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20" windowWidth="20115" windowHeight="7995" activeTab="2"/>
  </bookViews>
  <sheets>
    <sheet name="Propiedades físicas" sheetId="1" r:id="rId1"/>
    <sheet name="Diseño reactor" sheetId="2" r:id="rId2"/>
    <sheet name="Diseño mecánico" sheetId="3" r:id="rId3"/>
    <sheet name="Costes" sheetId="4" r:id="rId4"/>
  </sheets>
  <definedNames>
    <definedName name="solver_adj" localSheetId="2" hidden="1">'Diseño mecánico'!$H$24</definedName>
    <definedName name="solver_adj" localSheetId="1" hidden="1">'Diseño reactor'!$F$46</definedName>
    <definedName name="solver_cvg" localSheetId="2" hidden="1">0.0001</definedName>
    <definedName name="solver_cvg" localSheetId="1" hidden="1">0.0001</definedName>
    <definedName name="solver_drv" localSheetId="2" hidden="1">1</definedName>
    <definedName name="solver_drv" localSheetId="1" hidden="1">1</definedName>
    <definedName name="solver_est" localSheetId="2" hidden="1">1</definedName>
    <definedName name="solver_est" localSheetId="1" hidden="1">1</definedName>
    <definedName name="solver_itr" localSheetId="2" hidden="1">100</definedName>
    <definedName name="solver_itr" localSheetId="1" hidden="1">100</definedName>
    <definedName name="solver_lhs1" localSheetId="2" hidden="1">'Diseño mecánico'!$H$26</definedName>
    <definedName name="solver_lhs1" localSheetId="1" hidden="1">'Diseño reactor'!$BN$57</definedName>
    <definedName name="solver_lin" localSheetId="2" hidden="1">2</definedName>
    <definedName name="solver_lin" localSheetId="1" hidden="1">2</definedName>
    <definedName name="solver_neg" localSheetId="2" hidden="1">2</definedName>
    <definedName name="solver_neg" localSheetId="1" hidden="1">2</definedName>
    <definedName name="solver_num" localSheetId="2" hidden="1">1</definedName>
    <definedName name="solver_num" localSheetId="1" hidden="1">1</definedName>
    <definedName name="solver_nwt" localSheetId="2" hidden="1">1</definedName>
    <definedName name="solver_nwt" localSheetId="1" hidden="1">1</definedName>
    <definedName name="solver_opt" localSheetId="2" hidden="1">'Diseño mecánico'!$H$26</definedName>
    <definedName name="solver_opt" localSheetId="1" hidden="1">'Diseño reactor'!$BN$57</definedName>
    <definedName name="solver_pre" localSheetId="2" hidden="1">0.000001</definedName>
    <definedName name="solver_pre" localSheetId="1" hidden="1">0.000001</definedName>
    <definedName name="solver_rel1" localSheetId="2" hidden="1">2</definedName>
    <definedName name="solver_rel1" localSheetId="1" hidden="1">2</definedName>
    <definedName name="solver_rhs1" localSheetId="2" hidden="1">0.493</definedName>
    <definedName name="solver_rhs1" localSheetId="1" hidden="1">'Diseño reactor'!$F$50</definedName>
    <definedName name="solver_scl" localSheetId="2" hidden="1">2</definedName>
    <definedName name="solver_scl" localSheetId="1" hidden="1">2</definedName>
    <definedName name="solver_sho" localSheetId="2" hidden="1">2</definedName>
    <definedName name="solver_sho" localSheetId="1" hidden="1">2</definedName>
    <definedName name="solver_tim" localSheetId="2" hidden="1">100</definedName>
    <definedName name="solver_tim" localSheetId="1" hidden="1">100</definedName>
    <definedName name="solver_tol" localSheetId="2" hidden="1">0.05</definedName>
    <definedName name="solver_tol" localSheetId="1" hidden="1">0.05</definedName>
    <definedName name="solver_typ" localSheetId="2" hidden="1">1</definedName>
    <definedName name="solver_typ" localSheetId="1" hidden="1">1</definedName>
    <definedName name="solver_val" localSheetId="2" hidden="1">0</definedName>
    <definedName name="solver_val" localSheetId="1" hidden="1">0</definedName>
  </definedNames>
  <calcPr calcId="125725"/>
</workbook>
</file>

<file path=xl/calcChain.xml><?xml version="1.0" encoding="utf-8"?>
<calcChain xmlns="http://schemas.openxmlformats.org/spreadsheetml/2006/main">
  <c r="F7" i="4"/>
  <c r="F10" s="1"/>
  <c r="F12" s="1"/>
  <c r="C7"/>
  <c r="H28" i="3"/>
  <c r="H29" s="1"/>
  <c r="F73" i="2"/>
  <c r="F68"/>
  <c r="F70" s="1"/>
  <c r="F45"/>
  <c r="F44"/>
  <c r="F59"/>
  <c r="F47"/>
  <c r="C11" i="4" l="1"/>
  <c r="F74" i="2"/>
  <c r="K9" i="3"/>
  <c r="K6"/>
  <c r="K5" s="1"/>
  <c r="D6"/>
  <c r="F56" i="2"/>
  <c r="K10" i="3" l="1"/>
  <c r="K11" s="1"/>
  <c r="K8"/>
  <c r="K7" s="1"/>
  <c r="H9"/>
  <c r="I9" i="1"/>
  <c r="F9" l="1"/>
  <c r="I8"/>
  <c r="I7"/>
  <c r="I4"/>
  <c r="C8"/>
  <c r="C7"/>
  <c r="C4"/>
  <c r="F8" l="1"/>
  <c r="I6"/>
  <c r="I5"/>
  <c r="C6"/>
  <c r="C5"/>
  <c r="W11" i="2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3"/>
  <c r="W224"/>
  <c r="W225"/>
  <c r="W226"/>
  <c r="W227"/>
  <c r="W228"/>
  <c r="W229"/>
  <c r="W230"/>
  <c r="W231"/>
  <c r="W232"/>
  <c r="W233"/>
  <c r="W234"/>
  <c r="W235"/>
  <c r="W236"/>
  <c r="W237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20"/>
  <c r="W321"/>
  <c r="W322"/>
  <c r="W323"/>
  <c r="W324"/>
  <c r="W325"/>
  <c r="W326"/>
  <c r="W327"/>
  <c r="W328"/>
  <c r="W329"/>
  <c r="W330"/>
  <c r="W331"/>
  <c r="W332"/>
  <c r="W333"/>
  <c r="W334"/>
  <c r="W335"/>
  <c r="W336"/>
  <c r="W337"/>
  <c r="W338"/>
  <c r="W339"/>
  <c r="W340"/>
  <c r="W341"/>
  <c r="W342"/>
  <c r="W343"/>
  <c r="W344"/>
  <c r="W345"/>
  <c r="W346"/>
  <c r="W347"/>
  <c r="W348"/>
  <c r="W349"/>
  <c r="W350"/>
  <c r="W351"/>
  <c r="W352"/>
  <c r="W353"/>
  <c r="W354"/>
  <c r="W355"/>
  <c r="W356"/>
  <c r="W357"/>
  <c r="W358"/>
  <c r="W359"/>
  <c r="W360"/>
  <c r="W361"/>
  <c r="W362"/>
  <c r="W363"/>
  <c r="W364"/>
  <c r="W365"/>
  <c r="W366"/>
  <c r="W367"/>
  <c r="W368"/>
  <c r="W369"/>
  <c r="W370"/>
  <c r="W371"/>
  <c r="W372"/>
  <c r="W373"/>
  <c r="W374"/>
  <c r="W375"/>
  <c r="W376"/>
  <c r="W377"/>
  <c r="W378"/>
  <c r="W379"/>
  <c r="W380"/>
  <c r="W381"/>
  <c r="W382"/>
  <c r="W383"/>
  <c r="W384"/>
  <c r="W385"/>
  <c r="W386"/>
  <c r="W387"/>
  <c r="W388"/>
  <c r="W389"/>
  <c r="W390"/>
  <c r="W391"/>
  <c r="W392"/>
  <c r="W393"/>
  <c r="W394"/>
  <c r="W395"/>
  <c r="W396"/>
  <c r="W397"/>
  <c r="W398"/>
  <c r="W399"/>
  <c r="W400"/>
  <c r="W401"/>
  <c r="W402"/>
  <c r="W403"/>
  <c r="W404"/>
  <c r="W405"/>
  <c r="W406"/>
  <c r="W407"/>
  <c r="W408"/>
  <c r="W409"/>
  <c r="W410"/>
  <c r="W411"/>
  <c r="W412"/>
  <c r="W413"/>
  <c r="W414"/>
  <c r="W415"/>
  <c r="W416"/>
  <c r="W417"/>
  <c r="W418"/>
  <c r="W419"/>
  <c r="W420"/>
  <c r="W421"/>
  <c r="W422"/>
  <c r="W423"/>
  <c r="W424"/>
  <c r="W425"/>
  <c r="W426"/>
  <c r="W427"/>
  <c r="W428"/>
  <c r="W429"/>
  <c r="W430"/>
  <c r="W431"/>
  <c r="W432"/>
  <c r="W433"/>
  <c r="W434"/>
  <c r="W435"/>
  <c r="W436"/>
  <c r="W437"/>
  <c r="W438"/>
  <c r="W439"/>
  <c r="W440"/>
  <c r="W441"/>
  <c r="W442"/>
  <c r="W443"/>
  <c r="W444"/>
  <c r="W445"/>
  <c r="W446"/>
  <c r="W447"/>
  <c r="W448"/>
  <c r="W449"/>
  <c r="W450"/>
  <c r="W451"/>
  <c r="W452"/>
  <c r="W453"/>
  <c r="W454"/>
  <c r="W455"/>
  <c r="W456"/>
  <c r="W457"/>
  <c r="W458"/>
  <c r="W459"/>
  <c r="W460"/>
  <c r="W461"/>
  <c r="W462"/>
  <c r="W463"/>
  <c r="W464"/>
  <c r="W465"/>
  <c r="W466"/>
  <c r="W467"/>
  <c r="W468"/>
  <c r="W469"/>
  <c r="W470"/>
  <c r="W471"/>
  <c r="W472"/>
  <c r="W473"/>
  <c r="W474"/>
  <c r="W475"/>
  <c r="W476"/>
  <c r="W477"/>
  <c r="W478"/>
  <c r="W479"/>
  <c r="W480"/>
  <c r="W481"/>
  <c r="W482"/>
  <c r="W483"/>
  <c r="W484"/>
  <c r="W485"/>
  <c r="W486"/>
  <c r="W487"/>
  <c r="W488"/>
  <c r="W489"/>
  <c r="W490"/>
  <c r="W491"/>
  <c r="W492"/>
  <c r="W493"/>
  <c r="W494"/>
  <c r="W495"/>
  <c r="W496"/>
  <c r="W497"/>
  <c r="W498"/>
  <c r="W499"/>
  <c r="W500"/>
  <c r="W501"/>
  <c r="W502"/>
  <c r="W503"/>
  <c r="W504"/>
  <c r="W505"/>
  <c r="W506"/>
  <c r="W507"/>
  <c r="W508"/>
  <c r="W509"/>
  <c r="W510"/>
  <c r="W511"/>
  <c r="W512"/>
  <c r="W513"/>
  <c r="W514"/>
  <c r="W515"/>
  <c r="W516"/>
  <c r="W517"/>
  <c r="W518"/>
  <c r="W519"/>
  <c r="W520"/>
  <c r="W521"/>
  <c r="W522"/>
  <c r="W523"/>
  <c r="W524"/>
  <c r="W525"/>
  <c r="W526"/>
  <c r="W527"/>
  <c r="W528"/>
  <c r="W529"/>
  <c r="W530"/>
  <c r="W531"/>
  <c r="W532"/>
  <c r="W533"/>
  <c r="W534"/>
  <c r="W535"/>
  <c r="W536"/>
  <c r="W537"/>
  <c r="W538"/>
  <c r="W539"/>
  <c r="W540"/>
  <c r="W541"/>
  <c r="W542"/>
  <c r="W543"/>
  <c r="W544"/>
  <c r="W545"/>
  <c r="W546"/>
  <c r="W547"/>
  <c r="W548"/>
  <c r="W549"/>
  <c r="W550"/>
  <c r="W551"/>
  <c r="W552"/>
  <c r="W553"/>
  <c r="W554"/>
  <c r="W555"/>
  <c r="W556"/>
  <c r="W557"/>
  <c r="W558"/>
  <c r="W559"/>
  <c r="W560"/>
  <c r="W561"/>
  <c r="W562"/>
  <c r="W563"/>
  <c r="W564"/>
  <c r="W565"/>
  <c r="W566"/>
  <c r="W567"/>
  <c r="W568"/>
  <c r="W569"/>
  <c r="W570"/>
  <c r="W571"/>
  <c r="W572"/>
  <c r="W573"/>
  <c r="W574"/>
  <c r="W575"/>
  <c r="W576"/>
  <c r="W577"/>
  <c r="W578"/>
  <c r="W579"/>
  <c r="W580"/>
  <c r="W581"/>
  <c r="W582"/>
  <c r="W583"/>
  <c r="W584"/>
  <c r="W585"/>
  <c r="W586"/>
  <c r="W587"/>
  <c r="W588"/>
  <c r="W589"/>
  <c r="W590"/>
  <c r="W591"/>
  <c r="W592"/>
  <c r="W593"/>
  <c r="W594"/>
  <c r="W595"/>
  <c r="W596"/>
  <c r="W597"/>
  <c r="W598"/>
  <c r="W599"/>
  <c r="W600"/>
  <c r="W601"/>
  <c r="W602"/>
  <c r="W603"/>
  <c r="W604"/>
  <c r="W605"/>
  <c r="W606"/>
  <c r="W607"/>
  <c r="W608"/>
  <c r="W609"/>
  <c r="W610"/>
  <c r="W611"/>
  <c r="W612"/>
  <c r="W613"/>
  <c r="W614"/>
  <c r="W615"/>
  <c r="W616"/>
  <c r="W617"/>
  <c r="W618"/>
  <c r="W619"/>
  <c r="W620"/>
  <c r="W621"/>
  <c r="W622"/>
  <c r="W623"/>
  <c r="W624"/>
  <c r="W625"/>
  <c r="W626"/>
  <c r="W627"/>
  <c r="W628"/>
  <c r="W629"/>
  <c r="W630"/>
  <c r="W631"/>
  <c r="W632"/>
  <c r="W633"/>
  <c r="W634"/>
  <c r="W635"/>
  <c r="W636"/>
  <c r="W637"/>
  <c r="W638"/>
  <c r="W639"/>
  <c r="W640"/>
  <c r="W641"/>
  <c r="W642"/>
  <c r="W643"/>
  <c r="W644"/>
  <c r="W645"/>
  <c r="W646"/>
  <c r="W647"/>
  <c r="W648"/>
  <c r="W649"/>
  <c r="W650"/>
  <c r="W651"/>
  <c r="W652"/>
  <c r="W653"/>
  <c r="W654"/>
  <c r="W655"/>
  <c r="W656"/>
  <c r="W657"/>
  <c r="W658"/>
  <c r="W659"/>
  <c r="W660"/>
  <c r="W661"/>
  <c r="W662"/>
  <c r="W663"/>
  <c r="W664"/>
  <c r="W665"/>
  <c r="W666"/>
  <c r="W667"/>
  <c r="W668"/>
  <c r="W669"/>
  <c r="W670"/>
  <c r="W671"/>
  <c r="W672"/>
  <c r="W673"/>
  <c r="W674"/>
  <c r="W675"/>
  <c r="W676"/>
  <c r="W677"/>
  <c r="W678"/>
  <c r="W679"/>
  <c r="W680"/>
  <c r="W681"/>
  <c r="W682"/>
  <c r="W683"/>
  <c r="W684"/>
  <c r="W685"/>
  <c r="W686"/>
  <c r="W687"/>
  <c r="W688"/>
  <c r="W689"/>
  <c r="W690"/>
  <c r="W691"/>
  <c r="W692"/>
  <c r="W693"/>
  <c r="W694"/>
  <c r="W695"/>
  <c r="W696"/>
  <c r="W697"/>
  <c r="W698"/>
  <c r="W699"/>
  <c r="W700"/>
  <c r="W701"/>
  <c r="W702"/>
  <c r="W703"/>
  <c r="W704"/>
  <c r="W705"/>
  <c r="W706"/>
  <c r="W707"/>
  <c r="W708"/>
  <c r="W709"/>
  <c r="W710"/>
  <c r="W711"/>
  <c r="W712"/>
  <c r="W713"/>
  <c r="W714"/>
  <c r="W715"/>
  <c r="W716"/>
  <c r="W717"/>
  <c r="W718"/>
  <c r="W719"/>
  <c r="W720"/>
  <c r="W721"/>
  <c r="W722"/>
  <c r="W723"/>
  <c r="W724"/>
  <c r="W725"/>
  <c r="W726"/>
  <c r="W727"/>
  <c r="W728"/>
  <c r="W729"/>
  <c r="W730"/>
  <c r="W731"/>
  <c r="W732"/>
  <c r="W733"/>
  <c r="W734"/>
  <c r="W735"/>
  <c r="W736"/>
  <c r="W737"/>
  <c r="W738"/>
  <c r="W739"/>
  <c r="W740"/>
  <c r="W741"/>
  <c r="W742"/>
  <c r="W743"/>
  <c r="W744"/>
  <c r="W745"/>
  <c r="W746"/>
  <c r="W747"/>
  <c r="W748"/>
  <c r="W749"/>
  <c r="W750"/>
  <c r="W751"/>
  <c r="W752"/>
  <c r="W753"/>
  <c r="W754"/>
  <c r="W755"/>
  <c r="W756"/>
  <c r="W757"/>
  <c r="W758"/>
  <c r="W759"/>
  <c r="W760"/>
  <c r="W761"/>
  <c r="W762"/>
  <c r="W763"/>
  <c r="W764"/>
  <c r="W765"/>
  <c r="W766"/>
  <c r="W767"/>
  <c r="W768"/>
  <c r="W769"/>
  <c r="W770"/>
  <c r="W771"/>
  <c r="W772"/>
  <c r="W773"/>
  <c r="W774"/>
  <c r="W775"/>
  <c r="W776"/>
  <c r="W777"/>
  <c r="W778"/>
  <c r="W779"/>
  <c r="W780"/>
  <c r="W781"/>
  <c r="W782"/>
  <c r="W783"/>
  <c r="W784"/>
  <c r="W785"/>
  <c r="W786"/>
  <c r="W787"/>
  <c r="W788"/>
  <c r="W789"/>
  <c r="W790"/>
  <c r="W791"/>
  <c r="W792"/>
  <c r="W793"/>
  <c r="W794"/>
  <c r="W795"/>
  <c r="W796"/>
  <c r="W797"/>
  <c r="W798"/>
  <c r="W799"/>
  <c r="W800"/>
  <c r="W801"/>
  <c r="W802"/>
  <c r="W803"/>
  <c r="W804"/>
  <c r="W805"/>
  <c r="W806"/>
  <c r="W807"/>
  <c r="W808"/>
  <c r="W809"/>
  <c r="W810"/>
  <c r="W811"/>
  <c r="W812"/>
  <c r="W813"/>
  <c r="W814"/>
  <c r="W815"/>
  <c r="W816"/>
  <c r="W817"/>
  <c r="W818"/>
  <c r="W819"/>
  <c r="W820"/>
  <c r="W821"/>
  <c r="W822"/>
  <c r="W823"/>
  <c r="W824"/>
  <c r="W825"/>
  <c r="W826"/>
  <c r="W827"/>
  <c r="W828"/>
  <c r="W829"/>
  <c r="W830"/>
  <c r="W831"/>
  <c r="W832"/>
  <c r="W833"/>
  <c r="W834"/>
  <c r="W835"/>
  <c r="W836"/>
  <c r="W837"/>
  <c r="W838"/>
  <c r="W839"/>
  <c r="W840"/>
  <c r="W841"/>
  <c r="W842"/>
  <c r="W843"/>
  <c r="W844"/>
  <c r="W845"/>
  <c r="W846"/>
  <c r="W847"/>
  <c r="W848"/>
  <c r="W849"/>
  <c r="W850"/>
  <c r="W851"/>
  <c r="W852"/>
  <c r="W853"/>
  <c r="W854"/>
  <c r="W855"/>
  <c r="W856"/>
  <c r="W857"/>
  <c r="W858"/>
  <c r="W859"/>
  <c r="W860"/>
  <c r="W861"/>
  <c r="W862"/>
  <c r="W863"/>
  <c r="W864"/>
  <c r="W865"/>
  <c r="W866"/>
  <c r="W867"/>
  <c r="W868"/>
  <c r="W869"/>
  <c r="W870"/>
  <c r="W871"/>
  <c r="W872"/>
  <c r="W873"/>
  <c r="W874"/>
  <c r="W875"/>
  <c r="W876"/>
  <c r="W877"/>
  <c r="W878"/>
  <c r="W879"/>
  <c r="W880"/>
  <c r="W881"/>
  <c r="W882"/>
  <c r="W883"/>
  <c r="W884"/>
  <c r="W885"/>
  <c r="W886"/>
  <c r="W887"/>
  <c r="W888"/>
  <c r="W889"/>
  <c r="W890"/>
  <c r="W891"/>
  <c r="W892"/>
  <c r="W893"/>
  <c r="W894"/>
  <c r="W895"/>
  <c r="W896"/>
  <c r="W897"/>
  <c r="W898"/>
  <c r="W899"/>
  <c r="W900"/>
  <c r="W901"/>
  <c r="W902"/>
  <c r="W903"/>
  <c r="W904"/>
  <c r="W905"/>
  <c r="W906"/>
  <c r="W907"/>
  <c r="W908"/>
  <c r="W909"/>
  <c r="W910"/>
  <c r="W911"/>
  <c r="W912"/>
  <c r="W913"/>
  <c r="W914"/>
  <c r="W915"/>
  <c r="W916"/>
  <c r="W917"/>
  <c r="W918"/>
  <c r="W919"/>
  <c r="W920"/>
  <c r="W921"/>
  <c r="W922"/>
  <c r="W923"/>
  <c r="W924"/>
  <c r="W925"/>
  <c r="W926"/>
  <c r="W927"/>
  <c r="W928"/>
  <c r="W929"/>
  <c r="W930"/>
  <c r="W931"/>
  <c r="W932"/>
  <c r="W933"/>
  <c r="W934"/>
  <c r="W935"/>
  <c r="W936"/>
  <c r="W937"/>
  <c r="W938"/>
  <c r="W939"/>
  <c r="W940"/>
  <c r="W941"/>
  <c r="W942"/>
  <c r="W943"/>
  <c r="W944"/>
  <c r="W945"/>
  <c r="W946"/>
  <c r="W947"/>
  <c r="W948"/>
  <c r="W949"/>
  <c r="W950"/>
  <c r="W951"/>
  <c r="W952"/>
  <c r="W953"/>
  <c r="W954"/>
  <c r="W955"/>
  <c r="W956"/>
  <c r="W957"/>
  <c r="W958"/>
  <c r="W959"/>
  <c r="W960"/>
  <c r="W961"/>
  <c r="W962"/>
  <c r="W963"/>
  <c r="W964"/>
  <c r="W965"/>
  <c r="W966"/>
  <c r="W967"/>
  <c r="W968"/>
  <c r="W969"/>
  <c r="W970"/>
  <c r="W971"/>
  <c r="W972"/>
  <c r="W973"/>
  <c r="W974"/>
  <c r="W975"/>
  <c r="W976"/>
  <c r="W977"/>
  <c r="W978"/>
  <c r="W979"/>
  <c r="W980"/>
  <c r="W981"/>
  <c r="W982"/>
  <c r="W983"/>
  <c r="W984"/>
  <c r="W985"/>
  <c r="W986"/>
  <c r="W987"/>
  <c r="W988"/>
  <c r="W989"/>
  <c r="W990"/>
  <c r="W991"/>
  <c r="W992"/>
  <c r="W993"/>
  <c r="W994"/>
  <c r="W995"/>
  <c r="W996"/>
  <c r="W997"/>
  <c r="W998"/>
  <c r="W999"/>
  <c r="W1000"/>
  <c r="W1001"/>
  <c r="W1002"/>
  <c r="W1003"/>
  <c r="W1004"/>
  <c r="W1005"/>
  <c r="W1006"/>
  <c r="W1007"/>
  <c r="W1008"/>
  <c r="W1009"/>
  <c r="W1010"/>
  <c r="W1011"/>
  <c r="W1012"/>
  <c r="W1013"/>
  <c r="W1014"/>
  <c r="W1015"/>
  <c r="W1016"/>
  <c r="W1017"/>
  <c r="W1018"/>
  <c r="W1019"/>
  <c r="W1020"/>
  <c r="W1021"/>
  <c r="W1022"/>
  <c r="W1023"/>
  <c r="W1024"/>
  <c r="W1025"/>
  <c r="W1026"/>
  <c r="W1027"/>
  <c r="W1028"/>
  <c r="W1029"/>
  <c r="W1030"/>
  <c r="W1031"/>
  <c r="W1032"/>
  <c r="W1033"/>
  <c r="W1034"/>
  <c r="W1035"/>
  <c r="W1036"/>
  <c r="W1037"/>
  <c r="W1038"/>
  <c r="W1039"/>
  <c r="W1040"/>
  <c r="W1041"/>
  <c r="W1042"/>
  <c r="W1043"/>
  <c r="W1044"/>
  <c r="W1045"/>
  <c r="W1046"/>
  <c r="W1047"/>
  <c r="W1048"/>
  <c r="W1049"/>
  <c r="W1050"/>
  <c r="W1051"/>
  <c r="W1052"/>
  <c r="W1053"/>
  <c r="W1054"/>
  <c r="W1055"/>
  <c r="W1056"/>
  <c r="W1057"/>
  <c r="W1058"/>
  <c r="W1059"/>
  <c r="W1060"/>
  <c r="W1061"/>
  <c r="W1062"/>
  <c r="W1063"/>
  <c r="W1064"/>
  <c r="W1065"/>
  <c r="W1066"/>
  <c r="W1067"/>
  <c r="W1068"/>
  <c r="W1069"/>
  <c r="W1070"/>
  <c r="W1071"/>
  <c r="W1072"/>
  <c r="W1073"/>
  <c r="W1074"/>
  <c r="W1075"/>
  <c r="W1076"/>
  <c r="W1077"/>
  <c r="W1078"/>
  <c r="W1079"/>
  <c r="W1080"/>
  <c r="W1081"/>
  <c r="W1082"/>
  <c r="W1083"/>
  <c r="W1084"/>
  <c r="W1085"/>
  <c r="W1086"/>
  <c r="W1087"/>
  <c r="W1088"/>
  <c r="W1089"/>
  <c r="W1090"/>
  <c r="W1091"/>
  <c r="W1092"/>
  <c r="W1093"/>
  <c r="W1094"/>
  <c r="W1095"/>
  <c r="W1096"/>
  <c r="W1097"/>
  <c r="W1098"/>
  <c r="W1099"/>
  <c r="W1100"/>
  <c r="W1101"/>
  <c r="W1102"/>
  <c r="W1103"/>
  <c r="W1104"/>
  <c r="W1105"/>
  <c r="W1106"/>
  <c r="W1107"/>
  <c r="W1108"/>
  <c r="W1109"/>
  <c r="W1110"/>
  <c r="W1111"/>
  <c r="W1112"/>
  <c r="W1113"/>
  <c r="W1114"/>
  <c r="W1115"/>
  <c r="W1116"/>
  <c r="W1117"/>
  <c r="W1118"/>
  <c r="W1119"/>
  <c r="W1120"/>
  <c r="W1121"/>
  <c r="W1122"/>
  <c r="W1123"/>
  <c r="W1124"/>
  <c r="W1125"/>
  <c r="W1126"/>
  <c r="W1127"/>
  <c r="W1128"/>
  <c r="W1129"/>
  <c r="W1130"/>
  <c r="W1131"/>
  <c r="W1132"/>
  <c r="W1133"/>
  <c r="W1134"/>
  <c r="W1135"/>
  <c r="W1136"/>
  <c r="W1137"/>
  <c r="W1138"/>
  <c r="W1139"/>
  <c r="W1140"/>
  <c r="W1141"/>
  <c r="W1142"/>
  <c r="W1143"/>
  <c r="W1144"/>
  <c r="W1145"/>
  <c r="W1146"/>
  <c r="W1147"/>
  <c r="W1148"/>
  <c r="W1149"/>
  <c r="W1150"/>
  <c r="W1151"/>
  <c r="W1152"/>
  <c r="W1153"/>
  <c r="W1154"/>
  <c r="W1155"/>
  <c r="W1156"/>
  <c r="W1157"/>
  <c r="W1158"/>
  <c r="W1159"/>
  <c r="W1160"/>
  <c r="W1161"/>
  <c r="W1162"/>
  <c r="W1163"/>
  <c r="W1164"/>
  <c r="W1165"/>
  <c r="W1166"/>
  <c r="W1167"/>
  <c r="W1168"/>
  <c r="W1169"/>
  <c r="W1170"/>
  <c r="W1171"/>
  <c r="W1172"/>
  <c r="W1173"/>
  <c r="W1174"/>
  <c r="W1175"/>
  <c r="W1176"/>
  <c r="W1177"/>
  <c r="W1178"/>
  <c r="W1179"/>
  <c r="W1180"/>
  <c r="W1181"/>
  <c r="W1182"/>
  <c r="W1183"/>
  <c r="W1184"/>
  <c r="W1185"/>
  <c r="W1186"/>
  <c r="W1187"/>
  <c r="W1188"/>
  <c r="W1189"/>
  <c r="W1190"/>
  <c r="W1191"/>
  <c r="W1192"/>
  <c r="W1193"/>
  <c r="W1194"/>
  <c r="W1195"/>
  <c r="W1196"/>
  <c r="W1197"/>
  <c r="W1198"/>
  <c r="W1199"/>
  <c r="W1200"/>
  <c r="W1201"/>
  <c r="W1202"/>
  <c r="W1203"/>
  <c r="W1204"/>
  <c r="W1205"/>
  <c r="W1206"/>
  <c r="W1207"/>
  <c r="W1208"/>
  <c r="W1209"/>
  <c r="W1210"/>
  <c r="W1211"/>
  <c r="W1212"/>
  <c r="W1213"/>
  <c r="W1214"/>
  <c r="W1215"/>
  <c r="W1216"/>
  <c r="W1217"/>
  <c r="W1218"/>
  <c r="W1219"/>
  <c r="W1220"/>
  <c r="W1221"/>
  <c r="W1222"/>
  <c r="W1223"/>
  <c r="W1224"/>
  <c r="W1225"/>
  <c r="W1226"/>
  <c r="W1227"/>
  <c r="W1228"/>
  <c r="W1229"/>
  <c r="W1230"/>
  <c r="W1231"/>
  <c r="W1232"/>
  <c r="W1233"/>
  <c r="W1234"/>
  <c r="W1235"/>
  <c r="W1236"/>
  <c r="W1237"/>
  <c r="W1238"/>
  <c r="W1239"/>
  <c r="W1240"/>
  <c r="W1241"/>
  <c r="W1242"/>
  <c r="W1243"/>
  <c r="W1244"/>
  <c r="W1245"/>
  <c r="W1246"/>
  <c r="W1247"/>
  <c r="W1248"/>
  <c r="W1249"/>
  <c r="W1250"/>
  <c r="W1251"/>
  <c r="W1252"/>
  <c r="W1253"/>
  <c r="W1254"/>
  <c r="W1255"/>
  <c r="W1256"/>
  <c r="W1257"/>
  <c r="W1258"/>
  <c r="W1259"/>
  <c r="W1260"/>
  <c r="W1261"/>
  <c r="W1262"/>
  <c r="W1263"/>
  <c r="W1264"/>
  <c r="W1265"/>
  <c r="W1266"/>
  <c r="W1267"/>
  <c r="W1268"/>
  <c r="W1269"/>
  <c r="W1270"/>
  <c r="W1271"/>
  <c r="W1272"/>
  <c r="W1273"/>
  <c r="W1274"/>
  <c r="W1275"/>
  <c r="W1276"/>
  <c r="W1277"/>
  <c r="W1278"/>
  <c r="W1279"/>
  <c r="W1280"/>
  <c r="W1281"/>
  <c r="W1282"/>
  <c r="W1283"/>
  <c r="W1284"/>
  <c r="W1285"/>
  <c r="W1286"/>
  <c r="W1287"/>
  <c r="W1288"/>
  <c r="W1289"/>
  <c r="W1290"/>
  <c r="W1291"/>
  <c r="W1292"/>
  <c r="W1293"/>
  <c r="W1294"/>
  <c r="W1295"/>
  <c r="W1296"/>
  <c r="W1297"/>
  <c r="W1298"/>
  <c r="W1299"/>
  <c r="W1300"/>
  <c r="W1301"/>
  <c r="W1302"/>
  <c r="W1303"/>
  <c r="W1304"/>
  <c r="W1305"/>
  <c r="W1306"/>
  <c r="W1307"/>
  <c r="W1308"/>
  <c r="W1309"/>
  <c r="W1310"/>
  <c r="W1311"/>
  <c r="W1312"/>
  <c r="W1313"/>
  <c r="W1314"/>
  <c r="W1315"/>
  <c r="W1316"/>
  <c r="W1317"/>
  <c r="W1318"/>
  <c r="W1319"/>
  <c r="W1320"/>
  <c r="W1321"/>
  <c r="W1322"/>
  <c r="W1323"/>
  <c r="W1324"/>
  <c r="W1325"/>
  <c r="W1326"/>
  <c r="W1327"/>
  <c r="W1328"/>
  <c r="W1329"/>
  <c r="W1330"/>
  <c r="W1331"/>
  <c r="W1332"/>
  <c r="W1333"/>
  <c r="W1334"/>
  <c r="W1335"/>
  <c r="W1336"/>
  <c r="W1337"/>
  <c r="W1338"/>
  <c r="W1339"/>
  <c r="W1340"/>
  <c r="W1341"/>
  <c r="W1342"/>
  <c r="W1343"/>
  <c r="W1344"/>
  <c r="W1345"/>
  <c r="W1346"/>
  <c r="W1347"/>
  <c r="W1348"/>
  <c r="W1349"/>
  <c r="W1350"/>
  <c r="W1351"/>
  <c r="W1352"/>
  <c r="W1353"/>
  <c r="W1354"/>
  <c r="W1355"/>
  <c r="W1356"/>
  <c r="W1357"/>
  <c r="W1358"/>
  <c r="W1359"/>
  <c r="W1360"/>
  <c r="W1361"/>
  <c r="W1362"/>
  <c r="W1363"/>
  <c r="W1364"/>
  <c r="W1365"/>
  <c r="W1366"/>
  <c r="W1367"/>
  <c r="W1368"/>
  <c r="W1369"/>
  <c r="W1370"/>
  <c r="W1371"/>
  <c r="W1372"/>
  <c r="W1373"/>
  <c r="W1374"/>
  <c r="W1375"/>
  <c r="W1376"/>
  <c r="W1377"/>
  <c r="W1378"/>
  <c r="W1379"/>
  <c r="W1380"/>
  <c r="W1381"/>
  <c r="W1382"/>
  <c r="W1383"/>
  <c r="W1384"/>
  <c r="W1385"/>
  <c r="W1386"/>
  <c r="W1387"/>
  <c r="W1388"/>
  <c r="W1389"/>
  <c r="W1390"/>
  <c r="W1391"/>
  <c r="W1392"/>
  <c r="W1393"/>
  <c r="W1394"/>
  <c r="W1395"/>
  <c r="W1396"/>
  <c r="W1397"/>
  <c r="W1398"/>
  <c r="W1399"/>
  <c r="W1400"/>
  <c r="W1401"/>
  <c r="W1402"/>
  <c r="W1403"/>
  <c r="W1404"/>
  <c r="W1405"/>
  <c r="W1406"/>
  <c r="W1407"/>
  <c r="W1408"/>
  <c r="W1409"/>
  <c r="W1410"/>
  <c r="W1411"/>
  <c r="W1412"/>
  <c r="W1413"/>
  <c r="W1414"/>
  <c r="W1415"/>
  <c r="W1416"/>
  <c r="W1417"/>
  <c r="W1418"/>
  <c r="W1419"/>
  <c r="W1420"/>
  <c r="W1421"/>
  <c r="W1422"/>
  <c r="W1423"/>
  <c r="W1424"/>
  <c r="W1425"/>
  <c r="W1426"/>
  <c r="W1427"/>
  <c r="W1428"/>
  <c r="W1429"/>
  <c r="W1430"/>
  <c r="W1431"/>
  <c r="W1432"/>
  <c r="W1433"/>
  <c r="W1434"/>
  <c r="W1435"/>
  <c r="W1436"/>
  <c r="W1437"/>
  <c r="W1438"/>
  <c r="W1439"/>
  <c r="W1440"/>
  <c r="W1441"/>
  <c r="W1442"/>
  <c r="W1443"/>
  <c r="W1444"/>
  <c r="W1445"/>
  <c r="W1446"/>
  <c r="W1447"/>
  <c r="W1448"/>
  <c r="W1449"/>
  <c r="W1450"/>
  <c r="W1451"/>
  <c r="W1452"/>
  <c r="W1453"/>
  <c r="W1454"/>
  <c r="W1455"/>
  <c r="W1456"/>
  <c r="W1457"/>
  <c r="W1458"/>
  <c r="W1459"/>
  <c r="W1460"/>
  <c r="W1461"/>
  <c r="W1462"/>
  <c r="W1463"/>
  <c r="W1464"/>
  <c r="W1465"/>
  <c r="W1466"/>
  <c r="W1467"/>
  <c r="W1468"/>
  <c r="W1469"/>
  <c r="W1470"/>
  <c r="W1471"/>
  <c r="W1472"/>
  <c r="W1473"/>
  <c r="W1474"/>
  <c r="W1475"/>
  <c r="W1476"/>
  <c r="W1477"/>
  <c r="W1478"/>
  <c r="W1479"/>
  <c r="W1480"/>
  <c r="W1481"/>
  <c r="W1482"/>
  <c r="W1483"/>
  <c r="W1484"/>
  <c r="W1485"/>
  <c r="W1486"/>
  <c r="W1487"/>
  <c r="W1488"/>
  <c r="W1489"/>
  <c r="W1490"/>
  <c r="W1491"/>
  <c r="W1492"/>
  <c r="W1493"/>
  <c r="W1494"/>
  <c r="W1495"/>
  <c r="W1496"/>
  <c r="W1497"/>
  <c r="W1498"/>
  <c r="W1499"/>
  <c r="W1500"/>
  <c r="W1501"/>
  <c r="W1502"/>
  <c r="W1503"/>
  <c r="W1504"/>
  <c r="W1505"/>
  <c r="W1506"/>
  <c r="W1507"/>
  <c r="W1508"/>
  <c r="W1509"/>
  <c r="W1510"/>
  <c r="W1511"/>
  <c r="W1512"/>
  <c r="W1513"/>
  <c r="W1514"/>
  <c r="W1515"/>
  <c r="W1516"/>
  <c r="W1517"/>
  <c r="W1518"/>
  <c r="W1519"/>
  <c r="W1520"/>
  <c r="W1521"/>
  <c r="W1522"/>
  <c r="W1523"/>
  <c r="W1524"/>
  <c r="W1525"/>
  <c r="W1526"/>
  <c r="W1527"/>
  <c r="W1528"/>
  <c r="W1529"/>
  <c r="W1530"/>
  <c r="W1531"/>
  <c r="W1532"/>
  <c r="W1533"/>
  <c r="W1534"/>
  <c r="W1535"/>
  <c r="W1536"/>
  <c r="W1537"/>
  <c r="W1538"/>
  <c r="W1539"/>
  <c r="W1540"/>
  <c r="W1541"/>
  <c r="W1542"/>
  <c r="W1543"/>
  <c r="W1544"/>
  <c r="W1545"/>
  <c r="W1546"/>
  <c r="W1547"/>
  <c r="W1548"/>
  <c r="W1549"/>
  <c r="W1550"/>
  <c r="W1551"/>
  <c r="W1552"/>
  <c r="W1553"/>
  <c r="W1554"/>
  <c r="W1555"/>
  <c r="W1556"/>
  <c r="W1557"/>
  <c r="W1558"/>
  <c r="W1559"/>
  <c r="W1560"/>
  <c r="W1561"/>
  <c r="W1562"/>
  <c r="W1563"/>
  <c r="W1564"/>
  <c r="W1565"/>
  <c r="W1566"/>
  <c r="W1567"/>
  <c r="W1568"/>
  <c r="W1569"/>
  <c r="W1570"/>
  <c r="W1571"/>
  <c r="W1572"/>
  <c r="W1573"/>
  <c r="W1574"/>
  <c r="W1575"/>
  <c r="W1576"/>
  <c r="W1577"/>
  <c r="W1578"/>
  <c r="W1579"/>
  <c r="W1580"/>
  <c r="W1581"/>
  <c r="W1582"/>
  <c r="W1583"/>
  <c r="W1584"/>
  <c r="W1585"/>
  <c r="W1586"/>
  <c r="W1587"/>
  <c r="W1588"/>
  <c r="W1589"/>
  <c r="W1590"/>
  <c r="W1591"/>
  <c r="W1592"/>
  <c r="W1593"/>
  <c r="W1594"/>
  <c r="W1595"/>
  <c r="W1596"/>
  <c r="W1597"/>
  <c r="W1598"/>
  <c r="W1599"/>
  <c r="W1600"/>
  <c r="W1601"/>
  <c r="W1602"/>
  <c r="W1603"/>
  <c r="W1604"/>
  <c r="W1605"/>
  <c r="W1606"/>
  <c r="W1607"/>
  <c r="W1608"/>
  <c r="W1609"/>
  <c r="W1610"/>
  <c r="W1611"/>
  <c r="W1612"/>
  <c r="W1613"/>
  <c r="W1614"/>
  <c r="W1615"/>
  <c r="W1616"/>
  <c r="W1617"/>
  <c r="W1618"/>
  <c r="W1619"/>
  <c r="W1620"/>
  <c r="W1621"/>
  <c r="W1622"/>
  <c r="W1623"/>
  <c r="W1624"/>
  <c r="W1625"/>
  <c r="W1626"/>
  <c r="W1627"/>
  <c r="W1628"/>
  <c r="W1629"/>
  <c r="W1630"/>
  <c r="W1631"/>
  <c r="W1632"/>
  <c r="W1633"/>
  <c r="W1634"/>
  <c r="W1635"/>
  <c r="W1636"/>
  <c r="W1637"/>
  <c r="W1638"/>
  <c r="W1639"/>
  <c r="W1640"/>
  <c r="W1641"/>
  <c r="W1642"/>
  <c r="W1643"/>
  <c r="W1644"/>
  <c r="W1645"/>
  <c r="W1646"/>
  <c r="W1647"/>
  <c r="W1648"/>
  <c r="W1649"/>
  <c r="W1650"/>
  <c r="W1651"/>
  <c r="W1652"/>
  <c r="W1653"/>
  <c r="W1654"/>
  <c r="W1655"/>
  <c r="W1656"/>
  <c r="W1657"/>
  <c r="W1658"/>
  <c r="W1659"/>
  <c r="W1660"/>
  <c r="W1661"/>
  <c r="W1662"/>
  <c r="W1663"/>
  <c r="W1664"/>
  <c r="W1665"/>
  <c r="W1666"/>
  <c r="W1667"/>
  <c r="W1668"/>
  <c r="W1669"/>
  <c r="W1670"/>
  <c r="W1671"/>
  <c r="W1672"/>
  <c r="W1673"/>
  <c r="W1674"/>
  <c r="W1675"/>
  <c r="W1676"/>
  <c r="W1677"/>
  <c r="W1678"/>
  <c r="W1679"/>
  <c r="W1680"/>
  <c r="W1681"/>
  <c r="W1682"/>
  <c r="W1683"/>
  <c r="W1684"/>
  <c r="W1685"/>
  <c r="W1686"/>
  <c r="W1687"/>
  <c r="W1688"/>
  <c r="W1689"/>
  <c r="W1690"/>
  <c r="W1691"/>
  <c r="W1692"/>
  <c r="W1693"/>
  <c r="W1694"/>
  <c r="W1695"/>
  <c r="W1696"/>
  <c r="W1697"/>
  <c r="W1698"/>
  <c r="W1699"/>
  <c r="W1700"/>
  <c r="W1701"/>
  <c r="W1702"/>
  <c r="W1703"/>
  <c r="W1704"/>
  <c r="W1705"/>
  <c r="W1706"/>
  <c r="W1707"/>
  <c r="W1708"/>
  <c r="W1709"/>
  <c r="W1710"/>
  <c r="W1711"/>
  <c r="W1712"/>
  <c r="W1713"/>
  <c r="W1714"/>
  <c r="W1715"/>
  <c r="W1716"/>
  <c r="W1717"/>
  <c r="W1718"/>
  <c r="W1719"/>
  <c r="W1720"/>
  <c r="W1721"/>
  <c r="W1722"/>
  <c r="W1723"/>
  <c r="W1724"/>
  <c r="W1725"/>
  <c r="W1726"/>
  <c r="W1727"/>
  <c r="W1728"/>
  <c r="W1729"/>
  <c r="W1730"/>
  <c r="W1731"/>
  <c r="W1732"/>
  <c r="W1733"/>
  <c r="W1734"/>
  <c r="W1735"/>
  <c r="W1736"/>
  <c r="W1737"/>
  <c r="W1738"/>
  <c r="W1739"/>
  <c r="W1740"/>
  <c r="W1741"/>
  <c r="W1742"/>
  <c r="W1743"/>
  <c r="W1744"/>
  <c r="W1745"/>
  <c r="W1746"/>
  <c r="W1747"/>
  <c r="W1748"/>
  <c r="W1749"/>
  <c r="W1750"/>
  <c r="W1751"/>
  <c r="W1752"/>
  <c r="W1753"/>
  <c r="W1754"/>
  <c r="W1755"/>
  <c r="W1756"/>
  <c r="W1757"/>
  <c r="W1758"/>
  <c r="W1759"/>
  <c r="W1760"/>
  <c r="W1761"/>
  <c r="W1762"/>
  <c r="W1763"/>
  <c r="W1764"/>
  <c r="W1765"/>
  <c r="W1766"/>
  <c r="W1767"/>
  <c r="W1768"/>
  <c r="W1769"/>
  <c r="W1770"/>
  <c r="W1771"/>
  <c r="W1772"/>
  <c r="W1773"/>
  <c r="W1774"/>
  <c r="W1775"/>
  <c r="W1776"/>
  <c r="W1777"/>
  <c r="W1778"/>
  <c r="W1779"/>
  <c r="W1780"/>
  <c r="W1781"/>
  <c r="W1782"/>
  <c r="W1783"/>
  <c r="W1784"/>
  <c r="W1785"/>
  <c r="W1786"/>
  <c r="W1787"/>
  <c r="W1788"/>
  <c r="W1789"/>
  <c r="W1790"/>
  <c r="W1791"/>
  <c r="W1792"/>
  <c r="W1793"/>
  <c r="W1794"/>
  <c r="W1795"/>
  <c r="W1796"/>
  <c r="W1797"/>
  <c r="W1798"/>
  <c r="W1799"/>
  <c r="W1800"/>
  <c r="W1801"/>
  <c r="W1802"/>
  <c r="W1803"/>
  <c r="W1804"/>
  <c r="W1805"/>
  <c r="W1806"/>
  <c r="W1807"/>
  <c r="W1808"/>
  <c r="W1809"/>
  <c r="W1810"/>
  <c r="W1811"/>
  <c r="W1812"/>
  <c r="W1813"/>
  <c r="W1814"/>
  <c r="W1815"/>
  <c r="W1816"/>
  <c r="W1817"/>
  <c r="W1818"/>
  <c r="W1819"/>
  <c r="W1820"/>
  <c r="W1821"/>
  <c r="W1822"/>
  <c r="W1823"/>
  <c r="W1824"/>
  <c r="W1825"/>
  <c r="W1826"/>
  <c r="W1827"/>
  <c r="W1828"/>
  <c r="W1829"/>
  <c r="W1830"/>
  <c r="W1831"/>
  <c r="W1832"/>
  <c r="W1833"/>
  <c r="W1834"/>
  <c r="W1835"/>
  <c r="W1836"/>
  <c r="W1837"/>
  <c r="W1838"/>
  <c r="W1839"/>
  <c r="W1840"/>
  <c r="W1841"/>
  <c r="W1842"/>
  <c r="W1843"/>
  <c r="W1844"/>
  <c r="W1845"/>
  <c r="W1846"/>
  <c r="W1847"/>
  <c r="W1848"/>
  <c r="W1849"/>
  <c r="W1850"/>
  <c r="W1851"/>
  <c r="W1852"/>
  <c r="W1853"/>
  <c r="W1854"/>
  <c r="W1855"/>
  <c r="W1856"/>
  <c r="W1857"/>
  <c r="W1858"/>
  <c r="W1859"/>
  <c r="W1860"/>
  <c r="W1861"/>
  <c r="W1862"/>
  <c r="W1863"/>
  <c r="W1864"/>
  <c r="W1865"/>
  <c r="W1866"/>
  <c r="W1867"/>
  <c r="W1868"/>
  <c r="W1869"/>
  <c r="W1870"/>
  <c r="W1871"/>
  <c r="W1872"/>
  <c r="W1873"/>
  <c r="W1874"/>
  <c r="W1875"/>
  <c r="W1876"/>
  <c r="W1877"/>
  <c r="W1878"/>
  <c r="W1879"/>
  <c r="W1880"/>
  <c r="W1881"/>
  <c r="W1882"/>
  <c r="W1883"/>
  <c r="W1884"/>
  <c r="W1885"/>
  <c r="W1886"/>
  <c r="W1887"/>
  <c r="W1888"/>
  <c r="W1889"/>
  <c r="W1890"/>
  <c r="W1891"/>
  <c r="W1892"/>
  <c r="W1893"/>
  <c r="W1894"/>
  <c r="W1895"/>
  <c r="W1896"/>
  <c r="W1897"/>
  <c r="W1898"/>
  <c r="W1899"/>
  <c r="W1900"/>
  <c r="W1901"/>
  <c r="W1902"/>
  <c r="W1903"/>
  <c r="W1904"/>
  <c r="W1905"/>
  <c r="W1906"/>
  <c r="W1907"/>
  <c r="W1908"/>
  <c r="W1909"/>
  <c r="W1910"/>
  <c r="W1911"/>
  <c r="W1912"/>
  <c r="W1913"/>
  <c r="W1914"/>
  <c r="W1915"/>
  <c r="W1916"/>
  <c r="W1917"/>
  <c r="W1918"/>
  <c r="W1919"/>
  <c r="W1920"/>
  <c r="W1921"/>
  <c r="W1922"/>
  <c r="W1923"/>
  <c r="W1924"/>
  <c r="W1925"/>
  <c r="W1926"/>
  <c r="W1927"/>
  <c r="W1928"/>
  <c r="W1929"/>
  <c r="W1930"/>
  <c r="W1931"/>
  <c r="W1932"/>
  <c r="W1933"/>
  <c r="W1934"/>
  <c r="W1935"/>
  <c r="W1936"/>
  <c r="W1937"/>
  <c r="W1938"/>
  <c r="W1939"/>
  <c r="W1940"/>
  <c r="W1941"/>
  <c r="W1942"/>
  <c r="W1943"/>
  <c r="W1944"/>
  <c r="W1945"/>
  <c r="W1946"/>
  <c r="W1947"/>
  <c r="W1948"/>
  <c r="W1949"/>
  <c r="W1950"/>
  <c r="W1951"/>
  <c r="W1952"/>
  <c r="W1953"/>
  <c r="W1954"/>
  <c r="W1955"/>
  <c r="W1956"/>
  <c r="W1957"/>
  <c r="W1958"/>
  <c r="W1959"/>
  <c r="W1960"/>
  <c r="W1961"/>
  <c r="W1962"/>
  <c r="W1963"/>
  <c r="W1964"/>
  <c r="W1965"/>
  <c r="W1966"/>
  <c r="W1967"/>
  <c r="W1968"/>
  <c r="W1969"/>
  <c r="W1970"/>
  <c r="W1971"/>
  <c r="W1972"/>
  <c r="W1973"/>
  <c r="W1974"/>
  <c r="W1975"/>
  <c r="W1976"/>
  <c r="W1977"/>
  <c r="W1978"/>
  <c r="W1979"/>
  <c r="W1980"/>
  <c r="W1981"/>
  <c r="W1982"/>
  <c r="W1983"/>
  <c r="W1984"/>
  <c r="W1985"/>
  <c r="W1986"/>
  <c r="W1987"/>
  <c r="W1988"/>
  <c r="W1989"/>
  <c r="W1990"/>
  <c r="W1991"/>
  <c r="W1992"/>
  <c r="W1993"/>
  <c r="W1994"/>
  <c r="W1995"/>
  <c r="W1996"/>
  <c r="W1997"/>
  <c r="W1998"/>
  <c r="W1999"/>
  <c r="W2000"/>
  <c r="W2001"/>
  <c r="W2002"/>
  <c r="W2003"/>
  <c r="W2004"/>
  <c r="W2005"/>
  <c r="W2006"/>
  <c r="W2007"/>
  <c r="W2008"/>
  <c r="W2009"/>
  <c r="W2010"/>
  <c r="W2011"/>
  <c r="W2012"/>
  <c r="W2013"/>
  <c r="W2014"/>
  <c r="W2015"/>
  <c r="W2016"/>
  <c r="W2017"/>
  <c r="W2018"/>
  <c r="W2019"/>
  <c r="W2020"/>
  <c r="W2021"/>
  <c r="W2022"/>
  <c r="W2023"/>
  <c r="W2024"/>
  <c r="W2025"/>
  <c r="W2026"/>
  <c r="W2027"/>
  <c r="W2028"/>
  <c r="W2029"/>
  <c r="W2030"/>
  <c r="W2031"/>
  <c r="W2032"/>
  <c r="W2033"/>
  <c r="W2034"/>
  <c r="W2035"/>
  <c r="W2036"/>
  <c r="W2037"/>
  <c r="W2038"/>
  <c r="W2039"/>
  <c r="W2040"/>
  <c r="W2041"/>
  <c r="W2042"/>
  <c r="W2043"/>
  <c r="W2044"/>
  <c r="W2045"/>
  <c r="W2046"/>
  <c r="W2047"/>
  <c r="W2048"/>
  <c r="W2049"/>
  <c r="W2050"/>
  <c r="W2051"/>
  <c r="W2052"/>
  <c r="W2053"/>
  <c r="W2054"/>
  <c r="W2055"/>
  <c r="W2056"/>
  <c r="W2057"/>
  <c r="W2058"/>
  <c r="W2059"/>
  <c r="W2060"/>
  <c r="W2061"/>
  <c r="W2062"/>
  <c r="W2063"/>
  <c r="W2064"/>
  <c r="W2065"/>
  <c r="W2066"/>
  <c r="W2067"/>
  <c r="W2068"/>
  <c r="W2069"/>
  <c r="W2070"/>
  <c r="W2071"/>
  <c r="W2072"/>
  <c r="W2073"/>
  <c r="W2074"/>
  <c r="W2075"/>
  <c r="W2076"/>
  <c r="W2077"/>
  <c r="W2078"/>
  <c r="W2079"/>
  <c r="W2080"/>
  <c r="W2081"/>
  <c r="W2082"/>
  <c r="W2083"/>
  <c r="W2084"/>
  <c r="W2085"/>
  <c r="W2086"/>
  <c r="W2087"/>
  <c r="W2088"/>
  <c r="W2089"/>
  <c r="W2090"/>
  <c r="W2091"/>
  <c r="W2092"/>
  <c r="W2093"/>
  <c r="W2094"/>
  <c r="W2095"/>
  <c r="W2096"/>
  <c r="W2097"/>
  <c r="W2098"/>
  <c r="W2099"/>
  <c r="W2100"/>
  <c r="W2101"/>
  <c r="W2102"/>
  <c r="W2103"/>
  <c r="W2104"/>
  <c r="W2105"/>
  <c r="W2106"/>
  <c r="W2107"/>
  <c r="W2108"/>
  <c r="W2109"/>
  <c r="W2110"/>
  <c r="W2111"/>
  <c r="W2112"/>
  <c r="W2113"/>
  <c r="W2114"/>
  <c r="W2115"/>
  <c r="W2116"/>
  <c r="W2117"/>
  <c r="W2118"/>
  <c r="W2119"/>
  <c r="W2120"/>
  <c r="W2121"/>
  <c r="W2122"/>
  <c r="W2123"/>
  <c r="W2124"/>
  <c r="W2125"/>
  <c r="W2126"/>
  <c r="W2127"/>
  <c r="W2128"/>
  <c r="W2129"/>
  <c r="W2130"/>
  <c r="W2131"/>
  <c r="W2132"/>
  <c r="W2133"/>
  <c r="W2134"/>
  <c r="W2135"/>
  <c r="W2136"/>
  <c r="W2137"/>
  <c r="W2138"/>
  <c r="W2139"/>
  <c r="W2140"/>
  <c r="W2141"/>
  <c r="W2142"/>
  <c r="W2143"/>
  <c r="W2144"/>
  <c r="W2145"/>
  <c r="W2146"/>
  <c r="W2147"/>
  <c r="W2148"/>
  <c r="W2149"/>
  <c r="W2150"/>
  <c r="W2151"/>
  <c r="W2152"/>
  <c r="W2153"/>
  <c r="W2154"/>
  <c r="W2155"/>
  <c r="W2156"/>
  <c r="W2157"/>
  <c r="W2158"/>
  <c r="W2159"/>
  <c r="W2160"/>
  <c r="W2161"/>
  <c r="W2162"/>
  <c r="W2163"/>
  <c r="W2164"/>
  <c r="W2165"/>
  <c r="W2166"/>
  <c r="W2167"/>
  <c r="W2168"/>
  <c r="W2169"/>
  <c r="W2170"/>
  <c r="W2171"/>
  <c r="W2172"/>
  <c r="W2173"/>
  <c r="W2174"/>
  <c r="W2175"/>
  <c r="W2176"/>
  <c r="W2177"/>
  <c r="W2178"/>
  <c r="W2179"/>
  <c r="W2180"/>
  <c r="W2181"/>
  <c r="W2182"/>
  <c r="W2183"/>
  <c r="W2184"/>
  <c r="W2185"/>
  <c r="W2186"/>
  <c r="W2187"/>
  <c r="W2188"/>
  <c r="W2189"/>
  <c r="W2190"/>
  <c r="W2191"/>
  <c r="W2192"/>
  <c r="W2193"/>
  <c r="W2194"/>
  <c r="W2195"/>
  <c r="W2196"/>
  <c r="W2197"/>
  <c r="W2198"/>
  <c r="W2199"/>
  <c r="W2200"/>
  <c r="W2201"/>
  <c r="W2202"/>
  <c r="W2203"/>
  <c r="W2204"/>
  <c r="W2205"/>
  <c r="W2206"/>
  <c r="W2207"/>
  <c r="W2208"/>
  <c r="W2209"/>
  <c r="W2210"/>
  <c r="W2211"/>
  <c r="W2212"/>
  <c r="W2213"/>
  <c r="W2214"/>
  <c r="W2215"/>
  <c r="W2216"/>
  <c r="W2217"/>
  <c r="W2218"/>
  <c r="W2219"/>
  <c r="W2220"/>
  <c r="W2221"/>
  <c r="W2222"/>
  <c r="W2223"/>
  <c r="W2224"/>
  <c r="W2225"/>
  <c r="W2226"/>
  <c r="W2227"/>
  <c r="W2228"/>
  <c r="W2229"/>
  <c r="W2230"/>
  <c r="W2231"/>
  <c r="W2232"/>
  <c r="W2233"/>
  <c r="W2234"/>
  <c r="W2235"/>
  <c r="W2236"/>
  <c r="W2237"/>
  <c r="W2238"/>
  <c r="W2239"/>
  <c r="W2240"/>
  <c r="W2241"/>
  <c r="W2242"/>
  <c r="W2243"/>
  <c r="W2244"/>
  <c r="W2245"/>
  <c r="W2246"/>
  <c r="W2247"/>
  <c r="W2248"/>
  <c r="W2249"/>
  <c r="W2250"/>
  <c r="W2251"/>
  <c r="W2252"/>
  <c r="W2253"/>
  <c r="W2254"/>
  <c r="W2255"/>
  <c r="W2256"/>
  <c r="W2257"/>
  <c r="W2258"/>
  <c r="W2259"/>
  <c r="W2260"/>
  <c r="W2261"/>
  <c r="W2262"/>
  <c r="W2263"/>
  <c r="W2264"/>
  <c r="W2265"/>
  <c r="W2266"/>
  <c r="W2267"/>
  <c r="W2268"/>
  <c r="W2269"/>
  <c r="W2270"/>
  <c r="W2271"/>
  <c r="W2272"/>
  <c r="W2273"/>
  <c r="W2274"/>
  <c r="W2275"/>
  <c r="W2276"/>
  <c r="W2277"/>
  <c r="W2278"/>
  <c r="W2279"/>
  <c r="W2280"/>
  <c r="W2281"/>
  <c r="W2282"/>
  <c r="W2283"/>
  <c r="W2284"/>
  <c r="W2285"/>
  <c r="W2286"/>
  <c r="W2287"/>
  <c r="W2288"/>
  <c r="W2289"/>
  <c r="W2290"/>
  <c r="W2291"/>
  <c r="W2292"/>
  <c r="W2293"/>
  <c r="W2294"/>
  <c r="W2295"/>
  <c r="W2296"/>
  <c r="W2297"/>
  <c r="W2298"/>
  <c r="W2299"/>
  <c r="W2300"/>
  <c r="W2301"/>
  <c r="W2302"/>
  <c r="W2303"/>
  <c r="W2304"/>
  <c r="W2305"/>
  <c r="W2306"/>
  <c r="W2307"/>
  <c r="W2308"/>
  <c r="W2309"/>
  <c r="W2310"/>
  <c r="W2311"/>
  <c r="W2312"/>
  <c r="W2313"/>
  <c r="W2314"/>
  <c r="W2315"/>
  <c r="W2316"/>
  <c r="W2317"/>
  <c r="W2318"/>
  <c r="W2319"/>
  <c r="W2320"/>
  <c r="W2321"/>
  <c r="W2322"/>
  <c r="W2323"/>
  <c r="W2324"/>
  <c r="W2325"/>
  <c r="W2326"/>
  <c r="W2327"/>
  <c r="W2328"/>
  <c r="W2329"/>
  <c r="W2330"/>
  <c r="W2331"/>
  <c r="W2332"/>
  <c r="W2333"/>
  <c r="W2334"/>
  <c r="W2335"/>
  <c r="W2336"/>
  <c r="W2337"/>
  <c r="W2338"/>
  <c r="W2339"/>
  <c r="W2340"/>
  <c r="W2341"/>
  <c r="W2342"/>
  <c r="W2343"/>
  <c r="W2344"/>
  <c r="W2345"/>
  <c r="W2346"/>
  <c r="W2347"/>
  <c r="W2348"/>
  <c r="W2349"/>
  <c r="W2350"/>
  <c r="W2351"/>
  <c r="W2352"/>
  <c r="W2353"/>
  <c r="W2354"/>
  <c r="W2355"/>
  <c r="W2356"/>
  <c r="W2357"/>
  <c r="W2358"/>
  <c r="W2359"/>
  <c r="W2360"/>
  <c r="W2361"/>
  <c r="W2362"/>
  <c r="W2363"/>
  <c r="W2364"/>
  <c r="W2365"/>
  <c r="W2366"/>
  <c r="W2367"/>
  <c r="W2368"/>
  <c r="W2369"/>
  <c r="W2370"/>
  <c r="W2371"/>
  <c r="W2372"/>
  <c r="W2373"/>
  <c r="W2374"/>
  <c r="W2375"/>
  <c r="W2376"/>
  <c r="W2377"/>
  <c r="W2378"/>
  <c r="W2379"/>
  <c r="W2380"/>
  <c r="W2381"/>
  <c r="W2382"/>
  <c r="W2383"/>
  <c r="W2384"/>
  <c r="W2385"/>
  <c r="W2386"/>
  <c r="W2387"/>
  <c r="W2388"/>
  <c r="W2389"/>
  <c r="W2390"/>
  <c r="W2391"/>
  <c r="W2392"/>
  <c r="W2393"/>
  <c r="W2394"/>
  <c r="W2395"/>
  <c r="W2396"/>
  <c r="W2397"/>
  <c r="W2398"/>
  <c r="W2399"/>
  <c r="W2400"/>
  <c r="W2401"/>
  <c r="W2402"/>
  <c r="W2403"/>
  <c r="W2404"/>
  <c r="W2405"/>
  <c r="W2406"/>
  <c r="W2407"/>
  <c r="W2408"/>
  <c r="W2409"/>
  <c r="W2410"/>
  <c r="W2411"/>
  <c r="W2412"/>
  <c r="W2413"/>
  <c r="W2414"/>
  <c r="W2415"/>
  <c r="W2416"/>
  <c r="W2417"/>
  <c r="W2418"/>
  <c r="W2419"/>
  <c r="W2420"/>
  <c r="W2421"/>
  <c r="W2422"/>
  <c r="W2423"/>
  <c r="W2424"/>
  <c r="W2425"/>
  <c r="W2426"/>
  <c r="W2427"/>
  <c r="W2428"/>
  <c r="W2429"/>
  <c r="W2430"/>
  <c r="W2431"/>
  <c r="W2432"/>
  <c r="W2433"/>
  <c r="W2434"/>
  <c r="W2435"/>
  <c r="W2436"/>
  <c r="W2437"/>
  <c r="W2438"/>
  <c r="W2439"/>
  <c r="W2440"/>
  <c r="W2441"/>
  <c r="W2442"/>
  <c r="W2443"/>
  <c r="W2444"/>
  <c r="W2445"/>
  <c r="W2446"/>
  <c r="W2447"/>
  <c r="W2448"/>
  <c r="W2449"/>
  <c r="W2450"/>
  <c r="W2451"/>
  <c r="W2452"/>
  <c r="W2453"/>
  <c r="W2454"/>
  <c r="W2455"/>
  <c r="W2456"/>
  <c r="W2457"/>
  <c r="W2458"/>
  <c r="W2459"/>
  <c r="W2460"/>
  <c r="W2461"/>
  <c r="W2462"/>
  <c r="W2463"/>
  <c r="W2464"/>
  <c r="W2465"/>
  <c r="W2466"/>
  <c r="W2467"/>
  <c r="W2468"/>
  <c r="W2469"/>
  <c r="W2470"/>
  <c r="W2471"/>
  <c r="W2472"/>
  <c r="W2473"/>
  <c r="W2474"/>
  <c r="W2475"/>
  <c r="W2476"/>
  <c r="W2477"/>
  <c r="W2478"/>
  <c r="W2479"/>
  <c r="W2480"/>
  <c r="W2481"/>
  <c r="W2482"/>
  <c r="W2483"/>
  <c r="W2484"/>
  <c r="W2485"/>
  <c r="W2486"/>
  <c r="W2487"/>
  <c r="W2488"/>
  <c r="W2489"/>
  <c r="W2490"/>
  <c r="W2491"/>
  <c r="W2492"/>
  <c r="W2493"/>
  <c r="W2494"/>
  <c r="W2495"/>
  <c r="W2496"/>
  <c r="W2497"/>
  <c r="W2498"/>
  <c r="W2499"/>
  <c r="W2500"/>
  <c r="W2501"/>
  <c r="W2502"/>
  <c r="W2503"/>
  <c r="W2504"/>
  <c r="W2505"/>
  <c r="W2506"/>
  <c r="W2507"/>
  <c r="W2508"/>
  <c r="W2509"/>
  <c r="W2510"/>
  <c r="W2511"/>
  <c r="W2512"/>
  <c r="W2513"/>
  <c r="W2514"/>
  <c r="W2515"/>
  <c r="W2516"/>
  <c r="W2517"/>
  <c r="W2518"/>
  <c r="W2519"/>
  <c r="W2520"/>
  <c r="W2521"/>
  <c r="W2522"/>
  <c r="W2523"/>
  <c r="W2524"/>
  <c r="W2525"/>
  <c r="W2526"/>
  <c r="W2527"/>
  <c r="W2528"/>
  <c r="W2529"/>
  <c r="W2530"/>
  <c r="W2531"/>
  <c r="W2532"/>
  <c r="W2533"/>
  <c r="W2534"/>
  <c r="W2535"/>
  <c r="W2536"/>
  <c r="W2537"/>
  <c r="W2538"/>
  <c r="W2539"/>
  <c r="W2540"/>
  <c r="W2541"/>
  <c r="W2542"/>
  <c r="W2543"/>
  <c r="W2544"/>
  <c r="W2545"/>
  <c r="W2546"/>
  <c r="W2547"/>
  <c r="W2548"/>
  <c r="W2549"/>
  <c r="W2550"/>
  <c r="W2551"/>
  <c r="W2552"/>
  <c r="W2553"/>
  <c r="W2554"/>
  <c r="W2555"/>
  <c r="W2556"/>
  <c r="W2557"/>
  <c r="W2558"/>
  <c r="W2559"/>
  <c r="W2560"/>
  <c r="W2561"/>
  <c r="W2562"/>
  <c r="W2563"/>
  <c r="W2564"/>
  <c r="W2565"/>
  <c r="W2566"/>
  <c r="W2567"/>
  <c r="W2568"/>
  <c r="W2569"/>
  <c r="W2570"/>
  <c r="W2571"/>
  <c r="W2572"/>
  <c r="W2573"/>
  <c r="W2574"/>
  <c r="W2575"/>
  <c r="W2576"/>
  <c r="W2577"/>
  <c r="W2578"/>
  <c r="W2579"/>
  <c r="W2580"/>
  <c r="W2581"/>
  <c r="W2582"/>
  <c r="W2583"/>
  <c r="W2584"/>
  <c r="W2585"/>
  <c r="W2586"/>
  <c r="W2587"/>
  <c r="W2588"/>
  <c r="W2589"/>
  <c r="W2590"/>
  <c r="W2591"/>
  <c r="W2592"/>
  <c r="W2593"/>
  <c r="W2594"/>
  <c r="W2595"/>
  <c r="W2596"/>
  <c r="W2597"/>
  <c r="W2598"/>
  <c r="W2599"/>
  <c r="W2600"/>
  <c r="W2601"/>
  <c r="W2602"/>
  <c r="W2603"/>
  <c r="W2604"/>
  <c r="W2605"/>
  <c r="W2606"/>
  <c r="W2607"/>
  <c r="W2608"/>
  <c r="W2609"/>
  <c r="W2610"/>
  <c r="W2611"/>
  <c r="W2612"/>
  <c r="W2613"/>
  <c r="W2614"/>
  <c r="W2615"/>
  <c r="W2616"/>
  <c r="W2617"/>
  <c r="W2618"/>
  <c r="W2619"/>
  <c r="W2620"/>
  <c r="W2621"/>
  <c r="W2622"/>
  <c r="W2623"/>
  <c r="W2624"/>
  <c r="W2625"/>
  <c r="W2626"/>
  <c r="W2627"/>
  <c r="W2628"/>
  <c r="W2629"/>
  <c r="W2630"/>
  <c r="W2631"/>
  <c r="W2632"/>
  <c r="W2633"/>
  <c r="W2634"/>
  <c r="W2635"/>
  <c r="W2636"/>
  <c r="W2637"/>
  <c r="W2638"/>
  <c r="W2639"/>
  <c r="W2640"/>
  <c r="W2641"/>
  <c r="W2642"/>
  <c r="W2643"/>
  <c r="W2644"/>
  <c r="W2645"/>
  <c r="W2646"/>
  <c r="W2647"/>
  <c r="W2648"/>
  <c r="W2649"/>
  <c r="W2650"/>
  <c r="W2651"/>
  <c r="W2652"/>
  <c r="W2653"/>
  <c r="W2654"/>
  <c r="W2655"/>
  <c r="W2656"/>
  <c r="W2657"/>
  <c r="W2658"/>
  <c r="W2659"/>
  <c r="W2660"/>
  <c r="W2661"/>
  <c r="W2662"/>
  <c r="W2663"/>
  <c r="W2664"/>
  <c r="W2665"/>
  <c r="W2666"/>
  <c r="W2667"/>
  <c r="W2668"/>
  <c r="W2669"/>
  <c r="W2670"/>
  <c r="W2671"/>
  <c r="W2672"/>
  <c r="W2673"/>
  <c r="W2674"/>
  <c r="W2675"/>
  <c r="W2676"/>
  <c r="W2677"/>
  <c r="W2678"/>
  <c r="W2679"/>
  <c r="W2680"/>
  <c r="W2681"/>
  <c r="W2682"/>
  <c r="W2683"/>
  <c r="W2684"/>
  <c r="W2685"/>
  <c r="W2686"/>
  <c r="W2687"/>
  <c r="W2688"/>
  <c r="W2689"/>
  <c r="W2690"/>
  <c r="W2691"/>
  <c r="W2692"/>
  <c r="W2693"/>
  <c r="W2694"/>
  <c r="W2695"/>
  <c r="W2696"/>
  <c r="W2697"/>
  <c r="W2698"/>
  <c r="W2699"/>
  <c r="W2700"/>
  <c r="W2701"/>
  <c r="W2702"/>
  <c r="W2703"/>
  <c r="W2704"/>
  <c r="W2705"/>
  <c r="W2706"/>
  <c r="W2707"/>
  <c r="W2708"/>
  <c r="W2709"/>
  <c r="W2710"/>
  <c r="W2711"/>
  <c r="W2712"/>
  <c r="W2713"/>
  <c r="W2714"/>
  <c r="W2715"/>
  <c r="W2716"/>
  <c r="W2717"/>
  <c r="W2718"/>
  <c r="W2719"/>
  <c r="W2720"/>
  <c r="W2721"/>
  <c r="W2722"/>
  <c r="W2723"/>
  <c r="W2724"/>
  <c r="W2725"/>
  <c r="W2726"/>
  <c r="W2727"/>
  <c r="W2728"/>
  <c r="W2729"/>
  <c r="W2730"/>
  <c r="W2731"/>
  <c r="W2732"/>
  <c r="W2733"/>
  <c r="W2734"/>
  <c r="W2735"/>
  <c r="W2736"/>
  <c r="W2737"/>
  <c r="W2738"/>
  <c r="W2739"/>
  <c r="W2740"/>
  <c r="W2741"/>
  <c r="W2742"/>
  <c r="W2743"/>
  <c r="W2744"/>
  <c r="W2745"/>
  <c r="W2746"/>
  <c r="W2747"/>
  <c r="W2748"/>
  <c r="W2749"/>
  <c r="W2750"/>
  <c r="W2751"/>
  <c r="W2752"/>
  <c r="W2753"/>
  <c r="W2754"/>
  <c r="W2755"/>
  <c r="W2756"/>
  <c r="W2757"/>
  <c r="W2758"/>
  <c r="W2759"/>
  <c r="W2760"/>
  <c r="W2761"/>
  <c r="W2762"/>
  <c r="W2763"/>
  <c r="W2764"/>
  <c r="W2765"/>
  <c r="W2766"/>
  <c r="W2767"/>
  <c r="W2768"/>
  <c r="W2769"/>
  <c r="W2770"/>
  <c r="W2771"/>
  <c r="W2772"/>
  <c r="W2773"/>
  <c r="W2774"/>
  <c r="W2775"/>
  <c r="W2776"/>
  <c r="W2777"/>
  <c r="W2778"/>
  <c r="W2779"/>
  <c r="W2780"/>
  <c r="W2781"/>
  <c r="W2782"/>
  <c r="W2783"/>
  <c r="W2784"/>
  <c r="W2785"/>
  <c r="W2786"/>
  <c r="W2787"/>
  <c r="W2788"/>
  <c r="W2789"/>
  <c r="W2790"/>
  <c r="W2791"/>
  <c r="W2792"/>
  <c r="W2793"/>
  <c r="W2794"/>
  <c r="W2795"/>
  <c r="W2796"/>
  <c r="W2797"/>
  <c r="W2798"/>
  <c r="W2799"/>
  <c r="W2800"/>
  <c r="W2801"/>
  <c r="W2802"/>
  <c r="W2803"/>
  <c r="W2804"/>
  <c r="W2805"/>
  <c r="W2806"/>
  <c r="W2807"/>
  <c r="W2808"/>
  <c r="W2809"/>
  <c r="W2810"/>
  <c r="W2811"/>
  <c r="W2812"/>
  <c r="W2813"/>
  <c r="W2814"/>
  <c r="W2815"/>
  <c r="W2816"/>
  <c r="W2817"/>
  <c r="W2818"/>
  <c r="W2819"/>
  <c r="W2820"/>
  <c r="W2821"/>
  <c r="W2822"/>
  <c r="W2823"/>
  <c r="W2824"/>
  <c r="W2825"/>
  <c r="W2826"/>
  <c r="W2827"/>
  <c r="W2828"/>
  <c r="W2829"/>
  <c r="W2830"/>
  <c r="W2831"/>
  <c r="W2832"/>
  <c r="W2833"/>
  <c r="W2834"/>
  <c r="W2835"/>
  <c r="W2836"/>
  <c r="W2837"/>
  <c r="W2838"/>
  <c r="W2839"/>
  <c r="W2840"/>
  <c r="W2841"/>
  <c r="W2842"/>
  <c r="W2843"/>
  <c r="W2844"/>
  <c r="W2845"/>
  <c r="W2846"/>
  <c r="W2847"/>
  <c r="W2848"/>
  <c r="W2849"/>
  <c r="W2850"/>
  <c r="W2851"/>
  <c r="W2852"/>
  <c r="W2853"/>
  <c r="W2854"/>
  <c r="W2855"/>
  <c r="W2856"/>
  <c r="W2857"/>
  <c r="W2858"/>
  <c r="W2859"/>
  <c r="W2860"/>
  <c r="W2861"/>
  <c r="W2862"/>
  <c r="W2863"/>
  <c r="W2864"/>
  <c r="W2865"/>
  <c r="W2866"/>
  <c r="W2867"/>
  <c r="W2868"/>
  <c r="W2869"/>
  <c r="W2870"/>
  <c r="W2871"/>
  <c r="W2872"/>
  <c r="W2873"/>
  <c r="W2874"/>
  <c r="W2875"/>
  <c r="W2876"/>
  <c r="W2877"/>
  <c r="W2878"/>
  <c r="W2879"/>
  <c r="W2880"/>
  <c r="W2881"/>
  <c r="W2882"/>
  <c r="W2883"/>
  <c r="W2884"/>
  <c r="W2885"/>
  <c r="W2886"/>
  <c r="W2887"/>
  <c r="W2888"/>
  <c r="W2889"/>
  <c r="W2890"/>
  <c r="W2891"/>
  <c r="W2892"/>
  <c r="W2893"/>
  <c r="W2894"/>
  <c r="W2895"/>
  <c r="W2896"/>
  <c r="W2897"/>
  <c r="W2898"/>
  <c r="W2899"/>
  <c r="W2900"/>
  <c r="W2901"/>
  <c r="W2902"/>
  <c r="W2903"/>
  <c r="W2904"/>
  <c r="W2905"/>
  <c r="W2906"/>
  <c r="W2907"/>
  <c r="W2908"/>
  <c r="W2909"/>
  <c r="W2910"/>
  <c r="W2911"/>
  <c r="W2912"/>
  <c r="W2913"/>
  <c r="W2914"/>
  <c r="W2915"/>
  <c r="W2916"/>
  <c r="W2917"/>
  <c r="W2918"/>
  <c r="W2919"/>
  <c r="W2920"/>
  <c r="W2921"/>
  <c r="W2922"/>
  <c r="W2923"/>
  <c r="W2924"/>
  <c r="W2925"/>
  <c r="W2926"/>
  <c r="W2927"/>
  <c r="W2928"/>
  <c r="W2929"/>
  <c r="W2930"/>
  <c r="W2931"/>
  <c r="W2932"/>
  <c r="W2933"/>
  <c r="W2934"/>
  <c r="W2935"/>
  <c r="W2936"/>
  <c r="W2937"/>
  <c r="W2938"/>
  <c r="W2939"/>
  <c r="W2940"/>
  <c r="W2941"/>
  <c r="W2942"/>
  <c r="W2943"/>
  <c r="W2944"/>
  <c r="W2945"/>
  <c r="W2946"/>
  <c r="W2947"/>
  <c r="W2948"/>
  <c r="W2949"/>
  <c r="W2950"/>
  <c r="W2951"/>
  <c r="W2952"/>
  <c r="W2953"/>
  <c r="W2954"/>
  <c r="W2955"/>
  <c r="W2956"/>
  <c r="W2957"/>
  <c r="W2958"/>
  <c r="W2959"/>
  <c r="W2960"/>
  <c r="W2961"/>
  <c r="W2962"/>
  <c r="W2963"/>
  <c r="W2964"/>
  <c r="W2965"/>
  <c r="W2966"/>
  <c r="W2967"/>
  <c r="W2968"/>
  <c r="W2969"/>
  <c r="W2970"/>
  <c r="W2971"/>
  <c r="W2972"/>
  <c r="W2973"/>
  <c r="W2974"/>
  <c r="W2975"/>
  <c r="W2976"/>
  <c r="W2977"/>
  <c r="W2978"/>
  <c r="W2979"/>
  <c r="W2980"/>
  <c r="W2981"/>
  <c r="W2982"/>
  <c r="W2983"/>
  <c r="W2984"/>
  <c r="W2985"/>
  <c r="W2986"/>
  <c r="W2987"/>
  <c r="W2988"/>
  <c r="W2989"/>
  <c r="W2990"/>
  <c r="W2991"/>
  <c r="W2992"/>
  <c r="W2993"/>
  <c r="W2994"/>
  <c r="W2995"/>
  <c r="W2996"/>
  <c r="W2997"/>
  <c r="W2998"/>
  <c r="W2999"/>
  <c r="W3000"/>
  <c r="W3001"/>
  <c r="W3002"/>
  <c r="W3003"/>
  <c r="W3004"/>
  <c r="W3005"/>
  <c r="W10"/>
  <c r="F14"/>
  <c r="F18" s="1"/>
  <c r="I6"/>
  <c r="I5"/>
  <c r="F37" l="1"/>
  <c r="F15"/>
  <c r="F33"/>
  <c r="K5"/>
  <c r="F10" i="1"/>
  <c r="K6" i="2"/>
  <c r="H7" i="3" l="1"/>
  <c r="H8" s="1"/>
  <c r="F17" i="2" s="1"/>
  <c r="F38"/>
  <c r="F36"/>
  <c r="BM14"/>
  <c r="BM18"/>
  <c r="BM22"/>
  <c r="BM26"/>
  <c r="BM30"/>
  <c r="BM34"/>
  <c r="BM38"/>
  <c r="BM42"/>
  <c r="BM46"/>
  <c r="BM50"/>
  <c r="BM54"/>
  <c r="BM58"/>
  <c r="BM62"/>
  <c r="BM66"/>
  <c r="BM70"/>
  <c r="BM74"/>
  <c r="BM78"/>
  <c r="BM82"/>
  <c r="BM86"/>
  <c r="BM90"/>
  <c r="BM94"/>
  <c r="BM98"/>
  <c r="BM102"/>
  <c r="BM106"/>
  <c r="BM110"/>
  <c r="BM114"/>
  <c r="BM118"/>
  <c r="BM122"/>
  <c r="BM126"/>
  <c r="BM130"/>
  <c r="BM134"/>
  <c r="BM138"/>
  <c r="BM142"/>
  <c r="BM146"/>
  <c r="BM150"/>
  <c r="BM154"/>
  <c r="BM158"/>
  <c r="BM162"/>
  <c r="BM166"/>
  <c r="BM170"/>
  <c r="BM174"/>
  <c r="BM178"/>
  <c r="BM182"/>
  <c r="BM186"/>
  <c r="BM190"/>
  <c r="BM194"/>
  <c r="BM198"/>
  <c r="BM202"/>
  <c r="BM206"/>
  <c r="BM210"/>
  <c r="BM214"/>
  <c r="BM218"/>
  <c r="BM222"/>
  <c r="BM226"/>
  <c r="BM230"/>
  <c r="BM234"/>
  <c r="BM238"/>
  <c r="BM242"/>
  <c r="BM246"/>
  <c r="BM250"/>
  <c r="BM254"/>
  <c r="BM258"/>
  <c r="BM262"/>
  <c r="BM266"/>
  <c r="BM270"/>
  <c r="BM274"/>
  <c r="BM278"/>
  <c r="BM282"/>
  <c r="BM286"/>
  <c r="BM290"/>
  <c r="BM294"/>
  <c r="BM298"/>
  <c r="BM302"/>
  <c r="BM306"/>
  <c r="BM310"/>
  <c r="BM314"/>
  <c r="BM318"/>
  <c r="BM322"/>
  <c r="BM326"/>
  <c r="BM330"/>
  <c r="BM334"/>
  <c r="BM338"/>
  <c r="BM342"/>
  <c r="BM346"/>
  <c r="BM350"/>
  <c r="BM354"/>
  <c r="BM358"/>
  <c r="BM362"/>
  <c r="BM366"/>
  <c r="BM370"/>
  <c r="BM374"/>
  <c r="BM378"/>
  <c r="BM382"/>
  <c r="BM386"/>
  <c r="BM390"/>
  <c r="BM394"/>
  <c r="BM398"/>
  <c r="BM402"/>
  <c r="BM406"/>
  <c r="BM410"/>
  <c r="BM414"/>
  <c r="BM418"/>
  <c r="BM422"/>
  <c r="BM426"/>
  <c r="BM430"/>
  <c r="BM434"/>
  <c r="BM438"/>
  <c r="BM442"/>
  <c r="BM446"/>
  <c r="BM450"/>
  <c r="BM454"/>
  <c r="BM458"/>
  <c r="BM462"/>
  <c r="BM466"/>
  <c r="BM470"/>
  <c r="BM474"/>
  <c r="BM478"/>
  <c r="BM482"/>
  <c r="BM486"/>
  <c r="BM490"/>
  <c r="BM494"/>
  <c r="BM498"/>
  <c r="BM502"/>
  <c r="BM506"/>
  <c r="BM510"/>
  <c r="BM514"/>
  <c r="BM518"/>
  <c r="BM522"/>
  <c r="BM526"/>
  <c r="BM530"/>
  <c r="BM534"/>
  <c r="BM538"/>
  <c r="BM542"/>
  <c r="BM546"/>
  <c r="BM550"/>
  <c r="BM554"/>
  <c r="BM558"/>
  <c r="BM562"/>
  <c r="BM566"/>
  <c r="BM570"/>
  <c r="BM574"/>
  <c r="BM578"/>
  <c r="BM582"/>
  <c r="BM586"/>
  <c r="BM590"/>
  <c r="BM594"/>
  <c r="BM598"/>
  <c r="BM602"/>
  <c r="BM606"/>
  <c r="BM610"/>
  <c r="BM614"/>
  <c r="BM618"/>
  <c r="BM622"/>
  <c r="BM626"/>
  <c r="BM630"/>
  <c r="BM634"/>
  <c r="BM638"/>
  <c r="BM642"/>
  <c r="BM646"/>
  <c r="BM650"/>
  <c r="BM654"/>
  <c r="BM658"/>
  <c r="BM662"/>
  <c r="BM666"/>
  <c r="BM670"/>
  <c r="BM674"/>
  <c r="BM678"/>
  <c r="BM682"/>
  <c r="BM686"/>
  <c r="BM690"/>
  <c r="BM694"/>
  <c r="BM698"/>
  <c r="BM702"/>
  <c r="BM706"/>
  <c r="BM710"/>
  <c r="BM714"/>
  <c r="BM718"/>
  <c r="BM722"/>
  <c r="BM726"/>
  <c r="BM730"/>
  <c r="BM734"/>
  <c r="BM738"/>
  <c r="BM742"/>
  <c r="BM746"/>
  <c r="BM750"/>
  <c r="BM754"/>
  <c r="BM758"/>
  <c r="BM762"/>
  <c r="BM766"/>
  <c r="BM770"/>
  <c r="BM774"/>
  <c r="BM778"/>
  <c r="BM782"/>
  <c r="BM786"/>
  <c r="BM790"/>
  <c r="BM794"/>
  <c r="BM798"/>
  <c r="BM802"/>
  <c r="BM806"/>
  <c r="BM810"/>
  <c r="BM814"/>
  <c r="BM818"/>
  <c r="BM822"/>
  <c r="BM826"/>
  <c r="BM830"/>
  <c r="BM834"/>
  <c r="BM838"/>
  <c r="BM842"/>
  <c r="BM846"/>
  <c r="BM850"/>
  <c r="BM854"/>
  <c r="BM858"/>
  <c r="BM862"/>
  <c r="BM866"/>
  <c r="BM870"/>
  <c r="BM874"/>
  <c r="BM878"/>
  <c r="BM882"/>
  <c r="BM886"/>
  <c r="BM890"/>
  <c r="BM894"/>
  <c r="BM898"/>
  <c r="BM902"/>
  <c r="BM906"/>
  <c r="BM910"/>
  <c r="BM914"/>
  <c r="BM918"/>
  <c r="BM922"/>
  <c r="BM926"/>
  <c r="BM930"/>
  <c r="BM934"/>
  <c r="BM938"/>
  <c r="BM942"/>
  <c r="BM946"/>
  <c r="BM950"/>
  <c r="BM954"/>
  <c r="BM958"/>
  <c r="BM962"/>
  <c r="BM966"/>
  <c r="BM970"/>
  <c r="BM974"/>
  <c r="BM978"/>
  <c r="BM982"/>
  <c r="BM986"/>
  <c r="BM990"/>
  <c r="BM994"/>
  <c r="BM998"/>
  <c r="BM1002"/>
  <c r="BM1006"/>
  <c r="BM1010"/>
  <c r="BM1014"/>
  <c r="BM1018"/>
  <c r="BM1022"/>
  <c r="BM1026"/>
  <c r="BM1030"/>
  <c r="BM1034"/>
  <c r="BM13"/>
  <c r="BM17"/>
  <c r="BM21"/>
  <c r="BM25"/>
  <c r="BM29"/>
  <c r="BM33"/>
  <c r="BM37"/>
  <c r="BM41"/>
  <c r="BM45"/>
  <c r="BM49"/>
  <c r="BM53"/>
  <c r="BM57"/>
  <c r="BM61"/>
  <c r="BM65"/>
  <c r="BM69"/>
  <c r="BM73"/>
  <c r="BM77"/>
  <c r="BM81"/>
  <c r="BM85"/>
  <c r="BM89"/>
  <c r="BM93"/>
  <c r="BM97"/>
  <c r="BM101"/>
  <c r="BM105"/>
  <c r="BM109"/>
  <c r="BM113"/>
  <c r="BM117"/>
  <c r="BM121"/>
  <c r="BM125"/>
  <c r="BM129"/>
  <c r="BM133"/>
  <c r="BM137"/>
  <c r="BM141"/>
  <c r="BM145"/>
  <c r="BM149"/>
  <c r="BM153"/>
  <c r="BM157"/>
  <c r="BM161"/>
  <c r="BM165"/>
  <c r="BM169"/>
  <c r="BM173"/>
  <c r="BM177"/>
  <c r="BM181"/>
  <c r="BM185"/>
  <c r="BM189"/>
  <c r="BM193"/>
  <c r="BM197"/>
  <c r="BM201"/>
  <c r="BM205"/>
  <c r="BM209"/>
  <c r="BM213"/>
  <c r="BM217"/>
  <c r="BM221"/>
  <c r="BM225"/>
  <c r="BM229"/>
  <c r="BM233"/>
  <c r="BM237"/>
  <c r="BM241"/>
  <c r="BM245"/>
  <c r="BM249"/>
  <c r="BM253"/>
  <c r="BM257"/>
  <c r="BM261"/>
  <c r="BM265"/>
  <c r="BM269"/>
  <c r="BM273"/>
  <c r="BM277"/>
  <c r="BM281"/>
  <c r="BM285"/>
  <c r="BM289"/>
  <c r="BM293"/>
  <c r="BM297"/>
  <c r="BM301"/>
  <c r="BM305"/>
  <c r="BM309"/>
  <c r="BM313"/>
  <c r="BM317"/>
  <c r="BM321"/>
  <c r="BM325"/>
  <c r="BM329"/>
  <c r="BM333"/>
  <c r="BM337"/>
  <c r="BM341"/>
  <c r="BM345"/>
  <c r="BM349"/>
  <c r="BM353"/>
  <c r="BM357"/>
  <c r="BM361"/>
  <c r="BM365"/>
  <c r="BM369"/>
  <c r="BM373"/>
  <c r="BM377"/>
  <c r="BM381"/>
  <c r="BM385"/>
  <c r="BM389"/>
  <c r="BM393"/>
  <c r="BM397"/>
  <c r="BM401"/>
  <c r="BM405"/>
  <c r="BM409"/>
  <c r="BM413"/>
  <c r="BM417"/>
  <c r="BM421"/>
  <c r="BM425"/>
  <c r="BM429"/>
  <c r="BM433"/>
  <c r="BM437"/>
  <c r="BM441"/>
  <c r="BM445"/>
  <c r="BM449"/>
  <c r="BM453"/>
  <c r="BM457"/>
  <c r="BM461"/>
  <c r="BM465"/>
  <c r="BM469"/>
  <c r="BM473"/>
  <c r="BM477"/>
  <c r="BM481"/>
  <c r="BM485"/>
  <c r="BM489"/>
  <c r="BM493"/>
  <c r="BM497"/>
  <c r="BM501"/>
  <c r="BM505"/>
  <c r="BM509"/>
  <c r="BM513"/>
  <c r="BM517"/>
  <c r="BM521"/>
  <c r="BM525"/>
  <c r="BM529"/>
  <c r="BM533"/>
  <c r="BM537"/>
  <c r="BM541"/>
  <c r="BM545"/>
  <c r="BM549"/>
  <c r="BM553"/>
  <c r="BM557"/>
  <c r="BM561"/>
  <c r="BM565"/>
  <c r="BM569"/>
  <c r="BM573"/>
  <c r="BM577"/>
  <c r="BM581"/>
  <c r="BM585"/>
  <c r="BM589"/>
  <c r="BM593"/>
  <c r="BM597"/>
  <c r="BM601"/>
  <c r="BM605"/>
  <c r="BM609"/>
  <c r="BM613"/>
  <c r="BM617"/>
  <c r="BM621"/>
  <c r="BM625"/>
  <c r="BM629"/>
  <c r="BM633"/>
  <c r="BM637"/>
  <c r="BM641"/>
  <c r="BM645"/>
  <c r="BM649"/>
  <c r="BM653"/>
  <c r="BM657"/>
  <c r="BM661"/>
  <c r="BM665"/>
  <c r="BM669"/>
  <c r="BM673"/>
  <c r="BM677"/>
  <c r="BM681"/>
  <c r="BM685"/>
  <c r="BM689"/>
  <c r="BM693"/>
  <c r="BM697"/>
  <c r="BM701"/>
  <c r="BM705"/>
  <c r="BM709"/>
  <c r="BM713"/>
  <c r="BM717"/>
  <c r="BM721"/>
  <c r="BM725"/>
  <c r="BM729"/>
  <c r="BM733"/>
  <c r="BM737"/>
  <c r="BM741"/>
  <c r="BM745"/>
  <c r="BM749"/>
  <c r="BM753"/>
  <c r="BM757"/>
  <c r="BM761"/>
  <c r="BM765"/>
  <c r="BM769"/>
  <c r="BM773"/>
  <c r="BM777"/>
  <c r="BM781"/>
  <c r="BM785"/>
  <c r="BM789"/>
  <c r="BM793"/>
  <c r="BM797"/>
  <c r="BM801"/>
  <c r="BM805"/>
  <c r="BM809"/>
  <c r="BM813"/>
  <c r="BM817"/>
  <c r="BM821"/>
  <c r="BM825"/>
  <c r="BM829"/>
  <c r="BM833"/>
  <c r="BM837"/>
  <c r="BM841"/>
  <c r="BM845"/>
  <c r="BM849"/>
  <c r="BM853"/>
  <c r="BM857"/>
  <c r="BM861"/>
  <c r="BM865"/>
  <c r="BM869"/>
  <c r="BM873"/>
  <c r="BM877"/>
  <c r="BM881"/>
  <c r="BM885"/>
  <c r="BM889"/>
  <c r="BM893"/>
  <c r="BM897"/>
  <c r="BM901"/>
  <c r="BM905"/>
  <c r="BM909"/>
  <c r="BM913"/>
  <c r="BM917"/>
  <c r="BM921"/>
  <c r="BM925"/>
  <c r="BM929"/>
  <c r="BM933"/>
  <c r="BM937"/>
  <c r="BM941"/>
  <c r="BM945"/>
  <c r="BM949"/>
  <c r="BM953"/>
  <c r="BM957"/>
  <c r="BM961"/>
  <c r="BM965"/>
  <c r="BM969"/>
  <c r="BM973"/>
  <c r="BM977"/>
  <c r="BM981"/>
  <c r="BM985"/>
  <c r="BM989"/>
  <c r="BM993"/>
  <c r="BM997"/>
  <c r="BM1001"/>
  <c r="BM1005"/>
  <c r="BM1009"/>
  <c r="BM1013"/>
  <c r="BM1017"/>
  <c r="BM1021"/>
  <c r="BM1025"/>
  <c r="BM1029"/>
  <c r="BM1033"/>
  <c r="BM12"/>
  <c r="BM16"/>
  <c r="BM20"/>
  <c r="BM24"/>
  <c r="BM28"/>
  <c r="BM32"/>
  <c r="BM36"/>
  <c r="BM40"/>
  <c r="BM44"/>
  <c r="BM48"/>
  <c r="BM52"/>
  <c r="BM56"/>
  <c r="BM60"/>
  <c r="BM64"/>
  <c r="BM68"/>
  <c r="BM72"/>
  <c r="BM76"/>
  <c r="BM80"/>
  <c r="BM84"/>
  <c r="BM88"/>
  <c r="BM92"/>
  <c r="BM96"/>
  <c r="BM100"/>
  <c r="BM104"/>
  <c r="BM108"/>
  <c r="BM112"/>
  <c r="BM116"/>
  <c r="BM120"/>
  <c r="BM124"/>
  <c r="BM128"/>
  <c r="BM132"/>
  <c r="BM136"/>
  <c r="BM140"/>
  <c r="BM144"/>
  <c r="BM148"/>
  <c r="BM152"/>
  <c r="BM156"/>
  <c r="BM160"/>
  <c r="BM164"/>
  <c r="BM168"/>
  <c r="BM172"/>
  <c r="BM176"/>
  <c r="BM180"/>
  <c r="BM184"/>
  <c r="BM188"/>
  <c r="BM192"/>
  <c r="BM196"/>
  <c r="BM200"/>
  <c r="BM204"/>
  <c r="BM208"/>
  <c r="BM212"/>
  <c r="BM216"/>
  <c r="BM220"/>
  <c r="BM224"/>
  <c r="BM228"/>
  <c r="BM232"/>
  <c r="BM236"/>
  <c r="BM240"/>
  <c r="BM244"/>
  <c r="BM248"/>
  <c r="BM252"/>
  <c r="BM256"/>
  <c r="BM260"/>
  <c r="BM264"/>
  <c r="BM268"/>
  <c r="BM272"/>
  <c r="BM276"/>
  <c r="BM280"/>
  <c r="BM284"/>
  <c r="BM288"/>
  <c r="BM292"/>
  <c r="BM296"/>
  <c r="BM300"/>
  <c r="BM304"/>
  <c r="BM308"/>
  <c r="BM312"/>
  <c r="BM316"/>
  <c r="BM320"/>
  <c r="BM324"/>
  <c r="BM328"/>
  <c r="BM332"/>
  <c r="BM336"/>
  <c r="BM340"/>
  <c r="BM344"/>
  <c r="BM348"/>
  <c r="BM352"/>
  <c r="BM356"/>
  <c r="BM360"/>
  <c r="BM364"/>
  <c r="BM368"/>
  <c r="BM372"/>
  <c r="BM376"/>
  <c r="BM380"/>
  <c r="BM384"/>
  <c r="BM388"/>
  <c r="BM392"/>
  <c r="BM396"/>
  <c r="BM400"/>
  <c r="BM404"/>
  <c r="BM408"/>
  <c r="BM412"/>
  <c r="BM416"/>
  <c r="BM420"/>
  <c r="BM424"/>
  <c r="BM428"/>
  <c r="BM432"/>
  <c r="BM436"/>
  <c r="BM440"/>
  <c r="BM444"/>
  <c r="BM448"/>
  <c r="BM452"/>
  <c r="BM456"/>
  <c r="BM460"/>
  <c r="BM464"/>
  <c r="BM468"/>
  <c r="BM472"/>
  <c r="BM476"/>
  <c r="BM480"/>
  <c r="BM484"/>
  <c r="BM488"/>
  <c r="BM492"/>
  <c r="BM496"/>
  <c r="BM500"/>
  <c r="BM504"/>
  <c r="BM508"/>
  <c r="BM512"/>
  <c r="BM516"/>
  <c r="BM520"/>
  <c r="BM524"/>
  <c r="BM528"/>
  <c r="BM532"/>
  <c r="BM536"/>
  <c r="BM540"/>
  <c r="BM544"/>
  <c r="BM548"/>
  <c r="BM552"/>
  <c r="BM556"/>
  <c r="BM560"/>
  <c r="BM564"/>
  <c r="BM568"/>
  <c r="BM572"/>
  <c r="BM576"/>
  <c r="BM580"/>
  <c r="BM584"/>
  <c r="BM588"/>
  <c r="BM592"/>
  <c r="BM596"/>
  <c r="BM600"/>
  <c r="BM604"/>
  <c r="BM608"/>
  <c r="BM612"/>
  <c r="BM616"/>
  <c r="BM620"/>
  <c r="BM624"/>
  <c r="BM628"/>
  <c r="BM632"/>
  <c r="BM636"/>
  <c r="BM640"/>
  <c r="BM644"/>
  <c r="BM648"/>
  <c r="BM652"/>
  <c r="BM656"/>
  <c r="BM660"/>
  <c r="BM664"/>
  <c r="BM668"/>
  <c r="BM672"/>
  <c r="BM676"/>
  <c r="BM680"/>
  <c r="BM684"/>
  <c r="BM688"/>
  <c r="BM692"/>
  <c r="BM696"/>
  <c r="BM700"/>
  <c r="BM704"/>
  <c r="BM708"/>
  <c r="BM712"/>
  <c r="BM716"/>
  <c r="BM720"/>
  <c r="BM724"/>
  <c r="BM728"/>
  <c r="BM732"/>
  <c r="BM736"/>
  <c r="BM740"/>
  <c r="BM744"/>
  <c r="BM748"/>
  <c r="BM752"/>
  <c r="BM756"/>
  <c r="BM760"/>
  <c r="BM764"/>
  <c r="BM768"/>
  <c r="BM772"/>
  <c r="BM776"/>
  <c r="BM780"/>
  <c r="BM784"/>
  <c r="BM788"/>
  <c r="BM792"/>
  <c r="BM796"/>
  <c r="BM800"/>
  <c r="BM804"/>
  <c r="BM808"/>
  <c r="BM812"/>
  <c r="BM816"/>
  <c r="BM820"/>
  <c r="BM824"/>
  <c r="BM828"/>
  <c r="BM832"/>
  <c r="BM836"/>
  <c r="BM840"/>
  <c r="BM844"/>
  <c r="BM848"/>
  <c r="BM852"/>
  <c r="BM856"/>
  <c r="BM860"/>
  <c r="BM864"/>
  <c r="BM868"/>
  <c r="BM872"/>
  <c r="BM876"/>
  <c r="BM880"/>
  <c r="BM884"/>
  <c r="BM888"/>
  <c r="BM892"/>
  <c r="BM896"/>
  <c r="BM900"/>
  <c r="BM904"/>
  <c r="BM908"/>
  <c r="BM912"/>
  <c r="BM916"/>
  <c r="BM920"/>
  <c r="BM924"/>
  <c r="BM928"/>
  <c r="BM932"/>
  <c r="BM936"/>
  <c r="BM940"/>
  <c r="BM944"/>
  <c r="BM948"/>
  <c r="BM952"/>
  <c r="BM956"/>
  <c r="BM960"/>
  <c r="BM964"/>
  <c r="BM968"/>
  <c r="BM972"/>
  <c r="BM976"/>
  <c r="BM980"/>
  <c r="BM984"/>
  <c r="BM988"/>
  <c r="BM992"/>
  <c r="BM996"/>
  <c r="BM1000"/>
  <c r="BM1004"/>
  <c r="BM1008"/>
  <c r="BM1012"/>
  <c r="BM1016"/>
  <c r="BM1020"/>
  <c r="BM1024"/>
  <c r="BM1028"/>
  <c r="BM1032"/>
  <c r="BM23"/>
  <c r="BM39"/>
  <c r="BM55"/>
  <c r="BM71"/>
  <c r="BM87"/>
  <c r="BM103"/>
  <c r="BM119"/>
  <c r="BM135"/>
  <c r="BM151"/>
  <c r="BM167"/>
  <c r="BM183"/>
  <c r="BM199"/>
  <c r="BM215"/>
  <c r="BM231"/>
  <c r="BM247"/>
  <c r="BM263"/>
  <c r="BM279"/>
  <c r="BM295"/>
  <c r="BM311"/>
  <c r="BM327"/>
  <c r="BM343"/>
  <c r="BM359"/>
  <c r="BM375"/>
  <c r="BM391"/>
  <c r="BM407"/>
  <c r="BM423"/>
  <c r="BM439"/>
  <c r="BM455"/>
  <c r="BM471"/>
  <c r="BM487"/>
  <c r="BM503"/>
  <c r="BM519"/>
  <c r="BM535"/>
  <c r="BM551"/>
  <c r="BM567"/>
  <c r="BM583"/>
  <c r="BM599"/>
  <c r="BM615"/>
  <c r="BM631"/>
  <c r="BM647"/>
  <c r="BM663"/>
  <c r="BM679"/>
  <c r="BM695"/>
  <c r="BM711"/>
  <c r="BM727"/>
  <c r="BM743"/>
  <c r="BM759"/>
  <c r="BM775"/>
  <c r="BM791"/>
  <c r="BM807"/>
  <c r="BM823"/>
  <c r="BM839"/>
  <c r="BM855"/>
  <c r="BM871"/>
  <c r="BM887"/>
  <c r="BM903"/>
  <c r="BM919"/>
  <c r="BM935"/>
  <c r="BM951"/>
  <c r="BM967"/>
  <c r="BM983"/>
  <c r="BM999"/>
  <c r="BM1015"/>
  <c r="BM1031"/>
  <c r="BM1038"/>
  <c r="BM1042"/>
  <c r="BM1046"/>
  <c r="BM1050"/>
  <c r="BM1054"/>
  <c r="BM1058"/>
  <c r="BM1062"/>
  <c r="BM1066"/>
  <c r="BM1070"/>
  <c r="BM1074"/>
  <c r="BM1078"/>
  <c r="BM1082"/>
  <c r="BM1086"/>
  <c r="BM1090"/>
  <c r="BM1094"/>
  <c r="BM1098"/>
  <c r="BM1102"/>
  <c r="BM1106"/>
  <c r="BM1110"/>
  <c r="BM1114"/>
  <c r="BM1118"/>
  <c r="BM1122"/>
  <c r="BM1126"/>
  <c r="BM1130"/>
  <c r="BM1134"/>
  <c r="BM1138"/>
  <c r="BM1142"/>
  <c r="BM1146"/>
  <c r="BM1150"/>
  <c r="BM1154"/>
  <c r="BM1158"/>
  <c r="BM1162"/>
  <c r="BM1166"/>
  <c r="BM1170"/>
  <c r="BM1174"/>
  <c r="BM1178"/>
  <c r="BM1182"/>
  <c r="BM1186"/>
  <c r="BM1190"/>
  <c r="BM1194"/>
  <c r="BM1198"/>
  <c r="BM1202"/>
  <c r="BM1206"/>
  <c r="BM1210"/>
  <c r="BM1214"/>
  <c r="BM1218"/>
  <c r="BM1222"/>
  <c r="BM1226"/>
  <c r="BM1230"/>
  <c r="BM1234"/>
  <c r="BM1238"/>
  <c r="BM1242"/>
  <c r="BM1246"/>
  <c r="BM1250"/>
  <c r="BM1254"/>
  <c r="BM1258"/>
  <c r="BM1262"/>
  <c r="BM1266"/>
  <c r="BM1270"/>
  <c r="BM1274"/>
  <c r="BM1278"/>
  <c r="BM1282"/>
  <c r="BM1286"/>
  <c r="BM1290"/>
  <c r="BM1294"/>
  <c r="BM1298"/>
  <c r="BM1302"/>
  <c r="BM1306"/>
  <c r="BM1310"/>
  <c r="BM1314"/>
  <c r="BM1318"/>
  <c r="BM1322"/>
  <c r="BM1326"/>
  <c r="BM1330"/>
  <c r="BM1334"/>
  <c r="BM1338"/>
  <c r="BM1342"/>
  <c r="BM1346"/>
  <c r="BM1350"/>
  <c r="BM1354"/>
  <c r="BM1358"/>
  <c r="BM1362"/>
  <c r="BM1366"/>
  <c r="BM1370"/>
  <c r="BM1374"/>
  <c r="BM1378"/>
  <c r="BM1382"/>
  <c r="BM1386"/>
  <c r="BM1390"/>
  <c r="BM1394"/>
  <c r="BM1398"/>
  <c r="BM1402"/>
  <c r="BM1406"/>
  <c r="BM1410"/>
  <c r="BM1414"/>
  <c r="BM1418"/>
  <c r="BM1422"/>
  <c r="BM1426"/>
  <c r="BM1430"/>
  <c r="BM1434"/>
  <c r="BM1438"/>
  <c r="BM1442"/>
  <c r="BM1446"/>
  <c r="BM1450"/>
  <c r="BM1454"/>
  <c r="BM1458"/>
  <c r="BM1462"/>
  <c r="BM1466"/>
  <c r="BM1470"/>
  <c r="BM1474"/>
  <c r="BM1478"/>
  <c r="BM1482"/>
  <c r="BM1486"/>
  <c r="BM1490"/>
  <c r="BM1494"/>
  <c r="BM1498"/>
  <c r="BM1502"/>
  <c r="BM1506"/>
  <c r="BM1510"/>
  <c r="BM1514"/>
  <c r="BM1518"/>
  <c r="BM1522"/>
  <c r="BM1526"/>
  <c r="BM1530"/>
  <c r="BM1534"/>
  <c r="BM1538"/>
  <c r="BM1542"/>
  <c r="BM1546"/>
  <c r="BM1550"/>
  <c r="BM1554"/>
  <c r="BM1558"/>
  <c r="BM1562"/>
  <c r="BM1566"/>
  <c r="BM1570"/>
  <c r="BM1574"/>
  <c r="BM1578"/>
  <c r="BM1582"/>
  <c r="BM1586"/>
  <c r="BM1590"/>
  <c r="BM1594"/>
  <c r="BM1598"/>
  <c r="BM1602"/>
  <c r="BM1606"/>
  <c r="BM1610"/>
  <c r="BM1614"/>
  <c r="BM1618"/>
  <c r="BM1622"/>
  <c r="BM1626"/>
  <c r="BM1630"/>
  <c r="BM1634"/>
  <c r="BM1638"/>
  <c r="BM1642"/>
  <c r="BM1646"/>
  <c r="BM1650"/>
  <c r="BM1654"/>
  <c r="BM1658"/>
  <c r="BM1662"/>
  <c r="BM1666"/>
  <c r="BM1670"/>
  <c r="BM1674"/>
  <c r="BM1678"/>
  <c r="BM1682"/>
  <c r="BM1686"/>
  <c r="BM1690"/>
  <c r="BM1694"/>
  <c r="BM1698"/>
  <c r="BM1702"/>
  <c r="BM1706"/>
  <c r="BM1710"/>
  <c r="BM1714"/>
  <c r="BM1718"/>
  <c r="BM1722"/>
  <c r="BM1726"/>
  <c r="BM1730"/>
  <c r="BM1734"/>
  <c r="BM1738"/>
  <c r="BM1742"/>
  <c r="BM1746"/>
  <c r="BM1750"/>
  <c r="BM1754"/>
  <c r="BM1758"/>
  <c r="BM1762"/>
  <c r="BM1766"/>
  <c r="BM1770"/>
  <c r="BM1774"/>
  <c r="BM1778"/>
  <c r="BM1782"/>
  <c r="BM1786"/>
  <c r="BM1790"/>
  <c r="BM1794"/>
  <c r="BM1798"/>
  <c r="BM1802"/>
  <c r="BM1806"/>
  <c r="BM1810"/>
  <c r="BM1814"/>
  <c r="BM1818"/>
  <c r="BM1822"/>
  <c r="BM1826"/>
  <c r="BM1830"/>
  <c r="BM1834"/>
  <c r="BM1838"/>
  <c r="BM1842"/>
  <c r="BM1846"/>
  <c r="BM1850"/>
  <c r="BM1854"/>
  <c r="BM1858"/>
  <c r="BM1862"/>
  <c r="BM1866"/>
  <c r="BM1870"/>
  <c r="BM1874"/>
  <c r="BM1878"/>
  <c r="BM1882"/>
  <c r="BM1886"/>
  <c r="BM1890"/>
  <c r="BM1894"/>
  <c r="BM1898"/>
  <c r="BM1902"/>
  <c r="BM1906"/>
  <c r="BM1910"/>
  <c r="BM1914"/>
  <c r="BM1918"/>
  <c r="BM1922"/>
  <c r="BM1926"/>
  <c r="BM1930"/>
  <c r="BM1934"/>
  <c r="BM1938"/>
  <c r="BM1942"/>
  <c r="BM1946"/>
  <c r="BM1950"/>
  <c r="BM1954"/>
  <c r="BM1958"/>
  <c r="BM1962"/>
  <c r="BM1966"/>
  <c r="BM1970"/>
  <c r="BM1974"/>
  <c r="BM1978"/>
  <c r="BM1982"/>
  <c r="BM1986"/>
  <c r="BM1990"/>
  <c r="BM1994"/>
  <c r="BM1998"/>
  <c r="BM2002"/>
  <c r="BM2006"/>
  <c r="BM2010"/>
  <c r="BM2014"/>
  <c r="BM2018"/>
  <c r="BM2022"/>
  <c r="BM2026"/>
  <c r="BM2030"/>
  <c r="BM2034"/>
  <c r="BM2038"/>
  <c r="BM2042"/>
  <c r="BM2046"/>
  <c r="BM2050"/>
  <c r="BM2054"/>
  <c r="BM2058"/>
  <c r="BM2062"/>
  <c r="BM2066"/>
  <c r="BM2070"/>
  <c r="BM2074"/>
  <c r="BM2078"/>
  <c r="BM2082"/>
  <c r="BM2086"/>
  <c r="BM2090"/>
  <c r="BM2094"/>
  <c r="BM2098"/>
  <c r="BM2102"/>
  <c r="BM2106"/>
  <c r="BM2110"/>
  <c r="BM2114"/>
  <c r="BM2118"/>
  <c r="BM2122"/>
  <c r="BM2126"/>
  <c r="BM2130"/>
  <c r="BM2134"/>
  <c r="BM2138"/>
  <c r="BM2142"/>
  <c r="BM2146"/>
  <c r="BM2150"/>
  <c r="BM2154"/>
  <c r="BM2158"/>
  <c r="BM2162"/>
  <c r="BM2166"/>
  <c r="BM2170"/>
  <c r="BM2174"/>
  <c r="BM2178"/>
  <c r="BM2182"/>
  <c r="BM2186"/>
  <c r="BM2190"/>
  <c r="BM2194"/>
  <c r="BM2198"/>
  <c r="BM2202"/>
  <c r="BM2206"/>
  <c r="BM2210"/>
  <c r="BM2214"/>
  <c r="BM2218"/>
  <c r="BM2222"/>
  <c r="BM2226"/>
  <c r="BM2230"/>
  <c r="BM2234"/>
  <c r="BM2238"/>
  <c r="BM2242"/>
  <c r="BM2246"/>
  <c r="BM2250"/>
  <c r="BM2254"/>
  <c r="BM2258"/>
  <c r="BM2262"/>
  <c r="BM2266"/>
  <c r="BM2270"/>
  <c r="BM2274"/>
  <c r="BM2278"/>
  <c r="BM2282"/>
  <c r="BM2286"/>
  <c r="BM2290"/>
  <c r="BM2294"/>
  <c r="BM2298"/>
  <c r="BM2302"/>
  <c r="BM2306"/>
  <c r="BM2310"/>
  <c r="BM2314"/>
  <c r="BM2318"/>
  <c r="BM2322"/>
  <c r="BM2326"/>
  <c r="BM2330"/>
  <c r="BM2334"/>
  <c r="BM2338"/>
  <c r="BM2342"/>
  <c r="BM2346"/>
  <c r="BM2350"/>
  <c r="BM2354"/>
  <c r="BM2358"/>
  <c r="BM2362"/>
  <c r="BM2366"/>
  <c r="BM2370"/>
  <c r="BM2374"/>
  <c r="BM2378"/>
  <c r="BM2382"/>
  <c r="BM2386"/>
  <c r="BM2390"/>
  <c r="BM2394"/>
  <c r="BM2398"/>
  <c r="BM2402"/>
  <c r="BM2406"/>
  <c r="BM2410"/>
  <c r="BM2414"/>
  <c r="BM2418"/>
  <c r="BM2422"/>
  <c r="BM2426"/>
  <c r="BM2430"/>
  <c r="BM2434"/>
  <c r="BM2438"/>
  <c r="BM2442"/>
  <c r="BM2446"/>
  <c r="BM2450"/>
  <c r="BM2454"/>
  <c r="BM2458"/>
  <c r="BM2462"/>
  <c r="BM2466"/>
  <c r="BM2470"/>
  <c r="BM2474"/>
  <c r="BM2478"/>
  <c r="BM2482"/>
  <c r="BM2486"/>
  <c r="BM2490"/>
  <c r="BM2494"/>
  <c r="BM2498"/>
  <c r="BM2502"/>
  <c r="BM2506"/>
  <c r="BM2510"/>
  <c r="BM2514"/>
  <c r="BM2518"/>
  <c r="BM2522"/>
  <c r="BM2526"/>
  <c r="BM2530"/>
  <c r="BM2534"/>
  <c r="BM2538"/>
  <c r="BM2542"/>
  <c r="BM2546"/>
  <c r="BM2550"/>
  <c r="BM2554"/>
  <c r="BM2558"/>
  <c r="BM2562"/>
  <c r="BM2566"/>
  <c r="BM2570"/>
  <c r="BM2574"/>
  <c r="BM2578"/>
  <c r="BM2582"/>
  <c r="BM2586"/>
  <c r="BM2590"/>
  <c r="BM2594"/>
  <c r="BM2598"/>
  <c r="BM2602"/>
  <c r="BM2606"/>
  <c r="BM2610"/>
  <c r="BM2614"/>
  <c r="BM2618"/>
  <c r="BM2622"/>
  <c r="BM2626"/>
  <c r="BM2630"/>
  <c r="BM2634"/>
  <c r="BM2638"/>
  <c r="BM2642"/>
  <c r="BM2646"/>
  <c r="BM2650"/>
  <c r="BM2654"/>
  <c r="BM2658"/>
  <c r="BM2662"/>
  <c r="BM2666"/>
  <c r="BM2670"/>
  <c r="BM2674"/>
  <c r="BM2678"/>
  <c r="BM2682"/>
  <c r="BM2686"/>
  <c r="BM2690"/>
  <c r="BM2694"/>
  <c r="BM2698"/>
  <c r="BM2702"/>
  <c r="BM2706"/>
  <c r="BM2710"/>
  <c r="BM2714"/>
  <c r="BM2718"/>
  <c r="BM2722"/>
  <c r="BM2726"/>
  <c r="BM2730"/>
  <c r="BM2734"/>
  <c r="BM2738"/>
  <c r="BM2742"/>
  <c r="BM2746"/>
  <c r="BM2750"/>
  <c r="BM2754"/>
  <c r="BM2758"/>
  <c r="BM2762"/>
  <c r="BM2766"/>
  <c r="BM2770"/>
  <c r="BM2774"/>
  <c r="BM2778"/>
  <c r="BM2782"/>
  <c r="BM2786"/>
  <c r="BM2790"/>
  <c r="BM2794"/>
  <c r="BM2798"/>
  <c r="BM2802"/>
  <c r="BM2806"/>
  <c r="BM2810"/>
  <c r="BM2814"/>
  <c r="BM2818"/>
  <c r="BM2822"/>
  <c r="BM2826"/>
  <c r="BM19"/>
  <c r="BM35"/>
  <c r="BM51"/>
  <c r="BM67"/>
  <c r="BM83"/>
  <c r="BM99"/>
  <c r="BM115"/>
  <c r="BM131"/>
  <c r="BM147"/>
  <c r="BM163"/>
  <c r="BM179"/>
  <c r="BM195"/>
  <c r="BM211"/>
  <c r="BM227"/>
  <c r="BM243"/>
  <c r="BM259"/>
  <c r="BM275"/>
  <c r="BM291"/>
  <c r="BM307"/>
  <c r="BM323"/>
  <c r="BM339"/>
  <c r="BM355"/>
  <c r="BM371"/>
  <c r="BM387"/>
  <c r="BM403"/>
  <c r="BM419"/>
  <c r="BM435"/>
  <c r="BM451"/>
  <c r="BM467"/>
  <c r="BM483"/>
  <c r="BM499"/>
  <c r="BM515"/>
  <c r="BM531"/>
  <c r="BM547"/>
  <c r="BM563"/>
  <c r="BM579"/>
  <c r="BM595"/>
  <c r="BM611"/>
  <c r="BM627"/>
  <c r="BM643"/>
  <c r="BM659"/>
  <c r="BM675"/>
  <c r="BM691"/>
  <c r="BM707"/>
  <c r="BM723"/>
  <c r="BM739"/>
  <c r="BM755"/>
  <c r="BM771"/>
  <c r="BM787"/>
  <c r="BM803"/>
  <c r="BM819"/>
  <c r="BM835"/>
  <c r="BM851"/>
  <c r="BM867"/>
  <c r="BM883"/>
  <c r="BM899"/>
  <c r="BM915"/>
  <c r="BM931"/>
  <c r="BM947"/>
  <c r="BM963"/>
  <c r="BM979"/>
  <c r="BM995"/>
  <c r="BM1011"/>
  <c r="BM1027"/>
  <c r="BM1037"/>
  <c r="BM1041"/>
  <c r="BM1045"/>
  <c r="BM1049"/>
  <c r="BM1053"/>
  <c r="BM1057"/>
  <c r="BM1061"/>
  <c r="BM1065"/>
  <c r="BM1069"/>
  <c r="BM1073"/>
  <c r="BM1077"/>
  <c r="BM1081"/>
  <c r="BM1085"/>
  <c r="BM1089"/>
  <c r="BM1093"/>
  <c r="BM1097"/>
  <c r="BM1101"/>
  <c r="BM1105"/>
  <c r="BM1109"/>
  <c r="BM1113"/>
  <c r="BM1117"/>
  <c r="BM1121"/>
  <c r="BM1125"/>
  <c r="BM1129"/>
  <c r="BM1133"/>
  <c r="BM1137"/>
  <c r="BM1141"/>
  <c r="BM1145"/>
  <c r="BM1149"/>
  <c r="BM1153"/>
  <c r="BM1157"/>
  <c r="BM1161"/>
  <c r="BM1165"/>
  <c r="BM1169"/>
  <c r="BM1173"/>
  <c r="BM1177"/>
  <c r="BM1181"/>
  <c r="BM1185"/>
  <c r="BM1189"/>
  <c r="BM1193"/>
  <c r="BM1197"/>
  <c r="BM1201"/>
  <c r="BM1205"/>
  <c r="BM1209"/>
  <c r="BM1213"/>
  <c r="BM1217"/>
  <c r="BM1221"/>
  <c r="BM1225"/>
  <c r="BM1229"/>
  <c r="BM1233"/>
  <c r="BM1237"/>
  <c r="BM1241"/>
  <c r="BM1245"/>
  <c r="BM1249"/>
  <c r="BM1253"/>
  <c r="BM1257"/>
  <c r="BM1261"/>
  <c r="BM1265"/>
  <c r="BM1269"/>
  <c r="BM1273"/>
  <c r="BM1277"/>
  <c r="BM1281"/>
  <c r="BM1285"/>
  <c r="BM1289"/>
  <c r="BM1293"/>
  <c r="BM1297"/>
  <c r="BM1301"/>
  <c r="BM1305"/>
  <c r="BM1309"/>
  <c r="BM1313"/>
  <c r="BM1317"/>
  <c r="BM1321"/>
  <c r="BM1325"/>
  <c r="BM1329"/>
  <c r="BM1333"/>
  <c r="BM1337"/>
  <c r="BM1341"/>
  <c r="BM1345"/>
  <c r="BM1349"/>
  <c r="BM1353"/>
  <c r="BM1357"/>
  <c r="BM1361"/>
  <c r="BM1365"/>
  <c r="BM1369"/>
  <c r="BM1373"/>
  <c r="BM1377"/>
  <c r="BM1381"/>
  <c r="BM1385"/>
  <c r="BM1389"/>
  <c r="BM1393"/>
  <c r="BM1397"/>
  <c r="BM1401"/>
  <c r="BM1405"/>
  <c r="BM1409"/>
  <c r="BM1413"/>
  <c r="BM1417"/>
  <c r="BM1421"/>
  <c r="BM1425"/>
  <c r="BM1429"/>
  <c r="BM1433"/>
  <c r="BM1437"/>
  <c r="BM1441"/>
  <c r="BM1445"/>
  <c r="BM1449"/>
  <c r="BM1453"/>
  <c r="BM1457"/>
  <c r="BM1461"/>
  <c r="BM1465"/>
  <c r="BM1469"/>
  <c r="BM1473"/>
  <c r="BM1477"/>
  <c r="BM1481"/>
  <c r="BM1485"/>
  <c r="BM1489"/>
  <c r="BM1493"/>
  <c r="BM1497"/>
  <c r="BM1501"/>
  <c r="BM1505"/>
  <c r="BM1509"/>
  <c r="BM1513"/>
  <c r="BM1517"/>
  <c r="BM1521"/>
  <c r="BM1525"/>
  <c r="BM1529"/>
  <c r="BM1533"/>
  <c r="BM1537"/>
  <c r="BM1541"/>
  <c r="BM1545"/>
  <c r="BM1549"/>
  <c r="BM1553"/>
  <c r="BM1557"/>
  <c r="BM1561"/>
  <c r="BM1565"/>
  <c r="BM1569"/>
  <c r="BM1573"/>
  <c r="BM1577"/>
  <c r="BM1581"/>
  <c r="BM1585"/>
  <c r="BM1589"/>
  <c r="BM1593"/>
  <c r="BM1597"/>
  <c r="BM1601"/>
  <c r="BM1605"/>
  <c r="BM1609"/>
  <c r="BM1613"/>
  <c r="BM1617"/>
  <c r="BM1621"/>
  <c r="BM1625"/>
  <c r="BM1629"/>
  <c r="BM1633"/>
  <c r="BM1637"/>
  <c r="BM1641"/>
  <c r="BM1645"/>
  <c r="BM1649"/>
  <c r="BM1653"/>
  <c r="BM1657"/>
  <c r="BM1661"/>
  <c r="BM1665"/>
  <c r="BM1669"/>
  <c r="BM1673"/>
  <c r="BM1677"/>
  <c r="BM1681"/>
  <c r="BM1685"/>
  <c r="BM1689"/>
  <c r="BM1693"/>
  <c r="BM1697"/>
  <c r="BM1701"/>
  <c r="BM1705"/>
  <c r="BM1709"/>
  <c r="BM1713"/>
  <c r="BM1717"/>
  <c r="BM1721"/>
  <c r="BM1725"/>
  <c r="BM1729"/>
  <c r="BM1733"/>
  <c r="BM1737"/>
  <c r="BM1741"/>
  <c r="BM1745"/>
  <c r="BM1749"/>
  <c r="BM1753"/>
  <c r="BM1757"/>
  <c r="BM1761"/>
  <c r="BM1765"/>
  <c r="BM1769"/>
  <c r="BM1773"/>
  <c r="BM1777"/>
  <c r="BM1781"/>
  <c r="BM1785"/>
  <c r="BM1789"/>
  <c r="BM1793"/>
  <c r="BM1797"/>
  <c r="BM1801"/>
  <c r="BM1805"/>
  <c r="BM1809"/>
  <c r="BM1813"/>
  <c r="BM1817"/>
  <c r="BM1821"/>
  <c r="BM1825"/>
  <c r="BM1829"/>
  <c r="BM1833"/>
  <c r="BM1837"/>
  <c r="BM1841"/>
  <c r="BM1845"/>
  <c r="BM1849"/>
  <c r="BM1853"/>
  <c r="BM1857"/>
  <c r="BM1861"/>
  <c r="BM1865"/>
  <c r="BM1869"/>
  <c r="BM1873"/>
  <c r="BM1877"/>
  <c r="BM1881"/>
  <c r="BM1885"/>
  <c r="BM1889"/>
  <c r="BM1893"/>
  <c r="BM1897"/>
  <c r="BM1901"/>
  <c r="BM1905"/>
  <c r="BM1909"/>
  <c r="BM1913"/>
  <c r="BM1917"/>
  <c r="BM1921"/>
  <c r="BM1925"/>
  <c r="BM1929"/>
  <c r="BM1933"/>
  <c r="BM1937"/>
  <c r="BM1941"/>
  <c r="BM1945"/>
  <c r="BM1949"/>
  <c r="BM1953"/>
  <c r="BM1957"/>
  <c r="BM1961"/>
  <c r="BM1965"/>
  <c r="BM1969"/>
  <c r="BM1973"/>
  <c r="BM1977"/>
  <c r="BM1981"/>
  <c r="BM1985"/>
  <c r="BM1989"/>
  <c r="BM1993"/>
  <c r="BM1997"/>
  <c r="BM2001"/>
  <c r="BM2005"/>
  <c r="BM2009"/>
  <c r="BM2013"/>
  <c r="BM2017"/>
  <c r="BM2021"/>
  <c r="BM2025"/>
  <c r="BM2029"/>
  <c r="BM2033"/>
  <c r="BM2037"/>
  <c r="BM2041"/>
  <c r="BM2045"/>
  <c r="BM2049"/>
  <c r="BM2053"/>
  <c r="BM2057"/>
  <c r="BM2061"/>
  <c r="BM2065"/>
  <c r="BM2069"/>
  <c r="BM2073"/>
  <c r="BM2077"/>
  <c r="BM2081"/>
  <c r="BM2085"/>
  <c r="BM2089"/>
  <c r="BM2093"/>
  <c r="BM2097"/>
  <c r="BM2101"/>
  <c r="BM2105"/>
  <c r="BM2109"/>
  <c r="BM2113"/>
  <c r="BM2117"/>
  <c r="BM2121"/>
  <c r="BM2125"/>
  <c r="BM2129"/>
  <c r="BM2133"/>
  <c r="BM2137"/>
  <c r="BM2141"/>
  <c r="BM2145"/>
  <c r="BM2149"/>
  <c r="BM2153"/>
  <c r="BM2157"/>
  <c r="BM2161"/>
  <c r="BM2165"/>
  <c r="BM2169"/>
  <c r="BM2173"/>
  <c r="BM2177"/>
  <c r="BM2181"/>
  <c r="BM2185"/>
  <c r="BM2189"/>
  <c r="BM2193"/>
  <c r="BM2197"/>
  <c r="BM2201"/>
  <c r="BM2205"/>
  <c r="BM2209"/>
  <c r="BM2213"/>
  <c r="BM2217"/>
  <c r="BM2221"/>
  <c r="BM2225"/>
  <c r="BM2229"/>
  <c r="BM2233"/>
  <c r="BM2237"/>
  <c r="BM2241"/>
  <c r="BM2245"/>
  <c r="BM2249"/>
  <c r="BM2253"/>
  <c r="BM2257"/>
  <c r="BM2261"/>
  <c r="BM2265"/>
  <c r="BM2269"/>
  <c r="BM2273"/>
  <c r="BM2277"/>
  <c r="BM2281"/>
  <c r="BM2285"/>
  <c r="BM2289"/>
  <c r="BM2293"/>
  <c r="BM2297"/>
  <c r="BM2301"/>
  <c r="BM2305"/>
  <c r="BM2309"/>
  <c r="BM2313"/>
  <c r="BM2317"/>
  <c r="BM2321"/>
  <c r="BM2325"/>
  <c r="BM2329"/>
  <c r="BM2333"/>
  <c r="BM2337"/>
  <c r="BM2341"/>
  <c r="BM2345"/>
  <c r="BM2349"/>
  <c r="BM2353"/>
  <c r="BM2357"/>
  <c r="BM2361"/>
  <c r="BM2365"/>
  <c r="BM2369"/>
  <c r="BM2373"/>
  <c r="BM2377"/>
  <c r="BM2381"/>
  <c r="BM2385"/>
  <c r="BM2389"/>
  <c r="BM2393"/>
  <c r="BM2397"/>
  <c r="BM2401"/>
  <c r="BM2405"/>
  <c r="BM2409"/>
  <c r="BM2413"/>
  <c r="BM2417"/>
  <c r="BM2421"/>
  <c r="BM2425"/>
  <c r="BM2429"/>
  <c r="BM2433"/>
  <c r="BM2437"/>
  <c r="BM2441"/>
  <c r="BM2445"/>
  <c r="BM2449"/>
  <c r="BM2453"/>
  <c r="BM2457"/>
  <c r="BM2461"/>
  <c r="BM2465"/>
  <c r="BM2469"/>
  <c r="BM2473"/>
  <c r="BM2477"/>
  <c r="BM2481"/>
  <c r="BM2485"/>
  <c r="BM2489"/>
  <c r="BM2493"/>
  <c r="BM2497"/>
  <c r="BM2501"/>
  <c r="BM2505"/>
  <c r="BM2509"/>
  <c r="BM2513"/>
  <c r="BM2517"/>
  <c r="BM2521"/>
  <c r="BM2525"/>
  <c r="BM2529"/>
  <c r="BM2533"/>
  <c r="BM2537"/>
  <c r="BM2541"/>
  <c r="BM2545"/>
  <c r="BM2549"/>
  <c r="BM2553"/>
  <c r="BM2557"/>
  <c r="BM2561"/>
  <c r="BM2565"/>
  <c r="BM2569"/>
  <c r="BM2573"/>
  <c r="BM2577"/>
  <c r="BM2581"/>
  <c r="BM2585"/>
  <c r="BM2589"/>
  <c r="BM2593"/>
  <c r="BM2597"/>
  <c r="BM2601"/>
  <c r="BM2605"/>
  <c r="BM2609"/>
  <c r="BM2613"/>
  <c r="BM2617"/>
  <c r="BM2621"/>
  <c r="BM2625"/>
  <c r="BM2629"/>
  <c r="BM2633"/>
  <c r="BM2637"/>
  <c r="BM2641"/>
  <c r="BM2645"/>
  <c r="BM2649"/>
  <c r="BM2653"/>
  <c r="BM2657"/>
  <c r="BM2661"/>
  <c r="BM2665"/>
  <c r="BM2669"/>
  <c r="BM2673"/>
  <c r="BM2677"/>
  <c r="BM2681"/>
  <c r="BM2685"/>
  <c r="BM2689"/>
  <c r="BM2693"/>
  <c r="BM2697"/>
  <c r="BM2701"/>
  <c r="BM2705"/>
  <c r="BM2709"/>
  <c r="BM2713"/>
  <c r="BM2717"/>
  <c r="BM2721"/>
  <c r="BM2725"/>
  <c r="BM2729"/>
  <c r="BM2733"/>
  <c r="BM2737"/>
  <c r="BM2741"/>
  <c r="BM2745"/>
  <c r="BM2749"/>
  <c r="BM2753"/>
  <c r="BM2757"/>
  <c r="BM2761"/>
  <c r="BM2765"/>
  <c r="BM2769"/>
  <c r="BM2773"/>
  <c r="BM2777"/>
  <c r="BM2781"/>
  <c r="BM2785"/>
  <c r="BM2789"/>
  <c r="BM2793"/>
  <c r="BM2797"/>
  <c r="BM2801"/>
  <c r="BM2805"/>
  <c r="BM2809"/>
  <c r="BM2813"/>
  <c r="BM2817"/>
  <c r="BM2821"/>
  <c r="BM2825"/>
  <c r="BM15"/>
  <c r="BM31"/>
  <c r="BM47"/>
  <c r="BM63"/>
  <c r="BM79"/>
  <c r="BM95"/>
  <c r="BM111"/>
  <c r="BM127"/>
  <c r="BM143"/>
  <c r="BM159"/>
  <c r="BM175"/>
  <c r="BM191"/>
  <c r="BM207"/>
  <c r="BM223"/>
  <c r="BM239"/>
  <c r="BM255"/>
  <c r="BM271"/>
  <c r="BM287"/>
  <c r="BM303"/>
  <c r="BM319"/>
  <c r="BM335"/>
  <c r="BM351"/>
  <c r="BM367"/>
  <c r="BM383"/>
  <c r="BM399"/>
  <c r="BM415"/>
  <c r="BM431"/>
  <c r="BM447"/>
  <c r="BM463"/>
  <c r="BM479"/>
  <c r="BM495"/>
  <c r="BM511"/>
  <c r="BM527"/>
  <c r="BM543"/>
  <c r="BM559"/>
  <c r="BM575"/>
  <c r="BM591"/>
  <c r="BM607"/>
  <c r="BM623"/>
  <c r="BM639"/>
  <c r="BM655"/>
  <c r="BM671"/>
  <c r="BM687"/>
  <c r="BM703"/>
  <c r="BM719"/>
  <c r="BM735"/>
  <c r="BM751"/>
  <c r="BM767"/>
  <c r="BM783"/>
  <c r="BM799"/>
  <c r="BM815"/>
  <c r="BM831"/>
  <c r="BM847"/>
  <c r="BM863"/>
  <c r="BM879"/>
  <c r="BM895"/>
  <c r="BM911"/>
  <c r="BM927"/>
  <c r="BM943"/>
  <c r="BM959"/>
  <c r="BM975"/>
  <c r="BM991"/>
  <c r="BM1007"/>
  <c r="BM1023"/>
  <c r="BM1036"/>
  <c r="BM1040"/>
  <c r="BM1044"/>
  <c r="BM1048"/>
  <c r="BM1052"/>
  <c r="BM1056"/>
  <c r="BM1060"/>
  <c r="BM1064"/>
  <c r="BM1068"/>
  <c r="BM1072"/>
  <c r="BM1076"/>
  <c r="BM1080"/>
  <c r="BM1084"/>
  <c r="BM1088"/>
  <c r="BM1092"/>
  <c r="BM1096"/>
  <c r="BM1100"/>
  <c r="BM1104"/>
  <c r="BM1108"/>
  <c r="BM1112"/>
  <c r="BM1116"/>
  <c r="BM1120"/>
  <c r="BM1124"/>
  <c r="BM1128"/>
  <c r="BM1132"/>
  <c r="BM1136"/>
  <c r="BM1140"/>
  <c r="BM1144"/>
  <c r="BM1148"/>
  <c r="BM1152"/>
  <c r="BM1156"/>
  <c r="BM1160"/>
  <c r="BM1164"/>
  <c r="BM1168"/>
  <c r="BM1172"/>
  <c r="BM1176"/>
  <c r="BM1180"/>
  <c r="BM1184"/>
  <c r="BM1188"/>
  <c r="BM1192"/>
  <c r="BM1196"/>
  <c r="BM1200"/>
  <c r="BM1204"/>
  <c r="BM1208"/>
  <c r="BM1212"/>
  <c r="BM1216"/>
  <c r="BM1220"/>
  <c r="BM1224"/>
  <c r="BM1228"/>
  <c r="BM1232"/>
  <c r="BM1236"/>
  <c r="BM1240"/>
  <c r="BM1244"/>
  <c r="BM1248"/>
  <c r="BM1252"/>
  <c r="BM1256"/>
  <c r="BM1260"/>
  <c r="BM1264"/>
  <c r="BM1268"/>
  <c r="BM1272"/>
  <c r="BM1276"/>
  <c r="BM1280"/>
  <c r="BM1284"/>
  <c r="BM1288"/>
  <c r="BM1292"/>
  <c r="BM1296"/>
  <c r="BM1300"/>
  <c r="BM1304"/>
  <c r="BM1308"/>
  <c r="BM1312"/>
  <c r="BM1316"/>
  <c r="BM1320"/>
  <c r="BM1324"/>
  <c r="BM1328"/>
  <c r="BM1332"/>
  <c r="BM1336"/>
  <c r="BM1340"/>
  <c r="BM1344"/>
  <c r="BM1348"/>
  <c r="BM1352"/>
  <c r="BM1356"/>
  <c r="BM1360"/>
  <c r="BM1364"/>
  <c r="BM1368"/>
  <c r="BM1372"/>
  <c r="BM1376"/>
  <c r="BM1380"/>
  <c r="BM1384"/>
  <c r="BM1388"/>
  <c r="BM1392"/>
  <c r="BM1396"/>
  <c r="BM1400"/>
  <c r="BM1404"/>
  <c r="BM1408"/>
  <c r="BM1412"/>
  <c r="BM1416"/>
  <c r="BM1420"/>
  <c r="BM1424"/>
  <c r="BM1428"/>
  <c r="BM1432"/>
  <c r="BM1436"/>
  <c r="BM1440"/>
  <c r="BM1444"/>
  <c r="BM1448"/>
  <c r="BM1452"/>
  <c r="BM1456"/>
  <c r="BM1460"/>
  <c r="BM1464"/>
  <c r="BM1468"/>
  <c r="BM1472"/>
  <c r="BM1476"/>
  <c r="BM1480"/>
  <c r="BM1484"/>
  <c r="BM1488"/>
  <c r="BM1492"/>
  <c r="BM1496"/>
  <c r="BM1500"/>
  <c r="BM1504"/>
  <c r="BM1508"/>
  <c r="BM1512"/>
  <c r="BM1516"/>
  <c r="BM1520"/>
  <c r="BM1524"/>
  <c r="BM1528"/>
  <c r="BM1532"/>
  <c r="BM1536"/>
  <c r="BM1540"/>
  <c r="BM1544"/>
  <c r="BM1548"/>
  <c r="BM1552"/>
  <c r="BM1556"/>
  <c r="BM1560"/>
  <c r="BM1564"/>
  <c r="BM1568"/>
  <c r="BM1572"/>
  <c r="BM1576"/>
  <c r="BM1580"/>
  <c r="BM1584"/>
  <c r="BM1588"/>
  <c r="BM1592"/>
  <c r="BM1596"/>
  <c r="BM1600"/>
  <c r="BM1604"/>
  <c r="BM1608"/>
  <c r="BM1612"/>
  <c r="BM1616"/>
  <c r="BM1620"/>
  <c r="BM1624"/>
  <c r="BM1628"/>
  <c r="BM1632"/>
  <c r="BM1636"/>
  <c r="BM1640"/>
  <c r="BM1644"/>
  <c r="BM1648"/>
  <c r="BM1652"/>
  <c r="BM1656"/>
  <c r="BM1660"/>
  <c r="BM1664"/>
  <c r="BM1668"/>
  <c r="BM1672"/>
  <c r="BM1676"/>
  <c r="BM1680"/>
  <c r="BM1684"/>
  <c r="BM1688"/>
  <c r="BM1692"/>
  <c r="BM1696"/>
  <c r="BM1700"/>
  <c r="BM1704"/>
  <c r="BM1708"/>
  <c r="BM1712"/>
  <c r="BM1716"/>
  <c r="BM1720"/>
  <c r="BM1724"/>
  <c r="BM1728"/>
  <c r="BM1732"/>
  <c r="BM1736"/>
  <c r="BM1740"/>
  <c r="BM1744"/>
  <c r="BM1748"/>
  <c r="BM1752"/>
  <c r="BM1756"/>
  <c r="BM1760"/>
  <c r="BM1764"/>
  <c r="BM1768"/>
  <c r="BM1772"/>
  <c r="BM1776"/>
  <c r="BM1780"/>
  <c r="BM1784"/>
  <c r="BM1788"/>
  <c r="BM1792"/>
  <c r="BM1796"/>
  <c r="BM1800"/>
  <c r="BM1804"/>
  <c r="BM1808"/>
  <c r="BM1812"/>
  <c r="BM1816"/>
  <c r="BM1820"/>
  <c r="BM1824"/>
  <c r="BM1828"/>
  <c r="BM1832"/>
  <c r="BM1836"/>
  <c r="BM1840"/>
  <c r="BM1844"/>
  <c r="BM1848"/>
  <c r="BM1852"/>
  <c r="BM1856"/>
  <c r="BM1860"/>
  <c r="BM1864"/>
  <c r="BM1868"/>
  <c r="BM1872"/>
  <c r="BM1876"/>
  <c r="BM1880"/>
  <c r="BM1884"/>
  <c r="BM1888"/>
  <c r="BM1892"/>
  <c r="BM1896"/>
  <c r="BM1900"/>
  <c r="BM1904"/>
  <c r="BM1908"/>
  <c r="BM1912"/>
  <c r="BM1916"/>
  <c r="BM1920"/>
  <c r="BM1924"/>
  <c r="BM1928"/>
  <c r="BM1932"/>
  <c r="BM1936"/>
  <c r="BM1940"/>
  <c r="BM1944"/>
  <c r="BM1948"/>
  <c r="BM1952"/>
  <c r="BM1956"/>
  <c r="BM1960"/>
  <c r="BM1964"/>
  <c r="BM1968"/>
  <c r="BM1972"/>
  <c r="BM1976"/>
  <c r="BM1980"/>
  <c r="BM1984"/>
  <c r="BM1988"/>
  <c r="BM1992"/>
  <c r="BM1996"/>
  <c r="BM2000"/>
  <c r="BM2004"/>
  <c r="BM2008"/>
  <c r="BM2012"/>
  <c r="BM2016"/>
  <c r="BM2020"/>
  <c r="BM2024"/>
  <c r="BM2028"/>
  <c r="BM2032"/>
  <c r="BM2036"/>
  <c r="BM2040"/>
  <c r="BM2044"/>
  <c r="BM2048"/>
  <c r="BM2052"/>
  <c r="BM2056"/>
  <c r="BM2060"/>
  <c r="BM2064"/>
  <c r="BM2068"/>
  <c r="BM2072"/>
  <c r="BM2076"/>
  <c r="BM2080"/>
  <c r="BM2084"/>
  <c r="BM2088"/>
  <c r="BM2092"/>
  <c r="BM2096"/>
  <c r="BM2100"/>
  <c r="BM2104"/>
  <c r="BM2108"/>
  <c r="BM2112"/>
  <c r="BM2116"/>
  <c r="BM2120"/>
  <c r="BM2124"/>
  <c r="BM2128"/>
  <c r="BM2132"/>
  <c r="BM2136"/>
  <c r="BM2140"/>
  <c r="BM2144"/>
  <c r="BM2148"/>
  <c r="BM2152"/>
  <c r="BM2156"/>
  <c r="BM2160"/>
  <c r="BM2164"/>
  <c r="BM2168"/>
  <c r="BM2172"/>
  <c r="BM2176"/>
  <c r="BM2180"/>
  <c r="BM2184"/>
  <c r="BM2188"/>
  <c r="BM2192"/>
  <c r="BM2196"/>
  <c r="BM2200"/>
  <c r="BM2204"/>
  <c r="BM2208"/>
  <c r="BM2212"/>
  <c r="BM2216"/>
  <c r="BM2220"/>
  <c r="BM2224"/>
  <c r="BM2228"/>
  <c r="BM2232"/>
  <c r="BM2236"/>
  <c r="BM2240"/>
  <c r="BM2244"/>
  <c r="BM2248"/>
  <c r="BM2252"/>
  <c r="BM2256"/>
  <c r="BM2260"/>
  <c r="BM2264"/>
  <c r="BM2268"/>
  <c r="BM2272"/>
  <c r="BM2276"/>
  <c r="BM2280"/>
  <c r="BM2284"/>
  <c r="BM2288"/>
  <c r="BM2292"/>
  <c r="BM2296"/>
  <c r="BM2300"/>
  <c r="BM2304"/>
  <c r="BM2308"/>
  <c r="BM2312"/>
  <c r="BM2316"/>
  <c r="BM2320"/>
  <c r="BM2324"/>
  <c r="BM2328"/>
  <c r="BM2332"/>
  <c r="BM2336"/>
  <c r="BM2340"/>
  <c r="BM2344"/>
  <c r="BM2348"/>
  <c r="BM2352"/>
  <c r="BM2356"/>
  <c r="BM2360"/>
  <c r="BM2364"/>
  <c r="BM2368"/>
  <c r="BM2372"/>
  <c r="BM2376"/>
  <c r="BM2380"/>
  <c r="BM2384"/>
  <c r="BM2388"/>
  <c r="BM2392"/>
  <c r="BM2396"/>
  <c r="BM2400"/>
  <c r="BM2404"/>
  <c r="BM2408"/>
  <c r="BM2412"/>
  <c r="BM2416"/>
  <c r="BM2420"/>
  <c r="BM2424"/>
  <c r="BM2428"/>
  <c r="BM2432"/>
  <c r="BM2436"/>
  <c r="BM2440"/>
  <c r="BM2444"/>
  <c r="BM2448"/>
  <c r="BM2452"/>
  <c r="BM2456"/>
  <c r="BM2460"/>
  <c r="BM2464"/>
  <c r="BM2468"/>
  <c r="BM2472"/>
  <c r="BM2476"/>
  <c r="BM2480"/>
  <c r="BM2484"/>
  <c r="BM2488"/>
  <c r="BM2492"/>
  <c r="BM2496"/>
  <c r="BM2500"/>
  <c r="BM2504"/>
  <c r="BM2508"/>
  <c r="BM2512"/>
  <c r="BM2516"/>
  <c r="BM2520"/>
  <c r="BM2524"/>
  <c r="BM2528"/>
  <c r="BM2532"/>
  <c r="BM2536"/>
  <c r="BM2540"/>
  <c r="BM2544"/>
  <c r="BM2548"/>
  <c r="BM2552"/>
  <c r="BM2556"/>
  <c r="BM2560"/>
  <c r="BM2564"/>
  <c r="BM2568"/>
  <c r="BM2572"/>
  <c r="BM2576"/>
  <c r="BM2580"/>
  <c r="BM2584"/>
  <c r="BM2588"/>
  <c r="BM2592"/>
  <c r="BM2596"/>
  <c r="BM2600"/>
  <c r="BM2604"/>
  <c r="BM2608"/>
  <c r="BM2612"/>
  <c r="BM2616"/>
  <c r="BM2620"/>
  <c r="BM2624"/>
  <c r="BM2628"/>
  <c r="BM2632"/>
  <c r="BM2636"/>
  <c r="BM2640"/>
  <c r="BM2644"/>
  <c r="BM2648"/>
  <c r="BM2652"/>
  <c r="BM2656"/>
  <c r="BM2660"/>
  <c r="BM2664"/>
  <c r="BM2668"/>
  <c r="BM2672"/>
  <c r="BM2676"/>
  <c r="BM2680"/>
  <c r="BM2684"/>
  <c r="BM2688"/>
  <c r="BM2692"/>
  <c r="BM2696"/>
  <c r="BM2700"/>
  <c r="BM2704"/>
  <c r="BM2708"/>
  <c r="BM2712"/>
  <c r="BM2716"/>
  <c r="BM2720"/>
  <c r="BM2724"/>
  <c r="BM2728"/>
  <c r="BM2732"/>
  <c r="BM2736"/>
  <c r="BM2740"/>
  <c r="BM2744"/>
  <c r="BM2748"/>
  <c r="BM2752"/>
  <c r="BM2756"/>
  <c r="BM2760"/>
  <c r="BM2764"/>
  <c r="BM2768"/>
  <c r="BM2772"/>
  <c r="BM2776"/>
  <c r="BM2780"/>
  <c r="BM2784"/>
  <c r="BM2788"/>
  <c r="BM2792"/>
  <c r="BM2796"/>
  <c r="BM2800"/>
  <c r="BM2804"/>
  <c r="BM2808"/>
  <c r="BM2812"/>
  <c r="BM2816"/>
  <c r="BM2820"/>
  <c r="BM2824"/>
  <c r="BM59"/>
  <c r="BM123"/>
  <c r="BM187"/>
  <c r="BM251"/>
  <c r="BM315"/>
  <c r="BM379"/>
  <c r="BM443"/>
  <c r="BM507"/>
  <c r="BM571"/>
  <c r="BM635"/>
  <c r="BM699"/>
  <c r="BM763"/>
  <c r="BM827"/>
  <c r="BM891"/>
  <c r="BM955"/>
  <c r="BM1019"/>
  <c r="BM1047"/>
  <c r="BM1063"/>
  <c r="BM1079"/>
  <c r="BM1095"/>
  <c r="BM1111"/>
  <c r="BM1127"/>
  <c r="BM1143"/>
  <c r="BM1159"/>
  <c r="BM1175"/>
  <c r="BM1191"/>
  <c r="BM1207"/>
  <c r="BM1223"/>
  <c r="BM1239"/>
  <c r="BM1255"/>
  <c r="BM1271"/>
  <c r="BM1287"/>
  <c r="BM1303"/>
  <c r="BM1319"/>
  <c r="BM1335"/>
  <c r="BM1351"/>
  <c r="BM1367"/>
  <c r="BM1383"/>
  <c r="BM1399"/>
  <c r="BM1415"/>
  <c r="BM1431"/>
  <c r="BM1447"/>
  <c r="BM1463"/>
  <c r="BM1479"/>
  <c r="BM1495"/>
  <c r="BM1511"/>
  <c r="BM1527"/>
  <c r="BM1543"/>
  <c r="BM1559"/>
  <c r="BM1575"/>
  <c r="BM1591"/>
  <c r="BM1607"/>
  <c r="BM1623"/>
  <c r="BM1639"/>
  <c r="BM1655"/>
  <c r="BM1671"/>
  <c r="BM1687"/>
  <c r="BM1703"/>
  <c r="BM1719"/>
  <c r="BM1735"/>
  <c r="BM1751"/>
  <c r="BM1767"/>
  <c r="BM1783"/>
  <c r="BM1799"/>
  <c r="BM1815"/>
  <c r="BM1831"/>
  <c r="BM1847"/>
  <c r="BM1863"/>
  <c r="BM1879"/>
  <c r="BM1895"/>
  <c r="BM1911"/>
  <c r="BM1927"/>
  <c r="BM1943"/>
  <c r="BM1959"/>
  <c r="BM1975"/>
  <c r="BM1991"/>
  <c r="BM2007"/>
  <c r="BM2023"/>
  <c r="BM2039"/>
  <c r="BM2055"/>
  <c r="BM2071"/>
  <c r="BM2087"/>
  <c r="BM2103"/>
  <c r="BM2119"/>
  <c r="BM2135"/>
  <c r="BM2151"/>
  <c r="BM2167"/>
  <c r="BM2183"/>
  <c r="BM2199"/>
  <c r="BM2215"/>
  <c r="BM2231"/>
  <c r="BM2247"/>
  <c r="BM2263"/>
  <c r="BM2279"/>
  <c r="BM2295"/>
  <c r="BM2311"/>
  <c r="BM2327"/>
  <c r="BM2343"/>
  <c r="BM2359"/>
  <c r="BM2375"/>
  <c r="BM2391"/>
  <c r="BM2407"/>
  <c r="BM2423"/>
  <c r="BM2439"/>
  <c r="BM2455"/>
  <c r="BM2471"/>
  <c r="BM2487"/>
  <c r="BM2503"/>
  <c r="BM2519"/>
  <c r="BM2535"/>
  <c r="BM2551"/>
  <c r="BM2567"/>
  <c r="BM2583"/>
  <c r="BM2599"/>
  <c r="BM2615"/>
  <c r="BM2631"/>
  <c r="BM2647"/>
  <c r="BM2663"/>
  <c r="BM2679"/>
  <c r="BM2695"/>
  <c r="BM2711"/>
  <c r="BM2727"/>
  <c r="BM2743"/>
  <c r="BM2759"/>
  <c r="BM2775"/>
  <c r="BM2791"/>
  <c r="BM2807"/>
  <c r="BM2823"/>
  <c r="BM2830"/>
  <c r="BM2834"/>
  <c r="BM2838"/>
  <c r="BM2842"/>
  <c r="BM2846"/>
  <c r="BM2850"/>
  <c r="BM2854"/>
  <c r="BM2858"/>
  <c r="BM2862"/>
  <c r="BM2866"/>
  <c r="BM2870"/>
  <c r="BM2874"/>
  <c r="BM2878"/>
  <c r="BM2882"/>
  <c r="BM2886"/>
  <c r="BM2890"/>
  <c r="BM2894"/>
  <c r="BM2898"/>
  <c r="BM2902"/>
  <c r="BM2906"/>
  <c r="BM2910"/>
  <c r="BM2914"/>
  <c r="BM2918"/>
  <c r="BM2922"/>
  <c r="BM2926"/>
  <c r="BM2930"/>
  <c r="BM2934"/>
  <c r="BM2938"/>
  <c r="BM2942"/>
  <c r="BM2946"/>
  <c r="BM2950"/>
  <c r="BM2954"/>
  <c r="BM2958"/>
  <c r="BM2962"/>
  <c r="BM2966"/>
  <c r="BM2970"/>
  <c r="BM2974"/>
  <c r="BM2978"/>
  <c r="BM2982"/>
  <c r="BM2986"/>
  <c r="BM2990"/>
  <c r="BM2994"/>
  <c r="BM2998"/>
  <c r="BM3002"/>
  <c r="BM10"/>
  <c r="BM2921"/>
  <c r="BM2925"/>
  <c r="BM2929"/>
  <c r="BM2933"/>
  <c r="BM2937"/>
  <c r="BM2941"/>
  <c r="BM2945"/>
  <c r="BM2949"/>
  <c r="BM2953"/>
  <c r="BM2957"/>
  <c r="BM2961"/>
  <c r="BM2965"/>
  <c r="BM2969"/>
  <c r="BM2973"/>
  <c r="BM2977"/>
  <c r="BM2981"/>
  <c r="BM2985"/>
  <c r="BM2989"/>
  <c r="BM2993"/>
  <c r="BM2997"/>
  <c r="BM3001"/>
  <c r="BM3005"/>
  <c r="BM75"/>
  <c r="BM1867"/>
  <c r="BM2187"/>
  <c r="BM2363"/>
  <c r="BM2491"/>
  <c r="BM2587"/>
  <c r="BM2683"/>
  <c r="BM2763"/>
  <c r="BM2827"/>
  <c r="BM2847"/>
  <c r="BM2859"/>
  <c r="BM2871"/>
  <c r="BM2883"/>
  <c r="BM2899"/>
  <c r="BM2915"/>
  <c r="BM2935"/>
  <c r="BM2955"/>
  <c r="BM2979"/>
  <c r="BM3003"/>
  <c r="BM43"/>
  <c r="BM107"/>
  <c r="BM171"/>
  <c r="BM235"/>
  <c r="BM299"/>
  <c r="BM363"/>
  <c r="BM427"/>
  <c r="BM491"/>
  <c r="BM555"/>
  <c r="BM619"/>
  <c r="BM683"/>
  <c r="BM747"/>
  <c r="BM811"/>
  <c r="BM875"/>
  <c r="BM939"/>
  <c r="BM1003"/>
  <c r="BM1043"/>
  <c r="BM1059"/>
  <c r="BM1075"/>
  <c r="BM1091"/>
  <c r="BM1107"/>
  <c r="BM1123"/>
  <c r="BM1139"/>
  <c r="BM1155"/>
  <c r="BM1171"/>
  <c r="BM1187"/>
  <c r="BM1203"/>
  <c r="BM1219"/>
  <c r="BM1235"/>
  <c r="BM1251"/>
  <c r="BM1267"/>
  <c r="BM1283"/>
  <c r="BM1299"/>
  <c r="BM1315"/>
  <c r="BM1331"/>
  <c r="BM1347"/>
  <c r="BM1363"/>
  <c r="BM1379"/>
  <c r="BM1395"/>
  <c r="BM1411"/>
  <c r="BM1427"/>
  <c r="BM1443"/>
  <c r="BM1459"/>
  <c r="BM1475"/>
  <c r="BM1491"/>
  <c r="BM1507"/>
  <c r="BM1523"/>
  <c r="BM1539"/>
  <c r="BM1555"/>
  <c r="BM1571"/>
  <c r="BM1587"/>
  <c r="BM1603"/>
  <c r="BM1619"/>
  <c r="BM1635"/>
  <c r="BM1651"/>
  <c r="BM1667"/>
  <c r="BM1683"/>
  <c r="BM1699"/>
  <c r="BM1715"/>
  <c r="BM1731"/>
  <c r="BM1747"/>
  <c r="BM1763"/>
  <c r="BM1779"/>
  <c r="BM1795"/>
  <c r="BM1811"/>
  <c r="BM1827"/>
  <c r="BM1843"/>
  <c r="BM1859"/>
  <c r="BM1875"/>
  <c r="BM1891"/>
  <c r="BM1907"/>
  <c r="BM1923"/>
  <c r="BM1939"/>
  <c r="BM1955"/>
  <c r="BM1971"/>
  <c r="BM1987"/>
  <c r="BM2003"/>
  <c r="BM2019"/>
  <c r="BM2035"/>
  <c r="BM2051"/>
  <c r="BM2067"/>
  <c r="BM2083"/>
  <c r="BM2099"/>
  <c r="BM2115"/>
  <c r="BM2131"/>
  <c r="BM2147"/>
  <c r="BM2163"/>
  <c r="BM2179"/>
  <c r="BM2195"/>
  <c r="BM2211"/>
  <c r="BM2227"/>
  <c r="BM2243"/>
  <c r="BM2259"/>
  <c r="BM2275"/>
  <c r="BM2291"/>
  <c r="BM2307"/>
  <c r="BM2323"/>
  <c r="BM2339"/>
  <c r="BM2355"/>
  <c r="BM2371"/>
  <c r="BM2387"/>
  <c r="BM2403"/>
  <c r="BM2419"/>
  <c r="BM2435"/>
  <c r="BM2451"/>
  <c r="BM2467"/>
  <c r="BM2483"/>
  <c r="BM2499"/>
  <c r="BM2515"/>
  <c r="BM2531"/>
  <c r="BM2547"/>
  <c r="BM2563"/>
  <c r="BM2579"/>
  <c r="BM2595"/>
  <c r="BM2611"/>
  <c r="BM2627"/>
  <c r="BM2643"/>
  <c r="BM2659"/>
  <c r="BM2675"/>
  <c r="BM2691"/>
  <c r="BM2707"/>
  <c r="BM2723"/>
  <c r="BM2739"/>
  <c r="BM2755"/>
  <c r="BM2771"/>
  <c r="BM2787"/>
  <c r="BM2803"/>
  <c r="BM2819"/>
  <c r="BM2829"/>
  <c r="BM2833"/>
  <c r="BM2837"/>
  <c r="BM2841"/>
  <c r="BM2845"/>
  <c r="BM2849"/>
  <c r="BM2853"/>
  <c r="BM2857"/>
  <c r="BM2861"/>
  <c r="BM2865"/>
  <c r="BM2869"/>
  <c r="BM2873"/>
  <c r="BM2877"/>
  <c r="BM2881"/>
  <c r="BM2885"/>
  <c r="BM2889"/>
  <c r="BM2893"/>
  <c r="BM2897"/>
  <c r="BM2901"/>
  <c r="BM2905"/>
  <c r="BM2909"/>
  <c r="BM2913"/>
  <c r="BM2917"/>
  <c r="BM1419"/>
  <c r="BM1835"/>
  <c r="BM1899"/>
  <c r="BM1931"/>
  <c r="BM1963"/>
  <c r="BM1995"/>
  <c r="BM2027"/>
  <c r="BM2043"/>
  <c r="BM2075"/>
  <c r="BM2107"/>
  <c r="BM2123"/>
  <c r="BM2155"/>
  <c r="BM2203"/>
  <c r="BM2235"/>
  <c r="BM2267"/>
  <c r="BM2299"/>
  <c r="BM2331"/>
  <c r="BM2379"/>
  <c r="BM2411"/>
  <c r="BM2459"/>
  <c r="BM2507"/>
  <c r="BM2539"/>
  <c r="BM2571"/>
  <c r="BM2619"/>
  <c r="BM2651"/>
  <c r="BM2699"/>
  <c r="BM2731"/>
  <c r="BM2779"/>
  <c r="BM2811"/>
  <c r="BM2835"/>
  <c r="BM2839"/>
  <c r="BM2851"/>
  <c r="BM2863"/>
  <c r="BM2879"/>
  <c r="BM2891"/>
  <c r="BM2903"/>
  <c r="BM2911"/>
  <c r="BM2923"/>
  <c r="BM2931"/>
  <c r="BM2943"/>
  <c r="BM2947"/>
  <c r="BM2959"/>
  <c r="BM2967"/>
  <c r="BM2975"/>
  <c r="BM2987"/>
  <c r="BM2995"/>
  <c r="BM27"/>
  <c r="BM91"/>
  <c r="BM155"/>
  <c r="BM219"/>
  <c r="BM283"/>
  <c r="BM347"/>
  <c r="BM411"/>
  <c r="BM475"/>
  <c r="BM539"/>
  <c r="BM603"/>
  <c r="BM667"/>
  <c r="BM731"/>
  <c r="BM795"/>
  <c r="BM859"/>
  <c r="BM923"/>
  <c r="BM987"/>
  <c r="BM1039"/>
  <c r="BM1055"/>
  <c r="BM1071"/>
  <c r="BM1087"/>
  <c r="BM1103"/>
  <c r="BM1119"/>
  <c r="BM1135"/>
  <c r="BM1151"/>
  <c r="BM1167"/>
  <c r="BM1183"/>
  <c r="BM1199"/>
  <c r="BM1215"/>
  <c r="BM1231"/>
  <c r="BM1247"/>
  <c r="BM1263"/>
  <c r="BM1279"/>
  <c r="BM1295"/>
  <c r="BM1311"/>
  <c r="BM1327"/>
  <c r="BM1343"/>
  <c r="BM1359"/>
  <c r="BM1375"/>
  <c r="BM1391"/>
  <c r="BM1407"/>
  <c r="BM1423"/>
  <c r="BM1439"/>
  <c r="BM1455"/>
  <c r="BM1471"/>
  <c r="BM1487"/>
  <c r="BM1503"/>
  <c r="BM1519"/>
  <c r="BM1535"/>
  <c r="BM1551"/>
  <c r="BM1567"/>
  <c r="BM1583"/>
  <c r="BM1599"/>
  <c r="BM1615"/>
  <c r="BM1631"/>
  <c r="BM1647"/>
  <c r="BM1663"/>
  <c r="BM1679"/>
  <c r="BM1695"/>
  <c r="BM1711"/>
  <c r="BM1727"/>
  <c r="BM1743"/>
  <c r="BM1759"/>
  <c r="BM1775"/>
  <c r="BM1791"/>
  <c r="BM1807"/>
  <c r="BM1823"/>
  <c r="BM1839"/>
  <c r="BM1855"/>
  <c r="BM1871"/>
  <c r="BM1887"/>
  <c r="BM1903"/>
  <c r="BM1919"/>
  <c r="BM1935"/>
  <c r="BM1951"/>
  <c r="BM1967"/>
  <c r="BM1983"/>
  <c r="BM1999"/>
  <c r="BM2015"/>
  <c r="BM2031"/>
  <c r="BM2047"/>
  <c r="BM2063"/>
  <c r="BM2079"/>
  <c r="BM2095"/>
  <c r="BM2111"/>
  <c r="BM2127"/>
  <c r="BM2143"/>
  <c r="BM2159"/>
  <c r="BM2175"/>
  <c r="BM2191"/>
  <c r="BM2207"/>
  <c r="BM2223"/>
  <c r="BM2239"/>
  <c r="BM2255"/>
  <c r="BM2271"/>
  <c r="BM2287"/>
  <c r="BM2303"/>
  <c r="BM2319"/>
  <c r="BM2335"/>
  <c r="BM2351"/>
  <c r="BM2367"/>
  <c r="BM2383"/>
  <c r="BM2399"/>
  <c r="BM2415"/>
  <c r="BM2431"/>
  <c r="BM2447"/>
  <c r="BM2463"/>
  <c r="BM2479"/>
  <c r="BM2495"/>
  <c r="BM2511"/>
  <c r="BM2527"/>
  <c r="BM2543"/>
  <c r="BM2559"/>
  <c r="BM2575"/>
  <c r="BM2591"/>
  <c r="BM2607"/>
  <c r="BM2623"/>
  <c r="BM2639"/>
  <c r="BM2655"/>
  <c r="BM2671"/>
  <c r="BM2687"/>
  <c r="BM2703"/>
  <c r="BM2719"/>
  <c r="BM2735"/>
  <c r="BM2751"/>
  <c r="BM2767"/>
  <c r="BM2783"/>
  <c r="BM2799"/>
  <c r="BM2815"/>
  <c r="BM2828"/>
  <c r="BM2832"/>
  <c r="BM2836"/>
  <c r="BM2840"/>
  <c r="BM2844"/>
  <c r="BM2848"/>
  <c r="BM2852"/>
  <c r="BM2856"/>
  <c r="BM2860"/>
  <c r="BM2864"/>
  <c r="BM2868"/>
  <c r="BM2872"/>
  <c r="BM2876"/>
  <c r="BM2880"/>
  <c r="BM2884"/>
  <c r="BM2888"/>
  <c r="BM2892"/>
  <c r="BM2896"/>
  <c r="BM2900"/>
  <c r="BM2904"/>
  <c r="BM2908"/>
  <c r="BM2912"/>
  <c r="BM2916"/>
  <c r="BM2920"/>
  <c r="BM2924"/>
  <c r="BM2928"/>
  <c r="BM2932"/>
  <c r="BM2936"/>
  <c r="BM2940"/>
  <c r="BM2944"/>
  <c r="BM2948"/>
  <c r="BM2952"/>
  <c r="BM2956"/>
  <c r="BM2960"/>
  <c r="BM2964"/>
  <c r="BM2968"/>
  <c r="BM2972"/>
  <c r="BM2976"/>
  <c r="BM2980"/>
  <c r="BM2984"/>
  <c r="BM2988"/>
  <c r="BM2992"/>
  <c r="BM2996"/>
  <c r="BM3000"/>
  <c r="BM3004"/>
  <c r="BM11"/>
  <c r="BM139"/>
  <c r="BM203"/>
  <c r="BM267"/>
  <c r="BM331"/>
  <c r="BM395"/>
  <c r="BM459"/>
  <c r="BM523"/>
  <c r="BM587"/>
  <c r="BM651"/>
  <c r="BM715"/>
  <c r="BM779"/>
  <c r="BM843"/>
  <c r="BM907"/>
  <c r="BM971"/>
  <c r="BM1035"/>
  <c r="BM1051"/>
  <c r="BM1067"/>
  <c r="BM1083"/>
  <c r="BM1099"/>
  <c r="BM1115"/>
  <c r="BM1131"/>
  <c r="BM1147"/>
  <c r="BM1163"/>
  <c r="BM1179"/>
  <c r="BM1195"/>
  <c r="BM1211"/>
  <c r="BM1227"/>
  <c r="BM1243"/>
  <c r="BM1259"/>
  <c r="BM1275"/>
  <c r="BM1291"/>
  <c r="BM1307"/>
  <c r="BM1323"/>
  <c r="BM1339"/>
  <c r="BM1355"/>
  <c r="BM1371"/>
  <c r="BM1387"/>
  <c r="BM1403"/>
  <c r="BM1435"/>
  <c r="BM1451"/>
  <c r="BM1467"/>
  <c r="BM1483"/>
  <c r="BM1499"/>
  <c r="BM1515"/>
  <c r="BM1531"/>
  <c r="BM1547"/>
  <c r="BM1563"/>
  <c r="BM1579"/>
  <c r="BM1595"/>
  <c r="BM1611"/>
  <c r="BM1627"/>
  <c r="BM1643"/>
  <c r="BM1659"/>
  <c r="BM1675"/>
  <c r="BM1691"/>
  <c r="BM1707"/>
  <c r="BM1723"/>
  <c r="BM1739"/>
  <c r="BM1755"/>
  <c r="BM1771"/>
  <c r="BM1787"/>
  <c r="BM1803"/>
  <c r="BM1819"/>
  <c r="BM1851"/>
  <c r="BM1883"/>
  <c r="BM1915"/>
  <c r="BM1947"/>
  <c r="BM1979"/>
  <c r="BM2011"/>
  <c r="BM2059"/>
  <c r="BM2091"/>
  <c r="BM2139"/>
  <c r="BM2171"/>
  <c r="BM2219"/>
  <c r="BM2251"/>
  <c r="BM2283"/>
  <c r="BM2315"/>
  <c r="BM2347"/>
  <c r="BM2395"/>
  <c r="BM2427"/>
  <c r="BM2443"/>
  <c r="BM2475"/>
  <c r="BM2523"/>
  <c r="BM2555"/>
  <c r="BM2603"/>
  <c r="BM2635"/>
  <c r="BM2667"/>
  <c r="BM2715"/>
  <c r="BM2747"/>
  <c r="BM2795"/>
  <c r="BM2831"/>
  <c r="BM2843"/>
  <c r="BM2855"/>
  <c r="BM2867"/>
  <c r="BM2875"/>
  <c r="BM2887"/>
  <c r="BM2895"/>
  <c r="BM2907"/>
  <c r="BM2919"/>
  <c r="BM2927"/>
  <c r="BM2939"/>
  <c r="BM2951"/>
  <c r="BM2963"/>
  <c r="BM2971"/>
  <c r="BM2983"/>
  <c r="BM2991"/>
  <c r="BM2999"/>
  <c r="C10" i="1"/>
  <c r="I12" i="2" l="1"/>
  <c r="I16"/>
  <c r="I20"/>
  <c r="I24"/>
  <c r="I28"/>
  <c r="I32"/>
  <c r="I36"/>
  <c r="I40"/>
  <c r="I44"/>
  <c r="I48"/>
  <c r="I52"/>
  <c r="I56"/>
  <c r="I60"/>
  <c r="I64"/>
  <c r="I68"/>
  <c r="I72"/>
  <c r="I76"/>
  <c r="I80"/>
  <c r="I84"/>
  <c r="I88"/>
  <c r="I92"/>
  <c r="I96"/>
  <c r="I100"/>
  <c r="I104"/>
  <c r="I108"/>
  <c r="I112"/>
  <c r="I116"/>
  <c r="I120"/>
  <c r="I124"/>
  <c r="I128"/>
  <c r="I132"/>
  <c r="I136"/>
  <c r="I140"/>
  <c r="I144"/>
  <c r="I148"/>
  <c r="I152"/>
  <c r="I156"/>
  <c r="I160"/>
  <c r="I164"/>
  <c r="I168"/>
  <c r="I172"/>
  <c r="I176"/>
  <c r="I180"/>
  <c r="I184"/>
  <c r="I188"/>
  <c r="I192"/>
  <c r="I196"/>
  <c r="I200"/>
  <c r="I204"/>
  <c r="I208"/>
  <c r="I212"/>
  <c r="I216"/>
  <c r="I220"/>
  <c r="I224"/>
  <c r="I228"/>
  <c r="I232"/>
  <c r="I236"/>
  <c r="I240"/>
  <c r="I244"/>
  <c r="I248"/>
  <c r="I252"/>
  <c r="I256"/>
  <c r="I260"/>
  <c r="I264"/>
  <c r="I268"/>
  <c r="I272"/>
  <c r="I276"/>
  <c r="I280"/>
  <c r="I284"/>
  <c r="I288"/>
  <c r="I292"/>
  <c r="I296"/>
  <c r="I300"/>
  <c r="I304"/>
  <c r="I308"/>
  <c r="I312"/>
  <c r="I316"/>
  <c r="I320"/>
  <c r="I324"/>
  <c r="I328"/>
  <c r="I332"/>
  <c r="I336"/>
  <c r="I340"/>
  <c r="I344"/>
  <c r="I348"/>
  <c r="I352"/>
  <c r="I356"/>
  <c r="I360"/>
  <c r="I364"/>
  <c r="I368"/>
  <c r="I372"/>
  <c r="I376"/>
  <c r="I380"/>
  <c r="I384"/>
  <c r="I388"/>
  <c r="I392"/>
  <c r="I396"/>
  <c r="I400"/>
  <c r="I404"/>
  <c r="I408"/>
  <c r="I412"/>
  <c r="I416"/>
  <c r="I420"/>
  <c r="I424"/>
  <c r="I428"/>
  <c r="I432"/>
  <c r="I436"/>
  <c r="I440"/>
  <c r="I444"/>
  <c r="I448"/>
  <c r="I452"/>
  <c r="I456"/>
  <c r="I460"/>
  <c r="I464"/>
  <c r="I468"/>
  <c r="I472"/>
  <c r="I476"/>
  <c r="I480"/>
  <c r="I484"/>
  <c r="I488"/>
  <c r="I492"/>
  <c r="I496"/>
  <c r="I500"/>
  <c r="I504"/>
  <c r="I508"/>
  <c r="I512"/>
  <c r="I516"/>
  <c r="I520"/>
  <c r="I524"/>
  <c r="I528"/>
  <c r="I532"/>
  <c r="I536"/>
  <c r="I540"/>
  <c r="I544"/>
  <c r="I548"/>
  <c r="I552"/>
  <c r="I556"/>
  <c r="I560"/>
  <c r="I564"/>
  <c r="I568"/>
  <c r="I572"/>
  <c r="I576"/>
  <c r="I580"/>
  <c r="I584"/>
  <c r="I588"/>
  <c r="I592"/>
  <c r="I596"/>
  <c r="I600"/>
  <c r="I604"/>
  <c r="I608"/>
  <c r="I612"/>
  <c r="I616"/>
  <c r="I620"/>
  <c r="I624"/>
  <c r="I628"/>
  <c r="I632"/>
  <c r="I636"/>
  <c r="I640"/>
  <c r="I644"/>
  <c r="I648"/>
  <c r="I652"/>
  <c r="I656"/>
  <c r="I660"/>
  <c r="I664"/>
  <c r="I668"/>
  <c r="I672"/>
  <c r="I676"/>
  <c r="I680"/>
  <c r="I684"/>
  <c r="I688"/>
  <c r="I692"/>
  <c r="I696"/>
  <c r="I700"/>
  <c r="I704"/>
  <c r="I708"/>
  <c r="I712"/>
  <c r="I716"/>
  <c r="I720"/>
  <c r="I724"/>
  <c r="I728"/>
  <c r="I732"/>
  <c r="I736"/>
  <c r="I740"/>
  <c r="I744"/>
  <c r="I748"/>
  <c r="I752"/>
  <c r="I756"/>
  <c r="I760"/>
  <c r="I764"/>
  <c r="I768"/>
  <c r="I772"/>
  <c r="I776"/>
  <c r="I780"/>
  <c r="I784"/>
  <c r="I788"/>
  <c r="I792"/>
  <c r="I796"/>
  <c r="I800"/>
  <c r="I804"/>
  <c r="I808"/>
  <c r="I812"/>
  <c r="I816"/>
  <c r="I820"/>
  <c r="I824"/>
  <c r="I828"/>
  <c r="I832"/>
  <c r="I836"/>
  <c r="I840"/>
  <c r="I844"/>
  <c r="I848"/>
  <c r="I852"/>
  <c r="I856"/>
  <c r="I860"/>
  <c r="I864"/>
  <c r="I868"/>
  <c r="I872"/>
  <c r="I876"/>
  <c r="I880"/>
  <c r="I884"/>
  <c r="I888"/>
  <c r="I892"/>
  <c r="I896"/>
  <c r="I900"/>
  <c r="I904"/>
  <c r="I908"/>
  <c r="I912"/>
  <c r="I916"/>
  <c r="I920"/>
  <c r="I924"/>
  <c r="I928"/>
  <c r="I932"/>
  <c r="I936"/>
  <c r="I940"/>
  <c r="I944"/>
  <c r="I948"/>
  <c r="I952"/>
  <c r="I956"/>
  <c r="I960"/>
  <c r="I964"/>
  <c r="I968"/>
  <c r="I972"/>
  <c r="I976"/>
  <c r="I980"/>
  <c r="I984"/>
  <c r="I988"/>
  <c r="I992"/>
  <c r="I996"/>
  <c r="I1000"/>
  <c r="I1004"/>
  <c r="I1008"/>
  <c r="I1012"/>
  <c r="I1016"/>
  <c r="I1020"/>
  <c r="I1024"/>
  <c r="I1028"/>
  <c r="I1032"/>
  <c r="I1036"/>
  <c r="I1040"/>
  <c r="I1044"/>
  <c r="I1048"/>
  <c r="I1052"/>
  <c r="I1056"/>
  <c r="I1060"/>
  <c r="I1064"/>
  <c r="I1068"/>
  <c r="I1072"/>
  <c r="I1076"/>
  <c r="I1080"/>
  <c r="I1084"/>
  <c r="I1088"/>
  <c r="I1092"/>
  <c r="I1096"/>
  <c r="I1100"/>
  <c r="I1104"/>
  <c r="I1108"/>
  <c r="I1112"/>
  <c r="I1116"/>
  <c r="I1120"/>
  <c r="I1124"/>
  <c r="I1128"/>
  <c r="I1132"/>
  <c r="I1136"/>
  <c r="I1140"/>
  <c r="I1144"/>
  <c r="I1148"/>
  <c r="I1152"/>
  <c r="I1156"/>
  <c r="I1160"/>
  <c r="I1164"/>
  <c r="I1168"/>
  <c r="I1172"/>
  <c r="I1176"/>
  <c r="I1180"/>
  <c r="I1184"/>
  <c r="I1188"/>
  <c r="I1192"/>
  <c r="I1196"/>
  <c r="I1200"/>
  <c r="I1204"/>
  <c r="I1208"/>
  <c r="I1212"/>
  <c r="I1216"/>
  <c r="I1220"/>
  <c r="I1224"/>
  <c r="I1228"/>
  <c r="I1232"/>
  <c r="I1236"/>
  <c r="I1240"/>
  <c r="I1244"/>
  <c r="I1248"/>
  <c r="I1252"/>
  <c r="I1256"/>
  <c r="I1260"/>
  <c r="I1264"/>
  <c r="I1268"/>
  <c r="I1272"/>
  <c r="I1276"/>
  <c r="I1280"/>
  <c r="I1284"/>
  <c r="I1288"/>
  <c r="I1292"/>
  <c r="I1296"/>
  <c r="I1300"/>
  <c r="I1304"/>
  <c r="I1308"/>
  <c r="I1312"/>
  <c r="I1316"/>
  <c r="I1320"/>
  <c r="I1324"/>
  <c r="I1328"/>
  <c r="I1332"/>
  <c r="I1336"/>
  <c r="I1340"/>
  <c r="I1344"/>
  <c r="I1348"/>
  <c r="I1352"/>
  <c r="I1356"/>
  <c r="I1360"/>
  <c r="I1364"/>
  <c r="I1368"/>
  <c r="I1372"/>
  <c r="I1376"/>
  <c r="I1380"/>
  <c r="I1384"/>
  <c r="I1388"/>
  <c r="I1392"/>
  <c r="I1396"/>
  <c r="I1400"/>
  <c r="I1404"/>
  <c r="I1408"/>
  <c r="I1412"/>
  <c r="I1416"/>
  <c r="I1420"/>
  <c r="I1424"/>
  <c r="I1428"/>
  <c r="I1432"/>
  <c r="I1436"/>
  <c r="I1440"/>
  <c r="I1444"/>
  <c r="I1448"/>
  <c r="I1452"/>
  <c r="I1456"/>
  <c r="I1460"/>
  <c r="I1464"/>
  <c r="I1468"/>
  <c r="I1472"/>
  <c r="I1476"/>
  <c r="I1480"/>
  <c r="I1484"/>
  <c r="I1488"/>
  <c r="I1492"/>
  <c r="I1496"/>
  <c r="I1500"/>
  <c r="I1504"/>
  <c r="I1508"/>
  <c r="I1512"/>
  <c r="I1516"/>
  <c r="I1520"/>
  <c r="I1524"/>
  <c r="I1528"/>
  <c r="I1532"/>
  <c r="I1536"/>
  <c r="I1540"/>
  <c r="I1544"/>
  <c r="I1548"/>
  <c r="I1552"/>
  <c r="I1556"/>
  <c r="I1560"/>
  <c r="I1564"/>
  <c r="I1568"/>
  <c r="I1572"/>
  <c r="I1576"/>
  <c r="I1580"/>
  <c r="I1584"/>
  <c r="I1588"/>
  <c r="I1592"/>
  <c r="I1596"/>
  <c r="I1600"/>
  <c r="I1604"/>
  <c r="I1608"/>
  <c r="I1612"/>
  <c r="I1616"/>
  <c r="I1620"/>
  <c r="I1624"/>
  <c r="I1628"/>
  <c r="I1632"/>
  <c r="I1636"/>
  <c r="I1640"/>
  <c r="I1644"/>
  <c r="I1648"/>
  <c r="I1652"/>
  <c r="I1656"/>
  <c r="I1660"/>
  <c r="I1664"/>
  <c r="I1668"/>
  <c r="I1672"/>
  <c r="I1676"/>
  <c r="I1680"/>
  <c r="I1684"/>
  <c r="I1688"/>
  <c r="I1692"/>
  <c r="I1696"/>
  <c r="I1700"/>
  <c r="I1704"/>
  <c r="I1708"/>
  <c r="I1712"/>
  <c r="I1716"/>
  <c r="I1720"/>
  <c r="I1724"/>
  <c r="I1728"/>
  <c r="I1732"/>
  <c r="I1736"/>
  <c r="I1740"/>
  <c r="I1744"/>
  <c r="I1748"/>
  <c r="I1752"/>
  <c r="I1756"/>
  <c r="I1760"/>
  <c r="I1764"/>
  <c r="I1768"/>
  <c r="I1772"/>
  <c r="I1776"/>
  <c r="I1780"/>
  <c r="I1784"/>
  <c r="I1788"/>
  <c r="I1792"/>
  <c r="I1796"/>
  <c r="I1800"/>
  <c r="I1804"/>
  <c r="I1808"/>
  <c r="I1812"/>
  <c r="I1816"/>
  <c r="I1820"/>
  <c r="I1824"/>
  <c r="I1828"/>
  <c r="I1832"/>
  <c r="I1836"/>
  <c r="I1840"/>
  <c r="I1844"/>
  <c r="I1848"/>
  <c r="I1852"/>
  <c r="I1856"/>
  <c r="I1860"/>
  <c r="I1864"/>
  <c r="I1868"/>
  <c r="I1872"/>
  <c r="I1876"/>
  <c r="I1880"/>
  <c r="I1884"/>
  <c r="I1888"/>
  <c r="I1892"/>
  <c r="I1896"/>
  <c r="I1900"/>
  <c r="I1904"/>
  <c r="I1908"/>
  <c r="I1912"/>
  <c r="I1916"/>
  <c r="I1920"/>
  <c r="I1924"/>
  <c r="I1928"/>
  <c r="I1932"/>
  <c r="I1936"/>
  <c r="I1940"/>
  <c r="I1944"/>
  <c r="I1948"/>
  <c r="I1952"/>
  <c r="I1956"/>
  <c r="I1960"/>
  <c r="I1964"/>
  <c r="I1968"/>
  <c r="I1972"/>
  <c r="I1976"/>
  <c r="I1980"/>
  <c r="I1984"/>
  <c r="I1988"/>
  <c r="I1992"/>
  <c r="I1996"/>
  <c r="I2000"/>
  <c r="I2004"/>
  <c r="I2008"/>
  <c r="I2012"/>
  <c r="I2016"/>
  <c r="I2020"/>
  <c r="I2024"/>
  <c r="I2028"/>
  <c r="I2032"/>
  <c r="I2036"/>
  <c r="I2040"/>
  <c r="I2044"/>
  <c r="I2048"/>
  <c r="I2052"/>
  <c r="I2056"/>
  <c r="I2060"/>
  <c r="I2064"/>
  <c r="I2068"/>
  <c r="I2072"/>
  <c r="I2076"/>
  <c r="I2080"/>
  <c r="I2084"/>
  <c r="I2088"/>
  <c r="I2092"/>
  <c r="I2096"/>
  <c r="I2100"/>
  <c r="I2104"/>
  <c r="I2108"/>
  <c r="I2112"/>
  <c r="I2116"/>
  <c r="I2120"/>
  <c r="I2124"/>
  <c r="I2128"/>
  <c r="I2132"/>
  <c r="I2136"/>
  <c r="I2140"/>
  <c r="I2144"/>
  <c r="I2148"/>
  <c r="I2152"/>
  <c r="I2156"/>
  <c r="I2160"/>
  <c r="I2164"/>
  <c r="I2168"/>
  <c r="I2172"/>
  <c r="I2176"/>
  <c r="I2180"/>
  <c r="I2184"/>
  <c r="I2188"/>
  <c r="I2192"/>
  <c r="I2196"/>
  <c r="I2200"/>
  <c r="I2204"/>
  <c r="I2208"/>
  <c r="I2212"/>
  <c r="I2216"/>
  <c r="I2220"/>
  <c r="I2224"/>
  <c r="I2228"/>
  <c r="I2232"/>
  <c r="I2236"/>
  <c r="I2240"/>
  <c r="I2244"/>
  <c r="I2248"/>
  <c r="I2252"/>
  <c r="I2256"/>
  <c r="I2260"/>
  <c r="I2264"/>
  <c r="I2268"/>
  <c r="I2272"/>
  <c r="I2276"/>
  <c r="I2280"/>
  <c r="I2284"/>
  <c r="I2288"/>
  <c r="I2292"/>
  <c r="I2296"/>
  <c r="I2300"/>
  <c r="I2304"/>
  <c r="I2308"/>
  <c r="I2312"/>
  <c r="I2316"/>
  <c r="I2320"/>
  <c r="I2324"/>
  <c r="I2328"/>
  <c r="I2332"/>
  <c r="I2336"/>
  <c r="I2340"/>
  <c r="I2344"/>
  <c r="I2348"/>
  <c r="I2352"/>
  <c r="I2356"/>
  <c r="I2360"/>
  <c r="I2364"/>
  <c r="I2368"/>
  <c r="I2372"/>
  <c r="I2376"/>
  <c r="I2380"/>
  <c r="I2384"/>
  <c r="I2388"/>
  <c r="I2392"/>
  <c r="I2396"/>
  <c r="I2400"/>
  <c r="I2404"/>
  <c r="I2408"/>
  <c r="I2412"/>
  <c r="I2416"/>
  <c r="I2420"/>
  <c r="I2424"/>
  <c r="I2428"/>
  <c r="I2432"/>
  <c r="I2436"/>
  <c r="I2440"/>
  <c r="I2444"/>
  <c r="I2448"/>
  <c r="I2452"/>
  <c r="I2456"/>
  <c r="I2460"/>
  <c r="I2464"/>
  <c r="I2468"/>
  <c r="I2472"/>
  <c r="I2476"/>
  <c r="I2480"/>
  <c r="I2484"/>
  <c r="I2488"/>
  <c r="I2492"/>
  <c r="I2496"/>
  <c r="I2500"/>
  <c r="I2504"/>
  <c r="I2508"/>
  <c r="I2512"/>
  <c r="I2516"/>
  <c r="I2520"/>
  <c r="I2524"/>
  <c r="I2528"/>
  <c r="I2532"/>
  <c r="I2536"/>
  <c r="I2540"/>
  <c r="I2544"/>
  <c r="I2548"/>
  <c r="I2552"/>
  <c r="I2556"/>
  <c r="I2560"/>
  <c r="I2564"/>
  <c r="I2568"/>
  <c r="I2572"/>
  <c r="I2576"/>
  <c r="I2580"/>
  <c r="I2584"/>
  <c r="I2588"/>
  <c r="I2592"/>
  <c r="I2596"/>
  <c r="I2600"/>
  <c r="I2604"/>
  <c r="I2608"/>
  <c r="I2612"/>
  <c r="I2616"/>
  <c r="I2620"/>
  <c r="I2624"/>
  <c r="I2628"/>
  <c r="I2632"/>
  <c r="I2636"/>
  <c r="I2640"/>
  <c r="I2644"/>
  <c r="I2648"/>
  <c r="I2652"/>
  <c r="I2656"/>
  <c r="I2660"/>
  <c r="I2664"/>
  <c r="I2668"/>
  <c r="I2672"/>
  <c r="I2676"/>
  <c r="I2680"/>
  <c r="I2684"/>
  <c r="I2688"/>
  <c r="I2692"/>
  <c r="I2696"/>
  <c r="I2700"/>
  <c r="I2704"/>
  <c r="I2708"/>
  <c r="I2712"/>
  <c r="I2716"/>
  <c r="I2720"/>
  <c r="I2724"/>
  <c r="I2728"/>
  <c r="I2732"/>
  <c r="I2736"/>
  <c r="I2740"/>
  <c r="I2744"/>
  <c r="I2748"/>
  <c r="I2752"/>
  <c r="I2756"/>
  <c r="I2760"/>
  <c r="I2764"/>
  <c r="I2768"/>
  <c r="I2772"/>
  <c r="I2776"/>
  <c r="I2780"/>
  <c r="I2784"/>
  <c r="I2788"/>
  <c r="I2792"/>
  <c r="I2796"/>
  <c r="I2800"/>
  <c r="I2804"/>
  <c r="I2808"/>
  <c r="I2812"/>
  <c r="I2816"/>
  <c r="I2820"/>
  <c r="I2824"/>
  <c r="I2828"/>
  <c r="I2832"/>
  <c r="I2836"/>
  <c r="I2840"/>
  <c r="I2844"/>
  <c r="I2848"/>
  <c r="I2852"/>
  <c r="I2856"/>
  <c r="I2860"/>
  <c r="I2864"/>
  <c r="I2868"/>
  <c r="I2872"/>
  <c r="I2876"/>
  <c r="I2880"/>
  <c r="I2884"/>
  <c r="I2888"/>
  <c r="I2892"/>
  <c r="I2896"/>
  <c r="I2900"/>
  <c r="I2904"/>
  <c r="I2908"/>
  <c r="I2912"/>
  <c r="I2916"/>
  <c r="I2920"/>
  <c r="I2924"/>
  <c r="I2928"/>
  <c r="I2932"/>
  <c r="I2936"/>
  <c r="I2940"/>
  <c r="I2944"/>
  <c r="I2948"/>
  <c r="I2952"/>
  <c r="I2956"/>
  <c r="I2960"/>
  <c r="I2964"/>
  <c r="I2968"/>
  <c r="I2972"/>
  <c r="I2976"/>
  <c r="I2980"/>
  <c r="I2984"/>
  <c r="I2988"/>
  <c r="I2992"/>
  <c r="I2996"/>
  <c r="I3000"/>
  <c r="I3004"/>
  <c r="I13"/>
  <c r="I17"/>
  <c r="I21"/>
  <c r="I25"/>
  <c r="I29"/>
  <c r="I33"/>
  <c r="I37"/>
  <c r="I41"/>
  <c r="I45"/>
  <c r="I49"/>
  <c r="I53"/>
  <c r="I57"/>
  <c r="I61"/>
  <c r="I65"/>
  <c r="I69"/>
  <c r="I73"/>
  <c r="I77"/>
  <c r="I81"/>
  <c r="I85"/>
  <c r="I89"/>
  <c r="I93"/>
  <c r="I97"/>
  <c r="I101"/>
  <c r="I105"/>
  <c r="I109"/>
  <c r="I113"/>
  <c r="I117"/>
  <c r="I121"/>
  <c r="I125"/>
  <c r="I129"/>
  <c r="I133"/>
  <c r="I137"/>
  <c r="I141"/>
  <c r="I145"/>
  <c r="I149"/>
  <c r="I153"/>
  <c r="I157"/>
  <c r="I161"/>
  <c r="I165"/>
  <c r="I169"/>
  <c r="I173"/>
  <c r="I177"/>
  <c r="I181"/>
  <c r="I185"/>
  <c r="I189"/>
  <c r="I193"/>
  <c r="I197"/>
  <c r="I201"/>
  <c r="I205"/>
  <c r="I209"/>
  <c r="I213"/>
  <c r="I217"/>
  <c r="I221"/>
  <c r="I225"/>
  <c r="I229"/>
  <c r="I233"/>
  <c r="I237"/>
  <c r="I241"/>
  <c r="I245"/>
  <c r="I249"/>
  <c r="I253"/>
  <c r="I257"/>
  <c r="I261"/>
  <c r="I265"/>
  <c r="I269"/>
  <c r="I273"/>
  <c r="I277"/>
  <c r="I281"/>
  <c r="I285"/>
  <c r="I289"/>
  <c r="I293"/>
  <c r="I297"/>
  <c r="I301"/>
  <c r="I305"/>
  <c r="I309"/>
  <c r="I313"/>
  <c r="I317"/>
  <c r="I321"/>
  <c r="I325"/>
  <c r="I329"/>
  <c r="I333"/>
  <c r="I337"/>
  <c r="I341"/>
  <c r="I345"/>
  <c r="I349"/>
  <c r="I353"/>
  <c r="I357"/>
  <c r="I361"/>
  <c r="I365"/>
  <c r="I369"/>
  <c r="I373"/>
  <c r="I377"/>
  <c r="I381"/>
  <c r="I385"/>
  <c r="I389"/>
  <c r="I393"/>
  <c r="I397"/>
  <c r="I401"/>
  <c r="I405"/>
  <c r="I409"/>
  <c r="I413"/>
  <c r="I417"/>
  <c r="I421"/>
  <c r="I425"/>
  <c r="I429"/>
  <c r="I433"/>
  <c r="I437"/>
  <c r="I441"/>
  <c r="I445"/>
  <c r="I449"/>
  <c r="I453"/>
  <c r="I457"/>
  <c r="I461"/>
  <c r="I465"/>
  <c r="I469"/>
  <c r="I473"/>
  <c r="I477"/>
  <c r="I481"/>
  <c r="I485"/>
  <c r="I489"/>
  <c r="I493"/>
  <c r="I497"/>
  <c r="I501"/>
  <c r="I505"/>
  <c r="I509"/>
  <c r="I513"/>
  <c r="I517"/>
  <c r="I521"/>
  <c r="I525"/>
  <c r="I529"/>
  <c r="I533"/>
  <c r="I537"/>
  <c r="I541"/>
  <c r="I545"/>
  <c r="I549"/>
  <c r="I553"/>
  <c r="I557"/>
  <c r="I561"/>
  <c r="I565"/>
  <c r="I569"/>
  <c r="I573"/>
  <c r="I577"/>
  <c r="I581"/>
  <c r="I585"/>
  <c r="I589"/>
  <c r="I593"/>
  <c r="I597"/>
  <c r="I601"/>
  <c r="I605"/>
  <c r="I609"/>
  <c r="I613"/>
  <c r="I617"/>
  <c r="I621"/>
  <c r="I625"/>
  <c r="I629"/>
  <c r="I633"/>
  <c r="I637"/>
  <c r="I641"/>
  <c r="I645"/>
  <c r="I649"/>
  <c r="I653"/>
  <c r="I657"/>
  <c r="I661"/>
  <c r="I665"/>
  <c r="I669"/>
  <c r="I673"/>
  <c r="I677"/>
  <c r="I681"/>
  <c r="I685"/>
  <c r="I689"/>
  <c r="I693"/>
  <c r="I697"/>
  <c r="I701"/>
  <c r="I705"/>
  <c r="I709"/>
  <c r="I713"/>
  <c r="I717"/>
  <c r="I721"/>
  <c r="I725"/>
  <c r="I729"/>
  <c r="I733"/>
  <c r="I737"/>
  <c r="I741"/>
  <c r="I745"/>
  <c r="I749"/>
  <c r="I753"/>
  <c r="I757"/>
  <c r="I761"/>
  <c r="I765"/>
  <c r="I769"/>
  <c r="I773"/>
  <c r="I777"/>
  <c r="I781"/>
  <c r="I785"/>
  <c r="I789"/>
  <c r="I793"/>
  <c r="I797"/>
  <c r="I801"/>
  <c r="I805"/>
  <c r="I809"/>
  <c r="I813"/>
  <c r="I817"/>
  <c r="I821"/>
  <c r="I825"/>
  <c r="I829"/>
  <c r="I833"/>
  <c r="I837"/>
  <c r="I841"/>
  <c r="I845"/>
  <c r="I849"/>
  <c r="I853"/>
  <c r="I857"/>
  <c r="I861"/>
  <c r="I865"/>
  <c r="I869"/>
  <c r="I873"/>
  <c r="I877"/>
  <c r="I881"/>
  <c r="I885"/>
  <c r="I889"/>
  <c r="I893"/>
  <c r="I897"/>
  <c r="I901"/>
  <c r="I905"/>
  <c r="I909"/>
  <c r="I913"/>
  <c r="I917"/>
  <c r="I921"/>
  <c r="I925"/>
  <c r="I929"/>
  <c r="I933"/>
  <c r="I937"/>
  <c r="I941"/>
  <c r="I945"/>
  <c r="I949"/>
  <c r="I953"/>
  <c r="I957"/>
  <c r="I961"/>
  <c r="I965"/>
  <c r="I969"/>
  <c r="I973"/>
  <c r="I977"/>
  <c r="I981"/>
  <c r="I985"/>
  <c r="I989"/>
  <c r="I993"/>
  <c r="I997"/>
  <c r="I1001"/>
  <c r="I1005"/>
  <c r="I1009"/>
  <c r="I1013"/>
  <c r="I1017"/>
  <c r="I1021"/>
  <c r="I1025"/>
  <c r="I1029"/>
  <c r="I1033"/>
  <c r="I1037"/>
  <c r="I1041"/>
  <c r="I1045"/>
  <c r="I1049"/>
  <c r="I1053"/>
  <c r="I1057"/>
  <c r="I1061"/>
  <c r="I1065"/>
  <c r="I1069"/>
  <c r="I1073"/>
  <c r="I1077"/>
  <c r="I1081"/>
  <c r="I1085"/>
  <c r="I1089"/>
  <c r="I1093"/>
  <c r="I1097"/>
  <c r="I1101"/>
  <c r="I1105"/>
  <c r="I1109"/>
  <c r="I1113"/>
  <c r="I1117"/>
  <c r="I1121"/>
  <c r="I1125"/>
  <c r="I1129"/>
  <c r="I1133"/>
  <c r="I1137"/>
  <c r="I1141"/>
  <c r="I1145"/>
  <c r="I1149"/>
  <c r="I1153"/>
  <c r="I1157"/>
  <c r="I1161"/>
  <c r="I1165"/>
  <c r="I1169"/>
  <c r="I1173"/>
  <c r="I1177"/>
  <c r="I1181"/>
  <c r="I1185"/>
  <c r="I1189"/>
  <c r="I1193"/>
  <c r="I1197"/>
  <c r="I1201"/>
  <c r="I1205"/>
  <c r="I1209"/>
  <c r="I1213"/>
  <c r="I1217"/>
  <c r="I1221"/>
  <c r="I1225"/>
  <c r="I1229"/>
  <c r="I1233"/>
  <c r="I1237"/>
  <c r="I1241"/>
  <c r="I1245"/>
  <c r="I1249"/>
  <c r="I1253"/>
  <c r="I1257"/>
  <c r="I1261"/>
  <c r="I1265"/>
  <c r="I1269"/>
  <c r="I1273"/>
  <c r="I1277"/>
  <c r="I1281"/>
  <c r="I1285"/>
  <c r="I1289"/>
  <c r="I1293"/>
  <c r="I1297"/>
  <c r="I1301"/>
  <c r="I1305"/>
  <c r="I1309"/>
  <c r="I1313"/>
  <c r="I1317"/>
  <c r="I1321"/>
  <c r="I1325"/>
  <c r="I1329"/>
  <c r="I1333"/>
  <c r="I1337"/>
  <c r="I1341"/>
  <c r="I1345"/>
  <c r="I1349"/>
  <c r="I1353"/>
  <c r="I1357"/>
  <c r="I1361"/>
  <c r="I1365"/>
  <c r="I1369"/>
  <c r="I1373"/>
  <c r="I1377"/>
  <c r="I1381"/>
  <c r="I1385"/>
  <c r="I1389"/>
  <c r="I1393"/>
  <c r="I1397"/>
  <c r="I1401"/>
  <c r="I1405"/>
  <c r="I1409"/>
  <c r="I1413"/>
  <c r="I1417"/>
  <c r="I1421"/>
  <c r="I1425"/>
  <c r="I1429"/>
  <c r="I1433"/>
  <c r="I1437"/>
  <c r="I1441"/>
  <c r="I1445"/>
  <c r="I1449"/>
  <c r="I1453"/>
  <c r="I1457"/>
  <c r="I1461"/>
  <c r="I1465"/>
  <c r="I1469"/>
  <c r="I1473"/>
  <c r="I1477"/>
  <c r="I1481"/>
  <c r="I1485"/>
  <c r="I1489"/>
  <c r="I1493"/>
  <c r="I1497"/>
  <c r="I1501"/>
  <c r="I1505"/>
  <c r="I1509"/>
  <c r="I1513"/>
  <c r="I1517"/>
  <c r="I1521"/>
  <c r="I1525"/>
  <c r="I1529"/>
  <c r="I1533"/>
  <c r="I1537"/>
  <c r="I1541"/>
  <c r="I1545"/>
  <c r="I1549"/>
  <c r="I1553"/>
  <c r="I1557"/>
  <c r="I1561"/>
  <c r="I1565"/>
  <c r="I1569"/>
  <c r="I1573"/>
  <c r="I1577"/>
  <c r="I1581"/>
  <c r="I1585"/>
  <c r="I1589"/>
  <c r="I1593"/>
  <c r="I1597"/>
  <c r="I1601"/>
  <c r="I1605"/>
  <c r="I1609"/>
  <c r="I1613"/>
  <c r="I1617"/>
  <c r="I1621"/>
  <c r="I1625"/>
  <c r="I1629"/>
  <c r="I1633"/>
  <c r="I1637"/>
  <c r="I1641"/>
  <c r="I1645"/>
  <c r="I1649"/>
  <c r="I1653"/>
  <c r="I1657"/>
  <c r="I1661"/>
  <c r="I1665"/>
  <c r="I1669"/>
  <c r="I1673"/>
  <c r="I1677"/>
  <c r="I1681"/>
  <c r="I1685"/>
  <c r="I1689"/>
  <c r="I1693"/>
  <c r="I1697"/>
  <c r="I1701"/>
  <c r="I1705"/>
  <c r="I1709"/>
  <c r="I1713"/>
  <c r="I1717"/>
  <c r="I1721"/>
  <c r="I1725"/>
  <c r="I1729"/>
  <c r="I1733"/>
  <c r="I1737"/>
  <c r="I1741"/>
  <c r="I1745"/>
  <c r="I1749"/>
  <c r="I1753"/>
  <c r="I1757"/>
  <c r="I1761"/>
  <c r="I1765"/>
  <c r="I1769"/>
  <c r="I1773"/>
  <c r="I1777"/>
  <c r="I1781"/>
  <c r="I1785"/>
  <c r="I1789"/>
  <c r="I1793"/>
  <c r="I1797"/>
  <c r="I1801"/>
  <c r="I1805"/>
  <c r="I1809"/>
  <c r="I1813"/>
  <c r="I1817"/>
  <c r="I1821"/>
  <c r="I1825"/>
  <c r="I1829"/>
  <c r="I1833"/>
  <c r="I1837"/>
  <c r="I1841"/>
  <c r="I1845"/>
  <c r="I1849"/>
  <c r="I1853"/>
  <c r="I1857"/>
  <c r="I1861"/>
  <c r="I1865"/>
  <c r="I1869"/>
  <c r="I1873"/>
  <c r="I1877"/>
  <c r="I1881"/>
  <c r="I1885"/>
  <c r="I1889"/>
  <c r="I1893"/>
  <c r="I1897"/>
  <c r="I1901"/>
  <c r="I1905"/>
  <c r="I1909"/>
  <c r="I1913"/>
  <c r="I1917"/>
  <c r="I1921"/>
  <c r="I1925"/>
  <c r="I1929"/>
  <c r="I1933"/>
  <c r="I1937"/>
  <c r="I1941"/>
  <c r="I1945"/>
  <c r="I1949"/>
  <c r="I1953"/>
  <c r="I1957"/>
  <c r="I1961"/>
  <c r="I1965"/>
  <c r="I1969"/>
  <c r="I1973"/>
  <c r="I1977"/>
  <c r="I1981"/>
  <c r="I1985"/>
  <c r="I1989"/>
  <c r="I1993"/>
  <c r="I1997"/>
  <c r="I2001"/>
  <c r="I2005"/>
  <c r="I2009"/>
  <c r="I2013"/>
  <c r="I2017"/>
  <c r="I2021"/>
  <c r="I2025"/>
  <c r="I2029"/>
  <c r="I2033"/>
  <c r="I2037"/>
  <c r="I2041"/>
  <c r="I2045"/>
  <c r="I2049"/>
  <c r="I2053"/>
  <c r="I2057"/>
  <c r="I2061"/>
  <c r="I2065"/>
  <c r="I2069"/>
  <c r="I2073"/>
  <c r="I2077"/>
  <c r="I2081"/>
  <c r="I2085"/>
  <c r="I2089"/>
  <c r="I2093"/>
  <c r="I2097"/>
  <c r="I2101"/>
  <c r="I2105"/>
  <c r="I2109"/>
  <c r="I2113"/>
  <c r="I2117"/>
  <c r="I2121"/>
  <c r="I2125"/>
  <c r="I2129"/>
  <c r="I2133"/>
  <c r="I2137"/>
  <c r="I2141"/>
  <c r="I2145"/>
  <c r="I2149"/>
  <c r="I2153"/>
  <c r="I2157"/>
  <c r="I2161"/>
  <c r="I2165"/>
  <c r="I2169"/>
  <c r="I2173"/>
  <c r="I2177"/>
  <c r="I2181"/>
  <c r="I2185"/>
  <c r="I2189"/>
  <c r="I2193"/>
  <c r="I2197"/>
  <c r="I2201"/>
  <c r="I2205"/>
  <c r="I2209"/>
  <c r="I2213"/>
  <c r="I2217"/>
  <c r="I2221"/>
  <c r="I2225"/>
  <c r="I2229"/>
  <c r="I2233"/>
  <c r="I2237"/>
  <c r="I2241"/>
  <c r="I2245"/>
  <c r="I2249"/>
  <c r="I2253"/>
  <c r="I2257"/>
  <c r="I2261"/>
  <c r="I2265"/>
  <c r="I2269"/>
  <c r="I2273"/>
  <c r="I2277"/>
  <c r="I2281"/>
  <c r="I2285"/>
  <c r="I2289"/>
  <c r="I2293"/>
  <c r="I2297"/>
  <c r="I2301"/>
  <c r="I2305"/>
  <c r="I2309"/>
  <c r="I2313"/>
  <c r="I2317"/>
  <c r="I2321"/>
  <c r="I2325"/>
  <c r="I2329"/>
  <c r="I2333"/>
  <c r="I2337"/>
  <c r="I2341"/>
  <c r="I2345"/>
  <c r="I2349"/>
  <c r="I2353"/>
  <c r="I2357"/>
  <c r="I2361"/>
  <c r="I2365"/>
  <c r="I2369"/>
  <c r="I2373"/>
  <c r="I2377"/>
  <c r="I2381"/>
  <c r="I2385"/>
  <c r="I2389"/>
  <c r="I2393"/>
  <c r="I2397"/>
  <c r="I2401"/>
  <c r="I2405"/>
  <c r="I2409"/>
  <c r="I2413"/>
  <c r="I2417"/>
  <c r="I2421"/>
  <c r="I2425"/>
  <c r="I2429"/>
  <c r="I2433"/>
  <c r="I2437"/>
  <c r="I2441"/>
  <c r="I2445"/>
  <c r="I2449"/>
  <c r="I2453"/>
  <c r="I2457"/>
  <c r="I2461"/>
  <c r="I2465"/>
  <c r="I2469"/>
  <c r="I2473"/>
  <c r="I2477"/>
  <c r="I2481"/>
  <c r="I2485"/>
  <c r="I2489"/>
  <c r="I2493"/>
  <c r="I2497"/>
  <c r="I2501"/>
  <c r="I2505"/>
  <c r="I2509"/>
  <c r="I2513"/>
  <c r="I2517"/>
  <c r="I2521"/>
  <c r="I2525"/>
  <c r="I2529"/>
  <c r="I2533"/>
  <c r="I2537"/>
  <c r="I2541"/>
  <c r="I2545"/>
  <c r="I2549"/>
  <c r="I2553"/>
  <c r="I2557"/>
  <c r="I2561"/>
  <c r="I2565"/>
  <c r="I2569"/>
  <c r="I2573"/>
  <c r="I2577"/>
  <c r="I2581"/>
  <c r="I2585"/>
  <c r="I2589"/>
  <c r="I2593"/>
  <c r="I2597"/>
  <c r="I2601"/>
  <c r="I2605"/>
  <c r="I2609"/>
  <c r="I2613"/>
  <c r="I2617"/>
  <c r="I2621"/>
  <c r="I2625"/>
  <c r="I2629"/>
  <c r="I2633"/>
  <c r="I2637"/>
  <c r="I2641"/>
  <c r="I2645"/>
  <c r="I2649"/>
  <c r="I2653"/>
  <c r="I2657"/>
  <c r="I2661"/>
  <c r="I2665"/>
  <c r="I2669"/>
  <c r="I2673"/>
  <c r="I2677"/>
  <c r="I2681"/>
  <c r="I2685"/>
  <c r="I2689"/>
  <c r="I2693"/>
  <c r="I2697"/>
  <c r="I2701"/>
  <c r="I2705"/>
  <c r="I2709"/>
  <c r="I2713"/>
  <c r="I2717"/>
  <c r="I2721"/>
  <c r="I2725"/>
  <c r="I2729"/>
  <c r="I2733"/>
  <c r="I2737"/>
  <c r="I2741"/>
  <c r="I2745"/>
  <c r="I2749"/>
  <c r="I2753"/>
  <c r="I2757"/>
  <c r="I2761"/>
  <c r="I2765"/>
  <c r="I2769"/>
  <c r="I2773"/>
  <c r="I2777"/>
  <c r="I2781"/>
  <c r="I2785"/>
  <c r="I2789"/>
  <c r="I2793"/>
  <c r="I2797"/>
  <c r="I2801"/>
  <c r="I2805"/>
  <c r="I2809"/>
  <c r="I2813"/>
  <c r="I2817"/>
  <c r="I2821"/>
  <c r="I2825"/>
  <c r="I2829"/>
  <c r="I2833"/>
  <c r="I2837"/>
  <c r="I2841"/>
  <c r="I2845"/>
  <c r="I2849"/>
  <c r="I2853"/>
  <c r="I2857"/>
  <c r="I2861"/>
  <c r="I2865"/>
  <c r="I2869"/>
  <c r="I2873"/>
  <c r="I2877"/>
  <c r="I2881"/>
  <c r="I2885"/>
  <c r="I2889"/>
  <c r="I2893"/>
  <c r="I2897"/>
  <c r="I2901"/>
  <c r="I2905"/>
  <c r="I2909"/>
  <c r="I2913"/>
  <c r="I2917"/>
  <c r="I2921"/>
  <c r="I2925"/>
  <c r="I2929"/>
  <c r="I2933"/>
  <c r="I2937"/>
  <c r="I2941"/>
  <c r="I2945"/>
  <c r="I2949"/>
  <c r="I2953"/>
  <c r="I2957"/>
  <c r="I2961"/>
  <c r="I2965"/>
  <c r="I2969"/>
  <c r="I2973"/>
  <c r="I2977"/>
  <c r="I2981"/>
  <c r="I2985"/>
  <c r="I2989"/>
  <c r="I2993"/>
  <c r="I2997"/>
  <c r="I3001"/>
  <c r="I3005"/>
  <c r="I18"/>
  <c r="I26"/>
  <c r="I34"/>
  <c r="I42"/>
  <c r="I50"/>
  <c r="I58"/>
  <c r="I66"/>
  <c r="I74"/>
  <c r="I82"/>
  <c r="I90"/>
  <c r="I98"/>
  <c r="I106"/>
  <c r="I114"/>
  <c r="I122"/>
  <c r="I130"/>
  <c r="I138"/>
  <c r="I146"/>
  <c r="I154"/>
  <c r="I162"/>
  <c r="I170"/>
  <c r="I178"/>
  <c r="I186"/>
  <c r="I194"/>
  <c r="I202"/>
  <c r="I210"/>
  <c r="I218"/>
  <c r="I226"/>
  <c r="I234"/>
  <c r="I242"/>
  <c r="I250"/>
  <c r="I258"/>
  <c r="I266"/>
  <c r="I274"/>
  <c r="I282"/>
  <c r="I290"/>
  <c r="I298"/>
  <c r="I306"/>
  <c r="I314"/>
  <c r="I322"/>
  <c r="I330"/>
  <c r="I338"/>
  <c r="I346"/>
  <c r="I354"/>
  <c r="I362"/>
  <c r="I370"/>
  <c r="I378"/>
  <c r="I386"/>
  <c r="I394"/>
  <c r="I402"/>
  <c r="I410"/>
  <c r="I418"/>
  <c r="I426"/>
  <c r="I434"/>
  <c r="I442"/>
  <c r="I450"/>
  <c r="I458"/>
  <c r="I466"/>
  <c r="I474"/>
  <c r="I482"/>
  <c r="I490"/>
  <c r="I498"/>
  <c r="I506"/>
  <c r="I514"/>
  <c r="I522"/>
  <c r="I530"/>
  <c r="I538"/>
  <c r="I546"/>
  <c r="I554"/>
  <c r="I562"/>
  <c r="I570"/>
  <c r="I578"/>
  <c r="I586"/>
  <c r="I594"/>
  <c r="I602"/>
  <c r="I610"/>
  <c r="I618"/>
  <c r="I626"/>
  <c r="I634"/>
  <c r="I642"/>
  <c r="I650"/>
  <c r="I658"/>
  <c r="I666"/>
  <c r="I674"/>
  <c r="I682"/>
  <c r="I690"/>
  <c r="I698"/>
  <c r="I706"/>
  <c r="I714"/>
  <c r="I722"/>
  <c r="I730"/>
  <c r="I738"/>
  <c r="I746"/>
  <c r="I754"/>
  <c r="I762"/>
  <c r="I770"/>
  <c r="I778"/>
  <c r="I786"/>
  <c r="I794"/>
  <c r="I802"/>
  <c r="I810"/>
  <c r="I818"/>
  <c r="I826"/>
  <c r="I834"/>
  <c r="I842"/>
  <c r="I850"/>
  <c r="I858"/>
  <c r="I866"/>
  <c r="I874"/>
  <c r="I882"/>
  <c r="I890"/>
  <c r="I898"/>
  <c r="I906"/>
  <c r="I914"/>
  <c r="I922"/>
  <c r="I930"/>
  <c r="I938"/>
  <c r="I946"/>
  <c r="I954"/>
  <c r="I962"/>
  <c r="I970"/>
  <c r="I978"/>
  <c r="I986"/>
  <c r="I994"/>
  <c r="I1002"/>
  <c r="I1010"/>
  <c r="I1018"/>
  <c r="I1026"/>
  <c r="I1034"/>
  <c r="I1042"/>
  <c r="I1050"/>
  <c r="I1058"/>
  <c r="I1066"/>
  <c r="I1074"/>
  <c r="I1082"/>
  <c r="I1090"/>
  <c r="I1098"/>
  <c r="I1106"/>
  <c r="I1114"/>
  <c r="I1122"/>
  <c r="I1130"/>
  <c r="I1138"/>
  <c r="I1146"/>
  <c r="I1154"/>
  <c r="I1162"/>
  <c r="I1170"/>
  <c r="I1178"/>
  <c r="I1186"/>
  <c r="I1194"/>
  <c r="I1202"/>
  <c r="I1210"/>
  <c r="I1218"/>
  <c r="I1226"/>
  <c r="I1234"/>
  <c r="I1242"/>
  <c r="I1250"/>
  <c r="I1258"/>
  <c r="I1266"/>
  <c r="I1274"/>
  <c r="I1282"/>
  <c r="I1290"/>
  <c r="I1298"/>
  <c r="I1306"/>
  <c r="I1314"/>
  <c r="I1322"/>
  <c r="I1330"/>
  <c r="I1338"/>
  <c r="I1346"/>
  <c r="I1354"/>
  <c r="I1362"/>
  <c r="I1370"/>
  <c r="I1378"/>
  <c r="I1386"/>
  <c r="I1394"/>
  <c r="I1402"/>
  <c r="I1410"/>
  <c r="I1418"/>
  <c r="I1426"/>
  <c r="I1434"/>
  <c r="I1442"/>
  <c r="I1450"/>
  <c r="I1458"/>
  <c r="I1466"/>
  <c r="I1474"/>
  <c r="I1482"/>
  <c r="I1490"/>
  <c r="I1498"/>
  <c r="I1506"/>
  <c r="I1514"/>
  <c r="I1522"/>
  <c r="I1530"/>
  <c r="I1538"/>
  <c r="I1546"/>
  <c r="I1554"/>
  <c r="I1562"/>
  <c r="I1570"/>
  <c r="I1578"/>
  <c r="I1586"/>
  <c r="I1594"/>
  <c r="I1602"/>
  <c r="I1610"/>
  <c r="I1618"/>
  <c r="I1626"/>
  <c r="I1634"/>
  <c r="I1642"/>
  <c r="I1650"/>
  <c r="I1658"/>
  <c r="I1666"/>
  <c r="I1674"/>
  <c r="I1682"/>
  <c r="I1690"/>
  <c r="I1698"/>
  <c r="I1706"/>
  <c r="I1714"/>
  <c r="I1722"/>
  <c r="I1730"/>
  <c r="I1738"/>
  <c r="I1746"/>
  <c r="I1754"/>
  <c r="I1762"/>
  <c r="I1770"/>
  <c r="I1778"/>
  <c r="I1786"/>
  <c r="I1794"/>
  <c r="I1802"/>
  <c r="I1810"/>
  <c r="I1818"/>
  <c r="I1826"/>
  <c r="I1842"/>
  <c r="I1850"/>
  <c r="I1858"/>
  <c r="I1866"/>
  <c r="I1874"/>
  <c r="I1882"/>
  <c r="I1890"/>
  <c r="I1898"/>
  <c r="I1906"/>
  <c r="I1914"/>
  <c r="I1922"/>
  <c r="I1930"/>
  <c r="I1946"/>
  <c r="I1954"/>
  <c r="I1970"/>
  <c r="I1986"/>
  <c r="I2010"/>
  <c r="I2026"/>
  <c r="I2042"/>
  <c r="I2066"/>
  <c r="I2082"/>
  <c r="I2106"/>
  <c r="I2122"/>
  <c r="I2138"/>
  <c r="I2162"/>
  <c r="I2178"/>
  <c r="I2202"/>
  <c r="I2218"/>
  <c r="I2242"/>
  <c r="I2266"/>
  <c r="I2282"/>
  <c r="I2306"/>
  <c r="I2322"/>
  <c r="I2338"/>
  <c r="I2362"/>
  <c r="I2378"/>
  <c r="I2402"/>
  <c r="I2418"/>
  <c r="I2442"/>
  <c r="I2466"/>
  <c r="I2482"/>
  <c r="I2498"/>
  <c r="I2522"/>
  <c r="I2538"/>
  <c r="I2562"/>
  <c r="I2578"/>
  <c r="I2602"/>
  <c r="I2618"/>
  <c r="I2642"/>
  <c r="I2658"/>
  <c r="I2682"/>
  <c r="I2698"/>
  <c r="I2722"/>
  <c r="I2738"/>
  <c r="I2762"/>
  <c r="I2778"/>
  <c r="I2794"/>
  <c r="I2818"/>
  <c r="I2842"/>
  <c r="I2858"/>
  <c r="I2882"/>
  <c r="I2898"/>
  <c r="I2922"/>
  <c r="I2938"/>
  <c r="I2962"/>
  <c r="I2978"/>
  <c r="I3002"/>
  <c r="I15"/>
  <c r="I31"/>
  <c r="I47"/>
  <c r="I63"/>
  <c r="I79"/>
  <c r="I95"/>
  <c r="I111"/>
  <c r="I127"/>
  <c r="I143"/>
  <c r="I159"/>
  <c r="I175"/>
  <c r="I191"/>
  <c r="I199"/>
  <c r="I215"/>
  <c r="I231"/>
  <c r="I247"/>
  <c r="I263"/>
  <c r="I279"/>
  <c r="I295"/>
  <c r="I311"/>
  <c r="I327"/>
  <c r="I343"/>
  <c r="I359"/>
  <c r="I375"/>
  <c r="I391"/>
  <c r="I407"/>
  <c r="I423"/>
  <c r="I439"/>
  <c r="I455"/>
  <c r="I471"/>
  <c r="I487"/>
  <c r="I503"/>
  <c r="I519"/>
  <c r="I535"/>
  <c r="I551"/>
  <c r="I567"/>
  <c r="I583"/>
  <c r="I599"/>
  <c r="I615"/>
  <c r="I631"/>
  <c r="I647"/>
  <c r="I663"/>
  <c r="I679"/>
  <c r="I695"/>
  <c r="I711"/>
  <c r="I727"/>
  <c r="I743"/>
  <c r="I759"/>
  <c r="I775"/>
  <c r="I791"/>
  <c r="I807"/>
  <c r="I823"/>
  <c r="I839"/>
  <c r="I855"/>
  <c r="I871"/>
  <c r="I887"/>
  <c r="I903"/>
  <c r="I919"/>
  <c r="I935"/>
  <c r="I951"/>
  <c r="I967"/>
  <c r="I983"/>
  <c r="I999"/>
  <c r="I1015"/>
  <c r="I1031"/>
  <c r="I1047"/>
  <c r="I1063"/>
  <c r="I1079"/>
  <c r="I1095"/>
  <c r="I1111"/>
  <c r="I1127"/>
  <c r="I1143"/>
  <c r="I1159"/>
  <c r="I1175"/>
  <c r="I1191"/>
  <c r="I1207"/>
  <c r="I1223"/>
  <c r="I1239"/>
  <c r="I1255"/>
  <c r="I1271"/>
  <c r="I1287"/>
  <c r="I1303"/>
  <c r="I1319"/>
  <c r="I1335"/>
  <c r="I1351"/>
  <c r="I1367"/>
  <c r="I1383"/>
  <c r="I1399"/>
  <c r="I1415"/>
  <c r="I1431"/>
  <c r="I1447"/>
  <c r="I1463"/>
  <c r="I1479"/>
  <c r="I1495"/>
  <c r="I1511"/>
  <c r="I1527"/>
  <c r="I1543"/>
  <c r="I1559"/>
  <c r="I1575"/>
  <c r="I1591"/>
  <c r="I1607"/>
  <c r="I1631"/>
  <c r="I1647"/>
  <c r="I1663"/>
  <c r="I1679"/>
  <c r="I1695"/>
  <c r="I1711"/>
  <c r="I1727"/>
  <c r="I1743"/>
  <c r="I1759"/>
  <c r="I1775"/>
  <c r="I1791"/>
  <c r="I1807"/>
  <c r="I1823"/>
  <c r="I1839"/>
  <c r="I1855"/>
  <c r="I1871"/>
  <c r="I1887"/>
  <c r="I1903"/>
  <c r="I1919"/>
  <c r="I1935"/>
  <c r="I1951"/>
  <c r="I1967"/>
  <c r="I1983"/>
  <c r="I1999"/>
  <c r="I2015"/>
  <c r="I2031"/>
  <c r="I2047"/>
  <c r="I2063"/>
  <c r="I2079"/>
  <c r="I2095"/>
  <c r="I2111"/>
  <c r="I2127"/>
  <c r="I2143"/>
  <c r="I2159"/>
  <c r="I2175"/>
  <c r="I2191"/>
  <c r="I2207"/>
  <c r="I2223"/>
  <c r="I2239"/>
  <c r="I2255"/>
  <c r="I2271"/>
  <c r="I2287"/>
  <c r="I2303"/>
  <c r="I2319"/>
  <c r="I2335"/>
  <c r="I2351"/>
  <c r="I2367"/>
  <c r="I2383"/>
  <c r="I2399"/>
  <c r="I2415"/>
  <c r="I2431"/>
  <c r="I2447"/>
  <c r="I2463"/>
  <c r="I2479"/>
  <c r="I2495"/>
  <c r="I2511"/>
  <c r="I2527"/>
  <c r="I2543"/>
  <c r="I2559"/>
  <c r="I2575"/>
  <c r="I2591"/>
  <c r="I2607"/>
  <c r="I2623"/>
  <c r="I2639"/>
  <c r="I2655"/>
  <c r="I2671"/>
  <c r="I2687"/>
  <c r="I2703"/>
  <c r="I2719"/>
  <c r="I2735"/>
  <c r="I2751"/>
  <c r="I2767"/>
  <c r="I2783"/>
  <c r="I2799"/>
  <c r="I2815"/>
  <c r="I2831"/>
  <c r="I2847"/>
  <c r="I2863"/>
  <c r="I2879"/>
  <c r="I2895"/>
  <c r="I2911"/>
  <c r="I2927"/>
  <c r="I2943"/>
  <c r="I2959"/>
  <c r="I2975"/>
  <c r="I2991"/>
  <c r="I22"/>
  <c r="I38"/>
  <c r="I54"/>
  <c r="I70"/>
  <c r="I86"/>
  <c r="I102"/>
  <c r="I118"/>
  <c r="I134"/>
  <c r="I150"/>
  <c r="I166"/>
  <c r="I182"/>
  <c r="I198"/>
  <c r="I222"/>
  <c r="I238"/>
  <c r="I254"/>
  <c r="I270"/>
  <c r="I286"/>
  <c r="I302"/>
  <c r="I318"/>
  <c r="I334"/>
  <c r="I350"/>
  <c r="I374"/>
  <c r="I390"/>
  <c r="I406"/>
  <c r="I422"/>
  <c r="I438"/>
  <c r="I454"/>
  <c r="I470"/>
  <c r="I486"/>
  <c r="I502"/>
  <c r="I518"/>
  <c r="I534"/>
  <c r="I550"/>
  <c r="I566"/>
  <c r="I582"/>
  <c r="I598"/>
  <c r="I614"/>
  <c r="I630"/>
  <c r="I646"/>
  <c r="I662"/>
  <c r="I678"/>
  <c r="I694"/>
  <c r="I710"/>
  <c r="I726"/>
  <c r="I742"/>
  <c r="I758"/>
  <c r="I774"/>
  <c r="I790"/>
  <c r="I806"/>
  <c r="I822"/>
  <c r="I838"/>
  <c r="I854"/>
  <c r="I870"/>
  <c r="I878"/>
  <c r="I894"/>
  <c r="I910"/>
  <c r="I926"/>
  <c r="I942"/>
  <c r="I958"/>
  <c r="I974"/>
  <c r="I990"/>
  <c r="I1006"/>
  <c r="I1022"/>
  <c r="I1038"/>
  <c r="I1054"/>
  <c r="I1070"/>
  <c r="I1086"/>
  <c r="I1102"/>
  <c r="I1110"/>
  <c r="I1126"/>
  <c r="I1142"/>
  <c r="I1158"/>
  <c r="I1174"/>
  <c r="I1190"/>
  <c r="I1206"/>
  <c r="I1214"/>
  <c r="I1230"/>
  <c r="I1246"/>
  <c r="I1262"/>
  <c r="I1278"/>
  <c r="I1294"/>
  <c r="I1310"/>
  <c r="I1326"/>
  <c r="I1342"/>
  <c r="I1358"/>
  <c r="I1374"/>
  <c r="I1390"/>
  <c r="I1406"/>
  <c r="I1422"/>
  <c r="I1438"/>
  <c r="I1454"/>
  <c r="I1470"/>
  <c r="I1486"/>
  <c r="I1502"/>
  <c r="I1518"/>
  <c r="I1534"/>
  <c r="I1550"/>
  <c r="I1566"/>
  <c r="I1582"/>
  <c r="I1598"/>
  <c r="I1614"/>
  <c r="I1630"/>
  <c r="I1646"/>
  <c r="I1662"/>
  <c r="I1678"/>
  <c r="I1694"/>
  <c r="I1710"/>
  <c r="I1726"/>
  <c r="I1742"/>
  <c r="I1766"/>
  <c r="I1782"/>
  <c r="I1798"/>
  <c r="I1814"/>
  <c r="I1830"/>
  <c r="I1846"/>
  <c r="I1862"/>
  <c r="I1878"/>
  <c r="I1894"/>
  <c r="I1910"/>
  <c r="I1926"/>
  <c r="I1942"/>
  <c r="I1958"/>
  <c r="I1974"/>
  <c r="I1990"/>
  <c r="I2006"/>
  <c r="I2022"/>
  <c r="I2038"/>
  <c r="I2054"/>
  <c r="I2070"/>
  <c r="I2086"/>
  <c r="I2102"/>
  <c r="I2118"/>
  <c r="I2134"/>
  <c r="I2150"/>
  <c r="I2166"/>
  <c r="I2182"/>
  <c r="I2198"/>
  <c r="I2214"/>
  <c r="I2230"/>
  <c r="I2246"/>
  <c r="I2262"/>
  <c r="I2278"/>
  <c r="I2294"/>
  <c r="I2310"/>
  <c r="I2326"/>
  <c r="I2342"/>
  <c r="I2358"/>
  <c r="I2374"/>
  <c r="I2390"/>
  <c r="I2406"/>
  <c r="I2422"/>
  <c r="I2438"/>
  <c r="I2454"/>
  <c r="I2470"/>
  <c r="I2486"/>
  <c r="I2502"/>
  <c r="I2518"/>
  <c r="I2534"/>
  <c r="I2550"/>
  <c r="I2566"/>
  <c r="I2582"/>
  <c r="I2598"/>
  <c r="I2614"/>
  <c r="I2630"/>
  <c r="I2646"/>
  <c r="I2662"/>
  <c r="I2678"/>
  <c r="I2694"/>
  <c r="I2710"/>
  <c r="I2726"/>
  <c r="I2742"/>
  <c r="I2758"/>
  <c r="I2774"/>
  <c r="I2790"/>
  <c r="I2806"/>
  <c r="I2822"/>
  <c r="I2838"/>
  <c r="I2854"/>
  <c r="I2870"/>
  <c r="I2886"/>
  <c r="I2902"/>
  <c r="I2918"/>
  <c r="I2934"/>
  <c r="I2950"/>
  <c r="I2966"/>
  <c r="I2982"/>
  <c r="I2998"/>
  <c r="I11"/>
  <c r="I19"/>
  <c r="I27"/>
  <c r="I35"/>
  <c r="I43"/>
  <c r="I51"/>
  <c r="I59"/>
  <c r="I67"/>
  <c r="I75"/>
  <c r="I83"/>
  <c r="I91"/>
  <c r="I99"/>
  <c r="I107"/>
  <c r="I115"/>
  <c r="I123"/>
  <c r="I131"/>
  <c r="I139"/>
  <c r="I147"/>
  <c r="I155"/>
  <c r="I163"/>
  <c r="I171"/>
  <c r="I179"/>
  <c r="I187"/>
  <c r="I195"/>
  <c r="I203"/>
  <c r="I211"/>
  <c r="I219"/>
  <c r="I227"/>
  <c r="I235"/>
  <c r="I243"/>
  <c r="I251"/>
  <c r="I259"/>
  <c r="I267"/>
  <c r="I275"/>
  <c r="I283"/>
  <c r="I291"/>
  <c r="I299"/>
  <c r="I307"/>
  <c r="I315"/>
  <c r="I323"/>
  <c r="I331"/>
  <c r="I339"/>
  <c r="I347"/>
  <c r="I355"/>
  <c r="I363"/>
  <c r="I371"/>
  <c r="I379"/>
  <c r="I387"/>
  <c r="I395"/>
  <c r="I403"/>
  <c r="I411"/>
  <c r="I419"/>
  <c r="I427"/>
  <c r="I435"/>
  <c r="I443"/>
  <c r="I451"/>
  <c r="I459"/>
  <c r="I467"/>
  <c r="I475"/>
  <c r="I483"/>
  <c r="I491"/>
  <c r="I499"/>
  <c r="I507"/>
  <c r="I515"/>
  <c r="I523"/>
  <c r="I531"/>
  <c r="I539"/>
  <c r="I547"/>
  <c r="I555"/>
  <c r="I563"/>
  <c r="I571"/>
  <c r="I579"/>
  <c r="I587"/>
  <c r="I595"/>
  <c r="I603"/>
  <c r="I611"/>
  <c r="I619"/>
  <c r="I627"/>
  <c r="I635"/>
  <c r="I643"/>
  <c r="I651"/>
  <c r="I659"/>
  <c r="I667"/>
  <c r="I675"/>
  <c r="I683"/>
  <c r="I691"/>
  <c r="I699"/>
  <c r="I707"/>
  <c r="I715"/>
  <c r="I723"/>
  <c r="I731"/>
  <c r="I739"/>
  <c r="I747"/>
  <c r="I755"/>
  <c r="I763"/>
  <c r="I771"/>
  <c r="I779"/>
  <c r="I787"/>
  <c r="I795"/>
  <c r="I803"/>
  <c r="I811"/>
  <c r="I819"/>
  <c r="I827"/>
  <c r="I835"/>
  <c r="I843"/>
  <c r="I851"/>
  <c r="I859"/>
  <c r="I867"/>
  <c r="I875"/>
  <c r="I883"/>
  <c r="I891"/>
  <c r="I899"/>
  <c r="I907"/>
  <c r="I915"/>
  <c r="I923"/>
  <c r="I931"/>
  <c r="I939"/>
  <c r="I947"/>
  <c r="I955"/>
  <c r="I963"/>
  <c r="I971"/>
  <c r="I979"/>
  <c r="I987"/>
  <c r="I995"/>
  <c r="I1003"/>
  <c r="I1011"/>
  <c r="I1019"/>
  <c r="I1027"/>
  <c r="I1035"/>
  <c r="I1043"/>
  <c r="I1051"/>
  <c r="I1059"/>
  <c r="I1067"/>
  <c r="I1075"/>
  <c r="I1083"/>
  <c r="I1091"/>
  <c r="I1099"/>
  <c r="I1107"/>
  <c r="I1115"/>
  <c r="I1123"/>
  <c r="I1131"/>
  <c r="I1139"/>
  <c r="I1147"/>
  <c r="I1155"/>
  <c r="I1163"/>
  <c r="I1171"/>
  <c r="I1179"/>
  <c r="I1187"/>
  <c r="I1195"/>
  <c r="I1203"/>
  <c r="I1211"/>
  <c r="I1219"/>
  <c r="I1227"/>
  <c r="I1235"/>
  <c r="I1243"/>
  <c r="I1251"/>
  <c r="I1259"/>
  <c r="I1267"/>
  <c r="I1275"/>
  <c r="I1283"/>
  <c r="I1291"/>
  <c r="I1299"/>
  <c r="I1307"/>
  <c r="I1315"/>
  <c r="I1323"/>
  <c r="I1331"/>
  <c r="I1339"/>
  <c r="I1347"/>
  <c r="I1355"/>
  <c r="I1363"/>
  <c r="I1371"/>
  <c r="I1379"/>
  <c r="I1387"/>
  <c r="I1395"/>
  <c r="I1403"/>
  <c r="I1411"/>
  <c r="I1419"/>
  <c r="I1427"/>
  <c r="I1435"/>
  <c r="I1443"/>
  <c r="I1451"/>
  <c r="I1459"/>
  <c r="I1467"/>
  <c r="I1475"/>
  <c r="I1483"/>
  <c r="I1491"/>
  <c r="I1499"/>
  <c r="I1507"/>
  <c r="I1515"/>
  <c r="I1523"/>
  <c r="I1531"/>
  <c r="I1539"/>
  <c r="I1547"/>
  <c r="I1555"/>
  <c r="I1563"/>
  <c r="I1571"/>
  <c r="I1579"/>
  <c r="I1587"/>
  <c r="I1595"/>
  <c r="I1603"/>
  <c r="I1611"/>
  <c r="I1619"/>
  <c r="I1627"/>
  <c r="I1635"/>
  <c r="I1643"/>
  <c r="I1651"/>
  <c r="I1659"/>
  <c r="I1667"/>
  <c r="I1675"/>
  <c r="I1683"/>
  <c r="I1691"/>
  <c r="I1699"/>
  <c r="I1707"/>
  <c r="I1715"/>
  <c r="I1723"/>
  <c r="I1731"/>
  <c r="I1739"/>
  <c r="I1747"/>
  <c r="I1755"/>
  <c r="I1763"/>
  <c r="I1771"/>
  <c r="I1779"/>
  <c r="I1787"/>
  <c r="I1795"/>
  <c r="I1803"/>
  <c r="I1811"/>
  <c r="I1819"/>
  <c r="I1827"/>
  <c r="I1835"/>
  <c r="I1843"/>
  <c r="I1851"/>
  <c r="I1859"/>
  <c r="I1867"/>
  <c r="I1875"/>
  <c r="I1883"/>
  <c r="I1891"/>
  <c r="I1899"/>
  <c r="I1907"/>
  <c r="I1915"/>
  <c r="I1923"/>
  <c r="I1931"/>
  <c r="I1939"/>
  <c r="I1947"/>
  <c r="I1955"/>
  <c r="I1963"/>
  <c r="I1971"/>
  <c r="I1979"/>
  <c r="I1987"/>
  <c r="I1995"/>
  <c r="I2003"/>
  <c r="I2011"/>
  <c r="I2019"/>
  <c r="I2027"/>
  <c r="I2035"/>
  <c r="I2043"/>
  <c r="I2051"/>
  <c r="I2059"/>
  <c r="I2067"/>
  <c r="I2075"/>
  <c r="I2083"/>
  <c r="I2091"/>
  <c r="I2099"/>
  <c r="I2107"/>
  <c r="I2115"/>
  <c r="I2123"/>
  <c r="I2131"/>
  <c r="I2139"/>
  <c r="I2147"/>
  <c r="I2155"/>
  <c r="I2163"/>
  <c r="I2171"/>
  <c r="I2179"/>
  <c r="I2187"/>
  <c r="I2195"/>
  <c r="I2203"/>
  <c r="I2211"/>
  <c r="I2219"/>
  <c r="I2227"/>
  <c r="I2235"/>
  <c r="I2243"/>
  <c r="I2251"/>
  <c r="I2259"/>
  <c r="I2267"/>
  <c r="I2275"/>
  <c r="I2283"/>
  <c r="I2291"/>
  <c r="I2299"/>
  <c r="I2307"/>
  <c r="I2315"/>
  <c r="I2323"/>
  <c r="I2331"/>
  <c r="I2339"/>
  <c r="I2347"/>
  <c r="I2355"/>
  <c r="I2363"/>
  <c r="I2371"/>
  <c r="I2379"/>
  <c r="I2387"/>
  <c r="I2395"/>
  <c r="I2403"/>
  <c r="I2411"/>
  <c r="I2419"/>
  <c r="I2427"/>
  <c r="I2435"/>
  <c r="I2443"/>
  <c r="I2451"/>
  <c r="I2459"/>
  <c r="I2467"/>
  <c r="I2475"/>
  <c r="I2483"/>
  <c r="I2491"/>
  <c r="I2499"/>
  <c r="I2507"/>
  <c r="I2515"/>
  <c r="I2523"/>
  <c r="I2531"/>
  <c r="I2539"/>
  <c r="I2547"/>
  <c r="I2555"/>
  <c r="I2563"/>
  <c r="I2571"/>
  <c r="I2579"/>
  <c r="I2587"/>
  <c r="I2595"/>
  <c r="I2603"/>
  <c r="I2611"/>
  <c r="I2619"/>
  <c r="I2627"/>
  <c r="I2635"/>
  <c r="I2643"/>
  <c r="I2651"/>
  <c r="I2659"/>
  <c r="I2667"/>
  <c r="I2675"/>
  <c r="I2683"/>
  <c r="I2691"/>
  <c r="I2699"/>
  <c r="I2707"/>
  <c r="I2715"/>
  <c r="I2723"/>
  <c r="I2731"/>
  <c r="I2739"/>
  <c r="I2747"/>
  <c r="I2755"/>
  <c r="I2763"/>
  <c r="I2771"/>
  <c r="I2779"/>
  <c r="I2787"/>
  <c r="I2795"/>
  <c r="I2803"/>
  <c r="I2811"/>
  <c r="I2819"/>
  <c r="I2827"/>
  <c r="I2835"/>
  <c r="I2843"/>
  <c r="I2851"/>
  <c r="I2859"/>
  <c r="I2867"/>
  <c r="I2875"/>
  <c r="I2883"/>
  <c r="I2891"/>
  <c r="I2899"/>
  <c r="I2907"/>
  <c r="I2915"/>
  <c r="I2923"/>
  <c r="I2931"/>
  <c r="I2939"/>
  <c r="I2947"/>
  <c r="I2955"/>
  <c r="I2963"/>
  <c r="I2971"/>
  <c r="I2979"/>
  <c r="I2987"/>
  <c r="I2995"/>
  <c r="I3003"/>
  <c r="I1834"/>
  <c r="I1938"/>
  <c r="I1962"/>
  <c r="I1978"/>
  <c r="I1994"/>
  <c r="I2002"/>
  <c r="I2018"/>
  <c r="I2034"/>
  <c r="I2050"/>
  <c r="I2058"/>
  <c r="I2074"/>
  <c r="I2090"/>
  <c r="I2098"/>
  <c r="I2114"/>
  <c r="I2130"/>
  <c r="I2146"/>
  <c r="I2154"/>
  <c r="I2170"/>
  <c r="I2186"/>
  <c r="I2194"/>
  <c r="I2210"/>
  <c r="I2226"/>
  <c r="I2234"/>
  <c r="I2250"/>
  <c r="I2258"/>
  <c r="I2274"/>
  <c r="I2290"/>
  <c r="I2298"/>
  <c r="I2314"/>
  <c r="I2330"/>
  <c r="I2346"/>
  <c r="I2354"/>
  <c r="I2370"/>
  <c r="I2386"/>
  <c r="I2394"/>
  <c r="I2410"/>
  <c r="I2426"/>
  <c r="I2434"/>
  <c r="I2450"/>
  <c r="I2458"/>
  <c r="I2474"/>
  <c r="I2490"/>
  <c r="I2506"/>
  <c r="I2514"/>
  <c r="I2530"/>
  <c r="I2546"/>
  <c r="I2554"/>
  <c r="I2570"/>
  <c r="I2586"/>
  <c r="I2594"/>
  <c r="I2610"/>
  <c r="I2626"/>
  <c r="I2634"/>
  <c r="I2650"/>
  <c r="I2666"/>
  <c r="I2674"/>
  <c r="I2690"/>
  <c r="I2706"/>
  <c r="I2714"/>
  <c r="I2730"/>
  <c r="I2746"/>
  <c r="I2754"/>
  <c r="I2770"/>
  <c r="I2786"/>
  <c r="I2802"/>
  <c r="I2810"/>
  <c r="I2826"/>
  <c r="I2834"/>
  <c r="I2850"/>
  <c r="I2866"/>
  <c r="I2874"/>
  <c r="I2890"/>
  <c r="I2906"/>
  <c r="I2914"/>
  <c r="I2930"/>
  <c r="I2946"/>
  <c r="I2954"/>
  <c r="I2970"/>
  <c r="I2986"/>
  <c r="I2994"/>
  <c r="I23"/>
  <c r="I39"/>
  <c r="I55"/>
  <c r="I71"/>
  <c r="I87"/>
  <c r="I103"/>
  <c r="I119"/>
  <c r="I135"/>
  <c r="I151"/>
  <c r="I167"/>
  <c r="I183"/>
  <c r="I207"/>
  <c r="I223"/>
  <c r="I239"/>
  <c r="I255"/>
  <c r="I271"/>
  <c r="I287"/>
  <c r="I303"/>
  <c r="I319"/>
  <c r="I335"/>
  <c r="I351"/>
  <c r="I367"/>
  <c r="I383"/>
  <c r="I399"/>
  <c r="I415"/>
  <c r="I431"/>
  <c r="I447"/>
  <c r="I463"/>
  <c r="I479"/>
  <c r="I495"/>
  <c r="I511"/>
  <c r="I527"/>
  <c r="I543"/>
  <c r="I559"/>
  <c r="I575"/>
  <c r="I591"/>
  <c r="I607"/>
  <c r="I623"/>
  <c r="I639"/>
  <c r="I655"/>
  <c r="I671"/>
  <c r="I687"/>
  <c r="I703"/>
  <c r="I719"/>
  <c r="I735"/>
  <c r="I751"/>
  <c r="I767"/>
  <c r="I783"/>
  <c r="I799"/>
  <c r="I815"/>
  <c r="I831"/>
  <c r="I847"/>
  <c r="I863"/>
  <c r="I879"/>
  <c r="I895"/>
  <c r="I911"/>
  <c r="I927"/>
  <c r="I943"/>
  <c r="I959"/>
  <c r="I975"/>
  <c r="I991"/>
  <c r="I1007"/>
  <c r="I1023"/>
  <c r="I1039"/>
  <c r="I1055"/>
  <c r="I1071"/>
  <c r="I1087"/>
  <c r="I1103"/>
  <c r="I1119"/>
  <c r="I1135"/>
  <c r="I1151"/>
  <c r="I1167"/>
  <c r="I1183"/>
  <c r="I1199"/>
  <c r="I1215"/>
  <c r="I1231"/>
  <c r="I1247"/>
  <c r="I1263"/>
  <c r="I1279"/>
  <c r="I1295"/>
  <c r="I1311"/>
  <c r="I1327"/>
  <c r="I1343"/>
  <c r="I1359"/>
  <c r="I1375"/>
  <c r="I1391"/>
  <c r="I1407"/>
  <c r="I1423"/>
  <c r="I1439"/>
  <c r="I1455"/>
  <c r="I1471"/>
  <c r="I1487"/>
  <c r="I1503"/>
  <c r="I1519"/>
  <c r="I1535"/>
  <c r="I1551"/>
  <c r="I1567"/>
  <c r="I1583"/>
  <c r="I1599"/>
  <c r="I1615"/>
  <c r="I1623"/>
  <c r="I1639"/>
  <c r="I1655"/>
  <c r="I1671"/>
  <c r="I1687"/>
  <c r="I1703"/>
  <c r="I1719"/>
  <c r="I1735"/>
  <c r="I1751"/>
  <c r="I1767"/>
  <c r="I1783"/>
  <c r="I1799"/>
  <c r="I1815"/>
  <c r="I1831"/>
  <c r="I1847"/>
  <c r="I1863"/>
  <c r="I1879"/>
  <c r="I1895"/>
  <c r="I1911"/>
  <c r="I1927"/>
  <c r="I1943"/>
  <c r="I1959"/>
  <c r="I1975"/>
  <c r="I1991"/>
  <c r="I2007"/>
  <c r="I2023"/>
  <c r="I2039"/>
  <c r="I2055"/>
  <c r="I2071"/>
  <c r="I2087"/>
  <c r="I2103"/>
  <c r="I2119"/>
  <c r="I2135"/>
  <c r="I2151"/>
  <c r="I2167"/>
  <c r="I2183"/>
  <c r="I2199"/>
  <c r="I2215"/>
  <c r="I2231"/>
  <c r="I2247"/>
  <c r="I2263"/>
  <c r="I2279"/>
  <c r="I2295"/>
  <c r="I2311"/>
  <c r="I2327"/>
  <c r="I2343"/>
  <c r="I2359"/>
  <c r="I2375"/>
  <c r="I2391"/>
  <c r="I2407"/>
  <c r="I2423"/>
  <c r="I2439"/>
  <c r="I2455"/>
  <c r="I2471"/>
  <c r="I2487"/>
  <c r="I2503"/>
  <c r="I2519"/>
  <c r="I2535"/>
  <c r="I2551"/>
  <c r="I2567"/>
  <c r="I2583"/>
  <c r="I2599"/>
  <c r="I2615"/>
  <c r="I2631"/>
  <c r="I2647"/>
  <c r="I2663"/>
  <c r="I2679"/>
  <c r="I2695"/>
  <c r="I2711"/>
  <c r="I2727"/>
  <c r="I2743"/>
  <c r="I2759"/>
  <c r="I2775"/>
  <c r="I2791"/>
  <c r="I2807"/>
  <c r="I2823"/>
  <c r="I2839"/>
  <c r="I2855"/>
  <c r="I2871"/>
  <c r="I2887"/>
  <c r="I2903"/>
  <c r="I2919"/>
  <c r="I2935"/>
  <c r="I2951"/>
  <c r="I2967"/>
  <c r="I2983"/>
  <c r="I2999"/>
  <c r="I14"/>
  <c r="I30"/>
  <c r="I46"/>
  <c r="I62"/>
  <c r="I78"/>
  <c r="I94"/>
  <c r="I110"/>
  <c r="I126"/>
  <c r="I142"/>
  <c r="I158"/>
  <c r="I174"/>
  <c r="I190"/>
  <c r="I206"/>
  <c r="I214"/>
  <c r="I230"/>
  <c r="I246"/>
  <c r="I262"/>
  <c r="I278"/>
  <c r="I294"/>
  <c r="I310"/>
  <c r="I326"/>
  <c r="I342"/>
  <c r="I358"/>
  <c r="I366"/>
  <c r="I382"/>
  <c r="I398"/>
  <c r="I414"/>
  <c r="I430"/>
  <c r="I446"/>
  <c r="I462"/>
  <c r="I478"/>
  <c r="I494"/>
  <c r="I510"/>
  <c r="I526"/>
  <c r="I542"/>
  <c r="I558"/>
  <c r="I574"/>
  <c r="I590"/>
  <c r="I606"/>
  <c r="I622"/>
  <c r="I638"/>
  <c r="I654"/>
  <c r="I670"/>
  <c r="I686"/>
  <c r="I702"/>
  <c r="I718"/>
  <c r="I734"/>
  <c r="I750"/>
  <c r="I766"/>
  <c r="I782"/>
  <c r="I798"/>
  <c r="I814"/>
  <c r="I830"/>
  <c r="I846"/>
  <c r="I862"/>
  <c r="I886"/>
  <c r="I902"/>
  <c r="I918"/>
  <c r="I934"/>
  <c r="I950"/>
  <c r="I966"/>
  <c r="I982"/>
  <c r="I998"/>
  <c r="I1014"/>
  <c r="I1030"/>
  <c r="I1046"/>
  <c r="I1062"/>
  <c r="I1078"/>
  <c r="I1094"/>
  <c r="I1118"/>
  <c r="I1134"/>
  <c r="I1150"/>
  <c r="I1166"/>
  <c r="I1182"/>
  <c r="I1198"/>
  <c r="I1222"/>
  <c r="I1238"/>
  <c r="I1254"/>
  <c r="I1270"/>
  <c r="I1286"/>
  <c r="I1302"/>
  <c r="I1318"/>
  <c r="I1334"/>
  <c r="I1350"/>
  <c r="I1366"/>
  <c r="I1382"/>
  <c r="I1398"/>
  <c r="I1414"/>
  <c r="I1430"/>
  <c r="I1446"/>
  <c r="I1462"/>
  <c r="I1478"/>
  <c r="I1494"/>
  <c r="I1510"/>
  <c r="I1526"/>
  <c r="I1542"/>
  <c r="I1558"/>
  <c r="I1574"/>
  <c r="I1590"/>
  <c r="I1606"/>
  <c r="I1622"/>
  <c r="I1638"/>
  <c r="I1654"/>
  <c r="I1670"/>
  <c r="I1686"/>
  <c r="I1702"/>
  <c r="I1718"/>
  <c r="I1734"/>
  <c r="I1750"/>
  <c r="I1758"/>
  <c r="I1774"/>
  <c r="I1790"/>
  <c r="I1806"/>
  <c r="I1822"/>
  <c r="I1838"/>
  <c r="I1854"/>
  <c r="I1870"/>
  <c r="I1886"/>
  <c r="I1902"/>
  <c r="I1918"/>
  <c r="I1934"/>
  <c r="I1950"/>
  <c r="I1966"/>
  <c r="I1982"/>
  <c r="I1998"/>
  <c r="I2014"/>
  <c r="I2030"/>
  <c r="I2046"/>
  <c r="I2062"/>
  <c r="I2078"/>
  <c r="I2094"/>
  <c r="I2110"/>
  <c r="I2126"/>
  <c r="I2142"/>
  <c r="I2158"/>
  <c r="I2174"/>
  <c r="I2190"/>
  <c r="I2206"/>
  <c r="I2222"/>
  <c r="I2238"/>
  <c r="I2254"/>
  <c r="I2270"/>
  <c r="I2286"/>
  <c r="I2302"/>
  <c r="I2318"/>
  <c r="I2334"/>
  <c r="I2350"/>
  <c r="I2366"/>
  <c r="I2382"/>
  <c r="I2398"/>
  <c r="I2414"/>
  <c r="I2430"/>
  <c r="I2446"/>
  <c r="I2462"/>
  <c r="I2478"/>
  <c r="I2494"/>
  <c r="I2510"/>
  <c r="I2526"/>
  <c r="I2542"/>
  <c r="I2558"/>
  <c r="I2574"/>
  <c r="I2590"/>
  <c r="I2606"/>
  <c r="I2622"/>
  <c r="I2638"/>
  <c r="I2654"/>
  <c r="I2670"/>
  <c r="I2686"/>
  <c r="I2702"/>
  <c r="I2718"/>
  <c r="I2734"/>
  <c r="I2750"/>
  <c r="I2766"/>
  <c r="I2782"/>
  <c r="I2798"/>
  <c r="I2814"/>
  <c r="I2830"/>
  <c r="I2846"/>
  <c r="I2862"/>
  <c r="I2878"/>
  <c r="I2894"/>
  <c r="I2910"/>
  <c r="I2926"/>
  <c r="I2942"/>
  <c r="I2958"/>
  <c r="I2974"/>
  <c r="I2990"/>
  <c r="I10"/>
  <c r="H25" i="3" l="1"/>
  <c r="H26" s="1"/>
  <c r="H22"/>
  <c r="H23" s="1"/>
  <c r="K2974" i="2"/>
  <c r="J2974"/>
  <c r="K2846"/>
  <c r="J2846"/>
  <c r="K2718"/>
  <c r="J2718"/>
  <c r="K2590"/>
  <c r="J2590"/>
  <c r="K2526"/>
  <c r="J2526"/>
  <c r="K2398"/>
  <c r="J2398"/>
  <c r="K2270"/>
  <c r="J2270"/>
  <c r="K2206"/>
  <c r="J2206"/>
  <c r="K2078"/>
  <c r="J2078"/>
  <c r="K2014"/>
  <c r="J2014"/>
  <c r="K1886"/>
  <c r="J1886"/>
  <c r="K1822"/>
  <c r="J1822"/>
  <c r="K1702"/>
  <c r="J1702"/>
  <c r="K1638"/>
  <c r="J1638"/>
  <c r="K1510"/>
  <c r="J1510"/>
  <c r="K1382"/>
  <c r="J1382"/>
  <c r="K1254"/>
  <c r="J1254"/>
  <c r="J1182"/>
  <c r="K1182"/>
  <c r="K1046"/>
  <c r="J1046"/>
  <c r="K918"/>
  <c r="J918"/>
  <c r="J782"/>
  <c r="K782"/>
  <c r="J718"/>
  <c r="K718"/>
  <c r="J590"/>
  <c r="K590"/>
  <c r="J526"/>
  <c r="K526"/>
  <c r="J398"/>
  <c r="K398"/>
  <c r="K278"/>
  <c r="J278"/>
  <c r="K214"/>
  <c r="J214"/>
  <c r="J94"/>
  <c r="K94"/>
  <c r="J30"/>
  <c r="K30"/>
  <c r="K2903"/>
  <c r="J2903"/>
  <c r="K2775"/>
  <c r="J2775"/>
  <c r="K2711"/>
  <c r="J2711"/>
  <c r="K2583"/>
  <c r="J2583"/>
  <c r="K2519"/>
  <c r="J2519"/>
  <c r="K2391"/>
  <c r="J2391"/>
  <c r="K2327"/>
  <c r="J2327"/>
  <c r="K2199"/>
  <c r="J2199"/>
  <c r="K2071"/>
  <c r="J2071"/>
  <c r="K2007"/>
  <c r="J2007"/>
  <c r="K1879"/>
  <c r="J1879"/>
  <c r="K1751"/>
  <c r="J1751"/>
  <c r="K1623"/>
  <c r="J1623"/>
  <c r="J1503"/>
  <c r="K1503"/>
  <c r="J1439"/>
  <c r="K1439"/>
  <c r="J1311"/>
  <c r="K1311"/>
  <c r="J1247"/>
  <c r="K1247"/>
  <c r="J1119"/>
  <c r="K1119"/>
  <c r="J1055"/>
  <c r="K1055"/>
  <c r="J927"/>
  <c r="K927"/>
  <c r="J799"/>
  <c r="K799"/>
  <c r="J671"/>
  <c r="K671"/>
  <c r="J543"/>
  <c r="K543"/>
  <c r="J479"/>
  <c r="K479"/>
  <c r="J351"/>
  <c r="K351"/>
  <c r="J287"/>
  <c r="K287"/>
  <c r="J151"/>
  <c r="K151"/>
  <c r="J87"/>
  <c r="K87"/>
  <c r="J2954"/>
  <c r="K2954"/>
  <c r="K2906"/>
  <c r="J2906"/>
  <c r="K2802"/>
  <c r="J2802"/>
  <c r="J2746"/>
  <c r="K2746"/>
  <c r="J2634"/>
  <c r="K2634"/>
  <c r="K2530"/>
  <c r="J2530"/>
  <c r="K2426"/>
  <c r="J2426"/>
  <c r="J2314"/>
  <c r="K2314"/>
  <c r="K2210"/>
  <c r="J2210"/>
  <c r="K2098"/>
  <c r="J2098"/>
  <c r="K1994"/>
  <c r="J1994"/>
  <c r="J2979"/>
  <c r="K2979"/>
  <c r="K2915"/>
  <c r="J2915"/>
  <c r="J2851"/>
  <c r="K2851"/>
  <c r="J2787"/>
  <c r="K2787"/>
  <c r="J2723"/>
  <c r="K2723"/>
  <c r="J2691"/>
  <c r="K2691"/>
  <c r="J2627"/>
  <c r="K2627"/>
  <c r="J2563"/>
  <c r="K2563"/>
  <c r="J2499"/>
  <c r="K2499"/>
  <c r="J2435"/>
  <c r="K2435"/>
  <c r="K2403"/>
  <c r="J2403"/>
  <c r="J2339"/>
  <c r="K2339"/>
  <c r="J2307"/>
  <c r="K2307"/>
  <c r="J2243"/>
  <c r="K2243"/>
  <c r="J2179"/>
  <c r="K2179"/>
  <c r="J2115"/>
  <c r="K2115"/>
  <c r="J2051"/>
  <c r="K2051"/>
  <c r="J1987"/>
  <c r="K1987"/>
  <c r="J1923"/>
  <c r="K1923"/>
  <c r="K1859"/>
  <c r="J1859"/>
  <c r="K1795"/>
  <c r="J1795"/>
  <c r="J1763"/>
  <c r="K1763"/>
  <c r="J1699"/>
  <c r="K1699"/>
  <c r="J1635"/>
  <c r="K1635"/>
  <c r="J1571"/>
  <c r="K1571"/>
  <c r="J1507"/>
  <c r="K1507"/>
  <c r="J1443"/>
  <c r="K1443"/>
  <c r="J1379"/>
  <c r="K1379"/>
  <c r="J1315"/>
  <c r="K1315"/>
  <c r="J1251"/>
  <c r="K1251"/>
  <c r="J1187"/>
  <c r="K1187"/>
  <c r="J1123"/>
  <c r="K1123"/>
  <c r="J1059"/>
  <c r="K1059"/>
  <c r="J995"/>
  <c r="K995"/>
  <c r="J931"/>
  <c r="K931"/>
  <c r="J899"/>
  <c r="K899"/>
  <c r="J835"/>
  <c r="K835"/>
  <c r="J771"/>
  <c r="K771"/>
  <c r="J707"/>
  <c r="K707"/>
  <c r="J643"/>
  <c r="K643"/>
  <c r="J579"/>
  <c r="K579"/>
  <c r="J515"/>
  <c r="K515"/>
  <c r="J483"/>
  <c r="K483"/>
  <c r="J419"/>
  <c r="K419"/>
  <c r="J355"/>
  <c r="K355"/>
  <c r="J291"/>
  <c r="K291"/>
  <c r="J227"/>
  <c r="K227"/>
  <c r="J163"/>
  <c r="K163"/>
  <c r="J99"/>
  <c r="K99"/>
  <c r="J67"/>
  <c r="K67"/>
  <c r="K2998"/>
  <c r="J2998"/>
  <c r="K2870"/>
  <c r="J2870"/>
  <c r="K2806"/>
  <c r="J2806"/>
  <c r="K2678"/>
  <c r="J2678"/>
  <c r="K2614"/>
  <c r="J2614"/>
  <c r="K2486"/>
  <c r="J2486"/>
  <c r="K2358"/>
  <c r="J2358"/>
  <c r="K2294"/>
  <c r="J2294"/>
  <c r="K2166"/>
  <c r="J2166"/>
  <c r="K2038"/>
  <c r="J2038"/>
  <c r="K1974"/>
  <c r="J1974"/>
  <c r="K1846"/>
  <c r="J1846"/>
  <c r="J1710"/>
  <c r="K1710"/>
  <c r="J1582"/>
  <c r="K1582"/>
  <c r="J1454"/>
  <c r="K1454"/>
  <c r="J1326"/>
  <c r="K1326"/>
  <c r="J1262"/>
  <c r="K1262"/>
  <c r="K1142"/>
  <c r="J1142"/>
  <c r="J1022"/>
  <c r="K1022"/>
  <c r="J894"/>
  <c r="K894"/>
  <c r="K774"/>
  <c r="J774"/>
  <c r="K710"/>
  <c r="J710"/>
  <c r="K582"/>
  <c r="J582"/>
  <c r="K454"/>
  <c r="J454"/>
  <c r="K390"/>
  <c r="J390"/>
  <c r="J254"/>
  <c r="K254"/>
  <c r="K118"/>
  <c r="J118"/>
  <c r="K2975"/>
  <c r="J2975"/>
  <c r="K2911"/>
  <c r="J2911"/>
  <c r="K2783"/>
  <c r="J2783"/>
  <c r="K2719"/>
  <c r="J2719"/>
  <c r="K2591"/>
  <c r="J2591"/>
  <c r="K2527"/>
  <c r="J2527"/>
  <c r="K2399"/>
  <c r="J2399"/>
  <c r="K2335"/>
  <c r="J2335"/>
  <c r="K2207"/>
  <c r="J2207"/>
  <c r="K2079"/>
  <c r="J2079"/>
  <c r="K1951"/>
  <c r="J1951"/>
  <c r="K1823"/>
  <c r="J1823"/>
  <c r="K1695"/>
  <c r="J1695"/>
  <c r="J1559"/>
  <c r="K1559"/>
  <c r="J1431"/>
  <c r="K1431"/>
  <c r="J1303"/>
  <c r="K1303"/>
  <c r="J1175"/>
  <c r="K1175"/>
  <c r="J1047"/>
  <c r="K1047"/>
  <c r="J855"/>
  <c r="K855"/>
  <c r="J727"/>
  <c r="K727"/>
  <c r="J663"/>
  <c r="K663"/>
  <c r="J535"/>
  <c r="K535"/>
  <c r="J471"/>
  <c r="K471"/>
  <c r="J343"/>
  <c r="K343"/>
  <c r="J215"/>
  <c r="K215"/>
  <c r="J95"/>
  <c r="K95"/>
  <c r="J31"/>
  <c r="K31"/>
  <c r="K2882"/>
  <c r="J2882"/>
  <c r="K2794"/>
  <c r="J2794"/>
  <c r="K2642"/>
  <c r="J2642"/>
  <c r="K2562"/>
  <c r="J2562"/>
  <c r="K2402"/>
  <c r="J2402"/>
  <c r="K2322"/>
  <c r="J2322"/>
  <c r="K2162"/>
  <c r="J2162"/>
  <c r="K2010"/>
  <c r="J2010"/>
  <c r="K1906"/>
  <c r="J1906"/>
  <c r="K1842"/>
  <c r="J1842"/>
  <c r="J1770"/>
  <c r="K1770"/>
  <c r="K1706"/>
  <c r="J1706"/>
  <c r="J1642"/>
  <c r="K1642"/>
  <c r="J1578"/>
  <c r="K1578"/>
  <c r="J1482"/>
  <c r="K1482"/>
  <c r="J1418"/>
  <c r="K1418"/>
  <c r="J1386"/>
  <c r="K1386"/>
  <c r="J1322"/>
  <c r="K1322"/>
  <c r="J1258"/>
  <c r="K1258"/>
  <c r="J1194"/>
  <c r="K1194"/>
  <c r="J1162"/>
  <c r="K1162"/>
  <c r="J1098"/>
  <c r="K1098"/>
  <c r="J1034"/>
  <c r="K1034"/>
  <c r="J970"/>
  <c r="K970"/>
  <c r="J906"/>
  <c r="K906"/>
  <c r="J874"/>
  <c r="K874"/>
  <c r="J810"/>
  <c r="K810"/>
  <c r="J746"/>
  <c r="K746"/>
  <c r="J714"/>
  <c r="K714"/>
  <c r="J650"/>
  <c r="K650"/>
  <c r="J586"/>
  <c r="K586"/>
  <c r="J522"/>
  <c r="K522"/>
  <c r="J458"/>
  <c r="K458"/>
  <c r="J362"/>
  <c r="K362"/>
  <c r="J266"/>
  <c r="K266"/>
  <c r="J202"/>
  <c r="K202"/>
  <c r="J138"/>
  <c r="K138"/>
  <c r="J74"/>
  <c r="K74"/>
  <c r="K3005"/>
  <c r="J3005"/>
  <c r="K2973"/>
  <c r="J2973"/>
  <c r="K2925"/>
  <c r="J2925"/>
  <c r="K2893"/>
  <c r="J2893"/>
  <c r="K2861"/>
  <c r="J2861"/>
  <c r="K2829"/>
  <c r="J2829"/>
  <c r="K2797"/>
  <c r="J2797"/>
  <c r="K2765"/>
  <c r="J2765"/>
  <c r="K2733"/>
  <c r="J2733"/>
  <c r="K2701"/>
  <c r="J2701"/>
  <c r="K2669"/>
  <c r="J2669"/>
  <c r="K2637"/>
  <c r="J2637"/>
  <c r="K2605"/>
  <c r="J2605"/>
  <c r="K2557"/>
  <c r="J2557"/>
  <c r="K2525"/>
  <c r="J2525"/>
  <c r="K2493"/>
  <c r="J2493"/>
  <c r="K2461"/>
  <c r="J2461"/>
  <c r="K2429"/>
  <c r="J2429"/>
  <c r="K2397"/>
  <c r="J2397"/>
  <c r="K2365"/>
  <c r="J2365"/>
  <c r="K2333"/>
  <c r="J2333"/>
  <c r="K2301"/>
  <c r="J2301"/>
  <c r="K2269"/>
  <c r="J2269"/>
  <c r="K2237"/>
  <c r="J2237"/>
  <c r="K2205"/>
  <c r="J2205"/>
  <c r="K2173"/>
  <c r="J2173"/>
  <c r="K2157"/>
  <c r="J2157"/>
  <c r="K2125"/>
  <c r="J2125"/>
  <c r="K2093"/>
  <c r="J2093"/>
  <c r="K2061"/>
  <c r="J2061"/>
  <c r="K2029"/>
  <c r="J2029"/>
  <c r="K1997"/>
  <c r="J1997"/>
  <c r="K1949"/>
  <c r="J1949"/>
  <c r="K1917"/>
  <c r="J1917"/>
  <c r="K1885"/>
  <c r="J1885"/>
  <c r="K1869"/>
  <c r="J1869"/>
  <c r="K1837"/>
  <c r="J1837"/>
  <c r="K1805"/>
  <c r="J1805"/>
  <c r="K1773"/>
  <c r="J1773"/>
  <c r="K1741"/>
  <c r="J1741"/>
  <c r="K1709"/>
  <c r="J1709"/>
  <c r="K1677"/>
  <c r="J1677"/>
  <c r="K1645"/>
  <c r="J1645"/>
  <c r="K1613"/>
  <c r="J1613"/>
  <c r="K1597"/>
  <c r="J1597"/>
  <c r="K1565"/>
  <c r="J1565"/>
  <c r="K1533"/>
  <c r="J1533"/>
  <c r="K1501"/>
  <c r="J1501"/>
  <c r="K1469"/>
  <c r="J1469"/>
  <c r="K1437"/>
  <c r="J1437"/>
  <c r="K1405"/>
  <c r="J1405"/>
  <c r="K1389"/>
  <c r="J1389"/>
  <c r="K1341"/>
  <c r="J1341"/>
  <c r="K1309"/>
  <c r="J1309"/>
  <c r="K1277"/>
  <c r="J1277"/>
  <c r="K1245"/>
  <c r="J1245"/>
  <c r="K1213"/>
  <c r="J1213"/>
  <c r="K1181"/>
  <c r="J1181"/>
  <c r="K1149"/>
  <c r="J1149"/>
  <c r="K1117"/>
  <c r="J1117"/>
  <c r="K1085"/>
  <c r="J1085"/>
  <c r="K1069"/>
  <c r="J1069"/>
  <c r="K1037"/>
  <c r="J1037"/>
  <c r="K1005"/>
  <c r="J1005"/>
  <c r="K973"/>
  <c r="J973"/>
  <c r="K941"/>
  <c r="J941"/>
  <c r="K925"/>
  <c r="J925"/>
  <c r="K893"/>
  <c r="J893"/>
  <c r="K861"/>
  <c r="J861"/>
  <c r="K845"/>
  <c r="J845"/>
  <c r="K813"/>
  <c r="J813"/>
  <c r="K797"/>
  <c r="J797"/>
  <c r="K781"/>
  <c r="J781"/>
  <c r="K765"/>
  <c r="J765"/>
  <c r="K749"/>
  <c r="J749"/>
  <c r="K733"/>
  <c r="J733"/>
  <c r="K717"/>
  <c r="J717"/>
  <c r="K685"/>
  <c r="J685"/>
  <c r="K669"/>
  <c r="J669"/>
  <c r="K653"/>
  <c r="J653"/>
  <c r="K637"/>
  <c r="J637"/>
  <c r="K621"/>
  <c r="J621"/>
  <c r="K605"/>
  <c r="J605"/>
  <c r="K589"/>
  <c r="J589"/>
  <c r="K573"/>
  <c r="J573"/>
  <c r="K557"/>
  <c r="J557"/>
  <c r="K541"/>
  <c r="J541"/>
  <c r="K525"/>
  <c r="J525"/>
  <c r="K509"/>
  <c r="J509"/>
  <c r="K493"/>
  <c r="J493"/>
  <c r="K477"/>
  <c r="J477"/>
  <c r="K461"/>
  <c r="J461"/>
  <c r="K445"/>
  <c r="J445"/>
  <c r="K429"/>
  <c r="J429"/>
  <c r="K413"/>
  <c r="J413"/>
  <c r="K397"/>
  <c r="J397"/>
  <c r="K381"/>
  <c r="J381"/>
  <c r="K365"/>
  <c r="J365"/>
  <c r="K349"/>
  <c r="J349"/>
  <c r="K317"/>
  <c r="J317"/>
  <c r="K2910"/>
  <c r="J2910"/>
  <c r="K2782"/>
  <c r="J2782"/>
  <c r="K2654"/>
  <c r="J2654"/>
  <c r="K2462"/>
  <c r="J2462"/>
  <c r="K2334"/>
  <c r="J2334"/>
  <c r="K2142"/>
  <c r="J2142"/>
  <c r="K1950"/>
  <c r="J1950"/>
  <c r="K1758"/>
  <c r="J1758"/>
  <c r="K1574"/>
  <c r="J1574"/>
  <c r="K1446"/>
  <c r="J1446"/>
  <c r="K1318"/>
  <c r="J1318"/>
  <c r="J1118"/>
  <c r="K1118"/>
  <c r="K982"/>
  <c r="J982"/>
  <c r="J846"/>
  <c r="K846"/>
  <c r="J654"/>
  <c r="K654"/>
  <c r="J462"/>
  <c r="K462"/>
  <c r="K342"/>
  <c r="J342"/>
  <c r="J158"/>
  <c r="K158"/>
  <c r="K2967"/>
  <c r="J2967"/>
  <c r="K2839"/>
  <c r="J2839"/>
  <c r="K2647"/>
  <c r="J2647"/>
  <c r="K2455"/>
  <c r="J2455"/>
  <c r="K2263"/>
  <c r="J2263"/>
  <c r="K2135"/>
  <c r="J2135"/>
  <c r="K1943"/>
  <c r="J1943"/>
  <c r="K1815"/>
  <c r="J1815"/>
  <c r="K1687"/>
  <c r="J1687"/>
  <c r="J1567"/>
  <c r="K1567"/>
  <c r="J1375"/>
  <c r="K1375"/>
  <c r="J1183"/>
  <c r="K1183"/>
  <c r="J991"/>
  <c r="K991"/>
  <c r="J863"/>
  <c r="K863"/>
  <c r="J735"/>
  <c r="K735"/>
  <c r="J607"/>
  <c r="K607"/>
  <c r="J415"/>
  <c r="K415"/>
  <c r="J223"/>
  <c r="K223"/>
  <c r="J23"/>
  <c r="K23"/>
  <c r="K2850"/>
  <c r="J2850"/>
  <c r="K2690"/>
  <c r="J2690"/>
  <c r="K2586"/>
  <c r="J2586"/>
  <c r="K2474"/>
  <c r="J2474"/>
  <c r="K2370"/>
  <c r="J2370"/>
  <c r="K2258"/>
  <c r="J2258"/>
  <c r="J2154"/>
  <c r="K2154"/>
  <c r="K2050"/>
  <c r="J2050"/>
  <c r="J1834"/>
  <c r="K1834"/>
  <c r="J2947"/>
  <c r="K2947"/>
  <c r="J2883"/>
  <c r="K2883"/>
  <c r="J2819"/>
  <c r="K2819"/>
  <c r="J2755"/>
  <c r="K2755"/>
  <c r="J2659"/>
  <c r="K2659"/>
  <c r="J2595"/>
  <c r="K2595"/>
  <c r="J2531"/>
  <c r="K2531"/>
  <c r="J2467"/>
  <c r="K2467"/>
  <c r="J2371"/>
  <c r="K2371"/>
  <c r="J2275"/>
  <c r="K2275"/>
  <c r="J2211"/>
  <c r="K2211"/>
  <c r="J2147"/>
  <c r="K2147"/>
  <c r="J2083"/>
  <c r="K2083"/>
  <c r="J2019"/>
  <c r="K2019"/>
  <c r="J1955"/>
  <c r="K1955"/>
  <c r="K1891"/>
  <c r="J1891"/>
  <c r="J1827"/>
  <c r="K1827"/>
  <c r="J1731"/>
  <c r="K1731"/>
  <c r="J1667"/>
  <c r="K1667"/>
  <c r="K1603"/>
  <c r="J1603"/>
  <c r="J1539"/>
  <c r="K1539"/>
  <c r="J1475"/>
  <c r="K1475"/>
  <c r="J1411"/>
  <c r="K1411"/>
  <c r="J1347"/>
  <c r="K1347"/>
  <c r="J1283"/>
  <c r="K1283"/>
  <c r="J1219"/>
  <c r="K1219"/>
  <c r="J1155"/>
  <c r="K1155"/>
  <c r="J1091"/>
  <c r="K1091"/>
  <c r="J1027"/>
  <c r="K1027"/>
  <c r="J963"/>
  <c r="K963"/>
  <c r="J867"/>
  <c r="K867"/>
  <c r="J803"/>
  <c r="K803"/>
  <c r="J739"/>
  <c r="K739"/>
  <c r="J675"/>
  <c r="K675"/>
  <c r="J611"/>
  <c r="K611"/>
  <c r="J547"/>
  <c r="K547"/>
  <c r="J451"/>
  <c r="K451"/>
  <c r="J387"/>
  <c r="K387"/>
  <c r="J323"/>
  <c r="K323"/>
  <c r="J259"/>
  <c r="K259"/>
  <c r="J195"/>
  <c r="K195"/>
  <c r="J131"/>
  <c r="K131"/>
  <c r="J35"/>
  <c r="K35"/>
  <c r="K2934"/>
  <c r="J2934"/>
  <c r="K2742"/>
  <c r="J2742"/>
  <c r="K2550"/>
  <c r="J2550"/>
  <c r="K2422"/>
  <c r="J2422"/>
  <c r="K2230"/>
  <c r="J2230"/>
  <c r="K2102"/>
  <c r="J2102"/>
  <c r="K1910"/>
  <c r="J1910"/>
  <c r="K1782"/>
  <c r="J1782"/>
  <c r="J1646"/>
  <c r="K1646"/>
  <c r="J1518"/>
  <c r="K1518"/>
  <c r="J1390"/>
  <c r="K1390"/>
  <c r="K1206"/>
  <c r="J1206"/>
  <c r="J1086"/>
  <c r="K1086"/>
  <c r="J958"/>
  <c r="K958"/>
  <c r="K838"/>
  <c r="J838"/>
  <c r="K646"/>
  <c r="J646"/>
  <c r="K518"/>
  <c r="J518"/>
  <c r="J318"/>
  <c r="K318"/>
  <c r="K182"/>
  <c r="J182"/>
  <c r="K54"/>
  <c r="J54"/>
  <c r="K2847"/>
  <c r="J2847"/>
  <c r="K2655"/>
  <c r="J2655"/>
  <c r="K2463"/>
  <c r="J2463"/>
  <c r="K2271"/>
  <c r="J2271"/>
  <c r="K2143"/>
  <c r="J2143"/>
  <c r="K2015"/>
  <c r="J2015"/>
  <c r="K1887"/>
  <c r="J1887"/>
  <c r="K1759"/>
  <c r="J1759"/>
  <c r="K1631"/>
  <c r="J1631"/>
  <c r="J1495"/>
  <c r="K1495"/>
  <c r="J1367"/>
  <c r="K1367"/>
  <c r="J1239"/>
  <c r="K1239"/>
  <c r="J1111"/>
  <c r="K1111"/>
  <c r="J983"/>
  <c r="K983"/>
  <c r="J919"/>
  <c r="K919"/>
  <c r="J791"/>
  <c r="K791"/>
  <c r="J599"/>
  <c r="K599"/>
  <c r="J407"/>
  <c r="K407"/>
  <c r="J279"/>
  <c r="K279"/>
  <c r="J159"/>
  <c r="K159"/>
  <c r="K2962"/>
  <c r="J2962"/>
  <c r="K2722"/>
  <c r="J2722"/>
  <c r="K2482"/>
  <c r="J2482"/>
  <c r="K2242"/>
  <c r="J2242"/>
  <c r="K2082"/>
  <c r="J2082"/>
  <c r="K1946"/>
  <c r="J1946"/>
  <c r="K1874"/>
  <c r="J1874"/>
  <c r="J1802"/>
  <c r="K1802"/>
  <c r="J1738"/>
  <c r="K1738"/>
  <c r="K1674"/>
  <c r="J1674"/>
  <c r="K1610"/>
  <c r="J1610"/>
  <c r="J1546"/>
  <c r="K1546"/>
  <c r="J1514"/>
  <c r="K1514"/>
  <c r="J1450"/>
  <c r="K1450"/>
  <c r="J1354"/>
  <c r="K1354"/>
  <c r="J1290"/>
  <c r="K1290"/>
  <c r="J1226"/>
  <c r="K1226"/>
  <c r="J1130"/>
  <c r="K1130"/>
  <c r="J1066"/>
  <c r="K1066"/>
  <c r="J1002"/>
  <c r="K1002"/>
  <c r="J938"/>
  <c r="K938"/>
  <c r="J842"/>
  <c r="K842"/>
  <c r="J778"/>
  <c r="K778"/>
  <c r="J682"/>
  <c r="K682"/>
  <c r="J618"/>
  <c r="K618"/>
  <c r="J554"/>
  <c r="K554"/>
  <c r="J490"/>
  <c r="K490"/>
  <c r="J426"/>
  <c r="K426"/>
  <c r="J394"/>
  <c r="K394"/>
  <c r="J330"/>
  <c r="K330"/>
  <c r="J298"/>
  <c r="K298"/>
  <c r="J234"/>
  <c r="K234"/>
  <c r="J170"/>
  <c r="K170"/>
  <c r="J106"/>
  <c r="K106"/>
  <c r="J42"/>
  <c r="K42"/>
  <c r="K2989"/>
  <c r="J2989"/>
  <c r="K2957"/>
  <c r="J2957"/>
  <c r="K2941"/>
  <c r="J2941"/>
  <c r="K2909"/>
  <c r="J2909"/>
  <c r="K2877"/>
  <c r="J2877"/>
  <c r="K2845"/>
  <c r="J2845"/>
  <c r="K2813"/>
  <c r="J2813"/>
  <c r="K2781"/>
  <c r="J2781"/>
  <c r="K2749"/>
  <c r="J2749"/>
  <c r="K2717"/>
  <c r="J2717"/>
  <c r="K2685"/>
  <c r="J2685"/>
  <c r="K2653"/>
  <c r="J2653"/>
  <c r="K2621"/>
  <c r="J2621"/>
  <c r="K2589"/>
  <c r="J2589"/>
  <c r="K2573"/>
  <c r="J2573"/>
  <c r="K2541"/>
  <c r="J2541"/>
  <c r="K2509"/>
  <c r="J2509"/>
  <c r="K2477"/>
  <c r="J2477"/>
  <c r="K2445"/>
  <c r="J2445"/>
  <c r="K2413"/>
  <c r="J2413"/>
  <c r="K2381"/>
  <c r="J2381"/>
  <c r="K2349"/>
  <c r="J2349"/>
  <c r="K2317"/>
  <c r="J2317"/>
  <c r="K2285"/>
  <c r="J2285"/>
  <c r="K2253"/>
  <c r="J2253"/>
  <c r="K2221"/>
  <c r="J2221"/>
  <c r="K2189"/>
  <c r="J2189"/>
  <c r="K2141"/>
  <c r="J2141"/>
  <c r="K2109"/>
  <c r="J2109"/>
  <c r="K2077"/>
  <c r="J2077"/>
  <c r="K2045"/>
  <c r="J2045"/>
  <c r="K2013"/>
  <c r="J2013"/>
  <c r="K1981"/>
  <c r="J1981"/>
  <c r="K1965"/>
  <c r="J1965"/>
  <c r="K1933"/>
  <c r="J1933"/>
  <c r="K1901"/>
  <c r="J1901"/>
  <c r="K1853"/>
  <c r="J1853"/>
  <c r="K1821"/>
  <c r="J1821"/>
  <c r="K1789"/>
  <c r="J1789"/>
  <c r="K1757"/>
  <c r="J1757"/>
  <c r="K1725"/>
  <c r="J1725"/>
  <c r="K1693"/>
  <c r="J1693"/>
  <c r="K1661"/>
  <c r="J1661"/>
  <c r="K1629"/>
  <c r="J1629"/>
  <c r="K1581"/>
  <c r="J1581"/>
  <c r="K1549"/>
  <c r="J1549"/>
  <c r="K1517"/>
  <c r="J1517"/>
  <c r="K1485"/>
  <c r="J1485"/>
  <c r="K1453"/>
  <c r="J1453"/>
  <c r="K1421"/>
  <c r="J1421"/>
  <c r="K1373"/>
  <c r="J1373"/>
  <c r="K1357"/>
  <c r="J1357"/>
  <c r="K1325"/>
  <c r="J1325"/>
  <c r="K1293"/>
  <c r="J1293"/>
  <c r="K1261"/>
  <c r="J1261"/>
  <c r="K1229"/>
  <c r="J1229"/>
  <c r="K1197"/>
  <c r="J1197"/>
  <c r="K1165"/>
  <c r="J1165"/>
  <c r="K1133"/>
  <c r="J1133"/>
  <c r="K1101"/>
  <c r="J1101"/>
  <c r="K1053"/>
  <c r="J1053"/>
  <c r="K1021"/>
  <c r="J1021"/>
  <c r="K989"/>
  <c r="J989"/>
  <c r="K957"/>
  <c r="J957"/>
  <c r="K909"/>
  <c r="J909"/>
  <c r="K877"/>
  <c r="J877"/>
  <c r="K829"/>
  <c r="J829"/>
  <c r="K701"/>
  <c r="J701"/>
  <c r="K333"/>
  <c r="J333"/>
  <c r="K2161"/>
  <c r="J2161"/>
  <c r="K48"/>
  <c r="J48"/>
  <c r="K285"/>
  <c r="J285"/>
  <c r="K237"/>
  <c r="J237"/>
  <c r="K205"/>
  <c r="J205"/>
  <c r="K173"/>
  <c r="J173"/>
  <c r="K125"/>
  <c r="J125"/>
  <c r="K109"/>
  <c r="J109"/>
  <c r="K77"/>
  <c r="J77"/>
  <c r="K45"/>
  <c r="J45"/>
  <c r="K13"/>
  <c r="J13"/>
  <c r="K2976"/>
  <c r="J2976"/>
  <c r="K2928"/>
  <c r="J2928"/>
  <c r="K2896"/>
  <c r="J2896"/>
  <c r="K2864"/>
  <c r="J2864"/>
  <c r="K2816"/>
  <c r="J2816"/>
  <c r="K2784"/>
  <c r="J2784"/>
  <c r="K2736"/>
  <c r="J2736"/>
  <c r="K2704"/>
  <c r="J2704"/>
  <c r="K2688"/>
  <c r="J2688"/>
  <c r="K2656"/>
  <c r="J2656"/>
  <c r="K2608"/>
  <c r="J2608"/>
  <c r="K2576"/>
  <c r="J2576"/>
  <c r="K2560"/>
  <c r="J2560"/>
  <c r="K2528"/>
  <c r="J2528"/>
  <c r="K2496"/>
  <c r="J2496"/>
  <c r="K2464"/>
  <c r="J2464"/>
  <c r="K2448"/>
  <c r="J2448"/>
  <c r="K2416"/>
  <c r="J2416"/>
  <c r="K2384"/>
  <c r="J2384"/>
  <c r="K2352"/>
  <c r="J2352"/>
  <c r="K2320"/>
  <c r="J2320"/>
  <c r="K2288"/>
  <c r="J2288"/>
  <c r="K2240"/>
  <c r="J2240"/>
  <c r="K2208"/>
  <c r="J2208"/>
  <c r="K2176"/>
  <c r="J2176"/>
  <c r="K2144"/>
  <c r="J2144"/>
  <c r="K2112"/>
  <c r="J2112"/>
  <c r="K2080"/>
  <c r="J2080"/>
  <c r="K2032"/>
  <c r="J2032"/>
  <c r="K2000"/>
  <c r="J2000"/>
  <c r="K1952"/>
  <c r="J1952"/>
  <c r="K1920"/>
  <c r="J1920"/>
  <c r="K1888"/>
  <c r="J1888"/>
  <c r="K1856"/>
  <c r="J1856"/>
  <c r="K1824"/>
  <c r="J1824"/>
  <c r="K1792"/>
  <c r="J1792"/>
  <c r="K1760"/>
  <c r="J1760"/>
  <c r="K1728"/>
  <c r="J1728"/>
  <c r="K1696"/>
  <c r="J1696"/>
  <c r="K1664"/>
  <c r="J1664"/>
  <c r="K1632"/>
  <c r="J1632"/>
  <c r="K1600"/>
  <c r="J1600"/>
  <c r="K1568"/>
  <c r="J1568"/>
  <c r="K1536"/>
  <c r="J1536"/>
  <c r="K1504"/>
  <c r="J1504"/>
  <c r="K1472"/>
  <c r="J1472"/>
  <c r="K1440"/>
  <c r="J1440"/>
  <c r="K1392"/>
  <c r="J1392"/>
  <c r="K1360"/>
  <c r="J1360"/>
  <c r="K1328"/>
  <c r="J1328"/>
  <c r="K1296"/>
  <c r="J1296"/>
  <c r="K1264"/>
  <c r="J1264"/>
  <c r="K1232"/>
  <c r="J1232"/>
  <c r="K1200"/>
  <c r="J1200"/>
  <c r="K1168"/>
  <c r="J1168"/>
  <c r="K1136"/>
  <c r="J1136"/>
  <c r="K1104"/>
  <c r="J1104"/>
  <c r="K1056"/>
  <c r="J1056"/>
  <c r="K1008"/>
  <c r="J1008"/>
  <c r="K928"/>
  <c r="J928"/>
  <c r="K704"/>
  <c r="J704"/>
  <c r="K96"/>
  <c r="J96"/>
  <c r="K64"/>
  <c r="J64"/>
  <c r="J2926"/>
  <c r="K2926"/>
  <c r="J2734"/>
  <c r="K2734"/>
  <c r="J2606"/>
  <c r="K2606"/>
  <c r="J2414"/>
  <c r="K2414"/>
  <c r="J2222"/>
  <c r="K2222"/>
  <c r="J2094"/>
  <c r="K2094"/>
  <c r="J1966"/>
  <c r="K1966"/>
  <c r="J1774"/>
  <c r="K1774"/>
  <c r="K1654"/>
  <c r="J1654"/>
  <c r="K1526"/>
  <c r="J1526"/>
  <c r="K1398"/>
  <c r="J1398"/>
  <c r="K1270"/>
  <c r="J1270"/>
  <c r="K1062"/>
  <c r="J1062"/>
  <c r="J862"/>
  <c r="K862"/>
  <c r="J670"/>
  <c r="K670"/>
  <c r="J542"/>
  <c r="K542"/>
  <c r="K358"/>
  <c r="J358"/>
  <c r="K230"/>
  <c r="J230"/>
  <c r="J110"/>
  <c r="K110"/>
  <c r="K2983"/>
  <c r="J2983"/>
  <c r="K2855"/>
  <c r="J2855"/>
  <c r="K2727"/>
  <c r="J2727"/>
  <c r="K2599"/>
  <c r="J2599"/>
  <c r="K2407"/>
  <c r="J2407"/>
  <c r="K2279"/>
  <c r="J2279"/>
  <c r="K2151"/>
  <c r="J2151"/>
  <c r="K2023"/>
  <c r="J2023"/>
  <c r="K1895"/>
  <c r="J1895"/>
  <c r="K1767"/>
  <c r="J1767"/>
  <c r="K1639"/>
  <c r="J1639"/>
  <c r="J1519"/>
  <c r="K1519"/>
  <c r="K1327"/>
  <c r="J1327"/>
  <c r="J1135"/>
  <c r="K1135"/>
  <c r="K943"/>
  <c r="J943"/>
  <c r="K751"/>
  <c r="J751"/>
  <c r="K623"/>
  <c r="J623"/>
  <c r="K495"/>
  <c r="J495"/>
  <c r="K367"/>
  <c r="J367"/>
  <c r="K239"/>
  <c r="J239"/>
  <c r="J103"/>
  <c r="K103"/>
  <c r="K2970"/>
  <c r="J2970"/>
  <c r="K2866"/>
  <c r="J2866"/>
  <c r="K2754"/>
  <c r="J2754"/>
  <c r="K2650"/>
  <c r="J2650"/>
  <c r="K2490"/>
  <c r="J2490"/>
  <c r="K2330"/>
  <c r="J2330"/>
  <c r="K2226"/>
  <c r="J2226"/>
  <c r="K2114"/>
  <c r="J2114"/>
  <c r="K2002"/>
  <c r="J2002"/>
  <c r="K2987"/>
  <c r="J2987"/>
  <c r="K2923"/>
  <c r="J2923"/>
  <c r="K2859"/>
  <c r="J2859"/>
  <c r="K2795"/>
  <c r="J2795"/>
  <c r="K2763"/>
  <c r="J2763"/>
  <c r="K2699"/>
  <c r="J2699"/>
  <c r="K2603"/>
  <c r="J2603"/>
  <c r="K2539"/>
  <c r="J2539"/>
  <c r="K2443"/>
  <c r="J2443"/>
  <c r="K2347"/>
  <c r="J2347"/>
  <c r="K2283"/>
  <c r="J2283"/>
  <c r="K2219"/>
  <c r="J2219"/>
  <c r="K2155"/>
  <c r="J2155"/>
  <c r="K2091"/>
  <c r="J2091"/>
  <c r="K2027"/>
  <c r="J2027"/>
  <c r="K1963"/>
  <c r="J1963"/>
  <c r="K1899"/>
  <c r="J1899"/>
  <c r="K1835"/>
  <c r="J1835"/>
  <c r="K1771"/>
  <c r="J1771"/>
  <c r="K1707"/>
  <c r="J1707"/>
  <c r="K1675"/>
  <c r="J1675"/>
  <c r="K1611"/>
  <c r="J1611"/>
  <c r="K1547"/>
  <c r="J1547"/>
  <c r="K1451"/>
  <c r="J1451"/>
  <c r="K1387"/>
  <c r="J1387"/>
  <c r="K1323"/>
  <c r="J1323"/>
  <c r="K1259"/>
  <c r="J1259"/>
  <c r="K1195"/>
  <c r="J1195"/>
  <c r="K1163"/>
  <c r="J1163"/>
  <c r="K1099"/>
  <c r="J1099"/>
  <c r="K1035"/>
  <c r="J1035"/>
  <c r="K939"/>
  <c r="J939"/>
  <c r="K843"/>
  <c r="J843"/>
  <c r="K779"/>
  <c r="J779"/>
  <c r="K747"/>
  <c r="J747"/>
  <c r="K683"/>
  <c r="J683"/>
  <c r="K619"/>
  <c r="J619"/>
  <c r="K555"/>
  <c r="J555"/>
  <c r="K491"/>
  <c r="J491"/>
  <c r="K427"/>
  <c r="J427"/>
  <c r="K363"/>
  <c r="J363"/>
  <c r="K299"/>
  <c r="J299"/>
  <c r="K235"/>
  <c r="J235"/>
  <c r="K139"/>
  <c r="J139"/>
  <c r="K75"/>
  <c r="J75"/>
  <c r="K11"/>
  <c r="J11"/>
  <c r="K2886"/>
  <c r="J2886"/>
  <c r="K2694"/>
  <c r="J2694"/>
  <c r="K2566"/>
  <c r="J2566"/>
  <c r="K2438"/>
  <c r="J2438"/>
  <c r="K2310"/>
  <c r="J2310"/>
  <c r="K2246"/>
  <c r="J2246"/>
  <c r="K2118"/>
  <c r="J2118"/>
  <c r="K1990"/>
  <c r="J1990"/>
  <c r="K1862"/>
  <c r="J1862"/>
  <c r="K1726"/>
  <c r="J1726"/>
  <c r="K1598"/>
  <c r="J1598"/>
  <c r="J1534"/>
  <c r="K1534"/>
  <c r="J1406"/>
  <c r="K1406"/>
  <c r="J1342"/>
  <c r="K1342"/>
  <c r="J1214"/>
  <c r="K1214"/>
  <c r="K1158"/>
  <c r="J1158"/>
  <c r="J1038"/>
  <c r="K1038"/>
  <c r="J910"/>
  <c r="K910"/>
  <c r="K790"/>
  <c r="J790"/>
  <c r="K662"/>
  <c r="J662"/>
  <c r="K534"/>
  <c r="J534"/>
  <c r="K406"/>
  <c r="J406"/>
  <c r="J270"/>
  <c r="K270"/>
  <c r="K70"/>
  <c r="J70"/>
  <c r="K2927"/>
  <c r="J2927"/>
  <c r="K2671"/>
  <c r="J2671"/>
  <c r="J2479"/>
  <c r="K2479"/>
  <c r="K2351"/>
  <c r="J2351"/>
  <c r="J2223"/>
  <c r="K2223"/>
  <c r="K2031"/>
  <c r="J2031"/>
  <c r="J1903"/>
  <c r="K1903"/>
  <c r="J1775"/>
  <c r="K1775"/>
  <c r="J1647"/>
  <c r="K1647"/>
  <c r="J1447"/>
  <c r="K1447"/>
  <c r="J1319"/>
  <c r="K1319"/>
  <c r="J1191"/>
  <c r="K1191"/>
  <c r="J1063"/>
  <c r="K1063"/>
  <c r="J935"/>
  <c r="K935"/>
  <c r="J807"/>
  <c r="K807"/>
  <c r="J679"/>
  <c r="K679"/>
  <c r="J551"/>
  <c r="K551"/>
  <c r="J423"/>
  <c r="K423"/>
  <c r="J231"/>
  <c r="K231"/>
  <c r="K111"/>
  <c r="J111"/>
  <c r="K2898"/>
  <c r="J2898"/>
  <c r="K2738"/>
  <c r="J2738"/>
  <c r="K2578"/>
  <c r="J2578"/>
  <c r="K2338"/>
  <c r="J2338"/>
  <c r="K2106"/>
  <c r="J2106"/>
  <c r="K1914"/>
  <c r="J1914"/>
  <c r="K1810"/>
  <c r="J1810"/>
  <c r="K1746"/>
  <c r="J1746"/>
  <c r="K1650"/>
  <c r="J1650"/>
  <c r="J1586"/>
  <c r="K1586"/>
  <c r="J1522"/>
  <c r="K1522"/>
  <c r="J1458"/>
  <c r="K1458"/>
  <c r="J1394"/>
  <c r="K1394"/>
  <c r="J1330"/>
  <c r="K1330"/>
  <c r="J1266"/>
  <c r="K1266"/>
  <c r="J1202"/>
  <c r="K1202"/>
  <c r="J1138"/>
  <c r="K1138"/>
  <c r="J1074"/>
  <c r="K1074"/>
  <c r="J1010"/>
  <c r="K1010"/>
  <c r="J914"/>
  <c r="K914"/>
  <c r="J850"/>
  <c r="K850"/>
  <c r="J786"/>
  <c r="K786"/>
  <c r="J658"/>
  <c r="K658"/>
  <c r="J594"/>
  <c r="K594"/>
  <c r="J498"/>
  <c r="K498"/>
  <c r="J434"/>
  <c r="K434"/>
  <c r="J370"/>
  <c r="K370"/>
  <c r="J306"/>
  <c r="K306"/>
  <c r="J210"/>
  <c r="K210"/>
  <c r="J146"/>
  <c r="K146"/>
  <c r="J82"/>
  <c r="K82"/>
  <c r="J18"/>
  <c r="K18"/>
  <c r="K2977"/>
  <c r="J2977"/>
  <c r="K2961"/>
  <c r="J2961"/>
  <c r="K2929"/>
  <c r="J2929"/>
  <c r="K2897"/>
  <c r="J2897"/>
  <c r="K2865"/>
  <c r="J2865"/>
  <c r="K2817"/>
  <c r="J2817"/>
  <c r="K2769"/>
  <c r="J2769"/>
  <c r="K2737"/>
  <c r="J2737"/>
  <c r="K2689"/>
  <c r="J2689"/>
  <c r="K2641"/>
  <c r="J2641"/>
  <c r="K2577"/>
  <c r="J2577"/>
  <c r="K2449"/>
  <c r="J2449"/>
  <c r="K2193"/>
  <c r="J2193"/>
  <c r="K301"/>
  <c r="J301"/>
  <c r="K269"/>
  <c r="J269"/>
  <c r="K253"/>
  <c r="J253"/>
  <c r="K221"/>
  <c r="J221"/>
  <c r="K189"/>
  <c r="J189"/>
  <c r="K157"/>
  <c r="J157"/>
  <c r="K141"/>
  <c r="J141"/>
  <c r="K93"/>
  <c r="J93"/>
  <c r="K61"/>
  <c r="J61"/>
  <c r="K29"/>
  <c r="J29"/>
  <c r="K2992"/>
  <c r="J2992"/>
  <c r="K2960"/>
  <c r="J2960"/>
  <c r="K2944"/>
  <c r="J2944"/>
  <c r="K2912"/>
  <c r="J2912"/>
  <c r="K2880"/>
  <c r="J2880"/>
  <c r="K2848"/>
  <c r="J2848"/>
  <c r="K2832"/>
  <c r="J2832"/>
  <c r="K2800"/>
  <c r="J2800"/>
  <c r="K2768"/>
  <c r="J2768"/>
  <c r="K2752"/>
  <c r="J2752"/>
  <c r="K2720"/>
  <c r="J2720"/>
  <c r="K2672"/>
  <c r="J2672"/>
  <c r="K2640"/>
  <c r="J2640"/>
  <c r="K2624"/>
  <c r="J2624"/>
  <c r="K2592"/>
  <c r="J2592"/>
  <c r="K2544"/>
  <c r="J2544"/>
  <c r="K2512"/>
  <c r="J2512"/>
  <c r="K2480"/>
  <c r="J2480"/>
  <c r="K2432"/>
  <c r="J2432"/>
  <c r="K2400"/>
  <c r="J2400"/>
  <c r="K2368"/>
  <c r="J2368"/>
  <c r="K2336"/>
  <c r="J2336"/>
  <c r="K2304"/>
  <c r="J2304"/>
  <c r="K2272"/>
  <c r="J2272"/>
  <c r="K2256"/>
  <c r="J2256"/>
  <c r="K2224"/>
  <c r="J2224"/>
  <c r="K2192"/>
  <c r="J2192"/>
  <c r="K2160"/>
  <c r="J2160"/>
  <c r="K2128"/>
  <c r="J2128"/>
  <c r="K2096"/>
  <c r="J2096"/>
  <c r="K2064"/>
  <c r="J2064"/>
  <c r="K2048"/>
  <c r="J2048"/>
  <c r="K2016"/>
  <c r="J2016"/>
  <c r="K1984"/>
  <c r="J1984"/>
  <c r="K1968"/>
  <c r="J1968"/>
  <c r="K1936"/>
  <c r="J1936"/>
  <c r="K1904"/>
  <c r="J1904"/>
  <c r="K1872"/>
  <c r="J1872"/>
  <c r="K1840"/>
  <c r="J1840"/>
  <c r="K1808"/>
  <c r="J1808"/>
  <c r="K1776"/>
  <c r="J1776"/>
  <c r="K1744"/>
  <c r="J1744"/>
  <c r="K1712"/>
  <c r="J1712"/>
  <c r="K1680"/>
  <c r="J1680"/>
  <c r="K1648"/>
  <c r="J1648"/>
  <c r="K1616"/>
  <c r="J1616"/>
  <c r="K1584"/>
  <c r="J1584"/>
  <c r="K1552"/>
  <c r="J1552"/>
  <c r="K1520"/>
  <c r="J1520"/>
  <c r="K1488"/>
  <c r="J1488"/>
  <c r="K1456"/>
  <c r="J1456"/>
  <c r="K1424"/>
  <c r="J1424"/>
  <c r="K1408"/>
  <c r="J1408"/>
  <c r="K1376"/>
  <c r="J1376"/>
  <c r="K1344"/>
  <c r="J1344"/>
  <c r="K1312"/>
  <c r="J1312"/>
  <c r="K1280"/>
  <c r="J1280"/>
  <c r="K1248"/>
  <c r="J1248"/>
  <c r="K1216"/>
  <c r="J1216"/>
  <c r="K1184"/>
  <c r="J1184"/>
  <c r="K1152"/>
  <c r="J1152"/>
  <c r="K1120"/>
  <c r="J1120"/>
  <c r="K1088"/>
  <c r="J1088"/>
  <c r="K1072"/>
  <c r="J1072"/>
  <c r="K1040"/>
  <c r="J1040"/>
  <c r="K1024"/>
  <c r="J1024"/>
  <c r="K992"/>
  <c r="J992"/>
  <c r="K976"/>
  <c r="J976"/>
  <c r="K960"/>
  <c r="J960"/>
  <c r="K944"/>
  <c r="J944"/>
  <c r="K912"/>
  <c r="J912"/>
  <c r="K896"/>
  <c r="J896"/>
  <c r="K880"/>
  <c r="J880"/>
  <c r="K864"/>
  <c r="J864"/>
  <c r="K848"/>
  <c r="J848"/>
  <c r="K832"/>
  <c r="J832"/>
  <c r="K816"/>
  <c r="J816"/>
  <c r="K800"/>
  <c r="J800"/>
  <c r="K784"/>
  <c r="J784"/>
  <c r="K768"/>
  <c r="J768"/>
  <c r="K752"/>
  <c r="J752"/>
  <c r="K736"/>
  <c r="J736"/>
  <c r="K720"/>
  <c r="J720"/>
  <c r="K688"/>
  <c r="J688"/>
  <c r="K672"/>
  <c r="J672"/>
  <c r="K656"/>
  <c r="J656"/>
  <c r="K640"/>
  <c r="J640"/>
  <c r="K624"/>
  <c r="J624"/>
  <c r="K608"/>
  <c r="J608"/>
  <c r="K592"/>
  <c r="J592"/>
  <c r="K576"/>
  <c r="J576"/>
  <c r="K560"/>
  <c r="J560"/>
  <c r="K544"/>
  <c r="J544"/>
  <c r="K528"/>
  <c r="J528"/>
  <c r="K512"/>
  <c r="J512"/>
  <c r="K496"/>
  <c r="J496"/>
  <c r="K480"/>
  <c r="J480"/>
  <c r="K464"/>
  <c r="J464"/>
  <c r="K448"/>
  <c r="J448"/>
  <c r="K432"/>
  <c r="J432"/>
  <c r="K416"/>
  <c r="J416"/>
  <c r="K400"/>
  <c r="J400"/>
  <c r="K384"/>
  <c r="J384"/>
  <c r="K368"/>
  <c r="J368"/>
  <c r="K352"/>
  <c r="J352"/>
  <c r="K336"/>
  <c r="J336"/>
  <c r="K320"/>
  <c r="J320"/>
  <c r="K304"/>
  <c r="J304"/>
  <c r="K288"/>
  <c r="J288"/>
  <c r="K272"/>
  <c r="J272"/>
  <c r="K256"/>
  <c r="J256"/>
  <c r="K240"/>
  <c r="J240"/>
  <c r="K224"/>
  <c r="J224"/>
  <c r="K208"/>
  <c r="J208"/>
  <c r="K192"/>
  <c r="J192"/>
  <c r="K176"/>
  <c r="J176"/>
  <c r="K160"/>
  <c r="J160"/>
  <c r="K144"/>
  <c r="J144"/>
  <c r="K128"/>
  <c r="J128"/>
  <c r="K112"/>
  <c r="J112"/>
  <c r="K80"/>
  <c r="J80"/>
  <c r="J2990"/>
  <c r="K2990"/>
  <c r="J2862"/>
  <c r="K2862"/>
  <c r="J2798"/>
  <c r="K2798"/>
  <c r="J2670"/>
  <c r="K2670"/>
  <c r="J2542"/>
  <c r="K2542"/>
  <c r="J2478"/>
  <c r="K2478"/>
  <c r="J2350"/>
  <c r="K2350"/>
  <c r="J2286"/>
  <c r="K2286"/>
  <c r="J2158"/>
  <c r="K2158"/>
  <c r="J2030"/>
  <c r="K2030"/>
  <c r="J1902"/>
  <c r="K1902"/>
  <c r="J1838"/>
  <c r="K1838"/>
  <c r="K1718"/>
  <c r="J1718"/>
  <c r="K1590"/>
  <c r="J1590"/>
  <c r="K1462"/>
  <c r="J1462"/>
  <c r="K1334"/>
  <c r="J1334"/>
  <c r="J1198"/>
  <c r="K1198"/>
  <c r="J1134"/>
  <c r="K1134"/>
  <c r="K998"/>
  <c r="J998"/>
  <c r="K934"/>
  <c r="J934"/>
  <c r="J798"/>
  <c r="K798"/>
  <c r="J734"/>
  <c r="K734"/>
  <c r="J606"/>
  <c r="K606"/>
  <c r="J478"/>
  <c r="K478"/>
  <c r="J414"/>
  <c r="K414"/>
  <c r="K294"/>
  <c r="J294"/>
  <c r="J174"/>
  <c r="K174"/>
  <c r="J46"/>
  <c r="K46"/>
  <c r="K2919"/>
  <c r="J2919"/>
  <c r="K2791"/>
  <c r="J2791"/>
  <c r="K2663"/>
  <c r="J2663"/>
  <c r="K2535"/>
  <c r="J2535"/>
  <c r="K2471"/>
  <c r="J2471"/>
  <c r="K2343"/>
  <c r="J2343"/>
  <c r="K2215"/>
  <c r="J2215"/>
  <c r="K2087"/>
  <c r="J2087"/>
  <c r="K1959"/>
  <c r="J1959"/>
  <c r="K1831"/>
  <c r="J1831"/>
  <c r="K1703"/>
  <c r="J1703"/>
  <c r="J1583"/>
  <c r="K1583"/>
  <c r="J1455"/>
  <c r="K1455"/>
  <c r="J1391"/>
  <c r="K1391"/>
  <c r="K1263"/>
  <c r="J1263"/>
  <c r="K1199"/>
  <c r="J1199"/>
  <c r="J1071"/>
  <c r="K1071"/>
  <c r="J1007"/>
  <c r="K1007"/>
  <c r="K879"/>
  <c r="J879"/>
  <c r="K815"/>
  <c r="J815"/>
  <c r="K687"/>
  <c r="J687"/>
  <c r="K559"/>
  <c r="J559"/>
  <c r="K431"/>
  <c r="J431"/>
  <c r="J303"/>
  <c r="K303"/>
  <c r="J167"/>
  <c r="K167"/>
  <c r="J39"/>
  <c r="K39"/>
  <c r="K2914"/>
  <c r="J2914"/>
  <c r="K2810"/>
  <c r="J2810"/>
  <c r="K2706"/>
  <c r="J2706"/>
  <c r="K2594"/>
  <c r="J2594"/>
  <c r="K2546"/>
  <c r="J2546"/>
  <c r="K2434"/>
  <c r="J2434"/>
  <c r="K2386"/>
  <c r="J2386"/>
  <c r="K2274"/>
  <c r="J2274"/>
  <c r="K2170"/>
  <c r="J2170"/>
  <c r="K2058"/>
  <c r="J2058"/>
  <c r="K1938"/>
  <c r="J1938"/>
  <c r="K2955"/>
  <c r="J2955"/>
  <c r="K2891"/>
  <c r="J2891"/>
  <c r="K2827"/>
  <c r="J2827"/>
  <c r="K2731"/>
  <c r="J2731"/>
  <c r="K2667"/>
  <c r="J2667"/>
  <c r="K2635"/>
  <c r="J2635"/>
  <c r="K2571"/>
  <c r="J2571"/>
  <c r="K2507"/>
  <c r="J2507"/>
  <c r="K2475"/>
  <c r="J2475"/>
  <c r="K2411"/>
  <c r="J2411"/>
  <c r="K2379"/>
  <c r="J2379"/>
  <c r="K2315"/>
  <c r="J2315"/>
  <c r="K2251"/>
  <c r="J2251"/>
  <c r="K2187"/>
  <c r="J2187"/>
  <c r="K2123"/>
  <c r="J2123"/>
  <c r="K2059"/>
  <c r="J2059"/>
  <c r="K1995"/>
  <c r="J1995"/>
  <c r="K1931"/>
  <c r="J1931"/>
  <c r="K1867"/>
  <c r="J1867"/>
  <c r="K1803"/>
  <c r="J1803"/>
  <c r="K1739"/>
  <c r="J1739"/>
  <c r="K1643"/>
  <c r="J1643"/>
  <c r="K1579"/>
  <c r="J1579"/>
  <c r="K1515"/>
  <c r="J1515"/>
  <c r="K1483"/>
  <c r="J1483"/>
  <c r="K1419"/>
  <c r="J1419"/>
  <c r="K1355"/>
  <c r="J1355"/>
  <c r="K1291"/>
  <c r="J1291"/>
  <c r="K1227"/>
  <c r="J1227"/>
  <c r="K1131"/>
  <c r="J1131"/>
  <c r="K1067"/>
  <c r="J1067"/>
  <c r="K1003"/>
  <c r="J1003"/>
  <c r="K971"/>
  <c r="J971"/>
  <c r="K907"/>
  <c r="J907"/>
  <c r="K875"/>
  <c r="J875"/>
  <c r="K811"/>
  <c r="J811"/>
  <c r="K715"/>
  <c r="J715"/>
  <c r="K651"/>
  <c r="J651"/>
  <c r="K587"/>
  <c r="J587"/>
  <c r="K523"/>
  <c r="J523"/>
  <c r="K459"/>
  <c r="J459"/>
  <c r="K395"/>
  <c r="J395"/>
  <c r="K331"/>
  <c r="J331"/>
  <c r="K267"/>
  <c r="J267"/>
  <c r="K203"/>
  <c r="J203"/>
  <c r="K171"/>
  <c r="J171"/>
  <c r="K107"/>
  <c r="J107"/>
  <c r="K43"/>
  <c r="J43"/>
  <c r="K2950"/>
  <c r="J2950"/>
  <c r="K2822"/>
  <c r="J2822"/>
  <c r="K2758"/>
  <c r="J2758"/>
  <c r="K2630"/>
  <c r="J2630"/>
  <c r="K2502"/>
  <c r="J2502"/>
  <c r="K2374"/>
  <c r="J2374"/>
  <c r="K2182"/>
  <c r="J2182"/>
  <c r="K2054"/>
  <c r="J2054"/>
  <c r="K1926"/>
  <c r="J1926"/>
  <c r="K1798"/>
  <c r="J1798"/>
  <c r="K1662"/>
  <c r="J1662"/>
  <c r="J1470"/>
  <c r="K1470"/>
  <c r="J1278"/>
  <c r="K1278"/>
  <c r="J1102"/>
  <c r="K1102"/>
  <c r="J974"/>
  <c r="K974"/>
  <c r="K854"/>
  <c r="J854"/>
  <c r="K726"/>
  <c r="J726"/>
  <c r="K598"/>
  <c r="J598"/>
  <c r="K470"/>
  <c r="J470"/>
  <c r="J334"/>
  <c r="K334"/>
  <c r="K198"/>
  <c r="J198"/>
  <c r="K134"/>
  <c r="J134"/>
  <c r="K2991"/>
  <c r="J2991"/>
  <c r="J2863"/>
  <c r="K2863"/>
  <c r="J2799"/>
  <c r="K2799"/>
  <c r="K2735"/>
  <c r="J2735"/>
  <c r="K2607"/>
  <c r="J2607"/>
  <c r="J2543"/>
  <c r="K2543"/>
  <c r="J2415"/>
  <c r="K2415"/>
  <c r="J2287"/>
  <c r="K2287"/>
  <c r="K2159"/>
  <c r="J2159"/>
  <c r="J2095"/>
  <c r="K2095"/>
  <c r="K1967"/>
  <c r="J1967"/>
  <c r="J1839"/>
  <c r="K1839"/>
  <c r="J1711"/>
  <c r="K1711"/>
  <c r="J1575"/>
  <c r="K1575"/>
  <c r="J1511"/>
  <c r="K1511"/>
  <c r="J1383"/>
  <c r="K1383"/>
  <c r="J1255"/>
  <c r="K1255"/>
  <c r="J1127"/>
  <c r="K1127"/>
  <c r="J999"/>
  <c r="K999"/>
  <c r="J871"/>
  <c r="K871"/>
  <c r="J743"/>
  <c r="K743"/>
  <c r="J615"/>
  <c r="K615"/>
  <c r="J487"/>
  <c r="K487"/>
  <c r="J359"/>
  <c r="K359"/>
  <c r="J295"/>
  <c r="K295"/>
  <c r="K175"/>
  <c r="J175"/>
  <c r="K47"/>
  <c r="J47"/>
  <c r="K2978"/>
  <c r="J2978"/>
  <c r="K2818"/>
  <c r="J2818"/>
  <c r="K2658"/>
  <c r="J2658"/>
  <c r="K2498"/>
  <c r="J2498"/>
  <c r="K2418"/>
  <c r="J2418"/>
  <c r="K2266"/>
  <c r="J2266"/>
  <c r="K2178"/>
  <c r="J2178"/>
  <c r="K2026"/>
  <c r="J2026"/>
  <c r="K1954"/>
  <c r="J1954"/>
  <c r="J1882"/>
  <c r="K1882"/>
  <c r="K1850"/>
  <c r="J1850"/>
  <c r="K1778"/>
  <c r="J1778"/>
  <c r="K1714"/>
  <c r="J1714"/>
  <c r="K1682"/>
  <c r="J1682"/>
  <c r="K1618"/>
  <c r="J1618"/>
  <c r="J1554"/>
  <c r="K1554"/>
  <c r="J1490"/>
  <c r="K1490"/>
  <c r="J1426"/>
  <c r="K1426"/>
  <c r="J1362"/>
  <c r="K1362"/>
  <c r="J1298"/>
  <c r="K1298"/>
  <c r="J1234"/>
  <c r="K1234"/>
  <c r="J1170"/>
  <c r="K1170"/>
  <c r="J1106"/>
  <c r="K1106"/>
  <c r="J1042"/>
  <c r="K1042"/>
  <c r="J978"/>
  <c r="K978"/>
  <c r="J946"/>
  <c r="K946"/>
  <c r="J882"/>
  <c r="K882"/>
  <c r="J818"/>
  <c r="K818"/>
  <c r="J754"/>
  <c r="K754"/>
  <c r="J722"/>
  <c r="K722"/>
  <c r="J690"/>
  <c r="K690"/>
  <c r="J626"/>
  <c r="K626"/>
  <c r="J562"/>
  <c r="K562"/>
  <c r="J530"/>
  <c r="K530"/>
  <c r="J466"/>
  <c r="K466"/>
  <c r="J402"/>
  <c r="K402"/>
  <c r="J338"/>
  <c r="K338"/>
  <c r="J274"/>
  <c r="K274"/>
  <c r="J242"/>
  <c r="K242"/>
  <c r="J178"/>
  <c r="K178"/>
  <c r="J114"/>
  <c r="K114"/>
  <c r="J50"/>
  <c r="K50"/>
  <c r="K2993"/>
  <c r="J2993"/>
  <c r="K2945"/>
  <c r="J2945"/>
  <c r="K2913"/>
  <c r="J2913"/>
  <c r="K2881"/>
  <c r="J2881"/>
  <c r="K2849"/>
  <c r="J2849"/>
  <c r="K2833"/>
  <c r="J2833"/>
  <c r="K2801"/>
  <c r="J2801"/>
  <c r="K2785"/>
  <c r="J2785"/>
  <c r="K2753"/>
  <c r="J2753"/>
  <c r="K2721"/>
  <c r="J2721"/>
  <c r="K2705"/>
  <c r="J2705"/>
  <c r="K2673"/>
  <c r="J2673"/>
  <c r="K2657"/>
  <c r="J2657"/>
  <c r="K2625"/>
  <c r="J2625"/>
  <c r="K2609"/>
  <c r="J2609"/>
  <c r="K2593"/>
  <c r="J2593"/>
  <c r="K2561"/>
  <c r="J2561"/>
  <c r="K2545"/>
  <c r="J2545"/>
  <c r="K2529"/>
  <c r="J2529"/>
  <c r="K2513"/>
  <c r="J2513"/>
  <c r="K2497"/>
  <c r="J2497"/>
  <c r="K2481"/>
  <c r="J2481"/>
  <c r="K2465"/>
  <c r="J2465"/>
  <c r="K2433"/>
  <c r="J2433"/>
  <c r="K2417"/>
  <c r="J2417"/>
  <c r="K2401"/>
  <c r="J2401"/>
  <c r="K2385"/>
  <c r="J2385"/>
  <c r="K2369"/>
  <c r="J2369"/>
  <c r="K2353"/>
  <c r="J2353"/>
  <c r="K2337"/>
  <c r="J2337"/>
  <c r="K2321"/>
  <c r="J2321"/>
  <c r="K2305"/>
  <c r="J2305"/>
  <c r="K2289"/>
  <c r="J2289"/>
  <c r="K2273"/>
  <c r="J2273"/>
  <c r="K2257"/>
  <c r="J2257"/>
  <c r="K2241"/>
  <c r="J2241"/>
  <c r="K2225"/>
  <c r="J2225"/>
  <c r="K2209"/>
  <c r="J2209"/>
  <c r="K2177"/>
  <c r="J2177"/>
  <c r="K2129"/>
  <c r="J2129"/>
  <c r="K2097"/>
  <c r="J2097"/>
  <c r="K2065"/>
  <c r="J2065"/>
  <c r="K2033"/>
  <c r="J2033"/>
  <c r="K2001"/>
  <c r="J2001"/>
  <c r="K1969"/>
  <c r="J1969"/>
  <c r="K1937"/>
  <c r="J1937"/>
  <c r="K1905"/>
  <c r="J1905"/>
  <c r="K1889"/>
  <c r="J1889"/>
  <c r="K1857"/>
  <c r="J1857"/>
  <c r="K1825"/>
  <c r="J1825"/>
  <c r="K1793"/>
  <c r="J1793"/>
  <c r="K1777"/>
  <c r="J1777"/>
  <c r="K1745"/>
  <c r="J1745"/>
  <c r="K1713"/>
  <c r="J1713"/>
  <c r="K1681"/>
  <c r="J1681"/>
  <c r="K1633"/>
  <c r="J1633"/>
  <c r="K1537"/>
  <c r="J1537"/>
  <c r="K721"/>
  <c r="J721"/>
  <c r="J2958"/>
  <c r="K2958"/>
  <c r="J2894"/>
  <c r="K2894"/>
  <c r="J2830"/>
  <c r="K2830"/>
  <c r="J2766"/>
  <c r="K2766"/>
  <c r="J2702"/>
  <c r="K2702"/>
  <c r="J2638"/>
  <c r="K2638"/>
  <c r="J2574"/>
  <c r="K2574"/>
  <c r="J2510"/>
  <c r="K2510"/>
  <c r="J2446"/>
  <c r="K2446"/>
  <c r="J2382"/>
  <c r="K2382"/>
  <c r="J2318"/>
  <c r="K2318"/>
  <c r="J2254"/>
  <c r="K2254"/>
  <c r="J2190"/>
  <c r="K2190"/>
  <c r="J2126"/>
  <c r="K2126"/>
  <c r="J2062"/>
  <c r="K2062"/>
  <c r="J1998"/>
  <c r="K1998"/>
  <c r="J1934"/>
  <c r="K1934"/>
  <c r="J1870"/>
  <c r="K1870"/>
  <c r="J1806"/>
  <c r="K1806"/>
  <c r="K1750"/>
  <c r="J1750"/>
  <c r="K1686"/>
  <c r="J1686"/>
  <c r="K1622"/>
  <c r="J1622"/>
  <c r="K1558"/>
  <c r="J1558"/>
  <c r="K1494"/>
  <c r="J1494"/>
  <c r="K1430"/>
  <c r="J1430"/>
  <c r="K1366"/>
  <c r="J1366"/>
  <c r="K1302"/>
  <c r="J1302"/>
  <c r="K1238"/>
  <c r="J1238"/>
  <c r="J1166"/>
  <c r="K1166"/>
  <c r="K1094"/>
  <c r="J1094"/>
  <c r="K1030"/>
  <c r="J1030"/>
  <c r="K966"/>
  <c r="J966"/>
  <c r="K902"/>
  <c r="J902"/>
  <c r="J830"/>
  <c r="K830"/>
  <c r="J766"/>
  <c r="K766"/>
  <c r="J702"/>
  <c r="K702"/>
  <c r="J638"/>
  <c r="K638"/>
  <c r="J574"/>
  <c r="K574"/>
  <c r="J510"/>
  <c r="K510"/>
  <c r="J446"/>
  <c r="K446"/>
  <c r="J382"/>
  <c r="K382"/>
  <c r="K326"/>
  <c r="J326"/>
  <c r="K262"/>
  <c r="J262"/>
  <c r="J206"/>
  <c r="K206"/>
  <c r="J142"/>
  <c r="K142"/>
  <c r="J78"/>
  <c r="K78"/>
  <c r="J14"/>
  <c r="K14"/>
  <c r="K2951"/>
  <c r="J2951"/>
  <c r="K2887"/>
  <c r="J2887"/>
  <c r="K2823"/>
  <c r="J2823"/>
  <c r="K2759"/>
  <c r="J2759"/>
  <c r="K2695"/>
  <c r="J2695"/>
  <c r="K2631"/>
  <c r="J2631"/>
  <c r="K2567"/>
  <c r="J2567"/>
  <c r="K2503"/>
  <c r="J2503"/>
  <c r="K2439"/>
  <c r="J2439"/>
  <c r="K2375"/>
  <c r="J2375"/>
  <c r="K2311"/>
  <c r="J2311"/>
  <c r="K2247"/>
  <c r="J2247"/>
  <c r="K2183"/>
  <c r="J2183"/>
  <c r="K2119"/>
  <c r="J2119"/>
  <c r="K2055"/>
  <c r="J2055"/>
  <c r="K1991"/>
  <c r="J1991"/>
  <c r="K1927"/>
  <c r="J1927"/>
  <c r="K1863"/>
  <c r="J1863"/>
  <c r="K1799"/>
  <c r="J1799"/>
  <c r="K1735"/>
  <c r="J1735"/>
  <c r="K1671"/>
  <c r="J1671"/>
  <c r="K1615"/>
  <c r="J1615"/>
  <c r="K1551"/>
  <c r="J1551"/>
  <c r="K1487"/>
  <c r="J1487"/>
  <c r="K1423"/>
  <c r="J1423"/>
  <c r="K1359"/>
  <c r="J1359"/>
  <c r="J1295"/>
  <c r="K1295"/>
  <c r="J1231"/>
  <c r="K1231"/>
  <c r="K1167"/>
  <c r="J1167"/>
  <c r="K1103"/>
  <c r="J1103"/>
  <c r="K1039"/>
  <c r="J1039"/>
  <c r="K975"/>
  <c r="J975"/>
  <c r="J911"/>
  <c r="K911"/>
  <c r="K847"/>
  <c r="J847"/>
  <c r="K783"/>
  <c r="J783"/>
  <c r="K719"/>
  <c r="J719"/>
  <c r="K655"/>
  <c r="J655"/>
  <c r="J591"/>
  <c r="K591"/>
  <c r="K527"/>
  <c r="J527"/>
  <c r="K463"/>
  <c r="J463"/>
  <c r="K399"/>
  <c r="J399"/>
  <c r="K335"/>
  <c r="J335"/>
  <c r="K271"/>
  <c r="J271"/>
  <c r="J207"/>
  <c r="K207"/>
  <c r="J135"/>
  <c r="K135"/>
  <c r="J71"/>
  <c r="K71"/>
  <c r="K2994"/>
  <c r="J2994"/>
  <c r="K2946"/>
  <c r="J2946"/>
  <c r="J2890"/>
  <c r="K2890"/>
  <c r="K2834"/>
  <c r="J2834"/>
  <c r="K2786"/>
  <c r="J2786"/>
  <c r="J2730"/>
  <c r="K2730"/>
  <c r="K2674"/>
  <c r="J2674"/>
  <c r="K2626"/>
  <c r="J2626"/>
  <c r="K2570"/>
  <c r="J2570"/>
  <c r="K2514"/>
  <c r="J2514"/>
  <c r="K2458"/>
  <c r="J2458"/>
  <c r="J2410"/>
  <c r="K2410"/>
  <c r="K2354"/>
  <c r="J2354"/>
  <c r="K2298"/>
  <c r="J2298"/>
  <c r="K2250"/>
  <c r="J2250"/>
  <c r="K2194"/>
  <c r="J2194"/>
  <c r="K2146"/>
  <c r="J2146"/>
  <c r="K2090"/>
  <c r="J2090"/>
  <c r="K2034"/>
  <c r="J2034"/>
  <c r="K1978"/>
  <c r="J1978"/>
  <c r="K3003"/>
  <c r="J3003"/>
  <c r="K2971"/>
  <c r="J2971"/>
  <c r="K2939"/>
  <c r="J2939"/>
  <c r="K2907"/>
  <c r="J2907"/>
  <c r="K2875"/>
  <c r="J2875"/>
  <c r="K2843"/>
  <c r="J2843"/>
  <c r="K2811"/>
  <c r="J2811"/>
  <c r="K2779"/>
  <c r="J2779"/>
  <c r="K2747"/>
  <c r="J2747"/>
  <c r="K2715"/>
  <c r="J2715"/>
  <c r="K2683"/>
  <c r="J2683"/>
  <c r="K2651"/>
  <c r="J2651"/>
  <c r="K2619"/>
  <c r="J2619"/>
  <c r="K2587"/>
  <c r="J2587"/>
  <c r="K2555"/>
  <c r="J2555"/>
  <c r="K2523"/>
  <c r="J2523"/>
  <c r="K2491"/>
  <c r="J2491"/>
  <c r="K2459"/>
  <c r="J2459"/>
  <c r="K2427"/>
  <c r="J2427"/>
  <c r="K2395"/>
  <c r="J2395"/>
  <c r="K2363"/>
  <c r="J2363"/>
  <c r="K2331"/>
  <c r="J2331"/>
  <c r="K2299"/>
  <c r="J2299"/>
  <c r="K2267"/>
  <c r="J2267"/>
  <c r="K2235"/>
  <c r="J2235"/>
  <c r="K2203"/>
  <c r="J2203"/>
  <c r="K2171"/>
  <c r="J2171"/>
  <c r="K2139"/>
  <c r="J2139"/>
  <c r="K2107"/>
  <c r="J2107"/>
  <c r="K2075"/>
  <c r="J2075"/>
  <c r="K2043"/>
  <c r="J2043"/>
  <c r="K2011"/>
  <c r="J2011"/>
  <c r="K1979"/>
  <c r="J1979"/>
  <c r="K1947"/>
  <c r="J1947"/>
  <c r="K1915"/>
  <c r="J1915"/>
  <c r="K1883"/>
  <c r="J1883"/>
  <c r="K1851"/>
  <c r="J1851"/>
  <c r="K1819"/>
  <c r="J1819"/>
  <c r="K1787"/>
  <c r="J1787"/>
  <c r="K1755"/>
  <c r="J1755"/>
  <c r="K1723"/>
  <c r="J1723"/>
  <c r="K1691"/>
  <c r="J1691"/>
  <c r="K1659"/>
  <c r="J1659"/>
  <c r="K1627"/>
  <c r="J1627"/>
  <c r="K1595"/>
  <c r="J1595"/>
  <c r="K1563"/>
  <c r="J1563"/>
  <c r="K1531"/>
  <c r="J1531"/>
  <c r="K1499"/>
  <c r="J1499"/>
  <c r="K1467"/>
  <c r="J1467"/>
  <c r="K1435"/>
  <c r="J1435"/>
  <c r="K1403"/>
  <c r="J1403"/>
  <c r="K1371"/>
  <c r="J1371"/>
  <c r="K1339"/>
  <c r="J1339"/>
  <c r="K1307"/>
  <c r="J1307"/>
  <c r="K1275"/>
  <c r="J1275"/>
  <c r="K1243"/>
  <c r="J1243"/>
  <c r="K1211"/>
  <c r="J1211"/>
  <c r="K1179"/>
  <c r="J1179"/>
  <c r="K1147"/>
  <c r="J1147"/>
  <c r="K1115"/>
  <c r="J1115"/>
  <c r="K1083"/>
  <c r="J1083"/>
  <c r="K1051"/>
  <c r="J1051"/>
  <c r="K1019"/>
  <c r="J1019"/>
  <c r="K987"/>
  <c r="J987"/>
  <c r="K955"/>
  <c r="J955"/>
  <c r="K923"/>
  <c r="J923"/>
  <c r="K891"/>
  <c r="J891"/>
  <c r="K859"/>
  <c r="J859"/>
  <c r="K827"/>
  <c r="J827"/>
  <c r="K795"/>
  <c r="J795"/>
  <c r="K763"/>
  <c r="J763"/>
  <c r="K731"/>
  <c r="J731"/>
  <c r="K699"/>
  <c r="J699"/>
  <c r="K667"/>
  <c r="J667"/>
  <c r="K635"/>
  <c r="J635"/>
  <c r="K603"/>
  <c r="J603"/>
  <c r="K571"/>
  <c r="J571"/>
  <c r="K539"/>
  <c r="J539"/>
  <c r="K507"/>
  <c r="J507"/>
  <c r="K475"/>
  <c r="J475"/>
  <c r="K443"/>
  <c r="J443"/>
  <c r="K411"/>
  <c r="J411"/>
  <c r="K379"/>
  <c r="J379"/>
  <c r="K347"/>
  <c r="J347"/>
  <c r="K315"/>
  <c r="J315"/>
  <c r="K283"/>
  <c r="J283"/>
  <c r="K251"/>
  <c r="J251"/>
  <c r="K219"/>
  <c r="J219"/>
  <c r="K187"/>
  <c r="J187"/>
  <c r="K155"/>
  <c r="J155"/>
  <c r="K123"/>
  <c r="J123"/>
  <c r="K91"/>
  <c r="J91"/>
  <c r="K59"/>
  <c r="J59"/>
  <c r="K27"/>
  <c r="J27"/>
  <c r="K2982"/>
  <c r="J2982"/>
  <c r="K2918"/>
  <c r="J2918"/>
  <c r="K2854"/>
  <c r="J2854"/>
  <c r="K2790"/>
  <c r="J2790"/>
  <c r="K2726"/>
  <c r="J2726"/>
  <c r="K2662"/>
  <c r="J2662"/>
  <c r="K2598"/>
  <c r="J2598"/>
  <c r="K2534"/>
  <c r="J2534"/>
  <c r="K2470"/>
  <c r="J2470"/>
  <c r="K2406"/>
  <c r="J2406"/>
  <c r="K2342"/>
  <c r="J2342"/>
  <c r="K2278"/>
  <c r="J2278"/>
  <c r="K2214"/>
  <c r="J2214"/>
  <c r="K2150"/>
  <c r="J2150"/>
  <c r="K2086"/>
  <c r="J2086"/>
  <c r="K2022"/>
  <c r="J2022"/>
  <c r="K1958"/>
  <c r="J1958"/>
  <c r="K1894"/>
  <c r="J1894"/>
  <c r="K1830"/>
  <c r="J1830"/>
  <c r="K1766"/>
  <c r="J1766"/>
  <c r="K1694"/>
  <c r="J1694"/>
  <c r="K1630"/>
  <c r="J1630"/>
  <c r="J1566"/>
  <c r="K1566"/>
  <c r="J1502"/>
  <c r="K1502"/>
  <c r="J1438"/>
  <c r="K1438"/>
  <c r="J1374"/>
  <c r="K1374"/>
  <c r="J1310"/>
  <c r="K1310"/>
  <c r="J1246"/>
  <c r="K1246"/>
  <c r="K1190"/>
  <c r="J1190"/>
  <c r="K1126"/>
  <c r="J1126"/>
  <c r="J1070"/>
  <c r="K1070"/>
  <c r="J1006"/>
  <c r="K1006"/>
  <c r="J942"/>
  <c r="K942"/>
  <c r="J878"/>
  <c r="K878"/>
  <c r="K822"/>
  <c r="J822"/>
  <c r="K758"/>
  <c r="J758"/>
  <c r="K694"/>
  <c r="J694"/>
  <c r="K630"/>
  <c r="J630"/>
  <c r="K566"/>
  <c r="J566"/>
  <c r="K502"/>
  <c r="J502"/>
  <c r="K438"/>
  <c r="J438"/>
  <c r="K374"/>
  <c r="J374"/>
  <c r="J302"/>
  <c r="K302"/>
  <c r="J238"/>
  <c r="K238"/>
  <c r="K166"/>
  <c r="J166"/>
  <c r="K102"/>
  <c r="J102"/>
  <c r="K38"/>
  <c r="J38"/>
  <c r="K2959"/>
  <c r="J2959"/>
  <c r="K2895"/>
  <c r="J2895"/>
  <c r="K2831"/>
  <c r="J2831"/>
  <c r="K2767"/>
  <c r="J2767"/>
  <c r="J2703"/>
  <c r="K2703"/>
  <c r="J2639"/>
  <c r="K2639"/>
  <c r="J2575"/>
  <c r="K2575"/>
  <c r="K2511"/>
  <c r="J2511"/>
  <c r="K2447"/>
  <c r="J2447"/>
  <c r="J2383"/>
  <c r="K2383"/>
  <c r="J2319"/>
  <c r="K2319"/>
  <c r="K2255"/>
  <c r="J2255"/>
  <c r="K2191"/>
  <c r="J2191"/>
  <c r="J2127"/>
  <c r="K2127"/>
  <c r="J2063"/>
  <c r="K2063"/>
  <c r="J1999"/>
  <c r="K1999"/>
  <c r="K1935"/>
  <c r="J1935"/>
  <c r="K1871"/>
  <c r="J1871"/>
  <c r="K1807"/>
  <c r="J1807"/>
  <c r="K1743"/>
  <c r="J1743"/>
  <c r="K1679"/>
  <c r="J1679"/>
  <c r="K1607"/>
  <c r="J1607"/>
  <c r="J1543"/>
  <c r="K1543"/>
  <c r="J1479"/>
  <c r="K1479"/>
  <c r="J1415"/>
  <c r="K1415"/>
  <c r="J1351"/>
  <c r="K1351"/>
  <c r="J1287"/>
  <c r="K1287"/>
  <c r="J1223"/>
  <c r="K1223"/>
  <c r="J1159"/>
  <c r="K1159"/>
  <c r="J1095"/>
  <c r="K1095"/>
  <c r="J1031"/>
  <c r="K1031"/>
  <c r="J967"/>
  <c r="K967"/>
  <c r="J903"/>
  <c r="K903"/>
  <c r="J839"/>
  <c r="K839"/>
  <c r="J775"/>
  <c r="K775"/>
  <c r="J711"/>
  <c r="K711"/>
  <c r="J647"/>
  <c r="K647"/>
  <c r="J583"/>
  <c r="K583"/>
  <c r="J519"/>
  <c r="K519"/>
  <c r="J455"/>
  <c r="K455"/>
  <c r="J391"/>
  <c r="K391"/>
  <c r="J327"/>
  <c r="K327"/>
  <c r="J263"/>
  <c r="K263"/>
  <c r="J199"/>
  <c r="K199"/>
  <c r="J143"/>
  <c r="K143"/>
  <c r="K79"/>
  <c r="J79"/>
  <c r="K15"/>
  <c r="J15"/>
  <c r="K2938"/>
  <c r="J2938"/>
  <c r="J2858"/>
  <c r="K2858"/>
  <c r="K2778"/>
  <c r="J2778"/>
  <c r="K2698"/>
  <c r="J2698"/>
  <c r="K2618"/>
  <c r="J2618"/>
  <c r="K2538"/>
  <c r="J2538"/>
  <c r="K2466"/>
  <c r="J2466"/>
  <c r="J2378"/>
  <c r="K2378"/>
  <c r="K2306"/>
  <c r="J2306"/>
  <c r="K2218"/>
  <c r="J2218"/>
  <c r="K2138"/>
  <c r="J2138"/>
  <c r="K2066"/>
  <c r="J2066"/>
  <c r="K1986"/>
  <c r="J1986"/>
  <c r="K1930"/>
  <c r="J1930"/>
  <c r="J1898"/>
  <c r="K1898"/>
  <c r="J1866"/>
  <c r="K1866"/>
  <c r="K1826"/>
  <c r="J1826"/>
  <c r="K1794"/>
  <c r="J1794"/>
  <c r="K1762"/>
  <c r="J1762"/>
  <c r="K1730"/>
  <c r="J1730"/>
  <c r="K1698"/>
  <c r="J1698"/>
  <c r="K1666"/>
  <c r="J1666"/>
  <c r="K1634"/>
  <c r="J1634"/>
  <c r="K1602"/>
  <c r="J1602"/>
  <c r="J1570"/>
  <c r="K1570"/>
  <c r="J1538"/>
  <c r="K1538"/>
  <c r="J1506"/>
  <c r="K1506"/>
  <c r="J1474"/>
  <c r="K1474"/>
  <c r="J1442"/>
  <c r="K1442"/>
  <c r="J1410"/>
  <c r="K1410"/>
  <c r="J1378"/>
  <c r="K1378"/>
  <c r="J1346"/>
  <c r="K1346"/>
  <c r="J1314"/>
  <c r="K1314"/>
  <c r="J1282"/>
  <c r="K1282"/>
  <c r="J1250"/>
  <c r="K1250"/>
  <c r="J1218"/>
  <c r="K1218"/>
  <c r="J1186"/>
  <c r="K1186"/>
  <c r="J1154"/>
  <c r="K1154"/>
  <c r="J1122"/>
  <c r="K1122"/>
  <c r="J1090"/>
  <c r="K1090"/>
  <c r="J1058"/>
  <c r="K1058"/>
  <c r="J1026"/>
  <c r="K1026"/>
  <c r="J994"/>
  <c r="K994"/>
  <c r="J962"/>
  <c r="K962"/>
  <c r="J930"/>
  <c r="K930"/>
  <c r="J898"/>
  <c r="K898"/>
  <c r="J866"/>
  <c r="K866"/>
  <c r="J834"/>
  <c r="K834"/>
  <c r="J802"/>
  <c r="K802"/>
  <c r="J770"/>
  <c r="K770"/>
  <c r="J738"/>
  <c r="K738"/>
  <c r="J706"/>
  <c r="K706"/>
  <c r="J674"/>
  <c r="K674"/>
  <c r="J642"/>
  <c r="K642"/>
  <c r="J610"/>
  <c r="K610"/>
  <c r="J578"/>
  <c r="K578"/>
  <c r="J546"/>
  <c r="K546"/>
  <c r="J514"/>
  <c r="K514"/>
  <c r="J482"/>
  <c r="K482"/>
  <c r="J450"/>
  <c r="K450"/>
  <c r="J418"/>
  <c r="K418"/>
  <c r="J386"/>
  <c r="K386"/>
  <c r="J354"/>
  <c r="K354"/>
  <c r="J322"/>
  <c r="K322"/>
  <c r="J290"/>
  <c r="K290"/>
  <c r="J258"/>
  <c r="K258"/>
  <c r="J226"/>
  <c r="K226"/>
  <c r="J194"/>
  <c r="K194"/>
  <c r="J162"/>
  <c r="K162"/>
  <c r="J130"/>
  <c r="K130"/>
  <c r="J98"/>
  <c r="K98"/>
  <c r="J66"/>
  <c r="K66"/>
  <c r="J34"/>
  <c r="K34"/>
  <c r="K3001"/>
  <c r="J3001"/>
  <c r="K2985"/>
  <c r="J2985"/>
  <c r="K2969"/>
  <c r="J2969"/>
  <c r="K2953"/>
  <c r="J2953"/>
  <c r="K2937"/>
  <c r="J2937"/>
  <c r="K2921"/>
  <c r="J2921"/>
  <c r="K2905"/>
  <c r="J2905"/>
  <c r="K2889"/>
  <c r="J2889"/>
  <c r="K2873"/>
  <c r="J2873"/>
  <c r="K2857"/>
  <c r="J2857"/>
  <c r="K2841"/>
  <c r="J2841"/>
  <c r="K2825"/>
  <c r="J2825"/>
  <c r="K2809"/>
  <c r="J2809"/>
  <c r="K2793"/>
  <c r="J2793"/>
  <c r="K2777"/>
  <c r="J2777"/>
  <c r="K2761"/>
  <c r="J2761"/>
  <c r="K2745"/>
  <c r="J2745"/>
  <c r="K2729"/>
  <c r="J2729"/>
  <c r="K2713"/>
  <c r="J2713"/>
  <c r="K2697"/>
  <c r="J2697"/>
  <c r="K2681"/>
  <c r="J2681"/>
  <c r="K2665"/>
  <c r="J2665"/>
  <c r="K2649"/>
  <c r="J2649"/>
  <c r="K2633"/>
  <c r="J2633"/>
  <c r="K2617"/>
  <c r="J2617"/>
  <c r="K2601"/>
  <c r="J2601"/>
  <c r="K2585"/>
  <c r="J2585"/>
  <c r="K2569"/>
  <c r="J2569"/>
  <c r="K2553"/>
  <c r="J2553"/>
  <c r="K2537"/>
  <c r="J2537"/>
  <c r="K2521"/>
  <c r="J2521"/>
  <c r="K2505"/>
  <c r="J2505"/>
  <c r="K2489"/>
  <c r="J2489"/>
  <c r="K2473"/>
  <c r="J2473"/>
  <c r="K2457"/>
  <c r="J2457"/>
  <c r="K2441"/>
  <c r="J2441"/>
  <c r="K2425"/>
  <c r="J2425"/>
  <c r="K2409"/>
  <c r="J2409"/>
  <c r="K2393"/>
  <c r="J2393"/>
  <c r="K2377"/>
  <c r="J2377"/>
  <c r="K2361"/>
  <c r="J2361"/>
  <c r="K2345"/>
  <c r="J2345"/>
  <c r="K2329"/>
  <c r="J2329"/>
  <c r="K2313"/>
  <c r="J2313"/>
  <c r="K2297"/>
  <c r="J2297"/>
  <c r="K2281"/>
  <c r="J2281"/>
  <c r="K2265"/>
  <c r="J2265"/>
  <c r="K2249"/>
  <c r="J2249"/>
  <c r="K2233"/>
  <c r="J2233"/>
  <c r="K2217"/>
  <c r="J2217"/>
  <c r="K2201"/>
  <c r="J2201"/>
  <c r="K2185"/>
  <c r="J2185"/>
  <c r="K2169"/>
  <c r="J2169"/>
  <c r="K2153"/>
  <c r="J2153"/>
  <c r="K2137"/>
  <c r="J2137"/>
  <c r="K2121"/>
  <c r="J2121"/>
  <c r="K2105"/>
  <c r="J2105"/>
  <c r="K2089"/>
  <c r="J2089"/>
  <c r="K2073"/>
  <c r="J2073"/>
  <c r="K2057"/>
  <c r="J2057"/>
  <c r="K2041"/>
  <c r="J2041"/>
  <c r="K2025"/>
  <c r="J2025"/>
  <c r="K2009"/>
  <c r="J2009"/>
  <c r="K1993"/>
  <c r="J1993"/>
  <c r="K1977"/>
  <c r="J1977"/>
  <c r="K1961"/>
  <c r="J1961"/>
  <c r="K1945"/>
  <c r="J1945"/>
  <c r="K1929"/>
  <c r="J1929"/>
  <c r="K1913"/>
  <c r="J1913"/>
  <c r="K1897"/>
  <c r="J1897"/>
  <c r="K1881"/>
  <c r="J1881"/>
  <c r="K1865"/>
  <c r="J1865"/>
  <c r="K1849"/>
  <c r="J1849"/>
  <c r="K1833"/>
  <c r="J1833"/>
  <c r="K1817"/>
  <c r="J1817"/>
  <c r="K1801"/>
  <c r="J1801"/>
  <c r="K1785"/>
  <c r="J1785"/>
  <c r="K1769"/>
  <c r="J1769"/>
  <c r="K1753"/>
  <c r="J1753"/>
  <c r="K1737"/>
  <c r="J1737"/>
  <c r="K1721"/>
  <c r="J1721"/>
  <c r="K1705"/>
  <c r="J1705"/>
  <c r="K1689"/>
  <c r="J1689"/>
  <c r="K1673"/>
  <c r="J1673"/>
  <c r="K1657"/>
  <c r="J1657"/>
  <c r="K1641"/>
  <c r="J1641"/>
  <c r="K1625"/>
  <c r="J1625"/>
  <c r="K1609"/>
  <c r="J1609"/>
  <c r="K1593"/>
  <c r="J1593"/>
  <c r="K1577"/>
  <c r="J1577"/>
  <c r="K1561"/>
  <c r="J1561"/>
  <c r="K1545"/>
  <c r="J1545"/>
  <c r="K1529"/>
  <c r="J1529"/>
  <c r="K1513"/>
  <c r="J1513"/>
  <c r="K1497"/>
  <c r="J1497"/>
  <c r="K1481"/>
  <c r="J1481"/>
  <c r="K1465"/>
  <c r="J1465"/>
  <c r="K1449"/>
  <c r="J1449"/>
  <c r="K1433"/>
  <c r="J1433"/>
  <c r="K1417"/>
  <c r="J1417"/>
  <c r="K1401"/>
  <c r="J1401"/>
  <c r="K1385"/>
  <c r="J1385"/>
  <c r="K1369"/>
  <c r="J1369"/>
  <c r="K1353"/>
  <c r="J1353"/>
  <c r="K1337"/>
  <c r="J1337"/>
  <c r="K1321"/>
  <c r="J1321"/>
  <c r="K1305"/>
  <c r="J1305"/>
  <c r="K1289"/>
  <c r="J1289"/>
  <c r="K1273"/>
  <c r="J1273"/>
  <c r="K1257"/>
  <c r="J1257"/>
  <c r="K1241"/>
  <c r="J1241"/>
  <c r="K1225"/>
  <c r="J1225"/>
  <c r="K1209"/>
  <c r="J1209"/>
  <c r="K1193"/>
  <c r="J1193"/>
  <c r="K1177"/>
  <c r="J1177"/>
  <c r="K1161"/>
  <c r="J1161"/>
  <c r="K1145"/>
  <c r="J1145"/>
  <c r="K1129"/>
  <c r="J1129"/>
  <c r="K1113"/>
  <c r="J1113"/>
  <c r="K32"/>
  <c r="J32"/>
  <c r="K689"/>
  <c r="J689"/>
  <c r="K2145"/>
  <c r="J2145"/>
  <c r="K2113"/>
  <c r="J2113"/>
  <c r="K2081"/>
  <c r="J2081"/>
  <c r="K2049"/>
  <c r="J2049"/>
  <c r="K2017"/>
  <c r="J2017"/>
  <c r="K1985"/>
  <c r="J1985"/>
  <c r="K1953"/>
  <c r="J1953"/>
  <c r="K1921"/>
  <c r="J1921"/>
  <c r="K1873"/>
  <c r="J1873"/>
  <c r="K1841"/>
  <c r="J1841"/>
  <c r="K1809"/>
  <c r="J1809"/>
  <c r="K1761"/>
  <c r="J1761"/>
  <c r="K1729"/>
  <c r="J1729"/>
  <c r="K1697"/>
  <c r="J1697"/>
  <c r="K1665"/>
  <c r="J1665"/>
  <c r="K1649"/>
  <c r="J1649"/>
  <c r="K1617"/>
  <c r="J1617"/>
  <c r="K1601"/>
  <c r="J1601"/>
  <c r="K1585"/>
  <c r="J1585"/>
  <c r="K1569"/>
  <c r="J1569"/>
  <c r="K1553"/>
  <c r="J1553"/>
  <c r="K1521"/>
  <c r="J1521"/>
  <c r="K1505"/>
  <c r="J1505"/>
  <c r="K1489"/>
  <c r="J1489"/>
  <c r="K1473"/>
  <c r="J1473"/>
  <c r="K1457"/>
  <c r="J1457"/>
  <c r="K1441"/>
  <c r="J1441"/>
  <c r="K1425"/>
  <c r="J1425"/>
  <c r="K1409"/>
  <c r="J1409"/>
  <c r="K1393"/>
  <c r="J1393"/>
  <c r="K1377"/>
  <c r="J1377"/>
  <c r="K1361"/>
  <c r="J1361"/>
  <c r="K1345"/>
  <c r="J1345"/>
  <c r="K1329"/>
  <c r="J1329"/>
  <c r="K1313"/>
  <c r="J1313"/>
  <c r="K1297"/>
  <c r="J1297"/>
  <c r="K1281"/>
  <c r="J1281"/>
  <c r="K1265"/>
  <c r="J1265"/>
  <c r="K1249"/>
  <c r="J1249"/>
  <c r="K1233"/>
  <c r="J1233"/>
  <c r="K1217"/>
  <c r="J1217"/>
  <c r="K1201"/>
  <c r="J1201"/>
  <c r="K1185"/>
  <c r="J1185"/>
  <c r="K1169"/>
  <c r="J1169"/>
  <c r="K1153"/>
  <c r="J1153"/>
  <c r="K1137"/>
  <c r="J1137"/>
  <c r="K1121"/>
  <c r="J1121"/>
  <c r="K1105"/>
  <c r="J1105"/>
  <c r="K1089"/>
  <c r="J1089"/>
  <c r="K1073"/>
  <c r="J1073"/>
  <c r="K1057"/>
  <c r="J1057"/>
  <c r="K1041"/>
  <c r="J1041"/>
  <c r="K1025"/>
  <c r="J1025"/>
  <c r="K1009"/>
  <c r="J1009"/>
  <c r="K993"/>
  <c r="J993"/>
  <c r="K977"/>
  <c r="J977"/>
  <c r="K961"/>
  <c r="J961"/>
  <c r="K945"/>
  <c r="J945"/>
  <c r="K929"/>
  <c r="J929"/>
  <c r="K913"/>
  <c r="J913"/>
  <c r="K897"/>
  <c r="J897"/>
  <c r="K881"/>
  <c r="J881"/>
  <c r="K865"/>
  <c r="J865"/>
  <c r="K849"/>
  <c r="J849"/>
  <c r="K833"/>
  <c r="J833"/>
  <c r="K817"/>
  <c r="J817"/>
  <c r="K801"/>
  <c r="J801"/>
  <c r="K785"/>
  <c r="J785"/>
  <c r="K769"/>
  <c r="J769"/>
  <c r="K753"/>
  <c r="J753"/>
  <c r="K737"/>
  <c r="J737"/>
  <c r="K705"/>
  <c r="J705"/>
  <c r="K10"/>
  <c r="J10"/>
  <c r="K2942"/>
  <c r="J2942"/>
  <c r="K2878"/>
  <c r="J2878"/>
  <c r="K2814"/>
  <c r="J2814"/>
  <c r="K2750"/>
  <c r="J2750"/>
  <c r="K2686"/>
  <c r="J2686"/>
  <c r="K2622"/>
  <c r="J2622"/>
  <c r="K2558"/>
  <c r="J2558"/>
  <c r="K2494"/>
  <c r="J2494"/>
  <c r="K2430"/>
  <c r="J2430"/>
  <c r="K2366"/>
  <c r="J2366"/>
  <c r="K2302"/>
  <c r="J2302"/>
  <c r="K2238"/>
  <c r="J2238"/>
  <c r="K2174"/>
  <c r="J2174"/>
  <c r="K2110"/>
  <c r="J2110"/>
  <c r="K2046"/>
  <c r="J2046"/>
  <c r="K1982"/>
  <c r="J1982"/>
  <c r="K1918"/>
  <c r="J1918"/>
  <c r="K1854"/>
  <c r="J1854"/>
  <c r="K1790"/>
  <c r="J1790"/>
  <c r="K1734"/>
  <c r="J1734"/>
  <c r="K1670"/>
  <c r="J1670"/>
  <c r="K1606"/>
  <c r="J1606"/>
  <c r="K1542"/>
  <c r="J1542"/>
  <c r="K1478"/>
  <c r="J1478"/>
  <c r="K1414"/>
  <c r="J1414"/>
  <c r="K1350"/>
  <c r="J1350"/>
  <c r="K1286"/>
  <c r="J1286"/>
  <c r="K1222"/>
  <c r="J1222"/>
  <c r="J1150"/>
  <c r="K1150"/>
  <c r="K1078"/>
  <c r="J1078"/>
  <c r="K1014"/>
  <c r="J1014"/>
  <c r="K950"/>
  <c r="J950"/>
  <c r="K886"/>
  <c r="J886"/>
  <c r="J814"/>
  <c r="K814"/>
  <c r="J750"/>
  <c r="K750"/>
  <c r="J686"/>
  <c r="K686"/>
  <c r="J622"/>
  <c r="K622"/>
  <c r="J558"/>
  <c r="K558"/>
  <c r="J494"/>
  <c r="K494"/>
  <c r="J430"/>
  <c r="K430"/>
  <c r="J366"/>
  <c r="K366"/>
  <c r="K310"/>
  <c r="J310"/>
  <c r="K246"/>
  <c r="J246"/>
  <c r="J190"/>
  <c r="K190"/>
  <c r="J126"/>
  <c r="K126"/>
  <c r="J62"/>
  <c r="K62"/>
  <c r="K2999"/>
  <c r="J2999"/>
  <c r="K2935"/>
  <c r="J2935"/>
  <c r="K2871"/>
  <c r="J2871"/>
  <c r="K2807"/>
  <c r="J2807"/>
  <c r="K2743"/>
  <c r="J2743"/>
  <c r="K2679"/>
  <c r="J2679"/>
  <c r="K2615"/>
  <c r="J2615"/>
  <c r="K2551"/>
  <c r="J2551"/>
  <c r="K2487"/>
  <c r="J2487"/>
  <c r="K2423"/>
  <c r="J2423"/>
  <c r="K2359"/>
  <c r="J2359"/>
  <c r="K2295"/>
  <c r="J2295"/>
  <c r="K2231"/>
  <c r="J2231"/>
  <c r="K2167"/>
  <c r="J2167"/>
  <c r="K2103"/>
  <c r="J2103"/>
  <c r="K2039"/>
  <c r="J2039"/>
  <c r="K1975"/>
  <c r="J1975"/>
  <c r="K1911"/>
  <c r="J1911"/>
  <c r="K1847"/>
  <c r="J1847"/>
  <c r="K1783"/>
  <c r="J1783"/>
  <c r="K1719"/>
  <c r="J1719"/>
  <c r="K1655"/>
  <c r="J1655"/>
  <c r="K1599"/>
  <c r="J1599"/>
  <c r="J1535"/>
  <c r="K1535"/>
  <c r="J1471"/>
  <c r="K1471"/>
  <c r="J1407"/>
  <c r="K1407"/>
  <c r="J1343"/>
  <c r="K1343"/>
  <c r="J1279"/>
  <c r="K1279"/>
  <c r="J1215"/>
  <c r="K1215"/>
  <c r="J1151"/>
  <c r="K1151"/>
  <c r="J1087"/>
  <c r="K1087"/>
  <c r="J1023"/>
  <c r="K1023"/>
  <c r="J959"/>
  <c r="K959"/>
  <c r="J895"/>
  <c r="K895"/>
  <c r="J831"/>
  <c r="K831"/>
  <c r="J767"/>
  <c r="K767"/>
  <c r="J703"/>
  <c r="K703"/>
  <c r="J639"/>
  <c r="K639"/>
  <c r="J575"/>
  <c r="K575"/>
  <c r="J511"/>
  <c r="K511"/>
  <c r="J447"/>
  <c r="K447"/>
  <c r="J383"/>
  <c r="K383"/>
  <c r="J319"/>
  <c r="K319"/>
  <c r="J255"/>
  <c r="K255"/>
  <c r="J183"/>
  <c r="K183"/>
  <c r="J119"/>
  <c r="K119"/>
  <c r="J55"/>
  <c r="K55"/>
  <c r="J2986"/>
  <c r="K2986"/>
  <c r="K2930"/>
  <c r="J2930"/>
  <c r="K2874"/>
  <c r="J2874"/>
  <c r="K2826"/>
  <c r="J2826"/>
  <c r="K2770"/>
  <c r="J2770"/>
  <c r="K2714"/>
  <c r="J2714"/>
  <c r="J2666"/>
  <c r="K2666"/>
  <c r="K2610"/>
  <c r="J2610"/>
  <c r="K2554"/>
  <c r="J2554"/>
  <c r="K2506"/>
  <c r="J2506"/>
  <c r="K2450"/>
  <c r="J2450"/>
  <c r="J2394"/>
  <c r="K2394"/>
  <c r="J2346"/>
  <c r="K2346"/>
  <c r="K2290"/>
  <c r="J2290"/>
  <c r="K2234"/>
  <c r="J2234"/>
  <c r="J2186"/>
  <c r="K2186"/>
  <c r="K2130"/>
  <c r="J2130"/>
  <c r="K2074"/>
  <c r="J2074"/>
  <c r="K2018"/>
  <c r="J2018"/>
  <c r="K1962"/>
  <c r="J1962"/>
  <c r="K2995"/>
  <c r="J2995"/>
  <c r="K2963"/>
  <c r="J2963"/>
  <c r="K2931"/>
  <c r="J2931"/>
  <c r="K2899"/>
  <c r="J2899"/>
  <c r="K2867"/>
  <c r="J2867"/>
  <c r="K2835"/>
  <c r="J2835"/>
  <c r="K2803"/>
  <c r="J2803"/>
  <c r="K2771"/>
  <c r="J2771"/>
  <c r="K2739"/>
  <c r="J2739"/>
  <c r="K2707"/>
  <c r="J2707"/>
  <c r="K2675"/>
  <c r="J2675"/>
  <c r="K2643"/>
  <c r="J2643"/>
  <c r="K2611"/>
  <c r="J2611"/>
  <c r="K2579"/>
  <c r="J2579"/>
  <c r="K2547"/>
  <c r="J2547"/>
  <c r="K2515"/>
  <c r="J2515"/>
  <c r="K2483"/>
  <c r="J2483"/>
  <c r="K2451"/>
  <c r="J2451"/>
  <c r="K2419"/>
  <c r="J2419"/>
  <c r="K2387"/>
  <c r="J2387"/>
  <c r="K2355"/>
  <c r="J2355"/>
  <c r="K2323"/>
  <c r="J2323"/>
  <c r="K2291"/>
  <c r="J2291"/>
  <c r="K2259"/>
  <c r="J2259"/>
  <c r="K2227"/>
  <c r="J2227"/>
  <c r="K2195"/>
  <c r="J2195"/>
  <c r="K2163"/>
  <c r="J2163"/>
  <c r="K2131"/>
  <c r="J2131"/>
  <c r="K2099"/>
  <c r="J2099"/>
  <c r="K2067"/>
  <c r="J2067"/>
  <c r="K2035"/>
  <c r="J2035"/>
  <c r="K2003"/>
  <c r="J2003"/>
  <c r="K1971"/>
  <c r="J1971"/>
  <c r="K1939"/>
  <c r="J1939"/>
  <c r="K1907"/>
  <c r="J1907"/>
  <c r="K1875"/>
  <c r="J1875"/>
  <c r="K1843"/>
  <c r="J1843"/>
  <c r="K1811"/>
  <c r="J1811"/>
  <c r="K1779"/>
  <c r="J1779"/>
  <c r="K1747"/>
  <c r="J1747"/>
  <c r="K1715"/>
  <c r="J1715"/>
  <c r="K1683"/>
  <c r="J1683"/>
  <c r="K1651"/>
  <c r="J1651"/>
  <c r="K1619"/>
  <c r="J1619"/>
  <c r="J1587"/>
  <c r="K1587"/>
  <c r="J1555"/>
  <c r="K1555"/>
  <c r="J1523"/>
  <c r="K1523"/>
  <c r="J1491"/>
  <c r="K1491"/>
  <c r="J1459"/>
  <c r="K1459"/>
  <c r="J1427"/>
  <c r="K1427"/>
  <c r="J1395"/>
  <c r="K1395"/>
  <c r="J1363"/>
  <c r="K1363"/>
  <c r="J1331"/>
  <c r="K1331"/>
  <c r="J1299"/>
  <c r="K1299"/>
  <c r="J1267"/>
  <c r="K1267"/>
  <c r="J1235"/>
  <c r="K1235"/>
  <c r="J1203"/>
  <c r="K1203"/>
  <c r="J1171"/>
  <c r="K1171"/>
  <c r="J1139"/>
  <c r="K1139"/>
  <c r="J1107"/>
  <c r="K1107"/>
  <c r="J1075"/>
  <c r="K1075"/>
  <c r="J1043"/>
  <c r="K1043"/>
  <c r="J1011"/>
  <c r="K1011"/>
  <c r="J979"/>
  <c r="K979"/>
  <c r="J947"/>
  <c r="K947"/>
  <c r="J915"/>
  <c r="K915"/>
  <c r="J883"/>
  <c r="K883"/>
  <c r="J851"/>
  <c r="K851"/>
  <c r="J819"/>
  <c r="K819"/>
  <c r="J787"/>
  <c r="K787"/>
  <c r="J755"/>
  <c r="K755"/>
  <c r="J723"/>
  <c r="K723"/>
  <c r="J691"/>
  <c r="K691"/>
  <c r="J659"/>
  <c r="K659"/>
  <c r="J627"/>
  <c r="K627"/>
  <c r="J595"/>
  <c r="K595"/>
  <c r="J563"/>
  <c r="K563"/>
  <c r="J531"/>
  <c r="K531"/>
  <c r="J499"/>
  <c r="K499"/>
  <c r="J467"/>
  <c r="K467"/>
  <c r="J435"/>
  <c r="K435"/>
  <c r="J403"/>
  <c r="K403"/>
  <c r="J371"/>
  <c r="K371"/>
  <c r="J339"/>
  <c r="K339"/>
  <c r="J307"/>
  <c r="K307"/>
  <c r="J275"/>
  <c r="K275"/>
  <c r="J243"/>
  <c r="K243"/>
  <c r="J211"/>
  <c r="K211"/>
  <c r="J179"/>
  <c r="K179"/>
  <c r="J147"/>
  <c r="K147"/>
  <c r="J115"/>
  <c r="K115"/>
  <c r="J83"/>
  <c r="K83"/>
  <c r="J51"/>
  <c r="K51"/>
  <c r="J19"/>
  <c r="K19"/>
  <c r="K2966"/>
  <c r="J2966"/>
  <c r="K2902"/>
  <c r="J2902"/>
  <c r="K2838"/>
  <c r="J2838"/>
  <c r="K2774"/>
  <c r="J2774"/>
  <c r="K2710"/>
  <c r="J2710"/>
  <c r="K2646"/>
  <c r="J2646"/>
  <c r="K2582"/>
  <c r="J2582"/>
  <c r="K2518"/>
  <c r="J2518"/>
  <c r="K2454"/>
  <c r="J2454"/>
  <c r="K2390"/>
  <c r="J2390"/>
  <c r="K2326"/>
  <c r="J2326"/>
  <c r="K2262"/>
  <c r="J2262"/>
  <c r="K2198"/>
  <c r="J2198"/>
  <c r="K2134"/>
  <c r="J2134"/>
  <c r="K2070"/>
  <c r="J2070"/>
  <c r="K2006"/>
  <c r="J2006"/>
  <c r="K1942"/>
  <c r="J1942"/>
  <c r="K1878"/>
  <c r="J1878"/>
  <c r="K1814"/>
  <c r="J1814"/>
  <c r="J1742"/>
  <c r="K1742"/>
  <c r="J1678"/>
  <c r="K1678"/>
  <c r="J1614"/>
  <c r="K1614"/>
  <c r="J1550"/>
  <c r="K1550"/>
  <c r="J1486"/>
  <c r="K1486"/>
  <c r="J1422"/>
  <c r="K1422"/>
  <c r="J1358"/>
  <c r="K1358"/>
  <c r="J1294"/>
  <c r="K1294"/>
  <c r="J1230"/>
  <c r="K1230"/>
  <c r="K1174"/>
  <c r="J1174"/>
  <c r="K1110"/>
  <c r="J1110"/>
  <c r="J1054"/>
  <c r="K1054"/>
  <c r="J990"/>
  <c r="K990"/>
  <c r="J926"/>
  <c r="K926"/>
  <c r="K870"/>
  <c r="J870"/>
  <c r="K806"/>
  <c r="J806"/>
  <c r="K742"/>
  <c r="J742"/>
  <c r="K678"/>
  <c r="J678"/>
  <c r="K614"/>
  <c r="J614"/>
  <c r="K550"/>
  <c r="J550"/>
  <c r="K486"/>
  <c r="J486"/>
  <c r="K422"/>
  <c r="J422"/>
  <c r="J350"/>
  <c r="K350"/>
  <c r="J286"/>
  <c r="K286"/>
  <c r="J222"/>
  <c r="K222"/>
  <c r="K1097"/>
  <c r="J1097"/>
  <c r="K1081"/>
  <c r="J1081"/>
  <c r="K1065"/>
  <c r="J1065"/>
  <c r="K1049"/>
  <c r="J1049"/>
  <c r="K1033"/>
  <c r="J1033"/>
  <c r="K1017"/>
  <c r="J1017"/>
  <c r="K1001"/>
  <c r="J1001"/>
  <c r="K985"/>
  <c r="J985"/>
  <c r="K969"/>
  <c r="J969"/>
  <c r="K953"/>
  <c r="J953"/>
  <c r="K937"/>
  <c r="J937"/>
  <c r="K921"/>
  <c r="J921"/>
  <c r="K905"/>
  <c r="J905"/>
  <c r="K889"/>
  <c r="J889"/>
  <c r="K873"/>
  <c r="J873"/>
  <c r="K857"/>
  <c r="J857"/>
  <c r="K841"/>
  <c r="J841"/>
  <c r="K825"/>
  <c r="J825"/>
  <c r="K809"/>
  <c r="J809"/>
  <c r="K793"/>
  <c r="J793"/>
  <c r="K777"/>
  <c r="J777"/>
  <c r="K761"/>
  <c r="J761"/>
  <c r="K745"/>
  <c r="J745"/>
  <c r="K729"/>
  <c r="J729"/>
  <c r="K713"/>
  <c r="J713"/>
  <c r="K697"/>
  <c r="J697"/>
  <c r="K681"/>
  <c r="J681"/>
  <c r="K665"/>
  <c r="J665"/>
  <c r="K649"/>
  <c r="J649"/>
  <c r="K633"/>
  <c r="J633"/>
  <c r="K617"/>
  <c r="J617"/>
  <c r="K601"/>
  <c r="J601"/>
  <c r="K585"/>
  <c r="J585"/>
  <c r="K569"/>
  <c r="J569"/>
  <c r="K553"/>
  <c r="J553"/>
  <c r="K537"/>
  <c r="J537"/>
  <c r="K521"/>
  <c r="J521"/>
  <c r="K505"/>
  <c r="J505"/>
  <c r="K489"/>
  <c r="J489"/>
  <c r="K473"/>
  <c r="J473"/>
  <c r="K457"/>
  <c r="J457"/>
  <c r="K441"/>
  <c r="J441"/>
  <c r="K425"/>
  <c r="J425"/>
  <c r="K409"/>
  <c r="J409"/>
  <c r="K393"/>
  <c r="J393"/>
  <c r="K377"/>
  <c r="J377"/>
  <c r="K361"/>
  <c r="J361"/>
  <c r="K345"/>
  <c r="J345"/>
  <c r="K329"/>
  <c r="J329"/>
  <c r="K313"/>
  <c r="J313"/>
  <c r="K297"/>
  <c r="J297"/>
  <c r="K281"/>
  <c r="J281"/>
  <c r="K265"/>
  <c r="J265"/>
  <c r="K249"/>
  <c r="J249"/>
  <c r="K233"/>
  <c r="J233"/>
  <c r="K217"/>
  <c r="J217"/>
  <c r="K201"/>
  <c r="J201"/>
  <c r="K185"/>
  <c r="J185"/>
  <c r="K169"/>
  <c r="J169"/>
  <c r="K153"/>
  <c r="J153"/>
  <c r="K137"/>
  <c r="J137"/>
  <c r="K121"/>
  <c r="J121"/>
  <c r="K105"/>
  <c r="J105"/>
  <c r="K89"/>
  <c r="J89"/>
  <c r="K73"/>
  <c r="J73"/>
  <c r="K57"/>
  <c r="J57"/>
  <c r="K41"/>
  <c r="J41"/>
  <c r="K25"/>
  <c r="J25"/>
  <c r="J3004"/>
  <c r="K3004"/>
  <c r="J2988"/>
  <c r="K2988"/>
  <c r="J2972"/>
  <c r="K2972"/>
  <c r="J2956"/>
  <c r="K2956"/>
  <c r="J2940"/>
  <c r="K2940"/>
  <c r="J2924"/>
  <c r="K2924"/>
  <c r="J2908"/>
  <c r="K2908"/>
  <c r="J2892"/>
  <c r="K2892"/>
  <c r="J2876"/>
  <c r="K2876"/>
  <c r="J2860"/>
  <c r="K2860"/>
  <c r="J2844"/>
  <c r="K2844"/>
  <c r="J2828"/>
  <c r="K2828"/>
  <c r="J2812"/>
  <c r="K2812"/>
  <c r="J2796"/>
  <c r="K2796"/>
  <c r="J2780"/>
  <c r="K2780"/>
  <c r="J2764"/>
  <c r="K2764"/>
  <c r="J2748"/>
  <c r="K2748"/>
  <c r="J2732"/>
  <c r="K2732"/>
  <c r="J2716"/>
  <c r="K2716"/>
  <c r="J2700"/>
  <c r="K2700"/>
  <c r="J2684"/>
  <c r="K2684"/>
  <c r="J2668"/>
  <c r="K2668"/>
  <c r="J2652"/>
  <c r="K2652"/>
  <c r="J2636"/>
  <c r="K2636"/>
  <c r="J2620"/>
  <c r="K2620"/>
  <c r="J2604"/>
  <c r="K2604"/>
  <c r="J2588"/>
  <c r="K2588"/>
  <c r="J2572"/>
  <c r="K2572"/>
  <c r="J2556"/>
  <c r="K2556"/>
  <c r="J2540"/>
  <c r="K2540"/>
  <c r="J2524"/>
  <c r="K2524"/>
  <c r="J2508"/>
  <c r="K2508"/>
  <c r="J2492"/>
  <c r="K2492"/>
  <c r="J2476"/>
  <c r="K2476"/>
  <c r="J2460"/>
  <c r="K2460"/>
  <c r="J2444"/>
  <c r="K2444"/>
  <c r="J2428"/>
  <c r="K2428"/>
  <c r="J2412"/>
  <c r="K2412"/>
  <c r="J2396"/>
  <c r="K2396"/>
  <c r="J2380"/>
  <c r="K2380"/>
  <c r="J2364"/>
  <c r="K2364"/>
  <c r="J2348"/>
  <c r="K2348"/>
  <c r="J2332"/>
  <c r="K2332"/>
  <c r="J2316"/>
  <c r="K2316"/>
  <c r="J2300"/>
  <c r="K2300"/>
  <c r="J2284"/>
  <c r="K2284"/>
  <c r="J2268"/>
  <c r="K2268"/>
  <c r="J2252"/>
  <c r="K2252"/>
  <c r="J2236"/>
  <c r="K2236"/>
  <c r="J2220"/>
  <c r="K2220"/>
  <c r="J2204"/>
  <c r="K2204"/>
  <c r="J2188"/>
  <c r="K2188"/>
  <c r="J2172"/>
  <c r="K2172"/>
  <c r="J2156"/>
  <c r="K2156"/>
  <c r="J2140"/>
  <c r="K2140"/>
  <c r="J2124"/>
  <c r="K2124"/>
  <c r="J2108"/>
  <c r="K2108"/>
  <c r="J2092"/>
  <c r="K2092"/>
  <c r="J2076"/>
  <c r="K2076"/>
  <c r="J2060"/>
  <c r="K2060"/>
  <c r="J2044"/>
  <c r="K2044"/>
  <c r="J2028"/>
  <c r="K2028"/>
  <c r="J2012"/>
  <c r="K2012"/>
  <c r="J1996"/>
  <c r="K1996"/>
  <c r="J1980"/>
  <c r="K1980"/>
  <c r="J1964"/>
  <c r="K1964"/>
  <c r="J1948"/>
  <c r="K1948"/>
  <c r="J1932"/>
  <c r="K1932"/>
  <c r="J1916"/>
  <c r="K1916"/>
  <c r="J1900"/>
  <c r="K1900"/>
  <c r="J1884"/>
  <c r="K1884"/>
  <c r="J1868"/>
  <c r="K1868"/>
  <c r="J1852"/>
  <c r="K1852"/>
  <c r="J1836"/>
  <c r="K1836"/>
  <c r="J1820"/>
  <c r="K1820"/>
  <c r="J1804"/>
  <c r="K1804"/>
  <c r="J1788"/>
  <c r="K1788"/>
  <c r="J1772"/>
  <c r="K1772"/>
  <c r="J1756"/>
  <c r="K1756"/>
  <c r="J1740"/>
  <c r="K1740"/>
  <c r="J1724"/>
  <c r="K1724"/>
  <c r="J1708"/>
  <c r="K1708"/>
  <c r="J1692"/>
  <c r="K1692"/>
  <c r="J1676"/>
  <c r="K1676"/>
  <c r="J1660"/>
  <c r="K1660"/>
  <c r="J1644"/>
  <c r="K1644"/>
  <c r="J1628"/>
  <c r="K1628"/>
  <c r="J1612"/>
  <c r="K1612"/>
  <c r="J1596"/>
  <c r="K1596"/>
  <c r="J1580"/>
  <c r="K1580"/>
  <c r="J1564"/>
  <c r="K1564"/>
  <c r="J1548"/>
  <c r="K1548"/>
  <c r="J1532"/>
  <c r="K1532"/>
  <c r="J1516"/>
  <c r="K1516"/>
  <c r="J1500"/>
  <c r="K1500"/>
  <c r="J1484"/>
  <c r="K1484"/>
  <c r="J1468"/>
  <c r="K1468"/>
  <c r="J1452"/>
  <c r="K1452"/>
  <c r="J1436"/>
  <c r="K1436"/>
  <c r="J1420"/>
  <c r="K1420"/>
  <c r="J1404"/>
  <c r="K1404"/>
  <c r="J1388"/>
  <c r="K1388"/>
  <c r="J1372"/>
  <c r="K1372"/>
  <c r="J1356"/>
  <c r="K1356"/>
  <c r="J1340"/>
  <c r="K1340"/>
  <c r="J1324"/>
  <c r="K1324"/>
  <c r="J1308"/>
  <c r="K1308"/>
  <c r="J1292"/>
  <c r="K1292"/>
  <c r="J1276"/>
  <c r="K1276"/>
  <c r="J1260"/>
  <c r="K1260"/>
  <c r="J1244"/>
  <c r="K1244"/>
  <c r="J1228"/>
  <c r="K1228"/>
  <c r="J1212"/>
  <c r="K1212"/>
  <c r="J1196"/>
  <c r="K1196"/>
  <c r="J1180"/>
  <c r="K1180"/>
  <c r="J1164"/>
  <c r="K1164"/>
  <c r="J1148"/>
  <c r="K1148"/>
  <c r="J1132"/>
  <c r="K1132"/>
  <c r="J1116"/>
  <c r="K1116"/>
  <c r="J1100"/>
  <c r="K1100"/>
  <c r="J1084"/>
  <c r="K1084"/>
  <c r="J1068"/>
  <c r="K1068"/>
  <c r="J1052"/>
  <c r="K1052"/>
  <c r="J1036"/>
  <c r="K1036"/>
  <c r="J1020"/>
  <c r="K1020"/>
  <c r="J1004"/>
  <c r="K1004"/>
  <c r="J988"/>
  <c r="K988"/>
  <c r="J972"/>
  <c r="K972"/>
  <c r="J956"/>
  <c r="K956"/>
  <c r="J940"/>
  <c r="K940"/>
  <c r="J924"/>
  <c r="K924"/>
  <c r="J908"/>
  <c r="K908"/>
  <c r="J892"/>
  <c r="K892"/>
  <c r="J876"/>
  <c r="K876"/>
  <c r="J860"/>
  <c r="K860"/>
  <c r="J844"/>
  <c r="K844"/>
  <c r="J828"/>
  <c r="K828"/>
  <c r="J812"/>
  <c r="K812"/>
  <c r="J796"/>
  <c r="K796"/>
  <c r="J780"/>
  <c r="K780"/>
  <c r="J764"/>
  <c r="K764"/>
  <c r="J748"/>
  <c r="K748"/>
  <c r="J732"/>
  <c r="K732"/>
  <c r="J716"/>
  <c r="K716"/>
  <c r="J700"/>
  <c r="K700"/>
  <c r="J684"/>
  <c r="K684"/>
  <c r="J668"/>
  <c r="K668"/>
  <c r="J652"/>
  <c r="K652"/>
  <c r="J636"/>
  <c r="K636"/>
  <c r="J620"/>
  <c r="K620"/>
  <c r="J604"/>
  <c r="K604"/>
  <c r="J588"/>
  <c r="K588"/>
  <c r="J572"/>
  <c r="K572"/>
  <c r="J556"/>
  <c r="K556"/>
  <c r="J540"/>
  <c r="K540"/>
  <c r="J524"/>
  <c r="K524"/>
  <c r="J508"/>
  <c r="K508"/>
  <c r="J492"/>
  <c r="K492"/>
  <c r="J476"/>
  <c r="K476"/>
  <c r="J460"/>
  <c r="K460"/>
  <c r="J444"/>
  <c r="K444"/>
  <c r="J428"/>
  <c r="K428"/>
  <c r="J412"/>
  <c r="K412"/>
  <c r="J396"/>
  <c r="K396"/>
  <c r="J380"/>
  <c r="K380"/>
  <c r="J364"/>
  <c r="K364"/>
  <c r="J348"/>
  <c r="K348"/>
  <c r="J332"/>
  <c r="K332"/>
  <c r="J316"/>
  <c r="K316"/>
  <c r="J300"/>
  <c r="K300"/>
  <c r="J284"/>
  <c r="K284"/>
  <c r="J268"/>
  <c r="K268"/>
  <c r="J252"/>
  <c r="K252"/>
  <c r="J236"/>
  <c r="K236"/>
  <c r="J220"/>
  <c r="K220"/>
  <c r="J204"/>
  <c r="K204"/>
  <c r="J188"/>
  <c r="K188"/>
  <c r="J172"/>
  <c r="K172"/>
  <c r="J156"/>
  <c r="K156"/>
  <c r="J140"/>
  <c r="K140"/>
  <c r="J124"/>
  <c r="K124"/>
  <c r="J108"/>
  <c r="K108"/>
  <c r="J92"/>
  <c r="K92"/>
  <c r="J76"/>
  <c r="K76"/>
  <c r="J60"/>
  <c r="K60"/>
  <c r="J44"/>
  <c r="K44"/>
  <c r="J28"/>
  <c r="K28"/>
  <c r="J12"/>
  <c r="K12"/>
  <c r="K16"/>
  <c r="J16"/>
  <c r="K673"/>
  <c r="J673"/>
  <c r="K150"/>
  <c r="J150"/>
  <c r="K86"/>
  <c r="J86"/>
  <c r="K22"/>
  <c r="J22"/>
  <c r="K2943"/>
  <c r="J2943"/>
  <c r="K2879"/>
  <c r="J2879"/>
  <c r="K2815"/>
  <c r="J2815"/>
  <c r="K2751"/>
  <c r="J2751"/>
  <c r="K2687"/>
  <c r="J2687"/>
  <c r="K2623"/>
  <c r="J2623"/>
  <c r="K2559"/>
  <c r="J2559"/>
  <c r="K2495"/>
  <c r="J2495"/>
  <c r="K2431"/>
  <c r="J2431"/>
  <c r="K2367"/>
  <c r="J2367"/>
  <c r="K2303"/>
  <c r="J2303"/>
  <c r="K2239"/>
  <c r="J2239"/>
  <c r="K2175"/>
  <c r="J2175"/>
  <c r="K2111"/>
  <c r="J2111"/>
  <c r="K2047"/>
  <c r="J2047"/>
  <c r="K1983"/>
  <c r="J1983"/>
  <c r="K1919"/>
  <c r="J1919"/>
  <c r="K1855"/>
  <c r="J1855"/>
  <c r="K1791"/>
  <c r="J1791"/>
  <c r="K1727"/>
  <c r="J1727"/>
  <c r="K1663"/>
  <c r="J1663"/>
  <c r="J1591"/>
  <c r="K1591"/>
  <c r="J1527"/>
  <c r="K1527"/>
  <c r="J1463"/>
  <c r="K1463"/>
  <c r="J1399"/>
  <c r="K1399"/>
  <c r="J1335"/>
  <c r="K1335"/>
  <c r="J1271"/>
  <c r="K1271"/>
  <c r="J1207"/>
  <c r="K1207"/>
  <c r="J1143"/>
  <c r="K1143"/>
  <c r="J1079"/>
  <c r="K1079"/>
  <c r="J1015"/>
  <c r="K1015"/>
  <c r="J951"/>
  <c r="K951"/>
  <c r="J887"/>
  <c r="K887"/>
  <c r="J823"/>
  <c r="K823"/>
  <c r="J759"/>
  <c r="K759"/>
  <c r="J695"/>
  <c r="K695"/>
  <c r="J631"/>
  <c r="K631"/>
  <c r="J567"/>
  <c r="K567"/>
  <c r="J503"/>
  <c r="K503"/>
  <c r="J439"/>
  <c r="K439"/>
  <c r="J375"/>
  <c r="K375"/>
  <c r="J311"/>
  <c r="K311"/>
  <c r="J247"/>
  <c r="K247"/>
  <c r="J191"/>
  <c r="K191"/>
  <c r="J127"/>
  <c r="K127"/>
  <c r="J63"/>
  <c r="K63"/>
  <c r="J3002"/>
  <c r="K3002"/>
  <c r="J2922"/>
  <c r="K2922"/>
  <c r="K2842"/>
  <c r="J2842"/>
  <c r="K2762"/>
  <c r="J2762"/>
  <c r="J2682"/>
  <c r="K2682"/>
  <c r="K2602"/>
  <c r="J2602"/>
  <c r="K2522"/>
  <c r="J2522"/>
  <c r="K2442"/>
  <c r="J2442"/>
  <c r="J2362"/>
  <c r="K2362"/>
  <c r="K2282"/>
  <c r="J2282"/>
  <c r="J2202"/>
  <c r="K2202"/>
  <c r="K2122"/>
  <c r="J2122"/>
  <c r="K2042"/>
  <c r="J2042"/>
  <c r="K1970"/>
  <c r="J1970"/>
  <c r="K1922"/>
  <c r="J1922"/>
  <c r="K1890"/>
  <c r="J1890"/>
  <c r="K1858"/>
  <c r="J1858"/>
  <c r="J1818"/>
  <c r="K1818"/>
  <c r="K1786"/>
  <c r="J1786"/>
  <c r="K1754"/>
  <c r="J1754"/>
  <c r="K1722"/>
  <c r="J1722"/>
  <c r="K1690"/>
  <c r="J1690"/>
  <c r="K1658"/>
  <c r="J1658"/>
  <c r="J1626"/>
  <c r="K1626"/>
  <c r="K1594"/>
  <c r="J1594"/>
  <c r="J1562"/>
  <c r="K1562"/>
  <c r="K1530"/>
  <c r="J1530"/>
  <c r="J1498"/>
  <c r="K1498"/>
  <c r="K1466"/>
  <c r="J1466"/>
  <c r="J1434"/>
  <c r="K1434"/>
  <c r="K1402"/>
  <c r="J1402"/>
  <c r="K1370"/>
  <c r="J1370"/>
  <c r="K1338"/>
  <c r="J1338"/>
  <c r="K1306"/>
  <c r="J1306"/>
  <c r="J1274"/>
  <c r="K1274"/>
  <c r="K1242"/>
  <c r="J1242"/>
  <c r="J1210"/>
  <c r="K1210"/>
  <c r="K1178"/>
  <c r="J1178"/>
  <c r="K1146"/>
  <c r="J1146"/>
  <c r="J1114"/>
  <c r="K1114"/>
  <c r="K1082"/>
  <c r="J1082"/>
  <c r="J1050"/>
  <c r="K1050"/>
  <c r="K1018"/>
  <c r="J1018"/>
  <c r="K986"/>
  <c r="J986"/>
  <c r="K954"/>
  <c r="J954"/>
  <c r="K922"/>
  <c r="J922"/>
  <c r="J890"/>
  <c r="K890"/>
  <c r="K858"/>
  <c r="J858"/>
  <c r="K826"/>
  <c r="J826"/>
  <c r="K794"/>
  <c r="J794"/>
  <c r="K762"/>
  <c r="J762"/>
  <c r="K730"/>
  <c r="J730"/>
  <c r="K698"/>
  <c r="J698"/>
  <c r="K666"/>
  <c r="J666"/>
  <c r="K634"/>
  <c r="J634"/>
  <c r="K602"/>
  <c r="J602"/>
  <c r="K570"/>
  <c r="J570"/>
  <c r="K538"/>
  <c r="J538"/>
  <c r="K506"/>
  <c r="J506"/>
  <c r="K474"/>
  <c r="J474"/>
  <c r="K442"/>
  <c r="J442"/>
  <c r="K410"/>
  <c r="J410"/>
  <c r="K378"/>
  <c r="J378"/>
  <c r="J346"/>
  <c r="K346"/>
  <c r="K314"/>
  <c r="J314"/>
  <c r="J282"/>
  <c r="K282"/>
  <c r="K250"/>
  <c r="J250"/>
  <c r="K218"/>
  <c r="J218"/>
  <c r="J186"/>
  <c r="K186"/>
  <c r="K154"/>
  <c r="J154"/>
  <c r="K122"/>
  <c r="J122"/>
  <c r="K90"/>
  <c r="J90"/>
  <c r="K58"/>
  <c r="J58"/>
  <c r="K26"/>
  <c r="J26"/>
  <c r="K2997"/>
  <c r="J2997"/>
  <c r="K2981"/>
  <c r="J2981"/>
  <c r="K2965"/>
  <c r="J2965"/>
  <c r="K2949"/>
  <c r="J2949"/>
  <c r="K2933"/>
  <c r="J2933"/>
  <c r="K2917"/>
  <c r="J2917"/>
  <c r="K2901"/>
  <c r="J2901"/>
  <c r="K2885"/>
  <c r="J2885"/>
  <c r="K2869"/>
  <c r="J2869"/>
  <c r="K2853"/>
  <c r="J2853"/>
  <c r="K2837"/>
  <c r="J2837"/>
  <c r="K2821"/>
  <c r="J2821"/>
  <c r="K2805"/>
  <c r="J2805"/>
  <c r="K2789"/>
  <c r="J2789"/>
  <c r="K2773"/>
  <c r="J2773"/>
  <c r="K2757"/>
  <c r="J2757"/>
  <c r="K2741"/>
  <c r="J2741"/>
  <c r="K2725"/>
  <c r="J2725"/>
  <c r="K2709"/>
  <c r="J2709"/>
  <c r="K2693"/>
  <c r="J2693"/>
  <c r="K2677"/>
  <c r="J2677"/>
  <c r="K2661"/>
  <c r="J2661"/>
  <c r="K2645"/>
  <c r="J2645"/>
  <c r="K2629"/>
  <c r="J2629"/>
  <c r="K2613"/>
  <c r="J2613"/>
  <c r="K2597"/>
  <c r="J2597"/>
  <c r="K2581"/>
  <c r="J2581"/>
  <c r="K2565"/>
  <c r="J2565"/>
  <c r="K2549"/>
  <c r="J2549"/>
  <c r="K2533"/>
  <c r="J2533"/>
  <c r="K2517"/>
  <c r="J2517"/>
  <c r="K2501"/>
  <c r="J2501"/>
  <c r="K2485"/>
  <c r="J2485"/>
  <c r="K2469"/>
  <c r="J2469"/>
  <c r="K2453"/>
  <c r="J2453"/>
  <c r="K2437"/>
  <c r="J2437"/>
  <c r="K2421"/>
  <c r="J2421"/>
  <c r="K2405"/>
  <c r="J2405"/>
  <c r="K2389"/>
  <c r="J2389"/>
  <c r="K2373"/>
  <c r="J2373"/>
  <c r="K2357"/>
  <c r="J2357"/>
  <c r="K2341"/>
  <c r="J2341"/>
  <c r="K2325"/>
  <c r="J2325"/>
  <c r="K2309"/>
  <c r="J2309"/>
  <c r="K2293"/>
  <c r="J2293"/>
  <c r="K2277"/>
  <c r="J2277"/>
  <c r="K2261"/>
  <c r="J2261"/>
  <c r="K2245"/>
  <c r="J2245"/>
  <c r="K2229"/>
  <c r="J2229"/>
  <c r="K2213"/>
  <c r="J2213"/>
  <c r="K2197"/>
  <c r="J2197"/>
  <c r="K2181"/>
  <c r="J2181"/>
  <c r="K2165"/>
  <c r="J2165"/>
  <c r="K2149"/>
  <c r="J2149"/>
  <c r="K2133"/>
  <c r="J2133"/>
  <c r="K2117"/>
  <c r="J2117"/>
  <c r="K2101"/>
  <c r="J2101"/>
  <c r="K2085"/>
  <c r="J2085"/>
  <c r="K2069"/>
  <c r="J2069"/>
  <c r="K2053"/>
  <c r="J2053"/>
  <c r="K2037"/>
  <c r="J2037"/>
  <c r="K2021"/>
  <c r="J2021"/>
  <c r="K2005"/>
  <c r="J2005"/>
  <c r="K1989"/>
  <c r="J1989"/>
  <c r="K1973"/>
  <c r="J1973"/>
  <c r="K1957"/>
  <c r="J1957"/>
  <c r="K1941"/>
  <c r="J1941"/>
  <c r="K1925"/>
  <c r="J1925"/>
  <c r="K1909"/>
  <c r="J1909"/>
  <c r="K1893"/>
  <c r="J1893"/>
  <c r="K1877"/>
  <c r="J1877"/>
  <c r="K1861"/>
  <c r="J1861"/>
  <c r="K1845"/>
  <c r="J1845"/>
  <c r="K1829"/>
  <c r="J1829"/>
  <c r="K1813"/>
  <c r="J1813"/>
  <c r="K1797"/>
  <c r="J1797"/>
  <c r="K1781"/>
  <c r="J1781"/>
  <c r="K1765"/>
  <c r="J1765"/>
  <c r="K1749"/>
  <c r="J1749"/>
  <c r="K1733"/>
  <c r="J1733"/>
  <c r="K1717"/>
  <c r="J1717"/>
  <c r="K1701"/>
  <c r="J1701"/>
  <c r="K1685"/>
  <c r="J1685"/>
  <c r="K1669"/>
  <c r="J1669"/>
  <c r="K1653"/>
  <c r="J1653"/>
  <c r="K1637"/>
  <c r="J1637"/>
  <c r="K1621"/>
  <c r="J1621"/>
  <c r="K1605"/>
  <c r="J1605"/>
  <c r="K1589"/>
  <c r="J1589"/>
  <c r="K1573"/>
  <c r="J1573"/>
  <c r="K1557"/>
  <c r="J1557"/>
  <c r="K1541"/>
  <c r="J1541"/>
  <c r="K1525"/>
  <c r="J1525"/>
  <c r="K1509"/>
  <c r="J1509"/>
  <c r="K1493"/>
  <c r="J1493"/>
  <c r="K1477"/>
  <c r="J1477"/>
  <c r="K1461"/>
  <c r="J1461"/>
  <c r="K1445"/>
  <c r="J1445"/>
  <c r="K1429"/>
  <c r="J1429"/>
  <c r="K1413"/>
  <c r="J1413"/>
  <c r="K1397"/>
  <c r="J1397"/>
  <c r="K1381"/>
  <c r="J1381"/>
  <c r="K1365"/>
  <c r="J1365"/>
  <c r="K1349"/>
  <c r="J1349"/>
  <c r="K1333"/>
  <c r="J1333"/>
  <c r="K1317"/>
  <c r="J1317"/>
  <c r="K1301"/>
  <c r="J1301"/>
  <c r="K1285"/>
  <c r="J1285"/>
  <c r="K1269"/>
  <c r="J1269"/>
  <c r="K1253"/>
  <c r="J1253"/>
  <c r="K1237"/>
  <c r="J1237"/>
  <c r="K1221"/>
  <c r="J1221"/>
  <c r="K1205"/>
  <c r="J1205"/>
  <c r="K1189"/>
  <c r="J1189"/>
  <c r="K1173"/>
  <c r="J1173"/>
  <c r="K1157"/>
  <c r="J1157"/>
  <c r="K1141"/>
  <c r="J1141"/>
  <c r="K1125"/>
  <c r="J1125"/>
  <c r="K657"/>
  <c r="J657"/>
  <c r="K641"/>
  <c r="J641"/>
  <c r="K625"/>
  <c r="J625"/>
  <c r="K609"/>
  <c r="J609"/>
  <c r="K593"/>
  <c r="J593"/>
  <c r="K577"/>
  <c r="J577"/>
  <c r="K561"/>
  <c r="J561"/>
  <c r="K545"/>
  <c r="J545"/>
  <c r="K529"/>
  <c r="J529"/>
  <c r="K513"/>
  <c r="J513"/>
  <c r="K497"/>
  <c r="J497"/>
  <c r="K481"/>
  <c r="J481"/>
  <c r="K465"/>
  <c r="J465"/>
  <c r="K449"/>
  <c r="J449"/>
  <c r="K433"/>
  <c r="J433"/>
  <c r="K417"/>
  <c r="J417"/>
  <c r="K401"/>
  <c r="J401"/>
  <c r="K385"/>
  <c r="J385"/>
  <c r="K369"/>
  <c r="J369"/>
  <c r="K353"/>
  <c r="J353"/>
  <c r="K337"/>
  <c r="J337"/>
  <c r="K321"/>
  <c r="J321"/>
  <c r="K305"/>
  <c r="J305"/>
  <c r="K289"/>
  <c r="J289"/>
  <c r="K273"/>
  <c r="J273"/>
  <c r="K257"/>
  <c r="J257"/>
  <c r="K241"/>
  <c r="J241"/>
  <c r="K225"/>
  <c r="J225"/>
  <c r="K209"/>
  <c r="J209"/>
  <c r="K193"/>
  <c r="J193"/>
  <c r="K177"/>
  <c r="J177"/>
  <c r="K161"/>
  <c r="J161"/>
  <c r="K145"/>
  <c r="J145"/>
  <c r="K129"/>
  <c r="J129"/>
  <c r="K113"/>
  <c r="J113"/>
  <c r="K97"/>
  <c r="J97"/>
  <c r="K81"/>
  <c r="J81"/>
  <c r="K65"/>
  <c r="J65"/>
  <c r="K49"/>
  <c r="J49"/>
  <c r="K33"/>
  <c r="J33"/>
  <c r="K17"/>
  <c r="J17"/>
  <c r="J2996"/>
  <c r="K2996"/>
  <c r="J2980"/>
  <c r="K2980"/>
  <c r="J2964"/>
  <c r="K2964"/>
  <c r="J2948"/>
  <c r="K2948"/>
  <c r="J2932"/>
  <c r="K2932"/>
  <c r="J2916"/>
  <c r="K2916"/>
  <c r="J2900"/>
  <c r="K2900"/>
  <c r="J2884"/>
  <c r="K2884"/>
  <c r="J2868"/>
  <c r="K2868"/>
  <c r="J2852"/>
  <c r="K2852"/>
  <c r="J2836"/>
  <c r="K2836"/>
  <c r="J2820"/>
  <c r="K2820"/>
  <c r="J2804"/>
  <c r="K2804"/>
  <c r="J2788"/>
  <c r="K2788"/>
  <c r="J2772"/>
  <c r="K2772"/>
  <c r="J2756"/>
  <c r="K2756"/>
  <c r="J2740"/>
  <c r="K2740"/>
  <c r="J2724"/>
  <c r="K2724"/>
  <c r="J2708"/>
  <c r="K2708"/>
  <c r="J2692"/>
  <c r="K2692"/>
  <c r="J2676"/>
  <c r="K2676"/>
  <c r="J2660"/>
  <c r="K2660"/>
  <c r="J2644"/>
  <c r="K2644"/>
  <c r="J2628"/>
  <c r="K2628"/>
  <c r="J2612"/>
  <c r="K2612"/>
  <c r="J2596"/>
  <c r="K2596"/>
  <c r="J2580"/>
  <c r="K2580"/>
  <c r="J2564"/>
  <c r="K2564"/>
  <c r="J2548"/>
  <c r="K2548"/>
  <c r="J2532"/>
  <c r="K2532"/>
  <c r="J2516"/>
  <c r="K2516"/>
  <c r="J2500"/>
  <c r="K2500"/>
  <c r="J2484"/>
  <c r="K2484"/>
  <c r="J2468"/>
  <c r="K2468"/>
  <c r="J2452"/>
  <c r="K2452"/>
  <c r="J2436"/>
  <c r="K2436"/>
  <c r="J2420"/>
  <c r="K2420"/>
  <c r="J2404"/>
  <c r="K2404"/>
  <c r="J2388"/>
  <c r="K2388"/>
  <c r="J2372"/>
  <c r="K2372"/>
  <c r="J2356"/>
  <c r="K2356"/>
  <c r="J2340"/>
  <c r="K2340"/>
  <c r="J2324"/>
  <c r="K2324"/>
  <c r="J2308"/>
  <c r="K2308"/>
  <c r="J2292"/>
  <c r="K2292"/>
  <c r="J2276"/>
  <c r="K2276"/>
  <c r="J2260"/>
  <c r="K2260"/>
  <c r="J2244"/>
  <c r="K2244"/>
  <c r="J2228"/>
  <c r="K2228"/>
  <c r="J2212"/>
  <c r="K2212"/>
  <c r="J2196"/>
  <c r="K2196"/>
  <c r="J2180"/>
  <c r="K2180"/>
  <c r="J2164"/>
  <c r="K2164"/>
  <c r="J2148"/>
  <c r="K2148"/>
  <c r="J2132"/>
  <c r="K2132"/>
  <c r="J2116"/>
  <c r="K2116"/>
  <c r="J2100"/>
  <c r="K2100"/>
  <c r="J2084"/>
  <c r="K2084"/>
  <c r="J2068"/>
  <c r="K2068"/>
  <c r="J2052"/>
  <c r="K2052"/>
  <c r="J2036"/>
  <c r="K2036"/>
  <c r="J2020"/>
  <c r="K2020"/>
  <c r="J2004"/>
  <c r="K2004"/>
  <c r="J1988"/>
  <c r="K1988"/>
  <c r="J1972"/>
  <c r="K1972"/>
  <c r="J1956"/>
  <c r="K1956"/>
  <c r="J1940"/>
  <c r="K1940"/>
  <c r="J1924"/>
  <c r="K1924"/>
  <c r="J1908"/>
  <c r="K1908"/>
  <c r="J1892"/>
  <c r="K1892"/>
  <c r="J1876"/>
  <c r="K1876"/>
  <c r="J1860"/>
  <c r="K1860"/>
  <c r="J1844"/>
  <c r="K1844"/>
  <c r="J1828"/>
  <c r="K1828"/>
  <c r="J1812"/>
  <c r="K1812"/>
  <c r="J1796"/>
  <c r="K1796"/>
  <c r="J1780"/>
  <c r="K1780"/>
  <c r="J1764"/>
  <c r="K1764"/>
  <c r="J1748"/>
  <c r="K1748"/>
  <c r="J1732"/>
  <c r="K1732"/>
  <c r="J1716"/>
  <c r="K1716"/>
  <c r="J1700"/>
  <c r="K1700"/>
  <c r="J1684"/>
  <c r="K1684"/>
  <c r="J1668"/>
  <c r="K1668"/>
  <c r="J1652"/>
  <c r="K1652"/>
  <c r="J1636"/>
  <c r="K1636"/>
  <c r="J1620"/>
  <c r="K1620"/>
  <c r="J1604"/>
  <c r="K1604"/>
  <c r="J1588"/>
  <c r="K1588"/>
  <c r="K1572"/>
  <c r="J1572"/>
  <c r="J1556"/>
  <c r="K1556"/>
  <c r="J1540"/>
  <c r="K1540"/>
  <c r="J1524"/>
  <c r="K1524"/>
  <c r="K1508"/>
  <c r="J1508"/>
  <c r="J1492"/>
  <c r="K1492"/>
  <c r="J1476"/>
  <c r="K1476"/>
  <c r="J1460"/>
  <c r="K1460"/>
  <c r="K1444"/>
  <c r="J1444"/>
  <c r="J1428"/>
  <c r="K1428"/>
  <c r="J1412"/>
  <c r="K1412"/>
  <c r="J1396"/>
  <c r="K1396"/>
  <c r="K1380"/>
  <c r="J1380"/>
  <c r="J1364"/>
  <c r="K1364"/>
  <c r="K1348"/>
  <c r="J1348"/>
  <c r="J1332"/>
  <c r="K1332"/>
  <c r="J1316"/>
  <c r="K1316"/>
  <c r="J1300"/>
  <c r="K1300"/>
  <c r="K1284"/>
  <c r="J1284"/>
  <c r="J1268"/>
  <c r="K1268"/>
  <c r="J1252"/>
  <c r="K1252"/>
  <c r="J1236"/>
  <c r="K1236"/>
  <c r="K1220"/>
  <c r="J1220"/>
  <c r="J1204"/>
  <c r="K1204"/>
  <c r="K1188"/>
  <c r="J1188"/>
  <c r="J1172"/>
  <c r="K1172"/>
  <c r="J1156"/>
  <c r="K1156"/>
  <c r="J1140"/>
  <c r="K1140"/>
  <c r="K1124"/>
  <c r="J1124"/>
  <c r="J1108"/>
  <c r="K1108"/>
  <c r="J1092"/>
  <c r="K1092"/>
  <c r="J1076"/>
  <c r="K1076"/>
  <c r="K1060"/>
  <c r="J1060"/>
  <c r="J1044"/>
  <c r="K1044"/>
  <c r="J1028"/>
  <c r="K1028"/>
  <c r="J1012"/>
  <c r="K1012"/>
  <c r="K996"/>
  <c r="J996"/>
  <c r="J980"/>
  <c r="K980"/>
  <c r="K964"/>
  <c r="J964"/>
  <c r="J948"/>
  <c r="K948"/>
  <c r="K932"/>
  <c r="J932"/>
  <c r="J916"/>
  <c r="K916"/>
  <c r="K900"/>
  <c r="J900"/>
  <c r="J884"/>
  <c r="K884"/>
  <c r="J868"/>
  <c r="K868"/>
  <c r="J852"/>
  <c r="K852"/>
  <c r="K836"/>
  <c r="J836"/>
  <c r="J820"/>
  <c r="K820"/>
  <c r="K804"/>
  <c r="J804"/>
  <c r="J788"/>
  <c r="K788"/>
  <c r="K772"/>
  <c r="J772"/>
  <c r="J756"/>
  <c r="K756"/>
  <c r="K740"/>
  <c r="J740"/>
  <c r="J724"/>
  <c r="K724"/>
  <c r="K708"/>
  <c r="J708"/>
  <c r="J692"/>
  <c r="K692"/>
  <c r="J676"/>
  <c r="K676"/>
  <c r="J660"/>
  <c r="K660"/>
  <c r="K644"/>
  <c r="J644"/>
  <c r="J628"/>
  <c r="K628"/>
  <c r="K612"/>
  <c r="J612"/>
  <c r="J596"/>
  <c r="K596"/>
  <c r="K580"/>
  <c r="J580"/>
  <c r="J564"/>
  <c r="K564"/>
  <c r="K548"/>
  <c r="J548"/>
  <c r="J532"/>
  <c r="K532"/>
  <c r="K516"/>
  <c r="J516"/>
  <c r="J500"/>
  <c r="K500"/>
  <c r="K484"/>
  <c r="J484"/>
  <c r="J468"/>
  <c r="K468"/>
  <c r="K452"/>
  <c r="J452"/>
  <c r="J436"/>
  <c r="K436"/>
  <c r="K420"/>
  <c r="J420"/>
  <c r="J404"/>
  <c r="K404"/>
  <c r="K388"/>
  <c r="J388"/>
  <c r="J372"/>
  <c r="K372"/>
  <c r="K356"/>
  <c r="J356"/>
  <c r="J340"/>
  <c r="K340"/>
  <c r="J324"/>
  <c r="K324"/>
  <c r="J308"/>
  <c r="K308"/>
  <c r="K292"/>
  <c r="J292"/>
  <c r="J276"/>
  <c r="K276"/>
  <c r="J260"/>
  <c r="K260"/>
  <c r="J244"/>
  <c r="K244"/>
  <c r="K228"/>
  <c r="J228"/>
  <c r="J212"/>
  <c r="K212"/>
  <c r="K196"/>
  <c r="J196"/>
  <c r="J180"/>
  <c r="K180"/>
  <c r="J164"/>
  <c r="K164"/>
  <c r="J148"/>
  <c r="K148"/>
  <c r="K132"/>
  <c r="J132"/>
  <c r="J116"/>
  <c r="K116"/>
  <c r="K100"/>
  <c r="J100"/>
  <c r="J84"/>
  <c r="K84"/>
  <c r="K68"/>
  <c r="J68"/>
  <c r="J52"/>
  <c r="K52"/>
  <c r="K36"/>
  <c r="J36"/>
  <c r="J20"/>
  <c r="K20"/>
  <c r="K1109"/>
  <c r="J1109"/>
  <c r="K1093"/>
  <c r="J1093"/>
  <c r="K1077"/>
  <c r="J1077"/>
  <c r="K1061"/>
  <c r="J1061"/>
  <c r="K1045"/>
  <c r="J1045"/>
  <c r="K1029"/>
  <c r="J1029"/>
  <c r="K1013"/>
  <c r="J1013"/>
  <c r="K997"/>
  <c r="J997"/>
  <c r="K981"/>
  <c r="J981"/>
  <c r="K965"/>
  <c r="J965"/>
  <c r="K949"/>
  <c r="J949"/>
  <c r="K933"/>
  <c r="J933"/>
  <c r="K917"/>
  <c r="J917"/>
  <c r="K901"/>
  <c r="J901"/>
  <c r="K885"/>
  <c r="J885"/>
  <c r="K869"/>
  <c r="J869"/>
  <c r="K853"/>
  <c r="J853"/>
  <c r="K837"/>
  <c r="J837"/>
  <c r="K821"/>
  <c r="J821"/>
  <c r="K805"/>
  <c r="J805"/>
  <c r="K789"/>
  <c r="J789"/>
  <c r="K773"/>
  <c r="J773"/>
  <c r="K757"/>
  <c r="J757"/>
  <c r="K741"/>
  <c r="J741"/>
  <c r="K725"/>
  <c r="J725"/>
  <c r="K709"/>
  <c r="J709"/>
  <c r="K693"/>
  <c r="J693"/>
  <c r="K677"/>
  <c r="J677"/>
  <c r="K661"/>
  <c r="J661"/>
  <c r="K645"/>
  <c r="J645"/>
  <c r="K629"/>
  <c r="J629"/>
  <c r="K613"/>
  <c r="J613"/>
  <c r="K597"/>
  <c r="J597"/>
  <c r="K581"/>
  <c r="J581"/>
  <c r="K565"/>
  <c r="J565"/>
  <c r="K549"/>
  <c r="J549"/>
  <c r="K533"/>
  <c r="J533"/>
  <c r="K517"/>
  <c r="J517"/>
  <c r="K501"/>
  <c r="J501"/>
  <c r="K485"/>
  <c r="J485"/>
  <c r="K469"/>
  <c r="J469"/>
  <c r="K453"/>
  <c r="J453"/>
  <c r="K437"/>
  <c r="J437"/>
  <c r="K421"/>
  <c r="J421"/>
  <c r="K405"/>
  <c r="J405"/>
  <c r="K389"/>
  <c r="J389"/>
  <c r="K373"/>
  <c r="J373"/>
  <c r="K357"/>
  <c r="J357"/>
  <c r="K341"/>
  <c r="J341"/>
  <c r="K325"/>
  <c r="J325"/>
  <c r="K309"/>
  <c r="J309"/>
  <c r="K293"/>
  <c r="J293"/>
  <c r="K277"/>
  <c r="J277"/>
  <c r="K261"/>
  <c r="J261"/>
  <c r="K245"/>
  <c r="J245"/>
  <c r="K229"/>
  <c r="J229"/>
  <c r="K213"/>
  <c r="J213"/>
  <c r="K197"/>
  <c r="J197"/>
  <c r="K181"/>
  <c r="J181"/>
  <c r="K165"/>
  <c r="J165"/>
  <c r="K149"/>
  <c r="J149"/>
  <c r="K133"/>
  <c r="J133"/>
  <c r="K117"/>
  <c r="J117"/>
  <c r="K101"/>
  <c r="J101"/>
  <c r="K85"/>
  <c r="J85"/>
  <c r="K69"/>
  <c r="J69"/>
  <c r="K53"/>
  <c r="J53"/>
  <c r="K37"/>
  <c r="J37"/>
  <c r="K21"/>
  <c r="J21"/>
  <c r="J3000"/>
  <c r="K3000"/>
  <c r="J2984"/>
  <c r="K2984"/>
  <c r="J2968"/>
  <c r="K2968"/>
  <c r="J2952"/>
  <c r="K2952"/>
  <c r="J2936"/>
  <c r="K2936"/>
  <c r="J2920"/>
  <c r="K2920"/>
  <c r="J2904"/>
  <c r="K2904"/>
  <c r="J2888"/>
  <c r="K2888"/>
  <c r="J2872"/>
  <c r="K2872"/>
  <c r="J2856"/>
  <c r="K2856"/>
  <c r="J2840"/>
  <c r="K2840"/>
  <c r="J2824"/>
  <c r="K2824"/>
  <c r="J2808"/>
  <c r="K2808"/>
  <c r="J2792"/>
  <c r="K2792"/>
  <c r="J2776"/>
  <c r="K2776"/>
  <c r="J2760"/>
  <c r="K2760"/>
  <c r="J2744"/>
  <c r="K2744"/>
  <c r="J2728"/>
  <c r="K2728"/>
  <c r="J2712"/>
  <c r="K2712"/>
  <c r="J2696"/>
  <c r="K2696"/>
  <c r="J2680"/>
  <c r="K2680"/>
  <c r="J2664"/>
  <c r="K2664"/>
  <c r="J2648"/>
  <c r="K2648"/>
  <c r="J2632"/>
  <c r="K2632"/>
  <c r="J2616"/>
  <c r="K2616"/>
  <c r="J2600"/>
  <c r="K2600"/>
  <c r="J2584"/>
  <c r="K2584"/>
  <c r="J2568"/>
  <c r="K2568"/>
  <c r="J2552"/>
  <c r="K2552"/>
  <c r="J2536"/>
  <c r="K2536"/>
  <c r="J2520"/>
  <c r="K2520"/>
  <c r="J2504"/>
  <c r="K2504"/>
  <c r="J2488"/>
  <c r="K2488"/>
  <c r="J2472"/>
  <c r="K2472"/>
  <c r="J2456"/>
  <c r="K2456"/>
  <c r="J2440"/>
  <c r="K2440"/>
  <c r="J2424"/>
  <c r="K2424"/>
  <c r="J2408"/>
  <c r="K2408"/>
  <c r="J2392"/>
  <c r="K2392"/>
  <c r="J2376"/>
  <c r="K2376"/>
  <c r="J2360"/>
  <c r="K2360"/>
  <c r="J2344"/>
  <c r="K2344"/>
  <c r="J2328"/>
  <c r="K2328"/>
  <c r="J2312"/>
  <c r="K2312"/>
  <c r="J2296"/>
  <c r="K2296"/>
  <c r="J2280"/>
  <c r="K2280"/>
  <c r="J2264"/>
  <c r="K2264"/>
  <c r="J2248"/>
  <c r="K2248"/>
  <c r="J2232"/>
  <c r="K2232"/>
  <c r="J2216"/>
  <c r="K2216"/>
  <c r="J2200"/>
  <c r="K2200"/>
  <c r="J2184"/>
  <c r="K2184"/>
  <c r="J2168"/>
  <c r="K2168"/>
  <c r="J2152"/>
  <c r="K2152"/>
  <c r="J2136"/>
  <c r="K2136"/>
  <c r="J2120"/>
  <c r="K2120"/>
  <c r="J2104"/>
  <c r="K2104"/>
  <c r="J2088"/>
  <c r="K2088"/>
  <c r="J2072"/>
  <c r="K2072"/>
  <c r="J2056"/>
  <c r="K2056"/>
  <c r="J2040"/>
  <c r="K2040"/>
  <c r="J2024"/>
  <c r="K2024"/>
  <c r="J2008"/>
  <c r="K2008"/>
  <c r="J1992"/>
  <c r="K1992"/>
  <c r="J1976"/>
  <c r="K1976"/>
  <c r="J1960"/>
  <c r="K1960"/>
  <c r="J1944"/>
  <c r="K1944"/>
  <c r="J1928"/>
  <c r="K1928"/>
  <c r="J1912"/>
  <c r="K1912"/>
  <c r="J1896"/>
  <c r="K1896"/>
  <c r="J1880"/>
  <c r="K1880"/>
  <c r="J1864"/>
  <c r="K1864"/>
  <c r="J1848"/>
  <c r="K1848"/>
  <c r="J1832"/>
  <c r="K1832"/>
  <c r="J1816"/>
  <c r="K1816"/>
  <c r="J1800"/>
  <c r="K1800"/>
  <c r="J1784"/>
  <c r="K1784"/>
  <c r="J1768"/>
  <c r="K1768"/>
  <c r="J1752"/>
  <c r="K1752"/>
  <c r="J1736"/>
  <c r="K1736"/>
  <c r="J1720"/>
  <c r="K1720"/>
  <c r="J1704"/>
  <c r="K1704"/>
  <c r="J1688"/>
  <c r="K1688"/>
  <c r="J1672"/>
  <c r="K1672"/>
  <c r="J1656"/>
  <c r="K1656"/>
  <c r="J1640"/>
  <c r="K1640"/>
  <c r="J1624"/>
  <c r="K1624"/>
  <c r="J1608"/>
  <c r="K1608"/>
  <c r="J1592"/>
  <c r="K1592"/>
  <c r="J1576"/>
  <c r="K1576"/>
  <c r="J1560"/>
  <c r="K1560"/>
  <c r="J1544"/>
  <c r="K1544"/>
  <c r="J1528"/>
  <c r="K1528"/>
  <c r="J1512"/>
  <c r="K1512"/>
  <c r="J1496"/>
  <c r="K1496"/>
  <c r="J1480"/>
  <c r="K1480"/>
  <c r="J1464"/>
  <c r="K1464"/>
  <c r="J1448"/>
  <c r="K1448"/>
  <c r="J1432"/>
  <c r="K1432"/>
  <c r="J1416"/>
  <c r="K1416"/>
  <c r="J1400"/>
  <c r="K1400"/>
  <c r="J1384"/>
  <c r="K1384"/>
  <c r="J1368"/>
  <c r="K1368"/>
  <c r="J1352"/>
  <c r="K1352"/>
  <c r="J1336"/>
  <c r="K1336"/>
  <c r="J1320"/>
  <c r="K1320"/>
  <c r="J1304"/>
  <c r="K1304"/>
  <c r="J1288"/>
  <c r="K1288"/>
  <c r="J1272"/>
  <c r="K1272"/>
  <c r="J1256"/>
  <c r="K1256"/>
  <c r="J1240"/>
  <c r="K1240"/>
  <c r="J1224"/>
  <c r="K1224"/>
  <c r="J1208"/>
  <c r="K1208"/>
  <c r="J1192"/>
  <c r="K1192"/>
  <c r="J1176"/>
  <c r="K1176"/>
  <c r="J1160"/>
  <c r="K1160"/>
  <c r="J1144"/>
  <c r="K1144"/>
  <c r="J1128"/>
  <c r="K1128"/>
  <c r="J1112"/>
  <c r="K1112"/>
  <c r="J1096"/>
  <c r="K1096"/>
  <c r="J1080"/>
  <c r="K1080"/>
  <c r="J1064"/>
  <c r="K1064"/>
  <c r="J1048"/>
  <c r="K1048"/>
  <c r="J1032"/>
  <c r="K1032"/>
  <c r="J1016"/>
  <c r="K1016"/>
  <c r="J1000"/>
  <c r="K1000"/>
  <c r="J984"/>
  <c r="K984"/>
  <c r="J968"/>
  <c r="K968"/>
  <c r="J952"/>
  <c r="K952"/>
  <c r="J936"/>
  <c r="K936"/>
  <c r="J920"/>
  <c r="K920"/>
  <c r="J904"/>
  <c r="K904"/>
  <c r="J888"/>
  <c r="K888"/>
  <c r="J872"/>
  <c r="K872"/>
  <c r="J856"/>
  <c r="K856"/>
  <c r="J840"/>
  <c r="K840"/>
  <c r="J824"/>
  <c r="K824"/>
  <c r="J808"/>
  <c r="K808"/>
  <c r="J792"/>
  <c r="K792"/>
  <c r="J776"/>
  <c r="K776"/>
  <c r="J760"/>
  <c r="K760"/>
  <c r="J744"/>
  <c r="K744"/>
  <c r="J728"/>
  <c r="K728"/>
  <c r="J712"/>
  <c r="K712"/>
  <c r="J696"/>
  <c r="K696"/>
  <c r="J680"/>
  <c r="K680"/>
  <c r="J664"/>
  <c r="K664"/>
  <c r="J648"/>
  <c r="K648"/>
  <c r="J632"/>
  <c r="K632"/>
  <c r="J616"/>
  <c r="K616"/>
  <c r="J600"/>
  <c r="K600"/>
  <c r="J584"/>
  <c r="K584"/>
  <c r="J568"/>
  <c r="K568"/>
  <c r="J552"/>
  <c r="K552"/>
  <c r="J536"/>
  <c r="K536"/>
  <c r="J520"/>
  <c r="K520"/>
  <c r="J504"/>
  <c r="K504"/>
  <c r="J488"/>
  <c r="K488"/>
  <c r="J472"/>
  <c r="K472"/>
  <c r="J456"/>
  <c r="K456"/>
  <c r="J440"/>
  <c r="K440"/>
  <c r="J424"/>
  <c r="K424"/>
  <c r="J408"/>
  <c r="K408"/>
  <c r="J392"/>
  <c r="K392"/>
  <c r="J376"/>
  <c r="K376"/>
  <c r="J360"/>
  <c r="K360"/>
  <c r="J344"/>
  <c r="K344"/>
  <c r="J328"/>
  <c r="K328"/>
  <c r="J312"/>
  <c r="K312"/>
  <c r="J296"/>
  <c r="K296"/>
  <c r="J280"/>
  <c r="K280"/>
  <c r="J264"/>
  <c r="K264"/>
  <c r="J248"/>
  <c r="K248"/>
  <c r="J232"/>
  <c r="K232"/>
  <c r="J216"/>
  <c r="K216"/>
  <c r="J200"/>
  <c r="K200"/>
  <c r="J184"/>
  <c r="K184"/>
  <c r="J168"/>
  <c r="K168"/>
  <c r="J152"/>
  <c r="K152"/>
  <c r="J136"/>
  <c r="K136"/>
  <c r="J120"/>
  <c r="K120"/>
  <c r="J104"/>
  <c r="K104"/>
  <c r="J88"/>
  <c r="K88"/>
  <c r="J72"/>
  <c r="K72"/>
  <c r="J56"/>
  <c r="K56"/>
  <c r="J40"/>
  <c r="K40"/>
  <c r="J24"/>
  <c r="K24"/>
  <c r="L949" l="1"/>
  <c r="N949" s="1"/>
  <c r="M949"/>
  <c r="O949" s="1"/>
  <c r="L981"/>
  <c r="N981" s="1"/>
  <c r="M981"/>
  <c r="O981" s="1"/>
  <c r="L1013"/>
  <c r="N1013" s="1"/>
  <c r="M1013"/>
  <c r="O1013" s="1"/>
  <c r="L1045"/>
  <c r="N1045" s="1"/>
  <c r="M1045"/>
  <c r="O1045" s="1"/>
  <c r="L1077"/>
  <c r="N1077" s="1"/>
  <c r="M1077"/>
  <c r="O1077" s="1"/>
  <c r="L1109"/>
  <c r="N1109" s="1"/>
  <c r="M1109"/>
  <c r="O1109" s="1"/>
  <c r="L68"/>
  <c r="N68" s="1"/>
  <c r="M68"/>
  <c r="O68" s="1"/>
  <c r="L132"/>
  <c r="N132" s="1"/>
  <c r="M132"/>
  <c r="O132" s="1"/>
  <c r="L196"/>
  <c r="N196" s="1"/>
  <c r="M196"/>
  <c r="O196" s="1"/>
  <c r="L388"/>
  <c r="N388" s="1"/>
  <c r="M388"/>
  <c r="O388" s="1"/>
  <c r="L452"/>
  <c r="N452" s="1"/>
  <c r="M452"/>
  <c r="O452" s="1"/>
  <c r="L516"/>
  <c r="N516" s="1"/>
  <c r="M516"/>
  <c r="O516" s="1"/>
  <c r="L580"/>
  <c r="N580" s="1"/>
  <c r="M580"/>
  <c r="O580" s="1"/>
  <c r="L644"/>
  <c r="N644" s="1"/>
  <c r="M644"/>
  <c r="O644" s="1"/>
  <c r="L708"/>
  <c r="N708" s="1"/>
  <c r="M708"/>
  <c r="O708" s="1"/>
  <c r="L772"/>
  <c r="N772" s="1"/>
  <c r="M772"/>
  <c r="O772" s="1"/>
  <c r="L804"/>
  <c r="N804" s="1"/>
  <c r="M804"/>
  <c r="O804" s="1"/>
  <c r="L932"/>
  <c r="N932" s="1"/>
  <c r="M932"/>
  <c r="O932" s="1"/>
  <c r="L996"/>
  <c r="N996" s="1"/>
  <c r="M996"/>
  <c r="O996" s="1"/>
  <c r="L1060"/>
  <c r="N1060" s="1"/>
  <c r="M1060"/>
  <c r="O1060" s="1"/>
  <c r="L1124"/>
  <c r="N1124" s="1"/>
  <c r="M1124"/>
  <c r="O1124" s="1"/>
  <c r="L1188"/>
  <c r="N1188" s="1"/>
  <c r="M1188"/>
  <c r="O1188" s="1"/>
  <c r="L1380"/>
  <c r="N1380" s="1"/>
  <c r="M1380"/>
  <c r="O1380" s="1"/>
  <c r="L1444"/>
  <c r="N1444" s="1"/>
  <c r="M1444"/>
  <c r="O1444" s="1"/>
  <c r="L49"/>
  <c r="N49" s="1"/>
  <c r="M49"/>
  <c r="O49" s="1"/>
  <c r="L113"/>
  <c r="N113" s="1"/>
  <c r="M113"/>
  <c r="O113" s="1"/>
  <c r="L177"/>
  <c r="N177" s="1"/>
  <c r="M177"/>
  <c r="O177" s="1"/>
  <c r="L209"/>
  <c r="N209" s="1"/>
  <c r="M209"/>
  <c r="O209" s="1"/>
  <c r="L273"/>
  <c r="N273" s="1"/>
  <c r="M273"/>
  <c r="O273" s="1"/>
  <c r="L337"/>
  <c r="N337" s="1"/>
  <c r="M337"/>
  <c r="O337" s="1"/>
  <c r="L401"/>
  <c r="N401" s="1"/>
  <c r="M401"/>
  <c r="O401" s="1"/>
  <c r="L465"/>
  <c r="N465" s="1"/>
  <c r="M465"/>
  <c r="O465" s="1"/>
  <c r="L529"/>
  <c r="N529" s="1"/>
  <c r="M529"/>
  <c r="O529" s="1"/>
  <c r="L593"/>
  <c r="N593" s="1"/>
  <c r="M593"/>
  <c r="O593" s="1"/>
  <c r="L657"/>
  <c r="N657" s="1"/>
  <c r="M657"/>
  <c r="O657" s="1"/>
  <c r="L1173"/>
  <c r="N1173" s="1"/>
  <c r="M1173"/>
  <c r="O1173" s="1"/>
  <c r="L1237"/>
  <c r="N1237" s="1"/>
  <c r="M1237"/>
  <c r="O1237" s="1"/>
  <c r="L1269"/>
  <c r="N1269" s="1"/>
  <c r="M1269"/>
  <c r="O1269" s="1"/>
  <c r="L1333"/>
  <c r="N1333" s="1"/>
  <c r="M1333"/>
  <c r="O1333" s="1"/>
  <c r="L1397"/>
  <c r="N1397" s="1"/>
  <c r="M1397"/>
  <c r="O1397" s="1"/>
  <c r="L1461"/>
  <c r="N1461" s="1"/>
  <c r="M1461"/>
  <c r="O1461" s="1"/>
  <c r="L1525"/>
  <c r="N1525" s="1"/>
  <c r="M1525"/>
  <c r="O1525" s="1"/>
  <c r="L1589"/>
  <c r="N1589" s="1"/>
  <c r="M1589"/>
  <c r="O1589" s="1"/>
  <c r="L1653"/>
  <c r="N1653" s="1"/>
  <c r="M1653"/>
  <c r="O1653" s="1"/>
  <c r="L1717"/>
  <c r="N1717" s="1"/>
  <c r="M1717"/>
  <c r="O1717" s="1"/>
  <c r="L1781"/>
  <c r="N1781" s="1"/>
  <c r="M1781"/>
  <c r="O1781" s="1"/>
  <c r="L1845"/>
  <c r="N1845" s="1"/>
  <c r="M1845"/>
  <c r="O1845" s="1"/>
  <c r="L1909"/>
  <c r="N1909" s="1"/>
  <c r="M1909"/>
  <c r="O1909" s="1"/>
  <c r="L1973"/>
  <c r="N1973" s="1"/>
  <c r="M1973"/>
  <c r="O1973" s="1"/>
  <c r="L2037"/>
  <c r="N2037" s="1"/>
  <c r="M2037"/>
  <c r="O2037" s="1"/>
  <c r="L2101"/>
  <c r="N2101" s="1"/>
  <c r="M2101"/>
  <c r="O2101" s="1"/>
  <c r="L2165"/>
  <c r="N2165" s="1"/>
  <c r="M2165"/>
  <c r="O2165" s="1"/>
  <c r="L2229"/>
  <c r="N2229" s="1"/>
  <c r="M2229"/>
  <c r="O2229" s="1"/>
  <c r="L2293"/>
  <c r="N2293" s="1"/>
  <c r="M2293"/>
  <c r="O2293" s="1"/>
  <c r="L2357"/>
  <c r="N2357" s="1"/>
  <c r="M2357"/>
  <c r="O2357" s="1"/>
  <c r="L2421"/>
  <c r="N2421" s="1"/>
  <c r="M2421"/>
  <c r="O2421" s="1"/>
  <c r="L2485"/>
  <c r="N2485" s="1"/>
  <c r="M2485"/>
  <c r="O2485" s="1"/>
  <c r="L2549"/>
  <c r="N2549" s="1"/>
  <c r="M2549"/>
  <c r="O2549" s="1"/>
  <c r="L2613"/>
  <c r="N2613" s="1"/>
  <c r="M2613"/>
  <c r="O2613" s="1"/>
  <c r="L2677"/>
  <c r="N2677" s="1"/>
  <c r="M2677"/>
  <c r="O2677" s="1"/>
  <c r="L2741"/>
  <c r="N2741" s="1"/>
  <c r="M2741"/>
  <c r="O2741" s="1"/>
  <c r="L2805"/>
  <c r="N2805" s="1"/>
  <c r="M2805"/>
  <c r="O2805" s="1"/>
  <c r="L2869"/>
  <c r="N2869" s="1"/>
  <c r="M2869"/>
  <c r="O2869" s="1"/>
  <c r="L2933"/>
  <c r="N2933" s="1"/>
  <c r="M2933"/>
  <c r="O2933" s="1"/>
  <c r="L2997"/>
  <c r="N2997" s="1"/>
  <c r="M2997"/>
  <c r="O2997" s="1"/>
  <c r="L122"/>
  <c r="N122" s="1"/>
  <c r="M122"/>
  <c r="O122" s="1"/>
  <c r="L250"/>
  <c r="N250" s="1"/>
  <c r="M250"/>
  <c r="O250" s="1"/>
  <c r="L378"/>
  <c r="N378" s="1"/>
  <c r="M378"/>
  <c r="O378" s="1"/>
  <c r="L506"/>
  <c r="N506" s="1"/>
  <c r="M506"/>
  <c r="O506" s="1"/>
  <c r="L698"/>
  <c r="N698" s="1"/>
  <c r="M698"/>
  <c r="O698" s="1"/>
  <c r="L826"/>
  <c r="N826" s="1"/>
  <c r="M826"/>
  <c r="O826" s="1"/>
  <c r="L954"/>
  <c r="N954" s="1"/>
  <c r="M954"/>
  <c r="O954" s="1"/>
  <c r="L1082"/>
  <c r="N1082" s="1"/>
  <c r="M1082"/>
  <c r="O1082" s="1"/>
  <c r="L1146"/>
  <c r="N1146" s="1"/>
  <c r="M1146"/>
  <c r="O1146" s="1"/>
  <c r="L1402"/>
  <c r="N1402" s="1"/>
  <c r="M1402"/>
  <c r="O1402" s="1"/>
  <c r="L1530"/>
  <c r="N1530" s="1"/>
  <c r="M1530"/>
  <c r="O1530" s="1"/>
  <c r="L1658"/>
  <c r="N1658" s="1"/>
  <c r="M1658"/>
  <c r="O1658" s="1"/>
  <c r="L1786"/>
  <c r="N1786" s="1"/>
  <c r="M1786"/>
  <c r="O1786" s="1"/>
  <c r="M1922"/>
  <c r="O1922" s="1"/>
  <c r="L1922"/>
  <c r="N1922" s="1"/>
  <c r="L2522"/>
  <c r="N2522" s="1"/>
  <c r="M2522"/>
  <c r="O2522" s="1"/>
  <c r="L2842"/>
  <c r="N2842" s="1"/>
  <c r="M2842"/>
  <c r="O2842" s="1"/>
  <c r="L1663"/>
  <c r="N1663" s="1"/>
  <c r="M1663"/>
  <c r="O1663" s="1"/>
  <c r="L1919"/>
  <c r="N1919" s="1"/>
  <c r="M1919"/>
  <c r="O1919" s="1"/>
  <c r="L2175"/>
  <c r="N2175" s="1"/>
  <c r="M2175"/>
  <c r="O2175" s="1"/>
  <c r="L2559"/>
  <c r="N2559" s="1"/>
  <c r="M2559"/>
  <c r="O2559" s="1"/>
  <c r="L86"/>
  <c r="N86" s="1"/>
  <c r="M86"/>
  <c r="O86" s="1"/>
  <c r="L40"/>
  <c r="N40" s="1"/>
  <c r="M40"/>
  <c r="O40" s="1"/>
  <c r="L104"/>
  <c r="N104" s="1"/>
  <c r="M104"/>
  <c r="O104" s="1"/>
  <c r="L200"/>
  <c r="N200" s="1"/>
  <c r="M200"/>
  <c r="O200" s="1"/>
  <c r="L296"/>
  <c r="N296" s="1"/>
  <c r="M296"/>
  <c r="O296" s="1"/>
  <c r="L360"/>
  <c r="N360" s="1"/>
  <c r="M360"/>
  <c r="O360" s="1"/>
  <c r="L424"/>
  <c r="N424" s="1"/>
  <c r="M424"/>
  <c r="O424" s="1"/>
  <c r="L488"/>
  <c r="N488" s="1"/>
  <c r="M488"/>
  <c r="O488" s="1"/>
  <c r="L552"/>
  <c r="N552" s="1"/>
  <c r="M552"/>
  <c r="O552" s="1"/>
  <c r="L616"/>
  <c r="N616" s="1"/>
  <c r="M616"/>
  <c r="O616" s="1"/>
  <c r="L680"/>
  <c r="N680" s="1"/>
  <c r="M680"/>
  <c r="O680" s="1"/>
  <c r="L744"/>
  <c r="N744" s="1"/>
  <c r="M744"/>
  <c r="O744" s="1"/>
  <c r="L840"/>
  <c r="N840" s="1"/>
  <c r="M840"/>
  <c r="O840" s="1"/>
  <c r="L904"/>
  <c r="N904" s="1"/>
  <c r="M904"/>
  <c r="O904" s="1"/>
  <c r="L968"/>
  <c r="N968" s="1"/>
  <c r="M968"/>
  <c r="O968" s="1"/>
  <c r="L1064"/>
  <c r="N1064" s="1"/>
  <c r="M1064"/>
  <c r="O1064" s="1"/>
  <c r="L1128"/>
  <c r="N1128" s="1"/>
  <c r="M1128"/>
  <c r="O1128" s="1"/>
  <c r="L1192"/>
  <c r="N1192" s="1"/>
  <c r="M1192"/>
  <c r="O1192" s="1"/>
  <c r="L1288"/>
  <c r="N1288" s="1"/>
  <c r="M1288"/>
  <c r="O1288" s="1"/>
  <c r="L1352"/>
  <c r="N1352" s="1"/>
  <c r="M1352"/>
  <c r="O1352" s="1"/>
  <c r="L1416"/>
  <c r="N1416" s="1"/>
  <c r="M1416"/>
  <c r="O1416" s="1"/>
  <c r="L1448"/>
  <c r="N1448" s="1"/>
  <c r="M1448"/>
  <c r="O1448" s="1"/>
  <c r="L1512"/>
  <c r="N1512" s="1"/>
  <c r="M1512"/>
  <c r="O1512" s="1"/>
  <c r="L1576"/>
  <c r="N1576" s="1"/>
  <c r="M1576"/>
  <c r="O1576" s="1"/>
  <c r="L1640"/>
  <c r="N1640" s="1"/>
  <c r="M1640"/>
  <c r="O1640" s="1"/>
  <c r="L1704"/>
  <c r="N1704" s="1"/>
  <c r="M1704"/>
  <c r="O1704" s="1"/>
  <c r="L1800"/>
  <c r="N1800" s="1"/>
  <c r="M1800"/>
  <c r="O1800" s="1"/>
  <c r="L1896"/>
  <c r="N1896" s="1"/>
  <c r="M1896"/>
  <c r="O1896" s="1"/>
  <c r="L1960"/>
  <c r="N1960" s="1"/>
  <c r="M1960"/>
  <c r="O1960" s="1"/>
  <c r="L2056"/>
  <c r="N2056" s="1"/>
  <c r="M2056"/>
  <c r="O2056" s="1"/>
  <c r="L2120"/>
  <c r="N2120" s="1"/>
  <c r="M2120"/>
  <c r="O2120" s="1"/>
  <c r="L2152"/>
  <c r="N2152" s="1"/>
  <c r="M2152"/>
  <c r="O2152" s="1"/>
  <c r="L2216"/>
  <c r="N2216" s="1"/>
  <c r="M2216"/>
  <c r="O2216" s="1"/>
  <c r="L2280"/>
  <c r="N2280" s="1"/>
  <c r="M2280"/>
  <c r="O2280" s="1"/>
  <c r="L2344"/>
  <c r="N2344" s="1"/>
  <c r="M2344"/>
  <c r="O2344" s="1"/>
  <c r="L2408"/>
  <c r="N2408" s="1"/>
  <c r="M2408"/>
  <c r="O2408" s="1"/>
  <c r="L2440"/>
  <c r="N2440" s="1"/>
  <c r="M2440"/>
  <c r="O2440" s="1"/>
  <c r="L2472"/>
  <c r="N2472" s="1"/>
  <c r="M2472"/>
  <c r="O2472" s="1"/>
  <c r="L2536"/>
  <c r="N2536" s="1"/>
  <c r="M2536"/>
  <c r="O2536" s="1"/>
  <c r="L2568"/>
  <c r="N2568" s="1"/>
  <c r="M2568"/>
  <c r="O2568" s="1"/>
  <c r="L2632"/>
  <c r="N2632" s="1"/>
  <c r="M2632"/>
  <c r="O2632" s="1"/>
  <c r="L2696"/>
  <c r="N2696" s="1"/>
  <c r="M2696"/>
  <c r="O2696" s="1"/>
  <c r="L2760"/>
  <c r="N2760" s="1"/>
  <c r="M2760"/>
  <c r="O2760" s="1"/>
  <c r="L2824"/>
  <c r="N2824" s="1"/>
  <c r="M2824"/>
  <c r="O2824" s="1"/>
  <c r="L2888"/>
  <c r="N2888" s="1"/>
  <c r="M2888"/>
  <c r="O2888" s="1"/>
  <c r="L2920"/>
  <c r="N2920" s="1"/>
  <c r="M2920"/>
  <c r="O2920" s="1"/>
  <c r="L2984"/>
  <c r="N2984" s="1"/>
  <c r="M2984"/>
  <c r="O2984" s="1"/>
  <c r="L164"/>
  <c r="N164" s="1"/>
  <c r="M164"/>
  <c r="O164" s="1"/>
  <c r="L260"/>
  <c r="N260" s="1"/>
  <c r="M260"/>
  <c r="O260" s="1"/>
  <c r="L324"/>
  <c r="N324" s="1"/>
  <c r="M324"/>
  <c r="O324" s="1"/>
  <c r="L676"/>
  <c r="N676" s="1"/>
  <c r="M676"/>
  <c r="O676" s="1"/>
  <c r="L868"/>
  <c r="N868" s="1"/>
  <c r="M868"/>
  <c r="O868" s="1"/>
  <c r="L1156"/>
  <c r="N1156" s="1"/>
  <c r="M1156"/>
  <c r="O1156" s="1"/>
  <c r="L1412"/>
  <c r="N1412" s="1"/>
  <c r="M1412"/>
  <c r="O1412" s="1"/>
  <c r="L1636"/>
  <c r="N1636" s="1"/>
  <c r="M1636"/>
  <c r="O1636" s="1"/>
  <c r="L1700"/>
  <c r="N1700" s="1"/>
  <c r="M1700"/>
  <c r="O1700" s="1"/>
  <c r="L1764"/>
  <c r="N1764" s="1"/>
  <c r="M1764"/>
  <c r="O1764" s="1"/>
  <c r="L1828"/>
  <c r="N1828" s="1"/>
  <c r="M1828"/>
  <c r="O1828" s="1"/>
  <c r="L1892"/>
  <c r="N1892" s="1"/>
  <c r="M1892"/>
  <c r="O1892" s="1"/>
  <c r="L1956"/>
  <c r="N1956" s="1"/>
  <c r="M1956"/>
  <c r="O1956" s="1"/>
  <c r="L2020"/>
  <c r="N2020" s="1"/>
  <c r="M2020"/>
  <c r="O2020" s="1"/>
  <c r="L2084"/>
  <c r="N2084" s="1"/>
  <c r="M2084"/>
  <c r="O2084" s="1"/>
  <c r="L2148"/>
  <c r="N2148" s="1"/>
  <c r="M2148"/>
  <c r="O2148" s="1"/>
  <c r="L2212"/>
  <c r="N2212" s="1"/>
  <c r="M2212"/>
  <c r="O2212" s="1"/>
  <c r="L2276"/>
  <c r="N2276" s="1"/>
  <c r="M2276"/>
  <c r="O2276" s="1"/>
  <c r="L2340"/>
  <c r="N2340" s="1"/>
  <c r="M2340"/>
  <c r="O2340" s="1"/>
  <c r="L2404"/>
  <c r="N2404" s="1"/>
  <c r="M2404"/>
  <c r="O2404" s="1"/>
  <c r="L2468"/>
  <c r="N2468" s="1"/>
  <c r="M2468"/>
  <c r="O2468" s="1"/>
  <c r="L2532"/>
  <c r="N2532" s="1"/>
  <c r="M2532"/>
  <c r="O2532" s="1"/>
  <c r="L2596"/>
  <c r="N2596" s="1"/>
  <c r="M2596"/>
  <c r="O2596" s="1"/>
  <c r="L2660"/>
  <c r="N2660" s="1"/>
  <c r="M2660"/>
  <c r="O2660" s="1"/>
  <c r="L2724"/>
  <c r="N2724" s="1"/>
  <c r="M2724"/>
  <c r="O2724" s="1"/>
  <c r="L2788"/>
  <c r="N2788" s="1"/>
  <c r="M2788"/>
  <c r="O2788" s="1"/>
  <c r="L2884"/>
  <c r="N2884" s="1"/>
  <c r="M2884"/>
  <c r="O2884" s="1"/>
  <c r="L2948"/>
  <c r="N2948" s="1"/>
  <c r="M2948"/>
  <c r="O2948" s="1"/>
  <c r="L1210"/>
  <c r="N1210" s="1"/>
  <c r="M1210"/>
  <c r="O1210" s="1"/>
  <c r="L2362"/>
  <c r="N2362" s="1"/>
  <c r="M2362"/>
  <c r="O2362" s="1"/>
  <c r="L127"/>
  <c r="N127" s="1"/>
  <c r="M127"/>
  <c r="O127" s="1"/>
  <c r="L375"/>
  <c r="N375" s="1"/>
  <c r="M375"/>
  <c r="O375" s="1"/>
  <c r="L631"/>
  <c r="N631" s="1"/>
  <c r="M631"/>
  <c r="O631" s="1"/>
  <c r="L887"/>
  <c r="N887" s="1"/>
  <c r="M887"/>
  <c r="O887" s="1"/>
  <c r="L1015"/>
  <c r="N1015" s="1"/>
  <c r="M1015"/>
  <c r="O1015" s="1"/>
  <c r="M1271"/>
  <c r="O1271" s="1"/>
  <c r="L1271"/>
  <c r="N1271" s="1"/>
  <c r="M1527"/>
  <c r="O1527" s="1"/>
  <c r="L1527"/>
  <c r="N1527" s="1"/>
  <c r="L44"/>
  <c r="N44" s="1"/>
  <c r="M44"/>
  <c r="O44" s="1"/>
  <c r="L108"/>
  <c r="N108" s="1"/>
  <c r="M108"/>
  <c r="O108" s="1"/>
  <c r="L204"/>
  <c r="N204" s="1"/>
  <c r="M204"/>
  <c r="O204" s="1"/>
  <c r="L268"/>
  <c r="N268" s="1"/>
  <c r="M268"/>
  <c r="O268" s="1"/>
  <c r="L332"/>
  <c r="N332" s="1"/>
  <c r="M332"/>
  <c r="O332" s="1"/>
  <c r="L396"/>
  <c r="N396" s="1"/>
  <c r="M396"/>
  <c r="O396" s="1"/>
  <c r="L460"/>
  <c r="N460" s="1"/>
  <c r="M460"/>
  <c r="O460" s="1"/>
  <c r="L524"/>
  <c r="N524" s="1"/>
  <c r="M524"/>
  <c r="O524" s="1"/>
  <c r="L588"/>
  <c r="N588" s="1"/>
  <c r="M588"/>
  <c r="O588" s="1"/>
  <c r="L652"/>
  <c r="N652" s="1"/>
  <c r="M652"/>
  <c r="O652" s="1"/>
  <c r="L716"/>
  <c r="N716" s="1"/>
  <c r="M716"/>
  <c r="O716" s="1"/>
  <c r="L780"/>
  <c r="N780" s="1"/>
  <c r="M780"/>
  <c r="O780" s="1"/>
  <c r="L844"/>
  <c r="N844" s="1"/>
  <c r="M844"/>
  <c r="O844" s="1"/>
  <c r="L908"/>
  <c r="N908" s="1"/>
  <c r="M908"/>
  <c r="O908" s="1"/>
  <c r="L972"/>
  <c r="N972" s="1"/>
  <c r="M972"/>
  <c r="O972" s="1"/>
  <c r="L1036"/>
  <c r="N1036" s="1"/>
  <c r="M1036"/>
  <c r="O1036" s="1"/>
  <c r="M1100"/>
  <c r="O1100" s="1"/>
  <c r="L1100"/>
  <c r="N1100" s="1"/>
  <c r="M1164"/>
  <c r="O1164" s="1"/>
  <c r="L1164"/>
  <c r="N1164" s="1"/>
  <c r="M1228"/>
  <c r="O1228" s="1"/>
  <c r="L1228"/>
  <c r="N1228" s="1"/>
  <c r="M1292"/>
  <c r="O1292" s="1"/>
  <c r="L1292"/>
  <c r="N1292" s="1"/>
  <c r="M1356"/>
  <c r="O1356" s="1"/>
  <c r="L1356"/>
  <c r="N1356" s="1"/>
  <c r="M1420"/>
  <c r="O1420" s="1"/>
  <c r="L1420"/>
  <c r="N1420" s="1"/>
  <c r="M1484"/>
  <c r="O1484" s="1"/>
  <c r="L1484"/>
  <c r="N1484" s="1"/>
  <c r="M1548"/>
  <c r="O1548" s="1"/>
  <c r="L1548"/>
  <c r="N1548" s="1"/>
  <c r="M1612"/>
  <c r="O1612" s="1"/>
  <c r="L1612"/>
  <c r="N1612" s="1"/>
  <c r="M1676"/>
  <c r="O1676" s="1"/>
  <c r="L1676"/>
  <c r="N1676" s="1"/>
  <c r="M1740"/>
  <c r="O1740" s="1"/>
  <c r="L1740"/>
  <c r="N1740" s="1"/>
  <c r="M1804"/>
  <c r="O1804" s="1"/>
  <c r="L1804"/>
  <c r="N1804" s="1"/>
  <c r="M1868"/>
  <c r="O1868" s="1"/>
  <c r="L1868"/>
  <c r="N1868" s="1"/>
  <c r="M1932"/>
  <c r="O1932" s="1"/>
  <c r="L1932"/>
  <c r="N1932" s="1"/>
  <c r="M1996"/>
  <c r="O1996" s="1"/>
  <c r="L1996"/>
  <c r="N1996" s="1"/>
  <c r="M2060"/>
  <c r="O2060" s="1"/>
  <c r="L2060"/>
  <c r="N2060" s="1"/>
  <c r="M2124"/>
  <c r="O2124" s="1"/>
  <c r="L2124"/>
  <c r="N2124" s="1"/>
  <c r="M2188"/>
  <c r="O2188" s="1"/>
  <c r="L2188"/>
  <c r="N2188" s="1"/>
  <c r="M2252"/>
  <c r="O2252" s="1"/>
  <c r="L2252"/>
  <c r="N2252" s="1"/>
  <c r="M2316"/>
  <c r="O2316" s="1"/>
  <c r="L2316"/>
  <c r="N2316" s="1"/>
  <c r="L2412"/>
  <c r="N2412" s="1"/>
  <c r="M2412"/>
  <c r="O2412" s="1"/>
  <c r="M2476"/>
  <c r="O2476" s="1"/>
  <c r="L2476"/>
  <c r="N2476" s="1"/>
  <c r="M2540"/>
  <c r="O2540" s="1"/>
  <c r="L2540"/>
  <c r="N2540" s="1"/>
  <c r="M2636"/>
  <c r="O2636" s="1"/>
  <c r="L2636"/>
  <c r="N2636" s="1"/>
  <c r="M2700"/>
  <c r="O2700" s="1"/>
  <c r="L2700"/>
  <c r="N2700" s="1"/>
  <c r="M2764"/>
  <c r="O2764" s="1"/>
  <c r="L2764"/>
  <c r="N2764" s="1"/>
  <c r="M2828"/>
  <c r="O2828" s="1"/>
  <c r="L2828"/>
  <c r="N2828" s="1"/>
  <c r="M2892"/>
  <c r="O2892" s="1"/>
  <c r="L2892"/>
  <c r="N2892" s="1"/>
  <c r="M2956"/>
  <c r="O2956" s="1"/>
  <c r="L2956"/>
  <c r="N2956" s="1"/>
  <c r="M222"/>
  <c r="O222" s="1"/>
  <c r="L222"/>
  <c r="N222" s="1"/>
  <c r="M990"/>
  <c r="O990" s="1"/>
  <c r="L990"/>
  <c r="N990" s="1"/>
  <c r="L1230"/>
  <c r="N1230" s="1"/>
  <c r="M1230"/>
  <c r="O1230" s="1"/>
  <c r="L1614"/>
  <c r="N1614" s="1"/>
  <c r="M1614"/>
  <c r="O1614" s="1"/>
  <c r="M19"/>
  <c r="O19" s="1"/>
  <c r="L19"/>
  <c r="N19" s="1"/>
  <c r="M147"/>
  <c r="O147" s="1"/>
  <c r="L147"/>
  <c r="N147" s="1"/>
  <c r="M275"/>
  <c r="O275" s="1"/>
  <c r="L275"/>
  <c r="N275" s="1"/>
  <c r="M403"/>
  <c r="O403" s="1"/>
  <c r="L403"/>
  <c r="N403" s="1"/>
  <c r="M531"/>
  <c r="O531" s="1"/>
  <c r="L531"/>
  <c r="N531" s="1"/>
  <c r="M659"/>
  <c r="O659" s="1"/>
  <c r="L659"/>
  <c r="N659" s="1"/>
  <c r="M787"/>
  <c r="O787" s="1"/>
  <c r="L787"/>
  <c r="N787" s="1"/>
  <c r="M915"/>
  <c r="O915" s="1"/>
  <c r="L915"/>
  <c r="N915" s="1"/>
  <c r="L1043"/>
  <c r="N1043" s="1"/>
  <c r="M1043"/>
  <c r="O1043" s="1"/>
  <c r="L1171"/>
  <c r="N1171" s="1"/>
  <c r="M1171"/>
  <c r="O1171" s="1"/>
  <c r="L1299"/>
  <c r="N1299" s="1"/>
  <c r="M1299"/>
  <c r="O1299" s="1"/>
  <c r="L1427"/>
  <c r="N1427" s="1"/>
  <c r="M1427"/>
  <c r="O1427" s="1"/>
  <c r="L1491"/>
  <c r="N1491" s="1"/>
  <c r="M1491"/>
  <c r="O1491" s="1"/>
  <c r="L2186"/>
  <c r="N2186" s="1"/>
  <c r="M2186"/>
  <c r="O2186" s="1"/>
  <c r="L2394"/>
  <c r="N2394" s="1"/>
  <c r="M2394"/>
  <c r="O2394" s="1"/>
  <c r="L55"/>
  <c r="N55" s="1"/>
  <c r="M55"/>
  <c r="O55" s="1"/>
  <c r="L319"/>
  <c r="N319" s="1"/>
  <c r="M319"/>
  <c r="O319" s="1"/>
  <c r="L575"/>
  <c r="N575" s="1"/>
  <c r="M575"/>
  <c r="O575" s="1"/>
  <c r="L831"/>
  <c r="N831" s="1"/>
  <c r="M831"/>
  <c r="O831" s="1"/>
  <c r="L1087"/>
  <c r="N1087" s="1"/>
  <c r="M1087"/>
  <c r="O1087" s="1"/>
  <c r="L1343"/>
  <c r="N1343" s="1"/>
  <c r="M1343"/>
  <c r="O1343" s="1"/>
  <c r="M126"/>
  <c r="O126" s="1"/>
  <c r="L126"/>
  <c r="N126" s="1"/>
  <c r="M366"/>
  <c r="O366" s="1"/>
  <c r="L366"/>
  <c r="N366" s="1"/>
  <c r="L750"/>
  <c r="N750" s="1"/>
  <c r="M750"/>
  <c r="O750" s="1"/>
  <c r="L130"/>
  <c r="N130" s="1"/>
  <c r="M130"/>
  <c r="O130" s="1"/>
  <c r="L258"/>
  <c r="N258" s="1"/>
  <c r="M258"/>
  <c r="O258" s="1"/>
  <c r="L386"/>
  <c r="N386" s="1"/>
  <c r="M386"/>
  <c r="O386" s="1"/>
  <c r="L578"/>
  <c r="N578" s="1"/>
  <c r="M578"/>
  <c r="O578" s="1"/>
  <c r="L706"/>
  <c r="N706" s="1"/>
  <c r="M706"/>
  <c r="O706" s="1"/>
  <c r="L834"/>
  <c r="N834" s="1"/>
  <c r="M834"/>
  <c r="O834" s="1"/>
  <c r="L962"/>
  <c r="N962" s="1"/>
  <c r="M962"/>
  <c r="O962" s="1"/>
  <c r="M1090"/>
  <c r="O1090" s="1"/>
  <c r="L1090"/>
  <c r="N1090" s="1"/>
  <c r="L1218"/>
  <c r="N1218" s="1"/>
  <c r="M1218"/>
  <c r="O1218" s="1"/>
  <c r="L1346"/>
  <c r="N1346" s="1"/>
  <c r="M1346"/>
  <c r="O1346" s="1"/>
  <c r="M1474"/>
  <c r="O1474" s="1"/>
  <c r="L1474"/>
  <c r="N1474" s="1"/>
  <c r="L1866"/>
  <c r="N1866" s="1"/>
  <c r="M1866"/>
  <c r="O1866" s="1"/>
  <c r="L2378"/>
  <c r="N2378" s="1"/>
  <c r="M2378"/>
  <c r="O2378" s="1"/>
  <c r="L143"/>
  <c r="N143" s="1"/>
  <c r="M143"/>
  <c r="O143" s="1"/>
  <c r="L391"/>
  <c r="N391" s="1"/>
  <c r="M391"/>
  <c r="O391" s="1"/>
  <c r="L775"/>
  <c r="N775" s="1"/>
  <c r="M775"/>
  <c r="O775" s="1"/>
  <c r="L1031"/>
  <c r="N1031" s="1"/>
  <c r="M1031"/>
  <c r="O1031" s="1"/>
  <c r="L1287"/>
  <c r="N1287" s="1"/>
  <c r="M1287"/>
  <c r="O1287" s="1"/>
  <c r="L1543"/>
  <c r="N1543" s="1"/>
  <c r="M1543"/>
  <c r="O1543" s="1"/>
  <c r="L2063"/>
  <c r="N2063" s="1"/>
  <c r="M2063"/>
  <c r="O2063" s="1"/>
  <c r="L2319"/>
  <c r="N2319" s="1"/>
  <c r="M2319"/>
  <c r="O2319" s="1"/>
  <c r="L2575"/>
  <c r="N2575" s="1"/>
  <c r="M2575"/>
  <c r="O2575" s="1"/>
  <c r="L2703"/>
  <c r="N2703" s="1"/>
  <c r="M2703"/>
  <c r="O2703" s="1"/>
  <c r="L1006"/>
  <c r="N1006" s="1"/>
  <c r="M1006"/>
  <c r="O1006" s="1"/>
  <c r="L1246"/>
  <c r="N1246" s="1"/>
  <c r="M1246"/>
  <c r="O1246" s="1"/>
  <c r="L1502"/>
  <c r="N1502" s="1"/>
  <c r="M1502"/>
  <c r="O1502" s="1"/>
  <c r="L2410"/>
  <c r="N2410" s="1"/>
  <c r="M2410"/>
  <c r="O2410" s="1"/>
  <c r="L71"/>
  <c r="N71" s="1"/>
  <c r="M71"/>
  <c r="O71" s="1"/>
  <c r="L591"/>
  <c r="N591" s="1"/>
  <c r="M591"/>
  <c r="O591" s="1"/>
  <c r="L1231"/>
  <c r="N1231" s="1"/>
  <c r="M1231"/>
  <c r="O1231" s="1"/>
  <c r="L142"/>
  <c r="N142" s="1"/>
  <c r="M142"/>
  <c r="O142" s="1"/>
  <c r="M382"/>
  <c r="O382" s="1"/>
  <c r="L382"/>
  <c r="N382" s="1"/>
  <c r="M638"/>
  <c r="O638" s="1"/>
  <c r="L638"/>
  <c r="N638" s="1"/>
  <c r="L1806"/>
  <c r="N1806" s="1"/>
  <c r="M1806"/>
  <c r="O1806" s="1"/>
  <c r="L2062"/>
  <c r="N2062" s="1"/>
  <c r="M2062"/>
  <c r="O2062" s="1"/>
  <c r="L2318"/>
  <c r="N2318" s="1"/>
  <c r="M2318"/>
  <c r="O2318" s="1"/>
  <c r="L2574"/>
  <c r="N2574" s="1"/>
  <c r="M2574"/>
  <c r="O2574" s="1"/>
  <c r="L2830"/>
  <c r="N2830" s="1"/>
  <c r="M2830"/>
  <c r="O2830" s="1"/>
  <c r="L242"/>
  <c r="N242" s="1"/>
  <c r="M242"/>
  <c r="O242" s="1"/>
  <c r="L466"/>
  <c r="N466" s="1"/>
  <c r="M466"/>
  <c r="O466" s="1"/>
  <c r="L690"/>
  <c r="N690" s="1"/>
  <c r="M690"/>
  <c r="O690" s="1"/>
  <c r="L882"/>
  <c r="N882" s="1"/>
  <c r="M882"/>
  <c r="O882" s="1"/>
  <c r="L1106"/>
  <c r="N1106" s="1"/>
  <c r="M1106"/>
  <c r="O1106" s="1"/>
  <c r="L1362"/>
  <c r="N1362" s="1"/>
  <c r="M1362"/>
  <c r="O1362" s="1"/>
  <c r="L615"/>
  <c r="N615" s="1"/>
  <c r="M615"/>
  <c r="O615" s="1"/>
  <c r="L1127"/>
  <c r="N1127" s="1"/>
  <c r="M1127"/>
  <c r="O1127" s="1"/>
  <c r="L1575"/>
  <c r="N1575" s="1"/>
  <c r="M1575"/>
  <c r="O1575" s="1"/>
  <c r="L2095"/>
  <c r="N2095" s="1"/>
  <c r="M2095"/>
  <c r="O2095" s="1"/>
  <c r="L2543"/>
  <c r="N2543" s="1"/>
  <c r="M2543"/>
  <c r="O2543" s="1"/>
  <c r="L2863"/>
  <c r="N2863" s="1"/>
  <c r="M2863"/>
  <c r="O2863" s="1"/>
  <c r="L1102"/>
  <c r="N1102" s="1"/>
  <c r="M1102"/>
  <c r="O1102" s="1"/>
  <c r="L167"/>
  <c r="N167" s="1"/>
  <c r="M167"/>
  <c r="O167" s="1"/>
  <c r="L1071"/>
  <c r="N1071" s="1"/>
  <c r="M1071"/>
  <c r="O1071" s="1"/>
  <c r="L174"/>
  <c r="N174" s="1"/>
  <c r="M174"/>
  <c r="O174" s="1"/>
  <c r="M606"/>
  <c r="O606" s="1"/>
  <c r="L606"/>
  <c r="N606" s="1"/>
  <c r="L1902"/>
  <c r="N1902" s="1"/>
  <c r="M1902"/>
  <c r="O1902" s="1"/>
  <c r="L2350"/>
  <c r="N2350" s="1"/>
  <c r="M2350"/>
  <c r="O2350" s="1"/>
  <c r="L2798"/>
  <c r="N2798" s="1"/>
  <c r="M2798"/>
  <c r="O2798" s="1"/>
  <c r="L210"/>
  <c r="N210" s="1"/>
  <c r="M210"/>
  <c r="O210" s="1"/>
  <c r="L498"/>
  <c r="N498" s="1"/>
  <c r="M498"/>
  <c r="O498" s="1"/>
  <c r="L850"/>
  <c r="N850" s="1"/>
  <c r="M850"/>
  <c r="O850" s="1"/>
  <c r="L1138"/>
  <c r="N1138" s="1"/>
  <c r="M1138"/>
  <c r="O1138" s="1"/>
  <c r="L1394"/>
  <c r="N1394" s="1"/>
  <c r="M1394"/>
  <c r="O1394" s="1"/>
  <c r="L231"/>
  <c r="N231" s="1"/>
  <c r="M231"/>
  <c r="O231" s="1"/>
  <c r="L807"/>
  <c r="N807" s="1"/>
  <c r="M807"/>
  <c r="O807" s="1"/>
  <c r="L1319"/>
  <c r="N1319" s="1"/>
  <c r="M1319"/>
  <c r="O1319" s="1"/>
  <c r="L1903"/>
  <c r="N1903" s="1"/>
  <c r="M1903"/>
  <c r="O1903" s="1"/>
  <c r="L2479"/>
  <c r="N2479" s="1"/>
  <c r="M2479"/>
  <c r="O2479" s="1"/>
  <c r="L1038"/>
  <c r="N1038" s="1"/>
  <c r="M1038"/>
  <c r="O1038" s="1"/>
  <c r="M542"/>
  <c r="O542" s="1"/>
  <c r="L542"/>
  <c r="N542" s="1"/>
  <c r="L1774"/>
  <c r="N1774" s="1"/>
  <c r="M1774"/>
  <c r="O1774" s="1"/>
  <c r="L2094"/>
  <c r="N2094" s="1"/>
  <c r="M2094"/>
  <c r="O2094" s="1"/>
  <c r="L2734"/>
  <c r="N2734" s="1"/>
  <c r="M2734"/>
  <c r="O2734" s="1"/>
  <c r="L234"/>
  <c r="N234" s="1"/>
  <c r="M234"/>
  <c r="O234" s="1"/>
  <c r="L426"/>
  <c r="N426" s="1"/>
  <c r="M426"/>
  <c r="O426" s="1"/>
  <c r="L842"/>
  <c r="N842" s="1"/>
  <c r="M842"/>
  <c r="O842" s="1"/>
  <c r="L1130"/>
  <c r="N1130" s="1"/>
  <c r="M1130"/>
  <c r="O1130" s="1"/>
  <c r="L1450"/>
  <c r="N1450" s="1"/>
  <c r="M1450"/>
  <c r="O1450" s="1"/>
  <c r="L1802"/>
  <c r="N1802" s="1"/>
  <c r="M1802"/>
  <c r="O1802" s="1"/>
  <c r="L159"/>
  <c r="N159" s="1"/>
  <c r="M159"/>
  <c r="O159" s="1"/>
  <c r="L791"/>
  <c r="N791" s="1"/>
  <c r="M791"/>
  <c r="O791" s="1"/>
  <c r="L983"/>
  <c r="N983" s="1"/>
  <c r="M983"/>
  <c r="O983" s="1"/>
  <c r="M318"/>
  <c r="O318" s="1"/>
  <c r="L318"/>
  <c r="N318" s="1"/>
  <c r="M958"/>
  <c r="O958" s="1"/>
  <c r="L958"/>
  <c r="N958" s="1"/>
  <c r="L1518"/>
  <c r="N1518" s="1"/>
  <c r="M1518"/>
  <c r="O1518" s="1"/>
  <c r="L195"/>
  <c r="N195" s="1"/>
  <c r="M195"/>
  <c r="O195" s="1"/>
  <c r="L451"/>
  <c r="N451" s="1"/>
  <c r="M451"/>
  <c r="O451" s="1"/>
  <c r="L739"/>
  <c r="N739" s="1"/>
  <c r="M739"/>
  <c r="O739" s="1"/>
  <c r="L1155"/>
  <c r="N1155" s="1"/>
  <c r="M1155"/>
  <c r="O1155" s="1"/>
  <c r="L1411"/>
  <c r="N1411" s="1"/>
  <c r="M1411"/>
  <c r="O1411" s="1"/>
  <c r="L1667"/>
  <c r="N1667" s="1"/>
  <c r="M1667"/>
  <c r="O1667" s="1"/>
  <c r="L1955"/>
  <c r="N1955" s="1"/>
  <c r="M1955"/>
  <c r="O1955" s="1"/>
  <c r="L2211"/>
  <c r="N2211" s="1"/>
  <c r="M2211"/>
  <c r="O2211" s="1"/>
  <c r="L2531"/>
  <c r="N2531" s="1"/>
  <c r="M2531"/>
  <c r="O2531" s="1"/>
  <c r="L2819"/>
  <c r="N2819" s="1"/>
  <c r="M2819"/>
  <c r="O2819" s="1"/>
  <c r="L735"/>
  <c r="N735" s="1"/>
  <c r="M735"/>
  <c r="O735" s="1"/>
  <c r="L1375"/>
  <c r="N1375" s="1"/>
  <c r="M1375"/>
  <c r="O1375" s="1"/>
  <c r="L266"/>
  <c r="N266" s="1"/>
  <c r="M266"/>
  <c r="O266" s="1"/>
  <c r="L586"/>
  <c r="N586" s="1"/>
  <c r="M586"/>
  <c r="O586" s="1"/>
  <c r="L810"/>
  <c r="N810" s="1"/>
  <c r="M810"/>
  <c r="O810" s="1"/>
  <c r="L1034"/>
  <c r="N1034" s="1"/>
  <c r="M1034"/>
  <c r="O1034" s="1"/>
  <c r="L1386"/>
  <c r="N1386" s="1"/>
  <c r="M1386"/>
  <c r="O1386" s="1"/>
  <c r="L1642"/>
  <c r="N1642" s="1"/>
  <c r="M1642"/>
  <c r="O1642" s="1"/>
  <c r="L95"/>
  <c r="N95" s="1"/>
  <c r="M95"/>
  <c r="O95" s="1"/>
  <c r="L535"/>
  <c r="N535" s="1"/>
  <c r="M535"/>
  <c r="O535" s="1"/>
  <c r="M1047"/>
  <c r="O1047" s="1"/>
  <c r="L1047"/>
  <c r="N1047" s="1"/>
  <c r="L1559"/>
  <c r="N1559" s="1"/>
  <c r="M1559"/>
  <c r="O1559" s="1"/>
  <c r="L1262"/>
  <c r="N1262" s="1"/>
  <c r="M1262"/>
  <c r="O1262" s="1"/>
  <c r="L1710"/>
  <c r="N1710" s="1"/>
  <c r="M1710"/>
  <c r="O1710" s="1"/>
  <c r="L99"/>
  <c r="N99" s="1"/>
  <c r="M99"/>
  <c r="O99" s="1"/>
  <c r="L355"/>
  <c r="N355" s="1"/>
  <c r="M355"/>
  <c r="O355" s="1"/>
  <c r="L579"/>
  <c r="N579" s="1"/>
  <c r="M579"/>
  <c r="O579" s="1"/>
  <c r="M835"/>
  <c r="O835" s="1"/>
  <c r="L835"/>
  <c r="N835" s="1"/>
  <c r="L1059"/>
  <c r="N1059" s="1"/>
  <c r="M1059"/>
  <c r="O1059" s="1"/>
  <c r="L1315"/>
  <c r="N1315" s="1"/>
  <c r="M1315"/>
  <c r="O1315" s="1"/>
  <c r="L1571"/>
  <c r="N1571" s="1"/>
  <c r="M1571"/>
  <c r="O1571" s="1"/>
  <c r="L2051"/>
  <c r="N2051" s="1"/>
  <c r="M2051"/>
  <c r="O2051" s="1"/>
  <c r="L2307"/>
  <c r="N2307" s="1"/>
  <c r="M2307"/>
  <c r="O2307" s="1"/>
  <c r="L2627"/>
  <c r="N2627" s="1"/>
  <c r="M2627"/>
  <c r="O2627" s="1"/>
  <c r="L2851"/>
  <c r="N2851" s="1"/>
  <c r="M2851"/>
  <c r="O2851" s="1"/>
  <c r="L2979"/>
  <c r="N2979" s="1"/>
  <c r="M2979"/>
  <c r="O2979" s="1"/>
  <c r="L2314"/>
  <c r="N2314" s="1"/>
  <c r="M2314"/>
  <c r="O2314" s="1"/>
  <c r="L2746"/>
  <c r="N2746" s="1"/>
  <c r="M2746"/>
  <c r="O2746" s="1"/>
  <c r="L287"/>
  <c r="N287" s="1"/>
  <c r="M287"/>
  <c r="O287" s="1"/>
  <c r="L479"/>
  <c r="N479" s="1"/>
  <c r="M479"/>
  <c r="O479" s="1"/>
  <c r="L671"/>
  <c r="N671" s="1"/>
  <c r="M671"/>
  <c r="O671" s="1"/>
  <c r="L927"/>
  <c r="N927" s="1"/>
  <c r="M927"/>
  <c r="O927" s="1"/>
  <c r="L1119"/>
  <c r="N1119" s="1"/>
  <c r="M1119"/>
  <c r="O1119" s="1"/>
  <c r="L1311"/>
  <c r="N1311" s="1"/>
  <c r="M1311"/>
  <c r="O1311" s="1"/>
  <c r="L1503"/>
  <c r="N1503" s="1"/>
  <c r="M1503"/>
  <c r="O1503" s="1"/>
  <c r="M30"/>
  <c r="O30" s="1"/>
  <c r="L30"/>
  <c r="N30" s="1"/>
  <c r="L398"/>
  <c r="N398" s="1"/>
  <c r="M398"/>
  <c r="O398" s="1"/>
  <c r="L590"/>
  <c r="N590" s="1"/>
  <c r="M590"/>
  <c r="O590" s="1"/>
  <c r="L782"/>
  <c r="N782" s="1"/>
  <c r="M782"/>
  <c r="O782" s="1"/>
  <c r="L69"/>
  <c r="N69" s="1"/>
  <c r="M69"/>
  <c r="O69" s="1"/>
  <c r="L133"/>
  <c r="N133" s="1"/>
  <c r="M133"/>
  <c r="O133" s="1"/>
  <c r="L197"/>
  <c r="N197" s="1"/>
  <c r="M197"/>
  <c r="O197" s="1"/>
  <c r="L261"/>
  <c r="N261" s="1"/>
  <c r="M261"/>
  <c r="O261" s="1"/>
  <c r="L325"/>
  <c r="N325" s="1"/>
  <c r="M325"/>
  <c r="O325" s="1"/>
  <c r="L389"/>
  <c r="N389" s="1"/>
  <c r="M389"/>
  <c r="O389" s="1"/>
  <c r="L421"/>
  <c r="N421" s="1"/>
  <c r="M421"/>
  <c r="O421" s="1"/>
  <c r="L485"/>
  <c r="N485" s="1"/>
  <c r="M485"/>
  <c r="O485" s="1"/>
  <c r="L549"/>
  <c r="N549" s="1"/>
  <c r="M549"/>
  <c r="O549" s="1"/>
  <c r="L613"/>
  <c r="N613" s="1"/>
  <c r="M613"/>
  <c r="O613" s="1"/>
  <c r="L677"/>
  <c r="N677" s="1"/>
  <c r="M677"/>
  <c r="O677" s="1"/>
  <c r="L741"/>
  <c r="N741" s="1"/>
  <c r="M741"/>
  <c r="O741" s="1"/>
  <c r="L805"/>
  <c r="N805" s="1"/>
  <c r="M805"/>
  <c r="O805" s="1"/>
  <c r="L869"/>
  <c r="N869" s="1"/>
  <c r="M869"/>
  <c r="O869" s="1"/>
  <c r="L933"/>
  <c r="N933" s="1"/>
  <c r="M933"/>
  <c r="O933" s="1"/>
  <c r="L997"/>
  <c r="N997" s="1"/>
  <c r="M997"/>
  <c r="O997" s="1"/>
  <c r="L1029"/>
  <c r="N1029" s="1"/>
  <c r="M1029"/>
  <c r="O1029" s="1"/>
  <c r="L1093"/>
  <c r="N1093" s="1"/>
  <c r="M1093"/>
  <c r="O1093" s="1"/>
  <c r="L33"/>
  <c r="N33" s="1"/>
  <c r="M33"/>
  <c r="O33" s="1"/>
  <c r="L97"/>
  <c r="N97" s="1"/>
  <c r="M97"/>
  <c r="O97" s="1"/>
  <c r="L161"/>
  <c r="N161" s="1"/>
  <c r="M161"/>
  <c r="O161" s="1"/>
  <c r="L225"/>
  <c r="N225" s="1"/>
  <c r="M225"/>
  <c r="O225" s="1"/>
  <c r="L289"/>
  <c r="N289" s="1"/>
  <c r="M289"/>
  <c r="O289" s="1"/>
  <c r="L353"/>
  <c r="N353" s="1"/>
  <c r="M353"/>
  <c r="O353" s="1"/>
  <c r="L417"/>
  <c r="N417" s="1"/>
  <c r="M417"/>
  <c r="O417" s="1"/>
  <c r="L481"/>
  <c r="N481" s="1"/>
  <c r="M481"/>
  <c r="O481" s="1"/>
  <c r="L545"/>
  <c r="N545" s="1"/>
  <c r="M545"/>
  <c r="O545" s="1"/>
  <c r="L609"/>
  <c r="N609" s="1"/>
  <c r="M609"/>
  <c r="O609" s="1"/>
  <c r="L641"/>
  <c r="N641" s="1"/>
  <c r="M641"/>
  <c r="O641" s="1"/>
  <c r="L1157"/>
  <c r="N1157" s="1"/>
  <c r="M1157"/>
  <c r="O1157" s="1"/>
  <c r="L1221"/>
  <c r="N1221" s="1"/>
  <c r="M1221"/>
  <c r="O1221" s="1"/>
  <c r="L1285"/>
  <c r="N1285" s="1"/>
  <c r="M1285"/>
  <c r="O1285" s="1"/>
  <c r="L1349"/>
  <c r="N1349" s="1"/>
  <c r="M1349"/>
  <c r="O1349" s="1"/>
  <c r="L1413"/>
  <c r="N1413" s="1"/>
  <c r="M1413"/>
  <c r="O1413" s="1"/>
  <c r="L1477"/>
  <c r="N1477" s="1"/>
  <c r="M1477"/>
  <c r="O1477" s="1"/>
  <c r="L1541"/>
  <c r="N1541" s="1"/>
  <c r="M1541"/>
  <c r="O1541" s="1"/>
  <c r="L1605"/>
  <c r="N1605" s="1"/>
  <c r="M1605"/>
  <c r="O1605" s="1"/>
  <c r="L1669"/>
  <c r="N1669" s="1"/>
  <c r="M1669"/>
  <c r="O1669" s="1"/>
  <c r="L1733"/>
  <c r="N1733" s="1"/>
  <c r="M1733"/>
  <c r="O1733" s="1"/>
  <c r="L1797"/>
  <c r="N1797" s="1"/>
  <c r="M1797"/>
  <c r="O1797" s="1"/>
  <c r="L1861"/>
  <c r="N1861" s="1"/>
  <c r="M1861"/>
  <c r="O1861" s="1"/>
  <c r="L1925"/>
  <c r="N1925" s="1"/>
  <c r="M1925"/>
  <c r="O1925" s="1"/>
  <c r="L1989"/>
  <c r="N1989" s="1"/>
  <c r="M1989"/>
  <c r="O1989" s="1"/>
  <c r="L2053"/>
  <c r="N2053" s="1"/>
  <c r="M2053"/>
  <c r="O2053" s="1"/>
  <c r="L2117"/>
  <c r="N2117" s="1"/>
  <c r="M2117"/>
  <c r="O2117" s="1"/>
  <c r="L2149"/>
  <c r="N2149" s="1"/>
  <c r="M2149"/>
  <c r="O2149" s="1"/>
  <c r="L2213"/>
  <c r="N2213" s="1"/>
  <c r="M2213"/>
  <c r="O2213" s="1"/>
  <c r="L2277"/>
  <c r="N2277" s="1"/>
  <c r="M2277"/>
  <c r="O2277" s="1"/>
  <c r="L2341"/>
  <c r="N2341" s="1"/>
  <c r="M2341"/>
  <c r="O2341" s="1"/>
  <c r="L2405"/>
  <c r="N2405" s="1"/>
  <c r="M2405"/>
  <c r="O2405" s="1"/>
  <c r="L2469"/>
  <c r="N2469" s="1"/>
  <c r="M2469"/>
  <c r="O2469" s="1"/>
  <c r="L2533"/>
  <c r="N2533" s="1"/>
  <c r="M2533"/>
  <c r="O2533" s="1"/>
  <c r="L2597"/>
  <c r="N2597" s="1"/>
  <c r="M2597"/>
  <c r="O2597" s="1"/>
  <c r="L2661"/>
  <c r="N2661" s="1"/>
  <c r="M2661"/>
  <c r="O2661" s="1"/>
  <c r="L2725"/>
  <c r="N2725" s="1"/>
  <c r="M2725"/>
  <c r="O2725" s="1"/>
  <c r="L2789"/>
  <c r="N2789" s="1"/>
  <c r="M2789"/>
  <c r="O2789" s="1"/>
  <c r="L2853"/>
  <c r="N2853" s="1"/>
  <c r="M2853"/>
  <c r="O2853" s="1"/>
  <c r="L2917"/>
  <c r="N2917" s="1"/>
  <c r="M2917"/>
  <c r="O2917" s="1"/>
  <c r="L2981"/>
  <c r="N2981" s="1"/>
  <c r="M2981"/>
  <c r="O2981" s="1"/>
  <c r="L154"/>
  <c r="N154" s="1"/>
  <c r="M154"/>
  <c r="O154" s="1"/>
  <c r="L474"/>
  <c r="N474" s="1"/>
  <c r="M474"/>
  <c r="O474" s="1"/>
  <c r="L602"/>
  <c r="N602" s="1"/>
  <c r="M602"/>
  <c r="O602" s="1"/>
  <c r="L794"/>
  <c r="N794" s="1"/>
  <c r="M794"/>
  <c r="O794" s="1"/>
  <c r="L922"/>
  <c r="N922" s="1"/>
  <c r="M922"/>
  <c r="O922" s="1"/>
  <c r="L1242"/>
  <c r="N1242" s="1"/>
  <c r="M1242"/>
  <c r="O1242" s="1"/>
  <c r="L1370"/>
  <c r="N1370" s="1"/>
  <c r="M1370"/>
  <c r="O1370" s="1"/>
  <c r="L1754"/>
  <c r="N1754" s="1"/>
  <c r="M1754"/>
  <c r="O1754" s="1"/>
  <c r="M1890"/>
  <c r="O1890" s="1"/>
  <c r="L1890"/>
  <c r="N1890" s="1"/>
  <c r="L2282"/>
  <c r="N2282" s="1"/>
  <c r="M2282"/>
  <c r="O2282" s="1"/>
  <c r="L2602"/>
  <c r="N2602" s="1"/>
  <c r="M2602"/>
  <c r="O2602" s="1"/>
  <c r="L1855"/>
  <c r="N1855" s="1"/>
  <c r="M1855"/>
  <c r="O1855" s="1"/>
  <c r="L2111"/>
  <c r="N2111" s="1"/>
  <c r="M2111"/>
  <c r="O2111" s="1"/>
  <c r="L2367"/>
  <c r="N2367" s="1"/>
  <c r="M2367"/>
  <c r="O2367" s="1"/>
  <c r="L2623"/>
  <c r="N2623" s="1"/>
  <c r="M2623"/>
  <c r="O2623" s="1"/>
  <c r="L22"/>
  <c r="N22" s="1"/>
  <c r="M22"/>
  <c r="O22" s="1"/>
  <c r="L16"/>
  <c r="N16" s="1"/>
  <c r="M16"/>
  <c r="O16" s="1"/>
  <c r="L41"/>
  <c r="N41" s="1"/>
  <c r="M41"/>
  <c r="O41" s="1"/>
  <c r="L137"/>
  <c r="N137" s="1"/>
  <c r="M137"/>
  <c r="O137" s="1"/>
  <c r="L329"/>
  <c r="N329" s="1"/>
  <c r="M329"/>
  <c r="O329" s="1"/>
  <c r="L649"/>
  <c r="N649" s="1"/>
  <c r="M649"/>
  <c r="O649" s="1"/>
  <c r="L21"/>
  <c r="N21" s="1"/>
  <c r="M21"/>
  <c r="O21" s="1"/>
  <c r="L53"/>
  <c r="N53" s="1"/>
  <c r="M53"/>
  <c r="O53" s="1"/>
  <c r="L85"/>
  <c r="N85" s="1"/>
  <c r="M85"/>
  <c r="O85" s="1"/>
  <c r="L117"/>
  <c r="N117" s="1"/>
  <c r="M117"/>
  <c r="O117" s="1"/>
  <c r="L149"/>
  <c r="N149" s="1"/>
  <c r="M149"/>
  <c r="O149" s="1"/>
  <c r="L181"/>
  <c r="N181" s="1"/>
  <c r="M181"/>
  <c r="O181" s="1"/>
  <c r="L213"/>
  <c r="N213" s="1"/>
  <c r="M213"/>
  <c r="O213" s="1"/>
  <c r="L245"/>
  <c r="N245" s="1"/>
  <c r="M245"/>
  <c r="O245" s="1"/>
  <c r="L277"/>
  <c r="N277" s="1"/>
  <c r="M277"/>
  <c r="O277" s="1"/>
  <c r="L309"/>
  <c r="N309" s="1"/>
  <c r="M309"/>
  <c r="O309" s="1"/>
  <c r="L341"/>
  <c r="N341" s="1"/>
  <c r="M341"/>
  <c r="O341" s="1"/>
  <c r="L373"/>
  <c r="N373" s="1"/>
  <c r="M373"/>
  <c r="O373" s="1"/>
  <c r="L405"/>
  <c r="N405" s="1"/>
  <c r="M405"/>
  <c r="O405" s="1"/>
  <c r="L437"/>
  <c r="N437" s="1"/>
  <c r="M437"/>
  <c r="O437" s="1"/>
  <c r="L469"/>
  <c r="N469" s="1"/>
  <c r="M469"/>
  <c r="O469" s="1"/>
  <c r="L501"/>
  <c r="N501" s="1"/>
  <c r="M501"/>
  <c r="O501" s="1"/>
  <c r="L533"/>
  <c r="N533" s="1"/>
  <c r="M533"/>
  <c r="O533" s="1"/>
  <c r="L565"/>
  <c r="N565" s="1"/>
  <c r="M565"/>
  <c r="O565" s="1"/>
  <c r="L597"/>
  <c r="N597" s="1"/>
  <c r="M597"/>
  <c r="O597" s="1"/>
  <c r="L629"/>
  <c r="N629" s="1"/>
  <c r="M629"/>
  <c r="O629" s="1"/>
  <c r="L661"/>
  <c r="N661" s="1"/>
  <c r="M661"/>
  <c r="O661" s="1"/>
  <c r="L693"/>
  <c r="N693" s="1"/>
  <c r="M693"/>
  <c r="O693" s="1"/>
  <c r="L725"/>
  <c r="N725" s="1"/>
  <c r="M725"/>
  <c r="O725" s="1"/>
  <c r="L757"/>
  <c r="N757" s="1"/>
  <c r="M757"/>
  <c r="O757" s="1"/>
  <c r="L789"/>
  <c r="N789" s="1"/>
  <c r="M789"/>
  <c r="O789" s="1"/>
  <c r="L821"/>
  <c r="N821" s="1"/>
  <c r="M821"/>
  <c r="O821" s="1"/>
  <c r="L853"/>
  <c r="N853" s="1"/>
  <c r="M853"/>
  <c r="O853" s="1"/>
  <c r="L885"/>
  <c r="N885" s="1"/>
  <c r="M885"/>
  <c r="O885" s="1"/>
  <c r="L917"/>
  <c r="N917" s="1"/>
  <c r="M917"/>
  <c r="O917" s="1"/>
  <c r="L36"/>
  <c r="N36" s="1"/>
  <c r="M36"/>
  <c r="O36" s="1"/>
  <c r="L100"/>
  <c r="N100" s="1"/>
  <c r="M100"/>
  <c r="O100" s="1"/>
  <c r="L228"/>
  <c r="N228" s="1"/>
  <c r="M228"/>
  <c r="O228" s="1"/>
  <c r="L292"/>
  <c r="N292" s="1"/>
  <c r="M292"/>
  <c r="O292" s="1"/>
  <c r="L356"/>
  <c r="N356" s="1"/>
  <c r="M356"/>
  <c r="O356" s="1"/>
  <c r="L420"/>
  <c r="N420" s="1"/>
  <c r="M420"/>
  <c r="O420" s="1"/>
  <c r="L484"/>
  <c r="N484" s="1"/>
  <c r="M484"/>
  <c r="O484" s="1"/>
  <c r="L548"/>
  <c r="N548" s="1"/>
  <c r="M548"/>
  <c r="O548" s="1"/>
  <c r="L612"/>
  <c r="N612" s="1"/>
  <c r="M612"/>
  <c r="O612" s="1"/>
  <c r="L740"/>
  <c r="N740" s="1"/>
  <c r="M740"/>
  <c r="O740" s="1"/>
  <c r="L836"/>
  <c r="N836" s="1"/>
  <c r="M836"/>
  <c r="O836" s="1"/>
  <c r="L900"/>
  <c r="N900" s="1"/>
  <c r="M900"/>
  <c r="O900" s="1"/>
  <c r="L964"/>
  <c r="N964" s="1"/>
  <c r="M964"/>
  <c r="O964" s="1"/>
  <c r="L1220"/>
  <c r="N1220" s="1"/>
  <c r="M1220"/>
  <c r="O1220" s="1"/>
  <c r="L1284"/>
  <c r="N1284" s="1"/>
  <c r="M1284"/>
  <c r="O1284" s="1"/>
  <c r="L1348"/>
  <c r="N1348" s="1"/>
  <c r="M1348"/>
  <c r="O1348" s="1"/>
  <c r="L1508"/>
  <c r="N1508" s="1"/>
  <c r="M1508"/>
  <c r="O1508" s="1"/>
  <c r="L1572"/>
  <c r="N1572" s="1"/>
  <c r="M1572"/>
  <c r="O1572" s="1"/>
  <c r="L17"/>
  <c r="N17" s="1"/>
  <c r="M17"/>
  <c r="O17" s="1"/>
  <c r="L81"/>
  <c r="N81" s="1"/>
  <c r="M81"/>
  <c r="O81" s="1"/>
  <c r="L145"/>
  <c r="N145" s="1"/>
  <c r="M145"/>
  <c r="O145" s="1"/>
  <c r="L241"/>
  <c r="N241" s="1"/>
  <c r="M241"/>
  <c r="O241" s="1"/>
  <c r="L305"/>
  <c r="N305" s="1"/>
  <c r="M305"/>
  <c r="O305" s="1"/>
  <c r="L369"/>
  <c r="N369" s="1"/>
  <c r="M369"/>
  <c r="O369" s="1"/>
  <c r="L433"/>
  <c r="N433" s="1"/>
  <c r="M433"/>
  <c r="O433" s="1"/>
  <c r="L497"/>
  <c r="N497" s="1"/>
  <c r="M497"/>
  <c r="O497" s="1"/>
  <c r="L561"/>
  <c r="N561" s="1"/>
  <c r="M561"/>
  <c r="O561" s="1"/>
  <c r="L625"/>
  <c r="N625" s="1"/>
  <c r="M625"/>
  <c r="O625" s="1"/>
  <c r="L1141"/>
  <c r="N1141" s="1"/>
  <c r="M1141"/>
  <c r="O1141" s="1"/>
  <c r="L1205"/>
  <c r="N1205" s="1"/>
  <c r="M1205"/>
  <c r="O1205" s="1"/>
  <c r="L1301"/>
  <c r="N1301" s="1"/>
  <c r="M1301"/>
  <c r="O1301" s="1"/>
  <c r="L1365"/>
  <c r="N1365" s="1"/>
  <c r="M1365"/>
  <c r="O1365" s="1"/>
  <c r="L1429"/>
  <c r="N1429" s="1"/>
  <c r="M1429"/>
  <c r="O1429" s="1"/>
  <c r="L1493"/>
  <c r="N1493" s="1"/>
  <c r="M1493"/>
  <c r="O1493" s="1"/>
  <c r="L1557"/>
  <c r="N1557" s="1"/>
  <c r="M1557"/>
  <c r="O1557" s="1"/>
  <c r="L1621"/>
  <c r="N1621" s="1"/>
  <c r="M1621"/>
  <c r="O1621" s="1"/>
  <c r="L1685"/>
  <c r="N1685" s="1"/>
  <c r="M1685"/>
  <c r="O1685" s="1"/>
  <c r="L1749"/>
  <c r="N1749" s="1"/>
  <c r="M1749"/>
  <c r="O1749" s="1"/>
  <c r="L1813"/>
  <c r="N1813" s="1"/>
  <c r="M1813"/>
  <c r="O1813" s="1"/>
  <c r="L1877"/>
  <c r="N1877" s="1"/>
  <c r="M1877"/>
  <c r="O1877" s="1"/>
  <c r="L1941"/>
  <c r="N1941" s="1"/>
  <c r="M1941"/>
  <c r="O1941" s="1"/>
  <c r="L2005"/>
  <c r="N2005" s="1"/>
  <c r="M2005"/>
  <c r="O2005" s="1"/>
  <c r="L2069"/>
  <c r="N2069" s="1"/>
  <c r="M2069"/>
  <c r="O2069" s="1"/>
  <c r="L2133"/>
  <c r="N2133" s="1"/>
  <c r="M2133"/>
  <c r="O2133" s="1"/>
  <c r="L2197"/>
  <c r="N2197" s="1"/>
  <c r="M2197"/>
  <c r="O2197" s="1"/>
  <c r="L2261"/>
  <c r="N2261" s="1"/>
  <c r="M2261"/>
  <c r="O2261" s="1"/>
  <c r="L2325"/>
  <c r="N2325" s="1"/>
  <c r="M2325"/>
  <c r="O2325" s="1"/>
  <c r="L2389"/>
  <c r="N2389" s="1"/>
  <c r="M2389"/>
  <c r="O2389" s="1"/>
  <c r="L2453"/>
  <c r="N2453" s="1"/>
  <c r="M2453"/>
  <c r="O2453" s="1"/>
  <c r="L2517"/>
  <c r="N2517" s="1"/>
  <c r="M2517"/>
  <c r="O2517" s="1"/>
  <c r="L2581"/>
  <c r="N2581" s="1"/>
  <c r="M2581"/>
  <c r="O2581" s="1"/>
  <c r="L2645"/>
  <c r="N2645" s="1"/>
  <c r="M2645"/>
  <c r="O2645" s="1"/>
  <c r="L2709"/>
  <c r="N2709" s="1"/>
  <c r="M2709"/>
  <c r="O2709" s="1"/>
  <c r="L2773"/>
  <c r="N2773" s="1"/>
  <c r="M2773"/>
  <c r="O2773" s="1"/>
  <c r="L2837"/>
  <c r="N2837" s="1"/>
  <c r="M2837"/>
  <c r="O2837" s="1"/>
  <c r="L2901"/>
  <c r="N2901" s="1"/>
  <c r="M2901"/>
  <c r="O2901" s="1"/>
  <c r="L2965"/>
  <c r="N2965" s="1"/>
  <c r="M2965"/>
  <c r="O2965" s="1"/>
  <c r="L58"/>
  <c r="N58" s="1"/>
  <c r="M58"/>
  <c r="O58" s="1"/>
  <c r="L314"/>
  <c r="N314" s="1"/>
  <c r="M314"/>
  <c r="O314" s="1"/>
  <c r="L442"/>
  <c r="N442" s="1"/>
  <c r="M442"/>
  <c r="O442" s="1"/>
  <c r="L570"/>
  <c r="N570" s="1"/>
  <c r="M570"/>
  <c r="O570" s="1"/>
  <c r="L634"/>
  <c r="N634" s="1"/>
  <c r="M634"/>
  <c r="O634" s="1"/>
  <c r="L762"/>
  <c r="N762" s="1"/>
  <c r="M762"/>
  <c r="O762" s="1"/>
  <c r="L1018"/>
  <c r="N1018" s="1"/>
  <c r="M1018"/>
  <c r="O1018" s="1"/>
  <c r="L1338"/>
  <c r="N1338" s="1"/>
  <c r="M1338"/>
  <c r="O1338" s="1"/>
  <c r="L1466"/>
  <c r="N1466" s="1"/>
  <c r="M1466"/>
  <c r="O1466" s="1"/>
  <c r="L1594"/>
  <c r="N1594" s="1"/>
  <c r="M1594"/>
  <c r="O1594" s="1"/>
  <c r="L1722"/>
  <c r="N1722" s="1"/>
  <c r="M1722"/>
  <c r="O1722" s="1"/>
  <c r="L1858"/>
  <c r="N1858" s="1"/>
  <c r="M1858"/>
  <c r="O1858" s="1"/>
  <c r="L2042"/>
  <c r="N2042" s="1"/>
  <c r="M2042"/>
  <c r="O2042" s="1"/>
  <c r="L1791"/>
  <c r="N1791" s="1"/>
  <c r="M1791"/>
  <c r="O1791" s="1"/>
  <c r="L2047"/>
  <c r="N2047" s="1"/>
  <c r="M2047"/>
  <c r="O2047" s="1"/>
  <c r="L2303"/>
  <c r="N2303" s="1"/>
  <c r="M2303"/>
  <c r="O2303" s="1"/>
  <c r="L2431"/>
  <c r="N2431" s="1"/>
  <c r="M2431"/>
  <c r="O2431" s="1"/>
  <c r="L2687"/>
  <c r="N2687" s="1"/>
  <c r="M2687"/>
  <c r="O2687" s="1"/>
  <c r="L2815"/>
  <c r="N2815" s="1"/>
  <c r="M2815"/>
  <c r="O2815" s="1"/>
  <c r="L2943"/>
  <c r="N2943" s="1"/>
  <c r="M2943"/>
  <c r="O2943" s="1"/>
  <c r="L673"/>
  <c r="N673" s="1"/>
  <c r="M673"/>
  <c r="O673" s="1"/>
  <c r="L72"/>
  <c r="N72" s="1"/>
  <c r="M72"/>
  <c r="O72" s="1"/>
  <c r="L136"/>
  <c r="N136" s="1"/>
  <c r="M136"/>
  <c r="O136" s="1"/>
  <c r="L168"/>
  <c r="N168" s="1"/>
  <c r="M168"/>
  <c r="O168" s="1"/>
  <c r="L232"/>
  <c r="N232" s="1"/>
  <c r="M232"/>
  <c r="O232" s="1"/>
  <c r="L264"/>
  <c r="N264" s="1"/>
  <c r="M264"/>
  <c r="O264" s="1"/>
  <c r="L328"/>
  <c r="N328" s="1"/>
  <c r="M328"/>
  <c r="O328" s="1"/>
  <c r="L392"/>
  <c r="N392" s="1"/>
  <c r="M392"/>
  <c r="O392" s="1"/>
  <c r="L456"/>
  <c r="N456" s="1"/>
  <c r="M456"/>
  <c r="O456" s="1"/>
  <c r="L520"/>
  <c r="N520" s="1"/>
  <c r="M520"/>
  <c r="O520" s="1"/>
  <c r="L584"/>
  <c r="N584" s="1"/>
  <c r="M584"/>
  <c r="O584" s="1"/>
  <c r="L648"/>
  <c r="N648" s="1"/>
  <c r="M648"/>
  <c r="O648" s="1"/>
  <c r="L712"/>
  <c r="N712" s="1"/>
  <c r="M712"/>
  <c r="O712" s="1"/>
  <c r="L776"/>
  <c r="N776" s="1"/>
  <c r="M776"/>
  <c r="O776" s="1"/>
  <c r="L808"/>
  <c r="N808" s="1"/>
  <c r="M808"/>
  <c r="O808" s="1"/>
  <c r="L872"/>
  <c r="N872" s="1"/>
  <c r="M872"/>
  <c r="O872" s="1"/>
  <c r="L936"/>
  <c r="N936" s="1"/>
  <c r="M936"/>
  <c r="O936" s="1"/>
  <c r="L1000"/>
  <c r="N1000" s="1"/>
  <c r="M1000"/>
  <c r="O1000" s="1"/>
  <c r="L1032"/>
  <c r="N1032" s="1"/>
  <c r="M1032"/>
  <c r="O1032" s="1"/>
  <c r="L1096"/>
  <c r="N1096" s="1"/>
  <c r="M1096"/>
  <c r="O1096" s="1"/>
  <c r="L1160"/>
  <c r="N1160" s="1"/>
  <c r="M1160"/>
  <c r="O1160" s="1"/>
  <c r="L1224"/>
  <c r="N1224" s="1"/>
  <c r="M1224"/>
  <c r="O1224" s="1"/>
  <c r="L1256"/>
  <c r="N1256" s="1"/>
  <c r="M1256"/>
  <c r="O1256" s="1"/>
  <c r="L1320"/>
  <c r="N1320" s="1"/>
  <c r="M1320"/>
  <c r="O1320" s="1"/>
  <c r="L1384"/>
  <c r="N1384" s="1"/>
  <c r="M1384"/>
  <c r="O1384" s="1"/>
  <c r="L1480"/>
  <c r="N1480" s="1"/>
  <c r="M1480"/>
  <c r="O1480" s="1"/>
  <c r="L1544"/>
  <c r="N1544" s="1"/>
  <c r="M1544"/>
  <c r="O1544" s="1"/>
  <c r="L1608"/>
  <c r="N1608" s="1"/>
  <c r="M1608"/>
  <c r="O1608" s="1"/>
  <c r="L1672"/>
  <c r="N1672" s="1"/>
  <c r="M1672"/>
  <c r="O1672" s="1"/>
  <c r="L1736"/>
  <c r="N1736" s="1"/>
  <c r="M1736"/>
  <c r="O1736" s="1"/>
  <c r="L1768"/>
  <c r="N1768" s="1"/>
  <c r="M1768"/>
  <c r="O1768" s="1"/>
  <c r="L1832"/>
  <c r="N1832" s="1"/>
  <c r="M1832"/>
  <c r="O1832" s="1"/>
  <c r="L1864"/>
  <c r="N1864" s="1"/>
  <c r="M1864"/>
  <c r="O1864" s="1"/>
  <c r="L1928"/>
  <c r="N1928" s="1"/>
  <c r="M1928"/>
  <c r="O1928" s="1"/>
  <c r="L1992"/>
  <c r="N1992" s="1"/>
  <c r="M1992"/>
  <c r="O1992" s="1"/>
  <c r="L2024"/>
  <c r="N2024" s="1"/>
  <c r="M2024"/>
  <c r="O2024" s="1"/>
  <c r="L2088"/>
  <c r="N2088" s="1"/>
  <c r="M2088"/>
  <c r="O2088" s="1"/>
  <c r="L2184"/>
  <c r="N2184" s="1"/>
  <c r="M2184"/>
  <c r="O2184" s="1"/>
  <c r="L2248"/>
  <c r="N2248" s="1"/>
  <c r="M2248"/>
  <c r="O2248" s="1"/>
  <c r="L2312"/>
  <c r="N2312" s="1"/>
  <c r="M2312"/>
  <c r="O2312" s="1"/>
  <c r="L2376"/>
  <c r="N2376" s="1"/>
  <c r="M2376"/>
  <c r="O2376" s="1"/>
  <c r="L2504"/>
  <c r="N2504" s="1"/>
  <c r="M2504"/>
  <c r="O2504" s="1"/>
  <c r="L2600"/>
  <c r="N2600" s="1"/>
  <c r="M2600"/>
  <c r="O2600" s="1"/>
  <c r="L2664"/>
  <c r="N2664" s="1"/>
  <c r="M2664"/>
  <c r="O2664" s="1"/>
  <c r="L2728"/>
  <c r="N2728" s="1"/>
  <c r="M2728"/>
  <c r="O2728" s="1"/>
  <c r="L2792"/>
  <c r="N2792" s="1"/>
  <c r="M2792"/>
  <c r="O2792" s="1"/>
  <c r="L2856"/>
  <c r="N2856" s="1"/>
  <c r="M2856"/>
  <c r="O2856" s="1"/>
  <c r="L2952"/>
  <c r="N2952" s="1"/>
  <c r="M2952"/>
  <c r="O2952" s="1"/>
  <c r="L1028"/>
  <c r="N1028" s="1"/>
  <c r="M1028"/>
  <c r="O1028" s="1"/>
  <c r="L1092"/>
  <c r="N1092" s="1"/>
  <c r="M1092"/>
  <c r="O1092" s="1"/>
  <c r="L1252"/>
  <c r="N1252" s="1"/>
  <c r="M1252"/>
  <c r="O1252" s="1"/>
  <c r="L1316"/>
  <c r="N1316" s="1"/>
  <c r="M1316"/>
  <c r="O1316" s="1"/>
  <c r="L1476"/>
  <c r="N1476" s="1"/>
  <c r="M1476"/>
  <c r="O1476" s="1"/>
  <c r="L1540"/>
  <c r="N1540" s="1"/>
  <c r="M1540"/>
  <c r="O1540" s="1"/>
  <c r="L1604"/>
  <c r="N1604" s="1"/>
  <c r="M1604"/>
  <c r="O1604" s="1"/>
  <c r="L1668"/>
  <c r="N1668" s="1"/>
  <c r="M1668"/>
  <c r="O1668" s="1"/>
  <c r="L1732"/>
  <c r="N1732" s="1"/>
  <c r="M1732"/>
  <c r="O1732" s="1"/>
  <c r="L1796"/>
  <c r="N1796" s="1"/>
  <c r="M1796"/>
  <c r="O1796" s="1"/>
  <c r="L1860"/>
  <c r="N1860" s="1"/>
  <c r="M1860"/>
  <c r="O1860" s="1"/>
  <c r="L1924"/>
  <c r="N1924" s="1"/>
  <c r="M1924"/>
  <c r="O1924" s="1"/>
  <c r="L1988"/>
  <c r="N1988" s="1"/>
  <c r="M1988"/>
  <c r="O1988" s="1"/>
  <c r="L2052"/>
  <c r="N2052" s="1"/>
  <c r="M2052"/>
  <c r="O2052" s="1"/>
  <c r="L2116"/>
  <c r="N2116" s="1"/>
  <c r="M2116"/>
  <c r="O2116" s="1"/>
  <c r="L2180"/>
  <c r="N2180" s="1"/>
  <c r="M2180"/>
  <c r="O2180" s="1"/>
  <c r="L2244"/>
  <c r="N2244" s="1"/>
  <c r="M2244"/>
  <c r="O2244" s="1"/>
  <c r="L2308"/>
  <c r="N2308" s="1"/>
  <c r="M2308"/>
  <c r="O2308" s="1"/>
  <c r="L2372"/>
  <c r="N2372" s="1"/>
  <c r="M2372"/>
  <c r="O2372" s="1"/>
  <c r="L2436"/>
  <c r="N2436" s="1"/>
  <c r="M2436"/>
  <c r="O2436" s="1"/>
  <c r="L2500"/>
  <c r="N2500" s="1"/>
  <c r="M2500"/>
  <c r="O2500" s="1"/>
  <c r="L2564"/>
  <c r="N2564" s="1"/>
  <c r="M2564"/>
  <c r="O2564" s="1"/>
  <c r="L2628"/>
  <c r="N2628" s="1"/>
  <c r="M2628"/>
  <c r="O2628" s="1"/>
  <c r="L2692"/>
  <c r="N2692" s="1"/>
  <c r="M2692"/>
  <c r="O2692" s="1"/>
  <c r="L2756"/>
  <c r="N2756" s="1"/>
  <c r="M2756"/>
  <c r="O2756" s="1"/>
  <c r="L2820"/>
  <c r="N2820" s="1"/>
  <c r="M2820"/>
  <c r="O2820" s="1"/>
  <c r="L2852"/>
  <c r="N2852" s="1"/>
  <c r="M2852"/>
  <c r="O2852" s="1"/>
  <c r="L2916"/>
  <c r="N2916" s="1"/>
  <c r="M2916"/>
  <c r="O2916" s="1"/>
  <c r="L2980"/>
  <c r="N2980" s="1"/>
  <c r="M2980"/>
  <c r="O2980" s="1"/>
  <c r="L186"/>
  <c r="N186" s="1"/>
  <c r="M186"/>
  <c r="O186" s="1"/>
  <c r="L890"/>
  <c r="N890" s="1"/>
  <c r="M890"/>
  <c r="O890" s="1"/>
  <c r="L1274"/>
  <c r="N1274" s="1"/>
  <c r="M1274"/>
  <c r="O1274" s="1"/>
  <c r="L2202"/>
  <c r="N2202" s="1"/>
  <c r="M2202"/>
  <c r="O2202" s="1"/>
  <c r="L2682"/>
  <c r="N2682" s="1"/>
  <c r="M2682"/>
  <c r="O2682" s="1"/>
  <c r="L3002"/>
  <c r="N3002" s="1"/>
  <c r="M3002"/>
  <c r="O3002" s="1"/>
  <c r="L247"/>
  <c r="N247" s="1"/>
  <c r="M247"/>
  <c r="O247" s="1"/>
  <c r="L503"/>
  <c r="N503" s="1"/>
  <c r="M503"/>
  <c r="O503" s="1"/>
  <c r="L759"/>
  <c r="N759" s="1"/>
  <c r="M759"/>
  <c r="O759" s="1"/>
  <c r="M1143"/>
  <c r="O1143" s="1"/>
  <c r="L1143"/>
  <c r="N1143" s="1"/>
  <c r="M1399"/>
  <c r="O1399" s="1"/>
  <c r="L1399"/>
  <c r="N1399" s="1"/>
  <c r="L12"/>
  <c r="N12" s="1"/>
  <c r="M12"/>
  <c r="O12" s="1"/>
  <c r="L76"/>
  <c r="N76" s="1"/>
  <c r="M76"/>
  <c r="O76" s="1"/>
  <c r="L140"/>
  <c r="N140" s="1"/>
  <c r="M140"/>
  <c r="O140" s="1"/>
  <c r="L172"/>
  <c r="N172" s="1"/>
  <c r="M172"/>
  <c r="O172" s="1"/>
  <c r="L236"/>
  <c r="N236" s="1"/>
  <c r="M236"/>
  <c r="O236" s="1"/>
  <c r="L300"/>
  <c r="N300" s="1"/>
  <c r="M300"/>
  <c r="O300" s="1"/>
  <c r="L364"/>
  <c r="N364" s="1"/>
  <c r="M364"/>
  <c r="O364" s="1"/>
  <c r="L428"/>
  <c r="N428" s="1"/>
  <c r="M428"/>
  <c r="O428" s="1"/>
  <c r="L492"/>
  <c r="N492" s="1"/>
  <c r="M492"/>
  <c r="O492" s="1"/>
  <c r="L556"/>
  <c r="N556" s="1"/>
  <c r="M556"/>
  <c r="O556" s="1"/>
  <c r="L620"/>
  <c r="N620" s="1"/>
  <c r="M620"/>
  <c r="O620" s="1"/>
  <c r="L684"/>
  <c r="N684" s="1"/>
  <c r="M684"/>
  <c r="O684" s="1"/>
  <c r="L748"/>
  <c r="N748" s="1"/>
  <c r="M748"/>
  <c r="O748" s="1"/>
  <c r="L812"/>
  <c r="N812" s="1"/>
  <c r="M812"/>
  <c r="O812" s="1"/>
  <c r="L876"/>
  <c r="N876" s="1"/>
  <c r="M876"/>
  <c r="O876" s="1"/>
  <c r="L940"/>
  <c r="N940" s="1"/>
  <c r="M940"/>
  <c r="O940" s="1"/>
  <c r="L1004"/>
  <c r="N1004" s="1"/>
  <c r="M1004"/>
  <c r="O1004" s="1"/>
  <c r="M1068"/>
  <c r="O1068" s="1"/>
  <c r="L1068"/>
  <c r="N1068" s="1"/>
  <c r="M1132"/>
  <c r="O1132" s="1"/>
  <c r="L1132"/>
  <c r="N1132" s="1"/>
  <c r="M1196"/>
  <c r="O1196" s="1"/>
  <c r="L1196"/>
  <c r="N1196" s="1"/>
  <c r="L1260"/>
  <c r="N1260" s="1"/>
  <c r="M1260"/>
  <c r="O1260" s="1"/>
  <c r="M1324"/>
  <c r="O1324" s="1"/>
  <c r="L1324"/>
  <c r="N1324" s="1"/>
  <c r="L1388"/>
  <c r="N1388" s="1"/>
  <c r="M1388"/>
  <c r="O1388" s="1"/>
  <c r="M1452"/>
  <c r="O1452" s="1"/>
  <c r="L1452"/>
  <c r="N1452" s="1"/>
  <c r="M1516"/>
  <c r="O1516" s="1"/>
  <c r="L1516"/>
  <c r="N1516" s="1"/>
  <c r="L1580"/>
  <c r="N1580" s="1"/>
  <c r="M1580"/>
  <c r="O1580" s="1"/>
  <c r="L1644"/>
  <c r="N1644" s="1"/>
  <c r="M1644"/>
  <c r="O1644" s="1"/>
  <c r="M1708"/>
  <c r="O1708" s="1"/>
  <c r="L1708"/>
  <c r="N1708" s="1"/>
  <c r="L1772"/>
  <c r="N1772" s="1"/>
  <c r="M1772"/>
  <c r="O1772" s="1"/>
  <c r="L1836"/>
  <c r="N1836" s="1"/>
  <c r="M1836"/>
  <c r="O1836" s="1"/>
  <c r="M1900"/>
  <c r="O1900" s="1"/>
  <c r="L1900"/>
  <c r="N1900" s="1"/>
  <c r="M1964"/>
  <c r="O1964" s="1"/>
  <c r="L1964"/>
  <c r="N1964" s="1"/>
  <c r="L2028"/>
  <c r="N2028" s="1"/>
  <c r="M2028"/>
  <c r="O2028" s="1"/>
  <c r="L2092"/>
  <c r="N2092" s="1"/>
  <c r="M2092"/>
  <c r="O2092" s="1"/>
  <c r="L2156"/>
  <c r="N2156" s="1"/>
  <c r="M2156"/>
  <c r="O2156" s="1"/>
  <c r="M2220"/>
  <c r="O2220" s="1"/>
  <c r="L2220"/>
  <c r="N2220" s="1"/>
  <c r="M2284"/>
  <c r="O2284" s="1"/>
  <c r="L2284"/>
  <c r="N2284" s="1"/>
  <c r="L2348"/>
  <c r="N2348" s="1"/>
  <c r="M2348"/>
  <c r="O2348" s="1"/>
  <c r="M2380"/>
  <c r="O2380" s="1"/>
  <c r="L2380"/>
  <c r="N2380" s="1"/>
  <c r="M2444"/>
  <c r="O2444" s="1"/>
  <c r="L2444"/>
  <c r="N2444" s="1"/>
  <c r="M2508"/>
  <c r="O2508" s="1"/>
  <c r="L2508"/>
  <c r="N2508" s="1"/>
  <c r="M2572"/>
  <c r="O2572" s="1"/>
  <c r="L2572"/>
  <c r="N2572" s="1"/>
  <c r="L2604"/>
  <c r="N2604" s="1"/>
  <c r="M2604"/>
  <c r="O2604" s="1"/>
  <c r="L2668"/>
  <c r="N2668" s="1"/>
  <c r="M2668"/>
  <c r="O2668" s="1"/>
  <c r="L2732"/>
  <c r="N2732" s="1"/>
  <c r="M2732"/>
  <c r="O2732" s="1"/>
  <c r="L2796"/>
  <c r="N2796" s="1"/>
  <c r="M2796"/>
  <c r="O2796" s="1"/>
  <c r="M2860"/>
  <c r="O2860" s="1"/>
  <c r="L2860"/>
  <c r="N2860" s="1"/>
  <c r="M2924"/>
  <c r="O2924" s="1"/>
  <c r="L2924"/>
  <c r="N2924" s="1"/>
  <c r="M2988"/>
  <c r="O2988" s="1"/>
  <c r="L2988"/>
  <c r="N2988" s="1"/>
  <c r="M350"/>
  <c r="O350" s="1"/>
  <c r="L350"/>
  <c r="N350" s="1"/>
  <c r="L1358"/>
  <c r="N1358" s="1"/>
  <c r="M1358"/>
  <c r="O1358" s="1"/>
  <c r="L1486"/>
  <c r="N1486" s="1"/>
  <c r="M1486"/>
  <c r="O1486" s="1"/>
  <c r="L1742"/>
  <c r="N1742" s="1"/>
  <c r="M1742"/>
  <c r="O1742" s="1"/>
  <c r="M83"/>
  <c r="O83" s="1"/>
  <c r="L83"/>
  <c r="N83" s="1"/>
  <c r="M211"/>
  <c r="O211" s="1"/>
  <c r="L211"/>
  <c r="N211" s="1"/>
  <c r="M339"/>
  <c r="O339" s="1"/>
  <c r="L339"/>
  <c r="N339" s="1"/>
  <c r="M467"/>
  <c r="O467" s="1"/>
  <c r="L467"/>
  <c r="N467" s="1"/>
  <c r="M595"/>
  <c r="O595" s="1"/>
  <c r="L595"/>
  <c r="N595" s="1"/>
  <c r="M723"/>
  <c r="O723" s="1"/>
  <c r="L723"/>
  <c r="N723" s="1"/>
  <c r="M851"/>
  <c r="O851" s="1"/>
  <c r="L851"/>
  <c r="N851" s="1"/>
  <c r="M979"/>
  <c r="O979" s="1"/>
  <c r="L979"/>
  <c r="N979" s="1"/>
  <c r="L1107"/>
  <c r="N1107" s="1"/>
  <c r="M1107"/>
  <c r="O1107" s="1"/>
  <c r="L1235"/>
  <c r="N1235" s="1"/>
  <c r="M1235"/>
  <c r="O1235" s="1"/>
  <c r="L1363"/>
  <c r="N1363" s="1"/>
  <c r="M1363"/>
  <c r="O1363" s="1"/>
  <c r="L1555"/>
  <c r="N1555" s="1"/>
  <c r="M1555"/>
  <c r="O1555" s="1"/>
  <c r="L183"/>
  <c r="N183" s="1"/>
  <c r="M183"/>
  <c r="O183" s="1"/>
  <c r="L447"/>
  <c r="N447" s="1"/>
  <c r="M447"/>
  <c r="O447" s="1"/>
  <c r="L703"/>
  <c r="N703" s="1"/>
  <c r="M703"/>
  <c r="O703" s="1"/>
  <c r="L959"/>
  <c r="N959" s="1"/>
  <c r="M959"/>
  <c r="O959" s="1"/>
  <c r="L1215"/>
  <c r="N1215" s="1"/>
  <c r="M1215"/>
  <c r="O1215" s="1"/>
  <c r="L1471"/>
  <c r="N1471" s="1"/>
  <c r="M1471"/>
  <c r="O1471" s="1"/>
  <c r="L494"/>
  <c r="N494" s="1"/>
  <c r="M494"/>
  <c r="O494" s="1"/>
  <c r="L622"/>
  <c r="N622" s="1"/>
  <c r="M622"/>
  <c r="O622" s="1"/>
  <c r="L1150"/>
  <c r="N1150" s="1"/>
  <c r="M1150"/>
  <c r="O1150" s="1"/>
  <c r="L66"/>
  <c r="N66" s="1"/>
  <c r="M66"/>
  <c r="O66" s="1"/>
  <c r="L194"/>
  <c r="N194" s="1"/>
  <c r="M194"/>
  <c r="O194" s="1"/>
  <c r="L322"/>
  <c r="N322" s="1"/>
  <c r="M322"/>
  <c r="O322" s="1"/>
  <c r="L450"/>
  <c r="N450" s="1"/>
  <c r="M450"/>
  <c r="O450" s="1"/>
  <c r="L514"/>
  <c r="N514" s="1"/>
  <c r="M514"/>
  <c r="O514" s="1"/>
  <c r="L642"/>
  <c r="N642" s="1"/>
  <c r="M642"/>
  <c r="O642" s="1"/>
  <c r="L770"/>
  <c r="N770" s="1"/>
  <c r="M770"/>
  <c r="O770" s="1"/>
  <c r="L898"/>
  <c r="N898" s="1"/>
  <c r="M898"/>
  <c r="O898" s="1"/>
  <c r="M1026"/>
  <c r="O1026" s="1"/>
  <c r="L1026"/>
  <c r="N1026" s="1"/>
  <c r="M1154"/>
  <c r="O1154" s="1"/>
  <c r="L1154"/>
  <c r="N1154" s="1"/>
  <c r="M1282"/>
  <c r="O1282" s="1"/>
  <c r="L1282"/>
  <c r="N1282" s="1"/>
  <c r="L1410"/>
  <c r="N1410" s="1"/>
  <c r="M1410"/>
  <c r="O1410" s="1"/>
  <c r="M1538"/>
  <c r="O1538" s="1"/>
  <c r="L1538"/>
  <c r="N1538" s="1"/>
  <c r="L2858"/>
  <c r="N2858" s="1"/>
  <c r="M2858"/>
  <c r="O2858" s="1"/>
  <c r="L263"/>
  <c r="N263" s="1"/>
  <c r="M263"/>
  <c r="O263" s="1"/>
  <c r="L519"/>
  <c r="N519" s="1"/>
  <c r="M519"/>
  <c r="O519" s="1"/>
  <c r="L647"/>
  <c r="N647" s="1"/>
  <c r="M647"/>
  <c r="O647" s="1"/>
  <c r="L903"/>
  <c r="N903" s="1"/>
  <c r="M903"/>
  <c r="O903" s="1"/>
  <c r="L1159"/>
  <c r="N1159" s="1"/>
  <c r="M1159"/>
  <c r="O1159" s="1"/>
  <c r="L1415"/>
  <c r="N1415" s="1"/>
  <c r="M1415"/>
  <c r="O1415" s="1"/>
  <c r="L238"/>
  <c r="N238" s="1"/>
  <c r="M238"/>
  <c r="O238" s="1"/>
  <c r="M878"/>
  <c r="O878" s="1"/>
  <c r="L878"/>
  <c r="N878" s="1"/>
  <c r="L1374"/>
  <c r="N1374" s="1"/>
  <c r="M1374"/>
  <c r="O1374" s="1"/>
  <c r="L2730"/>
  <c r="N2730" s="1"/>
  <c r="M2730"/>
  <c r="O2730" s="1"/>
  <c r="L207"/>
  <c r="N207" s="1"/>
  <c r="M207"/>
  <c r="O207" s="1"/>
  <c r="L14"/>
  <c r="N14" s="1"/>
  <c r="M14"/>
  <c r="O14" s="1"/>
  <c r="M510"/>
  <c r="O510" s="1"/>
  <c r="L510"/>
  <c r="N510" s="1"/>
  <c r="M766"/>
  <c r="O766" s="1"/>
  <c r="L766"/>
  <c r="N766" s="1"/>
  <c r="L1166"/>
  <c r="N1166" s="1"/>
  <c r="M1166"/>
  <c r="O1166" s="1"/>
  <c r="L1934"/>
  <c r="N1934" s="1"/>
  <c r="M1934"/>
  <c r="O1934" s="1"/>
  <c r="L2190"/>
  <c r="N2190" s="1"/>
  <c r="M2190"/>
  <c r="O2190" s="1"/>
  <c r="L2446"/>
  <c r="N2446" s="1"/>
  <c r="M2446"/>
  <c r="O2446" s="1"/>
  <c r="L2702"/>
  <c r="N2702" s="1"/>
  <c r="M2702"/>
  <c r="O2702" s="1"/>
  <c r="L2958"/>
  <c r="N2958" s="1"/>
  <c r="M2958"/>
  <c r="O2958" s="1"/>
  <c r="L114"/>
  <c r="N114" s="1"/>
  <c r="M114"/>
  <c r="O114" s="1"/>
  <c r="L338"/>
  <c r="N338" s="1"/>
  <c r="M338"/>
  <c r="O338" s="1"/>
  <c r="L562"/>
  <c r="N562" s="1"/>
  <c r="M562"/>
  <c r="O562" s="1"/>
  <c r="L754"/>
  <c r="N754" s="1"/>
  <c r="M754"/>
  <c r="O754" s="1"/>
  <c r="L978"/>
  <c r="N978" s="1"/>
  <c r="M978"/>
  <c r="O978" s="1"/>
  <c r="L1234"/>
  <c r="N1234" s="1"/>
  <c r="M1234"/>
  <c r="O1234" s="1"/>
  <c r="L1490"/>
  <c r="N1490" s="1"/>
  <c r="M1490"/>
  <c r="O1490" s="1"/>
  <c r="L359"/>
  <c r="N359" s="1"/>
  <c r="M359"/>
  <c r="O359" s="1"/>
  <c r="L871"/>
  <c r="N871" s="1"/>
  <c r="M871"/>
  <c r="O871" s="1"/>
  <c r="L1383"/>
  <c r="N1383" s="1"/>
  <c r="M1383"/>
  <c r="O1383" s="1"/>
  <c r="L1839"/>
  <c r="N1839" s="1"/>
  <c r="M1839"/>
  <c r="O1839" s="1"/>
  <c r="L2287"/>
  <c r="N2287" s="1"/>
  <c r="M2287"/>
  <c r="O2287" s="1"/>
  <c r="L334"/>
  <c r="N334" s="1"/>
  <c r="M334"/>
  <c r="O334" s="1"/>
  <c r="L1470"/>
  <c r="N1470" s="1"/>
  <c r="M1470"/>
  <c r="O1470" s="1"/>
  <c r="L1455"/>
  <c r="N1455" s="1"/>
  <c r="M1455"/>
  <c r="O1455" s="1"/>
  <c r="M414"/>
  <c r="O414" s="1"/>
  <c r="L414"/>
  <c r="N414" s="1"/>
  <c r="M798"/>
  <c r="O798" s="1"/>
  <c r="L798"/>
  <c r="N798" s="1"/>
  <c r="L1198"/>
  <c r="N1198" s="1"/>
  <c r="M1198"/>
  <c r="O1198" s="1"/>
  <c r="L2158"/>
  <c r="N2158" s="1"/>
  <c r="M2158"/>
  <c r="O2158" s="1"/>
  <c r="L2542"/>
  <c r="N2542" s="1"/>
  <c r="M2542"/>
  <c r="O2542" s="1"/>
  <c r="L2990"/>
  <c r="N2990" s="1"/>
  <c r="M2990"/>
  <c r="O2990" s="1"/>
  <c r="L82"/>
  <c r="N82" s="1"/>
  <c r="M82"/>
  <c r="O82" s="1"/>
  <c r="L370"/>
  <c r="N370" s="1"/>
  <c r="M370"/>
  <c r="O370" s="1"/>
  <c r="L658"/>
  <c r="N658" s="1"/>
  <c r="M658"/>
  <c r="O658" s="1"/>
  <c r="L1010"/>
  <c r="N1010" s="1"/>
  <c r="M1010"/>
  <c r="O1010" s="1"/>
  <c r="L1266"/>
  <c r="N1266" s="1"/>
  <c r="M1266"/>
  <c r="O1266" s="1"/>
  <c r="L1522"/>
  <c r="N1522" s="1"/>
  <c r="M1522"/>
  <c r="O1522" s="1"/>
  <c r="L551"/>
  <c r="N551" s="1"/>
  <c r="M551"/>
  <c r="O551" s="1"/>
  <c r="L1063"/>
  <c r="N1063" s="1"/>
  <c r="M1063"/>
  <c r="O1063" s="1"/>
  <c r="L1647"/>
  <c r="N1647" s="1"/>
  <c r="M1647"/>
  <c r="O1647" s="1"/>
  <c r="L2223"/>
  <c r="N2223" s="1"/>
  <c r="M2223"/>
  <c r="O2223" s="1"/>
  <c r="L270"/>
  <c r="N270" s="1"/>
  <c r="M270"/>
  <c r="O270" s="1"/>
  <c r="L1214"/>
  <c r="N1214" s="1"/>
  <c r="M1214"/>
  <c r="O1214" s="1"/>
  <c r="L1406"/>
  <c r="N1406" s="1"/>
  <c r="M1406"/>
  <c r="O1406" s="1"/>
  <c r="L103"/>
  <c r="N103" s="1"/>
  <c r="M103"/>
  <c r="O103" s="1"/>
  <c r="M862"/>
  <c r="O862" s="1"/>
  <c r="L862"/>
  <c r="N862" s="1"/>
  <c r="L2414"/>
  <c r="N2414" s="1"/>
  <c r="M2414"/>
  <c r="O2414" s="1"/>
  <c r="L106"/>
  <c r="N106" s="1"/>
  <c r="M106"/>
  <c r="O106" s="1"/>
  <c r="L330"/>
  <c r="N330" s="1"/>
  <c r="M330"/>
  <c r="O330" s="1"/>
  <c r="L554"/>
  <c r="N554" s="1"/>
  <c r="M554"/>
  <c r="O554" s="1"/>
  <c r="L682"/>
  <c r="N682" s="1"/>
  <c r="M682"/>
  <c r="O682" s="1"/>
  <c r="L1002"/>
  <c r="N1002" s="1"/>
  <c r="M1002"/>
  <c r="O1002" s="1"/>
  <c r="L1290"/>
  <c r="N1290" s="1"/>
  <c r="M1290"/>
  <c r="O1290" s="1"/>
  <c r="L1546"/>
  <c r="N1546" s="1"/>
  <c r="M1546"/>
  <c r="O1546" s="1"/>
  <c r="L407"/>
  <c r="N407" s="1"/>
  <c r="M407"/>
  <c r="O407" s="1"/>
  <c r="L1239"/>
  <c r="N1239" s="1"/>
  <c r="M1239"/>
  <c r="O1239" s="1"/>
  <c r="M1495"/>
  <c r="O1495" s="1"/>
  <c r="L1495"/>
  <c r="N1495" s="1"/>
  <c r="L35"/>
  <c r="N35" s="1"/>
  <c r="M35"/>
  <c r="O35" s="1"/>
  <c r="M323"/>
  <c r="O323" s="1"/>
  <c r="L323"/>
  <c r="N323" s="1"/>
  <c r="L611"/>
  <c r="N611" s="1"/>
  <c r="M611"/>
  <c r="O611" s="1"/>
  <c r="L867"/>
  <c r="N867" s="1"/>
  <c r="M867"/>
  <c r="O867" s="1"/>
  <c r="L1027"/>
  <c r="N1027" s="1"/>
  <c r="M1027"/>
  <c r="O1027" s="1"/>
  <c r="L1283"/>
  <c r="N1283" s="1"/>
  <c r="M1283"/>
  <c r="O1283" s="1"/>
  <c r="L1539"/>
  <c r="N1539" s="1"/>
  <c r="M1539"/>
  <c r="O1539" s="1"/>
  <c r="L1827"/>
  <c r="N1827" s="1"/>
  <c r="M1827"/>
  <c r="O1827" s="1"/>
  <c r="L2083"/>
  <c r="N2083" s="1"/>
  <c r="M2083"/>
  <c r="O2083" s="1"/>
  <c r="L2371"/>
  <c r="N2371" s="1"/>
  <c r="M2371"/>
  <c r="O2371" s="1"/>
  <c r="L2659"/>
  <c r="N2659" s="1"/>
  <c r="M2659"/>
  <c r="O2659" s="1"/>
  <c r="L2947"/>
  <c r="N2947" s="1"/>
  <c r="M2947"/>
  <c r="O2947" s="1"/>
  <c r="L23"/>
  <c r="N23" s="1"/>
  <c r="M23"/>
  <c r="O23" s="1"/>
  <c r="L415"/>
  <c r="N415" s="1"/>
  <c r="M415"/>
  <c r="O415" s="1"/>
  <c r="L991"/>
  <c r="N991" s="1"/>
  <c r="M991"/>
  <c r="O991" s="1"/>
  <c r="L654"/>
  <c r="N654" s="1"/>
  <c r="M654"/>
  <c r="O654" s="1"/>
  <c r="L138"/>
  <c r="N138" s="1"/>
  <c r="M138"/>
  <c r="O138" s="1"/>
  <c r="L458"/>
  <c r="N458" s="1"/>
  <c r="M458"/>
  <c r="O458" s="1"/>
  <c r="L714"/>
  <c r="N714" s="1"/>
  <c r="M714"/>
  <c r="O714" s="1"/>
  <c r="L906"/>
  <c r="N906" s="1"/>
  <c r="M906"/>
  <c r="O906" s="1"/>
  <c r="L1162"/>
  <c r="N1162" s="1"/>
  <c r="M1162"/>
  <c r="O1162" s="1"/>
  <c r="L1258"/>
  <c r="N1258" s="1"/>
  <c r="M1258"/>
  <c r="O1258" s="1"/>
  <c r="L1482"/>
  <c r="N1482" s="1"/>
  <c r="M1482"/>
  <c r="O1482" s="1"/>
  <c r="L1770"/>
  <c r="N1770" s="1"/>
  <c r="M1770"/>
  <c r="O1770" s="1"/>
  <c r="L343"/>
  <c r="N343" s="1"/>
  <c r="M343"/>
  <c r="O343" s="1"/>
  <c r="L727"/>
  <c r="N727" s="1"/>
  <c r="M727"/>
  <c r="O727" s="1"/>
  <c r="M1303"/>
  <c r="O1303" s="1"/>
  <c r="L1303"/>
  <c r="N1303" s="1"/>
  <c r="L1022"/>
  <c r="N1022" s="1"/>
  <c r="M1022"/>
  <c r="O1022" s="1"/>
  <c r="L1454"/>
  <c r="N1454" s="1"/>
  <c r="M1454"/>
  <c r="O1454" s="1"/>
  <c r="M227"/>
  <c r="O227" s="1"/>
  <c r="L227"/>
  <c r="N227" s="1"/>
  <c r="M483"/>
  <c r="O483" s="1"/>
  <c r="L483"/>
  <c r="N483" s="1"/>
  <c r="M707"/>
  <c r="O707" s="1"/>
  <c r="L707"/>
  <c r="N707" s="1"/>
  <c r="M931"/>
  <c r="O931" s="1"/>
  <c r="L931"/>
  <c r="N931" s="1"/>
  <c r="L1187"/>
  <c r="N1187" s="1"/>
  <c r="M1187"/>
  <c r="O1187" s="1"/>
  <c r="L1443"/>
  <c r="N1443" s="1"/>
  <c r="M1443"/>
  <c r="O1443" s="1"/>
  <c r="L1699"/>
  <c r="N1699" s="1"/>
  <c r="M1699"/>
  <c r="O1699" s="1"/>
  <c r="L1923"/>
  <c r="N1923" s="1"/>
  <c r="M1923"/>
  <c r="O1923" s="1"/>
  <c r="L2179"/>
  <c r="N2179" s="1"/>
  <c r="M2179"/>
  <c r="O2179" s="1"/>
  <c r="L2499"/>
  <c r="N2499" s="1"/>
  <c r="M2499"/>
  <c r="O2499" s="1"/>
  <c r="L2723"/>
  <c r="N2723" s="1"/>
  <c r="M2723"/>
  <c r="O2723" s="1"/>
  <c r="L87"/>
  <c r="N87" s="1"/>
  <c r="M87"/>
  <c r="O87" s="1"/>
  <c r="L37"/>
  <c r="N37" s="1"/>
  <c r="M37"/>
  <c r="O37" s="1"/>
  <c r="L101"/>
  <c r="N101" s="1"/>
  <c r="M101"/>
  <c r="O101" s="1"/>
  <c r="L165"/>
  <c r="N165" s="1"/>
  <c r="M165"/>
  <c r="O165" s="1"/>
  <c r="L229"/>
  <c r="N229" s="1"/>
  <c r="M229"/>
  <c r="O229" s="1"/>
  <c r="L293"/>
  <c r="N293" s="1"/>
  <c r="M293"/>
  <c r="O293" s="1"/>
  <c r="L357"/>
  <c r="N357" s="1"/>
  <c r="M357"/>
  <c r="O357" s="1"/>
  <c r="L453"/>
  <c r="N453" s="1"/>
  <c r="M453"/>
  <c r="O453" s="1"/>
  <c r="L517"/>
  <c r="N517" s="1"/>
  <c r="M517"/>
  <c r="O517" s="1"/>
  <c r="L581"/>
  <c r="N581" s="1"/>
  <c r="M581"/>
  <c r="O581" s="1"/>
  <c r="L645"/>
  <c r="N645" s="1"/>
  <c r="M645"/>
  <c r="O645" s="1"/>
  <c r="L709"/>
  <c r="N709" s="1"/>
  <c r="M709"/>
  <c r="O709" s="1"/>
  <c r="L773"/>
  <c r="N773" s="1"/>
  <c r="M773"/>
  <c r="O773" s="1"/>
  <c r="L837"/>
  <c r="N837" s="1"/>
  <c r="M837"/>
  <c r="O837" s="1"/>
  <c r="L901"/>
  <c r="N901" s="1"/>
  <c r="M901"/>
  <c r="O901" s="1"/>
  <c r="L965"/>
  <c r="N965" s="1"/>
  <c r="M965"/>
  <c r="O965" s="1"/>
  <c r="L1061"/>
  <c r="N1061" s="1"/>
  <c r="M1061"/>
  <c r="O1061" s="1"/>
  <c r="L65"/>
  <c r="N65" s="1"/>
  <c r="M65"/>
  <c r="O65" s="1"/>
  <c r="L129"/>
  <c r="N129" s="1"/>
  <c r="M129"/>
  <c r="O129" s="1"/>
  <c r="L193"/>
  <c r="N193" s="1"/>
  <c r="M193"/>
  <c r="O193" s="1"/>
  <c r="L257"/>
  <c r="N257" s="1"/>
  <c r="M257"/>
  <c r="O257" s="1"/>
  <c r="L321"/>
  <c r="N321" s="1"/>
  <c r="M321"/>
  <c r="O321" s="1"/>
  <c r="L385"/>
  <c r="N385" s="1"/>
  <c r="M385"/>
  <c r="O385" s="1"/>
  <c r="L449"/>
  <c r="N449" s="1"/>
  <c r="M449"/>
  <c r="O449" s="1"/>
  <c r="L513"/>
  <c r="N513" s="1"/>
  <c r="M513"/>
  <c r="O513" s="1"/>
  <c r="L577"/>
  <c r="N577" s="1"/>
  <c r="M577"/>
  <c r="O577" s="1"/>
  <c r="L1125"/>
  <c r="N1125" s="1"/>
  <c r="M1125"/>
  <c r="O1125" s="1"/>
  <c r="L1189"/>
  <c r="N1189" s="1"/>
  <c r="M1189"/>
  <c r="O1189" s="1"/>
  <c r="L1253"/>
  <c r="N1253" s="1"/>
  <c r="M1253"/>
  <c r="O1253" s="1"/>
  <c r="L1317"/>
  <c r="N1317" s="1"/>
  <c r="M1317"/>
  <c r="O1317" s="1"/>
  <c r="L1381"/>
  <c r="N1381" s="1"/>
  <c r="M1381"/>
  <c r="O1381" s="1"/>
  <c r="L1445"/>
  <c r="N1445" s="1"/>
  <c r="M1445"/>
  <c r="O1445" s="1"/>
  <c r="L1509"/>
  <c r="N1509" s="1"/>
  <c r="M1509"/>
  <c r="O1509" s="1"/>
  <c r="L1573"/>
  <c r="N1573" s="1"/>
  <c r="M1573"/>
  <c r="O1573" s="1"/>
  <c r="L1637"/>
  <c r="N1637" s="1"/>
  <c r="M1637"/>
  <c r="O1637" s="1"/>
  <c r="L1701"/>
  <c r="N1701" s="1"/>
  <c r="M1701"/>
  <c r="O1701" s="1"/>
  <c r="L1765"/>
  <c r="N1765" s="1"/>
  <c r="M1765"/>
  <c r="O1765" s="1"/>
  <c r="L1829"/>
  <c r="N1829" s="1"/>
  <c r="M1829"/>
  <c r="O1829" s="1"/>
  <c r="L1893"/>
  <c r="N1893" s="1"/>
  <c r="M1893"/>
  <c r="O1893" s="1"/>
  <c r="L1957"/>
  <c r="N1957" s="1"/>
  <c r="M1957"/>
  <c r="O1957" s="1"/>
  <c r="L2021"/>
  <c r="N2021" s="1"/>
  <c r="M2021"/>
  <c r="O2021" s="1"/>
  <c r="L2085"/>
  <c r="N2085" s="1"/>
  <c r="M2085"/>
  <c r="O2085" s="1"/>
  <c r="L2181"/>
  <c r="N2181" s="1"/>
  <c r="M2181"/>
  <c r="O2181" s="1"/>
  <c r="L2245"/>
  <c r="N2245" s="1"/>
  <c r="M2245"/>
  <c r="O2245" s="1"/>
  <c r="L2309"/>
  <c r="N2309" s="1"/>
  <c r="M2309"/>
  <c r="O2309" s="1"/>
  <c r="L2373"/>
  <c r="N2373" s="1"/>
  <c r="M2373"/>
  <c r="O2373" s="1"/>
  <c r="L2437"/>
  <c r="N2437" s="1"/>
  <c r="M2437"/>
  <c r="O2437" s="1"/>
  <c r="L2501"/>
  <c r="N2501" s="1"/>
  <c r="M2501"/>
  <c r="O2501" s="1"/>
  <c r="L2565"/>
  <c r="N2565" s="1"/>
  <c r="M2565"/>
  <c r="O2565" s="1"/>
  <c r="L2629"/>
  <c r="N2629" s="1"/>
  <c r="M2629"/>
  <c r="O2629" s="1"/>
  <c r="L2693"/>
  <c r="N2693" s="1"/>
  <c r="M2693"/>
  <c r="O2693" s="1"/>
  <c r="L2757"/>
  <c r="N2757" s="1"/>
  <c r="M2757"/>
  <c r="O2757" s="1"/>
  <c r="L2821"/>
  <c r="N2821" s="1"/>
  <c r="M2821"/>
  <c r="O2821" s="1"/>
  <c r="L2885"/>
  <c r="N2885" s="1"/>
  <c r="M2885"/>
  <c r="O2885" s="1"/>
  <c r="L2949"/>
  <c r="N2949" s="1"/>
  <c r="M2949"/>
  <c r="O2949" s="1"/>
  <c r="L26"/>
  <c r="N26" s="1"/>
  <c r="M26"/>
  <c r="O26" s="1"/>
  <c r="L90"/>
  <c r="N90" s="1"/>
  <c r="M90"/>
  <c r="O90" s="1"/>
  <c r="L218"/>
  <c r="N218" s="1"/>
  <c r="M218"/>
  <c r="O218" s="1"/>
  <c r="L410"/>
  <c r="N410" s="1"/>
  <c r="M410"/>
  <c r="O410" s="1"/>
  <c r="L538"/>
  <c r="N538" s="1"/>
  <c r="M538"/>
  <c r="O538" s="1"/>
  <c r="L666"/>
  <c r="N666" s="1"/>
  <c r="M666"/>
  <c r="O666" s="1"/>
  <c r="L730"/>
  <c r="N730" s="1"/>
  <c r="M730"/>
  <c r="O730" s="1"/>
  <c r="L858"/>
  <c r="N858" s="1"/>
  <c r="M858"/>
  <c r="O858" s="1"/>
  <c r="L986"/>
  <c r="N986" s="1"/>
  <c r="M986"/>
  <c r="O986" s="1"/>
  <c r="L1178"/>
  <c r="N1178" s="1"/>
  <c r="M1178"/>
  <c r="O1178" s="1"/>
  <c r="L1306"/>
  <c r="N1306" s="1"/>
  <c r="M1306"/>
  <c r="O1306" s="1"/>
  <c r="L1690"/>
  <c r="N1690" s="1"/>
  <c r="M1690"/>
  <c r="O1690" s="1"/>
  <c r="L1970"/>
  <c r="N1970" s="1"/>
  <c r="M1970"/>
  <c r="O1970" s="1"/>
  <c r="L2122"/>
  <c r="N2122" s="1"/>
  <c r="M2122"/>
  <c r="O2122" s="1"/>
  <c r="L2442"/>
  <c r="N2442" s="1"/>
  <c r="M2442"/>
  <c r="O2442" s="1"/>
  <c r="L2762"/>
  <c r="N2762" s="1"/>
  <c r="M2762"/>
  <c r="O2762" s="1"/>
  <c r="L1727"/>
  <c r="N1727" s="1"/>
  <c r="M1727"/>
  <c r="O1727" s="1"/>
  <c r="L1983"/>
  <c r="N1983" s="1"/>
  <c r="M1983"/>
  <c r="O1983" s="1"/>
  <c r="L2239"/>
  <c r="N2239" s="1"/>
  <c r="M2239"/>
  <c r="O2239" s="1"/>
  <c r="L2495"/>
  <c r="N2495" s="1"/>
  <c r="M2495"/>
  <c r="O2495" s="1"/>
  <c r="L2751"/>
  <c r="N2751" s="1"/>
  <c r="M2751"/>
  <c r="O2751" s="1"/>
  <c r="L2879"/>
  <c r="N2879" s="1"/>
  <c r="M2879"/>
  <c r="O2879" s="1"/>
  <c r="L150"/>
  <c r="N150" s="1"/>
  <c r="M150"/>
  <c r="O150" s="1"/>
  <c r="L73"/>
  <c r="N73" s="1"/>
  <c r="M73"/>
  <c r="O73" s="1"/>
  <c r="L105"/>
  <c r="N105" s="1"/>
  <c r="M105"/>
  <c r="O105" s="1"/>
  <c r="L169"/>
  <c r="N169" s="1"/>
  <c r="M169"/>
  <c r="O169" s="1"/>
  <c r="L201"/>
  <c r="N201" s="1"/>
  <c r="M201"/>
  <c r="O201" s="1"/>
  <c r="L233"/>
  <c r="N233" s="1"/>
  <c r="M233"/>
  <c r="O233" s="1"/>
  <c r="L265"/>
  <c r="N265" s="1"/>
  <c r="M265"/>
  <c r="O265" s="1"/>
  <c r="L297"/>
  <c r="N297" s="1"/>
  <c r="M297"/>
  <c r="O297" s="1"/>
  <c r="L361"/>
  <c r="N361" s="1"/>
  <c r="M361"/>
  <c r="O361" s="1"/>
  <c r="L393"/>
  <c r="N393" s="1"/>
  <c r="M393"/>
  <c r="O393" s="1"/>
  <c r="L425"/>
  <c r="N425" s="1"/>
  <c r="M425"/>
  <c r="O425" s="1"/>
  <c r="L457"/>
  <c r="N457" s="1"/>
  <c r="M457"/>
  <c r="O457" s="1"/>
  <c r="L489"/>
  <c r="N489" s="1"/>
  <c r="M489"/>
  <c r="O489" s="1"/>
  <c r="L521"/>
  <c r="N521" s="1"/>
  <c r="M521"/>
  <c r="O521" s="1"/>
  <c r="L553"/>
  <c r="N553" s="1"/>
  <c r="M553"/>
  <c r="O553" s="1"/>
  <c r="L585"/>
  <c r="N585" s="1"/>
  <c r="M585"/>
  <c r="O585" s="1"/>
  <c r="L617"/>
  <c r="N617" s="1"/>
  <c r="M617"/>
  <c r="O617" s="1"/>
  <c r="L681"/>
  <c r="N681" s="1"/>
  <c r="M681"/>
  <c r="O681" s="1"/>
  <c r="L25"/>
  <c r="N25" s="1"/>
  <c r="M25"/>
  <c r="O25" s="1"/>
  <c r="L57"/>
  <c r="N57" s="1"/>
  <c r="M57"/>
  <c r="O57" s="1"/>
  <c r="L89"/>
  <c r="N89" s="1"/>
  <c r="M89"/>
  <c r="O89" s="1"/>
  <c r="L121"/>
  <c r="N121" s="1"/>
  <c r="M121"/>
  <c r="O121" s="1"/>
  <c r="L153"/>
  <c r="N153" s="1"/>
  <c r="M153"/>
  <c r="O153" s="1"/>
  <c r="L185"/>
  <c r="N185" s="1"/>
  <c r="M185"/>
  <c r="O185" s="1"/>
  <c r="L217"/>
  <c r="N217" s="1"/>
  <c r="M217"/>
  <c r="O217" s="1"/>
  <c r="L249"/>
  <c r="N249" s="1"/>
  <c r="M249"/>
  <c r="O249" s="1"/>
  <c r="L281"/>
  <c r="N281" s="1"/>
  <c r="M281"/>
  <c r="O281" s="1"/>
  <c r="L313"/>
  <c r="N313" s="1"/>
  <c r="M313"/>
  <c r="O313" s="1"/>
  <c r="L345"/>
  <c r="N345" s="1"/>
  <c r="M345"/>
  <c r="O345" s="1"/>
  <c r="L377"/>
  <c r="N377" s="1"/>
  <c r="M377"/>
  <c r="O377" s="1"/>
  <c r="L409"/>
  <c r="N409" s="1"/>
  <c r="M409"/>
  <c r="O409" s="1"/>
  <c r="L441"/>
  <c r="N441" s="1"/>
  <c r="M441"/>
  <c r="O441" s="1"/>
  <c r="L473"/>
  <c r="N473" s="1"/>
  <c r="M473"/>
  <c r="O473" s="1"/>
  <c r="L505"/>
  <c r="N505" s="1"/>
  <c r="M505"/>
  <c r="O505" s="1"/>
  <c r="L537"/>
  <c r="N537" s="1"/>
  <c r="M537"/>
  <c r="O537" s="1"/>
  <c r="L569"/>
  <c r="N569" s="1"/>
  <c r="M569"/>
  <c r="O569" s="1"/>
  <c r="L601"/>
  <c r="N601" s="1"/>
  <c r="M601"/>
  <c r="O601" s="1"/>
  <c r="L633"/>
  <c r="N633" s="1"/>
  <c r="M633"/>
  <c r="O633" s="1"/>
  <c r="L665"/>
  <c r="N665" s="1"/>
  <c r="M665"/>
  <c r="O665" s="1"/>
  <c r="L697"/>
  <c r="N697" s="1"/>
  <c r="M697"/>
  <c r="O697" s="1"/>
  <c r="L729"/>
  <c r="N729" s="1"/>
  <c r="M729"/>
  <c r="O729" s="1"/>
  <c r="L761"/>
  <c r="N761" s="1"/>
  <c r="M761"/>
  <c r="O761" s="1"/>
  <c r="L793"/>
  <c r="N793" s="1"/>
  <c r="M793"/>
  <c r="O793" s="1"/>
  <c r="L825"/>
  <c r="N825" s="1"/>
  <c r="M825"/>
  <c r="O825" s="1"/>
  <c r="L857"/>
  <c r="N857" s="1"/>
  <c r="M857"/>
  <c r="O857" s="1"/>
  <c r="L889"/>
  <c r="N889" s="1"/>
  <c r="M889"/>
  <c r="O889" s="1"/>
  <c r="L921"/>
  <c r="N921" s="1"/>
  <c r="M921"/>
  <c r="O921" s="1"/>
  <c r="L953"/>
  <c r="N953" s="1"/>
  <c r="M953"/>
  <c r="O953" s="1"/>
  <c r="L985"/>
  <c r="N985" s="1"/>
  <c r="M985"/>
  <c r="O985" s="1"/>
  <c r="L1017"/>
  <c r="N1017" s="1"/>
  <c r="M1017"/>
  <c r="O1017" s="1"/>
  <c r="L1049"/>
  <c r="N1049" s="1"/>
  <c r="M1049"/>
  <c r="O1049" s="1"/>
  <c r="L1081"/>
  <c r="N1081" s="1"/>
  <c r="M1081"/>
  <c r="O1081" s="1"/>
  <c r="L486"/>
  <c r="N486" s="1"/>
  <c r="M486"/>
  <c r="O486" s="1"/>
  <c r="L614"/>
  <c r="N614" s="1"/>
  <c r="M614"/>
  <c r="O614" s="1"/>
  <c r="L742"/>
  <c r="N742" s="1"/>
  <c r="M742"/>
  <c r="O742" s="1"/>
  <c r="L870"/>
  <c r="N870" s="1"/>
  <c r="M870"/>
  <c r="O870" s="1"/>
  <c r="L1110"/>
  <c r="N1110" s="1"/>
  <c r="M1110"/>
  <c r="O1110" s="1"/>
  <c r="L1878"/>
  <c r="N1878" s="1"/>
  <c r="M1878"/>
  <c r="O1878" s="1"/>
  <c r="L2006"/>
  <c r="N2006" s="1"/>
  <c r="M2006"/>
  <c r="O2006" s="1"/>
  <c r="L2134"/>
  <c r="N2134" s="1"/>
  <c r="M2134"/>
  <c r="O2134" s="1"/>
  <c r="L2262"/>
  <c r="N2262" s="1"/>
  <c r="M2262"/>
  <c r="O2262" s="1"/>
  <c r="L2390"/>
  <c r="N2390" s="1"/>
  <c r="M2390"/>
  <c r="O2390" s="1"/>
  <c r="L2518"/>
  <c r="N2518" s="1"/>
  <c r="M2518"/>
  <c r="O2518" s="1"/>
  <c r="L2646"/>
  <c r="N2646" s="1"/>
  <c r="M2646"/>
  <c r="O2646" s="1"/>
  <c r="L2774"/>
  <c r="N2774" s="1"/>
  <c r="M2774"/>
  <c r="O2774" s="1"/>
  <c r="L2902"/>
  <c r="N2902" s="1"/>
  <c r="M2902"/>
  <c r="O2902" s="1"/>
  <c r="L1619"/>
  <c r="N1619" s="1"/>
  <c r="M1619"/>
  <c r="O1619" s="1"/>
  <c r="L1683"/>
  <c r="N1683" s="1"/>
  <c r="M1683"/>
  <c r="O1683" s="1"/>
  <c r="L1747"/>
  <c r="N1747" s="1"/>
  <c r="M1747"/>
  <c r="O1747" s="1"/>
  <c r="L1811"/>
  <c r="N1811" s="1"/>
  <c r="M1811"/>
  <c r="O1811" s="1"/>
  <c r="L1875"/>
  <c r="N1875" s="1"/>
  <c r="M1875"/>
  <c r="O1875" s="1"/>
  <c r="L1939"/>
  <c r="N1939" s="1"/>
  <c r="M1939"/>
  <c r="O1939" s="1"/>
  <c r="L2003"/>
  <c r="N2003" s="1"/>
  <c r="M2003"/>
  <c r="O2003" s="1"/>
  <c r="L2067"/>
  <c r="N2067" s="1"/>
  <c r="M2067"/>
  <c r="O2067" s="1"/>
  <c r="L2131"/>
  <c r="N2131" s="1"/>
  <c r="M2131"/>
  <c r="O2131" s="1"/>
  <c r="L2195"/>
  <c r="N2195" s="1"/>
  <c r="M2195"/>
  <c r="O2195" s="1"/>
  <c r="L2259"/>
  <c r="N2259" s="1"/>
  <c r="M2259"/>
  <c r="O2259" s="1"/>
  <c r="L2323"/>
  <c r="N2323" s="1"/>
  <c r="M2323"/>
  <c r="O2323" s="1"/>
  <c r="L2387"/>
  <c r="N2387" s="1"/>
  <c r="M2387"/>
  <c r="O2387" s="1"/>
  <c r="L2451"/>
  <c r="N2451" s="1"/>
  <c r="M2451"/>
  <c r="O2451" s="1"/>
  <c r="L2515"/>
  <c r="N2515" s="1"/>
  <c r="M2515"/>
  <c r="O2515" s="1"/>
  <c r="L2579"/>
  <c r="N2579" s="1"/>
  <c r="M2579"/>
  <c r="O2579" s="1"/>
  <c r="L2643"/>
  <c r="N2643" s="1"/>
  <c r="M2643"/>
  <c r="O2643" s="1"/>
  <c r="L2707"/>
  <c r="N2707" s="1"/>
  <c r="M2707"/>
  <c r="O2707" s="1"/>
  <c r="L2771"/>
  <c r="N2771" s="1"/>
  <c r="M2771"/>
  <c r="O2771" s="1"/>
  <c r="L2835"/>
  <c r="N2835" s="1"/>
  <c r="M2835"/>
  <c r="O2835" s="1"/>
  <c r="L2899"/>
  <c r="N2899" s="1"/>
  <c r="M2899"/>
  <c r="O2899" s="1"/>
  <c r="L2963"/>
  <c r="N2963" s="1"/>
  <c r="M2963"/>
  <c r="O2963" s="1"/>
  <c r="L1962"/>
  <c r="N1962" s="1"/>
  <c r="M1962"/>
  <c r="O1962" s="1"/>
  <c r="L2074"/>
  <c r="N2074" s="1"/>
  <c r="M2074"/>
  <c r="O2074" s="1"/>
  <c r="L2290"/>
  <c r="N2290" s="1"/>
  <c r="M2290"/>
  <c r="O2290" s="1"/>
  <c r="L2506"/>
  <c r="N2506" s="1"/>
  <c r="M2506"/>
  <c r="O2506" s="1"/>
  <c r="L2610"/>
  <c r="N2610" s="1"/>
  <c r="M2610"/>
  <c r="O2610" s="1"/>
  <c r="L2714"/>
  <c r="N2714" s="1"/>
  <c r="M2714"/>
  <c r="O2714" s="1"/>
  <c r="L2826"/>
  <c r="N2826" s="1"/>
  <c r="M2826"/>
  <c r="O2826" s="1"/>
  <c r="L2930"/>
  <c r="N2930" s="1"/>
  <c r="M2930"/>
  <c r="O2930" s="1"/>
  <c r="L1599"/>
  <c r="N1599" s="1"/>
  <c r="M1599"/>
  <c r="O1599" s="1"/>
  <c r="M1719"/>
  <c r="O1719" s="1"/>
  <c r="L1719"/>
  <c r="N1719" s="1"/>
  <c r="M1847"/>
  <c r="O1847" s="1"/>
  <c r="L1847"/>
  <c r="N1847" s="1"/>
  <c r="M1975"/>
  <c r="O1975" s="1"/>
  <c r="L1975"/>
  <c r="N1975" s="1"/>
  <c r="M2103"/>
  <c r="O2103" s="1"/>
  <c r="L2103"/>
  <c r="N2103" s="1"/>
  <c r="M2231"/>
  <c r="O2231" s="1"/>
  <c r="L2231"/>
  <c r="N2231" s="1"/>
  <c r="M2359"/>
  <c r="O2359" s="1"/>
  <c r="L2359"/>
  <c r="N2359" s="1"/>
  <c r="M2487"/>
  <c r="O2487" s="1"/>
  <c r="L2487"/>
  <c r="N2487" s="1"/>
  <c r="M2615"/>
  <c r="O2615" s="1"/>
  <c r="L2615"/>
  <c r="N2615" s="1"/>
  <c r="M2743"/>
  <c r="O2743" s="1"/>
  <c r="L2743"/>
  <c r="N2743" s="1"/>
  <c r="M2871"/>
  <c r="O2871" s="1"/>
  <c r="L2871"/>
  <c r="N2871" s="1"/>
  <c r="M2999"/>
  <c r="O2999" s="1"/>
  <c r="L2999"/>
  <c r="N2999" s="1"/>
  <c r="L246"/>
  <c r="N246" s="1"/>
  <c r="M246"/>
  <c r="O246" s="1"/>
  <c r="L886"/>
  <c r="N886" s="1"/>
  <c r="M886"/>
  <c r="O886" s="1"/>
  <c r="L1014"/>
  <c r="N1014" s="1"/>
  <c r="M1014"/>
  <c r="O1014" s="1"/>
  <c r="L1286"/>
  <c r="N1286" s="1"/>
  <c r="M1286"/>
  <c r="O1286" s="1"/>
  <c r="L1414"/>
  <c r="N1414" s="1"/>
  <c r="M1414"/>
  <c r="O1414" s="1"/>
  <c r="L1542"/>
  <c r="N1542" s="1"/>
  <c r="M1542"/>
  <c r="O1542" s="1"/>
  <c r="L1670"/>
  <c r="N1670" s="1"/>
  <c r="M1670"/>
  <c r="O1670" s="1"/>
  <c r="L1790"/>
  <c r="N1790" s="1"/>
  <c r="M1790"/>
  <c r="O1790" s="1"/>
  <c r="L1918"/>
  <c r="N1918" s="1"/>
  <c r="M1918"/>
  <c r="O1918" s="1"/>
  <c r="L2046"/>
  <c r="N2046" s="1"/>
  <c r="M2046"/>
  <c r="O2046" s="1"/>
  <c r="L2174"/>
  <c r="N2174" s="1"/>
  <c r="M2174"/>
  <c r="O2174" s="1"/>
  <c r="L2302"/>
  <c r="N2302" s="1"/>
  <c r="M2302"/>
  <c r="O2302" s="1"/>
  <c r="L2430"/>
  <c r="N2430" s="1"/>
  <c r="M2430"/>
  <c r="O2430" s="1"/>
  <c r="L2558"/>
  <c r="N2558" s="1"/>
  <c r="M2558"/>
  <c r="O2558" s="1"/>
  <c r="L2686"/>
  <c r="N2686" s="1"/>
  <c r="M2686"/>
  <c r="O2686" s="1"/>
  <c r="L2814"/>
  <c r="N2814" s="1"/>
  <c r="M2814"/>
  <c r="O2814" s="1"/>
  <c r="L2942"/>
  <c r="N2942" s="1"/>
  <c r="M2942"/>
  <c r="O2942" s="1"/>
  <c r="L705"/>
  <c r="N705" s="1"/>
  <c r="M705"/>
  <c r="O705" s="1"/>
  <c r="L753"/>
  <c r="N753" s="1"/>
  <c r="M753"/>
  <c r="O753" s="1"/>
  <c r="L785"/>
  <c r="N785" s="1"/>
  <c r="M785"/>
  <c r="O785" s="1"/>
  <c r="L817"/>
  <c r="N817" s="1"/>
  <c r="M817"/>
  <c r="O817" s="1"/>
  <c r="L849"/>
  <c r="N849" s="1"/>
  <c r="M849"/>
  <c r="O849" s="1"/>
  <c r="L881"/>
  <c r="N881" s="1"/>
  <c r="M881"/>
  <c r="O881" s="1"/>
  <c r="L913"/>
  <c r="N913" s="1"/>
  <c r="M913"/>
  <c r="O913" s="1"/>
  <c r="L945"/>
  <c r="N945" s="1"/>
  <c r="M945"/>
  <c r="O945" s="1"/>
  <c r="L977"/>
  <c r="N977" s="1"/>
  <c r="M977"/>
  <c r="O977" s="1"/>
  <c r="L1009"/>
  <c r="N1009" s="1"/>
  <c r="M1009"/>
  <c r="O1009" s="1"/>
  <c r="L1041"/>
  <c r="N1041" s="1"/>
  <c r="M1041"/>
  <c r="O1041" s="1"/>
  <c r="L1073"/>
  <c r="N1073" s="1"/>
  <c r="M1073"/>
  <c r="O1073" s="1"/>
  <c r="L1105"/>
  <c r="N1105" s="1"/>
  <c r="M1105"/>
  <c r="O1105" s="1"/>
  <c r="L1137"/>
  <c r="N1137" s="1"/>
  <c r="M1137"/>
  <c r="O1137" s="1"/>
  <c r="L1169"/>
  <c r="N1169" s="1"/>
  <c r="M1169"/>
  <c r="O1169" s="1"/>
  <c r="L1201"/>
  <c r="N1201" s="1"/>
  <c r="M1201"/>
  <c r="O1201" s="1"/>
  <c r="L1233"/>
  <c r="N1233" s="1"/>
  <c r="M1233"/>
  <c r="O1233" s="1"/>
  <c r="L1265"/>
  <c r="N1265" s="1"/>
  <c r="M1265"/>
  <c r="O1265" s="1"/>
  <c r="L1297"/>
  <c r="N1297" s="1"/>
  <c r="M1297"/>
  <c r="O1297" s="1"/>
  <c r="L1329"/>
  <c r="N1329" s="1"/>
  <c r="M1329"/>
  <c r="O1329" s="1"/>
  <c r="L1361"/>
  <c r="N1361" s="1"/>
  <c r="M1361"/>
  <c r="O1361" s="1"/>
  <c r="L1393"/>
  <c r="N1393" s="1"/>
  <c r="M1393"/>
  <c r="O1393" s="1"/>
  <c r="L1425"/>
  <c r="N1425" s="1"/>
  <c r="M1425"/>
  <c r="O1425" s="1"/>
  <c r="L1457"/>
  <c r="N1457" s="1"/>
  <c r="M1457"/>
  <c r="O1457" s="1"/>
  <c r="L1489"/>
  <c r="N1489" s="1"/>
  <c r="M1489"/>
  <c r="O1489" s="1"/>
  <c r="L1521"/>
  <c r="N1521" s="1"/>
  <c r="M1521"/>
  <c r="O1521" s="1"/>
  <c r="L1569"/>
  <c r="N1569" s="1"/>
  <c r="M1569"/>
  <c r="O1569" s="1"/>
  <c r="L1601"/>
  <c r="N1601" s="1"/>
  <c r="M1601"/>
  <c r="O1601" s="1"/>
  <c r="L1649"/>
  <c r="N1649" s="1"/>
  <c r="M1649"/>
  <c r="O1649" s="1"/>
  <c r="L1697"/>
  <c r="N1697" s="1"/>
  <c r="M1697"/>
  <c r="O1697" s="1"/>
  <c r="L1761"/>
  <c r="N1761" s="1"/>
  <c r="M1761"/>
  <c r="O1761" s="1"/>
  <c r="L1841"/>
  <c r="N1841" s="1"/>
  <c r="M1841"/>
  <c r="O1841" s="1"/>
  <c r="L1921"/>
  <c r="N1921" s="1"/>
  <c r="M1921"/>
  <c r="O1921" s="1"/>
  <c r="L1985"/>
  <c r="N1985" s="1"/>
  <c r="M1985"/>
  <c r="O1985" s="1"/>
  <c r="L2049"/>
  <c r="N2049" s="1"/>
  <c r="M2049"/>
  <c r="O2049" s="1"/>
  <c r="L2113"/>
  <c r="N2113" s="1"/>
  <c r="M2113"/>
  <c r="O2113" s="1"/>
  <c r="L689"/>
  <c r="N689" s="1"/>
  <c r="M689"/>
  <c r="O689" s="1"/>
  <c r="L1113"/>
  <c r="N1113" s="1"/>
  <c r="M1113"/>
  <c r="O1113" s="1"/>
  <c r="L1145"/>
  <c r="N1145" s="1"/>
  <c r="M1145"/>
  <c r="O1145" s="1"/>
  <c r="L1177"/>
  <c r="N1177" s="1"/>
  <c r="M1177"/>
  <c r="O1177" s="1"/>
  <c r="L1209"/>
  <c r="N1209" s="1"/>
  <c r="M1209"/>
  <c r="O1209" s="1"/>
  <c r="L1241"/>
  <c r="N1241" s="1"/>
  <c r="M1241"/>
  <c r="O1241" s="1"/>
  <c r="L1273"/>
  <c r="N1273" s="1"/>
  <c r="M1273"/>
  <c r="O1273" s="1"/>
  <c r="L1305"/>
  <c r="N1305" s="1"/>
  <c r="M1305"/>
  <c r="O1305" s="1"/>
  <c r="L1337"/>
  <c r="N1337" s="1"/>
  <c r="M1337"/>
  <c r="O1337" s="1"/>
  <c r="L1369"/>
  <c r="N1369" s="1"/>
  <c r="M1369"/>
  <c r="O1369" s="1"/>
  <c r="L1401"/>
  <c r="N1401" s="1"/>
  <c r="M1401"/>
  <c r="O1401" s="1"/>
  <c r="L1433"/>
  <c r="N1433" s="1"/>
  <c r="M1433"/>
  <c r="O1433" s="1"/>
  <c r="L1465"/>
  <c r="N1465" s="1"/>
  <c r="M1465"/>
  <c r="O1465" s="1"/>
  <c r="L1497"/>
  <c r="N1497" s="1"/>
  <c r="M1497"/>
  <c r="O1497" s="1"/>
  <c r="L1529"/>
  <c r="N1529" s="1"/>
  <c r="M1529"/>
  <c r="O1529" s="1"/>
  <c r="L1561"/>
  <c r="N1561" s="1"/>
  <c r="M1561"/>
  <c r="O1561" s="1"/>
  <c r="L1593"/>
  <c r="N1593" s="1"/>
  <c r="M1593"/>
  <c r="O1593" s="1"/>
  <c r="L1625"/>
  <c r="N1625" s="1"/>
  <c r="M1625"/>
  <c r="O1625" s="1"/>
  <c r="L1657"/>
  <c r="N1657" s="1"/>
  <c r="M1657"/>
  <c r="O1657" s="1"/>
  <c r="L1689"/>
  <c r="N1689" s="1"/>
  <c r="M1689"/>
  <c r="O1689" s="1"/>
  <c r="L1721"/>
  <c r="N1721" s="1"/>
  <c r="M1721"/>
  <c r="O1721" s="1"/>
  <c r="L1753"/>
  <c r="N1753" s="1"/>
  <c r="M1753"/>
  <c r="O1753" s="1"/>
  <c r="L1785"/>
  <c r="N1785" s="1"/>
  <c r="M1785"/>
  <c r="O1785" s="1"/>
  <c r="L1817"/>
  <c r="N1817" s="1"/>
  <c r="M1817"/>
  <c r="O1817" s="1"/>
  <c r="L1849"/>
  <c r="N1849" s="1"/>
  <c r="M1849"/>
  <c r="O1849" s="1"/>
  <c r="L1881"/>
  <c r="N1881" s="1"/>
  <c r="M1881"/>
  <c r="O1881" s="1"/>
  <c r="L1913"/>
  <c r="N1913" s="1"/>
  <c r="M1913"/>
  <c r="O1913" s="1"/>
  <c r="L1945"/>
  <c r="N1945" s="1"/>
  <c r="M1945"/>
  <c r="O1945" s="1"/>
  <c r="L1977"/>
  <c r="N1977" s="1"/>
  <c r="M1977"/>
  <c r="O1977" s="1"/>
  <c r="L2009"/>
  <c r="N2009" s="1"/>
  <c r="M2009"/>
  <c r="O2009" s="1"/>
  <c r="L2041"/>
  <c r="N2041" s="1"/>
  <c r="M2041"/>
  <c r="O2041" s="1"/>
  <c r="L2073"/>
  <c r="N2073" s="1"/>
  <c r="M2073"/>
  <c r="O2073" s="1"/>
  <c r="L2105"/>
  <c r="N2105" s="1"/>
  <c r="M2105"/>
  <c r="O2105" s="1"/>
  <c r="L2137"/>
  <c r="N2137" s="1"/>
  <c r="M2137"/>
  <c r="O2137" s="1"/>
  <c r="L2169"/>
  <c r="N2169" s="1"/>
  <c r="M2169"/>
  <c r="O2169" s="1"/>
  <c r="L2201"/>
  <c r="N2201" s="1"/>
  <c r="M2201"/>
  <c r="O2201" s="1"/>
  <c r="L2233"/>
  <c r="N2233" s="1"/>
  <c r="M2233"/>
  <c r="O2233" s="1"/>
  <c r="L2265"/>
  <c r="N2265" s="1"/>
  <c r="M2265"/>
  <c r="O2265" s="1"/>
  <c r="L2297"/>
  <c r="N2297" s="1"/>
  <c r="M2297"/>
  <c r="O2297" s="1"/>
  <c r="L2329"/>
  <c r="N2329" s="1"/>
  <c r="M2329"/>
  <c r="O2329" s="1"/>
  <c r="L2361"/>
  <c r="N2361" s="1"/>
  <c r="M2361"/>
  <c r="O2361" s="1"/>
  <c r="L2393"/>
  <c r="N2393" s="1"/>
  <c r="M2393"/>
  <c r="O2393" s="1"/>
  <c r="L2425"/>
  <c r="N2425" s="1"/>
  <c r="M2425"/>
  <c r="O2425" s="1"/>
  <c r="L2457"/>
  <c r="N2457" s="1"/>
  <c r="M2457"/>
  <c r="O2457" s="1"/>
  <c r="L2489"/>
  <c r="N2489" s="1"/>
  <c r="M2489"/>
  <c r="O2489" s="1"/>
  <c r="L2521"/>
  <c r="N2521" s="1"/>
  <c r="M2521"/>
  <c r="O2521" s="1"/>
  <c r="L2553"/>
  <c r="N2553" s="1"/>
  <c r="M2553"/>
  <c r="O2553" s="1"/>
  <c r="L2585"/>
  <c r="N2585" s="1"/>
  <c r="M2585"/>
  <c r="O2585" s="1"/>
  <c r="L2617"/>
  <c r="N2617" s="1"/>
  <c r="M2617"/>
  <c r="O2617" s="1"/>
  <c r="L2649"/>
  <c r="N2649" s="1"/>
  <c r="M2649"/>
  <c r="O2649" s="1"/>
  <c r="L2681"/>
  <c r="N2681" s="1"/>
  <c r="M2681"/>
  <c r="O2681" s="1"/>
  <c r="L2713"/>
  <c r="N2713" s="1"/>
  <c r="M2713"/>
  <c r="O2713" s="1"/>
  <c r="L2745"/>
  <c r="N2745" s="1"/>
  <c r="M2745"/>
  <c r="O2745" s="1"/>
  <c r="L2777"/>
  <c r="N2777" s="1"/>
  <c r="M2777"/>
  <c r="O2777" s="1"/>
  <c r="L2809"/>
  <c r="N2809" s="1"/>
  <c r="M2809"/>
  <c r="O2809" s="1"/>
  <c r="L2841"/>
  <c r="N2841" s="1"/>
  <c r="M2841"/>
  <c r="O2841" s="1"/>
  <c r="L2873"/>
  <c r="N2873" s="1"/>
  <c r="M2873"/>
  <c r="O2873" s="1"/>
  <c r="L2905"/>
  <c r="N2905" s="1"/>
  <c r="M2905"/>
  <c r="O2905" s="1"/>
  <c r="L2937"/>
  <c r="N2937" s="1"/>
  <c r="M2937"/>
  <c r="O2937" s="1"/>
  <c r="L2969"/>
  <c r="N2969" s="1"/>
  <c r="M2969"/>
  <c r="O2969" s="1"/>
  <c r="L3001"/>
  <c r="N3001" s="1"/>
  <c r="M3001"/>
  <c r="O3001" s="1"/>
  <c r="L1602"/>
  <c r="N1602" s="1"/>
  <c r="M1602"/>
  <c r="O1602" s="1"/>
  <c r="L1666"/>
  <c r="N1666" s="1"/>
  <c r="M1666"/>
  <c r="O1666" s="1"/>
  <c r="L1730"/>
  <c r="N1730" s="1"/>
  <c r="M1730"/>
  <c r="O1730" s="1"/>
  <c r="L1794"/>
  <c r="N1794" s="1"/>
  <c r="M1794"/>
  <c r="O1794" s="1"/>
  <c r="L1930"/>
  <c r="N1930" s="1"/>
  <c r="M1930"/>
  <c r="O1930" s="1"/>
  <c r="L2066"/>
  <c r="N2066" s="1"/>
  <c r="M2066"/>
  <c r="O2066" s="1"/>
  <c r="L2218"/>
  <c r="N2218" s="1"/>
  <c r="M2218"/>
  <c r="O2218" s="1"/>
  <c r="L2538"/>
  <c r="N2538" s="1"/>
  <c r="M2538"/>
  <c r="O2538" s="1"/>
  <c r="L2698"/>
  <c r="N2698" s="1"/>
  <c r="M2698"/>
  <c r="O2698" s="1"/>
  <c r="L15"/>
  <c r="N15" s="1"/>
  <c r="M15"/>
  <c r="O15" s="1"/>
  <c r="L1679"/>
  <c r="N1679" s="1"/>
  <c r="M1679"/>
  <c r="O1679" s="1"/>
  <c r="L1807"/>
  <c r="N1807" s="1"/>
  <c r="M1807"/>
  <c r="O1807" s="1"/>
  <c r="L1935"/>
  <c r="N1935" s="1"/>
  <c r="M1935"/>
  <c r="O1935" s="1"/>
  <c r="L2191"/>
  <c r="N2191" s="1"/>
  <c r="M2191"/>
  <c r="O2191" s="1"/>
  <c r="L2447"/>
  <c r="N2447" s="1"/>
  <c r="M2447"/>
  <c r="O2447" s="1"/>
  <c r="L2831"/>
  <c r="N2831" s="1"/>
  <c r="M2831"/>
  <c r="O2831" s="1"/>
  <c r="L2959"/>
  <c r="N2959" s="1"/>
  <c r="M2959"/>
  <c r="O2959" s="1"/>
  <c r="L102"/>
  <c r="N102" s="1"/>
  <c r="M102"/>
  <c r="O102" s="1"/>
  <c r="L374"/>
  <c r="N374" s="1"/>
  <c r="M374"/>
  <c r="O374" s="1"/>
  <c r="L502"/>
  <c r="N502" s="1"/>
  <c r="M502"/>
  <c r="O502" s="1"/>
  <c r="L630"/>
  <c r="N630" s="1"/>
  <c r="M630"/>
  <c r="O630" s="1"/>
  <c r="L758"/>
  <c r="N758" s="1"/>
  <c r="M758"/>
  <c r="O758" s="1"/>
  <c r="L1126"/>
  <c r="N1126" s="1"/>
  <c r="M1126"/>
  <c r="O1126" s="1"/>
  <c r="L1630"/>
  <c r="N1630" s="1"/>
  <c r="M1630"/>
  <c r="O1630" s="1"/>
  <c r="L1766"/>
  <c r="N1766" s="1"/>
  <c r="M1766"/>
  <c r="O1766" s="1"/>
  <c r="L1894"/>
  <c r="N1894" s="1"/>
  <c r="M1894"/>
  <c r="O1894" s="1"/>
  <c r="L2022"/>
  <c r="N2022" s="1"/>
  <c r="M2022"/>
  <c r="O2022" s="1"/>
  <c r="L2150"/>
  <c r="N2150" s="1"/>
  <c r="M2150"/>
  <c r="O2150" s="1"/>
  <c r="L2278"/>
  <c r="N2278" s="1"/>
  <c r="M2278"/>
  <c r="O2278" s="1"/>
  <c r="L2406"/>
  <c r="N2406" s="1"/>
  <c r="M2406"/>
  <c r="O2406" s="1"/>
  <c r="L2534"/>
  <c r="N2534" s="1"/>
  <c r="M2534"/>
  <c r="O2534" s="1"/>
  <c r="L2662"/>
  <c r="N2662" s="1"/>
  <c r="M2662"/>
  <c r="O2662" s="1"/>
  <c r="L2790"/>
  <c r="N2790" s="1"/>
  <c r="M2790"/>
  <c r="O2790" s="1"/>
  <c r="L2918"/>
  <c r="N2918" s="1"/>
  <c r="M2918"/>
  <c r="O2918" s="1"/>
  <c r="L27"/>
  <c r="N27" s="1"/>
  <c r="M27"/>
  <c r="O27" s="1"/>
  <c r="L91"/>
  <c r="N91" s="1"/>
  <c r="M91"/>
  <c r="O91" s="1"/>
  <c r="L155"/>
  <c r="N155" s="1"/>
  <c r="M155"/>
  <c r="O155" s="1"/>
  <c r="L219"/>
  <c r="N219" s="1"/>
  <c r="M219"/>
  <c r="O219" s="1"/>
  <c r="L283"/>
  <c r="N283" s="1"/>
  <c r="M283"/>
  <c r="O283" s="1"/>
  <c r="L347"/>
  <c r="N347" s="1"/>
  <c r="M347"/>
  <c r="O347" s="1"/>
  <c r="L411"/>
  <c r="N411" s="1"/>
  <c r="M411"/>
  <c r="O411" s="1"/>
  <c r="L475"/>
  <c r="N475" s="1"/>
  <c r="M475"/>
  <c r="O475" s="1"/>
  <c r="L539"/>
  <c r="N539" s="1"/>
  <c r="M539"/>
  <c r="O539" s="1"/>
  <c r="L603"/>
  <c r="N603" s="1"/>
  <c r="M603"/>
  <c r="O603" s="1"/>
  <c r="L667"/>
  <c r="N667" s="1"/>
  <c r="M667"/>
  <c r="O667" s="1"/>
  <c r="L731"/>
  <c r="N731" s="1"/>
  <c r="M731"/>
  <c r="O731" s="1"/>
  <c r="L795"/>
  <c r="N795" s="1"/>
  <c r="M795"/>
  <c r="O795" s="1"/>
  <c r="L859"/>
  <c r="N859" s="1"/>
  <c r="M859"/>
  <c r="O859" s="1"/>
  <c r="L923"/>
  <c r="N923" s="1"/>
  <c r="M923"/>
  <c r="O923" s="1"/>
  <c r="L987"/>
  <c r="N987" s="1"/>
  <c r="M987"/>
  <c r="O987" s="1"/>
  <c r="L1051"/>
  <c r="N1051" s="1"/>
  <c r="M1051"/>
  <c r="O1051" s="1"/>
  <c r="L1115"/>
  <c r="N1115" s="1"/>
  <c r="M1115"/>
  <c r="O1115" s="1"/>
  <c r="L1179"/>
  <c r="N1179" s="1"/>
  <c r="M1179"/>
  <c r="O1179" s="1"/>
  <c r="L1243"/>
  <c r="N1243" s="1"/>
  <c r="M1243"/>
  <c r="O1243" s="1"/>
  <c r="L1307"/>
  <c r="N1307" s="1"/>
  <c r="M1307"/>
  <c r="O1307" s="1"/>
  <c r="L1371"/>
  <c r="N1371" s="1"/>
  <c r="M1371"/>
  <c r="O1371" s="1"/>
  <c r="L1435"/>
  <c r="N1435" s="1"/>
  <c r="M1435"/>
  <c r="O1435" s="1"/>
  <c r="L1499"/>
  <c r="N1499" s="1"/>
  <c r="M1499"/>
  <c r="O1499" s="1"/>
  <c r="L1563"/>
  <c r="N1563" s="1"/>
  <c r="M1563"/>
  <c r="O1563" s="1"/>
  <c r="L1627"/>
  <c r="N1627" s="1"/>
  <c r="M1627"/>
  <c r="O1627" s="1"/>
  <c r="L1691"/>
  <c r="N1691" s="1"/>
  <c r="M1691"/>
  <c r="O1691" s="1"/>
  <c r="L1755"/>
  <c r="N1755" s="1"/>
  <c r="M1755"/>
  <c r="O1755" s="1"/>
  <c r="L1819"/>
  <c r="N1819" s="1"/>
  <c r="M1819"/>
  <c r="O1819" s="1"/>
  <c r="L1883"/>
  <c r="N1883" s="1"/>
  <c r="M1883"/>
  <c r="O1883" s="1"/>
  <c r="L1947"/>
  <c r="N1947" s="1"/>
  <c r="M1947"/>
  <c r="O1947" s="1"/>
  <c r="L2011"/>
  <c r="N2011" s="1"/>
  <c r="M2011"/>
  <c r="O2011" s="1"/>
  <c r="L2075"/>
  <c r="N2075" s="1"/>
  <c r="M2075"/>
  <c r="O2075" s="1"/>
  <c r="L2139"/>
  <c r="N2139" s="1"/>
  <c r="M2139"/>
  <c r="O2139" s="1"/>
  <c r="L2203"/>
  <c r="N2203" s="1"/>
  <c r="M2203"/>
  <c r="O2203" s="1"/>
  <c r="L2267"/>
  <c r="N2267" s="1"/>
  <c r="M2267"/>
  <c r="O2267" s="1"/>
  <c r="L2331"/>
  <c r="N2331" s="1"/>
  <c r="M2331"/>
  <c r="O2331" s="1"/>
  <c r="L2395"/>
  <c r="N2395" s="1"/>
  <c r="M2395"/>
  <c r="O2395" s="1"/>
  <c r="L2459"/>
  <c r="N2459" s="1"/>
  <c r="M2459"/>
  <c r="O2459" s="1"/>
  <c r="L2523"/>
  <c r="N2523" s="1"/>
  <c r="M2523"/>
  <c r="O2523" s="1"/>
  <c r="L2587"/>
  <c r="N2587" s="1"/>
  <c r="M2587"/>
  <c r="O2587" s="1"/>
  <c r="L2651"/>
  <c r="N2651" s="1"/>
  <c r="M2651"/>
  <c r="O2651" s="1"/>
  <c r="L2715"/>
  <c r="N2715" s="1"/>
  <c r="M2715"/>
  <c r="O2715" s="1"/>
  <c r="L2779"/>
  <c r="N2779" s="1"/>
  <c r="M2779"/>
  <c r="O2779" s="1"/>
  <c r="L2843"/>
  <c r="N2843" s="1"/>
  <c r="M2843"/>
  <c r="O2843" s="1"/>
  <c r="L2907"/>
  <c r="N2907" s="1"/>
  <c r="M2907"/>
  <c r="O2907" s="1"/>
  <c r="L2971"/>
  <c r="N2971" s="1"/>
  <c r="M2971"/>
  <c r="O2971" s="1"/>
  <c r="L1978"/>
  <c r="N1978" s="1"/>
  <c r="M1978"/>
  <c r="O1978" s="1"/>
  <c r="L2090"/>
  <c r="N2090" s="1"/>
  <c r="M2090"/>
  <c r="O2090" s="1"/>
  <c r="L2194"/>
  <c r="N2194" s="1"/>
  <c r="M2194"/>
  <c r="O2194" s="1"/>
  <c r="L2298"/>
  <c r="N2298" s="1"/>
  <c r="M2298"/>
  <c r="O2298" s="1"/>
  <c r="L2514"/>
  <c r="N2514" s="1"/>
  <c r="M2514"/>
  <c r="O2514" s="1"/>
  <c r="L2626"/>
  <c r="N2626" s="1"/>
  <c r="M2626"/>
  <c r="O2626" s="1"/>
  <c r="L2834"/>
  <c r="N2834" s="1"/>
  <c r="M2834"/>
  <c r="O2834" s="1"/>
  <c r="M2946"/>
  <c r="O2946" s="1"/>
  <c r="L2946"/>
  <c r="N2946" s="1"/>
  <c r="L335"/>
  <c r="N335" s="1"/>
  <c r="M335"/>
  <c r="O335" s="1"/>
  <c r="L463"/>
  <c r="N463" s="1"/>
  <c r="M463"/>
  <c r="O463" s="1"/>
  <c r="L719"/>
  <c r="N719" s="1"/>
  <c r="M719"/>
  <c r="O719" s="1"/>
  <c r="L847"/>
  <c r="N847" s="1"/>
  <c r="M847"/>
  <c r="O847" s="1"/>
  <c r="L975"/>
  <c r="N975" s="1"/>
  <c r="M975"/>
  <c r="O975" s="1"/>
  <c r="L1103"/>
  <c r="N1103" s="1"/>
  <c r="M1103"/>
  <c r="O1103" s="1"/>
  <c r="L1359"/>
  <c r="N1359" s="1"/>
  <c r="M1359"/>
  <c r="O1359" s="1"/>
  <c r="L1487"/>
  <c r="N1487" s="1"/>
  <c r="M1487"/>
  <c r="O1487" s="1"/>
  <c r="L1615"/>
  <c r="N1615" s="1"/>
  <c r="M1615"/>
  <c r="O1615" s="1"/>
  <c r="L1735"/>
  <c r="N1735" s="1"/>
  <c r="M1735"/>
  <c r="O1735" s="1"/>
  <c r="L1863"/>
  <c r="N1863" s="1"/>
  <c r="M1863"/>
  <c r="O1863" s="1"/>
  <c r="L1991"/>
  <c r="N1991" s="1"/>
  <c r="M1991"/>
  <c r="O1991" s="1"/>
  <c r="L2119"/>
  <c r="N2119" s="1"/>
  <c r="M2119"/>
  <c r="O2119" s="1"/>
  <c r="L2247"/>
  <c r="N2247" s="1"/>
  <c r="M2247"/>
  <c r="O2247" s="1"/>
  <c r="L2375"/>
  <c r="N2375" s="1"/>
  <c r="M2375"/>
  <c r="O2375" s="1"/>
  <c r="L2503"/>
  <c r="N2503" s="1"/>
  <c r="M2503"/>
  <c r="O2503" s="1"/>
  <c r="L2631"/>
  <c r="N2631" s="1"/>
  <c r="M2631"/>
  <c r="O2631" s="1"/>
  <c r="L2759"/>
  <c r="N2759" s="1"/>
  <c r="M2759"/>
  <c r="O2759" s="1"/>
  <c r="L2887"/>
  <c r="N2887" s="1"/>
  <c r="M2887"/>
  <c r="O2887" s="1"/>
  <c r="L262"/>
  <c r="N262" s="1"/>
  <c r="M262"/>
  <c r="O262" s="1"/>
  <c r="L902"/>
  <c r="N902" s="1"/>
  <c r="M902"/>
  <c r="O902" s="1"/>
  <c r="L1030"/>
  <c r="N1030" s="1"/>
  <c r="M1030"/>
  <c r="O1030" s="1"/>
  <c r="L1302"/>
  <c r="N1302" s="1"/>
  <c r="M1302"/>
  <c r="O1302" s="1"/>
  <c r="L1430"/>
  <c r="N1430" s="1"/>
  <c r="M1430"/>
  <c r="O1430" s="1"/>
  <c r="L1558"/>
  <c r="N1558" s="1"/>
  <c r="M1558"/>
  <c r="O1558" s="1"/>
  <c r="L1686"/>
  <c r="N1686" s="1"/>
  <c r="M1686"/>
  <c r="O1686" s="1"/>
  <c r="L1537"/>
  <c r="N1537" s="1"/>
  <c r="M1537"/>
  <c r="O1537" s="1"/>
  <c r="L1681"/>
  <c r="N1681" s="1"/>
  <c r="M1681"/>
  <c r="O1681" s="1"/>
  <c r="L1745"/>
  <c r="N1745" s="1"/>
  <c r="M1745"/>
  <c r="O1745" s="1"/>
  <c r="L1793"/>
  <c r="N1793" s="1"/>
  <c r="M1793"/>
  <c r="O1793" s="1"/>
  <c r="L1857"/>
  <c r="N1857" s="1"/>
  <c r="M1857"/>
  <c r="O1857" s="1"/>
  <c r="L1905"/>
  <c r="N1905" s="1"/>
  <c r="M1905"/>
  <c r="O1905" s="1"/>
  <c r="L1969"/>
  <c r="N1969" s="1"/>
  <c r="M1969"/>
  <c r="O1969" s="1"/>
  <c r="L2033"/>
  <c r="N2033" s="1"/>
  <c r="M2033"/>
  <c r="O2033" s="1"/>
  <c r="L2097"/>
  <c r="N2097" s="1"/>
  <c r="M2097"/>
  <c r="O2097" s="1"/>
  <c r="L2177"/>
  <c r="N2177" s="1"/>
  <c r="M2177"/>
  <c r="O2177" s="1"/>
  <c r="L2225"/>
  <c r="N2225" s="1"/>
  <c r="M2225"/>
  <c r="O2225" s="1"/>
  <c r="L2257"/>
  <c r="N2257" s="1"/>
  <c r="M2257"/>
  <c r="O2257" s="1"/>
  <c r="L2289"/>
  <c r="N2289" s="1"/>
  <c r="M2289"/>
  <c r="O2289" s="1"/>
  <c r="L2321"/>
  <c r="N2321" s="1"/>
  <c r="M2321"/>
  <c r="O2321" s="1"/>
  <c r="L2353"/>
  <c r="N2353" s="1"/>
  <c r="M2353"/>
  <c r="O2353" s="1"/>
  <c r="L2385"/>
  <c r="N2385" s="1"/>
  <c r="M2385"/>
  <c r="O2385" s="1"/>
  <c r="L2417"/>
  <c r="N2417" s="1"/>
  <c r="M2417"/>
  <c r="O2417" s="1"/>
  <c r="L2465"/>
  <c r="N2465" s="1"/>
  <c r="M2465"/>
  <c r="O2465" s="1"/>
  <c r="L2497"/>
  <c r="N2497" s="1"/>
  <c r="M2497"/>
  <c r="O2497" s="1"/>
  <c r="L2529"/>
  <c r="N2529" s="1"/>
  <c r="M2529"/>
  <c r="O2529" s="1"/>
  <c r="L2561"/>
  <c r="N2561" s="1"/>
  <c r="M2561"/>
  <c r="O2561" s="1"/>
  <c r="L2609"/>
  <c r="N2609" s="1"/>
  <c r="M2609"/>
  <c r="O2609" s="1"/>
  <c r="L2657"/>
  <c r="N2657" s="1"/>
  <c r="M2657"/>
  <c r="O2657" s="1"/>
  <c r="L2705"/>
  <c r="N2705" s="1"/>
  <c r="M2705"/>
  <c r="O2705" s="1"/>
  <c r="L2753"/>
  <c r="N2753" s="1"/>
  <c r="M2753"/>
  <c r="O2753" s="1"/>
  <c r="L2801"/>
  <c r="N2801" s="1"/>
  <c r="M2801"/>
  <c r="O2801" s="1"/>
  <c r="L2849"/>
  <c r="N2849" s="1"/>
  <c r="M2849"/>
  <c r="O2849" s="1"/>
  <c r="L2913"/>
  <c r="N2913" s="1"/>
  <c r="M2913"/>
  <c r="O2913" s="1"/>
  <c r="L2993"/>
  <c r="N2993" s="1"/>
  <c r="M2993"/>
  <c r="O2993" s="1"/>
  <c r="L1618"/>
  <c r="N1618" s="1"/>
  <c r="M1618"/>
  <c r="O1618" s="1"/>
  <c r="L1714"/>
  <c r="N1714" s="1"/>
  <c r="M1714"/>
  <c r="O1714" s="1"/>
  <c r="L1850"/>
  <c r="N1850" s="1"/>
  <c r="M1850"/>
  <c r="O1850" s="1"/>
  <c r="M1954"/>
  <c r="O1954" s="1"/>
  <c r="L1954"/>
  <c r="N1954" s="1"/>
  <c r="L2178"/>
  <c r="N2178" s="1"/>
  <c r="M2178"/>
  <c r="O2178" s="1"/>
  <c r="L2418"/>
  <c r="N2418" s="1"/>
  <c r="M2418"/>
  <c r="O2418" s="1"/>
  <c r="M2658"/>
  <c r="O2658" s="1"/>
  <c r="L2658"/>
  <c r="N2658" s="1"/>
  <c r="M2978"/>
  <c r="O2978" s="1"/>
  <c r="L2978"/>
  <c r="N2978" s="1"/>
  <c r="L175"/>
  <c r="N175" s="1"/>
  <c r="M175"/>
  <c r="O175" s="1"/>
  <c r="L2735"/>
  <c r="N2735" s="1"/>
  <c r="M2735"/>
  <c r="O2735" s="1"/>
  <c r="L134"/>
  <c r="N134" s="1"/>
  <c r="M134"/>
  <c r="O134" s="1"/>
  <c r="L598"/>
  <c r="N598" s="1"/>
  <c r="M598"/>
  <c r="O598" s="1"/>
  <c r="L854"/>
  <c r="N854" s="1"/>
  <c r="M854"/>
  <c r="O854" s="1"/>
  <c r="L1798"/>
  <c r="N1798" s="1"/>
  <c r="M1798"/>
  <c r="O1798" s="1"/>
  <c r="L2054"/>
  <c r="N2054" s="1"/>
  <c r="M2054"/>
  <c r="O2054" s="1"/>
  <c r="L2374"/>
  <c r="N2374" s="1"/>
  <c r="M2374"/>
  <c r="O2374" s="1"/>
  <c r="L2630"/>
  <c r="N2630" s="1"/>
  <c r="M2630"/>
  <c r="O2630" s="1"/>
  <c r="L2822"/>
  <c r="N2822" s="1"/>
  <c r="M2822"/>
  <c r="O2822" s="1"/>
  <c r="L43"/>
  <c r="N43" s="1"/>
  <c r="M43"/>
  <c r="O43" s="1"/>
  <c r="L171"/>
  <c r="N171" s="1"/>
  <c r="M171"/>
  <c r="O171" s="1"/>
  <c r="L267"/>
  <c r="N267" s="1"/>
  <c r="M267"/>
  <c r="O267" s="1"/>
  <c r="L395"/>
  <c r="N395" s="1"/>
  <c r="M395"/>
  <c r="O395" s="1"/>
  <c r="L523"/>
  <c r="N523" s="1"/>
  <c r="M523"/>
  <c r="O523" s="1"/>
  <c r="L651"/>
  <c r="N651" s="1"/>
  <c r="M651"/>
  <c r="O651" s="1"/>
  <c r="L811"/>
  <c r="N811" s="1"/>
  <c r="M811"/>
  <c r="O811" s="1"/>
  <c r="L907"/>
  <c r="N907" s="1"/>
  <c r="M907"/>
  <c r="O907" s="1"/>
  <c r="L1003"/>
  <c r="N1003" s="1"/>
  <c r="M1003"/>
  <c r="O1003" s="1"/>
  <c r="L1131"/>
  <c r="N1131" s="1"/>
  <c r="M1131"/>
  <c r="O1131" s="1"/>
  <c r="L1291"/>
  <c r="N1291" s="1"/>
  <c r="M1291"/>
  <c r="O1291" s="1"/>
  <c r="L1419"/>
  <c r="N1419" s="1"/>
  <c r="M1419"/>
  <c r="O1419" s="1"/>
  <c r="L1515"/>
  <c r="N1515" s="1"/>
  <c r="M1515"/>
  <c r="O1515" s="1"/>
  <c r="L1643"/>
  <c r="N1643" s="1"/>
  <c r="M1643"/>
  <c r="O1643" s="1"/>
  <c r="L1803"/>
  <c r="N1803" s="1"/>
  <c r="M1803"/>
  <c r="O1803" s="1"/>
  <c r="L1931"/>
  <c r="N1931" s="1"/>
  <c r="M1931"/>
  <c r="O1931" s="1"/>
  <c r="L2059"/>
  <c r="N2059" s="1"/>
  <c r="M2059"/>
  <c r="O2059" s="1"/>
  <c r="L2187"/>
  <c r="N2187" s="1"/>
  <c r="M2187"/>
  <c r="O2187" s="1"/>
  <c r="L2315"/>
  <c r="N2315" s="1"/>
  <c r="M2315"/>
  <c r="O2315" s="1"/>
  <c r="L2411"/>
  <c r="N2411" s="1"/>
  <c r="M2411"/>
  <c r="O2411" s="1"/>
  <c r="L2507"/>
  <c r="N2507" s="1"/>
  <c r="M2507"/>
  <c r="O2507" s="1"/>
  <c r="L2635"/>
  <c r="N2635" s="1"/>
  <c r="M2635"/>
  <c r="O2635" s="1"/>
  <c r="L2731"/>
  <c r="N2731" s="1"/>
  <c r="M2731"/>
  <c r="O2731" s="1"/>
  <c r="L2891"/>
  <c r="N2891" s="1"/>
  <c r="M2891"/>
  <c r="O2891" s="1"/>
  <c r="L1938"/>
  <c r="N1938" s="1"/>
  <c r="M1938"/>
  <c r="O1938" s="1"/>
  <c r="L2170"/>
  <c r="N2170" s="1"/>
  <c r="M2170"/>
  <c r="O2170" s="1"/>
  <c r="L2386"/>
  <c r="N2386" s="1"/>
  <c r="M2386"/>
  <c r="O2386" s="1"/>
  <c r="L2546"/>
  <c r="N2546" s="1"/>
  <c r="M2546"/>
  <c r="O2546" s="1"/>
  <c r="L2706"/>
  <c r="N2706" s="1"/>
  <c r="M2706"/>
  <c r="O2706" s="1"/>
  <c r="M2914"/>
  <c r="O2914" s="1"/>
  <c r="L2914"/>
  <c r="N2914" s="1"/>
  <c r="L431"/>
  <c r="N431" s="1"/>
  <c r="M431"/>
  <c r="O431" s="1"/>
  <c r="L687"/>
  <c r="N687" s="1"/>
  <c r="M687"/>
  <c r="O687" s="1"/>
  <c r="L879"/>
  <c r="N879" s="1"/>
  <c r="M879"/>
  <c r="O879" s="1"/>
  <c r="L1263"/>
  <c r="N1263" s="1"/>
  <c r="M1263"/>
  <c r="O1263" s="1"/>
  <c r="L1703"/>
  <c r="N1703" s="1"/>
  <c r="M1703"/>
  <c r="O1703" s="1"/>
  <c r="L1959"/>
  <c r="N1959" s="1"/>
  <c r="M1959"/>
  <c r="O1959" s="1"/>
  <c r="L2215"/>
  <c r="N2215" s="1"/>
  <c r="M2215"/>
  <c r="O2215" s="1"/>
  <c r="L2471"/>
  <c r="N2471" s="1"/>
  <c r="M2471"/>
  <c r="O2471" s="1"/>
  <c r="L2663"/>
  <c r="N2663" s="1"/>
  <c r="M2663"/>
  <c r="O2663" s="1"/>
  <c r="L2919"/>
  <c r="N2919" s="1"/>
  <c r="M2919"/>
  <c r="O2919" s="1"/>
  <c r="L998"/>
  <c r="N998" s="1"/>
  <c r="M998"/>
  <c r="O998" s="1"/>
  <c r="L1462"/>
  <c r="N1462" s="1"/>
  <c r="M1462"/>
  <c r="O1462" s="1"/>
  <c r="L1718"/>
  <c r="N1718" s="1"/>
  <c r="M1718"/>
  <c r="O1718" s="1"/>
  <c r="L112"/>
  <c r="N112" s="1"/>
  <c r="M112"/>
  <c r="O112" s="1"/>
  <c r="L144"/>
  <c r="N144" s="1"/>
  <c r="M144"/>
  <c r="O144" s="1"/>
  <c r="L176"/>
  <c r="N176" s="1"/>
  <c r="M176"/>
  <c r="O176" s="1"/>
  <c r="L208"/>
  <c r="N208" s="1"/>
  <c r="M208"/>
  <c r="O208" s="1"/>
  <c r="L240"/>
  <c r="N240" s="1"/>
  <c r="M240"/>
  <c r="O240" s="1"/>
  <c r="L272"/>
  <c r="N272" s="1"/>
  <c r="M272"/>
  <c r="O272" s="1"/>
  <c r="L304"/>
  <c r="N304" s="1"/>
  <c r="M304"/>
  <c r="O304" s="1"/>
  <c r="L336"/>
  <c r="N336" s="1"/>
  <c r="M336"/>
  <c r="O336" s="1"/>
  <c r="L368"/>
  <c r="N368" s="1"/>
  <c r="M368"/>
  <c r="O368" s="1"/>
  <c r="L400"/>
  <c r="N400" s="1"/>
  <c r="M400"/>
  <c r="O400" s="1"/>
  <c r="L432"/>
  <c r="N432" s="1"/>
  <c r="M432"/>
  <c r="O432" s="1"/>
  <c r="L464"/>
  <c r="N464" s="1"/>
  <c r="M464"/>
  <c r="O464" s="1"/>
  <c r="L496"/>
  <c r="N496" s="1"/>
  <c r="M496"/>
  <c r="O496" s="1"/>
  <c r="L528"/>
  <c r="N528" s="1"/>
  <c r="M528"/>
  <c r="O528" s="1"/>
  <c r="L560"/>
  <c r="N560" s="1"/>
  <c r="M560"/>
  <c r="O560" s="1"/>
  <c r="L592"/>
  <c r="N592" s="1"/>
  <c r="M592"/>
  <c r="O592" s="1"/>
  <c r="L624"/>
  <c r="N624" s="1"/>
  <c r="M624"/>
  <c r="O624" s="1"/>
  <c r="L656"/>
  <c r="N656" s="1"/>
  <c r="M656"/>
  <c r="O656" s="1"/>
  <c r="L688"/>
  <c r="N688" s="1"/>
  <c r="M688"/>
  <c r="O688" s="1"/>
  <c r="L736"/>
  <c r="N736" s="1"/>
  <c r="M736"/>
  <c r="O736" s="1"/>
  <c r="L768"/>
  <c r="N768" s="1"/>
  <c r="M768"/>
  <c r="O768" s="1"/>
  <c r="L800"/>
  <c r="N800" s="1"/>
  <c r="M800"/>
  <c r="O800" s="1"/>
  <c r="L832"/>
  <c r="N832" s="1"/>
  <c r="M832"/>
  <c r="O832" s="1"/>
  <c r="L864"/>
  <c r="N864" s="1"/>
  <c r="M864"/>
  <c r="O864" s="1"/>
  <c r="L896"/>
  <c r="N896" s="1"/>
  <c r="M896"/>
  <c r="O896" s="1"/>
  <c r="L944"/>
  <c r="N944" s="1"/>
  <c r="M944"/>
  <c r="O944" s="1"/>
  <c r="L976"/>
  <c r="N976" s="1"/>
  <c r="M976"/>
  <c r="O976" s="1"/>
  <c r="L1024"/>
  <c r="N1024" s="1"/>
  <c r="M1024"/>
  <c r="O1024" s="1"/>
  <c r="L1072"/>
  <c r="N1072" s="1"/>
  <c r="M1072"/>
  <c r="O1072" s="1"/>
  <c r="L1120"/>
  <c r="N1120" s="1"/>
  <c r="M1120"/>
  <c r="O1120" s="1"/>
  <c r="L1184"/>
  <c r="N1184" s="1"/>
  <c r="M1184"/>
  <c r="O1184" s="1"/>
  <c r="L1248"/>
  <c r="N1248" s="1"/>
  <c r="M1248"/>
  <c r="O1248" s="1"/>
  <c r="L1312"/>
  <c r="N1312" s="1"/>
  <c r="M1312"/>
  <c r="O1312" s="1"/>
  <c r="L1376"/>
  <c r="N1376" s="1"/>
  <c r="M1376"/>
  <c r="O1376" s="1"/>
  <c r="L1424"/>
  <c r="N1424" s="1"/>
  <c r="M1424"/>
  <c r="O1424" s="1"/>
  <c r="L1488"/>
  <c r="N1488" s="1"/>
  <c r="M1488"/>
  <c r="O1488" s="1"/>
  <c r="L1552"/>
  <c r="N1552" s="1"/>
  <c r="M1552"/>
  <c r="O1552" s="1"/>
  <c r="L1616"/>
  <c r="N1616" s="1"/>
  <c r="M1616"/>
  <c r="O1616" s="1"/>
  <c r="L1680"/>
  <c r="N1680" s="1"/>
  <c r="M1680"/>
  <c r="O1680" s="1"/>
  <c r="L1744"/>
  <c r="N1744" s="1"/>
  <c r="M1744"/>
  <c r="O1744" s="1"/>
  <c r="L1808"/>
  <c r="N1808" s="1"/>
  <c r="M1808"/>
  <c r="O1808" s="1"/>
  <c r="L1872"/>
  <c r="N1872" s="1"/>
  <c r="M1872"/>
  <c r="O1872" s="1"/>
  <c r="L1936"/>
  <c r="N1936" s="1"/>
  <c r="M1936"/>
  <c r="O1936" s="1"/>
  <c r="L1984"/>
  <c r="N1984" s="1"/>
  <c r="M1984"/>
  <c r="O1984" s="1"/>
  <c r="L2048"/>
  <c r="N2048" s="1"/>
  <c r="M2048"/>
  <c r="O2048" s="1"/>
  <c r="L2096"/>
  <c r="N2096" s="1"/>
  <c r="M2096"/>
  <c r="O2096" s="1"/>
  <c r="L2160"/>
  <c r="N2160" s="1"/>
  <c r="M2160"/>
  <c r="O2160" s="1"/>
  <c r="L2224"/>
  <c r="N2224" s="1"/>
  <c r="M2224"/>
  <c r="O2224" s="1"/>
  <c r="L2272"/>
  <c r="N2272" s="1"/>
  <c r="M2272"/>
  <c r="O2272" s="1"/>
  <c r="L2336"/>
  <c r="N2336" s="1"/>
  <c r="M2336"/>
  <c r="O2336" s="1"/>
  <c r="L2400"/>
  <c r="N2400" s="1"/>
  <c r="M2400"/>
  <c r="O2400" s="1"/>
  <c r="L2480"/>
  <c r="N2480" s="1"/>
  <c r="M2480"/>
  <c r="O2480" s="1"/>
  <c r="L2544"/>
  <c r="N2544" s="1"/>
  <c r="M2544"/>
  <c r="O2544" s="1"/>
  <c r="L2624"/>
  <c r="N2624" s="1"/>
  <c r="M2624"/>
  <c r="O2624" s="1"/>
  <c r="L2672"/>
  <c r="N2672" s="1"/>
  <c r="M2672"/>
  <c r="O2672" s="1"/>
  <c r="L2752"/>
  <c r="N2752" s="1"/>
  <c r="M2752"/>
  <c r="O2752" s="1"/>
  <c r="L2800"/>
  <c r="N2800" s="1"/>
  <c r="M2800"/>
  <c r="O2800" s="1"/>
  <c r="L2848"/>
  <c r="N2848" s="1"/>
  <c r="M2848"/>
  <c r="O2848" s="1"/>
  <c r="L2912"/>
  <c r="N2912" s="1"/>
  <c r="M2912"/>
  <c r="O2912" s="1"/>
  <c r="L2960"/>
  <c r="N2960" s="1"/>
  <c r="M2960"/>
  <c r="O2960" s="1"/>
  <c r="L29"/>
  <c r="N29" s="1"/>
  <c r="M29"/>
  <c r="O29" s="1"/>
  <c r="L93"/>
  <c r="N93" s="1"/>
  <c r="M93"/>
  <c r="O93" s="1"/>
  <c r="L157"/>
  <c r="N157" s="1"/>
  <c r="M157"/>
  <c r="O157" s="1"/>
  <c r="L221"/>
  <c r="N221" s="1"/>
  <c r="M221"/>
  <c r="O221" s="1"/>
  <c r="L269"/>
  <c r="N269" s="1"/>
  <c r="M269"/>
  <c r="O269" s="1"/>
  <c r="L2193"/>
  <c r="N2193" s="1"/>
  <c r="M2193"/>
  <c r="O2193" s="1"/>
  <c r="L2577"/>
  <c r="N2577" s="1"/>
  <c r="M2577"/>
  <c r="O2577" s="1"/>
  <c r="L2689"/>
  <c r="N2689" s="1"/>
  <c r="M2689"/>
  <c r="O2689" s="1"/>
  <c r="L2769"/>
  <c r="N2769" s="1"/>
  <c r="M2769"/>
  <c r="O2769" s="1"/>
  <c r="L2865"/>
  <c r="N2865" s="1"/>
  <c r="M2865"/>
  <c r="O2865" s="1"/>
  <c r="L2929"/>
  <c r="N2929" s="1"/>
  <c r="M2929"/>
  <c r="O2929" s="1"/>
  <c r="L2977"/>
  <c r="N2977" s="1"/>
  <c r="M2977"/>
  <c r="O2977" s="1"/>
  <c r="L1650"/>
  <c r="N1650" s="1"/>
  <c r="M1650"/>
  <c r="O1650" s="1"/>
  <c r="L1810"/>
  <c r="N1810" s="1"/>
  <c r="M1810"/>
  <c r="O1810" s="1"/>
  <c r="L2106"/>
  <c r="N2106" s="1"/>
  <c r="M2106"/>
  <c r="O2106" s="1"/>
  <c r="L2578"/>
  <c r="N2578" s="1"/>
  <c r="M2578"/>
  <c r="O2578" s="1"/>
  <c r="L2898"/>
  <c r="N2898" s="1"/>
  <c r="M2898"/>
  <c r="O2898" s="1"/>
  <c r="L2927"/>
  <c r="N2927" s="1"/>
  <c r="M2927"/>
  <c r="O2927" s="1"/>
  <c r="L534"/>
  <c r="N534" s="1"/>
  <c r="M534"/>
  <c r="O534" s="1"/>
  <c r="L790"/>
  <c r="N790" s="1"/>
  <c r="M790"/>
  <c r="O790" s="1"/>
  <c r="L1598"/>
  <c r="N1598" s="1"/>
  <c r="M1598"/>
  <c r="O1598" s="1"/>
  <c r="L1862"/>
  <c r="N1862" s="1"/>
  <c r="M1862"/>
  <c r="O1862" s="1"/>
  <c r="L2118"/>
  <c r="N2118" s="1"/>
  <c r="M2118"/>
  <c r="O2118" s="1"/>
  <c r="L2310"/>
  <c r="N2310" s="1"/>
  <c r="M2310"/>
  <c r="O2310" s="1"/>
  <c r="L2566"/>
  <c r="N2566" s="1"/>
  <c r="M2566"/>
  <c r="O2566" s="1"/>
  <c r="L2886"/>
  <c r="N2886" s="1"/>
  <c r="M2886"/>
  <c r="O2886" s="1"/>
  <c r="L75"/>
  <c r="N75" s="1"/>
  <c r="M75"/>
  <c r="O75" s="1"/>
  <c r="L235"/>
  <c r="N235" s="1"/>
  <c r="M235"/>
  <c r="O235" s="1"/>
  <c r="L363"/>
  <c r="N363" s="1"/>
  <c r="M363"/>
  <c r="O363" s="1"/>
  <c r="L491"/>
  <c r="N491" s="1"/>
  <c r="M491"/>
  <c r="O491" s="1"/>
  <c r="L619"/>
  <c r="N619" s="1"/>
  <c r="M619"/>
  <c r="O619" s="1"/>
  <c r="L747"/>
  <c r="N747" s="1"/>
  <c r="M747"/>
  <c r="O747" s="1"/>
  <c r="L843"/>
  <c r="N843" s="1"/>
  <c r="M843"/>
  <c r="O843" s="1"/>
  <c r="L1035"/>
  <c r="N1035" s="1"/>
  <c r="M1035"/>
  <c r="O1035" s="1"/>
  <c r="L1163"/>
  <c r="N1163" s="1"/>
  <c r="M1163"/>
  <c r="O1163" s="1"/>
  <c r="L1259"/>
  <c r="N1259" s="1"/>
  <c r="M1259"/>
  <c r="O1259" s="1"/>
  <c r="L1387"/>
  <c r="N1387" s="1"/>
  <c r="M1387"/>
  <c r="O1387" s="1"/>
  <c r="L1547"/>
  <c r="N1547" s="1"/>
  <c r="M1547"/>
  <c r="O1547" s="1"/>
  <c r="L1675"/>
  <c r="N1675" s="1"/>
  <c r="M1675"/>
  <c r="O1675" s="1"/>
  <c r="L1771"/>
  <c r="N1771" s="1"/>
  <c r="M1771"/>
  <c r="O1771" s="1"/>
  <c r="L1899"/>
  <c r="N1899" s="1"/>
  <c r="M1899"/>
  <c r="O1899" s="1"/>
  <c r="L2027"/>
  <c r="N2027" s="1"/>
  <c r="M2027"/>
  <c r="O2027" s="1"/>
  <c r="L2155"/>
  <c r="N2155" s="1"/>
  <c r="M2155"/>
  <c r="O2155" s="1"/>
  <c r="L2283"/>
  <c r="N2283" s="1"/>
  <c r="M2283"/>
  <c r="O2283" s="1"/>
  <c r="L2443"/>
  <c r="N2443" s="1"/>
  <c r="M2443"/>
  <c r="O2443" s="1"/>
  <c r="L2603"/>
  <c r="N2603" s="1"/>
  <c r="M2603"/>
  <c r="O2603" s="1"/>
  <c r="L2763"/>
  <c r="N2763" s="1"/>
  <c r="M2763"/>
  <c r="O2763" s="1"/>
  <c r="L2859"/>
  <c r="N2859" s="1"/>
  <c r="M2859"/>
  <c r="O2859" s="1"/>
  <c r="L2987"/>
  <c r="N2987" s="1"/>
  <c r="M2987"/>
  <c r="O2987" s="1"/>
  <c r="M2114"/>
  <c r="O2114" s="1"/>
  <c r="L2114"/>
  <c r="N2114" s="1"/>
  <c r="L2330"/>
  <c r="N2330" s="1"/>
  <c r="M2330"/>
  <c r="O2330" s="1"/>
  <c r="L2650"/>
  <c r="N2650" s="1"/>
  <c r="M2650"/>
  <c r="O2650" s="1"/>
  <c r="L2866"/>
  <c r="N2866" s="1"/>
  <c r="M2866"/>
  <c r="O2866" s="1"/>
  <c r="L367"/>
  <c r="N367" s="1"/>
  <c r="M367"/>
  <c r="O367" s="1"/>
  <c r="L623"/>
  <c r="N623" s="1"/>
  <c r="M623"/>
  <c r="O623" s="1"/>
  <c r="L943"/>
  <c r="N943" s="1"/>
  <c r="M943"/>
  <c r="O943" s="1"/>
  <c r="L1327"/>
  <c r="N1327" s="1"/>
  <c r="M1327"/>
  <c r="O1327" s="1"/>
  <c r="L1639"/>
  <c r="N1639" s="1"/>
  <c r="M1639"/>
  <c r="O1639" s="1"/>
  <c r="L1895"/>
  <c r="N1895" s="1"/>
  <c r="M1895"/>
  <c r="O1895" s="1"/>
  <c r="L2151"/>
  <c r="N2151" s="1"/>
  <c r="M2151"/>
  <c r="O2151" s="1"/>
  <c r="L2407"/>
  <c r="N2407" s="1"/>
  <c r="M2407"/>
  <c r="O2407" s="1"/>
  <c r="L2727"/>
  <c r="N2727" s="1"/>
  <c r="M2727"/>
  <c r="O2727" s="1"/>
  <c r="L2983"/>
  <c r="N2983" s="1"/>
  <c r="M2983"/>
  <c r="O2983" s="1"/>
  <c r="L230"/>
  <c r="N230" s="1"/>
  <c r="M230"/>
  <c r="O230" s="1"/>
  <c r="L1270"/>
  <c r="N1270" s="1"/>
  <c r="M1270"/>
  <c r="O1270" s="1"/>
  <c r="L1526"/>
  <c r="N1526" s="1"/>
  <c r="M1526"/>
  <c r="O1526" s="1"/>
  <c r="L64"/>
  <c r="N64" s="1"/>
  <c r="M64"/>
  <c r="O64" s="1"/>
  <c r="L704"/>
  <c r="N704" s="1"/>
  <c r="M704"/>
  <c r="O704" s="1"/>
  <c r="L1008"/>
  <c r="N1008" s="1"/>
  <c r="M1008"/>
  <c r="O1008" s="1"/>
  <c r="L1104"/>
  <c r="N1104" s="1"/>
  <c r="M1104"/>
  <c r="O1104" s="1"/>
  <c r="L1168"/>
  <c r="N1168" s="1"/>
  <c r="M1168"/>
  <c r="O1168" s="1"/>
  <c r="L1232"/>
  <c r="N1232" s="1"/>
  <c r="M1232"/>
  <c r="O1232" s="1"/>
  <c r="L1296"/>
  <c r="N1296" s="1"/>
  <c r="M1296"/>
  <c r="O1296" s="1"/>
  <c r="L1360"/>
  <c r="N1360" s="1"/>
  <c r="M1360"/>
  <c r="O1360" s="1"/>
  <c r="L1440"/>
  <c r="N1440" s="1"/>
  <c r="M1440"/>
  <c r="O1440" s="1"/>
  <c r="L1504"/>
  <c r="N1504" s="1"/>
  <c r="M1504"/>
  <c r="O1504" s="1"/>
  <c r="L1568"/>
  <c r="N1568" s="1"/>
  <c r="M1568"/>
  <c r="O1568" s="1"/>
  <c r="L1632"/>
  <c r="N1632" s="1"/>
  <c r="M1632"/>
  <c r="O1632" s="1"/>
  <c r="L1696"/>
  <c r="N1696" s="1"/>
  <c r="M1696"/>
  <c r="O1696" s="1"/>
  <c r="L1760"/>
  <c r="N1760" s="1"/>
  <c r="M1760"/>
  <c r="O1760" s="1"/>
  <c r="L1824"/>
  <c r="N1824" s="1"/>
  <c r="M1824"/>
  <c r="O1824" s="1"/>
  <c r="L1888"/>
  <c r="N1888" s="1"/>
  <c r="M1888"/>
  <c r="O1888" s="1"/>
  <c r="L1952"/>
  <c r="N1952" s="1"/>
  <c r="M1952"/>
  <c r="O1952" s="1"/>
  <c r="L2032"/>
  <c r="N2032" s="1"/>
  <c r="M2032"/>
  <c r="O2032" s="1"/>
  <c r="L2112"/>
  <c r="N2112" s="1"/>
  <c r="M2112"/>
  <c r="O2112" s="1"/>
  <c r="L2176"/>
  <c r="N2176" s="1"/>
  <c r="M2176"/>
  <c r="O2176" s="1"/>
  <c r="L2240"/>
  <c r="N2240" s="1"/>
  <c r="M2240"/>
  <c r="O2240" s="1"/>
  <c r="L2320"/>
  <c r="N2320" s="1"/>
  <c r="M2320"/>
  <c r="O2320" s="1"/>
  <c r="L2384"/>
  <c r="N2384" s="1"/>
  <c r="M2384"/>
  <c r="O2384" s="1"/>
  <c r="L2448"/>
  <c r="N2448" s="1"/>
  <c r="M2448"/>
  <c r="O2448" s="1"/>
  <c r="L2496"/>
  <c r="N2496" s="1"/>
  <c r="M2496"/>
  <c r="O2496" s="1"/>
  <c r="L2560"/>
  <c r="N2560" s="1"/>
  <c r="M2560"/>
  <c r="O2560" s="1"/>
  <c r="L2608"/>
  <c r="N2608" s="1"/>
  <c r="M2608"/>
  <c r="O2608" s="1"/>
  <c r="L2688"/>
  <c r="N2688" s="1"/>
  <c r="M2688"/>
  <c r="O2688" s="1"/>
  <c r="L2736"/>
  <c r="N2736" s="1"/>
  <c r="M2736"/>
  <c r="O2736" s="1"/>
  <c r="L2816"/>
  <c r="N2816" s="1"/>
  <c r="M2816"/>
  <c r="O2816" s="1"/>
  <c r="L2896"/>
  <c r="N2896" s="1"/>
  <c r="M2896"/>
  <c r="O2896" s="1"/>
  <c r="L2976"/>
  <c r="N2976" s="1"/>
  <c r="M2976"/>
  <c r="O2976" s="1"/>
  <c r="L45"/>
  <c r="N45" s="1"/>
  <c r="M45"/>
  <c r="O45" s="1"/>
  <c r="L109"/>
  <c r="N109" s="1"/>
  <c r="M109"/>
  <c r="O109" s="1"/>
  <c r="L173"/>
  <c r="N173" s="1"/>
  <c r="M173"/>
  <c r="O173" s="1"/>
  <c r="L237"/>
  <c r="N237" s="1"/>
  <c r="M237"/>
  <c r="O237" s="1"/>
  <c r="L48"/>
  <c r="N48" s="1"/>
  <c r="M48"/>
  <c r="O48" s="1"/>
  <c r="L333"/>
  <c r="N333" s="1"/>
  <c r="M333"/>
  <c r="O333" s="1"/>
  <c r="L829"/>
  <c r="N829" s="1"/>
  <c r="M829"/>
  <c r="O829" s="1"/>
  <c r="L909"/>
  <c r="N909" s="1"/>
  <c r="M909"/>
  <c r="O909" s="1"/>
  <c r="L989"/>
  <c r="N989" s="1"/>
  <c r="M989"/>
  <c r="O989" s="1"/>
  <c r="L1053"/>
  <c r="N1053" s="1"/>
  <c r="M1053"/>
  <c r="O1053" s="1"/>
  <c r="L1133"/>
  <c r="N1133" s="1"/>
  <c r="M1133"/>
  <c r="O1133" s="1"/>
  <c r="L1197"/>
  <c r="N1197" s="1"/>
  <c r="M1197"/>
  <c r="O1197" s="1"/>
  <c r="L1261"/>
  <c r="N1261" s="1"/>
  <c r="M1261"/>
  <c r="O1261" s="1"/>
  <c r="L1325"/>
  <c r="N1325" s="1"/>
  <c r="M1325"/>
  <c r="O1325" s="1"/>
  <c r="L1373"/>
  <c r="N1373" s="1"/>
  <c r="M1373"/>
  <c r="O1373" s="1"/>
  <c r="L1453"/>
  <c r="N1453" s="1"/>
  <c r="M1453"/>
  <c r="O1453" s="1"/>
  <c r="L1517"/>
  <c r="N1517" s="1"/>
  <c r="M1517"/>
  <c r="O1517" s="1"/>
  <c r="L1581"/>
  <c r="N1581" s="1"/>
  <c r="M1581"/>
  <c r="O1581" s="1"/>
  <c r="L1661"/>
  <c r="N1661" s="1"/>
  <c r="M1661"/>
  <c r="O1661" s="1"/>
  <c r="L1725"/>
  <c r="N1725" s="1"/>
  <c r="M1725"/>
  <c r="O1725" s="1"/>
  <c r="L1789"/>
  <c r="N1789" s="1"/>
  <c r="M1789"/>
  <c r="O1789" s="1"/>
  <c r="L1853"/>
  <c r="N1853" s="1"/>
  <c r="M1853"/>
  <c r="O1853" s="1"/>
  <c r="L1933"/>
  <c r="N1933" s="1"/>
  <c r="M1933"/>
  <c r="O1933" s="1"/>
  <c r="L1981"/>
  <c r="N1981" s="1"/>
  <c r="M1981"/>
  <c r="O1981" s="1"/>
  <c r="L2045"/>
  <c r="N2045" s="1"/>
  <c r="M2045"/>
  <c r="O2045" s="1"/>
  <c r="L2109"/>
  <c r="N2109" s="1"/>
  <c r="M2109"/>
  <c r="O2109" s="1"/>
  <c r="L2189"/>
  <c r="N2189" s="1"/>
  <c r="M2189"/>
  <c r="O2189" s="1"/>
  <c r="L2253"/>
  <c r="N2253" s="1"/>
  <c r="M2253"/>
  <c r="O2253" s="1"/>
  <c r="L2317"/>
  <c r="N2317" s="1"/>
  <c r="M2317"/>
  <c r="O2317" s="1"/>
  <c r="L2381"/>
  <c r="N2381" s="1"/>
  <c r="M2381"/>
  <c r="O2381" s="1"/>
  <c r="L2445"/>
  <c r="N2445" s="1"/>
  <c r="M2445"/>
  <c r="O2445" s="1"/>
  <c r="L2509"/>
  <c r="N2509" s="1"/>
  <c r="M2509"/>
  <c r="O2509" s="1"/>
  <c r="L2573"/>
  <c r="N2573" s="1"/>
  <c r="M2573"/>
  <c r="O2573" s="1"/>
  <c r="L2621"/>
  <c r="N2621" s="1"/>
  <c r="M2621"/>
  <c r="O2621" s="1"/>
  <c r="L2685"/>
  <c r="N2685" s="1"/>
  <c r="M2685"/>
  <c r="O2685" s="1"/>
  <c r="L2749"/>
  <c r="N2749" s="1"/>
  <c r="M2749"/>
  <c r="O2749" s="1"/>
  <c r="L2813"/>
  <c r="N2813" s="1"/>
  <c r="M2813"/>
  <c r="O2813" s="1"/>
  <c r="L2877"/>
  <c r="N2877" s="1"/>
  <c r="M2877"/>
  <c r="O2877" s="1"/>
  <c r="L2941"/>
  <c r="N2941" s="1"/>
  <c r="M2941"/>
  <c r="O2941" s="1"/>
  <c r="L2989"/>
  <c r="N2989" s="1"/>
  <c r="M2989"/>
  <c r="O2989" s="1"/>
  <c r="L1674"/>
  <c r="N1674" s="1"/>
  <c r="M1674"/>
  <c r="O1674" s="1"/>
  <c r="L1946"/>
  <c r="N1946" s="1"/>
  <c r="M1946"/>
  <c r="O1946" s="1"/>
  <c r="M2242"/>
  <c r="O2242" s="1"/>
  <c r="L2242"/>
  <c r="N2242" s="1"/>
  <c r="M2722"/>
  <c r="O2722" s="1"/>
  <c r="L2722"/>
  <c r="N2722" s="1"/>
  <c r="L1759"/>
  <c r="N1759" s="1"/>
  <c r="M1759"/>
  <c r="O1759" s="1"/>
  <c r="L2015"/>
  <c r="N2015" s="1"/>
  <c r="M2015"/>
  <c r="O2015" s="1"/>
  <c r="L2271"/>
  <c r="N2271" s="1"/>
  <c r="M2271"/>
  <c r="O2271" s="1"/>
  <c r="L2655"/>
  <c r="N2655" s="1"/>
  <c r="M2655"/>
  <c r="O2655" s="1"/>
  <c r="L54"/>
  <c r="N54" s="1"/>
  <c r="M54"/>
  <c r="O54" s="1"/>
  <c r="L646"/>
  <c r="N646" s="1"/>
  <c r="M646"/>
  <c r="O646" s="1"/>
  <c r="L1206"/>
  <c r="N1206" s="1"/>
  <c r="M1206"/>
  <c r="O1206" s="1"/>
  <c r="L1782"/>
  <c r="N1782" s="1"/>
  <c r="M1782"/>
  <c r="O1782" s="1"/>
  <c r="L2102"/>
  <c r="N2102" s="1"/>
  <c r="M2102"/>
  <c r="O2102" s="1"/>
  <c r="L2422"/>
  <c r="N2422" s="1"/>
  <c r="M2422"/>
  <c r="O2422" s="1"/>
  <c r="L2742"/>
  <c r="N2742" s="1"/>
  <c r="M2742"/>
  <c r="O2742" s="1"/>
  <c r="L2050"/>
  <c r="N2050" s="1"/>
  <c r="M2050"/>
  <c r="O2050" s="1"/>
  <c r="L2258"/>
  <c r="N2258" s="1"/>
  <c r="M2258"/>
  <c r="O2258" s="1"/>
  <c r="L2474"/>
  <c r="N2474" s="1"/>
  <c r="M2474"/>
  <c r="O2474" s="1"/>
  <c r="L2690"/>
  <c r="N2690" s="1"/>
  <c r="M2690"/>
  <c r="O2690" s="1"/>
  <c r="L1687"/>
  <c r="N1687" s="1"/>
  <c r="M1687"/>
  <c r="O1687" s="1"/>
  <c r="M1943"/>
  <c r="O1943" s="1"/>
  <c r="L1943"/>
  <c r="N1943" s="1"/>
  <c r="M2263"/>
  <c r="O2263" s="1"/>
  <c r="L2263"/>
  <c r="N2263" s="1"/>
  <c r="L2647"/>
  <c r="N2647" s="1"/>
  <c r="M2647"/>
  <c r="O2647" s="1"/>
  <c r="M2967"/>
  <c r="O2967" s="1"/>
  <c r="L2967"/>
  <c r="N2967" s="1"/>
  <c r="L342"/>
  <c r="N342" s="1"/>
  <c r="M342"/>
  <c r="O342" s="1"/>
  <c r="L982"/>
  <c r="N982" s="1"/>
  <c r="M982"/>
  <c r="O982" s="1"/>
  <c r="L1318"/>
  <c r="N1318" s="1"/>
  <c r="M1318"/>
  <c r="O1318" s="1"/>
  <c r="L1574"/>
  <c r="N1574" s="1"/>
  <c r="M1574"/>
  <c r="O1574" s="1"/>
  <c r="L1950"/>
  <c r="N1950" s="1"/>
  <c r="M1950"/>
  <c r="O1950" s="1"/>
  <c r="L2334"/>
  <c r="N2334" s="1"/>
  <c r="M2334"/>
  <c r="O2334" s="1"/>
  <c r="L2654"/>
  <c r="N2654" s="1"/>
  <c r="M2654"/>
  <c r="O2654" s="1"/>
  <c r="L2910"/>
  <c r="N2910" s="1"/>
  <c r="M2910"/>
  <c r="O2910" s="1"/>
  <c r="L349"/>
  <c r="N349" s="1"/>
  <c r="M349"/>
  <c r="O349" s="1"/>
  <c r="L381"/>
  <c r="N381" s="1"/>
  <c r="M381"/>
  <c r="O381" s="1"/>
  <c r="L413"/>
  <c r="N413" s="1"/>
  <c r="M413"/>
  <c r="O413" s="1"/>
  <c r="L445"/>
  <c r="N445" s="1"/>
  <c r="M445"/>
  <c r="O445" s="1"/>
  <c r="L477"/>
  <c r="N477" s="1"/>
  <c r="M477"/>
  <c r="O477" s="1"/>
  <c r="L509"/>
  <c r="N509" s="1"/>
  <c r="M509"/>
  <c r="O509" s="1"/>
  <c r="L541"/>
  <c r="N541" s="1"/>
  <c r="M541"/>
  <c r="O541" s="1"/>
  <c r="L573"/>
  <c r="N573" s="1"/>
  <c r="M573"/>
  <c r="O573" s="1"/>
  <c r="L605"/>
  <c r="N605" s="1"/>
  <c r="M605"/>
  <c r="O605" s="1"/>
  <c r="L637"/>
  <c r="N637" s="1"/>
  <c r="M637"/>
  <c r="O637" s="1"/>
  <c r="L669"/>
  <c r="N669" s="1"/>
  <c r="M669"/>
  <c r="O669" s="1"/>
  <c r="L717"/>
  <c r="N717" s="1"/>
  <c r="M717"/>
  <c r="O717" s="1"/>
  <c r="L749"/>
  <c r="N749" s="1"/>
  <c r="M749"/>
  <c r="O749" s="1"/>
  <c r="L781"/>
  <c r="N781" s="1"/>
  <c r="M781"/>
  <c r="O781" s="1"/>
  <c r="L813"/>
  <c r="N813" s="1"/>
  <c r="M813"/>
  <c r="O813" s="1"/>
  <c r="L861"/>
  <c r="N861" s="1"/>
  <c r="M861"/>
  <c r="O861" s="1"/>
  <c r="L925"/>
  <c r="N925" s="1"/>
  <c r="M925"/>
  <c r="O925" s="1"/>
  <c r="L973"/>
  <c r="N973" s="1"/>
  <c r="M973"/>
  <c r="O973" s="1"/>
  <c r="L1037"/>
  <c r="N1037" s="1"/>
  <c r="M1037"/>
  <c r="O1037" s="1"/>
  <c r="L1085"/>
  <c r="N1085" s="1"/>
  <c r="M1085"/>
  <c r="O1085" s="1"/>
  <c r="L1149"/>
  <c r="N1149" s="1"/>
  <c r="M1149"/>
  <c r="O1149" s="1"/>
  <c r="L1213"/>
  <c r="N1213" s="1"/>
  <c r="M1213"/>
  <c r="O1213" s="1"/>
  <c r="L1277"/>
  <c r="N1277" s="1"/>
  <c r="M1277"/>
  <c r="O1277" s="1"/>
  <c r="L1341"/>
  <c r="N1341" s="1"/>
  <c r="M1341"/>
  <c r="O1341" s="1"/>
  <c r="L1405"/>
  <c r="N1405" s="1"/>
  <c r="M1405"/>
  <c r="O1405" s="1"/>
  <c r="L1469"/>
  <c r="N1469" s="1"/>
  <c r="M1469"/>
  <c r="O1469" s="1"/>
  <c r="L1533"/>
  <c r="N1533" s="1"/>
  <c r="M1533"/>
  <c r="O1533" s="1"/>
  <c r="L1597"/>
  <c r="N1597" s="1"/>
  <c r="M1597"/>
  <c r="O1597" s="1"/>
  <c r="L1645"/>
  <c r="N1645" s="1"/>
  <c r="M1645"/>
  <c r="O1645" s="1"/>
  <c r="L1709"/>
  <c r="N1709" s="1"/>
  <c r="M1709"/>
  <c r="O1709" s="1"/>
  <c r="L1773"/>
  <c r="N1773" s="1"/>
  <c r="M1773"/>
  <c r="O1773" s="1"/>
  <c r="L1837"/>
  <c r="N1837" s="1"/>
  <c r="M1837"/>
  <c r="O1837" s="1"/>
  <c r="L1885"/>
  <c r="N1885" s="1"/>
  <c r="M1885"/>
  <c r="O1885" s="1"/>
  <c r="L1949"/>
  <c r="N1949" s="1"/>
  <c r="M1949"/>
  <c r="O1949" s="1"/>
  <c r="L2029"/>
  <c r="N2029" s="1"/>
  <c r="M2029"/>
  <c r="O2029" s="1"/>
  <c r="L2093"/>
  <c r="N2093" s="1"/>
  <c r="M2093"/>
  <c r="O2093" s="1"/>
  <c r="L2157"/>
  <c r="N2157" s="1"/>
  <c r="M2157"/>
  <c r="O2157" s="1"/>
  <c r="L2205"/>
  <c r="N2205" s="1"/>
  <c r="M2205"/>
  <c r="O2205" s="1"/>
  <c r="L2269"/>
  <c r="N2269" s="1"/>
  <c r="M2269"/>
  <c r="O2269" s="1"/>
  <c r="L2333"/>
  <c r="N2333" s="1"/>
  <c r="M2333"/>
  <c r="O2333" s="1"/>
  <c r="L2397"/>
  <c r="N2397" s="1"/>
  <c r="M2397"/>
  <c r="O2397" s="1"/>
  <c r="L2461"/>
  <c r="N2461" s="1"/>
  <c r="M2461"/>
  <c r="O2461" s="1"/>
  <c r="L2525"/>
  <c r="N2525" s="1"/>
  <c r="M2525"/>
  <c r="O2525" s="1"/>
  <c r="L2605"/>
  <c r="N2605" s="1"/>
  <c r="M2605"/>
  <c r="O2605" s="1"/>
  <c r="L2669"/>
  <c r="N2669" s="1"/>
  <c r="M2669"/>
  <c r="O2669" s="1"/>
  <c r="L2733"/>
  <c r="N2733" s="1"/>
  <c r="M2733"/>
  <c r="O2733" s="1"/>
  <c r="L2797"/>
  <c r="N2797" s="1"/>
  <c r="M2797"/>
  <c r="O2797" s="1"/>
  <c r="L2861"/>
  <c r="N2861" s="1"/>
  <c r="M2861"/>
  <c r="O2861" s="1"/>
  <c r="L2925"/>
  <c r="N2925" s="1"/>
  <c r="M2925"/>
  <c r="O2925" s="1"/>
  <c r="L3005"/>
  <c r="N3005" s="1"/>
  <c r="M3005"/>
  <c r="O3005" s="1"/>
  <c r="L1906"/>
  <c r="N1906" s="1"/>
  <c r="M1906"/>
  <c r="O1906" s="1"/>
  <c r="L2162"/>
  <c r="N2162" s="1"/>
  <c r="M2162"/>
  <c r="O2162" s="1"/>
  <c r="M2402"/>
  <c r="O2402" s="1"/>
  <c r="L2402"/>
  <c r="N2402" s="1"/>
  <c r="L2642"/>
  <c r="N2642" s="1"/>
  <c r="M2642"/>
  <c r="O2642" s="1"/>
  <c r="M2882"/>
  <c r="O2882" s="1"/>
  <c r="L2882"/>
  <c r="N2882" s="1"/>
  <c r="L1823"/>
  <c r="N1823" s="1"/>
  <c r="M1823"/>
  <c r="O1823" s="1"/>
  <c r="L2079"/>
  <c r="N2079" s="1"/>
  <c r="M2079"/>
  <c r="O2079" s="1"/>
  <c r="L2335"/>
  <c r="N2335" s="1"/>
  <c r="M2335"/>
  <c r="O2335" s="1"/>
  <c r="L2527"/>
  <c r="N2527" s="1"/>
  <c r="M2527"/>
  <c r="O2527" s="1"/>
  <c r="L2719"/>
  <c r="N2719" s="1"/>
  <c r="M2719"/>
  <c r="O2719" s="1"/>
  <c r="L2911"/>
  <c r="N2911" s="1"/>
  <c r="M2911"/>
  <c r="O2911" s="1"/>
  <c r="L118"/>
  <c r="N118" s="1"/>
  <c r="M118"/>
  <c r="O118" s="1"/>
  <c r="L390"/>
  <c r="N390" s="1"/>
  <c r="M390"/>
  <c r="O390" s="1"/>
  <c r="L582"/>
  <c r="N582" s="1"/>
  <c r="M582"/>
  <c r="O582" s="1"/>
  <c r="L774"/>
  <c r="N774" s="1"/>
  <c r="M774"/>
  <c r="O774" s="1"/>
  <c r="L1974"/>
  <c r="N1974" s="1"/>
  <c r="M1974"/>
  <c r="O1974" s="1"/>
  <c r="L2166"/>
  <c r="N2166" s="1"/>
  <c r="M2166"/>
  <c r="O2166" s="1"/>
  <c r="L2358"/>
  <c r="N2358" s="1"/>
  <c r="M2358"/>
  <c r="O2358" s="1"/>
  <c r="L2614"/>
  <c r="N2614" s="1"/>
  <c r="M2614"/>
  <c r="O2614" s="1"/>
  <c r="L2806"/>
  <c r="N2806" s="1"/>
  <c r="M2806"/>
  <c r="O2806" s="1"/>
  <c r="L2998"/>
  <c r="N2998" s="1"/>
  <c r="M2998"/>
  <c r="O2998" s="1"/>
  <c r="L1795"/>
  <c r="N1795" s="1"/>
  <c r="M1795"/>
  <c r="O1795" s="1"/>
  <c r="L2403"/>
  <c r="N2403" s="1"/>
  <c r="M2403"/>
  <c r="O2403" s="1"/>
  <c r="L2098"/>
  <c r="N2098" s="1"/>
  <c r="M2098"/>
  <c r="O2098" s="1"/>
  <c r="M2530"/>
  <c r="O2530" s="1"/>
  <c r="L2530"/>
  <c r="N2530" s="1"/>
  <c r="L2906"/>
  <c r="N2906" s="1"/>
  <c r="M2906"/>
  <c r="O2906" s="1"/>
  <c r="L1751"/>
  <c r="N1751" s="1"/>
  <c r="M1751"/>
  <c r="O1751" s="1"/>
  <c r="L2007"/>
  <c r="N2007" s="1"/>
  <c r="M2007"/>
  <c r="O2007" s="1"/>
  <c r="M2199"/>
  <c r="O2199" s="1"/>
  <c r="L2199"/>
  <c r="N2199" s="1"/>
  <c r="L2391"/>
  <c r="N2391" s="1"/>
  <c r="M2391"/>
  <c r="O2391" s="1"/>
  <c r="L2583"/>
  <c r="N2583" s="1"/>
  <c r="M2583"/>
  <c r="O2583" s="1"/>
  <c r="L2775"/>
  <c r="N2775" s="1"/>
  <c r="M2775"/>
  <c r="O2775" s="1"/>
  <c r="L214"/>
  <c r="N214" s="1"/>
  <c r="M214"/>
  <c r="O214" s="1"/>
  <c r="L1046"/>
  <c r="N1046" s="1"/>
  <c r="M1046"/>
  <c r="O1046" s="1"/>
  <c r="L1254"/>
  <c r="N1254" s="1"/>
  <c r="M1254"/>
  <c r="O1254" s="1"/>
  <c r="L1510"/>
  <c r="N1510" s="1"/>
  <c r="M1510"/>
  <c r="O1510" s="1"/>
  <c r="L1702"/>
  <c r="N1702" s="1"/>
  <c r="M1702"/>
  <c r="O1702" s="1"/>
  <c r="L1886"/>
  <c r="N1886" s="1"/>
  <c r="M1886"/>
  <c r="O1886" s="1"/>
  <c r="L2078"/>
  <c r="N2078" s="1"/>
  <c r="M2078"/>
  <c r="O2078" s="1"/>
  <c r="L2270"/>
  <c r="N2270" s="1"/>
  <c r="M2270"/>
  <c r="O2270" s="1"/>
  <c r="L2526"/>
  <c r="N2526" s="1"/>
  <c r="M2526"/>
  <c r="O2526" s="1"/>
  <c r="L2718"/>
  <c r="N2718" s="1"/>
  <c r="M2718"/>
  <c r="O2718" s="1"/>
  <c r="L2974"/>
  <c r="N2974" s="1"/>
  <c r="M2974"/>
  <c r="O2974" s="1"/>
  <c r="L713"/>
  <c r="N713" s="1"/>
  <c r="M713"/>
  <c r="O713" s="1"/>
  <c r="L745"/>
  <c r="N745" s="1"/>
  <c r="M745"/>
  <c r="O745" s="1"/>
  <c r="L777"/>
  <c r="N777" s="1"/>
  <c r="M777"/>
  <c r="O777" s="1"/>
  <c r="L809"/>
  <c r="N809" s="1"/>
  <c r="M809"/>
  <c r="O809" s="1"/>
  <c r="L841"/>
  <c r="N841" s="1"/>
  <c r="M841"/>
  <c r="O841" s="1"/>
  <c r="L873"/>
  <c r="N873" s="1"/>
  <c r="M873"/>
  <c r="O873" s="1"/>
  <c r="L905"/>
  <c r="N905" s="1"/>
  <c r="M905"/>
  <c r="O905" s="1"/>
  <c r="L937"/>
  <c r="N937" s="1"/>
  <c r="M937"/>
  <c r="O937" s="1"/>
  <c r="L969"/>
  <c r="N969" s="1"/>
  <c r="M969"/>
  <c r="O969" s="1"/>
  <c r="L1001"/>
  <c r="N1001" s="1"/>
  <c r="M1001"/>
  <c r="O1001" s="1"/>
  <c r="L1033"/>
  <c r="N1033" s="1"/>
  <c r="M1033"/>
  <c r="O1033" s="1"/>
  <c r="L1065"/>
  <c r="N1065" s="1"/>
  <c r="M1065"/>
  <c r="O1065" s="1"/>
  <c r="L1097"/>
  <c r="N1097" s="1"/>
  <c r="M1097"/>
  <c r="O1097" s="1"/>
  <c r="L422"/>
  <c r="N422" s="1"/>
  <c r="M422"/>
  <c r="O422" s="1"/>
  <c r="L550"/>
  <c r="N550" s="1"/>
  <c r="M550"/>
  <c r="O550" s="1"/>
  <c r="L678"/>
  <c r="N678" s="1"/>
  <c r="M678"/>
  <c r="O678" s="1"/>
  <c r="L806"/>
  <c r="N806" s="1"/>
  <c r="M806"/>
  <c r="O806" s="1"/>
  <c r="L1174"/>
  <c r="N1174" s="1"/>
  <c r="M1174"/>
  <c r="O1174" s="1"/>
  <c r="L1814"/>
  <c r="N1814" s="1"/>
  <c r="M1814"/>
  <c r="O1814" s="1"/>
  <c r="L1942"/>
  <c r="N1942" s="1"/>
  <c r="M1942"/>
  <c r="O1942" s="1"/>
  <c r="L2070"/>
  <c r="N2070" s="1"/>
  <c r="M2070"/>
  <c r="O2070" s="1"/>
  <c r="L2198"/>
  <c r="N2198" s="1"/>
  <c r="M2198"/>
  <c r="O2198" s="1"/>
  <c r="L2326"/>
  <c r="N2326" s="1"/>
  <c r="M2326"/>
  <c r="O2326" s="1"/>
  <c r="L2454"/>
  <c r="N2454" s="1"/>
  <c r="M2454"/>
  <c r="O2454" s="1"/>
  <c r="L2582"/>
  <c r="N2582" s="1"/>
  <c r="M2582"/>
  <c r="O2582" s="1"/>
  <c r="L2710"/>
  <c r="N2710" s="1"/>
  <c r="M2710"/>
  <c r="O2710" s="1"/>
  <c r="L2838"/>
  <c r="N2838" s="1"/>
  <c r="M2838"/>
  <c r="O2838" s="1"/>
  <c r="L2966"/>
  <c r="N2966" s="1"/>
  <c r="M2966"/>
  <c r="O2966" s="1"/>
  <c r="L1651"/>
  <c r="N1651" s="1"/>
  <c r="M1651"/>
  <c r="O1651" s="1"/>
  <c r="L1715"/>
  <c r="N1715" s="1"/>
  <c r="M1715"/>
  <c r="O1715" s="1"/>
  <c r="L1779"/>
  <c r="N1779" s="1"/>
  <c r="M1779"/>
  <c r="O1779" s="1"/>
  <c r="L1843"/>
  <c r="N1843" s="1"/>
  <c r="M1843"/>
  <c r="O1843" s="1"/>
  <c r="L1907"/>
  <c r="N1907" s="1"/>
  <c r="M1907"/>
  <c r="O1907" s="1"/>
  <c r="L1971"/>
  <c r="N1971" s="1"/>
  <c r="M1971"/>
  <c r="O1971" s="1"/>
  <c r="L2035"/>
  <c r="N2035" s="1"/>
  <c r="M2035"/>
  <c r="O2035" s="1"/>
  <c r="L2099"/>
  <c r="N2099" s="1"/>
  <c r="M2099"/>
  <c r="O2099" s="1"/>
  <c r="L2163"/>
  <c r="N2163" s="1"/>
  <c r="M2163"/>
  <c r="O2163" s="1"/>
  <c r="L2227"/>
  <c r="N2227" s="1"/>
  <c r="M2227"/>
  <c r="O2227" s="1"/>
  <c r="L2291"/>
  <c r="N2291" s="1"/>
  <c r="M2291"/>
  <c r="O2291" s="1"/>
  <c r="L2355"/>
  <c r="N2355" s="1"/>
  <c r="M2355"/>
  <c r="O2355" s="1"/>
  <c r="L2419"/>
  <c r="N2419" s="1"/>
  <c r="M2419"/>
  <c r="O2419" s="1"/>
  <c r="L2483"/>
  <c r="N2483" s="1"/>
  <c r="M2483"/>
  <c r="O2483" s="1"/>
  <c r="L2547"/>
  <c r="N2547" s="1"/>
  <c r="M2547"/>
  <c r="O2547" s="1"/>
  <c r="L2611"/>
  <c r="N2611" s="1"/>
  <c r="M2611"/>
  <c r="O2611" s="1"/>
  <c r="L2675"/>
  <c r="N2675" s="1"/>
  <c r="M2675"/>
  <c r="O2675" s="1"/>
  <c r="L2739"/>
  <c r="N2739" s="1"/>
  <c r="M2739"/>
  <c r="O2739" s="1"/>
  <c r="L2803"/>
  <c r="N2803" s="1"/>
  <c r="M2803"/>
  <c r="O2803" s="1"/>
  <c r="L2867"/>
  <c r="N2867" s="1"/>
  <c r="M2867"/>
  <c r="O2867" s="1"/>
  <c r="L2931"/>
  <c r="N2931" s="1"/>
  <c r="M2931"/>
  <c r="O2931" s="1"/>
  <c r="L2995"/>
  <c r="N2995" s="1"/>
  <c r="M2995"/>
  <c r="O2995" s="1"/>
  <c r="M2018"/>
  <c r="O2018" s="1"/>
  <c r="L2018"/>
  <c r="N2018" s="1"/>
  <c r="L2130"/>
  <c r="N2130" s="1"/>
  <c r="M2130"/>
  <c r="O2130" s="1"/>
  <c r="L2234"/>
  <c r="N2234" s="1"/>
  <c r="M2234"/>
  <c r="O2234" s="1"/>
  <c r="L2450"/>
  <c r="N2450" s="1"/>
  <c r="M2450"/>
  <c r="O2450" s="1"/>
  <c r="L2554"/>
  <c r="N2554" s="1"/>
  <c r="M2554"/>
  <c r="O2554" s="1"/>
  <c r="L2770"/>
  <c r="N2770" s="1"/>
  <c r="M2770"/>
  <c r="O2770" s="1"/>
  <c r="L2874"/>
  <c r="N2874" s="1"/>
  <c r="M2874"/>
  <c r="O2874" s="1"/>
  <c r="M1655"/>
  <c r="O1655" s="1"/>
  <c r="L1655"/>
  <c r="N1655" s="1"/>
  <c r="M1783"/>
  <c r="O1783" s="1"/>
  <c r="L1783"/>
  <c r="N1783" s="1"/>
  <c r="M1911"/>
  <c r="O1911" s="1"/>
  <c r="L1911"/>
  <c r="N1911" s="1"/>
  <c r="M2039"/>
  <c r="O2039" s="1"/>
  <c r="L2039"/>
  <c r="N2039" s="1"/>
  <c r="M2167"/>
  <c r="O2167" s="1"/>
  <c r="L2167"/>
  <c r="N2167" s="1"/>
  <c r="M2295"/>
  <c r="O2295" s="1"/>
  <c r="L2295"/>
  <c r="N2295" s="1"/>
  <c r="M2423"/>
  <c r="O2423" s="1"/>
  <c r="L2423"/>
  <c r="N2423" s="1"/>
  <c r="M2551"/>
  <c r="O2551" s="1"/>
  <c r="L2551"/>
  <c r="N2551" s="1"/>
  <c r="M2679"/>
  <c r="O2679" s="1"/>
  <c r="L2679"/>
  <c r="N2679" s="1"/>
  <c r="M2807"/>
  <c r="O2807" s="1"/>
  <c r="L2807"/>
  <c r="N2807" s="1"/>
  <c r="M2935"/>
  <c r="O2935" s="1"/>
  <c r="L2935"/>
  <c r="N2935" s="1"/>
  <c r="L310"/>
  <c r="N310" s="1"/>
  <c r="M310"/>
  <c r="O310" s="1"/>
  <c r="L950"/>
  <c r="N950" s="1"/>
  <c r="M950"/>
  <c r="O950" s="1"/>
  <c r="L1078"/>
  <c r="N1078" s="1"/>
  <c r="M1078"/>
  <c r="O1078" s="1"/>
  <c r="L1222"/>
  <c r="N1222" s="1"/>
  <c r="M1222"/>
  <c r="O1222" s="1"/>
  <c r="L1350"/>
  <c r="N1350" s="1"/>
  <c r="M1350"/>
  <c r="O1350" s="1"/>
  <c r="L1478"/>
  <c r="N1478" s="1"/>
  <c r="M1478"/>
  <c r="O1478" s="1"/>
  <c r="L1606"/>
  <c r="N1606" s="1"/>
  <c r="M1606"/>
  <c r="O1606" s="1"/>
  <c r="L1734"/>
  <c r="N1734" s="1"/>
  <c r="M1734"/>
  <c r="O1734" s="1"/>
  <c r="L1854"/>
  <c r="N1854" s="1"/>
  <c r="M1854"/>
  <c r="O1854" s="1"/>
  <c r="L1982"/>
  <c r="N1982" s="1"/>
  <c r="M1982"/>
  <c r="O1982" s="1"/>
  <c r="L2110"/>
  <c r="N2110" s="1"/>
  <c r="M2110"/>
  <c r="O2110" s="1"/>
  <c r="L2238"/>
  <c r="N2238" s="1"/>
  <c r="M2238"/>
  <c r="O2238" s="1"/>
  <c r="L2366"/>
  <c r="N2366" s="1"/>
  <c r="M2366"/>
  <c r="O2366" s="1"/>
  <c r="L2494"/>
  <c r="N2494" s="1"/>
  <c r="M2494"/>
  <c r="O2494" s="1"/>
  <c r="L2622"/>
  <c r="N2622" s="1"/>
  <c r="M2622"/>
  <c r="O2622" s="1"/>
  <c r="L2750"/>
  <c r="N2750" s="1"/>
  <c r="M2750"/>
  <c r="O2750" s="1"/>
  <c r="L2878"/>
  <c r="N2878" s="1"/>
  <c r="M2878"/>
  <c r="O2878" s="1"/>
  <c r="L10"/>
  <c r="N10" s="1"/>
  <c r="M10"/>
  <c r="O10" s="1"/>
  <c r="L737"/>
  <c r="N737" s="1"/>
  <c r="M737"/>
  <c r="O737" s="1"/>
  <c r="L769"/>
  <c r="N769" s="1"/>
  <c r="M769"/>
  <c r="O769" s="1"/>
  <c r="L801"/>
  <c r="N801" s="1"/>
  <c r="M801"/>
  <c r="O801" s="1"/>
  <c r="L833"/>
  <c r="N833" s="1"/>
  <c r="M833"/>
  <c r="O833" s="1"/>
  <c r="L865"/>
  <c r="N865" s="1"/>
  <c r="M865"/>
  <c r="O865" s="1"/>
  <c r="L897"/>
  <c r="N897" s="1"/>
  <c r="M897"/>
  <c r="O897" s="1"/>
  <c r="L929"/>
  <c r="N929" s="1"/>
  <c r="M929"/>
  <c r="O929" s="1"/>
  <c r="L961"/>
  <c r="N961" s="1"/>
  <c r="M961"/>
  <c r="O961" s="1"/>
  <c r="L993"/>
  <c r="N993" s="1"/>
  <c r="M993"/>
  <c r="O993" s="1"/>
  <c r="L1025"/>
  <c r="N1025" s="1"/>
  <c r="M1025"/>
  <c r="O1025" s="1"/>
  <c r="L1057"/>
  <c r="N1057" s="1"/>
  <c r="M1057"/>
  <c r="O1057" s="1"/>
  <c r="L1089"/>
  <c r="N1089" s="1"/>
  <c r="M1089"/>
  <c r="O1089" s="1"/>
  <c r="L1121"/>
  <c r="N1121" s="1"/>
  <c r="M1121"/>
  <c r="O1121" s="1"/>
  <c r="L1153"/>
  <c r="N1153" s="1"/>
  <c r="M1153"/>
  <c r="O1153" s="1"/>
  <c r="L1185"/>
  <c r="N1185" s="1"/>
  <c r="M1185"/>
  <c r="O1185" s="1"/>
  <c r="L1217"/>
  <c r="N1217" s="1"/>
  <c r="M1217"/>
  <c r="O1217" s="1"/>
  <c r="L1249"/>
  <c r="N1249" s="1"/>
  <c r="M1249"/>
  <c r="O1249" s="1"/>
  <c r="L1281"/>
  <c r="N1281" s="1"/>
  <c r="M1281"/>
  <c r="O1281" s="1"/>
  <c r="L1313"/>
  <c r="N1313" s="1"/>
  <c r="M1313"/>
  <c r="O1313" s="1"/>
  <c r="L1345"/>
  <c r="N1345" s="1"/>
  <c r="M1345"/>
  <c r="O1345" s="1"/>
  <c r="L1377"/>
  <c r="N1377" s="1"/>
  <c r="M1377"/>
  <c r="O1377" s="1"/>
  <c r="L1409"/>
  <c r="N1409" s="1"/>
  <c r="M1409"/>
  <c r="O1409" s="1"/>
  <c r="L1441"/>
  <c r="N1441" s="1"/>
  <c r="M1441"/>
  <c r="O1441" s="1"/>
  <c r="L1473"/>
  <c r="N1473" s="1"/>
  <c r="M1473"/>
  <c r="O1473" s="1"/>
  <c r="L1505"/>
  <c r="N1505" s="1"/>
  <c r="M1505"/>
  <c r="O1505" s="1"/>
  <c r="L1553"/>
  <c r="N1553" s="1"/>
  <c r="M1553"/>
  <c r="O1553" s="1"/>
  <c r="L1585"/>
  <c r="N1585" s="1"/>
  <c r="M1585"/>
  <c r="O1585" s="1"/>
  <c r="L1617"/>
  <c r="N1617" s="1"/>
  <c r="M1617"/>
  <c r="O1617" s="1"/>
  <c r="L1665"/>
  <c r="N1665" s="1"/>
  <c r="M1665"/>
  <c r="O1665" s="1"/>
  <c r="L1729"/>
  <c r="N1729" s="1"/>
  <c r="M1729"/>
  <c r="O1729" s="1"/>
  <c r="L1809"/>
  <c r="N1809" s="1"/>
  <c r="M1809"/>
  <c r="O1809" s="1"/>
  <c r="L1873"/>
  <c r="N1873" s="1"/>
  <c r="M1873"/>
  <c r="O1873" s="1"/>
  <c r="L1953"/>
  <c r="N1953" s="1"/>
  <c r="M1953"/>
  <c r="O1953" s="1"/>
  <c r="L2017"/>
  <c r="N2017" s="1"/>
  <c r="M2017"/>
  <c r="O2017" s="1"/>
  <c r="L2081"/>
  <c r="N2081" s="1"/>
  <c r="M2081"/>
  <c r="O2081" s="1"/>
  <c r="L2145"/>
  <c r="N2145" s="1"/>
  <c r="M2145"/>
  <c r="O2145" s="1"/>
  <c r="L32"/>
  <c r="N32" s="1"/>
  <c r="M32"/>
  <c r="O32" s="1"/>
  <c r="L1129"/>
  <c r="N1129" s="1"/>
  <c r="M1129"/>
  <c r="O1129" s="1"/>
  <c r="L1161"/>
  <c r="N1161" s="1"/>
  <c r="M1161"/>
  <c r="O1161" s="1"/>
  <c r="L1193"/>
  <c r="N1193" s="1"/>
  <c r="M1193"/>
  <c r="O1193" s="1"/>
  <c r="L1225"/>
  <c r="N1225" s="1"/>
  <c r="M1225"/>
  <c r="O1225" s="1"/>
  <c r="L1257"/>
  <c r="N1257" s="1"/>
  <c r="M1257"/>
  <c r="O1257" s="1"/>
  <c r="L1289"/>
  <c r="N1289" s="1"/>
  <c r="M1289"/>
  <c r="O1289" s="1"/>
  <c r="L1321"/>
  <c r="N1321" s="1"/>
  <c r="M1321"/>
  <c r="O1321" s="1"/>
  <c r="L1353"/>
  <c r="N1353" s="1"/>
  <c r="M1353"/>
  <c r="O1353" s="1"/>
  <c r="L1385"/>
  <c r="N1385" s="1"/>
  <c r="M1385"/>
  <c r="O1385" s="1"/>
  <c r="L1417"/>
  <c r="N1417" s="1"/>
  <c r="M1417"/>
  <c r="O1417" s="1"/>
  <c r="L1449"/>
  <c r="N1449" s="1"/>
  <c r="M1449"/>
  <c r="O1449" s="1"/>
  <c r="L1481"/>
  <c r="N1481" s="1"/>
  <c r="M1481"/>
  <c r="O1481" s="1"/>
  <c r="L1513"/>
  <c r="N1513" s="1"/>
  <c r="M1513"/>
  <c r="O1513" s="1"/>
  <c r="L1545"/>
  <c r="N1545" s="1"/>
  <c r="M1545"/>
  <c r="O1545" s="1"/>
  <c r="L1577"/>
  <c r="N1577" s="1"/>
  <c r="M1577"/>
  <c r="O1577" s="1"/>
  <c r="L1609"/>
  <c r="N1609" s="1"/>
  <c r="M1609"/>
  <c r="O1609" s="1"/>
  <c r="L1641"/>
  <c r="N1641" s="1"/>
  <c r="M1641"/>
  <c r="O1641" s="1"/>
  <c r="L1673"/>
  <c r="N1673" s="1"/>
  <c r="M1673"/>
  <c r="O1673" s="1"/>
  <c r="L1705"/>
  <c r="N1705" s="1"/>
  <c r="M1705"/>
  <c r="O1705" s="1"/>
  <c r="L1737"/>
  <c r="N1737" s="1"/>
  <c r="M1737"/>
  <c r="O1737" s="1"/>
  <c r="L1769"/>
  <c r="N1769" s="1"/>
  <c r="M1769"/>
  <c r="O1769" s="1"/>
  <c r="L1801"/>
  <c r="N1801" s="1"/>
  <c r="M1801"/>
  <c r="O1801" s="1"/>
  <c r="L1833"/>
  <c r="N1833" s="1"/>
  <c r="M1833"/>
  <c r="O1833" s="1"/>
  <c r="L1865"/>
  <c r="N1865" s="1"/>
  <c r="M1865"/>
  <c r="O1865" s="1"/>
  <c r="L1897"/>
  <c r="N1897" s="1"/>
  <c r="M1897"/>
  <c r="O1897" s="1"/>
  <c r="L1929"/>
  <c r="N1929" s="1"/>
  <c r="M1929"/>
  <c r="O1929" s="1"/>
  <c r="L1961"/>
  <c r="N1961" s="1"/>
  <c r="M1961"/>
  <c r="O1961" s="1"/>
  <c r="L1993"/>
  <c r="N1993" s="1"/>
  <c r="M1993"/>
  <c r="O1993" s="1"/>
  <c r="L2025"/>
  <c r="N2025" s="1"/>
  <c r="M2025"/>
  <c r="O2025" s="1"/>
  <c r="L2057"/>
  <c r="N2057" s="1"/>
  <c r="M2057"/>
  <c r="O2057" s="1"/>
  <c r="L2089"/>
  <c r="N2089" s="1"/>
  <c r="M2089"/>
  <c r="O2089" s="1"/>
  <c r="L2121"/>
  <c r="N2121" s="1"/>
  <c r="M2121"/>
  <c r="O2121" s="1"/>
  <c r="L2153"/>
  <c r="N2153" s="1"/>
  <c r="M2153"/>
  <c r="O2153" s="1"/>
  <c r="L2185"/>
  <c r="N2185" s="1"/>
  <c r="M2185"/>
  <c r="O2185" s="1"/>
  <c r="L2217"/>
  <c r="N2217" s="1"/>
  <c r="M2217"/>
  <c r="O2217" s="1"/>
  <c r="L2249"/>
  <c r="N2249" s="1"/>
  <c r="M2249"/>
  <c r="O2249" s="1"/>
  <c r="L2281"/>
  <c r="N2281" s="1"/>
  <c r="M2281"/>
  <c r="O2281" s="1"/>
  <c r="L2313"/>
  <c r="N2313" s="1"/>
  <c r="M2313"/>
  <c r="O2313" s="1"/>
  <c r="L2345"/>
  <c r="N2345" s="1"/>
  <c r="M2345"/>
  <c r="O2345" s="1"/>
  <c r="L2377"/>
  <c r="N2377" s="1"/>
  <c r="M2377"/>
  <c r="O2377" s="1"/>
  <c r="L2409"/>
  <c r="N2409" s="1"/>
  <c r="M2409"/>
  <c r="O2409" s="1"/>
  <c r="L2441"/>
  <c r="N2441" s="1"/>
  <c r="M2441"/>
  <c r="O2441" s="1"/>
  <c r="L2473"/>
  <c r="N2473" s="1"/>
  <c r="M2473"/>
  <c r="O2473" s="1"/>
  <c r="L2505"/>
  <c r="N2505" s="1"/>
  <c r="M2505"/>
  <c r="O2505" s="1"/>
  <c r="L2537"/>
  <c r="N2537" s="1"/>
  <c r="M2537"/>
  <c r="O2537" s="1"/>
  <c r="L2569"/>
  <c r="N2569" s="1"/>
  <c r="M2569"/>
  <c r="O2569" s="1"/>
  <c r="L2601"/>
  <c r="N2601" s="1"/>
  <c r="M2601"/>
  <c r="O2601" s="1"/>
  <c r="L2633"/>
  <c r="N2633" s="1"/>
  <c r="M2633"/>
  <c r="O2633" s="1"/>
  <c r="L2665"/>
  <c r="N2665" s="1"/>
  <c r="M2665"/>
  <c r="O2665" s="1"/>
  <c r="L2697"/>
  <c r="N2697" s="1"/>
  <c r="M2697"/>
  <c r="O2697" s="1"/>
  <c r="L2729"/>
  <c r="N2729" s="1"/>
  <c r="M2729"/>
  <c r="O2729" s="1"/>
  <c r="L2761"/>
  <c r="N2761" s="1"/>
  <c r="M2761"/>
  <c r="O2761" s="1"/>
  <c r="L2793"/>
  <c r="N2793" s="1"/>
  <c r="M2793"/>
  <c r="O2793" s="1"/>
  <c r="L2825"/>
  <c r="N2825" s="1"/>
  <c r="M2825"/>
  <c r="O2825" s="1"/>
  <c r="L2857"/>
  <c r="N2857" s="1"/>
  <c r="M2857"/>
  <c r="O2857" s="1"/>
  <c r="L2889"/>
  <c r="N2889" s="1"/>
  <c r="M2889"/>
  <c r="O2889" s="1"/>
  <c r="L2921"/>
  <c r="N2921" s="1"/>
  <c r="M2921"/>
  <c r="O2921" s="1"/>
  <c r="L2953"/>
  <c r="N2953" s="1"/>
  <c r="M2953"/>
  <c r="O2953" s="1"/>
  <c r="L2985"/>
  <c r="N2985" s="1"/>
  <c r="M2985"/>
  <c r="O2985" s="1"/>
  <c r="M1634"/>
  <c r="O1634" s="1"/>
  <c r="L1634"/>
  <c r="N1634" s="1"/>
  <c r="M1698"/>
  <c r="O1698" s="1"/>
  <c r="L1698"/>
  <c r="N1698" s="1"/>
  <c r="M1762"/>
  <c r="O1762" s="1"/>
  <c r="L1762"/>
  <c r="N1762" s="1"/>
  <c r="M1826"/>
  <c r="O1826" s="1"/>
  <c r="L1826"/>
  <c r="N1826" s="1"/>
  <c r="L1986"/>
  <c r="N1986" s="1"/>
  <c r="M1986"/>
  <c r="O1986" s="1"/>
  <c r="L2138"/>
  <c r="N2138" s="1"/>
  <c r="M2138"/>
  <c r="O2138" s="1"/>
  <c r="M2306"/>
  <c r="O2306" s="1"/>
  <c r="L2306"/>
  <c r="N2306" s="1"/>
  <c r="M2466"/>
  <c r="O2466" s="1"/>
  <c r="L2466"/>
  <c r="N2466" s="1"/>
  <c r="L2618"/>
  <c r="N2618" s="1"/>
  <c r="M2618"/>
  <c r="O2618" s="1"/>
  <c r="L2778"/>
  <c r="N2778" s="1"/>
  <c r="M2778"/>
  <c r="O2778" s="1"/>
  <c r="L2938"/>
  <c r="N2938" s="1"/>
  <c r="M2938"/>
  <c r="O2938" s="1"/>
  <c r="L79"/>
  <c r="N79" s="1"/>
  <c r="M79"/>
  <c r="O79" s="1"/>
  <c r="L1607"/>
  <c r="N1607" s="1"/>
  <c r="M1607"/>
  <c r="O1607" s="1"/>
  <c r="L1743"/>
  <c r="N1743" s="1"/>
  <c r="M1743"/>
  <c r="O1743" s="1"/>
  <c r="L1871"/>
  <c r="N1871" s="1"/>
  <c r="M1871"/>
  <c r="O1871" s="1"/>
  <c r="L2255"/>
  <c r="N2255" s="1"/>
  <c r="M2255"/>
  <c r="O2255" s="1"/>
  <c r="L2511"/>
  <c r="N2511" s="1"/>
  <c r="M2511"/>
  <c r="O2511" s="1"/>
  <c r="L2767"/>
  <c r="N2767" s="1"/>
  <c r="M2767"/>
  <c r="O2767" s="1"/>
  <c r="L2895"/>
  <c r="N2895" s="1"/>
  <c r="M2895"/>
  <c r="O2895" s="1"/>
  <c r="L38"/>
  <c r="N38" s="1"/>
  <c r="M38"/>
  <c r="O38" s="1"/>
  <c r="L166"/>
  <c r="N166" s="1"/>
  <c r="M166"/>
  <c r="O166" s="1"/>
  <c r="L438"/>
  <c r="N438" s="1"/>
  <c r="M438"/>
  <c r="O438" s="1"/>
  <c r="L566"/>
  <c r="N566" s="1"/>
  <c r="M566"/>
  <c r="O566" s="1"/>
  <c r="L694"/>
  <c r="N694" s="1"/>
  <c r="M694"/>
  <c r="O694" s="1"/>
  <c r="L822"/>
  <c r="N822" s="1"/>
  <c r="M822"/>
  <c r="O822" s="1"/>
  <c r="L24"/>
  <c r="N24" s="1"/>
  <c r="M24"/>
  <c r="O24" s="1"/>
  <c r="L56"/>
  <c r="N56" s="1"/>
  <c r="M56"/>
  <c r="O56" s="1"/>
  <c r="L88"/>
  <c r="N88" s="1"/>
  <c r="M88"/>
  <c r="O88" s="1"/>
  <c r="L120"/>
  <c r="N120" s="1"/>
  <c r="M120"/>
  <c r="O120" s="1"/>
  <c r="L152"/>
  <c r="N152" s="1"/>
  <c r="M152"/>
  <c r="O152" s="1"/>
  <c r="L184"/>
  <c r="N184" s="1"/>
  <c r="M184"/>
  <c r="O184" s="1"/>
  <c r="L216"/>
  <c r="N216" s="1"/>
  <c r="M216"/>
  <c r="O216" s="1"/>
  <c r="L248"/>
  <c r="N248" s="1"/>
  <c r="M248"/>
  <c r="O248" s="1"/>
  <c r="L280"/>
  <c r="N280" s="1"/>
  <c r="M280"/>
  <c r="O280" s="1"/>
  <c r="L312"/>
  <c r="N312" s="1"/>
  <c r="M312"/>
  <c r="O312" s="1"/>
  <c r="L344"/>
  <c r="N344" s="1"/>
  <c r="M344"/>
  <c r="O344" s="1"/>
  <c r="L376"/>
  <c r="N376" s="1"/>
  <c r="M376"/>
  <c r="O376" s="1"/>
  <c r="L408"/>
  <c r="N408" s="1"/>
  <c r="M408"/>
  <c r="O408" s="1"/>
  <c r="L440"/>
  <c r="N440" s="1"/>
  <c r="M440"/>
  <c r="O440" s="1"/>
  <c r="L472"/>
  <c r="N472" s="1"/>
  <c r="M472"/>
  <c r="O472" s="1"/>
  <c r="L504"/>
  <c r="N504" s="1"/>
  <c r="M504"/>
  <c r="O504" s="1"/>
  <c r="L536"/>
  <c r="N536" s="1"/>
  <c r="M536"/>
  <c r="O536" s="1"/>
  <c r="L568"/>
  <c r="N568" s="1"/>
  <c r="M568"/>
  <c r="O568" s="1"/>
  <c r="L600"/>
  <c r="N600" s="1"/>
  <c r="M600"/>
  <c r="O600" s="1"/>
  <c r="L632"/>
  <c r="N632" s="1"/>
  <c r="M632"/>
  <c r="O632" s="1"/>
  <c r="L664"/>
  <c r="N664" s="1"/>
  <c r="M664"/>
  <c r="O664" s="1"/>
  <c r="L696"/>
  <c r="N696" s="1"/>
  <c r="M696"/>
  <c r="O696" s="1"/>
  <c r="L728"/>
  <c r="N728" s="1"/>
  <c r="M728"/>
  <c r="O728" s="1"/>
  <c r="L760"/>
  <c r="N760" s="1"/>
  <c r="M760"/>
  <c r="O760" s="1"/>
  <c r="L792"/>
  <c r="N792" s="1"/>
  <c r="M792"/>
  <c r="O792" s="1"/>
  <c r="L824"/>
  <c r="N824" s="1"/>
  <c r="M824"/>
  <c r="O824" s="1"/>
  <c r="L856"/>
  <c r="N856" s="1"/>
  <c r="M856"/>
  <c r="O856" s="1"/>
  <c r="L888"/>
  <c r="N888" s="1"/>
  <c r="M888"/>
  <c r="O888" s="1"/>
  <c r="L920"/>
  <c r="N920" s="1"/>
  <c r="M920"/>
  <c r="O920" s="1"/>
  <c r="L952"/>
  <c r="N952" s="1"/>
  <c r="M952"/>
  <c r="O952" s="1"/>
  <c r="L984"/>
  <c r="N984" s="1"/>
  <c r="M984"/>
  <c r="O984" s="1"/>
  <c r="L1016"/>
  <c r="N1016" s="1"/>
  <c r="M1016"/>
  <c r="O1016" s="1"/>
  <c r="L1048"/>
  <c r="N1048" s="1"/>
  <c r="M1048"/>
  <c r="O1048" s="1"/>
  <c r="L1080"/>
  <c r="N1080" s="1"/>
  <c r="M1080"/>
  <c r="O1080" s="1"/>
  <c r="L1112"/>
  <c r="N1112" s="1"/>
  <c r="M1112"/>
  <c r="O1112" s="1"/>
  <c r="L1144"/>
  <c r="N1144" s="1"/>
  <c r="M1144"/>
  <c r="O1144" s="1"/>
  <c r="L1176"/>
  <c r="N1176" s="1"/>
  <c r="M1176"/>
  <c r="O1176" s="1"/>
  <c r="L1208"/>
  <c r="N1208" s="1"/>
  <c r="M1208"/>
  <c r="O1208" s="1"/>
  <c r="L1240"/>
  <c r="N1240" s="1"/>
  <c r="M1240"/>
  <c r="O1240" s="1"/>
  <c r="L1272"/>
  <c r="N1272" s="1"/>
  <c r="M1272"/>
  <c r="O1272" s="1"/>
  <c r="L1304"/>
  <c r="N1304" s="1"/>
  <c r="M1304"/>
  <c r="O1304" s="1"/>
  <c r="L1336"/>
  <c r="N1336" s="1"/>
  <c r="M1336"/>
  <c r="O1336" s="1"/>
  <c r="L1368"/>
  <c r="N1368" s="1"/>
  <c r="M1368"/>
  <c r="O1368" s="1"/>
  <c r="L1400"/>
  <c r="N1400" s="1"/>
  <c r="M1400"/>
  <c r="O1400" s="1"/>
  <c r="L1432"/>
  <c r="N1432" s="1"/>
  <c r="M1432"/>
  <c r="O1432" s="1"/>
  <c r="L1464"/>
  <c r="N1464" s="1"/>
  <c r="M1464"/>
  <c r="O1464" s="1"/>
  <c r="L1496"/>
  <c r="N1496" s="1"/>
  <c r="M1496"/>
  <c r="O1496" s="1"/>
  <c r="L1528"/>
  <c r="N1528" s="1"/>
  <c r="M1528"/>
  <c r="O1528" s="1"/>
  <c r="L1560"/>
  <c r="N1560" s="1"/>
  <c r="M1560"/>
  <c r="O1560" s="1"/>
  <c r="L1592"/>
  <c r="N1592" s="1"/>
  <c r="M1592"/>
  <c r="O1592" s="1"/>
  <c r="L1624"/>
  <c r="N1624" s="1"/>
  <c r="M1624"/>
  <c r="O1624" s="1"/>
  <c r="L1656"/>
  <c r="N1656" s="1"/>
  <c r="M1656"/>
  <c r="O1656" s="1"/>
  <c r="L1688"/>
  <c r="N1688" s="1"/>
  <c r="M1688"/>
  <c r="O1688" s="1"/>
  <c r="L1720"/>
  <c r="N1720" s="1"/>
  <c r="M1720"/>
  <c r="O1720" s="1"/>
  <c r="L1752"/>
  <c r="N1752" s="1"/>
  <c r="M1752"/>
  <c r="O1752" s="1"/>
  <c r="L1784"/>
  <c r="N1784" s="1"/>
  <c r="M1784"/>
  <c r="O1784" s="1"/>
  <c r="L1816"/>
  <c r="N1816" s="1"/>
  <c r="M1816"/>
  <c r="O1816" s="1"/>
  <c r="L1848"/>
  <c r="N1848" s="1"/>
  <c r="M1848"/>
  <c r="O1848" s="1"/>
  <c r="L1880"/>
  <c r="N1880" s="1"/>
  <c r="M1880"/>
  <c r="O1880" s="1"/>
  <c r="L1912"/>
  <c r="N1912" s="1"/>
  <c r="M1912"/>
  <c r="O1912" s="1"/>
  <c r="L1944"/>
  <c r="N1944" s="1"/>
  <c r="M1944"/>
  <c r="O1944" s="1"/>
  <c r="L1976"/>
  <c r="N1976" s="1"/>
  <c r="M1976"/>
  <c r="O1976" s="1"/>
  <c r="L2008"/>
  <c r="N2008" s="1"/>
  <c r="M2008"/>
  <c r="O2008" s="1"/>
  <c r="L2040"/>
  <c r="N2040" s="1"/>
  <c r="M2040"/>
  <c r="O2040" s="1"/>
  <c r="L2072"/>
  <c r="N2072" s="1"/>
  <c r="M2072"/>
  <c r="O2072" s="1"/>
  <c r="L2104"/>
  <c r="N2104" s="1"/>
  <c r="M2104"/>
  <c r="O2104" s="1"/>
  <c r="L2136"/>
  <c r="N2136" s="1"/>
  <c r="M2136"/>
  <c r="O2136" s="1"/>
  <c r="L2168"/>
  <c r="N2168" s="1"/>
  <c r="M2168"/>
  <c r="O2168" s="1"/>
  <c r="L2200"/>
  <c r="N2200" s="1"/>
  <c r="M2200"/>
  <c r="O2200" s="1"/>
  <c r="L2232"/>
  <c r="N2232" s="1"/>
  <c r="M2232"/>
  <c r="O2232" s="1"/>
  <c r="L2264"/>
  <c r="N2264" s="1"/>
  <c r="M2264"/>
  <c r="O2264" s="1"/>
  <c r="L2296"/>
  <c r="N2296" s="1"/>
  <c r="M2296"/>
  <c r="O2296" s="1"/>
  <c r="L2328"/>
  <c r="N2328" s="1"/>
  <c r="M2328"/>
  <c r="O2328" s="1"/>
  <c r="L2360"/>
  <c r="N2360" s="1"/>
  <c r="M2360"/>
  <c r="O2360" s="1"/>
  <c r="L2392"/>
  <c r="N2392" s="1"/>
  <c r="M2392"/>
  <c r="O2392" s="1"/>
  <c r="L2424"/>
  <c r="N2424" s="1"/>
  <c r="M2424"/>
  <c r="O2424" s="1"/>
  <c r="L2456"/>
  <c r="N2456" s="1"/>
  <c r="M2456"/>
  <c r="O2456" s="1"/>
  <c r="L2488"/>
  <c r="N2488" s="1"/>
  <c r="M2488"/>
  <c r="O2488" s="1"/>
  <c r="L2520"/>
  <c r="N2520" s="1"/>
  <c r="M2520"/>
  <c r="O2520" s="1"/>
  <c r="L2552"/>
  <c r="N2552" s="1"/>
  <c r="M2552"/>
  <c r="O2552" s="1"/>
  <c r="L2584"/>
  <c r="N2584" s="1"/>
  <c r="M2584"/>
  <c r="O2584" s="1"/>
  <c r="L2616"/>
  <c r="N2616" s="1"/>
  <c r="M2616"/>
  <c r="O2616" s="1"/>
  <c r="L2648"/>
  <c r="N2648" s="1"/>
  <c r="M2648"/>
  <c r="O2648" s="1"/>
  <c r="L2680"/>
  <c r="N2680" s="1"/>
  <c r="M2680"/>
  <c r="O2680" s="1"/>
  <c r="L2712"/>
  <c r="N2712" s="1"/>
  <c r="M2712"/>
  <c r="O2712" s="1"/>
  <c r="L2744"/>
  <c r="N2744" s="1"/>
  <c r="M2744"/>
  <c r="O2744" s="1"/>
  <c r="L2776"/>
  <c r="N2776" s="1"/>
  <c r="M2776"/>
  <c r="O2776" s="1"/>
  <c r="L2808"/>
  <c r="N2808" s="1"/>
  <c r="M2808"/>
  <c r="O2808" s="1"/>
  <c r="L2840"/>
  <c r="N2840" s="1"/>
  <c r="M2840"/>
  <c r="O2840" s="1"/>
  <c r="L2872"/>
  <c r="N2872" s="1"/>
  <c r="M2872"/>
  <c r="O2872" s="1"/>
  <c r="L2904"/>
  <c r="N2904" s="1"/>
  <c r="M2904"/>
  <c r="O2904" s="1"/>
  <c r="L2936"/>
  <c r="N2936" s="1"/>
  <c r="M2936"/>
  <c r="O2936" s="1"/>
  <c r="L2968"/>
  <c r="N2968" s="1"/>
  <c r="M2968"/>
  <c r="O2968" s="1"/>
  <c r="L3000"/>
  <c r="N3000" s="1"/>
  <c r="M3000"/>
  <c r="O3000" s="1"/>
  <c r="L20"/>
  <c r="N20" s="1"/>
  <c r="M20"/>
  <c r="O20" s="1"/>
  <c r="L52"/>
  <c r="N52" s="1"/>
  <c r="M52"/>
  <c r="O52" s="1"/>
  <c r="L84"/>
  <c r="N84" s="1"/>
  <c r="M84"/>
  <c r="O84" s="1"/>
  <c r="L116"/>
  <c r="N116" s="1"/>
  <c r="M116"/>
  <c r="O116" s="1"/>
  <c r="L148"/>
  <c r="N148" s="1"/>
  <c r="M148"/>
  <c r="O148" s="1"/>
  <c r="L180"/>
  <c r="N180" s="1"/>
  <c r="M180"/>
  <c r="O180" s="1"/>
  <c r="L212"/>
  <c r="N212" s="1"/>
  <c r="M212"/>
  <c r="O212" s="1"/>
  <c r="L244"/>
  <c r="N244" s="1"/>
  <c r="M244"/>
  <c r="O244" s="1"/>
  <c r="L276"/>
  <c r="N276" s="1"/>
  <c r="M276"/>
  <c r="O276" s="1"/>
  <c r="L308"/>
  <c r="N308" s="1"/>
  <c r="M308"/>
  <c r="O308" s="1"/>
  <c r="L340"/>
  <c r="N340" s="1"/>
  <c r="M340"/>
  <c r="O340" s="1"/>
  <c r="L372"/>
  <c r="N372" s="1"/>
  <c r="M372"/>
  <c r="O372" s="1"/>
  <c r="L404"/>
  <c r="N404" s="1"/>
  <c r="M404"/>
  <c r="O404" s="1"/>
  <c r="L436"/>
  <c r="N436" s="1"/>
  <c r="M436"/>
  <c r="O436" s="1"/>
  <c r="L468"/>
  <c r="N468" s="1"/>
  <c r="M468"/>
  <c r="O468" s="1"/>
  <c r="L500"/>
  <c r="N500" s="1"/>
  <c r="M500"/>
  <c r="O500" s="1"/>
  <c r="L532"/>
  <c r="N532" s="1"/>
  <c r="M532"/>
  <c r="O532" s="1"/>
  <c r="L564"/>
  <c r="N564" s="1"/>
  <c r="M564"/>
  <c r="O564" s="1"/>
  <c r="L596"/>
  <c r="N596" s="1"/>
  <c r="M596"/>
  <c r="O596" s="1"/>
  <c r="L628"/>
  <c r="N628" s="1"/>
  <c r="M628"/>
  <c r="O628" s="1"/>
  <c r="L660"/>
  <c r="N660" s="1"/>
  <c r="M660"/>
  <c r="O660" s="1"/>
  <c r="L692"/>
  <c r="N692" s="1"/>
  <c r="M692"/>
  <c r="O692" s="1"/>
  <c r="L724"/>
  <c r="N724" s="1"/>
  <c r="M724"/>
  <c r="O724" s="1"/>
  <c r="L756"/>
  <c r="N756" s="1"/>
  <c r="M756"/>
  <c r="O756" s="1"/>
  <c r="L788"/>
  <c r="N788" s="1"/>
  <c r="M788"/>
  <c r="O788" s="1"/>
  <c r="L820"/>
  <c r="N820" s="1"/>
  <c r="M820"/>
  <c r="O820" s="1"/>
  <c r="L852"/>
  <c r="N852" s="1"/>
  <c r="M852"/>
  <c r="O852" s="1"/>
  <c r="L884"/>
  <c r="N884" s="1"/>
  <c r="M884"/>
  <c r="O884" s="1"/>
  <c r="L916"/>
  <c r="N916" s="1"/>
  <c r="M916"/>
  <c r="O916" s="1"/>
  <c r="L948"/>
  <c r="N948" s="1"/>
  <c r="M948"/>
  <c r="O948" s="1"/>
  <c r="L980"/>
  <c r="N980" s="1"/>
  <c r="M980"/>
  <c r="O980" s="1"/>
  <c r="L1012"/>
  <c r="N1012" s="1"/>
  <c r="M1012"/>
  <c r="O1012" s="1"/>
  <c r="L1044"/>
  <c r="N1044" s="1"/>
  <c r="M1044"/>
  <c r="O1044" s="1"/>
  <c r="L1076"/>
  <c r="N1076" s="1"/>
  <c r="M1076"/>
  <c r="O1076" s="1"/>
  <c r="L1108"/>
  <c r="N1108" s="1"/>
  <c r="M1108"/>
  <c r="O1108" s="1"/>
  <c r="L1140"/>
  <c r="N1140" s="1"/>
  <c r="M1140"/>
  <c r="O1140" s="1"/>
  <c r="L1172"/>
  <c r="N1172" s="1"/>
  <c r="M1172"/>
  <c r="O1172" s="1"/>
  <c r="L1204"/>
  <c r="N1204" s="1"/>
  <c r="M1204"/>
  <c r="O1204" s="1"/>
  <c r="L1236"/>
  <c r="N1236" s="1"/>
  <c r="M1236"/>
  <c r="O1236" s="1"/>
  <c r="L1268"/>
  <c r="N1268" s="1"/>
  <c r="M1268"/>
  <c r="O1268" s="1"/>
  <c r="L1300"/>
  <c r="N1300" s="1"/>
  <c r="M1300"/>
  <c r="O1300" s="1"/>
  <c r="L1332"/>
  <c r="N1332" s="1"/>
  <c r="M1332"/>
  <c r="O1332" s="1"/>
  <c r="L1364"/>
  <c r="N1364" s="1"/>
  <c r="M1364"/>
  <c r="O1364" s="1"/>
  <c r="L1396"/>
  <c r="N1396" s="1"/>
  <c r="M1396"/>
  <c r="O1396" s="1"/>
  <c r="L1428"/>
  <c r="N1428" s="1"/>
  <c r="M1428"/>
  <c r="O1428" s="1"/>
  <c r="L1460"/>
  <c r="N1460" s="1"/>
  <c r="M1460"/>
  <c r="O1460" s="1"/>
  <c r="L1492"/>
  <c r="N1492" s="1"/>
  <c r="M1492"/>
  <c r="O1492" s="1"/>
  <c r="L1524"/>
  <c r="N1524" s="1"/>
  <c r="M1524"/>
  <c r="O1524" s="1"/>
  <c r="L1556"/>
  <c r="N1556" s="1"/>
  <c r="M1556"/>
  <c r="O1556" s="1"/>
  <c r="L1588"/>
  <c r="N1588" s="1"/>
  <c r="M1588"/>
  <c r="O1588" s="1"/>
  <c r="L1620"/>
  <c r="N1620" s="1"/>
  <c r="M1620"/>
  <c r="O1620" s="1"/>
  <c r="L1652"/>
  <c r="N1652" s="1"/>
  <c r="M1652"/>
  <c r="O1652" s="1"/>
  <c r="L1684"/>
  <c r="N1684" s="1"/>
  <c r="M1684"/>
  <c r="O1684" s="1"/>
  <c r="L1716"/>
  <c r="N1716" s="1"/>
  <c r="M1716"/>
  <c r="O1716" s="1"/>
  <c r="L1748"/>
  <c r="N1748" s="1"/>
  <c r="M1748"/>
  <c r="O1748" s="1"/>
  <c r="L1780"/>
  <c r="N1780" s="1"/>
  <c r="M1780"/>
  <c r="O1780" s="1"/>
  <c r="L1812"/>
  <c r="N1812" s="1"/>
  <c r="M1812"/>
  <c r="O1812" s="1"/>
  <c r="L1844"/>
  <c r="N1844" s="1"/>
  <c r="M1844"/>
  <c r="O1844" s="1"/>
  <c r="L1876"/>
  <c r="N1876" s="1"/>
  <c r="M1876"/>
  <c r="O1876" s="1"/>
  <c r="L1908"/>
  <c r="N1908" s="1"/>
  <c r="M1908"/>
  <c r="O1908" s="1"/>
  <c r="L1940"/>
  <c r="N1940" s="1"/>
  <c r="M1940"/>
  <c r="O1940" s="1"/>
  <c r="L1972"/>
  <c r="N1972" s="1"/>
  <c r="M1972"/>
  <c r="O1972" s="1"/>
  <c r="L2004"/>
  <c r="N2004" s="1"/>
  <c r="M2004"/>
  <c r="O2004" s="1"/>
  <c r="L2036"/>
  <c r="N2036" s="1"/>
  <c r="M2036"/>
  <c r="O2036" s="1"/>
  <c r="L2068"/>
  <c r="N2068" s="1"/>
  <c r="M2068"/>
  <c r="O2068" s="1"/>
  <c r="L2100"/>
  <c r="N2100" s="1"/>
  <c r="M2100"/>
  <c r="O2100" s="1"/>
  <c r="L2132"/>
  <c r="N2132" s="1"/>
  <c r="M2132"/>
  <c r="O2132" s="1"/>
  <c r="L2164"/>
  <c r="N2164" s="1"/>
  <c r="M2164"/>
  <c r="O2164" s="1"/>
  <c r="L2196"/>
  <c r="N2196" s="1"/>
  <c r="M2196"/>
  <c r="O2196" s="1"/>
  <c r="L2228"/>
  <c r="N2228" s="1"/>
  <c r="M2228"/>
  <c r="O2228" s="1"/>
  <c r="L2260"/>
  <c r="N2260" s="1"/>
  <c r="M2260"/>
  <c r="O2260" s="1"/>
  <c r="L2292"/>
  <c r="N2292" s="1"/>
  <c r="M2292"/>
  <c r="O2292" s="1"/>
  <c r="L2324"/>
  <c r="N2324" s="1"/>
  <c r="M2324"/>
  <c r="O2324" s="1"/>
  <c r="L2356"/>
  <c r="N2356" s="1"/>
  <c r="M2356"/>
  <c r="O2356" s="1"/>
  <c r="L2388"/>
  <c r="N2388" s="1"/>
  <c r="M2388"/>
  <c r="O2388" s="1"/>
  <c r="L2420"/>
  <c r="N2420" s="1"/>
  <c r="M2420"/>
  <c r="O2420" s="1"/>
  <c r="L2452"/>
  <c r="N2452" s="1"/>
  <c r="M2452"/>
  <c r="O2452" s="1"/>
  <c r="L2484"/>
  <c r="N2484" s="1"/>
  <c r="M2484"/>
  <c r="O2484" s="1"/>
  <c r="L2516"/>
  <c r="N2516" s="1"/>
  <c r="M2516"/>
  <c r="O2516" s="1"/>
  <c r="L2548"/>
  <c r="N2548" s="1"/>
  <c r="M2548"/>
  <c r="O2548" s="1"/>
  <c r="L2580"/>
  <c r="N2580" s="1"/>
  <c r="M2580"/>
  <c r="O2580" s="1"/>
  <c r="L2612"/>
  <c r="N2612" s="1"/>
  <c r="M2612"/>
  <c r="O2612" s="1"/>
  <c r="L2644"/>
  <c r="N2644" s="1"/>
  <c r="M2644"/>
  <c r="O2644" s="1"/>
  <c r="L2676"/>
  <c r="N2676" s="1"/>
  <c r="M2676"/>
  <c r="O2676" s="1"/>
  <c r="L2708"/>
  <c r="N2708" s="1"/>
  <c r="M2708"/>
  <c r="O2708" s="1"/>
  <c r="L2740"/>
  <c r="N2740" s="1"/>
  <c r="M2740"/>
  <c r="O2740" s="1"/>
  <c r="L2772"/>
  <c r="N2772" s="1"/>
  <c r="M2772"/>
  <c r="O2772" s="1"/>
  <c r="L2804"/>
  <c r="N2804" s="1"/>
  <c r="M2804"/>
  <c r="O2804" s="1"/>
  <c r="L2836"/>
  <c r="N2836" s="1"/>
  <c r="M2836"/>
  <c r="O2836" s="1"/>
  <c r="L2868"/>
  <c r="N2868" s="1"/>
  <c r="M2868"/>
  <c r="O2868" s="1"/>
  <c r="L2900"/>
  <c r="N2900" s="1"/>
  <c r="M2900"/>
  <c r="O2900" s="1"/>
  <c r="L2932"/>
  <c r="N2932" s="1"/>
  <c r="M2932"/>
  <c r="O2932" s="1"/>
  <c r="L2964"/>
  <c r="N2964" s="1"/>
  <c r="M2964"/>
  <c r="O2964" s="1"/>
  <c r="L2996"/>
  <c r="N2996" s="1"/>
  <c r="M2996"/>
  <c r="O2996" s="1"/>
  <c r="L282"/>
  <c r="N282" s="1"/>
  <c r="M282"/>
  <c r="O282" s="1"/>
  <c r="L346"/>
  <c r="N346" s="1"/>
  <c r="M346"/>
  <c r="O346" s="1"/>
  <c r="L1050"/>
  <c r="N1050" s="1"/>
  <c r="M1050"/>
  <c r="O1050" s="1"/>
  <c r="L1114"/>
  <c r="N1114" s="1"/>
  <c r="M1114"/>
  <c r="O1114" s="1"/>
  <c r="L1434"/>
  <c r="N1434" s="1"/>
  <c r="M1434"/>
  <c r="O1434" s="1"/>
  <c r="L1498"/>
  <c r="N1498" s="1"/>
  <c r="M1498"/>
  <c r="O1498" s="1"/>
  <c r="L1562"/>
  <c r="N1562" s="1"/>
  <c r="M1562"/>
  <c r="O1562" s="1"/>
  <c r="L1626"/>
  <c r="N1626" s="1"/>
  <c r="M1626"/>
  <c r="O1626" s="1"/>
  <c r="L1818"/>
  <c r="N1818" s="1"/>
  <c r="M1818"/>
  <c r="O1818" s="1"/>
  <c r="L2922"/>
  <c r="N2922" s="1"/>
  <c r="M2922"/>
  <c r="O2922" s="1"/>
  <c r="L63"/>
  <c r="N63" s="1"/>
  <c r="M63"/>
  <c r="O63" s="1"/>
  <c r="L191"/>
  <c r="N191" s="1"/>
  <c r="M191"/>
  <c r="O191" s="1"/>
  <c r="L311"/>
  <c r="N311" s="1"/>
  <c r="M311"/>
  <c r="O311" s="1"/>
  <c r="L439"/>
  <c r="N439" s="1"/>
  <c r="M439"/>
  <c r="O439" s="1"/>
  <c r="L567"/>
  <c r="N567" s="1"/>
  <c r="M567"/>
  <c r="O567" s="1"/>
  <c r="L695"/>
  <c r="N695" s="1"/>
  <c r="M695"/>
  <c r="O695" s="1"/>
  <c r="L823"/>
  <c r="N823" s="1"/>
  <c r="M823"/>
  <c r="O823" s="1"/>
  <c r="L951"/>
  <c r="N951" s="1"/>
  <c r="M951"/>
  <c r="O951" s="1"/>
  <c r="M1079"/>
  <c r="O1079" s="1"/>
  <c r="L1079"/>
  <c r="N1079" s="1"/>
  <c r="M1207"/>
  <c r="O1207" s="1"/>
  <c r="L1207"/>
  <c r="N1207" s="1"/>
  <c r="M1335"/>
  <c r="O1335" s="1"/>
  <c r="L1335"/>
  <c r="N1335" s="1"/>
  <c r="M1463"/>
  <c r="O1463" s="1"/>
  <c r="L1463"/>
  <c r="N1463" s="1"/>
  <c r="M1591"/>
  <c r="O1591" s="1"/>
  <c r="L1591"/>
  <c r="N1591" s="1"/>
  <c r="L28"/>
  <c r="N28" s="1"/>
  <c r="M28"/>
  <c r="O28" s="1"/>
  <c r="L60"/>
  <c r="N60" s="1"/>
  <c r="M60"/>
  <c r="O60" s="1"/>
  <c r="L92"/>
  <c r="N92" s="1"/>
  <c r="M92"/>
  <c r="O92" s="1"/>
  <c r="L124"/>
  <c r="N124" s="1"/>
  <c r="M124"/>
  <c r="O124" s="1"/>
  <c r="L156"/>
  <c r="N156" s="1"/>
  <c r="M156"/>
  <c r="O156" s="1"/>
  <c r="L188"/>
  <c r="N188" s="1"/>
  <c r="M188"/>
  <c r="O188" s="1"/>
  <c r="L220"/>
  <c r="N220" s="1"/>
  <c r="M220"/>
  <c r="O220" s="1"/>
  <c r="L252"/>
  <c r="N252" s="1"/>
  <c r="M252"/>
  <c r="O252" s="1"/>
  <c r="L284"/>
  <c r="N284" s="1"/>
  <c r="M284"/>
  <c r="O284" s="1"/>
  <c r="L316"/>
  <c r="N316" s="1"/>
  <c r="M316"/>
  <c r="O316" s="1"/>
  <c r="L348"/>
  <c r="N348" s="1"/>
  <c r="M348"/>
  <c r="O348" s="1"/>
  <c r="L380"/>
  <c r="N380" s="1"/>
  <c r="M380"/>
  <c r="O380" s="1"/>
  <c r="L412"/>
  <c r="N412" s="1"/>
  <c r="M412"/>
  <c r="O412" s="1"/>
  <c r="L444"/>
  <c r="N444" s="1"/>
  <c r="M444"/>
  <c r="O444" s="1"/>
  <c r="L476"/>
  <c r="N476" s="1"/>
  <c r="M476"/>
  <c r="O476" s="1"/>
  <c r="L508"/>
  <c r="N508" s="1"/>
  <c r="M508"/>
  <c r="O508" s="1"/>
  <c r="L540"/>
  <c r="N540" s="1"/>
  <c r="M540"/>
  <c r="O540" s="1"/>
  <c r="L572"/>
  <c r="N572" s="1"/>
  <c r="M572"/>
  <c r="O572" s="1"/>
  <c r="L604"/>
  <c r="N604" s="1"/>
  <c r="M604"/>
  <c r="O604" s="1"/>
  <c r="L636"/>
  <c r="N636" s="1"/>
  <c r="M636"/>
  <c r="O636" s="1"/>
  <c r="L668"/>
  <c r="N668" s="1"/>
  <c r="M668"/>
  <c r="O668" s="1"/>
  <c r="L700"/>
  <c r="N700" s="1"/>
  <c r="M700"/>
  <c r="O700" s="1"/>
  <c r="L732"/>
  <c r="N732" s="1"/>
  <c r="M732"/>
  <c r="O732" s="1"/>
  <c r="L764"/>
  <c r="N764" s="1"/>
  <c r="M764"/>
  <c r="O764" s="1"/>
  <c r="L796"/>
  <c r="N796" s="1"/>
  <c r="M796"/>
  <c r="O796" s="1"/>
  <c r="L828"/>
  <c r="N828" s="1"/>
  <c r="M828"/>
  <c r="O828" s="1"/>
  <c r="L860"/>
  <c r="N860" s="1"/>
  <c r="M860"/>
  <c r="O860" s="1"/>
  <c r="L892"/>
  <c r="N892" s="1"/>
  <c r="M892"/>
  <c r="O892" s="1"/>
  <c r="L924"/>
  <c r="N924" s="1"/>
  <c r="M924"/>
  <c r="O924" s="1"/>
  <c r="L956"/>
  <c r="N956" s="1"/>
  <c r="M956"/>
  <c r="O956" s="1"/>
  <c r="L988"/>
  <c r="N988" s="1"/>
  <c r="M988"/>
  <c r="O988" s="1"/>
  <c r="L1020"/>
  <c r="N1020" s="1"/>
  <c r="M1020"/>
  <c r="O1020" s="1"/>
  <c r="L1052"/>
  <c r="N1052" s="1"/>
  <c r="M1052"/>
  <c r="O1052" s="1"/>
  <c r="L1084"/>
  <c r="N1084" s="1"/>
  <c r="M1084"/>
  <c r="O1084" s="1"/>
  <c r="L1116"/>
  <c r="N1116" s="1"/>
  <c r="M1116"/>
  <c r="O1116" s="1"/>
  <c r="L1148"/>
  <c r="N1148" s="1"/>
  <c r="M1148"/>
  <c r="O1148" s="1"/>
  <c r="L1180"/>
  <c r="N1180" s="1"/>
  <c r="M1180"/>
  <c r="O1180" s="1"/>
  <c r="L1212"/>
  <c r="N1212" s="1"/>
  <c r="M1212"/>
  <c r="O1212" s="1"/>
  <c r="L1244"/>
  <c r="N1244" s="1"/>
  <c r="M1244"/>
  <c r="O1244" s="1"/>
  <c r="L1276"/>
  <c r="N1276" s="1"/>
  <c r="M1276"/>
  <c r="O1276" s="1"/>
  <c r="L1308"/>
  <c r="N1308" s="1"/>
  <c r="M1308"/>
  <c r="O1308" s="1"/>
  <c r="L1340"/>
  <c r="N1340" s="1"/>
  <c r="M1340"/>
  <c r="O1340" s="1"/>
  <c r="L1372"/>
  <c r="N1372" s="1"/>
  <c r="M1372"/>
  <c r="O1372" s="1"/>
  <c r="L1404"/>
  <c r="N1404" s="1"/>
  <c r="M1404"/>
  <c r="O1404" s="1"/>
  <c r="L1436"/>
  <c r="N1436" s="1"/>
  <c r="M1436"/>
  <c r="O1436" s="1"/>
  <c r="L1468"/>
  <c r="N1468" s="1"/>
  <c r="M1468"/>
  <c r="O1468" s="1"/>
  <c r="L1500"/>
  <c r="N1500" s="1"/>
  <c r="M1500"/>
  <c r="O1500" s="1"/>
  <c r="L1532"/>
  <c r="N1532" s="1"/>
  <c r="M1532"/>
  <c r="O1532" s="1"/>
  <c r="L1564"/>
  <c r="N1564" s="1"/>
  <c r="M1564"/>
  <c r="O1564" s="1"/>
  <c r="L1596"/>
  <c r="N1596" s="1"/>
  <c r="M1596"/>
  <c r="O1596" s="1"/>
  <c r="L1628"/>
  <c r="N1628" s="1"/>
  <c r="M1628"/>
  <c r="O1628" s="1"/>
  <c r="L1660"/>
  <c r="N1660" s="1"/>
  <c r="M1660"/>
  <c r="O1660" s="1"/>
  <c r="L1692"/>
  <c r="N1692" s="1"/>
  <c r="M1692"/>
  <c r="O1692" s="1"/>
  <c r="L1724"/>
  <c r="N1724" s="1"/>
  <c r="M1724"/>
  <c r="O1724" s="1"/>
  <c r="L1756"/>
  <c r="N1756" s="1"/>
  <c r="M1756"/>
  <c r="O1756" s="1"/>
  <c r="L1788"/>
  <c r="N1788" s="1"/>
  <c r="M1788"/>
  <c r="O1788" s="1"/>
  <c r="L1820"/>
  <c r="N1820" s="1"/>
  <c r="M1820"/>
  <c r="O1820" s="1"/>
  <c r="L1852"/>
  <c r="N1852" s="1"/>
  <c r="M1852"/>
  <c r="O1852" s="1"/>
  <c r="L1884"/>
  <c r="N1884" s="1"/>
  <c r="M1884"/>
  <c r="O1884" s="1"/>
  <c r="L1916"/>
  <c r="N1916" s="1"/>
  <c r="M1916"/>
  <c r="O1916" s="1"/>
  <c r="L1948"/>
  <c r="N1948" s="1"/>
  <c r="M1948"/>
  <c r="O1948" s="1"/>
  <c r="L1980"/>
  <c r="N1980" s="1"/>
  <c r="M1980"/>
  <c r="O1980" s="1"/>
  <c r="L2012"/>
  <c r="N2012" s="1"/>
  <c r="M2012"/>
  <c r="O2012" s="1"/>
  <c r="L2044"/>
  <c r="N2044" s="1"/>
  <c r="M2044"/>
  <c r="O2044" s="1"/>
  <c r="L2076"/>
  <c r="N2076" s="1"/>
  <c r="M2076"/>
  <c r="O2076" s="1"/>
  <c r="L2108"/>
  <c r="N2108" s="1"/>
  <c r="M2108"/>
  <c r="O2108" s="1"/>
  <c r="L2140"/>
  <c r="N2140" s="1"/>
  <c r="M2140"/>
  <c r="O2140" s="1"/>
  <c r="L2172"/>
  <c r="N2172" s="1"/>
  <c r="M2172"/>
  <c r="O2172" s="1"/>
  <c r="L2204"/>
  <c r="N2204" s="1"/>
  <c r="M2204"/>
  <c r="O2204" s="1"/>
  <c r="L2236"/>
  <c r="N2236" s="1"/>
  <c r="M2236"/>
  <c r="O2236" s="1"/>
  <c r="L2268"/>
  <c r="N2268" s="1"/>
  <c r="M2268"/>
  <c r="O2268" s="1"/>
  <c r="L2300"/>
  <c r="N2300" s="1"/>
  <c r="M2300"/>
  <c r="O2300" s="1"/>
  <c r="L2332"/>
  <c r="N2332" s="1"/>
  <c r="M2332"/>
  <c r="O2332" s="1"/>
  <c r="L2364"/>
  <c r="N2364" s="1"/>
  <c r="M2364"/>
  <c r="O2364" s="1"/>
  <c r="L2396"/>
  <c r="N2396" s="1"/>
  <c r="M2396"/>
  <c r="O2396" s="1"/>
  <c r="L2428"/>
  <c r="N2428" s="1"/>
  <c r="M2428"/>
  <c r="O2428" s="1"/>
  <c r="L2460"/>
  <c r="N2460" s="1"/>
  <c r="M2460"/>
  <c r="O2460" s="1"/>
  <c r="L2492"/>
  <c r="N2492" s="1"/>
  <c r="M2492"/>
  <c r="O2492" s="1"/>
  <c r="L2524"/>
  <c r="N2524" s="1"/>
  <c r="M2524"/>
  <c r="O2524" s="1"/>
  <c r="L2556"/>
  <c r="N2556" s="1"/>
  <c r="M2556"/>
  <c r="O2556" s="1"/>
  <c r="L2588"/>
  <c r="N2588" s="1"/>
  <c r="M2588"/>
  <c r="O2588" s="1"/>
  <c r="L2620"/>
  <c r="N2620" s="1"/>
  <c r="M2620"/>
  <c r="O2620" s="1"/>
  <c r="L2652"/>
  <c r="N2652" s="1"/>
  <c r="M2652"/>
  <c r="O2652" s="1"/>
  <c r="L2684"/>
  <c r="N2684" s="1"/>
  <c r="M2684"/>
  <c r="O2684" s="1"/>
  <c r="L2716"/>
  <c r="N2716" s="1"/>
  <c r="M2716"/>
  <c r="O2716" s="1"/>
  <c r="L2748"/>
  <c r="N2748" s="1"/>
  <c r="M2748"/>
  <c r="O2748" s="1"/>
  <c r="L2780"/>
  <c r="N2780" s="1"/>
  <c r="M2780"/>
  <c r="O2780" s="1"/>
  <c r="L2812"/>
  <c r="N2812" s="1"/>
  <c r="M2812"/>
  <c r="O2812" s="1"/>
  <c r="L2844"/>
  <c r="N2844" s="1"/>
  <c r="M2844"/>
  <c r="O2844" s="1"/>
  <c r="L2876"/>
  <c r="N2876" s="1"/>
  <c r="M2876"/>
  <c r="O2876" s="1"/>
  <c r="L2908"/>
  <c r="N2908" s="1"/>
  <c r="M2908"/>
  <c r="O2908" s="1"/>
  <c r="L2940"/>
  <c r="N2940" s="1"/>
  <c r="M2940"/>
  <c r="O2940" s="1"/>
  <c r="L2972"/>
  <c r="N2972" s="1"/>
  <c r="M2972"/>
  <c r="O2972" s="1"/>
  <c r="L3004"/>
  <c r="N3004" s="1"/>
  <c r="M3004"/>
  <c r="O3004" s="1"/>
  <c r="L1190"/>
  <c r="N1190" s="1"/>
  <c r="M1190"/>
  <c r="O1190" s="1"/>
  <c r="L1694"/>
  <c r="N1694" s="1"/>
  <c r="M1694"/>
  <c r="O1694" s="1"/>
  <c r="L1830"/>
  <c r="N1830" s="1"/>
  <c r="M1830"/>
  <c r="O1830" s="1"/>
  <c r="L1958"/>
  <c r="N1958" s="1"/>
  <c r="M1958"/>
  <c r="O1958" s="1"/>
  <c r="L2086"/>
  <c r="N2086" s="1"/>
  <c r="M2086"/>
  <c r="O2086" s="1"/>
  <c r="L2214"/>
  <c r="N2214" s="1"/>
  <c r="M2214"/>
  <c r="O2214" s="1"/>
  <c r="L2342"/>
  <c r="N2342" s="1"/>
  <c r="M2342"/>
  <c r="O2342" s="1"/>
  <c r="L2470"/>
  <c r="N2470" s="1"/>
  <c r="M2470"/>
  <c r="O2470" s="1"/>
  <c r="L2598"/>
  <c r="N2598" s="1"/>
  <c r="M2598"/>
  <c r="O2598" s="1"/>
  <c r="L2726"/>
  <c r="N2726" s="1"/>
  <c r="M2726"/>
  <c r="O2726" s="1"/>
  <c r="L2854"/>
  <c r="N2854" s="1"/>
  <c r="M2854"/>
  <c r="O2854" s="1"/>
  <c r="L2982"/>
  <c r="N2982" s="1"/>
  <c r="M2982"/>
  <c r="O2982" s="1"/>
  <c r="L59"/>
  <c r="N59" s="1"/>
  <c r="M59"/>
  <c r="O59" s="1"/>
  <c r="L123"/>
  <c r="N123" s="1"/>
  <c r="M123"/>
  <c r="O123" s="1"/>
  <c r="L187"/>
  <c r="N187" s="1"/>
  <c r="M187"/>
  <c r="O187" s="1"/>
  <c r="L251"/>
  <c r="N251" s="1"/>
  <c r="M251"/>
  <c r="O251" s="1"/>
  <c r="L315"/>
  <c r="N315" s="1"/>
  <c r="M315"/>
  <c r="O315" s="1"/>
  <c r="L379"/>
  <c r="N379" s="1"/>
  <c r="M379"/>
  <c r="O379" s="1"/>
  <c r="L443"/>
  <c r="N443" s="1"/>
  <c r="M443"/>
  <c r="O443" s="1"/>
  <c r="L507"/>
  <c r="N507" s="1"/>
  <c r="M507"/>
  <c r="O507" s="1"/>
  <c r="L571"/>
  <c r="N571" s="1"/>
  <c r="M571"/>
  <c r="O571" s="1"/>
  <c r="L635"/>
  <c r="N635" s="1"/>
  <c r="M635"/>
  <c r="O635" s="1"/>
  <c r="L699"/>
  <c r="N699" s="1"/>
  <c r="M699"/>
  <c r="O699" s="1"/>
  <c r="L763"/>
  <c r="N763" s="1"/>
  <c r="M763"/>
  <c r="O763" s="1"/>
  <c r="L827"/>
  <c r="N827" s="1"/>
  <c r="M827"/>
  <c r="O827" s="1"/>
  <c r="L891"/>
  <c r="N891" s="1"/>
  <c r="M891"/>
  <c r="O891" s="1"/>
  <c r="L955"/>
  <c r="N955" s="1"/>
  <c r="M955"/>
  <c r="O955" s="1"/>
  <c r="L1019"/>
  <c r="N1019" s="1"/>
  <c r="M1019"/>
  <c r="O1019" s="1"/>
  <c r="L1083"/>
  <c r="N1083" s="1"/>
  <c r="M1083"/>
  <c r="O1083" s="1"/>
  <c r="L1147"/>
  <c r="N1147" s="1"/>
  <c r="M1147"/>
  <c r="O1147" s="1"/>
  <c r="L1211"/>
  <c r="N1211" s="1"/>
  <c r="M1211"/>
  <c r="O1211" s="1"/>
  <c r="L1275"/>
  <c r="N1275" s="1"/>
  <c r="M1275"/>
  <c r="O1275" s="1"/>
  <c r="L1339"/>
  <c r="N1339" s="1"/>
  <c r="M1339"/>
  <c r="O1339" s="1"/>
  <c r="L1403"/>
  <c r="N1403" s="1"/>
  <c r="M1403"/>
  <c r="O1403" s="1"/>
  <c r="L1467"/>
  <c r="N1467" s="1"/>
  <c r="M1467"/>
  <c r="O1467" s="1"/>
  <c r="L1531"/>
  <c r="N1531" s="1"/>
  <c r="M1531"/>
  <c r="O1531" s="1"/>
  <c r="L1595"/>
  <c r="N1595" s="1"/>
  <c r="M1595"/>
  <c r="O1595" s="1"/>
  <c r="L1659"/>
  <c r="N1659" s="1"/>
  <c r="M1659"/>
  <c r="O1659" s="1"/>
  <c r="L1723"/>
  <c r="N1723" s="1"/>
  <c r="M1723"/>
  <c r="O1723" s="1"/>
  <c r="L1787"/>
  <c r="N1787" s="1"/>
  <c r="M1787"/>
  <c r="O1787" s="1"/>
  <c r="L1851"/>
  <c r="N1851" s="1"/>
  <c r="M1851"/>
  <c r="O1851" s="1"/>
  <c r="L1915"/>
  <c r="N1915" s="1"/>
  <c r="M1915"/>
  <c r="O1915" s="1"/>
  <c r="L1979"/>
  <c r="N1979" s="1"/>
  <c r="M1979"/>
  <c r="O1979" s="1"/>
  <c r="L2043"/>
  <c r="N2043" s="1"/>
  <c r="M2043"/>
  <c r="O2043" s="1"/>
  <c r="L2107"/>
  <c r="N2107" s="1"/>
  <c r="M2107"/>
  <c r="O2107" s="1"/>
  <c r="L2171"/>
  <c r="N2171" s="1"/>
  <c r="M2171"/>
  <c r="O2171" s="1"/>
  <c r="L2235"/>
  <c r="N2235" s="1"/>
  <c r="M2235"/>
  <c r="O2235" s="1"/>
  <c r="L2299"/>
  <c r="N2299" s="1"/>
  <c r="M2299"/>
  <c r="O2299" s="1"/>
  <c r="L2363"/>
  <c r="N2363" s="1"/>
  <c r="M2363"/>
  <c r="O2363" s="1"/>
  <c r="L2427"/>
  <c r="N2427" s="1"/>
  <c r="M2427"/>
  <c r="O2427" s="1"/>
  <c r="L2491"/>
  <c r="N2491" s="1"/>
  <c r="M2491"/>
  <c r="O2491" s="1"/>
  <c r="L2555"/>
  <c r="N2555" s="1"/>
  <c r="M2555"/>
  <c r="O2555" s="1"/>
  <c r="L2619"/>
  <c r="N2619" s="1"/>
  <c r="M2619"/>
  <c r="O2619" s="1"/>
  <c r="L2683"/>
  <c r="N2683" s="1"/>
  <c r="M2683"/>
  <c r="O2683" s="1"/>
  <c r="L2747"/>
  <c r="N2747" s="1"/>
  <c r="M2747"/>
  <c r="O2747" s="1"/>
  <c r="L2811"/>
  <c r="N2811" s="1"/>
  <c r="M2811"/>
  <c r="O2811" s="1"/>
  <c r="L2875"/>
  <c r="N2875" s="1"/>
  <c r="M2875"/>
  <c r="O2875" s="1"/>
  <c r="L2939"/>
  <c r="N2939" s="1"/>
  <c r="M2939"/>
  <c r="O2939" s="1"/>
  <c r="L3003"/>
  <c r="N3003" s="1"/>
  <c r="M3003"/>
  <c r="O3003" s="1"/>
  <c r="L2034"/>
  <c r="N2034" s="1"/>
  <c r="M2034"/>
  <c r="O2034" s="1"/>
  <c r="M2146"/>
  <c r="O2146" s="1"/>
  <c r="L2146"/>
  <c r="N2146" s="1"/>
  <c r="L2250"/>
  <c r="N2250" s="1"/>
  <c r="M2250"/>
  <c r="O2250" s="1"/>
  <c r="L2354"/>
  <c r="N2354" s="1"/>
  <c r="M2354"/>
  <c r="O2354" s="1"/>
  <c r="L2458"/>
  <c r="N2458" s="1"/>
  <c r="M2458"/>
  <c r="O2458" s="1"/>
  <c r="L2570"/>
  <c r="N2570" s="1"/>
  <c r="M2570"/>
  <c r="O2570" s="1"/>
  <c r="L2674"/>
  <c r="N2674" s="1"/>
  <c r="M2674"/>
  <c r="O2674" s="1"/>
  <c r="M2786"/>
  <c r="O2786" s="1"/>
  <c r="L2786"/>
  <c r="N2786" s="1"/>
  <c r="L2994"/>
  <c r="N2994" s="1"/>
  <c r="M2994"/>
  <c r="O2994" s="1"/>
  <c r="L271"/>
  <c r="N271" s="1"/>
  <c r="M271"/>
  <c r="O271" s="1"/>
  <c r="L399"/>
  <c r="N399" s="1"/>
  <c r="M399"/>
  <c r="O399" s="1"/>
  <c r="L527"/>
  <c r="N527" s="1"/>
  <c r="M527"/>
  <c r="O527" s="1"/>
  <c r="L655"/>
  <c r="N655" s="1"/>
  <c r="M655"/>
  <c r="O655" s="1"/>
  <c r="L783"/>
  <c r="N783" s="1"/>
  <c r="M783"/>
  <c r="O783" s="1"/>
  <c r="L1039"/>
  <c r="N1039" s="1"/>
  <c r="M1039"/>
  <c r="O1039" s="1"/>
  <c r="L1167"/>
  <c r="N1167" s="1"/>
  <c r="M1167"/>
  <c r="O1167" s="1"/>
  <c r="L1423"/>
  <c r="N1423" s="1"/>
  <c r="M1423"/>
  <c r="O1423" s="1"/>
  <c r="L1551"/>
  <c r="N1551" s="1"/>
  <c r="M1551"/>
  <c r="O1551" s="1"/>
  <c r="L1671"/>
  <c r="N1671" s="1"/>
  <c r="M1671"/>
  <c r="O1671" s="1"/>
  <c r="L1799"/>
  <c r="N1799" s="1"/>
  <c r="M1799"/>
  <c r="O1799" s="1"/>
  <c r="L1927"/>
  <c r="N1927" s="1"/>
  <c r="M1927"/>
  <c r="O1927" s="1"/>
  <c r="L2055"/>
  <c r="N2055" s="1"/>
  <c r="M2055"/>
  <c r="O2055" s="1"/>
  <c r="L2183"/>
  <c r="N2183" s="1"/>
  <c r="M2183"/>
  <c r="O2183" s="1"/>
  <c r="L2311"/>
  <c r="N2311" s="1"/>
  <c r="M2311"/>
  <c r="O2311" s="1"/>
  <c r="L2439"/>
  <c r="N2439" s="1"/>
  <c r="M2439"/>
  <c r="O2439" s="1"/>
  <c r="L2567"/>
  <c r="N2567" s="1"/>
  <c r="M2567"/>
  <c r="O2567" s="1"/>
  <c r="L2695"/>
  <c r="N2695" s="1"/>
  <c r="M2695"/>
  <c r="O2695" s="1"/>
  <c r="L2823"/>
  <c r="N2823" s="1"/>
  <c r="M2823"/>
  <c r="O2823" s="1"/>
  <c r="L2951"/>
  <c r="N2951" s="1"/>
  <c r="M2951"/>
  <c r="O2951" s="1"/>
  <c r="L326"/>
  <c r="N326" s="1"/>
  <c r="M326"/>
  <c r="O326" s="1"/>
  <c r="L966"/>
  <c r="N966" s="1"/>
  <c r="M966"/>
  <c r="O966" s="1"/>
  <c r="L1094"/>
  <c r="N1094" s="1"/>
  <c r="M1094"/>
  <c r="O1094" s="1"/>
  <c r="L1238"/>
  <c r="N1238" s="1"/>
  <c r="M1238"/>
  <c r="O1238" s="1"/>
  <c r="L1366"/>
  <c r="N1366" s="1"/>
  <c r="M1366"/>
  <c r="O1366" s="1"/>
  <c r="L1494"/>
  <c r="N1494" s="1"/>
  <c r="M1494"/>
  <c r="O1494" s="1"/>
  <c r="L1622"/>
  <c r="N1622" s="1"/>
  <c r="M1622"/>
  <c r="O1622" s="1"/>
  <c r="L1750"/>
  <c r="N1750" s="1"/>
  <c r="M1750"/>
  <c r="O1750" s="1"/>
  <c r="L721"/>
  <c r="N721" s="1"/>
  <c r="M721"/>
  <c r="O721" s="1"/>
  <c r="L1633"/>
  <c r="N1633" s="1"/>
  <c r="M1633"/>
  <c r="O1633" s="1"/>
  <c r="L1713"/>
  <c r="N1713" s="1"/>
  <c r="M1713"/>
  <c r="O1713" s="1"/>
  <c r="L1777"/>
  <c r="N1777" s="1"/>
  <c r="M1777"/>
  <c r="O1777" s="1"/>
  <c r="L1825"/>
  <c r="N1825" s="1"/>
  <c r="M1825"/>
  <c r="O1825" s="1"/>
  <c r="L1889"/>
  <c r="N1889" s="1"/>
  <c r="M1889"/>
  <c r="O1889" s="1"/>
  <c r="L1937"/>
  <c r="N1937" s="1"/>
  <c r="M1937"/>
  <c r="O1937" s="1"/>
  <c r="L2001"/>
  <c r="N2001" s="1"/>
  <c r="M2001"/>
  <c r="O2001" s="1"/>
  <c r="L2065"/>
  <c r="N2065" s="1"/>
  <c r="M2065"/>
  <c r="O2065" s="1"/>
  <c r="L2129"/>
  <c r="N2129" s="1"/>
  <c r="M2129"/>
  <c r="O2129" s="1"/>
  <c r="L2209"/>
  <c r="N2209" s="1"/>
  <c r="M2209"/>
  <c r="O2209" s="1"/>
  <c r="L2241"/>
  <c r="N2241" s="1"/>
  <c r="M2241"/>
  <c r="O2241" s="1"/>
  <c r="L2273"/>
  <c r="N2273" s="1"/>
  <c r="M2273"/>
  <c r="O2273" s="1"/>
  <c r="L2305"/>
  <c r="N2305" s="1"/>
  <c r="M2305"/>
  <c r="O2305" s="1"/>
  <c r="L2337"/>
  <c r="N2337" s="1"/>
  <c r="M2337"/>
  <c r="O2337" s="1"/>
  <c r="L2369"/>
  <c r="N2369" s="1"/>
  <c r="M2369"/>
  <c r="O2369" s="1"/>
  <c r="L2401"/>
  <c r="N2401" s="1"/>
  <c r="M2401"/>
  <c r="O2401" s="1"/>
  <c r="L2433"/>
  <c r="N2433" s="1"/>
  <c r="M2433"/>
  <c r="O2433" s="1"/>
  <c r="L2481"/>
  <c r="N2481" s="1"/>
  <c r="M2481"/>
  <c r="O2481" s="1"/>
  <c r="L2513"/>
  <c r="N2513" s="1"/>
  <c r="M2513"/>
  <c r="O2513" s="1"/>
  <c r="L2545"/>
  <c r="N2545" s="1"/>
  <c r="M2545"/>
  <c r="O2545" s="1"/>
  <c r="L2593"/>
  <c r="N2593" s="1"/>
  <c r="M2593"/>
  <c r="O2593" s="1"/>
  <c r="L2625"/>
  <c r="N2625" s="1"/>
  <c r="M2625"/>
  <c r="O2625" s="1"/>
  <c r="L2673"/>
  <c r="N2673" s="1"/>
  <c r="M2673"/>
  <c r="O2673" s="1"/>
  <c r="L2721"/>
  <c r="N2721" s="1"/>
  <c r="M2721"/>
  <c r="O2721" s="1"/>
  <c r="L2785"/>
  <c r="N2785" s="1"/>
  <c r="M2785"/>
  <c r="O2785" s="1"/>
  <c r="L2833"/>
  <c r="N2833" s="1"/>
  <c r="M2833"/>
  <c r="O2833" s="1"/>
  <c r="L2881"/>
  <c r="N2881" s="1"/>
  <c r="M2881"/>
  <c r="O2881" s="1"/>
  <c r="L2945"/>
  <c r="N2945" s="1"/>
  <c r="M2945"/>
  <c r="O2945" s="1"/>
  <c r="L1682"/>
  <c r="N1682" s="1"/>
  <c r="M1682"/>
  <c r="O1682" s="1"/>
  <c r="L1778"/>
  <c r="N1778" s="1"/>
  <c r="M1778"/>
  <c r="O1778" s="1"/>
  <c r="L2026"/>
  <c r="N2026" s="1"/>
  <c r="M2026"/>
  <c r="O2026" s="1"/>
  <c r="L2266"/>
  <c r="N2266" s="1"/>
  <c r="M2266"/>
  <c r="O2266" s="1"/>
  <c r="M2498"/>
  <c r="O2498" s="1"/>
  <c r="L2498"/>
  <c r="N2498" s="1"/>
  <c r="L2818"/>
  <c r="N2818" s="1"/>
  <c r="M2818"/>
  <c r="O2818" s="1"/>
  <c r="L47"/>
  <c r="N47" s="1"/>
  <c r="M47"/>
  <c r="O47" s="1"/>
  <c r="L1967"/>
  <c r="N1967" s="1"/>
  <c r="M1967"/>
  <c r="O1967" s="1"/>
  <c r="L2159"/>
  <c r="N2159" s="1"/>
  <c r="M2159"/>
  <c r="O2159" s="1"/>
  <c r="L2607"/>
  <c r="N2607" s="1"/>
  <c r="M2607"/>
  <c r="O2607" s="1"/>
  <c r="L2991"/>
  <c r="N2991" s="1"/>
  <c r="M2991"/>
  <c r="O2991" s="1"/>
  <c r="L198"/>
  <c r="N198" s="1"/>
  <c r="M198"/>
  <c r="O198" s="1"/>
  <c r="L470"/>
  <c r="N470" s="1"/>
  <c r="M470"/>
  <c r="O470" s="1"/>
  <c r="L726"/>
  <c r="N726" s="1"/>
  <c r="M726"/>
  <c r="O726" s="1"/>
  <c r="L1662"/>
  <c r="N1662" s="1"/>
  <c r="M1662"/>
  <c r="O1662" s="1"/>
  <c r="L1926"/>
  <c r="N1926" s="1"/>
  <c r="M1926"/>
  <c r="O1926" s="1"/>
  <c r="L2182"/>
  <c r="N2182" s="1"/>
  <c r="M2182"/>
  <c r="O2182" s="1"/>
  <c r="L2502"/>
  <c r="N2502" s="1"/>
  <c r="M2502"/>
  <c r="O2502" s="1"/>
  <c r="L2758"/>
  <c r="N2758" s="1"/>
  <c r="M2758"/>
  <c r="O2758" s="1"/>
  <c r="L2950"/>
  <c r="N2950" s="1"/>
  <c r="M2950"/>
  <c r="O2950" s="1"/>
  <c r="L107"/>
  <c r="N107" s="1"/>
  <c r="M107"/>
  <c r="O107" s="1"/>
  <c r="L203"/>
  <c r="N203" s="1"/>
  <c r="M203"/>
  <c r="O203" s="1"/>
  <c r="L331"/>
  <c r="N331" s="1"/>
  <c r="M331"/>
  <c r="O331" s="1"/>
  <c r="L459"/>
  <c r="N459" s="1"/>
  <c r="M459"/>
  <c r="O459" s="1"/>
  <c r="L587"/>
  <c r="N587" s="1"/>
  <c r="M587"/>
  <c r="O587" s="1"/>
  <c r="L715"/>
  <c r="N715" s="1"/>
  <c r="M715"/>
  <c r="O715" s="1"/>
  <c r="L875"/>
  <c r="N875" s="1"/>
  <c r="M875"/>
  <c r="O875" s="1"/>
  <c r="L971"/>
  <c r="N971" s="1"/>
  <c r="M971"/>
  <c r="O971" s="1"/>
  <c r="L1067"/>
  <c r="N1067" s="1"/>
  <c r="M1067"/>
  <c r="O1067" s="1"/>
  <c r="L1227"/>
  <c r="N1227" s="1"/>
  <c r="M1227"/>
  <c r="O1227" s="1"/>
  <c r="L1355"/>
  <c r="N1355" s="1"/>
  <c r="M1355"/>
  <c r="O1355" s="1"/>
  <c r="L1483"/>
  <c r="N1483" s="1"/>
  <c r="M1483"/>
  <c r="O1483" s="1"/>
  <c r="L1579"/>
  <c r="N1579" s="1"/>
  <c r="M1579"/>
  <c r="O1579" s="1"/>
  <c r="L1739"/>
  <c r="N1739" s="1"/>
  <c r="M1739"/>
  <c r="O1739" s="1"/>
  <c r="L1867"/>
  <c r="N1867" s="1"/>
  <c r="M1867"/>
  <c r="O1867" s="1"/>
  <c r="L1995"/>
  <c r="N1995" s="1"/>
  <c r="M1995"/>
  <c r="O1995" s="1"/>
  <c r="L2123"/>
  <c r="N2123" s="1"/>
  <c r="M2123"/>
  <c r="O2123" s="1"/>
  <c r="L2251"/>
  <c r="N2251" s="1"/>
  <c r="M2251"/>
  <c r="O2251" s="1"/>
  <c r="L2379"/>
  <c r="N2379" s="1"/>
  <c r="M2379"/>
  <c r="O2379" s="1"/>
  <c r="L2475"/>
  <c r="N2475" s="1"/>
  <c r="M2475"/>
  <c r="O2475" s="1"/>
  <c r="L2571"/>
  <c r="N2571" s="1"/>
  <c r="M2571"/>
  <c r="O2571" s="1"/>
  <c r="L2667"/>
  <c r="N2667" s="1"/>
  <c r="M2667"/>
  <c r="O2667" s="1"/>
  <c r="L2827"/>
  <c r="N2827" s="1"/>
  <c r="M2827"/>
  <c r="O2827" s="1"/>
  <c r="L2955"/>
  <c r="N2955" s="1"/>
  <c r="M2955"/>
  <c r="O2955" s="1"/>
  <c r="L2058"/>
  <c r="N2058" s="1"/>
  <c r="M2058"/>
  <c r="O2058" s="1"/>
  <c r="M2274"/>
  <c r="O2274" s="1"/>
  <c r="L2274"/>
  <c r="N2274" s="1"/>
  <c r="M2434"/>
  <c r="O2434" s="1"/>
  <c r="L2434"/>
  <c r="N2434" s="1"/>
  <c r="M2594"/>
  <c r="O2594" s="1"/>
  <c r="L2594"/>
  <c r="N2594" s="1"/>
  <c r="L2810"/>
  <c r="N2810" s="1"/>
  <c r="M2810"/>
  <c r="O2810" s="1"/>
  <c r="L559"/>
  <c r="N559" s="1"/>
  <c r="M559"/>
  <c r="O559" s="1"/>
  <c r="L815"/>
  <c r="N815" s="1"/>
  <c r="M815"/>
  <c r="O815" s="1"/>
  <c r="L1199"/>
  <c r="N1199" s="1"/>
  <c r="M1199"/>
  <c r="O1199" s="1"/>
  <c r="L1831"/>
  <c r="N1831" s="1"/>
  <c r="M1831"/>
  <c r="O1831" s="1"/>
  <c r="L2087"/>
  <c r="N2087" s="1"/>
  <c r="M2087"/>
  <c r="O2087" s="1"/>
  <c r="L2343"/>
  <c r="N2343" s="1"/>
  <c r="M2343"/>
  <c r="O2343" s="1"/>
  <c r="L2535"/>
  <c r="N2535" s="1"/>
  <c r="M2535"/>
  <c r="O2535" s="1"/>
  <c r="L2791"/>
  <c r="N2791" s="1"/>
  <c r="M2791"/>
  <c r="O2791" s="1"/>
  <c r="L294"/>
  <c r="N294" s="1"/>
  <c r="M294"/>
  <c r="O294" s="1"/>
  <c r="L934"/>
  <c r="N934" s="1"/>
  <c r="M934"/>
  <c r="O934" s="1"/>
  <c r="L1334"/>
  <c r="N1334" s="1"/>
  <c r="M1334"/>
  <c r="O1334" s="1"/>
  <c r="L1590"/>
  <c r="N1590" s="1"/>
  <c r="M1590"/>
  <c r="O1590" s="1"/>
  <c r="L80"/>
  <c r="N80" s="1"/>
  <c r="M80"/>
  <c r="O80" s="1"/>
  <c r="L128"/>
  <c r="N128" s="1"/>
  <c r="M128"/>
  <c r="O128" s="1"/>
  <c r="L160"/>
  <c r="N160" s="1"/>
  <c r="M160"/>
  <c r="O160" s="1"/>
  <c r="L192"/>
  <c r="N192" s="1"/>
  <c r="M192"/>
  <c r="O192" s="1"/>
  <c r="L224"/>
  <c r="N224" s="1"/>
  <c r="M224"/>
  <c r="O224" s="1"/>
  <c r="L256"/>
  <c r="N256" s="1"/>
  <c r="M256"/>
  <c r="O256" s="1"/>
  <c r="L288"/>
  <c r="N288" s="1"/>
  <c r="M288"/>
  <c r="O288" s="1"/>
  <c r="L320"/>
  <c r="N320" s="1"/>
  <c r="M320"/>
  <c r="O320" s="1"/>
  <c r="L352"/>
  <c r="N352" s="1"/>
  <c r="M352"/>
  <c r="O352" s="1"/>
  <c r="L384"/>
  <c r="N384" s="1"/>
  <c r="M384"/>
  <c r="O384" s="1"/>
  <c r="L416"/>
  <c r="N416" s="1"/>
  <c r="M416"/>
  <c r="O416" s="1"/>
  <c r="L448"/>
  <c r="N448" s="1"/>
  <c r="M448"/>
  <c r="O448" s="1"/>
  <c r="L480"/>
  <c r="N480" s="1"/>
  <c r="M480"/>
  <c r="O480" s="1"/>
  <c r="L512"/>
  <c r="N512" s="1"/>
  <c r="M512"/>
  <c r="O512" s="1"/>
  <c r="L544"/>
  <c r="N544" s="1"/>
  <c r="M544"/>
  <c r="O544" s="1"/>
  <c r="L576"/>
  <c r="N576" s="1"/>
  <c r="M576"/>
  <c r="O576" s="1"/>
  <c r="L608"/>
  <c r="N608" s="1"/>
  <c r="M608"/>
  <c r="O608" s="1"/>
  <c r="L640"/>
  <c r="N640" s="1"/>
  <c r="M640"/>
  <c r="O640" s="1"/>
  <c r="L672"/>
  <c r="N672" s="1"/>
  <c r="M672"/>
  <c r="O672" s="1"/>
  <c r="L720"/>
  <c r="N720" s="1"/>
  <c r="M720"/>
  <c r="O720" s="1"/>
  <c r="L752"/>
  <c r="N752" s="1"/>
  <c r="M752"/>
  <c r="O752" s="1"/>
  <c r="L784"/>
  <c r="N784" s="1"/>
  <c r="M784"/>
  <c r="O784" s="1"/>
  <c r="L816"/>
  <c r="N816" s="1"/>
  <c r="M816"/>
  <c r="O816" s="1"/>
  <c r="L848"/>
  <c r="N848" s="1"/>
  <c r="M848"/>
  <c r="O848" s="1"/>
  <c r="L880"/>
  <c r="N880" s="1"/>
  <c r="M880"/>
  <c r="O880" s="1"/>
  <c r="L912"/>
  <c r="N912" s="1"/>
  <c r="M912"/>
  <c r="O912" s="1"/>
  <c r="L960"/>
  <c r="N960" s="1"/>
  <c r="M960"/>
  <c r="O960" s="1"/>
  <c r="L992"/>
  <c r="N992" s="1"/>
  <c r="M992"/>
  <c r="O992" s="1"/>
  <c r="L1040"/>
  <c r="N1040" s="1"/>
  <c r="M1040"/>
  <c r="O1040" s="1"/>
  <c r="L1088"/>
  <c r="N1088" s="1"/>
  <c r="M1088"/>
  <c r="O1088" s="1"/>
  <c r="L1152"/>
  <c r="N1152" s="1"/>
  <c r="M1152"/>
  <c r="O1152" s="1"/>
  <c r="L1216"/>
  <c r="N1216" s="1"/>
  <c r="M1216"/>
  <c r="O1216" s="1"/>
  <c r="L1280"/>
  <c r="N1280" s="1"/>
  <c r="M1280"/>
  <c r="O1280" s="1"/>
  <c r="L1344"/>
  <c r="N1344" s="1"/>
  <c r="M1344"/>
  <c r="O1344" s="1"/>
  <c r="L1408"/>
  <c r="N1408" s="1"/>
  <c r="M1408"/>
  <c r="O1408" s="1"/>
  <c r="L1456"/>
  <c r="N1456" s="1"/>
  <c r="M1456"/>
  <c r="O1456" s="1"/>
  <c r="L1520"/>
  <c r="N1520" s="1"/>
  <c r="M1520"/>
  <c r="O1520" s="1"/>
  <c r="L1584"/>
  <c r="N1584" s="1"/>
  <c r="M1584"/>
  <c r="O1584" s="1"/>
  <c r="L1648"/>
  <c r="N1648" s="1"/>
  <c r="M1648"/>
  <c r="O1648" s="1"/>
  <c r="L1712"/>
  <c r="N1712" s="1"/>
  <c r="M1712"/>
  <c r="O1712" s="1"/>
  <c r="L1776"/>
  <c r="N1776" s="1"/>
  <c r="M1776"/>
  <c r="O1776" s="1"/>
  <c r="L1840"/>
  <c r="N1840" s="1"/>
  <c r="M1840"/>
  <c r="O1840" s="1"/>
  <c r="L1904"/>
  <c r="N1904" s="1"/>
  <c r="M1904"/>
  <c r="O1904" s="1"/>
  <c r="L1968"/>
  <c r="N1968" s="1"/>
  <c r="M1968"/>
  <c r="O1968" s="1"/>
  <c r="L2016"/>
  <c r="N2016" s="1"/>
  <c r="M2016"/>
  <c r="O2016" s="1"/>
  <c r="L2064"/>
  <c r="N2064" s="1"/>
  <c r="M2064"/>
  <c r="O2064" s="1"/>
  <c r="L2128"/>
  <c r="N2128" s="1"/>
  <c r="M2128"/>
  <c r="O2128" s="1"/>
  <c r="L2192"/>
  <c r="N2192" s="1"/>
  <c r="M2192"/>
  <c r="O2192" s="1"/>
  <c r="L2256"/>
  <c r="N2256" s="1"/>
  <c r="M2256"/>
  <c r="O2256" s="1"/>
  <c r="L2304"/>
  <c r="N2304" s="1"/>
  <c r="M2304"/>
  <c r="O2304" s="1"/>
  <c r="L2368"/>
  <c r="N2368" s="1"/>
  <c r="M2368"/>
  <c r="O2368" s="1"/>
  <c r="L2432"/>
  <c r="N2432" s="1"/>
  <c r="M2432"/>
  <c r="O2432" s="1"/>
  <c r="L2512"/>
  <c r="N2512" s="1"/>
  <c r="M2512"/>
  <c r="O2512" s="1"/>
  <c r="L2592"/>
  <c r="N2592" s="1"/>
  <c r="M2592"/>
  <c r="O2592" s="1"/>
  <c r="L2640"/>
  <c r="N2640" s="1"/>
  <c r="M2640"/>
  <c r="O2640" s="1"/>
  <c r="L2720"/>
  <c r="N2720" s="1"/>
  <c r="M2720"/>
  <c r="O2720" s="1"/>
  <c r="L2768"/>
  <c r="N2768" s="1"/>
  <c r="M2768"/>
  <c r="O2768" s="1"/>
  <c r="L2832"/>
  <c r="N2832" s="1"/>
  <c r="M2832"/>
  <c r="O2832" s="1"/>
  <c r="L2880"/>
  <c r="N2880" s="1"/>
  <c r="M2880"/>
  <c r="O2880" s="1"/>
  <c r="L2944"/>
  <c r="N2944" s="1"/>
  <c r="M2944"/>
  <c r="O2944" s="1"/>
  <c r="L2992"/>
  <c r="N2992" s="1"/>
  <c r="M2992"/>
  <c r="O2992" s="1"/>
  <c r="L61"/>
  <c r="N61" s="1"/>
  <c r="M61"/>
  <c r="O61" s="1"/>
  <c r="L141"/>
  <c r="N141" s="1"/>
  <c r="M141"/>
  <c r="O141" s="1"/>
  <c r="L189"/>
  <c r="N189" s="1"/>
  <c r="M189"/>
  <c r="O189" s="1"/>
  <c r="L253"/>
  <c r="N253" s="1"/>
  <c r="M253"/>
  <c r="O253" s="1"/>
  <c r="L301"/>
  <c r="N301" s="1"/>
  <c r="M301"/>
  <c r="O301" s="1"/>
  <c r="L2449"/>
  <c r="N2449" s="1"/>
  <c r="M2449"/>
  <c r="O2449" s="1"/>
  <c r="L2641"/>
  <c r="N2641" s="1"/>
  <c r="M2641"/>
  <c r="O2641" s="1"/>
  <c r="L2737"/>
  <c r="N2737" s="1"/>
  <c r="M2737"/>
  <c r="O2737" s="1"/>
  <c r="L2817"/>
  <c r="N2817" s="1"/>
  <c r="M2817"/>
  <c r="O2817" s="1"/>
  <c r="L2897"/>
  <c r="N2897" s="1"/>
  <c r="M2897"/>
  <c r="O2897" s="1"/>
  <c r="L2961"/>
  <c r="N2961" s="1"/>
  <c r="M2961"/>
  <c r="O2961" s="1"/>
  <c r="L1746"/>
  <c r="N1746" s="1"/>
  <c r="M1746"/>
  <c r="O1746" s="1"/>
  <c r="L1914"/>
  <c r="N1914" s="1"/>
  <c r="M1914"/>
  <c r="O1914" s="1"/>
  <c r="M2338"/>
  <c r="O2338" s="1"/>
  <c r="L2338"/>
  <c r="N2338" s="1"/>
  <c r="L2738"/>
  <c r="N2738" s="1"/>
  <c r="M2738"/>
  <c r="O2738" s="1"/>
  <c r="L111"/>
  <c r="N111" s="1"/>
  <c r="M111"/>
  <c r="O111" s="1"/>
  <c r="L2031"/>
  <c r="N2031" s="1"/>
  <c r="M2031"/>
  <c r="O2031" s="1"/>
  <c r="L2351"/>
  <c r="N2351" s="1"/>
  <c r="M2351"/>
  <c r="O2351" s="1"/>
  <c r="L2671"/>
  <c r="N2671" s="1"/>
  <c r="M2671"/>
  <c r="O2671" s="1"/>
  <c r="L70"/>
  <c r="N70" s="1"/>
  <c r="M70"/>
  <c r="O70" s="1"/>
  <c r="L406"/>
  <c r="N406" s="1"/>
  <c r="M406"/>
  <c r="O406" s="1"/>
  <c r="L662"/>
  <c r="N662" s="1"/>
  <c r="M662"/>
  <c r="O662" s="1"/>
  <c r="L1158"/>
  <c r="N1158" s="1"/>
  <c r="M1158"/>
  <c r="O1158" s="1"/>
  <c r="L1726"/>
  <c r="N1726" s="1"/>
  <c r="M1726"/>
  <c r="O1726" s="1"/>
  <c r="L1990"/>
  <c r="N1990" s="1"/>
  <c r="M1990"/>
  <c r="O1990" s="1"/>
  <c r="L2246"/>
  <c r="N2246" s="1"/>
  <c r="M2246"/>
  <c r="O2246" s="1"/>
  <c r="L2438"/>
  <c r="N2438" s="1"/>
  <c r="M2438"/>
  <c r="O2438" s="1"/>
  <c r="L2694"/>
  <c r="N2694" s="1"/>
  <c r="M2694"/>
  <c r="O2694" s="1"/>
  <c r="L11"/>
  <c r="N11" s="1"/>
  <c r="M11"/>
  <c r="O11" s="1"/>
  <c r="L139"/>
  <c r="N139" s="1"/>
  <c r="M139"/>
  <c r="O139" s="1"/>
  <c r="L299"/>
  <c r="N299" s="1"/>
  <c r="M299"/>
  <c r="O299" s="1"/>
  <c r="L427"/>
  <c r="N427" s="1"/>
  <c r="M427"/>
  <c r="O427" s="1"/>
  <c r="L555"/>
  <c r="N555" s="1"/>
  <c r="M555"/>
  <c r="O555" s="1"/>
  <c r="L683"/>
  <c r="N683" s="1"/>
  <c r="M683"/>
  <c r="O683" s="1"/>
  <c r="L779"/>
  <c r="N779" s="1"/>
  <c r="M779"/>
  <c r="O779" s="1"/>
  <c r="L939"/>
  <c r="N939" s="1"/>
  <c r="M939"/>
  <c r="O939" s="1"/>
  <c r="L1099"/>
  <c r="N1099" s="1"/>
  <c r="M1099"/>
  <c r="O1099" s="1"/>
  <c r="L1195"/>
  <c r="N1195" s="1"/>
  <c r="M1195"/>
  <c r="O1195" s="1"/>
  <c r="L1323"/>
  <c r="N1323" s="1"/>
  <c r="M1323"/>
  <c r="O1323" s="1"/>
  <c r="L1451"/>
  <c r="N1451" s="1"/>
  <c r="M1451"/>
  <c r="O1451" s="1"/>
  <c r="L1611"/>
  <c r="N1611" s="1"/>
  <c r="M1611"/>
  <c r="O1611" s="1"/>
  <c r="L1707"/>
  <c r="N1707" s="1"/>
  <c r="M1707"/>
  <c r="O1707" s="1"/>
  <c r="L1835"/>
  <c r="N1835" s="1"/>
  <c r="M1835"/>
  <c r="O1835" s="1"/>
  <c r="L1963"/>
  <c r="N1963" s="1"/>
  <c r="M1963"/>
  <c r="O1963" s="1"/>
  <c r="L2091"/>
  <c r="N2091" s="1"/>
  <c r="M2091"/>
  <c r="O2091" s="1"/>
  <c r="L2219"/>
  <c r="N2219" s="1"/>
  <c r="M2219"/>
  <c r="O2219" s="1"/>
  <c r="L2347"/>
  <c r="N2347" s="1"/>
  <c r="M2347"/>
  <c r="O2347" s="1"/>
  <c r="L2539"/>
  <c r="N2539" s="1"/>
  <c r="M2539"/>
  <c r="O2539" s="1"/>
  <c r="L2699"/>
  <c r="N2699" s="1"/>
  <c r="M2699"/>
  <c r="O2699" s="1"/>
  <c r="L2795"/>
  <c r="N2795" s="1"/>
  <c r="M2795"/>
  <c r="O2795" s="1"/>
  <c r="L2923"/>
  <c r="N2923" s="1"/>
  <c r="M2923"/>
  <c r="O2923" s="1"/>
  <c r="L2002"/>
  <c r="N2002" s="1"/>
  <c r="M2002"/>
  <c r="O2002" s="1"/>
  <c r="L2226"/>
  <c r="N2226" s="1"/>
  <c r="M2226"/>
  <c r="O2226" s="1"/>
  <c r="L2490"/>
  <c r="N2490" s="1"/>
  <c r="M2490"/>
  <c r="O2490" s="1"/>
  <c r="L2754"/>
  <c r="N2754" s="1"/>
  <c r="M2754"/>
  <c r="O2754" s="1"/>
  <c r="L2970"/>
  <c r="N2970" s="1"/>
  <c r="M2970"/>
  <c r="O2970" s="1"/>
  <c r="L239"/>
  <c r="N239" s="1"/>
  <c r="M239"/>
  <c r="O239" s="1"/>
  <c r="L495"/>
  <c r="N495" s="1"/>
  <c r="M495"/>
  <c r="O495" s="1"/>
  <c r="L751"/>
  <c r="N751" s="1"/>
  <c r="M751"/>
  <c r="O751" s="1"/>
  <c r="L1767"/>
  <c r="N1767" s="1"/>
  <c r="M1767"/>
  <c r="O1767" s="1"/>
  <c r="L2023"/>
  <c r="N2023" s="1"/>
  <c r="M2023"/>
  <c r="O2023" s="1"/>
  <c r="L2279"/>
  <c r="N2279" s="1"/>
  <c r="M2279"/>
  <c r="O2279" s="1"/>
  <c r="L2599"/>
  <c r="N2599" s="1"/>
  <c r="M2599"/>
  <c r="O2599" s="1"/>
  <c r="L2855"/>
  <c r="N2855" s="1"/>
  <c r="M2855"/>
  <c r="O2855" s="1"/>
  <c r="L358"/>
  <c r="N358" s="1"/>
  <c r="M358"/>
  <c r="O358" s="1"/>
  <c r="L1062"/>
  <c r="N1062" s="1"/>
  <c r="M1062"/>
  <c r="O1062" s="1"/>
  <c r="L1398"/>
  <c r="N1398" s="1"/>
  <c r="M1398"/>
  <c r="O1398" s="1"/>
  <c r="L1654"/>
  <c r="N1654" s="1"/>
  <c r="M1654"/>
  <c r="O1654" s="1"/>
  <c r="L96"/>
  <c r="N96" s="1"/>
  <c r="M96"/>
  <c r="O96" s="1"/>
  <c r="L928"/>
  <c r="N928" s="1"/>
  <c r="M928"/>
  <c r="O928" s="1"/>
  <c r="L1056"/>
  <c r="N1056" s="1"/>
  <c r="M1056"/>
  <c r="O1056" s="1"/>
  <c r="L1136"/>
  <c r="N1136" s="1"/>
  <c r="M1136"/>
  <c r="O1136" s="1"/>
  <c r="L1200"/>
  <c r="N1200" s="1"/>
  <c r="M1200"/>
  <c r="O1200" s="1"/>
  <c r="L1264"/>
  <c r="N1264" s="1"/>
  <c r="M1264"/>
  <c r="O1264" s="1"/>
  <c r="L1328"/>
  <c r="N1328" s="1"/>
  <c r="M1328"/>
  <c r="O1328" s="1"/>
  <c r="L1392"/>
  <c r="N1392" s="1"/>
  <c r="M1392"/>
  <c r="O1392" s="1"/>
  <c r="L1472"/>
  <c r="N1472" s="1"/>
  <c r="M1472"/>
  <c r="O1472" s="1"/>
  <c r="L1536"/>
  <c r="N1536" s="1"/>
  <c r="M1536"/>
  <c r="O1536" s="1"/>
  <c r="L1600"/>
  <c r="N1600" s="1"/>
  <c r="M1600"/>
  <c r="O1600" s="1"/>
  <c r="L1664"/>
  <c r="N1664" s="1"/>
  <c r="M1664"/>
  <c r="O1664" s="1"/>
  <c r="L1728"/>
  <c r="N1728" s="1"/>
  <c r="M1728"/>
  <c r="O1728" s="1"/>
  <c r="L1792"/>
  <c r="N1792" s="1"/>
  <c r="M1792"/>
  <c r="O1792" s="1"/>
  <c r="L1856"/>
  <c r="N1856" s="1"/>
  <c r="M1856"/>
  <c r="O1856" s="1"/>
  <c r="L1920"/>
  <c r="N1920" s="1"/>
  <c r="M1920"/>
  <c r="O1920" s="1"/>
  <c r="L2000"/>
  <c r="N2000" s="1"/>
  <c r="M2000"/>
  <c r="O2000" s="1"/>
  <c r="L2080"/>
  <c r="N2080" s="1"/>
  <c r="M2080"/>
  <c r="O2080" s="1"/>
  <c r="L2144"/>
  <c r="N2144" s="1"/>
  <c r="M2144"/>
  <c r="O2144" s="1"/>
  <c r="L2208"/>
  <c r="N2208" s="1"/>
  <c r="M2208"/>
  <c r="O2208" s="1"/>
  <c r="L2288"/>
  <c r="N2288" s="1"/>
  <c r="M2288"/>
  <c r="O2288" s="1"/>
  <c r="L2352"/>
  <c r="N2352" s="1"/>
  <c r="M2352"/>
  <c r="O2352" s="1"/>
  <c r="L2416"/>
  <c r="N2416" s="1"/>
  <c r="M2416"/>
  <c r="O2416" s="1"/>
  <c r="L2464"/>
  <c r="N2464" s="1"/>
  <c r="M2464"/>
  <c r="O2464" s="1"/>
  <c r="L2528"/>
  <c r="N2528" s="1"/>
  <c r="M2528"/>
  <c r="O2528" s="1"/>
  <c r="L2576"/>
  <c r="N2576" s="1"/>
  <c r="M2576"/>
  <c r="O2576" s="1"/>
  <c r="L2656"/>
  <c r="N2656" s="1"/>
  <c r="M2656"/>
  <c r="O2656" s="1"/>
  <c r="L2704"/>
  <c r="N2704" s="1"/>
  <c r="M2704"/>
  <c r="O2704" s="1"/>
  <c r="L2784"/>
  <c r="N2784" s="1"/>
  <c r="M2784"/>
  <c r="O2784" s="1"/>
  <c r="L2864"/>
  <c r="N2864" s="1"/>
  <c r="M2864"/>
  <c r="O2864" s="1"/>
  <c r="L2928"/>
  <c r="N2928" s="1"/>
  <c r="M2928"/>
  <c r="O2928" s="1"/>
  <c r="L13"/>
  <c r="N13" s="1"/>
  <c r="M13"/>
  <c r="O13" s="1"/>
  <c r="L77"/>
  <c r="N77" s="1"/>
  <c r="M77"/>
  <c r="O77" s="1"/>
  <c r="L125"/>
  <c r="N125" s="1"/>
  <c r="M125"/>
  <c r="O125" s="1"/>
  <c r="L205"/>
  <c r="N205" s="1"/>
  <c r="M205"/>
  <c r="O205" s="1"/>
  <c r="L285"/>
  <c r="N285" s="1"/>
  <c r="M285"/>
  <c r="O285" s="1"/>
  <c r="L2161"/>
  <c r="N2161" s="1"/>
  <c r="M2161"/>
  <c r="O2161" s="1"/>
  <c r="L701"/>
  <c r="N701" s="1"/>
  <c r="M701"/>
  <c r="O701" s="1"/>
  <c r="L877"/>
  <c r="N877" s="1"/>
  <c r="M877"/>
  <c r="O877" s="1"/>
  <c r="L957"/>
  <c r="N957" s="1"/>
  <c r="M957"/>
  <c r="O957" s="1"/>
  <c r="L1021"/>
  <c r="N1021" s="1"/>
  <c r="M1021"/>
  <c r="O1021" s="1"/>
  <c r="L1101"/>
  <c r="N1101" s="1"/>
  <c r="M1101"/>
  <c r="O1101" s="1"/>
  <c r="L1165"/>
  <c r="N1165" s="1"/>
  <c r="M1165"/>
  <c r="O1165" s="1"/>
  <c r="L1229"/>
  <c r="N1229" s="1"/>
  <c r="M1229"/>
  <c r="O1229" s="1"/>
  <c r="L1293"/>
  <c r="N1293" s="1"/>
  <c r="M1293"/>
  <c r="O1293" s="1"/>
  <c r="L1357"/>
  <c r="N1357" s="1"/>
  <c r="M1357"/>
  <c r="O1357" s="1"/>
  <c r="L1421"/>
  <c r="N1421" s="1"/>
  <c r="M1421"/>
  <c r="O1421" s="1"/>
  <c r="L1485"/>
  <c r="N1485" s="1"/>
  <c r="M1485"/>
  <c r="O1485" s="1"/>
  <c r="L1549"/>
  <c r="N1549" s="1"/>
  <c r="M1549"/>
  <c r="O1549" s="1"/>
  <c r="L1629"/>
  <c r="N1629" s="1"/>
  <c r="M1629"/>
  <c r="O1629" s="1"/>
  <c r="L1693"/>
  <c r="N1693" s="1"/>
  <c r="M1693"/>
  <c r="O1693" s="1"/>
  <c r="L1757"/>
  <c r="N1757" s="1"/>
  <c r="M1757"/>
  <c r="O1757" s="1"/>
  <c r="L1821"/>
  <c r="N1821" s="1"/>
  <c r="M1821"/>
  <c r="O1821" s="1"/>
  <c r="L1901"/>
  <c r="N1901" s="1"/>
  <c r="M1901"/>
  <c r="O1901" s="1"/>
  <c r="L1965"/>
  <c r="N1965" s="1"/>
  <c r="M1965"/>
  <c r="O1965" s="1"/>
  <c r="L2013"/>
  <c r="N2013" s="1"/>
  <c r="M2013"/>
  <c r="O2013" s="1"/>
  <c r="L2077"/>
  <c r="N2077" s="1"/>
  <c r="M2077"/>
  <c r="O2077" s="1"/>
  <c r="L2141"/>
  <c r="N2141" s="1"/>
  <c r="M2141"/>
  <c r="O2141" s="1"/>
  <c r="L2221"/>
  <c r="N2221" s="1"/>
  <c r="M2221"/>
  <c r="O2221" s="1"/>
  <c r="L2285"/>
  <c r="N2285" s="1"/>
  <c r="M2285"/>
  <c r="O2285" s="1"/>
  <c r="L2349"/>
  <c r="N2349" s="1"/>
  <c r="M2349"/>
  <c r="O2349" s="1"/>
  <c r="L2413"/>
  <c r="N2413" s="1"/>
  <c r="M2413"/>
  <c r="O2413" s="1"/>
  <c r="L2477"/>
  <c r="N2477" s="1"/>
  <c r="M2477"/>
  <c r="O2477" s="1"/>
  <c r="L2541"/>
  <c r="N2541" s="1"/>
  <c r="M2541"/>
  <c r="O2541" s="1"/>
  <c r="L2589"/>
  <c r="N2589" s="1"/>
  <c r="M2589"/>
  <c r="O2589" s="1"/>
  <c r="L2653"/>
  <c r="N2653" s="1"/>
  <c r="M2653"/>
  <c r="O2653" s="1"/>
  <c r="L2717"/>
  <c r="N2717" s="1"/>
  <c r="M2717"/>
  <c r="O2717" s="1"/>
  <c r="L2781"/>
  <c r="N2781" s="1"/>
  <c r="M2781"/>
  <c r="O2781" s="1"/>
  <c r="L2845"/>
  <c r="N2845" s="1"/>
  <c r="M2845"/>
  <c r="O2845" s="1"/>
  <c r="L2909"/>
  <c r="N2909" s="1"/>
  <c r="M2909"/>
  <c r="O2909" s="1"/>
  <c r="L2957"/>
  <c r="N2957" s="1"/>
  <c r="M2957"/>
  <c r="O2957" s="1"/>
  <c r="L1610"/>
  <c r="N1610" s="1"/>
  <c r="M1610"/>
  <c r="O1610" s="1"/>
  <c r="L1874"/>
  <c r="N1874" s="1"/>
  <c r="M1874"/>
  <c r="O1874" s="1"/>
  <c r="M2082"/>
  <c r="O2082" s="1"/>
  <c r="L2082"/>
  <c r="N2082" s="1"/>
  <c r="L2482"/>
  <c r="N2482" s="1"/>
  <c r="M2482"/>
  <c r="O2482" s="1"/>
  <c r="L2962"/>
  <c r="N2962" s="1"/>
  <c r="M2962"/>
  <c r="O2962" s="1"/>
  <c r="L1631"/>
  <c r="N1631" s="1"/>
  <c r="M1631"/>
  <c r="O1631" s="1"/>
  <c r="L1887"/>
  <c r="N1887" s="1"/>
  <c r="M1887"/>
  <c r="O1887" s="1"/>
  <c r="L2143"/>
  <c r="N2143" s="1"/>
  <c r="M2143"/>
  <c r="O2143" s="1"/>
  <c r="L2463"/>
  <c r="N2463" s="1"/>
  <c r="M2463"/>
  <c r="O2463" s="1"/>
  <c r="L2847"/>
  <c r="N2847" s="1"/>
  <c r="M2847"/>
  <c r="O2847" s="1"/>
  <c r="L182"/>
  <c r="N182" s="1"/>
  <c r="M182"/>
  <c r="O182" s="1"/>
  <c r="L518"/>
  <c r="N518" s="1"/>
  <c r="M518"/>
  <c r="O518" s="1"/>
  <c r="L838"/>
  <c r="N838" s="1"/>
  <c r="M838"/>
  <c r="O838" s="1"/>
  <c r="L1910"/>
  <c r="N1910" s="1"/>
  <c r="M1910"/>
  <c r="O1910" s="1"/>
  <c r="L2230"/>
  <c r="N2230" s="1"/>
  <c r="M2230"/>
  <c r="O2230" s="1"/>
  <c r="L2550"/>
  <c r="N2550" s="1"/>
  <c r="M2550"/>
  <c r="O2550" s="1"/>
  <c r="L2934"/>
  <c r="N2934" s="1"/>
  <c r="M2934"/>
  <c r="O2934" s="1"/>
  <c r="L1603"/>
  <c r="N1603" s="1"/>
  <c r="M1603"/>
  <c r="O1603" s="1"/>
  <c r="L1891"/>
  <c r="N1891" s="1"/>
  <c r="M1891"/>
  <c r="O1891" s="1"/>
  <c r="L2370"/>
  <c r="N2370" s="1"/>
  <c r="M2370"/>
  <c r="O2370" s="1"/>
  <c r="L2586"/>
  <c r="N2586" s="1"/>
  <c r="M2586"/>
  <c r="O2586" s="1"/>
  <c r="M2850"/>
  <c r="O2850" s="1"/>
  <c r="L2850"/>
  <c r="N2850" s="1"/>
  <c r="L1815"/>
  <c r="N1815" s="1"/>
  <c r="M1815"/>
  <c r="O1815" s="1"/>
  <c r="L2135"/>
  <c r="N2135" s="1"/>
  <c r="M2135"/>
  <c r="O2135" s="1"/>
  <c r="M2455"/>
  <c r="O2455" s="1"/>
  <c r="L2455"/>
  <c r="N2455" s="1"/>
  <c r="M2839"/>
  <c r="O2839" s="1"/>
  <c r="L2839"/>
  <c r="N2839" s="1"/>
  <c r="L1446"/>
  <c r="N1446" s="1"/>
  <c r="M1446"/>
  <c r="O1446" s="1"/>
  <c r="L1758"/>
  <c r="N1758" s="1"/>
  <c r="M1758"/>
  <c r="O1758" s="1"/>
  <c r="L2142"/>
  <c r="N2142" s="1"/>
  <c r="M2142"/>
  <c r="O2142" s="1"/>
  <c r="L2462"/>
  <c r="N2462" s="1"/>
  <c r="M2462"/>
  <c r="O2462" s="1"/>
  <c r="L2782"/>
  <c r="N2782" s="1"/>
  <c r="M2782"/>
  <c r="O2782" s="1"/>
  <c r="L317"/>
  <c r="N317" s="1"/>
  <c r="M317"/>
  <c r="O317" s="1"/>
  <c r="L365"/>
  <c r="N365" s="1"/>
  <c r="M365"/>
  <c r="O365" s="1"/>
  <c r="L397"/>
  <c r="N397" s="1"/>
  <c r="M397"/>
  <c r="O397" s="1"/>
  <c r="L429"/>
  <c r="N429" s="1"/>
  <c r="M429"/>
  <c r="O429" s="1"/>
  <c r="L461"/>
  <c r="N461" s="1"/>
  <c r="M461"/>
  <c r="O461" s="1"/>
  <c r="L493"/>
  <c r="N493" s="1"/>
  <c r="M493"/>
  <c r="O493" s="1"/>
  <c r="L525"/>
  <c r="N525" s="1"/>
  <c r="M525"/>
  <c r="O525" s="1"/>
  <c r="L557"/>
  <c r="N557" s="1"/>
  <c r="M557"/>
  <c r="O557" s="1"/>
  <c r="L589"/>
  <c r="N589" s="1"/>
  <c r="M589"/>
  <c r="O589" s="1"/>
  <c r="L621"/>
  <c r="N621" s="1"/>
  <c r="M621"/>
  <c r="O621" s="1"/>
  <c r="L653"/>
  <c r="N653" s="1"/>
  <c r="M653"/>
  <c r="O653" s="1"/>
  <c r="L685"/>
  <c r="N685" s="1"/>
  <c r="M685"/>
  <c r="O685" s="1"/>
  <c r="L733"/>
  <c r="N733" s="1"/>
  <c r="M733"/>
  <c r="O733" s="1"/>
  <c r="L765"/>
  <c r="N765" s="1"/>
  <c r="M765"/>
  <c r="O765" s="1"/>
  <c r="L797"/>
  <c r="N797" s="1"/>
  <c r="M797"/>
  <c r="O797" s="1"/>
  <c r="L845"/>
  <c r="N845" s="1"/>
  <c r="M845"/>
  <c r="O845" s="1"/>
  <c r="L893"/>
  <c r="N893" s="1"/>
  <c r="M893"/>
  <c r="O893" s="1"/>
  <c r="L941"/>
  <c r="N941" s="1"/>
  <c r="M941"/>
  <c r="O941" s="1"/>
  <c r="L1005"/>
  <c r="N1005" s="1"/>
  <c r="M1005"/>
  <c r="O1005" s="1"/>
  <c r="L1069"/>
  <c r="N1069" s="1"/>
  <c r="M1069"/>
  <c r="O1069" s="1"/>
  <c r="L1117"/>
  <c r="N1117" s="1"/>
  <c r="M1117"/>
  <c r="O1117" s="1"/>
  <c r="L1181"/>
  <c r="N1181" s="1"/>
  <c r="M1181"/>
  <c r="O1181" s="1"/>
  <c r="L1245"/>
  <c r="N1245" s="1"/>
  <c r="M1245"/>
  <c r="O1245" s="1"/>
  <c r="L1309"/>
  <c r="N1309" s="1"/>
  <c r="M1309"/>
  <c r="O1309" s="1"/>
  <c r="L1389"/>
  <c r="N1389" s="1"/>
  <c r="M1389"/>
  <c r="O1389" s="1"/>
  <c r="L1437"/>
  <c r="N1437" s="1"/>
  <c r="M1437"/>
  <c r="O1437" s="1"/>
  <c r="L1501"/>
  <c r="N1501" s="1"/>
  <c r="M1501"/>
  <c r="O1501" s="1"/>
  <c r="L1565"/>
  <c r="N1565" s="1"/>
  <c r="M1565"/>
  <c r="O1565" s="1"/>
  <c r="L1613"/>
  <c r="N1613" s="1"/>
  <c r="M1613"/>
  <c r="O1613" s="1"/>
  <c r="L1677"/>
  <c r="N1677" s="1"/>
  <c r="M1677"/>
  <c r="O1677" s="1"/>
  <c r="L1741"/>
  <c r="N1741" s="1"/>
  <c r="M1741"/>
  <c r="O1741" s="1"/>
  <c r="L1805"/>
  <c r="N1805" s="1"/>
  <c r="M1805"/>
  <c r="O1805" s="1"/>
  <c r="L1869"/>
  <c r="N1869" s="1"/>
  <c r="M1869"/>
  <c r="O1869" s="1"/>
  <c r="L1917"/>
  <c r="N1917" s="1"/>
  <c r="M1917"/>
  <c r="O1917" s="1"/>
  <c r="L1997"/>
  <c r="N1997" s="1"/>
  <c r="M1997"/>
  <c r="O1997" s="1"/>
  <c r="L2061"/>
  <c r="N2061" s="1"/>
  <c r="M2061"/>
  <c r="O2061" s="1"/>
  <c r="L2125"/>
  <c r="N2125" s="1"/>
  <c r="M2125"/>
  <c r="O2125" s="1"/>
  <c r="L2173"/>
  <c r="N2173" s="1"/>
  <c r="M2173"/>
  <c r="O2173" s="1"/>
  <c r="L2237"/>
  <c r="N2237" s="1"/>
  <c r="M2237"/>
  <c r="O2237" s="1"/>
  <c r="L2301"/>
  <c r="N2301" s="1"/>
  <c r="M2301"/>
  <c r="O2301" s="1"/>
  <c r="L2365"/>
  <c r="N2365" s="1"/>
  <c r="M2365"/>
  <c r="O2365" s="1"/>
  <c r="L2429"/>
  <c r="N2429" s="1"/>
  <c r="M2429"/>
  <c r="O2429" s="1"/>
  <c r="L2493"/>
  <c r="N2493" s="1"/>
  <c r="M2493"/>
  <c r="O2493" s="1"/>
  <c r="L2557"/>
  <c r="N2557" s="1"/>
  <c r="M2557"/>
  <c r="O2557" s="1"/>
  <c r="L2637"/>
  <c r="N2637" s="1"/>
  <c r="M2637"/>
  <c r="O2637" s="1"/>
  <c r="L2701"/>
  <c r="N2701" s="1"/>
  <c r="M2701"/>
  <c r="O2701" s="1"/>
  <c r="L2765"/>
  <c r="N2765" s="1"/>
  <c r="M2765"/>
  <c r="O2765" s="1"/>
  <c r="L2829"/>
  <c r="N2829" s="1"/>
  <c r="M2829"/>
  <c r="O2829" s="1"/>
  <c r="L2893"/>
  <c r="N2893" s="1"/>
  <c r="M2893"/>
  <c r="O2893" s="1"/>
  <c r="L2973"/>
  <c r="N2973" s="1"/>
  <c r="M2973"/>
  <c r="O2973" s="1"/>
  <c r="L1706"/>
  <c r="N1706" s="1"/>
  <c r="M1706"/>
  <c r="O1706" s="1"/>
  <c r="L1842"/>
  <c r="N1842" s="1"/>
  <c r="M1842"/>
  <c r="O1842" s="1"/>
  <c r="L2010"/>
  <c r="N2010" s="1"/>
  <c r="M2010"/>
  <c r="O2010" s="1"/>
  <c r="L2322"/>
  <c r="N2322" s="1"/>
  <c r="M2322"/>
  <c r="O2322" s="1"/>
  <c r="L2562"/>
  <c r="N2562" s="1"/>
  <c r="M2562"/>
  <c r="O2562" s="1"/>
  <c r="L2794"/>
  <c r="N2794" s="1"/>
  <c r="M2794"/>
  <c r="O2794" s="1"/>
  <c r="L1695"/>
  <c r="N1695" s="1"/>
  <c r="M1695"/>
  <c r="O1695" s="1"/>
  <c r="L1951"/>
  <c r="N1951" s="1"/>
  <c r="M1951"/>
  <c r="O1951" s="1"/>
  <c r="L2207"/>
  <c r="N2207" s="1"/>
  <c r="M2207"/>
  <c r="O2207" s="1"/>
  <c r="L2399"/>
  <c r="N2399" s="1"/>
  <c r="M2399"/>
  <c r="O2399" s="1"/>
  <c r="L2591"/>
  <c r="N2591" s="1"/>
  <c r="M2591"/>
  <c r="O2591" s="1"/>
  <c r="L2783"/>
  <c r="N2783" s="1"/>
  <c r="M2783"/>
  <c r="O2783" s="1"/>
  <c r="L2975"/>
  <c r="N2975" s="1"/>
  <c r="M2975"/>
  <c r="O2975" s="1"/>
  <c r="L454"/>
  <c r="N454" s="1"/>
  <c r="M454"/>
  <c r="O454" s="1"/>
  <c r="L710"/>
  <c r="N710" s="1"/>
  <c r="M710"/>
  <c r="O710" s="1"/>
  <c r="L1142"/>
  <c r="N1142" s="1"/>
  <c r="M1142"/>
  <c r="O1142" s="1"/>
  <c r="L1846"/>
  <c r="N1846" s="1"/>
  <c r="M1846"/>
  <c r="O1846" s="1"/>
  <c r="L2038"/>
  <c r="N2038" s="1"/>
  <c r="M2038"/>
  <c r="O2038" s="1"/>
  <c r="L2294"/>
  <c r="N2294" s="1"/>
  <c r="M2294"/>
  <c r="O2294" s="1"/>
  <c r="L2486"/>
  <c r="N2486" s="1"/>
  <c r="M2486"/>
  <c r="O2486" s="1"/>
  <c r="L2678"/>
  <c r="N2678" s="1"/>
  <c r="M2678"/>
  <c r="O2678" s="1"/>
  <c r="L2870"/>
  <c r="N2870" s="1"/>
  <c r="M2870"/>
  <c r="O2870" s="1"/>
  <c r="L1859"/>
  <c r="N1859" s="1"/>
  <c r="M1859"/>
  <c r="O1859" s="1"/>
  <c r="L2915"/>
  <c r="N2915" s="1"/>
  <c r="M2915"/>
  <c r="O2915" s="1"/>
  <c r="L1994"/>
  <c r="N1994" s="1"/>
  <c r="M1994"/>
  <c r="O1994" s="1"/>
  <c r="M2210"/>
  <c r="O2210" s="1"/>
  <c r="L2210"/>
  <c r="N2210" s="1"/>
  <c r="L2426"/>
  <c r="N2426" s="1"/>
  <c r="M2426"/>
  <c r="O2426" s="1"/>
  <c r="L2802"/>
  <c r="N2802" s="1"/>
  <c r="M2802"/>
  <c r="O2802" s="1"/>
  <c r="L1623"/>
  <c r="N1623" s="1"/>
  <c r="M1623"/>
  <c r="O1623" s="1"/>
  <c r="M1879"/>
  <c r="O1879" s="1"/>
  <c r="L1879"/>
  <c r="N1879" s="1"/>
  <c r="L2071"/>
  <c r="N2071" s="1"/>
  <c r="M2071"/>
  <c r="O2071" s="1"/>
  <c r="M2327"/>
  <c r="O2327" s="1"/>
  <c r="L2327"/>
  <c r="N2327" s="1"/>
  <c r="M2519"/>
  <c r="O2519" s="1"/>
  <c r="L2519"/>
  <c r="N2519" s="1"/>
  <c r="L2711"/>
  <c r="N2711" s="1"/>
  <c r="M2711"/>
  <c r="O2711" s="1"/>
  <c r="M2903"/>
  <c r="O2903" s="1"/>
  <c r="L2903"/>
  <c r="N2903" s="1"/>
  <c r="L278"/>
  <c r="N278" s="1"/>
  <c r="M278"/>
  <c r="O278" s="1"/>
  <c r="L918"/>
  <c r="N918" s="1"/>
  <c r="M918"/>
  <c r="O918" s="1"/>
  <c r="L1382"/>
  <c r="N1382" s="1"/>
  <c r="M1382"/>
  <c r="O1382" s="1"/>
  <c r="L1638"/>
  <c r="N1638" s="1"/>
  <c r="M1638"/>
  <c r="O1638" s="1"/>
  <c r="L1822"/>
  <c r="N1822" s="1"/>
  <c r="M1822"/>
  <c r="O1822" s="1"/>
  <c r="L2014"/>
  <c r="N2014" s="1"/>
  <c r="M2014"/>
  <c r="O2014" s="1"/>
  <c r="L2206"/>
  <c r="N2206" s="1"/>
  <c r="M2206"/>
  <c r="O2206" s="1"/>
  <c r="L2398"/>
  <c r="N2398" s="1"/>
  <c r="M2398"/>
  <c r="O2398" s="1"/>
  <c r="L2590"/>
  <c r="N2590" s="1"/>
  <c r="M2590"/>
  <c r="O2590" s="1"/>
  <c r="L2846"/>
  <c r="N2846" s="1"/>
  <c r="M2846"/>
  <c r="O2846" s="1"/>
  <c r="M286"/>
  <c r="O286" s="1"/>
  <c r="L286"/>
  <c r="N286" s="1"/>
  <c r="M926"/>
  <c r="O926" s="1"/>
  <c r="L926"/>
  <c r="N926" s="1"/>
  <c r="L1054"/>
  <c r="N1054" s="1"/>
  <c r="M1054"/>
  <c r="O1054" s="1"/>
  <c r="L1294"/>
  <c r="N1294" s="1"/>
  <c r="M1294"/>
  <c r="O1294" s="1"/>
  <c r="L1422"/>
  <c r="N1422" s="1"/>
  <c r="M1422"/>
  <c r="O1422" s="1"/>
  <c r="L1550"/>
  <c r="N1550" s="1"/>
  <c r="M1550"/>
  <c r="O1550" s="1"/>
  <c r="L1678"/>
  <c r="N1678" s="1"/>
  <c r="M1678"/>
  <c r="O1678" s="1"/>
  <c r="L51"/>
  <c r="N51" s="1"/>
  <c r="M51"/>
  <c r="O51" s="1"/>
  <c r="L115"/>
  <c r="N115" s="1"/>
  <c r="M115"/>
  <c r="O115" s="1"/>
  <c r="L179"/>
  <c r="N179" s="1"/>
  <c r="M179"/>
  <c r="O179" s="1"/>
  <c r="L243"/>
  <c r="N243" s="1"/>
  <c r="M243"/>
  <c r="O243" s="1"/>
  <c r="L307"/>
  <c r="N307" s="1"/>
  <c r="M307"/>
  <c r="O307" s="1"/>
  <c r="L371"/>
  <c r="N371" s="1"/>
  <c r="M371"/>
  <c r="O371" s="1"/>
  <c r="L435"/>
  <c r="N435" s="1"/>
  <c r="M435"/>
  <c r="O435" s="1"/>
  <c r="L499"/>
  <c r="N499" s="1"/>
  <c r="M499"/>
  <c r="O499" s="1"/>
  <c r="L563"/>
  <c r="N563" s="1"/>
  <c r="M563"/>
  <c r="O563" s="1"/>
  <c r="L627"/>
  <c r="N627" s="1"/>
  <c r="M627"/>
  <c r="O627" s="1"/>
  <c r="L691"/>
  <c r="N691" s="1"/>
  <c r="M691"/>
  <c r="O691" s="1"/>
  <c r="L755"/>
  <c r="N755" s="1"/>
  <c r="M755"/>
  <c r="O755" s="1"/>
  <c r="L819"/>
  <c r="N819" s="1"/>
  <c r="M819"/>
  <c r="O819" s="1"/>
  <c r="L883"/>
  <c r="N883" s="1"/>
  <c r="M883"/>
  <c r="O883" s="1"/>
  <c r="L947"/>
  <c r="N947" s="1"/>
  <c r="M947"/>
  <c r="O947" s="1"/>
  <c r="L1011"/>
  <c r="N1011" s="1"/>
  <c r="M1011"/>
  <c r="O1011" s="1"/>
  <c r="L1075"/>
  <c r="N1075" s="1"/>
  <c r="M1075"/>
  <c r="O1075" s="1"/>
  <c r="L1139"/>
  <c r="N1139" s="1"/>
  <c r="M1139"/>
  <c r="O1139" s="1"/>
  <c r="L1203"/>
  <c r="N1203" s="1"/>
  <c r="M1203"/>
  <c r="O1203" s="1"/>
  <c r="L1267"/>
  <c r="N1267" s="1"/>
  <c r="M1267"/>
  <c r="O1267" s="1"/>
  <c r="L1331"/>
  <c r="N1331" s="1"/>
  <c r="M1331"/>
  <c r="O1331" s="1"/>
  <c r="L1395"/>
  <c r="N1395" s="1"/>
  <c r="M1395"/>
  <c r="O1395" s="1"/>
  <c r="L1459"/>
  <c r="N1459" s="1"/>
  <c r="M1459"/>
  <c r="O1459" s="1"/>
  <c r="L1523"/>
  <c r="N1523" s="1"/>
  <c r="M1523"/>
  <c r="O1523" s="1"/>
  <c r="L1587"/>
  <c r="N1587" s="1"/>
  <c r="M1587"/>
  <c r="O1587" s="1"/>
  <c r="L2346"/>
  <c r="N2346" s="1"/>
  <c r="M2346"/>
  <c r="O2346" s="1"/>
  <c r="L2666"/>
  <c r="N2666" s="1"/>
  <c r="M2666"/>
  <c r="O2666" s="1"/>
  <c r="L2986"/>
  <c r="N2986" s="1"/>
  <c r="M2986"/>
  <c r="O2986" s="1"/>
  <c r="L119"/>
  <c r="N119" s="1"/>
  <c r="M119"/>
  <c r="O119" s="1"/>
  <c r="L255"/>
  <c r="N255" s="1"/>
  <c r="M255"/>
  <c r="O255" s="1"/>
  <c r="L383"/>
  <c r="N383" s="1"/>
  <c r="M383"/>
  <c r="O383" s="1"/>
  <c r="L511"/>
  <c r="N511" s="1"/>
  <c r="M511"/>
  <c r="O511" s="1"/>
  <c r="L639"/>
  <c r="N639" s="1"/>
  <c r="M639"/>
  <c r="O639" s="1"/>
  <c r="L767"/>
  <c r="N767" s="1"/>
  <c r="M767"/>
  <c r="O767" s="1"/>
  <c r="L895"/>
  <c r="N895" s="1"/>
  <c r="M895"/>
  <c r="O895" s="1"/>
  <c r="L1023"/>
  <c r="N1023" s="1"/>
  <c r="M1023"/>
  <c r="O1023" s="1"/>
  <c r="L1151"/>
  <c r="N1151" s="1"/>
  <c r="M1151"/>
  <c r="O1151" s="1"/>
  <c r="L1279"/>
  <c r="N1279" s="1"/>
  <c r="M1279"/>
  <c r="O1279" s="1"/>
  <c r="L1407"/>
  <c r="N1407" s="1"/>
  <c r="M1407"/>
  <c r="O1407" s="1"/>
  <c r="L1535"/>
  <c r="N1535" s="1"/>
  <c r="M1535"/>
  <c r="O1535" s="1"/>
  <c r="M62"/>
  <c r="O62" s="1"/>
  <c r="L62"/>
  <c r="N62" s="1"/>
  <c r="M190"/>
  <c r="O190" s="1"/>
  <c r="L190"/>
  <c r="N190" s="1"/>
  <c r="L430"/>
  <c r="N430" s="1"/>
  <c r="M430"/>
  <c r="O430" s="1"/>
  <c r="L558"/>
  <c r="N558" s="1"/>
  <c r="M558"/>
  <c r="O558" s="1"/>
  <c r="M686"/>
  <c r="O686" s="1"/>
  <c r="L686"/>
  <c r="N686" s="1"/>
  <c r="M814"/>
  <c r="O814" s="1"/>
  <c r="L814"/>
  <c r="N814" s="1"/>
  <c r="L34"/>
  <c r="N34" s="1"/>
  <c r="M34"/>
  <c r="O34" s="1"/>
  <c r="L98"/>
  <c r="N98" s="1"/>
  <c r="M98"/>
  <c r="O98" s="1"/>
  <c r="L162"/>
  <c r="N162" s="1"/>
  <c r="M162"/>
  <c r="O162" s="1"/>
  <c r="L226"/>
  <c r="N226" s="1"/>
  <c r="M226"/>
  <c r="O226" s="1"/>
  <c r="L290"/>
  <c r="N290" s="1"/>
  <c r="M290"/>
  <c r="O290" s="1"/>
  <c r="L354"/>
  <c r="N354" s="1"/>
  <c r="M354"/>
  <c r="O354" s="1"/>
  <c r="L418"/>
  <c r="N418" s="1"/>
  <c r="M418"/>
  <c r="O418" s="1"/>
  <c r="L482"/>
  <c r="N482" s="1"/>
  <c r="M482"/>
  <c r="O482" s="1"/>
  <c r="L546"/>
  <c r="N546" s="1"/>
  <c r="M546"/>
  <c r="O546" s="1"/>
  <c r="L610"/>
  <c r="N610" s="1"/>
  <c r="M610"/>
  <c r="O610" s="1"/>
  <c r="L674"/>
  <c r="N674" s="1"/>
  <c r="M674"/>
  <c r="O674" s="1"/>
  <c r="L738"/>
  <c r="N738" s="1"/>
  <c r="M738"/>
  <c r="O738" s="1"/>
  <c r="L802"/>
  <c r="N802" s="1"/>
  <c r="M802"/>
  <c r="O802" s="1"/>
  <c r="L866"/>
  <c r="N866" s="1"/>
  <c r="M866"/>
  <c r="O866" s="1"/>
  <c r="L930"/>
  <c r="N930" s="1"/>
  <c r="M930"/>
  <c r="O930" s="1"/>
  <c r="L994"/>
  <c r="N994" s="1"/>
  <c r="M994"/>
  <c r="O994" s="1"/>
  <c r="L1058"/>
  <c r="N1058" s="1"/>
  <c r="M1058"/>
  <c r="O1058" s="1"/>
  <c r="M1122"/>
  <c r="O1122" s="1"/>
  <c r="L1122"/>
  <c r="N1122" s="1"/>
  <c r="M1186"/>
  <c r="O1186" s="1"/>
  <c r="L1186"/>
  <c r="N1186" s="1"/>
  <c r="M1250"/>
  <c r="O1250" s="1"/>
  <c r="L1250"/>
  <c r="N1250" s="1"/>
  <c r="M1314"/>
  <c r="O1314" s="1"/>
  <c r="L1314"/>
  <c r="N1314" s="1"/>
  <c r="M1378"/>
  <c r="O1378" s="1"/>
  <c r="L1378"/>
  <c r="N1378" s="1"/>
  <c r="M1442"/>
  <c r="O1442" s="1"/>
  <c r="L1442"/>
  <c r="N1442" s="1"/>
  <c r="M1506"/>
  <c r="O1506" s="1"/>
  <c r="L1506"/>
  <c r="N1506" s="1"/>
  <c r="M1570"/>
  <c r="O1570" s="1"/>
  <c r="L1570"/>
  <c r="N1570" s="1"/>
  <c r="L1898"/>
  <c r="N1898" s="1"/>
  <c r="M1898"/>
  <c r="O1898" s="1"/>
  <c r="L199"/>
  <c r="N199" s="1"/>
  <c r="M199"/>
  <c r="O199" s="1"/>
  <c r="L327"/>
  <c r="N327" s="1"/>
  <c r="M327"/>
  <c r="O327" s="1"/>
  <c r="L455"/>
  <c r="N455" s="1"/>
  <c r="M455"/>
  <c r="O455" s="1"/>
  <c r="L583"/>
  <c r="N583" s="1"/>
  <c r="M583"/>
  <c r="O583" s="1"/>
  <c r="L711"/>
  <c r="N711" s="1"/>
  <c r="M711"/>
  <c r="O711" s="1"/>
  <c r="L839"/>
  <c r="N839" s="1"/>
  <c r="M839"/>
  <c r="O839" s="1"/>
  <c r="L967"/>
  <c r="N967" s="1"/>
  <c r="M967"/>
  <c r="O967" s="1"/>
  <c r="L1095"/>
  <c r="N1095" s="1"/>
  <c r="M1095"/>
  <c r="O1095" s="1"/>
  <c r="L1223"/>
  <c r="N1223" s="1"/>
  <c r="M1223"/>
  <c r="O1223" s="1"/>
  <c r="L1351"/>
  <c r="N1351" s="1"/>
  <c r="M1351"/>
  <c r="O1351" s="1"/>
  <c r="L1479"/>
  <c r="N1479" s="1"/>
  <c r="M1479"/>
  <c r="O1479" s="1"/>
  <c r="L1999"/>
  <c r="N1999" s="1"/>
  <c r="M1999"/>
  <c r="O1999" s="1"/>
  <c r="L2127"/>
  <c r="N2127" s="1"/>
  <c r="M2127"/>
  <c r="O2127" s="1"/>
  <c r="L2383"/>
  <c r="N2383" s="1"/>
  <c r="M2383"/>
  <c r="O2383" s="1"/>
  <c r="L2639"/>
  <c r="N2639" s="1"/>
  <c r="M2639"/>
  <c r="O2639" s="1"/>
  <c r="M302"/>
  <c r="O302" s="1"/>
  <c r="L302"/>
  <c r="N302" s="1"/>
  <c r="L942"/>
  <c r="N942" s="1"/>
  <c r="M942"/>
  <c r="O942" s="1"/>
  <c r="L1070"/>
  <c r="N1070" s="1"/>
  <c r="M1070"/>
  <c r="O1070" s="1"/>
  <c r="L1310"/>
  <c r="N1310" s="1"/>
  <c r="M1310"/>
  <c r="O1310" s="1"/>
  <c r="L1438"/>
  <c r="N1438" s="1"/>
  <c r="M1438"/>
  <c r="O1438" s="1"/>
  <c r="L1566"/>
  <c r="N1566" s="1"/>
  <c r="M1566"/>
  <c r="O1566" s="1"/>
  <c r="L2890"/>
  <c r="N2890" s="1"/>
  <c r="M2890"/>
  <c r="O2890" s="1"/>
  <c r="L135"/>
  <c r="N135" s="1"/>
  <c r="M135"/>
  <c r="O135" s="1"/>
  <c r="L911"/>
  <c r="N911" s="1"/>
  <c r="M911"/>
  <c r="O911" s="1"/>
  <c r="L1295"/>
  <c r="N1295" s="1"/>
  <c r="M1295"/>
  <c r="O1295" s="1"/>
  <c r="L78"/>
  <c r="N78" s="1"/>
  <c r="M78"/>
  <c r="O78" s="1"/>
  <c r="L206"/>
  <c r="N206" s="1"/>
  <c r="M206"/>
  <c r="O206" s="1"/>
  <c r="M446"/>
  <c r="O446" s="1"/>
  <c r="L446"/>
  <c r="N446" s="1"/>
  <c r="M574"/>
  <c r="O574" s="1"/>
  <c r="L574"/>
  <c r="N574" s="1"/>
  <c r="M702"/>
  <c r="O702" s="1"/>
  <c r="L702"/>
  <c r="N702" s="1"/>
  <c r="M830"/>
  <c r="O830" s="1"/>
  <c r="L830"/>
  <c r="N830" s="1"/>
  <c r="L1870"/>
  <c r="N1870" s="1"/>
  <c r="M1870"/>
  <c r="O1870" s="1"/>
  <c r="L1998"/>
  <c r="N1998" s="1"/>
  <c r="M1998"/>
  <c r="O1998" s="1"/>
  <c r="L2126"/>
  <c r="N2126" s="1"/>
  <c r="M2126"/>
  <c r="O2126" s="1"/>
  <c r="L2254"/>
  <c r="N2254" s="1"/>
  <c r="M2254"/>
  <c r="O2254" s="1"/>
  <c r="L2382"/>
  <c r="N2382" s="1"/>
  <c r="M2382"/>
  <c r="O2382" s="1"/>
  <c r="L2510"/>
  <c r="N2510" s="1"/>
  <c r="M2510"/>
  <c r="O2510" s="1"/>
  <c r="L2638"/>
  <c r="N2638" s="1"/>
  <c r="M2638"/>
  <c r="O2638" s="1"/>
  <c r="L2766"/>
  <c r="N2766" s="1"/>
  <c r="M2766"/>
  <c r="O2766" s="1"/>
  <c r="L2894"/>
  <c r="N2894" s="1"/>
  <c r="M2894"/>
  <c r="O2894" s="1"/>
  <c r="L50"/>
  <c r="N50" s="1"/>
  <c r="M50"/>
  <c r="O50" s="1"/>
  <c r="L178"/>
  <c r="N178" s="1"/>
  <c r="M178"/>
  <c r="O178" s="1"/>
  <c r="L274"/>
  <c r="N274" s="1"/>
  <c r="M274"/>
  <c r="O274" s="1"/>
  <c r="L402"/>
  <c r="N402" s="1"/>
  <c r="M402"/>
  <c r="O402" s="1"/>
  <c r="L530"/>
  <c r="N530" s="1"/>
  <c r="M530"/>
  <c r="O530" s="1"/>
  <c r="L626"/>
  <c r="N626" s="1"/>
  <c r="M626"/>
  <c r="O626" s="1"/>
  <c r="L722"/>
  <c r="N722" s="1"/>
  <c r="M722"/>
  <c r="O722" s="1"/>
  <c r="L818"/>
  <c r="N818" s="1"/>
  <c r="M818"/>
  <c r="O818" s="1"/>
  <c r="L946"/>
  <c r="N946" s="1"/>
  <c r="M946"/>
  <c r="O946" s="1"/>
  <c r="L1042"/>
  <c r="N1042" s="1"/>
  <c r="M1042"/>
  <c r="O1042" s="1"/>
  <c r="L1170"/>
  <c r="N1170" s="1"/>
  <c r="M1170"/>
  <c r="O1170" s="1"/>
  <c r="L1298"/>
  <c r="N1298" s="1"/>
  <c r="M1298"/>
  <c r="O1298" s="1"/>
  <c r="L1426"/>
  <c r="N1426" s="1"/>
  <c r="M1426"/>
  <c r="O1426" s="1"/>
  <c r="L1554"/>
  <c r="N1554" s="1"/>
  <c r="M1554"/>
  <c r="O1554" s="1"/>
  <c r="L1882"/>
  <c r="N1882" s="1"/>
  <c r="M1882"/>
  <c r="O1882" s="1"/>
  <c r="L295"/>
  <c r="N295" s="1"/>
  <c r="M295"/>
  <c r="O295" s="1"/>
  <c r="L487"/>
  <c r="N487" s="1"/>
  <c r="M487"/>
  <c r="O487" s="1"/>
  <c r="L743"/>
  <c r="N743" s="1"/>
  <c r="M743"/>
  <c r="O743" s="1"/>
  <c r="L999"/>
  <c r="N999" s="1"/>
  <c r="M999"/>
  <c r="O999" s="1"/>
  <c r="L1255"/>
  <c r="N1255" s="1"/>
  <c r="M1255"/>
  <c r="O1255" s="1"/>
  <c r="L1511"/>
  <c r="N1511" s="1"/>
  <c r="M1511"/>
  <c r="O1511" s="1"/>
  <c r="L1711"/>
  <c r="N1711" s="1"/>
  <c r="M1711"/>
  <c r="O1711" s="1"/>
  <c r="L2415"/>
  <c r="N2415" s="1"/>
  <c r="M2415"/>
  <c r="O2415" s="1"/>
  <c r="L2799"/>
  <c r="N2799" s="1"/>
  <c r="M2799"/>
  <c r="O2799" s="1"/>
  <c r="M974"/>
  <c r="O974" s="1"/>
  <c r="L974"/>
  <c r="N974" s="1"/>
  <c r="L1278"/>
  <c r="N1278" s="1"/>
  <c r="M1278"/>
  <c r="O1278" s="1"/>
  <c r="L39"/>
  <c r="N39" s="1"/>
  <c r="M39"/>
  <c r="O39" s="1"/>
  <c r="L303"/>
  <c r="N303" s="1"/>
  <c r="M303"/>
  <c r="O303" s="1"/>
  <c r="L1007"/>
  <c r="N1007" s="1"/>
  <c r="M1007"/>
  <c r="O1007" s="1"/>
  <c r="L1391"/>
  <c r="N1391" s="1"/>
  <c r="M1391"/>
  <c r="O1391" s="1"/>
  <c r="L1583"/>
  <c r="N1583" s="1"/>
  <c r="M1583"/>
  <c r="O1583" s="1"/>
  <c r="M46"/>
  <c r="O46" s="1"/>
  <c r="L46"/>
  <c r="N46" s="1"/>
  <c r="M478"/>
  <c r="O478" s="1"/>
  <c r="L478"/>
  <c r="N478" s="1"/>
  <c r="M734"/>
  <c r="O734" s="1"/>
  <c r="L734"/>
  <c r="N734" s="1"/>
  <c r="L1134"/>
  <c r="N1134" s="1"/>
  <c r="M1134"/>
  <c r="O1134" s="1"/>
  <c r="L1838"/>
  <c r="N1838" s="1"/>
  <c r="M1838"/>
  <c r="O1838" s="1"/>
  <c r="L2030"/>
  <c r="N2030" s="1"/>
  <c r="M2030"/>
  <c r="O2030" s="1"/>
  <c r="L2286"/>
  <c r="N2286" s="1"/>
  <c r="M2286"/>
  <c r="O2286" s="1"/>
  <c r="L2478"/>
  <c r="N2478" s="1"/>
  <c r="M2478"/>
  <c r="O2478" s="1"/>
  <c r="L2670"/>
  <c r="N2670" s="1"/>
  <c r="M2670"/>
  <c r="O2670" s="1"/>
  <c r="L2862"/>
  <c r="N2862" s="1"/>
  <c r="M2862"/>
  <c r="O2862" s="1"/>
  <c r="L18"/>
  <c r="N18" s="1"/>
  <c r="M18"/>
  <c r="O18" s="1"/>
  <c r="L146"/>
  <c r="N146" s="1"/>
  <c r="M146"/>
  <c r="O146" s="1"/>
  <c r="L306"/>
  <c r="N306" s="1"/>
  <c r="M306"/>
  <c r="O306" s="1"/>
  <c r="L434"/>
  <c r="N434" s="1"/>
  <c r="M434"/>
  <c r="O434" s="1"/>
  <c r="L594"/>
  <c r="N594" s="1"/>
  <c r="M594"/>
  <c r="O594" s="1"/>
  <c r="L786"/>
  <c r="N786" s="1"/>
  <c r="M786"/>
  <c r="O786" s="1"/>
  <c r="L914"/>
  <c r="N914" s="1"/>
  <c r="M914"/>
  <c r="O914" s="1"/>
  <c r="L1074"/>
  <c r="N1074" s="1"/>
  <c r="M1074"/>
  <c r="O1074" s="1"/>
  <c r="L1202"/>
  <c r="N1202" s="1"/>
  <c r="M1202"/>
  <c r="O1202" s="1"/>
  <c r="L1330"/>
  <c r="N1330" s="1"/>
  <c r="M1330"/>
  <c r="O1330" s="1"/>
  <c r="L1458"/>
  <c r="N1458" s="1"/>
  <c r="M1458"/>
  <c r="O1458" s="1"/>
  <c r="L1586"/>
  <c r="N1586" s="1"/>
  <c r="M1586"/>
  <c r="O1586" s="1"/>
  <c r="L423"/>
  <c r="N423" s="1"/>
  <c r="M423"/>
  <c r="O423" s="1"/>
  <c r="L679"/>
  <c r="N679" s="1"/>
  <c r="M679"/>
  <c r="O679" s="1"/>
  <c r="L935"/>
  <c r="N935" s="1"/>
  <c r="M935"/>
  <c r="O935" s="1"/>
  <c r="L1191"/>
  <c r="N1191" s="1"/>
  <c r="M1191"/>
  <c r="O1191" s="1"/>
  <c r="L1447"/>
  <c r="N1447" s="1"/>
  <c r="M1447"/>
  <c r="O1447" s="1"/>
  <c r="L1775"/>
  <c r="N1775" s="1"/>
  <c r="M1775"/>
  <c r="O1775" s="1"/>
  <c r="M910"/>
  <c r="O910" s="1"/>
  <c r="L910"/>
  <c r="N910" s="1"/>
  <c r="L1342"/>
  <c r="N1342" s="1"/>
  <c r="M1342"/>
  <c r="O1342" s="1"/>
  <c r="L1534"/>
  <c r="N1534" s="1"/>
  <c r="M1534"/>
  <c r="O1534" s="1"/>
  <c r="L1135"/>
  <c r="N1135" s="1"/>
  <c r="M1135"/>
  <c r="O1135" s="1"/>
  <c r="L1519"/>
  <c r="N1519" s="1"/>
  <c r="M1519"/>
  <c r="O1519" s="1"/>
  <c r="M110"/>
  <c r="O110" s="1"/>
  <c r="L110"/>
  <c r="N110" s="1"/>
  <c r="M670"/>
  <c r="O670" s="1"/>
  <c r="L670"/>
  <c r="N670" s="1"/>
  <c r="L1966"/>
  <c r="N1966" s="1"/>
  <c r="M1966"/>
  <c r="O1966" s="1"/>
  <c r="L2222"/>
  <c r="N2222" s="1"/>
  <c r="M2222"/>
  <c r="O2222" s="1"/>
  <c r="L2606"/>
  <c r="N2606" s="1"/>
  <c r="M2606"/>
  <c r="O2606" s="1"/>
  <c r="L2926"/>
  <c r="N2926" s="1"/>
  <c r="M2926"/>
  <c r="O2926" s="1"/>
  <c r="L42"/>
  <c r="N42" s="1"/>
  <c r="M42"/>
  <c r="O42" s="1"/>
  <c r="L170"/>
  <c r="N170" s="1"/>
  <c r="M170"/>
  <c r="O170" s="1"/>
  <c r="L298"/>
  <c r="N298" s="1"/>
  <c r="M298"/>
  <c r="O298" s="1"/>
  <c r="L394"/>
  <c r="N394" s="1"/>
  <c r="M394"/>
  <c r="O394" s="1"/>
  <c r="L490"/>
  <c r="N490" s="1"/>
  <c r="M490"/>
  <c r="O490" s="1"/>
  <c r="L618"/>
  <c r="N618" s="1"/>
  <c r="M618"/>
  <c r="O618" s="1"/>
  <c r="L778"/>
  <c r="N778" s="1"/>
  <c r="M778"/>
  <c r="O778" s="1"/>
  <c r="L938"/>
  <c r="N938" s="1"/>
  <c r="M938"/>
  <c r="O938" s="1"/>
  <c r="L1066"/>
  <c r="N1066" s="1"/>
  <c r="M1066"/>
  <c r="O1066" s="1"/>
  <c r="L1226"/>
  <c r="N1226" s="1"/>
  <c r="M1226"/>
  <c r="O1226" s="1"/>
  <c r="L1354"/>
  <c r="N1354" s="1"/>
  <c r="M1354"/>
  <c r="O1354" s="1"/>
  <c r="L1514"/>
  <c r="N1514" s="1"/>
  <c r="M1514"/>
  <c r="O1514" s="1"/>
  <c r="L1738"/>
  <c r="N1738" s="1"/>
  <c r="M1738"/>
  <c r="O1738" s="1"/>
  <c r="L279"/>
  <c r="N279" s="1"/>
  <c r="M279"/>
  <c r="O279" s="1"/>
  <c r="L599"/>
  <c r="N599" s="1"/>
  <c r="M599"/>
  <c r="O599" s="1"/>
  <c r="L919"/>
  <c r="N919" s="1"/>
  <c r="M919"/>
  <c r="O919" s="1"/>
  <c r="M1111"/>
  <c r="O1111" s="1"/>
  <c r="L1111"/>
  <c r="N1111" s="1"/>
  <c r="L1367"/>
  <c r="N1367" s="1"/>
  <c r="M1367"/>
  <c r="O1367" s="1"/>
  <c r="L1086"/>
  <c r="N1086" s="1"/>
  <c r="M1086"/>
  <c r="O1086" s="1"/>
  <c r="L1390"/>
  <c r="N1390" s="1"/>
  <c r="M1390"/>
  <c r="O1390" s="1"/>
  <c r="L1646"/>
  <c r="N1646" s="1"/>
  <c r="M1646"/>
  <c r="O1646" s="1"/>
  <c r="M131"/>
  <c r="O131" s="1"/>
  <c r="L131"/>
  <c r="N131" s="1"/>
  <c r="L259"/>
  <c r="N259" s="1"/>
  <c r="M259"/>
  <c r="O259" s="1"/>
  <c r="M387"/>
  <c r="O387" s="1"/>
  <c r="L387"/>
  <c r="N387" s="1"/>
  <c r="M547"/>
  <c r="O547" s="1"/>
  <c r="L547"/>
  <c r="N547" s="1"/>
  <c r="L675"/>
  <c r="N675" s="1"/>
  <c r="M675"/>
  <c r="O675" s="1"/>
  <c r="L803"/>
  <c r="N803" s="1"/>
  <c r="M803"/>
  <c r="O803" s="1"/>
  <c r="L963"/>
  <c r="N963" s="1"/>
  <c r="M963"/>
  <c r="O963" s="1"/>
  <c r="L1091"/>
  <c r="N1091" s="1"/>
  <c r="M1091"/>
  <c r="O1091" s="1"/>
  <c r="L1219"/>
  <c r="N1219" s="1"/>
  <c r="M1219"/>
  <c r="O1219" s="1"/>
  <c r="L1347"/>
  <c r="N1347" s="1"/>
  <c r="M1347"/>
  <c r="O1347" s="1"/>
  <c r="L1475"/>
  <c r="N1475" s="1"/>
  <c r="M1475"/>
  <c r="O1475" s="1"/>
  <c r="L1731"/>
  <c r="N1731" s="1"/>
  <c r="M1731"/>
  <c r="O1731" s="1"/>
  <c r="L2019"/>
  <c r="N2019" s="1"/>
  <c r="M2019"/>
  <c r="O2019" s="1"/>
  <c r="L2147"/>
  <c r="N2147" s="1"/>
  <c r="M2147"/>
  <c r="O2147" s="1"/>
  <c r="L2275"/>
  <c r="N2275" s="1"/>
  <c r="M2275"/>
  <c r="O2275" s="1"/>
  <c r="L2467"/>
  <c r="N2467" s="1"/>
  <c r="M2467"/>
  <c r="O2467" s="1"/>
  <c r="L2595"/>
  <c r="N2595" s="1"/>
  <c r="M2595"/>
  <c r="O2595" s="1"/>
  <c r="L2755"/>
  <c r="N2755" s="1"/>
  <c r="M2755"/>
  <c r="O2755" s="1"/>
  <c r="L2883"/>
  <c r="N2883" s="1"/>
  <c r="M2883"/>
  <c r="O2883" s="1"/>
  <c r="L1834"/>
  <c r="N1834" s="1"/>
  <c r="M1834"/>
  <c r="O1834" s="1"/>
  <c r="L2154"/>
  <c r="N2154" s="1"/>
  <c r="M2154"/>
  <c r="O2154" s="1"/>
  <c r="L223"/>
  <c r="N223" s="1"/>
  <c r="M223"/>
  <c r="O223" s="1"/>
  <c r="L607"/>
  <c r="N607" s="1"/>
  <c r="M607"/>
  <c r="O607" s="1"/>
  <c r="L863"/>
  <c r="N863" s="1"/>
  <c r="M863"/>
  <c r="O863" s="1"/>
  <c r="L1183"/>
  <c r="N1183" s="1"/>
  <c r="M1183"/>
  <c r="O1183" s="1"/>
  <c r="L1567"/>
  <c r="N1567" s="1"/>
  <c r="M1567"/>
  <c r="O1567" s="1"/>
  <c r="M158"/>
  <c r="O158" s="1"/>
  <c r="L158"/>
  <c r="N158" s="1"/>
  <c r="L462"/>
  <c r="N462" s="1"/>
  <c r="M462"/>
  <c r="O462" s="1"/>
  <c r="L846"/>
  <c r="N846" s="1"/>
  <c r="M846"/>
  <c r="O846" s="1"/>
  <c r="L1118"/>
  <c r="N1118" s="1"/>
  <c r="M1118"/>
  <c r="O1118" s="1"/>
  <c r="L74"/>
  <c r="N74" s="1"/>
  <c r="M74"/>
  <c r="O74" s="1"/>
  <c r="L202"/>
  <c r="N202" s="1"/>
  <c r="M202"/>
  <c r="O202" s="1"/>
  <c r="L362"/>
  <c r="N362" s="1"/>
  <c r="M362"/>
  <c r="O362" s="1"/>
  <c r="L522"/>
  <c r="N522" s="1"/>
  <c r="M522"/>
  <c r="O522" s="1"/>
  <c r="L650"/>
  <c r="N650" s="1"/>
  <c r="M650"/>
  <c r="O650" s="1"/>
  <c r="L746"/>
  <c r="N746" s="1"/>
  <c r="M746"/>
  <c r="O746" s="1"/>
  <c r="L874"/>
  <c r="N874" s="1"/>
  <c r="M874"/>
  <c r="O874" s="1"/>
  <c r="L970"/>
  <c r="N970" s="1"/>
  <c r="M970"/>
  <c r="O970" s="1"/>
  <c r="L1098"/>
  <c r="N1098" s="1"/>
  <c r="M1098"/>
  <c r="O1098" s="1"/>
  <c r="L1194"/>
  <c r="N1194" s="1"/>
  <c r="M1194"/>
  <c r="O1194" s="1"/>
  <c r="L1322"/>
  <c r="N1322" s="1"/>
  <c r="M1322"/>
  <c r="O1322" s="1"/>
  <c r="L1418"/>
  <c r="N1418" s="1"/>
  <c r="M1418"/>
  <c r="O1418" s="1"/>
  <c r="L1578"/>
  <c r="N1578" s="1"/>
  <c r="M1578"/>
  <c r="O1578" s="1"/>
  <c r="L31"/>
  <c r="N31" s="1"/>
  <c r="M31"/>
  <c r="O31" s="1"/>
  <c r="L215"/>
  <c r="N215" s="1"/>
  <c r="M215"/>
  <c r="O215" s="1"/>
  <c r="L471"/>
  <c r="N471" s="1"/>
  <c r="M471"/>
  <c r="O471" s="1"/>
  <c r="L663"/>
  <c r="N663" s="1"/>
  <c r="M663"/>
  <c r="O663" s="1"/>
  <c r="L855"/>
  <c r="N855" s="1"/>
  <c r="M855"/>
  <c r="O855" s="1"/>
  <c r="M1175"/>
  <c r="O1175" s="1"/>
  <c r="L1175"/>
  <c r="N1175" s="1"/>
  <c r="M1431"/>
  <c r="O1431" s="1"/>
  <c r="L1431"/>
  <c r="N1431" s="1"/>
  <c r="M254"/>
  <c r="O254" s="1"/>
  <c r="L254"/>
  <c r="N254" s="1"/>
  <c r="M894"/>
  <c r="O894" s="1"/>
  <c r="L894"/>
  <c r="N894" s="1"/>
  <c r="L1326"/>
  <c r="N1326" s="1"/>
  <c r="M1326"/>
  <c r="O1326" s="1"/>
  <c r="L1582"/>
  <c r="N1582" s="1"/>
  <c r="M1582"/>
  <c r="O1582" s="1"/>
  <c r="M67"/>
  <c r="O67" s="1"/>
  <c r="L67"/>
  <c r="N67" s="1"/>
  <c r="L163"/>
  <c r="N163" s="1"/>
  <c r="M163"/>
  <c r="O163" s="1"/>
  <c r="L291"/>
  <c r="N291" s="1"/>
  <c r="M291"/>
  <c r="O291" s="1"/>
  <c r="M419"/>
  <c r="O419" s="1"/>
  <c r="L419"/>
  <c r="N419" s="1"/>
  <c r="L515"/>
  <c r="N515" s="1"/>
  <c r="M515"/>
  <c r="O515" s="1"/>
  <c r="L643"/>
  <c r="N643" s="1"/>
  <c r="M643"/>
  <c r="O643" s="1"/>
  <c r="L771"/>
  <c r="N771" s="1"/>
  <c r="M771"/>
  <c r="O771" s="1"/>
  <c r="M899"/>
  <c r="O899" s="1"/>
  <c r="L899"/>
  <c r="N899" s="1"/>
  <c r="M995"/>
  <c r="O995" s="1"/>
  <c r="L995"/>
  <c r="N995" s="1"/>
  <c r="L1123"/>
  <c r="N1123" s="1"/>
  <c r="M1123"/>
  <c r="O1123" s="1"/>
  <c r="L1251"/>
  <c r="N1251" s="1"/>
  <c r="M1251"/>
  <c r="O1251" s="1"/>
  <c r="L1379"/>
  <c r="N1379" s="1"/>
  <c r="M1379"/>
  <c r="O1379" s="1"/>
  <c r="L1507"/>
  <c r="N1507" s="1"/>
  <c r="M1507"/>
  <c r="O1507" s="1"/>
  <c r="L1635"/>
  <c r="N1635" s="1"/>
  <c r="M1635"/>
  <c r="O1635" s="1"/>
  <c r="L1763"/>
  <c r="N1763" s="1"/>
  <c r="M1763"/>
  <c r="O1763" s="1"/>
  <c r="L1987"/>
  <c r="N1987" s="1"/>
  <c r="M1987"/>
  <c r="O1987" s="1"/>
  <c r="L2115"/>
  <c r="N2115" s="1"/>
  <c r="M2115"/>
  <c r="O2115" s="1"/>
  <c r="L2243"/>
  <c r="N2243" s="1"/>
  <c r="M2243"/>
  <c r="O2243" s="1"/>
  <c r="L2339"/>
  <c r="N2339" s="1"/>
  <c r="M2339"/>
  <c r="O2339" s="1"/>
  <c r="L2435"/>
  <c r="N2435" s="1"/>
  <c r="M2435"/>
  <c r="O2435" s="1"/>
  <c r="L2563"/>
  <c r="N2563" s="1"/>
  <c r="M2563"/>
  <c r="O2563" s="1"/>
  <c r="L2691"/>
  <c r="N2691" s="1"/>
  <c r="M2691"/>
  <c r="O2691" s="1"/>
  <c r="L2787"/>
  <c r="N2787" s="1"/>
  <c r="M2787"/>
  <c r="O2787" s="1"/>
  <c r="L2634"/>
  <c r="N2634" s="1"/>
  <c r="M2634"/>
  <c r="O2634" s="1"/>
  <c r="L2954"/>
  <c r="N2954" s="1"/>
  <c r="M2954"/>
  <c r="O2954" s="1"/>
  <c r="L151"/>
  <c r="N151" s="1"/>
  <c r="M151"/>
  <c r="O151" s="1"/>
  <c r="L351"/>
  <c r="N351" s="1"/>
  <c r="M351"/>
  <c r="O351" s="1"/>
  <c r="L543"/>
  <c r="N543" s="1"/>
  <c r="M543"/>
  <c r="O543" s="1"/>
  <c r="L799"/>
  <c r="N799" s="1"/>
  <c r="M799"/>
  <c r="O799" s="1"/>
  <c r="L1055"/>
  <c r="N1055" s="1"/>
  <c r="M1055"/>
  <c r="O1055" s="1"/>
  <c r="L1247"/>
  <c r="N1247" s="1"/>
  <c r="M1247"/>
  <c r="O1247" s="1"/>
  <c r="L1439"/>
  <c r="N1439" s="1"/>
  <c r="M1439"/>
  <c r="O1439" s="1"/>
  <c r="M94"/>
  <c r="O94" s="1"/>
  <c r="L94"/>
  <c r="N94" s="1"/>
  <c r="L526"/>
  <c r="N526" s="1"/>
  <c r="M526"/>
  <c r="O526" s="1"/>
  <c r="L718"/>
  <c r="N718" s="1"/>
  <c r="M718"/>
  <c r="O718" s="1"/>
  <c r="L1182"/>
  <c r="N1182" s="1"/>
  <c r="M1182"/>
  <c r="O1182" s="1"/>
  <c r="Q526" l="1"/>
  <c r="AA526" s="1"/>
  <c r="AO526" s="1"/>
  <c r="Q1055"/>
  <c r="AA1055" s="1"/>
  <c r="AO1055" s="1"/>
  <c r="Q151"/>
  <c r="AA151" s="1"/>
  <c r="AO151" s="1"/>
  <c r="Q2691"/>
  <c r="AA2691" s="1"/>
  <c r="AO2691" s="1"/>
  <c r="Q2243"/>
  <c r="AA2243" s="1"/>
  <c r="AO2243" s="1"/>
  <c r="Q1635"/>
  <c r="AA1635" s="1"/>
  <c r="AO1635" s="1"/>
  <c r="Q1123"/>
  <c r="AA1123" s="1"/>
  <c r="AO1123" s="1"/>
  <c r="Q163"/>
  <c r="AA163" s="1"/>
  <c r="AO163" s="1"/>
  <c r="Q855"/>
  <c r="AA855" s="1"/>
  <c r="AO855" s="1"/>
  <c r="Q31"/>
  <c r="AA31" s="1"/>
  <c r="AO31" s="1"/>
  <c r="Q1194"/>
  <c r="AA1194" s="1"/>
  <c r="AO1194" s="1"/>
  <c r="Q970"/>
  <c r="AA970" s="1"/>
  <c r="AO970" s="1"/>
  <c r="Q522"/>
  <c r="AA522" s="1"/>
  <c r="AO522" s="1"/>
  <c r="Q1118"/>
  <c r="AA1118" s="1"/>
  <c r="AO1118" s="1"/>
  <c r="Q1567"/>
  <c r="AA1567" s="1"/>
  <c r="AO1567" s="1"/>
  <c r="Q223"/>
  <c r="AA223" s="1"/>
  <c r="AO223" s="1"/>
  <c r="Q2755"/>
  <c r="AA2755" s="1"/>
  <c r="AO2755" s="1"/>
  <c r="Q2147"/>
  <c r="AA2147" s="1"/>
  <c r="AO2147" s="1"/>
  <c r="Q1347"/>
  <c r="AA1347" s="1"/>
  <c r="AO1347" s="1"/>
  <c r="Q803"/>
  <c r="AA803" s="1"/>
  <c r="AO803" s="1"/>
  <c r="Q1646"/>
  <c r="AA1646" s="1"/>
  <c r="AO1646" s="1"/>
  <c r="Q1738"/>
  <c r="AA1738" s="1"/>
  <c r="AO1738" s="1"/>
  <c r="Q1066"/>
  <c r="AA1066" s="1"/>
  <c r="AO1066" s="1"/>
  <c r="Q490"/>
  <c r="AA490" s="1"/>
  <c r="AO490" s="1"/>
  <c r="Q42"/>
  <c r="AA42" s="1"/>
  <c r="AO42" s="1"/>
  <c r="Q1966"/>
  <c r="AA1966" s="1"/>
  <c r="AO1966" s="1"/>
  <c r="Q1135"/>
  <c r="AA1135" s="1"/>
  <c r="AO1135" s="1"/>
  <c r="Q1775"/>
  <c r="AA1775" s="1"/>
  <c r="AO1775" s="1"/>
  <c r="Q679"/>
  <c r="AA679" s="1"/>
  <c r="AO679" s="1"/>
  <c r="Q1330"/>
  <c r="AA1330" s="1"/>
  <c r="AO1330" s="1"/>
  <c r="Q786"/>
  <c r="AA786" s="1"/>
  <c r="AO786" s="1"/>
  <c r="Q146"/>
  <c r="AA146" s="1"/>
  <c r="AO146" s="1"/>
  <c r="Q2478"/>
  <c r="AA2478" s="1"/>
  <c r="AO2478" s="1"/>
  <c r="Q1134"/>
  <c r="AA1134" s="1"/>
  <c r="AO1134" s="1"/>
  <c r="Q1007"/>
  <c r="AA1007" s="1"/>
  <c r="AO1007" s="1"/>
  <c r="Q1511"/>
  <c r="AA1511" s="1"/>
  <c r="AO1511" s="1"/>
  <c r="Q487"/>
  <c r="AA487" s="1"/>
  <c r="AO487" s="1"/>
  <c r="Q1426"/>
  <c r="AA1426" s="1"/>
  <c r="AO1426" s="1"/>
  <c r="Q946"/>
  <c r="AA946" s="1"/>
  <c r="AO946" s="1"/>
  <c r="Q530"/>
  <c r="AA530" s="1"/>
  <c r="AO530" s="1"/>
  <c r="Q50"/>
  <c r="AA50" s="1"/>
  <c r="AO50" s="1"/>
  <c r="Q2510"/>
  <c r="AA2510" s="1"/>
  <c r="AO2510" s="1"/>
  <c r="Q1998"/>
  <c r="AA1998" s="1"/>
  <c r="AO1998" s="1"/>
  <c r="Q1295"/>
  <c r="AA1295" s="1"/>
  <c r="AO1295" s="1"/>
  <c r="Q1566"/>
  <c r="AA1566" s="1"/>
  <c r="AO1566" s="1"/>
  <c r="Q942"/>
  <c r="AA942" s="1"/>
  <c r="AO942" s="1"/>
  <c r="Q2127"/>
  <c r="AA2127" s="1"/>
  <c r="AO2127" s="1"/>
  <c r="Q1479"/>
  <c r="AA1479" s="1"/>
  <c r="AO1479" s="1"/>
  <c r="Q967"/>
  <c r="AA967" s="1"/>
  <c r="AO967" s="1"/>
  <c r="Q455"/>
  <c r="AA455" s="1"/>
  <c r="AO455" s="1"/>
  <c r="Q1058"/>
  <c r="AA1058" s="1"/>
  <c r="AO1058" s="1"/>
  <c r="Q802"/>
  <c r="AA802" s="1"/>
  <c r="AO802" s="1"/>
  <c r="Q546"/>
  <c r="AA546" s="1"/>
  <c r="AO546" s="1"/>
  <c r="Q290"/>
  <c r="AA290" s="1"/>
  <c r="AO290" s="1"/>
  <c r="Q34"/>
  <c r="AA34" s="1"/>
  <c r="AO34" s="1"/>
  <c r="Q1407"/>
  <c r="AA1407" s="1"/>
  <c r="AO1407" s="1"/>
  <c r="Q895"/>
  <c r="AA895" s="1"/>
  <c r="AO895" s="1"/>
  <c r="Q383"/>
  <c r="AA383" s="1"/>
  <c r="AO383" s="1"/>
  <c r="Q2666"/>
  <c r="AA2666" s="1"/>
  <c r="AO2666" s="1"/>
  <c r="Q1459"/>
  <c r="AA1459" s="1"/>
  <c r="AO1459" s="1"/>
  <c r="Q1203"/>
  <c r="AA1203" s="1"/>
  <c r="AO1203" s="1"/>
  <c r="Q947"/>
  <c r="AA947" s="1"/>
  <c r="AO947" s="1"/>
  <c r="Q691"/>
  <c r="AA691" s="1"/>
  <c r="AO691" s="1"/>
  <c r="Q435"/>
  <c r="AA435" s="1"/>
  <c r="AO435" s="1"/>
  <c r="Q179"/>
  <c r="AA179" s="1"/>
  <c r="AO179" s="1"/>
  <c r="Q1550"/>
  <c r="AA1550" s="1"/>
  <c r="AO1550" s="1"/>
  <c r="Q2846"/>
  <c r="AA2846" s="1"/>
  <c r="AO2846" s="1"/>
  <c r="Q2014"/>
  <c r="AA2014" s="1"/>
  <c r="AO2014" s="1"/>
  <c r="Q1638"/>
  <c r="AA1638" s="1"/>
  <c r="AO1638" s="1"/>
  <c r="Q1623"/>
  <c r="AA1623" s="1"/>
  <c r="AO1623" s="1"/>
  <c r="Q1994"/>
  <c r="AA1994" s="1"/>
  <c r="AO1994" s="1"/>
  <c r="Q2678"/>
  <c r="AA2678" s="1"/>
  <c r="AO2678" s="1"/>
  <c r="Q1846"/>
  <c r="AA1846" s="1"/>
  <c r="AO1846" s="1"/>
  <c r="Q2975"/>
  <c r="AA2975" s="1"/>
  <c r="AO2975" s="1"/>
  <c r="Q2207"/>
  <c r="AA2207" s="1"/>
  <c r="AO2207" s="1"/>
  <c r="Q2562"/>
  <c r="AA2562" s="1"/>
  <c r="AO2562" s="1"/>
  <c r="Q1706"/>
  <c r="AA1706" s="1"/>
  <c r="AO1706" s="1"/>
  <c r="Q2765"/>
  <c r="AA2765" s="1"/>
  <c r="AO2765" s="1"/>
  <c r="Q2493"/>
  <c r="AA2493" s="1"/>
  <c r="AO2493" s="1"/>
  <c r="Q2237"/>
  <c r="AA2237" s="1"/>
  <c r="AO2237" s="1"/>
  <c r="Q1997"/>
  <c r="AA1997" s="1"/>
  <c r="AO1997" s="1"/>
  <c r="Q1741"/>
  <c r="AA1741" s="1"/>
  <c r="AO1741" s="1"/>
  <c r="Q1501"/>
  <c r="AA1501" s="1"/>
  <c r="AO1501" s="1"/>
  <c r="Q1389"/>
  <c r="AA1389" s="1"/>
  <c r="AO1389" s="1"/>
  <c r="Q1117"/>
  <c r="AA1117" s="1"/>
  <c r="AO1117" s="1"/>
  <c r="Q893"/>
  <c r="AA893" s="1"/>
  <c r="AO893" s="1"/>
  <c r="Q733"/>
  <c r="AA733" s="1"/>
  <c r="AO733" s="1"/>
  <c r="Q589"/>
  <c r="AA589" s="1"/>
  <c r="AO589" s="1"/>
  <c r="Q461"/>
  <c r="AA461" s="1"/>
  <c r="AO461" s="1"/>
  <c r="Q317"/>
  <c r="AA317" s="1"/>
  <c r="AO317" s="1"/>
  <c r="Q1758"/>
  <c r="AA1758" s="1"/>
  <c r="AO1758" s="1"/>
  <c r="Q2370"/>
  <c r="AA2370" s="1"/>
  <c r="AO2370" s="1"/>
  <c r="Q2550"/>
  <c r="AA2550" s="1"/>
  <c r="AO2550" s="1"/>
  <c r="Q518"/>
  <c r="AA518" s="1"/>
  <c r="AO518" s="1"/>
  <c r="Q2143"/>
  <c r="AA2143" s="1"/>
  <c r="AO2143" s="1"/>
  <c r="Q2482"/>
  <c r="AA2482" s="1"/>
  <c r="AO2482" s="1"/>
  <c r="Q2957"/>
  <c r="AA2957" s="1"/>
  <c r="AO2957" s="1"/>
  <c r="Q2717"/>
  <c r="AA2717" s="1"/>
  <c r="AO2717" s="1"/>
  <c r="Q2477"/>
  <c r="AA2477" s="1"/>
  <c r="AO2477" s="1"/>
  <c r="Q2221"/>
  <c r="AA2221" s="1"/>
  <c r="AO2221" s="1"/>
  <c r="Q1965"/>
  <c r="AA1965" s="1"/>
  <c r="AO1965" s="1"/>
  <c r="Q1693"/>
  <c r="AA1693" s="1"/>
  <c r="AO1693" s="1"/>
  <c r="Q1421"/>
  <c r="AA1421" s="1"/>
  <c r="AO1421" s="1"/>
  <c r="Q1165"/>
  <c r="AA1165" s="1"/>
  <c r="AO1165" s="1"/>
  <c r="Q877"/>
  <c r="AA877" s="1"/>
  <c r="AO877" s="1"/>
  <c r="Q205"/>
  <c r="AA205" s="1"/>
  <c r="AO205" s="1"/>
  <c r="Q2928"/>
  <c r="AA2928" s="1"/>
  <c r="AO2928" s="1"/>
  <c r="Q2656"/>
  <c r="AA2656" s="1"/>
  <c r="AO2656" s="1"/>
  <c r="Q2416"/>
  <c r="AA2416" s="1"/>
  <c r="AO2416" s="1"/>
  <c r="Q2144"/>
  <c r="AA2144" s="1"/>
  <c r="AO2144" s="1"/>
  <c r="Q1856"/>
  <c r="AA1856" s="1"/>
  <c r="AO1856" s="1"/>
  <c r="Q1600"/>
  <c r="AA1600" s="1"/>
  <c r="AO1600" s="1"/>
  <c r="Q1472"/>
  <c r="AA1472" s="1"/>
  <c r="AO1472" s="1"/>
  <c r="Q1200"/>
  <c r="AA1200" s="1"/>
  <c r="AO1200" s="1"/>
  <c r="Q96"/>
  <c r="AA96" s="1"/>
  <c r="AO96" s="1"/>
  <c r="Q358"/>
  <c r="AA358" s="1"/>
  <c r="AO358" s="1"/>
  <c r="Q2023"/>
  <c r="AA2023" s="1"/>
  <c r="AO2023" s="1"/>
  <c r="Q239"/>
  <c r="AA239" s="1"/>
  <c r="AO239" s="1"/>
  <c r="Q2226"/>
  <c r="AA2226" s="1"/>
  <c r="AO2226" s="1"/>
  <c r="Q2699"/>
  <c r="AA2699" s="1"/>
  <c r="AO2699" s="1"/>
  <c r="Q2091"/>
  <c r="AA2091" s="1"/>
  <c r="AO2091" s="1"/>
  <c r="Q1611"/>
  <c r="AA1611" s="1"/>
  <c r="AO1611" s="1"/>
  <c r="Q1099"/>
  <c r="AA1099" s="1"/>
  <c r="AO1099" s="1"/>
  <c r="Q555"/>
  <c r="AA555" s="1"/>
  <c r="AO555" s="1"/>
  <c r="Q11"/>
  <c r="AA11" s="1"/>
  <c r="AO11" s="1"/>
  <c r="Q1990"/>
  <c r="AA1990" s="1"/>
  <c r="AO1990" s="1"/>
  <c r="Q406"/>
  <c r="AA406" s="1"/>
  <c r="AO406" s="1"/>
  <c r="Q2031"/>
  <c r="AA2031" s="1"/>
  <c r="AO2031" s="1"/>
  <c r="Q1914"/>
  <c r="AA1914" s="1"/>
  <c r="AO1914" s="1"/>
  <c r="Q2817"/>
  <c r="AA2817" s="1"/>
  <c r="AO2817" s="1"/>
  <c r="Q301"/>
  <c r="AA301" s="1"/>
  <c r="AO301" s="1"/>
  <c r="Q61"/>
  <c r="AA61" s="1"/>
  <c r="AO61" s="1"/>
  <c r="Q2832"/>
  <c r="AA2832" s="1"/>
  <c r="AO2832" s="1"/>
  <c r="Q2592"/>
  <c r="AA2592" s="1"/>
  <c r="AO2592" s="1"/>
  <c r="Q2304"/>
  <c r="AA2304" s="1"/>
  <c r="AO2304" s="1"/>
  <c r="Q2064"/>
  <c r="AA2064" s="1"/>
  <c r="AO2064" s="1"/>
  <c r="Q1840"/>
  <c r="AA1840" s="1"/>
  <c r="AO1840" s="1"/>
  <c r="Q1584"/>
  <c r="AA1584" s="1"/>
  <c r="AO1584" s="1"/>
  <c r="Q1344"/>
  <c r="AA1344" s="1"/>
  <c r="AO1344" s="1"/>
  <c r="Q1088"/>
  <c r="AA1088" s="1"/>
  <c r="AO1088" s="1"/>
  <c r="Q912"/>
  <c r="AA912" s="1"/>
  <c r="AO912" s="1"/>
  <c r="Q784"/>
  <c r="AA784" s="1"/>
  <c r="AO784" s="1"/>
  <c r="Q640"/>
  <c r="AA640" s="1"/>
  <c r="AO640" s="1"/>
  <c r="Q512"/>
  <c r="AA512" s="1"/>
  <c r="AO512" s="1"/>
  <c r="Q448"/>
  <c r="AA448" s="1"/>
  <c r="AO448" s="1"/>
  <c r="Q320"/>
  <c r="AA320" s="1"/>
  <c r="AO320" s="1"/>
  <c r="Q192"/>
  <c r="AA192" s="1"/>
  <c r="AO192" s="1"/>
  <c r="Q1590"/>
  <c r="AA1590" s="1"/>
  <c r="AO1590" s="1"/>
  <c r="Q2791"/>
  <c r="AA2791" s="1"/>
  <c r="AO2791" s="1"/>
  <c r="Q1831"/>
  <c r="AA1831" s="1"/>
  <c r="AO1831" s="1"/>
  <c r="Q2810"/>
  <c r="AA2810" s="1"/>
  <c r="AO2810" s="1"/>
  <c r="Q2827"/>
  <c r="AA2827" s="1"/>
  <c r="AO2827" s="1"/>
  <c r="Q2379"/>
  <c r="AA2379" s="1"/>
  <c r="AO2379" s="1"/>
  <c r="Q1867"/>
  <c r="AA1867" s="1"/>
  <c r="AO1867" s="1"/>
  <c r="Q1355"/>
  <c r="AA1355" s="1"/>
  <c r="AO1355" s="1"/>
  <c r="Q875"/>
  <c r="AA875" s="1"/>
  <c r="AO875" s="1"/>
  <c r="Q331"/>
  <c r="AA331" s="1"/>
  <c r="AO331" s="1"/>
  <c r="Q2758"/>
  <c r="AA2758" s="1"/>
  <c r="AO2758" s="1"/>
  <c r="Q1662"/>
  <c r="AA1662" s="1"/>
  <c r="AO1662" s="1"/>
  <c r="Q2991"/>
  <c r="AA2991" s="1"/>
  <c r="AO2991" s="1"/>
  <c r="Q47"/>
  <c r="AA47" s="1"/>
  <c r="AO47" s="1"/>
  <c r="Q1682"/>
  <c r="AA1682" s="1"/>
  <c r="AO1682" s="1"/>
  <c r="Q2785"/>
  <c r="AA2785" s="1"/>
  <c r="AO2785" s="1"/>
  <c r="Q2593"/>
  <c r="AA2593" s="1"/>
  <c r="AO2593" s="1"/>
  <c r="Q2433"/>
  <c r="AA2433" s="1"/>
  <c r="AO2433" s="1"/>
  <c r="Q2305"/>
  <c r="AA2305" s="1"/>
  <c r="AO2305" s="1"/>
  <c r="Q2129"/>
  <c r="AA2129" s="1"/>
  <c r="AO2129" s="1"/>
  <c r="Q2001"/>
  <c r="AA2001" s="1"/>
  <c r="AO2001" s="1"/>
  <c r="Q1777"/>
  <c r="AA1777" s="1"/>
  <c r="AO1777" s="1"/>
  <c r="Q1750"/>
  <c r="AA1750" s="1"/>
  <c r="AO1750" s="1"/>
  <c r="Q1238"/>
  <c r="AA1238" s="1"/>
  <c r="AO1238" s="1"/>
  <c r="Q2951"/>
  <c r="AA2951" s="1"/>
  <c r="AO2951" s="1"/>
  <c r="Q2439"/>
  <c r="AA2439" s="1"/>
  <c r="AO2439" s="1"/>
  <c r="Q1927"/>
  <c r="AA1927" s="1"/>
  <c r="AO1927" s="1"/>
  <c r="Q1423"/>
  <c r="AA1423" s="1"/>
  <c r="AO1423" s="1"/>
  <c r="Q655"/>
  <c r="AA655" s="1"/>
  <c r="AO655" s="1"/>
  <c r="Q2994"/>
  <c r="AA2994" s="1"/>
  <c r="AO2994" s="1"/>
  <c r="Q2458"/>
  <c r="AA2458" s="1"/>
  <c r="AO2458" s="1"/>
  <c r="Q2034"/>
  <c r="AA2034" s="1"/>
  <c r="AO2034" s="1"/>
  <c r="Q2811"/>
  <c r="AA2811" s="1"/>
  <c r="AO2811" s="1"/>
  <c r="Q2555"/>
  <c r="AA2555" s="1"/>
  <c r="AO2555" s="1"/>
  <c r="Q2299"/>
  <c r="AA2299" s="1"/>
  <c r="AO2299" s="1"/>
  <c r="Q2043"/>
  <c r="AA2043" s="1"/>
  <c r="AO2043" s="1"/>
  <c r="Q1787"/>
  <c r="AA1787" s="1"/>
  <c r="AO1787" s="1"/>
  <c r="Q1531"/>
  <c r="AA1531" s="1"/>
  <c r="AO1531" s="1"/>
  <c r="Q1275"/>
  <c r="AA1275" s="1"/>
  <c r="AO1275" s="1"/>
  <c r="Q1147"/>
  <c r="AA1147" s="1"/>
  <c r="AO1147" s="1"/>
  <c r="Q891"/>
  <c r="AA891" s="1"/>
  <c r="AO891" s="1"/>
  <c r="Q635"/>
  <c r="AA635" s="1"/>
  <c r="AO635" s="1"/>
  <c r="Q379"/>
  <c r="AA379" s="1"/>
  <c r="AO379" s="1"/>
  <c r="Q123"/>
  <c r="AA123" s="1"/>
  <c r="AO123" s="1"/>
  <c r="Q2726"/>
  <c r="AA2726" s="1"/>
  <c r="AO2726" s="1"/>
  <c r="Q2214"/>
  <c r="AA2214" s="1"/>
  <c r="AO2214" s="1"/>
  <c r="Q1694"/>
  <c r="AA1694" s="1"/>
  <c r="AO1694" s="1"/>
  <c r="Q2940"/>
  <c r="AA2940" s="1"/>
  <c r="AO2940" s="1"/>
  <c r="Q2812"/>
  <c r="AA2812" s="1"/>
  <c r="AO2812" s="1"/>
  <c r="Q2684"/>
  <c r="AA2684" s="1"/>
  <c r="AO2684" s="1"/>
  <c r="Q2556"/>
  <c r="AA2556" s="1"/>
  <c r="AO2556" s="1"/>
  <c r="Q2428"/>
  <c r="AA2428" s="1"/>
  <c r="AO2428" s="1"/>
  <c r="Q2300"/>
  <c r="AA2300" s="1"/>
  <c r="AO2300" s="1"/>
  <c r="Q2172"/>
  <c r="AA2172" s="1"/>
  <c r="AO2172" s="1"/>
  <c r="Q2108"/>
  <c r="AA2108" s="1"/>
  <c r="AO2108" s="1"/>
  <c r="Q1980"/>
  <c r="AA1980" s="1"/>
  <c r="AO1980" s="1"/>
  <c r="Q1852"/>
  <c r="AA1852" s="1"/>
  <c r="AO1852" s="1"/>
  <c r="Q1724"/>
  <c r="AA1724" s="1"/>
  <c r="AO1724" s="1"/>
  <c r="Q1596"/>
  <c r="AA1596" s="1"/>
  <c r="AO1596" s="1"/>
  <c r="Q1468"/>
  <c r="AA1468" s="1"/>
  <c r="AO1468" s="1"/>
  <c r="Q1340"/>
  <c r="AA1340" s="1"/>
  <c r="AO1340" s="1"/>
  <c r="Q1212"/>
  <c r="AA1212" s="1"/>
  <c r="AO1212" s="1"/>
  <c r="Q1084"/>
  <c r="AA1084" s="1"/>
  <c r="AO1084" s="1"/>
  <c r="Q956"/>
  <c r="AA956" s="1"/>
  <c r="AO956" s="1"/>
  <c r="Q828"/>
  <c r="AA828" s="1"/>
  <c r="AO828" s="1"/>
  <c r="Q700"/>
  <c r="AA700" s="1"/>
  <c r="AO700" s="1"/>
  <c r="Q572"/>
  <c r="AA572" s="1"/>
  <c r="AO572" s="1"/>
  <c r="Q444"/>
  <c r="AA444" s="1"/>
  <c r="AO444" s="1"/>
  <c r="Q316"/>
  <c r="AA316" s="1"/>
  <c r="AO316" s="1"/>
  <c r="Q188"/>
  <c r="AA188" s="1"/>
  <c r="AO188" s="1"/>
  <c r="Q60"/>
  <c r="AA60" s="1"/>
  <c r="AO60" s="1"/>
  <c r="Q823"/>
  <c r="AA823" s="1"/>
  <c r="AO823" s="1"/>
  <c r="Q311"/>
  <c r="AA311" s="1"/>
  <c r="AO311" s="1"/>
  <c r="Q1818"/>
  <c r="AA1818" s="1"/>
  <c r="AO1818" s="1"/>
  <c r="Q1434"/>
  <c r="AA1434" s="1"/>
  <c r="AO1434" s="1"/>
  <c r="Q282"/>
  <c r="AA282" s="1"/>
  <c r="AO282" s="1"/>
  <c r="Q2900"/>
  <c r="AA2900" s="1"/>
  <c r="AO2900" s="1"/>
  <c r="Q2772"/>
  <c r="AA2772" s="1"/>
  <c r="AO2772" s="1"/>
  <c r="Q2708"/>
  <c r="AA2708" s="1"/>
  <c r="AO2708" s="1"/>
  <c r="Q2580"/>
  <c r="AA2580" s="1"/>
  <c r="AO2580" s="1"/>
  <c r="Q2452"/>
  <c r="AA2452" s="1"/>
  <c r="AO2452" s="1"/>
  <c r="Q2324"/>
  <c r="AA2324" s="1"/>
  <c r="AO2324" s="1"/>
  <c r="Q2196"/>
  <c r="AA2196" s="1"/>
  <c r="AO2196" s="1"/>
  <c r="Q2068"/>
  <c r="AA2068" s="1"/>
  <c r="AO2068" s="1"/>
  <c r="Q1940"/>
  <c r="AA1940" s="1"/>
  <c r="AO1940" s="1"/>
  <c r="Q1812"/>
  <c r="AA1812" s="1"/>
  <c r="AO1812" s="1"/>
  <c r="Q1684"/>
  <c r="AA1684" s="1"/>
  <c r="AO1684" s="1"/>
  <c r="Q1556"/>
  <c r="AA1556" s="1"/>
  <c r="AO1556" s="1"/>
  <c r="Q1428"/>
  <c r="AA1428" s="1"/>
  <c r="AO1428" s="1"/>
  <c r="Q1300"/>
  <c r="AA1300" s="1"/>
  <c r="AO1300" s="1"/>
  <c r="Q1172"/>
  <c r="AA1172" s="1"/>
  <c r="AO1172" s="1"/>
  <c r="Q1044"/>
  <c r="AA1044" s="1"/>
  <c r="AO1044" s="1"/>
  <c r="Q916"/>
  <c r="AA916" s="1"/>
  <c r="AO916" s="1"/>
  <c r="Q788"/>
  <c r="AA788" s="1"/>
  <c r="AO788" s="1"/>
  <c r="Q660"/>
  <c r="AA660" s="1"/>
  <c r="AO660" s="1"/>
  <c r="Q532"/>
  <c r="AA532" s="1"/>
  <c r="AO532" s="1"/>
  <c r="Q404"/>
  <c r="AA404" s="1"/>
  <c r="AO404" s="1"/>
  <c r="Q2584"/>
  <c r="AA2584" s="1"/>
  <c r="AO2584" s="1"/>
  <c r="Q1182"/>
  <c r="AA1182" s="1"/>
  <c r="AO1182" s="1"/>
  <c r="Q1439"/>
  <c r="AA1439" s="1"/>
  <c r="AO1439" s="1"/>
  <c r="Q543"/>
  <c r="AA543" s="1"/>
  <c r="AO543" s="1"/>
  <c r="Q2634"/>
  <c r="AA2634" s="1"/>
  <c r="AO2634" s="1"/>
  <c r="Q2435"/>
  <c r="AA2435" s="1"/>
  <c r="AO2435" s="1"/>
  <c r="Q1987"/>
  <c r="AA1987" s="1"/>
  <c r="AO1987" s="1"/>
  <c r="Q1379"/>
  <c r="AA1379" s="1"/>
  <c r="AO1379" s="1"/>
  <c r="Q643"/>
  <c r="AA643" s="1"/>
  <c r="AO643" s="1"/>
  <c r="Q1582"/>
  <c r="AA1582" s="1"/>
  <c r="AO1582" s="1"/>
  <c r="Q471"/>
  <c r="AA471" s="1"/>
  <c r="AO471" s="1"/>
  <c r="Q1418"/>
  <c r="AA1418" s="1"/>
  <c r="AO1418" s="1"/>
  <c r="Q746"/>
  <c r="AA746" s="1"/>
  <c r="AO746" s="1"/>
  <c r="Q202"/>
  <c r="AA202" s="1"/>
  <c r="AO202" s="1"/>
  <c r="Q462"/>
  <c r="AA462" s="1"/>
  <c r="AO462" s="1"/>
  <c r="Q863"/>
  <c r="AA863" s="1"/>
  <c r="AO863" s="1"/>
  <c r="Q1834"/>
  <c r="AA1834" s="1"/>
  <c r="AO1834" s="1"/>
  <c r="Q2467"/>
  <c r="AA2467" s="1"/>
  <c r="AO2467" s="1"/>
  <c r="Q1731"/>
  <c r="AA1731" s="1"/>
  <c r="AO1731" s="1"/>
  <c r="Q1091"/>
  <c r="AA1091" s="1"/>
  <c r="AO1091" s="1"/>
  <c r="Q259"/>
  <c r="AA259" s="1"/>
  <c r="AO259" s="1"/>
  <c r="Q1086"/>
  <c r="AA1086" s="1"/>
  <c r="AO1086" s="1"/>
  <c r="Q599"/>
  <c r="AA599" s="1"/>
  <c r="AO599" s="1"/>
  <c r="Q1354"/>
  <c r="AA1354" s="1"/>
  <c r="AO1354" s="1"/>
  <c r="Q778"/>
  <c r="AA778" s="1"/>
  <c r="AO778" s="1"/>
  <c r="Q298"/>
  <c r="AA298" s="1"/>
  <c r="AO298" s="1"/>
  <c r="Q2606"/>
  <c r="AA2606" s="1"/>
  <c r="AO2606" s="1"/>
  <c r="Q1342"/>
  <c r="AA1342" s="1"/>
  <c r="AO1342" s="1"/>
  <c r="Q1191"/>
  <c r="AA1191" s="1"/>
  <c r="AO1191" s="1"/>
  <c r="Q1586"/>
  <c r="AA1586" s="1"/>
  <c r="AO1586" s="1"/>
  <c r="Q1074"/>
  <c r="AA1074" s="1"/>
  <c r="AO1074" s="1"/>
  <c r="Q434"/>
  <c r="AA434" s="1"/>
  <c r="AO434" s="1"/>
  <c r="Q2862"/>
  <c r="AA2862" s="1"/>
  <c r="AO2862" s="1"/>
  <c r="Q2030"/>
  <c r="AA2030" s="1"/>
  <c r="AO2030" s="1"/>
  <c r="Q1583"/>
  <c r="AA1583" s="1"/>
  <c r="AO1583" s="1"/>
  <c r="Q39"/>
  <c r="AA39" s="1"/>
  <c r="AO39" s="1"/>
  <c r="Q2415"/>
  <c r="AA2415" s="1"/>
  <c r="AO2415" s="1"/>
  <c r="Q999"/>
  <c r="AA999" s="1"/>
  <c r="AO999" s="1"/>
  <c r="Q1882"/>
  <c r="AA1882" s="1"/>
  <c r="AO1882" s="1"/>
  <c r="Q1170"/>
  <c r="AA1170" s="1"/>
  <c r="AO1170" s="1"/>
  <c r="Q722"/>
  <c r="AA722" s="1"/>
  <c r="AO722" s="1"/>
  <c r="Q274"/>
  <c r="AA274" s="1"/>
  <c r="AO274" s="1"/>
  <c r="Q2766"/>
  <c r="AA2766" s="1"/>
  <c r="AO2766" s="1"/>
  <c r="Q2254"/>
  <c r="AA2254" s="1"/>
  <c r="AO2254" s="1"/>
  <c r="Q206"/>
  <c r="AA206" s="1"/>
  <c r="AO206" s="1"/>
  <c r="Q135"/>
  <c r="AA135" s="1"/>
  <c r="AO135" s="1"/>
  <c r="Q1310"/>
  <c r="AA1310" s="1"/>
  <c r="AO1310" s="1"/>
  <c r="Q2639"/>
  <c r="AA2639" s="1"/>
  <c r="AO2639" s="1"/>
  <c r="Q1223"/>
  <c r="AA1223" s="1"/>
  <c r="AO1223" s="1"/>
  <c r="Q711"/>
  <c r="AA711" s="1"/>
  <c r="AO711" s="1"/>
  <c r="Q199"/>
  <c r="AA199" s="1"/>
  <c r="AO199" s="1"/>
  <c r="Q930"/>
  <c r="AA930" s="1"/>
  <c r="AO930" s="1"/>
  <c r="Q674"/>
  <c r="AA674" s="1"/>
  <c r="AO674" s="1"/>
  <c r="Q418"/>
  <c r="AA418" s="1"/>
  <c r="AO418" s="1"/>
  <c r="Q162"/>
  <c r="AA162" s="1"/>
  <c r="AO162" s="1"/>
  <c r="Q430"/>
  <c r="AA430" s="1"/>
  <c r="AO430" s="1"/>
  <c r="Q1151"/>
  <c r="AA1151" s="1"/>
  <c r="AO1151" s="1"/>
  <c r="Q639"/>
  <c r="AA639" s="1"/>
  <c r="AO639" s="1"/>
  <c r="Q119"/>
  <c r="AA119" s="1"/>
  <c r="AO119" s="1"/>
  <c r="Q1587"/>
  <c r="AA1587" s="1"/>
  <c r="AO1587" s="1"/>
  <c r="Q1331"/>
  <c r="AA1331" s="1"/>
  <c r="AO1331" s="1"/>
  <c r="Q1075"/>
  <c r="AA1075" s="1"/>
  <c r="AO1075" s="1"/>
  <c r="Q819"/>
  <c r="AA819" s="1"/>
  <c r="AO819" s="1"/>
  <c r="Q563"/>
  <c r="AA563" s="1"/>
  <c r="AO563" s="1"/>
  <c r="Q307"/>
  <c r="AA307" s="1"/>
  <c r="AO307" s="1"/>
  <c r="Q51"/>
  <c r="AA51" s="1"/>
  <c r="AO51" s="1"/>
  <c r="Q1294"/>
  <c r="AA1294" s="1"/>
  <c r="AO1294" s="1"/>
  <c r="Q2398"/>
  <c r="AA2398" s="1"/>
  <c r="AO2398" s="1"/>
  <c r="Q918"/>
  <c r="AA918" s="1"/>
  <c r="AO918" s="1"/>
  <c r="Q2071"/>
  <c r="AA2071" s="1"/>
  <c r="AO2071" s="1"/>
  <c r="Q2426"/>
  <c r="AA2426" s="1"/>
  <c r="AO2426" s="1"/>
  <c r="Q1859"/>
  <c r="AA1859" s="1"/>
  <c r="AO1859" s="1"/>
  <c r="Q2294"/>
  <c r="AA2294" s="1"/>
  <c r="AO2294" s="1"/>
  <c r="Q710"/>
  <c r="AA710" s="1"/>
  <c r="AO710" s="1"/>
  <c r="Q2591"/>
  <c r="AA2591" s="1"/>
  <c r="AO2591" s="1"/>
  <c r="Q1695"/>
  <c r="AA1695" s="1"/>
  <c r="AO1695" s="1"/>
  <c r="Q2010"/>
  <c r="AA2010" s="1"/>
  <c r="AO2010" s="1"/>
  <c r="Q2893"/>
  <c r="AA2893" s="1"/>
  <c r="AO2893" s="1"/>
  <c r="Q2637"/>
  <c r="AA2637" s="1"/>
  <c r="AO2637" s="1"/>
  <c r="Q2365"/>
  <c r="AA2365" s="1"/>
  <c r="AO2365" s="1"/>
  <c r="Q2125"/>
  <c r="AA2125" s="1"/>
  <c r="AO2125" s="1"/>
  <c r="Q1869"/>
  <c r="AA1869" s="1"/>
  <c r="AO1869" s="1"/>
  <c r="Q1613"/>
  <c r="AA1613" s="1"/>
  <c r="AO1613" s="1"/>
  <c r="Q1245"/>
  <c r="AA1245" s="1"/>
  <c r="AO1245" s="1"/>
  <c r="Q1005"/>
  <c r="AA1005" s="1"/>
  <c r="AO1005" s="1"/>
  <c r="Q797"/>
  <c r="AA797" s="1"/>
  <c r="AO797" s="1"/>
  <c r="Q653"/>
  <c r="AA653" s="1"/>
  <c r="AO653" s="1"/>
  <c r="Q525"/>
  <c r="AA525" s="1"/>
  <c r="AO525" s="1"/>
  <c r="Q397"/>
  <c r="AA397" s="1"/>
  <c r="AO397" s="1"/>
  <c r="Q2462"/>
  <c r="AA2462" s="1"/>
  <c r="AO2462" s="1"/>
  <c r="Q2135"/>
  <c r="AA2135" s="1"/>
  <c r="AO2135" s="1"/>
  <c r="Q1603"/>
  <c r="AA1603" s="1"/>
  <c r="AO1603" s="1"/>
  <c r="Q1910"/>
  <c r="AA1910" s="1"/>
  <c r="AO1910" s="1"/>
  <c r="Q2847"/>
  <c r="AA2847" s="1"/>
  <c r="AO2847" s="1"/>
  <c r="Q1631"/>
  <c r="AA1631" s="1"/>
  <c r="AO1631" s="1"/>
  <c r="Q1874"/>
  <c r="AA1874" s="1"/>
  <c r="AO1874" s="1"/>
  <c r="Q2845"/>
  <c r="AA2845" s="1"/>
  <c r="AO2845" s="1"/>
  <c r="Q2589"/>
  <c r="AA2589" s="1"/>
  <c r="AO2589" s="1"/>
  <c r="Q2349"/>
  <c r="AA2349" s="1"/>
  <c r="AO2349" s="1"/>
  <c r="Q2077"/>
  <c r="AA2077" s="1"/>
  <c r="AO2077" s="1"/>
  <c r="Q1821"/>
  <c r="AA1821" s="1"/>
  <c r="AO1821" s="1"/>
  <c r="Q1549"/>
  <c r="AA1549" s="1"/>
  <c r="AO1549" s="1"/>
  <c r="Q1293"/>
  <c r="AA1293" s="1"/>
  <c r="AO1293" s="1"/>
  <c r="Q1021"/>
  <c r="AA1021" s="1"/>
  <c r="AO1021" s="1"/>
  <c r="Q2161"/>
  <c r="AA2161" s="1"/>
  <c r="AO2161" s="1"/>
  <c r="Q77"/>
  <c r="AA77" s="1"/>
  <c r="AO77" s="1"/>
  <c r="Q2784"/>
  <c r="AA2784" s="1"/>
  <c r="AO2784" s="1"/>
  <c r="Q2528"/>
  <c r="AA2528" s="1"/>
  <c r="AO2528" s="1"/>
  <c r="Q2288"/>
  <c r="AA2288" s="1"/>
  <c r="AO2288" s="1"/>
  <c r="Q2000"/>
  <c r="AA2000" s="1"/>
  <c r="AO2000" s="1"/>
  <c r="Q1728"/>
  <c r="AA1728" s="1"/>
  <c r="AO1728" s="1"/>
  <c r="Q1328"/>
  <c r="AA1328" s="1"/>
  <c r="AO1328" s="1"/>
  <c r="Q1056"/>
  <c r="AA1056" s="1"/>
  <c r="AO1056" s="1"/>
  <c r="Q1398"/>
  <c r="AA1398" s="1"/>
  <c r="AO1398" s="1"/>
  <c r="Q2599"/>
  <c r="AA2599" s="1"/>
  <c r="AO2599" s="1"/>
  <c r="Q751"/>
  <c r="AA751" s="1"/>
  <c r="AO751" s="1"/>
  <c r="Q2754"/>
  <c r="AA2754" s="1"/>
  <c r="AO2754" s="1"/>
  <c r="Q2923"/>
  <c r="AA2923" s="1"/>
  <c r="AO2923" s="1"/>
  <c r="Q2347"/>
  <c r="AA2347" s="1"/>
  <c r="AO2347" s="1"/>
  <c r="Q1835"/>
  <c r="AA1835" s="1"/>
  <c r="AO1835" s="1"/>
  <c r="Q1323"/>
  <c r="AA1323" s="1"/>
  <c r="AO1323" s="1"/>
  <c r="Q779"/>
  <c r="AA779" s="1"/>
  <c r="AO779" s="1"/>
  <c r="Q299"/>
  <c r="AA299" s="1"/>
  <c r="AO299" s="1"/>
  <c r="Q2438"/>
  <c r="AA2438" s="1"/>
  <c r="AO2438" s="1"/>
  <c r="Q1158"/>
  <c r="AA1158" s="1"/>
  <c r="AO1158" s="1"/>
  <c r="Q2671"/>
  <c r="AA2671" s="1"/>
  <c r="AO2671" s="1"/>
  <c r="Q2738"/>
  <c r="AA2738" s="1"/>
  <c r="AO2738" s="1"/>
  <c r="Q2961"/>
  <c r="AA2961" s="1"/>
  <c r="AO2961" s="1"/>
  <c r="Q2641"/>
  <c r="AA2641" s="1"/>
  <c r="AO2641" s="1"/>
  <c r="Q189"/>
  <c r="AA189" s="1"/>
  <c r="AO189" s="1"/>
  <c r="Q2944"/>
  <c r="AA2944" s="1"/>
  <c r="AO2944" s="1"/>
  <c r="Q2720"/>
  <c r="AA2720" s="1"/>
  <c r="AO2720" s="1"/>
  <c r="Q2432"/>
  <c r="AA2432" s="1"/>
  <c r="AO2432" s="1"/>
  <c r="Q2192"/>
  <c r="AA2192" s="1"/>
  <c r="AO2192" s="1"/>
  <c r="Q1968"/>
  <c r="AA1968" s="1"/>
  <c r="AO1968" s="1"/>
  <c r="Q1712"/>
  <c r="AA1712" s="1"/>
  <c r="AO1712" s="1"/>
  <c r="Q1456"/>
  <c r="AA1456" s="1"/>
  <c r="AO1456" s="1"/>
  <c r="Q1216"/>
  <c r="AA1216" s="1"/>
  <c r="AO1216" s="1"/>
  <c r="Q992"/>
  <c r="AA992" s="1"/>
  <c r="AO992" s="1"/>
  <c r="Q848"/>
  <c r="AA848" s="1"/>
  <c r="AO848" s="1"/>
  <c r="Q720"/>
  <c r="AA720" s="1"/>
  <c r="AO720" s="1"/>
  <c r="Q576"/>
  <c r="AA576" s="1"/>
  <c r="AO576" s="1"/>
  <c r="Q384"/>
  <c r="AA384" s="1"/>
  <c r="AO384" s="1"/>
  <c r="Q256"/>
  <c r="AA256" s="1"/>
  <c r="AO256" s="1"/>
  <c r="Q128"/>
  <c r="AA128" s="1"/>
  <c r="AO128" s="1"/>
  <c r="Q934"/>
  <c r="AA934" s="1"/>
  <c r="AO934" s="1"/>
  <c r="Q2343"/>
  <c r="AA2343" s="1"/>
  <c r="AO2343" s="1"/>
  <c r="Q815"/>
  <c r="AA815" s="1"/>
  <c r="AO815" s="1"/>
  <c r="Q2058"/>
  <c r="AA2058" s="1"/>
  <c r="AO2058" s="1"/>
  <c r="Q2571"/>
  <c r="AA2571" s="1"/>
  <c r="AO2571" s="1"/>
  <c r="Q2123"/>
  <c r="AA2123" s="1"/>
  <c r="AO2123" s="1"/>
  <c r="Q1579"/>
  <c r="AA1579" s="1"/>
  <c r="AO1579" s="1"/>
  <c r="Q1067"/>
  <c r="AA1067" s="1"/>
  <c r="AO1067" s="1"/>
  <c r="Q587"/>
  <c r="AA587" s="1"/>
  <c r="AO587" s="1"/>
  <c r="Q107"/>
  <c r="AA107" s="1"/>
  <c r="AO107" s="1"/>
  <c r="Q2182"/>
  <c r="AA2182" s="1"/>
  <c r="AO2182" s="1"/>
  <c r="Q470"/>
  <c r="AA470" s="1"/>
  <c r="AO470" s="1"/>
  <c r="Q2159"/>
  <c r="AA2159" s="1"/>
  <c r="AO2159" s="1"/>
  <c r="Q2026"/>
  <c r="AA2026" s="1"/>
  <c r="AO2026" s="1"/>
  <c r="Q2881"/>
  <c r="AA2881" s="1"/>
  <c r="AO2881" s="1"/>
  <c r="Q2673"/>
  <c r="AA2673" s="1"/>
  <c r="AO2673" s="1"/>
  <c r="Q2513"/>
  <c r="AA2513" s="1"/>
  <c r="AO2513" s="1"/>
  <c r="Q2369"/>
  <c r="AA2369" s="1"/>
  <c r="AO2369" s="1"/>
  <c r="Q2241"/>
  <c r="AA2241" s="1"/>
  <c r="AO2241" s="1"/>
  <c r="Q1889"/>
  <c r="AA1889" s="1"/>
  <c r="AO1889" s="1"/>
  <c r="Q1633"/>
  <c r="AA1633" s="1"/>
  <c r="AO1633" s="1"/>
  <c r="Q1494"/>
  <c r="AA1494" s="1"/>
  <c r="AO1494" s="1"/>
  <c r="Q966"/>
  <c r="AA966" s="1"/>
  <c r="AO966" s="1"/>
  <c r="Q2695"/>
  <c r="AA2695" s="1"/>
  <c r="AO2695" s="1"/>
  <c r="Q2183"/>
  <c r="AA2183" s="1"/>
  <c r="AO2183" s="1"/>
  <c r="Q1671"/>
  <c r="AA1671" s="1"/>
  <c r="AO1671" s="1"/>
  <c r="Q1039"/>
  <c r="AA1039" s="1"/>
  <c r="AO1039" s="1"/>
  <c r="Q399"/>
  <c r="AA399" s="1"/>
  <c r="AO399" s="1"/>
  <c r="Q2674"/>
  <c r="AA2674" s="1"/>
  <c r="AO2674" s="1"/>
  <c r="Q2250"/>
  <c r="AA2250" s="1"/>
  <c r="AO2250" s="1"/>
  <c r="Q2939"/>
  <c r="AA2939" s="1"/>
  <c r="AO2939" s="1"/>
  <c r="Q2683"/>
  <c r="AA2683" s="1"/>
  <c r="AO2683" s="1"/>
  <c r="Q2427"/>
  <c r="AA2427" s="1"/>
  <c r="AO2427" s="1"/>
  <c r="Q2171"/>
  <c r="AA2171" s="1"/>
  <c r="AO2171" s="1"/>
  <c r="Q1915"/>
  <c r="AA1915" s="1"/>
  <c r="AO1915" s="1"/>
  <c r="Q1659"/>
  <c r="AA1659" s="1"/>
  <c r="AO1659" s="1"/>
  <c r="Q1403"/>
  <c r="AA1403" s="1"/>
  <c r="AO1403" s="1"/>
  <c r="Q1019"/>
  <c r="AA1019" s="1"/>
  <c r="AO1019" s="1"/>
  <c r="Q763"/>
  <c r="AA763" s="1"/>
  <c r="AO763" s="1"/>
  <c r="Q507"/>
  <c r="AA507" s="1"/>
  <c r="AO507" s="1"/>
  <c r="Q251"/>
  <c r="AA251" s="1"/>
  <c r="AO251" s="1"/>
  <c r="Q2982"/>
  <c r="AA2982" s="1"/>
  <c r="AO2982" s="1"/>
  <c r="Q2470"/>
  <c r="AA2470" s="1"/>
  <c r="AO2470" s="1"/>
  <c r="Q1958"/>
  <c r="AA1958" s="1"/>
  <c r="AO1958" s="1"/>
  <c r="Q3004"/>
  <c r="AA3004" s="1"/>
  <c r="AO3004" s="1"/>
  <c r="Q2876"/>
  <c r="AA2876" s="1"/>
  <c r="AO2876" s="1"/>
  <c r="Q2748"/>
  <c r="AA2748" s="1"/>
  <c r="AO2748" s="1"/>
  <c r="Q2620"/>
  <c r="AA2620" s="1"/>
  <c r="AO2620" s="1"/>
  <c r="Q2492"/>
  <c r="AA2492" s="1"/>
  <c r="AO2492" s="1"/>
  <c r="Q2364"/>
  <c r="AA2364" s="1"/>
  <c r="AO2364" s="1"/>
  <c r="Q2236"/>
  <c r="AA2236" s="1"/>
  <c r="AO2236" s="1"/>
  <c r="Q2044"/>
  <c r="AA2044" s="1"/>
  <c r="AO2044" s="1"/>
  <c r="Q1916"/>
  <c r="AA1916" s="1"/>
  <c r="AO1916" s="1"/>
  <c r="Q1788"/>
  <c r="AA1788" s="1"/>
  <c r="AO1788" s="1"/>
  <c r="Q1660"/>
  <c r="AA1660" s="1"/>
  <c r="AO1660" s="1"/>
  <c r="Q1532"/>
  <c r="AA1532" s="1"/>
  <c r="AO1532" s="1"/>
  <c r="Q1404"/>
  <c r="AA1404" s="1"/>
  <c r="AO1404" s="1"/>
  <c r="Q1276"/>
  <c r="AA1276" s="1"/>
  <c r="AO1276" s="1"/>
  <c r="Q1148"/>
  <c r="AA1148" s="1"/>
  <c r="AO1148" s="1"/>
  <c r="Q1020"/>
  <c r="AA1020" s="1"/>
  <c r="AO1020" s="1"/>
  <c r="Q892"/>
  <c r="AA892" s="1"/>
  <c r="AO892" s="1"/>
  <c r="Q764"/>
  <c r="AA764" s="1"/>
  <c r="AO764" s="1"/>
  <c r="Q636"/>
  <c r="AA636" s="1"/>
  <c r="AO636" s="1"/>
  <c r="Q508"/>
  <c r="AA508" s="1"/>
  <c r="AO508" s="1"/>
  <c r="Q380"/>
  <c r="AA380" s="1"/>
  <c r="AO380" s="1"/>
  <c r="Q252"/>
  <c r="AA252" s="1"/>
  <c r="AO252" s="1"/>
  <c r="Q124"/>
  <c r="AA124" s="1"/>
  <c r="AO124" s="1"/>
  <c r="Q567"/>
  <c r="AA567" s="1"/>
  <c r="AO567" s="1"/>
  <c r="Q63"/>
  <c r="AA63" s="1"/>
  <c r="AO63" s="1"/>
  <c r="Q1562"/>
  <c r="AA1562" s="1"/>
  <c r="AO1562" s="1"/>
  <c r="Q1050"/>
  <c r="AA1050" s="1"/>
  <c r="AO1050" s="1"/>
  <c r="Q2964"/>
  <c r="AA2964" s="1"/>
  <c r="AO2964" s="1"/>
  <c r="Q2836"/>
  <c r="AA2836" s="1"/>
  <c r="AO2836" s="1"/>
  <c r="Q2644"/>
  <c r="AA2644" s="1"/>
  <c r="AO2644" s="1"/>
  <c r="Q2516"/>
  <c r="AA2516" s="1"/>
  <c r="AO2516" s="1"/>
  <c r="Q2388"/>
  <c r="AA2388" s="1"/>
  <c r="AO2388" s="1"/>
  <c r="Q2260"/>
  <c r="AA2260" s="1"/>
  <c r="AO2260" s="1"/>
  <c r="Q2132"/>
  <c r="AA2132" s="1"/>
  <c r="AO2132" s="1"/>
  <c r="Q2004"/>
  <c r="AA2004" s="1"/>
  <c r="AO2004" s="1"/>
  <c r="Q1876"/>
  <c r="AA1876" s="1"/>
  <c r="AO1876" s="1"/>
  <c r="Q1748"/>
  <c r="AA1748" s="1"/>
  <c r="AO1748" s="1"/>
  <c r="Q1620"/>
  <c r="AA1620" s="1"/>
  <c r="AO1620" s="1"/>
  <c r="Q1492"/>
  <c r="AA1492" s="1"/>
  <c r="AO1492" s="1"/>
  <c r="Q1364"/>
  <c r="AA1364" s="1"/>
  <c r="AO1364" s="1"/>
  <c r="Q1236"/>
  <c r="AA1236" s="1"/>
  <c r="AO1236" s="1"/>
  <c r="Q1108"/>
  <c r="AA1108" s="1"/>
  <c r="AO1108" s="1"/>
  <c r="Q980"/>
  <c r="AA980" s="1"/>
  <c r="AO980" s="1"/>
  <c r="Q852"/>
  <c r="AA852" s="1"/>
  <c r="AO852" s="1"/>
  <c r="Q724"/>
  <c r="AA724" s="1"/>
  <c r="AO724" s="1"/>
  <c r="Q596"/>
  <c r="AA596" s="1"/>
  <c r="AO596" s="1"/>
  <c r="Q468"/>
  <c r="AA468" s="1"/>
  <c r="AO468" s="1"/>
  <c r="Q340"/>
  <c r="AA340" s="1"/>
  <c r="AO340" s="1"/>
  <c r="Q276"/>
  <c r="AA276" s="1"/>
  <c r="AO276" s="1"/>
  <c r="Q212"/>
  <c r="AA212" s="1"/>
  <c r="AO212" s="1"/>
  <c r="Q148"/>
  <c r="AA148" s="1"/>
  <c r="AO148" s="1"/>
  <c r="Q84"/>
  <c r="AA84" s="1"/>
  <c r="AO84" s="1"/>
  <c r="Q20"/>
  <c r="AA20" s="1"/>
  <c r="AO20" s="1"/>
  <c r="Q2968"/>
  <c r="AA2968" s="1"/>
  <c r="AO2968" s="1"/>
  <c r="Q2904"/>
  <c r="AA2904" s="1"/>
  <c r="AO2904" s="1"/>
  <c r="Q2840"/>
  <c r="AA2840" s="1"/>
  <c r="AO2840" s="1"/>
  <c r="Q2776"/>
  <c r="AA2776" s="1"/>
  <c r="AO2776" s="1"/>
  <c r="Q2712"/>
  <c r="AA2712" s="1"/>
  <c r="AO2712" s="1"/>
  <c r="Q2648"/>
  <c r="AA2648" s="1"/>
  <c r="AO2648" s="1"/>
  <c r="Q2520"/>
  <c r="AA2520" s="1"/>
  <c r="AO2520" s="1"/>
  <c r="Q2456"/>
  <c r="AA2456" s="1"/>
  <c r="AO2456" s="1"/>
  <c r="Q2392"/>
  <c r="AA2392" s="1"/>
  <c r="AO2392" s="1"/>
  <c r="Q2328"/>
  <c r="AA2328" s="1"/>
  <c r="AO2328" s="1"/>
  <c r="Q2264"/>
  <c r="AA2264" s="1"/>
  <c r="AO2264" s="1"/>
  <c r="Q2200"/>
  <c r="AA2200" s="1"/>
  <c r="AO2200" s="1"/>
  <c r="Q2136"/>
  <c r="AA2136" s="1"/>
  <c r="AO2136" s="1"/>
  <c r="Q2072"/>
  <c r="AA2072" s="1"/>
  <c r="AO2072" s="1"/>
  <c r="Q2008"/>
  <c r="AA2008" s="1"/>
  <c r="AO2008" s="1"/>
  <c r="Q1944"/>
  <c r="AA1944" s="1"/>
  <c r="AO1944" s="1"/>
  <c r="Q1880"/>
  <c r="AA1880" s="1"/>
  <c r="AO1880" s="1"/>
  <c r="Q1816"/>
  <c r="AA1816" s="1"/>
  <c r="AO1816" s="1"/>
  <c r="Q1752"/>
  <c r="AA1752" s="1"/>
  <c r="AO1752" s="1"/>
  <c r="Q1688"/>
  <c r="AA1688" s="1"/>
  <c r="AO1688" s="1"/>
  <c r="Q1624"/>
  <c r="AA1624" s="1"/>
  <c r="AO1624" s="1"/>
  <c r="Q1560"/>
  <c r="AA1560" s="1"/>
  <c r="AO1560" s="1"/>
  <c r="Q1496"/>
  <c r="AA1496" s="1"/>
  <c r="AO1496" s="1"/>
  <c r="Q1432"/>
  <c r="AA1432" s="1"/>
  <c r="AO1432" s="1"/>
  <c r="Q1368"/>
  <c r="AA1368" s="1"/>
  <c r="AO1368" s="1"/>
  <c r="Q1304"/>
  <c r="AA1304" s="1"/>
  <c r="AO1304" s="1"/>
  <c r="Q1240"/>
  <c r="AA1240" s="1"/>
  <c r="AO1240" s="1"/>
  <c r="Q1176"/>
  <c r="AA1176" s="1"/>
  <c r="AO1176" s="1"/>
  <c r="Q1112"/>
  <c r="AA1112" s="1"/>
  <c r="AO1112" s="1"/>
  <c r="Q1048"/>
  <c r="AA1048" s="1"/>
  <c r="AO1048" s="1"/>
  <c r="Q984"/>
  <c r="AA984" s="1"/>
  <c r="AO984" s="1"/>
  <c r="Q920"/>
  <c r="AA920" s="1"/>
  <c r="AO920" s="1"/>
  <c r="Q856"/>
  <c r="AA856" s="1"/>
  <c r="AO856" s="1"/>
  <c r="Q792"/>
  <c r="AA792" s="1"/>
  <c r="AO792" s="1"/>
  <c r="Q728"/>
  <c r="AA728" s="1"/>
  <c r="AO728" s="1"/>
  <c r="Q664"/>
  <c r="AA664" s="1"/>
  <c r="AO664" s="1"/>
  <c r="Q600"/>
  <c r="AA600" s="1"/>
  <c r="AO600" s="1"/>
  <c r="Q536"/>
  <c r="AA536" s="1"/>
  <c r="AO536" s="1"/>
  <c r="Q472"/>
  <c r="AA472" s="1"/>
  <c r="AO472" s="1"/>
  <c r="Q408"/>
  <c r="AA408" s="1"/>
  <c r="AO408" s="1"/>
  <c r="Q344"/>
  <c r="AA344" s="1"/>
  <c r="AO344" s="1"/>
  <c r="Q280"/>
  <c r="AA280" s="1"/>
  <c r="AO280" s="1"/>
  <c r="Q216"/>
  <c r="AA216" s="1"/>
  <c r="AO216" s="1"/>
  <c r="Q152"/>
  <c r="AA152" s="1"/>
  <c r="AO152" s="1"/>
  <c r="Q88"/>
  <c r="AA88" s="1"/>
  <c r="AO88" s="1"/>
  <c r="Q24"/>
  <c r="AA24" s="1"/>
  <c r="AO24" s="1"/>
  <c r="Q694"/>
  <c r="AA694" s="1"/>
  <c r="AO694" s="1"/>
  <c r="Q438"/>
  <c r="AA438" s="1"/>
  <c r="AO438" s="1"/>
  <c r="Q38"/>
  <c r="AA38" s="1"/>
  <c r="AO38" s="1"/>
  <c r="Q2767"/>
  <c r="AA2767" s="1"/>
  <c r="AO2767" s="1"/>
  <c r="Q2255"/>
  <c r="AA2255" s="1"/>
  <c r="AO2255" s="1"/>
  <c r="Q1743"/>
  <c r="AA1743" s="1"/>
  <c r="AO1743" s="1"/>
  <c r="Q79"/>
  <c r="AA79" s="1"/>
  <c r="AO79" s="1"/>
  <c r="Q2778"/>
  <c r="AA2778" s="1"/>
  <c r="AO2778" s="1"/>
  <c r="Q2138"/>
  <c r="AA2138" s="1"/>
  <c r="AO2138" s="1"/>
  <c r="Q2985"/>
  <c r="AA2985" s="1"/>
  <c r="AO2985" s="1"/>
  <c r="Q2921"/>
  <c r="AA2921" s="1"/>
  <c r="AO2921" s="1"/>
  <c r="Q2857"/>
  <c r="AA2857" s="1"/>
  <c r="AO2857" s="1"/>
  <c r="Q2793"/>
  <c r="AA2793" s="1"/>
  <c r="AO2793" s="1"/>
  <c r="Q2729"/>
  <c r="AA2729" s="1"/>
  <c r="AO2729" s="1"/>
  <c r="Q2665"/>
  <c r="AA2665" s="1"/>
  <c r="AO2665" s="1"/>
  <c r="Q2601"/>
  <c r="AA2601" s="1"/>
  <c r="AO2601" s="1"/>
  <c r="Q2537"/>
  <c r="AA2537" s="1"/>
  <c r="AO2537" s="1"/>
  <c r="Q2473"/>
  <c r="AA2473" s="1"/>
  <c r="AO2473" s="1"/>
  <c r="Q2409"/>
  <c r="AA2409" s="1"/>
  <c r="AO2409" s="1"/>
  <c r="Q2345"/>
  <c r="AA2345" s="1"/>
  <c r="AO2345" s="1"/>
  <c r="Q2281"/>
  <c r="AA2281" s="1"/>
  <c r="AO2281" s="1"/>
  <c r="Q2217"/>
  <c r="AA2217" s="1"/>
  <c r="AO2217" s="1"/>
  <c r="Q2153"/>
  <c r="AA2153" s="1"/>
  <c r="AO2153" s="1"/>
  <c r="Q2089"/>
  <c r="AA2089" s="1"/>
  <c r="AO2089" s="1"/>
  <c r="Q2025"/>
  <c r="AA2025" s="1"/>
  <c r="AO2025" s="1"/>
  <c r="Q1961"/>
  <c r="AA1961" s="1"/>
  <c r="AO1961" s="1"/>
  <c r="Q1897"/>
  <c r="AA1897" s="1"/>
  <c r="AO1897" s="1"/>
  <c r="Q1833"/>
  <c r="AA1833" s="1"/>
  <c r="AO1833" s="1"/>
  <c r="Q1769"/>
  <c r="AA1769" s="1"/>
  <c r="AO1769" s="1"/>
  <c r="Q1705"/>
  <c r="AA1705" s="1"/>
  <c r="AO1705" s="1"/>
  <c r="Q1641"/>
  <c r="AA1641" s="1"/>
  <c r="AO1641" s="1"/>
  <c r="Q1577"/>
  <c r="AA1577" s="1"/>
  <c r="AO1577" s="1"/>
  <c r="Q1513"/>
  <c r="AA1513" s="1"/>
  <c r="AO1513" s="1"/>
  <c r="Q1449"/>
  <c r="AA1449" s="1"/>
  <c r="AO1449" s="1"/>
  <c r="Q1385"/>
  <c r="AA1385" s="1"/>
  <c r="AO1385" s="1"/>
  <c r="Q1321"/>
  <c r="AA1321" s="1"/>
  <c r="AO1321" s="1"/>
  <c r="Q1257"/>
  <c r="AA1257" s="1"/>
  <c r="AO1257" s="1"/>
  <c r="Q1193"/>
  <c r="AA1193" s="1"/>
  <c r="AO1193" s="1"/>
  <c r="Q1129"/>
  <c r="AA1129" s="1"/>
  <c r="AO1129" s="1"/>
  <c r="Q2145"/>
  <c r="AA2145" s="1"/>
  <c r="AO2145" s="1"/>
  <c r="Q2017"/>
  <c r="AA2017" s="1"/>
  <c r="AO2017" s="1"/>
  <c r="Q1873"/>
  <c r="AA1873" s="1"/>
  <c r="AO1873" s="1"/>
  <c r="Q1729"/>
  <c r="AA1729" s="1"/>
  <c r="AO1729" s="1"/>
  <c r="Q1617"/>
  <c r="AA1617" s="1"/>
  <c r="AO1617" s="1"/>
  <c r="Q1553"/>
  <c r="AA1553" s="1"/>
  <c r="AO1553" s="1"/>
  <c r="Q1473"/>
  <c r="AA1473" s="1"/>
  <c r="AO1473" s="1"/>
  <c r="Q1409"/>
  <c r="AA1409" s="1"/>
  <c r="AO1409" s="1"/>
  <c r="Q1345"/>
  <c r="AA1345" s="1"/>
  <c r="AO1345" s="1"/>
  <c r="Q1281"/>
  <c r="AA1281" s="1"/>
  <c r="AO1281" s="1"/>
  <c r="Q1217"/>
  <c r="AA1217" s="1"/>
  <c r="AO1217" s="1"/>
  <c r="Q1153"/>
  <c r="AA1153" s="1"/>
  <c r="AO1153" s="1"/>
  <c r="Q1089"/>
  <c r="AA1089" s="1"/>
  <c r="AO1089" s="1"/>
  <c r="Q1025"/>
  <c r="AA1025" s="1"/>
  <c r="AO1025" s="1"/>
  <c r="Q961"/>
  <c r="AA961" s="1"/>
  <c r="AO961" s="1"/>
  <c r="Q897"/>
  <c r="AA897" s="1"/>
  <c r="AO897" s="1"/>
  <c r="Q833"/>
  <c r="AA833" s="1"/>
  <c r="AO833" s="1"/>
  <c r="Q769"/>
  <c r="AA769" s="1"/>
  <c r="AO769" s="1"/>
  <c r="Q10"/>
  <c r="AA10" s="1"/>
  <c r="AO10" s="1"/>
  <c r="Q2750"/>
  <c r="AA2750" s="1"/>
  <c r="AO2750" s="1"/>
  <c r="Q2494"/>
  <c r="AA2494" s="1"/>
  <c r="AO2494" s="1"/>
  <c r="Q2238"/>
  <c r="AA2238" s="1"/>
  <c r="AO2238" s="1"/>
  <c r="Q1982"/>
  <c r="AA1982" s="1"/>
  <c r="AO1982" s="1"/>
  <c r="Q1734"/>
  <c r="AA1734" s="1"/>
  <c r="AO1734" s="1"/>
  <c r="Q1478"/>
  <c r="AA1478" s="1"/>
  <c r="AO1478" s="1"/>
  <c r="Q1222"/>
  <c r="AA1222" s="1"/>
  <c r="AO1222" s="1"/>
  <c r="Q950"/>
  <c r="AA950" s="1"/>
  <c r="AO950" s="1"/>
  <c r="Q2770"/>
  <c r="AA2770" s="1"/>
  <c r="AO2770" s="1"/>
  <c r="Q2450"/>
  <c r="AA2450" s="1"/>
  <c r="AO2450" s="1"/>
  <c r="Q2130"/>
  <c r="AA2130" s="1"/>
  <c r="AO2130" s="1"/>
  <c r="Q2995"/>
  <c r="AA2995" s="1"/>
  <c r="AO2995" s="1"/>
  <c r="Q2867"/>
  <c r="AA2867" s="1"/>
  <c r="AO2867" s="1"/>
  <c r="Q2739"/>
  <c r="AA2739" s="1"/>
  <c r="AO2739" s="1"/>
  <c r="Q2611"/>
  <c r="AA2611" s="1"/>
  <c r="AO2611" s="1"/>
  <c r="Q2483"/>
  <c r="AA2483" s="1"/>
  <c r="AO2483" s="1"/>
  <c r="Q2355"/>
  <c r="AA2355" s="1"/>
  <c r="AO2355" s="1"/>
  <c r="Q2227"/>
  <c r="AA2227" s="1"/>
  <c r="AO2227" s="1"/>
  <c r="Q2099"/>
  <c r="AA2099" s="1"/>
  <c r="AO2099" s="1"/>
  <c r="Q1971"/>
  <c r="AA1971" s="1"/>
  <c r="AO1971" s="1"/>
  <c r="Q1843"/>
  <c r="AA1843" s="1"/>
  <c r="AO1843" s="1"/>
  <c r="Q1715"/>
  <c r="AA1715" s="1"/>
  <c r="AO1715" s="1"/>
  <c r="Q2966"/>
  <c r="AA2966" s="1"/>
  <c r="AO2966" s="1"/>
  <c r="Q2710"/>
  <c r="AA2710" s="1"/>
  <c r="AO2710" s="1"/>
  <c r="Q2454"/>
  <c r="AA2454" s="1"/>
  <c r="AO2454" s="1"/>
  <c r="Q2198"/>
  <c r="AA2198" s="1"/>
  <c r="AO2198" s="1"/>
  <c r="Q1942"/>
  <c r="AA1942" s="1"/>
  <c r="AO1942" s="1"/>
  <c r="Q1174"/>
  <c r="AA1174" s="1"/>
  <c r="AO1174" s="1"/>
  <c r="Q678"/>
  <c r="AA678" s="1"/>
  <c r="AO678" s="1"/>
  <c r="Q422"/>
  <c r="AA422" s="1"/>
  <c r="AO422" s="1"/>
  <c r="Q1065"/>
  <c r="AA1065" s="1"/>
  <c r="AO1065" s="1"/>
  <c r="Q1001"/>
  <c r="AA1001" s="1"/>
  <c r="AO1001" s="1"/>
  <c r="Q937"/>
  <c r="AA937" s="1"/>
  <c r="AO937" s="1"/>
  <c r="Q873"/>
  <c r="AA873" s="1"/>
  <c r="AO873" s="1"/>
  <c r="Q809"/>
  <c r="AA809" s="1"/>
  <c r="AO809" s="1"/>
  <c r="Q745"/>
  <c r="AA745" s="1"/>
  <c r="AO745" s="1"/>
  <c r="Q2974"/>
  <c r="AA2974" s="1"/>
  <c r="AO2974" s="1"/>
  <c r="Q2526"/>
  <c r="AA2526" s="1"/>
  <c r="AO2526" s="1"/>
  <c r="Q2078"/>
  <c r="AA2078" s="1"/>
  <c r="AO2078" s="1"/>
  <c r="Q1702"/>
  <c r="AA1702" s="1"/>
  <c r="AO1702" s="1"/>
  <c r="Q1254"/>
  <c r="AA1254" s="1"/>
  <c r="AO1254" s="1"/>
  <c r="Q214"/>
  <c r="AA214" s="1"/>
  <c r="AO214" s="1"/>
  <c r="Q2583"/>
  <c r="AA2583" s="1"/>
  <c r="AO2583" s="1"/>
  <c r="Q1751"/>
  <c r="AA1751" s="1"/>
  <c r="AO1751" s="1"/>
  <c r="Q2403"/>
  <c r="AA2403" s="1"/>
  <c r="AO2403" s="1"/>
  <c r="Q2998"/>
  <c r="AA2998" s="1"/>
  <c r="AO2998" s="1"/>
  <c r="Q2614"/>
  <c r="AA2614" s="1"/>
  <c r="AO2614" s="1"/>
  <c r="Q2166"/>
  <c r="AA2166" s="1"/>
  <c r="AO2166" s="1"/>
  <c r="Q774"/>
  <c r="AA774" s="1"/>
  <c r="AO774" s="1"/>
  <c r="Q390"/>
  <c r="AA390" s="1"/>
  <c r="AO390" s="1"/>
  <c r="Q2911"/>
  <c r="AA2911" s="1"/>
  <c r="AO2911" s="1"/>
  <c r="Q2527"/>
  <c r="AA2527" s="1"/>
  <c r="AO2527" s="1"/>
  <c r="Q2079"/>
  <c r="AA2079" s="1"/>
  <c r="AO2079" s="1"/>
  <c r="Q1906"/>
  <c r="AA1906" s="1"/>
  <c r="AO1906" s="1"/>
  <c r="Q2925"/>
  <c r="AA2925" s="1"/>
  <c r="AO2925" s="1"/>
  <c r="Q2797"/>
  <c r="AA2797" s="1"/>
  <c r="AO2797" s="1"/>
  <c r="Q2669"/>
  <c r="AA2669" s="1"/>
  <c r="AO2669" s="1"/>
  <c r="Q2525"/>
  <c r="AA2525" s="1"/>
  <c r="AO2525" s="1"/>
  <c r="Q2397"/>
  <c r="AA2397" s="1"/>
  <c r="AO2397" s="1"/>
  <c r="Q2269"/>
  <c r="AA2269" s="1"/>
  <c r="AO2269" s="1"/>
  <c r="Q2157"/>
  <c r="AA2157" s="1"/>
  <c r="AO2157" s="1"/>
  <c r="Q2029"/>
  <c r="AA2029" s="1"/>
  <c r="AO2029" s="1"/>
  <c r="Q1885"/>
  <c r="AA1885" s="1"/>
  <c r="AO1885" s="1"/>
  <c r="Q1773"/>
  <c r="AA1773" s="1"/>
  <c r="AO1773" s="1"/>
  <c r="Q1645"/>
  <c r="AA1645" s="1"/>
  <c r="AO1645" s="1"/>
  <c r="Q1533"/>
  <c r="AA1533" s="1"/>
  <c r="AO1533" s="1"/>
  <c r="Q1405"/>
  <c r="AA1405" s="1"/>
  <c r="AO1405" s="1"/>
  <c r="Q1277"/>
  <c r="AA1277" s="1"/>
  <c r="AO1277" s="1"/>
  <c r="Q1149"/>
  <c r="AA1149" s="1"/>
  <c r="AO1149" s="1"/>
  <c r="Q1037"/>
  <c r="AA1037" s="1"/>
  <c r="AO1037" s="1"/>
  <c r="Q925"/>
  <c r="AA925" s="1"/>
  <c r="AO925" s="1"/>
  <c r="Q813"/>
  <c r="AA813" s="1"/>
  <c r="AO813" s="1"/>
  <c r="Q749"/>
  <c r="AA749" s="1"/>
  <c r="AO749" s="1"/>
  <c r="Q669"/>
  <c r="AA669" s="1"/>
  <c r="AO669" s="1"/>
  <c r="Q605"/>
  <c r="AA605" s="1"/>
  <c r="AO605" s="1"/>
  <c r="Q541"/>
  <c r="AA541" s="1"/>
  <c r="AO541" s="1"/>
  <c r="Q477"/>
  <c r="AA477" s="1"/>
  <c r="AO477" s="1"/>
  <c r="Q413"/>
  <c r="AA413" s="1"/>
  <c r="AO413" s="1"/>
  <c r="Q349"/>
  <c r="AA349" s="1"/>
  <c r="AO349" s="1"/>
  <c r="Q2654"/>
  <c r="AA2654" s="1"/>
  <c r="AO2654" s="1"/>
  <c r="Q1950"/>
  <c r="AA1950" s="1"/>
  <c r="AO1950" s="1"/>
  <c r="Q1318"/>
  <c r="AA1318" s="1"/>
  <c r="AO1318" s="1"/>
  <c r="Q342"/>
  <c r="AA342" s="1"/>
  <c r="AO342" s="1"/>
  <c r="Q2647"/>
  <c r="AA2647" s="1"/>
  <c r="AO2647" s="1"/>
  <c r="Q2690"/>
  <c r="AA2690" s="1"/>
  <c r="AO2690" s="1"/>
  <c r="Q2258"/>
  <c r="AA2258" s="1"/>
  <c r="AO2258" s="1"/>
  <c r="Q2742"/>
  <c r="AA2742" s="1"/>
  <c r="AO2742" s="1"/>
  <c r="Q2102"/>
  <c r="AA2102" s="1"/>
  <c r="AO2102" s="1"/>
  <c r="Q1206"/>
  <c r="AA1206" s="1"/>
  <c r="AO1206" s="1"/>
  <c r="Q54"/>
  <c r="AA54" s="1"/>
  <c r="AO54" s="1"/>
  <c r="Q2271"/>
  <c r="AA2271" s="1"/>
  <c r="AO2271" s="1"/>
  <c r="Q1759"/>
  <c r="AA1759" s="1"/>
  <c r="AO1759" s="1"/>
  <c r="Q1674"/>
  <c r="AA1674" s="1"/>
  <c r="AO1674" s="1"/>
  <c r="Q2941"/>
  <c r="AA2941" s="1"/>
  <c r="AO2941" s="1"/>
  <c r="Q2813"/>
  <c r="AA2813" s="1"/>
  <c r="AO2813" s="1"/>
  <c r="Q2685"/>
  <c r="AA2685" s="1"/>
  <c r="AO2685" s="1"/>
  <c r="Q2573"/>
  <c r="AA2573" s="1"/>
  <c r="AO2573" s="1"/>
  <c r="Q2445"/>
  <c r="AA2445" s="1"/>
  <c r="AO2445" s="1"/>
  <c r="Q2317"/>
  <c r="AA2317" s="1"/>
  <c r="AO2317" s="1"/>
  <c r="Q2189"/>
  <c r="AA2189" s="1"/>
  <c r="AO2189" s="1"/>
  <c r="Q2045"/>
  <c r="AA2045" s="1"/>
  <c r="AO2045" s="1"/>
  <c r="Q1933"/>
  <c r="AA1933" s="1"/>
  <c r="AO1933" s="1"/>
  <c r="Q1789"/>
  <c r="AA1789" s="1"/>
  <c r="AO1789" s="1"/>
  <c r="Q1661"/>
  <c r="AA1661" s="1"/>
  <c r="AO1661" s="1"/>
  <c r="Q1517"/>
  <c r="AA1517" s="1"/>
  <c r="AO1517" s="1"/>
  <c r="Q1373"/>
  <c r="AA1373" s="1"/>
  <c r="AO1373" s="1"/>
  <c r="Q1261"/>
  <c r="AA1261" s="1"/>
  <c r="AO1261" s="1"/>
  <c r="Q1133"/>
  <c r="AA1133" s="1"/>
  <c r="AO1133" s="1"/>
  <c r="Q989"/>
  <c r="AA989" s="1"/>
  <c r="AO989" s="1"/>
  <c r="Q829"/>
  <c r="AA829" s="1"/>
  <c r="AO829" s="1"/>
  <c r="Q48"/>
  <c r="AA48" s="1"/>
  <c r="AO48" s="1"/>
  <c r="Q173"/>
  <c r="AA173" s="1"/>
  <c r="AO173" s="1"/>
  <c r="Q45"/>
  <c r="AA45" s="1"/>
  <c r="AO45" s="1"/>
  <c r="Q2896"/>
  <c r="AA2896" s="1"/>
  <c r="AO2896" s="1"/>
  <c r="Q2736"/>
  <c r="AA2736" s="1"/>
  <c r="AO2736" s="1"/>
  <c r="Q2608"/>
  <c r="AA2608" s="1"/>
  <c r="AO2608" s="1"/>
  <c r="Q2496"/>
  <c r="AA2496" s="1"/>
  <c r="AO2496" s="1"/>
  <c r="Q2384"/>
  <c r="AA2384" s="1"/>
  <c r="AO2384" s="1"/>
  <c r="Q2240"/>
  <c r="AA2240" s="1"/>
  <c r="AO2240" s="1"/>
  <c r="Q2112"/>
  <c r="AA2112" s="1"/>
  <c r="AO2112" s="1"/>
  <c r="Q1952"/>
  <c r="AA1952" s="1"/>
  <c r="AO1952" s="1"/>
  <c r="Q1824"/>
  <c r="AA1824" s="1"/>
  <c r="AO1824" s="1"/>
  <c r="Q1696"/>
  <c r="AA1696" s="1"/>
  <c r="AO1696" s="1"/>
  <c r="Q1568"/>
  <c r="AA1568" s="1"/>
  <c r="AO1568" s="1"/>
  <c r="Q1440"/>
  <c r="AA1440" s="1"/>
  <c r="AO1440" s="1"/>
  <c r="Q1296"/>
  <c r="AA1296" s="1"/>
  <c r="AO1296" s="1"/>
  <c r="Q1168"/>
  <c r="AA1168" s="1"/>
  <c r="AO1168" s="1"/>
  <c r="Q1008"/>
  <c r="AA1008" s="1"/>
  <c r="AO1008" s="1"/>
  <c r="Q64"/>
  <c r="AA64" s="1"/>
  <c r="AO64" s="1"/>
  <c r="Q1270"/>
  <c r="AA1270" s="1"/>
  <c r="AO1270" s="1"/>
  <c r="Q2983"/>
  <c r="AA2983" s="1"/>
  <c r="AO2983" s="1"/>
  <c r="Q2407"/>
  <c r="AA2407" s="1"/>
  <c r="AO2407" s="1"/>
  <c r="Q1895"/>
  <c r="AA1895" s="1"/>
  <c r="AO1895" s="1"/>
  <c r="Q1327"/>
  <c r="AA1327" s="1"/>
  <c r="AO1327" s="1"/>
  <c r="Q623"/>
  <c r="AA623" s="1"/>
  <c r="AO623" s="1"/>
  <c r="Q2866"/>
  <c r="AA2866" s="1"/>
  <c r="AO2866" s="1"/>
  <c r="Q2330"/>
  <c r="AA2330" s="1"/>
  <c r="AO2330" s="1"/>
  <c r="Q2987"/>
  <c r="AA2987" s="1"/>
  <c r="AO2987" s="1"/>
  <c r="Q2763"/>
  <c r="AA2763" s="1"/>
  <c r="AO2763" s="1"/>
  <c r="Q2443"/>
  <c r="AA2443" s="1"/>
  <c r="AO2443" s="1"/>
  <c r="Q2155"/>
  <c r="AA2155" s="1"/>
  <c r="AO2155" s="1"/>
  <c r="Q1899"/>
  <c r="AA1899" s="1"/>
  <c r="AO1899" s="1"/>
  <c r="Q1675"/>
  <c r="AA1675" s="1"/>
  <c r="AO1675" s="1"/>
  <c r="Q1387"/>
  <c r="AA1387" s="1"/>
  <c r="AO1387" s="1"/>
  <c r="Q1163"/>
  <c r="AA1163" s="1"/>
  <c r="AO1163" s="1"/>
  <c r="Q843"/>
  <c r="AA843" s="1"/>
  <c r="AO843" s="1"/>
  <c r="Q619"/>
  <c r="AA619" s="1"/>
  <c r="AO619" s="1"/>
  <c r="Q363"/>
  <c r="AA363" s="1"/>
  <c r="AO363" s="1"/>
  <c r="Q75"/>
  <c r="AA75" s="1"/>
  <c r="AO75" s="1"/>
  <c r="Q2566"/>
  <c r="AA2566" s="1"/>
  <c r="AO2566" s="1"/>
  <c r="Q2118"/>
  <c r="AA2118" s="1"/>
  <c r="AO2118" s="1"/>
  <c r="Q1598"/>
  <c r="AA1598" s="1"/>
  <c r="AO1598" s="1"/>
  <c r="Q534"/>
  <c r="AA534" s="1"/>
  <c r="AO534" s="1"/>
  <c r="Q2898"/>
  <c r="AA2898" s="1"/>
  <c r="AO2898" s="1"/>
  <c r="Q2106"/>
  <c r="AA2106" s="1"/>
  <c r="AO2106" s="1"/>
  <c r="Q1650"/>
  <c r="AA1650" s="1"/>
  <c r="AO1650" s="1"/>
  <c r="Q2929"/>
  <c r="AA2929" s="1"/>
  <c r="AO2929" s="1"/>
  <c r="Q2769"/>
  <c r="AA2769" s="1"/>
  <c r="AO2769" s="1"/>
  <c r="Q2577"/>
  <c r="AA2577" s="1"/>
  <c r="AO2577" s="1"/>
  <c r="Q269"/>
  <c r="AA269" s="1"/>
  <c r="AO269" s="1"/>
  <c r="Q157"/>
  <c r="AA157" s="1"/>
  <c r="AO157" s="1"/>
  <c r="Q29"/>
  <c r="AA29" s="1"/>
  <c r="AO29" s="1"/>
  <c r="Q2912"/>
  <c r="AA2912" s="1"/>
  <c r="AO2912" s="1"/>
  <c r="Q2800"/>
  <c r="AA2800" s="1"/>
  <c r="AO2800" s="1"/>
  <c r="Q2672"/>
  <c r="AA2672" s="1"/>
  <c r="AO2672" s="1"/>
  <c r="Q2544"/>
  <c r="AA2544" s="1"/>
  <c r="AO2544" s="1"/>
  <c r="Q2400"/>
  <c r="AA2400" s="1"/>
  <c r="AO2400" s="1"/>
  <c r="Q2272"/>
  <c r="AA2272" s="1"/>
  <c r="AO2272" s="1"/>
  <c r="Q2160"/>
  <c r="AA2160" s="1"/>
  <c r="AO2160" s="1"/>
  <c r="Q2048"/>
  <c r="AA2048" s="1"/>
  <c r="AO2048" s="1"/>
  <c r="Q1936"/>
  <c r="AA1936" s="1"/>
  <c r="AO1936" s="1"/>
  <c r="Q1808"/>
  <c r="AA1808" s="1"/>
  <c r="AO1808" s="1"/>
  <c r="Q1680"/>
  <c r="AA1680" s="1"/>
  <c r="AO1680" s="1"/>
  <c r="Q1552"/>
  <c r="AA1552" s="1"/>
  <c r="AO1552" s="1"/>
  <c r="Q1424"/>
  <c r="AA1424" s="1"/>
  <c r="AO1424" s="1"/>
  <c r="Q1312"/>
  <c r="AA1312" s="1"/>
  <c r="AO1312" s="1"/>
  <c r="Q1184"/>
  <c r="AA1184" s="1"/>
  <c r="AO1184" s="1"/>
  <c r="Q1072"/>
  <c r="AA1072" s="1"/>
  <c r="AO1072" s="1"/>
  <c r="Q976"/>
  <c r="AA976" s="1"/>
  <c r="AO976" s="1"/>
  <c r="Q896"/>
  <c r="AA896" s="1"/>
  <c r="AO896" s="1"/>
  <c r="Q832"/>
  <c r="AA832" s="1"/>
  <c r="AO832" s="1"/>
  <c r="Q768"/>
  <c r="AA768" s="1"/>
  <c r="AO768" s="1"/>
  <c r="Q688"/>
  <c r="AA688" s="1"/>
  <c r="AO688" s="1"/>
  <c r="Q624"/>
  <c r="AA624" s="1"/>
  <c r="AO624" s="1"/>
  <c r="Q560"/>
  <c r="AA560" s="1"/>
  <c r="AO560" s="1"/>
  <c r="Q496"/>
  <c r="AA496" s="1"/>
  <c r="AO496" s="1"/>
  <c r="Q432"/>
  <c r="AA432" s="1"/>
  <c r="AO432" s="1"/>
  <c r="Q368"/>
  <c r="AA368" s="1"/>
  <c r="AO368" s="1"/>
  <c r="Q304"/>
  <c r="AA304" s="1"/>
  <c r="AO304" s="1"/>
  <c r="Q240"/>
  <c r="AA240" s="1"/>
  <c r="AO240" s="1"/>
  <c r="Q176"/>
  <c r="AA176" s="1"/>
  <c r="AO176" s="1"/>
  <c r="Q112"/>
  <c r="AA112" s="1"/>
  <c r="AO112" s="1"/>
  <c r="Q1462"/>
  <c r="AA1462" s="1"/>
  <c r="AO1462" s="1"/>
  <c r="Q2919"/>
  <c r="AA2919" s="1"/>
  <c r="AO2919" s="1"/>
  <c r="Q2471"/>
  <c r="AA2471" s="1"/>
  <c r="AO2471" s="1"/>
  <c r="Q1959"/>
  <c r="AA1959" s="1"/>
  <c r="AO1959" s="1"/>
  <c r="Q1263"/>
  <c r="AA1263" s="1"/>
  <c r="AO1263" s="1"/>
  <c r="Q687"/>
  <c r="AA687" s="1"/>
  <c r="AO687" s="1"/>
  <c r="Q2546"/>
  <c r="AA2546" s="1"/>
  <c r="AO2546" s="1"/>
  <c r="Q2170"/>
  <c r="AA2170" s="1"/>
  <c r="AO2170" s="1"/>
  <c r="Q2891"/>
  <c r="AA2891" s="1"/>
  <c r="AO2891" s="1"/>
  <c r="Q2635"/>
  <c r="AA2635" s="1"/>
  <c r="AO2635" s="1"/>
  <c r="Q2411"/>
  <c r="AA2411" s="1"/>
  <c r="AO2411" s="1"/>
  <c r="Q2187"/>
  <c r="AA2187" s="1"/>
  <c r="AO2187" s="1"/>
  <c r="Q1931"/>
  <c r="AA1931" s="1"/>
  <c r="AO1931" s="1"/>
  <c r="Q1643"/>
  <c r="AA1643" s="1"/>
  <c r="AO1643" s="1"/>
  <c r="Q1419"/>
  <c r="AA1419" s="1"/>
  <c r="AO1419" s="1"/>
  <c r="Q1131"/>
  <c r="AA1131" s="1"/>
  <c r="AO1131" s="1"/>
  <c r="Q907"/>
  <c r="AA907" s="1"/>
  <c r="AO907" s="1"/>
  <c r="Q651"/>
  <c r="AA651" s="1"/>
  <c r="AO651" s="1"/>
  <c r="Q395"/>
  <c r="AA395" s="1"/>
  <c r="AO395" s="1"/>
  <c r="Q171"/>
  <c r="AA171" s="1"/>
  <c r="AO171" s="1"/>
  <c r="Q2822"/>
  <c r="AA2822" s="1"/>
  <c r="AO2822" s="1"/>
  <c r="Q2374"/>
  <c r="AA2374" s="1"/>
  <c r="AO2374" s="1"/>
  <c r="Q1798"/>
  <c r="AA1798" s="1"/>
  <c r="AO1798" s="1"/>
  <c r="Q598"/>
  <c r="AA598" s="1"/>
  <c r="AO598" s="1"/>
  <c r="Q2735"/>
  <c r="AA2735" s="1"/>
  <c r="AO2735" s="1"/>
  <c r="Q2418"/>
  <c r="AA2418" s="1"/>
  <c r="AO2418" s="1"/>
  <c r="Q1714"/>
  <c r="AA1714" s="1"/>
  <c r="AO1714" s="1"/>
  <c r="Q2993"/>
  <c r="AA2993" s="1"/>
  <c r="AO2993" s="1"/>
  <c r="Q2849"/>
  <c r="AA2849" s="1"/>
  <c r="AO2849" s="1"/>
  <c r="Q2753"/>
  <c r="AA2753" s="1"/>
  <c r="AO2753" s="1"/>
  <c r="Q2657"/>
  <c r="AA2657" s="1"/>
  <c r="AO2657" s="1"/>
  <c r="Q2561"/>
  <c r="AA2561" s="1"/>
  <c r="AO2561" s="1"/>
  <c r="Q2497"/>
  <c r="AA2497" s="1"/>
  <c r="AO2497" s="1"/>
  <c r="Q2417"/>
  <c r="AA2417" s="1"/>
  <c r="AO2417" s="1"/>
  <c r="Q2353"/>
  <c r="AA2353" s="1"/>
  <c r="AO2353" s="1"/>
  <c r="Q2289"/>
  <c r="AA2289" s="1"/>
  <c r="AO2289" s="1"/>
  <c r="Q2225"/>
  <c r="AA2225" s="1"/>
  <c r="AO2225" s="1"/>
  <c r="Q2097"/>
  <c r="AA2097" s="1"/>
  <c r="AO2097" s="1"/>
  <c r="Q1969"/>
  <c r="AA1969" s="1"/>
  <c r="AO1969" s="1"/>
  <c r="Q1857"/>
  <c r="AA1857" s="1"/>
  <c r="AO1857" s="1"/>
  <c r="Q1745"/>
  <c r="AA1745" s="1"/>
  <c r="AO1745" s="1"/>
  <c r="Q1537"/>
  <c r="AA1537" s="1"/>
  <c r="AO1537" s="1"/>
  <c r="Q1558"/>
  <c r="AA1558" s="1"/>
  <c r="AO1558" s="1"/>
  <c r="Q1302"/>
  <c r="AA1302" s="1"/>
  <c r="AO1302" s="1"/>
  <c r="Q902"/>
  <c r="AA902" s="1"/>
  <c r="AO902" s="1"/>
  <c r="Q2887"/>
  <c r="AA2887" s="1"/>
  <c r="AO2887" s="1"/>
  <c r="Q2631"/>
  <c r="AA2631" s="1"/>
  <c r="AO2631" s="1"/>
  <c r="Q2375"/>
  <c r="AA2375" s="1"/>
  <c r="AO2375" s="1"/>
  <c r="Q2119"/>
  <c r="AA2119" s="1"/>
  <c r="AO2119" s="1"/>
  <c r="Q1863"/>
  <c r="AA1863" s="1"/>
  <c r="AO1863" s="1"/>
  <c r="Q1615"/>
  <c r="AA1615" s="1"/>
  <c r="AO1615" s="1"/>
  <c r="Q1359"/>
  <c r="AA1359" s="1"/>
  <c r="AO1359" s="1"/>
  <c r="Q975"/>
  <c r="AA975" s="1"/>
  <c r="AO975" s="1"/>
  <c r="Q719"/>
  <c r="AA719" s="1"/>
  <c r="AO719" s="1"/>
  <c r="Q335"/>
  <c r="AA335" s="1"/>
  <c r="AO335" s="1"/>
  <c r="Q2834"/>
  <c r="AA2834" s="1"/>
  <c r="AO2834" s="1"/>
  <c r="Q2514"/>
  <c r="AA2514" s="1"/>
  <c r="AO2514" s="1"/>
  <c r="Q2194"/>
  <c r="AA2194" s="1"/>
  <c r="AO2194" s="1"/>
  <c r="Q1978"/>
  <c r="AA1978" s="1"/>
  <c r="AO1978" s="1"/>
  <c r="Q2907"/>
  <c r="AA2907" s="1"/>
  <c r="AO2907" s="1"/>
  <c r="Q2779"/>
  <c r="AA2779" s="1"/>
  <c r="AO2779" s="1"/>
  <c r="Q2651"/>
  <c r="AA2651" s="1"/>
  <c r="AO2651" s="1"/>
  <c r="Q2523"/>
  <c r="AA2523" s="1"/>
  <c r="AO2523" s="1"/>
  <c r="Q2395"/>
  <c r="AA2395" s="1"/>
  <c r="AO2395" s="1"/>
  <c r="Q2267"/>
  <c r="AA2267" s="1"/>
  <c r="AO2267" s="1"/>
  <c r="Q2139"/>
  <c r="AA2139" s="1"/>
  <c r="AO2139" s="1"/>
  <c r="Q2011"/>
  <c r="AA2011" s="1"/>
  <c r="AO2011" s="1"/>
  <c r="Q1883"/>
  <c r="AA1883" s="1"/>
  <c r="AO1883" s="1"/>
  <c r="Q1755"/>
  <c r="AA1755" s="1"/>
  <c r="AO1755" s="1"/>
  <c r="Q1627"/>
  <c r="AA1627" s="1"/>
  <c r="AO1627" s="1"/>
  <c r="Q1499"/>
  <c r="AA1499" s="1"/>
  <c r="AO1499" s="1"/>
  <c r="Q1371"/>
  <c r="AA1371" s="1"/>
  <c r="AO1371" s="1"/>
  <c r="Q1243"/>
  <c r="AA1243" s="1"/>
  <c r="AO1243" s="1"/>
  <c r="Q1115"/>
  <c r="AA1115" s="1"/>
  <c r="AO1115" s="1"/>
  <c r="Q987"/>
  <c r="AA987" s="1"/>
  <c r="AO987" s="1"/>
  <c r="Q859"/>
  <c r="AA859" s="1"/>
  <c r="AO859" s="1"/>
  <c r="Q731"/>
  <c r="AA731" s="1"/>
  <c r="AO731" s="1"/>
  <c r="Q603"/>
  <c r="AA603" s="1"/>
  <c r="AO603" s="1"/>
  <c r="Q475"/>
  <c r="AA475" s="1"/>
  <c r="AO475" s="1"/>
  <c r="Q347"/>
  <c r="AA347" s="1"/>
  <c r="AO347" s="1"/>
  <c r="Q219"/>
  <c r="AA219" s="1"/>
  <c r="AO219" s="1"/>
  <c r="Q91"/>
  <c r="AA91" s="1"/>
  <c r="AO91" s="1"/>
  <c r="Q2918"/>
  <c r="AA2918" s="1"/>
  <c r="AO2918" s="1"/>
  <c r="Q2662"/>
  <c r="AA2662" s="1"/>
  <c r="AO2662" s="1"/>
  <c r="Q2406"/>
  <c r="AA2406" s="1"/>
  <c r="AO2406" s="1"/>
  <c r="Q2150"/>
  <c r="AA2150" s="1"/>
  <c r="AO2150" s="1"/>
  <c r="Q1894"/>
  <c r="AA1894" s="1"/>
  <c r="AO1894" s="1"/>
  <c r="Q1630"/>
  <c r="AA1630" s="1"/>
  <c r="AO1630" s="1"/>
  <c r="Q758"/>
  <c r="AA758" s="1"/>
  <c r="AO758" s="1"/>
  <c r="Q502"/>
  <c r="AA502" s="1"/>
  <c r="AO502" s="1"/>
  <c r="Q102"/>
  <c r="AA102" s="1"/>
  <c r="AO102" s="1"/>
  <c r="Q2831"/>
  <c r="AA2831" s="1"/>
  <c r="AO2831" s="1"/>
  <c r="Q2191"/>
  <c r="AA2191" s="1"/>
  <c r="AO2191" s="1"/>
  <c r="Q1807"/>
  <c r="AA1807" s="1"/>
  <c r="AO1807" s="1"/>
  <c r="Q15"/>
  <c r="AA15" s="1"/>
  <c r="AO15" s="1"/>
  <c r="Q2538"/>
  <c r="AA2538" s="1"/>
  <c r="AO2538" s="1"/>
  <c r="Q2066"/>
  <c r="AA2066" s="1"/>
  <c r="AO2066" s="1"/>
  <c r="Q1794"/>
  <c r="AA1794" s="1"/>
  <c r="AO1794" s="1"/>
  <c r="Q1666"/>
  <c r="AA1666" s="1"/>
  <c r="AO1666" s="1"/>
  <c r="Q3001"/>
  <c r="AA3001" s="1"/>
  <c r="AO3001" s="1"/>
  <c r="Q2937"/>
  <c r="AA2937" s="1"/>
  <c r="AO2937" s="1"/>
  <c r="Q2873"/>
  <c r="AA2873" s="1"/>
  <c r="AO2873" s="1"/>
  <c r="Q2809"/>
  <c r="AA2809" s="1"/>
  <c r="AO2809" s="1"/>
  <c r="Q2745"/>
  <c r="AA2745" s="1"/>
  <c r="AO2745" s="1"/>
  <c r="Q2681"/>
  <c r="AA2681" s="1"/>
  <c r="AO2681" s="1"/>
  <c r="Q2617"/>
  <c r="AA2617" s="1"/>
  <c r="AO2617" s="1"/>
  <c r="Q2553"/>
  <c r="AA2553" s="1"/>
  <c r="AO2553" s="1"/>
  <c r="Q2489"/>
  <c r="AA2489" s="1"/>
  <c r="AO2489" s="1"/>
  <c r="Q2425"/>
  <c r="AA2425" s="1"/>
  <c r="AO2425" s="1"/>
  <c r="Q2361"/>
  <c r="AA2361" s="1"/>
  <c r="AO2361" s="1"/>
  <c r="Q2297"/>
  <c r="AA2297" s="1"/>
  <c r="AO2297" s="1"/>
  <c r="Q2233"/>
  <c r="AA2233" s="1"/>
  <c r="AO2233" s="1"/>
  <c r="Q2169"/>
  <c r="AA2169" s="1"/>
  <c r="AO2169" s="1"/>
  <c r="Q2105"/>
  <c r="AA2105" s="1"/>
  <c r="AO2105" s="1"/>
  <c r="Q2041"/>
  <c r="AA2041" s="1"/>
  <c r="AO2041" s="1"/>
  <c r="Q1977"/>
  <c r="AA1977" s="1"/>
  <c r="AO1977" s="1"/>
  <c r="Q1913"/>
  <c r="AA1913" s="1"/>
  <c r="AO1913" s="1"/>
  <c r="Q1849"/>
  <c r="AA1849" s="1"/>
  <c r="AO1849" s="1"/>
  <c r="Q1785"/>
  <c r="AA1785" s="1"/>
  <c r="AO1785" s="1"/>
  <c r="Q1721"/>
  <c r="AA1721" s="1"/>
  <c r="AO1721" s="1"/>
  <c r="Q1657"/>
  <c r="AA1657" s="1"/>
  <c r="AO1657" s="1"/>
  <c r="Q1593"/>
  <c r="AA1593" s="1"/>
  <c r="AO1593" s="1"/>
  <c r="Q1529"/>
  <c r="AA1529" s="1"/>
  <c r="AO1529" s="1"/>
  <c r="Q1465"/>
  <c r="AA1465" s="1"/>
  <c r="AO1465" s="1"/>
  <c r="Q1401"/>
  <c r="AA1401" s="1"/>
  <c r="AO1401" s="1"/>
  <c r="Q1337"/>
  <c r="AA1337" s="1"/>
  <c r="AO1337" s="1"/>
  <c r="Q1273"/>
  <c r="AA1273" s="1"/>
  <c r="AO1273" s="1"/>
  <c r="Q1209"/>
  <c r="AA1209" s="1"/>
  <c r="AO1209" s="1"/>
  <c r="Q1145"/>
  <c r="AA1145" s="1"/>
  <c r="AO1145" s="1"/>
  <c r="Q689"/>
  <c r="AA689" s="1"/>
  <c r="AO689" s="1"/>
  <c r="Q2049"/>
  <c r="AA2049" s="1"/>
  <c r="AO2049" s="1"/>
  <c r="Q1921"/>
  <c r="AA1921" s="1"/>
  <c r="AO1921" s="1"/>
  <c r="Q1761"/>
  <c r="AA1761" s="1"/>
  <c r="AO1761" s="1"/>
  <c r="Q1649"/>
  <c r="AA1649" s="1"/>
  <c r="AO1649" s="1"/>
  <c r="Q1569"/>
  <c r="AA1569" s="1"/>
  <c r="AO1569" s="1"/>
  <c r="Q1489"/>
  <c r="AA1489" s="1"/>
  <c r="AO1489" s="1"/>
  <c r="Q1425"/>
  <c r="AA1425" s="1"/>
  <c r="AO1425" s="1"/>
  <c r="Q1361"/>
  <c r="AA1361" s="1"/>
  <c r="AO1361" s="1"/>
  <c r="Q1297"/>
  <c r="AA1297" s="1"/>
  <c r="AO1297" s="1"/>
  <c r="Q1233"/>
  <c r="AA1233" s="1"/>
  <c r="AO1233" s="1"/>
  <c r="Q1169"/>
  <c r="AA1169" s="1"/>
  <c r="AO1169" s="1"/>
  <c r="Q1105"/>
  <c r="AA1105" s="1"/>
  <c r="AO1105" s="1"/>
  <c r="Q1041"/>
  <c r="AA1041" s="1"/>
  <c r="AO1041" s="1"/>
  <c r="Q977"/>
  <c r="AA977" s="1"/>
  <c r="AO977" s="1"/>
  <c r="Q913"/>
  <c r="AA913" s="1"/>
  <c r="AO913" s="1"/>
  <c r="Q849"/>
  <c r="AA849" s="1"/>
  <c r="AO849" s="1"/>
  <c r="Q785"/>
  <c r="AA785" s="1"/>
  <c r="AO785" s="1"/>
  <c r="Q705"/>
  <c r="AA705" s="1"/>
  <c r="AO705" s="1"/>
  <c r="Q2814"/>
  <c r="AA2814" s="1"/>
  <c r="AO2814" s="1"/>
  <c r="Q2558"/>
  <c r="AA2558" s="1"/>
  <c r="AO2558" s="1"/>
  <c r="Q2302"/>
  <c r="AA2302" s="1"/>
  <c r="AO2302" s="1"/>
  <c r="Q2046"/>
  <c r="AA2046" s="1"/>
  <c r="AO2046" s="1"/>
  <c r="Q1790"/>
  <c r="AA1790" s="1"/>
  <c r="AO1790" s="1"/>
  <c r="Q1542"/>
  <c r="AA1542" s="1"/>
  <c r="AO1542" s="1"/>
  <c r="Q1286"/>
  <c r="AA1286" s="1"/>
  <c r="AO1286" s="1"/>
  <c r="Q886"/>
  <c r="AA886" s="1"/>
  <c r="AO886" s="1"/>
  <c r="Q2930"/>
  <c r="AA2930" s="1"/>
  <c r="AO2930" s="1"/>
  <c r="Q2714"/>
  <c r="AA2714" s="1"/>
  <c r="AO2714" s="1"/>
  <c r="Q2506"/>
  <c r="AA2506" s="1"/>
  <c r="AO2506" s="1"/>
  <c r="Q2074"/>
  <c r="AA2074" s="1"/>
  <c r="AO2074" s="1"/>
  <c r="Q2963"/>
  <c r="AA2963" s="1"/>
  <c r="AO2963" s="1"/>
  <c r="Q2835"/>
  <c r="AA2835" s="1"/>
  <c r="AO2835" s="1"/>
  <c r="Q2707"/>
  <c r="AA2707" s="1"/>
  <c r="AO2707" s="1"/>
  <c r="Q2579"/>
  <c r="AA2579" s="1"/>
  <c r="AO2579" s="1"/>
  <c r="Q2451"/>
  <c r="AA2451" s="1"/>
  <c r="AO2451" s="1"/>
  <c r="Q2323"/>
  <c r="AA2323" s="1"/>
  <c r="AO2323" s="1"/>
  <c r="Q2195"/>
  <c r="AA2195" s="1"/>
  <c r="AO2195" s="1"/>
  <c r="Q2067"/>
  <c r="AA2067" s="1"/>
  <c r="AO2067" s="1"/>
  <c r="Q1939"/>
  <c r="AA1939" s="1"/>
  <c r="AO1939" s="1"/>
  <c r="Q1811"/>
  <c r="AA1811" s="1"/>
  <c r="AO1811" s="1"/>
  <c r="Q1683"/>
  <c r="AA1683" s="1"/>
  <c r="AO1683" s="1"/>
  <c r="Q2902"/>
  <c r="AA2902" s="1"/>
  <c r="AO2902" s="1"/>
  <c r="Q2646"/>
  <c r="AA2646" s="1"/>
  <c r="AO2646" s="1"/>
  <c r="Q2390"/>
  <c r="AA2390" s="1"/>
  <c r="AO2390" s="1"/>
  <c r="Q2134"/>
  <c r="AA2134" s="1"/>
  <c r="AO2134" s="1"/>
  <c r="Q1878"/>
  <c r="AA1878" s="1"/>
  <c r="AO1878" s="1"/>
  <c r="Q870"/>
  <c r="AA870" s="1"/>
  <c r="AO870" s="1"/>
  <c r="Q614"/>
  <c r="AA614" s="1"/>
  <c r="AO614" s="1"/>
  <c r="Q1081"/>
  <c r="AA1081" s="1"/>
  <c r="AO1081" s="1"/>
  <c r="Q1017"/>
  <c r="AA1017" s="1"/>
  <c r="AO1017" s="1"/>
  <c r="Q953"/>
  <c r="AA953" s="1"/>
  <c r="AO953" s="1"/>
  <c r="Q889"/>
  <c r="AA889" s="1"/>
  <c r="AO889" s="1"/>
  <c r="Q825"/>
  <c r="AA825" s="1"/>
  <c r="AO825" s="1"/>
  <c r="Q761"/>
  <c r="AA761" s="1"/>
  <c r="AO761" s="1"/>
  <c r="Q697"/>
  <c r="AA697" s="1"/>
  <c r="AO697" s="1"/>
  <c r="Q633"/>
  <c r="AA633" s="1"/>
  <c r="AO633" s="1"/>
  <c r="Q569"/>
  <c r="AA569" s="1"/>
  <c r="AO569" s="1"/>
  <c r="Q505"/>
  <c r="AA505" s="1"/>
  <c r="AO505" s="1"/>
  <c r="Q441"/>
  <c r="AA441" s="1"/>
  <c r="AO441" s="1"/>
  <c r="Q377"/>
  <c r="AA377" s="1"/>
  <c r="AO377" s="1"/>
  <c r="Q313"/>
  <c r="AA313" s="1"/>
  <c r="AO313" s="1"/>
  <c r="Q249"/>
  <c r="AA249" s="1"/>
  <c r="AO249" s="1"/>
  <c r="Q185"/>
  <c r="AA185" s="1"/>
  <c r="AO185" s="1"/>
  <c r="Q121"/>
  <c r="AA121" s="1"/>
  <c r="AO121" s="1"/>
  <c r="Q57"/>
  <c r="AA57" s="1"/>
  <c r="AO57" s="1"/>
  <c r="Q681"/>
  <c r="AA681" s="1"/>
  <c r="AO681" s="1"/>
  <c r="Q585"/>
  <c r="AA585" s="1"/>
  <c r="AO585" s="1"/>
  <c r="Q521"/>
  <c r="AA521" s="1"/>
  <c r="AO521" s="1"/>
  <c r="Q457"/>
  <c r="AA457" s="1"/>
  <c r="AO457" s="1"/>
  <c r="Q393"/>
  <c r="AA393" s="1"/>
  <c r="AO393" s="1"/>
  <c r="Q297"/>
  <c r="AA297" s="1"/>
  <c r="AO297" s="1"/>
  <c r="Q233"/>
  <c r="AA233" s="1"/>
  <c r="AO233" s="1"/>
  <c r="Q169"/>
  <c r="AA169" s="1"/>
  <c r="AO169" s="1"/>
  <c r="Q73"/>
  <c r="AA73" s="1"/>
  <c r="AO73" s="1"/>
  <c r="Q2879"/>
  <c r="AA2879" s="1"/>
  <c r="AO2879" s="1"/>
  <c r="Q2495"/>
  <c r="AA2495" s="1"/>
  <c r="AO2495" s="1"/>
  <c r="Q1983"/>
  <c r="AA1983" s="1"/>
  <c r="AO1983" s="1"/>
  <c r="Q2762"/>
  <c r="AA2762" s="1"/>
  <c r="AO2762" s="1"/>
  <c r="Q2122"/>
  <c r="AA2122" s="1"/>
  <c r="AO2122" s="1"/>
  <c r="Q1690"/>
  <c r="AA1690" s="1"/>
  <c r="AO1690" s="1"/>
  <c r="Q1178"/>
  <c r="AA1178" s="1"/>
  <c r="AO1178" s="1"/>
  <c r="Q858"/>
  <c r="AA858" s="1"/>
  <c r="AO858" s="1"/>
  <c r="Q666"/>
  <c r="AA666" s="1"/>
  <c r="AO666" s="1"/>
  <c r="Q410"/>
  <c r="AA410" s="1"/>
  <c r="AO410" s="1"/>
  <c r="Q90"/>
  <c r="AA90" s="1"/>
  <c r="AO90" s="1"/>
  <c r="Q2949"/>
  <c r="AA2949" s="1"/>
  <c r="AO2949" s="1"/>
  <c r="Q2821"/>
  <c r="AA2821" s="1"/>
  <c r="AO2821" s="1"/>
  <c r="Q2693"/>
  <c r="AA2693" s="1"/>
  <c r="AO2693" s="1"/>
  <c r="Q2565"/>
  <c r="AA2565" s="1"/>
  <c r="AO2565" s="1"/>
  <c r="Q2437"/>
  <c r="AA2437" s="1"/>
  <c r="AO2437" s="1"/>
  <c r="Q2309"/>
  <c r="AA2309" s="1"/>
  <c r="AO2309" s="1"/>
  <c r="Q2181"/>
  <c r="AA2181" s="1"/>
  <c r="AO2181" s="1"/>
  <c r="Q2021"/>
  <c r="AA2021" s="1"/>
  <c r="AO2021" s="1"/>
  <c r="Q1893"/>
  <c r="AA1893" s="1"/>
  <c r="AO1893" s="1"/>
  <c r="Q1765"/>
  <c r="AA1765" s="1"/>
  <c r="AO1765" s="1"/>
  <c r="Q1637"/>
  <c r="AA1637" s="1"/>
  <c r="AO1637" s="1"/>
  <c r="Q1509"/>
  <c r="AA1509" s="1"/>
  <c r="AO1509" s="1"/>
  <c r="Q1381"/>
  <c r="AA1381" s="1"/>
  <c r="AO1381" s="1"/>
  <c r="Q1253"/>
  <c r="AA1253" s="1"/>
  <c r="AO1253" s="1"/>
  <c r="Q1125"/>
  <c r="AA1125" s="1"/>
  <c r="AO1125" s="1"/>
  <c r="Q513"/>
  <c r="AA513" s="1"/>
  <c r="AO513" s="1"/>
  <c r="Q385"/>
  <c r="AA385" s="1"/>
  <c r="AO385" s="1"/>
  <c r="Q257"/>
  <c r="AA257" s="1"/>
  <c r="AO257" s="1"/>
  <c r="Q129"/>
  <c r="AA129" s="1"/>
  <c r="AO129" s="1"/>
  <c r="Q1061"/>
  <c r="AA1061" s="1"/>
  <c r="AO1061" s="1"/>
  <c r="Q901"/>
  <c r="AA901" s="1"/>
  <c r="AO901" s="1"/>
  <c r="Q773"/>
  <c r="AA773" s="1"/>
  <c r="AO773" s="1"/>
  <c r="Q645"/>
  <c r="AA645" s="1"/>
  <c r="AO645" s="1"/>
  <c r="Q517"/>
  <c r="AA517" s="1"/>
  <c r="AO517" s="1"/>
  <c r="Q357"/>
  <c r="AA357" s="1"/>
  <c r="AO357" s="1"/>
  <c r="Q229"/>
  <c r="AA229" s="1"/>
  <c r="AO229" s="1"/>
  <c r="Q101"/>
  <c r="AA101" s="1"/>
  <c r="AO101" s="1"/>
  <c r="Q87"/>
  <c r="AA87" s="1"/>
  <c r="AO87" s="1"/>
  <c r="Q2499"/>
  <c r="AA2499" s="1"/>
  <c r="AO2499" s="1"/>
  <c r="Q1923"/>
  <c r="AA1923" s="1"/>
  <c r="AO1923" s="1"/>
  <c r="Q1443"/>
  <c r="AA1443" s="1"/>
  <c r="AO1443" s="1"/>
  <c r="Q1454"/>
  <c r="AA1454" s="1"/>
  <c r="AO1454" s="1"/>
  <c r="Q343"/>
  <c r="AA343" s="1"/>
  <c r="AO343" s="1"/>
  <c r="Q1482"/>
  <c r="AA1482" s="1"/>
  <c r="AO1482" s="1"/>
  <c r="Q1162"/>
  <c r="AA1162" s="1"/>
  <c r="AO1162" s="1"/>
  <c r="Q714"/>
  <c r="AA714" s="1"/>
  <c r="AO714" s="1"/>
  <c r="Q138"/>
  <c r="AA138" s="1"/>
  <c r="AO138" s="1"/>
  <c r="Q991"/>
  <c r="AA991" s="1"/>
  <c r="AO991" s="1"/>
  <c r="Q23"/>
  <c r="AA23" s="1"/>
  <c r="AO23" s="1"/>
  <c r="Q2659"/>
  <c r="AA2659" s="1"/>
  <c r="AO2659" s="1"/>
  <c r="Q2083"/>
  <c r="AA2083" s="1"/>
  <c r="AO2083" s="1"/>
  <c r="Q1539"/>
  <c r="AA1539" s="1"/>
  <c r="AO1539" s="1"/>
  <c r="Q1027"/>
  <c r="AA1027" s="1"/>
  <c r="AO1027" s="1"/>
  <c r="Q611"/>
  <c r="AA611" s="1"/>
  <c r="AO611" s="1"/>
  <c r="Q35"/>
  <c r="AA35" s="1"/>
  <c r="AO35" s="1"/>
  <c r="Q1239"/>
  <c r="AA1239" s="1"/>
  <c r="AO1239" s="1"/>
  <c r="Q1546"/>
  <c r="AA1546" s="1"/>
  <c r="AO1546" s="1"/>
  <c r="Q1002"/>
  <c r="AA1002" s="1"/>
  <c r="AO1002" s="1"/>
  <c r="Q554"/>
  <c r="AA554" s="1"/>
  <c r="AO554" s="1"/>
  <c r="Q106"/>
  <c r="AA106" s="1"/>
  <c r="AO106" s="1"/>
  <c r="Q1406"/>
  <c r="AA1406" s="1"/>
  <c r="AO1406" s="1"/>
  <c r="Q270"/>
  <c r="AA270" s="1"/>
  <c r="AO270" s="1"/>
  <c r="Q1647"/>
  <c r="AA1647" s="1"/>
  <c r="AO1647" s="1"/>
  <c r="Q551"/>
  <c r="AA551" s="1"/>
  <c r="AO551" s="1"/>
  <c r="Q1266"/>
  <c r="AA1266" s="1"/>
  <c r="AO1266" s="1"/>
  <c r="Q658"/>
  <c r="AA658" s="1"/>
  <c r="AO658" s="1"/>
  <c r="Q82"/>
  <c r="AA82" s="1"/>
  <c r="AO82" s="1"/>
  <c r="Q2542"/>
  <c r="AA2542" s="1"/>
  <c r="AO2542" s="1"/>
  <c r="Q1198"/>
  <c r="AA1198" s="1"/>
  <c r="AO1198" s="1"/>
  <c r="Q1470"/>
  <c r="AA1470" s="1"/>
  <c r="AO1470" s="1"/>
  <c r="Q2287"/>
  <c r="AA2287" s="1"/>
  <c r="AO2287" s="1"/>
  <c r="Q1383"/>
  <c r="AA1383" s="1"/>
  <c r="AO1383" s="1"/>
  <c r="Q359"/>
  <c r="AA359" s="1"/>
  <c r="AO359" s="1"/>
  <c r="Q1234"/>
  <c r="AA1234" s="1"/>
  <c r="AO1234" s="1"/>
  <c r="Q754"/>
  <c r="AA754" s="1"/>
  <c r="AO754" s="1"/>
  <c r="Q338"/>
  <c r="AA338" s="1"/>
  <c r="AO338" s="1"/>
  <c r="Q2958"/>
  <c r="AA2958" s="1"/>
  <c r="AO2958" s="1"/>
  <c r="Q2446"/>
  <c r="AA2446" s="1"/>
  <c r="AO2446" s="1"/>
  <c r="Q1934"/>
  <c r="AA1934" s="1"/>
  <c r="AO1934" s="1"/>
  <c r="Q14"/>
  <c r="AA14" s="1"/>
  <c r="AO14" s="1"/>
  <c r="Q2730"/>
  <c r="AA2730" s="1"/>
  <c r="AO2730" s="1"/>
  <c r="Q1415"/>
  <c r="AA1415" s="1"/>
  <c r="AO1415" s="1"/>
  <c r="Q903"/>
  <c r="AA903" s="1"/>
  <c r="AO903" s="1"/>
  <c r="Q519"/>
  <c r="AA519" s="1"/>
  <c r="AO519" s="1"/>
  <c r="Q2858"/>
  <c r="AA2858" s="1"/>
  <c r="AO2858" s="1"/>
  <c r="Q1410"/>
  <c r="AA1410" s="1"/>
  <c r="AO1410" s="1"/>
  <c r="Q898"/>
  <c r="AA898" s="1"/>
  <c r="AO898" s="1"/>
  <c r="Q642"/>
  <c r="AA642" s="1"/>
  <c r="AO642" s="1"/>
  <c r="Q450"/>
  <c r="AA450" s="1"/>
  <c r="AO450" s="1"/>
  <c r="Q194"/>
  <c r="AA194" s="1"/>
  <c r="AO194" s="1"/>
  <c r="Q1150"/>
  <c r="AA1150" s="1"/>
  <c r="AO1150" s="1"/>
  <c r="Q494"/>
  <c r="AA494" s="1"/>
  <c r="AO494" s="1"/>
  <c r="Q1215"/>
  <c r="AA1215" s="1"/>
  <c r="AO1215" s="1"/>
  <c r="Q703"/>
  <c r="AA703" s="1"/>
  <c r="AO703" s="1"/>
  <c r="Q183"/>
  <c r="AA183" s="1"/>
  <c r="AO183" s="1"/>
  <c r="Q1363"/>
  <c r="AA1363" s="1"/>
  <c r="AO1363" s="1"/>
  <c r="Q1107"/>
  <c r="AA1107" s="1"/>
  <c r="AO1107" s="1"/>
  <c r="Q1486"/>
  <c r="AA1486" s="1"/>
  <c r="AO1486" s="1"/>
  <c r="Q2796"/>
  <c r="AA2796" s="1"/>
  <c r="AO2796" s="1"/>
  <c r="Q2668"/>
  <c r="AA2668" s="1"/>
  <c r="AO2668" s="1"/>
  <c r="Q2348"/>
  <c r="AA2348" s="1"/>
  <c r="AO2348" s="1"/>
  <c r="Q2092"/>
  <c r="AA2092" s="1"/>
  <c r="AO2092" s="1"/>
  <c r="Q1836"/>
  <c r="AA1836" s="1"/>
  <c r="AO1836" s="1"/>
  <c r="Q1580"/>
  <c r="AA1580" s="1"/>
  <c r="AO1580" s="1"/>
  <c r="Q940"/>
  <c r="AA940" s="1"/>
  <c r="AO940" s="1"/>
  <c r="Q812"/>
  <c r="AA812" s="1"/>
  <c r="AO812" s="1"/>
  <c r="Q684"/>
  <c r="AA684" s="1"/>
  <c r="AO684" s="1"/>
  <c r="Q556"/>
  <c r="AA556" s="1"/>
  <c r="AO556" s="1"/>
  <c r="Q428"/>
  <c r="AA428" s="1"/>
  <c r="AO428" s="1"/>
  <c r="Q300"/>
  <c r="AA300" s="1"/>
  <c r="AO300" s="1"/>
  <c r="Q172"/>
  <c r="AA172" s="1"/>
  <c r="AO172" s="1"/>
  <c r="Q76"/>
  <c r="AA76" s="1"/>
  <c r="AO76" s="1"/>
  <c r="Q759"/>
  <c r="AA759" s="1"/>
  <c r="AO759" s="1"/>
  <c r="Q247"/>
  <c r="AA247" s="1"/>
  <c r="AO247" s="1"/>
  <c r="Q2682"/>
  <c r="AA2682" s="1"/>
  <c r="AO2682" s="1"/>
  <c r="Q1274"/>
  <c r="AA1274" s="1"/>
  <c r="AO1274" s="1"/>
  <c r="Q186"/>
  <c r="AA186" s="1"/>
  <c r="AO186" s="1"/>
  <c r="Q2916"/>
  <c r="AA2916" s="1"/>
  <c r="AO2916" s="1"/>
  <c r="Q2820"/>
  <c r="AA2820" s="1"/>
  <c r="AO2820" s="1"/>
  <c r="Q2692"/>
  <c r="AA2692" s="1"/>
  <c r="AO2692" s="1"/>
  <c r="Q2564"/>
  <c r="AA2564" s="1"/>
  <c r="AO2564" s="1"/>
  <c r="Q2436"/>
  <c r="AA2436" s="1"/>
  <c r="AO2436" s="1"/>
  <c r="Q2308"/>
  <c r="AA2308" s="1"/>
  <c r="AO2308" s="1"/>
  <c r="Q2180"/>
  <c r="AA2180" s="1"/>
  <c r="AO2180" s="1"/>
  <c r="Q2052"/>
  <c r="AA2052" s="1"/>
  <c r="AO2052" s="1"/>
  <c r="Q1924"/>
  <c r="AA1924" s="1"/>
  <c r="AO1924" s="1"/>
  <c r="Q1796"/>
  <c r="AA1796" s="1"/>
  <c r="AO1796" s="1"/>
  <c r="Q1668"/>
  <c r="AA1668" s="1"/>
  <c r="AO1668" s="1"/>
  <c r="Q1540"/>
  <c r="AA1540" s="1"/>
  <c r="AO1540" s="1"/>
  <c r="Q1316"/>
  <c r="AA1316" s="1"/>
  <c r="AO1316" s="1"/>
  <c r="Q1092"/>
  <c r="AA1092" s="1"/>
  <c r="AO1092" s="1"/>
  <c r="Q2952"/>
  <c r="AA2952" s="1"/>
  <c r="AO2952" s="1"/>
  <c r="Q2792"/>
  <c r="AA2792" s="1"/>
  <c r="AO2792" s="1"/>
  <c r="Q2664"/>
  <c r="AA2664" s="1"/>
  <c r="AO2664" s="1"/>
  <c r="Q2504"/>
  <c r="AA2504" s="1"/>
  <c r="AO2504" s="1"/>
  <c r="Q2312"/>
  <c r="AA2312" s="1"/>
  <c r="AO2312" s="1"/>
  <c r="Q2184"/>
  <c r="AA2184" s="1"/>
  <c r="AO2184" s="1"/>
  <c r="Q2024"/>
  <c r="AA2024" s="1"/>
  <c r="AO2024" s="1"/>
  <c r="Q1928"/>
  <c r="AA1928" s="1"/>
  <c r="AO1928" s="1"/>
  <c r="Q1832"/>
  <c r="AA1832" s="1"/>
  <c r="AO1832" s="1"/>
  <c r="Q1736"/>
  <c r="AA1736" s="1"/>
  <c r="AO1736" s="1"/>
  <c r="Q1608"/>
  <c r="AA1608" s="1"/>
  <c r="AO1608" s="1"/>
  <c r="Q1480"/>
  <c r="AA1480" s="1"/>
  <c r="AO1480" s="1"/>
  <c r="Q1320"/>
  <c r="AA1320" s="1"/>
  <c r="AO1320" s="1"/>
  <c r="Q1224"/>
  <c r="AA1224" s="1"/>
  <c r="AO1224" s="1"/>
  <c r="Q1096"/>
  <c r="AA1096" s="1"/>
  <c r="AO1096" s="1"/>
  <c r="Q1000"/>
  <c r="AA1000" s="1"/>
  <c r="AO1000" s="1"/>
  <c r="Q872"/>
  <c r="AA872" s="1"/>
  <c r="AO872" s="1"/>
  <c r="Q776"/>
  <c r="AA776" s="1"/>
  <c r="AO776" s="1"/>
  <c r="Q648"/>
  <c r="AA648" s="1"/>
  <c r="AO648" s="1"/>
  <c r="Q520"/>
  <c r="AA520" s="1"/>
  <c r="AO520" s="1"/>
  <c r="Q392"/>
  <c r="AA392" s="1"/>
  <c r="AO392" s="1"/>
  <c r="Q264"/>
  <c r="AA264" s="1"/>
  <c r="AO264" s="1"/>
  <c r="Q168"/>
  <c r="AA168" s="1"/>
  <c r="AO168" s="1"/>
  <c r="Q72"/>
  <c r="AA72" s="1"/>
  <c r="AO72" s="1"/>
  <c r="Q2943"/>
  <c r="AA2943" s="1"/>
  <c r="AO2943" s="1"/>
  <c r="Q2687"/>
  <c r="AA2687" s="1"/>
  <c r="AO2687" s="1"/>
  <c r="Q2303"/>
  <c r="AA2303" s="1"/>
  <c r="AO2303" s="1"/>
  <c r="Q1791"/>
  <c r="AA1791" s="1"/>
  <c r="AO1791" s="1"/>
  <c r="Q1858"/>
  <c r="AA1858" s="1"/>
  <c r="AO1858" s="1"/>
  <c r="Q1594"/>
  <c r="AA1594" s="1"/>
  <c r="AO1594" s="1"/>
  <c r="Q1338"/>
  <c r="AA1338" s="1"/>
  <c r="AO1338" s="1"/>
  <c r="Q762"/>
  <c r="AA762" s="1"/>
  <c r="AO762" s="1"/>
  <c r="Q570"/>
  <c r="AA570" s="1"/>
  <c r="AO570" s="1"/>
  <c r="Q314"/>
  <c r="AA314" s="1"/>
  <c r="AO314" s="1"/>
  <c r="Q2965"/>
  <c r="AA2965" s="1"/>
  <c r="AO2965" s="1"/>
  <c r="Q2837"/>
  <c r="AA2837" s="1"/>
  <c r="AO2837" s="1"/>
  <c r="Q2709"/>
  <c r="AA2709" s="1"/>
  <c r="AO2709" s="1"/>
  <c r="Q2581"/>
  <c r="AA2581" s="1"/>
  <c r="AO2581" s="1"/>
  <c r="Q2453"/>
  <c r="AA2453" s="1"/>
  <c r="AO2453" s="1"/>
  <c r="Q2325"/>
  <c r="AA2325" s="1"/>
  <c r="AO2325" s="1"/>
  <c r="Q2197"/>
  <c r="AA2197" s="1"/>
  <c r="AO2197" s="1"/>
  <c r="Q2069"/>
  <c r="AA2069" s="1"/>
  <c r="AO2069" s="1"/>
  <c r="Q1941"/>
  <c r="AA1941" s="1"/>
  <c r="AO1941" s="1"/>
  <c r="Q1813"/>
  <c r="AA1813" s="1"/>
  <c r="AO1813" s="1"/>
  <c r="Q1685"/>
  <c r="AA1685" s="1"/>
  <c r="AO1685" s="1"/>
  <c r="Q1557"/>
  <c r="AA1557" s="1"/>
  <c r="AO1557" s="1"/>
  <c r="Q1429"/>
  <c r="AA1429" s="1"/>
  <c r="AO1429" s="1"/>
  <c r="Q1301"/>
  <c r="AA1301" s="1"/>
  <c r="AO1301" s="1"/>
  <c r="Q1141"/>
  <c r="AA1141" s="1"/>
  <c r="AO1141" s="1"/>
  <c r="Q561"/>
  <c r="AA561" s="1"/>
  <c r="AO561" s="1"/>
  <c r="Q433"/>
  <c r="AA433" s="1"/>
  <c r="AO433" s="1"/>
  <c r="Q305"/>
  <c r="AA305" s="1"/>
  <c r="AO305" s="1"/>
  <c r="Q145"/>
  <c r="AA145" s="1"/>
  <c r="AO145" s="1"/>
  <c r="Q17"/>
  <c r="AA17" s="1"/>
  <c r="AO17" s="1"/>
  <c r="Q1508"/>
  <c r="AA1508" s="1"/>
  <c r="AO1508" s="1"/>
  <c r="Q1284"/>
  <c r="AA1284" s="1"/>
  <c r="AO1284" s="1"/>
  <c r="Q964"/>
  <c r="AA964" s="1"/>
  <c r="AO964" s="1"/>
  <c r="Q836"/>
  <c r="AA836" s="1"/>
  <c r="AO836" s="1"/>
  <c r="Q612"/>
  <c r="AA612" s="1"/>
  <c r="AO612" s="1"/>
  <c r="Q484"/>
  <c r="AA484" s="1"/>
  <c r="AO484" s="1"/>
  <c r="Q356"/>
  <c r="AA356" s="1"/>
  <c r="AO356" s="1"/>
  <c r="Q228"/>
  <c r="AA228" s="1"/>
  <c r="AO228" s="1"/>
  <c r="Q36"/>
  <c r="AA36" s="1"/>
  <c r="AO36" s="1"/>
  <c r="Q885"/>
  <c r="AA885" s="1"/>
  <c r="AO885" s="1"/>
  <c r="Q821"/>
  <c r="AA821" s="1"/>
  <c r="AO821" s="1"/>
  <c r="Q757"/>
  <c r="AA757" s="1"/>
  <c r="AO757" s="1"/>
  <c r="Q693"/>
  <c r="AA693" s="1"/>
  <c r="AO693" s="1"/>
  <c r="Q629"/>
  <c r="AA629" s="1"/>
  <c r="AO629" s="1"/>
  <c r="Q565"/>
  <c r="AA565" s="1"/>
  <c r="AO565" s="1"/>
  <c r="Q501"/>
  <c r="AA501" s="1"/>
  <c r="AO501" s="1"/>
  <c r="Q437"/>
  <c r="AA437" s="1"/>
  <c r="AO437" s="1"/>
  <c r="Q373"/>
  <c r="AA373" s="1"/>
  <c r="AO373" s="1"/>
  <c r="Q309"/>
  <c r="AA309" s="1"/>
  <c r="AO309" s="1"/>
  <c r="Q245"/>
  <c r="AA245" s="1"/>
  <c r="AO245" s="1"/>
  <c r="Q181"/>
  <c r="AA181" s="1"/>
  <c r="AO181" s="1"/>
  <c r="Q117"/>
  <c r="AA117" s="1"/>
  <c r="AO117" s="1"/>
  <c r="Q53"/>
  <c r="AA53" s="1"/>
  <c r="AO53" s="1"/>
  <c r="Q649"/>
  <c r="AA649" s="1"/>
  <c r="AO649" s="1"/>
  <c r="Q137"/>
  <c r="AA137" s="1"/>
  <c r="AO137" s="1"/>
  <c r="Q16"/>
  <c r="AA16" s="1"/>
  <c r="AO16" s="1"/>
  <c r="Q2623"/>
  <c r="AA2623" s="1"/>
  <c r="AO2623" s="1"/>
  <c r="Q2111"/>
  <c r="AA2111" s="1"/>
  <c r="AO2111" s="1"/>
  <c r="Q2602"/>
  <c r="AA2602" s="1"/>
  <c r="AO2602" s="1"/>
  <c r="Q1370"/>
  <c r="AA1370" s="1"/>
  <c r="AO1370" s="1"/>
  <c r="Q922"/>
  <c r="AA922" s="1"/>
  <c r="AO922" s="1"/>
  <c r="Q602"/>
  <c r="AA602" s="1"/>
  <c r="AO602" s="1"/>
  <c r="Q154"/>
  <c r="AA154" s="1"/>
  <c r="AO154" s="1"/>
  <c r="Q2917"/>
  <c r="AA2917" s="1"/>
  <c r="AO2917" s="1"/>
  <c r="Q2789"/>
  <c r="AA2789" s="1"/>
  <c r="AO2789" s="1"/>
  <c r="Q2661"/>
  <c r="AA2661" s="1"/>
  <c r="AO2661" s="1"/>
  <c r="Q2533"/>
  <c r="AA2533" s="1"/>
  <c r="AO2533" s="1"/>
  <c r="Q2405"/>
  <c r="AA2405" s="1"/>
  <c r="AO2405" s="1"/>
  <c r="Q2277"/>
  <c r="AA2277" s="1"/>
  <c r="AO2277" s="1"/>
  <c r="Q2149"/>
  <c r="AA2149" s="1"/>
  <c r="AO2149" s="1"/>
  <c r="Q2053"/>
  <c r="AA2053" s="1"/>
  <c r="AO2053" s="1"/>
  <c r="Q1925"/>
  <c r="AA1925" s="1"/>
  <c r="AO1925" s="1"/>
  <c r="Q1797"/>
  <c r="AA1797" s="1"/>
  <c r="AO1797" s="1"/>
  <c r="Q1669"/>
  <c r="AA1669" s="1"/>
  <c r="AO1669" s="1"/>
  <c r="Q1541"/>
  <c r="AA1541" s="1"/>
  <c r="AO1541" s="1"/>
  <c r="Q1413"/>
  <c r="AA1413" s="1"/>
  <c r="AO1413" s="1"/>
  <c r="Q1285"/>
  <c r="AA1285" s="1"/>
  <c r="AO1285" s="1"/>
  <c r="Q1157"/>
  <c r="AA1157" s="1"/>
  <c r="AO1157" s="1"/>
  <c r="Q609"/>
  <c r="AA609" s="1"/>
  <c r="AO609" s="1"/>
  <c r="Q481"/>
  <c r="AA481" s="1"/>
  <c r="AO481" s="1"/>
  <c r="Q353"/>
  <c r="AA353" s="1"/>
  <c r="AO353" s="1"/>
  <c r="Q225"/>
  <c r="AA225" s="1"/>
  <c r="AO225" s="1"/>
  <c r="Q97"/>
  <c r="AA97" s="1"/>
  <c r="AO97" s="1"/>
  <c r="Q1093"/>
  <c r="AA1093" s="1"/>
  <c r="AO1093" s="1"/>
  <c r="Q997"/>
  <c r="AA997" s="1"/>
  <c r="AO997" s="1"/>
  <c r="Q869"/>
  <c r="AA869" s="1"/>
  <c r="AO869" s="1"/>
  <c r="Q741"/>
  <c r="AA741" s="1"/>
  <c r="AO741" s="1"/>
  <c r="Q613"/>
  <c r="AA613" s="1"/>
  <c r="AO613" s="1"/>
  <c r="Q485"/>
  <c r="AA485" s="1"/>
  <c r="AO485" s="1"/>
  <c r="Q389"/>
  <c r="AA389" s="1"/>
  <c r="AO389" s="1"/>
  <c r="Q261"/>
  <c r="AA261" s="1"/>
  <c r="AO261" s="1"/>
  <c r="Q133"/>
  <c r="AA133" s="1"/>
  <c r="AO133" s="1"/>
  <c r="Q782"/>
  <c r="AA782" s="1"/>
  <c r="AO782" s="1"/>
  <c r="Q398"/>
  <c r="AA398" s="1"/>
  <c r="AO398" s="1"/>
  <c r="Q1503"/>
  <c r="AA1503" s="1"/>
  <c r="AO1503" s="1"/>
  <c r="Q1119"/>
  <c r="AA1119" s="1"/>
  <c r="AO1119" s="1"/>
  <c r="Q671"/>
  <c r="AA671" s="1"/>
  <c r="AO671" s="1"/>
  <c r="Q287"/>
  <c r="AA287" s="1"/>
  <c r="AO287" s="1"/>
  <c r="Q2314"/>
  <c r="AA2314" s="1"/>
  <c r="AO2314" s="1"/>
  <c r="Q2851"/>
  <c r="AA2851" s="1"/>
  <c r="AO2851" s="1"/>
  <c r="Q2307"/>
  <c r="AA2307" s="1"/>
  <c r="AO2307" s="1"/>
  <c r="Q1571"/>
  <c r="AA1571" s="1"/>
  <c r="AO1571" s="1"/>
  <c r="Q1059"/>
  <c r="AA1059" s="1"/>
  <c r="AO1059" s="1"/>
  <c r="Q579"/>
  <c r="AA579" s="1"/>
  <c r="AO579" s="1"/>
  <c r="Q99"/>
  <c r="AA99" s="1"/>
  <c r="AO99" s="1"/>
  <c r="Q1262"/>
  <c r="AA1262" s="1"/>
  <c r="AO1262" s="1"/>
  <c r="Q95"/>
  <c r="AA95" s="1"/>
  <c r="AO95" s="1"/>
  <c r="Q1386"/>
  <c r="AA1386" s="1"/>
  <c r="AO1386" s="1"/>
  <c r="Q810"/>
  <c r="AA810" s="1"/>
  <c r="AO810" s="1"/>
  <c r="Q266"/>
  <c r="AA266" s="1"/>
  <c r="AO266" s="1"/>
  <c r="Q735"/>
  <c r="AA735" s="1"/>
  <c r="AO735" s="1"/>
  <c r="Q2531"/>
  <c r="AA2531" s="1"/>
  <c r="AO2531" s="1"/>
  <c r="Q1955"/>
  <c r="AA1955" s="1"/>
  <c r="AO1955" s="1"/>
  <c r="Q1411"/>
  <c r="AA1411" s="1"/>
  <c r="AO1411" s="1"/>
  <c r="Q739"/>
  <c r="AA739" s="1"/>
  <c r="AO739" s="1"/>
  <c r="Q195"/>
  <c r="AA195" s="1"/>
  <c r="AO195" s="1"/>
  <c r="Q983"/>
  <c r="AA983" s="1"/>
  <c r="AO983" s="1"/>
  <c r="Q159"/>
  <c r="AA159" s="1"/>
  <c r="AO159" s="1"/>
  <c r="Q1450"/>
  <c r="AA1450" s="1"/>
  <c r="AO1450" s="1"/>
  <c r="Q842"/>
  <c r="AA842" s="1"/>
  <c r="AO842" s="1"/>
  <c r="Q234"/>
  <c r="AA234" s="1"/>
  <c r="AO234" s="1"/>
  <c r="Q2094"/>
  <c r="AA2094" s="1"/>
  <c r="AO2094" s="1"/>
  <c r="Q2479"/>
  <c r="AA2479" s="1"/>
  <c r="AO2479" s="1"/>
  <c r="Q1319"/>
  <c r="AA1319" s="1"/>
  <c r="AO1319" s="1"/>
  <c r="Q231"/>
  <c r="AA231" s="1"/>
  <c r="AO231" s="1"/>
  <c r="Q1138"/>
  <c r="AA1138" s="1"/>
  <c r="AO1138" s="1"/>
  <c r="Q498"/>
  <c r="AA498" s="1"/>
  <c r="AO498" s="1"/>
  <c r="Q2798"/>
  <c r="AA2798" s="1"/>
  <c r="AO2798" s="1"/>
  <c r="Q1902"/>
  <c r="AA1902" s="1"/>
  <c r="AO1902" s="1"/>
  <c r="Q174"/>
  <c r="AA174" s="1"/>
  <c r="AO174" s="1"/>
  <c r="Q167"/>
  <c r="AA167" s="1"/>
  <c r="AO167" s="1"/>
  <c r="Q2863"/>
  <c r="AA2863" s="1"/>
  <c r="AO2863" s="1"/>
  <c r="Q2095"/>
  <c r="AA2095" s="1"/>
  <c r="AO2095" s="1"/>
  <c r="Q1127"/>
  <c r="AA1127" s="1"/>
  <c r="AO1127" s="1"/>
  <c r="Q1362"/>
  <c r="AA1362" s="1"/>
  <c r="AO1362" s="1"/>
  <c r="Q882"/>
  <c r="AA882" s="1"/>
  <c r="AO882" s="1"/>
  <c r="Q466"/>
  <c r="AA466" s="1"/>
  <c r="AO466" s="1"/>
  <c r="Q2830"/>
  <c r="AA2830" s="1"/>
  <c r="AO2830" s="1"/>
  <c r="Q2318"/>
  <c r="AA2318" s="1"/>
  <c r="AO2318" s="1"/>
  <c r="Q1806"/>
  <c r="AA1806" s="1"/>
  <c r="AO1806" s="1"/>
  <c r="Q1231"/>
  <c r="AA1231" s="1"/>
  <c r="AO1231" s="1"/>
  <c r="Q71"/>
  <c r="AA71" s="1"/>
  <c r="AO71" s="1"/>
  <c r="Q1502"/>
  <c r="AA1502" s="1"/>
  <c r="AO1502" s="1"/>
  <c r="Q1006"/>
  <c r="AA1006" s="1"/>
  <c r="AO1006" s="1"/>
  <c r="Q2575"/>
  <c r="AA2575" s="1"/>
  <c r="AO2575" s="1"/>
  <c r="Q2063"/>
  <c r="AA2063" s="1"/>
  <c r="AO2063" s="1"/>
  <c r="Q1287"/>
  <c r="AA1287" s="1"/>
  <c r="AO1287" s="1"/>
  <c r="Q775"/>
  <c r="AA775" s="1"/>
  <c r="AO775" s="1"/>
  <c r="Q143"/>
  <c r="AA143" s="1"/>
  <c r="AO143" s="1"/>
  <c r="Q1866"/>
  <c r="AA1866" s="1"/>
  <c r="AO1866" s="1"/>
  <c r="Q1346"/>
  <c r="AA1346" s="1"/>
  <c r="AO1346" s="1"/>
  <c r="Q834"/>
  <c r="AA834" s="1"/>
  <c r="AO834" s="1"/>
  <c r="Q578"/>
  <c r="AA578" s="1"/>
  <c r="AO578" s="1"/>
  <c r="Q258"/>
  <c r="AA258" s="1"/>
  <c r="AO258" s="1"/>
  <c r="Q750"/>
  <c r="AA750" s="1"/>
  <c r="AO750" s="1"/>
  <c r="Q1087"/>
  <c r="AA1087" s="1"/>
  <c r="AO1087" s="1"/>
  <c r="Q575"/>
  <c r="AA575" s="1"/>
  <c r="AO575" s="1"/>
  <c r="Q55"/>
  <c r="AA55" s="1"/>
  <c r="AO55" s="1"/>
  <c r="Q2186"/>
  <c r="AA2186" s="1"/>
  <c r="AO2186" s="1"/>
  <c r="Q1427"/>
  <c r="AA1427" s="1"/>
  <c r="AO1427" s="1"/>
  <c r="Q1171"/>
  <c r="AA1171" s="1"/>
  <c r="AO1171" s="1"/>
  <c r="Q1614"/>
  <c r="AA1614" s="1"/>
  <c r="AO1614" s="1"/>
  <c r="Q2412"/>
  <c r="AA2412" s="1"/>
  <c r="AO2412" s="1"/>
  <c r="Q972"/>
  <c r="AA972" s="1"/>
  <c r="AO972" s="1"/>
  <c r="Q844"/>
  <c r="AA844" s="1"/>
  <c r="AO844" s="1"/>
  <c r="Q716"/>
  <c r="AA716" s="1"/>
  <c r="AO716" s="1"/>
  <c r="Q588"/>
  <c r="AA588" s="1"/>
  <c r="AO588" s="1"/>
  <c r="Q460"/>
  <c r="AA460" s="1"/>
  <c r="AO460" s="1"/>
  <c r="Q332"/>
  <c r="AA332" s="1"/>
  <c r="AO332" s="1"/>
  <c r="Q204"/>
  <c r="AA204" s="1"/>
  <c r="AO204" s="1"/>
  <c r="Q44"/>
  <c r="AA44" s="1"/>
  <c r="AO44" s="1"/>
  <c r="Q887"/>
  <c r="AA887" s="1"/>
  <c r="AO887" s="1"/>
  <c r="Q375"/>
  <c r="AA375" s="1"/>
  <c r="AO375" s="1"/>
  <c r="Q2362"/>
  <c r="AA2362" s="1"/>
  <c r="AO2362" s="1"/>
  <c r="Q2948"/>
  <c r="AA2948" s="1"/>
  <c r="AO2948" s="1"/>
  <c r="Q2788"/>
  <c r="AA2788" s="1"/>
  <c r="AO2788" s="1"/>
  <c r="Q2660"/>
  <c r="AA2660" s="1"/>
  <c r="AO2660" s="1"/>
  <c r="Q2532"/>
  <c r="AA2532" s="1"/>
  <c r="AO2532" s="1"/>
  <c r="Q2404"/>
  <c r="AA2404" s="1"/>
  <c r="AO2404" s="1"/>
  <c r="Q2276"/>
  <c r="AA2276" s="1"/>
  <c r="AO2276" s="1"/>
  <c r="Q2148"/>
  <c r="AA2148" s="1"/>
  <c r="AO2148" s="1"/>
  <c r="Q2020"/>
  <c r="AA2020" s="1"/>
  <c r="AO2020" s="1"/>
  <c r="Q1892"/>
  <c r="AA1892" s="1"/>
  <c r="AO1892" s="1"/>
  <c r="Q1764"/>
  <c r="AA1764" s="1"/>
  <c r="AO1764" s="1"/>
  <c r="Q1636"/>
  <c r="AA1636" s="1"/>
  <c r="AO1636" s="1"/>
  <c r="Q1156"/>
  <c r="AA1156" s="1"/>
  <c r="AO1156" s="1"/>
  <c r="Q676"/>
  <c r="AA676" s="1"/>
  <c r="AO676" s="1"/>
  <c r="Q260"/>
  <c r="AA260" s="1"/>
  <c r="AO260" s="1"/>
  <c r="Q2984"/>
  <c r="AA2984" s="1"/>
  <c r="AO2984" s="1"/>
  <c r="Q2888"/>
  <c r="AA2888" s="1"/>
  <c r="AO2888" s="1"/>
  <c r="Q2760"/>
  <c r="AA2760" s="1"/>
  <c r="AO2760" s="1"/>
  <c r="Q2632"/>
  <c r="AA2632" s="1"/>
  <c r="AO2632" s="1"/>
  <c r="Q2536"/>
  <c r="AA2536" s="1"/>
  <c r="AO2536" s="1"/>
  <c r="Q2440"/>
  <c r="AA2440" s="1"/>
  <c r="AO2440" s="1"/>
  <c r="Q2344"/>
  <c r="AA2344" s="1"/>
  <c r="AO2344" s="1"/>
  <c r="Q2216"/>
  <c r="AA2216" s="1"/>
  <c r="AO2216" s="1"/>
  <c r="Q2120"/>
  <c r="AA2120" s="1"/>
  <c r="AO2120" s="1"/>
  <c r="Q1960"/>
  <c r="AA1960" s="1"/>
  <c r="AO1960" s="1"/>
  <c r="Q1800"/>
  <c r="AA1800" s="1"/>
  <c r="AO1800" s="1"/>
  <c r="Q1640"/>
  <c r="AA1640" s="1"/>
  <c r="AO1640" s="1"/>
  <c r="Q1512"/>
  <c r="AA1512" s="1"/>
  <c r="AO1512" s="1"/>
  <c r="Q1416"/>
  <c r="AA1416" s="1"/>
  <c r="AO1416" s="1"/>
  <c r="Q1288"/>
  <c r="AA1288" s="1"/>
  <c r="AO1288" s="1"/>
  <c r="Q1128"/>
  <c r="AA1128" s="1"/>
  <c r="AO1128" s="1"/>
  <c r="Q968"/>
  <c r="AA968" s="1"/>
  <c r="AO968" s="1"/>
  <c r="Q840"/>
  <c r="AA840" s="1"/>
  <c r="AO840" s="1"/>
  <c r="Q680"/>
  <c r="AA680" s="1"/>
  <c r="AO680" s="1"/>
  <c r="Q552"/>
  <c r="AA552" s="1"/>
  <c r="AO552" s="1"/>
  <c r="Q424"/>
  <c r="AA424" s="1"/>
  <c r="AO424" s="1"/>
  <c r="Q296"/>
  <c r="AA296" s="1"/>
  <c r="AO296" s="1"/>
  <c r="Q104"/>
  <c r="AA104" s="1"/>
  <c r="AO104" s="1"/>
  <c r="Q86"/>
  <c r="AA86" s="1"/>
  <c r="AO86" s="1"/>
  <c r="Q2175"/>
  <c r="AA2175" s="1"/>
  <c r="AO2175" s="1"/>
  <c r="Q1663"/>
  <c r="AA1663" s="1"/>
  <c r="AO1663" s="1"/>
  <c r="Q2522"/>
  <c r="AA2522" s="1"/>
  <c r="AO2522" s="1"/>
  <c r="Q1786"/>
  <c r="AA1786" s="1"/>
  <c r="AO1786" s="1"/>
  <c r="Q1530"/>
  <c r="AA1530" s="1"/>
  <c r="AO1530" s="1"/>
  <c r="Q1146"/>
  <c r="AA1146" s="1"/>
  <c r="AO1146" s="1"/>
  <c r="Q954"/>
  <c r="AA954" s="1"/>
  <c r="AO954" s="1"/>
  <c r="Q698"/>
  <c r="AA698" s="1"/>
  <c r="AO698" s="1"/>
  <c r="Q378"/>
  <c r="AA378" s="1"/>
  <c r="AO378" s="1"/>
  <c r="Q122"/>
  <c r="AA122" s="1"/>
  <c r="AO122" s="1"/>
  <c r="Q2933"/>
  <c r="AA2933" s="1"/>
  <c r="AO2933" s="1"/>
  <c r="Q2805"/>
  <c r="AA2805" s="1"/>
  <c r="AO2805" s="1"/>
  <c r="Q2677"/>
  <c r="AA2677" s="1"/>
  <c r="AO2677" s="1"/>
  <c r="Q2549"/>
  <c r="AA2549" s="1"/>
  <c r="AO2549" s="1"/>
  <c r="Q2421"/>
  <c r="AA2421" s="1"/>
  <c r="AO2421" s="1"/>
  <c r="Q2293"/>
  <c r="AA2293" s="1"/>
  <c r="AO2293" s="1"/>
  <c r="Q2165"/>
  <c r="AA2165" s="1"/>
  <c r="AO2165" s="1"/>
  <c r="Q2037"/>
  <c r="AA2037" s="1"/>
  <c r="AO2037" s="1"/>
  <c r="Q1909"/>
  <c r="AA1909" s="1"/>
  <c r="AO1909" s="1"/>
  <c r="Q1781"/>
  <c r="AA1781" s="1"/>
  <c r="AO1781" s="1"/>
  <c r="Q1653"/>
  <c r="AA1653" s="1"/>
  <c r="AO1653" s="1"/>
  <c r="Q1525"/>
  <c r="AA1525" s="1"/>
  <c r="AO1525" s="1"/>
  <c r="Q1397"/>
  <c r="AA1397" s="1"/>
  <c r="AO1397" s="1"/>
  <c r="Q1269"/>
  <c r="AA1269" s="1"/>
  <c r="AO1269" s="1"/>
  <c r="Q1173"/>
  <c r="AA1173" s="1"/>
  <c r="AO1173" s="1"/>
  <c r="Q593"/>
  <c r="AA593" s="1"/>
  <c r="AO593" s="1"/>
  <c r="Q465"/>
  <c r="AA465" s="1"/>
  <c r="AO465" s="1"/>
  <c r="Q337"/>
  <c r="AA337" s="1"/>
  <c r="AO337" s="1"/>
  <c r="Q209"/>
  <c r="AA209" s="1"/>
  <c r="AO209" s="1"/>
  <c r="Q113"/>
  <c r="AA113" s="1"/>
  <c r="AO113" s="1"/>
  <c r="Q1444"/>
  <c r="AA1444" s="1"/>
  <c r="AO1444" s="1"/>
  <c r="Q1188"/>
  <c r="AA1188" s="1"/>
  <c r="AO1188" s="1"/>
  <c r="Q1060"/>
  <c r="AA1060" s="1"/>
  <c r="AO1060" s="1"/>
  <c r="Q932"/>
  <c r="AA932" s="1"/>
  <c r="AO932" s="1"/>
  <c r="Q772"/>
  <c r="AA772" s="1"/>
  <c r="AO772" s="1"/>
  <c r="Q644"/>
  <c r="AA644" s="1"/>
  <c r="AO644" s="1"/>
  <c r="Q516"/>
  <c r="AA516" s="1"/>
  <c r="AO516" s="1"/>
  <c r="Q388"/>
  <c r="AA388" s="1"/>
  <c r="AO388" s="1"/>
  <c r="Q132"/>
  <c r="AA132" s="1"/>
  <c r="AO132" s="1"/>
  <c r="Q1109"/>
  <c r="AA1109" s="1"/>
  <c r="AO1109" s="1"/>
  <c r="Q1045"/>
  <c r="AA1045" s="1"/>
  <c r="AO1045" s="1"/>
  <c r="Q981"/>
  <c r="AA981" s="1"/>
  <c r="AO981" s="1"/>
  <c r="Q94"/>
  <c r="AA94" s="1"/>
  <c r="AO94" s="1"/>
  <c r="Q995"/>
  <c r="AA995" s="1"/>
  <c r="AO995" s="1"/>
  <c r="Q67"/>
  <c r="AA67" s="1"/>
  <c r="AO67" s="1"/>
  <c r="Q254"/>
  <c r="AA254" s="1"/>
  <c r="AO254" s="1"/>
  <c r="Q1175"/>
  <c r="AA1175" s="1"/>
  <c r="AO1175" s="1"/>
  <c r="Q158"/>
  <c r="AA158" s="1"/>
  <c r="AO158" s="1"/>
  <c r="Q387"/>
  <c r="AA387" s="1"/>
  <c r="AO387" s="1"/>
  <c r="Q131"/>
  <c r="AA131" s="1"/>
  <c r="AO131" s="1"/>
  <c r="Q670"/>
  <c r="AA670" s="1"/>
  <c r="AO670" s="1"/>
  <c r="Q910"/>
  <c r="AA910" s="1"/>
  <c r="AO910" s="1"/>
  <c r="Q734"/>
  <c r="AA734" s="1"/>
  <c r="AO734" s="1"/>
  <c r="Q46"/>
  <c r="AA46" s="1"/>
  <c r="AO46" s="1"/>
  <c r="Q702"/>
  <c r="AA702" s="1"/>
  <c r="AO702" s="1"/>
  <c r="Q446"/>
  <c r="AA446" s="1"/>
  <c r="AO446" s="1"/>
  <c r="Q302"/>
  <c r="AA302" s="1"/>
  <c r="AO302" s="1"/>
  <c r="Q1506"/>
  <c r="AA1506" s="1"/>
  <c r="AO1506" s="1"/>
  <c r="Q1378"/>
  <c r="AA1378" s="1"/>
  <c r="AO1378" s="1"/>
  <c r="Q1250"/>
  <c r="AA1250" s="1"/>
  <c r="AO1250" s="1"/>
  <c r="Q1122"/>
  <c r="AA1122" s="1"/>
  <c r="AO1122" s="1"/>
  <c r="Q814"/>
  <c r="AA814" s="1"/>
  <c r="AO814" s="1"/>
  <c r="Q190"/>
  <c r="AA190" s="1"/>
  <c r="AO190" s="1"/>
  <c r="Q286"/>
  <c r="AA286" s="1"/>
  <c r="AO286" s="1"/>
  <c r="Q2327"/>
  <c r="AA2327" s="1"/>
  <c r="AO2327" s="1"/>
  <c r="Q1879"/>
  <c r="AA1879" s="1"/>
  <c r="AO1879" s="1"/>
  <c r="Q2210"/>
  <c r="AA2210" s="1"/>
  <c r="AO2210" s="1"/>
  <c r="Q2455"/>
  <c r="AA2455" s="1"/>
  <c r="AO2455" s="1"/>
  <c r="Q2082"/>
  <c r="AA2082" s="1"/>
  <c r="AO2082" s="1"/>
  <c r="Q2338"/>
  <c r="AA2338" s="1"/>
  <c r="AO2338" s="1"/>
  <c r="Q2594"/>
  <c r="AA2594" s="1"/>
  <c r="AO2594" s="1"/>
  <c r="Q2274"/>
  <c r="AA2274" s="1"/>
  <c r="AO2274" s="1"/>
  <c r="Q2786"/>
  <c r="AA2786" s="1"/>
  <c r="AO2786" s="1"/>
  <c r="Q2146"/>
  <c r="AA2146" s="1"/>
  <c r="AO2146" s="1"/>
  <c r="Q1463"/>
  <c r="AA1463" s="1"/>
  <c r="AO1463" s="1"/>
  <c r="Q1207"/>
  <c r="AA1207" s="1"/>
  <c r="AO1207" s="1"/>
  <c r="Q2306"/>
  <c r="AA2306" s="1"/>
  <c r="AO2306" s="1"/>
  <c r="Q1762"/>
  <c r="AA1762" s="1"/>
  <c r="AO1762" s="1"/>
  <c r="Q1634"/>
  <c r="AA1634" s="1"/>
  <c r="AO1634" s="1"/>
  <c r="Q2807"/>
  <c r="AA2807" s="1"/>
  <c r="AO2807" s="1"/>
  <c r="Q2551"/>
  <c r="AA2551" s="1"/>
  <c r="AO2551" s="1"/>
  <c r="Q2295"/>
  <c r="AA2295" s="1"/>
  <c r="AO2295" s="1"/>
  <c r="Q2039"/>
  <c r="AA2039" s="1"/>
  <c r="AO2039" s="1"/>
  <c r="Q1783"/>
  <c r="AA1783" s="1"/>
  <c r="AO1783" s="1"/>
  <c r="Q2018"/>
  <c r="AA2018" s="1"/>
  <c r="AO2018" s="1"/>
  <c r="Q2967"/>
  <c r="AA2967" s="1"/>
  <c r="AO2967" s="1"/>
  <c r="Q2263"/>
  <c r="AA2263" s="1"/>
  <c r="AO2263" s="1"/>
  <c r="Q2722"/>
  <c r="AA2722" s="1"/>
  <c r="AO2722" s="1"/>
  <c r="Q2114"/>
  <c r="AA2114" s="1"/>
  <c r="AO2114" s="1"/>
  <c r="Q2658"/>
  <c r="AA2658" s="1"/>
  <c r="AO2658" s="1"/>
  <c r="Q2946"/>
  <c r="AA2946" s="1"/>
  <c r="AO2946" s="1"/>
  <c r="Q2871"/>
  <c r="AA2871" s="1"/>
  <c r="AO2871" s="1"/>
  <c r="Q2615"/>
  <c r="AA2615" s="1"/>
  <c r="AO2615" s="1"/>
  <c r="Q2359"/>
  <c r="AA2359" s="1"/>
  <c r="AO2359" s="1"/>
  <c r="Q2103"/>
  <c r="AA2103" s="1"/>
  <c r="AO2103" s="1"/>
  <c r="Q1847"/>
  <c r="AA1847" s="1"/>
  <c r="AO1847" s="1"/>
  <c r="Q707"/>
  <c r="AA707" s="1"/>
  <c r="AO707" s="1"/>
  <c r="Q227"/>
  <c r="AA227" s="1"/>
  <c r="AO227" s="1"/>
  <c r="Q323"/>
  <c r="AA323" s="1"/>
  <c r="AO323" s="1"/>
  <c r="Q1495"/>
  <c r="AA1495" s="1"/>
  <c r="AO1495" s="1"/>
  <c r="Q798"/>
  <c r="AA798" s="1"/>
  <c r="AO798" s="1"/>
  <c r="Q510"/>
  <c r="AA510" s="1"/>
  <c r="AO510" s="1"/>
  <c r="Q1538"/>
  <c r="AA1538" s="1"/>
  <c r="AO1538" s="1"/>
  <c r="Q1282"/>
  <c r="AA1282" s="1"/>
  <c r="AO1282" s="1"/>
  <c r="Q1026"/>
  <c r="AA1026" s="1"/>
  <c r="AO1026" s="1"/>
  <c r="Q979"/>
  <c r="AA979" s="1"/>
  <c r="AO979" s="1"/>
  <c r="Q723"/>
  <c r="AA723" s="1"/>
  <c r="AO723" s="1"/>
  <c r="Q467"/>
  <c r="AA467" s="1"/>
  <c r="AO467" s="1"/>
  <c r="Q211"/>
  <c r="AA211" s="1"/>
  <c r="AO211" s="1"/>
  <c r="Q2988"/>
  <c r="AA2988" s="1"/>
  <c r="AO2988" s="1"/>
  <c r="Q2860"/>
  <c r="AA2860" s="1"/>
  <c r="AO2860" s="1"/>
  <c r="Q2508"/>
  <c r="AA2508" s="1"/>
  <c r="AO2508" s="1"/>
  <c r="Q2380"/>
  <c r="AA2380" s="1"/>
  <c r="AO2380" s="1"/>
  <c r="Q2284"/>
  <c r="AA2284" s="1"/>
  <c r="AO2284" s="1"/>
  <c r="Q1900"/>
  <c r="AA1900" s="1"/>
  <c r="AO1900" s="1"/>
  <c r="Q1516"/>
  <c r="AA1516" s="1"/>
  <c r="AO1516" s="1"/>
  <c r="Q1132"/>
  <c r="AA1132" s="1"/>
  <c r="AO1132" s="1"/>
  <c r="Q1143"/>
  <c r="AA1143" s="1"/>
  <c r="AO1143" s="1"/>
  <c r="Q30"/>
  <c r="AA30" s="1"/>
  <c r="AO30" s="1"/>
  <c r="Q835"/>
  <c r="AA835" s="1"/>
  <c r="AO835" s="1"/>
  <c r="Q318"/>
  <c r="AA318" s="1"/>
  <c r="AO318" s="1"/>
  <c r="Q606"/>
  <c r="AA606" s="1"/>
  <c r="AO606" s="1"/>
  <c r="Q638"/>
  <c r="AA638" s="1"/>
  <c r="AO638" s="1"/>
  <c r="Q1474"/>
  <c r="AA1474" s="1"/>
  <c r="AO1474" s="1"/>
  <c r="Q366"/>
  <c r="AA366" s="1"/>
  <c r="AO366" s="1"/>
  <c r="Q787"/>
  <c r="AA787" s="1"/>
  <c r="AO787" s="1"/>
  <c r="Q531"/>
  <c r="AA531" s="1"/>
  <c r="AO531" s="1"/>
  <c r="Q275"/>
  <c r="AA275" s="1"/>
  <c r="AO275" s="1"/>
  <c r="Q19"/>
  <c r="AA19" s="1"/>
  <c r="AO19" s="1"/>
  <c r="Q222"/>
  <c r="AA222" s="1"/>
  <c r="AO222" s="1"/>
  <c r="Q2892"/>
  <c r="AA2892" s="1"/>
  <c r="AO2892" s="1"/>
  <c r="Q2764"/>
  <c r="AA2764" s="1"/>
  <c r="AO2764" s="1"/>
  <c r="Q2636"/>
  <c r="AA2636" s="1"/>
  <c r="AO2636" s="1"/>
  <c r="Q2476"/>
  <c r="AA2476" s="1"/>
  <c r="AO2476" s="1"/>
  <c r="Q2316"/>
  <c r="AA2316" s="1"/>
  <c r="AO2316" s="1"/>
  <c r="Q2188"/>
  <c r="AA2188" s="1"/>
  <c r="AO2188" s="1"/>
  <c r="Q2060"/>
  <c r="AA2060" s="1"/>
  <c r="AO2060" s="1"/>
  <c r="Q1932"/>
  <c r="AA1932" s="1"/>
  <c r="AO1932" s="1"/>
  <c r="Q1804"/>
  <c r="AA1804" s="1"/>
  <c r="AO1804" s="1"/>
  <c r="Q1676"/>
  <c r="AA1676" s="1"/>
  <c r="AO1676" s="1"/>
  <c r="Q1548"/>
  <c r="AA1548" s="1"/>
  <c r="AO1548" s="1"/>
  <c r="Q1420"/>
  <c r="AA1420" s="1"/>
  <c r="AO1420" s="1"/>
  <c r="Q1292"/>
  <c r="AA1292" s="1"/>
  <c r="AO1292" s="1"/>
  <c r="Q1164"/>
  <c r="AA1164" s="1"/>
  <c r="AO1164" s="1"/>
  <c r="Q1527"/>
  <c r="AA1527" s="1"/>
  <c r="AO1527" s="1"/>
  <c r="Q1922"/>
  <c r="AA1922" s="1"/>
  <c r="AO1922" s="1"/>
  <c r="U949"/>
  <c r="T949"/>
  <c r="AD949" s="1"/>
  <c r="AR949" s="1"/>
  <c r="P949"/>
  <c r="S949"/>
  <c r="R949"/>
  <c r="AB949" s="1"/>
  <c r="AP949" s="1"/>
  <c r="Q949"/>
  <c r="AA949" s="1"/>
  <c r="AO949" s="1"/>
  <c r="U899"/>
  <c r="T899"/>
  <c r="AD899" s="1"/>
  <c r="AR899" s="1"/>
  <c r="S899"/>
  <c r="R899"/>
  <c r="AB899" s="1"/>
  <c r="AP899" s="1"/>
  <c r="P899"/>
  <c r="U419"/>
  <c r="T419"/>
  <c r="AD419" s="1"/>
  <c r="AR419" s="1"/>
  <c r="S419"/>
  <c r="R419"/>
  <c r="AB419" s="1"/>
  <c r="AP419" s="1"/>
  <c r="P419"/>
  <c r="U1431"/>
  <c r="T1431"/>
  <c r="AD1431" s="1"/>
  <c r="AR1431" s="1"/>
  <c r="S1431"/>
  <c r="R1431"/>
  <c r="AB1431" s="1"/>
  <c r="AP1431" s="1"/>
  <c r="P1431"/>
  <c r="U1111"/>
  <c r="T1111"/>
  <c r="AD1111" s="1"/>
  <c r="AR1111" s="1"/>
  <c r="S1111"/>
  <c r="R1111"/>
  <c r="AB1111" s="1"/>
  <c r="AP1111" s="1"/>
  <c r="P1111"/>
  <c r="U110"/>
  <c r="T110"/>
  <c r="AD110" s="1"/>
  <c r="AR110" s="1"/>
  <c r="S110"/>
  <c r="P110"/>
  <c r="R110"/>
  <c r="AB110" s="1"/>
  <c r="AP110" s="1"/>
  <c r="U974"/>
  <c r="T974"/>
  <c r="AD974" s="1"/>
  <c r="AR974" s="1"/>
  <c r="S974"/>
  <c r="P974"/>
  <c r="R974"/>
  <c r="AB974" s="1"/>
  <c r="AP974" s="1"/>
  <c r="U830"/>
  <c r="T830"/>
  <c r="AD830" s="1"/>
  <c r="AR830" s="1"/>
  <c r="S830"/>
  <c r="P830"/>
  <c r="R830"/>
  <c r="AB830" s="1"/>
  <c r="AP830" s="1"/>
  <c r="U574"/>
  <c r="T574"/>
  <c r="AD574" s="1"/>
  <c r="AR574" s="1"/>
  <c r="S574"/>
  <c r="P574"/>
  <c r="R574"/>
  <c r="AB574" s="1"/>
  <c r="AP574" s="1"/>
  <c r="U1570"/>
  <c r="T1570"/>
  <c r="AD1570" s="1"/>
  <c r="AR1570" s="1"/>
  <c r="R1570"/>
  <c r="AB1570" s="1"/>
  <c r="AP1570" s="1"/>
  <c r="P1570"/>
  <c r="S1570"/>
  <c r="U1442"/>
  <c r="T1442"/>
  <c r="AD1442" s="1"/>
  <c r="AR1442" s="1"/>
  <c r="R1442"/>
  <c r="AB1442" s="1"/>
  <c r="AP1442" s="1"/>
  <c r="P1442"/>
  <c r="S1442"/>
  <c r="U1314"/>
  <c r="T1314"/>
  <c r="AD1314" s="1"/>
  <c r="AR1314" s="1"/>
  <c r="R1314"/>
  <c r="AB1314" s="1"/>
  <c r="AP1314" s="1"/>
  <c r="P1314"/>
  <c r="S1314"/>
  <c r="U1186"/>
  <c r="T1186"/>
  <c r="AD1186" s="1"/>
  <c r="AR1186" s="1"/>
  <c r="R1186"/>
  <c r="AB1186" s="1"/>
  <c r="AP1186" s="1"/>
  <c r="P1186"/>
  <c r="S1186"/>
  <c r="U62"/>
  <c r="T62"/>
  <c r="AD62" s="1"/>
  <c r="AR62" s="1"/>
  <c r="S62"/>
  <c r="P62"/>
  <c r="R62"/>
  <c r="AB62" s="1"/>
  <c r="AP62" s="1"/>
  <c r="U926"/>
  <c r="T926"/>
  <c r="AD926" s="1"/>
  <c r="AR926" s="1"/>
  <c r="S926"/>
  <c r="P926"/>
  <c r="R926"/>
  <c r="AB926" s="1"/>
  <c r="AP926" s="1"/>
  <c r="U2850"/>
  <c r="T2850"/>
  <c r="AD2850" s="1"/>
  <c r="AR2850" s="1"/>
  <c r="R2850"/>
  <c r="AB2850" s="1"/>
  <c r="AP2850" s="1"/>
  <c r="P2850"/>
  <c r="S2850"/>
  <c r="U718"/>
  <c r="T718"/>
  <c r="AD718" s="1"/>
  <c r="AR718" s="1"/>
  <c r="P718"/>
  <c r="R718"/>
  <c r="AB718" s="1"/>
  <c r="AP718" s="1"/>
  <c r="S718"/>
  <c r="U1247"/>
  <c r="T1247"/>
  <c r="AD1247" s="1"/>
  <c r="AR1247" s="1"/>
  <c r="S1247"/>
  <c r="R1247"/>
  <c r="AB1247" s="1"/>
  <c r="AP1247" s="1"/>
  <c r="P1247"/>
  <c r="U799"/>
  <c r="T799"/>
  <c r="AD799" s="1"/>
  <c r="AR799" s="1"/>
  <c r="S799"/>
  <c r="R799"/>
  <c r="AB799" s="1"/>
  <c r="AP799" s="1"/>
  <c r="P799"/>
  <c r="U351"/>
  <c r="T351"/>
  <c r="AD351" s="1"/>
  <c r="AR351" s="1"/>
  <c r="S351"/>
  <c r="R351"/>
  <c r="AB351" s="1"/>
  <c r="AP351" s="1"/>
  <c r="P351"/>
  <c r="U2954"/>
  <c r="T2954"/>
  <c r="AD2954" s="1"/>
  <c r="AR2954" s="1"/>
  <c r="R2954"/>
  <c r="AB2954" s="1"/>
  <c r="AP2954" s="1"/>
  <c r="S2954"/>
  <c r="P2954"/>
  <c r="U2787"/>
  <c r="T2787"/>
  <c r="AD2787" s="1"/>
  <c r="AR2787" s="1"/>
  <c r="S2787"/>
  <c r="R2787"/>
  <c r="AB2787" s="1"/>
  <c r="AP2787" s="1"/>
  <c r="P2787"/>
  <c r="U2563"/>
  <c r="T2563"/>
  <c r="AD2563" s="1"/>
  <c r="AR2563" s="1"/>
  <c r="S2563"/>
  <c r="R2563"/>
  <c r="AB2563" s="1"/>
  <c r="AP2563" s="1"/>
  <c r="P2563"/>
  <c r="U2339"/>
  <c r="T2339"/>
  <c r="AD2339" s="1"/>
  <c r="AR2339" s="1"/>
  <c r="S2339"/>
  <c r="R2339"/>
  <c r="AB2339" s="1"/>
  <c r="AP2339" s="1"/>
  <c r="P2339"/>
  <c r="U2115"/>
  <c r="T2115"/>
  <c r="AD2115" s="1"/>
  <c r="AR2115" s="1"/>
  <c r="S2115"/>
  <c r="R2115"/>
  <c r="AB2115" s="1"/>
  <c r="AP2115" s="1"/>
  <c r="P2115"/>
  <c r="U1763"/>
  <c r="T1763"/>
  <c r="AD1763" s="1"/>
  <c r="AR1763" s="1"/>
  <c r="S1763"/>
  <c r="R1763"/>
  <c r="AB1763" s="1"/>
  <c r="AP1763" s="1"/>
  <c r="P1763"/>
  <c r="U1507"/>
  <c r="T1507"/>
  <c r="AD1507" s="1"/>
  <c r="AR1507" s="1"/>
  <c r="S1507"/>
  <c r="R1507"/>
  <c r="AB1507" s="1"/>
  <c r="AP1507" s="1"/>
  <c r="P1507"/>
  <c r="U1251"/>
  <c r="T1251"/>
  <c r="AD1251" s="1"/>
  <c r="AR1251" s="1"/>
  <c r="S1251"/>
  <c r="R1251"/>
  <c r="AB1251" s="1"/>
  <c r="AP1251" s="1"/>
  <c r="P1251"/>
  <c r="U771"/>
  <c r="T771"/>
  <c r="AD771" s="1"/>
  <c r="AR771" s="1"/>
  <c r="S771"/>
  <c r="R771"/>
  <c r="AB771" s="1"/>
  <c r="AP771" s="1"/>
  <c r="P771"/>
  <c r="U515"/>
  <c r="T515"/>
  <c r="AD515" s="1"/>
  <c r="AR515" s="1"/>
  <c r="S515"/>
  <c r="R515"/>
  <c r="AB515" s="1"/>
  <c r="AP515" s="1"/>
  <c r="P515"/>
  <c r="U291"/>
  <c r="T291"/>
  <c r="AD291" s="1"/>
  <c r="AR291" s="1"/>
  <c r="S291"/>
  <c r="R291"/>
  <c r="AB291" s="1"/>
  <c r="AP291" s="1"/>
  <c r="P291"/>
  <c r="U1326"/>
  <c r="T1326"/>
  <c r="AD1326" s="1"/>
  <c r="AR1326" s="1"/>
  <c r="S1326"/>
  <c r="P1326"/>
  <c r="R1326"/>
  <c r="AB1326" s="1"/>
  <c r="AP1326" s="1"/>
  <c r="U663"/>
  <c r="T663"/>
  <c r="AD663" s="1"/>
  <c r="AR663" s="1"/>
  <c r="S663"/>
  <c r="R663"/>
  <c r="AB663" s="1"/>
  <c r="AP663" s="1"/>
  <c r="P663"/>
  <c r="U215"/>
  <c r="T215"/>
  <c r="AD215" s="1"/>
  <c r="AR215" s="1"/>
  <c r="S215"/>
  <c r="R215"/>
  <c r="AB215" s="1"/>
  <c r="AP215" s="1"/>
  <c r="P215"/>
  <c r="U1578"/>
  <c r="T1578"/>
  <c r="AD1578" s="1"/>
  <c r="AR1578" s="1"/>
  <c r="R1578"/>
  <c r="AB1578" s="1"/>
  <c r="AP1578" s="1"/>
  <c r="S1578"/>
  <c r="P1578"/>
  <c r="U1322"/>
  <c r="T1322"/>
  <c r="AD1322" s="1"/>
  <c r="AR1322" s="1"/>
  <c r="R1322"/>
  <c r="AB1322" s="1"/>
  <c r="AP1322" s="1"/>
  <c r="S1322"/>
  <c r="P1322"/>
  <c r="U1098"/>
  <c r="T1098"/>
  <c r="AD1098" s="1"/>
  <c r="AR1098" s="1"/>
  <c r="R1098"/>
  <c r="AB1098" s="1"/>
  <c r="AP1098" s="1"/>
  <c r="S1098"/>
  <c r="P1098"/>
  <c r="U874"/>
  <c r="T874"/>
  <c r="AD874" s="1"/>
  <c r="AR874" s="1"/>
  <c r="R874"/>
  <c r="AB874" s="1"/>
  <c r="AP874" s="1"/>
  <c r="S874"/>
  <c r="P874"/>
  <c r="U650"/>
  <c r="T650"/>
  <c r="AD650" s="1"/>
  <c r="AR650" s="1"/>
  <c r="S650"/>
  <c r="R650"/>
  <c r="AB650" s="1"/>
  <c r="AP650" s="1"/>
  <c r="P650"/>
  <c r="U362"/>
  <c r="T362"/>
  <c r="AD362" s="1"/>
  <c r="AR362" s="1"/>
  <c r="S362"/>
  <c r="R362"/>
  <c r="AB362" s="1"/>
  <c r="AP362" s="1"/>
  <c r="P362"/>
  <c r="U74"/>
  <c r="T74"/>
  <c r="AD74" s="1"/>
  <c r="AR74" s="1"/>
  <c r="S74"/>
  <c r="R74"/>
  <c r="AB74" s="1"/>
  <c r="AP74" s="1"/>
  <c r="P74"/>
  <c r="U846"/>
  <c r="T846"/>
  <c r="AD846" s="1"/>
  <c r="AR846" s="1"/>
  <c r="S846"/>
  <c r="P846"/>
  <c r="R846"/>
  <c r="AB846" s="1"/>
  <c r="AP846" s="1"/>
  <c r="U1183"/>
  <c r="T1183"/>
  <c r="AD1183" s="1"/>
  <c r="AR1183" s="1"/>
  <c r="S1183"/>
  <c r="R1183"/>
  <c r="AB1183" s="1"/>
  <c r="AP1183" s="1"/>
  <c r="P1183"/>
  <c r="U607"/>
  <c r="T607"/>
  <c r="AD607" s="1"/>
  <c r="AR607" s="1"/>
  <c r="S607"/>
  <c r="R607"/>
  <c r="AB607" s="1"/>
  <c r="AP607" s="1"/>
  <c r="P607"/>
  <c r="U2154"/>
  <c r="R2154"/>
  <c r="AB2154" s="1"/>
  <c r="AP2154" s="1"/>
  <c r="T2154"/>
  <c r="AD2154" s="1"/>
  <c r="AR2154" s="1"/>
  <c r="S2154"/>
  <c r="P2154"/>
  <c r="U2883"/>
  <c r="T2883"/>
  <c r="AD2883" s="1"/>
  <c r="AR2883" s="1"/>
  <c r="S2883"/>
  <c r="R2883"/>
  <c r="AB2883" s="1"/>
  <c r="AP2883" s="1"/>
  <c r="P2883"/>
  <c r="U2595"/>
  <c r="T2595"/>
  <c r="AD2595" s="1"/>
  <c r="AR2595" s="1"/>
  <c r="S2595"/>
  <c r="R2595"/>
  <c r="AB2595" s="1"/>
  <c r="AP2595" s="1"/>
  <c r="P2595"/>
  <c r="U2275"/>
  <c r="T2275"/>
  <c r="AD2275" s="1"/>
  <c r="AR2275" s="1"/>
  <c r="S2275"/>
  <c r="R2275"/>
  <c r="AB2275" s="1"/>
  <c r="AP2275" s="1"/>
  <c r="P2275"/>
  <c r="U2019"/>
  <c r="T2019"/>
  <c r="AD2019" s="1"/>
  <c r="AR2019" s="1"/>
  <c r="S2019"/>
  <c r="R2019"/>
  <c r="AB2019" s="1"/>
  <c r="AP2019" s="1"/>
  <c r="P2019"/>
  <c r="U1475"/>
  <c r="T1475"/>
  <c r="AD1475" s="1"/>
  <c r="AR1475" s="1"/>
  <c r="S1475"/>
  <c r="R1475"/>
  <c r="AB1475" s="1"/>
  <c r="AP1475" s="1"/>
  <c r="P1475"/>
  <c r="U1219"/>
  <c r="T1219"/>
  <c r="AD1219" s="1"/>
  <c r="AR1219" s="1"/>
  <c r="S1219"/>
  <c r="R1219"/>
  <c r="AB1219" s="1"/>
  <c r="AP1219" s="1"/>
  <c r="P1219"/>
  <c r="U963"/>
  <c r="T963"/>
  <c r="AD963" s="1"/>
  <c r="AR963" s="1"/>
  <c r="S963"/>
  <c r="R963"/>
  <c r="AB963" s="1"/>
  <c r="AP963" s="1"/>
  <c r="P963"/>
  <c r="U675"/>
  <c r="T675"/>
  <c r="AD675" s="1"/>
  <c r="AR675" s="1"/>
  <c r="S675"/>
  <c r="R675"/>
  <c r="AB675" s="1"/>
  <c r="AP675" s="1"/>
  <c r="P675"/>
  <c r="U1390"/>
  <c r="T1390"/>
  <c r="AD1390" s="1"/>
  <c r="AR1390" s="1"/>
  <c r="S1390"/>
  <c r="P1390"/>
  <c r="R1390"/>
  <c r="AB1390" s="1"/>
  <c r="AP1390" s="1"/>
  <c r="U1367"/>
  <c r="T1367"/>
  <c r="AD1367" s="1"/>
  <c r="AR1367" s="1"/>
  <c r="S1367"/>
  <c r="R1367"/>
  <c r="AB1367" s="1"/>
  <c r="AP1367" s="1"/>
  <c r="P1367"/>
  <c r="U919"/>
  <c r="T919"/>
  <c r="AD919" s="1"/>
  <c r="AR919" s="1"/>
  <c r="S919"/>
  <c r="R919"/>
  <c r="AB919" s="1"/>
  <c r="AP919" s="1"/>
  <c r="P919"/>
  <c r="U279"/>
  <c r="T279"/>
  <c r="AD279" s="1"/>
  <c r="AR279" s="1"/>
  <c r="S279"/>
  <c r="R279"/>
  <c r="AB279" s="1"/>
  <c r="AP279" s="1"/>
  <c r="P279"/>
  <c r="U1514"/>
  <c r="T1514"/>
  <c r="AD1514" s="1"/>
  <c r="AR1514" s="1"/>
  <c r="R1514"/>
  <c r="AB1514" s="1"/>
  <c r="AP1514" s="1"/>
  <c r="S1514"/>
  <c r="P1514"/>
  <c r="U1226"/>
  <c r="T1226"/>
  <c r="AD1226" s="1"/>
  <c r="AR1226" s="1"/>
  <c r="R1226"/>
  <c r="AB1226" s="1"/>
  <c r="AP1226" s="1"/>
  <c r="S1226"/>
  <c r="P1226"/>
  <c r="U938"/>
  <c r="T938"/>
  <c r="AD938" s="1"/>
  <c r="AR938" s="1"/>
  <c r="R938"/>
  <c r="AB938" s="1"/>
  <c r="AP938" s="1"/>
  <c r="S938"/>
  <c r="P938"/>
  <c r="U618"/>
  <c r="T618"/>
  <c r="AD618" s="1"/>
  <c r="AR618" s="1"/>
  <c r="S618"/>
  <c r="R618"/>
  <c r="AB618" s="1"/>
  <c r="AP618" s="1"/>
  <c r="P618"/>
  <c r="U394"/>
  <c r="T394"/>
  <c r="AD394" s="1"/>
  <c r="AR394" s="1"/>
  <c r="S394"/>
  <c r="R394"/>
  <c r="AB394" s="1"/>
  <c r="AP394" s="1"/>
  <c r="P394"/>
  <c r="U170"/>
  <c r="T170"/>
  <c r="AD170" s="1"/>
  <c r="AR170" s="1"/>
  <c r="S170"/>
  <c r="R170"/>
  <c r="AB170" s="1"/>
  <c r="AP170" s="1"/>
  <c r="P170"/>
  <c r="U2926"/>
  <c r="T2926"/>
  <c r="AD2926" s="1"/>
  <c r="AR2926" s="1"/>
  <c r="S2926"/>
  <c r="P2926"/>
  <c r="R2926"/>
  <c r="AB2926" s="1"/>
  <c r="AP2926" s="1"/>
  <c r="U2222"/>
  <c r="T2222"/>
  <c r="AD2222" s="1"/>
  <c r="AR2222" s="1"/>
  <c r="S2222"/>
  <c r="P2222"/>
  <c r="R2222"/>
  <c r="AB2222" s="1"/>
  <c r="AP2222" s="1"/>
  <c r="U1519"/>
  <c r="T1519"/>
  <c r="AD1519" s="1"/>
  <c r="AR1519" s="1"/>
  <c r="S1519"/>
  <c r="R1519"/>
  <c r="AB1519" s="1"/>
  <c r="AP1519" s="1"/>
  <c r="P1519"/>
  <c r="U1534"/>
  <c r="T1534"/>
  <c r="AD1534" s="1"/>
  <c r="AR1534" s="1"/>
  <c r="S1534"/>
  <c r="P1534"/>
  <c r="R1534"/>
  <c r="AB1534" s="1"/>
  <c r="AP1534" s="1"/>
  <c r="U1447"/>
  <c r="T1447"/>
  <c r="AD1447" s="1"/>
  <c r="AR1447" s="1"/>
  <c r="S1447"/>
  <c r="R1447"/>
  <c r="AB1447" s="1"/>
  <c r="AP1447" s="1"/>
  <c r="P1447"/>
  <c r="U935"/>
  <c r="T935"/>
  <c r="AD935" s="1"/>
  <c r="AR935" s="1"/>
  <c r="S935"/>
  <c r="R935"/>
  <c r="AB935" s="1"/>
  <c r="AP935" s="1"/>
  <c r="P935"/>
  <c r="U423"/>
  <c r="T423"/>
  <c r="AD423" s="1"/>
  <c r="AR423" s="1"/>
  <c r="S423"/>
  <c r="R423"/>
  <c r="AB423" s="1"/>
  <c r="AP423" s="1"/>
  <c r="P423"/>
  <c r="U1458"/>
  <c r="T1458"/>
  <c r="AD1458" s="1"/>
  <c r="AR1458" s="1"/>
  <c r="R1458"/>
  <c r="AB1458" s="1"/>
  <c r="AP1458" s="1"/>
  <c r="P1458"/>
  <c r="S1458"/>
  <c r="U1202"/>
  <c r="T1202"/>
  <c r="AD1202" s="1"/>
  <c r="AR1202" s="1"/>
  <c r="R1202"/>
  <c r="AB1202" s="1"/>
  <c r="AP1202" s="1"/>
  <c r="P1202"/>
  <c r="S1202"/>
  <c r="U914"/>
  <c r="T914"/>
  <c r="AD914" s="1"/>
  <c r="AR914" s="1"/>
  <c r="R914"/>
  <c r="AB914" s="1"/>
  <c r="AP914" s="1"/>
  <c r="P914"/>
  <c r="S914"/>
  <c r="U594"/>
  <c r="T594"/>
  <c r="AD594" s="1"/>
  <c r="AR594" s="1"/>
  <c r="R594"/>
  <c r="AB594" s="1"/>
  <c r="AP594" s="1"/>
  <c r="S594"/>
  <c r="P594"/>
  <c r="U306"/>
  <c r="T306"/>
  <c r="AD306" s="1"/>
  <c r="AR306" s="1"/>
  <c r="S306"/>
  <c r="R306"/>
  <c r="AB306" s="1"/>
  <c r="AP306" s="1"/>
  <c r="P306"/>
  <c r="U18"/>
  <c r="T18"/>
  <c r="AD18" s="1"/>
  <c r="AR18" s="1"/>
  <c r="R18"/>
  <c r="AB18" s="1"/>
  <c r="AP18" s="1"/>
  <c r="S18"/>
  <c r="P18"/>
  <c r="U2670"/>
  <c r="T2670"/>
  <c r="AD2670" s="1"/>
  <c r="AR2670" s="1"/>
  <c r="S2670"/>
  <c r="P2670"/>
  <c r="R2670"/>
  <c r="AB2670" s="1"/>
  <c r="AP2670" s="1"/>
  <c r="U2286"/>
  <c r="T2286"/>
  <c r="AD2286" s="1"/>
  <c r="AR2286" s="1"/>
  <c r="S2286"/>
  <c r="P2286"/>
  <c r="R2286"/>
  <c r="AB2286" s="1"/>
  <c r="AP2286" s="1"/>
  <c r="U1838"/>
  <c r="T1838"/>
  <c r="AD1838" s="1"/>
  <c r="AR1838" s="1"/>
  <c r="S1838"/>
  <c r="P1838"/>
  <c r="R1838"/>
  <c r="AB1838" s="1"/>
  <c r="AP1838" s="1"/>
  <c r="U1391"/>
  <c r="T1391"/>
  <c r="AD1391" s="1"/>
  <c r="AR1391" s="1"/>
  <c r="S1391"/>
  <c r="R1391"/>
  <c r="AB1391" s="1"/>
  <c r="AP1391" s="1"/>
  <c r="P1391"/>
  <c r="U303"/>
  <c r="T303"/>
  <c r="AD303" s="1"/>
  <c r="AR303" s="1"/>
  <c r="S303"/>
  <c r="R303"/>
  <c r="AB303" s="1"/>
  <c r="AP303" s="1"/>
  <c r="P303"/>
  <c r="U1278"/>
  <c r="T1278"/>
  <c r="AD1278" s="1"/>
  <c r="AR1278" s="1"/>
  <c r="S1278"/>
  <c r="P1278"/>
  <c r="R1278"/>
  <c r="AB1278" s="1"/>
  <c r="AP1278" s="1"/>
  <c r="U2799"/>
  <c r="T2799"/>
  <c r="AD2799" s="1"/>
  <c r="AR2799" s="1"/>
  <c r="S2799"/>
  <c r="R2799"/>
  <c r="AB2799" s="1"/>
  <c r="AP2799" s="1"/>
  <c r="P2799"/>
  <c r="U1711"/>
  <c r="T1711"/>
  <c r="AD1711" s="1"/>
  <c r="AR1711" s="1"/>
  <c r="S1711"/>
  <c r="R1711"/>
  <c r="AB1711" s="1"/>
  <c r="AP1711" s="1"/>
  <c r="P1711"/>
  <c r="U1255"/>
  <c r="T1255"/>
  <c r="AD1255" s="1"/>
  <c r="AR1255" s="1"/>
  <c r="S1255"/>
  <c r="R1255"/>
  <c r="AB1255" s="1"/>
  <c r="AP1255" s="1"/>
  <c r="P1255"/>
  <c r="U743"/>
  <c r="T743"/>
  <c r="AD743" s="1"/>
  <c r="AR743" s="1"/>
  <c r="S743"/>
  <c r="R743"/>
  <c r="AB743" s="1"/>
  <c r="AP743" s="1"/>
  <c r="P743"/>
  <c r="U295"/>
  <c r="T295"/>
  <c r="AD295" s="1"/>
  <c r="AR295" s="1"/>
  <c r="S295"/>
  <c r="R295"/>
  <c r="AB295" s="1"/>
  <c r="AP295" s="1"/>
  <c r="P295"/>
  <c r="U1554"/>
  <c r="T1554"/>
  <c r="AD1554" s="1"/>
  <c r="AR1554" s="1"/>
  <c r="R1554"/>
  <c r="AB1554" s="1"/>
  <c r="AP1554" s="1"/>
  <c r="P1554"/>
  <c r="S1554"/>
  <c r="U1298"/>
  <c r="T1298"/>
  <c r="AD1298" s="1"/>
  <c r="AR1298" s="1"/>
  <c r="R1298"/>
  <c r="AB1298" s="1"/>
  <c r="AP1298" s="1"/>
  <c r="P1298"/>
  <c r="S1298"/>
  <c r="U1042"/>
  <c r="T1042"/>
  <c r="AD1042" s="1"/>
  <c r="AR1042" s="1"/>
  <c r="R1042"/>
  <c r="AB1042" s="1"/>
  <c r="AP1042" s="1"/>
  <c r="P1042"/>
  <c r="S1042"/>
  <c r="U818"/>
  <c r="T818"/>
  <c r="AD818" s="1"/>
  <c r="AR818" s="1"/>
  <c r="R818"/>
  <c r="AB818" s="1"/>
  <c r="AP818" s="1"/>
  <c r="P818"/>
  <c r="S818"/>
  <c r="U626"/>
  <c r="T626"/>
  <c r="AD626" s="1"/>
  <c r="AR626" s="1"/>
  <c r="R626"/>
  <c r="AB626" s="1"/>
  <c r="AP626" s="1"/>
  <c r="S626"/>
  <c r="P626"/>
  <c r="U402"/>
  <c r="T402"/>
  <c r="AD402" s="1"/>
  <c r="AR402" s="1"/>
  <c r="R402"/>
  <c r="AB402" s="1"/>
  <c r="AP402" s="1"/>
  <c r="S402"/>
  <c r="P402"/>
  <c r="U178"/>
  <c r="T178"/>
  <c r="AD178" s="1"/>
  <c r="AR178" s="1"/>
  <c r="S178"/>
  <c r="R178"/>
  <c r="AB178" s="1"/>
  <c r="AP178" s="1"/>
  <c r="P178"/>
  <c r="U2894"/>
  <c r="T2894"/>
  <c r="AD2894" s="1"/>
  <c r="AR2894" s="1"/>
  <c r="S2894"/>
  <c r="P2894"/>
  <c r="R2894"/>
  <c r="AB2894" s="1"/>
  <c r="AP2894" s="1"/>
  <c r="U2638"/>
  <c r="T2638"/>
  <c r="AD2638" s="1"/>
  <c r="AR2638" s="1"/>
  <c r="S2638"/>
  <c r="P2638"/>
  <c r="R2638"/>
  <c r="AB2638" s="1"/>
  <c r="AP2638" s="1"/>
  <c r="U2382"/>
  <c r="T2382"/>
  <c r="AD2382" s="1"/>
  <c r="AR2382" s="1"/>
  <c r="S2382"/>
  <c r="P2382"/>
  <c r="R2382"/>
  <c r="AB2382" s="1"/>
  <c r="AP2382" s="1"/>
  <c r="U2126"/>
  <c r="T2126"/>
  <c r="AD2126" s="1"/>
  <c r="AR2126" s="1"/>
  <c r="S2126"/>
  <c r="P2126"/>
  <c r="R2126"/>
  <c r="AB2126" s="1"/>
  <c r="AP2126" s="1"/>
  <c r="U1870"/>
  <c r="T1870"/>
  <c r="AD1870" s="1"/>
  <c r="AR1870" s="1"/>
  <c r="S1870"/>
  <c r="P1870"/>
  <c r="R1870"/>
  <c r="AB1870" s="1"/>
  <c r="AP1870" s="1"/>
  <c r="U78"/>
  <c r="T78"/>
  <c r="AD78" s="1"/>
  <c r="AR78" s="1"/>
  <c r="S78"/>
  <c r="P78"/>
  <c r="R78"/>
  <c r="AB78" s="1"/>
  <c r="AP78" s="1"/>
  <c r="U911"/>
  <c r="T911"/>
  <c r="AD911" s="1"/>
  <c r="AR911" s="1"/>
  <c r="S911"/>
  <c r="R911"/>
  <c r="AB911" s="1"/>
  <c r="AP911" s="1"/>
  <c r="P911"/>
  <c r="U2890"/>
  <c r="T2890"/>
  <c r="AD2890" s="1"/>
  <c r="AR2890" s="1"/>
  <c r="R2890"/>
  <c r="AB2890" s="1"/>
  <c r="AP2890" s="1"/>
  <c r="S2890"/>
  <c r="P2890"/>
  <c r="U1438"/>
  <c r="T1438"/>
  <c r="AD1438" s="1"/>
  <c r="AR1438" s="1"/>
  <c r="S1438"/>
  <c r="P1438"/>
  <c r="R1438"/>
  <c r="AB1438" s="1"/>
  <c r="AP1438" s="1"/>
  <c r="U1070"/>
  <c r="T1070"/>
  <c r="AD1070" s="1"/>
  <c r="AR1070" s="1"/>
  <c r="S1070"/>
  <c r="P1070"/>
  <c r="R1070"/>
  <c r="AB1070" s="1"/>
  <c r="AP1070" s="1"/>
  <c r="U2383"/>
  <c r="T2383"/>
  <c r="AD2383" s="1"/>
  <c r="AR2383" s="1"/>
  <c r="S2383"/>
  <c r="R2383"/>
  <c r="AB2383" s="1"/>
  <c r="AP2383" s="1"/>
  <c r="P2383"/>
  <c r="U1999"/>
  <c r="T1999"/>
  <c r="AD1999" s="1"/>
  <c r="AR1999" s="1"/>
  <c r="S1999"/>
  <c r="R1999"/>
  <c r="AB1999" s="1"/>
  <c r="AP1999" s="1"/>
  <c r="P1999"/>
  <c r="U1351"/>
  <c r="T1351"/>
  <c r="AD1351" s="1"/>
  <c r="AR1351" s="1"/>
  <c r="S1351"/>
  <c r="R1351"/>
  <c r="AB1351" s="1"/>
  <c r="AP1351" s="1"/>
  <c r="P1351"/>
  <c r="U1095"/>
  <c r="T1095"/>
  <c r="AD1095" s="1"/>
  <c r="AR1095" s="1"/>
  <c r="S1095"/>
  <c r="R1095"/>
  <c r="AB1095" s="1"/>
  <c r="AP1095" s="1"/>
  <c r="P1095"/>
  <c r="U839"/>
  <c r="T839"/>
  <c r="AD839" s="1"/>
  <c r="AR839" s="1"/>
  <c r="S839"/>
  <c r="R839"/>
  <c r="AB839" s="1"/>
  <c r="AP839" s="1"/>
  <c r="P839"/>
  <c r="U583"/>
  <c r="T583"/>
  <c r="AD583" s="1"/>
  <c r="AR583" s="1"/>
  <c r="S583"/>
  <c r="R583"/>
  <c r="AB583" s="1"/>
  <c r="AP583" s="1"/>
  <c r="P583"/>
  <c r="U327"/>
  <c r="T327"/>
  <c r="AD327" s="1"/>
  <c r="AR327" s="1"/>
  <c r="S327"/>
  <c r="R327"/>
  <c r="AB327" s="1"/>
  <c r="AP327" s="1"/>
  <c r="P327"/>
  <c r="U1898"/>
  <c r="T1898"/>
  <c r="AD1898" s="1"/>
  <c r="AR1898" s="1"/>
  <c r="R1898"/>
  <c r="AB1898" s="1"/>
  <c r="AP1898" s="1"/>
  <c r="S1898"/>
  <c r="P1898"/>
  <c r="U994"/>
  <c r="T994"/>
  <c r="AD994" s="1"/>
  <c r="AR994" s="1"/>
  <c r="R994"/>
  <c r="AB994" s="1"/>
  <c r="AP994" s="1"/>
  <c r="P994"/>
  <c r="S994"/>
  <c r="U866"/>
  <c r="T866"/>
  <c r="AD866" s="1"/>
  <c r="AR866" s="1"/>
  <c r="R866"/>
  <c r="AB866" s="1"/>
  <c r="AP866" s="1"/>
  <c r="P866"/>
  <c r="S866"/>
  <c r="U738"/>
  <c r="T738"/>
  <c r="AD738" s="1"/>
  <c r="AR738" s="1"/>
  <c r="R738"/>
  <c r="AB738" s="1"/>
  <c r="AP738" s="1"/>
  <c r="P738"/>
  <c r="S738"/>
  <c r="U610"/>
  <c r="T610"/>
  <c r="AD610" s="1"/>
  <c r="AR610" s="1"/>
  <c r="R610"/>
  <c r="AB610" s="1"/>
  <c r="AP610" s="1"/>
  <c r="S610"/>
  <c r="P610"/>
  <c r="U482"/>
  <c r="T482"/>
  <c r="AD482" s="1"/>
  <c r="AR482" s="1"/>
  <c r="R482"/>
  <c r="AB482" s="1"/>
  <c r="AP482" s="1"/>
  <c r="S482"/>
  <c r="P482"/>
  <c r="U354"/>
  <c r="T354"/>
  <c r="AD354" s="1"/>
  <c r="AR354" s="1"/>
  <c r="R354"/>
  <c r="AB354" s="1"/>
  <c r="AP354" s="1"/>
  <c r="S354"/>
  <c r="P354"/>
  <c r="U226"/>
  <c r="T226"/>
  <c r="AD226" s="1"/>
  <c r="AR226" s="1"/>
  <c r="R226"/>
  <c r="AB226" s="1"/>
  <c r="AP226" s="1"/>
  <c r="P226"/>
  <c r="S226"/>
  <c r="U98"/>
  <c r="T98"/>
  <c r="AD98" s="1"/>
  <c r="AR98" s="1"/>
  <c r="R98"/>
  <c r="AB98" s="1"/>
  <c r="AP98" s="1"/>
  <c r="S98"/>
  <c r="P98"/>
  <c r="U558"/>
  <c r="T558"/>
  <c r="AD558" s="1"/>
  <c r="AR558" s="1"/>
  <c r="S558"/>
  <c r="P558"/>
  <c r="R558"/>
  <c r="AB558" s="1"/>
  <c r="AP558" s="1"/>
  <c r="U1535"/>
  <c r="T1535"/>
  <c r="AD1535" s="1"/>
  <c r="AR1535" s="1"/>
  <c r="S1535"/>
  <c r="R1535"/>
  <c r="AB1535" s="1"/>
  <c r="AP1535" s="1"/>
  <c r="P1535"/>
  <c r="U1279"/>
  <c r="T1279"/>
  <c r="AD1279" s="1"/>
  <c r="AR1279" s="1"/>
  <c r="S1279"/>
  <c r="R1279"/>
  <c r="AB1279" s="1"/>
  <c r="AP1279" s="1"/>
  <c r="P1279"/>
  <c r="U1023"/>
  <c r="T1023"/>
  <c r="AD1023" s="1"/>
  <c r="AR1023" s="1"/>
  <c r="S1023"/>
  <c r="R1023"/>
  <c r="AB1023" s="1"/>
  <c r="AP1023" s="1"/>
  <c r="P1023"/>
  <c r="U767"/>
  <c r="T767"/>
  <c r="AD767" s="1"/>
  <c r="AR767" s="1"/>
  <c r="S767"/>
  <c r="R767"/>
  <c r="AB767" s="1"/>
  <c r="AP767" s="1"/>
  <c r="P767"/>
  <c r="U511"/>
  <c r="T511"/>
  <c r="AD511" s="1"/>
  <c r="AR511" s="1"/>
  <c r="S511"/>
  <c r="R511"/>
  <c r="AB511" s="1"/>
  <c r="AP511" s="1"/>
  <c r="P511"/>
  <c r="U255"/>
  <c r="T255"/>
  <c r="AD255" s="1"/>
  <c r="AR255" s="1"/>
  <c r="S255"/>
  <c r="R255"/>
  <c r="AB255" s="1"/>
  <c r="AP255" s="1"/>
  <c r="P255"/>
  <c r="U2986"/>
  <c r="R2986"/>
  <c r="AB2986" s="1"/>
  <c r="AP2986" s="1"/>
  <c r="T2986"/>
  <c r="AD2986" s="1"/>
  <c r="AR2986" s="1"/>
  <c r="S2986"/>
  <c r="P2986"/>
  <c r="U2346"/>
  <c r="R2346"/>
  <c r="AB2346" s="1"/>
  <c r="AP2346" s="1"/>
  <c r="T2346"/>
  <c r="AD2346" s="1"/>
  <c r="AR2346" s="1"/>
  <c r="S2346"/>
  <c r="P2346"/>
  <c r="U1523"/>
  <c r="T1523"/>
  <c r="AD1523" s="1"/>
  <c r="AR1523" s="1"/>
  <c r="S1523"/>
  <c r="R1523"/>
  <c r="AB1523" s="1"/>
  <c r="AP1523" s="1"/>
  <c r="P1523"/>
  <c r="U1395"/>
  <c r="T1395"/>
  <c r="AD1395" s="1"/>
  <c r="AR1395" s="1"/>
  <c r="S1395"/>
  <c r="R1395"/>
  <c r="AB1395" s="1"/>
  <c r="AP1395" s="1"/>
  <c r="P1395"/>
  <c r="U1267"/>
  <c r="T1267"/>
  <c r="AD1267" s="1"/>
  <c r="AR1267" s="1"/>
  <c r="S1267"/>
  <c r="R1267"/>
  <c r="AB1267" s="1"/>
  <c r="AP1267" s="1"/>
  <c r="P1267"/>
  <c r="U1139"/>
  <c r="T1139"/>
  <c r="AD1139" s="1"/>
  <c r="AR1139" s="1"/>
  <c r="S1139"/>
  <c r="R1139"/>
  <c r="AB1139" s="1"/>
  <c r="AP1139" s="1"/>
  <c r="P1139"/>
  <c r="U1011"/>
  <c r="T1011"/>
  <c r="AD1011" s="1"/>
  <c r="AR1011" s="1"/>
  <c r="S1011"/>
  <c r="R1011"/>
  <c r="AB1011" s="1"/>
  <c r="AP1011" s="1"/>
  <c r="P1011"/>
  <c r="U883"/>
  <c r="T883"/>
  <c r="AD883" s="1"/>
  <c r="AR883" s="1"/>
  <c r="S883"/>
  <c r="R883"/>
  <c r="AB883" s="1"/>
  <c r="AP883" s="1"/>
  <c r="P883"/>
  <c r="U755"/>
  <c r="T755"/>
  <c r="AD755" s="1"/>
  <c r="AR755" s="1"/>
  <c r="S755"/>
  <c r="R755"/>
  <c r="AB755" s="1"/>
  <c r="AP755" s="1"/>
  <c r="P755"/>
  <c r="U627"/>
  <c r="T627"/>
  <c r="AD627" s="1"/>
  <c r="AR627" s="1"/>
  <c r="S627"/>
  <c r="R627"/>
  <c r="AB627" s="1"/>
  <c r="AP627" s="1"/>
  <c r="P627"/>
  <c r="U499"/>
  <c r="T499"/>
  <c r="AD499" s="1"/>
  <c r="AR499" s="1"/>
  <c r="S499"/>
  <c r="R499"/>
  <c r="AB499" s="1"/>
  <c r="AP499" s="1"/>
  <c r="P499"/>
  <c r="U371"/>
  <c r="T371"/>
  <c r="AD371" s="1"/>
  <c r="AR371" s="1"/>
  <c r="S371"/>
  <c r="R371"/>
  <c r="AB371" s="1"/>
  <c r="AP371" s="1"/>
  <c r="P371"/>
  <c r="U243"/>
  <c r="T243"/>
  <c r="AD243" s="1"/>
  <c r="AR243" s="1"/>
  <c r="S243"/>
  <c r="R243"/>
  <c r="AB243" s="1"/>
  <c r="AP243" s="1"/>
  <c r="P243"/>
  <c r="U115"/>
  <c r="T115"/>
  <c r="AD115" s="1"/>
  <c r="AR115" s="1"/>
  <c r="S115"/>
  <c r="R115"/>
  <c r="AB115" s="1"/>
  <c r="AP115" s="1"/>
  <c r="P115"/>
  <c r="U1678"/>
  <c r="T1678"/>
  <c r="AD1678" s="1"/>
  <c r="AR1678" s="1"/>
  <c r="S1678"/>
  <c r="P1678"/>
  <c r="R1678"/>
  <c r="AB1678" s="1"/>
  <c r="AP1678" s="1"/>
  <c r="U1422"/>
  <c r="T1422"/>
  <c r="AD1422" s="1"/>
  <c r="AR1422" s="1"/>
  <c r="S1422"/>
  <c r="P1422"/>
  <c r="R1422"/>
  <c r="AB1422" s="1"/>
  <c r="AP1422" s="1"/>
  <c r="U1054"/>
  <c r="T1054"/>
  <c r="AD1054" s="1"/>
  <c r="AR1054" s="1"/>
  <c r="S1054"/>
  <c r="P1054"/>
  <c r="R1054"/>
  <c r="AB1054" s="1"/>
  <c r="AP1054" s="1"/>
  <c r="U2590"/>
  <c r="T2590"/>
  <c r="AD2590" s="1"/>
  <c r="AR2590" s="1"/>
  <c r="S2590"/>
  <c r="P2590"/>
  <c r="R2590"/>
  <c r="AB2590" s="1"/>
  <c r="AP2590" s="1"/>
  <c r="U2206"/>
  <c r="T2206"/>
  <c r="AD2206" s="1"/>
  <c r="AR2206" s="1"/>
  <c r="S2206"/>
  <c r="P2206"/>
  <c r="R2206"/>
  <c r="AB2206" s="1"/>
  <c r="AP2206" s="1"/>
  <c r="U1822"/>
  <c r="T1822"/>
  <c r="AD1822" s="1"/>
  <c r="AR1822" s="1"/>
  <c r="S1822"/>
  <c r="P1822"/>
  <c r="R1822"/>
  <c r="AB1822" s="1"/>
  <c r="AP1822" s="1"/>
  <c r="U1382"/>
  <c r="T1382"/>
  <c r="AD1382" s="1"/>
  <c r="AR1382" s="1"/>
  <c r="S1382"/>
  <c r="R1382"/>
  <c r="AB1382" s="1"/>
  <c r="AP1382" s="1"/>
  <c r="P1382"/>
  <c r="U278"/>
  <c r="T278"/>
  <c r="AD278" s="1"/>
  <c r="AR278" s="1"/>
  <c r="S278"/>
  <c r="R278"/>
  <c r="AB278" s="1"/>
  <c r="AP278" s="1"/>
  <c r="P278"/>
  <c r="U2711"/>
  <c r="T2711"/>
  <c r="AD2711" s="1"/>
  <c r="AR2711" s="1"/>
  <c r="S2711"/>
  <c r="R2711"/>
  <c r="AB2711" s="1"/>
  <c r="AP2711" s="1"/>
  <c r="P2711"/>
  <c r="U2802"/>
  <c r="T2802"/>
  <c r="AD2802" s="1"/>
  <c r="AR2802" s="1"/>
  <c r="R2802"/>
  <c r="AB2802" s="1"/>
  <c r="AP2802" s="1"/>
  <c r="P2802"/>
  <c r="S2802"/>
  <c r="U2915"/>
  <c r="T2915"/>
  <c r="AD2915" s="1"/>
  <c r="AR2915" s="1"/>
  <c r="S2915"/>
  <c r="R2915"/>
  <c r="AB2915" s="1"/>
  <c r="AP2915" s="1"/>
  <c r="P2915"/>
  <c r="U2870"/>
  <c r="T2870"/>
  <c r="AD2870" s="1"/>
  <c r="AR2870" s="1"/>
  <c r="S2870"/>
  <c r="R2870"/>
  <c r="AB2870" s="1"/>
  <c r="AP2870" s="1"/>
  <c r="P2870"/>
  <c r="U2486"/>
  <c r="S2486"/>
  <c r="T2486"/>
  <c r="AD2486" s="1"/>
  <c r="AR2486" s="1"/>
  <c r="R2486"/>
  <c r="AB2486" s="1"/>
  <c r="AP2486" s="1"/>
  <c r="P2486"/>
  <c r="U2038"/>
  <c r="S2038"/>
  <c r="R2038"/>
  <c r="AB2038" s="1"/>
  <c r="AP2038" s="1"/>
  <c r="P2038"/>
  <c r="T2038"/>
  <c r="AD2038" s="1"/>
  <c r="AR2038" s="1"/>
  <c r="U1142"/>
  <c r="T1142"/>
  <c r="AD1142" s="1"/>
  <c r="AR1142" s="1"/>
  <c r="S1142"/>
  <c r="R1142"/>
  <c r="AB1142" s="1"/>
  <c r="AP1142" s="1"/>
  <c r="P1142"/>
  <c r="U454"/>
  <c r="T454"/>
  <c r="AD454" s="1"/>
  <c r="AR454" s="1"/>
  <c r="S454"/>
  <c r="R454"/>
  <c r="AB454" s="1"/>
  <c r="AP454" s="1"/>
  <c r="P454"/>
  <c r="U2783"/>
  <c r="T2783"/>
  <c r="AD2783" s="1"/>
  <c r="AR2783" s="1"/>
  <c r="S2783"/>
  <c r="R2783"/>
  <c r="AB2783" s="1"/>
  <c r="AP2783" s="1"/>
  <c r="P2783"/>
  <c r="U2399"/>
  <c r="T2399"/>
  <c r="AD2399" s="1"/>
  <c r="AR2399" s="1"/>
  <c r="S2399"/>
  <c r="R2399"/>
  <c r="AB2399" s="1"/>
  <c r="AP2399" s="1"/>
  <c r="P2399"/>
  <c r="U1951"/>
  <c r="T1951"/>
  <c r="AD1951" s="1"/>
  <c r="AR1951" s="1"/>
  <c r="S1951"/>
  <c r="R1951"/>
  <c r="AB1951" s="1"/>
  <c r="AP1951" s="1"/>
  <c r="P1951"/>
  <c r="U2794"/>
  <c r="R2794"/>
  <c r="AB2794" s="1"/>
  <c r="AP2794" s="1"/>
  <c r="T2794"/>
  <c r="AD2794" s="1"/>
  <c r="AR2794" s="1"/>
  <c r="S2794"/>
  <c r="P2794"/>
  <c r="U2322"/>
  <c r="T2322"/>
  <c r="AD2322" s="1"/>
  <c r="AR2322" s="1"/>
  <c r="R2322"/>
  <c r="AB2322" s="1"/>
  <c r="AP2322" s="1"/>
  <c r="P2322"/>
  <c r="S2322"/>
  <c r="U1842"/>
  <c r="T1842"/>
  <c r="AD1842" s="1"/>
  <c r="AR1842" s="1"/>
  <c r="R1842"/>
  <c r="AB1842" s="1"/>
  <c r="AP1842" s="1"/>
  <c r="P1842"/>
  <c r="S1842"/>
  <c r="U2973"/>
  <c r="T2973"/>
  <c r="AD2973" s="1"/>
  <c r="AR2973" s="1"/>
  <c r="P2973"/>
  <c r="S2973"/>
  <c r="R2973"/>
  <c r="AB2973" s="1"/>
  <c r="AP2973" s="1"/>
  <c r="U2829"/>
  <c r="T2829"/>
  <c r="AD2829" s="1"/>
  <c r="AR2829" s="1"/>
  <c r="P2829"/>
  <c r="S2829"/>
  <c r="R2829"/>
  <c r="AB2829" s="1"/>
  <c r="AP2829" s="1"/>
  <c r="U2701"/>
  <c r="T2701"/>
  <c r="AD2701" s="1"/>
  <c r="AR2701" s="1"/>
  <c r="P2701"/>
  <c r="S2701"/>
  <c r="R2701"/>
  <c r="AB2701" s="1"/>
  <c r="AP2701" s="1"/>
  <c r="U2557"/>
  <c r="T2557"/>
  <c r="AD2557" s="1"/>
  <c r="AR2557" s="1"/>
  <c r="P2557"/>
  <c r="S2557"/>
  <c r="R2557"/>
  <c r="AB2557" s="1"/>
  <c r="AP2557" s="1"/>
  <c r="U2429"/>
  <c r="T2429"/>
  <c r="AD2429" s="1"/>
  <c r="AR2429" s="1"/>
  <c r="P2429"/>
  <c r="S2429"/>
  <c r="R2429"/>
  <c r="AB2429" s="1"/>
  <c r="AP2429" s="1"/>
  <c r="U2301"/>
  <c r="T2301"/>
  <c r="AD2301" s="1"/>
  <c r="AR2301" s="1"/>
  <c r="P2301"/>
  <c r="S2301"/>
  <c r="R2301"/>
  <c r="AB2301" s="1"/>
  <c r="AP2301" s="1"/>
  <c r="U2173"/>
  <c r="T2173"/>
  <c r="AD2173" s="1"/>
  <c r="AR2173" s="1"/>
  <c r="P2173"/>
  <c r="S2173"/>
  <c r="R2173"/>
  <c r="AB2173" s="1"/>
  <c r="AP2173" s="1"/>
  <c r="T2061"/>
  <c r="AD2061" s="1"/>
  <c r="AR2061" s="1"/>
  <c r="P2061"/>
  <c r="S2061"/>
  <c r="R2061"/>
  <c r="AB2061" s="1"/>
  <c r="AP2061" s="1"/>
  <c r="U2061"/>
  <c r="U1917"/>
  <c r="P1917"/>
  <c r="S1917"/>
  <c r="R1917"/>
  <c r="AB1917" s="1"/>
  <c r="AP1917" s="1"/>
  <c r="T1917"/>
  <c r="AD1917" s="1"/>
  <c r="AR1917" s="1"/>
  <c r="P1805"/>
  <c r="T1805"/>
  <c r="AD1805" s="1"/>
  <c r="AR1805" s="1"/>
  <c r="S1805"/>
  <c r="R1805"/>
  <c r="AB1805" s="1"/>
  <c r="AP1805" s="1"/>
  <c r="U1805"/>
  <c r="P1677"/>
  <c r="T1677"/>
  <c r="AD1677" s="1"/>
  <c r="AR1677" s="1"/>
  <c r="S1677"/>
  <c r="U1677"/>
  <c r="R1677"/>
  <c r="AB1677" s="1"/>
  <c r="AP1677" s="1"/>
  <c r="U1565"/>
  <c r="P1565"/>
  <c r="S1565"/>
  <c r="T1565"/>
  <c r="AD1565" s="1"/>
  <c r="AR1565" s="1"/>
  <c r="R1565"/>
  <c r="AB1565" s="1"/>
  <c r="AP1565" s="1"/>
  <c r="U1437"/>
  <c r="P1437"/>
  <c r="S1437"/>
  <c r="T1437"/>
  <c r="AD1437" s="1"/>
  <c r="AR1437" s="1"/>
  <c r="R1437"/>
  <c r="AB1437" s="1"/>
  <c r="AP1437" s="1"/>
  <c r="U1309"/>
  <c r="P1309"/>
  <c r="S1309"/>
  <c r="T1309"/>
  <c r="AD1309" s="1"/>
  <c r="AR1309" s="1"/>
  <c r="R1309"/>
  <c r="AB1309" s="1"/>
  <c r="AP1309" s="1"/>
  <c r="U1181"/>
  <c r="P1181"/>
  <c r="S1181"/>
  <c r="T1181"/>
  <c r="AD1181" s="1"/>
  <c r="AR1181" s="1"/>
  <c r="R1181"/>
  <c r="AB1181" s="1"/>
  <c r="AP1181" s="1"/>
  <c r="U1069"/>
  <c r="P1069"/>
  <c r="T1069"/>
  <c r="AD1069" s="1"/>
  <c r="AR1069" s="1"/>
  <c r="S1069"/>
  <c r="R1069"/>
  <c r="AB1069" s="1"/>
  <c r="AP1069" s="1"/>
  <c r="U941"/>
  <c r="P941"/>
  <c r="T941"/>
  <c r="AD941" s="1"/>
  <c r="AR941" s="1"/>
  <c r="S941"/>
  <c r="R941"/>
  <c r="AB941" s="1"/>
  <c r="AP941" s="1"/>
  <c r="P845"/>
  <c r="U845"/>
  <c r="T845"/>
  <c r="AD845" s="1"/>
  <c r="AR845" s="1"/>
  <c r="S845"/>
  <c r="R845"/>
  <c r="AB845" s="1"/>
  <c r="AP845" s="1"/>
  <c r="U765"/>
  <c r="P765"/>
  <c r="S765"/>
  <c r="R765"/>
  <c r="AB765" s="1"/>
  <c r="AP765" s="1"/>
  <c r="T765"/>
  <c r="AD765" s="1"/>
  <c r="AR765" s="1"/>
  <c r="U685"/>
  <c r="P685"/>
  <c r="T685"/>
  <c r="AD685" s="1"/>
  <c r="AR685" s="1"/>
  <c r="R685"/>
  <c r="AB685" s="1"/>
  <c r="AP685" s="1"/>
  <c r="S685"/>
  <c r="U621"/>
  <c r="P621"/>
  <c r="T621"/>
  <c r="AD621" s="1"/>
  <c r="AR621" s="1"/>
  <c r="R621"/>
  <c r="AB621" s="1"/>
  <c r="AP621" s="1"/>
  <c r="S621"/>
  <c r="U557"/>
  <c r="P557"/>
  <c r="T557"/>
  <c r="AD557" s="1"/>
  <c r="AR557" s="1"/>
  <c r="R557"/>
  <c r="AB557" s="1"/>
  <c r="AP557" s="1"/>
  <c r="S557"/>
  <c r="U493"/>
  <c r="P493"/>
  <c r="T493"/>
  <c r="AD493" s="1"/>
  <c r="AR493" s="1"/>
  <c r="R493"/>
  <c r="AB493" s="1"/>
  <c r="AP493" s="1"/>
  <c r="S493"/>
  <c r="U429"/>
  <c r="P429"/>
  <c r="T429"/>
  <c r="AD429" s="1"/>
  <c r="AR429" s="1"/>
  <c r="R429"/>
  <c r="AB429" s="1"/>
  <c r="AP429" s="1"/>
  <c r="S429"/>
  <c r="U365"/>
  <c r="P365"/>
  <c r="T365"/>
  <c r="AD365" s="1"/>
  <c r="AR365" s="1"/>
  <c r="R365"/>
  <c r="AB365" s="1"/>
  <c r="AP365" s="1"/>
  <c r="S365"/>
  <c r="U2782"/>
  <c r="T2782"/>
  <c r="AD2782" s="1"/>
  <c r="AR2782" s="1"/>
  <c r="S2782"/>
  <c r="P2782"/>
  <c r="R2782"/>
  <c r="AB2782" s="1"/>
  <c r="AP2782" s="1"/>
  <c r="U2142"/>
  <c r="T2142"/>
  <c r="AD2142" s="1"/>
  <c r="AR2142" s="1"/>
  <c r="S2142"/>
  <c r="P2142"/>
  <c r="R2142"/>
  <c r="AB2142" s="1"/>
  <c r="AP2142" s="1"/>
  <c r="U1446"/>
  <c r="T1446"/>
  <c r="AD1446" s="1"/>
  <c r="AR1446" s="1"/>
  <c r="S1446"/>
  <c r="R1446"/>
  <c r="AB1446" s="1"/>
  <c r="AP1446" s="1"/>
  <c r="P1446"/>
  <c r="U1815"/>
  <c r="T1815"/>
  <c r="AD1815" s="1"/>
  <c r="AR1815" s="1"/>
  <c r="S1815"/>
  <c r="R1815"/>
  <c r="AB1815" s="1"/>
  <c r="AP1815" s="1"/>
  <c r="P1815"/>
  <c r="U2586"/>
  <c r="T2586"/>
  <c r="AD2586" s="1"/>
  <c r="AR2586" s="1"/>
  <c r="R2586"/>
  <c r="AB2586" s="1"/>
  <c r="AP2586" s="1"/>
  <c r="S2586"/>
  <c r="P2586"/>
  <c r="U1891"/>
  <c r="T1891"/>
  <c r="AD1891" s="1"/>
  <c r="AR1891" s="1"/>
  <c r="S1891"/>
  <c r="R1891"/>
  <c r="AB1891" s="1"/>
  <c r="AP1891" s="1"/>
  <c r="P1891"/>
  <c r="U2934"/>
  <c r="T2934"/>
  <c r="AD2934" s="1"/>
  <c r="AR2934" s="1"/>
  <c r="S2934"/>
  <c r="R2934"/>
  <c r="AB2934" s="1"/>
  <c r="AP2934" s="1"/>
  <c r="P2934"/>
  <c r="U2230"/>
  <c r="S2230"/>
  <c r="T2230"/>
  <c r="AD2230" s="1"/>
  <c r="AR2230" s="1"/>
  <c r="R2230"/>
  <c r="AB2230" s="1"/>
  <c r="AP2230" s="1"/>
  <c r="P2230"/>
  <c r="U838"/>
  <c r="T838"/>
  <c r="AD838" s="1"/>
  <c r="AR838" s="1"/>
  <c r="S838"/>
  <c r="R838"/>
  <c r="AB838" s="1"/>
  <c r="AP838" s="1"/>
  <c r="P838"/>
  <c r="U182"/>
  <c r="T182"/>
  <c r="AD182" s="1"/>
  <c r="AR182" s="1"/>
  <c r="R182"/>
  <c r="AB182" s="1"/>
  <c r="AP182" s="1"/>
  <c r="P182"/>
  <c r="S182"/>
  <c r="U2463"/>
  <c r="T2463"/>
  <c r="AD2463" s="1"/>
  <c r="AR2463" s="1"/>
  <c r="S2463"/>
  <c r="R2463"/>
  <c r="AB2463" s="1"/>
  <c r="AP2463" s="1"/>
  <c r="P2463"/>
  <c r="U1887"/>
  <c r="T1887"/>
  <c r="AD1887" s="1"/>
  <c r="AR1887" s="1"/>
  <c r="S1887"/>
  <c r="R1887"/>
  <c r="AB1887" s="1"/>
  <c r="AP1887" s="1"/>
  <c r="P1887"/>
  <c r="U2962"/>
  <c r="T2962"/>
  <c r="AD2962" s="1"/>
  <c r="AR2962" s="1"/>
  <c r="R2962"/>
  <c r="AB2962" s="1"/>
  <c r="AP2962" s="1"/>
  <c r="P2962"/>
  <c r="S2962"/>
  <c r="U1610"/>
  <c r="T1610"/>
  <c r="AD1610" s="1"/>
  <c r="AR1610" s="1"/>
  <c r="R1610"/>
  <c r="AB1610" s="1"/>
  <c r="AP1610" s="1"/>
  <c r="S1610"/>
  <c r="P1610"/>
  <c r="U2909"/>
  <c r="P2909"/>
  <c r="S2909"/>
  <c r="R2909"/>
  <c r="AB2909" s="1"/>
  <c r="AP2909" s="1"/>
  <c r="T2909"/>
  <c r="AD2909" s="1"/>
  <c r="AR2909" s="1"/>
  <c r="U2781"/>
  <c r="T2781"/>
  <c r="AD2781" s="1"/>
  <c r="AR2781" s="1"/>
  <c r="P2781"/>
  <c r="S2781"/>
  <c r="R2781"/>
  <c r="AB2781" s="1"/>
  <c r="AP2781" s="1"/>
  <c r="U2653"/>
  <c r="T2653"/>
  <c r="AD2653" s="1"/>
  <c r="AR2653" s="1"/>
  <c r="P2653"/>
  <c r="S2653"/>
  <c r="R2653"/>
  <c r="AB2653" s="1"/>
  <c r="AP2653" s="1"/>
  <c r="U2541"/>
  <c r="T2541"/>
  <c r="AD2541" s="1"/>
  <c r="AR2541" s="1"/>
  <c r="P2541"/>
  <c r="S2541"/>
  <c r="R2541"/>
  <c r="AB2541" s="1"/>
  <c r="AP2541" s="1"/>
  <c r="U2413"/>
  <c r="T2413"/>
  <c r="AD2413" s="1"/>
  <c r="AR2413" s="1"/>
  <c r="P2413"/>
  <c r="S2413"/>
  <c r="R2413"/>
  <c r="AB2413" s="1"/>
  <c r="AP2413" s="1"/>
  <c r="U2285"/>
  <c r="T2285"/>
  <c r="AD2285" s="1"/>
  <c r="AR2285" s="1"/>
  <c r="P2285"/>
  <c r="S2285"/>
  <c r="R2285"/>
  <c r="AB2285" s="1"/>
  <c r="AP2285" s="1"/>
  <c r="U2141"/>
  <c r="T2141"/>
  <c r="AD2141" s="1"/>
  <c r="AR2141" s="1"/>
  <c r="P2141"/>
  <c r="S2141"/>
  <c r="R2141"/>
  <c r="AB2141" s="1"/>
  <c r="AP2141" s="1"/>
  <c r="U2013"/>
  <c r="T2013"/>
  <c r="AD2013" s="1"/>
  <c r="AR2013" s="1"/>
  <c r="P2013"/>
  <c r="S2013"/>
  <c r="R2013"/>
  <c r="AB2013" s="1"/>
  <c r="AP2013" s="1"/>
  <c r="U1901"/>
  <c r="P1901"/>
  <c r="T1901"/>
  <c r="AD1901" s="1"/>
  <c r="AR1901" s="1"/>
  <c r="S1901"/>
  <c r="R1901"/>
  <c r="AB1901" s="1"/>
  <c r="AP1901" s="1"/>
  <c r="U1757"/>
  <c r="P1757"/>
  <c r="S1757"/>
  <c r="T1757"/>
  <c r="AD1757" s="1"/>
  <c r="AR1757" s="1"/>
  <c r="R1757"/>
  <c r="AB1757" s="1"/>
  <c r="AP1757" s="1"/>
  <c r="U1629"/>
  <c r="P1629"/>
  <c r="S1629"/>
  <c r="T1629"/>
  <c r="AD1629" s="1"/>
  <c r="AR1629" s="1"/>
  <c r="R1629"/>
  <c r="AB1629" s="1"/>
  <c r="AP1629" s="1"/>
  <c r="P1485"/>
  <c r="U1485"/>
  <c r="T1485"/>
  <c r="AD1485" s="1"/>
  <c r="AR1485" s="1"/>
  <c r="S1485"/>
  <c r="R1485"/>
  <c r="AB1485" s="1"/>
  <c r="AP1485" s="1"/>
  <c r="P1357"/>
  <c r="U1357"/>
  <c r="T1357"/>
  <c r="AD1357" s="1"/>
  <c r="AR1357" s="1"/>
  <c r="S1357"/>
  <c r="R1357"/>
  <c r="AB1357" s="1"/>
  <c r="AP1357" s="1"/>
  <c r="P1229"/>
  <c r="U1229"/>
  <c r="T1229"/>
  <c r="AD1229" s="1"/>
  <c r="AR1229" s="1"/>
  <c r="S1229"/>
  <c r="R1229"/>
  <c r="AB1229" s="1"/>
  <c r="AP1229" s="1"/>
  <c r="P1101"/>
  <c r="U1101"/>
  <c r="T1101"/>
  <c r="AD1101" s="1"/>
  <c r="AR1101" s="1"/>
  <c r="S1101"/>
  <c r="R1101"/>
  <c r="AB1101" s="1"/>
  <c r="AP1101" s="1"/>
  <c r="U957"/>
  <c r="P957"/>
  <c r="S957"/>
  <c r="R957"/>
  <c r="AB957" s="1"/>
  <c r="AP957" s="1"/>
  <c r="T957"/>
  <c r="AD957" s="1"/>
  <c r="AR957" s="1"/>
  <c r="U701"/>
  <c r="P701"/>
  <c r="S701"/>
  <c r="R701"/>
  <c r="AB701" s="1"/>
  <c r="AP701" s="1"/>
  <c r="T701"/>
  <c r="AD701" s="1"/>
  <c r="AR701" s="1"/>
  <c r="U285"/>
  <c r="S285"/>
  <c r="P285"/>
  <c r="T285"/>
  <c r="AD285" s="1"/>
  <c r="AR285" s="1"/>
  <c r="R285"/>
  <c r="AB285" s="1"/>
  <c r="AP285" s="1"/>
  <c r="U125"/>
  <c r="P125"/>
  <c r="R125"/>
  <c r="AB125" s="1"/>
  <c r="AP125" s="1"/>
  <c r="S125"/>
  <c r="T125"/>
  <c r="AD125" s="1"/>
  <c r="AR125" s="1"/>
  <c r="U13"/>
  <c r="P13"/>
  <c r="T13"/>
  <c r="AD13" s="1"/>
  <c r="AR13" s="1"/>
  <c r="S13"/>
  <c r="R13"/>
  <c r="AB13" s="1"/>
  <c r="AP13" s="1"/>
  <c r="U2864"/>
  <c r="T2864"/>
  <c r="AD2864" s="1"/>
  <c r="AR2864" s="1"/>
  <c r="S2864"/>
  <c r="R2864"/>
  <c r="AB2864" s="1"/>
  <c r="AP2864" s="1"/>
  <c r="P2864"/>
  <c r="U2704"/>
  <c r="S2704"/>
  <c r="R2704"/>
  <c r="AB2704" s="1"/>
  <c r="AP2704" s="1"/>
  <c r="T2704"/>
  <c r="AD2704" s="1"/>
  <c r="AR2704" s="1"/>
  <c r="P2704"/>
  <c r="U2576"/>
  <c r="S2576"/>
  <c r="R2576"/>
  <c r="AB2576" s="1"/>
  <c r="AP2576" s="1"/>
  <c r="T2576"/>
  <c r="AD2576" s="1"/>
  <c r="AR2576" s="1"/>
  <c r="P2576"/>
  <c r="U2464"/>
  <c r="S2464"/>
  <c r="R2464"/>
  <c r="AB2464" s="1"/>
  <c r="AP2464" s="1"/>
  <c r="P2464"/>
  <c r="T2464"/>
  <c r="AD2464" s="1"/>
  <c r="AR2464" s="1"/>
  <c r="U2352"/>
  <c r="S2352"/>
  <c r="R2352"/>
  <c r="AB2352" s="1"/>
  <c r="AP2352" s="1"/>
  <c r="T2352"/>
  <c r="AD2352" s="1"/>
  <c r="AR2352" s="1"/>
  <c r="P2352"/>
  <c r="U2208"/>
  <c r="S2208"/>
  <c r="R2208"/>
  <c r="AB2208" s="1"/>
  <c r="AP2208" s="1"/>
  <c r="P2208"/>
  <c r="T2208"/>
  <c r="AD2208" s="1"/>
  <c r="AR2208" s="1"/>
  <c r="U2080"/>
  <c r="S2080"/>
  <c r="R2080"/>
  <c r="AB2080" s="1"/>
  <c r="AP2080" s="1"/>
  <c r="P2080"/>
  <c r="T2080"/>
  <c r="AD2080" s="1"/>
  <c r="AR2080" s="1"/>
  <c r="U1920"/>
  <c r="S1920"/>
  <c r="R1920"/>
  <c r="AB1920" s="1"/>
  <c r="AP1920" s="1"/>
  <c r="P1920"/>
  <c r="T1920"/>
  <c r="AD1920" s="1"/>
  <c r="AR1920" s="1"/>
  <c r="U1792"/>
  <c r="S1792"/>
  <c r="R1792"/>
  <c r="AB1792" s="1"/>
  <c r="AP1792" s="1"/>
  <c r="P1792"/>
  <c r="T1792"/>
  <c r="AD1792" s="1"/>
  <c r="AR1792" s="1"/>
  <c r="U1664"/>
  <c r="S1664"/>
  <c r="R1664"/>
  <c r="AB1664" s="1"/>
  <c r="AP1664" s="1"/>
  <c r="P1664"/>
  <c r="T1664"/>
  <c r="AD1664" s="1"/>
  <c r="AR1664" s="1"/>
  <c r="U1536"/>
  <c r="S1536"/>
  <c r="R1536"/>
  <c r="AB1536" s="1"/>
  <c r="AP1536" s="1"/>
  <c r="P1536"/>
  <c r="T1536"/>
  <c r="AD1536" s="1"/>
  <c r="AR1536" s="1"/>
  <c r="U1392"/>
  <c r="S1392"/>
  <c r="R1392"/>
  <c r="AB1392" s="1"/>
  <c r="AP1392" s="1"/>
  <c r="T1392"/>
  <c r="AD1392" s="1"/>
  <c r="AR1392" s="1"/>
  <c r="P1392"/>
  <c r="U1264"/>
  <c r="S1264"/>
  <c r="R1264"/>
  <c r="AB1264" s="1"/>
  <c r="AP1264" s="1"/>
  <c r="T1264"/>
  <c r="AD1264" s="1"/>
  <c r="AR1264" s="1"/>
  <c r="P1264"/>
  <c r="U1136"/>
  <c r="S1136"/>
  <c r="R1136"/>
  <c r="AB1136" s="1"/>
  <c r="AP1136" s="1"/>
  <c r="T1136"/>
  <c r="AD1136" s="1"/>
  <c r="AR1136" s="1"/>
  <c r="P1136"/>
  <c r="U928"/>
  <c r="S928"/>
  <c r="R928"/>
  <c r="AB928" s="1"/>
  <c r="AP928" s="1"/>
  <c r="P928"/>
  <c r="T928"/>
  <c r="AD928" s="1"/>
  <c r="AR928" s="1"/>
  <c r="U1654"/>
  <c r="T1654"/>
  <c r="AD1654" s="1"/>
  <c r="AR1654" s="1"/>
  <c r="S1654"/>
  <c r="R1654"/>
  <c r="AB1654" s="1"/>
  <c r="AP1654" s="1"/>
  <c r="P1654"/>
  <c r="U1062"/>
  <c r="T1062"/>
  <c r="AD1062" s="1"/>
  <c r="AR1062" s="1"/>
  <c r="S1062"/>
  <c r="R1062"/>
  <c r="AB1062" s="1"/>
  <c r="AP1062" s="1"/>
  <c r="P1062"/>
  <c r="U2855"/>
  <c r="T2855"/>
  <c r="AD2855" s="1"/>
  <c r="AR2855" s="1"/>
  <c r="S2855"/>
  <c r="R2855"/>
  <c r="AB2855" s="1"/>
  <c r="AP2855" s="1"/>
  <c r="P2855"/>
  <c r="U2279"/>
  <c r="T2279"/>
  <c r="AD2279" s="1"/>
  <c r="AR2279" s="1"/>
  <c r="S2279"/>
  <c r="R2279"/>
  <c r="AB2279" s="1"/>
  <c r="AP2279" s="1"/>
  <c r="P2279"/>
  <c r="U1767"/>
  <c r="T1767"/>
  <c r="AD1767" s="1"/>
  <c r="AR1767" s="1"/>
  <c r="S1767"/>
  <c r="R1767"/>
  <c r="AB1767" s="1"/>
  <c r="AP1767" s="1"/>
  <c r="P1767"/>
  <c r="U495"/>
  <c r="T495"/>
  <c r="AD495" s="1"/>
  <c r="AR495" s="1"/>
  <c r="S495"/>
  <c r="R495"/>
  <c r="AB495" s="1"/>
  <c r="AP495" s="1"/>
  <c r="P495"/>
  <c r="U2970"/>
  <c r="T2970"/>
  <c r="AD2970" s="1"/>
  <c r="AR2970" s="1"/>
  <c r="R2970"/>
  <c r="AB2970" s="1"/>
  <c r="AP2970" s="1"/>
  <c r="S2970"/>
  <c r="P2970"/>
  <c r="U2490"/>
  <c r="T2490"/>
  <c r="AD2490" s="1"/>
  <c r="AR2490" s="1"/>
  <c r="R2490"/>
  <c r="AB2490" s="1"/>
  <c r="AP2490" s="1"/>
  <c r="S2490"/>
  <c r="P2490"/>
  <c r="U2002"/>
  <c r="T2002"/>
  <c r="AD2002" s="1"/>
  <c r="AR2002" s="1"/>
  <c r="R2002"/>
  <c r="AB2002" s="1"/>
  <c r="AP2002" s="1"/>
  <c r="P2002"/>
  <c r="S2002"/>
  <c r="U2795"/>
  <c r="T2795"/>
  <c r="AD2795" s="1"/>
  <c r="AR2795" s="1"/>
  <c r="S2795"/>
  <c r="R2795"/>
  <c r="AB2795" s="1"/>
  <c r="AP2795" s="1"/>
  <c r="P2795"/>
  <c r="U2539"/>
  <c r="T2539"/>
  <c r="AD2539" s="1"/>
  <c r="AR2539" s="1"/>
  <c r="S2539"/>
  <c r="R2539"/>
  <c r="AB2539" s="1"/>
  <c r="AP2539" s="1"/>
  <c r="P2539"/>
  <c r="U2219"/>
  <c r="T2219"/>
  <c r="AD2219" s="1"/>
  <c r="AR2219" s="1"/>
  <c r="S2219"/>
  <c r="R2219"/>
  <c r="AB2219" s="1"/>
  <c r="AP2219" s="1"/>
  <c r="P2219"/>
  <c r="U1963"/>
  <c r="T1963"/>
  <c r="AD1963" s="1"/>
  <c r="AR1963" s="1"/>
  <c r="S1963"/>
  <c r="R1963"/>
  <c r="AB1963" s="1"/>
  <c r="AP1963" s="1"/>
  <c r="P1963"/>
  <c r="U1707"/>
  <c r="T1707"/>
  <c r="AD1707" s="1"/>
  <c r="AR1707" s="1"/>
  <c r="S1707"/>
  <c r="R1707"/>
  <c r="AB1707" s="1"/>
  <c r="AP1707" s="1"/>
  <c r="P1707"/>
  <c r="U1451"/>
  <c r="T1451"/>
  <c r="AD1451" s="1"/>
  <c r="AR1451" s="1"/>
  <c r="S1451"/>
  <c r="R1451"/>
  <c r="AB1451" s="1"/>
  <c r="AP1451" s="1"/>
  <c r="P1451"/>
  <c r="U1195"/>
  <c r="T1195"/>
  <c r="AD1195" s="1"/>
  <c r="AR1195" s="1"/>
  <c r="S1195"/>
  <c r="R1195"/>
  <c r="AB1195" s="1"/>
  <c r="AP1195" s="1"/>
  <c r="P1195"/>
  <c r="U939"/>
  <c r="T939"/>
  <c r="AD939" s="1"/>
  <c r="AR939" s="1"/>
  <c r="S939"/>
  <c r="R939"/>
  <c r="AB939" s="1"/>
  <c r="AP939" s="1"/>
  <c r="P939"/>
  <c r="U683"/>
  <c r="T683"/>
  <c r="AD683" s="1"/>
  <c r="AR683" s="1"/>
  <c r="S683"/>
  <c r="R683"/>
  <c r="AB683" s="1"/>
  <c r="AP683" s="1"/>
  <c r="P683"/>
  <c r="U427"/>
  <c r="T427"/>
  <c r="AD427" s="1"/>
  <c r="AR427" s="1"/>
  <c r="S427"/>
  <c r="R427"/>
  <c r="AB427" s="1"/>
  <c r="AP427" s="1"/>
  <c r="P427"/>
  <c r="U139"/>
  <c r="T139"/>
  <c r="AD139" s="1"/>
  <c r="AR139" s="1"/>
  <c r="S139"/>
  <c r="R139"/>
  <c r="AB139" s="1"/>
  <c r="AP139" s="1"/>
  <c r="P139"/>
  <c r="U2694"/>
  <c r="T2694"/>
  <c r="AD2694" s="1"/>
  <c r="AR2694" s="1"/>
  <c r="S2694"/>
  <c r="R2694"/>
  <c r="AB2694" s="1"/>
  <c r="AP2694" s="1"/>
  <c r="P2694"/>
  <c r="U2246"/>
  <c r="T2246"/>
  <c r="AD2246" s="1"/>
  <c r="AR2246" s="1"/>
  <c r="S2246"/>
  <c r="R2246"/>
  <c r="AB2246" s="1"/>
  <c r="AP2246" s="1"/>
  <c r="P2246"/>
  <c r="U1726"/>
  <c r="T1726"/>
  <c r="AD1726" s="1"/>
  <c r="AR1726" s="1"/>
  <c r="S1726"/>
  <c r="P1726"/>
  <c r="R1726"/>
  <c r="AB1726" s="1"/>
  <c r="AP1726" s="1"/>
  <c r="U662"/>
  <c r="T662"/>
  <c r="AD662" s="1"/>
  <c r="AR662" s="1"/>
  <c r="S662"/>
  <c r="R662"/>
  <c r="AB662" s="1"/>
  <c r="AP662" s="1"/>
  <c r="P662"/>
  <c r="U70"/>
  <c r="T70"/>
  <c r="AD70" s="1"/>
  <c r="AR70" s="1"/>
  <c r="S70"/>
  <c r="R70"/>
  <c r="AB70" s="1"/>
  <c r="AP70" s="1"/>
  <c r="P70"/>
  <c r="U2351"/>
  <c r="T2351"/>
  <c r="AD2351" s="1"/>
  <c r="AR2351" s="1"/>
  <c r="S2351"/>
  <c r="R2351"/>
  <c r="AB2351" s="1"/>
  <c r="AP2351" s="1"/>
  <c r="P2351"/>
  <c r="U111"/>
  <c r="T111"/>
  <c r="AD111" s="1"/>
  <c r="AR111" s="1"/>
  <c r="S111"/>
  <c r="R111"/>
  <c r="AB111" s="1"/>
  <c r="AP111" s="1"/>
  <c r="P111"/>
  <c r="U1746"/>
  <c r="T1746"/>
  <c r="AD1746" s="1"/>
  <c r="AR1746" s="1"/>
  <c r="R1746"/>
  <c r="AB1746" s="1"/>
  <c r="AP1746" s="1"/>
  <c r="P1746"/>
  <c r="S1746"/>
  <c r="T2897"/>
  <c r="AD2897" s="1"/>
  <c r="AR2897" s="1"/>
  <c r="P2897"/>
  <c r="R2897"/>
  <c r="AB2897" s="1"/>
  <c r="AP2897" s="1"/>
  <c r="U2897"/>
  <c r="S2897"/>
  <c r="T2737"/>
  <c r="AD2737" s="1"/>
  <c r="AR2737" s="1"/>
  <c r="P2737"/>
  <c r="R2737"/>
  <c r="AB2737" s="1"/>
  <c r="AP2737" s="1"/>
  <c r="S2737"/>
  <c r="U2737"/>
  <c r="T2449"/>
  <c r="AD2449" s="1"/>
  <c r="AR2449" s="1"/>
  <c r="P2449"/>
  <c r="R2449"/>
  <c r="AB2449" s="1"/>
  <c r="AP2449" s="1"/>
  <c r="U2449"/>
  <c r="S2449"/>
  <c r="U253"/>
  <c r="P253"/>
  <c r="S253"/>
  <c r="R253"/>
  <c r="AB253" s="1"/>
  <c r="AP253" s="1"/>
  <c r="T253"/>
  <c r="AD253" s="1"/>
  <c r="AR253" s="1"/>
  <c r="U141"/>
  <c r="P141"/>
  <c r="T141"/>
  <c r="AD141" s="1"/>
  <c r="AR141" s="1"/>
  <c r="R141"/>
  <c r="AB141" s="1"/>
  <c r="AP141" s="1"/>
  <c r="S141"/>
  <c r="U2992"/>
  <c r="T2992"/>
  <c r="AD2992" s="1"/>
  <c r="AR2992" s="1"/>
  <c r="S2992"/>
  <c r="R2992"/>
  <c r="AB2992" s="1"/>
  <c r="AP2992" s="1"/>
  <c r="P2992"/>
  <c r="U2880"/>
  <c r="S2880"/>
  <c r="R2880"/>
  <c r="AB2880" s="1"/>
  <c r="AP2880" s="1"/>
  <c r="P2880"/>
  <c r="T2880"/>
  <c r="AD2880" s="1"/>
  <c r="AR2880" s="1"/>
  <c r="U2768"/>
  <c r="S2768"/>
  <c r="R2768"/>
  <c r="AB2768" s="1"/>
  <c r="AP2768" s="1"/>
  <c r="T2768"/>
  <c r="AD2768" s="1"/>
  <c r="AR2768" s="1"/>
  <c r="P2768"/>
  <c r="U2640"/>
  <c r="S2640"/>
  <c r="R2640"/>
  <c r="AB2640" s="1"/>
  <c r="AP2640" s="1"/>
  <c r="T2640"/>
  <c r="AD2640" s="1"/>
  <c r="AR2640" s="1"/>
  <c r="P2640"/>
  <c r="U2512"/>
  <c r="S2512"/>
  <c r="R2512"/>
  <c r="AB2512" s="1"/>
  <c r="AP2512" s="1"/>
  <c r="T2512"/>
  <c r="AD2512" s="1"/>
  <c r="AR2512" s="1"/>
  <c r="P2512"/>
  <c r="U2368"/>
  <c r="S2368"/>
  <c r="R2368"/>
  <c r="AB2368" s="1"/>
  <c r="AP2368" s="1"/>
  <c r="T2368"/>
  <c r="AD2368" s="1"/>
  <c r="AR2368" s="1"/>
  <c r="P2368"/>
  <c r="U2256"/>
  <c r="S2256"/>
  <c r="R2256"/>
  <c r="AB2256" s="1"/>
  <c r="AP2256" s="1"/>
  <c r="T2256"/>
  <c r="AD2256" s="1"/>
  <c r="AR2256" s="1"/>
  <c r="P2256"/>
  <c r="S2128"/>
  <c r="R2128"/>
  <c r="AB2128" s="1"/>
  <c r="AP2128" s="1"/>
  <c r="T2128"/>
  <c r="AD2128" s="1"/>
  <c r="AR2128" s="1"/>
  <c r="U2128"/>
  <c r="P2128"/>
  <c r="U2016"/>
  <c r="S2016"/>
  <c r="R2016"/>
  <c r="AB2016" s="1"/>
  <c r="AP2016" s="1"/>
  <c r="P2016"/>
  <c r="T2016"/>
  <c r="AD2016" s="1"/>
  <c r="AR2016" s="1"/>
  <c r="U1904"/>
  <c r="S1904"/>
  <c r="R1904"/>
  <c r="AB1904" s="1"/>
  <c r="AP1904" s="1"/>
  <c r="T1904"/>
  <c r="AD1904" s="1"/>
  <c r="AR1904" s="1"/>
  <c r="P1904"/>
  <c r="U1776"/>
  <c r="S1776"/>
  <c r="R1776"/>
  <c r="AB1776" s="1"/>
  <c r="AP1776" s="1"/>
  <c r="T1776"/>
  <c r="AD1776" s="1"/>
  <c r="AR1776" s="1"/>
  <c r="P1776"/>
  <c r="U1648"/>
  <c r="S1648"/>
  <c r="R1648"/>
  <c r="AB1648" s="1"/>
  <c r="AP1648" s="1"/>
  <c r="T1648"/>
  <c r="AD1648" s="1"/>
  <c r="AR1648" s="1"/>
  <c r="P1648"/>
  <c r="U1520"/>
  <c r="S1520"/>
  <c r="R1520"/>
  <c r="AB1520" s="1"/>
  <c r="AP1520" s="1"/>
  <c r="T1520"/>
  <c r="AD1520" s="1"/>
  <c r="AR1520" s="1"/>
  <c r="P1520"/>
  <c r="U1408"/>
  <c r="S1408"/>
  <c r="R1408"/>
  <c r="AB1408" s="1"/>
  <c r="AP1408" s="1"/>
  <c r="P1408"/>
  <c r="T1408"/>
  <c r="AD1408" s="1"/>
  <c r="AR1408" s="1"/>
  <c r="U1280"/>
  <c r="S1280"/>
  <c r="R1280"/>
  <c r="AB1280" s="1"/>
  <c r="AP1280" s="1"/>
  <c r="P1280"/>
  <c r="T1280"/>
  <c r="AD1280" s="1"/>
  <c r="AR1280" s="1"/>
  <c r="U1152"/>
  <c r="S1152"/>
  <c r="R1152"/>
  <c r="AB1152" s="1"/>
  <c r="AP1152" s="1"/>
  <c r="P1152"/>
  <c r="T1152"/>
  <c r="AD1152" s="1"/>
  <c r="AR1152" s="1"/>
  <c r="S1040"/>
  <c r="R1040"/>
  <c r="AB1040" s="1"/>
  <c r="AP1040" s="1"/>
  <c r="T1040"/>
  <c r="AD1040" s="1"/>
  <c r="AR1040" s="1"/>
  <c r="P1040"/>
  <c r="U1040"/>
  <c r="U960"/>
  <c r="S960"/>
  <c r="R960"/>
  <c r="AB960" s="1"/>
  <c r="AP960" s="1"/>
  <c r="P960"/>
  <c r="T960"/>
  <c r="AD960" s="1"/>
  <c r="AR960" s="1"/>
  <c r="U880"/>
  <c r="S880"/>
  <c r="R880"/>
  <c r="AB880" s="1"/>
  <c r="AP880" s="1"/>
  <c r="T880"/>
  <c r="AD880" s="1"/>
  <c r="AR880" s="1"/>
  <c r="P880"/>
  <c r="U816"/>
  <c r="S816"/>
  <c r="R816"/>
  <c r="AB816" s="1"/>
  <c r="AP816" s="1"/>
  <c r="T816"/>
  <c r="AD816" s="1"/>
  <c r="AR816" s="1"/>
  <c r="P816"/>
  <c r="U752"/>
  <c r="S752"/>
  <c r="R752"/>
  <c r="AB752" s="1"/>
  <c r="AP752" s="1"/>
  <c r="T752"/>
  <c r="AD752" s="1"/>
  <c r="AR752" s="1"/>
  <c r="P752"/>
  <c r="U672"/>
  <c r="R672"/>
  <c r="AB672" s="1"/>
  <c r="AP672" s="1"/>
  <c r="S672"/>
  <c r="P672"/>
  <c r="T672"/>
  <c r="AD672" s="1"/>
  <c r="AR672" s="1"/>
  <c r="U608"/>
  <c r="R608"/>
  <c r="AB608" s="1"/>
  <c r="AP608" s="1"/>
  <c r="S608"/>
  <c r="P608"/>
  <c r="T608"/>
  <c r="AD608" s="1"/>
  <c r="AR608" s="1"/>
  <c r="U544"/>
  <c r="R544"/>
  <c r="AB544" s="1"/>
  <c r="AP544" s="1"/>
  <c r="S544"/>
  <c r="P544"/>
  <c r="T544"/>
  <c r="AD544" s="1"/>
  <c r="AR544" s="1"/>
  <c r="U480"/>
  <c r="R480"/>
  <c r="AB480" s="1"/>
  <c r="AP480" s="1"/>
  <c r="S480"/>
  <c r="P480"/>
  <c r="T480"/>
  <c r="AD480" s="1"/>
  <c r="AR480" s="1"/>
  <c r="U416"/>
  <c r="R416"/>
  <c r="AB416" s="1"/>
  <c r="AP416" s="1"/>
  <c r="S416"/>
  <c r="P416"/>
  <c r="T416"/>
  <c r="AD416" s="1"/>
  <c r="AR416" s="1"/>
  <c r="U352"/>
  <c r="R352"/>
  <c r="AB352" s="1"/>
  <c r="AP352" s="1"/>
  <c r="S352"/>
  <c r="P352"/>
  <c r="T352"/>
  <c r="AD352" s="1"/>
  <c r="AR352" s="1"/>
  <c r="U288"/>
  <c r="S288"/>
  <c r="R288"/>
  <c r="AB288" s="1"/>
  <c r="AP288" s="1"/>
  <c r="P288"/>
  <c r="T288"/>
  <c r="AD288" s="1"/>
  <c r="AR288" s="1"/>
  <c r="U224"/>
  <c r="S224"/>
  <c r="R224"/>
  <c r="AB224" s="1"/>
  <c r="AP224" s="1"/>
  <c r="P224"/>
  <c r="T224"/>
  <c r="AD224" s="1"/>
  <c r="AR224" s="1"/>
  <c r="U160"/>
  <c r="S160"/>
  <c r="R160"/>
  <c r="AB160" s="1"/>
  <c r="AP160" s="1"/>
  <c r="P160"/>
  <c r="T160"/>
  <c r="AD160" s="1"/>
  <c r="AR160" s="1"/>
  <c r="U80"/>
  <c r="S80"/>
  <c r="R80"/>
  <c r="AB80" s="1"/>
  <c r="AP80" s="1"/>
  <c r="T80"/>
  <c r="AD80" s="1"/>
  <c r="AR80" s="1"/>
  <c r="P80"/>
  <c r="U1334"/>
  <c r="T1334"/>
  <c r="AD1334" s="1"/>
  <c r="AR1334" s="1"/>
  <c r="S1334"/>
  <c r="R1334"/>
  <c r="AB1334" s="1"/>
  <c r="AP1334" s="1"/>
  <c r="P1334"/>
  <c r="U294"/>
  <c r="T294"/>
  <c r="AD294" s="1"/>
  <c r="AR294" s="1"/>
  <c r="S294"/>
  <c r="R294"/>
  <c r="AB294" s="1"/>
  <c r="AP294" s="1"/>
  <c r="P294"/>
  <c r="U2535"/>
  <c r="T2535"/>
  <c r="AD2535" s="1"/>
  <c r="AR2535" s="1"/>
  <c r="S2535"/>
  <c r="R2535"/>
  <c r="AB2535" s="1"/>
  <c r="AP2535" s="1"/>
  <c r="P2535"/>
  <c r="U2087"/>
  <c r="T2087"/>
  <c r="AD2087" s="1"/>
  <c r="AR2087" s="1"/>
  <c r="S2087"/>
  <c r="R2087"/>
  <c r="AB2087" s="1"/>
  <c r="AP2087" s="1"/>
  <c r="P2087"/>
  <c r="U1199"/>
  <c r="T1199"/>
  <c r="AD1199" s="1"/>
  <c r="AR1199" s="1"/>
  <c r="S1199"/>
  <c r="R1199"/>
  <c r="AB1199" s="1"/>
  <c r="AP1199" s="1"/>
  <c r="P1199"/>
  <c r="U559"/>
  <c r="T559"/>
  <c r="AD559" s="1"/>
  <c r="AR559" s="1"/>
  <c r="S559"/>
  <c r="R559"/>
  <c r="AB559" s="1"/>
  <c r="AP559" s="1"/>
  <c r="P559"/>
  <c r="U2955"/>
  <c r="T2955"/>
  <c r="AD2955" s="1"/>
  <c r="AR2955" s="1"/>
  <c r="S2955"/>
  <c r="R2955"/>
  <c r="AB2955" s="1"/>
  <c r="AP2955" s="1"/>
  <c r="P2955"/>
  <c r="U2667"/>
  <c r="T2667"/>
  <c r="AD2667" s="1"/>
  <c r="AR2667" s="1"/>
  <c r="S2667"/>
  <c r="R2667"/>
  <c r="AB2667" s="1"/>
  <c r="AP2667" s="1"/>
  <c r="P2667"/>
  <c r="U2475"/>
  <c r="T2475"/>
  <c r="AD2475" s="1"/>
  <c r="AR2475" s="1"/>
  <c r="S2475"/>
  <c r="R2475"/>
  <c r="AB2475" s="1"/>
  <c r="AP2475" s="1"/>
  <c r="P2475"/>
  <c r="U2251"/>
  <c r="T2251"/>
  <c r="AD2251" s="1"/>
  <c r="AR2251" s="1"/>
  <c r="S2251"/>
  <c r="R2251"/>
  <c r="AB2251" s="1"/>
  <c r="AP2251" s="1"/>
  <c r="P2251"/>
  <c r="U1995"/>
  <c r="T1995"/>
  <c r="AD1995" s="1"/>
  <c r="AR1995" s="1"/>
  <c r="S1995"/>
  <c r="R1995"/>
  <c r="AB1995" s="1"/>
  <c r="AP1995" s="1"/>
  <c r="P1995"/>
  <c r="U1739"/>
  <c r="T1739"/>
  <c r="AD1739" s="1"/>
  <c r="AR1739" s="1"/>
  <c r="S1739"/>
  <c r="R1739"/>
  <c r="AB1739" s="1"/>
  <c r="AP1739" s="1"/>
  <c r="P1739"/>
  <c r="U1483"/>
  <c r="T1483"/>
  <c r="AD1483" s="1"/>
  <c r="AR1483" s="1"/>
  <c r="S1483"/>
  <c r="R1483"/>
  <c r="AB1483" s="1"/>
  <c r="AP1483" s="1"/>
  <c r="P1483"/>
  <c r="U1227"/>
  <c r="T1227"/>
  <c r="AD1227" s="1"/>
  <c r="AR1227" s="1"/>
  <c r="S1227"/>
  <c r="R1227"/>
  <c r="AB1227" s="1"/>
  <c r="AP1227" s="1"/>
  <c r="P1227"/>
  <c r="U971"/>
  <c r="T971"/>
  <c r="AD971" s="1"/>
  <c r="AR971" s="1"/>
  <c r="S971"/>
  <c r="R971"/>
  <c r="AB971" s="1"/>
  <c r="AP971" s="1"/>
  <c r="P971"/>
  <c r="U715"/>
  <c r="T715"/>
  <c r="AD715" s="1"/>
  <c r="AR715" s="1"/>
  <c r="S715"/>
  <c r="R715"/>
  <c r="AB715" s="1"/>
  <c r="AP715" s="1"/>
  <c r="P715"/>
  <c r="U459"/>
  <c r="T459"/>
  <c r="AD459" s="1"/>
  <c r="AR459" s="1"/>
  <c r="S459"/>
  <c r="R459"/>
  <c r="AB459" s="1"/>
  <c r="AP459" s="1"/>
  <c r="P459"/>
  <c r="U203"/>
  <c r="T203"/>
  <c r="AD203" s="1"/>
  <c r="AR203" s="1"/>
  <c r="S203"/>
  <c r="R203"/>
  <c r="AB203" s="1"/>
  <c r="AP203" s="1"/>
  <c r="P203"/>
  <c r="U2950"/>
  <c r="S2950"/>
  <c r="R2950"/>
  <c r="AB2950" s="1"/>
  <c r="AP2950" s="1"/>
  <c r="P2950"/>
  <c r="T2950"/>
  <c r="AD2950" s="1"/>
  <c r="AR2950" s="1"/>
  <c r="U2502"/>
  <c r="T2502"/>
  <c r="AD2502" s="1"/>
  <c r="AR2502" s="1"/>
  <c r="S2502"/>
  <c r="R2502"/>
  <c r="AB2502" s="1"/>
  <c r="AP2502" s="1"/>
  <c r="P2502"/>
  <c r="U1926"/>
  <c r="T1926"/>
  <c r="AD1926" s="1"/>
  <c r="AR1926" s="1"/>
  <c r="S1926"/>
  <c r="R1926"/>
  <c r="AB1926" s="1"/>
  <c r="AP1926" s="1"/>
  <c r="P1926"/>
  <c r="U726"/>
  <c r="T726"/>
  <c r="AD726" s="1"/>
  <c r="AR726" s="1"/>
  <c r="S726"/>
  <c r="R726"/>
  <c r="AB726" s="1"/>
  <c r="AP726" s="1"/>
  <c r="P726"/>
  <c r="U198"/>
  <c r="T198"/>
  <c r="AD198" s="1"/>
  <c r="AR198" s="1"/>
  <c r="R198"/>
  <c r="AB198" s="1"/>
  <c r="AP198" s="1"/>
  <c r="P198"/>
  <c r="S198"/>
  <c r="U2607"/>
  <c r="T2607"/>
  <c r="AD2607" s="1"/>
  <c r="AR2607" s="1"/>
  <c r="S2607"/>
  <c r="R2607"/>
  <c r="AB2607" s="1"/>
  <c r="AP2607" s="1"/>
  <c r="P2607"/>
  <c r="U1967"/>
  <c r="T1967"/>
  <c r="AD1967" s="1"/>
  <c r="AR1967" s="1"/>
  <c r="S1967"/>
  <c r="R1967"/>
  <c r="AB1967" s="1"/>
  <c r="AP1967" s="1"/>
  <c r="P1967"/>
  <c r="U2818"/>
  <c r="T2818"/>
  <c r="AD2818" s="1"/>
  <c r="AR2818" s="1"/>
  <c r="R2818"/>
  <c r="AB2818" s="1"/>
  <c r="AP2818" s="1"/>
  <c r="P2818"/>
  <c r="S2818"/>
  <c r="U2266"/>
  <c r="T2266"/>
  <c r="AD2266" s="1"/>
  <c r="AR2266" s="1"/>
  <c r="R2266"/>
  <c r="AB2266" s="1"/>
  <c r="AP2266" s="1"/>
  <c r="S2266"/>
  <c r="P2266"/>
  <c r="U1778"/>
  <c r="T1778"/>
  <c r="AD1778" s="1"/>
  <c r="AR1778" s="1"/>
  <c r="R1778"/>
  <c r="AB1778" s="1"/>
  <c r="AP1778" s="1"/>
  <c r="P1778"/>
  <c r="S1778"/>
  <c r="T2945"/>
  <c r="AD2945" s="1"/>
  <c r="AR2945" s="1"/>
  <c r="P2945"/>
  <c r="U2945"/>
  <c r="R2945"/>
  <c r="AB2945" s="1"/>
  <c r="AP2945" s="1"/>
  <c r="S2945"/>
  <c r="T2833"/>
  <c r="AD2833" s="1"/>
  <c r="AR2833" s="1"/>
  <c r="P2833"/>
  <c r="R2833"/>
  <c r="AB2833" s="1"/>
  <c r="AP2833" s="1"/>
  <c r="U2833"/>
  <c r="S2833"/>
  <c r="P2721"/>
  <c r="U2721"/>
  <c r="R2721"/>
  <c r="AB2721" s="1"/>
  <c r="AP2721" s="1"/>
  <c r="S2721"/>
  <c r="T2721"/>
  <c r="AD2721" s="1"/>
  <c r="AR2721" s="1"/>
  <c r="T2625"/>
  <c r="AD2625" s="1"/>
  <c r="AR2625" s="1"/>
  <c r="P2625"/>
  <c r="U2625"/>
  <c r="R2625"/>
  <c r="AB2625" s="1"/>
  <c r="AP2625" s="1"/>
  <c r="S2625"/>
  <c r="T2545"/>
  <c r="AD2545" s="1"/>
  <c r="AR2545" s="1"/>
  <c r="P2545"/>
  <c r="R2545"/>
  <c r="AB2545" s="1"/>
  <c r="AP2545" s="1"/>
  <c r="S2545"/>
  <c r="U2545"/>
  <c r="T2481"/>
  <c r="AD2481" s="1"/>
  <c r="AR2481" s="1"/>
  <c r="P2481"/>
  <c r="R2481"/>
  <c r="AB2481" s="1"/>
  <c r="AP2481" s="1"/>
  <c r="S2481"/>
  <c r="U2481"/>
  <c r="P2401"/>
  <c r="U2401"/>
  <c r="R2401"/>
  <c r="AB2401" s="1"/>
  <c r="AP2401" s="1"/>
  <c r="T2401"/>
  <c r="AD2401" s="1"/>
  <c r="AR2401" s="1"/>
  <c r="S2401"/>
  <c r="P2337"/>
  <c r="U2337"/>
  <c r="R2337"/>
  <c r="AB2337" s="1"/>
  <c r="AP2337" s="1"/>
  <c r="S2337"/>
  <c r="T2337"/>
  <c r="AD2337" s="1"/>
  <c r="AR2337" s="1"/>
  <c r="P2273"/>
  <c r="U2273"/>
  <c r="R2273"/>
  <c r="AB2273" s="1"/>
  <c r="AP2273" s="1"/>
  <c r="T2273"/>
  <c r="AD2273" s="1"/>
  <c r="AR2273" s="1"/>
  <c r="S2273"/>
  <c r="P2209"/>
  <c r="U2209"/>
  <c r="R2209"/>
  <c r="AB2209" s="1"/>
  <c r="AP2209" s="1"/>
  <c r="S2209"/>
  <c r="T2209"/>
  <c r="AD2209" s="1"/>
  <c r="AR2209" s="1"/>
  <c r="U2065"/>
  <c r="T2065"/>
  <c r="AD2065" s="1"/>
  <c r="AR2065" s="1"/>
  <c r="P2065"/>
  <c r="R2065"/>
  <c r="AB2065" s="1"/>
  <c r="AP2065" s="1"/>
  <c r="S2065"/>
  <c r="U1937"/>
  <c r="T1937"/>
  <c r="AD1937" s="1"/>
  <c r="AR1937" s="1"/>
  <c r="P1937"/>
  <c r="R1937"/>
  <c r="AB1937" s="1"/>
  <c r="AP1937" s="1"/>
  <c r="S1937"/>
  <c r="T1825"/>
  <c r="AD1825" s="1"/>
  <c r="AR1825" s="1"/>
  <c r="P1825"/>
  <c r="U1825"/>
  <c r="R1825"/>
  <c r="AB1825" s="1"/>
  <c r="AP1825" s="1"/>
  <c r="S1825"/>
  <c r="U1713"/>
  <c r="T1713"/>
  <c r="AD1713" s="1"/>
  <c r="AR1713" s="1"/>
  <c r="P1713"/>
  <c r="R1713"/>
  <c r="AB1713" s="1"/>
  <c r="AP1713" s="1"/>
  <c r="S1713"/>
  <c r="U721"/>
  <c r="T721"/>
  <c r="AD721" s="1"/>
  <c r="AR721" s="1"/>
  <c r="S721"/>
  <c r="P721"/>
  <c r="R721"/>
  <c r="AB721" s="1"/>
  <c r="AP721" s="1"/>
  <c r="U1622"/>
  <c r="T1622"/>
  <c r="AD1622" s="1"/>
  <c r="AR1622" s="1"/>
  <c r="S1622"/>
  <c r="R1622"/>
  <c r="AB1622" s="1"/>
  <c r="AP1622" s="1"/>
  <c r="P1622"/>
  <c r="U1366"/>
  <c r="T1366"/>
  <c r="AD1366" s="1"/>
  <c r="AR1366" s="1"/>
  <c r="S1366"/>
  <c r="R1366"/>
  <c r="AB1366" s="1"/>
  <c r="AP1366" s="1"/>
  <c r="P1366"/>
  <c r="U1094"/>
  <c r="T1094"/>
  <c r="AD1094" s="1"/>
  <c r="AR1094" s="1"/>
  <c r="S1094"/>
  <c r="R1094"/>
  <c r="AB1094" s="1"/>
  <c r="AP1094" s="1"/>
  <c r="P1094"/>
  <c r="U326"/>
  <c r="T326"/>
  <c r="AD326" s="1"/>
  <c r="AR326" s="1"/>
  <c r="S326"/>
  <c r="R326"/>
  <c r="AB326" s="1"/>
  <c r="AP326" s="1"/>
  <c r="P326"/>
  <c r="U2823"/>
  <c r="T2823"/>
  <c r="AD2823" s="1"/>
  <c r="AR2823" s="1"/>
  <c r="S2823"/>
  <c r="R2823"/>
  <c r="AB2823" s="1"/>
  <c r="AP2823" s="1"/>
  <c r="P2823"/>
  <c r="U2567"/>
  <c r="T2567"/>
  <c r="AD2567" s="1"/>
  <c r="AR2567" s="1"/>
  <c r="S2567"/>
  <c r="R2567"/>
  <c r="AB2567" s="1"/>
  <c r="AP2567" s="1"/>
  <c r="P2567"/>
  <c r="U2311"/>
  <c r="T2311"/>
  <c r="AD2311" s="1"/>
  <c r="AR2311" s="1"/>
  <c r="S2311"/>
  <c r="R2311"/>
  <c r="AB2311" s="1"/>
  <c r="AP2311" s="1"/>
  <c r="P2311"/>
  <c r="U2055"/>
  <c r="T2055"/>
  <c r="AD2055" s="1"/>
  <c r="AR2055" s="1"/>
  <c r="S2055"/>
  <c r="R2055"/>
  <c r="AB2055" s="1"/>
  <c r="AP2055" s="1"/>
  <c r="P2055"/>
  <c r="U1799"/>
  <c r="T1799"/>
  <c r="AD1799" s="1"/>
  <c r="AR1799" s="1"/>
  <c r="S1799"/>
  <c r="R1799"/>
  <c r="AB1799" s="1"/>
  <c r="AP1799" s="1"/>
  <c r="P1799"/>
  <c r="U1551"/>
  <c r="T1551"/>
  <c r="AD1551" s="1"/>
  <c r="AR1551" s="1"/>
  <c r="S1551"/>
  <c r="R1551"/>
  <c r="AB1551" s="1"/>
  <c r="AP1551" s="1"/>
  <c r="P1551"/>
  <c r="U1167"/>
  <c r="T1167"/>
  <c r="AD1167" s="1"/>
  <c r="AR1167" s="1"/>
  <c r="S1167"/>
  <c r="R1167"/>
  <c r="AB1167" s="1"/>
  <c r="AP1167" s="1"/>
  <c r="P1167"/>
  <c r="U783"/>
  <c r="T783"/>
  <c r="AD783" s="1"/>
  <c r="AR783" s="1"/>
  <c r="S783"/>
  <c r="R783"/>
  <c r="AB783" s="1"/>
  <c r="AP783" s="1"/>
  <c r="P783"/>
  <c r="U527"/>
  <c r="T527"/>
  <c r="AD527" s="1"/>
  <c r="AR527" s="1"/>
  <c r="S527"/>
  <c r="R527"/>
  <c r="AB527" s="1"/>
  <c r="AP527" s="1"/>
  <c r="P527"/>
  <c r="U271"/>
  <c r="T271"/>
  <c r="AD271" s="1"/>
  <c r="AR271" s="1"/>
  <c r="S271"/>
  <c r="R271"/>
  <c r="AB271" s="1"/>
  <c r="AP271" s="1"/>
  <c r="P271"/>
  <c r="U2570"/>
  <c r="R2570"/>
  <c r="AB2570" s="1"/>
  <c r="AP2570" s="1"/>
  <c r="S2570"/>
  <c r="T2570"/>
  <c r="AD2570" s="1"/>
  <c r="AR2570" s="1"/>
  <c r="P2570"/>
  <c r="U2354"/>
  <c r="T2354"/>
  <c r="AD2354" s="1"/>
  <c r="AR2354" s="1"/>
  <c r="R2354"/>
  <c r="AB2354" s="1"/>
  <c r="AP2354" s="1"/>
  <c r="P2354"/>
  <c r="S2354"/>
  <c r="U3003"/>
  <c r="T3003"/>
  <c r="AD3003" s="1"/>
  <c r="AR3003" s="1"/>
  <c r="S3003"/>
  <c r="R3003"/>
  <c r="AB3003" s="1"/>
  <c r="AP3003" s="1"/>
  <c r="P3003"/>
  <c r="U2875"/>
  <c r="T2875"/>
  <c r="AD2875" s="1"/>
  <c r="AR2875" s="1"/>
  <c r="S2875"/>
  <c r="R2875"/>
  <c r="AB2875" s="1"/>
  <c r="AP2875" s="1"/>
  <c r="P2875"/>
  <c r="U2747"/>
  <c r="T2747"/>
  <c r="AD2747" s="1"/>
  <c r="AR2747" s="1"/>
  <c r="S2747"/>
  <c r="R2747"/>
  <c r="AB2747" s="1"/>
  <c r="AP2747" s="1"/>
  <c r="P2747"/>
  <c r="U2619"/>
  <c r="T2619"/>
  <c r="AD2619" s="1"/>
  <c r="AR2619" s="1"/>
  <c r="S2619"/>
  <c r="R2619"/>
  <c r="AB2619" s="1"/>
  <c r="AP2619" s="1"/>
  <c r="P2619"/>
  <c r="U2491"/>
  <c r="T2491"/>
  <c r="AD2491" s="1"/>
  <c r="AR2491" s="1"/>
  <c r="S2491"/>
  <c r="R2491"/>
  <c r="AB2491" s="1"/>
  <c r="AP2491" s="1"/>
  <c r="P2491"/>
  <c r="U2363"/>
  <c r="T2363"/>
  <c r="AD2363" s="1"/>
  <c r="AR2363" s="1"/>
  <c r="S2363"/>
  <c r="R2363"/>
  <c r="AB2363" s="1"/>
  <c r="AP2363" s="1"/>
  <c r="P2363"/>
  <c r="U2235"/>
  <c r="T2235"/>
  <c r="AD2235" s="1"/>
  <c r="AR2235" s="1"/>
  <c r="S2235"/>
  <c r="R2235"/>
  <c r="AB2235" s="1"/>
  <c r="AP2235" s="1"/>
  <c r="P2235"/>
  <c r="U2107"/>
  <c r="T2107"/>
  <c r="AD2107" s="1"/>
  <c r="AR2107" s="1"/>
  <c r="S2107"/>
  <c r="R2107"/>
  <c r="AB2107" s="1"/>
  <c r="AP2107" s="1"/>
  <c r="P2107"/>
  <c r="U1979"/>
  <c r="T1979"/>
  <c r="AD1979" s="1"/>
  <c r="AR1979" s="1"/>
  <c r="S1979"/>
  <c r="R1979"/>
  <c r="AB1979" s="1"/>
  <c r="AP1979" s="1"/>
  <c r="P1979"/>
  <c r="U1851"/>
  <c r="T1851"/>
  <c r="AD1851" s="1"/>
  <c r="AR1851" s="1"/>
  <c r="S1851"/>
  <c r="R1851"/>
  <c r="AB1851" s="1"/>
  <c r="AP1851" s="1"/>
  <c r="P1851"/>
  <c r="U1723"/>
  <c r="T1723"/>
  <c r="AD1723" s="1"/>
  <c r="AR1723" s="1"/>
  <c r="S1723"/>
  <c r="R1723"/>
  <c r="AB1723" s="1"/>
  <c r="AP1723" s="1"/>
  <c r="P1723"/>
  <c r="U1595"/>
  <c r="T1595"/>
  <c r="AD1595" s="1"/>
  <c r="AR1595" s="1"/>
  <c r="S1595"/>
  <c r="R1595"/>
  <c r="AB1595" s="1"/>
  <c r="AP1595" s="1"/>
  <c r="P1595"/>
  <c r="U1467"/>
  <c r="T1467"/>
  <c r="AD1467" s="1"/>
  <c r="AR1467" s="1"/>
  <c r="S1467"/>
  <c r="R1467"/>
  <c r="AB1467" s="1"/>
  <c r="AP1467" s="1"/>
  <c r="P1467"/>
  <c r="U1339"/>
  <c r="T1339"/>
  <c r="AD1339" s="1"/>
  <c r="AR1339" s="1"/>
  <c r="S1339"/>
  <c r="R1339"/>
  <c r="AB1339" s="1"/>
  <c r="AP1339" s="1"/>
  <c r="P1339"/>
  <c r="U1211"/>
  <c r="T1211"/>
  <c r="AD1211" s="1"/>
  <c r="AR1211" s="1"/>
  <c r="S1211"/>
  <c r="R1211"/>
  <c r="AB1211" s="1"/>
  <c r="AP1211" s="1"/>
  <c r="P1211"/>
  <c r="U1083"/>
  <c r="T1083"/>
  <c r="AD1083" s="1"/>
  <c r="AR1083" s="1"/>
  <c r="S1083"/>
  <c r="R1083"/>
  <c r="AB1083" s="1"/>
  <c r="AP1083" s="1"/>
  <c r="P1083"/>
  <c r="U955"/>
  <c r="T955"/>
  <c r="AD955" s="1"/>
  <c r="AR955" s="1"/>
  <c r="S955"/>
  <c r="R955"/>
  <c r="AB955" s="1"/>
  <c r="AP955" s="1"/>
  <c r="P955"/>
  <c r="U827"/>
  <c r="T827"/>
  <c r="AD827" s="1"/>
  <c r="AR827" s="1"/>
  <c r="S827"/>
  <c r="R827"/>
  <c r="AB827" s="1"/>
  <c r="AP827" s="1"/>
  <c r="P827"/>
  <c r="U699"/>
  <c r="T699"/>
  <c r="AD699" s="1"/>
  <c r="AR699" s="1"/>
  <c r="S699"/>
  <c r="R699"/>
  <c r="AB699" s="1"/>
  <c r="AP699" s="1"/>
  <c r="P699"/>
  <c r="U571"/>
  <c r="T571"/>
  <c r="AD571" s="1"/>
  <c r="AR571" s="1"/>
  <c r="S571"/>
  <c r="R571"/>
  <c r="AB571" s="1"/>
  <c r="AP571" s="1"/>
  <c r="P571"/>
  <c r="U443"/>
  <c r="T443"/>
  <c r="AD443" s="1"/>
  <c r="AR443" s="1"/>
  <c r="S443"/>
  <c r="R443"/>
  <c r="AB443" s="1"/>
  <c r="AP443" s="1"/>
  <c r="P443"/>
  <c r="U315"/>
  <c r="T315"/>
  <c r="AD315" s="1"/>
  <c r="AR315" s="1"/>
  <c r="S315"/>
  <c r="R315"/>
  <c r="AB315" s="1"/>
  <c r="AP315" s="1"/>
  <c r="P315"/>
  <c r="U187"/>
  <c r="T187"/>
  <c r="AD187" s="1"/>
  <c r="AR187" s="1"/>
  <c r="S187"/>
  <c r="R187"/>
  <c r="AB187" s="1"/>
  <c r="AP187" s="1"/>
  <c r="P187"/>
  <c r="U59"/>
  <c r="T59"/>
  <c r="AD59" s="1"/>
  <c r="AR59" s="1"/>
  <c r="S59"/>
  <c r="R59"/>
  <c r="AB59" s="1"/>
  <c r="AP59" s="1"/>
  <c r="P59"/>
  <c r="U2854"/>
  <c r="T2854"/>
  <c r="AD2854" s="1"/>
  <c r="AR2854" s="1"/>
  <c r="S2854"/>
  <c r="R2854"/>
  <c r="AB2854" s="1"/>
  <c r="AP2854" s="1"/>
  <c r="P2854"/>
  <c r="U2598"/>
  <c r="T2598"/>
  <c r="AD2598" s="1"/>
  <c r="AR2598" s="1"/>
  <c r="S2598"/>
  <c r="R2598"/>
  <c r="AB2598" s="1"/>
  <c r="AP2598" s="1"/>
  <c r="P2598"/>
  <c r="U2342"/>
  <c r="T2342"/>
  <c r="AD2342" s="1"/>
  <c r="AR2342" s="1"/>
  <c r="S2342"/>
  <c r="R2342"/>
  <c r="AB2342" s="1"/>
  <c r="AP2342" s="1"/>
  <c r="P2342"/>
  <c r="U2086"/>
  <c r="T2086"/>
  <c r="AD2086" s="1"/>
  <c r="AR2086" s="1"/>
  <c r="S2086"/>
  <c r="R2086"/>
  <c r="AB2086" s="1"/>
  <c r="AP2086" s="1"/>
  <c r="P2086"/>
  <c r="U1830"/>
  <c r="T1830"/>
  <c r="AD1830" s="1"/>
  <c r="AR1830" s="1"/>
  <c r="S1830"/>
  <c r="R1830"/>
  <c r="AB1830" s="1"/>
  <c r="AP1830" s="1"/>
  <c r="P1830"/>
  <c r="U1190"/>
  <c r="T1190"/>
  <c r="AD1190" s="1"/>
  <c r="AR1190" s="1"/>
  <c r="S1190"/>
  <c r="R1190"/>
  <c r="AB1190" s="1"/>
  <c r="AP1190" s="1"/>
  <c r="P1190"/>
  <c r="U2972"/>
  <c r="S2972"/>
  <c r="R2972"/>
  <c r="AB2972" s="1"/>
  <c r="AP2972" s="1"/>
  <c r="T2972"/>
  <c r="AD2972" s="1"/>
  <c r="AR2972" s="1"/>
  <c r="P2972"/>
  <c r="U2908"/>
  <c r="S2908"/>
  <c r="R2908"/>
  <c r="AB2908" s="1"/>
  <c r="AP2908" s="1"/>
  <c r="P2908"/>
  <c r="T2908"/>
  <c r="AD2908" s="1"/>
  <c r="AR2908" s="1"/>
  <c r="U2844"/>
  <c r="T2844"/>
  <c r="AD2844" s="1"/>
  <c r="AR2844" s="1"/>
  <c r="S2844"/>
  <c r="R2844"/>
  <c r="AB2844" s="1"/>
  <c r="AP2844" s="1"/>
  <c r="P2844"/>
  <c r="U2780"/>
  <c r="T2780"/>
  <c r="AD2780" s="1"/>
  <c r="AR2780" s="1"/>
  <c r="S2780"/>
  <c r="R2780"/>
  <c r="AB2780" s="1"/>
  <c r="AP2780" s="1"/>
  <c r="P2780"/>
  <c r="U2716"/>
  <c r="T2716"/>
  <c r="AD2716" s="1"/>
  <c r="AR2716" s="1"/>
  <c r="S2716"/>
  <c r="R2716"/>
  <c r="AB2716" s="1"/>
  <c r="AP2716" s="1"/>
  <c r="P2716"/>
  <c r="U2652"/>
  <c r="T2652"/>
  <c r="AD2652" s="1"/>
  <c r="AR2652" s="1"/>
  <c r="S2652"/>
  <c r="R2652"/>
  <c r="AB2652" s="1"/>
  <c r="AP2652" s="1"/>
  <c r="P2652"/>
  <c r="U2588"/>
  <c r="T2588"/>
  <c r="AD2588" s="1"/>
  <c r="AR2588" s="1"/>
  <c r="S2588"/>
  <c r="R2588"/>
  <c r="AB2588" s="1"/>
  <c r="AP2588" s="1"/>
  <c r="P2588"/>
  <c r="U2524"/>
  <c r="T2524"/>
  <c r="AD2524" s="1"/>
  <c r="AR2524" s="1"/>
  <c r="S2524"/>
  <c r="R2524"/>
  <c r="AB2524" s="1"/>
  <c r="AP2524" s="1"/>
  <c r="P2524"/>
  <c r="U2460"/>
  <c r="T2460"/>
  <c r="AD2460" s="1"/>
  <c r="AR2460" s="1"/>
  <c r="S2460"/>
  <c r="R2460"/>
  <c r="AB2460" s="1"/>
  <c r="AP2460" s="1"/>
  <c r="P2460"/>
  <c r="U2396"/>
  <c r="T2396"/>
  <c r="AD2396" s="1"/>
  <c r="AR2396" s="1"/>
  <c r="S2396"/>
  <c r="R2396"/>
  <c r="AB2396" s="1"/>
  <c r="AP2396" s="1"/>
  <c r="P2396"/>
  <c r="U2332"/>
  <c r="T2332"/>
  <c r="AD2332" s="1"/>
  <c r="AR2332" s="1"/>
  <c r="S2332"/>
  <c r="R2332"/>
  <c r="AB2332" s="1"/>
  <c r="AP2332" s="1"/>
  <c r="P2332"/>
  <c r="U2268"/>
  <c r="T2268"/>
  <c r="AD2268" s="1"/>
  <c r="AR2268" s="1"/>
  <c r="S2268"/>
  <c r="R2268"/>
  <c r="AB2268" s="1"/>
  <c r="AP2268" s="1"/>
  <c r="P2268"/>
  <c r="U2204"/>
  <c r="T2204"/>
  <c r="AD2204" s="1"/>
  <c r="AR2204" s="1"/>
  <c r="S2204"/>
  <c r="R2204"/>
  <c r="AB2204" s="1"/>
  <c r="AP2204" s="1"/>
  <c r="P2204"/>
  <c r="U2140"/>
  <c r="T2140"/>
  <c r="AD2140" s="1"/>
  <c r="AR2140" s="1"/>
  <c r="S2140"/>
  <c r="R2140"/>
  <c r="AB2140" s="1"/>
  <c r="AP2140" s="1"/>
  <c r="P2140"/>
  <c r="U2076"/>
  <c r="T2076"/>
  <c r="AD2076" s="1"/>
  <c r="AR2076" s="1"/>
  <c r="S2076"/>
  <c r="R2076"/>
  <c r="AB2076" s="1"/>
  <c r="AP2076" s="1"/>
  <c r="P2076"/>
  <c r="U2012"/>
  <c r="T2012"/>
  <c r="AD2012" s="1"/>
  <c r="AR2012" s="1"/>
  <c r="S2012"/>
  <c r="R2012"/>
  <c r="AB2012" s="1"/>
  <c r="AP2012" s="1"/>
  <c r="P2012"/>
  <c r="U1948"/>
  <c r="T1948"/>
  <c r="AD1948" s="1"/>
  <c r="AR1948" s="1"/>
  <c r="S1948"/>
  <c r="R1948"/>
  <c r="AB1948" s="1"/>
  <c r="AP1948" s="1"/>
  <c r="P1948"/>
  <c r="U1884"/>
  <c r="T1884"/>
  <c r="AD1884" s="1"/>
  <c r="AR1884" s="1"/>
  <c r="S1884"/>
  <c r="R1884"/>
  <c r="AB1884" s="1"/>
  <c r="AP1884" s="1"/>
  <c r="P1884"/>
  <c r="U1820"/>
  <c r="T1820"/>
  <c r="AD1820" s="1"/>
  <c r="AR1820" s="1"/>
  <c r="S1820"/>
  <c r="R1820"/>
  <c r="AB1820" s="1"/>
  <c r="AP1820" s="1"/>
  <c r="P1820"/>
  <c r="U1756"/>
  <c r="T1756"/>
  <c r="AD1756" s="1"/>
  <c r="AR1756" s="1"/>
  <c r="S1756"/>
  <c r="R1756"/>
  <c r="AB1756" s="1"/>
  <c r="AP1756" s="1"/>
  <c r="P1756"/>
  <c r="U1692"/>
  <c r="T1692"/>
  <c r="AD1692" s="1"/>
  <c r="AR1692" s="1"/>
  <c r="S1692"/>
  <c r="R1692"/>
  <c r="AB1692" s="1"/>
  <c r="AP1692" s="1"/>
  <c r="P1692"/>
  <c r="U1628"/>
  <c r="T1628"/>
  <c r="AD1628" s="1"/>
  <c r="AR1628" s="1"/>
  <c r="S1628"/>
  <c r="R1628"/>
  <c r="AB1628" s="1"/>
  <c r="AP1628" s="1"/>
  <c r="P1628"/>
  <c r="U1564"/>
  <c r="T1564"/>
  <c r="AD1564" s="1"/>
  <c r="AR1564" s="1"/>
  <c r="S1564"/>
  <c r="R1564"/>
  <c r="AB1564" s="1"/>
  <c r="AP1564" s="1"/>
  <c r="P1564"/>
  <c r="U1500"/>
  <c r="T1500"/>
  <c r="AD1500" s="1"/>
  <c r="AR1500" s="1"/>
  <c r="S1500"/>
  <c r="R1500"/>
  <c r="AB1500" s="1"/>
  <c r="AP1500" s="1"/>
  <c r="P1500"/>
  <c r="U1436"/>
  <c r="T1436"/>
  <c r="AD1436" s="1"/>
  <c r="AR1436" s="1"/>
  <c r="S1436"/>
  <c r="R1436"/>
  <c r="AB1436" s="1"/>
  <c r="AP1436" s="1"/>
  <c r="P1436"/>
  <c r="U1372"/>
  <c r="T1372"/>
  <c r="AD1372" s="1"/>
  <c r="AR1372" s="1"/>
  <c r="S1372"/>
  <c r="R1372"/>
  <c r="AB1372" s="1"/>
  <c r="AP1372" s="1"/>
  <c r="P1372"/>
  <c r="U1308"/>
  <c r="T1308"/>
  <c r="AD1308" s="1"/>
  <c r="AR1308" s="1"/>
  <c r="S1308"/>
  <c r="R1308"/>
  <c r="AB1308" s="1"/>
  <c r="AP1308" s="1"/>
  <c r="P1308"/>
  <c r="U1244"/>
  <c r="T1244"/>
  <c r="AD1244" s="1"/>
  <c r="AR1244" s="1"/>
  <c r="S1244"/>
  <c r="R1244"/>
  <c r="AB1244" s="1"/>
  <c r="AP1244" s="1"/>
  <c r="P1244"/>
  <c r="U1180"/>
  <c r="T1180"/>
  <c r="AD1180" s="1"/>
  <c r="AR1180" s="1"/>
  <c r="S1180"/>
  <c r="R1180"/>
  <c r="AB1180" s="1"/>
  <c r="AP1180" s="1"/>
  <c r="P1180"/>
  <c r="U1116"/>
  <c r="T1116"/>
  <c r="AD1116" s="1"/>
  <c r="AR1116" s="1"/>
  <c r="S1116"/>
  <c r="R1116"/>
  <c r="AB1116" s="1"/>
  <c r="AP1116" s="1"/>
  <c r="P1116"/>
  <c r="U1052"/>
  <c r="T1052"/>
  <c r="AD1052" s="1"/>
  <c r="AR1052" s="1"/>
  <c r="S1052"/>
  <c r="R1052"/>
  <c r="AB1052" s="1"/>
  <c r="AP1052" s="1"/>
  <c r="P1052"/>
  <c r="U988"/>
  <c r="T988"/>
  <c r="AD988" s="1"/>
  <c r="AR988" s="1"/>
  <c r="S988"/>
  <c r="R988"/>
  <c r="AB988" s="1"/>
  <c r="AP988" s="1"/>
  <c r="P988"/>
  <c r="U924"/>
  <c r="T924"/>
  <c r="AD924" s="1"/>
  <c r="AR924" s="1"/>
  <c r="S924"/>
  <c r="R924"/>
  <c r="AB924" s="1"/>
  <c r="AP924" s="1"/>
  <c r="P924"/>
  <c r="U860"/>
  <c r="T860"/>
  <c r="AD860" s="1"/>
  <c r="AR860" s="1"/>
  <c r="S860"/>
  <c r="R860"/>
  <c r="AB860" s="1"/>
  <c r="AP860" s="1"/>
  <c r="P860"/>
  <c r="U796"/>
  <c r="T796"/>
  <c r="AD796" s="1"/>
  <c r="AR796" s="1"/>
  <c r="S796"/>
  <c r="R796"/>
  <c r="AB796" s="1"/>
  <c r="AP796" s="1"/>
  <c r="P796"/>
  <c r="U732"/>
  <c r="T732"/>
  <c r="AD732" s="1"/>
  <c r="AR732" s="1"/>
  <c r="S732"/>
  <c r="R732"/>
  <c r="AB732" s="1"/>
  <c r="AP732" s="1"/>
  <c r="P732"/>
  <c r="U668"/>
  <c r="T668"/>
  <c r="AD668" s="1"/>
  <c r="AR668" s="1"/>
  <c r="S668"/>
  <c r="R668"/>
  <c r="AB668" s="1"/>
  <c r="AP668" s="1"/>
  <c r="P668"/>
  <c r="U604"/>
  <c r="T604"/>
  <c r="AD604" s="1"/>
  <c r="AR604" s="1"/>
  <c r="S604"/>
  <c r="R604"/>
  <c r="AB604" s="1"/>
  <c r="AP604" s="1"/>
  <c r="P604"/>
  <c r="U540"/>
  <c r="T540"/>
  <c r="AD540" s="1"/>
  <c r="AR540" s="1"/>
  <c r="S540"/>
  <c r="R540"/>
  <c r="AB540" s="1"/>
  <c r="AP540" s="1"/>
  <c r="P540"/>
  <c r="U476"/>
  <c r="T476"/>
  <c r="AD476" s="1"/>
  <c r="AR476" s="1"/>
  <c r="S476"/>
  <c r="R476"/>
  <c r="AB476" s="1"/>
  <c r="AP476" s="1"/>
  <c r="P476"/>
  <c r="U412"/>
  <c r="T412"/>
  <c r="AD412" s="1"/>
  <c r="AR412" s="1"/>
  <c r="S412"/>
  <c r="R412"/>
  <c r="AB412" s="1"/>
  <c r="AP412" s="1"/>
  <c r="P412"/>
  <c r="U348"/>
  <c r="T348"/>
  <c r="AD348" s="1"/>
  <c r="AR348" s="1"/>
  <c r="S348"/>
  <c r="R348"/>
  <c r="AB348" s="1"/>
  <c r="AP348" s="1"/>
  <c r="P348"/>
  <c r="U284"/>
  <c r="T284"/>
  <c r="AD284" s="1"/>
  <c r="AR284" s="1"/>
  <c r="R284"/>
  <c r="AB284" s="1"/>
  <c r="AP284" s="1"/>
  <c r="P284"/>
  <c r="S284"/>
  <c r="U220"/>
  <c r="T220"/>
  <c r="AD220" s="1"/>
  <c r="AR220" s="1"/>
  <c r="R220"/>
  <c r="AB220" s="1"/>
  <c r="AP220" s="1"/>
  <c r="S220"/>
  <c r="P220"/>
  <c r="U156"/>
  <c r="T156"/>
  <c r="AD156" s="1"/>
  <c r="AR156" s="1"/>
  <c r="R156"/>
  <c r="AB156" s="1"/>
  <c r="AP156" s="1"/>
  <c r="P156"/>
  <c r="S156"/>
  <c r="U92"/>
  <c r="T92"/>
  <c r="AD92" s="1"/>
  <c r="AR92" s="1"/>
  <c r="R92"/>
  <c r="AB92" s="1"/>
  <c r="AP92" s="1"/>
  <c r="S92"/>
  <c r="P92"/>
  <c r="U28"/>
  <c r="T28"/>
  <c r="AD28" s="1"/>
  <c r="AR28" s="1"/>
  <c r="R28"/>
  <c r="AB28" s="1"/>
  <c r="AP28" s="1"/>
  <c r="P28"/>
  <c r="S28"/>
  <c r="U951"/>
  <c r="T951"/>
  <c r="AD951" s="1"/>
  <c r="AR951" s="1"/>
  <c r="S951"/>
  <c r="R951"/>
  <c r="AB951" s="1"/>
  <c r="AP951" s="1"/>
  <c r="P951"/>
  <c r="U695"/>
  <c r="T695"/>
  <c r="AD695" s="1"/>
  <c r="AR695" s="1"/>
  <c r="S695"/>
  <c r="R695"/>
  <c r="AB695" s="1"/>
  <c r="AP695" s="1"/>
  <c r="P695"/>
  <c r="U439"/>
  <c r="T439"/>
  <c r="AD439" s="1"/>
  <c r="AR439" s="1"/>
  <c r="S439"/>
  <c r="R439"/>
  <c r="AB439" s="1"/>
  <c r="AP439" s="1"/>
  <c r="P439"/>
  <c r="U191"/>
  <c r="T191"/>
  <c r="AD191" s="1"/>
  <c r="AR191" s="1"/>
  <c r="S191"/>
  <c r="R191"/>
  <c r="AB191" s="1"/>
  <c r="AP191" s="1"/>
  <c r="P191"/>
  <c r="U2922"/>
  <c r="R2922"/>
  <c r="AB2922" s="1"/>
  <c r="AP2922" s="1"/>
  <c r="S2922"/>
  <c r="T2922"/>
  <c r="AD2922" s="1"/>
  <c r="AR2922" s="1"/>
  <c r="P2922"/>
  <c r="U1626"/>
  <c r="T1626"/>
  <c r="AD1626" s="1"/>
  <c r="AR1626" s="1"/>
  <c r="R1626"/>
  <c r="AB1626" s="1"/>
  <c r="AP1626" s="1"/>
  <c r="S1626"/>
  <c r="P1626"/>
  <c r="U1498"/>
  <c r="T1498"/>
  <c r="AD1498" s="1"/>
  <c r="AR1498" s="1"/>
  <c r="R1498"/>
  <c r="AB1498" s="1"/>
  <c r="AP1498" s="1"/>
  <c r="S1498"/>
  <c r="P1498"/>
  <c r="U1114"/>
  <c r="T1114"/>
  <c r="AD1114" s="1"/>
  <c r="AR1114" s="1"/>
  <c r="R1114"/>
  <c r="AB1114" s="1"/>
  <c r="AP1114" s="1"/>
  <c r="S1114"/>
  <c r="P1114"/>
  <c r="U346"/>
  <c r="T346"/>
  <c r="AD346" s="1"/>
  <c r="AR346" s="1"/>
  <c r="S346"/>
  <c r="R346"/>
  <c r="AB346" s="1"/>
  <c r="AP346" s="1"/>
  <c r="P346"/>
  <c r="T2996"/>
  <c r="AD2996" s="1"/>
  <c r="AR2996" s="1"/>
  <c r="S2996"/>
  <c r="R2996"/>
  <c r="AB2996" s="1"/>
  <c r="AP2996" s="1"/>
  <c r="P2996"/>
  <c r="U2996"/>
  <c r="T2932"/>
  <c r="AD2932" s="1"/>
  <c r="AR2932" s="1"/>
  <c r="S2932"/>
  <c r="R2932"/>
  <c r="AB2932" s="1"/>
  <c r="AP2932" s="1"/>
  <c r="P2932"/>
  <c r="U2932"/>
  <c r="T2868"/>
  <c r="AD2868" s="1"/>
  <c r="AR2868" s="1"/>
  <c r="S2868"/>
  <c r="R2868"/>
  <c r="AB2868" s="1"/>
  <c r="AP2868" s="1"/>
  <c r="P2868"/>
  <c r="U2868"/>
  <c r="T2804"/>
  <c r="AD2804" s="1"/>
  <c r="AR2804" s="1"/>
  <c r="S2804"/>
  <c r="R2804"/>
  <c r="AB2804" s="1"/>
  <c r="AP2804" s="1"/>
  <c r="P2804"/>
  <c r="U2804"/>
  <c r="T2740"/>
  <c r="AD2740" s="1"/>
  <c r="AR2740" s="1"/>
  <c r="S2740"/>
  <c r="R2740"/>
  <c r="AB2740" s="1"/>
  <c r="AP2740" s="1"/>
  <c r="P2740"/>
  <c r="U2740"/>
  <c r="T2676"/>
  <c r="AD2676" s="1"/>
  <c r="AR2676" s="1"/>
  <c r="S2676"/>
  <c r="R2676"/>
  <c r="AB2676" s="1"/>
  <c r="AP2676" s="1"/>
  <c r="P2676"/>
  <c r="U2676"/>
  <c r="T2612"/>
  <c r="AD2612" s="1"/>
  <c r="AR2612" s="1"/>
  <c r="S2612"/>
  <c r="R2612"/>
  <c r="AB2612" s="1"/>
  <c r="AP2612" s="1"/>
  <c r="P2612"/>
  <c r="U2612"/>
  <c r="T2548"/>
  <c r="AD2548" s="1"/>
  <c r="AR2548" s="1"/>
  <c r="S2548"/>
  <c r="R2548"/>
  <c r="AB2548" s="1"/>
  <c r="AP2548" s="1"/>
  <c r="P2548"/>
  <c r="U2548"/>
  <c r="T2484"/>
  <c r="AD2484" s="1"/>
  <c r="AR2484" s="1"/>
  <c r="S2484"/>
  <c r="R2484"/>
  <c r="AB2484" s="1"/>
  <c r="AP2484" s="1"/>
  <c r="P2484"/>
  <c r="U2484"/>
  <c r="T2420"/>
  <c r="AD2420" s="1"/>
  <c r="AR2420" s="1"/>
  <c r="S2420"/>
  <c r="R2420"/>
  <c r="AB2420" s="1"/>
  <c r="AP2420" s="1"/>
  <c r="P2420"/>
  <c r="U2420"/>
  <c r="T2356"/>
  <c r="AD2356" s="1"/>
  <c r="AR2356" s="1"/>
  <c r="S2356"/>
  <c r="R2356"/>
  <c r="AB2356" s="1"/>
  <c r="AP2356" s="1"/>
  <c r="P2356"/>
  <c r="U2356"/>
  <c r="T2292"/>
  <c r="AD2292" s="1"/>
  <c r="AR2292" s="1"/>
  <c r="S2292"/>
  <c r="R2292"/>
  <c r="AB2292" s="1"/>
  <c r="AP2292" s="1"/>
  <c r="P2292"/>
  <c r="U2292"/>
  <c r="T2228"/>
  <c r="AD2228" s="1"/>
  <c r="AR2228" s="1"/>
  <c r="S2228"/>
  <c r="R2228"/>
  <c r="AB2228" s="1"/>
  <c r="AP2228" s="1"/>
  <c r="P2228"/>
  <c r="U2228"/>
  <c r="U2164"/>
  <c r="T2164"/>
  <c r="AD2164" s="1"/>
  <c r="AR2164" s="1"/>
  <c r="S2164"/>
  <c r="R2164"/>
  <c r="AB2164" s="1"/>
  <c r="AP2164" s="1"/>
  <c r="P2164"/>
  <c r="U2100"/>
  <c r="T2100"/>
  <c r="AD2100" s="1"/>
  <c r="AR2100" s="1"/>
  <c r="S2100"/>
  <c r="R2100"/>
  <c r="AB2100" s="1"/>
  <c r="AP2100" s="1"/>
  <c r="P2100"/>
  <c r="U2036"/>
  <c r="T2036"/>
  <c r="AD2036" s="1"/>
  <c r="AR2036" s="1"/>
  <c r="S2036"/>
  <c r="R2036"/>
  <c r="AB2036" s="1"/>
  <c r="AP2036" s="1"/>
  <c r="P2036"/>
  <c r="U1972"/>
  <c r="T1972"/>
  <c r="AD1972" s="1"/>
  <c r="AR1972" s="1"/>
  <c r="S1972"/>
  <c r="R1972"/>
  <c r="AB1972" s="1"/>
  <c r="AP1972" s="1"/>
  <c r="P1972"/>
  <c r="U1908"/>
  <c r="T1908"/>
  <c r="AD1908" s="1"/>
  <c r="AR1908" s="1"/>
  <c r="S1908"/>
  <c r="R1908"/>
  <c r="AB1908" s="1"/>
  <c r="AP1908" s="1"/>
  <c r="P1908"/>
  <c r="U1844"/>
  <c r="T1844"/>
  <c r="AD1844" s="1"/>
  <c r="AR1844" s="1"/>
  <c r="S1844"/>
  <c r="R1844"/>
  <c r="AB1844" s="1"/>
  <c r="AP1844" s="1"/>
  <c r="P1844"/>
  <c r="U1780"/>
  <c r="T1780"/>
  <c r="AD1780" s="1"/>
  <c r="AR1780" s="1"/>
  <c r="S1780"/>
  <c r="R1780"/>
  <c r="AB1780" s="1"/>
  <c r="AP1780" s="1"/>
  <c r="P1780"/>
  <c r="U1716"/>
  <c r="T1716"/>
  <c r="AD1716" s="1"/>
  <c r="AR1716" s="1"/>
  <c r="S1716"/>
  <c r="R1716"/>
  <c r="AB1716" s="1"/>
  <c r="AP1716" s="1"/>
  <c r="P1716"/>
  <c r="U1652"/>
  <c r="T1652"/>
  <c r="AD1652" s="1"/>
  <c r="AR1652" s="1"/>
  <c r="S1652"/>
  <c r="R1652"/>
  <c r="AB1652" s="1"/>
  <c r="AP1652" s="1"/>
  <c r="P1652"/>
  <c r="U1588"/>
  <c r="T1588"/>
  <c r="AD1588" s="1"/>
  <c r="AR1588" s="1"/>
  <c r="S1588"/>
  <c r="R1588"/>
  <c r="AB1588" s="1"/>
  <c r="AP1588" s="1"/>
  <c r="P1588"/>
  <c r="U1524"/>
  <c r="T1524"/>
  <c r="AD1524" s="1"/>
  <c r="AR1524" s="1"/>
  <c r="S1524"/>
  <c r="R1524"/>
  <c r="AB1524" s="1"/>
  <c r="AP1524" s="1"/>
  <c r="P1524"/>
  <c r="U1460"/>
  <c r="T1460"/>
  <c r="AD1460" s="1"/>
  <c r="AR1460" s="1"/>
  <c r="S1460"/>
  <c r="R1460"/>
  <c r="AB1460" s="1"/>
  <c r="AP1460" s="1"/>
  <c r="P1460"/>
  <c r="U1396"/>
  <c r="T1396"/>
  <c r="AD1396" s="1"/>
  <c r="AR1396" s="1"/>
  <c r="S1396"/>
  <c r="R1396"/>
  <c r="AB1396" s="1"/>
  <c r="AP1396" s="1"/>
  <c r="P1396"/>
  <c r="U1332"/>
  <c r="T1332"/>
  <c r="AD1332" s="1"/>
  <c r="AR1332" s="1"/>
  <c r="S1332"/>
  <c r="R1332"/>
  <c r="AB1332" s="1"/>
  <c r="AP1332" s="1"/>
  <c r="P1332"/>
  <c r="U1268"/>
  <c r="T1268"/>
  <c r="AD1268" s="1"/>
  <c r="AR1268" s="1"/>
  <c r="S1268"/>
  <c r="R1268"/>
  <c r="AB1268" s="1"/>
  <c r="AP1268" s="1"/>
  <c r="P1268"/>
  <c r="U1204"/>
  <c r="T1204"/>
  <c r="AD1204" s="1"/>
  <c r="AR1204" s="1"/>
  <c r="S1204"/>
  <c r="R1204"/>
  <c r="AB1204" s="1"/>
  <c r="AP1204" s="1"/>
  <c r="P1204"/>
  <c r="U1140"/>
  <c r="T1140"/>
  <c r="AD1140" s="1"/>
  <c r="AR1140" s="1"/>
  <c r="S1140"/>
  <c r="R1140"/>
  <c r="AB1140" s="1"/>
  <c r="AP1140" s="1"/>
  <c r="P1140"/>
  <c r="U1076"/>
  <c r="T1076"/>
  <c r="AD1076" s="1"/>
  <c r="AR1076" s="1"/>
  <c r="S1076"/>
  <c r="R1076"/>
  <c r="AB1076" s="1"/>
  <c r="AP1076" s="1"/>
  <c r="P1076"/>
  <c r="U1012"/>
  <c r="T1012"/>
  <c r="AD1012" s="1"/>
  <c r="AR1012" s="1"/>
  <c r="S1012"/>
  <c r="R1012"/>
  <c r="AB1012" s="1"/>
  <c r="AP1012" s="1"/>
  <c r="P1012"/>
  <c r="U948"/>
  <c r="T948"/>
  <c r="AD948" s="1"/>
  <c r="AR948" s="1"/>
  <c r="S948"/>
  <c r="R948"/>
  <c r="AB948" s="1"/>
  <c r="AP948" s="1"/>
  <c r="P948"/>
  <c r="U884"/>
  <c r="T884"/>
  <c r="AD884" s="1"/>
  <c r="AR884" s="1"/>
  <c r="S884"/>
  <c r="R884"/>
  <c r="AB884" s="1"/>
  <c r="AP884" s="1"/>
  <c r="P884"/>
  <c r="U820"/>
  <c r="T820"/>
  <c r="AD820" s="1"/>
  <c r="AR820" s="1"/>
  <c r="S820"/>
  <c r="R820"/>
  <c r="AB820" s="1"/>
  <c r="AP820" s="1"/>
  <c r="P820"/>
  <c r="U756"/>
  <c r="T756"/>
  <c r="AD756" s="1"/>
  <c r="AR756" s="1"/>
  <c r="S756"/>
  <c r="R756"/>
  <c r="AB756" s="1"/>
  <c r="AP756" s="1"/>
  <c r="P756"/>
  <c r="U692"/>
  <c r="T692"/>
  <c r="AD692" s="1"/>
  <c r="AR692" s="1"/>
  <c r="R692"/>
  <c r="AB692" s="1"/>
  <c r="AP692" s="1"/>
  <c r="S692"/>
  <c r="P692"/>
  <c r="U628"/>
  <c r="T628"/>
  <c r="AD628" s="1"/>
  <c r="AR628" s="1"/>
  <c r="R628"/>
  <c r="AB628" s="1"/>
  <c r="AP628" s="1"/>
  <c r="S628"/>
  <c r="P628"/>
  <c r="U564"/>
  <c r="T564"/>
  <c r="AD564" s="1"/>
  <c r="AR564" s="1"/>
  <c r="R564"/>
  <c r="AB564" s="1"/>
  <c r="AP564" s="1"/>
  <c r="S564"/>
  <c r="P564"/>
  <c r="U500"/>
  <c r="T500"/>
  <c r="AD500" s="1"/>
  <c r="AR500" s="1"/>
  <c r="R500"/>
  <c r="AB500" s="1"/>
  <c r="AP500" s="1"/>
  <c r="S500"/>
  <c r="P500"/>
  <c r="U436"/>
  <c r="T436"/>
  <c r="AD436" s="1"/>
  <c r="AR436" s="1"/>
  <c r="R436"/>
  <c r="AB436" s="1"/>
  <c r="AP436" s="1"/>
  <c r="S436"/>
  <c r="P436"/>
  <c r="U372"/>
  <c r="T372"/>
  <c r="AD372" s="1"/>
  <c r="AR372" s="1"/>
  <c r="R372"/>
  <c r="AB372" s="1"/>
  <c r="AP372" s="1"/>
  <c r="S372"/>
  <c r="P372"/>
  <c r="U308"/>
  <c r="T308"/>
  <c r="AD308" s="1"/>
  <c r="AR308" s="1"/>
  <c r="S308"/>
  <c r="R308"/>
  <c r="AB308" s="1"/>
  <c r="AP308" s="1"/>
  <c r="P308"/>
  <c r="U244"/>
  <c r="T244"/>
  <c r="AD244" s="1"/>
  <c r="AR244" s="1"/>
  <c r="S244"/>
  <c r="R244"/>
  <c r="AB244" s="1"/>
  <c r="AP244" s="1"/>
  <c r="P244"/>
  <c r="U180"/>
  <c r="T180"/>
  <c r="AD180" s="1"/>
  <c r="AR180" s="1"/>
  <c r="S180"/>
  <c r="R180"/>
  <c r="AB180" s="1"/>
  <c r="AP180" s="1"/>
  <c r="P180"/>
  <c r="U116"/>
  <c r="T116"/>
  <c r="AD116" s="1"/>
  <c r="AR116" s="1"/>
  <c r="S116"/>
  <c r="R116"/>
  <c r="AB116" s="1"/>
  <c r="AP116" s="1"/>
  <c r="P116"/>
  <c r="U52"/>
  <c r="T52"/>
  <c r="AD52" s="1"/>
  <c r="AR52" s="1"/>
  <c r="S52"/>
  <c r="R52"/>
  <c r="AB52" s="1"/>
  <c r="AP52" s="1"/>
  <c r="P52"/>
  <c r="U3000"/>
  <c r="S3000"/>
  <c r="R3000"/>
  <c r="AB3000" s="1"/>
  <c r="AP3000" s="1"/>
  <c r="T3000"/>
  <c r="AD3000" s="1"/>
  <c r="AR3000" s="1"/>
  <c r="P3000"/>
  <c r="U2936"/>
  <c r="S2936"/>
  <c r="R2936"/>
  <c r="AB2936" s="1"/>
  <c r="AP2936" s="1"/>
  <c r="P2936"/>
  <c r="T2936"/>
  <c r="AD2936" s="1"/>
  <c r="AR2936" s="1"/>
  <c r="U2872"/>
  <c r="S2872"/>
  <c r="R2872"/>
  <c r="AB2872" s="1"/>
  <c r="AP2872" s="1"/>
  <c r="T2872"/>
  <c r="AD2872" s="1"/>
  <c r="AR2872" s="1"/>
  <c r="P2872"/>
  <c r="T2808"/>
  <c r="AD2808" s="1"/>
  <c r="AR2808" s="1"/>
  <c r="U2808"/>
  <c r="S2808"/>
  <c r="R2808"/>
  <c r="AB2808" s="1"/>
  <c r="AP2808" s="1"/>
  <c r="P2808"/>
  <c r="T2744"/>
  <c r="AD2744" s="1"/>
  <c r="AR2744" s="1"/>
  <c r="U2744"/>
  <c r="S2744"/>
  <c r="R2744"/>
  <c r="AB2744" s="1"/>
  <c r="AP2744" s="1"/>
  <c r="P2744"/>
  <c r="T2680"/>
  <c r="AD2680" s="1"/>
  <c r="AR2680" s="1"/>
  <c r="U2680"/>
  <c r="S2680"/>
  <c r="R2680"/>
  <c r="AB2680" s="1"/>
  <c r="AP2680" s="1"/>
  <c r="P2680"/>
  <c r="T2616"/>
  <c r="AD2616" s="1"/>
  <c r="AR2616" s="1"/>
  <c r="U2616"/>
  <c r="S2616"/>
  <c r="R2616"/>
  <c r="AB2616" s="1"/>
  <c r="AP2616" s="1"/>
  <c r="P2616"/>
  <c r="T2552"/>
  <c r="AD2552" s="1"/>
  <c r="AR2552" s="1"/>
  <c r="U2552"/>
  <c r="S2552"/>
  <c r="R2552"/>
  <c r="AB2552" s="1"/>
  <c r="AP2552" s="1"/>
  <c r="P2552"/>
  <c r="T2488"/>
  <c r="AD2488" s="1"/>
  <c r="AR2488" s="1"/>
  <c r="U2488"/>
  <c r="S2488"/>
  <c r="R2488"/>
  <c r="AB2488" s="1"/>
  <c r="AP2488" s="1"/>
  <c r="P2488"/>
  <c r="T2424"/>
  <c r="AD2424" s="1"/>
  <c r="AR2424" s="1"/>
  <c r="U2424"/>
  <c r="S2424"/>
  <c r="R2424"/>
  <c r="AB2424" s="1"/>
  <c r="AP2424" s="1"/>
  <c r="P2424"/>
  <c r="T2360"/>
  <c r="AD2360" s="1"/>
  <c r="AR2360" s="1"/>
  <c r="U2360"/>
  <c r="S2360"/>
  <c r="R2360"/>
  <c r="AB2360" s="1"/>
  <c r="AP2360" s="1"/>
  <c r="P2360"/>
  <c r="T2296"/>
  <c r="AD2296" s="1"/>
  <c r="AR2296" s="1"/>
  <c r="U2296"/>
  <c r="S2296"/>
  <c r="R2296"/>
  <c r="AB2296" s="1"/>
  <c r="AP2296" s="1"/>
  <c r="P2296"/>
  <c r="T2232"/>
  <c r="AD2232" s="1"/>
  <c r="AR2232" s="1"/>
  <c r="U2232"/>
  <c r="S2232"/>
  <c r="R2232"/>
  <c r="AB2232" s="1"/>
  <c r="AP2232" s="1"/>
  <c r="P2232"/>
  <c r="T2168"/>
  <c r="AD2168" s="1"/>
  <c r="AR2168" s="1"/>
  <c r="S2168"/>
  <c r="R2168"/>
  <c r="AB2168" s="1"/>
  <c r="AP2168" s="1"/>
  <c r="U2168"/>
  <c r="P2168"/>
  <c r="T2104"/>
  <c r="AD2104" s="1"/>
  <c r="AR2104" s="1"/>
  <c r="S2104"/>
  <c r="R2104"/>
  <c r="AB2104" s="1"/>
  <c r="AP2104" s="1"/>
  <c r="P2104"/>
  <c r="U2104"/>
  <c r="T2040"/>
  <c r="AD2040" s="1"/>
  <c r="AR2040" s="1"/>
  <c r="S2040"/>
  <c r="R2040"/>
  <c r="AB2040" s="1"/>
  <c r="AP2040" s="1"/>
  <c r="U2040"/>
  <c r="P2040"/>
  <c r="T1976"/>
  <c r="AD1976" s="1"/>
  <c r="AR1976" s="1"/>
  <c r="S1976"/>
  <c r="R1976"/>
  <c r="AB1976" s="1"/>
  <c r="AP1976" s="1"/>
  <c r="P1976"/>
  <c r="U1976"/>
  <c r="T1912"/>
  <c r="AD1912" s="1"/>
  <c r="AR1912" s="1"/>
  <c r="S1912"/>
  <c r="R1912"/>
  <c r="AB1912" s="1"/>
  <c r="AP1912" s="1"/>
  <c r="U1912"/>
  <c r="P1912"/>
  <c r="T1848"/>
  <c r="AD1848" s="1"/>
  <c r="AR1848" s="1"/>
  <c r="S1848"/>
  <c r="R1848"/>
  <c r="AB1848" s="1"/>
  <c r="AP1848" s="1"/>
  <c r="P1848"/>
  <c r="U1848"/>
  <c r="T1784"/>
  <c r="AD1784" s="1"/>
  <c r="AR1784" s="1"/>
  <c r="S1784"/>
  <c r="R1784"/>
  <c r="AB1784" s="1"/>
  <c r="AP1784" s="1"/>
  <c r="U1784"/>
  <c r="P1784"/>
  <c r="T1720"/>
  <c r="AD1720" s="1"/>
  <c r="AR1720" s="1"/>
  <c r="S1720"/>
  <c r="R1720"/>
  <c r="AB1720" s="1"/>
  <c r="AP1720" s="1"/>
  <c r="P1720"/>
  <c r="U1720"/>
  <c r="T1656"/>
  <c r="AD1656" s="1"/>
  <c r="AR1656" s="1"/>
  <c r="S1656"/>
  <c r="R1656"/>
  <c r="AB1656" s="1"/>
  <c r="AP1656" s="1"/>
  <c r="U1656"/>
  <c r="P1656"/>
  <c r="T1592"/>
  <c r="AD1592" s="1"/>
  <c r="AR1592" s="1"/>
  <c r="S1592"/>
  <c r="R1592"/>
  <c r="AB1592" s="1"/>
  <c r="AP1592" s="1"/>
  <c r="P1592"/>
  <c r="U1592"/>
  <c r="T1528"/>
  <c r="AD1528" s="1"/>
  <c r="AR1528" s="1"/>
  <c r="S1528"/>
  <c r="R1528"/>
  <c r="AB1528" s="1"/>
  <c r="AP1528" s="1"/>
  <c r="U1528"/>
  <c r="P1528"/>
  <c r="T1464"/>
  <c r="AD1464" s="1"/>
  <c r="AR1464" s="1"/>
  <c r="S1464"/>
  <c r="R1464"/>
  <c r="AB1464" s="1"/>
  <c r="AP1464" s="1"/>
  <c r="P1464"/>
  <c r="U1464"/>
  <c r="T1400"/>
  <c r="AD1400" s="1"/>
  <c r="AR1400" s="1"/>
  <c r="S1400"/>
  <c r="R1400"/>
  <c r="AB1400" s="1"/>
  <c r="AP1400" s="1"/>
  <c r="U1400"/>
  <c r="P1400"/>
  <c r="T1336"/>
  <c r="AD1336" s="1"/>
  <c r="AR1336" s="1"/>
  <c r="S1336"/>
  <c r="R1336"/>
  <c r="AB1336" s="1"/>
  <c r="AP1336" s="1"/>
  <c r="P1336"/>
  <c r="U1336"/>
  <c r="T1272"/>
  <c r="AD1272" s="1"/>
  <c r="AR1272" s="1"/>
  <c r="S1272"/>
  <c r="R1272"/>
  <c r="AB1272" s="1"/>
  <c r="AP1272" s="1"/>
  <c r="U1272"/>
  <c r="P1272"/>
  <c r="T1208"/>
  <c r="AD1208" s="1"/>
  <c r="AR1208" s="1"/>
  <c r="S1208"/>
  <c r="R1208"/>
  <c r="AB1208" s="1"/>
  <c r="AP1208" s="1"/>
  <c r="P1208"/>
  <c r="U1208"/>
  <c r="T1144"/>
  <c r="AD1144" s="1"/>
  <c r="AR1144" s="1"/>
  <c r="S1144"/>
  <c r="R1144"/>
  <c r="AB1144" s="1"/>
  <c r="AP1144" s="1"/>
  <c r="U1144"/>
  <c r="P1144"/>
  <c r="T1080"/>
  <c r="AD1080" s="1"/>
  <c r="AR1080" s="1"/>
  <c r="S1080"/>
  <c r="R1080"/>
  <c r="AB1080" s="1"/>
  <c r="AP1080" s="1"/>
  <c r="P1080"/>
  <c r="U1080"/>
  <c r="T1016"/>
  <c r="AD1016" s="1"/>
  <c r="AR1016" s="1"/>
  <c r="S1016"/>
  <c r="R1016"/>
  <c r="AB1016" s="1"/>
  <c r="AP1016" s="1"/>
  <c r="U1016"/>
  <c r="P1016"/>
  <c r="T952"/>
  <c r="AD952" s="1"/>
  <c r="AR952" s="1"/>
  <c r="S952"/>
  <c r="R952"/>
  <c r="AB952" s="1"/>
  <c r="AP952" s="1"/>
  <c r="P952"/>
  <c r="U952"/>
  <c r="T888"/>
  <c r="AD888" s="1"/>
  <c r="AR888" s="1"/>
  <c r="S888"/>
  <c r="R888"/>
  <c r="AB888" s="1"/>
  <c r="AP888" s="1"/>
  <c r="U888"/>
  <c r="P888"/>
  <c r="T824"/>
  <c r="AD824" s="1"/>
  <c r="AR824" s="1"/>
  <c r="S824"/>
  <c r="R824"/>
  <c r="AB824" s="1"/>
  <c r="AP824" s="1"/>
  <c r="P824"/>
  <c r="U824"/>
  <c r="T760"/>
  <c r="AD760" s="1"/>
  <c r="AR760" s="1"/>
  <c r="S760"/>
  <c r="R760"/>
  <c r="AB760" s="1"/>
  <c r="AP760" s="1"/>
  <c r="U760"/>
  <c r="P760"/>
  <c r="T696"/>
  <c r="AD696" s="1"/>
  <c r="AR696" s="1"/>
  <c r="R696"/>
  <c r="AB696" s="1"/>
  <c r="AP696" s="1"/>
  <c r="P696"/>
  <c r="S696"/>
  <c r="U696"/>
  <c r="T632"/>
  <c r="AD632" s="1"/>
  <c r="AR632" s="1"/>
  <c r="R632"/>
  <c r="AB632" s="1"/>
  <c r="AP632" s="1"/>
  <c r="U632"/>
  <c r="P632"/>
  <c r="S632"/>
  <c r="T568"/>
  <c r="AD568" s="1"/>
  <c r="AR568" s="1"/>
  <c r="R568"/>
  <c r="AB568" s="1"/>
  <c r="AP568" s="1"/>
  <c r="P568"/>
  <c r="U568"/>
  <c r="S568"/>
  <c r="T504"/>
  <c r="AD504" s="1"/>
  <c r="AR504" s="1"/>
  <c r="R504"/>
  <c r="AB504" s="1"/>
  <c r="AP504" s="1"/>
  <c r="U504"/>
  <c r="P504"/>
  <c r="S504"/>
  <c r="T440"/>
  <c r="AD440" s="1"/>
  <c r="AR440" s="1"/>
  <c r="R440"/>
  <c r="AB440" s="1"/>
  <c r="AP440" s="1"/>
  <c r="P440"/>
  <c r="S440"/>
  <c r="U440"/>
  <c r="T376"/>
  <c r="AD376" s="1"/>
  <c r="AR376" s="1"/>
  <c r="R376"/>
  <c r="AB376" s="1"/>
  <c r="AP376" s="1"/>
  <c r="U376"/>
  <c r="P376"/>
  <c r="S376"/>
  <c r="T312"/>
  <c r="AD312" s="1"/>
  <c r="AR312" s="1"/>
  <c r="R312"/>
  <c r="AB312" s="1"/>
  <c r="AP312" s="1"/>
  <c r="P312"/>
  <c r="U312"/>
  <c r="S312"/>
  <c r="T248"/>
  <c r="AD248" s="1"/>
  <c r="AR248" s="1"/>
  <c r="R248"/>
  <c r="AB248" s="1"/>
  <c r="AP248" s="1"/>
  <c r="S248"/>
  <c r="U248"/>
  <c r="P248"/>
  <c r="T184"/>
  <c r="AD184" s="1"/>
  <c r="AR184" s="1"/>
  <c r="R184"/>
  <c r="AB184" s="1"/>
  <c r="AP184" s="1"/>
  <c r="P184"/>
  <c r="S184"/>
  <c r="U184"/>
  <c r="U120"/>
  <c r="T120"/>
  <c r="AD120" s="1"/>
  <c r="AR120" s="1"/>
  <c r="R120"/>
  <c r="AB120" s="1"/>
  <c r="AP120" s="1"/>
  <c r="S120"/>
  <c r="P120"/>
  <c r="U56"/>
  <c r="T56"/>
  <c r="AD56" s="1"/>
  <c r="AR56" s="1"/>
  <c r="R56"/>
  <c r="AB56" s="1"/>
  <c r="AP56" s="1"/>
  <c r="P56"/>
  <c r="S56"/>
  <c r="U822"/>
  <c r="T822"/>
  <c r="AD822" s="1"/>
  <c r="AR822" s="1"/>
  <c r="S822"/>
  <c r="R822"/>
  <c r="AB822" s="1"/>
  <c r="AP822" s="1"/>
  <c r="P822"/>
  <c r="U566"/>
  <c r="T566"/>
  <c r="AD566" s="1"/>
  <c r="AR566" s="1"/>
  <c r="S566"/>
  <c r="R566"/>
  <c r="AB566" s="1"/>
  <c r="AP566" s="1"/>
  <c r="P566"/>
  <c r="U166"/>
  <c r="T166"/>
  <c r="AD166" s="1"/>
  <c r="AR166" s="1"/>
  <c r="S166"/>
  <c r="R166"/>
  <c r="AB166" s="1"/>
  <c r="AP166" s="1"/>
  <c r="P166"/>
  <c r="U2895"/>
  <c r="T2895"/>
  <c r="AD2895" s="1"/>
  <c r="AR2895" s="1"/>
  <c r="S2895"/>
  <c r="R2895"/>
  <c r="AB2895" s="1"/>
  <c r="AP2895" s="1"/>
  <c r="P2895"/>
  <c r="U2511"/>
  <c r="T2511"/>
  <c r="AD2511" s="1"/>
  <c r="AR2511" s="1"/>
  <c r="S2511"/>
  <c r="R2511"/>
  <c r="AB2511" s="1"/>
  <c r="AP2511" s="1"/>
  <c r="P2511"/>
  <c r="U1871"/>
  <c r="T1871"/>
  <c r="AD1871" s="1"/>
  <c r="AR1871" s="1"/>
  <c r="S1871"/>
  <c r="R1871"/>
  <c r="AB1871" s="1"/>
  <c r="AP1871" s="1"/>
  <c r="P1871"/>
  <c r="U1607"/>
  <c r="T1607"/>
  <c r="AD1607" s="1"/>
  <c r="AR1607" s="1"/>
  <c r="S1607"/>
  <c r="R1607"/>
  <c r="AB1607" s="1"/>
  <c r="AP1607" s="1"/>
  <c r="P1607"/>
  <c r="U2938"/>
  <c r="R2938"/>
  <c r="AB2938" s="1"/>
  <c r="AP2938" s="1"/>
  <c r="S2938"/>
  <c r="T2938"/>
  <c r="AD2938" s="1"/>
  <c r="AR2938" s="1"/>
  <c r="P2938"/>
  <c r="U2618"/>
  <c r="T2618"/>
  <c r="AD2618" s="1"/>
  <c r="AR2618" s="1"/>
  <c r="R2618"/>
  <c r="AB2618" s="1"/>
  <c r="AP2618" s="1"/>
  <c r="S2618"/>
  <c r="P2618"/>
  <c r="U1986"/>
  <c r="T1986"/>
  <c r="AD1986" s="1"/>
  <c r="AR1986" s="1"/>
  <c r="R1986"/>
  <c r="AB1986" s="1"/>
  <c r="AP1986" s="1"/>
  <c r="P1986"/>
  <c r="S1986"/>
  <c r="T2953"/>
  <c r="AD2953" s="1"/>
  <c r="AR2953" s="1"/>
  <c r="U2953"/>
  <c r="P2953"/>
  <c r="R2953"/>
  <c r="AB2953" s="1"/>
  <c r="AP2953" s="1"/>
  <c r="S2953"/>
  <c r="T2889"/>
  <c r="AD2889" s="1"/>
  <c r="AR2889" s="1"/>
  <c r="U2889"/>
  <c r="P2889"/>
  <c r="R2889"/>
  <c r="AB2889" s="1"/>
  <c r="AP2889" s="1"/>
  <c r="S2889"/>
  <c r="T2825"/>
  <c r="AD2825" s="1"/>
  <c r="AR2825" s="1"/>
  <c r="U2825"/>
  <c r="P2825"/>
  <c r="R2825"/>
  <c r="AB2825" s="1"/>
  <c r="AP2825" s="1"/>
  <c r="S2825"/>
  <c r="T2761"/>
  <c r="AD2761" s="1"/>
  <c r="AR2761" s="1"/>
  <c r="U2761"/>
  <c r="P2761"/>
  <c r="R2761"/>
  <c r="AB2761" s="1"/>
  <c r="AP2761" s="1"/>
  <c r="S2761"/>
  <c r="T2697"/>
  <c r="AD2697" s="1"/>
  <c r="AR2697" s="1"/>
  <c r="U2697"/>
  <c r="P2697"/>
  <c r="R2697"/>
  <c r="AB2697" s="1"/>
  <c r="AP2697" s="1"/>
  <c r="S2697"/>
  <c r="T2633"/>
  <c r="AD2633" s="1"/>
  <c r="AR2633" s="1"/>
  <c r="U2633"/>
  <c r="P2633"/>
  <c r="R2633"/>
  <c r="AB2633" s="1"/>
  <c r="AP2633" s="1"/>
  <c r="S2633"/>
  <c r="T2569"/>
  <c r="AD2569" s="1"/>
  <c r="AR2569" s="1"/>
  <c r="U2569"/>
  <c r="P2569"/>
  <c r="R2569"/>
  <c r="AB2569" s="1"/>
  <c r="AP2569" s="1"/>
  <c r="S2569"/>
  <c r="T2505"/>
  <c r="AD2505" s="1"/>
  <c r="AR2505" s="1"/>
  <c r="U2505"/>
  <c r="P2505"/>
  <c r="R2505"/>
  <c r="AB2505" s="1"/>
  <c r="AP2505" s="1"/>
  <c r="S2505"/>
  <c r="T2441"/>
  <c r="AD2441" s="1"/>
  <c r="AR2441" s="1"/>
  <c r="U2441"/>
  <c r="P2441"/>
  <c r="R2441"/>
  <c r="AB2441" s="1"/>
  <c r="AP2441" s="1"/>
  <c r="S2441"/>
  <c r="T2377"/>
  <c r="AD2377" s="1"/>
  <c r="AR2377" s="1"/>
  <c r="U2377"/>
  <c r="P2377"/>
  <c r="R2377"/>
  <c r="AB2377" s="1"/>
  <c r="AP2377" s="1"/>
  <c r="S2377"/>
  <c r="T2313"/>
  <c r="AD2313" s="1"/>
  <c r="AR2313" s="1"/>
  <c r="U2313"/>
  <c r="P2313"/>
  <c r="R2313"/>
  <c r="AB2313" s="1"/>
  <c r="AP2313" s="1"/>
  <c r="S2313"/>
  <c r="T2249"/>
  <c r="AD2249" s="1"/>
  <c r="AR2249" s="1"/>
  <c r="U2249"/>
  <c r="P2249"/>
  <c r="R2249"/>
  <c r="AB2249" s="1"/>
  <c r="AP2249" s="1"/>
  <c r="S2249"/>
  <c r="U2185"/>
  <c r="T2185"/>
  <c r="AD2185" s="1"/>
  <c r="AR2185" s="1"/>
  <c r="P2185"/>
  <c r="R2185"/>
  <c r="AB2185" s="1"/>
  <c r="AP2185" s="1"/>
  <c r="S2185"/>
  <c r="U2121"/>
  <c r="T2121"/>
  <c r="AD2121" s="1"/>
  <c r="AR2121" s="1"/>
  <c r="P2121"/>
  <c r="R2121"/>
  <c r="AB2121" s="1"/>
  <c r="AP2121" s="1"/>
  <c r="S2121"/>
  <c r="U2057"/>
  <c r="T2057"/>
  <c r="AD2057" s="1"/>
  <c r="AR2057" s="1"/>
  <c r="P2057"/>
  <c r="R2057"/>
  <c r="AB2057" s="1"/>
  <c r="AP2057" s="1"/>
  <c r="S2057"/>
  <c r="U1993"/>
  <c r="T1993"/>
  <c r="AD1993" s="1"/>
  <c r="AR1993" s="1"/>
  <c r="P1993"/>
  <c r="R1993"/>
  <c r="AB1993" s="1"/>
  <c r="AP1993" s="1"/>
  <c r="S1993"/>
  <c r="T1929"/>
  <c r="AD1929" s="1"/>
  <c r="AR1929" s="1"/>
  <c r="U1929"/>
  <c r="P1929"/>
  <c r="R1929"/>
  <c r="AB1929" s="1"/>
  <c r="AP1929" s="1"/>
  <c r="S1929"/>
  <c r="T1865"/>
  <c r="AD1865" s="1"/>
  <c r="AR1865" s="1"/>
  <c r="U1865"/>
  <c r="P1865"/>
  <c r="R1865"/>
  <c r="AB1865" s="1"/>
  <c r="AP1865" s="1"/>
  <c r="S1865"/>
  <c r="T1801"/>
  <c r="AD1801" s="1"/>
  <c r="AR1801" s="1"/>
  <c r="U1801"/>
  <c r="P1801"/>
  <c r="R1801"/>
  <c r="AB1801" s="1"/>
  <c r="AP1801" s="1"/>
  <c r="S1801"/>
  <c r="T1737"/>
  <c r="AD1737" s="1"/>
  <c r="AR1737" s="1"/>
  <c r="U1737"/>
  <c r="P1737"/>
  <c r="R1737"/>
  <c r="AB1737" s="1"/>
  <c r="AP1737" s="1"/>
  <c r="S1737"/>
  <c r="T1673"/>
  <c r="AD1673" s="1"/>
  <c r="AR1673" s="1"/>
  <c r="U1673"/>
  <c r="P1673"/>
  <c r="R1673"/>
  <c r="AB1673" s="1"/>
  <c r="AP1673" s="1"/>
  <c r="S1673"/>
  <c r="T1609"/>
  <c r="AD1609" s="1"/>
  <c r="AR1609" s="1"/>
  <c r="U1609"/>
  <c r="P1609"/>
  <c r="R1609"/>
  <c r="AB1609" s="1"/>
  <c r="AP1609" s="1"/>
  <c r="S1609"/>
  <c r="T1545"/>
  <c r="AD1545" s="1"/>
  <c r="AR1545" s="1"/>
  <c r="U1545"/>
  <c r="P1545"/>
  <c r="R1545"/>
  <c r="AB1545" s="1"/>
  <c r="AP1545" s="1"/>
  <c r="S1545"/>
  <c r="T1481"/>
  <c r="AD1481" s="1"/>
  <c r="AR1481" s="1"/>
  <c r="U1481"/>
  <c r="P1481"/>
  <c r="R1481"/>
  <c r="AB1481" s="1"/>
  <c r="AP1481" s="1"/>
  <c r="S1481"/>
  <c r="T1417"/>
  <c r="AD1417" s="1"/>
  <c r="AR1417" s="1"/>
  <c r="U1417"/>
  <c r="P1417"/>
  <c r="R1417"/>
  <c r="AB1417" s="1"/>
  <c r="AP1417" s="1"/>
  <c r="S1417"/>
  <c r="T1353"/>
  <c r="AD1353" s="1"/>
  <c r="AR1353" s="1"/>
  <c r="U1353"/>
  <c r="P1353"/>
  <c r="R1353"/>
  <c r="AB1353" s="1"/>
  <c r="AP1353" s="1"/>
  <c r="S1353"/>
  <c r="T1289"/>
  <c r="AD1289" s="1"/>
  <c r="AR1289" s="1"/>
  <c r="U1289"/>
  <c r="P1289"/>
  <c r="R1289"/>
  <c r="AB1289" s="1"/>
  <c r="AP1289" s="1"/>
  <c r="S1289"/>
  <c r="T1225"/>
  <c r="AD1225" s="1"/>
  <c r="AR1225" s="1"/>
  <c r="U1225"/>
  <c r="P1225"/>
  <c r="R1225"/>
  <c r="AB1225" s="1"/>
  <c r="AP1225" s="1"/>
  <c r="S1225"/>
  <c r="T1161"/>
  <c r="AD1161" s="1"/>
  <c r="AR1161" s="1"/>
  <c r="U1161"/>
  <c r="P1161"/>
  <c r="R1161"/>
  <c r="AB1161" s="1"/>
  <c r="AP1161" s="1"/>
  <c r="S1161"/>
  <c r="U32"/>
  <c r="S32"/>
  <c r="R32"/>
  <c r="AB32" s="1"/>
  <c r="AP32" s="1"/>
  <c r="P32"/>
  <c r="T32"/>
  <c r="AD32" s="1"/>
  <c r="AR32" s="1"/>
  <c r="P2081"/>
  <c r="U2081"/>
  <c r="R2081"/>
  <c r="AB2081" s="1"/>
  <c r="AP2081" s="1"/>
  <c r="S2081"/>
  <c r="T2081"/>
  <c r="AD2081" s="1"/>
  <c r="AR2081" s="1"/>
  <c r="T1953"/>
  <c r="AD1953" s="1"/>
  <c r="AR1953" s="1"/>
  <c r="P1953"/>
  <c r="U1953"/>
  <c r="R1953"/>
  <c r="AB1953" s="1"/>
  <c r="AP1953" s="1"/>
  <c r="S1953"/>
  <c r="U1809"/>
  <c r="T1809"/>
  <c r="AD1809" s="1"/>
  <c r="AR1809" s="1"/>
  <c r="P1809"/>
  <c r="R1809"/>
  <c r="AB1809" s="1"/>
  <c r="AP1809" s="1"/>
  <c r="S1809"/>
  <c r="T1665"/>
  <c r="AD1665" s="1"/>
  <c r="AR1665" s="1"/>
  <c r="U1665"/>
  <c r="P1665"/>
  <c r="R1665"/>
  <c r="AB1665" s="1"/>
  <c r="AP1665" s="1"/>
  <c r="S1665"/>
  <c r="U1585"/>
  <c r="T1585"/>
  <c r="AD1585" s="1"/>
  <c r="AR1585" s="1"/>
  <c r="P1585"/>
  <c r="R1585"/>
  <c r="AB1585" s="1"/>
  <c r="AP1585" s="1"/>
  <c r="S1585"/>
  <c r="T1505"/>
  <c r="AD1505" s="1"/>
  <c r="AR1505" s="1"/>
  <c r="P1505"/>
  <c r="R1505"/>
  <c r="AB1505" s="1"/>
  <c r="AP1505" s="1"/>
  <c r="U1505"/>
  <c r="S1505"/>
  <c r="T1441"/>
  <c r="AD1441" s="1"/>
  <c r="AR1441" s="1"/>
  <c r="P1441"/>
  <c r="U1441"/>
  <c r="R1441"/>
  <c r="AB1441" s="1"/>
  <c r="AP1441" s="1"/>
  <c r="S1441"/>
  <c r="T1377"/>
  <c r="AD1377" s="1"/>
  <c r="AR1377" s="1"/>
  <c r="P1377"/>
  <c r="R1377"/>
  <c r="AB1377" s="1"/>
  <c r="AP1377" s="1"/>
  <c r="S1377"/>
  <c r="U1377"/>
  <c r="T1313"/>
  <c r="AD1313" s="1"/>
  <c r="AR1313" s="1"/>
  <c r="P1313"/>
  <c r="U1313"/>
  <c r="R1313"/>
  <c r="AB1313" s="1"/>
  <c r="AP1313" s="1"/>
  <c r="S1313"/>
  <c r="T1249"/>
  <c r="AD1249" s="1"/>
  <c r="AR1249" s="1"/>
  <c r="P1249"/>
  <c r="R1249"/>
  <c r="AB1249" s="1"/>
  <c r="AP1249" s="1"/>
  <c r="U1249"/>
  <c r="S1249"/>
  <c r="T1185"/>
  <c r="AD1185" s="1"/>
  <c r="AR1185" s="1"/>
  <c r="P1185"/>
  <c r="U1185"/>
  <c r="R1185"/>
  <c r="AB1185" s="1"/>
  <c r="AP1185" s="1"/>
  <c r="S1185"/>
  <c r="T1121"/>
  <c r="AD1121" s="1"/>
  <c r="AR1121" s="1"/>
  <c r="P1121"/>
  <c r="R1121"/>
  <c r="AB1121" s="1"/>
  <c r="AP1121" s="1"/>
  <c r="S1121"/>
  <c r="U1121"/>
  <c r="T1057"/>
  <c r="AD1057" s="1"/>
  <c r="AR1057" s="1"/>
  <c r="P1057"/>
  <c r="U1057"/>
  <c r="R1057"/>
  <c r="AB1057" s="1"/>
  <c r="AP1057" s="1"/>
  <c r="S1057"/>
  <c r="T993"/>
  <c r="AD993" s="1"/>
  <c r="AR993" s="1"/>
  <c r="P993"/>
  <c r="R993"/>
  <c r="AB993" s="1"/>
  <c r="AP993" s="1"/>
  <c r="U993"/>
  <c r="S993"/>
  <c r="T929"/>
  <c r="AD929" s="1"/>
  <c r="AR929" s="1"/>
  <c r="P929"/>
  <c r="U929"/>
  <c r="R929"/>
  <c r="AB929" s="1"/>
  <c r="AP929" s="1"/>
  <c r="S929"/>
  <c r="T865"/>
  <c r="AD865" s="1"/>
  <c r="AR865" s="1"/>
  <c r="P865"/>
  <c r="R865"/>
  <c r="AB865" s="1"/>
  <c r="AP865" s="1"/>
  <c r="S865"/>
  <c r="U865"/>
  <c r="T801"/>
  <c r="AD801" s="1"/>
  <c r="AR801" s="1"/>
  <c r="P801"/>
  <c r="U801"/>
  <c r="R801"/>
  <c r="AB801" s="1"/>
  <c r="AP801" s="1"/>
  <c r="S801"/>
  <c r="T737"/>
  <c r="AD737" s="1"/>
  <c r="AR737" s="1"/>
  <c r="P737"/>
  <c r="R737"/>
  <c r="AB737" s="1"/>
  <c r="AP737" s="1"/>
  <c r="U737"/>
  <c r="S737"/>
  <c r="U2878"/>
  <c r="T2878"/>
  <c r="AD2878" s="1"/>
  <c r="AR2878" s="1"/>
  <c r="S2878"/>
  <c r="P2878"/>
  <c r="R2878"/>
  <c r="AB2878" s="1"/>
  <c r="AP2878" s="1"/>
  <c r="U2622"/>
  <c r="T2622"/>
  <c r="AD2622" s="1"/>
  <c r="AR2622" s="1"/>
  <c r="S2622"/>
  <c r="P2622"/>
  <c r="R2622"/>
  <c r="AB2622" s="1"/>
  <c r="AP2622" s="1"/>
  <c r="U2366"/>
  <c r="T2366"/>
  <c r="AD2366" s="1"/>
  <c r="AR2366" s="1"/>
  <c r="S2366"/>
  <c r="P2366"/>
  <c r="R2366"/>
  <c r="AB2366" s="1"/>
  <c r="AP2366" s="1"/>
  <c r="U2110"/>
  <c r="T2110"/>
  <c r="AD2110" s="1"/>
  <c r="AR2110" s="1"/>
  <c r="S2110"/>
  <c r="P2110"/>
  <c r="R2110"/>
  <c r="AB2110" s="1"/>
  <c r="AP2110" s="1"/>
  <c r="U1854"/>
  <c r="T1854"/>
  <c r="AD1854" s="1"/>
  <c r="AR1854" s="1"/>
  <c r="S1854"/>
  <c r="P1854"/>
  <c r="R1854"/>
  <c r="AB1854" s="1"/>
  <c r="AP1854" s="1"/>
  <c r="U1606"/>
  <c r="T1606"/>
  <c r="AD1606" s="1"/>
  <c r="AR1606" s="1"/>
  <c r="S1606"/>
  <c r="R1606"/>
  <c r="AB1606" s="1"/>
  <c r="AP1606" s="1"/>
  <c r="P1606"/>
  <c r="U1350"/>
  <c r="T1350"/>
  <c r="AD1350" s="1"/>
  <c r="AR1350" s="1"/>
  <c r="S1350"/>
  <c r="R1350"/>
  <c r="AB1350" s="1"/>
  <c r="AP1350" s="1"/>
  <c r="P1350"/>
  <c r="U1078"/>
  <c r="T1078"/>
  <c r="AD1078" s="1"/>
  <c r="AR1078" s="1"/>
  <c r="S1078"/>
  <c r="R1078"/>
  <c r="AB1078" s="1"/>
  <c r="AP1078" s="1"/>
  <c r="P1078"/>
  <c r="U310"/>
  <c r="T310"/>
  <c r="AD310" s="1"/>
  <c r="AR310" s="1"/>
  <c r="R310"/>
  <c r="AB310" s="1"/>
  <c r="AP310" s="1"/>
  <c r="S310"/>
  <c r="P310"/>
  <c r="U2874"/>
  <c r="T2874"/>
  <c r="AD2874" s="1"/>
  <c r="AR2874" s="1"/>
  <c r="R2874"/>
  <c r="AB2874" s="1"/>
  <c r="AP2874" s="1"/>
  <c r="S2874"/>
  <c r="P2874"/>
  <c r="U2554"/>
  <c r="T2554"/>
  <c r="AD2554" s="1"/>
  <c r="AR2554" s="1"/>
  <c r="R2554"/>
  <c r="AB2554" s="1"/>
  <c r="AP2554" s="1"/>
  <c r="S2554"/>
  <c r="P2554"/>
  <c r="U2234"/>
  <c r="T2234"/>
  <c r="AD2234" s="1"/>
  <c r="AR2234" s="1"/>
  <c r="R2234"/>
  <c r="AB2234" s="1"/>
  <c r="AP2234" s="1"/>
  <c r="S2234"/>
  <c r="P2234"/>
  <c r="U2931"/>
  <c r="T2931"/>
  <c r="AD2931" s="1"/>
  <c r="AR2931" s="1"/>
  <c r="S2931"/>
  <c r="R2931"/>
  <c r="AB2931" s="1"/>
  <c r="AP2931" s="1"/>
  <c r="P2931"/>
  <c r="U2803"/>
  <c r="T2803"/>
  <c r="AD2803" s="1"/>
  <c r="AR2803" s="1"/>
  <c r="S2803"/>
  <c r="R2803"/>
  <c r="AB2803" s="1"/>
  <c r="AP2803" s="1"/>
  <c r="P2803"/>
  <c r="U2675"/>
  <c r="T2675"/>
  <c r="AD2675" s="1"/>
  <c r="AR2675" s="1"/>
  <c r="S2675"/>
  <c r="R2675"/>
  <c r="AB2675" s="1"/>
  <c r="AP2675" s="1"/>
  <c r="P2675"/>
  <c r="U2547"/>
  <c r="T2547"/>
  <c r="AD2547" s="1"/>
  <c r="AR2547" s="1"/>
  <c r="S2547"/>
  <c r="R2547"/>
  <c r="AB2547" s="1"/>
  <c r="AP2547" s="1"/>
  <c r="P2547"/>
  <c r="U2419"/>
  <c r="T2419"/>
  <c r="AD2419" s="1"/>
  <c r="AR2419" s="1"/>
  <c r="S2419"/>
  <c r="R2419"/>
  <c r="AB2419" s="1"/>
  <c r="AP2419" s="1"/>
  <c r="P2419"/>
  <c r="U2291"/>
  <c r="T2291"/>
  <c r="AD2291" s="1"/>
  <c r="AR2291" s="1"/>
  <c r="S2291"/>
  <c r="R2291"/>
  <c r="AB2291" s="1"/>
  <c r="AP2291" s="1"/>
  <c r="P2291"/>
  <c r="U2163"/>
  <c r="T2163"/>
  <c r="AD2163" s="1"/>
  <c r="AR2163" s="1"/>
  <c r="S2163"/>
  <c r="R2163"/>
  <c r="AB2163" s="1"/>
  <c r="AP2163" s="1"/>
  <c r="P2163"/>
  <c r="U2035"/>
  <c r="T2035"/>
  <c r="AD2035" s="1"/>
  <c r="AR2035" s="1"/>
  <c r="S2035"/>
  <c r="R2035"/>
  <c r="AB2035" s="1"/>
  <c r="AP2035" s="1"/>
  <c r="P2035"/>
  <c r="U1907"/>
  <c r="T1907"/>
  <c r="AD1907" s="1"/>
  <c r="AR1907" s="1"/>
  <c r="S1907"/>
  <c r="R1907"/>
  <c r="AB1907" s="1"/>
  <c r="AP1907" s="1"/>
  <c r="P1907"/>
  <c r="U1779"/>
  <c r="T1779"/>
  <c r="AD1779" s="1"/>
  <c r="AR1779" s="1"/>
  <c r="S1779"/>
  <c r="R1779"/>
  <c r="AB1779" s="1"/>
  <c r="AP1779" s="1"/>
  <c r="P1779"/>
  <c r="U1651"/>
  <c r="T1651"/>
  <c r="AD1651" s="1"/>
  <c r="AR1651" s="1"/>
  <c r="S1651"/>
  <c r="R1651"/>
  <c r="AB1651" s="1"/>
  <c r="AP1651" s="1"/>
  <c r="P1651"/>
  <c r="U2838"/>
  <c r="T2838"/>
  <c r="AD2838" s="1"/>
  <c r="AR2838" s="1"/>
  <c r="S2838"/>
  <c r="R2838"/>
  <c r="AB2838" s="1"/>
  <c r="AP2838" s="1"/>
  <c r="P2838"/>
  <c r="U2582"/>
  <c r="T2582"/>
  <c r="AD2582" s="1"/>
  <c r="AR2582" s="1"/>
  <c r="S2582"/>
  <c r="R2582"/>
  <c r="AB2582" s="1"/>
  <c r="AP2582" s="1"/>
  <c r="P2582"/>
  <c r="U2326"/>
  <c r="T2326"/>
  <c r="AD2326" s="1"/>
  <c r="AR2326" s="1"/>
  <c r="S2326"/>
  <c r="R2326"/>
  <c r="AB2326" s="1"/>
  <c r="AP2326" s="1"/>
  <c r="P2326"/>
  <c r="U2070"/>
  <c r="T2070"/>
  <c r="AD2070" s="1"/>
  <c r="AR2070" s="1"/>
  <c r="S2070"/>
  <c r="R2070"/>
  <c r="AB2070" s="1"/>
  <c r="AP2070" s="1"/>
  <c r="P2070"/>
  <c r="U1814"/>
  <c r="T1814"/>
  <c r="AD1814" s="1"/>
  <c r="AR1814" s="1"/>
  <c r="S1814"/>
  <c r="R1814"/>
  <c r="AB1814" s="1"/>
  <c r="AP1814" s="1"/>
  <c r="P1814"/>
  <c r="U806"/>
  <c r="T806"/>
  <c r="AD806" s="1"/>
  <c r="AR806" s="1"/>
  <c r="S806"/>
  <c r="R806"/>
  <c r="AB806" s="1"/>
  <c r="AP806" s="1"/>
  <c r="P806"/>
  <c r="U550"/>
  <c r="T550"/>
  <c r="AD550" s="1"/>
  <c r="AR550" s="1"/>
  <c r="S550"/>
  <c r="R550"/>
  <c r="AB550" s="1"/>
  <c r="AP550" s="1"/>
  <c r="P550"/>
  <c r="T1097"/>
  <c r="AD1097" s="1"/>
  <c r="AR1097" s="1"/>
  <c r="U1097"/>
  <c r="P1097"/>
  <c r="R1097"/>
  <c r="AB1097" s="1"/>
  <c r="AP1097" s="1"/>
  <c r="S1097"/>
  <c r="T1033"/>
  <c r="AD1033" s="1"/>
  <c r="AR1033" s="1"/>
  <c r="U1033"/>
  <c r="P1033"/>
  <c r="R1033"/>
  <c r="AB1033" s="1"/>
  <c r="AP1033" s="1"/>
  <c r="S1033"/>
  <c r="T969"/>
  <c r="AD969" s="1"/>
  <c r="AR969" s="1"/>
  <c r="U969"/>
  <c r="P969"/>
  <c r="R969"/>
  <c r="AB969" s="1"/>
  <c r="AP969" s="1"/>
  <c r="S969"/>
  <c r="T905"/>
  <c r="AD905" s="1"/>
  <c r="AR905" s="1"/>
  <c r="U905"/>
  <c r="P905"/>
  <c r="R905"/>
  <c r="AB905" s="1"/>
  <c r="AP905" s="1"/>
  <c r="S905"/>
  <c r="T841"/>
  <c r="AD841" s="1"/>
  <c r="AR841" s="1"/>
  <c r="U841"/>
  <c r="P841"/>
  <c r="R841"/>
  <c r="AB841" s="1"/>
  <c r="AP841" s="1"/>
  <c r="S841"/>
  <c r="T777"/>
  <c r="AD777" s="1"/>
  <c r="AR777" s="1"/>
  <c r="U777"/>
  <c r="P777"/>
  <c r="R777"/>
  <c r="AB777" s="1"/>
  <c r="AP777" s="1"/>
  <c r="S777"/>
  <c r="T713"/>
  <c r="AD713" s="1"/>
  <c r="AR713" s="1"/>
  <c r="U713"/>
  <c r="S713"/>
  <c r="P713"/>
  <c r="R713"/>
  <c r="AB713" s="1"/>
  <c r="AP713" s="1"/>
  <c r="U2718"/>
  <c r="T2718"/>
  <c r="AD2718" s="1"/>
  <c r="AR2718" s="1"/>
  <c r="S2718"/>
  <c r="P2718"/>
  <c r="R2718"/>
  <c r="AB2718" s="1"/>
  <c r="AP2718" s="1"/>
  <c r="U2270"/>
  <c r="T2270"/>
  <c r="AD2270" s="1"/>
  <c r="AR2270" s="1"/>
  <c r="S2270"/>
  <c r="P2270"/>
  <c r="R2270"/>
  <c r="AB2270" s="1"/>
  <c r="AP2270" s="1"/>
  <c r="U1886"/>
  <c r="T1886"/>
  <c r="AD1886" s="1"/>
  <c r="AR1886" s="1"/>
  <c r="S1886"/>
  <c r="P1886"/>
  <c r="R1886"/>
  <c r="AB1886" s="1"/>
  <c r="AP1886" s="1"/>
  <c r="U1510"/>
  <c r="T1510"/>
  <c r="AD1510" s="1"/>
  <c r="AR1510" s="1"/>
  <c r="S1510"/>
  <c r="R1510"/>
  <c r="AB1510" s="1"/>
  <c r="AP1510" s="1"/>
  <c r="P1510"/>
  <c r="U1046"/>
  <c r="T1046"/>
  <c r="AD1046" s="1"/>
  <c r="AR1046" s="1"/>
  <c r="S1046"/>
  <c r="R1046"/>
  <c r="AB1046" s="1"/>
  <c r="AP1046" s="1"/>
  <c r="P1046"/>
  <c r="U2775"/>
  <c r="T2775"/>
  <c r="AD2775" s="1"/>
  <c r="AR2775" s="1"/>
  <c r="S2775"/>
  <c r="R2775"/>
  <c r="AB2775" s="1"/>
  <c r="AP2775" s="1"/>
  <c r="P2775"/>
  <c r="U2391"/>
  <c r="T2391"/>
  <c r="AD2391" s="1"/>
  <c r="AR2391" s="1"/>
  <c r="S2391"/>
  <c r="R2391"/>
  <c r="AB2391" s="1"/>
  <c r="AP2391" s="1"/>
  <c r="P2391"/>
  <c r="U2007"/>
  <c r="T2007"/>
  <c r="AD2007" s="1"/>
  <c r="AR2007" s="1"/>
  <c r="S2007"/>
  <c r="R2007"/>
  <c r="AB2007" s="1"/>
  <c r="AP2007" s="1"/>
  <c r="P2007"/>
  <c r="U2906"/>
  <c r="T2906"/>
  <c r="AD2906" s="1"/>
  <c r="AR2906" s="1"/>
  <c r="R2906"/>
  <c r="AB2906" s="1"/>
  <c r="AP2906" s="1"/>
  <c r="S2906"/>
  <c r="P2906"/>
  <c r="U2098"/>
  <c r="T2098"/>
  <c r="AD2098" s="1"/>
  <c r="AR2098" s="1"/>
  <c r="R2098"/>
  <c r="AB2098" s="1"/>
  <c r="AP2098" s="1"/>
  <c r="P2098"/>
  <c r="S2098"/>
  <c r="U1795"/>
  <c r="T1795"/>
  <c r="AD1795" s="1"/>
  <c r="AR1795" s="1"/>
  <c r="S1795"/>
  <c r="R1795"/>
  <c r="AB1795" s="1"/>
  <c r="AP1795" s="1"/>
  <c r="P1795"/>
  <c r="U2806"/>
  <c r="S2806"/>
  <c r="R2806"/>
  <c r="AB2806" s="1"/>
  <c r="AP2806" s="1"/>
  <c r="P2806"/>
  <c r="T2806"/>
  <c r="AD2806" s="1"/>
  <c r="AR2806" s="1"/>
  <c r="U2358"/>
  <c r="S2358"/>
  <c r="T2358"/>
  <c r="AD2358" s="1"/>
  <c r="AR2358" s="1"/>
  <c r="R2358"/>
  <c r="AB2358" s="1"/>
  <c r="AP2358" s="1"/>
  <c r="P2358"/>
  <c r="U1974"/>
  <c r="S1974"/>
  <c r="T1974"/>
  <c r="AD1974" s="1"/>
  <c r="AR1974" s="1"/>
  <c r="R1974"/>
  <c r="AB1974" s="1"/>
  <c r="AP1974" s="1"/>
  <c r="P1974"/>
  <c r="U582"/>
  <c r="T582"/>
  <c r="AD582" s="1"/>
  <c r="AR582" s="1"/>
  <c r="S582"/>
  <c r="R582"/>
  <c r="AB582" s="1"/>
  <c r="AP582" s="1"/>
  <c r="P582"/>
  <c r="U118"/>
  <c r="T118"/>
  <c r="AD118" s="1"/>
  <c r="AR118" s="1"/>
  <c r="S118"/>
  <c r="R118"/>
  <c r="AB118" s="1"/>
  <c r="AP118" s="1"/>
  <c r="P118"/>
  <c r="U2719"/>
  <c r="T2719"/>
  <c r="AD2719" s="1"/>
  <c r="AR2719" s="1"/>
  <c r="S2719"/>
  <c r="R2719"/>
  <c r="AB2719" s="1"/>
  <c r="AP2719" s="1"/>
  <c r="P2719"/>
  <c r="U2335"/>
  <c r="T2335"/>
  <c r="AD2335" s="1"/>
  <c r="AR2335" s="1"/>
  <c r="S2335"/>
  <c r="R2335"/>
  <c r="AB2335" s="1"/>
  <c r="AP2335" s="1"/>
  <c r="P2335"/>
  <c r="U1823"/>
  <c r="T1823"/>
  <c r="AD1823" s="1"/>
  <c r="AR1823" s="1"/>
  <c r="S1823"/>
  <c r="R1823"/>
  <c r="AB1823" s="1"/>
  <c r="AP1823" s="1"/>
  <c r="P1823"/>
  <c r="U2642"/>
  <c r="T2642"/>
  <c r="AD2642" s="1"/>
  <c r="AR2642" s="1"/>
  <c r="R2642"/>
  <c r="AB2642" s="1"/>
  <c r="AP2642" s="1"/>
  <c r="P2642"/>
  <c r="S2642"/>
  <c r="U2162"/>
  <c r="T2162"/>
  <c r="AD2162" s="1"/>
  <c r="AR2162" s="1"/>
  <c r="R2162"/>
  <c r="AB2162" s="1"/>
  <c r="AP2162" s="1"/>
  <c r="P2162"/>
  <c r="S2162"/>
  <c r="U3005"/>
  <c r="T3005"/>
  <c r="AD3005" s="1"/>
  <c r="AR3005" s="1"/>
  <c r="P3005"/>
  <c r="S3005"/>
  <c r="R3005"/>
  <c r="AB3005" s="1"/>
  <c r="AP3005" s="1"/>
  <c r="U2861"/>
  <c r="T2861"/>
  <c r="AD2861" s="1"/>
  <c r="AR2861" s="1"/>
  <c r="P2861"/>
  <c r="S2861"/>
  <c r="R2861"/>
  <c r="AB2861" s="1"/>
  <c r="AP2861" s="1"/>
  <c r="U2733"/>
  <c r="T2733"/>
  <c r="AD2733" s="1"/>
  <c r="AR2733" s="1"/>
  <c r="P2733"/>
  <c r="S2733"/>
  <c r="R2733"/>
  <c r="AB2733" s="1"/>
  <c r="AP2733" s="1"/>
  <c r="U2605"/>
  <c r="T2605"/>
  <c r="AD2605" s="1"/>
  <c r="AR2605" s="1"/>
  <c r="P2605"/>
  <c r="S2605"/>
  <c r="R2605"/>
  <c r="AB2605" s="1"/>
  <c r="AP2605" s="1"/>
  <c r="U2461"/>
  <c r="T2461"/>
  <c r="AD2461" s="1"/>
  <c r="AR2461" s="1"/>
  <c r="P2461"/>
  <c r="S2461"/>
  <c r="R2461"/>
  <c r="AB2461" s="1"/>
  <c r="AP2461" s="1"/>
  <c r="U2333"/>
  <c r="T2333"/>
  <c r="AD2333" s="1"/>
  <c r="AR2333" s="1"/>
  <c r="P2333"/>
  <c r="S2333"/>
  <c r="R2333"/>
  <c r="AB2333" s="1"/>
  <c r="AP2333" s="1"/>
  <c r="U2205"/>
  <c r="T2205"/>
  <c r="AD2205" s="1"/>
  <c r="AR2205" s="1"/>
  <c r="P2205"/>
  <c r="S2205"/>
  <c r="R2205"/>
  <c r="AB2205" s="1"/>
  <c r="AP2205" s="1"/>
  <c r="T2093"/>
  <c r="AD2093" s="1"/>
  <c r="AR2093" s="1"/>
  <c r="U2093"/>
  <c r="P2093"/>
  <c r="S2093"/>
  <c r="R2093"/>
  <c r="AB2093" s="1"/>
  <c r="AP2093" s="1"/>
  <c r="U1949"/>
  <c r="P1949"/>
  <c r="S1949"/>
  <c r="T1949"/>
  <c r="AD1949" s="1"/>
  <c r="AR1949" s="1"/>
  <c r="R1949"/>
  <c r="AB1949" s="1"/>
  <c r="AP1949" s="1"/>
  <c r="U1837"/>
  <c r="P1837"/>
  <c r="T1837"/>
  <c r="AD1837" s="1"/>
  <c r="AR1837" s="1"/>
  <c r="S1837"/>
  <c r="R1837"/>
  <c r="AB1837" s="1"/>
  <c r="AP1837" s="1"/>
  <c r="U1709"/>
  <c r="P1709"/>
  <c r="T1709"/>
  <c r="AD1709" s="1"/>
  <c r="AR1709" s="1"/>
  <c r="S1709"/>
  <c r="R1709"/>
  <c r="AB1709" s="1"/>
  <c r="AP1709" s="1"/>
  <c r="U1597"/>
  <c r="P1597"/>
  <c r="S1597"/>
  <c r="R1597"/>
  <c r="AB1597" s="1"/>
  <c r="AP1597" s="1"/>
  <c r="T1597"/>
  <c r="AD1597" s="1"/>
  <c r="AR1597" s="1"/>
  <c r="U1469"/>
  <c r="P1469"/>
  <c r="S1469"/>
  <c r="R1469"/>
  <c r="AB1469" s="1"/>
  <c r="AP1469" s="1"/>
  <c r="T1469"/>
  <c r="AD1469" s="1"/>
  <c r="AR1469" s="1"/>
  <c r="U1341"/>
  <c r="P1341"/>
  <c r="S1341"/>
  <c r="R1341"/>
  <c r="AB1341" s="1"/>
  <c r="AP1341" s="1"/>
  <c r="T1341"/>
  <c r="AD1341" s="1"/>
  <c r="AR1341" s="1"/>
  <c r="U1213"/>
  <c r="P1213"/>
  <c r="S1213"/>
  <c r="R1213"/>
  <c r="AB1213" s="1"/>
  <c r="AP1213" s="1"/>
  <c r="T1213"/>
  <c r="AD1213" s="1"/>
  <c r="AR1213" s="1"/>
  <c r="U1085"/>
  <c r="P1085"/>
  <c r="S1085"/>
  <c r="R1085"/>
  <c r="AB1085" s="1"/>
  <c r="AP1085" s="1"/>
  <c r="T1085"/>
  <c r="AD1085" s="1"/>
  <c r="AR1085" s="1"/>
  <c r="P973"/>
  <c r="U973"/>
  <c r="T973"/>
  <c r="AD973" s="1"/>
  <c r="AR973" s="1"/>
  <c r="S973"/>
  <c r="R973"/>
  <c r="AB973" s="1"/>
  <c r="AP973" s="1"/>
  <c r="U861"/>
  <c r="P861"/>
  <c r="S861"/>
  <c r="T861"/>
  <c r="AD861" s="1"/>
  <c r="AR861" s="1"/>
  <c r="R861"/>
  <c r="AB861" s="1"/>
  <c r="AP861" s="1"/>
  <c r="P781"/>
  <c r="T781"/>
  <c r="AD781" s="1"/>
  <c r="AR781" s="1"/>
  <c r="S781"/>
  <c r="R781"/>
  <c r="AB781" s="1"/>
  <c r="AP781" s="1"/>
  <c r="U781"/>
  <c r="P717"/>
  <c r="U717"/>
  <c r="T717"/>
  <c r="AD717" s="1"/>
  <c r="AR717" s="1"/>
  <c r="S717"/>
  <c r="R717"/>
  <c r="AB717" s="1"/>
  <c r="AP717" s="1"/>
  <c r="U637"/>
  <c r="P637"/>
  <c r="S637"/>
  <c r="R637"/>
  <c r="AB637" s="1"/>
  <c r="AP637" s="1"/>
  <c r="T637"/>
  <c r="AD637" s="1"/>
  <c r="AR637" s="1"/>
  <c r="U573"/>
  <c r="P573"/>
  <c r="S573"/>
  <c r="R573"/>
  <c r="AB573" s="1"/>
  <c r="AP573" s="1"/>
  <c r="T573"/>
  <c r="AD573" s="1"/>
  <c r="AR573" s="1"/>
  <c r="U509"/>
  <c r="P509"/>
  <c r="S509"/>
  <c r="R509"/>
  <c r="AB509" s="1"/>
  <c r="AP509" s="1"/>
  <c r="T509"/>
  <c r="AD509" s="1"/>
  <c r="AR509" s="1"/>
  <c r="U445"/>
  <c r="P445"/>
  <c r="S445"/>
  <c r="R445"/>
  <c r="AB445" s="1"/>
  <c r="AP445" s="1"/>
  <c r="T445"/>
  <c r="AD445" s="1"/>
  <c r="AR445" s="1"/>
  <c r="U381"/>
  <c r="P381"/>
  <c r="S381"/>
  <c r="R381"/>
  <c r="AB381" s="1"/>
  <c r="AP381" s="1"/>
  <c r="T381"/>
  <c r="AD381" s="1"/>
  <c r="AR381" s="1"/>
  <c r="U2910"/>
  <c r="T2910"/>
  <c r="AD2910" s="1"/>
  <c r="AR2910" s="1"/>
  <c r="S2910"/>
  <c r="P2910"/>
  <c r="R2910"/>
  <c r="AB2910" s="1"/>
  <c r="AP2910" s="1"/>
  <c r="U2334"/>
  <c r="T2334"/>
  <c r="AD2334" s="1"/>
  <c r="AR2334" s="1"/>
  <c r="S2334"/>
  <c r="P2334"/>
  <c r="R2334"/>
  <c r="AB2334" s="1"/>
  <c r="AP2334" s="1"/>
  <c r="U1574"/>
  <c r="T1574"/>
  <c r="AD1574" s="1"/>
  <c r="AR1574" s="1"/>
  <c r="S1574"/>
  <c r="R1574"/>
  <c r="AB1574" s="1"/>
  <c r="AP1574" s="1"/>
  <c r="P1574"/>
  <c r="U982"/>
  <c r="T982"/>
  <c r="AD982" s="1"/>
  <c r="AR982" s="1"/>
  <c r="S982"/>
  <c r="R982"/>
  <c r="AB982" s="1"/>
  <c r="AP982" s="1"/>
  <c r="P982"/>
  <c r="U1687"/>
  <c r="T1687"/>
  <c r="AD1687" s="1"/>
  <c r="AR1687" s="1"/>
  <c r="S1687"/>
  <c r="R1687"/>
  <c r="AB1687" s="1"/>
  <c r="AP1687" s="1"/>
  <c r="P1687"/>
  <c r="U2474"/>
  <c r="R2474"/>
  <c r="AB2474" s="1"/>
  <c r="AP2474" s="1"/>
  <c r="T2474"/>
  <c r="AD2474" s="1"/>
  <c r="AR2474" s="1"/>
  <c r="S2474"/>
  <c r="P2474"/>
  <c r="U2050"/>
  <c r="T2050"/>
  <c r="AD2050" s="1"/>
  <c r="AR2050" s="1"/>
  <c r="R2050"/>
  <c r="AB2050" s="1"/>
  <c r="AP2050" s="1"/>
  <c r="P2050"/>
  <c r="S2050"/>
  <c r="U2422"/>
  <c r="S2422"/>
  <c r="R2422"/>
  <c r="AB2422" s="1"/>
  <c r="AP2422" s="1"/>
  <c r="P2422"/>
  <c r="T2422"/>
  <c r="AD2422" s="1"/>
  <c r="AR2422" s="1"/>
  <c r="U1782"/>
  <c r="T1782"/>
  <c r="AD1782" s="1"/>
  <c r="AR1782" s="1"/>
  <c r="S1782"/>
  <c r="R1782"/>
  <c r="AB1782" s="1"/>
  <c r="AP1782" s="1"/>
  <c r="P1782"/>
  <c r="U646"/>
  <c r="T646"/>
  <c r="AD646" s="1"/>
  <c r="AR646" s="1"/>
  <c r="S646"/>
  <c r="R646"/>
  <c r="AB646" s="1"/>
  <c r="AP646" s="1"/>
  <c r="P646"/>
  <c r="U2655"/>
  <c r="T2655"/>
  <c r="AD2655" s="1"/>
  <c r="AR2655" s="1"/>
  <c r="S2655"/>
  <c r="R2655"/>
  <c r="AB2655" s="1"/>
  <c r="AP2655" s="1"/>
  <c r="P2655"/>
  <c r="U2015"/>
  <c r="T2015"/>
  <c r="AD2015" s="1"/>
  <c r="AR2015" s="1"/>
  <c r="S2015"/>
  <c r="R2015"/>
  <c r="AB2015" s="1"/>
  <c r="AP2015" s="1"/>
  <c r="P2015"/>
  <c r="U1946"/>
  <c r="T1946"/>
  <c r="AD1946" s="1"/>
  <c r="AR1946" s="1"/>
  <c r="R1946"/>
  <c r="AB1946" s="1"/>
  <c r="AP1946" s="1"/>
  <c r="S1946"/>
  <c r="P1946"/>
  <c r="U2989"/>
  <c r="T2989"/>
  <c r="AD2989" s="1"/>
  <c r="AR2989" s="1"/>
  <c r="P2989"/>
  <c r="S2989"/>
  <c r="R2989"/>
  <c r="AB2989" s="1"/>
  <c r="AP2989" s="1"/>
  <c r="U2877"/>
  <c r="T2877"/>
  <c r="AD2877" s="1"/>
  <c r="AR2877" s="1"/>
  <c r="P2877"/>
  <c r="S2877"/>
  <c r="R2877"/>
  <c r="AB2877" s="1"/>
  <c r="AP2877" s="1"/>
  <c r="U2749"/>
  <c r="T2749"/>
  <c r="AD2749" s="1"/>
  <c r="AR2749" s="1"/>
  <c r="P2749"/>
  <c r="S2749"/>
  <c r="R2749"/>
  <c r="AB2749" s="1"/>
  <c r="AP2749" s="1"/>
  <c r="U2621"/>
  <c r="T2621"/>
  <c r="AD2621" s="1"/>
  <c r="AR2621" s="1"/>
  <c r="P2621"/>
  <c r="S2621"/>
  <c r="R2621"/>
  <c r="AB2621" s="1"/>
  <c r="AP2621" s="1"/>
  <c r="U2509"/>
  <c r="T2509"/>
  <c r="AD2509" s="1"/>
  <c r="AR2509" s="1"/>
  <c r="P2509"/>
  <c r="S2509"/>
  <c r="R2509"/>
  <c r="AB2509" s="1"/>
  <c r="AP2509" s="1"/>
  <c r="U2381"/>
  <c r="T2381"/>
  <c r="AD2381" s="1"/>
  <c r="AR2381" s="1"/>
  <c r="P2381"/>
  <c r="S2381"/>
  <c r="R2381"/>
  <c r="AB2381" s="1"/>
  <c r="AP2381" s="1"/>
  <c r="U2253"/>
  <c r="T2253"/>
  <c r="AD2253" s="1"/>
  <c r="AR2253" s="1"/>
  <c r="P2253"/>
  <c r="S2253"/>
  <c r="R2253"/>
  <c r="AB2253" s="1"/>
  <c r="AP2253" s="1"/>
  <c r="U2109"/>
  <c r="T2109"/>
  <c r="AD2109" s="1"/>
  <c r="AR2109" s="1"/>
  <c r="P2109"/>
  <c r="S2109"/>
  <c r="R2109"/>
  <c r="AB2109" s="1"/>
  <c r="AP2109" s="1"/>
  <c r="U1981"/>
  <c r="T1981"/>
  <c r="AD1981" s="1"/>
  <c r="AR1981" s="1"/>
  <c r="P1981"/>
  <c r="S1981"/>
  <c r="R1981"/>
  <c r="AB1981" s="1"/>
  <c r="AP1981" s="1"/>
  <c r="U1853"/>
  <c r="P1853"/>
  <c r="S1853"/>
  <c r="R1853"/>
  <c r="AB1853" s="1"/>
  <c r="AP1853" s="1"/>
  <c r="T1853"/>
  <c r="AD1853" s="1"/>
  <c r="AR1853" s="1"/>
  <c r="U1725"/>
  <c r="P1725"/>
  <c r="S1725"/>
  <c r="R1725"/>
  <c r="AB1725" s="1"/>
  <c r="AP1725" s="1"/>
  <c r="T1725"/>
  <c r="AD1725" s="1"/>
  <c r="AR1725" s="1"/>
  <c r="U1581"/>
  <c r="P1581"/>
  <c r="T1581"/>
  <c r="AD1581" s="1"/>
  <c r="AR1581" s="1"/>
  <c r="S1581"/>
  <c r="R1581"/>
  <c r="AB1581" s="1"/>
  <c r="AP1581" s="1"/>
  <c r="U1453"/>
  <c r="P1453"/>
  <c r="T1453"/>
  <c r="AD1453" s="1"/>
  <c r="AR1453" s="1"/>
  <c r="S1453"/>
  <c r="R1453"/>
  <c r="AB1453" s="1"/>
  <c r="AP1453" s="1"/>
  <c r="U1325"/>
  <c r="P1325"/>
  <c r="T1325"/>
  <c r="AD1325" s="1"/>
  <c r="AR1325" s="1"/>
  <c r="S1325"/>
  <c r="R1325"/>
  <c r="AB1325" s="1"/>
  <c r="AP1325" s="1"/>
  <c r="U1197"/>
  <c r="P1197"/>
  <c r="T1197"/>
  <c r="AD1197" s="1"/>
  <c r="AR1197" s="1"/>
  <c r="S1197"/>
  <c r="R1197"/>
  <c r="AB1197" s="1"/>
  <c r="AP1197" s="1"/>
  <c r="U1053"/>
  <c r="P1053"/>
  <c r="S1053"/>
  <c r="T1053"/>
  <c r="AD1053" s="1"/>
  <c r="AR1053" s="1"/>
  <c r="R1053"/>
  <c r="AB1053" s="1"/>
  <c r="AP1053" s="1"/>
  <c r="P909"/>
  <c r="T909"/>
  <c r="AD909" s="1"/>
  <c r="AR909" s="1"/>
  <c r="S909"/>
  <c r="U909"/>
  <c r="R909"/>
  <c r="AB909" s="1"/>
  <c r="AP909" s="1"/>
  <c r="P333"/>
  <c r="U333"/>
  <c r="T333"/>
  <c r="AD333" s="1"/>
  <c r="AR333" s="1"/>
  <c r="S333"/>
  <c r="R333"/>
  <c r="AB333" s="1"/>
  <c r="AP333" s="1"/>
  <c r="S237"/>
  <c r="U237"/>
  <c r="P237"/>
  <c r="T237"/>
  <c r="AD237" s="1"/>
  <c r="AR237" s="1"/>
  <c r="R237"/>
  <c r="AB237" s="1"/>
  <c r="AP237" s="1"/>
  <c r="U109"/>
  <c r="S109"/>
  <c r="P109"/>
  <c r="T109"/>
  <c r="AD109" s="1"/>
  <c r="AR109" s="1"/>
  <c r="R109"/>
  <c r="AB109" s="1"/>
  <c r="AP109" s="1"/>
  <c r="U2976"/>
  <c r="S2976"/>
  <c r="R2976"/>
  <c r="AB2976" s="1"/>
  <c r="AP2976" s="1"/>
  <c r="T2976"/>
  <c r="AD2976" s="1"/>
  <c r="AR2976" s="1"/>
  <c r="P2976"/>
  <c r="U2816"/>
  <c r="S2816"/>
  <c r="R2816"/>
  <c r="AB2816" s="1"/>
  <c r="AP2816" s="1"/>
  <c r="T2816"/>
  <c r="AD2816" s="1"/>
  <c r="AR2816" s="1"/>
  <c r="P2816"/>
  <c r="U2688"/>
  <c r="S2688"/>
  <c r="R2688"/>
  <c r="AB2688" s="1"/>
  <c r="AP2688" s="1"/>
  <c r="T2688"/>
  <c r="AD2688" s="1"/>
  <c r="AR2688" s="1"/>
  <c r="P2688"/>
  <c r="U2560"/>
  <c r="S2560"/>
  <c r="R2560"/>
  <c r="AB2560" s="1"/>
  <c r="AP2560" s="1"/>
  <c r="T2560"/>
  <c r="AD2560" s="1"/>
  <c r="AR2560" s="1"/>
  <c r="P2560"/>
  <c r="U2448"/>
  <c r="S2448"/>
  <c r="R2448"/>
  <c r="AB2448" s="1"/>
  <c r="AP2448" s="1"/>
  <c r="T2448"/>
  <c r="AD2448" s="1"/>
  <c r="AR2448" s="1"/>
  <c r="P2448"/>
  <c r="U2320"/>
  <c r="S2320"/>
  <c r="R2320"/>
  <c r="AB2320" s="1"/>
  <c r="AP2320" s="1"/>
  <c r="T2320"/>
  <c r="AD2320" s="1"/>
  <c r="AR2320" s="1"/>
  <c r="P2320"/>
  <c r="U2176"/>
  <c r="S2176"/>
  <c r="R2176"/>
  <c r="AB2176" s="1"/>
  <c r="AP2176" s="1"/>
  <c r="T2176"/>
  <c r="AD2176" s="1"/>
  <c r="AR2176" s="1"/>
  <c r="P2176"/>
  <c r="U2032"/>
  <c r="S2032"/>
  <c r="R2032"/>
  <c r="AB2032" s="1"/>
  <c r="AP2032" s="1"/>
  <c r="T2032"/>
  <c r="AD2032" s="1"/>
  <c r="AR2032" s="1"/>
  <c r="P2032"/>
  <c r="U1888"/>
  <c r="S1888"/>
  <c r="R1888"/>
  <c r="AB1888" s="1"/>
  <c r="AP1888" s="1"/>
  <c r="P1888"/>
  <c r="T1888"/>
  <c r="AD1888" s="1"/>
  <c r="AR1888" s="1"/>
  <c r="U1760"/>
  <c r="S1760"/>
  <c r="R1760"/>
  <c r="AB1760" s="1"/>
  <c r="AP1760" s="1"/>
  <c r="P1760"/>
  <c r="T1760"/>
  <c r="AD1760" s="1"/>
  <c r="AR1760" s="1"/>
  <c r="U1632"/>
  <c r="S1632"/>
  <c r="R1632"/>
  <c r="AB1632" s="1"/>
  <c r="AP1632" s="1"/>
  <c r="P1632"/>
  <c r="T1632"/>
  <c r="AD1632" s="1"/>
  <c r="AR1632" s="1"/>
  <c r="U1504"/>
  <c r="S1504"/>
  <c r="R1504"/>
  <c r="AB1504" s="1"/>
  <c r="AP1504" s="1"/>
  <c r="P1504"/>
  <c r="T1504"/>
  <c r="AD1504" s="1"/>
  <c r="AR1504" s="1"/>
  <c r="S1360"/>
  <c r="R1360"/>
  <c r="AB1360" s="1"/>
  <c r="AP1360" s="1"/>
  <c r="U1360"/>
  <c r="T1360"/>
  <c r="AD1360" s="1"/>
  <c r="AR1360" s="1"/>
  <c r="P1360"/>
  <c r="S1232"/>
  <c r="R1232"/>
  <c r="AB1232" s="1"/>
  <c r="AP1232" s="1"/>
  <c r="U1232"/>
  <c r="T1232"/>
  <c r="AD1232" s="1"/>
  <c r="AR1232" s="1"/>
  <c r="P1232"/>
  <c r="S1104"/>
  <c r="R1104"/>
  <c r="AB1104" s="1"/>
  <c r="AP1104" s="1"/>
  <c r="U1104"/>
  <c r="T1104"/>
  <c r="AD1104" s="1"/>
  <c r="AR1104" s="1"/>
  <c r="P1104"/>
  <c r="U704"/>
  <c r="R704"/>
  <c r="AB704" s="1"/>
  <c r="AP704" s="1"/>
  <c r="S704"/>
  <c r="P704"/>
  <c r="T704"/>
  <c r="AD704" s="1"/>
  <c r="AR704" s="1"/>
  <c r="U1526"/>
  <c r="T1526"/>
  <c r="AD1526" s="1"/>
  <c r="AR1526" s="1"/>
  <c r="S1526"/>
  <c r="R1526"/>
  <c r="AB1526" s="1"/>
  <c r="AP1526" s="1"/>
  <c r="P1526"/>
  <c r="U230"/>
  <c r="T230"/>
  <c r="AD230" s="1"/>
  <c r="AR230" s="1"/>
  <c r="S230"/>
  <c r="R230"/>
  <c r="AB230" s="1"/>
  <c r="AP230" s="1"/>
  <c r="P230"/>
  <c r="U2727"/>
  <c r="T2727"/>
  <c r="AD2727" s="1"/>
  <c r="AR2727" s="1"/>
  <c r="S2727"/>
  <c r="R2727"/>
  <c r="AB2727" s="1"/>
  <c r="AP2727" s="1"/>
  <c r="P2727"/>
  <c r="U2151"/>
  <c r="T2151"/>
  <c r="AD2151" s="1"/>
  <c r="AR2151" s="1"/>
  <c r="S2151"/>
  <c r="R2151"/>
  <c r="AB2151" s="1"/>
  <c r="AP2151" s="1"/>
  <c r="P2151"/>
  <c r="U1639"/>
  <c r="T1639"/>
  <c r="AD1639" s="1"/>
  <c r="AR1639" s="1"/>
  <c r="S1639"/>
  <c r="R1639"/>
  <c r="AB1639" s="1"/>
  <c r="AP1639" s="1"/>
  <c r="P1639"/>
  <c r="U943"/>
  <c r="T943"/>
  <c r="AD943" s="1"/>
  <c r="AR943" s="1"/>
  <c r="S943"/>
  <c r="R943"/>
  <c r="AB943" s="1"/>
  <c r="AP943" s="1"/>
  <c r="P943"/>
  <c r="U367"/>
  <c r="T367"/>
  <c r="AD367" s="1"/>
  <c r="AR367" s="1"/>
  <c r="S367"/>
  <c r="R367"/>
  <c r="AB367" s="1"/>
  <c r="AP367" s="1"/>
  <c r="P367"/>
  <c r="U2650"/>
  <c r="T2650"/>
  <c r="AD2650" s="1"/>
  <c r="AR2650" s="1"/>
  <c r="R2650"/>
  <c r="AB2650" s="1"/>
  <c r="AP2650" s="1"/>
  <c r="S2650"/>
  <c r="P2650"/>
  <c r="U2859"/>
  <c r="T2859"/>
  <c r="AD2859" s="1"/>
  <c r="AR2859" s="1"/>
  <c r="S2859"/>
  <c r="R2859"/>
  <c r="AB2859" s="1"/>
  <c r="AP2859" s="1"/>
  <c r="P2859"/>
  <c r="U2603"/>
  <c r="T2603"/>
  <c r="AD2603" s="1"/>
  <c r="AR2603" s="1"/>
  <c r="S2603"/>
  <c r="R2603"/>
  <c r="AB2603" s="1"/>
  <c r="AP2603" s="1"/>
  <c r="P2603"/>
  <c r="U2283"/>
  <c r="T2283"/>
  <c r="AD2283" s="1"/>
  <c r="AR2283" s="1"/>
  <c r="S2283"/>
  <c r="R2283"/>
  <c r="AB2283" s="1"/>
  <c r="AP2283" s="1"/>
  <c r="P2283"/>
  <c r="U2027"/>
  <c r="T2027"/>
  <c r="AD2027" s="1"/>
  <c r="AR2027" s="1"/>
  <c r="S2027"/>
  <c r="R2027"/>
  <c r="AB2027" s="1"/>
  <c r="AP2027" s="1"/>
  <c r="P2027"/>
  <c r="U1771"/>
  <c r="T1771"/>
  <c r="AD1771" s="1"/>
  <c r="AR1771" s="1"/>
  <c r="S1771"/>
  <c r="R1771"/>
  <c r="AB1771" s="1"/>
  <c r="AP1771" s="1"/>
  <c r="P1771"/>
  <c r="U1547"/>
  <c r="T1547"/>
  <c r="AD1547" s="1"/>
  <c r="AR1547" s="1"/>
  <c r="S1547"/>
  <c r="R1547"/>
  <c r="AB1547" s="1"/>
  <c r="AP1547" s="1"/>
  <c r="P1547"/>
  <c r="U1259"/>
  <c r="T1259"/>
  <c r="AD1259" s="1"/>
  <c r="AR1259" s="1"/>
  <c r="S1259"/>
  <c r="R1259"/>
  <c r="AB1259" s="1"/>
  <c r="AP1259" s="1"/>
  <c r="P1259"/>
  <c r="U1035"/>
  <c r="T1035"/>
  <c r="AD1035" s="1"/>
  <c r="AR1035" s="1"/>
  <c r="S1035"/>
  <c r="R1035"/>
  <c r="AB1035" s="1"/>
  <c r="AP1035" s="1"/>
  <c r="P1035"/>
  <c r="U747"/>
  <c r="T747"/>
  <c r="AD747" s="1"/>
  <c r="AR747" s="1"/>
  <c r="S747"/>
  <c r="R747"/>
  <c r="AB747" s="1"/>
  <c r="AP747" s="1"/>
  <c r="P747"/>
  <c r="U491"/>
  <c r="T491"/>
  <c r="AD491" s="1"/>
  <c r="AR491" s="1"/>
  <c r="S491"/>
  <c r="R491"/>
  <c r="AB491" s="1"/>
  <c r="AP491" s="1"/>
  <c r="P491"/>
  <c r="U235"/>
  <c r="T235"/>
  <c r="AD235" s="1"/>
  <c r="AR235" s="1"/>
  <c r="S235"/>
  <c r="R235"/>
  <c r="AB235" s="1"/>
  <c r="AP235" s="1"/>
  <c r="P235"/>
  <c r="U2886"/>
  <c r="S2886"/>
  <c r="T2886"/>
  <c r="AD2886" s="1"/>
  <c r="AR2886" s="1"/>
  <c r="R2886"/>
  <c r="AB2886" s="1"/>
  <c r="AP2886" s="1"/>
  <c r="P2886"/>
  <c r="U2310"/>
  <c r="T2310"/>
  <c r="AD2310" s="1"/>
  <c r="AR2310" s="1"/>
  <c r="S2310"/>
  <c r="R2310"/>
  <c r="AB2310" s="1"/>
  <c r="AP2310" s="1"/>
  <c r="P2310"/>
  <c r="U1862"/>
  <c r="T1862"/>
  <c r="AD1862" s="1"/>
  <c r="AR1862" s="1"/>
  <c r="S1862"/>
  <c r="R1862"/>
  <c r="AB1862" s="1"/>
  <c r="AP1862" s="1"/>
  <c r="P1862"/>
  <c r="U790"/>
  <c r="T790"/>
  <c r="AD790" s="1"/>
  <c r="AR790" s="1"/>
  <c r="S790"/>
  <c r="R790"/>
  <c r="AB790" s="1"/>
  <c r="AP790" s="1"/>
  <c r="P790"/>
  <c r="U2927"/>
  <c r="T2927"/>
  <c r="AD2927" s="1"/>
  <c r="AR2927" s="1"/>
  <c r="S2927"/>
  <c r="R2927"/>
  <c r="AB2927" s="1"/>
  <c r="AP2927" s="1"/>
  <c r="P2927"/>
  <c r="U2578"/>
  <c r="T2578"/>
  <c r="AD2578" s="1"/>
  <c r="AR2578" s="1"/>
  <c r="R2578"/>
  <c r="AB2578" s="1"/>
  <c r="AP2578" s="1"/>
  <c r="P2578"/>
  <c r="S2578"/>
  <c r="U1810"/>
  <c r="T1810"/>
  <c r="AD1810" s="1"/>
  <c r="AR1810" s="1"/>
  <c r="R1810"/>
  <c r="AB1810" s="1"/>
  <c r="AP1810" s="1"/>
  <c r="P1810"/>
  <c r="S1810"/>
  <c r="T2977"/>
  <c r="AD2977" s="1"/>
  <c r="AR2977" s="1"/>
  <c r="P2977"/>
  <c r="U2977"/>
  <c r="R2977"/>
  <c r="AB2977" s="1"/>
  <c r="AP2977" s="1"/>
  <c r="S2977"/>
  <c r="P2865"/>
  <c r="R2865"/>
  <c r="AB2865" s="1"/>
  <c r="AP2865" s="1"/>
  <c r="S2865"/>
  <c r="U2865"/>
  <c r="T2865"/>
  <c r="AD2865" s="1"/>
  <c r="AR2865" s="1"/>
  <c r="T2689"/>
  <c r="AD2689" s="1"/>
  <c r="AR2689" s="1"/>
  <c r="P2689"/>
  <c r="U2689"/>
  <c r="R2689"/>
  <c r="AB2689" s="1"/>
  <c r="AP2689" s="1"/>
  <c r="S2689"/>
  <c r="U2193"/>
  <c r="T2193"/>
  <c r="AD2193" s="1"/>
  <c r="AR2193" s="1"/>
  <c r="P2193"/>
  <c r="R2193"/>
  <c r="AB2193" s="1"/>
  <c r="AP2193" s="1"/>
  <c r="S2193"/>
  <c r="U221"/>
  <c r="S221"/>
  <c r="P221"/>
  <c r="T221"/>
  <c r="AD221" s="1"/>
  <c r="AR221" s="1"/>
  <c r="R221"/>
  <c r="AB221" s="1"/>
  <c r="AP221" s="1"/>
  <c r="U93"/>
  <c r="S93"/>
  <c r="P93"/>
  <c r="T93"/>
  <c r="AD93" s="1"/>
  <c r="AR93" s="1"/>
  <c r="R93"/>
  <c r="AB93" s="1"/>
  <c r="AP93" s="1"/>
  <c r="U2960"/>
  <c r="S2960"/>
  <c r="R2960"/>
  <c r="AB2960" s="1"/>
  <c r="AP2960" s="1"/>
  <c r="T2960"/>
  <c r="AD2960" s="1"/>
  <c r="AR2960" s="1"/>
  <c r="P2960"/>
  <c r="U2848"/>
  <c r="S2848"/>
  <c r="R2848"/>
  <c r="AB2848" s="1"/>
  <c r="AP2848" s="1"/>
  <c r="P2848"/>
  <c r="T2848"/>
  <c r="AD2848" s="1"/>
  <c r="AR2848" s="1"/>
  <c r="U2752"/>
  <c r="S2752"/>
  <c r="R2752"/>
  <c r="AB2752" s="1"/>
  <c r="AP2752" s="1"/>
  <c r="T2752"/>
  <c r="AD2752" s="1"/>
  <c r="AR2752" s="1"/>
  <c r="P2752"/>
  <c r="U2624"/>
  <c r="S2624"/>
  <c r="R2624"/>
  <c r="AB2624" s="1"/>
  <c r="AP2624" s="1"/>
  <c r="T2624"/>
  <c r="AD2624" s="1"/>
  <c r="AR2624" s="1"/>
  <c r="P2624"/>
  <c r="U2480"/>
  <c r="S2480"/>
  <c r="R2480"/>
  <c r="AB2480" s="1"/>
  <c r="AP2480" s="1"/>
  <c r="T2480"/>
  <c r="AD2480" s="1"/>
  <c r="AR2480" s="1"/>
  <c r="P2480"/>
  <c r="U2336"/>
  <c r="S2336"/>
  <c r="R2336"/>
  <c r="AB2336" s="1"/>
  <c r="AP2336" s="1"/>
  <c r="P2336"/>
  <c r="T2336"/>
  <c r="AD2336" s="1"/>
  <c r="AR2336" s="1"/>
  <c r="U2224"/>
  <c r="S2224"/>
  <c r="R2224"/>
  <c r="AB2224" s="1"/>
  <c r="AP2224" s="1"/>
  <c r="T2224"/>
  <c r="AD2224" s="1"/>
  <c r="AR2224" s="1"/>
  <c r="P2224"/>
  <c r="U2096"/>
  <c r="S2096"/>
  <c r="R2096"/>
  <c r="AB2096" s="1"/>
  <c r="AP2096" s="1"/>
  <c r="T2096"/>
  <c r="AD2096" s="1"/>
  <c r="AR2096" s="1"/>
  <c r="P2096"/>
  <c r="U1984"/>
  <c r="S1984"/>
  <c r="R1984"/>
  <c r="AB1984" s="1"/>
  <c r="AP1984" s="1"/>
  <c r="T1984"/>
  <c r="AD1984" s="1"/>
  <c r="AR1984" s="1"/>
  <c r="P1984"/>
  <c r="S1872"/>
  <c r="R1872"/>
  <c r="AB1872" s="1"/>
  <c r="AP1872" s="1"/>
  <c r="U1872"/>
  <c r="T1872"/>
  <c r="AD1872" s="1"/>
  <c r="AR1872" s="1"/>
  <c r="P1872"/>
  <c r="S1744"/>
  <c r="R1744"/>
  <c r="AB1744" s="1"/>
  <c r="AP1744" s="1"/>
  <c r="U1744"/>
  <c r="T1744"/>
  <c r="AD1744" s="1"/>
  <c r="AR1744" s="1"/>
  <c r="P1744"/>
  <c r="S1616"/>
  <c r="R1616"/>
  <c r="AB1616" s="1"/>
  <c r="AP1616" s="1"/>
  <c r="U1616"/>
  <c r="T1616"/>
  <c r="AD1616" s="1"/>
  <c r="AR1616" s="1"/>
  <c r="P1616"/>
  <c r="S1488"/>
  <c r="R1488"/>
  <c r="AB1488" s="1"/>
  <c r="AP1488" s="1"/>
  <c r="U1488"/>
  <c r="T1488"/>
  <c r="AD1488" s="1"/>
  <c r="AR1488" s="1"/>
  <c r="P1488"/>
  <c r="U1376"/>
  <c r="S1376"/>
  <c r="R1376"/>
  <c r="AB1376" s="1"/>
  <c r="AP1376" s="1"/>
  <c r="P1376"/>
  <c r="T1376"/>
  <c r="AD1376" s="1"/>
  <c r="AR1376" s="1"/>
  <c r="U1248"/>
  <c r="S1248"/>
  <c r="R1248"/>
  <c r="AB1248" s="1"/>
  <c r="AP1248" s="1"/>
  <c r="P1248"/>
  <c r="T1248"/>
  <c r="AD1248" s="1"/>
  <c r="AR1248" s="1"/>
  <c r="U1120"/>
  <c r="S1120"/>
  <c r="R1120"/>
  <c r="AB1120" s="1"/>
  <c r="AP1120" s="1"/>
  <c r="P1120"/>
  <c r="T1120"/>
  <c r="AD1120" s="1"/>
  <c r="AR1120" s="1"/>
  <c r="U1024"/>
  <c r="S1024"/>
  <c r="R1024"/>
  <c r="AB1024" s="1"/>
  <c r="AP1024" s="1"/>
  <c r="P1024"/>
  <c r="T1024"/>
  <c r="AD1024" s="1"/>
  <c r="AR1024" s="1"/>
  <c r="U944"/>
  <c r="S944"/>
  <c r="R944"/>
  <c r="AB944" s="1"/>
  <c r="AP944" s="1"/>
  <c r="T944"/>
  <c r="AD944" s="1"/>
  <c r="AR944" s="1"/>
  <c r="P944"/>
  <c r="U864"/>
  <c r="S864"/>
  <c r="R864"/>
  <c r="AB864" s="1"/>
  <c r="AP864" s="1"/>
  <c r="P864"/>
  <c r="T864"/>
  <c r="AD864" s="1"/>
  <c r="AR864" s="1"/>
  <c r="U800"/>
  <c r="S800"/>
  <c r="R800"/>
  <c r="AB800" s="1"/>
  <c r="AP800" s="1"/>
  <c r="P800"/>
  <c r="T800"/>
  <c r="AD800" s="1"/>
  <c r="AR800" s="1"/>
  <c r="U736"/>
  <c r="S736"/>
  <c r="R736"/>
  <c r="AB736" s="1"/>
  <c r="AP736" s="1"/>
  <c r="P736"/>
  <c r="T736"/>
  <c r="AD736" s="1"/>
  <c r="AR736" s="1"/>
  <c r="R656"/>
  <c r="AB656" s="1"/>
  <c r="AP656" s="1"/>
  <c r="S656"/>
  <c r="T656"/>
  <c r="AD656" s="1"/>
  <c r="AR656" s="1"/>
  <c r="P656"/>
  <c r="U656"/>
  <c r="R592"/>
  <c r="AB592" s="1"/>
  <c r="AP592" s="1"/>
  <c r="S592"/>
  <c r="U592"/>
  <c r="T592"/>
  <c r="AD592" s="1"/>
  <c r="AR592" s="1"/>
  <c r="P592"/>
  <c r="R528"/>
  <c r="AB528" s="1"/>
  <c r="AP528" s="1"/>
  <c r="S528"/>
  <c r="T528"/>
  <c r="AD528" s="1"/>
  <c r="AR528" s="1"/>
  <c r="P528"/>
  <c r="U528"/>
  <c r="R464"/>
  <c r="AB464" s="1"/>
  <c r="AP464" s="1"/>
  <c r="S464"/>
  <c r="U464"/>
  <c r="T464"/>
  <c r="AD464" s="1"/>
  <c r="AR464" s="1"/>
  <c r="P464"/>
  <c r="R400"/>
  <c r="AB400" s="1"/>
  <c r="AP400" s="1"/>
  <c r="S400"/>
  <c r="T400"/>
  <c r="AD400" s="1"/>
  <c r="AR400" s="1"/>
  <c r="P400"/>
  <c r="U400"/>
  <c r="R336"/>
  <c r="AB336" s="1"/>
  <c r="AP336" s="1"/>
  <c r="S336"/>
  <c r="U336"/>
  <c r="T336"/>
  <c r="AD336" s="1"/>
  <c r="AR336" s="1"/>
  <c r="P336"/>
  <c r="S272"/>
  <c r="R272"/>
  <c r="AB272" s="1"/>
  <c r="AP272" s="1"/>
  <c r="T272"/>
  <c r="AD272" s="1"/>
  <c r="AR272" s="1"/>
  <c r="P272"/>
  <c r="U272"/>
  <c r="S208"/>
  <c r="R208"/>
  <c r="AB208" s="1"/>
  <c r="AP208" s="1"/>
  <c r="U208"/>
  <c r="T208"/>
  <c r="AD208" s="1"/>
  <c r="AR208" s="1"/>
  <c r="P208"/>
  <c r="U144"/>
  <c r="S144"/>
  <c r="R144"/>
  <c r="AB144" s="1"/>
  <c r="AP144" s="1"/>
  <c r="T144"/>
  <c r="AD144" s="1"/>
  <c r="AR144" s="1"/>
  <c r="P144"/>
  <c r="U1718"/>
  <c r="T1718"/>
  <c r="AD1718" s="1"/>
  <c r="AR1718" s="1"/>
  <c r="S1718"/>
  <c r="R1718"/>
  <c r="AB1718" s="1"/>
  <c r="AP1718" s="1"/>
  <c r="P1718"/>
  <c r="U998"/>
  <c r="T998"/>
  <c r="AD998" s="1"/>
  <c r="AR998" s="1"/>
  <c r="S998"/>
  <c r="R998"/>
  <c r="AB998" s="1"/>
  <c r="AP998" s="1"/>
  <c r="P998"/>
  <c r="U2663"/>
  <c r="T2663"/>
  <c r="AD2663" s="1"/>
  <c r="AR2663" s="1"/>
  <c r="S2663"/>
  <c r="R2663"/>
  <c r="AB2663" s="1"/>
  <c r="AP2663" s="1"/>
  <c r="P2663"/>
  <c r="U2215"/>
  <c r="T2215"/>
  <c r="AD2215" s="1"/>
  <c r="AR2215" s="1"/>
  <c r="S2215"/>
  <c r="R2215"/>
  <c r="AB2215" s="1"/>
  <c r="AP2215" s="1"/>
  <c r="P2215"/>
  <c r="U1703"/>
  <c r="T1703"/>
  <c r="AD1703" s="1"/>
  <c r="AR1703" s="1"/>
  <c r="S1703"/>
  <c r="R1703"/>
  <c r="AB1703" s="1"/>
  <c r="AP1703" s="1"/>
  <c r="P1703"/>
  <c r="U879"/>
  <c r="T879"/>
  <c r="AD879" s="1"/>
  <c r="AR879" s="1"/>
  <c r="S879"/>
  <c r="R879"/>
  <c r="AB879" s="1"/>
  <c r="AP879" s="1"/>
  <c r="P879"/>
  <c r="U431"/>
  <c r="T431"/>
  <c r="AD431" s="1"/>
  <c r="AR431" s="1"/>
  <c r="S431"/>
  <c r="R431"/>
  <c r="AB431" s="1"/>
  <c r="AP431" s="1"/>
  <c r="P431"/>
  <c r="U2706"/>
  <c r="T2706"/>
  <c r="AD2706" s="1"/>
  <c r="AR2706" s="1"/>
  <c r="R2706"/>
  <c r="AB2706" s="1"/>
  <c r="AP2706" s="1"/>
  <c r="P2706"/>
  <c r="S2706"/>
  <c r="U2386"/>
  <c r="T2386"/>
  <c r="AD2386" s="1"/>
  <c r="AR2386" s="1"/>
  <c r="R2386"/>
  <c r="AB2386" s="1"/>
  <c r="AP2386" s="1"/>
  <c r="P2386"/>
  <c r="S2386"/>
  <c r="U1938"/>
  <c r="T1938"/>
  <c r="AD1938" s="1"/>
  <c r="AR1938" s="1"/>
  <c r="R1938"/>
  <c r="AB1938" s="1"/>
  <c r="AP1938" s="1"/>
  <c r="P1938"/>
  <c r="S1938"/>
  <c r="U2731"/>
  <c r="T2731"/>
  <c r="AD2731" s="1"/>
  <c r="AR2731" s="1"/>
  <c r="S2731"/>
  <c r="R2731"/>
  <c r="AB2731" s="1"/>
  <c r="AP2731" s="1"/>
  <c r="P2731"/>
  <c r="U2507"/>
  <c r="T2507"/>
  <c r="AD2507" s="1"/>
  <c r="AR2507" s="1"/>
  <c r="S2507"/>
  <c r="R2507"/>
  <c r="AB2507" s="1"/>
  <c r="AP2507" s="1"/>
  <c r="P2507"/>
  <c r="U2315"/>
  <c r="T2315"/>
  <c r="AD2315" s="1"/>
  <c r="AR2315" s="1"/>
  <c r="S2315"/>
  <c r="R2315"/>
  <c r="AB2315" s="1"/>
  <c r="AP2315" s="1"/>
  <c r="P2315"/>
  <c r="U2059"/>
  <c r="T2059"/>
  <c r="AD2059" s="1"/>
  <c r="AR2059" s="1"/>
  <c r="S2059"/>
  <c r="R2059"/>
  <c r="AB2059" s="1"/>
  <c r="AP2059" s="1"/>
  <c r="P2059"/>
  <c r="U1803"/>
  <c r="T1803"/>
  <c r="AD1803" s="1"/>
  <c r="AR1803" s="1"/>
  <c r="S1803"/>
  <c r="R1803"/>
  <c r="AB1803" s="1"/>
  <c r="AP1803" s="1"/>
  <c r="P1803"/>
  <c r="U1515"/>
  <c r="T1515"/>
  <c r="AD1515" s="1"/>
  <c r="AR1515" s="1"/>
  <c r="S1515"/>
  <c r="R1515"/>
  <c r="AB1515" s="1"/>
  <c r="AP1515" s="1"/>
  <c r="P1515"/>
  <c r="U1291"/>
  <c r="T1291"/>
  <c r="AD1291" s="1"/>
  <c r="AR1291" s="1"/>
  <c r="S1291"/>
  <c r="R1291"/>
  <c r="AB1291" s="1"/>
  <c r="AP1291" s="1"/>
  <c r="P1291"/>
  <c r="U1003"/>
  <c r="T1003"/>
  <c r="AD1003" s="1"/>
  <c r="AR1003" s="1"/>
  <c r="S1003"/>
  <c r="R1003"/>
  <c r="AB1003" s="1"/>
  <c r="AP1003" s="1"/>
  <c r="P1003"/>
  <c r="U811"/>
  <c r="T811"/>
  <c r="AD811" s="1"/>
  <c r="AR811" s="1"/>
  <c r="S811"/>
  <c r="R811"/>
  <c r="AB811" s="1"/>
  <c r="AP811" s="1"/>
  <c r="P811"/>
  <c r="U523"/>
  <c r="T523"/>
  <c r="AD523" s="1"/>
  <c r="AR523" s="1"/>
  <c r="S523"/>
  <c r="R523"/>
  <c r="AB523" s="1"/>
  <c r="AP523" s="1"/>
  <c r="P523"/>
  <c r="U267"/>
  <c r="T267"/>
  <c r="AD267" s="1"/>
  <c r="AR267" s="1"/>
  <c r="S267"/>
  <c r="R267"/>
  <c r="AB267" s="1"/>
  <c r="AP267" s="1"/>
  <c r="P267"/>
  <c r="U43"/>
  <c r="T43"/>
  <c r="AD43" s="1"/>
  <c r="AR43" s="1"/>
  <c r="S43"/>
  <c r="R43"/>
  <c r="AB43" s="1"/>
  <c r="AP43" s="1"/>
  <c r="P43"/>
  <c r="U2630"/>
  <c r="T2630"/>
  <c r="AD2630" s="1"/>
  <c r="AR2630" s="1"/>
  <c r="S2630"/>
  <c r="R2630"/>
  <c r="AB2630" s="1"/>
  <c r="AP2630" s="1"/>
  <c r="P2630"/>
  <c r="U2054"/>
  <c r="T2054"/>
  <c r="AD2054" s="1"/>
  <c r="AR2054" s="1"/>
  <c r="S2054"/>
  <c r="R2054"/>
  <c r="AB2054" s="1"/>
  <c r="AP2054" s="1"/>
  <c r="P2054"/>
  <c r="U854"/>
  <c r="T854"/>
  <c r="AD854" s="1"/>
  <c r="AR854" s="1"/>
  <c r="S854"/>
  <c r="R854"/>
  <c r="AB854" s="1"/>
  <c r="AP854" s="1"/>
  <c r="P854"/>
  <c r="U134"/>
  <c r="T134"/>
  <c r="AD134" s="1"/>
  <c r="AR134" s="1"/>
  <c r="S134"/>
  <c r="R134"/>
  <c r="AB134" s="1"/>
  <c r="AP134" s="1"/>
  <c r="P134"/>
  <c r="U175"/>
  <c r="T175"/>
  <c r="AD175" s="1"/>
  <c r="AR175" s="1"/>
  <c r="S175"/>
  <c r="R175"/>
  <c r="AB175" s="1"/>
  <c r="AP175" s="1"/>
  <c r="P175"/>
  <c r="U2178"/>
  <c r="T2178"/>
  <c r="AD2178" s="1"/>
  <c r="AR2178" s="1"/>
  <c r="R2178"/>
  <c r="AB2178" s="1"/>
  <c r="AP2178" s="1"/>
  <c r="P2178"/>
  <c r="S2178"/>
  <c r="U1850"/>
  <c r="T1850"/>
  <c r="AD1850" s="1"/>
  <c r="AR1850" s="1"/>
  <c r="R1850"/>
  <c r="AB1850" s="1"/>
  <c r="AP1850" s="1"/>
  <c r="S1850"/>
  <c r="P1850"/>
  <c r="U1618"/>
  <c r="T1618"/>
  <c r="AD1618" s="1"/>
  <c r="AR1618" s="1"/>
  <c r="R1618"/>
  <c r="AB1618" s="1"/>
  <c r="AP1618" s="1"/>
  <c r="P1618"/>
  <c r="S1618"/>
  <c r="T2913"/>
  <c r="AD2913" s="1"/>
  <c r="AR2913" s="1"/>
  <c r="P2913"/>
  <c r="U2913"/>
  <c r="R2913"/>
  <c r="AB2913" s="1"/>
  <c r="AP2913" s="1"/>
  <c r="S2913"/>
  <c r="T2801"/>
  <c r="AD2801" s="1"/>
  <c r="AR2801" s="1"/>
  <c r="P2801"/>
  <c r="R2801"/>
  <c r="AB2801" s="1"/>
  <c r="AP2801" s="1"/>
  <c r="S2801"/>
  <c r="U2801"/>
  <c r="T2705"/>
  <c r="AD2705" s="1"/>
  <c r="AR2705" s="1"/>
  <c r="P2705"/>
  <c r="R2705"/>
  <c r="AB2705" s="1"/>
  <c r="AP2705" s="1"/>
  <c r="U2705"/>
  <c r="S2705"/>
  <c r="T2609"/>
  <c r="AD2609" s="1"/>
  <c r="AR2609" s="1"/>
  <c r="P2609"/>
  <c r="R2609"/>
  <c r="AB2609" s="1"/>
  <c r="AP2609" s="1"/>
  <c r="S2609"/>
  <c r="U2609"/>
  <c r="P2529"/>
  <c r="U2529"/>
  <c r="R2529"/>
  <c r="AB2529" s="1"/>
  <c r="AP2529" s="1"/>
  <c r="T2529"/>
  <c r="AD2529" s="1"/>
  <c r="AR2529" s="1"/>
  <c r="S2529"/>
  <c r="P2465"/>
  <c r="U2465"/>
  <c r="R2465"/>
  <c r="AB2465" s="1"/>
  <c r="AP2465" s="1"/>
  <c r="S2465"/>
  <c r="T2465"/>
  <c r="AD2465" s="1"/>
  <c r="AR2465" s="1"/>
  <c r="T2385"/>
  <c r="AD2385" s="1"/>
  <c r="AR2385" s="1"/>
  <c r="P2385"/>
  <c r="R2385"/>
  <c r="AB2385" s="1"/>
  <c r="AP2385" s="1"/>
  <c r="U2385"/>
  <c r="S2385"/>
  <c r="T2321"/>
  <c r="AD2321" s="1"/>
  <c r="AR2321" s="1"/>
  <c r="P2321"/>
  <c r="R2321"/>
  <c r="AB2321" s="1"/>
  <c r="AP2321" s="1"/>
  <c r="U2321"/>
  <c r="S2321"/>
  <c r="T2257"/>
  <c r="AD2257" s="1"/>
  <c r="AR2257" s="1"/>
  <c r="P2257"/>
  <c r="R2257"/>
  <c r="AB2257" s="1"/>
  <c r="AP2257" s="1"/>
  <c r="U2257"/>
  <c r="S2257"/>
  <c r="U2177"/>
  <c r="T2177"/>
  <c r="AD2177" s="1"/>
  <c r="AR2177" s="1"/>
  <c r="P2177"/>
  <c r="R2177"/>
  <c r="AB2177" s="1"/>
  <c r="AP2177" s="1"/>
  <c r="S2177"/>
  <c r="U2033"/>
  <c r="T2033"/>
  <c r="AD2033" s="1"/>
  <c r="AR2033" s="1"/>
  <c r="P2033"/>
  <c r="R2033"/>
  <c r="AB2033" s="1"/>
  <c r="AP2033" s="1"/>
  <c r="S2033"/>
  <c r="U1905"/>
  <c r="T1905"/>
  <c r="AD1905" s="1"/>
  <c r="AR1905" s="1"/>
  <c r="P1905"/>
  <c r="R1905"/>
  <c r="AB1905" s="1"/>
  <c r="AP1905" s="1"/>
  <c r="S1905"/>
  <c r="T1793"/>
  <c r="AD1793" s="1"/>
  <c r="AR1793" s="1"/>
  <c r="U1793"/>
  <c r="P1793"/>
  <c r="R1793"/>
  <c r="AB1793" s="1"/>
  <c r="AP1793" s="1"/>
  <c r="S1793"/>
  <c r="U1681"/>
  <c r="T1681"/>
  <c r="AD1681" s="1"/>
  <c r="AR1681" s="1"/>
  <c r="P1681"/>
  <c r="R1681"/>
  <c r="AB1681" s="1"/>
  <c r="AP1681" s="1"/>
  <c r="S1681"/>
  <c r="U1686"/>
  <c r="T1686"/>
  <c r="AD1686" s="1"/>
  <c r="AR1686" s="1"/>
  <c r="S1686"/>
  <c r="R1686"/>
  <c r="AB1686" s="1"/>
  <c r="AP1686" s="1"/>
  <c r="P1686"/>
  <c r="U1430"/>
  <c r="T1430"/>
  <c r="AD1430" s="1"/>
  <c r="AR1430" s="1"/>
  <c r="S1430"/>
  <c r="R1430"/>
  <c r="AB1430" s="1"/>
  <c r="AP1430" s="1"/>
  <c r="P1430"/>
  <c r="U1030"/>
  <c r="T1030"/>
  <c r="AD1030" s="1"/>
  <c r="AR1030" s="1"/>
  <c r="S1030"/>
  <c r="R1030"/>
  <c r="AB1030" s="1"/>
  <c r="AP1030" s="1"/>
  <c r="P1030"/>
  <c r="U262"/>
  <c r="T262"/>
  <c r="AD262" s="1"/>
  <c r="AR262" s="1"/>
  <c r="S262"/>
  <c r="R262"/>
  <c r="AB262" s="1"/>
  <c r="AP262" s="1"/>
  <c r="P262"/>
  <c r="U2759"/>
  <c r="T2759"/>
  <c r="AD2759" s="1"/>
  <c r="AR2759" s="1"/>
  <c r="S2759"/>
  <c r="R2759"/>
  <c r="AB2759" s="1"/>
  <c r="AP2759" s="1"/>
  <c r="P2759"/>
  <c r="U2503"/>
  <c r="T2503"/>
  <c r="AD2503" s="1"/>
  <c r="AR2503" s="1"/>
  <c r="S2503"/>
  <c r="R2503"/>
  <c r="AB2503" s="1"/>
  <c r="AP2503" s="1"/>
  <c r="P2503"/>
  <c r="U2247"/>
  <c r="T2247"/>
  <c r="AD2247" s="1"/>
  <c r="AR2247" s="1"/>
  <c r="S2247"/>
  <c r="R2247"/>
  <c r="AB2247" s="1"/>
  <c r="AP2247" s="1"/>
  <c r="P2247"/>
  <c r="U1991"/>
  <c r="T1991"/>
  <c r="AD1991" s="1"/>
  <c r="AR1991" s="1"/>
  <c r="S1991"/>
  <c r="R1991"/>
  <c r="AB1991" s="1"/>
  <c r="AP1991" s="1"/>
  <c r="P1991"/>
  <c r="U1735"/>
  <c r="T1735"/>
  <c r="AD1735" s="1"/>
  <c r="AR1735" s="1"/>
  <c r="S1735"/>
  <c r="R1735"/>
  <c r="AB1735" s="1"/>
  <c r="AP1735" s="1"/>
  <c r="P1735"/>
  <c r="U1487"/>
  <c r="T1487"/>
  <c r="AD1487" s="1"/>
  <c r="AR1487" s="1"/>
  <c r="S1487"/>
  <c r="R1487"/>
  <c r="AB1487" s="1"/>
  <c r="AP1487" s="1"/>
  <c r="P1487"/>
  <c r="U1103"/>
  <c r="T1103"/>
  <c r="AD1103" s="1"/>
  <c r="AR1103" s="1"/>
  <c r="S1103"/>
  <c r="R1103"/>
  <c r="AB1103" s="1"/>
  <c r="AP1103" s="1"/>
  <c r="P1103"/>
  <c r="U847"/>
  <c r="T847"/>
  <c r="AD847" s="1"/>
  <c r="AR847" s="1"/>
  <c r="S847"/>
  <c r="R847"/>
  <c r="AB847" s="1"/>
  <c r="AP847" s="1"/>
  <c r="P847"/>
  <c r="U463"/>
  <c r="T463"/>
  <c r="AD463" s="1"/>
  <c r="AR463" s="1"/>
  <c r="S463"/>
  <c r="R463"/>
  <c r="AB463" s="1"/>
  <c r="AP463" s="1"/>
  <c r="P463"/>
  <c r="U2626"/>
  <c r="T2626"/>
  <c r="AD2626" s="1"/>
  <c r="AR2626" s="1"/>
  <c r="R2626"/>
  <c r="AB2626" s="1"/>
  <c r="AP2626" s="1"/>
  <c r="P2626"/>
  <c r="S2626"/>
  <c r="U2298"/>
  <c r="T2298"/>
  <c r="AD2298" s="1"/>
  <c r="AR2298" s="1"/>
  <c r="R2298"/>
  <c r="AB2298" s="1"/>
  <c r="AP2298" s="1"/>
  <c r="S2298"/>
  <c r="P2298"/>
  <c r="U2090"/>
  <c r="R2090"/>
  <c r="AB2090" s="1"/>
  <c r="AP2090" s="1"/>
  <c r="T2090"/>
  <c r="AD2090" s="1"/>
  <c r="AR2090" s="1"/>
  <c r="S2090"/>
  <c r="P2090"/>
  <c r="U2971"/>
  <c r="T2971"/>
  <c r="AD2971" s="1"/>
  <c r="AR2971" s="1"/>
  <c r="S2971"/>
  <c r="R2971"/>
  <c r="AB2971" s="1"/>
  <c r="AP2971" s="1"/>
  <c r="P2971"/>
  <c r="U2843"/>
  <c r="T2843"/>
  <c r="AD2843" s="1"/>
  <c r="AR2843" s="1"/>
  <c r="S2843"/>
  <c r="R2843"/>
  <c r="AB2843" s="1"/>
  <c r="AP2843" s="1"/>
  <c r="P2843"/>
  <c r="U2715"/>
  <c r="T2715"/>
  <c r="AD2715" s="1"/>
  <c r="AR2715" s="1"/>
  <c r="S2715"/>
  <c r="R2715"/>
  <c r="AB2715" s="1"/>
  <c r="AP2715" s="1"/>
  <c r="P2715"/>
  <c r="U2587"/>
  <c r="T2587"/>
  <c r="AD2587" s="1"/>
  <c r="AR2587" s="1"/>
  <c r="S2587"/>
  <c r="R2587"/>
  <c r="AB2587" s="1"/>
  <c r="AP2587" s="1"/>
  <c r="P2587"/>
  <c r="U2459"/>
  <c r="T2459"/>
  <c r="AD2459" s="1"/>
  <c r="AR2459" s="1"/>
  <c r="S2459"/>
  <c r="R2459"/>
  <c r="AB2459" s="1"/>
  <c r="AP2459" s="1"/>
  <c r="P2459"/>
  <c r="U2331"/>
  <c r="T2331"/>
  <c r="AD2331" s="1"/>
  <c r="AR2331" s="1"/>
  <c r="S2331"/>
  <c r="R2331"/>
  <c r="AB2331" s="1"/>
  <c r="AP2331" s="1"/>
  <c r="P2331"/>
  <c r="U2203"/>
  <c r="T2203"/>
  <c r="AD2203" s="1"/>
  <c r="AR2203" s="1"/>
  <c r="S2203"/>
  <c r="R2203"/>
  <c r="AB2203" s="1"/>
  <c r="AP2203" s="1"/>
  <c r="P2203"/>
  <c r="U2075"/>
  <c r="T2075"/>
  <c r="AD2075" s="1"/>
  <c r="AR2075" s="1"/>
  <c r="S2075"/>
  <c r="R2075"/>
  <c r="AB2075" s="1"/>
  <c r="AP2075" s="1"/>
  <c r="P2075"/>
  <c r="U1947"/>
  <c r="T1947"/>
  <c r="AD1947" s="1"/>
  <c r="AR1947" s="1"/>
  <c r="S1947"/>
  <c r="R1947"/>
  <c r="AB1947" s="1"/>
  <c r="AP1947" s="1"/>
  <c r="P1947"/>
  <c r="U1819"/>
  <c r="T1819"/>
  <c r="AD1819" s="1"/>
  <c r="AR1819" s="1"/>
  <c r="S1819"/>
  <c r="R1819"/>
  <c r="AB1819" s="1"/>
  <c r="AP1819" s="1"/>
  <c r="P1819"/>
  <c r="U1691"/>
  <c r="T1691"/>
  <c r="AD1691" s="1"/>
  <c r="AR1691" s="1"/>
  <c r="S1691"/>
  <c r="R1691"/>
  <c r="AB1691" s="1"/>
  <c r="AP1691" s="1"/>
  <c r="P1691"/>
  <c r="U1563"/>
  <c r="T1563"/>
  <c r="AD1563" s="1"/>
  <c r="AR1563" s="1"/>
  <c r="S1563"/>
  <c r="R1563"/>
  <c r="AB1563" s="1"/>
  <c r="AP1563" s="1"/>
  <c r="P1563"/>
  <c r="U1435"/>
  <c r="T1435"/>
  <c r="AD1435" s="1"/>
  <c r="AR1435" s="1"/>
  <c r="S1435"/>
  <c r="R1435"/>
  <c r="AB1435" s="1"/>
  <c r="AP1435" s="1"/>
  <c r="P1435"/>
  <c r="U1307"/>
  <c r="T1307"/>
  <c r="AD1307" s="1"/>
  <c r="AR1307" s="1"/>
  <c r="S1307"/>
  <c r="R1307"/>
  <c r="AB1307" s="1"/>
  <c r="AP1307" s="1"/>
  <c r="P1307"/>
  <c r="U1179"/>
  <c r="T1179"/>
  <c r="AD1179" s="1"/>
  <c r="AR1179" s="1"/>
  <c r="S1179"/>
  <c r="R1179"/>
  <c r="AB1179" s="1"/>
  <c r="AP1179" s="1"/>
  <c r="P1179"/>
  <c r="U1051"/>
  <c r="T1051"/>
  <c r="AD1051" s="1"/>
  <c r="AR1051" s="1"/>
  <c r="S1051"/>
  <c r="R1051"/>
  <c r="AB1051" s="1"/>
  <c r="AP1051" s="1"/>
  <c r="P1051"/>
  <c r="U923"/>
  <c r="T923"/>
  <c r="AD923" s="1"/>
  <c r="AR923" s="1"/>
  <c r="S923"/>
  <c r="R923"/>
  <c r="AB923" s="1"/>
  <c r="AP923" s="1"/>
  <c r="P923"/>
  <c r="U795"/>
  <c r="T795"/>
  <c r="AD795" s="1"/>
  <c r="AR795" s="1"/>
  <c r="S795"/>
  <c r="R795"/>
  <c r="AB795" s="1"/>
  <c r="AP795" s="1"/>
  <c r="P795"/>
  <c r="U667"/>
  <c r="T667"/>
  <c r="AD667" s="1"/>
  <c r="AR667" s="1"/>
  <c r="S667"/>
  <c r="R667"/>
  <c r="AB667" s="1"/>
  <c r="AP667" s="1"/>
  <c r="P667"/>
  <c r="U539"/>
  <c r="T539"/>
  <c r="AD539" s="1"/>
  <c r="AR539" s="1"/>
  <c r="S539"/>
  <c r="R539"/>
  <c r="AB539" s="1"/>
  <c r="AP539" s="1"/>
  <c r="P539"/>
  <c r="U411"/>
  <c r="T411"/>
  <c r="AD411" s="1"/>
  <c r="AR411" s="1"/>
  <c r="S411"/>
  <c r="R411"/>
  <c r="AB411" s="1"/>
  <c r="AP411" s="1"/>
  <c r="P411"/>
  <c r="U283"/>
  <c r="T283"/>
  <c r="AD283" s="1"/>
  <c r="AR283" s="1"/>
  <c r="S283"/>
  <c r="R283"/>
  <c r="AB283" s="1"/>
  <c r="AP283" s="1"/>
  <c r="P283"/>
  <c r="U155"/>
  <c r="T155"/>
  <c r="AD155" s="1"/>
  <c r="AR155" s="1"/>
  <c r="S155"/>
  <c r="R155"/>
  <c r="AB155" s="1"/>
  <c r="AP155" s="1"/>
  <c r="P155"/>
  <c r="U27"/>
  <c r="T27"/>
  <c r="AD27" s="1"/>
  <c r="AR27" s="1"/>
  <c r="S27"/>
  <c r="R27"/>
  <c r="AB27" s="1"/>
  <c r="AP27" s="1"/>
  <c r="P27"/>
  <c r="U2790"/>
  <c r="T2790"/>
  <c r="AD2790" s="1"/>
  <c r="AR2790" s="1"/>
  <c r="S2790"/>
  <c r="R2790"/>
  <c r="AB2790" s="1"/>
  <c r="AP2790" s="1"/>
  <c r="P2790"/>
  <c r="U2534"/>
  <c r="T2534"/>
  <c r="AD2534" s="1"/>
  <c r="AR2534" s="1"/>
  <c r="S2534"/>
  <c r="R2534"/>
  <c r="AB2534" s="1"/>
  <c r="AP2534" s="1"/>
  <c r="P2534"/>
  <c r="U2278"/>
  <c r="T2278"/>
  <c r="AD2278" s="1"/>
  <c r="AR2278" s="1"/>
  <c r="S2278"/>
  <c r="R2278"/>
  <c r="AB2278" s="1"/>
  <c r="AP2278" s="1"/>
  <c r="P2278"/>
  <c r="U2022"/>
  <c r="T2022"/>
  <c r="AD2022" s="1"/>
  <c r="AR2022" s="1"/>
  <c r="S2022"/>
  <c r="R2022"/>
  <c r="AB2022" s="1"/>
  <c r="AP2022" s="1"/>
  <c r="P2022"/>
  <c r="U1766"/>
  <c r="T1766"/>
  <c r="AD1766" s="1"/>
  <c r="AR1766" s="1"/>
  <c r="S1766"/>
  <c r="R1766"/>
  <c r="AB1766" s="1"/>
  <c r="AP1766" s="1"/>
  <c r="P1766"/>
  <c r="U1126"/>
  <c r="T1126"/>
  <c r="AD1126" s="1"/>
  <c r="AR1126" s="1"/>
  <c r="S1126"/>
  <c r="R1126"/>
  <c r="AB1126" s="1"/>
  <c r="AP1126" s="1"/>
  <c r="P1126"/>
  <c r="U630"/>
  <c r="T630"/>
  <c r="AD630" s="1"/>
  <c r="AR630" s="1"/>
  <c r="S630"/>
  <c r="R630"/>
  <c r="AB630" s="1"/>
  <c r="AP630" s="1"/>
  <c r="P630"/>
  <c r="U374"/>
  <c r="T374"/>
  <c r="AD374" s="1"/>
  <c r="AR374" s="1"/>
  <c r="S374"/>
  <c r="R374"/>
  <c r="AB374" s="1"/>
  <c r="AP374" s="1"/>
  <c r="P374"/>
  <c r="U2959"/>
  <c r="T2959"/>
  <c r="AD2959" s="1"/>
  <c r="AR2959" s="1"/>
  <c r="S2959"/>
  <c r="R2959"/>
  <c r="AB2959" s="1"/>
  <c r="AP2959" s="1"/>
  <c r="P2959"/>
  <c r="U2447"/>
  <c r="T2447"/>
  <c r="AD2447" s="1"/>
  <c r="AR2447" s="1"/>
  <c r="S2447"/>
  <c r="R2447"/>
  <c r="AB2447" s="1"/>
  <c r="AP2447" s="1"/>
  <c r="P2447"/>
  <c r="U1935"/>
  <c r="T1935"/>
  <c r="AD1935" s="1"/>
  <c r="AR1935" s="1"/>
  <c r="S1935"/>
  <c r="R1935"/>
  <c r="AB1935" s="1"/>
  <c r="AP1935" s="1"/>
  <c r="P1935"/>
  <c r="U1679"/>
  <c r="T1679"/>
  <c r="AD1679" s="1"/>
  <c r="AR1679" s="1"/>
  <c r="S1679"/>
  <c r="R1679"/>
  <c r="AB1679" s="1"/>
  <c r="AP1679" s="1"/>
  <c r="P1679"/>
  <c r="U2698"/>
  <c r="R2698"/>
  <c r="AB2698" s="1"/>
  <c r="AP2698" s="1"/>
  <c r="S2698"/>
  <c r="P2698"/>
  <c r="T2698"/>
  <c r="AD2698" s="1"/>
  <c r="AR2698" s="1"/>
  <c r="U2218"/>
  <c r="R2218"/>
  <c r="AB2218" s="1"/>
  <c r="AP2218" s="1"/>
  <c r="T2218"/>
  <c r="AD2218" s="1"/>
  <c r="AR2218" s="1"/>
  <c r="S2218"/>
  <c r="P2218"/>
  <c r="U1930"/>
  <c r="T1930"/>
  <c r="AD1930" s="1"/>
  <c r="AR1930" s="1"/>
  <c r="R1930"/>
  <c r="AB1930" s="1"/>
  <c r="AP1930" s="1"/>
  <c r="S1930"/>
  <c r="P1930"/>
  <c r="U1730"/>
  <c r="T1730"/>
  <c r="AD1730" s="1"/>
  <c r="AR1730" s="1"/>
  <c r="R1730"/>
  <c r="AB1730" s="1"/>
  <c r="AP1730" s="1"/>
  <c r="P1730"/>
  <c r="S1730"/>
  <c r="U1602"/>
  <c r="T1602"/>
  <c r="AD1602" s="1"/>
  <c r="AR1602" s="1"/>
  <c r="R1602"/>
  <c r="AB1602" s="1"/>
  <c r="AP1602" s="1"/>
  <c r="P1602"/>
  <c r="S1602"/>
  <c r="T2969"/>
  <c r="AD2969" s="1"/>
  <c r="AR2969" s="1"/>
  <c r="U2969"/>
  <c r="P2969"/>
  <c r="R2969"/>
  <c r="AB2969" s="1"/>
  <c r="AP2969" s="1"/>
  <c r="S2969"/>
  <c r="T2905"/>
  <c r="AD2905" s="1"/>
  <c r="AR2905" s="1"/>
  <c r="U2905"/>
  <c r="P2905"/>
  <c r="R2905"/>
  <c r="AB2905" s="1"/>
  <c r="AP2905" s="1"/>
  <c r="S2905"/>
  <c r="T2841"/>
  <c r="AD2841" s="1"/>
  <c r="AR2841" s="1"/>
  <c r="U2841"/>
  <c r="P2841"/>
  <c r="R2841"/>
  <c r="AB2841" s="1"/>
  <c r="AP2841" s="1"/>
  <c r="S2841"/>
  <c r="T2777"/>
  <c r="AD2777" s="1"/>
  <c r="AR2777" s="1"/>
  <c r="U2777"/>
  <c r="P2777"/>
  <c r="R2777"/>
  <c r="AB2777" s="1"/>
  <c r="AP2777" s="1"/>
  <c r="S2777"/>
  <c r="T2713"/>
  <c r="AD2713" s="1"/>
  <c r="AR2713" s="1"/>
  <c r="U2713"/>
  <c r="P2713"/>
  <c r="R2713"/>
  <c r="AB2713" s="1"/>
  <c r="AP2713" s="1"/>
  <c r="S2713"/>
  <c r="T2649"/>
  <c r="AD2649" s="1"/>
  <c r="AR2649" s="1"/>
  <c r="U2649"/>
  <c r="P2649"/>
  <c r="R2649"/>
  <c r="AB2649" s="1"/>
  <c r="AP2649" s="1"/>
  <c r="S2649"/>
  <c r="T2585"/>
  <c r="AD2585" s="1"/>
  <c r="AR2585" s="1"/>
  <c r="U2585"/>
  <c r="P2585"/>
  <c r="R2585"/>
  <c r="AB2585" s="1"/>
  <c r="AP2585" s="1"/>
  <c r="S2585"/>
  <c r="T2521"/>
  <c r="AD2521" s="1"/>
  <c r="AR2521" s="1"/>
  <c r="U2521"/>
  <c r="P2521"/>
  <c r="R2521"/>
  <c r="AB2521" s="1"/>
  <c r="AP2521" s="1"/>
  <c r="S2521"/>
  <c r="T2457"/>
  <c r="AD2457" s="1"/>
  <c r="AR2457" s="1"/>
  <c r="U2457"/>
  <c r="P2457"/>
  <c r="R2457"/>
  <c r="AB2457" s="1"/>
  <c r="AP2457" s="1"/>
  <c r="S2457"/>
  <c r="T2393"/>
  <c r="AD2393" s="1"/>
  <c r="AR2393" s="1"/>
  <c r="U2393"/>
  <c r="P2393"/>
  <c r="R2393"/>
  <c r="AB2393" s="1"/>
  <c r="AP2393" s="1"/>
  <c r="S2393"/>
  <c r="T2329"/>
  <c r="AD2329" s="1"/>
  <c r="AR2329" s="1"/>
  <c r="U2329"/>
  <c r="P2329"/>
  <c r="R2329"/>
  <c r="AB2329" s="1"/>
  <c r="AP2329" s="1"/>
  <c r="S2329"/>
  <c r="T2265"/>
  <c r="AD2265" s="1"/>
  <c r="AR2265" s="1"/>
  <c r="U2265"/>
  <c r="P2265"/>
  <c r="R2265"/>
  <c r="AB2265" s="1"/>
  <c r="AP2265" s="1"/>
  <c r="S2265"/>
  <c r="T2201"/>
  <c r="AD2201" s="1"/>
  <c r="AR2201" s="1"/>
  <c r="U2201"/>
  <c r="P2201"/>
  <c r="R2201"/>
  <c r="AB2201" s="1"/>
  <c r="AP2201" s="1"/>
  <c r="S2201"/>
  <c r="T2137"/>
  <c r="AD2137" s="1"/>
  <c r="AR2137" s="1"/>
  <c r="U2137"/>
  <c r="P2137"/>
  <c r="R2137"/>
  <c r="AB2137" s="1"/>
  <c r="AP2137" s="1"/>
  <c r="S2137"/>
  <c r="T2073"/>
  <c r="AD2073" s="1"/>
  <c r="AR2073" s="1"/>
  <c r="U2073"/>
  <c r="P2073"/>
  <c r="R2073"/>
  <c r="AB2073" s="1"/>
  <c r="AP2073" s="1"/>
  <c r="S2073"/>
  <c r="T2009"/>
  <c r="AD2009" s="1"/>
  <c r="AR2009" s="1"/>
  <c r="U2009"/>
  <c r="P2009"/>
  <c r="R2009"/>
  <c r="AB2009" s="1"/>
  <c r="AP2009" s="1"/>
  <c r="S2009"/>
  <c r="T1945"/>
  <c r="AD1945" s="1"/>
  <c r="AR1945" s="1"/>
  <c r="U1945"/>
  <c r="P1945"/>
  <c r="R1945"/>
  <c r="AB1945" s="1"/>
  <c r="AP1945" s="1"/>
  <c r="S1945"/>
  <c r="T1881"/>
  <c r="AD1881" s="1"/>
  <c r="AR1881" s="1"/>
  <c r="U1881"/>
  <c r="P1881"/>
  <c r="R1881"/>
  <c r="AB1881" s="1"/>
  <c r="AP1881" s="1"/>
  <c r="S1881"/>
  <c r="T1817"/>
  <c r="AD1817" s="1"/>
  <c r="AR1817" s="1"/>
  <c r="U1817"/>
  <c r="P1817"/>
  <c r="R1817"/>
  <c r="AB1817" s="1"/>
  <c r="AP1817" s="1"/>
  <c r="S1817"/>
  <c r="T1753"/>
  <c r="AD1753" s="1"/>
  <c r="AR1753" s="1"/>
  <c r="U1753"/>
  <c r="P1753"/>
  <c r="R1753"/>
  <c r="AB1753" s="1"/>
  <c r="AP1753" s="1"/>
  <c r="S1753"/>
  <c r="T1689"/>
  <c r="AD1689" s="1"/>
  <c r="AR1689" s="1"/>
  <c r="U1689"/>
  <c r="P1689"/>
  <c r="R1689"/>
  <c r="AB1689" s="1"/>
  <c r="AP1689" s="1"/>
  <c r="S1689"/>
  <c r="T1625"/>
  <c r="AD1625" s="1"/>
  <c r="AR1625" s="1"/>
  <c r="U1625"/>
  <c r="P1625"/>
  <c r="R1625"/>
  <c r="AB1625" s="1"/>
  <c r="AP1625" s="1"/>
  <c r="S1625"/>
  <c r="T1561"/>
  <c r="AD1561" s="1"/>
  <c r="AR1561" s="1"/>
  <c r="U1561"/>
  <c r="P1561"/>
  <c r="R1561"/>
  <c r="AB1561" s="1"/>
  <c r="AP1561" s="1"/>
  <c r="S1561"/>
  <c r="T1497"/>
  <c r="AD1497" s="1"/>
  <c r="AR1497" s="1"/>
  <c r="U1497"/>
  <c r="P1497"/>
  <c r="R1497"/>
  <c r="AB1497" s="1"/>
  <c r="AP1497" s="1"/>
  <c r="S1497"/>
  <c r="T1433"/>
  <c r="AD1433" s="1"/>
  <c r="AR1433" s="1"/>
  <c r="U1433"/>
  <c r="P1433"/>
  <c r="R1433"/>
  <c r="AB1433" s="1"/>
  <c r="AP1433" s="1"/>
  <c r="S1433"/>
  <c r="T1369"/>
  <c r="AD1369" s="1"/>
  <c r="AR1369" s="1"/>
  <c r="U1369"/>
  <c r="P1369"/>
  <c r="R1369"/>
  <c r="AB1369" s="1"/>
  <c r="AP1369" s="1"/>
  <c r="S1369"/>
  <c r="T1305"/>
  <c r="AD1305" s="1"/>
  <c r="AR1305" s="1"/>
  <c r="U1305"/>
  <c r="P1305"/>
  <c r="R1305"/>
  <c r="AB1305" s="1"/>
  <c r="AP1305" s="1"/>
  <c r="S1305"/>
  <c r="T1241"/>
  <c r="AD1241" s="1"/>
  <c r="AR1241" s="1"/>
  <c r="U1241"/>
  <c r="P1241"/>
  <c r="R1241"/>
  <c r="AB1241" s="1"/>
  <c r="AP1241" s="1"/>
  <c r="S1241"/>
  <c r="T1177"/>
  <c r="AD1177" s="1"/>
  <c r="AR1177" s="1"/>
  <c r="U1177"/>
  <c r="P1177"/>
  <c r="R1177"/>
  <c r="AB1177" s="1"/>
  <c r="AP1177" s="1"/>
  <c r="S1177"/>
  <c r="T1113"/>
  <c r="AD1113" s="1"/>
  <c r="AR1113" s="1"/>
  <c r="U1113"/>
  <c r="P1113"/>
  <c r="R1113"/>
  <c r="AB1113" s="1"/>
  <c r="AP1113" s="1"/>
  <c r="S1113"/>
  <c r="U2113"/>
  <c r="T2113"/>
  <c r="AD2113" s="1"/>
  <c r="AR2113" s="1"/>
  <c r="P2113"/>
  <c r="R2113"/>
  <c r="AB2113" s="1"/>
  <c r="AP2113" s="1"/>
  <c r="S2113"/>
  <c r="U1985"/>
  <c r="T1985"/>
  <c r="AD1985" s="1"/>
  <c r="AR1985" s="1"/>
  <c r="P1985"/>
  <c r="R1985"/>
  <c r="AB1985" s="1"/>
  <c r="AP1985" s="1"/>
  <c r="S1985"/>
  <c r="U1841"/>
  <c r="T1841"/>
  <c r="AD1841" s="1"/>
  <c r="AR1841" s="1"/>
  <c r="P1841"/>
  <c r="R1841"/>
  <c r="AB1841" s="1"/>
  <c r="AP1841" s="1"/>
  <c r="S1841"/>
  <c r="T1697"/>
  <c r="AD1697" s="1"/>
  <c r="AR1697" s="1"/>
  <c r="P1697"/>
  <c r="U1697"/>
  <c r="R1697"/>
  <c r="AB1697" s="1"/>
  <c r="AP1697" s="1"/>
  <c r="S1697"/>
  <c r="T1601"/>
  <c r="AD1601" s="1"/>
  <c r="AR1601" s="1"/>
  <c r="U1601"/>
  <c r="P1601"/>
  <c r="R1601"/>
  <c r="AB1601" s="1"/>
  <c r="AP1601" s="1"/>
  <c r="S1601"/>
  <c r="U1521"/>
  <c r="T1521"/>
  <c r="AD1521" s="1"/>
  <c r="AR1521" s="1"/>
  <c r="P1521"/>
  <c r="R1521"/>
  <c r="AB1521" s="1"/>
  <c r="AP1521" s="1"/>
  <c r="S1521"/>
  <c r="U1457"/>
  <c r="T1457"/>
  <c r="AD1457" s="1"/>
  <c r="AR1457" s="1"/>
  <c r="P1457"/>
  <c r="R1457"/>
  <c r="AB1457" s="1"/>
  <c r="AP1457" s="1"/>
  <c r="S1457"/>
  <c r="U1393"/>
  <c r="T1393"/>
  <c r="AD1393" s="1"/>
  <c r="AR1393" s="1"/>
  <c r="P1393"/>
  <c r="R1393"/>
  <c r="AB1393" s="1"/>
  <c r="AP1393" s="1"/>
  <c r="S1393"/>
  <c r="U1329"/>
  <c r="T1329"/>
  <c r="AD1329" s="1"/>
  <c r="AR1329" s="1"/>
  <c r="P1329"/>
  <c r="R1329"/>
  <c r="AB1329" s="1"/>
  <c r="AP1329" s="1"/>
  <c r="S1329"/>
  <c r="U1265"/>
  <c r="T1265"/>
  <c r="AD1265" s="1"/>
  <c r="AR1265" s="1"/>
  <c r="P1265"/>
  <c r="R1265"/>
  <c r="AB1265" s="1"/>
  <c r="AP1265" s="1"/>
  <c r="S1265"/>
  <c r="U1201"/>
  <c r="T1201"/>
  <c r="AD1201" s="1"/>
  <c r="AR1201" s="1"/>
  <c r="P1201"/>
  <c r="R1201"/>
  <c r="AB1201" s="1"/>
  <c r="AP1201" s="1"/>
  <c r="S1201"/>
  <c r="U1137"/>
  <c r="T1137"/>
  <c r="AD1137" s="1"/>
  <c r="AR1137" s="1"/>
  <c r="P1137"/>
  <c r="R1137"/>
  <c r="AB1137" s="1"/>
  <c r="AP1137" s="1"/>
  <c r="S1137"/>
  <c r="U1073"/>
  <c r="T1073"/>
  <c r="AD1073" s="1"/>
  <c r="AR1073" s="1"/>
  <c r="P1073"/>
  <c r="R1073"/>
  <c r="AB1073" s="1"/>
  <c r="AP1073" s="1"/>
  <c r="S1073"/>
  <c r="U1009"/>
  <c r="T1009"/>
  <c r="AD1009" s="1"/>
  <c r="AR1009" s="1"/>
  <c r="P1009"/>
  <c r="R1009"/>
  <c r="AB1009" s="1"/>
  <c r="AP1009" s="1"/>
  <c r="S1009"/>
  <c r="U945"/>
  <c r="T945"/>
  <c r="AD945" s="1"/>
  <c r="AR945" s="1"/>
  <c r="P945"/>
  <c r="R945"/>
  <c r="AB945" s="1"/>
  <c r="AP945" s="1"/>
  <c r="S945"/>
  <c r="U881"/>
  <c r="T881"/>
  <c r="AD881" s="1"/>
  <c r="AR881" s="1"/>
  <c r="P881"/>
  <c r="R881"/>
  <c r="AB881" s="1"/>
  <c r="AP881" s="1"/>
  <c r="S881"/>
  <c r="U817"/>
  <c r="T817"/>
  <c r="AD817" s="1"/>
  <c r="AR817" s="1"/>
  <c r="P817"/>
  <c r="R817"/>
  <c r="AB817" s="1"/>
  <c r="AP817" s="1"/>
  <c r="S817"/>
  <c r="U753"/>
  <c r="T753"/>
  <c r="AD753" s="1"/>
  <c r="AR753" s="1"/>
  <c r="P753"/>
  <c r="R753"/>
  <c r="AB753" s="1"/>
  <c r="AP753" s="1"/>
  <c r="S753"/>
  <c r="U2942"/>
  <c r="T2942"/>
  <c r="AD2942" s="1"/>
  <c r="AR2942" s="1"/>
  <c r="S2942"/>
  <c r="P2942"/>
  <c r="R2942"/>
  <c r="AB2942" s="1"/>
  <c r="AP2942" s="1"/>
  <c r="U2686"/>
  <c r="T2686"/>
  <c r="AD2686" s="1"/>
  <c r="AR2686" s="1"/>
  <c r="S2686"/>
  <c r="P2686"/>
  <c r="R2686"/>
  <c r="AB2686" s="1"/>
  <c r="AP2686" s="1"/>
  <c r="U2430"/>
  <c r="T2430"/>
  <c r="AD2430" s="1"/>
  <c r="AR2430" s="1"/>
  <c r="S2430"/>
  <c r="P2430"/>
  <c r="R2430"/>
  <c r="AB2430" s="1"/>
  <c r="AP2430" s="1"/>
  <c r="U2174"/>
  <c r="T2174"/>
  <c r="AD2174" s="1"/>
  <c r="AR2174" s="1"/>
  <c r="S2174"/>
  <c r="P2174"/>
  <c r="R2174"/>
  <c r="AB2174" s="1"/>
  <c r="AP2174" s="1"/>
  <c r="U1918"/>
  <c r="T1918"/>
  <c r="AD1918" s="1"/>
  <c r="AR1918" s="1"/>
  <c r="S1918"/>
  <c r="P1918"/>
  <c r="R1918"/>
  <c r="AB1918" s="1"/>
  <c r="AP1918" s="1"/>
  <c r="U1670"/>
  <c r="T1670"/>
  <c r="AD1670" s="1"/>
  <c r="AR1670" s="1"/>
  <c r="S1670"/>
  <c r="R1670"/>
  <c r="AB1670" s="1"/>
  <c r="AP1670" s="1"/>
  <c r="P1670"/>
  <c r="U1414"/>
  <c r="T1414"/>
  <c r="AD1414" s="1"/>
  <c r="AR1414" s="1"/>
  <c r="S1414"/>
  <c r="R1414"/>
  <c r="AB1414" s="1"/>
  <c r="AP1414" s="1"/>
  <c r="P1414"/>
  <c r="U1014"/>
  <c r="T1014"/>
  <c r="AD1014" s="1"/>
  <c r="AR1014" s="1"/>
  <c r="S1014"/>
  <c r="R1014"/>
  <c r="AB1014" s="1"/>
  <c r="AP1014" s="1"/>
  <c r="P1014"/>
  <c r="U246"/>
  <c r="T246"/>
  <c r="AD246" s="1"/>
  <c r="AR246" s="1"/>
  <c r="S246"/>
  <c r="R246"/>
  <c r="AB246" s="1"/>
  <c r="AP246" s="1"/>
  <c r="P246"/>
  <c r="U1599"/>
  <c r="T1599"/>
  <c r="AD1599" s="1"/>
  <c r="AR1599" s="1"/>
  <c r="S1599"/>
  <c r="R1599"/>
  <c r="AB1599" s="1"/>
  <c r="AP1599" s="1"/>
  <c r="P1599"/>
  <c r="U2826"/>
  <c r="R2826"/>
  <c r="AB2826" s="1"/>
  <c r="AP2826" s="1"/>
  <c r="S2826"/>
  <c r="T2826"/>
  <c r="AD2826" s="1"/>
  <c r="AR2826" s="1"/>
  <c r="P2826"/>
  <c r="U2610"/>
  <c r="T2610"/>
  <c r="AD2610" s="1"/>
  <c r="AR2610" s="1"/>
  <c r="R2610"/>
  <c r="AB2610" s="1"/>
  <c r="AP2610" s="1"/>
  <c r="P2610"/>
  <c r="S2610"/>
  <c r="U2290"/>
  <c r="T2290"/>
  <c r="AD2290" s="1"/>
  <c r="AR2290" s="1"/>
  <c r="R2290"/>
  <c r="AB2290" s="1"/>
  <c r="AP2290" s="1"/>
  <c r="P2290"/>
  <c r="S2290"/>
  <c r="U1962"/>
  <c r="R1962"/>
  <c r="AB1962" s="1"/>
  <c r="AP1962" s="1"/>
  <c r="T1962"/>
  <c r="AD1962" s="1"/>
  <c r="AR1962" s="1"/>
  <c r="S1962"/>
  <c r="P1962"/>
  <c r="U2899"/>
  <c r="T2899"/>
  <c r="AD2899" s="1"/>
  <c r="AR2899" s="1"/>
  <c r="S2899"/>
  <c r="R2899"/>
  <c r="AB2899" s="1"/>
  <c r="AP2899" s="1"/>
  <c r="P2899"/>
  <c r="U2771"/>
  <c r="T2771"/>
  <c r="AD2771" s="1"/>
  <c r="AR2771" s="1"/>
  <c r="S2771"/>
  <c r="R2771"/>
  <c r="AB2771" s="1"/>
  <c r="AP2771" s="1"/>
  <c r="P2771"/>
  <c r="U2643"/>
  <c r="T2643"/>
  <c r="AD2643" s="1"/>
  <c r="AR2643" s="1"/>
  <c r="S2643"/>
  <c r="R2643"/>
  <c r="AB2643" s="1"/>
  <c r="AP2643" s="1"/>
  <c r="P2643"/>
  <c r="U2515"/>
  <c r="T2515"/>
  <c r="AD2515" s="1"/>
  <c r="AR2515" s="1"/>
  <c r="S2515"/>
  <c r="R2515"/>
  <c r="AB2515" s="1"/>
  <c r="AP2515" s="1"/>
  <c r="P2515"/>
  <c r="U2387"/>
  <c r="T2387"/>
  <c r="AD2387" s="1"/>
  <c r="AR2387" s="1"/>
  <c r="S2387"/>
  <c r="R2387"/>
  <c r="AB2387" s="1"/>
  <c r="AP2387" s="1"/>
  <c r="P2387"/>
  <c r="U2259"/>
  <c r="T2259"/>
  <c r="AD2259" s="1"/>
  <c r="AR2259" s="1"/>
  <c r="S2259"/>
  <c r="R2259"/>
  <c r="AB2259" s="1"/>
  <c r="AP2259" s="1"/>
  <c r="P2259"/>
  <c r="U2131"/>
  <c r="T2131"/>
  <c r="AD2131" s="1"/>
  <c r="AR2131" s="1"/>
  <c r="S2131"/>
  <c r="R2131"/>
  <c r="AB2131" s="1"/>
  <c r="AP2131" s="1"/>
  <c r="P2131"/>
  <c r="U2003"/>
  <c r="T2003"/>
  <c r="AD2003" s="1"/>
  <c r="AR2003" s="1"/>
  <c r="S2003"/>
  <c r="R2003"/>
  <c r="AB2003" s="1"/>
  <c r="AP2003" s="1"/>
  <c r="P2003"/>
  <c r="U1875"/>
  <c r="T1875"/>
  <c r="AD1875" s="1"/>
  <c r="AR1875" s="1"/>
  <c r="S1875"/>
  <c r="R1875"/>
  <c r="AB1875" s="1"/>
  <c r="AP1875" s="1"/>
  <c r="P1875"/>
  <c r="U1747"/>
  <c r="T1747"/>
  <c r="AD1747" s="1"/>
  <c r="AR1747" s="1"/>
  <c r="S1747"/>
  <c r="R1747"/>
  <c r="AB1747" s="1"/>
  <c r="AP1747" s="1"/>
  <c r="P1747"/>
  <c r="U1619"/>
  <c r="T1619"/>
  <c r="AD1619" s="1"/>
  <c r="AR1619" s="1"/>
  <c r="S1619"/>
  <c r="R1619"/>
  <c r="AB1619" s="1"/>
  <c r="AP1619" s="1"/>
  <c r="P1619"/>
  <c r="U2774"/>
  <c r="T2774"/>
  <c r="AD2774" s="1"/>
  <c r="AR2774" s="1"/>
  <c r="S2774"/>
  <c r="R2774"/>
  <c r="AB2774" s="1"/>
  <c r="AP2774" s="1"/>
  <c r="P2774"/>
  <c r="U2518"/>
  <c r="T2518"/>
  <c r="AD2518" s="1"/>
  <c r="AR2518" s="1"/>
  <c r="S2518"/>
  <c r="R2518"/>
  <c r="AB2518" s="1"/>
  <c r="AP2518" s="1"/>
  <c r="P2518"/>
  <c r="U2262"/>
  <c r="T2262"/>
  <c r="AD2262" s="1"/>
  <c r="AR2262" s="1"/>
  <c r="S2262"/>
  <c r="R2262"/>
  <c r="AB2262" s="1"/>
  <c r="AP2262" s="1"/>
  <c r="P2262"/>
  <c r="U2006"/>
  <c r="T2006"/>
  <c r="AD2006" s="1"/>
  <c r="AR2006" s="1"/>
  <c r="S2006"/>
  <c r="R2006"/>
  <c r="AB2006" s="1"/>
  <c r="AP2006" s="1"/>
  <c r="P2006"/>
  <c r="U1110"/>
  <c r="T1110"/>
  <c r="AD1110" s="1"/>
  <c r="AR1110" s="1"/>
  <c r="S1110"/>
  <c r="R1110"/>
  <c r="AB1110" s="1"/>
  <c r="AP1110" s="1"/>
  <c r="P1110"/>
  <c r="U742"/>
  <c r="T742"/>
  <c r="AD742" s="1"/>
  <c r="AR742" s="1"/>
  <c r="S742"/>
  <c r="R742"/>
  <c r="AB742" s="1"/>
  <c r="AP742" s="1"/>
  <c r="P742"/>
  <c r="U486"/>
  <c r="T486"/>
  <c r="AD486" s="1"/>
  <c r="AR486" s="1"/>
  <c r="S486"/>
  <c r="R486"/>
  <c r="AB486" s="1"/>
  <c r="AP486" s="1"/>
  <c r="P486"/>
  <c r="T1049"/>
  <c r="AD1049" s="1"/>
  <c r="AR1049" s="1"/>
  <c r="U1049"/>
  <c r="P1049"/>
  <c r="R1049"/>
  <c r="AB1049" s="1"/>
  <c r="AP1049" s="1"/>
  <c r="S1049"/>
  <c r="T985"/>
  <c r="AD985" s="1"/>
  <c r="AR985" s="1"/>
  <c r="U985"/>
  <c r="P985"/>
  <c r="R985"/>
  <c r="AB985" s="1"/>
  <c r="AP985" s="1"/>
  <c r="S985"/>
  <c r="T921"/>
  <c r="AD921" s="1"/>
  <c r="AR921" s="1"/>
  <c r="U921"/>
  <c r="P921"/>
  <c r="R921"/>
  <c r="AB921" s="1"/>
  <c r="AP921" s="1"/>
  <c r="S921"/>
  <c r="T857"/>
  <c r="AD857" s="1"/>
  <c r="AR857" s="1"/>
  <c r="U857"/>
  <c r="P857"/>
  <c r="R857"/>
  <c r="AB857" s="1"/>
  <c r="AP857" s="1"/>
  <c r="S857"/>
  <c r="T793"/>
  <c r="AD793" s="1"/>
  <c r="AR793" s="1"/>
  <c r="U793"/>
  <c r="P793"/>
  <c r="R793"/>
  <c r="AB793" s="1"/>
  <c r="AP793" s="1"/>
  <c r="S793"/>
  <c r="T729"/>
  <c r="AD729" s="1"/>
  <c r="AR729" s="1"/>
  <c r="U729"/>
  <c r="P729"/>
  <c r="R729"/>
  <c r="AB729" s="1"/>
  <c r="AP729" s="1"/>
  <c r="S729"/>
  <c r="T665"/>
  <c r="AD665" s="1"/>
  <c r="AR665" s="1"/>
  <c r="U665"/>
  <c r="P665"/>
  <c r="R665"/>
  <c r="AB665" s="1"/>
  <c r="AP665" s="1"/>
  <c r="S665"/>
  <c r="T601"/>
  <c r="AD601" s="1"/>
  <c r="AR601" s="1"/>
  <c r="U601"/>
  <c r="P601"/>
  <c r="R601"/>
  <c r="AB601" s="1"/>
  <c r="AP601" s="1"/>
  <c r="S601"/>
  <c r="T537"/>
  <c r="AD537" s="1"/>
  <c r="AR537" s="1"/>
  <c r="U537"/>
  <c r="P537"/>
  <c r="R537"/>
  <c r="AB537" s="1"/>
  <c r="AP537" s="1"/>
  <c r="S537"/>
  <c r="T473"/>
  <c r="AD473" s="1"/>
  <c r="AR473" s="1"/>
  <c r="U473"/>
  <c r="P473"/>
  <c r="R473"/>
  <c r="AB473" s="1"/>
  <c r="AP473" s="1"/>
  <c r="S473"/>
  <c r="T409"/>
  <c r="AD409" s="1"/>
  <c r="AR409" s="1"/>
  <c r="U409"/>
  <c r="P409"/>
  <c r="R409"/>
  <c r="AB409" s="1"/>
  <c r="AP409" s="1"/>
  <c r="S409"/>
  <c r="T345"/>
  <c r="AD345" s="1"/>
  <c r="AR345" s="1"/>
  <c r="U345"/>
  <c r="P345"/>
  <c r="R345"/>
  <c r="AB345" s="1"/>
  <c r="AP345" s="1"/>
  <c r="S345"/>
  <c r="T281"/>
  <c r="AD281" s="1"/>
  <c r="AR281" s="1"/>
  <c r="U281"/>
  <c r="P281"/>
  <c r="R281"/>
  <c r="AB281" s="1"/>
  <c r="AP281" s="1"/>
  <c r="S281"/>
  <c r="T217"/>
  <c r="AD217" s="1"/>
  <c r="AR217" s="1"/>
  <c r="U217"/>
  <c r="P217"/>
  <c r="S217"/>
  <c r="R217"/>
  <c r="AB217" s="1"/>
  <c r="AP217" s="1"/>
  <c r="U153"/>
  <c r="T153"/>
  <c r="AD153" s="1"/>
  <c r="AR153" s="1"/>
  <c r="P153"/>
  <c r="R153"/>
  <c r="AB153" s="1"/>
  <c r="AP153" s="1"/>
  <c r="S153"/>
  <c r="U89"/>
  <c r="T89"/>
  <c r="AD89" s="1"/>
  <c r="AR89" s="1"/>
  <c r="P89"/>
  <c r="S89"/>
  <c r="R89"/>
  <c r="AB89" s="1"/>
  <c r="AP89" s="1"/>
  <c r="U25"/>
  <c r="T25"/>
  <c r="AD25" s="1"/>
  <c r="AR25" s="1"/>
  <c r="P25"/>
  <c r="R25"/>
  <c r="AB25" s="1"/>
  <c r="AP25" s="1"/>
  <c r="S25"/>
  <c r="T617"/>
  <c r="AD617" s="1"/>
  <c r="AR617" s="1"/>
  <c r="U617"/>
  <c r="S617"/>
  <c r="P617"/>
  <c r="R617"/>
  <c r="AB617" s="1"/>
  <c r="AP617" s="1"/>
  <c r="T553"/>
  <c r="AD553" s="1"/>
  <c r="AR553" s="1"/>
  <c r="U553"/>
  <c r="S553"/>
  <c r="P553"/>
  <c r="R553"/>
  <c r="AB553" s="1"/>
  <c r="AP553" s="1"/>
  <c r="T489"/>
  <c r="AD489" s="1"/>
  <c r="AR489" s="1"/>
  <c r="U489"/>
  <c r="S489"/>
  <c r="P489"/>
  <c r="R489"/>
  <c r="AB489" s="1"/>
  <c r="AP489" s="1"/>
  <c r="T425"/>
  <c r="AD425" s="1"/>
  <c r="AR425" s="1"/>
  <c r="U425"/>
  <c r="S425"/>
  <c r="P425"/>
  <c r="R425"/>
  <c r="AB425" s="1"/>
  <c r="AP425" s="1"/>
  <c r="T361"/>
  <c r="AD361" s="1"/>
  <c r="AR361" s="1"/>
  <c r="U361"/>
  <c r="S361"/>
  <c r="P361"/>
  <c r="R361"/>
  <c r="AB361" s="1"/>
  <c r="AP361" s="1"/>
  <c r="T265"/>
  <c r="AD265" s="1"/>
  <c r="AR265" s="1"/>
  <c r="U265"/>
  <c r="S265"/>
  <c r="P265"/>
  <c r="R265"/>
  <c r="AB265" s="1"/>
  <c r="AP265" s="1"/>
  <c r="T201"/>
  <c r="AD201" s="1"/>
  <c r="AR201" s="1"/>
  <c r="U201"/>
  <c r="S201"/>
  <c r="P201"/>
  <c r="R201"/>
  <c r="AB201" s="1"/>
  <c r="AP201" s="1"/>
  <c r="U105"/>
  <c r="T105"/>
  <c r="AD105" s="1"/>
  <c r="AR105" s="1"/>
  <c r="S105"/>
  <c r="P105"/>
  <c r="R105"/>
  <c r="AB105" s="1"/>
  <c r="AP105" s="1"/>
  <c r="U150"/>
  <c r="T150"/>
  <c r="AD150" s="1"/>
  <c r="AR150" s="1"/>
  <c r="S150"/>
  <c r="R150"/>
  <c r="AB150" s="1"/>
  <c r="AP150" s="1"/>
  <c r="P150"/>
  <c r="U2751"/>
  <c r="T2751"/>
  <c r="AD2751" s="1"/>
  <c r="AR2751" s="1"/>
  <c r="S2751"/>
  <c r="R2751"/>
  <c r="AB2751" s="1"/>
  <c r="AP2751" s="1"/>
  <c r="P2751"/>
  <c r="U2239"/>
  <c r="T2239"/>
  <c r="AD2239" s="1"/>
  <c r="AR2239" s="1"/>
  <c r="S2239"/>
  <c r="R2239"/>
  <c r="AB2239" s="1"/>
  <c r="AP2239" s="1"/>
  <c r="P2239"/>
  <c r="U1727"/>
  <c r="T1727"/>
  <c r="AD1727" s="1"/>
  <c r="AR1727" s="1"/>
  <c r="S1727"/>
  <c r="R1727"/>
  <c r="AB1727" s="1"/>
  <c r="AP1727" s="1"/>
  <c r="P1727"/>
  <c r="U2442"/>
  <c r="R2442"/>
  <c r="AB2442" s="1"/>
  <c r="AP2442" s="1"/>
  <c r="S2442"/>
  <c r="T2442"/>
  <c r="AD2442" s="1"/>
  <c r="AR2442" s="1"/>
  <c r="P2442"/>
  <c r="U1970"/>
  <c r="T1970"/>
  <c r="AD1970" s="1"/>
  <c r="AR1970" s="1"/>
  <c r="R1970"/>
  <c r="AB1970" s="1"/>
  <c r="AP1970" s="1"/>
  <c r="P1970"/>
  <c r="S1970"/>
  <c r="U1306"/>
  <c r="T1306"/>
  <c r="AD1306" s="1"/>
  <c r="AR1306" s="1"/>
  <c r="R1306"/>
  <c r="AB1306" s="1"/>
  <c r="AP1306" s="1"/>
  <c r="S1306"/>
  <c r="P1306"/>
  <c r="U986"/>
  <c r="T986"/>
  <c r="AD986" s="1"/>
  <c r="AR986" s="1"/>
  <c r="R986"/>
  <c r="AB986" s="1"/>
  <c r="AP986" s="1"/>
  <c r="S986"/>
  <c r="P986"/>
  <c r="U730"/>
  <c r="T730"/>
  <c r="AD730" s="1"/>
  <c r="AR730" s="1"/>
  <c r="S730"/>
  <c r="R730"/>
  <c r="AB730" s="1"/>
  <c r="AP730" s="1"/>
  <c r="P730"/>
  <c r="U538"/>
  <c r="T538"/>
  <c r="AD538" s="1"/>
  <c r="AR538" s="1"/>
  <c r="S538"/>
  <c r="R538"/>
  <c r="AB538" s="1"/>
  <c r="AP538" s="1"/>
  <c r="P538"/>
  <c r="U218"/>
  <c r="T218"/>
  <c r="AD218" s="1"/>
  <c r="AR218" s="1"/>
  <c r="S218"/>
  <c r="R218"/>
  <c r="AB218" s="1"/>
  <c r="AP218" s="1"/>
  <c r="P218"/>
  <c r="U26"/>
  <c r="T26"/>
  <c r="AD26" s="1"/>
  <c r="AR26" s="1"/>
  <c r="S26"/>
  <c r="R26"/>
  <c r="AB26" s="1"/>
  <c r="AP26" s="1"/>
  <c r="P26"/>
  <c r="U2885"/>
  <c r="T2885"/>
  <c r="AD2885" s="1"/>
  <c r="AR2885" s="1"/>
  <c r="P2885"/>
  <c r="S2885"/>
  <c r="R2885"/>
  <c r="AB2885" s="1"/>
  <c r="AP2885" s="1"/>
  <c r="U2757"/>
  <c r="T2757"/>
  <c r="AD2757" s="1"/>
  <c r="AR2757" s="1"/>
  <c r="P2757"/>
  <c r="S2757"/>
  <c r="R2757"/>
  <c r="AB2757" s="1"/>
  <c r="AP2757" s="1"/>
  <c r="U2629"/>
  <c r="T2629"/>
  <c r="AD2629" s="1"/>
  <c r="AR2629" s="1"/>
  <c r="P2629"/>
  <c r="S2629"/>
  <c r="R2629"/>
  <c r="AB2629" s="1"/>
  <c r="AP2629" s="1"/>
  <c r="U2501"/>
  <c r="T2501"/>
  <c r="AD2501" s="1"/>
  <c r="AR2501" s="1"/>
  <c r="P2501"/>
  <c r="S2501"/>
  <c r="R2501"/>
  <c r="AB2501" s="1"/>
  <c r="AP2501" s="1"/>
  <c r="U2373"/>
  <c r="T2373"/>
  <c r="AD2373" s="1"/>
  <c r="AR2373" s="1"/>
  <c r="P2373"/>
  <c r="S2373"/>
  <c r="R2373"/>
  <c r="AB2373" s="1"/>
  <c r="AP2373" s="1"/>
  <c r="U2245"/>
  <c r="T2245"/>
  <c r="AD2245" s="1"/>
  <c r="AR2245" s="1"/>
  <c r="P2245"/>
  <c r="S2245"/>
  <c r="R2245"/>
  <c r="AB2245" s="1"/>
  <c r="AP2245" s="1"/>
  <c r="T2085"/>
  <c r="AD2085" s="1"/>
  <c r="AR2085" s="1"/>
  <c r="U2085"/>
  <c r="P2085"/>
  <c r="S2085"/>
  <c r="R2085"/>
  <c r="AB2085" s="1"/>
  <c r="AP2085" s="1"/>
  <c r="T1957"/>
  <c r="AD1957" s="1"/>
  <c r="AR1957" s="1"/>
  <c r="U1957"/>
  <c r="P1957"/>
  <c r="S1957"/>
  <c r="R1957"/>
  <c r="AB1957" s="1"/>
  <c r="AP1957" s="1"/>
  <c r="T1829"/>
  <c r="AD1829" s="1"/>
  <c r="AR1829" s="1"/>
  <c r="U1829"/>
  <c r="P1829"/>
  <c r="S1829"/>
  <c r="R1829"/>
  <c r="AB1829" s="1"/>
  <c r="AP1829" s="1"/>
  <c r="T1701"/>
  <c r="AD1701" s="1"/>
  <c r="AR1701" s="1"/>
  <c r="U1701"/>
  <c r="P1701"/>
  <c r="S1701"/>
  <c r="R1701"/>
  <c r="AB1701" s="1"/>
  <c r="AP1701" s="1"/>
  <c r="T1573"/>
  <c r="AD1573" s="1"/>
  <c r="AR1573" s="1"/>
  <c r="U1573"/>
  <c r="P1573"/>
  <c r="S1573"/>
  <c r="R1573"/>
  <c r="AB1573" s="1"/>
  <c r="AP1573" s="1"/>
  <c r="T1445"/>
  <c r="AD1445" s="1"/>
  <c r="AR1445" s="1"/>
  <c r="U1445"/>
  <c r="P1445"/>
  <c r="S1445"/>
  <c r="R1445"/>
  <c r="AB1445" s="1"/>
  <c r="AP1445" s="1"/>
  <c r="T1317"/>
  <c r="AD1317" s="1"/>
  <c r="AR1317" s="1"/>
  <c r="U1317"/>
  <c r="P1317"/>
  <c r="S1317"/>
  <c r="R1317"/>
  <c r="AB1317" s="1"/>
  <c r="AP1317" s="1"/>
  <c r="T1189"/>
  <c r="AD1189" s="1"/>
  <c r="AR1189" s="1"/>
  <c r="U1189"/>
  <c r="P1189"/>
  <c r="S1189"/>
  <c r="R1189"/>
  <c r="AB1189" s="1"/>
  <c r="AP1189" s="1"/>
  <c r="T577"/>
  <c r="AD577" s="1"/>
  <c r="AR577" s="1"/>
  <c r="S577"/>
  <c r="U577"/>
  <c r="P577"/>
  <c r="R577"/>
  <c r="AB577" s="1"/>
  <c r="AP577" s="1"/>
  <c r="T449"/>
  <c r="AD449" s="1"/>
  <c r="AR449" s="1"/>
  <c r="S449"/>
  <c r="U449"/>
  <c r="P449"/>
  <c r="R449"/>
  <c r="AB449" s="1"/>
  <c r="AP449" s="1"/>
  <c r="T321"/>
  <c r="AD321" s="1"/>
  <c r="AR321" s="1"/>
  <c r="S321"/>
  <c r="U321"/>
  <c r="P321"/>
  <c r="R321"/>
  <c r="AB321" s="1"/>
  <c r="AP321" s="1"/>
  <c r="T193"/>
  <c r="AD193" s="1"/>
  <c r="AR193" s="1"/>
  <c r="U193"/>
  <c r="S193"/>
  <c r="P193"/>
  <c r="R193"/>
  <c r="AB193" s="1"/>
  <c r="AP193" s="1"/>
  <c r="U65"/>
  <c r="T65"/>
  <c r="AD65" s="1"/>
  <c r="AR65" s="1"/>
  <c r="S65"/>
  <c r="P65"/>
  <c r="R65"/>
  <c r="AB65" s="1"/>
  <c r="AP65" s="1"/>
  <c r="U965"/>
  <c r="T965"/>
  <c r="AD965" s="1"/>
  <c r="AR965" s="1"/>
  <c r="P965"/>
  <c r="S965"/>
  <c r="R965"/>
  <c r="AB965" s="1"/>
  <c r="AP965" s="1"/>
  <c r="U837"/>
  <c r="T837"/>
  <c r="AD837" s="1"/>
  <c r="AR837" s="1"/>
  <c r="P837"/>
  <c r="S837"/>
  <c r="R837"/>
  <c r="AB837" s="1"/>
  <c r="AP837" s="1"/>
  <c r="U709"/>
  <c r="T709"/>
  <c r="AD709" s="1"/>
  <c r="AR709" s="1"/>
  <c r="S709"/>
  <c r="P709"/>
  <c r="R709"/>
  <c r="AB709" s="1"/>
  <c r="AP709" s="1"/>
  <c r="U581"/>
  <c r="T581"/>
  <c r="AD581" s="1"/>
  <c r="AR581" s="1"/>
  <c r="S581"/>
  <c r="P581"/>
  <c r="R581"/>
  <c r="AB581" s="1"/>
  <c r="AP581" s="1"/>
  <c r="U453"/>
  <c r="T453"/>
  <c r="AD453" s="1"/>
  <c r="AR453" s="1"/>
  <c r="S453"/>
  <c r="P453"/>
  <c r="R453"/>
  <c r="AB453" s="1"/>
  <c r="AP453" s="1"/>
  <c r="S293"/>
  <c r="T293"/>
  <c r="AD293" s="1"/>
  <c r="AR293" s="1"/>
  <c r="U293"/>
  <c r="P293"/>
  <c r="R293"/>
  <c r="AB293" s="1"/>
  <c r="AP293" s="1"/>
  <c r="S165"/>
  <c r="T165"/>
  <c r="AD165" s="1"/>
  <c r="AR165" s="1"/>
  <c r="U165"/>
  <c r="P165"/>
  <c r="R165"/>
  <c r="AB165" s="1"/>
  <c r="AP165" s="1"/>
  <c r="S37"/>
  <c r="T37"/>
  <c r="AD37" s="1"/>
  <c r="AR37" s="1"/>
  <c r="P37"/>
  <c r="U37"/>
  <c r="R37"/>
  <c r="AB37" s="1"/>
  <c r="AP37" s="1"/>
  <c r="U2723"/>
  <c r="T2723"/>
  <c r="AD2723" s="1"/>
  <c r="AR2723" s="1"/>
  <c r="S2723"/>
  <c r="R2723"/>
  <c r="AB2723" s="1"/>
  <c r="AP2723" s="1"/>
  <c r="P2723"/>
  <c r="U2179"/>
  <c r="T2179"/>
  <c r="AD2179" s="1"/>
  <c r="AR2179" s="1"/>
  <c r="S2179"/>
  <c r="R2179"/>
  <c r="AB2179" s="1"/>
  <c r="AP2179" s="1"/>
  <c r="P2179"/>
  <c r="U1699"/>
  <c r="T1699"/>
  <c r="AD1699" s="1"/>
  <c r="AR1699" s="1"/>
  <c r="S1699"/>
  <c r="R1699"/>
  <c r="AB1699" s="1"/>
  <c r="AP1699" s="1"/>
  <c r="P1699"/>
  <c r="U1187"/>
  <c r="T1187"/>
  <c r="AD1187" s="1"/>
  <c r="AR1187" s="1"/>
  <c r="S1187"/>
  <c r="R1187"/>
  <c r="AB1187" s="1"/>
  <c r="AP1187" s="1"/>
  <c r="P1187"/>
  <c r="U1022"/>
  <c r="T1022"/>
  <c r="AD1022" s="1"/>
  <c r="AR1022" s="1"/>
  <c r="S1022"/>
  <c r="P1022"/>
  <c r="R1022"/>
  <c r="AB1022" s="1"/>
  <c r="AP1022" s="1"/>
  <c r="U727"/>
  <c r="T727"/>
  <c r="AD727" s="1"/>
  <c r="AR727" s="1"/>
  <c r="S727"/>
  <c r="R727"/>
  <c r="AB727" s="1"/>
  <c r="AP727" s="1"/>
  <c r="P727"/>
  <c r="U1770"/>
  <c r="T1770"/>
  <c r="AD1770" s="1"/>
  <c r="AR1770" s="1"/>
  <c r="R1770"/>
  <c r="AB1770" s="1"/>
  <c r="AP1770" s="1"/>
  <c r="S1770"/>
  <c r="P1770"/>
  <c r="U1258"/>
  <c r="T1258"/>
  <c r="AD1258" s="1"/>
  <c r="AR1258" s="1"/>
  <c r="R1258"/>
  <c r="AB1258" s="1"/>
  <c r="AP1258" s="1"/>
  <c r="S1258"/>
  <c r="P1258"/>
  <c r="U906"/>
  <c r="T906"/>
  <c r="AD906" s="1"/>
  <c r="AR906" s="1"/>
  <c r="R906"/>
  <c r="AB906" s="1"/>
  <c r="AP906" s="1"/>
  <c r="S906"/>
  <c r="P906"/>
  <c r="U458"/>
  <c r="T458"/>
  <c r="AD458" s="1"/>
  <c r="AR458" s="1"/>
  <c r="S458"/>
  <c r="R458"/>
  <c r="AB458" s="1"/>
  <c r="AP458" s="1"/>
  <c r="P458"/>
  <c r="U654"/>
  <c r="T654"/>
  <c r="AD654" s="1"/>
  <c r="AR654" s="1"/>
  <c r="P654"/>
  <c r="S654"/>
  <c r="R654"/>
  <c r="AB654" s="1"/>
  <c r="AP654" s="1"/>
  <c r="U415"/>
  <c r="T415"/>
  <c r="AD415" s="1"/>
  <c r="AR415" s="1"/>
  <c r="S415"/>
  <c r="R415"/>
  <c r="AB415" s="1"/>
  <c r="AP415" s="1"/>
  <c r="P415"/>
  <c r="U2947"/>
  <c r="T2947"/>
  <c r="AD2947" s="1"/>
  <c r="AR2947" s="1"/>
  <c r="S2947"/>
  <c r="R2947"/>
  <c r="AB2947" s="1"/>
  <c r="AP2947" s="1"/>
  <c r="P2947"/>
  <c r="U2371"/>
  <c r="T2371"/>
  <c r="AD2371" s="1"/>
  <c r="AR2371" s="1"/>
  <c r="S2371"/>
  <c r="R2371"/>
  <c r="AB2371" s="1"/>
  <c r="AP2371" s="1"/>
  <c r="P2371"/>
  <c r="U1827"/>
  <c r="T1827"/>
  <c r="AD1827" s="1"/>
  <c r="AR1827" s="1"/>
  <c r="S1827"/>
  <c r="R1827"/>
  <c r="AB1827" s="1"/>
  <c r="AP1827" s="1"/>
  <c r="P1827"/>
  <c r="U1283"/>
  <c r="T1283"/>
  <c r="AD1283" s="1"/>
  <c r="AR1283" s="1"/>
  <c r="S1283"/>
  <c r="R1283"/>
  <c r="AB1283" s="1"/>
  <c r="AP1283" s="1"/>
  <c r="P1283"/>
  <c r="U867"/>
  <c r="T867"/>
  <c r="AD867" s="1"/>
  <c r="AR867" s="1"/>
  <c r="S867"/>
  <c r="R867"/>
  <c r="AB867" s="1"/>
  <c r="AP867" s="1"/>
  <c r="P867"/>
  <c r="U407"/>
  <c r="T407"/>
  <c r="AD407" s="1"/>
  <c r="AR407" s="1"/>
  <c r="S407"/>
  <c r="R407"/>
  <c r="AB407" s="1"/>
  <c r="AP407" s="1"/>
  <c r="P407"/>
  <c r="U1290"/>
  <c r="T1290"/>
  <c r="AD1290" s="1"/>
  <c r="AR1290" s="1"/>
  <c r="R1290"/>
  <c r="AB1290" s="1"/>
  <c r="AP1290" s="1"/>
  <c r="S1290"/>
  <c r="P1290"/>
  <c r="U682"/>
  <c r="T682"/>
  <c r="AD682" s="1"/>
  <c r="AR682" s="1"/>
  <c r="S682"/>
  <c r="R682"/>
  <c r="AB682" s="1"/>
  <c r="AP682" s="1"/>
  <c r="P682"/>
  <c r="U330"/>
  <c r="T330"/>
  <c r="AD330" s="1"/>
  <c r="AR330" s="1"/>
  <c r="S330"/>
  <c r="R330"/>
  <c r="AB330" s="1"/>
  <c r="AP330" s="1"/>
  <c r="P330"/>
  <c r="U2414"/>
  <c r="T2414"/>
  <c r="AD2414" s="1"/>
  <c r="AR2414" s="1"/>
  <c r="S2414"/>
  <c r="P2414"/>
  <c r="R2414"/>
  <c r="AB2414" s="1"/>
  <c r="AP2414" s="1"/>
  <c r="U103"/>
  <c r="T103"/>
  <c r="AD103" s="1"/>
  <c r="AR103" s="1"/>
  <c r="S103"/>
  <c r="R103"/>
  <c r="AB103" s="1"/>
  <c r="AP103" s="1"/>
  <c r="P103"/>
  <c r="U1214"/>
  <c r="T1214"/>
  <c r="AD1214" s="1"/>
  <c r="AR1214" s="1"/>
  <c r="S1214"/>
  <c r="P1214"/>
  <c r="R1214"/>
  <c r="AB1214" s="1"/>
  <c r="AP1214" s="1"/>
  <c r="U2223"/>
  <c r="T2223"/>
  <c r="AD2223" s="1"/>
  <c r="AR2223" s="1"/>
  <c r="S2223"/>
  <c r="R2223"/>
  <c r="AB2223" s="1"/>
  <c r="AP2223" s="1"/>
  <c r="P2223"/>
  <c r="U1063"/>
  <c r="T1063"/>
  <c r="AD1063" s="1"/>
  <c r="AR1063" s="1"/>
  <c r="S1063"/>
  <c r="R1063"/>
  <c r="AB1063" s="1"/>
  <c r="AP1063" s="1"/>
  <c r="P1063"/>
  <c r="U1522"/>
  <c r="T1522"/>
  <c r="AD1522" s="1"/>
  <c r="AR1522" s="1"/>
  <c r="R1522"/>
  <c r="AB1522" s="1"/>
  <c r="AP1522" s="1"/>
  <c r="P1522"/>
  <c r="S1522"/>
  <c r="U1010"/>
  <c r="T1010"/>
  <c r="AD1010" s="1"/>
  <c r="AR1010" s="1"/>
  <c r="R1010"/>
  <c r="AB1010" s="1"/>
  <c r="AP1010" s="1"/>
  <c r="P1010"/>
  <c r="S1010"/>
  <c r="U370"/>
  <c r="T370"/>
  <c r="AD370" s="1"/>
  <c r="AR370" s="1"/>
  <c r="R370"/>
  <c r="AB370" s="1"/>
  <c r="AP370" s="1"/>
  <c r="S370"/>
  <c r="P370"/>
  <c r="U2990"/>
  <c r="T2990"/>
  <c r="AD2990" s="1"/>
  <c r="AR2990" s="1"/>
  <c r="S2990"/>
  <c r="P2990"/>
  <c r="R2990"/>
  <c r="AB2990" s="1"/>
  <c r="AP2990" s="1"/>
  <c r="U2158"/>
  <c r="T2158"/>
  <c r="AD2158" s="1"/>
  <c r="AR2158" s="1"/>
  <c r="S2158"/>
  <c r="P2158"/>
  <c r="R2158"/>
  <c r="AB2158" s="1"/>
  <c r="AP2158" s="1"/>
  <c r="U1455"/>
  <c r="T1455"/>
  <c r="AD1455" s="1"/>
  <c r="AR1455" s="1"/>
  <c r="S1455"/>
  <c r="R1455"/>
  <c r="AB1455" s="1"/>
  <c r="AP1455" s="1"/>
  <c r="P1455"/>
  <c r="U334"/>
  <c r="T334"/>
  <c r="AD334" s="1"/>
  <c r="AR334" s="1"/>
  <c r="P334"/>
  <c r="R334"/>
  <c r="AB334" s="1"/>
  <c r="AP334" s="1"/>
  <c r="S334"/>
  <c r="U1839"/>
  <c r="T1839"/>
  <c r="AD1839" s="1"/>
  <c r="AR1839" s="1"/>
  <c r="S1839"/>
  <c r="R1839"/>
  <c r="AB1839" s="1"/>
  <c r="AP1839" s="1"/>
  <c r="P1839"/>
  <c r="U871"/>
  <c r="T871"/>
  <c r="AD871" s="1"/>
  <c r="AR871" s="1"/>
  <c r="S871"/>
  <c r="R871"/>
  <c r="AB871" s="1"/>
  <c r="AP871" s="1"/>
  <c r="P871"/>
  <c r="U1490"/>
  <c r="T1490"/>
  <c r="AD1490" s="1"/>
  <c r="AR1490" s="1"/>
  <c r="R1490"/>
  <c r="AB1490" s="1"/>
  <c r="AP1490" s="1"/>
  <c r="P1490"/>
  <c r="S1490"/>
  <c r="U978"/>
  <c r="T978"/>
  <c r="AD978" s="1"/>
  <c r="AR978" s="1"/>
  <c r="R978"/>
  <c r="AB978" s="1"/>
  <c r="AP978" s="1"/>
  <c r="P978"/>
  <c r="S978"/>
  <c r="U562"/>
  <c r="T562"/>
  <c r="AD562" s="1"/>
  <c r="AR562" s="1"/>
  <c r="R562"/>
  <c r="AB562" s="1"/>
  <c r="AP562" s="1"/>
  <c r="S562"/>
  <c r="P562"/>
  <c r="U114"/>
  <c r="T114"/>
  <c r="AD114" s="1"/>
  <c r="AR114" s="1"/>
  <c r="S114"/>
  <c r="R114"/>
  <c r="AB114" s="1"/>
  <c r="AP114" s="1"/>
  <c r="P114"/>
  <c r="U2702"/>
  <c r="T2702"/>
  <c r="AD2702" s="1"/>
  <c r="AR2702" s="1"/>
  <c r="S2702"/>
  <c r="P2702"/>
  <c r="R2702"/>
  <c r="AB2702" s="1"/>
  <c r="AP2702" s="1"/>
  <c r="U2190"/>
  <c r="T2190"/>
  <c r="AD2190" s="1"/>
  <c r="AR2190" s="1"/>
  <c r="S2190"/>
  <c r="P2190"/>
  <c r="R2190"/>
  <c r="AB2190" s="1"/>
  <c r="AP2190" s="1"/>
  <c r="U1166"/>
  <c r="T1166"/>
  <c r="AD1166" s="1"/>
  <c r="AR1166" s="1"/>
  <c r="S1166"/>
  <c r="P1166"/>
  <c r="R1166"/>
  <c r="AB1166" s="1"/>
  <c r="AP1166" s="1"/>
  <c r="U207"/>
  <c r="T207"/>
  <c r="AD207" s="1"/>
  <c r="AR207" s="1"/>
  <c r="S207"/>
  <c r="R207"/>
  <c r="AB207" s="1"/>
  <c r="AP207" s="1"/>
  <c r="P207"/>
  <c r="U1374"/>
  <c r="T1374"/>
  <c r="AD1374" s="1"/>
  <c r="AR1374" s="1"/>
  <c r="S1374"/>
  <c r="P1374"/>
  <c r="R1374"/>
  <c r="AB1374" s="1"/>
  <c r="AP1374" s="1"/>
  <c r="U238"/>
  <c r="T238"/>
  <c r="AD238" s="1"/>
  <c r="AR238" s="1"/>
  <c r="P238"/>
  <c r="S238"/>
  <c r="R238"/>
  <c r="AB238" s="1"/>
  <c r="AP238" s="1"/>
  <c r="U1159"/>
  <c r="T1159"/>
  <c r="AD1159" s="1"/>
  <c r="AR1159" s="1"/>
  <c r="S1159"/>
  <c r="R1159"/>
  <c r="AB1159" s="1"/>
  <c r="AP1159" s="1"/>
  <c r="P1159"/>
  <c r="U647"/>
  <c r="T647"/>
  <c r="AD647" s="1"/>
  <c r="AR647" s="1"/>
  <c r="S647"/>
  <c r="R647"/>
  <c r="AB647" s="1"/>
  <c r="AP647" s="1"/>
  <c r="P647"/>
  <c r="U263"/>
  <c r="T263"/>
  <c r="AD263" s="1"/>
  <c r="AR263" s="1"/>
  <c r="S263"/>
  <c r="R263"/>
  <c r="AB263" s="1"/>
  <c r="AP263" s="1"/>
  <c r="P263"/>
  <c r="U770"/>
  <c r="T770"/>
  <c r="AD770" s="1"/>
  <c r="AR770" s="1"/>
  <c r="R770"/>
  <c r="AB770" s="1"/>
  <c r="AP770" s="1"/>
  <c r="P770"/>
  <c r="S770"/>
  <c r="U514"/>
  <c r="T514"/>
  <c r="AD514" s="1"/>
  <c r="AR514" s="1"/>
  <c r="R514"/>
  <c r="AB514" s="1"/>
  <c r="AP514" s="1"/>
  <c r="S514"/>
  <c r="P514"/>
  <c r="U322"/>
  <c r="T322"/>
  <c r="AD322" s="1"/>
  <c r="AR322" s="1"/>
  <c r="R322"/>
  <c r="AB322" s="1"/>
  <c r="AP322" s="1"/>
  <c r="P322"/>
  <c r="S322"/>
  <c r="U66"/>
  <c r="T66"/>
  <c r="AD66" s="1"/>
  <c r="AR66" s="1"/>
  <c r="S66"/>
  <c r="R66"/>
  <c r="AB66" s="1"/>
  <c r="AP66" s="1"/>
  <c r="P66"/>
  <c r="U622"/>
  <c r="T622"/>
  <c r="AD622" s="1"/>
  <c r="AR622" s="1"/>
  <c r="S622"/>
  <c r="P622"/>
  <c r="R622"/>
  <c r="AB622" s="1"/>
  <c r="AP622" s="1"/>
  <c r="U1471"/>
  <c r="T1471"/>
  <c r="AD1471" s="1"/>
  <c r="AR1471" s="1"/>
  <c r="S1471"/>
  <c r="R1471"/>
  <c r="AB1471" s="1"/>
  <c r="AP1471" s="1"/>
  <c r="P1471"/>
  <c r="U959"/>
  <c r="T959"/>
  <c r="AD959" s="1"/>
  <c r="AR959" s="1"/>
  <c r="S959"/>
  <c r="R959"/>
  <c r="AB959" s="1"/>
  <c r="AP959" s="1"/>
  <c r="P959"/>
  <c r="U447"/>
  <c r="T447"/>
  <c r="AD447" s="1"/>
  <c r="AR447" s="1"/>
  <c r="S447"/>
  <c r="R447"/>
  <c r="AB447" s="1"/>
  <c r="AP447" s="1"/>
  <c r="P447"/>
  <c r="U1555"/>
  <c r="T1555"/>
  <c r="AD1555" s="1"/>
  <c r="AR1555" s="1"/>
  <c r="S1555"/>
  <c r="R1555"/>
  <c r="AB1555" s="1"/>
  <c r="AP1555" s="1"/>
  <c r="P1555"/>
  <c r="U1235"/>
  <c r="T1235"/>
  <c r="AD1235" s="1"/>
  <c r="AR1235" s="1"/>
  <c r="S1235"/>
  <c r="R1235"/>
  <c r="AB1235" s="1"/>
  <c r="AP1235" s="1"/>
  <c r="P1235"/>
  <c r="U1742"/>
  <c r="T1742"/>
  <c r="AD1742" s="1"/>
  <c r="AR1742" s="1"/>
  <c r="S1742"/>
  <c r="P1742"/>
  <c r="R1742"/>
  <c r="AB1742" s="1"/>
  <c r="AP1742" s="1"/>
  <c r="U1358"/>
  <c r="T1358"/>
  <c r="AD1358" s="1"/>
  <c r="AR1358" s="1"/>
  <c r="S1358"/>
  <c r="P1358"/>
  <c r="R1358"/>
  <c r="AB1358" s="1"/>
  <c r="AP1358" s="1"/>
  <c r="U2732"/>
  <c r="S2732"/>
  <c r="R2732"/>
  <c r="AB2732" s="1"/>
  <c r="AP2732" s="1"/>
  <c r="T2732"/>
  <c r="AD2732" s="1"/>
  <c r="AR2732" s="1"/>
  <c r="P2732"/>
  <c r="U2604"/>
  <c r="S2604"/>
  <c r="R2604"/>
  <c r="AB2604" s="1"/>
  <c r="AP2604" s="1"/>
  <c r="T2604"/>
  <c r="AD2604" s="1"/>
  <c r="AR2604" s="1"/>
  <c r="P2604"/>
  <c r="U2156"/>
  <c r="S2156"/>
  <c r="R2156"/>
  <c r="AB2156" s="1"/>
  <c r="AP2156" s="1"/>
  <c r="T2156"/>
  <c r="AD2156" s="1"/>
  <c r="AR2156" s="1"/>
  <c r="P2156"/>
  <c r="U2028"/>
  <c r="S2028"/>
  <c r="R2028"/>
  <c r="AB2028" s="1"/>
  <c r="AP2028" s="1"/>
  <c r="T2028"/>
  <c r="AD2028" s="1"/>
  <c r="AR2028" s="1"/>
  <c r="P2028"/>
  <c r="U1772"/>
  <c r="T1772"/>
  <c r="AD1772" s="1"/>
  <c r="AR1772" s="1"/>
  <c r="S1772"/>
  <c r="R1772"/>
  <c r="AB1772" s="1"/>
  <c r="AP1772" s="1"/>
  <c r="P1772"/>
  <c r="U1644"/>
  <c r="T1644"/>
  <c r="AD1644" s="1"/>
  <c r="AR1644" s="1"/>
  <c r="S1644"/>
  <c r="R1644"/>
  <c r="AB1644" s="1"/>
  <c r="AP1644" s="1"/>
  <c r="P1644"/>
  <c r="U1388"/>
  <c r="T1388"/>
  <c r="AD1388" s="1"/>
  <c r="AR1388" s="1"/>
  <c r="S1388"/>
  <c r="R1388"/>
  <c r="AB1388" s="1"/>
  <c r="AP1388" s="1"/>
  <c r="P1388"/>
  <c r="U1260"/>
  <c r="T1260"/>
  <c r="AD1260" s="1"/>
  <c r="AR1260" s="1"/>
  <c r="S1260"/>
  <c r="R1260"/>
  <c r="AB1260" s="1"/>
  <c r="AP1260" s="1"/>
  <c r="P1260"/>
  <c r="U1004"/>
  <c r="T1004"/>
  <c r="AD1004" s="1"/>
  <c r="AR1004" s="1"/>
  <c r="S1004"/>
  <c r="R1004"/>
  <c r="AB1004" s="1"/>
  <c r="AP1004" s="1"/>
  <c r="P1004"/>
  <c r="U876"/>
  <c r="T876"/>
  <c r="AD876" s="1"/>
  <c r="AR876" s="1"/>
  <c r="S876"/>
  <c r="R876"/>
  <c r="AB876" s="1"/>
  <c r="AP876" s="1"/>
  <c r="P876"/>
  <c r="U748"/>
  <c r="T748"/>
  <c r="AD748" s="1"/>
  <c r="AR748" s="1"/>
  <c r="S748"/>
  <c r="R748"/>
  <c r="AB748" s="1"/>
  <c r="AP748" s="1"/>
  <c r="P748"/>
  <c r="U620"/>
  <c r="T620"/>
  <c r="AD620" s="1"/>
  <c r="AR620" s="1"/>
  <c r="S620"/>
  <c r="R620"/>
  <c r="AB620" s="1"/>
  <c r="AP620" s="1"/>
  <c r="P620"/>
  <c r="U492"/>
  <c r="T492"/>
  <c r="AD492" s="1"/>
  <c r="AR492" s="1"/>
  <c r="S492"/>
  <c r="R492"/>
  <c r="AB492" s="1"/>
  <c r="AP492" s="1"/>
  <c r="P492"/>
  <c r="U364"/>
  <c r="T364"/>
  <c r="AD364" s="1"/>
  <c r="AR364" s="1"/>
  <c r="S364"/>
  <c r="R364"/>
  <c r="AB364" s="1"/>
  <c r="AP364" s="1"/>
  <c r="P364"/>
  <c r="U236"/>
  <c r="T236"/>
  <c r="AD236" s="1"/>
  <c r="AR236" s="1"/>
  <c r="R236"/>
  <c r="AB236" s="1"/>
  <c r="AP236" s="1"/>
  <c r="S236"/>
  <c r="P236"/>
  <c r="T140"/>
  <c r="AD140" s="1"/>
  <c r="AR140" s="1"/>
  <c r="R140"/>
  <c r="AB140" s="1"/>
  <c r="AP140" s="1"/>
  <c r="U140"/>
  <c r="P140"/>
  <c r="S140"/>
  <c r="T12"/>
  <c r="AD12" s="1"/>
  <c r="AR12" s="1"/>
  <c r="R12"/>
  <c r="AB12" s="1"/>
  <c r="AP12" s="1"/>
  <c r="U12"/>
  <c r="P12"/>
  <c r="S12"/>
  <c r="U503"/>
  <c r="T503"/>
  <c r="AD503" s="1"/>
  <c r="AR503" s="1"/>
  <c r="S503"/>
  <c r="R503"/>
  <c r="AB503" s="1"/>
  <c r="AP503" s="1"/>
  <c r="P503"/>
  <c r="U3002"/>
  <c r="T3002"/>
  <c r="AD3002" s="1"/>
  <c r="AR3002" s="1"/>
  <c r="R3002"/>
  <c r="AB3002" s="1"/>
  <c r="AP3002" s="1"/>
  <c r="S3002"/>
  <c r="P3002"/>
  <c r="U2202"/>
  <c r="T2202"/>
  <c r="AD2202" s="1"/>
  <c r="AR2202" s="1"/>
  <c r="R2202"/>
  <c r="AB2202" s="1"/>
  <c r="AP2202" s="1"/>
  <c r="S2202"/>
  <c r="P2202"/>
  <c r="U890"/>
  <c r="T890"/>
  <c r="AD890" s="1"/>
  <c r="AR890" s="1"/>
  <c r="R890"/>
  <c r="AB890" s="1"/>
  <c r="AP890" s="1"/>
  <c r="S890"/>
  <c r="P890"/>
  <c r="T2980"/>
  <c r="AD2980" s="1"/>
  <c r="AR2980" s="1"/>
  <c r="S2980"/>
  <c r="R2980"/>
  <c r="AB2980" s="1"/>
  <c r="AP2980" s="1"/>
  <c r="U2980"/>
  <c r="P2980"/>
  <c r="T2852"/>
  <c r="AD2852" s="1"/>
  <c r="AR2852" s="1"/>
  <c r="S2852"/>
  <c r="R2852"/>
  <c r="AB2852" s="1"/>
  <c r="AP2852" s="1"/>
  <c r="U2852"/>
  <c r="P2852"/>
  <c r="T2756"/>
  <c r="AD2756" s="1"/>
  <c r="AR2756" s="1"/>
  <c r="S2756"/>
  <c r="R2756"/>
  <c r="AB2756" s="1"/>
  <c r="AP2756" s="1"/>
  <c r="U2756"/>
  <c r="P2756"/>
  <c r="T2628"/>
  <c r="AD2628" s="1"/>
  <c r="AR2628" s="1"/>
  <c r="S2628"/>
  <c r="R2628"/>
  <c r="AB2628" s="1"/>
  <c r="AP2628" s="1"/>
  <c r="U2628"/>
  <c r="P2628"/>
  <c r="T2500"/>
  <c r="AD2500" s="1"/>
  <c r="AR2500" s="1"/>
  <c r="S2500"/>
  <c r="R2500"/>
  <c r="AB2500" s="1"/>
  <c r="AP2500" s="1"/>
  <c r="U2500"/>
  <c r="P2500"/>
  <c r="T2372"/>
  <c r="AD2372" s="1"/>
  <c r="AR2372" s="1"/>
  <c r="S2372"/>
  <c r="R2372"/>
  <c r="AB2372" s="1"/>
  <c r="AP2372" s="1"/>
  <c r="U2372"/>
  <c r="P2372"/>
  <c r="T2244"/>
  <c r="AD2244" s="1"/>
  <c r="AR2244" s="1"/>
  <c r="S2244"/>
  <c r="R2244"/>
  <c r="AB2244" s="1"/>
  <c r="AP2244" s="1"/>
  <c r="U2244"/>
  <c r="P2244"/>
  <c r="U2116"/>
  <c r="T2116"/>
  <c r="AD2116" s="1"/>
  <c r="AR2116" s="1"/>
  <c r="S2116"/>
  <c r="R2116"/>
  <c r="AB2116" s="1"/>
  <c r="AP2116" s="1"/>
  <c r="P2116"/>
  <c r="U1988"/>
  <c r="T1988"/>
  <c r="AD1988" s="1"/>
  <c r="AR1988" s="1"/>
  <c r="S1988"/>
  <c r="R1988"/>
  <c r="AB1988" s="1"/>
  <c r="AP1988" s="1"/>
  <c r="P1988"/>
  <c r="U1860"/>
  <c r="T1860"/>
  <c r="AD1860" s="1"/>
  <c r="AR1860" s="1"/>
  <c r="S1860"/>
  <c r="R1860"/>
  <c r="AB1860" s="1"/>
  <c r="AP1860" s="1"/>
  <c r="P1860"/>
  <c r="U1732"/>
  <c r="T1732"/>
  <c r="AD1732" s="1"/>
  <c r="AR1732" s="1"/>
  <c r="S1732"/>
  <c r="R1732"/>
  <c r="AB1732" s="1"/>
  <c r="AP1732" s="1"/>
  <c r="P1732"/>
  <c r="U1604"/>
  <c r="T1604"/>
  <c r="AD1604" s="1"/>
  <c r="AR1604" s="1"/>
  <c r="S1604"/>
  <c r="R1604"/>
  <c r="AB1604" s="1"/>
  <c r="AP1604" s="1"/>
  <c r="P1604"/>
  <c r="U1476"/>
  <c r="T1476"/>
  <c r="AD1476" s="1"/>
  <c r="AR1476" s="1"/>
  <c r="S1476"/>
  <c r="R1476"/>
  <c r="AB1476" s="1"/>
  <c r="AP1476" s="1"/>
  <c r="P1476"/>
  <c r="U1252"/>
  <c r="T1252"/>
  <c r="AD1252" s="1"/>
  <c r="AR1252" s="1"/>
  <c r="S1252"/>
  <c r="R1252"/>
  <c r="AB1252" s="1"/>
  <c r="AP1252" s="1"/>
  <c r="P1252"/>
  <c r="U1028"/>
  <c r="T1028"/>
  <c r="AD1028" s="1"/>
  <c r="AR1028" s="1"/>
  <c r="S1028"/>
  <c r="R1028"/>
  <c r="AB1028" s="1"/>
  <c r="AP1028" s="1"/>
  <c r="P1028"/>
  <c r="T2856"/>
  <c r="AD2856" s="1"/>
  <c r="AR2856" s="1"/>
  <c r="U2856"/>
  <c r="S2856"/>
  <c r="R2856"/>
  <c r="AB2856" s="1"/>
  <c r="AP2856" s="1"/>
  <c r="P2856"/>
  <c r="T2728"/>
  <c r="AD2728" s="1"/>
  <c r="AR2728" s="1"/>
  <c r="U2728"/>
  <c r="S2728"/>
  <c r="R2728"/>
  <c r="AB2728" s="1"/>
  <c r="AP2728" s="1"/>
  <c r="P2728"/>
  <c r="T2600"/>
  <c r="AD2600" s="1"/>
  <c r="AR2600" s="1"/>
  <c r="U2600"/>
  <c r="S2600"/>
  <c r="R2600"/>
  <c r="AB2600" s="1"/>
  <c r="AP2600" s="1"/>
  <c r="P2600"/>
  <c r="T2376"/>
  <c r="AD2376" s="1"/>
  <c r="AR2376" s="1"/>
  <c r="U2376"/>
  <c r="S2376"/>
  <c r="R2376"/>
  <c r="AB2376" s="1"/>
  <c r="AP2376" s="1"/>
  <c r="P2376"/>
  <c r="T2248"/>
  <c r="AD2248" s="1"/>
  <c r="AR2248" s="1"/>
  <c r="U2248"/>
  <c r="S2248"/>
  <c r="R2248"/>
  <c r="AB2248" s="1"/>
  <c r="AP2248" s="1"/>
  <c r="P2248"/>
  <c r="U2088"/>
  <c r="T2088"/>
  <c r="AD2088" s="1"/>
  <c r="AR2088" s="1"/>
  <c r="S2088"/>
  <c r="R2088"/>
  <c r="AB2088" s="1"/>
  <c r="AP2088" s="1"/>
  <c r="P2088"/>
  <c r="U1992"/>
  <c r="T1992"/>
  <c r="AD1992" s="1"/>
  <c r="AR1992" s="1"/>
  <c r="S1992"/>
  <c r="R1992"/>
  <c r="AB1992" s="1"/>
  <c r="AP1992" s="1"/>
  <c r="P1992"/>
  <c r="U1864"/>
  <c r="T1864"/>
  <c r="AD1864" s="1"/>
  <c r="AR1864" s="1"/>
  <c r="S1864"/>
  <c r="R1864"/>
  <c r="AB1864" s="1"/>
  <c r="AP1864" s="1"/>
  <c r="P1864"/>
  <c r="U1768"/>
  <c r="T1768"/>
  <c r="AD1768" s="1"/>
  <c r="AR1768" s="1"/>
  <c r="S1768"/>
  <c r="R1768"/>
  <c r="AB1768" s="1"/>
  <c r="AP1768" s="1"/>
  <c r="P1768"/>
  <c r="U1672"/>
  <c r="T1672"/>
  <c r="AD1672" s="1"/>
  <c r="AR1672" s="1"/>
  <c r="S1672"/>
  <c r="R1672"/>
  <c r="AB1672" s="1"/>
  <c r="AP1672" s="1"/>
  <c r="P1672"/>
  <c r="U1544"/>
  <c r="T1544"/>
  <c r="AD1544" s="1"/>
  <c r="AR1544" s="1"/>
  <c r="S1544"/>
  <c r="R1544"/>
  <c r="AB1544" s="1"/>
  <c r="AP1544" s="1"/>
  <c r="P1544"/>
  <c r="U1384"/>
  <c r="T1384"/>
  <c r="AD1384" s="1"/>
  <c r="AR1384" s="1"/>
  <c r="S1384"/>
  <c r="R1384"/>
  <c r="AB1384" s="1"/>
  <c r="AP1384" s="1"/>
  <c r="P1384"/>
  <c r="U1256"/>
  <c r="T1256"/>
  <c r="AD1256" s="1"/>
  <c r="AR1256" s="1"/>
  <c r="S1256"/>
  <c r="R1256"/>
  <c r="AB1256" s="1"/>
  <c r="AP1256" s="1"/>
  <c r="P1256"/>
  <c r="U1160"/>
  <c r="T1160"/>
  <c r="AD1160" s="1"/>
  <c r="AR1160" s="1"/>
  <c r="S1160"/>
  <c r="R1160"/>
  <c r="AB1160" s="1"/>
  <c r="AP1160" s="1"/>
  <c r="P1160"/>
  <c r="U1032"/>
  <c r="T1032"/>
  <c r="AD1032" s="1"/>
  <c r="AR1032" s="1"/>
  <c r="S1032"/>
  <c r="R1032"/>
  <c r="AB1032" s="1"/>
  <c r="AP1032" s="1"/>
  <c r="P1032"/>
  <c r="U936"/>
  <c r="T936"/>
  <c r="AD936" s="1"/>
  <c r="AR936" s="1"/>
  <c r="S936"/>
  <c r="R936"/>
  <c r="AB936" s="1"/>
  <c r="AP936" s="1"/>
  <c r="P936"/>
  <c r="U808"/>
  <c r="T808"/>
  <c r="AD808" s="1"/>
  <c r="AR808" s="1"/>
  <c r="S808"/>
  <c r="R808"/>
  <c r="AB808" s="1"/>
  <c r="AP808" s="1"/>
  <c r="P808"/>
  <c r="U712"/>
  <c r="T712"/>
  <c r="AD712" s="1"/>
  <c r="AR712" s="1"/>
  <c r="R712"/>
  <c r="AB712" s="1"/>
  <c r="AP712" s="1"/>
  <c r="S712"/>
  <c r="P712"/>
  <c r="U584"/>
  <c r="T584"/>
  <c r="AD584" s="1"/>
  <c r="AR584" s="1"/>
  <c r="R584"/>
  <c r="AB584" s="1"/>
  <c r="AP584" s="1"/>
  <c r="S584"/>
  <c r="P584"/>
  <c r="U456"/>
  <c r="T456"/>
  <c r="AD456" s="1"/>
  <c r="AR456" s="1"/>
  <c r="R456"/>
  <c r="AB456" s="1"/>
  <c r="AP456" s="1"/>
  <c r="S456"/>
  <c r="P456"/>
  <c r="U328"/>
  <c r="T328"/>
  <c r="AD328" s="1"/>
  <c r="AR328" s="1"/>
  <c r="R328"/>
  <c r="AB328" s="1"/>
  <c r="AP328" s="1"/>
  <c r="S328"/>
  <c r="P328"/>
  <c r="U232"/>
  <c r="T232"/>
  <c r="AD232" s="1"/>
  <c r="AR232" s="1"/>
  <c r="R232"/>
  <c r="AB232" s="1"/>
  <c r="AP232" s="1"/>
  <c r="S232"/>
  <c r="P232"/>
  <c r="U136"/>
  <c r="T136"/>
  <c r="AD136" s="1"/>
  <c r="AR136" s="1"/>
  <c r="R136"/>
  <c r="AB136" s="1"/>
  <c r="AP136" s="1"/>
  <c r="S136"/>
  <c r="P136"/>
  <c r="T673"/>
  <c r="AD673" s="1"/>
  <c r="AR673" s="1"/>
  <c r="S673"/>
  <c r="P673"/>
  <c r="U673"/>
  <c r="R673"/>
  <c r="AB673" s="1"/>
  <c r="AP673" s="1"/>
  <c r="U2815"/>
  <c r="T2815"/>
  <c r="AD2815" s="1"/>
  <c r="AR2815" s="1"/>
  <c r="S2815"/>
  <c r="R2815"/>
  <c r="AB2815" s="1"/>
  <c r="AP2815" s="1"/>
  <c r="P2815"/>
  <c r="U2431"/>
  <c r="T2431"/>
  <c r="AD2431" s="1"/>
  <c r="AR2431" s="1"/>
  <c r="S2431"/>
  <c r="R2431"/>
  <c r="AB2431" s="1"/>
  <c r="AP2431" s="1"/>
  <c r="P2431"/>
  <c r="U2047"/>
  <c r="T2047"/>
  <c r="AD2047" s="1"/>
  <c r="AR2047" s="1"/>
  <c r="S2047"/>
  <c r="R2047"/>
  <c r="AB2047" s="1"/>
  <c r="AP2047" s="1"/>
  <c r="P2047"/>
  <c r="U2042"/>
  <c r="T2042"/>
  <c r="AD2042" s="1"/>
  <c r="AR2042" s="1"/>
  <c r="R2042"/>
  <c r="AB2042" s="1"/>
  <c r="AP2042" s="1"/>
  <c r="S2042"/>
  <c r="P2042"/>
  <c r="U1722"/>
  <c r="T1722"/>
  <c r="AD1722" s="1"/>
  <c r="AR1722" s="1"/>
  <c r="R1722"/>
  <c r="AB1722" s="1"/>
  <c r="AP1722" s="1"/>
  <c r="S1722"/>
  <c r="P1722"/>
  <c r="U1466"/>
  <c r="T1466"/>
  <c r="AD1466" s="1"/>
  <c r="AR1466" s="1"/>
  <c r="R1466"/>
  <c r="AB1466" s="1"/>
  <c r="AP1466" s="1"/>
  <c r="S1466"/>
  <c r="P1466"/>
  <c r="U1018"/>
  <c r="T1018"/>
  <c r="AD1018" s="1"/>
  <c r="AR1018" s="1"/>
  <c r="R1018"/>
  <c r="AB1018" s="1"/>
  <c r="AP1018" s="1"/>
  <c r="S1018"/>
  <c r="P1018"/>
  <c r="U634"/>
  <c r="T634"/>
  <c r="AD634" s="1"/>
  <c r="AR634" s="1"/>
  <c r="S634"/>
  <c r="R634"/>
  <c r="AB634" s="1"/>
  <c r="AP634" s="1"/>
  <c r="P634"/>
  <c r="U442"/>
  <c r="T442"/>
  <c r="AD442" s="1"/>
  <c r="AR442" s="1"/>
  <c r="S442"/>
  <c r="R442"/>
  <c r="AB442" s="1"/>
  <c r="AP442" s="1"/>
  <c r="P442"/>
  <c r="U58"/>
  <c r="T58"/>
  <c r="AD58" s="1"/>
  <c r="AR58" s="1"/>
  <c r="S58"/>
  <c r="R58"/>
  <c r="AB58" s="1"/>
  <c r="AP58" s="1"/>
  <c r="P58"/>
  <c r="U2901"/>
  <c r="P2901"/>
  <c r="T2901"/>
  <c r="AD2901" s="1"/>
  <c r="AR2901" s="1"/>
  <c r="S2901"/>
  <c r="R2901"/>
  <c r="AB2901" s="1"/>
  <c r="AP2901" s="1"/>
  <c r="U2773"/>
  <c r="P2773"/>
  <c r="T2773"/>
  <c r="AD2773" s="1"/>
  <c r="AR2773" s="1"/>
  <c r="S2773"/>
  <c r="R2773"/>
  <c r="AB2773" s="1"/>
  <c r="AP2773" s="1"/>
  <c r="U2645"/>
  <c r="P2645"/>
  <c r="T2645"/>
  <c r="AD2645" s="1"/>
  <c r="AR2645" s="1"/>
  <c r="S2645"/>
  <c r="R2645"/>
  <c r="AB2645" s="1"/>
  <c r="AP2645" s="1"/>
  <c r="U2517"/>
  <c r="P2517"/>
  <c r="T2517"/>
  <c r="AD2517" s="1"/>
  <c r="AR2517" s="1"/>
  <c r="S2517"/>
  <c r="R2517"/>
  <c r="AB2517" s="1"/>
  <c r="AP2517" s="1"/>
  <c r="U2389"/>
  <c r="P2389"/>
  <c r="T2389"/>
  <c r="AD2389" s="1"/>
  <c r="AR2389" s="1"/>
  <c r="S2389"/>
  <c r="R2389"/>
  <c r="AB2389" s="1"/>
  <c r="AP2389" s="1"/>
  <c r="U2261"/>
  <c r="P2261"/>
  <c r="T2261"/>
  <c r="AD2261" s="1"/>
  <c r="AR2261" s="1"/>
  <c r="S2261"/>
  <c r="R2261"/>
  <c r="AB2261" s="1"/>
  <c r="AP2261" s="1"/>
  <c r="U2133"/>
  <c r="P2133"/>
  <c r="T2133"/>
  <c r="AD2133" s="1"/>
  <c r="AR2133" s="1"/>
  <c r="S2133"/>
  <c r="R2133"/>
  <c r="AB2133" s="1"/>
  <c r="AP2133" s="1"/>
  <c r="U2005"/>
  <c r="P2005"/>
  <c r="T2005"/>
  <c r="AD2005" s="1"/>
  <c r="AR2005" s="1"/>
  <c r="S2005"/>
  <c r="R2005"/>
  <c r="AB2005" s="1"/>
  <c r="AP2005" s="1"/>
  <c r="U1877"/>
  <c r="T1877"/>
  <c r="AD1877" s="1"/>
  <c r="AR1877" s="1"/>
  <c r="P1877"/>
  <c r="S1877"/>
  <c r="R1877"/>
  <c r="AB1877" s="1"/>
  <c r="AP1877" s="1"/>
  <c r="U1749"/>
  <c r="T1749"/>
  <c r="AD1749" s="1"/>
  <c r="AR1749" s="1"/>
  <c r="P1749"/>
  <c r="S1749"/>
  <c r="R1749"/>
  <c r="AB1749" s="1"/>
  <c r="AP1749" s="1"/>
  <c r="U1621"/>
  <c r="T1621"/>
  <c r="AD1621" s="1"/>
  <c r="AR1621" s="1"/>
  <c r="P1621"/>
  <c r="S1621"/>
  <c r="R1621"/>
  <c r="AB1621" s="1"/>
  <c r="AP1621" s="1"/>
  <c r="U1493"/>
  <c r="T1493"/>
  <c r="AD1493" s="1"/>
  <c r="AR1493" s="1"/>
  <c r="P1493"/>
  <c r="S1493"/>
  <c r="R1493"/>
  <c r="AB1493" s="1"/>
  <c r="AP1493" s="1"/>
  <c r="U1365"/>
  <c r="T1365"/>
  <c r="AD1365" s="1"/>
  <c r="AR1365" s="1"/>
  <c r="P1365"/>
  <c r="S1365"/>
  <c r="R1365"/>
  <c r="AB1365" s="1"/>
  <c r="AP1365" s="1"/>
  <c r="U1205"/>
  <c r="T1205"/>
  <c r="AD1205" s="1"/>
  <c r="AR1205" s="1"/>
  <c r="P1205"/>
  <c r="S1205"/>
  <c r="R1205"/>
  <c r="AB1205" s="1"/>
  <c r="AP1205" s="1"/>
  <c r="U625"/>
  <c r="T625"/>
  <c r="AD625" s="1"/>
  <c r="AR625" s="1"/>
  <c r="S625"/>
  <c r="P625"/>
  <c r="R625"/>
  <c r="AB625" s="1"/>
  <c r="AP625" s="1"/>
  <c r="U497"/>
  <c r="T497"/>
  <c r="AD497" s="1"/>
  <c r="AR497" s="1"/>
  <c r="S497"/>
  <c r="P497"/>
  <c r="R497"/>
  <c r="AB497" s="1"/>
  <c r="AP497" s="1"/>
  <c r="U369"/>
  <c r="T369"/>
  <c r="AD369" s="1"/>
  <c r="AR369" s="1"/>
  <c r="S369"/>
  <c r="P369"/>
  <c r="R369"/>
  <c r="AB369" s="1"/>
  <c r="AP369" s="1"/>
  <c r="U241"/>
  <c r="T241"/>
  <c r="AD241" s="1"/>
  <c r="AR241" s="1"/>
  <c r="P241"/>
  <c r="R241"/>
  <c r="AB241" s="1"/>
  <c r="AP241" s="1"/>
  <c r="S241"/>
  <c r="U81"/>
  <c r="T81"/>
  <c r="AD81" s="1"/>
  <c r="AR81" s="1"/>
  <c r="S81"/>
  <c r="P81"/>
  <c r="R81"/>
  <c r="AB81" s="1"/>
  <c r="AP81" s="1"/>
  <c r="U1572"/>
  <c r="T1572"/>
  <c r="AD1572" s="1"/>
  <c r="AR1572" s="1"/>
  <c r="S1572"/>
  <c r="R1572"/>
  <c r="AB1572" s="1"/>
  <c r="AP1572" s="1"/>
  <c r="P1572"/>
  <c r="U1348"/>
  <c r="T1348"/>
  <c r="AD1348" s="1"/>
  <c r="AR1348" s="1"/>
  <c r="S1348"/>
  <c r="R1348"/>
  <c r="AB1348" s="1"/>
  <c r="AP1348" s="1"/>
  <c r="P1348"/>
  <c r="U1220"/>
  <c r="T1220"/>
  <c r="AD1220" s="1"/>
  <c r="AR1220" s="1"/>
  <c r="S1220"/>
  <c r="R1220"/>
  <c r="AB1220" s="1"/>
  <c r="AP1220" s="1"/>
  <c r="P1220"/>
  <c r="U900"/>
  <c r="T900"/>
  <c r="AD900" s="1"/>
  <c r="AR900" s="1"/>
  <c r="S900"/>
  <c r="R900"/>
  <c r="AB900" s="1"/>
  <c r="AP900" s="1"/>
  <c r="P900"/>
  <c r="U740"/>
  <c r="T740"/>
  <c r="AD740" s="1"/>
  <c r="AR740" s="1"/>
  <c r="S740"/>
  <c r="R740"/>
  <c r="AB740" s="1"/>
  <c r="AP740" s="1"/>
  <c r="P740"/>
  <c r="U548"/>
  <c r="T548"/>
  <c r="AD548" s="1"/>
  <c r="AR548" s="1"/>
  <c r="R548"/>
  <c r="AB548" s="1"/>
  <c r="AP548" s="1"/>
  <c r="P548"/>
  <c r="S548"/>
  <c r="U420"/>
  <c r="T420"/>
  <c r="AD420" s="1"/>
  <c r="AR420" s="1"/>
  <c r="R420"/>
  <c r="AB420" s="1"/>
  <c r="AP420" s="1"/>
  <c r="P420"/>
  <c r="S420"/>
  <c r="U292"/>
  <c r="T292"/>
  <c r="AD292" s="1"/>
  <c r="AR292" s="1"/>
  <c r="R292"/>
  <c r="AB292" s="1"/>
  <c r="AP292" s="1"/>
  <c r="S292"/>
  <c r="P292"/>
  <c r="U100"/>
  <c r="T100"/>
  <c r="AD100" s="1"/>
  <c r="AR100" s="1"/>
  <c r="R100"/>
  <c r="AB100" s="1"/>
  <c r="AP100" s="1"/>
  <c r="S100"/>
  <c r="P100"/>
  <c r="U917"/>
  <c r="T917"/>
  <c r="AD917" s="1"/>
  <c r="AR917" s="1"/>
  <c r="P917"/>
  <c r="S917"/>
  <c r="R917"/>
  <c r="AB917" s="1"/>
  <c r="AP917" s="1"/>
  <c r="U853"/>
  <c r="T853"/>
  <c r="AD853" s="1"/>
  <c r="AR853" s="1"/>
  <c r="P853"/>
  <c r="S853"/>
  <c r="R853"/>
  <c r="AB853" s="1"/>
  <c r="AP853" s="1"/>
  <c r="U789"/>
  <c r="T789"/>
  <c r="AD789" s="1"/>
  <c r="AR789" s="1"/>
  <c r="P789"/>
  <c r="S789"/>
  <c r="R789"/>
  <c r="AB789" s="1"/>
  <c r="AP789" s="1"/>
  <c r="U725"/>
  <c r="T725"/>
  <c r="AD725" s="1"/>
  <c r="AR725" s="1"/>
  <c r="S725"/>
  <c r="P725"/>
  <c r="R725"/>
  <c r="AB725" s="1"/>
  <c r="AP725" s="1"/>
  <c r="U661"/>
  <c r="T661"/>
  <c r="AD661" s="1"/>
  <c r="AR661" s="1"/>
  <c r="S661"/>
  <c r="P661"/>
  <c r="R661"/>
  <c r="AB661" s="1"/>
  <c r="AP661" s="1"/>
  <c r="U597"/>
  <c r="T597"/>
  <c r="AD597" s="1"/>
  <c r="AR597" s="1"/>
  <c r="S597"/>
  <c r="P597"/>
  <c r="R597"/>
  <c r="AB597" s="1"/>
  <c r="AP597" s="1"/>
  <c r="U533"/>
  <c r="T533"/>
  <c r="AD533" s="1"/>
  <c r="AR533" s="1"/>
  <c r="S533"/>
  <c r="P533"/>
  <c r="R533"/>
  <c r="AB533" s="1"/>
  <c r="AP533" s="1"/>
  <c r="U469"/>
  <c r="T469"/>
  <c r="AD469" s="1"/>
  <c r="AR469" s="1"/>
  <c r="S469"/>
  <c r="P469"/>
  <c r="R469"/>
  <c r="AB469" s="1"/>
  <c r="AP469" s="1"/>
  <c r="U405"/>
  <c r="T405"/>
  <c r="AD405" s="1"/>
  <c r="AR405" s="1"/>
  <c r="S405"/>
  <c r="P405"/>
  <c r="R405"/>
  <c r="AB405" s="1"/>
  <c r="AP405" s="1"/>
  <c r="U341"/>
  <c r="T341"/>
  <c r="AD341" s="1"/>
  <c r="AR341" s="1"/>
  <c r="S341"/>
  <c r="P341"/>
  <c r="R341"/>
  <c r="AB341" s="1"/>
  <c r="AP341" s="1"/>
  <c r="U277"/>
  <c r="S277"/>
  <c r="T277"/>
  <c r="AD277" s="1"/>
  <c r="AR277" s="1"/>
  <c r="P277"/>
  <c r="R277"/>
  <c r="AB277" s="1"/>
  <c r="AP277" s="1"/>
  <c r="U213"/>
  <c r="S213"/>
  <c r="T213"/>
  <c r="AD213" s="1"/>
  <c r="AR213" s="1"/>
  <c r="P213"/>
  <c r="R213"/>
  <c r="AB213" s="1"/>
  <c r="AP213" s="1"/>
  <c r="U149"/>
  <c r="S149"/>
  <c r="T149"/>
  <c r="AD149" s="1"/>
  <c r="AR149" s="1"/>
  <c r="P149"/>
  <c r="R149"/>
  <c r="AB149" s="1"/>
  <c r="AP149" s="1"/>
  <c r="U85"/>
  <c r="S85"/>
  <c r="T85"/>
  <c r="AD85" s="1"/>
  <c r="AR85" s="1"/>
  <c r="P85"/>
  <c r="R85"/>
  <c r="AB85" s="1"/>
  <c r="AP85" s="1"/>
  <c r="U21"/>
  <c r="S21"/>
  <c r="T21"/>
  <c r="AD21" s="1"/>
  <c r="AR21" s="1"/>
  <c r="P21"/>
  <c r="R21"/>
  <c r="AB21" s="1"/>
  <c r="AP21" s="1"/>
  <c r="T329"/>
  <c r="AD329" s="1"/>
  <c r="AR329" s="1"/>
  <c r="U329"/>
  <c r="S329"/>
  <c r="P329"/>
  <c r="R329"/>
  <c r="AB329" s="1"/>
  <c r="AP329" s="1"/>
  <c r="U41"/>
  <c r="T41"/>
  <c r="AD41" s="1"/>
  <c r="AR41" s="1"/>
  <c r="P41"/>
  <c r="R41"/>
  <c r="AB41" s="1"/>
  <c r="AP41" s="1"/>
  <c r="S41"/>
  <c r="U22"/>
  <c r="T22"/>
  <c r="AD22" s="1"/>
  <c r="AR22" s="1"/>
  <c r="S22"/>
  <c r="R22"/>
  <c r="AB22" s="1"/>
  <c r="AP22" s="1"/>
  <c r="P22"/>
  <c r="U2367"/>
  <c r="T2367"/>
  <c r="AD2367" s="1"/>
  <c r="AR2367" s="1"/>
  <c r="S2367"/>
  <c r="R2367"/>
  <c r="AB2367" s="1"/>
  <c r="AP2367" s="1"/>
  <c r="P2367"/>
  <c r="U1855"/>
  <c r="T1855"/>
  <c r="AD1855" s="1"/>
  <c r="AR1855" s="1"/>
  <c r="S1855"/>
  <c r="R1855"/>
  <c r="AB1855" s="1"/>
  <c r="AP1855" s="1"/>
  <c r="P1855"/>
  <c r="U2282"/>
  <c r="R2282"/>
  <c r="AB2282" s="1"/>
  <c r="AP2282" s="1"/>
  <c r="T2282"/>
  <c r="AD2282" s="1"/>
  <c r="AR2282" s="1"/>
  <c r="S2282"/>
  <c r="P2282"/>
  <c r="U1754"/>
  <c r="T1754"/>
  <c r="AD1754" s="1"/>
  <c r="AR1754" s="1"/>
  <c r="R1754"/>
  <c r="AB1754" s="1"/>
  <c r="AP1754" s="1"/>
  <c r="S1754"/>
  <c r="P1754"/>
  <c r="U1242"/>
  <c r="T1242"/>
  <c r="AD1242" s="1"/>
  <c r="AR1242" s="1"/>
  <c r="R1242"/>
  <c r="AB1242" s="1"/>
  <c r="AP1242" s="1"/>
  <c r="S1242"/>
  <c r="P1242"/>
  <c r="U794"/>
  <c r="T794"/>
  <c r="AD794" s="1"/>
  <c r="AR794" s="1"/>
  <c r="R794"/>
  <c r="AB794" s="1"/>
  <c r="AP794" s="1"/>
  <c r="S794"/>
  <c r="P794"/>
  <c r="U474"/>
  <c r="T474"/>
  <c r="AD474" s="1"/>
  <c r="AR474" s="1"/>
  <c r="S474"/>
  <c r="R474"/>
  <c r="AB474" s="1"/>
  <c r="AP474" s="1"/>
  <c r="P474"/>
  <c r="U2981"/>
  <c r="P2981"/>
  <c r="S2981"/>
  <c r="T2981"/>
  <c r="AD2981" s="1"/>
  <c r="AR2981" s="1"/>
  <c r="R2981"/>
  <c r="AB2981" s="1"/>
  <c r="AP2981" s="1"/>
  <c r="U2853"/>
  <c r="T2853"/>
  <c r="AD2853" s="1"/>
  <c r="AR2853" s="1"/>
  <c r="P2853"/>
  <c r="S2853"/>
  <c r="R2853"/>
  <c r="AB2853" s="1"/>
  <c r="AP2853" s="1"/>
  <c r="U2725"/>
  <c r="T2725"/>
  <c r="AD2725" s="1"/>
  <c r="AR2725" s="1"/>
  <c r="P2725"/>
  <c r="S2725"/>
  <c r="R2725"/>
  <c r="AB2725" s="1"/>
  <c r="AP2725" s="1"/>
  <c r="U2597"/>
  <c r="T2597"/>
  <c r="AD2597" s="1"/>
  <c r="AR2597" s="1"/>
  <c r="P2597"/>
  <c r="S2597"/>
  <c r="R2597"/>
  <c r="AB2597" s="1"/>
  <c r="AP2597" s="1"/>
  <c r="U2469"/>
  <c r="T2469"/>
  <c r="AD2469" s="1"/>
  <c r="AR2469" s="1"/>
  <c r="P2469"/>
  <c r="S2469"/>
  <c r="R2469"/>
  <c r="AB2469" s="1"/>
  <c r="AP2469" s="1"/>
  <c r="U2341"/>
  <c r="T2341"/>
  <c r="AD2341" s="1"/>
  <c r="AR2341" s="1"/>
  <c r="P2341"/>
  <c r="S2341"/>
  <c r="R2341"/>
  <c r="AB2341" s="1"/>
  <c r="AP2341" s="1"/>
  <c r="U2213"/>
  <c r="T2213"/>
  <c r="AD2213" s="1"/>
  <c r="AR2213" s="1"/>
  <c r="P2213"/>
  <c r="S2213"/>
  <c r="R2213"/>
  <c r="AB2213" s="1"/>
  <c r="AP2213" s="1"/>
  <c r="U2117"/>
  <c r="T2117"/>
  <c r="AD2117" s="1"/>
  <c r="AR2117" s="1"/>
  <c r="P2117"/>
  <c r="S2117"/>
  <c r="R2117"/>
  <c r="AB2117" s="1"/>
  <c r="AP2117" s="1"/>
  <c r="U1989"/>
  <c r="T1989"/>
  <c r="AD1989" s="1"/>
  <c r="AR1989" s="1"/>
  <c r="P1989"/>
  <c r="S1989"/>
  <c r="R1989"/>
  <c r="AB1989" s="1"/>
  <c r="AP1989" s="1"/>
  <c r="U1861"/>
  <c r="T1861"/>
  <c r="AD1861" s="1"/>
  <c r="AR1861" s="1"/>
  <c r="P1861"/>
  <c r="S1861"/>
  <c r="R1861"/>
  <c r="AB1861" s="1"/>
  <c r="AP1861" s="1"/>
  <c r="U1733"/>
  <c r="T1733"/>
  <c r="AD1733" s="1"/>
  <c r="AR1733" s="1"/>
  <c r="P1733"/>
  <c r="S1733"/>
  <c r="R1733"/>
  <c r="AB1733" s="1"/>
  <c r="AP1733" s="1"/>
  <c r="U1605"/>
  <c r="T1605"/>
  <c r="AD1605" s="1"/>
  <c r="AR1605" s="1"/>
  <c r="P1605"/>
  <c r="S1605"/>
  <c r="R1605"/>
  <c r="AB1605" s="1"/>
  <c r="AP1605" s="1"/>
  <c r="U1477"/>
  <c r="T1477"/>
  <c r="AD1477" s="1"/>
  <c r="AR1477" s="1"/>
  <c r="P1477"/>
  <c r="S1477"/>
  <c r="R1477"/>
  <c r="AB1477" s="1"/>
  <c r="AP1477" s="1"/>
  <c r="U1349"/>
  <c r="T1349"/>
  <c r="AD1349" s="1"/>
  <c r="AR1349" s="1"/>
  <c r="P1349"/>
  <c r="S1349"/>
  <c r="R1349"/>
  <c r="AB1349" s="1"/>
  <c r="AP1349" s="1"/>
  <c r="U1221"/>
  <c r="T1221"/>
  <c r="AD1221" s="1"/>
  <c r="AR1221" s="1"/>
  <c r="P1221"/>
  <c r="S1221"/>
  <c r="R1221"/>
  <c r="AB1221" s="1"/>
  <c r="AP1221" s="1"/>
  <c r="T641"/>
  <c r="AD641" s="1"/>
  <c r="AR641" s="1"/>
  <c r="S641"/>
  <c r="U641"/>
  <c r="P641"/>
  <c r="R641"/>
  <c r="AB641" s="1"/>
  <c r="AP641" s="1"/>
  <c r="T545"/>
  <c r="AD545" s="1"/>
  <c r="AR545" s="1"/>
  <c r="S545"/>
  <c r="P545"/>
  <c r="U545"/>
  <c r="R545"/>
  <c r="AB545" s="1"/>
  <c r="AP545" s="1"/>
  <c r="T417"/>
  <c r="AD417" s="1"/>
  <c r="AR417" s="1"/>
  <c r="S417"/>
  <c r="P417"/>
  <c r="U417"/>
  <c r="R417"/>
  <c r="AB417" s="1"/>
  <c r="AP417" s="1"/>
  <c r="T289"/>
  <c r="AD289" s="1"/>
  <c r="AR289" s="1"/>
  <c r="P289"/>
  <c r="U289"/>
  <c r="S289"/>
  <c r="R289"/>
  <c r="AB289" s="1"/>
  <c r="AP289" s="1"/>
  <c r="U161"/>
  <c r="T161"/>
  <c r="AD161" s="1"/>
  <c r="AR161" s="1"/>
  <c r="P161"/>
  <c r="S161"/>
  <c r="R161"/>
  <c r="AB161" s="1"/>
  <c r="AP161" s="1"/>
  <c r="U33"/>
  <c r="T33"/>
  <c r="AD33" s="1"/>
  <c r="AR33" s="1"/>
  <c r="P33"/>
  <c r="S33"/>
  <c r="R33"/>
  <c r="AB33" s="1"/>
  <c r="AP33" s="1"/>
  <c r="U1029"/>
  <c r="T1029"/>
  <c r="AD1029" s="1"/>
  <c r="AR1029" s="1"/>
  <c r="P1029"/>
  <c r="S1029"/>
  <c r="R1029"/>
  <c r="AB1029" s="1"/>
  <c r="AP1029" s="1"/>
  <c r="T933"/>
  <c r="AD933" s="1"/>
  <c r="AR933" s="1"/>
  <c r="U933"/>
  <c r="P933"/>
  <c r="S933"/>
  <c r="R933"/>
  <c r="AB933" s="1"/>
  <c r="AP933" s="1"/>
  <c r="T805"/>
  <c r="AD805" s="1"/>
  <c r="AR805" s="1"/>
  <c r="U805"/>
  <c r="P805"/>
  <c r="S805"/>
  <c r="R805"/>
  <c r="AB805" s="1"/>
  <c r="AP805" s="1"/>
  <c r="T677"/>
  <c r="AD677" s="1"/>
  <c r="AR677" s="1"/>
  <c r="S677"/>
  <c r="U677"/>
  <c r="P677"/>
  <c r="R677"/>
  <c r="AB677" s="1"/>
  <c r="AP677" s="1"/>
  <c r="T549"/>
  <c r="AD549" s="1"/>
  <c r="AR549" s="1"/>
  <c r="S549"/>
  <c r="U549"/>
  <c r="P549"/>
  <c r="R549"/>
  <c r="AB549" s="1"/>
  <c r="AP549" s="1"/>
  <c r="T421"/>
  <c r="AD421" s="1"/>
  <c r="AR421" s="1"/>
  <c r="S421"/>
  <c r="U421"/>
  <c r="P421"/>
  <c r="R421"/>
  <c r="AB421" s="1"/>
  <c r="AP421" s="1"/>
  <c r="U325"/>
  <c r="T325"/>
  <c r="AD325" s="1"/>
  <c r="AR325" s="1"/>
  <c r="S325"/>
  <c r="P325"/>
  <c r="R325"/>
  <c r="AB325" s="1"/>
  <c r="AP325" s="1"/>
  <c r="S197"/>
  <c r="U197"/>
  <c r="T197"/>
  <c r="AD197" s="1"/>
  <c r="AR197" s="1"/>
  <c r="P197"/>
  <c r="R197"/>
  <c r="AB197" s="1"/>
  <c r="AP197" s="1"/>
  <c r="U69"/>
  <c r="S69"/>
  <c r="T69"/>
  <c r="AD69" s="1"/>
  <c r="AR69" s="1"/>
  <c r="P69"/>
  <c r="R69"/>
  <c r="AB69" s="1"/>
  <c r="AP69" s="1"/>
  <c r="U590"/>
  <c r="T590"/>
  <c r="AD590" s="1"/>
  <c r="AR590" s="1"/>
  <c r="P590"/>
  <c r="S590"/>
  <c r="R590"/>
  <c r="AB590" s="1"/>
  <c r="AP590" s="1"/>
  <c r="U1311"/>
  <c r="T1311"/>
  <c r="AD1311" s="1"/>
  <c r="AR1311" s="1"/>
  <c r="S1311"/>
  <c r="R1311"/>
  <c r="AB1311" s="1"/>
  <c r="AP1311" s="1"/>
  <c r="P1311"/>
  <c r="U927"/>
  <c r="T927"/>
  <c r="AD927" s="1"/>
  <c r="AR927" s="1"/>
  <c r="S927"/>
  <c r="R927"/>
  <c r="AB927" s="1"/>
  <c r="AP927" s="1"/>
  <c r="P927"/>
  <c r="U479"/>
  <c r="T479"/>
  <c r="AD479" s="1"/>
  <c r="AR479" s="1"/>
  <c r="S479"/>
  <c r="R479"/>
  <c r="AB479" s="1"/>
  <c r="AP479" s="1"/>
  <c r="P479"/>
  <c r="U2746"/>
  <c r="T2746"/>
  <c r="AD2746" s="1"/>
  <c r="AR2746" s="1"/>
  <c r="R2746"/>
  <c r="AB2746" s="1"/>
  <c r="AP2746" s="1"/>
  <c r="S2746"/>
  <c r="P2746"/>
  <c r="U2979"/>
  <c r="T2979"/>
  <c r="AD2979" s="1"/>
  <c r="AR2979" s="1"/>
  <c r="S2979"/>
  <c r="R2979"/>
  <c r="AB2979" s="1"/>
  <c r="AP2979" s="1"/>
  <c r="P2979"/>
  <c r="U2627"/>
  <c r="T2627"/>
  <c r="AD2627" s="1"/>
  <c r="AR2627" s="1"/>
  <c r="S2627"/>
  <c r="R2627"/>
  <c r="AB2627" s="1"/>
  <c r="AP2627" s="1"/>
  <c r="P2627"/>
  <c r="U2051"/>
  <c r="T2051"/>
  <c r="AD2051" s="1"/>
  <c r="AR2051" s="1"/>
  <c r="S2051"/>
  <c r="R2051"/>
  <c r="AB2051" s="1"/>
  <c r="AP2051" s="1"/>
  <c r="P2051"/>
  <c r="U1315"/>
  <c r="T1315"/>
  <c r="AD1315" s="1"/>
  <c r="AR1315" s="1"/>
  <c r="S1315"/>
  <c r="R1315"/>
  <c r="AB1315" s="1"/>
  <c r="AP1315" s="1"/>
  <c r="P1315"/>
  <c r="U355"/>
  <c r="T355"/>
  <c r="AD355" s="1"/>
  <c r="AR355" s="1"/>
  <c r="S355"/>
  <c r="R355"/>
  <c r="AB355" s="1"/>
  <c r="AP355" s="1"/>
  <c r="P355"/>
  <c r="U1710"/>
  <c r="T1710"/>
  <c r="AD1710" s="1"/>
  <c r="AR1710" s="1"/>
  <c r="S1710"/>
  <c r="P1710"/>
  <c r="R1710"/>
  <c r="AB1710" s="1"/>
  <c r="AP1710" s="1"/>
  <c r="U1559"/>
  <c r="T1559"/>
  <c r="AD1559" s="1"/>
  <c r="AR1559" s="1"/>
  <c r="S1559"/>
  <c r="R1559"/>
  <c r="AB1559" s="1"/>
  <c r="AP1559" s="1"/>
  <c r="P1559"/>
  <c r="U535"/>
  <c r="T535"/>
  <c r="AD535" s="1"/>
  <c r="AR535" s="1"/>
  <c r="S535"/>
  <c r="R535"/>
  <c r="AB535" s="1"/>
  <c r="AP535" s="1"/>
  <c r="P535"/>
  <c r="U1642"/>
  <c r="T1642"/>
  <c r="AD1642" s="1"/>
  <c r="AR1642" s="1"/>
  <c r="R1642"/>
  <c r="AB1642" s="1"/>
  <c r="AP1642" s="1"/>
  <c r="S1642"/>
  <c r="P1642"/>
  <c r="U1034"/>
  <c r="T1034"/>
  <c r="AD1034" s="1"/>
  <c r="AR1034" s="1"/>
  <c r="R1034"/>
  <c r="AB1034" s="1"/>
  <c r="AP1034" s="1"/>
  <c r="S1034"/>
  <c r="P1034"/>
  <c r="U586"/>
  <c r="T586"/>
  <c r="AD586" s="1"/>
  <c r="AR586" s="1"/>
  <c r="S586"/>
  <c r="R586"/>
  <c r="AB586" s="1"/>
  <c r="AP586" s="1"/>
  <c r="P586"/>
  <c r="U1375"/>
  <c r="T1375"/>
  <c r="AD1375" s="1"/>
  <c r="AR1375" s="1"/>
  <c r="S1375"/>
  <c r="R1375"/>
  <c r="AB1375" s="1"/>
  <c r="AP1375" s="1"/>
  <c r="P1375"/>
  <c r="U2819"/>
  <c r="T2819"/>
  <c r="AD2819" s="1"/>
  <c r="AR2819" s="1"/>
  <c r="S2819"/>
  <c r="R2819"/>
  <c r="AB2819" s="1"/>
  <c r="AP2819" s="1"/>
  <c r="P2819"/>
  <c r="U2211"/>
  <c r="T2211"/>
  <c r="AD2211" s="1"/>
  <c r="AR2211" s="1"/>
  <c r="S2211"/>
  <c r="R2211"/>
  <c r="AB2211" s="1"/>
  <c r="AP2211" s="1"/>
  <c r="P2211"/>
  <c r="U1667"/>
  <c r="T1667"/>
  <c r="AD1667" s="1"/>
  <c r="AR1667" s="1"/>
  <c r="S1667"/>
  <c r="R1667"/>
  <c r="AB1667" s="1"/>
  <c r="AP1667" s="1"/>
  <c r="P1667"/>
  <c r="U1155"/>
  <c r="T1155"/>
  <c r="AD1155" s="1"/>
  <c r="AR1155" s="1"/>
  <c r="S1155"/>
  <c r="R1155"/>
  <c r="AB1155" s="1"/>
  <c r="AP1155" s="1"/>
  <c r="P1155"/>
  <c r="U451"/>
  <c r="T451"/>
  <c r="AD451" s="1"/>
  <c r="AR451" s="1"/>
  <c r="S451"/>
  <c r="R451"/>
  <c r="AB451" s="1"/>
  <c r="AP451" s="1"/>
  <c r="P451"/>
  <c r="U1518"/>
  <c r="T1518"/>
  <c r="AD1518" s="1"/>
  <c r="AR1518" s="1"/>
  <c r="S1518"/>
  <c r="P1518"/>
  <c r="R1518"/>
  <c r="AB1518" s="1"/>
  <c r="AP1518" s="1"/>
  <c r="U791"/>
  <c r="T791"/>
  <c r="AD791" s="1"/>
  <c r="AR791" s="1"/>
  <c r="S791"/>
  <c r="R791"/>
  <c r="AB791" s="1"/>
  <c r="AP791" s="1"/>
  <c r="P791"/>
  <c r="U1802"/>
  <c r="T1802"/>
  <c r="AD1802" s="1"/>
  <c r="AR1802" s="1"/>
  <c r="R1802"/>
  <c r="AB1802" s="1"/>
  <c r="AP1802" s="1"/>
  <c r="S1802"/>
  <c r="P1802"/>
  <c r="U1130"/>
  <c r="T1130"/>
  <c r="AD1130" s="1"/>
  <c r="AR1130" s="1"/>
  <c r="R1130"/>
  <c r="AB1130" s="1"/>
  <c r="AP1130" s="1"/>
  <c r="S1130"/>
  <c r="P1130"/>
  <c r="U426"/>
  <c r="T426"/>
  <c r="AD426" s="1"/>
  <c r="AR426" s="1"/>
  <c r="S426"/>
  <c r="R426"/>
  <c r="AB426" s="1"/>
  <c r="AP426" s="1"/>
  <c r="P426"/>
  <c r="U2734"/>
  <c r="T2734"/>
  <c r="AD2734" s="1"/>
  <c r="AR2734" s="1"/>
  <c r="S2734"/>
  <c r="P2734"/>
  <c r="R2734"/>
  <c r="AB2734" s="1"/>
  <c r="AP2734" s="1"/>
  <c r="U1774"/>
  <c r="T1774"/>
  <c r="AD1774" s="1"/>
  <c r="AR1774" s="1"/>
  <c r="S1774"/>
  <c r="P1774"/>
  <c r="R1774"/>
  <c r="AB1774" s="1"/>
  <c r="AP1774" s="1"/>
  <c r="U1038"/>
  <c r="T1038"/>
  <c r="AD1038" s="1"/>
  <c r="AR1038" s="1"/>
  <c r="S1038"/>
  <c r="P1038"/>
  <c r="R1038"/>
  <c r="AB1038" s="1"/>
  <c r="AP1038" s="1"/>
  <c r="U1903"/>
  <c r="T1903"/>
  <c r="AD1903" s="1"/>
  <c r="AR1903" s="1"/>
  <c r="S1903"/>
  <c r="R1903"/>
  <c r="AB1903" s="1"/>
  <c r="AP1903" s="1"/>
  <c r="P1903"/>
  <c r="U807"/>
  <c r="T807"/>
  <c r="AD807" s="1"/>
  <c r="AR807" s="1"/>
  <c r="S807"/>
  <c r="R807"/>
  <c r="AB807" s="1"/>
  <c r="AP807" s="1"/>
  <c r="P807"/>
  <c r="U1394"/>
  <c r="T1394"/>
  <c r="AD1394" s="1"/>
  <c r="AR1394" s="1"/>
  <c r="R1394"/>
  <c r="AB1394" s="1"/>
  <c r="AP1394" s="1"/>
  <c r="P1394"/>
  <c r="S1394"/>
  <c r="U850"/>
  <c r="T850"/>
  <c r="AD850" s="1"/>
  <c r="AR850" s="1"/>
  <c r="R850"/>
  <c r="AB850" s="1"/>
  <c r="AP850" s="1"/>
  <c r="P850"/>
  <c r="S850"/>
  <c r="U210"/>
  <c r="T210"/>
  <c r="AD210" s="1"/>
  <c r="AR210" s="1"/>
  <c r="R210"/>
  <c r="AB210" s="1"/>
  <c r="AP210" s="1"/>
  <c r="P210"/>
  <c r="S210"/>
  <c r="U2350"/>
  <c r="T2350"/>
  <c r="AD2350" s="1"/>
  <c r="AR2350" s="1"/>
  <c r="S2350"/>
  <c r="P2350"/>
  <c r="R2350"/>
  <c r="AB2350" s="1"/>
  <c r="AP2350" s="1"/>
  <c r="U1071"/>
  <c r="T1071"/>
  <c r="AD1071" s="1"/>
  <c r="AR1071" s="1"/>
  <c r="S1071"/>
  <c r="R1071"/>
  <c r="AB1071" s="1"/>
  <c r="AP1071" s="1"/>
  <c r="P1071"/>
  <c r="U1102"/>
  <c r="T1102"/>
  <c r="AD1102" s="1"/>
  <c r="AR1102" s="1"/>
  <c r="S1102"/>
  <c r="P1102"/>
  <c r="R1102"/>
  <c r="AB1102" s="1"/>
  <c r="AP1102" s="1"/>
  <c r="U2543"/>
  <c r="T2543"/>
  <c r="AD2543" s="1"/>
  <c r="AR2543" s="1"/>
  <c r="S2543"/>
  <c r="R2543"/>
  <c r="AB2543" s="1"/>
  <c r="AP2543" s="1"/>
  <c r="P2543"/>
  <c r="U1575"/>
  <c r="T1575"/>
  <c r="AD1575" s="1"/>
  <c r="AR1575" s="1"/>
  <c r="S1575"/>
  <c r="R1575"/>
  <c r="AB1575" s="1"/>
  <c r="AP1575" s="1"/>
  <c r="P1575"/>
  <c r="U615"/>
  <c r="T615"/>
  <c r="AD615" s="1"/>
  <c r="AR615" s="1"/>
  <c r="S615"/>
  <c r="R615"/>
  <c r="AB615" s="1"/>
  <c r="AP615" s="1"/>
  <c r="P615"/>
  <c r="U1106"/>
  <c r="T1106"/>
  <c r="AD1106" s="1"/>
  <c r="AR1106" s="1"/>
  <c r="R1106"/>
  <c r="AB1106" s="1"/>
  <c r="AP1106" s="1"/>
  <c r="P1106"/>
  <c r="S1106"/>
  <c r="U690"/>
  <c r="T690"/>
  <c r="AD690" s="1"/>
  <c r="AR690" s="1"/>
  <c r="R690"/>
  <c r="AB690" s="1"/>
  <c r="AP690" s="1"/>
  <c r="S690"/>
  <c r="P690"/>
  <c r="U242"/>
  <c r="T242"/>
  <c r="AD242" s="1"/>
  <c r="AR242" s="1"/>
  <c r="S242"/>
  <c r="R242"/>
  <c r="AB242" s="1"/>
  <c r="AP242" s="1"/>
  <c r="P242"/>
  <c r="U2574"/>
  <c r="T2574"/>
  <c r="AD2574" s="1"/>
  <c r="AR2574" s="1"/>
  <c r="S2574"/>
  <c r="P2574"/>
  <c r="R2574"/>
  <c r="AB2574" s="1"/>
  <c r="AP2574" s="1"/>
  <c r="U2062"/>
  <c r="T2062"/>
  <c r="AD2062" s="1"/>
  <c r="AR2062" s="1"/>
  <c r="S2062"/>
  <c r="P2062"/>
  <c r="R2062"/>
  <c r="AB2062" s="1"/>
  <c r="AP2062" s="1"/>
  <c r="U142"/>
  <c r="T142"/>
  <c r="AD142" s="1"/>
  <c r="AR142" s="1"/>
  <c r="S142"/>
  <c r="P142"/>
  <c r="R142"/>
  <c r="AB142" s="1"/>
  <c r="AP142" s="1"/>
  <c r="U591"/>
  <c r="T591"/>
  <c r="AD591" s="1"/>
  <c r="AR591" s="1"/>
  <c r="S591"/>
  <c r="R591"/>
  <c r="AB591" s="1"/>
  <c r="AP591" s="1"/>
  <c r="P591"/>
  <c r="U2410"/>
  <c r="R2410"/>
  <c r="AB2410" s="1"/>
  <c r="AP2410" s="1"/>
  <c r="T2410"/>
  <c r="AD2410" s="1"/>
  <c r="AR2410" s="1"/>
  <c r="S2410"/>
  <c r="P2410"/>
  <c r="U1246"/>
  <c r="T1246"/>
  <c r="AD1246" s="1"/>
  <c r="AR1246" s="1"/>
  <c r="S1246"/>
  <c r="P1246"/>
  <c r="R1246"/>
  <c r="AB1246" s="1"/>
  <c r="AP1246" s="1"/>
  <c r="U2703"/>
  <c r="T2703"/>
  <c r="AD2703" s="1"/>
  <c r="AR2703" s="1"/>
  <c r="S2703"/>
  <c r="R2703"/>
  <c r="AB2703" s="1"/>
  <c r="AP2703" s="1"/>
  <c r="P2703"/>
  <c r="U2319"/>
  <c r="T2319"/>
  <c r="AD2319" s="1"/>
  <c r="AR2319" s="1"/>
  <c r="S2319"/>
  <c r="R2319"/>
  <c r="AB2319" s="1"/>
  <c r="AP2319" s="1"/>
  <c r="P2319"/>
  <c r="U1543"/>
  <c r="T1543"/>
  <c r="AD1543" s="1"/>
  <c r="AR1543" s="1"/>
  <c r="S1543"/>
  <c r="R1543"/>
  <c r="AB1543" s="1"/>
  <c r="AP1543" s="1"/>
  <c r="P1543"/>
  <c r="U1031"/>
  <c r="T1031"/>
  <c r="AD1031" s="1"/>
  <c r="AR1031" s="1"/>
  <c r="S1031"/>
  <c r="R1031"/>
  <c r="AB1031" s="1"/>
  <c r="AP1031" s="1"/>
  <c r="P1031"/>
  <c r="U391"/>
  <c r="T391"/>
  <c r="AD391" s="1"/>
  <c r="AR391" s="1"/>
  <c r="S391"/>
  <c r="R391"/>
  <c r="AB391" s="1"/>
  <c r="AP391" s="1"/>
  <c r="P391"/>
  <c r="U2378"/>
  <c r="R2378"/>
  <c r="AB2378" s="1"/>
  <c r="AP2378" s="1"/>
  <c r="S2378"/>
  <c r="T2378"/>
  <c r="AD2378" s="1"/>
  <c r="AR2378" s="1"/>
  <c r="P2378"/>
  <c r="U1218"/>
  <c r="T1218"/>
  <c r="AD1218" s="1"/>
  <c r="AR1218" s="1"/>
  <c r="R1218"/>
  <c r="AB1218" s="1"/>
  <c r="AP1218" s="1"/>
  <c r="P1218"/>
  <c r="S1218"/>
  <c r="U962"/>
  <c r="T962"/>
  <c r="AD962" s="1"/>
  <c r="AR962" s="1"/>
  <c r="R962"/>
  <c r="AB962" s="1"/>
  <c r="AP962" s="1"/>
  <c r="P962"/>
  <c r="S962"/>
  <c r="U706"/>
  <c r="T706"/>
  <c r="AD706" s="1"/>
  <c r="AR706" s="1"/>
  <c r="R706"/>
  <c r="AB706" s="1"/>
  <c r="AP706" s="1"/>
  <c r="P706"/>
  <c r="S706"/>
  <c r="U386"/>
  <c r="T386"/>
  <c r="AD386" s="1"/>
  <c r="AR386" s="1"/>
  <c r="R386"/>
  <c r="AB386" s="1"/>
  <c r="AP386" s="1"/>
  <c r="S386"/>
  <c r="P386"/>
  <c r="U130"/>
  <c r="T130"/>
  <c r="AD130" s="1"/>
  <c r="AR130" s="1"/>
  <c r="S130"/>
  <c r="R130"/>
  <c r="AB130" s="1"/>
  <c r="AP130" s="1"/>
  <c r="P130"/>
  <c r="U1343"/>
  <c r="T1343"/>
  <c r="AD1343" s="1"/>
  <c r="AR1343" s="1"/>
  <c r="S1343"/>
  <c r="R1343"/>
  <c r="AB1343" s="1"/>
  <c r="AP1343" s="1"/>
  <c r="P1343"/>
  <c r="U831"/>
  <c r="T831"/>
  <c r="AD831" s="1"/>
  <c r="AR831" s="1"/>
  <c r="S831"/>
  <c r="R831"/>
  <c r="AB831" s="1"/>
  <c r="AP831" s="1"/>
  <c r="P831"/>
  <c r="U319"/>
  <c r="T319"/>
  <c r="AD319" s="1"/>
  <c r="AR319" s="1"/>
  <c r="S319"/>
  <c r="R319"/>
  <c r="AB319" s="1"/>
  <c r="AP319" s="1"/>
  <c r="P319"/>
  <c r="U2394"/>
  <c r="T2394"/>
  <c r="AD2394" s="1"/>
  <c r="AR2394" s="1"/>
  <c r="R2394"/>
  <c r="AB2394" s="1"/>
  <c r="AP2394" s="1"/>
  <c r="S2394"/>
  <c r="P2394"/>
  <c r="U1491"/>
  <c r="T1491"/>
  <c r="AD1491" s="1"/>
  <c r="AR1491" s="1"/>
  <c r="S1491"/>
  <c r="R1491"/>
  <c r="AB1491" s="1"/>
  <c r="AP1491" s="1"/>
  <c r="P1491"/>
  <c r="U1299"/>
  <c r="T1299"/>
  <c r="AD1299" s="1"/>
  <c r="AR1299" s="1"/>
  <c r="S1299"/>
  <c r="R1299"/>
  <c r="AB1299" s="1"/>
  <c r="AP1299" s="1"/>
  <c r="P1299"/>
  <c r="U1043"/>
  <c r="T1043"/>
  <c r="AD1043" s="1"/>
  <c r="AR1043" s="1"/>
  <c r="S1043"/>
  <c r="R1043"/>
  <c r="AB1043" s="1"/>
  <c r="AP1043" s="1"/>
  <c r="P1043"/>
  <c r="U1230"/>
  <c r="T1230"/>
  <c r="AD1230" s="1"/>
  <c r="AR1230" s="1"/>
  <c r="S1230"/>
  <c r="P1230"/>
  <c r="R1230"/>
  <c r="AB1230" s="1"/>
  <c r="AP1230" s="1"/>
  <c r="U1036"/>
  <c r="T1036"/>
  <c r="AD1036" s="1"/>
  <c r="AR1036" s="1"/>
  <c r="S1036"/>
  <c r="R1036"/>
  <c r="AB1036" s="1"/>
  <c r="AP1036" s="1"/>
  <c r="P1036"/>
  <c r="U908"/>
  <c r="T908"/>
  <c r="AD908" s="1"/>
  <c r="AR908" s="1"/>
  <c r="S908"/>
  <c r="R908"/>
  <c r="AB908" s="1"/>
  <c r="AP908" s="1"/>
  <c r="P908"/>
  <c r="U780"/>
  <c r="T780"/>
  <c r="AD780" s="1"/>
  <c r="AR780" s="1"/>
  <c r="S780"/>
  <c r="R780"/>
  <c r="AB780" s="1"/>
  <c r="AP780" s="1"/>
  <c r="P780"/>
  <c r="U652"/>
  <c r="T652"/>
  <c r="AD652" s="1"/>
  <c r="AR652" s="1"/>
  <c r="S652"/>
  <c r="R652"/>
  <c r="AB652" s="1"/>
  <c r="AP652" s="1"/>
  <c r="P652"/>
  <c r="U524"/>
  <c r="T524"/>
  <c r="AD524" s="1"/>
  <c r="AR524" s="1"/>
  <c r="S524"/>
  <c r="R524"/>
  <c r="AB524" s="1"/>
  <c r="AP524" s="1"/>
  <c r="P524"/>
  <c r="U396"/>
  <c r="T396"/>
  <c r="AD396" s="1"/>
  <c r="AR396" s="1"/>
  <c r="S396"/>
  <c r="R396"/>
  <c r="AB396" s="1"/>
  <c r="AP396" s="1"/>
  <c r="P396"/>
  <c r="U268"/>
  <c r="T268"/>
  <c r="AD268" s="1"/>
  <c r="AR268" s="1"/>
  <c r="R268"/>
  <c r="AB268" s="1"/>
  <c r="AP268" s="1"/>
  <c r="P268"/>
  <c r="S268"/>
  <c r="U108"/>
  <c r="T108"/>
  <c r="AD108" s="1"/>
  <c r="AR108" s="1"/>
  <c r="R108"/>
  <c r="AB108" s="1"/>
  <c r="AP108" s="1"/>
  <c r="S108"/>
  <c r="P108"/>
  <c r="U1015"/>
  <c r="T1015"/>
  <c r="AD1015" s="1"/>
  <c r="AR1015" s="1"/>
  <c r="S1015"/>
  <c r="R1015"/>
  <c r="AB1015" s="1"/>
  <c r="AP1015" s="1"/>
  <c r="P1015"/>
  <c r="U631"/>
  <c r="T631"/>
  <c r="AD631" s="1"/>
  <c r="AR631" s="1"/>
  <c r="S631"/>
  <c r="R631"/>
  <c r="AB631" s="1"/>
  <c r="AP631" s="1"/>
  <c r="P631"/>
  <c r="U127"/>
  <c r="T127"/>
  <c r="AD127" s="1"/>
  <c r="AR127" s="1"/>
  <c r="S127"/>
  <c r="R127"/>
  <c r="AB127" s="1"/>
  <c r="AP127" s="1"/>
  <c r="P127"/>
  <c r="U1210"/>
  <c r="T1210"/>
  <c r="AD1210" s="1"/>
  <c r="AR1210" s="1"/>
  <c r="R1210"/>
  <c r="AB1210" s="1"/>
  <c r="AP1210" s="1"/>
  <c r="S1210"/>
  <c r="P1210"/>
  <c r="T2884"/>
  <c r="AD2884" s="1"/>
  <c r="AR2884" s="1"/>
  <c r="S2884"/>
  <c r="R2884"/>
  <c r="AB2884" s="1"/>
  <c r="AP2884" s="1"/>
  <c r="U2884"/>
  <c r="P2884"/>
  <c r="T2724"/>
  <c r="AD2724" s="1"/>
  <c r="AR2724" s="1"/>
  <c r="S2724"/>
  <c r="R2724"/>
  <c r="AB2724" s="1"/>
  <c r="AP2724" s="1"/>
  <c r="U2724"/>
  <c r="P2724"/>
  <c r="T2596"/>
  <c r="AD2596" s="1"/>
  <c r="AR2596" s="1"/>
  <c r="S2596"/>
  <c r="R2596"/>
  <c r="AB2596" s="1"/>
  <c r="AP2596" s="1"/>
  <c r="U2596"/>
  <c r="P2596"/>
  <c r="T2468"/>
  <c r="AD2468" s="1"/>
  <c r="AR2468" s="1"/>
  <c r="S2468"/>
  <c r="R2468"/>
  <c r="AB2468" s="1"/>
  <c r="AP2468" s="1"/>
  <c r="U2468"/>
  <c r="P2468"/>
  <c r="T2340"/>
  <c r="AD2340" s="1"/>
  <c r="AR2340" s="1"/>
  <c r="S2340"/>
  <c r="R2340"/>
  <c r="AB2340" s="1"/>
  <c r="AP2340" s="1"/>
  <c r="U2340"/>
  <c r="P2340"/>
  <c r="T2212"/>
  <c r="AD2212" s="1"/>
  <c r="AR2212" s="1"/>
  <c r="S2212"/>
  <c r="R2212"/>
  <c r="AB2212" s="1"/>
  <c r="AP2212" s="1"/>
  <c r="U2212"/>
  <c r="P2212"/>
  <c r="U2084"/>
  <c r="T2084"/>
  <c r="AD2084" s="1"/>
  <c r="AR2084" s="1"/>
  <c r="S2084"/>
  <c r="R2084"/>
  <c r="AB2084" s="1"/>
  <c r="AP2084" s="1"/>
  <c r="P2084"/>
  <c r="U1956"/>
  <c r="T1956"/>
  <c r="AD1956" s="1"/>
  <c r="AR1956" s="1"/>
  <c r="S1956"/>
  <c r="R1956"/>
  <c r="AB1956" s="1"/>
  <c r="AP1956" s="1"/>
  <c r="P1956"/>
  <c r="U1828"/>
  <c r="T1828"/>
  <c r="AD1828" s="1"/>
  <c r="AR1828" s="1"/>
  <c r="S1828"/>
  <c r="R1828"/>
  <c r="AB1828" s="1"/>
  <c r="AP1828" s="1"/>
  <c r="P1828"/>
  <c r="U1700"/>
  <c r="T1700"/>
  <c r="AD1700" s="1"/>
  <c r="AR1700" s="1"/>
  <c r="S1700"/>
  <c r="R1700"/>
  <c r="AB1700" s="1"/>
  <c r="AP1700" s="1"/>
  <c r="P1700"/>
  <c r="U1412"/>
  <c r="T1412"/>
  <c r="AD1412" s="1"/>
  <c r="AR1412" s="1"/>
  <c r="S1412"/>
  <c r="R1412"/>
  <c r="AB1412" s="1"/>
  <c r="AP1412" s="1"/>
  <c r="P1412"/>
  <c r="U868"/>
  <c r="T868"/>
  <c r="AD868" s="1"/>
  <c r="AR868" s="1"/>
  <c r="S868"/>
  <c r="R868"/>
  <c r="AB868" s="1"/>
  <c r="AP868" s="1"/>
  <c r="P868"/>
  <c r="U324"/>
  <c r="T324"/>
  <c r="AD324" s="1"/>
  <c r="AR324" s="1"/>
  <c r="R324"/>
  <c r="AB324" s="1"/>
  <c r="AP324" s="1"/>
  <c r="P324"/>
  <c r="S324"/>
  <c r="U164"/>
  <c r="T164"/>
  <c r="AD164" s="1"/>
  <c r="AR164" s="1"/>
  <c r="R164"/>
  <c r="AB164" s="1"/>
  <c r="AP164" s="1"/>
  <c r="S164"/>
  <c r="P164"/>
  <c r="U2920"/>
  <c r="T2920"/>
  <c r="AD2920" s="1"/>
  <c r="AR2920" s="1"/>
  <c r="S2920"/>
  <c r="R2920"/>
  <c r="AB2920" s="1"/>
  <c r="AP2920" s="1"/>
  <c r="P2920"/>
  <c r="T2824"/>
  <c r="AD2824" s="1"/>
  <c r="AR2824" s="1"/>
  <c r="U2824"/>
  <c r="S2824"/>
  <c r="R2824"/>
  <c r="AB2824" s="1"/>
  <c r="AP2824" s="1"/>
  <c r="P2824"/>
  <c r="T2696"/>
  <c r="AD2696" s="1"/>
  <c r="AR2696" s="1"/>
  <c r="U2696"/>
  <c r="S2696"/>
  <c r="R2696"/>
  <c r="AB2696" s="1"/>
  <c r="AP2696" s="1"/>
  <c r="P2696"/>
  <c r="T2568"/>
  <c r="AD2568" s="1"/>
  <c r="AR2568" s="1"/>
  <c r="U2568"/>
  <c r="S2568"/>
  <c r="R2568"/>
  <c r="AB2568" s="1"/>
  <c r="AP2568" s="1"/>
  <c r="P2568"/>
  <c r="T2472"/>
  <c r="AD2472" s="1"/>
  <c r="AR2472" s="1"/>
  <c r="U2472"/>
  <c r="S2472"/>
  <c r="R2472"/>
  <c r="AB2472" s="1"/>
  <c r="AP2472" s="1"/>
  <c r="P2472"/>
  <c r="T2408"/>
  <c r="AD2408" s="1"/>
  <c r="AR2408" s="1"/>
  <c r="U2408"/>
  <c r="S2408"/>
  <c r="R2408"/>
  <c r="AB2408" s="1"/>
  <c r="AP2408" s="1"/>
  <c r="P2408"/>
  <c r="T2280"/>
  <c r="AD2280" s="1"/>
  <c r="AR2280" s="1"/>
  <c r="U2280"/>
  <c r="S2280"/>
  <c r="R2280"/>
  <c r="AB2280" s="1"/>
  <c r="AP2280" s="1"/>
  <c r="P2280"/>
  <c r="U2152"/>
  <c r="T2152"/>
  <c r="AD2152" s="1"/>
  <c r="AR2152" s="1"/>
  <c r="S2152"/>
  <c r="R2152"/>
  <c r="AB2152" s="1"/>
  <c r="AP2152" s="1"/>
  <c r="P2152"/>
  <c r="U2056"/>
  <c r="T2056"/>
  <c r="AD2056" s="1"/>
  <c r="AR2056" s="1"/>
  <c r="S2056"/>
  <c r="R2056"/>
  <c r="AB2056" s="1"/>
  <c r="AP2056" s="1"/>
  <c r="P2056"/>
  <c r="U1896"/>
  <c r="T1896"/>
  <c r="AD1896" s="1"/>
  <c r="AR1896" s="1"/>
  <c r="S1896"/>
  <c r="R1896"/>
  <c r="AB1896" s="1"/>
  <c r="AP1896" s="1"/>
  <c r="P1896"/>
  <c r="U1704"/>
  <c r="T1704"/>
  <c r="AD1704" s="1"/>
  <c r="AR1704" s="1"/>
  <c r="S1704"/>
  <c r="R1704"/>
  <c r="AB1704" s="1"/>
  <c r="AP1704" s="1"/>
  <c r="P1704"/>
  <c r="U1576"/>
  <c r="T1576"/>
  <c r="AD1576" s="1"/>
  <c r="AR1576" s="1"/>
  <c r="S1576"/>
  <c r="R1576"/>
  <c r="AB1576" s="1"/>
  <c r="AP1576" s="1"/>
  <c r="P1576"/>
  <c r="U1448"/>
  <c r="T1448"/>
  <c r="AD1448" s="1"/>
  <c r="AR1448" s="1"/>
  <c r="S1448"/>
  <c r="R1448"/>
  <c r="AB1448" s="1"/>
  <c r="AP1448" s="1"/>
  <c r="P1448"/>
  <c r="U1352"/>
  <c r="T1352"/>
  <c r="AD1352" s="1"/>
  <c r="AR1352" s="1"/>
  <c r="S1352"/>
  <c r="R1352"/>
  <c r="AB1352" s="1"/>
  <c r="AP1352" s="1"/>
  <c r="P1352"/>
  <c r="U1192"/>
  <c r="T1192"/>
  <c r="AD1192" s="1"/>
  <c r="AR1192" s="1"/>
  <c r="S1192"/>
  <c r="R1192"/>
  <c r="AB1192" s="1"/>
  <c r="AP1192" s="1"/>
  <c r="P1192"/>
  <c r="U1064"/>
  <c r="T1064"/>
  <c r="AD1064" s="1"/>
  <c r="AR1064" s="1"/>
  <c r="S1064"/>
  <c r="R1064"/>
  <c r="AB1064" s="1"/>
  <c r="AP1064" s="1"/>
  <c r="P1064"/>
  <c r="U904"/>
  <c r="T904"/>
  <c r="AD904" s="1"/>
  <c r="AR904" s="1"/>
  <c r="S904"/>
  <c r="R904"/>
  <c r="AB904" s="1"/>
  <c r="AP904" s="1"/>
  <c r="P904"/>
  <c r="U744"/>
  <c r="T744"/>
  <c r="AD744" s="1"/>
  <c r="AR744" s="1"/>
  <c r="S744"/>
  <c r="R744"/>
  <c r="AB744" s="1"/>
  <c r="AP744" s="1"/>
  <c r="P744"/>
  <c r="U616"/>
  <c r="T616"/>
  <c r="AD616" s="1"/>
  <c r="AR616" s="1"/>
  <c r="R616"/>
  <c r="AB616" s="1"/>
  <c r="AP616" s="1"/>
  <c r="S616"/>
  <c r="P616"/>
  <c r="U488"/>
  <c r="T488"/>
  <c r="AD488" s="1"/>
  <c r="AR488" s="1"/>
  <c r="R488"/>
  <c r="AB488" s="1"/>
  <c r="AP488" s="1"/>
  <c r="S488"/>
  <c r="P488"/>
  <c r="U360"/>
  <c r="T360"/>
  <c r="AD360" s="1"/>
  <c r="AR360" s="1"/>
  <c r="R360"/>
  <c r="AB360" s="1"/>
  <c r="AP360" s="1"/>
  <c r="S360"/>
  <c r="P360"/>
  <c r="U200"/>
  <c r="T200"/>
  <c r="AD200" s="1"/>
  <c r="AR200" s="1"/>
  <c r="R200"/>
  <c r="AB200" s="1"/>
  <c r="AP200" s="1"/>
  <c r="S200"/>
  <c r="P200"/>
  <c r="U40"/>
  <c r="T40"/>
  <c r="AD40" s="1"/>
  <c r="AR40" s="1"/>
  <c r="R40"/>
  <c r="AB40" s="1"/>
  <c r="AP40" s="1"/>
  <c r="P40"/>
  <c r="S40"/>
  <c r="U2559"/>
  <c r="T2559"/>
  <c r="AD2559" s="1"/>
  <c r="AR2559" s="1"/>
  <c r="S2559"/>
  <c r="R2559"/>
  <c r="AB2559" s="1"/>
  <c r="AP2559" s="1"/>
  <c r="P2559"/>
  <c r="U1919"/>
  <c r="T1919"/>
  <c r="AD1919" s="1"/>
  <c r="AR1919" s="1"/>
  <c r="S1919"/>
  <c r="R1919"/>
  <c r="AB1919" s="1"/>
  <c r="AP1919" s="1"/>
  <c r="P1919"/>
  <c r="U2842"/>
  <c r="T2842"/>
  <c r="AD2842" s="1"/>
  <c r="AR2842" s="1"/>
  <c r="R2842"/>
  <c r="AB2842" s="1"/>
  <c r="AP2842" s="1"/>
  <c r="S2842"/>
  <c r="P2842"/>
  <c r="U1658"/>
  <c r="T1658"/>
  <c r="AD1658" s="1"/>
  <c r="AR1658" s="1"/>
  <c r="R1658"/>
  <c r="AB1658" s="1"/>
  <c r="AP1658" s="1"/>
  <c r="S1658"/>
  <c r="P1658"/>
  <c r="U1402"/>
  <c r="T1402"/>
  <c r="AD1402" s="1"/>
  <c r="AR1402" s="1"/>
  <c r="R1402"/>
  <c r="AB1402" s="1"/>
  <c r="AP1402" s="1"/>
  <c r="S1402"/>
  <c r="P1402"/>
  <c r="U1082"/>
  <c r="T1082"/>
  <c r="AD1082" s="1"/>
  <c r="AR1082" s="1"/>
  <c r="R1082"/>
  <c r="AB1082" s="1"/>
  <c r="AP1082" s="1"/>
  <c r="S1082"/>
  <c r="P1082"/>
  <c r="U826"/>
  <c r="T826"/>
  <c r="AD826" s="1"/>
  <c r="AR826" s="1"/>
  <c r="R826"/>
  <c r="AB826" s="1"/>
  <c r="AP826" s="1"/>
  <c r="S826"/>
  <c r="P826"/>
  <c r="U506"/>
  <c r="T506"/>
  <c r="AD506" s="1"/>
  <c r="AR506" s="1"/>
  <c r="S506"/>
  <c r="R506"/>
  <c r="AB506" s="1"/>
  <c r="AP506" s="1"/>
  <c r="P506"/>
  <c r="U250"/>
  <c r="T250"/>
  <c r="AD250" s="1"/>
  <c r="AR250" s="1"/>
  <c r="S250"/>
  <c r="R250"/>
  <c r="AB250" s="1"/>
  <c r="AP250" s="1"/>
  <c r="P250"/>
  <c r="U2997"/>
  <c r="T2997"/>
  <c r="AD2997" s="1"/>
  <c r="AR2997" s="1"/>
  <c r="P2997"/>
  <c r="S2997"/>
  <c r="R2997"/>
  <c r="AB2997" s="1"/>
  <c r="AP2997" s="1"/>
  <c r="U2869"/>
  <c r="T2869"/>
  <c r="AD2869" s="1"/>
  <c r="AR2869" s="1"/>
  <c r="P2869"/>
  <c r="S2869"/>
  <c r="R2869"/>
  <c r="AB2869" s="1"/>
  <c r="AP2869" s="1"/>
  <c r="U2741"/>
  <c r="P2741"/>
  <c r="S2741"/>
  <c r="T2741"/>
  <c r="AD2741" s="1"/>
  <c r="AR2741" s="1"/>
  <c r="R2741"/>
  <c r="AB2741" s="1"/>
  <c r="AP2741" s="1"/>
  <c r="U2613"/>
  <c r="P2613"/>
  <c r="S2613"/>
  <c r="R2613"/>
  <c r="AB2613" s="1"/>
  <c r="AP2613" s="1"/>
  <c r="T2613"/>
  <c r="AD2613" s="1"/>
  <c r="AR2613" s="1"/>
  <c r="U2485"/>
  <c r="P2485"/>
  <c r="S2485"/>
  <c r="T2485"/>
  <c r="AD2485" s="1"/>
  <c r="AR2485" s="1"/>
  <c r="R2485"/>
  <c r="AB2485" s="1"/>
  <c r="AP2485" s="1"/>
  <c r="U2357"/>
  <c r="P2357"/>
  <c r="S2357"/>
  <c r="T2357"/>
  <c r="AD2357" s="1"/>
  <c r="AR2357" s="1"/>
  <c r="R2357"/>
  <c r="AB2357" s="1"/>
  <c r="AP2357" s="1"/>
  <c r="U2229"/>
  <c r="P2229"/>
  <c r="S2229"/>
  <c r="T2229"/>
  <c r="AD2229" s="1"/>
  <c r="AR2229" s="1"/>
  <c r="R2229"/>
  <c r="AB2229" s="1"/>
  <c r="AP2229" s="1"/>
  <c r="U2101"/>
  <c r="P2101"/>
  <c r="S2101"/>
  <c r="T2101"/>
  <c r="AD2101" s="1"/>
  <c r="AR2101" s="1"/>
  <c r="R2101"/>
  <c r="AB2101" s="1"/>
  <c r="AP2101" s="1"/>
  <c r="U1973"/>
  <c r="P1973"/>
  <c r="S1973"/>
  <c r="T1973"/>
  <c r="AD1973" s="1"/>
  <c r="AR1973" s="1"/>
  <c r="R1973"/>
  <c r="AB1973" s="1"/>
  <c r="AP1973" s="1"/>
  <c r="U1845"/>
  <c r="T1845"/>
  <c r="AD1845" s="1"/>
  <c r="AR1845" s="1"/>
  <c r="P1845"/>
  <c r="S1845"/>
  <c r="R1845"/>
  <c r="AB1845" s="1"/>
  <c r="AP1845" s="1"/>
  <c r="U1717"/>
  <c r="T1717"/>
  <c r="AD1717" s="1"/>
  <c r="AR1717" s="1"/>
  <c r="P1717"/>
  <c r="S1717"/>
  <c r="R1717"/>
  <c r="AB1717" s="1"/>
  <c r="AP1717" s="1"/>
  <c r="U1589"/>
  <c r="T1589"/>
  <c r="AD1589" s="1"/>
  <c r="AR1589" s="1"/>
  <c r="P1589"/>
  <c r="S1589"/>
  <c r="R1589"/>
  <c r="AB1589" s="1"/>
  <c r="AP1589" s="1"/>
  <c r="U1461"/>
  <c r="T1461"/>
  <c r="AD1461" s="1"/>
  <c r="AR1461" s="1"/>
  <c r="P1461"/>
  <c r="S1461"/>
  <c r="R1461"/>
  <c r="AB1461" s="1"/>
  <c r="AP1461" s="1"/>
  <c r="U1333"/>
  <c r="T1333"/>
  <c r="AD1333" s="1"/>
  <c r="AR1333" s="1"/>
  <c r="P1333"/>
  <c r="S1333"/>
  <c r="R1333"/>
  <c r="AB1333" s="1"/>
  <c r="AP1333" s="1"/>
  <c r="U1237"/>
  <c r="T1237"/>
  <c r="AD1237" s="1"/>
  <c r="AR1237" s="1"/>
  <c r="P1237"/>
  <c r="S1237"/>
  <c r="R1237"/>
  <c r="AB1237" s="1"/>
  <c r="AP1237" s="1"/>
  <c r="U657"/>
  <c r="T657"/>
  <c r="AD657" s="1"/>
  <c r="AR657" s="1"/>
  <c r="S657"/>
  <c r="P657"/>
  <c r="R657"/>
  <c r="AB657" s="1"/>
  <c r="AP657" s="1"/>
  <c r="U529"/>
  <c r="T529"/>
  <c r="AD529" s="1"/>
  <c r="AR529" s="1"/>
  <c r="S529"/>
  <c r="P529"/>
  <c r="R529"/>
  <c r="AB529" s="1"/>
  <c r="AP529" s="1"/>
  <c r="U401"/>
  <c r="T401"/>
  <c r="AD401" s="1"/>
  <c r="AR401" s="1"/>
  <c r="S401"/>
  <c r="P401"/>
  <c r="R401"/>
  <c r="AB401" s="1"/>
  <c r="AP401" s="1"/>
  <c r="U273"/>
  <c r="T273"/>
  <c r="AD273" s="1"/>
  <c r="AR273" s="1"/>
  <c r="S273"/>
  <c r="P273"/>
  <c r="R273"/>
  <c r="AB273" s="1"/>
  <c r="AP273" s="1"/>
  <c r="U177"/>
  <c r="T177"/>
  <c r="AD177" s="1"/>
  <c r="AR177" s="1"/>
  <c r="S177"/>
  <c r="P177"/>
  <c r="R177"/>
  <c r="AB177" s="1"/>
  <c r="AP177" s="1"/>
  <c r="U49"/>
  <c r="T49"/>
  <c r="AD49" s="1"/>
  <c r="AR49" s="1"/>
  <c r="S49"/>
  <c r="P49"/>
  <c r="R49"/>
  <c r="AB49" s="1"/>
  <c r="AP49" s="1"/>
  <c r="U1380"/>
  <c r="T1380"/>
  <c r="AD1380" s="1"/>
  <c r="AR1380" s="1"/>
  <c r="S1380"/>
  <c r="R1380"/>
  <c r="AB1380" s="1"/>
  <c r="AP1380" s="1"/>
  <c r="P1380"/>
  <c r="U1124"/>
  <c r="T1124"/>
  <c r="AD1124" s="1"/>
  <c r="AR1124" s="1"/>
  <c r="S1124"/>
  <c r="R1124"/>
  <c r="AB1124" s="1"/>
  <c r="AP1124" s="1"/>
  <c r="P1124"/>
  <c r="U996"/>
  <c r="T996"/>
  <c r="AD996" s="1"/>
  <c r="AR996" s="1"/>
  <c r="S996"/>
  <c r="R996"/>
  <c r="AB996" s="1"/>
  <c r="AP996" s="1"/>
  <c r="P996"/>
  <c r="U804"/>
  <c r="T804"/>
  <c r="AD804" s="1"/>
  <c r="AR804" s="1"/>
  <c r="S804"/>
  <c r="R804"/>
  <c r="AB804" s="1"/>
  <c r="AP804" s="1"/>
  <c r="P804"/>
  <c r="U708"/>
  <c r="T708"/>
  <c r="AD708" s="1"/>
  <c r="AR708" s="1"/>
  <c r="R708"/>
  <c r="AB708" s="1"/>
  <c r="AP708" s="1"/>
  <c r="P708"/>
  <c r="S708"/>
  <c r="U580"/>
  <c r="T580"/>
  <c r="AD580" s="1"/>
  <c r="AR580" s="1"/>
  <c r="R580"/>
  <c r="AB580" s="1"/>
  <c r="AP580" s="1"/>
  <c r="P580"/>
  <c r="S580"/>
  <c r="U452"/>
  <c r="T452"/>
  <c r="AD452" s="1"/>
  <c r="AR452" s="1"/>
  <c r="R452"/>
  <c r="AB452" s="1"/>
  <c r="AP452" s="1"/>
  <c r="P452"/>
  <c r="S452"/>
  <c r="U196"/>
  <c r="T196"/>
  <c r="AD196" s="1"/>
  <c r="AR196" s="1"/>
  <c r="R196"/>
  <c r="AB196" s="1"/>
  <c r="AP196" s="1"/>
  <c r="P196"/>
  <c r="S196"/>
  <c r="U68"/>
  <c r="T68"/>
  <c r="AD68" s="1"/>
  <c r="AR68" s="1"/>
  <c r="R68"/>
  <c r="AB68" s="1"/>
  <c r="AP68" s="1"/>
  <c r="P68"/>
  <c r="S68"/>
  <c r="U1077"/>
  <c r="T1077"/>
  <c r="AD1077" s="1"/>
  <c r="AR1077" s="1"/>
  <c r="P1077"/>
  <c r="S1077"/>
  <c r="R1077"/>
  <c r="AB1077" s="1"/>
  <c r="AP1077" s="1"/>
  <c r="U1013"/>
  <c r="T1013"/>
  <c r="AD1013" s="1"/>
  <c r="AR1013" s="1"/>
  <c r="P1013"/>
  <c r="S1013"/>
  <c r="R1013"/>
  <c r="AB1013" s="1"/>
  <c r="AP1013" s="1"/>
  <c r="U94"/>
  <c r="T94"/>
  <c r="AD94" s="1"/>
  <c r="AR94" s="1"/>
  <c r="S94"/>
  <c r="P94"/>
  <c r="R94"/>
  <c r="AB94" s="1"/>
  <c r="AP94" s="1"/>
  <c r="U995"/>
  <c r="T995"/>
  <c r="AD995" s="1"/>
  <c r="AR995" s="1"/>
  <c r="S995"/>
  <c r="R995"/>
  <c r="AB995" s="1"/>
  <c r="AP995" s="1"/>
  <c r="P995"/>
  <c r="U67"/>
  <c r="T67"/>
  <c r="AD67" s="1"/>
  <c r="AR67" s="1"/>
  <c r="S67"/>
  <c r="R67"/>
  <c r="AB67" s="1"/>
  <c r="AP67" s="1"/>
  <c r="P67"/>
  <c r="U254"/>
  <c r="T254"/>
  <c r="AD254" s="1"/>
  <c r="AR254" s="1"/>
  <c r="P254"/>
  <c r="S254"/>
  <c r="R254"/>
  <c r="AB254" s="1"/>
  <c r="AP254" s="1"/>
  <c r="U1175"/>
  <c r="T1175"/>
  <c r="AD1175" s="1"/>
  <c r="AR1175" s="1"/>
  <c r="S1175"/>
  <c r="R1175"/>
  <c r="AB1175" s="1"/>
  <c r="AP1175" s="1"/>
  <c r="P1175"/>
  <c r="U158"/>
  <c r="T158"/>
  <c r="AD158" s="1"/>
  <c r="AR158" s="1"/>
  <c r="S158"/>
  <c r="P158"/>
  <c r="R158"/>
  <c r="AB158" s="1"/>
  <c r="AP158" s="1"/>
  <c r="U387"/>
  <c r="T387"/>
  <c r="AD387" s="1"/>
  <c r="AR387" s="1"/>
  <c r="S387"/>
  <c r="R387"/>
  <c r="AB387" s="1"/>
  <c r="AP387" s="1"/>
  <c r="P387"/>
  <c r="U131"/>
  <c r="T131"/>
  <c r="AD131" s="1"/>
  <c r="AR131" s="1"/>
  <c r="S131"/>
  <c r="R131"/>
  <c r="AB131" s="1"/>
  <c r="AP131" s="1"/>
  <c r="P131"/>
  <c r="U670"/>
  <c r="T670"/>
  <c r="AD670" s="1"/>
  <c r="AR670" s="1"/>
  <c r="S670"/>
  <c r="P670"/>
  <c r="R670"/>
  <c r="AB670" s="1"/>
  <c r="AP670" s="1"/>
  <c r="U910"/>
  <c r="T910"/>
  <c r="AD910" s="1"/>
  <c r="AR910" s="1"/>
  <c r="S910"/>
  <c r="P910"/>
  <c r="R910"/>
  <c r="AB910" s="1"/>
  <c r="AP910" s="1"/>
  <c r="U734"/>
  <c r="T734"/>
  <c r="AD734" s="1"/>
  <c r="AR734" s="1"/>
  <c r="S734"/>
  <c r="P734"/>
  <c r="R734"/>
  <c r="AB734" s="1"/>
  <c r="AP734" s="1"/>
  <c r="U46"/>
  <c r="T46"/>
  <c r="AD46" s="1"/>
  <c r="AR46" s="1"/>
  <c r="S46"/>
  <c r="P46"/>
  <c r="R46"/>
  <c r="AB46" s="1"/>
  <c r="AP46" s="1"/>
  <c r="U702"/>
  <c r="T702"/>
  <c r="AD702" s="1"/>
  <c r="AR702" s="1"/>
  <c r="S702"/>
  <c r="P702"/>
  <c r="R702"/>
  <c r="AB702" s="1"/>
  <c r="AP702" s="1"/>
  <c r="U446"/>
  <c r="T446"/>
  <c r="AD446" s="1"/>
  <c r="AR446" s="1"/>
  <c r="S446"/>
  <c r="P446"/>
  <c r="R446"/>
  <c r="AB446" s="1"/>
  <c r="AP446" s="1"/>
  <c r="U302"/>
  <c r="T302"/>
  <c r="AD302" s="1"/>
  <c r="AR302" s="1"/>
  <c r="S302"/>
  <c r="P302"/>
  <c r="R302"/>
  <c r="AB302" s="1"/>
  <c r="AP302" s="1"/>
  <c r="U1506"/>
  <c r="T1506"/>
  <c r="AD1506" s="1"/>
  <c r="AR1506" s="1"/>
  <c r="R1506"/>
  <c r="AB1506" s="1"/>
  <c r="AP1506" s="1"/>
  <c r="P1506"/>
  <c r="S1506"/>
  <c r="U1378"/>
  <c r="T1378"/>
  <c r="AD1378" s="1"/>
  <c r="AR1378" s="1"/>
  <c r="R1378"/>
  <c r="AB1378" s="1"/>
  <c r="AP1378" s="1"/>
  <c r="P1378"/>
  <c r="S1378"/>
  <c r="U1250"/>
  <c r="T1250"/>
  <c r="AD1250" s="1"/>
  <c r="AR1250" s="1"/>
  <c r="R1250"/>
  <c r="AB1250" s="1"/>
  <c r="AP1250" s="1"/>
  <c r="P1250"/>
  <c r="S1250"/>
  <c r="U1122"/>
  <c r="T1122"/>
  <c r="AD1122" s="1"/>
  <c r="AR1122" s="1"/>
  <c r="R1122"/>
  <c r="AB1122" s="1"/>
  <c r="AP1122" s="1"/>
  <c r="P1122"/>
  <c r="S1122"/>
  <c r="U814"/>
  <c r="T814"/>
  <c r="AD814" s="1"/>
  <c r="AR814" s="1"/>
  <c r="S814"/>
  <c r="P814"/>
  <c r="R814"/>
  <c r="AB814" s="1"/>
  <c r="AP814" s="1"/>
  <c r="U190"/>
  <c r="T190"/>
  <c r="AD190" s="1"/>
  <c r="AR190" s="1"/>
  <c r="S190"/>
  <c r="P190"/>
  <c r="R190"/>
  <c r="AB190" s="1"/>
  <c r="AP190" s="1"/>
  <c r="U286"/>
  <c r="T286"/>
  <c r="AD286" s="1"/>
  <c r="AR286" s="1"/>
  <c r="S286"/>
  <c r="P286"/>
  <c r="R286"/>
  <c r="AB286" s="1"/>
  <c r="AP286" s="1"/>
  <c r="U2327"/>
  <c r="T2327"/>
  <c r="AD2327" s="1"/>
  <c r="AR2327" s="1"/>
  <c r="S2327"/>
  <c r="R2327"/>
  <c r="AB2327" s="1"/>
  <c r="AP2327" s="1"/>
  <c r="P2327"/>
  <c r="U1879"/>
  <c r="T1879"/>
  <c r="AD1879" s="1"/>
  <c r="AR1879" s="1"/>
  <c r="S1879"/>
  <c r="R1879"/>
  <c r="AB1879" s="1"/>
  <c r="AP1879" s="1"/>
  <c r="P1879"/>
  <c r="U2210"/>
  <c r="T2210"/>
  <c r="AD2210" s="1"/>
  <c r="AR2210" s="1"/>
  <c r="R2210"/>
  <c r="AB2210" s="1"/>
  <c r="AP2210" s="1"/>
  <c r="P2210"/>
  <c r="S2210"/>
  <c r="U2455"/>
  <c r="T2455"/>
  <c r="AD2455" s="1"/>
  <c r="AR2455" s="1"/>
  <c r="S2455"/>
  <c r="R2455"/>
  <c r="AB2455" s="1"/>
  <c r="AP2455" s="1"/>
  <c r="P2455"/>
  <c r="U2082"/>
  <c r="T2082"/>
  <c r="AD2082" s="1"/>
  <c r="AR2082" s="1"/>
  <c r="R2082"/>
  <c r="AB2082" s="1"/>
  <c r="AP2082" s="1"/>
  <c r="P2082"/>
  <c r="S2082"/>
  <c r="U2338"/>
  <c r="T2338"/>
  <c r="AD2338" s="1"/>
  <c r="AR2338" s="1"/>
  <c r="R2338"/>
  <c r="AB2338" s="1"/>
  <c r="AP2338" s="1"/>
  <c r="P2338"/>
  <c r="S2338"/>
  <c r="U2594"/>
  <c r="T2594"/>
  <c r="AD2594" s="1"/>
  <c r="AR2594" s="1"/>
  <c r="R2594"/>
  <c r="AB2594" s="1"/>
  <c r="AP2594" s="1"/>
  <c r="P2594"/>
  <c r="S2594"/>
  <c r="U2274"/>
  <c r="T2274"/>
  <c r="AD2274" s="1"/>
  <c r="AR2274" s="1"/>
  <c r="R2274"/>
  <c r="AB2274" s="1"/>
  <c r="AP2274" s="1"/>
  <c r="P2274"/>
  <c r="S2274"/>
  <c r="U2786"/>
  <c r="T2786"/>
  <c r="AD2786" s="1"/>
  <c r="AR2786" s="1"/>
  <c r="R2786"/>
  <c r="AB2786" s="1"/>
  <c r="AP2786" s="1"/>
  <c r="P2786"/>
  <c r="S2786"/>
  <c r="U2146"/>
  <c r="T2146"/>
  <c r="AD2146" s="1"/>
  <c r="AR2146" s="1"/>
  <c r="R2146"/>
  <c r="AB2146" s="1"/>
  <c r="AP2146" s="1"/>
  <c r="P2146"/>
  <c r="S2146"/>
  <c r="U1463"/>
  <c r="T1463"/>
  <c r="AD1463" s="1"/>
  <c r="AR1463" s="1"/>
  <c r="S1463"/>
  <c r="R1463"/>
  <c r="AB1463" s="1"/>
  <c r="AP1463" s="1"/>
  <c r="P1463"/>
  <c r="U1207"/>
  <c r="T1207"/>
  <c r="AD1207" s="1"/>
  <c r="AR1207" s="1"/>
  <c r="S1207"/>
  <c r="R1207"/>
  <c r="AB1207" s="1"/>
  <c r="AP1207" s="1"/>
  <c r="P1207"/>
  <c r="U2306"/>
  <c r="T2306"/>
  <c r="AD2306" s="1"/>
  <c r="AR2306" s="1"/>
  <c r="R2306"/>
  <c r="AB2306" s="1"/>
  <c r="AP2306" s="1"/>
  <c r="P2306"/>
  <c r="S2306"/>
  <c r="U1762"/>
  <c r="T1762"/>
  <c r="AD1762" s="1"/>
  <c r="AR1762" s="1"/>
  <c r="R1762"/>
  <c r="AB1762" s="1"/>
  <c r="AP1762" s="1"/>
  <c r="P1762"/>
  <c r="S1762"/>
  <c r="U1634"/>
  <c r="T1634"/>
  <c r="AD1634" s="1"/>
  <c r="AR1634" s="1"/>
  <c r="R1634"/>
  <c r="AB1634" s="1"/>
  <c r="AP1634" s="1"/>
  <c r="P1634"/>
  <c r="S1634"/>
  <c r="U2807"/>
  <c r="T2807"/>
  <c r="AD2807" s="1"/>
  <c r="AR2807" s="1"/>
  <c r="S2807"/>
  <c r="R2807"/>
  <c r="AB2807" s="1"/>
  <c r="AP2807" s="1"/>
  <c r="P2807"/>
  <c r="U2551"/>
  <c r="T2551"/>
  <c r="AD2551" s="1"/>
  <c r="AR2551" s="1"/>
  <c r="S2551"/>
  <c r="R2551"/>
  <c r="AB2551" s="1"/>
  <c r="AP2551" s="1"/>
  <c r="P2551"/>
  <c r="U2295"/>
  <c r="T2295"/>
  <c r="AD2295" s="1"/>
  <c r="AR2295" s="1"/>
  <c r="S2295"/>
  <c r="R2295"/>
  <c r="AB2295" s="1"/>
  <c r="AP2295" s="1"/>
  <c r="P2295"/>
  <c r="U2039"/>
  <c r="T2039"/>
  <c r="AD2039" s="1"/>
  <c r="AR2039" s="1"/>
  <c r="S2039"/>
  <c r="R2039"/>
  <c r="AB2039" s="1"/>
  <c r="AP2039" s="1"/>
  <c r="P2039"/>
  <c r="U1783"/>
  <c r="T1783"/>
  <c r="AD1783" s="1"/>
  <c r="AR1783" s="1"/>
  <c r="S1783"/>
  <c r="R1783"/>
  <c r="AB1783" s="1"/>
  <c r="AP1783" s="1"/>
  <c r="P1783"/>
  <c r="U2018"/>
  <c r="T2018"/>
  <c r="AD2018" s="1"/>
  <c r="AR2018" s="1"/>
  <c r="R2018"/>
  <c r="AB2018" s="1"/>
  <c r="AP2018" s="1"/>
  <c r="P2018"/>
  <c r="S2018"/>
  <c r="U2967"/>
  <c r="T2967"/>
  <c r="AD2967" s="1"/>
  <c r="AR2967" s="1"/>
  <c r="S2967"/>
  <c r="R2967"/>
  <c r="AB2967" s="1"/>
  <c r="AP2967" s="1"/>
  <c r="P2967"/>
  <c r="U2263"/>
  <c r="T2263"/>
  <c r="AD2263" s="1"/>
  <c r="AR2263" s="1"/>
  <c r="S2263"/>
  <c r="R2263"/>
  <c r="AB2263" s="1"/>
  <c r="AP2263" s="1"/>
  <c r="P2263"/>
  <c r="U2722"/>
  <c r="T2722"/>
  <c r="AD2722" s="1"/>
  <c r="AR2722" s="1"/>
  <c r="R2722"/>
  <c r="AB2722" s="1"/>
  <c r="AP2722" s="1"/>
  <c r="P2722"/>
  <c r="S2722"/>
  <c r="U2114"/>
  <c r="T2114"/>
  <c r="AD2114" s="1"/>
  <c r="AR2114" s="1"/>
  <c r="R2114"/>
  <c r="AB2114" s="1"/>
  <c r="AP2114" s="1"/>
  <c r="P2114"/>
  <c r="S2114"/>
  <c r="U2658"/>
  <c r="T2658"/>
  <c r="AD2658" s="1"/>
  <c r="AR2658" s="1"/>
  <c r="R2658"/>
  <c r="AB2658" s="1"/>
  <c r="AP2658" s="1"/>
  <c r="P2658"/>
  <c r="S2658"/>
  <c r="U2946"/>
  <c r="T2946"/>
  <c r="AD2946" s="1"/>
  <c r="AR2946" s="1"/>
  <c r="R2946"/>
  <c r="AB2946" s="1"/>
  <c r="AP2946" s="1"/>
  <c r="P2946"/>
  <c r="S2946"/>
  <c r="U2871"/>
  <c r="T2871"/>
  <c r="AD2871" s="1"/>
  <c r="AR2871" s="1"/>
  <c r="S2871"/>
  <c r="R2871"/>
  <c r="AB2871" s="1"/>
  <c r="AP2871" s="1"/>
  <c r="P2871"/>
  <c r="U2615"/>
  <c r="T2615"/>
  <c r="AD2615" s="1"/>
  <c r="AR2615" s="1"/>
  <c r="S2615"/>
  <c r="R2615"/>
  <c r="AB2615" s="1"/>
  <c r="AP2615" s="1"/>
  <c r="P2615"/>
  <c r="U2359"/>
  <c r="T2359"/>
  <c r="AD2359" s="1"/>
  <c r="AR2359" s="1"/>
  <c r="S2359"/>
  <c r="R2359"/>
  <c r="AB2359" s="1"/>
  <c r="AP2359" s="1"/>
  <c r="P2359"/>
  <c r="U2103"/>
  <c r="T2103"/>
  <c r="AD2103" s="1"/>
  <c r="AR2103" s="1"/>
  <c r="S2103"/>
  <c r="R2103"/>
  <c r="AB2103" s="1"/>
  <c r="AP2103" s="1"/>
  <c r="P2103"/>
  <c r="U1847"/>
  <c r="T1847"/>
  <c r="AD1847" s="1"/>
  <c r="AR1847" s="1"/>
  <c r="S1847"/>
  <c r="R1847"/>
  <c r="AB1847" s="1"/>
  <c r="AP1847" s="1"/>
  <c r="P1847"/>
  <c r="U707"/>
  <c r="T707"/>
  <c r="AD707" s="1"/>
  <c r="AR707" s="1"/>
  <c r="S707"/>
  <c r="R707"/>
  <c r="AB707" s="1"/>
  <c r="AP707" s="1"/>
  <c r="P707"/>
  <c r="U227"/>
  <c r="T227"/>
  <c r="AD227" s="1"/>
  <c r="AR227" s="1"/>
  <c r="S227"/>
  <c r="R227"/>
  <c r="AB227" s="1"/>
  <c r="AP227" s="1"/>
  <c r="P227"/>
  <c r="U323"/>
  <c r="T323"/>
  <c r="AD323" s="1"/>
  <c r="AR323" s="1"/>
  <c r="S323"/>
  <c r="R323"/>
  <c r="AB323" s="1"/>
  <c r="AP323" s="1"/>
  <c r="P323"/>
  <c r="U1495"/>
  <c r="T1495"/>
  <c r="AD1495" s="1"/>
  <c r="AR1495" s="1"/>
  <c r="S1495"/>
  <c r="R1495"/>
  <c r="AB1495" s="1"/>
  <c r="AP1495" s="1"/>
  <c r="P1495"/>
  <c r="U798"/>
  <c r="T798"/>
  <c r="AD798" s="1"/>
  <c r="AR798" s="1"/>
  <c r="S798"/>
  <c r="P798"/>
  <c r="R798"/>
  <c r="AB798" s="1"/>
  <c r="AP798" s="1"/>
  <c r="U510"/>
  <c r="T510"/>
  <c r="AD510" s="1"/>
  <c r="AR510" s="1"/>
  <c r="S510"/>
  <c r="P510"/>
  <c r="R510"/>
  <c r="AB510" s="1"/>
  <c r="AP510" s="1"/>
  <c r="U1538"/>
  <c r="T1538"/>
  <c r="AD1538" s="1"/>
  <c r="AR1538" s="1"/>
  <c r="R1538"/>
  <c r="AB1538" s="1"/>
  <c r="AP1538" s="1"/>
  <c r="P1538"/>
  <c r="S1538"/>
  <c r="U1282"/>
  <c r="T1282"/>
  <c r="AD1282" s="1"/>
  <c r="AR1282" s="1"/>
  <c r="R1282"/>
  <c r="AB1282" s="1"/>
  <c r="AP1282" s="1"/>
  <c r="P1282"/>
  <c r="S1282"/>
  <c r="U1026"/>
  <c r="T1026"/>
  <c r="AD1026" s="1"/>
  <c r="AR1026" s="1"/>
  <c r="R1026"/>
  <c r="AB1026" s="1"/>
  <c r="AP1026" s="1"/>
  <c r="P1026"/>
  <c r="S1026"/>
  <c r="U979"/>
  <c r="T979"/>
  <c r="AD979" s="1"/>
  <c r="AR979" s="1"/>
  <c r="S979"/>
  <c r="R979"/>
  <c r="AB979" s="1"/>
  <c r="AP979" s="1"/>
  <c r="P979"/>
  <c r="U723"/>
  <c r="T723"/>
  <c r="AD723" s="1"/>
  <c r="AR723" s="1"/>
  <c r="S723"/>
  <c r="R723"/>
  <c r="AB723" s="1"/>
  <c r="AP723" s="1"/>
  <c r="P723"/>
  <c r="U467"/>
  <c r="T467"/>
  <c r="AD467" s="1"/>
  <c r="AR467" s="1"/>
  <c r="S467"/>
  <c r="R467"/>
  <c r="AB467" s="1"/>
  <c r="AP467" s="1"/>
  <c r="P467"/>
  <c r="U211"/>
  <c r="T211"/>
  <c r="AD211" s="1"/>
  <c r="AR211" s="1"/>
  <c r="S211"/>
  <c r="R211"/>
  <c r="AB211" s="1"/>
  <c r="AP211" s="1"/>
  <c r="P211"/>
  <c r="U2988"/>
  <c r="S2988"/>
  <c r="R2988"/>
  <c r="AB2988" s="1"/>
  <c r="AP2988" s="1"/>
  <c r="T2988"/>
  <c r="AD2988" s="1"/>
  <c r="AR2988" s="1"/>
  <c r="P2988"/>
  <c r="U2860"/>
  <c r="S2860"/>
  <c r="R2860"/>
  <c r="AB2860" s="1"/>
  <c r="AP2860" s="1"/>
  <c r="T2860"/>
  <c r="AD2860" s="1"/>
  <c r="AR2860" s="1"/>
  <c r="P2860"/>
  <c r="U2508"/>
  <c r="S2508"/>
  <c r="R2508"/>
  <c r="AB2508" s="1"/>
  <c r="AP2508" s="1"/>
  <c r="P2508"/>
  <c r="T2508"/>
  <c r="AD2508" s="1"/>
  <c r="AR2508" s="1"/>
  <c r="U2380"/>
  <c r="S2380"/>
  <c r="R2380"/>
  <c r="AB2380" s="1"/>
  <c r="AP2380" s="1"/>
  <c r="P2380"/>
  <c r="T2380"/>
  <c r="AD2380" s="1"/>
  <c r="AR2380" s="1"/>
  <c r="U2284"/>
  <c r="S2284"/>
  <c r="R2284"/>
  <c r="AB2284" s="1"/>
  <c r="AP2284" s="1"/>
  <c r="T2284"/>
  <c r="AD2284" s="1"/>
  <c r="AR2284" s="1"/>
  <c r="P2284"/>
  <c r="U1900"/>
  <c r="T1900"/>
  <c r="AD1900" s="1"/>
  <c r="AR1900" s="1"/>
  <c r="S1900"/>
  <c r="R1900"/>
  <c r="AB1900" s="1"/>
  <c r="AP1900" s="1"/>
  <c r="P1900"/>
  <c r="U1516"/>
  <c r="T1516"/>
  <c r="AD1516" s="1"/>
  <c r="AR1516" s="1"/>
  <c r="S1516"/>
  <c r="R1516"/>
  <c r="AB1516" s="1"/>
  <c r="AP1516" s="1"/>
  <c r="P1516"/>
  <c r="U1132"/>
  <c r="T1132"/>
  <c r="AD1132" s="1"/>
  <c r="AR1132" s="1"/>
  <c r="S1132"/>
  <c r="R1132"/>
  <c r="AB1132" s="1"/>
  <c r="AP1132" s="1"/>
  <c r="P1132"/>
  <c r="U1143"/>
  <c r="T1143"/>
  <c r="AD1143" s="1"/>
  <c r="AR1143" s="1"/>
  <c r="S1143"/>
  <c r="R1143"/>
  <c r="AB1143" s="1"/>
  <c r="AP1143" s="1"/>
  <c r="P1143"/>
  <c r="U30"/>
  <c r="T30"/>
  <c r="AD30" s="1"/>
  <c r="AR30" s="1"/>
  <c r="S30"/>
  <c r="P30"/>
  <c r="R30"/>
  <c r="AB30" s="1"/>
  <c r="AP30" s="1"/>
  <c r="U835"/>
  <c r="T835"/>
  <c r="AD835" s="1"/>
  <c r="AR835" s="1"/>
  <c r="S835"/>
  <c r="R835"/>
  <c r="AB835" s="1"/>
  <c r="AP835" s="1"/>
  <c r="P835"/>
  <c r="U318"/>
  <c r="T318"/>
  <c r="AD318" s="1"/>
  <c r="AR318" s="1"/>
  <c r="S318"/>
  <c r="P318"/>
  <c r="R318"/>
  <c r="AB318" s="1"/>
  <c r="AP318" s="1"/>
  <c r="U606"/>
  <c r="T606"/>
  <c r="AD606" s="1"/>
  <c r="AR606" s="1"/>
  <c r="S606"/>
  <c r="P606"/>
  <c r="R606"/>
  <c r="AB606" s="1"/>
  <c r="AP606" s="1"/>
  <c r="U638"/>
  <c r="T638"/>
  <c r="AD638" s="1"/>
  <c r="AR638" s="1"/>
  <c r="S638"/>
  <c r="P638"/>
  <c r="R638"/>
  <c r="AB638" s="1"/>
  <c r="AP638" s="1"/>
  <c r="U1474"/>
  <c r="T1474"/>
  <c r="AD1474" s="1"/>
  <c r="AR1474" s="1"/>
  <c r="R1474"/>
  <c r="AB1474" s="1"/>
  <c r="AP1474" s="1"/>
  <c r="P1474"/>
  <c r="S1474"/>
  <c r="U366"/>
  <c r="T366"/>
  <c r="AD366" s="1"/>
  <c r="AR366" s="1"/>
  <c r="S366"/>
  <c r="P366"/>
  <c r="R366"/>
  <c r="AB366" s="1"/>
  <c r="AP366" s="1"/>
  <c r="U787"/>
  <c r="T787"/>
  <c r="AD787" s="1"/>
  <c r="AR787" s="1"/>
  <c r="S787"/>
  <c r="R787"/>
  <c r="AB787" s="1"/>
  <c r="AP787" s="1"/>
  <c r="P787"/>
  <c r="U531"/>
  <c r="T531"/>
  <c r="AD531" s="1"/>
  <c r="AR531" s="1"/>
  <c r="S531"/>
  <c r="R531"/>
  <c r="AB531" s="1"/>
  <c r="AP531" s="1"/>
  <c r="P531"/>
  <c r="U275"/>
  <c r="T275"/>
  <c r="AD275" s="1"/>
  <c r="AR275" s="1"/>
  <c r="S275"/>
  <c r="R275"/>
  <c r="AB275" s="1"/>
  <c r="AP275" s="1"/>
  <c r="P275"/>
  <c r="U19"/>
  <c r="T19"/>
  <c r="AD19" s="1"/>
  <c r="AR19" s="1"/>
  <c r="S19"/>
  <c r="R19"/>
  <c r="AB19" s="1"/>
  <c r="AP19" s="1"/>
  <c r="P19"/>
  <c r="U222"/>
  <c r="T222"/>
  <c r="AD222" s="1"/>
  <c r="AR222" s="1"/>
  <c r="S222"/>
  <c r="P222"/>
  <c r="R222"/>
  <c r="AB222" s="1"/>
  <c r="AP222" s="1"/>
  <c r="U2892"/>
  <c r="T2892"/>
  <c r="AD2892" s="1"/>
  <c r="AR2892" s="1"/>
  <c r="S2892"/>
  <c r="R2892"/>
  <c r="AB2892" s="1"/>
  <c r="AP2892" s="1"/>
  <c r="P2892"/>
  <c r="U2764"/>
  <c r="S2764"/>
  <c r="R2764"/>
  <c r="AB2764" s="1"/>
  <c r="AP2764" s="1"/>
  <c r="P2764"/>
  <c r="T2764"/>
  <c r="AD2764" s="1"/>
  <c r="AR2764" s="1"/>
  <c r="U2636"/>
  <c r="S2636"/>
  <c r="R2636"/>
  <c r="AB2636" s="1"/>
  <c r="AP2636" s="1"/>
  <c r="P2636"/>
  <c r="T2636"/>
  <c r="AD2636" s="1"/>
  <c r="AR2636" s="1"/>
  <c r="U2476"/>
  <c r="S2476"/>
  <c r="R2476"/>
  <c r="AB2476" s="1"/>
  <c r="AP2476" s="1"/>
  <c r="T2476"/>
  <c r="AD2476" s="1"/>
  <c r="AR2476" s="1"/>
  <c r="P2476"/>
  <c r="U2316"/>
  <c r="S2316"/>
  <c r="R2316"/>
  <c r="AB2316" s="1"/>
  <c r="AP2316" s="1"/>
  <c r="P2316"/>
  <c r="T2316"/>
  <c r="AD2316" s="1"/>
  <c r="AR2316" s="1"/>
  <c r="U2188"/>
  <c r="S2188"/>
  <c r="R2188"/>
  <c r="AB2188" s="1"/>
  <c r="AP2188" s="1"/>
  <c r="P2188"/>
  <c r="T2188"/>
  <c r="AD2188" s="1"/>
  <c r="AR2188" s="1"/>
  <c r="U2060"/>
  <c r="S2060"/>
  <c r="R2060"/>
  <c r="AB2060" s="1"/>
  <c r="AP2060" s="1"/>
  <c r="P2060"/>
  <c r="T2060"/>
  <c r="AD2060" s="1"/>
  <c r="AR2060" s="1"/>
  <c r="U1932"/>
  <c r="T1932"/>
  <c r="AD1932" s="1"/>
  <c r="AR1932" s="1"/>
  <c r="S1932"/>
  <c r="R1932"/>
  <c r="AB1932" s="1"/>
  <c r="AP1932" s="1"/>
  <c r="P1932"/>
  <c r="U1804"/>
  <c r="T1804"/>
  <c r="AD1804" s="1"/>
  <c r="AR1804" s="1"/>
  <c r="S1804"/>
  <c r="R1804"/>
  <c r="AB1804" s="1"/>
  <c r="AP1804" s="1"/>
  <c r="P1804"/>
  <c r="U1676"/>
  <c r="T1676"/>
  <c r="AD1676" s="1"/>
  <c r="AR1676" s="1"/>
  <c r="S1676"/>
  <c r="R1676"/>
  <c r="AB1676" s="1"/>
  <c r="AP1676" s="1"/>
  <c r="P1676"/>
  <c r="U1548"/>
  <c r="T1548"/>
  <c r="AD1548" s="1"/>
  <c r="AR1548" s="1"/>
  <c r="S1548"/>
  <c r="R1548"/>
  <c r="AB1548" s="1"/>
  <c r="AP1548" s="1"/>
  <c r="P1548"/>
  <c r="U1420"/>
  <c r="T1420"/>
  <c r="AD1420" s="1"/>
  <c r="AR1420" s="1"/>
  <c r="S1420"/>
  <c r="R1420"/>
  <c r="AB1420" s="1"/>
  <c r="AP1420" s="1"/>
  <c r="P1420"/>
  <c r="U1292"/>
  <c r="T1292"/>
  <c r="AD1292" s="1"/>
  <c r="AR1292" s="1"/>
  <c r="S1292"/>
  <c r="R1292"/>
  <c r="AB1292" s="1"/>
  <c r="AP1292" s="1"/>
  <c r="P1292"/>
  <c r="U1164"/>
  <c r="T1164"/>
  <c r="AD1164" s="1"/>
  <c r="AR1164" s="1"/>
  <c r="S1164"/>
  <c r="R1164"/>
  <c r="AB1164" s="1"/>
  <c r="AP1164" s="1"/>
  <c r="P1164"/>
  <c r="U1527"/>
  <c r="T1527"/>
  <c r="AD1527" s="1"/>
  <c r="AR1527" s="1"/>
  <c r="S1527"/>
  <c r="R1527"/>
  <c r="AB1527" s="1"/>
  <c r="AP1527" s="1"/>
  <c r="P1527"/>
  <c r="U1922"/>
  <c r="T1922"/>
  <c r="AD1922" s="1"/>
  <c r="AR1922" s="1"/>
  <c r="R1922"/>
  <c r="AB1922" s="1"/>
  <c r="AP1922" s="1"/>
  <c r="P1922"/>
  <c r="S1922"/>
  <c r="U1182"/>
  <c r="T1182"/>
  <c r="AD1182" s="1"/>
  <c r="AR1182" s="1"/>
  <c r="S1182"/>
  <c r="P1182"/>
  <c r="R1182"/>
  <c r="AB1182" s="1"/>
  <c r="AP1182" s="1"/>
  <c r="U526"/>
  <c r="T526"/>
  <c r="AD526" s="1"/>
  <c r="AR526" s="1"/>
  <c r="P526"/>
  <c r="S526"/>
  <c r="R526"/>
  <c r="AB526" s="1"/>
  <c r="AP526" s="1"/>
  <c r="U1439"/>
  <c r="T1439"/>
  <c r="AD1439" s="1"/>
  <c r="AR1439" s="1"/>
  <c r="S1439"/>
  <c r="R1439"/>
  <c r="AB1439" s="1"/>
  <c r="AP1439" s="1"/>
  <c r="P1439"/>
  <c r="U1055"/>
  <c r="T1055"/>
  <c r="AD1055" s="1"/>
  <c r="AR1055" s="1"/>
  <c r="S1055"/>
  <c r="R1055"/>
  <c r="AB1055" s="1"/>
  <c r="AP1055" s="1"/>
  <c r="P1055"/>
  <c r="U543"/>
  <c r="T543"/>
  <c r="AD543" s="1"/>
  <c r="AR543" s="1"/>
  <c r="S543"/>
  <c r="R543"/>
  <c r="AB543" s="1"/>
  <c r="AP543" s="1"/>
  <c r="P543"/>
  <c r="U151"/>
  <c r="T151"/>
  <c r="AD151" s="1"/>
  <c r="AR151" s="1"/>
  <c r="S151"/>
  <c r="R151"/>
  <c r="AB151" s="1"/>
  <c r="AP151" s="1"/>
  <c r="P151"/>
  <c r="U2634"/>
  <c r="R2634"/>
  <c r="AB2634" s="1"/>
  <c r="AP2634" s="1"/>
  <c r="S2634"/>
  <c r="T2634"/>
  <c r="AD2634" s="1"/>
  <c r="AR2634" s="1"/>
  <c r="P2634"/>
  <c r="U2691"/>
  <c r="T2691"/>
  <c r="AD2691" s="1"/>
  <c r="AR2691" s="1"/>
  <c r="S2691"/>
  <c r="R2691"/>
  <c r="AB2691" s="1"/>
  <c r="AP2691" s="1"/>
  <c r="P2691"/>
  <c r="U2435"/>
  <c r="T2435"/>
  <c r="AD2435" s="1"/>
  <c r="AR2435" s="1"/>
  <c r="S2435"/>
  <c r="R2435"/>
  <c r="AB2435" s="1"/>
  <c r="AP2435" s="1"/>
  <c r="P2435"/>
  <c r="U2243"/>
  <c r="T2243"/>
  <c r="AD2243" s="1"/>
  <c r="AR2243" s="1"/>
  <c r="S2243"/>
  <c r="R2243"/>
  <c r="AB2243" s="1"/>
  <c r="AP2243" s="1"/>
  <c r="P2243"/>
  <c r="U1987"/>
  <c r="T1987"/>
  <c r="AD1987" s="1"/>
  <c r="AR1987" s="1"/>
  <c r="S1987"/>
  <c r="R1987"/>
  <c r="AB1987" s="1"/>
  <c r="AP1987" s="1"/>
  <c r="P1987"/>
  <c r="U1635"/>
  <c r="T1635"/>
  <c r="AD1635" s="1"/>
  <c r="AR1635" s="1"/>
  <c r="S1635"/>
  <c r="R1635"/>
  <c r="AB1635" s="1"/>
  <c r="AP1635" s="1"/>
  <c r="P1635"/>
  <c r="U1379"/>
  <c r="T1379"/>
  <c r="AD1379" s="1"/>
  <c r="AR1379" s="1"/>
  <c r="S1379"/>
  <c r="R1379"/>
  <c r="AB1379" s="1"/>
  <c r="AP1379" s="1"/>
  <c r="P1379"/>
  <c r="U1123"/>
  <c r="T1123"/>
  <c r="AD1123" s="1"/>
  <c r="AR1123" s="1"/>
  <c r="S1123"/>
  <c r="R1123"/>
  <c r="AB1123" s="1"/>
  <c r="AP1123" s="1"/>
  <c r="P1123"/>
  <c r="U643"/>
  <c r="T643"/>
  <c r="AD643" s="1"/>
  <c r="AR643" s="1"/>
  <c r="S643"/>
  <c r="R643"/>
  <c r="AB643" s="1"/>
  <c r="AP643" s="1"/>
  <c r="P643"/>
  <c r="U163"/>
  <c r="T163"/>
  <c r="AD163" s="1"/>
  <c r="AR163" s="1"/>
  <c r="S163"/>
  <c r="R163"/>
  <c r="AB163" s="1"/>
  <c r="AP163" s="1"/>
  <c r="P163"/>
  <c r="U1582"/>
  <c r="T1582"/>
  <c r="AD1582" s="1"/>
  <c r="AR1582" s="1"/>
  <c r="S1582"/>
  <c r="P1582"/>
  <c r="R1582"/>
  <c r="AB1582" s="1"/>
  <c r="AP1582" s="1"/>
  <c r="U855"/>
  <c r="T855"/>
  <c r="AD855" s="1"/>
  <c r="AR855" s="1"/>
  <c r="S855"/>
  <c r="R855"/>
  <c r="AB855" s="1"/>
  <c r="AP855" s="1"/>
  <c r="P855"/>
  <c r="U471"/>
  <c r="T471"/>
  <c r="AD471" s="1"/>
  <c r="AR471" s="1"/>
  <c r="S471"/>
  <c r="R471"/>
  <c r="AB471" s="1"/>
  <c r="AP471" s="1"/>
  <c r="P471"/>
  <c r="U31"/>
  <c r="T31"/>
  <c r="AD31" s="1"/>
  <c r="AR31" s="1"/>
  <c r="S31"/>
  <c r="R31"/>
  <c r="AB31" s="1"/>
  <c r="AP31" s="1"/>
  <c r="P31"/>
  <c r="U1418"/>
  <c r="T1418"/>
  <c r="AD1418" s="1"/>
  <c r="AR1418" s="1"/>
  <c r="R1418"/>
  <c r="AB1418" s="1"/>
  <c r="AP1418" s="1"/>
  <c r="S1418"/>
  <c r="P1418"/>
  <c r="U1194"/>
  <c r="T1194"/>
  <c r="AD1194" s="1"/>
  <c r="AR1194" s="1"/>
  <c r="R1194"/>
  <c r="AB1194" s="1"/>
  <c r="AP1194" s="1"/>
  <c r="S1194"/>
  <c r="P1194"/>
  <c r="U970"/>
  <c r="T970"/>
  <c r="AD970" s="1"/>
  <c r="AR970" s="1"/>
  <c r="R970"/>
  <c r="AB970" s="1"/>
  <c r="AP970" s="1"/>
  <c r="S970"/>
  <c r="P970"/>
  <c r="U746"/>
  <c r="T746"/>
  <c r="AD746" s="1"/>
  <c r="AR746" s="1"/>
  <c r="R746"/>
  <c r="AB746" s="1"/>
  <c r="AP746" s="1"/>
  <c r="S746"/>
  <c r="P746"/>
  <c r="U522"/>
  <c r="T522"/>
  <c r="AD522" s="1"/>
  <c r="AR522" s="1"/>
  <c r="S522"/>
  <c r="R522"/>
  <c r="AB522" s="1"/>
  <c r="AP522" s="1"/>
  <c r="P522"/>
  <c r="U202"/>
  <c r="T202"/>
  <c r="AD202" s="1"/>
  <c r="AR202" s="1"/>
  <c r="S202"/>
  <c r="R202"/>
  <c r="AB202" s="1"/>
  <c r="AP202" s="1"/>
  <c r="P202"/>
  <c r="U1118"/>
  <c r="T1118"/>
  <c r="AD1118" s="1"/>
  <c r="AR1118" s="1"/>
  <c r="S1118"/>
  <c r="P1118"/>
  <c r="R1118"/>
  <c r="AB1118" s="1"/>
  <c r="AP1118" s="1"/>
  <c r="U462"/>
  <c r="T462"/>
  <c r="AD462" s="1"/>
  <c r="AR462" s="1"/>
  <c r="P462"/>
  <c r="S462"/>
  <c r="R462"/>
  <c r="AB462" s="1"/>
  <c r="AP462" s="1"/>
  <c r="U1567"/>
  <c r="T1567"/>
  <c r="AD1567" s="1"/>
  <c r="AR1567" s="1"/>
  <c r="S1567"/>
  <c r="R1567"/>
  <c r="AB1567" s="1"/>
  <c r="AP1567" s="1"/>
  <c r="P1567"/>
  <c r="U863"/>
  <c r="T863"/>
  <c r="AD863" s="1"/>
  <c r="AR863" s="1"/>
  <c r="S863"/>
  <c r="R863"/>
  <c r="AB863" s="1"/>
  <c r="AP863" s="1"/>
  <c r="P863"/>
  <c r="U223"/>
  <c r="T223"/>
  <c r="AD223" s="1"/>
  <c r="AR223" s="1"/>
  <c r="S223"/>
  <c r="R223"/>
  <c r="AB223" s="1"/>
  <c r="AP223" s="1"/>
  <c r="P223"/>
  <c r="U1834"/>
  <c r="T1834"/>
  <c r="AD1834" s="1"/>
  <c r="AR1834" s="1"/>
  <c r="R1834"/>
  <c r="AB1834" s="1"/>
  <c r="AP1834" s="1"/>
  <c r="S1834"/>
  <c r="P1834"/>
  <c r="U2755"/>
  <c r="T2755"/>
  <c r="AD2755" s="1"/>
  <c r="AR2755" s="1"/>
  <c r="S2755"/>
  <c r="R2755"/>
  <c r="AB2755" s="1"/>
  <c r="AP2755" s="1"/>
  <c r="P2755"/>
  <c r="U2467"/>
  <c r="T2467"/>
  <c r="AD2467" s="1"/>
  <c r="AR2467" s="1"/>
  <c r="S2467"/>
  <c r="R2467"/>
  <c r="AB2467" s="1"/>
  <c r="AP2467" s="1"/>
  <c r="P2467"/>
  <c r="U2147"/>
  <c r="T2147"/>
  <c r="AD2147" s="1"/>
  <c r="AR2147" s="1"/>
  <c r="S2147"/>
  <c r="R2147"/>
  <c r="AB2147" s="1"/>
  <c r="AP2147" s="1"/>
  <c r="P2147"/>
  <c r="U1731"/>
  <c r="T1731"/>
  <c r="AD1731" s="1"/>
  <c r="AR1731" s="1"/>
  <c r="S1731"/>
  <c r="R1731"/>
  <c r="AB1731" s="1"/>
  <c r="AP1731" s="1"/>
  <c r="P1731"/>
  <c r="U1347"/>
  <c r="T1347"/>
  <c r="AD1347" s="1"/>
  <c r="AR1347" s="1"/>
  <c r="S1347"/>
  <c r="R1347"/>
  <c r="AB1347" s="1"/>
  <c r="AP1347" s="1"/>
  <c r="P1347"/>
  <c r="U1091"/>
  <c r="T1091"/>
  <c r="AD1091" s="1"/>
  <c r="AR1091" s="1"/>
  <c r="S1091"/>
  <c r="R1091"/>
  <c r="AB1091" s="1"/>
  <c r="AP1091" s="1"/>
  <c r="P1091"/>
  <c r="U803"/>
  <c r="T803"/>
  <c r="AD803" s="1"/>
  <c r="AR803" s="1"/>
  <c r="S803"/>
  <c r="R803"/>
  <c r="AB803" s="1"/>
  <c r="AP803" s="1"/>
  <c r="P803"/>
  <c r="U259"/>
  <c r="T259"/>
  <c r="AD259" s="1"/>
  <c r="AR259" s="1"/>
  <c r="S259"/>
  <c r="R259"/>
  <c r="AB259" s="1"/>
  <c r="AP259" s="1"/>
  <c r="P259"/>
  <c r="U1646"/>
  <c r="T1646"/>
  <c r="AD1646" s="1"/>
  <c r="AR1646" s="1"/>
  <c r="S1646"/>
  <c r="P1646"/>
  <c r="R1646"/>
  <c r="AB1646" s="1"/>
  <c r="AP1646" s="1"/>
  <c r="U1086"/>
  <c r="T1086"/>
  <c r="AD1086" s="1"/>
  <c r="AR1086" s="1"/>
  <c r="S1086"/>
  <c r="P1086"/>
  <c r="R1086"/>
  <c r="AB1086" s="1"/>
  <c r="AP1086" s="1"/>
  <c r="U599"/>
  <c r="T599"/>
  <c r="AD599" s="1"/>
  <c r="AR599" s="1"/>
  <c r="S599"/>
  <c r="R599"/>
  <c r="AB599" s="1"/>
  <c r="AP599" s="1"/>
  <c r="P599"/>
  <c r="U1738"/>
  <c r="T1738"/>
  <c r="AD1738" s="1"/>
  <c r="AR1738" s="1"/>
  <c r="R1738"/>
  <c r="AB1738" s="1"/>
  <c r="AP1738" s="1"/>
  <c r="S1738"/>
  <c r="P1738"/>
  <c r="U1354"/>
  <c r="T1354"/>
  <c r="AD1354" s="1"/>
  <c r="AR1354" s="1"/>
  <c r="R1354"/>
  <c r="AB1354" s="1"/>
  <c r="AP1354" s="1"/>
  <c r="S1354"/>
  <c r="P1354"/>
  <c r="U1066"/>
  <c r="T1066"/>
  <c r="AD1066" s="1"/>
  <c r="AR1066" s="1"/>
  <c r="R1066"/>
  <c r="AB1066" s="1"/>
  <c r="AP1066" s="1"/>
  <c r="S1066"/>
  <c r="P1066"/>
  <c r="U778"/>
  <c r="T778"/>
  <c r="AD778" s="1"/>
  <c r="AR778" s="1"/>
  <c r="R778"/>
  <c r="AB778" s="1"/>
  <c r="AP778" s="1"/>
  <c r="S778"/>
  <c r="P778"/>
  <c r="U490"/>
  <c r="T490"/>
  <c r="AD490" s="1"/>
  <c r="AR490" s="1"/>
  <c r="S490"/>
  <c r="R490"/>
  <c r="AB490" s="1"/>
  <c r="AP490" s="1"/>
  <c r="P490"/>
  <c r="U298"/>
  <c r="T298"/>
  <c r="AD298" s="1"/>
  <c r="AR298" s="1"/>
  <c r="S298"/>
  <c r="R298"/>
  <c r="AB298" s="1"/>
  <c r="AP298" s="1"/>
  <c r="P298"/>
  <c r="U42"/>
  <c r="T42"/>
  <c r="AD42" s="1"/>
  <c r="AR42" s="1"/>
  <c r="S42"/>
  <c r="R42"/>
  <c r="AB42" s="1"/>
  <c r="AP42" s="1"/>
  <c r="P42"/>
  <c r="U2606"/>
  <c r="T2606"/>
  <c r="AD2606" s="1"/>
  <c r="AR2606" s="1"/>
  <c r="S2606"/>
  <c r="P2606"/>
  <c r="R2606"/>
  <c r="AB2606" s="1"/>
  <c r="AP2606" s="1"/>
  <c r="U1966"/>
  <c r="T1966"/>
  <c r="AD1966" s="1"/>
  <c r="AR1966" s="1"/>
  <c r="S1966"/>
  <c r="P1966"/>
  <c r="R1966"/>
  <c r="AB1966" s="1"/>
  <c r="AP1966" s="1"/>
  <c r="U1135"/>
  <c r="T1135"/>
  <c r="AD1135" s="1"/>
  <c r="AR1135" s="1"/>
  <c r="S1135"/>
  <c r="R1135"/>
  <c r="AB1135" s="1"/>
  <c r="AP1135" s="1"/>
  <c r="P1135"/>
  <c r="U1342"/>
  <c r="T1342"/>
  <c r="AD1342" s="1"/>
  <c r="AR1342" s="1"/>
  <c r="S1342"/>
  <c r="P1342"/>
  <c r="R1342"/>
  <c r="AB1342" s="1"/>
  <c r="AP1342" s="1"/>
  <c r="U1775"/>
  <c r="T1775"/>
  <c r="AD1775" s="1"/>
  <c r="AR1775" s="1"/>
  <c r="S1775"/>
  <c r="R1775"/>
  <c r="AB1775" s="1"/>
  <c r="AP1775" s="1"/>
  <c r="P1775"/>
  <c r="U1191"/>
  <c r="T1191"/>
  <c r="AD1191" s="1"/>
  <c r="AR1191" s="1"/>
  <c r="S1191"/>
  <c r="R1191"/>
  <c r="AB1191" s="1"/>
  <c r="AP1191" s="1"/>
  <c r="P1191"/>
  <c r="U679"/>
  <c r="T679"/>
  <c r="AD679" s="1"/>
  <c r="AR679" s="1"/>
  <c r="S679"/>
  <c r="R679"/>
  <c r="AB679" s="1"/>
  <c r="AP679" s="1"/>
  <c r="P679"/>
  <c r="U1586"/>
  <c r="T1586"/>
  <c r="AD1586" s="1"/>
  <c r="AR1586" s="1"/>
  <c r="R1586"/>
  <c r="AB1586" s="1"/>
  <c r="AP1586" s="1"/>
  <c r="P1586"/>
  <c r="S1586"/>
  <c r="U1330"/>
  <c r="T1330"/>
  <c r="AD1330" s="1"/>
  <c r="AR1330" s="1"/>
  <c r="R1330"/>
  <c r="AB1330" s="1"/>
  <c r="AP1330" s="1"/>
  <c r="P1330"/>
  <c r="S1330"/>
  <c r="U1074"/>
  <c r="T1074"/>
  <c r="AD1074" s="1"/>
  <c r="AR1074" s="1"/>
  <c r="R1074"/>
  <c r="AB1074" s="1"/>
  <c r="AP1074" s="1"/>
  <c r="P1074"/>
  <c r="S1074"/>
  <c r="U786"/>
  <c r="T786"/>
  <c r="AD786" s="1"/>
  <c r="AR786" s="1"/>
  <c r="R786"/>
  <c r="AB786" s="1"/>
  <c r="AP786" s="1"/>
  <c r="P786"/>
  <c r="S786"/>
  <c r="U434"/>
  <c r="T434"/>
  <c r="AD434" s="1"/>
  <c r="AR434" s="1"/>
  <c r="R434"/>
  <c r="AB434" s="1"/>
  <c r="AP434" s="1"/>
  <c r="S434"/>
  <c r="P434"/>
  <c r="U146"/>
  <c r="T146"/>
  <c r="AD146" s="1"/>
  <c r="AR146" s="1"/>
  <c r="R146"/>
  <c r="AB146" s="1"/>
  <c r="AP146" s="1"/>
  <c r="S146"/>
  <c r="P146"/>
  <c r="U2862"/>
  <c r="T2862"/>
  <c r="AD2862" s="1"/>
  <c r="AR2862" s="1"/>
  <c r="S2862"/>
  <c r="P2862"/>
  <c r="R2862"/>
  <c r="AB2862" s="1"/>
  <c r="AP2862" s="1"/>
  <c r="U2478"/>
  <c r="T2478"/>
  <c r="AD2478" s="1"/>
  <c r="AR2478" s="1"/>
  <c r="S2478"/>
  <c r="P2478"/>
  <c r="R2478"/>
  <c r="AB2478" s="1"/>
  <c r="AP2478" s="1"/>
  <c r="U2030"/>
  <c r="T2030"/>
  <c r="AD2030" s="1"/>
  <c r="AR2030" s="1"/>
  <c r="S2030"/>
  <c r="P2030"/>
  <c r="R2030"/>
  <c r="AB2030" s="1"/>
  <c r="AP2030" s="1"/>
  <c r="U1134"/>
  <c r="T1134"/>
  <c r="AD1134" s="1"/>
  <c r="AR1134" s="1"/>
  <c r="S1134"/>
  <c r="P1134"/>
  <c r="R1134"/>
  <c r="AB1134" s="1"/>
  <c r="AP1134" s="1"/>
  <c r="U1583"/>
  <c r="T1583"/>
  <c r="AD1583" s="1"/>
  <c r="AR1583" s="1"/>
  <c r="S1583"/>
  <c r="R1583"/>
  <c r="AB1583" s="1"/>
  <c r="AP1583" s="1"/>
  <c r="P1583"/>
  <c r="U1007"/>
  <c r="T1007"/>
  <c r="AD1007" s="1"/>
  <c r="AR1007" s="1"/>
  <c r="S1007"/>
  <c r="R1007"/>
  <c r="AB1007" s="1"/>
  <c r="AP1007" s="1"/>
  <c r="P1007"/>
  <c r="U39"/>
  <c r="T39"/>
  <c r="AD39" s="1"/>
  <c r="AR39" s="1"/>
  <c r="S39"/>
  <c r="R39"/>
  <c r="AB39" s="1"/>
  <c r="AP39" s="1"/>
  <c r="P39"/>
  <c r="U2415"/>
  <c r="T2415"/>
  <c r="AD2415" s="1"/>
  <c r="AR2415" s="1"/>
  <c r="S2415"/>
  <c r="R2415"/>
  <c r="AB2415" s="1"/>
  <c r="AP2415" s="1"/>
  <c r="P2415"/>
  <c r="U1511"/>
  <c r="T1511"/>
  <c r="AD1511" s="1"/>
  <c r="AR1511" s="1"/>
  <c r="S1511"/>
  <c r="R1511"/>
  <c r="AB1511" s="1"/>
  <c r="AP1511" s="1"/>
  <c r="P1511"/>
  <c r="U999"/>
  <c r="T999"/>
  <c r="AD999" s="1"/>
  <c r="AR999" s="1"/>
  <c r="S999"/>
  <c r="R999"/>
  <c r="AB999" s="1"/>
  <c r="AP999" s="1"/>
  <c r="P999"/>
  <c r="U487"/>
  <c r="T487"/>
  <c r="AD487" s="1"/>
  <c r="AR487" s="1"/>
  <c r="S487"/>
  <c r="R487"/>
  <c r="AB487" s="1"/>
  <c r="AP487" s="1"/>
  <c r="P487"/>
  <c r="U1882"/>
  <c r="T1882"/>
  <c r="AD1882" s="1"/>
  <c r="AR1882" s="1"/>
  <c r="R1882"/>
  <c r="AB1882" s="1"/>
  <c r="AP1882" s="1"/>
  <c r="S1882"/>
  <c r="P1882"/>
  <c r="U1426"/>
  <c r="T1426"/>
  <c r="AD1426" s="1"/>
  <c r="AR1426" s="1"/>
  <c r="R1426"/>
  <c r="AB1426" s="1"/>
  <c r="AP1426" s="1"/>
  <c r="P1426"/>
  <c r="S1426"/>
  <c r="U1170"/>
  <c r="T1170"/>
  <c r="AD1170" s="1"/>
  <c r="AR1170" s="1"/>
  <c r="R1170"/>
  <c r="AB1170" s="1"/>
  <c r="AP1170" s="1"/>
  <c r="P1170"/>
  <c r="S1170"/>
  <c r="U946"/>
  <c r="T946"/>
  <c r="AD946" s="1"/>
  <c r="AR946" s="1"/>
  <c r="R946"/>
  <c r="AB946" s="1"/>
  <c r="AP946" s="1"/>
  <c r="P946"/>
  <c r="S946"/>
  <c r="U722"/>
  <c r="T722"/>
  <c r="AD722" s="1"/>
  <c r="AR722" s="1"/>
  <c r="R722"/>
  <c r="AB722" s="1"/>
  <c r="AP722" s="1"/>
  <c r="S722"/>
  <c r="P722"/>
  <c r="U530"/>
  <c r="T530"/>
  <c r="AD530" s="1"/>
  <c r="AR530" s="1"/>
  <c r="R530"/>
  <c r="AB530" s="1"/>
  <c r="AP530" s="1"/>
  <c r="S530"/>
  <c r="P530"/>
  <c r="U274"/>
  <c r="T274"/>
  <c r="AD274" s="1"/>
  <c r="AR274" s="1"/>
  <c r="R274"/>
  <c r="AB274" s="1"/>
  <c r="AP274" s="1"/>
  <c r="S274"/>
  <c r="P274"/>
  <c r="U50"/>
  <c r="T50"/>
  <c r="AD50" s="1"/>
  <c r="AR50" s="1"/>
  <c r="S50"/>
  <c r="R50"/>
  <c r="AB50" s="1"/>
  <c r="AP50" s="1"/>
  <c r="P50"/>
  <c r="U2766"/>
  <c r="T2766"/>
  <c r="AD2766" s="1"/>
  <c r="AR2766" s="1"/>
  <c r="S2766"/>
  <c r="P2766"/>
  <c r="R2766"/>
  <c r="AB2766" s="1"/>
  <c r="AP2766" s="1"/>
  <c r="U2510"/>
  <c r="T2510"/>
  <c r="AD2510" s="1"/>
  <c r="AR2510" s="1"/>
  <c r="S2510"/>
  <c r="P2510"/>
  <c r="R2510"/>
  <c r="AB2510" s="1"/>
  <c r="AP2510" s="1"/>
  <c r="U2254"/>
  <c r="T2254"/>
  <c r="AD2254" s="1"/>
  <c r="AR2254" s="1"/>
  <c r="S2254"/>
  <c r="P2254"/>
  <c r="R2254"/>
  <c r="AB2254" s="1"/>
  <c r="AP2254" s="1"/>
  <c r="U1998"/>
  <c r="T1998"/>
  <c r="AD1998" s="1"/>
  <c r="AR1998" s="1"/>
  <c r="S1998"/>
  <c r="P1998"/>
  <c r="R1998"/>
  <c r="AB1998" s="1"/>
  <c r="AP1998" s="1"/>
  <c r="U206"/>
  <c r="T206"/>
  <c r="AD206" s="1"/>
  <c r="AR206" s="1"/>
  <c r="S206"/>
  <c r="P206"/>
  <c r="R206"/>
  <c r="AB206" s="1"/>
  <c r="AP206" s="1"/>
  <c r="U1295"/>
  <c r="T1295"/>
  <c r="AD1295" s="1"/>
  <c r="AR1295" s="1"/>
  <c r="S1295"/>
  <c r="R1295"/>
  <c r="AB1295" s="1"/>
  <c r="AP1295" s="1"/>
  <c r="P1295"/>
  <c r="U135"/>
  <c r="T135"/>
  <c r="AD135" s="1"/>
  <c r="AR135" s="1"/>
  <c r="S135"/>
  <c r="R135"/>
  <c r="AB135" s="1"/>
  <c r="AP135" s="1"/>
  <c r="P135"/>
  <c r="U1566"/>
  <c r="T1566"/>
  <c r="AD1566" s="1"/>
  <c r="AR1566" s="1"/>
  <c r="S1566"/>
  <c r="P1566"/>
  <c r="R1566"/>
  <c r="AB1566" s="1"/>
  <c r="AP1566" s="1"/>
  <c r="U1310"/>
  <c r="T1310"/>
  <c r="AD1310" s="1"/>
  <c r="AR1310" s="1"/>
  <c r="S1310"/>
  <c r="P1310"/>
  <c r="R1310"/>
  <c r="AB1310" s="1"/>
  <c r="AP1310" s="1"/>
  <c r="U942"/>
  <c r="T942"/>
  <c r="AD942" s="1"/>
  <c r="AR942" s="1"/>
  <c r="S942"/>
  <c r="P942"/>
  <c r="R942"/>
  <c r="AB942" s="1"/>
  <c r="AP942" s="1"/>
  <c r="U2639"/>
  <c r="T2639"/>
  <c r="AD2639" s="1"/>
  <c r="AR2639" s="1"/>
  <c r="S2639"/>
  <c r="R2639"/>
  <c r="AB2639" s="1"/>
  <c r="AP2639" s="1"/>
  <c r="P2639"/>
  <c r="U2127"/>
  <c r="T2127"/>
  <c r="AD2127" s="1"/>
  <c r="AR2127" s="1"/>
  <c r="S2127"/>
  <c r="R2127"/>
  <c r="AB2127" s="1"/>
  <c r="AP2127" s="1"/>
  <c r="P2127"/>
  <c r="U1479"/>
  <c r="T1479"/>
  <c r="AD1479" s="1"/>
  <c r="AR1479" s="1"/>
  <c r="S1479"/>
  <c r="R1479"/>
  <c r="AB1479" s="1"/>
  <c r="AP1479" s="1"/>
  <c r="P1479"/>
  <c r="U1223"/>
  <c r="T1223"/>
  <c r="AD1223" s="1"/>
  <c r="AR1223" s="1"/>
  <c r="S1223"/>
  <c r="R1223"/>
  <c r="AB1223" s="1"/>
  <c r="AP1223" s="1"/>
  <c r="P1223"/>
  <c r="U967"/>
  <c r="T967"/>
  <c r="AD967" s="1"/>
  <c r="AR967" s="1"/>
  <c r="S967"/>
  <c r="R967"/>
  <c r="AB967" s="1"/>
  <c r="AP967" s="1"/>
  <c r="P967"/>
  <c r="U711"/>
  <c r="T711"/>
  <c r="AD711" s="1"/>
  <c r="AR711" s="1"/>
  <c r="S711"/>
  <c r="R711"/>
  <c r="AB711" s="1"/>
  <c r="AP711" s="1"/>
  <c r="P711"/>
  <c r="U455"/>
  <c r="T455"/>
  <c r="AD455" s="1"/>
  <c r="AR455" s="1"/>
  <c r="S455"/>
  <c r="R455"/>
  <c r="AB455" s="1"/>
  <c r="AP455" s="1"/>
  <c r="P455"/>
  <c r="U199"/>
  <c r="T199"/>
  <c r="AD199" s="1"/>
  <c r="AR199" s="1"/>
  <c r="S199"/>
  <c r="R199"/>
  <c r="AB199" s="1"/>
  <c r="AP199" s="1"/>
  <c r="P199"/>
  <c r="U1058"/>
  <c r="T1058"/>
  <c r="AD1058" s="1"/>
  <c r="AR1058" s="1"/>
  <c r="R1058"/>
  <c r="AB1058" s="1"/>
  <c r="AP1058" s="1"/>
  <c r="P1058"/>
  <c r="S1058"/>
  <c r="U930"/>
  <c r="T930"/>
  <c r="AD930" s="1"/>
  <c r="AR930" s="1"/>
  <c r="R930"/>
  <c r="AB930" s="1"/>
  <c r="AP930" s="1"/>
  <c r="P930"/>
  <c r="S930"/>
  <c r="U802"/>
  <c r="T802"/>
  <c r="AD802" s="1"/>
  <c r="AR802" s="1"/>
  <c r="R802"/>
  <c r="AB802" s="1"/>
  <c r="AP802" s="1"/>
  <c r="P802"/>
  <c r="S802"/>
  <c r="U674"/>
  <c r="T674"/>
  <c r="AD674" s="1"/>
  <c r="AR674" s="1"/>
  <c r="R674"/>
  <c r="AB674" s="1"/>
  <c r="AP674" s="1"/>
  <c r="S674"/>
  <c r="P674"/>
  <c r="U546"/>
  <c r="T546"/>
  <c r="AD546" s="1"/>
  <c r="AR546" s="1"/>
  <c r="R546"/>
  <c r="AB546" s="1"/>
  <c r="AP546" s="1"/>
  <c r="S546"/>
  <c r="P546"/>
  <c r="U418"/>
  <c r="T418"/>
  <c r="AD418" s="1"/>
  <c r="AR418" s="1"/>
  <c r="R418"/>
  <c r="AB418" s="1"/>
  <c r="AP418" s="1"/>
  <c r="S418"/>
  <c r="P418"/>
  <c r="U290"/>
  <c r="T290"/>
  <c r="AD290" s="1"/>
  <c r="AR290" s="1"/>
  <c r="S290"/>
  <c r="R290"/>
  <c r="AB290" s="1"/>
  <c r="AP290" s="1"/>
  <c r="P290"/>
  <c r="U162"/>
  <c r="T162"/>
  <c r="AD162" s="1"/>
  <c r="AR162" s="1"/>
  <c r="S162"/>
  <c r="R162"/>
  <c r="AB162" s="1"/>
  <c r="AP162" s="1"/>
  <c r="P162"/>
  <c r="U34"/>
  <c r="T34"/>
  <c r="AD34" s="1"/>
  <c r="AR34" s="1"/>
  <c r="S34"/>
  <c r="R34"/>
  <c r="AB34" s="1"/>
  <c r="AP34" s="1"/>
  <c r="P34"/>
  <c r="U430"/>
  <c r="T430"/>
  <c r="AD430" s="1"/>
  <c r="AR430" s="1"/>
  <c r="S430"/>
  <c r="P430"/>
  <c r="R430"/>
  <c r="AB430" s="1"/>
  <c r="AP430" s="1"/>
  <c r="U1407"/>
  <c r="T1407"/>
  <c r="AD1407" s="1"/>
  <c r="AR1407" s="1"/>
  <c r="S1407"/>
  <c r="R1407"/>
  <c r="AB1407" s="1"/>
  <c r="AP1407" s="1"/>
  <c r="P1407"/>
  <c r="U1151"/>
  <c r="T1151"/>
  <c r="AD1151" s="1"/>
  <c r="AR1151" s="1"/>
  <c r="S1151"/>
  <c r="R1151"/>
  <c r="AB1151" s="1"/>
  <c r="AP1151" s="1"/>
  <c r="P1151"/>
  <c r="U895"/>
  <c r="T895"/>
  <c r="AD895" s="1"/>
  <c r="AR895" s="1"/>
  <c r="S895"/>
  <c r="R895"/>
  <c r="AB895" s="1"/>
  <c r="AP895" s="1"/>
  <c r="P895"/>
  <c r="U639"/>
  <c r="T639"/>
  <c r="AD639" s="1"/>
  <c r="AR639" s="1"/>
  <c r="S639"/>
  <c r="R639"/>
  <c r="AB639" s="1"/>
  <c r="AP639" s="1"/>
  <c r="P639"/>
  <c r="U383"/>
  <c r="T383"/>
  <c r="AD383" s="1"/>
  <c r="AR383" s="1"/>
  <c r="S383"/>
  <c r="R383"/>
  <c r="AB383" s="1"/>
  <c r="AP383" s="1"/>
  <c r="P383"/>
  <c r="U119"/>
  <c r="T119"/>
  <c r="AD119" s="1"/>
  <c r="AR119" s="1"/>
  <c r="S119"/>
  <c r="R119"/>
  <c r="AB119" s="1"/>
  <c r="AP119" s="1"/>
  <c r="P119"/>
  <c r="U2666"/>
  <c r="R2666"/>
  <c r="AB2666" s="1"/>
  <c r="AP2666" s="1"/>
  <c r="T2666"/>
  <c r="AD2666" s="1"/>
  <c r="AR2666" s="1"/>
  <c r="S2666"/>
  <c r="P2666"/>
  <c r="U1587"/>
  <c r="T1587"/>
  <c r="AD1587" s="1"/>
  <c r="AR1587" s="1"/>
  <c r="S1587"/>
  <c r="R1587"/>
  <c r="AB1587" s="1"/>
  <c r="AP1587" s="1"/>
  <c r="P1587"/>
  <c r="U1459"/>
  <c r="T1459"/>
  <c r="AD1459" s="1"/>
  <c r="AR1459" s="1"/>
  <c r="S1459"/>
  <c r="R1459"/>
  <c r="AB1459" s="1"/>
  <c r="AP1459" s="1"/>
  <c r="P1459"/>
  <c r="U1331"/>
  <c r="T1331"/>
  <c r="AD1331" s="1"/>
  <c r="AR1331" s="1"/>
  <c r="S1331"/>
  <c r="R1331"/>
  <c r="AB1331" s="1"/>
  <c r="AP1331" s="1"/>
  <c r="P1331"/>
  <c r="U1203"/>
  <c r="T1203"/>
  <c r="AD1203" s="1"/>
  <c r="AR1203" s="1"/>
  <c r="S1203"/>
  <c r="R1203"/>
  <c r="AB1203" s="1"/>
  <c r="AP1203" s="1"/>
  <c r="P1203"/>
  <c r="U1075"/>
  <c r="T1075"/>
  <c r="AD1075" s="1"/>
  <c r="AR1075" s="1"/>
  <c r="S1075"/>
  <c r="R1075"/>
  <c r="AB1075" s="1"/>
  <c r="AP1075" s="1"/>
  <c r="P1075"/>
  <c r="U947"/>
  <c r="T947"/>
  <c r="AD947" s="1"/>
  <c r="AR947" s="1"/>
  <c r="S947"/>
  <c r="R947"/>
  <c r="AB947" s="1"/>
  <c r="AP947" s="1"/>
  <c r="P947"/>
  <c r="U819"/>
  <c r="T819"/>
  <c r="AD819" s="1"/>
  <c r="AR819" s="1"/>
  <c r="S819"/>
  <c r="R819"/>
  <c r="AB819" s="1"/>
  <c r="AP819" s="1"/>
  <c r="P819"/>
  <c r="U691"/>
  <c r="T691"/>
  <c r="AD691" s="1"/>
  <c r="AR691" s="1"/>
  <c r="S691"/>
  <c r="R691"/>
  <c r="AB691" s="1"/>
  <c r="AP691" s="1"/>
  <c r="P691"/>
  <c r="U563"/>
  <c r="T563"/>
  <c r="AD563" s="1"/>
  <c r="AR563" s="1"/>
  <c r="S563"/>
  <c r="R563"/>
  <c r="AB563" s="1"/>
  <c r="AP563" s="1"/>
  <c r="P563"/>
  <c r="U435"/>
  <c r="T435"/>
  <c r="AD435" s="1"/>
  <c r="AR435" s="1"/>
  <c r="S435"/>
  <c r="R435"/>
  <c r="AB435" s="1"/>
  <c r="AP435" s="1"/>
  <c r="P435"/>
  <c r="U307"/>
  <c r="T307"/>
  <c r="AD307" s="1"/>
  <c r="AR307" s="1"/>
  <c r="S307"/>
  <c r="R307"/>
  <c r="AB307" s="1"/>
  <c r="AP307" s="1"/>
  <c r="P307"/>
  <c r="U179"/>
  <c r="T179"/>
  <c r="AD179" s="1"/>
  <c r="AR179" s="1"/>
  <c r="S179"/>
  <c r="R179"/>
  <c r="AB179" s="1"/>
  <c r="AP179" s="1"/>
  <c r="P179"/>
  <c r="U51"/>
  <c r="T51"/>
  <c r="AD51" s="1"/>
  <c r="AR51" s="1"/>
  <c r="S51"/>
  <c r="R51"/>
  <c r="AB51" s="1"/>
  <c r="AP51" s="1"/>
  <c r="P51"/>
  <c r="U1550"/>
  <c r="T1550"/>
  <c r="AD1550" s="1"/>
  <c r="AR1550" s="1"/>
  <c r="S1550"/>
  <c r="P1550"/>
  <c r="R1550"/>
  <c r="AB1550" s="1"/>
  <c r="AP1550" s="1"/>
  <c r="U1294"/>
  <c r="T1294"/>
  <c r="AD1294" s="1"/>
  <c r="AR1294" s="1"/>
  <c r="S1294"/>
  <c r="P1294"/>
  <c r="R1294"/>
  <c r="AB1294" s="1"/>
  <c r="AP1294" s="1"/>
  <c r="U2846"/>
  <c r="T2846"/>
  <c r="AD2846" s="1"/>
  <c r="AR2846" s="1"/>
  <c r="S2846"/>
  <c r="P2846"/>
  <c r="R2846"/>
  <c r="AB2846" s="1"/>
  <c r="AP2846" s="1"/>
  <c r="U2398"/>
  <c r="T2398"/>
  <c r="AD2398" s="1"/>
  <c r="AR2398" s="1"/>
  <c r="S2398"/>
  <c r="P2398"/>
  <c r="R2398"/>
  <c r="AB2398" s="1"/>
  <c r="AP2398" s="1"/>
  <c r="U2014"/>
  <c r="T2014"/>
  <c r="AD2014" s="1"/>
  <c r="AR2014" s="1"/>
  <c r="S2014"/>
  <c r="P2014"/>
  <c r="R2014"/>
  <c r="AB2014" s="1"/>
  <c r="AP2014" s="1"/>
  <c r="U1638"/>
  <c r="T1638"/>
  <c r="AD1638" s="1"/>
  <c r="AR1638" s="1"/>
  <c r="S1638"/>
  <c r="R1638"/>
  <c r="AB1638" s="1"/>
  <c r="AP1638" s="1"/>
  <c r="P1638"/>
  <c r="U918"/>
  <c r="T918"/>
  <c r="AD918" s="1"/>
  <c r="AR918" s="1"/>
  <c r="S918"/>
  <c r="R918"/>
  <c r="AB918" s="1"/>
  <c r="AP918" s="1"/>
  <c r="P918"/>
  <c r="U2071"/>
  <c r="T2071"/>
  <c r="AD2071" s="1"/>
  <c r="AR2071" s="1"/>
  <c r="S2071"/>
  <c r="R2071"/>
  <c r="AB2071" s="1"/>
  <c r="AP2071" s="1"/>
  <c r="P2071"/>
  <c r="U1623"/>
  <c r="T1623"/>
  <c r="AD1623" s="1"/>
  <c r="AR1623" s="1"/>
  <c r="S1623"/>
  <c r="R1623"/>
  <c r="AB1623" s="1"/>
  <c r="AP1623" s="1"/>
  <c r="P1623"/>
  <c r="U2426"/>
  <c r="T2426"/>
  <c r="AD2426" s="1"/>
  <c r="AR2426" s="1"/>
  <c r="R2426"/>
  <c r="AB2426" s="1"/>
  <c r="AP2426" s="1"/>
  <c r="S2426"/>
  <c r="P2426"/>
  <c r="U1994"/>
  <c r="R1994"/>
  <c r="AB1994" s="1"/>
  <c r="AP1994" s="1"/>
  <c r="S1994"/>
  <c r="T1994"/>
  <c r="AD1994" s="1"/>
  <c r="AR1994" s="1"/>
  <c r="P1994"/>
  <c r="U1859"/>
  <c r="T1859"/>
  <c r="AD1859" s="1"/>
  <c r="AR1859" s="1"/>
  <c r="S1859"/>
  <c r="R1859"/>
  <c r="AB1859" s="1"/>
  <c r="AP1859" s="1"/>
  <c r="P1859"/>
  <c r="U2678"/>
  <c r="S2678"/>
  <c r="R2678"/>
  <c r="AB2678" s="1"/>
  <c r="AP2678" s="1"/>
  <c r="P2678"/>
  <c r="T2678"/>
  <c r="AD2678" s="1"/>
  <c r="AR2678" s="1"/>
  <c r="U2294"/>
  <c r="S2294"/>
  <c r="R2294"/>
  <c r="AB2294" s="1"/>
  <c r="AP2294" s="1"/>
  <c r="P2294"/>
  <c r="T2294"/>
  <c r="AD2294" s="1"/>
  <c r="AR2294" s="1"/>
  <c r="U1846"/>
  <c r="T1846"/>
  <c r="AD1846" s="1"/>
  <c r="AR1846" s="1"/>
  <c r="S1846"/>
  <c r="R1846"/>
  <c r="AB1846" s="1"/>
  <c r="AP1846" s="1"/>
  <c r="P1846"/>
  <c r="U710"/>
  <c r="T710"/>
  <c r="AD710" s="1"/>
  <c r="AR710" s="1"/>
  <c r="S710"/>
  <c r="R710"/>
  <c r="AB710" s="1"/>
  <c r="AP710" s="1"/>
  <c r="P710"/>
  <c r="U2975"/>
  <c r="T2975"/>
  <c r="AD2975" s="1"/>
  <c r="AR2975" s="1"/>
  <c r="S2975"/>
  <c r="R2975"/>
  <c r="AB2975" s="1"/>
  <c r="AP2975" s="1"/>
  <c r="P2975"/>
  <c r="U2591"/>
  <c r="T2591"/>
  <c r="AD2591" s="1"/>
  <c r="AR2591" s="1"/>
  <c r="S2591"/>
  <c r="R2591"/>
  <c r="AB2591" s="1"/>
  <c r="AP2591" s="1"/>
  <c r="P2591"/>
  <c r="U2207"/>
  <c r="T2207"/>
  <c r="AD2207" s="1"/>
  <c r="AR2207" s="1"/>
  <c r="S2207"/>
  <c r="R2207"/>
  <c r="AB2207" s="1"/>
  <c r="AP2207" s="1"/>
  <c r="P2207"/>
  <c r="U1695"/>
  <c r="T1695"/>
  <c r="AD1695" s="1"/>
  <c r="AR1695" s="1"/>
  <c r="S1695"/>
  <c r="R1695"/>
  <c r="AB1695" s="1"/>
  <c r="AP1695" s="1"/>
  <c r="P1695"/>
  <c r="U2562"/>
  <c r="T2562"/>
  <c r="AD2562" s="1"/>
  <c r="AR2562" s="1"/>
  <c r="R2562"/>
  <c r="AB2562" s="1"/>
  <c r="AP2562" s="1"/>
  <c r="P2562"/>
  <c r="S2562"/>
  <c r="U2010"/>
  <c r="T2010"/>
  <c r="AD2010" s="1"/>
  <c r="AR2010" s="1"/>
  <c r="R2010"/>
  <c r="AB2010" s="1"/>
  <c r="AP2010" s="1"/>
  <c r="S2010"/>
  <c r="P2010"/>
  <c r="U1706"/>
  <c r="T1706"/>
  <c r="AD1706" s="1"/>
  <c r="AR1706" s="1"/>
  <c r="R1706"/>
  <c r="AB1706" s="1"/>
  <c r="AP1706" s="1"/>
  <c r="S1706"/>
  <c r="P1706"/>
  <c r="U2893"/>
  <c r="P2893"/>
  <c r="S2893"/>
  <c r="R2893"/>
  <c r="AB2893" s="1"/>
  <c r="AP2893" s="1"/>
  <c r="T2893"/>
  <c r="AD2893" s="1"/>
  <c r="AR2893" s="1"/>
  <c r="U2765"/>
  <c r="T2765"/>
  <c r="AD2765" s="1"/>
  <c r="AR2765" s="1"/>
  <c r="P2765"/>
  <c r="S2765"/>
  <c r="R2765"/>
  <c r="AB2765" s="1"/>
  <c r="AP2765" s="1"/>
  <c r="U2637"/>
  <c r="T2637"/>
  <c r="AD2637" s="1"/>
  <c r="AR2637" s="1"/>
  <c r="P2637"/>
  <c r="S2637"/>
  <c r="R2637"/>
  <c r="AB2637" s="1"/>
  <c r="AP2637" s="1"/>
  <c r="U2493"/>
  <c r="T2493"/>
  <c r="AD2493" s="1"/>
  <c r="AR2493" s="1"/>
  <c r="P2493"/>
  <c r="S2493"/>
  <c r="R2493"/>
  <c r="AB2493" s="1"/>
  <c r="AP2493" s="1"/>
  <c r="U2365"/>
  <c r="T2365"/>
  <c r="AD2365" s="1"/>
  <c r="AR2365" s="1"/>
  <c r="P2365"/>
  <c r="S2365"/>
  <c r="R2365"/>
  <c r="AB2365" s="1"/>
  <c r="AP2365" s="1"/>
  <c r="U2237"/>
  <c r="T2237"/>
  <c r="AD2237" s="1"/>
  <c r="AR2237" s="1"/>
  <c r="P2237"/>
  <c r="S2237"/>
  <c r="R2237"/>
  <c r="AB2237" s="1"/>
  <c r="AP2237" s="1"/>
  <c r="T2125"/>
  <c r="AD2125" s="1"/>
  <c r="AR2125" s="1"/>
  <c r="P2125"/>
  <c r="U2125"/>
  <c r="S2125"/>
  <c r="R2125"/>
  <c r="AB2125" s="1"/>
  <c r="AP2125" s="1"/>
  <c r="T1997"/>
  <c r="AD1997" s="1"/>
  <c r="AR1997" s="1"/>
  <c r="P1997"/>
  <c r="U1997"/>
  <c r="S1997"/>
  <c r="R1997"/>
  <c r="AB1997" s="1"/>
  <c r="AP1997" s="1"/>
  <c r="P1869"/>
  <c r="U1869"/>
  <c r="T1869"/>
  <c r="AD1869" s="1"/>
  <c r="AR1869" s="1"/>
  <c r="S1869"/>
  <c r="R1869"/>
  <c r="AB1869" s="1"/>
  <c r="AP1869" s="1"/>
  <c r="P1741"/>
  <c r="U1741"/>
  <c r="T1741"/>
  <c r="AD1741" s="1"/>
  <c r="AR1741" s="1"/>
  <c r="S1741"/>
  <c r="R1741"/>
  <c r="AB1741" s="1"/>
  <c r="AP1741" s="1"/>
  <c r="P1613"/>
  <c r="U1613"/>
  <c r="T1613"/>
  <c r="AD1613" s="1"/>
  <c r="AR1613" s="1"/>
  <c r="S1613"/>
  <c r="R1613"/>
  <c r="AB1613" s="1"/>
  <c r="AP1613" s="1"/>
  <c r="U1501"/>
  <c r="P1501"/>
  <c r="S1501"/>
  <c r="T1501"/>
  <c r="AD1501" s="1"/>
  <c r="AR1501" s="1"/>
  <c r="R1501"/>
  <c r="AB1501" s="1"/>
  <c r="AP1501" s="1"/>
  <c r="U1389"/>
  <c r="P1389"/>
  <c r="T1389"/>
  <c r="AD1389" s="1"/>
  <c r="AR1389" s="1"/>
  <c r="S1389"/>
  <c r="R1389"/>
  <c r="AB1389" s="1"/>
  <c r="AP1389" s="1"/>
  <c r="U1245"/>
  <c r="P1245"/>
  <c r="S1245"/>
  <c r="T1245"/>
  <c r="AD1245" s="1"/>
  <c r="AR1245" s="1"/>
  <c r="R1245"/>
  <c r="AB1245" s="1"/>
  <c r="AP1245" s="1"/>
  <c r="U1117"/>
  <c r="P1117"/>
  <c r="S1117"/>
  <c r="T1117"/>
  <c r="AD1117" s="1"/>
  <c r="AR1117" s="1"/>
  <c r="R1117"/>
  <c r="AB1117" s="1"/>
  <c r="AP1117" s="1"/>
  <c r="U1005"/>
  <c r="P1005"/>
  <c r="T1005"/>
  <c r="AD1005" s="1"/>
  <c r="AR1005" s="1"/>
  <c r="S1005"/>
  <c r="R1005"/>
  <c r="AB1005" s="1"/>
  <c r="AP1005" s="1"/>
  <c r="U893"/>
  <c r="P893"/>
  <c r="S893"/>
  <c r="R893"/>
  <c r="AB893" s="1"/>
  <c r="AP893" s="1"/>
  <c r="T893"/>
  <c r="AD893" s="1"/>
  <c r="AR893" s="1"/>
  <c r="U797"/>
  <c r="P797"/>
  <c r="S797"/>
  <c r="T797"/>
  <c r="AD797" s="1"/>
  <c r="AR797" s="1"/>
  <c r="R797"/>
  <c r="AB797" s="1"/>
  <c r="AP797" s="1"/>
  <c r="U733"/>
  <c r="P733"/>
  <c r="S733"/>
  <c r="T733"/>
  <c r="AD733" s="1"/>
  <c r="AR733" s="1"/>
  <c r="R733"/>
  <c r="AB733" s="1"/>
  <c r="AP733" s="1"/>
  <c r="P653"/>
  <c r="T653"/>
  <c r="AD653" s="1"/>
  <c r="AR653" s="1"/>
  <c r="U653"/>
  <c r="S653"/>
  <c r="R653"/>
  <c r="AB653" s="1"/>
  <c r="AP653" s="1"/>
  <c r="P589"/>
  <c r="U589"/>
  <c r="T589"/>
  <c r="AD589" s="1"/>
  <c r="AR589" s="1"/>
  <c r="S589"/>
  <c r="R589"/>
  <c r="AB589" s="1"/>
  <c r="AP589" s="1"/>
  <c r="P525"/>
  <c r="T525"/>
  <c r="AD525" s="1"/>
  <c r="AR525" s="1"/>
  <c r="S525"/>
  <c r="R525"/>
  <c r="AB525" s="1"/>
  <c r="AP525" s="1"/>
  <c r="U525"/>
  <c r="P461"/>
  <c r="U461"/>
  <c r="T461"/>
  <c r="AD461" s="1"/>
  <c r="AR461" s="1"/>
  <c r="S461"/>
  <c r="R461"/>
  <c r="AB461" s="1"/>
  <c r="AP461" s="1"/>
  <c r="P397"/>
  <c r="T397"/>
  <c r="AD397" s="1"/>
  <c r="AR397" s="1"/>
  <c r="U397"/>
  <c r="S397"/>
  <c r="R397"/>
  <c r="AB397" s="1"/>
  <c r="AP397" s="1"/>
  <c r="U317"/>
  <c r="P317"/>
  <c r="S317"/>
  <c r="R317"/>
  <c r="AB317" s="1"/>
  <c r="AP317" s="1"/>
  <c r="T317"/>
  <c r="AD317" s="1"/>
  <c r="AR317" s="1"/>
  <c r="U2462"/>
  <c r="T2462"/>
  <c r="AD2462" s="1"/>
  <c r="AR2462" s="1"/>
  <c r="S2462"/>
  <c r="P2462"/>
  <c r="R2462"/>
  <c r="AB2462" s="1"/>
  <c r="AP2462" s="1"/>
  <c r="U1758"/>
  <c r="T1758"/>
  <c r="AD1758" s="1"/>
  <c r="AR1758" s="1"/>
  <c r="S1758"/>
  <c r="P1758"/>
  <c r="R1758"/>
  <c r="AB1758" s="1"/>
  <c r="AP1758" s="1"/>
  <c r="U2135"/>
  <c r="T2135"/>
  <c r="AD2135" s="1"/>
  <c r="AR2135" s="1"/>
  <c r="S2135"/>
  <c r="R2135"/>
  <c r="AB2135" s="1"/>
  <c r="AP2135" s="1"/>
  <c r="P2135"/>
  <c r="U2370"/>
  <c r="T2370"/>
  <c r="AD2370" s="1"/>
  <c r="AR2370" s="1"/>
  <c r="R2370"/>
  <c r="AB2370" s="1"/>
  <c r="AP2370" s="1"/>
  <c r="P2370"/>
  <c r="S2370"/>
  <c r="U1603"/>
  <c r="T1603"/>
  <c r="AD1603" s="1"/>
  <c r="AR1603" s="1"/>
  <c r="S1603"/>
  <c r="R1603"/>
  <c r="AB1603" s="1"/>
  <c r="AP1603" s="1"/>
  <c r="P1603"/>
  <c r="U2550"/>
  <c r="S2550"/>
  <c r="R2550"/>
  <c r="AB2550" s="1"/>
  <c r="AP2550" s="1"/>
  <c r="P2550"/>
  <c r="T2550"/>
  <c r="AD2550" s="1"/>
  <c r="AR2550" s="1"/>
  <c r="U1910"/>
  <c r="T1910"/>
  <c r="AD1910" s="1"/>
  <c r="AR1910" s="1"/>
  <c r="S1910"/>
  <c r="R1910"/>
  <c r="AB1910" s="1"/>
  <c r="AP1910" s="1"/>
  <c r="P1910"/>
  <c r="U518"/>
  <c r="T518"/>
  <c r="AD518" s="1"/>
  <c r="AR518" s="1"/>
  <c r="S518"/>
  <c r="R518"/>
  <c r="AB518" s="1"/>
  <c r="AP518" s="1"/>
  <c r="P518"/>
  <c r="U2847"/>
  <c r="T2847"/>
  <c r="AD2847" s="1"/>
  <c r="AR2847" s="1"/>
  <c r="S2847"/>
  <c r="R2847"/>
  <c r="AB2847" s="1"/>
  <c r="AP2847" s="1"/>
  <c r="P2847"/>
  <c r="U2143"/>
  <c r="T2143"/>
  <c r="AD2143" s="1"/>
  <c r="AR2143" s="1"/>
  <c r="S2143"/>
  <c r="R2143"/>
  <c r="AB2143" s="1"/>
  <c r="AP2143" s="1"/>
  <c r="P2143"/>
  <c r="U1631"/>
  <c r="T1631"/>
  <c r="AD1631" s="1"/>
  <c r="AR1631" s="1"/>
  <c r="S1631"/>
  <c r="R1631"/>
  <c r="AB1631" s="1"/>
  <c r="AP1631" s="1"/>
  <c r="P1631"/>
  <c r="U2482"/>
  <c r="T2482"/>
  <c r="AD2482" s="1"/>
  <c r="AR2482" s="1"/>
  <c r="R2482"/>
  <c r="AB2482" s="1"/>
  <c r="AP2482" s="1"/>
  <c r="P2482"/>
  <c r="S2482"/>
  <c r="U1874"/>
  <c r="T1874"/>
  <c r="AD1874" s="1"/>
  <c r="AR1874" s="1"/>
  <c r="R1874"/>
  <c r="AB1874" s="1"/>
  <c r="AP1874" s="1"/>
  <c r="P1874"/>
  <c r="S1874"/>
  <c r="U2957"/>
  <c r="P2957"/>
  <c r="T2957"/>
  <c r="AD2957" s="1"/>
  <c r="AR2957" s="1"/>
  <c r="S2957"/>
  <c r="R2957"/>
  <c r="AB2957" s="1"/>
  <c r="AP2957" s="1"/>
  <c r="U2845"/>
  <c r="T2845"/>
  <c r="AD2845" s="1"/>
  <c r="AR2845" s="1"/>
  <c r="P2845"/>
  <c r="S2845"/>
  <c r="R2845"/>
  <c r="AB2845" s="1"/>
  <c r="AP2845" s="1"/>
  <c r="U2717"/>
  <c r="T2717"/>
  <c r="AD2717" s="1"/>
  <c r="AR2717" s="1"/>
  <c r="P2717"/>
  <c r="S2717"/>
  <c r="R2717"/>
  <c r="AB2717" s="1"/>
  <c r="AP2717" s="1"/>
  <c r="U2589"/>
  <c r="T2589"/>
  <c r="AD2589" s="1"/>
  <c r="AR2589" s="1"/>
  <c r="P2589"/>
  <c r="S2589"/>
  <c r="R2589"/>
  <c r="AB2589" s="1"/>
  <c r="AP2589" s="1"/>
  <c r="U2477"/>
  <c r="T2477"/>
  <c r="AD2477" s="1"/>
  <c r="AR2477" s="1"/>
  <c r="P2477"/>
  <c r="S2477"/>
  <c r="R2477"/>
  <c r="AB2477" s="1"/>
  <c r="AP2477" s="1"/>
  <c r="U2349"/>
  <c r="T2349"/>
  <c r="AD2349" s="1"/>
  <c r="AR2349" s="1"/>
  <c r="P2349"/>
  <c r="S2349"/>
  <c r="R2349"/>
  <c r="AB2349" s="1"/>
  <c r="AP2349" s="1"/>
  <c r="U2221"/>
  <c r="T2221"/>
  <c r="AD2221" s="1"/>
  <c r="AR2221" s="1"/>
  <c r="P2221"/>
  <c r="S2221"/>
  <c r="R2221"/>
  <c r="AB2221" s="1"/>
  <c r="AP2221" s="1"/>
  <c r="U2077"/>
  <c r="T2077"/>
  <c r="AD2077" s="1"/>
  <c r="AR2077" s="1"/>
  <c r="P2077"/>
  <c r="S2077"/>
  <c r="R2077"/>
  <c r="AB2077" s="1"/>
  <c r="AP2077" s="1"/>
  <c r="T1965"/>
  <c r="AD1965" s="1"/>
  <c r="AR1965" s="1"/>
  <c r="U1965"/>
  <c r="P1965"/>
  <c r="S1965"/>
  <c r="R1965"/>
  <c r="AB1965" s="1"/>
  <c r="AP1965" s="1"/>
  <c r="U1821"/>
  <c r="P1821"/>
  <c r="S1821"/>
  <c r="T1821"/>
  <c r="AD1821" s="1"/>
  <c r="AR1821" s="1"/>
  <c r="R1821"/>
  <c r="AB1821" s="1"/>
  <c r="AP1821" s="1"/>
  <c r="U1693"/>
  <c r="P1693"/>
  <c r="S1693"/>
  <c r="T1693"/>
  <c r="AD1693" s="1"/>
  <c r="AR1693" s="1"/>
  <c r="R1693"/>
  <c r="AB1693" s="1"/>
  <c r="AP1693" s="1"/>
  <c r="P1549"/>
  <c r="T1549"/>
  <c r="AD1549" s="1"/>
  <c r="AR1549" s="1"/>
  <c r="S1549"/>
  <c r="R1549"/>
  <c r="AB1549" s="1"/>
  <c r="AP1549" s="1"/>
  <c r="U1549"/>
  <c r="P1421"/>
  <c r="T1421"/>
  <c r="AD1421" s="1"/>
  <c r="AR1421" s="1"/>
  <c r="S1421"/>
  <c r="U1421"/>
  <c r="R1421"/>
  <c r="AB1421" s="1"/>
  <c r="AP1421" s="1"/>
  <c r="P1293"/>
  <c r="T1293"/>
  <c r="AD1293" s="1"/>
  <c r="AR1293" s="1"/>
  <c r="S1293"/>
  <c r="R1293"/>
  <c r="AB1293" s="1"/>
  <c r="AP1293" s="1"/>
  <c r="U1293"/>
  <c r="P1165"/>
  <c r="T1165"/>
  <c r="AD1165" s="1"/>
  <c r="AR1165" s="1"/>
  <c r="S1165"/>
  <c r="U1165"/>
  <c r="R1165"/>
  <c r="AB1165" s="1"/>
  <c r="AP1165" s="1"/>
  <c r="U1021"/>
  <c r="P1021"/>
  <c r="S1021"/>
  <c r="R1021"/>
  <c r="AB1021" s="1"/>
  <c r="AP1021" s="1"/>
  <c r="T1021"/>
  <c r="AD1021" s="1"/>
  <c r="AR1021" s="1"/>
  <c r="U877"/>
  <c r="P877"/>
  <c r="T877"/>
  <c r="AD877" s="1"/>
  <c r="AR877" s="1"/>
  <c r="S877"/>
  <c r="R877"/>
  <c r="AB877" s="1"/>
  <c r="AP877" s="1"/>
  <c r="U2161"/>
  <c r="T2161"/>
  <c r="AD2161" s="1"/>
  <c r="AR2161" s="1"/>
  <c r="P2161"/>
  <c r="R2161"/>
  <c r="AB2161" s="1"/>
  <c r="AP2161" s="1"/>
  <c r="S2161"/>
  <c r="S205"/>
  <c r="P205"/>
  <c r="U205"/>
  <c r="T205"/>
  <c r="AD205" s="1"/>
  <c r="AR205" s="1"/>
  <c r="R205"/>
  <c r="AB205" s="1"/>
  <c r="AP205" s="1"/>
  <c r="U77"/>
  <c r="S77"/>
  <c r="P77"/>
  <c r="T77"/>
  <c r="AD77" s="1"/>
  <c r="AR77" s="1"/>
  <c r="R77"/>
  <c r="AB77" s="1"/>
  <c r="AP77" s="1"/>
  <c r="U2928"/>
  <c r="T2928"/>
  <c r="AD2928" s="1"/>
  <c r="AR2928" s="1"/>
  <c r="S2928"/>
  <c r="R2928"/>
  <c r="AB2928" s="1"/>
  <c r="AP2928" s="1"/>
  <c r="P2928"/>
  <c r="U2784"/>
  <c r="S2784"/>
  <c r="R2784"/>
  <c r="AB2784" s="1"/>
  <c r="AP2784" s="1"/>
  <c r="P2784"/>
  <c r="T2784"/>
  <c r="AD2784" s="1"/>
  <c r="AR2784" s="1"/>
  <c r="U2656"/>
  <c r="S2656"/>
  <c r="R2656"/>
  <c r="AB2656" s="1"/>
  <c r="AP2656" s="1"/>
  <c r="P2656"/>
  <c r="T2656"/>
  <c r="AD2656" s="1"/>
  <c r="AR2656" s="1"/>
  <c r="U2528"/>
  <c r="S2528"/>
  <c r="R2528"/>
  <c r="AB2528" s="1"/>
  <c r="AP2528" s="1"/>
  <c r="P2528"/>
  <c r="T2528"/>
  <c r="AD2528" s="1"/>
  <c r="AR2528" s="1"/>
  <c r="U2416"/>
  <c r="S2416"/>
  <c r="R2416"/>
  <c r="AB2416" s="1"/>
  <c r="AP2416" s="1"/>
  <c r="T2416"/>
  <c r="AD2416" s="1"/>
  <c r="AR2416" s="1"/>
  <c r="P2416"/>
  <c r="U2288"/>
  <c r="S2288"/>
  <c r="R2288"/>
  <c r="AB2288" s="1"/>
  <c r="AP2288" s="1"/>
  <c r="T2288"/>
  <c r="AD2288" s="1"/>
  <c r="AR2288" s="1"/>
  <c r="P2288"/>
  <c r="U2144"/>
  <c r="S2144"/>
  <c r="R2144"/>
  <c r="AB2144" s="1"/>
  <c r="AP2144" s="1"/>
  <c r="P2144"/>
  <c r="T2144"/>
  <c r="AD2144" s="1"/>
  <c r="AR2144" s="1"/>
  <c r="S2000"/>
  <c r="R2000"/>
  <c r="AB2000" s="1"/>
  <c r="AP2000" s="1"/>
  <c r="T2000"/>
  <c r="AD2000" s="1"/>
  <c r="AR2000" s="1"/>
  <c r="U2000"/>
  <c r="P2000"/>
  <c r="U1856"/>
  <c r="S1856"/>
  <c r="R1856"/>
  <c r="AB1856" s="1"/>
  <c r="AP1856" s="1"/>
  <c r="P1856"/>
  <c r="T1856"/>
  <c r="AD1856" s="1"/>
  <c r="AR1856" s="1"/>
  <c r="U1728"/>
  <c r="S1728"/>
  <c r="R1728"/>
  <c r="AB1728" s="1"/>
  <c r="AP1728" s="1"/>
  <c r="P1728"/>
  <c r="T1728"/>
  <c r="AD1728" s="1"/>
  <c r="AR1728" s="1"/>
  <c r="U1600"/>
  <c r="S1600"/>
  <c r="R1600"/>
  <c r="AB1600" s="1"/>
  <c r="AP1600" s="1"/>
  <c r="P1600"/>
  <c r="T1600"/>
  <c r="AD1600" s="1"/>
  <c r="AR1600" s="1"/>
  <c r="U1472"/>
  <c r="S1472"/>
  <c r="R1472"/>
  <c r="AB1472" s="1"/>
  <c r="AP1472" s="1"/>
  <c r="P1472"/>
  <c r="T1472"/>
  <c r="AD1472" s="1"/>
  <c r="AR1472" s="1"/>
  <c r="U1328"/>
  <c r="S1328"/>
  <c r="R1328"/>
  <c r="AB1328" s="1"/>
  <c r="AP1328" s="1"/>
  <c r="T1328"/>
  <c r="AD1328" s="1"/>
  <c r="AR1328" s="1"/>
  <c r="P1328"/>
  <c r="U1200"/>
  <c r="S1200"/>
  <c r="R1200"/>
  <c r="AB1200" s="1"/>
  <c r="AP1200" s="1"/>
  <c r="T1200"/>
  <c r="AD1200" s="1"/>
  <c r="AR1200" s="1"/>
  <c r="P1200"/>
  <c r="U1056"/>
  <c r="S1056"/>
  <c r="R1056"/>
  <c r="AB1056" s="1"/>
  <c r="AP1056" s="1"/>
  <c r="P1056"/>
  <c r="T1056"/>
  <c r="AD1056" s="1"/>
  <c r="AR1056" s="1"/>
  <c r="U96"/>
  <c r="S96"/>
  <c r="R96"/>
  <c r="AB96" s="1"/>
  <c r="AP96" s="1"/>
  <c r="P96"/>
  <c r="T96"/>
  <c r="AD96" s="1"/>
  <c r="AR96" s="1"/>
  <c r="U1398"/>
  <c r="T1398"/>
  <c r="AD1398" s="1"/>
  <c r="AR1398" s="1"/>
  <c r="S1398"/>
  <c r="R1398"/>
  <c r="AB1398" s="1"/>
  <c r="AP1398" s="1"/>
  <c r="P1398"/>
  <c r="U358"/>
  <c r="T358"/>
  <c r="AD358" s="1"/>
  <c r="AR358" s="1"/>
  <c r="S358"/>
  <c r="R358"/>
  <c r="AB358" s="1"/>
  <c r="AP358" s="1"/>
  <c r="P358"/>
  <c r="U2599"/>
  <c r="T2599"/>
  <c r="AD2599" s="1"/>
  <c r="AR2599" s="1"/>
  <c r="S2599"/>
  <c r="R2599"/>
  <c r="AB2599" s="1"/>
  <c r="AP2599" s="1"/>
  <c r="P2599"/>
  <c r="U2023"/>
  <c r="T2023"/>
  <c r="AD2023" s="1"/>
  <c r="AR2023" s="1"/>
  <c r="S2023"/>
  <c r="R2023"/>
  <c r="AB2023" s="1"/>
  <c r="AP2023" s="1"/>
  <c r="P2023"/>
  <c r="U751"/>
  <c r="T751"/>
  <c r="AD751" s="1"/>
  <c r="AR751" s="1"/>
  <c r="S751"/>
  <c r="R751"/>
  <c r="AB751" s="1"/>
  <c r="AP751" s="1"/>
  <c r="P751"/>
  <c r="U239"/>
  <c r="T239"/>
  <c r="AD239" s="1"/>
  <c r="AR239" s="1"/>
  <c r="S239"/>
  <c r="R239"/>
  <c r="AB239" s="1"/>
  <c r="AP239" s="1"/>
  <c r="P239"/>
  <c r="U2754"/>
  <c r="T2754"/>
  <c r="AD2754" s="1"/>
  <c r="AR2754" s="1"/>
  <c r="R2754"/>
  <c r="AB2754" s="1"/>
  <c r="AP2754" s="1"/>
  <c r="P2754"/>
  <c r="S2754"/>
  <c r="U2226"/>
  <c r="T2226"/>
  <c r="AD2226" s="1"/>
  <c r="AR2226" s="1"/>
  <c r="R2226"/>
  <c r="AB2226" s="1"/>
  <c r="AP2226" s="1"/>
  <c r="P2226"/>
  <c r="S2226"/>
  <c r="U2923"/>
  <c r="T2923"/>
  <c r="AD2923" s="1"/>
  <c r="AR2923" s="1"/>
  <c r="S2923"/>
  <c r="R2923"/>
  <c r="AB2923" s="1"/>
  <c r="AP2923" s="1"/>
  <c r="P2923"/>
  <c r="U2699"/>
  <c r="T2699"/>
  <c r="AD2699" s="1"/>
  <c r="AR2699" s="1"/>
  <c r="S2699"/>
  <c r="R2699"/>
  <c r="AB2699" s="1"/>
  <c r="AP2699" s="1"/>
  <c r="P2699"/>
  <c r="U2347"/>
  <c r="T2347"/>
  <c r="AD2347" s="1"/>
  <c r="AR2347" s="1"/>
  <c r="S2347"/>
  <c r="R2347"/>
  <c r="AB2347" s="1"/>
  <c r="AP2347" s="1"/>
  <c r="P2347"/>
  <c r="U2091"/>
  <c r="T2091"/>
  <c r="AD2091" s="1"/>
  <c r="AR2091" s="1"/>
  <c r="S2091"/>
  <c r="R2091"/>
  <c r="AB2091" s="1"/>
  <c r="AP2091" s="1"/>
  <c r="P2091"/>
  <c r="U1835"/>
  <c r="T1835"/>
  <c r="AD1835" s="1"/>
  <c r="AR1835" s="1"/>
  <c r="S1835"/>
  <c r="R1835"/>
  <c r="AB1835" s="1"/>
  <c r="AP1835" s="1"/>
  <c r="P1835"/>
  <c r="U1611"/>
  <c r="T1611"/>
  <c r="AD1611" s="1"/>
  <c r="AR1611" s="1"/>
  <c r="S1611"/>
  <c r="R1611"/>
  <c r="AB1611" s="1"/>
  <c r="AP1611" s="1"/>
  <c r="P1611"/>
  <c r="U1323"/>
  <c r="T1323"/>
  <c r="AD1323" s="1"/>
  <c r="AR1323" s="1"/>
  <c r="S1323"/>
  <c r="R1323"/>
  <c r="AB1323" s="1"/>
  <c r="AP1323" s="1"/>
  <c r="P1323"/>
  <c r="U1099"/>
  <c r="T1099"/>
  <c r="AD1099" s="1"/>
  <c r="AR1099" s="1"/>
  <c r="S1099"/>
  <c r="R1099"/>
  <c r="AB1099" s="1"/>
  <c r="AP1099" s="1"/>
  <c r="P1099"/>
  <c r="U779"/>
  <c r="T779"/>
  <c r="AD779" s="1"/>
  <c r="AR779" s="1"/>
  <c r="S779"/>
  <c r="R779"/>
  <c r="AB779" s="1"/>
  <c r="AP779" s="1"/>
  <c r="P779"/>
  <c r="U555"/>
  <c r="T555"/>
  <c r="AD555" s="1"/>
  <c r="AR555" s="1"/>
  <c r="S555"/>
  <c r="R555"/>
  <c r="AB555" s="1"/>
  <c r="AP555" s="1"/>
  <c r="P555"/>
  <c r="U299"/>
  <c r="T299"/>
  <c r="AD299" s="1"/>
  <c r="AR299" s="1"/>
  <c r="S299"/>
  <c r="R299"/>
  <c r="AB299" s="1"/>
  <c r="AP299" s="1"/>
  <c r="P299"/>
  <c r="U11"/>
  <c r="T11"/>
  <c r="AD11" s="1"/>
  <c r="AR11" s="1"/>
  <c r="S11"/>
  <c r="R11"/>
  <c r="AB11" s="1"/>
  <c r="AP11" s="1"/>
  <c r="P11"/>
  <c r="U2438"/>
  <c r="T2438"/>
  <c r="AD2438" s="1"/>
  <c r="AR2438" s="1"/>
  <c r="S2438"/>
  <c r="R2438"/>
  <c r="AB2438" s="1"/>
  <c r="AP2438" s="1"/>
  <c r="P2438"/>
  <c r="U1990"/>
  <c r="T1990"/>
  <c r="AD1990" s="1"/>
  <c r="AR1990" s="1"/>
  <c r="S1990"/>
  <c r="R1990"/>
  <c r="AB1990" s="1"/>
  <c r="AP1990" s="1"/>
  <c r="P1990"/>
  <c r="U1158"/>
  <c r="T1158"/>
  <c r="AD1158" s="1"/>
  <c r="AR1158" s="1"/>
  <c r="S1158"/>
  <c r="R1158"/>
  <c r="AB1158" s="1"/>
  <c r="AP1158" s="1"/>
  <c r="P1158"/>
  <c r="U406"/>
  <c r="T406"/>
  <c r="AD406" s="1"/>
  <c r="AR406" s="1"/>
  <c r="S406"/>
  <c r="R406"/>
  <c r="AB406" s="1"/>
  <c r="AP406" s="1"/>
  <c r="P406"/>
  <c r="U2671"/>
  <c r="T2671"/>
  <c r="AD2671" s="1"/>
  <c r="AR2671" s="1"/>
  <c r="S2671"/>
  <c r="R2671"/>
  <c r="AB2671" s="1"/>
  <c r="AP2671" s="1"/>
  <c r="P2671"/>
  <c r="U2031"/>
  <c r="T2031"/>
  <c r="AD2031" s="1"/>
  <c r="AR2031" s="1"/>
  <c r="S2031"/>
  <c r="R2031"/>
  <c r="AB2031" s="1"/>
  <c r="AP2031" s="1"/>
  <c r="P2031"/>
  <c r="U2738"/>
  <c r="T2738"/>
  <c r="AD2738" s="1"/>
  <c r="AR2738" s="1"/>
  <c r="R2738"/>
  <c r="AB2738" s="1"/>
  <c r="AP2738" s="1"/>
  <c r="P2738"/>
  <c r="S2738"/>
  <c r="U1914"/>
  <c r="T1914"/>
  <c r="AD1914" s="1"/>
  <c r="AR1914" s="1"/>
  <c r="R1914"/>
  <c r="AB1914" s="1"/>
  <c r="AP1914" s="1"/>
  <c r="S1914"/>
  <c r="P1914"/>
  <c r="T2961"/>
  <c r="AD2961" s="1"/>
  <c r="AR2961" s="1"/>
  <c r="P2961"/>
  <c r="R2961"/>
  <c r="AB2961" s="1"/>
  <c r="AP2961" s="1"/>
  <c r="U2961"/>
  <c r="S2961"/>
  <c r="T2817"/>
  <c r="AD2817" s="1"/>
  <c r="AR2817" s="1"/>
  <c r="P2817"/>
  <c r="U2817"/>
  <c r="R2817"/>
  <c r="AB2817" s="1"/>
  <c r="AP2817" s="1"/>
  <c r="S2817"/>
  <c r="T2641"/>
  <c r="AD2641" s="1"/>
  <c r="AR2641" s="1"/>
  <c r="P2641"/>
  <c r="R2641"/>
  <c r="AB2641" s="1"/>
  <c r="AP2641" s="1"/>
  <c r="U2641"/>
  <c r="S2641"/>
  <c r="S301"/>
  <c r="U301"/>
  <c r="P301"/>
  <c r="T301"/>
  <c r="AD301" s="1"/>
  <c r="AR301" s="1"/>
  <c r="R301"/>
  <c r="AB301" s="1"/>
  <c r="AP301" s="1"/>
  <c r="U189"/>
  <c r="P189"/>
  <c r="S189"/>
  <c r="R189"/>
  <c r="AB189" s="1"/>
  <c r="AP189" s="1"/>
  <c r="T189"/>
  <c r="AD189" s="1"/>
  <c r="AR189" s="1"/>
  <c r="U61"/>
  <c r="P61"/>
  <c r="S61"/>
  <c r="R61"/>
  <c r="AB61" s="1"/>
  <c r="AP61" s="1"/>
  <c r="T61"/>
  <c r="AD61" s="1"/>
  <c r="AR61" s="1"/>
  <c r="U2944"/>
  <c r="S2944"/>
  <c r="R2944"/>
  <c r="AB2944" s="1"/>
  <c r="AP2944" s="1"/>
  <c r="T2944"/>
  <c r="AD2944" s="1"/>
  <c r="AR2944" s="1"/>
  <c r="P2944"/>
  <c r="U2832"/>
  <c r="S2832"/>
  <c r="R2832"/>
  <c r="AB2832" s="1"/>
  <c r="AP2832" s="1"/>
  <c r="T2832"/>
  <c r="AD2832" s="1"/>
  <c r="AR2832" s="1"/>
  <c r="P2832"/>
  <c r="U2720"/>
  <c r="S2720"/>
  <c r="R2720"/>
  <c r="AB2720" s="1"/>
  <c r="AP2720" s="1"/>
  <c r="P2720"/>
  <c r="T2720"/>
  <c r="AD2720" s="1"/>
  <c r="AR2720" s="1"/>
  <c r="U2592"/>
  <c r="S2592"/>
  <c r="R2592"/>
  <c r="AB2592" s="1"/>
  <c r="AP2592" s="1"/>
  <c r="P2592"/>
  <c r="T2592"/>
  <c r="AD2592" s="1"/>
  <c r="AR2592" s="1"/>
  <c r="U2432"/>
  <c r="S2432"/>
  <c r="R2432"/>
  <c r="AB2432" s="1"/>
  <c r="AP2432" s="1"/>
  <c r="T2432"/>
  <c r="AD2432" s="1"/>
  <c r="AR2432" s="1"/>
  <c r="P2432"/>
  <c r="U2304"/>
  <c r="S2304"/>
  <c r="R2304"/>
  <c r="AB2304" s="1"/>
  <c r="AP2304" s="1"/>
  <c r="T2304"/>
  <c r="AD2304" s="1"/>
  <c r="AR2304" s="1"/>
  <c r="P2304"/>
  <c r="S2192"/>
  <c r="R2192"/>
  <c r="AB2192" s="1"/>
  <c r="AP2192" s="1"/>
  <c r="T2192"/>
  <c r="AD2192" s="1"/>
  <c r="AR2192" s="1"/>
  <c r="P2192"/>
  <c r="U2192"/>
  <c r="S2064"/>
  <c r="R2064"/>
  <c r="AB2064" s="1"/>
  <c r="AP2064" s="1"/>
  <c r="T2064"/>
  <c r="AD2064" s="1"/>
  <c r="AR2064" s="1"/>
  <c r="P2064"/>
  <c r="U2064"/>
  <c r="U1968"/>
  <c r="S1968"/>
  <c r="R1968"/>
  <c r="AB1968" s="1"/>
  <c r="AP1968" s="1"/>
  <c r="T1968"/>
  <c r="AD1968" s="1"/>
  <c r="AR1968" s="1"/>
  <c r="P1968"/>
  <c r="U1840"/>
  <c r="S1840"/>
  <c r="R1840"/>
  <c r="AB1840" s="1"/>
  <c r="AP1840" s="1"/>
  <c r="T1840"/>
  <c r="AD1840" s="1"/>
  <c r="AR1840" s="1"/>
  <c r="P1840"/>
  <c r="U1712"/>
  <c r="S1712"/>
  <c r="R1712"/>
  <c r="AB1712" s="1"/>
  <c r="AP1712" s="1"/>
  <c r="T1712"/>
  <c r="AD1712" s="1"/>
  <c r="AR1712" s="1"/>
  <c r="P1712"/>
  <c r="U1584"/>
  <c r="S1584"/>
  <c r="R1584"/>
  <c r="AB1584" s="1"/>
  <c r="AP1584" s="1"/>
  <c r="T1584"/>
  <c r="AD1584" s="1"/>
  <c r="AR1584" s="1"/>
  <c r="P1584"/>
  <c r="U1456"/>
  <c r="S1456"/>
  <c r="R1456"/>
  <c r="AB1456" s="1"/>
  <c r="AP1456" s="1"/>
  <c r="T1456"/>
  <c r="AD1456" s="1"/>
  <c r="AR1456" s="1"/>
  <c r="P1456"/>
  <c r="U1344"/>
  <c r="S1344"/>
  <c r="R1344"/>
  <c r="AB1344" s="1"/>
  <c r="AP1344" s="1"/>
  <c r="P1344"/>
  <c r="T1344"/>
  <c r="AD1344" s="1"/>
  <c r="AR1344" s="1"/>
  <c r="U1216"/>
  <c r="S1216"/>
  <c r="R1216"/>
  <c r="AB1216" s="1"/>
  <c r="AP1216" s="1"/>
  <c r="P1216"/>
  <c r="T1216"/>
  <c r="AD1216" s="1"/>
  <c r="AR1216" s="1"/>
  <c r="U1088"/>
  <c r="S1088"/>
  <c r="R1088"/>
  <c r="AB1088" s="1"/>
  <c r="AP1088" s="1"/>
  <c r="P1088"/>
  <c r="T1088"/>
  <c r="AD1088" s="1"/>
  <c r="AR1088" s="1"/>
  <c r="U992"/>
  <c r="S992"/>
  <c r="R992"/>
  <c r="AB992" s="1"/>
  <c r="AP992" s="1"/>
  <c r="P992"/>
  <c r="T992"/>
  <c r="AD992" s="1"/>
  <c r="AR992" s="1"/>
  <c r="S912"/>
  <c r="R912"/>
  <c r="AB912" s="1"/>
  <c r="AP912" s="1"/>
  <c r="T912"/>
  <c r="AD912" s="1"/>
  <c r="AR912" s="1"/>
  <c r="P912"/>
  <c r="U912"/>
  <c r="S848"/>
  <c r="R848"/>
  <c r="AB848" s="1"/>
  <c r="AP848" s="1"/>
  <c r="U848"/>
  <c r="T848"/>
  <c r="AD848" s="1"/>
  <c r="AR848" s="1"/>
  <c r="P848"/>
  <c r="S784"/>
  <c r="R784"/>
  <c r="AB784" s="1"/>
  <c r="AP784" s="1"/>
  <c r="T784"/>
  <c r="AD784" s="1"/>
  <c r="AR784" s="1"/>
  <c r="P784"/>
  <c r="U784"/>
  <c r="R720"/>
  <c r="AB720" s="1"/>
  <c r="AP720" s="1"/>
  <c r="S720"/>
  <c r="U720"/>
  <c r="T720"/>
  <c r="AD720" s="1"/>
  <c r="AR720" s="1"/>
  <c r="P720"/>
  <c r="U640"/>
  <c r="R640"/>
  <c r="AB640" s="1"/>
  <c r="AP640" s="1"/>
  <c r="S640"/>
  <c r="P640"/>
  <c r="T640"/>
  <c r="AD640" s="1"/>
  <c r="AR640" s="1"/>
  <c r="U576"/>
  <c r="R576"/>
  <c r="AB576" s="1"/>
  <c r="AP576" s="1"/>
  <c r="S576"/>
  <c r="P576"/>
  <c r="T576"/>
  <c r="AD576" s="1"/>
  <c r="AR576" s="1"/>
  <c r="U512"/>
  <c r="R512"/>
  <c r="AB512" s="1"/>
  <c r="AP512" s="1"/>
  <c r="S512"/>
  <c r="P512"/>
  <c r="T512"/>
  <c r="AD512" s="1"/>
  <c r="AR512" s="1"/>
  <c r="U448"/>
  <c r="R448"/>
  <c r="AB448" s="1"/>
  <c r="AP448" s="1"/>
  <c r="S448"/>
  <c r="P448"/>
  <c r="T448"/>
  <c r="AD448" s="1"/>
  <c r="AR448" s="1"/>
  <c r="U384"/>
  <c r="R384"/>
  <c r="AB384" s="1"/>
  <c r="AP384" s="1"/>
  <c r="S384"/>
  <c r="P384"/>
  <c r="T384"/>
  <c r="AD384" s="1"/>
  <c r="AR384" s="1"/>
  <c r="U320"/>
  <c r="R320"/>
  <c r="AB320" s="1"/>
  <c r="AP320" s="1"/>
  <c r="S320"/>
  <c r="P320"/>
  <c r="T320"/>
  <c r="AD320" s="1"/>
  <c r="AR320" s="1"/>
  <c r="U256"/>
  <c r="S256"/>
  <c r="R256"/>
  <c r="AB256" s="1"/>
  <c r="AP256" s="1"/>
  <c r="P256"/>
  <c r="T256"/>
  <c r="AD256" s="1"/>
  <c r="AR256" s="1"/>
  <c r="U192"/>
  <c r="S192"/>
  <c r="R192"/>
  <c r="AB192" s="1"/>
  <c r="AP192" s="1"/>
  <c r="P192"/>
  <c r="T192"/>
  <c r="AD192" s="1"/>
  <c r="AR192" s="1"/>
  <c r="U128"/>
  <c r="S128"/>
  <c r="R128"/>
  <c r="AB128" s="1"/>
  <c r="AP128" s="1"/>
  <c r="P128"/>
  <c r="T128"/>
  <c r="AD128" s="1"/>
  <c r="AR128" s="1"/>
  <c r="U1590"/>
  <c r="T1590"/>
  <c r="AD1590" s="1"/>
  <c r="AR1590" s="1"/>
  <c r="S1590"/>
  <c r="R1590"/>
  <c r="AB1590" s="1"/>
  <c r="AP1590" s="1"/>
  <c r="P1590"/>
  <c r="U934"/>
  <c r="T934"/>
  <c r="AD934" s="1"/>
  <c r="AR934" s="1"/>
  <c r="S934"/>
  <c r="R934"/>
  <c r="AB934" s="1"/>
  <c r="AP934" s="1"/>
  <c r="P934"/>
  <c r="U2791"/>
  <c r="T2791"/>
  <c r="AD2791" s="1"/>
  <c r="AR2791" s="1"/>
  <c r="S2791"/>
  <c r="R2791"/>
  <c r="AB2791" s="1"/>
  <c r="AP2791" s="1"/>
  <c r="P2791"/>
  <c r="U2343"/>
  <c r="T2343"/>
  <c r="AD2343" s="1"/>
  <c r="AR2343" s="1"/>
  <c r="S2343"/>
  <c r="R2343"/>
  <c r="AB2343" s="1"/>
  <c r="AP2343" s="1"/>
  <c r="P2343"/>
  <c r="U1831"/>
  <c r="T1831"/>
  <c r="AD1831" s="1"/>
  <c r="AR1831" s="1"/>
  <c r="S1831"/>
  <c r="R1831"/>
  <c r="AB1831" s="1"/>
  <c r="AP1831" s="1"/>
  <c r="P1831"/>
  <c r="U815"/>
  <c r="T815"/>
  <c r="AD815" s="1"/>
  <c r="AR815" s="1"/>
  <c r="S815"/>
  <c r="R815"/>
  <c r="AB815" s="1"/>
  <c r="AP815" s="1"/>
  <c r="P815"/>
  <c r="U2810"/>
  <c r="T2810"/>
  <c r="AD2810" s="1"/>
  <c r="AR2810" s="1"/>
  <c r="R2810"/>
  <c r="AB2810" s="1"/>
  <c r="AP2810" s="1"/>
  <c r="S2810"/>
  <c r="P2810"/>
  <c r="U2058"/>
  <c r="R2058"/>
  <c r="AB2058" s="1"/>
  <c r="AP2058" s="1"/>
  <c r="S2058"/>
  <c r="T2058"/>
  <c r="AD2058" s="1"/>
  <c r="AR2058" s="1"/>
  <c r="P2058"/>
  <c r="U2827"/>
  <c r="T2827"/>
  <c r="AD2827" s="1"/>
  <c r="AR2827" s="1"/>
  <c r="S2827"/>
  <c r="R2827"/>
  <c r="AB2827" s="1"/>
  <c r="AP2827" s="1"/>
  <c r="P2827"/>
  <c r="U2571"/>
  <c r="T2571"/>
  <c r="AD2571" s="1"/>
  <c r="AR2571" s="1"/>
  <c r="S2571"/>
  <c r="R2571"/>
  <c r="AB2571" s="1"/>
  <c r="AP2571" s="1"/>
  <c r="P2571"/>
  <c r="U2379"/>
  <c r="T2379"/>
  <c r="AD2379" s="1"/>
  <c r="AR2379" s="1"/>
  <c r="S2379"/>
  <c r="R2379"/>
  <c r="AB2379" s="1"/>
  <c r="AP2379" s="1"/>
  <c r="P2379"/>
  <c r="U2123"/>
  <c r="T2123"/>
  <c r="AD2123" s="1"/>
  <c r="AR2123" s="1"/>
  <c r="S2123"/>
  <c r="R2123"/>
  <c r="AB2123" s="1"/>
  <c r="AP2123" s="1"/>
  <c r="P2123"/>
  <c r="U1867"/>
  <c r="T1867"/>
  <c r="AD1867" s="1"/>
  <c r="AR1867" s="1"/>
  <c r="S1867"/>
  <c r="R1867"/>
  <c r="AB1867" s="1"/>
  <c r="AP1867" s="1"/>
  <c r="P1867"/>
  <c r="U1579"/>
  <c r="T1579"/>
  <c r="AD1579" s="1"/>
  <c r="AR1579" s="1"/>
  <c r="S1579"/>
  <c r="R1579"/>
  <c r="AB1579" s="1"/>
  <c r="AP1579" s="1"/>
  <c r="P1579"/>
  <c r="U1355"/>
  <c r="T1355"/>
  <c r="AD1355" s="1"/>
  <c r="AR1355" s="1"/>
  <c r="S1355"/>
  <c r="R1355"/>
  <c r="AB1355" s="1"/>
  <c r="AP1355" s="1"/>
  <c r="P1355"/>
  <c r="U1067"/>
  <c r="T1067"/>
  <c r="AD1067" s="1"/>
  <c r="AR1067" s="1"/>
  <c r="S1067"/>
  <c r="R1067"/>
  <c r="AB1067" s="1"/>
  <c r="AP1067" s="1"/>
  <c r="P1067"/>
  <c r="U875"/>
  <c r="T875"/>
  <c r="AD875" s="1"/>
  <c r="AR875" s="1"/>
  <c r="S875"/>
  <c r="R875"/>
  <c r="AB875" s="1"/>
  <c r="AP875" s="1"/>
  <c r="P875"/>
  <c r="U587"/>
  <c r="T587"/>
  <c r="AD587" s="1"/>
  <c r="AR587" s="1"/>
  <c r="S587"/>
  <c r="R587"/>
  <c r="AB587" s="1"/>
  <c r="AP587" s="1"/>
  <c r="P587"/>
  <c r="U331"/>
  <c r="T331"/>
  <c r="AD331" s="1"/>
  <c r="AR331" s="1"/>
  <c r="S331"/>
  <c r="R331"/>
  <c r="AB331" s="1"/>
  <c r="AP331" s="1"/>
  <c r="P331"/>
  <c r="U107"/>
  <c r="T107"/>
  <c r="AD107" s="1"/>
  <c r="AR107" s="1"/>
  <c r="S107"/>
  <c r="R107"/>
  <c r="AB107" s="1"/>
  <c r="AP107" s="1"/>
  <c r="P107"/>
  <c r="U2758"/>
  <c r="T2758"/>
  <c r="AD2758" s="1"/>
  <c r="AR2758" s="1"/>
  <c r="S2758"/>
  <c r="R2758"/>
  <c r="AB2758" s="1"/>
  <c r="AP2758" s="1"/>
  <c r="P2758"/>
  <c r="U2182"/>
  <c r="T2182"/>
  <c r="AD2182" s="1"/>
  <c r="AR2182" s="1"/>
  <c r="S2182"/>
  <c r="R2182"/>
  <c r="AB2182" s="1"/>
  <c r="AP2182" s="1"/>
  <c r="P2182"/>
  <c r="U1662"/>
  <c r="T1662"/>
  <c r="AD1662" s="1"/>
  <c r="AR1662" s="1"/>
  <c r="S1662"/>
  <c r="P1662"/>
  <c r="R1662"/>
  <c r="AB1662" s="1"/>
  <c r="AP1662" s="1"/>
  <c r="U470"/>
  <c r="T470"/>
  <c r="AD470" s="1"/>
  <c r="AR470" s="1"/>
  <c r="S470"/>
  <c r="R470"/>
  <c r="AB470" s="1"/>
  <c r="AP470" s="1"/>
  <c r="P470"/>
  <c r="U2991"/>
  <c r="T2991"/>
  <c r="AD2991" s="1"/>
  <c r="AR2991" s="1"/>
  <c r="S2991"/>
  <c r="R2991"/>
  <c r="AB2991" s="1"/>
  <c r="AP2991" s="1"/>
  <c r="P2991"/>
  <c r="U2159"/>
  <c r="T2159"/>
  <c r="AD2159" s="1"/>
  <c r="AR2159" s="1"/>
  <c r="S2159"/>
  <c r="R2159"/>
  <c r="AB2159" s="1"/>
  <c r="AP2159" s="1"/>
  <c r="P2159"/>
  <c r="U47"/>
  <c r="T47"/>
  <c r="AD47" s="1"/>
  <c r="AR47" s="1"/>
  <c r="S47"/>
  <c r="R47"/>
  <c r="AB47" s="1"/>
  <c r="AP47" s="1"/>
  <c r="P47"/>
  <c r="U2026"/>
  <c r="R2026"/>
  <c r="AB2026" s="1"/>
  <c r="AP2026" s="1"/>
  <c r="T2026"/>
  <c r="AD2026" s="1"/>
  <c r="AR2026" s="1"/>
  <c r="S2026"/>
  <c r="P2026"/>
  <c r="U1682"/>
  <c r="T1682"/>
  <c r="AD1682" s="1"/>
  <c r="AR1682" s="1"/>
  <c r="R1682"/>
  <c r="AB1682" s="1"/>
  <c r="AP1682" s="1"/>
  <c r="P1682"/>
  <c r="S1682"/>
  <c r="P2881"/>
  <c r="U2881"/>
  <c r="R2881"/>
  <c r="AB2881" s="1"/>
  <c r="AP2881" s="1"/>
  <c r="S2881"/>
  <c r="T2881"/>
  <c r="AD2881" s="1"/>
  <c r="AR2881" s="1"/>
  <c r="P2785"/>
  <c r="U2785"/>
  <c r="R2785"/>
  <c r="AB2785" s="1"/>
  <c r="AP2785" s="1"/>
  <c r="T2785"/>
  <c r="AD2785" s="1"/>
  <c r="AR2785" s="1"/>
  <c r="S2785"/>
  <c r="T2673"/>
  <c r="AD2673" s="1"/>
  <c r="AR2673" s="1"/>
  <c r="P2673"/>
  <c r="R2673"/>
  <c r="AB2673" s="1"/>
  <c r="AP2673" s="1"/>
  <c r="S2673"/>
  <c r="U2673"/>
  <c r="P2593"/>
  <c r="U2593"/>
  <c r="R2593"/>
  <c r="AB2593" s="1"/>
  <c r="AP2593" s="1"/>
  <c r="S2593"/>
  <c r="T2593"/>
  <c r="AD2593" s="1"/>
  <c r="AR2593" s="1"/>
  <c r="T2513"/>
  <c r="AD2513" s="1"/>
  <c r="AR2513" s="1"/>
  <c r="P2513"/>
  <c r="R2513"/>
  <c r="AB2513" s="1"/>
  <c r="AP2513" s="1"/>
  <c r="U2513"/>
  <c r="S2513"/>
  <c r="T2433"/>
  <c r="AD2433" s="1"/>
  <c r="AR2433" s="1"/>
  <c r="P2433"/>
  <c r="U2433"/>
  <c r="R2433"/>
  <c r="AB2433" s="1"/>
  <c r="AP2433" s="1"/>
  <c r="S2433"/>
  <c r="T2369"/>
  <c r="AD2369" s="1"/>
  <c r="AR2369" s="1"/>
  <c r="P2369"/>
  <c r="U2369"/>
  <c r="R2369"/>
  <c r="AB2369" s="1"/>
  <c r="AP2369" s="1"/>
  <c r="S2369"/>
  <c r="T2305"/>
  <c r="AD2305" s="1"/>
  <c r="AR2305" s="1"/>
  <c r="P2305"/>
  <c r="U2305"/>
  <c r="R2305"/>
  <c r="AB2305" s="1"/>
  <c r="AP2305" s="1"/>
  <c r="S2305"/>
  <c r="T2241"/>
  <c r="AD2241" s="1"/>
  <c r="AR2241" s="1"/>
  <c r="P2241"/>
  <c r="U2241"/>
  <c r="R2241"/>
  <c r="AB2241" s="1"/>
  <c r="AP2241" s="1"/>
  <c r="S2241"/>
  <c r="U2129"/>
  <c r="T2129"/>
  <c r="AD2129" s="1"/>
  <c r="AR2129" s="1"/>
  <c r="P2129"/>
  <c r="R2129"/>
  <c r="AB2129" s="1"/>
  <c r="AP2129" s="1"/>
  <c r="S2129"/>
  <c r="U2001"/>
  <c r="T2001"/>
  <c r="AD2001" s="1"/>
  <c r="AR2001" s="1"/>
  <c r="P2001"/>
  <c r="R2001"/>
  <c r="AB2001" s="1"/>
  <c r="AP2001" s="1"/>
  <c r="S2001"/>
  <c r="T1889"/>
  <c r="AD1889" s="1"/>
  <c r="AR1889" s="1"/>
  <c r="P1889"/>
  <c r="R1889"/>
  <c r="AB1889" s="1"/>
  <c r="AP1889" s="1"/>
  <c r="S1889"/>
  <c r="U1889"/>
  <c r="U1777"/>
  <c r="T1777"/>
  <c r="AD1777" s="1"/>
  <c r="AR1777" s="1"/>
  <c r="P1777"/>
  <c r="R1777"/>
  <c r="AB1777" s="1"/>
  <c r="AP1777" s="1"/>
  <c r="S1777"/>
  <c r="T1633"/>
  <c r="AD1633" s="1"/>
  <c r="AR1633" s="1"/>
  <c r="P1633"/>
  <c r="R1633"/>
  <c r="AB1633" s="1"/>
  <c r="AP1633" s="1"/>
  <c r="S1633"/>
  <c r="U1633"/>
  <c r="U1750"/>
  <c r="T1750"/>
  <c r="AD1750" s="1"/>
  <c r="AR1750" s="1"/>
  <c r="S1750"/>
  <c r="R1750"/>
  <c r="AB1750" s="1"/>
  <c r="AP1750" s="1"/>
  <c r="P1750"/>
  <c r="U1494"/>
  <c r="T1494"/>
  <c r="AD1494" s="1"/>
  <c r="AR1494" s="1"/>
  <c r="S1494"/>
  <c r="R1494"/>
  <c r="AB1494" s="1"/>
  <c r="AP1494" s="1"/>
  <c r="P1494"/>
  <c r="U1238"/>
  <c r="T1238"/>
  <c r="AD1238" s="1"/>
  <c r="AR1238" s="1"/>
  <c r="S1238"/>
  <c r="R1238"/>
  <c r="AB1238" s="1"/>
  <c r="AP1238" s="1"/>
  <c r="P1238"/>
  <c r="U966"/>
  <c r="T966"/>
  <c r="AD966" s="1"/>
  <c r="AR966" s="1"/>
  <c r="S966"/>
  <c r="R966"/>
  <c r="AB966" s="1"/>
  <c r="AP966" s="1"/>
  <c r="P966"/>
  <c r="U2951"/>
  <c r="T2951"/>
  <c r="AD2951" s="1"/>
  <c r="AR2951" s="1"/>
  <c r="S2951"/>
  <c r="R2951"/>
  <c r="AB2951" s="1"/>
  <c r="AP2951" s="1"/>
  <c r="P2951"/>
  <c r="U2695"/>
  <c r="T2695"/>
  <c r="AD2695" s="1"/>
  <c r="AR2695" s="1"/>
  <c r="S2695"/>
  <c r="R2695"/>
  <c r="AB2695" s="1"/>
  <c r="AP2695" s="1"/>
  <c r="P2695"/>
  <c r="U2439"/>
  <c r="T2439"/>
  <c r="AD2439" s="1"/>
  <c r="AR2439" s="1"/>
  <c r="S2439"/>
  <c r="R2439"/>
  <c r="AB2439" s="1"/>
  <c r="AP2439" s="1"/>
  <c r="P2439"/>
  <c r="U2183"/>
  <c r="T2183"/>
  <c r="AD2183" s="1"/>
  <c r="AR2183" s="1"/>
  <c r="S2183"/>
  <c r="R2183"/>
  <c r="AB2183" s="1"/>
  <c r="AP2183" s="1"/>
  <c r="P2183"/>
  <c r="U1927"/>
  <c r="T1927"/>
  <c r="AD1927" s="1"/>
  <c r="AR1927" s="1"/>
  <c r="S1927"/>
  <c r="R1927"/>
  <c r="AB1927" s="1"/>
  <c r="AP1927" s="1"/>
  <c r="P1927"/>
  <c r="U1671"/>
  <c r="T1671"/>
  <c r="AD1671" s="1"/>
  <c r="AR1671" s="1"/>
  <c r="S1671"/>
  <c r="R1671"/>
  <c r="AB1671" s="1"/>
  <c r="AP1671" s="1"/>
  <c r="P1671"/>
  <c r="U1423"/>
  <c r="T1423"/>
  <c r="AD1423" s="1"/>
  <c r="AR1423" s="1"/>
  <c r="S1423"/>
  <c r="R1423"/>
  <c r="AB1423" s="1"/>
  <c r="AP1423" s="1"/>
  <c r="P1423"/>
  <c r="U1039"/>
  <c r="T1039"/>
  <c r="AD1039" s="1"/>
  <c r="AR1039" s="1"/>
  <c r="S1039"/>
  <c r="R1039"/>
  <c r="AB1039" s="1"/>
  <c r="AP1039" s="1"/>
  <c r="P1039"/>
  <c r="U655"/>
  <c r="T655"/>
  <c r="AD655" s="1"/>
  <c r="AR655" s="1"/>
  <c r="S655"/>
  <c r="R655"/>
  <c r="AB655" s="1"/>
  <c r="AP655" s="1"/>
  <c r="P655"/>
  <c r="U399"/>
  <c r="T399"/>
  <c r="AD399" s="1"/>
  <c r="AR399" s="1"/>
  <c r="S399"/>
  <c r="R399"/>
  <c r="AB399" s="1"/>
  <c r="AP399" s="1"/>
  <c r="P399"/>
  <c r="U2994"/>
  <c r="R2994"/>
  <c r="AB2994" s="1"/>
  <c r="AP2994" s="1"/>
  <c r="P2994"/>
  <c r="T2994"/>
  <c r="AD2994" s="1"/>
  <c r="AR2994" s="1"/>
  <c r="S2994"/>
  <c r="U2674"/>
  <c r="T2674"/>
  <c r="AD2674" s="1"/>
  <c r="AR2674" s="1"/>
  <c r="R2674"/>
  <c r="AB2674" s="1"/>
  <c r="AP2674" s="1"/>
  <c r="P2674"/>
  <c r="S2674"/>
  <c r="U2458"/>
  <c r="T2458"/>
  <c r="AD2458" s="1"/>
  <c r="AR2458" s="1"/>
  <c r="R2458"/>
  <c r="AB2458" s="1"/>
  <c r="AP2458" s="1"/>
  <c r="S2458"/>
  <c r="P2458"/>
  <c r="U2250"/>
  <c r="R2250"/>
  <c r="AB2250" s="1"/>
  <c r="AP2250" s="1"/>
  <c r="S2250"/>
  <c r="T2250"/>
  <c r="AD2250" s="1"/>
  <c r="AR2250" s="1"/>
  <c r="P2250"/>
  <c r="U2034"/>
  <c r="T2034"/>
  <c r="AD2034" s="1"/>
  <c r="AR2034" s="1"/>
  <c r="R2034"/>
  <c r="AB2034" s="1"/>
  <c r="AP2034" s="1"/>
  <c r="P2034"/>
  <c r="S2034"/>
  <c r="U2939"/>
  <c r="T2939"/>
  <c r="AD2939" s="1"/>
  <c r="AR2939" s="1"/>
  <c r="S2939"/>
  <c r="R2939"/>
  <c r="AB2939" s="1"/>
  <c r="AP2939" s="1"/>
  <c r="P2939"/>
  <c r="U2811"/>
  <c r="T2811"/>
  <c r="AD2811" s="1"/>
  <c r="AR2811" s="1"/>
  <c r="S2811"/>
  <c r="R2811"/>
  <c r="AB2811" s="1"/>
  <c r="AP2811" s="1"/>
  <c r="P2811"/>
  <c r="U2683"/>
  <c r="T2683"/>
  <c r="AD2683" s="1"/>
  <c r="AR2683" s="1"/>
  <c r="S2683"/>
  <c r="R2683"/>
  <c r="AB2683" s="1"/>
  <c r="AP2683" s="1"/>
  <c r="P2683"/>
  <c r="U2555"/>
  <c r="T2555"/>
  <c r="AD2555" s="1"/>
  <c r="AR2555" s="1"/>
  <c r="S2555"/>
  <c r="R2555"/>
  <c r="AB2555" s="1"/>
  <c r="AP2555" s="1"/>
  <c r="P2555"/>
  <c r="U2427"/>
  <c r="T2427"/>
  <c r="AD2427" s="1"/>
  <c r="AR2427" s="1"/>
  <c r="S2427"/>
  <c r="R2427"/>
  <c r="AB2427" s="1"/>
  <c r="AP2427" s="1"/>
  <c r="P2427"/>
  <c r="U2299"/>
  <c r="T2299"/>
  <c r="AD2299" s="1"/>
  <c r="AR2299" s="1"/>
  <c r="S2299"/>
  <c r="R2299"/>
  <c r="AB2299" s="1"/>
  <c r="AP2299" s="1"/>
  <c r="P2299"/>
  <c r="U2171"/>
  <c r="T2171"/>
  <c r="AD2171" s="1"/>
  <c r="AR2171" s="1"/>
  <c r="S2171"/>
  <c r="R2171"/>
  <c r="AB2171" s="1"/>
  <c r="AP2171" s="1"/>
  <c r="P2171"/>
  <c r="U2043"/>
  <c r="T2043"/>
  <c r="AD2043" s="1"/>
  <c r="AR2043" s="1"/>
  <c r="S2043"/>
  <c r="R2043"/>
  <c r="AB2043" s="1"/>
  <c r="AP2043" s="1"/>
  <c r="P2043"/>
  <c r="U1915"/>
  <c r="T1915"/>
  <c r="AD1915" s="1"/>
  <c r="AR1915" s="1"/>
  <c r="S1915"/>
  <c r="R1915"/>
  <c r="AB1915" s="1"/>
  <c r="AP1915" s="1"/>
  <c r="P1915"/>
  <c r="U1787"/>
  <c r="T1787"/>
  <c r="AD1787" s="1"/>
  <c r="AR1787" s="1"/>
  <c r="S1787"/>
  <c r="R1787"/>
  <c r="AB1787" s="1"/>
  <c r="AP1787" s="1"/>
  <c r="P1787"/>
  <c r="U1659"/>
  <c r="T1659"/>
  <c r="AD1659" s="1"/>
  <c r="AR1659" s="1"/>
  <c r="S1659"/>
  <c r="R1659"/>
  <c r="AB1659" s="1"/>
  <c r="AP1659" s="1"/>
  <c r="P1659"/>
  <c r="U1531"/>
  <c r="T1531"/>
  <c r="AD1531" s="1"/>
  <c r="AR1531" s="1"/>
  <c r="S1531"/>
  <c r="R1531"/>
  <c r="AB1531" s="1"/>
  <c r="AP1531" s="1"/>
  <c r="P1531"/>
  <c r="U1403"/>
  <c r="T1403"/>
  <c r="AD1403" s="1"/>
  <c r="AR1403" s="1"/>
  <c r="S1403"/>
  <c r="R1403"/>
  <c r="AB1403" s="1"/>
  <c r="AP1403" s="1"/>
  <c r="P1403"/>
  <c r="U1275"/>
  <c r="T1275"/>
  <c r="AD1275" s="1"/>
  <c r="AR1275" s="1"/>
  <c r="S1275"/>
  <c r="R1275"/>
  <c r="AB1275" s="1"/>
  <c r="AP1275" s="1"/>
  <c r="P1275"/>
  <c r="U1147"/>
  <c r="T1147"/>
  <c r="AD1147" s="1"/>
  <c r="AR1147" s="1"/>
  <c r="S1147"/>
  <c r="R1147"/>
  <c r="AB1147" s="1"/>
  <c r="AP1147" s="1"/>
  <c r="P1147"/>
  <c r="U1019"/>
  <c r="T1019"/>
  <c r="AD1019" s="1"/>
  <c r="AR1019" s="1"/>
  <c r="S1019"/>
  <c r="R1019"/>
  <c r="AB1019" s="1"/>
  <c r="AP1019" s="1"/>
  <c r="P1019"/>
  <c r="U891"/>
  <c r="T891"/>
  <c r="AD891" s="1"/>
  <c r="AR891" s="1"/>
  <c r="S891"/>
  <c r="R891"/>
  <c r="AB891" s="1"/>
  <c r="AP891" s="1"/>
  <c r="P891"/>
  <c r="U763"/>
  <c r="T763"/>
  <c r="AD763" s="1"/>
  <c r="AR763" s="1"/>
  <c r="S763"/>
  <c r="R763"/>
  <c r="AB763" s="1"/>
  <c r="AP763" s="1"/>
  <c r="P763"/>
  <c r="U635"/>
  <c r="T635"/>
  <c r="AD635" s="1"/>
  <c r="AR635" s="1"/>
  <c r="S635"/>
  <c r="R635"/>
  <c r="AB635" s="1"/>
  <c r="AP635" s="1"/>
  <c r="P635"/>
  <c r="Q718"/>
  <c r="AA718" s="1"/>
  <c r="AO718" s="1"/>
  <c r="Q1247"/>
  <c r="AA1247" s="1"/>
  <c r="AO1247" s="1"/>
  <c r="Q799"/>
  <c r="AA799" s="1"/>
  <c r="AO799" s="1"/>
  <c r="Q351"/>
  <c r="AA351" s="1"/>
  <c r="AO351" s="1"/>
  <c r="Q2954"/>
  <c r="AA2954" s="1"/>
  <c r="AO2954" s="1"/>
  <c r="Q2787"/>
  <c r="AA2787" s="1"/>
  <c r="AO2787" s="1"/>
  <c r="Q2563"/>
  <c r="AA2563" s="1"/>
  <c r="AO2563" s="1"/>
  <c r="Q2339"/>
  <c r="AA2339" s="1"/>
  <c r="AO2339" s="1"/>
  <c r="Q2115"/>
  <c r="AA2115" s="1"/>
  <c r="AO2115" s="1"/>
  <c r="Q1763"/>
  <c r="AA1763" s="1"/>
  <c r="AO1763" s="1"/>
  <c r="Q1507"/>
  <c r="AA1507" s="1"/>
  <c r="AO1507" s="1"/>
  <c r="Q1251"/>
  <c r="AA1251" s="1"/>
  <c r="AO1251" s="1"/>
  <c r="Q771"/>
  <c r="AA771" s="1"/>
  <c r="AO771" s="1"/>
  <c r="Q515"/>
  <c r="AA515" s="1"/>
  <c r="AO515" s="1"/>
  <c r="Q291"/>
  <c r="AA291" s="1"/>
  <c r="AO291" s="1"/>
  <c r="Q1326"/>
  <c r="AA1326" s="1"/>
  <c r="AO1326" s="1"/>
  <c r="Q663"/>
  <c r="AA663" s="1"/>
  <c r="AO663" s="1"/>
  <c r="Q215"/>
  <c r="AA215" s="1"/>
  <c r="AO215" s="1"/>
  <c r="Q1578"/>
  <c r="AA1578" s="1"/>
  <c r="AO1578" s="1"/>
  <c r="Q1322"/>
  <c r="AA1322" s="1"/>
  <c r="AO1322" s="1"/>
  <c r="Q1098"/>
  <c r="AA1098" s="1"/>
  <c r="AO1098" s="1"/>
  <c r="Q874"/>
  <c r="AA874" s="1"/>
  <c r="AO874" s="1"/>
  <c r="Q650"/>
  <c r="AA650" s="1"/>
  <c r="AO650" s="1"/>
  <c r="Q362"/>
  <c r="AA362" s="1"/>
  <c r="AO362" s="1"/>
  <c r="Q74"/>
  <c r="AA74" s="1"/>
  <c r="AO74" s="1"/>
  <c r="Q846"/>
  <c r="AA846" s="1"/>
  <c r="AO846" s="1"/>
  <c r="Q1183"/>
  <c r="AA1183" s="1"/>
  <c r="AO1183" s="1"/>
  <c r="Q607"/>
  <c r="AA607" s="1"/>
  <c r="AO607" s="1"/>
  <c r="Q2154"/>
  <c r="AA2154" s="1"/>
  <c r="AO2154" s="1"/>
  <c r="Q2883"/>
  <c r="AA2883" s="1"/>
  <c r="AO2883" s="1"/>
  <c r="Q2595"/>
  <c r="AA2595" s="1"/>
  <c r="AO2595" s="1"/>
  <c r="Q2275"/>
  <c r="AA2275" s="1"/>
  <c r="AO2275" s="1"/>
  <c r="Q2019"/>
  <c r="AA2019" s="1"/>
  <c r="AO2019" s="1"/>
  <c r="Q1475"/>
  <c r="AA1475" s="1"/>
  <c r="AO1475" s="1"/>
  <c r="Q1219"/>
  <c r="AA1219" s="1"/>
  <c r="AO1219" s="1"/>
  <c r="Q963"/>
  <c r="AA963" s="1"/>
  <c r="AO963" s="1"/>
  <c r="Q675"/>
  <c r="AA675" s="1"/>
  <c r="AO675" s="1"/>
  <c r="Q1390"/>
  <c r="AA1390" s="1"/>
  <c r="AO1390" s="1"/>
  <c r="Q1367"/>
  <c r="AA1367" s="1"/>
  <c r="AO1367" s="1"/>
  <c r="Q919"/>
  <c r="AA919" s="1"/>
  <c r="AO919" s="1"/>
  <c r="Q279"/>
  <c r="AA279" s="1"/>
  <c r="AO279" s="1"/>
  <c r="Q1514"/>
  <c r="AA1514" s="1"/>
  <c r="AO1514" s="1"/>
  <c r="Q1226"/>
  <c r="AA1226" s="1"/>
  <c r="AO1226" s="1"/>
  <c r="Q938"/>
  <c r="AA938" s="1"/>
  <c r="AO938" s="1"/>
  <c r="Q618"/>
  <c r="AA618" s="1"/>
  <c r="AO618" s="1"/>
  <c r="Q394"/>
  <c r="AA394" s="1"/>
  <c r="AO394" s="1"/>
  <c r="Q170"/>
  <c r="AA170" s="1"/>
  <c r="AO170" s="1"/>
  <c r="Q2926"/>
  <c r="AA2926" s="1"/>
  <c r="AO2926" s="1"/>
  <c r="Q2222"/>
  <c r="AA2222" s="1"/>
  <c r="AO2222" s="1"/>
  <c r="Q1519"/>
  <c r="AA1519" s="1"/>
  <c r="AO1519" s="1"/>
  <c r="Q1534"/>
  <c r="AA1534" s="1"/>
  <c r="AO1534" s="1"/>
  <c r="Q1447"/>
  <c r="AA1447" s="1"/>
  <c r="AO1447" s="1"/>
  <c r="Q935"/>
  <c r="AA935" s="1"/>
  <c r="AO935" s="1"/>
  <c r="Q423"/>
  <c r="AA423" s="1"/>
  <c r="AO423" s="1"/>
  <c r="Q1458"/>
  <c r="AA1458" s="1"/>
  <c r="AO1458" s="1"/>
  <c r="Q1202"/>
  <c r="AA1202" s="1"/>
  <c r="AO1202" s="1"/>
  <c r="Q914"/>
  <c r="AA914" s="1"/>
  <c r="AO914" s="1"/>
  <c r="Q594"/>
  <c r="AA594" s="1"/>
  <c r="AO594" s="1"/>
  <c r="Q306"/>
  <c r="AA306" s="1"/>
  <c r="AO306" s="1"/>
  <c r="Q18"/>
  <c r="AA18" s="1"/>
  <c r="AO18" s="1"/>
  <c r="Q2670"/>
  <c r="AA2670" s="1"/>
  <c r="AO2670" s="1"/>
  <c r="Q2286"/>
  <c r="AA2286" s="1"/>
  <c r="AO2286" s="1"/>
  <c r="Q1838"/>
  <c r="AA1838" s="1"/>
  <c r="AO1838" s="1"/>
  <c r="Q1391"/>
  <c r="AA1391" s="1"/>
  <c r="AO1391" s="1"/>
  <c r="Q303"/>
  <c r="AA303" s="1"/>
  <c r="AO303" s="1"/>
  <c r="Q1278"/>
  <c r="AA1278" s="1"/>
  <c r="AO1278" s="1"/>
  <c r="Q2799"/>
  <c r="AA2799" s="1"/>
  <c r="AO2799" s="1"/>
  <c r="Q1711"/>
  <c r="AA1711" s="1"/>
  <c r="AO1711" s="1"/>
  <c r="Q1255"/>
  <c r="AA1255" s="1"/>
  <c r="AO1255" s="1"/>
  <c r="Q743"/>
  <c r="AA743" s="1"/>
  <c r="AO743" s="1"/>
  <c r="Q295"/>
  <c r="AA295" s="1"/>
  <c r="AO295" s="1"/>
  <c r="Q1554"/>
  <c r="AA1554" s="1"/>
  <c r="AO1554" s="1"/>
  <c r="Q1298"/>
  <c r="AA1298" s="1"/>
  <c r="AO1298" s="1"/>
  <c r="Q1042"/>
  <c r="AA1042" s="1"/>
  <c r="AO1042" s="1"/>
  <c r="Q818"/>
  <c r="AA818" s="1"/>
  <c r="AO818" s="1"/>
  <c r="Q626"/>
  <c r="AA626" s="1"/>
  <c r="AO626" s="1"/>
  <c r="Q402"/>
  <c r="AA402" s="1"/>
  <c r="AO402" s="1"/>
  <c r="Q178"/>
  <c r="AA178" s="1"/>
  <c r="AO178" s="1"/>
  <c r="Q2894"/>
  <c r="AA2894" s="1"/>
  <c r="AO2894" s="1"/>
  <c r="Q2638"/>
  <c r="AA2638" s="1"/>
  <c r="AO2638" s="1"/>
  <c r="Q2382"/>
  <c r="AA2382" s="1"/>
  <c r="AO2382" s="1"/>
  <c r="Q2126"/>
  <c r="AA2126" s="1"/>
  <c r="AO2126" s="1"/>
  <c r="Q1870"/>
  <c r="AA1870" s="1"/>
  <c r="AO1870" s="1"/>
  <c r="Q78"/>
  <c r="AA78" s="1"/>
  <c r="AO78" s="1"/>
  <c r="Q911"/>
  <c r="AA911" s="1"/>
  <c r="AO911" s="1"/>
  <c r="Q2890"/>
  <c r="AA2890" s="1"/>
  <c r="AO2890" s="1"/>
  <c r="Q1438"/>
  <c r="AA1438" s="1"/>
  <c r="AO1438" s="1"/>
  <c r="Q1070"/>
  <c r="AA1070" s="1"/>
  <c r="AO1070" s="1"/>
  <c r="Q2383"/>
  <c r="AA2383" s="1"/>
  <c r="AO2383" s="1"/>
  <c r="Q1999"/>
  <c r="AA1999" s="1"/>
  <c r="AO1999" s="1"/>
  <c r="Q1351"/>
  <c r="AA1351" s="1"/>
  <c r="AO1351" s="1"/>
  <c r="Q1095"/>
  <c r="AA1095" s="1"/>
  <c r="AO1095" s="1"/>
  <c r="Q839"/>
  <c r="AA839" s="1"/>
  <c r="AO839" s="1"/>
  <c r="Q583"/>
  <c r="AA583" s="1"/>
  <c r="AO583" s="1"/>
  <c r="Q327"/>
  <c r="AA327" s="1"/>
  <c r="AO327" s="1"/>
  <c r="Q1898"/>
  <c r="AA1898" s="1"/>
  <c r="AO1898" s="1"/>
  <c r="Q994"/>
  <c r="AA994" s="1"/>
  <c r="AO994" s="1"/>
  <c r="Q866"/>
  <c r="AA866" s="1"/>
  <c r="AO866" s="1"/>
  <c r="Q738"/>
  <c r="AA738" s="1"/>
  <c r="AO738" s="1"/>
  <c r="Q610"/>
  <c r="AA610" s="1"/>
  <c r="AO610" s="1"/>
  <c r="Q482"/>
  <c r="AA482" s="1"/>
  <c r="AO482" s="1"/>
  <c r="Q354"/>
  <c r="AA354" s="1"/>
  <c r="AO354" s="1"/>
  <c r="Q226"/>
  <c r="AA226" s="1"/>
  <c r="AO226" s="1"/>
  <c r="Q98"/>
  <c r="AA98" s="1"/>
  <c r="AO98" s="1"/>
  <c r="Q558"/>
  <c r="AA558" s="1"/>
  <c r="AO558" s="1"/>
  <c r="Q1535"/>
  <c r="AA1535" s="1"/>
  <c r="AO1535" s="1"/>
  <c r="Q1279"/>
  <c r="AA1279" s="1"/>
  <c r="AO1279" s="1"/>
  <c r="Q1023"/>
  <c r="AA1023" s="1"/>
  <c r="AO1023" s="1"/>
  <c r="Q767"/>
  <c r="AA767" s="1"/>
  <c r="AO767" s="1"/>
  <c r="Q511"/>
  <c r="AA511" s="1"/>
  <c r="AO511" s="1"/>
  <c r="Q255"/>
  <c r="AA255" s="1"/>
  <c r="AO255" s="1"/>
  <c r="Q2986"/>
  <c r="AA2986" s="1"/>
  <c r="AO2986" s="1"/>
  <c r="Q2346"/>
  <c r="AA2346" s="1"/>
  <c r="AO2346" s="1"/>
  <c r="Q1523"/>
  <c r="AA1523" s="1"/>
  <c r="AO1523" s="1"/>
  <c r="Q1395"/>
  <c r="AA1395" s="1"/>
  <c r="AO1395" s="1"/>
  <c r="Q1267"/>
  <c r="AA1267" s="1"/>
  <c r="AO1267" s="1"/>
  <c r="Q1139"/>
  <c r="AA1139" s="1"/>
  <c r="AO1139" s="1"/>
  <c r="Q1011"/>
  <c r="AA1011" s="1"/>
  <c r="AO1011" s="1"/>
  <c r="Q883"/>
  <c r="AA883" s="1"/>
  <c r="AO883" s="1"/>
  <c r="Q755"/>
  <c r="AA755" s="1"/>
  <c r="AO755" s="1"/>
  <c r="Q627"/>
  <c r="AA627" s="1"/>
  <c r="AO627" s="1"/>
  <c r="Q499"/>
  <c r="AA499" s="1"/>
  <c r="AO499" s="1"/>
  <c r="Q371"/>
  <c r="AA371" s="1"/>
  <c r="AO371" s="1"/>
  <c r="Q243"/>
  <c r="AA243" s="1"/>
  <c r="AO243" s="1"/>
  <c r="Q115"/>
  <c r="AA115" s="1"/>
  <c r="AO115" s="1"/>
  <c r="Q1678"/>
  <c r="AA1678" s="1"/>
  <c r="AO1678" s="1"/>
  <c r="Q1422"/>
  <c r="AA1422" s="1"/>
  <c r="AO1422" s="1"/>
  <c r="Q1054"/>
  <c r="AA1054" s="1"/>
  <c r="AO1054" s="1"/>
  <c r="Q2590"/>
  <c r="AA2590" s="1"/>
  <c r="AO2590" s="1"/>
  <c r="Q2206"/>
  <c r="AA2206" s="1"/>
  <c r="AO2206" s="1"/>
  <c r="Q1822"/>
  <c r="AA1822" s="1"/>
  <c r="AO1822" s="1"/>
  <c r="Q1382"/>
  <c r="AA1382" s="1"/>
  <c r="AO1382" s="1"/>
  <c r="Q278"/>
  <c r="AA278" s="1"/>
  <c r="AO278" s="1"/>
  <c r="Q2711"/>
  <c r="AA2711" s="1"/>
  <c r="AO2711" s="1"/>
  <c r="Q2802"/>
  <c r="AA2802" s="1"/>
  <c r="AO2802" s="1"/>
  <c r="Q2915"/>
  <c r="AA2915" s="1"/>
  <c r="AO2915" s="1"/>
  <c r="Q2870"/>
  <c r="AA2870" s="1"/>
  <c r="AO2870" s="1"/>
  <c r="Q2486"/>
  <c r="AA2486" s="1"/>
  <c r="AO2486" s="1"/>
  <c r="Q2038"/>
  <c r="AA2038" s="1"/>
  <c r="AO2038" s="1"/>
  <c r="Q1142"/>
  <c r="AA1142" s="1"/>
  <c r="AO1142" s="1"/>
  <c r="Q454"/>
  <c r="AA454" s="1"/>
  <c r="AO454" s="1"/>
  <c r="Q2783"/>
  <c r="AA2783" s="1"/>
  <c r="AO2783" s="1"/>
  <c r="Q2399"/>
  <c r="AA2399" s="1"/>
  <c r="AO2399" s="1"/>
  <c r="Q1951"/>
  <c r="AA1951" s="1"/>
  <c r="AO1951" s="1"/>
  <c r="Q2794"/>
  <c r="AA2794" s="1"/>
  <c r="AO2794" s="1"/>
  <c r="Q2322"/>
  <c r="AA2322" s="1"/>
  <c r="AO2322" s="1"/>
  <c r="Q1842"/>
  <c r="AA1842" s="1"/>
  <c r="AO1842" s="1"/>
  <c r="Q2973"/>
  <c r="AA2973" s="1"/>
  <c r="AO2973" s="1"/>
  <c r="Q2829"/>
  <c r="AA2829" s="1"/>
  <c r="AO2829" s="1"/>
  <c r="Q2701"/>
  <c r="AA2701" s="1"/>
  <c r="AO2701" s="1"/>
  <c r="Q2557"/>
  <c r="AA2557" s="1"/>
  <c r="AO2557" s="1"/>
  <c r="Q2429"/>
  <c r="AA2429" s="1"/>
  <c r="AO2429" s="1"/>
  <c r="Q2301"/>
  <c r="AA2301" s="1"/>
  <c r="AO2301" s="1"/>
  <c r="Q2173"/>
  <c r="AA2173" s="1"/>
  <c r="AO2173" s="1"/>
  <c r="Q2061"/>
  <c r="AA2061" s="1"/>
  <c r="AO2061" s="1"/>
  <c r="Q1917"/>
  <c r="AA1917" s="1"/>
  <c r="AO1917" s="1"/>
  <c r="Q1805"/>
  <c r="AA1805" s="1"/>
  <c r="AO1805" s="1"/>
  <c r="Q1677"/>
  <c r="AA1677" s="1"/>
  <c r="AO1677" s="1"/>
  <c r="Q1565"/>
  <c r="AA1565" s="1"/>
  <c r="AO1565" s="1"/>
  <c r="Q1437"/>
  <c r="AA1437" s="1"/>
  <c r="AO1437" s="1"/>
  <c r="Q1309"/>
  <c r="AA1309" s="1"/>
  <c r="AO1309" s="1"/>
  <c r="Q1181"/>
  <c r="AA1181" s="1"/>
  <c r="AO1181" s="1"/>
  <c r="Q1069"/>
  <c r="AA1069" s="1"/>
  <c r="AO1069" s="1"/>
  <c r="Q941"/>
  <c r="AA941" s="1"/>
  <c r="AO941" s="1"/>
  <c r="Q845"/>
  <c r="AA845" s="1"/>
  <c r="AO845" s="1"/>
  <c r="Q765"/>
  <c r="AA765" s="1"/>
  <c r="AO765" s="1"/>
  <c r="Q685"/>
  <c r="AA685" s="1"/>
  <c r="AO685" s="1"/>
  <c r="Q621"/>
  <c r="AA621" s="1"/>
  <c r="AO621" s="1"/>
  <c r="Q557"/>
  <c r="AA557" s="1"/>
  <c r="AO557" s="1"/>
  <c r="Q493"/>
  <c r="AA493" s="1"/>
  <c r="AO493" s="1"/>
  <c r="Q429"/>
  <c r="AA429" s="1"/>
  <c r="AO429" s="1"/>
  <c r="Q365"/>
  <c r="AA365" s="1"/>
  <c r="AO365" s="1"/>
  <c r="Q2782"/>
  <c r="AA2782" s="1"/>
  <c r="AO2782" s="1"/>
  <c r="Q2142"/>
  <c r="AA2142" s="1"/>
  <c r="AO2142" s="1"/>
  <c r="Q1446"/>
  <c r="AA1446" s="1"/>
  <c r="AO1446" s="1"/>
  <c r="Q1815"/>
  <c r="AA1815" s="1"/>
  <c r="AO1815" s="1"/>
  <c r="Q2586"/>
  <c r="AA2586" s="1"/>
  <c r="AO2586" s="1"/>
  <c r="Q1891"/>
  <c r="AA1891" s="1"/>
  <c r="AO1891" s="1"/>
  <c r="Q2934"/>
  <c r="AA2934" s="1"/>
  <c r="AO2934" s="1"/>
  <c r="Q2230"/>
  <c r="AA2230" s="1"/>
  <c r="AO2230" s="1"/>
  <c r="Q838"/>
  <c r="AA838" s="1"/>
  <c r="AO838" s="1"/>
  <c r="Q182"/>
  <c r="AA182" s="1"/>
  <c r="AO182" s="1"/>
  <c r="Q2463"/>
  <c r="AA2463" s="1"/>
  <c r="AO2463" s="1"/>
  <c r="Q1887"/>
  <c r="AA1887" s="1"/>
  <c r="AO1887" s="1"/>
  <c r="Q2962"/>
  <c r="AA2962" s="1"/>
  <c r="AO2962" s="1"/>
  <c r="Q1610"/>
  <c r="AA1610" s="1"/>
  <c r="AO1610" s="1"/>
  <c r="Q2909"/>
  <c r="AA2909" s="1"/>
  <c r="AO2909" s="1"/>
  <c r="Q2781"/>
  <c r="AA2781" s="1"/>
  <c r="AO2781" s="1"/>
  <c r="Q2653"/>
  <c r="AA2653" s="1"/>
  <c r="AO2653" s="1"/>
  <c r="Q2541"/>
  <c r="AA2541" s="1"/>
  <c r="AO2541" s="1"/>
  <c r="Q2413"/>
  <c r="AA2413" s="1"/>
  <c r="AO2413" s="1"/>
  <c r="Q2285"/>
  <c r="AA2285" s="1"/>
  <c r="AO2285" s="1"/>
  <c r="Q2141"/>
  <c r="AA2141" s="1"/>
  <c r="AO2141" s="1"/>
  <c r="Q2013"/>
  <c r="AA2013" s="1"/>
  <c r="AO2013" s="1"/>
  <c r="Q1901"/>
  <c r="AA1901" s="1"/>
  <c r="AO1901" s="1"/>
  <c r="Q1757"/>
  <c r="AA1757" s="1"/>
  <c r="AO1757" s="1"/>
  <c r="Q1629"/>
  <c r="AA1629" s="1"/>
  <c r="AO1629" s="1"/>
  <c r="Q1485"/>
  <c r="AA1485" s="1"/>
  <c r="AO1485" s="1"/>
  <c r="Q1357"/>
  <c r="AA1357" s="1"/>
  <c r="AO1357" s="1"/>
  <c r="Q1229"/>
  <c r="AA1229" s="1"/>
  <c r="AO1229" s="1"/>
  <c r="Q1101"/>
  <c r="AA1101" s="1"/>
  <c r="AO1101" s="1"/>
  <c r="Q957"/>
  <c r="AA957" s="1"/>
  <c r="AO957" s="1"/>
  <c r="Q701"/>
  <c r="AA701" s="1"/>
  <c r="AO701" s="1"/>
  <c r="Q285"/>
  <c r="AA285" s="1"/>
  <c r="AO285" s="1"/>
  <c r="Q125"/>
  <c r="AA125" s="1"/>
  <c r="AO125" s="1"/>
  <c r="Q13"/>
  <c r="AA13" s="1"/>
  <c r="AO13" s="1"/>
  <c r="Q2864"/>
  <c r="AA2864" s="1"/>
  <c r="AO2864" s="1"/>
  <c r="Q2704"/>
  <c r="AA2704" s="1"/>
  <c r="AO2704" s="1"/>
  <c r="Q2576"/>
  <c r="AA2576" s="1"/>
  <c r="AO2576" s="1"/>
  <c r="Q2464"/>
  <c r="AA2464" s="1"/>
  <c r="AO2464" s="1"/>
  <c r="Q2352"/>
  <c r="AA2352" s="1"/>
  <c r="AO2352" s="1"/>
  <c r="Q2208"/>
  <c r="AA2208" s="1"/>
  <c r="AO2208" s="1"/>
  <c r="Q2080"/>
  <c r="AA2080" s="1"/>
  <c r="AO2080" s="1"/>
  <c r="Q1920"/>
  <c r="AA1920" s="1"/>
  <c r="AO1920" s="1"/>
  <c r="Q1792"/>
  <c r="AA1792" s="1"/>
  <c r="AO1792" s="1"/>
  <c r="Q1664"/>
  <c r="AA1664" s="1"/>
  <c r="AO1664" s="1"/>
  <c r="Q1536"/>
  <c r="AA1536" s="1"/>
  <c r="AO1536" s="1"/>
  <c r="Q1392"/>
  <c r="AA1392" s="1"/>
  <c r="AO1392" s="1"/>
  <c r="Q1264"/>
  <c r="AA1264" s="1"/>
  <c r="AO1264" s="1"/>
  <c r="Q1136"/>
  <c r="AA1136" s="1"/>
  <c r="AO1136" s="1"/>
  <c r="Q928"/>
  <c r="AA928" s="1"/>
  <c r="AO928" s="1"/>
  <c r="Q1654"/>
  <c r="AA1654" s="1"/>
  <c r="AO1654" s="1"/>
  <c r="Q1062"/>
  <c r="AA1062" s="1"/>
  <c r="AO1062" s="1"/>
  <c r="Q2855"/>
  <c r="AA2855" s="1"/>
  <c r="AO2855" s="1"/>
  <c r="Q2279"/>
  <c r="AA2279" s="1"/>
  <c r="AO2279" s="1"/>
  <c r="Q1767"/>
  <c r="AA1767" s="1"/>
  <c r="AO1767" s="1"/>
  <c r="Q495"/>
  <c r="AA495" s="1"/>
  <c r="AO495" s="1"/>
  <c r="Q2970"/>
  <c r="AA2970" s="1"/>
  <c r="AO2970" s="1"/>
  <c r="Q2490"/>
  <c r="AA2490" s="1"/>
  <c r="AO2490" s="1"/>
  <c r="Q2002"/>
  <c r="AA2002" s="1"/>
  <c r="AO2002" s="1"/>
  <c r="Q2795"/>
  <c r="AA2795" s="1"/>
  <c r="AO2795" s="1"/>
  <c r="Q2539"/>
  <c r="AA2539" s="1"/>
  <c r="AO2539" s="1"/>
  <c r="Q2219"/>
  <c r="AA2219" s="1"/>
  <c r="AO2219" s="1"/>
  <c r="Q1963"/>
  <c r="AA1963" s="1"/>
  <c r="AO1963" s="1"/>
  <c r="Q1707"/>
  <c r="AA1707" s="1"/>
  <c r="AO1707" s="1"/>
  <c r="Q1451"/>
  <c r="AA1451" s="1"/>
  <c r="AO1451" s="1"/>
  <c r="Q1195"/>
  <c r="AA1195" s="1"/>
  <c r="AO1195" s="1"/>
  <c r="Q939"/>
  <c r="AA939" s="1"/>
  <c r="AO939" s="1"/>
  <c r="Q683"/>
  <c r="AA683" s="1"/>
  <c r="AO683" s="1"/>
  <c r="Q427"/>
  <c r="AA427" s="1"/>
  <c r="AO427" s="1"/>
  <c r="Q139"/>
  <c r="AA139" s="1"/>
  <c r="AO139" s="1"/>
  <c r="Q2694"/>
  <c r="AA2694" s="1"/>
  <c r="AO2694" s="1"/>
  <c r="Q2246"/>
  <c r="AA2246" s="1"/>
  <c r="AO2246" s="1"/>
  <c r="Q1726"/>
  <c r="AA1726" s="1"/>
  <c r="AO1726" s="1"/>
  <c r="Q662"/>
  <c r="AA662" s="1"/>
  <c r="AO662" s="1"/>
  <c r="Q70"/>
  <c r="AA70" s="1"/>
  <c r="AO70" s="1"/>
  <c r="Q2351"/>
  <c r="AA2351" s="1"/>
  <c r="AO2351" s="1"/>
  <c r="Q111"/>
  <c r="AA111" s="1"/>
  <c r="AO111" s="1"/>
  <c r="Q1746"/>
  <c r="AA1746" s="1"/>
  <c r="AO1746" s="1"/>
  <c r="Q2897"/>
  <c r="AA2897" s="1"/>
  <c r="AO2897" s="1"/>
  <c r="Q2737"/>
  <c r="AA2737" s="1"/>
  <c r="AO2737" s="1"/>
  <c r="Q2449"/>
  <c r="AA2449" s="1"/>
  <c r="AO2449" s="1"/>
  <c r="Q253"/>
  <c r="AA253" s="1"/>
  <c r="AO253" s="1"/>
  <c r="Q141"/>
  <c r="AA141" s="1"/>
  <c r="AO141" s="1"/>
  <c r="Q2992"/>
  <c r="AA2992" s="1"/>
  <c r="AO2992" s="1"/>
  <c r="Q2880"/>
  <c r="AA2880" s="1"/>
  <c r="AO2880" s="1"/>
  <c r="Q2768"/>
  <c r="AA2768" s="1"/>
  <c r="AO2768" s="1"/>
  <c r="Q2640"/>
  <c r="AA2640" s="1"/>
  <c r="AO2640" s="1"/>
  <c r="Q2512"/>
  <c r="AA2512" s="1"/>
  <c r="AO2512" s="1"/>
  <c r="Q2368"/>
  <c r="AA2368" s="1"/>
  <c r="AO2368" s="1"/>
  <c r="Q2256"/>
  <c r="AA2256" s="1"/>
  <c r="AO2256" s="1"/>
  <c r="Q2128"/>
  <c r="AA2128" s="1"/>
  <c r="AO2128" s="1"/>
  <c r="Q2016"/>
  <c r="AA2016" s="1"/>
  <c r="AO2016" s="1"/>
  <c r="Q1904"/>
  <c r="AA1904" s="1"/>
  <c r="AO1904" s="1"/>
  <c r="Q1776"/>
  <c r="AA1776" s="1"/>
  <c r="AO1776" s="1"/>
  <c r="Q1648"/>
  <c r="AA1648" s="1"/>
  <c r="AO1648" s="1"/>
  <c r="Q1520"/>
  <c r="AA1520" s="1"/>
  <c r="AO1520" s="1"/>
  <c r="Q1408"/>
  <c r="AA1408" s="1"/>
  <c r="AO1408" s="1"/>
  <c r="Q1280"/>
  <c r="AA1280" s="1"/>
  <c r="AO1280" s="1"/>
  <c r="Q1152"/>
  <c r="AA1152" s="1"/>
  <c r="AO1152" s="1"/>
  <c r="Q1040"/>
  <c r="AA1040" s="1"/>
  <c r="AO1040" s="1"/>
  <c r="Q960"/>
  <c r="AA960" s="1"/>
  <c r="AO960" s="1"/>
  <c r="Q880"/>
  <c r="AA880" s="1"/>
  <c r="AO880" s="1"/>
  <c r="Q816"/>
  <c r="AA816" s="1"/>
  <c r="AO816" s="1"/>
  <c r="Q752"/>
  <c r="AA752" s="1"/>
  <c r="AO752" s="1"/>
  <c r="Q672"/>
  <c r="AA672" s="1"/>
  <c r="AO672" s="1"/>
  <c r="Q608"/>
  <c r="AA608" s="1"/>
  <c r="AO608" s="1"/>
  <c r="Q544"/>
  <c r="AA544" s="1"/>
  <c r="AO544" s="1"/>
  <c r="Q480"/>
  <c r="AA480" s="1"/>
  <c r="AO480" s="1"/>
  <c r="Q416"/>
  <c r="AA416" s="1"/>
  <c r="AO416" s="1"/>
  <c r="Q352"/>
  <c r="AA352" s="1"/>
  <c r="AO352" s="1"/>
  <c r="Q288"/>
  <c r="AA288" s="1"/>
  <c r="AO288" s="1"/>
  <c r="Q224"/>
  <c r="AA224" s="1"/>
  <c r="AO224" s="1"/>
  <c r="Q160"/>
  <c r="AA160" s="1"/>
  <c r="AO160" s="1"/>
  <c r="Q80"/>
  <c r="AA80" s="1"/>
  <c r="AO80" s="1"/>
  <c r="Q1334"/>
  <c r="AA1334" s="1"/>
  <c r="AO1334" s="1"/>
  <c r="Q294"/>
  <c r="AA294" s="1"/>
  <c r="AO294" s="1"/>
  <c r="Q2535"/>
  <c r="AA2535" s="1"/>
  <c r="AO2535" s="1"/>
  <c r="Q2087"/>
  <c r="AA2087" s="1"/>
  <c r="AO2087" s="1"/>
  <c r="Q1199"/>
  <c r="AA1199" s="1"/>
  <c r="AO1199" s="1"/>
  <c r="Q559"/>
  <c r="AA559" s="1"/>
  <c r="AO559" s="1"/>
  <c r="Q2955"/>
  <c r="AA2955" s="1"/>
  <c r="AO2955" s="1"/>
  <c r="Q2667"/>
  <c r="AA2667" s="1"/>
  <c r="AO2667" s="1"/>
  <c r="Q2475"/>
  <c r="AA2475" s="1"/>
  <c r="AO2475" s="1"/>
  <c r="Q2251"/>
  <c r="AA2251" s="1"/>
  <c r="AO2251" s="1"/>
  <c r="Q1995"/>
  <c r="AA1995" s="1"/>
  <c r="AO1995" s="1"/>
  <c r="Q1739"/>
  <c r="AA1739" s="1"/>
  <c r="AO1739" s="1"/>
  <c r="Q1483"/>
  <c r="AA1483" s="1"/>
  <c r="AO1483" s="1"/>
  <c r="Q1227"/>
  <c r="AA1227" s="1"/>
  <c r="AO1227" s="1"/>
  <c r="Q971"/>
  <c r="AA971" s="1"/>
  <c r="AO971" s="1"/>
  <c r="Q715"/>
  <c r="AA715" s="1"/>
  <c r="AO715" s="1"/>
  <c r="Q459"/>
  <c r="AA459" s="1"/>
  <c r="AO459" s="1"/>
  <c r="Q203"/>
  <c r="AA203" s="1"/>
  <c r="AO203" s="1"/>
  <c r="Q2950"/>
  <c r="AA2950" s="1"/>
  <c r="AO2950" s="1"/>
  <c r="Q2502"/>
  <c r="AA2502" s="1"/>
  <c r="AO2502" s="1"/>
  <c r="Q1926"/>
  <c r="AA1926" s="1"/>
  <c r="AO1926" s="1"/>
  <c r="Q726"/>
  <c r="AA726" s="1"/>
  <c r="AO726" s="1"/>
  <c r="Q198"/>
  <c r="AA198" s="1"/>
  <c r="AO198" s="1"/>
  <c r="Q2607"/>
  <c r="AA2607" s="1"/>
  <c r="AO2607" s="1"/>
  <c r="Q1967"/>
  <c r="AA1967" s="1"/>
  <c r="AO1967" s="1"/>
  <c r="Q2818"/>
  <c r="AA2818" s="1"/>
  <c r="AO2818" s="1"/>
  <c r="Q2266"/>
  <c r="AA2266" s="1"/>
  <c r="AO2266" s="1"/>
  <c r="Q1778"/>
  <c r="AA1778" s="1"/>
  <c r="AO1778" s="1"/>
  <c r="Q2945"/>
  <c r="AA2945" s="1"/>
  <c r="AO2945" s="1"/>
  <c r="Q2833"/>
  <c r="AA2833" s="1"/>
  <c r="AO2833" s="1"/>
  <c r="Q2721"/>
  <c r="AA2721" s="1"/>
  <c r="AO2721" s="1"/>
  <c r="Q2625"/>
  <c r="AA2625" s="1"/>
  <c r="AO2625" s="1"/>
  <c r="Q2545"/>
  <c r="AA2545" s="1"/>
  <c r="AO2545" s="1"/>
  <c r="Q2481"/>
  <c r="AA2481" s="1"/>
  <c r="AO2481" s="1"/>
  <c r="Q2401"/>
  <c r="AA2401" s="1"/>
  <c r="AO2401" s="1"/>
  <c r="Q2337"/>
  <c r="AA2337" s="1"/>
  <c r="AO2337" s="1"/>
  <c r="Q2273"/>
  <c r="AA2273" s="1"/>
  <c r="AO2273" s="1"/>
  <c r="Q2209"/>
  <c r="AA2209" s="1"/>
  <c r="AO2209" s="1"/>
  <c r="Q2065"/>
  <c r="AA2065" s="1"/>
  <c r="AO2065" s="1"/>
  <c r="Q1937"/>
  <c r="AA1937" s="1"/>
  <c r="AO1937" s="1"/>
  <c r="Q1825"/>
  <c r="AA1825" s="1"/>
  <c r="AO1825" s="1"/>
  <c r="Q1713"/>
  <c r="AA1713" s="1"/>
  <c r="AO1713" s="1"/>
  <c r="Q721"/>
  <c r="AA721" s="1"/>
  <c r="AO721" s="1"/>
  <c r="Q1622"/>
  <c r="AA1622" s="1"/>
  <c r="AO1622" s="1"/>
  <c r="Q1366"/>
  <c r="AA1366" s="1"/>
  <c r="AO1366" s="1"/>
  <c r="Q1094"/>
  <c r="AA1094" s="1"/>
  <c r="AO1094" s="1"/>
  <c r="Q326"/>
  <c r="AA326" s="1"/>
  <c r="AO326" s="1"/>
  <c r="Q2823"/>
  <c r="AA2823" s="1"/>
  <c r="AO2823" s="1"/>
  <c r="Q2567"/>
  <c r="AA2567" s="1"/>
  <c r="AO2567" s="1"/>
  <c r="Q2311"/>
  <c r="AA2311" s="1"/>
  <c r="AO2311" s="1"/>
  <c r="Q2055"/>
  <c r="AA2055" s="1"/>
  <c r="AO2055" s="1"/>
  <c r="Q1799"/>
  <c r="AA1799" s="1"/>
  <c r="AO1799" s="1"/>
  <c r="Q1551"/>
  <c r="AA1551" s="1"/>
  <c r="AO1551" s="1"/>
  <c r="Q1167"/>
  <c r="AA1167" s="1"/>
  <c r="AO1167" s="1"/>
  <c r="Q783"/>
  <c r="AA783" s="1"/>
  <c r="AO783" s="1"/>
  <c r="Q527"/>
  <c r="AA527" s="1"/>
  <c r="AO527" s="1"/>
  <c r="Q271"/>
  <c r="AA271" s="1"/>
  <c r="AO271" s="1"/>
  <c r="Q2570"/>
  <c r="AA2570" s="1"/>
  <c r="AO2570" s="1"/>
  <c r="Q2354"/>
  <c r="AA2354" s="1"/>
  <c r="AO2354" s="1"/>
  <c r="Q3003"/>
  <c r="AA3003" s="1"/>
  <c r="AO3003" s="1"/>
  <c r="Q2875"/>
  <c r="AA2875" s="1"/>
  <c r="AO2875" s="1"/>
  <c r="Q2747"/>
  <c r="AA2747" s="1"/>
  <c r="AO2747" s="1"/>
  <c r="Q2619"/>
  <c r="AA2619" s="1"/>
  <c r="AO2619" s="1"/>
  <c r="Q2491"/>
  <c r="AA2491" s="1"/>
  <c r="AO2491" s="1"/>
  <c r="Q2363"/>
  <c r="AA2363" s="1"/>
  <c r="AO2363" s="1"/>
  <c r="Q2235"/>
  <c r="AA2235" s="1"/>
  <c r="AO2235" s="1"/>
  <c r="Q2107"/>
  <c r="AA2107" s="1"/>
  <c r="AO2107" s="1"/>
  <c r="Q1979"/>
  <c r="AA1979" s="1"/>
  <c r="AO1979" s="1"/>
  <c r="Q1851"/>
  <c r="AA1851" s="1"/>
  <c r="AO1851" s="1"/>
  <c r="Q1723"/>
  <c r="AA1723" s="1"/>
  <c r="AO1723" s="1"/>
  <c r="Q1595"/>
  <c r="AA1595" s="1"/>
  <c r="AO1595" s="1"/>
  <c r="Q1467"/>
  <c r="AA1467" s="1"/>
  <c r="AO1467" s="1"/>
  <c r="Q1339"/>
  <c r="AA1339" s="1"/>
  <c r="AO1339" s="1"/>
  <c r="Q1211"/>
  <c r="AA1211" s="1"/>
  <c r="AO1211" s="1"/>
  <c r="Q1083"/>
  <c r="AA1083" s="1"/>
  <c r="AO1083" s="1"/>
  <c r="Q955"/>
  <c r="AA955" s="1"/>
  <c r="AO955" s="1"/>
  <c r="Q827"/>
  <c r="AA827" s="1"/>
  <c r="AO827" s="1"/>
  <c r="Q699"/>
  <c r="AA699" s="1"/>
  <c r="AO699" s="1"/>
  <c r="Q571"/>
  <c r="AA571" s="1"/>
  <c r="AO571" s="1"/>
  <c r="Q443"/>
  <c r="AA443" s="1"/>
  <c r="AO443" s="1"/>
  <c r="Q315"/>
  <c r="AA315" s="1"/>
  <c r="AO315" s="1"/>
  <c r="Q187"/>
  <c r="AA187" s="1"/>
  <c r="AO187" s="1"/>
  <c r="Q59"/>
  <c r="AA59" s="1"/>
  <c r="AO59" s="1"/>
  <c r="Q2854"/>
  <c r="AA2854" s="1"/>
  <c r="AO2854" s="1"/>
  <c r="Q2598"/>
  <c r="AA2598" s="1"/>
  <c r="AO2598" s="1"/>
  <c r="Q2342"/>
  <c r="AA2342" s="1"/>
  <c r="AO2342" s="1"/>
  <c r="Q2086"/>
  <c r="AA2086" s="1"/>
  <c r="AO2086" s="1"/>
  <c r="Q1830"/>
  <c r="AA1830" s="1"/>
  <c r="AO1830" s="1"/>
  <c r="Q1190"/>
  <c r="AA1190" s="1"/>
  <c r="AO1190" s="1"/>
  <c r="Q2972"/>
  <c r="AA2972" s="1"/>
  <c r="AO2972" s="1"/>
  <c r="Q2908"/>
  <c r="AA2908" s="1"/>
  <c r="AO2908" s="1"/>
  <c r="Q2844"/>
  <c r="AA2844" s="1"/>
  <c r="AO2844" s="1"/>
  <c r="Q2780"/>
  <c r="AA2780" s="1"/>
  <c r="AO2780" s="1"/>
  <c r="Q2716"/>
  <c r="AA2716" s="1"/>
  <c r="AO2716" s="1"/>
  <c r="Q2652"/>
  <c r="AA2652" s="1"/>
  <c r="AO2652" s="1"/>
  <c r="Q2588"/>
  <c r="AA2588" s="1"/>
  <c r="AO2588" s="1"/>
  <c r="Q2524"/>
  <c r="AA2524" s="1"/>
  <c r="AO2524" s="1"/>
  <c r="Q2460"/>
  <c r="AA2460" s="1"/>
  <c r="AO2460" s="1"/>
  <c r="Q2396"/>
  <c r="AA2396" s="1"/>
  <c r="AO2396" s="1"/>
  <c r="Q2332"/>
  <c r="AA2332" s="1"/>
  <c r="AO2332" s="1"/>
  <c r="Q2268"/>
  <c r="AA2268" s="1"/>
  <c r="AO2268" s="1"/>
  <c r="Q2204"/>
  <c r="AA2204" s="1"/>
  <c r="AO2204" s="1"/>
  <c r="Q2140"/>
  <c r="AA2140" s="1"/>
  <c r="AO2140" s="1"/>
  <c r="Q2076"/>
  <c r="AA2076" s="1"/>
  <c r="AO2076" s="1"/>
  <c r="Q2012"/>
  <c r="AA2012" s="1"/>
  <c r="AO2012" s="1"/>
  <c r="Q1948"/>
  <c r="AA1948" s="1"/>
  <c r="AO1948" s="1"/>
  <c r="Q1884"/>
  <c r="AA1884" s="1"/>
  <c r="AO1884" s="1"/>
  <c r="Q1820"/>
  <c r="AA1820" s="1"/>
  <c r="AO1820" s="1"/>
  <c r="Q1756"/>
  <c r="AA1756" s="1"/>
  <c r="AO1756" s="1"/>
  <c r="Q1692"/>
  <c r="AA1692" s="1"/>
  <c r="AO1692" s="1"/>
  <c r="Q1628"/>
  <c r="AA1628" s="1"/>
  <c r="AO1628" s="1"/>
  <c r="Q1564"/>
  <c r="AA1564" s="1"/>
  <c r="AO1564" s="1"/>
  <c r="Q1500"/>
  <c r="AA1500" s="1"/>
  <c r="AO1500" s="1"/>
  <c r="Q1436"/>
  <c r="AA1436" s="1"/>
  <c r="AO1436" s="1"/>
  <c r="Q1372"/>
  <c r="AA1372" s="1"/>
  <c r="AO1372" s="1"/>
  <c r="Q1308"/>
  <c r="AA1308" s="1"/>
  <c r="AO1308" s="1"/>
  <c r="Q1244"/>
  <c r="AA1244" s="1"/>
  <c r="AO1244" s="1"/>
  <c r="Q1180"/>
  <c r="AA1180" s="1"/>
  <c r="AO1180" s="1"/>
  <c r="Q1116"/>
  <c r="AA1116" s="1"/>
  <c r="AO1116" s="1"/>
  <c r="Q1052"/>
  <c r="AA1052" s="1"/>
  <c r="AO1052" s="1"/>
  <c r="Q988"/>
  <c r="AA988" s="1"/>
  <c r="AO988" s="1"/>
  <c r="Q924"/>
  <c r="AA924" s="1"/>
  <c r="AO924" s="1"/>
  <c r="Q860"/>
  <c r="AA860" s="1"/>
  <c r="AO860" s="1"/>
  <c r="Q796"/>
  <c r="AA796" s="1"/>
  <c r="AO796" s="1"/>
  <c r="Q732"/>
  <c r="AA732" s="1"/>
  <c r="AO732" s="1"/>
  <c r="Q668"/>
  <c r="AA668" s="1"/>
  <c r="AO668" s="1"/>
  <c r="Q604"/>
  <c r="AA604" s="1"/>
  <c r="AO604" s="1"/>
  <c r="Q540"/>
  <c r="AA540" s="1"/>
  <c r="AO540" s="1"/>
  <c r="Q476"/>
  <c r="AA476" s="1"/>
  <c r="AO476" s="1"/>
  <c r="Q412"/>
  <c r="AA412" s="1"/>
  <c r="AO412" s="1"/>
  <c r="Q348"/>
  <c r="AA348" s="1"/>
  <c r="AO348" s="1"/>
  <c r="Q284"/>
  <c r="AA284" s="1"/>
  <c r="AO284" s="1"/>
  <c r="Q220"/>
  <c r="AA220" s="1"/>
  <c r="AO220" s="1"/>
  <c r="Q156"/>
  <c r="AA156" s="1"/>
  <c r="AO156" s="1"/>
  <c r="Q92"/>
  <c r="AA92" s="1"/>
  <c r="AO92" s="1"/>
  <c r="Q28"/>
  <c r="AA28" s="1"/>
  <c r="AO28" s="1"/>
  <c r="Q951"/>
  <c r="AA951" s="1"/>
  <c r="AO951" s="1"/>
  <c r="Q695"/>
  <c r="AA695" s="1"/>
  <c r="AO695" s="1"/>
  <c r="Q439"/>
  <c r="AA439" s="1"/>
  <c r="AO439" s="1"/>
  <c r="Q191"/>
  <c r="AA191" s="1"/>
  <c r="AO191" s="1"/>
  <c r="Q2922"/>
  <c r="AA2922" s="1"/>
  <c r="AO2922" s="1"/>
  <c r="Q1626"/>
  <c r="AA1626" s="1"/>
  <c r="AO1626" s="1"/>
  <c r="Q1498"/>
  <c r="AA1498" s="1"/>
  <c r="AO1498" s="1"/>
  <c r="Q1114"/>
  <c r="AA1114" s="1"/>
  <c r="AO1114" s="1"/>
  <c r="Q346"/>
  <c r="AA346" s="1"/>
  <c r="AO346" s="1"/>
  <c r="Q2996"/>
  <c r="AA2996" s="1"/>
  <c r="AO2996" s="1"/>
  <c r="Q2932"/>
  <c r="AA2932" s="1"/>
  <c r="AO2932" s="1"/>
  <c r="Q2868"/>
  <c r="AA2868" s="1"/>
  <c r="AO2868" s="1"/>
  <c r="Q2804"/>
  <c r="AA2804" s="1"/>
  <c r="AO2804" s="1"/>
  <c r="Q2740"/>
  <c r="AA2740" s="1"/>
  <c r="AO2740" s="1"/>
  <c r="Q2676"/>
  <c r="AA2676" s="1"/>
  <c r="AO2676" s="1"/>
  <c r="Q2612"/>
  <c r="AA2612" s="1"/>
  <c r="AO2612" s="1"/>
  <c r="Q2548"/>
  <c r="AA2548" s="1"/>
  <c r="AO2548" s="1"/>
  <c r="Q2484"/>
  <c r="AA2484" s="1"/>
  <c r="AO2484" s="1"/>
  <c r="Q2420"/>
  <c r="AA2420" s="1"/>
  <c r="AO2420" s="1"/>
  <c r="Q2356"/>
  <c r="AA2356" s="1"/>
  <c r="AO2356" s="1"/>
  <c r="Q2292"/>
  <c r="AA2292" s="1"/>
  <c r="AO2292" s="1"/>
  <c r="Q2228"/>
  <c r="AA2228" s="1"/>
  <c r="AO2228" s="1"/>
  <c r="Q2164"/>
  <c r="AA2164" s="1"/>
  <c r="AO2164" s="1"/>
  <c r="Q2100"/>
  <c r="AA2100" s="1"/>
  <c r="AO2100" s="1"/>
  <c r="Q2036"/>
  <c r="AA2036" s="1"/>
  <c r="AO2036" s="1"/>
  <c r="Q1972"/>
  <c r="AA1972" s="1"/>
  <c r="AO1972" s="1"/>
  <c r="Q1908"/>
  <c r="AA1908" s="1"/>
  <c r="AO1908" s="1"/>
  <c r="Q1844"/>
  <c r="AA1844" s="1"/>
  <c r="AO1844" s="1"/>
  <c r="Q1780"/>
  <c r="AA1780" s="1"/>
  <c r="AO1780" s="1"/>
  <c r="Q1716"/>
  <c r="AA1716" s="1"/>
  <c r="AO1716" s="1"/>
  <c r="Q1652"/>
  <c r="AA1652" s="1"/>
  <c r="AO1652" s="1"/>
  <c r="Q1588"/>
  <c r="AA1588" s="1"/>
  <c r="AO1588" s="1"/>
  <c r="Q1524"/>
  <c r="AA1524" s="1"/>
  <c r="AO1524" s="1"/>
  <c r="Q1460"/>
  <c r="AA1460" s="1"/>
  <c r="AO1460" s="1"/>
  <c r="Q1396"/>
  <c r="AA1396" s="1"/>
  <c r="AO1396" s="1"/>
  <c r="Q1332"/>
  <c r="AA1332" s="1"/>
  <c r="AO1332" s="1"/>
  <c r="Q1268"/>
  <c r="AA1268" s="1"/>
  <c r="AO1268" s="1"/>
  <c r="Q1204"/>
  <c r="AA1204" s="1"/>
  <c r="AO1204" s="1"/>
  <c r="Q1140"/>
  <c r="AA1140" s="1"/>
  <c r="AO1140" s="1"/>
  <c r="Q1076"/>
  <c r="AA1076" s="1"/>
  <c r="AO1076" s="1"/>
  <c r="Q1012"/>
  <c r="AA1012" s="1"/>
  <c r="AO1012" s="1"/>
  <c r="Q948"/>
  <c r="AA948" s="1"/>
  <c r="AO948" s="1"/>
  <c r="Q884"/>
  <c r="AA884" s="1"/>
  <c r="AO884" s="1"/>
  <c r="Q820"/>
  <c r="AA820" s="1"/>
  <c r="AO820" s="1"/>
  <c r="Q756"/>
  <c r="AA756" s="1"/>
  <c r="AO756" s="1"/>
  <c r="Q692"/>
  <c r="AA692" s="1"/>
  <c r="AO692" s="1"/>
  <c r="Q628"/>
  <c r="AA628" s="1"/>
  <c r="AO628" s="1"/>
  <c r="Q564"/>
  <c r="AA564" s="1"/>
  <c r="AO564" s="1"/>
  <c r="Q500"/>
  <c r="AA500" s="1"/>
  <c r="AO500" s="1"/>
  <c r="Q436"/>
  <c r="AA436" s="1"/>
  <c r="AO436" s="1"/>
  <c r="Q372"/>
  <c r="AA372" s="1"/>
  <c r="AO372" s="1"/>
  <c r="Q308"/>
  <c r="AA308" s="1"/>
  <c r="AO308" s="1"/>
  <c r="Q244"/>
  <c r="AA244" s="1"/>
  <c r="AO244" s="1"/>
  <c r="Q180"/>
  <c r="AA180" s="1"/>
  <c r="AO180" s="1"/>
  <c r="Q116"/>
  <c r="AA116" s="1"/>
  <c r="AO116" s="1"/>
  <c r="Q52"/>
  <c r="AA52" s="1"/>
  <c r="AO52" s="1"/>
  <c r="Q3000"/>
  <c r="AA3000" s="1"/>
  <c r="AO3000" s="1"/>
  <c r="Q2936"/>
  <c r="AA2936" s="1"/>
  <c r="AO2936" s="1"/>
  <c r="Q2872"/>
  <c r="AA2872" s="1"/>
  <c r="AO2872" s="1"/>
  <c r="Q2808"/>
  <c r="AA2808" s="1"/>
  <c r="AO2808" s="1"/>
  <c r="Q2744"/>
  <c r="AA2744" s="1"/>
  <c r="AO2744" s="1"/>
  <c r="Q2680"/>
  <c r="AA2680" s="1"/>
  <c r="AO2680" s="1"/>
  <c r="Q2616"/>
  <c r="AA2616" s="1"/>
  <c r="AO2616" s="1"/>
  <c r="Q2552"/>
  <c r="AA2552" s="1"/>
  <c r="AO2552" s="1"/>
  <c r="Q2488"/>
  <c r="AA2488" s="1"/>
  <c r="AO2488" s="1"/>
  <c r="Q2424"/>
  <c r="AA2424" s="1"/>
  <c r="AO2424" s="1"/>
  <c r="Q2360"/>
  <c r="AA2360" s="1"/>
  <c r="AO2360" s="1"/>
  <c r="Q2296"/>
  <c r="AA2296" s="1"/>
  <c r="AO2296" s="1"/>
  <c r="Q2232"/>
  <c r="AA2232" s="1"/>
  <c r="AO2232" s="1"/>
  <c r="Q2168"/>
  <c r="AA2168" s="1"/>
  <c r="AO2168" s="1"/>
  <c r="Q2104"/>
  <c r="AA2104" s="1"/>
  <c r="AO2104" s="1"/>
  <c r="Q2040"/>
  <c r="AA2040" s="1"/>
  <c r="AO2040" s="1"/>
  <c r="Q1976"/>
  <c r="AA1976" s="1"/>
  <c r="AO1976" s="1"/>
  <c r="Q1912"/>
  <c r="AA1912" s="1"/>
  <c r="AO1912" s="1"/>
  <c r="Q1848"/>
  <c r="AA1848" s="1"/>
  <c r="AO1848" s="1"/>
  <c r="Q1784"/>
  <c r="AA1784" s="1"/>
  <c r="AO1784" s="1"/>
  <c r="Q1720"/>
  <c r="AA1720" s="1"/>
  <c r="AO1720" s="1"/>
  <c r="Q1656"/>
  <c r="AA1656" s="1"/>
  <c r="AO1656" s="1"/>
  <c r="Q1592"/>
  <c r="AA1592" s="1"/>
  <c r="AO1592" s="1"/>
  <c r="Q1528"/>
  <c r="AA1528" s="1"/>
  <c r="AO1528" s="1"/>
  <c r="Q1464"/>
  <c r="AA1464" s="1"/>
  <c r="AO1464" s="1"/>
  <c r="Q1400"/>
  <c r="AA1400" s="1"/>
  <c r="AO1400" s="1"/>
  <c r="Q1336"/>
  <c r="AA1336" s="1"/>
  <c r="AO1336" s="1"/>
  <c r="Q1272"/>
  <c r="AA1272" s="1"/>
  <c r="AO1272" s="1"/>
  <c r="Q1208"/>
  <c r="AA1208" s="1"/>
  <c r="AO1208" s="1"/>
  <c r="Q1144"/>
  <c r="AA1144" s="1"/>
  <c r="AO1144" s="1"/>
  <c r="Q1080"/>
  <c r="AA1080" s="1"/>
  <c r="AO1080" s="1"/>
  <c r="Q1016"/>
  <c r="AA1016" s="1"/>
  <c r="AO1016" s="1"/>
  <c r="Q952"/>
  <c r="AA952" s="1"/>
  <c r="AO952" s="1"/>
  <c r="Q888"/>
  <c r="AA888" s="1"/>
  <c r="AO888" s="1"/>
  <c r="Q824"/>
  <c r="AA824" s="1"/>
  <c r="AO824" s="1"/>
  <c r="Q760"/>
  <c r="AA760" s="1"/>
  <c r="AO760" s="1"/>
  <c r="Q696"/>
  <c r="AA696" s="1"/>
  <c r="AO696" s="1"/>
  <c r="Q632"/>
  <c r="AA632" s="1"/>
  <c r="AO632" s="1"/>
  <c r="Q568"/>
  <c r="AA568" s="1"/>
  <c r="AO568" s="1"/>
  <c r="Q504"/>
  <c r="AA504" s="1"/>
  <c r="AO504" s="1"/>
  <c r="Q440"/>
  <c r="AA440" s="1"/>
  <c r="AO440" s="1"/>
  <c r="Q376"/>
  <c r="AA376" s="1"/>
  <c r="AO376" s="1"/>
  <c r="Q312"/>
  <c r="AA312" s="1"/>
  <c r="AO312" s="1"/>
  <c r="Q248"/>
  <c r="AA248" s="1"/>
  <c r="AO248" s="1"/>
  <c r="Q184"/>
  <c r="AA184" s="1"/>
  <c r="AO184" s="1"/>
  <c r="Q120"/>
  <c r="AA120" s="1"/>
  <c r="AO120" s="1"/>
  <c r="Q56"/>
  <c r="AA56" s="1"/>
  <c r="AO56" s="1"/>
  <c r="Q822"/>
  <c r="AA822" s="1"/>
  <c r="AO822" s="1"/>
  <c r="Q566"/>
  <c r="AA566" s="1"/>
  <c r="AO566" s="1"/>
  <c r="Q166"/>
  <c r="AA166" s="1"/>
  <c r="AO166" s="1"/>
  <c r="Q2895"/>
  <c r="AA2895" s="1"/>
  <c r="AO2895" s="1"/>
  <c r="Q2511"/>
  <c r="AA2511" s="1"/>
  <c r="AO2511" s="1"/>
  <c r="Q1871"/>
  <c r="AA1871" s="1"/>
  <c r="AO1871" s="1"/>
  <c r="Q1607"/>
  <c r="AA1607" s="1"/>
  <c r="AO1607" s="1"/>
  <c r="Q2938"/>
  <c r="AA2938" s="1"/>
  <c r="AO2938" s="1"/>
  <c r="Q2618"/>
  <c r="AA2618" s="1"/>
  <c r="AO2618" s="1"/>
  <c r="Q1986"/>
  <c r="AA1986" s="1"/>
  <c r="AO1986" s="1"/>
  <c r="Q2953"/>
  <c r="AA2953" s="1"/>
  <c r="AO2953" s="1"/>
  <c r="Q2889"/>
  <c r="AA2889" s="1"/>
  <c r="AO2889" s="1"/>
  <c r="Q2825"/>
  <c r="AA2825" s="1"/>
  <c r="AO2825" s="1"/>
  <c r="Q2761"/>
  <c r="AA2761" s="1"/>
  <c r="AO2761" s="1"/>
  <c r="Q2697"/>
  <c r="AA2697" s="1"/>
  <c r="AO2697" s="1"/>
  <c r="Q2633"/>
  <c r="AA2633" s="1"/>
  <c r="AO2633" s="1"/>
  <c r="Q2569"/>
  <c r="AA2569" s="1"/>
  <c r="AO2569" s="1"/>
  <c r="Q2505"/>
  <c r="AA2505" s="1"/>
  <c r="AO2505" s="1"/>
  <c r="Q2441"/>
  <c r="AA2441" s="1"/>
  <c r="AO2441" s="1"/>
  <c r="Q2377"/>
  <c r="AA2377" s="1"/>
  <c r="AO2377" s="1"/>
  <c r="Q2313"/>
  <c r="AA2313" s="1"/>
  <c r="AO2313" s="1"/>
  <c r="Q2249"/>
  <c r="AA2249" s="1"/>
  <c r="AO2249" s="1"/>
  <c r="Q2185"/>
  <c r="AA2185" s="1"/>
  <c r="AO2185" s="1"/>
  <c r="Q2121"/>
  <c r="AA2121" s="1"/>
  <c r="AO2121" s="1"/>
  <c r="Q2057"/>
  <c r="AA2057" s="1"/>
  <c r="AO2057" s="1"/>
  <c r="Q1993"/>
  <c r="AA1993" s="1"/>
  <c r="AO1993" s="1"/>
  <c r="Q1929"/>
  <c r="AA1929" s="1"/>
  <c r="AO1929" s="1"/>
  <c r="Q1865"/>
  <c r="AA1865" s="1"/>
  <c r="AO1865" s="1"/>
  <c r="Q1801"/>
  <c r="AA1801" s="1"/>
  <c r="AO1801" s="1"/>
  <c r="Q1737"/>
  <c r="AA1737" s="1"/>
  <c r="AO1737" s="1"/>
  <c r="Q1673"/>
  <c r="AA1673" s="1"/>
  <c r="AO1673" s="1"/>
  <c r="Q1609"/>
  <c r="AA1609" s="1"/>
  <c r="AO1609" s="1"/>
  <c r="Q1545"/>
  <c r="AA1545" s="1"/>
  <c r="AO1545" s="1"/>
  <c r="Q1481"/>
  <c r="AA1481" s="1"/>
  <c r="AO1481" s="1"/>
  <c r="Q1417"/>
  <c r="AA1417" s="1"/>
  <c r="AO1417" s="1"/>
  <c r="Q1353"/>
  <c r="AA1353" s="1"/>
  <c r="AO1353" s="1"/>
  <c r="Q1289"/>
  <c r="AA1289" s="1"/>
  <c r="AO1289" s="1"/>
  <c r="Q1225"/>
  <c r="AA1225" s="1"/>
  <c r="AO1225" s="1"/>
  <c r="Q1161"/>
  <c r="AA1161" s="1"/>
  <c r="AO1161" s="1"/>
  <c r="Q32"/>
  <c r="AA32" s="1"/>
  <c r="AO32" s="1"/>
  <c r="Q2081"/>
  <c r="AA2081" s="1"/>
  <c r="AO2081" s="1"/>
  <c r="Q1953"/>
  <c r="AA1953" s="1"/>
  <c r="AO1953" s="1"/>
  <c r="Q1809"/>
  <c r="AA1809" s="1"/>
  <c r="AO1809" s="1"/>
  <c r="Q1665"/>
  <c r="AA1665" s="1"/>
  <c r="AO1665" s="1"/>
  <c r="Q1585"/>
  <c r="AA1585" s="1"/>
  <c r="AO1585" s="1"/>
  <c r="Q1505"/>
  <c r="AA1505" s="1"/>
  <c r="AO1505" s="1"/>
  <c r="Q1441"/>
  <c r="AA1441" s="1"/>
  <c r="AO1441" s="1"/>
  <c r="Q1377"/>
  <c r="AA1377" s="1"/>
  <c r="AO1377" s="1"/>
  <c r="Q1313"/>
  <c r="AA1313" s="1"/>
  <c r="AO1313" s="1"/>
  <c r="Q1249"/>
  <c r="AA1249" s="1"/>
  <c r="AO1249" s="1"/>
  <c r="Q1185"/>
  <c r="AA1185" s="1"/>
  <c r="AO1185" s="1"/>
  <c r="Q1121"/>
  <c r="AA1121" s="1"/>
  <c r="AO1121" s="1"/>
  <c r="Q1057"/>
  <c r="AA1057" s="1"/>
  <c r="AO1057" s="1"/>
  <c r="Q993"/>
  <c r="AA993" s="1"/>
  <c r="AO993" s="1"/>
  <c r="Q929"/>
  <c r="AA929" s="1"/>
  <c r="AO929" s="1"/>
  <c r="Q865"/>
  <c r="AA865" s="1"/>
  <c r="AO865" s="1"/>
  <c r="Q801"/>
  <c r="AA801" s="1"/>
  <c r="AO801" s="1"/>
  <c r="Q737"/>
  <c r="AA737" s="1"/>
  <c r="AO737" s="1"/>
  <c r="Q2878"/>
  <c r="AA2878" s="1"/>
  <c r="AO2878" s="1"/>
  <c r="Q2622"/>
  <c r="AA2622" s="1"/>
  <c r="AO2622" s="1"/>
  <c r="Q2366"/>
  <c r="AA2366" s="1"/>
  <c r="AO2366" s="1"/>
  <c r="Q2110"/>
  <c r="AA2110" s="1"/>
  <c r="AO2110" s="1"/>
  <c r="Q1854"/>
  <c r="AA1854" s="1"/>
  <c r="AO1854" s="1"/>
  <c r="Q1606"/>
  <c r="AA1606" s="1"/>
  <c r="AO1606" s="1"/>
  <c r="Q1350"/>
  <c r="AA1350" s="1"/>
  <c r="AO1350" s="1"/>
  <c r="Q1078"/>
  <c r="AA1078" s="1"/>
  <c r="AO1078" s="1"/>
  <c r="Q310"/>
  <c r="AA310" s="1"/>
  <c r="AO310" s="1"/>
  <c r="Q2874"/>
  <c r="AA2874" s="1"/>
  <c r="AO2874" s="1"/>
  <c r="Q2554"/>
  <c r="AA2554" s="1"/>
  <c r="AO2554" s="1"/>
  <c r="Q2234"/>
  <c r="AA2234" s="1"/>
  <c r="AO2234" s="1"/>
  <c r="Q2931"/>
  <c r="AA2931" s="1"/>
  <c r="AO2931" s="1"/>
  <c r="Q2803"/>
  <c r="AA2803" s="1"/>
  <c r="AO2803" s="1"/>
  <c r="Q2675"/>
  <c r="AA2675" s="1"/>
  <c r="AO2675" s="1"/>
  <c r="Q2547"/>
  <c r="AA2547" s="1"/>
  <c r="AO2547" s="1"/>
  <c r="Q2419"/>
  <c r="AA2419" s="1"/>
  <c r="AO2419" s="1"/>
  <c r="Q2291"/>
  <c r="AA2291" s="1"/>
  <c r="AO2291" s="1"/>
  <c r="Q2163"/>
  <c r="AA2163" s="1"/>
  <c r="AO2163" s="1"/>
  <c r="Q2035"/>
  <c r="AA2035" s="1"/>
  <c r="AO2035" s="1"/>
  <c r="Q1907"/>
  <c r="AA1907" s="1"/>
  <c r="AO1907" s="1"/>
  <c r="Q1779"/>
  <c r="AA1779" s="1"/>
  <c r="AO1779" s="1"/>
  <c r="Q1651"/>
  <c r="AA1651" s="1"/>
  <c r="AO1651" s="1"/>
  <c r="Q2838"/>
  <c r="AA2838" s="1"/>
  <c r="AO2838" s="1"/>
  <c r="Q2582"/>
  <c r="AA2582" s="1"/>
  <c r="AO2582" s="1"/>
  <c r="Q2326"/>
  <c r="AA2326" s="1"/>
  <c r="AO2326" s="1"/>
  <c r="Q2070"/>
  <c r="AA2070" s="1"/>
  <c r="AO2070" s="1"/>
  <c r="Q1814"/>
  <c r="AA1814" s="1"/>
  <c r="AO1814" s="1"/>
  <c r="Q806"/>
  <c r="AA806" s="1"/>
  <c r="AO806" s="1"/>
  <c r="Q550"/>
  <c r="AA550" s="1"/>
  <c r="AO550" s="1"/>
  <c r="Q1097"/>
  <c r="AA1097" s="1"/>
  <c r="AO1097" s="1"/>
  <c r="Q1033"/>
  <c r="AA1033" s="1"/>
  <c r="AO1033" s="1"/>
  <c r="Q969"/>
  <c r="AA969" s="1"/>
  <c r="AO969" s="1"/>
  <c r="Q905"/>
  <c r="AA905" s="1"/>
  <c r="AO905" s="1"/>
  <c r="Q841"/>
  <c r="AA841" s="1"/>
  <c r="AO841" s="1"/>
  <c r="Q777"/>
  <c r="AA777" s="1"/>
  <c r="AO777" s="1"/>
  <c r="Q713"/>
  <c r="AA713" s="1"/>
  <c r="AO713" s="1"/>
  <c r="Q2718"/>
  <c r="AA2718" s="1"/>
  <c r="AO2718" s="1"/>
  <c r="Q2270"/>
  <c r="AA2270" s="1"/>
  <c r="AO2270" s="1"/>
  <c r="Q1886"/>
  <c r="AA1886" s="1"/>
  <c r="AO1886" s="1"/>
  <c r="Q1510"/>
  <c r="AA1510" s="1"/>
  <c r="AO1510" s="1"/>
  <c r="Q1046"/>
  <c r="AA1046" s="1"/>
  <c r="AO1046" s="1"/>
  <c r="Q2775"/>
  <c r="AA2775" s="1"/>
  <c r="AO2775" s="1"/>
  <c r="Q2391"/>
  <c r="AA2391" s="1"/>
  <c r="AO2391" s="1"/>
  <c r="Q2007"/>
  <c r="AA2007" s="1"/>
  <c r="AO2007" s="1"/>
  <c r="Q2906"/>
  <c r="AA2906" s="1"/>
  <c r="AO2906" s="1"/>
  <c r="Q2098"/>
  <c r="AA2098" s="1"/>
  <c r="AO2098" s="1"/>
  <c r="Q1795"/>
  <c r="AA1795" s="1"/>
  <c r="AO1795" s="1"/>
  <c r="Q2806"/>
  <c r="AA2806" s="1"/>
  <c r="AO2806" s="1"/>
  <c r="Q2358"/>
  <c r="AA2358" s="1"/>
  <c r="AO2358" s="1"/>
  <c r="Q1974"/>
  <c r="AA1974" s="1"/>
  <c r="AO1974" s="1"/>
  <c r="Q582"/>
  <c r="AA582" s="1"/>
  <c r="AO582" s="1"/>
  <c r="Q118"/>
  <c r="AA118" s="1"/>
  <c r="AO118" s="1"/>
  <c r="Q2719"/>
  <c r="AA2719" s="1"/>
  <c r="AO2719" s="1"/>
  <c r="Q2335"/>
  <c r="AA2335" s="1"/>
  <c r="AO2335" s="1"/>
  <c r="Q1823"/>
  <c r="AA1823" s="1"/>
  <c r="AO1823" s="1"/>
  <c r="Q2642"/>
  <c r="AA2642" s="1"/>
  <c r="AO2642" s="1"/>
  <c r="Q2162"/>
  <c r="AA2162" s="1"/>
  <c r="AO2162" s="1"/>
  <c r="Q3005"/>
  <c r="Q2861"/>
  <c r="AA2861" s="1"/>
  <c r="AO2861" s="1"/>
  <c r="Q2733"/>
  <c r="AA2733" s="1"/>
  <c r="AO2733" s="1"/>
  <c r="Q2605"/>
  <c r="AA2605" s="1"/>
  <c r="AO2605" s="1"/>
  <c r="Q2461"/>
  <c r="AA2461" s="1"/>
  <c r="AO2461" s="1"/>
  <c r="Q2333"/>
  <c r="AA2333" s="1"/>
  <c r="AO2333" s="1"/>
  <c r="Q2205"/>
  <c r="AA2205" s="1"/>
  <c r="AO2205" s="1"/>
  <c r="Q2093"/>
  <c r="AA2093" s="1"/>
  <c r="AO2093" s="1"/>
  <c r="Q1949"/>
  <c r="AA1949" s="1"/>
  <c r="AO1949" s="1"/>
  <c r="Q1837"/>
  <c r="AA1837" s="1"/>
  <c r="AO1837" s="1"/>
  <c r="Q1709"/>
  <c r="AA1709" s="1"/>
  <c r="AO1709" s="1"/>
  <c r="Q1597"/>
  <c r="AA1597" s="1"/>
  <c r="AO1597" s="1"/>
  <c r="Q1469"/>
  <c r="AA1469" s="1"/>
  <c r="AO1469" s="1"/>
  <c r="Q1341"/>
  <c r="AA1341" s="1"/>
  <c r="AO1341" s="1"/>
  <c r="Q1213"/>
  <c r="AA1213" s="1"/>
  <c r="AO1213" s="1"/>
  <c r="Q1085"/>
  <c r="AA1085" s="1"/>
  <c r="AO1085" s="1"/>
  <c r="Q973"/>
  <c r="AA973" s="1"/>
  <c r="AO973" s="1"/>
  <c r="Q861"/>
  <c r="AA861" s="1"/>
  <c r="AO861" s="1"/>
  <c r="Q781"/>
  <c r="AA781" s="1"/>
  <c r="AO781" s="1"/>
  <c r="Q717"/>
  <c r="AA717" s="1"/>
  <c r="AO717" s="1"/>
  <c r="Q637"/>
  <c r="AA637" s="1"/>
  <c r="AO637" s="1"/>
  <c r="Q573"/>
  <c r="AA573" s="1"/>
  <c r="AO573" s="1"/>
  <c r="Q509"/>
  <c r="AA509" s="1"/>
  <c r="AO509" s="1"/>
  <c r="Q445"/>
  <c r="AA445" s="1"/>
  <c r="AO445" s="1"/>
  <c r="Q381"/>
  <c r="AA381" s="1"/>
  <c r="AO381" s="1"/>
  <c r="Q2910"/>
  <c r="AA2910" s="1"/>
  <c r="AO2910" s="1"/>
  <c r="Q2334"/>
  <c r="AA2334" s="1"/>
  <c r="AO2334" s="1"/>
  <c r="Q1574"/>
  <c r="AA1574" s="1"/>
  <c r="AO1574" s="1"/>
  <c r="Q982"/>
  <c r="AA982" s="1"/>
  <c r="AO982" s="1"/>
  <c r="Q1687"/>
  <c r="AA1687" s="1"/>
  <c r="AO1687" s="1"/>
  <c r="Q2474"/>
  <c r="AA2474" s="1"/>
  <c r="AO2474" s="1"/>
  <c r="Q2050"/>
  <c r="AA2050" s="1"/>
  <c r="AO2050" s="1"/>
  <c r="Q2422"/>
  <c r="AA2422" s="1"/>
  <c r="AO2422" s="1"/>
  <c r="Q1782"/>
  <c r="AA1782" s="1"/>
  <c r="AO1782" s="1"/>
  <c r="Q646"/>
  <c r="AA646" s="1"/>
  <c r="AO646" s="1"/>
  <c r="Q2655"/>
  <c r="AA2655" s="1"/>
  <c r="AO2655" s="1"/>
  <c r="Q2015"/>
  <c r="AA2015" s="1"/>
  <c r="AO2015" s="1"/>
  <c r="Q1946"/>
  <c r="AA1946" s="1"/>
  <c r="AO1946" s="1"/>
  <c r="Q2989"/>
  <c r="AA2989" s="1"/>
  <c r="AO2989" s="1"/>
  <c r="Q2877"/>
  <c r="AA2877" s="1"/>
  <c r="AO2877" s="1"/>
  <c r="Q2749"/>
  <c r="AA2749" s="1"/>
  <c r="AO2749" s="1"/>
  <c r="Q2621"/>
  <c r="AA2621" s="1"/>
  <c r="AO2621" s="1"/>
  <c r="Q2509"/>
  <c r="AA2509" s="1"/>
  <c r="AO2509" s="1"/>
  <c r="Q2381"/>
  <c r="AA2381" s="1"/>
  <c r="AO2381" s="1"/>
  <c r="Q2253"/>
  <c r="AA2253" s="1"/>
  <c r="AO2253" s="1"/>
  <c r="Q2109"/>
  <c r="AA2109" s="1"/>
  <c r="AO2109" s="1"/>
  <c r="Q1981"/>
  <c r="AA1981" s="1"/>
  <c r="AO1981" s="1"/>
  <c r="Q1853"/>
  <c r="AA1853" s="1"/>
  <c r="AO1853" s="1"/>
  <c r="Q1725"/>
  <c r="AA1725" s="1"/>
  <c r="AO1725" s="1"/>
  <c r="Q1581"/>
  <c r="AA1581" s="1"/>
  <c r="AO1581" s="1"/>
  <c r="Q1453"/>
  <c r="AA1453" s="1"/>
  <c r="AO1453" s="1"/>
  <c r="Q1325"/>
  <c r="AA1325" s="1"/>
  <c r="AO1325" s="1"/>
  <c r="Q1197"/>
  <c r="AA1197" s="1"/>
  <c r="AO1197" s="1"/>
  <c r="Q1053"/>
  <c r="AA1053" s="1"/>
  <c r="AO1053" s="1"/>
  <c r="Q909"/>
  <c r="AA909" s="1"/>
  <c r="AO909" s="1"/>
  <c r="Q333"/>
  <c r="AA333" s="1"/>
  <c r="AO333" s="1"/>
  <c r="Q237"/>
  <c r="AA237" s="1"/>
  <c r="AO237" s="1"/>
  <c r="Q109"/>
  <c r="AA109" s="1"/>
  <c r="AO109" s="1"/>
  <c r="Q2976"/>
  <c r="AA2976" s="1"/>
  <c r="AO2976" s="1"/>
  <c r="Q2816"/>
  <c r="AA2816" s="1"/>
  <c r="AO2816" s="1"/>
  <c r="Q2688"/>
  <c r="AA2688" s="1"/>
  <c r="AO2688" s="1"/>
  <c r="Q2560"/>
  <c r="AA2560" s="1"/>
  <c r="AO2560" s="1"/>
  <c r="Q2448"/>
  <c r="AA2448" s="1"/>
  <c r="AO2448" s="1"/>
  <c r="Q2320"/>
  <c r="AA2320" s="1"/>
  <c r="AO2320" s="1"/>
  <c r="Q2176"/>
  <c r="AA2176" s="1"/>
  <c r="AO2176" s="1"/>
  <c r="Q2032"/>
  <c r="AA2032" s="1"/>
  <c r="AO2032" s="1"/>
  <c r="Q1888"/>
  <c r="AA1888" s="1"/>
  <c r="AO1888" s="1"/>
  <c r="Q1760"/>
  <c r="AA1760" s="1"/>
  <c r="AO1760" s="1"/>
  <c r="Q1632"/>
  <c r="AA1632" s="1"/>
  <c r="AO1632" s="1"/>
  <c r="Q1504"/>
  <c r="AA1504" s="1"/>
  <c r="AO1504" s="1"/>
  <c r="Q1360"/>
  <c r="AA1360" s="1"/>
  <c r="AO1360" s="1"/>
  <c r="Q1232"/>
  <c r="AA1232" s="1"/>
  <c r="AO1232" s="1"/>
  <c r="Q1104"/>
  <c r="AA1104" s="1"/>
  <c r="AO1104" s="1"/>
  <c r="Q704"/>
  <c r="AA704" s="1"/>
  <c r="AO704" s="1"/>
  <c r="Q1526"/>
  <c r="AA1526" s="1"/>
  <c r="AO1526" s="1"/>
  <c r="Q230"/>
  <c r="AA230" s="1"/>
  <c r="AO230" s="1"/>
  <c r="Q2727"/>
  <c r="AA2727" s="1"/>
  <c r="AO2727" s="1"/>
  <c r="Q2151"/>
  <c r="AA2151" s="1"/>
  <c r="AO2151" s="1"/>
  <c r="Q1639"/>
  <c r="AA1639" s="1"/>
  <c r="AO1639" s="1"/>
  <c r="Q943"/>
  <c r="AA943" s="1"/>
  <c r="AO943" s="1"/>
  <c r="Q367"/>
  <c r="AA367" s="1"/>
  <c r="AO367" s="1"/>
  <c r="Q2650"/>
  <c r="AA2650" s="1"/>
  <c r="AO2650" s="1"/>
  <c r="Q2859"/>
  <c r="AA2859" s="1"/>
  <c r="AO2859" s="1"/>
  <c r="Q2603"/>
  <c r="AA2603" s="1"/>
  <c r="AO2603" s="1"/>
  <c r="Q2283"/>
  <c r="AA2283" s="1"/>
  <c r="AO2283" s="1"/>
  <c r="Q2027"/>
  <c r="AA2027" s="1"/>
  <c r="AO2027" s="1"/>
  <c r="Q1771"/>
  <c r="AA1771" s="1"/>
  <c r="AO1771" s="1"/>
  <c r="Q1547"/>
  <c r="AA1547" s="1"/>
  <c r="AO1547" s="1"/>
  <c r="Q1259"/>
  <c r="AA1259" s="1"/>
  <c r="AO1259" s="1"/>
  <c r="Q1035"/>
  <c r="AA1035" s="1"/>
  <c r="AO1035" s="1"/>
  <c r="Q747"/>
  <c r="AA747" s="1"/>
  <c r="AO747" s="1"/>
  <c r="Q491"/>
  <c r="AA491" s="1"/>
  <c r="AO491" s="1"/>
  <c r="Q235"/>
  <c r="AA235" s="1"/>
  <c r="AO235" s="1"/>
  <c r="Q2886"/>
  <c r="AA2886" s="1"/>
  <c r="AO2886" s="1"/>
  <c r="Q2310"/>
  <c r="AA2310" s="1"/>
  <c r="AO2310" s="1"/>
  <c r="Q1862"/>
  <c r="AA1862" s="1"/>
  <c r="AO1862" s="1"/>
  <c r="Q790"/>
  <c r="AA790" s="1"/>
  <c r="AO790" s="1"/>
  <c r="Q2927"/>
  <c r="AA2927" s="1"/>
  <c r="AO2927" s="1"/>
  <c r="Q2578"/>
  <c r="AA2578" s="1"/>
  <c r="AO2578" s="1"/>
  <c r="Q1810"/>
  <c r="AA1810" s="1"/>
  <c r="AO1810" s="1"/>
  <c r="Q2977"/>
  <c r="AA2977" s="1"/>
  <c r="AO2977" s="1"/>
  <c r="Q2865"/>
  <c r="AA2865" s="1"/>
  <c r="AO2865" s="1"/>
  <c r="Q2689"/>
  <c r="AA2689" s="1"/>
  <c r="AO2689" s="1"/>
  <c r="Q2193"/>
  <c r="AA2193" s="1"/>
  <c r="AO2193" s="1"/>
  <c r="Q221"/>
  <c r="AA221" s="1"/>
  <c r="AO221" s="1"/>
  <c r="Q93"/>
  <c r="AA93" s="1"/>
  <c r="AO93" s="1"/>
  <c r="Q2960"/>
  <c r="AA2960" s="1"/>
  <c r="AO2960" s="1"/>
  <c r="Q2848"/>
  <c r="AA2848" s="1"/>
  <c r="AO2848" s="1"/>
  <c r="Q2752"/>
  <c r="AA2752" s="1"/>
  <c r="AO2752" s="1"/>
  <c r="Q2624"/>
  <c r="AA2624" s="1"/>
  <c r="AO2624" s="1"/>
  <c r="Q2480"/>
  <c r="AA2480" s="1"/>
  <c r="AO2480" s="1"/>
  <c r="Q2336"/>
  <c r="AA2336" s="1"/>
  <c r="AO2336" s="1"/>
  <c r="Q2224"/>
  <c r="AA2224" s="1"/>
  <c r="AO2224" s="1"/>
  <c r="Q2096"/>
  <c r="AA2096" s="1"/>
  <c r="AO2096" s="1"/>
  <c r="Q1984"/>
  <c r="AA1984" s="1"/>
  <c r="AO1984" s="1"/>
  <c r="Q1872"/>
  <c r="AA1872" s="1"/>
  <c r="AO1872" s="1"/>
  <c r="Q1744"/>
  <c r="AA1744" s="1"/>
  <c r="AO1744" s="1"/>
  <c r="Q1616"/>
  <c r="AA1616" s="1"/>
  <c r="AO1616" s="1"/>
  <c r="Q1488"/>
  <c r="AA1488" s="1"/>
  <c r="AO1488" s="1"/>
  <c r="Q1376"/>
  <c r="AA1376" s="1"/>
  <c r="AO1376" s="1"/>
  <c r="Q1248"/>
  <c r="AA1248" s="1"/>
  <c r="AO1248" s="1"/>
  <c r="Q1120"/>
  <c r="AA1120" s="1"/>
  <c r="AO1120" s="1"/>
  <c r="Q1024"/>
  <c r="AA1024" s="1"/>
  <c r="AO1024" s="1"/>
  <c r="Q944"/>
  <c r="AA944" s="1"/>
  <c r="AO944" s="1"/>
  <c r="Q864"/>
  <c r="AA864" s="1"/>
  <c r="AO864" s="1"/>
  <c r="Q800"/>
  <c r="AA800" s="1"/>
  <c r="AO800" s="1"/>
  <c r="Q736"/>
  <c r="AA736" s="1"/>
  <c r="AO736" s="1"/>
  <c r="Q656"/>
  <c r="AA656" s="1"/>
  <c r="AO656" s="1"/>
  <c r="Q592"/>
  <c r="AA592" s="1"/>
  <c r="AO592" s="1"/>
  <c r="Q528"/>
  <c r="AA528" s="1"/>
  <c r="AO528" s="1"/>
  <c r="Q464"/>
  <c r="AA464" s="1"/>
  <c r="AO464" s="1"/>
  <c r="Q400"/>
  <c r="AA400" s="1"/>
  <c r="AO400" s="1"/>
  <c r="Q336"/>
  <c r="AA336" s="1"/>
  <c r="AO336" s="1"/>
  <c r="Q272"/>
  <c r="AA272" s="1"/>
  <c r="AO272" s="1"/>
  <c r="Q208"/>
  <c r="AA208" s="1"/>
  <c r="AO208" s="1"/>
  <c r="Q144"/>
  <c r="AA144" s="1"/>
  <c r="AO144" s="1"/>
  <c r="Q1718"/>
  <c r="AA1718" s="1"/>
  <c r="AO1718" s="1"/>
  <c r="Q998"/>
  <c r="AA998" s="1"/>
  <c r="AO998" s="1"/>
  <c r="Q2663"/>
  <c r="AA2663" s="1"/>
  <c r="AO2663" s="1"/>
  <c r="Q2215"/>
  <c r="AA2215" s="1"/>
  <c r="AO2215" s="1"/>
  <c r="Q1703"/>
  <c r="AA1703" s="1"/>
  <c r="AO1703" s="1"/>
  <c r="Q879"/>
  <c r="AA879" s="1"/>
  <c r="AO879" s="1"/>
  <c r="Q431"/>
  <c r="AA431" s="1"/>
  <c r="AO431" s="1"/>
  <c r="Q2706"/>
  <c r="AA2706" s="1"/>
  <c r="AO2706" s="1"/>
  <c r="Q2386"/>
  <c r="AA2386" s="1"/>
  <c r="AO2386" s="1"/>
  <c r="Q1938"/>
  <c r="AA1938" s="1"/>
  <c r="AO1938" s="1"/>
  <c r="Q2731"/>
  <c r="AA2731" s="1"/>
  <c r="AO2731" s="1"/>
  <c r="Q2507"/>
  <c r="AA2507" s="1"/>
  <c r="AO2507" s="1"/>
  <c r="Q2315"/>
  <c r="AA2315" s="1"/>
  <c r="AO2315" s="1"/>
  <c r="Q2059"/>
  <c r="AA2059" s="1"/>
  <c r="AO2059" s="1"/>
  <c r="Q1803"/>
  <c r="AA1803" s="1"/>
  <c r="AO1803" s="1"/>
  <c r="Q1515"/>
  <c r="AA1515" s="1"/>
  <c r="AO1515" s="1"/>
  <c r="Q1291"/>
  <c r="AA1291" s="1"/>
  <c r="AO1291" s="1"/>
  <c r="Q1003"/>
  <c r="AA1003" s="1"/>
  <c r="AO1003" s="1"/>
  <c r="Q811"/>
  <c r="AA811" s="1"/>
  <c r="AO811" s="1"/>
  <c r="Q523"/>
  <c r="AA523" s="1"/>
  <c r="AO523" s="1"/>
  <c r="Q267"/>
  <c r="AA267" s="1"/>
  <c r="AO267" s="1"/>
  <c r="Q43"/>
  <c r="AA43" s="1"/>
  <c r="AO43" s="1"/>
  <c r="Q2630"/>
  <c r="AA2630" s="1"/>
  <c r="AO2630" s="1"/>
  <c r="Q2054"/>
  <c r="AA2054" s="1"/>
  <c r="AO2054" s="1"/>
  <c r="Q854"/>
  <c r="AA854" s="1"/>
  <c r="AO854" s="1"/>
  <c r="Q134"/>
  <c r="AA134" s="1"/>
  <c r="AO134" s="1"/>
  <c r="Q175"/>
  <c r="AA175" s="1"/>
  <c r="AO175" s="1"/>
  <c r="Q2178"/>
  <c r="AA2178" s="1"/>
  <c r="AO2178" s="1"/>
  <c r="Q1850"/>
  <c r="AA1850" s="1"/>
  <c r="AO1850" s="1"/>
  <c r="Q1618"/>
  <c r="AA1618" s="1"/>
  <c r="AO1618" s="1"/>
  <c r="Q2913"/>
  <c r="AA2913" s="1"/>
  <c r="AO2913" s="1"/>
  <c r="Q2801"/>
  <c r="AA2801" s="1"/>
  <c r="AO2801" s="1"/>
  <c r="Q2705"/>
  <c r="AA2705" s="1"/>
  <c r="AO2705" s="1"/>
  <c r="Q2609"/>
  <c r="AA2609" s="1"/>
  <c r="AO2609" s="1"/>
  <c r="Q2529"/>
  <c r="AA2529" s="1"/>
  <c r="AO2529" s="1"/>
  <c r="Q2465"/>
  <c r="AA2465" s="1"/>
  <c r="AO2465" s="1"/>
  <c r="Q2385"/>
  <c r="AA2385" s="1"/>
  <c r="AO2385" s="1"/>
  <c r="Q2321"/>
  <c r="AA2321" s="1"/>
  <c r="AO2321" s="1"/>
  <c r="Q2257"/>
  <c r="AA2257" s="1"/>
  <c r="AO2257" s="1"/>
  <c r="Q2177"/>
  <c r="AA2177" s="1"/>
  <c r="AO2177" s="1"/>
  <c r="Q2033"/>
  <c r="AA2033" s="1"/>
  <c r="AO2033" s="1"/>
  <c r="Q1905"/>
  <c r="AA1905" s="1"/>
  <c r="AO1905" s="1"/>
  <c r="Q1793"/>
  <c r="AA1793" s="1"/>
  <c r="AO1793" s="1"/>
  <c r="Q1681"/>
  <c r="AA1681" s="1"/>
  <c r="AO1681" s="1"/>
  <c r="Q1686"/>
  <c r="AA1686" s="1"/>
  <c r="AO1686" s="1"/>
  <c r="Q1430"/>
  <c r="AA1430" s="1"/>
  <c r="AO1430" s="1"/>
  <c r="Q1030"/>
  <c r="AA1030" s="1"/>
  <c r="AO1030" s="1"/>
  <c r="Q262"/>
  <c r="AA262" s="1"/>
  <c r="AO262" s="1"/>
  <c r="Q2759"/>
  <c r="AA2759" s="1"/>
  <c r="AO2759" s="1"/>
  <c r="Q2503"/>
  <c r="AA2503" s="1"/>
  <c r="AO2503" s="1"/>
  <c r="Q2247"/>
  <c r="AA2247" s="1"/>
  <c r="AO2247" s="1"/>
  <c r="Q1991"/>
  <c r="AA1991" s="1"/>
  <c r="AO1991" s="1"/>
  <c r="Q1735"/>
  <c r="AA1735" s="1"/>
  <c r="AO1735" s="1"/>
  <c r="Q1487"/>
  <c r="AA1487" s="1"/>
  <c r="AO1487" s="1"/>
  <c r="Q1103"/>
  <c r="AA1103" s="1"/>
  <c r="AO1103" s="1"/>
  <c r="Q847"/>
  <c r="AA847" s="1"/>
  <c r="AO847" s="1"/>
  <c r="Q463"/>
  <c r="AA463" s="1"/>
  <c r="AO463" s="1"/>
  <c r="Q2626"/>
  <c r="AA2626" s="1"/>
  <c r="AO2626" s="1"/>
  <c r="Q2298"/>
  <c r="AA2298" s="1"/>
  <c r="AO2298" s="1"/>
  <c r="Q2090"/>
  <c r="AA2090" s="1"/>
  <c r="AO2090" s="1"/>
  <c r="Q2971"/>
  <c r="AA2971" s="1"/>
  <c r="AO2971" s="1"/>
  <c r="Q2843"/>
  <c r="AA2843" s="1"/>
  <c r="AO2843" s="1"/>
  <c r="Q2715"/>
  <c r="AA2715" s="1"/>
  <c r="AO2715" s="1"/>
  <c r="Q2587"/>
  <c r="AA2587" s="1"/>
  <c r="AO2587" s="1"/>
  <c r="Q2459"/>
  <c r="AA2459" s="1"/>
  <c r="AO2459" s="1"/>
  <c r="Q2331"/>
  <c r="AA2331" s="1"/>
  <c r="AO2331" s="1"/>
  <c r="Q2203"/>
  <c r="AA2203" s="1"/>
  <c r="AO2203" s="1"/>
  <c r="Q2075"/>
  <c r="AA2075" s="1"/>
  <c r="AO2075" s="1"/>
  <c r="Q1947"/>
  <c r="AA1947" s="1"/>
  <c r="AO1947" s="1"/>
  <c r="Q1819"/>
  <c r="AA1819" s="1"/>
  <c r="AO1819" s="1"/>
  <c r="Q1691"/>
  <c r="AA1691" s="1"/>
  <c r="AO1691" s="1"/>
  <c r="Q1563"/>
  <c r="AA1563" s="1"/>
  <c r="AO1563" s="1"/>
  <c r="Q1435"/>
  <c r="AA1435" s="1"/>
  <c r="AO1435" s="1"/>
  <c r="Q1307"/>
  <c r="AA1307" s="1"/>
  <c r="AO1307" s="1"/>
  <c r="Q1179"/>
  <c r="AA1179" s="1"/>
  <c r="AO1179" s="1"/>
  <c r="Q1051"/>
  <c r="AA1051" s="1"/>
  <c r="AO1051" s="1"/>
  <c r="Q923"/>
  <c r="AA923" s="1"/>
  <c r="AO923" s="1"/>
  <c r="Q795"/>
  <c r="AA795" s="1"/>
  <c r="AO795" s="1"/>
  <c r="Q667"/>
  <c r="AA667" s="1"/>
  <c r="AO667" s="1"/>
  <c r="Q539"/>
  <c r="AA539" s="1"/>
  <c r="AO539" s="1"/>
  <c r="Q411"/>
  <c r="AA411" s="1"/>
  <c r="AO411" s="1"/>
  <c r="Q283"/>
  <c r="AA283" s="1"/>
  <c r="AO283" s="1"/>
  <c r="Q155"/>
  <c r="AA155" s="1"/>
  <c r="AO155" s="1"/>
  <c r="Q27"/>
  <c r="AA27" s="1"/>
  <c r="AO27" s="1"/>
  <c r="Q2790"/>
  <c r="AA2790" s="1"/>
  <c r="AO2790" s="1"/>
  <c r="Q2534"/>
  <c r="AA2534" s="1"/>
  <c r="AO2534" s="1"/>
  <c r="Q2278"/>
  <c r="AA2278" s="1"/>
  <c r="AO2278" s="1"/>
  <c r="Q2022"/>
  <c r="AA2022" s="1"/>
  <c r="AO2022" s="1"/>
  <c r="Q1766"/>
  <c r="AA1766" s="1"/>
  <c r="AO1766" s="1"/>
  <c r="Q1126"/>
  <c r="AA1126" s="1"/>
  <c r="AO1126" s="1"/>
  <c r="Q630"/>
  <c r="AA630" s="1"/>
  <c r="AO630" s="1"/>
  <c r="Q374"/>
  <c r="AA374" s="1"/>
  <c r="AO374" s="1"/>
  <c r="Q2959"/>
  <c r="AA2959" s="1"/>
  <c r="AO2959" s="1"/>
  <c r="Q2447"/>
  <c r="AA2447" s="1"/>
  <c r="AO2447" s="1"/>
  <c r="Q1935"/>
  <c r="AA1935" s="1"/>
  <c r="AO1935" s="1"/>
  <c r="Q1679"/>
  <c r="AA1679" s="1"/>
  <c r="AO1679" s="1"/>
  <c r="Q2698"/>
  <c r="AA2698" s="1"/>
  <c r="AO2698" s="1"/>
  <c r="Q2218"/>
  <c r="AA2218" s="1"/>
  <c r="AO2218" s="1"/>
  <c r="Q1930"/>
  <c r="AA1930" s="1"/>
  <c r="AO1930" s="1"/>
  <c r="Q1730"/>
  <c r="AA1730" s="1"/>
  <c r="AO1730" s="1"/>
  <c r="Q1602"/>
  <c r="AA1602" s="1"/>
  <c r="AO1602" s="1"/>
  <c r="Q2969"/>
  <c r="AA2969" s="1"/>
  <c r="AO2969" s="1"/>
  <c r="Q2905"/>
  <c r="AA2905" s="1"/>
  <c r="AO2905" s="1"/>
  <c r="Q2841"/>
  <c r="AA2841" s="1"/>
  <c r="AO2841" s="1"/>
  <c r="Q2777"/>
  <c r="AA2777" s="1"/>
  <c r="AO2777" s="1"/>
  <c r="Q2713"/>
  <c r="AA2713" s="1"/>
  <c r="AO2713" s="1"/>
  <c r="Q2649"/>
  <c r="AA2649" s="1"/>
  <c r="AO2649" s="1"/>
  <c r="Q2585"/>
  <c r="AA2585" s="1"/>
  <c r="AO2585" s="1"/>
  <c r="Q2521"/>
  <c r="AA2521" s="1"/>
  <c r="AO2521" s="1"/>
  <c r="Q2457"/>
  <c r="AA2457" s="1"/>
  <c r="AO2457" s="1"/>
  <c r="Q2393"/>
  <c r="AA2393" s="1"/>
  <c r="AO2393" s="1"/>
  <c r="Q2329"/>
  <c r="AA2329" s="1"/>
  <c r="AO2329" s="1"/>
  <c r="Q2265"/>
  <c r="AA2265" s="1"/>
  <c r="AO2265" s="1"/>
  <c r="Q2201"/>
  <c r="AA2201" s="1"/>
  <c r="AO2201" s="1"/>
  <c r="Q2137"/>
  <c r="AA2137" s="1"/>
  <c r="AO2137" s="1"/>
  <c r="Q2073"/>
  <c r="AA2073" s="1"/>
  <c r="AO2073" s="1"/>
  <c r="Q2009"/>
  <c r="AA2009" s="1"/>
  <c r="AO2009" s="1"/>
  <c r="Q1945"/>
  <c r="AA1945" s="1"/>
  <c r="AO1945" s="1"/>
  <c r="Q1881"/>
  <c r="AA1881" s="1"/>
  <c r="AO1881" s="1"/>
  <c r="Q1817"/>
  <c r="AA1817" s="1"/>
  <c r="AO1817" s="1"/>
  <c r="Q1753"/>
  <c r="AA1753" s="1"/>
  <c r="AO1753" s="1"/>
  <c r="Q1689"/>
  <c r="AA1689" s="1"/>
  <c r="AO1689" s="1"/>
  <c r="Q1625"/>
  <c r="AA1625" s="1"/>
  <c r="AO1625" s="1"/>
  <c r="Q1561"/>
  <c r="AA1561" s="1"/>
  <c r="AO1561" s="1"/>
  <c r="Q1497"/>
  <c r="AA1497" s="1"/>
  <c r="AO1497" s="1"/>
  <c r="Q1433"/>
  <c r="AA1433" s="1"/>
  <c r="AO1433" s="1"/>
  <c r="Q1369"/>
  <c r="AA1369" s="1"/>
  <c r="AO1369" s="1"/>
  <c r="Q1305"/>
  <c r="AA1305" s="1"/>
  <c r="AO1305" s="1"/>
  <c r="Q1241"/>
  <c r="AA1241" s="1"/>
  <c r="AO1241" s="1"/>
  <c r="Q1177"/>
  <c r="AA1177" s="1"/>
  <c r="AO1177" s="1"/>
  <c r="Q1113"/>
  <c r="AA1113" s="1"/>
  <c r="AO1113" s="1"/>
  <c r="Q2113"/>
  <c r="AA2113" s="1"/>
  <c r="AO2113" s="1"/>
  <c r="Q1985"/>
  <c r="AA1985" s="1"/>
  <c r="AO1985" s="1"/>
  <c r="Q1841"/>
  <c r="AA1841" s="1"/>
  <c r="AO1841" s="1"/>
  <c r="Q1697"/>
  <c r="AA1697" s="1"/>
  <c r="AO1697" s="1"/>
  <c r="Q1601"/>
  <c r="AA1601" s="1"/>
  <c r="AO1601" s="1"/>
  <c r="Q1521"/>
  <c r="AA1521" s="1"/>
  <c r="AO1521" s="1"/>
  <c r="Q1457"/>
  <c r="AA1457" s="1"/>
  <c r="AO1457" s="1"/>
  <c r="Q1393"/>
  <c r="AA1393" s="1"/>
  <c r="AO1393" s="1"/>
  <c r="Q1329"/>
  <c r="AA1329" s="1"/>
  <c r="AO1329" s="1"/>
  <c r="Q1265"/>
  <c r="AA1265" s="1"/>
  <c r="AO1265" s="1"/>
  <c r="Q1201"/>
  <c r="AA1201" s="1"/>
  <c r="AO1201" s="1"/>
  <c r="Q1137"/>
  <c r="AA1137" s="1"/>
  <c r="AO1137" s="1"/>
  <c r="Q1073"/>
  <c r="AA1073" s="1"/>
  <c r="AO1073" s="1"/>
  <c r="Q1009"/>
  <c r="AA1009" s="1"/>
  <c r="AO1009" s="1"/>
  <c r="Q945"/>
  <c r="AA945" s="1"/>
  <c r="AO945" s="1"/>
  <c r="Q881"/>
  <c r="AA881" s="1"/>
  <c r="AO881" s="1"/>
  <c r="Q817"/>
  <c r="AA817" s="1"/>
  <c r="AO817" s="1"/>
  <c r="Q753"/>
  <c r="AA753" s="1"/>
  <c r="AO753" s="1"/>
  <c r="Q2942"/>
  <c r="AA2942" s="1"/>
  <c r="AO2942" s="1"/>
  <c r="Q2686"/>
  <c r="AA2686" s="1"/>
  <c r="AO2686" s="1"/>
  <c r="Q2430"/>
  <c r="AA2430" s="1"/>
  <c r="AO2430" s="1"/>
  <c r="Q2174"/>
  <c r="AA2174" s="1"/>
  <c r="AO2174" s="1"/>
  <c r="Q1918"/>
  <c r="AA1918" s="1"/>
  <c r="AO1918" s="1"/>
  <c r="Q1670"/>
  <c r="AA1670" s="1"/>
  <c r="AO1670" s="1"/>
  <c r="Q1414"/>
  <c r="AA1414" s="1"/>
  <c r="AO1414" s="1"/>
  <c r="Q1014"/>
  <c r="AA1014" s="1"/>
  <c r="AO1014" s="1"/>
  <c r="Q246"/>
  <c r="AA246" s="1"/>
  <c r="AO246" s="1"/>
  <c r="Q1599"/>
  <c r="AA1599" s="1"/>
  <c r="AO1599" s="1"/>
  <c r="Q2826"/>
  <c r="AA2826" s="1"/>
  <c r="AO2826" s="1"/>
  <c r="Q2610"/>
  <c r="AA2610" s="1"/>
  <c r="AO2610" s="1"/>
  <c r="Q2290"/>
  <c r="AA2290" s="1"/>
  <c r="AO2290" s="1"/>
  <c r="Q1962"/>
  <c r="AA1962" s="1"/>
  <c r="AO1962" s="1"/>
  <c r="Q2899"/>
  <c r="AA2899" s="1"/>
  <c r="AO2899" s="1"/>
  <c r="Q2771"/>
  <c r="AA2771" s="1"/>
  <c r="AO2771" s="1"/>
  <c r="Q2643"/>
  <c r="AA2643" s="1"/>
  <c r="AO2643" s="1"/>
  <c r="Q2515"/>
  <c r="AA2515" s="1"/>
  <c r="AO2515" s="1"/>
  <c r="Q2387"/>
  <c r="AA2387" s="1"/>
  <c r="AO2387" s="1"/>
  <c r="Q2259"/>
  <c r="AA2259" s="1"/>
  <c r="AO2259" s="1"/>
  <c r="Q2131"/>
  <c r="AA2131" s="1"/>
  <c r="AO2131" s="1"/>
  <c r="Q2003"/>
  <c r="AA2003" s="1"/>
  <c r="AO2003" s="1"/>
  <c r="Q1875"/>
  <c r="AA1875" s="1"/>
  <c r="AO1875" s="1"/>
  <c r="Q1747"/>
  <c r="AA1747" s="1"/>
  <c r="AO1747" s="1"/>
  <c r="Q1619"/>
  <c r="AA1619" s="1"/>
  <c r="AO1619" s="1"/>
  <c r="Q2774"/>
  <c r="AA2774" s="1"/>
  <c r="AO2774" s="1"/>
  <c r="Q2518"/>
  <c r="AA2518" s="1"/>
  <c r="AO2518" s="1"/>
  <c r="Q2262"/>
  <c r="AA2262" s="1"/>
  <c r="AO2262" s="1"/>
  <c r="Q2006"/>
  <c r="AA2006" s="1"/>
  <c r="AO2006" s="1"/>
  <c r="Q1110"/>
  <c r="AA1110" s="1"/>
  <c r="AO1110" s="1"/>
  <c r="Q742"/>
  <c r="AA742" s="1"/>
  <c r="AO742" s="1"/>
  <c r="Q486"/>
  <c r="AA486" s="1"/>
  <c r="AO486" s="1"/>
  <c r="Q1049"/>
  <c r="AA1049" s="1"/>
  <c r="AO1049" s="1"/>
  <c r="Q985"/>
  <c r="AA985" s="1"/>
  <c r="AO985" s="1"/>
  <c r="Q921"/>
  <c r="AA921" s="1"/>
  <c r="AO921" s="1"/>
  <c r="Q857"/>
  <c r="AA857" s="1"/>
  <c r="AO857" s="1"/>
  <c r="Q793"/>
  <c r="AA793" s="1"/>
  <c r="AO793" s="1"/>
  <c r="Q729"/>
  <c r="AA729" s="1"/>
  <c r="AO729" s="1"/>
  <c r="Q665"/>
  <c r="AA665" s="1"/>
  <c r="AO665" s="1"/>
  <c r="Q601"/>
  <c r="AA601" s="1"/>
  <c r="AO601" s="1"/>
  <c r="Q537"/>
  <c r="AA537" s="1"/>
  <c r="AO537" s="1"/>
  <c r="Q473"/>
  <c r="AA473" s="1"/>
  <c r="AO473" s="1"/>
  <c r="Q409"/>
  <c r="AA409" s="1"/>
  <c r="AO409" s="1"/>
  <c r="Q345"/>
  <c r="AA345" s="1"/>
  <c r="AO345" s="1"/>
  <c r="Q281"/>
  <c r="AA281" s="1"/>
  <c r="AO281" s="1"/>
  <c r="Q217"/>
  <c r="AA217" s="1"/>
  <c r="AO217" s="1"/>
  <c r="Q153"/>
  <c r="AA153" s="1"/>
  <c r="AO153" s="1"/>
  <c r="Q89"/>
  <c r="AA89" s="1"/>
  <c r="AO89" s="1"/>
  <c r="Q25"/>
  <c r="AA25" s="1"/>
  <c r="AO25" s="1"/>
  <c r="Q617"/>
  <c r="AA617" s="1"/>
  <c r="AO617" s="1"/>
  <c r="Q553"/>
  <c r="AA553" s="1"/>
  <c r="AO553" s="1"/>
  <c r="Q489"/>
  <c r="AA489" s="1"/>
  <c r="AO489" s="1"/>
  <c r="Q425"/>
  <c r="AA425" s="1"/>
  <c r="AO425" s="1"/>
  <c r="Q361"/>
  <c r="AA361" s="1"/>
  <c r="AO361" s="1"/>
  <c r="Q265"/>
  <c r="AA265" s="1"/>
  <c r="AO265" s="1"/>
  <c r="Q201"/>
  <c r="AA201" s="1"/>
  <c r="AO201" s="1"/>
  <c r="Q105"/>
  <c r="AA105" s="1"/>
  <c r="AO105" s="1"/>
  <c r="Q150"/>
  <c r="AA150" s="1"/>
  <c r="AO150" s="1"/>
  <c r="Q2751"/>
  <c r="AA2751" s="1"/>
  <c r="AO2751" s="1"/>
  <c r="Q2239"/>
  <c r="AA2239" s="1"/>
  <c r="AO2239" s="1"/>
  <c r="Q1727"/>
  <c r="AA1727" s="1"/>
  <c r="AO1727" s="1"/>
  <c r="Q2442"/>
  <c r="AA2442" s="1"/>
  <c r="AO2442" s="1"/>
  <c r="Q1970"/>
  <c r="AA1970" s="1"/>
  <c r="AO1970" s="1"/>
  <c r="Q1306"/>
  <c r="AA1306" s="1"/>
  <c r="AO1306" s="1"/>
  <c r="Q986"/>
  <c r="AA986" s="1"/>
  <c r="AO986" s="1"/>
  <c r="Q730"/>
  <c r="AA730" s="1"/>
  <c r="AO730" s="1"/>
  <c r="Q538"/>
  <c r="AA538" s="1"/>
  <c r="AO538" s="1"/>
  <c r="Q218"/>
  <c r="AA218" s="1"/>
  <c r="AO218" s="1"/>
  <c r="Q26"/>
  <c r="AA26" s="1"/>
  <c r="AO26" s="1"/>
  <c r="Q2885"/>
  <c r="AA2885" s="1"/>
  <c r="AO2885" s="1"/>
  <c r="Q2757"/>
  <c r="AA2757" s="1"/>
  <c r="AO2757" s="1"/>
  <c r="Q2629"/>
  <c r="AA2629" s="1"/>
  <c r="AO2629" s="1"/>
  <c r="Q2501"/>
  <c r="AA2501" s="1"/>
  <c r="AO2501" s="1"/>
  <c r="Q2373"/>
  <c r="AA2373" s="1"/>
  <c r="AO2373" s="1"/>
  <c r="Q2245"/>
  <c r="AA2245" s="1"/>
  <c r="AO2245" s="1"/>
  <c r="Q2085"/>
  <c r="AA2085" s="1"/>
  <c r="AO2085" s="1"/>
  <c r="Q1957"/>
  <c r="AA1957" s="1"/>
  <c r="AO1957" s="1"/>
  <c r="Q1829"/>
  <c r="AA1829" s="1"/>
  <c r="AO1829" s="1"/>
  <c r="Q1701"/>
  <c r="AA1701" s="1"/>
  <c r="AO1701" s="1"/>
  <c r="Q1573"/>
  <c r="AA1573" s="1"/>
  <c r="AO1573" s="1"/>
  <c r="Q1445"/>
  <c r="AA1445" s="1"/>
  <c r="AO1445" s="1"/>
  <c r="Q1317"/>
  <c r="AA1317" s="1"/>
  <c r="AO1317" s="1"/>
  <c r="Q1189"/>
  <c r="AA1189" s="1"/>
  <c r="AO1189" s="1"/>
  <c r="Q577"/>
  <c r="AA577" s="1"/>
  <c r="AO577" s="1"/>
  <c r="Q449"/>
  <c r="AA449" s="1"/>
  <c r="AO449" s="1"/>
  <c r="Q321"/>
  <c r="AA321" s="1"/>
  <c r="AO321" s="1"/>
  <c r="Q193"/>
  <c r="AA193" s="1"/>
  <c r="AO193" s="1"/>
  <c r="Q65"/>
  <c r="AA65" s="1"/>
  <c r="AO65" s="1"/>
  <c r="Q965"/>
  <c r="AA965" s="1"/>
  <c r="AO965" s="1"/>
  <c r="Q837"/>
  <c r="AA837" s="1"/>
  <c r="AO837" s="1"/>
  <c r="Q709"/>
  <c r="AA709" s="1"/>
  <c r="AO709" s="1"/>
  <c r="Q581"/>
  <c r="AA581" s="1"/>
  <c r="AO581" s="1"/>
  <c r="Q453"/>
  <c r="AA453" s="1"/>
  <c r="AO453" s="1"/>
  <c r="Q293"/>
  <c r="AA293" s="1"/>
  <c r="AO293" s="1"/>
  <c r="Q165"/>
  <c r="AA165" s="1"/>
  <c r="AO165" s="1"/>
  <c r="Q37"/>
  <c r="AA37" s="1"/>
  <c r="AO37" s="1"/>
  <c r="Q2723"/>
  <c r="AA2723" s="1"/>
  <c r="AO2723" s="1"/>
  <c r="Q2179"/>
  <c r="AA2179" s="1"/>
  <c r="AO2179" s="1"/>
  <c r="Q1699"/>
  <c r="AA1699" s="1"/>
  <c r="AO1699" s="1"/>
  <c r="Q1187"/>
  <c r="AA1187" s="1"/>
  <c r="AO1187" s="1"/>
  <c r="Q1022"/>
  <c r="AA1022" s="1"/>
  <c r="AO1022" s="1"/>
  <c r="Q727"/>
  <c r="AA727" s="1"/>
  <c r="AO727" s="1"/>
  <c r="Q1770"/>
  <c r="AA1770" s="1"/>
  <c r="AO1770" s="1"/>
  <c r="Q1258"/>
  <c r="AA1258" s="1"/>
  <c r="AO1258" s="1"/>
  <c r="Q906"/>
  <c r="AA906" s="1"/>
  <c r="AO906" s="1"/>
  <c r="Q458"/>
  <c r="AA458" s="1"/>
  <c r="AO458" s="1"/>
  <c r="Q654"/>
  <c r="AA654" s="1"/>
  <c r="AO654" s="1"/>
  <c r="Q415"/>
  <c r="AA415" s="1"/>
  <c r="AO415" s="1"/>
  <c r="Q2947"/>
  <c r="AA2947" s="1"/>
  <c r="AO2947" s="1"/>
  <c r="Q2371"/>
  <c r="AA2371" s="1"/>
  <c r="AO2371" s="1"/>
  <c r="Q1827"/>
  <c r="AA1827" s="1"/>
  <c r="AO1827" s="1"/>
  <c r="Q1283"/>
  <c r="AA1283" s="1"/>
  <c r="AO1283" s="1"/>
  <c r="Q867"/>
  <c r="AA867" s="1"/>
  <c r="AO867" s="1"/>
  <c r="Q407"/>
  <c r="AA407" s="1"/>
  <c r="AO407" s="1"/>
  <c r="Q1290"/>
  <c r="AA1290" s="1"/>
  <c r="AO1290" s="1"/>
  <c r="Q682"/>
  <c r="AA682" s="1"/>
  <c r="AO682" s="1"/>
  <c r="Q330"/>
  <c r="AA330" s="1"/>
  <c r="AO330" s="1"/>
  <c r="Q2414"/>
  <c r="AA2414" s="1"/>
  <c r="AO2414" s="1"/>
  <c r="Q103"/>
  <c r="AA103" s="1"/>
  <c r="AO103" s="1"/>
  <c r="Q1214"/>
  <c r="AA1214" s="1"/>
  <c r="AO1214" s="1"/>
  <c r="Q2223"/>
  <c r="AA2223" s="1"/>
  <c r="AO2223" s="1"/>
  <c r="Q1063"/>
  <c r="AA1063" s="1"/>
  <c r="AO1063" s="1"/>
  <c r="Q1522"/>
  <c r="AA1522" s="1"/>
  <c r="AO1522" s="1"/>
  <c r="Q1010"/>
  <c r="AA1010" s="1"/>
  <c r="AO1010" s="1"/>
  <c r="Q370"/>
  <c r="AA370" s="1"/>
  <c r="AO370" s="1"/>
  <c r="Q2990"/>
  <c r="AA2990" s="1"/>
  <c r="AO2990" s="1"/>
  <c r="Q2158"/>
  <c r="AA2158" s="1"/>
  <c r="AO2158" s="1"/>
  <c r="Q1455"/>
  <c r="AA1455" s="1"/>
  <c r="AO1455" s="1"/>
  <c r="Q334"/>
  <c r="AA334" s="1"/>
  <c r="AO334" s="1"/>
  <c r="Q1839"/>
  <c r="AA1839" s="1"/>
  <c r="AO1839" s="1"/>
  <c r="Q871"/>
  <c r="AA871" s="1"/>
  <c r="AO871" s="1"/>
  <c r="Q1490"/>
  <c r="AA1490" s="1"/>
  <c r="AO1490" s="1"/>
  <c r="Q978"/>
  <c r="AA978" s="1"/>
  <c r="AO978" s="1"/>
  <c r="Q562"/>
  <c r="AA562" s="1"/>
  <c r="AO562" s="1"/>
  <c r="Q114"/>
  <c r="AA114" s="1"/>
  <c r="AO114" s="1"/>
  <c r="Q2702"/>
  <c r="AA2702" s="1"/>
  <c r="AO2702" s="1"/>
  <c r="Q2190"/>
  <c r="AA2190" s="1"/>
  <c r="AO2190" s="1"/>
  <c r="Q1166"/>
  <c r="AA1166" s="1"/>
  <c r="AO1166" s="1"/>
  <c r="Q207"/>
  <c r="AA207" s="1"/>
  <c r="AO207" s="1"/>
  <c r="Q1374"/>
  <c r="AA1374" s="1"/>
  <c r="AO1374" s="1"/>
  <c r="Q238"/>
  <c r="AA238" s="1"/>
  <c r="AO238" s="1"/>
  <c r="Q1159"/>
  <c r="AA1159" s="1"/>
  <c r="AO1159" s="1"/>
  <c r="Q647"/>
  <c r="AA647" s="1"/>
  <c r="AO647" s="1"/>
  <c r="Q263"/>
  <c r="AA263" s="1"/>
  <c r="AO263" s="1"/>
  <c r="Q770"/>
  <c r="AA770" s="1"/>
  <c r="AO770" s="1"/>
  <c r="Q514"/>
  <c r="AA514" s="1"/>
  <c r="AO514" s="1"/>
  <c r="Q322"/>
  <c r="AA322" s="1"/>
  <c r="AO322" s="1"/>
  <c r="Q66"/>
  <c r="AA66" s="1"/>
  <c r="AO66" s="1"/>
  <c r="Q622"/>
  <c r="AA622" s="1"/>
  <c r="AO622" s="1"/>
  <c r="Q1471"/>
  <c r="AA1471" s="1"/>
  <c r="AO1471" s="1"/>
  <c r="Q959"/>
  <c r="AA959" s="1"/>
  <c r="AO959" s="1"/>
  <c r="Q447"/>
  <c r="AA447" s="1"/>
  <c r="AO447" s="1"/>
  <c r="Q1555"/>
  <c r="AA1555" s="1"/>
  <c r="AO1555" s="1"/>
  <c r="Q1235"/>
  <c r="AA1235" s="1"/>
  <c r="AO1235" s="1"/>
  <c r="Q1742"/>
  <c r="AA1742" s="1"/>
  <c r="AO1742" s="1"/>
  <c r="Q1358"/>
  <c r="AA1358" s="1"/>
  <c r="AO1358" s="1"/>
  <c r="Q2732"/>
  <c r="AA2732" s="1"/>
  <c r="AO2732" s="1"/>
  <c r="Q2604"/>
  <c r="AA2604" s="1"/>
  <c r="AO2604" s="1"/>
  <c r="Q2156"/>
  <c r="AA2156" s="1"/>
  <c r="AO2156" s="1"/>
  <c r="Q2028"/>
  <c r="AA2028" s="1"/>
  <c r="AO2028" s="1"/>
  <c r="Q1772"/>
  <c r="AA1772" s="1"/>
  <c r="AO1772" s="1"/>
  <c r="Q1644"/>
  <c r="AA1644" s="1"/>
  <c r="AO1644" s="1"/>
  <c r="Q1388"/>
  <c r="AA1388" s="1"/>
  <c r="AO1388" s="1"/>
  <c r="Q1260"/>
  <c r="AA1260" s="1"/>
  <c r="AO1260" s="1"/>
  <c r="Q1004"/>
  <c r="AA1004" s="1"/>
  <c r="AO1004" s="1"/>
  <c r="Q876"/>
  <c r="AA876" s="1"/>
  <c r="AO876" s="1"/>
  <c r="Q748"/>
  <c r="AA748" s="1"/>
  <c r="AO748" s="1"/>
  <c r="Q620"/>
  <c r="AA620" s="1"/>
  <c r="AO620" s="1"/>
  <c r="Q492"/>
  <c r="AA492" s="1"/>
  <c r="AO492" s="1"/>
  <c r="Q364"/>
  <c r="AA364" s="1"/>
  <c r="AO364" s="1"/>
  <c r="Q236"/>
  <c r="AA236" s="1"/>
  <c r="AO236" s="1"/>
  <c r="Q140"/>
  <c r="AA140" s="1"/>
  <c r="AO140" s="1"/>
  <c r="Q12"/>
  <c r="AA12" s="1"/>
  <c r="AO12" s="1"/>
  <c r="Q503"/>
  <c r="AA503" s="1"/>
  <c r="AO503" s="1"/>
  <c r="Q3002"/>
  <c r="AA3002" s="1"/>
  <c r="AO3002" s="1"/>
  <c r="Q2202"/>
  <c r="AA2202" s="1"/>
  <c r="AO2202" s="1"/>
  <c r="Q890"/>
  <c r="AA890" s="1"/>
  <c r="AO890" s="1"/>
  <c r="Q2980"/>
  <c r="AA2980" s="1"/>
  <c r="AO2980" s="1"/>
  <c r="Q2852"/>
  <c r="AA2852" s="1"/>
  <c r="AO2852" s="1"/>
  <c r="Q2756"/>
  <c r="AA2756" s="1"/>
  <c r="AO2756" s="1"/>
  <c r="Q2628"/>
  <c r="AA2628" s="1"/>
  <c r="AO2628" s="1"/>
  <c r="Q2500"/>
  <c r="AA2500" s="1"/>
  <c r="AO2500" s="1"/>
  <c r="Q2372"/>
  <c r="AA2372" s="1"/>
  <c r="AO2372" s="1"/>
  <c r="Q2244"/>
  <c r="AA2244" s="1"/>
  <c r="AO2244" s="1"/>
  <c r="Q2116"/>
  <c r="AA2116" s="1"/>
  <c r="AO2116" s="1"/>
  <c r="Q1988"/>
  <c r="AA1988" s="1"/>
  <c r="AO1988" s="1"/>
  <c r="Q1860"/>
  <c r="AA1860" s="1"/>
  <c r="AO1860" s="1"/>
  <c r="Q1732"/>
  <c r="AA1732" s="1"/>
  <c r="AO1732" s="1"/>
  <c r="Q1604"/>
  <c r="AA1604" s="1"/>
  <c r="AO1604" s="1"/>
  <c r="Q1476"/>
  <c r="AA1476" s="1"/>
  <c r="AO1476" s="1"/>
  <c r="Q1252"/>
  <c r="AA1252" s="1"/>
  <c r="AO1252" s="1"/>
  <c r="Q1028"/>
  <c r="AA1028" s="1"/>
  <c r="AO1028" s="1"/>
  <c r="Q2856"/>
  <c r="AA2856" s="1"/>
  <c r="AO2856" s="1"/>
  <c r="Q2728"/>
  <c r="AA2728" s="1"/>
  <c r="AO2728" s="1"/>
  <c r="Q2600"/>
  <c r="AA2600" s="1"/>
  <c r="AO2600" s="1"/>
  <c r="Q2376"/>
  <c r="AA2376" s="1"/>
  <c r="AO2376" s="1"/>
  <c r="Q2248"/>
  <c r="AA2248" s="1"/>
  <c r="AO2248" s="1"/>
  <c r="Q2088"/>
  <c r="AA2088" s="1"/>
  <c r="AO2088" s="1"/>
  <c r="Q1992"/>
  <c r="AA1992" s="1"/>
  <c r="AO1992" s="1"/>
  <c r="Q1864"/>
  <c r="AA1864" s="1"/>
  <c r="AO1864" s="1"/>
  <c r="Q1768"/>
  <c r="AA1768" s="1"/>
  <c r="AO1768" s="1"/>
  <c r="Q1672"/>
  <c r="AA1672" s="1"/>
  <c r="AO1672" s="1"/>
  <c r="Q1544"/>
  <c r="AA1544" s="1"/>
  <c r="AO1544" s="1"/>
  <c r="Q1384"/>
  <c r="AA1384" s="1"/>
  <c r="AO1384" s="1"/>
  <c r="Q1256"/>
  <c r="AA1256" s="1"/>
  <c r="AO1256" s="1"/>
  <c r="Q1160"/>
  <c r="AA1160" s="1"/>
  <c r="AO1160" s="1"/>
  <c r="Q1032"/>
  <c r="AA1032" s="1"/>
  <c r="AO1032" s="1"/>
  <c r="Q936"/>
  <c r="AA936" s="1"/>
  <c r="AO936" s="1"/>
  <c r="Q808"/>
  <c r="AA808" s="1"/>
  <c r="AO808" s="1"/>
  <c r="Q712"/>
  <c r="AA712" s="1"/>
  <c r="AO712" s="1"/>
  <c r="Q584"/>
  <c r="AA584" s="1"/>
  <c r="AO584" s="1"/>
  <c r="Q456"/>
  <c r="AA456" s="1"/>
  <c r="AO456" s="1"/>
  <c r="Q328"/>
  <c r="AA328" s="1"/>
  <c r="AO328" s="1"/>
  <c r="Q232"/>
  <c r="AA232" s="1"/>
  <c r="AO232" s="1"/>
  <c r="Q136"/>
  <c r="AA136" s="1"/>
  <c r="AO136" s="1"/>
  <c r="Q673"/>
  <c r="AA673" s="1"/>
  <c r="AO673" s="1"/>
  <c r="Q2815"/>
  <c r="AA2815" s="1"/>
  <c r="AO2815" s="1"/>
  <c r="Q2431"/>
  <c r="AA2431" s="1"/>
  <c r="AO2431" s="1"/>
  <c r="Q2047"/>
  <c r="AA2047" s="1"/>
  <c r="AO2047" s="1"/>
  <c r="Q2042"/>
  <c r="AA2042" s="1"/>
  <c r="AO2042" s="1"/>
  <c r="Q1722"/>
  <c r="AA1722" s="1"/>
  <c r="AO1722" s="1"/>
  <c r="Q1466"/>
  <c r="AA1466" s="1"/>
  <c r="AO1466" s="1"/>
  <c r="Q1018"/>
  <c r="AA1018" s="1"/>
  <c r="AO1018" s="1"/>
  <c r="Q634"/>
  <c r="AA634" s="1"/>
  <c r="AO634" s="1"/>
  <c r="Q442"/>
  <c r="AA442" s="1"/>
  <c r="AO442" s="1"/>
  <c r="Q58"/>
  <c r="AA58" s="1"/>
  <c r="AO58" s="1"/>
  <c r="Q2901"/>
  <c r="AA2901" s="1"/>
  <c r="AO2901" s="1"/>
  <c r="Q2773"/>
  <c r="AA2773" s="1"/>
  <c r="AO2773" s="1"/>
  <c r="Q2645"/>
  <c r="AA2645" s="1"/>
  <c r="AO2645" s="1"/>
  <c r="Q2517"/>
  <c r="AA2517" s="1"/>
  <c r="AO2517" s="1"/>
  <c r="Q2389"/>
  <c r="AA2389" s="1"/>
  <c r="AO2389" s="1"/>
  <c r="Q2261"/>
  <c r="AA2261" s="1"/>
  <c r="AO2261" s="1"/>
  <c r="Q2133"/>
  <c r="AA2133" s="1"/>
  <c r="AO2133" s="1"/>
  <c r="Q2005"/>
  <c r="AA2005" s="1"/>
  <c r="AO2005" s="1"/>
  <c r="Q1877"/>
  <c r="AA1877" s="1"/>
  <c r="AO1877" s="1"/>
  <c r="Q1749"/>
  <c r="AA1749" s="1"/>
  <c r="AO1749" s="1"/>
  <c r="Q1621"/>
  <c r="AA1621" s="1"/>
  <c r="AO1621" s="1"/>
  <c r="Q1493"/>
  <c r="AA1493" s="1"/>
  <c r="AO1493" s="1"/>
  <c r="Q1365"/>
  <c r="AA1365" s="1"/>
  <c r="AO1365" s="1"/>
  <c r="Q1205"/>
  <c r="AA1205" s="1"/>
  <c r="AO1205" s="1"/>
  <c r="Q625"/>
  <c r="AA625" s="1"/>
  <c r="AO625" s="1"/>
  <c r="Q497"/>
  <c r="AA497" s="1"/>
  <c r="AO497" s="1"/>
  <c r="Q369"/>
  <c r="AA369" s="1"/>
  <c r="AO369" s="1"/>
  <c r="Q241"/>
  <c r="AA241" s="1"/>
  <c r="AO241" s="1"/>
  <c r="Q81"/>
  <c r="AA81" s="1"/>
  <c r="AO81" s="1"/>
  <c r="Q1572"/>
  <c r="AA1572" s="1"/>
  <c r="AO1572" s="1"/>
  <c r="Q1348"/>
  <c r="AA1348" s="1"/>
  <c r="AO1348" s="1"/>
  <c r="Q1220"/>
  <c r="AA1220" s="1"/>
  <c r="AO1220" s="1"/>
  <c r="Q900"/>
  <c r="AA900" s="1"/>
  <c r="AO900" s="1"/>
  <c r="Q740"/>
  <c r="AA740" s="1"/>
  <c r="AO740" s="1"/>
  <c r="Q548"/>
  <c r="AA548" s="1"/>
  <c r="AO548" s="1"/>
  <c r="Q420"/>
  <c r="AA420" s="1"/>
  <c r="AO420" s="1"/>
  <c r="Q292"/>
  <c r="AA292" s="1"/>
  <c r="AO292" s="1"/>
  <c r="Q100"/>
  <c r="AA100" s="1"/>
  <c r="AO100" s="1"/>
  <c r="Q917"/>
  <c r="AA917" s="1"/>
  <c r="AO917" s="1"/>
  <c r="Q853"/>
  <c r="AA853" s="1"/>
  <c r="AO853" s="1"/>
  <c r="Q789"/>
  <c r="AA789" s="1"/>
  <c r="AO789" s="1"/>
  <c r="Q725"/>
  <c r="AA725" s="1"/>
  <c r="AO725" s="1"/>
  <c r="Q661"/>
  <c r="AA661" s="1"/>
  <c r="AO661" s="1"/>
  <c r="Q597"/>
  <c r="AA597" s="1"/>
  <c r="AO597" s="1"/>
  <c r="Q533"/>
  <c r="AA533" s="1"/>
  <c r="AO533" s="1"/>
  <c r="Q469"/>
  <c r="AA469" s="1"/>
  <c r="AO469" s="1"/>
  <c r="Q405"/>
  <c r="AA405" s="1"/>
  <c r="AO405" s="1"/>
  <c r="Q341"/>
  <c r="AA341" s="1"/>
  <c r="AO341" s="1"/>
  <c r="Q277"/>
  <c r="AA277" s="1"/>
  <c r="AO277" s="1"/>
  <c r="Q213"/>
  <c r="AA213" s="1"/>
  <c r="AO213" s="1"/>
  <c r="Q149"/>
  <c r="AA149" s="1"/>
  <c r="AO149" s="1"/>
  <c r="Q85"/>
  <c r="AA85" s="1"/>
  <c r="AO85" s="1"/>
  <c r="Q21"/>
  <c r="AA21" s="1"/>
  <c r="AO21" s="1"/>
  <c r="Q329"/>
  <c r="AA329" s="1"/>
  <c r="AO329" s="1"/>
  <c r="Q41"/>
  <c r="AA41" s="1"/>
  <c r="AO41" s="1"/>
  <c r="Q22"/>
  <c r="AA22" s="1"/>
  <c r="AO22" s="1"/>
  <c r="Q2367"/>
  <c r="AA2367" s="1"/>
  <c r="AO2367" s="1"/>
  <c r="Q1855"/>
  <c r="AA1855" s="1"/>
  <c r="AO1855" s="1"/>
  <c r="Q2282"/>
  <c r="AA2282" s="1"/>
  <c r="AO2282" s="1"/>
  <c r="Q1754"/>
  <c r="AA1754" s="1"/>
  <c r="AO1754" s="1"/>
  <c r="Q1242"/>
  <c r="AA1242" s="1"/>
  <c r="AO1242" s="1"/>
  <c r="Q794"/>
  <c r="AA794" s="1"/>
  <c r="AO794" s="1"/>
  <c r="Q474"/>
  <c r="AA474" s="1"/>
  <c r="AO474" s="1"/>
  <c r="Q2981"/>
  <c r="AA2981" s="1"/>
  <c r="AO2981" s="1"/>
  <c r="Q2853"/>
  <c r="AA2853" s="1"/>
  <c r="AO2853" s="1"/>
  <c r="Q2725"/>
  <c r="AA2725" s="1"/>
  <c r="AO2725" s="1"/>
  <c r="Q2597"/>
  <c r="AA2597" s="1"/>
  <c r="AO2597" s="1"/>
  <c r="Q2469"/>
  <c r="AA2469" s="1"/>
  <c r="AO2469" s="1"/>
  <c r="Q2341"/>
  <c r="AA2341" s="1"/>
  <c r="AO2341" s="1"/>
  <c r="Q2213"/>
  <c r="AA2213" s="1"/>
  <c r="AO2213" s="1"/>
  <c r="Q2117"/>
  <c r="AA2117" s="1"/>
  <c r="AO2117" s="1"/>
  <c r="Q1989"/>
  <c r="AA1989" s="1"/>
  <c r="AO1989" s="1"/>
  <c r="Q1861"/>
  <c r="AA1861" s="1"/>
  <c r="AO1861" s="1"/>
  <c r="Q1733"/>
  <c r="AA1733" s="1"/>
  <c r="AO1733" s="1"/>
  <c r="Q1605"/>
  <c r="AA1605" s="1"/>
  <c r="AO1605" s="1"/>
  <c r="Q1477"/>
  <c r="AA1477" s="1"/>
  <c r="AO1477" s="1"/>
  <c r="Q1349"/>
  <c r="AA1349" s="1"/>
  <c r="AO1349" s="1"/>
  <c r="Q1221"/>
  <c r="AA1221" s="1"/>
  <c r="AO1221" s="1"/>
  <c r="Q641"/>
  <c r="AA641" s="1"/>
  <c r="AO641" s="1"/>
  <c r="Q545"/>
  <c r="AA545" s="1"/>
  <c r="AO545" s="1"/>
  <c r="Q417"/>
  <c r="AA417" s="1"/>
  <c r="AO417" s="1"/>
  <c r="Q289"/>
  <c r="AA289" s="1"/>
  <c r="AO289" s="1"/>
  <c r="Q161"/>
  <c r="AA161" s="1"/>
  <c r="AO161" s="1"/>
  <c r="Q33"/>
  <c r="AA33" s="1"/>
  <c r="AO33" s="1"/>
  <c r="Q1029"/>
  <c r="AA1029" s="1"/>
  <c r="AO1029" s="1"/>
  <c r="Q933"/>
  <c r="AA933" s="1"/>
  <c r="AO933" s="1"/>
  <c r="Q805"/>
  <c r="AA805" s="1"/>
  <c r="AO805" s="1"/>
  <c r="Q677"/>
  <c r="AA677" s="1"/>
  <c r="AO677" s="1"/>
  <c r="Q549"/>
  <c r="AA549" s="1"/>
  <c r="AO549" s="1"/>
  <c r="Q421"/>
  <c r="AA421" s="1"/>
  <c r="AO421" s="1"/>
  <c r="Q325"/>
  <c r="AA325" s="1"/>
  <c r="AO325" s="1"/>
  <c r="Q197"/>
  <c r="AA197" s="1"/>
  <c r="AO197" s="1"/>
  <c r="Q69"/>
  <c r="AA69" s="1"/>
  <c r="AO69" s="1"/>
  <c r="Q590"/>
  <c r="AA590" s="1"/>
  <c r="AO590" s="1"/>
  <c r="Q1311"/>
  <c r="AA1311" s="1"/>
  <c r="AO1311" s="1"/>
  <c r="Q927"/>
  <c r="AA927" s="1"/>
  <c r="AO927" s="1"/>
  <c r="Q479"/>
  <c r="AA479" s="1"/>
  <c r="AO479" s="1"/>
  <c r="Q2746"/>
  <c r="AA2746" s="1"/>
  <c r="AO2746" s="1"/>
  <c r="Q2979"/>
  <c r="AA2979" s="1"/>
  <c r="AO2979" s="1"/>
  <c r="Q2627"/>
  <c r="AA2627" s="1"/>
  <c r="AO2627" s="1"/>
  <c r="Q2051"/>
  <c r="AA2051" s="1"/>
  <c r="AO2051" s="1"/>
  <c r="Q1315"/>
  <c r="AA1315" s="1"/>
  <c r="AO1315" s="1"/>
  <c r="Q355"/>
  <c r="AA355" s="1"/>
  <c r="AO355" s="1"/>
  <c r="Q1710"/>
  <c r="AA1710" s="1"/>
  <c r="AO1710" s="1"/>
  <c r="Q1559"/>
  <c r="AA1559" s="1"/>
  <c r="AO1559" s="1"/>
  <c r="Q535"/>
  <c r="AA535" s="1"/>
  <c r="AO535" s="1"/>
  <c r="Q1642"/>
  <c r="AA1642" s="1"/>
  <c r="AO1642" s="1"/>
  <c r="Q1034"/>
  <c r="AA1034" s="1"/>
  <c r="AO1034" s="1"/>
  <c r="Q586"/>
  <c r="AA586" s="1"/>
  <c r="AO586" s="1"/>
  <c r="Q1375"/>
  <c r="AA1375" s="1"/>
  <c r="AO1375" s="1"/>
  <c r="Q2819"/>
  <c r="AA2819" s="1"/>
  <c r="AO2819" s="1"/>
  <c r="Q2211"/>
  <c r="AA2211" s="1"/>
  <c r="AO2211" s="1"/>
  <c r="Q1667"/>
  <c r="AA1667" s="1"/>
  <c r="AO1667" s="1"/>
  <c r="Q1155"/>
  <c r="AA1155" s="1"/>
  <c r="AO1155" s="1"/>
  <c r="Q451"/>
  <c r="AA451" s="1"/>
  <c r="AO451" s="1"/>
  <c r="Q1518"/>
  <c r="AA1518" s="1"/>
  <c r="AO1518" s="1"/>
  <c r="Q791"/>
  <c r="AA791" s="1"/>
  <c r="AO791" s="1"/>
  <c r="Q1802"/>
  <c r="AA1802" s="1"/>
  <c r="AO1802" s="1"/>
  <c r="Q1130"/>
  <c r="AA1130" s="1"/>
  <c r="AO1130" s="1"/>
  <c r="Q426"/>
  <c r="AA426" s="1"/>
  <c r="AO426" s="1"/>
  <c r="Q2734"/>
  <c r="AA2734" s="1"/>
  <c r="AO2734" s="1"/>
  <c r="Q1774"/>
  <c r="AA1774" s="1"/>
  <c r="AO1774" s="1"/>
  <c r="Q1038"/>
  <c r="AA1038" s="1"/>
  <c r="AO1038" s="1"/>
  <c r="Q1903"/>
  <c r="AA1903" s="1"/>
  <c r="AO1903" s="1"/>
  <c r="Q807"/>
  <c r="AA807" s="1"/>
  <c r="AO807" s="1"/>
  <c r="Q1394"/>
  <c r="AA1394" s="1"/>
  <c r="AO1394" s="1"/>
  <c r="Q850"/>
  <c r="AA850" s="1"/>
  <c r="AO850" s="1"/>
  <c r="Q210"/>
  <c r="AA210" s="1"/>
  <c r="AO210" s="1"/>
  <c r="Q2350"/>
  <c r="AA2350" s="1"/>
  <c r="AO2350" s="1"/>
  <c r="Q1071"/>
  <c r="AA1071" s="1"/>
  <c r="AO1071" s="1"/>
  <c r="Q1102"/>
  <c r="AA1102" s="1"/>
  <c r="AO1102" s="1"/>
  <c r="Q2543"/>
  <c r="AA2543" s="1"/>
  <c r="AO2543" s="1"/>
  <c r="Q1575"/>
  <c r="AA1575" s="1"/>
  <c r="AO1575" s="1"/>
  <c r="Q615"/>
  <c r="AA615" s="1"/>
  <c r="AO615" s="1"/>
  <c r="Q1106"/>
  <c r="AA1106" s="1"/>
  <c r="AO1106" s="1"/>
  <c r="Q690"/>
  <c r="AA690" s="1"/>
  <c r="AO690" s="1"/>
  <c r="Q242"/>
  <c r="AA242" s="1"/>
  <c r="AO242" s="1"/>
  <c r="Q2574"/>
  <c r="AA2574" s="1"/>
  <c r="AO2574" s="1"/>
  <c r="Q2062"/>
  <c r="AA2062" s="1"/>
  <c r="AO2062" s="1"/>
  <c r="Q142"/>
  <c r="AA142" s="1"/>
  <c r="AO142" s="1"/>
  <c r="Q591"/>
  <c r="AA591" s="1"/>
  <c r="AO591" s="1"/>
  <c r="Q2410"/>
  <c r="AA2410" s="1"/>
  <c r="AO2410" s="1"/>
  <c r="Q1246"/>
  <c r="AA1246" s="1"/>
  <c r="AO1246" s="1"/>
  <c r="Q2703"/>
  <c r="AA2703" s="1"/>
  <c r="AO2703" s="1"/>
  <c r="Q2319"/>
  <c r="AA2319" s="1"/>
  <c r="AO2319" s="1"/>
  <c r="Q1543"/>
  <c r="AA1543" s="1"/>
  <c r="AO1543" s="1"/>
  <c r="Q1031"/>
  <c r="AA1031" s="1"/>
  <c r="AO1031" s="1"/>
  <c r="Q391"/>
  <c r="AA391" s="1"/>
  <c r="AO391" s="1"/>
  <c r="Q2378"/>
  <c r="AA2378" s="1"/>
  <c r="AO2378" s="1"/>
  <c r="Q1218"/>
  <c r="AA1218" s="1"/>
  <c r="AO1218" s="1"/>
  <c r="Q962"/>
  <c r="AA962" s="1"/>
  <c r="AO962" s="1"/>
  <c r="Q706"/>
  <c r="AA706" s="1"/>
  <c r="AO706" s="1"/>
  <c r="Q386"/>
  <c r="AA386" s="1"/>
  <c r="AO386" s="1"/>
  <c r="Q130"/>
  <c r="AA130" s="1"/>
  <c r="AO130" s="1"/>
  <c r="Q1343"/>
  <c r="AA1343" s="1"/>
  <c r="AO1343" s="1"/>
  <c r="Q831"/>
  <c r="AA831" s="1"/>
  <c r="AO831" s="1"/>
  <c r="Q319"/>
  <c r="AA319" s="1"/>
  <c r="AO319" s="1"/>
  <c r="Q2394"/>
  <c r="AA2394" s="1"/>
  <c r="AO2394" s="1"/>
  <c r="Q1491"/>
  <c r="AA1491" s="1"/>
  <c r="AO1491" s="1"/>
  <c r="Q1299"/>
  <c r="AA1299" s="1"/>
  <c r="AO1299" s="1"/>
  <c r="Q1043"/>
  <c r="AA1043" s="1"/>
  <c r="AO1043" s="1"/>
  <c r="Q1230"/>
  <c r="AA1230" s="1"/>
  <c r="AO1230" s="1"/>
  <c r="Q1036"/>
  <c r="AA1036" s="1"/>
  <c r="AO1036" s="1"/>
  <c r="Q908"/>
  <c r="AA908" s="1"/>
  <c r="AO908" s="1"/>
  <c r="Q780"/>
  <c r="AA780" s="1"/>
  <c r="AO780" s="1"/>
  <c r="Q652"/>
  <c r="AA652" s="1"/>
  <c r="AO652" s="1"/>
  <c r="Q524"/>
  <c r="AA524" s="1"/>
  <c r="AO524" s="1"/>
  <c r="Q396"/>
  <c r="AA396" s="1"/>
  <c r="AO396" s="1"/>
  <c r="Q268"/>
  <c r="AA268" s="1"/>
  <c r="AO268" s="1"/>
  <c r="Q108"/>
  <c r="AA108" s="1"/>
  <c r="AO108" s="1"/>
  <c r="Q1015"/>
  <c r="AA1015" s="1"/>
  <c r="AO1015" s="1"/>
  <c r="Q631"/>
  <c r="AA631" s="1"/>
  <c r="AO631" s="1"/>
  <c r="Q127"/>
  <c r="AA127" s="1"/>
  <c r="AO127" s="1"/>
  <c r="Q1210"/>
  <c r="AA1210" s="1"/>
  <c r="AO1210" s="1"/>
  <c r="Q2884"/>
  <c r="AA2884" s="1"/>
  <c r="AO2884" s="1"/>
  <c r="Q2724"/>
  <c r="AA2724" s="1"/>
  <c r="AO2724" s="1"/>
  <c r="Q2596"/>
  <c r="AA2596" s="1"/>
  <c r="AO2596" s="1"/>
  <c r="Q2468"/>
  <c r="AA2468" s="1"/>
  <c r="AO2468" s="1"/>
  <c r="Q2340"/>
  <c r="AA2340" s="1"/>
  <c r="AO2340" s="1"/>
  <c r="Q2212"/>
  <c r="AA2212" s="1"/>
  <c r="AO2212" s="1"/>
  <c r="Q2084"/>
  <c r="AA2084" s="1"/>
  <c r="AO2084" s="1"/>
  <c r="Q1956"/>
  <c r="AA1956" s="1"/>
  <c r="AO1956" s="1"/>
  <c r="Q1828"/>
  <c r="AA1828" s="1"/>
  <c r="AO1828" s="1"/>
  <c r="Q1700"/>
  <c r="AA1700" s="1"/>
  <c r="AO1700" s="1"/>
  <c r="Q1412"/>
  <c r="AA1412" s="1"/>
  <c r="AO1412" s="1"/>
  <c r="Q868"/>
  <c r="AA868" s="1"/>
  <c r="AO868" s="1"/>
  <c r="Q324"/>
  <c r="AA324" s="1"/>
  <c r="AO324" s="1"/>
  <c r="Q164"/>
  <c r="AA164" s="1"/>
  <c r="AO164" s="1"/>
  <c r="Q2920"/>
  <c r="AA2920" s="1"/>
  <c r="AO2920" s="1"/>
  <c r="Q2824"/>
  <c r="AA2824" s="1"/>
  <c r="AO2824" s="1"/>
  <c r="Q2696"/>
  <c r="AA2696" s="1"/>
  <c r="AO2696" s="1"/>
  <c r="Q2568"/>
  <c r="AA2568" s="1"/>
  <c r="AO2568" s="1"/>
  <c r="Q2472"/>
  <c r="AA2472" s="1"/>
  <c r="AO2472" s="1"/>
  <c r="Q2408"/>
  <c r="AA2408" s="1"/>
  <c r="AO2408" s="1"/>
  <c r="Q2280"/>
  <c r="AA2280" s="1"/>
  <c r="AO2280" s="1"/>
  <c r="Q2152"/>
  <c r="AA2152" s="1"/>
  <c r="AO2152" s="1"/>
  <c r="Q2056"/>
  <c r="AA2056" s="1"/>
  <c r="AO2056" s="1"/>
  <c r="Q1896"/>
  <c r="AA1896" s="1"/>
  <c r="AO1896" s="1"/>
  <c r="Q1704"/>
  <c r="AA1704" s="1"/>
  <c r="AO1704" s="1"/>
  <c r="Q1576"/>
  <c r="AA1576" s="1"/>
  <c r="AO1576" s="1"/>
  <c r="Q1448"/>
  <c r="AA1448" s="1"/>
  <c r="AO1448" s="1"/>
  <c r="Q1352"/>
  <c r="AA1352" s="1"/>
  <c r="AO1352" s="1"/>
  <c r="Q1192"/>
  <c r="AA1192" s="1"/>
  <c r="AO1192" s="1"/>
  <c r="Q1064"/>
  <c r="AA1064" s="1"/>
  <c r="AO1064" s="1"/>
  <c r="Q904"/>
  <c r="AA904" s="1"/>
  <c r="AO904" s="1"/>
  <c r="Q744"/>
  <c r="AA744" s="1"/>
  <c r="AO744" s="1"/>
  <c r="Q616"/>
  <c r="AA616" s="1"/>
  <c r="AO616" s="1"/>
  <c r="Q488"/>
  <c r="AA488" s="1"/>
  <c r="AO488" s="1"/>
  <c r="Q360"/>
  <c r="AA360" s="1"/>
  <c r="AO360" s="1"/>
  <c r="Q200"/>
  <c r="AA200" s="1"/>
  <c r="AO200" s="1"/>
  <c r="Q40"/>
  <c r="AA40" s="1"/>
  <c r="AO40" s="1"/>
  <c r="Q2559"/>
  <c r="AA2559" s="1"/>
  <c r="AO2559" s="1"/>
  <c r="Q1919"/>
  <c r="AA1919" s="1"/>
  <c r="AO1919" s="1"/>
  <c r="Q2842"/>
  <c r="AA2842" s="1"/>
  <c r="AO2842" s="1"/>
  <c r="Q1658"/>
  <c r="AA1658" s="1"/>
  <c r="AO1658" s="1"/>
  <c r="Q1402"/>
  <c r="AA1402" s="1"/>
  <c r="AO1402" s="1"/>
  <c r="Q1082"/>
  <c r="AA1082" s="1"/>
  <c r="AO1082" s="1"/>
  <c r="Q826"/>
  <c r="AA826" s="1"/>
  <c r="AO826" s="1"/>
  <c r="Q506"/>
  <c r="AA506" s="1"/>
  <c r="AO506" s="1"/>
  <c r="Q250"/>
  <c r="AA250" s="1"/>
  <c r="AO250" s="1"/>
  <c r="Q2997"/>
  <c r="AA2997" s="1"/>
  <c r="AO2997" s="1"/>
  <c r="Q2869"/>
  <c r="AA2869" s="1"/>
  <c r="AO2869" s="1"/>
  <c r="Q2741"/>
  <c r="AA2741" s="1"/>
  <c r="AO2741" s="1"/>
  <c r="Q2613"/>
  <c r="AA2613" s="1"/>
  <c r="AO2613" s="1"/>
  <c r="Q2485"/>
  <c r="AA2485" s="1"/>
  <c r="AO2485" s="1"/>
  <c r="Q2357"/>
  <c r="AA2357" s="1"/>
  <c r="AO2357" s="1"/>
  <c r="Q2229"/>
  <c r="AA2229" s="1"/>
  <c r="AO2229" s="1"/>
  <c r="Q2101"/>
  <c r="AA2101" s="1"/>
  <c r="AO2101" s="1"/>
  <c r="Q1973"/>
  <c r="AA1973" s="1"/>
  <c r="AO1973" s="1"/>
  <c r="Q1845"/>
  <c r="AA1845" s="1"/>
  <c r="AO1845" s="1"/>
  <c r="Q1717"/>
  <c r="AA1717" s="1"/>
  <c r="AO1717" s="1"/>
  <c r="Q1589"/>
  <c r="AA1589" s="1"/>
  <c r="AO1589" s="1"/>
  <c r="Q1461"/>
  <c r="AA1461" s="1"/>
  <c r="AO1461" s="1"/>
  <c r="Q1333"/>
  <c r="AA1333" s="1"/>
  <c r="AO1333" s="1"/>
  <c r="Q1237"/>
  <c r="AA1237" s="1"/>
  <c r="AO1237" s="1"/>
  <c r="Q657"/>
  <c r="AA657" s="1"/>
  <c r="AO657" s="1"/>
  <c r="Q529"/>
  <c r="AA529" s="1"/>
  <c r="AO529" s="1"/>
  <c r="Q401"/>
  <c r="AA401" s="1"/>
  <c r="AO401" s="1"/>
  <c r="Q273"/>
  <c r="AA273" s="1"/>
  <c r="AO273" s="1"/>
  <c r="Q177"/>
  <c r="AA177" s="1"/>
  <c r="AO177" s="1"/>
  <c r="Q49"/>
  <c r="AA49" s="1"/>
  <c r="AO49" s="1"/>
  <c r="Q1380"/>
  <c r="AA1380" s="1"/>
  <c r="AO1380" s="1"/>
  <c r="Q1124"/>
  <c r="AA1124" s="1"/>
  <c r="AO1124" s="1"/>
  <c r="Q996"/>
  <c r="AA996" s="1"/>
  <c r="AO996" s="1"/>
  <c r="Q804"/>
  <c r="AA804" s="1"/>
  <c r="AO804" s="1"/>
  <c r="Q708"/>
  <c r="AA708" s="1"/>
  <c r="AO708" s="1"/>
  <c r="Q580"/>
  <c r="AA580" s="1"/>
  <c r="AO580" s="1"/>
  <c r="Q452"/>
  <c r="AA452" s="1"/>
  <c r="AO452" s="1"/>
  <c r="Q196"/>
  <c r="AA196" s="1"/>
  <c r="AO196" s="1"/>
  <c r="Q68"/>
  <c r="AA68" s="1"/>
  <c r="AO68" s="1"/>
  <c r="Q1077"/>
  <c r="AA1077" s="1"/>
  <c r="AO1077" s="1"/>
  <c r="Q1013"/>
  <c r="AA1013" s="1"/>
  <c r="AO1013" s="1"/>
  <c r="Q899"/>
  <c r="AA899" s="1"/>
  <c r="AO899" s="1"/>
  <c r="Q419"/>
  <c r="AA419" s="1"/>
  <c r="AO419" s="1"/>
  <c r="Q894"/>
  <c r="AA894" s="1"/>
  <c r="AO894" s="1"/>
  <c r="Q1431"/>
  <c r="AA1431" s="1"/>
  <c r="AO1431" s="1"/>
  <c r="Q547"/>
  <c r="AA547" s="1"/>
  <c r="AO547" s="1"/>
  <c r="Q1111"/>
  <c r="AA1111" s="1"/>
  <c r="AO1111" s="1"/>
  <c r="Q110"/>
  <c r="AA110" s="1"/>
  <c r="AO110" s="1"/>
  <c r="Q478"/>
  <c r="AA478" s="1"/>
  <c r="AO478" s="1"/>
  <c r="Q974"/>
  <c r="AA974" s="1"/>
  <c r="AO974" s="1"/>
  <c r="Q830"/>
  <c r="AA830" s="1"/>
  <c r="AO830" s="1"/>
  <c r="Q574"/>
  <c r="AA574" s="1"/>
  <c r="AO574" s="1"/>
  <c r="Q1570"/>
  <c r="AA1570" s="1"/>
  <c r="AO1570" s="1"/>
  <c r="Q1442"/>
  <c r="AA1442" s="1"/>
  <c r="AO1442" s="1"/>
  <c r="Q1314"/>
  <c r="AA1314" s="1"/>
  <c r="AO1314" s="1"/>
  <c r="Q1186"/>
  <c r="AA1186" s="1"/>
  <c r="AO1186" s="1"/>
  <c r="Q686"/>
  <c r="AA686" s="1"/>
  <c r="AO686" s="1"/>
  <c r="Q62"/>
  <c r="AA62" s="1"/>
  <c r="AO62" s="1"/>
  <c r="Q926"/>
  <c r="AA926" s="1"/>
  <c r="AO926" s="1"/>
  <c r="Q2903"/>
  <c r="AA2903" s="1"/>
  <c r="AO2903" s="1"/>
  <c r="Q2519"/>
  <c r="AA2519" s="1"/>
  <c r="AO2519" s="1"/>
  <c r="Q2839"/>
  <c r="AA2839" s="1"/>
  <c r="AO2839" s="1"/>
  <c r="Q2850"/>
  <c r="AA2850" s="1"/>
  <c r="AO2850" s="1"/>
  <c r="Q2434"/>
  <c r="AA2434" s="1"/>
  <c r="AO2434" s="1"/>
  <c r="Q2498"/>
  <c r="AA2498" s="1"/>
  <c r="AO2498" s="1"/>
  <c r="U894"/>
  <c r="T894"/>
  <c r="AD894" s="1"/>
  <c r="AR894" s="1"/>
  <c r="S894"/>
  <c r="P894"/>
  <c r="R894"/>
  <c r="AB894" s="1"/>
  <c r="AP894" s="1"/>
  <c r="U547"/>
  <c r="T547"/>
  <c r="AD547" s="1"/>
  <c r="AR547" s="1"/>
  <c r="S547"/>
  <c r="R547"/>
  <c r="AB547" s="1"/>
  <c r="AP547" s="1"/>
  <c r="P547"/>
  <c r="U478"/>
  <c r="T478"/>
  <c r="AD478" s="1"/>
  <c r="AR478" s="1"/>
  <c r="S478"/>
  <c r="P478"/>
  <c r="R478"/>
  <c r="AB478" s="1"/>
  <c r="AP478" s="1"/>
  <c r="U686"/>
  <c r="T686"/>
  <c r="AD686" s="1"/>
  <c r="AR686" s="1"/>
  <c r="S686"/>
  <c r="P686"/>
  <c r="R686"/>
  <c r="AB686" s="1"/>
  <c r="AP686" s="1"/>
  <c r="U2903"/>
  <c r="T2903"/>
  <c r="AD2903" s="1"/>
  <c r="AR2903" s="1"/>
  <c r="S2903"/>
  <c r="R2903"/>
  <c r="AB2903" s="1"/>
  <c r="AP2903" s="1"/>
  <c r="P2903"/>
  <c r="U2519"/>
  <c r="T2519"/>
  <c r="AD2519" s="1"/>
  <c r="AR2519" s="1"/>
  <c r="S2519"/>
  <c r="R2519"/>
  <c r="AB2519" s="1"/>
  <c r="AP2519" s="1"/>
  <c r="P2519"/>
  <c r="U2839"/>
  <c r="T2839"/>
  <c r="AD2839" s="1"/>
  <c r="AR2839" s="1"/>
  <c r="S2839"/>
  <c r="R2839"/>
  <c r="AB2839" s="1"/>
  <c r="AP2839" s="1"/>
  <c r="P2839"/>
  <c r="U2434"/>
  <c r="T2434"/>
  <c r="AD2434" s="1"/>
  <c r="AR2434" s="1"/>
  <c r="R2434"/>
  <c r="AB2434" s="1"/>
  <c r="AP2434" s="1"/>
  <c r="P2434"/>
  <c r="S2434"/>
  <c r="U2498"/>
  <c r="T2498"/>
  <c r="AD2498" s="1"/>
  <c r="AR2498" s="1"/>
  <c r="R2498"/>
  <c r="AB2498" s="1"/>
  <c r="AP2498" s="1"/>
  <c r="P2498"/>
  <c r="S2498"/>
  <c r="U1591"/>
  <c r="T1591"/>
  <c r="AD1591" s="1"/>
  <c r="AR1591" s="1"/>
  <c r="S1591"/>
  <c r="R1591"/>
  <c r="AB1591" s="1"/>
  <c r="AP1591" s="1"/>
  <c r="P1591"/>
  <c r="U1335"/>
  <c r="T1335"/>
  <c r="AD1335" s="1"/>
  <c r="AR1335" s="1"/>
  <c r="S1335"/>
  <c r="R1335"/>
  <c r="AB1335" s="1"/>
  <c r="AP1335" s="1"/>
  <c r="P1335"/>
  <c r="U1079"/>
  <c r="T1079"/>
  <c r="AD1079" s="1"/>
  <c r="AR1079" s="1"/>
  <c r="S1079"/>
  <c r="R1079"/>
  <c r="AB1079" s="1"/>
  <c r="AP1079" s="1"/>
  <c r="P1079"/>
  <c r="U2466"/>
  <c r="T2466"/>
  <c r="AD2466" s="1"/>
  <c r="AR2466" s="1"/>
  <c r="R2466"/>
  <c r="AB2466" s="1"/>
  <c r="AP2466" s="1"/>
  <c r="P2466"/>
  <c r="S2466"/>
  <c r="U1826"/>
  <c r="T1826"/>
  <c r="AD1826" s="1"/>
  <c r="AR1826" s="1"/>
  <c r="R1826"/>
  <c r="AB1826" s="1"/>
  <c r="AP1826" s="1"/>
  <c r="P1826"/>
  <c r="S1826"/>
  <c r="U1698"/>
  <c r="T1698"/>
  <c r="AD1698" s="1"/>
  <c r="AR1698" s="1"/>
  <c r="R1698"/>
  <c r="AB1698" s="1"/>
  <c r="AP1698" s="1"/>
  <c r="P1698"/>
  <c r="S1698"/>
  <c r="U2935"/>
  <c r="T2935"/>
  <c r="AD2935" s="1"/>
  <c r="AR2935" s="1"/>
  <c r="S2935"/>
  <c r="R2935"/>
  <c r="AB2935" s="1"/>
  <c r="AP2935" s="1"/>
  <c r="P2935"/>
  <c r="U2679"/>
  <c r="T2679"/>
  <c r="AD2679" s="1"/>
  <c r="AR2679" s="1"/>
  <c r="S2679"/>
  <c r="R2679"/>
  <c r="AB2679" s="1"/>
  <c r="AP2679" s="1"/>
  <c r="P2679"/>
  <c r="U2423"/>
  <c r="T2423"/>
  <c r="AD2423" s="1"/>
  <c r="AR2423" s="1"/>
  <c r="S2423"/>
  <c r="R2423"/>
  <c r="AB2423" s="1"/>
  <c r="AP2423" s="1"/>
  <c r="P2423"/>
  <c r="U2167"/>
  <c r="T2167"/>
  <c r="AD2167" s="1"/>
  <c r="AR2167" s="1"/>
  <c r="S2167"/>
  <c r="R2167"/>
  <c r="AB2167" s="1"/>
  <c r="AP2167" s="1"/>
  <c r="P2167"/>
  <c r="U1911"/>
  <c r="T1911"/>
  <c r="AD1911" s="1"/>
  <c r="AR1911" s="1"/>
  <c r="S1911"/>
  <c r="R1911"/>
  <c r="AB1911" s="1"/>
  <c r="AP1911" s="1"/>
  <c r="P1911"/>
  <c r="U1655"/>
  <c r="T1655"/>
  <c r="AD1655" s="1"/>
  <c r="AR1655" s="1"/>
  <c r="S1655"/>
  <c r="R1655"/>
  <c r="AB1655" s="1"/>
  <c r="AP1655" s="1"/>
  <c r="P1655"/>
  <c r="U2199"/>
  <c r="T2199"/>
  <c r="AD2199" s="1"/>
  <c r="AR2199" s="1"/>
  <c r="S2199"/>
  <c r="R2199"/>
  <c r="AB2199" s="1"/>
  <c r="AP2199" s="1"/>
  <c r="P2199"/>
  <c r="U2530"/>
  <c r="T2530"/>
  <c r="AD2530" s="1"/>
  <c r="AR2530" s="1"/>
  <c r="R2530"/>
  <c r="AB2530" s="1"/>
  <c r="AP2530" s="1"/>
  <c r="P2530"/>
  <c r="S2530"/>
  <c r="U2882"/>
  <c r="T2882"/>
  <c r="AD2882" s="1"/>
  <c r="AR2882" s="1"/>
  <c r="R2882"/>
  <c r="AB2882" s="1"/>
  <c r="AP2882" s="1"/>
  <c r="P2882"/>
  <c r="S2882"/>
  <c r="U2402"/>
  <c r="T2402"/>
  <c r="AD2402" s="1"/>
  <c r="AR2402" s="1"/>
  <c r="R2402"/>
  <c r="AB2402" s="1"/>
  <c r="AP2402" s="1"/>
  <c r="P2402"/>
  <c r="S2402"/>
  <c r="U1943"/>
  <c r="T1943"/>
  <c r="AD1943" s="1"/>
  <c r="AR1943" s="1"/>
  <c r="S1943"/>
  <c r="R1943"/>
  <c r="AB1943" s="1"/>
  <c r="AP1943" s="1"/>
  <c r="P1943"/>
  <c r="U2242"/>
  <c r="T2242"/>
  <c r="AD2242" s="1"/>
  <c r="AR2242" s="1"/>
  <c r="R2242"/>
  <c r="AB2242" s="1"/>
  <c r="AP2242" s="1"/>
  <c r="P2242"/>
  <c r="S2242"/>
  <c r="U2914"/>
  <c r="R2914"/>
  <c r="AB2914" s="1"/>
  <c r="AP2914" s="1"/>
  <c r="T2914"/>
  <c r="AD2914" s="1"/>
  <c r="AR2914" s="1"/>
  <c r="P2914"/>
  <c r="S2914"/>
  <c r="U2978"/>
  <c r="R2978"/>
  <c r="AB2978" s="1"/>
  <c r="AP2978" s="1"/>
  <c r="P2978"/>
  <c r="S2978"/>
  <c r="T2978"/>
  <c r="AD2978" s="1"/>
  <c r="AR2978" s="1"/>
  <c r="U1954"/>
  <c r="T1954"/>
  <c r="AD1954" s="1"/>
  <c r="AR1954" s="1"/>
  <c r="R1954"/>
  <c r="AB1954" s="1"/>
  <c r="AP1954" s="1"/>
  <c r="P1954"/>
  <c r="S1954"/>
  <c r="U2999"/>
  <c r="T2999"/>
  <c r="AD2999" s="1"/>
  <c r="AR2999" s="1"/>
  <c r="S2999"/>
  <c r="R2999"/>
  <c r="AB2999" s="1"/>
  <c r="AP2999" s="1"/>
  <c r="P2999"/>
  <c r="U2743"/>
  <c r="T2743"/>
  <c r="AD2743" s="1"/>
  <c r="AR2743" s="1"/>
  <c r="S2743"/>
  <c r="R2743"/>
  <c r="AB2743" s="1"/>
  <c r="AP2743" s="1"/>
  <c r="P2743"/>
  <c r="U2487"/>
  <c r="T2487"/>
  <c r="AD2487" s="1"/>
  <c r="AR2487" s="1"/>
  <c r="S2487"/>
  <c r="R2487"/>
  <c r="AB2487" s="1"/>
  <c r="AP2487" s="1"/>
  <c r="P2487"/>
  <c r="U2231"/>
  <c r="T2231"/>
  <c r="AD2231" s="1"/>
  <c r="AR2231" s="1"/>
  <c r="S2231"/>
  <c r="R2231"/>
  <c r="AB2231" s="1"/>
  <c r="AP2231" s="1"/>
  <c r="P2231"/>
  <c r="U1975"/>
  <c r="T1975"/>
  <c r="AD1975" s="1"/>
  <c r="AR1975" s="1"/>
  <c r="S1975"/>
  <c r="R1975"/>
  <c r="AB1975" s="1"/>
  <c r="AP1975" s="1"/>
  <c r="P1975"/>
  <c r="U1719"/>
  <c r="T1719"/>
  <c r="AD1719" s="1"/>
  <c r="AR1719" s="1"/>
  <c r="S1719"/>
  <c r="R1719"/>
  <c r="AB1719" s="1"/>
  <c r="AP1719" s="1"/>
  <c r="P1719"/>
  <c r="U931"/>
  <c r="T931"/>
  <c r="AD931" s="1"/>
  <c r="AR931" s="1"/>
  <c r="S931"/>
  <c r="R931"/>
  <c r="AB931" s="1"/>
  <c r="AP931" s="1"/>
  <c r="P931"/>
  <c r="U483"/>
  <c r="T483"/>
  <c r="AD483" s="1"/>
  <c r="AR483" s="1"/>
  <c r="S483"/>
  <c r="R483"/>
  <c r="AB483" s="1"/>
  <c r="AP483" s="1"/>
  <c r="P483"/>
  <c r="U1303"/>
  <c r="T1303"/>
  <c r="AD1303" s="1"/>
  <c r="AR1303" s="1"/>
  <c r="S1303"/>
  <c r="R1303"/>
  <c r="AB1303" s="1"/>
  <c r="AP1303" s="1"/>
  <c r="P1303"/>
  <c r="U862"/>
  <c r="T862"/>
  <c r="AD862" s="1"/>
  <c r="AR862" s="1"/>
  <c r="S862"/>
  <c r="P862"/>
  <c r="R862"/>
  <c r="AB862" s="1"/>
  <c r="AP862" s="1"/>
  <c r="U414"/>
  <c r="T414"/>
  <c r="AD414" s="1"/>
  <c r="AR414" s="1"/>
  <c r="S414"/>
  <c r="P414"/>
  <c r="R414"/>
  <c r="AB414" s="1"/>
  <c r="AP414" s="1"/>
  <c r="U766"/>
  <c r="T766"/>
  <c r="AD766" s="1"/>
  <c r="AR766" s="1"/>
  <c r="S766"/>
  <c r="P766"/>
  <c r="R766"/>
  <c r="AB766" s="1"/>
  <c r="AP766" s="1"/>
  <c r="U878"/>
  <c r="T878"/>
  <c r="AD878" s="1"/>
  <c r="AR878" s="1"/>
  <c r="S878"/>
  <c r="P878"/>
  <c r="R878"/>
  <c r="AB878" s="1"/>
  <c r="AP878" s="1"/>
  <c r="U1154"/>
  <c r="T1154"/>
  <c r="AD1154" s="1"/>
  <c r="AR1154" s="1"/>
  <c r="R1154"/>
  <c r="AB1154" s="1"/>
  <c r="AP1154" s="1"/>
  <c r="P1154"/>
  <c r="S1154"/>
  <c r="U851"/>
  <c r="T851"/>
  <c r="AD851" s="1"/>
  <c r="AR851" s="1"/>
  <c r="S851"/>
  <c r="R851"/>
  <c r="AB851" s="1"/>
  <c r="AP851" s="1"/>
  <c r="P851"/>
  <c r="U595"/>
  <c r="T595"/>
  <c r="AD595" s="1"/>
  <c r="AR595" s="1"/>
  <c r="S595"/>
  <c r="R595"/>
  <c r="AB595" s="1"/>
  <c r="AP595" s="1"/>
  <c r="P595"/>
  <c r="U339"/>
  <c r="T339"/>
  <c r="AD339" s="1"/>
  <c r="AR339" s="1"/>
  <c r="S339"/>
  <c r="R339"/>
  <c r="AB339" s="1"/>
  <c r="AP339" s="1"/>
  <c r="P339"/>
  <c r="U83"/>
  <c r="T83"/>
  <c r="AD83" s="1"/>
  <c r="AR83" s="1"/>
  <c r="S83"/>
  <c r="R83"/>
  <c r="AB83" s="1"/>
  <c r="AP83" s="1"/>
  <c r="P83"/>
  <c r="U350"/>
  <c r="T350"/>
  <c r="AD350" s="1"/>
  <c r="AR350" s="1"/>
  <c r="S350"/>
  <c r="P350"/>
  <c r="R350"/>
  <c r="AB350" s="1"/>
  <c r="AP350" s="1"/>
  <c r="U2924"/>
  <c r="S2924"/>
  <c r="R2924"/>
  <c r="AB2924" s="1"/>
  <c r="AP2924" s="1"/>
  <c r="P2924"/>
  <c r="T2924"/>
  <c r="AD2924" s="1"/>
  <c r="AR2924" s="1"/>
  <c r="U2572"/>
  <c r="S2572"/>
  <c r="R2572"/>
  <c r="AB2572" s="1"/>
  <c r="AP2572" s="1"/>
  <c r="P2572"/>
  <c r="T2572"/>
  <c r="AD2572" s="1"/>
  <c r="AR2572" s="1"/>
  <c r="U2444"/>
  <c r="S2444"/>
  <c r="R2444"/>
  <c r="AB2444" s="1"/>
  <c r="AP2444" s="1"/>
  <c r="P2444"/>
  <c r="T2444"/>
  <c r="AD2444" s="1"/>
  <c r="AR2444" s="1"/>
  <c r="U2220"/>
  <c r="S2220"/>
  <c r="R2220"/>
  <c r="AB2220" s="1"/>
  <c r="AP2220" s="1"/>
  <c r="T2220"/>
  <c r="AD2220" s="1"/>
  <c r="AR2220" s="1"/>
  <c r="P2220"/>
  <c r="U1964"/>
  <c r="S1964"/>
  <c r="R1964"/>
  <c r="AB1964" s="1"/>
  <c r="AP1964" s="1"/>
  <c r="T1964"/>
  <c r="AD1964" s="1"/>
  <c r="AR1964" s="1"/>
  <c r="P1964"/>
  <c r="U1708"/>
  <c r="T1708"/>
  <c r="AD1708" s="1"/>
  <c r="AR1708" s="1"/>
  <c r="S1708"/>
  <c r="R1708"/>
  <c r="AB1708" s="1"/>
  <c r="AP1708" s="1"/>
  <c r="P1708"/>
  <c r="U1452"/>
  <c r="T1452"/>
  <c r="AD1452" s="1"/>
  <c r="AR1452" s="1"/>
  <c r="S1452"/>
  <c r="R1452"/>
  <c r="AB1452" s="1"/>
  <c r="AP1452" s="1"/>
  <c r="P1452"/>
  <c r="U1324"/>
  <c r="T1324"/>
  <c r="AD1324" s="1"/>
  <c r="AR1324" s="1"/>
  <c r="S1324"/>
  <c r="R1324"/>
  <c r="AB1324" s="1"/>
  <c r="AP1324" s="1"/>
  <c r="P1324"/>
  <c r="U1196"/>
  <c r="T1196"/>
  <c r="AD1196" s="1"/>
  <c r="AR1196" s="1"/>
  <c r="S1196"/>
  <c r="R1196"/>
  <c r="AB1196" s="1"/>
  <c r="AP1196" s="1"/>
  <c r="P1196"/>
  <c r="U1068"/>
  <c r="T1068"/>
  <c r="AD1068" s="1"/>
  <c r="AR1068" s="1"/>
  <c r="S1068"/>
  <c r="R1068"/>
  <c r="AB1068" s="1"/>
  <c r="AP1068" s="1"/>
  <c r="P1068"/>
  <c r="U1399"/>
  <c r="T1399"/>
  <c r="AD1399" s="1"/>
  <c r="AR1399" s="1"/>
  <c r="S1399"/>
  <c r="R1399"/>
  <c r="AB1399" s="1"/>
  <c r="AP1399" s="1"/>
  <c r="P1399"/>
  <c r="U1890"/>
  <c r="T1890"/>
  <c r="AD1890" s="1"/>
  <c r="AR1890" s="1"/>
  <c r="R1890"/>
  <c r="AB1890" s="1"/>
  <c r="AP1890" s="1"/>
  <c r="P1890"/>
  <c r="S1890"/>
  <c r="U507"/>
  <c r="T507"/>
  <c r="AD507" s="1"/>
  <c r="AR507" s="1"/>
  <c r="S507"/>
  <c r="R507"/>
  <c r="AB507" s="1"/>
  <c r="AP507" s="1"/>
  <c r="P507"/>
  <c r="U379"/>
  <c r="T379"/>
  <c r="AD379" s="1"/>
  <c r="AR379" s="1"/>
  <c r="S379"/>
  <c r="R379"/>
  <c r="AB379" s="1"/>
  <c r="AP379" s="1"/>
  <c r="P379"/>
  <c r="U251"/>
  <c r="T251"/>
  <c r="AD251" s="1"/>
  <c r="AR251" s="1"/>
  <c r="S251"/>
  <c r="R251"/>
  <c r="AB251" s="1"/>
  <c r="AP251" s="1"/>
  <c r="P251"/>
  <c r="U123"/>
  <c r="T123"/>
  <c r="AD123" s="1"/>
  <c r="AR123" s="1"/>
  <c r="S123"/>
  <c r="R123"/>
  <c r="AB123" s="1"/>
  <c r="AP123" s="1"/>
  <c r="P123"/>
  <c r="U2982"/>
  <c r="T2982"/>
  <c r="AD2982" s="1"/>
  <c r="AR2982" s="1"/>
  <c r="S2982"/>
  <c r="R2982"/>
  <c r="AB2982" s="1"/>
  <c r="AP2982" s="1"/>
  <c r="P2982"/>
  <c r="U2726"/>
  <c r="T2726"/>
  <c r="AD2726" s="1"/>
  <c r="AR2726" s="1"/>
  <c r="S2726"/>
  <c r="R2726"/>
  <c r="AB2726" s="1"/>
  <c r="AP2726" s="1"/>
  <c r="P2726"/>
  <c r="U2470"/>
  <c r="T2470"/>
  <c r="AD2470" s="1"/>
  <c r="AR2470" s="1"/>
  <c r="S2470"/>
  <c r="R2470"/>
  <c r="AB2470" s="1"/>
  <c r="AP2470" s="1"/>
  <c r="P2470"/>
  <c r="U2214"/>
  <c r="T2214"/>
  <c r="AD2214" s="1"/>
  <c r="AR2214" s="1"/>
  <c r="S2214"/>
  <c r="R2214"/>
  <c r="AB2214" s="1"/>
  <c r="AP2214" s="1"/>
  <c r="P2214"/>
  <c r="U1958"/>
  <c r="T1958"/>
  <c r="AD1958" s="1"/>
  <c r="AR1958" s="1"/>
  <c r="S1958"/>
  <c r="R1958"/>
  <c r="AB1958" s="1"/>
  <c r="AP1958" s="1"/>
  <c r="P1958"/>
  <c r="U1694"/>
  <c r="T1694"/>
  <c r="AD1694" s="1"/>
  <c r="AR1694" s="1"/>
  <c r="S1694"/>
  <c r="P1694"/>
  <c r="R1694"/>
  <c r="AB1694" s="1"/>
  <c r="AP1694" s="1"/>
  <c r="U3004"/>
  <c r="S3004"/>
  <c r="R3004"/>
  <c r="AB3004" s="1"/>
  <c r="AP3004" s="1"/>
  <c r="T3004"/>
  <c r="AD3004" s="1"/>
  <c r="AR3004" s="1"/>
  <c r="P3004"/>
  <c r="U2940"/>
  <c r="S2940"/>
  <c r="R2940"/>
  <c r="AB2940" s="1"/>
  <c r="AP2940" s="1"/>
  <c r="T2940"/>
  <c r="AD2940" s="1"/>
  <c r="AR2940" s="1"/>
  <c r="P2940"/>
  <c r="U2876"/>
  <c r="S2876"/>
  <c r="R2876"/>
  <c r="AB2876" s="1"/>
  <c r="AP2876" s="1"/>
  <c r="T2876"/>
  <c r="AD2876" s="1"/>
  <c r="AR2876" s="1"/>
  <c r="P2876"/>
  <c r="U2812"/>
  <c r="T2812"/>
  <c r="AD2812" s="1"/>
  <c r="AR2812" s="1"/>
  <c r="S2812"/>
  <c r="R2812"/>
  <c r="AB2812" s="1"/>
  <c r="AP2812" s="1"/>
  <c r="P2812"/>
  <c r="U2748"/>
  <c r="T2748"/>
  <c r="AD2748" s="1"/>
  <c r="AR2748" s="1"/>
  <c r="S2748"/>
  <c r="R2748"/>
  <c r="AB2748" s="1"/>
  <c r="AP2748" s="1"/>
  <c r="P2748"/>
  <c r="U2684"/>
  <c r="T2684"/>
  <c r="AD2684" s="1"/>
  <c r="AR2684" s="1"/>
  <c r="S2684"/>
  <c r="R2684"/>
  <c r="AB2684" s="1"/>
  <c r="AP2684" s="1"/>
  <c r="P2684"/>
  <c r="U2620"/>
  <c r="T2620"/>
  <c r="AD2620" s="1"/>
  <c r="AR2620" s="1"/>
  <c r="S2620"/>
  <c r="R2620"/>
  <c r="AB2620" s="1"/>
  <c r="AP2620" s="1"/>
  <c r="P2620"/>
  <c r="U2556"/>
  <c r="T2556"/>
  <c r="AD2556" s="1"/>
  <c r="AR2556" s="1"/>
  <c r="S2556"/>
  <c r="R2556"/>
  <c r="AB2556" s="1"/>
  <c r="AP2556" s="1"/>
  <c r="P2556"/>
  <c r="U2492"/>
  <c r="T2492"/>
  <c r="AD2492" s="1"/>
  <c r="AR2492" s="1"/>
  <c r="S2492"/>
  <c r="R2492"/>
  <c r="AB2492" s="1"/>
  <c r="AP2492" s="1"/>
  <c r="P2492"/>
  <c r="U2428"/>
  <c r="T2428"/>
  <c r="AD2428" s="1"/>
  <c r="AR2428" s="1"/>
  <c r="S2428"/>
  <c r="R2428"/>
  <c r="AB2428" s="1"/>
  <c r="AP2428" s="1"/>
  <c r="P2428"/>
  <c r="U2364"/>
  <c r="T2364"/>
  <c r="AD2364" s="1"/>
  <c r="AR2364" s="1"/>
  <c r="S2364"/>
  <c r="R2364"/>
  <c r="AB2364" s="1"/>
  <c r="AP2364" s="1"/>
  <c r="P2364"/>
  <c r="U2300"/>
  <c r="T2300"/>
  <c r="AD2300" s="1"/>
  <c r="AR2300" s="1"/>
  <c r="S2300"/>
  <c r="R2300"/>
  <c r="AB2300" s="1"/>
  <c r="AP2300" s="1"/>
  <c r="P2300"/>
  <c r="U2236"/>
  <c r="T2236"/>
  <c r="AD2236" s="1"/>
  <c r="AR2236" s="1"/>
  <c r="S2236"/>
  <c r="R2236"/>
  <c r="AB2236" s="1"/>
  <c r="AP2236" s="1"/>
  <c r="P2236"/>
  <c r="U2172"/>
  <c r="T2172"/>
  <c r="AD2172" s="1"/>
  <c r="AR2172" s="1"/>
  <c r="S2172"/>
  <c r="R2172"/>
  <c r="AB2172" s="1"/>
  <c r="AP2172" s="1"/>
  <c r="P2172"/>
  <c r="U2108"/>
  <c r="T2108"/>
  <c r="AD2108" s="1"/>
  <c r="AR2108" s="1"/>
  <c r="S2108"/>
  <c r="R2108"/>
  <c r="AB2108" s="1"/>
  <c r="AP2108" s="1"/>
  <c r="P2108"/>
  <c r="U2044"/>
  <c r="T2044"/>
  <c r="AD2044" s="1"/>
  <c r="AR2044" s="1"/>
  <c r="S2044"/>
  <c r="R2044"/>
  <c r="AB2044" s="1"/>
  <c r="AP2044" s="1"/>
  <c r="P2044"/>
  <c r="U1980"/>
  <c r="T1980"/>
  <c r="AD1980" s="1"/>
  <c r="AR1980" s="1"/>
  <c r="S1980"/>
  <c r="R1980"/>
  <c r="AB1980" s="1"/>
  <c r="AP1980" s="1"/>
  <c r="P1980"/>
  <c r="U1916"/>
  <c r="T1916"/>
  <c r="AD1916" s="1"/>
  <c r="AR1916" s="1"/>
  <c r="S1916"/>
  <c r="R1916"/>
  <c r="AB1916" s="1"/>
  <c r="AP1916" s="1"/>
  <c r="P1916"/>
  <c r="U1852"/>
  <c r="T1852"/>
  <c r="AD1852" s="1"/>
  <c r="AR1852" s="1"/>
  <c r="S1852"/>
  <c r="R1852"/>
  <c r="AB1852" s="1"/>
  <c r="AP1852" s="1"/>
  <c r="P1852"/>
  <c r="U1788"/>
  <c r="T1788"/>
  <c r="AD1788" s="1"/>
  <c r="AR1788" s="1"/>
  <c r="S1788"/>
  <c r="R1788"/>
  <c r="AB1788" s="1"/>
  <c r="AP1788" s="1"/>
  <c r="P1788"/>
  <c r="U1724"/>
  <c r="T1724"/>
  <c r="AD1724" s="1"/>
  <c r="AR1724" s="1"/>
  <c r="S1724"/>
  <c r="R1724"/>
  <c r="AB1724" s="1"/>
  <c r="AP1724" s="1"/>
  <c r="P1724"/>
  <c r="U1660"/>
  <c r="T1660"/>
  <c r="AD1660" s="1"/>
  <c r="AR1660" s="1"/>
  <c r="S1660"/>
  <c r="R1660"/>
  <c r="AB1660" s="1"/>
  <c r="AP1660" s="1"/>
  <c r="P1660"/>
  <c r="U1596"/>
  <c r="T1596"/>
  <c r="AD1596" s="1"/>
  <c r="AR1596" s="1"/>
  <c r="S1596"/>
  <c r="R1596"/>
  <c r="AB1596" s="1"/>
  <c r="AP1596" s="1"/>
  <c r="P1596"/>
  <c r="U1532"/>
  <c r="T1532"/>
  <c r="AD1532" s="1"/>
  <c r="AR1532" s="1"/>
  <c r="S1532"/>
  <c r="R1532"/>
  <c r="AB1532" s="1"/>
  <c r="AP1532" s="1"/>
  <c r="P1532"/>
  <c r="U1468"/>
  <c r="T1468"/>
  <c r="AD1468" s="1"/>
  <c r="AR1468" s="1"/>
  <c r="S1468"/>
  <c r="R1468"/>
  <c r="AB1468" s="1"/>
  <c r="AP1468" s="1"/>
  <c r="P1468"/>
  <c r="U1404"/>
  <c r="T1404"/>
  <c r="AD1404" s="1"/>
  <c r="AR1404" s="1"/>
  <c r="S1404"/>
  <c r="R1404"/>
  <c r="AB1404" s="1"/>
  <c r="AP1404" s="1"/>
  <c r="P1404"/>
  <c r="U1340"/>
  <c r="T1340"/>
  <c r="AD1340" s="1"/>
  <c r="AR1340" s="1"/>
  <c r="S1340"/>
  <c r="R1340"/>
  <c r="AB1340" s="1"/>
  <c r="AP1340" s="1"/>
  <c r="P1340"/>
  <c r="U1276"/>
  <c r="T1276"/>
  <c r="AD1276" s="1"/>
  <c r="AR1276" s="1"/>
  <c r="S1276"/>
  <c r="R1276"/>
  <c r="AB1276" s="1"/>
  <c r="AP1276" s="1"/>
  <c r="P1276"/>
  <c r="U1212"/>
  <c r="T1212"/>
  <c r="AD1212" s="1"/>
  <c r="AR1212" s="1"/>
  <c r="S1212"/>
  <c r="R1212"/>
  <c r="AB1212" s="1"/>
  <c r="AP1212" s="1"/>
  <c r="P1212"/>
  <c r="U1148"/>
  <c r="T1148"/>
  <c r="AD1148" s="1"/>
  <c r="AR1148" s="1"/>
  <c r="S1148"/>
  <c r="R1148"/>
  <c r="AB1148" s="1"/>
  <c r="AP1148" s="1"/>
  <c r="P1148"/>
  <c r="U1084"/>
  <c r="T1084"/>
  <c r="AD1084" s="1"/>
  <c r="AR1084" s="1"/>
  <c r="S1084"/>
  <c r="R1084"/>
  <c r="AB1084" s="1"/>
  <c r="AP1084" s="1"/>
  <c r="P1084"/>
  <c r="U1020"/>
  <c r="T1020"/>
  <c r="AD1020" s="1"/>
  <c r="AR1020" s="1"/>
  <c r="S1020"/>
  <c r="R1020"/>
  <c r="AB1020" s="1"/>
  <c r="AP1020" s="1"/>
  <c r="P1020"/>
  <c r="U956"/>
  <c r="T956"/>
  <c r="AD956" s="1"/>
  <c r="AR956" s="1"/>
  <c r="S956"/>
  <c r="R956"/>
  <c r="AB956" s="1"/>
  <c r="AP956" s="1"/>
  <c r="P956"/>
  <c r="U892"/>
  <c r="T892"/>
  <c r="AD892" s="1"/>
  <c r="AR892" s="1"/>
  <c r="S892"/>
  <c r="R892"/>
  <c r="AB892" s="1"/>
  <c r="AP892" s="1"/>
  <c r="P892"/>
  <c r="U828"/>
  <c r="T828"/>
  <c r="AD828" s="1"/>
  <c r="AR828" s="1"/>
  <c r="S828"/>
  <c r="R828"/>
  <c r="AB828" s="1"/>
  <c r="AP828" s="1"/>
  <c r="P828"/>
  <c r="U764"/>
  <c r="T764"/>
  <c r="AD764" s="1"/>
  <c r="AR764" s="1"/>
  <c r="S764"/>
  <c r="R764"/>
  <c r="AB764" s="1"/>
  <c r="AP764" s="1"/>
  <c r="P764"/>
  <c r="U700"/>
  <c r="T700"/>
  <c r="AD700" s="1"/>
  <c r="AR700" s="1"/>
  <c r="S700"/>
  <c r="R700"/>
  <c r="AB700" s="1"/>
  <c r="AP700" s="1"/>
  <c r="P700"/>
  <c r="U636"/>
  <c r="T636"/>
  <c r="AD636" s="1"/>
  <c r="AR636" s="1"/>
  <c r="S636"/>
  <c r="R636"/>
  <c r="AB636" s="1"/>
  <c r="AP636" s="1"/>
  <c r="P636"/>
  <c r="U572"/>
  <c r="T572"/>
  <c r="AD572" s="1"/>
  <c r="AR572" s="1"/>
  <c r="S572"/>
  <c r="R572"/>
  <c r="AB572" s="1"/>
  <c r="AP572" s="1"/>
  <c r="P572"/>
  <c r="U508"/>
  <c r="T508"/>
  <c r="AD508" s="1"/>
  <c r="AR508" s="1"/>
  <c r="S508"/>
  <c r="R508"/>
  <c r="AB508" s="1"/>
  <c r="AP508" s="1"/>
  <c r="P508"/>
  <c r="U444"/>
  <c r="T444"/>
  <c r="AD444" s="1"/>
  <c r="AR444" s="1"/>
  <c r="S444"/>
  <c r="R444"/>
  <c r="AB444" s="1"/>
  <c r="AP444" s="1"/>
  <c r="P444"/>
  <c r="U380"/>
  <c r="T380"/>
  <c r="AD380" s="1"/>
  <c r="AR380" s="1"/>
  <c r="S380"/>
  <c r="R380"/>
  <c r="AB380" s="1"/>
  <c r="AP380" s="1"/>
  <c r="P380"/>
  <c r="U316"/>
  <c r="T316"/>
  <c r="AD316" s="1"/>
  <c r="AR316" s="1"/>
  <c r="S316"/>
  <c r="R316"/>
  <c r="AB316" s="1"/>
  <c r="AP316" s="1"/>
  <c r="P316"/>
  <c r="U252"/>
  <c r="T252"/>
  <c r="AD252" s="1"/>
  <c r="AR252" s="1"/>
  <c r="S252"/>
  <c r="R252"/>
  <c r="AB252" s="1"/>
  <c r="AP252" s="1"/>
  <c r="P252"/>
  <c r="U188"/>
  <c r="T188"/>
  <c r="AD188" s="1"/>
  <c r="AR188" s="1"/>
  <c r="S188"/>
  <c r="R188"/>
  <c r="AB188" s="1"/>
  <c r="AP188" s="1"/>
  <c r="P188"/>
  <c r="T124"/>
  <c r="AD124" s="1"/>
  <c r="AR124" s="1"/>
  <c r="S124"/>
  <c r="R124"/>
  <c r="AB124" s="1"/>
  <c r="AP124" s="1"/>
  <c r="P124"/>
  <c r="U124"/>
  <c r="T60"/>
  <c r="AD60" s="1"/>
  <c r="AR60" s="1"/>
  <c r="U60"/>
  <c r="S60"/>
  <c r="R60"/>
  <c r="AB60" s="1"/>
  <c r="AP60" s="1"/>
  <c r="P60"/>
  <c r="U823"/>
  <c r="T823"/>
  <c r="AD823" s="1"/>
  <c r="AR823" s="1"/>
  <c r="S823"/>
  <c r="R823"/>
  <c r="AB823" s="1"/>
  <c r="AP823" s="1"/>
  <c r="P823"/>
  <c r="U567"/>
  <c r="T567"/>
  <c r="AD567" s="1"/>
  <c r="AR567" s="1"/>
  <c r="S567"/>
  <c r="R567"/>
  <c r="AB567" s="1"/>
  <c r="AP567" s="1"/>
  <c r="P567"/>
  <c r="U311"/>
  <c r="T311"/>
  <c r="AD311" s="1"/>
  <c r="AR311" s="1"/>
  <c r="S311"/>
  <c r="R311"/>
  <c r="AB311" s="1"/>
  <c r="AP311" s="1"/>
  <c r="P311"/>
  <c r="U63"/>
  <c r="T63"/>
  <c r="AD63" s="1"/>
  <c r="AR63" s="1"/>
  <c r="S63"/>
  <c r="R63"/>
  <c r="AB63" s="1"/>
  <c r="AP63" s="1"/>
  <c r="P63"/>
  <c r="U1818"/>
  <c r="T1818"/>
  <c r="AD1818" s="1"/>
  <c r="AR1818" s="1"/>
  <c r="R1818"/>
  <c r="AB1818" s="1"/>
  <c r="AP1818" s="1"/>
  <c r="S1818"/>
  <c r="P1818"/>
  <c r="U1562"/>
  <c r="T1562"/>
  <c r="AD1562" s="1"/>
  <c r="AR1562" s="1"/>
  <c r="R1562"/>
  <c r="AB1562" s="1"/>
  <c r="AP1562" s="1"/>
  <c r="S1562"/>
  <c r="P1562"/>
  <c r="U1434"/>
  <c r="T1434"/>
  <c r="AD1434" s="1"/>
  <c r="AR1434" s="1"/>
  <c r="R1434"/>
  <c r="AB1434" s="1"/>
  <c r="AP1434" s="1"/>
  <c r="S1434"/>
  <c r="P1434"/>
  <c r="U1050"/>
  <c r="T1050"/>
  <c r="AD1050" s="1"/>
  <c r="AR1050" s="1"/>
  <c r="R1050"/>
  <c r="AB1050" s="1"/>
  <c r="AP1050" s="1"/>
  <c r="S1050"/>
  <c r="P1050"/>
  <c r="U282"/>
  <c r="T282"/>
  <c r="AD282" s="1"/>
  <c r="AR282" s="1"/>
  <c r="S282"/>
  <c r="R282"/>
  <c r="AB282" s="1"/>
  <c r="AP282" s="1"/>
  <c r="P282"/>
  <c r="T2964"/>
  <c r="AD2964" s="1"/>
  <c r="AR2964" s="1"/>
  <c r="S2964"/>
  <c r="R2964"/>
  <c r="AB2964" s="1"/>
  <c r="AP2964" s="1"/>
  <c r="P2964"/>
  <c r="U2964"/>
  <c r="T2900"/>
  <c r="AD2900" s="1"/>
  <c r="AR2900" s="1"/>
  <c r="S2900"/>
  <c r="R2900"/>
  <c r="AB2900" s="1"/>
  <c r="AP2900" s="1"/>
  <c r="P2900"/>
  <c r="U2900"/>
  <c r="T2836"/>
  <c r="AD2836" s="1"/>
  <c r="AR2836" s="1"/>
  <c r="S2836"/>
  <c r="R2836"/>
  <c r="AB2836" s="1"/>
  <c r="AP2836" s="1"/>
  <c r="P2836"/>
  <c r="U2836"/>
  <c r="T2772"/>
  <c r="AD2772" s="1"/>
  <c r="AR2772" s="1"/>
  <c r="S2772"/>
  <c r="R2772"/>
  <c r="AB2772" s="1"/>
  <c r="AP2772" s="1"/>
  <c r="P2772"/>
  <c r="U2772"/>
  <c r="T2708"/>
  <c r="AD2708" s="1"/>
  <c r="AR2708" s="1"/>
  <c r="S2708"/>
  <c r="R2708"/>
  <c r="AB2708" s="1"/>
  <c r="AP2708" s="1"/>
  <c r="P2708"/>
  <c r="U2708"/>
  <c r="T2644"/>
  <c r="AD2644" s="1"/>
  <c r="AR2644" s="1"/>
  <c r="S2644"/>
  <c r="R2644"/>
  <c r="AB2644" s="1"/>
  <c r="AP2644" s="1"/>
  <c r="P2644"/>
  <c r="U2644"/>
  <c r="T2580"/>
  <c r="AD2580" s="1"/>
  <c r="AR2580" s="1"/>
  <c r="S2580"/>
  <c r="R2580"/>
  <c r="AB2580" s="1"/>
  <c r="AP2580" s="1"/>
  <c r="P2580"/>
  <c r="U2580"/>
  <c r="T2516"/>
  <c r="AD2516" s="1"/>
  <c r="AR2516" s="1"/>
  <c r="S2516"/>
  <c r="R2516"/>
  <c r="AB2516" s="1"/>
  <c r="AP2516" s="1"/>
  <c r="P2516"/>
  <c r="U2516"/>
  <c r="T2452"/>
  <c r="AD2452" s="1"/>
  <c r="AR2452" s="1"/>
  <c r="S2452"/>
  <c r="R2452"/>
  <c r="AB2452" s="1"/>
  <c r="AP2452" s="1"/>
  <c r="P2452"/>
  <c r="U2452"/>
  <c r="T2388"/>
  <c r="AD2388" s="1"/>
  <c r="AR2388" s="1"/>
  <c r="S2388"/>
  <c r="R2388"/>
  <c r="AB2388" s="1"/>
  <c r="AP2388" s="1"/>
  <c r="P2388"/>
  <c r="U2388"/>
  <c r="T2324"/>
  <c r="AD2324" s="1"/>
  <c r="AR2324" s="1"/>
  <c r="S2324"/>
  <c r="R2324"/>
  <c r="AB2324" s="1"/>
  <c r="AP2324" s="1"/>
  <c r="P2324"/>
  <c r="U2324"/>
  <c r="T2260"/>
  <c r="AD2260" s="1"/>
  <c r="AR2260" s="1"/>
  <c r="S2260"/>
  <c r="R2260"/>
  <c r="AB2260" s="1"/>
  <c r="AP2260" s="1"/>
  <c r="P2260"/>
  <c r="U2260"/>
  <c r="U2196"/>
  <c r="T2196"/>
  <c r="AD2196" s="1"/>
  <c r="AR2196" s="1"/>
  <c r="S2196"/>
  <c r="R2196"/>
  <c r="AB2196" s="1"/>
  <c r="AP2196" s="1"/>
  <c r="P2196"/>
  <c r="U2132"/>
  <c r="T2132"/>
  <c r="AD2132" s="1"/>
  <c r="AR2132" s="1"/>
  <c r="S2132"/>
  <c r="R2132"/>
  <c r="AB2132" s="1"/>
  <c r="AP2132" s="1"/>
  <c r="P2132"/>
  <c r="U2068"/>
  <c r="T2068"/>
  <c r="AD2068" s="1"/>
  <c r="AR2068" s="1"/>
  <c r="S2068"/>
  <c r="R2068"/>
  <c r="AB2068" s="1"/>
  <c r="AP2068" s="1"/>
  <c r="P2068"/>
  <c r="U2004"/>
  <c r="T2004"/>
  <c r="AD2004" s="1"/>
  <c r="AR2004" s="1"/>
  <c r="S2004"/>
  <c r="R2004"/>
  <c r="AB2004" s="1"/>
  <c r="AP2004" s="1"/>
  <c r="P2004"/>
  <c r="U1940"/>
  <c r="T1940"/>
  <c r="AD1940" s="1"/>
  <c r="AR1940" s="1"/>
  <c r="S1940"/>
  <c r="R1940"/>
  <c r="AB1940" s="1"/>
  <c r="AP1940" s="1"/>
  <c r="P1940"/>
  <c r="U1876"/>
  <c r="T1876"/>
  <c r="AD1876" s="1"/>
  <c r="AR1876" s="1"/>
  <c r="S1876"/>
  <c r="R1876"/>
  <c r="AB1876" s="1"/>
  <c r="AP1876" s="1"/>
  <c r="P1876"/>
  <c r="U1812"/>
  <c r="T1812"/>
  <c r="AD1812" s="1"/>
  <c r="AR1812" s="1"/>
  <c r="S1812"/>
  <c r="R1812"/>
  <c r="AB1812" s="1"/>
  <c r="AP1812" s="1"/>
  <c r="P1812"/>
  <c r="U1748"/>
  <c r="T1748"/>
  <c r="AD1748" s="1"/>
  <c r="AR1748" s="1"/>
  <c r="S1748"/>
  <c r="R1748"/>
  <c r="AB1748" s="1"/>
  <c r="AP1748" s="1"/>
  <c r="P1748"/>
  <c r="U1684"/>
  <c r="T1684"/>
  <c r="AD1684" s="1"/>
  <c r="AR1684" s="1"/>
  <c r="S1684"/>
  <c r="R1684"/>
  <c r="AB1684" s="1"/>
  <c r="AP1684" s="1"/>
  <c r="P1684"/>
  <c r="U1620"/>
  <c r="T1620"/>
  <c r="AD1620" s="1"/>
  <c r="AR1620" s="1"/>
  <c r="S1620"/>
  <c r="R1620"/>
  <c r="AB1620" s="1"/>
  <c r="AP1620" s="1"/>
  <c r="P1620"/>
  <c r="U1556"/>
  <c r="T1556"/>
  <c r="AD1556" s="1"/>
  <c r="AR1556" s="1"/>
  <c r="S1556"/>
  <c r="R1556"/>
  <c r="AB1556" s="1"/>
  <c r="AP1556" s="1"/>
  <c r="P1556"/>
  <c r="U1492"/>
  <c r="T1492"/>
  <c r="AD1492" s="1"/>
  <c r="AR1492" s="1"/>
  <c r="S1492"/>
  <c r="R1492"/>
  <c r="AB1492" s="1"/>
  <c r="AP1492" s="1"/>
  <c r="P1492"/>
  <c r="U1428"/>
  <c r="T1428"/>
  <c r="AD1428" s="1"/>
  <c r="AR1428" s="1"/>
  <c r="S1428"/>
  <c r="R1428"/>
  <c r="AB1428" s="1"/>
  <c r="AP1428" s="1"/>
  <c r="P1428"/>
  <c r="U1364"/>
  <c r="T1364"/>
  <c r="AD1364" s="1"/>
  <c r="AR1364" s="1"/>
  <c r="S1364"/>
  <c r="R1364"/>
  <c r="AB1364" s="1"/>
  <c r="AP1364" s="1"/>
  <c r="P1364"/>
  <c r="U1300"/>
  <c r="T1300"/>
  <c r="AD1300" s="1"/>
  <c r="AR1300" s="1"/>
  <c r="S1300"/>
  <c r="R1300"/>
  <c r="AB1300" s="1"/>
  <c r="AP1300" s="1"/>
  <c r="P1300"/>
  <c r="U1236"/>
  <c r="T1236"/>
  <c r="AD1236" s="1"/>
  <c r="AR1236" s="1"/>
  <c r="S1236"/>
  <c r="R1236"/>
  <c r="AB1236" s="1"/>
  <c r="AP1236" s="1"/>
  <c r="P1236"/>
  <c r="U1172"/>
  <c r="T1172"/>
  <c r="AD1172" s="1"/>
  <c r="AR1172" s="1"/>
  <c r="S1172"/>
  <c r="R1172"/>
  <c r="AB1172" s="1"/>
  <c r="AP1172" s="1"/>
  <c r="P1172"/>
  <c r="U1108"/>
  <c r="T1108"/>
  <c r="AD1108" s="1"/>
  <c r="AR1108" s="1"/>
  <c r="S1108"/>
  <c r="R1108"/>
  <c r="AB1108" s="1"/>
  <c r="AP1108" s="1"/>
  <c r="P1108"/>
  <c r="U1044"/>
  <c r="T1044"/>
  <c r="AD1044" s="1"/>
  <c r="AR1044" s="1"/>
  <c r="S1044"/>
  <c r="R1044"/>
  <c r="AB1044" s="1"/>
  <c r="AP1044" s="1"/>
  <c r="P1044"/>
  <c r="U980"/>
  <c r="T980"/>
  <c r="AD980" s="1"/>
  <c r="AR980" s="1"/>
  <c r="S980"/>
  <c r="R980"/>
  <c r="AB980" s="1"/>
  <c r="AP980" s="1"/>
  <c r="P980"/>
  <c r="U916"/>
  <c r="T916"/>
  <c r="AD916" s="1"/>
  <c r="AR916" s="1"/>
  <c r="S916"/>
  <c r="R916"/>
  <c r="AB916" s="1"/>
  <c r="AP916" s="1"/>
  <c r="P916"/>
  <c r="U852"/>
  <c r="T852"/>
  <c r="AD852" s="1"/>
  <c r="AR852" s="1"/>
  <c r="S852"/>
  <c r="R852"/>
  <c r="AB852" s="1"/>
  <c r="AP852" s="1"/>
  <c r="P852"/>
  <c r="U788"/>
  <c r="T788"/>
  <c r="AD788" s="1"/>
  <c r="AR788" s="1"/>
  <c r="S788"/>
  <c r="R788"/>
  <c r="AB788" s="1"/>
  <c r="AP788" s="1"/>
  <c r="P788"/>
  <c r="U724"/>
  <c r="T724"/>
  <c r="AD724" s="1"/>
  <c r="AR724" s="1"/>
  <c r="R724"/>
  <c r="AB724" s="1"/>
  <c r="AP724" s="1"/>
  <c r="S724"/>
  <c r="P724"/>
  <c r="U660"/>
  <c r="T660"/>
  <c r="AD660" s="1"/>
  <c r="AR660" s="1"/>
  <c r="R660"/>
  <c r="AB660" s="1"/>
  <c r="AP660" s="1"/>
  <c r="S660"/>
  <c r="P660"/>
  <c r="U596"/>
  <c r="T596"/>
  <c r="AD596" s="1"/>
  <c r="AR596" s="1"/>
  <c r="R596"/>
  <c r="AB596" s="1"/>
  <c r="AP596" s="1"/>
  <c r="S596"/>
  <c r="P596"/>
  <c r="U532"/>
  <c r="T532"/>
  <c r="AD532" s="1"/>
  <c r="AR532" s="1"/>
  <c r="R532"/>
  <c r="AB532" s="1"/>
  <c r="AP532" s="1"/>
  <c r="S532"/>
  <c r="P532"/>
  <c r="U468"/>
  <c r="T468"/>
  <c r="AD468" s="1"/>
  <c r="AR468" s="1"/>
  <c r="R468"/>
  <c r="AB468" s="1"/>
  <c r="AP468" s="1"/>
  <c r="S468"/>
  <c r="P468"/>
  <c r="U404"/>
  <c r="T404"/>
  <c r="AD404" s="1"/>
  <c r="AR404" s="1"/>
  <c r="R404"/>
  <c r="AB404" s="1"/>
  <c r="AP404" s="1"/>
  <c r="S404"/>
  <c r="P404"/>
  <c r="U340"/>
  <c r="T340"/>
  <c r="AD340" s="1"/>
  <c r="AR340" s="1"/>
  <c r="R340"/>
  <c r="AB340" s="1"/>
  <c r="AP340" s="1"/>
  <c r="S340"/>
  <c r="P340"/>
  <c r="U276"/>
  <c r="T276"/>
  <c r="AD276" s="1"/>
  <c r="AR276" s="1"/>
  <c r="R276"/>
  <c r="AB276" s="1"/>
  <c r="AP276" s="1"/>
  <c r="S276"/>
  <c r="P276"/>
  <c r="U212"/>
  <c r="T212"/>
  <c r="AD212" s="1"/>
  <c r="AR212" s="1"/>
  <c r="R212"/>
  <c r="AB212" s="1"/>
  <c r="AP212" s="1"/>
  <c r="P212"/>
  <c r="S212"/>
  <c r="U148"/>
  <c r="T148"/>
  <c r="AD148" s="1"/>
  <c r="AR148" s="1"/>
  <c r="R148"/>
  <c r="AB148" s="1"/>
  <c r="AP148" s="1"/>
  <c r="S148"/>
  <c r="P148"/>
  <c r="U84"/>
  <c r="T84"/>
  <c r="AD84" s="1"/>
  <c r="AR84" s="1"/>
  <c r="R84"/>
  <c r="AB84" s="1"/>
  <c r="AP84" s="1"/>
  <c r="P84"/>
  <c r="S84"/>
  <c r="U20"/>
  <c r="T20"/>
  <c r="AD20" s="1"/>
  <c r="AR20" s="1"/>
  <c r="R20"/>
  <c r="AB20" s="1"/>
  <c r="AP20" s="1"/>
  <c r="S20"/>
  <c r="P20"/>
  <c r="U2968"/>
  <c r="S2968"/>
  <c r="R2968"/>
  <c r="AB2968" s="1"/>
  <c r="AP2968" s="1"/>
  <c r="T2968"/>
  <c r="AD2968" s="1"/>
  <c r="AR2968" s="1"/>
  <c r="P2968"/>
  <c r="U2904"/>
  <c r="S2904"/>
  <c r="R2904"/>
  <c r="AB2904" s="1"/>
  <c r="AP2904" s="1"/>
  <c r="T2904"/>
  <c r="AD2904" s="1"/>
  <c r="AR2904" s="1"/>
  <c r="P2904"/>
  <c r="T2840"/>
  <c r="AD2840" s="1"/>
  <c r="AR2840" s="1"/>
  <c r="U2840"/>
  <c r="S2840"/>
  <c r="R2840"/>
  <c r="AB2840" s="1"/>
  <c r="AP2840" s="1"/>
  <c r="P2840"/>
  <c r="T2776"/>
  <c r="AD2776" s="1"/>
  <c r="AR2776" s="1"/>
  <c r="U2776"/>
  <c r="S2776"/>
  <c r="R2776"/>
  <c r="AB2776" s="1"/>
  <c r="AP2776" s="1"/>
  <c r="P2776"/>
  <c r="T2712"/>
  <c r="AD2712" s="1"/>
  <c r="AR2712" s="1"/>
  <c r="U2712"/>
  <c r="S2712"/>
  <c r="R2712"/>
  <c r="AB2712" s="1"/>
  <c r="AP2712" s="1"/>
  <c r="P2712"/>
  <c r="T2648"/>
  <c r="AD2648" s="1"/>
  <c r="AR2648" s="1"/>
  <c r="U2648"/>
  <c r="S2648"/>
  <c r="R2648"/>
  <c r="AB2648" s="1"/>
  <c r="AP2648" s="1"/>
  <c r="P2648"/>
  <c r="T2584"/>
  <c r="AD2584" s="1"/>
  <c r="AR2584" s="1"/>
  <c r="U2584"/>
  <c r="S2584"/>
  <c r="R2584"/>
  <c r="AB2584" s="1"/>
  <c r="AP2584" s="1"/>
  <c r="P2584"/>
  <c r="T2520"/>
  <c r="AD2520" s="1"/>
  <c r="AR2520" s="1"/>
  <c r="U2520"/>
  <c r="S2520"/>
  <c r="R2520"/>
  <c r="AB2520" s="1"/>
  <c r="AP2520" s="1"/>
  <c r="P2520"/>
  <c r="T2456"/>
  <c r="AD2456" s="1"/>
  <c r="AR2456" s="1"/>
  <c r="U2456"/>
  <c r="S2456"/>
  <c r="R2456"/>
  <c r="AB2456" s="1"/>
  <c r="AP2456" s="1"/>
  <c r="P2456"/>
  <c r="T2392"/>
  <c r="AD2392" s="1"/>
  <c r="AR2392" s="1"/>
  <c r="U2392"/>
  <c r="S2392"/>
  <c r="R2392"/>
  <c r="AB2392" s="1"/>
  <c r="AP2392" s="1"/>
  <c r="P2392"/>
  <c r="T2328"/>
  <c r="AD2328" s="1"/>
  <c r="AR2328" s="1"/>
  <c r="U2328"/>
  <c r="S2328"/>
  <c r="R2328"/>
  <c r="AB2328" s="1"/>
  <c r="AP2328" s="1"/>
  <c r="P2328"/>
  <c r="T2264"/>
  <c r="AD2264" s="1"/>
  <c r="AR2264" s="1"/>
  <c r="U2264"/>
  <c r="S2264"/>
  <c r="R2264"/>
  <c r="AB2264" s="1"/>
  <c r="AP2264" s="1"/>
  <c r="P2264"/>
  <c r="T2200"/>
  <c r="AD2200" s="1"/>
  <c r="AR2200" s="1"/>
  <c r="S2200"/>
  <c r="R2200"/>
  <c r="AB2200" s="1"/>
  <c r="AP2200" s="1"/>
  <c r="U2200"/>
  <c r="P2200"/>
  <c r="T2136"/>
  <c r="AD2136" s="1"/>
  <c r="AR2136" s="1"/>
  <c r="S2136"/>
  <c r="R2136"/>
  <c r="AB2136" s="1"/>
  <c r="AP2136" s="1"/>
  <c r="U2136"/>
  <c r="P2136"/>
  <c r="T2072"/>
  <c r="AD2072" s="1"/>
  <c r="AR2072" s="1"/>
  <c r="S2072"/>
  <c r="R2072"/>
  <c r="AB2072" s="1"/>
  <c r="AP2072" s="1"/>
  <c r="U2072"/>
  <c r="P2072"/>
  <c r="T2008"/>
  <c r="AD2008" s="1"/>
  <c r="AR2008" s="1"/>
  <c r="S2008"/>
  <c r="R2008"/>
  <c r="AB2008" s="1"/>
  <c r="AP2008" s="1"/>
  <c r="U2008"/>
  <c r="P2008"/>
  <c r="T1944"/>
  <c r="AD1944" s="1"/>
  <c r="AR1944" s="1"/>
  <c r="S1944"/>
  <c r="R1944"/>
  <c r="AB1944" s="1"/>
  <c r="AP1944" s="1"/>
  <c r="U1944"/>
  <c r="P1944"/>
  <c r="T1880"/>
  <c r="AD1880" s="1"/>
  <c r="AR1880" s="1"/>
  <c r="S1880"/>
  <c r="R1880"/>
  <c r="AB1880" s="1"/>
  <c r="AP1880" s="1"/>
  <c r="U1880"/>
  <c r="P1880"/>
  <c r="T1816"/>
  <c r="AD1816" s="1"/>
  <c r="AR1816" s="1"/>
  <c r="S1816"/>
  <c r="R1816"/>
  <c r="AB1816" s="1"/>
  <c r="AP1816" s="1"/>
  <c r="U1816"/>
  <c r="P1816"/>
  <c r="T1752"/>
  <c r="AD1752" s="1"/>
  <c r="AR1752" s="1"/>
  <c r="S1752"/>
  <c r="R1752"/>
  <c r="AB1752" s="1"/>
  <c r="AP1752" s="1"/>
  <c r="U1752"/>
  <c r="P1752"/>
  <c r="T1688"/>
  <c r="AD1688" s="1"/>
  <c r="AR1688" s="1"/>
  <c r="S1688"/>
  <c r="R1688"/>
  <c r="AB1688" s="1"/>
  <c r="AP1688" s="1"/>
  <c r="U1688"/>
  <c r="P1688"/>
  <c r="T1624"/>
  <c r="AD1624" s="1"/>
  <c r="AR1624" s="1"/>
  <c r="S1624"/>
  <c r="R1624"/>
  <c r="AB1624" s="1"/>
  <c r="AP1624" s="1"/>
  <c r="U1624"/>
  <c r="P1624"/>
  <c r="T1560"/>
  <c r="AD1560" s="1"/>
  <c r="AR1560" s="1"/>
  <c r="S1560"/>
  <c r="R1560"/>
  <c r="AB1560" s="1"/>
  <c r="AP1560" s="1"/>
  <c r="U1560"/>
  <c r="P1560"/>
  <c r="T1496"/>
  <c r="AD1496" s="1"/>
  <c r="AR1496" s="1"/>
  <c r="S1496"/>
  <c r="R1496"/>
  <c r="AB1496" s="1"/>
  <c r="AP1496" s="1"/>
  <c r="U1496"/>
  <c r="P1496"/>
  <c r="T1432"/>
  <c r="AD1432" s="1"/>
  <c r="AR1432" s="1"/>
  <c r="S1432"/>
  <c r="R1432"/>
  <c r="AB1432" s="1"/>
  <c r="AP1432" s="1"/>
  <c r="U1432"/>
  <c r="P1432"/>
  <c r="T1368"/>
  <c r="AD1368" s="1"/>
  <c r="AR1368" s="1"/>
  <c r="S1368"/>
  <c r="R1368"/>
  <c r="AB1368" s="1"/>
  <c r="AP1368" s="1"/>
  <c r="U1368"/>
  <c r="P1368"/>
  <c r="T1304"/>
  <c r="AD1304" s="1"/>
  <c r="AR1304" s="1"/>
  <c r="S1304"/>
  <c r="R1304"/>
  <c r="AB1304" s="1"/>
  <c r="AP1304" s="1"/>
  <c r="U1304"/>
  <c r="P1304"/>
  <c r="T1240"/>
  <c r="AD1240" s="1"/>
  <c r="AR1240" s="1"/>
  <c r="S1240"/>
  <c r="R1240"/>
  <c r="AB1240" s="1"/>
  <c r="AP1240" s="1"/>
  <c r="U1240"/>
  <c r="P1240"/>
  <c r="T1176"/>
  <c r="AD1176" s="1"/>
  <c r="AR1176" s="1"/>
  <c r="S1176"/>
  <c r="R1176"/>
  <c r="AB1176" s="1"/>
  <c r="AP1176" s="1"/>
  <c r="U1176"/>
  <c r="P1176"/>
  <c r="T1112"/>
  <c r="AD1112" s="1"/>
  <c r="AR1112" s="1"/>
  <c r="S1112"/>
  <c r="R1112"/>
  <c r="AB1112" s="1"/>
  <c r="AP1112" s="1"/>
  <c r="U1112"/>
  <c r="P1112"/>
  <c r="T1048"/>
  <c r="AD1048" s="1"/>
  <c r="AR1048" s="1"/>
  <c r="S1048"/>
  <c r="R1048"/>
  <c r="AB1048" s="1"/>
  <c r="AP1048" s="1"/>
  <c r="U1048"/>
  <c r="P1048"/>
  <c r="T984"/>
  <c r="AD984" s="1"/>
  <c r="AR984" s="1"/>
  <c r="S984"/>
  <c r="R984"/>
  <c r="AB984" s="1"/>
  <c r="AP984" s="1"/>
  <c r="U984"/>
  <c r="P984"/>
  <c r="T920"/>
  <c r="AD920" s="1"/>
  <c r="AR920" s="1"/>
  <c r="S920"/>
  <c r="R920"/>
  <c r="AB920" s="1"/>
  <c r="AP920" s="1"/>
  <c r="U920"/>
  <c r="P920"/>
  <c r="T856"/>
  <c r="AD856" s="1"/>
  <c r="AR856" s="1"/>
  <c r="S856"/>
  <c r="R856"/>
  <c r="AB856" s="1"/>
  <c r="AP856" s="1"/>
  <c r="U856"/>
  <c r="P856"/>
  <c r="T792"/>
  <c r="AD792" s="1"/>
  <c r="AR792" s="1"/>
  <c r="S792"/>
  <c r="R792"/>
  <c r="AB792" s="1"/>
  <c r="AP792" s="1"/>
  <c r="U792"/>
  <c r="P792"/>
  <c r="T728"/>
  <c r="AD728" s="1"/>
  <c r="AR728" s="1"/>
  <c r="R728"/>
  <c r="AB728" s="1"/>
  <c r="AP728" s="1"/>
  <c r="U728"/>
  <c r="P728"/>
  <c r="S728"/>
  <c r="T664"/>
  <c r="AD664" s="1"/>
  <c r="AR664" s="1"/>
  <c r="R664"/>
  <c r="AB664" s="1"/>
  <c r="AP664" s="1"/>
  <c r="U664"/>
  <c r="P664"/>
  <c r="S664"/>
  <c r="T600"/>
  <c r="AD600" s="1"/>
  <c r="AR600" s="1"/>
  <c r="R600"/>
  <c r="AB600" s="1"/>
  <c r="AP600" s="1"/>
  <c r="U600"/>
  <c r="P600"/>
  <c r="S600"/>
  <c r="T536"/>
  <c r="AD536" s="1"/>
  <c r="AR536" s="1"/>
  <c r="R536"/>
  <c r="AB536" s="1"/>
  <c r="AP536" s="1"/>
  <c r="U536"/>
  <c r="P536"/>
  <c r="S536"/>
  <c r="T472"/>
  <c r="AD472" s="1"/>
  <c r="AR472" s="1"/>
  <c r="R472"/>
  <c r="AB472" s="1"/>
  <c r="AP472" s="1"/>
  <c r="U472"/>
  <c r="P472"/>
  <c r="S472"/>
  <c r="T408"/>
  <c r="AD408" s="1"/>
  <c r="AR408" s="1"/>
  <c r="R408"/>
  <c r="AB408" s="1"/>
  <c r="AP408" s="1"/>
  <c r="U408"/>
  <c r="P408"/>
  <c r="S408"/>
  <c r="T344"/>
  <c r="AD344" s="1"/>
  <c r="AR344" s="1"/>
  <c r="R344"/>
  <c r="AB344" s="1"/>
  <c r="AP344" s="1"/>
  <c r="U344"/>
  <c r="P344"/>
  <c r="S344"/>
  <c r="T280"/>
  <c r="AD280" s="1"/>
  <c r="AR280" s="1"/>
  <c r="S280"/>
  <c r="R280"/>
  <c r="AB280" s="1"/>
  <c r="AP280" s="1"/>
  <c r="U280"/>
  <c r="P280"/>
  <c r="T216"/>
  <c r="AD216" s="1"/>
  <c r="AR216" s="1"/>
  <c r="S216"/>
  <c r="R216"/>
  <c r="AB216" s="1"/>
  <c r="AP216" s="1"/>
  <c r="U216"/>
  <c r="P216"/>
  <c r="U152"/>
  <c r="T152"/>
  <c r="AD152" s="1"/>
  <c r="AR152" s="1"/>
  <c r="S152"/>
  <c r="R152"/>
  <c r="AB152" s="1"/>
  <c r="AP152" s="1"/>
  <c r="P152"/>
  <c r="U88"/>
  <c r="T88"/>
  <c r="AD88" s="1"/>
  <c r="AR88" s="1"/>
  <c r="S88"/>
  <c r="R88"/>
  <c r="AB88" s="1"/>
  <c r="AP88" s="1"/>
  <c r="P88"/>
  <c r="U24"/>
  <c r="T24"/>
  <c r="AD24" s="1"/>
  <c r="AR24" s="1"/>
  <c r="S24"/>
  <c r="R24"/>
  <c r="AB24" s="1"/>
  <c r="AP24" s="1"/>
  <c r="P24"/>
  <c r="U694"/>
  <c r="T694"/>
  <c r="AD694" s="1"/>
  <c r="AR694" s="1"/>
  <c r="S694"/>
  <c r="R694"/>
  <c r="AB694" s="1"/>
  <c r="AP694" s="1"/>
  <c r="P694"/>
  <c r="U438"/>
  <c r="T438"/>
  <c r="AD438" s="1"/>
  <c r="AR438" s="1"/>
  <c r="S438"/>
  <c r="R438"/>
  <c r="AB438" s="1"/>
  <c r="AP438" s="1"/>
  <c r="P438"/>
  <c r="U38"/>
  <c r="T38"/>
  <c r="AD38" s="1"/>
  <c r="AR38" s="1"/>
  <c r="S38"/>
  <c r="R38"/>
  <c r="AB38" s="1"/>
  <c r="AP38" s="1"/>
  <c r="P38"/>
  <c r="U2767"/>
  <c r="T2767"/>
  <c r="AD2767" s="1"/>
  <c r="AR2767" s="1"/>
  <c r="S2767"/>
  <c r="R2767"/>
  <c r="AB2767" s="1"/>
  <c r="AP2767" s="1"/>
  <c r="P2767"/>
  <c r="U2255"/>
  <c r="T2255"/>
  <c r="AD2255" s="1"/>
  <c r="AR2255" s="1"/>
  <c r="S2255"/>
  <c r="R2255"/>
  <c r="AB2255" s="1"/>
  <c r="AP2255" s="1"/>
  <c r="P2255"/>
  <c r="U1743"/>
  <c r="T1743"/>
  <c r="AD1743" s="1"/>
  <c r="AR1743" s="1"/>
  <c r="S1743"/>
  <c r="R1743"/>
  <c r="AB1743" s="1"/>
  <c r="AP1743" s="1"/>
  <c r="P1743"/>
  <c r="U79"/>
  <c r="T79"/>
  <c r="AD79" s="1"/>
  <c r="AR79" s="1"/>
  <c r="S79"/>
  <c r="R79"/>
  <c r="AB79" s="1"/>
  <c r="AP79" s="1"/>
  <c r="P79"/>
  <c r="U2778"/>
  <c r="T2778"/>
  <c r="AD2778" s="1"/>
  <c r="AR2778" s="1"/>
  <c r="R2778"/>
  <c r="AB2778" s="1"/>
  <c r="AP2778" s="1"/>
  <c r="S2778"/>
  <c r="P2778"/>
  <c r="U2138"/>
  <c r="T2138"/>
  <c r="AD2138" s="1"/>
  <c r="AR2138" s="1"/>
  <c r="R2138"/>
  <c r="AB2138" s="1"/>
  <c r="AP2138" s="1"/>
  <c r="S2138"/>
  <c r="P2138"/>
  <c r="T2985"/>
  <c r="AD2985" s="1"/>
  <c r="AR2985" s="1"/>
  <c r="U2985"/>
  <c r="P2985"/>
  <c r="R2985"/>
  <c r="AB2985" s="1"/>
  <c r="AP2985" s="1"/>
  <c r="S2985"/>
  <c r="T2921"/>
  <c r="AD2921" s="1"/>
  <c r="AR2921" s="1"/>
  <c r="U2921"/>
  <c r="P2921"/>
  <c r="R2921"/>
  <c r="AB2921" s="1"/>
  <c r="AP2921" s="1"/>
  <c r="S2921"/>
  <c r="T2857"/>
  <c r="AD2857" s="1"/>
  <c r="AR2857" s="1"/>
  <c r="U2857"/>
  <c r="P2857"/>
  <c r="R2857"/>
  <c r="AB2857" s="1"/>
  <c r="AP2857" s="1"/>
  <c r="S2857"/>
  <c r="T2793"/>
  <c r="AD2793" s="1"/>
  <c r="AR2793" s="1"/>
  <c r="U2793"/>
  <c r="P2793"/>
  <c r="R2793"/>
  <c r="AB2793" s="1"/>
  <c r="AP2793" s="1"/>
  <c r="S2793"/>
  <c r="T2729"/>
  <c r="AD2729" s="1"/>
  <c r="AR2729" s="1"/>
  <c r="U2729"/>
  <c r="P2729"/>
  <c r="R2729"/>
  <c r="AB2729" s="1"/>
  <c r="AP2729" s="1"/>
  <c r="S2729"/>
  <c r="T2665"/>
  <c r="AD2665" s="1"/>
  <c r="AR2665" s="1"/>
  <c r="U2665"/>
  <c r="P2665"/>
  <c r="R2665"/>
  <c r="AB2665" s="1"/>
  <c r="AP2665" s="1"/>
  <c r="S2665"/>
  <c r="T2601"/>
  <c r="AD2601" s="1"/>
  <c r="AR2601" s="1"/>
  <c r="U2601"/>
  <c r="P2601"/>
  <c r="R2601"/>
  <c r="AB2601" s="1"/>
  <c r="AP2601" s="1"/>
  <c r="S2601"/>
  <c r="T2537"/>
  <c r="AD2537" s="1"/>
  <c r="AR2537" s="1"/>
  <c r="U2537"/>
  <c r="P2537"/>
  <c r="R2537"/>
  <c r="AB2537" s="1"/>
  <c r="AP2537" s="1"/>
  <c r="S2537"/>
  <c r="T2473"/>
  <c r="AD2473" s="1"/>
  <c r="AR2473" s="1"/>
  <c r="U2473"/>
  <c r="P2473"/>
  <c r="R2473"/>
  <c r="AB2473" s="1"/>
  <c r="AP2473" s="1"/>
  <c r="S2473"/>
  <c r="T2409"/>
  <c r="AD2409" s="1"/>
  <c r="AR2409" s="1"/>
  <c r="U2409"/>
  <c r="P2409"/>
  <c r="R2409"/>
  <c r="AB2409" s="1"/>
  <c r="AP2409" s="1"/>
  <c r="S2409"/>
  <c r="T2345"/>
  <c r="AD2345" s="1"/>
  <c r="AR2345" s="1"/>
  <c r="U2345"/>
  <c r="P2345"/>
  <c r="R2345"/>
  <c r="AB2345" s="1"/>
  <c r="AP2345" s="1"/>
  <c r="S2345"/>
  <c r="T2281"/>
  <c r="AD2281" s="1"/>
  <c r="AR2281" s="1"/>
  <c r="U2281"/>
  <c r="P2281"/>
  <c r="R2281"/>
  <c r="AB2281" s="1"/>
  <c r="AP2281" s="1"/>
  <c r="S2281"/>
  <c r="T2217"/>
  <c r="AD2217" s="1"/>
  <c r="AR2217" s="1"/>
  <c r="U2217"/>
  <c r="P2217"/>
  <c r="R2217"/>
  <c r="AB2217" s="1"/>
  <c r="AP2217" s="1"/>
  <c r="S2217"/>
  <c r="U2153"/>
  <c r="T2153"/>
  <c r="AD2153" s="1"/>
  <c r="AR2153" s="1"/>
  <c r="P2153"/>
  <c r="R2153"/>
  <c r="AB2153" s="1"/>
  <c r="AP2153" s="1"/>
  <c r="S2153"/>
  <c r="U2089"/>
  <c r="T2089"/>
  <c r="AD2089" s="1"/>
  <c r="AR2089" s="1"/>
  <c r="P2089"/>
  <c r="R2089"/>
  <c r="AB2089" s="1"/>
  <c r="AP2089" s="1"/>
  <c r="S2089"/>
  <c r="U2025"/>
  <c r="T2025"/>
  <c r="AD2025" s="1"/>
  <c r="AR2025" s="1"/>
  <c r="P2025"/>
  <c r="R2025"/>
  <c r="AB2025" s="1"/>
  <c r="AP2025" s="1"/>
  <c r="S2025"/>
  <c r="U1961"/>
  <c r="T1961"/>
  <c r="AD1961" s="1"/>
  <c r="AR1961" s="1"/>
  <c r="P1961"/>
  <c r="R1961"/>
  <c r="AB1961" s="1"/>
  <c r="AP1961" s="1"/>
  <c r="S1961"/>
  <c r="T1897"/>
  <c r="AD1897" s="1"/>
  <c r="AR1897" s="1"/>
  <c r="U1897"/>
  <c r="P1897"/>
  <c r="R1897"/>
  <c r="AB1897" s="1"/>
  <c r="AP1897" s="1"/>
  <c r="S1897"/>
  <c r="T1833"/>
  <c r="AD1833" s="1"/>
  <c r="AR1833" s="1"/>
  <c r="U1833"/>
  <c r="P1833"/>
  <c r="R1833"/>
  <c r="AB1833" s="1"/>
  <c r="AP1833" s="1"/>
  <c r="S1833"/>
  <c r="T1769"/>
  <c r="AD1769" s="1"/>
  <c r="AR1769" s="1"/>
  <c r="U1769"/>
  <c r="P1769"/>
  <c r="R1769"/>
  <c r="AB1769" s="1"/>
  <c r="AP1769" s="1"/>
  <c r="S1769"/>
  <c r="T1705"/>
  <c r="AD1705" s="1"/>
  <c r="AR1705" s="1"/>
  <c r="U1705"/>
  <c r="P1705"/>
  <c r="R1705"/>
  <c r="AB1705" s="1"/>
  <c r="AP1705" s="1"/>
  <c r="S1705"/>
  <c r="T1641"/>
  <c r="AD1641" s="1"/>
  <c r="AR1641" s="1"/>
  <c r="U1641"/>
  <c r="P1641"/>
  <c r="R1641"/>
  <c r="AB1641" s="1"/>
  <c r="AP1641" s="1"/>
  <c r="S1641"/>
  <c r="T1577"/>
  <c r="AD1577" s="1"/>
  <c r="AR1577" s="1"/>
  <c r="U1577"/>
  <c r="P1577"/>
  <c r="R1577"/>
  <c r="AB1577" s="1"/>
  <c r="AP1577" s="1"/>
  <c r="S1577"/>
  <c r="T1513"/>
  <c r="AD1513" s="1"/>
  <c r="AR1513" s="1"/>
  <c r="U1513"/>
  <c r="P1513"/>
  <c r="R1513"/>
  <c r="AB1513" s="1"/>
  <c r="AP1513" s="1"/>
  <c r="S1513"/>
  <c r="T1449"/>
  <c r="AD1449" s="1"/>
  <c r="AR1449" s="1"/>
  <c r="U1449"/>
  <c r="P1449"/>
  <c r="R1449"/>
  <c r="AB1449" s="1"/>
  <c r="AP1449" s="1"/>
  <c r="S1449"/>
  <c r="T1385"/>
  <c r="AD1385" s="1"/>
  <c r="AR1385" s="1"/>
  <c r="U1385"/>
  <c r="P1385"/>
  <c r="R1385"/>
  <c r="AB1385" s="1"/>
  <c r="AP1385" s="1"/>
  <c r="S1385"/>
  <c r="T1321"/>
  <c r="AD1321" s="1"/>
  <c r="AR1321" s="1"/>
  <c r="U1321"/>
  <c r="P1321"/>
  <c r="R1321"/>
  <c r="AB1321" s="1"/>
  <c r="AP1321" s="1"/>
  <c r="S1321"/>
  <c r="T1257"/>
  <c r="AD1257" s="1"/>
  <c r="AR1257" s="1"/>
  <c r="U1257"/>
  <c r="P1257"/>
  <c r="R1257"/>
  <c r="AB1257" s="1"/>
  <c r="AP1257" s="1"/>
  <c r="S1257"/>
  <c r="T1193"/>
  <c r="AD1193" s="1"/>
  <c r="AR1193" s="1"/>
  <c r="U1193"/>
  <c r="P1193"/>
  <c r="R1193"/>
  <c r="AB1193" s="1"/>
  <c r="AP1193" s="1"/>
  <c r="S1193"/>
  <c r="T1129"/>
  <c r="AD1129" s="1"/>
  <c r="AR1129" s="1"/>
  <c r="U1129"/>
  <c r="P1129"/>
  <c r="R1129"/>
  <c r="AB1129" s="1"/>
  <c r="AP1129" s="1"/>
  <c r="S1129"/>
  <c r="P2145"/>
  <c r="R2145"/>
  <c r="AB2145" s="1"/>
  <c r="AP2145" s="1"/>
  <c r="T2145"/>
  <c r="AD2145" s="1"/>
  <c r="AR2145" s="1"/>
  <c r="S2145"/>
  <c r="U2145"/>
  <c r="P2017"/>
  <c r="R2017"/>
  <c r="AB2017" s="1"/>
  <c r="AP2017" s="1"/>
  <c r="T2017"/>
  <c r="AD2017" s="1"/>
  <c r="AR2017" s="1"/>
  <c r="U2017"/>
  <c r="S2017"/>
  <c r="U1873"/>
  <c r="T1873"/>
  <c r="AD1873" s="1"/>
  <c r="AR1873" s="1"/>
  <c r="P1873"/>
  <c r="R1873"/>
  <c r="AB1873" s="1"/>
  <c r="AP1873" s="1"/>
  <c r="S1873"/>
  <c r="T1729"/>
  <c r="AD1729" s="1"/>
  <c r="AR1729" s="1"/>
  <c r="U1729"/>
  <c r="P1729"/>
  <c r="R1729"/>
  <c r="AB1729" s="1"/>
  <c r="AP1729" s="1"/>
  <c r="S1729"/>
  <c r="U1617"/>
  <c r="T1617"/>
  <c r="AD1617" s="1"/>
  <c r="AR1617" s="1"/>
  <c r="P1617"/>
  <c r="R1617"/>
  <c r="AB1617" s="1"/>
  <c r="AP1617" s="1"/>
  <c r="S1617"/>
  <c r="U1553"/>
  <c r="T1553"/>
  <c r="AD1553" s="1"/>
  <c r="AR1553" s="1"/>
  <c r="P1553"/>
  <c r="R1553"/>
  <c r="AB1553" s="1"/>
  <c r="AP1553" s="1"/>
  <c r="S1553"/>
  <c r="T1473"/>
  <c r="AD1473" s="1"/>
  <c r="AR1473" s="1"/>
  <c r="U1473"/>
  <c r="P1473"/>
  <c r="R1473"/>
  <c r="AB1473" s="1"/>
  <c r="AP1473" s="1"/>
  <c r="S1473"/>
  <c r="T1409"/>
  <c r="AD1409" s="1"/>
  <c r="AR1409" s="1"/>
  <c r="U1409"/>
  <c r="P1409"/>
  <c r="R1409"/>
  <c r="AB1409" s="1"/>
  <c r="AP1409" s="1"/>
  <c r="S1409"/>
  <c r="T1345"/>
  <c r="AD1345" s="1"/>
  <c r="AR1345" s="1"/>
  <c r="U1345"/>
  <c r="P1345"/>
  <c r="R1345"/>
  <c r="AB1345" s="1"/>
  <c r="AP1345" s="1"/>
  <c r="S1345"/>
  <c r="T1281"/>
  <c r="AD1281" s="1"/>
  <c r="AR1281" s="1"/>
  <c r="U1281"/>
  <c r="P1281"/>
  <c r="R1281"/>
  <c r="AB1281" s="1"/>
  <c r="AP1281" s="1"/>
  <c r="S1281"/>
  <c r="T1217"/>
  <c r="AD1217" s="1"/>
  <c r="AR1217" s="1"/>
  <c r="U1217"/>
  <c r="P1217"/>
  <c r="R1217"/>
  <c r="AB1217" s="1"/>
  <c r="AP1217" s="1"/>
  <c r="S1217"/>
  <c r="T1153"/>
  <c r="AD1153" s="1"/>
  <c r="AR1153" s="1"/>
  <c r="U1153"/>
  <c r="P1153"/>
  <c r="R1153"/>
  <c r="AB1153" s="1"/>
  <c r="AP1153" s="1"/>
  <c r="S1153"/>
  <c r="T1089"/>
  <c r="AD1089" s="1"/>
  <c r="AR1089" s="1"/>
  <c r="U1089"/>
  <c r="P1089"/>
  <c r="R1089"/>
  <c r="AB1089" s="1"/>
  <c r="AP1089" s="1"/>
  <c r="S1089"/>
  <c r="T1025"/>
  <c r="AD1025" s="1"/>
  <c r="AR1025" s="1"/>
  <c r="U1025"/>
  <c r="P1025"/>
  <c r="R1025"/>
  <c r="AB1025" s="1"/>
  <c r="AP1025" s="1"/>
  <c r="S1025"/>
  <c r="T961"/>
  <c r="AD961" s="1"/>
  <c r="AR961" s="1"/>
  <c r="U961"/>
  <c r="P961"/>
  <c r="R961"/>
  <c r="AB961" s="1"/>
  <c r="AP961" s="1"/>
  <c r="S961"/>
  <c r="T897"/>
  <c r="AD897" s="1"/>
  <c r="AR897" s="1"/>
  <c r="U897"/>
  <c r="P897"/>
  <c r="R897"/>
  <c r="AB897" s="1"/>
  <c r="AP897" s="1"/>
  <c r="S897"/>
  <c r="T833"/>
  <c r="AD833" s="1"/>
  <c r="AR833" s="1"/>
  <c r="U833"/>
  <c r="P833"/>
  <c r="R833"/>
  <c r="AB833" s="1"/>
  <c r="AP833" s="1"/>
  <c r="S833"/>
  <c r="T769"/>
  <c r="AD769" s="1"/>
  <c r="AR769" s="1"/>
  <c r="U769"/>
  <c r="P769"/>
  <c r="R769"/>
  <c r="AB769" s="1"/>
  <c r="AP769" s="1"/>
  <c r="S769"/>
  <c r="U10"/>
  <c r="T10"/>
  <c r="AD10" s="1"/>
  <c r="AR10" s="1"/>
  <c r="S10"/>
  <c r="P10"/>
  <c r="V10" s="1"/>
  <c r="R10"/>
  <c r="AB10" s="1"/>
  <c r="AP10" s="1"/>
  <c r="U2750"/>
  <c r="T2750"/>
  <c r="AD2750" s="1"/>
  <c r="AR2750" s="1"/>
  <c r="S2750"/>
  <c r="P2750"/>
  <c r="R2750"/>
  <c r="AB2750" s="1"/>
  <c r="AP2750" s="1"/>
  <c r="U2494"/>
  <c r="T2494"/>
  <c r="AD2494" s="1"/>
  <c r="AR2494" s="1"/>
  <c r="S2494"/>
  <c r="P2494"/>
  <c r="R2494"/>
  <c r="AB2494" s="1"/>
  <c r="AP2494" s="1"/>
  <c r="U2238"/>
  <c r="T2238"/>
  <c r="AD2238" s="1"/>
  <c r="AR2238" s="1"/>
  <c r="S2238"/>
  <c r="P2238"/>
  <c r="R2238"/>
  <c r="AB2238" s="1"/>
  <c r="AP2238" s="1"/>
  <c r="U1982"/>
  <c r="T1982"/>
  <c r="AD1982" s="1"/>
  <c r="AR1982" s="1"/>
  <c r="S1982"/>
  <c r="P1982"/>
  <c r="R1982"/>
  <c r="AB1982" s="1"/>
  <c r="AP1982" s="1"/>
  <c r="U1734"/>
  <c r="T1734"/>
  <c r="AD1734" s="1"/>
  <c r="AR1734" s="1"/>
  <c r="S1734"/>
  <c r="R1734"/>
  <c r="AB1734" s="1"/>
  <c r="AP1734" s="1"/>
  <c r="P1734"/>
  <c r="U1478"/>
  <c r="T1478"/>
  <c r="AD1478" s="1"/>
  <c r="AR1478" s="1"/>
  <c r="S1478"/>
  <c r="R1478"/>
  <c r="AB1478" s="1"/>
  <c r="AP1478" s="1"/>
  <c r="P1478"/>
  <c r="U1222"/>
  <c r="T1222"/>
  <c r="AD1222" s="1"/>
  <c r="AR1222" s="1"/>
  <c r="S1222"/>
  <c r="R1222"/>
  <c r="AB1222" s="1"/>
  <c r="AP1222" s="1"/>
  <c r="P1222"/>
  <c r="U950"/>
  <c r="T950"/>
  <c r="AD950" s="1"/>
  <c r="AR950" s="1"/>
  <c r="S950"/>
  <c r="R950"/>
  <c r="AB950" s="1"/>
  <c r="AP950" s="1"/>
  <c r="P950"/>
  <c r="U2770"/>
  <c r="T2770"/>
  <c r="AD2770" s="1"/>
  <c r="AR2770" s="1"/>
  <c r="R2770"/>
  <c r="AB2770" s="1"/>
  <c r="AP2770" s="1"/>
  <c r="P2770"/>
  <c r="S2770"/>
  <c r="U2450"/>
  <c r="T2450"/>
  <c r="AD2450" s="1"/>
  <c r="AR2450" s="1"/>
  <c r="R2450"/>
  <c r="AB2450" s="1"/>
  <c r="AP2450" s="1"/>
  <c r="P2450"/>
  <c r="S2450"/>
  <c r="U2130"/>
  <c r="T2130"/>
  <c r="AD2130" s="1"/>
  <c r="AR2130" s="1"/>
  <c r="R2130"/>
  <c r="AB2130" s="1"/>
  <c r="AP2130" s="1"/>
  <c r="P2130"/>
  <c r="S2130"/>
  <c r="U2995"/>
  <c r="T2995"/>
  <c r="AD2995" s="1"/>
  <c r="AR2995" s="1"/>
  <c r="S2995"/>
  <c r="R2995"/>
  <c r="AB2995" s="1"/>
  <c r="AP2995" s="1"/>
  <c r="P2995"/>
  <c r="U2867"/>
  <c r="T2867"/>
  <c r="AD2867" s="1"/>
  <c r="AR2867" s="1"/>
  <c r="S2867"/>
  <c r="R2867"/>
  <c r="AB2867" s="1"/>
  <c r="AP2867" s="1"/>
  <c r="P2867"/>
  <c r="U2739"/>
  <c r="T2739"/>
  <c r="AD2739" s="1"/>
  <c r="AR2739" s="1"/>
  <c r="S2739"/>
  <c r="R2739"/>
  <c r="AB2739" s="1"/>
  <c r="AP2739" s="1"/>
  <c r="P2739"/>
  <c r="U2611"/>
  <c r="T2611"/>
  <c r="AD2611" s="1"/>
  <c r="AR2611" s="1"/>
  <c r="S2611"/>
  <c r="R2611"/>
  <c r="AB2611" s="1"/>
  <c r="AP2611" s="1"/>
  <c r="P2611"/>
  <c r="U2483"/>
  <c r="T2483"/>
  <c r="AD2483" s="1"/>
  <c r="AR2483" s="1"/>
  <c r="S2483"/>
  <c r="R2483"/>
  <c r="AB2483" s="1"/>
  <c r="AP2483" s="1"/>
  <c r="P2483"/>
  <c r="U2355"/>
  <c r="T2355"/>
  <c r="AD2355" s="1"/>
  <c r="AR2355" s="1"/>
  <c r="S2355"/>
  <c r="R2355"/>
  <c r="AB2355" s="1"/>
  <c r="AP2355" s="1"/>
  <c r="P2355"/>
  <c r="U2227"/>
  <c r="T2227"/>
  <c r="AD2227" s="1"/>
  <c r="AR2227" s="1"/>
  <c r="S2227"/>
  <c r="R2227"/>
  <c r="AB2227" s="1"/>
  <c r="AP2227" s="1"/>
  <c r="P2227"/>
  <c r="U2099"/>
  <c r="T2099"/>
  <c r="AD2099" s="1"/>
  <c r="AR2099" s="1"/>
  <c r="S2099"/>
  <c r="R2099"/>
  <c r="AB2099" s="1"/>
  <c r="AP2099" s="1"/>
  <c r="P2099"/>
  <c r="U1971"/>
  <c r="T1971"/>
  <c r="AD1971" s="1"/>
  <c r="AR1971" s="1"/>
  <c r="S1971"/>
  <c r="R1971"/>
  <c r="AB1971" s="1"/>
  <c r="AP1971" s="1"/>
  <c r="P1971"/>
  <c r="U1843"/>
  <c r="T1843"/>
  <c r="AD1843" s="1"/>
  <c r="AR1843" s="1"/>
  <c r="S1843"/>
  <c r="R1843"/>
  <c r="AB1843" s="1"/>
  <c r="AP1843" s="1"/>
  <c r="P1843"/>
  <c r="U1715"/>
  <c r="T1715"/>
  <c r="AD1715" s="1"/>
  <c r="AR1715" s="1"/>
  <c r="S1715"/>
  <c r="R1715"/>
  <c r="AB1715" s="1"/>
  <c r="AP1715" s="1"/>
  <c r="P1715"/>
  <c r="U2966"/>
  <c r="S2966"/>
  <c r="R2966"/>
  <c r="AB2966" s="1"/>
  <c r="AP2966" s="1"/>
  <c r="P2966"/>
  <c r="T2966"/>
  <c r="AD2966" s="1"/>
  <c r="AR2966" s="1"/>
  <c r="U2710"/>
  <c r="T2710"/>
  <c r="AD2710" s="1"/>
  <c r="AR2710" s="1"/>
  <c r="S2710"/>
  <c r="R2710"/>
  <c r="AB2710" s="1"/>
  <c r="AP2710" s="1"/>
  <c r="P2710"/>
  <c r="U2454"/>
  <c r="T2454"/>
  <c r="AD2454" s="1"/>
  <c r="AR2454" s="1"/>
  <c r="S2454"/>
  <c r="R2454"/>
  <c r="AB2454" s="1"/>
  <c r="AP2454" s="1"/>
  <c r="P2454"/>
  <c r="U2198"/>
  <c r="T2198"/>
  <c r="AD2198" s="1"/>
  <c r="AR2198" s="1"/>
  <c r="S2198"/>
  <c r="R2198"/>
  <c r="AB2198" s="1"/>
  <c r="AP2198" s="1"/>
  <c r="P2198"/>
  <c r="U1942"/>
  <c r="T1942"/>
  <c r="AD1942" s="1"/>
  <c r="AR1942" s="1"/>
  <c r="S1942"/>
  <c r="R1942"/>
  <c r="AB1942" s="1"/>
  <c r="AP1942" s="1"/>
  <c r="P1942"/>
  <c r="U1174"/>
  <c r="T1174"/>
  <c r="AD1174" s="1"/>
  <c r="AR1174" s="1"/>
  <c r="S1174"/>
  <c r="R1174"/>
  <c r="AB1174" s="1"/>
  <c r="AP1174" s="1"/>
  <c r="P1174"/>
  <c r="U678"/>
  <c r="T678"/>
  <c r="AD678" s="1"/>
  <c r="AR678" s="1"/>
  <c r="S678"/>
  <c r="R678"/>
  <c r="AB678" s="1"/>
  <c r="AP678" s="1"/>
  <c r="P678"/>
  <c r="U422"/>
  <c r="T422"/>
  <c r="AD422" s="1"/>
  <c r="AR422" s="1"/>
  <c r="S422"/>
  <c r="R422"/>
  <c r="AB422" s="1"/>
  <c r="AP422" s="1"/>
  <c r="P422"/>
  <c r="T1065"/>
  <c r="AD1065" s="1"/>
  <c r="AR1065" s="1"/>
  <c r="U1065"/>
  <c r="P1065"/>
  <c r="R1065"/>
  <c r="AB1065" s="1"/>
  <c r="AP1065" s="1"/>
  <c r="S1065"/>
  <c r="T1001"/>
  <c r="AD1001" s="1"/>
  <c r="AR1001" s="1"/>
  <c r="U1001"/>
  <c r="P1001"/>
  <c r="R1001"/>
  <c r="AB1001" s="1"/>
  <c r="AP1001" s="1"/>
  <c r="S1001"/>
  <c r="T937"/>
  <c r="AD937" s="1"/>
  <c r="AR937" s="1"/>
  <c r="U937"/>
  <c r="P937"/>
  <c r="R937"/>
  <c r="AB937" s="1"/>
  <c r="AP937" s="1"/>
  <c r="S937"/>
  <c r="T873"/>
  <c r="AD873" s="1"/>
  <c r="AR873" s="1"/>
  <c r="U873"/>
  <c r="P873"/>
  <c r="R873"/>
  <c r="AB873" s="1"/>
  <c r="AP873" s="1"/>
  <c r="S873"/>
  <c r="T809"/>
  <c r="AD809" s="1"/>
  <c r="AR809" s="1"/>
  <c r="U809"/>
  <c r="P809"/>
  <c r="R809"/>
  <c r="AB809" s="1"/>
  <c r="AP809" s="1"/>
  <c r="S809"/>
  <c r="T745"/>
  <c r="AD745" s="1"/>
  <c r="AR745" s="1"/>
  <c r="U745"/>
  <c r="P745"/>
  <c r="R745"/>
  <c r="AB745" s="1"/>
  <c r="AP745" s="1"/>
  <c r="S745"/>
  <c r="U2974"/>
  <c r="T2974"/>
  <c r="AD2974" s="1"/>
  <c r="AR2974" s="1"/>
  <c r="S2974"/>
  <c r="P2974"/>
  <c r="R2974"/>
  <c r="AB2974" s="1"/>
  <c r="AP2974" s="1"/>
  <c r="U2526"/>
  <c r="T2526"/>
  <c r="AD2526" s="1"/>
  <c r="AR2526" s="1"/>
  <c r="S2526"/>
  <c r="P2526"/>
  <c r="R2526"/>
  <c r="AB2526" s="1"/>
  <c r="AP2526" s="1"/>
  <c r="U2078"/>
  <c r="T2078"/>
  <c r="AD2078" s="1"/>
  <c r="AR2078" s="1"/>
  <c r="S2078"/>
  <c r="P2078"/>
  <c r="R2078"/>
  <c r="AB2078" s="1"/>
  <c r="AP2078" s="1"/>
  <c r="U1702"/>
  <c r="T1702"/>
  <c r="AD1702" s="1"/>
  <c r="AR1702" s="1"/>
  <c r="S1702"/>
  <c r="R1702"/>
  <c r="AB1702" s="1"/>
  <c r="AP1702" s="1"/>
  <c r="P1702"/>
  <c r="U1254"/>
  <c r="T1254"/>
  <c r="AD1254" s="1"/>
  <c r="AR1254" s="1"/>
  <c r="S1254"/>
  <c r="R1254"/>
  <c r="AB1254" s="1"/>
  <c r="AP1254" s="1"/>
  <c r="P1254"/>
  <c r="U214"/>
  <c r="T214"/>
  <c r="AD214" s="1"/>
  <c r="AR214" s="1"/>
  <c r="S214"/>
  <c r="R214"/>
  <c r="AB214" s="1"/>
  <c r="AP214" s="1"/>
  <c r="P214"/>
  <c r="U2583"/>
  <c r="T2583"/>
  <c r="AD2583" s="1"/>
  <c r="AR2583" s="1"/>
  <c r="S2583"/>
  <c r="R2583"/>
  <c r="AB2583" s="1"/>
  <c r="AP2583" s="1"/>
  <c r="P2583"/>
  <c r="U1751"/>
  <c r="T1751"/>
  <c r="AD1751" s="1"/>
  <c r="AR1751" s="1"/>
  <c r="S1751"/>
  <c r="R1751"/>
  <c r="AB1751" s="1"/>
  <c r="AP1751" s="1"/>
  <c r="P1751"/>
  <c r="U2403"/>
  <c r="T2403"/>
  <c r="AD2403" s="1"/>
  <c r="AR2403" s="1"/>
  <c r="S2403"/>
  <c r="R2403"/>
  <c r="AB2403" s="1"/>
  <c r="AP2403" s="1"/>
  <c r="P2403"/>
  <c r="U2998"/>
  <c r="T2998"/>
  <c r="AD2998" s="1"/>
  <c r="AR2998" s="1"/>
  <c r="S2998"/>
  <c r="R2998"/>
  <c r="AB2998" s="1"/>
  <c r="AP2998" s="1"/>
  <c r="P2998"/>
  <c r="U2614"/>
  <c r="S2614"/>
  <c r="T2614"/>
  <c r="AD2614" s="1"/>
  <c r="AR2614" s="1"/>
  <c r="R2614"/>
  <c r="AB2614" s="1"/>
  <c r="AP2614" s="1"/>
  <c r="P2614"/>
  <c r="U2166"/>
  <c r="S2166"/>
  <c r="R2166"/>
  <c r="AB2166" s="1"/>
  <c r="AP2166" s="1"/>
  <c r="P2166"/>
  <c r="T2166"/>
  <c r="AD2166" s="1"/>
  <c r="AR2166" s="1"/>
  <c r="U774"/>
  <c r="T774"/>
  <c r="AD774" s="1"/>
  <c r="AR774" s="1"/>
  <c r="S774"/>
  <c r="R774"/>
  <c r="AB774" s="1"/>
  <c r="AP774" s="1"/>
  <c r="P774"/>
  <c r="U390"/>
  <c r="T390"/>
  <c r="AD390" s="1"/>
  <c r="AR390" s="1"/>
  <c r="S390"/>
  <c r="R390"/>
  <c r="AB390" s="1"/>
  <c r="AP390" s="1"/>
  <c r="P390"/>
  <c r="U2911"/>
  <c r="T2911"/>
  <c r="AD2911" s="1"/>
  <c r="AR2911" s="1"/>
  <c r="S2911"/>
  <c r="R2911"/>
  <c r="AB2911" s="1"/>
  <c r="AP2911" s="1"/>
  <c r="P2911"/>
  <c r="U2527"/>
  <c r="T2527"/>
  <c r="AD2527" s="1"/>
  <c r="AR2527" s="1"/>
  <c r="S2527"/>
  <c r="R2527"/>
  <c r="AB2527" s="1"/>
  <c r="AP2527" s="1"/>
  <c r="P2527"/>
  <c r="U2079"/>
  <c r="T2079"/>
  <c r="AD2079" s="1"/>
  <c r="AR2079" s="1"/>
  <c r="S2079"/>
  <c r="R2079"/>
  <c r="AB2079" s="1"/>
  <c r="AP2079" s="1"/>
  <c r="P2079"/>
  <c r="U1906"/>
  <c r="T1906"/>
  <c r="AD1906" s="1"/>
  <c r="AR1906" s="1"/>
  <c r="R1906"/>
  <c r="AB1906" s="1"/>
  <c r="AP1906" s="1"/>
  <c r="P1906"/>
  <c r="S1906"/>
  <c r="U2925"/>
  <c r="T2925"/>
  <c r="AD2925" s="1"/>
  <c r="AR2925" s="1"/>
  <c r="P2925"/>
  <c r="S2925"/>
  <c r="R2925"/>
  <c r="AB2925" s="1"/>
  <c r="AP2925" s="1"/>
  <c r="U2797"/>
  <c r="T2797"/>
  <c r="AD2797" s="1"/>
  <c r="AR2797" s="1"/>
  <c r="P2797"/>
  <c r="S2797"/>
  <c r="R2797"/>
  <c r="AB2797" s="1"/>
  <c r="AP2797" s="1"/>
  <c r="U2669"/>
  <c r="T2669"/>
  <c r="AD2669" s="1"/>
  <c r="AR2669" s="1"/>
  <c r="P2669"/>
  <c r="S2669"/>
  <c r="R2669"/>
  <c r="AB2669" s="1"/>
  <c r="AP2669" s="1"/>
  <c r="U2525"/>
  <c r="T2525"/>
  <c r="AD2525" s="1"/>
  <c r="AR2525" s="1"/>
  <c r="P2525"/>
  <c r="S2525"/>
  <c r="R2525"/>
  <c r="AB2525" s="1"/>
  <c r="AP2525" s="1"/>
  <c r="U2397"/>
  <c r="T2397"/>
  <c r="AD2397" s="1"/>
  <c r="AR2397" s="1"/>
  <c r="P2397"/>
  <c r="S2397"/>
  <c r="R2397"/>
  <c r="AB2397" s="1"/>
  <c r="AP2397" s="1"/>
  <c r="U2269"/>
  <c r="T2269"/>
  <c r="AD2269" s="1"/>
  <c r="AR2269" s="1"/>
  <c r="P2269"/>
  <c r="S2269"/>
  <c r="R2269"/>
  <c r="AB2269" s="1"/>
  <c r="AP2269" s="1"/>
  <c r="T2157"/>
  <c r="AD2157" s="1"/>
  <c r="AR2157" s="1"/>
  <c r="U2157"/>
  <c r="P2157"/>
  <c r="S2157"/>
  <c r="R2157"/>
  <c r="AB2157" s="1"/>
  <c r="AP2157" s="1"/>
  <c r="T2029"/>
  <c r="AD2029" s="1"/>
  <c r="AR2029" s="1"/>
  <c r="U2029"/>
  <c r="P2029"/>
  <c r="S2029"/>
  <c r="R2029"/>
  <c r="AB2029" s="1"/>
  <c r="AP2029" s="1"/>
  <c r="U1885"/>
  <c r="P1885"/>
  <c r="S1885"/>
  <c r="T1885"/>
  <c r="AD1885" s="1"/>
  <c r="AR1885" s="1"/>
  <c r="R1885"/>
  <c r="AB1885" s="1"/>
  <c r="AP1885" s="1"/>
  <c r="U1773"/>
  <c r="P1773"/>
  <c r="T1773"/>
  <c r="AD1773" s="1"/>
  <c r="AR1773" s="1"/>
  <c r="S1773"/>
  <c r="R1773"/>
  <c r="AB1773" s="1"/>
  <c r="AP1773" s="1"/>
  <c r="U1645"/>
  <c r="P1645"/>
  <c r="T1645"/>
  <c r="AD1645" s="1"/>
  <c r="AR1645" s="1"/>
  <c r="S1645"/>
  <c r="R1645"/>
  <c r="AB1645" s="1"/>
  <c r="AP1645" s="1"/>
  <c r="U1533"/>
  <c r="P1533"/>
  <c r="S1533"/>
  <c r="R1533"/>
  <c r="AB1533" s="1"/>
  <c r="AP1533" s="1"/>
  <c r="T1533"/>
  <c r="AD1533" s="1"/>
  <c r="AR1533" s="1"/>
  <c r="U1405"/>
  <c r="P1405"/>
  <c r="S1405"/>
  <c r="R1405"/>
  <c r="AB1405" s="1"/>
  <c r="AP1405" s="1"/>
  <c r="T1405"/>
  <c r="AD1405" s="1"/>
  <c r="AR1405" s="1"/>
  <c r="U1277"/>
  <c r="P1277"/>
  <c r="S1277"/>
  <c r="R1277"/>
  <c r="AB1277" s="1"/>
  <c r="AP1277" s="1"/>
  <c r="T1277"/>
  <c r="AD1277" s="1"/>
  <c r="AR1277" s="1"/>
  <c r="U1149"/>
  <c r="P1149"/>
  <c r="S1149"/>
  <c r="R1149"/>
  <c r="AB1149" s="1"/>
  <c r="AP1149" s="1"/>
  <c r="T1149"/>
  <c r="AD1149" s="1"/>
  <c r="AR1149" s="1"/>
  <c r="P1037"/>
  <c r="T1037"/>
  <c r="AD1037" s="1"/>
  <c r="AR1037" s="1"/>
  <c r="S1037"/>
  <c r="R1037"/>
  <c r="AB1037" s="1"/>
  <c r="AP1037" s="1"/>
  <c r="U1037"/>
  <c r="U925"/>
  <c r="P925"/>
  <c r="S925"/>
  <c r="T925"/>
  <c r="AD925" s="1"/>
  <c r="AR925" s="1"/>
  <c r="R925"/>
  <c r="AB925" s="1"/>
  <c r="AP925" s="1"/>
  <c r="U813"/>
  <c r="P813"/>
  <c r="T813"/>
  <c r="AD813" s="1"/>
  <c r="AR813" s="1"/>
  <c r="S813"/>
  <c r="R813"/>
  <c r="AB813" s="1"/>
  <c r="AP813" s="1"/>
  <c r="U749"/>
  <c r="P749"/>
  <c r="T749"/>
  <c r="AD749" s="1"/>
  <c r="AR749" s="1"/>
  <c r="S749"/>
  <c r="R749"/>
  <c r="AB749" s="1"/>
  <c r="AP749" s="1"/>
  <c r="U669"/>
  <c r="P669"/>
  <c r="S669"/>
  <c r="T669"/>
  <c r="AD669" s="1"/>
  <c r="AR669" s="1"/>
  <c r="R669"/>
  <c r="AB669" s="1"/>
  <c r="AP669" s="1"/>
  <c r="U605"/>
  <c r="P605"/>
  <c r="S605"/>
  <c r="T605"/>
  <c r="AD605" s="1"/>
  <c r="AR605" s="1"/>
  <c r="R605"/>
  <c r="AB605" s="1"/>
  <c r="AP605" s="1"/>
  <c r="U541"/>
  <c r="P541"/>
  <c r="S541"/>
  <c r="T541"/>
  <c r="AD541" s="1"/>
  <c r="AR541" s="1"/>
  <c r="R541"/>
  <c r="AB541" s="1"/>
  <c r="AP541" s="1"/>
  <c r="U477"/>
  <c r="P477"/>
  <c r="S477"/>
  <c r="T477"/>
  <c r="AD477" s="1"/>
  <c r="AR477" s="1"/>
  <c r="R477"/>
  <c r="AB477" s="1"/>
  <c r="AP477" s="1"/>
  <c r="U413"/>
  <c r="P413"/>
  <c r="S413"/>
  <c r="T413"/>
  <c r="AD413" s="1"/>
  <c r="AR413" s="1"/>
  <c r="R413"/>
  <c r="AB413" s="1"/>
  <c r="AP413" s="1"/>
  <c r="U349"/>
  <c r="P349"/>
  <c r="S349"/>
  <c r="T349"/>
  <c r="AD349" s="1"/>
  <c r="AR349" s="1"/>
  <c r="R349"/>
  <c r="AB349" s="1"/>
  <c r="AP349" s="1"/>
  <c r="U2654"/>
  <c r="T2654"/>
  <c r="AD2654" s="1"/>
  <c r="AR2654" s="1"/>
  <c r="S2654"/>
  <c r="P2654"/>
  <c r="R2654"/>
  <c r="AB2654" s="1"/>
  <c r="AP2654" s="1"/>
  <c r="U1950"/>
  <c r="T1950"/>
  <c r="AD1950" s="1"/>
  <c r="AR1950" s="1"/>
  <c r="S1950"/>
  <c r="P1950"/>
  <c r="R1950"/>
  <c r="AB1950" s="1"/>
  <c r="AP1950" s="1"/>
  <c r="U1318"/>
  <c r="T1318"/>
  <c r="AD1318" s="1"/>
  <c r="AR1318" s="1"/>
  <c r="S1318"/>
  <c r="R1318"/>
  <c r="AB1318" s="1"/>
  <c r="AP1318" s="1"/>
  <c r="P1318"/>
  <c r="U342"/>
  <c r="T342"/>
  <c r="AD342" s="1"/>
  <c r="AR342" s="1"/>
  <c r="S342"/>
  <c r="R342"/>
  <c r="AB342" s="1"/>
  <c r="AP342" s="1"/>
  <c r="P342"/>
  <c r="U2647"/>
  <c r="T2647"/>
  <c r="AD2647" s="1"/>
  <c r="AR2647" s="1"/>
  <c r="S2647"/>
  <c r="R2647"/>
  <c r="AB2647" s="1"/>
  <c r="AP2647" s="1"/>
  <c r="P2647"/>
  <c r="U2690"/>
  <c r="T2690"/>
  <c r="AD2690" s="1"/>
  <c r="AR2690" s="1"/>
  <c r="R2690"/>
  <c r="AB2690" s="1"/>
  <c r="AP2690" s="1"/>
  <c r="P2690"/>
  <c r="S2690"/>
  <c r="U2258"/>
  <c r="T2258"/>
  <c r="AD2258" s="1"/>
  <c r="AR2258" s="1"/>
  <c r="R2258"/>
  <c r="AB2258" s="1"/>
  <c r="AP2258" s="1"/>
  <c r="P2258"/>
  <c r="S2258"/>
  <c r="U2742"/>
  <c r="S2742"/>
  <c r="T2742"/>
  <c r="AD2742" s="1"/>
  <c r="AR2742" s="1"/>
  <c r="R2742"/>
  <c r="AB2742" s="1"/>
  <c r="AP2742" s="1"/>
  <c r="P2742"/>
  <c r="U2102"/>
  <c r="S2102"/>
  <c r="T2102"/>
  <c r="AD2102" s="1"/>
  <c r="AR2102" s="1"/>
  <c r="R2102"/>
  <c r="AB2102" s="1"/>
  <c r="AP2102" s="1"/>
  <c r="P2102"/>
  <c r="U1206"/>
  <c r="T1206"/>
  <c r="AD1206" s="1"/>
  <c r="AR1206" s="1"/>
  <c r="S1206"/>
  <c r="R1206"/>
  <c r="AB1206" s="1"/>
  <c r="AP1206" s="1"/>
  <c r="P1206"/>
  <c r="U54"/>
  <c r="T54"/>
  <c r="AD54" s="1"/>
  <c r="AR54" s="1"/>
  <c r="R54"/>
  <c r="AB54" s="1"/>
  <c r="AP54" s="1"/>
  <c r="S54"/>
  <c r="P54"/>
  <c r="U2271"/>
  <c r="T2271"/>
  <c r="AD2271" s="1"/>
  <c r="AR2271" s="1"/>
  <c r="S2271"/>
  <c r="R2271"/>
  <c r="AB2271" s="1"/>
  <c r="AP2271" s="1"/>
  <c r="P2271"/>
  <c r="U1759"/>
  <c r="T1759"/>
  <c r="AD1759" s="1"/>
  <c r="AR1759" s="1"/>
  <c r="S1759"/>
  <c r="R1759"/>
  <c r="AB1759" s="1"/>
  <c r="AP1759" s="1"/>
  <c r="P1759"/>
  <c r="U1674"/>
  <c r="T1674"/>
  <c r="AD1674" s="1"/>
  <c r="AR1674" s="1"/>
  <c r="R1674"/>
  <c r="AB1674" s="1"/>
  <c r="AP1674" s="1"/>
  <c r="S1674"/>
  <c r="P1674"/>
  <c r="U2941"/>
  <c r="T2941"/>
  <c r="AD2941" s="1"/>
  <c r="AR2941" s="1"/>
  <c r="P2941"/>
  <c r="S2941"/>
  <c r="R2941"/>
  <c r="AB2941" s="1"/>
  <c r="AP2941" s="1"/>
  <c r="U2813"/>
  <c r="T2813"/>
  <c r="AD2813" s="1"/>
  <c r="AR2813" s="1"/>
  <c r="P2813"/>
  <c r="S2813"/>
  <c r="R2813"/>
  <c r="AB2813" s="1"/>
  <c r="AP2813" s="1"/>
  <c r="U2685"/>
  <c r="T2685"/>
  <c r="AD2685" s="1"/>
  <c r="AR2685" s="1"/>
  <c r="P2685"/>
  <c r="S2685"/>
  <c r="R2685"/>
  <c r="AB2685" s="1"/>
  <c r="AP2685" s="1"/>
  <c r="U2573"/>
  <c r="T2573"/>
  <c r="AD2573" s="1"/>
  <c r="AR2573" s="1"/>
  <c r="P2573"/>
  <c r="S2573"/>
  <c r="R2573"/>
  <c r="AB2573" s="1"/>
  <c r="AP2573" s="1"/>
  <c r="U2445"/>
  <c r="T2445"/>
  <c r="AD2445" s="1"/>
  <c r="AR2445" s="1"/>
  <c r="P2445"/>
  <c r="S2445"/>
  <c r="R2445"/>
  <c r="AB2445" s="1"/>
  <c r="AP2445" s="1"/>
  <c r="U2317"/>
  <c r="T2317"/>
  <c r="AD2317" s="1"/>
  <c r="AR2317" s="1"/>
  <c r="P2317"/>
  <c r="S2317"/>
  <c r="R2317"/>
  <c r="AB2317" s="1"/>
  <c r="AP2317" s="1"/>
  <c r="T2189"/>
  <c r="AD2189" s="1"/>
  <c r="AR2189" s="1"/>
  <c r="P2189"/>
  <c r="S2189"/>
  <c r="U2189"/>
  <c r="R2189"/>
  <c r="AB2189" s="1"/>
  <c r="AP2189" s="1"/>
  <c r="U2045"/>
  <c r="T2045"/>
  <c r="AD2045" s="1"/>
  <c r="AR2045" s="1"/>
  <c r="P2045"/>
  <c r="S2045"/>
  <c r="R2045"/>
  <c r="AB2045" s="1"/>
  <c r="AP2045" s="1"/>
  <c r="P1933"/>
  <c r="T1933"/>
  <c r="AD1933" s="1"/>
  <c r="AR1933" s="1"/>
  <c r="S1933"/>
  <c r="U1933"/>
  <c r="R1933"/>
  <c r="AB1933" s="1"/>
  <c r="AP1933" s="1"/>
  <c r="U1789"/>
  <c r="P1789"/>
  <c r="S1789"/>
  <c r="R1789"/>
  <c r="AB1789" s="1"/>
  <c r="AP1789" s="1"/>
  <c r="T1789"/>
  <c r="AD1789" s="1"/>
  <c r="AR1789" s="1"/>
  <c r="U1661"/>
  <c r="P1661"/>
  <c r="S1661"/>
  <c r="R1661"/>
  <c r="AB1661" s="1"/>
  <c r="AP1661" s="1"/>
  <c r="T1661"/>
  <c r="AD1661" s="1"/>
  <c r="AR1661" s="1"/>
  <c r="U1517"/>
  <c r="P1517"/>
  <c r="T1517"/>
  <c r="AD1517" s="1"/>
  <c r="AR1517" s="1"/>
  <c r="S1517"/>
  <c r="R1517"/>
  <c r="AB1517" s="1"/>
  <c r="AP1517" s="1"/>
  <c r="U1373"/>
  <c r="P1373"/>
  <c r="S1373"/>
  <c r="T1373"/>
  <c r="AD1373" s="1"/>
  <c r="AR1373" s="1"/>
  <c r="R1373"/>
  <c r="AB1373" s="1"/>
  <c r="AP1373" s="1"/>
  <c r="U1261"/>
  <c r="P1261"/>
  <c r="T1261"/>
  <c r="AD1261" s="1"/>
  <c r="AR1261" s="1"/>
  <c r="S1261"/>
  <c r="R1261"/>
  <c r="AB1261" s="1"/>
  <c r="AP1261" s="1"/>
  <c r="U1133"/>
  <c r="P1133"/>
  <c r="T1133"/>
  <c r="AD1133" s="1"/>
  <c r="AR1133" s="1"/>
  <c r="S1133"/>
  <c r="R1133"/>
  <c r="AB1133" s="1"/>
  <c r="AP1133" s="1"/>
  <c r="U989"/>
  <c r="P989"/>
  <c r="S989"/>
  <c r="T989"/>
  <c r="AD989" s="1"/>
  <c r="AR989" s="1"/>
  <c r="R989"/>
  <c r="AB989" s="1"/>
  <c r="AP989" s="1"/>
  <c r="U829"/>
  <c r="P829"/>
  <c r="S829"/>
  <c r="R829"/>
  <c r="AB829" s="1"/>
  <c r="AP829" s="1"/>
  <c r="T829"/>
  <c r="AD829" s="1"/>
  <c r="AR829" s="1"/>
  <c r="U48"/>
  <c r="S48"/>
  <c r="R48"/>
  <c r="AB48" s="1"/>
  <c r="AP48" s="1"/>
  <c r="T48"/>
  <c r="AD48" s="1"/>
  <c r="AR48" s="1"/>
  <c r="P48"/>
  <c r="S173"/>
  <c r="U173"/>
  <c r="P173"/>
  <c r="T173"/>
  <c r="AD173" s="1"/>
  <c r="AR173" s="1"/>
  <c r="R173"/>
  <c r="AB173" s="1"/>
  <c r="AP173" s="1"/>
  <c r="U45"/>
  <c r="S45"/>
  <c r="P45"/>
  <c r="T45"/>
  <c r="AD45" s="1"/>
  <c r="AR45" s="1"/>
  <c r="R45"/>
  <c r="AB45" s="1"/>
  <c r="AP45" s="1"/>
  <c r="U2896"/>
  <c r="S2896"/>
  <c r="R2896"/>
  <c r="AB2896" s="1"/>
  <c r="AP2896" s="1"/>
  <c r="P2896"/>
  <c r="T2896"/>
  <c r="AD2896" s="1"/>
  <c r="AR2896" s="1"/>
  <c r="U2736"/>
  <c r="S2736"/>
  <c r="R2736"/>
  <c r="AB2736" s="1"/>
  <c r="AP2736" s="1"/>
  <c r="T2736"/>
  <c r="AD2736" s="1"/>
  <c r="AR2736" s="1"/>
  <c r="P2736"/>
  <c r="U2608"/>
  <c r="S2608"/>
  <c r="R2608"/>
  <c r="AB2608" s="1"/>
  <c r="AP2608" s="1"/>
  <c r="T2608"/>
  <c r="AD2608" s="1"/>
  <c r="AR2608" s="1"/>
  <c r="P2608"/>
  <c r="U2496"/>
  <c r="S2496"/>
  <c r="R2496"/>
  <c r="AB2496" s="1"/>
  <c r="AP2496" s="1"/>
  <c r="T2496"/>
  <c r="AD2496" s="1"/>
  <c r="AR2496" s="1"/>
  <c r="P2496"/>
  <c r="U2384"/>
  <c r="S2384"/>
  <c r="R2384"/>
  <c r="AB2384" s="1"/>
  <c r="AP2384" s="1"/>
  <c r="T2384"/>
  <c r="AD2384" s="1"/>
  <c r="AR2384" s="1"/>
  <c r="P2384"/>
  <c r="U2240"/>
  <c r="S2240"/>
  <c r="R2240"/>
  <c r="AB2240" s="1"/>
  <c r="AP2240" s="1"/>
  <c r="T2240"/>
  <c r="AD2240" s="1"/>
  <c r="AR2240" s="1"/>
  <c r="P2240"/>
  <c r="U2112"/>
  <c r="S2112"/>
  <c r="R2112"/>
  <c r="AB2112" s="1"/>
  <c r="AP2112" s="1"/>
  <c r="T2112"/>
  <c r="AD2112" s="1"/>
  <c r="AR2112" s="1"/>
  <c r="P2112"/>
  <c r="U1952"/>
  <c r="S1952"/>
  <c r="R1952"/>
  <c r="AB1952" s="1"/>
  <c r="AP1952" s="1"/>
  <c r="P1952"/>
  <c r="T1952"/>
  <c r="AD1952" s="1"/>
  <c r="AR1952" s="1"/>
  <c r="U1824"/>
  <c r="S1824"/>
  <c r="R1824"/>
  <c r="AB1824" s="1"/>
  <c r="AP1824" s="1"/>
  <c r="P1824"/>
  <c r="T1824"/>
  <c r="AD1824" s="1"/>
  <c r="AR1824" s="1"/>
  <c r="U1696"/>
  <c r="S1696"/>
  <c r="R1696"/>
  <c r="AB1696" s="1"/>
  <c r="AP1696" s="1"/>
  <c r="P1696"/>
  <c r="T1696"/>
  <c r="AD1696" s="1"/>
  <c r="AR1696" s="1"/>
  <c r="U1568"/>
  <c r="S1568"/>
  <c r="R1568"/>
  <c r="AB1568" s="1"/>
  <c r="AP1568" s="1"/>
  <c r="P1568"/>
  <c r="T1568"/>
  <c r="AD1568" s="1"/>
  <c r="AR1568" s="1"/>
  <c r="U1440"/>
  <c r="S1440"/>
  <c r="R1440"/>
  <c r="AB1440" s="1"/>
  <c r="AP1440" s="1"/>
  <c r="P1440"/>
  <c r="T1440"/>
  <c r="AD1440" s="1"/>
  <c r="AR1440" s="1"/>
  <c r="S1296"/>
  <c r="R1296"/>
  <c r="AB1296" s="1"/>
  <c r="AP1296" s="1"/>
  <c r="T1296"/>
  <c r="AD1296" s="1"/>
  <c r="AR1296" s="1"/>
  <c r="P1296"/>
  <c r="U1296"/>
  <c r="S1168"/>
  <c r="R1168"/>
  <c r="AB1168" s="1"/>
  <c r="AP1168" s="1"/>
  <c r="T1168"/>
  <c r="AD1168" s="1"/>
  <c r="AR1168" s="1"/>
  <c r="P1168"/>
  <c r="U1168"/>
  <c r="U1008"/>
  <c r="S1008"/>
  <c r="R1008"/>
  <c r="AB1008" s="1"/>
  <c r="AP1008" s="1"/>
  <c r="T1008"/>
  <c r="AD1008" s="1"/>
  <c r="AR1008" s="1"/>
  <c r="P1008"/>
  <c r="U64"/>
  <c r="S64"/>
  <c r="R64"/>
  <c r="AB64" s="1"/>
  <c r="AP64" s="1"/>
  <c r="P64"/>
  <c r="T64"/>
  <c r="AD64" s="1"/>
  <c r="AR64" s="1"/>
  <c r="U1270"/>
  <c r="T1270"/>
  <c r="AD1270" s="1"/>
  <c r="AR1270" s="1"/>
  <c r="S1270"/>
  <c r="R1270"/>
  <c r="AB1270" s="1"/>
  <c r="AP1270" s="1"/>
  <c r="P1270"/>
  <c r="U2983"/>
  <c r="T2983"/>
  <c r="AD2983" s="1"/>
  <c r="AR2983" s="1"/>
  <c r="S2983"/>
  <c r="R2983"/>
  <c r="AB2983" s="1"/>
  <c r="AP2983" s="1"/>
  <c r="P2983"/>
  <c r="U2407"/>
  <c r="T2407"/>
  <c r="AD2407" s="1"/>
  <c r="AR2407" s="1"/>
  <c r="S2407"/>
  <c r="R2407"/>
  <c r="AB2407" s="1"/>
  <c r="AP2407" s="1"/>
  <c r="P2407"/>
  <c r="U1895"/>
  <c r="T1895"/>
  <c r="AD1895" s="1"/>
  <c r="AR1895" s="1"/>
  <c r="S1895"/>
  <c r="R1895"/>
  <c r="AB1895" s="1"/>
  <c r="AP1895" s="1"/>
  <c r="P1895"/>
  <c r="U1327"/>
  <c r="T1327"/>
  <c r="AD1327" s="1"/>
  <c r="AR1327" s="1"/>
  <c r="S1327"/>
  <c r="R1327"/>
  <c r="AB1327" s="1"/>
  <c r="AP1327" s="1"/>
  <c r="P1327"/>
  <c r="U623"/>
  <c r="T623"/>
  <c r="AD623" s="1"/>
  <c r="AR623" s="1"/>
  <c r="S623"/>
  <c r="R623"/>
  <c r="AB623" s="1"/>
  <c r="AP623" s="1"/>
  <c r="P623"/>
  <c r="U2866"/>
  <c r="R2866"/>
  <c r="AB2866" s="1"/>
  <c r="AP2866" s="1"/>
  <c r="T2866"/>
  <c r="AD2866" s="1"/>
  <c r="AR2866" s="1"/>
  <c r="P2866"/>
  <c r="S2866"/>
  <c r="U2330"/>
  <c r="T2330"/>
  <c r="AD2330" s="1"/>
  <c r="AR2330" s="1"/>
  <c r="R2330"/>
  <c r="AB2330" s="1"/>
  <c r="AP2330" s="1"/>
  <c r="S2330"/>
  <c r="P2330"/>
  <c r="U2987"/>
  <c r="T2987"/>
  <c r="AD2987" s="1"/>
  <c r="AR2987" s="1"/>
  <c r="S2987"/>
  <c r="R2987"/>
  <c r="AB2987" s="1"/>
  <c r="AP2987" s="1"/>
  <c r="P2987"/>
  <c r="U2763"/>
  <c r="T2763"/>
  <c r="AD2763" s="1"/>
  <c r="AR2763" s="1"/>
  <c r="S2763"/>
  <c r="R2763"/>
  <c r="AB2763" s="1"/>
  <c r="AP2763" s="1"/>
  <c r="P2763"/>
  <c r="U2443"/>
  <c r="T2443"/>
  <c r="AD2443" s="1"/>
  <c r="AR2443" s="1"/>
  <c r="S2443"/>
  <c r="R2443"/>
  <c r="AB2443" s="1"/>
  <c r="AP2443" s="1"/>
  <c r="P2443"/>
  <c r="U2155"/>
  <c r="T2155"/>
  <c r="AD2155" s="1"/>
  <c r="AR2155" s="1"/>
  <c r="S2155"/>
  <c r="R2155"/>
  <c r="AB2155" s="1"/>
  <c r="AP2155" s="1"/>
  <c r="P2155"/>
  <c r="U1899"/>
  <c r="T1899"/>
  <c r="AD1899" s="1"/>
  <c r="AR1899" s="1"/>
  <c r="S1899"/>
  <c r="R1899"/>
  <c r="AB1899" s="1"/>
  <c r="AP1899" s="1"/>
  <c r="P1899"/>
  <c r="U1675"/>
  <c r="T1675"/>
  <c r="AD1675" s="1"/>
  <c r="AR1675" s="1"/>
  <c r="S1675"/>
  <c r="R1675"/>
  <c r="AB1675" s="1"/>
  <c r="AP1675" s="1"/>
  <c r="P1675"/>
  <c r="U1387"/>
  <c r="T1387"/>
  <c r="AD1387" s="1"/>
  <c r="AR1387" s="1"/>
  <c r="S1387"/>
  <c r="R1387"/>
  <c r="AB1387" s="1"/>
  <c r="AP1387" s="1"/>
  <c r="P1387"/>
  <c r="U1163"/>
  <c r="T1163"/>
  <c r="AD1163" s="1"/>
  <c r="AR1163" s="1"/>
  <c r="S1163"/>
  <c r="R1163"/>
  <c r="AB1163" s="1"/>
  <c r="AP1163" s="1"/>
  <c r="P1163"/>
  <c r="U843"/>
  <c r="T843"/>
  <c r="AD843" s="1"/>
  <c r="AR843" s="1"/>
  <c r="S843"/>
  <c r="R843"/>
  <c r="AB843" s="1"/>
  <c r="AP843" s="1"/>
  <c r="P843"/>
  <c r="U619"/>
  <c r="T619"/>
  <c r="AD619" s="1"/>
  <c r="AR619" s="1"/>
  <c r="S619"/>
  <c r="R619"/>
  <c r="AB619" s="1"/>
  <c r="AP619" s="1"/>
  <c r="P619"/>
  <c r="U363"/>
  <c r="T363"/>
  <c r="AD363" s="1"/>
  <c r="AR363" s="1"/>
  <c r="S363"/>
  <c r="R363"/>
  <c r="AB363" s="1"/>
  <c r="AP363" s="1"/>
  <c r="P363"/>
  <c r="U75"/>
  <c r="T75"/>
  <c r="AD75" s="1"/>
  <c r="AR75" s="1"/>
  <c r="S75"/>
  <c r="R75"/>
  <c r="AB75" s="1"/>
  <c r="AP75" s="1"/>
  <c r="P75"/>
  <c r="U2566"/>
  <c r="T2566"/>
  <c r="AD2566" s="1"/>
  <c r="AR2566" s="1"/>
  <c r="S2566"/>
  <c r="R2566"/>
  <c r="AB2566" s="1"/>
  <c r="AP2566" s="1"/>
  <c r="P2566"/>
  <c r="U2118"/>
  <c r="T2118"/>
  <c r="AD2118" s="1"/>
  <c r="AR2118" s="1"/>
  <c r="S2118"/>
  <c r="R2118"/>
  <c r="AB2118" s="1"/>
  <c r="AP2118" s="1"/>
  <c r="P2118"/>
  <c r="U1598"/>
  <c r="T1598"/>
  <c r="AD1598" s="1"/>
  <c r="AR1598" s="1"/>
  <c r="S1598"/>
  <c r="P1598"/>
  <c r="R1598"/>
  <c r="AB1598" s="1"/>
  <c r="AP1598" s="1"/>
  <c r="U534"/>
  <c r="T534"/>
  <c r="AD534" s="1"/>
  <c r="AR534" s="1"/>
  <c r="S534"/>
  <c r="R534"/>
  <c r="AB534" s="1"/>
  <c r="AP534" s="1"/>
  <c r="P534"/>
  <c r="U2898"/>
  <c r="T2898"/>
  <c r="AD2898" s="1"/>
  <c r="AR2898" s="1"/>
  <c r="R2898"/>
  <c r="AB2898" s="1"/>
  <c r="AP2898" s="1"/>
  <c r="P2898"/>
  <c r="S2898"/>
  <c r="U2106"/>
  <c r="T2106"/>
  <c r="AD2106" s="1"/>
  <c r="AR2106" s="1"/>
  <c r="R2106"/>
  <c r="AB2106" s="1"/>
  <c r="AP2106" s="1"/>
  <c r="S2106"/>
  <c r="P2106"/>
  <c r="U1650"/>
  <c r="T1650"/>
  <c r="AD1650" s="1"/>
  <c r="AR1650" s="1"/>
  <c r="R1650"/>
  <c r="AB1650" s="1"/>
  <c r="AP1650" s="1"/>
  <c r="P1650"/>
  <c r="S1650"/>
  <c r="P2929"/>
  <c r="T2929"/>
  <c r="AD2929" s="1"/>
  <c r="AR2929" s="1"/>
  <c r="R2929"/>
  <c r="AB2929" s="1"/>
  <c r="AP2929" s="1"/>
  <c r="S2929"/>
  <c r="U2929"/>
  <c r="T2769"/>
  <c r="AD2769" s="1"/>
  <c r="AR2769" s="1"/>
  <c r="P2769"/>
  <c r="R2769"/>
  <c r="AB2769" s="1"/>
  <c r="AP2769" s="1"/>
  <c r="U2769"/>
  <c r="S2769"/>
  <c r="T2577"/>
  <c r="AD2577" s="1"/>
  <c r="AR2577" s="1"/>
  <c r="P2577"/>
  <c r="R2577"/>
  <c r="AB2577" s="1"/>
  <c r="AP2577" s="1"/>
  <c r="U2577"/>
  <c r="S2577"/>
  <c r="P269"/>
  <c r="T269"/>
  <c r="AD269" s="1"/>
  <c r="AR269" s="1"/>
  <c r="S269"/>
  <c r="R269"/>
  <c r="AB269" s="1"/>
  <c r="AP269" s="1"/>
  <c r="U269"/>
  <c r="S157"/>
  <c r="P157"/>
  <c r="U157"/>
  <c r="T157"/>
  <c r="AD157" s="1"/>
  <c r="AR157" s="1"/>
  <c r="R157"/>
  <c r="AB157" s="1"/>
  <c r="AP157" s="1"/>
  <c r="S29"/>
  <c r="P29"/>
  <c r="T29"/>
  <c r="AD29" s="1"/>
  <c r="AR29" s="1"/>
  <c r="R29"/>
  <c r="AB29" s="1"/>
  <c r="AP29" s="1"/>
  <c r="U29"/>
  <c r="U2912"/>
  <c r="S2912"/>
  <c r="R2912"/>
  <c r="AB2912" s="1"/>
  <c r="AP2912" s="1"/>
  <c r="T2912"/>
  <c r="AD2912" s="1"/>
  <c r="AR2912" s="1"/>
  <c r="P2912"/>
  <c r="U2800"/>
  <c r="S2800"/>
  <c r="R2800"/>
  <c r="AB2800" s="1"/>
  <c r="AP2800" s="1"/>
  <c r="T2800"/>
  <c r="AD2800" s="1"/>
  <c r="AR2800" s="1"/>
  <c r="P2800"/>
  <c r="U2672"/>
  <c r="S2672"/>
  <c r="R2672"/>
  <c r="AB2672" s="1"/>
  <c r="AP2672" s="1"/>
  <c r="T2672"/>
  <c r="AD2672" s="1"/>
  <c r="AR2672" s="1"/>
  <c r="P2672"/>
  <c r="U2544"/>
  <c r="S2544"/>
  <c r="R2544"/>
  <c r="AB2544" s="1"/>
  <c r="AP2544" s="1"/>
  <c r="T2544"/>
  <c r="AD2544" s="1"/>
  <c r="AR2544" s="1"/>
  <c r="P2544"/>
  <c r="U2400"/>
  <c r="S2400"/>
  <c r="R2400"/>
  <c r="AB2400" s="1"/>
  <c r="AP2400" s="1"/>
  <c r="P2400"/>
  <c r="T2400"/>
  <c r="AD2400" s="1"/>
  <c r="AR2400" s="1"/>
  <c r="U2272"/>
  <c r="S2272"/>
  <c r="R2272"/>
  <c r="AB2272" s="1"/>
  <c r="AP2272" s="1"/>
  <c r="P2272"/>
  <c r="T2272"/>
  <c r="AD2272" s="1"/>
  <c r="AR2272" s="1"/>
  <c r="U2160"/>
  <c r="S2160"/>
  <c r="R2160"/>
  <c r="AB2160" s="1"/>
  <c r="AP2160" s="1"/>
  <c r="T2160"/>
  <c r="AD2160" s="1"/>
  <c r="AR2160" s="1"/>
  <c r="P2160"/>
  <c r="U2048"/>
  <c r="S2048"/>
  <c r="R2048"/>
  <c r="AB2048" s="1"/>
  <c r="AP2048" s="1"/>
  <c r="T2048"/>
  <c r="AD2048" s="1"/>
  <c r="AR2048" s="1"/>
  <c r="P2048"/>
  <c r="S1936"/>
  <c r="R1936"/>
  <c r="AB1936" s="1"/>
  <c r="AP1936" s="1"/>
  <c r="T1936"/>
  <c r="AD1936" s="1"/>
  <c r="AR1936" s="1"/>
  <c r="P1936"/>
  <c r="U1936"/>
  <c r="S1808"/>
  <c r="R1808"/>
  <c r="AB1808" s="1"/>
  <c r="AP1808" s="1"/>
  <c r="T1808"/>
  <c r="AD1808" s="1"/>
  <c r="AR1808" s="1"/>
  <c r="P1808"/>
  <c r="U1808"/>
  <c r="S1680"/>
  <c r="R1680"/>
  <c r="AB1680" s="1"/>
  <c r="AP1680" s="1"/>
  <c r="T1680"/>
  <c r="AD1680" s="1"/>
  <c r="AR1680" s="1"/>
  <c r="P1680"/>
  <c r="U1680"/>
  <c r="S1552"/>
  <c r="R1552"/>
  <c r="AB1552" s="1"/>
  <c r="AP1552" s="1"/>
  <c r="T1552"/>
  <c r="AD1552" s="1"/>
  <c r="AR1552" s="1"/>
  <c r="P1552"/>
  <c r="U1552"/>
  <c r="S1424"/>
  <c r="R1424"/>
  <c r="AB1424" s="1"/>
  <c r="AP1424" s="1"/>
  <c r="T1424"/>
  <c r="AD1424" s="1"/>
  <c r="AR1424" s="1"/>
  <c r="P1424"/>
  <c r="U1424"/>
  <c r="U1312"/>
  <c r="S1312"/>
  <c r="R1312"/>
  <c r="AB1312" s="1"/>
  <c r="AP1312" s="1"/>
  <c r="P1312"/>
  <c r="T1312"/>
  <c r="AD1312" s="1"/>
  <c r="AR1312" s="1"/>
  <c r="U1184"/>
  <c r="S1184"/>
  <c r="R1184"/>
  <c r="AB1184" s="1"/>
  <c r="AP1184" s="1"/>
  <c r="P1184"/>
  <c r="T1184"/>
  <c r="AD1184" s="1"/>
  <c r="AR1184" s="1"/>
  <c r="U1072"/>
  <c r="S1072"/>
  <c r="R1072"/>
  <c r="AB1072" s="1"/>
  <c r="AP1072" s="1"/>
  <c r="T1072"/>
  <c r="AD1072" s="1"/>
  <c r="AR1072" s="1"/>
  <c r="P1072"/>
  <c r="S976"/>
  <c r="R976"/>
  <c r="AB976" s="1"/>
  <c r="AP976" s="1"/>
  <c r="U976"/>
  <c r="T976"/>
  <c r="AD976" s="1"/>
  <c r="AR976" s="1"/>
  <c r="P976"/>
  <c r="U896"/>
  <c r="S896"/>
  <c r="R896"/>
  <c r="AB896" s="1"/>
  <c r="AP896" s="1"/>
  <c r="P896"/>
  <c r="T896"/>
  <c r="AD896" s="1"/>
  <c r="AR896" s="1"/>
  <c r="U832"/>
  <c r="S832"/>
  <c r="R832"/>
  <c r="AB832" s="1"/>
  <c r="AP832" s="1"/>
  <c r="P832"/>
  <c r="T832"/>
  <c r="AD832" s="1"/>
  <c r="AR832" s="1"/>
  <c r="U768"/>
  <c r="S768"/>
  <c r="R768"/>
  <c r="AB768" s="1"/>
  <c r="AP768" s="1"/>
  <c r="P768"/>
  <c r="T768"/>
  <c r="AD768" s="1"/>
  <c r="AR768" s="1"/>
  <c r="U688"/>
  <c r="R688"/>
  <c r="AB688" s="1"/>
  <c r="AP688" s="1"/>
  <c r="S688"/>
  <c r="T688"/>
  <c r="AD688" s="1"/>
  <c r="AR688" s="1"/>
  <c r="P688"/>
  <c r="U624"/>
  <c r="R624"/>
  <c r="AB624" s="1"/>
  <c r="AP624" s="1"/>
  <c r="S624"/>
  <c r="T624"/>
  <c r="AD624" s="1"/>
  <c r="AR624" s="1"/>
  <c r="P624"/>
  <c r="U560"/>
  <c r="R560"/>
  <c r="AB560" s="1"/>
  <c r="AP560" s="1"/>
  <c r="S560"/>
  <c r="T560"/>
  <c r="AD560" s="1"/>
  <c r="AR560" s="1"/>
  <c r="P560"/>
  <c r="U496"/>
  <c r="R496"/>
  <c r="AB496" s="1"/>
  <c r="AP496" s="1"/>
  <c r="S496"/>
  <c r="T496"/>
  <c r="AD496" s="1"/>
  <c r="AR496" s="1"/>
  <c r="P496"/>
  <c r="U432"/>
  <c r="R432"/>
  <c r="AB432" s="1"/>
  <c r="AP432" s="1"/>
  <c r="S432"/>
  <c r="T432"/>
  <c r="AD432" s="1"/>
  <c r="AR432" s="1"/>
  <c r="P432"/>
  <c r="U368"/>
  <c r="R368"/>
  <c r="AB368" s="1"/>
  <c r="AP368" s="1"/>
  <c r="S368"/>
  <c r="T368"/>
  <c r="AD368" s="1"/>
  <c r="AR368" s="1"/>
  <c r="P368"/>
  <c r="S304"/>
  <c r="U304"/>
  <c r="R304"/>
  <c r="AB304" s="1"/>
  <c r="AP304" s="1"/>
  <c r="T304"/>
  <c r="AD304" s="1"/>
  <c r="AR304" s="1"/>
  <c r="P304"/>
  <c r="S240"/>
  <c r="U240"/>
  <c r="R240"/>
  <c r="AB240" s="1"/>
  <c r="AP240" s="1"/>
  <c r="T240"/>
  <c r="AD240" s="1"/>
  <c r="AR240" s="1"/>
  <c r="P240"/>
  <c r="S176"/>
  <c r="U176"/>
  <c r="R176"/>
  <c r="AB176" s="1"/>
  <c r="AP176" s="1"/>
  <c r="T176"/>
  <c r="AD176" s="1"/>
  <c r="AR176" s="1"/>
  <c r="P176"/>
  <c r="U112"/>
  <c r="S112"/>
  <c r="R112"/>
  <c r="AB112" s="1"/>
  <c r="AP112" s="1"/>
  <c r="T112"/>
  <c r="AD112" s="1"/>
  <c r="AR112" s="1"/>
  <c r="P112"/>
  <c r="U1462"/>
  <c r="T1462"/>
  <c r="AD1462" s="1"/>
  <c r="AR1462" s="1"/>
  <c r="S1462"/>
  <c r="R1462"/>
  <c r="AB1462" s="1"/>
  <c r="AP1462" s="1"/>
  <c r="P1462"/>
  <c r="U2919"/>
  <c r="T2919"/>
  <c r="AD2919" s="1"/>
  <c r="AR2919" s="1"/>
  <c r="S2919"/>
  <c r="R2919"/>
  <c r="AB2919" s="1"/>
  <c r="AP2919" s="1"/>
  <c r="P2919"/>
  <c r="U2471"/>
  <c r="T2471"/>
  <c r="AD2471" s="1"/>
  <c r="AR2471" s="1"/>
  <c r="S2471"/>
  <c r="R2471"/>
  <c r="AB2471" s="1"/>
  <c r="AP2471" s="1"/>
  <c r="P2471"/>
  <c r="U1959"/>
  <c r="T1959"/>
  <c r="AD1959" s="1"/>
  <c r="AR1959" s="1"/>
  <c r="S1959"/>
  <c r="R1959"/>
  <c r="AB1959" s="1"/>
  <c r="AP1959" s="1"/>
  <c r="P1959"/>
  <c r="U1263"/>
  <c r="T1263"/>
  <c r="AD1263" s="1"/>
  <c r="AR1263" s="1"/>
  <c r="S1263"/>
  <c r="R1263"/>
  <c r="AB1263" s="1"/>
  <c r="AP1263" s="1"/>
  <c r="P1263"/>
  <c r="U687"/>
  <c r="T687"/>
  <c r="AD687" s="1"/>
  <c r="AR687" s="1"/>
  <c r="S687"/>
  <c r="R687"/>
  <c r="AB687" s="1"/>
  <c r="AP687" s="1"/>
  <c r="P687"/>
  <c r="U2546"/>
  <c r="T2546"/>
  <c r="AD2546" s="1"/>
  <c r="AR2546" s="1"/>
  <c r="R2546"/>
  <c r="AB2546" s="1"/>
  <c r="AP2546" s="1"/>
  <c r="P2546"/>
  <c r="S2546"/>
  <c r="U2170"/>
  <c r="T2170"/>
  <c r="AD2170" s="1"/>
  <c r="AR2170" s="1"/>
  <c r="R2170"/>
  <c r="AB2170" s="1"/>
  <c r="AP2170" s="1"/>
  <c r="S2170"/>
  <c r="P2170"/>
  <c r="U2891"/>
  <c r="T2891"/>
  <c r="AD2891" s="1"/>
  <c r="AR2891" s="1"/>
  <c r="S2891"/>
  <c r="R2891"/>
  <c r="AB2891" s="1"/>
  <c r="AP2891" s="1"/>
  <c r="P2891"/>
  <c r="U2635"/>
  <c r="T2635"/>
  <c r="AD2635" s="1"/>
  <c r="AR2635" s="1"/>
  <c r="S2635"/>
  <c r="R2635"/>
  <c r="AB2635" s="1"/>
  <c r="AP2635" s="1"/>
  <c r="P2635"/>
  <c r="U2411"/>
  <c r="T2411"/>
  <c r="AD2411" s="1"/>
  <c r="AR2411" s="1"/>
  <c r="S2411"/>
  <c r="R2411"/>
  <c r="AB2411" s="1"/>
  <c r="AP2411" s="1"/>
  <c r="P2411"/>
  <c r="U2187"/>
  <c r="T2187"/>
  <c r="AD2187" s="1"/>
  <c r="AR2187" s="1"/>
  <c r="S2187"/>
  <c r="R2187"/>
  <c r="AB2187" s="1"/>
  <c r="AP2187" s="1"/>
  <c r="P2187"/>
  <c r="U1931"/>
  <c r="T1931"/>
  <c r="AD1931" s="1"/>
  <c r="AR1931" s="1"/>
  <c r="S1931"/>
  <c r="R1931"/>
  <c r="AB1931" s="1"/>
  <c r="AP1931" s="1"/>
  <c r="P1931"/>
  <c r="U1643"/>
  <c r="T1643"/>
  <c r="AD1643" s="1"/>
  <c r="AR1643" s="1"/>
  <c r="S1643"/>
  <c r="R1643"/>
  <c r="AB1643" s="1"/>
  <c r="AP1643" s="1"/>
  <c r="P1643"/>
  <c r="U1419"/>
  <c r="T1419"/>
  <c r="AD1419" s="1"/>
  <c r="AR1419" s="1"/>
  <c r="S1419"/>
  <c r="R1419"/>
  <c r="AB1419" s="1"/>
  <c r="AP1419" s="1"/>
  <c r="P1419"/>
  <c r="U1131"/>
  <c r="T1131"/>
  <c r="AD1131" s="1"/>
  <c r="AR1131" s="1"/>
  <c r="S1131"/>
  <c r="R1131"/>
  <c r="AB1131" s="1"/>
  <c r="AP1131" s="1"/>
  <c r="P1131"/>
  <c r="U907"/>
  <c r="T907"/>
  <c r="AD907" s="1"/>
  <c r="AR907" s="1"/>
  <c r="S907"/>
  <c r="R907"/>
  <c r="AB907" s="1"/>
  <c r="AP907" s="1"/>
  <c r="P907"/>
  <c r="U651"/>
  <c r="T651"/>
  <c r="AD651" s="1"/>
  <c r="AR651" s="1"/>
  <c r="S651"/>
  <c r="R651"/>
  <c r="AB651" s="1"/>
  <c r="AP651" s="1"/>
  <c r="P651"/>
  <c r="U395"/>
  <c r="T395"/>
  <c r="AD395" s="1"/>
  <c r="AR395" s="1"/>
  <c r="S395"/>
  <c r="R395"/>
  <c r="AB395" s="1"/>
  <c r="AP395" s="1"/>
  <c r="P395"/>
  <c r="U171"/>
  <c r="T171"/>
  <c r="AD171" s="1"/>
  <c r="AR171" s="1"/>
  <c r="S171"/>
  <c r="R171"/>
  <c r="AB171" s="1"/>
  <c r="AP171" s="1"/>
  <c r="P171"/>
  <c r="U2822"/>
  <c r="T2822"/>
  <c r="AD2822" s="1"/>
  <c r="AR2822" s="1"/>
  <c r="S2822"/>
  <c r="R2822"/>
  <c r="AB2822" s="1"/>
  <c r="AP2822" s="1"/>
  <c r="P2822"/>
  <c r="U2374"/>
  <c r="T2374"/>
  <c r="AD2374" s="1"/>
  <c r="AR2374" s="1"/>
  <c r="S2374"/>
  <c r="R2374"/>
  <c r="AB2374" s="1"/>
  <c r="AP2374" s="1"/>
  <c r="P2374"/>
  <c r="U1798"/>
  <c r="T1798"/>
  <c r="AD1798" s="1"/>
  <c r="AR1798" s="1"/>
  <c r="S1798"/>
  <c r="R1798"/>
  <c r="AB1798" s="1"/>
  <c r="AP1798" s="1"/>
  <c r="P1798"/>
  <c r="U598"/>
  <c r="T598"/>
  <c r="AD598" s="1"/>
  <c r="AR598" s="1"/>
  <c r="S598"/>
  <c r="R598"/>
  <c r="AB598" s="1"/>
  <c r="AP598" s="1"/>
  <c r="P598"/>
  <c r="U2735"/>
  <c r="T2735"/>
  <c r="AD2735" s="1"/>
  <c r="AR2735" s="1"/>
  <c r="S2735"/>
  <c r="R2735"/>
  <c r="AB2735" s="1"/>
  <c r="AP2735" s="1"/>
  <c r="P2735"/>
  <c r="U2418"/>
  <c r="T2418"/>
  <c r="AD2418" s="1"/>
  <c r="AR2418" s="1"/>
  <c r="R2418"/>
  <c r="AB2418" s="1"/>
  <c r="AP2418" s="1"/>
  <c r="P2418"/>
  <c r="S2418"/>
  <c r="U1714"/>
  <c r="T1714"/>
  <c r="AD1714" s="1"/>
  <c r="AR1714" s="1"/>
  <c r="R1714"/>
  <c r="AB1714" s="1"/>
  <c r="AP1714" s="1"/>
  <c r="P1714"/>
  <c r="S1714"/>
  <c r="P2993"/>
  <c r="R2993"/>
  <c r="AB2993" s="1"/>
  <c r="AP2993" s="1"/>
  <c r="T2993"/>
  <c r="AD2993" s="1"/>
  <c r="AR2993" s="1"/>
  <c r="S2993"/>
  <c r="U2993"/>
  <c r="P2849"/>
  <c r="U2849"/>
  <c r="R2849"/>
  <c r="AB2849" s="1"/>
  <c r="AP2849" s="1"/>
  <c r="S2849"/>
  <c r="T2849"/>
  <c r="AD2849" s="1"/>
  <c r="AR2849" s="1"/>
  <c r="T2753"/>
  <c r="AD2753" s="1"/>
  <c r="AR2753" s="1"/>
  <c r="P2753"/>
  <c r="U2753"/>
  <c r="R2753"/>
  <c r="AB2753" s="1"/>
  <c r="AP2753" s="1"/>
  <c r="S2753"/>
  <c r="P2657"/>
  <c r="U2657"/>
  <c r="R2657"/>
  <c r="AB2657" s="1"/>
  <c r="AP2657" s="1"/>
  <c r="T2657"/>
  <c r="AD2657" s="1"/>
  <c r="AR2657" s="1"/>
  <c r="S2657"/>
  <c r="T2561"/>
  <c r="AD2561" s="1"/>
  <c r="AR2561" s="1"/>
  <c r="P2561"/>
  <c r="U2561"/>
  <c r="R2561"/>
  <c r="AB2561" s="1"/>
  <c r="AP2561" s="1"/>
  <c r="S2561"/>
  <c r="T2497"/>
  <c r="AD2497" s="1"/>
  <c r="AR2497" s="1"/>
  <c r="P2497"/>
  <c r="U2497"/>
  <c r="R2497"/>
  <c r="AB2497" s="1"/>
  <c r="AP2497" s="1"/>
  <c r="S2497"/>
  <c r="T2417"/>
  <c r="AD2417" s="1"/>
  <c r="AR2417" s="1"/>
  <c r="P2417"/>
  <c r="R2417"/>
  <c r="AB2417" s="1"/>
  <c r="AP2417" s="1"/>
  <c r="S2417"/>
  <c r="U2417"/>
  <c r="T2353"/>
  <c r="AD2353" s="1"/>
  <c r="AR2353" s="1"/>
  <c r="P2353"/>
  <c r="R2353"/>
  <c r="AB2353" s="1"/>
  <c r="AP2353" s="1"/>
  <c r="S2353"/>
  <c r="U2353"/>
  <c r="T2289"/>
  <c r="AD2289" s="1"/>
  <c r="AR2289" s="1"/>
  <c r="P2289"/>
  <c r="R2289"/>
  <c r="AB2289" s="1"/>
  <c r="AP2289" s="1"/>
  <c r="S2289"/>
  <c r="U2289"/>
  <c r="T2225"/>
  <c r="AD2225" s="1"/>
  <c r="AR2225" s="1"/>
  <c r="P2225"/>
  <c r="R2225"/>
  <c r="AB2225" s="1"/>
  <c r="AP2225" s="1"/>
  <c r="S2225"/>
  <c r="U2225"/>
  <c r="U2097"/>
  <c r="T2097"/>
  <c r="AD2097" s="1"/>
  <c r="AR2097" s="1"/>
  <c r="P2097"/>
  <c r="R2097"/>
  <c r="AB2097" s="1"/>
  <c r="AP2097" s="1"/>
  <c r="S2097"/>
  <c r="U1969"/>
  <c r="T1969"/>
  <c r="AD1969" s="1"/>
  <c r="AR1969" s="1"/>
  <c r="P1969"/>
  <c r="R1969"/>
  <c r="AB1969" s="1"/>
  <c r="AP1969" s="1"/>
  <c r="S1969"/>
  <c r="T1857"/>
  <c r="AD1857" s="1"/>
  <c r="AR1857" s="1"/>
  <c r="U1857"/>
  <c r="P1857"/>
  <c r="R1857"/>
  <c r="AB1857" s="1"/>
  <c r="AP1857" s="1"/>
  <c r="S1857"/>
  <c r="U1745"/>
  <c r="T1745"/>
  <c r="AD1745" s="1"/>
  <c r="AR1745" s="1"/>
  <c r="P1745"/>
  <c r="R1745"/>
  <c r="AB1745" s="1"/>
  <c r="AP1745" s="1"/>
  <c r="S1745"/>
  <c r="T1537"/>
  <c r="AD1537" s="1"/>
  <c r="AR1537" s="1"/>
  <c r="U1537"/>
  <c r="P1537"/>
  <c r="R1537"/>
  <c r="AB1537" s="1"/>
  <c r="AP1537" s="1"/>
  <c r="S1537"/>
  <c r="U1558"/>
  <c r="T1558"/>
  <c r="AD1558" s="1"/>
  <c r="AR1558" s="1"/>
  <c r="S1558"/>
  <c r="R1558"/>
  <c r="AB1558" s="1"/>
  <c r="AP1558" s="1"/>
  <c r="P1558"/>
  <c r="U1302"/>
  <c r="T1302"/>
  <c r="AD1302" s="1"/>
  <c r="AR1302" s="1"/>
  <c r="S1302"/>
  <c r="R1302"/>
  <c r="AB1302" s="1"/>
  <c r="AP1302" s="1"/>
  <c r="P1302"/>
  <c r="U902"/>
  <c r="T902"/>
  <c r="AD902" s="1"/>
  <c r="AR902" s="1"/>
  <c r="S902"/>
  <c r="R902"/>
  <c r="AB902" s="1"/>
  <c r="AP902" s="1"/>
  <c r="P902"/>
  <c r="U2887"/>
  <c r="T2887"/>
  <c r="AD2887" s="1"/>
  <c r="AR2887" s="1"/>
  <c r="S2887"/>
  <c r="R2887"/>
  <c r="AB2887" s="1"/>
  <c r="AP2887" s="1"/>
  <c r="P2887"/>
  <c r="U2631"/>
  <c r="T2631"/>
  <c r="AD2631" s="1"/>
  <c r="AR2631" s="1"/>
  <c r="S2631"/>
  <c r="R2631"/>
  <c r="AB2631" s="1"/>
  <c r="AP2631" s="1"/>
  <c r="P2631"/>
  <c r="U2375"/>
  <c r="T2375"/>
  <c r="AD2375" s="1"/>
  <c r="AR2375" s="1"/>
  <c r="S2375"/>
  <c r="R2375"/>
  <c r="AB2375" s="1"/>
  <c r="AP2375" s="1"/>
  <c r="P2375"/>
  <c r="U2119"/>
  <c r="T2119"/>
  <c r="AD2119" s="1"/>
  <c r="AR2119" s="1"/>
  <c r="S2119"/>
  <c r="R2119"/>
  <c r="AB2119" s="1"/>
  <c r="AP2119" s="1"/>
  <c r="P2119"/>
  <c r="U1863"/>
  <c r="T1863"/>
  <c r="AD1863" s="1"/>
  <c r="AR1863" s="1"/>
  <c r="S1863"/>
  <c r="R1863"/>
  <c r="AB1863" s="1"/>
  <c r="AP1863" s="1"/>
  <c r="P1863"/>
  <c r="U1615"/>
  <c r="T1615"/>
  <c r="AD1615" s="1"/>
  <c r="AR1615" s="1"/>
  <c r="S1615"/>
  <c r="R1615"/>
  <c r="AB1615" s="1"/>
  <c r="AP1615" s="1"/>
  <c r="P1615"/>
  <c r="U1359"/>
  <c r="T1359"/>
  <c r="AD1359" s="1"/>
  <c r="AR1359" s="1"/>
  <c r="S1359"/>
  <c r="R1359"/>
  <c r="AB1359" s="1"/>
  <c r="AP1359" s="1"/>
  <c r="P1359"/>
  <c r="U975"/>
  <c r="T975"/>
  <c r="AD975" s="1"/>
  <c r="AR975" s="1"/>
  <c r="S975"/>
  <c r="R975"/>
  <c r="AB975" s="1"/>
  <c r="AP975" s="1"/>
  <c r="P975"/>
  <c r="U719"/>
  <c r="T719"/>
  <c r="AD719" s="1"/>
  <c r="AR719" s="1"/>
  <c r="S719"/>
  <c r="R719"/>
  <c r="AB719" s="1"/>
  <c r="AP719" s="1"/>
  <c r="P719"/>
  <c r="U335"/>
  <c r="T335"/>
  <c r="AD335" s="1"/>
  <c r="AR335" s="1"/>
  <c r="S335"/>
  <c r="R335"/>
  <c r="AB335" s="1"/>
  <c r="AP335" s="1"/>
  <c r="P335"/>
  <c r="U2834"/>
  <c r="T2834"/>
  <c r="AD2834" s="1"/>
  <c r="AR2834" s="1"/>
  <c r="R2834"/>
  <c r="AB2834" s="1"/>
  <c r="AP2834" s="1"/>
  <c r="P2834"/>
  <c r="S2834"/>
  <c r="U2514"/>
  <c r="T2514"/>
  <c r="AD2514" s="1"/>
  <c r="AR2514" s="1"/>
  <c r="R2514"/>
  <c r="AB2514" s="1"/>
  <c r="AP2514" s="1"/>
  <c r="P2514"/>
  <c r="S2514"/>
  <c r="U2194"/>
  <c r="T2194"/>
  <c r="AD2194" s="1"/>
  <c r="AR2194" s="1"/>
  <c r="R2194"/>
  <c r="AB2194" s="1"/>
  <c r="AP2194" s="1"/>
  <c r="P2194"/>
  <c r="S2194"/>
  <c r="U1978"/>
  <c r="T1978"/>
  <c r="AD1978" s="1"/>
  <c r="AR1978" s="1"/>
  <c r="R1978"/>
  <c r="AB1978" s="1"/>
  <c r="AP1978" s="1"/>
  <c r="S1978"/>
  <c r="P1978"/>
  <c r="U2907"/>
  <c r="T2907"/>
  <c r="AD2907" s="1"/>
  <c r="AR2907" s="1"/>
  <c r="S2907"/>
  <c r="R2907"/>
  <c r="AB2907" s="1"/>
  <c r="AP2907" s="1"/>
  <c r="P2907"/>
  <c r="U2779"/>
  <c r="T2779"/>
  <c r="AD2779" s="1"/>
  <c r="AR2779" s="1"/>
  <c r="S2779"/>
  <c r="R2779"/>
  <c r="AB2779" s="1"/>
  <c r="AP2779" s="1"/>
  <c r="P2779"/>
  <c r="U2651"/>
  <c r="T2651"/>
  <c r="AD2651" s="1"/>
  <c r="AR2651" s="1"/>
  <c r="S2651"/>
  <c r="R2651"/>
  <c r="AB2651" s="1"/>
  <c r="AP2651" s="1"/>
  <c r="P2651"/>
  <c r="U2523"/>
  <c r="T2523"/>
  <c r="AD2523" s="1"/>
  <c r="AR2523" s="1"/>
  <c r="S2523"/>
  <c r="R2523"/>
  <c r="AB2523" s="1"/>
  <c r="AP2523" s="1"/>
  <c r="P2523"/>
  <c r="U2395"/>
  <c r="T2395"/>
  <c r="AD2395" s="1"/>
  <c r="AR2395" s="1"/>
  <c r="S2395"/>
  <c r="R2395"/>
  <c r="AB2395" s="1"/>
  <c r="AP2395" s="1"/>
  <c r="P2395"/>
  <c r="U2267"/>
  <c r="T2267"/>
  <c r="AD2267" s="1"/>
  <c r="AR2267" s="1"/>
  <c r="S2267"/>
  <c r="R2267"/>
  <c r="AB2267" s="1"/>
  <c r="AP2267" s="1"/>
  <c r="P2267"/>
  <c r="U2139"/>
  <c r="T2139"/>
  <c r="AD2139" s="1"/>
  <c r="AR2139" s="1"/>
  <c r="S2139"/>
  <c r="R2139"/>
  <c r="AB2139" s="1"/>
  <c r="AP2139" s="1"/>
  <c r="P2139"/>
  <c r="U2011"/>
  <c r="T2011"/>
  <c r="AD2011" s="1"/>
  <c r="AR2011" s="1"/>
  <c r="S2011"/>
  <c r="R2011"/>
  <c r="AB2011" s="1"/>
  <c r="AP2011" s="1"/>
  <c r="P2011"/>
  <c r="U1883"/>
  <c r="T1883"/>
  <c r="AD1883" s="1"/>
  <c r="AR1883" s="1"/>
  <c r="S1883"/>
  <c r="R1883"/>
  <c r="AB1883" s="1"/>
  <c r="AP1883" s="1"/>
  <c r="P1883"/>
  <c r="U1755"/>
  <c r="T1755"/>
  <c r="AD1755" s="1"/>
  <c r="AR1755" s="1"/>
  <c r="S1755"/>
  <c r="R1755"/>
  <c r="AB1755" s="1"/>
  <c r="AP1755" s="1"/>
  <c r="P1755"/>
  <c r="U1627"/>
  <c r="T1627"/>
  <c r="AD1627" s="1"/>
  <c r="AR1627" s="1"/>
  <c r="S1627"/>
  <c r="R1627"/>
  <c r="AB1627" s="1"/>
  <c r="AP1627" s="1"/>
  <c r="P1627"/>
  <c r="U1499"/>
  <c r="T1499"/>
  <c r="AD1499" s="1"/>
  <c r="AR1499" s="1"/>
  <c r="S1499"/>
  <c r="R1499"/>
  <c r="AB1499" s="1"/>
  <c r="AP1499" s="1"/>
  <c r="P1499"/>
  <c r="U1371"/>
  <c r="T1371"/>
  <c r="AD1371" s="1"/>
  <c r="AR1371" s="1"/>
  <c r="S1371"/>
  <c r="R1371"/>
  <c r="AB1371" s="1"/>
  <c r="AP1371" s="1"/>
  <c r="P1371"/>
  <c r="U1243"/>
  <c r="T1243"/>
  <c r="AD1243" s="1"/>
  <c r="AR1243" s="1"/>
  <c r="S1243"/>
  <c r="R1243"/>
  <c r="AB1243" s="1"/>
  <c r="AP1243" s="1"/>
  <c r="P1243"/>
  <c r="U1115"/>
  <c r="T1115"/>
  <c r="AD1115" s="1"/>
  <c r="AR1115" s="1"/>
  <c r="S1115"/>
  <c r="R1115"/>
  <c r="AB1115" s="1"/>
  <c r="AP1115" s="1"/>
  <c r="P1115"/>
  <c r="U987"/>
  <c r="T987"/>
  <c r="AD987" s="1"/>
  <c r="AR987" s="1"/>
  <c r="S987"/>
  <c r="R987"/>
  <c r="AB987" s="1"/>
  <c r="AP987" s="1"/>
  <c r="P987"/>
  <c r="U859"/>
  <c r="T859"/>
  <c r="AD859" s="1"/>
  <c r="AR859" s="1"/>
  <c r="S859"/>
  <c r="R859"/>
  <c r="AB859" s="1"/>
  <c r="AP859" s="1"/>
  <c r="P859"/>
  <c r="U731"/>
  <c r="T731"/>
  <c r="AD731" s="1"/>
  <c r="AR731" s="1"/>
  <c r="S731"/>
  <c r="R731"/>
  <c r="AB731" s="1"/>
  <c r="AP731" s="1"/>
  <c r="P731"/>
  <c r="U603"/>
  <c r="T603"/>
  <c r="AD603" s="1"/>
  <c r="AR603" s="1"/>
  <c r="S603"/>
  <c r="R603"/>
  <c r="AB603" s="1"/>
  <c r="AP603" s="1"/>
  <c r="P603"/>
  <c r="U475"/>
  <c r="T475"/>
  <c r="AD475" s="1"/>
  <c r="AR475" s="1"/>
  <c r="S475"/>
  <c r="R475"/>
  <c r="AB475" s="1"/>
  <c r="AP475" s="1"/>
  <c r="P475"/>
  <c r="U347"/>
  <c r="T347"/>
  <c r="AD347" s="1"/>
  <c r="AR347" s="1"/>
  <c r="S347"/>
  <c r="R347"/>
  <c r="AB347" s="1"/>
  <c r="AP347" s="1"/>
  <c r="P347"/>
  <c r="U219"/>
  <c r="T219"/>
  <c r="AD219" s="1"/>
  <c r="AR219" s="1"/>
  <c r="S219"/>
  <c r="R219"/>
  <c r="AB219" s="1"/>
  <c r="AP219" s="1"/>
  <c r="P219"/>
  <c r="U91"/>
  <c r="T91"/>
  <c r="AD91" s="1"/>
  <c r="AR91" s="1"/>
  <c r="S91"/>
  <c r="R91"/>
  <c r="AB91" s="1"/>
  <c r="AP91" s="1"/>
  <c r="P91"/>
  <c r="U2918"/>
  <c r="T2918"/>
  <c r="AD2918" s="1"/>
  <c r="AR2918" s="1"/>
  <c r="S2918"/>
  <c r="R2918"/>
  <c r="AB2918" s="1"/>
  <c r="AP2918" s="1"/>
  <c r="P2918"/>
  <c r="U2662"/>
  <c r="T2662"/>
  <c r="AD2662" s="1"/>
  <c r="AR2662" s="1"/>
  <c r="S2662"/>
  <c r="R2662"/>
  <c r="AB2662" s="1"/>
  <c r="AP2662" s="1"/>
  <c r="P2662"/>
  <c r="U2406"/>
  <c r="T2406"/>
  <c r="AD2406" s="1"/>
  <c r="AR2406" s="1"/>
  <c r="S2406"/>
  <c r="R2406"/>
  <c r="AB2406" s="1"/>
  <c r="AP2406" s="1"/>
  <c r="P2406"/>
  <c r="U2150"/>
  <c r="T2150"/>
  <c r="AD2150" s="1"/>
  <c r="AR2150" s="1"/>
  <c r="S2150"/>
  <c r="R2150"/>
  <c r="AB2150" s="1"/>
  <c r="AP2150" s="1"/>
  <c r="P2150"/>
  <c r="U1894"/>
  <c r="T1894"/>
  <c r="AD1894" s="1"/>
  <c r="AR1894" s="1"/>
  <c r="S1894"/>
  <c r="R1894"/>
  <c r="AB1894" s="1"/>
  <c r="AP1894" s="1"/>
  <c r="P1894"/>
  <c r="U1630"/>
  <c r="T1630"/>
  <c r="AD1630" s="1"/>
  <c r="AR1630" s="1"/>
  <c r="S1630"/>
  <c r="P1630"/>
  <c r="R1630"/>
  <c r="AB1630" s="1"/>
  <c r="AP1630" s="1"/>
  <c r="U758"/>
  <c r="T758"/>
  <c r="AD758" s="1"/>
  <c r="AR758" s="1"/>
  <c r="S758"/>
  <c r="R758"/>
  <c r="AB758" s="1"/>
  <c r="AP758" s="1"/>
  <c r="P758"/>
  <c r="U502"/>
  <c r="T502"/>
  <c r="AD502" s="1"/>
  <c r="AR502" s="1"/>
  <c r="S502"/>
  <c r="R502"/>
  <c r="AB502" s="1"/>
  <c r="AP502" s="1"/>
  <c r="P502"/>
  <c r="U102"/>
  <c r="T102"/>
  <c r="AD102" s="1"/>
  <c r="AR102" s="1"/>
  <c r="S102"/>
  <c r="R102"/>
  <c r="AB102" s="1"/>
  <c r="AP102" s="1"/>
  <c r="P102"/>
  <c r="U2831"/>
  <c r="T2831"/>
  <c r="AD2831" s="1"/>
  <c r="AR2831" s="1"/>
  <c r="S2831"/>
  <c r="R2831"/>
  <c r="AB2831" s="1"/>
  <c r="AP2831" s="1"/>
  <c r="P2831"/>
  <c r="U2191"/>
  <c r="T2191"/>
  <c r="AD2191" s="1"/>
  <c r="AR2191" s="1"/>
  <c r="S2191"/>
  <c r="R2191"/>
  <c r="AB2191" s="1"/>
  <c r="AP2191" s="1"/>
  <c r="P2191"/>
  <c r="U1807"/>
  <c r="T1807"/>
  <c r="AD1807" s="1"/>
  <c r="AR1807" s="1"/>
  <c r="S1807"/>
  <c r="R1807"/>
  <c r="AB1807" s="1"/>
  <c r="AP1807" s="1"/>
  <c r="P1807"/>
  <c r="U15"/>
  <c r="T15"/>
  <c r="AD15" s="1"/>
  <c r="AR15" s="1"/>
  <c r="S15"/>
  <c r="R15"/>
  <c r="AB15" s="1"/>
  <c r="AP15" s="1"/>
  <c r="P15"/>
  <c r="U2538"/>
  <c r="R2538"/>
  <c r="AB2538" s="1"/>
  <c r="AP2538" s="1"/>
  <c r="T2538"/>
  <c r="AD2538" s="1"/>
  <c r="AR2538" s="1"/>
  <c r="S2538"/>
  <c r="P2538"/>
  <c r="U2066"/>
  <c r="T2066"/>
  <c r="AD2066" s="1"/>
  <c r="AR2066" s="1"/>
  <c r="R2066"/>
  <c r="AB2066" s="1"/>
  <c r="AP2066" s="1"/>
  <c r="P2066"/>
  <c r="S2066"/>
  <c r="U1794"/>
  <c r="T1794"/>
  <c r="AD1794" s="1"/>
  <c r="AR1794" s="1"/>
  <c r="R1794"/>
  <c r="AB1794" s="1"/>
  <c r="AP1794" s="1"/>
  <c r="P1794"/>
  <c r="S1794"/>
  <c r="U1666"/>
  <c r="T1666"/>
  <c r="AD1666" s="1"/>
  <c r="AR1666" s="1"/>
  <c r="R1666"/>
  <c r="AB1666" s="1"/>
  <c r="AP1666" s="1"/>
  <c r="P1666"/>
  <c r="S1666"/>
  <c r="T3001"/>
  <c r="AD3001" s="1"/>
  <c r="AR3001" s="1"/>
  <c r="U3001"/>
  <c r="P3001"/>
  <c r="R3001"/>
  <c r="AB3001" s="1"/>
  <c r="AP3001" s="1"/>
  <c r="S3001"/>
  <c r="T2937"/>
  <c r="AD2937" s="1"/>
  <c r="AR2937" s="1"/>
  <c r="U2937"/>
  <c r="P2937"/>
  <c r="R2937"/>
  <c r="AB2937" s="1"/>
  <c r="AP2937" s="1"/>
  <c r="S2937"/>
  <c r="T2873"/>
  <c r="AD2873" s="1"/>
  <c r="AR2873" s="1"/>
  <c r="U2873"/>
  <c r="P2873"/>
  <c r="R2873"/>
  <c r="AB2873" s="1"/>
  <c r="AP2873" s="1"/>
  <c r="S2873"/>
  <c r="T2809"/>
  <c r="AD2809" s="1"/>
  <c r="AR2809" s="1"/>
  <c r="U2809"/>
  <c r="P2809"/>
  <c r="R2809"/>
  <c r="AB2809" s="1"/>
  <c r="AP2809" s="1"/>
  <c r="S2809"/>
  <c r="T2745"/>
  <c r="AD2745" s="1"/>
  <c r="AR2745" s="1"/>
  <c r="U2745"/>
  <c r="P2745"/>
  <c r="R2745"/>
  <c r="AB2745" s="1"/>
  <c r="AP2745" s="1"/>
  <c r="S2745"/>
  <c r="T2681"/>
  <c r="AD2681" s="1"/>
  <c r="AR2681" s="1"/>
  <c r="U2681"/>
  <c r="P2681"/>
  <c r="R2681"/>
  <c r="AB2681" s="1"/>
  <c r="AP2681" s="1"/>
  <c r="S2681"/>
  <c r="T2617"/>
  <c r="AD2617" s="1"/>
  <c r="AR2617" s="1"/>
  <c r="U2617"/>
  <c r="P2617"/>
  <c r="R2617"/>
  <c r="AB2617" s="1"/>
  <c r="AP2617" s="1"/>
  <c r="S2617"/>
  <c r="T2553"/>
  <c r="AD2553" s="1"/>
  <c r="AR2553" s="1"/>
  <c r="U2553"/>
  <c r="P2553"/>
  <c r="R2553"/>
  <c r="AB2553" s="1"/>
  <c r="AP2553" s="1"/>
  <c r="S2553"/>
  <c r="T2489"/>
  <c r="AD2489" s="1"/>
  <c r="AR2489" s="1"/>
  <c r="U2489"/>
  <c r="P2489"/>
  <c r="R2489"/>
  <c r="AB2489" s="1"/>
  <c r="AP2489" s="1"/>
  <c r="S2489"/>
  <c r="T2425"/>
  <c r="AD2425" s="1"/>
  <c r="AR2425" s="1"/>
  <c r="U2425"/>
  <c r="P2425"/>
  <c r="R2425"/>
  <c r="AB2425" s="1"/>
  <c r="AP2425" s="1"/>
  <c r="S2425"/>
  <c r="T2361"/>
  <c r="AD2361" s="1"/>
  <c r="AR2361" s="1"/>
  <c r="U2361"/>
  <c r="P2361"/>
  <c r="R2361"/>
  <c r="AB2361" s="1"/>
  <c r="AP2361" s="1"/>
  <c r="S2361"/>
  <c r="T2297"/>
  <c r="AD2297" s="1"/>
  <c r="AR2297" s="1"/>
  <c r="U2297"/>
  <c r="P2297"/>
  <c r="R2297"/>
  <c r="AB2297" s="1"/>
  <c r="AP2297" s="1"/>
  <c r="S2297"/>
  <c r="T2233"/>
  <c r="AD2233" s="1"/>
  <c r="AR2233" s="1"/>
  <c r="U2233"/>
  <c r="P2233"/>
  <c r="R2233"/>
  <c r="AB2233" s="1"/>
  <c r="AP2233" s="1"/>
  <c r="S2233"/>
  <c r="T2169"/>
  <c r="AD2169" s="1"/>
  <c r="AR2169" s="1"/>
  <c r="U2169"/>
  <c r="P2169"/>
  <c r="R2169"/>
  <c r="AB2169" s="1"/>
  <c r="AP2169" s="1"/>
  <c r="S2169"/>
  <c r="T2105"/>
  <c r="AD2105" s="1"/>
  <c r="AR2105" s="1"/>
  <c r="P2105"/>
  <c r="R2105"/>
  <c r="AB2105" s="1"/>
  <c r="AP2105" s="1"/>
  <c r="S2105"/>
  <c r="U2105"/>
  <c r="T2041"/>
  <c r="AD2041" s="1"/>
  <c r="AR2041" s="1"/>
  <c r="U2041"/>
  <c r="P2041"/>
  <c r="R2041"/>
  <c r="AB2041" s="1"/>
  <c r="AP2041" s="1"/>
  <c r="S2041"/>
  <c r="T1977"/>
  <c r="AD1977" s="1"/>
  <c r="AR1977" s="1"/>
  <c r="P1977"/>
  <c r="R1977"/>
  <c r="AB1977" s="1"/>
  <c r="AP1977" s="1"/>
  <c r="U1977"/>
  <c r="S1977"/>
  <c r="T1913"/>
  <c r="AD1913" s="1"/>
  <c r="AR1913" s="1"/>
  <c r="U1913"/>
  <c r="P1913"/>
  <c r="R1913"/>
  <c r="AB1913" s="1"/>
  <c r="AP1913" s="1"/>
  <c r="S1913"/>
  <c r="T1849"/>
  <c r="AD1849" s="1"/>
  <c r="AR1849" s="1"/>
  <c r="P1849"/>
  <c r="R1849"/>
  <c r="AB1849" s="1"/>
  <c r="AP1849" s="1"/>
  <c r="S1849"/>
  <c r="U1849"/>
  <c r="T1785"/>
  <c r="AD1785" s="1"/>
  <c r="AR1785" s="1"/>
  <c r="U1785"/>
  <c r="P1785"/>
  <c r="R1785"/>
  <c r="AB1785" s="1"/>
  <c r="AP1785" s="1"/>
  <c r="S1785"/>
  <c r="T1721"/>
  <c r="AD1721" s="1"/>
  <c r="AR1721" s="1"/>
  <c r="P1721"/>
  <c r="R1721"/>
  <c r="AB1721" s="1"/>
  <c r="AP1721" s="1"/>
  <c r="U1721"/>
  <c r="S1721"/>
  <c r="T1657"/>
  <c r="AD1657" s="1"/>
  <c r="AR1657" s="1"/>
  <c r="U1657"/>
  <c r="P1657"/>
  <c r="R1657"/>
  <c r="AB1657" s="1"/>
  <c r="AP1657" s="1"/>
  <c r="S1657"/>
  <c r="T1593"/>
  <c r="AD1593" s="1"/>
  <c r="AR1593" s="1"/>
  <c r="P1593"/>
  <c r="R1593"/>
  <c r="AB1593" s="1"/>
  <c r="AP1593" s="1"/>
  <c r="S1593"/>
  <c r="U1593"/>
  <c r="T1529"/>
  <c r="AD1529" s="1"/>
  <c r="AR1529" s="1"/>
  <c r="U1529"/>
  <c r="P1529"/>
  <c r="R1529"/>
  <c r="AB1529" s="1"/>
  <c r="AP1529" s="1"/>
  <c r="S1529"/>
  <c r="T1465"/>
  <c r="AD1465" s="1"/>
  <c r="AR1465" s="1"/>
  <c r="P1465"/>
  <c r="R1465"/>
  <c r="AB1465" s="1"/>
  <c r="AP1465" s="1"/>
  <c r="U1465"/>
  <c r="S1465"/>
  <c r="T1401"/>
  <c r="AD1401" s="1"/>
  <c r="AR1401" s="1"/>
  <c r="U1401"/>
  <c r="P1401"/>
  <c r="R1401"/>
  <c r="AB1401" s="1"/>
  <c r="AP1401" s="1"/>
  <c r="S1401"/>
  <c r="T1337"/>
  <c r="AD1337" s="1"/>
  <c r="AR1337" s="1"/>
  <c r="P1337"/>
  <c r="R1337"/>
  <c r="AB1337" s="1"/>
  <c r="AP1337" s="1"/>
  <c r="S1337"/>
  <c r="U1337"/>
  <c r="T1273"/>
  <c r="AD1273" s="1"/>
  <c r="AR1273" s="1"/>
  <c r="U1273"/>
  <c r="P1273"/>
  <c r="R1273"/>
  <c r="AB1273" s="1"/>
  <c r="AP1273" s="1"/>
  <c r="S1273"/>
  <c r="T1209"/>
  <c r="AD1209" s="1"/>
  <c r="AR1209" s="1"/>
  <c r="P1209"/>
  <c r="R1209"/>
  <c r="AB1209" s="1"/>
  <c r="AP1209" s="1"/>
  <c r="U1209"/>
  <c r="S1209"/>
  <c r="T1145"/>
  <c r="AD1145" s="1"/>
  <c r="AR1145" s="1"/>
  <c r="U1145"/>
  <c r="P1145"/>
  <c r="R1145"/>
  <c r="AB1145" s="1"/>
  <c r="AP1145" s="1"/>
  <c r="S1145"/>
  <c r="U689"/>
  <c r="T689"/>
  <c r="AD689" s="1"/>
  <c r="AR689" s="1"/>
  <c r="S689"/>
  <c r="P689"/>
  <c r="R689"/>
  <c r="AB689" s="1"/>
  <c r="AP689" s="1"/>
  <c r="U2049"/>
  <c r="T2049"/>
  <c r="AD2049" s="1"/>
  <c r="AR2049" s="1"/>
  <c r="P2049"/>
  <c r="R2049"/>
  <c r="AB2049" s="1"/>
  <c r="AP2049" s="1"/>
  <c r="S2049"/>
  <c r="T1921"/>
  <c r="AD1921" s="1"/>
  <c r="AR1921" s="1"/>
  <c r="U1921"/>
  <c r="P1921"/>
  <c r="R1921"/>
  <c r="AB1921" s="1"/>
  <c r="AP1921" s="1"/>
  <c r="S1921"/>
  <c r="T1761"/>
  <c r="AD1761" s="1"/>
  <c r="AR1761" s="1"/>
  <c r="P1761"/>
  <c r="R1761"/>
  <c r="AB1761" s="1"/>
  <c r="AP1761" s="1"/>
  <c r="U1761"/>
  <c r="S1761"/>
  <c r="U1649"/>
  <c r="T1649"/>
  <c r="AD1649" s="1"/>
  <c r="AR1649" s="1"/>
  <c r="P1649"/>
  <c r="R1649"/>
  <c r="AB1649" s="1"/>
  <c r="AP1649" s="1"/>
  <c r="S1649"/>
  <c r="T1569"/>
  <c r="AD1569" s="1"/>
  <c r="AR1569" s="1"/>
  <c r="P1569"/>
  <c r="U1569"/>
  <c r="R1569"/>
  <c r="AB1569" s="1"/>
  <c r="AP1569" s="1"/>
  <c r="S1569"/>
  <c r="U1489"/>
  <c r="T1489"/>
  <c r="AD1489" s="1"/>
  <c r="AR1489" s="1"/>
  <c r="P1489"/>
  <c r="R1489"/>
  <c r="AB1489" s="1"/>
  <c r="AP1489" s="1"/>
  <c r="S1489"/>
  <c r="U1425"/>
  <c r="T1425"/>
  <c r="AD1425" s="1"/>
  <c r="AR1425" s="1"/>
  <c r="P1425"/>
  <c r="R1425"/>
  <c r="AB1425" s="1"/>
  <c r="AP1425" s="1"/>
  <c r="S1425"/>
  <c r="U1361"/>
  <c r="T1361"/>
  <c r="AD1361" s="1"/>
  <c r="AR1361" s="1"/>
  <c r="P1361"/>
  <c r="R1361"/>
  <c r="AB1361" s="1"/>
  <c r="AP1361" s="1"/>
  <c r="S1361"/>
  <c r="U1297"/>
  <c r="T1297"/>
  <c r="AD1297" s="1"/>
  <c r="AR1297" s="1"/>
  <c r="P1297"/>
  <c r="R1297"/>
  <c r="AB1297" s="1"/>
  <c r="AP1297" s="1"/>
  <c r="S1297"/>
  <c r="U1233"/>
  <c r="T1233"/>
  <c r="AD1233" s="1"/>
  <c r="AR1233" s="1"/>
  <c r="P1233"/>
  <c r="R1233"/>
  <c r="AB1233" s="1"/>
  <c r="AP1233" s="1"/>
  <c r="S1233"/>
  <c r="U1169"/>
  <c r="T1169"/>
  <c r="AD1169" s="1"/>
  <c r="AR1169" s="1"/>
  <c r="P1169"/>
  <c r="R1169"/>
  <c r="AB1169" s="1"/>
  <c r="AP1169" s="1"/>
  <c r="S1169"/>
  <c r="U1105"/>
  <c r="T1105"/>
  <c r="AD1105" s="1"/>
  <c r="AR1105" s="1"/>
  <c r="P1105"/>
  <c r="R1105"/>
  <c r="AB1105" s="1"/>
  <c r="AP1105" s="1"/>
  <c r="S1105"/>
  <c r="U1041"/>
  <c r="T1041"/>
  <c r="AD1041" s="1"/>
  <c r="AR1041" s="1"/>
  <c r="P1041"/>
  <c r="R1041"/>
  <c r="AB1041" s="1"/>
  <c r="AP1041" s="1"/>
  <c r="S1041"/>
  <c r="U977"/>
  <c r="T977"/>
  <c r="AD977" s="1"/>
  <c r="AR977" s="1"/>
  <c r="P977"/>
  <c r="R977"/>
  <c r="AB977" s="1"/>
  <c r="AP977" s="1"/>
  <c r="S977"/>
  <c r="U913"/>
  <c r="T913"/>
  <c r="AD913" s="1"/>
  <c r="AR913" s="1"/>
  <c r="P913"/>
  <c r="R913"/>
  <c r="AB913" s="1"/>
  <c r="AP913" s="1"/>
  <c r="S913"/>
  <c r="U849"/>
  <c r="T849"/>
  <c r="AD849" s="1"/>
  <c r="AR849" s="1"/>
  <c r="P849"/>
  <c r="R849"/>
  <c r="AB849" s="1"/>
  <c r="AP849" s="1"/>
  <c r="S849"/>
  <c r="U785"/>
  <c r="T785"/>
  <c r="AD785" s="1"/>
  <c r="AR785" s="1"/>
  <c r="P785"/>
  <c r="R785"/>
  <c r="AB785" s="1"/>
  <c r="AP785" s="1"/>
  <c r="S785"/>
  <c r="T705"/>
  <c r="AD705" s="1"/>
  <c r="AR705" s="1"/>
  <c r="S705"/>
  <c r="U705"/>
  <c r="P705"/>
  <c r="R705"/>
  <c r="AB705" s="1"/>
  <c r="AP705" s="1"/>
  <c r="U2814"/>
  <c r="T2814"/>
  <c r="AD2814" s="1"/>
  <c r="AR2814" s="1"/>
  <c r="S2814"/>
  <c r="P2814"/>
  <c r="R2814"/>
  <c r="AB2814" s="1"/>
  <c r="AP2814" s="1"/>
  <c r="U2558"/>
  <c r="T2558"/>
  <c r="AD2558" s="1"/>
  <c r="AR2558" s="1"/>
  <c r="S2558"/>
  <c r="P2558"/>
  <c r="R2558"/>
  <c r="AB2558" s="1"/>
  <c r="AP2558" s="1"/>
  <c r="U2302"/>
  <c r="T2302"/>
  <c r="AD2302" s="1"/>
  <c r="AR2302" s="1"/>
  <c r="S2302"/>
  <c r="P2302"/>
  <c r="R2302"/>
  <c r="AB2302" s="1"/>
  <c r="AP2302" s="1"/>
  <c r="U2046"/>
  <c r="T2046"/>
  <c r="AD2046" s="1"/>
  <c r="AR2046" s="1"/>
  <c r="S2046"/>
  <c r="P2046"/>
  <c r="R2046"/>
  <c r="AB2046" s="1"/>
  <c r="AP2046" s="1"/>
  <c r="U1790"/>
  <c r="T1790"/>
  <c r="AD1790" s="1"/>
  <c r="AR1790" s="1"/>
  <c r="S1790"/>
  <c r="P1790"/>
  <c r="R1790"/>
  <c r="AB1790" s="1"/>
  <c r="AP1790" s="1"/>
  <c r="U1542"/>
  <c r="T1542"/>
  <c r="AD1542" s="1"/>
  <c r="AR1542" s="1"/>
  <c r="S1542"/>
  <c r="R1542"/>
  <c r="AB1542" s="1"/>
  <c r="AP1542" s="1"/>
  <c r="P1542"/>
  <c r="U1286"/>
  <c r="T1286"/>
  <c r="AD1286" s="1"/>
  <c r="AR1286" s="1"/>
  <c r="S1286"/>
  <c r="R1286"/>
  <c r="AB1286" s="1"/>
  <c r="AP1286" s="1"/>
  <c r="P1286"/>
  <c r="U886"/>
  <c r="T886"/>
  <c r="AD886" s="1"/>
  <c r="AR886" s="1"/>
  <c r="S886"/>
  <c r="R886"/>
  <c r="AB886" s="1"/>
  <c r="AP886" s="1"/>
  <c r="P886"/>
  <c r="U2930"/>
  <c r="T2930"/>
  <c r="AD2930" s="1"/>
  <c r="AR2930" s="1"/>
  <c r="R2930"/>
  <c r="AB2930" s="1"/>
  <c r="AP2930" s="1"/>
  <c r="P2930"/>
  <c r="S2930"/>
  <c r="U2714"/>
  <c r="T2714"/>
  <c r="AD2714" s="1"/>
  <c r="AR2714" s="1"/>
  <c r="R2714"/>
  <c r="AB2714" s="1"/>
  <c r="AP2714" s="1"/>
  <c r="S2714"/>
  <c r="P2714"/>
  <c r="U2506"/>
  <c r="R2506"/>
  <c r="AB2506" s="1"/>
  <c r="AP2506" s="1"/>
  <c r="S2506"/>
  <c r="T2506"/>
  <c r="AD2506" s="1"/>
  <c r="AR2506" s="1"/>
  <c r="P2506"/>
  <c r="U2074"/>
  <c r="T2074"/>
  <c r="AD2074" s="1"/>
  <c r="AR2074" s="1"/>
  <c r="R2074"/>
  <c r="AB2074" s="1"/>
  <c r="AP2074" s="1"/>
  <c r="S2074"/>
  <c r="P2074"/>
  <c r="U2963"/>
  <c r="T2963"/>
  <c r="AD2963" s="1"/>
  <c r="AR2963" s="1"/>
  <c r="S2963"/>
  <c r="R2963"/>
  <c r="AB2963" s="1"/>
  <c r="AP2963" s="1"/>
  <c r="P2963"/>
  <c r="U2835"/>
  <c r="T2835"/>
  <c r="AD2835" s="1"/>
  <c r="AR2835" s="1"/>
  <c r="S2835"/>
  <c r="R2835"/>
  <c r="AB2835" s="1"/>
  <c r="AP2835" s="1"/>
  <c r="P2835"/>
  <c r="U2707"/>
  <c r="T2707"/>
  <c r="AD2707" s="1"/>
  <c r="AR2707" s="1"/>
  <c r="S2707"/>
  <c r="R2707"/>
  <c r="AB2707" s="1"/>
  <c r="AP2707" s="1"/>
  <c r="P2707"/>
  <c r="U2579"/>
  <c r="T2579"/>
  <c r="AD2579" s="1"/>
  <c r="AR2579" s="1"/>
  <c r="S2579"/>
  <c r="R2579"/>
  <c r="AB2579" s="1"/>
  <c r="AP2579" s="1"/>
  <c r="P2579"/>
  <c r="U2451"/>
  <c r="T2451"/>
  <c r="AD2451" s="1"/>
  <c r="AR2451" s="1"/>
  <c r="S2451"/>
  <c r="R2451"/>
  <c r="AB2451" s="1"/>
  <c r="AP2451" s="1"/>
  <c r="P2451"/>
  <c r="U2323"/>
  <c r="T2323"/>
  <c r="AD2323" s="1"/>
  <c r="AR2323" s="1"/>
  <c r="S2323"/>
  <c r="R2323"/>
  <c r="AB2323" s="1"/>
  <c r="AP2323" s="1"/>
  <c r="P2323"/>
  <c r="U2195"/>
  <c r="T2195"/>
  <c r="AD2195" s="1"/>
  <c r="AR2195" s="1"/>
  <c r="S2195"/>
  <c r="R2195"/>
  <c r="AB2195" s="1"/>
  <c r="AP2195" s="1"/>
  <c r="P2195"/>
  <c r="U2067"/>
  <c r="T2067"/>
  <c r="AD2067" s="1"/>
  <c r="AR2067" s="1"/>
  <c r="S2067"/>
  <c r="R2067"/>
  <c r="AB2067" s="1"/>
  <c r="AP2067" s="1"/>
  <c r="P2067"/>
  <c r="U1939"/>
  <c r="T1939"/>
  <c r="AD1939" s="1"/>
  <c r="AR1939" s="1"/>
  <c r="S1939"/>
  <c r="R1939"/>
  <c r="AB1939" s="1"/>
  <c r="AP1939" s="1"/>
  <c r="P1939"/>
  <c r="U1811"/>
  <c r="T1811"/>
  <c r="AD1811" s="1"/>
  <c r="AR1811" s="1"/>
  <c r="S1811"/>
  <c r="R1811"/>
  <c r="AB1811" s="1"/>
  <c r="AP1811" s="1"/>
  <c r="P1811"/>
  <c r="U1683"/>
  <c r="T1683"/>
  <c r="AD1683" s="1"/>
  <c r="AR1683" s="1"/>
  <c r="S1683"/>
  <c r="R1683"/>
  <c r="AB1683" s="1"/>
  <c r="AP1683" s="1"/>
  <c r="P1683"/>
  <c r="U2902"/>
  <c r="T2902"/>
  <c r="AD2902" s="1"/>
  <c r="AR2902" s="1"/>
  <c r="S2902"/>
  <c r="R2902"/>
  <c r="AB2902" s="1"/>
  <c r="AP2902" s="1"/>
  <c r="P2902"/>
  <c r="U2646"/>
  <c r="T2646"/>
  <c r="AD2646" s="1"/>
  <c r="AR2646" s="1"/>
  <c r="S2646"/>
  <c r="R2646"/>
  <c r="AB2646" s="1"/>
  <c r="AP2646" s="1"/>
  <c r="P2646"/>
  <c r="U2390"/>
  <c r="T2390"/>
  <c r="AD2390" s="1"/>
  <c r="AR2390" s="1"/>
  <c r="S2390"/>
  <c r="R2390"/>
  <c r="AB2390" s="1"/>
  <c r="AP2390" s="1"/>
  <c r="P2390"/>
  <c r="U2134"/>
  <c r="T2134"/>
  <c r="AD2134" s="1"/>
  <c r="AR2134" s="1"/>
  <c r="S2134"/>
  <c r="R2134"/>
  <c r="AB2134" s="1"/>
  <c r="AP2134" s="1"/>
  <c r="P2134"/>
  <c r="U1878"/>
  <c r="T1878"/>
  <c r="AD1878" s="1"/>
  <c r="AR1878" s="1"/>
  <c r="S1878"/>
  <c r="R1878"/>
  <c r="AB1878" s="1"/>
  <c r="AP1878" s="1"/>
  <c r="P1878"/>
  <c r="U870"/>
  <c r="T870"/>
  <c r="AD870" s="1"/>
  <c r="AR870" s="1"/>
  <c r="S870"/>
  <c r="R870"/>
  <c r="AB870" s="1"/>
  <c r="AP870" s="1"/>
  <c r="P870"/>
  <c r="U614"/>
  <c r="T614"/>
  <c r="AD614" s="1"/>
  <c r="AR614" s="1"/>
  <c r="S614"/>
  <c r="R614"/>
  <c r="AB614" s="1"/>
  <c r="AP614" s="1"/>
  <c r="P614"/>
  <c r="T1081"/>
  <c r="AD1081" s="1"/>
  <c r="AR1081" s="1"/>
  <c r="P1081"/>
  <c r="R1081"/>
  <c r="AB1081" s="1"/>
  <c r="AP1081" s="1"/>
  <c r="S1081"/>
  <c r="U1081"/>
  <c r="T1017"/>
  <c r="AD1017" s="1"/>
  <c r="AR1017" s="1"/>
  <c r="U1017"/>
  <c r="P1017"/>
  <c r="R1017"/>
  <c r="AB1017" s="1"/>
  <c r="AP1017" s="1"/>
  <c r="S1017"/>
  <c r="T953"/>
  <c r="AD953" s="1"/>
  <c r="AR953" s="1"/>
  <c r="P953"/>
  <c r="R953"/>
  <c r="AB953" s="1"/>
  <c r="AP953" s="1"/>
  <c r="U953"/>
  <c r="S953"/>
  <c r="T889"/>
  <c r="AD889" s="1"/>
  <c r="AR889" s="1"/>
  <c r="U889"/>
  <c r="P889"/>
  <c r="R889"/>
  <c r="AB889" s="1"/>
  <c r="AP889" s="1"/>
  <c r="S889"/>
  <c r="T825"/>
  <c r="AD825" s="1"/>
  <c r="AR825" s="1"/>
  <c r="P825"/>
  <c r="R825"/>
  <c r="AB825" s="1"/>
  <c r="AP825" s="1"/>
  <c r="S825"/>
  <c r="U825"/>
  <c r="T761"/>
  <c r="AD761" s="1"/>
  <c r="AR761" s="1"/>
  <c r="U761"/>
  <c r="P761"/>
  <c r="R761"/>
  <c r="AB761" s="1"/>
  <c r="AP761" s="1"/>
  <c r="S761"/>
  <c r="T697"/>
  <c r="AD697" s="1"/>
  <c r="AR697" s="1"/>
  <c r="P697"/>
  <c r="R697"/>
  <c r="AB697" s="1"/>
  <c r="AP697" s="1"/>
  <c r="U697"/>
  <c r="S697"/>
  <c r="T633"/>
  <c r="AD633" s="1"/>
  <c r="AR633" s="1"/>
  <c r="U633"/>
  <c r="P633"/>
  <c r="R633"/>
  <c r="AB633" s="1"/>
  <c r="AP633" s="1"/>
  <c r="S633"/>
  <c r="T569"/>
  <c r="AD569" s="1"/>
  <c r="AR569" s="1"/>
  <c r="P569"/>
  <c r="R569"/>
  <c r="AB569" s="1"/>
  <c r="AP569" s="1"/>
  <c r="S569"/>
  <c r="U569"/>
  <c r="T505"/>
  <c r="AD505" s="1"/>
  <c r="AR505" s="1"/>
  <c r="U505"/>
  <c r="P505"/>
  <c r="R505"/>
  <c r="AB505" s="1"/>
  <c r="AP505" s="1"/>
  <c r="S505"/>
  <c r="T441"/>
  <c r="AD441" s="1"/>
  <c r="AR441" s="1"/>
  <c r="P441"/>
  <c r="R441"/>
  <c r="AB441" s="1"/>
  <c r="AP441" s="1"/>
  <c r="U441"/>
  <c r="S441"/>
  <c r="T377"/>
  <c r="AD377" s="1"/>
  <c r="AR377" s="1"/>
  <c r="U377"/>
  <c r="P377"/>
  <c r="R377"/>
  <c r="AB377" s="1"/>
  <c r="AP377" s="1"/>
  <c r="S377"/>
  <c r="T313"/>
  <c r="AD313" s="1"/>
  <c r="AR313" s="1"/>
  <c r="S313"/>
  <c r="P313"/>
  <c r="R313"/>
  <c r="AB313" s="1"/>
  <c r="AP313" s="1"/>
  <c r="U313"/>
  <c r="T249"/>
  <c r="AD249" s="1"/>
  <c r="AR249" s="1"/>
  <c r="S249"/>
  <c r="U249"/>
  <c r="P249"/>
  <c r="R249"/>
  <c r="AB249" s="1"/>
  <c r="AP249" s="1"/>
  <c r="T185"/>
  <c r="AD185" s="1"/>
  <c r="AR185" s="1"/>
  <c r="S185"/>
  <c r="P185"/>
  <c r="R185"/>
  <c r="AB185" s="1"/>
  <c r="AP185" s="1"/>
  <c r="U185"/>
  <c r="U121"/>
  <c r="T121"/>
  <c r="AD121" s="1"/>
  <c r="AR121" s="1"/>
  <c r="S121"/>
  <c r="P121"/>
  <c r="R121"/>
  <c r="AB121" s="1"/>
  <c r="AP121" s="1"/>
  <c r="U57"/>
  <c r="T57"/>
  <c r="AD57" s="1"/>
  <c r="AR57" s="1"/>
  <c r="S57"/>
  <c r="P57"/>
  <c r="R57"/>
  <c r="AB57" s="1"/>
  <c r="AP57" s="1"/>
  <c r="T681"/>
  <c r="AD681" s="1"/>
  <c r="AR681" s="1"/>
  <c r="U681"/>
  <c r="S681"/>
  <c r="P681"/>
  <c r="R681"/>
  <c r="AB681" s="1"/>
  <c r="AP681" s="1"/>
  <c r="T585"/>
  <c r="AD585" s="1"/>
  <c r="AR585" s="1"/>
  <c r="U585"/>
  <c r="S585"/>
  <c r="P585"/>
  <c r="R585"/>
  <c r="AB585" s="1"/>
  <c r="AP585" s="1"/>
  <c r="T521"/>
  <c r="AD521" s="1"/>
  <c r="AR521" s="1"/>
  <c r="U521"/>
  <c r="S521"/>
  <c r="P521"/>
  <c r="R521"/>
  <c r="AB521" s="1"/>
  <c r="AP521" s="1"/>
  <c r="T457"/>
  <c r="AD457" s="1"/>
  <c r="AR457" s="1"/>
  <c r="U457"/>
  <c r="S457"/>
  <c r="P457"/>
  <c r="R457"/>
  <c r="AB457" s="1"/>
  <c r="AP457" s="1"/>
  <c r="T393"/>
  <c r="AD393" s="1"/>
  <c r="AR393" s="1"/>
  <c r="U393"/>
  <c r="S393"/>
  <c r="P393"/>
  <c r="R393"/>
  <c r="AB393" s="1"/>
  <c r="AP393" s="1"/>
  <c r="T297"/>
  <c r="AD297" s="1"/>
  <c r="AR297" s="1"/>
  <c r="U297"/>
  <c r="P297"/>
  <c r="R297"/>
  <c r="AB297" s="1"/>
  <c r="AP297" s="1"/>
  <c r="S297"/>
  <c r="T233"/>
  <c r="AD233" s="1"/>
  <c r="AR233" s="1"/>
  <c r="U233"/>
  <c r="S233"/>
  <c r="P233"/>
  <c r="R233"/>
  <c r="AB233" s="1"/>
  <c r="AP233" s="1"/>
  <c r="T169"/>
  <c r="AD169" s="1"/>
  <c r="AR169" s="1"/>
  <c r="U169"/>
  <c r="P169"/>
  <c r="R169"/>
  <c r="AB169" s="1"/>
  <c r="AP169" s="1"/>
  <c r="S169"/>
  <c r="U73"/>
  <c r="T73"/>
  <c r="AD73" s="1"/>
  <c r="AR73" s="1"/>
  <c r="S73"/>
  <c r="P73"/>
  <c r="R73"/>
  <c r="AB73" s="1"/>
  <c r="AP73" s="1"/>
  <c r="U2879"/>
  <c r="T2879"/>
  <c r="AD2879" s="1"/>
  <c r="AR2879" s="1"/>
  <c r="S2879"/>
  <c r="R2879"/>
  <c r="AB2879" s="1"/>
  <c r="AP2879" s="1"/>
  <c r="P2879"/>
  <c r="U2495"/>
  <c r="T2495"/>
  <c r="AD2495" s="1"/>
  <c r="AR2495" s="1"/>
  <c r="S2495"/>
  <c r="R2495"/>
  <c r="AB2495" s="1"/>
  <c r="AP2495" s="1"/>
  <c r="P2495"/>
  <c r="U1983"/>
  <c r="T1983"/>
  <c r="AD1983" s="1"/>
  <c r="AR1983" s="1"/>
  <c r="S1983"/>
  <c r="R1983"/>
  <c r="AB1983" s="1"/>
  <c r="AP1983" s="1"/>
  <c r="P1983"/>
  <c r="U2762"/>
  <c r="R2762"/>
  <c r="AB2762" s="1"/>
  <c r="AP2762" s="1"/>
  <c r="S2762"/>
  <c r="T2762"/>
  <c r="AD2762" s="1"/>
  <c r="AR2762" s="1"/>
  <c r="P2762"/>
  <c r="U2122"/>
  <c r="R2122"/>
  <c r="AB2122" s="1"/>
  <c r="AP2122" s="1"/>
  <c r="S2122"/>
  <c r="T2122"/>
  <c r="AD2122" s="1"/>
  <c r="AR2122" s="1"/>
  <c r="P2122"/>
  <c r="U1690"/>
  <c r="T1690"/>
  <c r="AD1690" s="1"/>
  <c r="AR1690" s="1"/>
  <c r="R1690"/>
  <c r="AB1690" s="1"/>
  <c r="AP1690" s="1"/>
  <c r="S1690"/>
  <c r="P1690"/>
  <c r="U1178"/>
  <c r="T1178"/>
  <c r="AD1178" s="1"/>
  <c r="AR1178" s="1"/>
  <c r="R1178"/>
  <c r="AB1178" s="1"/>
  <c r="AP1178" s="1"/>
  <c r="S1178"/>
  <c r="P1178"/>
  <c r="U858"/>
  <c r="T858"/>
  <c r="AD858" s="1"/>
  <c r="AR858" s="1"/>
  <c r="R858"/>
  <c r="AB858" s="1"/>
  <c r="AP858" s="1"/>
  <c r="S858"/>
  <c r="P858"/>
  <c r="U666"/>
  <c r="T666"/>
  <c r="AD666" s="1"/>
  <c r="AR666" s="1"/>
  <c r="S666"/>
  <c r="R666"/>
  <c r="AB666" s="1"/>
  <c r="AP666" s="1"/>
  <c r="P666"/>
  <c r="U410"/>
  <c r="T410"/>
  <c r="AD410" s="1"/>
  <c r="AR410" s="1"/>
  <c r="S410"/>
  <c r="R410"/>
  <c r="AB410" s="1"/>
  <c r="AP410" s="1"/>
  <c r="P410"/>
  <c r="U90"/>
  <c r="T90"/>
  <c r="AD90" s="1"/>
  <c r="AR90" s="1"/>
  <c r="S90"/>
  <c r="R90"/>
  <c r="AB90" s="1"/>
  <c r="AP90" s="1"/>
  <c r="P90"/>
  <c r="U2949"/>
  <c r="T2949"/>
  <c r="AD2949" s="1"/>
  <c r="AR2949" s="1"/>
  <c r="P2949"/>
  <c r="S2949"/>
  <c r="R2949"/>
  <c r="AB2949" s="1"/>
  <c r="AP2949" s="1"/>
  <c r="U2821"/>
  <c r="T2821"/>
  <c r="AD2821" s="1"/>
  <c r="AR2821" s="1"/>
  <c r="P2821"/>
  <c r="S2821"/>
  <c r="R2821"/>
  <c r="AB2821" s="1"/>
  <c r="AP2821" s="1"/>
  <c r="U2693"/>
  <c r="T2693"/>
  <c r="AD2693" s="1"/>
  <c r="AR2693" s="1"/>
  <c r="P2693"/>
  <c r="S2693"/>
  <c r="R2693"/>
  <c r="AB2693" s="1"/>
  <c r="AP2693" s="1"/>
  <c r="U2565"/>
  <c r="T2565"/>
  <c r="AD2565" s="1"/>
  <c r="AR2565" s="1"/>
  <c r="P2565"/>
  <c r="S2565"/>
  <c r="R2565"/>
  <c r="AB2565" s="1"/>
  <c r="AP2565" s="1"/>
  <c r="U2437"/>
  <c r="T2437"/>
  <c r="AD2437" s="1"/>
  <c r="AR2437" s="1"/>
  <c r="P2437"/>
  <c r="S2437"/>
  <c r="R2437"/>
  <c r="AB2437" s="1"/>
  <c r="AP2437" s="1"/>
  <c r="U2309"/>
  <c r="T2309"/>
  <c r="AD2309" s="1"/>
  <c r="AR2309" s="1"/>
  <c r="P2309"/>
  <c r="S2309"/>
  <c r="R2309"/>
  <c r="AB2309" s="1"/>
  <c r="AP2309" s="1"/>
  <c r="U2181"/>
  <c r="T2181"/>
  <c r="AD2181" s="1"/>
  <c r="AR2181" s="1"/>
  <c r="P2181"/>
  <c r="S2181"/>
  <c r="R2181"/>
  <c r="AB2181" s="1"/>
  <c r="AP2181" s="1"/>
  <c r="T2021"/>
  <c r="AD2021" s="1"/>
  <c r="AR2021" s="1"/>
  <c r="P2021"/>
  <c r="S2021"/>
  <c r="R2021"/>
  <c r="AB2021" s="1"/>
  <c r="AP2021" s="1"/>
  <c r="U2021"/>
  <c r="T1893"/>
  <c r="AD1893" s="1"/>
  <c r="AR1893" s="1"/>
  <c r="P1893"/>
  <c r="S1893"/>
  <c r="U1893"/>
  <c r="R1893"/>
  <c r="AB1893" s="1"/>
  <c r="AP1893" s="1"/>
  <c r="T1765"/>
  <c r="AD1765" s="1"/>
  <c r="AR1765" s="1"/>
  <c r="P1765"/>
  <c r="S1765"/>
  <c r="R1765"/>
  <c r="AB1765" s="1"/>
  <c r="AP1765" s="1"/>
  <c r="U1765"/>
  <c r="T1637"/>
  <c r="AD1637" s="1"/>
  <c r="AR1637" s="1"/>
  <c r="P1637"/>
  <c r="S1637"/>
  <c r="U1637"/>
  <c r="R1637"/>
  <c r="AB1637" s="1"/>
  <c r="AP1637" s="1"/>
  <c r="T1509"/>
  <c r="AD1509" s="1"/>
  <c r="AR1509" s="1"/>
  <c r="P1509"/>
  <c r="S1509"/>
  <c r="R1509"/>
  <c r="AB1509" s="1"/>
  <c r="AP1509" s="1"/>
  <c r="U1509"/>
  <c r="T1381"/>
  <c r="AD1381" s="1"/>
  <c r="AR1381" s="1"/>
  <c r="P1381"/>
  <c r="S1381"/>
  <c r="U1381"/>
  <c r="R1381"/>
  <c r="AB1381" s="1"/>
  <c r="AP1381" s="1"/>
  <c r="T1253"/>
  <c r="AD1253" s="1"/>
  <c r="AR1253" s="1"/>
  <c r="P1253"/>
  <c r="S1253"/>
  <c r="R1253"/>
  <c r="AB1253" s="1"/>
  <c r="AP1253" s="1"/>
  <c r="U1253"/>
  <c r="T1125"/>
  <c r="AD1125" s="1"/>
  <c r="AR1125" s="1"/>
  <c r="P1125"/>
  <c r="S1125"/>
  <c r="U1125"/>
  <c r="R1125"/>
  <c r="AB1125" s="1"/>
  <c r="AP1125" s="1"/>
  <c r="T513"/>
  <c r="AD513" s="1"/>
  <c r="AR513" s="1"/>
  <c r="S513"/>
  <c r="U513"/>
  <c r="P513"/>
  <c r="R513"/>
  <c r="AB513" s="1"/>
  <c r="AP513" s="1"/>
  <c r="T385"/>
  <c r="AD385" s="1"/>
  <c r="AR385" s="1"/>
  <c r="S385"/>
  <c r="U385"/>
  <c r="P385"/>
  <c r="R385"/>
  <c r="AB385" s="1"/>
  <c r="AP385" s="1"/>
  <c r="T257"/>
  <c r="AD257" s="1"/>
  <c r="AR257" s="1"/>
  <c r="U257"/>
  <c r="S257"/>
  <c r="P257"/>
  <c r="R257"/>
  <c r="AB257" s="1"/>
  <c r="AP257" s="1"/>
  <c r="U129"/>
  <c r="T129"/>
  <c r="AD129" s="1"/>
  <c r="AR129" s="1"/>
  <c r="S129"/>
  <c r="P129"/>
  <c r="R129"/>
  <c r="AB129" s="1"/>
  <c r="AP129" s="1"/>
  <c r="T1061"/>
  <c r="AD1061" s="1"/>
  <c r="AR1061" s="1"/>
  <c r="U1061"/>
  <c r="P1061"/>
  <c r="S1061"/>
  <c r="R1061"/>
  <c r="AB1061" s="1"/>
  <c r="AP1061" s="1"/>
  <c r="U901"/>
  <c r="T901"/>
  <c r="AD901" s="1"/>
  <c r="AR901" s="1"/>
  <c r="P901"/>
  <c r="S901"/>
  <c r="R901"/>
  <c r="AB901" s="1"/>
  <c r="AP901" s="1"/>
  <c r="U773"/>
  <c r="T773"/>
  <c r="AD773" s="1"/>
  <c r="AR773" s="1"/>
  <c r="P773"/>
  <c r="S773"/>
  <c r="R773"/>
  <c r="AB773" s="1"/>
  <c r="AP773" s="1"/>
  <c r="U645"/>
  <c r="T645"/>
  <c r="AD645" s="1"/>
  <c r="AR645" s="1"/>
  <c r="S645"/>
  <c r="P645"/>
  <c r="R645"/>
  <c r="AB645" s="1"/>
  <c r="AP645" s="1"/>
  <c r="U517"/>
  <c r="T517"/>
  <c r="AD517" s="1"/>
  <c r="AR517" s="1"/>
  <c r="S517"/>
  <c r="P517"/>
  <c r="R517"/>
  <c r="AB517" s="1"/>
  <c r="AP517" s="1"/>
  <c r="T357"/>
  <c r="AD357" s="1"/>
  <c r="AR357" s="1"/>
  <c r="S357"/>
  <c r="P357"/>
  <c r="U357"/>
  <c r="R357"/>
  <c r="AB357" s="1"/>
  <c r="AP357" s="1"/>
  <c r="S229"/>
  <c r="T229"/>
  <c r="AD229" s="1"/>
  <c r="AR229" s="1"/>
  <c r="P229"/>
  <c r="R229"/>
  <c r="AB229" s="1"/>
  <c r="AP229" s="1"/>
  <c r="U229"/>
  <c r="S101"/>
  <c r="U101"/>
  <c r="T101"/>
  <c r="AD101" s="1"/>
  <c r="AR101" s="1"/>
  <c r="P101"/>
  <c r="R101"/>
  <c r="AB101" s="1"/>
  <c r="AP101" s="1"/>
  <c r="U87"/>
  <c r="T87"/>
  <c r="AD87" s="1"/>
  <c r="AR87" s="1"/>
  <c r="S87"/>
  <c r="R87"/>
  <c r="AB87" s="1"/>
  <c r="AP87" s="1"/>
  <c r="P87"/>
  <c r="U2499"/>
  <c r="T2499"/>
  <c r="AD2499" s="1"/>
  <c r="AR2499" s="1"/>
  <c r="S2499"/>
  <c r="R2499"/>
  <c r="AB2499" s="1"/>
  <c r="AP2499" s="1"/>
  <c r="P2499"/>
  <c r="U1923"/>
  <c r="T1923"/>
  <c r="AD1923" s="1"/>
  <c r="AR1923" s="1"/>
  <c r="S1923"/>
  <c r="R1923"/>
  <c r="AB1923" s="1"/>
  <c r="AP1923" s="1"/>
  <c r="P1923"/>
  <c r="U1443"/>
  <c r="T1443"/>
  <c r="AD1443" s="1"/>
  <c r="AR1443" s="1"/>
  <c r="S1443"/>
  <c r="R1443"/>
  <c r="AB1443" s="1"/>
  <c r="AP1443" s="1"/>
  <c r="P1443"/>
  <c r="U1454"/>
  <c r="T1454"/>
  <c r="AD1454" s="1"/>
  <c r="AR1454" s="1"/>
  <c r="S1454"/>
  <c r="P1454"/>
  <c r="R1454"/>
  <c r="AB1454" s="1"/>
  <c r="AP1454" s="1"/>
  <c r="U343"/>
  <c r="T343"/>
  <c r="AD343" s="1"/>
  <c r="AR343" s="1"/>
  <c r="S343"/>
  <c r="R343"/>
  <c r="AB343" s="1"/>
  <c r="AP343" s="1"/>
  <c r="P343"/>
  <c r="U1482"/>
  <c r="T1482"/>
  <c r="AD1482" s="1"/>
  <c r="AR1482" s="1"/>
  <c r="R1482"/>
  <c r="AB1482" s="1"/>
  <c r="AP1482" s="1"/>
  <c r="S1482"/>
  <c r="P1482"/>
  <c r="U1162"/>
  <c r="T1162"/>
  <c r="AD1162" s="1"/>
  <c r="AR1162" s="1"/>
  <c r="R1162"/>
  <c r="AB1162" s="1"/>
  <c r="AP1162" s="1"/>
  <c r="S1162"/>
  <c r="P1162"/>
  <c r="U714"/>
  <c r="T714"/>
  <c r="AD714" s="1"/>
  <c r="AR714" s="1"/>
  <c r="S714"/>
  <c r="R714"/>
  <c r="AB714" s="1"/>
  <c r="AP714" s="1"/>
  <c r="P714"/>
  <c r="U138"/>
  <c r="T138"/>
  <c r="AD138" s="1"/>
  <c r="AR138" s="1"/>
  <c r="S138"/>
  <c r="R138"/>
  <c r="AB138" s="1"/>
  <c r="AP138" s="1"/>
  <c r="P138"/>
  <c r="U991"/>
  <c r="T991"/>
  <c r="AD991" s="1"/>
  <c r="AR991" s="1"/>
  <c r="S991"/>
  <c r="R991"/>
  <c r="AB991" s="1"/>
  <c r="AP991" s="1"/>
  <c r="P991"/>
  <c r="U23"/>
  <c r="T23"/>
  <c r="AD23" s="1"/>
  <c r="AR23" s="1"/>
  <c r="S23"/>
  <c r="R23"/>
  <c r="AB23" s="1"/>
  <c r="AP23" s="1"/>
  <c r="P23"/>
  <c r="U2659"/>
  <c r="T2659"/>
  <c r="AD2659" s="1"/>
  <c r="AR2659" s="1"/>
  <c r="S2659"/>
  <c r="R2659"/>
  <c r="AB2659" s="1"/>
  <c r="AP2659" s="1"/>
  <c r="P2659"/>
  <c r="U2083"/>
  <c r="T2083"/>
  <c r="AD2083" s="1"/>
  <c r="AR2083" s="1"/>
  <c r="S2083"/>
  <c r="R2083"/>
  <c r="AB2083" s="1"/>
  <c r="AP2083" s="1"/>
  <c r="P2083"/>
  <c r="U1539"/>
  <c r="T1539"/>
  <c r="AD1539" s="1"/>
  <c r="AR1539" s="1"/>
  <c r="S1539"/>
  <c r="R1539"/>
  <c r="AB1539" s="1"/>
  <c r="AP1539" s="1"/>
  <c r="P1539"/>
  <c r="U1027"/>
  <c r="T1027"/>
  <c r="AD1027" s="1"/>
  <c r="AR1027" s="1"/>
  <c r="S1027"/>
  <c r="R1027"/>
  <c r="AB1027" s="1"/>
  <c r="AP1027" s="1"/>
  <c r="P1027"/>
  <c r="U611"/>
  <c r="T611"/>
  <c r="AD611" s="1"/>
  <c r="AR611" s="1"/>
  <c r="S611"/>
  <c r="R611"/>
  <c r="AB611" s="1"/>
  <c r="AP611" s="1"/>
  <c r="P611"/>
  <c r="U35"/>
  <c r="T35"/>
  <c r="AD35" s="1"/>
  <c r="AR35" s="1"/>
  <c r="S35"/>
  <c r="R35"/>
  <c r="AB35" s="1"/>
  <c r="AP35" s="1"/>
  <c r="P35"/>
  <c r="U1239"/>
  <c r="T1239"/>
  <c r="AD1239" s="1"/>
  <c r="AR1239" s="1"/>
  <c r="S1239"/>
  <c r="R1239"/>
  <c r="AB1239" s="1"/>
  <c r="AP1239" s="1"/>
  <c r="P1239"/>
  <c r="U1546"/>
  <c r="T1546"/>
  <c r="AD1546" s="1"/>
  <c r="AR1546" s="1"/>
  <c r="R1546"/>
  <c r="AB1546" s="1"/>
  <c r="AP1546" s="1"/>
  <c r="S1546"/>
  <c r="P1546"/>
  <c r="U1002"/>
  <c r="T1002"/>
  <c r="AD1002" s="1"/>
  <c r="AR1002" s="1"/>
  <c r="R1002"/>
  <c r="AB1002" s="1"/>
  <c r="AP1002" s="1"/>
  <c r="S1002"/>
  <c r="P1002"/>
  <c r="U554"/>
  <c r="T554"/>
  <c r="AD554" s="1"/>
  <c r="AR554" s="1"/>
  <c r="S554"/>
  <c r="R554"/>
  <c r="AB554" s="1"/>
  <c r="AP554" s="1"/>
  <c r="P554"/>
  <c r="U106"/>
  <c r="T106"/>
  <c r="AD106" s="1"/>
  <c r="AR106" s="1"/>
  <c r="S106"/>
  <c r="R106"/>
  <c r="AB106" s="1"/>
  <c r="AP106" s="1"/>
  <c r="P106"/>
  <c r="U1406"/>
  <c r="T1406"/>
  <c r="AD1406" s="1"/>
  <c r="AR1406" s="1"/>
  <c r="S1406"/>
  <c r="P1406"/>
  <c r="R1406"/>
  <c r="AB1406" s="1"/>
  <c r="AP1406" s="1"/>
  <c r="U270"/>
  <c r="T270"/>
  <c r="AD270" s="1"/>
  <c r="AR270" s="1"/>
  <c r="S270"/>
  <c r="P270"/>
  <c r="R270"/>
  <c r="AB270" s="1"/>
  <c r="AP270" s="1"/>
  <c r="U1647"/>
  <c r="T1647"/>
  <c r="AD1647" s="1"/>
  <c r="AR1647" s="1"/>
  <c r="S1647"/>
  <c r="R1647"/>
  <c r="AB1647" s="1"/>
  <c r="AP1647" s="1"/>
  <c r="P1647"/>
  <c r="U551"/>
  <c r="T551"/>
  <c r="AD551" s="1"/>
  <c r="AR551" s="1"/>
  <c r="S551"/>
  <c r="R551"/>
  <c r="AB551" s="1"/>
  <c r="AP551" s="1"/>
  <c r="P551"/>
  <c r="U1266"/>
  <c r="T1266"/>
  <c r="AD1266" s="1"/>
  <c r="AR1266" s="1"/>
  <c r="R1266"/>
  <c r="AB1266" s="1"/>
  <c r="AP1266" s="1"/>
  <c r="P1266"/>
  <c r="S1266"/>
  <c r="U658"/>
  <c r="T658"/>
  <c r="AD658" s="1"/>
  <c r="AR658" s="1"/>
  <c r="R658"/>
  <c r="AB658" s="1"/>
  <c r="AP658" s="1"/>
  <c r="S658"/>
  <c r="P658"/>
  <c r="U82"/>
  <c r="T82"/>
  <c r="AD82" s="1"/>
  <c r="AR82" s="1"/>
  <c r="R82"/>
  <c r="AB82" s="1"/>
  <c r="AP82" s="1"/>
  <c r="S82"/>
  <c r="P82"/>
  <c r="U2542"/>
  <c r="T2542"/>
  <c r="AD2542" s="1"/>
  <c r="AR2542" s="1"/>
  <c r="S2542"/>
  <c r="P2542"/>
  <c r="R2542"/>
  <c r="AB2542" s="1"/>
  <c r="AP2542" s="1"/>
  <c r="U1198"/>
  <c r="T1198"/>
  <c r="AD1198" s="1"/>
  <c r="AR1198" s="1"/>
  <c r="S1198"/>
  <c r="P1198"/>
  <c r="R1198"/>
  <c r="AB1198" s="1"/>
  <c r="AP1198" s="1"/>
  <c r="U1470"/>
  <c r="T1470"/>
  <c r="AD1470" s="1"/>
  <c r="AR1470" s="1"/>
  <c r="S1470"/>
  <c r="P1470"/>
  <c r="R1470"/>
  <c r="AB1470" s="1"/>
  <c r="AP1470" s="1"/>
  <c r="U2287"/>
  <c r="T2287"/>
  <c r="AD2287" s="1"/>
  <c r="AR2287" s="1"/>
  <c r="S2287"/>
  <c r="R2287"/>
  <c r="AB2287" s="1"/>
  <c r="AP2287" s="1"/>
  <c r="P2287"/>
  <c r="U1383"/>
  <c r="T1383"/>
  <c r="AD1383" s="1"/>
  <c r="AR1383" s="1"/>
  <c r="S1383"/>
  <c r="R1383"/>
  <c r="AB1383" s="1"/>
  <c r="AP1383" s="1"/>
  <c r="P1383"/>
  <c r="U359"/>
  <c r="T359"/>
  <c r="AD359" s="1"/>
  <c r="AR359" s="1"/>
  <c r="S359"/>
  <c r="R359"/>
  <c r="AB359" s="1"/>
  <c r="AP359" s="1"/>
  <c r="P359"/>
  <c r="U1234"/>
  <c r="T1234"/>
  <c r="AD1234" s="1"/>
  <c r="AR1234" s="1"/>
  <c r="R1234"/>
  <c r="AB1234" s="1"/>
  <c r="AP1234" s="1"/>
  <c r="P1234"/>
  <c r="S1234"/>
  <c r="U754"/>
  <c r="T754"/>
  <c r="AD754" s="1"/>
  <c r="AR754" s="1"/>
  <c r="R754"/>
  <c r="AB754" s="1"/>
  <c r="AP754" s="1"/>
  <c r="P754"/>
  <c r="S754"/>
  <c r="U338"/>
  <c r="T338"/>
  <c r="AD338" s="1"/>
  <c r="AR338" s="1"/>
  <c r="R338"/>
  <c r="AB338" s="1"/>
  <c r="AP338" s="1"/>
  <c r="S338"/>
  <c r="P338"/>
  <c r="U2958"/>
  <c r="T2958"/>
  <c r="AD2958" s="1"/>
  <c r="AR2958" s="1"/>
  <c r="S2958"/>
  <c r="P2958"/>
  <c r="R2958"/>
  <c r="AB2958" s="1"/>
  <c r="AP2958" s="1"/>
  <c r="U2446"/>
  <c r="T2446"/>
  <c r="AD2446" s="1"/>
  <c r="AR2446" s="1"/>
  <c r="S2446"/>
  <c r="P2446"/>
  <c r="R2446"/>
  <c r="AB2446" s="1"/>
  <c r="AP2446" s="1"/>
  <c r="U1934"/>
  <c r="T1934"/>
  <c r="AD1934" s="1"/>
  <c r="AR1934" s="1"/>
  <c r="S1934"/>
  <c r="P1934"/>
  <c r="R1934"/>
  <c r="AB1934" s="1"/>
  <c r="AP1934" s="1"/>
  <c r="U14"/>
  <c r="T14"/>
  <c r="AD14" s="1"/>
  <c r="AR14" s="1"/>
  <c r="S14"/>
  <c r="P14"/>
  <c r="R14"/>
  <c r="AB14" s="1"/>
  <c r="AP14" s="1"/>
  <c r="U2730"/>
  <c r="R2730"/>
  <c r="AB2730" s="1"/>
  <c r="AP2730" s="1"/>
  <c r="T2730"/>
  <c r="AD2730" s="1"/>
  <c r="AR2730" s="1"/>
  <c r="S2730"/>
  <c r="P2730"/>
  <c r="U1415"/>
  <c r="T1415"/>
  <c r="AD1415" s="1"/>
  <c r="AR1415" s="1"/>
  <c r="S1415"/>
  <c r="R1415"/>
  <c r="AB1415" s="1"/>
  <c r="AP1415" s="1"/>
  <c r="P1415"/>
  <c r="U903"/>
  <c r="T903"/>
  <c r="AD903" s="1"/>
  <c r="AR903" s="1"/>
  <c r="S903"/>
  <c r="R903"/>
  <c r="AB903" s="1"/>
  <c r="AP903" s="1"/>
  <c r="P903"/>
  <c r="U519"/>
  <c r="T519"/>
  <c r="AD519" s="1"/>
  <c r="AR519" s="1"/>
  <c r="S519"/>
  <c r="R519"/>
  <c r="AB519" s="1"/>
  <c r="AP519" s="1"/>
  <c r="P519"/>
  <c r="U2858"/>
  <c r="R2858"/>
  <c r="AB2858" s="1"/>
  <c r="AP2858" s="1"/>
  <c r="T2858"/>
  <c r="AD2858" s="1"/>
  <c r="AR2858" s="1"/>
  <c r="S2858"/>
  <c r="P2858"/>
  <c r="U1410"/>
  <c r="T1410"/>
  <c r="AD1410" s="1"/>
  <c r="AR1410" s="1"/>
  <c r="R1410"/>
  <c r="AB1410" s="1"/>
  <c r="AP1410" s="1"/>
  <c r="P1410"/>
  <c r="S1410"/>
  <c r="U898"/>
  <c r="T898"/>
  <c r="AD898" s="1"/>
  <c r="AR898" s="1"/>
  <c r="R898"/>
  <c r="AB898" s="1"/>
  <c r="AP898" s="1"/>
  <c r="P898"/>
  <c r="S898"/>
  <c r="U642"/>
  <c r="T642"/>
  <c r="AD642" s="1"/>
  <c r="AR642" s="1"/>
  <c r="R642"/>
  <c r="AB642" s="1"/>
  <c r="AP642" s="1"/>
  <c r="S642"/>
  <c r="P642"/>
  <c r="U450"/>
  <c r="T450"/>
  <c r="AD450" s="1"/>
  <c r="AR450" s="1"/>
  <c r="R450"/>
  <c r="AB450" s="1"/>
  <c r="AP450" s="1"/>
  <c r="P450"/>
  <c r="S450"/>
  <c r="U194"/>
  <c r="T194"/>
  <c r="AD194" s="1"/>
  <c r="AR194" s="1"/>
  <c r="S194"/>
  <c r="R194"/>
  <c r="AB194" s="1"/>
  <c r="AP194" s="1"/>
  <c r="P194"/>
  <c r="U1150"/>
  <c r="T1150"/>
  <c r="AD1150" s="1"/>
  <c r="AR1150" s="1"/>
  <c r="S1150"/>
  <c r="P1150"/>
  <c r="R1150"/>
  <c r="AB1150" s="1"/>
  <c r="AP1150" s="1"/>
  <c r="U494"/>
  <c r="T494"/>
  <c r="AD494" s="1"/>
  <c r="AR494" s="1"/>
  <c r="S494"/>
  <c r="P494"/>
  <c r="R494"/>
  <c r="AB494" s="1"/>
  <c r="AP494" s="1"/>
  <c r="U1215"/>
  <c r="T1215"/>
  <c r="AD1215" s="1"/>
  <c r="AR1215" s="1"/>
  <c r="S1215"/>
  <c r="R1215"/>
  <c r="AB1215" s="1"/>
  <c r="AP1215" s="1"/>
  <c r="P1215"/>
  <c r="U703"/>
  <c r="T703"/>
  <c r="AD703" s="1"/>
  <c r="AR703" s="1"/>
  <c r="S703"/>
  <c r="R703"/>
  <c r="AB703" s="1"/>
  <c r="AP703" s="1"/>
  <c r="P703"/>
  <c r="U183"/>
  <c r="T183"/>
  <c r="AD183" s="1"/>
  <c r="AR183" s="1"/>
  <c r="S183"/>
  <c r="R183"/>
  <c r="AB183" s="1"/>
  <c r="AP183" s="1"/>
  <c r="P183"/>
  <c r="U1363"/>
  <c r="T1363"/>
  <c r="AD1363" s="1"/>
  <c r="AR1363" s="1"/>
  <c r="S1363"/>
  <c r="R1363"/>
  <c r="AB1363" s="1"/>
  <c r="AP1363" s="1"/>
  <c r="P1363"/>
  <c r="U1107"/>
  <c r="T1107"/>
  <c r="AD1107" s="1"/>
  <c r="AR1107" s="1"/>
  <c r="S1107"/>
  <c r="R1107"/>
  <c r="AB1107" s="1"/>
  <c r="AP1107" s="1"/>
  <c r="P1107"/>
  <c r="U1486"/>
  <c r="T1486"/>
  <c r="AD1486" s="1"/>
  <c r="AR1486" s="1"/>
  <c r="S1486"/>
  <c r="P1486"/>
  <c r="R1486"/>
  <c r="AB1486" s="1"/>
  <c r="AP1486" s="1"/>
  <c r="U2796"/>
  <c r="S2796"/>
  <c r="R2796"/>
  <c r="AB2796" s="1"/>
  <c r="AP2796" s="1"/>
  <c r="T2796"/>
  <c r="AD2796" s="1"/>
  <c r="AR2796" s="1"/>
  <c r="P2796"/>
  <c r="U2668"/>
  <c r="S2668"/>
  <c r="R2668"/>
  <c r="AB2668" s="1"/>
  <c r="AP2668" s="1"/>
  <c r="T2668"/>
  <c r="AD2668" s="1"/>
  <c r="AR2668" s="1"/>
  <c r="P2668"/>
  <c r="U2348"/>
  <c r="S2348"/>
  <c r="R2348"/>
  <c r="AB2348" s="1"/>
  <c r="AP2348" s="1"/>
  <c r="T2348"/>
  <c r="AD2348" s="1"/>
  <c r="AR2348" s="1"/>
  <c r="P2348"/>
  <c r="U2092"/>
  <c r="S2092"/>
  <c r="R2092"/>
  <c r="AB2092" s="1"/>
  <c r="AP2092" s="1"/>
  <c r="T2092"/>
  <c r="AD2092" s="1"/>
  <c r="AR2092" s="1"/>
  <c r="P2092"/>
  <c r="U1836"/>
  <c r="T1836"/>
  <c r="AD1836" s="1"/>
  <c r="AR1836" s="1"/>
  <c r="S1836"/>
  <c r="R1836"/>
  <c r="AB1836" s="1"/>
  <c r="AP1836" s="1"/>
  <c r="P1836"/>
  <c r="U1580"/>
  <c r="T1580"/>
  <c r="AD1580" s="1"/>
  <c r="AR1580" s="1"/>
  <c r="S1580"/>
  <c r="R1580"/>
  <c r="AB1580" s="1"/>
  <c r="AP1580" s="1"/>
  <c r="P1580"/>
  <c r="U940"/>
  <c r="T940"/>
  <c r="AD940" s="1"/>
  <c r="AR940" s="1"/>
  <c r="S940"/>
  <c r="R940"/>
  <c r="AB940" s="1"/>
  <c r="AP940" s="1"/>
  <c r="P940"/>
  <c r="U812"/>
  <c r="T812"/>
  <c r="AD812" s="1"/>
  <c r="AR812" s="1"/>
  <c r="S812"/>
  <c r="R812"/>
  <c r="AB812" s="1"/>
  <c r="AP812" s="1"/>
  <c r="P812"/>
  <c r="U684"/>
  <c r="T684"/>
  <c r="AD684" s="1"/>
  <c r="AR684" s="1"/>
  <c r="S684"/>
  <c r="R684"/>
  <c r="AB684" s="1"/>
  <c r="AP684" s="1"/>
  <c r="P684"/>
  <c r="U556"/>
  <c r="T556"/>
  <c r="AD556" s="1"/>
  <c r="AR556" s="1"/>
  <c r="S556"/>
  <c r="R556"/>
  <c r="AB556" s="1"/>
  <c r="AP556" s="1"/>
  <c r="P556"/>
  <c r="U428"/>
  <c r="T428"/>
  <c r="AD428" s="1"/>
  <c r="AR428" s="1"/>
  <c r="S428"/>
  <c r="R428"/>
  <c r="AB428" s="1"/>
  <c r="AP428" s="1"/>
  <c r="P428"/>
  <c r="U300"/>
  <c r="T300"/>
  <c r="AD300" s="1"/>
  <c r="AR300" s="1"/>
  <c r="R300"/>
  <c r="AB300" s="1"/>
  <c r="AP300" s="1"/>
  <c r="S300"/>
  <c r="P300"/>
  <c r="U172"/>
  <c r="T172"/>
  <c r="AD172" s="1"/>
  <c r="AR172" s="1"/>
  <c r="R172"/>
  <c r="AB172" s="1"/>
  <c r="AP172" s="1"/>
  <c r="S172"/>
  <c r="P172"/>
  <c r="T76"/>
  <c r="AD76" s="1"/>
  <c r="AR76" s="1"/>
  <c r="R76"/>
  <c r="AB76" s="1"/>
  <c r="AP76" s="1"/>
  <c r="U76"/>
  <c r="S76"/>
  <c r="P76"/>
  <c r="U759"/>
  <c r="T759"/>
  <c r="AD759" s="1"/>
  <c r="AR759" s="1"/>
  <c r="S759"/>
  <c r="R759"/>
  <c r="AB759" s="1"/>
  <c r="AP759" s="1"/>
  <c r="P759"/>
  <c r="U247"/>
  <c r="T247"/>
  <c r="AD247" s="1"/>
  <c r="AR247" s="1"/>
  <c r="S247"/>
  <c r="R247"/>
  <c r="AB247" s="1"/>
  <c r="AP247" s="1"/>
  <c r="P247"/>
  <c r="U2682"/>
  <c r="T2682"/>
  <c r="AD2682" s="1"/>
  <c r="AR2682" s="1"/>
  <c r="R2682"/>
  <c r="AB2682" s="1"/>
  <c r="AP2682" s="1"/>
  <c r="S2682"/>
  <c r="P2682"/>
  <c r="U1274"/>
  <c r="T1274"/>
  <c r="AD1274" s="1"/>
  <c r="AR1274" s="1"/>
  <c r="R1274"/>
  <c r="AB1274" s="1"/>
  <c r="AP1274" s="1"/>
  <c r="S1274"/>
  <c r="P1274"/>
  <c r="U186"/>
  <c r="T186"/>
  <c r="AD186" s="1"/>
  <c r="AR186" s="1"/>
  <c r="S186"/>
  <c r="R186"/>
  <c r="AB186" s="1"/>
  <c r="AP186" s="1"/>
  <c r="P186"/>
  <c r="T2916"/>
  <c r="AD2916" s="1"/>
  <c r="AR2916" s="1"/>
  <c r="S2916"/>
  <c r="R2916"/>
  <c r="AB2916" s="1"/>
  <c r="AP2916" s="1"/>
  <c r="U2916"/>
  <c r="P2916"/>
  <c r="T2820"/>
  <c r="AD2820" s="1"/>
  <c r="AR2820" s="1"/>
  <c r="S2820"/>
  <c r="R2820"/>
  <c r="AB2820" s="1"/>
  <c r="AP2820" s="1"/>
  <c r="U2820"/>
  <c r="P2820"/>
  <c r="T2692"/>
  <c r="AD2692" s="1"/>
  <c r="AR2692" s="1"/>
  <c r="S2692"/>
  <c r="R2692"/>
  <c r="AB2692" s="1"/>
  <c r="AP2692" s="1"/>
  <c r="U2692"/>
  <c r="P2692"/>
  <c r="T2564"/>
  <c r="AD2564" s="1"/>
  <c r="AR2564" s="1"/>
  <c r="S2564"/>
  <c r="R2564"/>
  <c r="AB2564" s="1"/>
  <c r="AP2564" s="1"/>
  <c r="U2564"/>
  <c r="P2564"/>
  <c r="T2436"/>
  <c r="AD2436" s="1"/>
  <c r="AR2436" s="1"/>
  <c r="S2436"/>
  <c r="R2436"/>
  <c r="AB2436" s="1"/>
  <c r="AP2436" s="1"/>
  <c r="U2436"/>
  <c r="P2436"/>
  <c r="T2308"/>
  <c r="AD2308" s="1"/>
  <c r="AR2308" s="1"/>
  <c r="S2308"/>
  <c r="R2308"/>
  <c r="AB2308" s="1"/>
  <c r="AP2308" s="1"/>
  <c r="U2308"/>
  <c r="P2308"/>
  <c r="U2180"/>
  <c r="T2180"/>
  <c r="AD2180" s="1"/>
  <c r="AR2180" s="1"/>
  <c r="S2180"/>
  <c r="R2180"/>
  <c r="AB2180" s="1"/>
  <c r="AP2180" s="1"/>
  <c r="P2180"/>
  <c r="U2052"/>
  <c r="T2052"/>
  <c r="AD2052" s="1"/>
  <c r="AR2052" s="1"/>
  <c r="S2052"/>
  <c r="R2052"/>
  <c r="AB2052" s="1"/>
  <c r="AP2052" s="1"/>
  <c r="P2052"/>
  <c r="U1924"/>
  <c r="T1924"/>
  <c r="AD1924" s="1"/>
  <c r="AR1924" s="1"/>
  <c r="S1924"/>
  <c r="R1924"/>
  <c r="AB1924" s="1"/>
  <c r="AP1924" s="1"/>
  <c r="P1924"/>
  <c r="U1796"/>
  <c r="T1796"/>
  <c r="AD1796" s="1"/>
  <c r="AR1796" s="1"/>
  <c r="S1796"/>
  <c r="R1796"/>
  <c r="AB1796" s="1"/>
  <c r="AP1796" s="1"/>
  <c r="P1796"/>
  <c r="U1668"/>
  <c r="T1668"/>
  <c r="AD1668" s="1"/>
  <c r="AR1668" s="1"/>
  <c r="S1668"/>
  <c r="R1668"/>
  <c r="AB1668" s="1"/>
  <c r="AP1668" s="1"/>
  <c r="P1668"/>
  <c r="U1540"/>
  <c r="T1540"/>
  <c r="AD1540" s="1"/>
  <c r="AR1540" s="1"/>
  <c r="S1540"/>
  <c r="R1540"/>
  <c r="AB1540" s="1"/>
  <c r="AP1540" s="1"/>
  <c r="P1540"/>
  <c r="U1316"/>
  <c r="T1316"/>
  <c r="AD1316" s="1"/>
  <c r="AR1316" s="1"/>
  <c r="S1316"/>
  <c r="R1316"/>
  <c r="AB1316" s="1"/>
  <c r="AP1316" s="1"/>
  <c r="P1316"/>
  <c r="U1092"/>
  <c r="T1092"/>
  <c r="AD1092" s="1"/>
  <c r="AR1092" s="1"/>
  <c r="S1092"/>
  <c r="R1092"/>
  <c r="AB1092" s="1"/>
  <c r="AP1092" s="1"/>
  <c r="P1092"/>
  <c r="U2952"/>
  <c r="S2952"/>
  <c r="R2952"/>
  <c r="AB2952" s="1"/>
  <c r="AP2952" s="1"/>
  <c r="P2952"/>
  <c r="T2952"/>
  <c r="AD2952" s="1"/>
  <c r="AR2952" s="1"/>
  <c r="T2792"/>
  <c r="AD2792" s="1"/>
  <c r="AR2792" s="1"/>
  <c r="U2792"/>
  <c r="S2792"/>
  <c r="R2792"/>
  <c r="AB2792" s="1"/>
  <c r="AP2792" s="1"/>
  <c r="P2792"/>
  <c r="T2664"/>
  <c r="AD2664" s="1"/>
  <c r="AR2664" s="1"/>
  <c r="U2664"/>
  <c r="S2664"/>
  <c r="R2664"/>
  <c r="AB2664" s="1"/>
  <c r="AP2664" s="1"/>
  <c r="P2664"/>
  <c r="T2504"/>
  <c r="AD2504" s="1"/>
  <c r="AR2504" s="1"/>
  <c r="U2504"/>
  <c r="S2504"/>
  <c r="R2504"/>
  <c r="AB2504" s="1"/>
  <c r="AP2504" s="1"/>
  <c r="P2504"/>
  <c r="T2312"/>
  <c r="AD2312" s="1"/>
  <c r="AR2312" s="1"/>
  <c r="U2312"/>
  <c r="S2312"/>
  <c r="R2312"/>
  <c r="AB2312" s="1"/>
  <c r="AP2312" s="1"/>
  <c r="P2312"/>
  <c r="U2184"/>
  <c r="T2184"/>
  <c r="AD2184" s="1"/>
  <c r="AR2184" s="1"/>
  <c r="S2184"/>
  <c r="R2184"/>
  <c r="AB2184" s="1"/>
  <c r="AP2184" s="1"/>
  <c r="P2184"/>
  <c r="U2024"/>
  <c r="T2024"/>
  <c r="AD2024" s="1"/>
  <c r="AR2024" s="1"/>
  <c r="S2024"/>
  <c r="R2024"/>
  <c r="AB2024" s="1"/>
  <c r="AP2024" s="1"/>
  <c r="P2024"/>
  <c r="U1928"/>
  <c r="T1928"/>
  <c r="AD1928" s="1"/>
  <c r="AR1928" s="1"/>
  <c r="S1928"/>
  <c r="R1928"/>
  <c r="AB1928" s="1"/>
  <c r="AP1928" s="1"/>
  <c r="P1928"/>
  <c r="U1832"/>
  <c r="T1832"/>
  <c r="AD1832" s="1"/>
  <c r="AR1832" s="1"/>
  <c r="S1832"/>
  <c r="R1832"/>
  <c r="AB1832" s="1"/>
  <c r="AP1832" s="1"/>
  <c r="P1832"/>
  <c r="U1736"/>
  <c r="T1736"/>
  <c r="AD1736" s="1"/>
  <c r="AR1736" s="1"/>
  <c r="S1736"/>
  <c r="R1736"/>
  <c r="AB1736" s="1"/>
  <c r="AP1736" s="1"/>
  <c r="P1736"/>
  <c r="U1608"/>
  <c r="T1608"/>
  <c r="AD1608" s="1"/>
  <c r="AR1608" s="1"/>
  <c r="S1608"/>
  <c r="R1608"/>
  <c r="AB1608" s="1"/>
  <c r="AP1608" s="1"/>
  <c r="P1608"/>
  <c r="U1480"/>
  <c r="T1480"/>
  <c r="AD1480" s="1"/>
  <c r="AR1480" s="1"/>
  <c r="S1480"/>
  <c r="R1480"/>
  <c r="AB1480" s="1"/>
  <c r="AP1480" s="1"/>
  <c r="P1480"/>
  <c r="U1320"/>
  <c r="T1320"/>
  <c r="AD1320" s="1"/>
  <c r="AR1320" s="1"/>
  <c r="S1320"/>
  <c r="R1320"/>
  <c r="AB1320" s="1"/>
  <c r="AP1320" s="1"/>
  <c r="P1320"/>
  <c r="U1224"/>
  <c r="T1224"/>
  <c r="AD1224" s="1"/>
  <c r="AR1224" s="1"/>
  <c r="S1224"/>
  <c r="R1224"/>
  <c r="AB1224" s="1"/>
  <c r="AP1224" s="1"/>
  <c r="P1224"/>
  <c r="U1096"/>
  <c r="T1096"/>
  <c r="AD1096" s="1"/>
  <c r="AR1096" s="1"/>
  <c r="S1096"/>
  <c r="R1096"/>
  <c r="AB1096" s="1"/>
  <c r="AP1096" s="1"/>
  <c r="P1096"/>
  <c r="U1000"/>
  <c r="T1000"/>
  <c r="AD1000" s="1"/>
  <c r="AR1000" s="1"/>
  <c r="S1000"/>
  <c r="R1000"/>
  <c r="AB1000" s="1"/>
  <c r="AP1000" s="1"/>
  <c r="P1000"/>
  <c r="U872"/>
  <c r="T872"/>
  <c r="AD872" s="1"/>
  <c r="AR872" s="1"/>
  <c r="S872"/>
  <c r="R872"/>
  <c r="AB872" s="1"/>
  <c r="AP872" s="1"/>
  <c r="P872"/>
  <c r="U776"/>
  <c r="T776"/>
  <c r="AD776" s="1"/>
  <c r="AR776" s="1"/>
  <c r="S776"/>
  <c r="R776"/>
  <c r="AB776" s="1"/>
  <c r="AP776" s="1"/>
  <c r="P776"/>
  <c r="U648"/>
  <c r="T648"/>
  <c r="AD648" s="1"/>
  <c r="AR648" s="1"/>
  <c r="R648"/>
  <c r="AB648" s="1"/>
  <c r="AP648" s="1"/>
  <c r="S648"/>
  <c r="P648"/>
  <c r="U520"/>
  <c r="T520"/>
  <c r="AD520" s="1"/>
  <c r="AR520" s="1"/>
  <c r="R520"/>
  <c r="AB520" s="1"/>
  <c r="AP520" s="1"/>
  <c r="S520"/>
  <c r="P520"/>
  <c r="U392"/>
  <c r="T392"/>
  <c r="AD392" s="1"/>
  <c r="AR392" s="1"/>
  <c r="R392"/>
  <c r="AB392" s="1"/>
  <c r="AP392" s="1"/>
  <c r="S392"/>
  <c r="P392"/>
  <c r="U264"/>
  <c r="T264"/>
  <c r="AD264" s="1"/>
  <c r="AR264" s="1"/>
  <c r="R264"/>
  <c r="AB264" s="1"/>
  <c r="AP264" s="1"/>
  <c r="S264"/>
  <c r="P264"/>
  <c r="U168"/>
  <c r="T168"/>
  <c r="AD168" s="1"/>
  <c r="AR168" s="1"/>
  <c r="R168"/>
  <c r="AB168" s="1"/>
  <c r="AP168" s="1"/>
  <c r="P168"/>
  <c r="S168"/>
  <c r="U72"/>
  <c r="T72"/>
  <c r="AD72" s="1"/>
  <c r="AR72" s="1"/>
  <c r="R72"/>
  <c r="AB72" s="1"/>
  <c r="AP72" s="1"/>
  <c r="S72"/>
  <c r="P72"/>
  <c r="U2943"/>
  <c r="T2943"/>
  <c r="AD2943" s="1"/>
  <c r="AR2943" s="1"/>
  <c r="S2943"/>
  <c r="R2943"/>
  <c r="AB2943" s="1"/>
  <c r="AP2943" s="1"/>
  <c r="P2943"/>
  <c r="U2687"/>
  <c r="T2687"/>
  <c r="AD2687" s="1"/>
  <c r="AR2687" s="1"/>
  <c r="S2687"/>
  <c r="R2687"/>
  <c r="AB2687" s="1"/>
  <c r="AP2687" s="1"/>
  <c r="P2687"/>
  <c r="U2303"/>
  <c r="T2303"/>
  <c r="AD2303" s="1"/>
  <c r="AR2303" s="1"/>
  <c r="S2303"/>
  <c r="R2303"/>
  <c r="AB2303" s="1"/>
  <c r="AP2303" s="1"/>
  <c r="P2303"/>
  <c r="U1791"/>
  <c r="T1791"/>
  <c r="AD1791" s="1"/>
  <c r="AR1791" s="1"/>
  <c r="S1791"/>
  <c r="R1791"/>
  <c r="AB1791" s="1"/>
  <c r="AP1791" s="1"/>
  <c r="P1791"/>
  <c r="U1858"/>
  <c r="T1858"/>
  <c r="AD1858" s="1"/>
  <c r="AR1858" s="1"/>
  <c r="R1858"/>
  <c r="AB1858" s="1"/>
  <c r="AP1858" s="1"/>
  <c r="P1858"/>
  <c r="S1858"/>
  <c r="U1594"/>
  <c r="T1594"/>
  <c r="AD1594" s="1"/>
  <c r="AR1594" s="1"/>
  <c r="R1594"/>
  <c r="AB1594" s="1"/>
  <c r="AP1594" s="1"/>
  <c r="S1594"/>
  <c r="P1594"/>
  <c r="U1338"/>
  <c r="T1338"/>
  <c r="AD1338" s="1"/>
  <c r="AR1338" s="1"/>
  <c r="R1338"/>
  <c r="AB1338" s="1"/>
  <c r="AP1338" s="1"/>
  <c r="S1338"/>
  <c r="P1338"/>
  <c r="U762"/>
  <c r="T762"/>
  <c r="AD762" s="1"/>
  <c r="AR762" s="1"/>
  <c r="R762"/>
  <c r="AB762" s="1"/>
  <c r="AP762" s="1"/>
  <c r="S762"/>
  <c r="P762"/>
  <c r="U570"/>
  <c r="T570"/>
  <c r="AD570" s="1"/>
  <c r="AR570" s="1"/>
  <c r="S570"/>
  <c r="R570"/>
  <c r="AB570" s="1"/>
  <c r="AP570" s="1"/>
  <c r="P570"/>
  <c r="U314"/>
  <c r="T314"/>
  <c r="AD314" s="1"/>
  <c r="AR314" s="1"/>
  <c r="S314"/>
  <c r="R314"/>
  <c r="AB314" s="1"/>
  <c r="AP314" s="1"/>
  <c r="P314"/>
  <c r="U2965"/>
  <c r="P2965"/>
  <c r="S2965"/>
  <c r="T2965"/>
  <c r="AD2965" s="1"/>
  <c r="AR2965" s="1"/>
  <c r="R2965"/>
  <c r="AB2965" s="1"/>
  <c r="AP2965" s="1"/>
  <c r="U2837"/>
  <c r="P2837"/>
  <c r="T2837"/>
  <c r="AD2837" s="1"/>
  <c r="AR2837" s="1"/>
  <c r="S2837"/>
  <c r="R2837"/>
  <c r="AB2837" s="1"/>
  <c r="AP2837" s="1"/>
  <c r="U2709"/>
  <c r="P2709"/>
  <c r="T2709"/>
  <c r="AD2709" s="1"/>
  <c r="AR2709" s="1"/>
  <c r="S2709"/>
  <c r="R2709"/>
  <c r="AB2709" s="1"/>
  <c r="AP2709" s="1"/>
  <c r="U2581"/>
  <c r="P2581"/>
  <c r="T2581"/>
  <c r="AD2581" s="1"/>
  <c r="AR2581" s="1"/>
  <c r="S2581"/>
  <c r="R2581"/>
  <c r="AB2581" s="1"/>
  <c r="AP2581" s="1"/>
  <c r="U2453"/>
  <c r="P2453"/>
  <c r="T2453"/>
  <c r="AD2453" s="1"/>
  <c r="AR2453" s="1"/>
  <c r="S2453"/>
  <c r="R2453"/>
  <c r="AB2453" s="1"/>
  <c r="AP2453" s="1"/>
  <c r="U2325"/>
  <c r="P2325"/>
  <c r="T2325"/>
  <c r="AD2325" s="1"/>
  <c r="AR2325" s="1"/>
  <c r="S2325"/>
  <c r="R2325"/>
  <c r="AB2325" s="1"/>
  <c r="AP2325" s="1"/>
  <c r="U2197"/>
  <c r="P2197"/>
  <c r="T2197"/>
  <c r="AD2197" s="1"/>
  <c r="AR2197" s="1"/>
  <c r="S2197"/>
  <c r="R2197"/>
  <c r="AB2197" s="1"/>
  <c r="AP2197" s="1"/>
  <c r="U2069"/>
  <c r="P2069"/>
  <c r="T2069"/>
  <c r="AD2069" s="1"/>
  <c r="AR2069" s="1"/>
  <c r="S2069"/>
  <c r="R2069"/>
  <c r="AB2069" s="1"/>
  <c r="AP2069" s="1"/>
  <c r="U1941"/>
  <c r="T1941"/>
  <c r="AD1941" s="1"/>
  <c r="AR1941" s="1"/>
  <c r="P1941"/>
  <c r="S1941"/>
  <c r="R1941"/>
  <c r="AB1941" s="1"/>
  <c r="AP1941" s="1"/>
  <c r="U1813"/>
  <c r="T1813"/>
  <c r="AD1813" s="1"/>
  <c r="AR1813" s="1"/>
  <c r="P1813"/>
  <c r="S1813"/>
  <c r="R1813"/>
  <c r="AB1813" s="1"/>
  <c r="AP1813" s="1"/>
  <c r="U1685"/>
  <c r="T1685"/>
  <c r="AD1685" s="1"/>
  <c r="AR1685" s="1"/>
  <c r="P1685"/>
  <c r="S1685"/>
  <c r="R1685"/>
  <c r="AB1685" s="1"/>
  <c r="AP1685" s="1"/>
  <c r="U1557"/>
  <c r="T1557"/>
  <c r="AD1557" s="1"/>
  <c r="AR1557" s="1"/>
  <c r="P1557"/>
  <c r="S1557"/>
  <c r="R1557"/>
  <c r="AB1557" s="1"/>
  <c r="AP1557" s="1"/>
  <c r="U1429"/>
  <c r="T1429"/>
  <c r="AD1429" s="1"/>
  <c r="AR1429" s="1"/>
  <c r="P1429"/>
  <c r="S1429"/>
  <c r="R1429"/>
  <c r="AB1429" s="1"/>
  <c r="AP1429" s="1"/>
  <c r="U1301"/>
  <c r="T1301"/>
  <c r="AD1301" s="1"/>
  <c r="AR1301" s="1"/>
  <c r="P1301"/>
  <c r="S1301"/>
  <c r="R1301"/>
  <c r="AB1301" s="1"/>
  <c r="AP1301" s="1"/>
  <c r="U1141"/>
  <c r="T1141"/>
  <c r="AD1141" s="1"/>
  <c r="AR1141" s="1"/>
  <c r="P1141"/>
  <c r="S1141"/>
  <c r="R1141"/>
  <c r="AB1141" s="1"/>
  <c r="AP1141" s="1"/>
  <c r="U561"/>
  <c r="T561"/>
  <c r="AD561" s="1"/>
  <c r="AR561" s="1"/>
  <c r="S561"/>
  <c r="P561"/>
  <c r="R561"/>
  <c r="AB561" s="1"/>
  <c r="AP561" s="1"/>
  <c r="U433"/>
  <c r="T433"/>
  <c r="AD433" s="1"/>
  <c r="AR433" s="1"/>
  <c r="S433"/>
  <c r="P433"/>
  <c r="R433"/>
  <c r="AB433" s="1"/>
  <c r="AP433" s="1"/>
  <c r="U305"/>
  <c r="T305"/>
  <c r="AD305" s="1"/>
  <c r="AR305" s="1"/>
  <c r="S305"/>
  <c r="P305"/>
  <c r="R305"/>
  <c r="AB305" s="1"/>
  <c r="AP305" s="1"/>
  <c r="U145"/>
  <c r="T145"/>
  <c r="AD145" s="1"/>
  <c r="AR145" s="1"/>
  <c r="S145"/>
  <c r="P145"/>
  <c r="R145"/>
  <c r="AB145" s="1"/>
  <c r="AP145" s="1"/>
  <c r="U17"/>
  <c r="T17"/>
  <c r="AD17" s="1"/>
  <c r="AR17" s="1"/>
  <c r="S17"/>
  <c r="P17"/>
  <c r="R17"/>
  <c r="AB17" s="1"/>
  <c r="AP17" s="1"/>
  <c r="U1508"/>
  <c r="T1508"/>
  <c r="AD1508" s="1"/>
  <c r="AR1508" s="1"/>
  <c r="S1508"/>
  <c r="R1508"/>
  <c r="AB1508" s="1"/>
  <c r="AP1508" s="1"/>
  <c r="P1508"/>
  <c r="U1284"/>
  <c r="T1284"/>
  <c r="AD1284" s="1"/>
  <c r="AR1284" s="1"/>
  <c r="S1284"/>
  <c r="R1284"/>
  <c r="AB1284" s="1"/>
  <c r="AP1284" s="1"/>
  <c r="P1284"/>
  <c r="U964"/>
  <c r="T964"/>
  <c r="AD964" s="1"/>
  <c r="AR964" s="1"/>
  <c r="S964"/>
  <c r="R964"/>
  <c r="AB964" s="1"/>
  <c r="AP964" s="1"/>
  <c r="P964"/>
  <c r="U836"/>
  <c r="T836"/>
  <c r="AD836" s="1"/>
  <c r="AR836" s="1"/>
  <c r="S836"/>
  <c r="R836"/>
  <c r="AB836" s="1"/>
  <c r="AP836" s="1"/>
  <c r="P836"/>
  <c r="U612"/>
  <c r="T612"/>
  <c r="AD612" s="1"/>
  <c r="AR612" s="1"/>
  <c r="R612"/>
  <c r="AB612" s="1"/>
  <c r="AP612" s="1"/>
  <c r="P612"/>
  <c r="S612"/>
  <c r="U484"/>
  <c r="T484"/>
  <c r="AD484" s="1"/>
  <c r="AR484" s="1"/>
  <c r="R484"/>
  <c r="AB484" s="1"/>
  <c r="AP484" s="1"/>
  <c r="P484"/>
  <c r="S484"/>
  <c r="U356"/>
  <c r="T356"/>
  <c r="AD356" s="1"/>
  <c r="AR356" s="1"/>
  <c r="R356"/>
  <c r="AB356" s="1"/>
  <c r="AP356" s="1"/>
  <c r="P356"/>
  <c r="S356"/>
  <c r="U228"/>
  <c r="T228"/>
  <c r="AD228" s="1"/>
  <c r="AR228" s="1"/>
  <c r="R228"/>
  <c r="AB228" s="1"/>
  <c r="AP228" s="1"/>
  <c r="S228"/>
  <c r="P228"/>
  <c r="U36"/>
  <c r="T36"/>
  <c r="AD36" s="1"/>
  <c r="AR36" s="1"/>
  <c r="R36"/>
  <c r="AB36" s="1"/>
  <c r="AP36" s="1"/>
  <c r="S36"/>
  <c r="P36"/>
  <c r="U885"/>
  <c r="T885"/>
  <c r="AD885" s="1"/>
  <c r="AR885" s="1"/>
  <c r="P885"/>
  <c r="S885"/>
  <c r="R885"/>
  <c r="AB885" s="1"/>
  <c r="AP885" s="1"/>
  <c r="U821"/>
  <c r="T821"/>
  <c r="AD821" s="1"/>
  <c r="AR821" s="1"/>
  <c r="P821"/>
  <c r="S821"/>
  <c r="R821"/>
  <c r="AB821" s="1"/>
  <c r="AP821" s="1"/>
  <c r="U757"/>
  <c r="T757"/>
  <c r="AD757" s="1"/>
  <c r="AR757" s="1"/>
  <c r="P757"/>
  <c r="S757"/>
  <c r="R757"/>
  <c r="AB757" s="1"/>
  <c r="AP757" s="1"/>
  <c r="U693"/>
  <c r="T693"/>
  <c r="AD693" s="1"/>
  <c r="AR693" s="1"/>
  <c r="S693"/>
  <c r="P693"/>
  <c r="R693"/>
  <c r="AB693" s="1"/>
  <c r="AP693" s="1"/>
  <c r="U629"/>
  <c r="T629"/>
  <c r="AD629" s="1"/>
  <c r="AR629" s="1"/>
  <c r="S629"/>
  <c r="P629"/>
  <c r="R629"/>
  <c r="AB629" s="1"/>
  <c r="AP629" s="1"/>
  <c r="U565"/>
  <c r="T565"/>
  <c r="AD565" s="1"/>
  <c r="AR565" s="1"/>
  <c r="S565"/>
  <c r="P565"/>
  <c r="R565"/>
  <c r="AB565" s="1"/>
  <c r="AP565" s="1"/>
  <c r="U501"/>
  <c r="T501"/>
  <c r="AD501" s="1"/>
  <c r="AR501" s="1"/>
  <c r="S501"/>
  <c r="P501"/>
  <c r="R501"/>
  <c r="AB501" s="1"/>
  <c r="AP501" s="1"/>
  <c r="U437"/>
  <c r="T437"/>
  <c r="AD437" s="1"/>
  <c r="AR437" s="1"/>
  <c r="S437"/>
  <c r="P437"/>
  <c r="R437"/>
  <c r="AB437" s="1"/>
  <c r="AP437" s="1"/>
  <c r="U373"/>
  <c r="T373"/>
  <c r="AD373" s="1"/>
  <c r="AR373" s="1"/>
  <c r="S373"/>
  <c r="P373"/>
  <c r="R373"/>
  <c r="AB373" s="1"/>
  <c r="AP373" s="1"/>
  <c r="U309"/>
  <c r="S309"/>
  <c r="T309"/>
  <c r="AD309" s="1"/>
  <c r="AR309" s="1"/>
  <c r="P309"/>
  <c r="R309"/>
  <c r="AB309" s="1"/>
  <c r="AP309" s="1"/>
  <c r="U245"/>
  <c r="S245"/>
  <c r="T245"/>
  <c r="AD245" s="1"/>
  <c r="AR245" s="1"/>
  <c r="P245"/>
  <c r="R245"/>
  <c r="AB245" s="1"/>
  <c r="AP245" s="1"/>
  <c r="U181"/>
  <c r="S181"/>
  <c r="T181"/>
  <c r="AD181" s="1"/>
  <c r="AR181" s="1"/>
  <c r="P181"/>
  <c r="R181"/>
  <c r="AB181" s="1"/>
  <c r="AP181" s="1"/>
  <c r="S117"/>
  <c r="T117"/>
  <c r="AD117" s="1"/>
  <c r="AR117" s="1"/>
  <c r="P117"/>
  <c r="U117"/>
  <c r="R117"/>
  <c r="AB117" s="1"/>
  <c r="AP117" s="1"/>
  <c r="S53"/>
  <c r="U53"/>
  <c r="T53"/>
  <c r="AD53" s="1"/>
  <c r="AR53" s="1"/>
  <c r="P53"/>
  <c r="R53"/>
  <c r="AB53" s="1"/>
  <c r="AP53" s="1"/>
  <c r="T649"/>
  <c r="AD649" s="1"/>
  <c r="AR649" s="1"/>
  <c r="U649"/>
  <c r="S649"/>
  <c r="P649"/>
  <c r="R649"/>
  <c r="AB649" s="1"/>
  <c r="AP649" s="1"/>
  <c r="U137"/>
  <c r="T137"/>
  <c r="AD137" s="1"/>
  <c r="AR137" s="1"/>
  <c r="S137"/>
  <c r="P137"/>
  <c r="R137"/>
  <c r="AB137" s="1"/>
  <c r="AP137" s="1"/>
  <c r="U16"/>
  <c r="S16"/>
  <c r="R16"/>
  <c r="AB16" s="1"/>
  <c r="AP16" s="1"/>
  <c r="T16"/>
  <c r="AD16" s="1"/>
  <c r="AR16" s="1"/>
  <c r="P16"/>
  <c r="U2623"/>
  <c r="T2623"/>
  <c r="AD2623" s="1"/>
  <c r="AR2623" s="1"/>
  <c r="S2623"/>
  <c r="R2623"/>
  <c r="AB2623" s="1"/>
  <c r="AP2623" s="1"/>
  <c r="P2623"/>
  <c r="U2111"/>
  <c r="T2111"/>
  <c r="AD2111" s="1"/>
  <c r="AR2111" s="1"/>
  <c r="S2111"/>
  <c r="R2111"/>
  <c r="AB2111" s="1"/>
  <c r="AP2111" s="1"/>
  <c r="P2111"/>
  <c r="U2602"/>
  <c r="R2602"/>
  <c r="AB2602" s="1"/>
  <c r="AP2602" s="1"/>
  <c r="T2602"/>
  <c r="AD2602" s="1"/>
  <c r="AR2602" s="1"/>
  <c r="S2602"/>
  <c r="P2602"/>
  <c r="U1370"/>
  <c r="T1370"/>
  <c r="AD1370" s="1"/>
  <c r="AR1370" s="1"/>
  <c r="R1370"/>
  <c r="AB1370" s="1"/>
  <c r="AP1370" s="1"/>
  <c r="S1370"/>
  <c r="P1370"/>
  <c r="U922"/>
  <c r="T922"/>
  <c r="AD922" s="1"/>
  <c r="AR922" s="1"/>
  <c r="R922"/>
  <c r="AB922" s="1"/>
  <c r="AP922" s="1"/>
  <c r="S922"/>
  <c r="P922"/>
  <c r="U602"/>
  <c r="T602"/>
  <c r="AD602" s="1"/>
  <c r="AR602" s="1"/>
  <c r="S602"/>
  <c r="R602"/>
  <c r="AB602" s="1"/>
  <c r="AP602" s="1"/>
  <c r="P602"/>
  <c r="U154"/>
  <c r="T154"/>
  <c r="AD154" s="1"/>
  <c r="AR154" s="1"/>
  <c r="S154"/>
  <c r="R154"/>
  <c r="AB154" s="1"/>
  <c r="AP154" s="1"/>
  <c r="P154"/>
  <c r="U2917"/>
  <c r="T2917"/>
  <c r="AD2917" s="1"/>
  <c r="AR2917" s="1"/>
  <c r="P2917"/>
  <c r="S2917"/>
  <c r="R2917"/>
  <c r="AB2917" s="1"/>
  <c r="AP2917" s="1"/>
  <c r="U2789"/>
  <c r="T2789"/>
  <c r="AD2789" s="1"/>
  <c r="AR2789" s="1"/>
  <c r="P2789"/>
  <c r="S2789"/>
  <c r="R2789"/>
  <c r="AB2789" s="1"/>
  <c r="AP2789" s="1"/>
  <c r="U2661"/>
  <c r="T2661"/>
  <c r="AD2661" s="1"/>
  <c r="AR2661" s="1"/>
  <c r="P2661"/>
  <c r="S2661"/>
  <c r="R2661"/>
  <c r="AB2661" s="1"/>
  <c r="AP2661" s="1"/>
  <c r="U2533"/>
  <c r="T2533"/>
  <c r="AD2533" s="1"/>
  <c r="AR2533" s="1"/>
  <c r="P2533"/>
  <c r="S2533"/>
  <c r="R2533"/>
  <c r="AB2533" s="1"/>
  <c r="AP2533" s="1"/>
  <c r="U2405"/>
  <c r="T2405"/>
  <c r="AD2405" s="1"/>
  <c r="AR2405" s="1"/>
  <c r="P2405"/>
  <c r="S2405"/>
  <c r="R2405"/>
  <c r="AB2405" s="1"/>
  <c r="AP2405" s="1"/>
  <c r="U2277"/>
  <c r="T2277"/>
  <c r="AD2277" s="1"/>
  <c r="AR2277" s="1"/>
  <c r="P2277"/>
  <c r="S2277"/>
  <c r="R2277"/>
  <c r="AB2277" s="1"/>
  <c r="AP2277" s="1"/>
  <c r="T2149"/>
  <c r="AD2149" s="1"/>
  <c r="AR2149" s="1"/>
  <c r="P2149"/>
  <c r="S2149"/>
  <c r="U2149"/>
  <c r="R2149"/>
  <c r="AB2149" s="1"/>
  <c r="AP2149" s="1"/>
  <c r="U2053"/>
  <c r="T2053"/>
  <c r="AD2053" s="1"/>
  <c r="AR2053" s="1"/>
  <c r="P2053"/>
  <c r="S2053"/>
  <c r="R2053"/>
  <c r="AB2053" s="1"/>
  <c r="AP2053" s="1"/>
  <c r="U1925"/>
  <c r="T1925"/>
  <c r="AD1925" s="1"/>
  <c r="AR1925" s="1"/>
  <c r="P1925"/>
  <c r="S1925"/>
  <c r="R1925"/>
  <c r="AB1925" s="1"/>
  <c r="AP1925" s="1"/>
  <c r="U1797"/>
  <c r="T1797"/>
  <c r="AD1797" s="1"/>
  <c r="AR1797" s="1"/>
  <c r="P1797"/>
  <c r="S1797"/>
  <c r="R1797"/>
  <c r="AB1797" s="1"/>
  <c r="AP1797" s="1"/>
  <c r="U1669"/>
  <c r="T1669"/>
  <c r="AD1669" s="1"/>
  <c r="AR1669" s="1"/>
  <c r="P1669"/>
  <c r="S1669"/>
  <c r="R1669"/>
  <c r="AB1669" s="1"/>
  <c r="AP1669" s="1"/>
  <c r="U1541"/>
  <c r="T1541"/>
  <c r="AD1541" s="1"/>
  <c r="AR1541" s="1"/>
  <c r="P1541"/>
  <c r="S1541"/>
  <c r="R1541"/>
  <c r="AB1541" s="1"/>
  <c r="AP1541" s="1"/>
  <c r="U1413"/>
  <c r="T1413"/>
  <c r="AD1413" s="1"/>
  <c r="AR1413" s="1"/>
  <c r="P1413"/>
  <c r="S1413"/>
  <c r="R1413"/>
  <c r="AB1413" s="1"/>
  <c r="AP1413" s="1"/>
  <c r="U1285"/>
  <c r="T1285"/>
  <c r="AD1285" s="1"/>
  <c r="AR1285" s="1"/>
  <c r="P1285"/>
  <c r="S1285"/>
  <c r="R1285"/>
  <c r="AB1285" s="1"/>
  <c r="AP1285" s="1"/>
  <c r="U1157"/>
  <c r="T1157"/>
  <c r="AD1157" s="1"/>
  <c r="AR1157" s="1"/>
  <c r="P1157"/>
  <c r="S1157"/>
  <c r="R1157"/>
  <c r="AB1157" s="1"/>
  <c r="AP1157" s="1"/>
  <c r="T609"/>
  <c r="AD609" s="1"/>
  <c r="AR609" s="1"/>
  <c r="S609"/>
  <c r="P609"/>
  <c r="R609"/>
  <c r="AB609" s="1"/>
  <c r="AP609" s="1"/>
  <c r="U609"/>
  <c r="T481"/>
  <c r="AD481" s="1"/>
  <c r="AR481" s="1"/>
  <c r="S481"/>
  <c r="P481"/>
  <c r="R481"/>
  <c r="AB481" s="1"/>
  <c r="AP481" s="1"/>
  <c r="U481"/>
  <c r="T353"/>
  <c r="AD353" s="1"/>
  <c r="AR353" s="1"/>
  <c r="S353"/>
  <c r="P353"/>
  <c r="R353"/>
  <c r="AB353" s="1"/>
  <c r="AP353" s="1"/>
  <c r="U353"/>
  <c r="T225"/>
  <c r="AD225" s="1"/>
  <c r="AR225" s="1"/>
  <c r="P225"/>
  <c r="R225"/>
  <c r="AB225" s="1"/>
  <c r="AP225" s="1"/>
  <c r="U225"/>
  <c r="S225"/>
  <c r="U97"/>
  <c r="T97"/>
  <c r="AD97" s="1"/>
  <c r="AR97" s="1"/>
  <c r="P97"/>
  <c r="R97"/>
  <c r="AB97" s="1"/>
  <c r="AP97" s="1"/>
  <c r="S97"/>
  <c r="U1093"/>
  <c r="T1093"/>
  <c r="AD1093" s="1"/>
  <c r="AR1093" s="1"/>
  <c r="P1093"/>
  <c r="S1093"/>
  <c r="R1093"/>
  <c r="AB1093" s="1"/>
  <c r="AP1093" s="1"/>
  <c r="T997"/>
  <c r="AD997" s="1"/>
  <c r="AR997" s="1"/>
  <c r="P997"/>
  <c r="S997"/>
  <c r="R997"/>
  <c r="AB997" s="1"/>
  <c r="AP997" s="1"/>
  <c r="U997"/>
  <c r="T869"/>
  <c r="AD869" s="1"/>
  <c r="AR869" s="1"/>
  <c r="P869"/>
  <c r="S869"/>
  <c r="U869"/>
  <c r="R869"/>
  <c r="AB869" s="1"/>
  <c r="AP869" s="1"/>
  <c r="T741"/>
  <c r="AD741" s="1"/>
  <c r="AR741" s="1"/>
  <c r="P741"/>
  <c r="S741"/>
  <c r="R741"/>
  <c r="AB741" s="1"/>
  <c r="AP741" s="1"/>
  <c r="U741"/>
  <c r="T613"/>
  <c r="AD613" s="1"/>
  <c r="AR613" s="1"/>
  <c r="S613"/>
  <c r="P613"/>
  <c r="U613"/>
  <c r="R613"/>
  <c r="AB613" s="1"/>
  <c r="AP613" s="1"/>
  <c r="T485"/>
  <c r="AD485" s="1"/>
  <c r="AR485" s="1"/>
  <c r="S485"/>
  <c r="P485"/>
  <c r="R485"/>
  <c r="AB485" s="1"/>
  <c r="AP485" s="1"/>
  <c r="U485"/>
  <c r="U389"/>
  <c r="T389"/>
  <c r="AD389" s="1"/>
  <c r="AR389" s="1"/>
  <c r="S389"/>
  <c r="P389"/>
  <c r="R389"/>
  <c r="AB389" s="1"/>
  <c r="AP389" s="1"/>
  <c r="S261"/>
  <c r="U261"/>
  <c r="T261"/>
  <c r="AD261" s="1"/>
  <c r="AR261" s="1"/>
  <c r="P261"/>
  <c r="R261"/>
  <c r="AB261" s="1"/>
  <c r="AP261" s="1"/>
  <c r="U133"/>
  <c r="S133"/>
  <c r="T133"/>
  <c r="AD133" s="1"/>
  <c r="AR133" s="1"/>
  <c r="P133"/>
  <c r="R133"/>
  <c r="AB133" s="1"/>
  <c r="AP133" s="1"/>
  <c r="U782"/>
  <c r="T782"/>
  <c r="AD782" s="1"/>
  <c r="AR782" s="1"/>
  <c r="S782"/>
  <c r="P782"/>
  <c r="R782"/>
  <c r="AB782" s="1"/>
  <c r="AP782" s="1"/>
  <c r="U398"/>
  <c r="T398"/>
  <c r="AD398" s="1"/>
  <c r="AR398" s="1"/>
  <c r="P398"/>
  <c r="S398"/>
  <c r="R398"/>
  <c r="AB398" s="1"/>
  <c r="AP398" s="1"/>
  <c r="U1503"/>
  <c r="T1503"/>
  <c r="AD1503" s="1"/>
  <c r="AR1503" s="1"/>
  <c r="S1503"/>
  <c r="R1503"/>
  <c r="AB1503" s="1"/>
  <c r="AP1503" s="1"/>
  <c r="P1503"/>
  <c r="U1119"/>
  <c r="T1119"/>
  <c r="AD1119" s="1"/>
  <c r="AR1119" s="1"/>
  <c r="S1119"/>
  <c r="R1119"/>
  <c r="AB1119" s="1"/>
  <c r="AP1119" s="1"/>
  <c r="P1119"/>
  <c r="U671"/>
  <c r="T671"/>
  <c r="AD671" s="1"/>
  <c r="AR671" s="1"/>
  <c r="S671"/>
  <c r="R671"/>
  <c r="AB671" s="1"/>
  <c r="AP671" s="1"/>
  <c r="P671"/>
  <c r="U287"/>
  <c r="T287"/>
  <c r="AD287" s="1"/>
  <c r="AR287" s="1"/>
  <c r="S287"/>
  <c r="R287"/>
  <c r="AB287" s="1"/>
  <c r="AP287" s="1"/>
  <c r="P287"/>
  <c r="U2314"/>
  <c r="R2314"/>
  <c r="AB2314" s="1"/>
  <c r="AP2314" s="1"/>
  <c r="S2314"/>
  <c r="T2314"/>
  <c r="AD2314" s="1"/>
  <c r="AR2314" s="1"/>
  <c r="P2314"/>
  <c r="U2851"/>
  <c r="T2851"/>
  <c r="AD2851" s="1"/>
  <c r="AR2851" s="1"/>
  <c r="S2851"/>
  <c r="R2851"/>
  <c r="AB2851" s="1"/>
  <c r="AP2851" s="1"/>
  <c r="P2851"/>
  <c r="U2307"/>
  <c r="T2307"/>
  <c r="AD2307" s="1"/>
  <c r="AR2307" s="1"/>
  <c r="S2307"/>
  <c r="R2307"/>
  <c r="AB2307" s="1"/>
  <c r="AP2307" s="1"/>
  <c r="P2307"/>
  <c r="U1571"/>
  <c r="T1571"/>
  <c r="AD1571" s="1"/>
  <c r="AR1571" s="1"/>
  <c r="S1571"/>
  <c r="R1571"/>
  <c r="AB1571" s="1"/>
  <c r="AP1571" s="1"/>
  <c r="P1571"/>
  <c r="U1059"/>
  <c r="T1059"/>
  <c r="AD1059" s="1"/>
  <c r="AR1059" s="1"/>
  <c r="S1059"/>
  <c r="R1059"/>
  <c r="AB1059" s="1"/>
  <c r="AP1059" s="1"/>
  <c r="P1059"/>
  <c r="U579"/>
  <c r="T579"/>
  <c r="AD579" s="1"/>
  <c r="AR579" s="1"/>
  <c r="S579"/>
  <c r="R579"/>
  <c r="AB579" s="1"/>
  <c r="AP579" s="1"/>
  <c r="P579"/>
  <c r="U99"/>
  <c r="T99"/>
  <c r="AD99" s="1"/>
  <c r="AR99" s="1"/>
  <c r="S99"/>
  <c r="R99"/>
  <c r="AB99" s="1"/>
  <c r="AP99" s="1"/>
  <c r="P99"/>
  <c r="U1262"/>
  <c r="T1262"/>
  <c r="AD1262" s="1"/>
  <c r="AR1262" s="1"/>
  <c r="S1262"/>
  <c r="P1262"/>
  <c r="R1262"/>
  <c r="AB1262" s="1"/>
  <c r="AP1262" s="1"/>
  <c r="U95"/>
  <c r="T95"/>
  <c r="AD95" s="1"/>
  <c r="AR95" s="1"/>
  <c r="S95"/>
  <c r="R95"/>
  <c r="AB95" s="1"/>
  <c r="AP95" s="1"/>
  <c r="P95"/>
  <c r="U1386"/>
  <c r="T1386"/>
  <c r="AD1386" s="1"/>
  <c r="AR1386" s="1"/>
  <c r="R1386"/>
  <c r="AB1386" s="1"/>
  <c r="AP1386" s="1"/>
  <c r="S1386"/>
  <c r="P1386"/>
  <c r="U810"/>
  <c r="T810"/>
  <c r="AD810" s="1"/>
  <c r="AR810" s="1"/>
  <c r="R810"/>
  <c r="AB810" s="1"/>
  <c r="AP810" s="1"/>
  <c r="S810"/>
  <c r="P810"/>
  <c r="U266"/>
  <c r="T266"/>
  <c r="AD266" s="1"/>
  <c r="AR266" s="1"/>
  <c r="S266"/>
  <c r="R266"/>
  <c r="AB266" s="1"/>
  <c r="AP266" s="1"/>
  <c r="P266"/>
  <c r="U735"/>
  <c r="T735"/>
  <c r="AD735" s="1"/>
  <c r="AR735" s="1"/>
  <c r="S735"/>
  <c r="R735"/>
  <c r="AB735" s="1"/>
  <c r="AP735" s="1"/>
  <c r="P735"/>
  <c r="U2531"/>
  <c r="T2531"/>
  <c r="AD2531" s="1"/>
  <c r="AR2531" s="1"/>
  <c r="S2531"/>
  <c r="R2531"/>
  <c r="AB2531" s="1"/>
  <c r="AP2531" s="1"/>
  <c r="P2531"/>
  <c r="U1955"/>
  <c r="T1955"/>
  <c r="AD1955" s="1"/>
  <c r="AR1955" s="1"/>
  <c r="S1955"/>
  <c r="R1955"/>
  <c r="AB1955" s="1"/>
  <c r="AP1955" s="1"/>
  <c r="P1955"/>
  <c r="U1411"/>
  <c r="T1411"/>
  <c r="AD1411" s="1"/>
  <c r="AR1411" s="1"/>
  <c r="S1411"/>
  <c r="R1411"/>
  <c r="AB1411" s="1"/>
  <c r="AP1411" s="1"/>
  <c r="P1411"/>
  <c r="U739"/>
  <c r="T739"/>
  <c r="AD739" s="1"/>
  <c r="AR739" s="1"/>
  <c r="S739"/>
  <c r="R739"/>
  <c r="AB739" s="1"/>
  <c r="AP739" s="1"/>
  <c r="P739"/>
  <c r="U195"/>
  <c r="T195"/>
  <c r="AD195" s="1"/>
  <c r="AR195" s="1"/>
  <c r="S195"/>
  <c r="R195"/>
  <c r="AB195" s="1"/>
  <c r="AP195" s="1"/>
  <c r="P195"/>
  <c r="U983"/>
  <c r="T983"/>
  <c r="AD983" s="1"/>
  <c r="AR983" s="1"/>
  <c r="S983"/>
  <c r="R983"/>
  <c r="AB983" s="1"/>
  <c r="AP983" s="1"/>
  <c r="P983"/>
  <c r="U159"/>
  <c r="T159"/>
  <c r="AD159" s="1"/>
  <c r="AR159" s="1"/>
  <c r="S159"/>
  <c r="R159"/>
  <c r="AB159" s="1"/>
  <c r="AP159" s="1"/>
  <c r="P159"/>
  <c r="U1450"/>
  <c r="T1450"/>
  <c r="AD1450" s="1"/>
  <c r="AR1450" s="1"/>
  <c r="R1450"/>
  <c r="AB1450" s="1"/>
  <c r="AP1450" s="1"/>
  <c r="S1450"/>
  <c r="P1450"/>
  <c r="U842"/>
  <c r="T842"/>
  <c r="AD842" s="1"/>
  <c r="AR842" s="1"/>
  <c r="R842"/>
  <c r="AB842" s="1"/>
  <c r="AP842" s="1"/>
  <c r="S842"/>
  <c r="P842"/>
  <c r="U234"/>
  <c r="T234"/>
  <c r="AD234" s="1"/>
  <c r="AR234" s="1"/>
  <c r="S234"/>
  <c r="R234"/>
  <c r="AB234" s="1"/>
  <c r="AP234" s="1"/>
  <c r="P234"/>
  <c r="U2094"/>
  <c r="T2094"/>
  <c r="AD2094" s="1"/>
  <c r="AR2094" s="1"/>
  <c r="S2094"/>
  <c r="P2094"/>
  <c r="R2094"/>
  <c r="AB2094" s="1"/>
  <c r="AP2094" s="1"/>
  <c r="U2479"/>
  <c r="T2479"/>
  <c r="AD2479" s="1"/>
  <c r="AR2479" s="1"/>
  <c r="S2479"/>
  <c r="R2479"/>
  <c r="AB2479" s="1"/>
  <c r="AP2479" s="1"/>
  <c r="P2479"/>
  <c r="U1319"/>
  <c r="T1319"/>
  <c r="AD1319" s="1"/>
  <c r="AR1319" s="1"/>
  <c r="S1319"/>
  <c r="R1319"/>
  <c r="AB1319" s="1"/>
  <c r="AP1319" s="1"/>
  <c r="P1319"/>
  <c r="U231"/>
  <c r="T231"/>
  <c r="AD231" s="1"/>
  <c r="AR231" s="1"/>
  <c r="S231"/>
  <c r="R231"/>
  <c r="AB231" s="1"/>
  <c r="AP231" s="1"/>
  <c r="P231"/>
  <c r="U1138"/>
  <c r="T1138"/>
  <c r="AD1138" s="1"/>
  <c r="AR1138" s="1"/>
  <c r="R1138"/>
  <c r="AB1138" s="1"/>
  <c r="AP1138" s="1"/>
  <c r="P1138"/>
  <c r="S1138"/>
  <c r="U498"/>
  <c r="T498"/>
  <c r="AD498" s="1"/>
  <c r="AR498" s="1"/>
  <c r="R498"/>
  <c r="AB498" s="1"/>
  <c r="AP498" s="1"/>
  <c r="S498"/>
  <c r="P498"/>
  <c r="U2798"/>
  <c r="T2798"/>
  <c r="AD2798" s="1"/>
  <c r="AR2798" s="1"/>
  <c r="S2798"/>
  <c r="P2798"/>
  <c r="R2798"/>
  <c r="AB2798" s="1"/>
  <c r="AP2798" s="1"/>
  <c r="U1902"/>
  <c r="T1902"/>
  <c r="AD1902" s="1"/>
  <c r="AR1902" s="1"/>
  <c r="S1902"/>
  <c r="P1902"/>
  <c r="R1902"/>
  <c r="AB1902" s="1"/>
  <c r="AP1902" s="1"/>
  <c r="U174"/>
  <c r="T174"/>
  <c r="AD174" s="1"/>
  <c r="AR174" s="1"/>
  <c r="S174"/>
  <c r="P174"/>
  <c r="R174"/>
  <c r="AB174" s="1"/>
  <c r="AP174" s="1"/>
  <c r="U167"/>
  <c r="T167"/>
  <c r="AD167" s="1"/>
  <c r="AR167" s="1"/>
  <c r="S167"/>
  <c r="R167"/>
  <c r="AB167" s="1"/>
  <c r="AP167" s="1"/>
  <c r="P167"/>
  <c r="U2863"/>
  <c r="T2863"/>
  <c r="AD2863" s="1"/>
  <c r="AR2863" s="1"/>
  <c r="S2863"/>
  <c r="R2863"/>
  <c r="AB2863" s="1"/>
  <c r="AP2863" s="1"/>
  <c r="P2863"/>
  <c r="U2095"/>
  <c r="T2095"/>
  <c r="AD2095" s="1"/>
  <c r="AR2095" s="1"/>
  <c r="S2095"/>
  <c r="R2095"/>
  <c r="AB2095" s="1"/>
  <c r="AP2095" s="1"/>
  <c r="P2095"/>
  <c r="U1127"/>
  <c r="T1127"/>
  <c r="AD1127" s="1"/>
  <c r="AR1127" s="1"/>
  <c r="S1127"/>
  <c r="R1127"/>
  <c r="AB1127" s="1"/>
  <c r="AP1127" s="1"/>
  <c r="P1127"/>
  <c r="U1362"/>
  <c r="T1362"/>
  <c r="AD1362" s="1"/>
  <c r="AR1362" s="1"/>
  <c r="R1362"/>
  <c r="AB1362" s="1"/>
  <c r="AP1362" s="1"/>
  <c r="P1362"/>
  <c r="S1362"/>
  <c r="U882"/>
  <c r="T882"/>
  <c r="AD882" s="1"/>
  <c r="AR882" s="1"/>
  <c r="R882"/>
  <c r="AB882" s="1"/>
  <c r="AP882" s="1"/>
  <c r="P882"/>
  <c r="S882"/>
  <c r="U466"/>
  <c r="T466"/>
  <c r="AD466" s="1"/>
  <c r="AR466" s="1"/>
  <c r="R466"/>
  <c r="AB466" s="1"/>
  <c r="AP466" s="1"/>
  <c r="S466"/>
  <c r="P466"/>
  <c r="U2830"/>
  <c r="T2830"/>
  <c r="AD2830" s="1"/>
  <c r="AR2830" s="1"/>
  <c r="S2830"/>
  <c r="P2830"/>
  <c r="R2830"/>
  <c r="AB2830" s="1"/>
  <c r="AP2830" s="1"/>
  <c r="U2318"/>
  <c r="T2318"/>
  <c r="AD2318" s="1"/>
  <c r="AR2318" s="1"/>
  <c r="S2318"/>
  <c r="P2318"/>
  <c r="R2318"/>
  <c r="AB2318" s="1"/>
  <c r="AP2318" s="1"/>
  <c r="U1806"/>
  <c r="T1806"/>
  <c r="AD1806" s="1"/>
  <c r="AR1806" s="1"/>
  <c r="S1806"/>
  <c r="P1806"/>
  <c r="R1806"/>
  <c r="AB1806" s="1"/>
  <c r="AP1806" s="1"/>
  <c r="U1231"/>
  <c r="T1231"/>
  <c r="AD1231" s="1"/>
  <c r="AR1231" s="1"/>
  <c r="S1231"/>
  <c r="R1231"/>
  <c r="AB1231" s="1"/>
  <c r="AP1231" s="1"/>
  <c r="P1231"/>
  <c r="U71"/>
  <c r="T71"/>
  <c r="AD71" s="1"/>
  <c r="AR71" s="1"/>
  <c r="S71"/>
  <c r="R71"/>
  <c r="AB71" s="1"/>
  <c r="AP71" s="1"/>
  <c r="P71"/>
  <c r="U1502"/>
  <c r="T1502"/>
  <c r="AD1502" s="1"/>
  <c r="AR1502" s="1"/>
  <c r="S1502"/>
  <c r="P1502"/>
  <c r="R1502"/>
  <c r="AB1502" s="1"/>
  <c r="AP1502" s="1"/>
  <c r="U1006"/>
  <c r="T1006"/>
  <c r="AD1006" s="1"/>
  <c r="AR1006" s="1"/>
  <c r="S1006"/>
  <c r="P1006"/>
  <c r="R1006"/>
  <c r="AB1006" s="1"/>
  <c r="AP1006" s="1"/>
  <c r="U2575"/>
  <c r="T2575"/>
  <c r="AD2575" s="1"/>
  <c r="AR2575" s="1"/>
  <c r="S2575"/>
  <c r="R2575"/>
  <c r="AB2575" s="1"/>
  <c r="AP2575" s="1"/>
  <c r="P2575"/>
  <c r="U2063"/>
  <c r="T2063"/>
  <c r="AD2063" s="1"/>
  <c r="AR2063" s="1"/>
  <c r="S2063"/>
  <c r="R2063"/>
  <c r="AB2063" s="1"/>
  <c r="AP2063" s="1"/>
  <c r="P2063"/>
  <c r="U1287"/>
  <c r="T1287"/>
  <c r="AD1287" s="1"/>
  <c r="AR1287" s="1"/>
  <c r="S1287"/>
  <c r="R1287"/>
  <c r="AB1287" s="1"/>
  <c r="AP1287" s="1"/>
  <c r="P1287"/>
  <c r="U775"/>
  <c r="T775"/>
  <c r="AD775" s="1"/>
  <c r="AR775" s="1"/>
  <c r="S775"/>
  <c r="R775"/>
  <c r="AB775" s="1"/>
  <c r="AP775" s="1"/>
  <c r="P775"/>
  <c r="U143"/>
  <c r="T143"/>
  <c r="AD143" s="1"/>
  <c r="AR143" s="1"/>
  <c r="S143"/>
  <c r="R143"/>
  <c r="AB143" s="1"/>
  <c r="AP143" s="1"/>
  <c r="P143"/>
  <c r="U1866"/>
  <c r="T1866"/>
  <c r="AD1866" s="1"/>
  <c r="AR1866" s="1"/>
  <c r="R1866"/>
  <c r="AB1866" s="1"/>
  <c r="AP1866" s="1"/>
  <c r="S1866"/>
  <c r="P1866"/>
  <c r="U1346"/>
  <c r="T1346"/>
  <c r="AD1346" s="1"/>
  <c r="AR1346" s="1"/>
  <c r="R1346"/>
  <c r="AB1346" s="1"/>
  <c r="AP1346" s="1"/>
  <c r="P1346"/>
  <c r="S1346"/>
  <c r="U834"/>
  <c r="T834"/>
  <c r="AD834" s="1"/>
  <c r="AR834" s="1"/>
  <c r="R834"/>
  <c r="AB834" s="1"/>
  <c r="AP834" s="1"/>
  <c r="P834"/>
  <c r="S834"/>
  <c r="U578"/>
  <c r="T578"/>
  <c r="AD578" s="1"/>
  <c r="AR578" s="1"/>
  <c r="R578"/>
  <c r="AB578" s="1"/>
  <c r="AP578" s="1"/>
  <c r="P578"/>
  <c r="S578"/>
  <c r="U258"/>
  <c r="T258"/>
  <c r="AD258" s="1"/>
  <c r="AR258" s="1"/>
  <c r="S258"/>
  <c r="R258"/>
  <c r="AB258" s="1"/>
  <c r="AP258" s="1"/>
  <c r="P258"/>
  <c r="U750"/>
  <c r="T750"/>
  <c r="AD750" s="1"/>
  <c r="AR750" s="1"/>
  <c r="S750"/>
  <c r="P750"/>
  <c r="R750"/>
  <c r="AB750" s="1"/>
  <c r="AP750" s="1"/>
  <c r="U1087"/>
  <c r="T1087"/>
  <c r="AD1087" s="1"/>
  <c r="AR1087" s="1"/>
  <c r="S1087"/>
  <c r="R1087"/>
  <c r="AB1087" s="1"/>
  <c r="AP1087" s="1"/>
  <c r="P1087"/>
  <c r="U575"/>
  <c r="T575"/>
  <c r="AD575" s="1"/>
  <c r="AR575" s="1"/>
  <c r="S575"/>
  <c r="R575"/>
  <c r="AB575" s="1"/>
  <c r="AP575" s="1"/>
  <c r="P575"/>
  <c r="U55"/>
  <c r="T55"/>
  <c r="AD55" s="1"/>
  <c r="AR55" s="1"/>
  <c r="S55"/>
  <c r="R55"/>
  <c r="AB55" s="1"/>
  <c r="AP55" s="1"/>
  <c r="P55"/>
  <c r="U2186"/>
  <c r="R2186"/>
  <c r="AB2186" s="1"/>
  <c r="AP2186" s="1"/>
  <c r="S2186"/>
  <c r="P2186"/>
  <c r="T2186"/>
  <c r="AD2186" s="1"/>
  <c r="AR2186" s="1"/>
  <c r="U1427"/>
  <c r="T1427"/>
  <c r="AD1427" s="1"/>
  <c r="AR1427" s="1"/>
  <c r="S1427"/>
  <c r="R1427"/>
  <c r="AB1427" s="1"/>
  <c r="AP1427" s="1"/>
  <c r="P1427"/>
  <c r="U1171"/>
  <c r="T1171"/>
  <c r="AD1171" s="1"/>
  <c r="AR1171" s="1"/>
  <c r="S1171"/>
  <c r="R1171"/>
  <c r="AB1171" s="1"/>
  <c r="AP1171" s="1"/>
  <c r="P1171"/>
  <c r="U1614"/>
  <c r="T1614"/>
  <c r="AD1614" s="1"/>
  <c r="AR1614" s="1"/>
  <c r="S1614"/>
  <c r="P1614"/>
  <c r="R1614"/>
  <c r="AB1614" s="1"/>
  <c r="AP1614" s="1"/>
  <c r="U2412"/>
  <c r="S2412"/>
  <c r="R2412"/>
  <c r="AB2412" s="1"/>
  <c r="AP2412" s="1"/>
  <c r="T2412"/>
  <c r="AD2412" s="1"/>
  <c r="AR2412" s="1"/>
  <c r="P2412"/>
  <c r="U972"/>
  <c r="T972"/>
  <c r="AD972" s="1"/>
  <c r="AR972" s="1"/>
  <c r="S972"/>
  <c r="R972"/>
  <c r="AB972" s="1"/>
  <c r="AP972" s="1"/>
  <c r="P972"/>
  <c r="U844"/>
  <c r="T844"/>
  <c r="AD844" s="1"/>
  <c r="AR844" s="1"/>
  <c r="S844"/>
  <c r="R844"/>
  <c r="AB844" s="1"/>
  <c r="AP844" s="1"/>
  <c r="P844"/>
  <c r="U716"/>
  <c r="T716"/>
  <c r="AD716" s="1"/>
  <c r="AR716" s="1"/>
  <c r="S716"/>
  <c r="R716"/>
  <c r="AB716" s="1"/>
  <c r="AP716" s="1"/>
  <c r="P716"/>
  <c r="U588"/>
  <c r="T588"/>
  <c r="AD588" s="1"/>
  <c r="AR588" s="1"/>
  <c r="S588"/>
  <c r="R588"/>
  <c r="AB588" s="1"/>
  <c r="AP588" s="1"/>
  <c r="P588"/>
  <c r="U460"/>
  <c r="T460"/>
  <c r="AD460" s="1"/>
  <c r="AR460" s="1"/>
  <c r="S460"/>
  <c r="R460"/>
  <c r="AB460" s="1"/>
  <c r="AP460" s="1"/>
  <c r="P460"/>
  <c r="U332"/>
  <c r="T332"/>
  <c r="AD332" s="1"/>
  <c r="AR332" s="1"/>
  <c r="S332"/>
  <c r="R332"/>
  <c r="AB332" s="1"/>
  <c r="AP332" s="1"/>
  <c r="P332"/>
  <c r="U204"/>
  <c r="T204"/>
  <c r="AD204" s="1"/>
  <c r="AR204" s="1"/>
  <c r="R204"/>
  <c r="AB204" s="1"/>
  <c r="AP204" s="1"/>
  <c r="S204"/>
  <c r="P204"/>
  <c r="U44"/>
  <c r="T44"/>
  <c r="AD44" s="1"/>
  <c r="AR44" s="1"/>
  <c r="R44"/>
  <c r="AB44" s="1"/>
  <c r="AP44" s="1"/>
  <c r="S44"/>
  <c r="P44"/>
  <c r="U887"/>
  <c r="T887"/>
  <c r="AD887" s="1"/>
  <c r="AR887" s="1"/>
  <c r="S887"/>
  <c r="R887"/>
  <c r="AB887" s="1"/>
  <c r="AP887" s="1"/>
  <c r="P887"/>
  <c r="U375"/>
  <c r="T375"/>
  <c r="AD375" s="1"/>
  <c r="AR375" s="1"/>
  <c r="S375"/>
  <c r="R375"/>
  <c r="AB375" s="1"/>
  <c r="AP375" s="1"/>
  <c r="P375"/>
  <c r="U2362"/>
  <c r="T2362"/>
  <c r="AD2362" s="1"/>
  <c r="AR2362" s="1"/>
  <c r="R2362"/>
  <c r="AB2362" s="1"/>
  <c r="AP2362" s="1"/>
  <c r="S2362"/>
  <c r="P2362"/>
  <c r="T2948"/>
  <c r="AD2948" s="1"/>
  <c r="AR2948" s="1"/>
  <c r="S2948"/>
  <c r="R2948"/>
  <c r="AB2948" s="1"/>
  <c r="AP2948" s="1"/>
  <c r="U2948"/>
  <c r="P2948"/>
  <c r="T2788"/>
  <c r="AD2788" s="1"/>
  <c r="AR2788" s="1"/>
  <c r="S2788"/>
  <c r="R2788"/>
  <c r="AB2788" s="1"/>
  <c r="AP2788" s="1"/>
  <c r="U2788"/>
  <c r="P2788"/>
  <c r="T2660"/>
  <c r="AD2660" s="1"/>
  <c r="AR2660" s="1"/>
  <c r="S2660"/>
  <c r="R2660"/>
  <c r="AB2660" s="1"/>
  <c r="AP2660" s="1"/>
  <c r="U2660"/>
  <c r="P2660"/>
  <c r="T2532"/>
  <c r="AD2532" s="1"/>
  <c r="AR2532" s="1"/>
  <c r="S2532"/>
  <c r="R2532"/>
  <c r="AB2532" s="1"/>
  <c r="AP2532" s="1"/>
  <c r="U2532"/>
  <c r="P2532"/>
  <c r="T2404"/>
  <c r="AD2404" s="1"/>
  <c r="AR2404" s="1"/>
  <c r="S2404"/>
  <c r="R2404"/>
  <c r="AB2404" s="1"/>
  <c r="AP2404" s="1"/>
  <c r="U2404"/>
  <c r="P2404"/>
  <c r="T2276"/>
  <c r="AD2276" s="1"/>
  <c r="AR2276" s="1"/>
  <c r="S2276"/>
  <c r="R2276"/>
  <c r="AB2276" s="1"/>
  <c r="AP2276" s="1"/>
  <c r="U2276"/>
  <c r="P2276"/>
  <c r="U2148"/>
  <c r="T2148"/>
  <c r="AD2148" s="1"/>
  <c r="AR2148" s="1"/>
  <c r="S2148"/>
  <c r="R2148"/>
  <c r="AB2148" s="1"/>
  <c r="AP2148" s="1"/>
  <c r="P2148"/>
  <c r="U2020"/>
  <c r="T2020"/>
  <c r="AD2020" s="1"/>
  <c r="AR2020" s="1"/>
  <c r="S2020"/>
  <c r="R2020"/>
  <c r="AB2020" s="1"/>
  <c r="AP2020" s="1"/>
  <c r="P2020"/>
  <c r="U1892"/>
  <c r="T1892"/>
  <c r="AD1892" s="1"/>
  <c r="AR1892" s="1"/>
  <c r="S1892"/>
  <c r="R1892"/>
  <c r="AB1892" s="1"/>
  <c r="AP1892" s="1"/>
  <c r="P1892"/>
  <c r="U1764"/>
  <c r="T1764"/>
  <c r="AD1764" s="1"/>
  <c r="AR1764" s="1"/>
  <c r="S1764"/>
  <c r="R1764"/>
  <c r="AB1764" s="1"/>
  <c r="AP1764" s="1"/>
  <c r="P1764"/>
  <c r="U1636"/>
  <c r="T1636"/>
  <c r="AD1636" s="1"/>
  <c r="AR1636" s="1"/>
  <c r="S1636"/>
  <c r="R1636"/>
  <c r="AB1636" s="1"/>
  <c r="AP1636" s="1"/>
  <c r="P1636"/>
  <c r="U1156"/>
  <c r="T1156"/>
  <c r="AD1156" s="1"/>
  <c r="AR1156" s="1"/>
  <c r="S1156"/>
  <c r="R1156"/>
  <c r="AB1156" s="1"/>
  <c r="AP1156" s="1"/>
  <c r="P1156"/>
  <c r="U676"/>
  <c r="T676"/>
  <c r="AD676" s="1"/>
  <c r="AR676" s="1"/>
  <c r="R676"/>
  <c r="AB676" s="1"/>
  <c r="AP676" s="1"/>
  <c r="P676"/>
  <c r="S676"/>
  <c r="U260"/>
  <c r="T260"/>
  <c r="AD260" s="1"/>
  <c r="AR260" s="1"/>
  <c r="R260"/>
  <c r="AB260" s="1"/>
  <c r="AP260" s="1"/>
  <c r="S260"/>
  <c r="P260"/>
  <c r="U2984"/>
  <c r="T2984"/>
  <c r="AD2984" s="1"/>
  <c r="AR2984" s="1"/>
  <c r="S2984"/>
  <c r="R2984"/>
  <c r="AB2984" s="1"/>
  <c r="AP2984" s="1"/>
  <c r="P2984"/>
  <c r="U2888"/>
  <c r="S2888"/>
  <c r="R2888"/>
  <c r="AB2888" s="1"/>
  <c r="AP2888" s="1"/>
  <c r="T2888"/>
  <c r="AD2888" s="1"/>
  <c r="AR2888" s="1"/>
  <c r="P2888"/>
  <c r="T2760"/>
  <c r="AD2760" s="1"/>
  <c r="AR2760" s="1"/>
  <c r="U2760"/>
  <c r="S2760"/>
  <c r="R2760"/>
  <c r="AB2760" s="1"/>
  <c r="AP2760" s="1"/>
  <c r="P2760"/>
  <c r="T2632"/>
  <c r="AD2632" s="1"/>
  <c r="AR2632" s="1"/>
  <c r="U2632"/>
  <c r="S2632"/>
  <c r="R2632"/>
  <c r="AB2632" s="1"/>
  <c r="AP2632" s="1"/>
  <c r="P2632"/>
  <c r="T2536"/>
  <c r="AD2536" s="1"/>
  <c r="AR2536" s="1"/>
  <c r="U2536"/>
  <c r="S2536"/>
  <c r="R2536"/>
  <c r="AB2536" s="1"/>
  <c r="AP2536" s="1"/>
  <c r="P2536"/>
  <c r="T2440"/>
  <c r="AD2440" s="1"/>
  <c r="AR2440" s="1"/>
  <c r="U2440"/>
  <c r="S2440"/>
  <c r="R2440"/>
  <c r="AB2440" s="1"/>
  <c r="AP2440" s="1"/>
  <c r="P2440"/>
  <c r="T2344"/>
  <c r="AD2344" s="1"/>
  <c r="AR2344" s="1"/>
  <c r="U2344"/>
  <c r="S2344"/>
  <c r="R2344"/>
  <c r="AB2344" s="1"/>
  <c r="AP2344" s="1"/>
  <c r="P2344"/>
  <c r="T2216"/>
  <c r="AD2216" s="1"/>
  <c r="AR2216" s="1"/>
  <c r="U2216"/>
  <c r="S2216"/>
  <c r="R2216"/>
  <c r="AB2216" s="1"/>
  <c r="AP2216" s="1"/>
  <c r="P2216"/>
  <c r="U2120"/>
  <c r="T2120"/>
  <c r="AD2120" s="1"/>
  <c r="AR2120" s="1"/>
  <c r="S2120"/>
  <c r="R2120"/>
  <c r="AB2120" s="1"/>
  <c r="AP2120" s="1"/>
  <c r="P2120"/>
  <c r="U1960"/>
  <c r="T1960"/>
  <c r="AD1960" s="1"/>
  <c r="AR1960" s="1"/>
  <c r="S1960"/>
  <c r="R1960"/>
  <c r="AB1960" s="1"/>
  <c r="AP1960" s="1"/>
  <c r="P1960"/>
  <c r="U1800"/>
  <c r="T1800"/>
  <c r="AD1800" s="1"/>
  <c r="AR1800" s="1"/>
  <c r="S1800"/>
  <c r="R1800"/>
  <c r="AB1800" s="1"/>
  <c r="AP1800" s="1"/>
  <c r="P1800"/>
  <c r="U1640"/>
  <c r="T1640"/>
  <c r="AD1640" s="1"/>
  <c r="AR1640" s="1"/>
  <c r="S1640"/>
  <c r="R1640"/>
  <c r="AB1640" s="1"/>
  <c r="AP1640" s="1"/>
  <c r="P1640"/>
  <c r="U1512"/>
  <c r="T1512"/>
  <c r="AD1512" s="1"/>
  <c r="AR1512" s="1"/>
  <c r="S1512"/>
  <c r="R1512"/>
  <c r="AB1512" s="1"/>
  <c r="AP1512" s="1"/>
  <c r="P1512"/>
  <c r="U1416"/>
  <c r="T1416"/>
  <c r="AD1416" s="1"/>
  <c r="AR1416" s="1"/>
  <c r="S1416"/>
  <c r="R1416"/>
  <c r="AB1416" s="1"/>
  <c r="AP1416" s="1"/>
  <c r="P1416"/>
  <c r="U1288"/>
  <c r="T1288"/>
  <c r="AD1288" s="1"/>
  <c r="AR1288" s="1"/>
  <c r="S1288"/>
  <c r="R1288"/>
  <c r="AB1288" s="1"/>
  <c r="AP1288" s="1"/>
  <c r="P1288"/>
  <c r="U1128"/>
  <c r="T1128"/>
  <c r="AD1128" s="1"/>
  <c r="AR1128" s="1"/>
  <c r="S1128"/>
  <c r="R1128"/>
  <c r="AB1128" s="1"/>
  <c r="AP1128" s="1"/>
  <c r="P1128"/>
  <c r="U968"/>
  <c r="T968"/>
  <c r="AD968" s="1"/>
  <c r="AR968" s="1"/>
  <c r="S968"/>
  <c r="R968"/>
  <c r="AB968" s="1"/>
  <c r="AP968" s="1"/>
  <c r="P968"/>
  <c r="U840"/>
  <c r="T840"/>
  <c r="AD840" s="1"/>
  <c r="AR840" s="1"/>
  <c r="S840"/>
  <c r="R840"/>
  <c r="AB840" s="1"/>
  <c r="AP840" s="1"/>
  <c r="P840"/>
  <c r="U680"/>
  <c r="T680"/>
  <c r="AD680" s="1"/>
  <c r="AR680" s="1"/>
  <c r="R680"/>
  <c r="AB680" s="1"/>
  <c r="AP680" s="1"/>
  <c r="S680"/>
  <c r="P680"/>
  <c r="U552"/>
  <c r="T552"/>
  <c r="AD552" s="1"/>
  <c r="AR552" s="1"/>
  <c r="R552"/>
  <c r="AB552" s="1"/>
  <c r="AP552" s="1"/>
  <c r="S552"/>
  <c r="P552"/>
  <c r="U424"/>
  <c r="T424"/>
  <c r="AD424" s="1"/>
  <c r="AR424" s="1"/>
  <c r="R424"/>
  <c r="AB424" s="1"/>
  <c r="AP424" s="1"/>
  <c r="S424"/>
  <c r="P424"/>
  <c r="U296"/>
  <c r="T296"/>
  <c r="AD296" s="1"/>
  <c r="AR296" s="1"/>
  <c r="R296"/>
  <c r="AB296" s="1"/>
  <c r="AP296" s="1"/>
  <c r="P296"/>
  <c r="S296"/>
  <c r="U104"/>
  <c r="T104"/>
  <c r="AD104" s="1"/>
  <c r="AR104" s="1"/>
  <c r="R104"/>
  <c r="AB104" s="1"/>
  <c r="AP104" s="1"/>
  <c r="S104"/>
  <c r="P104"/>
  <c r="U86"/>
  <c r="T86"/>
  <c r="AD86" s="1"/>
  <c r="AR86" s="1"/>
  <c r="S86"/>
  <c r="R86"/>
  <c r="AB86" s="1"/>
  <c r="AP86" s="1"/>
  <c r="P86"/>
  <c r="U2175"/>
  <c r="T2175"/>
  <c r="AD2175" s="1"/>
  <c r="AR2175" s="1"/>
  <c r="S2175"/>
  <c r="R2175"/>
  <c r="AB2175" s="1"/>
  <c r="AP2175" s="1"/>
  <c r="P2175"/>
  <c r="U1663"/>
  <c r="T1663"/>
  <c r="AD1663" s="1"/>
  <c r="AR1663" s="1"/>
  <c r="S1663"/>
  <c r="R1663"/>
  <c r="AB1663" s="1"/>
  <c r="AP1663" s="1"/>
  <c r="P1663"/>
  <c r="U2522"/>
  <c r="T2522"/>
  <c r="AD2522" s="1"/>
  <c r="AR2522" s="1"/>
  <c r="R2522"/>
  <c r="AB2522" s="1"/>
  <c r="AP2522" s="1"/>
  <c r="S2522"/>
  <c r="P2522"/>
  <c r="U1786"/>
  <c r="T1786"/>
  <c r="AD1786" s="1"/>
  <c r="AR1786" s="1"/>
  <c r="R1786"/>
  <c r="AB1786" s="1"/>
  <c r="AP1786" s="1"/>
  <c r="S1786"/>
  <c r="P1786"/>
  <c r="U1530"/>
  <c r="T1530"/>
  <c r="AD1530" s="1"/>
  <c r="AR1530" s="1"/>
  <c r="R1530"/>
  <c r="AB1530" s="1"/>
  <c r="AP1530" s="1"/>
  <c r="S1530"/>
  <c r="P1530"/>
  <c r="U1146"/>
  <c r="T1146"/>
  <c r="AD1146" s="1"/>
  <c r="AR1146" s="1"/>
  <c r="R1146"/>
  <c r="AB1146" s="1"/>
  <c r="AP1146" s="1"/>
  <c r="S1146"/>
  <c r="P1146"/>
  <c r="U954"/>
  <c r="T954"/>
  <c r="AD954" s="1"/>
  <c r="AR954" s="1"/>
  <c r="R954"/>
  <c r="AB954" s="1"/>
  <c r="AP954" s="1"/>
  <c r="S954"/>
  <c r="P954"/>
  <c r="U698"/>
  <c r="T698"/>
  <c r="AD698" s="1"/>
  <c r="AR698" s="1"/>
  <c r="S698"/>
  <c r="R698"/>
  <c r="AB698" s="1"/>
  <c r="AP698" s="1"/>
  <c r="P698"/>
  <c r="U378"/>
  <c r="T378"/>
  <c r="AD378" s="1"/>
  <c r="AR378" s="1"/>
  <c r="S378"/>
  <c r="R378"/>
  <c r="AB378" s="1"/>
  <c r="AP378" s="1"/>
  <c r="P378"/>
  <c r="U122"/>
  <c r="T122"/>
  <c r="AD122" s="1"/>
  <c r="AR122" s="1"/>
  <c r="S122"/>
  <c r="R122"/>
  <c r="AB122" s="1"/>
  <c r="AP122" s="1"/>
  <c r="P122"/>
  <c r="U2933"/>
  <c r="T2933"/>
  <c r="AD2933" s="1"/>
  <c r="AR2933" s="1"/>
  <c r="P2933"/>
  <c r="S2933"/>
  <c r="R2933"/>
  <c r="AB2933" s="1"/>
  <c r="AP2933" s="1"/>
  <c r="U2805"/>
  <c r="P2805"/>
  <c r="S2805"/>
  <c r="T2805"/>
  <c r="AD2805" s="1"/>
  <c r="AR2805" s="1"/>
  <c r="R2805"/>
  <c r="AB2805" s="1"/>
  <c r="AP2805" s="1"/>
  <c r="U2677"/>
  <c r="P2677"/>
  <c r="S2677"/>
  <c r="T2677"/>
  <c r="AD2677" s="1"/>
  <c r="AR2677" s="1"/>
  <c r="R2677"/>
  <c r="AB2677" s="1"/>
  <c r="AP2677" s="1"/>
  <c r="U2549"/>
  <c r="P2549"/>
  <c r="S2549"/>
  <c r="T2549"/>
  <c r="AD2549" s="1"/>
  <c r="AR2549" s="1"/>
  <c r="R2549"/>
  <c r="AB2549" s="1"/>
  <c r="AP2549" s="1"/>
  <c r="U2421"/>
  <c r="P2421"/>
  <c r="S2421"/>
  <c r="T2421"/>
  <c r="AD2421" s="1"/>
  <c r="AR2421" s="1"/>
  <c r="R2421"/>
  <c r="AB2421" s="1"/>
  <c r="AP2421" s="1"/>
  <c r="U2293"/>
  <c r="P2293"/>
  <c r="S2293"/>
  <c r="T2293"/>
  <c r="AD2293" s="1"/>
  <c r="AR2293" s="1"/>
  <c r="R2293"/>
  <c r="AB2293" s="1"/>
  <c r="AP2293" s="1"/>
  <c r="U2165"/>
  <c r="P2165"/>
  <c r="S2165"/>
  <c r="T2165"/>
  <c r="AD2165" s="1"/>
  <c r="AR2165" s="1"/>
  <c r="R2165"/>
  <c r="AB2165" s="1"/>
  <c r="AP2165" s="1"/>
  <c r="U2037"/>
  <c r="P2037"/>
  <c r="S2037"/>
  <c r="T2037"/>
  <c r="AD2037" s="1"/>
  <c r="AR2037" s="1"/>
  <c r="R2037"/>
  <c r="AB2037" s="1"/>
  <c r="AP2037" s="1"/>
  <c r="U1909"/>
  <c r="T1909"/>
  <c r="AD1909" s="1"/>
  <c r="AR1909" s="1"/>
  <c r="P1909"/>
  <c r="S1909"/>
  <c r="R1909"/>
  <c r="AB1909" s="1"/>
  <c r="AP1909" s="1"/>
  <c r="U1781"/>
  <c r="T1781"/>
  <c r="AD1781" s="1"/>
  <c r="AR1781" s="1"/>
  <c r="P1781"/>
  <c r="S1781"/>
  <c r="R1781"/>
  <c r="AB1781" s="1"/>
  <c r="AP1781" s="1"/>
  <c r="U1653"/>
  <c r="T1653"/>
  <c r="AD1653" s="1"/>
  <c r="AR1653" s="1"/>
  <c r="P1653"/>
  <c r="S1653"/>
  <c r="R1653"/>
  <c r="AB1653" s="1"/>
  <c r="AP1653" s="1"/>
  <c r="U1525"/>
  <c r="T1525"/>
  <c r="AD1525" s="1"/>
  <c r="AR1525" s="1"/>
  <c r="P1525"/>
  <c r="S1525"/>
  <c r="R1525"/>
  <c r="AB1525" s="1"/>
  <c r="AP1525" s="1"/>
  <c r="U1397"/>
  <c r="T1397"/>
  <c r="AD1397" s="1"/>
  <c r="AR1397" s="1"/>
  <c r="P1397"/>
  <c r="S1397"/>
  <c r="R1397"/>
  <c r="AB1397" s="1"/>
  <c r="AP1397" s="1"/>
  <c r="U1269"/>
  <c r="T1269"/>
  <c r="AD1269" s="1"/>
  <c r="AR1269" s="1"/>
  <c r="P1269"/>
  <c r="S1269"/>
  <c r="R1269"/>
  <c r="AB1269" s="1"/>
  <c r="AP1269" s="1"/>
  <c r="U1173"/>
  <c r="T1173"/>
  <c r="AD1173" s="1"/>
  <c r="AR1173" s="1"/>
  <c r="P1173"/>
  <c r="S1173"/>
  <c r="R1173"/>
  <c r="AB1173" s="1"/>
  <c r="AP1173" s="1"/>
  <c r="U593"/>
  <c r="T593"/>
  <c r="AD593" s="1"/>
  <c r="AR593" s="1"/>
  <c r="S593"/>
  <c r="P593"/>
  <c r="R593"/>
  <c r="AB593" s="1"/>
  <c r="AP593" s="1"/>
  <c r="U465"/>
  <c r="T465"/>
  <c r="AD465" s="1"/>
  <c r="AR465" s="1"/>
  <c r="S465"/>
  <c r="P465"/>
  <c r="R465"/>
  <c r="AB465" s="1"/>
  <c r="AP465" s="1"/>
  <c r="U337"/>
  <c r="T337"/>
  <c r="AD337" s="1"/>
  <c r="AR337" s="1"/>
  <c r="S337"/>
  <c r="P337"/>
  <c r="R337"/>
  <c r="AB337" s="1"/>
  <c r="AP337" s="1"/>
  <c r="U209"/>
  <c r="T209"/>
  <c r="AD209" s="1"/>
  <c r="AR209" s="1"/>
  <c r="S209"/>
  <c r="P209"/>
  <c r="R209"/>
  <c r="AB209" s="1"/>
  <c r="AP209" s="1"/>
  <c r="U113"/>
  <c r="T113"/>
  <c r="AD113" s="1"/>
  <c r="AR113" s="1"/>
  <c r="P113"/>
  <c r="R113"/>
  <c r="AB113" s="1"/>
  <c r="AP113" s="1"/>
  <c r="S113"/>
  <c r="U1444"/>
  <c r="T1444"/>
  <c r="AD1444" s="1"/>
  <c r="AR1444" s="1"/>
  <c r="S1444"/>
  <c r="R1444"/>
  <c r="AB1444" s="1"/>
  <c r="AP1444" s="1"/>
  <c r="P1444"/>
  <c r="U1188"/>
  <c r="T1188"/>
  <c r="AD1188" s="1"/>
  <c r="AR1188" s="1"/>
  <c r="S1188"/>
  <c r="R1188"/>
  <c r="AB1188" s="1"/>
  <c r="AP1188" s="1"/>
  <c r="P1188"/>
  <c r="U1060"/>
  <c r="T1060"/>
  <c r="AD1060" s="1"/>
  <c r="AR1060" s="1"/>
  <c r="S1060"/>
  <c r="R1060"/>
  <c r="AB1060" s="1"/>
  <c r="AP1060" s="1"/>
  <c r="P1060"/>
  <c r="U932"/>
  <c r="T932"/>
  <c r="AD932" s="1"/>
  <c r="AR932" s="1"/>
  <c r="S932"/>
  <c r="R932"/>
  <c r="AB932" s="1"/>
  <c r="AP932" s="1"/>
  <c r="P932"/>
  <c r="U772"/>
  <c r="T772"/>
  <c r="AD772" s="1"/>
  <c r="AR772" s="1"/>
  <c r="S772"/>
  <c r="R772"/>
  <c r="AB772" s="1"/>
  <c r="AP772" s="1"/>
  <c r="P772"/>
  <c r="U644"/>
  <c r="T644"/>
  <c r="AD644" s="1"/>
  <c r="AR644" s="1"/>
  <c r="R644"/>
  <c r="AB644" s="1"/>
  <c r="AP644" s="1"/>
  <c r="P644"/>
  <c r="S644"/>
  <c r="U516"/>
  <c r="T516"/>
  <c r="AD516" s="1"/>
  <c r="AR516" s="1"/>
  <c r="R516"/>
  <c r="AB516" s="1"/>
  <c r="AP516" s="1"/>
  <c r="P516"/>
  <c r="S516"/>
  <c r="U388"/>
  <c r="T388"/>
  <c r="AD388" s="1"/>
  <c r="AR388" s="1"/>
  <c r="R388"/>
  <c r="AB388" s="1"/>
  <c r="AP388" s="1"/>
  <c r="P388"/>
  <c r="S388"/>
  <c r="U132"/>
  <c r="T132"/>
  <c r="AD132" s="1"/>
  <c r="AR132" s="1"/>
  <c r="R132"/>
  <c r="AB132" s="1"/>
  <c r="AP132" s="1"/>
  <c r="S132"/>
  <c r="P132"/>
  <c r="U1109"/>
  <c r="T1109"/>
  <c r="AD1109" s="1"/>
  <c r="AR1109" s="1"/>
  <c r="P1109"/>
  <c r="S1109"/>
  <c r="R1109"/>
  <c r="AB1109" s="1"/>
  <c r="AP1109" s="1"/>
  <c r="U1045"/>
  <c r="T1045"/>
  <c r="AD1045" s="1"/>
  <c r="AR1045" s="1"/>
  <c r="P1045"/>
  <c r="S1045"/>
  <c r="R1045"/>
  <c r="AB1045" s="1"/>
  <c r="AP1045" s="1"/>
  <c r="U981"/>
  <c r="T981"/>
  <c r="AD981" s="1"/>
  <c r="AR981" s="1"/>
  <c r="P981"/>
  <c r="S981"/>
  <c r="R981"/>
  <c r="AB981" s="1"/>
  <c r="AP981" s="1"/>
  <c r="Q1591"/>
  <c r="AA1591" s="1"/>
  <c r="AO1591" s="1"/>
  <c r="Q1335"/>
  <c r="AA1335" s="1"/>
  <c r="AO1335" s="1"/>
  <c r="Q1079"/>
  <c r="AA1079" s="1"/>
  <c r="AO1079" s="1"/>
  <c r="Q2466"/>
  <c r="AA2466" s="1"/>
  <c r="AO2466" s="1"/>
  <c r="Q1826"/>
  <c r="AA1826" s="1"/>
  <c r="AO1826" s="1"/>
  <c r="Q1698"/>
  <c r="AA1698" s="1"/>
  <c r="AO1698" s="1"/>
  <c r="Q2935"/>
  <c r="AA2935" s="1"/>
  <c r="AO2935" s="1"/>
  <c r="Q2679"/>
  <c r="AA2679" s="1"/>
  <c r="AO2679" s="1"/>
  <c r="Q2423"/>
  <c r="AA2423" s="1"/>
  <c r="AO2423" s="1"/>
  <c r="Q2167"/>
  <c r="AA2167" s="1"/>
  <c r="AO2167" s="1"/>
  <c r="Q1911"/>
  <c r="AA1911" s="1"/>
  <c r="AO1911" s="1"/>
  <c r="Q1655"/>
  <c r="AA1655" s="1"/>
  <c r="AO1655" s="1"/>
  <c r="Q2199"/>
  <c r="AA2199" s="1"/>
  <c r="AO2199" s="1"/>
  <c r="Q2530"/>
  <c r="AA2530" s="1"/>
  <c r="AO2530" s="1"/>
  <c r="Q2882"/>
  <c r="AA2882" s="1"/>
  <c r="AO2882" s="1"/>
  <c r="Q2402"/>
  <c r="AA2402" s="1"/>
  <c r="AO2402" s="1"/>
  <c r="Q1943"/>
  <c r="AA1943" s="1"/>
  <c r="AO1943" s="1"/>
  <c r="Q2242"/>
  <c r="AA2242" s="1"/>
  <c r="AO2242" s="1"/>
  <c r="Q2914"/>
  <c r="AA2914" s="1"/>
  <c r="AO2914" s="1"/>
  <c r="Q2978"/>
  <c r="AA2978" s="1"/>
  <c r="AO2978" s="1"/>
  <c r="Q1954"/>
  <c r="AA1954" s="1"/>
  <c r="AO1954" s="1"/>
  <c r="Q2999"/>
  <c r="AA2999" s="1"/>
  <c r="AO2999" s="1"/>
  <c r="Q2743"/>
  <c r="AA2743" s="1"/>
  <c r="AO2743" s="1"/>
  <c r="Q2487"/>
  <c r="AA2487" s="1"/>
  <c r="AO2487" s="1"/>
  <c r="Q2231"/>
  <c r="AA2231" s="1"/>
  <c r="AO2231" s="1"/>
  <c r="Q1975"/>
  <c r="AA1975" s="1"/>
  <c r="AO1975" s="1"/>
  <c r="Q1719"/>
  <c r="AA1719" s="1"/>
  <c r="AO1719" s="1"/>
  <c r="Q931"/>
  <c r="AA931" s="1"/>
  <c r="AO931" s="1"/>
  <c r="Q483"/>
  <c r="AA483" s="1"/>
  <c r="AO483" s="1"/>
  <c r="Q1303"/>
  <c r="AA1303" s="1"/>
  <c r="AO1303" s="1"/>
  <c r="Q862"/>
  <c r="AA862" s="1"/>
  <c r="AO862" s="1"/>
  <c r="Q414"/>
  <c r="AA414" s="1"/>
  <c r="AO414" s="1"/>
  <c r="Q766"/>
  <c r="AA766" s="1"/>
  <c r="AO766" s="1"/>
  <c r="Q878"/>
  <c r="AA878" s="1"/>
  <c r="AO878" s="1"/>
  <c r="Q1154"/>
  <c r="AA1154" s="1"/>
  <c r="AO1154" s="1"/>
  <c r="Q851"/>
  <c r="AA851" s="1"/>
  <c r="AO851" s="1"/>
  <c r="Q595"/>
  <c r="AA595" s="1"/>
  <c r="AO595" s="1"/>
  <c r="Q339"/>
  <c r="AA339" s="1"/>
  <c r="AO339" s="1"/>
  <c r="Q83"/>
  <c r="AA83" s="1"/>
  <c r="AO83" s="1"/>
  <c r="Q350"/>
  <c r="AA350" s="1"/>
  <c r="AO350" s="1"/>
  <c r="Q2924"/>
  <c r="AA2924" s="1"/>
  <c r="AO2924" s="1"/>
  <c r="Q2572"/>
  <c r="AA2572" s="1"/>
  <c r="AO2572" s="1"/>
  <c r="Q2444"/>
  <c r="AA2444" s="1"/>
  <c r="AO2444" s="1"/>
  <c r="Q2220"/>
  <c r="AA2220" s="1"/>
  <c r="AO2220" s="1"/>
  <c r="Q1964"/>
  <c r="AA1964" s="1"/>
  <c r="AO1964" s="1"/>
  <c r="Q1708"/>
  <c r="AA1708" s="1"/>
  <c r="AO1708" s="1"/>
  <c r="Q1452"/>
  <c r="AA1452" s="1"/>
  <c r="AO1452" s="1"/>
  <c r="Q1324"/>
  <c r="AA1324" s="1"/>
  <c r="AO1324" s="1"/>
  <c r="Q1196"/>
  <c r="AA1196" s="1"/>
  <c r="AO1196" s="1"/>
  <c r="Q1068"/>
  <c r="AA1068" s="1"/>
  <c r="AO1068" s="1"/>
  <c r="Q1399"/>
  <c r="AA1399" s="1"/>
  <c r="AO1399" s="1"/>
  <c r="Q1890"/>
  <c r="AA1890" s="1"/>
  <c r="AO1890" s="1"/>
  <c r="Q1047"/>
  <c r="AA1047" s="1"/>
  <c r="AO1047" s="1"/>
  <c r="Q958"/>
  <c r="AA958" s="1"/>
  <c r="AO958" s="1"/>
  <c r="Q542"/>
  <c r="AA542" s="1"/>
  <c r="AO542" s="1"/>
  <c r="Q382"/>
  <c r="AA382" s="1"/>
  <c r="AO382" s="1"/>
  <c r="Q1090"/>
  <c r="AA1090" s="1"/>
  <c r="AO1090" s="1"/>
  <c r="Q126"/>
  <c r="AA126" s="1"/>
  <c r="AO126" s="1"/>
  <c r="Q915"/>
  <c r="AA915" s="1"/>
  <c r="AO915" s="1"/>
  <c r="Q659"/>
  <c r="AA659" s="1"/>
  <c r="AO659" s="1"/>
  <c r="Q403"/>
  <c r="AA403" s="1"/>
  <c r="AO403" s="1"/>
  <c r="Q147"/>
  <c r="AA147" s="1"/>
  <c r="AO147" s="1"/>
  <c r="Q990"/>
  <c r="AA990" s="1"/>
  <c r="AO990" s="1"/>
  <c r="Q2956"/>
  <c r="AA2956" s="1"/>
  <c r="AO2956" s="1"/>
  <c r="Q2828"/>
  <c r="AA2828" s="1"/>
  <c r="AO2828" s="1"/>
  <c r="Q2700"/>
  <c r="AA2700" s="1"/>
  <c r="AO2700" s="1"/>
  <c r="Q2540"/>
  <c r="AA2540" s="1"/>
  <c r="AO2540" s="1"/>
  <c r="Q2252"/>
  <c r="AA2252" s="1"/>
  <c r="AO2252" s="1"/>
  <c r="Q2124"/>
  <c r="AA2124" s="1"/>
  <c r="AO2124" s="1"/>
  <c r="Q1996"/>
  <c r="AA1996" s="1"/>
  <c r="AO1996" s="1"/>
  <c r="Q1868"/>
  <c r="AA1868" s="1"/>
  <c r="AO1868" s="1"/>
  <c r="Q1740"/>
  <c r="AA1740" s="1"/>
  <c r="AO1740" s="1"/>
  <c r="Q1612"/>
  <c r="AA1612" s="1"/>
  <c r="AO1612" s="1"/>
  <c r="Q1484"/>
  <c r="AA1484" s="1"/>
  <c r="AO1484" s="1"/>
  <c r="Q1356"/>
  <c r="AA1356" s="1"/>
  <c r="AO1356" s="1"/>
  <c r="Q1228"/>
  <c r="AA1228" s="1"/>
  <c r="AO1228" s="1"/>
  <c r="Q1100"/>
  <c r="AA1100" s="1"/>
  <c r="AO1100" s="1"/>
  <c r="Q1271"/>
  <c r="AA1271" s="1"/>
  <c r="AO1271" s="1"/>
  <c r="U1047"/>
  <c r="T1047"/>
  <c r="AD1047" s="1"/>
  <c r="AR1047" s="1"/>
  <c r="S1047"/>
  <c r="R1047"/>
  <c r="AB1047" s="1"/>
  <c r="AP1047" s="1"/>
  <c r="P1047"/>
  <c r="U958"/>
  <c r="T958"/>
  <c r="AD958" s="1"/>
  <c r="AR958" s="1"/>
  <c r="S958"/>
  <c r="P958"/>
  <c r="R958"/>
  <c r="AB958" s="1"/>
  <c r="AP958" s="1"/>
  <c r="U542"/>
  <c r="T542"/>
  <c r="AD542" s="1"/>
  <c r="AR542" s="1"/>
  <c r="S542"/>
  <c r="P542"/>
  <c r="R542"/>
  <c r="AB542" s="1"/>
  <c r="AP542" s="1"/>
  <c r="U382"/>
  <c r="T382"/>
  <c r="AD382" s="1"/>
  <c r="AR382" s="1"/>
  <c r="S382"/>
  <c r="P382"/>
  <c r="R382"/>
  <c r="AB382" s="1"/>
  <c r="AP382" s="1"/>
  <c r="U1090"/>
  <c r="T1090"/>
  <c r="AD1090" s="1"/>
  <c r="AR1090" s="1"/>
  <c r="R1090"/>
  <c r="AB1090" s="1"/>
  <c r="AP1090" s="1"/>
  <c r="P1090"/>
  <c r="S1090"/>
  <c r="U126"/>
  <c r="T126"/>
  <c r="AD126" s="1"/>
  <c r="AR126" s="1"/>
  <c r="S126"/>
  <c r="P126"/>
  <c r="R126"/>
  <c r="AB126" s="1"/>
  <c r="AP126" s="1"/>
  <c r="U915"/>
  <c r="T915"/>
  <c r="AD915" s="1"/>
  <c r="AR915" s="1"/>
  <c r="S915"/>
  <c r="R915"/>
  <c r="AB915" s="1"/>
  <c r="AP915" s="1"/>
  <c r="P915"/>
  <c r="U659"/>
  <c r="T659"/>
  <c r="AD659" s="1"/>
  <c r="AR659" s="1"/>
  <c r="S659"/>
  <c r="R659"/>
  <c r="AB659" s="1"/>
  <c r="AP659" s="1"/>
  <c r="P659"/>
  <c r="U403"/>
  <c r="T403"/>
  <c r="AD403" s="1"/>
  <c r="AR403" s="1"/>
  <c r="S403"/>
  <c r="R403"/>
  <c r="AB403" s="1"/>
  <c r="AP403" s="1"/>
  <c r="P403"/>
  <c r="U147"/>
  <c r="T147"/>
  <c r="AD147" s="1"/>
  <c r="AR147" s="1"/>
  <c r="S147"/>
  <c r="R147"/>
  <c r="AB147" s="1"/>
  <c r="AP147" s="1"/>
  <c r="P147"/>
  <c r="U990"/>
  <c r="T990"/>
  <c r="AD990" s="1"/>
  <c r="AR990" s="1"/>
  <c r="S990"/>
  <c r="P990"/>
  <c r="R990"/>
  <c r="AB990" s="1"/>
  <c r="AP990" s="1"/>
  <c r="U2956"/>
  <c r="T2956"/>
  <c r="AD2956" s="1"/>
  <c r="AR2956" s="1"/>
  <c r="S2956"/>
  <c r="R2956"/>
  <c r="AB2956" s="1"/>
  <c r="AP2956" s="1"/>
  <c r="P2956"/>
  <c r="U2828"/>
  <c r="S2828"/>
  <c r="R2828"/>
  <c r="AB2828" s="1"/>
  <c r="AP2828" s="1"/>
  <c r="P2828"/>
  <c r="T2828"/>
  <c r="AD2828" s="1"/>
  <c r="AR2828" s="1"/>
  <c r="U2700"/>
  <c r="S2700"/>
  <c r="R2700"/>
  <c r="AB2700" s="1"/>
  <c r="AP2700" s="1"/>
  <c r="P2700"/>
  <c r="T2700"/>
  <c r="AD2700" s="1"/>
  <c r="AR2700" s="1"/>
  <c r="U2540"/>
  <c r="S2540"/>
  <c r="R2540"/>
  <c r="AB2540" s="1"/>
  <c r="AP2540" s="1"/>
  <c r="T2540"/>
  <c r="AD2540" s="1"/>
  <c r="AR2540" s="1"/>
  <c r="P2540"/>
  <c r="U2252"/>
  <c r="S2252"/>
  <c r="R2252"/>
  <c r="AB2252" s="1"/>
  <c r="AP2252" s="1"/>
  <c r="P2252"/>
  <c r="T2252"/>
  <c r="AD2252" s="1"/>
  <c r="AR2252" s="1"/>
  <c r="U2124"/>
  <c r="S2124"/>
  <c r="R2124"/>
  <c r="AB2124" s="1"/>
  <c r="AP2124" s="1"/>
  <c r="P2124"/>
  <c r="T2124"/>
  <c r="AD2124" s="1"/>
  <c r="AR2124" s="1"/>
  <c r="U1996"/>
  <c r="S1996"/>
  <c r="R1996"/>
  <c r="AB1996" s="1"/>
  <c r="AP1996" s="1"/>
  <c r="P1996"/>
  <c r="T1996"/>
  <c r="AD1996" s="1"/>
  <c r="AR1996" s="1"/>
  <c r="U1868"/>
  <c r="T1868"/>
  <c r="AD1868" s="1"/>
  <c r="AR1868" s="1"/>
  <c r="S1868"/>
  <c r="R1868"/>
  <c r="AB1868" s="1"/>
  <c r="AP1868" s="1"/>
  <c r="P1868"/>
  <c r="U1740"/>
  <c r="T1740"/>
  <c r="AD1740" s="1"/>
  <c r="AR1740" s="1"/>
  <c r="S1740"/>
  <c r="R1740"/>
  <c r="AB1740" s="1"/>
  <c r="AP1740" s="1"/>
  <c r="P1740"/>
  <c r="U1612"/>
  <c r="T1612"/>
  <c r="AD1612" s="1"/>
  <c r="AR1612" s="1"/>
  <c r="S1612"/>
  <c r="R1612"/>
  <c r="AB1612" s="1"/>
  <c r="AP1612" s="1"/>
  <c r="P1612"/>
  <c r="U1484"/>
  <c r="T1484"/>
  <c r="AD1484" s="1"/>
  <c r="AR1484" s="1"/>
  <c r="S1484"/>
  <c r="R1484"/>
  <c r="AB1484" s="1"/>
  <c r="AP1484" s="1"/>
  <c r="P1484"/>
  <c r="U1356"/>
  <c r="T1356"/>
  <c r="AD1356" s="1"/>
  <c r="AR1356" s="1"/>
  <c r="S1356"/>
  <c r="R1356"/>
  <c r="AB1356" s="1"/>
  <c r="AP1356" s="1"/>
  <c r="P1356"/>
  <c r="U1228"/>
  <c r="T1228"/>
  <c r="AD1228" s="1"/>
  <c r="AR1228" s="1"/>
  <c r="S1228"/>
  <c r="R1228"/>
  <c r="AB1228" s="1"/>
  <c r="AP1228" s="1"/>
  <c r="P1228"/>
  <c r="U1100"/>
  <c r="T1100"/>
  <c r="AD1100" s="1"/>
  <c r="AR1100" s="1"/>
  <c r="S1100"/>
  <c r="R1100"/>
  <c r="AB1100" s="1"/>
  <c r="AP1100" s="1"/>
  <c r="P1100"/>
  <c r="U1271"/>
  <c r="T1271"/>
  <c r="AD1271" s="1"/>
  <c r="AR1271" s="1"/>
  <c r="S1271"/>
  <c r="R1271"/>
  <c r="AB1271" s="1"/>
  <c r="AP1271" s="1"/>
  <c r="P1271"/>
  <c r="Z1090" l="1"/>
  <c r="AN1090" s="1"/>
  <c r="V1090"/>
  <c r="Z1525"/>
  <c r="AN1525" s="1"/>
  <c r="V1525"/>
  <c r="Z2421"/>
  <c r="AN2421" s="1"/>
  <c r="V2421"/>
  <c r="Z2632"/>
  <c r="AN2632" s="1"/>
  <c r="V2632"/>
  <c r="Z260"/>
  <c r="AN260" s="1"/>
  <c r="V260"/>
  <c r="Z1764"/>
  <c r="AN1764" s="1"/>
  <c r="V1764"/>
  <c r="Z1427"/>
  <c r="AN1427" s="1"/>
  <c r="V1427"/>
  <c r="Z1087"/>
  <c r="AN1087" s="1"/>
  <c r="V1087"/>
  <c r="Z2863"/>
  <c r="AN2863" s="1"/>
  <c r="V2863"/>
  <c r="Z1902"/>
  <c r="AN1902" s="1"/>
  <c r="V1902"/>
  <c r="Z1319"/>
  <c r="AN1319" s="1"/>
  <c r="V1319"/>
  <c r="Z1119"/>
  <c r="AN1119" s="1"/>
  <c r="V1119"/>
  <c r="Z782"/>
  <c r="AN782" s="1"/>
  <c r="V782"/>
  <c r="Z1370"/>
  <c r="AN1370" s="1"/>
  <c r="V1370"/>
  <c r="Z16"/>
  <c r="AN16" s="1"/>
  <c r="V16"/>
  <c r="Z565"/>
  <c r="AN565" s="1"/>
  <c r="V565"/>
  <c r="Z145"/>
  <c r="AN145" s="1"/>
  <c r="V145"/>
  <c r="Z2965"/>
  <c r="AN2965" s="1"/>
  <c r="V2965"/>
  <c r="Z1858"/>
  <c r="AN1858" s="1"/>
  <c r="V1858"/>
  <c r="Z1480"/>
  <c r="AN1480" s="1"/>
  <c r="V1480"/>
  <c r="Z2952"/>
  <c r="AN2952" s="1"/>
  <c r="V2952"/>
  <c r="Z1092"/>
  <c r="AN1092" s="1"/>
  <c r="V1092"/>
  <c r="Z1796"/>
  <c r="AN1796" s="1"/>
  <c r="V1796"/>
  <c r="Z903"/>
  <c r="AN903" s="1"/>
  <c r="V903"/>
  <c r="Z35"/>
  <c r="AN35" s="1"/>
  <c r="V35"/>
  <c r="Z2083"/>
  <c r="AN2083" s="1"/>
  <c r="V2083"/>
  <c r="Z2693"/>
  <c r="AN2693" s="1"/>
  <c r="V2693"/>
  <c r="Z2762"/>
  <c r="AN2762" s="1"/>
  <c r="V2762"/>
  <c r="Z1271"/>
  <c r="AN1271" s="1"/>
  <c r="V1271"/>
  <c r="Z1356"/>
  <c r="AN1356" s="1"/>
  <c r="V1356"/>
  <c r="Z1868"/>
  <c r="AN1868" s="1"/>
  <c r="V1868"/>
  <c r="Z2252"/>
  <c r="AN2252" s="1"/>
  <c r="V2252"/>
  <c r="Z2540"/>
  <c r="AN2540" s="1"/>
  <c r="V2540"/>
  <c r="Z915"/>
  <c r="AN915" s="1"/>
  <c r="V915"/>
  <c r="Z382"/>
  <c r="AN382" s="1"/>
  <c r="V382"/>
  <c r="Z1045"/>
  <c r="AN1045" s="1"/>
  <c r="V1045"/>
  <c r="Z132"/>
  <c r="AN132" s="1"/>
  <c r="V132"/>
  <c r="Z644"/>
  <c r="AN644" s="1"/>
  <c r="V644"/>
  <c r="Z772"/>
  <c r="AN772" s="1"/>
  <c r="V772"/>
  <c r="Z1444"/>
  <c r="AN1444" s="1"/>
  <c r="V1444"/>
  <c r="Z337"/>
  <c r="AN337" s="1"/>
  <c r="V337"/>
  <c r="Z1173"/>
  <c r="AN1173" s="1"/>
  <c r="V1173"/>
  <c r="Z1653"/>
  <c r="AN1653" s="1"/>
  <c r="V1653"/>
  <c r="Z2037"/>
  <c r="AN2037" s="1"/>
  <c r="V2037"/>
  <c r="Z2549"/>
  <c r="AN2549" s="1"/>
  <c r="V2549"/>
  <c r="Z954"/>
  <c r="AN954" s="1"/>
  <c r="V954"/>
  <c r="Z2522"/>
  <c r="AN2522" s="1"/>
  <c r="V2522"/>
  <c r="Z104"/>
  <c r="AN104" s="1"/>
  <c r="V104"/>
  <c r="Z680"/>
  <c r="AN680" s="1"/>
  <c r="V680"/>
  <c r="Z1288"/>
  <c r="AN1288" s="1"/>
  <c r="V1288"/>
  <c r="Z1800"/>
  <c r="AN1800" s="1"/>
  <c r="V1800"/>
  <c r="Z2344"/>
  <c r="AN2344" s="1"/>
  <c r="V2344"/>
  <c r="Z2760"/>
  <c r="AN2760" s="1"/>
  <c r="V2760"/>
  <c r="Z1892"/>
  <c r="AN1892" s="1"/>
  <c r="V1892"/>
  <c r="Z2404"/>
  <c r="AN2404" s="1"/>
  <c r="V2404"/>
  <c r="Z2948"/>
  <c r="AN2948" s="1"/>
  <c r="V2948"/>
  <c r="Z44"/>
  <c r="AN44" s="1"/>
  <c r="V44"/>
  <c r="Z588"/>
  <c r="AN588" s="1"/>
  <c r="V588"/>
  <c r="Z2412"/>
  <c r="AN2412" s="1"/>
  <c r="V2412"/>
  <c r="Z981"/>
  <c r="AN981" s="1"/>
  <c r="V981"/>
  <c r="Z698"/>
  <c r="AN698" s="1"/>
  <c r="V698"/>
  <c r="Z86"/>
  <c r="AN86" s="1"/>
  <c r="V86"/>
  <c r="Z552"/>
  <c r="AN552" s="1"/>
  <c r="V552"/>
  <c r="Z2216"/>
  <c r="AN2216" s="1"/>
  <c r="V2216"/>
  <c r="Z2276"/>
  <c r="AN2276" s="1"/>
  <c r="V2276"/>
  <c r="Z2788"/>
  <c r="AN2788" s="1"/>
  <c r="V2788"/>
  <c r="Z972"/>
  <c r="AN972" s="1"/>
  <c r="V972"/>
  <c r="Z195"/>
  <c r="AN195" s="1"/>
  <c r="V195"/>
  <c r="Z2531"/>
  <c r="AN2531" s="1"/>
  <c r="V2531"/>
  <c r="Z1386"/>
  <c r="AN1386" s="1"/>
  <c r="V1386"/>
  <c r="Z579"/>
  <c r="AN579" s="1"/>
  <c r="V579"/>
  <c r="Z2851"/>
  <c r="AN2851" s="1"/>
  <c r="V2851"/>
  <c r="Z741"/>
  <c r="AN741" s="1"/>
  <c r="V741"/>
  <c r="Z1157"/>
  <c r="AN1157" s="1"/>
  <c r="V1157"/>
  <c r="Z1669"/>
  <c r="AN1669" s="1"/>
  <c r="V1669"/>
  <c r="Z356"/>
  <c r="AN356" s="1"/>
  <c r="V356"/>
  <c r="Z1557"/>
  <c r="AN1557" s="1"/>
  <c r="V1557"/>
  <c r="Z2453"/>
  <c r="AN2453" s="1"/>
  <c r="V2453"/>
  <c r="Z520"/>
  <c r="AN520" s="1"/>
  <c r="V520"/>
  <c r="Z2308"/>
  <c r="AN2308" s="1"/>
  <c r="V2308"/>
  <c r="Z2820"/>
  <c r="AN2820" s="1"/>
  <c r="V2820"/>
  <c r="Z2682"/>
  <c r="AN2682" s="1"/>
  <c r="V2682"/>
  <c r="Z172"/>
  <c r="AN172" s="1"/>
  <c r="V172"/>
  <c r="Z183"/>
  <c r="AN183" s="1"/>
  <c r="V183"/>
  <c r="Z494"/>
  <c r="AN494" s="1"/>
  <c r="V494"/>
  <c r="Z14"/>
  <c r="AN14" s="1"/>
  <c r="V14"/>
  <c r="Z82"/>
  <c r="AN82" s="1"/>
  <c r="V82"/>
  <c r="Z1647"/>
  <c r="AN1647" s="1"/>
  <c r="V1647"/>
  <c r="Z257"/>
  <c r="AN257" s="1"/>
  <c r="V257"/>
  <c r="Z2181"/>
  <c r="AN2181" s="1"/>
  <c r="V2181"/>
  <c r="Z377"/>
  <c r="AN377" s="1"/>
  <c r="V377"/>
  <c r="Z2902"/>
  <c r="AN2902" s="1"/>
  <c r="V2902"/>
  <c r="Z2067"/>
  <c r="AN2067" s="1"/>
  <c r="V2067"/>
  <c r="Z2579"/>
  <c r="AN2579" s="1"/>
  <c r="V2579"/>
  <c r="Z2074"/>
  <c r="AN2074" s="1"/>
  <c r="V2074"/>
  <c r="Z2930"/>
  <c r="AN2930" s="1"/>
  <c r="V2930"/>
  <c r="Z886"/>
  <c r="AN886" s="1"/>
  <c r="V886"/>
  <c r="Z1790"/>
  <c r="AN1790" s="1"/>
  <c r="V1790"/>
  <c r="Z2814"/>
  <c r="AN2814" s="1"/>
  <c r="V2814"/>
  <c r="Z849"/>
  <c r="AN849" s="1"/>
  <c r="V849"/>
  <c r="Z1361"/>
  <c r="AN1361" s="1"/>
  <c r="V1361"/>
  <c r="Z1569"/>
  <c r="AN1569" s="1"/>
  <c r="V1569"/>
  <c r="Z1649"/>
  <c r="AN1649" s="1"/>
  <c r="V1649"/>
  <c r="Z2361"/>
  <c r="AN2361" s="1"/>
  <c r="V2361"/>
  <c r="Z2617"/>
  <c r="AN2617" s="1"/>
  <c r="V2617"/>
  <c r="Z2873"/>
  <c r="AN2873" s="1"/>
  <c r="V2873"/>
  <c r="Z2066"/>
  <c r="AN2066" s="1"/>
  <c r="V2066"/>
  <c r="Z2538"/>
  <c r="AN2538" s="1"/>
  <c r="V2538"/>
  <c r="Z2831"/>
  <c r="AN2831" s="1"/>
  <c r="V2831"/>
  <c r="Z2662"/>
  <c r="AN2662" s="1"/>
  <c r="V2662"/>
  <c r="Z347"/>
  <c r="AN347" s="1"/>
  <c r="V347"/>
  <c r="Z859"/>
  <c r="AN859" s="1"/>
  <c r="V859"/>
  <c r="Z1371"/>
  <c r="AN1371" s="1"/>
  <c r="V1371"/>
  <c r="Z1883"/>
  <c r="AN1883" s="1"/>
  <c r="V1883"/>
  <c r="Z2395"/>
  <c r="AN2395" s="1"/>
  <c r="V2395"/>
  <c r="Z2907"/>
  <c r="AN2907" s="1"/>
  <c r="V2907"/>
  <c r="Z2514"/>
  <c r="AN2514" s="1"/>
  <c r="V2514"/>
  <c r="Z1359"/>
  <c r="AN1359" s="1"/>
  <c r="V1359"/>
  <c r="Z2375"/>
  <c r="AN2375" s="1"/>
  <c r="V2375"/>
  <c r="Z1302"/>
  <c r="AN1302" s="1"/>
  <c r="V1302"/>
  <c r="Z1537"/>
  <c r="AN1537" s="1"/>
  <c r="V1537"/>
  <c r="Z2097"/>
  <c r="AN2097" s="1"/>
  <c r="V2097"/>
  <c r="Z2353"/>
  <c r="AN2353" s="1"/>
  <c r="V2353"/>
  <c r="Z2993"/>
  <c r="AN2993" s="1"/>
  <c r="V2993"/>
  <c r="Z598"/>
  <c r="AN598" s="1"/>
  <c r="V598"/>
  <c r="Z171"/>
  <c r="AN171" s="1"/>
  <c r="V171"/>
  <c r="Z1131"/>
  <c r="AN1131" s="1"/>
  <c r="V1131"/>
  <c r="Z2187"/>
  <c r="AN2187" s="1"/>
  <c r="V2187"/>
  <c r="Z2170"/>
  <c r="AN2170" s="1"/>
  <c r="V2170"/>
  <c r="Z1959"/>
  <c r="AN1959" s="1"/>
  <c r="V1959"/>
  <c r="Z112"/>
  <c r="AN112" s="1"/>
  <c r="V112"/>
  <c r="Z368"/>
  <c r="AN368" s="1"/>
  <c r="V368"/>
  <c r="Z624"/>
  <c r="AN624" s="1"/>
  <c r="V624"/>
  <c r="Z832"/>
  <c r="AN832" s="1"/>
  <c r="V832"/>
  <c r="Z1184"/>
  <c r="AN1184" s="1"/>
  <c r="V1184"/>
  <c r="Z1228"/>
  <c r="AN1228" s="1"/>
  <c r="V1228"/>
  <c r="Z2124"/>
  <c r="AN2124" s="1"/>
  <c r="V2124"/>
  <c r="Z2828"/>
  <c r="AN2828" s="1"/>
  <c r="V2828"/>
  <c r="Z2956"/>
  <c r="AN2956" s="1"/>
  <c r="V2956"/>
  <c r="Z1188"/>
  <c r="AN1188" s="1"/>
  <c r="V1188"/>
  <c r="Z1640"/>
  <c r="AN1640" s="1"/>
  <c r="V1640"/>
  <c r="Z578"/>
  <c r="AN578" s="1"/>
  <c r="V578"/>
  <c r="Z842"/>
  <c r="AN842" s="1"/>
  <c r="V842"/>
  <c r="Z2661"/>
  <c r="AN2661" s="1"/>
  <c r="V2661"/>
  <c r="Z2542"/>
  <c r="AN2542" s="1"/>
  <c r="V2542"/>
  <c r="Z138"/>
  <c r="AN138" s="1"/>
  <c r="V138"/>
  <c r="Z343"/>
  <c r="AN343" s="1"/>
  <c r="V343"/>
  <c r="Z2499"/>
  <c r="AN2499" s="1"/>
  <c r="V2499"/>
  <c r="Z858"/>
  <c r="AN858" s="1"/>
  <c r="V858"/>
  <c r="Z569"/>
  <c r="AN569" s="1"/>
  <c r="V569"/>
  <c r="Z633"/>
  <c r="AN633" s="1"/>
  <c r="V633"/>
  <c r="Z825"/>
  <c r="AN825" s="1"/>
  <c r="V825"/>
  <c r="Z889"/>
  <c r="AN889" s="1"/>
  <c r="V889"/>
  <c r="Z1878"/>
  <c r="AN1878" s="1"/>
  <c r="V1878"/>
  <c r="Z1105"/>
  <c r="AN1105" s="1"/>
  <c r="V1105"/>
  <c r="Z1100"/>
  <c r="AN1100" s="1"/>
  <c r="V1100"/>
  <c r="Z1612"/>
  <c r="AN1612" s="1"/>
  <c r="V1612"/>
  <c r="Z1996"/>
  <c r="AN1996" s="1"/>
  <c r="V1996"/>
  <c r="Z2700"/>
  <c r="AN2700" s="1"/>
  <c r="V2700"/>
  <c r="Z403"/>
  <c r="AN403" s="1"/>
  <c r="V403"/>
  <c r="Z126"/>
  <c r="AN126" s="1"/>
  <c r="V126"/>
  <c r="Z958"/>
  <c r="AN958" s="1"/>
  <c r="V958"/>
  <c r="Z1047"/>
  <c r="AN1047" s="1"/>
  <c r="V1047"/>
  <c r="Z388"/>
  <c r="AN388" s="1"/>
  <c r="V388"/>
  <c r="Z1060"/>
  <c r="AN1060" s="1"/>
  <c r="V1060"/>
  <c r="Z593"/>
  <c r="AN593" s="1"/>
  <c r="V593"/>
  <c r="Z1397"/>
  <c r="AN1397" s="1"/>
  <c r="V1397"/>
  <c r="Z1909"/>
  <c r="AN1909" s="1"/>
  <c r="V1909"/>
  <c r="Z2293"/>
  <c r="AN2293" s="1"/>
  <c r="V2293"/>
  <c r="Z2805"/>
  <c r="AN2805" s="1"/>
  <c r="V2805"/>
  <c r="Z2933"/>
  <c r="AN2933" s="1"/>
  <c r="V2933"/>
  <c r="Z378"/>
  <c r="AN378" s="1"/>
  <c r="V378"/>
  <c r="Z1530"/>
  <c r="AN1530" s="1"/>
  <c r="V1530"/>
  <c r="Z2175"/>
  <c r="AN2175" s="1"/>
  <c r="V2175"/>
  <c r="Z296"/>
  <c r="AN296" s="1"/>
  <c r="V296"/>
  <c r="Z424"/>
  <c r="AN424" s="1"/>
  <c r="V424"/>
  <c r="Z968"/>
  <c r="AN968" s="1"/>
  <c r="V968"/>
  <c r="Z1512"/>
  <c r="AN1512" s="1"/>
  <c r="V1512"/>
  <c r="Z2120"/>
  <c r="AN2120" s="1"/>
  <c r="V2120"/>
  <c r="Z2536"/>
  <c r="AN2536" s="1"/>
  <c r="V2536"/>
  <c r="Z2984"/>
  <c r="AN2984" s="1"/>
  <c r="V2984"/>
  <c r="Z1636"/>
  <c r="AN1636" s="1"/>
  <c r="V1636"/>
  <c r="Z2148"/>
  <c r="AN2148" s="1"/>
  <c r="V2148"/>
  <c r="Z2660"/>
  <c r="AN2660" s="1"/>
  <c r="V2660"/>
  <c r="Z375"/>
  <c r="AN375" s="1"/>
  <c r="V375"/>
  <c r="Z332"/>
  <c r="AN332" s="1"/>
  <c r="V332"/>
  <c r="Z844"/>
  <c r="AN844" s="1"/>
  <c r="V844"/>
  <c r="Z1614"/>
  <c r="AN1614" s="1"/>
  <c r="V1614"/>
  <c r="Z1171"/>
  <c r="AN1171" s="1"/>
  <c r="V1171"/>
  <c r="Z575"/>
  <c r="AN575" s="1"/>
  <c r="V575"/>
  <c r="Z1740"/>
  <c r="AN1740" s="1"/>
  <c r="V1740"/>
  <c r="Z659"/>
  <c r="AN659" s="1"/>
  <c r="V659"/>
  <c r="Z516"/>
  <c r="AN516" s="1"/>
  <c r="V516"/>
  <c r="Z113"/>
  <c r="AN113" s="1"/>
  <c r="V113"/>
  <c r="Z209"/>
  <c r="AN209" s="1"/>
  <c r="V209"/>
  <c r="Z1786"/>
  <c r="AN1786" s="1"/>
  <c r="V1786"/>
  <c r="Z1128"/>
  <c r="AN1128" s="1"/>
  <c r="V1128"/>
  <c r="Z887"/>
  <c r="AN887" s="1"/>
  <c r="V887"/>
  <c r="Z460"/>
  <c r="AN460" s="1"/>
  <c r="V460"/>
  <c r="Z775"/>
  <c r="AN775" s="1"/>
  <c r="V775"/>
  <c r="Z398"/>
  <c r="AN398" s="1"/>
  <c r="V398"/>
  <c r="Z53"/>
  <c r="AN53" s="1"/>
  <c r="V53"/>
  <c r="Z309"/>
  <c r="AN309" s="1"/>
  <c r="V309"/>
  <c r="Z757"/>
  <c r="AN757" s="1"/>
  <c r="V757"/>
  <c r="Z1284"/>
  <c r="AN1284" s="1"/>
  <c r="V1284"/>
  <c r="Z762"/>
  <c r="AN762" s="1"/>
  <c r="V762"/>
  <c r="Z1791"/>
  <c r="AN1791" s="1"/>
  <c r="V1791"/>
  <c r="Z72"/>
  <c r="AN72" s="1"/>
  <c r="V72"/>
  <c r="Z1000"/>
  <c r="AN1000" s="1"/>
  <c r="V1000"/>
  <c r="Z1928"/>
  <c r="AN1928" s="1"/>
  <c r="V1928"/>
  <c r="Z2504"/>
  <c r="AN2504" s="1"/>
  <c r="V2504"/>
  <c r="Z684"/>
  <c r="AN684" s="1"/>
  <c r="V684"/>
  <c r="Z1836"/>
  <c r="AN1836" s="1"/>
  <c r="V1836"/>
  <c r="Z2796"/>
  <c r="AN2796" s="1"/>
  <c r="V2796"/>
  <c r="Z2287"/>
  <c r="AN2287" s="1"/>
  <c r="V2287"/>
  <c r="Z554"/>
  <c r="AN554" s="1"/>
  <c r="V554"/>
  <c r="Z1509"/>
  <c r="AN1509" s="1"/>
  <c r="V1509"/>
  <c r="Z2021"/>
  <c r="AN2021" s="1"/>
  <c r="V2021"/>
  <c r="Z585"/>
  <c r="AN585" s="1"/>
  <c r="V585"/>
  <c r="Z1081"/>
  <c r="AN1081" s="1"/>
  <c r="V1081"/>
  <c r="Z1484"/>
  <c r="AN1484" s="1"/>
  <c r="V1484"/>
  <c r="Z990"/>
  <c r="AN990" s="1"/>
  <c r="V990"/>
  <c r="Z147"/>
  <c r="AN147" s="1"/>
  <c r="V147"/>
  <c r="Z542"/>
  <c r="AN542" s="1"/>
  <c r="V542"/>
  <c r="Z1109"/>
  <c r="AN1109" s="1"/>
  <c r="V1109"/>
  <c r="Z932"/>
  <c r="AN932" s="1"/>
  <c r="V932"/>
  <c r="Z465"/>
  <c r="AN465" s="1"/>
  <c r="V465"/>
  <c r="Z1269"/>
  <c r="AN1269" s="1"/>
  <c r="V1269"/>
  <c r="Z1781"/>
  <c r="AN1781" s="1"/>
  <c r="V1781"/>
  <c r="Z2165"/>
  <c r="AN2165" s="1"/>
  <c r="V2165"/>
  <c r="Z2677"/>
  <c r="AN2677" s="1"/>
  <c r="V2677"/>
  <c r="Z122"/>
  <c r="AN122" s="1"/>
  <c r="V122"/>
  <c r="Z1146"/>
  <c r="AN1146" s="1"/>
  <c r="V1146"/>
  <c r="Z1663"/>
  <c r="AN1663" s="1"/>
  <c r="V1663"/>
  <c r="Z840"/>
  <c r="AN840" s="1"/>
  <c r="V840"/>
  <c r="Z1416"/>
  <c r="AN1416" s="1"/>
  <c r="V1416"/>
  <c r="Z1960"/>
  <c r="AN1960" s="1"/>
  <c r="V1960"/>
  <c r="Z2440"/>
  <c r="AN2440" s="1"/>
  <c r="V2440"/>
  <c r="Z2888"/>
  <c r="AN2888" s="1"/>
  <c r="V2888"/>
  <c r="Z676"/>
  <c r="AN676" s="1"/>
  <c r="V676"/>
  <c r="Z1156"/>
  <c r="AN1156" s="1"/>
  <c r="V1156"/>
  <c r="Z2020"/>
  <c r="AN2020" s="1"/>
  <c r="V2020"/>
  <c r="Z2532"/>
  <c r="AN2532" s="1"/>
  <c r="V2532"/>
  <c r="Z2362"/>
  <c r="AN2362" s="1"/>
  <c r="V2362"/>
  <c r="Z204"/>
  <c r="AN204" s="1"/>
  <c r="V204"/>
  <c r="Z716"/>
  <c r="AN716" s="1"/>
  <c r="V716"/>
  <c r="Z2186"/>
  <c r="AN2186" s="1"/>
  <c r="V2186"/>
  <c r="Z55"/>
  <c r="AN55" s="1"/>
  <c r="V55"/>
  <c r="Z750"/>
  <c r="AN750" s="1"/>
  <c r="V750"/>
  <c r="Z258"/>
  <c r="AN258" s="1"/>
  <c r="V258"/>
  <c r="Z834"/>
  <c r="AN834" s="1"/>
  <c r="V834"/>
  <c r="Z1287"/>
  <c r="AN1287" s="1"/>
  <c r="V1287"/>
  <c r="Z1006"/>
  <c r="AN1006" s="1"/>
  <c r="V1006"/>
  <c r="Z1806"/>
  <c r="AN1806" s="1"/>
  <c r="V1806"/>
  <c r="Z882"/>
  <c r="AN882" s="1"/>
  <c r="V882"/>
  <c r="Z167"/>
  <c r="AN167" s="1"/>
  <c r="V167"/>
  <c r="Z2798"/>
  <c r="AN2798" s="1"/>
  <c r="V2798"/>
  <c r="Z498"/>
  <c r="AN498" s="1"/>
  <c r="V498"/>
  <c r="Z2479"/>
  <c r="AN2479" s="1"/>
  <c r="V2479"/>
  <c r="Z1450"/>
  <c r="AN1450" s="1"/>
  <c r="V1450"/>
  <c r="Z739"/>
  <c r="AN739" s="1"/>
  <c r="V739"/>
  <c r="Z735"/>
  <c r="AN735" s="1"/>
  <c r="V735"/>
  <c r="Z95"/>
  <c r="AN95" s="1"/>
  <c r="V95"/>
  <c r="Z1059"/>
  <c r="AN1059" s="1"/>
  <c r="V1059"/>
  <c r="Z2314"/>
  <c r="AN2314" s="1"/>
  <c r="V2314"/>
  <c r="Z1503"/>
  <c r="AN1503" s="1"/>
  <c r="V1503"/>
  <c r="Z133"/>
  <c r="AN133" s="1"/>
  <c r="V133"/>
  <c r="Z485"/>
  <c r="AN485" s="1"/>
  <c r="V485"/>
  <c r="Z869"/>
  <c r="AN869" s="1"/>
  <c r="V869"/>
  <c r="Z225"/>
  <c r="AN225" s="1"/>
  <c r="V225"/>
  <c r="Z353"/>
  <c r="AN353" s="1"/>
  <c r="V353"/>
  <c r="Z1285"/>
  <c r="AN1285" s="1"/>
  <c r="V1285"/>
  <c r="Z1797"/>
  <c r="AN1797" s="1"/>
  <c r="V1797"/>
  <c r="Z2149"/>
  <c r="AN2149" s="1"/>
  <c r="V2149"/>
  <c r="Z2277"/>
  <c r="AN2277" s="1"/>
  <c r="V2277"/>
  <c r="Z2789"/>
  <c r="AN2789" s="1"/>
  <c r="V2789"/>
  <c r="Z154"/>
  <c r="AN154" s="1"/>
  <c r="V154"/>
  <c r="Z2602"/>
  <c r="AN2602" s="1"/>
  <c r="V2602"/>
  <c r="Z373"/>
  <c r="AN373" s="1"/>
  <c r="V373"/>
  <c r="Z629"/>
  <c r="AN629" s="1"/>
  <c r="V629"/>
  <c r="Z821"/>
  <c r="AN821" s="1"/>
  <c r="V821"/>
  <c r="Z36"/>
  <c r="AN36" s="1"/>
  <c r="V36"/>
  <c r="Z484"/>
  <c r="AN484" s="1"/>
  <c r="V484"/>
  <c r="Z1508"/>
  <c r="AN1508" s="1"/>
  <c r="V1508"/>
  <c r="Z305"/>
  <c r="AN305" s="1"/>
  <c r="V305"/>
  <c r="Z1141"/>
  <c r="AN1141" s="1"/>
  <c r="V1141"/>
  <c r="Z1685"/>
  <c r="AN1685" s="1"/>
  <c r="V1685"/>
  <c r="Z2069"/>
  <c r="AN2069" s="1"/>
  <c r="V2069"/>
  <c r="Z2581"/>
  <c r="AN2581" s="1"/>
  <c r="V2581"/>
  <c r="Z1338"/>
  <c r="AN1338" s="1"/>
  <c r="V1338"/>
  <c r="Z2303"/>
  <c r="AN2303" s="1"/>
  <c r="V2303"/>
  <c r="Z648"/>
  <c r="AN648" s="1"/>
  <c r="V648"/>
  <c r="Z1096"/>
  <c r="AN1096" s="1"/>
  <c r="V1096"/>
  <c r="Z1608"/>
  <c r="AN1608" s="1"/>
  <c r="V1608"/>
  <c r="Z2024"/>
  <c r="AN2024" s="1"/>
  <c r="V2024"/>
  <c r="Z2664"/>
  <c r="AN2664" s="1"/>
  <c r="V2664"/>
  <c r="Z1316"/>
  <c r="AN1316" s="1"/>
  <c r="V1316"/>
  <c r="Z1924"/>
  <c r="AN1924" s="1"/>
  <c r="V1924"/>
  <c r="Z2436"/>
  <c r="AN2436" s="1"/>
  <c r="V2436"/>
  <c r="Z2916"/>
  <c r="AN2916" s="1"/>
  <c r="V2916"/>
  <c r="Z247"/>
  <c r="AN247" s="1"/>
  <c r="V247"/>
  <c r="Z300"/>
  <c r="AN300" s="1"/>
  <c r="V300"/>
  <c r="Z812"/>
  <c r="AN812" s="1"/>
  <c r="V812"/>
  <c r="Z2092"/>
  <c r="AN2092" s="1"/>
  <c r="V2092"/>
  <c r="Z703"/>
  <c r="AN703" s="1"/>
  <c r="V703"/>
  <c r="Z1150"/>
  <c r="AN1150" s="1"/>
  <c r="V1150"/>
  <c r="Z194"/>
  <c r="AN194" s="1"/>
  <c r="V194"/>
  <c r="Z898"/>
  <c r="AN898" s="1"/>
  <c r="V898"/>
  <c r="Z1415"/>
  <c r="AN1415" s="1"/>
  <c r="V1415"/>
  <c r="Z1934"/>
  <c r="AN1934" s="1"/>
  <c r="V1934"/>
  <c r="Z754"/>
  <c r="AN754" s="1"/>
  <c r="V754"/>
  <c r="Z658"/>
  <c r="AN658" s="1"/>
  <c r="V658"/>
  <c r="Z1002"/>
  <c r="AN1002" s="1"/>
  <c r="V1002"/>
  <c r="Z611"/>
  <c r="AN611" s="1"/>
  <c r="V611"/>
  <c r="Z2659"/>
  <c r="AN2659" s="1"/>
  <c r="V2659"/>
  <c r="Z714"/>
  <c r="AN714" s="1"/>
  <c r="V714"/>
  <c r="Z87"/>
  <c r="AN87" s="1"/>
  <c r="V87"/>
  <c r="Z229"/>
  <c r="AN229" s="1"/>
  <c r="V229"/>
  <c r="Z773"/>
  <c r="AN773" s="1"/>
  <c r="V773"/>
  <c r="Z385"/>
  <c r="AN385" s="1"/>
  <c r="V385"/>
  <c r="Z1125"/>
  <c r="AN1125" s="1"/>
  <c r="V1125"/>
  <c r="Z1637"/>
  <c r="AN1637" s="1"/>
  <c r="V1637"/>
  <c r="Z2309"/>
  <c r="AN2309" s="1"/>
  <c r="V2309"/>
  <c r="Z2821"/>
  <c r="AN2821" s="1"/>
  <c r="V2821"/>
  <c r="Z90"/>
  <c r="AN90" s="1"/>
  <c r="V90"/>
  <c r="Z1178"/>
  <c r="AN1178" s="1"/>
  <c r="V1178"/>
  <c r="Z1983"/>
  <c r="AN1983" s="1"/>
  <c r="V1983"/>
  <c r="Z73"/>
  <c r="AN73" s="1"/>
  <c r="V73"/>
  <c r="Z297"/>
  <c r="AN297" s="1"/>
  <c r="V297"/>
  <c r="Z393"/>
  <c r="AN393" s="1"/>
  <c r="V393"/>
  <c r="Z681"/>
  <c r="AN681" s="1"/>
  <c r="V681"/>
  <c r="Z185"/>
  <c r="AN185" s="1"/>
  <c r="V185"/>
  <c r="Z249"/>
  <c r="AN249" s="1"/>
  <c r="V249"/>
  <c r="Z2134"/>
  <c r="AN2134" s="1"/>
  <c r="V2134"/>
  <c r="Z1683"/>
  <c r="AN1683" s="1"/>
  <c r="V1683"/>
  <c r="Z2195"/>
  <c r="AN2195" s="1"/>
  <c r="V2195"/>
  <c r="Z2707"/>
  <c r="AN2707" s="1"/>
  <c r="V2707"/>
  <c r="Z2506"/>
  <c r="AN2506" s="1"/>
  <c r="V2506"/>
  <c r="Z1286"/>
  <c r="AN1286" s="1"/>
  <c r="V1286"/>
  <c r="Z2046"/>
  <c r="AN2046" s="1"/>
  <c r="V2046"/>
  <c r="Z705"/>
  <c r="AN705" s="1"/>
  <c r="V705"/>
  <c r="Z913"/>
  <c r="AN913" s="1"/>
  <c r="V913"/>
  <c r="Z1169"/>
  <c r="AN1169" s="1"/>
  <c r="V1169"/>
  <c r="Z1425"/>
  <c r="AN1425" s="1"/>
  <c r="V1425"/>
  <c r="Z1145"/>
  <c r="AN1145" s="1"/>
  <c r="V1145"/>
  <c r="Z1337"/>
  <c r="AN1337" s="1"/>
  <c r="V1337"/>
  <c r="Z1401"/>
  <c r="AN1401" s="1"/>
  <c r="V1401"/>
  <c r="Z1593"/>
  <c r="AN1593" s="1"/>
  <c r="V1593"/>
  <c r="Z1657"/>
  <c r="AN1657" s="1"/>
  <c r="V1657"/>
  <c r="Z1849"/>
  <c r="AN1849" s="1"/>
  <c r="V1849"/>
  <c r="Z1913"/>
  <c r="AN1913" s="1"/>
  <c r="V1913"/>
  <c r="Z2105"/>
  <c r="AN2105" s="1"/>
  <c r="V2105"/>
  <c r="Z2169"/>
  <c r="AN2169" s="1"/>
  <c r="V2169"/>
  <c r="Z2425"/>
  <c r="AN2425" s="1"/>
  <c r="V2425"/>
  <c r="Z2681"/>
  <c r="AN2681" s="1"/>
  <c r="V2681"/>
  <c r="Z2937"/>
  <c r="AN2937" s="1"/>
  <c r="V2937"/>
  <c r="Z15"/>
  <c r="AN15" s="1"/>
  <c r="V15"/>
  <c r="Z102"/>
  <c r="AN102" s="1"/>
  <c r="V102"/>
  <c r="Z1630"/>
  <c r="AN1630" s="1"/>
  <c r="V1630"/>
  <c r="Z1894"/>
  <c r="AN1894" s="1"/>
  <c r="V1894"/>
  <c r="Z2918"/>
  <c r="AN2918" s="1"/>
  <c r="V2918"/>
  <c r="Z475"/>
  <c r="AN475" s="1"/>
  <c r="V475"/>
  <c r="Z987"/>
  <c r="AN987" s="1"/>
  <c r="V987"/>
  <c r="Z1499"/>
  <c r="AN1499" s="1"/>
  <c r="V1499"/>
  <c r="Z2011"/>
  <c r="AN2011" s="1"/>
  <c r="V2011"/>
  <c r="Z2523"/>
  <c r="AN2523" s="1"/>
  <c r="V2523"/>
  <c r="Z1978"/>
  <c r="AN1978" s="1"/>
  <c r="V1978"/>
  <c r="Z2834"/>
  <c r="AN2834" s="1"/>
  <c r="V2834"/>
  <c r="Z335"/>
  <c r="AN335" s="1"/>
  <c r="V335"/>
  <c r="Z1615"/>
  <c r="AN1615" s="1"/>
  <c r="V1615"/>
  <c r="Z2631"/>
  <c r="AN2631" s="1"/>
  <c r="V2631"/>
  <c r="Z1558"/>
  <c r="AN1558" s="1"/>
  <c r="V1558"/>
  <c r="Z1745"/>
  <c r="AN1745" s="1"/>
  <c r="V1745"/>
  <c r="Z2417"/>
  <c r="AN2417" s="1"/>
  <c r="V2417"/>
  <c r="Z2657"/>
  <c r="AN2657" s="1"/>
  <c r="V2657"/>
  <c r="Z2753"/>
  <c r="AN2753" s="1"/>
  <c r="V2753"/>
  <c r="Z1798"/>
  <c r="AN1798" s="1"/>
  <c r="V1798"/>
  <c r="Z395"/>
  <c r="AN395" s="1"/>
  <c r="V395"/>
  <c r="Z1419"/>
  <c r="AN1419" s="1"/>
  <c r="V1419"/>
  <c r="Z2411"/>
  <c r="AN2411" s="1"/>
  <c r="V2411"/>
  <c r="Z2471"/>
  <c r="AN2471" s="1"/>
  <c r="V2471"/>
  <c r="Z176"/>
  <c r="AN176" s="1"/>
  <c r="V176"/>
  <c r="Z432"/>
  <c r="AN432" s="1"/>
  <c r="V432"/>
  <c r="Z688"/>
  <c r="AN688" s="1"/>
  <c r="V688"/>
  <c r="Z896"/>
  <c r="AN896" s="1"/>
  <c r="V896"/>
  <c r="Z976"/>
  <c r="AN976" s="1"/>
  <c r="V976"/>
  <c r="Z1312"/>
  <c r="AN1312" s="1"/>
  <c r="V1312"/>
  <c r="Z1808"/>
  <c r="AN1808" s="1"/>
  <c r="V1808"/>
  <c r="Z2272"/>
  <c r="AN2272" s="1"/>
  <c r="V2272"/>
  <c r="Z2912"/>
  <c r="AN2912" s="1"/>
  <c r="V2912"/>
  <c r="Z29"/>
  <c r="AN29" s="1"/>
  <c r="V29"/>
  <c r="Z2769"/>
  <c r="AN2769" s="1"/>
  <c r="V2769"/>
  <c r="Z1650"/>
  <c r="AN1650" s="1"/>
  <c r="V1650"/>
  <c r="Z2106"/>
  <c r="AN2106" s="1"/>
  <c r="V2106"/>
  <c r="Z1598"/>
  <c r="AN1598" s="1"/>
  <c r="V1598"/>
  <c r="Z2118"/>
  <c r="AN2118" s="1"/>
  <c r="V2118"/>
  <c r="Z619"/>
  <c r="AN619" s="1"/>
  <c r="V619"/>
  <c r="Z1675"/>
  <c r="AN1675" s="1"/>
  <c r="V1675"/>
  <c r="Z2763"/>
  <c r="AN2763" s="1"/>
  <c r="V2763"/>
  <c r="Z2866"/>
  <c r="AN2866" s="1"/>
  <c r="V2866"/>
  <c r="Z623"/>
  <c r="AN623" s="1"/>
  <c r="V623"/>
  <c r="Z2983"/>
  <c r="AN2983" s="1"/>
  <c r="V2983"/>
  <c r="Z1568"/>
  <c r="AN1568" s="1"/>
  <c r="V1568"/>
  <c r="Z2240"/>
  <c r="AN2240" s="1"/>
  <c r="V2240"/>
  <c r="Z2736"/>
  <c r="AN2736" s="1"/>
  <c r="V2736"/>
  <c r="Z45"/>
  <c r="AN45" s="1"/>
  <c r="V45"/>
  <c r="Z48"/>
  <c r="AN48" s="1"/>
  <c r="V48"/>
  <c r="Z829"/>
  <c r="AN829" s="1"/>
  <c r="V829"/>
  <c r="Z1373"/>
  <c r="AN1373" s="1"/>
  <c r="V1373"/>
  <c r="Z2045"/>
  <c r="AN2045" s="1"/>
  <c r="V2045"/>
  <c r="Z2573"/>
  <c r="AN2573" s="1"/>
  <c r="V2573"/>
  <c r="Z2271"/>
  <c r="AN2271" s="1"/>
  <c r="V2271"/>
  <c r="Z2742"/>
  <c r="AN2742" s="1"/>
  <c r="V2742"/>
  <c r="Z342"/>
  <c r="AN342" s="1"/>
  <c r="V342"/>
  <c r="Z2654"/>
  <c r="AN2654" s="1"/>
  <c r="V2654"/>
  <c r="Z413"/>
  <c r="AN413" s="1"/>
  <c r="V413"/>
  <c r="Z669"/>
  <c r="AN669" s="1"/>
  <c r="V669"/>
  <c r="Z1533"/>
  <c r="AN1533" s="1"/>
  <c r="V1533"/>
  <c r="Z2157"/>
  <c r="AN2157" s="1"/>
  <c r="V2157"/>
  <c r="Z2669"/>
  <c r="AN2669" s="1"/>
  <c r="V2669"/>
  <c r="Z2911"/>
  <c r="AN2911" s="1"/>
  <c r="V2911"/>
  <c r="Z2166"/>
  <c r="AN2166" s="1"/>
  <c r="V2166"/>
  <c r="Z2614"/>
  <c r="AN2614" s="1"/>
  <c r="V2614"/>
  <c r="Z2583"/>
  <c r="AN2583" s="1"/>
  <c r="V2583"/>
  <c r="Z937"/>
  <c r="AN937" s="1"/>
  <c r="V937"/>
  <c r="Z1942"/>
  <c r="AN1942" s="1"/>
  <c r="V1942"/>
  <c r="Z2099"/>
  <c r="AN2099" s="1"/>
  <c r="V2099"/>
  <c r="Z2611"/>
  <c r="AN2611" s="1"/>
  <c r="V2611"/>
  <c r="Z1222"/>
  <c r="AN1222" s="1"/>
  <c r="V1222"/>
  <c r="Z1982"/>
  <c r="AN1982" s="1"/>
  <c r="V1982"/>
  <c r="Z10"/>
  <c r="AN10" s="1"/>
  <c r="Z897"/>
  <c r="AN897" s="1"/>
  <c r="V897"/>
  <c r="Z1153"/>
  <c r="AN1153" s="1"/>
  <c r="V1153"/>
  <c r="Z1409"/>
  <c r="AN1409" s="1"/>
  <c r="V1409"/>
  <c r="Z1729"/>
  <c r="AN1729" s="1"/>
  <c r="V1729"/>
  <c r="Z2017"/>
  <c r="AN2017" s="1"/>
  <c r="V2017"/>
  <c r="Z1129"/>
  <c r="AN1129" s="1"/>
  <c r="V1129"/>
  <c r="Z1385"/>
  <c r="AN1385" s="1"/>
  <c r="V1385"/>
  <c r="Z1641"/>
  <c r="AN1641" s="1"/>
  <c r="V1641"/>
  <c r="Z1897"/>
  <c r="AN1897" s="1"/>
  <c r="V1897"/>
  <c r="Z2153"/>
  <c r="AN2153" s="1"/>
  <c r="V2153"/>
  <c r="Z2409"/>
  <c r="AN2409" s="1"/>
  <c r="V2409"/>
  <c r="Z2665"/>
  <c r="AN2665" s="1"/>
  <c r="V2665"/>
  <c r="Z2921"/>
  <c r="AN2921" s="1"/>
  <c r="V2921"/>
  <c r="Z2138"/>
  <c r="AN2138" s="1"/>
  <c r="V2138"/>
  <c r="Z2255"/>
  <c r="AN2255" s="1"/>
  <c r="V2255"/>
  <c r="Z694"/>
  <c r="AN694" s="1"/>
  <c r="V694"/>
  <c r="Z216"/>
  <c r="AN216" s="1"/>
  <c r="V216"/>
  <c r="Z408"/>
  <c r="AN408" s="1"/>
  <c r="V408"/>
  <c r="Z664"/>
  <c r="AN664" s="1"/>
  <c r="V664"/>
  <c r="Z984"/>
  <c r="AN984" s="1"/>
  <c r="V984"/>
  <c r="Z1240"/>
  <c r="AN1240" s="1"/>
  <c r="V1240"/>
  <c r="Z1496"/>
  <c r="AN1496" s="1"/>
  <c r="V1496"/>
  <c r="Z1752"/>
  <c r="AN1752" s="1"/>
  <c r="V1752"/>
  <c r="Z2008"/>
  <c r="AN2008" s="1"/>
  <c r="V2008"/>
  <c r="Z2264"/>
  <c r="AN2264" s="1"/>
  <c r="V2264"/>
  <c r="Z2520"/>
  <c r="AN2520" s="1"/>
  <c r="V2520"/>
  <c r="Z2776"/>
  <c r="AN2776" s="1"/>
  <c r="V2776"/>
  <c r="Z20"/>
  <c r="AN20" s="1"/>
  <c r="V20"/>
  <c r="Z212"/>
  <c r="AN212" s="1"/>
  <c r="V212"/>
  <c r="Z276"/>
  <c r="AN276" s="1"/>
  <c r="V276"/>
  <c r="Z532"/>
  <c r="AN532" s="1"/>
  <c r="V532"/>
  <c r="Z788"/>
  <c r="AN788" s="1"/>
  <c r="V788"/>
  <c r="Z1044"/>
  <c r="AN1044" s="1"/>
  <c r="V1044"/>
  <c r="Z1300"/>
  <c r="AN1300" s="1"/>
  <c r="V1300"/>
  <c r="Z1556"/>
  <c r="AN1556" s="1"/>
  <c r="V1556"/>
  <c r="Z1812"/>
  <c r="AN1812" s="1"/>
  <c r="V1812"/>
  <c r="Z2068"/>
  <c r="AN2068" s="1"/>
  <c r="V2068"/>
  <c r="Z2260"/>
  <c r="AN2260" s="1"/>
  <c r="V2260"/>
  <c r="Z2516"/>
  <c r="AN2516" s="1"/>
  <c r="V2516"/>
  <c r="Z2772"/>
  <c r="AN2772" s="1"/>
  <c r="V2772"/>
  <c r="Z1050"/>
  <c r="AN1050" s="1"/>
  <c r="V1050"/>
  <c r="Z63"/>
  <c r="AN63" s="1"/>
  <c r="V63"/>
  <c r="Z60"/>
  <c r="AN60" s="1"/>
  <c r="V60"/>
  <c r="Z316"/>
  <c r="AN316" s="1"/>
  <c r="V316"/>
  <c r="Z572"/>
  <c r="AN572" s="1"/>
  <c r="V572"/>
  <c r="Z828"/>
  <c r="AN828" s="1"/>
  <c r="V828"/>
  <c r="Z1084"/>
  <c r="AN1084" s="1"/>
  <c r="V1084"/>
  <c r="Z1340"/>
  <c r="AN1340" s="1"/>
  <c r="V1340"/>
  <c r="Z1596"/>
  <c r="AN1596" s="1"/>
  <c r="V1596"/>
  <c r="Z1852"/>
  <c r="AN1852" s="1"/>
  <c r="V1852"/>
  <c r="Z2108"/>
  <c r="AN2108" s="1"/>
  <c r="V2108"/>
  <c r="Z2364"/>
  <c r="AN2364" s="1"/>
  <c r="V2364"/>
  <c r="Z2620"/>
  <c r="AN2620" s="1"/>
  <c r="V2620"/>
  <c r="Z2876"/>
  <c r="AN2876" s="1"/>
  <c r="V2876"/>
  <c r="Z1694"/>
  <c r="AN1694" s="1"/>
  <c r="V1694"/>
  <c r="Z1958"/>
  <c r="AN1958" s="1"/>
  <c r="V1958"/>
  <c r="Z2982"/>
  <c r="AN2982" s="1"/>
  <c r="V2982"/>
  <c r="Z507"/>
  <c r="AN507" s="1"/>
  <c r="V507"/>
  <c r="Z1196"/>
  <c r="AN1196" s="1"/>
  <c r="V1196"/>
  <c r="Z1964"/>
  <c r="AN1964" s="1"/>
  <c r="V1964"/>
  <c r="Z2572"/>
  <c r="AN2572" s="1"/>
  <c r="V2572"/>
  <c r="Z595"/>
  <c r="AN595" s="1"/>
  <c r="V595"/>
  <c r="Z878"/>
  <c r="AN878" s="1"/>
  <c r="V878"/>
  <c r="Z483"/>
  <c r="AN483" s="1"/>
  <c r="V483"/>
  <c r="Z2231"/>
  <c r="AN2231" s="1"/>
  <c r="V2231"/>
  <c r="Z2242"/>
  <c r="AN2242" s="1"/>
  <c r="V2242"/>
  <c r="Z1943"/>
  <c r="AN1943" s="1"/>
  <c r="V1943"/>
  <c r="Z2530"/>
  <c r="AN2530" s="1"/>
  <c r="V2530"/>
  <c r="Z2199"/>
  <c r="AN2199" s="1"/>
  <c r="V2199"/>
  <c r="Z2423"/>
  <c r="AN2423" s="1"/>
  <c r="V2423"/>
  <c r="Z1698"/>
  <c r="AN1698" s="1"/>
  <c r="V1698"/>
  <c r="Z1591"/>
  <c r="AN1591" s="1"/>
  <c r="V1591"/>
  <c r="Z2519"/>
  <c r="AN2519" s="1"/>
  <c r="V2519"/>
  <c r="Z478"/>
  <c r="AN478" s="1"/>
  <c r="V478"/>
  <c r="Z547"/>
  <c r="AN547" s="1"/>
  <c r="V547"/>
  <c r="Z1680"/>
  <c r="AN1680" s="1"/>
  <c r="V1680"/>
  <c r="Z2800"/>
  <c r="AN2800" s="1"/>
  <c r="V2800"/>
  <c r="Z269"/>
  <c r="AN269" s="1"/>
  <c r="V269"/>
  <c r="Z2577"/>
  <c r="AN2577" s="1"/>
  <c r="V2577"/>
  <c r="Z363"/>
  <c r="AN363" s="1"/>
  <c r="V363"/>
  <c r="Z1387"/>
  <c r="AN1387" s="1"/>
  <c r="V1387"/>
  <c r="Z2443"/>
  <c r="AN2443" s="1"/>
  <c r="V2443"/>
  <c r="Z2407"/>
  <c r="AN2407" s="1"/>
  <c r="V2407"/>
  <c r="Z64"/>
  <c r="AN64" s="1"/>
  <c r="V64"/>
  <c r="Z1008"/>
  <c r="AN1008" s="1"/>
  <c r="V1008"/>
  <c r="Z1440"/>
  <c r="AN1440" s="1"/>
  <c r="V1440"/>
  <c r="Z1952"/>
  <c r="AN1952" s="1"/>
  <c r="V1952"/>
  <c r="Z2112"/>
  <c r="AN2112" s="1"/>
  <c r="V2112"/>
  <c r="Z2608"/>
  <c r="AN2608" s="1"/>
  <c r="V2608"/>
  <c r="Z1261"/>
  <c r="AN1261" s="1"/>
  <c r="V1261"/>
  <c r="Z1789"/>
  <c r="AN1789" s="1"/>
  <c r="V1789"/>
  <c r="Z2445"/>
  <c r="AN2445" s="1"/>
  <c r="V2445"/>
  <c r="Z2941"/>
  <c r="AN2941" s="1"/>
  <c r="V2941"/>
  <c r="Z1759"/>
  <c r="AN1759" s="1"/>
  <c r="V1759"/>
  <c r="Z2102"/>
  <c r="AN2102" s="1"/>
  <c r="V2102"/>
  <c r="Z2690"/>
  <c r="AN2690" s="1"/>
  <c r="V2690"/>
  <c r="Z2647"/>
  <c r="AN2647" s="1"/>
  <c r="V2647"/>
  <c r="Z1950"/>
  <c r="AN1950" s="1"/>
  <c r="V1950"/>
  <c r="Z349"/>
  <c r="AN349" s="1"/>
  <c r="V349"/>
  <c r="Z605"/>
  <c r="AN605" s="1"/>
  <c r="V605"/>
  <c r="Z925"/>
  <c r="AN925" s="1"/>
  <c r="V925"/>
  <c r="Z1405"/>
  <c r="AN1405" s="1"/>
  <c r="V1405"/>
  <c r="Z1885"/>
  <c r="AN1885" s="1"/>
  <c r="V1885"/>
  <c r="Z2029"/>
  <c r="AN2029" s="1"/>
  <c r="V2029"/>
  <c r="Z2525"/>
  <c r="AN2525" s="1"/>
  <c r="V2525"/>
  <c r="Z2527"/>
  <c r="AN2527" s="1"/>
  <c r="V2527"/>
  <c r="Z1751"/>
  <c r="AN1751" s="1"/>
  <c r="V1751"/>
  <c r="Z1702"/>
  <c r="AN1702" s="1"/>
  <c r="V1702"/>
  <c r="Z2974"/>
  <c r="AN2974" s="1"/>
  <c r="V2974"/>
  <c r="Z873"/>
  <c r="AN873" s="1"/>
  <c r="V873"/>
  <c r="Z1174"/>
  <c r="AN1174" s="1"/>
  <c r="V1174"/>
  <c r="Z2710"/>
  <c r="AN2710" s="1"/>
  <c r="V2710"/>
  <c r="Z1971"/>
  <c r="AN1971" s="1"/>
  <c r="V1971"/>
  <c r="Z2483"/>
  <c r="AN2483" s="1"/>
  <c r="V2483"/>
  <c r="Z2995"/>
  <c r="AN2995" s="1"/>
  <c r="V2995"/>
  <c r="Z2770"/>
  <c r="AN2770" s="1"/>
  <c r="V2770"/>
  <c r="Z950"/>
  <c r="AN950" s="1"/>
  <c r="V950"/>
  <c r="Z2750"/>
  <c r="AN2750" s="1"/>
  <c r="V2750"/>
  <c r="Z833"/>
  <c r="AN833" s="1"/>
  <c r="V833"/>
  <c r="Z1089"/>
  <c r="AN1089" s="1"/>
  <c r="V1089"/>
  <c r="Z1345"/>
  <c r="AN1345" s="1"/>
  <c r="V1345"/>
  <c r="Z1617"/>
  <c r="AN1617" s="1"/>
  <c r="V1617"/>
  <c r="Z1321"/>
  <c r="AN1321" s="1"/>
  <c r="V1321"/>
  <c r="Z1577"/>
  <c r="AN1577" s="1"/>
  <c r="V1577"/>
  <c r="Z1833"/>
  <c r="AN1833" s="1"/>
  <c r="V1833"/>
  <c r="Z2089"/>
  <c r="AN2089" s="1"/>
  <c r="V2089"/>
  <c r="Z2345"/>
  <c r="AN2345" s="1"/>
  <c r="V2345"/>
  <c r="Z2601"/>
  <c r="AN2601" s="1"/>
  <c r="V2601"/>
  <c r="Z2857"/>
  <c r="AN2857" s="1"/>
  <c r="V2857"/>
  <c r="Z1743"/>
  <c r="AN1743" s="1"/>
  <c r="V1743"/>
  <c r="Z438"/>
  <c r="AN438" s="1"/>
  <c r="V438"/>
  <c r="Z152"/>
  <c r="AN152" s="1"/>
  <c r="V152"/>
  <c r="Z344"/>
  <c r="AN344" s="1"/>
  <c r="V344"/>
  <c r="Z600"/>
  <c r="AN600" s="1"/>
  <c r="V600"/>
  <c r="Z920"/>
  <c r="AN920" s="1"/>
  <c r="V920"/>
  <c r="Z1176"/>
  <c r="AN1176" s="1"/>
  <c r="V1176"/>
  <c r="Z1432"/>
  <c r="AN1432" s="1"/>
  <c r="V1432"/>
  <c r="Z1688"/>
  <c r="AN1688" s="1"/>
  <c r="V1688"/>
  <c r="Z1944"/>
  <c r="AN1944" s="1"/>
  <c r="V1944"/>
  <c r="Z2200"/>
  <c r="AN2200" s="1"/>
  <c r="V2200"/>
  <c r="Z2456"/>
  <c r="AN2456" s="1"/>
  <c r="V2456"/>
  <c r="Z2712"/>
  <c r="AN2712" s="1"/>
  <c r="V2712"/>
  <c r="Z2968"/>
  <c r="AN2968" s="1"/>
  <c r="V2968"/>
  <c r="Z468"/>
  <c r="AN468" s="1"/>
  <c r="V468"/>
  <c r="Z724"/>
  <c r="AN724" s="1"/>
  <c r="V724"/>
  <c r="Z980"/>
  <c r="AN980" s="1"/>
  <c r="V980"/>
  <c r="Z1236"/>
  <c r="AN1236" s="1"/>
  <c r="V1236"/>
  <c r="Z1492"/>
  <c r="AN1492" s="1"/>
  <c r="V1492"/>
  <c r="Z1748"/>
  <c r="AN1748" s="1"/>
  <c r="V1748"/>
  <c r="Z2004"/>
  <c r="AN2004" s="1"/>
  <c r="V2004"/>
  <c r="Z2452"/>
  <c r="AN2452" s="1"/>
  <c r="V2452"/>
  <c r="Z2708"/>
  <c r="AN2708" s="1"/>
  <c r="V2708"/>
  <c r="Z2964"/>
  <c r="AN2964" s="1"/>
  <c r="V2964"/>
  <c r="Z282"/>
  <c r="AN282" s="1"/>
  <c r="V282"/>
  <c r="Z1818"/>
  <c r="AN1818" s="1"/>
  <c r="V1818"/>
  <c r="Z823"/>
  <c r="AN823" s="1"/>
  <c r="V823"/>
  <c r="Z252"/>
  <c r="AN252" s="1"/>
  <c r="V252"/>
  <c r="Z508"/>
  <c r="AN508" s="1"/>
  <c r="V508"/>
  <c r="Z764"/>
  <c r="AN764" s="1"/>
  <c r="V764"/>
  <c r="Z1020"/>
  <c r="AN1020" s="1"/>
  <c r="V1020"/>
  <c r="Z1276"/>
  <c r="AN1276" s="1"/>
  <c r="V1276"/>
  <c r="Z1532"/>
  <c r="AN1532" s="1"/>
  <c r="V1532"/>
  <c r="Z1788"/>
  <c r="AN1788" s="1"/>
  <c r="V1788"/>
  <c r="Z2044"/>
  <c r="AN2044" s="1"/>
  <c r="V2044"/>
  <c r="Z2300"/>
  <c r="AN2300" s="1"/>
  <c r="V2300"/>
  <c r="Z2556"/>
  <c r="AN2556" s="1"/>
  <c r="V2556"/>
  <c r="Z2812"/>
  <c r="AN2812" s="1"/>
  <c r="V2812"/>
  <c r="Z2726"/>
  <c r="AN2726" s="1"/>
  <c r="V2726"/>
  <c r="Z379"/>
  <c r="AN379" s="1"/>
  <c r="V379"/>
  <c r="Z1068"/>
  <c r="AN1068" s="1"/>
  <c r="V1068"/>
  <c r="Z1708"/>
  <c r="AN1708" s="1"/>
  <c r="V1708"/>
  <c r="Z2444"/>
  <c r="AN2444" s="1"/>
  <c r="V2444"/>
  <c r="Z339"/>
  <c r="AN339" s="1"/>
  <c r="V339"/>
  <c r="Z1154"/>
  <c r="AN1154" s="1"/>
  <c r="V1154"/>
  <c r="Z862"/>
  <c r="AN862" s="1"/>
  <c r="V862"/>
  <c r="Z1303"/>
  <c r="AN1303" s="1"/>
  <c r="V1303"/>
  <c r="Z1975"/>
  <c r="AN1975" s="1"/>
  <c r="V1975"/>
  <c r="Z2999"/>
  <c r="AN2999" s="1"/>
  <c r="V2999"/>
  <c r="Z2978"/>
  <c r="AN2978" s="1"/>
  <c r="V2978"/>
  <c r="Z2914"/>
  <c r="AN2914" s="1"/>
  <c r="V2914"/>
  <c r="Z2882"/>
  <c r="AN2882" s="1"/>
  <c r="V2882"/>
  <c r="Z2167"/>
  <c r="AN2167" s="1"/>
  <c r="V2167"/>
  <c r="Z1335"/>
  <c r="AN1335" s="1"/>
  <c r="V1335"/>
  <c r="Z2434"/>
  <c r="AN2434" s="1"/>
  <c r="V2434"/>
  <c r="Z2839"/>
  <c r="AN2839" s="1"/>
  <c r="V2839"/>
  <c r="Z686"/>
  <c r="AN686" s="1"/>
  <c r="V686"/>
  <c r="Z635"/>
  <c r="AN635" s="1"/>
  <c r="V635"/>
  <c r="Z1147"/>
  <c r="AN1147" s="1"/>
  <c r="V1147"/>
  <c r="Z1659"/>
  <c r="AN1659" s="1"/>
  <c r="V1659"/>
  <c r="Z2171"/>
  <c r="AN2171" s="1"/>
  <c r="V2171"/>
  <c r="Z2683"/>
  <c r="AN2683" s="1"/>
  <c r="V2683"/>
  <c r="Z2034"/>
  <c r="AN2034" s="1"/>
  <c r="V2034"/>
  <c r="Z2250"/>
  <c r="AN2250" s="1"/>
  <c r="V2250"/>
  <c r="Z399"/>
  <c r="AN399" s="1"/>
  <c r="V399"/>
  <c r="Z1671"/>
  <c r="AN1671" s="1"/>
  <c r="V1671"/>
  <c r="Z2695"/>
  <c r="AN2695" s="1"/>
  <c r="V2695"/>
  <c r="Z1494"/>
  <c r="AN1494" s="1"/>
  <c r="V1494"/>
  <c r="Z2129"/>
  <c r="AN2129" s="1"/>
  <c r="V2129"/>
  <c r="Z2369"/>
  <c r="AN2369" s="1"/>
  <c r="V2369"/>
  <c r="Z2593"/>
  <c r="AN2593" s="1"/>
  <c r="V2593"/>
  <c r="Z2673"/>
  <c r="AN2673" s="1"/>
  <c r="V2673"/>
  <c r="Z2991"/>
  <c r="AN2991" s="1"/>
  <c r="V2991"/>
  <c r="Z2758"/>
  <c r="AN2758" s="1"/>
  <c r="V2758"/>
  <c r="Z875"/>
  <c r="AN875" s="1"/>
  <c r="V875"/>
  <c r="Z1867"/>
  <c r="AN1867" s="1"/>
  <c r="V1867"/>
  <c r="Z2827"/>
  <c r="AN2827" s="1"/>
  <c r="V2827"/>
  <c r="Z1831"/>
  <c r="AN1831" s="1"/>
  <c r="V1831"/>
  <c r="Z1590"/>
  <c r="AN1590" s="1"/>
  <c r="V1590"/>
  <c r="Z256"/>
  <c r="AN256" s="1"/>
  <c r="V256"/>
  <c r="Z512"/>
  <c r="AN512" s="1"/>
  <c r="V512"/>
  <c r="Z784"/>
  <c r="AN784" s="1"/>
  <c r="V784"/>
  <c r="Z848"/>
  <c r="AN848" s="1"/>
  <c r="V848"/>
  <c r="Z1088"/>
  <c r="AN1088" s="1"/>
  <c r="V1088"/>
  <c r="Z1712"/>
  <c r="AN1712" s="1"/>
  <c r="V1712"/>
  <c r="Z2064"/>
  <c r="AN2064" s="1"/>
  <c r="V2064"/>
  <c r="Z143"/>
  <c r="AN143" s="1"/>
  <c r="V143"/>
  <c r="Z2575"/>
  <c r="AN2575" s="1"/>
  <c r="V2575"/>
  <c r="Z1231"/>
  <c r="AN1231" s="1"/>
  <c r="V1231"/>
  <c r="Z2830"/>
  <c r="AN2830" s="1"/>
  <c r="V2830"/>
  <c r="Z466"/>
  <c r="AN466" s="1"/>
  <c r="V466"/>
  <c r="Z2095"/>
  <c r="AN2095" s="1"/>
  <c r="V2095"/>
  <c r="Z174"/>
  <c r="AN174" s="1"/>
  <c r="V174"/>
  <c r="Z1138"/>
  <c r="AN1138" s="1"/>
  <c r="V1138"/>
  <c r="Z231"/>
  <c r="AN231" s="1"/>
  <c r="V231"/>
  <c r="Z2094"/>
  <c r="AN2094" s="1"/>
  <c r="V2094"/>
  <c r="Z234"/>
  <c r="AN234" s="1"/>
  <c r="V234"/>
  <c r="Z983"/>
  <c r="AN983" s="1"/>
  <c r="V983"/>
  <c r="Z1955"/>
  <c r="AN1955" s="1"/>
  <c r="V1955"/>
  <c r="Z810"/>
  <c r="AN810" s="1"/>
  <c r="V810"/>
  <c r="Z1262"/>
  <c r="AN1262" s="1"/>
  <c r="V1262"/>
  <c r="Z99"/>
  <c r="AN99" s="1"/>
  <c r="V99"/>
  <c r="Z2307"/>
  <c r="AN2307" s="1"/>
  <c r="V2307"/>
  <c r="Z671"/>
  <c r="AN671" s="1"/>
  <c r="V671"/>
  <c r="Z389"/>
  <c r="AN389" s="1"/>
  <c r="V389"/>
  <c r="Z97"/>
  <c r="AN97" s="1"/>
  <c r="V97"/>
  <c r="Z609"/>
  <c r="AN609" s="1"/>
  <c r="V609"/>
  <c r="Z1541"/>
  <c r="AN1541" s="1"/>
  <c r="V1541"/>
  <c r="Z2053"/>
  <c r="AN2053" s="1"/>
  <c r="V2053"/>
  <c r="Z2533"/>
  <c r="AN2533" s="1"/>
  <c r="V2533"/>
  <c r="Z922"/>
  <c r="AN922" s="1"/>
  <c r="V922"/>
  <c r="Z2623"/>
  <c r="AN2623" s="1"/>
  <c r="V2623"/>
  <c r="Z649"/>
  <c r="AN649" s="1"/>
  <c r="V649"/>
  <c r="Z245"/>
  <c r="AN245" s="1"/>
  <c r="V245"/>
  <c r="Z501"/>
  <c r="AN501" s="1"/>
  <c r="V501"/>
  <c r="Z964"/>
  <c r="AN964" s="1"/>
  <c r="V964"/>
  <c r="Z17"/>
  <c r="AN17" s="1"/>
  <c r="V17"/>
  <c r="Z561"/>
  <c r="AN561" s="1"/>
  <c r="V561"/>
  <c r="Z1429"/>
  <c r="AN1429" s="1"/>
  <c r="V1429"/>
  <c r="Z1941"/>
  <c r="AN1941" s="1"/>
  <c r="V1941"/>
  <c r="Z2325"/>
  <c r="AN2325" s="1"/>
  <c r="V2325"/>
  <c r="Z2837"/>
  <c r="AN2837" s="1"/>
  <c r="V2837"/>
  <c r="Z570"/>
  <c r="AN570" s="1"/>
  <c r="V570"/>
  <c r="Z2943"/>
  <c r="AN2943" s="1"/>
  <c r="V2943"/>
  <c r="Z392"/>
  <c r="AN392" s="1"/>
  <c r="V392"/>
  <c r="Z872"/>
  <c r="AN872" s="1"/>
  <c r="V872"/>
  <c r="Z1320"/>
  <c r="AN1320" s="1"/>
  <c r="V1320"/>
  <c r="Z1832"/>
  <c r="AN1832" s="1"/>
  <c r="V1832"/>
  <c r="Z2312"/>
  <c r="AN2312" s="1"/>
  <c r="V2312"/>
  <c r="Z1668"/>
  <c r="AN1668" s="1"/>
  <c r="V1668"/>
  <c r="Z2180"/>
  <c r="AN2180" s="1"/>
  <c r="V2180"/>
  <c r="Z2692"/>
  <c r="AN2692" s="1"/>
  <c r="V2692"/>
  <c r="Z1274"/>
  <c r="AN1274" s="1"/>
  <c r="V1274"/>
  <c r="Z76"/>
  <c r="AN76" s="1"/>
  <c r="V76"/>
  <c r="Z556"/>
  <c r="AN556" s="1"/>
  <c r="V556"/>
  <c r="Z1580"/>
  <c r="AN1580" s="1"/>
  <c r="V1580"/>
  <c r="Z2668"/>
  <c r="AN2668" s="1"/>
  <c r="V2668"/>
  <c r="Z1363"/>
  <c r="AN1363" s="1"/>
  <c r="V1363"/>
  <c r="Z450"/>
  <c r="AN450" s="1"/>
  <c r="V450"/>
  <c r="Z642"/>
  <c r="AN642" s="1"/>
  <c r="V642"/>
  <c r="Z519"/>
  <c r="AN519" s="1"/>
  <c r="V519"/>
  <c r="Z2958"/>
  <c r="AN2958" s="1"/>
  <c r="V2958"/>
  <c r="Z338"/>
  <c r="AN338" s="1"/>
  <c r="V338"/>
  <c r="Z1383"/>
  <c r="AN1383" s="1"/>
  <c r="V1383"/>
  <c r="Z1198"/>
  <c r="AN1198" s="1"/>
  <c r="V1198"/>
  <c r="Z1266"/>
  <c r="AN1266" s="1"/>
  <c r="V1266"/>
  <c r="Z551"/>
  <c r="AN551" s="1"/>
  <c r="V551"/>
  <c r="Z1406"/>
  <c r="AN1406" s="1"/>
  <c r="V1406"/>
  <c r="Z106"/>
  <c r="AN106" s="1"/>
  <c r="V106"/>
  <c r="Z1239"/>
  <c r="AN1239" s="1"/>
  <c r="V1239"/>
  <c r="Z1539"/>
  <c r="AN1539" s="1"/>
  <c r="V1539"/>
  <c r="Z991"/>
  <c r="AN991" s="1"/>
  <c r="V991"/>
  <c r="Z1482"/>
  <c r="AN1482" s="1"/>
  <c r="V1482"/>
  <c r="Z1923"/>
  <c r="AN1923" s="1"/>
  <c r="V1923"/>
  <c r="Z101"/>
  <c r="AN101" s="1"/>
  <c r="V101"/>
  <c r="Z645"/>
  <c r="AN645" s="1"/>
  <c r="V645"/>
  <c r="Z1061"/>
  <c r="AN1061" s="1"/>
  <c r="V1061"/>
  <c r="Z129"/>
  <c r="AN129" s="1"/>
  <c r="V129"/>
  <c r="Z1381"/>
  <c r="AN1381" s="1"/>
  <c r="V1381"/>
  <c r="Z1893"/>
  <c r="AN1893" s="1"/>
  <c r="V1893"/>
  <c r="Z2565"/>
  <c r="AN2565" s="1"/>
  <c r="V2565"/>
  <c r="Z666"/>
  <c r="AN666" s="1"/>
  <c r="V666"/>
  <c r="Z2122"/>
  <c r="AN2122" s="1"/>
  <c r="V2122"/>
  <c r="Z2879"/>
  <c r="AN2879" s="1"/>
  <c r="V2879"/>
  <c r="Z169"/>
  <c r="AN169" s="1"/>
  <c r="V169"/>
  <c r="Z233"/>
  <c r="AN233" s="1"/>
  <c r="V233"/>
  <c r="Z521"/>
  <c r="AN521" s="1"/>
  <c r="V521"/>
  <c r="Z121"/>
  <c r="AN121" s="1"/>
  <c r="V121"/>
  <c r="Z313"/>
  <c r="AN313" s="1"/>
  <c r="V313"/>
  <c r="Z870"/>
  <c r="AN870" s="1"/>
  <c r="V870"/>
  <c r="Z2646"/>
  <c r="AN2646" s="1"/>
  <c r="V2646"/>
  <c r="Z1939"/>
  <c r="AN1939" s="1"/>
  <c r="V1939"/>
  <c r="Z2451"/>
  <c r="AN2451" s="1"/>
  <c r="V2451"/>
  <c r="Z2963"/>
  <c r="AN2963" s="1"/>
  <c r="V2963"/>
  <c r="Z2558"/>
  <c r="AN2558" s="1"/>
  <c r="V2558"/>
  <c r="Z785"/>
  <c r="AN785" s="1"/>
  <c r="V785"/>
  <c r="Z1041"/>
  <c r="AN1041" s="1"/>
  <c r="V1041"/>
  <c r="Z1297"/>
  <c r="AN1297" s="1"/>
  <c r="V1297"/>
  <c r="Z2049"/>
  <c r="AN2049" s="1"/>
  <c r="V2049"/>
  <c r="Z689"/>
  <c r="AN689" s="1"/>
  <c r="V689"/>
  <c r="Z1209"/>
  <c r="AN1209" s="1"/>
  <c r="V1209"/>
  <c r="Z1273"/>
  <c r="AN1273" s="1"/>
  <c r="V1273"/>
  <c r="Z1465"/>
  <c r="AN1465" s="1"/>
  <c r="V1465"/>
  <c r="Z1529"/>
  <c r="AN1529" s="1"/>
  <c r="V1529"/>
  <c r="Z1721"/>
  <c r="AN1721" s="1"/>
  <c r="V1721"/>
  <c r="Z1785"/>
  <c r="AN1785" s="1"/>
  <c r="V1785"/>
  <c r="Z1977"/>
  <c r="AN1977" s="1"/>
  <c r="V1977"/>
  <c r="Z2041"/>
  <c r="AN2041" s="1"/>
  <c r="V2041"/>
  <c r="Z2297"/>
  <c r="AN2297" s="1"/>
  <c r="V2297"/>
  <c r="Z2553"/>
  <c r="AN2553" s="1"/>
  <c r="V2553"/>
  <c r="Z2809"/>
  <c r="AN2809" s="1"/>
  <c r="V2809"/>
  <c r="Z1794"/>
  <c r="AN1794" s="1"/>
  <c r="V1794"/>
  <c r="Z2191"/>
  <c r="AN2191" s="1"/>
  <c r="V2191"/>
  <c r="Z758"/>
  <c r="AN758" s="1"/>
  <c r="V758"/>
  <c r="Z2406"/>
  <c r="AN2406" s="1"/>
  <c r="V2406"/>
  <c r="Z219"/>
  <c r="AN219" s="1"/>
  <c r="V219"/>
  <c r="Z731"/>
  <c r="AN731" s="1"/>
  <c r="V731"/>
  <c r="Z1243"/>
  <c r="AN1243" s="1"/>
  <c r="V1243"/>
  <c r="Z1755"/>
  <c r="AN1755" s="1"/>
  <c r="V1755"/>
  <c r="Z2267"/>
  <c r="AN2267" s="1"/>
  <c r="V2267"/>
  <c r="Z2779"/>
  <c r="AN2779" s="1"/>
  <c r="V2779"/>
  <c r="Z2194"/>
  <c r="AN2194" s="1"/>
  <c r="V2194"/>
  <c r="Z975"/>
  <c r="AN975" s="1"/>
  <c r="V975"/>
  <c r="Z2119"/>
  <c r="AN2119" s="1"/>
  <c r="V2119"/>
  <c r="Z902"/>
  <c r="AN902" s="1"/>
  <c r="V902"/>
  <c r="Z1969"/>
  <c r="AN1969" s="1"/>
  <c r="V1969"/>
  <c r="Z2289"/>
  <c r="AN2289" s="1"/>
  <c r="V2289"/>
  <c r="Z2561"/>
  <c r="AN2561" s="1"/>
  <c r="V2561"/>
  <c r="Z2849"/>
  <c r="AN2849" s="1"/>
  <c r="V2849"/>
  <c r="Z2418"/>
  <c r="AN2418" s="1"/>
  <c r="V2418"/>
  <c r="Z2735"/>
  <c r="AN2735" s="1"/>
  <c r="V2735"/>
  <c r="Z2822"/>
  <c r="AN2822" s="1"/>
  <c r="V2822"/>
  <c r="Z907"/>
  <c r="AN907" s="1"/>
  <c r="V907"/>
  <c r="Z1931"/>
  <c r="AN1931" s="1"/>
  <c r="V1931"/>
  <c r="Z2891"/>
  <c r="AN2891" s="1"/>
  <c r="V2891"/>
  <c r="Z1263"/>
  <c r="AN1263" s="1"/>
  <c r="V1263"/>
  <c r="Z1462"/>
  <c r="AN1462" s="1"/>
  <c r="V1462"/>
  <c r="Z304"/>
  <c r="AN304" s="1"/>
  <c r="V304"/>
  <c r="Z560"/>
  <c r="AN560" s="1"/>
  <c r="V560"/>
  <c r="Z768"/>
  <c r="AN768" s="1"/>
  <c r="V768"/>
  <c r="Z1552"/>
  <c r="AN1552" s="1"/>
  <c r="V1552"/>
  <c r="Z2160"/>
  <c r="AN2160" s="1"/>
  <c r="V2160"/>
  <c r="Z2672"/>
  <c r="AN2672" s="1"/>
  <c r="V2672"/>
  <c r="Z2929"/>
  <c r="AN2929" s="1"/>
  <c r="V2929"/>
  <c r="Z2898"/>
  <c r="AN2898" s="1"/>
  <c r="V2898"/>
  <c r="Z534"/>
  <c r="AN534" s="1"/>
  <c r="V534"/>
  <c r="Z75"/>
  <c r="AN75" s="1"/>
  <c r="V75"/>
  <c r="Z1163"/>
  <c r="AN1163" s="1"/>
  <c r="V1163"/>
  <c r="Z2155"/>
  <c r="AN2155" s="1"/>
  <c r="V2155"/>
  <c r="Z2330"/>
  <c r="AN2330" s="1"/>
  <c r="V2330"/>
  <c r="Z1895"/>
  <c r="AN1895" s="1"/>
  <c r="V1895"/>
  <c r="Z1296"/>
  <c r="AN1296" s="1"/>
  <c r="V1296"/>
  <c r="Z1824"/>
  <c r="AN1824" s="1"/>
  <c r="V1824"/>
  <c r="Z2496"/>
  <c r="AN2496" s="1"/>
  <c r="V2496"/>
  <c r="Z2896"/>
  <c r="AN2896" s="1"/>
  <c r="V2896"/>
  <c r="Z1133"/>
  <c r="AN1133" s="1"/>
  <c r="V1133"/>
  <c r="Z1661"/>
  <c r="AN1661" s="1"/>
  <c r="V1661"/>
  <c r="Z2189"/>
  <c r="AN2189" s="1"/>
  <c r="V2189"/>
  <c r="Z2317"/>
  <c r="AN2317" s="1"/>
  <c r="V2317"/>
  <c r="Z2813"/>
  <c r="AN2813" s="1"/>
  <c r="V2813"/>
  <c r="Z1674"/>
  <c r="AN1674" s="1"/>
  <c r="V1674"/>
  <c r="Z1206"/>
  <c r="AN1206" s="1"/>
  <c r="V1206"/>
  <c r="Z2258"/>
  <c r="AN2258" s="1"/>
  <c r="V2258"/>
  <c r="Z541"/>
  <c r="AN541" s="1"/>
  <c r="V541"/>
  <c r="Z813"/>
  <c r="AN813" s="1"/>
  <c r="V813"/>
  <c r="Z1277"/>
  <c r="AN1277" s="1"/>
  <c r="V1277"/>
  <c r="Z1773"/>
  <c r="AN1773" s="1"/>
  <c r="V1773"/>
  <c r="Z2397"/>
  <c r="AN2397" s="1"/>
  <c r="V2397"/>
  <c r="Z2925"/>
  <c r="AN2925" s="1"/>
  <c r="V2925"/>
  <c r="Z1906"/>
  <c r="AN1906" s="1"/>
  <c r="V1906"/>
  <c r="Z2079"/>
  <c r="AN2079" s="1"/>
  <c r="V2079"/>
  <c r="Z774"/>
  <c r="AN774" s="1"/>
  <c r="V774"/>
  <c r="Z2403"/>
  <c r="AN2403" s="1"/>
  <c r="V2403"/>
  <c r="Z1254"/>
  <c r="AN1254" s="1"/>
  <c r="V1254"/>
  <c r="Z2526"/>
  <c r="AN2526" s="1"/>
  <c r="V2526"/>
  <c r="Z809"/>
  <c r="AN809" s="1"/>
  <c r="V809"/>
  <c r="Z1065"/>
  <c r="AN1065" s="1"/>
  <c r="V1065"/>
  <c r="Z678"/>
  <c r="AN678" s="1"/>
  <c r="V678"/>
  <c r="Z2454"/>
  <c r="AN2454" s="1"/>
  <c r="V2454"/>
  <c r="Z1843"/>
  <c r="AN1843" s="1"/>
  <c r="V1843"/>
  <c r="Z2355"/>
  <c r="AN2355" s="1"/>
  <c r="V2355"/>
  <c r="Z2867"/>
  <c r="AN2867" s="1"/>
  <c r="V2867"/>
  <c r="Z2450"/>
  <c r="AN2450" s="1"/>
  <c r="V2450"/>
  <c r="Z1734"/>
  <c r="AN1734" s="1"/>
  <c r="V1734"/>
  <c r="Z2494"/>
  <c r="AN2494" s="1"/>
  <c r="V2494"/>
  <c r="Z769"/>
  <c r="AN769" s="1"/>
  <c r="V769"/>
  <c r="Z1025"/>
  <c r="AN1025" s="1"/>
  <c r="V1025"/>
  <c r="Z1281"/>
  <c r="AN1281" s="1"/>
  <c r="V1281"/>
  <c r="Z1553"/>
  <c r="AN1553" s="1"/>
  <c r="V1553"/>
  <c r="Z1257"/>
  <c r="AN1257" s="1"/>
  <c r="V1257"/>
  <c r="Z1513"/>
  <c r="AN1513" s="1"/>
  <c r="V1513"/>
  <c r="Z1769"/>
  <c r="AN1769" s="1"/>
  <c r="V1769"/>
  <c r="Z2025"/>
  <c r="AN2025" s="1"/>
  <c r="V2025"/>
  <c r="Z2281"/>
  <c r="AN2281" s="1"/>
  <c r="V2281"/>
  <c r="Z2537"/>
  <c r="AN2537" s="1"/>
  <c r="V2537"/>
  <c r="Z2793"/>
  <c r="AN2793" s="1"/>
  <c r="V2793"/>
  <c r="Z79"/>
  <c r="AN79" s="1"/>
  <c r="V79"/>
  <c r="Z38"/>
  <c r="AN38" s="1"/>
  <c r="V38"/>
  <c r="Z88"/>
  <c r="AN88" s="1"/>
  <c r="V88"/>
  <c r="Z536"/>
  <c r="AN536" s="1"/>
  <c r="V536"/>
  <c r="Z856"/>
  <c r="AN856" s="1"/>
  <c r="V856"/>
  <c r="Z1112"/>
  <c r="AN1112" s="1"/>
  <c r="V1112"/>
  <c r="Z1368"/>
  <c r="AN1368" s="1"/>
  <c r="V1368"/>
  <c r="Z1624"/>
  <c r="AN1624" s="1"/>
  <c r="V1624"/>
  <c r="Z1880"/>
  <c r="AN1880" s="1"/>
  <c r="V1880"/>
  <c r="Z2136"/>
  <c r="AN2136" s="1"/>
  <c r="V2136"/>
  <c r="Z2392"/>
  <c r="AN2392" s="1"/>
  <c r="V2392"/>
  <c r="Z2648"/>
  <c r="AN2648" s="1"/>
  <c r="V2648"/>
  <c r="Z2904"/>
  <c r="AN2904" s="1"/>
  <c r="V2904"/>
  <c r="Z84"/>
  <c r="AN84" s="1"/>
  <c r="V84"/>
  <c r="Z148"/>
  <c r="AN148" s="1"/>
  <c r="V148"/>
  <c r="Z404"/>
  <c r="AN404" s="1"/>
  <c r="V404"/>
  <c r="Z660"/>
  <c r="AN660" s="1"/>
  <c r="V660"/>
  <c r="Z916"/>
  <c r="AN916" s="1"/>
  <c r="V916"/>
  <c r="Z1172"/>
  <c r="AN1172" s="1"/>
  <c r="V1172"/>
  <c r="Z1428"/>
  <c r="AN1428" s="1"/>
  <c r="V1428"/>
  <c r="Z1684"/>
  <c r="AN1684" s="1"/>
  <c r="V1684"/>
  <c r="Z1940"/>
  <c r="AN1940" s="1"/>
  <c r="V1940"/>
  <c r="Z2196"/>
  <c r="AN2196" s="1"/>
  <c r="V2196"/>
  <c r="Z2388"/>
  <c r="AN2388" s="1"/>
  <c r="V2388"/>
  <c r="Z2644"/>
  <c r="AN2644" s="1"/>
  <c r="V2644"/>
  <c r="Z2900"/>
  <c r="AN2900" s="1"/>
  <c r="V2900"/>
  <c r="Z1562"/>
  <c r="AN1562" s="1"/>
  <c r="V1562"/>
  <c r="Z567"/>
  <c r="AN567" s="1"/>
  <c r="V567"/>
  <c r="Z124"/>
  <c r="AN124" s="1"/>
  <c r="V124"/>
  <c r="Z188"/>
  <c r="AN188" s="1"/>
  <c r="V188"/>
  <c r="Z444"/>
  <c r="AN444" s="1"/>
  <c r="V444"/>
  <c r="Z700"/>
  <c r="AN700" s="1"/>
  <c r="V700"/>
  <c r="Z956"/>
  <c r="AN956" s="1"/>
  <c r="V956"/>
  <c r="Z1212"/>
  <c r="AN1212" s="1"/>
  <c r="V1212"/>
  <c r="Z1468"/>
  <c r="AN1468" s="1"/>
  <c r="V1468"/>
  <c r="Z1724"/>
  <c r="AN1724" s="1"/>
  <c r="V1724"/>
  <c r="Z1980"/>
  <c r="AN1980" s="1"/>
  <c r="V1980"/>
  <c r="Z2236"/>
  <c r="AN2236" s="1"/>
  <c r="V2236"/>
  <c r="Z2492"/>
  <c r="AN2492" s="1"/>
  <c r="V2492"/>
  <c r="Z2748"/>
  <c r="AN2748" s="1"/>
  <c r="V2748"/>
  <c r="Z3004"/>
  <c r="AN3004" s="1"/>
  <c r="V3004"/>
  <c r="Z2470"/>
  <c r="AN2470" s="1"/>
  <c r="V2470"/>
  <c r="Z251"/>
  <c r="AN251" s="1"/>
  <c r="V251"/>
  <c r="Z1890"/>
  <c r="AN1890" s="1"/>
  <c r="V1890"/>
  <c r="Z1399"/>
  <c r="AN1399" s="1"/>
  <c r="V1399"/>
  <c r="Z1452"/>
  <c r="AN1452" s="1"/>
  <c r="V1452"/>
  <c r="Z350"/>
  <c r="AN350" s="1"/>
  <c r="V350"/>
  <c r="Z83"/>
  <c r="AN83" s="1"/>
  <c r="V83"/>
  <c r="Z414"/>
  <c r="AN414" s="1"/>
  <c r="V414"/>
  <c r="Z1719"/>
  <c r="AN1719" s="1"/>
  <c r="V1719"/>
  <c r="Z2743"/>
  <c r="AN2743" s="1"/>
  <c r="V2743"/>
  <c r="Z2402"/>
  <c r="AN2402" s="1"/>
  <c r="V2402"/>
  <c r="Z1911"/>
  <c r="AN1911" s="1"/>
  <c r="V1911"/>
  <c r="Z2935"/>
  <c r="AN2935" s="1"/>
  <c r="V2935"/>
  <c r="Z2466"/>
  <c r="AN2466" s="1"/>
  <c r="V2466"/>
  <c r="Z1079"/>
  <c r="AN1079" s="1"/>
  <c r="V1079"/>
  <c r="Z2498"/>
  <c r="AN2498" s="1"/>
  <c r="V2498"/>
  <c r="Z894"/>
  <c r="AN894" s="1"/>
  <c r="V894"/>
  <c r="Z1346"/>
  <c r="AN1346" s="1"/>
  <c r="V1346"/>
  <c r="Z1866"/>
  <c r="AN1866" s="1"/>
  <c r="V1866"/>
  <c r="Z2063"/>
  <c r="AN2063" s="1"/>
  <c r="V2063"/>
  <c r="Z1502"/>
  <c r="AN1502" s="1"/>
  <c r="V1502"/>
  <c r="Z71"/>
  <c r="AN71" s="1"/>
  <c r="V71"/>
  <c r="Z2318"/>
  <c r="AN2318" s="1"/>
  <c r="V2318"/>
  <c r="Z1362"/>
  <c r="AN1362" s="1"/>
  <c r="V1362"/>
  <c r="Z1127"/>
  <c r="AN1127" s="1"/>
  <c r="V1127"/>
  <c r="Z159"/>
  <c r="AN159" s="1"/>
  <c r="V159"/>
  <c r="Z1411"/>
  <c r="AN1411" s="1"/>
  <c r="V1411"/>
  <c r="Z266"/>
  <c r="AN266" s="1"/>
  <c r="V266"/>
  <c r="Z1571"/>
  <c r="AN1571" s="1"/>
  <c r="V1571"/>
  <c r="Z287"/>
  <c r="AN287" s="1"/>
  <c r="V287"/>
  <c r="Z261"/>
  <c r="AN261" s="1"/>
  <c r="V261"/>
  <c r="Z613"/>
  <c r="AN613" s="1"/>
  <c r="V613"/>
  <c r="Z997"/>
  <c r="AN997" s="1"/>
  <c r="V997"/>
  <c r="Z1093"/>
  <c r="AN1093" s="1"/>
  <c r="V1093"/>
  <c r="Z481"/>
  <c r="AN481" s="1"/>
  <c r="V481"/>
  <c r="Z1413"/>
  <c r="AN1413" s="1"/>
  <c r="V1413"/>
  <c r="Z1925"/>
  <c r="AN1925" s="1"/>
  <c r="V1925"/>
  <c r="Z2405"/>
  <c r="AN2405" s="1"/>
  <c r="V2405"/>
  <c r="Z2917"/>
  <c r="AN2917" s="1"/>
  <c r="V2917"/>
  <c r="Z602"/>
  <c r="AN602" s="1"/>
  <c r="V602"/>
  <c r="Z2111"/>
  <c r="AN2111" s="1"/>
  <c r="V2111"/>
  <c r="Z137"/>
  <c r="AN137" s="1"/>
  <c r="V137"/>
  <c r="Z117"/>
  <c r="AN117" s="1"/>
  <c r="V117"/>
  <c r="Z181"/>
  <c r="AN181" s="1"/>
  <c r="V181"/>
  <c r="Z437"/>
  <c r="AN437" s="1"/>
  <c r="V437"/>
  <c r="Z693"/>
  <c r="AN693" s="1"/>
  <c r="V693"/>
  <c r="Z885"/>
  <c r="AN885" s="1"/>
  <c r="V885"/>
  <c r="Z228"/>
  <c r="AN228" s="1"/>
  <c r="V228"/>
  <c r="Z612"/>
  <c r="AN612" s="1"/>
  <c r="V612"/>
  <c r="Z836"/>
  <c r="AN836" s="1"/>
  <c r="V836"/>
  <c r="Z433"/>
  <c r="AN433" s="1"/>
  <c r="V433"/>
  <c r="Z1301"/>
  <c r="AN1301" s="1"/>
  <c r="V1301"/>
  <c r="Z1813"/>
  <c r="AN1813" s="1"/>
  <c r="V1813"/>
  <c r="Z2197"/>
  <c r="AN2197" s="1"/>
  <c r="V2197"/>
  <c r="Z2709"/>
  <c r="AN2709" s="1"/>
  <c r="V2709"/>
  <c r="Z314"/>
  <c r="AN314" s="1"/>
  <c r="V314"/>
  <c r="Z1594"/>
  <c r="AN1594" s="1"/>
  <c r="V1594"/>
  <c r="Z2687"/>
  <c r="AN2687" s="1"/>
  <c r="V2687"/>
  <c r="Z168"/>
  <c r="AN168" s="1"/>
  <c r="V168"/>
  <c r="Z264"/>
  <c r="AN264" s="1"/>
  <c r="V264"/>
  <c r="Z776"/>
  <c r="AN776" s="1"/>
  <c r="V776"/>
  <c r="Z1224"/>
  <c r="AN1224" s="1"/>
  <c r="V1224"/>
  <c r="Z1736"/>
  <c r="AN1736" s="1"/>
  <c r="V1736"/>
  <c r="Z2184"/>
  <c r="AN2184" s="1"/>
  <c r="V2184"/>
  <c r="Z2792"/>
  <c r="AN2792" s="1"/>
  <c r="V2792"/>
  <c r="Z1540"/>
  <c r="AN1540" s="1"/>
  <c r="V1540"/>
  <c r="Z2052"/>
  <c r="AN2052" s="1"/>
  <c r="V2052"/>
  <c r="Z2564"/>
  <c r="AN2564" s="1"/>
  <c r="V2564"/>
  <c r="Z186"/>
  <c r="AN186" s="1"/>
  <c r="V186"/>
  <c r="Z759"/>
  <c r="AN759" s="1"/>
  <c r="V759"/>
  <c r="Z428"/>
  <c r="AN428" s="1"/>
  <c r="V428"/>
  <c r="Z940"/>
  <c r="AN940" s="1"/>
  <c r="V940"/>
  <c r="Z2348"/>
  <c r="AN2348" s="1"/>
  <c r="V2348"/>
  <c r="Z1486"/>
  <c r="AN1486" s="1"/>
  <c r="V1486"/>
  <c r="Z1107"/>
  <c r="AN1107" s="1"/>
  <c r="V1107"/>
  <c r="Z1215"/>
  <c r="AN1215" s="1"/>
  <c r="V1215"/>
  <c r="Z1410"/>
  <c r="AN1410" s="1"/>
  <c r="V1410"/>
  <c r="Z2858"/>
  <c r="AN2858" s="1"/>
  <c r="V2858"/>
  <c r="Z2730"/>
  <c r="AN2730" s="1"/>
  <c r="V2730"/>
  <c r="Z2446"/>
  <c r="AN2446" s="1"/>
  <c r="V2446"/>
  <c r="Z1234"/>
  <c r="AN1234" s="1"/>
  <c r="V1234"/>
  <c r="Z359"/>
  <c r="AN359" s="1"/>
  <c r="V359"/>
  <c r="Z1470"/>
  <c r="AN1470" s="1"/>
  <c r="V1470"/>
  <c r="Z270"/>
  <c r="AN270" s="1"/>
  <c r="V270"/>
  <c r="Z1546"/>
  <c r="AN1546" s="1"/>
  <c r="V1546"/>
  <c r="Z1027"/>
  <c r="AN1027" s="1"/>
  <c r="V1027"/>
  <c r="Z23"/>
  <c r="AN23" s="1"/>
  <c r="V23"/>
  <c r="Z1162"/>
  <c r="AN1162" s="1"/>
  <c r="V1162"/>
  <c r="Z1454"/>
  <c r="AN1454" s="1"/>
  <c r="V1454"/>
  <c r="Z1443"/>
  <c r="AN1443" s="1"/>
  <c r="V1443"/>
  <c r="Z357"/>
  <c r="AN357" s="1"/>
  <c r="V357"/>
  <c r="Z517"/>
  <c r="AN517" s="1"/>
  <c r="V517"/>
  <c r="Z901"/>
  <c r="AN901" s="1"/>
  <c r="V901"/>
  <c r="Z513"/>
  <c r="AN513" s="1"/>
  <c r="V513"/>
  <c r="Z1253"/>
  <c r="AN1253" s="1"/>
  <c r="V1253"/>
  <c r="Z1765"/>
  <c r="AN1765" s="1"/>
  <c r="V1765"/>
  <c r="Z2437"/>
  <c r="AN2437" s="1"/>
  <c r="V2437"/>
  <c r="Z2949"/>
  <c r="AN2949" s="1"/>
  <c r="V2949"/>
  <c r="Z410"/>
  <c r="AN410" s="1"/>
  <c r="V410"/>
  <c r="Z1690"/>
  <c r="AN1690" s="1"/>
  <c r="V1690"/>
  <c r="Z2495"/>
  <c r="AN2495" s="1"/>
  <c r="V2495"/>
  <c r="Z457"/>
  <c r="AN457" s="1"/>
  <c r="V457"/>
  <c r="Z57"/>
  <c r="AN57" s="1"/>
  <c r="V57"/>
  <c r="Z441"/>
  <c r="AN441" s="1"/>
  <c r="V441"/>
  <c r="Z505"/>
  <c r="AN505" s="1"/>
  <c r="V505"/>
  <c r="Z697"/>
  <c r="AN697" s="1"/>
  <c r="V697"/>
  <c r="Z761"/>
  <c r="AN761" s="1"/>
  <c r="V761"/>
  <c r="Z953"/>
  <c r="AN953" s="1"/>
  <c r="V953"/>
  <c r="Z1017"/>
  <c r="AN1017" s="1"/>
  <c r="V1017"/>
  <c r="Z614"/>
  <c r="AN614" s="1"/>
  <c r="V614"/>
  <c r="Z2390"/>
  <c r="AN2390" s="1"/>
  <c r="V2390"/>
  <c r="Z1811"/>
  <c r="AN1811" s="1"/>
  <c r="V1811"/>
  <c r="Z2323"/>
  <c r="AN2323" s="1"/>
  <c r="V2323"/>
  <c r="Z2835"/>
  <c r="AN2835" s="1"/>
  <c r="V2835"/>
  <c r="Z2714"/>
  <c r="AN2714" s="1"/>
  <c r="V2714"/>
  <c r="Z1542"/>
  <c r="AN1542" s="1"/>
  <c r="V1542"/>
  <c r="Z2302"/>
  <c r="AN2302" s="1"/>
  <c r="V2302"/>
  <c r="Z977"/>
  <c r="AN977" s="1"/>
  <c r="V977"/>
  <c r="Z1233"/>
  <c r="AN1233" s="1"/>
  <c r="V1233"/>
  <c r="Z1489"/>
  <c r="AN1489" s="1"/>
  <c r="V1489"/>
  <c r="Z1761"/>
  <c r="AN1761" s="1"/>
  <c r="V1761"/>
  <c r="Z1921"/>
  <c r="AN1921" s="1"/>
  <c r="V1921"/>
  <c r="Z2233"/>
  <c r="AN2233" s="1"/>
  <c r="V2233"/>
  <c r="Z2489"/>
  <c r="AN2489" s="1"/>
  <c r="V2489"/>
  <c r="Z2745"/>
  <c r="AN2745" s="1"/>
  <c r="V2745"/>
  <c r="Z3001"/>
  <c r="AN3001" s="1"/>
  <c r="V3001"/>
  <c r="Z1666"/>
  <c r="AN1666" s="1"/>
  <c r="V1666"/>
  <c r="Z1807"/>
  <c r="AN1807" s="1"/>
  <c r="V1807"/>
  <c r="Z502"/>
  <c r="AN502" s="1"/>
  <c r="V502"/>
  <c r="Z2150"/>
  <c r="AN2150" s="1"/>
  <c r="V2150"/>
  <c r="Z91"/>
  <c r="AN91" s="1"/>
  <c r="V91"/>
  <c r="Z603"/>
  <c r="AN603" s="1"/>
  <c r="V603"/>
  <c r="Z1115"/>
  <c r="AN1115" s="1"/>
  <c r="V1115"/>
  <c r="Z1627"/>
  <c r="AN1627" s="1"/>
  <c r="V1627"/>
  <c r="Z2139"/>
  <c r="AN2139" s="1"/>
  <c r="V2139"/>
  <c r="Z2651"/>
  <c r="AN2651" s="1"/>
  <c r="V2651"/>
  <c r="Z719"/>
  <c r="AN719" s="1"/>
  <c r="V719"/>
  <c r="Z1863"/>
  <c r="AN1863" s="1"/>
  <c r="V1863"/>
  <c r="Z2887"/>
  <c r="AN2887" s="1"/>
  <c r="V2887"/>
  <c r="Z1857"/>
  <c r="AN1857" s="1"/>
  <c r="V1857"/>
  <c r="Z2225"/>
  <c r="AN2225" s="1"/>
  <c r="V2225"/>
  <c r="Z2497"/>
  <c r="AN2497" s="1"/>
  <c r="V2497"/>
  <c r="Z1714"/>
  <c r="AN1714" s="1"/>
  <c r="V1714"/>
  <c r="Z2374"/>
  <c r="AN2374" s="1"/>
  <c r="V2374"/>
  <c r="Z651"/>
  <c r="AN651" s="1"/>
  <c r="V651"/>
  <c r="Z1643"/>
  <c r="AN1643" s="1"/>
  <c r="V1643"/>
  <c r="Z2635"/>
  <c r="AN2635" s="1"/>
  <c r="V2635"/>
  <c r="Z2546"/>
  <c r="AN2546" s="1"/>
  <c r="V2546"/>
  <c r="Z687"/>
  <c r="AN687" s="1"/>
  <c r="V687"/>
  <c r="Z2919"/>
  <c r="AN2919" s="1"/>
  <c r="V2919"/>
  <c r="Z240"/>
  <c r="AN240" s="1"/>
  <c r="V240"/>
  <c r="Z496"/>
  <c r="AN496" s="1"/>
  <c r="V496"/>
  <c r="Z1072"/>
  <c r="AN1072" s="1"/>
  <c r="V1072"/>
  <c r="Z1424"/>
  <c r="AN1424" s="1"/>
  <c r="V1424"/>
  <c r="Z1936"/>
  <c r="AN1936" s="1"/>
  <c r="V1936"/>
  <c r="Z2048"/>
  <c r="AN2048" s="1"/>
  <c r="V2048"/>
  <c r="Z2400"/>
  <c r="AN2400" s="1"/>
  <c r="V2400"/>
  <c r="Z2544"/>
  <c r="AN2544" s="1"/>
  <c r="V2544"/>
  <c r="Z157"/>
  <c r="AN157" s="1"/>
  <c r="V157"/>
  <c r="Z2566"/>
  <c r="AN2566" s="1"/>
  <c r="V2566"/>
  <c r="Z843"/>
  <c r="AN843" s="1"/>
  <c r="V843"/>
  <c r="Z1899"/>
  <c r="AN1899" s="1"/>
  <c r="V1899"/>
  <c r="Z2987"/>
  <c r="AN2987" s="1"/>
  <c r="V2987"/>
  <c r="Z1327"/>
  <c r="AN1327" s="1"/>
  <c r="V1327"/>
  <c r="Z1270"/>
  <c r="AN1270" s="1"/>
  <c r="V1270"/>
  <c r="Z1168"/>
  <c r="AN1168" s="1"/>
  <c r="V1168"/>
  <c r="Z1696"/>
  <c r="AN1696" s="1"/>
  <c r="V1696"/>
  <c r="Z2384"/>
  <c r="AN2384" s="1"/>
  <c r="V2384"/>
  <c r="Z173"/>
  <c r="AN173" s="1"/>
  <c r="V173"/>
  <c r="Z989"/>
  <c r="AN989" s="1"/>
  <c r="V989"/>
  <c r="Z1517"/>
  <c r="AN1517" s="1"/>
  <c r="V1517"/>
  <c r="Z1933"/>
  <c r="AN1933" s="1"/>
  <c r="V1933"/>
  <c r="Z2685"/>
  <c r="AN2685" s="1"/>
  <c r="V2685"/>
  <c r="Z54"/>
  <c r="AN54" s="1"/>
  <c r="V54"/>
  <c r="Z1318"/>
  <c r="AN1318" s="1"/>
  <c r="V1318"/>
  <c r="Z477"/>
  <c r="AN477" s="1"/>
  <c r="V477"/>
  <c r="Z749"/>
  <c r="AN749" s="1"/>
  <c r="V749"/>
  <c r="Z1037"/>
  <c r="AN1037" s="1"/>
  <c r="V1037"/>
  <c r="Z1149"/>
  <c r="AN1149" s="1"/>
  <c r="V1149"/>
  <c r="Z1645"/>
  <c r="AN1645" s="1"/>
  <c r="V1645"/>
  <c r="Z2269"/>
  <c r="AN2269" s="1"/>
  <c r="V2269"/>
  <c r="Z2797"/>
  <c r="AN2797" s="1"/>
  <c r="V2797"/>
  <c r="Z390"/>
  <c r="AN390" s="1"/>
  <c r="V390"/>
  <c r="Z2998"/>
  <c r="AN2998" s="1"/>
  <c r="V2998"/>
  <c r="Z214"/>
  <c r="AN214" s="1"/>
  <c r="V214"/>
  <c r="Z2078"/>
  <c r="AN2078" s="1"/>
  <c r="V2078"/>
  <c r="Z745"/>
  <c r="AN745" s="1"/>
  <c r="V745"/>
  <c r="Z1001"/>
  <c r="AN1001" s="1"/>
  <c r="V1001"/>
  <c r="Z422"/>
  <c r="AN422" s="1"/>
  <c r="V422"/>
  <c r="Z2198"/>
  <c r="AN2198" s="1"/>
  <c r="V2198"/>
  <c r="Z2966"/>
  <c r="AN2966" s="1"/>
  <c r="V2966"/>
  <c r="Z1715"/>
  <c r="AN1715" s="1"/>
  <c r="V1715"/>
  <c r="Z2227"/>
  <c r="AN2227" s="1"/>
  <c r="V2227"/>
  <c r="Z2739"/>
  <c r="AN2739" s="1"/>
  <c r="V2739"/>
  <c r="Z2130"/>
  <c r="AN2130" s="1"/>
  <c r="V2130"/>
  <c r="Z1478"/>
  <c r="AN1478" s="1"/>
  <c r="V1478"/>
  <c r="Z2238"/>
  <c r="AN2238" s="1"/>
  <c r="V2238"/>
  <c r="Z961"/>
  <c r="AN961" s="1"/>
  <c r="V961"/>
  <c r="Z1217"/>
  <c r="AN1217" s="1"/>
  <c r="V1217"/>
  <c r="Z1473"/>
  <c r="AN1473" s="1"/>
  <c r="V1473"/>
  <c r="Z1873"/>
  <c r="AN1873" s="1"/>
  <c r="V1873"/>
  <c r="Z2145"/>
  <c r="AN2145" s="1"/>
  <c r="V2145"/>
  <c r="Z1193"/>
  <c r="AN1193" s="1"/>
  <c r="V1193"/>
  <c r="Z1449"/>
  <c r="AN1449" s="1"/>
  <c r="V1449"/>
  <c r="Z1705"/>
  <c r="AN1705" s="1"/>
  <c r="V1705"/>
  <c r="Z1961"/>
  <c r="AN1961" s="1"/>
  <c r="V1961"/>
  <c r="Z2217"/>
  <c r="AN2217" s="1"/>
  <c r="V2217"/>
  <c r="Z2473"/>
  <c r="AN2473" s="1"/>
  <c r="V2473"/>
  <c r="Z2729"/>
  <c r="AN2729" s="1"/>
  <c r="V2729"/>
  <c r="Z2985"/>
  <c r="AN2985" s="1"/>
  <c r="V2985"/>
  <c r="Z2778"/>
  <c r="AN2778" s="1"/>
  <c r="V2778"/>
  <c r="Z2767"/>
  <c r="AN2767" s="1"/>
  <c r="V2767"/>
  <c r="Z24"/>
  <c r="AN24" s="1"/>
  <c r="V24"/>
  <c r="Z280"/>
  <c r="AN280" s="1"/>
  <c r="V280"/>
  <c r="Z472"/>
  <c r="AN472" s="1"/>
  <c r="V472"/>
  <c r="Z728"/>
  <c r="AN728" s="1"/>
  <c r="V728"/>
  <c r="Z792"/>
  <c r="AN792" s="1"/>
  <c r="V792"/>
  <c r="Z1048"/>
  <c r="AN1048" s="1"/>
  <c r="V1048"/>
  <c r="Z1304"/>
  <c r="AN1304" s="1"/>
  <c r="V1304"/>
  <c r="Z1560"/>
  <c r="AN1560" s="1"/>
  <c r="V1560"/>
  <c r="Z1816"/>
  <c r="AN1816" s="1"/>
  <c r="V1816"/>
  <c r="Z2072"/>
  <c r="AN2072" s="1"/>
  <c r="V2072"/>
  <c r="Z2328"/>
  <c r="AN2328" s="1"/>
  <c r="V2328"/>
  <c r="Z2584"/>
  <c r="AN2584" s="1"/>
  <c r="V2584"/>
  <c r="Z2840"/>
  <c r="AN2840" s="1"/>
  <c r="V2840"/>
  <c r="Z340"/>
  <c r="AN340" s="1"/>
  <c r="V340"/>
  <c r="Z596"/>
  <c r="AN596" s="1"/>
  <c r="V596"/>
  <c r="Z852"/>
  <c r="AN852" s="1"/>
  <c r="V852"/>
  <c r="Z1108"/>
  <c r="AN1108" s="1"/>
  <c r="V1108"/>
  <c r="Z1364"/>
  <c r="AN1364" s="1"/>
  <c r="V1364"/>
  <c r="Z1620"/>
  <c r="AN1620" s="1"/>
  <c r="V1620"/>
  <c r="Z1876"/>
  <c r="AN1876" s="1"/>
  <c r="V1876"/>
  <c r="Z2132"/>
  <c r="AN2132" s="1"/>
  <c r="V2132"/>
  <c r="Z2324"/>
  <c r="AN2324" s="1"/>
  <c r="V2324"/>
  <c r="Z2580"/>
  <c r="AN2580" s="1"/>
  <c r="V2580"/>
  <c r="Z2836"/>
  <c r="AN2836" s="1"/>
  <c r="V2836"/>
  <c r="Z1434"/>
  <c r="AN1434" s="1"/>
  <c r="V1434"/>
  <c r="Z311"/>
  <c r="AN311" s="1"/>
  <c r="V311"/>
  <c r="Z380"/>
  <c r="AN380" s="1"/>
  <c r="V380"/>
  <c r="Z636"/>
  <c r="AN636" s="1"/>
  <c r="V636"/>
  <c r="Z892"/>
  <c r="AN892" s="1"/>
  <c r="V892"/>
  <c r="Z1148"/>
  <c r="AN1148" s="1"/>
  <c r="V1148"/>
  <c r="Z1404"/>
  <c r="AN1404" s="1"/>
  <c r="V1404"/>
  <c r="Z1660"/>
  <c r="AN1660" s="1"/>
  <c r="V1660"/>
  <c r="Z1916"/>
  <c r="AN1916" s="1"/>
  <c r="V1916"/>
  <c r="Z2172"/>
  <c r="AN2172" s="1"/>
  <c r="V2172"/>
  <c r="Z2428"/>
  <c r="AN2428" s="1"/>
  <c r="V2428"/>
  <c r="Z2684"/>
  <c r="AN2684" s="1"/>
  <c r="V2684"/>
  <c r="Z2940"/>
  <c r="AN2940" s="1"/>
  <c r="V2940"/>
  <c r="Z2214"/>
  <c r="AN2214" s="1"/>
  <c r="V2214"/>
  <c r="Z123"/>
  <c r="AN123" s="1"/>
  <c r="V123"/>
  <c r="Z1324"/>
  <c r="AN1324" s="1"/>
  <c r="V1324"/>
  <c r="Z2220"/>
  <c r="AN2220" s="1"/>
  <c r="V2220"/>
  <c r="Z2924"/>
  <c r="AN2924" s="1"/>
  <c r="V2924"/>
  <c r="Z851"/>
  <c r="AN851" s="1"/>
  <c r="V851"/>
  <c r="Z766"/>
  <c r="AN766" s="1"/>
  <c r="V766"/>
  <c r="Z931"/>
  <c r="AN931" s="1"/>
  <c r="V931"/>
  <c r="Z2487"/>
  <c r="AN2487" s="1"/>
  <c r="V2487"/>
  <c r="Z1954"/>
  <c r="AN1954" s="1"/>
  <c r="V1954"/>
  <c r="Z1655"/>
  <c r="AN1655" s="1"/>
  <c r="V1655"/>
  <c r="Z2679"/>
  <c r="AN2679" s="1"/>
  <c r="V2679"/>
  <c r="Z1826"/>
  <c r="AN1826" s="1"/>
  <c r="V1826"/>
  <c r="Z2903"/>
  <c r="AN2903" s="1"/>
  <c r="V2903"/>
  <c r="Z763"/>
  <c r="AN763" s="1"/>
  <c r="V763"/>
  <c r="Z1275"/>
  <c r="AN1275" s="1"/>
  <c r="V1275"/>
  <c r="Z1787"/>
  <c r="AN1787" s="1"/>
  <c r="V1787"/>
  <c r="Z2299"/>
  <c r="AN2299" s="1"/>
  <c r="V2299"/>
  <c r="Z2811"/>
  <c r="AN2811" s="1"/>
  <c r="V2811"/>
  <c r="Z2458"/>
  <c r="AN2458" s="1"/>
  <c r="V2458"/>
  <c r="Z2994"/>
  <c r="AN2994" s="1"/>
  <c r="V2994"/>
  <c r="Z655"/>
  <c r="AN655" s="1"/>
  <c r="V655"/>
  <c r="Z1927"/>
  <c r="AN1927" s="1"/>
  <c r="V1927"/>
  <c r="Z2951"/>
  <c r="AN2951" s="1"/>
  <c r="V2951"/>
  <c r="Z1750"/>
  <c r="AN1750" s="1"/>
  <c r="V1750"/>
  <c r="Z1633"/>
  <c r="AN1633" s="1"/>
  <c r="V1633"/>
  <c r="Z1777"/>
  <c r="AN1777" s="1"/>
  <c r="V1777"/>
  <c r="Z2433"/>
  <c r="AN2433" s="1"/>
  <c r="V2433"/>
  <c r="Z1682"/>
  <c r="AN1682" s="1"/>
  <c r="V1682"/>
  <c r="Z2026"/>
  <c r="AN2026" s="1"/>
  <c r="V2026"/>
  <c r="Z470"/>
  <c r="AN470" s="1"/>
  <c r="V470"/>
  <c r="Z107"/>
  <c r="AN107" s="1"/>
  <c r="V107"/>
  <c r="Z1067"/>
  <c r="AN1067" s="1"/>
  <c r="V1067"/>
  <c r="Z2123"/>
  <c r="AN2123" s="1"/>
  <c r="V2123"/>
  <c r="Z2058"/>
  <c r="AN2058" s="1"/>
  <c r="V2058"/>
  <c r="Z2343"/>
  <c r="AN2343" s="1"/>
  <c r="V2343"/>
  <c r="Z320"/>
  <c r="AN320" s="1"/>
  <c r="V320"/>
  <c r="Z576"/>
  <c r="AN576" s="1"/>
  <c r="V576"/>
  <c r="Z1216"/>
  <c r="AN1216" s="1"/>
  <c r="V1216"/>
  <c r="Z1840"/>
  <c r="AN1840" s="1"/>
  <c r="V1840"/>
  <c r="Z2192"/>
  <c r="AN2192" s="1"/>
  <c r="V2192"/>
  <c r="Z2304"/>
  <c r="AN2304" s="1"/>
  <c r="V2304"/>
  <c r="Z2720"/>
  <c r="AN2720" s="1"/>
  <c r="V2720"/>
  <c r="Z2832"/>
  <c r="AN2832" s="1"/>
  <c r="V2832"/>
  <c r="Z2641"/>
  <c r="AN2641" s="1"/>
  <c r="V2641"/>
  <c r="Z1914"/>
  <c r="AN1914" s="1"/>
  <c r="V1914"/>
  <c r="Z406"/>
  <c r="AN406" s="1"/>
  <c r="V406"/>
  <c r="Z11"/>
  <c r="AN11" s="1"/>
  <c r="V11"/>
  <c r="Z1099"/>
  <c r="AN1099" s="1"/>
  <c r="V1099"/>
  <c r="Z2091"/>
  <c r="AN2091" s="1"/>
  <c r="V2091"/>
  <c r="Z2023"/>
  <c r="AN2023" s="1"/>
  <c r="V2023"/>
  <c r="Z1856"/>
  <c r="AN1856" s="1"/>
  <c r="V1856"/>
  <c r="Z2000"/>
  <c r="AN2000" s="1"/>
  <c r="V2000"/>
  <c r="Z205"/>
  <c r="AN205" s="1"/>
  <c r="V205"/>
  <c r="Z2161"/>
  <c r="AN2161" s="1"/>
  <c r="V2161"/>
  <c r="Z1549"/>
  <c r="AN1549" s="1"/>
  <c r="V1549"/>
  <c r="Z1693"/>
  <c r="AN1693" s="1"/>
  <c r="V1693"/>
  <c r="Z2349"/>
  <c r="AN2349" s="1"/>
  <c r="V2349"/>
  <c r="Z2845"/>
  <c r="AN2845" s="1"/>
  <c r="V2845"/>
  <c r="Z2847"/>
  <c r="AN2847" s="1"/>
  <c r="V2847"/>
  <c r="Z2550"/>
  <c r="AN2550" s="1"/>
  <c r="V2550"/>
  <c r="Z1603"/>
  <c r="AN1603" s="1"/>
  <c r="V1603"/>
  <c r="Z1758"/>
  <c r="AN1758" s="1"/>
  <c r="V1758"/>
  <c r="Z317"/>
  <c r="AN317" s="1"/>
  <c r="V317"/>
  <c r="Z525"/>
  <c r="AN525" s="1"/>
  <c r="V525"/>
  <c r="Z893"/>
  <c r="AN893" s="1"/>
  <c r="V893"/>
  <c r="Z1389"/>
  <c r="AN1389" s="1"/>
  <c r="V1389"/>
  <c r="Z1741"/>
  <c r="AN1741" s="1"/>
  <c r="V1741"/>
  <c r="Z2493"/>
  <c r="AN2493" s="1"/>
  <c r="V2493"/>
  <c r="Z2893"/>
  <c r="AN2893" s="1"/>
  <c r="V2893"/>
  <c r="Z2975"/>
  <c r="AN2975" s="1"/>
  <c r="V2975"/>
  <c r="Z2294"/>
  <c r="AN2294" s="1"/>
  <c r="V2294"/>
  <c r="Z1623"/>
  <c r="AN1623" s="1"/>
  <c r="V1623"/>
  <c r="Z1294"/>
  <c r="AN1294" s="1"/>
  <c r="V1294"/>
  <c r="Z435"/>
  <c r="AN435" s="1"/>
  <c r="V435"/>
  <c r="Z947"/>
  <c r="AN947" s="1"/>
  <c r="V947"/>
  <c r="Z1459"/>
  <c r="AN1459" s="1"/>
  <c r="V1459"/>
  <c r="Z383"/>
  <c r="AN383" s="1"/>
  <c r="V383"/>
  <c r="Z1407"/>
  <c r="AN1407" s="1"/>
  <c r="V1407"/>
  <c r="Z290"/>
  <c r="AN290" s="1"/>
  <c r="V290"/>
  <c r="Z455"/>
  <c r="AN455" s="1"/>
  <c r="V455"/>
  <c r="Z1479"/>
  <c r="AN1479" s="1"/>
  <c r="V1479"/>
  <c r="Z942"/>
  <c r="AN942" s="1"/>
  <c r="V942"/>
  <c r="Z2510"/>
  <c r="AN2510" s="1"/>
  <c r="V2510"/>
  <c r="Z722"/>
  <c r="AN722" s="1"/>
  <c r="V722"/>
  <c r="Z1426"/>
  <c r="AN1426" s="1"/>
  <c r="V1426"/>
  <c r="Z1882"/>
  <c r="AN1882" s="1"/>
  <c r="V1882"/>
  <c r="Z2415"/>
  <c r="AN2415" s="1"/>
  <c r="V2415"/>
  <c r="Z2862"/>
  <c r="AN2862" s="1"/>
  <c r="V2862"/>
  <c r="Z146"/>
  <c r="AN146" s="1"/>
  <c r="V146"/>
  <c r="Z1074"/>
  <c r="AN1074" s="1"/>
  <c r="V1074"/>
  <c r="Z1775"/>
  <c r="AN1775" s="1"/>
  <c r="V1775"/>
  <c r="Z1966"/>
  <c r="AN1966" s="1"/>
  <c r="V1966"/>
  <c r="Z778"/>
  <c r="AN778" s="1"/>
  <c r="V778"/>
  <c r="Z599"/>
  <c r="AN599" s="1"/>
  <c r="V599"/>
  <c r="Z803"/>
  <c r="AN803" s="1"/>
  <c r="V803"/>
  <c r="Z2147"/>
  <c r="AN2147" s="1"/>
  <c r="V2147"/>
  <c r="Z223"/>
  <c r="AN223" s="1"/>
  <c r="V223"/>
  <c r="Z970"/>
  <c r="AN970" s="1"/>
  <c r="V970"/>
  <c r="Z471"/>
  <c r="AN471" s="1"/>
  <c r="V471"/>
  <c r="Z643"/>
  <c r="AN643" s="1"/>
  <c r="V643"/>
  <c r="Z1987"/>
  <c r="AN1987" s="1"/>
  <c r="V1987"/>
  <c r="Z2634"/>
  <c r="AN2634" s="1"/>
  <c r="V2634"/>
  <c r="Z1439"/>
  <c r="AN1439" s="1"/>
  <c r="V1439"/>
  <c r="Z1922"/>
  <c r="AN1922" s="1"/>
  <c r="V1922"/>
  <c r="Z1527"/>
  <c r="AN1527" s="1"/>
  <c r="V1527"/>
  <c r="Z1548"/>
  <c r="AN1548" s="1"/>
  <c r="V1548"/>
  <c r="Z222"/>
  <c r="AN222" s="1"/>
  <c r="V222"/>
  <c r="Z19"/>
  <c r="AN19" s="1"/>
  <c r="V19"/>
  <c r="Z606"/>
  <c r="AN606" s="1"/>
  <c r="V606"/>
  <c r="Z1132"/>
  <c r="AN1132" s="1"/>
  <c r="V1132"/>
  <c r="Z211"/>
  <c r="AN211" s="1"/>
  <c r="V211"/>
  <c r="Z510"/>
  <c r="AN510" s="1"/>
  <c r="V510"/>
  <c r="Z707"/>
  <c r="AN707" s="1"/>
  <c r="V707"/>
  <c r="Z2615"/>
  <c r="AN2615" s="1"/>
  <c r="V2615"/>
  <c r="Z2658"/>
  <c r="AN2658" s="1"/>
  <c r="V2658"/>
  <c r="Z2551"/>
  <c r="AN2551" s="1"/>
  <c r="V2551"/>
  <c r="Z1762"/>
  <c r="AN1762" s="1"/>
  <c r="V1762"/>
  <c r="Z2146"/>
  <c r="AN2146" s="1"/>
  <c r="V2146"/>
  <c r="Z2338"/>
  <c r="AN2338" s="1"/>
  <c r="V2338"/>
  <c r="Z2327"/>
  <c r="AN2327" s="1"/>
  <c r="V2327"/>
  <c r="Z814"/>
  <c r="AN814" s="1"/>
  <c r="V814"/>
  <c r="Z1506"/>
  <c r="AN1506" s="1"/>
  <c r="V1506"/>
  <c r="Z46"/>
  <c r="AN46" s="1"/>
  <c r="V46"/>
  <c r="Z387"/>
  <c r="AN387" s="1"/>
  <c r="V387"/>
  <c r="Z67"/>
  <c r="AN67" s="1"/>
  <c r="V67"/>
  <c r="Z452"/>
  <c r="AN452" s="1"/>
  <c r="V452"/>
  <c r="Z1124"/>
  <c r="AN1124" s="1"/>
  <c r="V1124"/>
  <c r="Z177"/>
  <c r="AN177" s="1"/>
  <c r="V177"/>
  <c r="Z657"/>
  <c r="AN657" s="1"/>
  <c r="V657"/>
  <c r="Z1461"/>
  <c r="AN1461" s="1"/>
  <c r="V1461"/>
  <c r="Z2357"/>
  <c r="AN2357" s="1"/>
  <c r="V2357"/>
  <c r="Z2997"/>
  <c r="AN2997" s="1"/>
  <c r="V2997"/>
  <c r="Z506"/>
  <c r="AN506" s="1"/>
  <c r="V506"/>
  <c r="Z1658"/>
  <c r="AN1658" s="1"/>
  <c r="V1658"/>
  <c r="Z616"/>
  <c r="AN616" s="1"/>
  <c r="V616"/>
  <c r="Z1192"/>
  <c r="AN1192" s="1"/>
  <c r="V1192"/>
  <c r="Z1704"/>
  <c r="AN1704" s="1"/>
  <c r="V1704"/>
  <c r="Z2280"/>
  <c r="AN2280" s="1"/>
  <c r="V2280"/>
  <c r="Z2696"/>
  <c r="AN2696" s="1"/>
  <c r="V2696"/>
  <c r="Z1828"/>
  <c r="AN1828" s="1"/>
  <c r="V1828"/>
  <c r="Z2340"/>
  <c r="AN2340" s="1"/>
  <c r="V2340"/>
  <c r="Z2884"/>
  <c r="AN2884" s="1"/>
  <c r="V2884"/>
  <c r="Z1015"/>
  <c r="AN1015" s="1"/>
  <c r="V1015"/>
  <c r="Z524"/>
  <c r="AN524" s="1"/>
  <c r="V524"/>
  <c r="Z1036"/>
  <c r="AN1036" s="1"/>
  <c r="V1036"/>
  <c r="Z1491"/>
  <c r="AN1491" s="1"/>
  <c r="V1491"/>
  <c r="Z1343"/>
  <c r="AN1343" s="1"/>
  <c r="V1343"/>
  <c r="Z706"/>
  <c r="AN706" s="1"/>
  <c r="V706"/>
  <c r="Z1031"/>
  <c r="AN1031" s="1"/>
  <c r="V1031"/>
  <c r="Z142"/>
  <c r="AN142" s="1"/>
  <c r="V142"/>
  <c r="Z210"/>
  <c r="AN210" s="1"/>
  <c r="V210"/>
  <c r="Z1130"/>
  <c r="AN1130" s="1"/>
  <c r="V1130"/>
  <c r="Z1518"/>
  <c r="AN1518" s="1"/>
  <c r="V1518"/>
  <c r="Z451"/>
  <c r="AN451" s="1"/>
  <c r="V451"/>
  <c r="Z2819"/>
  <c r="AN2819" s="1"/>
  <c r="V2819"/>
  <c r="Z1642"/>
  <c r="AN1642" s="1"/>
  <c r="V1642"/>
  <c r="Z1710"/>
  <c r="AN1710" s="1"/>
  <c r="V1710"/>
  <c r="Z355"/>
  <c r="AN355" s="1"/>
  <c r="V355"/>
  <c r="Z2979"/>
  <c r="AN2979" s="1"/>
  <c r="V2979"/>
  <c r="Z1311"/>
  <c r="AN1311" s="1"/>
  <c r="V1311"/>
  <c r="Z197"/>
  <c r="AN197" s="1"/>
  <c r="V197"/>
  <c r="Z677"/>
  <c r="AN677" s="1"/>
  <c r="V677"/>
  <c r="Z1029"/>
  <c r="AN1029" s="1"/>
  <c r="V1029"/>
  <c r="Z289"/>
  <c r="AN289" s="1"/>
  <c r="V289"/>
  <c r="Z417"/>
  <c r="AN417" s="1"/>
  <c r="V417"/>
  <c r="Z1349"/>
  <c r="AN1349" s="1"/>
  <c r="V1349"/>
  <c r="Z1861"/>
  <c r="AN1861" s="1"/>
  <c r="V1861"/>
  <c r="Z2341"/>
  <c r="AN2341" s="1"/>
  <c r="V2341"/>
  <c r="Z2853"/>
  <c r="AN2853" s="1"/>
  <c r="V2853"/>
  <c r="Z474"/>
  <c r="AN474" s="1"/>
  <c r="V474"/>
  <c r="Z2282"/>
  <c r="AN2282" s="1"/>
  <c r="V2282"/>
  <c r="Z85"/>
  <c r="AN85" s="1"/>
  <c r="V85"/>
  <c r="Z341"/>
  <c r="AN341" s="1"/>
  <c r="V341"/>
  <c r="Z597"/>
  <c r="AN597" s="1"/>
  <c r="V597"/>
  <c r="Z789"/>
  <c r="AN789" s="1"/>
  <c r="V789"/>
  <c r="Z420"/>
  <c r="AN420" s="1"/>
  <c r="V420"/>
  <c r="Z1348"/>
  <c r="AN1348" s="1"/>
  <c r="V1348"/>
  <c r="Z1621"/>
  <c r="AN1621" s="1"/>
  <c r="V1621"/>
  <c r="Z2005"/>
  <c r="AN2005" s="1"/>
  <c r="V2005"/>
  <c r="Z2517"/>
  <c r="AN2517" s="1"/>
  <c r="V2517"/>
  <c r="Z1018"/>
  <c r="AN1018" s="1"/>
  <c r="V1018"/>
  <c r="Z2047"/>
  <c r="AN2047" s="1"/>
  <c r="V2047"/>
  <c r="Z136"/>
  <c r="AN136" s="1"/>
  <c r="V136"/>
  <c r="Z584"/>
  <c r="AN584" s="1"/>
  <c r="V584"/>
  <c r="Z1032"/>
  <c r="AN1032" s="1"/>
  <c r="V1032"/>
  <c r="Z1544"/>
  <c r="AN1544" s="1"/>
  <c r="V1544"/>
  <c r="Z1992"/>
  <c r="AN1992" s="1"/>
  <c r="V1992"/>
  <c r="Z2600"/>
  <c r="AN2600" s="1"/>
  <c r="V2600"/>
  <c r="Z1252"/>
  <c r="AN1252" s="1"/>
  <c r="V1252"/>
  <c r="Z1860"/>
  <c r="AN1860" s="1"/>
  <c r="V1860"/>
  <c r="Z2372"/>
  <c r="AN2372" s="1"/>
  <c r="V2372"/>
  <c r="Z2852"/>
  <c r="AN2852" s="1"/>
  <c r="V2852"/>
  <c r="Z3002"/>
  <c r="AN3002" s="1"/>
  <c r="V3002"/>
  <c r="Z140"/>
  <c r="AN140" s="1"/>
  <c r="V140"/>
  <c r="Z236"/>
  <c r="AN236" s="1"/>
  <c r="V236"/>
  <c r="Z748"/>
  <c r="AN748" s="1"/>
  <c r="V748"/>
  <c r="Z1388"/>
  <c r="AN1388" s="1"/>
  <c r="V1388"/>
  <c r="Z2156"/>
  <c r="AN2156" s="1"/>
  <c r="V2156"/>
  <c r="Z1358"/>
  <c r="AN1358" s="1"/>
  <c r="V1358"/>
  <c r="Z959"/>
  <c r="AN959" s="1"/>
  <c r="V959"/>
  <c r="Z647"/>
  <c r="AN647" s="1"/>
  <c r="V647"/>
  <c r="Z238"/>
  <c r="AN238" s="1"/>
  <c r="V238"/>
  <c r="Z1374"/>
  <c r="AN1374" s="1"/>
  <c r="V1374"/>
  <c r="Z207"/>
  <c r="AN207" s="1"/>
  <c r="V207"/>
  <c r="Z2702"/>
  <c r="AN2702" s="1"/>
  <c r="V2702"/>
  <c r="Z114"/>
  <c r="AN114" s="1"/>
  <c r="V114"/>
  <c r="Z1490"/>
  <c r="AN1490" s="1"/>
  <c r="V1490"/>
  <c r="Z871"/>
  <c r="AN871" s="1"/>
  <c r="V871"/>
  <c r="Z334"/>
  <c r="AN334" s="1"/>
  <c r="V334"/>
  <c r="Z1010"/>
  <c r="AN1010" s="1"/>
  <c r="V1010"/>
  <c r="Z1214"/>
  <c r="AN1214" s="1"/>
  <c r="V1214"/>
  <c r="Z103"/>
  <c r="AN103" s="1"/>
  <c r="V103"/>
  <c r="Z1290"/>
  <c r="AN1290" s="1"/>
  <c r="V1290"/>
  <c r="Z1827"/>
  <c r="AN1827" s="1"/>
  <c r="V1827"/>
  <c r="Z1770"/>
  <c r="AN1770" s="1"/>
  <c r="V1770"/>
  <c r="Z1699"/>
  <c r="AN1699" s="1"/>
  <c r="V1699"/>
  <c r="Z581"/>
  <c r="AN581" s="1"/>
  <c r="V581"/>
  <c r="Z965"/>
  <c r="AN965" s="1"/>
  <c r="V965"/>
  <c r="Z65"/>
  <c r="AN65" s="1"/>
  <c r="V65"/>
  <c r="Z577"/>
  <c r="AN577" s="1"/>
  <c r="V577"/>
  <c r="Z1445"/>
  <c r="AN1445" s="1"/>
  <c r="V1445"/>
  <c r="Z1957"/>
  <c r="AN1957" s="1"/>
  <c r="V1957"/>
  <c r="Z2501"/>
  <c r="AN2501" s="1"/>
  <c r="V2501"/>
  <c r="Z538"/>
  <c r="AN538" s="1"/>
  <c r="V538"/>
  <c r="Z2751"/>
  <c r="AN2751" s="1"/>
  <c r="V2751"/>
  <c r="Z201"/>
  <c r="AN201" s="1"/>
  <c r="V201"/>
  <c r="Z489"/>
  <c r="AN489" s="1"/>
  <c r="V489"/>
  <c r="Z25"/>
  <c r="AN25" s="1"/>
  <c r="V25"/>
  <c r="Z281"/>
  <c r="AN281" s="1"/>
  <c r="V281"/>
  <c r="Z537"/>
  <c r="AN537" s="1"/>
  <c r="V537"/>
  <c r="Z793"/>
  <c r="AN793" s="1"/>
  <c r="V793"/>
  <c r="Z1049"/>
  <c r="AN1049" s="1"/>
  <c r="V1049"/>
  <c r="Z742"/>
  <c r="AN742" s="1"/>
  <c r="V742"/>
  <c r="Z2518"/>
  <c r="AN2518" s="1"/>
  <c r="V2518"/>
  <c r="Z1875"/>
  <c r="AN1875" s="1"/>
  <c r="V1875"/>
  <c r="Z2592"/>
  <c r="AN2592" s="1"/>
  <c r="V2592"/>
  <c r="Z2671"/>
  <c r="AN2671" s="1"/>
  <c r="V2671"/>
  <c r="Z2438"/>
  <c r="AN2438" s="1"/>
  <c r="V2438"/>
  <c r="Z779"/>
  <c r="AN779" s="1"/>
  <c r="V779"/>
  <c r="Z1835"/>
  <c r="AN1835" s="1"/>
  <c r="V1835"/>
  <c r="Z2923"/>
  <c r="AN2923" s="1"/>
  <c r="V2923"/>
  <c r="Z751"/>
  <c r="AN751" s="1"/>
  <c r="V751"/>
  <c r="Z1398"/>
  <c r="AN1398" s="1"/>
  <c r="V1398"/>
  <c r="Z1328"/>
  <c r="AN1328" s="1"/>
  <c r="V1328"/>
  <c r="Z1728"/>
  <c r="AN1728" s="1"/>
  <c r="V1728"/>
  <c r="Z2416"/>
  <c r="AN2416" s="1"/>
  <c r="V2416"/>
  <c r="Z2784"/>
  <c r="AN2784" s="1"/>
  <c r="V2784"/>
  <c r="Z2928"/>
  <c r="AN2928" s="1"/>
  <c r="V2928"/>
  <c r="Z1021"/>
  <c r="AN1021" s="1"/>
  <c r="V1021"/>
  <c r="Z1421"/>
  <c r="AN1421" s="1"/>
  <c r="V1421"/>
  <c r="Z2221"/>
  <c r="AN2221" s="1"/>
  <c r="V2221"/>
  <c r="Z2717"/>
  <c r="AN2717" s="1"/>
  <c r="V2717"/>
  <c r="Z2143"/>
  <c r="AN2143" s="1"/>
  <c r="V2143"/>
  <c r="Z461"/>
  <c r="AN461" s="1"/>
  <c r="V461"/>
  <c r="Z797"/>
  <c r="AN797" s="1"/>
  <c r="V797"/>
  <c r="Z1245"/>
  <c r="AN1245" s="1"/>
  <c r="V1245"/>
  <c r="Z1613"/>
  <c r="AN1613" s="1"/>
  <c r="V1613"/>
  <c r="Z2365"/>
  <c r="AN2365" s="1"/>
  <c r="V2365"/>
  <c r="Z2010"/>
  <c r="AN2010" s="1"/>
  <c r="V2010"/>
  <c r="Z2591"/>
  <c r="AN2591" s="1"/>
  <c r="V2591"/>
  <c r="Z2426"/>
  <c r="AN2426" s="1"/>
  <c r="V2426"/>
  <c r="Z1638"/>
  <c r="AN1638" s="1"/>
  <c r="V1638"/>
  <c r="Z2846"/>
  <c r="AN2846" s="1"/>
  <c r="V2846"/>
  <c r="Z307"/>
  <c r="AN307" s="1"/>
  <c r="V307"/>
  <c r="Z819"/>
  <c r="AN819" s="1"/>
  <c r="V819"/>
  <c r="Z1331"/>
  <c r="AN1331" s="1"/>
  <c r="V1331"/>
  <c r="Z119"/>
  <c r="AN119" s="1"/>
  <c r="V119"/>
  <c r="Z1151"/>
  <c r="AN1151" s="1"/>
  <c r="V1151"/>
  <c r="Z162"/>
  <c r="AN162" s="1"/>
  <c r="V162"/>
  <c r="Z674"/>
  <c r="AN674" s="1"/>
  <c r="V674"/>
  <c r="Z1058"/>
  <c r="AN1058" s="1"/>
  <c r="V1058"/>
  <c r="Z199"/>
  <c r="AN199" s="1"/>
  <c r="V199"/>
  <c r="Z1223"/>
  <c r="AN1223" s="1"/>
  <c r="V1223"/>
  <c r="Z1295"/>
  <c r="AN1295" s="1"/>
  <c r="V1295"/>
  <c r="Z2254"/>
  <c r="AN2254" s="1"/>
  <c r="V2254"/>
  <c r="Z530"/>
  <c r="AN530" s="1"/>
  <c r="V530"/>
  <c r="Z1170"/>
  <c r="AN1170" s="1"/>
  <c r="V1170"/>
  <c r="Z1511"/>
  <c r="AN1511" s="1"/>
  <c r="V1511"/>
  <c r="Z1583"/>
  <c r="AN1583" s="1"/>
  <c r="V1583"/>
  <c r="Z2478"/>
  <c r="AN2478" s="1"/>
  <c r="V2478"/>
  <c r="Z786"/>
  <c r="AN786" s="1"/>
  <c r="V786"/>
  <c r="Z1191"/>
  <c r="AN1191" s="1"/>
  <c r="V1191"/>
  <c r="Z490"/>
  <c r="AN490" s="1"/>
  <c r="V490"/>
  <c r="Z1738"/>
  <c r="AN1738" s="1"/>
  <c r="V1738"/>
  <c r="Z1646"/>
  <c r="AN1646" s="1"/>
  <c r="V1646"/>
  <c r="Z259"/>
  <c r="AN259" s="1"/>
  <c r="V259"/>
  <c r="Z1731"/>
  <c r="AN1731" s="1"/>
  <c r="V1731"/>
  <c r="Z1834"/>
  <c r="AN1834" s="1"/>
  <c r="V1834"/>
  <c r="Z746"/>
  <c r="AN746" s="1"/>
  <c r="V746"/>
  <c r="Z31"/>
  <c r="AN31" s="1"/>
  <c r="V31"/>
  <c r="Z1582"/>
  <c r="AN1582" s="1"/>
  <c r="V1582"/>
  <c r="Z163"/>
  <c r="AN163" s="1"/>
  <c r="V163"/>
  <c r="Z1635"/>
  <c r="AN1635" s="1"/>
  <c r="V1635"/>
  <c r="Z2691"/>
  <c r="AN2691" s="1"/>
  <c r="V2691"/>
  <c r="Z1055"/>
  <c r="AN1055" s="1"/>
  <c r="V1055"/>
  <c r="Z526"/>
  <c r="AN526" s="1"/>
  <c r="V526"/>
  <c r="Z1182"/>
  <c r="AN1182" s="1"/>
  <c r="V1182"/>
  <c r="Z1420"/>
  <c r="AN1420" s="1"/>
  <c r="V1420"/>
  <c r="Z1932"/>
  <c r="AN1932" s="1"/>
  <c r="V1932"/>
  <c r="Z2316"/>
  <c r="AN2316" s="1"/>
  <c r="V2316"/>
  <c r="Z2476"/>
  <c r="AN2476" s="1"/>
  <c r="V2476"/>
  <c r="Z787"/>
  <c r="AN787" s="1"/>
  <c r="V787"/>
  <c r="Z638"/>
  <c r="AN638" s="1"/>
  <c r="V638"/>
  <c r="Z30"/>
  <c r="AN30" s="1"/>
  <c r="V30"/>
  <c r="Z1143"/>
  <c r="AN1143" s="1"/>
  <c r="V1143"/>
  <c r="Z2284"/>
  <c r="AN2284" s="1"/>
  <c r="V2284"/>
  <c r="Z2988"/>
  <c r="AN2988" s="1"/>
  <c r="V2988"/>
  <c r="Z979"/>
  <c r="AN979" s="1"/>
  <c r="V979"/>
  <c r="Z1538"/>
  <c r="AN1538" s="1"/>
  <c r="V1538"/>
  <c r="Z227"/>
  <c r="AN227" s="1"/>
  <c r="V227"/>
  <c r="Z2359"/>
  <c r="AN2359" s="1"/>
  <c r="V2359"/>
  <c r="Z2946"/>
  <c r="AN2946" s="1"/>
  <c r="V2946"/>
  <c r="Z2967"/>
  <c r="AN2967" s="1"/>
  <c r="V2967"/>
  <c r="Z2295"/>
  <c r="AN2295" s="1"/>
  <c r="V2295"/>
  <c r="Z1634"/>
  <c r="AN1634" s="1"/>
  <c r="V1634"/>
  <c r="Z2594"/>
  <c r="AN2594" s="1"/>
  <c r="V2594"/>
  <c r="Z2210"/>
  <c r="AN2210" s="1"/>
  <c r="V2210"/>
  <c r="Z1879"/>
  <c r="AN1879" s="1"/>
  <c r="V1879"/>
  <c r="Z190"/>
  <c r="AN190" s="1"/>
  <c r="V190"/>
  <c r="Z1378"/>
  <c r="AN1378" s="1"/>
  <c r="V1378"/>
  <c r="Z702"/>
  <c r="AN702" s="1"/>
  <c r="V702"/>
  <c r="Z670"/>
  <c r="AN670" s="1"/>
  <c r="V670"/>
  <c r="Z131"/>
  <c r="AN131" s="1"/>
  <c r="V131"/>
  <c r="Z94"/>
  <c r="AN94" s="1"/>
  <c r="V94"/>
  <c r="Z196"/>
  <c r="AN196" s="1"/>
  <c r="V196"/>
  <c r="Z996"/>
  <c r="AN996" s="1"/>
  <c r="V996"/>
  <c r="Z49"/>
  <c r="AN49" s="1"/>
  <c r="V49"/>
  <c r="Z529"/>
  <c r="AN529" s="1"/>
  <c r="V529"/>
  <c r="Z1333"/>
  <c r="AN1333" s="1"/>
  <c r="V1333"/>
  <c r="Z1845"/>
  <c r="AN1845" s="1"/>
  <c r="V1845"/>
  <c r="Z2229"/>
  <c r="AN2229" s="1"/>
  <c r="V2229"/>
  <c r="Z2741"/>
  <c r="AN2741" s="1"/>
  <c r="V2741"/>
  <c r="Z2869"/>
  <c r="AN2869" s="1"/>
  <c r="V2869"/>
  <c r="Z250"/>
  <c r="AN250" s="1"/>
  <c r="V250"/>
  <c r="Z1402"/>
  <c r="AN1402" s="1"/>
  <c r="V1402"/>
  <c r="Z2559"/>
  <c r="AN2559" s="1"/>
  <c r="V2559"/>
  <c r="Z488"/>
  <c r="AN488" s="1"/>
  <c r="V488"/>
  <c r="Z1064"/>
  <c r="AN1064" s="1"/>
  <c r="V1064"/>
  <c r="Z1576"/>
  <c r="AN1576" s="1"/>
  <c r="V1576"/>
  <c r="Z2152"/>
  <c r="AN2152" s="1"/>
  <c r="V2152"/>
  <c r="Z2568"/>
  <c r="AN2568" s="1"/>
  <c r="V2568"/>
  <c r="Z164"/>
  <c r="AN164" s="1"/>
  <c r="V164"/>
  <c r="Z1700"/>
  <c r="AN1700" s="1"/>
  <c r="V1700"/>
  <c r="Z2212"/>
  <c r="AN2212" s="1"/>
  <c r="V2212"/>
  <c r="Z2724"/>
  <c r="AN2724" s="1"/>
  <c r="V2724"/>
  <c r="Z631"/>
  <c r="AN631" s="1"/>
  <c r="V631"/>
  <c r="Z268"/>
  <c r="AN268" s="1"/>
  <c r="V268"/>
  <c r="Z396"/>
  <c r="AN396" s="1"/>
  <c r="V396"/>
  <c r="Z908"/>
  <c r="AN908" s="1"/>
  <c r="V908"/>
  <c r="Z1299"/>
  <c r="AN1299" s="1"/>
  <c r="V1299"/>
  <c r="Z831"/>
  <c r="AN831" s="1"/>
  <c r="V831"/>
  <c r="Z391"/>
  <c r="AN391" s="1"/>
  <c r="V391"/>
  <c r="Z2703"/>
  <c r="AN2703" s="1"/>
  <c r="V2703"/>
  <c r="Z690"/>
  <c r="AN690" s="1"/>
  <c r="V690"/>
  <c r="Z2543"/>
  <c r="AN2543" s="1"/>
  <c r="V2543"/>
  <c r="Z2350"/>
  <c r="AN2350" s="1"/>
  <c r="V2350"/>
  <c r="Z1903"/>
  <c r="AN1903" s="1"/>
  <c r="V1903"/>
  <c r="Z2734"/>
  <c r="AN2734" s="1"/>
  <c r="V2734"/>
  <c r="Z426"/>
  <c r="AN426" s="1"/>
  <c r="V426"/>
  <c r="Z2211"/>
  <c r="AN2211" s="1"/>
  <c r="V2211"/>
  <c r="Z1034"/>
  <c r="AN1034" s="1"/>
  <c r="V1034"/>
  <c r="Z2627"/>
  <c r="AN2627" s="1"/>
  <c r="V2627"/>
  <c r="Z927"/>
  <c r="AN927" s="1"/>
  <c r="V927"/>
  <c r="Z590"/>
  <c r="AN590" s="1"/>
  <c r="V590"/>
  <c r="Z69"/>
  <c r="AN69" s="1"/>
  <c r="V69"/>
  <c r="Z549"/>
  <c r="AN549" s="1"/>
  <c r="V549"/>
  <c r="Z933"/>
  <c r="AN933" s="1"/>
  <c r="V933"/>
  <c r="Z1221"/>
  <c r="AN1221" s="1"/>
  <c r="V1221"/>
  <c r="Z1733"/>
  <c r="AN1733" s="1"/>
  <c r="V1733"/>
  <c r="Z2213"/>
  <c r="AN2213" s="1"/>
  <c r="V2213"/>
  <c r="Z2725"/>
  <c r="AN2725" s="1"/>
  <c r="V2725"/>
  <c r="Z1754"/>
  <c r="AN1754" s="1"/>
  <c r="V1754"/>
  <c r="Z22"/>
  <c r="AN22" s="1"/>
  <c r="V22"/>
  <c r="Z21"/>
  <c r="AN21" s="1"/>
  <c r="V21"/>
  <c r="Z277"/>
  <c r="AN277" s="1"/>
  <c r="V277"/>
  <c r="Z533"/>
  <c r="AN533" s="1"/>
  <c r="V533"/>
  <c r="Z1220"/>
  <c r="AN1220" s="1"/>
  <c r="V1220"/>
  <c r="Z81"/>
  <c r="AN81" s="1"/>
  <c r="V81"/>
  <c r="Z625"/>
  <c r="AN625" s="1"/>
  <c r="V625"/>
  <c r="Z1493"/>
  <c r="AN1493" s="1"/>
  <c r="V1493"/>
  <c r="Z2389"/>
  <c r="AN2389" s="1"/>
  <c r="V2389"/>
  <c r="Z2901"/>
  <c r="AN2901" s="1"/>
  <c r="V2901"/>
  <c r="Z634"/>
  <c r="AN634" s="1"/>
  <c r="V634"/>
  <c r="Z2042"/>
  <c r="AN2042" s="1"/>
  <c r="V2042"/>
  <c r="Z456"/>
  <c r="AN456" s="1"/>
  <c r="V456"/>
  <c r="Z936"/>
  <c r="AN936" s="1"/>
  <c r="V936"/>
  <c r="Z1384"/>
  <c r="AN1384" s="1"/>
  <c r="V1384"/>
  <c r="Z1864"/>
  <c r="AN1864" s="1"/>
  <c r="V1864"/>
  <c r="Z2376"/>
  <c r="AN2376" s="1"/>
  <c r="V2376"/>
  <c r="Z1028"/>
  <c r="AN1028" s="1"/>
  <c r="V1028"/>
  <c r="Z1732"/>
  <c r="AN1732" s="1"/>
  <c r="V1732"/>
  <c r="Z2244"/>
  <c r="AN2244" s="1"/>
  <c r="V2244"/>
  <c r="Z2756"/>
  <c r="AN2756" s="1"/>
  <c r="V2756"/>
  <c r="Z2202"/>
  <c r="AN2202" s="1"/>
  <c r="V2202"/>
  <c r="Z12"/>
  <c r="AN12" s="1"/>
  <c r="V12"/>
  <c r="Z620"/>
  <c r="AN620" s="1"/>
  <c r="V620"/>
  <c r="Z1260"/>
  <c r="AN1260" s="1"/>
  <c r="V1260"/>
  <c r="Z2028"/>
  <c r="AN2028" s="1"/>
  <c r="V2028"/>
  <c r="Z447"/>
  <c r="AN447" s="1"/>
  <c r="V447"/>
  <c r="Z622"/>
  <c r="AN622" s="1"/>
  <c r="V622"/>
  <c r="Z66"/>
  <c r="AN66" s="1"/>
  <c r="V66"/>
  <c r="Z770"/>
  <c r="AN770" s="1"/>
  <c r="V770"/>
  <c r="Z263"/>
  <c r="AN263" s="1"/>
  <c r="V263"/>
  <c r="Z2190"/>
  <c r="AN2190" s="1"/>
  <c r="V2190"/>
  <c r="Z978"/>
  <c r="AN978" s="1"/>
  <c r="V978"/>
  <c r="Z1455"/>
  <c r="AN1455" s="1"/>
  <c r="V1455"/>
  <c r="Z682"/>
  <c r="AN682" s="1"/>
  <c r="V682"/>
  <c r="Z1283"/>
  <c r="AN1283" s="1"/>
  <c r="V1283"/>
  <c r="Z415"/>
  <c r="AN415" s="1"/>
  <c r="V415"/>
  <c r="Z1258"/>
  <c r="AN1258" s="1"/>
  <c r="V1258"/>
  <c r="Z1022"/>
  <c r="AN1022" s="1"/>
  <c r="V1022"/>
  <c r="Z1187"/>
  <c r="AN1187" s="1"/>
  <c r="V1187"/>
  <c r="Z453"/>
  <c r="AN453" s="1"/>
  <c r="V453"/>
  <c r="Z837"/>
  <c r="AN837" s="1"/>
  <c r="V837"/>
  <c r="Z449"/>
  <c r="AN449" s="1"/>
  <c r="V449"/>
  <c r="Z1317"/>
  <c r="AN1317" s="1"/>
  <c r="V1317"/>
  <c r="Z1829"/>
  <c r="AN1829" s="1"/>
  <c r="V1829"/>
  <c r="Z2373"/>
  <c r="AN2373" s="1"/>
  <c r="V2373"/>
  <c r="Z2885"/>
  <c r="AN2885" s="1"/>
  <c r="V2885"/>
  <c r="Z218"/>
  <c r="AN218" s="1"/>
  <c r="V218"/>
  <c r="Z1306"/>
  <c r="AN1306" s="1"/>
  <c r="V1306"/>
  <c r="Z2239"/>
  <c r="AN2239" s="1"/>
  <c r="V2239"/>
  <c r="Z105"/>
  <c r="AN105" s="1"/>
  <c r="V105"/>
  <c r="Z425"/>
  <c r="AN425" s="1"/>
  <c r="V425"/>
  <c r="Z217"/>
  <c r="AN217" s="1"/>
  <c r="V217"/>
  <c r="Z473"/>
  <c r="AN473" s="1"/>
  <c r="V473"/>
  <c r="Z729"/>
  <c r="AN729" s="1"/>
  <c r="V729"/>
  <c r="Z985"/>
  <c r="AN985" s="1"/>
  <c r="V985"/>
  <c r="Z486"/>
  <c r="AN486" s="1"/>
  <c r="V486"/>
  <c r="Z2262"/>
  <c r="AN2262" s="1"/>
  <c r="V2262"/>
  <c r="Z1747"/>
  <c r="AN1747" s="1"/>
  <c r="V1747"/>
  <c r="Z2259"/>
  <c r="AN2259" s="1"/>
  <c r="V2259"/>
  <c r="Z2771"/>
  <c r="AN2771" s="1"/>
  <c r="V2771"/>
  <c r="Z2290"/>
  <c r="AN2290" s="1"/>
  <c r="V2290"/>
  <c r="Z1014"/>
  <c r="AN1014" s="1"/>
  <c r="V1014"/>
  <c r="Z1918"/>
  <c r="AN1918" s="1"/>
  <c r="V1918"/>
  <c r="Z2942"/>
  <c r="AN2942" s="1"/>
  <c r="V2942"/>
  <c r="Z881"/>
  <c r="AN881" s="1"/>
  <c r="V881"/>
  <c r="Z1137"/>
  <c r="AN1137" s="1"/>
  <c r="V1137"/>
  <c r="Z1393"/>
  <c r="AN1393" s="1"/>
  <c r="V1393"/>
  <c r="Z1113"/>
  <c r="AN1113" s="1"/>
  <c r="V1113"/>
  <c r="Z1369"/>
  <c r="AN1369" s="1"/>
  <c r="V1369"/>
  <c r="Z1625"/>
  <c r="AN1625" s="1"/>
  <c r="V1625"/>
  <c r="Z1881"/>
  <c r="AN1881" s="1"/>
  <c r="V1881"/>
  <c r="Z2137"/>
  <c r="AN2137" s="1"/>
  <c r="V2137"/>
  <c r="Z2393"/>
  <c r="AN2393" s="1"/>
  <c r="V2393"/>
  <c r="Z2649"/>
  <c r="AN2649" s="1"/>
  <c r="V2649"/>
  <c r="Z2905"/>
  <c r="AN2905" s="1"/>
  <c r="V2905"/>
  <c r="Z2959"/>
  <c r="AN2959" s="1"/>
  <c r="V2959"/>
  <c r="Z1766"/>
  <c r="AN1766" s="1"/>
  <c r="V1766"/>
  <c r="Z2790"/>
  <c r="AN2790" s="1"/>
  <c r="V2790"/>
  <c r="Z411"/>
  <c r="AN411" s="1"/>
  <c r="V411"/>
  <c r="Z923"/>
  <c r="AN923" s="1"/>
  <c r="V923"/>
  <c r="Z1435"/>
  <c r="AN1435" s="1"/>
  <c r="V1435"/>
  <c r="Z1947"/>
  <c r="AN1947" s="1"/>
  <c r="V1947"/>
  <c r="Z2459"/>
  <c r="AN2459" s="1"/>
  <c r="V2459"/>
  <c r="Z2971"/>
  <c r="AN2971" s="1"/>
  <c r="V2971"/>
  <c r="Z2626"/>
  <c r="AN2626" s="1"/>
  <c r="V2626"/>
  <c r="Z463"/>
  <c r="AN463" s="1"/>
  <c r="V463"/>
  <c r="Z1735"/>
  <c r="AN1735" s="1"/>
  <c r="V1735"/>
  <c r="Z2759"/>
  <c r="AN2759" s="1"/>
  <c r="V2759"/>
  <c r="Z1686"/>
  <c r="AN1686" s="1"/>
  <c r="V1686"/>
  <c r="Z1793"/>
  <c r="AN1793" s="1"/>
  <c r="V1793"/>
  <c r="Z2801"/>
  <c r="AN2801" s="1"/>
  <c r="V2801"/>
  <c r="Z1618"/>
  <c r="AN1618" s="1"/>
  <c r="V1618"/>
  <c r="Z1850"/>
  <c r="AN1850" s="1"/>
  <c r="V1850"/>
  <c r="Z854"/>
  <c r="AN854" s="1"/>
  <c r="V854"/>
  <c r="Z267"/>
  <c r="AN267" s="1"/>
  <c r="V267"/>
  <c r="Z1291"/>
  <c r="AN1291" s="1"/>
  <c r="V1291"/>
  <c r="Z2315"/>
  <c r="AN2315" s="1"/>
  <c r="V2315"/>
  <c r="Z1938"/>
  <c r="AN1938" s="1"/>
  <c r="V1938"/>
  <c r="Z1703"/>
  <c r="AN1703" s="1"/>
  <c r="V1703"/>
  <c r="Z1718"/>
  <c r="AN1718" s="1"/>
  <c r="V1718"/>
  <c r="Z272"/>
  <c r="AN272" s="1"/>
  <c r="V272"/>
  <c r="Z336"/>
  <c r="AN336" s="1"/>
  <c r="V336"/>
  <c r="Z528"/>
  <c r="AN528" s="1"/>
  <c r="V528"/>
  <c r="Z592"/>
  <c r="AN592" s="1"/>
  <c r="V592"/>
  <c r="Z800"/>
  <c r="AN800" s="1"/>
  <c r="V800"/>
  <c r="Z1120"/>
  <c r="AN1120" s="1"/>
  <c r="V1120"/>
  <c r="Z1744"/>
  <c r="AN1744" s="1"/>
  <c r="V1744"/>
  <c r="Z2224"/>
  <c r="AN2224" s="1"/>
  <c r="V2224"/>
  <c r="Z2752"/>
  <c r="AN2752" s="1"/>
  <c r="V2752"/>
  <c r="Z790"/>
  <c r="AN790" s="1"/>
  <c r="V790"/>
  <c r="Z235"/>
  <c r="AN235" s="1"/>
  <c r="V235"/>
  <c r="Z1259"/>
  <c r="AN1259" s="1"/>
  <c r="V1259"/>
  <c r="Z2283"/>
  <c r="AN2283" s="1"/>
  <c r="V2283"/>
  <c r="Z367"/>
  <c r="AN367" s="1"/>
  <c r="V367"/>
  <c r="Z2727"/>
  <c r="AN2727" s="1"/>
  <c r="V2727"/>
  <c r="Z704"/>
  <c r="AN704" s="1"/>
  <c r="V704"/>
  <c r="Z1104"/>
  <c r="AN1104" s="1"/>
  <c r="V1104"/>
  <c r="Z1504"/>
  <c r="AN1504" s="1"/>
  <c r="V1504"/>
  <c r="Z1019"/>
  <c r="AN1019" s="1"/>
  <c r="V1019"/>
  <c r="Z1531"/>
  <c r="AN1531" s="1"/>
  <c r="V1531"/>
  <c r="Z2043"/>
  <c r="AN2043" s="1"/>
  <c r="V2043"/>
  <c r="Z2555"/>
  <c r="AN2555" s="1"/>
  <c r="V2555"/>
  <c r="Z2674"/>
  <c r="AN2674" s="1"/>
  <c r="V2674"/>
  <c r="Z1423"/>
  <c r="AN1423" s="1"/>
  <c r="V1423"/>
  <c r="Z2439"/>
  <c r="AN2439" s="1"/>
  <c r="V2439"/>
  <c r="Z1238"/>
  <c r="AN1238" s="1"/>
  <c r="V1238"/>
  <c r="Z1889"/>
  <c r="AN1889" s="1"/>
  <c r="V1889"/>
  <c r="Z2001"/>
  <c r="AN2001" s="1"/>
  <c r="V2001"/>
  <c r="Z2305"/>
  <c r="AN2305" s="1"/>
  <c r="V2305"/>
  <c r="Z2881"/>
  <c r="AN2881" s="1"/>
  <c r="V2881"/>
  <c r="Z2159"/>
  <c r="AN2159" s="1"/>
  <c r="V2159"/>
  <c r="Z1662"/>
  <c r="AN1662" s="1"/>
  <c r="V1662"/>
  <c r="Z2182"/>
  <c r="AN2182" s="1"/>
  <c r="V2182"/>
  <c r="Z587"/>
  <c r="AN587" s="1"/>
  <c r="V587"/>
  <c r="Z1579"/>
  <c r="AN1579" s="1"/>
  <c r="V1579"/>
  <c r="Z2571"/>
  <c r="AN2571" s="1"/>
  <c r="V2571"/>
  <c r="Z815"/>
  <c r="AN815" s="1"/>
  <c r="V815"/>
  <c r="Z934"/>
  <c r="AN934" s="1"/>
  <c r="V934"/>
  <c r="Z192"/>
  <c r="AN192" s="1"/>
  <c r="V192"/>
  <c r="Z448"/>
  <c r="AN448" s="1"/>
  <c r="V448"/>
  <c r="Z992"/>
  <c r="AN992" s="1"/>
  <c r="V992"/>
  <c r="Z1584"/>
  <c r="AN1584" s="1"/>
  <c r="V1584"/>
  <c r="Z189"/>
  <c r="AN189" s="1"/>
  <c r="V189"/>
  <c r="Z301"/>
  <c r="AN301" s="1"/>
  <c r="V301"/>
  <c r="Z2961"/>
  <c r="AN2961" s="1"/>
  <c r="V2961"/>
  <c r="Z2738"/>
  <c r="AN2738" s="1"/>
  <c r="V2738"/>
  <c r="Z2031"/>
  <c r="AN2031" s="1"/>
  <c r="V2031"/>
  <c r="Z1990"/>
  <c r="AN1990" s="1"/>
  <c r="V1990"/>
  <c r="Z555"/>
  <c r="AN555" s="1"/>
  <c r="V555"/>
  <c r="Z1611"/>
  <c r="AN1611" s="1"/>
  <c r="V1611"/>
  <c r="Z2699"/>
  <c r="AN2699" s="1"/>
  <c r="V2699"/>
  <c r="Z2754"/>
  <c r="AN2754" s="1"/>
  <c r="V2754"/>
  <c r="Z239"/>
  <c r="AN239" s="1"/>
  <c r="V239"/>
  <c r="Z358"/>
  <c r="AN358" s="1"/>
  <c r="V358"/>
  <c r="Z1056"/>
  <c r="AN1056" s="1"/>
  <c r="V1056"/>
  <c r="Z1200"/>
  <c r="AN1200" s="1"/>
  <c r="V1200"/>
  <c r="Z1600"/>
  <c r="AN1600" s="1"/>
  <c r="V1600"/>
  <c r="Z2144"/>
  <c r="AN2144" s="1"/>
  <c r="V2144"/>
  <c r="Z2288"/>
  <c r="AN2288" s="1"/>
  <c r="V2288"/>
  <c r="Z2656"/>
  <c r="AN2656" s="1"/>
  <c r="V2656"/>
  <c r="Z77"/>
  <c r="AN77" s="1"/>
  <c r="V77"/>
  <c r="Z877"/>
  <c r="AN877" s="1"/>
  <c r="V877"/>
  <c r="Z1293"/>
  <c r="AN1293" s="1"/>
  <c r="V1293"/>
  <c r="Z2077"/>
  <c r="AN2077" s="1"/>
  <c r="V2077"/>
  <c r="Z2589"/>
  <c r="AN2589" s="1"/>
  <c r="V2589"/>
  <c r="Z2957"/>
  <c r="AN2957" s="1"/>
  <c r="V2957"/>
  <c r="Z2482"/>
  <c r="AN2482" s="1"/>
  <c r="V2482"/>
  <c r="Z1631"/>
  <c r="AN1631" s="1"/>
  <c r="V1631"/>
  <c r="Z1910"/>
  <c r="AN1910" s="1"/>
  <c r="V1910"/>
  <c r="Z2370"/>
  <c r="AN2370" s="1"/>
  <c r="V2370"/>
  <c r="Z2135"/>
  <c r="AN2135" s="1"/>
  <c r="V2135"/>
  <c r="Z397"/>
  <c r="AN397" s="1"/>
  <c r="V397"/>
  <c r="Z653"/>
  <c r="AN653" s="1"/>
  <c r="V653"/>
  <c r="Z733"/>
  <c r="AN733" s="1"/>
  <c r="V733"/>
  <c r="Z1117"/>
  <c r="AN1117" s="1"/>
  <c r="V1117"/>
  <c r="Z2125"/>
  <c r="AN2125" s="1"/>
  <c r="V2125"/>
  <c r="Z2237"/>
  <c r="AN2237" s="1"/>
  <c r="V2237"/>
  <c r="Z2765"/>
  <c r="AN2765" s="1"/>
  <c r="V2765"/>
  <c r="Z1706"/>
  <c r="AN1706" s="1"/>
  <c r="V1706"/>
  <c r="Z2207"/>
  <c r="AN2207" s="1"/>
  <c r="V2207"/>
  <c r="Z1846"/>
  <c r="AN1846" s="1"/>
  <c r="V1846"/>
  <c r="Z1994"/>
  <c r="AN1994" s="1"/>
  <c r="V1994"/>
  <c r="Z918"/>
  <c r="AN918" s="1"/>
  <c r="V918"/>
  <c r="Z2398"/>
  <c r="AN2398" s="1"/>
  <c r="V2398"/>
  <c r="Z179"/>
  <c r="AN179" s="1"/>
  <c r="V179"/>
  <c r="Z691"/>
  <c r="AN691" s="1"/>
  <c r="V691"/>
  <c r="Z1203"/>
  <c r="AN1203" s="1"/>
  <c r="V1203"/>
  <c r="Z2666"/>
  <c r="AN2666" s="1"/>
  <c r="V2666"/>
  <c r="Z895"/>
  <c r="AN895" s="1"/>
  <c r="V895"/>
  <c r="Z430"/>
  <c r="AN430" s="1"/>
  <c r="V430"/>
  <c r="Z34"/>
  <c r="AN34" s="1"/>
  <c r="V34"/>
  <c r="Z546"/>
  <c r="AN546" s="1"/>
  <c r="V546"/>
  <c r="Z930"/>
  <c r="AN930" s="1"/>
  <c r="V930"/>
  <c r="Z967"/>
  <c r="AN967" s="1"/>
  <c r="V967"/>
  <c r="Z2639"/>
  <c r="AN2639" s="1"/>
  <c r="V2639"/>
  <c r="Z1566"/>
  <c r="AN1566" s="1"/>
  <c r="V1566"/>
  <c r="Z135"/>
  <c r="AN135" s="1"/>
  <c r="V135"/>
  <c r="Z1998"/>
  <c r="AN1998" s="1"/>
  <c r="V1998"/>
  <c r="Z274"/>
  <c r="AN274" s="1"/>
  <c r="V274"/>
  <c r="Z946"/>
  <c r="AN946" s="1"/>
  <c r="V946"/>
  <c r="Z999"/>
  <c r="AN999" s="1"/>
  <c r="V999"/>
  <c r="Z1007"/>
  <c r="AN1007" s="1"/>
  <c r="V1007"/>
  <c r="Z2030"/>
  <c r="AN2030" s="1"/>
  <c r="V2030"/>
  <c r="Z1586"/>
  <c r="AN1586" s="1"/>
  <c r="V1586"/>
  <c r="Z679"/>
  <c r="AN679" s="1"/>
  <c r="V679"/>
  <c r="Z1342"/>
  <c r="AN1342" s="1"/>
  <c r="V1342"/>
  <c r="Z1135"/>
  <c r="AN1135" s="1"/>
  <c r="V1135"/>
  <c r="Z298"/>
  <c r="AN298" s="1"/>
  <c r="V298"/>
  <c r="Z1354"/>
  <c r="AN1354" s="1"/>
  <c r="V1354"/>
  <c r="Z1086"/>
  <c r="AN1086" s="1"/>
  <c r="V1086"/>
  <c r="Z1347"/>
  <c r="AN1347" s="1"/>
  <c r="V1347"/>
  <c r="Z2755"/>
  <c r="AN2755" s="1"/>
  <c r="V2755"/>
  <c r="Z1567"/>
  <c r="AN1567" s="1"/>
  <c r="V1567"/>
  <c r="Z522"/>
  <c r="AN522" s="1"/>
  <c r="V522"/>
  <c r="Z1418"/>
  <c r="AN1418" s="1"/>
  <c r="V1418"/>
  <c r="Z1379"/>
  <c r="AN1379" s="1"/>
  <c r="V1379"/>
  <c r="Z2435"/>
  <c r="AN2435" s="1"/>
  <c r="V2435"/>
  <c r="Z543"/>
  <c r="AN543" s="1"/>
  <c r="V543"/>
  <c r="Z1292"/>
  <c r="AN1292" s="1"/>
  <c r="V1292"/>
  <c r="Z1804"/>
  <c r="AN1804" s="1"/>
  <c r="V1804"/>
  <c r="Z2188"/>
  <c r="AN2188" s="1"/>
  <c r="V2188"/>
  <c r="Z2764"/>
  <c r="AN2764" s="1"/>
  <c r="V2764"/>
  <c r="Z2892"/>
  <c r="AN2892" s="1"/>
  <c r="V2892"/>
  <c r="Z531"/>
  <c r="AN531" s="1"/>
  <c r="V531"/>
  <c r="Z1474"/>
  <c r="AN1474" s="1"/>
  <c r="V1474"/>
  <c r="Z1900"/>
  <c r="AN1900" s="1"/>
  <c r="V1900"/>
  <c r="Z2508"/>
  <c r="AN2508" s="1"/>
  <c r="V2508"/>
  <c r="Z2860"/>
  <c r="AN2860" s="1"/>
  <c r="V2860"/>
  <c r="Z723"/>
  <c r="AN723" s="1"/>
  <c r="V723"/>
  <c r="Z1282"/>
  <c r="AN1282" s="1"/>
  <c r="V1282"/>
  <c r="Z323"/>
  <c r="AN323" s="1"/>
  <c r="V323"/>
  <c r="Z2103"/>
  <c r="AN2103" s="1"/>
  <c r="V2103"/>
  <c r="Z2722"/>
  <c r="AN2722" s="1"/>
  <c r="V2722"/>
  <c r="Z2263"/>
  <c r="AN2263" s="1"/>
  <c r="V2263"/>
  <c r="Z2039"/>
  <c r="AN2039" s="1"/>
  <c r="V2039"/>
  <c r="Z1463"/>
  <c r="AN1463" s="1"/>
  <c r="V1463"/>
  <c r="Z2274"/>
  <c r="AN2274" s="1"/>
  <c r="V2274"/>
  <c r="Z286"/>
  <c r="AN286" s="1"/>
  <c r="V286"/>
  <c r="Z1250"/>
  <c r="AN1250" s="1"/>
  <c r="V1250"/>
  <c r="Z446"/>
  <c r="AN446" s="1"/>
  <c r="V446"/>
  <c r="Z910"/>
  <c r="AN910" s="1"/>
  <c r="V910"/>
  <c r="Z158"/>
  <c r="AN158" s="1"/>
  <c r="V158"/>
  <c r="Z1175"/>
  <c r="AN1175" s="1"/>
  <c r="V1175"/>
  <c r="Z1077"/>
  <c r="AN1077" s="1"/>
  <c r="V1077"/>
  <c r="Z68"/>
  <c r="AN68" s="1"/>
  <c r="V68"/>
  <c r="Z708"/>
  <c r="AN708" s="1"/>
  <c r="V708"/>
  <c r="Z804"/>
  <c r="AN804" s="1"/>
  <c r="V804"/>
  <c r="Z401"/>
  <c r="AN401" s="1"/>
  <c r="V401"/>
  <c r="Z1237"/>
  <c r="AN1237" s="1"/>
  <c r="V1237"/>
  <c r="Z1717"/>
  <c r="AN1717" s="1"/>
  <c r="V1717"/>
  <c r="Z2101"/>
  <c r="AN2101" s="1"/>
  <c r="V2101"/>
  <c r="Z2613"/>
  <c r="AN2613" s="1"/>
  <c r="V2613"/>
  <c r="Z1082"/>
  <c r="AN1082" s="1"/>
  <c r="V1082"/>
  <c r="Z1919"/>
  <c r="AN1919" s="1"/>
  <c r="V1919"/>
  <c r="Z360"/>
  <c r="AN360" s="1"/>
  <c r="V360"/>
  <c r="Z904"/>
  <c r="AN904" s="1"/>
  <c r="V904"/>
  <c r="Z1448"/>
  <c r="AN1448" s="1"/>
  <c r="V1448"/>
  <c r="Z2056"/>
  <c r="AN2056" s="1"/>
  <c r="V2056"/>
  <c r="Z2472"/>
  <c r="AN2472" s="1"/>
  <c r="V2472"/>
  <c r="Z2920"/>
  <c r="AN2920" s="1"/>
  <c r="V2920"/>
  <c r="Z1412"/>
  <c r="AN1412" s="1"/>
  <c r="V1412"/>
  <c r="Z2084"/>
  <c r="AN2084" s="1"/>
  <c r="V2084"/>
  <c r="Z2596"/>
  <c r="AN2596" s="1"/>
  <c r="V2596"/>
  <c r="Z127"/>
  <c r="AN127" s="1"/>
  <c r="V127"/>
  <c r="Z780"/>
  <c r="AN780" s="1"/>
  <c r="V780"/>
  <c r="Z1230"/>
  <c r="AN1230" s="1"/>
  <c r="V1230"/>
  <c r="Z1043"/>
  <c r="AN1043" s="1"/>
  <c r="V1043"/>
  <c r="Z319"/>
  <c r="AN319" s="1"/>
  <c r="V319"/>
  <c r="Z386"/>
  <c r="AN386" s="1"/>
  <c r="V386"/>
  <c r="Z1218"/>
  <c r="AN1218" s="1"/>
  <c r="V1218"/>
  <c r="Z2378"/>
  <c r="AN2378" s="1"/>
  <c r="V2378"/>
  <c r="Z2319"/>
  <c r="AN2319" s="1"/>
  <c r="V2319"/>
  <c r="Z591"/>
  <c r="AN591" s="1"/>
  <c r="V591"/>
  <c r="Z2574"/>
  <c r="AN2574" s="1"/>
  <c r="V2574"/>
  <c r="Z242"/>
  <c r="AN242" s="1"/>
  <c r="V242"/>
  <c r="Z1575"/>
  <c r="AN1575" s="1"/>
  <c r="V1575"/>
  <c r="Z1394"/>
  <c r="AN1394" s="1"/>
  <c r="V1394"/>
  <c r="Z807"/>
  <c r="AN807" s="1"/>
  <c r="V807"/>
  <c r="Z1774"/>
  <c r="AN1774" s="1"/>
  <c r="V1774"/>
  <c r="Z791"/>
  <c r="AN791" s="1"/>
  <c r="V791"/>
  <c r="Z1667"/>
  <c r="AN1667" s="1"/>
  <c r="V1667"/>
  <c r="Z586"/>
  <c r="AN586" s="1"/>
  <c r="V586"/>
  <c r="Z1559"/>
  <c r="AN1559" s="1"/>
  <c r="V1559"/>
  <c r="Z2051"/>
  <c r="AN2051" s="1"/>
  <c r="V2051"/>
  <c r="Z479"/>
  <c r="AN479" s="1"/>
  <c r="V479"/>
  <c r="Z421"/>
  <c r="AN421" s="1"/>
  <c r="V421"/>
  <c r="Z805"/>
  <c r="AN805" s="1"/>
  <c r="V805"/>
  <c r="Z161"/>
  <c r="AN161" s="1"/>
  <c r="V161"/>
  <c r="Z1605"/>
  <c r="AN1605" s="1"/>
  <c r="V1605"/>
  <c r="Z2117"/>
  <c r="AN2117" s="1"/>
  <c r="V2117"/>
  <c r="Z2597"/>
  <c r="AN2597" s="1"/>
  <c r="V2597"/>
  <c r="Z2981"/>
  <c r="AN2981" s="1"/>
  <c r="V2981"/>
  <c r="Z1242"/>
  <c r="AN1242" s="1"/>
  <c r="V1242"/>
  <c r="Z2367"/>
  <c r="AN2367" s="1"/>
  <c r="V2367"/>
  <c r="Z41"/>
  <c r="AN41" s="1"/>
  <c r="V41"/>
  <c r="Z329"/>
  <c r="AN329" s="1"/>
  <c r="V329"/>
  <c r="Z213"/>
  <c r="AN213" s="1"/>
  <c r="V213"/>
  <c r="Z469"/>
  <c r="AN469" s="1"/>
  <c r="V469"/>
  <c r="Z725"/>
  <c r="AN725" s="1"/>
  <c r="V725"/>
  <c r="Z917"/>
  <c r="AN917" s="1"/>
  <c r="V917"/>
  <c r="Z292"/>
  <c r="AN292" s="1"/>
  <c r="V292"/>
  <c r="Z900"/>
  <c r="AN900" s="1"/>
  <c r="V900"/>
  <c r="Z497"/>
  <c r="AN497" s="1"/>
  <c r="V497"/>
  <c r="Z1365"/>
  <c r="AN1365" s="1"/>
  <c r="V1365"/>
  <c r="Z1877"/>
  <c r="AN1877" s="1"/>
  <c r="V1877"/>
  <c r="Z2261"/>
  <c r="AN2261" s="1"/>
  <c r="V2261"/>
  <c r="Z2773"/>
  <c r="AN2773" s="1"/>
  <c r="V2773"/>
  <c r="Z442"/>
  <c r="AN442" s="1"/>
  <c r="V442"/>
  <c r="Z1722"/>
  <c r="AN1722" s="1"/>
  <c r="V1722"/>
  <c r="Z2815"/>
  <c r="AN2815" s="1"/>
  <c r="V2815"/>
  <c r="Z328"/>
  <c r="AN328" s="1"/>
  <c r="V328"/>
  <c r="Z808"/>
  <c r="AN808" s="1"/>
  <c r="V808"/>
  <c r="Z1256"/>
  <c r="AN1256" s="1"/>
  <c r="V1256"/>
  <c r="Z1768"/>
  <c r="AN1768" s="1"/>
  <c r="V1768"/>
  <c r="Z2248"/>
  <c r="AN2248" s="1"/>
  <c r="V2248"/>
  <c r="Z2856"/>
  <c r="AN2856" s="1"/>
  <c r="V2856"/>
  <c r="Z1604"/>
  <c r="AN1604" s="1"/>
  <c r="V1604"/>
  <c r="Z2116"/>
  <c r="AN2116" s="1"/>
  <c r="V2116"/>
  <c r="Z2628"/>
  <c r="AN2628" s="1"/>
  <c r="V2628"/>
  <c r="Z890"/>
  <c r="AN890" s="1"/>
  <c r="V890"/>
  <c r="Z492"/>
  <c r="AN492" s="1"/>
  <c r="V492"/>
  <c r="Z1004"/>
  <c r="AN1004" s="1"/>
  <c r="V1004"/>
  <c r="Z1772"/>
  <c r="AN1772" s="1"/>
  <c r="V1772"/>
  <c r="Z2732"/>
  <c r="AN2732" s="1"/>
  <c r="V2732"/>
  <c r="Z1555"/>
  <c r="AN1555" s="1"/>
  <c r="V1555"/>
  <c r="Z1166"/>
  <c r="AN1166" s="1"/>
  <c r="V1166"/>
  <c r="Z2990"/>
  <c r="AN2990" s="1"/>
  <c r="V2990"/>
  <c r="Z370"/>
  <c r="AN370" s="1"/>
  <c r="V370"/>
  <c r="Z2223"/>
  <c r="AN2223" s="1"/>
  <c r="V2223"/>
  <c r="Z2414"/>
  <c r="AN2414" s="1"/>
  <c r="V2414"/>
  <c r="Z330"/>
  <c r="AN330" s="1"/>
  <c r="V330"/>
  <c r="Z867"/>
  <c r="AN867" s="1"/>
  <c r="V867"/>
  <c r="Z2947"/>
  <c r="AN2947" s="1"/>
  <c r="V2947"/>
  <c r="Z654"/>
  <c r="AN654" s="1"/>
  <c r="V654"/>
  <c r="Z906"/>
  <c r="AN906" s="1"/>
  <c r="V906"/>
  <c r="Z2723"/>
  <c r="AN2723" s="1"/>
  <c r="V2723"/>
  <c r="Z293"/>
  <c r="AN293" s="1"/>
  <c r="V293"/>
  <c r="Z321"/>
  <c r="AN321" s="1"/>
  <c r="V321"/>
  <c r="Z1189"/>
  <c r="AN1189" s="1"/>
  <c r="V1189"/>
  <c r="Z1701"/>
  <c r="AN1701" s="1"/>
  <c r="V1701"/>
  <c r="Z2245"/>
  <c r="AN2245" s="1"/>
  <c r="V2245"/>
  <c r="Z2757"/>
  <c r="AN2757" s="1"/>
  <c r="V2757"/>
  <c r="Z26"/>
  <c r="AN26" s="1"/>
  <c r="V26"/>
  <c r="Z986"/>
  <c r="AN986" s="1"/>
  <c r="V986"/>
  <c r="Z1727"/>
  <c r="AN1727" s="1"/>
  <c r="V1727"/>
  <c r="Z361"/>
  <c r="AN361" s="1"/>
  <c r="V361"/>
  <c r="Z617"/>
  <c r="AN617" s="1"/>
  <c r="V617"/>
  <c r="Z153"/>
  <c r="AN153" s="1"/>
  <c r="V153"/>
  <c r="Z409"/>
  <c r="AN409" s="1"/>
  <c r="V409"/>
  <c r="Z665"/>
  <c r="AN665" s="1"/>
  <c r="V665"/>
  <c r="Z921"/>
  <c r="AN921" s="1"/>
  <c r="V921"/>
  <c r="Z2006"/>
  <c r="AN2006" s="1"/>
  <c r="V2006"/>
  <c r="Z1619"/>
  <c r="AN1619" s="1"/>
  <c r="V1619"/>
  <c r="Z891"/>
  <c r="AN891" s="1"/>
  <c r="V891"/>
  <c r="Z1403"/>
  <c r="AN1403" s="1"/>
  <c r="V1403"/>
  <c r="Z1915"/>
  <c r="AN1915" s="1"/>
  <c r="V1915"/>
  <c r="Z2427"/>
  <c r="AN2427" s="1"/>
  <c r="V2427"/>
  <c r="Z2939"/>
  <c r="AN2939" s="1"/>
  <c r="V2939"/>
  <c r="Z1039"/>
  <c r="AN1039" s="1"/>
  <c r="V1039"/>
  <c r="Z2183"/>
  <c r="AN2183" s="1"/>
  <c r="V2183"/>
  <c r="Z966"/>
  <c r="AN966" s="1"/>
  <c r="V966"/>
  <c r="Z2241"/>
  <c r="AN2241" s="1"/>
  <c r="V2241"/>
  <c r="Z2513"/>
  <c r="AN2513" s="1"/>
  <c r="V2513"/>
  <c r="Z2785"/>
  <c r="AN2785" s="1"/>
  <c r="V2785"/>
  <c r="Z47"/>
  <c r="AN47" s="1"/>
  <c r="V47"/>
  <c r="Z331"/>
  <c r="AN331" s="1"/>
  <c r="V331"/>
  <c r="Z1355"/>
  <c r="AN1355" s="1"/>
  <c r="V1355"/>
  <c r="Z2379"/>
  <c r="AN2379" s="1"/>
  <c r="V2379"/>
  <c r="Z2810"/>
  <c r="AN2810" s="1"/>
  <c r="V2810"/>
  <c r="Z2791"/>
  <c r="AN2791" s="1"/>
  <c r="V2791"/>
  <c r="Z128"/>
  <c r="AN128" s="1"/>
  <c r="V128"/>
  <c r="Z384"/>
  <c r="AN384" s="1"/>
  <c r="V384"/>
  <c r="Z640"/>
  <c r="AN640" s="1"/>
  <c r="V640"/>
  <c r="Z720"/>
  <c r="AN720" s="1"/>
  <c r="V720"/>
  <c r="Z912"/>
  <c r="AN912" s="1"/>
  <c r="V912"/>
  <c r="Z1344"/>
  <c r="AN1344" s="1"/>
  <c r="V1344"/>
  <c r="Z1456"/>
  <c r="AN1456" s="1"/>
  <c r="V1456"/>
  <c r="Z1968"/>
  <c r="AN1968" s="1"/>
  <c r="V1968"/>
  <c r="Z2432"/>
  <c r="AN2432" s="1"/>
  <c r="V2432"/>
  <c r="Z2944"/>
  <c r="AN2944" s="1"/>
  <c r="V2944"/>
  <c r="Z61"/>
  <c r="AN61" s="1"/>
  <c r="V61"/>
  <c r="Z2817"/>
  <c r="AN2817" s="1"/>
  <c r="V2817"/>
  <c r="Z1158"/>
  <c r="AN1158" s="1"/>
  <c r="V1158"/>
  <c r="Z299"/>
  <c r="AN299" s="1"/>
  <c r="V299"/>
  <c r="Z1323"/>
  <c r="AN1323" s="1"/>
  <c r="V1323"/>
  <c r="Z2347"/>
  <c r="AN2347" s="1"/>
  <c r="V2347"/>
  <c r="Z2226"/>
  <c r="AN2226" s="1"/>
  <c r="V2226"/>
  <c r="Z2599"/>
  <c r="AN2599" s="1"/>
  <c r="V2599"/>
  <c r="Z96"/>
  <c r="AN96" s="1"/>
  <c r="V96"/>
  <c r="Z1472"/>
  <c r="AN1472" s="1"/>
  <c r="V1472"/>
  <c r="Z2528"/>
  <c r="AN2528" s="1"/>
  <c r="V2528"/>
  <c r="Z1165"/>
  <c r="AN1165" s="1"/>
  <c r="V1165"/>
  <c r="Z1821"/>
  <c r="AN1821" s="1"/>
  <c r="V1821"/>
  <c r="Z1965"/>
  <c r="AN1965" s="1"/>
  <c r="V1965"/>
  <c r="Z2477"/>
  <c r="AN2477" s="1"/>
  <c r="V2477"/>
  <c r="Z1874"/>
  <c r="AN1874" s="1"/>
  <c r="V1874"/>
  <c r="Z518"/>
  <c r="AN518" s="1"/>
  <c r="V518"/>
  <c r="Z2462"/>
  <c r="AN2462" s="1"/>
  <c r="V2462"/>
  <c r="Z589"/>
  <c r="AN589" s="1"/>
  <c r="V589"/>
  <c r="Z1005"/>
  <c r="AN1005" s="1"/>
  <c r="V1005"/>
  <c r="Z1501"/>
  <c r="AN1501" s="1"/>
  <c r="V1501"/>
  <c r="Z1869"/>
  <c r="AN1869" s="1"/>
  <c r="V1869"/>
  <c r="Z1997"/>
  <c r="AN1997" s="1"/>
  <c r="V1997"/>
  <c r="Z2637"/>
  <c r="AN2637" s="1"/>
  <c r="V2637"/>
  <c r="Z2562"/>
  <c r="AN2562" s="1"/>
  <c r="V2562"/>
  <c r="Z1695"/>
  <c r="AN1695" s="1"/>
  <c r="V1695"/>
  <c r="Z710"/>
  <c r="AN710" s="1"/>
  <c r="V710"/>
  <c r="Z2678"/>
  <c r="AN2678" s="1"/>
  <c r="V2678"/>
  <c r="Z1859"/>
  <c r="AN1859" s="1"/>
  <c r="V1859"/>
  <c r="Z2071"/>
  <c r="AN2071" s="1"/>
  <c r="V2071"/>
  <c r="Z2014"/>
  <c r="AN2014" s="1"/>
  <c r="V2014"/>
  <c r="Z1550"/>
  <c r="AN1550" s="1"/>
  <c r="V1550"/>
  <c r="Z51"/>
  <c r="AN51" s="1"/>
  <c r="V51"/>
  <c r="Z563"/>
  <c r="AN563" s="1"/>
  <c r="V563"/>
  <c r="Z1075"/>
  <c r="AN1075" s="1"/>
  <c r="V1075"/>
  <c r="Z1587"/>
  <c r="AN1587" s="1"/>
  <c r="V1587"/>
  <c r="Z639"/>
  <c r="AN639" s="1"/>
  <c r="V639"/>
  <c r="Z418"/>
  <c r="AN418" s="1"/>
  <c r="V418"/>
  <c r="Z802"/>
  <c r="AN802" s="1"/>
  <c r="V802"/>
  <c r="Z711"/>
  <c r="AN711" s="1"/>
  <c r="V711"/>
  <c r="Z2127"/>
  <c r="AN2127" s="1"/>
  <c r="V2127"/>
  <c r="Z1310"/>
  <c r="AN1310" s="1"/>
  <c r="V1310"/>
  <c r="Z206"/>
  <c r="AN206" s="1"/>
  <c r="V206"/>
  <c r="Z2766"/>
  <c r="AN2766" s="1"/>
  <c r="V2766"/>
  <c r="Z50"/>
  <c r="AN50" s="1"/>
  <c r="V50"/>
  <c r="Z487"/>
  <c r="AN487" s="1"/>
  <c r="V487"/>
  <c r="Z39"/>
  <c r="AN39" s="1"/>
  <c r="V39"/>
  <c r="Z1134"/>
  <c r="AN1134" s="1"/>
  <c r="V1134"/>
  <c r="Z434"/>
  <c r="AN434" s="1"/>
  <c r="V434"/>
  <c r="Z1330"/>
  <c r="AN1330" s="1"/>
  <c r="V1330"/>
  <c r="Z2606"/>
  <c r="AN2606" s="1"/>
  <c r="V2606"/>
  <c r="Z42"/>
  <c r="AN42" s="1"/>
  <c r="V42"/>
  <c r="Z1066"/>
  <c r="AN1066" s="1"/>
  <c r="V1066"/>
  <c r="Z1091"/>
  <c r="AN1091" s="1"/>
  <c r="V1091"/>
  <c r="Z2467"/>
  <c r="AN2467" s="1"/>
  <c r="V2467"/>
  <c r="Z863"/>
  <c r="AN863" s="1"/>
  <c r="V863"/>
  <c r="Z462"/>
  <c r="AN462" s="1"/>
  <c r="V462"/>
  <c r="Z1118"/>
  <c r="AN1118" s="1"/>
  <c r="V1118"/>
  <c r="Z202"/>
  <c r="AN202" s="1"/>
  <c r="V202"/>
  <c r="Z1194"/>
  <c r="AN1194" s="1"/>
  <c r="V1194"/>
  <c r="Z855"/>
  <c r="AN855" s="1"/>
  <c r="V855"/>
  <c r="Z1123"/>
  <c r="AN1123" s="1"/>
  <c r="V1123"/>
  <c r="Z2243"/>
  <c r="AN2243" s="1"/>
  <c r="V2243"/>
  <c r="Z151"/>
  <c r="AN151" s="1"/>
  <c r="V151"/>
  <c r="Z1164"/>
  <c r="AN1164" s="1"/>
  <c r="V1164"/>
  <c r="Z1676"/>
  <c r="AN1676" s="1"/>
  <c r="V1676"/>
  <c r="Z2060"/>
  <c r="AN2060" s="1"/>
  <c r="V2060"/>
  <c r="Z2636"/>
  <c r="AN2636" s="1"/>
  <c r="V2636"/>
  <c r="Z275"/>
  <c r="AN275" s="1"/>
  <c r="V275"/>
  <c r="Z366"/>
  <c r="AN366" s="1"/>
  <c r="V366"/>
  <c r="Z318"/>
  <c r="AN318" s="1"/>
  <c r="V318"/>
  <c r="Z835"/>
  <c r="AN835" s="1"/>
  <c r="V835"/>
  <c r="Z1516"/>
  <c r="AN1516" s="1"/>
  <c r="V1516"/>
  <c r="Z2380"/>
  <c r="AN2380" s="1"/>
  <c r="V2380"/>
  <c r="Z467"/>
  <c r="AN467" s="1"/>
  <c r="V467"/>
  <c r="Z1026"/>
  <c r="AN1026" s="1"/>
  <c r="V1026"/>
  <c r="Z798"/>
  <c r="AN798" s="1"/>
  <c r="V798"/>
  <c r="Z1495"/>
  <c r="AN1495" s="1"/>
  <c r="V1495"/>
  <c r="Z1847"/>
  <c r="AN1847" s="1"/>
  <c r="V1847"/>
  <c r="Z2871"/>
  <c r="AN2871" s="1"/>
  <c r="V2871"/>
  <c r="Z2114"/>
  <c r="AN2114" s="1"/>
  <c r="V2114"/>
  <c r="Z2018"/>
  <c r="AN2018" s="1"/>
  <c r="V2018"/>
  <c r="Z1783"/>
  <c r="AN1783" s="1"/>
  <c r="V1783"/>
  <c r="Z2807"/>
  <c r="AN2807" s="1"/>
  <c r="V2807"/>
  <c r="Z2306"/>
  <c r="AN2306" s="1"/>
  <c r="V2306"/>
  <c r="Z1207"/>
  <c r="AN1207" s="1"/>
  <c r="V1207"/>
  <c r="Z2786"/>
  <c r="AN2786" s="1"/>
  <c r="V2786"/>
  <c r="Z2082"/>
  <c r="AN2082" s="1"/>
  <c r="V2082"/>
  <c r="Z2455"/>
  <c r="AN2455" s="1"/>
  <c r="V2455"/>
  <c r="Z1122"/>
  <c r="AN1122" s="1"/>
  <c r="V1122"/>
  <c r="Z302"/>
  <c r="AN302" s="1"/>
  <c r="V302"/>
  <c r="Z734"/>
  <c r="AN734" s="1"/>
  <c r="V734"/>
  <c r="Z254"/>
  <c r="AN254" s="1"/>
  <c r="V254"/>
  <c r="Z995"/>
  <c r="AN995" s="1"/>
  <c r="V995"/>
  <c r="Z1013"/>
  <c r="AN1013" s="1"/>
  <c r="V1013"/>
  <c r="Z580"/>
  <c r="AN580" s="1"/>
  <c r="V580"/>
  <c r="Z1380"/>
  <c r="AN1380" s="1"/>
  <c r="V1380"/>
  <c r="Z273"/>
  <c r="AN273" s="1"/>
  <c r="V273"/>
  <c r="Z1589"/>
  <c r="AN1589" s="1"/>
  <c r="V1589"/>
  <c r="Z1973"/>
  <c r="AN1973" s="1"/>
  <c r="V1973"/>
  <c r="Z2485"/>
  <c r="AN2485" s="1"/>
  <c r="V2485"/>
  <c r="Z826"/>
  <c r="AN826" s="1"/>
  <c r="V826"/>
  <c r="Z2842"/>
  <c r="AN2842" s="1"/>
  <c r="V2842"/>
  <c r="Z40"/>
  <c r="AN40" s="1"/>
  <c r="V40"/>
  <c r="Z200"/>
  <c r="AN200" s="1"/>
  <c r="V200"/>
  <c r="Z744"/>
  <c r="AN744" s="1"/>
  <c r="V744"/>
  <c r="Z1352"/>
  <c r="AN1352" s="1"/>
  <c r="V1352"/>
  <c r="Z1896"/>
  <c r="AN1896" s="1"/>
  <c r="V1896"/>
  <c r="Z2408"/>
  <c r="AN2408" s="1"/>
  <c r="V2408"/>
  <c r="Z2824"/>
  <c r="AN2824" s="1"/>
  <c r="V2824"/>
  <c r="Z324"/>
  <c r="AN324" s="1"/>
  <c r="V324"/>
  <c r="Z868"/>
  <c r="AN868" s="1"/>
  <c r="V868"/>
  <c r="Z1956"/>
  <c r="AN1956" s="1"/>
  <c r="V1956"/>
  <c r="Z2468"/>
  <c r="AN2468" s="1"/>
  <c r="V2468"/>
  <c r="Z1210"/>
  <c r="AN1210" s="1"/>
  <c r="V1210"/>
  <c r="Z108"/>
  <c r="AN108" s="1"/>
  <c r="V108"/>
  <c r="Z652"/>
  <c r="AN652" s="1"/>
  <c r="V652"/>
  <c r="Z2394"/>
  <c r="AN2394" s="1"/>
  <c r="V2394"/>
  <c r="Z130"/>
  <c r="AN130" s="1"/>
  <c r="V130"/>
  <c r="Z962"/>
  <c r="AN962" s="1"/>
  <c r="V962"/>
  <c r="Z1543"/>
  <c r="AN1543" s="1"/>
  <c r="V1543"/>
  <c r="Z1246"/>
  <c r="AN1246" s="1"/>
  <c r="V1246"/>
  <c r="Z2410"/>
  <c r="AN2410" s="1"/>
  <c r="V2410"/>
  <c r="Z2062"/>
  <c r="AN2062" s="1"/>
  <c r="V2062"/>
  <c r="Z1106"/>
  <c r="AN1106" s="1"/>
  <c r="V1106"/>
  <c r="Z615"/>
  <c r="AN615" s="1"/>
  <c r="V615"/>
  <c r="Z1102"/>
  <c r="AN1102" s="1"/>
  <c r="V1102"/>
  <c r="Z1071"/>
  <c r="AN1071" s="1"/>
  <c r="V1071"/>
  <c r="Z850"/>
  <c r="AN850" s="1"/>
  <c r="V850"/>
  <c r="Z1038"/>
  <c r="AN1038" s="1"/>
  <c r="V1038"/>
  <c r="Z1802"/>
  <c r="AN1802" s="1"/>
  <c r="V1802"/>
  <c r="Z1155"/>
  <c r="AN1155" s="1"/>
  <c r="V1155"/>
  <c r="Z1375"/>
  <c r="AN1375" s="1"/>
  <c r="V1375"/>
  <c r="Z535"/>
  <c r="AN535" s="1"/>
  <c r="V535"/>
  <c r="Z1315"/>
  <c r="AN1315" s="1"/>
  <c r="V1315"/>
  <c r="Z2746"/>
  <c r="AN2746" s="1"/>
  <c r="V2746"/>
  <c r="Z325"/>
  <c r="AN325" s="1"/>
  <c r="V325"/>
  <c r="Z33"/>
  <c r="AN33" s="1"/>
  <c r="V33"/>
  <c r="Z545"/>
  <c r="AN545" s="1"/>
  <c r="V545"/>
  <c r="Z641"/>
  <c r="AN641" s="1"/>
  <c r="V641"/>
  <c r="Z1477"/>
  <c r="AN1477" s="1"/>
  <c r="V1477"/>
  <c r="Z1989"/>
  <c r="AN1989" s="1"/>
  <c r="V1989"/>
  <c r="Z2469"/>
  <c r="AN2469" s="1"/>
  <c r="V2469"/>
  <c r="Z794"/>
  <c r="AN794" s="1"/>
  <c r="V794"/>
  <c r="Z1855"/>
  <c r="AN1855" s="1"/>
  <c r="V1855"/>
  <c r="Z149"/>
  <c r="AN149" s="1"/>
  <c r="V149"/>
  <c r="Z405"/>
  <c r="AN405" s="1"/>
  <c r="V405"/>
  <c r="Z661"/>
  <c r="AN661" s="1"/>
  <c r="V661"/>
  <c r="Z853"/>
  <c r="AN853" s="1"/>
  <c r="V853"/>
  <c r="Z100"/>
  <c r="AN100" s="1"/>
  <c r="V100"/>
  <c r="Z548"/>
  <c r="AN548" s="1"/>
  <c r="V548"/>
  <c r="Z740"/>
  <c r="AN740" s="1"/>
  <c r="V740"/>
  <c r="Z1572"/>
  <c r="AN1572" s="1"/>
  <c r="V1572"/>
  <c r="Z241"/>
  <c r="AN241" s="1"/>
  <c r="V241"/>
  <c r="Z369"/>
  <c r="AN369" s="1"/>
  <c r="V369"/>
  <c r="Z1205"/>
  <c r="AN1205" s="1"/>
  <c r="V1205"/>
  <c r="Z1749"/>
  <c r="AN1749" s="1"/>
  <c r="V1749"/>
  <c r="Z2133"/>
  <c r="AN2133" s="1"/>
  <c r="V2133"/>
  <c r="Z2645"/>
  <c r="AN2645" s="1"/>
  <c r="V2645"/>
  <c r="Z58"/>
  <c r="AN58" s="1"/>
  <c r="V58"/>
  <c r="Z1466"/>
  <c r="AN1466" s="1"/>
  <c r="V1466"/>
  <c r="Z2431"/>
  <c r="AN2431" s="1"/>
  <c r="V2431"/>
  <c r="Z673"/>
  <c r="AN673" s="1"/>
  <c r="V673"/>
  <c r="Z232"/>
  <c r="AN232" s="1"/>
  <c r="V232"/>
  <c r="Z712"/>
  <c r="AN712" s="1"/>
  <c r="V712"/>
  <c r="Z1160"/>
  <c r="AN1160" s="1"/>
  <c r="V1160"/>
  <c r="Z1672"/>
  <c r="AN1672" s="1"/>
  <c r="V1672"/>
  <c r="Z2088"/>
  <c r="AN2088" s="1"/>
  <c r="V2088"/>
  <c r="Z2728"/>
  <c r="AN2728" s="1"/>
  <c r="V2728"/>
  <c r="Z1476"/>
  <c r="AN1476" s="1"/>
  <c r="V1476"/>
  <c r="Z1988"/>
  <c r="AN1988" s="1"/>
  <c r="V1988"/>
  <c r="Z2500"/>
  <c r="AN2500" s="1"/>
  <c r="V2500"/>
  <c r="Z2980"/>
  <c r="AN2980" s="1"/>
  <c r="V2980"/>
  <c r="Z503"/>
  <c r="AN503" s="1"/>
  <c r="V503"/>
  <c r="Z364"/>
  <c r="AN364" s="1"/>
  <c r="V364"/>
  <c r="Z876"/>
  <c r="AN876" s="1"/>
  <c r="V876"/>
  <c r="Z1644"/>
  <c r="AN1644" s="1"/>
  <c r="V1644"/>
  <c r="Z2604"/>
  <c r="AN2604" s="1"/>
  <c r="V2604"/>
  <c r="Z1742"/>
  <c r="AN1742" s="1"/>
  <c r="V1742"/>
  <c r="Z1235"/>
  <c r="AN1235" s="1"/>
  <c r="V1235"/>
  <c r="Z1471"/>
  <c r="AN1471" s="1"/>
  <c r="V1471"/>
  <c r="Z322"/>
  <c r="AN322" s="1"/>
  <c r="V322"/>
  <c r="Z514"/>
  <c r="AN514" s="1"/>
  <c r="V514"/>
  <c r="Z1159"/>
  <c r="AN1159" s="1"/>
  <c r="V1159"/>
  <c r="Z562"/>
  <c r="AN562" s="1"/>
  <c r="V562"/>
  <c r="Z1839"/>
  <c r="AN1839" s="1"/>
  <c r="V1839"/>
  <c r="Z2158"/>
  <c r="AN2158" s="1"/>
  <c r="V2158"/>
  <c r="Z1522"/>
  <c r="AN1522" s="1"/>
  <c r="V1522"/>
  <c r="Z1063"/>
  <c r="AN1063" s="1"/>
  <c r="V1063"/>
  <c r="Z407"/>
  <c r="AN407" s="1"/>
  <c r="V407"/>
  <c r="Z2371"/>
  <c r="AN2371" s="1"/>
  <c r="V2371"/>
  <c r="Z458"/>
  <c r="AN458" s="1"/>
  <c r="V458"/>
  <c r="Z727"/>
  <c r="AN727" s="1"/>
  <c r="V727"/>
  <c r="Z2179"/>
  <c r="AN2179" s="1"/>
  <c r="V2179"/>
  <c r="Z37"/>
  <c r="AN37" s="1"/>
  <c r="V37"/>
  <c r="Z165"/>
  <c r="AN165" s="1"/>
  <c r="V165"/>
  <c r="Z709"/>
  <c r="AN709" s="1"/>
  <c r="V709"/>
  <c r="Z193"/>
  <c r="AN193" s="1"/>
  <c r="V193"/>
  <c r="Z1573"/>
  <c r="AN1573" s="1"/>
  <c r="V1573"/>
  <c r="Z2085"/>
  <c r="AN2085" s="1"/>
  <c r="V2085"/>
  <c r="Z2629"/>
  <c r="AN2629" s="1"/>
  <c r="V2629"/>
  <c r="Z730"/>
  <c r="AN730" s="1"/>
  <c r="V730"/>
  <c r="Z1970"/>
  <c r="AN1970" s="1"/>
  <c r="V1970"/>
  <c r="Z2442"/>
  <c r="AN2442" s="1"/>
  <c r="V2442"/>
  <c r="Z150"/>
  <c r="AN150" s="1"/>
  <c r="V150"/>
  <c r="Z265"/>
  <c r="AN265" s="1"/>
  <c r="V265"/>
  <c r="Z553"/>
  <c r="AN553" s="1"/>
  <c r="V553"/>
  <c r="Z89"/>
  <c r="AN89" s="1"/>
  <c r="V89"/>
  <c r="Z345"/>
  <c r="AN345" s="1"/>
  <c r="V345"/>
  <c r="Z601"/>
  <c r="AN601" s="1"/>
  <c r="V601"/>
  <c r="Z857"/>
  <c r="AN857" s="1"/>
  <c r="V857"/>
  <c r="Z1110"/>
  <c r="AN1110" s="1"/>
  <c r="V1110"/>
  <c r="Z2774"/>
  <c r="AN2774" s="1"/>
  <c r="V2774"/>
  <c r="Z2387"/>
  <c r="AN2387" s="1"/>
  <c r="V2387"/>
  <c r="Z2899"/>
  <c r="AN2899" s="1"/>
  <c r="V2899"/>
  <c r="Z2610"/>
  <c r="AN2610" s="1"/>
  <c r="V2610"/>
  <c r="Z2826"/>
  <c r="AN2826" s="1"/>
  <c r="V2826"/>
  <c r="Z1414"/>
  <c r="AN1414" s="1"/>
  <c r="V1414"/>
  <c r="Z2174"/>
  <c r="AN2174" s="1"/>
  <c r="V2174"/>
  <c r="Z945"/>
  <c r="AN945" s="1"/>
  <c r="V945"/>
  <c r="Z1201"/>
  <c r="AN1201" s="1"/>
  <c r="V1201"/>
  <c r="Z1457"/>
  <c r="AN1457" s="1"/>
  <c r="V1457"/>
  <c r="Z1697"/>
  <c r="AN1697" s="1"/>
  <c r="V1697"/>
  <c r="Z1841"/>
  <c r="AN1841" s="1"/>
  <c r="V1841"/>
  <c r="Z1177"/>
  <c r="AN1177" s="1"/>
  <c r="V1177"/>
  <c r="Z1433"/>
  <c r="AN1433" s="1"/>
  <c r="V1433"/>
  <c r="Z1689"/>
  <c r="AN1689" s="1"/>
  <c r="V1689"/>
  <c r="Z1945"/>
  <c r="AN1945" s="1"/>
  <c r="V1945"/>
  <c r="Z2201"/>
  <c r="AN2201" s="1"/>
  <c r="V2201"/>
  <c r="Z2457"/>
  <c r="AN2457" s="1"/>
  <c r="V2457"/>
  <c r="Z2713"/>
  <c r="AN2713" s="1"/>
  <c r="V2713"/>
  <c r="Z2969"/>
  <c r="AN2969" s="1"/>
  <c r="V2969"/>
  <c r="Z1602"/>
  <c r="AN1602" s="1"/>
  <c r="V1602"/>
  <c r="Z2698"/>
  <c r="AN2698" s="1"/>
  <c r="V2698"/>
  <c r="Z1679"/>
  <c r="AN1679" s="1"/>
  <c r="V1679"/>
  <c r="Z374"/>
  <c r="AN374" s="1"/>
  <c r="V374"/>
  <c r="Z2022"/>
  <c r="AN2022" s="1"/>
  <c r="V2022"/>
  <c r="Z27"/>
  <c r="AN27" s="1"/>
  <c r="V27"/>
  <c r="Z539"/>
  <c r="AN539" s="1"/>
  <c r="V539"/>
  <c r="Z1051"/>
  <c r="AN1051" s="1"/>
  <c r="V1051"/>
  <c r="Z1563"/>
  <c r="AN1563" s="1"/>
  <c r="V1563"/>
  <c r="Z2075"/>
  <c r="AN2075" s="1"/>
  <c r="V2075"/>
  <c r="Z2587"/>
  <c r="AN2587" s="1"/>
  <c r="V2587"/>
  <c r="Z2090"/>
  <c r="AN2090" s="1"/>
  <c r="V2090"/>
  <c r="Z847"/>
  <c r="AN847" s="1"/>
  <c r="V847"/>
  <c r="Z1991"/>
  <c r="AN1991" s="1"/>
  <c r="V1991"/>
  <c r="Z262"/>
  <c r="AN262" s="1"/>
  <c r="V262"/>
  <c r="Z1905"/>
  <c r="AN1905" s="1"/>
  <c r="V1905"/>
  <c r="Z2257"/>
  <c r="AN2257" s="1"/>
  <c r="V2257"/>
  <c r="Z2465"/>
  <c r="AN2465" s="1"/>
  <c r="V2465"/>
  <c r="Z2913"/>
  <c r="AN2913" s="1"/>
  <c r="V2913"/>
  <c r="Z2054"/>
  <c r="AN2054" s="1"/>
  <c r="V2054"/>
  <c r="Z523"/>
  <c r="AN523" s="1"/>
  <c r="V523"/>
  <c r="Z1515"/>
  <c r="AN1515" s="1"/>
  <c r="V1515"/>
  <c r="Z2507"/>
  <c r="AN2507" s="1"/>
  <c r="V2507"/>
  <c r="Z2386"/>
  <c r="AN2386" s="1"/>
  <c r="V2386"/>
  <c r="Z2215"/>
  <c r="AN2215" s="1"/>
  <c r="V2215"/>
  <c r="Z144"/>
  <c r="AN144" s="1"/>
  <c r="V144"/>
  <c r="Z864"/>
  <c r="AN864" s="1"/>
  <c r="V864"/>
  <c r="Z944"/>
  <c r="AN944" s="1"/>
  <c r="V944"/>
  <c r="Z1248"/>
  <c r="AN1248" s="1"/>
  <c r="V1248"/>
  <c r="Z1872"/>
  <c r="AN1872" s="1"/>
  <c r="V1872"/>
  <c r="Z93"/>
  <c r="AN93" s="1"/>
  <c r="V93"/>
  <c r="Z2689"/>
  <c r="AN2689" s="1"/>
  <c r="V2689"/>
  <c r="Z1862"/>
  <c r="AN1862" s="1"/>
  <c r="V1862"/>
  <c r="Z491"/>
  <c r="AN491" s="1"/>
  <c r="V491"/>
  <c r="Z1547"/>
  <c r="AN1547" s="1"/>
  <c r="V1547"/>
  <c r="Z2603"/>
  <c r="AN2603" s="1"/>
  <c r="V2603"/>
  <c r="Z943"/>
  <c r="AN943" s="1"/>
  <c r="V943"/>
  <c r="Z230"/>
  <c r="AN230" s="1"/>
  <c r="V230"/>
  <c r="Z1232"/>
  <c r="AN1232" s="1"/>
  <c r="V1232"/>
  <c r="Z1632"/>
  <c r="AN1632" s="1"/>
  <c r="V1632"/>
  <c r="Z2320"/>
  <c r="AN2320" s="1"/>
  <c r="V2320"/>
  <c r="Z2816"/>
  <c r="AN2816" s="1"/>
  <c r="V2816"/>
  <c r="Z109"/>
  <c r="AN109" s="1"/>
  <c r="V109"/>
  <c r="Z333"/>
  <c r="AN333" s="1"/>
  <c r="V333"/>
  <c r="Z1453"/>
  <c r="AN1453" s="1"/>
  <c r="V1453"/>
  <c r="Z2109"/>
  <c r="AN2109" s="1"/>
  <c r="V2109"/>
  <c r="Z2621"/>
  <c r="AN2621" s="1"/>
  <c r="V2621"/>
  <c r="Z2655"/>
  <c r="AN2655" s="1"/>
  <c r="V2655"/>
  <c r="Z2422"/>
  <c r="AN2422" s="1"/>
  <c r="V2422"/>
  <c r="Z1574"/>
  <c r="AN1574" s="1"/>
  <c r="V1574"/>
  <c r="Z509"/>
  <c r="AN509" s="1"/>
  <c r="V509"/>
  <c r="Z717"/>
  <c r="AN717" s="1"/>
  <c r="V717"/>
  <c r="Z1213"/>
  <c r="AN1213" s="1"/>
  <c r="V1213"/>
  <c r="Z1709"/>
  <c r="AN1709" s="1"/>
  <c r="V1709"/>
  <c r="Z2333"/>
  <c r="AN2333" s="1"/>
  <c r="V2333"/>
  <c r="Z2861"/>
  <c r="AN2861" s="1"/>
  <c r="V2861"/>
  <c r="Z2719"/>
  <c r="AN2719" s="1"/>
  <c r="V2719"/>
  <c r="Z2358"/>
  <c r="AN2358" s="1"/>
  <c r="V2358"/>
  <c r="Z2098"/>
  <c r="AN2098" s="1"/>
  <c r="V2098"/>
  <c r="Z2906"/>
  <c r="AN2906" s="1"/>
  <c r="V2906"/>
  <c r="Z1046"/>
  <c r="AN1046" s="1"/>
  <c r="V1046"/>
  <c r="Z2270"/>
  <c r="AN2270" s="1"/>
  <c r="V2270"/>
  <c r="Z777"/>
  <c r="AN777" s="1"/>
  <c r="V777"/>
  <c r="Z1033"/>
  <c r="AN1033" s="1"/>
  <c r="V1033"/>
  <c r="Z550"/>
  <c r="AN550" s="1"/>
  <c r="V550"/>
  <c r="Z2326"/>
  <c r="AN2326" s="1"/>
  <c r="V2326"/>
  <c r="Z1779"/>
  <c r="AN1779" s="1"/>
  <c r="V1779"/>
  <c r="Z2291"/>
  <c r="AN2291" s="1"/>
  <c r="V2291"/>
  <c r="Z2803"/>
  <c r="AN2803" s="1"/>
  <c r="V2803"/>
  <c r="Z2874"/>
  <c r="AN2874" s="1"/>
  <c r="V2874"/>
  <c r="Z1606"/>
  <c r="AN1606" s="1"/>
  <c r="V1606"/>
  <c r="Z2366"/>
  <c r="AN2366" s="1"/>
  <c r="V2366"/>
  <c r="Z929"/>
  <c r="AN929" s="1"/>
  <c r="V929"/>
  <c r="Z1185"/>
  <c r="AN1185" s="1"/>
  <c r="V1185"/>
  <c r="Z1441"/>
  <c r="AN1441" s="1"/>
  <c r="V1441"/>
  <c r="Z1225"/>
  <c r="AN1225" s="1"/>
  <c r="V1225"/>
  <c r="Z1481"/>
  <c r="AN1481" s="1"/>
  <c r="V1481"/>
  <c r="Z1737"/>
  <c r="AN1737" s="1"/>
  <c r="V1737"/>
  <c r="Z1993"/>
  <c r="AN1993" s="1"/>
  <c r="V1993"/>
  <c r="Z2249"/>
  <c r="AN2249" s="1"/>
  <c r="V2249"/>
  <c r="Z2505"/>
  <c r="AN2505" s="1"/>
  <c r="V2505"/>
  <c r="Z2761"/>
  <c r="AN2761" s="1"/>
  <c r="V2761"/>
  <c r="Z2938"/>
  <c r="AN2938" s="1"/>
  <c r="V2938"/>
  <c r="Z2895"/>
  <c r="AN2895" s="1"/>
  <c r="V2895"/>
  <c r="Z184"/>
  <c r="AN184" s="1"/>
  <c r="V184"/>
  <c r="Z440"/>
  <c r="AN440" s="1"/>
  <c r="V440"/>
  <c r="Z504"/>
  <c r="AN504" s="1"/>
  <c r="V504"/>
  <c r="Z696"/>
  <c r="AN696" s="1"/>
  <c r="V696"/>
  <c r="Z2360"/>
  <c r="AN2360" s="1"/>
  <c r="V2360"/>
  <c r="Z2616"/>
  <c r="AN2616" s="1"/>
  <c r="V2616"/>
  <c r="Z2872"/>
  <c r="AN2872" s="1"/>
  <c r="V2872"/>
  <c r="Z116"/>
  <c r="AN116" s="1"/>
  <c r="V116"/>
  <c r="Z372"/>
  <c r="AN372" s="1"/>
  <c r="V372"/>
  <c r="Z628"/>
  <c r="AN628" s="1"/>
  <c r="V628"/>
  <c r="Z884"/>
  <c r="AN884" s="1"/>
  <c r="V884"/>
  <c r="Z1140"/>
  <c r="AN1140" s="1"/>
  <c r="V1140"/>
  <c r="Z1396"/>
  <c r="AN1396" s="1"/>
  <c r="V1396"/>
  <c r="Z1652"/>
  <c r="AN1652" s="1"/>
  <c r="V1652"/>
  <c r="Z1908"/>
  <c r="AN1908" s="1"/>
  <c r="V1908"/>
  <c r="Z2164"/>
  <c r="AN2164" s="1"/>
  <c r="V2164"/>
  <c r="Z2356"/>
  <c r="AN2356" s="1"/>
  <c r="V2356"/>
  <c r="Z2612"/>
  <c r="AN2612" s="1"/>
  <c r="V2612"/>
  <c r="Z2868"/>
  <c r="AN2868" s="1"/>
  <c r="V2868"/>
  <c r="Z1498"/>
  <c r="AN1498" s="1"/>
  <c r="V1498"/>
  <c r="Z439"/>
  <c r="AN439" s="1"/>
  <c r="V439"/>
  <c r="Z28"/>
  <c r="AN28" s="1"/>
  <c r="V28"/>
  <c r="Z92"/>
  <c r="AN92" s="1"/>
  <c r="V92"/>
  <c r="Z284"/>
  <c r="AN284" s="1"/>
  <c r="V284"/>
  <c r="Z348"/>
  <c r="AN348" s="1"/>
  <c r="V348"/>
  <c r="Z604"/>
  <c r="AN604" s="1"/>
  <c r="V604"/>
  <c r="Z860"/>
  <c r="AN860" s="1"/>
  <c r="V860"/>
  <c r="Z1116"/>
  <c r="AN1116" s="1"/>
  <c r="V1116"/>
  <c r="Z1372"/>
  <c r="AN1372" s="1"/>
  <c r="V1372"/>
  <c r="Z1628"/>
  <c r="AN1628" s="1"/>
  <c r="V1628"/>
  <c r="Z1884"/>
  <c r="AN1884" s="1"/>
  <c r="V1884"/>
  <c r="Z2140"/>
  <c r="AN2140" s="1"/>
  <c r="V2140"/>
  <c r="Z2396"/>
  <c r="AN2396" s="1"/>
  <c r="V2396"/>
  <c r="Z2652"/>
  <c r="AN2652" s="1"/>
  <c r="V2652"/>
  <c r="Z2086"/>
  <c r="AN2086" s="1"/>
  <c r="V2086"/>
  <c r="Z59"/>
  <c r="AN59" s="1"/>
  <c r="V59"/>
  <c r="Z571"/>
  <c r="AN571" s="1"/>
  <c r="V571"/>
  <c r="Z1083"/>
  <c r="AN1083" s="1"/>
  <c r="V1083"/>
  <c r="Z1595"/>
  <c r="AN1595" s="1"/>
  <c r="V1595"/>
  <c r="Z2107"/>
  <c r="AN2107" s="1"/>
  <c r="V2107"/>
  <c r="Z2619"/>
  <c r="AN2619" s="1"/>
  <c r="V2619"/>
  <c r="Z783"/>
  <c r="AN783" s="1"/>
  <c r="V783"/>
  <c r="Z2055"/>
  <c r="AN2055" s="1"/>
  <c r="V2055"/>
  <c r="Z326"/>
  <c r="AN326" s="1"/>
  <c r="V326"/>
  <c r="Z2401"/>
  <c r="AN2401" s="1"/>
  <c r="V2401"/>
  <c r="Z2481"/>
  <c r="AN2481" s="1"/>
  <c r="V2481"/>
  <c r="Z2721"/>
  <c r="AN2721" s="1"/>
  <c r="V2721"/>
  <c r="Z2833"/>
  <c r="AN2833" s="1"/>
  <c r="V2833"/>
  <c r="Z1778"/>
  <c r="AN1778" s="1"/>
  <c r="V1778"/>
  <c r="Z2266"/>
  <c r="AN2266" s="1"/>
  <c r="V2266"/>
  <c r="Z971"/>
  <c r="AN971" s="1"/>
  <c r="V971"/>
  <c r="Z1995"/>
  <c r="AN1995" s="1"/>
  <c r="V1995"/>
  <c r="Z2955"/>
  <c r="AN2955" s="1"/>
  <c r="V2955"/>
  <c r="Z2535"/>
  <c r="AN2535" s="1"/>
  <c r="V2535"/>
  <c r="Z352"/>
  <c r="AN352" s="1"/>
  <c r="V352"/>
  <c r="Z608"/>
  <c r="AN608" s="1"/>
  <c r="V608"/>
  <c r="Z1280"/>
  <c r="AN1280" s="1"/>
  <c r="V1280"/>
  <c r="Z1904"/>
  <c r="AN1904" s="1"/>
  <c r="V1904"/>
  <c r="Z2368"/>
  <c r="AN2368" s="1"/>
  <c r="V2368"/>
  <c r="Z2737"/>
  <c r="AN2737" s="1"/>
  <c r="V2737"/>
  <c r="Z1746"/>
  <c r="AN1746" s="1"/>
  <c r="V1746"/>
  <c r="Z111"/>
  <c r="AN111" s="1"/>
  <c r="V111"/>
  <c r="Z427"/>
  <c r="AN427" s="1"/>
  <c r="V427"/>
  <c r="Z1451"/>
  <c r="AN1451" s="1"/>
  <c r="V1451"/>
  <c r="Z2539"/>
  <c r="AN2539" s="1"/>
  <c r="V2539"/>
  <c r="Z2970"/>
  <c r="AN2970" s="1"/>
  <c r="V2970"/>
  <c r="Z2855"/>
  <c r="AN2855" s="1"/>
  <c r="V2855"/>
  <c r="Z928"/>
  <c r="AN928" s="1"/>
  <c r="V928"/>
  <c r="Z1136"/>
  <c r="AN1136" s="1"/>
  <c r="V1136"/>
  <c r="Z1536"/>
  <c r="AN1536" s="1"/>
  <c r="V1536"/>
  <c r="Z2080"/>
  <c r="AN2080" s="1"/>
  <c r="V2080"/>
  <c r="Z2704"/>
  <c r="AN2704" s="1"/>
  <c r="V2704"/>
  <c r="Z701"/>
  <c r="AN701" s="1"/>
  <c r="V701"/>
  <c r="Z1229"/>
  <c r="AN1229" s="1"/>
  <c r="V1229"/>
  <c r="Z1901"/>
  <c r="AN1901" s="1"/>
  <c r="V1901"/>
  <c r="Z2013"/>
  <c r="AN2013" s="1"/>
  <c r="V2013"/>
  <c r="Z2541"/>
  <c r="AN2541" s="1"/>
  <c r="V2541"/>
  <c r="Z2909"/>
  <c r="AN2909" s="1"/>
  <c r="V2909"/>
  <c r="Z2962"/>
  <c r="AN2962" s="1"/>
  <c r="V2962"/>
  <c r="Z1887"/>
  <c r="AN1887" s="1"/>
  <c r="V1887"/>
  <c r="Z2230"/>
  <c r="AN2230" s="1"/>
  <c r="V2230"/>
  <c r="Z1815"/>
  <c r="AN1815" s="1"/>
  <c r="V1815"/>
  <c r="Z2782"/>
  <c r="AN2782" s="1"/>
  <c r="V2782"/>
  <c r="Z429"/>
  <c r="AN429" s="1"/>
  <c r="V429"/>
  <c r="Z685"/>
  <c r="AN685" s="1"/>
  <c r="V685"/>
  <c r="Z1069"/>
  <c r="AN1069" s="1"/>
  <c r="V1069"/>
  <c r="Z1565"/>
  <c r="AN1565" s="1"/>
  <c r="V1565"/>
  <c r="Z2061"/>
  <c r="AN2061" s="1"/>
  <c r="V2061"/>
  <c r="Z2173"/>
  <c r="AN2173" s="1"/>
  <c r="V2173"/>
  <c r="Z2701"/>
  <c r="AN2701" s="1"/>
  <c r="V2701"/>
  <c r="Z1951"/>
  <c r="AN1951" s="1"/>
  <c r="V1951"/>
  <c r="Z1142"/>
  <c r="AN1142" s="1"/>
  <c r="V1142"/>
  <c r="Z2915"/>
  <c r="AN2915" s="1"/>
  <c r="V2915"/>
  <c r="Z1382"/>
  <c r="AN1382" s="1"/>
  <c r="V1382"/>
  <c r="Z2590"/>
  <c r="AN2590" s="1"/>
  <c r="V2590"/>
  <c r="Z243"/>
  <c r="AN243" s="1"/>
  <c r="V243"/>
  <c r="Z755"/>
  <c r="AN755" s="1"/>
  <c r="V755"/>
  <c r="Z1267"/>
  <c r="AN1267" s="1"/>
  <c r="V1267"/>
  <c r="Z2986"/>
  <c r="AN2986" s="1"/>
  <c r="V2986"/>
  <c r="Z1023"/>
  <c r="AN1023" s="1"/>
  <c r="V1023"/>
  <c r="Z558"/>
  <c r="AN558" s="1"/>
  <c r="V558"/>
  <c r="Z98"/>
  <c r="AN98" s="1"/>
  <c r="V98"/>
  <c r="Z610"/>
  <c r="AN610" s="1"/>
  <c r="V610"/>
  <c r="Z994"/>
  <c r="AN994" s="1"/>
  <c r="V994"/>
  <c r="Z1898"/>
  <c r="AN1898" s="1"/>
  <c r="V1898"/>
  <c r="Z1095"/>
  <c r="AN1095" s="1"/>
  <c r="V1095"/>
  <c r="Z2382"/>
  <c r="AN2382" s="1"/>
  <c r="V2382"/>
  <c r="Z626"/>
  <c r="AN626" s="1"/>
  <c r="V626"/>
  <c r="Z1298"/>
  <c r="AN1298" s="1"/>
  <c r="V1298"/>
  <c r="Z1711"/>
  <c r="AN1711" s="1"/>
  <c r="V1711"/>
  <c r="Z1391"/>
  <c r="AN1391" s="1"/>
  <c r="V1391"/>
  <c r="Z2670"/>
  <c r="AN2670" s="1"/>
  <c r="V2670"/>
  <c r="Z18"/>
  <c r="AN18" s="1"/>
  <c r="V18"/>
  <c r="Z914"/>
  <c r="AN914" s="1"/>
  <c r="V914"/>
  <c r="Z1447"/>
  <c r="AN1447" s="1"/>
  <c r="V1447"/>
  <c r="Z2222"/>
  <c r="AN2222" s="1"/>
  <c r="V2222"/>
  <c r="Z938"/>
  <c r="AN938" s="1"/>
  <c r="V938"/>
  <c r="Z919"/>
  <c r="AN919" s="1"/>
  <c r="V919"/>
  <c r="Z963"/>
  <c r="AN963" s="1"/>
  <c r="V963"/>
  <c r="Z2275"/>
  <c r="AN2275" s="1"/>
  <c r="V2275"/>
  <c r="Z607"/>
  <c r="AN607" s="1"/>
  <c r="V607"/>
  <c r="Z362"/>
  <c r="AN362" s="1"/>
  <c r="V362"/>
  <c r="Z1322"/>
  <c r="AN1322" s="1"/>
  <c r="V1322"/>
  <c r="Z1251"/>
  <c r="AN1251" s="1"/>
  <c r="V1251"/>
  <c r="Z2339"/>
  <c r="AN2339" s="1"/>
  <c r="V2339"/>
  <c r="Z351"/>
  <c r="AN351" s="1"/>
  <c r="V351"/>
  <c r="Z1186"/>
  <c r="AN1186" s="1"/>
  <c r="V1186"/>
  <c r="Z574"/>
  <c r="AN574" s="1"/>
  <c r="V574"/>
  <c r="Z1431"/>
  <c r="AN1431" s="1"/>
  <c r="V1431"/>
  <c r="Z2176"/>
  <c r="AN2176" s="1"/>
  <c r="V2176"/>
  <c r="Z2688"/>
  <c r="AN2688" s="1"/>
  <c r="V2688"/>
  <c r="Z1325"/>
  <c r="AN1325" s="1"/>
  <c r="V1325"/>
  <c r="Z1853"/>
  <c r="AN1853" s="1"/>
  <c r="V1853"/>
  <c r="Z1981"/>
  <c r="AN1981" s="1"/>
  <c r="V1981"/>
  <c r="Z2509"/>
  <c r="AN2509" s="1"/>
  <c r="V2509"/>
  <c r="Z2989"/>
  <c r="AN2989" s="1"/>
  <c r="V2989"/>
  <c r="Z2015"/>
  <c r="AN2015" s="1"/>
  <c r="V2015"/>
  <c r="Z982"/>
  <c r="AN982" s="1"/>
  <c r="V982"/>
  <c r="Z2910"/>
  <c r="AN2910" s="1"/>
  <c r="V2910"/>
  <c r="Z445"/>
  <c r="AN445" s="1"/>
  <c r="V445"/>
  <c r="Z973"/>
  <c r="AN973" s="1"/>
  <c r="V973"/>
  <c r="Z1085"/>
  <c r="AN1085" s="1"/>
  <c r="V1085"/>
  <c r="Z1597"/>
  <c r="AN1597" s="1"/>
  <c r="V1597"/>
  <c r="Z2205"/>
  <c r="AN2205" s="1"/>
  <c r="V2205"/>
  <c r="Z2733"/>
  <c r="AN2733" s="1"/>
  <c r="V2733"/>
  <c r="Z2335"/>
  <c r="AN2335" s="1"/>
  <c r="V2335"/>
  <c r="Z1974"/>
  <c r="AN1974" s="1"/>
  <c r="V1974"/>
  <c r="Z2775"/>
  <c r="AN2775" s="1"/>
  <c r="V2775"/>
  <c r="Z1886"/>
  <c r="AN1886" s="1"/>
  <c r="V1886"/>
  <c r="Z969"/>
  <c r="AN969" s="1"/>
  <c r="V969"/>
  <c r="Z2070"/>
  <c r="AN2070" s="1"/>
  <c r="V2070"/>
  <c r="Z1651"/>
  <c r="AN1651" s="1"/>
  <c r="V1651"/>
  <c r="Z2163"/>
  <c r="AN2163" s="1"/>
  <c r="V2163"/>
  <c r="Z2675"/>
  <c r="AN2675" s="1"/>
  <c r="V2675"/>
  <c r="Z2554"/>
  <c r="AN2554" s="1"/>
  <c r="V2554"/>
  <c r="Z1350"/>
  <c r="AN1350" s="1"/>
  <c r="V1350"/>
  <c r="Z2110"/>
  <c r="AN2110" s="1"/>
  <c r="V2110"/>
  <c r="Z865"/>
  <c r="AN865" s="1"/>
  <c r="V865"/>
  <c r="Z1121"/>
  <c r="AN1121" s="1"/>
  <c r="V1121"/>
  <c r="Z1377"/>
  <c r="AN1377" s="1"/>
  <c r="V1377"/>
  <c r="Z1809"/>
  <c r="AN1809" s="1"/>
  <c r="V1809"/>
  <c r="Z2081"/>
  <c r="AN2081" s="1"/>
  <c r="V2081"/>
  <c r="Z1161"/>
  <c r="AN1161" s="1"/>
  <c r="V1161"/>
  <c r="Z1417"/>
  <c r="AN1417" s="1"/>
  <c r="V1417"/>
  <c r="Z1673"/>
  <c r="AN1673" s="1"/>
  <c r="V1673"/>
  <c r="Z1929"/>
  <c r="AN1929" s="1"/>
  <c r="V1929"/>
  <c r="Z2185"/>
  <c r="AN2185" s="1"/>
  <c r="V2185"/>
  <c r="Z2441"/>
  <c r="AN2441" s="1"/>
  <c r="V2441"/>
  <c r="Z2697"/>
  <c r="AN2697" s="1"/>
  <c r="V2697"/>
  <c r="Z2953"/>
  <c r="AN2953" s="1"/>
  <c r="V2953"/>
  <c r="Z1986"/>
  <c r="AN1986" s="1"/>
  <c r="V1986"/>
  <c r="Z2618"/>
  <c r="AN2618" s="1"/>
  <c r="V2618"/>
  <c r="Z2511"/>
  <c r="AN2511" s="1"/>
  <c r="V2511"/>
  <c r="Z822"/>
  <c r="AN822" s="1"/>
  <c r="V822"/>
  <c r="Z248"/>
  <c r="AN248" s="1"/>
  <c r="V248"/>
  <c r="Z760"/>
  <c r="AN760" s="1"/>
  <c r="V760"/>
  <c r="Z952"/>
  <c r="AN952" s="1"/>
  <c r="V952"/>
  <c r="Z1016"/>
  <c r="AN1016" s="1"/>
  <c r="V1016"/>
  <c r="Z1208"/>
  <c r="AN1208" s="1"/>
  <c r="V1208"/>
  <c r="Z1272"/>
  <c r="AN1272" s="1"/>
  <c r="V1272"/>
  <c r="Z1464"/>
  <c r="AN1464" s="1"/>
  <c r="V1464"/>
  <c r="Z1528"/>
  <c r="AN1528" s="1"/>
  <c r="V1528"/>
  <c r="Z1720"/>
  <c r="AN1720" s="1"/>
  <c r="V1720"/>
  <c r="Z1784"/>
  <c r="AN1784" s="1"/>
  <c r="V1784"/>
  <c r="Z1976"/>
  <c r="AN1976" s="1"/>
  <c r="V1976"/>
  <c r="Z2040"/>
  <c r="AN2040" s="1"/>
  <c r="V2040"/>
  <c r="Z2296"/>
  <c r="AN2296" s="1"/>
  <c r="V2296"/>
  <c r="Z2552"/>
  <c r="AN2552" s="1"/>
  <c r="V2552"/>
  <c r="Z2808"/>
  <c r="AN2808" s="1"/>
  <c r="V2808"/>
  <c r="Z52"/>
  <c r="AN52" s="1"/>
  <c r="V52"/>
  <c r="Z308"/>
  <c r="AN308" s="1"/>
  <c r="V308"/>
  <c r="Z564"/>
  <c r="AN564" s="1"/>
  <c r="V564"/>
  <c r="Z820"/>
  <c r="AN820" s="1"/>
  <c r="V820"/>
  <c r="Z1076"/>
  <c r="AN1076" s="1"/>
  <c r="V1076"/>
  <c r="Z1332"/>
  <c r="AN1332" s="1"/>
  <c r="V1332"/>
  <c r="Z1588"/>
  <c r="AN1588" s="1"/>
  <c r="V1588"/>
  <c r="Z1844"/>
  <c r="AN1844" s="1"/>
  <c r="V1844"/>
  <c r="Z2100"/>
  <c r="AN2100" s="1"/>
  <c r="V2100"/>
  <c r="Z2292"/>
  <c r="AN2292" s="1"/>
  <c r="V2292"/>
  <c r="Z2548"/>
  <c r="AN2548" s="1"/>
  <c r="V2548"/>
  <c r="Z2804"/>
  <c r="AN2804" s="1"/>
  <c r="V2804"/>
  <c r="Z1114"/>
  <c r="AN1114" s="1"/>
  <c r="V1114"/>
  <c r="Z191"/>
  <c r="AN191" s="1"/>
  <c r="V191"/>
  <c r="Z540"/>
  <c r="AN540" s="1"/>
  <c r="V540"/>
  <c r="Z796"/>
  <c r="AN796" s="1"/>
  <c r="V796"/>
  <c r="Z1052"/>
  <c r="AN1052" s="1"/>
  <c r="V1052"/>
  <c r="Z1308"/>
  <c r="AN1308" s="1"/>
  <c r="V1308"/>
  <c r="Z1564"/>
  <c r="AN1564" s="1"/>
  <c r="V1564"/>
  <c r="Z1820"/>
  <c r="AN1820" s="1"/>
  <c r="V1820"/>
  <c r="Z2076"/>
  <c r="AN2076" s="1"/>
  <c r="V2076"/>
  <c r="Z2332"/>
  <c r="AN2332" s="1"/>
  <c r="V2332"/>
  <c r="Z2588"/>
  <c r="AN2588" s="1"/>
  <c r="V2588"/>
  <c r="Z2844"/>
  <c r="AN2844" s="1"/>
  <c r="V2844"/>
  <c r="Z1830"/>
  <c r="AN1830" s="1"/>
  <c r="V1830"/>
  <c r="Z2854"/>
  <c r="AN2854" s="1"/>
  <c r="V2854"/>
  <c r="Z443"/>
  <c r="AN443" s="1"/>
  <c r="V443"/>
  <c r="Z955"/>
  <c r="AN955" s="1"/>
  <c r="V955"/>
  <c r="Z1467"/>
  <c r="AN1467" s="1"/>
  <c r="V1467"/>
  <c r="Z1979"/>
  <c r="AN1979" s="1"/>
  <c r="V1979"/>
  <c r="Z2491"/>
  <c r="AN2491" s="1"/>
  <c r="V2491"/>
  <c r="Z3003"/>
  <c r="AN3003" s="1"/>
  <c r="V3003"/>
  <c r="Z527"/>
  <c r="AN527" s="1"/>
  <c r="V527"/>
  <c r="Z1799"/>
  <c r="AN1799" s="1"/>
  <c r="V1799"/>
  <c r="Z2823"/>
  <c r="AN2823" s="1"/>
  <c r="V2823"/>
  <c r="Z1622"/>
  <c r="AN1622" s="1"/>
  <c r="V1622"/>
  <c r="Z1713"/>
  <c r="AN1713" s="1"/>
  <c r="V1713"/>
  <c r="Z2337"/>
  <c r="AN2337" s="1"/>
  <c r="V2337"/>
  <c r="Z2607"/>
  <c r="AN2607" s="1"/>
  <c r="V2607"/>
  <c r="Z2502"/>
  <c r="AN2502" s="1"/>
  <c r="V2502"/>
  <c r="Z715"/>
  <c r="AN715" s="1"/>
  <c r="V715"/>
  <c r="Z1739"/>
  <c r="AN1739" s="1"/>
  <c r="V1739"/>
  <c r="Z2667"/>
  <c r="AN2667" s="1"/>
  <c r="V2667"/>
  <c r="Z2087"/>
  <c r="AN2087" s="1"/>
  <c r="V2087"/>
  <c r="Z80"/>
  <c r="AN80" s="1"/>
  <c r="V80"/>
  <c r="Z288"/>
  <c r="AN288" s="1"/>
  <c r="V288"/>
  <c r="Z544"/>
  <c r="AN544" s="1"/>
  <c r="V544"/>
  <c r="Z880"/>
  <c r="AN880" s="1"/>
  <c r="V880"/>
  <c r="Z1152"/>
  <c r="AN1152" s="1"/>
  <c r="V1152"/>
  <c r="Z1776"/>
  <c r="AN1776" s="1"/>
  <c r="V1776"/>
  <c r="Z2256"/>
  <c r="AN2256" s="1"/>
  <c r="V2256"/>
  <c r="Z2768"/>
  <c r="AN2768" s="1"/>
  <c r="V2768"/>
  <c r="Z2449"/>
  <c r="AN2449" s="1"/>
  <c r="V2449"/>
  <c r="Z662"/>
  <c r="AN662" s="1"/>
  <c r="V662"/>
  <c r="Z139"/>
  <c r="AN139" s="1"/>
  <c r="V139"/>
  <c r="Z1195"/>
  <c r="AN1195" s="1"/>
  <c r="V1195"/>
  <c r="Z2219"/>
  <c r="AN2219" s="1"/>
  <c r="V2219"/>
  <c r="Z2002"/>
  <c r="AN2002" s="1"/>
  <c r="V2002"/>
  <c r="Z2490"/>
  <c r="AN2490" s="1"/>
  <c r="V2490"/>
  <c r="Z2279"/>
  <c r="AN2279" s="1"/>
  <c r="V2279"/>
  <c r="Z1920"/>
  <c r="AN1920" s="1"/>
  <c r="V1920"/>
  <c r="Z2464"/>
  <c r="AN2464" s="1"/>
  <c r="V2464"/>
  <c r="Z2576"/>
  <c r="AN2576" s="1"/>
  <c r="V2576"/>
  <c r="Z1101"/>
  <c r="AN1101" s="1"/>
  <c r="V1101"/>
  <c r="Z1757"/>
  <c r="AN1757" s="1"/>
  <c r="V1757"/>
  <c r="Z2413"/>
  <c r="AN2413" s="1"/>
  <c r="V2413"/>
  <c r="Z182"/>
  <c r="AN182" s="1"/>
  <c r="V182"/>
  <c r="Z838"/>
  <c r="AN838" s="1"/>
  <c r="V838"/>
  <c r="Z2586"/>
  <c r="AN2586" s="1"/>
  <c r="V2586"/>
  <c r="Z2142"/>
  <c r="AN2142" s="1"/>
  <c r="V2142"/>
  <c r="Z365"/>
  <c r="AN365" s="1"/>
  <c r="V365"/>
  <c r="Z621"/>
  <c r="AN621" s="1"/>
  <c r="V621"/>
  <c r="Z845"/>
  <c r="AN845" s="1"/>
  <c r="V845"/>
  <c r="Z941"/>
  <c r="AN941" s="1"/>
  <c r="V941"/>
  <c r="Z1437"/>
  <c r="AN1437" s="1"/>
  <c r="V1437"/>
  <c r="Z1805"/>
  <c r="AN1805" s="1"/>
  <c r="V1805"/>
  <c r="Z1917"/>
  <c r="AN1917" s="1"/>
  <c r="V1917"/>
  <c r="Z2557"/>
  <c r="AN2557" s="1"/>
  <c r="V2557"/>
  <c r="Z2322"/>
  <c r="AN2322" s="1"/>
  <c r="V2322"/>
  <c r="Z2794"/>
  <c r="AN2794" s="1"/>
  <c r="V2794"/>
  <c r="Z454"/>
  <c r="AN454" s="1"/>
  <c r="V454"/>
  <c r="Z2870"/>
  <c r="AN2870" s="1"/>
  <c r="V2870"/>
  <c r="Z278"/>
  <c r="AN278" s="1"/>
  <c r="V278"/>
  <c r="Z2206"/>
  <c r="AN2206" s="1"/>
  <c r="V2206"/>
  <c r="Z1678"/>
  <c r="AN1678" s="1"/>
  <c r="V1678"/>
  <c r="Z115"/>
  <c r="AN115" s="1"/>
  <c r="V115"/>
  <c r="Z627"/>
  <c r="AN627" s="1"/>
  <c r="V627"/>
  <c r="Z1139"/>
  <c r="AN1139" s="1"/>
  <c r="V1139"/>
  <c r="Z2346"/>
  <c r="AN2346" s="1"/>
  <c r="V2346"/>
  <c r="Z767"/>
  <c r="AN767" s="1"/>
  <c r="V767"/>
  <c r="Z482"/>
  <c r="AN482" s="1"/>
  <c r="V482"/>
  <c r="Z866"/>
  <c r="AN866" s="1"/>
  <c r="V866"/>
  <c r="Z839"/>
  <c r="AN839" s="1"/>
  <c r="V839"/>
  <c r="Z2383"/>
  <c r="AN2383" s="1"/>
  <c r="V2383"/>
  <c r="Z911"/>
  <c r="AN911" s="1"/>
  <c r="V911"/>
  <c r="Z2126"/>
  <c r="AN2126" s="1"/>
  <c r="V2126"/>
  <c r="Z402"/>
  <c r="AN402" s="1"/>
  <c r="V402"/>
  <c r="Z1042"/>
  <c r="AN1042" s="1"/>
  <c r="V1042"/>
  <c r="Z1255"/>
  <c r="AN1255" s="1"/>
  <c r="V1255"/>
  <c r="Z1278"/>
  <c r="AN1278" s="1"/>
  <c r="V1278"/>
  <c r="Z303"/>
  <c r="AN303" s="1"/>
  <c r="V303"/>
  <c r="Z2286"/>
  <c r="AN2286" s="1"/>
  <c r="V2286"/>
  <c r="Z935"/>
  <c r="AN935" s="1"/>
  <c r="V935"/>
  <c r="Z618"/>
  <c r="AN618" s="1"/>
  <c r="V618"/>
  <c r="Z279"/>
  <c r="AN279" s="1"/>
  <c r="V279"/>
  <c r="Z1390"/>
  <c r="AN1390" s="1"/>
  <c r="V1390"/>
  <c r="Z675"/>
  <c r="AN675" s="1"/>
  <c r="V675"/>
  <c r="Z2019"/>
  <c r="AN2019" s="1"/>
  <c r="V2019"/>
  <c r="Z2154"/>
  <c r="AN2154" s="1"/>
  <c r="V2154"/>
  <c r="Z846"/>
  <c r="AN846" s="1"/>
  <c r="V846"/>
  <c r="Z74"/>
  <c r="AN74" s="1"/>
  <c r="V74"/>
  <c r="Z1098"/>
  <c r="AN1098" s="1"/>
  <c r="V1098"/>
  <c r="Z663"/>
  <c r="AN663" s="1"/>
  <c r="V663"/>
  <c r="Z771"/>
  <c r="AN771" s="1"/>
  <c r="V771"/>
  <c r="Z2115"/>
  <c r="AN2115" s="1"/>
  <c r="V2115"/>
  <c r="Z2954"/>
  <c r="AN2954" s="1"/>
  <c r="V2954"/>
  <c r="Z62"/>
  <c r="AN62" s="1"/>
  <c r="V62"/>
  <c r="Z1570"/>
  <c r="AN1570" s="1"/>
  <c r="V1570"/>
  <c r="Z110"/>
  <c r="AN110" s="1"/>
  <c r="V110"/>
  <c r="Z1111"/>
  <c r="AN1111" s="1"/>
  <c r="V1111"/>
  <c r="Z2131"/>
  <c r="AN2131" s="1"/>
  <c r="V2131"/>
  <c r="Z2643"/>
  <c r="AN2643" s="1"/>
  <c r="V2643"/>
  <c r="Z246"/>
  <c r="AN246" s="1"/>
  <c r="V246"/>
  <c r="Z2686"/>
  <c r="AN2686" s="1"/>
  <c r="V2686"/>
  <c r="Z817"/>
  <c r="AN817" s="1"/>
  <c r="V817"/>
  <c r="Z1073"/>
  <c r="AN1073" s="1"/>
  <c r="V1073"/>
  <c r="Z1329"/>
  <c r="AN1329" s="1"/>
  <c r="V1329"/>
  <c r="Z1601"/>
  <c r="AN1601" s="1"/>
  <c r="V1601"/>
  <c r="Z2113"/>
  <c r="AN2113" s="1"/>
  <c r="V2113"/>
  <c r="Z1305"/>
  <c r="AN1305" s="1"/>
  <c r="V1305"/>
  <c r="Z1561"/>
  <c r="AN1561" s="1"/>
  <c r="V1561"/>
  <c r="Z1817"/>
  <c r="AN1817" s="1"/>
  <c r="V1817"/>
  <c r="Z2073"/>
  <c r="AN2073" s="1"/>
  <c r="V2073"/>
  <c r="Z2329"/>
  <c r="AN2329" s="1"/>
  <c r="V2329"/>
  <c r="Z2585"/>
  <c r="AN2585" s="1"/>
  <c r="V2585"/>
  <c r="Z2841"/>
  <c r="AN2841" s="1"/>
  <c r="V2841"/>
  <c r="Z2218"/>
  <c r="AN2218" s="1"/>
  <c r="V2218"/>
  <c r="Z2447"/>
  <c r="AN2447" s="1"/>
  <c r="V2447"/>
  <c r="Z1126"/>
  <c r="AN1126" s="1"/>
  <c r="V1126"/>
  <c r="Z2534"/>
  <c r="AN2534" s="1"/>
  <c r="V2534"/>
  <c r="Z283"/>
  <c r="AN283" s="1"/>
  <c r="V283"/>
  <c r="Z795"/>
  <c r="AN795" s="1"/>
  <c r="V795"/>
  <c r="Z1307"/>
  <c r="AN1307" s="1"/>
  <c r="V1307"/>
  <c r="Z1819"/>
  <c r="AN1819" s="1"/>
  <c r="V1819"/>
  <c r="Z2331"/>
  <c r="AN2331" s="1"/>
  <c r="V2331"/>
  <c r="Z2843"/>
  <c r="AN2843" s="1"/>
  <c r="V2843"/>
  <c r="Z1487"/>
  <c r="AN1487" s="1"/>
  <c r="V1487"/>
  <c r="Z2503"/>
  <c r="AN2503" s="1"/>
  <c r="V2503"/>
  <c r="Z1430"/>
  <c r="AN1430" s="1"/>
  <c r="V1430"/>
  <c r="Z1681"/>
  <c r="AN1681" s="1"/>
  <c r="V1681"/>
  <c r="Z2177"/>
  <c r="AN2177" s="1"/>
  <c r="V2177"/>
  <c r="Z2385"/>
  <c r="AN2385" s="1"/>
  <c r="V2385"/>
  <c r="Z2705"/>
  <c r="AN2705" s="1"/>
  <c r="V2705"/>
  <c r="Z134"/>
  <c r="AN134" s="1"/>
  <c r="V134"/>
  <c r="Z43"/>
  <c r="AN43" s="1"/>
  <c r="V43"/>
  <c r="Z1003"/>
  <c r="AN1003" s="1"/>
  <c r="V1003"/>
  <c r="Z2059"/>
  <c r="AN2059" s="1"/>
  <c r="V2059"/>
  <c r="Z879"/>
  <c r="AN879" s="1"/>
  <c r="V879"/>
  <c r="Z998"/>
  <c r="AN998" s="1"/>
  <c r="V998"/>
  <c r="Z736"/>
  <c r="AN736" s="1"/>
  <c r="V736"/>
  <c r="Z1024"/>
  <c r="AN1024" s="1"/>
  <c r="V1024"/>
  <c r="Z1616"/>
  <c r="AN1616" s="1"/>
  <c r="V1616"/>
  <c r="Z2096"/>
  <c r="AN2096" s="1"/>
  <c r="V2096"/>
  <c r="Z2624"/>
  <c r="AN2624" s="1"/>
  <c r="V2624"/>
  <c r="Z2193"/>
  <c r="AN2193" s="1"/>
  <c r="V2193"/>
  <c r="Z2865"/>
  <c r="AN2865" s="1"/>
  <c r="V2865"/>
  <c r="Z2977"/>
  <c r="AN2977" s="1"/>
  <c r="V2977"/>
  <c r="Z2578"/>
  <c r="AN2578" s="1"/>
  <c r="V2578"/>
  <c r="Z2927"/>
  <c r="AN2927" s="1"/>
  <c r="V2927"/>
  <c r="Z2886"/>
  <c r="AN2886" s="1"/>
  <c r="V2886"/>
  <c r="Z1035"/>
  <c r="AN1035" s="1"/>
  <c r="V1035"/>
  <c r="Z2027"/>
  <c r="AN2027" s="1"/>
  <c r="V2027"/>
  <c r="Z2650"/>
  <c r="AN2650" s="1"/>
  <c r="V2650"/>
  <c r="Z2151"/>
  <c r="AN2151" s="1"/>
  <c r="V2151"/>
  <c r="Z1888"/>
  <c r="AN1888" s="1"/>
  <c r="V1888"/>
  <c r="Z2032"/>
  <c r="AN2032" s="1"/>
  <c r="V2032"/>
  <c r="Z2560"/>
  <c r="AN2560" s="1"/>
  <c r="V2560"/>
  <c r="Z1197"/>
  <c r="AN1197" s="1"/>
  <c r="V1197"/>
  <c r="Z1725"/>
  <c r="AN1725" s="1"/>
  <c r="V1725"/>
  <c r="Z2381"/>
  <c r="AN2381" s="1"/>
  <c r="V2381"/>
  <c r="Z2877"/>
  <c r="AN2877" s="1"/>
  <c r="V2877"/>
  <c r="Z1946"/>
  <c r="AN1946" s="1"/>
  <c r="V1946"/>
  <c r="Z1782"/>
  <c r="AN1782" s="1"/>
  <c r="V1782"/>
  <c r="Z1687"/>
  <c r="AN1687" s="1"/>
  <c r="V1687"/>
  <c r="Z2334"/>
  <c r="AN2334" s="1"/>
  <c r="V2334"/>
  <c r="Z381"/>
  <c r="AN381" s="1"/>
  <c r="V381"/>
  <c r="Z637"/>
  <c r="AN637" s="1"/>
  <c r="V637"/>
  <c r="Z1469"/>
  <c r="AN1469" s="1"/>
  <c r="V1469"/>
  <c r="Z1949"/>
  <c r="AN1949" s="1"/>
  <c r="V1949"/>
  <c r="Z2093"/>
  <c r="AN2093" s="1"/>
  <c r="V2093"/>
  <c r="Z2605"/>
  <c r="AN2605" s="1"/>
  <c r="V2605"/>
  <c r="Z2642"/>
  <c r="AN2642" s="1"/>
  <c r="V2642"/>
  <c r="Z1823"/>
  <c r="AN1823" s="1"/>
  <c r="V1823"/>
  <c r="Z582"/>
  <c r="AN582" s="1"/>
  <c r="V582"/>
  <c r="Z2806"/>
  <c r="AN2806" s="1"/>
  <c r="V2806"/>
  <c r="Z1795"/>
  <c r="AN1795" s="1"/>
  <c r="V1795"/>
  <c r="Z2391"/>
  <c r="AN2391" s="1"/>
  <c r="V2391"/>
  <c r="Z713"/>
  <c r="AN713" s="1"/>
  <c r="V713"/>
  <c r="Z905"/>
  <c r="AN905" s="1"/>
  <c r="V905"/>
  <c r="Z1814"/>
  <c r="AN1814" s="1"/>
  <c r="V1814"/>
  <c r="Z2838"/>
  <c r="AN2838" s="1"/>
  <c r="V2838"/>
  <c r="Z2035"/>
  <c r="AN2035" s="1"/>
  <c r="V2035"/>
  <c r="Z2547"/>
  <c r="AN2547" s="1"/>
  <c r="V2547"/>
  <c r="Z2234"/>
  <c r="AN2234" s="1"/>
  <c r="V2234"/>
  <c r="Z1078"/>
  <c r="AN1078" s="1"/>
  <c r="V1078"/>
  <c r="Z1854"/>
  <c r="AN1854" s="1"/>
  <c r="V1854"/>
  <c r="Z2878"/>
  <c r="AN2878" s="1"/>
  <c r="V2878"/>
  <c r="Z801"/>
  <c r="AN801" s="1"/>
  <c r="V801"/>
  <c r="Z1057"/>
  <c r="AN1057" s="1"/>
  <c r="V1057"/>
  <c r="Z1313"/>
  <c r="AN1313" s="1"/>
  <c r="V1313"/>
  <c r="Z1665"/>
  <c r="AN1665" s="1"/>
  <c r="V1665"/>
  <c r="Z1353"/>
  <c r="AN1353" s="1"/>
  <c r="V1353"/>
  <c r="Z1609"/>
  <c r="AN1609" s="1"/>
  <c r="V1609"/>
  <c r="Z1865"/>
  <c r="AN1865" s="1"/>
  <c r="V1865"/>
  <c r="Z2121"/>
  <c r="AN2121" s="1"/>
  <c r="V2121"/>
  <c r="Z2377"/>
  <c r="AN2377" s="1"/>
  <c r="V2377"/>
  <c r="Z2633"/>
  <c r="AN2633" s="1"/>
  <c r="V2633"/>
  <c r="Z2889"/>
  <c r="AN2889" s="1"/>
  <c r="V2889"/>
  <c r="Z1871"/>
  <c r="AN1871" s="1"/>
  <c r="V1871"/>
  <c r="Z566"/>
  <c r="AN566" s="1"/>
  <c r="V566"/>
  <c r="Z312"/>
  <c r="AN312" s="1"/>
  <c r="V312"/>
  <c r="Z376"/>
  <c r="AN376" s="1"/>
  <c r="V376"/>
  <c r="Z568"/>
  <c r="AN568" s="1"/>
  <c r="V568"/>
  <c r="Z632"/>
  <c r="AN632" s="1"/>
  <c r="V632"/>
  <c r="Z2232"/>
  <c r="AN2232" s="1"/>
  <c r="V2232"/>
  <c r="Z2488"/>
  <c r="AN2488" s="1"/>
  <c r="V2488"/>
  <c r="Z2744"/>
  <c r="AN2744" s="1"/>
  <c r="V2744"/>
  <c r="Z2936"/>
  <c r="AN2936" s="1"/>
  <c r="V2936"/>
  <c r="Z3000"/>
  <c r="AN3000" s="1"/>
  <c r="V3000"/>
  <c r="Z244"/>
  <c r="AN244" s="1"/>
  <c r="V244"/>
  <c r="Z500"/>
  <c r="AN500" s="1"/>
  <c r="V500"/>
  <c r="Z756"/>
  <c r="AN756" s="1"/>
  <c r="V756"/>
  <c r="Z1012"/>
  <c r="AN1012" s="1"/>
  <c r="V1012"/>
  <c r="Z1268"/>
  <c r="AN1268" s="1"/>
  <c r="V1268"/>
  <c r="Z1524"/>
  <c r="AN1524" s="1"/>
  <c r="V1524"/>
  <c r="Z1780"/>
  <c r="AN1780" s="1"/>
  <c r="V1780"/>
  <c r="Z2036"/>
  <c r="AN2036" s="1"/>
  <c r="V2036"/>
  <c r="Z2228"/>
  <c r="AN2228" s="1"/>
  <c r="V2228"/>
  <c r="Z2484"/>
  <c r="AN2484" s="1"/>
  <c r="V2484"/>
  <c r="Z2740"/>
  <c r="AN2740" s="1"/>
  <c r="V2740"/>
  <c r="Z2996"/>
  <c r="AN2996" s="1"/>
  <c r="V2996"/>
  <c r="Z346"/>
  <c r="AN346" s="1"/>
  <c r="V346"/>
  <c r="Z2922"/>
  <c r="AN2922" s="1"/>
  <c r="V2922"/>
  <c r="Z951"/>
  <c r="AN951" s="1"/>
  <c r="V951"/>
  <c r="Z156"/>
  <c r="AN156" s="1"/>
  <c r="V156"/>
  <c r="Z220"/>
  <c r="AN220" s="1"/>
  <c r="V220"/>
  <c r="Z476"/>
  <c r="AN476" s="1"/>
  <c r="V476"/>
  <c r="Z732"/>
  <c r="AN732" s="1"/>
  <c r="V732"/>
  <c r="Z988"/>
  <c r="AN988" s="1"/>
  <c r="V988"/>
  <c r="Z1244"/>
  <c r="AN1244" s="1"/>
  <c r="V1244"/>
  <c r="Z1500"/>
  <c r="AN1500" s="1"/>
  <c r="V1500"/>
  <c r="Z1756"/>
  <c r="AN1756" s="1"/>
  <c r="V1756"/>
  <c r="Z2012"/>
  <c r="AN2012" s="1"/>
  <c r="V2012"/>
  <c r="Z2268"/>
  <c r="AN2268" s="1"/>
  <c r="V2268"/>
  <c r="Z2524"/>
  <c r="AN2524" s="1"/>
  <c r="V2524"/>
  <c r="Z2780"/>
  <c r="AN2780" s="1"/>
  <c r="V2780"/>
  <c r="Z1190"/>
  <c r="AN1190" s="1"/>
  <c r="V1190"/>
  <c r="Z2598"/>
  <c r="AN2598" s="1"/>
  <c r="V2598"/>
  <c r="Z315"/>
  <c r="AN315" s="1"/>
  <c r="V315"/>
  <c r="Z827"/>
  <c r="AN827" s="1"/>
  <c r="V827"/>
  <c r="Z1339"/>
  <c r="AN1339" s="1"/>
  <c r="V1339"/>
  <c r="Z1851"/>
  <c r="AN1851" s="1"/>
  <c r="V1851"/>
  <c r="Z2363"/>
  <c r="AN2363" s="1"/>
  <c r="V2363"/>
  <c r="Z2875"/>
  <c r="AN2875" s="1"/>
  <c r="V2875"/>
  <c r="Z271"/>
  <c r="AN271" s="1"/>
  <c r="V271"/>
  <c r="Z1551"/>
  <c r="AN1551" s="1"/>
  <c r="V1551"/>
  <c r="Z2567"/>
  <c r="AN2567" s="1"/>
  <c r="V2567"/>
  <c r="Z1366"/>
  <c r="AN1366" s="1"/>
  <c r="V1366"/>
  <c r="Z2065"/>
  <c r="AN2065" s="1"/>
  <c r="V2065"/>
  <c r="Z2273"/>
  <c r="AN2273" s="1"/>
  <c r="V2273"/>
  <c r="Z2625"/>
  <c r="AN2625" s="1"/>
  <c r="V2625"/>
  <c r="Z2818"/>
  <c r="AN2818" s="1"/>
  <c r="V2818"/>
  <c r="Z1967"/>
  <c r="AN1967" s="1"/>
  <c r="V1967"/>
  <c r="Z1926"/>
  <c r="AN1926" s="1"/>
  <c r="V1926"/>
  <c r="Z459"/>
  <c r="AN459" s="1"/>
  <c r="V459"/>
  <c r="Z1483"/>
  <c r="AN1483" s="1"/>
  <c r="V1483"/>
  <c r="Z2475"/>
  <c r="AN2475" s="1"/>
  <c r="V2475"/>
  <c r="Z1199"/>
  <c r="AN1199" s="1"/>
  <c r="V1199"/>
  <c r="Z1334"/>
  <c r="AN1334" s="1"/>
  <c r="V1334"/>
  <c r="Z224"/>
  <c r="AN224" s="1"/>
  <c r="V224"/>
  <c r="Z480"/>
  <c r="AN480" s="1"/>
  <c r="V480"/>
  <c r="Z816"/>
  <c r="AN816" s="1"/>
  <c r="V816"/>
  <c r="Z1040"/>
  <c r="AN1040" s="1"/>
  <c r="V1040"/>
  <c r="Z1648"/>
  <c r="AN1648" s="1"/>
  <c r="V1648"/>
  <c r="Z2016"/>
  <c r="AN2016" s="1"/>
  <c r="V2016"/>
  <c r="Z2128"/>
  <c r="AN2128" s="1"/>
  <c r="V2128"/>
  <c r="Z2640"/>
  <c r="AN2640" s="1"/>
  <c r="V2640"/>
  <c r="Z253"/>
  <c r="AN253" s="1"/>
  <c r="V253"/>
  <c r="Z70"/>
  <c r="AN70" s="1"/>
  <c r="V70"/>
  <c r="Z2694"/>
  <c r="AN2694" s="1"/>
  <c r="V2694"/>
  <c r="Z939"/>
  <c r="AN939" s="1"/>
  <c r="V939"/>
  <c r="Z1963"/>
  <c r="AN1963" s="1"/>
  <c r="V1963"/>
  <c r="Z1767"/>
  <c r="AN1767" s="1"/>
  <c r="V1767"/>
  <c r="Z1654"/>
  <c r="AN1654" s="1"/>
  <c r="V1654"/>
  <c r="Z1392"/>
  <c r="AN1392" s="1"/>
  <c r="V1392"/>
  <c r="Z1792"/>
  <c r="AN1792" s="1"/>
  <c r="V1792"/>
  <c r="Z125"/>
  <c r="AN125" s="1"/>
  <c r="V125"/>
  <c r="Z285"/>
  <c r="AN285" s="1"/>
  <c r="V285"/>
  <c r="Z1485"/>
  <c r="AN1485" s="1"/>
  <c r="V1485"/>
  <c r="Z1629"/>
  <c r="AN1629" s="1"/>
  <c r="V1629"/>
  <c r="Z2285"/>
  <c r="AN2285" s="1"/>
  <c r="V2285"/>
  <c r="Z2781"/>
  <c r="AN2781" s="1"/>
  <c r="V2781"/>
  <c r="Z1610"/>
  <c r="AN1610" s="1"/>
  <c r="V1610"/>
  <c r="Z1891"/>
  <c r="AN1891" s="1"/>
  <c r="V1891"/>
  <c r="Z557"/>
  <c r="AN557" s="1"/>
  <c r="V557"/>
  <c r="Z1309"/>
  <c r="AN1309" s="1"/>
  <c r="V1309"/>
  <c r="Z1677"/>
  <c r="AN1677" s="1"/>
  <c r="V1677"/>
  <c r="Z2429"/>
  <c r="AN2429" s="1"/>
  <c r="V2429"/>
  <c r="Z2973"/>
  <c r="AN2973" s="1"/>
  <c r="V2973"/>
  <c r="Z1842"/>
  <c r="AN1842" s="1"/>
  <c r="V1842"/>
  <c r="Z2783"/>
  <c r="AN2783" s="1"/>
  <c r="V2783"/>
  <c r="Z2038"/>
  <c r="AN2038" s="1"/>
  <c r="V2038"/>
  <c r="Z2486"/>
  <c r="AN2486" s="1"/>
  <c r="V2486"/>
  <c r="Z2802"/>
  <c r="AN2802" s="1"/>
  <c r="V2802"/>
  <c r="Z2711"/>
  <c r="AN2711" s="1"/>
  <c r="V2711"/>
  <c r="Z1822"/>
  <c r="AN1822" s="1"/>
  <c r="V1822"/>
  <c r="Z1422"/>
  <c r="AN1422" s="1"/>
  <c r="V1422"/>
  <c r="Z499"/>
  <c r="AN499" s="1"/>
  <c r="V499"/>
  <c r="Z1011"/>
  <c r="AN1011" s="1"/>
  <c r="V1011"/>
  <c r="Z1523"/>
  <c r="AN1523" s="1"/>
  <c r="V1523"/>
  <c r="Z511"/>
  <c r="AN511" s="1"/>
  <c r="V511"/>
  <c r="Z1535"/>
  <c r="AN1535" s="1"/>
  <c r="V1535"/>
  <c r="Z226"/>
  <c r="AN226" s="1"/>
  <c r="V226"/>
  <c r="Z354"/>
  <c r="AN354" s="1"/>
  <c r="V354"/>
  <c r="Z738"/>
  <c r="AN738" s="1"/>
  <c r="V738"/>
  <c r="Z583"/>
  <c r="AN583" s="1"/>
  <c r="V583"/>
  <c r="Z1999"/>
  <c r="AN1999" s="1"/>
  <c r="V1999"/>
  <c r="Z1438"/>
  <c r="AN1438" s="1"/>
  <c r="V1438"/>
  <c r="Z2890"/>
  <c r="AN2890" s="1"/>
  <c r="V2890"/>
  <c r="Z1870"/>
  <c r="AN1870" s="1"/>
  <c r="V1870"/>
  <c r="Z2894"/>
  <c r="AN2894" s="1"/>
  <c r="V2894"/>
  <c r="Z178"/>
  <c r="AN178" s="1"/>
  <c r="V178"/>
  <c r="Z818"/>
  <c r="AN818" s="1"/>
  <c r="V818"/>
  <c r="Z743"/>
  <c r="AN743" s="1"/>
  <c r="V743"/>
  <c r="Z1838"/>
  <c r="AN1838" s="1"/>
  <c r="V1838"/>
  <c r="Z594"/>
  <c r="AN594" s="1"/>
  <c r="V594"/>
  <c r="Z1458"/>
  <c r="AN1458" s="1"/>
  <c r="V1458"/>
  <c r="Z423"/>
  <c r="AN423" s="1"/>
  <c r="V423"/>
  <c r="Z1534"/>
  <c r="AN1534" s="1"/>
  <c r="V1534"/>
  <c r="Z1519"/>
  <c r="AN1519" s="1"/>
  <c r="V1519"/>
  <c r="Z394"/>
  <c r="AN394" s="1"/>
  <c r="V394"/>
  <c r="Z1514"/>
  <c r="AN1514" s="1"/>
  <c r="V1514"/>
  <c r="Z1475"/>
  <c r="AN1475" s="1"/>
  <c r="V1475"/>
  <c r="Z2883"/>
  <c r="AN2883" s="1"/>
  <c r="V2883"/>
  <c r="Z874"/>
  <c r="AN874" s="1"/>
  <c r="V874"/>
  <c r="Z215"/>
  <c r="AN215" s="1"/>
  <c r="V215"/>
  <c r="Z515"/>
  <c r="AN515" s="1"/>
  <c r="V515"/>
  <c r="Z1763"/>
  <c r="AN1763" s="1"/>
  <c r="V1763"/>
  <c r="Z2787"/>
  <c r="AN2787" s="1"/>
  <c r="V2787"/>
  <c r="Z1247"/>
  <c r="AN1247" s="1"/>
  <c r="V1247"/>
  <c r="Z926"/>
  <c r="AN926" s="1"/>
  <c r="V926"/>
  <c r="Z1442"/>
  <c r="AN1442" s="1"/>
  <c r="V1442"/>
  <c r="Z974"/>
  <c r="AN974" s="1"/>
  <c r="V974"/>
  <c r="Z899"/>
  <c r="AN899" s="1"/>
  <c r="V899"/>
  <c r="Z949"/>
  <c r="AN949" s="1"/>
  <c r="V949"/>
  <c r="Z2003"/>
  <c r="AN2003" s="1"/>
  <c r="V2003"/>
  <c r="Z2515"/>
  <c r="AN2515" s="1"/>
  <c r="V2515"/>
  <c r="Z1962"/>
  <c r="AN1962" s="1"/>
  <c r="V1962"/>
  <c r="Z1599"/>
  <c r="AN1599" s="1"/>
  <c r="V1599"/>
  <c r="Z1670"/>
  <c r="AN1670" s="1"/>
  <c r="V1670"/>
  <c r="Z2430"/>
  <c r="AN2430" s="1"/>
  <c r="V2430"/>
  <c r="Z753"/>
  <c r="AN753" s="1"/>
  <c r="V753"/>
  <c r="Z1009"/>
  <c r="AN1009" s="1"/>
  <c r="V1009"/>
  <c r="Z1265"/>
  <c r="AN1265" s="1"/>
  <c r="V1265"/>
  <c r="Z1521"/>
  <c r="AN1521" s="1"/>
  <c r="V1521"/>
  <c r="Z1985"/>
  <c r="AN1985" s="1"/>
  <c r="V1985"/>
  <c r="Z1241"/>
  <c r="AN1241" s="1"/>
  <c r="V1241"/>
  <c r="Z1497"/>
  <c r="AN1497" s="1"/>
  <c r="V1497"/>
  <c r="Z1753"/>
  <c r="AN1753" s="1"/>
  <c r="V1753"/>
  <c r="Z2009"/>
  <c r="AN2009" s="1"/>
  <c r="V2009"/>
  <c r="Z2265"/>
  <c r="AN2265" s="1"/>
  <c r="V2265"/>
  <c r="Z2521"/>
  <c r="AN2521" s="1"/>
  <c r="V2521"/>
  <c r="Z2777"/>
  <c r="AN2777" s="1"/>
  <c r="V2777"/>
  <c r="Z1730"/>
  <c r="AN1730" s="1"/>
  <c r="V1730"/>
  <c r="Z1930"/>
  <c r="AN1930" s="1"/>
  <c r="V1930"/>
  <c r="Z1935"/>
  <c r="AN1935" s="1"/>
  <c r="V1935"/>
  <c r="Z630"/>
  <c r="AN630" s="1"/>
  <c r="V630"/>
  <c r="Z2278"/>
  <c r="AN2278" s="1"/>
  <c r="V2278"/>
  <c r="Z155"/>
  <c r="AN155" s="1"/>
  <c r="V155"/>
  <c r="Z667"/>
  <c r="AN667" s="1"/>
  <c r="V667"/>
  <c r="Z1179"/>
  <c r="AN1179" s="1"/>
  <c r="V1179"/>
  <c r="Z1691"/>
  <c r="AN1691" s="1"/>
  <c r="V1691"/>
  <c r="Z2203"/>
  <c r="AN2203" s="1"/>
  <c r="V2203"/>
  <c r="Z2715"/>
  <c r="AN2715" s="1"/>
  <c r="V2715"/>
  <c r="Z2298"/>
  <c r="AN2298" s="1"/>
  <c r="V2298"/>
  <c r="Z1103"/>
  <c r="AN1103" s="1"/>
  <c r="V1103"/>
  <c r="Z2247"/>
  <c r="AN2247" s="1"/>
  <c r="V2247"/>
  <c r="Z1030"/>
  <c r="AN1030" s="1"/>
  <c r="V1030"/>
  <c r="Z2033"/>
  <c r="AN2033" s="1"/>
  <c r="V2033"/>
  <c r="Z2321"/>
  <c r="AN2321" s="1"/>
  <c r="V2321"/>
  <c r="Z2529"/>
  <c r="AN2529" s="1"/>
  <c r="V2529"/>
  <c r="Z2609"/>
  <c r="AN2609" s="1"/>
  <c r="V2609"/>
  <c r="Z2178"/>
  <c r="AN2178" s="1"/>
  <c r="V2178"/>
  <c r="Z175"/>
  <c r="AN175" s="1"/>
  <c r="V175"/>
  <c r="Z2630"/>
  <c r="AN2630" s="1"/>
  <c r="V2630"/>
  <c r="Z811"/>
  <c r="AN811" s="1"/>
  <c r="V811"/>
  <c r="Z1803"/>
  <c r="AN1803" s="1"/>
  <c r="V1803"/>
  <c r="Z2731"/>
  <c r="AN2731" s="1"/>
  <c r="V2731"/>
  <c r="Z2706"/>
  <c r="AN2706" s="1"/>
  <c r="V2706"/>
  <c r="Z431"/>
  <c r="AN431" s="1"/>
  <c r="V431"/>
  <c r="Z2663"/>
  <c r="AN2663" s="1"/>
  <c r="V2663"/>
  <c r="Z208"/>
  <c r="AN208" s="1"/>
  <c r="V208"/>
  <c r="Z400"/>
  <c r="AN400" s="1"/>
  <c r="V400"/>
  <c r="Z464"/>
  <c r="AN464" s="1"/>
  <c r="V464"/>
  <c r="Z656"/>
  <c r="AN656" s="1"/>
  <c r="V656"/>
  <c r="Z1376"/>
  <c r="AN1376" s="1"/>
  <c r="V1376"/>
  <c r="Z1488"/>
  <c r="AN1488" s="1"/>
  <c r="V1488"/>
  <c r="Z1984"/>
  <c r="AN1984" s="1"/>
  <c r="V1984"/>
  <c r="Z2336"/>
  <c r="AN2336" s="1"/>
  <c r="V2336"/>
  <c r="Z2480"/>
  <c r="AN2480" s="1"/>
  <c r="V2480"/>
  <c r="Z2848"/>
  <c r="AN2848" s="1"/>
  <c r="V2848"/>
  <c r="Z2960"/>
  <c r="AN2960" s="1"/>
  <c r="V2960"/>
  <c r="Z221"/>
  <c r="AN221" s="1"/>
  <c r="V221"/>
  <c r="Z1810"/>
  <c r="AN1810" s="1"/>
  <c r="V1810"/>
  <c r="Z2310"/>
  <c r="AN2310" s="1"/>
  <c r="V2310"/>
  <c r="Z747"/>
  <c r="AN747" s="1"/>
  <c r="V747"/>
  <c r="Z1771"/>
  <c r="AN1771" s="1"/>
  <c r="V1771"/>
  <c r="Z2859"/>
  <c r="AN2859" s="1"/>
  <c r="V2859"/>
  <c r="Z1639"/>
  <c r="AN1639" s="1"/>
  <c r="V1639"/>
  <c r="Z1526"/>
  <c r="AN1526" s="1"/>
  <c r="V1526"/>
  <c r="Z1360"/>
  <c r="AN1360" s="1"/>
  <c r="V1360"/>
  <c r="Z1760"/>
  <c r="AN1760" s="1"/>
  <c r="V1760"/>
  <c r="Z2448"/>
  <c r="AN2448" s="1"/>
  <c r="V2448"/>
  <c r="Z2976"/>
  <c r="AN2976" s="1"/>
  <c r="V2976"/>
  <c r="Z237"/>
  <c r="AN237" s="1"/>
  <c r="V237"/>
  <c r="Z909"/>
  <c r="AN909" s="1"/>
  <c r="V909"/>
  <c r="Z1053"/>
  <c r="AN1053" s="1"/>
  <c r="V1053"/>
  <c r="Z1581"/>
  <c r="AN1581" s="1"/>
  <c r="V1581"/>
  <c r="Z2253"/>
  <c r="AN2253" s="1"/>
  <c r="V2253"/>
  <c r="Z2749"/>
  <c r="AN2749" s="1"/>
  <c r="V2749"/>
  <c r="Z646"/>
  <c r="AN646" s="1"/>
  <c r="V646"/>
  <c r="Z2050"/>
  <c r="AN2050" s="1"/>
  <c r="V2050"/>
  <c r="Z2474"/>
  <c r="AN2474" s="1"/>
  <c r="V2474"/>
  <c r="Z573"/>
  <c r="AN573" s="1"/>
  <c r="V573"/>
  <c r="Z781"/>
  <c r="AN781" s="1"/>
  <c r="V781"/>
  <c r="Z861"/>
  <c r="AN861" s="1"/>
  <c r="V861"/>
  <c r="Z1341"/>
  <c r="AN1341" s="1"/>
  <c r="V1341"/>
  <c r="Z1837"/>
  <c r="AN1837" s="1"/>
  <c r="V1837"/>
  <c r="Z2461"/>
  <c r="AN2461" s="1"/>
  <c r="V2461"/>
  <c r="Z3005"/>
  <c r="AN3005" s="1"/>
  <c r="V3005"/>
  <c r="Z2162"/>
  <c r="AN2162" s="1"/>
  <c r="V2162"/>
  <c r="Z118"/>
  <c r="AN118" s="1"/>
  <c r="V118"/>
  <c r="Z2007"/>
  <c r="AN2007" s="1"/>
  <c r="V2007"/>
  <c r="Z1510"/>
  <c r="AN1510" s="1"/>
  <c r="V1510"/>
  <c r="Z2718"/>
  <c r="AN2718" s="1"/>
  <c r="V2718"/>
  <c r="Z841"/>
  <c r="AN841" s="1"/>
  <c r="V841"/>
  <c r="Z1097"/>
  <c r="AN1097" s="1"/>
  <c r="V1097"/>
  <c r="Z806"/>
  <c r="AN806" s="1"/>
  <c r="V806"/>
  <c r="Z2582"/>
  <c r="AN2582" s="1"/>
  <c r="V2582"/>
  <c r="Z1907"/>
  <c r="AN1907" s="1"/>
  <c r="V1907"/>
  <c r="Z2419"/>
  <c r="AN2419" s="1"/>
  <c r="V2419"/>
  <c r="Z2931"/>
  <c r="AN2931" s="1"/>
  <c r="V2931"/>
  <c r="Z310"/>
  <c r="AN310" s="1"/>
  <c r="V310"/>
  <c r="Z2622"/>
  <c r="AN2622" s="1"/>
  <c r="V2622"/>
  <c r="Z737"/>
  <c r="AN737" s="1"/>
  <c r="V737"/>
  <c r="Z993"/>
  <c r="AN993" s="1"/>
  <c r="V993"/>
  <c r="Z1249"/>
  <c r="AN1249" s="1"/>
  <c r="V1249"/>
  <c r="Z1505"/>
  <c r="AN1505" s="1"/>
  <c r="V1505"/>
  <c r="Z1585"/>
  <c r="AN1585" s="1"/>
  <c r="V1585"/>
  <c r="Z1953"/>
  <c r="AN1953" s="1"/>
  <c r="V1953"/>
  <c r="Z32"/>
  <c r="AN32" s="1"/>
  <c r="V32"/>
  <c r="Z1289"/>
  <c r="AN1289" s="1"/>
  <c r="V1289"/>
  <c r="Z1545"/>
  <c r="AN1545" s="1"/>
  <c r="V1545"/>
  <c r="Z1801"/>
  <c r="AN1801" s="1"/>
  <c r="V1801"/>
  <c r="Z2057"/>
  <c r="AN2057" s="1"/>
  <c r="V2057"/>
  <c r="Z2313"/>
  <c r="AN2313" s="1"/>
  <c r="V2313"/>
  <c r="Z2569"/>
  <c r="AN2569" s="1"/>
  <c r="V2569"/>
  <c r="Z2825"/>
  <c r="AN2825" s="1"/>
  <c r="V2825"/>
  <c r="Z1607"/>
  <c r="AN1607" s="1"/>
  <c r="V1607"/>
  <c r="Z166"/>
  <c r="AN166" s="1"/>
  <c r="V166"/>
  <c r="Z56"/>
  <c r="AN56" s="1"/>
  <c r="V56"/>
  <c r="Z120"/>
  <c r="AN120" s="1"/>
  <c r="V120"/>
  <c r="Z824"/>
  <c r="AN824" s="1"/>
  <c r="V824"/>
  <c r="Z888"/>
  <c r="AN888" s="1"/>
  <c r="V888"/>
  <c r="Z1080"/>
  <c r="AN1080" s="1"/>
  <c r="V1080"/>
  <c r="Z1144"/>
  <c r="AN1144" s="1"/>
  <c r="V1144"/>
  <c r="Z1336"/>
  <c r="AN1336" s="1"/>
  <c r="V1336"/>
  <c r="Z1400"/>
  <c r="AN1400" s="1"/>
  <c r="V1400"/>
  <c r="Z1592"/>
  <c r="AN1592" s="1"/>
  <c r="V1592"/>
  <c r="Z1656"/>
  <c r="AN1656" s="1"/>
  <c r="V1656"/>
  <c r="Z1848"/>
  <c r="AN1848" s="1"/>
  <c r="V1848"/>
  <c r="Z1912"/>
  <c r="AN1912" s="1"/>
  <c r="V1912"/>
  <c r="Z2104"/>
  <c r="AN2104" s="1"/>
  <c r="V2104"/>
  <c r="Z2168"/>
  <c r="AN2168" s="1"/>
  <c r="V2168"/>
  <c r="Z2424"/>
  <c r="AN2424" s="1"/>
  <c r="V2424"/>
  <c r="Z2680"/>
  <c r="AN2680" s="1"/>
  <c r="V2680"/>
  <c r="Z180"/>
  <c r="AN180" s="1"/>
  <c r="V180"/>
  <c r="Z436"/>
  <c r="AN436" s="1"/>
  <c r="V436"/>
  <c r="Z692"/>
  <c r="AN692" s="1"/>
  <c r="V692"/>
  <c r="Z948"/>
  <c r="AN948" s="1"/>
  <c r="V948"/>
  <c r="Z1204"/>
  <c r="AN1204" s="1"/>
  <c r="V1204"/>
  <c r="Z1460"/>
  <c r="AN1460" s="1"/>
  <c r="V1460"/>
  <c r="Z1716"/>
  <c r="AN1716" s="1"/>
  <c r="V1716"/>
  <c r="Z1972"/>
  <c r="AN1972" s="1"/>
  <c r="V1972"/>
  <c r="Z2420"/>
  <c r="AN2420" s="1"/>
  <c r="V2420"/>
  <c r="Z2676"/>
  <c r="AN2676" s="1"/>
  <c r="V2676"/>
  <c r="Z2932"/>
  <c r="AN2932" s="1"/>
  <c r="V2932"/>
  <c r="Z1626"/>
  <c r="AN1626" s="1"/>
  <c r="V1626"/>
  <c r="Z695"/>
  <c r="AN695" s="1"/>
  <c r="V695"/>
  <c r="Z412"/>
  <c r="AN412" s="1"/>
  <c r="V412"/>
  <c r="Z668"/>
  <c r="AN668" s="1"/>
  <c r="V668"/>
  <c r="Z924"/>
  <c r="AN924" s="1"/>
  <c r="V924"/>
  <c r="Z1180"/>
  <c r="AN1180" s="1"/>
  <c r="V1180"/>
  <c r="Z1436"/>
  <c r="AN1436" s="1"/>
  <c r="V1436"/>
  <c r="Z1692"/>
  <c r="AN1692" s="1"/>
  <c r="V1692"/>
  <c r="Z1948"/>
  <c r="AN1948" s="1"/>
  <c r="V1948"/>
  <c r="Z2204"/>
  <c r="AN2204" s="1"/>
  <c r="V2204"/>
  <c r="Z2460"/>
  <c r="AN2460" s="1"/>
  <c r="V2460"/>
  <c r="Z2716"/>
  <c r="AN2716" s="1"/>
  <c r="V2716"/>
  <c r="Z2908"/>
  <c r="AN2908" s="1"/>
  <c r="V2908"/>
  <c r="Z2972"/>
  <c r="AN2972" s="1"/>
  <c r="V2972"/>
  <c r="Z2342"/>
  <c r="AN2342" s="1"/>
  <c r="V2342"/>
  <c r="Z187"/>
  <c r="AN187" s="1"/>
  <c r="V187"/>
  <c r="Z699"/>
  <c r="AN699" s="1"/>
  <c r="V699"/>
  <c r="Z1211"/>
  <c r="AN1211" s="1"/>
  <c r="V1211"/>
  <c r="Z1723"/>
  <c r="AN1723" s="1"/>
  <c r="V1723"/>
  <c r="Z2235"/>
  <c r="AN2235" s="1"/>
  <c r="V2235"/>
  <c r="Z2747"/>
  <c r="AN2747" s="1"/>
  <c r="V2747"/>
  <c r="Z2354"/>
  <c r="AN2354" s="1"/>
  <c r="V2354"/>
  <c r="Z2570"/>
  <c r="AN2570" s="1"/>
  <c r="V2570"/>
  <c r="Z1167"/>
  <c r="AN1167" s="1"/>
  <c r="V1167"/>
  <c r="Z2311"/>
  <c r="AN2311" s="1"/>
  <c r="V2311"/>
  <c r="Z1094"/>
  <c r="AN1094" s="1"/>
  <c r="V1094"/>
  <c r="Z721"/>
  <c r="AN721" s="1"/>
  <c r="V721"/>
  <c r="Z1825"/>
  <c r="AN1825" s="1"/>
  <c r="V1825"/>
  <c r="Z1937"/>
  <c r="AN1937" s="1"/>
  <c r="V1937"/>
  <c r="Z2209"/>
  <c r="AN2209" s="1"/>
  <c r="V2209"/>
  <c r="Z2545"/>
  <c r="AN2545" s="1"/>
  <c r="V2545"/>
  <c r="Z2945"/>
  <c r="AN2945" s="1"/>
  <c r="V2945"/>
  <c r="Z198"/>
  <c r="AN198" s="1"/>
  <c r="V198"/>
  <c r="Z726"/>
  <c r="AN726" s="1"/>
  <c r="V726"/>
  <c r="Z2950"/>
  <c r="AN2950" s="1"/>
  <c r="V2950"/>
  <c r="Z203"/>
  <c r="AN203" s="1"/>
  <c r="V203"/>
  <c r="Z1227"/>
  <c r="AN1227" s="1"/>
  <c r="V1227"/>
  <c r="Z2251"/>
  <c r="AN2251" s="1"/>
  <c r="V2251"/>
  <c r="Z559"/>
  <c r="AN559" s="1"/>
  <c r="V559"/>
  <c r="Z294"/>
  <c r="AN294" s="1"/>
  <c r="V294"/>
  <c r="Z160"/>
  <c r="AN160" s="1"/>
  <c r="V160"/>
  <c r="Z416"/>
  <c r="AN416" s="1"/>
  <c r="V416"/>
  <c r="Z672"/>
  <c r="AN672" s="1"/>
  <c r="V672"/>
  <c r="Z752"/>
  <c r="AN752" s="1"/>
  <c r="V752"/>
  <c r="Z960"/>
  <c r="AN960" s="1"/>
  <c r="V960"/>
  <c r="Z1408"/>
  <c r="AN1408" s="1"/>
  <c r="V1408"/>
  <c r="Z1520"/>
  <c r="AN1520" s="1"/>
  <c r="V1520"/>
  <c r="Z2512"/>
  <c r="AN2512" s="1"/>
  <c r="V2512"/>
  <c r="Z2880"/>
  <c r="AN2880" s="1"/>
  <c r="V2880"/>
  <c r="Z2992"/>
  <c r="AN2992" s="1"/>
  <c r="V2992"/>
  <c r="Z141"/>
  <c r="AN141" s="1"/>
  <c r="V141"/>
  <c r="Z2897"/>
  <c r="AN2897" s="1"/>
  <c r="V2897"/>
  <c r="Z2351"/>
  <c r="AN2351" s="1"/>
  <c r="V2351"/>
  <c r="Z1726"/>
  <c r="AN1726" s="1"/>
  <c r="V1726"/>
  <c r="Z2246"/>
  <c r="AN2246" s="1"/>
  <c r="V2246"/>
  <c r="Z683"/>
  <c r="AN683" s="1"/>
  <c r="V683"/>
  <c r="Z1707"/>
  <c r="AN1707" s="1"/>
  <c r="V1707"/>
  <c r="Z2795"/>
  <c r="AN2795" s="1"/>
  <c r="V2795"/>
  <c r="Z495"/>
  <c r="AN495" s="1"/>
  <c r="V495"/>
  <c r="Z1062"/>
  <c r="AN1062" s="1"/>
  <c r="V1062"/>
  <c r="Z1264"/>
  <c r="AN1264" s="1"/>
  <c r="V1264"/>
  <c r="Z1664"/>
  <c r="AN1664" s="1"/>
  <c r="V1664"/>
  <c r="Z2208"/>
  <c r="AN2208" s="1"/>
  <c r="V2208"/>
  <c r="Z2352"/>
  <c r="AN2352" s="1"/>
  <c r="V2352"/>
  <c r="Z2864"/>
  <c r="AN2864" s="1"/>
  <c r="V2864"/>
  <c r="Z13"/>
  <c r="AN13" s="1"/>
  <c r="V13"/>
  <c r="Z957"/>
  <c r="AN957" s="1"/>
  <c r="V957"/>
  <c r="Z1357"/>
  <c r="AN1357" s="1"/>
  <c r="V1357"/>
  <c r="Z2141"/>
  <c r="AN2141" s="1"/>
  <c r="V2141"/>
  <c r="Z2653"/>
  <c r="AN2653" s="1"/>
  <c r="V2653"/>
  <c r="Z2463"/>
  <c r="AN2463" s="1"/>
  <c r="V2463"/>
  <c r="Z2934"/>
  <c r="AN2934" s="1"/>
  <c r="V2934"/>
  <c r="Z1446"/>
  <c r="AN1446" s="1"/>
  <c r="V1446"/>
  <c r="Z493"/>
  <c r="AN493" s="1"/>
  <c r="V493"/>
  <c r="Z765"/>
  <c r="AN765" s="1"/>
  <c r="V765"/>
  <c r="Z1181"/>
  <c r="AN1181" s="1"/>
  <c r="V1181"/>
  <c r="Z2301"/>
  <c r="AN2301" s="1"/>
  <c r="V2301"/>
  <c r="Z2829"/>
  <c r="AN2829" s="1"/>
  <c r="V2829"/>
  <c r="Z2399"/>
  <c r="AN2399" s="1"/>
  <c r="V2399"/>
  <c r="Z1054"/>
  <c r="AN1054" s="1"/>
  <c r="V1054"/>
  <c r="Z371"/>
  <c r="AN371" s="1"/>
  <c r="V371"/>
  <c r="Z883"/>
  <c r="AN883" s="1"/>
  <c r="V883"/>
  <c r="Z1395"/>
  <c r="AN1395" s="1"/>
  <c r="V1395"/>
  <c r="Z255"/>
  <c r="AN255" s="1"/>
  <c r="V255"/>
  <c r="Z1279"/>
  <c r="AN1279" s="1"/>
  <c r="V1279"/>
  <c r="Z327"/>
  <c r="AN327" s="1"/>
  <c r="V327"/>
  <c r="Z1351"/>
  <c r="AN1351" s="1"/>
  <c r="V1351"/>
  <c r="Z1070"/>
  <c r="AN1070" s="1"/>
  <c r="V1070"/>
  <c r="Z78"/>
  <c r="AN78" s="1"/>
  <c r="V78"/>
  <c r="Z2638"/>
  <c r="AN2638" s="1"/>
  <c r="V2638"/>
  <c r="Z1554"/>
  <c r="AN1554" s="1"/>
  <c r="V1554"/>
  <c r="Z295"/>
  <c r="AN295" s="1"/>
  <c r="V295"/>
  <c r="Z2799"/>
  <c r="AN2799" s="1"/>
  <c r="V2799"/>
  <c r="Z306"/>
  <c r="AN306" s="1"/>
  <c r="V306"/>
  <c r="Z1202"/>
  <c r="AN1202" s="1"/>
  <c r="V1202"/>
  <c r="Z2926"/>
  <c r="AN2926" s="1"/>
  <c r="V2926"/>
  <c r="Z170"/>
  <c r="AN170" s="1"/>
  <c r="V170"/>
  <c r="Z1226"/>
  <c r="AN1226" s="1"/>
  <c r="V1226"/>
  <c r="Z1367"/>
  <c r="AN1367" s="1"/>
  <c r="V1367"/>
  <c r="Z1219"/>
  <c r="AN1219" s="1"/>
  <c r="V1219"/>
  <c r="Z2595"/>
  <c r="AN2595" s="1"/>
  <c r="V2595"/>
  <c r="Z1183"/>
  <c r="AN1183" s="1"/>
  <c r="V1183"/>
  <c r="Z650"/>
  <c r="AN650" s="1"/>
  <c r="V650"/>
  <c r="Z1578"/>
  <c r="AN1578" s="1"/>
  <c r="V1578"/>
  <c r="Z1326"/>
  <c r="AN1326" s="1"/>
  <c r="V1326"/>
  <c r="Z291"/>
  <c r="AN291" s="1"/>
  <c r="V291"/>
  <c r="Z1507"/>
  <c r="AN1507" s="1"/>
  <c r="V1507"/>
  <c r="Z2563"/>
  <c r="AN2563" s="1"/>
  <c r="V2563"/>
  <c r="Z799"/>
  <c r="AN799" s="1"/>
  <c r="V799"/>
  <c r="Z718"/>
  <c r="AN718" s="1"/>
  <c r="V718"/>
  <c r="Z2850"/>
  <c r="AN2850" s="1"/>
  <c r="V2850"/>
  <c r="Z1314"/>
  <c r="AN1314" s="1"/>
  <c r="V1314"/>
  <c r="Z830"/>
  <c r="AN830" s="1"/>
  <c r="V830"/>
  <c r="Z419"/>
  <c r="AN419" s="1"/>
  <c r="V419"/>
  <c r="X1271"/>
  <c r="AC1271"/>
  <c r="AQ1271" s="1"/>
  <c r="Y1228"/>
  <c r="AE1228"/>
  <c r="AS1228" s="1"/>
  <c r="Y1740"/>
  <c r="AE1740"/>
  <c r="AS1740" s="1"/>
  <c r="Y2956"/>
  <c r="AE2956"/>
  <c r="AS2956" s="1"/>
  <c r="Y659"/>
  <c r="AE659"/>
  <c r="AS659" s="1"/>
  <c r="Y644"/>
  <c r="AE644"/>
  <c r="AS644" s="1"/>
  <c r="X1653"/>
  <c r="AC1653"/>
  <c r="AQ1653" s="1"/>
  <c r="X2037"/>
  <c r="AC2037"/>
  <c r="AQ2037" s="1"/>
  <c r="X122"/>
  <c r="AC122"/>
  <c r="AQ122" s="1"/>
  <c r="X1530"/>
  <c r="AC1530"/>
  <c r="AQ1530" s="1"/>
  <c r="X1663"/>
  <c r="AC1663"/>
  <c r="AQ1663" s="1"/>
  <c r="X840"/>
  <c r="AC840"/>
  <c r="AQ840" s="1"/>
  <c r="Y1640"/>
  <c r="AE1640"/>
  <c r="AS1640" s="1"/>
  <c r="Y2344"/>
  <c r="AE2344"/>
  <c r="AS2344" s="1"/>
  <c r="Y2760"/>
  <c r="AE2760"/>
  <c r="AS2760" s="1"/>
  <c r="Y260"/>
  <c r="AE260"/>
  <c r="AS260" s="1"/>
  <c r="X2020"/>
  <c r="AC2020"/>
  <c r="AQ2020" s="1"/>
  <c r="X2948"/>
  <c r="AC2948"/>
  <c r="AQ2948" s="1"/>
  <c r="Y887"/>
  <c r="AE887"/>
  <c r="AS887" s="1"/>
  <c r="Y460"/>
  <c r="AE460"/>
  <c r="AS460" s="1"/>
  <c r="X2412"/>
  <c r="AC2412"/>
  <c r="AQ2412" s="1"/>
  <c r="Y1427"/>
  <c r="AE1427"/>
  <c r="AS1427" s="1"/>
  <c r="Y1087"/>
  <c r="AE1087"/>
  <c r="AS1087" s="1"/>
  <c r="X834"/>
  <c r="AC834"/>
  <c r="AQ834" s="1"/>
  <c r="X2063"/>
  <c r="AC2063"/>
  <c r="AQ2063" s="1"/>
  <c r="Y1806"/>
  <c r="AE1806"/>
  <c r="AS1806" s="1"/>
  <c r="X2830"/>
  <c r="AC2830"/>
  <c r="AQ2830" s="1"/>
  <c r="X1127"/>
  <c r="AC1127"/>
  <c r="AQ1127" s="1"/>
  <c r="Y2863"/>
  <c r="AE2863"/>
  <c r="AS2863" s="1"/>
  <c r="Y842"/>
  <c r="AE842"/>
  <c r="AS842" s="1"/>
  <c r="X1411"/>
  <c r="AC1411"/>
  <c r="AQ1411" s="1"/>
  <c r="X810"/>
  <c r="AC810"/>
  <c r="AQ810" s="1"/>
  <c r="X1262"/>
  <c r="AC1262"/>
  <c r="AQ1262" s="1"/>
  <c r="Y2851"/>
  <c r="AE2851"/>
  <c r="AS2851" s="1"/>
  <c r="Y261"/>
  <c r="AE261"/>
  <c r="AS261" s="1"/>
  <c r="Y1093"/>
  <c r="AE1093"/>
  <c r="AS1093" s="1"/>
  <c r="Y1413"/>
  <c r="AE1413"/>
  <c r="AS1413" s="1"/>
  <c r="X2149"/>
  <c r="AC2149"/>
  <c r="AQ2149" s="1"/>
  <c r="X602"/>
  <c r="AC602"/>
  <c r="AQ602" s="1"/>
  <c r="X117"/>
  <c r="AC117"/>
  <c r="AQ117" s="1"/>
  <c r="Y373"/>
  <c r="AE373"/>
  <c r="AS373" s="1"/>
  <c r="Y885"/>
  <c r="AE885"/>
  <c r="AS885" s="1"/>
  <c r="Y1284"/>
  <c r="AE1284"/>
  <c r="AS1284" s="1"/>
  <c r="X561"/>
  <c r="AC561"/>
  <c r="AQ561" s="1"/>
  <c r="X2197"/>
  <c r="AC2197"/>
  <c r="AQ2197" s="1"/>
  <c r="Y762"/>
  <c r="AE762"/>
  <c r="AS762" s="1"/>
  <c r="Y1791"/>
  <c r="AE1791"/>
  <c r="AS1791" s="1"/>
  <c r="X392"/>
  <c r="AC392"/>
  <c r="AQ392" s="1"/>
  <c r="X776"/>
  <c r="AC776"/>
  <c r="AQ776" s="1"/>
  <c r="X1224"/>
  <c r="AC1224"/>
  <c r="AQ1224" s="1"/>
  <c r="Y1480"/>
  <c r="AE1480"/>
  <c r="AS1480" s="1"/>
  <c r="Y1928"/>
  <c r="AE1928"/>
  <c r="AS1928" s="1"/>
  <c r="Y2664"/>
  <c r="AE2664"/>
  <c r="AS2664" s="1"/>
  <c r="X1540"/>
  <c r="AC1540"/>
  <c r="AQ1540" s="1"/>
  <c r="X186"/>
  <c r="AC186"/>
  <c r="AQ186" s="1"/>
  <c r="X76"/>
  <c r="AC76"/>
  <c r="AQ76" s="1"/>
  <c r="Y684"/>
  <c r="AE684"/>
  <c r="AS684" s="1"/>
  <c r="Y1836"/>
  <c r="AE1836"/>
  <c r="AS1836" s="1"/>
  <c r="X1107"/>
  <c r="AC1107"/>
  <c r="AQ1107" s="1"/>
  <c r="X642"/>
  <c r="AC642"/>
  <c r="AQ642" s="1"/>
  <c r="Y903"/>
  <c r="AE903"/>
  <c r="AS903" s="1"/>
  <c r="X338"/>
  <c r="AC338"/>
  <c r="AQ338" s="1"/>
  <c r="X359"/>
  <c r="AC359"/>
  <c r="AQ359" s="1"/>
  <c r="Y35"/>
  <c r="AE35"/>
  <c r="AS35" s="1"/>
  <c r="X1482"/>
  <c r="AC1482"/>
  <c r="AQ1482" s="1"/>
  <c r="X1443"/>
  <c r="AC1443"/>
  <c r="AQ1443" s="1"/>
  <c r="Y2499"/>
  <c r="AE2499"/>
  <c r="AS2499" s="1"/>
  <c r="X645"/>
  <c r="AC645"/>
  <c r="AQ645" s="1"/>
  <c r="Y1061"/>
  <c r="AE1061"/>
  <c r="AS1061" s="1"/>
  <c r="X513"/>
  <c r="AC513"/>
  <c r="AQ513" s="1"/>
  <c r="X2309"/>
  <c r="AC2309"/>
  <c r="AQ2309" s="1"/>
  <c r="X2821"/>
  <c r="AC2821"/>
  <c r="AQ2821" s="1"/>
  <c r="X410"/>
  <c r="AC410"/>
  <c r="AQ410" s="1"/>
  <c r="Y2762"/>
  <c r="AE2762"/>
  <c r="AS2762" s="1"/>
  <c r="X233"/>
  <c r="AC233"/>
  <c r="AQ233" s="1"/>
  <c r="X313"/>
  <c r="AC313"/>
  <c r="AQ313" s="1"/>
  <c r="Y697"/>
  <c r="AE697"/>
  <c r="AS697" s="1"/>
  <c r="X614"/>
  <c r="AC614"/>
  <c r="AQ614" s="1"/>
  <c r="X2390"/>
  <c r="AC2390"/>
  <c r="AQ2390" s="1"/>
  <c r="Y2067"/>
  <c r="AE2067"/>
  <c r="AS2067" s="1"/>
  <c r="Y886"/>
  <c r="AE886"/>
  <c r="AS886" s="1"/>
  <c r="X2558"/>
  <c r="AC2558"/>
  <c r="AQ2558" s="1"/>
  <c r="Y977"/>
  <c r="AE977"/>
  <c r="AS977" s="1"/>
  <c r="X1233"/>
  <c r="AC1233"/>
  <c r="AQ1233" s="1"/>
  <c r="Y1761"/>
  <c r="AE1761"/>
  <c r="AS1761" s="1"/>
  <c r="X1465"/>
  <c r="AC1465"/>
  <c r="AQ1465" s="1"/>
  <c r="X1977"/>
  <c r="AC1977"/>
  <c r="AQ1977" s="1"/>
  <c r="Y2297"/>
  <c r="AE2297"/>
  <c r="AS2297" s="1"/>
  <c r="Y2538"/>
  <c r="AE2538"/>
  <c r="AS2538" s="1"/>
  <c r="Y1630"/>
  <c r="AE1630"/>
  <c r="AS1630" s="1"/>
  <c r="Y347"/>
  <c r="AE347"/>
  <c r="AS347" s="1"/>
  <c r="Y859"/>
  <c r="AE859"/>
  <c r="AS859" s="1"/>
  <c r="X1627"/>
  <c r="AC1627"/>
  <c r="AQ1627" s="1"/>
  <c r="Y2395"/>
  <c r="AE2395"/>
  <c r="AS2395" s="1"/>
  <c r="X1863"/>
  <c r="AC1863"/>
  <c r="AQ1863" s="1"/>
  <c r="Y2375"/>
  <c r="AE2375"/>
  <c r="AS2375" s="1"/>
  <c r="X1857"/>
  <c r="AC1857"/>
  <c r="AQ1857" s="1"/>
  <c r="X2225"/>
  <c r="AC2225"/>
  <c r="AQ2225" s="1"/>
  <c r="X2849"/>
  <c r="AC2849"/>
  <c r="AQ2849" s="1"/>
  <c r="Y171"/>
  <c r="AE171"/>
  <c r="AS171" s="1"/>
  <c r="X1643"/>
  <c r="AC1643"/>
  <c r="AQ1643" s="1"/>
  <c r="Y2170"/>
  <c r="AE2170"/>
  <c r="AS2170" s="1"/>
  <c r="X2919"/>
  <c r="AC2919"/>
  <c r="AQ2919" s="1"/>
  <c r="X2929"/>
  <c r="AC2929"/>
  <c r="AQ2929" s="1"/>
  <c r="Y1598"/>
  <c r="AE1598"/>
  <c r="AS1598" s="1"/>
  <c r="X843"/>
  <c r="AC843"/>
  <c r="AQ843" s="1"/>
  <c r="Y2443"/>
  <c r="AE2443"/>
  <c r="AS2443" s="1"/>
  <c r="X2987"/>
  <c r="AC2987"/>
  <c r="AQ2987" s="1"/>
  <c r="Y2407"/>
  <c r="AE2407"/>
  <c r="AS2407" s="1"/>
  <c r="Y1008"/>
  <c r="AE1008"/>
  <c r="AS1008" s="1"/>
  <c r="X48"/>
  <c r="AC48"/>
  <c r="AQ48" s="1"/>
  <c r="Y1133"/>
  <c r="AE1133"/>
  <c r="AS1133" s="1"/>
  <c r="X2045"/>
  <c r="AC2045"/>
  <c r="AQ2045" s="1"/>
  <c r="X2573"/>
  <c r="AC2573"/>
  <c r="AQ2573" s="1"/>
  <c r="X1674"/>
  <c r="AC1674"/>
  <c r="AQ1674" s="1"/>
  <c r="Y2647"/>
  <c r="AE2647"/>
  <c r="AS2647" s="1"/>
  <c r="X413"/>
  <c r="AC413"/>
  <c r="AQ413" s="1"/>
  <c r="Y541"/>
  <c r="AE541"/>
  <c r="AS541" s="1"/>
  <c r="X1533"/>
  <c r="AC1533"/>
  <c r="AQ1533" s="1"/>
  <c r="Y2269"/>
  <c r="AE2269"/>
  <c r="AS2269" s="1"/>
  <c r="X390"/>
  <c r="AC390"/>
  <c r="AQ390" s="1"/>
  <c r="X2614"/>
  <c r="AC2614"/>
  <c r="AQ2614" s="1"/>
  <c r="X214"/>
  <c r="AC214"/>
  <c r="AQ214" s="1"/>
  <c r="Y809"/>
  <c r="AE809"/>
  <c r="AS809" s="1"/>
  <c r="X422"/>
  <c r="AC422"/>
  <c r="AQ422" s="1"/>
  <c r="Y2710"/>
  <c r="AE2710"/>
  <c r="AS2710" s="1"/>
  <c r="X2227"/>
  <c r="AC2227"/>
  <c r="AQ2227" s="1"/>
  <c r="X2739"/>
  <c r="AC2739"/>
  <c r="AQ2739" s="1"/>
  <c r="Y2995"/>
  <c r="AE2995"/>
  <c r="AS2995" s="1"/>
  <c r="Y950"/>
  <c r="AE950"/>
  <c r="AS950" s="1"/>
  <c r="X961"/>
  <c r="AC961"/>
  <c r="AQ961" s="1"/>
  <c r="Y1281"/>
  <c r="AE1281"/>
  <c r="AS1281" s="1"/>
  <c r="Y1873"/>
  <c r="AE1873"/>
  <c r="AS1873" s="1"/>
  <c r="Y1257"/>
  <c r="AE1257"/>
  <c r="AS1257" s="1"/>
  <c r="X1705"/>
  <c r="AC1705"/>
  <c r="AQ1705" s="1"/>
  <c r="X1961"/>
  <c r="AC1961"/>
  <c r="AQ1961" s="1"/>
  <c r="Y2281"/>
  <c r="AE2281"/>
  <c r="AS2281" s="1"/>
  <c r="X2473"/>
  <c r="AC2473"/>
  <c r="AQ2473" s="1"/>
  <c r="Y2793"/>
  <c r="AE2793"/>
  <c r="AS2793" s="1"/>
  <c r="X2767"/>
  <c r="AC2767"/>
  <c r="AQ2767" s="1"/>
  <c r="X984"/>
  <c r="AC984"/>
  <c r="AQ984" s="1"/>
  <c r="X1240"/>
  <c r="AC1240"/>
  <c r="AQ1240" s="1"/>
  <c r="Y1880"/>
  <c r="AE1880"/>
  <c r="AS1880" s="1"/>
  <c r="X2008"/>
  <c r="AC2008"/>
  <c r="AQ2008" s="1"/>
  <c r="X2328"/>
  <c r="AC2328"/>
  <c r="AQ2328" s="1"/>
  <c r="Y2520"/>
  <c r="AE2520"/>
  <c r="AS2520" s="1"/>
  <c r="X212"/>
  <c r="AC212"/>
  <c r="AQ212" s="1"/>
  <c r="X404"/>
  <c r="AC404"/>
  <c r="AQ404" s="1"/>
  <c r="Y980"/>
  <c r="AE980"/>
  <c r="AS980" s="1"/>
  <c r="Y1492"/>
  <c r="AE1492"/>
  <c r="AS1492" s="1"/>
  <c r="Y1748"/>
  <c r="AE1748"/>
  <c r="AS1748" s="1"/>
  <c r="X2132"/>
  <c r="AC2132"/>
  <c r="AQ2132" s="1"/>
  <c r="X2324"/>
  <c r="AC2324"/>
  <c r="AQ2324" s="1"/>
  <c r="Y2772"/>
  <c r="AE2772"/>
  <c r="AS2772" s="1"/>
  <c r="Y1818"/>
  <c r="AE1818"/>
  <c r="AS1818" s="1"/>
  <c r="Y508"/>
  <c r="AE508"/>
  <c r="AS508" s="1"/>
  <c r="X892"/>
  <c r="AC892"/>
  <c r="AQ892" s="1"/>
  <c r="X1404"/>
  <c r="AC1404"/>
  <c r="AQ1404" s="1"/>
  <c r="X1660"/>
  <c r="AC1660"/>
  <c r="AQ1660" s="1"/>
  <c r="Y2044"/>
  <c r="AE2044"/>
  <c r="AS2044" s="1"/>
  <c r="X2428"/>
  <c r="AC2428"/>
  <c r="AQ2428" s="1"/>
  <c r="X2876"/>
  <c r="AC2876"/>
  <c r="AQ2876" s="1"/>
  <c r="Y1694"/>
  <c r="AE1694"/>
  <c r="AS1694" s="1"/>
  <c r="X123"/>
  <c r="AC123"/>
  <c r="AQ123" s="1"/>
  <c r="X1964"/>
  <c r="AC1964"/>
  <c r="AQ1964" s="1"/>
  <c r="X350"/>
  <c r="AC350"/>
  <c r="AQ350" s="1"/>
  <c r="Y339"/>
  <c r="AE339"/>
  <c r="AS339" s="1"/>
  <c r="X414"/>
  <c r="AC414"/>
  <c r="AQ414" s="1"/>
  <c r="Y2999"/>
  <c r="AE2999"/>
  <c r="AS2999" s="1"/>
  <c r="X1655"/>
  <c r="AC1655"/>
  <c r="AQ1655" s="1"/>
  <c r="X2679"/>
  <c r="AC2679"/>
  <c r="AQ2679" s="1"/>
  <c r="Y1698"/>
  <c r="AE1698"/>
  <c r="AS1698" s="1"/>
  <c r="X1403"/>
  <c r="AC1403"/>
  <c r="AQ1403" s="1"/>
  <c r="X1915"/>
  <c r="AC1915"/>
  <c r="AQ1915" s="1"/>
  <c r="X2427"/>
  <c r="AC2427"/>
  <c r="AQ2427" s="1"/>
  <c r="X1039"/>
  <c r="AC1039"/>
  <c r="AQ1039" s="1"/>
  <c r="Y2695"/>
  <c r="AE2695"/>
  <c r="AS2695" s="1"/>
  <c r="Y1889"/>
  <c r="AE1889"/>
  <c r="AS1889" s="1"/>
  <c r="X2305"/>
  <c r="AC2305"/>
  <c r="AQ2305" s="1"/>
  <c r="X1682"/>
  <c r="AC1682"/>
  <c r="AQ1682" s="1"/>
  <c r="Y2991"/>
  <c r="AE2991"/>
  <c r="AS2991" s="1"/>
  <c r="X331"/>
  <c r="AC331"/>
  <c r="AQ331" s="1"/>
  <c r="Y1867"/>
  <c r="AE1867"/>
  <c r="AS1867" s="1"/>
  <c r="Y1590"/>
  <c r="AE1590"/>
  <c r="AS1590" s="1"/>
  <c r="Y320"/>
  <c r="AE320"/>
  <c r="AS320" s="1"/>
  <c r="Y576"/>
  <c r="AE576"/>
  <c r="AS576" s="1"/>
  <c r="X848"/>
  <c r="AC848"/>
  <c r="AQ848" s="1"/>
  <c r="X1344"/>
  <c r="AC1344"/>
  <c r="AQ1344" s="1"/>
  <c r="Y1712"/>
  <c r="AE1712"/>
  <c r="AS1712" s="1"/>
  <c r="X2192"/>
  <c r="AC2192"/>
  <c r="AQ2192" s="1"/>
  <c r="Y189"/>
  <c r="AE189"/>
  <c r="AS189" s="1"/>
  <c r="X2961"/>
  <c r="AC2961"/>
  <c r="AQ2961" s="1"/>
  <c r="X1158"/>
  <c r="AC1158"/>
  <c r="AQ1158" s="1"/>
  <c r="Y779"/>
  <c r="AE779"/>
  <c r="AS779" s="1"/>
  <c r="X96"/>
  <c r="AC96"/>
  <c r="AQ96" s="1"/>
  <c r="X1472"/>
  <c r="AC1472"/>
  <c r="AQ1472" s="1"/>
  <c r="Y1856"/>
  <c r="AE1856"/>
  <c r="AS1856" s="1"/>
  <c r="Y205"/>
  <c r="AE205"/>
  <c r="AS205" s="1"/>
  <c r="Y2477"/>
  <c r="AE2477"/>
  <c r="AS2477" s="1"/>
  <c r="X317"/>
  <c r="AC317"/>
  <c r="AQ317" s="1"/>
  <c r="Y733"/>
  <c r="AE733"/>
  <c r="AS733" s="1"/>
  <c r="Y1741"/>
  <c r="AE1741"/>
  <c r="AS1741" s="1"/>
  <c r="X2493"/>
  <c r="AC2493"/>
  <c r="AQ2493" s="1"/>
  <c r="X2893"/>
  <c r="AC2893"/>
  <c r="AQ2893" s="1"/>
  <c r="X1695"/>
  <c r="AC1695"/>
  <c r="AQ1695" s="1"/>
  <c r="Y2591"/>
  <c r="AE2591"/>
  <c r="AS2591" s="1"/>
  <c r="X2678"/>
  <c r="AC2678"/>
  <c r="AQ2678" s="1"/>
  <c r="Y2426"/>
  <c r="AE2426"/>
  <c r="AS2426" s="1"/>
  <c r="Y1638"/>
  <c r="AE1638"/>
  <c r="AS1638" s="1"/>
  <c r="Y307"/>
  <c r="AE307"/>
  <c r="AS307" s="1"/>
  <c r="X1075"/>
  <c r="AC1075"/>
  <c r="AQ1075" s="1"/>
  <c r="X2666"/>
  <c r="AC2666"/>
  <c r="AQ2666" s="1"/>
  <c r="Y162"/>
  <c r="AE162"/>
  <c r="AS162" s="1"/>
  <c r="Y1223"/>
  <c r="AE1223"/>
  <c r="AS1223" s="1"/>
  <c r="Y1295"/>
  <c r="AE1295"/>
  <c r="AS1295" s="1"/>
  <c r="Y2510"/>
  <c r="AE2510"/>
  <c r="AS2510" s="1"/>
  <c r="X274"/>
  <c r="AC274"/>
  <c r="AQ274" s="1"/>
  <c r="Y1426"/>
  <c r="AE1426"/>
  <c r="AS1426" s="1"/>
  <c r="Y1074"/>
  <c r="AE1074"/>
  <c r="AS1074" s="1"/>
  <c r="X1342"/>
  <c r="AC1342"/>
  <c r="AQ1342" s="1"/>
  <c r="Y1966"/>
  <c r="AE1966"/>
  <c r="AS1966" s="1"/>
  <c r="Y490"/>
  <c r="AE490"/>
  <c r="AS490" s="1"/>
  <c r="X1086"/>
  <c r="AC1086"/>
  <c r="AQ1086" s="1"/>
  <c r="X2467"/>
  <c r="AC2467"/>
  <c r="AQ2467" s="1"/>
  <c r="X863"/>
  <c r="AC863"/>
  <c r="AQ863" s="1"/>
  <c r="Y746"/>
  <c r="AE746"/>
  <c r="AS746" s="1"/>
  <c r="Y31"/>
  <c r="AE31"/>
  <c r="AS31" s="1"/>
  <c r="X1123"/>
  <c r="AC1123"/>
  <c r="AQ1123" s="1"/>
  <c r="X151"/>
  <c r="AC151"/>
  <c r="AQ151" s="1"/>
  <c r="X1922"/>
  <c r="AC1922"/>
  <c r="AQ1922" s="1"/>
  <c r="X1164"/>
  <c r="AC1164"/>
  <c r="AQ1164" s="1"/>
  <c r="X1676"/>
  <c r="AC1676"/>
  <c r="AQ1676" s="1"/>
  <c r="Y1932"/>
  <c r="AE1932"/>
  <c r="AS1932" s="1"/>
  <c r="Y787"/>
  <c r="AE787"/>
  <c r="AS787" s="1"/>
  <c r="Y606"/>
  <c r="AE606"/>
  <c r="AS606" s="1"/>
  <c r="X1516"/>
  <c r="AC1516"/>
  <c r="AQ1516" s="1"/>
  <c r="X2380"/>
  <c r="AC2380"/>
  <c r="AQ2380" s="1"/>
  <c r="X467"/>
  <c r="AC467"/>
  <c r="AQ467" s="1"/>
  <c r="Y979"/>
  <c r="AE979"/>
  <c r="AS979" s="1"/>
  <c r="X1495"/>
  <c r="AC1495"/>
  <c r="AQ1495" s="1"/>
  <c r="Y2359"/>
  <c r="AE2359"/>
  <c r="AS2359" s="1"/>
  <c r="X2658"/>
  <c r="AC2658"/>
  <c r="AQ2658" s="1"/>
  <c r="Y2967"/>
  <c r="AE2967"/>
  <c r="AS2967" s="1"/>
  <c r="X2807"/>
  <c r="AC2807"/>
  <c r="AQ2807" s="1"/>
  <c r="Y1762"/>
  <c r="AE1762"/>
  <c r="AS1762" s="1"/>
  <c r="X2146"/>
  <c r="AC2146"/>
  <c r="AQ2146" s="1"/>
  <c r="Y2338"/>
  <c r="AE2338"/>
  <c r="AS2338" s="1"/>
  <c r="X286"/>
  <c r="AC286"/>
  <c r="AQ286" s="1"/>
  <c r="X158"/>
  <c r="AC158"/>
  <c r="AQ158" s="1"/>
  <c r="Y254"/>
  <c r="AE254"/>
  <c r="AS254" s="1"/>
  <c r="X452"/>
  <c r="AC452"/>
  <c r="AQ452" s="1"/>
  <c r="Y996"/>
  <c r="AE996"/>
  <c r="AS996" s="1"/>
  <c r="X401"/>
  <c r="AC401"/>
  <c r="AQ401" s="1"/>
  <c r="Y657"/>
  <c r="AE657"/>
  <c r="AS657" s="1"/>
  <c r="X2997"/>
  <c r="AC2997"/>
  <c r="AQ2997" s="1"/>
  <c r="X1082"/>
  <c r="AC1082"/>
  <c r="AQ1082" s="1"/>
  <c r="X360"/>
  <c r="AC360"/>
  <c r="AQ360" s="1"/>
  <c r="Y1576"/>
  <c r="AE1576"/>
  <c r="AS1576" s="1"/>
  <c r="Y2280"/>
  <c r="AE2280"/>
  <c r="AS2280" s="1"/>
  <c r="Y1700"/>
  <c r="AE1700"/>
  <c r="AS1700" s="1"/>
  <c r="Y2596"/>
  <c r="AE2596"/>
  <c r="AS2596" s="1"/>
  <c r="X130"/>
  <c r="AC130"/>
  <c r="AQ130" s="1"/>
  <c r="Y706"/>
  <c r="AE706"/>
  <c r="AS706" s="1"/>
  <c r="Y2703"/>
  <c r="AE2703"/>
  <c r="AS2703" s="1"/>
  <c r="Y690"/>
  <c r="AE690"/>
  <c r="AS690" s="1"/>
  <c r="X1071"/>
  <c r="AC1071"/>
  <c r="AQ1071" s="1"/>
  <c r="Y1903"/>
  <c r="AE1903"/>
  <c r="AS1903" s="1"/>
  <c r="Y426"/>
  <c r="AE426"/>
  <c r="AS426" s="1"/>
  <c r="X1155"/>
  <c r="AC1155"/>
  <c r="AQ1155" s="1"/>
  <c r="Y1034"/>
  <c r="AE1034"/>
  <c r="AS1034" s="1"/>
  <c r="Y927"/>
  <c r="AE927"/>
  <c r="AS927" s="1"/>
  <c r="Y289"/>
  <c r="AE289"/>
  <c r="AS289" s="1"/>
  <c r="X641"/>
  <c r="AC641"/>
  <c r="AQ641" s="1"/>
  <c r="Y1477"/>
  <c r="AE1477"/>
  <c r="AS1477" s="1"/>
  <c r="Y1989"/>
  <c r="AE1989"/>
  <c r="AS1989" s="1"/>
  <c r="Y2469"/>
  <c r="AE2469"/>
  <c r="AS2469" s="1"/>
  <c r="X1242"/>
  <c r="AC1242"/>
  <c r="AQ1242" s="1"/>
  <c r="X329"/>
  <c r="AC329"/>
  <c r="AQ329" s="1"/>
  <c r="Y85"/>
  <c r="AE85"/>
  <c r="AS85" s="1"/>
  <c r="Y853"/>
  <c r="AE853"/>
  <c r="AS853" s="1"/>
  <c r="Y420"/>
  <c r="AE420"/>
  <c r="AS420" s="1"/>
  <c r="Y241"/>
  <c r="AE241"/>
  <c r="AS241" s="1"/>
  <c r="X1621"/>
  <c r="AC1621"/>
  <c r="AQ1621" s="1"/>
  <c r="Y2773"/>
  <c r="AE2773"/>
  <c r="AS2773" s="1"/>
  <c r="Y2042"/>
  <c r="AE2042"/>
  <c r="AS2042" s="1"/>
  <c r="X1160"/>
  <c r="AC1160"/>
  <c r="AQ1160" s="1"/>
  <c r="X1476"/>
  <c r="AC1476"/>
  <c r="AQ1476" s="1"/>
  <c r="X2372"/>
  <c r="AC2372"/>
  <c r="AQ2372" s="1"/>
  <c r="X876"/>
  <c r="AC876"/>
  <c r="AQ876" s="1"/>
  <c r="X1644"/>
  <c r="AC1644"/>
  <c r="AQ1644" s="1"/>
  <c r="X2156"/>
  <c r="AC2156"/>
  <c r="AQ2156" s="1"/>
  <c r="Y1358"/>
  <c r="AE1358"/>
  <c r="AS1358" s="1"/>
  <c r="X1159"/>
  <c r="AC1159"/>
  <c r="AQ1159" s="1"/>
  <c r="X1166"/>
  <c r="AC1166"/>
  <c r="AQ1166" s="1"/>
  <c r="Y1455"/>
  <c r="AE1455"/>
  <c r="AS1455" s="1"/>
  <c r="X1010"/>
  <c r="AC1010"/>
  <c r="AQ1010" s="1"/>
  <c r="X1063"/>
  <c r="AC1063"/>
  <c r="AQ1063" s="1"/>
  <c r="Y682"/>
  <c r="AE682"/>
  <c r="AS682" s="1"/>
  <c r="X2371"/>
  <c r="AC2371"/>
  <c r="AQ2371" s="1"/>
  <c r="X906"/>
  <c r="AC906"/>
  <c r="AQ906" s="1"/>
  <c r="X727"/>
  <c r="AC727"/>
  <c r="AQ727" s="1"/>
  <c r="X2179"/>
  <c r="AC2179"/>
  <c r="AQ2179" s="1"/>
  <c r="X37"/>
  <c r="AC37"/>
  <c r="AQ37" s="1"/>
  <c r="X965"/>
  <c r="AC965"/>
  <c r="AQ965" s="1"/>
  <c r="Y321"/>
  <c r="AE321"/>
  <c r="AS321" s="1"/>
  <c r="Y1701"/>
  <c r="AE1701"/>
  <c r="AS1701" s="1"/>
  <c r="Y2629"/>
  <c r="AE2629"/>
  <c r="AS2629" s="1"/>
  <c r="Y2239"/>
  <c r="AE2239"/>
  <c r="AS2239" s="1"/>
  <c r="X361"/>
  <c r="AC361"/>
  <c r="AQ361" s="1"/>
  <c r="X617"/>
  <c r="AC617"/>
  <c r="AQ617" s="1"/>
  <c r="X601"/>
  <c r="AC601"/>
  <c r="AQ601" s="1"/>
  <c r="Y486"/>
  <c r="AE486"/>
  <c r="AS486" s="1"/>
  <c r="X2774"/>
  <c r="AC2774"/>
  <c r="AQ2774" s="1"/>
  <c r="Y2771"/>
  <c r="AE2771"/>
  <c r="AS2771" s="1"/>
  <c r="X2610"/>
  <c r="AC2610"/>
  <c r="AQ2610" s="1"/>
  <c r="Y1014"/>
  <c r="AE1014"/>
  <c r="AS1014" s="1"/>
  <c r="Y2174"/>
  <c r="AE2174"/>
  <c r="AS2174" s="1"/>
  <c r="X753"/>
  <c r="AC753"/>
  <c r="AQ753" s="1"/>
  <c r="Y1009"/>
  <c r="AE1009"/>
  <c r="AS1009" s="1"/>
  <c r="Y1265"/>
  <c r="AE1265"/>
  <c r="AS1265" s="1"/>
  <c r="Y1601"/>
  <c r="AE1601"/>
  <c r="AS1601" s="1"/>
  <c r="Y1305"/>
  <c r="AE1305"/>
  <c r="AS1305" s="1"/>
  <c r="X2009"/>
  <c r="AC2009"/>
  <c r="AQ2009" s="1"/>
  <c r="X2265"/>
  <c r="AC2265"/>
  <c r="AQ2265" s="1"/>
  <c r="Y1602"/>
  <c r="AE1602"/>
  <c r="AS1602" s="1"/>
  <c r="Y2959"/>
  <c r="AE2959"/>
  <c r="AS2959" s="1"/>
  <c r="X2278"/>
  <c r="AC2278"/>
  <c r="AQ2278" s="1"/>
  <c r="Y411"/>
  <c r="AE411"/>
  <c r="AS411" s="1"/>
  <c r="X1179"/>
  <c r="AC1179"/>
  <c r="AQ1179" s="1"/>
  <c r="Y1947"/>
  <c r="AE1947"/>
  <c r="AS1947" s="1"/>
  <c r="X2247"/>
  <c r="AC2247"/>
  <c r="AQ2247" s="1"/>
  <c r="Y2033"/>
  <c r="AE2033"/>
  <c r="AS2033" s="1"/>
  <c r="Y2913"/>
  <c r="AE2913"/>
  <c r="AS2913" s="1"/>
  <c r="X2630"/>
  <c r="AC2630"/>
  <c r="AQ2630" s="1"/>
  <c r="X1803"/>
  <c r="AC1803"/>
  <c r="AQ1803" s="1"/>
  <c r="Y2386"/>
  <c r="AE2386"/>
  <c r="AS2386" s="1"/>
  <c r="X2663"/>
  <c r="AC2663"/>
  <c r="AQ2663" s="1"/>
  <c r="Y1718"/>
  <c r="AE1718"/>
  <c r="AS1718" s="1"/>
  <c r="X656"/>
  <c r="AC656"/>
  <c r="AQ656" s="1"/>
  <c r="X944"/>
  <c r="AC944"/>
  <c r="AQ944" s="1"/>
  <c r="Y1248"/>
  <c r="AE1248"/>
  <c r="AS1248" s="1"/>
  <c r="X2336"/>
  <c r="AC2336"/>
  <c r="AQ2336" s="1"/>
  <c r="X2848"/>
  <c r="AC2848"/>
  <c r="AQ2848" s="1"/>
  <c r="Y2689"/>
  <c r="AE2689"/>
  <c r="AS2689" s="1"/>
  <c r="X2310"/>
  <c r="AC2310"/>
  <c r="AQ2310" s="1"/>
  <c r="Y1259"/>
  <c r="AE1259"/>
  <c r="AS1259" s="1"/>
  <c r="Y367"/>
  <c r="AE367"/>
  <c r="AS367" s="1"/>
  <c r="X1760"/>
  <c r="AC1760"/>
  <c r="AQ1760" s="1"/>
  <c r="X2320"/>
  <c r="AC2320"/>
  <c r="AQ2320" s="1"/>
  <c r="Y2688"/>
  <c r="AE2688"/>
  <c r="AS2688" s="1"/>
  <c r="Y333"/>
  <c r="AE333"/>
  <c r="AS333" s="1"/>
  <c r="Y2749"/>
  <c r="AE2749"/>
  <c r="AS2749" s="1"/>
  <c r="Y982"/>
  <c r="AE982"/>
  <c r="AS982" s="1"/>
  <c r="Y717"/>
  <c r="AE717"/>
  <c r="AS717" s="1"/>
  <c r="X2333"/>
  <c r="AC2333"/>
  <c r="AQ2333" s="1"/>
  <c r="Y3005"/>
  <c r="AE3005"/>
  <c r="AS3005" s="1"/>
  <c r="Y1974"/>
  <c r="AE1974"/>
  <c r="AS1974" s="1"/>
  <c r="Y2775"/>
  <c r="AE2775"/>
  <c r="AS2775" s="1"/>
  <c r="X841"/>
  <c r="AC841"/>
  <c r="AQ841" s="1"/>
  <c r="X2540"/>
  <c r="AC2540"/>
  <c r="AQ2540" s="1"/>
  <c r="X147"/>
  <c r="AC147"/>
  <c r="AQ147" s="1"/>
  <c r="Y1188"/>
  <c r="AE1188"/>
  <c r="AS1188" s="1"/>
  <c r="X593"/>
  <c r="AC593"/>
  <c r="AQ593" s="1"/>
  <c r="Y1269"/>
  <c r="AE1269"/>
  <c r="AS1269" s="1"/>
  <c r="X2549"/>
  <c r="AC2549"/>
  <c r="AQ2549" s="1"/>
  <c r="Y698"/>
  <c r="AE698"/>
  <c r="AS698" s="1"/>
  <c r="Y86"/>
  <c r="AE86"/>
  <c r="AS86" s="1"/>
  <c r="X1416"/>
  <c r="AC1416"/>
  <c r="AQ1416" s="1"/>
  <c r="X1156"/>
  <c r="AC1156"/>
  <c r="AQ1156" s="1"/>
  <c r="X2404"/>
  <c r="AC2404"/>
  <c r="AQ2404" s="1"/>
  <c r="X716"/>
  <c r="AC716"/>
  <c r="AQ716" s="1"/>
  <c r="X1614"/>
  <c r="AC1614"/>
  <c r="AQ1614" s="1"/>
  <c r="X55"/>
  <c r="AC55"/>
  <c r="AQ55" s="1"/>
  <c r="X258"/>
  <c r="AC258"/>
  <c r="AQ258" s="1"/>
  <c r="Y775"/>
  <c r="AE775"/>
  <c r="AS775" s="1"/>
  <c r="X71"/>
  <c r="AC71"/>
  <c r="AQ71" s="1"/>
  <c r="X466"/>
  <c r="AC466"/>
  <c r="AQ466" s="1"/>
  <c r="X174"/>
  <c r="AC174"/>
  <c r="AQ174" s="1"/>
  <c r="Y1319"/>
  <c r="AE1319"/>
  <c r="AS1319" s="1"/>
  <c r="Y195"/>
  <c r="AE195"/>
  <c r="AS195" s="1"/>
  <c r="Y579"/>
  <c r="AE579"/>
  <c r="AS579" s="1"/>
  <c r="Y1119"/>
  <c r="AE1119"/>
  <c r="AS1119" s="1"/>
  <c r="X389"/>
  <c r="AC389"/>
  <c r="AQ389" s="1"/>
  <c r="X869"/>
  <c r="AC869"/>
  <c r="AQ869" s="1"/>
  <c r="X609"/>
  <c r="AC609"/>
  <c r="AQ609" s="1"/>
  <c r="X1797"/>
  <c r="AC1797"/>
  <c r="AQ1797" s="1"/>
  <c r="X2789"/>
  <c r="AC2789"/>
  <c r="AQ2789" s="1"/>
  <c r="Y1370"/>
  <c r="AE1370"/>
  <c r="AS1370" s="1"/>
  <c r="Y16"/>
  <c r="AE16"/>
  <c r="AS16" s="1"/>
  <c r="Y629"/>
  <c r="AE629"/>
  <c r="AS629" s="1"/>
  <c r="X836"/>
  <c r="AC836"/>
  <c r="AQ836" s="1"/>
  <c r="X17"/>
  <c r="AC17"/>
  <c r="AQ17" s="1"/>
  <c r="X1685"/>
  <c r="AC1685"/>
  <c r="AQ1685" s="1"/>
  <c r="Y2325"/>
  <c r="AE2325"/>
  <c r="AS2325" s="1"/>
  <c r="Y2837"/>
  <c r="AE2837"/>
  <c r="AS2837" s="1"/>
  <c r="Y72"/>
  <c r="AE72"/>
  <c r="AS72" s="1"/>
  <c r="Y1000"/>
  <c r="AE1000"/>
  <c r="AS1000" s="1"/>
  <c r="X1736"/>
  <c r="AC1736"/>
  <c r="AQ1736" s="1"/>
  <c r="X2184"/>
  <c r="AC2184"/>
  <c r="AQ2184" s="1"/>
  <c r="X2792"/>
  <c r="AC2792"/>
  <c r="AQ2792" s="1"/>
  <c r="Y1796"/>
  <c r="AE1796"/>
  <c r="AS1796" s="1"/>
  <c r="X2436"/>
  <c r="AC2436"/>
  <c r="AQ2436" s="1"/>
  <c r="X1274"/>
  <c r="AC1274"/>
  <c r="AQ1274" s="1"/>
  <c r="X428"/>
  <c r="AC428"/>
  <c r="AQ428" s="1"/>
  <c r="X940"/>
  <c r="AC940"/>
  <c r="AQ940" s="1"/>
  <c r="Y183"/>
  <c r="AE183"/>
  <c r="AS183" s="1"/>
  <c r="Y1150"/>
  <c r="AE1150"/>
  <c r="AS1150" s="1"/>
  <c r="Y898"/>
  <c r="AE898"/>
  <c r="AS898" s="1"/>
  <c r="X2958"/>
  <c r="AC2958"/>
  <c r="AQ2958" s="1"/>
  <c r="Y754"/>
  <c r="AE754"/>
  <c r="AS754" s="1"/>
  <c r="Y2287"/>
  <c r="AE2287"/>
  <c r="AS2287" s="1"/>
  <c r="Y1647"/>
  <c r="AE1647"/>
  <c r="AS1647" s="1"/>
  <c r="X23"/>
  <c r="AC23"/>
  <c r="AQ23" s="1"/>
  <c r="X773"/>
  <c r="AC773"/>
  <c r="AQ773" s="1"/>
  <c r="Y901"/>
  <c r="AE901"/>
  <c r="AS901" s="1"/>
  <c r="X1125"/>
  <c r="AC1125"/>
  <c r="AQ1125" s="1"/>
  <c r="Y2437"/>
  <c r="AE2437"/>
  <c r="AS2437" s="1"/>
  <c r="Y2949"/>
  <c r="AE2949"/>
  <c r="AS2949" s="1"/>
  <c r="Y858"/>
  <c r="AE858"/>
  <c r="AS858" s="1"/>
  <c r="Y73"/>
  <c r="AE73"/>
  <c r="AS73" s="1"/>
  <c r="Y457"/>
  <c r="AE457"/>
  <c r="AS457" s="1"/>
  <c r="Y441"/>
  <c r="AE441"/>
  <c r="AS441" s="1"/>
  <c r="X1017"/>
  <c r="AC1017"/>
  <c r="AQ1017" s="1"/>
  <c r="Y1878"/>
  <c r="AE1878"/>
  <c r="AS1878" s="1"/>
  <c r="X1811"/>
  <c r="AC1811"/>
  <c r="AQ1811" s="1"/>
  <c r="Y2579"/>
  <c r="AE2579"/>
  <c r="AS2579" s="1"/>
  <c r="X1542"/>
  <c r="AC1542"/>
  <c r="AQ1542" s="1"/>
  <c r="Y2046"/>
  <c r="AE2046"/>
  <c r="AS2046" s="1"/>
  <c r="X977"/>
  <c r="AC977"/>
  <c r="AQ977" s="1"/>
  <c r="Y1489"/>
  <c r="AE1489"/>
  <c r="AS1489" s="1"/>
  <c r="X1209"/>
  <c r="AC1209"/>
  <c r="AQ1209" s="1"/>
  <c r="X1721"/>
  <c r="AC1721"/>
  <c r="AQ1721" s="1"/>
  <c r="Y2041"/>
  <c r="AE2041"/>
  <c r="AS2041" s="1"/>
  <c r="X2233"/>
  <c r="AC2233"/>
  <c r="AQ2233" s="1"/>
  <c r="X2489"/>
  <c r="AC2489"/>
  <c r="AQ2489" s="1"/>
  <c r="X2745"/>
  <c r="AC2745"/>
  <c r="AQ2745" s="1"/>
  <c r="X3001"/>
  <c r="AC3001"/>
  <c r="AQ3001" s="1"/>
  <c r="Y2831"/>
  <c r="AE2831"/>
  <c r="AS2831" s="1"/>
  <c r="X91"/>
  <c r="AC91"/>
  <c r="AQ91" s="1"/>
  <c r="X603"/>
  <c r="AC603"/>
  <c r="AQ603" s="1"/>
  <c r="X1115"/>
  <c r="AC1115"/>
  <c r="AQ1115" s="1"/>
  <c r="Y1883"/>
  <c r="AE1883"/>
  <c r="AS1883" s="1"/>
  <c r="X2651"/>
  <c r="AC2651"/>
  <c r="AQ2651" s="1"/>
  <c r="X719"/>
  <c r="AC719"/>
  <c r="AQ719" s="1"/>
  <c r="Y2657"/>
  <c r="AE2657"/>
  <c r="AS2657" s="1"/>
  <c r="X2374"/>
  <c r="AC2374"/>
  <c r="AQ2374" s="1"/>
  <c r="X651"/>
  <c r="AC651"/>
  <c r="AQ651" s="1"/>
  <c r="Y2187"/>
  <c r="AE2187"/>
  <c r="AS2187" s="1"/>
  <c r="Y1959"/>
  <c r="AE1959"/>
  <c r="AS1959" s="1"/>
  <c r="Y112"/>
  <c r="AE112"/>
  <c r="AS112" s="1"/>
  <c r="X496"/>
  <c r="AC496"/>
  <c r="AQ496" s="1"/>
  <c r="Y1312"/>
  <c r="AE1312"/>
  <c r="AS1312" s="1"/>
  <c r="Y1808"/>
  <c r="AE1808"/>
  <c r="AS1808" s="1"/>
  <c r="X2400"/>
  <c r="AC2400"/>
  <c r="AQ2400" s="1"/>
  <c r="Y2800"/>
  <c r="AE2800"/>
  <c r="AS2800" s="1"/>
  <c r="Y269"/>
  <c r="AE269"/>
  <c r="AS269" s="1"/>
  <c r="Y1650"/>
  <c r="AE1650"/>
  <c r="AS1650" s="1"/>
  <c r="X2566"/>
  <c r="AC2566"/>
  <c r="AQ2566" s="1"/>
  <c r="Y1387"/>
  <c r="AE1387"/>
  <c r="AS1387" s="1"/>
  <c r="X2330"/>
  <c r="AC2330"/>
  <c r="AQ2330" s="1"/>
  <c r="X1327"/>
  <c r="AC1327"/>
  <c r="AQ1327" s="1"/>
  <c r="X1270"/>
  <c r="AC1270"/>
  <c r="AQ1270" s="1"/>
  <c r="Y1568"/>
  <c r="AE1568"/>
  <c r="AS1568" s="1"/>
  <c r="X2240"/>
  <c r="AC2240"/>
  <c r="AQ2240" s="1"/>
  <c r="X2736"/>
  <c r="AC2736"/>
  <c r="AQ2736" s="1"/>
  <c r="X173"/>
  <c r="AC173"/>
  <c r="AQ173" s="1"/>
  <c r="X1373"/>
  <c r="AC1373"/>
  <c r="AQ1373" s="1"/>
  <c r="X1933"/>
  <c r="AC1933"/>
  <c r="AQ1933" s="1"/>
  <c r="X2742"/>
  <c r="AC2742"/>
  <c r="AQ2742" s="1"/>
  <c r="X749"/>
  <c r="AC749"/>
  <c r="AQ749" s="1"/>
  <c r="X1037"/>
  <c r="AC1037"/>
  <c r="AQ1037" s="1"/>
  <c r="Y1277"/>
  <c r="AE1277"/>
  <c r="AS1277" s="1"/>
  <c r="X2157"/>
  <c r="AC2157"/>
  <c r="AQ2157" s="1"/>
  <c r="Y2527"/>
  <c r="AE2527"/>
  <c r="AS2527" s="1"/>
  <c r="X2998"/>
  <c r="AC2998"/>
  <c r="AQ2998" s="1"/>
  <c r="X2526"/>
  <c r="AC2526"/>
  <c r="AQ2526" s="1"/>
  <c r="Y1065"/>
  <c r="AE1065"/>
  <c r="AS1065" s="1"/>
  <c r="Y1174"/>
  <c r="AE1174"/>
  <c r="AS1174" s="1"/>
  <c r="X1715"/>
  <c r="AC1715"/>
  <c r="AQ1715" s="1"/>
  <c r="Y2483"/>
  <c r="AE2483"/>
  <c r="AS2483" s="1"/>
  <c r="X1478"/>
  <c r="AC1478"/>
  <c r="AQ1478" s="1"/>
  <c r="Y1982"/>
  <c r="AE1982"/>
  <c r="AS1982" s="1"/>
  <c r="Y10"/>
  <c r="AE10"/>
  <c r="AS10" s="1"/>
  <c r="Y1025"/>
  <c r="AE1025"/>
  <c r="AS1025" s="1"/>
  <c r="X1473"/>
  <c r="AC1473"/>
  <c r="AQ1473" s="1"/>
  <c r="X1193"/>
  <c r="AC1193"/>
  <c r="AQ1193" s="1"/>
  <c r="Y1513"/>
  <c r="AE1513"/>
  <c r="AS1513" s="1"/>
  <c r="Y1961"/>
  <c r="AE1961"/>
  <c r="AS1961" s="1"/>
  <c r="Y2537"/>
  <c r="AE2537"/>
  <c r="AS2537" s="1"/>
  <c r="X2729"/>
  <c r="AC2729"/>
  <c r="AQ2729" s="1"/>
  <c r="X2985"/>
  <c r="AC2985"/>
  <c r="AQ2985" s="1"/>
  <c r="Y438"/>
  <c r="AE438"/>
  <c r="AS438" s="1"/>
  <c r="X216"/>
  <c r="AC216"/>
  <c r="AQ216" s="1"/>
  <c r="X664"/>
  <c r="AC664"/>
  <c r="AQ664" s="1"/>
  <c r="Y856"/>
  <c r="AE856"/>
  <c r="AS856" s="1"/>
  <c r="Y1112"/>
  <c r="AE1112"/>
  <c r="AS1112" s="1"/>
  <c r="X1496"/>
  <c r="AC1496"/>
  <c r="AQ1496" s="1"/>
  <c r="X1752"/>
  <c r="AC1752"/>
  <c r="AQ1752" s="1"/>
  <c r="Y2136"/>
  <c r="AE2136"/>
  <c r="AS2136" s="1"/>
  <c r="Y2264"/>
  <c r="AE2264"/>
  <c r="AS2264" s="1"/>
  <c r="Y2776"/>
  <c r="AE2776"/>
  <c r="AS2776" s="1"/>
  <c r="Y2968"/>
  <c r="AE2968"/>
  <c r="AS2968" s="1"/>
  <c r="Y212"/>
  <c r="AE212"/>
  <c r="AS212" s="1"/>
  <c r="Y468"/>
  <c r="AE468"/>
  <c r="AS468" s="1"/>
  <c r="X852"/>
  <c r="AC852"/>
  <c r="AQ852" s="1"/>
  <c r="X1108"/>
  <c r="AC1108"/>
  <c r="AQ1108" s="1"/>
  <c r="X1364"/>
  <c r="AC1364"/>
  <c r="AQ1364" s="1"/>
  <c r="X1620"/>
  <c r="AC1620"/>
  <c r="AQ1620" s="1"/>
  <c r="X1876"/>
  <c r="AC1876"/>
  <c r="AQ1876" s="1"/>
  <c r="Y2004"/>
  <c r="AE2004"/>
  <c r="AS2004" s="1"/>
  <c r="Y2260"/>
  <c r="AE2260"/>
  <c r="AS2260" s="1"/>
  <c r="X2580"/>
  <c r="AC2580"/>
  <c r="AQ2580" s="1"/>
  <c r="Y282"/>
  <c r="AE282"/>
  <c r="AS282" s="1"/>
  <c r="Y60"/>
  <c r="AE60"/>
  <c r="AS60" s="1"/>
  <c r="Y252"/>
  <c r="AE252"/>
  <c r="AS252" s="1"/>
  <c r="X1148"/>
  <c r="AC1148"/>
  <c r="AQ1148" s="1"/>
  <c r="Y1532"/>
  <c r="AE1532"/>
  <c r="AS1532" s="1"/>
  <c r="X1916"/>
  <c r="AC1916"/>
  <c r="AQ1916" s="1"/>
  <c r="X2172"/>
  <c r="AC2172"/>
  <c r="AQ2172" s="1"/>
  <c r="X2684"/>
  <c r="AC2684"/>
  <c r="AQ2684" s="1"/>
  <c r="Y2726"/>
  <c r="AE2726"/>
  <c r="AS2726" s="1"/>
  <c r="Y379"/>
  <c r="AE379"/>
  <c r="AS379" s="1"/>
  <c r="Y1068"/>
  <c r="AE1068"/>
  <c r="AS1068" s="1"/>
  <c r="X2924"/>
  <c r="AC2924"/>
  <c r="AQ2924" s="1"/>
  <c r="X851"/>
  <c r="AC851"/>
  <c r="AQ851" s="1"/>
  <c r="Y878"/>
  <c r="AE878"/>
  <c r="AS878" s="1"/>
  <c r="X931"/>
  <c r="AC931"/>
  <c r="AQ931" s="1"/>
  <c r="Y1975"/>
  <c r="AE1975"/>
  <c r="AS1975" s="1"/>
  <c r="X2242"/>
  <c r="AC2242"/>
  <c r="AQ2242" s="1"/>
  <c r="Y2167"/>
  <c r="AE2167"/>
  <c r="AS2167" s="1"/>
  <c r="Y1335"/>
  <c r="AE1335"/>
  <c r="AS1335" s="1"/>
  <c r="Y2839"/>
  <c r="AE2839"/>
  <c r="AS2839" s="1"/>
  <c r="Y478"/>
  <c r="AE478"/>
  <c r="AS478" s="1"/>
  <c r="X894"/>
  <c r="AC894"/>
  <c r="AQ894" s="1"/>
  <c r="X891"/>
  <c r="AC891"/>
  <c r="AQ891" s="1"/>
  <c r="Y1659"/>
  <c r="AE1659"/>
  <c r="AS1659" s="1"/>
  <c r="Y2683"/>
  <c r="AE2683"/>
  <c r="AS2683" s="1"/>
  <c r="Y2250"/>
  <c r="AE2250"/>
  <c r="AS2250" s="1"/>
  <c r="Y1671"/>
  <c r="AE1671"/>
  <c r="AS1671" s="1"/>
  <c r="Y2513"/>
  <c r="AE2513"/>
  <c r="AS2513" s="1"/>
  <c r="X47"/>
  <c r="AC47"/>
  <c r="AQ47" s="1"/>
  <c r="X1662"/>
  <c r="AC1662"/>
  <c r="AQ1662" s="1"/>
  <c r="X1355"/>
  <c r="AC1355"/>
  <c r="AQ1355" s="1"/>
  <c r="X2379"/>
  <c r="AC2379"/>
  <c r="AQ2379" s="1"/>
  <c r="Y1831"/>
  <c r="AE1831"/>
  <c r="AS1831" s="1"/>
  <c r="X448"/>
  <c r="AC448"/>
  <c r="AQ448" s="1"/>
  <c r="Y720"/>
  <c r="AE720"/>
  <c r="AS720" s="1"/>
  <c r="Y1216"/>
  <c r="AE1216"/>
  <c r="AS1216" s="1"/>
  <c r="X2304"/>
  <c r="AC2304"/>
  <c r="AQ2304" s="1"/>
  <c r="X2832"/>
  <c r="AC2832"/>
  <c r="AQ2832" s="1"/>
  <c r="Y2671"/>
  <c r="AE2671"/>
  <c r="AS2671" s="1"/>
  <c r="X299"/>
  <c r="AC299"/>
  <c r="AQ299" s="1"/>
  <c r="Y1835"/>
  <c r="AE1835"/>
  <c r="AS1835" s="1"/>
  <c r="Y751"/>
  <c r="AE751"/>
  <c r="AS751" s="1"/>
  <c r="X2528"/>
  <c r="AC2528"/>
  <c r="AQ2528" s="1"/>
  <c r="X77"/>
  <c r="AC77"/>
  <c r="AQ77" s="1"/>
  <c r="X1165"/>
  <c r="AC1165"/>
  <c r="AQ1165" s="1"/>
  <c r="X2349"/>
  <c r="AC2349"/>
  <c r="AQ2349" s="1"/>
  <c r="X518"/>
  <c r="AC518"/>
  <c r="AQ518" s="1"/>
  <c r="Y2550"/>
  <c r="AE2550"/>
  <c r="AS2550" s="1"/>
  <c r="X397"/>
  <c r="AC397"/>
  <c r="AQ397" s="1"/>
  <c r="X1005"/>
  <c r="AC1005"/>
  <c r="AQ1005" s="1"/>
  <c r="X1706"/>
  <c r="AC1706"/>
  <c r="AQ1706" s="1"/>
  <c r="Y1294"/>
  <c r="AE1294"/>
  <c r="AS1294" s="1"/>
  <c r="Y819"/>
  <c r="AE819"/>
  <c r="AS819" s="1"/>
  <c r="X639"/>
  <c r="AC639"/>
  <c r="AQ639" s="1"/>
  <c r="X430"/>
  <c r="AC430"/>
  <c r="AQ430" s="1"/>
  <c r="Y674"/>
  <c r="AE674"/>
  <c r="AS674" s="1"/>
  <c r="Y199"/>
  <c r="AE199"/>
  <c r="AS199" s="1"/>
  <c r="Y942"/>
  <c r="AE942"/>
  <c r="AS942" s="1"/>
  <c r="X39"/>
  <c r="AC39"/>
  <c r="AQ39" s="1"/>
  <c r="X2030"/>
  <c r="AC2030"/>
  <c r="AQ2030" s="1"/>
  <c r="X1074"/>
  <c r="AC1074"/>
  <c r="AQ1074" s="1"/>
  <c r="Y1191"/>
  <c r="AE1191"/>
  <c r="AS1191" s="1"/>
  <c r="X42"/>
  <c r="AC42"/>
  <c r="AQ42" s="1"/>
  <c r="X1354"/>
  <c r="AC1354"/>
  <c r="AQ1354" s="1"/>
  <c r="Y1738"/>
  <c r="AE1738"/>
  <c r="AS1738" s="1"/>
  <c r="X1091"/>
  <c r="AC1091"/>
  <c r="AQ1091" s="1"/>
  <c r="Y462"/>
  <c r="AE462"/>
  <c r="AS462" s="1"/>
  <c r="X855"/>
  <c r="AC855"/>
  <c r="AQ855" s="1"/>
  <c r="X2243"/>
  <c r="AC2243"/>
  <c r="AQ2243" s="1"/>
  <c r="Y1055"/>
  <c r="AE1055"/>
  <c r="AS1055" s="1"/>
  <c r="X2060"/>
  <c r="AC2060"/>
  <c r="AQ2060" s="1"/>
  <c r="X2636"/>
  <c r="AC2636"/>
  <c r="AQ2636" s="1"/>
  <c r="Y222"/>
  <c r="AE222"/>
  <c r="AS222" s="1"/>
  <c r="Y1143"/>
  <c r="AE1143"/>
  <c r="AS1143" s="1"/>
  <c r="Y2988"/>
  <c r="AE2988"/>
  <c r="AS2988" s="1"/>
  <c r="Y510"/>
  <c r="AE510"/>
  <c r="AS510" s="1"/>
  <c r="X1847"/>
  <c r="AC1847"/>
  <c r="AQ1847" s="1"/>
  <c r="X2871"/>
  <c r="AC2871"/>
  <c r="AQ2871" s="1"/>
  <c r="Y2295"/>
  <c r="AE2295"/>
  <c r="AS2295" s="1"/>
  <c r="X1762"/>
  <c r="AC1762"/>
  <c r="AQ1762" s="1"/>
  <c r="X1207"/>
  <c r="AC1207"/>
  <c r="AQ1207" s="1"/>
  <c r="X2455"/>
  <c r="AC2455"/>
  <c r="AQ2455" s="1"/>
  <c r="X446"/>
  <c r="AC446"/>
  <c r="AQ446" s="1"/>
  <c r="Y46"/>
  <c r="AE46"/>
  <c r="AS46" s="1"/>
  <c r="Y131"/>
  <c r="AE131"/>
  <c r="AS131" s="1"/>
  <c r="X995"/>
  <c r="AC995"/>
  <c r="AQ995" s="1"/>
  <c r="X1380"/>
  <c r="AC1380"/>
  <c r="AQ1380" s="1"/>
  <c r="Y177"/>
  <c r="AE177"/>
  <c r="AS177" s="1"/>
  <c r="X1461"/>
  <c r="AC1461"/>
  <c r="AQ1461" s="1"/>
  <c r="Y2101"/>
  <c r="AE2101"/>
  <c r="AS2101" s="1"/>
  <c r="Y2613"/>
  <c r="AE2613"/>
  <c r="AS2613" s="1"/>
  <c r="Y250"/>
  <c r="AE250"/>
  <c r="AS250" s="1"/>
  <c r="Y488"/>
  <c r="AE488"/>
  <c r="AS488" s="1"/>
  <c r="X1352"/>
  <c r="AC1352"/>
  <c r="AQ1352" s="1"/>
  <c r="X2408"/>
  <c r="AC2408"/>
  <c r="AQ2408" s="1"/>
  <c r="Y2696"/>
  <c r="AE2696"/>
  <c r="AS2696" s="1"/>
  <c r="Y164"/>
  <c r="AE164"/>
  <c r="AS164" s="1"/>
  <c r="X2340"/>
  <c r="AC2340"/>
  <c r="AQ2340" s="1"/>
  <c r="X2884"/>
  <c r="AC2884"/>
  <c r="AQ2884" s="1"/>
  <c r="X652"/>
  <c r="AC652"/>
  <c r="AQ652" s="1"/>
  <c r="Y908"/>
  <c r="AE908"/>
  <c r="AS908" s="1"/>
  <c r="Y831"/>
  <c r="AE831"/>
  <c r="AS831" s="1"/>
  <c r="X386"/>
  <c r="AC386"/>
  <c r="AQ386" s="1"/>
  <c r="X1543"/>
  <c r="AC1543"/>
  <c r="AQ1543" s="1"/>
  <c r="Y142"/>
  <c r="AE142"/>
  <c r="AS142" s="1"/>
  <c r="Y2543"/>
  <c r="AE2543"/>
  <c r="AS2543" s="1"/>
  <c r="X210"/>
  <c r="AC210"/>
  <c r="AQ210" s="1"/>
  <c r="X1774"/>
  <c r="AC1774"/>
  <c r="AQ1774" s="1"/>
  <c r="Y2211"/>
  <c r="AE2211"/>
  <c r="AS2211" s="1"/>
  <c r="X535"/>
  <c r="AC535"/>
  <c r="AQ535" s="1"/>
  <c r="X1315"/>
  <c r="AC1315"/>
  <c r="AQ1315" s="1"/>
  <c r="Y2627"/>
  <c r="AE2627"/>
  <c r="AS2627" s="1"/>
  <c r="X197"/>
  <c r="AC197"/>
  <c r="AQ197" s="1"/>
  <c r="X1029"/>
  <c r="AC1029"/>
  <c r="AQ1029" s="1"/>
  <c r="X2341"/>
  <c r="AC2341"/>
  <c r="AQ2341" s="1"/>
  <c r="X2853"/>
  <c r="AC2853"/>
  <c r="AQ2853" s="1"/>
  <c r="X1855"/>
  <c r="AC1855"/>
  <c r="AQ1855" s="1"/>
  <c r="Y22"/>
  <c r="AE22"/>
  <c r="AS22" s="1"/>
  <c r="Y341"/>
  <c r="AE341"/>
  <c r="AS341" s="1"/>
  <c r="X725"/>
  <c r="AC725"/>
  <c r="AQ725" s="1"/>
  <c r="X292"/>
  <c r="AC292"/>
  <c r="AQ292" s="1"/>
  <c r="X1572"/>
  <c r="AC1572"/>
  <c r="AQ1572" s="1"/>
  <c r="X497"/>
  <c r="AC497"/>
  <c r="AQ497" s="1"/>
  <c r="X2133"/>
  <c r="AC2133"/>
  <c r="AQ2133" s="1"/>
  <c r="X1722"/>
  <c r="AC1722"/>
  <c r="AQ1722" s="1"/>
  <c r="X328"/>
  <c r="AC328"/>
  <c r="AQ328" s="1"/>
  <c r="Y1384"/>
  <c r="AE1384"/>
  <c r="AS1384" s="1"/>
  <c r="X2088"/>
  <c r="AC2088"/>
  <c r="AQ2088" s="1"/>
  <c r="X2728"/>
  <c r="AC2728"/>
  <c r="AQ2728" s="1"/>
  <c r="Y1732"/>
  <c r="AE1732"/>
  <c r="AS1732" s="1"/>
  <c r="Y2628"/>
  <c r="AE2628"/>
  <c r="AS2628" s="1"/>
  <c r="X890"/>
  <c r="AC890"/>
  <c r="AQ890" s="1"/>
  <c r="X503"/>
  <c r="AC503"/>
  <c r="AQ503" s="1"/>
  <c r="Y1260"/>
  <c r="AE1260"/>
  <c r="AS1260" s="1"/>
  <c r="Y447"/>
  <c r="AE447"/>
  <c r="AS447" s="1"/>
  <c r="Y66"/>
  <c r="AE66"/>
  <c r="AS66" s="1"/>
  <c r="Y263"/>
  <c r="AE263"/>
  <c r="AS263" s="1"/>
  <c r="X238"/>
  <c r="AC238"/>
  <c r="AQ238" s="1"/>
  <c r="Y1490"/>
  <c r="AE1490"/>
  <c r="AS1490" s="1"/>
  <c r="X2990"/>
  <c r="AC2990"/>
  <c r="AQ2990" s="1"/>
  <c r="Y1214"/>
  <c r="AE1214"/>
  <c r="AS1214" s="1"/>
  <c r="Y1283"/>
  <c r="AE1283"/>
  <c r="AS1283" s="1"/>
  <c r="X458"/>
  <c r="AC458"/>
  <c r="AQ458" s="1"/>
  <c r="Y1187"/>
  <c r="AE1187"/>
  <c r="AS1187" s="1"/>
  <c r="Y293"/>
  <c r="AE293"/>
  <c r="AS293" s="1"/>
  <c r="Y581"/>
  <c r="AE581"/>
  <c r="AS581" s="1"/>
  <c r="Y65"/>
  <c r="AE65"/>
  <c r="AS65" s="1"/>
  <c r="Y1189"/>
  <c r="AE1189"/>
  <c r="AS1189" s="1"/>
  <c r="X2501"/>
  <c r="AC2501"/>
  <c r="AQ2501" s="1"/>
  <c r="X986"/>
  <c r="AC986"/>
  <c r="AQ986" s="1"/>
  <c r="X2442"/>
  <c r="AC2442"/>
  <c r="AQ2442" s="1"/>
  <c r="Y265"/>
  <c r="AE265"/>
  <c r="AS265" s="1"/>
  <c r="Y553"/>
  <c r="AE553"/>
  <c r="AS553" s="1"/>
  <c r="Y89"/>
  <c r="AE89"/>
  <c r="AS89" s="1"/>
  <c r="X345"/>
  <c r="AC345"/>
  <c r="AQ345" s="1"/>
  <c r="X857"/>
  <c r="AC857"/>
  <c r="AQ857" s="1"/>
  <c r="X1110"/>
  <c r="AC1110"/>
  <c r="AQ1110" s="1"/>
  <c r="Y1747"/>
  <c r="AE1747"/>
  <c r="AS1747" s="1"/>
  <c r="X2515"/>
  <c r="AC2515"/>
  <c r="AQ2515" s="1"/>
  <c r="Y2610"/>
  <c r="AE2610"/>
  <c r="AS2610" s="1"/>
  <c r="X2686"/>
  <c r="AC2686"/>
  <c r="AQ2686" s="1"/>
  <c r="X1265"/>
  <c r="AC1265"/>
  <c r="AQ1265" s="1"/>
  <c r="Y1521"/>
  <c r="AE1521"/>
  <c r="AS1521" s="1"/>
  <c r="Y1985"/>
  <c r="AE1985"/>
  <c r="AS1985" s="1"/>
  <c r="X1241"/>
  <c r="AC1241"/>
  <c r="AQ1241" s="1"/>
  <c r="X1497"/>
  <c r="AC1497"/>
  <c r="AQ1497" s="1"/>
  <c r="Y1817"/>
  <c r="AE1817"/>
  <c r="AS1817" s="1"/>
  <c r="Y2073"/>
  <c r="AE2073"/>
  <c r="AS2073" s="1"/>
  <c r="Y2329"/>
  <c r="AE2329"/>
  <c r="AS2329" s="1"/>
  <c r="X2521"/>
  <c r="AC2521"/>
  <c r="AQ2521" s="1"/>
  <c r="X2777"/>
  <c r="AC2777"/>
  <c r="AQ2777" s="1"/>
  <c r="X1602"/>
  <c r="AC1602"/>
  <c r="AQ1602" s="1"/>
  <c r="X2218"/>
  <c r="AC2218"/>
  <c r="AQ2218" s="1"/>
  <c r="X1935"/>
  <c r="AC1935"/>
  <c r="AQ1935" s="1"/>
  <c r="X630"/>
  <c r="AC630"/>
  <c r="AQ630" s="1"/>
  <c r="X155"/>
  <c r="AC155"/>
  <c r="AQ155" s="1"/>
  <c r="Y923"/>
  <c r="AE923"/>
  <c r="AS923" s="1"/>
  <c r="X1691"/>
  <c r="AC1691"/>
  <c r="AQ1691" s="1"/>
  <c r="Y2459"/>
  <c r="AE2459"/>
  <c r="AS2459" s="1"/>
  <c r="X1103"/>
  <c r="AC1103"/>
  <c r="AQ1103" s="1"/>
  <c r="Y2759"/>
  <c r="AE2759"/>
  <c r="AS2759" s="1"/>
  <c r="X2033"/>
  <c r="AC2033"/>
  <c r="AQ2033" s="1"/>
  <c r="Y2321"/>
  <c r="AE2321"/>
  <c r="AS2321" s="1"/>
  <c r="Y2465"/>
  <c r="AE2465"/>
  <c r="AS2465" s="1"/>
  <c r="X2705"/>
  <c r="AC2705"/>
  <c r="AQ2705" s="1"/>
  <c r="X175"/>
  <c r="AC175"/>
  <c r="AQ175" s="1"/>
  <c r="X811"/>
  <c r="AC811"/>
  <c r="AQ811" s="1"/>
  <c r="X2731"/>
  <c r="AC2731"/>
  <c r="AQ2731" s="1"/>
  <c r="X144"/>
  <c r="AC144"/>
  <c r="AQ144" s="1"/>
  <c r="X400"/>
  <c r="AC400"/>
  <c r="AQ400" s="1"/>
  <c r="Y864"/>
  <c r="AE864"/>
  <c r="AS864" s="1"/>
  <c r="Y1488"/>
  <c r="AE1488"/>
  <c r="AS1488" s="1"/>
  <c r="Y221"/>
  <c r="AE221"/>
  <c r="AS221" s="1"/>
  <c r="X2977"/>
  <c r="AC2977"/>
  <c r="AQ2977" s="1"/>
  <c r="Y235"/>
  <c r="AE235"/>
  <c r="AS235" s="1"/>
  <c r="X1771"/>
  <c r="AC1771"/>
  <c r="AQ1771" s="1"/>
  <c r="X2859"/>
  <c r="AC2859"/>
  <c r="AQ2859" s="1"/>
  <c r="Y2727"/>
  <c r="AE2727"/>
  <c r="AS2727" s="1"/>
  <c r="X1104"/>
  <c r="AC1104"/>
  <c r="AQ1104" s="1"/>
  <c r="Y1725"/>
  <c r="AE1725"/>
  <c r="AS1725" s="1"/>
  <c r="X2621"/>
  <c r="AC2621"/>
  <c r="AQ2621" s="1"/>
  <c r="X646"/>
  <c r="AC646"/>
  <c r="AQ646" s="1"/>
  <c r="Y381"/>
  <c r="AE381"/>
  <c r="AS381" s="1"/>
  <c r="X781"/>
  <c r="AC781"/>
  <c r="AQ781" s="1"/>
  <c r="X1837"/>
  <c r="AC1837"/>
  <c r="AQ1837" s="1"/>
  <c r="Y2093"/>
  <c r="AE2093"/>
  <c r="AS2093" s="1"/>
  <c r="Y2461"/>
  <c r="AE2461"/>
  <c r="AS2461" s="1"/>
  <c r="Y2335"/>
  <c r="AE2335"/>
  <c r="AS2335" s="1"/>
  <c r="Y2098"/>
  <c r="AE2098"/>
  <c r="AS2098" s="1"/>
  <c r="Y2270"/>
  <c r="AE2270"/>
  <c r="AS2270" s="1"/>
  <c r="Y905"/>
  <c r="AE905"/>
  <c r="AS905" s="1"/>
  <c r="X1484"/>
  <c r="AC1484"/>
  <c r="AQ1484" s="1"/>
  <c r="Y2252"/>
  <c r="AE2252"/>
  <c r="AS2252" s="1"/>
  <c r="X126"/>
  <c r="AC126"/>
  <c r="AQ126" s="1"/>
  <c r="Y382"/>
  <c r="AE382"/>
  <c r="AS382" s="1"/>
  <c r="X958"/>
  <c r="AC958"/>
  <c r="AQ958" s="1"/>
  <c r="X1045"/>
  <c r="AC1045"/>
  <c r="AQ1045" s="1"/>
  <c r="Y1109"/>
  <c r="AE1109"/>
  <c r="AS1109" s="1"/>
  <c r="X644"/>
  <c r="AC644"/>
  <c r="AQ644" s="1"/>
  <c r="X932"/>
  <c r="AC932"/>
  <c r="AQ932" s="1"/>
  <c r="Y337"/>
  <c r="AE337"/>
  <c r="AS337" s="1"/>
  <c r="X1173"/>
  <c r="AC1173"/>
  <c r="AQ1173" s="1"/>
  <c r="Y1781"/>
  <c r="AE1781"/>
  <c r="AS1781" s="1"/>
  <c r="Y2293"/>
  <c r="AE2293"/>
  <c r="AS2293" s="1"/>
  <c r="Y2805"/>
  <c r="AE2805"/>
  <c r="AS2805" s="1"/>
  <c r="Y1786"/>
  <c r="AE1786"/>
  <c r="AS1786" s="1"/>
  <c r="X424"/>
  <c r="AC424"/>
  <c r="AQ424" s="1"/>
  <c r="Y552"/>
  <c r="AE552"/>
  <c r="AS552" s="1"/>
  <c r="Y1128"/>
  <c r="AE1128"/>
  <c r="AS1128" s="1"/>
  <c r="X1960"/>
  <c r="AC1960"/>
  <c r="AQ1960" s="1"/>
  <c r="X2440"/>
  <c r="AC2440"/>
  <c r="AQ2440" s="1"/>
  <c r="Y1764"/>
  <c r="AE1764"/>
  <c r="AS1764" s="1"/>
  <c r="Y2660"/>
  <c r="AE2660"/>
  <c r="AS2660" s="1"/>
  <c r="Y972"/>
  <c r="AE972"/>
  <c r="AS972" s="1"/>
  <c r="Y834"/>
  <c r="AE834"/>
  <c r="AS834" s="1"/>
  <c r="Y1006"/>
  <c r="AE1006"/>
  <c r="AS1006" s="1"/>
  <c r="X882"/>
  <c r="AC882"/>
  <c r="AQ882" s="1"/>
  <c r="Y882"/>
  <c r="AE882"/>
  <c r="AS882" s="1"/>
  <c r="Y2798"/>
  <c r="AE2798"/>
  <c r="AS2798" s="1"/>
  <c r="X2094"/>
  <c r="AC2094"/>
  <c r="AQ2094" s="1"/>
  <c r="X159"/>
  <c r="AC159"/>
  <c r="AQ159" s="1"/>
  <c r="Y2531"/>
  <c r="AE2531"/>
  <c r="AS2531" s="1"/>
  <c r="X266"/>
  <c r="AC266"/>
  <c r="AQ266" s="1"/>
  <c r="Y1386"/>
  <c r="AE1386"/>
  <c r="AS1386" s="1"/>
  <c r="X1571"/>
  <c r="AC1571"/>
  <c r="AQ1571" s="1"/>
  <c r="X287"/>
  <c r="AC287"/>
  <c r="AQ287" s="1"/>
  <c r="Y133"/>
  <c r="AE133"/>
  <c r="AS133" s="1"/>
  <c r="Y481"/>
  <c r="AE481"/>
  <c r="AS481" s="1"/>
  <c r="X1285"/>
  <c r="AC1285"/>
  <c r="AQ1285" s="1"/>
  <c r="Y1925"/>
  <c r="AE1925"/>
  <c r="AS1925" s="1"/>
  <c r="X2277"/>
  <c r="AC2277"/>
  <c r="AQ2277" s="1"/>
  <c r="Y2405"/>
  <c r="AE2405"/>
  <c r="AS2405" s="1"/>
  <c r="Y2917"/>
  <c r="AE2917"/>
  <c r="AS2917" s="1"/>
  <c r="X922"/>
  <c r="AC922"/>
  <c r="AQ922" s="1"/>
  <c r="X2111"/>
  <c r="AC2111"/>
  <c r="AQ2111" s="1"/>
  <c r="X649"/>
  <c r="AC649"/>
  <c r="AQ649" s="1"/>
  <c r="X181"/>
  <c r="AC181"/>
  <c r="AQ181" s="1"/>
  <c r="X501"/>
  <c r="AC501"/>
  <c r="AQ501" s="1"/>
  <c r="X821"/>
  <c r="AC821"/>
  <c r="AQ821" s="1"/>
  <c r="X484"/>
  <c r="AC484"/>
  <c r="AQ484" s="1"/>
  <c r="Y484"/>
  <c r="AE484"/>
  <c r="AS484" s="1"/>
  <c r="Y305"/>
  <c r="AE305"/>
  <c r="AS305" s="1"/>
  <c r="X1141"/>
  <c r="AC1141"/>
  <c r="AQ1141" s="1"/>
  <c r="Y1301"/>
  <c r="AE1301"/>
  <c r="AS1301" s="1"/>
  <c r="Y1813"/>
  <c r="AE1813"/>
  <c r="AS1813" s="1"/>
  <c r="X2709"/>
  <c r="AC2709"/>
  <c r="AQ2709" s="1"/>
  <c r="X314"/>
  <c r="AC314"/>
  <c r="AQ314" s="1"/>
  <c r="X2687"/>
  <c r="AC2687"/>
  <c r="AQ2687" s="1"/>
  <c r="Y520"/>
  <c r="AE520"/>
  <c r="AS520" s="1"/>
  <c r="Y1092"/>
  <c r="AE1092"/>
  <c r="AS1092" s="1"/>
  <c r="X2052"/>
  <c r="AC2052"/>
  <c r="AQ2052" s="1"/>
  <c r="Y2692"/>
  <c r="AE2692"/>
  <c r="AS2692" s="1"/>
  <c r="X2916"/>
  <c r="AC2916"/>
  <c r="AQ2916" s="1"/>
  <c r="Y2682"/>
  <c r="AE2682"/>
  <c r="AS2682" s="1"/>
  <c r="X759"/>
  <c r="AC759"/>
  <c r="AQ759" s="1"/>
  <c r="Y172"/>
  <c r="AE172"/>
  <c r="AS172" s="1"/>
  <c r="X2092"/>
  <c r="AC2092"/>
  <c r="AQ2092" s="1"/>
  <c r="Y2796"/>
  <c r="AE2796"/>
  <c r="AS2796" s="1"/>
  <c r="X1215"/>
  <c r="AC1215"/>
  <c r="AQ1215" s="1"/>
  <c r="X898"/>
  <c r="AC898"/>
  <c r="AQ898" s="1"/>
  <c r="Y1934"/>
  <c r="AE1934"/>
  <c r="AS1934" s="1"/>
  <c r="X754"/>
  <c r="AC754"/>
  <c r="AQ754" s="1"/>
  <c r="X1198"/>
  <c r="AC1198"/>
  <c r="AQ1198" s="1"/>
  <c r="Y82"/>
  <c r="AE82"/>
  <c r="AS82" s="1"/>
  <c r="X1406"/>
  <c r="AC1406"/>
  <c r="AQ1406" s="1"/>
  <c r="Y554"/>
  <c r="AE554"/>
  <c r="AS554" s="1"/>
  <c r="X1027"/>
  <c r="AC1027"/>
  <c r="AQ1027" s="1"/>
  <c r="Y2083"/>
  <c r="AE2083"/>
  <c r="AS2083" s="1"/>
  <c r="Y138"/>
  <c r="AE138"/>
  <c r="AS138" s="1"/>
  <c r="Y343"/>
  <c r="AE343"/>
  <c r="AS343" s="1"/>
  <c r="X129"/>
  <c r="AC129"/>
  <c r="AQ129" s="1"/>
  <c r="X1637"/>
  <c r="AC1637"/>
  <c r="AQ1637" s="1"/>
  <c r="X2495"/>
  <c r="AC2495"/>
  <c r="AQ2495" s="1"/>
  <c r="Y169"/>
  <c r="AE169"/>
  <c r="AS169" s="1"/>
  <c r="X521"/>
  <c r="AC521"/>
  <c r="AQ521" s="1"/>
  <c r="X121"/>
  <c r="AC121"/>
  <c r="AQ121" s="1"/>
  <c r="X505"/>
  <c r="AC505"/>
  <c r="AQ505" s="1"/>
  <c r="X761"/>
  <c r="AC761"/>
  <c r="AQ761" s="1"/>
  <c r="Y953"/>
  <c r="AE953"/>
  <c r="AS953" s="1"/>
  <c r="Y2902"/>
  <c r="AE2902"/>
  <c r="AS2902" s="1"/>
  <c r="X2323"/>
  <c r="AC2323"/>
  <c r="AQ2323" s="1"/>
  <c r="X2835"/>
  <c r="AC2835"/>
  <c r="AQ2835" s="1"/>
  <c r="Y2074"/>
  <c r="AE2074"/>
  <c r="AS2074" s="1"/>
  <c r="Y1233"/>
  <c r="AE1233"/>
  <c r="AS1233" s="1"/>
  <c r="X1489"/>
  <c r="AC1489"/>
  <c r="AQ1489" s="1"/>
  <c r="X1921"/>
  <c r="AC1921"/>
  <c r="AQ1921" s="1"/>
  <c r="X689"/>
  <c r="AC689"/>
  <c r="AQ689" s="1"/>
  <c r="Y1273"/>
  <c r="AE1273"/>
  <c r="AS1273" s="1"/>
  <c r="Y1529"/>
  <c r="AE1529"/>
  <c r="AS1529" s="1"/>
  <c r="Y1785"/>
  <c r="AE1785"/>
  <c r="AS1785" s="1"/>
  <c r="Y2553"/>
  <c r="AE2553"/>
  <c r="AS2553" s="1"/>
  <c r="Y2809"/>
  <c r="AE2809"/>
  <c r="AS2809" s="1"/>
  <c r="X1807"/>
  <c r="AC1807"/>
  <c r="AQ1807" s="1"/>
  <c r="X502"/>
  <c r="AC502"/>
  <c r="AQ502" s="1"/>
  <c r="X2150"/>
  <c r="AC2150"/>
  <c r="AQ2150" s="1"/>
  <c r="Y2662"/>
  <c r="AE2662"/>
  <c r="AS2662" s="1"/>
  <c r="Y1371"/>
  <c r="AE1371"/>
  <c r="AS1371" s="1"/>
  <c r="X2139"/>
  <c r="AC2139"/>
  <c r="AQ2139" s="1"/>
  <c r="Y2907"/>
  <c r="AE2907"/>
  <c r="AS2907" s="1"/>
  <c r="X2834"/>
  <c r="AC2834"/>
  <c r="AQ2834" s="1"/>
  <c r="Y2834"/>
  <c r="AE2834"/>
  <c r="AS2834" s="1"/>
  <c r="Y1359"/>
  <c r="AE1359"/>
  <c r="AS1359" s="1"/>
  <c r="X2887"/>
  <c r="AC2887"/>
  <c r="AQ2887" s="1"/>
  <c r="Y1302"/>
  <c r="AE1302"/>
  <c r="AS1302" s="1"/>
  <c r="Y2289"/>
  <c r="AE2289"/>
  <c r="AS2289" s="1"/>
  <c r="X2561"/>
  <c r="AC2561"/>
  <c r="AQ2561" s="1"/>
  <c r="Y2753"/>
  <c r="AE2753"/>
  <c r="AS2753" s="1"/>
  <c r="Y2993"/>
  <c r="AE2993"/>
  <c r="AS2993" s="1"/>
  <c r="Y598"/>
  <c r="AE598"/>
  <c r="AS598" s="1"/>
  <c r="Y1131"/>
  <c r="AE1131"/>
  <c r="AS1131" s="1"/>
  <c r="X2635"/>
  <c r="AC2635"/>
  <c r="AQ2635" s="1"/>
  <c r="X687"/>
  <c r="AC687"/>
  <c r="AQ687" s="1"/>
  <c r="Y176"/>
  <c r="AE176"/>
  <c r="AS176" s="1"/>
  <c r="Y368"/>
  <c r="AE368"/>
  <c r="AS368" s="1"/>
  <c r="Y624"/>
  <c r="AE624"/>
  <c r="AS624" s="1"/>
  <c r="Y896"/>
  <c r="AE896"/>
  <c r="AS896" s="1"/>
  <c r="X1808"/>
  <c r="AC1808"/>
  <c r="AQ1808" s="1"/>
  <c r="Y2272"/>
  <c r="AE2272"/>
  <c r="AS2272" s="1"/>
  <c r="X2912"/>
  <c r="AC2912"/>
  <c r="AQ2912" s="1"/>
  <c r="X1650"/>
  <c r="AC1650"/>
  <c r="AQ1650" s="1"/>
  <c r="Y363"/>
  <c r="AE363"/>
  <c r="AS363" s="1"/>
  <c r="X1899"/>
  <c r="AC1899"/>
  <c r="AQ1899" s="1"/>
  <c r="X2866"/>
  <c r="AC2866"/>
  <c r="AQ2866" s="1"/>
  <c r="Y2866"/>
  <c r="AE2866"/>
  <c r="AS2866" s="1"/>
  <c r="X1696"/>
  <c r="AC1696"/>
  <c r="AQ1696" s="1"/>
  <c r="Y2112"/>
  <c r="AE2112"/>
  <c r="AS2112" s="1"/>
  <c r="Y2608"/>
  <c r="AE2608"/>
  <c r="AS2608" s="1"/>
  <c r="X829"/>
  <c r="AC829"/>
  <c r="AQ829" s="1"/>
  <c r="X1517"/>
  <c r="AC1517"/>
  <c r="AQ1517" s="1"/>
  <c r="Y1661"/>
  <c r="AE1661"/>
  <c r="AS1661" s="1"/>
  <c r="Y2685"/>
  <c r="AE2685"/>
  <c r="AS2685" s="1"/>
  <c r="Y1759"/>
  <c r="AE1759"/>
  <c r="AS1759" s="1"/>
  <c r="Y2102"/>
  <c r="AE2102"/>
  <c r="AS2102" s="1"/>
  <c r="X1318"/>
  <c r="AC1318"/>
  <c r="AQ1318" s="1"/>
  <c r="Y2654"/>
  <c r="AE2654"/>
  <c r="AS2654" s="1"/>
  <c r="X669"/>
  <c r="AC669"/>
  <c r="AQ669" s="1"/>
  <c r="Y813"/>
  <c r="AE813"/>
  <c r="AS813" s="1"/>
  <c r="X1645"/>
  <c r="AC1645"/>
  <c r="AQ1645" s="1"/>
  <c r="Y1773"/>
  <c r="AE1773"/>
  <c r="AS1773" s="1"/>
  <c r="X2669"/>
  <c r="AC2669"/>
  <c r="AQ2669" s="1"/>
  <c r="Y2797"/>
  <c r="AE2797"/>
  <c r="AS2797" s="1"/>
  <c r="Y2166"/>
  <c r="AE2166"/>
  <c r="AS2166" s="1"/>
  <c r="Y1751"/>
  <c r="AE1751"/>
  <c r="AS1751" s="1"/>
  <c r="Y1702"/>
  <c r="AE1702"/>
  <c r="AS1702" s="1"/>
  <c r="X745"/>
  <c r="AC745"/>
  <c r="AQ745" s="1"/>
  <c r="X1001"/>
  <c r="AC1001"/>
  <c r="AQ1001" s="1"/>
  <c r="X2198"/>
  <c r="AC2198"/>
  <c r="AQ2198" s="1"/>
  <c r="X2966"/>
  <c r="AC2966"/>
  <c r="AQ2966" s="1"/>
  <c r="Y1971"/>
  <c r="AE1971"/>
  <c r="AS1971" s="1"/>
  <c r="X2494"/>
  <c r="AC2494"/>
  <c r="AQ2494" s="1"/>
  <c r="Y769"/>
  <c r="AE769"/>
  <c r="AS769" s="1"/>
  <c r="X1217"/>
  <c r="AC1217"/>
  <c r="AQ1217" s="1"/>
  <c r="X1873"/>
  <c r="AC1873"/>
  <c r="AQ1873" s="1"/>
  <c r="X1449"/>
  <c r="AC1449"/>
  <c r="AQ1449" s="1"/>
  <c r="Y1769"/>
  <c r="AE1769"/>
  <c r="AS1769" s="1"/>
  <c r="X2217"/>
  <c r="AC2217"/>
  <c r="AQ2217" s="1"/>
  <c r="Y1743"/>
  <c r="AE1743"/>
  <c r="AS1743" s="1"/>
  <c r="X24"/>
  <c r="AC24"/>
  <c r="AQ24" s="1"/>
  <c r="Y152"/>
  <c r="AE152"/>
  <c r="AS152" s="1"/>
  <c r="X408"/>
  <c r="AC408"/>
  <c r="AQ408" s="1"/>
  <c r="Y536"/>
  <c r="AE536"/>
  <c r="AS536" s="1"/>
  <c r="Y1368"/>
  <c r="AE1368"/>
  <c r="AS1368" s="1"/>
  <c r="Y1624"/>
  <c r="AE1624"/>
  <c r="AS1624" s="1"/>
  <c r="X2584"/>
  <c r="AC2584"/>
  <c r="AQ2584" s="1"/>
  <c r="X2840"/>
  <c r="AC2840"/>
  <c r="AQ2840" s="1"/>
  <c r="X148"/>
  <c r="AC148"/>
  <c r="AQ148" s="1"/>
  <c r="X660"/>
  <c r="AC660"/>
  <c r="AQ660" s="1"/>
  <c r="Y724"/>
  <c r="AE724"/>
  <c r="AS724" s="1"/>
  <c r="Y1236"/>
  <c r="AE1236"/>
  <c r="AS1236" s="1"/>
  <c r="Y2516"/>
  <c r="AE2516"/>
  <c r="AS2516" s="1"/>
  <c r="X2836"/>
  <c r="AC2836"/>
  <c r="AQ2836" s="1"/>
  <c r="X1562"/>
  <c r="AC1562"/>
  <c r="AQ1562" s="1"/>
  <c r="X311"/>
  <c r="AC311"/>
  <c r="AQ311" s="1"/>
  <c r="Y823"/>
  <c r="AE823"/>
  <c r="AS823" s="1"/>
  <c r="X380"/>
  <c r="AC380"/>
  <c r="AQ380" s="1"/>
  <c r="X636"/>
  <c r="AC636"/>
  <c r="AQ636" s="1"/>
  <c r="Y764"/>
  <c r="AE764"/>
  <c r="AS764" s="1"/>
  <c r="Y1020"/>
  <c r="AE1020"/>
  <c r="AS1020" s="1"/>
  <c r="Y1276"/>
  <c r="AE1276"/>
  <c r="AS1276" s="1"/>
  <c r="Y1788"/>
  <c r="AE1788"/>
  <c r="AS1788" s="1"/>
  <c r="Y2300"/>
  <c r="AE2300"/>
  <c r="AS2300" s="1"/>
  <c r="Y2556"/>
  <c r="AE2556"/>
  <c r="AS2556" s="1"/>
  <c r="Y2812"/>
  <c r="AE2812"/>
  <c r="AS2812" s="1"/>
  <c r="X2214"/>
  <c r="AC2214"/>
  <c r="AQ2214" s="1"/>
  <c r="X1324"/>
  <c r="AC1324"/>
  <c r="AQ1324" s="1"/>
  <c r="Y1708"/>
  <c r="AE1708"/>
  <c r="AS1708" s="1"/>
  <c r="Y2572"/>
  <c r="AE2572"/>
  <c r="AS2572" s="1"/>
  <c r="Y1303"/>
  <c r="AE1303"/>
  <c r="AS1303" s="1"/>
  <c r="X2487"/>
  <c r="AC2487"/>
  <c r="AQ2487" s="1"/>
  <c r="Y2242"/>
  <c r="AE2242"/>
  <c r="AS2242" s="1"/>
  <c r="X2530"/>
  <c r="AC2530"/>
  <c r="AQ2530" s="1"/>
  <c r="Y2530"/>
  <c r="AE2530"/>
  <c r="AS2530" s="1"/>
  <c r="X1698"/>
  <c r="AC1698"/>
  <c r="AQ1698" s="1"/>
  <c r="X2903"/>
  <c r="AC2903"/>
  <c r="AQ2903" s="1"/>
  <c r="Y635"/>
  <c r="AE635"/>
  <c r="AS635" s="1"/>
  <c r="Y1147"/>
  <c r="AE1147"/>
  <c r="AS1147" s="1"/>
  <c r="Y2171"/>
  <c r="AE2171"/>
  <c r="AS2171" s="1"/>
  <c r="X2939"/>
  <c r="AC2939"/>
  <c r="AQ2939" s="1"/>
  <c r="Y399"/>
  <c r="AE399"/>
  <c r="AS399" s="1"/>
  <c r="X2183"/>
  <c r="AC2183"/>
  <c r="AQ2183" s="1"/>
  <c r="X966"/>
  <c r="AC966"/>
  <c r="AQ966" s="1"/>
  <c r="Y1494"/>
  <c r="AE1494"/>
  <c r="AS1494" s="1"/>
  <c r="Y2433"/>
  <c r="AE2433"/>
  <c r="AS2433" s="1"/>
  <c r="X2881"/>
  <c r="AC2881"/>
  <c r="AQ2881" s="1"/>
  <c r="Y1682"/>
  <c r="AE1682"/>
  <c r="AS1682" s="1"/>
  <c r="Y2758"/>
  <c r="AE2758"/>
  <c r="AS2758" s="1"/>
  <c r="Y875"/>
  <c r="AE875"/>
  <c r="AS875" s="1"/>
  <c r="Y2827"/>
  <c r="AE2827"/>
  <c r="AS2827" s="1"/>
  <c r="X2791"/>
  <c r="AC2791"/>
  <c r="AQ2791" s="1"/>
  <c r="X128"/>
  <c r="AC128"/>
  <c r="AQ128" s="1"/>
  <c r="X1840"/>
  <c r="AC1840"/>
  <c r="AQ1840" s="1"/>
  <c r="Y2192"/>
  <c r="AE2192"/>
  <c r="AS2192" s="1"/>
  <c r="Y2720"/>
  <c r="AE2720"/>
  <c r="AS2720" s="1"/>
  <c r="Y301"/>
  <c r="AE301"/>
  <c r="AS301" s="1"/>
  <c r="Y2438"/>
  <c r="AE2438"/>
  <c r="AS2438" s="1"/>
  <c r="X1323"/>
  <c r="AC1323"/>
  <c r="AQ1323" s="1"/>
  <c r="X2347"/>
  <c r="AC2347"/>
  <c r="AQ2347" s="1"/>
  <c r="Y2923"/>
  <c r="AE2923"/>
  <c r="AS2923" s="1"/>
  <c r="X2599"/>
  <c r="AC2599"/>
  <c r="AQ2599" s="1"/>
  <c r="Y1398"/>
  <c r="AE1398"/>
  <c r="AS1398" s="1"/>
  <c r="Y1328"/>
  <c r="AE1328"/>
  <c r="AS1328" s="1"/>
  <c r="Y2416"/>
  <c r="AE2416"/>
  <c r="AS2416" s="1"/>
  <c r="Y2928"/>
  <c r="AE2928"/>
  <c r="AS2928" s="1"/>
  <c r="Y877"/>
  <c r="AE877"/>
  <c r="AS877" s="1"/>
  <c r="X1693"/>
  <c r="AC1693"/>
  <c r="AQ1693" s="1"/>
  <c r="X2845"/>
  <c r="AC2845"/>
  <c r="AQ2845" s="1"/>
  <c r="Y2957"/>
  <c r="AE2957"/>
  <c r="AS2957" s="1"/>
  <c r="Y2143"/>
  <c r="AE2143"/>
  <c r="AS2143" s="1"/>
  <c r="Y1758"/>
  <c r="AE1758"/>
  <c r="AS1758" s="1"/>
  <c r="X653"/>
  <c r="AC653"/>
  <c r="AQ653" s="1"/>
  <c r="X893"/>
  <c r="AC893"/>
  <c r="AQ893" s="1"/>
  <c r="Y1117"/>
  <c r="AE1117"/>
  <c r="AS1117" s="1"/>
  <c r="X1997"/>
  <c r="AC1997"/>
  <c r="AQ1997" s="1"/>
  <c r="Y2637"/>
  <c r="AE2637"/>
  <c r="AS2637" s="1"/>
  <c r="Y2010"/>
  <c r="AE2010"/>
  <c r="AS2010" s="1"/>
  <c r="X710"/>
  <c r="AC710"/>
  <c r="AQ710" s="1"/>
  <c r="Y2294"/>
  <c r="AE2294"/>
  <c r="AS2294" s="1"/>
  <c r="X1859"/>
  <c r="AC1859"/>
  <c r="AQ1859" s="1"/>
  <c r="X2071"/>
  <c r="AC2071"/>
  <c r="AQ2071" s="1"/>
  <c r="X2398"/>
  <c r="AC2398"/>
  <c r="AQ2398" s="1"/>
  <c r="X51"/>
  <c r="AC51"/>
  <c r="AQ51" s="1"/>
  <c r="X563"/>
  <c r="AC563"/>
  <c r="AQ563" s="1"/>
  <c r="Y1331"/>
  <c r="AE1331"/>
  <c r="AS1331" s="1"/>
  <c r="X1587"/>
  <c r="AC1587"/>
  <c r="AQ1587" s="1"/>
  <c r="Y119"/>
  <c r="AE119"/>
  <c r="AS119" s="1"/>
  <c r="Y1151"/>
  <c r="AE1151"/>
  <c r="AS1151" s="1"/>
  <c r="X546"/>
  <c r="AC546"/>
  <c r="AQ546" s="1"/>
  <c r="X711"/>
  <c r="AC711"/>
  <c r="AQ711" s="1"/>
  <c r="X2127"/>
  <c r="AC2127"/>
  <c r="AQ2127" s="1"/>
  <c r="X1566"/>
  <c r="AC1566"/>
  <c r="AQ1566" s="1"/>
  <c r="X1998"/>
  <c r="AC1998"/>
  <c r="AQ1998" s="1"/>
  <c r="X50"/>
  <c r="AC50"/>
  <c r="AQ50" s="1"/>
  <c r="Y530"/>
  <c r="AE530"/>
  <c r="AS530" s="1"/>
  <c r="X1426"/>
  <c r="AC1426"/>
  <c r="AQ1426" s="1"/>
  <c r="X487"/>
  <c r="AC487"/>
  <c r="AQ487" s="1"/>
  <c r="Y1511"/>
  <c r="AE1511"/>
  <c r="AS1511" s="1"/>
  <c r="Y1583"/>
  <c r="AE1583"/>
  <c r="AS1583" s="1"/>
  <c r="Y2862"/>
  <c r="AE2862"/>
  <c r="AS2862" s="1"/>
  <c r="Y259"/>
  <c r="AE259"/>
  <c r="AS259" s="1"/>
  <c r="Y1731"/>
  <c r="AE1731"/>
  <c r="AS1731" s="1"/>
  <c r="Y1834"/>
  <c r="AE1834"/>
  <c r="AS1834" s="1"/>
  <c r="X202"/>
  <c r="AC202"/>
  <c r="AQ202" s="1"/>
  <c r="X1418"/>
  <c r="AC1418"/>
  <c r="AQ1418" s="1"/>
  <c r="Y163"/>
  <c r="AE163"/>
  <c r="AS163" s="1"/>
  <c r="Y1635"/>
  <c r="AE1635"/>
  <c r="AS1635" s="1"/>
  <c r="Y2691"/>
  <c r="AE2691"/>
  <c r="AS2691" s="1"/>
  <c r="Y1922"/>
  <c r="AE1922"/>
  <c r="AS1922" s="1"/>
  <c r="Y1420"/>
  <c r="AE1420"/>
  <c r="AS1420" s="1"/>
  <c r="Y2476"/>
  <c r="AE2476"/>
  <c r="AS2476" s="1"/>
  <c r="X275"/>
  <c r="AC275"/>
  <c r="AQ275" s="1"/>
  <c r="X835"/>
  <c r="AC835"/>
  <c r="AQ835" s="1"/>
  <c r="Y2284"/>
  <c r="AE2284"/>
  <c r="AS2284" s="1"/>
  <c r="Y227"/>
  <c r="AE227"/>
  <c r="AS227" s="1"/>
  <c r="Y2658"/>
  <c r="AE2658"/>
  <c r="AS2658" s="1"/>
  <c r="X1783"/>
  <c r="AC1783"/>
  <c r="AQ1783" s="1"/>
  <c r="Y2146"/>
  <c r="AE2146"/>
  <c r="AS2146" s="1"/>
  <c r="X2338"/>
  <c r="AC2338"/>
  <c r="AQ2338" s="1"/>
  <c r="Y1879"/>
  <c r="AE1879"/>
  <c r="AS1879" s="1"/>
  <c r="Y814"/>
  <c r="AE814"/>
  <c r="AS814" s="1"/>
  <c r="X1506"/>
  <c r="AC1506"/>
  <c r="AQ1506" s="1"/>
  <c r="Y1506"/>
  <c r="AE1506"/>
  <c r="AS1506" s="1"/>
  <c r="X910"/>
  <c r="AC910"/>
  <c r="AQ910" s="1"/>
  <c r="Y1013"/>
  <c r="AE1013"/>
  <c r="AS1013" s="1"/>
  <c r="Y452"/>
  <c r="AE452"/>
  <c r="AS452" s="1"/>
  <c r="Y1589"/>
  <c r="AE1589"/>
  <c r="AS1589" s="1"/>
  <c r="X2357"/>
  <c r="AC2357"/>
  <c r="AQ2357" s="1"/>
  <c r="Y1402"/>
  <c r="AE1402"/>
  <c r="AS1402" s="1"/>
  <c r="Y2559"/>
  <c r="AE2559"/>
  <c r="AS2559" s="1"/>
  <c r="X744"/>
  <c r="AC744"/>
  <c r="AQ744" s="1"/>
  <c r="Y1064"/>
  <c r="AE1064"/>
  <c r="AS1064" s="1"/>
  <c r="X1896"/>
  <c r="AC1896"/>
  <c r="AQ1896" s="1"/>
  <c r="Y2152"/>
  <c r="AE2152"/>
  <c r="AS2152" s="1"/>
  <c r="X2824"/>
  <c r="AC2824"/>
  <c r="AQ2824" s="1"/>
  <c r="X868"/>
  <c r="AC868"/>
  <c r="AQ868" s="1"/>
  <c r="X1956"/>
  <c r="AC1956"/>
  <c r="AQ1956" s="1"/>
  <c r="Y631"/>
  <c r="AE631"/>
  <c r="AS631" s="1"/>
  <c r="Y396"/>
  <c r="AE396"/>
  <c r="AS396" s="1"/>
  <c r="X1230"/>
  <c r="AC1230"/>
  <c r="AQ1230" s="1"/>
  <c r="Y1299"/>
  <c r="AE1299"/>
  <c r="AS1299" s="1"/>
  <c r="X706"/>
  <c r="AC706"/>
  <c r="AQ706" s="1"/>
  <c r="Y391"/>
  <c r="AE391"/>
  <c r="AS391" s="1"/>
  <c r="X2574"/>
  <c r="AC2574"/>
  <c r="AQ2574" s="1"/>
  <c r="X615"/>
  <c r="AC615"/>
  <c r="AQ615" s="1"/>
  <c r="Y210"/>
  <c r="AE210"/>
  <c r="AS210" s="1"/>
  <c r="Y1518"/>
  <c r="AE1518"/>
  <c r="AS1518" s="1"/>
  <c r="X1375"/>
  <c r="AC1375"/>
  <c r="AQ1375" s="1"/>
  <c r="Y1710"/>
  <c r="AE1710"/>
  <c r="AS1710" s="1"/>
  <c r="Y421"/>
  <c r="AE421"/>
  <c r="AS421" s="1"/>
  <c r="Y805"/>
  <c r="AE805"/>
  <c r="AS805" s="1"/>
  <c r="Y33"/>
  <c r="AE33"/>
  <c r="AS33" s="1"/>
  <c r="Y417"/>
  <c r="AE417"/>
  <c r="AS417" s="1"/>
  <c r="X1349"/>
  <c r="AC1349"/>
  <c r="AQ1349" s="1"/>
  <c r="X1861"/>
  <c r="AC1861"/>
  <c r="AQ1861" s="1"/>
  <c r="Y2981"/>
  <c r="AE2981"/>
  <c r="AS2981" s="1"/>
  <c r="Y1754"/>
  <c r="AE1754"/>
  <c r="AS1754" s="1"/>
  <c r="X149"/>
  <c r="AC149"/>
  <c r="AQ149" s="1"/>
  <c r="X469"/>
  <c r="AC469"/>
  <c r="AQ469" s="1"/>
  <c r="Y597"/>
  <c r="AE597"/>
  <c r="AS597" s="1"/>
  <c r="X789"/>
  <c r="AC789"/>
  <c r="AQ789" s="1"/>
  <c r="X420"/>
  <c r="AC420"/>
  <c r="AQ420" s="1"/>
  <c r="X740"/>
  <c r="AC740"/>
  <c r="AQ740" s="1"/>
  <c r="Y1220"/>
  <c r="AE1220"/>
  <c r="AS1220" s="1"/>
  <c r="X241"/>
  <c r="AC241"/>
  <c r="AQ241" s="1"/>
  <c r="Y1205"/>
  <c r="AE1205"/>
  <c r="AS1205" s="1"/>
  <c r="Y1749"/>
  <c r="AE1749"/>
  <c r="AS1749" s="1"/>
  <c r="Y2261"/>
  <c r="AE2261"/>
  <c r="AS2261" s="1"/>
  <c r="X2645"/>
  <c r="AC2645"/>
  <c r="AQ2645" s="1"/>
  <c r="X58"/>
  <c r="AC58"/>
  <c r="AQ58" s="1"/>
  <c r="Y634"/>
  <c r="AE634"/>
  <c r="AS634" s="1"/>
  <c r="X2431"/>
  <c r="AC2431"/>
  <c r="AQ2431" s="1"/>
  <c r="Y456"/>
  <c r="AE456"/>
  <c r="AS456" s="1"/>
  <c r="Y936"/>
  <c r="AE936"/>
  <c r="AS936" s="1"/>
  <c r="X1672"/>
  <c r="AC1672"/>
  <c r="AQ1672" s="1"/>
  <c r="Y1864"/>
  <c r="AE1864"/>
  <c r="AS1864" s="1"/>
  <c r="Y2600"/>
  <c r="AE2600"/>
  <c r="AS2600" s="1"/>
  <c r="Y1028"/>
  <c r="AE1028"/>
  <c r="AS1028" s="1"/>
  <c r="X1988"/>
  <c r="AC1988"/>
  <c r="AQ1988" s="1"/>
  <c r="X2852"/>
  <c r="AC2852"/>
  <c r="AQ2852" s="1"/>
  <c r="Y2202"/>
  <c r="AE2202"/>
  <c r="AS2202" s="1"/>
  <c r="X140"/>
  <c r="AC140"/>
  <c r="AQ140" s="1"/>
  <c r="X364"/>
  <c r="AC364"/>
  <c r="AQ364" s="1"/>
  <c r="Y620"/>
  <c r="AE620"/>
  <c r="AS620" s="1"/>
  <c r="Y2028"/>
  <c r="AE2028"/>
  <c r="AS2028" s="1"/>
  <c r="X1235"/>
  <c r="AC1235"/>
  <c r="AQ1235" s="1"/>
  <c r="X1471"/>
  <c r="AC1471"/>
  <c r="AQ1471" s="1"/>
  <c r="Y1374"/>
  <c r="AE1374"/>
  <c r="AS1374" s="1"/>
  <c r="Y2702"/>
  <c r="AE2702"/>
  <c r="AS2702" s="1"/>
  <c r="X1490"/>
  <c r="AC1490"/>
  <c r="AQ1490" s="1"/>
  <c r="X1839"/>
  <c r="AC1839"/>
  <c r="AQ1839" s="1"/>
  <c r="X370"/>
  <c r="AC370"/>
  <c r="AQ370" s="1"/>
  <c r="Y1010"/>
  <c r="AE1010"/>
  <c r="AS1010" s="1"/>
  <c r="X2414"/>
  <c r="AC2414"/>
  <c r="AQ2414" s="1"/>
  <c r="X407"/>
  <c r="AC407"/>
  <c r="AQ407" s="1"/>
  <c r="Y415"/>
  <c r="AE415"/>
  <c r="AS415" s="1"/>
  <c r="Y1258"/>
  <c r="AE1258"/>
  <c r="AS1258" s="1"/>
  <c r="Y193"/>
  <c r="AE193"/>
  <c r="AS193" s="1"/>
  <c r="X1445"/>
  <c r="AC1445"/>
  <c r="AQ1445" s="1"/>
  <c r="X1957"/>
  <c r="AC1957"/>
  <c r="AQ1957" s="1"/>
  <c r="Y218"/>
  <c r="AE218"/>
  <c r="AS218" s="1"/>
  <c r="X730"/>
  <c r="AC730"/>
  <c r="AQ730" s="1"/>
  <c r="Y1306"/>
  <c r="AE1306"/>
  <c r="AS1306" s="1"/>
  <c r="X150"/>
  <c r="AC150"/>
  <c r="AQ150" s="1"/>
  <c r="Y409"/>
  <c r="AE409"/>
  <c r="AS409" s="1"/>
  <c r="Y665"/>
  <c r="AE665"/>
  <c r="AS665" s="1"/>
  <c r="Y921"/>
  <c r="AE921"/>
  <c r="AS921" s="1"/>
  <c r="Y2262"/>
  <c r="AE2262"/>
  <c r="AS2262" s="1"/>
  <c r="X2003"/>
  <c r="AC2003"/>
  <c r="AQ2003" s="1"/>
  <c r="Y2259"/>
  <c r="AE2259"/>
  <c r="AS2259" s="1"/>
  <c r="X1599"/>
  <c r="AC1599"/>
  <c r="AQ1599" s="1"/>
  <c r="X1670"/>
  <c r="AC1670"/>
  <c r="AQ1670" s="1"/>
  <c r="Y753"/>
  <c r="AE753"/>
  <c r="AS753" s="1"/>
  <c r="X1009"/>
  <c r="AC1009"/>
  <c r="AQ1009" s="1"/>
  <c r="X1521"/>
  <c r="AC1521"/>
  <c r="AQ1521" s="1"/>
  <c r="Y1697"/>
  <c r="AE1697"/>
  <c r="AS1697" s="1"/>
  <c r="X1985"/>
  <c r="AC1985"/>
  <c r="AQ1985" s="1"/>
  <c r="Y1561"/>
  <c r="AE1561"/>
  <c r="AS1561" s="1"/>
  <c r="X1753"/>
  <c r="AC1753"/>
  <c r="AQ1753" s="1"/>
  <c r="Y2585"/>
  <c r="AE2585"/>
  <c r="AS2585" s="1"/>
  <c r="Y2841"/>
  <c r="AE2841"/>
  <c r="AS2841" s="1"/>
  <c r="Y2698"/>
  <c r="AE2698"/>
  <c r="AS2698" s="1"/>
  <c r="Y1766"/>
  <c r="AE1766"/>
  <c r="AS1766" s="1"/>
  <c r="Y2790"/>
  <c r="AE2790"/>
  <c r="AS2790" s="1"/>
  <c r="X667"/>
  <c r="AC667"/>
  <c r="AQ667" s="1"/>
  <c r="Y1435"/>
  <c r="AE1435"/>
  <c r="AS1435" s="1"/>
  <c r="X2203"/>
  <c r="AC2203"/>
  <c r="AQ2203" s="1"/>
  <c r="X2715"/>
  <c r="AC2715"/>
  <c r="AQ2715" s="1"/>
  <c r="Y2971"/>
  <c r="AE2971"/>
  <c r="AS2971" s="1"/>
  <c r="Y463"/>
  <c r="AE463"/>
  <c r="AS463" s="1"/>
  <c r="Y1735"/>
  <c r="AE1735"/>
  <c r="AS1735" s="1"/>
  <c r="X1030"/>
  <c r="AC1030"/>
  <c r="AQ1030" s="1"/>
  <c r="Y1686"/>
  <c r="AE1686"/>
  <c r="AS1686" s="1"/>
  <c r="X2385"/>
  <c r="AC2385"/>
  <c r="AQ2385" s="1"/>
  <c r="X2609"/>
  <c r="AC2609"/>
  <c r="AQ2609" s="1"/>
  <c r="Y1850"/>
  <c r="AE1850"/>
  <c r="AS1850" s="1"/>
  <c r="Y854"/>
  <c r="AE854"/>
  <c r="AS854" s="1"/>
  <c r="Y267"/>
  <c r="AE267"/>
  <c r="AS267" s="1"/>
  <c r="Y1291"/>
  <c r="AE1291"/>
  <c r="AS1291" s="1"/>
  <c r="Y2315"/>
  <c r="AE2315"/>
  <c r="AS2315" s="1"/>
  <c r="X2386"/>
  <c r="AC2386"/>
  <c r="AQ2386" s="1"/>
  <c r="X431"/>
  <c r="AC431"/>
  <c r="AQ431" s="1"/>
  <c r="Y1703"/>
  <c r="AE1703"/>
  <c r="AS1703" s="1"/>
  <c r="Y208"/>
  <c r="AE208"/>
  <c r="AS208" s="1"/>
  <c r="Y464"/>
  <c r="AE464"/>
  <c r="AS464" s="1"/>
  <c r="X1376"/>
  <c r="AC1376"/>
  <c r="AQ1376" s="1"/>
  <c r="X1744"/>
  <c r="AC1744"/>
  <c r="AQ1744" s="1"/>
  <c r="Y2224"/>
  <c r="AE2224"/>
  <c r="AS2224" s="1"/>
  <c r="Y2752"/>
  <c r="AE2752"/>
  <c r="AS2752" s="1"/>
  <c r="Y2865"/>
  <c r="AE2865"/>
  <c r="AS2865" s="1"/>
  <c r="Y790"/>
  <c r="AE790"/>
  <c r="AS790" s="1"/>
  <c r="X747"/>
  <c r="AC747"/>
  <c r="AQ747" s="1"/>
  <c r="Y2283"/>
  <c r="AE2283"/>
  <c r="AS2283" s="1"/>
  <c r="X2650"/>
  <c r="AC2650"/>
  <c r="AQ2650" s="1"/>
  <c r="X1639"/>
  <c r="AC1639"/>
  <c r="AQ1639" s="1"/>
  <c r="X1526"/>
  <c r="AC1526"/>
  <c r="AQ1526" s="1"/>
  <c r="Y1360"/>
  <c r="AE1360"/>
  <c r="AS1360" s="1"/>
  <c r="Y1632"/>
  <c r="AE1632"/>
  <c r="AS1632" s="1"/>
  <c r="Y2176"/>
  <c r="AE2176"/>
  <c r="AS2176" s="1"/>
  <c r="X2816"/>
  <c r="AC2816"/>
  <c r="AQ2816" s="1"/>
  <c r="X237"/>
  <c r="AC237"/>
  <c r="AQ237" s="1"/>
  <c r="X909"/>
  <c r="AC909"/>
  <c r="AQ909" s="1"/>
  <c r="Y1197"/>
  <c r="AE1197"/>
  <c r="AS1197" s="1"/>
  <c r="X1581"/>
  <c r="AC1581"/>
  <c r="AQ1581" s="1"/>
  <c r="X2109"/>
  <c r="AC2109"/>
  <c r="AQ2109" s="1"/>
  <c r="Y2253"/>
  <c r="AE2253"/>
  <c r="AS2253" s="1"/>
  <c r="X1946"/>
  <c r="AC1946"/>
  <c r="AQ1946" s="1"/>
  <c r="Y2015"/>
  <c r="AE2015"/>
  <c r="AS2015" s="1"/>
  <c r="Y2422"/>
  <c r="AE2422"/>
  <c r="AS2422" s="1"/>
  <c r="X2334"/>
  <c r="AC2334"/>
  <c r="AQ2334" s="1"/>
  <c r="X509"/>
  <c r="AC509"/>
  <c r="AQ509" s="1"/>
  <c r="Y637"/>
  <c r="AE637"/>
  <c r="AS637" s="1"/>
  <c r="X1213"/>
  <c r="AC1213"/>
  <c r="AQ1213" s="1"/>
  <c r="Y1469"/>
  <c r="AE1469"/>
  <c r="AS1469" s="1"/>
  <c r="Y1949"/>
  <c r="AE1949"/>
  <c r="AS1949" s="1"/>
  <c r="X2861"/>
  <c r="AC2861"/>
  <c r="AQ2861" s="1"/>
  <c r="X118"/>
  <c r="AC118"/>
  <c r="AQ118" s="1"/>
  <c r="X2358"/>
  <c r="AC2358"/>
  <c r="AQ2358" s="1"/>
  <c r="X2098"/>
  <c r="AC2098"/>
  <c r="AQ2098" s="1"/>
  <c r="X2007"/>
  <c r="AC2007"/>
  <c r="AQ2007" s="1"/>
  <c r="X1510"/>
  <c r="AC1510"/>
  <c r="AQ1510" s="1"/>
  <c r="X713"/>
  <c r="AC713"/>
  <c r="AQ713" s="1"/>
  <c r="Y2070"/>
  <c r="AE2070"/>
  <c r="AS2070" s="1"/>
  <c r="X1907"/>
  <c r="AC1907"/>
  <c r="AQ1907" s="1"/>
  <c r="X2419"/>
  <c r="AC2419"/>
  <c r="AQ2419" s="1"/>
  <c r="X2234"/>
  <c r="AC2234"/>
  <c r="AQ2234" s="1"/>
  <c r="X1854"/>
  <c r="AC1854"/>
  <c r="AQ1854" s="1"/>
  <c r="Y993"/>
  <c r="AE993"/>
  <c r="AS993" s="1"/>
  <c r="X1313"/>
  <c r="AC1313"/>
  <c r="AQ1313" s="1"/>
  <c r="X1585"/>
  <c r="AC1585"/>
  <c r="AQ1585" s="1"/>
  <c r="X1289"/>
  <c r="AC1289"/>
  <c r="AQ1289" s="1"/>
  <c r="Y1609"/>
  <c r="AE1609"/>
  <c r="AS1609" s="1"/>
  <c r="X2057"/>
  <c r="AC2057"/>
  <c r="AQ2057" s="1"/>
  <c r="Y2633"/>
  <c r="AE2633"/>
  <c r="AS2633" s="1"/>
  <c r="X1607"/>
  <c r="AC1607"/>
  <c r="AQ1607" s="1"/>
  <c r="Y2511"/>
  <c r="AE2511"/>
  <c r="AS2511" s="1"/>
  <c r="Y822"/>
  <c r="AE822"/>
  <c r="AS822" s="1"/>
  <c r="X440"/>
  <c r="AC440"/>
  <c r="AQ440" s="1"/>
  <c r="X824"/>
  <c r="AC824"/>
  <c r="AQ824" s="1"/>
  <c r="X1592"/>
  <c r="AC1592"/>
  <c r="AQ1592" s="1"/>
  <c r="X1848"/>
  <c r="AC1848"/>
  <c r="AQ1848" s="1"/>
  <c r="X2104"/>
  <c r="AC2104"/>
  <c r="AQ2104" s="1"/>
  <c r="X2424"/>
  <c r="AC2424"/>
  <c r="AQ2424" s="1"/>
  <c r="Y2616"/>
  <c r="AE2616"/>
  <c r="AS2616" s="1"/>
  <c r="Y820"/>
  <c r="AE820"/>
  <c r="AS820" s="1"/>
  <c r="X1204"/>
  <c r="AC1204"/>
  <c r="AQ1204" s="1"/>
  <c r="Y1844"/>
  <c r="AE1844"/>
  <c r="AS1844" s="1"/>
  <c r="X2420"/>
  <c r="AC2420"/>
  <c r="AQ2420" s="1"/>
  <c r="X2676"/>
  <c r="AC2676"/>
  <c r="AQ2676" s="1"/>
  <c r="Y2868"/>
  <c r="AE2868"/>
  <c r="AS2868" s="1"/>
  <c r="Y191"/>
  <c r="AE191"/>
  <c r="AS191" s="1"/>
  <c r="X28"/>
  <c r="AC28"/>
  <c r="AQ28" s="1"/>
  <c r="X220"/>
  <c r="AC220"/>
  <c r="AQ220" s="1"/>
  <c r="X412"/>
  <c r="AC412"/>
  <c r="AQ412" s="1"/>
  <c r="Y796"/>
  <c r="AE796"/>
  <c r="AS796" s="1"/>
  <c r="X1180"/>
  <c r="AC1180"/>
  <c r="AQ1180" s="1"/>
  <c r="Y1564"/>
  <c r="AE1564"/>
  <c r="AS1564" s="1"/>
  <c r="Y1820"/>
  <c r="AE1820"/>
  <c r="AS1820" s="1"/>
  <c r="X2204"/>
  <c r="AC2204"/>
  <c r="AQ2204" s="1"/>
  <c r="X2460"/>
  <c r="AC2460"/>
  <c r="AQ2460" s="1"/>
  <c r="X2908"/>
  <c r="AC2908"/>
  <c r="AQ2908" s="1"/>
  <c r="Y2854"/>
  <c r="AE2854"/>
  <c r="AS2854" s="1"/>
  <c r="X699"/>
  <c r="AC699"/>
  <c r="AQ699" s="1"/>
  <c r="X1211"/>
  <c r="AC1211"/>
  <c r="AQ1211" s="1"/>
  <c r="Y1979"/>
  <c r="AE1979"/>
  <c r="AS1979" s="1"/>
  <c r="X2747"/>
  <c r="AC2747"/>
  <c r="AQ2747" s="1"/>
  <c r="Y1799"/>
  <c r="AE1799"/>
  <c r="AS1799" s="1"/>
  <c r="Y2823"/>
  <c r="AE2823"/>
  <c r="AS2823" s="1"/>
  <c r="X1937"/>
  <c r="AC1937"/>
  <c r="AQ1937" s="1"/>
  <c r="X1778"/>
  <c r="AC1778"/>
  <c r="AQ1778" s="1"/>
  <c r="X726"/>
  <c r="AC726"/>
  <c r="AQ726" s="1"/>
  <c r="X203"/>
  <c r="AC203"/>
  <c r="AQ203" s="1"/>
  <c r="Y715"/>
  <c r="AE715"/>
  <c r="AS715" s="1"/>
  <c r="X294"/>
  <c r="AC294"/>
  <c r="AQ294" s="1"/>
  <c r="Y80"/>
  <c r="AE80"/>
  <c r="AS80" s="1"/>
  <c r="Y352"/>
  <c r="AE352"/>
  <c r="AS352" s="1"/>
  <c r="Y880"/>
  <c r="AE880"/>
  <c r="AS880" s="1"/>
  <c r="Y2768"/>
  <c r="AE2768"/>
  <c r="AS2768" s="1"/>
  <c r="Y253"/>
  <c r="AE253"/>
  <c r="AS253" s="1"/>
  <c r="Y1746"/>
  <c r="AE1746"/>
  <c r="AS1746" s="1"/>
  <c r="X2246"/>
  <c r="AC2246"/>
  <c r="AQ2246" s="1"/>
  <c r="X683"/>
  <c r="AC683"/>
  <c r="AQ683" s="1"/>
  <c r="X1062"/>
  <c r="AC1062"/>
  <c r="AQ1062" s="1"/>
  <c r="X1136"/>
  <c r="AC1136"/>
  <c r="AQ1136" s="1"/>
  <c r="Y2080"/>
  <c r="AE2080"/>
  <c r="AS2080" s="1"/>
  <c r="X2864"/>
  <c r="AC2864"/>
  <c r="AQ2864" s="1"/>
  <c r="Y125"/>
  <c r="AE125"/>
  <c r="AS125" s="1"/>
  <c r="X1485"/>
  <c r="AC1485"/>
  <c r="AQ1485" s="1"/>
  <c r="Y2141"/>
  <c r="AE2141"/>
  <c r="AS2141" s="1"/>
  <c r="Y2653"/>
  <c r="AE2653"/>
  <c r="AS2653" s="1"/>
  <c r="X2909"/>
  <c r="AC2909"/>
  <c r="AQ2909" s="1"/>
  <c r="X2463"/>
  <c r="AC2463"/>
  <c r="AQ2463" s="1"/>
  <c r="X2934"/>
  <c r="AC2934"/>
  <c r="AQ2934" s="1"/>
  <c r="X1446"/>
  <c r="AC1446"/>
  <c r="AQ1446" s="1"/>
  <c r="Y1805"/>
  <c r="AE1805"/>
  <c r="AS1805" s="1"/>
  <c r="Y2301"/>
  <c r="AE2301"/>
  <c r="AS2301" s="1"/>
  <c r="Y2829"/>
  <c r="AE2829"/>
  <c r="AS2829" s="1"/>
  <c r="Y454"/>
  <c r="AE454"/>
  <c r="AS454" s="1"/>
  <c r="X1822"/>
  <c r="AC1822"/>
  <c r="AQ1822" s="1"/>
  <c r="Y2590"/>
  <c r="AE2590"/>
  <c r="AS2590" s="1"/>
  <c r="X883"/>
  <c r="AC883"/>
  <c r="AQ883" s="1"/>
  <c r="X255"/>
  <c r="AC255"/>
  <c r="AQ255" s="1"/>
  <c r="X354"/>
  <c r="AC354"/>
  <c r="AQ354" s="1"/>
  <c r="Y839"/>
  <c r="AE839"/>
  <c r="AS839" s="1"/>
  <c r="X2894"/>
  <c r="AC2894"/>
  <c r="AQ2894" s="1"/>
  <c r="X295"/>
  <c r="AC295"/>
  <c r="AQ295" s="1"/>
  <c r="Y1255"/>
  <c r="AE1255"/>
  <c r="AS1255" s="1"/>
  <c r="Y303"/>
  <c r="AE303"/>
  <c r="AS303" s="1"/>
  <c r="X914"/>
  <c r="AC914"/>
  <c r="AQ914" s="1"/>
  <c r="X1534"/>
  <c r="AC1534"/>
  <c r="AQ1534" s="1"/>
  <c r="Y2222"/>
  <c r="AE2222"/>
  <c r="AS2222" s="1"/>
  <c r="Y618"/>
  <c r="AE618"/>
  <c r="AS618" s="1"/>
  <c r="X1367"/>
  <c r="AC1367"/>
  <c r="AQ1367" s="1"/>
  <c r="X1219"/>
  <c r="AC1219"/>
  <c r="AQ1219" s="1"/>
  <c r="X1183"/>
  <c r="AC1183"/>
  <c r="AQ1183" s="1"/>
  <c r="Y663"/>
  <c r="AE663"/>
  <c r="AS663" s="1"/>
  <c r="X1507"/>
  <c r="AC1507"/>
  <c r="AQ1507" s="1"/>
  <c r="X2563"/>
  <c r="AC2563"/>
  <c r="AQ2563" s="1"/>
  <c r="X799"/>
  <c r="AC799"/>
  <c r="AQ799" s="1"/>
  <c r="Y718"/>
  <c r="AE718"/>
  <c r="AS718" s="1"/>
  <c r="X1186"/>
  <c r="AC1186"/>
  <c r="AQ1186" s="1"/>
  <c r="X419"/>
  <c r="AC419"/>
  <c r="AQ419" s="1"/>
  <c r="Y1612"/>
  <c r="AE1612"/>
  <c r="AS1612" s="1"/>
  <c r="X915"/>
  <c r="AC915"/>
  <c r="AQ915" s="1"/>
  <c r="X542"/>
  <c r="AC542"/>
  <c r="AQ542" s="1"/>
  <c r="Y516"/>
  <c r="AE516"/>
  <c r="AS516" s="1"/>
  <c r="X1444"/>
  <c r="AC1444"/>
  <c r="AQ1444" s="1"/>
  <c r="Y209"/>
  <c r="AE209"/>
  <c r="AS209" s="1"/>
  <c r="Y2165"/>
  <c r="AE2165"/>
  <c r="AS2165" s="1"/>
  <c r="X1146"/>
  <c r="AC1146"/>
  <c r="AQ1146" s="1"/>
  <c r="Y2175"/>
  <c r="AE2175"/>
  <c r="AS2175" s="1"/>
  <c r="Y968"/>
  <c r="AE968"/>
  <c r="AS968" s="1"/>
  <c r="Y2120"/>
  <c r="AE2120"/>
  <c r="AS2120" s="1"/>
  <c r="X2760"/>
  <c r="AC2760"/>
  <c r="AQ2760" s="1"/>
  <c r="Y1636"/>
  <c r="AE1636"/>
  <c r="AS1636" s="1"/>
  <c r="Y2532"/>
  <c r="AE2532"/>
  <c r="AS2532" s="1"/>
  <c r="X2788"/>
  <c r="AC2788"/>
  <c r="AQ2788" s="1"/>
  <c r="Y1171"/>
  <c r="AE1171"/>
  <c r="AS1171" s="1"/>
  <c r="Y575"/>
  <c r="AE575"/>
  <c r="AS575" s="1"/>
  <c r="X578"/>
  <c r="AC578"/>
  <c r="AQ578" s="1"/>
  <c r="X1866"/>
  <c r="AC1866"/>
  <c r="AQ1866" s="1"/>
  <c r="X1287"/>
  <c r="AC1287"/>
  <c r="AQ1287" s="1"/>
  <c r="X1502"/>
  <c r="AC1502"/>
  <c r="AQ1502" s="1"/>
  <c r="Y1231"/>
  <c r="AE1231"/>
  <c r="AS1231" s="1"/>
  <c r="X167"/>
  <c r="AC167"/>
  <c r="AQ167" s="1"/>
  <c r="X2479"/>
  <c r="AC2479"/>
  <c r="AQ2479" s="1"/>
  <c r="X739"/>
  <c r="AC739"/>
  <c r="AQ739" s="1"/>
  <c r="X735"/>
  <c r="AC735"/>
  <c r="AQ735" s="1"/>
  <c r="Y810"/>
  <c r="AE810"/>
  <c r="AS810" s="1"/>
  <c r="X1059"/>
  <c r="AC1059"/>
  <c r="AQ1059" s="1"/>
  <c r="Y2307"/>
  <c r="AE2307"/>
  <c r="AS2307" s="1"/>
  <c r="Y671"/>
  <c r="AE671"/>
  <c r="AS671" s="1"/>
  <c r="X1503"/>
  <c r="AC1503"/>
  <c r="AQ1503" s="1"/>
  <c r="Y782"/>
  <c r="AE782"/>
  <c r="AS782" s="1"/>
  <c r="Y869"/>
  <c r="AE869"/>
  <c r="AS869" s="1"/>
  <c r="X481"/>
  <c r="AC481"/>
  <c r="AQ481" s="1"/>
  <c r="Y1285"/>
  <c r="AE1285"/>
  <c r="AS1285" s="1"/>
  <c r="Y2789"/>
  <c r="AE2789"/>
  <c r="AS2789" s="1"/>
  <c r="X16"/>
  <c r="AC16"/>
  <c r="AQ16" s="1"/>
  <c r="Y821"/>
  <c r="AE821"/>
  <c r="AS821" s="1"/>
  <c r="X356"/>
  <c r="AC356"/>
  <c r="AQ356" s="1"/>
  <c r="X1508"/>
  <c r="AC1508"/>
  <c r="AQ1508" s="1"/>
  <c r="X1557"/>
  <c r="AC1557"/>
  <c r="AQ1557" s="1"/>
  <c r="X2069"/>
  <c r="AC2069"/>
  <c r="AQ2069" s="1"/>
  <c r="Y570"/>
  <c r="AE570"/>
  <c r="AS570" s="1"/>
  <c r="Y2943"/>
  <c r="AE2943"/>
  <c r="AS2943" s="1"/>
  <c r="Y872"/>
  <c r="AE872"/>
  <c r="AS872" s="1"/>
  <c r="Y1832"/>
  <c r="AE1832"/>
  <c r="AS1832" s="1"/>
  <c r="X2664"/>
  <c r="AC2664"/>
  <c r="AQ2664" s="1"/>
  <c r="X2308"/>
  <c r="AC2308"/>
  <c r="AQ2308" s="1"/>
  <c r="Y556"/>
  <c r="AE556"/>
  <c r="AS556" s="1"/>
  <c r="X1486"/>
  <c r="AC1486"/>
  <c r="AQ1486" s="1"/>
  <c r="X703"/>
  <c r="AC703"/>
  <c r="AQ703" s="1"/>
  <c r="Y494"/>
  <c r="AE494"/>
  <c r="AS494" s="1"/>
  <c r="X2730"/>
  <c r="AC2730"/>
  <c r="AQ2730" s="1"/>
  <c r="Y14"/>
  <c r="AE14"/>
  <c r="AS14" s="1"/>
  <c r="Y551"/>
  <c r="AE551"/>
  <c r="AS551" s="1"/>
  <c r="Y106"/>
  <c r="AE106"/>
  <c r="AS106" s="1"/>
  <c r="Y1539"/>
  <c r="AE1539"/>
  <c r="AS1539" s="1"/>
  <c r="Y1482"/>
  <c r="AE1482"/>
  <c r="AS1482" s="1"/>
  <c r="X357"/>
  <c r="AC357"/>
  <c r="AQ357" s="1"/>
  <c r="Y1125"/>
  <c r="AE1125"/>
  <c r="AS1125" s="1"/>
  <c r="Y1765"/>
  <c r="AE1765"/>
  <c r="AS1765" s="1"/>
  <c r="X2181"/>
  <c r="AC2181"/>
  <c r="AQ2181" s="1"/>
  <c r="X2693"/>
  <c r="AC2693"/>
  <c r="AQ2693" s="1"/>
  <c r="X90"/>
  <c r="AC90"/>
  <c r="AQ90" s="1"/>
  <c r="X1983"/>
  <c r="AC1983"/>
  <c r="AQ1983" s="1"/>
  <c r="Y2879"/>
  <c r="AE2879"/>
  <c r="AS2879" s="1"/>
  <c r="X457"/>
  <c r="AC457"/>
  <c r="AQ457" s="1"/>
  <c r="X441"/>
  <c r="AC441"/>
  <c r="AQ441" s="1"/>
  <c r="Y761"/>
  <c r="AE761"/>
  <c r="AS761" s="1"/>
  <c r="X953"/>
  <c r="AC953"/>
  <c r="AQ953" s="1"/>
  <c r="Y870"/>
  <c r="AE870"/>
  <c r="AS870" s="1"/>
  <c r="X1683"/>
  <c r="AC1683"/>
  <c r="AQ1683" s="1"/>
  <c r="Y1939"/>
  <c r="AE1939"/>
  <c r="AS1939" s="1"/>
  <c r="X2195"/>
  <c r="AC2195"/>
  <c r="AQ2195" s="1"/>
  <c r="Y2451"/>
  <c r="AE2451"/>
  <c r="AS2451" s="1"/>
  <c r="X2707"/>
  <c r="AC2707"/>
  <c r="AQ2707" s="1"/>
  <c r="Y2963"/>
  <c r="AE2963"/>
  <c r="AS2963" s="1"/>
  <c r="X2506"/>
  <c r="AC2506"/>
  <c r="AQ2506" s="1"/>
  <c r="X2930"/>
  <c r="AC2930"/>
  <c r="AQ2930" s="1"/>
  <c r="Y1790"/>
  <c r="AE1790"/>
  <c r="AS1790" s="1"/>
  <c r="Y2814"/>
  <c r="AE2814"/>
  <c r="AS2814" s="1"/>
  <c r="Y913"/>
  <c r="AE913"/>
  <c r="AS913" s="1"/>
  <c r="X1169"/>
  <c r="AC1169"/>
  <c r="AQ1169" s="1"/>
  <c r="Y1169"/>
  <c r="AE1169"/>
  <c r="AS1169" s="1"/>
  <c r="X1425"/>
  <c r="AC1425"/>
  <c r="AQ1425" s="1"/>
  <c r="X1761"/>
  <c r="AC1761"/>
  <c r="AQ1761" s="1"/>
  <c r="Y1921"/>
  <c r="AE1921"/>
  <c r="AS1921" s="1"/>
  <c r="X1145"/>
  <c r="AC1145"/>
  <c r="AQ1145" s="1"/>
  <c r="X1337"/>
  <c r="AC1337"/>
  <c r="AQ1337" s="1"/>
  <c r="X1657"/>
  <c r="AC1657"/>
  <c r="AQ1657" s="1"/>
  <c r="X1849"/>
  <c r="AC1849"/>
  <c r="AQ1849" s="1"/>
  <c r="X2105"/>
  <c r="AC2105"/>
  <c r="AQ2105" s="1"/>
  <c r="X2425"/>
  <c r="AC2425"/>
  <c r="AQ2425" s="1"/>
  <c r="X2681"/>
  <c r="AC2681"/>
  <c r="AQ2681" s="1"/>
  <c r="Y2745"/>
  <c r="AE2745"/>
  <c r="AS2745" s="1"/>
  <c r="X2066"/>
  <c r="AC2066"/>
  <c r="AQ2066" s="1"/>
  <c r="X15"/>
  <c r="AC15"/>
  <c r="AQ15" s="1"/>
  <c r="Y2191"/>
  <c r="AE2191"/>
  <c r="AS2191" s="1"/>
  <c r="X987"/>
  <c r="AC987"/>
  <c r="AQ987" s="1"/>
  <c r="Y1243"/>
  <c r="AE1243"/>
  <c r="AS1243" s="1"/>
  <c r="Y2514"/>
  <c r="AE2514"/>
  <c r="AS2514" s="1"/>
  <c r="X1745"/>
  <c r="AC1745"/>
  <c r="AQ1745" s="1"/>
  <c r="Y1857"/>
  <c r="AE1857"/>
  <c r="AS1857" s="1"/>
  <c r="Y2225"/>
  <c r="AE2225"/>
  <c r="AS2225" s="1"/>
  <c r="X2417"/>
  <c r="AC2417"/>
  <c r="AQ2417" s="1"/>
  <c r="Y2735"/>
  <c r="AE2735"/>
  <c r="AS2735" s="1"/>
  <c r="Y2822"/>
  <c r="AE2822"/>
  <c r="AS2822" s="1"/>
  <c r="X112"/>
  <c r="AC112"/>
  <c r="AQ112" s="1"/>
  <c r="Y832"/>
  <c r="AE832"/>
  <c r="AS832" s="1"/>
  <c r="Y976"/>
  <c r="AE976"/>
  <c r="AS976" s="1"/>
  <c r="X1312"/>
  <c r="AC1312"/>
  <c r="AQ1312" s="1"/>
  <c r="X1680"/>
  <c r="AC1680"/>
  <c r="AQ1680" s="1"/>
  <c r="Y2160"/>
  <c r="AE2160"/>
  <c r="AS2160" s="1"/>
  <c r="X2800"/>
  <c r="AC2800"/>
  <c r="AQ2800" s="1"/>
  <c r="X157"/>
  <c r="AC157"/>
  <c r="AQ157" s="1"/>
  <c r="Y2929"/>
  <c r="AE2929"/>
  <c r="AS2929" s="1"/>
  <c r="X623"/>
  <c r="AC623"/>
  <c r="AQ623" s="1"/>
  <c r="Y1895"/>
  <c r="AE1895"/>
  <c r="AS1895" s="1"/>
  <c r="X2983"/>
  <c r="AC2983"/>
  <c r="AQ2983" s="1"/>
  <c r="Y64"/>
  <c r="AE64"/>
  <c r="AS64" s="1"/>
  <c r="X1568"/>
  <c r="AC1568"/>
  <c r="AQ1568" s="1"/>
  <c r="X2112"/>
  <c r="AC2112"/>
  <c r="AQ2112" s="1"/>
  <c r="X2608"/>
  <c r="AC2608"/>
  <c r="Y173"/>
  <c r="AE173"/>
  <c r="AS173" s="1"/>
  <c r="Y1517"/>
  <c r="AE1517"/>
  <c r="AS1517" s="1"/>
  <c r="X1789"/>
  <c r="AC1789"/>
  <c r="AQ1789" s="1"/>
  <c r="X2445"/>
  <c r="AC2445"/>
  <c r="AQ2445" s="1"/>
  <c r="Y1674"/>
  <c r="AE1674"/>
  <c r="AS1674" s="1"/>
  <c r="X2271"/>
  <c r="AC2271"/>
  <c r="AQ2271" s="1"/>
  <c r="Y1206"/>
  <c r="AE1206"/>
  <c r="AS1206" s="1"/>
  <c r="X2690"/>
  <c r="AC2690"/>
  <c r="AQ2690" s="1"/>
  <c r="X605"/>
  <c r="AC605"/>
  <c r="AQ605" s="1"/>
  <c r="X925"/>
  <c r="AC925"/>
  <c r="AQ925" s="1"/>
  <c r="Y1149"/>
  <c r="AE1149"/>
  <c r="AS1149" s="1"/>
  <c r="X2029"/>
  <c r="AC2029"/>
  <c r="AQ2029" s="1"/>
  <c r="X2525"/>
  <c r="AC2525"/>
  <c r="AQ2525" s="1"/>
  <c r="Y2079"/>
  <c r="AE2079"/>
  <c r="AS2079" s="1"/>
  <c r="X2911"/>
  <c r="AC2911"/>
  <c r="AQ2911" s="1"/>
  <c r="Y774"/>
  <c r="AE774"/>
  <c r="AS774" s="1"/>
  <c r="Y2403"/>
  <c r="AE2403"/>
  <c r="AS2403" s="1"/>
  <c r="Y2974"/>
  <c r="AE2974"/>
  <c r="AS2974" s="1"/>
  <c r="X937"/>
  <c r="AC937"/>
  <c r="AQ937" s="1"/>
  <c r="Y1001"/>
  <c r="AE1001"/>
  <c r="AS1001" s="1"/>
  <c r="X2770"/>
  <c r="AC2770"/>
  <c r="AQ2770" s="1"/>
  <c r="X1222"/>
  <c r="AC1222"/>
  <c r="AQ1222" s="1"/>
  <c r="Y1734"/>
  <c r="AE1734"/>
  <c r="AS1734" s="1"/>
  <c r="X2238"/>
  <c r="AC2238"/>
  <c r="AQ2238" s="1"/>
  <c r="X1153"/>
  <c r="AC1153"/>
  <c r="AQ1153" s="1"/>
  <c r="Y1217"/>
  <c r="AE1217"/>
  <c r="AS1217" s="1"/>
  <c r="X1129"/>
  <c r="AC1129"/>
  <c r="AQ1129" s="1"/>
  <c r="Y1193"/>
  <c r="AE1193"/>
  <c r="AS1193" s="1"/>
  <c r="X1897"/>
  <c r="AC1897"/>
  <c r="AQ1897" s="1"/>
  <c r="Y2153"/>
  <c r="AE2153"/>
  <c r="AS2153" s="1"/>
  <c r="X2409"/>
  <c r="AC2409"/>
  <c r="AQ2409" s="1"/>
  <c r="Y2473"/>
  <c r="AE2473"/>
  <c r="AS2473" s="1"/>
  <c r="X2778"/>
  <c r="AC2778"/>
  <c r="AQ2778" s="1"/>
  <c r="Y1560"/>
  <c r="AE1560"/>
  <c r="AS1560" s="1"/>
  <c r="Y1816"/>
  <c r="AE1816"/>
  <c r="AS1816" s="1"/>
  <c r="X2264"/>
  <c r="AC2264"/>
  <c r="AQ2264" s="1"/>
  <c r="X2520"/>
  <c r="AC2520"/>
  <c r="AQ2520" s="1"/>
  <c r="Y2712"/>
  <c r="AE2712"/>
  <c r="AS2712" s="1"/>
  <c r="Y2904"/>
  <c r="AE2904"/>
  <c r="AS2904" s="1"/>
  <c r="Y148"/>
  <c r="AE148"/>
  <c r="AS148" s="1"/>
  <c r="X788"/>
  <c r="AC788"/>
  <c r="AQ788" s="1"/>
  <c r="Y1172"/>
  <c r="AE1172"/>
  <c r="AS1172" s="1"/>
  <c r="X1812"/>
  <c r="AC1812"/>
  <c r="AQ1812" s="1"/>
  <c r="X2068"/>
  <c r="AC2068"/>
  <c r="AQ2068" s="1"/>
  <c r="Y2196"/>
  <c r="AE2196"/>
  <c r="AS2196" s="1"/>
  <c r="X2516"/>
  <c r="AC2516"/>
  <c r="AQ2516" s="1"/>
  <c r="X63"/>
  <c r="AC63"/>
  <c r="AQ63" s="1"/>
  <c r="Y567"/>
  <c r="AE567"/>
  <c r="AS567" s="1"/>
  <c r="Y188"/>
  <c r="AE188"/>
  <c r="AS188" s="1"/>
  <c r="Y700"/>
  <c r="AE700"/>
  <c r="AS700" s="1"/>
  <c r="Y1212"/>
  <c r="AE1212"/>
  <c r="AS1212" s="1"/>
  <c r="Y1468"/>
  <c r="AE1468"/>
  <c r="AS1468" s="1"/>
  <c r="X1852"/>
  <c r="AC1852"/>
  <c r="AQ1852" s="1"/>
  <c r="X2108"/>
  <c r="AC2108"/>
  <c r="AQ2108" s="1"/>
  <c r="Y2492"/>
  <c r="AE2492"/>
  <c r="AS2492" s="1"/>
  <c r="Y2748"/>
  <c r="AE2748"/>
  <c r="AS2748" s="1"/>
  <c r="Y2470"/>
  <c r="AE2470"/>
  <c r="AS2470" s="1"/>
  <c r="Y1399"/>
  <c r="AE1399"/>
  <c r="AS1399" s="1"/>
  <c r="Y1452"/>
  <c r="AE1452"/>
  <c r="AS1452" s="1"/>
  <c r="Y2444"/>
  <c r="AE2444"/>
  <c r="AS2444" s="1"/>
  <c r="X766"/>
  <c r="AC766"/>
  <c r="AQ766" s="1"/>
  <c r="Y1719"/>
  <c r="AE1719"/>
  <c r="AS1719" s="1"/>
  <c r="Y2743"/>
  <c r="AE2743"/>
  <c r="AS2743" s="1"/>
  <c r="X2914"/>
  <c r="AC2914"/>
  <c r="AQ2914" s="1"/>
  <c r="X1943"/>
  <c r="AC1943"/>
  <c r="AQ1943" s="1"/>
  <c r="X2423"/>
  <c r="AC2423"/>
  <c r="AQ2423" s="1"/>
  <c r="Y2935"/>
  <c r="AE2935"/>
  <c r="AS2935" s="1"/>
  <c r="X547"/>
  <c r="AC547"/>
  <c r="AQ547" s="1"/>
  <c r="F29"/>
  <c r="AA3005"/>
  <c r="AO3005" s="1"/>
  <c r="X1275"/>
  <c r="AC1275"/>
  <c r="AQ1275" s="1"/>
  <c r="Y1531"/>
  <c r="AE1531"/>
  <c r="AS1531" s="1"/>
  <c r="X2811"/>
  <c r="AC2811"/>
  <c r="AQ2811" s="1"/>
  <c r="X2034"/>
  <c r="AC2034"/>
  <c r="AQ2034" s="1"/>
  <c r="Y2994"/>
  <c r="AE2994"/>
  <c r="AS2994" s="1"/>
  <c r="Y1238"/>
  <c r="AE1238"/>
  <c r="AS1238" s="1"/>
  <c r="X1750"/>
  <c r="AC1750"/>
  <c r="AQ1750" s="1"/>
  <c r="X1777"/>
  <c r="AC1777"/>
  <c r="AQ1777" s="1"/>
  <c r="X2241"/>
  <c r="AC2241"/>
  <c r="AQ2241" s="1"/>
  <c r="Y2369"/>
  <c r="AE2369"/>
  <c r="AS2369" s="1"/>
  <c r="Y2182"/>
  <c r="AE2182"/>
  <c r="AS2182" s="1"/>
  <c r="Y587"/>
  <c r="AE587"/>
  <c r="AS587" s="1"/>
  <c r="X1067"/>
  <c r="AC1067"/>
  <c r="AQ1067" s="1"/>
  <c r="Y1579"/>
  <c r="AE1579"/>
  <c r="AS1579" s="1"/>
  <c r="X2123"/>
  <c r="AC2123"/>
  <c r="AQ2123" s="1"/>
  <c r="Y2571"/>
  <c r="AE2571"/>
  <c r="AS2571" s="1"/>
  <c r="X2058"/>
  <c r="AC2058"/>
  <c r="AQ2058" s="1"/>
  <c r="Y815"/>
  <c r="AE815"/>
  <c r="AS815" s="1"/>
  <c r="X2343"/>
  <c r="AC2343"/>
  <c r="AQ2343" s="1"/>
  <c r="Y934"/>
  <c r="AE934"/>
  <c r="AS934" s="1"/>
  <c r="Y256"/>
  <c r="AE256"/>
  <c r="AS256" s="1"/>
  <c r="Y512"/>
  <c r="AE512"/>
  <c r="AS512" s="1"/>
  <c r="X640"/>
  <c r="AC640"/>
  <c r="AQ640" s="1"/>
  <c r="Y784"/>
  <c r="AE784"/>
  <c r="AS784" s="1"/>
  <c r="X1216"/>
  <c r="AC1216"/>
  <c r="AQ1216" s="1"/>
  <c r="Y1584"/>
  <c r="AE1584"/>
  <c r="AS1584" s="1"/>
  <c r="X2064"/>
  <c r="AC2064"/>
  <c r="AQ2064" s="1"/>
  <c r="X2720"/>
  <c r="AC2720"/>
  <c r="AQ2720" s="1"/>
  <c r="Y2641"/>
  <c r="AE2641"/>
  <c r="AS2641" s="1"/>
  <c r="Y2031"/>
  <c r="AE2031"/>
  <c r="AS2031" s="1"/>
  <c r="X11"/>
  <c r="AC11"/>
  <c r="AQ11" s="1"/>
  <c r="Y555"/>
  <c r="AE555"/>
  <c r="AS555" s="1"/>
  <c r="X1099"/>
  <c r="AC1099"/>
  <c r="AQ1099" s="1"/>
  <c r="Y1611"/>
  <c r="AE1611"/>
  <c r="AS1611" s="1"/>
  <c r="X2091"/>
  <c r="AC2091"/>
  <c r="AQ2091" s="1"/>
  <c r="Y2699"/>
  <c r="AE2699"/>
  <c r="AS2699" s="1"/>
  <c r="X2023"/>
  <c r="AC2023"/>
  <c r="AQ2023" s="1"/>
  <c r="Y358"/>
  <c r="AE358"/>
  <c r="AS358" s="1"/>
  <c r="Y1200"/>
  <c r="AE1200"/>
  <c r="AS1200" s="1"/>
  <c r="Y1728"/>
  <c r="AE1728"/>
  <c r="AS1728" s="1"/>
  <c r="Y2288"/>
  <c r="AE2288"/>
  <c r="AS2288" s="1"/>
  <c r="Y2784"/>
  <c r="AE2784"/>
  <c r="AS2784" s="1"/>
  <c r="Y2161"/>
  <c r="AE2161"/>
  <c r="AS2161" s="1"/>
  <c r="Y1165"/>
  <c r="AE1165"/>
  <c r="AS1165" s="1"/>
  <c r="Y1965"/>
  <c r="AE1965"/>
  <c r="AS1965" s="1"/>
  <c r="Y2349"/>
  <c r="AE2349"/>
  <c r="AS2349" s="1"/>
  <c r="X2717"/>
  <c r="AC2717"/>
  <c r="AQ2717" s="1"/>
  <c r="X2847"/>
  <c r="AC2847"/>
  <c r="AQ2847" s="1"/>
  <c r="Y1910"/>
  <c r="AE1910"/>
  <c r="AS1910" s="1"/>
  <c r="X1603"/>
  <c r="AC1603"/>
  <c r="AQ1603" s="1"/>
  <c r="Y2135"/>
  <c r="AE2135"/>
  <c r="AS2135" s="1"/>
  <c r="X2462"/>
  <c r="AC2462"/>
  <c r="AQ2462" s="1"/>
  <c r="Y461"/>
  <c r="AE461"/>
  <c r="AS461" s="1"/>
  <c r="X589"/>
  <c r="AC589"/>
  <c r="AQ589" s="1"/>
  <c r="X797"/>
  <c r="AC797"/>
  <c r="AQ797" s="1"/>
  <c r="Y1005"/>
  <c r="AE1005"/>
  <c r="AS1005" s="1"/>
  <c r="X1389"/>
  <c r="AC1389"/>
  <c r="AQ1389" s="1"/>
  <c r="Y1501"/>
  <c r="AE1501"/>
  <c r="AS1501" s="1"/>
  <c r="Y1706"/>
  <c r="AE1706"/>
  <c r="AS1706" s="1"/>
  <c r="Y2207"/>
  <c r="AE2207"/>
  <c r="AS2207" s="1"/>
  <c r="X2975"/>
  <c r="AC2975"/>
  <c r="AQ2975" s="1"/>
  <c r="X2294"/>
  <c r="AC2294"/>
  <c r="AQ2294" s="1"/>
  <c r="X1623"/>
  <c r="AC1623"/>
  <c r="AQ1623" s="1"/>
  <c r="Y918"/>
  <c r="AE918"/>
  <c r="AS918" s="1"/>
  <c r="X2014"/>
  <c r="AC2014"/>
  <c r="AQ2014" s="1"/>
  <c r="Y2846"/>
  <c r="AE2846"/>
  <c r="AS2846" s="1"/>
  <c r="X435"/>
  <c r="AC435"/>
  <c r="AQ435" s="1"/>
  <c r="Y691"/>
  <c r="AE691"/>
  <c r="AS691" s="1"/>
  <c r="X947"/>
  <c r="AC947"/>
  <c r="AQ947" s="1"/>
  <c r="Y1203"/>
  <c r="AE1203"/>
  <c r="AS1203" s="1"/>
  <c r="X383"/>
  <c r="AC383"/>
  <c r="AQ383" s="1"/>
  <c r="Y895"/>
  <c r="AE895"/>
  <c r="AS895" s="1"/>
  <c r="Y34"/>
  <c r="AE34"/>
  <c r="AS34" s="1"/>
  <c r="X290"/>
  <c r="AC290"/>
  <c r="AQ290" s="1"/>
  <c r="Y546"/>
  <c r="AE546"/>
  <c r="AS546" s="1"/>
  <c r="Y1058"/>
  <c r="AE1058"/>
  <c r="AS1058" s="1"/>
  <c r="Y967"/>
  <c r="AE967"/>
  <c r="AS967" s="1"/>
  <c r="X1479"/>
  <c r="AC1479"/>
  <c r="AQ1479" s="1"/>
  <c r="Y2639"/>
  <c r="AE2639"/>
  <c r="AS2639" s="1"/>
  <c r="X1310"/>
  <c r="AC1310"/>
  <c r="AQ1310" s="1"/>
  <c r="X206"/>
  <c r="AC206"/>
  <c r="AQ206" s="1"/>
  <c r="Y2254"/>
  <c r="AE2254"/>
  <c r="AS2254" s="1"/>
  <c r="X2766"/>
  <c r="AC2766"/>
  <c r="AQ2766" s="1"/>
  <c r="Y1170"/>
  <c r="AE1170"/>
  <c r="AS1170" s="1"/>
  <c r="Y999"/>
  <c r="AE999"/>
  <c r="AS999" s="1"/>
  <c r="X1134"/>
  <c r="AC1134"/>
  <c r="AQ1134" s="1"/>
  <c r="Y2478"/>
  <c r="AE2478"/>
  <c r="AS2478" s="1"/>
  <c r="X786"/>
  <c r="AC786"/>
  <c r="AQ786" s="1"/>
  <c r="Y679"/>
  <c r="AE679"/>
  <c r="AS679" s="1"/>
  <c r="X1775"/>
  <c r="AC1775"/>
  <c r="AQ1775" s="1"/>
  <c r="X1066"/>
  <c r="AC1066"/>
  <c r="AQ1066" s="1"/>
  <c r="X599"/>
  <c r="AC599"/>
  <c r="AQ599" s="1"/>
  <c r="Y1646"/>
  <c r="AE1646"/>
  <c r="AS1646" s="1"/>
  <c r="X2147"/>
  <c r="AC2147"/>
  <c r="AQ2147" s="1"/>
  <c r="Y2755"/>
  <c r="AE2755"/>
  <c r="AS2755" s="1"/>
  <c r="Y522"/>
  <c r="AE522"/>
  <c r="AS522" s="1"/>
  <c r="X1194"/>
  <c r="AC1194"/>
  <c r="AQ1194" s="1"/>
  <c r="X643"/>
  <c r="AC643"/>
  <c r="AQ643" s="1"/>
  <c r="Y1379"/>
  <c r="AE1379"/>
  <c r="AS1379" s="1"/>
  <c r="Y543"/>
  <c r="AE543"/>
  <c r="AS543" s="1"/>
  <c r="X1439"/>
  <c r="AC1439"/>
  <c r="AQ1439" s="1"/>
  <c r="Y1182"/>
  <c r="AE1182"/>
  <c r="AS1182" s="1"/>
  <c r="X1527"/>
  <c r="AC1527"/>
  <c r="AQ1527" s="1"/>
  <c r="Y1292"/>
  <c r="AE1292"/>
  <c r="AS1292" s="1"/>
  <c r="X1548"/>
  <c r="AC1548"/>
  <c r="AQ1548" s="1"/>
  <c r="X2476"/>
  <c r="AC2476"/>
  <c r="AQ2476" s="1"/>
  <c r="Y2892"/>
  <c r="AE2892"/>
  <c r="AS2892" s="1"/>
  <c r="X19"/>
  <c r="AC19"/>
  <c r="AQ19" s="1"/>
  <c r="X366"/>
  <c r="AC366"/>
  <c r="AQ366" s="1"/>
  <c r="Y638"/>
  <c r="AE638"/>
  <c r="AS638" s="1"/>
  <c r="X318"/>
  <c r="AC318"/>
  <c r="AQ318" s="1"/>
  <c r="Y30"/>
  <c r="AE30"/>
  <c r="AS30" s="1"/>
  <c r="X1132"/>
  <c r="AC1132"/>
  <c r="AQ1132" s="1"/>
  <c r="Y1900"/>
  <c r="AE1900"/>
  <c r="AS1900" s="1"/>
  <c r="Y2860"/>
  <c r="AE2860"/>
  <c r="AS2860" s="1"/>
  <c r="X211"/>
  <c r="AC211"/>
  <c r="AQ211" s="1"/>
  <c r="Y723"/>
  <c r="AE723"/>
  <c r="AS723" s="1"/>
  <c r="Y1538"/>
  <c r="AE1538"/>
  <c r="AS1538" s="1"/>
  <c r="X2615"/>
  <c r="AC2615"/>
  <c r="AQ2615" s="1"/>
  <c r="X2946"/>
  <c r="AC2946"/>
  <c r="AQ2946" s="1"/>
  <c r="Y2263"/>
  <c r="AE2263"/>
  <c r="AS2263" s="1"/>
  <c r="Y2039"/>
  <c r="AE2039"/>
  <c r="AS2039" s="1"/>
  <c r="X2551"/>
  <c r="AC2551"/>
  <c r="AQ2551" s="1"/>
  <c r="Y1634"/>
  <c r="AE1634"/>
  <c r="AS1634" s="1"/>
  <c r="Y2594"/>
  <c r="AE2594"/>
  <c r="AS2594" s="1"/>
  <c r="X2210"/>
  <c r="AC2210"/>
  <c r="AQ2210" s="1"/>
  <c r="Y190"/>
  <c r="AE190"/>
  <c r="AS190" s="1"/>
  <c r="Y1378"/>
  <c r="AE1378"/>
  <c r="AS1378" s="1"/>
  <c r="X734"/>
  <c r="AC734"/>
  <c r="AQ734" s="1"/>
  <c r="X387"/>
  <c r="AC387"/>
  <c r="AQ387" s="1"/>
  <c r="Y94"/>
  <c r="AE94"/>
  <c r="AS94" s="1"/>
  <c r="X196"/>
  <c r="AC196"/>
  <c r="AQ196" s="1"/>
  <c r="Y804"/>
  <c r="AE804"/>
  <c r="AS804" s="1"/>
  <c r="X1124"/>
  <c r="AC1124"/>
  <c r="AQ1124" s="1"/>
  <c r="Y49"/>
  <c r="AE49"/>
  <c r="AS49" s="1"/>
  <c r="Y1973"/>
  <c r="AE1973"/>
  <c r="AS1973" s="1"/>
  <c r="X2741"/>
  <c r="AC2741"/>
  <c r="AQ2741" s="1"/>
  <c r="X826"/>
  <c r="AC826"/>
  <c r="AQ826" s="1"/>
  <c r="Y1919"/>
  <c r="AE1919"/>
  <c r="AS1919" s="1"/>
  <c r="X200"/>
  <c r="AC200"/>
  <c r="AQ200" s="1"/>
  <c r="X1192"/>
  <c r="AC1192"/>
  <c r="AQ1192" s="1"/>
  <c r="Y1448"/>
  <c r="AE1448"/>
  <c r="AS1448" s="1"/>
  <c r="X2696"/>
  <c r="AC2696"/>
  <c r="AQ2696" s="1"/>
  <c r="Y2920"/>
  <c r="AE2920"/>
  <c r="AS2920" s="1"/>
  <c r="Y1412"/>
  <c r="AE1412"/>
  <c r="AS1412" s="1"/>
  <c r="X1828"/>
  <c r="AC1828"/>
  <c r="AQ1828" s="1"/>
  <c r="X2212"/>
  <c r="AC2212"/>
  <c r="AQ2212" s="1"/>
  <c r="X1210"/>
  <c r="AC1210"/>
  <c r="AQ1210" s="1"/>
  <c r="Y127"/>
  <c r="AE127"/>
  <c r="AS127" s="1"/>
  <c r="X1015"/>
  <c r="AC1015"/>
  <c r="AQ1015" s="1"/>
  <c r="X268"/>
  <c r="AC268"/>
  <c r="AQ268" s="1"/>
  <c r="X524"/>
  <c r="AC524"/>
  <c r="AQ524" s="1"/>
  <c r="Y780"/>
  <c r="AE780"/>
  <c r="AS780" s="1"/>
  <c r="X2394"/>
  <c r="AC2394"/>
  <c r="AQ2394" s="1"/>
  <c r="Y2378"/>
  <c r="AE2378"/>
  <c r="AS2378" s="1"/>
  <c r="X1031"/>
  <c r="AC1031"/>
  <c r="AQ1031" s="1"/>
  <c r="Y2319"/>
  <c r="AE2319"/>
  <c r="AS2319" s="1"/>
  <c r="X1246"/>
  <c r="AC1246"/>
  <c r="AQ1246" s="1"/>
  <c r="X1100"/>
  <c r="AC1100"/>
  <c r="AQ1100" s="1"/>
  <c r="Y1356"/>
  <c r="AE1356"/>
  <c r="AS1356" s="1"/>
  <c r="X1612"/>
  <c r="AC1612"/>
  <c r="AQ1612" s="1"/>
  <c r="Y1868"/>
  <c r="AE1868"/>
  <c r="AS1868" s="1"/>
  <c r="X1996"/>
  <c r="AC1996"/>
  <c r="AQ1996" s="1"/>
  <c r="Y2540"/>
  <c r="AE2540"/>
  <c r="AS2540" s="1"/>
  <c r="X2700"/>
  <c r="AC2700"/>
  <c r="AQ2700" s="1"/>
  <c r="Y990"/>
  <c r="AE990"/>
  <c r="AS990" s="1"/>
  <c r="X403"/>
  <c r="AC403"/>
  <c r="AQ403" s="1"/>
  <c r="Y915"/>
  <c r="AE915"/>
  <c r="AS915" s="1"/>
  <c r="Y542"/>
  <c r="AE542"/>
  <c r="AS542" s="1"/>
  <c r="X1047"/>
  <c r="AC1047"/>
  <c r="AQ1047" s="1"/>
  <c r="X1109"/>
  <c r="AC1109"/>
  <c r="AQ1109" s="1"/>
  <c r="Y132"/>
  <c r="AE132"/>
  <c r="AS132" s="1"/>
  <c r="Y772"/>
  <c r="AE772"/>
  <c r="AS772" s="1"/>
  <c r="X1060"/>
  <c r="AC1060"/>
  <c r="AQ1060" s="1"/>
  <c r="Y1444"/>
  <c r="AE1444"/>
  <c r="AS1444" s="1"/>
  <c r="X209"/>
  <c r="AC209"/>
  <c r="AQ209" s="1"/>
  <c r="Y465"/>
  <c r="AE465"/>
  <c r="AS465" s="1"/>
  <c r="X1269"/>
  <c r="AC1269"/>
  <c r="AQ1269" s="1"/>
  <c r="Y1397"/>
  <c r="AE1397"/>
  <c r="AS1397" s="1"/>
  <c r="X1781"/>
  <c r="AC1781"/>
  <c r="AQ1781" s="1"/>
  <c r="Y1909"/>
  <c r="AE1909"/>
  <c r="AS1909" s="1"/>
  <c r="X2165"/>
  <c r="AC2165"/>
  <c r="AQ2165" s="1"/>
  <c r="Y2421"/>
  <c r="AE2421"/>
  <c r="AS2421" s="1"/>
  <c r="X2677"/>
  <c r="AC2677"/>
  <c r="AQ2677" s="1"/>
  <c r="Y2933"/>
  <c r="AE2933"/>
  <c r="AS2933" s="1"/>
  <c r="X378"/>
  <c r="AC378"/>
  <c r="AQ378" s="1"/>
  <c r="Y954"/>
  <c r="AE954"/>
  <c r="AS954" s="1"/>
  <c r="X1786"/>
  <c r="AC1786"/>
  <c r="AQ1786" s="1"/>
  <c r="Y2522"/>
  <c r="AE2522"/>
  <c r="AS2522" s="1"/>
  <c r="X2175"/>
  <c r="AC2175"/>
  <c r="AQ2175" s="1"/>
  <c r="Y104"/>
  <c r="AE104"/>
  <c r="AS104" s="1"/>
  <c r="X552"/>
  <c r="AC552"/>
  <c r="AQ552" s="1"/>
  <c r="Y680"/>
  <c r="AE680"/>
  <c r="AS680" s="1"/>
  <c r="X968"/>
  <c r="AC968"/>
  <c r="AQ968" s="1"/>
  <c r="Y1288"/>
  <c r="AE1288"/>
  <c r="AS1288" s="1"/>
  <c r="X1512"/>
  <c r="AC1512"/>
  <c r="AQ1512" s="1"/>
  <c r="Y1800"/>
  <c r="AE1800"/>
  <c r="AS1800" s="1"/>
  <c r="X2120"/>
  <c r="AC2120"/>
  <c r="AQ2120" s="1"/>
  <c r="Y2440"/>
  <c r="AE2440"/>
  <c r="AS2440" s="1"/>
  <c r="X2536"/>
  <c r="AC2536"/>
  <c r="AQ2536" s="1"/>
  <c r="X2888"/>
  <c r="AC2888"/>
  <c r="AQ2888" s="1"/>
  <c r="X2984"/>
  <c r="AC2984"/>
  <c r="AQ2984" s="1"/>
  <c r="X260"/>
  <c r="AC260"/>
  <c r="AQ260" s="1"/>
  <c r="X676"/>
  <c r="AC676"/>
  <c r="AQ676" s="1"/>
  <c r="Y676"/>
  <c r="AE676"/>
  <c r="AS676" s="1"/>
  <c r="X1636"/>
  <c r="AC1636"/>
  <c r="AQ1636" s="1"/>
  <c r="Y1892"/>
  <c r="AE1892"/>
  <c r="AS1892" s="1"/>
  <c r="X2148"/>
  <c r="AC2148"/>
  <c r="AQ2148" s="1"/>
  <c r="Y2276"/>
  <c r="AE2276"/>
  <c r="AS2276" s="1"/>
  <c r="X2532"/>
  <c r="AC2532"/>
  <c r="AQ2532" s="1"/>
  <c r="Y2788"/>
  <c r="AE2788"/>
  <c r="AS2788" s="1"/>
  <c r="X375"/>
  <c r="AC375"/>
  <c r="AQ375" s="1"/>
  <c r="Y44"/>
  <c r="AE44"/>
  <c r="AS44" s="1"/>
  <c r="X332"/>
  <c r="AC332"/>
  <c r="AQ332" s="1"/>
  <c r="Y588"/>
  <c r="AE588"/>
  <c r="AS588" s="1"/>
  <c r="X844"/>
  <c r="AC844"/>
  <c r="AQ844" s="1"/>
  <c r="Y2412"/>
  <c r="AE2412"/>
  <c r="AS2412" s="1"/>
  <c r="X1171"/>
  <c r="AC1171"/>
  <c r="AQ1171" s="1"/>
  <c r="Y2186"/>
  <c r="AE2186"/>
  <c r="AS2186" s="1"/>
  <c r="X575"/>
  <c r="AC575"/>
  <c r="AQ575" s="1"/>
  <c r="Y750"/>
  <c r="AE750"/>
  <c r="AS750" s="1"/>
  <c r="X1346"/>
  <c r="AC1346"/>
  <c r="AQ1346" s="1"/>
  <c r="Y1346"/>
  <c r="AE1346"/>
  <c r="AS1346" s="1"/>
  <c r="X143"/>
  <c r="AC143"/>
  <c r="AQ143" s="1"/>
  <c r="Y1287"/>
  <c r="AE1287"/>
  <c r="AS1287" s="1"/>
  <c r="X2575"/>
  <c r="AC2575"/>
  <c r="AQ2575" s="1"/>
  <c r="Y1502"/>
  <c r="AE1502"/>
  <c r="AS1502" s="1"/>
  <c r="X1231"/>
  <c r="AC1231"/>
  <c r="AQ1231" s="1"/>
  <c r="Y2318"/>
  <c r="AE2318"/>
  <c r="AS2318" s="1"/>
  <c r="X1362"/>
  <c r="AC1362"/>
  <c r="AQ1362" s="1"/>
  <c r="Y1362"/>
  <c r="AE1362"/>
  <c r="AS1362" s="1"/>
  <c r="X2095"/>
  <c r="AC2095"/>
  <c r="AQ2095" s="1"/>
  <c r="Y167"/>
  <c r="AE167"/>
  <c r="AS167" s="1"/>
  <c r="X1902"/>
  <c r="AC1902"/>
  <c r="AQ1902" s="1"/>
  <c r="Y498"/>
  <c r="AE498"/>
  <c r="AS498" s="1"/>
  <c r="X231"/>
  <c r="AC231"/>
  <c r="AQ231" s="1"/>
  <c r="Y2479"/>
  <c r="AE2479"/>
  <c r="AS2479" s="1"/>
  <c r="X234"/>
  <c r="AC234"/>
  <c r="AQ234" s="1"/>
  <c r="X842"/>
  <c r="AC842"/>
  <c r="AQ842" s="1"/>
  <c r="Y1450"/>
  <c r="AE1450"/>
  <c r="AS1450" s="1"/>
  <c r="X983"/>
  <c r="AC983"/>
  <c r="AQ983" s="1"/>
  <c r="Y739"/>
  <c r="AE739"/>
  <c r="AS739" s="1"/>
  <c r="X1955"/>
  <c r="AC1955"/>
  <c r="AQ1955" s="1"/>
  <c r="Y735"/>
  <c r="AE735"/>
  <c r="AS735" s="1"/>
  <c r="X1386"/>
  <c r="AC1386"/>
  <c r="AQ1386" s="1"/>
  <c r="Y95"/>
  <c r="AE95"/>
  <c r="AS95" s="1"/>
  <c r="X99"/>
  <c r="AC99"/>
  <c r="AQ99" s="1"/>
  <c r="Y1059"/>
  <c r="AE1059"/>
  <c r="AS1059" s="1"/>
  <c r="X2307"/>
  <c r="AC2307"/>
  <c r="AQ2307" s="1"/>
  <c r="Y2314"/>
  <c r="AE2314"/>
  <c r="AS2314" s="1"/>
  <c r="X671"/>
  <c r="AC671"/>
  <c r="AQ671" s="1"/>
  <c r="Y1503"/>
  <c r="AE1503"/>
  <c r="AS1503" s="1"/>
  <c r="X782"/>
  <c r="AC782"/>
  <c r="AQ782" s="1"/>
  <c r="X261"/>
  <c r="AC261"/>
  <c r="AQ261" s="1"/>
  <c r="Y613"/>
  <c r="AE613"/>
  <c r="AS613" s="1"/>
  <c r="Y741"/>
  <c r="AE741"/>
  <c r="AS741" s="1"/>
  <c r="X997"/>
  <c r="AC997"/>
  <c r="AQ997" s="1"/>
  <c r="X1093"/>
  <c r="AC1093"/>
  <c r="AQ1093" s="1"/>
  <c r="X97"/>
  <c r="AC97"/>
  <c r="AQ97" s="1"/>
  <c r="Y97"/>
  <c r="AE97"/>
  <c r="AS97" s="1"/>
  <c r="Y609"/>
  <c r="AE609"/>
  <c r="AS609" s="1"/>
  <c r="X1413"/>
  <c r="AC1413"/>
  <c r="AQ1413" s="1"/>
  <c r="Y1541"/>
  <c r="AE1541"/>
  <c r="AS1541" s="1"/>
  <c r="X1925"/>
  <c r="AC1925"/>
  <c r="AQ1925" s="1"/>
  <c r="Y2053"/>
  <c r="AE2053"/>
  <c r="AS2053" s="1"/>
  <c r="X2405"/>
  <c r="AC2405"/>
  <c r="AQ2405" s="1"/>
  <c r="Y2533"/>
  <c r="AE2533"/>
  <c r="AS2533" s="1"/>
  <c r="X2917"/>
  <c r="AC2917"/>
  <c r="AQ2917" s="1"/>
  <c r="Y154"/>
  <c r="AE154"/>
  <c r="AS154" s="1"/>
  <c r="X1370"/>
  <c r="AC1370"/>
  <c r="AQ1370" s="1"/>
  <c r="Y2602"/>
  <c r="AE2602"/>
  <c r="AS2602" s="1"/>
  <c r="X2623"/>
  <c r="AC2623"/>
  <c r="AQ2623" s="1"/>
  <c r="Y137"/>
  <c r="AE137"/>
  <c r="AS137" s="1"/>
  <c r="Y649"/>
  <c r="AE649"/>
  <c r="AS649" s="1"/>
  <c r="Y117"/>
  <c r="AE117"/>
  <c r="AS117" s="1"/>
  <c r="Y181"/>
  <c r="AE181"/>
  <c r="AS181" s="1"/>
  <c r="X245"/>
  <c r="AC245"/>
  <c r="AQ245" s="1"/>
  <c r="Y437"/>
  <c r="AE437"/>
  <c r="AS437" s="1"/>
  <c r="X565"/>
  <c r="AC565"/>
  <c r="AQ565" s="1"/>
  <c r="Y693"/>
  <c r="AE693"/>
  <c r="AS693" s="1"/>
  <c r="X885"/>
  <c r="AC885"/>
  <c r="AQ885" s="1"/>
  <c r="Y36"/>
  <c r="AE36"/>
  <c r="AS36" s="1"/>
  <c r="X612"/>
  <c r="AC612"/>
  <c r="AQ612" s="1"/>
  <c r="Y612"/>
  <c r="AE612"/>
  <c r="AS612" s="1"/>
  <c r="X964"/>
  <c r="AC964"/>
  <c r="AQ964" s="1"/>
  <c r="Y1508"/>
  <c r="AE1508"/>
  <c r="AS1508" s="1"/>
  <c r="X145"/>
  <c r="AC145"/>
  <c r="AQ145" s="1"/>
  <c r="Y433"/>
  <c r="AE433"/>
  <c r="AS433" s="1"/>
  <c r="X1301"/>
  <c r="AC1301"/>
  <c r="AQ1301" s="1"/>
  <c r="Y1429"/>
  <c r="AE1429"/>
  <c r="AS1429" s="1"/>
  <c r="X1813"/>
  <c r="AC1813"/>
  <c r="AQ1813" s="1"/>
  <c r="Y1941"/>
  <c r="AE1941"/>
  <c r="AS1941" s="1"/>
  <c r="X2325"/>
  <c r="AC2325"/>
  <c r="AQ2325" s="1"/>
  <c r="Y2453"/>
  <c r="AE2453"/>
  <c r="AS2453" s="1"/>
  <c r="X2837"/>
  <c r="AC2837"/>
  <c r="AQ2837" s="1"/>
  <c r="Y2965"/>
  <c r="AE2965"/>
  <c r="AS2965" s="1"/>
  <c r="X570"/>
  <c r="AC570"/>
  <c r="AQ570" s="1"/>
  <c r="X762"/>
  <c r="AC762"/>
  <c r="AQ762" s="1"/>
  <c r="Y1338"/>
  <c r="AE1338"/>
  <c r="AS1338" s="1"/>
  <c r="Y2303"/>
  <c r="AE2303"/>
  <c r="AS2303" s="1"/>
  <c r="X2943"/>
  <c r="AC2943"/>
  <c r="AQ2943" s="1"/>
  <c r="X72"/>
  <c r="AC72"/>
  <c r="AQ72" s="1"/>
  <c r="X168"/>
  <c r="AC168"/>
  <c r="AQ168" s="1"/>
  <c r="Y168"/>
  <c r="AE168"/>
  <c r="AS168" s="1"/>
  <c r="X520"/>
  <c r="AC520"/>
  <c r="AQ520" s="1"/>
  <c r="Y648"/>
  <c r="AE648"/>
  <c r="AS648" s="1"/>
  <c r="X872"/>
  <c r="AC872"/>
  <c r="AQ872" s="1"/>
  <c r="Y1096"/>
  <c r="AE1096"/>
  <c r="AS1096" s="1"/>
  <c r="X1320"/>
  <c r="AC1320"/>
  <c r="AQ1320" s="1"/>
  <c r="Y1608"/>
  <c r="AE1608"/>
  <c r="AS1608" s="1"/>
  <c r="X1832"/>
  <c r="AC1832"/>
  <c r="AQ1832" s="1"/>
  <c r="Y2024"/>
  <c r="AE2024"/>
  <c r="AS2024" s="1"/>
  <c r="X2312"/>
  <c r="AC2312"/>
  <c r="AQ2312" s="1"/>
  <c r="Y2792"/>
  <c r="AE2792"/>
  <c r="AS2792" s="1"/>
  <c r="Y1316"/>
  <c r="AE1316"/>
  <c r="AS1316" s="1"/>
  <c r="X1668"/>
  <c r="AC1668"/>
  <c r="AQ1668" s="1"/>
  <c r="Y1924"/>
  <c r="AE1924"/>
  <c r="AS1924" s="1"/>
  <c r="X2180"/>
  <c r="AC2180"/>
  <c r="AQ2180" s="1"/>
  <c r="Y2308"/>
  <c r="AE2308"/>
  <c r="AS2308" s="1"/>
  <c r="X2564"/>
  <c r="AC2564"/>
  <c r="AQ2564" s="1"/>
  <c r="Y2820"/>
  <c r="AE2820"/>
  <c r="AS2820" s="1"/>
  <c r="X2682"/>
  <c r="AC2682"/>
  <c r="AQ2682" s="1"/>
  <c r="Y247"/>
  <c r="AE247"/>
  <c r="AS247" s="1"/>
  <c r="Y76"/>
  <c r="AE76"/>
  <c r="AS76" s="1"/>
  <c r="X172"/>
  <c r="AC172"/>
  <c r="AQ172" s="1"/>
  <c r="Y300"/>
  <c r="AE300"/>
  <c r="AS300" s="1"/>
  <c r="X556"/>
  <c r="AC556"/>
  <c r="AQ556" s="1"/>
  <c r="Y812"/>
  <c r="AE812"/>
  <c r="AS812" s="1"/>
  <c r="X1580"/>
  <c r="AC1580"/>
  <c r="AQ1580" s="1"/>
  <c r="Y2092"/>
  <c r="AE2092"/>
  <c r="AS2092" s="1"/>
  <c r="X2348"/>
  <c r="AC2348"/>
  <c r="AQ2348" s="1"/>
  <c r="Y1486"/>
  <c r="AE1486"/>
  <c r="AS1486" s="1"/>
  <c r="X1363"/>
  <c r="AC1363"/>
  <c r="AQ1363" s="1"/>
  <c r="Y703"/>
  <c r="AE703"/>
  <c r="AS703" s="1"/>
  <c r="X494"/>
  <c r="AC494"/>
  <c r="AQ494" s="1"/>
  <c r="Y194"/>
  <c r="AE194"/>
  <c r="AS194" s="1"/>
  <c r="X1410"/>
  <c r="AC1410"/>
  <c r="AQ1410" s="1"/>
  <c r="Y1410"/>
  <c r="AE1410"/>
  <c r="AS1410" s="1"/>
  <c r="X519"/>
  <c r="AC519"/>
  <c r="AQ519" s="1"/>
  <c r="Y1415"/>
  <c r="AE1415"/>
  <c r="AS1415" s="1"/>
  <c r="X14"/>
  <c r="AC14"/>
  <c r="AQ14" s="1"/>
  <c r="Y2446"/>
  <c r="AE2446"/>
  <c r="AS2446" s="1"/>
  <c r="X1234"/>
  <c r="AC1234"/>
  <c r="AQ1234" s="1"/>
  <c r="Y1234"/>
  <c r="AE1234"/>
  <c r="AS1234" s="1"/>
  <c r="X1383"/>
  <c r="AC1383"/>
  <c r="AQ1383" s="1"/>
  <c r="Y1470"/>
  <c r="AE1470"/>
  <c r="AS1470" s="1"/>
  <c r="X2542"/>
  <c r="AC2542"/>
  <c r="AQ2542" s="1"/>
  <c r="X82"/>
  <c r="AC82"/>
  <c r="AQ82" s="1"/>
  <c r="Y658"/>
  <c r="AE658"/>
  <c r="AS658" s="1"/>
  <c r="X551"/>
  <c r="AC551"/>
  <c r="AQ551" s="1"/>
  <c r="Y270"/>
  <c r="AE270"/>
  <c r="AS270" s="1"/>
  <c r="X106"/>
  <c r="AC106"/>
  <c r="AQ106" s="1"/>
  <c r="Y1002"/>
  <c r="AE1002"/>
  <c r="AS1002" s="1"/>
  <c r="X1239"/>
  <c r="AC1239"/>
  <c r="AQ1239" s="1"/>
  <c r="Y611"/>
  <c r="AE611"/>
  <c r="AS611" s="1"/>
  <c r="X1539"/>
  <c r="AC1539"/>
  <c r="AQ1539" s="1"/>
  <c r="Y2659"/>
  <c r="AE2659"/>
  <c r="AS2659" s="1"/>
  <c r="X991"/>
  <c r="AC991"/>
  <c r="AQ991" s="1"/>
  <c r="Y714"/>
  <c r="AE714"/>
  <c r="AS714" s="1"/>
  <c r="Y1454"/>
  <c r="AE1454"/>
  <c r="AS1454" s="1"/>
  <c r="X1923"/>
  <c r="AC1923"/>
  <c r="AQ1923" s="1"/>
  <c r="Y87"/>
  <c r="AE87"/>
  <c r="AS87" s="1"/>
  <c r="Y101"/>
  <c r="AE101"/>
  <c r="AS101" s="1"/>
  <c r="Y357"/>
  <c r="AE357"/>
  <c r="AS357" s="1"/>
  <c r="Y517"/>
  <c r="AE517"/>
  <c r="AS517" s="1"/>
  <c r="X901"/>
  <c r="AC901"/>
  <c r="AQ901" s="1"/>
  <c r="X257"/>
  <c r="AC257"/>
  <c r="AQ257" s="1"/>
  <c r="X1253"/>
  <c r="AC1253"/>
  <c r="AQ1253" s="1"/>
  <c r="Y1381"/>
  <c r="AE1381"/>
  <c r="AS1381" s="1"/>
  <c r="Y1509"/>
  <c r="AE1509"/>
  <c r="AS1509" s="1"/>
  <c r="X1765"/>
  <c r="AC1765"/>
  <c r="AQ1765" s="1"/>
  <c r="Y1893"/>
  <c r="AE1893"/>
  <c r="AS1893" s="1"/>
  <c r="Y2021"/>
  <c r="AE2021"/>
  <c r="AS2021" s="1"/>
  <c r="X2437"/>
  <c r="AC2437"/>
  <c r="AQ2437" s="1"/>
  <c r="Y2565"/>
  <c r="AE2565"/>
  <c r="AS2565" s="1"/>
  <c r="X2949"/>
  <c r="AC2949"/>
  <c r="AQ2949" s="1"/>
  <c r="Y90"/>
  <c r="AE90"/>
  <c r="AS90" s="1"/>
  <c r="X666"/>
  <c r="AC666"/>
  <c r="AQ666" s="1"/>
  <c r="X858"/>
  <c r="AC858"/>
  <c r="AQ858" s="1"/>
  <c r="Y1178"/>
  <c r="AE1178"/>
  <c r="AS1178" s="1"/>
  <c r="X2122"/>
  <c r="AC2122"/>
  <c r="AQ2122" s="1"/>
  <c r="Y1983"/>
  <c r="AE1983"/>
  <c r="AS1983" s="1"/>
  <c r="X2879"/>
  <c r="AC2879"/>
  <c r="AQ2879" s="1"/>
  <c r="X169"/>
  <c r="AC169"/>
  <c r="AQ169" s="1"/>
  <c r="Y233"/>
  <c r="AE233"/>
  <c r="AS233" s="1"/>
  <c r="Y521"/>
  <c r="AE521"/>
  <c r="AS521" s="1"/>
  <c r="X585"/>
  <c r="AC585"/>
  <c r="AQ585" s="1"/>
  <c r="Y57"/>
  <c r="AE57"/>
  <c r="AS57" s="1"/>
  <c r="Y313"/>
  <c r="AE313"/>
  <c r="AS313" s="1"/>
  <c r="Y377"/>
  <c r="AE377"/>
  <c r="AS377" s="1"/>
  <c r="Y569"/>
  <c r="AE569"/>
  <c r="AS569" s="1"/>
  <c r="Y633"/>
  <c r="AE633"/>
  <c r="AS633" s="1"/>
  <c r="Y825"/>
  <c r="AE825"/>
  <c r="AS825" s="1"/>
  <c r="Y889"/>
  <c r="AE889"/>
  <c r="AS889" s="1"/>
  <c r="Y1081"/>
  <c r="AE1081"/>
  <c r="AS1081" s="1"/>
  <c r="X870"/>
  <c r="AC870"/>
  <c r="AQ870" s="1"/>
  <c r="Y2134"/>
  <c r="AE2134"/>
  <c r="AS2134" s="1"/>
  <c r="X2646"/>
  <c r="AC2646"/>
  <c r="AQ2646" s="1"/>
  <c r="Y1683"/>
  <c r="AE1683"/>
  <c r="AS1683" s="1"/>
  <c r="X1939"/>
  <c r="AC1939"/>
  <c r="AQ1939" s="1"/>
  <c r="Y2195"/>
  <c r="AE2195"/>
  <c r="AS2195" s="1"/>
  <c r="X2451"/>
  <c r="AC2451"/>
  <c r="AQ2451" s="1"/>
  <c r="Y2707"/>
  <c r="AE2707"/>
  <c r="AS2707" s="1"/>
  <c r="X2963"/>
  <c r="AC2963"/>
  <c r="AQ2963" s="1"/>
  <c r="X2074"/>
  <c r="AC2074"/>
  <c r="AQ2074" s="1"/>
  <c r="Y2506"/>
  <c r="AE2506"/>
  <c r="AS2506" s="1"/>
  <c r="Y1286"/>
  <c r="AE1286"/>
  <c r="AS1286" s="1"/>
  <c r="X1790"/>
  <c r="AC1790"/>
  <c r="AQ1790" s="1"/>
  <c r="Y2302"/>
  <c r="AE2302"/>
  <c r="AS2302" s="1"/>
  <c r="X2814"/>
  <c r="AC2814"/>
  <c r="AQ2814" s="1"/>
  <c r="X785"/>
  <c r="AC785"/>
  <c r="AQ785" s="1"/>
  <c r="Y785"/>
  <c r="AE785"/>
  <c r="AS785" s="1"/>
  <c r="X1041"/>
  <c r="AC1041"/>
  <c r="AQ1041" s="1"/>
  <c r="Y1041"/>
  <c r="AE1041"/>
  <c r="AS1041" s="1"/>
  <c r="X1297"/>
  <c r="AC1297"/>
  <c r="AQ1297" s="1"/>
  <c r="Y1297"/>
  <c r="AE1297"/>
  <c r="AS1297" s="1"/>
  <c r="X1569"/>
  <c r="AC1569"/>
  <c r="AQ1569" s="1"/>
  <c r="X2049"/>
  <c r="AC2049"/>
  <c r="AQ2049" s="1"/>
  <c r="Y2049"/>
  <c r="AE2049"/>
  <c r="AS2049" s="1"/>
  <c r="Y1209"/>
  <c r="AE1209"/>
  <c r="AS1209" s="1"/>
  <c r="X1273"/>
  <c r="AC1273"/>
  <c r="AQ1273" s="1"/>
  <c r="Y1465"/>
  <c r="AE1465"/>
  <c r="AS1465" s="1"/>
  <c r="X1529"/>
  <c r="AC1529"/>
  <c r="AQ1529" s="1"/>
  <c r="Y1721"/>
  <c r="AE1721"/>
  <c r="AS1721" s="1"/>
  <c r="X1785"/>
  <c r="AC1785"/>
  <c r="AQ1785" s="1"/>
  <c r="Y1977"/>
  <c r="AE1977"/>
  <c r="AS1977" s="1"/>
  <c r="X2041"/>
  <c r="AC2041"/>
  <c r="AQ2041" s="1"/>
  <c r="X2297"/>
  <c r="AC2297"/>
  <c r="AQ2297" s="1"/>
  <c r="Y2361"/>
  <c r="AE2361"/>
  <c r="AS2361" s="1"/>
  <c r="X2553"/>
  <c r="AC2553"/>
  <c r="AQ2553" s="1"/>
  <c r="Y2617"/>
  <c r="AE2617"/>
  <c r="AS2617" s="1"/>
  <c r="X2809"/>
  <c r="AC2809"/>
  <c r="AQ2809" s="1"/>
  <c r="Y2873"/>
  <c r="AE2873"/>
  <c r="AS2873" s="1"/>
  <c r="X1666"/>
  <c r="AC1666"/>
  <c r="AQ1666" s="1"/>
  <c r="Y1666"/>
  <c r="AE1666"/>
  <c r="AS1666" s="1"/>
  <c r="X2538"/>
  <c r="AC2538"/>
  <c r="AQ2538" s="1"/>
  <c r="Y15"/>
  <c r="AE15"/>
  <c r="AS15" s="1"/>
  <c r="X2191"/>
  <c r="AC2191"/>
  <c r="AQ2191" s="1"/>
  <c r="Y102"/>
  <c r="AE102"/>
  <c r="AS102" s="1"/>
  <c r="X758"/>
  <c r="AC758"/>
  <c r="AQ758" s="1"/>
  <c r="Y1894"/>
  <c r="AE1894"/>
  <c r="AS1894" s="1"/>
  <c r="X2406"/>
  <c r="AC2406"/>
  <c r="AQ2406" s="1"/>
  <c r="Y2918"/>
  <c r="AE2918"/>
  <c r="AS2918" s="1"/>
  <c r="X219"/>
  <c r="AC219"/>
  <c r="AQ219" s="1"/>
  <c r="Y475"/>
  <c r="AE475"/>
  <c r="AS475" s="1"/>
  <c r="X731"/>
  <c r="AC731"/>
  <c r="AQ731" s="1"/>
  <c r="Y987"/>
  <c r="AE987"/>
  <c r="AS987" s="1"/>
  <c r="X1243"/>
  <c r="AC1243"/>
  <c r="AQ1243" s="1"/>
  <c r="Y1499"/>
  <c r="AE1499"/>
  <c r="AS1499" s="1"/>
  <c r="X1755"/>
  <c r="AC1755"/>
  <c r="AQ1755" s="1"/>
  <c r="Y2011"/>
  <c r="AE2011"/>
  <c r="AS2011" s="1"/>
  <c r="X2267"/>
  <c r="AC2267"/>
  <c r="AQ2267" s="1"/>
  <c r="Y2523"/>
  <c r="AE2523"/>
  <c r="AS2523" s="1"/>
  <c r="X2779"/>
  <c r="AC2779"/>
  <c r="AQ2779" s="1"/>
  <c r="Y1978"/>
  <c r="AE1978"/>
  <c r="AS1978" s="1"/>
  <c r="Y335"/>
  <c r="AE335"/>
  <c r="AS335" s="1"/>
  <c r="X975"/>
  <c r="AC975"/>
  <c r="AQ975" s="1"/>
  <c r="Y1615"/>
  <c r="AE1615"/>
  <c r="AS1615" s="1"/>
  <c r="X2119"/>
  <c r="AC2119"/>
  <c r="AQ2119" s="1"/>
  <c r="Y2631"/>
  <c r="AE2631"/>
  <c r="AS2631" s="1"/>
  <c r="X902"/>
  <c r="AC902"/>
  <c r="AQ902" s="1"/>
  <c r="Y1558"/>
  <c r="AE1558"/>
  <c r="AS1558" s="1"/>
  <c r="Y1537"/>
  <c r="AE1537"/>
  <c r="AS1537" s="1"/>
  <c r="X1969"/>
  <c r="AC1969"/>
  <c r="AQ1969" s="1"/>
  <c r="Y1969"/>
  <c r="AE1969"/>
  <c r="AS1969" s="1"/>
  <c r="X2289"/>
  <c r="AC2289"/>
  <c r="AQ2289" s="1"/>
  <c r="Y2353"/>
  <c r="AE2353"/>
  <c r="AS2353" s="1"/>
  <c r="Y2497"/>
  <c r="AE2497"/>
  <c r="AS2497" s="1"/>
  <c r="X2657"/>
  <c r="AC2657"/>
  <c r="AQ2657" s="1"/>
  <c r="X2993"/>
  <c r="AC2993"/>
  <c r="AQ2993" s="1"/>
  <c r="X1714"/>
  <c r="AC1714"/>
  <c r="AQ1714" s="1"/>
  <c r="Y1714"/>
  <c r="AE1714"/>
  <c r="AS1714" s="1"/>
  <c r="X2735"/>
  <c r="AC2735"/>
  <c r="AQ2735" s="1"/>
  <c r="Y1798"/>
  <c r="AE1798"/>
  <c r="AS1798" s="1"/>
  <c r="X2822"/>
  <c r="AC2822"/>
  <c r="AQ2822" s="1"/>
  <c r="Y395"/>
  <c r="AE395"/>
  <c r="AS395" s="1"/>
  <c r="X907"/>
  <c r="AC907"/>
  <c r="AQ907" s="1"/>
  <c r="Y1419"/>
  <c r="AE1419"/>
  <c r="AS1419" s="1"/>
  <c r="X1931"/>
  <c r="AC1931"/>
  <c r="AQ1931" s="1"/>
  <c r="Y2411"/>
  <c r="AE2411"/>
  <c r="AS2411" s="1"/>
  <c r="X2891"/>
  <c r="AC2891"/>
  <c r="AQ2891" s="1"/>
  <c r="X2170"/>
  <c r="AC2170"/>
  <c r="AQ2170" s="1"/>
  <c r="X2546"/>
  <c r="AC2546"/>
  <c r="AQ2546" s="1"/>
  <c r="Y2546"/>
  <c r="AE2546"/>
  <c r="AS2546" s="1"/>
  <c r="X1263"/>
  <c r="AC1263"/>
  <c r="AQ1263" s="1"/>
  <c r="Y2471"/>
  <c r="AE2471"/>
  <c r="AS2471" s="1"/>
  <c r="X1462"/>
  <c r="AC1462"/>
  <c r="AQ1462" s="1"/>
  <c r="X176"/>
  <c r="AC176"/>
  <c r="AQ176" s="1"/>
  <c r="Y240"/>
  <c r="AE240"/>
  <c r="AS240" s="1"/>
  <c r="Y432"/>
  <c r="AE432"/>
  <c r="AS432" s="1"/>
  <c r="X560"/>
  <c r="AC560"/>
  <c r="AQ560" s="1"/>
  <c r="Y688"/>
  <c r="AE688"/>
  <c r="AS688" s="1"/>
  <c r="X768"/>
  <c r="AC768"/>
  <c r="AQ768" s="1"/>
  <c r="X976"/>
  <c r="AC976"/>
  <c r="AQ976" s="1"/>
  <c r="X1072"/>
  <c r="AC1072"/>
  <c r="AQ1072" s="1"/>
  <c r="Y1424"/>
  <c r="AE1424"/>
  <c r="AS1424" s="1"/>
  <c r="X1424"/>
  <c r="AC1424"/>
  <c r="AQ1424" s="1"/>
  <c r="Y1936"/>
  <c r="AE1936"/>
  <c r="AS1936" s="1"/>
  <c r="X1936"/>
  <c r="AC1936"/>
  <c r="AQ1936" s="1"/>
  <c r="X2048"/>
  <c r="AC2048"/>
  <c r="AQ2048" s="1"/>
  <c r="Y2400"/>
  <c r="AE2400"/>
  <c r="AS2400" s="1"/>
  <c r="X2544"/>
  <c r="AC2544"/>
  <c r="AQ2544" s="1"/>
  <c r="Y2912"/>
  <c r="AE2912"/>
  <c r="AS2912" s="1"/>
  <c r="Y157"/>
  <c r="AE157"/>
  <c r="AS157" s="1"/>
  <c r="X2577"/>
  <c r="AC2577"/>
  <c r="AQ2577" s="1"/>
  <c r="Y2106"/>
  <c r="AE2106"/>
  <c r="AS2106" s="1"/>
  <c r="X534"/>
  <c r="AC534"/>
  <c r="AQ534" s="1"/>
  <c r="Y2118"/>
  <c r="AE2118"/>
  <c r="AS2118" s="1"/>
  <c r="X75"/>
  <c r="AC75"/>
  <c r="AQ75" s="1"/>
  <c r="Y619"/>
  <c r="AE619"/>
  <c r="AS619" s="1"/>
  <c r="X1163"/>
  <c r="AC1163"/>
  <c r="AQ1163" s="1"/>
  <c r="Y1675"/>
  <c r="AE1675"/>
  <c r="AS1675" s="1"/>
  <c r="X2155"/>
  <c r="AC2155"/>
  <c r="AQ2155" s="1"/>
  <c r="Y2763"/>
  <c r="AE2763"/>
  <c r="AS2763" s="1"/>
  <c r="Y623"/>
  <c r="AE623"/>
  <c r="AS623" s="1"/>
  <c r="X1895"/>
  <c r="AC1895"/>
  <c r="AQ1895" s="1"/>
  <c r="Y2983"/>
  <c r="AE2983"/>
  <c r="AS2983" s="1"/>
  <c r="Y1168"/>
  <c r="AE1168"/>
  <c r="AS1168" s="1"/>
  <c r="X1168"/>
  <c r="AC1168"/>
  <c r="AQ1168" s="1"/>
  <c r="Y1696"/>
  <c r="AE1696"/>
  <c r="AS1696" s="1"/>
  <c r="X1824"/>
  <c r="AC1824"/>
  <c r="AQ1824" s="1"/>
  <c r="Y2240"/>
  <c r="AE2240"/>
  <c r="AS2240" s="1"/>
  <c r="X2384"/>
  <c r="AC2384"/>
  <c r="AQ2384" s="1"/>
  <c r="Y2736"/>
  <c r="AE2736"/>
  <c r="AS2736" s="1"/>
  <c r="X2896"/>
  <c r="AC2896"/>
  <c r="AQ2896" s="1"/>
  <c r="Y48"/>
  <c r="AE48"/>
  <c r="AS48" s="1"/>
  <c r="X989"/>
  <c r="AC989"/>
  <c r="AQ989" s="1"/>
  <c r="X1133"/>
  <c r="AC1133"/>
  <c r="AQ1133" s="1"/>
  <c r="Y1261"/>
  <c r="AE1261"/>
  <c r="AS1261" s="1"/>
  <c r="Y1789"/>
  <c r="AE1789"/>
  <c r="AS1789" s="1"/>
  <c r="Y2189"/>
  <c r="AE2189"/>
  <c r="AS2189" s="1"/>
  <c r="Y2317"/>
  <c r="AE2317"/>
  <c r="AS2317" s="1"/>
  <c r="X2685"/>
  <c r="AC2685"/>
  <c r="AQ2685" s="1"/>
  <c r="Y2813"/>
  <c r="AE2813"/>
  <c r="AS2813" s="1"/>
  <c r="Y2271"/>
  <c r="AE2271"/>
  <c r="AS2271" s="1"/>
  <c r="X1206"/>
  <c r="AC1206"/>
  <c r="AQ1206" s="1"/>
  <c r="Y2742"/>
  <c r="AE2742"/>
  <c r="AS2742" s="1"/>
  <c r="Y342"/>
  <c r="AE342"/>
  <c r="AS342" s="1"/>
  <c r="X1950"/>
  <c r="AC1950"/>
  <c r="AQ1950" s="1"/>
  <c r="Y349"/>
  <c r="AE349"/>
  <c r="AS349" s="1"/>
  <c r="X477"/>
  <c r="AC477"/>
  <c r="AQ477" s="1"/>
  <c r="Y605"/>
  <c r="AE605"/>
  <c r="AS605" s="1"/>
  <c r="X813"/>
  <c r="AC813"/>
  <c r="AQ813" s="1"/>
  <c r="Y925"/>
  <c r="AE925"/>
  <c r="AS925" s="1"/>
  <c r="X1149"/>
  <c r="AC1149"/>
  <c r="AQ1149" s="1"/>
  <c r="Y1405"/>
  <c r="AE1405"/>
  <c r="AS1405" s="1"/>
  <c r="X1773"/>
  <c r="AC1773"/>
  <c r="AQ1773" s="1"/>
  <c r="Y1885"/>
  <c r="AE1885"/>
  <c r="AS1885" s="1"/>
  <c r="Y2029"/>
  <c r="AE2029"/>
  <c r="AS2029" s="1"/>
  <c r="X2269"/>
  <c r="AC2269"/>
  <c r="AQ2269" s="1"/>
  <c r="Y2397"/>
  <c r="AE2397"/>
  <c r="AS2397" s="1"/>
  <c r="X2797"/>
  <c r="AC2797"/>
  <c r="AQ2797" s="1"/>
  <c r="Y2925"/>
  <c r="AE2925"/>
  <c r="AS2925" s="1"/>
  <c r="X2079"/>
  <c r="AC2079"/>
  <c r="AQ2079" s="1"/>
  <c r="Y2911"/>
  <c r="AE2911"/>
  <c r="AS2911" s="1"/>
  <c r="X774"/>
  <c r="AC774"/>
  <c r="AQ774" s="1"/>
  <c r="Y2614"/>
  <c r="AE2614"/>
  <c r="AS2614" s="1"/>
  <c r="X2403"/>
  <c r="AC2403"/>
  <c r="AQ2403" s="1"/>
  <c r="Y2583"/>
  <c r="AE2583"/>
  <c r="AS2583" s="1"/>
  <c r="X1254"/>
  <c r="AC1254"/>
  <c r="AQ1254" s="1"/>
  <c r="Y2078"/>
  <c r="AE2078"/>
  <c r="AS2078" s="1"/>
  <c r="X2974"/>
  <c r="AC2974"/>
  <c r="AQ2974" s="1"/>
  <c r="X809"/>
  <c r="AC809"/>
  <c r="AQ809" s="1"/>
  <c r="Y873"/>
  <c r="AE873"/>
  <c r="AS873" s="1"/>
  <c r="X1065"/>
  <c r="AC1065"/>
  <c r="AQ1065" s="1"/>
  <c r="X678"/>
  <c r="AC678"/>
  <c r="AQ678" s="1"/>
  <c r="Y1942"/>
  <c r="AE1942"/>
  <c r="AS1942" s="1"/>
  <c r="X2454"/>
  <c r="AC2454"/>
  <c r="AQ2454" s="1"/>
  <c r="Y2966"/>
  <c r="AE2966"/>
  <c r="AS2966" s="1"/>
  <c r="X1843"/>
  <c r="AC1843"/>
  <c r="AQ1843" s="1"/>
  <c r="Y2099"/>
  <c r="AE2099"/>
  <c r="AS2099" s="1"/>
  <c r="X2355"/>
  <c r="AC2355"/>
  <c r="AQ2355" s="1"/>
  <c r="Y2611"/>
  <c r="AE2611"/>
  <c r="AS2611" s="1"/>
  <c r="X2867"/>
  <c r="AC2867"/>
  <c r="AQ2867" s="1"/>
  <c r="X2130"/>
  <c r="AC2130"/>
  <c r="AQ2130" s="1"/>
  <c r="Y2130"/>
  <c r="AE2130"/>
  <c r="AS2130" s="1"/>
  <c r="Y1222"/>
  <c r="AE1222"/>
  <c r="AS1222" s="1"/>
  <c r="X1734"/>
  <c r="AC1734"/>
  <c r="AQ1734" s="1"/>
  <c r="Y2238"/>
  <c r="AE2238"/>
  <c r="AS2238" s="1"/>
  <c r="X2750"/>
  <c r="AC2750"/>
  <c r="AQ2750" s="1"/>
  <c r="X769"/>
  <c r="AC769"/>
  <c r="AQ769" s="1"/>
  <c r="Y833"/>
  <c r="AE833"/>
  <c r="AS833" s="1"/>
  <c r="X1025"/>
  <c r="AC1025"/>
  <c r="AQ1025" s="1"/>
  <c r="Y1089"/>
  <c r="AE1089"/>
  <c r="AS1089" s="1"/>
  <c r="X1281"/>
  <c r="AC1281"/>
  <c r="AQ1281" s="1"/>
  <c r="Y1345"/>
  <c r="AE1345"/>
  <c r="AS1345" s="1"/>
  <c r="X1553"/>
  <c r="AC1553"/>
  <c r="AQ1553" s="1"/>
  <c r="Y1553"/>
  <c r="AE1553"/>
  <c r="AS1553" s="1"/>
  <c r="X2017"/>
  <c r="AC2017"/>
  <c r="AQ2017" s="1"/>
  <c r="X1257"/>
  <c r="AC1257"/>
  <c r="AQ1257" s="1"/>
  <c r="Y1321"/>
  <c r="AE1321"/>
  <c r="AS1321" s="1"/>
  <c r="X1513"/>
  <c r="AC1513"/>
  <c r="AQ1513" s="1"/>
  <c r="Y1577"/>
  <c r="AE1577"/>
  <c r="AS1577" s="1"/>
  <c r="X1769"/>
  <c r="AC1769"/>
  <c r="AQ1769" s="1"/>
  <c r="Y1833"/>
  <c r="AE1833"/>
  <c r="AS1833" s="1"/>
  <c r="X2025"/>
  <c r="AC2025"/>
  <c r="AQ2025" s="1"/>
  <c r="Y2025"/>
  <c r="AE2025"/>
  <c r="AS2025" s="1"/>
  <c r="X2281"/>
  <c r="AC2281"/>
  <c r="AQ2281" s="1"/>
  <c r="Y2345"/>
  <c r="AE2345"/>
  <c r="AS2345" s="1"/>
  <c r="X2537"/>
  <c r="AC2537"/>
  <c r="AQ2537" s="1"/>
  <c r="Y2601"/>
  <c r="AE2601"/>
  <c r="AS2601" s="1"/>
  <c r="X2793"/>
  <c r="AC2793"/>
  <c r="AQ2793" s="1"/>
  <c r="Y2857"/>
  <c r="AE2857"/>
  <c r="AS2857" s="1"/>
  <c r="Y2138"/>
  <c r="AE2138"/>
  <c r="AS2138" s="1"/>
  <c r="X79"/>
  <c r="AC79"/>
  <c r="AQ79" s="1"/>
  <c r="Y2255"/>
  <c r="AE2255"/>
  <c r="AS2255" s="1"/>
  <c r="X38"/>
  <c r="AC38"/>
  <c r="AQ38" s="1"/>
  <c r="Y694"/>
  <c r="AE694"/>
  <c r="AS694" s="1"/>
  <c r="X88"/>
  <c r="AC88"/>
  <c r="AQ88" s="1"/>
  <c r="X280"/>
  <c r="AC280"/>
  <c r="AQ280" s="1"/>
  <c r="Y344"/>
  <c r="AE344"/>
  <c r="AS344" s="1"/>
  <c r="X472"/>
  <c r="AC472"/>
  <c r="AQ472" s="1"/>
  <c r="Y600"/>
  <c r="AE600"/>
  <c r="AS600" s="1"/>
  <c r="X728"/>
  <c r="AC728"/>
  <c r="AQ728" s="1"/>
  <c r="X792"/>
  <c r="AC792"/>
  <c r="AQ792" s="1"/>
  <c r="Y920"/>
  <c r="AE920"/>
  <c r="AS920" s="1"/>
  <c r="X1048"/>
  <c r="AC1048"/>
  <c r="AQ1048" s="1"/>
  <c r="Y1176"/>
  <c r="AE1176"/>
  <c r="AS1176" s="1"/>
  <c r="X1304"/>
  <c r="AC1304"/>
  <c r="AQ1304" s="1"/>
  <c r="Y1432"/>
  <c r="AE1432"/>
  <c r="AS1432" s="1"/>
  <c r="X1560"/>
  <c r="AC1560"/>
  <c r="AQ1560" s="1"/>
  <c r="Y1688"/>
  <c r="AE1688"/>
  <c r="AS1688" s="1"/>
  <c r="X1816"/>
  <c r="AC1816"/>
  <c r="AQ1816" s="1"/>
  <c r="Y1944"/>
  <c r="AE1944"/>
  <c r="AS1944" s="1"/>
  <c r="X2072"/>
  <c r="AC2072"/>
  <c r="AQ2072" s="1"/>
  <c r="Y2200"/>
  <c r="AE2200"/>
  <c r="AS2200" s="1"/>
  <c r="Y2328"/>
  <c r="AE2328"/>
  <c r="AS2328" s="1"/>
  <c r="X2392"/>
  <c r="AC2392"/>
  <c r="AQ2392" s="1"/>
  <c r="Y2584"/>
  <c r="AE2584"/>
  <c r="AS2584" s="1"/>
  <c r="X2648"/>
  <c r="AC2648"/>
  <c r="AQ2648" s="1"/>
  <c r="Y2840"/>
  <c r="AE2840"/>
  <c r="AS2840" s="1"/>
  <c r="Y20"/>
  <c r="AE20"/>
  <c r="AS20" s="1"/>
  <c r="Y276"/>
  <c r="AE276"/>
  <c r="AS276" s="1"/>
  <c r="X468"/>
  <c r="AC468"/>
  <c r="AQ468" s="1"/>
  <c r="Y532"/>
  <c r="AE532"/>
  <c r="AS532" s="1"/>
  <c r="X724"/>
  <c r="AC724"/>
  <c r="AQ724" s="1"/>
  <c r="Y788"/>
  <c r="AE788"/>
  <c r="AS788" s="1"/>
  <c r="X916"/>
  <c r="AC916"/>
  <c r="AQ916" s="1"/>
  <c r="Y1044"/>
  <c r="AE1044"/>
  <c r="AS1044" s="1"/>
  <c r="X1172"/>
  <c r="AC1172"/>
  <c r="AQ1172" s="1"/>
  <c r="Y1300"/>
  <c r="AE1300"/>
  <c r="AS1300" s="1"/>
  <c r="X1428"/>
  <c r="AC1428"/>
  <c r="AQ1428" s="1"/>
  <c r="Y1556"/>
  <c r="AE1556"/>
  <c r="AS1556" s="1"/>
  <c r="X1684"/>
  <c r="AC1684"/>
  <c r="AQ1684" s="1"/>
  <c r="Y1812"/>
  <c r="AE1812"/>
  <c r="AS1812" s="1"/>
  <c r="X1940"/>
  <c r="AC1940"/>
  <c r="AQ1940" s="1"/>
  <c r="Y2068"/>
  <c r="AE2068"/>
  <c r="AS2068" s="1"/>
  <c r="X2196"/>
  <c r="AC2196"/>
  <c r="AQ2196" s="1"/>
  <c r="Y2324"/>
  <c r="AE2324"/>
  <c r="AS2324" s="1"/>
  <c r="X2388"/>
  <c r="AC2388"/>
  <c r="AQ2388" s="1"/>
  <c r="Y2580"/>
  <c r="AE2580"/>
  <c r="AS2580" s="1"/>
  <c r="X2644"/>
  <c r="AC2644"/>
  <c r="AQ2644" s="1"/>
  <c r="Y2836"/>
  <c r="AE2836"/>
  <c r="AS2836" s="1"/>
  <c r="X2900"/>
  <c r="AC2900"/>
  <c r="AQ2900" s="1"/>
  <c r="Y1050"/>
  <c r="AE1050"/>
  <c r="AS1050" s="1"/>
  <c r="X1818"/>
  <c r="AC1818"/>
  <c r="AQ1818" s="1"/>
  <c r="Y63"/>
  <c r="AE63"/>
  <c r="AS63" s="1"/>
  <c r="X567"/>
  <c r="AC567"/>
  <c r="AQ567" s="1"/>
  <c r="X124"/>
  <c r="AC124"/>
  <c r="AQ124" s="1"/>
  <c r="X188"/>
  <c r="AC188"/>
  <c r="AQ188" s="1"/>
  <c r="Y316"/>
  <c r="AE316"/>
  <c r="AS316" s="1"/>
  <c r="X444"/>
  <c r="AC444"/>
  <c r="AQ444" s="1"/>
  <c r="X1097"/>
  <c r="AC1097"/>
  <c r="AQ1097" s="1"/>
  <c r="X806"/>
  <c r="AC806"/>
  <c r="AQ806" s="1"/>
  <c r="Y1651"/>
  <c r="AE1651"/>
  <c r="AS1651" s="1"/>
  <c r="Y2675"/>
  <c r="AE2675"/>
  <c r="AS2675" s="1"/>
  <c r="Y2554"/>
  <c r="AE2554"/>
  <c r="AS2554" s="1"/>
  <c r="X2878"/>
  <c r="AC2878"/>
  <c r="AQ2878" s="1"/>
  <c r="X801"/>
  <c r="AC801"/>
  <c r="AQ801" s="1"/>
  <c r="X1057"/>
  <c r="AC1057"/>
  <c r="AQ1057" s="1"/>
  <c r="Y1185"/>
  <c r="AE1185"/>
  <c r="AS1185" s="1"/>
  <c r="Y1505"/>
  <c r="AE1505"/>
  <c r="AS1505" s="1"/>
  <c r="Y1585"/>
  <c r="AE1585"/>
  <c r="AS1585" s="1"/>
  <c r="X32"/>
  <c r="AC32"/>
  <c r="AQ32" s="1"/>
  <c r="X1545"/>
  <c r="AC1545"/>
  <c r="AQ1545" s="1"/>
  <c r="Y1865"/>
  <c r="AE1865"/>
  <c r="AS1865" s="1"/>
  <c r="Y2377"/>
  <c r="AE2377"/>
  <c r="AS2377" s="1"/>
  <c r="X2825"/>
  <c r="AC2825"/>
  <c r="AQ2825" s="1"/>
  <c r="Y2618"/>
  <c r="AE2618"/>
  <c r="AS2618" s="1"/>
  <c r="X166"/>
  <c r="AC166"/>
  <c r="AQ166" s="1"/>
  <c r="X184"/>
  <c r="AC184"/>
  <c r="AQ184" s="1"/>
  <c r="Y376"/>
  <c r="AE376"/>
  <c r="AS376" s="1"/>
  <c r="Y632"/>
  <c r="AE632"/>
  <c r="AS632" s="1"/>
  <c r="X1080"/>
  <c r="AC1080"/>
  <c r="AQ1080" s="1"/>
  <c r="X2680"/>
  <c r="AC2680"/>
  <c r="AQ2680" s="1"/>
  <c r="X2872"/>
  <c r="AC2872"/>
  <c r="AQ2872" s="1"/>
  <c r="Y52"/>
  <c r="AE52"/>
  <c r="AS52" s="1"/>
  <c r="Y308"/>
  <c r="AE308"/>
  <c r="AS308" s="1"/>
  <c r="Y564"/>
  <c r="AE564"/>
  <c r="AS564" s="1"/>
  <c r="Y1076"/>
  <c r="AE1076"/>
  <c r="AS1076" s="1"/>
  <c r="X1460"/>
  <c r="AC1460"/>
  <c r="AQ1460" s="1"/>
  <c r="Y1588"/>
  <c r="AE1588"/>
  <c r="AS1588" s="1"/>
  <c r="Y2612"/>
  <c r="AE2612"/>
  <c r="AS2612" s="1"/>
  <c r="X2932"/>
  <c r="AC2932"/>
  <c r="AQ2932" s="1"/>
  <c r="Y1114"/>
  <c r="AE1114"/>
  <c r="AS1114" s="1"/>
  <c r="Y28"/>
  <c r="AE28"/>
  <c r="AS28" s="1"/>
  <c r="X284"/>
  <c r="AC284"/>
  <c r="AQ284" s="1"/>
  <c r="Y284"/>
  <c r="AE284"/>
  <c r="AS284" s="1"/>
  <c r="X668"/>
  <c r="AC668"/>
  <c r="AQ668" s="1"/>
  <c r="X924"/>
  <c r="AC924"/>
  <c r="AQ924" s="1"/>
  <c r="Y1052"/>
  <c r="AE1052"/>
  <c r="AS1052" s="1"/>
  <c r="X1436"/>
  <c r="AC1436"/>
  <c r="AQ1436" s="1"/>
  <c r="Y2076"/>
  <c r="AE2076"/>
  <c r="AS2076" s="1"/>
  <c r="Y2332"/>
  <c r="AE2332"/>
  <c r="AS2332" s="1"/>
  <c r="X2716"/>
  <c r="AC2716"/>
  <c r="AQ2716" s="1"/>
  <c r="Y2844"/>
  <c r="AE2844"/>
  <c r="AS2844" s="1"/>
  <c r="Y1830"/>
  <c r="AE1830"/>
  <c r="AS1830" s="1"/>
  <c r="Y443"/>
  <c r="AE443"/>
  <c r="AS443" s="1"/>
  <c r="Y955"/>
  <c r="AE955"/>
  <c r="AS955" s="1"/>
  <c r="X1723"/>
  <c r="AC1723"/>
  <c r="AQ1723" s="1"/>
  <c r="X2235"/>
  <c r="AC2235"/>
  <c r="AQ2235" s="1"/>
  <c r="Y2491"/>
  <c r="AE2491"/>
  <c r="AS2491" s="1"/>
  <c r="X2570"/>
  <c r="AC2570"/>
  <c r="AQ2570" s="1"/>
  <c r="Y527"/>
  <c r="AE527"/>
  <c r="AS527" s="1"/>
  <c r="X2311"/>
  <c r="AC2311"/>
  <c r="AQ2311" s="1"/>
  <c r="X1094"/>
  <c r="AC1094"/>
  <c r="AQ1094" s="1"/>
  <c r="Y1622"/>
  <c r="AE1622"/>
  <c r="AS1622" s="1"/>
  <c r="X2545"/>
  <c r="AC2545"/>
  <c r="AQ2545" s="1"/>
  <c r="Y2721"/>
  <c r="AE2721"/>
  <c r="AS2721" s="1"/>
  <c r="Y1778"/>
  <c r="AE1778"/>
  <c r="AS1778" s="1"/>
  <c r="Y2607"/>
  <c r="AE2607"/>
  <c r="AS2607" s="1"/>
  <c r="Y2502"/>
  <c r="AE2502"/>
  <c r="AS2502" s="1"/>
  <c r="X1227"/>
  <c r="AC1227"/>
  <c r="AQ1227" s="1"/>
  <c r="X2251"/>
  <c r="AC2251"/>
  <c r="AQ2251" s="1"/>
  <c r="Y2667"/>
  <c r="AE2667"/>
  <c r="AS2667" s="1"/>
  <c r="Y608"/>
  <c r="AE608"/>
  <c r="AS608" s="1"/>
  <c r="Y1280"/>
  <c r="AE1280"/>
  <c r="AS1280" s="1"/>
  <c r="Y1776"/>
  <c r="AE1776"/>
  <c r="AS1776" s="1"/>
  <c r="Y2128"/>
  <c r="AE2128"/>
  <c r="AS2128" s="1"/>
  <c r="X2368"/>
  <c r="AC2368"/>
  <c r="AQ2368" s="1"/>
  <c r="X2880"/>
  <c r="AC2880"/>
  <c r="AQ2880" s="1"/>
  <c r="X1746"/>
  <c r="AC1746"/>
  <c r="AQ1746" s="1"/>
  <c r="X2351"/>
  <c r="AC2351"/>
  <c r="AQ2351" s="1"/>
  <c r="Y662"/>
  <c r="AE662"/>
  <c r="AS662" s="1"/>
  <c r="Y1195"/>
  <c r="AE1195"/>
  <c r="AS1195" s="1"/>
  <c r="X2795"/>
  <c r="AC2795"/>
  <c r="AQ2795" s="1"/>
  <c r="Y2490"/>
  <c r="AE2490"/>
  <c r="AS2490" s="1"/>
  <c r="Y928"/>
  <c r="AE928"/>
  <c r="AS928" s="1"/>
  <c r="Y1536"/>
  <c r="AE1536"/>
  <c r="AS1536" s="1"/>
  <c r="Y2576"/>
  <c r="AE2576"/>
  <c r="AS2576" s="1"/>
  <c r="X13"/>
  <c r="AC13"/>
  <c r="AQ13" s="1"/>
  <c r="X285"/>
  <c r="AC285"/>
  <c r="AQ285" s="1"/>
  <c r="X2013"/>
  <c r="AC2013"/>
  <c r="AQ2013" s="1"/>
  <c r="X2541"/>
  <c r="AC2541"/>
  <c r="AQ2541" s="1"/>
  <c r="X2962"/>
  <c r="AC2962"/>
  <c r="AQ2962" s="1"/>
  <c r="Y2962"/>
  <c r="AE2962"/>
  <c r="AS2962" s="1"/>
  <c r="Y838"/>
  <c r="AE838"/>
  <c r="AS838" s="1"/>
  <c r="Y2782"/>
  <c r="AE2782"/>
  <c r="AS2782" s="1"/>
  <c r="X557"/>
  <c r="AC557"/>
  <c r="AQ557" s="1"/>
  <c r="Y1309"/>
  <c r="AE1309"/>
  <c r="AS1309" s="1"/>
  <c r="Y1677"/>
  <c r="AE1677"/>
  <c r="AS1677" s="1"/>
  <c r="X2061"/>
  <c r="AC2061"/>
  <c r="AQ2061" s="1"/>
  <c r="X2701"/>
  <c r="AC2701"/>
  <c r="AQ2701" s="1"/>
  <c r="X2399"/>
  <c r="AC2399"/>
  <c r="AQ2399" s="1"/>
  <c r="Y2870"/>
  <c r="AE2870"/>
  <c r="AS2870" s="1"/>
  <c r="X1422"/>
  <c r="AC1422"/>
  <c r="AQ1422" s="1"/>
  <c r="Y115"/>
  <c r="AE115"/>
  <c r="AS115" s="1"/>
  <c r="Y627"/>
  <c r="AE627"/>
  <c r="AS627" s="1"/>
  <c r="X1395"/>
  <c r="AC1395"/>
  <c r="AQ1395" s="1"/>
  <c r="Y2346"/>
  <c r="AE2346"/>
  <c r="AS2346" s="1"/>
  <c r="Y767"/>
  <c r="AE767"/>
  <c r="AS767" s="1"/>
  <c r="Y558"/>
  <c r="AE558"/>
  <c r="AS558" s="1"/>
  <c r="Y482"/>
  <c r="AE482"/>
  <c r="AS482" s="1"/>
  <c r="X994"/>
  <c r="AC994"/>
  <c r="AQ994" s="1"/>
  <c r="Y994"/>
  <c r="AE994"/>
  <c r="AS994" s="1"/>
  <c r="Y2383"/>
  <c r="AE2383"/>
  <c r="AS2383" s="1"/>
  <c r="X2890"/>
  <c r="AC2890"/>
  <c r="AQ2890" s="1"/>
  <c r="Y911"/>
  <c r="AE911"/>
  <c r="AS911" s="1"/>
  <c r="Y2382"/>
  <c r="AE2382"/>
  <c r="AS2382" s="1"/>
  <c r="Y402"/>
  <c r="AE402"/>
  <c r="AS402" s="1"/>
  <c r="Y1298"/>
  <c r="AE1298"/>
  <c r="AS1298" s="1"/>
  <c r="X2799"/>
  <c r="AC2799"/>
  <c r="AQ2799" s="1"/>
  <c r="X1838"/>
  <c r="AC1838"/>
  <c r="AQ1838" s="1"/>
  <c r="Y2670"/>
  <c r="AE2670"/>
  <c r="AS2670" s="1"/>
  <c r="X594"/>
  <c r="AC594"/>
  <c r="AQ594" s="1"/>
  <c r="Y914"/>
  <c r="AE914"/>
  <c r="AS914" s="1"/>
  <c r="X1514"/>
  <c r="AC1514"/>
  <c r="AQ1514" s="1"/>
  <c r="Y2019"/>
  <c r="AE2019"/>
  <c r="AS2019" s="1"/>
  <c r="Y74"/>
  <c r="AE74"/>
  <c r="AS74" s="1"/>
  <c r="X874"/>
  <c r="AC874"/>
  <c r="AQ874" s="1"/>
  <c r="X291"/>
  <c r="AC291"/>
  <c r="AQ291" s="1"/>
  <c r="Y771"/>
  <c r="AE771"/>
  <c r="AS771" s="1"/>
  <c r="X718"/>
  <c r="AC718"/>
  <c r="AQ718" s="1"/>
  <c r="Y574"/>
  <c r="AE574"/>
  <c r="AS574" s="1"/>
  <c r="Y1111"/>
  <c r="AE1111"/>
  <c r="AS1111" s="1"/>
  <c r="Y1100"/>
  <c r="AE1100"/>
  <c r="AS1100" s="1"/>
  <c r="X1868"/>
  <c r="AC1868"/>
  <c r="AQ1868" s="1"/>
  <c r="Y2124"/>
  <c r="AE2124"/>
  <c r="AS2124" s="1"/>
  <c r="X990"/>
  <c r="AC990"/>
  <c r="AQ990" s="1"/>
  <c r="Y403"/>
  <c r="AE403"/>
  <c r="AS403" s="1"/>
  <c r="X1090"/>
  <c r="AC1090"/>
  <c r="AQ1090" s="1"/>
  <c r="Y1090"/>
  <c r="AE1090"/>
  <c r="AS1090" s="1"/>
  <c r="Y1047"/>
  <c r="AE1047"/>
  <c r="AS1047" s="1"/>
  <c r="X981"/>
  <c r="AC981"/>
  <c r="AQ981" s="1"/>
  <c r="X516"/>
  <c r="AC516"/>
  <c r="AQ516" s="1"/>
  <c r="X772"/>
  <c r="AC772"/>
  <c r="AQ772" s="1"/>
  <c r="X1525"/>
  <c r="AC1525"/>
  <c r="AQ1525" s="1"/>
  <c r="X2421"/>
  <c r="AC2421"/>
  <c r="AQ2421" s="1"/>
  <c r="Y378"/>
  <c r="AE378"/>
  <c r="AS378" s="1"/>
  <c r="Y1530"/>
  <c r="AE1530"/>
  <c r="AS1530" s="1"/>
  <c r="Y424"/>
  <c r="AE424"/>
  <c r="AS424" s="1"/>
  <c r="X1288"/>
  <c r="AC1288"/>
  <c r="AQ1288" s="1"/>
  <c r="X1800"/>
  <c r="AC1800"/>
  <c r="AQ1800" s="1"/>
  <c r="Y2216"/>
  <c r="AE2216"/>
  <c r="AS2216" s="1"/>
  <c r="Y2632"/>
  <c r="AE2632"/>
  <c r="AS2632" s="1"/>
  <c r="Y2984"/>
  <c r="AE2984"/>
  <c r="AS2984" s="1"/>
  <c r="X1892"/>
  <c r="AC1892"/>
  <c r="AQ1892" s="1"/>
  <c r="Y2148"/>
  <c r="AE2148"/>
  <c r="AS2148" s="1"/>
  <c r="Y375"/>
  <c r="AE375"/>
  <c r="AS375" s="1"/>
  <c r="Y332"/>
  <c r="AE332"/>
  <c r="AS332" s="1"/>
  <c r="X2186"/>
  <c r="AC2186"/>
  <c r="AQ2186" s="1"/>
  <c r="Y578"/>
  <c r="AE578"/>
  <c r="AS578" s="1"/>
  <c r="Y2575"/>
  <c r="AE2575"/>
  <c r="AS2575" s="1"/>
  <c r="Y466"/>
  <c r="AE466"/>
  <c r="AS466" s="1"/>
  <c r="Y983"/>
  <c r="AE983"/>
  <c r="AS983" s="1"/>
  <c r="Y1955"/>
  <c r="AE1955"/>
  <c r="AS1955" s="1"/>
  <c r="Y99"/>
  <c r="AE99"/>
  <c r="AS99" s="1"/>
  <c r="X2314"/>
  <c r="AC2314"/>
  <c r="AQ2314" s="1"/>
  <c r="X133"/>
  <c r="AC133"/>
  <c r="AQ133" s="1"/>
  <c r="Y485"/>
  <c r="AE485"/>
  <c r="AS485" s="1"/>
  <c r="X741"/>
  <c r="AC741"/>
  <c r="AQ741" s="1"/>
  <c r="Y225"/>
  <c r="AE225"/>
  <c r="AS225" s="1"/>
  <c r="X1669"/>
  <c r="AC1669"/>
  <c r="AQ1669" s="1"/>
  <c r="Y2149"/>
  <c r="AE2149"/>
  <c r="AS2149" s="1"/>
  <c r="Y2277"/>
  <c r="AE2277"/>
  <c r="AS2277" s="1"/>
  <c r="Y922"/>
  <c r="AE922"/>
  <c r="AS922" s="1"/>
  <c r="X137"/>
  <c r="AC137"/>
  <c r="AQ137" s="1"/>
  <c r="X53"/>
  <c r="AC53"/>
  <c r="AQ53" s="1"/>
  <c r="X437"/>
  <c r="AC437"/>
  <c r="AQ437" s="1"/>
  <c r="Y565"/>
  <c r="AE565"/>
  <c r="AS565" s="1"/>
  <c r="X757"/>
  <c r="AC757"/>
  <c r="AQ757" s="1"/>
  <c r="Y356"/>
  <c r="AE356"/>
  <c r="AS356" s="1"/>
  <c r="Y145"/>
  <c r="AE145"/>
  <c r="AS145" s="1"/>
  <c r="Y2197"/>
  <c r="AE2197"/>
  <c r="AS2197" s="1"/>
  <c r="X2581"/>
  <c r="AC2581"/>
  <c r="AQ2581" s="1"/>
  <c r="X2965"/>
  <c r="AC2965"/>
  <c r="AQ2965" s="1"/>
  <c r="X1858"/>
  <c r="AC1858"/>
  <c r="AQ1858" s="1"/>
  <c r="X2303"/>
  <c r="AC2303"/>
  <c r="AQ2303" s="1"/>
  <c r="Y392"/>
  <c r="AE392"/>
  <c r="AS392" s="1"/>
  <c r="X1096"/>
  <c r="AC1096"/>
  <c r="AQ1096" s="1"/>
  <c r="Y1320"/>
  <c r="AE1320"/>
  <c r="AS1320" s="1"/>
  <c r="X2024"/>
  <c r="AC2024"/>
  <c r="AQ2024" s="1"/>
  <c r="Y2504"/>
  <c r="AE2504"/>
  <c r="AS2504" s="1"/>
  <c r="Y2952"/>
  <c r="AE2952"/>
  <c r="AS2952" s="1"/>
  <c r="X1924"/>
  <c r="AC1924"/>
  <c r="AQ1924" s="1"/>
  <c r="Y2180"/>
  <c r="AE2180"/>
  <c r="AS2180" s="1"/>
  <c r="X2820"/>
  <c r="AC2820"/>
  <c r="AQ2820" s="1"/>
  <c r="X247"/>
  <c r="AC247"/>
  <c r="AQ247" s="1"/>
  <c r="X812"/>
  <c r="AC812"/>
  <c r="AQ812" s="1"/>
  <c r="Y1580"/>
  <c r="AE1580"/>
  <c r="AS1580" s="1"/>
  <c r="Y2668"/>
  <c r="AE2668"/>
  <c r="AS2668" s="1"/>
  <c r="Y642"/>
  <c r="AE642"/>
  <c r="AS642" s="1"/>
  <c r="X2858"/>
  <c r="AC2858"/>
  <c r="AQ2858" s="1"/>
  <c r="X2446"/>
  <c r="AC2446"/>
  <c r="AQ2446" s="1"/>
  <c r="Y338"/>
  <c r="AE338"/>
  <c r="AS338" s="1"/>
  <c r="X1470"/>
  <c r="AC1470"/>
  <c r="AQ1470" s="1"/>
  <c r="Y2542"/>
  <c r="AE2542"/>
  <c r="AS2542" s="1"/>
  <c r="X270"/>
  <c r="AC270"/>
  <c r="AQ270" s="1"/>
  <c r="X1546"/>
  <c r="AC1546"/>
  <c r="AQ1546" s="1"/>
  <c r="X611"/>
  <c r="AC611"/>
  <c r="AQ611" s="1"/>
  <c r="Y991"/>
  <c r="AE991"/>
  <c r="AS991" s="1"/>
  <c r="X1162"/>
  <c r="AC1162"/>
  <c r="AQ1162" s="1"/>
  <c r="X1454"/>
  <c r="AC1454"/>
  <c r="AQ1454" s="1"/>
  <c r="Y1923"/>
  <c r="AE1923"/>
  <c r="AS1923" s="1"/>
  <c r="Y229"/>
  <c r="AE229"/>
  <c r="AS229" s="1"/>
  <c r="X229"/>
  <c r="AC229"/>
  <c r="AQ229" s="1"/>
  <c r="Y773"/>
  <c r="AE773"/>
  <c r="AS773" s="1"/>
  <c r="Y513"/>
  <c r="AE513"/>
  <c r="AS513" s="1"/>
  <c r="Y1253"/>
  <c r="AE1253"/>
  <c r="AS1253" s="1"/>
  <c r="X1509"/>
  <c r="AC1509"/>
  <c r="AQ1509" s="1"/>
  <c r="Y2821"/>
  <c r="AE2821"/>
  <c r="AS2821" s="1"/>
  <c r="X1690"/>
  <c r="AC1690"/>
  <c r="AQ1690" s="1"/>
  <c r="Y2122"/>
  <c r="AE2122"/>
  <c r="AS2122" s="1"/>
  <c r="X297"/>
  <c r="AC297"/>
  <c r="AQ297" s="1"/>
  <c r="Y393"/>
  <c r="AE393"/>
  <c r="AS393" s="1"/>
  <c r="X57"/>
  <c r="AC57"/>
  <c r="AQ57" s="1"/>
  <c r="X249"/>
  <c r="AC249"/>
  <c r="AQ249" s="1"/>
  <c r="Y505"/>
  <c r="AE505"/>
  <c r="AS505" s="1"/>
  <c r="X2302"/>
  <c r="AC2302"/>
  <c r="AQ2302" s="1"/>
  <c r="X2776"/>
  <c r="AC2776"/>
  <c r="AQ2776" s="1"/>
  <c r="X2968"/>
  <c r="AC2968"/>
  <c r="AQ2968" s="1"/>
  <c r="X340"/>
  <c r="AC340"/>
  <c r="AQ340" s="1"/>
  <c r="Y404"/>
  <c r="AE404"/>
  <c r="AS404" s="1"/>
  <c r="Y660"/>
  <c r="AE660"/>
  <c r="AS660" s="1"/>
  <c r="Y916"/>
  <c r="AE916"/>
  <c r="AS916" s="1"/>
  <c r="X1300"/>
  <c r="AC1300"/>
  <c r="AQ1300" s="1"/>
  <c r="X1556"/>
  <c r="AC1556"/>
  <c r="AQ1556" s="1"/>
  <c r="Y1684"/>
  <c r="AE1684"/>
  <c r="AS1684" s="1"/>
  <c r="Y2452"/>
  <c r="AE2452"/>
  <c r="AS2452" s="1"/>
  <c r="X2772"/>
  <c r="AC2772"/>
  <c r="AQ2772" s="1"/>
  <c r="Y2964"/>
  <c r="AE2964"/>
  <c r="AS2964" s="1"/>
  <c r="X1434"/>
  <c r="AC1434"/>
  <c r="AQ1434" s="1"/>
  <c r="Y1562"/>
  <c r="AE1562"/>
  <c r="AS1562" s="1"/>
  <c r="X60"/>
  <c r="AC60"/>
  <c r="AQ60" s="1"/>
  <c r="X316"/>
  <c r="AC316"/>
  <c r="AQ316" s="1"/>
  <c r="Y444"/>
  <c r="AE444"/>
  <c r="AS444" s="1"/>
  <c r="X828"/>
  <c r="AC828"/>
  <c r="AQ828" s="1"/>
  <c r="X1084"/>
  <c r="AC1084"/>
  <c r="AQ1084" s="1"/>
  <c r="X1596"/>
  <c r="AC1596"/>
  <c r="AQ1596" s="1"/>
  <c r="Y2236"/>
  <c r="AE2236"/>
  <c r="AS2236" s="1"/>
  <c r="Y3004"/>
  <c r="AE3004"/>
  <c r="AS3004" s="1"/>
  <c r="X2982"/>
  <c r="AC2982"/>
  <c r="AQ2982" s="1"/>
  <c r="X507"/>
  <c r="AC507"/>
  <c r="AQ507" s="1"/>
  <c r="X1196"/>
  <c r="AC1196"/>
  <c r="AQ1196" s="1"/>
  <c r="X2572"/>
  <c r="AC2572"/>
  <c r="AQ2572" s="1"/>
  <c r="Y83"/>
  <c r="AE83"/>
  <c r="AS83" s="1"/>
  <c r="X1154"/>
  <c r="AC1154"/>
  <c r="AQ1154" s="1"/>
  <c r="Y1154"/>
  <c r="AE1154"/>
  <c r="AS1154" s="1"/>
  <c r="X483"/>
  <c r="AC483"/>
  <c r="AQ483" s="1"/>
  <c r="X2231"/>
  <c r="AC2231"/>
  <c r="AQ2231" s="1"/>
  <c r="Y2914"/>
  <c r="AE2914"/>
  <c r="AS2914" s="1"/>
  <c r="X2882"/>
  <c r="AC2882"/>
  <c r="AQ2882" s="1"/>
  <c r="Y2882"/>
  <c r="AE2882"/>
  <c r="AS2882" s="1"/>
  <c r="Y1079"/>
  <c r="AE1079"/>
  <c r="AS1079" s="1"/>
  <c r="X2434"/>
  <c r="AC2434"/>
  <c r="AQ2434" s="1"/>
  <c r="X2519"/>
  <c r="AC2519"/>
  <c r="AQ2519" s="1"/>
  <c r="Y686"/>
  <c r="AE686"/>
  <c r="AS686" s="1"/>
  <c r="Y2168"/>
  <c r="AE2168"/>
  <c r="AS2168" s="1"/>
  <c r="X2582"/>
  <c r="AC2582"/>
  <c r="AQ2582" s="1"/>
  <c r="Y2163"/>
  <c r="AE2163"/>
  <c r="AS2163" s="1"/>
  <c r="X2931"/>
  <c r="AC2931"/>
  <c r="AQ2931" s="1"/>
  <c r="Y1350"/>
  <c r="AE1350"/>
  <c r="AS1350" s="1"/>
  <c r="Y2366"/>
  <c r="AE2366"/>
  <c r="AS2366" s="1"/>
  <c r="Y737"/>
  <c r="AE737"/>
  <c r="AS737" s="1"/>
  <c r="Y929"/>
  <c r="AE929"/>
  <c r="AS929" s="1"/>
  <c r="Y1249"/>
  <c r="AE1249"/>
  <c r="AS1249" s="1"/>
  <c r="Y1441"/>
  <c r="AE1441"/>
  <c r="AS1441" s="1"/>
  <c r="Y1665"/>
  <c r="AE1665"/>
  <c r="AS1665" s="1"/>
  <c r="Y1353"/>
  <c r="AE1353"/>
  <c r="AS1353" s="1"/>
  <c r="X1801"/>
  <c r="AC1801"/>
  <c r="AQ1801" s="1"/>
  <c r="Y2057"/>
  <c r="AE2057"/>
  <c r="AS2057" s="1"/>
  <c r="X2313"/>
  <c r="AC2313"/>
  <c r="AQ2313" s="1"/>
  <c r="X2569"/>
  <c r="AC2569"/>
  <c r="AQ2569" s="1"/>
  <c r="Y2889"/>
  <c r="AE2889"/>
  <c r="AS2889" s="1"/>
  <c r="X504"/>
  <c r="AC504"/>
  <c r="AQ504" s="1"/>
  <c r="X696"/>
  <c r="AC696"/>
  <c r="AQ696" s="1"/>
  <c r="X1336"/>
  <c r="AC1336"/>
  <c r="AQ1336" s="1"/>
  <c r="Y2360"/>
  <c r="AE2360"/>
  <c r="AS2360" s="1"/>
  <c r="X180"/>
  <c r="AC180"/>
  <c r="AQ180" s="1"/>
  <c r="X500"/>
  <c r="AC500"/>
  <c r="AQ500" s="1"/>
  <c r="X948"/>
  <c r="AC948"/>
  <c r="AQ948" s="1"/>
  <c r="Y1332"/>
  <c r="AE1332"/>
  <c r="AS1332" s="1"/>
  <c r="X1716"/>
  <c r="AC1716"/>
  <c r="AQ1716" s="1"/>
  <c r="X1972"/>
  <c r="AC1972"/>
  <c r="AQ1972" s="1"/>
  <c r="Y2100"/>
  <c r="AE2100"/>
  <c r="AS2100" s="1"/>
  <c r="Y2356"/>
  <c r="AE2356"/>
  <c r="AS2356" s="1"/>
  <c r="X695"/>
  <c r="AC695"/>
  <c r="AQ695" s="1"/>
  <c r="Y540"/>
  <c r="AE540"/>
  <c r="AS540" s="1"/>
  <c r="Y1308"/>
  <c r="AE1308"/>
  <c r="AS1308" s="1"/>
  <c r="X1692"/>
  <c r="AC1692"/>
  <c r="AQ1692" s="1"/>
  <c r="X1948"/>
  <c r="AC1948"/>
  <c r="AQ1948" s="1"/>
  <c r="Y2588"/>
  <c r="AE2588"/>
  <c r="AS2588" s="1"/>
  <c r="X2342"/>
  <c r="AC2342"/>
  <c r="AQ2342" s="1"/>
  <c r="X187"/>
  <c r="AC187"/>
  <c r="AQ187" s="1"/>
  <c r="Y1467"/>
  <c r="AE1467"/>
  <c r="AS1467" s="1"/>
  <c r="Y3003"/>
  <c r="AE3003"/>
  <c r="AS3003" s="1"/>
  <c r="X1167"/>
  <c r="AC1167"/>
  <c r="AQ1167" s="1"/>
  <c r="Y1937"/>
  <c r="AE1937"/>
  <c r="AS1937" s="1"/>
  <c r="Y2401"/>
  <c r="AE2401"/>
  <c r="AS2401" s="1"/>
  <c r="X2625"/>
  <c r="AC2625"/>
  <c r="AQ2625" s="1"/>
  <c r="X2950"/>
  <c r="AC2950"/>
  <c r="AQ2950" s="1"/>
  <c r="Y1739"/>
  <c r="AE1739"/>
  <c r="AS1739" s="1"/>
  <c r="X559"/>
  <c r="AC559"/>
  <c r="AQ559" s="1"/>
  <c r="Y2087"/>
  <c r="AE2087"/>
  <c r="AS2087" s="1"/>
  <c r="X160"/>
  <c r="AC160"/>
  <c r="AQ160" s="1"/>
  <c r="X480"/>
  <c r="AC480"/>
  <c r="AQ480" s="1"/>
  <c r="X960"/>
  <c r="AC960"/>
  <c r="AQ960" s="1"/>
  <c r="X1408"/>
  <c r="AC1408"/>
  <c r="AQ1408" s="1"/>
  <c r="X1904"/>
  <c r="AC1904"/>
  <c r="AQ1904" s="1"/>
  <c r="Y2256"/>
  <c r="AE2256"/>
  <c r="AS2256" s="1"/>
  <c r="X2992"/>
  <c r="AC2992"/>
  <c r="AQ2992" s="1"/>
  <c r="Y2897"/>
  <c r="AE2897"/>
  <c r="AS2897" s="1"/>
  <c r="Y139"/>
  <c r="AE139"/>
  <c r="AS139" s="1"/>
  <c r="X1707"/>
  <c r="AC1707"/>
  <c r="AQ1707" s="1"/>
  <c r="Y2219"/>
  <c r="AE2219"/>
  <c r="AS2219" s="1"/>
  <c r="X495"/>
  <c r="AC495"/>
  <c r="AQ495" s="1"/>
  <c r="Y2279"/>
  <c r="AE2279"/>
  <c r="AS2279" s="1"/>
  <c r="X1664"/>
  <c r="AC1664"/>
  <c r="AQ1664" s="1"/>
  <c r="X2208"/>
  <c r="AC2208"/>
  <c r="AQ2208" s="1"/>
  <c r="X2704"/>
  <c r="AC2704"/>
  <c r="AQ2704" s="1"/>
  <c r="X701"/>
  <c r="AC701"/>
  <c r="AQ701" s="1"/>
  <c r="Y1229"/>
  <c r="AE1229"/>
  <c r="AS1229" s="1"/>
  <c r="Y1629"/>
  <c r="AE1629"/>
  <c r="AS1629" s="1"/>
  <c r="X1610"/>
  <c r="AC1610"/>
  <c r="AQ1610" s="1"/>
  <c r="X2230"/>
  <c r="AC2230"/>
  <c r="AQ2230" s="1"/>
  <c r="Y2586"/>
  <c r="AE2586"/>
  <c r="AS2586" s="1"/>
  <c r="Y557"/>
  <c r="AE557"/>
  <c r="AS557" s="1"/>
  <c r="X1565"/>
  <c r="AC1565"/>
  <c r="AQ1565" s="1"/>
  <c r="X2173"/>
  <c r="AC2173"/>
  <c r="AQ2173" s="1"/>
  <c r="Y2794"/>
  <c r="AE2794"/>
  <c r="AS2794" s="1"/>
  <c r="Y278"/>
  <c r="AE278"/>
  <c r="AS278" s="1"/>
  <c r="X371"/>
  <c r="AC371"/>
  <c r="AQ371" s="1"/>
  <c r="Y1139"/>
  <c r="AE1139"/>
  <c r="AS1139" s="1"/>
  <c r="X1279"/>
  <c r="AC1279"/>
  <c r="AQ1279" s="1"/>
  <c r="X327"/>
  <c r="AC327"/>
  <c r="AQ327" s="1"/>
  <c r="X1351"/>
  <c r="AC1351"/>
  <c r="AQ1351" s="1"/>
  <c r="X1438"/>
  <c r="AC1438"/>
  <c r="AQ1438" s="1"/>
  <c r="X1870"/>
  <c r="AC1870"/>
  <c r="AQ1870" s="1"/>
  <c r="X1298"/>
  <c r="AC1298"/>
  <c r="AQ1298" s="1"/>
  <c r="X306"/>
  <c r="AC306"/>
  <c r="AQ306" s="1"/>
  <c r="Y935"/>
  <c r="AE935"/>
  <c r="AS935" s="1"/>
  <c r="X170"/>
  <c r="AC170"/>
  <c r="AQ170" s="1"/>
  <c r="Y279"/>
  <c r="AE279"/>
  <c r="AS279" s="1"/>
  <c r="Y675"/>
  <c r="AE675"/>
  <c r="AS675" s="1"/>
  <c r="X2595"/>
  <c r="AC2595"/>
  <c r="AQ2595" s="1"/>
  <c r="Y2154"/>
  <c r="AE2154"/>
  <c r="AS2154" s="1"/>
  <c r="X650"/>
  <c r="AC650"/>
  <c r="AQ650" s="1"/>
  <c r="Y1098"/>
  <c r="AE1098"/>
  <c r="AS1098" s="1"/>
  <c r="Y2115"/>
  <c r="AE2115"/>
  <c r="AS2115" s="1"/>
  <c r="Y2954"/>
  <c r="AE2954"/>
  <c r="AS2954" s="1"/>
  <c r="X926"/>
  <c r="AC926"/>
  <c r="AQ926" s="1"/>
  <c r="Y1186"/>
  <c r="AE1186"/>
  <c r="AS1186" s="1"/>
  <c r="X974"/>
  <c r="AC974"/>
  <c r="AQ974" s="1"/>
  <c r="X1356"/>
  <c r="AC1356"/>
  <c r="AQ1356" s="1"/>
  <c r="X2252"/>
  <c r="AC2252"/>
  <c r="AQ2252" s="1"/>
  <c r="Y2828"/>
  <c r="AE2828"/>
  <c r="AS2828" s="1"/>
  <c r="Y1045"/>
  <c r="AE1045"/>
  <c r="AS1045" s="1"/>
  <c r="Y1060"/>
  <c r="AE1060"/>
  <c r="AS1060" s="1"/>
  <c r="X465"/>
  <c r="AC465"/>
  <c r="AQ465" s="1"/>
  <c r="Y1173"/>
  <c r="AE1173"/>
  <c r="AS1173" s="1"/>
  <c r="Y1653"/>
  <c r="AE1653"/>
  <c r="AS1653" s="1"/>
  <c r="Y2677"/>
  <c r="AE2677"/>
  <c r="AS2677" s="1"/>
  <c r="Y1512"/>
  <c r="AE1512"/>
  <c r="AS1512" s="1"/>
  <c r="X2344"/>
  <c r="AC2344"/>
  <c r="AQ2344" s="1"/>
  <c r="X2276"/>
  <c r="AC2276"/>
  <c r="AQ2276" s="1"/>
  <c r="X2362"/>
  <c r="AC2362"/>
  <c r="AQ2362" s="1"/>
  <c r="X204"/>
  <c r="AC204"/>
  <c r="AQ204" s="1"/>
  <c r="X588"/>
  <c r="AC588"/>
  <c r="AQ588" s="1"/>
  <c r="Y844"/>
  <c r="AE844"/>
  <c r="AS844" s="1"/>
  <c r="X750"/>
  <c r="AC750"/>
  <c r="AQ750" s="1"/>
  <c r="Y143"/>
  <c r="AE143"/>
  <c r="AS143" s="1"/>
  <c r="X2318"/>
  <c r="AC2318"/>
  <c r="AQ2318" s="1"/>
  <c r="Y2095"/>
  <c r="AE2095"/>
  <c r="AS2095" s="1"/>
  <c r="Y1902"/>
  <c r="AE1902"/>
  <c r="AS1902" s="1"/>
  <c r="Y231"/>
  <c r="AE231"/>
  <c r="AS231" s="1"/>
  <c r="Y234"/>
  <c r="AE234"/>
  <c r="AS234" s="1"/>
  <c r="X95"/>
  <c r="AC95"/>
  <c r="AQ95" s="1"/>
  <c r="X398"/>
  <c r="AC398"/>
  <c r="AQ398" s="1"/>
  <c r="X613"/>
  <c r="AC613"/>
  <c r="AQ613" s="1"/>
  <c r="Y997"/>
  <c r="AE997"/>
  <c r="AS997" s="1"/>
  <c r="Y353"/>
  <c r="AE353"/>
  <c r="AS353" s="1"/>
  <c r="X1157"/>
  <c r="AC1157"/>
  <c r="AQ1157" s="1"/>
  <c r="Y1797"/>
  <c r="AE1797"/>
  <c r="AS1797" s="1"/>
  <c r="X2661"/>
  <c r="AC2661"/>
  <c r="AQ2661" s="1"/>
  <c r="X154"/>
  <c r="AC154"/>
  <c r="AQ154" s="1"/>
  <c r="Y2623"/>
  <c r="AE2623"/>
  <c r="AS2623" s="1"/>
  <c r="Y309"/>
  <c r="AE309"/>
  <c r="AS309" s="1"/>
  <c r="X693"/>
  <c r="AC693"/>
  <c r="AQ693" s="1"/>
  <c r="X228"/>
  <c r="AC228"/>
  <c r="AQ228" s="1"/>
  <c r="Y964"/>
  <c r="AE964"/>
  <c r="AS964" s="1"/>
  <c r="X433"/>
  <c r="AC433"/>
  <c r="AQ433" s="1"/>
  <c r="Y1141"/>
  <c r="AE1141"/>
  <c r="AS1141" s="1"/>
  <c r="Y1685"/>
  <c r="AE1685"/>
  <c r="AS1685" s="1"/>
  <c r="Y2709"/>
  <c r="AE2709"/>
  <c r="AS2709" s="1"/>
  <c r="X1594"/>
  <c r="AC1594"/>
  <c r="AQ1594" s="1"/>
  <c r="Y1858"/>
  <c r="AE1858"/>
  <c r="AS1858" s="1"/>
  <c r="X264"/>
  <c r="AC264"/>
  <c r="AQ264" s="1"/>
  <c r="X1608"/>
  <c r="AC1608"/>
  <c r="AQ1608" s="1"/>
  <c r="X1316"/>
  <c r="AC1316"/>
  <c r="AQ1316" s="1"/>
  <c r="Y1668"/>
  <c r="AE1668"/>
  <c r="AS1668" s="1"/>
  <c r="Y2564"/>
  <c r="AE2564"/>
  <c r="AS2564" s="1"/>
  <c r="Y1274"/>
  <c r="AE1274"/>
  <c r="AS1274" s="1"/>
  <c r="X2796"/>
  <c r="AC2796"/>
  <c r="AQ2796" s="1"/>
  <c r="Y1363"/>
  <c r="AE1363"/>
  <c r="AS1363" s="1"/>
  <c r="X194"/>
  <c r="AC194"/>
  <c r="AQ194" s="1"/>
  <c r="Y519"/>
  <c r="AE519"/>
  <c r="AS519" s="1"/>
  <c r="X1415"/>
  <c r="AC1415"/>
  <c r="AQ1415" s="1"/>
  <c r="Y1383"/>
  <c r="AE1383"/>
  <c r="AS1383" s="1"/>
  <c r="Y1239"/>
  <c r="AE1239"/>
  <c r="AS1239" s="1"/>
  <c r="X2659"/>
  <c r="AC2659"/>
  <c r="AQ2659" s="1"/>
  <c r="X714"/>
  <c r="AC714"/>
  <c r="AQ714" s="1"/>
  <c r="X87"/>
  <c r="AC87"/>
  <c r="AQ87" s="1"/>
  <c r="X517"/>
  <c r="AC517"/>
  <c r="AQ517" s="1"/>
  <c r="X385"/>
  <c r="AC385"/>
  <c r="AQ385" s="1"/>
  <c r="Y1637"/>
  <c r="AE1637"/>
  <c r="AS1637" s="1"/>
  <c r="X2021"/>
  <c r="AC2021"/>
  <c r="AQ2021" s="1"/>
  <c r="Y2309"/>
  <c r="AE2309"/>
  <c r="AS2309" s="1"/>
  <c r="Y666"/>
  <c r="AE666"/>
  <c r="AS666" s="1"/>
  <c r="Y681"/>
  <c r="AE681"/>
  <c r="AS681" s="1"/>
  <c r="Y185"/>
  <c r="AE185"/>
  <c r="AS185" s="1"/>
  <c r="X697"/>
  <c r="AC697"/>
  <c r="AQ697" s="1"/>
  <c r="Y1017"/>
  <c r="AE1017"/>
  <c r="AS1017" s="1"/>
  <c r="X2134"/>
  <c r="AC2134"/>
  <c r="AQ2134" s="1"/>
  <c r="Y2646"/>
  <c r="AE2646"/>
  <c r="AS2646" s="1"/>
  <c r="X2714"/>
  <c r="AC2714"/>
  <c r="AQ2714" s="1"/>
  <c r="Y2930"/>
  <c r="AE2930"/>
  <c r="AS2930" s="1"/>
  <c r="X1286"/>
  <c r="AC1286"/>
  <c r="AQ1286" s="1"/>
  <c r="X705"/>
  <c r="AC705"/>
  <c r="AQ705" s="1"/>
  <c r="X913"/>
  <c r="AC913"/>
  <c r="AQ913" s="1"/>
  <c r="Y1425"/>
  <c r="AE1425"/>
  <c r="AS1425" s="1"/>
  <c r="Y1569"/>
  <c r="AE1569"/>
  <c r="AS1569" s="1"/>
  <c r="X1401"/>
  <c r="AC1401"/>
  <c r="AQ1401" s="1"/>
  <c r="X1593"/>
  <c r="AC1593"/>
  <c r="AQ1593" s="1"/>
  <c r="X1913"/>
  <c r="AC1913"/>
  <c r="AQ1913" s="1"/>
  <c r="X2169"/>
  <c r="AC2169"/>
  <c r="AQ2169" s="1"/>
  <c r="Y2233"/>
  <c r="AE2233"/>
  <c r="AS2233" s="1"/>
  <c r="Y2489"/>
  <c r="AE2489"/>
  <c r="AS2489" s="1"/>
  <c r="X2937"/>
  <c r="AC2937"/>
  <c r="AQ2937" s="1"/>
  <c r="Y3001"/>
  <c r="AE3001"/>
  <c r="AS3001" s="1"/>
  <c r="Y2066"/>
  <c r="AE2066"/>
  <c r="AS2066" s="1"/>
  <c r="X102"/>
  <c r="AC102"/>
  <c r="AQ102" s="1"/>
  <c r="Y758"/>
  <c r="AE758"/>
  <c r="AS758" s="1"/>
  <c r="X1894"/>
  <c r="AC1894"/>
  <c r="AQ1894" s="1"/>
  <c r="Y2406"/>
  <c r="AE2406"/>
  <c r="AS2406" s="1"/>
  <c r="X2918"/>
  <c r="AC2918"/>
  <c r="AQ2918" s="1"/>
  <c r="Y219"/>
  <c r="AE219"/>
  <c r="AS219" s="1"/>
  <c r="X475"/>
  <c r="AC475"/>
  <c r="AQ475" s="1"/>
  <c r="Y731"/>
  <c r="AE731"/>
  <c r="AS731" s="1"/>
  <c r="X1499"/>
  <c r="AC1499"/>
  <c r="AQ1499" s="1"/>
  <c r="Y1755"/>
  <c r="AE1755"/>
  <c r="AS1755" s="1"/>
  <c r="X2011"/>
  <c r="AC2011"/>
  <c r="AQ2011" s="1"/>
  <c r="Y2267"/>
  <c r="AE2267"/>
  <c r="AS2267" s="1"/>
  <c r="X2523"/>
  <c r="AC2523"/>
  <c r="AQ2523" s="1"/>
  <c r="Y2779"/>
  <c r="AE2779"/>
  <c r="AS2779" s="1"/>
  <c r="X2514"/>
  <c r="AC2514"/>
  <c r="AQ2514" s="1"/>
  <c r="X335"/>
  <c r="AC335"/>
  <c r="AQ335" s="1"/>
  <c r="Y975"/>
  <c r="AE975"/>
  <c r="AS975" s="1"/>
  <c r="X1615"/>
  <c r="AC1615"/>
  <c r="AQ1615" s="1"/>
  <c r="Y2119"/>
  <c r="AE2119"/>
  <c r="AS2119" s="1"/>
  <c r="X2631"/>
  <c r="AC2631"/>
  <c r="AQ2631" s="1"/>
  <c r="Y902"/>
  <c r="AE902"/>
  <c r="AS902" s="1"/>
  <c r="X1558"/>
  <c r="AC1558"/>
  <c r="AQ1558" s="1"/>
  <c r="Y1745"/>
  <c r="AE1745"/>
  <c r="AS1745" s="1"/>
  <c r="X2497"/>
  <c r="AC2497"/>
  <c r="AQ2497" s="1"/>
  <c r="X1798"/>
  <c r="AC1798"/>
  <c r="AQ1798" s="1"/>
  <c r="X395"/>
  <c r="AC395"/>
  <c r="AQ395" s="1"/>
  <c r="Y907"/>
  <c r="AE907"/>
  <c r="AS907" s="1"/>
  <c r="X1419"/>
  <c r="AC1419"/>
  <c r="AQ1419" s="1"/>
  <c r="Y1931"/>
  <c r="AE1931"/>
  <c r="AS1931" s="1"/>
  <c r="X2411"/>
  <c r="AC2411"/>
  <c r="AQ2411" s="1"/>
  <c r="Y2891"/>
  <c r="AE2891"/>
  <c r="AS2891" s="1"/>
  <c r="Y1263"/>
  <c r="AE1263"/>
  <c r="AS1263" s="1"/>
  <c r="X2471"/>
  <c r="AC2471"/>
  <c r="AQ2471" s="1"/>
  <c r="Y1462"/>
  <c r="AE1462"/>
  <c r="AS1462" s="1"/>
  <c r="X304"/>
  <c r="AC304"/>
  <c r="AQ304" s="1"/>
  <c r="X432"/>
  <c r="AC432"/>
  <c r="AQ432" s="1"/>
  <c r="Y560"/>
  <c r="AE560"/>
  <c r="AS560" s="1"/>
  <c r="X688"/>
  <c r="AC688"/>
  <c r="AQ688" s="1"/>
  <c r="X896"/>
  <c r="AC896"/>
  <c r="AQ896" s="1"/>
  <c r="Y1184"/>
  <c r="AE1184"/>
  <c r="AS1184" s="1"/>
  <c r="Y1680"/>
  <c r="AE1680"/>
  <c r="AS1680" s="1"/>
  <c r="X2272"/>
  <c r="AC2272"/>
  <c r="AQ2272" s="1"/>
  <c r="Y2672"/>
  <c r="AE2672"/>
  <c r="AS2672" s="1"/>
  <c r="Y2769"/>
  <c r="AE2769"/>
  <c r="AS2769" s="1"/>
  <c r="Y534"/>
  <c r="AE534"/>
  <c r="AS534" s="1"/>
  <c r="X2118"/>
  <c r="AC2118"/>
  <c r="AQ2118" s="1"/>
  <c r="Y75"/>
  <c r="AE75"/>
  <c r="AS75" s="1"/>
  <c r="X619"/>
  <c r="AC619"/>
  <c r="AQ619" s="1"/>
  <c r="Y1163"/>
  <c r="AE1163"/>
  <c r="AS1163" s="1"/>
  <c r="X1675"/>
  <c r="AC1675"/>
  <c r="AQ1675" s="1"/>
  <c r="Y2155"/>
  <c r="AE2155"/>
  <c r="AS2155" s="1"/>
  <c r="X2763"/>
  <c r="AC2763"/>
  <c r="AQ2763" s="1"/>
  <c r="Y2330"/>
  <c r="AE2330"/>
  <c r="AS2330" s="1"/>
  <c r="X1008"/>
  <c r="AC1008"/>
  <c r="AQ1008" s="1"/>
  <c r="Y1440"/>
  <c r="AE1440"/>
  <c r="AS1440" s="1"/>
  <c r="Y1952"/>
  <c r="AE1952"/>
  <c r="AS1952" s="1"/>
  <c r="Y2496"/>
  <c r="AE2496"/>
  <c r="AS2496" s="1"/>
  <c r="Y45"/>
  <c r="AE45"/>
  <c r="AS45" s="1"/>
  <c r="Y989"/>
  <c r="AE989"/>
  <c r="AS989" s="1"/>
  <c r="Y1933"/>
  <c r="AE1933"/>
  <c r="AS1933" s="1"/>
  <c r="Y2045"/>
  <c r="AE2045"/>
  <c r="AS2045" s="1"/>
  <c r="Y2573"/>
  <c r="AE2573"/>
  <c r="AS2573" s="1"/>
  <c r="X2941"/>
  <c r="AC2941"/>
  <c r="AQ2941" s="1"/>
  <c r="X54"/>
  <c r="AC54"/>
  <c r="AQ54" s="1"/>
  <c r="X2102"/>
  <c r="AC2102"/>
  <c r="AQ2102" s="1"/>
  <c r="Y2690"/>
  <c r="AE2690"/>
  <c r="AS2690" s="1"/>
  <c r="X342"/>
  <c r="AC342"/>
  <c r="AQ342" s="1"/>
  <c r="Y1950"/>
  <c r="AE1950"/>
  <c r="AS1950" s="1"/>
  <c r="X349"/>
  <c r="AC349"/>
  <c r="AQ349" s="1"/>
  <c r="Y477"/>
  <c r="AE477"/>
  <c r="AS477" s="1"/>
  <c r="Y749"/>
  <c r="AE749"/>
  <c r="AS749" s="1"/>
  <c r="X1405"/>
  <c r="AC1405"/>
  <c r="AQ1405" s="1"/>
  <c r="Y1645"/>
  <c r="AE1645"/>
  <c r="AS1645" s="1"/>
  <c r="X1885"/>
  <c r="AC1885"/>
  <c r="AQ1885" s="1"/>
  <c r="Y2669"/>
  <c r="AE2669"/>
  <c r="AS2669" s="1"/>
  <c r="X2166"/>
  <c r="AC2166"/>
  <c r="AQ2166" s="1"/>
  <c r="X2583"/>
  <c r="AC2583"/>
  <c r="AQ2583" s="1"/>
  <c r="Y1254"/>
  <c r="AE1254"/>
  <c r="AS1254" s="1"/>
  <c r="X2078"/>
  <c r="AC2078"/>
  <c r="AQ2078" s="1"/>
  <c r="Y745"/>
  <c r="AE745"/>
  <c r="AS745" s="1"/>
  <c r="Y678"/>
  <c r="AE678"/>
  <c r="AS678" s="1"/>
  <c r="X1942"/>
  <c r="AC1942"/>
  <c r="AQ1942" s="1"/>
  <c r="Y2454"/>
  <c r="AE2454"/>
  <c r="AS2454" s="1"/>
  <c r="Y1843"/>
  <c r="AE1843"/>
  <c r="AS1843" s="1"/>
  <c r="X2099"/>
  <c r="AC2099"/>
  <c r="AQ2099" s="1"/>
  <c r="Y2355"/>
  <c r="AE2355"/>
  <c r="AS2355" s="1"/>
  <c r="X2611"/>
  <c r="AC2611"/>
  <c r="AQ2611" s="1"/>
  <c r="Y2867"/>
  <c r="AE2867"/>
  <c r="AS2867" s="1"/>
  <c r="Y2770"/>
  <c r="AE2770"/>
  <c r="AS2770" s="1"/>
  <c r="Y2750"/>
  <c r="AE2750"/>
  <c r="AS2750" s="1"/>
  <c r="X897"/>
  <c r="AC897"/>
  <c r="AQ897" s="1"/>
  <c r="Y961"/>
  <c r="AE961"/>
  <c r="AS961" s="1"/>
  <c r="X1409"/>
  <c r="AC1409"/>
  <c r="AQ1409" s="1"/>
  <c r="Y1473"/>
  <c r="AE1473"/>
  <c r="AS1473" s="1"/>
  <c r="X1729"/>
  <c r="AC1729"/>
  <c r="AQ1729" s="1"/>
  <c r="X2145"/>
  <c r="AC2145"/>
  <c r="AQ2145" s="1"/>
  <c r="X1385"/>
  <c r="AC1385"/>
  <c r="AQ1385" s="1"/>
  <c r="Y1449"/>
  <c r="AE1449"/>
  <c r="AS1449" s="1"/>
  <c r="X1641"/>
  <c r="AC1641"/>
  <c r="AQ1641" s="1"/>
  <c r="Y1705"/>
  <c r="AE1705"/>
  <c r="AS1705" s="1"/>
  <c r="X2153"/>
  <c r="AC2153"/>
  <c r="AQ2153" s="1"/>
  <c r="Y2217"/>
  <c r="AE2217"/>
  <c r="AS2217" s="1"/>
  <c r="X2665"/>
  <c r="AC2665"/>
  <c r="AQ2665" s="1"/>
  <c r="Y2729"/>
  <c r="AE2729"/>
  <c r="AS2729" s="1"/>
  <c r="X2921"/>
  <c r="AC2921"/>
  <c r="AQ2921" s="1"/>
  <c r="Y2985"/>
  <c r="AE2985"/>
  <c r="AS2985" s="1"/>
  <c r="Y79"/>
  <c r="AE79"/>
  <c r="AS79" s="1"/>
  <c r="X2255"/>
  <c r="AC2255"/>
  <c r="AQ2255" s="1"/>
  <c r="Y38"/>
  <c r="AE38"/>
  <c r="AS38" s="1"/>
  <c r="X694"/>
  <c r="AC694"/>
  <c r="AQ694" s="1"/>
  <c r="Y88"/>
  <c r="AE88"/>
  <c r="AS88" s="1"/>
  <c r="Y280"/>
  <c r="AE280"/>
  <c r="AS280" s="1"/>
  <c r="X344"/>
  <c r="AC344"/>
  <c r="AQ344" s="1"/>
  <c r="Y472"/>
  <c r="AE472"/>
  <c r="AS472" s="1"/>
  <c r="X600"/>
  <c r="AC600"/>
  <c r="AQ600" s="1"/>
  <c r="Y728"/>
  <c r="AE728"/>
  <c r="AS728" s="1"/>
  <c r="Y792"/>
  <c r="AE792"/>
  <c r="AS792" s="1"/>
  <c r="X920"/>
  <c r="AC920"/>
  <c r="AQ920" s="1"/>
  <c r="Y1048"/>
  <c r="AE1048"/>
  <c r="AS1048" s="1"/>
  <c r="X1176"/>
  <c r="AC1176"/>
  <c r="AQ1176" s="1"/>
  <c r="Y1304"/>
  <c r="AE1304"/>
  <c r="AS1304" s="1"/>
  <c r="X1432"/>
  <c r="AC1432"/>
  <c r="AQ1432" s="1"/>
  <c r="X1688"/>
  <c r="AC1688"/>
  <c r="AQ1688" s="1"/>
  <c r="X1944"/>
  <c r="AC1944"/>
  <c r="AQ1944" s="1"/>
  <c r="Y2072"/>
  <c r="AE2072"/>
  <c r="AS2072" s="1"/>
  <c r="X2200"/>
  <c r="AC2200"/>
  <c r="AQ2200" s="1"/>
  <c r="Y2456"/>
  <c r="AE2456"/>
  <c r="AS2456" s="1"/>
  <c r="X596"/>
  <c r="AC596"/>
  <c r="AQ596" s="1"/>
  <c r="X1044"/>
  <c r="AC1044"/>
  <c r="AQ1044" s="1"/>
  <c r="Y1428"/>
  <c r="AE1428"/>
  <c r="AS1428" s="1"/>
  <c r="Y1940"/>
  <c r="AE1940"/>
  <c r="AS1940" s="1"/>
  <c r="X2260"/>
  <c r="AC2260"/>
  <c r="AQ2260" s="1"/>
  <c r="Y2708"/>
  <c r="AE2708"/>
  <c r="AS2708" s="1"/>
  <c r="X572"/>
  <c r="AC572"/>
  <c r="AQ572" s="1"/>
  <c r="Y956"/>
  <c r="AE956"/>
  <c r="AS956" s="1"/>
  <c r="X1340"/>
  <c r="AC1340"/>
  <c r="AQ1340" s="1"/>
  <c r="Y1724"/>
  <c r="AE1724"/>
  <c r="AS1724" s="1"/>
  <c r="Y1980"/>
  <c r="AE1980"/>
  <c r="AS1980" s="1"/>
  <c r="X2364"/>
  <c r="AC2364"/>
  <c r="AQ2364" s="1"/>
  <c r="X2620"/>
  <c r="AC2620"/>
  <c r="AQ2620" s="1"/>
  <c r="X1958"/>
  <c r="AC1958"/>
  <c r="AQ1958" s="1"/>
  <c r="Y251"/>
  <c r="AE251"/>
  <c r="AS251" s="1"/>
  <c r="X595"/>
  <c r="AC595"/>
  <c r="AQ595" s="1"/>
  <c r="Y862"/>
  <c r="AE862"/>
  <c r="AS862" s="1"/>
  <c r="X2978"/>
  <c r="AC2978"/>
  <c r="AQ2978" s="1"/>
  <c r="X2199"/>
  <c r="AC2199"/>
  <c r="AQ2199" s="1"/>
  <c r="Y1911"/>
  <c r="AE1911"/>
  <c r="AS1911" s="1"/>
  <c r="X1591"/>
  <c r="AC1591"/>
  <c r="AQ1591" s="1"/>
  <c r="Y2434"/>
  <c r="AE2434"/>
  <c r="AS2434" s="1"/>
  <c r="X763"/>
  <c r="AC763"/>
  <c r="AQ763" s="1"/>
  <c r="Y1019"/>
  <c r="AE1019"/>
  <c r="AS1019" s="1"/>
  <c r="X1787"/>
  <c r="AC1787"/>
  <c r="AQ1787" s="1"/>
  <c r="Y2043"/>
  <c r="AE2043"/>
  <c r="AS2043" s="1"/>
  <c r="X2299"/>
  <c r="AC2299"/>
  <c r="AQ2299" s="1"/>
  <c r="Y2555"/>
  <c r="AE2555"/>
  <c r="AS2555" s="1"/>
  <c r="Y2034"/>
  <c r="AE2034"/>
  <c r="AS2034" s="1"/>
  <c r="X2994"/>
  <c r="AC2994"/>
  <c r="AQ2994" s="1"/>
  <c r="X655"/>
  <c r="AC655"/>
  <c r="AQ655" s="1"/>
  <c r="Y1423"/>
  <c r="AE1423"/>
  <c r="AS1423" s="1"/>
  <c r="X1927"/>
  <c r="AC1927"/>
  <c r="AQ1927" s="1"/>
  <c r="Y2439"/>
  <c r="AE2439"/>
  <c r="AS2439" s="1"/>
  <c r="X2951"/>
  <c r="AC2951"/>
  <c r="AQ2951" s="1"/>
  <c r="X1633"/>
  <c r="AC1633"/>
  <c r="AQ1633" s="1"/>
  <c r="Y1777"/>
  <c r="AE1777"/>
  <c r="AS1777" s="1"/>
  <c r="X2513"/>
  <c r="AC2513"/>
  <c r="AQ2513" s="1"/>
  <c r="Y2593"/>
  <c r="AE2593"/>
  <c r="AS2593" s="1"/>
  <c r="Y2159"/>
  <c r="AE2159"/>
  <c r="AS2159" s="1"/>
  <c r="X470"/>
  <c r="AC470"/>
  <c r="AQ470" s="1"/>
  <c r="X107"/>
  <c r="AC107"/>
  <c r="AQ107" s="1"/>
  <c r="X2810"/>
  <c r="AC2810"/>
  <c r="AQ2810" s="1"/>
  <c r="X384"/>
  <c r="AC384"/>
  <c r="AQ384" s="1"/>
  <c r="X784"/>
  <c r="AC784"/>
  <c r="AQ784" s="1"/>
  <c r="Y1088"/>
  <c r="AE1088"/>
  <c r="AS1088" s="1"/>
  <c r="X1712"/>
  <c r="AC1712"/>
  <c r="AQ1712" s="1"/>
  <c r="Y2064"/>
  <c r="AE2064"/>
  <c r="AS2064" s="1"/>
  <c r="Y2592"/>
  <c r="AE2592"/>
  <c r="AS2592" s="1"/>
  <c r="Y61"/>
  <c r="AE61"/>
  <c r="AS61" s="1"/>
  <c r="X2817"/>
  <c r="AC2817"/>
  <c r="AQ2817" s="1"/>
  <c r="X406"/>
  <c r="AC406"/>
  <c r="AQ406" s="1"/>
  <c r="Y1990"/>
  <c r="AE1990"/>
  <c r="AS1990" s="1"/>
  <c r="Y239"/>
  <c r="AE239"/>
  <c r="AS239" s="1"/>
  <c r="X1328"/>
  <c r="AC1328"/>
  <c r="AQ1328" s="1"/>
  <c r="X1856"/>
  <c r="AC1856"/>
  <c r="AQ1856" s="1"/>
  <c r="X2416"/>
  <c r="AC2416"/>
  <c r="AQ2416" s="1"/>
  <c r="X2161"/>
  <c r="AC2161"/>
  <c r="AQ2161" s="1"/>
  <c r="X1021"/>
  <c r="AC1021"/>
  <c r="AQ1021" s="1"/>
  <c r="Y1293"/>
  <c r="AE1293"/>
  <c r="AS1293" s="1"/>
  <c r="X1549"/>
  <c r="AC1549"/>
  <c r="AQ1549" s="1"/>
  <c r="Y1821"/>
  <c r="AE1821"/>
  <c r="AS1821" s="1"/>
  <c r="X2221"/>
  <c r="AC2221"/>
  <c r="AQ2221" s="1"/>
  <c r="Y2845"/>
  <c r="AE2845"/>
  <c r="AS2845" s="1"/>
  <c r="Y1631"/>
  <c r="AE1631"/>
  <c r="AS1631" s="1"/>
  <c r="X2550"/>
  <c r="AC2550"/>
  <c r="AQ2550" s="1"/>
  <c r="X525"/>
  <c r="AC525"/>
  <c r="AQ525" s="1"/>
  <c r="X1245"/>
  <c r="AC1245"/>
  <c r="AQ1245" s="1"/>
  <c r="Y1613"/>
  <c r="AE1613"/>
  <c r="AS1613" s="1"/>
  <c r="X1869"/>
  <c r="AC1869"/>
  <c r="AQ1869" s="1"/>
  <c r="X2365"/>
  <c r="AC2365"/>
  <c r="AQ2365" s="1"/>
  <c r="Y2493"/>
  <c r="AE2493"/>
  <c r="AS2493" s="1"/>
  <c r="Y1846"/>
  <c r="AE1846"/>
  <c r="AS1846" s="1"/>
  <c r="Y1994"/>
  <c r="AE1994"/>
  <c r="AS1994" s="1"/>
  <c r="X1550"/>
  <c r="AC1550"/>
  <c r="AQ1550" s="1"/>
  <c r="Y179"/>
  <c r="AE179"/>
  <c r="AS179" s="1"/>
  <c r="X1459"/>
  <c r="AC1459"/>
  <c r="AQ1459" s="1"/>
  <c r="Y2666"/>
  <c r="AE2666"/>
  <c r="AS2666" s="1"/>
  <c r="X1407"/>
  <c r="AC1407"/>
  <c r="AQ1407" s="1"/>
  <c r="X418"/>
  <c r="AC418"/>
  <c r="AQ418" s="1"/>
  <c r="X1058"/>
  <c r="AC1058"/>
  <c r="AQ1058" s="1"/>
  <c r="X455"/>
  <c r="AC455"/>
  <c r="AQ455" s="1"/>
  <c r="Y135"/>
  <c r="AE135"/>
  <c r="AS135" s="1"/>
  <c r="Y274"/>
  <c r="AE274"/>
  <c r="AS274" s="1"/>
  <c r="X1170"/>
  <c r="AC1170"/>
  <c r="AQ1170" s="1"/>
  <c r="X2415"/>
  <c r="AC2415"/>
  <c r="AQ2415" s="1"/>
  <c r="Y1007"/>
  <c r="AE1007"/>
  <c r="AS1007" s="1"/>
  <c r="X434"/>
  <c r="AC434"/>
  <c r="AQ434" s="1"/>
  <c r="Y786"/>
  <c r="AE786"/>
  <c r="AS786" s="1"/>
  <c r="Y1135"/>
  <c r="AE1135"/>
  <c r="AS1135" s="1"/>
  <c r="X2606"/>
  <c r="AC2606"/>
  <c r="AQ2606" s="1"/>
  <c r="Y298"/>
  <c r="AE298"/>
  <c r="AS298" s="1"/>
  <c r="Y1354"/>
  <c r="AE1354"/>
  <c r="AS1354" s="1"/>
  <c r="X803"/>
  <c r="AC803"/>
  <c r="AQ803" s="1"/>
  <c r="Y1347"/>
  <c r="AE1347"/>
  <c r="AS1347" s="1"/>
  <c r="X223"/>
  <c r="AC223"/>
  <c r="AQ223" s="1"/>
  <c r="Y1567"/>
  <c r="AE1567"/>
  <c r="AS1567" s="1"/>
  <c r="X1118"/>
  <c r="AC1118"/>
  <c r="AQ1118" s="1"/>
  <c r="Y1418"/>
  <c r="AE1418"/>
  <c r="AS1418" s="1"/>
  <c r="X471"/>
  <c r="AC471"/>
  <c r="AQ471" s="1"/>
  <c r="Y1582"/>
  <c r="AE1582"/>
  <c r="AS1582" s="1"/>
  <c r="X1987"/>
  <c r="AC1987"/>
  <c r="AQ1987" s="1"/>
  <c r="Y2435"/>
  <c r="AE2435"/>
  <c r="AS2435" s="1"/>
  <c r="X2634"/>
  <c r="AC2634"/>
  <c r="AQ2634" s="1"/>
  <c r="X526"/>
  <c r="AC526"/>
  <c r="AQ526" s="1"/>
  <c r="Y1804"/>
  <c r="AE1804"/>
  <c r="AS1804" s="1"/>
  <c r="Y2316"/>
  <c r="AE2316"/>
  <c r="AS2316" s="1"/>
  <c r="Y531"/>
  <c r="AE531"/>
  <c r="AS531" s="1"/>
  <c r="X2284"/>
  <c r="AC2284"/>
  <c r="AQ2284" s="1"/>
  <c r="X2988"/>
  <c r="AC2988"/>
  <c r="AQ2988" s="1"/>
  <c r="X1538"/>
  <c r="AC1538"/>
  <c r="AQ1538" s="1"/>
  <c r="X798"/>
  <c r="AC798"/>
  <c r="AQ798" s="1"/>
  <c r="Y323"/>
  <c r="AE323"/>
  <c r="AS323" s="1"/>
  <c r="X707"/>
  <c r="AC707"/>
  <c r="AQ707" s="1"/>
  <c r="Y2103"/>
  <c r="AE2103"/>
  <c r="AS2103" s="1"/>
  <c r="Y2946"/>
  <c r="AE2946"/>
  <c r="AS2946" s="1"/>
  <c r="X1634"/>
  <c r="AC1634"/>
  <c r="AQ1634" s="1"/>
  <c r="Y1463"/>
  <c r="AE1463"/>
  <c r="AS1463" s="1"/>
  <c r="X2594"/>
  <c r="AC2594"/>
  <c r="AQ2594" s="1"/>
  <c r="Y2210"/>
  <c r="AE2210"/>
  <c r="AS2210" s="1"/>
  <c r="X2327"/>
  <c r="AC2327"/>
  <c r="AQ2327" s="1"/>
  <c r="X1378"/>
  <c r="AC1378"/>
  <c r="AQ1378" s="1"/>
  <c r="X302"/>
  <c r="AC302"/>
  <c r="AQ302" s="1"/>
  <c r="Y702"/>
  <c r="AE702"/>
  <c r="AS702" s="1"/>
  <c r="Y670"/>
  <c r="AE670"/>
  <c r="AS670" s="1"/>
  <c r="Y1175"/>
  <c r="AE1175"/>
  <c r="AS1175" s="1"/>
  <c r="X67"/>
  <c r="AC67"/>
  <c r="AQ67" s="1"/>
  <c r="Y196"/>
  <c r="AE196"/>
  <c r="AS196" s="1"/>
  <c r="X273"/>
  <c r="AC273"/>
  <c r="AQ273" s="1"/>
  <c r="Y529"/>
  <c r="AE529"/>
  <c r="AS529" s="1"/>
  <c r="X1333"/>
  <c r="AC1333"/>
  <c r="AQ1333" s="1"/>
  <c r="Y1461"/>
  <c r="AE1461"/>
  <c r="AS1461" s="1"/>
  <c r="X1845"/>
  <c r="AC1845"/>
  <c r="AQ1845" s="1"/>
  <c r="X2229"/>
  <c r="AC2229"/>
  <c r="AQ2229" s="1"/>
  <c r="Y2485"/>
  <c r="AE2485"/>
  <c r="AS2485" s="1"/>
  <c r="X2869"/>
  <c r="AC2869"/>
  <c r="AQ2869" s="1"/>
  <c r="Y2997"/>
  <c r="AE2997"/>
  <c r="AS2997" s="1"/>
  <c r="X506"/>
  <c r="AC506"/>
  <c r="AQ506" s="1"/>
  <c r="Y1082"/>
  <c r="AE1082"/>
  <c r="AS1082" s="1"/>
  <c r="X2842"/>
  <c r="AC2842"/>
  <c r="AQ2842" s="1"/>
  <c r="Y360"/>
  <c r="AE360"/>
  <c r="AS360" s="1"/>
  <c r="Y904"/>
  <c r="AE904"/>
  <c r="AS904" s="1"/>
  <c r="X1704"/>
  <c r="AC1704"/>
  <c r="AQ1704" s="1"/>
  <c r="Y2056"/>
  <c r="AE2056"/>
  <c r="AS2056" s="1"/>
  <c r="X2280"/>
  <c r="AC2280"/>
  <c r="AQ2280" s="1"/>
  <c r="Y2568"/>
  <c r="AE2568"/>
  <c r="AS2568" s="1"/>
  <c r="Y2084"/>
  <c r="AE2084"/>
  <c r="AS2084" s="1"/>
  <c r="Y2468"/>
  <c r="AE2468"/>
  <c r="AS2468" s="1"/>
  <c r="X2724"/>
  <c r="AC2724"/>
  <c r="AQ2724" s="1"/>
  <c r="X108"/>
  <c r="AC108"/>
  <c r="AQ108" s="1"/>
  <c r="Y268"/>
  <c r="AE268"/>
  <c r="AS268" s="1"/>
  <c r="X1036"/>
  <c r="AC1036"/>
  <c r="AQ1036" s="1"/>
  <c r="Y1043"/>
  <c r="AE1043"/>
  <c r="AS1043" s="1"/>
  <c r="X1491"/>
  <c r="AC1491"/>
  <c r="AQ1491" s="1"/>
  <c r="Y319"/>
  <c r="AE319"/>
  <c r="AS319" s="1"/>
  <c r="X1343"/>
  <c r="AC1343"/>
  <c r="AQ1343" s="1"/>
  <c r="Y386"/>
  <c r="AE386"/>
  <c r="AS386" s="1"/>
  <c r="X2410"/>
  <c r="AC2410"/>
  <c r="AQ2410" s="1"/>
  <c r="Y591"/>
  <c r="AE591"/>
  <c r="AS591" s="1"/>
  <c r="X2062"/>
  <c r="AC2062"/>
  <c r="AQ2062" s="1"/>
  <c r="Y242"/>
  <c r="AE242"/>
  <c r="AS242" s="1"/>
  <c r="Y1575"/>
  <c r="AE1575"/>
  <c r="AS1575" s="1"/>
  <c r="X1102"/>
  <c r="AC1102"/>
  <c r="AQ1102" s="1"/>
  <c r="Y2350"/>
  <c r="AE2350"/>
  <c r="AS2350" s="1"/>
  <c r="Y807"/>
  <c r="AE807"/>
  <c r="AS807" s="1"/>
  <c r="X1038"/>
  <c r="AC1038"/>
  <c r="AQ1038" s="1"/>
  <c r="Y2734"/>
  <c r="AE2734"/>
  <c r="AS2734" s="1"/>
  <c r="X1802"/>
  <c r="AC1802"/>
  <c r="AQ1802" s="1"/>
  <c r="Y791"/>
  <c r="AE791"/>
  <c r="AS791" s="1"/>
  <c r="X451"/>
  <c r="AC451"/>
  <c r="AQ451" s="1"/>
  <c r="Y1667"/>
  <c r="AE1667"/>
  <c r="AS1667" s="1"/>
  <c r="X2819"/>
  <c r="AC2819"/>
  <c r="AQ2819" s="1"/>
  <c r="Y586"/>
  <c r="AE586"/>
  <c r="AS586" s="1"/>
  <c r="Y1559"/>
  <c r="AE1559"/>
  <c r="AS1559" s="1"/>
  <c r="X355"/>
  <c r="AC355"/>
  <c r="AQ355" s="1"/>
  <c r="Y2051"/>
  <c r="AE2051"/>
  <c r="AS2051" s="1"/>
  <c r="X2979"/>
  <c r="AC2979"/>
  <c r="AQ2979" s="1"/>
  <c r="X2746"/>
  <c r="AC2746"/>
  <c r="AQ2746" s="1"/>
  <c r="Y479"/>
  <c r="AE479"/>
  <c r="AS479" s="1"/>
  <c r="X1311"/>
  <c r="AC1311"/>
  <c r="AQ1311" s="1"/>
  <c r="X590"/>
  <c r="AC590"/>
  <c r="AQ590" s="1"/>
  <c r="Y69"/>
  <c r="AE69"/>
  <c r="AS69" s="1"/>
  <c r="Y197"/>
  <c r="AE197"/>
  <c r="AS197" s="1"/>
  <c r="X325"/>
  <c r="AC325"/>
  <c r="AQ325" s="1"/>
  <c r="X677"/>
  <c r="AC677"/>
  <c r="AQ677" s="1"/>
  <c r="X933"/>
  <c r="AC933"/>
  <c r="AQ933" s="1"/>
  <c r="Y1029"/>
  <c r="AE1029"/>
  <c r="AS1029" s="1"/>
  <c r="X289"/>
  <c r="AC289"/>
  <c r="AQ289" s="1"/>
  <c r="X545"/>
  <c r="AC545"/>
  <c r="AQ545" s="1"/>
  <c r="Y641"/>
  <c r="AE641"/>
  <c r="AS641" s="1"/>
  <c r="X1221"/>
  <c r="AC1221"/>
  <c r="AQ1221" s="1"/>
  <c r="Y1349"/>
  <c r="AE1349"/>
  <c r="AS1349" s="1"/>
  <c r="X1733"/>
  <c r="AC1733"/>
  <c r="AQ1733" s="1"/>
  <c r="Y1861"/>
  <c r="AE1861"/>
  <c r="AS1861" s="1"/>
  <c r="X2213"/>
  <c r="AC2213"/>
  <c r="AQ2213" s="1"/>
  <c r="Y2341"/>
  <c r="AE2341"/>
  <c r="AS2341" s="1"/>
  <c r="X2725"/>
  <c r="AC2725"/>
  <c r="AQ2725" s="1"/>
  <c r="Y2853"/>
  <c r="AE2853"/>
  <c r="AS2853" s="1"/>
  <c r="X474"/>
  <c r="AC474"/>
  <c r="AQ474" s="1"/>
  <c r="X794"/>
  <c r="AC794"/>
  <c r="AQ794" s="1"/>
  <c r="Y1242"/>
  <c r="AE1242"/>
  <c r="AS1242" s="1"/>
  <c r="Y2367"/>
  <c r="AE2367"/>
  <c r="AS2367" s="1"/>
  <c r="Y21"/>
  <c r="AE21"/>
  <c r="AS21" s="1"/>
  <c r="X85"/>
  <c r="AC85"/>
  <c r="AQ85" s="1"/>
  <c r="Y277"/>
  <c r="AE277"/>
  <c r="AS277" s="1"/>
  <c r="X405"/>
  <c r="AC405"/>
  <c r="AQ405" s="1"/>
  <c r="Y533"/>
  <c r="AE533"/>
  <c r="AS533" s="1"/>
  <c r="X661"/>
  <c r="AC661"/>
  <c r="AQ661" s="1"/>
  <c r="Y789"/>
  <c r="AE789"/>
  <c r="AS789" s="1"/>
  <c r="X100"/>
  <c r="AC100"/>
  <c r="AQ100" s="1"/>
  <c r="Y292"/>
  <c r="AE292"/>
  <c r="AS292" s="1"/>
  <c r="Y900"/>
  <c r="AE900"/>
  <c r="AS900" s="1"/>
  <c r="X1348"/>
  <c r="AC1348"/>
  <c r="AQ1348" s="1"/>
  <c r="Y81"/>
  <c r="AE81"/>
  <c r="AS81" s="1"/>
  <c r="X369"/>
  <c r="AC369"/>
  <c r="AQ369" s="1"/>
  <c r="Y625"/>
  <c r="AE625"/>
  <c r="AS625" s="1"/>
  <c r="X1493"/>
  <c r="AC1493"/>
  <c r="AQ1493" s="1"/>
  <c r="Y1621"/>
  <c r="AE1621"/>
  <c r="AS1621" s="1"/>
  <c r="X2005"/>
  <c r="AC2005"/>
  <c r="AQ2005" s="1"/>
  <c r="Y2133"/>
  <c r="AE2133"/>
  <c r="AS2133" s="1"/>
  <c r="X2517"/>
  <c r="AC2517"/>
  <c r="AQ2517" s="1"/>
  <c r="Y2645"/>
  <c r="AE2645"/>
  <c r="AS2645" s="1"/>
  <c r="Y442"/>
  <c r="AE442"/>
  <c r="AS442" s="1"/>
  <c r="X1466"/>
  <c r="AC1466"/>
  <c r="AQ1466" s="1"/>
  <c r="Y1722"/>
  <c r="AE1722"/>
  <c r="AS1722" s="1"/>
  <c r="X2047"/>
  <c r="AC2047"/>
  <c r="AQ2047" s="1"/>
  <c r="Y2815"/>
  <c r="AE2815"/>
  <c r="AS2815" s="1"/>
  <c r="X673"/>
  <c r="AC673"/>
  <c r="AQ673" s="1"/>
  <c r="X232"/>
  <c r="AC232"/>
  <c r="AQ232" s="1"/>
  <c r="Y328"/>
  <c r="AE328"/>
  <c r="AS328" s="1"/>
  <c r="X712"/>
  <c r="AC712"/>
  <c r="AQ712" s="1"/>
  <c r="Y808"/>
  <c r="AE808"/>
  <c r="AS808" s="1"/>
  <c r="X1032"/>
  <c r="AC1032"/>
  <c r="AQ1032" s="1"/>
  <c r="Y1256"/>
  <c r="AE1256"/>
  <c r="AS1256" s="1"/>
  <c r="X1544"/>
  <c r="AC1544"/>
  <c r="AQ1544" s="1"/>
  <c r="Y1768"/>
  <c r="AE1768"/>
  <c r="AS1768" s="1"/>
  <c r="X1992"/>
  <c r="AC1992"/>
  <c r="AQ1992" s="1"/>
  <c r="Y2376"/>
  <c r="AE2376"/>
  <c r="AS2376" s="1"/>
  <c r="X2600"/>
  <c r="AC2600"/>
  <c r="AQ2600" s="1"/>
  <c r="X1252"/>
  <c r="AC1252"/>
  <c r="AQ1252" s="1"/>
  <c r="Y1604"/>
  <c r="AE1604"/>
  <c r="AS1604" s="1"/>
  <c r="X1860"/>
  <c r="AC1860"/>
  <c r="AQ1860" s="1"/>
  <c r="Y2116"/>
  <c r="AE2116"/>
  <c r="AS2116" s="1"/>
  <c r="X2244"/>
  <c r="AC2244"/>
  <c r="AQ2244" s="1"/>
  <c r="Y2500"/>
  <c r="AE2500"/>
  <c r="AS2500" s="1"/>
  <c r="X2756"/>
  <c r="AC2756"/>
  <c r="AQ2756" s="1"/>
  <c r="Y2980"/>
  <c r="AE2980"/>
  <c r="AS2980" s="1"/>
  <c r="Y890"/>
  <c r="AE890"/>
  <c r="AS890" s="1"/>
  <c r="X12"/>
  <c r="AC12"/>
  <c r="AQ12" s="1"/>
  <c r="Y492"/>
  <c r="AE492"/>
  <c r="AS492" s="1"/>
  <c r="X748"/>
  <c r="AC748"/>
  <c r="AQ748" s="1"/>
  <c r="Y1004"/>
  <c r="AE1004"/>
  <c r="AS1004" s="1"/>
  <c r="X1388"/>
  <c r="AC1388"/>
  <c r="AQ1388" s="1"/>
  <c r="Y1772"/>
  <c r="AE1772"/>
  <c r="AS1772" s="1"/>
  <c r="X2028"/>
  <c r="AC2028"/>
  <c r="AQ2028" s="1"/>
  <c r="Y2732"/>
  <c r="AE2732"/>
  <c r="AS2732" s="1"/>
  <c r="X1742"/>
  <c r="AC1742"/>
  <c r="AQ1742" s="1"/>
  <c r="Y1555"/>
  <c r="AE1555"/>
  <c r="AS1555" s="1"/>
  <c r="X959"/>
  <c r="AC959"/>
  <c r="AQ959" s="1"/>
  <c r="Y622"/>
  <c r="AE622"/>
  <c r="AS622" s="1"/>
  <c r="X514"/>
  <c r="AC514"/>
  <c r="AQ514" s="1"/>
  <c r="X770"/>
  <c r="AC770"/>
  <c r="AQ770" s="1"/>
  <c r="Y770"/>
  <c r="AE770"/>
  <c r="AS770" s="1"/>
  <c r="X647"/>
  <c r="AC647"/>
  <c r="AQ647" s="1"/>
  <c r="Y238"/>
  <c r="AE238"/>
  <c r="AS238" s="1"/>
  <c r="X207"/>
  <c r="AC207"/>
  <c r="AQ207" s="1"/>
  <c r="Y2190"/>
  <c r="AE2190"/>
  <c r="AS2190" s="1"/>
  <c r="X114"/>
  <c r="AC114"/>
  <c r="AQ114" s="1"/>
  <c r="X562"/>
  <c r="AC562"/>
  <c r="AQ562" s="1"/>
  <c r="X978"/>
  <c r="AC978"/>
  <c r="AQ978" s="1"/>
  <c r="Y978"/>
  <c r="AE978"/>
  <c r="AS978" s="1"/>
  <c r="X871"/>
  <c r="AC871"/>
  <c r="AQ871" s="1"/>
  <c r="X334"/>
  <c r="AC334"/>
  <c r="AQ334" s="1"/>
  <c r="Y334"/>
  <c r="AE334"/>
  <c r="AS334" s="1"/>
  <c r="X2158"/>
  <c r="AC2158"/>
  <c r="AQ2158" s="1"/>
  <c r="Y370"/>
  <c r="AE370"/>
  <c r="AS370" s="1"/>
  <c r="Y2223"/>
  <c r="AE2223"/>
  <c r="AS2223" s="1"/>
  <c r="X103"/>
  <c r="AC103"/>
  <c r="AQ103" s="1"/>
  <c r="Y330"/>
  <c r="AE330"/>
  <c r="AS330" s="1"/>
  <c r="Y867"/>
  <c r="AE867"/>
  <c r="AS867" s="1"/>
  <c r="X1827"/>
  <c r="AC1827"/>
  <c r="AQ1827" s="1"/>
  <c r="Y2947"/>
  <c r="AE2947"/>
  <c r="AS2947" s="1"/>
  <c r="Y906"/>
  <c r="AE906"/>
  <c r="AS906" s="1"/>
  <c r="Y1022"/>
  <c r="AE1022"/>
  <c r="AS1022" s="1"/>
  <c r="X1699"/>
  <c r="AC1699"/>
  <c r="AQ1699" s="1"/>
  <c r="Y2723"/>
  <c r="AE2723"/>
  <c r="AS2723" s="1"/>
  <c r="Y165"/>
  <c r="AE165"/>
  <c r="AS165" s="1"/>
  <c r="Y453"/>
  <c r="AE453"/>
  <c r="AS453" s="1"/>
  <c r="X709"/>
  <c r="AC709"/>
  <c r="AQ709" s="1"/>
  <c r="X837"/>
  <c r="AC837"/>
  <c r="AQ837" s="1"/>
  <c r="Y965"/>
  <c r="AE965"/>
  <c r="AS965" s="1"/>
  <c r="X193"/>
  <c r="AC193"/>
  <c r="AQ193" s="1"/>
  <c r="X577"/>
  <c r="AC577"/>
  <c r="AQ577" s="1"/>
  <c r="X1317"/>
  <c r="AC1317"/>
  <c r="AQ1317" s="1"/>
  <c r="Y1573"/>
  <c r="AE1573"/>
  <c r="AS1573" s="1"/>
  <c r="X1829"/>
  <c r="AC1829"/>
  <c r="AQ1829" s="1"/>
  <c r="Y2085"/>
  <c r="AE2085"/>
  <c r="AS2085" s="1"/>
  <c r="X2373"/>
  <c r="AC2373"/>
  <c r="AQ2373" s="1"/>
  <c r="Y2501"/>
  <c r="AE2501"/>
  <c r="AS2501" s="1"/>
  <c r="X2885"/>
  <c r="AC2885"/>
  <c r="AQ2885" s="1"/>
  <c r="Y26"/>
  <c r="AE26"/>
  <c r="AS26" s="1"/>
  <c r="X538"/>
  <c r="AC538"/>
  <c r="AQ538" s="1"/>
  <c r="Y986"/>
  <c r="AE986"/>
  <c r="AS986" s="1"/>
  <c r="Y1727"/>
  <c r="AE1727"/>
  <c r="AS1727" s="1"/>
  <c r="X2751"/>
  <c r="AC2751"/>
  <c r="AQ2751" s="1"/>
  <c r="Y105"/>
  <c r="AE105"/>
  <c r="AS105" s="1"/>
  <c r="Y201"/>
  <c r="AE201"/>
  <c r="AS201" s="1"/>
  <c r="X265"/>
  <c r="AC265"/>
  <c r="AQ265" s="1"/>
  <c r="Y489"/>
  <c r="AE489"/>
  <c r="AS489" s="1"/>
  <c r="X553"/>
  <c r="AC553"/>
  <c r="AQ553" s="1"/>
  <c r="X25"/>
  <c r="AC25"/>
  <c r="AQ25" s="1"/>
  <c r="Y25"/>
  <c r="AE25"/>
  <c r="AS25" s="1"/>
  <c r="X217"/>
  <c r="AC217"/>
  <c r="AQ217" s="1"/>
  <c r="X281"/>
  <c r="AC281"/>
  <c r="AQ281" s="1"/>
  <c r="Y345"/>
  <c r="AE345"/>
  <c r="AS345" s="1"/>
  <c r="X537"/>
  <c r="AC537"/>
  <c r="AQ537" s="1"/>
  <c r="Y601"/>
  <c r="AE601"/>
  <c r="AS601" s="1"/>
  <c r="X793"/>
  <c r="AC793"/>
  <c r="AQ793" s="1"/>
  <c r="Y857"/>
  <c r="AE857"/>
  <c r="AS857" s="1"/>
  <c r="X1049"/>
  <c r="AC1049"/>
  <c r="AQ1049" s="1"/>
  <c r="X742"/>
  <c r="AC742"/>
  <c r="AQ742" s="1"/>
  <c r="Y2006"/>
  <c r="AE2006"/>
  <c r="AS2006" s="1"/>
  <c r="X2518"/>
  <c r="AC2518"/>
  <c r="AQ2518" s="1"/>
  <c r="Y1619"/>
  <c r="AE1619"/>
  <c r="AS1619" s="1"/>
  <c r="X1875"/>
  <c r="AC1875"/>
  <c r="AQ1875" s="1"/>
  <c r="Y2131"/>
  <c r="AE2131"/>
  <c r="AS2131" s="1"/>
  <c r="X2387"/>
  <c r="AC2387"/>
  <c r="AQ2387" s="1"/>
  <c r="Y2643"/>
  <c r="AE2643"/>
  <c r="AS2643" s="1"/>
  <c r="X2899"/>
  <c r="AC2899"/>
  <c r="AQ2899" s="1"/>
  <c r="X1962"/>
  <c r="AC1962"/>
  <c r="AQ1962" s="1"/>
  <c r="X2290"/>
  <c r="AC2290"/>
  <c r="AQ2290" s="1"/>
  <c r="Y2290"/>
  <c r="AE2290"/>
  <c r="AS2290" s="1"/>
  <c r="X2826"/>
  <c r="AC2826"/>
  <c r="AQ2826" s="1"/>
  <c r="Y246"/>
  <c r="AE246"/>
  <c r="AS246" s="1"/>
  <c r="X1414"/>
  <c r="AC1414"/>
  <c r="AQ1414" s="1"/>
  <c r="Y1918"/>
  <c r="AE1918"/>
  <c r="AS1918" s="1"/>
  <c r="X2430"/>
  <c r="AC2430"/>
  <c r="AQ2430" s="1"/>
  <c r="Y2942"/>
  <c r="AE2942"/>
  <c r="AS2942" s="1"/>
  <c r="X945"/>
  <c r="AC945"/>
  <c r="AQ945" s="1"/>
  <c r="Y945"/>
  <c r="AE945"/>
  <c r="AS945" s="1"/>
  <c r="X1201"/>
  <c r="AC1201"/>
  <c r="AQ1201" s="1"/>
  <c r="Y1201"/>
  <c r="AE1201"/>
  <c r="AS1201" s="1"/>
  <c r="X1457"/>
  <c r="AC1457"/>
  <c r="AQ1457" s="1"/>
  <c r="Y1457"/>
  <c r="AE1457"/>
  <c r="AS1457" s="1"/>
  <c r="X1841"/>
  <c r="AC1841"/>
  <c r="AQ1841" s="1"/>
  <c r="Y1841"/>
  <c r="AE1841"/>
  <c r="AS1841" s="1"/>
  <c r="X1177"/>
  <c r="AC1177"/>
  <c r="AQ1177" s="1"/>
  <c r="Y1241"/>
  <c r="AE1241"/>
  <c r="AS1241" s="1"/>
  <c r="X1433"/>
  <c r="AC1433"/>
  <c r="AQ1433" s="1"/>
  <c r="Y1497"/>
  <c r="AE1497"/>
  <c r="AS1497" s="1"/>
  <c r="X1689"/>
  <c r="AC1689"/>
  <c r="AQ1689" s="1"/>
  <c r="Y1753"/>
  <c r="AE1753"/>
  <c r="AS1753" s="1"/>
  <c r="X1945"/>
  <c r="AC1945"/>
  <c r="AQ1945" s="1"/>
  <c r="Y2009"/>
  <c r="AE2009"/>
  <c r="AS2009" s="1"/>
  <c r="X2201"/>
  <c r="AC2201"/>
  <c r="AQ2201" s="1"/>
  <c r="Y2265"/>
  <c r="AE2265"/>
  <c r="AS2265" s="1"/>
  <c r="X2457"/>
  <c r="AC2457"/>
  <c r="AQ2457" s="1"/>
  <c r="Y2521"/>
  <c r="AE2521"/>
  <c r="AS2521" s="1"/>
  <c r="X2713"/>
  <c r="AC2713"/>
  <c r="AQ2713" s="1"/>
  <c r="Y2777"/>
  <c r="AE2777"/>
  <c r="AS2777" s="1"/>
  <c r="X2969"/>
  <c r="AC2969"/>
  <c r="AQ2969" s="1"/>
  <c r="X1930"/>
  <c r="AC1930"/>
  <c r="AQ1930" s="1"/>
  <c r="Y2218"/>
  <c r="AE2218"/>
  <c r="AS2218" s="1"/>
  <c r="X1679"/>
  <c r="AC1679"/>
  <c r="AQ1679" s="1"/>
  <c r="Y2447"/>
  <c r="AE2447"/>
  <c r="AS2447" s="1"/>
  <c r="X374"/>
  <c r="AC374"/>
  <c r="AQ374" s="1"/>
  <c r="Y1126"/>
  <c r="AE1126"/>
  <c r="AS1126" s="1"/>
  <c r="X2022"/>
  <c r="AC2022"/>
  <c r="AQ2022" s="1"/>
  <c r="Y2534"/>
  <c r="AE2534"/>
  <c r="AS2534" s="1"/>
  <c r="X27"/>
  <c r="AC27"/>
  <c r="AQ27" s="1"/>
  <c r="Y283"/>
  <c r="AE283"/>
  <c r="AS283" s="1"/>
  <c r="X539"/>
  <c r="AC539"/>
  <c r="AQ539" s="1"/>
  <c r="Y795"/>
  <c r="AE795"/>
  <c r="AS795" s="1"/>
  <c r="X1051"/>
  <c r="AC1051"/>
  <c r="AQ1051" s="1"/>
  <c r="Y1307"/>
  <c r="AE1307"/>
  <c r="AS1307" s="1"/>
  <c r="X1563"/>
  <c r="AC1563"/>
  <c r="AQ1563" s="1"/>
  <c r="Y1819"/>
  <c r="AE1819"/>
  <c r="AS1819" s="1"/>
  <c r="X2075"/>
  <c r="AC2075"/>
  <c r="AQ2075" s="1"/>
  <c r="Y2331"/>
  <c r="AE2331"/>
  <c r="AS2331" s="1"/>
  <c r="X2587"/>
  <c r="AC2587"/>
  <c r="AQ2587" s="1"/>
  <c r="Y2843"/>
  <c r="AE2843"/>
  <c r="AS2843" s="1"/>
  <c r="X2298"/>
  <c r="AC2298"/>
  <c r="AQ2298" s="1"/>
  <c r="X2626"/>
  <c r="AC2626"/>
  <c r="AQ2626" s="1"/>
  <c r="Y2626"/>
  <c r="AE2626"/>
  <c r="AS2626" s="1"/>
  <c r="X847"/>
  <c r="AC847"/>
  <c r="AQ847" s="1"/>
  <c r="Y1487"/>
  <c r="AE1487"/>
  <c r="AS1487" s="1"/>
  <c r="X1991"/>
  <c r="AC1991"/>
  <c r="AQ1991" s="1"/>
  <c r="Y2503"/>
  <c r="AE2503"/>
  <c r="AS2503" s="1"/>
  <c r="X262"/>
  <c r="AC262"/>
  <c r="AQ262" s="1"/>
  <c r="Y1430"/>
  <c r="AE1430"/>
  <c r="AS1430" s="1"/>
  <c r="X1905"/>
  <c r="AC1905"/>
  <c r="AQ1905" s="1"/>
  <c r="Y1905"/>
  <c r="AE1905"/>
  <c r="AS1905" s="1"/>
  <c r="Y2257"/>
  <c r="AE2257"/>
  <c r="AS2257" s="1"/>
  <c r="X2321"/>
  <c r="AC2321"/>
  <c r="AQ2321" s="1"/>
  <c r="Y2609"/>
  <c r="AE2609"/>
  <c r="AS2609" s="1"/>
  <c r="X1618"/>
  <c r="AC1618"/>
  <c r="AQ1618" s="1"/>
  <c r="Y1618"/>
  <c r="AE1618"/>
  <c r="AS1618" s="1"/>
  <c r="Y134"/>
  <c r="AE134"/>
  <c r="AS134" s="1"/>
  <c r="X2054"/>
  <c r="AC2054"/>
  <c r="AQ2054" s="1"/>
  <c r="Y43"/>
  <c r="AE43"/>
  <c r="AS43" s="1"/>
  <c r="X523"/>
  <c r="AC523"/>
  <c r="AQ523" s="1"/>
  <c r="Y1003"/>
  <c r="AE1003"/>
  <c r="AS1003" s="1"/>
  <c r="X1515"/>
  <c r="AC1515"/>
  <c r="AQ1515" s="1"/>
  <c r="Y2059"/>
  <c r="AE2059"/>
  <c r="AS2059" s="1"/>
  <c r="X2507"/>
  <c r="AC2507"/>
  <c r="AQ2507" s="1"/>
  <c r="X1938"/>
  <c r="AC1938"/>
  <c r="AQ1938" s="1"/>
  <c r="Y1938"/>
  <c r="AE1938"/>
  <c r="AS1938" s="1"/>
  <c r="Y879"/>
  <c r="AE879"/>
  <c r="AS879" s="1"/>
  <c r="X2215"/>
  <c r="AC2215"/>
  <c r="AQ2215" s="1"/>
  <c r="Y998"/>
  <c r="AE998"/>
  <c r="AS998" s="1"/>
  <c r="Y272"/>
  <c r="AE272"/>
  <c r="AS272" s="1"/>
  <c r="X272"/>
  <c r="AC272"/>
  <c r="AQ272" s="1"/>
  <c r="X336"/>
  <c r="AC336"/>
  <c r="AQ336" s="1"/>
  <c r="Y528"/>
  <c r="AE528"/>
  <c r="AS528" s="1"/>
  <c r="X592"/>
  <c r="AC592"/>
  <c r="AQ592" s="1"/>
  <c r="Y800"/>
  <c r="AE800"/>
  <c r="AS800" s="1"/>
  <c r="X864"/>
  <c r="AC864"/>
  <c r="AQ864" s="1"/>
  <c r="Y1120"/>
  <c r="AE1120"/>
  <c r="AS1120" s="1"/>
  <c r="X1248"/>
  <c r="AC1248"/>
  <c r="AQ1248" s="1"/>
  <c r="X1616"/>
  <c r="AC1616"/>
  <c r="AQ1616" s="1"/>
  <c r="Y1872"/>
  <c r="AE1872"/>
  <c r="AS1872" s="1"/>
  <c r="Y2096"/>
  <c r="AE2096"/>
  <c r="AS2096" s="1"/>
  <c r="X2224"/>
  <c r="AC2224"/>
  <c r="AQ2224" s="1"/>
  <c r="Y2624"/>
  <c r="AE2624"/>
  <c r="AS2624" s="1"/>
  <c r="X2752"/>
  <c r="AC2752"/>
  <c r="AQ2752" s="1"/>
  <c r="Y93"/>
  <c r="AE93"/>
  <c r="AS93" s="1"/>
  <c r="X221"/>
  <c r="AC221"/>
  <c r="AQ221" s="1"/>
  <c r="Y2927"/>
  <c r="AE2927"/>
  <c r="AS2927" s="1"/>
  <c r="X1862"/>
  <c r="AC1862"/>
  <c r="AQ1862" s="1"/>
  <c r="Y2886"/>
  <c r="AE2886"/>
  <c r="AS2886" s="1"/>
  <c r="X491"/>
  <c r="AC491"/>
  <c r="AQ491" s="1"/>
  <c r="Y1035"/>
  <c r="AE1035"/>
  <c r="AS1035" s="1"/>
  <c r="X1547"/>
  <c r="AC1547"/>
  <c r="AQ1547" s="1"/>
  <c r="Y2027"/>
  <c r="AE2027"/>
  <c r="AS2027" s="1"/>
  <c r="X2603"/>
  <c r="AC2603"/>
  <c r="AQ2603" s="1"/>
  <c r="Y2650"/>
  <c r="AE2650"/>
  <c r="AS2650" s="1"/>
  <c r="X943"/>
  <c r="AC943"/>
  <c r="AQ943" s="1"/>
  <c r="Y2151"/>
  <c r="AE2151"/>
  <c r="AS2151" s="1"/>
  <c r="X230"/>
  <c r="AC230"/>
  <c r="AQ230" s="1"/>
  <c r="Y704"/>
  <c r="AE704"/>
  <c r="AS704" s="1"/>
  <c r="Y1232"/>
  <c r="AE1232"/>
  <c r="AS1232" s="1"/>
  <c r="Y1504"/>
  <c r="AE1504"/>
  <c r="AS1504" s="1"/>
  <c r="X1632"/>
  <c r="AC1632"/>
  <c r="AQ1632" s="1"/>
  <c r="Y2032"/>
  <c r="AE2032"/>
  <c r="AS2032" s="1"/>
  <c r="X2176"/>
  <c r="AC2176"/>
  <c r="AQ2176" s="1"/>
  <c r="Y2560"/>
  <c r="AE2560"/>
  <c r="AS2560" s="1"/>
  <c r="X2688"/>
  <c r="AC2688"/>
  <c r="AQ2688" s="1"/>
  <c r="Y109"/>
  <c r="AE109"/>
  <c r="AS109" s="1"/>
  <c r="Y237"/>
  <c r="AE237"/>
  <c r="AS237" s="1"/>
  <c r="Y909"/>
  <c r="AE909"/>
  <c r="AS909" s="1"/>
  <c r="Y1053"/>
  <c r="AE1053"/>
  <c r="AS1053" s="1"/>
  <c r="X1453"/>
  <c r="AC1453"/>
  <c r="AQ1453" s="1"/>
  <c r="Y1581"/>
  <c r="AE1581"/>
  <c r="AS1581" s="1"/>
  <c r="X1853"/>
  <c r="AC1853"/>
  <c r="AQ1853" s="1"/>
  <c r="X1981"/>
  <c r="AC1981"/>
  <c r="AQ1981" s="1"/>
  <c r="Y2109"/>
  <c r="AE2109"/>
  <c r="AS2109" s="1"/>
  <c r="X2509"/>
  <c r="AC2509"/>
  <c r="AQ2509" s="1"/>
  <c r="Y2621"/>
  <c r="AE2621"/>
  <c r="AS2621" s="1"/>
  <c r="X2989"/>
  <c r="AC2989"/>
  <c r="AQ2989" s="1"/>
  <c r="Y1946"/>
  <c r="AE1946"/>
  <c r="AS1946" s="1"/>
  <c r="X2655"/>
  <c r="AC2655"/>
  <c r="AQ2655" s="1"/>
  <c r="Y1782"/>
  <c r="AE1782"/>
  <c r="AS1782" s="1"/>
  <c r="X2422"/>
  <c r="AC2422"/>
  <c r="AQ2422" s="1"/>
  <c r="X2474"/>
  <c r="AC2474"/>
  <c r="AQ2474" s="1"/>
  <c r="Y1687"/>
  <c r="AE1687"/>
  <c r="AS1687" s="1"/>
  <c r="X1574"/>
  <c r="AC1574"/>
  <c r="AQ1574" s="1"/>
  <c r="Y2910"/>
  <c r="AE2910"/>
  <c r="AS2910" s="1"/>
  <c r="X445"/>
  <c r="AC445"/>
  <c r="AQ445" s="1"/>
  <c r="Y573"/>
  <c r="AE573"/>
  <c r="AS573" s="1"/>
  <c r="Y861"/>
  <c r="AE861"/>
  <c r="AS861" s="1"/>
  <c r="Y973"/>
  <c r="AE973"/>
  <c r="AS973" s="1"/>
  <c r="X1085"/>
  <c r="AC1085"/>
  <c r="AQ1085" s="1"/>
  <c r="Y1341"/>
  <c r="AE1341"/>
  <c r="AS1341" s="1"/>
  <c r="X1597"/>
  <c r="AC1597"/>
  <c r="AQ1597" s="1"/>
  <c r="X1709"/>
  <c r="AC1709"/>
  <c r="AQ1709" s="1"/>
  <c r="Y1837"/>
  <c r="AE1837"/>
  <c r="AS1837" s="1"/>
  <c r="X2205"/>
  <c r="AC2205"/>
  <c r="AQ2205" s="1"/>
  <c r="Y2333"/>
  <c r="AE2333"/>
  <c r="AS2333" s="1"/>
  <c r="X2733"/>
  <c r="AC2733"/>
  <c r="AQ2733" s="1"/>
  <c r="Y2861"/>
  <c r="AE2861"/>
  <c r="AS2861" s="1"/>
  <c r="Y1823"/>
  <c r="AE1823"/>
  <c r="AS1823" s="1"/>
  <c r="X2719"/>
  <c r="AC2719"/>
  <c r="AQ2719" s="1"/>
  <c r="Y582"/>
  <c r="AE582"/>
  <c r="AS582" s="1"/>
  <c r="X1974"/>
  <c r="AC1974"/>
  <c r="AQ1974" s="1"/>
  <c r="Y1795"/>
  <c r="AE1795"/>
  <c r="AS1795" s="1"/>
  <c r="Y2391"/>
  <c r="AE2391"/>
  <c r="AS2391" s="1"/>
  <c r="X1046"/>
  <c r="AC1046"/>
  <c r="AQ1046" s="1"/>
  <c r="Y1886"/>
  <c r="AE1886"/>
  <c r="AS1886" s="1"/>
  <c r="X2718"/>
  <c r="AC2718"/>
  <c r="AQ2718" s="1"/>
  <c r="X777"/>
  <c r="AC777"/>
  <c r="AQ777" s="1"/>
  <c r="Y841"/>
  <c r="AE841"/>
  <c r="AS841" s="1"/>
  <c r="X1033"/>
  <c r="AC1033"/>
  <c r="AQ1033" s="1"/>
  <c r="Y1097"/>
  <c r="AE1097"/>
  <c r="AS1097" s="1"/>
  <c r="X550"/>
  <c r="AC550"/>
  <c r="AQ550" s="1"/>
  <c r="Y1814"/>
  <c r="AE1814"/>
  <c r="AS1814" s="1"/>
  <c r="X2326"/>
  <c r="AC2326"/>
  <c r="AQ2326" s="1"/>
  <c r="Y2838"/>
  <c r="AE2838"/>
  <c r="AS2838" s="1"/>
  <c r="X1779"/>
  <c r="AC1779"/>
  <c r="AQ1779" s="1"/>
  <c r="Y2035"/>
  <c r="AE2035"/>
  <c r="AS2035" s="1"/>
  <c r="X2291"/>
  <c r="AC2291"/>
  <c r="AQ2291" s="1"/>
  <c r="Y2547"/>
  <c r="AE2547"/>
  <c r="AS2547" s="1"/>
  <c r="X2803"/>
  <c r="AC2803"/>
  <c r="AQ2803" s="1"/>
  <c r="Y2234"/>
  <c r="AE2234"/>
  <c r="AS2234" s="1"/>
  <c r="X310"/>
  <c r="AC310"/>
  <c r="AQ310" s="1"/>
  <c r="Y1078"/>
  <c r="AE1078"/>
  <c r="AS1078" s="1"/>
  <c r="X1606"/>
  <c r="AC1606"/>
  <c r="AQ1606" s="1"/>
  <c r="Y2110"/>
  <c r="AE2110"/>
  <c r="AS2110" s="1"/>
  <c r="X2622"/>
  <c r="AC2622"/>
  <c r="AQ2622" s="1"/>
  <c r="X737"/>
  <c r="AC737"/>
  <c r="AQ737" s="1"/>
  <c r="X993"/>
  <c r="AC993"/>
  <c r="AQ993" s="1"/>
  <c r="X1249"/>
  <c r="AC1249"/>
  <c r="AQ1249" s="1"/>
  <c r="X1505"/>
  <c r="AC1505"/>
  <c r="AQ1505" s="1"/>
  <c r="X1953"/>
  <c r="AC1953"/>
  <c r="AQ1953" s="1"/>
  <c r="Y2081"/>
  <c r="AE2081"/>
  <c r="AS2081" s="1"/>
  <c r="X1225"/>
  <c r="AC1225"/>
  <c r="AQ1225" s="1"/>
  <c r="Y1289"/>
  <c r="AE1289"/>
  <c r="AS1289" s="1"/>
  <c r="X1481"/>
  <c r="AC1481"/>
  <c r="AQ1481" s="1"/>
  <c r="Y1545"/>
  <c r="AE1545"/>
  <c r="AS1545" s="1"/>
  <c r="X1737"/>
  <c r="AC1737"/>
  <c r="AQ1737" s="1"/>
  <c r="Y1801"/>
  <c r="AE1801"/>
  <c r="AS1801" s="1"/>
  <c r="X1993"/>
  <c r="AC1993"/>
  <c r="AQ1993" s="1"/>
  <c r="Y1993"/>
  <c r="AE1993"/>
  <c r="AS1993" s="1"/>
  <c r="X2249"/>
  <c r="AC2249"/>
  <c r="AQ2249" s="1"/>
  <c r="Y2313"/>
  <c r="AE2313"/>
  <c r="AS2313" s="1"/>
  <c r="X2505"/>
  <c r="AC2505"/>
  <c r="AQ2505" s="1"/>
  <c r="Y2569"/>
  <c r="AE2569"/>
  <c r="AS2569" s="1"/>
  <c r="X2761"/>
  <c r="AC2761"/>
  <c r="AQ2761" s="1"/>
  <c r="Y2825"/>
  <c r="AE2825"/>
  <c r="AS2825" s="1"/>
  <c r="X1986"/>
  <c r="AC1986"/>
  <c r="AQ1986" s="1"/>
  <c r="Y1986"/>
  <c r="AE1986"/>
  <c r="AS1986" s="1"/>
  <c r="X2938"/>
  <c r="AC2938"/>
  <c r="AQ2938" s="1"/>
  <c r="Y1871"/>
  <c r="AE1871"/>
  <c r="AS1871" s="1"/>
  <c r="X2895"/>
  <c r="AC2895"/>
  <c r="AQ2895" s="1"/>
  <c r="Y566"/>
  <c r="AE566"/>
  <c r="AS566" s="1"/>
  <c r="X120"/>
  <c r="AC120"/>
  <c r="AQ120" s="1"/>
  <c r="Y184"/>
  <c r="AE184"/>
  <c r="AS184" s="1"/>
  <c r="Y440"/>
  <c r="AE440"/>
  <c r="AS440" s="1"/>
  <c r="Y696"/>
  <c r="AE696"/>
  <c r="AS696" s="1"/>
  <c r="X760"/>
  <c r="AC760"/>
  <c r="AQ760" s="1"/>
  <c r="Y888"/>
  <c r="AE888"/>
  <c r="AS888" s="1"/>
  <c r="Y952"/>
  <c r="AE952"/>
  <c r="AS952" s="1"/>
  <c r="X1016"/>
  <c r="AC1016"/>
  <c r="AQ1016" s="1"/>
  <c r="Y1144"/>
  <c r="AE1144"/>
  <c r="AS1144" s="1"/>
  <c r="Y1208"/>
  <c r="AE1208"/>
  <c r="AS1208" s="1"/>
  <c r="X1272"/>
  <c r="AC1272"/>
  <c r="AQ1272" s="1"/>
  <c r="Y1400"/>
  <c r="AE1400"/>
  <c r="AS1400" s="1"/>
  <c r="Y1464"/>
  <c r="AE1464"/>
  <c r="AS1464" s="1"/>
  <c r="X1528"/>
  <c r="AC1528"/>
  <c r="AQ1528" s="1"/>
  <c r="Y1656"/>
  <c r="AE1656"/>
  <c r="AS1656" s="1"/>
  <c r="Y1720"/>
  <c r="AE1720"/>
  <c r="AS1720" s="1"/>
  <c r="X1784"/>
  <c r="AC1784"/>
  <c r="AQ1784" s="1"/>
  <c r="Y1912"/>
  <c r="AE1912"/>
  <c r="AS1912" s="1"/>
  <c r="Y1976"/>
  <c r="AE1976"/>
  <c r="AS1976" s="1"/>
  <c r="X2040"/>
  <c r="AC2040"/>
  <c r="AQ2040" s="1"/>
  <c r="Y1271"/>
  <c r="AE1271"/>
  <c r="AS1271" s="1"/>
  <c r="X1228"/>
  <c r="AC1228"/>
  <c r="AQ1228" s="1"/>
  <c r="Y1484"/>
  <c r="AE1484"/>
  <c r="AS1484" s="1"/>
  <c r="X1740"/>
  <c r="AC1740"/>
  <c r="AQ1740" s="1"/>
  <c r="Y1996"/>
  <c r="AE1996"/>
  <c r="AS1996" s="1"/>
  <c r="X2124"/>
  <c r="AC2124"/>
  <c r="AQ2124" s="1"/>
  <c r="Y2700"/>
  <c r="AE2700"/>
  <c r="AS2700" s="1"/>
  <c r="X2828"/>
  <c r="AC2828"/>
  <c r="AQ2828" s="1"/>
  <c r="X2956"/>
  <c r="AC2956"/>
  <c r="AQ2956" s="1"/>
  <c r="Y147"/>
  <c r="AE147"/>
  <c r="AS147" s="1"/>
  <c r="X659"/>
  <c r="AC659"/>
  <c r="AQ659" s="1"/>
  <c r="Y126"/>
  <c r="AE126"/>
  <c r="AS126" s="1"/>
  <c r="X382"/>
  <c r="AC382"/>
  <c r="AQ382" s="1"/>
  <c r="Y958"/>
  <c r="AE958"/>
  <c r="AS958" s="1"/>
  <c r="Y981"/>
  <c r="AE981"/>
  <c r="AS981" s="1"/>
  <c r="X132"/>
  <c r="AC132"/>
  <c r="AQ132" s="1"/>
  <c r="X388"/>
  <c r="AC388"/>
  <c r="AQ388" s="1"/>
  <c r="Y388"/>
  <c r="AE388"/>
  <c r="AS388" s="1"/>
  <c r="Y932"/>
  <c r="AE932"/>
  <c r="AS932" s="1"/>
  <c r="X1188"/>
  <c r="AC1188"/>
  <c r="AQ1188" s="1"/>
  <c r="X113"/>
  <c r="AC113"/>
  <c r="AQ113" s="1"/>
  <c r="Y113"/>
  <c r="AE113"/>
  <c r="AS113" s="1"/>
  <c r="X337"/>
  <c r="AC337"/>
  <c r="AQ337" s="1"/>
  <c r="Y593"/>
  <c r="AE593"/>
  <c r="AS593" s="1"/>
  <c r="X1397"/>
  <c r="AC1397"/>
  <c r="AQ1397" s="1"/>
  <c r="Y1525"/>
  <c r="AE1525"/>
  <c r="AS1525" s="1"/>
  <c r="X1909"/>
  <c r="AC1909"/>
  <c r="AQ1909" s="1"/>
  <c r="Y2037"/>
  <c r="AE2037"/>
  <c r="AS2037" s="1"/>
  <c r="X2293"/>
  <c r="AC2293"/>
  <c r="AQ2293" s="1"/>
  <c r="Y2549"/>
  <c r="AE2549"/>
  <c r="AS2549" s="1"/>
  <c r="X2805"/>
  <c r="AC2805"/>
  <c r="AQ2805" s="1"/>
  <c r="X2933"/>
  <c r="AC2933"/>
  <c r="AQ2933" s="1"/>
  <c r="Y122"/>
  <c r="AE122"/>
  <c r="AS122" s="1"/>
  <c r="X698"/>
  <c r="AC698"/>
  <c r="AQ698" s="1"/>
  <c r="X954"/>
  <c r="AC954"/>
  <c r="AQ954" s="1"/>
  <c r="Y1146"/>
  <c r="AE1146"/>
  <c r="AS1146" s="1"/>
  <c r="X2522"/>
  <c r="AC2522"/>
  <c r="AQ2522" s="1"/>
  <c r="Y1663"/>
  <c r="AE1663"/>
  <c r="AS1663" s="1"/>
  <c r="X86"/>
  <c r="AC86"/>
  <c r="AQ86" s="1"/>
  <c r="X104"/>
  <c r="AC104"/>
  <c r="AQ104" s="1"/>
  <c r="X296"/>
  <c r="AC296"/>
  <c r="AQ296" s="1"/>
  <c r="Y296"/>
  <c r="AE296"/>
  <c r="AS296" s="1"/>
  <c r="Y572"/>
  <c r="AE572"/>
  <c r="AS572" s="1"/>
  <c r="X700"/>
  <c r="AC700"/>
  <c r="AQ700" s="1"/>
  <c r="Y828"/>
  <c r="AE828"/>
  <c r="AS828" s="1"/>
  <c r="X956"/>
  <c r="AC956"/>
  <c r="AQ956" s="1"/>
  <c r="Y1084"/>
  <c r="AE1084"/>
  <c r="AS1084" s="1"/>
  <c r="X1212"/>
  <c r="AC1212"/>
  <c r="AQ1212" s="1"/>
  <c r="Y1340"/>
  <c r="AE1340"/>
  <c r="AS1340" s="1"/>
  <c r="X1468"/>
  <c r="AC1468"/>
  <c r="AQ1468" s="1"/>
  <c r="Y1596"/>
  <c r="AE1596"/>
  <c r="AS1596" s="1"/>
  <c r="X1724"/>
  <c r="AC1724"/>
  <c r="AQ1724" s="1"/>
  <c r="Y1852"/>
  <c r="AE1852"/>
  <c r="AS1852" s="1"/>
  <c r="X1980"/>
  <c r="AC1980"/>
  <c r="AQ1980" s="1"/>
  <c r="Y2108"/>
  <c r="AE2108"/>
  <c r="AS2108" s="1"/>
  <c r="X2236"/>
  <c r="AC2236"/>
  <c r="AQ2236" s="1"/>
  <c r="Y2364"/>
  <c r="AE2364"/>
  <c r="AS2364" s="1"/>
  <c r="X2492"/>
  <c r="AC2492"/>
  <c r="AQ2492" s="1"/>
  <c r="Y2620"/>
  <c r="AE2620"/>
  <c r="AS2620" s="1"/>
  <c r="X2748"/>
  <c r="AC2748"/>
  <c r="AQ2748" s="1"/>
  <c r="Y2876"/>
  <c r="AE2876"/>
  <c r="AS2876" s="1"/>
  <c r="X2940"/>
  <c r="AC2940"/>
  <c r="AQ2940" s="1"/>
  <c r="Y1958"/>
  <c r="AE1958"/>
  <c r="AS1958" s="1"/>
  <c r="X2470"/>
  <c r="AC2470"/>
  <c r="AQ2470" s="1"/>
  <c r="Y2982"/>
  <c r="AE2982"/>
  <c r="AS2982" s="1"/>
  <c r="X251"/>
  <c r="AC251"/>
  <c r="AQ251" s="1"/>
  <c r="Y507"/>
  <c r="AE507"/>
  <c r="AS507" s="1"/>
  <c r="X1399"/>
  <c r="AC1399"/>
  <c r="AQ1399" s="1"/>
  <c r="Y1196"/>
  <c r="AE1196"/>
  <c r="AS1196" s="1"/>
  <c r="X1452"/>
  <c r="AC1452"/>
  <c r="AQ1452" s="1"/>
  <c r="Y1964"/>
  <c r="AE1964"/>
  <c r="AS1964" s="1"/>
  <c r="X2220"/>
  <c r="AC2220"/>
  <c r="AQ2220" s="1"/>
  <c r="Y2924"/>
  <c r="AE2924"/>
  <c r="AS2924" s="1"/>
  <c r="X83"/>
  <c r="AC83"/>
  <c r="AQ83" s="1"/>
  <c r="Y595"/>
  <c r="AE595"/>
  <c r="AS595" s="1"/>
  <c r="Y766"/>
  <c r="AE766"/>
  <c r="AS766" s="1"/>
  <c r="X862"/>
  <c r="AC862"/>
  <c r="AQ862" s="1"/>
  <c r="Y483"/>
  <c r="AE483"/>
  <c r="AS483" s="1"/>
  <c r="X1719"/>
  <c r="AC1719"/>
  <c r="AQ1719" s="1"/>
  <c r="Y2231"/>
  <c r="AE2231"/>
  <c r="AS2231" s="1"/>
  <c r="X2743"/>
  <c r="AC2743"/>
  <c r="AQ2743" s="1"/>
  <c r="X1954"/>
  <c r="AC1954"/>
  <c r="AQ1954" s="1"/>
  <c r="Y1954"/>
  <c r="AE1954"/>
  <c r="AS1954" s="1"/>
  <c r="Y1943"/>
  <c r="AE1943"/>
  <c r="AS1943" s="1"/>
  <c r="Y2199"/>
  <c r="AE2199"/>
  <c r="AS2199" s="1"/>
  <c r="X1911"/>
  <c r="AC1911"/>
  <c r="AQ1911" s="1"/>
  <c r="Y2423"/>
  <c r="AE2423"/>
  <c r="AS2423" s="1"/>
  <c r="X2935"/>
  <c r="AC2935"/>
  <c r="AQ2935" s="1"/>
  <c r="X1826"/>
  <c r="AC1826"/>
  <c r="AQ1826" s="1"/>
  <c r="Y1826"/>
  <c r="AE1826"/>
  <c r="AS1826" s="1"/>
  <c r="X1079"/>
  <c r="AC1079"/>
  <c r="AQ1079" s="1"/>
  <c r="Y1591"/>
  <c r="AE1591"/>
  <c r="AS1591" s="1"/>
  <c r="Y2519"/>
  <c r="AE2519"/>
  <c r="AS2519" s="1"/>
  <c r="X686"/>
  <c r="AC686"/>
  <c r="AQ686" s="1"/>
  <c r="Y547"/>
  <c r="AE547"/>
  <c r="AS547" s="1"/>
  <c r="Y763"/>
  <c r="AE763"/>
  <c r="AS763" s="1"/>
  <c r="X1019"/>
  <c r="AC1019"/>
  <c r="AQ1019" s="1"/>
  <c r="Y1275"/>
  <c r="AE1275"/>
  <c r="AS1275" s="1"/>
  <c r="X1531"/>
  <c r="AC1531"/>
  <c r="AQ1531" s="1"/>
  <c r="Y1787"/>
  <c r="AE1787"/>
  <c r="AS1787" s="1"/>
  <c r="X2043"/>
  <c r="AC2043"/>
  <c r="AQ2043" s="1"/>
  <c r="Y2299"/>
  <c r="AE2299"/>
  <c r="AS2299" s="1"/>
  <c r="X2555"/>
  <c r="AC2555"/>
  <c r="AQ2555" s="1"/>
  <c r="Y2811"/>
  <c r="AE2811"/>
  <c r="AS2811" s="1"/>
  <c r="Y2458"/>
  <c r="AE2458"/>
  <c r="AS2458" s="1"/>
  <c r="Y655"/>
  <c r="AE655"/>
  <c r="AS655" s="1"/>
  <c r="X1423"/>
  <c r="AC1423"/>
  <c r="AQ1423" s="1"/>
  <c r="Y1927"/>
  <c r="AE1927"/>
  <c r="AS1927" s="1"/>
  <c r="X2439"/>
  <c r="AC2439"/>
  <c r="AQ2439" s="1"/>
  <c r="Y2951"/>
  <c r="AE2951"/>
  <c r="AS2951" s="1"/>
  <c r="X1238"/>
  <c r="AC1238"/>
  <c r="AQ1238" s="1"/>
  <c r="Y1750"/>
  <c r="AE1750"/>
  <c r="AS1750" s="1"/>
  <c r="X1889"/>
  <c r="AC1889"/>
  <c r="AQ1889" s="1"/>
  <c r="X2001"/>
  <c r="AC2001"/>
  <c r="AQ2001" s="1"/>
  <c r="Y2001"/>
  <c r="AE2001"/>
  <c r="AS2001" s="1"/>
  <c r="Y2241"/>
  <c r="AE2241"/>
  <c r="AS2241" s="1"/>
  <c r="X2369"/>
  <c r="AC2369"/>
  <c r="AQ2369" s="1"/>
  <c r="X2593"/>
  <c r="AC2593"/>
  <c r="AQ2593" s="1"/>
  <c r="Y2673"/>
  <c r="AE2673"/>
  <c r="AS2673" s="1"/>
  <c r="Y2785"/>
  <c r="AE2785"/>
  <c r="AS2785" s="1"/>
  <c r="Y2026"/>
  <c r="AE2026"/>
  <c r="AS2026" s="1"/>
  <c r="X2159"/>
  <c r="AC2159"/>
  <c r="AQ2159" s="1"/>
  <c r="Y470"/>
  <c r="AE470"/>
  <c r="AS470" s="1"/>
  <c r="X2182"/>
  <c r="AC2182"/>
  <c r="AQ2182" s="1"/>
  <c r="Y107"/>
  <c r="AE107"/>
  <c r="AS107" s="1"/>
  <c r="X587"/>
  <c r="AC587"/>
  <c r="AQ587" s="1"/>
  <c r="Y1067"/>
  <c r="AE1067"/>
  <c r="AS1067" s="1"/>
  <c r="X1579"/>
  <c r="AC1579"/>
  <c r="AQ1579" s="1"/>
  <c r="Y2123"/>
  <c r="AE2123"/>
  <c r="AS2123" s="1"/>
  <c r="X2571"/>
  <c r="AC2571"/>
  <c r="AQ2571" s="1"/>
  <c r="Y2058"/>
  <c r="AE2058"/>
  <c r="AS2058" s="1"/>
  <c r="X815"/>
  <c r="AC815"/>
  <c r="AQ815" s="1"/>
  <c r="Y2343"/>
  <c r="AE2343"/>
  <c r="AS2343" s="1"/>
  <c r="X934"/>
  <c r="AC934"/>
  <c r="AQ934" s="1"/>
  <c r="Y128"/>
  <c r="AE128"/>
  <c r="AS128" s="1"/>
  <c r="X192"/>
  <c r="AC192"/>
  <c r="AQ192" s="1"/>
  <c r="Y384"/>
  <c r="AE384"/>
  <c r="AS384" s="1"/>
  <c r="X512"/>
  <c r="AC512"/>
  <c r="AQ512" s="1"/>
  <c r="Y640"/>
  <c r="AE640"/>
  <c r="AS640" s="1"/>
  <c r="X720"/>
  <c r="AC720"/>
  <c r="AQ720" s="1"/>
  <c r="Y912"/>
  <c r="AE912"/>
  <c r="AS912" s="1"/>
  <c r="X912"/>
  <c r="AC912"/>
  <c r="AQ912" s="1"/>
  <c r="X992"/>
  <c r="AC992"/>
  <c r="AQ992" s="1"/>
  <c r="Y1344"/>
  <c r="AE1344"/>
  <c r="AS1344" s="1"/>
  <c r="X1456"/>
  <c r="AC1456"/>
  <c r="AQ1456" s="1"/>
  <c r="Y1840"/>
  <c r="AE1840"/>
  <c r="AS1840" s="1"/>
  <c r="X1968"/>
  <c r="AC1968"/>
  <c r="AQ1968" s="1"/>
  <c r="Y2304"/>
  <c r="AE2304"/>
  <c r="AS2304" s="1"/>
  <c r="X2432"/>
  <c r="AC2432"/>
  <c r="AQ2432" s="1"/>
  <c r="Y2832"/>
  <c r="AE2832"/>
  <c r="AS2832" s="1"/>
  <c r="X2944"/>
  <c r="AC2944"/>
  <c r="AQ2944" s="1"/>
  <c r="X61"/>
  <c r="AC61"/>
  <c r="AQ61" s="1"/>
  <c r="X301"/>
  <c r="AC301"/>
  <c r="AQ301" s="1"/>
  <c r="Y2817"/>
  <c r="AE2817"/>
  <c r="AS2817" s="1"/>
  <c r="Y2961"/>
  <c r="AE2961"/>
  <c r="AS2961" s="1"/>
  <c r="Y1914"/>
  <c r="AE1914"/>
  <c r="AS1914" s="1"/>
  <c r="X2031"/>
  <c r="AC2031"/>
  <c r="AQ2031" s="1"/>
  <c r="Y406"/>
  <c r="AE406"/>
  <c r="AS406" s="1"/>
  <c r="X1990"/>
  <c r="AC1990"/>
  <c r="AQ1990" s="1"/>
  <c r="Y11"/>
  <c r="AE11"/>
  <c r="AS11" s="1"/>
  <c r="X555"/>
  <c r="AC555"/>
  <c r="AQ555" s="1"/>
  <c r="Y1099"/>
  <c r="AE1099"/>
  <c r="AS1099" s="1"/>
  <c r="X1611"/>
  <c r="AC1611"/>
  <c r="AQ1611" s="1"/>
  <c r="Y2091"/>
  <c r="AE2091"/>
  <c r="AS2091" s="1"/>
  <c r="X2699"/>
  <c r="AC2699"/>
  <c r="AQ2699" s="1"/>
  <c r="X2226"/>
  <c r="AC2226"/>
  <c r="AQ2226" s="1"/>
  <c r="Y2226"/>
  <c r="AE2226"/>
  <c r="AS2226" s="1"/>
  <c r="X239"/>
  <c r="AC239"/>
  <c r="AQ239" s="1"/>
  <c r="Y2023"/>
  <c r="AE2023"/>
  <c r="AS2023" s="1"/>
  <c r="X358"/>
  <c r="AC358"/>
  <c r="AQ358" s="1"/>
  <c r="Y96"/>
  <c r="AE96"/>
  <c r="AS96" s="1"/>
  <c r="X1056"/>
  <c r="AC1056"/>
  <c r="AQ1056" s="1"/>
  <c r="Y1472"/>
  <c r="AE1472"/>
  <c r="AS1472" s="1"/>
  <c r="X1600"/>
  <c r="AC1600"/>
  <c r="AQ1600" s="1"/>
  <c r="X2000"/>
  <c r="AC2000"/>
  <c r="AQ2000" s="1"/>
  <c r="X2144"/>
  <c r="AC2144"/>
  <c r="AQ2144" s="1"/>
  <c r="Y2528"/>
  <c r="AE2528"/>
  <c r="AS2528" s="1"/>
  <c r="X2656"/>
  <c r="AC2656"/>
  <c r="AQ2656" s="1"/>
  <c r="Y77"/>
  <c r="AE77"/>
  <c r="AS77" s="1"/>
  <c r="X877"/>
  <c r="AC877"/>
  <c r="AQ877" s="1"/>
  <c r="Y1021"/>
  <c r="AE1021"/>
  <c r="AS1021" s="1"/>
  <c r="X1293"/>
  <c r="AC1293"/>
  <c r="Y1421"/>
  <c r="AE1421"/>
  <c r="AS1421" s="1"/>
  <c r="Y1549"/>
  <c r="AE1549"/>
  <c r="AS1549" s="1"/>
  <c r="X1821"/>
  <c r="AC1821"/>
  <c r="AQ1821" s="1"/>
  <c r="X1965"/>
  <c r="AC1965"/>
  <c r="AQ1965" s="1"/>
  <c r="Y2077"/>
  <c r="AE2077"/>
  <c r="AS2077" s="1"/>
  <c r="X2477"/>
  <c r="AC2477"/>
  <c r="AQ2477" s="1"/>
  <c r="Y2589"/>
  <c r="AE2589"/>
  <c r="AS2589" s="1"/>
  <c r="X2957"/>
  <c r="AC2957"/>
  <c r="AQ2957" s="1"/>
  <c r="X1874"/>
  <c r="AC1874"/>
  <c r="AQ1874" s="1"/>
  <c r="Y1874"/>
  <c r="AE1874"/>
  <c r="AS1874" s="1"/>
  <c r="X1631"/>
  <c r="AC1631"/>
  <c r="AQ1631" s="1"/>
  <c r="Y2847"/>
  <c r="AE2847"/>
  <c r="AS2847" s="1"/>
  <c r="X1910"/>
  <c r="AC1910"/>
  <c r="AQ1910" s="1"/>
  <c r="Y1603"/>
  <c r="AE1603"/>
  <c r="AS1603" s="1"/>
  <c r="X2135"/>
  <c r="AC2135"/>
  <c r="AQ2135" s="1"/>
  <c r="Y2462"/>
  <c r="AE2462"/>
  <c r="AS2462" s="1"/>
  <c r="Y397"/>
  <c r="AE397"/>
  <c r="AS397" s="1"/>
  <c r="X461"/>
  <c r="AC461"/>
  <c r="AQ461" s="1"/>
  <c r="Y525"/>
  <c r="AE525"/>
  <c r="AS525" s="1"/>
  <c r="Y589"/>
  <c r="AE589"/>
  <c r="AS589" s="1"/>
  <c r="Y653"/>
  <c r="AE653"/>
  <c r="AS653" s="1"/>
  <c r="Y797"/>
  <c r="AE797"/>
  <c r="AS797" s="1"/>
  <c r="Y1245"/>
  <c r="AE1245"/>
  <c r="AS1245" s="1"/>
  <c r="X1501"/>
  <c r="AC1501"/>
  <c r="AQ1501" s="1"/>
  <c r="X1613"/>
  <c r="AC1613"/>
  <c r="AQ1613" s="1"/>
  <c r="Y1869"/>
  <c r="AE1869"/>
  <c r="AS1869" s="1"/>
  <c r="Y1997"/>
  <c r="AE1997"/>
  <c r="AS1997" s="1"/>
  <c r="X2125"/>
  <c r="AC2125"/>
  <c r="AQ2125" s="1"/>
  <c r="Y2237"/>
  <c r="AE2237"/>
  <c r="AS2237" s="1"/>
  <c r="X2637"/>
  <c r="AC2637"/>
  <c r="AQ2637" s="1"/>
  <c r="Y2765"/>
  <c r="AE2765"/>
  <c r="AS2765" s="1"/>
  <c r="X2010"/>
  <c r="AC2010"/>
  <c r="AQ2010" s="1"/>
  <c r="X2562"/>
  <c r="AC2562"/>
  <c r="AQ2562" s="1"/>
  <c r="Y2562"/>
  <c r="AE2562"/>
  <c r="AS2562" s="1"/>
  <c r="X2207"/>
  <c r="AC2207"/>
  <c r="AQ2207" s="1"/>
  <c r="Y2975"/>
  <c r="AE2975"/>
  <c r="AS2975" s="1"/>
  <c r="X1846"/>
  <c r="AC1846"/>
  <c r="Y2678"/>
  <c r="AE2678"/>
  <c r="AS2678" s="1"/>
  <c r="X1994"/>
  <c r="AC1994"/>
  <c r="AQ1994" s="1"/>
  <c r="X2426"/>
  <c r="AC2426"/>
  <c r="AQ2426" s="1"/>
  <c r="Y1623"/>
  <c r="AE1623"/>
  <c r="AS1623" s="1"/>
  <c r="X918"/>
  <c r="AC918"/>
  <c r="AQ918" s="1"/>
  <c r="Y2014"/>
  <c r="AE2014"/>
  <c r="AS2014" s="1"/>
  <c r="X2846"/>
  <c r="AC2846"/>
  <c r="AQ2846" s="1"/>
  <c r="Y1550"/>
  <c r="AE1550"/>
  <c r="AS1550" s="1"/>
  <c r="X179"/>
  <c r="AC179"/>
  <c r="AQ179" s="1"/>
  <c r="Y435"/>
  <c r="AE435"/>
  <c r="AS435" s="1"/>
  <c r="X691"/>
  <c r="AC691"/>
  <c r="AQ691" s="1"/>
  <c r="Y947"/>
  <c r="AE947"/>
  <c r="AS947" s="1"/>
  <c r="X1203"/>
  <c r="AC1203"/>
  <c r="AQ1203" s="1"/>
  <c r="Y1459"/>
  <c r="AE1459"/>
  <c r="AS1459" s="1"/>
  <c r="Y383"/>
  <c r="AE383"/>
  <c r="AS383" s="1"/>
  <c r="X895"/>
  <c r="AC895"/>
  <c r="AQ895" s="1"/>
  <c r="Y1407"/>
  <c r="AE1407"/>
  <c r="AS1407" s="1"/>
  <c r="X34"/>
  <c r="AC34"/>
  <c r="AQ34" s="1"/>
  <c r="Y290"/>
  <c r="AE290"/>
  <c r="AS290" s="1"/>
  <c r="X674"/>
  <c r="AC674"/>
  <c r="AQ674" s="1"/>
  <c r="X802"/>
  <c r="AC802"/>
  <c r="AQ802" s="1"/>
  <c r="Y802"/>
  <c r="AE802"/>
  <c r="AS802" s="1"/>
  <c r="Y455"/>
  <c r="AE455"/>
  <c r="AS455" s="1"/>
  <c r="X967"/>
  <c r="AC967"/>
  <c r="AQ967" s="1"/>
  <c r="Y1479"/>
  <c r="AE1479"/>
  <c r="AS1479" s="1"/>
  <c r="X2639"/>
  <c r="AC2639"/>
  <c r="AQ2639" s="1"/>
  <c r="Y1310"/>
  <c r="AE1310"/>
  <c r="AS1310" s="1"/>
  <c r="X135"/>
  <c r="AC135"/>
  <c r="AQ135" s="1"/>
  <c r="Y206"/>
  <c r="AE206"/>
  <c r="AS206" s="1"/>
  <c r="X2254"/>
  <c r="AC2254"/>
  <c r="AQ2254" s="1"/>
  <c r="Y2766"/>
  <c r="AE2766"/>
  <c r="AS2766" s="1"/>
  <c r="X530"/>
  <c r="AC530"/>
  <c r="AQ530" s="1"/>
  <c r="Y722"/>
  <c r="AE722"/>
  <c r="AS722" s="1"/>
  <c r="Y1882"/>
  <c r="AE1882"/>
  <c r="AS1882" s="1"/>
  <c r="X999"/>
  <c r="AC999"/>
  <c r="AQ999" s="1"/>
  <c r="Y2415"/>
  <c r="AE2415"/>
  <c r="AS2415" s="1"/>
  <c r="X1007"/>
  <c r="AC1007"/>
  <c r="AQ1007" s="1"/>
  <c r="Y1134"/>
  <c r="AE1134"/>
  <c r="AS1134" s="1"/>
  <c r="X2478"/>
  <c r="AC2478"/>
  <c r="AQ2478" s="1"/>
  <c r="Y146"/>
  <c r="AE146"/>
  <c r="AS146" s="1"/>
  <c r="X1330"/>
  <c r="AC1330"/>
  <c r="AQ1330" s="1"/>
  <c r="Y1330"/>
  <c r="AE1330"/>
  <c r="AS1330" s="1"/>
  <c r="X679"/>
  <c r="AC679"/>
  <c r="AQ679" s="1"/>
  <c r="Y1775"/>
  <c r="AE1775"/>
  <c r="AS1775" s="1"/>
  <c r="X1135"/>
  <c r="AC1135"/>
  <c r="AQ1135" s="1"/>
  <c r="Y2606"/>
  <c r="AE2606"/>
  <c r="AS2606" s="1"/>
  <c r="X298"/>
  <c r="AC298"/>
  <c r="AQ298" s="1"/>
  <c r="Y778"/>
  <c r="AE778"/>
  <c r="AS778" s="1"/>
  <c r="X1738"/>
  <c r="AC1738"/>
  <c r="AQ1738" s="1"/>
  <c r="Y599"/>
  <c r="AE599"/>
  <c r="AS599" s="1"/>
  <c r="X1646"/>
  <c r="AC1646"/>
  <c r="AQ1646" s="1"/>
  <c r="Y803"/>
  <c r="AE803"/>
  <c r="AS803" s="1"/>
  <c r="X1347"/>
  <c r="AC1347"/>
  <c r="AQ1347" s="1"/>
  <c r="Y2147"/>
  <c r="AE2147"/>
  <c r="AS2147" s="1"/>
  <c r="X2755"/>
  <c r="AC2755"/>
  <c r="AQ2755" s="1"/>
  <c r="X1834"/>
  <c r="AC1834"/>
  <c r="AQ1834" s="1"/>
  <c r="Y223"/>
  <c r="AE223"/>
  <c r="AS223" s="1"/>
  <c r="X1567"/>
  <c r="AC1567"/>
  <c r="X462"/>
  <c r="AC462"/>
  <c r="AQ462" s="1"/>
  <c r="Y1118"/>
  <c r="AE1118"/>
  <c r="AS1118" s="1"/>
  <c r="X522"/>
  <c r="AC522"/>
  <c r="AQ522" s="1"/>
  <c r="X746"/>
  <c r="AC746"/>
  <c r="AQ746" s="1"/>
  <c r="Y970"/>
  <c r="AE970"/>
  <c r="AS970" s="1"/>
  <c r="Y471"/>
  <c r="AE471"/>
  <c r="AS471" s="1"/>
  <c r="X1582"/>
  <c r="AC1582"/>
  <c r="AQ1582" s="1"/>
  <c r="Y643"/>
  <c r="AE643"/>
  <c r="AS643" s="1"/>
  <c r="X1379"/>
  <c r="AC1379"/>
  <c r="AQ1379" s="1"/>
  <c r="Y1987"/>
  <c r="AE1987"/>
  <c r="AS1987" s="1"/>
  <c r="X2435"/>
  <c r="AC2435"/>
  <c r="AQ2435" s="1"/>
  <c r="Y2634"/>
  <c r="AE2634"/>
  <c r="AS2634" s="1"/>
  <c r="X543"/>
  <c r="AC543"/>
  <c r="AQ543" s="1"/>
  <c r="Y1439"/>
  <c r="AE1439"/>
  <c r="AS1439" s="1"/>
  <c r="X1182"/>
  <c r="AC1182"/>
  <c r="AQ1182" s="1"/>
  <c r="Y1527"/>
  <c r="AE1527"/>
  <c r="AS1527" s="1"/>
  <c r="X1292"/>
  <c r="AC1292"/>
  <c r="AQ1292" s="1"/>
  <c r="Y1548"/>
  <c r="AE1548"/>
  <c r="AS1548" s="1"/>
  <c r="X1804"/>
  <c r="AC1804"/>
  <c r="AQ1804" s="1"/>
  <c r="Y2060"/>
  <c r="AE2060"/>
  <c r="AS2060" s="1"/>
  <c r="X2188"/>
  <c r="AC2188"/>
  <c r="AQ2188" s="1"/>
  <c r="Y2636"/>
  <c r="AE2636"/>
  <c r="AS2636" s="1"/>
  <c r="X2764"/>
  <c r="AC2764"/>
  <c r="AQ2764" s="1"/>
  <c r="X2892"/>
  <c r="AC2892"/>
  <c r="AQ2892" s="1"/>
  <c r="Y19"/>
  <c r="AE19"/>
  <c r="AS19" s="1"/>
  <c r="X531"/>
  <c r="AC531"/>
  <c r="AQ531" s="1"/>
  <c r="Y366"/>
  <c r="AE366"/>
  <c r="AS366" s="1"/>
  <c r="X638"/>
  <c r="AC638"/>
  <c r="AQ638" s="1"/>
  <c r="Y318"/>
  <c r="AE318"/>
  <c r="AS318" s="1"/>
  <c r="X30"/>
  <c r="AC30"/>
  <c r="AQ30" s="1"/>
  <c r="Y1132"/>
  <c r="AE1132"/>
  <c r="AS1132" s="1"/>
  <c r="X1900"/>
  <c r="AC1900"/>
  <c r="AQ1900" s="1"/>
  <c r="Y2380"/>
  <c r="AE2380"/>
  <c r="AS2380" s="1"/>
  <c r="X2508"/>
  <c r="AC2508"/>
  <c r="AQ2508" s="1"/>
  <c r="Y211"/>
  <c r="AE211"/>
  <c r="AS211" s="1"/>
  <c r="X723"/>
  <c r="AC723"/>
  <c r="AQ723" s="1"/>
  <c r="X1026"/>
  <c r="AC1026"/>
  <c r="AQ1026" s="1"/>
  <c r="Y1026"/>
  <c r="AE1026"/>
  <c r="AS1026" s="1"/>
  <c r="Y798"/>
  <c r="AE798"/>
  <c r="AS798" s="1"/>
  <c r="X323"/>
  <c r="AC323"/>
  <c r="AQ323" s="1"/>
  <c r="Y707"/>
  <c r="AE707"/>
  <c r="AS707" s="1"/>
  <c r="X2103"/>
  <c r="AC2103"/>
  <c r="AQ2103" s="1"/>
  <c r="Y2615"/>
  <c r="AE2615"/>
  <c r="AS2615" s="1"/>
  <c r="X2114"/>
  <c r="AC2114"/>
  <c r="AQ2114" s="1"/>
  <c r="Y2114"/>
  <c r="AE2114"/>
  <c r="AS2114" s="1"/>
  <c r="X2263"/>
  <c r="AC2263"/>
  <c r="AQ2263" s="1"/>
  <c r="X2018"/>
  <c r="AC2018"/>
  <c r="AQ2018" s="1"/>
  <c r="Y2018"/>
  <c r="AE2018"/>
  <c r="AS2018" s="1"/>
  <c r="X2039"/>
  <c r="AC2039"/>
  <c r="AQ2039" s="1"/>
  <c r="Y2551"/>
  <c r="AE2551"/>
  <c r="AS2551" s="1"/>
  <c r="X2306"/>
  <c r="AC2306"/>
  <c r="AQ2306" s="1"/>
  <c r="Y2306"/>
  <c r="AE2306"/>
  <c r="AS2306" s="1"/>
  <c r="X1463"/>
  <c r="AC1463"/>
  <c r="AQ1463" s="1"/>
  <c r="X2786"/>
  <c r="AC2786"/>
  <c r="AQ2786" s="1"/>
  <c r="Y2786"/>
  <c r="AE2786"/>
  <c r="AS2786" s="1"/>
  <c r="X2082"/>
  <c r="AC2082"/>
  <c r="AQ2082" s="1"/>
  <c r="Y2082"/>
  <c r="AE2082"/>
  <c r="AS2082" s="1"/>
  <c r="Y2327"/>
  <c r="AE2327"/>
  <c r="AS2327" s="1"/>
  <c r="X190"/>
  <c r="AC190"/>
  <c r="AQ190" s="1"/>
  <c r="X1122"/>
  <c r="AC1122"/>
  <c r="AQ1122" s="1"/>
  <c r="Y1122"/>
  <c r="AE1122"/>
  <c r="AS1122" s="1"/>
  <c r="Y302"/>
  <c r="AE302"/>
  <c r="AS302" s="1"/>
  <c r="X702"/>
  <c r="AC702"/>
  <c r="AQ702" s="1"/>
  <c r="Y734"/>
  <c r="AE734"/>
  <c r="AS734" s="1"/>
  <c r="X670"/>
  <c r="AC670"/>
  <c r="AQ670" s="1"/>
  <c r="Y387"/>
  <c r="AE387"/>
  <c r="AS387" s="1"/>
  <c r="X1175"/>
  <c r="AC1175"/>
  <c r="AQ1175" s="1"/>
  <c r="X254"/>
  <c r="AC254"/>
  <c r="AQ254" s="1"/>
  <c r="Y67"/>
  <c r="AE67"/>
  <c r="AS67" s="1"/>
  <c r="X94"/>
  <c r="AC94"/>
  <c r="AQ94" s="1"/>
  <c r="X1013"/>
  <c r="AC1013"/>
  <c r="AQ1013" s="1"/>
  <c r="Y1077"/>
  <c r="AE1077"/>
  <c r="AS1077" s="1"/>
  <c r="X580"/>
  <c r="AC580"/>
  <c r="AQ580" s="1"/>
  <c r="Y580"/>
  <c r="AE580"/>
  <c r="AS580" s="1"/>
  <c r="X804"/>
  <c r="AC804"/>
  <c r="AQ804" s="1"/>
  <c r="Y1124"/>
  <c r="AE1124"/>
  <c r="AS1124" s="1"/>
  <c r="X49"/>
  <c r="AC49"/>
  <c r="AQ49" s="1"/>
  <c r="Y273"/>
  <c r="AE273"/>
  <c r="AS273" s="1"/>
  <c r="X529"/>
  <c r="AC529"/>
  <c r="AQ529" s="1"/>
  <c r="Y1237"/>
  <c r="AE1237"/>
  <c r="AS1237" s="1"/>
  <c r="X1589"/>
  <c r="AC1589"/>
  <c r="AQ1589" s="1"/>
  <c r="Y1717"/>
  <c r="AE1717"/>
  <c r="AS1717" s="1"/>
  <c r="X1973"/>
  <c r="AC1973"/>
  <c r="AQ1973" s="1"/>
  <c r="Y2229"/>
  <c r="AE2229"/>
  <c r="AS2229" s="1"/>
  <c r="X2485"/>
  <c r="AC2485"/>
  <c r="AQ2485" s="1"/>
  <c r="Y2741"/>
  <c r="AE2741"/>
  <c r="AS2741" s="1"/>
  <c r="Y506"/>
  <c r="AE506"/>
  <c r="AS506" s="1"/>
  <c r="X1402"/>
  <c r="AC1402"/>
  <c r="AQ1402" s="1"/>
  <c r="Y1658"/>
  <c r="AE1658"/>
  <c r="AS1658" s="1"/>
  <c r="X1919"/>
  <c r="AC1919"/>
  <c r="AQ1919" s="1"/>
  <c r="X40"/>
  <c r="AC40"/>
  <c r="AQ40" s="1"/>
  <c r="Y40"/>
  <c r="AE40"/>
  <c r="AS40" s="1"/>
  <c r="X488"/>
  <c r="AC488"/>
  <c r="AQ488" s="1"/>
  <c r="Y616"/>
  <c r="AE616"/>
  <c r="AS616" s="1"/>
  <c r="X904"/>
  <c r="AC904"/>
  <c r="AQ904" s="1"/>
  <c r="Y1192"/>
  <c r="AE1192"/>
  <c r="AS1192" s="1"/>
  <c r="X1448"/>
  <c r="AC1448"/>
  <c r="AQ1448" s="1"/>
  <c r="Y1704"/>
  <c r="AE1704"/>
  <c r="AS1704" s="1"/>
  <c r="X2056"/>
  <c r="AC2056"/>
  <c r="AQ2056" s="1"/>
  <c r="Y2408"/>
  <c r="AE2408"/>
  <c r="AS2408" s="1"/>
  <c r="X2472"/>
  <c r="AC2472"/>
  <c r="AQ2472" s="1"/>
  <c r="Y2824"/>
  <c r="AE2824"/>
  <c r="AS2824" s="1"/>
  <c r="X2920"/>
  <c r="AC2920"/>
  <c r="AQ2920" s="1"/>
  <c r="X164"/>
  <c r="AC164"/>
  <c r="AQ164" s="1"/>
  <c r="X324"/>
  <c r="AC324"/>
  <c r="AQ324" s="1"/>
  <c r="Y324"/>
  <c r="AE324"/>
  <c r="AS324" s="1"/>
  <c r="X1412"/>
  <c r="AC1412"/>
  <c r="AQ1412" s="1"/>
  <c r="Y1828"/>
  <c r="AE1828"/>
  <c r="AS1828" s="1"/>
  <c r="X2084"/>
  <c r="AC2084"/>
  <c r="AQ2084" s="1"/>
  <c r="Y2212"/>
  <c r="AE2212"/>
  <c r="AS2212" s="1"/>
  <c r="X2468"/>
  <c r="AC2468"/>
  <c r="AQ2468" s="1"/>
  <c r="Y2724"/>
  <c r="AE2724"/>
  <c r="AS2724" s="1"/>
  <c r="X127"/>
  <c r="AC127"/>
  <c r="AQ127" s="1"/>
  <c r="Y1015"/>
  <c r="AE1015"/>
  <c r="AS1015" s="1"/>
  <c r="Y524"/>
  <c r="AE524"/>
  <c r="AS524" s="1"/>
  <c r="X780"/>
  <c r="AC780"/>
  <c r="AQ780" s="1"/>
  <c r="Y1036"/>
  <c r="AE1036"/>
  <c r="AS1036" s="1"/>
  <c r="X1043"/>
  <c r="AC1043"/>
  <c r="AQ1043" s="1"/>
  <c r="Y1491"/>
  <c r="AE1491"/>
  <c r="AS1491" s="1"/>
  <c r="X319"/>
  <c r="AC319"/>
  <c r="AQ319" s="1"/>
  <c r="Y1343"/>
  <c r="AE1343"/>
  <c r="AS1343" s="1"/>
  <c r="X962"/>
  <c r="AC962"/>
  <c r="AQ962" s="1"/>
  <c r="Y962"/>
  <c r="AE962"/>
  <c r="AS962" s="1"/>
  <c r="X2378"/>
  <c r="AC2378"/>
  <c r="AQ2378" s="1"/>
  <c r="Y1031"/>
  <c r="AE1031"/>
  <c r="AS1031" s="1"/>
  <c r="X2319"/>
  <c r="AC2319"/>
  <c r="AQ2319" s="1"/>
  <c r="Y1246"/>
  <c r="AE1246"/>
  <c r="AS1246" s="1"/>
  <c r="X591"/>
  <c r="AC591"/>
  <c r="AQ591" s="1"/>
  <c r="Y2062"/>
  <c r="AE2062"/>
  <c r="AS2062" s="1"/>
  <c r="X242"/>
  <c r="AC242"/>
  <c r="AQ242" s="1"/>
  <c r="X690"/>
  <c r="AC690"/>
  <c r="AQ690" s="1"/>
  <c r="X1106"/>
  <c r="AC1106"/>
  <c r="AQ1106" s="1"/>
  <c r="Y1106"/>
  <c r="AE1106"/>
  <c r="AS1106" s="1"/>
  <c r="X1575"/>
  <c r="AC1575"/>
  <c r="AQ1575" s="1"/>
  <c r="Y1102"/>
  <c r="AE1102"/>
  <c r="AS1102" s="1"/>
  <c r="X2350"/>
  <c r="AC2350"/>
  <c r="AQ2350" s="1"/>
  <c r="X850"/>
  <c r="AC850"/>
  <c r="AQ850" s="1"/>
  <c r="Y850"/>
  <c r="AE850"/>
  <c r="AS850" s="1"/>
  <c r="X807"/>
  <c r="AC807"/>
  <c r="AQ807" s="1"/>
  <c r="Y1038"/>
  <c r="AE1038"/>
  <c r="AS1038" s="1"/>
  <c r="X2734"/>
  <c r="AC2734"/>
  <c r="AQ2734" s="1"/>
  <c r="Y1130"/>
  <c r="AE1130"/>
  <c r="AS1130" s="1"/>
  <c r="X791"/>
  <c r="AC791"/>
  <c r="AQ791" s="1"/>
  <c r="Y451"/>
  <c r="AE451"/>
  <c r="AS451" s="1"/>
  <c r="X1667"/>
  <c r="AC1667"/>
  <c r="AQ1667" s="1"/>
  <c r="Y2819"/>
  <c r="AE2819"/>
  <c r="AS2819" s="1"/>
  <c r="X586"/>
  <c r="AC586"/>
  <c r="AQ586" s="1"/>
  <c r="X1034"/>
  <c r="AC1034"/>
  <c r="AQ1034" s="1"/>
  <c r="Y1642"/>
  <c r="AE1642"/>
  <c r="AS1642" s="1"/>
  <c r="X1559"/>
  <c r="AC1559"/>
  <c r="AQ1559" s="1"/>
  <c r="Y355"/>
  <c r="AE355"/>
  <c r="AS355" s="1"/>
  <c r="X2051"/>
  <c r="AC2051"/>
  <c r="AQ2051" s="1"/>
  <c r="Y2979"/>
  <c r="AE2979"/>
  <c r="AS2979" s="1"/>
  <c r="X479"/>
  <c r="AC479"/>
  <c r="AQ479" s="1"/>
  <c r="Y1311"/>
  <c r="AE1311"/>
  <c r="AS1311" s="1"/>
  <c r="Y325"/>
  <c r="AE325"/>
  <c r="AS325" s="1"/>
  <c r="X421"/>
  <c r="AC421"/>
  <c r="AQ421" s="1"/>
  <c r="Y549"/>
  <c r="AE549"/>
  <c r="AS549" s="1"/>
  <c r="Y933"/>
  <c r="AE933"/>
  <c r="AS933" s="1"/>
  <c r="X33"/>
  <c r="AC33"/>
  <c r="AQ33" s="1"/>
  <c r="Y161"/>
  <c r="AE161"/>
  <c r="AS161" s="1"/>
  <c r="Y545"/>
  <c r="AE545"/>
  <c r="AS545" s="1"/>
  <c r="X1477"/>
  <c r="AC1477"/>
  <c r="AQ1477" s="1"/>
  <c r="Y1605"/>
  <c r="AE1605"/>
  <c r="AS1605" s="1"/>
  <c r="X1989"/>
  <c r="AC1989"/>
  <c r="AQ1989" s="1"/>
  <c r="Y2117"/>
  <c r="AE2117"/>
  <c r="AS2117" s="1"/>
  <c r="X2469"/>
  <c r="AC2469"/>
  <c r="AQ2469" s="1"/>
  <c r="Y2597"/>
  <c r="AE2597"/>
  <c r="AS2597" s="1"/>
  <c r="Y474"/>
  <c r="AE474"/>
  <c r="AS474" s="1"/>
  <c r="X1754"/>
  <c r="AC1754"/>
  <c r="AQ1754" s="1"/>
  <c r="Y2282"/>
  <c r="AE2282"/>
  <c r="AS2282" s="1"/>
  <c r="X2367"/>
  <c r="AC2367"/>
  <c r="AQ2367" s="1"/>
  <c r="X41"/>
  <c r="AC41"/>
  <c r="AQ41" s="1"/>
  <c r="Y41"/>
  <c r="AE41"/>
  <c r="AS41" s="1"/>
  <c r="Y329"/>
  <c r="AE329"/>
  <c r="AS329" s="1"/>
  <c r="Y149"/>
  <c r="AE149"/>
  <c r="AS149" s="1"/>
  <c r="X213"/>
  <c r="AC213"/>
  <c r="AQ213" s="1"/>
  <c r="Y405"/>
  <c r="AE405"/>
  <c r="AS405" s="1"/>
  <c r="X533"/>
  <c r="AC533"/>
  <c r="AQ533" s="1"/>
  <c r="Y661"/>
  <c r="AE661"/>
  <c r="AS661" s="1"/>
  <c r="X853"/>
  <c r="AC853"/>
  <c r="AQ853" s="1"/>
  <c r="Y917"/>
  <c r="AE917"/>
  <c r="AS917" s="1"/>
  <c r="X548"/>
  <c r="AC548"/>
  <c r="AQ548" s="1"/>
  <c r="Y548"/>
  <c r="AE548"/>
  <c r="AS548" s="1"/>
  <c r="X900"/>
  <c r="AC900"/>
  <c r="AQ900" s="1"/>
  <c r="Y1348"/>
  <c r="AE1348"/>
  <c r="AS1348" s="1"/>
  <c r="X81"/>
  <c r="AC81"/>
  <c r="AQ81" s="1"/>
  <c r="Y369"/>
  <c r="AE369"/>
  <c r="AS369" s="1"/>
  <c r="X625"/>
  <c r="AC625"/>
  <c r="AQ625" s="1"/>
  <c r="X1205"/>
  <c r="AC1205"/>
  <c r="AQ1205" s="1"/>
  <c r="Y1365"/>
  <c r="AE1365"/>
  <c r="AS1365" s="1"/>
  <c r="X1749"/>
  <c r="AC1749"/>
  <c r="AQ1749" s="1"/>
  <c r="Y1877"/>
  <c r="AE1877"/>
  <c r="AS1877" s="1"/>
  <c r="X2261"/>
  <c r="AC2261"/>
  <c r="AQ2261" s="1"/>
  <c r="Y2389"/>
  <c r="AE2389"/>
  <c r="AS2389" s="1"/>
  <c r="X2773"/>
  <c r="AC2773"/>
  <c r="AQ2773" s="1"/>
  <c r="Y2901"/>
  <c r="AE2901"/>
  <c r="AS2901" s="1"/>
  <c r="X442"/>
  <c r="AC442"/>
  <c r="AQ442" s="1"/>
  <c r="Y1018"/>
  <c r="AE1018"/>
  <c r="AS1018" s="1"/>
  <c r="X2042"/>
  <c r="AC2042"/>
  <c r="AQ2042" s="1"/>
  <c r="Y2047"/>
  <c r="AE2047"/>
  <c r="AS2047" s="1"/>
  <c r="X2815"/>
  <c r="AC2815"/>
  <c r="AQ2815" s="1"/>
  <c r="Y673"/>
  <c r="AE673"/>
  <c r="AS673" s="1"/>
  <c r="Y136"/>
  <c r="AE136"/>
  <c r="AS136" s="1"/>
  <c r="X456"/>
  <c r="AC456"/>
  <c r="AQ456" s="1"/>
  <c r="Y584"/>
  <c r="AE584"/>
  <c r="AS584" s="1"/>
  <c r="X808"/>
  <c r="AC808"/>
  <c r="AQ808" s="1"/>
  <c r="Y1032"/>
  <c r="AE1032"/>
  <c r="AS1032" s="1"/>
  <c r="X1256"/>
  <c r="AC1256"/>
  <c r="AQ1256" s="1"/>
  <c r="Y1544"/>
  <c r="AE1544"/>
  <c r="AS1544" s="1"/>
  <c r="X1768"/>
  <c r="AC1768"/>
  <c r="AQ1768" s="1"/>
  <c r="Y1992"/>
  <c r="AE1992"/>
  <c r="AS1992" s="1"/>
  <c r="X2248"/>
  <c r="AC2248"/>
  <c r="AQ2248" s="1"/>
  <c r="Y2728"/>
  <c r="AE2728"/>
  <c r="AS2728" s="1"/>
  <c r="X2856"/>
  <c r="AC2856"/>
  <c r="AQ2856" s="1"/>
  <c r="Y1252"/>
  <c r="AE1252"/>
  <c r="AS1252" s="1"/>
  <c r="X1604"/>
  <c r="AC1604"/>
  <c r="AQ1604" s="1"/>
  <c r="Y1860"/>
  <c r="AE1860"/>
  <c r="AS1860" s="1"/>
  <c r="X2116"/>
  <c r="AC2116"/>
  <c r="AQ2116" s="1"/>
  <c r="Y2244"/>
  <c r="AE2244"/>
  <c r="AS2244" s="1"/>
  <c r="X2500"/>
  <c r="AC2500"/>
  <c r="AQ2500" s="1"/>
  <c r="Y2756"/>
  <c r="AE2756"/>
  <c r="AS2756" s="1"/>
  <c r="X2980"/>
  <c r="AC2980"/>
  <c r="AQ2980" s="1"/>
  <c r="X2202"/>
  <c r="AC2202"/>
  <c r="AQ2202" s="1"/>
  <c r="Y3002"/>
  <c r="AE3002"/>
  <c r="AS3002" s="1"/>
  <c r="Y12"/>
  <c r="AE12"/>
  <c r="AS12" s="1"/>
  <c r="Y236"/>
  <c r="AE236"/>
  <c r="AS236" s="1"/>
  <c r="X492"/>
  <c r="AC492"/>
  <c r="AQ492" s="1"/>
  <c r="Y748"/>
  <c r="AE748"/>
  <c r="AS748" s="1"/>
  <c r="X1004"/>
  <c r="AC1004"/>
  <c r="AQ1004" s="1"/>
  <c r="Y1388"/>
  <c r="AE1388"/>
  <c r="AS1388" s="1"/>
  <c r="X1772"/>
  <c r="AC1772"/>
  <c r="AQ1772" s="1"/>
  <c r="Y2156"/>
  <c r="AE2156"/>
  <c r="AS2156" s="1"/>
  <c r="X2604"/>
  <c r="AC2604"/>
  <c r="AQ2604" s="1"/>
  <c r="Y1742"/>
  <c r="AE1742"/>
  <c r="AS1742" s="1"/>
  <c r="X1555"/>
  <c r="AC1555"/>
  <c r="AQ1555" s="1"/>
  <c r="Y959"/>
  <c r="AE959"/>
  <c r="AS959" s="1"/>
  <c r="X622"/>
  <c r="AC622"/>
  <c r="AQ622" s="1"/>
  <c r="X322"/>
  <c r="AC322"/>
  <c r="AQ322" s="1"/>
  <c r="Y322"/>
  <c r="AE322"/>
  <c r="AS322" s="1"/>
  <c r="Y647"/>
  <c r="AE647"/>
  <c r="AS647" s="1"/>
  <c r="Y207"/>
  <c r="AE207"/>
  <c r="AS207" s="1"/>
  <c r="X2190"/>
  <c r="AC2190"/>
  <c r="AQ2190" s="1"/>
  <c r="Y114"/>
  <c r="AE114"/>
  <c r="AS114" s="1"/>
  <c r="Y871"/>
  <c r="AE871"/>
  <c r="AS871" s="1"/>
  <c r="Y2158"/>
  <c r="AE2158"/>
  <c r="AS2158" s="1"/>
  <c r="X1522"/>
  <c r="AC1522"/>
  <c r="AQ1522" s="1"/>
  <c r="Y1522"/>
  <c r="AE1522"/>
  <c r="AS1522" s="1"/>
  <c r="X2223"/>
  <c r="AC2223"/>
  <c r="AQ2223" s="1"/>
  <c r="Y103"/>
  <c r="AE103"/>
  <c r="AS103" s="1"/>
  <c r="X330"/>
  <c r="AC330"/>
  <c r="AQ330" s="1"/>
  <c r="Y1290"/>
  <c r="AE1290"/>
  <c r="AS1290" s="1"/>
  <c r="X867"/>
  <c r="AC867"/>
  <c r="AQ867" s="1"/>
  <c r="Y1827"/>
  <c r="AE1827"/>
  <c r="AS1827" s="1"/>
  <c r="X2947"/>
  <c r="AC2947"/>
  <c r="AQ2947" s="1"/>
  <c r="Y654"/>
  <c r="AE654"/>
  <c r="AS654" s="1"/>
  <c r="X1258"/>
  <c r="AC1258"/>
  <c r="AQ1258" s="1"/>
  <c r="Y1770"/>
  <c r="AE1770"/>
  <c r="AS1770" s="1"/>
  <c r="X1022"/>
  <c r="AC1022"/>
  <c r="Y1699"/>
  <c r="AE1699"/>
  <c r="AS1699" s="1"/>
  <c r="X2723"/>
  <c r="AC2723"/>
  <c r="AQ2723" s="1"/>
  <c r="Y37"/>
  <c r="AE37"/>
  <c r="AS37" s="1"/>
  <c r="X165"/>
  <c r="AC165"/>
  <c r="AQ165" s="1"/>
  <c r="X453"/>
  <c r="AC453"/>
  <c r="AQ453" s="1"/>
  <c r="Y709"/>
  <c r="AE709"/>
  <c r="AS709" s="1"/>
  <c r="X321"/>
  <c r="AC321"/>
  <c r="AQ321" s="1"/>
  <c r="Y449"/>
  <c r="AE449"/>
  <c r="AS449" s="1"/>
  <c r="Y1317"/>
  <c r="AE1317"/>
  <c r="AS1317" s="1"/>
  <c r="X1573"/>
  <c r="AC1573"/>
  <c r="AQ1573" s="1"/>
  <c r="Y1829"/>
  <c r="AE1829"/>
  <c r="AS1829" s="1"/>
  <c r="X2085"/>
  <c r="AC2085"/>
  <c r="AQ2085" s="1"/>
  <c r="Y2245"/>
  <c r="AE2245"/>
  <c r="AS2245" s="1"/>
  <c r="X2629"/>
  <c r="AC2629"/>
  <c r="AQ2629" s="1"/>
  <c r="Y2757"/>
  <c r="AE2757"/>
  <c r="AS2757" s="1"/>
  <c r="X26"/>
  <c r="AC26"/>
  <c r="AQ26" s="1"/>
  <c r="Y538"/>
  <c r="AE538"/>
  <c r="AS538" s="1"/>
  <c r="X1306"/>
  <c r="AC1306"/>
  <c r="AQ1306" s="1"/>
  <c r="X680"/>
  <c r="AC680"/>
  <c r="AQ680" s="1"/>
  <c r="Y840"/>
  <c r="AE840"/>
  <c r="AS840" s="1"/>
  <c r="X1128"/>
  <c r="AC1128"/>
  <c r="AQ1128" s="1"/>
  <c r="Y1416"/>
  <c r="AE1416"/>
  <c r="AS1416" s="1"/>
  <c r="X1640"/>
  <c r="AC1640"/>
  <c r="AQ1640" s="1"/>
  <c r="Y1960"/>
  <c r="AE1960"/>
  <c r="AS1960" s="1"/>
  <c r="X2216"/>
  <c r="AC2216"/>
  <c r="AQ2216" s="1"/>
  <c r="Y2536"/>
  <c r="AE2536"/>
  <c r="AS2536" s="1"/>
  <c r="X2632"/>
  <c r="AC2632"/>
  <c r="AQ2632" s="1"/>
  <c r="Y2888"/>
  <c r="AE2888"/>
  <c r="AS2888" s="1"/>
  <c r="Y1156"/>
  <c r="AE1156"/>
  <c r="AS1156" s="1"/>
  <c r="X1764"/>
  <c r="AC1764"/>
  <c r="AQ1764" s="1"/>
  <c r="Y2020"/>
  <c r="AE2020"/>
  <c r="AS2020" s="1"/>
  <c r="Y2404"/>
  <c r="AE2404"/>
  <c r="AS2404" s="1"/>
  <c r="X2660"/>
  <c r="AC2660"/>
  <c r="AQ2660" s="1"/>
  <c r="Y2948"/>
  <c r="AE2948"/>
  <c r="AS2948" s="1"/>
  <c r="Y2362"/>
  <c r="AE2362"/>
  <c r="AS2362" s="1"/>
  <c r="X887"/>
  <c r="AC887"/>
  <c r="AQ887" s="1"/>
  <c r="X44"/>
  <c r="AC44"/>
  <c r="AQ44" s="1"/>
  <c r="Y204"/>
  <c r="AE204"/>
  <c r="AS204" s="1"/>
  <c r="X460"/>
  <c r="AC460"/>
  <c r="AQ460" s="1"/>
  <c r="Y716"/>
  <c r="AE716"/>
  <c r="AS716" s="1"/>
  <c r="X972"/>
  <c r="AC972"/>
  <c r="AQ972" s="1"/>
  <c r="Y1614"/>
  <c r="AE1614"/>
  <c r="AS1614" s="1"/>
  <c r="X1427"/>
  <c r="AC1427"/>
  <c r="AQ1427" s="1"/>
  <c r="Y55"/>
  <c r="AE55"/>
  <c r="AS55" s="1"/>
  <c r="X1087"/>
  <c r="AC1087"/>
  <c r="AQ1087" s="1"/>
  <c r="Y258"/>
  <c r="AE258"/>
  <c r="AS258" s="1"/>
  <c r="Y1866"/>
  <c r="AE1866"/>
  <c r="AS1866" s="1"/>
  <c r="X775"/>
  <c r="AC775"/>
  <c r="AQ775" s="1"/>
  <c r="Y2063"/>
  <c r="AE2063"/>
  <c r="AS2063" s="1"/>
  <c r="X1006"/>
  <c r="AC1006"/>
  <c r="AQ1006" s="1"/>
  <c r="Y71"/>
  <c r="AE71"/>
  <c r="AS71" s="1"/>
  <c r="X1806"/>
  <c r="AC1806"/>
  <c r="AQ1806" s="1"/>
  <c r="Y2830"/>
  <c r="AE2830"/>
  <c r="AS2830" s="1"/>
  <c r="Y1127"/>
  <c r="AE1127"/>
  <c r="AS1127" s="1"/>
  <c r="X2863"/>
  <c r="AC2863"/>
  <c r="AQ2863" s="1"/>
  <c r="Y174"/>
  <c r="AE174"/>
  <c r="AS174" s="1"/>
  <c r="X2798"/>
  <c r="AC2798"/>
  <c r="AQ2798" s="1"/>
  <c r="X498"/>
  <c r="AC498"/>
  <c r="AQ498" s="1"/>
  <c r="X1138"/>
  <c r="AC1138"/>
  <c r="AQ1138" s="1"/>
  <c r="Y1138"/>
  <c r="AE1138"/>
  <c r="AS1138" s="1"/>
  <c r="X1319"/>
  <c r="AC1319"/>
  <c r="AQ1319" s="1"/>
  <c r="Y2094"/>
  <c r="AE2094"/>
  <c r="AS2094" s="1"/>
  <c r="X1450"/>
  <c r="AC1450"/>
  <c r="AQ1450" s="1"/>
  <c r="Y159"/>
  <c r="AE159"/>
  <c r="AS159" s="1"/>
  <c r="X195"/>
  <c r="AC195"/>
  <c r="AQ195" s="1"/>
  <c r="Y1411"/>
  <c r="AE1411"/>
  <c r="AS1411" s="1"/>
  <c r="X2531"/>
  <c r="AC2531"/>
  <c r="AQ2531" s="1"/>
  <c r="Y266"/>
  <c r="AE266"/>
  <c r="AS266" s="1"/>
  <c r="Y1262"/>
  <c r="AE1262"/>
  <c r="AS1262" s="1"/>
  <c r="X579"/>
  <c r="AC579"/>
  <c r="AQ579" s="1"/>
  <c r="Y1571"/>
  <c r="AE1571"/>
  <c r="AS1571" s="1"/>
  <c r="X2851"/>
  <c r="AC2851"/>
  <c r="AQ2851" s="1"/>
  <c r="Y287"/>
  <c r="AE287"/>
  <c r="AS287" s="1"/>
  <c r="X1119"/>
  <c r="AC1119"/>
  <c r="AQ1119" s="1"/>
  <c r="Y398"/>
  <c r="AE398"/>
  <c r="AS398" s="1"/>
  <c r="Y389"/>
  <c r="AE389"/>
  <c r="AS389" s="1"/>
  <c r="X485"/>
  <c r="AC485"/>
  <c r="AQ485" s="1"/>
  <c r="X225"/>
  <c r="AC225"/>
  <c r="AQ225" s="1"/>
  <c r="X353"/>
  <c r="AC353"/>
  <c r="AQ353" s="1"/>
  <c r="Y1157"/>
  <c r="AE1157"/>
  <c r="AS1157" s="1"/>
  <c r="X1541"/>
  <c r="AC1541"/>
  <c r="AQ1541" s="1"/>
  <c r="Y1669"/>
  <c r="AE1669"/>
  <c r="AS1669" s="1"/>
  <c r="X2053"/>
  <c r="AC2053"/>
  <c r="AQ2053" s="1"/>
  <c r="X2533"/>
  <c r="AC2533"/>
  <c r="AQ2533" s="1"/>
  <c r="Y2661"/>
  <c r="AE2661"/>
  <c r="AS2661" s="1"/>
  <c r="Y602"/>
  <c r="AE602"/>
  <c r="AS602" s="1"/>
  <c r="X2602"/>
  <c r="AC2602"/>
  <c r="AQ2602" s="1"/>
  <c r="Y2111"/>
  <c r="AE2111"/>
  <c r="AS2111" s="1"/>
  <c r="Y53"/>
  <c r="AE53"/>
  <c r="AS53" s="1"/>
  <c r="Y245"/>
  <c r="AE245"/>
  <c r="AS245" s="1"/>
  <c r="X309"/>
  <c r="AC309"/>
  <c r="AQ309" s="1"/>
  <c r="X373"/>
  <c r="AC373"/>
  <c r="AQ373" s="1"/>
  <c r="Y501"/>
  <c r="AE501"/>
  <c r="AS501" s="1"/>
  <c r="X629"/>
  <c r="AC629"/>
  <c r="AQ629" s="1"/>
  <c r="Y757"/>
  <c r="AE757"/>
  <c r="AS757" s="1"/>
  <c r="X36"/>
  <c r="AC36"/>
  <c r="AQ36" s="1"/>
  <c r="Y228"/>
  <c r="AE228"/>
  <c r="AS228" s="1"/>
  <c r="Y836"/>
  <c r="AE836"/>
  <c r="AS836" s="1"/>
  <c r="X1284"/>
  <c r="AC1284"/>
  <c r="AQ1284" s="1"/>
  <c r="Y17"/>
  <c r="AE17"/>
  <c r="AS17" s="1"/>
  <c r="X305"/>
  <c r="AC305"/>
  <c r="AQ305" s="1"/>
  <c r="Y561"/>
  <c r="AE561"/>
  <c r="AS561" s="1"/>
  <c r="X1429"/>
  <c r="AC1429"/>
  <c r="AQ1429" s="1"/>
  <c r="Y1557"/>
  <c r="AE1557"/>
  <c r="AS1557" s="1"/>
  <c r="X1941"/>
  <c r="AC1941"/>
  <c r="AQ1941" s="1"/>
  <c r="Y2069"/>
  <c r="AE2069"/>
  <c r="AS2069" s="1"/>
  <c r="X2453"/>
  <c r="AC2453"/>
  <c r="AQ2453" s="1"/>
  <c r="Y2581"/>
  <c r="AE2581"/>
  <c r="AS2581" s="1"/>
  <c r="Y314"/>
  <c r="AE314"/>
  <c r="AS314" s="1"/>
  <c r="X1338"/>
  <c r="AC1338"/>
  <c r="AQ1338" s="1"/>
  <c r="Y1594"/>
  <c r="AE1594"/>
  <c r="AS1594" s="1"/>
  <c r="X1791"/>
  <c r="AC1791"/>
  <c r="AQ1791" s="1"/>
  <c r="Y2687"/>
  <c r="AE2687"/>
  <c r="AS2687" s="1"/>
  <c r="Y264"/>
  <c r="AE264"/>
  <c r="AS264" s="1"/>
  <c r="X648"/>
  <c r="AC648"/>
  <c r="AQ648" s="1"/>
  <c r="Y776"/>
  <c r="AE776"/>
  <c r="AS776" s="1"/>
  <c r="X1000"/>
  <c r="AC1000"/>
  <c r="AQ1000" s="1"/>
  <c r="Y1224"/>
  <c r="AE1224"/>
  <c r="AS1224" s="1"/>
  <c r="X1480"/>
  <c r="AC1480"/>
  <c r="AQ1480" s="1"/>
  <c r="Y1736"/>
  <c r="AE1736"/>
  <c r="AS1736" s="1"/>
  <c r="X1928"/>
  <c r="AC1928"/>
  <c r="AQ1928" s="1"/>
  <c r="Y2184"/>
  <c r="AE2184"/>
  <c r="AS2184" s="1"/>
  <c r="Y2312"/>
  <c r="AE2312"/>
  <c r="AS2312" s="1"/>
  <c r="X2504"/>
  <c r="AC2504"/>
  <c r="AQ2504" s="1"/>
  <c r="X2952"/>
  <c r="AC2952"/>
  <c r="AQ2952" s="1"/>
  <c r="X1092"/>
  <c r="AC1092"/>
  <c r="AQ1092" s="1"/>
  <c r="Y1540"/>
  <c r="AE1540"/>
  <c r="AS1540" s="1"/>
  <c r="X1796"/>
  <c r="AC1796"/>
  <c r="AQ1796" s="1"/>
  <c r="Y2052"/>
  <c r="AE2052"/>
  <c r="AS2052" s="1"/>
  <c r="Y2436"/>
  <c r="AE2436"/>
  <c r="AS2436" s="1"/>
  <c r="X2692"/>
  <c r="AC2692"/>
  <c r="AQ2692" s="1"/>
  <c r="Y2916"/>
  <c r="AE2916"/>
  <c r="AS2916" s="1"/>
  <c r="Y186"/>
  <c r="AE186"/>
  <c r="AS186" s="1"/>
  <c r="Y759"/>
  <c r="AE759"/>
  <c r="AS759" s="1"/>
  <c r="X300"/>
  <c r="AC300"/>
  <c r="AQ300" s="1"/>
  <c r="Y428"/>
  <c r="AE428"/>
  <c r="AS428" s="1"/>
  <c r="X684"/>
  <c r="AC684"/>
  <c r="AQ684" s="1"/>
  <c r="Y940"/>
  <c r="AE940"/>
  <c r="AS940" s="1"/>
  <c r="X1836"/>
  <c r="AC1836"/>
  <c r="AQ1836" s="1"/>
  <c r="Y2348"/>
  <c r="AE2348"/>
  <c r="AS2348" s="1"/>
  <c r="X2668"/>
  <c r="AC2668"/>
  <c r="AQ2668" s="1"/>
  <c r="Y1107"/>
  <c r="AE1107"/>
  <c r="AS1107" s="1"/>
  <c r="X183"/>
  <c r="AC183"/>
  <c r="AQ183" s="1"/>
  <c r="Y1215"/>
  <c r="AE1215"/>
  <c r="AS1215" s="1"/>
  <c r="X1150"/>
  <c r="AC1150"/>
  <c r="AQ1150" s="1"/>
  <c r="X450"/>
  <c r="AC450"/>
  <c r="AQ450" s="1"/>
  <c r="Y450"/>
  <c r="AE450"/>
  <c r="AS450" s="1"/>
  <c r="Y2858"/>
  <c r="AE2858"/>
  <c r="AS2858" s="1"/>
  <c r="X903"/>
  <c r="AC903"/>
  <c r="AQ903" s="1"/>
  <c r="Y2730"/>
  <c r="AE2730"/>
  <c r="AS2730" s="1"/>
  <c r="X1934"/>
  <c r="AC1934"/>
  <c r="AQ1934" s="1"/>
  <c r="Y2958"/>
  <c r="AE2958"/>
  <c r="AS2958" s="1"/>
  <c r="Y359"/>
  <c r="AE359"/>
  <c r="AS359" s="1"/>
  <c r="X2287"/>
  <c r="AC2287"/>
  <c r="AQ2287" s="1"/>
  <c r="Y1198"/>
  <c r="AE1198"/>
  <c r="AS1198" s="1"/>
  <c r="X658"/>
  <c r="AC658"/>
  <c r="AQ658" s="1"/>
  <c r="X1266"/>
  <c r="AC1266"/>
  <c r="AQ1266" s="1"/>
  <c r="Y1266"/>
  <c r="AE1266"/>
  <c r="AS1266" s="1"/>
  <c r="X1647"/>
  <c r="AC1647"/>
  <c r="AQ1647" s="1"/>
  <c r="Y1406"/>
  <c r="AE1406"/>
  <c r="AS1406" s="1"/>
  <c r="X554"/>
  <c r="AC554"/>
  <c r="AQ554" s="1"/>
  <c r="X1002"/>
  <c r="AC1002"/>
  <c r="AQ1002" s="1"/>
  <c r="Y1546"/>
  <c r="AE1546"/>
  <c r="AS1546" s="1"/>
  <c r="X35"/>
  <c r="AC35"/>
  <c r="AQ35" s="1"/>
  <c r="Y1027"/>
  <c r="AE1027"/>
  <c r="AS1027" s="1"/>
  <c r="X2083"/>
  <c r="AC2083"/>
  <c r="AQ2083" s="1"/>
  <c r="Y23"/>
  <c r="AE23"/>
  <c r="AS23" s="1"/>
  <c r="X138"/>
  <c r="AC138"/>
  <c r="AQ138" s="1"/>
  <c r="Y1162"/>
  <c r="AE1162"/>
  <c r="AS1162" s="1"/>
  <c r="X343"/>
  <c r="AC343"/>
  <c r="AQ343" s="1"/>
  <c r="Y1443"/>
  <c r="AE1443"/>
  <c r="AS1443" s="1"/>
  <c r="X2499"/>
  <c r="AC2499"/>
  <c r="AQ2499" s="1"/>
  <c r="X101"/>
  <c r="AC101"/>
  <c r="AQ101" s="1"/>
  <c r="Y645"/>
  <c r="AE645"/>
  <c r="AS645" s="1"/>
  <c r="X1061"/>
  <c r="AC1061"/>
  <c r="AQ1061" s="1"/>
  <c r="Y129"/>
  <c r="AE129"/>
  <c r="AS129" s="1"/>
  <c r="Y257"/>
  <c r="AE257"/>
  <c r="AS257" s="1"/>
  <c r="Y385"/>
  <c r="AE385"/>
  <c r="AS385" s="1"/>
  <c r="X1381"/>
  <c r="AC1381"/>
  <c r="AQ1381" s="1"/>
  <c r="X1893"/>
  <c r="AC1893"/>
  <c r="AQ1893" s="1"/>
  <c r="Y2181"/>
  <c r="AE2181"/>
  <c r="AS2181" s="1"/>
  <c r="X2565"/>
  <c r="AC2565"/>
  <c r="AQ2565" s="1"/>
  <c r="Y2693"/>
  <c r="AE2693"/>
  <c r="AS2693" s="1"/>
  <c r="Y410"/>
  <c r="AE410"/>
  <c r="AS410" s="1"/>
  <c r="X1178"/>
  <c r="AC1178"/>
  <c r="AQ1178" s="1"/>
  <c r="Y1690"/>
  <c r="AE1690"/>
  <c r="AS1690" s="1"/>
  <c r="X2762"/>
  <c r="AC2762"/>
  <c r="AQ2762" s="1"/>
  <c r="Y2495"/>
  <c r="AE2495"/>
  <c r="AS2495" s="1"/>
  <c r="X73"/>
  <c r="AC73"/>
  <c r="AQ73" s="1"/>
  <c r="Y297"/>
  <c r="AE297"/>
  <c r="AS297" s="1"/>
  <c r="X393"/>
  <c r="AC393"/>
  <c r="AQ393" s="1"/>
  <c r="Y585"/>
  <c r="AE585"/>
  <c r="AS585" s="1"/>
  <c r="X681"/>
  <c r="AC681"/>
  <c r="AQ681" s="1"/>
  <c r="Y121"/>
  <c r="AE121"/>
  <c r="AS121" s="1"/>
  <c r="X185"/>
  <c r="AC185"/>
  <c r="AQ185" s="1"/>
  <c r="Y249"/>
  <c r="AE249"/>
  <c r="AS249" s="1"/>
  <c r="X377"/>
  <c r="AC377"/>
  <c r="AQ377" s="1"/>
  <c r="X569"/>
  <c r="AC569"/>
  <c r="AQ569" s="1"/>
  <c r="X633"/>
  <c r="AC633"/>
  <c r="AQ633" s="1"/>
  <c r="X825"/>
  <c r="AC825"/>
  <c r="AQ825" s="1"/>
  <c r="X889"/>
  <c r="AC889"/>
  <c r="AQ889" s="1"/>
  <c r="X1081"/>
  <c r="AC1081"/>
  <c r="AQ1081" s="1"/>
  <c r="Y614"/>
  <c r="AE614"/>
  <c r="AS614" s="1"/>
  <c r="X1878"/>
  <c r="AC1878"/>
  <c r="AQ1878" s="1"/>
  <c r="Y2390"/>
  <c r="AE2390"/>
  <c r="AS2390" s="1"/>
  <c r="X2902"/>
  <c r="AC2902"/>
  <c r="AQ2902" s="1"/>
  <c r="Y1811"/>
  <c r="AE1811"/>
  <c r="AS1811" s="1"/>
  <c r="X2067"/>
  <c r="AC2067"/>
  <c r="AQ2067" s="1"/>
  <c r="Y2323"/>
  <c r="AE2323"/>
  <c r="AS2323" s="1"/>
  <c r="X2579"/>
  <c r="AC2579"/>
  <c r="AQ2579" s="1"/>
  <c r="Y2835"/>
  <c r="AE2835"/>
  <c r="AS2835" s="1"/>
  <c r="Y2714"/>
  <c r="AE2714"/>
  <c r="AS2714" s="1"/>
  <c r="X886"/>
  <c r="AC886"/>
  <c r="AQ886" s="1"/>
  <c r="Y1542"/>
  <c r="AE1542"/>
  <c r="AS1542" s="1"/>
  <c r="X2046"/>
  <c r="AC2046"/>
  <c r="AQ2046" s="1"/>
  <c r="Y2558"/>
  <c r="AE2558"/>
  <c r="AS2558" s="1"/>
  <c r="Y705"/>
  <c r="AE705"/>
  <c r="AS705" s="1"/>
  <c r="X849"/>
  <c r="AC849"/>
  <c r="AQ849" s="1"/>
  <c r="Y849"/>
  <c r="AE849"/>
  <c r="AS849" s="1"/>
  <c r="X1105"/>
  <c r="AC1105"/>
  <c r="AQ1105" s="1"/>
  <c r="Y1105"/>
  <c r="AE1105"/>
  <c r="AS1105" s="1"/>
  <c r="X1361"/>
  <c r="AC1361"/>
  <c r="AQ1361" s="1"/>
  <c r="Y1361"/>
  <c r="AE1361"/>
  <c r="AS1361" s="1"/>
  <c r="X1649"/>
  <c r="AC1649"/>
  <c r="AQ1649" s="1"/>
  <c r="Y1649"/>
  <c r="AE1649"/>
  <c r="AS1649" s="1"/>
  <c r="Y689"/>
  <c r="AE689"/>
  <c r="AS689" s="1"/>
  <c r="Y1145"/>
  <c r="AE1145"/>
  <c r="AS1145" s="1"/>
  <c r="Y1337"/>
  <c r="AE1337"/>
  <c r="AS1337" s="1"/>
  <c r="Y1401"/>
  <c r="AE1401"/>
  <c r="AS1401" s="1"/>
  <c r="Y1593"/>
  <c r="AE1593"/>
  <c r="AS1593" s="1"/>
  <c r="Y1657"/>
  <c r="AE1657"/>
  <c r="AS1657" s="1"/>
  <c r="Y1849"/>
  <c r="AE1849"/>
  <c r="AS1849" s="1"/>
  <c r="Y1913"/>
  <c r="AE1913"/>
  <c r="AS1913" s="1"/>
  <c r="Y2105"/>
  <c r="AE2105"/>
  <c r="AS2105" s="1"/>
  <c r="Y2169"/>
  <c r="AE2169"/>
  <c r="AS2169" s="1"/>
  <c r="X2361"/>
  <c r="AC2361"/>
  <c r="AQ2361" s="1"/>
  <c r="Y2425"/>
  <c r="AE2425"/>
  <c r="AS2425" s="1"/>
  <c r="X2617"/>
  <c r="AC2617"/>
  <c r="AQ2617" s="1"/>
  <c r="Y2681"/>
  <c r="AE2681"/>
  <c r="AS2681" s="1"/>
  <c r="X2873"/>
  <c r="AC2873"/>
  <c r="AQ2873" s="1"/>
  <c r="Y2937"/>
  <c r="AE2937"/>
  <c r="AS2937" s="1"/>
  <c r="X1794"/>
  <c r="AC1794"/>
  <c r="AQ1794" s="1"/>
  <c r="Y1794"/>
  <c r="AE1794"/>
  <c r="AS1794" s="1"/>
  <c r="Y1807"/>
  <c r="AE1807"/>
  <c r="AS1807" s="1"/>
  <c r="X2831"/>
  <c r="AC2831"/>
  <c r="AQ2831" s="1"/>
  <c r="Y502"/>
  <c r="AE502"/>
  <c r="AS502" s="1"/>
  <c r="X1630"/>
  <c r="AC1630"/>
  <c r="AQ1630" s="1"/>
  <c r="Y2150"/>
  <c r="AE2150"/>
  <c r="AS2150" s="1"/>
  <c r="X2662"/>
  <c r="AC2662"/>
  <c r="AQ2662" s="1"/>
  <c r="Y91"/>
  <c r="AE91"/>
  <c r="AS91" s="1"/>
  <c r="X347"/>
  <c r="AC347"/>
  <c r="AQ347" s="1"/>
  <c r="Y603"/>
  <c r="AE603"/>
  <c r="AS603" s="1"/>
  <c r="X859"/>
  <c r="AC859"/>
  <c r="AQ859" s="1"/>
  <c r="Y1115"/>
  <c r="AE1115"/>
  <c r="AS1115" s="1"/>
  <c r="X1371"/>
  <c r="AC1371"/>
  <c r="AQ1371" s="1"/>
  <c r="Y1627"/>
  <c r="AE1627"/>
  <c r="AS1627" s="1"/>
  <c r="X1883"/>
  <c r="AC1883"/>
  <c r="AQ1883" s="1"/>
  <c r="Y2139"/>
  <c r="AE2139"/>
  <c r="AS2139" s="1"/>
  <c r="X2395"/>
  <c r="AC2395"/>
  <c r="AQ2395" s="1"/>
  <c r="Y2651"/>
  <c r="AE2651"/>
  <c r="AS2651" s="1"/>
  <c r="X2907"/>
  <c r="AC2907"/>
  <c r="AQ2907" s="1"/>
  <c r="X1978"/>
  <c r="AC1978"/>
  <c r="AQ1978" s="1"/>
  <c r="X2194"/>
  <c r="AC2194"/>
  <c r="AQ2194" s="1"/>
  <c r="Y2194"/>
  <c r="AE2194"/>
  <c r="AS2194" s="1"/>
  <c r="Y719"/>
  <c r="AE719"/>
  <c r="AS719" s="1"/>
  <c r="X1359"/>
  <c r="AC1359"/>
  <c r="AQ1359" s="1"/>
  <c r="Y1863"/>
  <c r="AE1863"/>
  <c r="AS1863" s="1"/>
  <c r="X2375"/>
  <c r="AC2375"/>
  <c r="AQ2375" s="1"/>
  <c r="Y2887"/>
  <c r="AE2887"/>
  <c r="AS2887" s="1"/>
  <c r="X1302"/>
  <c r="AC1302"/>
  <c r="AQ1302" s="1"/>
  <c r="X1537"/>
  <c r="AC1537"/>
  <c r="AQ1537" s="1"/>
  <c r="X2097"/>
  <c r="AC2097"/>
  <c r="AQ2097" s="1"/>
  <c r="Y2097"/>
  <c r="AE2097"/>
  <c r="AS2097" s="1"/>
  <c r="X2353"/>
  <c r="AC2353"/>
  <c r="AQ2353" s="1"/>
  <c r="Y2417"/>
  <c r="AE2417"/>
  <c r="AS2417" s="1"/>
  <c r="Y2561"/>
  <c r="AE2561"/>
  <c r="AS2561" s="1"/>
  <c r="X2753"/>
  <c r="AC2753"/>
  <c r="AQ2753" s="1"/>
  <c r="Y2849"/>
  <c r="AE2849"/>
  <c r="AS2849" s="1"/>
  <c r="X2418"/>
  <c r="AC2418"/>
  <c r="AQ2418" s="1"/>
  <c r="Y2418"/>
  <c r="AE2418"/>
  <c r="AS2418" s="1"/>
  <c r="X598"/>
  <c r="AC598"/>
  <c r="AQ598" s="1"/>
  <c r="Y2374"/>
  <c r="AE2374"/>
  <c r="AS2374" s="1"/>
  <c r="X171"/>
  <c r="AC171"/>
  <c r="AQ171" s="1"/>
  <c r="Y651"/>
  <c r="AE651"/>
  <c r="AS651" s="1"/>
  <c r="X1131"/>
  <c r="AC1131"/>
  <c r="AQ1131" s="1"/>
  <c r="Y1643"/>
  <c r="AE1643"/>
  <c r="AS1643" s="1"/>
  <c r="X2187"/>
  <c r="AC2187"/>
  <c r="AQ2187" s="1"/>
  <c r="Y2635"/>
  <c r="AE2635"/>
  <c r="AS2635" s="1"/>
  <c r="Y687"/>
  <c r="AE687"/>
  <c r="AS687" s="1"/>
  <c r="X1959"/>
  <c r="AC1959"/>
  <c r="AQ1959" s="1"/>
  <c r="Y2919"/>
  <c r="AE2919"/>
  <c r="AS2919" s="1"/>
  <c r="X240"/>
  <c r="AC240"/>
  <c r="AQ240" s="1"/>
  <c r="Y304"/>
  <c r="AE304"/>
  <c r="AS304" s="1"/>
  <c r="X368"/>
  <c r="AC368"/>
  <c r="AQ368" s="1"/>
  <c r="Y496"/>
  <c r="AE496"/>
  <c r="AS496" s="1"/>
  <c r="X624"/>
  <c r="AC624"/>
  <c r="AQ624" s="1"/>
  <c r="Y768"/>
  <c r="AE768"/>
  <c r="AS768" s="1"/>
  <c r="X832"/>
  <c r="AC832"/>
  <c r="AQ832" s="1"/>
  <c r="Y1072"/>
  <c r="AE1072"/>
  <c r="AS1072" s="1"/>
  <c r="X1184"/>
  <c r="AC1184"/>
  <c r="AQ1184" s="1"/>
  <c r="Y1552"/>
  <c r="AE1552"/>
  <c r="AS1552" s="1"/>
  <c r="X1552"/>
  <c r="AC1552"/>
  <c r="AQ1552" s="1"/>
  <c r="Y2048"/>
  <c r="AE2048"/>
  <c r="AS2048" s="1"/>
  <c r="X2160"/>
  <c r="AC2160"/>
  <c r="AQ2160" s="1"/>
  <c r="Y2544"/>
  <c r="AE2544"/>
  <c r="AS2544" s="1"/>
  <c r="X2672"/>
  <c r="AC2672"/>
  <c r="AQ2672" s="1"/>
  <c r="Y29"/>
  <c r="AE29"/>
  <c r="AS29" s="1"/>
  <c r="X29"/>
  <c r="AC29"/>
  <c r="AQ29" s="1"/>
  <c r="X269"/>
  <c r="AC269"/>
  <c r="AQ269" s="1"/>
  <c r="Y2577"/>
  <c r="AE2577"/>
  <c r="AS2577" s="1"/>
  <c r="X2769"/>
  <c r="AC2769"/>
  <c r="AQ2769" s="1"/>
  <c r="X2106"/>
  <c r="AC2106"/>
  <c r="AQ2106" s="1"/>
  <c r="X2898"/>
  <c r="AC2898"/>
  <c r="AQ2898" s="1"/>
  <c r="Y2898"/>
  <c r="AE2898"/>
  <c r="AS2898" s="1"/>
  <c r="X1598"/>
  <c r="AC1598"/>
  <c r="AQ1598" s="1"/>
  <c r="Y2566"/>
  <c r="AE2566"/>
  <c r="AS2566" s="1"/>
  <c r="X363"/>
  <c r="AC363"/>
  <c r="AQ363" s="1"/>
  <c r="Y843"/>
  <c r="AE843"/>
  <c r="AS843" s="1"/>
  <c r="X1387"/>
  <c r="AC1387"/>
  <c r="AQ1387" s="1"/>
  <c r="Y1899"/>
  <c r="AE1899"/>
  <c r="AS1899" s="1"/>
  <c r="X2443"/>
  <c r="AC2443"/>
  <c r="AQ2443" s="1"/>
  <c r="Y2987"/>
  <c r="AE2987"/>
  <c r="AS2987" s="1"/>
  <c r="Y1327"/>
  <c r="AE1327"/>
  <c r="AS1327" s="1"/>
  <c r="X2407"/>
  <c r="AC2407"/>
  <c r="AQ2407" s="1"/>
  <c r="Y1270"/>
  <c r="AE1270"/>
  <c r="AS1270" s="1"/>
  <c r="X64"/>
  <c r="AC64"/>
  <c r="AQ64" s="1"/>
  <c r="Y1296"/>
  <c r="AE1296"/>
  <c r="AS1296" s="1"/>
  <c r="X1296"/>
  <c r="AC1296"/>
  <c r="AQ1296" s="1"/>
  <c r="X1440"/>
  <c r="AC1440"/>
  <c r="AQ1440" s="1"/>
  <c r="Y1824"/>
  <c r="AE1824"/>
  <c r="AS1824" s="1"/>
  <c r="X1952"/>
  <c r="AC1952"/>
  <c r="AQ1952" s="1"/>
  <c r="Y2384"/>
  <c r="AE2384"/>
  <c r="AS2384" s="1"/>
  <c r="X2496"/>
  <c r="AC2496"/>
  <c r="AQ2496" s="1"/>
  <c r="Y2896"/>
  <c r="AE2896"/>
  <c r="AS2896" s="1"/>
  <c r="X45"/>
  <c r="AC45"/>
  <c r="AQ45" s="1"/>
  <c r="Y829"/>
  <c r="AE829"/>
  <c r="AS829" s="1"/>
  <c r="X1261"/>
  <c r="AC1261"/>
  <c r="AQ1261" s="1"/>
  <c r="Y1373"/>
  <c r="AE1373"/>
  <c r="AS1373" s="1"/>
  <c r="X1661"/>
  <c r="AC1661"/>
  <c r="AQ1661" s="1"/>
  <c r="X2189"/>
  <c r="AC2189"/>
  <c r="AQ2189" s="1"/>
  <c r="X2317"/>
  <c r="AC2317"/>
  <c r="AQ2317" s="1"/>
  <c r="Y2445"/>
  <c r="AE2445"/>
  <c r="AS2445" s="1"/>
  <c r="X2813"/>
  <c r="AC2813"/>
  <c r="AQ2813" s="1"/>
  <c r="Y2941"/>
  <c r="AE2941"/>
  <c r="AS2941" s="1"/>
  <c r="X1759"/>
  <c r="AC1759"/>
  <c r="AQ1759" s="1"/>
  <c r="Y54"/>
  <c r="AE54"/>
  <c r="AS54" s="1"/>
  <c r="X2258"/>
  <c r="AC2258"/>
  <c r="AQ2258" s="1"/>
  <c r="Y2258"/>
  <c r="AE2258"/>
  <c r="AS2258" s="1"/>
  <c r="X2647"/>
  <c r="AC2647"/>
  <c r="AQ2647" s="1"/>
  <c r="Y1318"/>
  <c r="AE1318"/>
  <c r="AS1318" s="1"/>
  <c r="X2654"/>
  <c r="AC2654"/>
  <c r="AQ2654" s="1"/>
  <c r="Y413"/>
  <c r="AE413"/>
  <c r="AS413" s="1"/>
  <c r="X541"/>
  <c r="AC541"/>
  <c r="AQ541" s="1"/>
  <c r="Y669"/>
  <c r="AE669"/>
  <c r="AS669" s="1"/>
  <c r="Y1037"/>
  <c r="AE1037"/>
  <c r="AS1037" s="1"/>
  <c r="X1277"/>
  <c r="AC1277"/>
  <c r="AQ1277" s="1"/>
  <c r="Y1533"/>
  <c r="AE1533"/>
  <c r="AS1533" s="1"/>
  <c r="Y2157"/>
  <c r="AE2157"/>
  <c r="AS2157" s="1"/>
  <c r="X2397"/>
  <c r="AC2397"/>
  <c r="AQ2397" s="1"/>
  <c r="Y2525"/>
  <c r="AE2525"/>
  <c r="AS2525" s="1"/>
  <c r="X2925"/>
  <c r="AC2925"/>
  <c r="AQ2925" s="1"/>
  <c r="X1906"/>
  <c r="AC1906"/>
  <c r="AQ1906" s="1"/>
  <c r="Y1906"/>
  <c r="AE1906"/>
  <c r="AS1906" s="1"/>
  <c r="X2527"/>
  <c r="AC2527"/>
  <c r="AQ2527" s="1"/>
  <c r="Y390"/>
  <c r="AE390"/>
  <c r="AS390" s="1"/>
  <c r="Y2998"/>
  <c r="AE2998"/>
  <c r="AS2998" s="1"/>
  <c r="X1751"/>
  <c r="AC1751"/>
  <c r="AQ1751" s="1"/>
  <c r="Y214"/>
  <c r="AE214"/>
  <c r="AS214" s="1"/>
  <c r="X1702"/>
  <c r="AC1702"/>
  <c r="AQ1702" s="1"/>
  <c r="Y2526"/>
  <c r="AE2526"/>
  <c r="AS2526" s="1"/>
  <c r="X873"/>
  <c r="AC873"/>
  <c r="AQ873" s="1"/>
  <c r="Y937"/>
  <c r="AE937"/>
  <c r="AS937" s="1"/>
  <c r="Y422"/>
  <c r="AE422"/>
  <c r="AS422" s="1"/>
  <c r="X1174"/>
  <c r="AC1174"/>
  <c r="AQ1174" s="1"/>
  <c r="Y2198"/>
  <c r="AE2198"/>
  <c r="AS2198" s="1"/>
  <c r="X2710"/>
  <c r="AC2710"/>
  <c r="AQ2710" s="1"/>
  <c r="Y1715"/>
  <c r="AE1715"/>
  <c r="AS1715" s="1"/>
  <c r="X1971"/>
  <c r="AC1971"/>
  <c r="AQ1971" s="1"/>
  <c r="Y2227"/>
  <c r="AE2227"/>
  <c r="AS2227" s="1"/>
  <c r="X2483"/>
  <c r="AC2483"/>
  <c r="AQ2483" s="1"/>
  <c r="Y2739"/>
  <c r="AE2739"/>
  <c r="AS2739" s="1"/>
  <c r="X2995"/>
  <c r="AC2995"/>
  <c r="AQ2995" s="1"/>
  <c r="X2450"/>
  <c r="AC2450"/>
  <c r="AQ2450" s="1"/>
  <c r="Y2450"/>
  <c r="AE2450"/>
  <c r="AS2450" s="1"/>
  <c r="X950"/>
  <c r="AC950"/>
  <c r="AQ950" s="1"/>
  <c r="Y1478"/>
  <c r="AE1478"/>
  <c r="AS1478" s="1"/>
  <c r="X1982"/>
  <c r="AC1982"/>
  <c r="AQ1982" s="1"/>
  <c r="Y2494"/>
  <c r="AE2494"/>
  <c r="AS2494" s="1"/>
  <c r="X10"/>
  <c r="AC10"/>
  <c r="AQ10" s="1"/>
  <c r="X833"/>
  <c r="AC833"/>
  <c r="AQ833" s="1"/>
  <c r="Y897"/>
  <c r="AE897"/>
  <c r="AS897" s="1"/>
  <c r="X1089"/>
  <c r="AC1089"/>
  <c r="AQ1089" s="1"/>
  <c r="Y1153"/>
  <c r="AE1153"/>
  <c r="AS1153" s="1"/>
  <c r="X1345"/>
  <c r="AC1345"/>
  <c r="AQ1345" s="1"/>
  <c r="Y1409"/>
  <c r="AE1409"/>
  <c r="AS1409" s="1"/>
  <c r="X1617"/>
  <c r="AC1617"/>
  <c r="AQ1617" s="1"/>
  <c r="Y1617"/>
  <c r="AE1617"/>
  <c r="AS1617" s="1"/>
  <c r="Y1729"/>
  <c r="AE1729"/>
  <c r="AS1729" s="1"/>
  <c r="Y2017"/>
  <c r="AE2017"/>
  <c r="AS2017" s="1"/>
  <c r="Y2145"/>
  <c r="AE2145"/>
  <c r="AS2145" s="1"/>
  <c r="Y1129"/>
  <c r="AE1129"/>
  <c r="AS1129" s="1"/>
  <c r="X1321"/>
  <c r="AC1321"/>
  <c r="AQ1321" s="1"/>
  <c r="Y1385"/>
  <c r="AE1385"/>
  <c r="AS1385" s="1"/>
  <c r="X1577"/>
  <c r="AC1577"/>
  <c r="AQ1577" s="1"/>
  <c r="Y1641"/>
  <c r="AE1641"/>
  <c r="AS1641" s="1"/>
  <c r="X1833"/>
  <c r="AC1833"/>
  <c r="AQ1833" s="1"/>
  <c r="Y1897"/>
  <c r="AE1897"/>
  <c r="AS1897" s="1"/>
  <c r="X2089"/>
  <c r="AC2089"/>
  <c r="AQ2089" s="1"/>
  <c r="Y2089"/>
  <c r="AE2089"/>
  <c r="AS2089" s="1"/>
  <c r="X2345"/>
  <c r="AC2345"/>
  <c r="AQ2345" s="1"/>
  <c r="Y2409"/>
  <c r="AE2409"/>
  <c r="AS2409" s="1"/>
  <c r="X2601"/>
  <c r="AC2601"/>
  <c r="AQ2601" s="1"/>
  <c r="Y2665"/>
  <c r="AE2665"/>
  <c r="AS2665" s="1"/>
  <c r="X2857"/>
  <c r="AC2857"/>
  <c r="AQ2857" s="1"/>
  <c r="Y2921"/>
  <c r="AE2921"/>
  <c r="AS2921" s="1"/>
  <c r="X2138"/>
  <c r="AC2138"/>
  <c r="AQ2138" s="1"/>
  <c r="Y2778"/>
  <c r="AE2778"/>
  <c r="AS2778" s="1"/>
  <c r="X1743"/>
  <c r="AC1743"/>
  <c r="AQ1743" s="1"/>
  <c r="Y2767"/>
  <c r="AE2767"/>
  <c r="AS2767" s="1"/>
  <c r="X438"/>
  <c r="AC438"/>
  <c r="AQ438" s="1"/>
  <c r="Y24"/>
  <c r="AE24"/>
  <c r="AS24" s="1"/>
  <c r="X152"/>
  <c r="AC152"/>
  <c r="AQ152" s="1"/>
  <c r="Y216"/>
  <c r="AE216"/>
  <c r="AS216" s="1"/>
  <c r="Y408"/>
  <c r="AE408"/>
  <c r="AS408" s="1"/>
  <c r="X536"/>
  <c r="AC536"/>
  <c r="AQ536" s="1"/>
  <c r="Y664"/>
  <c r="AE664"/>
  <c r="AS664" s="1"/>
  <c r="X856"/>
  <c r="AC856"/>
  <c r="AQ856" s="1"/>
  <c r="Y984"/>
  <c r="AE984"/>
  <c r="AS984" s="1"/>
  <c r="X1112"/>
  <c r="AC1112"/>
  <c r="AQ1112" s="1"/>
  <c r="Y1240"/>
  <c r="AE1240"/>
  <c r="AS1240" s="1"/>
  <c r="X1368"/>
  <c r="AC1368"/>
  <c r="AQ1368" s="1"/>
  <c r="Y1496"/>
  <c r="AE1496"/>
  <c r="AS1496" s="1"/>
  <c r="X1624"/>
  <c r="AC1624"/>
  <c r="AQ1624" s="1"/>
  <c r="Y1752"/>
  <c r="AE1752"/>
  <c r="AS1752" s="1"/>
  <c r="X1880"/>
  <c r="AC1880"/>
  <c r="AQ1880" s="1"/>
  <c r="Y2008"/>
  <c r="AE2008"/>
  <c r="AS2008" s="1"/>
  <c r="X2136"/>
  <c r="AC2136"/>
  <c r="AQ2136" s="1"/>
  <c r="Y2392"/>
  <c r="AE2392"/>
  <c r="AS2392" s="1"/>
  <c r="X2456"/>
  <c r="AC2456"/>
  <c r="AQ2456" s="1"/>
  <c r="Y2648"/>
  <c r="AE2648"/>
  <c r="AS2648" s="1"/>
  <c r="X2712"/>
  <c r="AC2712"/>
  <c r="AQ2712" s="1"/>
  <c r="X2904"/>
  <c r="AC2904"/>
  <c r="AQ2904" s="1"/>
  <c r="X20"/>
  <c r="AC20"/>
  <c r="AQ20" s="1"/>
  <c r="X84"/>
  <c r="AC84"/>
  <c r="AQ84" s="1"/>
  <c r="Y84"/>
  <c r="AE84"/>
  <c r="AS84" s="1"/>
  <c r="X276"/>
  <c r="AC276"/>
  <c r="AQ276" s="1"/>
  <c r="Y340"/>
  <c r="AE340"/>
  <c r="AS340" s="1"/>
  <c r="X532"/>
  <c r="AC532"/>
  <c r="AQ532" s="1"/>
  <c r="Y596"/>
  <c r="AE596"/>
  <c r="AS596" s="1"/>
  <c r="Y852"/>
  <c r="AE852"/>
  <c r="AS852" s="1"/>
  <c r="X980"/>
  <c r="AC980"/>
  <c r="AQ980" s="1"/>
  <c r="Y1108"/>
  <c r="AE1108"/>
  <c r="AS1108" s="1"/>
  <c r="X1236"/>
  <c r="AC1236"/>
  <c r="AQ1236" s="1"/>
  <c r="Y1364"/>
  <c r="AE1364"/>
  <c r="AS1364" s="1"/>
  <c r="X1492"/>
  <c r="AC1492"/>
  <c r="AQ1492" s="1"/>
  <c r="Y1620"/>
  <c r="AE1620"/>
  <c r="AS1620" s="1"/>
  <c r="X1748"/>
  <c r="AC1748"/>
  <c r="AQ1748" s="1"/>
  <c r="Y1876"/>
  <c r="AE1876"/>
  <c r="AS1876" s="1"/>
  <c r="X2004"/>
  <c r="AC2004"/>
  <c r="AQ2004" s="1"/>
  <c r="Y2132"/>
  <c r="AE2132"/>
  <c r="AS2132" s="1"/>
  <c r="Y2388"/>
  <c r="AE2388"/>
  <c r="AS2388" s="1"/>
  <c r="X2452"/>
  <c r="AC2452"/>
  <c r="AQ2452" s="1"/>
  <c r="Y2644"/>
  <c r="AE2644"/>
  <c r="AS2644" s="1"/>
  <c r="X2708"/>
  <c r="AC2708"/>
  <c r="AQ2708" s="1"/>
  <c r="Y2900"/>
  <c r="AE2900"/>
  <c r="AS2900" s="1"/>
  <c r="X2964"/>
  <c r="AC2964"/>
  <c r="AQ2964" s="1"/>
  <c r="X282"/>
  <c r="AC282"/>
  <c r="AQ282" s="1"/>
  <c r="X1050"/>
  <c r="AC1050"/>
  <c r="AQ1050" s="1"/>
  <c r="Y1434"/>
  <c r="AE1434"/>
  <c r="AS1434" s="1"/>
  <c r="Y311"/>
  <c r="AE311"/>
  <c r="AS311" s="1"/>
  <c r="X823"/>
  <c r="AC823"/>
  <c r="AQ823" s="1"/>
  <c r="Y124"/>
  <c r="AE124"/>
  <c r="AS124" s="1"/>
  <c r="X252"/>
  <c r="AC252"/>
  <c r="AQ252" s="1"/>
  <c r="Y380"/>
  <c r="AE380"/>
  <c r="AS380" s="1"/>
  <c r="X508"/>
  <c r="AC508"/>
  <c r="AQ508" s="1"/>
  <c r="Y636"/>
  <c r="AE636"/>
  <c r="AS636" s="1"/>
  <c r="X764"/>
  <c r="AC764"/>
  <c r="AQ764" s="1"/>
  <c r="Y892"/>
  <c r="AE892"/>
  <c r="AS892" s="1"/>
  <c r="X1020"/>
  <c r="AC1020"/>
  <c r="AQ1020" s="1"/>
  <c r="Y1148"/>
  <c r="AE1148"/>
  <c r="AS1148" s="1"/>
  <c r="X1276"/>
  <c r="AC1276"/>
  <c r="AQ1276" s="1"/>
  <c r="Y1404"/>
  <c r="AE1404"/>
  <c r="AS1404" s="1"/>
  <c r="X1532"/>
  <c r="AC1532"/>
  <c r="AQ1532" s="1"/>
  <c r="Y1660"/>
  <c r="AE1660"/>
  <c r="AS1660" s="1"/>
  <c r="X1788"/>
  <c r="AC1788"/>
  <c r="AQ1788" s="1"/>
  <c r="Y1916"/>
  <c r="AE1916"/>
  <c r="AS1916" s="1"/>
  <c r="X2044"/>
  <c r="AC2044"/>
  <c r="AQ2044" s="1"/>
  <c r="Y2172"/>
  <c r="AE2172"/>
  <c r="AS2172" s="1"/>
  <c r="X2300"/>
  <c r="AC2300"/>
  <c r="AQ2300" s="1"/>
  <c r="Y2428"/>
  <c r="AE2428"/>
  <c r="AS2428" s="1"/>
  <c r="X2556"/>
  <c r="AC2556"/>
  <c r="AQ2556" s="1"/>
  <c r="Y2684"/>
  <c r="AE2684"/>
  <c r="AS2684" s="1"/>
  <c r="X2812"/>
  <c r="AC2812"/>
  <c r="AQ2812" s="1"/>
  <c r="Y2940"/>
  <c r="AE2940"/>
  <c r="AS2940" s="1"/>
  <c r="X3004"/>
  <c r="AC3004"/>
  <c r="AQ3004" s="1"/>
  <c r="X1694"/>
  <c r="AC1694"/>
  <c r="AQ1694" s="1"/>
  <c r="Y2214"/>
  <c r="AE2214"/>
  <c r="AS2214" s="1"/>
  <c r="X2726"/>
  <c r="AC2726"/>
  <c r="AQ2726" s="1"/>
  <c r="Y123"/>
  <c r="AE123"/>
  <c r="AS123" s="1"/>
  <c r="X379"/>
  <c r="AC379"/>
  <c r="AQ379" s="1"/>
  <c r="X1890"/>
  <c r="AC1890"/>
  <c r="AQ1890" s="1"/>
  <c r="Y1890"/>
  <c r="AE1890"/>
  <c r="AS1890" s="1"/>
  <c r="X1068"/>
  <c r="AC1068"/>
  <c r="AQ1068" s="1"/>
  <c r="Y1324"/>
  <c r="AE1324"/>
  <c r="AS1324" s="1"/>
  <c r="X1708"/>
  <c r="AC1708"/>
  <c r="AQ1708" s="1"/>
  <c r="Y2220"/>
  <c r="AE2220"/>
  <c r="AS2220" s="1"/>
  <c r="X2444"/>
  <c r="AC2444"/>
  <c r="AQ2444" s="1"/>
  <c r="Y350"/>
  <c r="AE350"/>
  <c r="AS350" s="1"/>
  <c r="X339"/>
  <c r="AC339"/>
  <c r="AQ339" s="1"/>
  <c r="Y851"/>
  <c r="AE851"/>
  <c r="AS851" s="1"/>
  <c r="X878"/>
  <c r="AC878"/>
  <c r="AQ878" s="1"/>
  <c r="Y414"/>
  <c r="AE414"/>
  <c r="AS414" s="1"/>
  <c r="X1303"/>
  <c r="AC1303"/>
  <c r="AQ1303" s="1"/>
  <c r="Y931"/>
  <c r="AE931"/>
  <c r="AS931" s="1"/>
  <c r="X1975"/>
  <c r="AC1975"/>
  <c r="AQ1975" s="1"/>
  <c r="Y2487"/>
  <c r="AE2487"/>
  <c r="AS2487" s="1"/>
  <c r="X2999"/>
  <c r="AC2999"/>
  <c r="AQ2999" s="1"/>
  <c r="Y2978"/>
  <c r="AE2978"/>
  <c r="AS2978" s="1"/>
  <c r="X2402"/>
  <c r="AC2402"/>
  <c r="AQ2402" s="1"/>
  <c r="Y2402"/>
  <c r="AE2402"/>
  <c r="AS2402" s="1"/>
  <c r="Y1655"/>
  <c r="AE1655"/>
  <c r="AS1655" s="1"/>
  <c r="X2167"/>
  <c r="AC2167"/>
  <c r="AQ2167" s="1"/>
  <c r="Y2679"/>
  <c r="AE2679"/>
  <c r="AS2679" s="1"/>
  <c r="X2466"/>
  <c r="AC2466"/>
  <c r="AQ2466" s="1"/>
  <c r="Y2466"/>
  <c r="AE2466"/>
  <c r="AS2466" s="1"/>
  <c r="X1335"/>
  <c r="AC1335"/>
  <c r="AQ1335" s="1"/>
  <c r="X2498"/>
  <c r="AC2498"/>
  <c r="AQ2498" s="1"/>
  <c r="Y2498"/>
  <c r="AE2498"/>
  <c r="AS2498" s="1"/>
  <c r="X2839"/>
  <c r="AC2839"/>
  <c r="AQ2839" s="1"/>
  <c r="Y2903"/>
  <c r="AE2903"/>
  <c r="AS2903" s="1"/>
  <c r="X478"/>
  <c r="AC478"/>
  <c r="AQ478" s="1"/>
  <c r="Y894"/>
  <c r="AE894"/>
  <c r="AS894" s="1"/>
  <c r="X1970"/>
  <c r="AC1970"/>
  <c r="AQ1970" s="1"/>
  <c r="Y1970"/>
  <c r="AE1970"/>
  <c r="AS1970" s="1"/>
  <c r="X1727"/>
  <c r="AC1727"/>
  <c r="AQ1727" s="1"/>
  <c r="Y2751"/>
  <c r="AE2751"/>
  <c r="AS2751" s="1"/>
  <c r="X105"/>
  <c r="AC105"/>
  <c r="AQ105" s="1"/>
  <c r="Y361"/>
  <c r="AE361"/>
  <c r="AS361" s="1"/>
  <c r="X425"/>
  <c r="AC425"/>
  <c r="AQ425" s="1"/>
  <c r="Y617"/>
  <c r="AE617"/>
  <c r="AS617" s="1"/>
  <c r="X89"/>
  <c r="AC89"/>
  <c r="AQ89" s="1"/>
  <c r="X153"/>
  <c r="AC153"/>
  <c r="AQ153" s="1"/>
  <c r="Y153"/>
  <c r="AE153"/>
  <c r="AS153" s="1"/>
  <c r="Y217"/>
  <c r="AE217"/>
  <c r="AS217" s="1"/>
  <c r="X409"/>
  <c r="AC409"/>
  <c r="AQ409" s="1"/>
  <c r="Y473"/>
  <c r="AE473"/>
  <c r="AS473" s="1"/>
  <c r="X665"/>
  <c r="AC665"/>
  <c r="AQ665" s="1"/>
  <c r="Y729"/>
  <c r="AE729"/>
  <c r="AS729" s="1"/>
  <c r="X921"/>
  <c r="AC921"/>
  <c r="AQ921" s="1"/>
  <c r="Y985"/>
  <c r="AE985"/>
  <c r="AS985" s="1"/>
  <c r="Y742"/>
  <c r="AE742"/>
  <c r="AS742" s="1"/>
  <c r="X2006"/>
  <c r="AC2006"/>
  <c r="AQ2006" s="1"/>
  <c r="Y2518"/>
  <c r="AE2518"/>
  <c r="AS2518" s="1"/>
  <c r="X1619"/>
  <c r="AC1619"/>
  <c r="AQ1619" s="1"/>
  <c r="Y1875"/>
  <c r="AE1875"/>
  <c r="AS1875" s="1"/>
  <c r="X2131"/>
  <c r="AC2131"/>
  <c r="AQ2131" s="1"/>
  <c r="Y2387"/>
  <c r="AE2387"/>
  <c r="AS2387" s="1"/>
  <c r="X2643"/>
  <c r="AC2643"/>
  <c r="AQ2643" s="1"/>
  <c r="Y2899"/>
  <c r="AE2899"/>
  <c r="AS2899" s="1"/>
  <c r="Y2826"/>
  <c r="AE2826"/>
  <c r="AS2826" s="1"/>
  <c r="X246"/>
  <c r="AC246"/>
  <c r="AQ246" s="1"/>
  <c r="Y1414"/>
  <c r="AE1414"/>
  <c r="AS1414" s="1"/>
  <c r="X1918"/>
  <c r="AC1918"/>
  <c r="AQ1918" s="1"/>
  <c r="Y2430"/>
  <c r="AE2430"/>
  <c r="AS2430" s="1"/>
  <c r="X2942"/>
  <c r="AC2942"/>
  <c r="AQ2942" s="1"/>
  <c r="X817"/>
  <c r="AC817"/>
  <c r="AQ817" s="1"/>
  <c r="Y817"/>
  <c r="AE817"/>
  <c r="AS817" s="1"/>
  <c r="X1073"/>
  <c r="AC1073"/>
  <c r="AQ1073" s="1"/>
  <c r="Y1073"/>
  <c r="AE1073"/>
  <c r="AS1073" s="1"/>
  <c r="X1329"/>
  <c r="AC1329"/>
  <c r="AQ1329" s="1"/>
  <c r="Y1329"/>
  <c r="AE1329"/>
  <c r="AS1329" s="1"/>
  <c r="X1601"/>
  <c r="AC1601"/>
  <c r="AQ1601" s="1"/>
  <c r="X2113"/>
  <c r="AC2113"/>
  <c r="AQ2113" s="1"/>
  <c r="Y2113"/>
  <c r="AE2113"/>
  <c r="AS2113" s="1"/>
  <c r="Y1113"/>
  <c r="AE1113"/>
  <c r="AS1113" s="1"/>
  <c r="X1305"/>
  <c r="AC1305"/>
  <c r="AQ1305" s="1"/>
  <c r="Y1369"/>
  <c r="AE1369"/>
  <c r="AS1369" s="1"/>
  <c r="X1561"/>
  <c r="AC1561"/>
  <c r="AQ1561" s="1"/>
  <c r="Y1625"/>
  <c r="AE1625"/>
  <c r="AS1625" s="1"/>
  <c r="X1817"/>
  <c r="AC1817"/>
  <c r="AQ1817" s="1"/>
  <c r="Y1881"/>
  <c r="AE1881"/>
  <c r="AS1881" s="1"/>
  <c r="X2073"/>
  <c r="AC2073"/>
  <c r="AQ2073" s="1"/>
  <c r="Y2137"/>
  <c r="AE2137"/>
  <c r="AS2137" s="1"/>
  <c r="X2329"/>
  <c r="AC2329"/>
  <c r="AQ2329" s="1"/>
  <c r="Y2393"/>
  <c r="AE2393"/>
  <c r="AS2393" s="1"/>
  <c r="X2585"/>
  <c r="AC2585"/>
  <c r="AQ2585" s="1"/>
  <c r="Y2649"/>
  <c r="AE2649"/>
  <c r="AS2649" s="1"/>
  <c r="X2841"/>
  <c r="AC2841"/>
  <c r="AQ2841" s="1"/>
  <c r="Y2905"/>
  <c r="AE2905"/>
  <c r="AS2905" s="1"/>
  <c r="X1730"/>
  <c r="AC1730"/>
  <c r="AQ1730" s="1"/>
  <c r="Y1730"/>
  <c r="AE1730"/>
  <c r="AS1730" s="1"/>
  <c r="Y1679"/>
  <c r="AE1679"/>
  <c r="AS1679" s="1"/>
  <c r="X2447"/>
  <c r="AC2447"/>
  <c r="AQ2447" s="1"/>
  <c r="Y374"/>
  <c r="AE374"/>
  <c r="AS374" s="1"/>
  <c r="X1126"/>
  <c r="AC1126"/>
  <c r="AQ1126" s="1"/>
  <c r="Y2022"/>
  <c r="AE2022"/>
  <c r="AS2022" s="1"/>
  <c r="X2534"/>
  <c r="AC2534"/>
  <c r="AQ2534" s="1"/>
  <c r="Y27"/>
  <c r="AE27"/>
  <c r="AS27" s="1"/>
  <c r="X283"/>
  <c r="AC283"/>
  <c r="AQ283" s="1"/>
  <c r="Y539"/>
  <c r="AE539"/>
  <c r="AS539" s="1"/>
  <c r="X795"/>
  <c r="AC795"/>
  <c r="AQ795" s="1"/>
  <c r="Y1051"/>
  <c r="AE1051"/>
  <c r="AS1051" s="1"/>
  <c r="X1307"/>
  <c r="AC1307"/>
  <c r="AQ1307" s="1"/>
  <c r="Y1563"/>
  <c r="AE1563"/>
  <c r="AS1563" s="1"/>
  <c r="X1819"/>
  <c r="AC1819"/>
  <c r="AQ1819" s="1"/>
  <c r="Y2075"/>
  <c r="AE2075"/>
  <c r="AS2075" s="1"/>
  <c r="X2331"/>
  <c r="AC2331"/>
  <c r="AQ2331" s="1"/>
  <c r="Y2587"/>
  <c r="AE2587"/>
  <c r="AS2587" s="1"/>
  <c r="X2843"/>
  <c r="AC2843"/>
  <c r="AQ2843" s="1"/>
  <c r="Y2090"/>
  <c r="AE2090"/>
  <c r="AS2090" s="1"/>
  <c r="Y847"/>
  <c r="AE847"/>
  <c r="AS847" s="1"/>
  <c r="X1487"/>
  <c r="AC1487"/>
  <c r="AQ1487" s="1"/>
  <c r="Y1991"/>
  <c r="AE1991"/>
  <c r="AS1991" s="1"/>
  <c r="X2503"/>
  <c r="AC2503"/>
  <c r="AQ2503" s="1"/>
  <c r="Y262"/>
  <c r="AE262"/>
  <c r="AS262" s="1"/>
  <c r="X1430"/>
  <c r="AC1430"/>
  <c r="AQ1430" s="1"/>
  <c r="X1681"/>
  <c r="AC1681"/>
  <c r="AQ1681" s="1"/>
  <c r="Y1681"/>
  <c r="AE1681"/>
  <c r="AS1681" s="1"/>
  <c r="Y1793"/>
  <c r="AE1793"/>
  <c r="AS1793" s="1"/>
  <c r="X2177"/>
  <c r="AC2177"/>
  <c r="AQ2177" s="1"/>
  <c r="Y2177"/>
  <c r="AE2177"/>
  <c r="AS2177" s="1"/>
  <c r="Y2385"/>
  <c r="AE2385"/>
  <c r="AS2385" s="1"/>
  <c r="Y2529"/>
  <c r="AE2529"/>
  <c r="AS2529" s="1"/>
  <c r="Y2705"/>
  <c r="AE2705"/>
  <c r="AS2705" s="1"/>
  <c r="Y2801"/>
  <c r="AE2801"/>
  <c r="AS2801" s="1"/>
  <c r="X1850"/>
  <c r="AC1850"/>
  <c r="AQ1850" s="1"/>
  <c r="X2178"/>
  <c r="AC2178"/>
  <c r="AQ2178" s="1"/>
  <c r="Y2178"/>
  <c r="AE2178"/>
  <c r="AS2178" s="1"/>
  <c r="X134"/>
  <c r="AC134"/>
  <c r="AQ134" s="1"/>
  <c r="Y2054"/>
  <c r="AE2054"/>
  <c r="AS2054" s="1"/>
  <c r="X43"/>
  <c r="AC43"/>
  <c r="AQ43" s="1"/>
  <c r="Y523"/>
  <c r="AE523"/>
  <c r="AS523" s="1"/>
  <c r="X1003"/>
  <c r="AC1003"/>
  <c r="AQ1003" s="1"/>
  <c r="Y1515"/>
  <c r="AE1515"/>
  <c r="AS1515" s="1"/>
  <c r="X2059"/>
  <c r="AC2059"/>
  <c r="AQ2059" s="1"/>
  <c r="Y2507"/>
  <c r="AE2507"/>
  <c r="AS2507" s="1"/>
  <c r="X2706"/>
  <c r="AC2706"/>
  <c r="AQ2706" s="1"/>
  <c r="Y2706"/>
  <c r="AE2706"/>
  <c r="AS2706" s="1"/>
  <c r="X879"/>
  <c r="AC879"/>
  <c r="AQ879" s="1"/>
  <c r="Y2215"/>
  <c r="AE2215"/>
  <c r="AS2215" s="1"/>
  <c r="X998"/>
  <c r="AC998"/>
  <c r="AQ998" s="1"/>
  <c r="Y144"/>
  <c r="AE144"/>
  <c r="AS144" s="1"/>
  <c r="Y400"/>
  <c r="AE400"/>
  <c r="AS400" s="1"/>
  <c r="X464"/>
  <c r="AC464"/>
  <c r="AQ464" s="1"/>
  <c r="Y656"/>
  <c r="AE656"/>
  <c r="AS656" s="1"/>
  <c r="X736"/>
  <c r="AC736"/>
  <c r="AQ736" s="1"/>
  <c r="Y944"/>
  <c r="AE944"/>
  <c r="AS944" s="1"/>
  <c r="X1024"/>
  <c r="AC1024"/>
  <c r="AQ1024" s="1"/>
  <c r="Y1376"/>
  <c r="AE1376"/>
  <c r="AS1376" s="1"/>
  <c r="Y1616"/>
  <c r="AE1616"/>
  <c r="AS1616" s="1"/>
  <c r="X1872"/>
  <c r="AC1872"/>
  <c r="AQ1872" s="1"/>
  <c r="X1984"/>
  <c r="AC1984"/>
  <c r="AQ1984" s="1"/>
  <c r="Y2336"/>
  <c r="AE2336"/>
  <c r="AS2336" s="1"/>
  <c r="X2480"/>
  <c r="AC2480"/>
  <c r="AQ2480" s="1"/>
  <c r="Y2848"/>
  <c r="AE2848"/>
  <c r="AS2848" s="1"/>
  <c r="X2960"/>
  <c r="AC2960"/>
  <c r="AQ2960" s="1"/>
  <c r="X2193"/>
  <c r="AC2193"/>
  <c r="AQ2193" s="1"/>
  <c r="Y2193"/>
  <c r="AE2193"/>
  <c r="AS2193" s="1"/>
  <c r="X2865"/>
  <c r="AC2865"/>
  <c r="AQ2865" s="1"/>
  <c r="X1810"/>
  <c r="AC1810"/>
  <c r="AQ1810" s="1"/>
  <c r="Y1810"/>
  <c r="AE1810"/>
  <c r="AS1810" s="1"/>
  <c r="X2927"/>
  <c r="AC2927"/>
  <c r="AQ2927" s="1"/>
  <c r="Y1862"/>
  <c r="AE1862"/>
  <c r="AS1862" s="1"/>
  <c r="Y491"/>
  <c r="AE491"/>
  <c r="AS491" s="1"/>
  <c r="X1035"/>
  <c r="AC1035"/>
  <c r="AQ1035" s="1"/>
  <c r="Y1547"/>
  <c r="AE1547"/>
  <c r="AS1547" s="1"/>
  <c r="X2027"/>
  <c r="AC2027"/>
  <c r="AQ2027" s="1"/>
  <c r="Y2603"/>
  <c r="AE2603"/>
  <c r="AS2603" s="1"/>
  <c r="Y943"/>
  <c r="AE943"/>
  <c r="AS943" s="1"/>
  <c r="X2151"/>
  <c r="AC2151"/>
  <c r="AQ2151" s="1"/>
  <c r="Y230"/>
  <c r="AE230"/>
  <c r="AS230" s="1"/>
  <c r="X704"/>
  <c r="AC704"/>
  <c r="AQ704" s="1"/>
  <c r="X1232"/>
  <c r="AC1232"/>
  <c r="AQ1232" s="1"/>
  <c r="Y1760"/>
  <c r="AE1760"/>
  <c r="AS1760" s="1"/>
  <c r="X1888"/>
  <c r="AC1888"/>
  <c r="AQ1888" s="1"/>
  <c r="Y2320"/>
  <c r="AE2320"/>
  <c r="AS2320" s="1"/>
  <c r="X2448"/>
  <c r="AC2448"/>
  <c r="AQ2448" s="1"/>
  <c r="Y2816"/>
  <c r="AE2816"/>
  <c r="AS2816" s="1"/>
  <c r="X2976"/>
  <c r="AC2976"/>
  <c r="AQ2976" s="1"/>
  <c r="X1053"/>
  <c r="AC1053"/>
  <c r="AQ1053" s="1"/>
  <c r="X1197"/>
  <c r="AC1197"/>
  <c r="AQ1197" s="1"/>
  <c r="Y1325"/>
  <c r="AE1325"/>
  <c r="AS1325" s="1"/>
  <c r="Y1853"/>
  <c r="AE1853"/>
  <c r="AS1853" s="1"/>
  <c r="X2253"/>
  <c r="AC2253"/>
  <c r="AQ2253" s="1"/>
  <c r="Y2381"/>
  <c r="AE2381"/>
  <c r="AS2381" s="1"/>
  <c r="X2749"/>
  <c r="AC2749"/>
  <c r="AQ2749" s="1"/>
  <c r="Y2877"/>
  <c r="AE2877"/>
  <c r="AS2877" s="1"/>
  <c r="Y2655"/>
  <c r="AE2655"/>
  <c r="AS2655" s="1"/>
  <c r="X1782"/>
  <c r="AC1782"/>
  <c r="AQ1782" s="1"/>
  <c r="X2050"/>
  <c r="AC2050"/>
  <c r="AQ2050" s="1"/>
  <c r="Y2050"/>
  <c r="AE2050"/>
  <c r="AS2050" s="1"/>
  <c r="X1687"/>
  <c r="AC1687"/>
  <c r="AQ1687" s="1"/>
  <c r="Y1574"/>
  <c r="AE1574"/>
  <c r="AS1574" s="1"/>
  <c r="X2910"/>
  <c r="AC2910"/>
  <c r="AQ2910" s="1"/>
  <c r="Y445"/>
  <c r="AE445"/>
  <c r="AS445" s="1"/>
  <c r="X573"/>
  <c r="AC573"/>
  <c r="AQ573" s="1"/>
  <c r="X861"/>
  <c r="AC861"/>
  <c r="AQ861" s="1"/>
  <c r="X973"/>
  <c r="AC973"/>
  <c r="AQ973" s="1"/>
  <c r="Y1085"/>
  <c r="AE1085"/>
  <c r="AS1085" s="1"/>
  <c r="X1341"/>
  <c r="AC1341"/>
  <c r="AQ1341" s="1"/>
  <c r="Y1597"/>
  <c r="AE1597"/>
  <c r="AS1597" s="1"/>
  <c r="X2461"/>
  <c r="AC2461"/>
  <c r="AQ2461" s="1"/>
  <c r="Y2605"/>
  <c r="AE2605"/>
  <c r="AS2605" s="1"/>
  <c r="X3005"/>
  <c r="AC3005"/>
  <c r="AQ3005" s="1"/>
  <c r="X2162"/>
  <c r="AC2162"/>
  <c r="AQ2162" s="1"/>
  <c r="Y2162"/>
  <c r="AE2162"/>
  <c r="AS2162" s="1"/>
  <c r="X1823"/>
  <c r="AC1823"/>
  <c r="Y2719"/>
  <c r="AE2719"/>
  <c r="AS2719" s="1"/>
  <c r="X582"/>
  <c r="AC582"/>
  <c r="AQ582" s="1"/>
  <c r="Y2358"/>
  <c r="AE2358"/>
  <c r="AS2358" s="1"/>
  <c r="X2806"/>
  <c r="AC2806"/>
  <c r="AQ2806" s="1"/>
  <c r="X1795"/>
  <c r="AC1795"/>
  <c r="AQ1795" s="1"/>
  <c r="Y2906"/>
  <c r="AE2906"/>
  <c r="AS2906" s="1"/>
  <c r="X2391"/>
  <c r="AC2391"/>
  <c r="AQ2391" s="1"/>
  <c r="Y1046"/>
  <c r="AE1046"/>
  <c r="AS1046" s="1"/>
  <c r="X1886"/>
  <c r="AC1886"/>
  <c r="AQ1886" s="1"/>
  <c r="Y2718"/>
  <c r="AE2718"/>
  <c r="AS2718" s="1"/>
  <c r="Y713"/>
  <c r="AE713"/>
  <c r="AS713" s="1"/>
  <c r="X905"/>
  <c r="AC905"/>
  <c r="AQ905" s="1"/>
  <c r="Y969"/>
  <c r="AE969"/>
  <c r="AS969" s="1"/>
  <c r="Y550"/>
  <c r="AE550"/>
  <c r="AS550" s="1"/>
  <c r="X1814"/>
  <c r="AC1814"/>
  <c r="AQ1814" s="1"/>
  <c r="Y2326"/>
  <c r="AE2326"/>
  <c r="AS2326" s="1"/>
  <c r="X2838"/>
  <c r="AC2838"/>
  <c r="AQ2838" s="1"/>
  <c r="Y1779"/>
  <c r="AE1779"/>
  <c r="AS1779" s="1"/>
  <c r="X2035"/>
  <c r="AC2035"/>
  <c r="AQ2035" s="1"/>
  <c r="Y2291"/>
  <c r="AE2291"/>
  <c r="AS2291" s="1"/>
  <c r="X2547"/>
  <c r="AC2547"/>
  <c r="AQ2547" s="1"/>
  <c r="Y2803"/>
  <c r="AE2803"/>
  <c r="AS2803" s="1"/>
  <c r="X2554"/>
  <c r="AC2554"/>
  <c r="AQ2554" s="1"/>
  <c r="Y2874"/>
  <c r="AE2874"/>
  <c r="AS2874" s="1"/>
  <c r="X1078"/>
  <c r="AC1078"/>
  <c r="AQ1078" s="1"/>
  <c r="Y1606"/>
  <c r="AE1606"/>
  <c r="AS1606" s="1"/>
  <c r="X2110"/>
  <c r="AC2110"/>
  <c r="AQ2110" s="1"/>
  <c r="Y2622"/>
  <c r="AE2622"/>
  <c r="AS2622" s="1"/>
  <c r="Y865"/>
  <c r="AE865"/>
  <c r="AS865" s="1"/>
  <c r="Y1121"/>
  <c r="AE1121"/>
  <c r="AS1121" s="1"/>
  <c r="Y1377"/>
  <c r="AE1377"/>
  <c r="AS1377" s="1"/>
  <c r="X1665"/>
  <c r="AC1665"/>
  <c r="AQ1665" s="1"/>
  <c r="Y1953"/>
  <c r="AE1953"/>
  <c r="AS1953" s="1"/>
  <c r="X2081"/>
  <c r="AC2081"/>
  <c r="AQ2081" s="1"/>
  <c r="Y32"/>
  <c r="AE32"/>
  <c r="AS32" s="1"/>
  <c r="Y1161"/>
  <c r="AE1161"/>
  <c r="AS1161" s="1"/>
  <c r="X1353"/>
  <c r="AC1353"/>
  <c r="AQ1353" s="1"/>
  <c r="Y1417"/>
  <c r="AE1417"/>
  <c r="AS1417" s="1"/>
  <c r="X1609"/>
  <c r="AC1609"/>
  <c r="AQ1609" s="1"/>
  <c r="Y1673"/>
  <c r="AE1673"/>
  <c r="AS1673" s="1"/>
  <c r="X1865"/>
  <c r="AC1865"/>
  <c r="AQ1865" s="1"/>
  <c r="Y1929"/>
  <c r="AE1929"/>
  <c r="AS1929" s="1"/>
  <c r="X2121"/>
  <c r="AC2121"/>
  <c r="AQ2121" s="1"/>
  <c r="Y2121"/>
  <c r="AE2121"/>
  <c r="AS2121" s="1"/>
  <c r="X2377"/>
  <c r="AC2377"/>
  <c r="AQ2377" s="1"/>
  <c r="Y2441"/>
  <c r="AE2441"/>
  <c r="AS2441" s="1"/>
  <c r="X2633"/>
  <c r="AC2633"/>
  <c r="AQ2633" s="1"/>
  <c r="Y2697"/>
  <c r="AE2697"/>
  <c r="AS2697" s="1"/>
  <c r="X2889"/>
  <c r="AC2889"/>
  <c r="AQ2889" s="1"/>
  <c r="Y2953"/>
  <c r="AE2953"/>
  <c r="AS2953" s="1"/>
  <c r="X2618"/>
  <c r="AC2618"/>
  <c r="AQ2618" s="1"/>
  <c r="Y2938"/>
  <c r="AE2938"/>
  <c r="AS2938" s="1"/>
  <c r="X1871"/>
  <c r="AC1871"/>
  <c r="AQ1871" s="1"/>
  <c r="Y2895"/>
  <c r="AE2895"/>
  <c r="AS2895" s="1"/>
  <c r="X566"/>
  <c r="AC566"/>
  <c r="AQ566" s="1"/>
  <c r="X56"/>
  <c r="AC56"/>
  <c r="AQ56" s="1"/>
  <c r="Y56"/>
  <c r="AE56"/>
  <c r="AS56" s="1"/>
  <c r="Y248"/>
  <c r="AE248"/>
  <c r="AS248" s="1"/>
  <c r="X312"/>
  <c r="AC312"/>
  <c r="AQ312" s="1"/>
  <c r="X568"/>
  <c r="AC568"/>
  <c r="AQ568" s="1"/>
  <c r="Y760"/>
  <c r="AE760"/>
  <c r="AS760" s="1"/>
  <c r="Y824"/>
  <c r="AE824"/>
  <c r="AS824" s="1"/>
  <c r="X888"/>
  <c r="AC888"/>
  <c r="AQ888" s="1"/>
  <c r="Y1016"/>
  <c r="AE1016"/>
  <c r="AS1016" s="1"/>
  <c r="Y1080"/>
  <c r="AE1080"/>
  <c r="AS1080" s="1"/>
  <c r="X1144"/>
  <c r="AC1144"/>
  <c r="AQ1144" s="1"/>
  <c r="Y1272"/>
  <c r="AE1272"/>
  <c r="AS1272" s="1"/>
  <c r="Y1336"/>
  <c r="AE1336"/>
  <c r="AS1336" s="1"/>
  <c r="X1400"/>
  <c r="AC1400"/>
  <c r="AQ1400" s="1"/>
  <c r="Y1528"/>
  <c r="AE1528"/>
  <c r="AS1528" s="1"/>
  <c r="Y1592"/>
  <c r="AE1592"/>
  <c r="AS1592" s="1"/>
  <c r="X1656"/>
  <c r="AC1656"/>
  <c r="AQ1656" s="1"/>
  <c r="Y1784"/>
  <c r="AE1784"/>
  <c r="AS1784" s="1"/>
  <c r="Y1848"/>
  <c r="AE1848"/>
  <c r="AS1848" s="1"/>
  <c r="X1912"/>
  <c r="AC1912"/>
  <c r="AQ1912" s="1"/>
  <c r="Y2040"/>
  <c r="AE2040"/>
  <c r="AS2040" s="1"/>
  <c r="Y2104"/>
  <c r="AE2104"/>
  <c r="AS2104" s="1"/>
  <c r="X2168"/>
  <c r="AC2168"/>
  <c r="AQ2168" s="1"/>
  <c r="X2232"/>
  <c r="AC2232"/>
  <c r="AQ2232" s="1"/>
  <c r="Y2424"/>
  <c r="AE2424"/>
  <c r="AS2424" s="1"/>
  <c r="X2488"/>
  <c r="AC2488"/>
  <c r="AQ2488" s="1"/>
  <c r="X635"/>
  <c r="AC635"/>
  <c r="AQ635" s="1"/>
  <c r="Y891"/>
  <c r="AE891"/>
  <c r="AS891" s="1"/>
  <c r="X1147"/>
  <c r="AC1147"/>
  <c r="AQ1147" s="1"/>
  <c r="Y1403"/>
  <c r="AE1403"/>
  <c r="AS1403" s="1"/>
  <c r="X1659"/>
  <c r="AC1659"/>
  <c r="AQ1659" s="1"/>
  <c r="Y1915"/>
  <c r="AE1915"/>
  <c r="AS1915" s="1"/>
  <c r="X2171"/>
  <c r="AC2171"/>
  <c r="AQ2171" s="1"/>
  <c r="Y2427"/>
  <c r="AE2427"/>
  <c r="AS2427" s="1"/>
  <c r="X2683"/>
  <c r="AC2683"/>
  <c r="AQ2683" s="1"/>
  <c r="Y2939"/>
  <c r="AE2939"/>
  <c r="AS2939" s="1"/>
  <c r="X2250"/>
  <c r="AC2250"/>
  <c r="AQ2250" s="1"/>
  <c r="X2458"/>
  <c r="AC2458"/>
  <c r="AQ2458" s="1"/>
  <c r="X2674"/>
  <c r="AC2674"/>
  <c r="AQ2674" s="1"/>
  <c r="Y2674"/>
  <c r="AE2674"/>
  <c r="AS2674" s="1"/>
  <c r="X399"/>
  <c r="AC399"/>
  <c r="AQ399" s="1"/>
  <c r="Y1039"/>
  <c r="AE1039"/>
  <c r="AS1039" s="1"/>
  <c r="X1671"/>
  <c r="AC1671"/>
  <c r="AQ1671" s="1"/>
  <c r="Y2183"/>
  <c r="AE2183"/>
  <c r="AS2183" s="1"/>
  <c r="X2695"/>
  <c r="AC2695"/>
  <c r="AQ2695" s="1"/>
  <c r="Y966"/>
  <c r="AE966"/>
  <c r="AS966" s="1"/>
  <c r="X1494"/>
  <c r="AC1494"/>
  <c r="AQ1494" s="1"/>
  <c r="Y1633"/>
  <c r="AE1633"/>
  <c r="AS1633" s="1"/>
  <c r="X2129"/>
  <c r="AC2129"/>
  <c r="AQ2129" s="1"/>
  <c r="Y2129"/>
  <c r="AE2129"/>
  <c r="AS2129" s="1"/>
  <c r="Y2305"/>
  <c r="AE2305"/>
  <c r="AS2305" s="1"/>
  <c r="X2433"/>
  <c r="AC2433"/>
  <c r="AQ2433" s="1"/>
  <c r="X2673"/>
  <c r="AC2673"/>
  <c r="AQ2673" s="1"/>
  <c r="X2785"/>
  <c r="AC2785"/>
  <c r="AQ2785" s="1"/>
  <c r="Y2881"/>
  <c r="AE2881"/>
  <c r="AS2881" s="1"/>
  <c r="X2026"/>
  <c r="AC2026"/>
  <c r="AQ2026" s="1"/>
  <c r="Y47"/>
  <c r="AE47"/>
  <c r="AS47" s="1"/>
  <c r="X2991"/>
  <c r="AC2991"/>
  <c r="AQ2991" s="1"/>
  <c r="Y1662"/>
  <c r="AE1662"/>
  <c r="AS1662" s="1"/>
  <c r="X2758"/>
  <c r="AC2758"/>
  <c r="AQ2758" s="1"/>
  <c r="Y331"/>
  <c r="AE331"/>
  <c r="AS331" s="1"/>
  <c r="X875"/>
  <c r="AC875"/>
  <c r="AQ875" s="1"/>
  <c r="Y1355"/>
  <c r="AE1355"/>
  <c r="AS1355" s="1"/>
  <c r="X1867"/>
  <c r="AC1867"/>
  <c r="AQ1867" s="1"/>
  <c r="Y2379"/>
  <c r="AE2379"/>
  <c r="AS2379" s="1"/>
  <c r="X2827"/>
  <c r="AC2827"/>
  <c r="AQ2827" s="1"/>
  <c r="Y2810"/>
  <c r="AE2810"/>
  <c r="AS2810" s="1"/>
  <c r="X1831"/>
  <c r="AC1831"/>
  <c r="AQ1831" s="1"/>
  <c r="Y2791"/>
  <c r="AE2791"/>
  <c r="AS2791" s="1"/>
  <c r="X1590"/>
  <c r="AC1590"/>
  <c r="AQ1590" s="1"/>
  <c r="Y192"/>
  <c r="AE192"/>
  <c r="AS192" s="1"/>
  <c r="X256"/>
  <c r="AC256"/>
  <c r="AQ256" s="1"/>
  <c r="X320"/>
  <c r="AC320"/>
  <c r="AQ320" s="1"/>
  <c r="Y448"/>
  <c r="AE448"/>
  <c r="AS448" s="1"/>
  <c r="X576"/>
  <c r="AC576"/>
  <c r="AQ576" s="1"/>
  <c r="Y848"/>
  <c r="AE848"/>
  <c r="AS848" s="1"/>
  <c r="Y992"/>
  <c r="AE992"/>
  <c r="AS992" s="1"/>
  <c r="X1088"/>
  <c r="AC1088"/>
  <c r="AQ1088" s="1"/>
  <c r="Y1456"/>
  <c r="AE1456"/>
  <c r="AS1456" s="1"/>
  <c r="X1584"/>
  <c r="AC1584"/>
  <c r="AQ1584" s="1"/>
  <c r="Y1968"/>
  <c r="AE1968"/>
  <c r="AS1968" s="1"/>
  <c r="Y2432"/>
  <c r="AE2432"/>
  <c r="AS2432" s="1"/>
  <c r="X2592"/>
  <c r="AC2592"/>
  <c r="AQ2592" s="1"/>
  <c r="Y2944"/>
  <c r="AE2944"/>
  <c r="AS2944" s="1"/>
  <c r="X189"/>
  <c r="AC189"/>
  <c r="AQ189" s="1"/>
  <c r="X2641"/>
  <c r="AC2641"/>
  <c r="AQ2641" s="1"/>
  <c r="X1914"/>
  <c r="AC1914"/>
  <c r="AQ1914" s="1"/>
  <c r="X2738"/>
  <c r="AC2738"/>
  <c r="AQ2738" s="1"/>
  <c r="Y2738"/>
  <c r="AE2738"/>
  <c r="AS2738" s="1"/>
  <c r="X2671"/>
  <c r="AC2671"/>
  <c r="AQ2671" s="1"/>
  <c r="Y1158"/>
  <c r="AE1158"/>
  <c r="AS1158" s="1"/>
  <c r="X2438"/>
  <c r="AC2438"/>
  <c r="AQ2438" s="1"/>
  <c r="Y299"/>
  <c r="AE299"/>
  <c r="AS299" s="1"/>
  <c r="X779"/>
  <c r="AC779"/>
  <c r="AQ779" s="1"/>
  <c r="Y1323"/>
  <c r="AE1323"/>
  <c r="AS1323" s="1"/>
  <c r="X1835"/>
  <c r="AC1835"/>
  <c r="AQ1835" s="1"/>
  <c r="Y2347"/>
  <c r="AE2347"/>
  <c r="AS2347" s="1"/>
  <c r="X2923"/>
  <c r="AC2923"/>
  <c r="AQ2923" s="1"/>
  <c r="X2754"/>
  <c r="AC2754"/>
  <c r="AQ2754" s="1"/>
  <c r="Y2754"/>
  <c r="AE2754"/>
  <c r="AS2754" s="1"/>
  <c r="X751"/>
  <c r="AC751"/>
  <c r="AQ751" s="1"/>
  <c r="Y2599"/>
  <c r="AE2599"/>
  <c r="AS2599" s="1"/>
  <c r="X1398"/>
  <c r="AC1398"/>
  <c r="AQ1398" s="1"/>
  <c r="Y1056"/>
  <c r="AE1056"/>
  <c r="AS1056" s="1"/>
  <c r="X1200"/>
  <c r="AC1200"/>
  <c r="AQ1200" s="1"/>
  <c r="Y1600"/>
  <c r="AE1600"/>
  <c r="AS1600" s="1"/>
  <c r="X1728"/>
  <c r="AC1728"/>
  <c r="AQ1728" s="1"/>
  <c r="Y2000"/>
  <c r="AE2000"/>
  <c r="AS2000" s="1"/>
  <c r="Y2144"/>
  <c r="AE2144"/>
  <c r="AS2144" s="1"/>
  <c r="X2288"/>
  <c r="AC2288"/>
  <c r="AQ2288" s="1"/>
  <c r="Y2656"/>
  <c r="AE2656"/>
  <c r="AS2656" s="1"/>
  <c r="X2784"/>
  <c r="AC2784"/>
  <c r="AQ2784" s="1"/>
  <c r="X2928"/>
  <c r="AC2928"/>
  <c r="AQ2928" s="1"/>
  <c r="X205"/>
  <c r="AC205"/>
  <c r="AQ205" s="1"/>
  <c r="X1421"/>
  <c r="AC1421"/>
  <c r="AQ1421" s="1"/>
  <c r="Y1693"/>
  <c r="AE1693"/>
  <c r="AS1693" s="1"/>
  <c r="X2077"/>
  <c r="AC2077"/>
  <c r="AQ2077" s="1"/>
  <c r="Y2221"/>
  <c r="AE2221"/>
  <c r="AS2221" s="1"/>
  <c r="X2589"/>
  <c r="AC2589"/>
  <c r="AQ2589" s="1"/>
  <c r="Y2717"/>
  <c r="AE2717"/>
  <c r="AS2717" s="1"/>
  <c r="X2482"/>
  <c r="AC2482"/>
  <c r="AQ2482" s="1"/>
  <c r="Y2482"/>
  <c r="AE2482"/>
  <c r="AS2482" s="1"/>
  <c r="X2143"/>
  <c r="AC2143"/>
  <c r="AQ2143" s="1"/>
  <c r="Y518"/>
  <c r="AE518"/>
  <c r="AS518" s="1"/>
  <c r="X2370"/>
  <c r="AC2370"/>
  <c r="AQ2370" s="1"/>
  <c r="Y2370"/>
  <c r="AE2370"/>
  <c r="AS2370" s="1"/>
  <c r="X1758"/>
  <c r="AC1758"/>
  <c r="AQ1758" s="1"/>
  <c r="Y317"/>
  <c r="AE317"/>
  <c r="AS317" s="1"/>
  <c r="X733"/>
  <c r="AC733"/>
  <c r="AQ733" s="1"/>
  <c r="Y893"/>
  <c r="AE893"/>
  <c r="AS893" s="1"/>
  <c r="X1117"/>
  <c r="AC1117"/>
  <c r="AQ1117" s="1"/>
  <c r="Y1389"/>
  <c r="AE1389"/>
  <c r="AS1389" s="1"/>
  <c r="X1741"/>
  <c r="AC1741"/>
  <c r="AQ1741" s="1"/>
  <c r="Y2125"/>
  <c r="AE2125"/>
  <c r="AS2125" s="1"/>
  <c r="X2237"/>
  <c r="AC2237"/>
  <c r="AQ2237" s="1"/>
  <c r="Y2365"/>
  <c r="AE2365"/>
  <c r="AS2365" s="1"/>
  <c r="X2765"/>
  <c r="AC2765"/>
  <c r="AQ2765" s="1"/>
  <c r="Y2893"/>
  <c r="AE2893"/>
  <c r="AS2893" s="1"/>
  <c r="Y1695"/>
  <c r="AE1695"/>
  <c r="AS1695" s="1"/>
  <c r="X2591"/>
  <c r="AC2591"/>
  <c r="AQ2591" s="1"/>
  <c r="Y710"/>
  <c r="AE710"/>
  <c r="AS710" s="1"/>
  <c r="Y1859"/>
  <c r="AE1859"/>
  <c r="AS1859" s="1"/>
  <c r="Y2071"/>
  <c r="AE2071"/>
  <c r="AS2071" s="1"/>
  <c r="X1638"/>
  <c r="AC1638"/>
  <c r="AQ1638" s="1"/>
  <c r="Y2398"/>
  <c r="AE2398"/>
  <c r="AS2398" s="1"/>
  <c r="X1294"/>
  <c r="AC1294"/>
  <c r="AQ1294" s="1"/>
  <c r="Y51"/>
  <c r="AE51"/>
  <c r="AS51" s="1"/>
  <c r="X307"/>
  <c r="AC307"/>
  <c r="AQ307" s="1"/>
  <c r="Y563"/>
  <c r="AE563"/>
  <c r="AS563" s="1"/>
  <c r="X819"/>
  <c r="AC819"/>
  <c r="AQ819" s="1"/>
  <c r="Y1075"/>
  <c r="AE1075"/>
  <c r="AS1075" s="1"/>
  <c r="X1331"/>
  <c r="AC1331"/>
  <c r="AQ1331" s="1"/>
  <c r="Y1587"/>
  <c r="AE1587"/>
  <c r="AS1587" s="1"/>
  <c r="X119"/>
  <c r="AC119"/>
  <c r="AQ119" s="1"/>
  <c r="Y639"/>
  <c r="AE639"/>
  <c r="AS639" s="1"/>
  <c r="X1151"/>
  <c r="AC1151"/>
  <c r="AQ1151" s="1"/>
  <c r="Y430"/>
  <c r="AE430"/>
  <c r="AS430" s="1"/>
  <c r="X162"/>
  <c r="AC162"/>
  <c r="AQ162" s="1"/>
  <c r="Y418"/>
  <c r="AE418"/>
  <c r="AS418" s="1"/>
  <c r="X930"/>
  <c r="AC930"/>
  <c r="AQ930" s="1"/>
  <c r="Y930"/>
  <c r="AE930"/>
  <c r="AS930" s="1"/>
  <c r="X199"/>
  <c r="AC199"/>
  <c r="AQ199" s="1"/>
  <c r="Y711"/>
  <c r="AE711"/>
  <c r="AS711" s="1"/>
  <c r="X1223"/>
  <c r="AC1223"/>
  <c r="AQ1223" s="1"/>
  <c r="Y2127"/>
  <c r="AE2127"/>
  <c r="AS2127" s="1"/>
  <c r="X942"/>
  <c r="AC942"/>
  <c r="AQ942" s="1"/>
  <c r="Y1566"/>
  <c r="AE1566"/>
  <c r="AS1566" s="1"/>
  <c r="X1295"/>
  <c r="AC1295"/>
  <c r="AQ1295" s="1"/>
  <c r="Y1998"/>
  <c r="AE1998"/>
  <c r="AS1998" s="1"/>
  <c r="X2510"/>
  <c r="AC2510"/>
  <c r="AQ2510" s="1"/>
  <c r="Y50"/>
  <c r="AE50"/>
  <c r="AS50" s="1"/>
  <c r="X722"/>
  <c r="AC722"/>
  <c r="AQ722" s="1"/>
  <c r="X946"/>
  <c r="AC946"/>
  <c r="AQ946" s="1"/>
  <c r="Y946"/>
  <c r="AE946"/>
  <c r="AS946" s="1"/>
  <c r="X1882"/>
  <c r="AC1882"/>
  <c r="AQ1882" s="1"/>
  <c r="Y487"/>
  <c r="AE487"/>
  <c r="AS487" s="1"/>
  <c r="X1511"/>
  <c r="AC1511"/>
  <c r="AQ1511" s="1"/>
  <c r="Y39"/>
  <c r="AE39"/>
  <c r="AS39" s="1"/>
  <c r="X1583"/>
  <c r="AC1583"/>
  <c r="AQ1583" s="1"/>
  <c r="Y2030"/>
  <c r="AE2030"/>
  <c r="AS2030" s="1"/>
  <c r="X2862"/>
  <c r="AC2862"/>
  <c r="AQ2862" s="1"/>
  <c r="X146"/>
  <c r="AC146"/>
  <c r="AQ146" s="1"/>
  <c r="Y434"/>
  <c r="AE434"/>
  <c r="AS434" s="1"/>
  <c r="X1586"/>
  <c r="AC1586"/>
  <c r="AQ1586" s="1"/>
  <c r="Y1586"/>
  <c r="AE1586"/>
  <c r="AS1586" s="1"/>
  <c r="X1191"/>
  <c r="AC1191"/>
  <c r="AQ1191" s="1"/>
  <c r="Y1342"/>
  <c r="AE1342"/>
  <c r="AS1342" s="1"/>
  <c r="X1966"/>
  <c r="AC1966"/>
  <c r="AQ1966" s="1"/>
  <c r="Y2680"/>
  <c r="AE2680"/>
  <c r="AS2680" s="1"/>
  <c r="X2744"/>
  <c r="AC2744"/>
  <c r="AQ2744" s="1"/>
  <c r="Y2872"/>
  <c r="AE2872"/>
  <c r="AS2872" s="1"/>
  <c r="X2936"/>
  <c r="AC2936"/>
  <c r="AQ2936" s="1"/>
  <c r="Y116"/>
  <c r="AE116"/>
  <c r="AS116" s="1"/>
  <c r="X244"/>
  <c r="AC244"/>
  <c r="AQ244" s="1"/>
  <c r="Y372"/>
  <c r="AE372"/>
  <c r="AS372" s="1"/>
  <c r="X564"/>
  <c r="AC564"/>
  <c r="AQ564" s="1"/>
  <c r="Y628"/>
  <c r="AE628"/>
  <c r="AS628" s="1"/>
  <c r="X756"/>
  <c r="AC756"/>
  <c r="AQ756" s="1"/>
  <c r="Y884"/>
  <c r="AE884"/>
  <c r="AS884" s="1"/>
  <c r="X1012"/>
  <c r="AC1012"/>
  <c r="AQ1012" s="1"/>
  <c r="Y1140"/>
  <c r="AE1140"/>
  <c r="AS1140" s="1"/>
  <c r="X1268"/>
  <c r="AC1268"/>
  <c r="AQ1268" s="1"/>
  <c r="Y1396"/>
  <c r="AE1396"/>
  <c r="AS1396" s="1"/>
  <c r="X1524"/>
  <c r="AC1524"/>
  <c r="AQ1524" s="1"/>
  <c r="Y1652"/>
  <c r="AE1652"/>
  <c r="AS1652" s="1"/>
  <c r="X1780"/>
  <c r="AC1780"/>
  <c r="AQ1780" s="1"/>
  <c r="Y1908"/>
  <c r="AE1908"/>
  <c r="AS1908" s="1"/>
  <c r="X2036"/>
  <c r="AC2036"/>
  <c r="AQ2036" s="1"/>
  <c r="Y2164"/>
  <c r="AE2164"/>
  <c r="AS2164" s="1"/>
  <c r="X2228"/>
  <c r="AC2228"/>
  <c r="AQ2228" s="1"/>
  <c r="Y2420"/>
  <c r="AE2420"/>
  <c r="AS2420" s="1"/>
  <c r="X2484"/>
  <c r="AC2484"/>
  <c r="AQ2484" s="1"/>
  <c r="Y2676"/>
  <c r="AE2676"/>
  <c r="AS2676" s="1"/>
  <c r="X2740"/>
  <c r="AC2740"/>
  <c r="AQ2740" s="1"/>
  <c r="Y2932"/>
  <c r="AE2932"/>
  <c r="AS2932" s="1"/>
  <c r="X2996"/>
  <c r="AC2996"/>
  <c r="AQ2996" s="1"/>
  <c r="X346"/>
  <c r="AC346"/>
  <c r="AQ346" s="1"/>
  <c r="X1114"/>
  <c r="AC1114"/>
  <c r="AQ1114" s="1"/>
  <c r="Y1498"/>
  <c r="AE1498"/>
  <c r="AS1498" s="1"/>
  <c r="X2922"/>
  <c r="AC2922"/>
  <c r="AQ2922" s="1"/>
  <c r="Y439"/>
  <c r="AE439"/>
  <c r="AS439" s="1"/>
  <c r="X951"/>
  <c r="AC951"/>
  <c r="AQ951" s="1"/>
  <c r="Y92"/>
  <c r="AE92"/>
  <c r="AS92" s="1"/>
  <c r="Y348"/>
  <c r="AE348"/>
  <c r="AS348" s="1"/>
  <c r="X476"/>
  <c r="AC476"/>
  <c r="AQ476" s="1"/>
  <c r="Y604"/>
  <c r="AE604"/>
  <c r="AS604" s="1"/>
  <c r="X732"/>
  <c r="AC732"/>
  <c r="AQ732" s="1"/>
  <c r="Y860"/>
  <c r="AE860"/>
  <c r="AS860" s="1"/>
  <c r="X988"/>
  <c r="AC988"/>
  <c r="AQ988" s="1"/>
  <c r="Y1116"/>
  <c r="AE1116"/>
  <c r="AS1116" s="1"/>
  <c r="X1244"/>
  <c r="AC1244"/>
  <c r="AQ1244" s="1"/>
  <c r="Y1372"/>
  <c r="AE1372"/>
  <c r="AS1372" s="1"/>
  <c r="X1500"/>
  <c r="AC1500"/>
  <c r="AQ1500" s="1"/>
  <c r="Y1628"/>
  <c r="AE1628"/>
  <c r="AS1628" s="1"/>
  <c r="X1756"/>
  <c r="AC1756"/>
  <c r="AQ1756" s="1"/>
  <c r="Y1884"/>
  <c r="AE1884"/>
  <c r="AS1884" s="1"/>
  <c r="X2012"/>
  <c r="AC2012"/>
  <c r="AQ2012" s="1"/>
  <c r="Y2140"/>
  <c r="AE2140"/>
  <c r="AS2140" s="1"/>
  <c r="X2268"/>
  <c r="AC2268"/>
  <c r="AQ2268" s="1"/>
  <c r="Y2396"/>
  <c r="AE2396"/>
  <c r="AS2396" s="1"/>
  <c r="X2524"/>
  <c r="AC2524"/>
  <c r="AQ2524" s="1"/>
  <c r="Y2652"/>
  <c r="AE2652"/>
  <c r="AS2652" s="1"/>
  <c r="X2780"/>
  <c r="AC2780"/>
  <c r="AQ2780" s="1"/>
  <c r="Y2908"/>
  <c r="AE2908"/>
  <c r="AS2908" s="1"/>
  <c r="X2972"/>
  <c r="AC2972"/>
  <c r="AQ2972" s="1"/>
  <c r="X1190"/>
  <c r="AC1190"/>
  <c r="AQ1190" s="1"/>
  <c r="Y2086"/>
  <c r="AE2086"/>
  <c r="AS2086" s="1"/>
  <c r="X2598"/>
  <c r="AC2598"/>
  <c r="AQ2598" s="1"/>
  <c r="Y59"/>
  <c r="AE59"/>
  <c r="AS59" s="1"/>
  <c r="X315"/>
  <c r="AC315"/>
  <c r="AQ315" s="1"/>
  <c r="Y571"/>
  <c r="AE571"/>
  <c r="AS571" s="1"/>
  <c r="X827"/>
  <c r="AC827"/>
  <c r="AQ827" s="1"/>
  <c r="Y1083"/>
  <c r="AE1083"/>
  <c r="AS1083" s="1"/>
  <c r="X1339"/>
  <c r="AC1339"/>
  <c r="AQ1339" s="1"/>
  <c r="Y1595"/>
  <c r="AE1595"/>
  <c r="AS1595" s="1"/>
  <c r="X1851"/>
  <c r="AC1851"/>
  <c r="AQ1851" s="1"/>
  <c r="Y2107"/>
  <c r="AE2107"/>
  <c r="AS2107" s="1"/>
  <c r="X2363"/>
  <c r="AC2363"/>
  <c r="AQ2363" s="1"/>
  <c r="Y2619"/>
  <c r="AE2619"/>
  <c r="AS2619" s="1"/>
  <c r="X2875"/>
  <c r="AC2875"/>
  <c r="AQ2875" s="1"/>
  <c r="X2354"/>
  <c r="AC2354"/>
  <c r="AQ2354" s="1"/>
  <c r="Y2354"/>
  <c r="AE2354"/>
  <c r="AS2354" s="1"/>
  <c r="X271"/>
  <c r="AC271"/>
  <c r="AQ271" s="1"/>
  <c r="Y783"/>
  <c r="AE783"/>
  <c r="AS783" s="1"/>
  <c r="X1551"/>
  <c r="AC1551"/>
  <c r="AQ1551" s="1"/>
  <c r="Y2055"/>
  <c r="AE2055"/>
  <c r="AS2055" s="1"/>
  <c r="X2567"/>
  <c r="AC2567"/>
  <c r="AQ2567" s="1"/>
  <c r="Y326"/>
  <c r="AE326"/>
  <c r="AS326" s="1"/>
  <c r="X1366"/>
  <c r="AC1366"/>
  <c r="AQ1366" s="1"/>
  <c r="Y721"/>
  <c r="AE721"/>
  <c r="AS721" s="1"/>
  <c r="Y1825"/>
  <c r="AE1825"/>
  <c r="AS1825" s="1"/>
  <c r="X2065"/>
  <c r="AC2065"/>
  <c r="AQ2065" s="1"/>
  <c r="Y2065"/>
  <c r="AE2065"/>
  <c r="AS2065" s="1"/>
  <c r="Y2209"/>
  <c r="AE2209"/>
  <c r="AS2209" s="1"/>
  <c r="X2337"/>
  <c r="AC2337"/>
  <c r="AQ2337" s="1"/>
  <c r="X2401"/>
  <c r="AC2401"/>
  <c r="AQ2401" s="1"/>
  <c r="Y2945"/>
  <c r="AE2945"/>
  <c r="AS2945" s="1"/>
  <c r="Y2266"/>
  <c r="AE2266"/>
  <c r="AS2266" s="1"/>
  <c r="X1967"/>
  <c r="AC1967"/>
  <c r="AQ1967" s="1"/>
  <c r="X198"/>
  <c r="AC198"/>
  <c r="AQ198" s="1"/>
  <c r="Y198"/>
  <c r="AE198"/>
  <c r="AS198" s="1"/>
  <c r="X1926"/>
  <c r="AC1926"/>
  <c r="AQ1926" s="1"/>
  <c r="Y2950"/>
  <c r="AE2950"/>
  <c r="AS2950" s="1"/>
  <c r="X459"/>
  <c r="AC459"/>
  <c r="AQ459" s="1"/>
  <c r="Y971"/>
  <c r="AE971"/>
  <c r="AS971" s="1"/>
  <c r="X1483"/>
  <c r="AC1483"/>
  <c r="AQ1483" s="1"/>
  <c r="Y1995"/>
  <c r="AE1995"/>
  <c r="AS1995" s="1"/>
  <c r="X2475"/>
  <c r="AC2475"/>
  <c r="AQ2475" s="1"/>
  <c r="Y2955"/>
  <c r="AE2955"/>
  <c r="AS2955" s="1"/>
  <c r="X1199"/>
  <c r="AC1199"/>
  <c r="AQ1199" s="1"/>
  <c r="Y2535"/>
  <c r="AE2535"/>
  <c r="AS2535" s="1"/>
  <c r="X1334"/>
  <c r="AC1334"/>
  <c r="AQ1334" s="1"/>
  <c r="Y160"/>
  <c r="AE160"/>
  <c r="AS160" s="1"/>
  <c r="X224"/>
  <c r="AC224"/>
  <c r="AQ224" s="1"/>
  <c r="Y416"/>
  <c r="AE416"/>
  <c r="AS416" s="1"/>
  <c r="X544"/>
  <c r="AC544"/>
  <c r="AQ544" s="1"/>
  <c r="Y672"/>
  <c r="AE672"/>
  <c r="AS672" s="1"/>
  <c r="X752"/>
  <c r="AC752"/>
  <c r="AQ752" s="1"/>
  <c r="Y960"/>
  <c r="AE960"/>
  <c r="AS960" s="1"/>
  <c r="Y1408"/>
  <c r="AE1408"/>
  <c r="AS1408" s="1"/>
  <c r="X1520"/>
  <c r="AC1520"/>
  <c r="AQ1520" s="1"/>
  <c r="Y1904"/>
  <c r="AE1904"/>
  <c r="AS1904" s="1"/>
  <c r="X2016"/>
  <c r="AC2016"/>
  <c r="AQ2016" s="1"/>
  <c r="Y2368"/>
  <c r="AE2368"/>
  <c r="AS2368" s="1"/>
  <c r="X2512"/>
  <c r="AC2512"/>
  <c r="AQ2512" s="1"/>
  <c r="Y2880"/>
  <c r="AE2880"/>
  <c r="AS2880" s="1"/>
  <c r="X2449"/>
  <c r="AC2449"/>
  <c r="AQ2449" s="1"/>
  <c r="Y111"/>
  <c r="AE111"/>
  <c r="AS111" s="1"/>
  <c r="X70"/>
  <c r="AC70"/>
  <c r="AQ70" s="1"/>
  <c r="Y1726"/>
  <c r="AE1726"/>
  <c r="AS1726" s="1"/>
  <c r="X2694"/>
  <c r="AC2694"/>
  <c r="AQ2694" s="1"/>
  <c r="Y427"/>
  <c r="AE427"/>
  <c r="AS427" s="1"/>
  <c r="X939"/>
  <c r="AC939"/>
  <c r="AQ939" s="1"/>
  <c r="Y1451"/>
  <c r="AE1451"/>
  <c r="AS1451" s="1"/>
  <c r="X1963"/>
  <c r="AC1963"/>
  <c r="AQ1963" s="1"/>
  <c r="Y2539"/>
  <c r="AE2539"/>
  <c r="AS2539" s="1"/>
  <c r="X2490"/>
  <c r="AC2490"/>
  <c r="AQ2490" s="1"/>
  <c r="Y2970"/>
  <c r="AE2970"/>
  <c r="AS2970" s="1"/>
  <c r="X1767"/>
  <c r="AC1767"/>
  <c r="AQ1767" s="1"/>
  <c r="Y2855"/>
  <c r="AE2855"/>
  <c r="AS2855" s="1"/>
  <c r="X1654"/>
  <c r="AC1654"/>
  <c r="AQ1654" s="1"/>
  <c r="Y1136"/>
  <c r="AE1136"/>
  <c r="AS1136" s="1"/>
  <c r="X1264"/>
  <c r="AC1264"/>
  <c r="AQ1264" s="1"/>
  <c r="Y1664"/>
  <c r="AE1664"/>
  <c r="AS1664" s="1"/>
  <c r="X1792"/>
  <c r="AC1792"/>
  <c r="AQ1792" s="1"/>
  <c r="Y2208"/>
  <c r="AE2208"/>
  <c r="AS2208" s="1"/>
  <c r="X2352"/>
  <c r="AC2352"/>
  <c r="AQ2352" s="1"/>
  <c r="Y2704"/>
  <c r="AE2704"/>
  <c r="AS2704" s="1"/>
  <c r="X125"/>
  <c r="AC125"/>
  <c r="AQ125" s="1"/>
  <c r="Y285"/>
  <c r="AE285"/>
  <c r="AS285" s="1"/>
  <c r="X957"/>
  <c r="AC957"/>
  <c r="AQ957" s="1"/>
  <c r="X1101"/>
  <c r="AC1101"/>
  <c r="AQ1101" s="1"/>
  <c r="Y1357"/>
  <c r="AE1357"/>
  <c r="AS1357" s="1"/>
  <c r="Y1757"/>
  <c r="AE1757"/>
  <c r="AS1757" s="1"/>
  <c r="X2141"/>
  <c r="AC2141"/>
  <c r="AQ2141" s="1"/>
  <c r="Y2285"/>
  <c r="AE2285"/>
  <c r="AS2285" s="1"/>
  <c r="X2653"/>
  <c r="AC2653"/>
  <c r="AQ2653" s="1"/>
  <c r="Y2781"/>
  <c r="AE2781"/>
  <c r="AS2781" s="1"/>
  <c r="Y1887"/>
  <c r="AE1887"/>
  <c r="AS1887" s="1"/>
  <c r="Y2230"/>
  <c r="AE2230"/>
  <c r="AS2230" s="1"/>
  <c r="X1891"/>
  <c r="AC1891"/>
  <c r="AQ1891" s="1"/>
  <c r="X2586"/>
  <c r="AC2586"/>
  <c r="AQ2586" s="1"/>
  <c r="Y1815"/>
  <c r="AE1815"/>
  <c r="AS1815" s="1"/>
  <c r="X2142"/>
  <c r="AC2142"/>
  <c r="AQ2142" s="1"/>
  <c r="X365"/>
  <c r="AC365"/>
  <c r="AQ365" s="1"/>
  <c r="Y365"/>
  <c r="AE365"/>
  <c r="AS365" s="1"/>
  <c r="X621"/>
  <c r="AC621"/>
  <c r="AQ621" s="1"/>
  <c r="Y621"/>
  <c r="AE621"/>
  <c r="AS621" s="1"/>
  <c r="X765"/>
  <c r="AC765"/>
  <c r="AQ765" s="1"/>
  <c r="X845"/>
  <c r="AC845"/>
  <c r="AQ845" s="1"/>
  <c r="Y941"/>
  <c r="AE941"/>
  <c r="AS941" s="1"/>
  <c r="X1181"/>
  <c r="AC1181"/>
  <c r="AQ1181" s="1"/>
  <c r="Y1437"/>
  <c r="AE1437"/>
  <c r="AS1437" s="1"/>
  <c r="X1677"/>
  <c r="AC1677"/>
  <c r="AQ1677" s="1"/>
  <c r="Y1917"/>
  <c r="AE1917"/>
  <c r="AS1917" s="1"/>
  <c r="X2301"/>
  <c r="AC2301"/>
  <c r="AQ2301" s="1"/>
  <c r="Y2429"/>
  <c r="AE2429"/>
  <c r="AS2429" s="1"/>
  <c r="X2829"/>
  <c r="AC2829"/>
  <c r="AQ2829" s="1"/>
  <c r="Y2973"/>
  <c r="AE2973"/>
  <c r="AS2973" s="1"/>
  <c r="X2794"/>
  <c r="AC2794"/>
  <c r="AQ2794" s="1"/>
  <c r="Y1951"/>
  <c r="AE1951"/>
  <c r="AS1951" s="1"/>
  <c r="X2783"/>
  <c r="AC2783"/>
  <c r="AQ2783" s="1"/>
  <c r="Y1142"/>
  <c r="AE1142"/>
  <c r="AS1142" s="1"/>
  <c r="X2038"/>
  <c r="AC2038"/>
  <c r="AQ2038" s="1"/>
  <c r="Y2915"/>
  <c r="AE2915"/>
  <c r="AS2915" s="1"/>
  <c r="X2711"/>
  <c r="AC2711"/>
  <c r="AQ2711" s="1"/>
  <c r="Y1382"/>
  <c r="AE1382"/>
  <c r="AS1382" s="1"/>
  <c r="X2206"/>
  <c r="AC2206"/>
  <c r="AQ2206" s="1"/>
  <c r="Y1054"/>
  <c r="AE1054"/>
  <c r="AS1054" s="1"/>
  <c r="X1678"/>
  <c r="AC1678"/>
  <c r="AQ1678" s="1"/>
  <c r="Y243"/>
  <c r="AE243"/>
  <c r="AS243" s="1"/>
  <c r="X499"/>
  <c r="AC499"/>
  <c r="AQ499" s="1"/>
  <c r="Y755"/>
  <c r="AE755"/>
  <c r="AS755" s="1"/>
  <c r="X1011"/>
  <c r="AC1011"/>
  <c r="AQ1011" s="1"/>
  <c r="Y1267"/>
  <c r="AE1267"/>
  <c r="AS1267" s="1"/>
  <c r="X1523"/>
  <c r="AC1523"/>
  <c r="AQ1523" s="1"/>
  <c r="X2346"/>
  <c r="AC2346"/>
  <c r="AQ2346" s="1"/>
  <c r="Y2986"/>
  <c r="AE2986"/>
  <c r="AS2986" s="1"/>
  <c r="X511"/>
  <c r="AC511"/>
  <c r="AQ511" s="1"/>
  <c r="Y1023"/>
  <c r="AE1023"/>
  <c r="AS1023" s="1"/>
  <c r="X1535"/>
  <c r="AC1535"/>
  <c r="AQ1535" s="1"/>
  <c r="Y98"/>
  <c r="AE98"/>
  <c r="AS98" s="1"/>
  <c r="X482"/>
  <c r="AC482"/>
  <c r="AQ482" s="1"/>
  <c r="Y610"/>
  <c r="AE610"/>
  <c r="AS610" s="1"/>
  <c r="Y1898"/>
  <c r="AE1898"/>
  <c r="AS1898" s="1"/>
  <c r="X583"/>
  <c r="AC583"/>
  <c r="AQ583" s="1"/>
  <c r="Y1095"/>
  <c r="AE1095"/>
  <c r="AS1095" s="1"/>
  <c r="X1999"/>
  <c r="AC1999"/>
  <c r="AQ1999" s="1"/>
  <c r="Y1070"/>
  <c r="AE1070"/>
  <c r="AS1070" s="1"/>
  <c r="Y78"/>
  <c r="AE78"/>
  <c r="AS78" s="1"/>
  <c r="X2126"/>
  <c r="AC2126"/>
  <c r="AQ2126" s="1"/>
  <c r="Y2638"/>
  <c r="AE2638"/>
  <c r="AS2638" s="1"/>
  <c r="X178"/>
  <c r="AC178"/>
  <c r="AQ178" s="1"/>
  <c r="X402"/>
  <c r="AC402"/>
  <c r="AQ402" s="1"/>
  <c r="Y626"/>
  <c r="AE626"/>
  <c r="AS626" s="1"/>
  <c r="X1554"/>
  <c r="AC1554"/>
  <c r="AQ1554" s="1"/>
  <c r="Y1554"/>
  <c r="AE1554"/>
  <c r="AS1554" s="1"/>
  <c r="X743"/>
  <c r="AC743"/>
  <c r="AQ743" s="1"/>
  <c r="Y1711"/>
  <c r="AE1711"/>
  <c r="AS1711" s="1"/>
  <c r="X1278"/>
  <c r="AC1278"/>
  <c r="AQ1278" s="1"/>
  <c r="Y1391"/>
  <c r="AE1391"/>
  <c r="AS1391" s="1"/>
  <c r="X2286"/>
  <c r="AC2286"/>
  <c r="AQ2286" s="1"/>
  <c r="Y18"/>
  <c r="AE18"/>
  <c r="AS18" s="1"/>
  <c r="X1202"/>
  <c r="AC1202"/>
  <c r="AQ1202" s="1"/>
  <c r="Y1202"/>
  <c r="AE1202"/>
  <c r="AS1202" s="1"/>
  <c r="X423"/>
  <c r="AC423"/>
  <c r="AQ423" s="1"/>
  <c r="Y1447"/>
  <c r="AE1447"/>
  <c r="AS1447" s="1"/>
  <c r="X1519"/>
  <c r="AC1519"/>
  <c r="AQ1519" s="1"/>
  <c r="Y2926"/>
  <c r="AE2926"/>
  <c r="AS2926" s="1"/>
  <c r="X394"/>
  <c r="AC394"/>
  <c r="AQ394" s="1"/>
  <c r="Y938"/>
  <c r="AE938"/>
  <c r="AS938" s="1"/>
  <c r="Y919"/>
  <c r="AE919"/>
  <c r="AS919" s="1"/>
  <c r="X1390"/>
  <c r="AC1390"/>
  <c r="AQ1390" s="1"/>
  <c r="Y963"/>
  <c r="AE963"/>
  <c r="AS963" s="1"/>
  <c r="X1475"/>
  <c r="AC1475"/>
  <c r="AQ1475" s="1"/>
  <c r="Y2275"/>
  <c r="AE2275"/>
  <c r="AS2275" s="1"/>
  <c r="X2883"/>
  <c r="AC2883"/>
  <c r="AQ2883" s="1"/>
  <c r="X2154"/>
  <c r="AC2154"/>
  <c r="AQ2154" s="1"/>
  <c r="Y607"/>
  <c r="AE607"/>
  <c r="AS607" s="1"/>
  <c r="X846"/>
  <c r="AC846"/>
  <c r="AQ846" s="1"/>
  <c r="Y362"/>
  <c r="AE362"/>
  <c r="AS362" s="1"/>
  <c r="X1098"/>
  <c r="AC1098"/>
  <c r="AQ1098" s="1"/>
  <c r="Y1322"/>
  <c r="AE1322"/>
  <c r="AS1322" s="1"/>
  <c r="X215"/>
  <c r="AC215"/>
  <c r="AQ215" s="1"/>
  <c r="Y1326"/>
  <c r="AE1326"/>
  <c r="AS1326" s="1"/>
  <c r="X515"/>
  <c r="AC515"/>
  <c r="AQ515" s="1"/>
  <c r="Y1251"/>
  <c r="AE1251"/>
  <c r="AS1251" s="1"/>
  <c r="X1763"/>
  <c r="AC1763"/>
  <c r="AQ1763" s="1"/>
  <c r="Y2339"/>
  <c r="AE2339"/>
  <c r="AS2339" s="1"/>
  <c r="X2787"/>
  <c r="AC2787"/>
  <c r="AQ2787" s="1"/>
  <c r="X2954"/>
  <c r="AC2954"/>
  <c r="AQ2954" s="1"/>
  <c r="Y351"/>
  <c r="AE351"/>
  <c r="AS351" s="1"/>
  <c r="X1247"/>
  <c r="AC1247"/>
  <c r="AQ1247" s="1"/>
  <c r="X2850"/>
  <c r="AC2850"/>
  <c r="AQ2850" s="1"/>
  <c r="Y2850"/>
  <c r="AE2850"/>
  <c r="AS2850" s="1"/>
  <c r="X62"/>
  <c r="AC62"/>
  <c r="AQ62" s="1"/>
  <c r="X1314"/>
  <c r="AC1314"/>
  <c r="AQ1314" s="1"/>
  <c r="Y1314"/>
  <c r="AE1314"/>
  <c r="AS1314" s="1"/>
  <c r="Y830"/>
  <c r="AE830"/>
  <c r="AS830" s="1"/>
  <c r="X110"/>
  <c r="AC110"/>
  <c r="AQ110" s="1"/>
  <c r="Y1431"/>
  <c r="AE1431"/>
  <c r="AS1431" s="1"/>
  <c r="X899"/>
  <c r="AC899"/>
  <c r="AQ899" s="1"/>
  <c r="Y949"/>
  <c r="AE949"/>
  <c r="AS949" s="1"/>
  <c r="Y42"/>
  <c r="AE42"/>
  <c r="AS42" s="1"/>
  <c r="X490"/>
  <c r="AC490"/>
  <c r="AQ490" s="1"/>
  <c r="X778"/>
  <c r="AC778"/>
  <c r="AQ778" s="1"/>
  <c r="Y1066"/>
  <c r="AE1066"/>
  <c r="AS1066" s="1"/>
  <c r="Y1086"/>
  <c r="AE1086"/>
  <c r="AS1086" s="1"/>
  <c r="X259"/>
  <c r="AC259"/>
  <c r="AQ259" s="1"/>
  <c r="Y1091"/>
  <c r="AE1091"/>
  <c r="AS1091" s="1"/>
  <c r="X1731"/>
  <c r="AC1731"/>
  <c r="AQ1731" s="1"/>
  <c r="Y2467"/>
  <c r="AE2467"/>
  <c r="AS2467" s="1"/>
  <c r="Y863"/>
  <c r="AE863"/>
  <c r="AS863" s="1"/>
  <c r="Y202"/>
  <c r="AE202"/>
  <c r="AS202" s="1"/>
  <c r="X970"/>
  <c r="AC970"/>
  <c r="AQ970" s="1"/>
  <c r="Y1194"/>
  <c r="AE1194"/>
  <c r="AS1194" s="1"/>
  <c r="X31"/>
  <c r="AC31"/>
  <c r="AQ31" s="1"/>
  <c r="Y855"/>
  <c r="AE855"/>
  <c r="AS855" s="1"/>
  <c r="X163"/>
  <c r="AC163"/>
  <c r="AQ163" s="1"/>
  <c r="Y1123"/>
  <c r="AE1123"/>
  <c r="AS1123" s="1"/>
  <c r="X1635"/>
  <c r="AC1635"/>
  <c r="AQ1635" s="1"/>
  <c r="Y2243"/>
  <c r="AE2243"/>
  <c r="AS2243" s="1"/>
  <c r="X2691"/>
  <c r="AC2691"/>
  <c r="AQ2691" s="1"/>
  <c r="Y151"/>
  <c r="AE151"/>
  <c r="AS151" s="1"/>
  <c r="X1055"/>
  <c r="AC1055"/>
  <c r="AQ1055" s="1"/>
  <c r="Y526"/>
  <c r="AE526"/>
  <c r="AS526" s="1"/>
  <c r="Y1164"/>
  <c r="AE1164"/>
  <c r="AS1164" s="1"/>
  <c r="X1420"/>
  <c r="AC1420"/>
  <c r="AQ1420" s="1"/>
  <c r="Y1676"/>
  <c r="AE1676"/>
  <c r="AS1676" s="1"/>
  <c r="X1932"/>
  <c r="AC1932"/>
  <c r="AQ1932" s="1"/>
  <c r="Y2188"/>
  <c r="AE2188"/>
  <c r="AS2188" s="1"/>
  <c r="X2316"/>
  <c r="AC2316"/>
  <c r="AQ2316" s="1"/>
  <c r="Y2764"/>
  <c r="AE2764"/>
  <c r="AS2764" s="1"/>
  <c r="X222"/>
  <c r="AC222"/>
  <c r="AQ222" s="1"/>
  <c r="Y275"/>
  <c r="AE275"/>
  <c r="AS275" s="1"/>
  <c r="X787"/>
  <c r="AC787"/>
  <c r="AQ787" s="1"/>
  <c r="X1474"/>
  <c r="AC1474"/>
  <c r="AQ1474" s="1"/>
  <c r="Y1474"/>
  <c r="AE1474"/>
  <c r="AS1474" s="1"/>
  <c r="X606"/>
  <c r="AC606"/>
  <c r="AQ606" s="1"/>
  <c r="Y835"/>
  <c r="AE835"/>
  <c r="AS835" s="1"/>
  <c r="X1143"/>
  <c r="AC1143"/>
  <c r="AQ1143" s="1"/>
  <c r="Y1516"/>
  <c r="AE1516"/>
  <c r="AS1516" s="1"/>
  <c r="Y2508"/>
  <c r="AE2508"/>
  <c r="AS2508" s="1"/>
  <c r="X2860"/>
  <c r="AC2860"/>
  <c r="AQ2860" s="1"/>
  <c r="Y467"/>
  <c r="AE467"/>
  <c r="AS467" s="1"/>
  <c r="X979"/>
  <c r="AC979"/>
  <c r="AQ979" s="1"/>
  <c r="X1282"/>
  <c r="AC1282"/>
  <c r="AQ1282" s="1"/>
  <c r="Y1282"/>
  <c r="AE1282"/>
  <c r="AS1282" s="1"/>
  <c r="X510"/>
  <c r="AC510"/>
  <c r="AQ510" s="1"/>
  <c r="Y1495"/>
  <c r="AE1495"/>
  <c r="AS1495" s="1"/>
  <c r="X227"/>
  <c r="AC227"/>
  <c r="AQ227" s="1"/>
  <c r="Y1847"/>
  <c r="AE1847"/>
  <c r="AS1847" s="1"/>
  <c r="X2359"/>
  <c r="AC2359"/>
  <c r="AQ2359" s="1"/>
  <c r="Y2871"/>
  <c r="AE2871"/>
  <c r="AS2871" s="1"/>
  <c r="X2722"/>
  <c r="AC2722"/>
  <c r="AQ2722" s="1"/>
  <c r="Y2722"/>
  <c r="AE2722"/>
  <c r="AS2722" s="1"/>
  <c r="X2967"/>
  <c r="AC2967"/>
  <c r="AQ2967" s="1"/>
  <c r="Y1783"/>
  <c r="AE1783"/>
  <c r="AS1783" s="1"/>
  <c r="X2295"/>
  <c r="AC2295"/>
  <c r="AQ2295" s="1"/>
  <c r="Y2807"/>
  <c r="AE2807"/>
  <c r="AS2807" s="1"/>
  <c r="Y1207"/>
  <c r="AE1207"/>
  <c r="AS1207" s="1"/>
  <c r="X2274"/>
  <c r="AC2274"/>
  <c r="AQ2274" s="1"/>
  <c r="Y2274"/>
  <c r="AE2274"/>
  <c r="AS2274" s="1"/>
  <c r="Y2455"/>
  <c r="AE2455"/>
  <c r="AS2455" s="1"/>
  <c r="X1879"/>
  <c r="AC1879"/>
  <c r="AQ1879" s="1"/>
  <c r="Y286"/>
  <c r="AE286"/>
  <c r="AS286" s="1"/>
  <c r="X814"/>
  <c r="AC814"/>
  <c r="AQ814" s="1"/>
  <c r="X1250"/>
  <c r="AC1250"/>
  <c r="AQ1250" s="1"/>
  <c r="Y1250"/>
  <c r="AE1250"/>
  <c r="AS1250" s="1"/>
  <c r="Y446"/>
  <c r="AE446"/>
  <c r="AS446" s="1"/>
  <c r="X46"/>
  <c r="AC46"/>
  <c r="AQ46" s="1"/>
  <c r="Y910"/>
  <c r="AE910"/>
  <c r="AS910" s="1"/>
  <c r="X131"/>
  <c r="AC131"/>
  <c r="AQ131" s="1"/>
  <c r="Y158"/>
  <c r="AE158"/>
  <c r="AS158" s="1"/>
  <c r="Y995"/>
  <c r="AE995"/>
  <c r="AS995" s="1"/>
  <c r="X1077"/>
  <c r="AC1077"/>
  <c r="AQ1077" s="1"/>
  <c r="X68"/>
  <c r="AC68"/>
  <c r="AQ68" s="1"/>
  <c r="Y68"/>
  <c r="AE68"/>
  <c r="AS68" s="1"/>
  <c r="X708"/>
  <c r="AC708"/>
  <c r="AQ708" s="1"/>
  <c r="Y708"/>
  <c r="AE708"/>
  <c r="AS708" s="1"/>
  <c r="X996"/>
  <c r="AC996"/>
  <c r="AQ996" s="1"/>
  <c r="Y1380"/>
  <c r="AE1380"/>
  <c r="AS1380" s="1"/>
  <c r="X177"/>
  <c r="AC177"/>
  <c r="AQ177" s="1"/>
  <c r="Y401"/>
  <c r="AE401"/>
  <c r="AS401" s="1"/>
  <c r="X657"/>
  <c r="AC657"/>
  <c r="AQ657" s="1"/>
  <c r="X1237"/>
  <c r="AC1237"/>
  <c r="AQ1237" s="1"/>
  <c r="Y1333"/>
  <c r="AE1333"/>
  <c r="AS1333" s="1"/>
  <c r="X1717"/>
  <c r="AC1717"/>
  <c r="AQ1717" s="1"/>
  <c r="Y1845"/>
  <c r="AE1845"/>
  <c r="AS1845" s="1"/>
  <c r="X2101"/>
  <c r="AC2101"/>
  <c r="AQ2101" s="1"/>
  <c r="Y2357"/>
  <c r="AE2357"/>
  <c r="AS2357" s="1"/>
  <c r="X2613"/>
  <c r="AC2613"/>
  <c r="AQ2613" s="1"/>
  <c r="Y2869"/>
  <c r="AE2869"/>
  <c r="AS2869" s="1"/>
  <c r="X250"/>
  <c r="AC250"/>
  <c r="AQ250" s="1"/>
  <c r="Y826"/>
  <c r="AE826"/>
  <c r="AS826" s="1"/>
  <c r="X1658"/>
  <c r="AC1658"/>
  <c r="AQ1658" s="1"/>
  <c r="Y2842"/>
  <c r="AE2842"/>
  <c r="AS2842" s="1"/>
  <c r="X2559"/>
  <c r="AC2559"/>
  <c r="AQ2559" s="1"/>
  <c r="Y200"/>
  <c r="AE200"/>
  <c r="AS200" s="1"/>
  <c r="X616"/>
  <c r="AC616"/>
  <c r="AQ616" s="1"/>
  <c r="Y744"/>
  <c r="AE744"/>
  <c r="AS744" s="1"/>
  <c r="X1064"/>
  <c r="AC1064"/>
  <c r="AQ1064" s="1"/>
  <c r="Y1352"/>
  <c r="AE1352"/>
  <c r="AS1352" s="1"/>
  <c r="X1576"/>
  <c r="AC1576"/>
  <c r="AQ1576" s="1"/>
  <c r="Y1896"/>
  <c r="AE1896"/>
  <c r="AS1896" s="1"/>
  <c r="X2152"/>
  <c r="AC2152"/>
  <c r="AQ2152" s="1"/>
  <c r="Y2472"/>
  <c r="AE2472"/>
  <c r="AS2472" s="1"/>
  <c r="X2568"/>
  <c r="AC2568"/>
  <c r="AQ2568" s="1"/>
  <c r="Y868"/>
  <c r="AE868"/>
  <c r="AS868" s="1"/>
  <c r="X1700"/>
  <c r="AC1700"/>
  <c r="AQ1700" s="1"/>
  <c r="Y1956"/>
  <c r="AE1956"/>
  <c r="AS1956" s="1"/>
  <c r="Y2340"/>
  <c r="AE2340"/>
  <c r="AS2340" s="1"/>
  <c r="X2596"/>
  <c r="AC2596"/>
  <c r="AQ2596" s="1"/>
  <c r="Y2884"/>
  <c r="AE2884"/>
  <c r="AS2884" s="1"/>
  <c r="Y1210"/>
  <c r="AE1210"/>
  <c r="AS1210" s="1"/>
  <c r="X631"/>
  <c r="AC631"/>
  <c r="AQ631" s="1"/>
  <c r="Y108"/>
  <c r="AE108"/>
  <c r="AS108" s="1"/>
  <c r="X396"/>
  <c r="AC396"/>
  <c r="AQ396" s="1"/>
  <c r="Y652"/>
  <c r="AE652"/>
  <c r="AS652" s="1"/>
  <c r="X908"/>
  <c r="AC908"/>
  <c r="AQ908" s="1"/>
  <c r="Y1230"/>
  <c r="AE1230"/>
  <c r="AS1230" s="1"/>
  <c r="X1299"/>
  <c r="AC1299"/>
  <c r="AQ1299" s="1"/>
  <c r="Y2394"/>
  <c r="AE2394"/>
  <c r="AS2394" s="1"/>
  <c r="X831"/>
  <c r="AC831"/>
  <c r="AQ831" s="1"/>
  <c r="Y130"/>
  <c r="AE130"/>
  <c r="AS130" s="1"/>
  <c r="X1218"/>
  <c r="AC1218"/>
  <c r="AQ1218" s="1"/>
  <c r="Y1218"/>
  <c r="AE1218"/>
  <c r="AS1218" s="1"/>
  <c r="X391"/>
  <c r="AC391"/>
  <c r="AQ391" s="1"/>
  <c r="Y1543"/>
  <c r="AE1543"/>
  <c r="AS1543" s="1"/>
  <c r="X2703"/>
  <c r="AC2703"/>
  <c r="AQ2703" s="1"/>
  <c r="Y2410"/>
  <c r="AE2410"/>
  <c r="AS2410" s="1"/>
  <c r="X142"/>
  <c r="AC142"/>
  <c r="AQ142" s="1"/>
  <c r="Y2574"/>
  <c r="AE2574"/>
  <c r="AS2574" s="1"/>
  <c r="Y615"/>
  <c r="AE615"/>
  <c r="AS615" s="1"/>
  <c r="X2543"/>
  <c r="AC2543"/>
  <c r="AQ2543" s="1"/>
  <c r="Y1071"/>
  <c r="AE1071"/>
  <c r="AS1071" s="1"/>
  <c r="X1394"/>
  <c r="AC1394"/>
  <c r="AQ1394" s="1"/>
  <c r="Y1394"/>
  <c r="AE1394"/>
  <c r="AS1394" s="1"/>
  <c r="X1903"/>
  <c r="AC1903"/>
  <c r="AQ1903" s="1"/>
  <c r="Y1774"/>
  <c r="AE1774"/>
  <c r="AS1774" s="1"/>
  <c r="X426"/>
  <c r="AC426"/>
  <c r="AQ426" s="1"/>
  <c r="X1130"/>
  <c r="AC1130"/>
  <c r="AQ1130" s="1"/>
  <c r="Y1802"/>
  <c r="AE1802"/>
  <c r="AS1802" s="1"/>
  <c r="X1518"/>
  <c r="AC1518"/>
  <c r="AQ1518" s="1"/>
  <c r="Y1155"/>
  <c r="AE1155"/>
  <c r="AS1155" s="1"/>
  <c r="X2211"/>
  <c r="AC2211"/>
  <c r="AQ2211" s="1"/>
  <c r="Y1375"/>
  <c r="AE1375"/>
  <c r="AS1375" s="1"/>
  <c r="X1642"/>
  <c r="AC1642"/>
  <c r="AQ1642" s="1"/>
  <c r="Y535"/>
  <c r="AE535"/>
  <c r="AS535" s="1"/>
  <c r="X1710"/>
  <c r="AC1710"/>
  <c r="AQ1710" s="1"/>
  <c r="Y1315"/>
  <c r="AE1315"/>
  <c r="AS1315" s="1"/>
  <c r="X2627"/>
  <c r="AC2627"/>
  <c r="AQ2627" s="1"/>
  <c r="Y2746"/>
  <c r="AE2746"/>
  <c r="AS2746" s="1"/>
  <c r="X927"/>
  <c r="AC927"/>
  <c r="AQ927" s="1"/>
  <c r="Y590"/>
  <c r="AE590"/>
  <c r="AS590" s="1"/>
  <c r="X69"/>
  <c r="AC69"/>
  <c r="AQ69" s="1"/>
  <c r="X549"/>
  <c r="AC549"/>
  <c r="AQ549" s="1"/>
  <c r="Y677"/>
  <c r="AE677"/>
  <c r="AS677" s="1"/>
  <c r="X805"/>
  <c r="AC805"/>
  <c r="AQ805" s="1"/>
  <c r="X161"/>
  <c r="AC161"/>
  <c r="AQ161" s="1"/>
  <c r="X417"/>
  <c r="AC417"/>
  <c r="AQ417" s="1"/>
  <c r="Y1221"/>
  <c r="AE1221"/>
  <c r="AS1221" s="1"/>
  <c r="X1605"/>
  <c r="AC1605"/>
  <c r="AQ1605" s="1"/>
  <c r="Y1733"/>
  <c r="AE1733"/>
  <c r="AS1733" s="1"/>
  <c r="X2117"/>
  <c r="AC2117"/>
  <c r="AQ2117" s="1"/>
  <c r="Y2213"/>
  <c r="AE2213"/>
  <c r="AS2213" s="1"/>
  <c r="X2597"/>
  <c r="AC2597"/>
  <c r="AQ2597" s="1"/>
  <c r="Y2725"/>
  <c r="AE2725"/>
  <c r="AS2725" s="1"/>
  <c r="X2981"/>
  <c r="AC2981"/>
  <c r="AQ2981" s="1"/>
  <c r="Y794"/>
  <c r="AE794"/>
  <c r="AS794" s="1"/>
  <c r="X2282"/>
  <c r="AC2282"/>
  <c r="AQ2282" s="1"/>
  <c r="Y1855"/>
  <c r="AE1855"/>
  <c r="AS1855" s="1"/>
  <c r="X22"/>
  <c r="AC22"/>
  <c r="AQ22" s="1"/>
  <c r="X21"/>
  <c r="AC21"/>
  <c r="AQ21" s="1"/>
  <c r="Y213"/>
  <c r="AE213"/>
  <c r="AS213" s="1"/>
  <c r="X277"/>
  <c r="AC277"/>
  <c r="AQ277" s="1"/>
  <c r="X341"/>
  <c r="AC341"/>
  <c r="AQ341" s="1"/>
  <c r="Y469"/>
  <c r="AE469"/>
  <c r="AS469" s="1"/>
  <c r="X597"/>
  <c r="AC597"/>
  <c r="Y725"/>
  <c r="AE725"/>
  <c r="AS725" s="1"/>
  <c r="X917"/>
  <c r="AC917"/>
  <c r="AQ917" s="1"/>
  <c r="Y100"/>
  <c r="AE100"/>
  <c r="AS100" s="1"/>
  <c r="Y740"/>
  <c r="AE740"/>
  <c r="AS740" s="1"/>
  <c r="X1220"/>
  <c r="AC1220"/>
  <c r="AQ1220" s="1"/>
  <c r="Y1572"/>
  <c r="AE1572"/>
  <c r="AS1572" s="1"/>
  <c r="Y497"/>
  <c r="AE497"/>
  <c r="AS497" s="1"/>
  <c r="X1365"/>
  <c r="AC1365"/>
  <c r="AQ1365" s="1"/>
  <c r="Y1493"/>
  <c r="AE1493"/>
  <c r="AS1493" s="1"/>
  <c r="X1877"/>
  <c r="AC1877"/>
  <c r="AQ1877" s="1"/>
  <c r="Y2005"/>
  <c r="AE2005"/>
  <c r="AS2005" s="1"/>
  <c r="X2389"/>
  <c r="AC2389"/>
  <c r="AQ2389" s="1"/>
  <c r="Y2517"/>
  <c r="AE2517"/>
  <c r="AS2517" s="1"/>
  <c r="X2901"/>
  <c r="AC2901"/>
  <c r="AQ2901" s="1"/>
  <c r="Y58"/>
  <c r="AE58"/>
  <c r="AS58" s="1"/>
  <c r="X634"/>
  <c r="AC634"/>
  <c r="AQ634" s="1"/>
  <c r="X1018"/>
  <c r="AC1018"/>
  <c r="AQ1018" s="1"/>
  <c r="Y1466"/>
  <c r="AE1466"/>
  <c r="AS1466" s="1"/>
  <c r="Y2431"/>
  <c r="AE2431"/>
  <c r="AS2431" s="1"/>
  <c r="X136"/>
  <c r="AC136"/>
  <c r="AQ136" s="1"/>
  <c r="Y232"/>
  <c r="AE232"/>
  <c r="AS232" s="1"/>
  <c r="X584"/>
  <c r="AC584"/>
  <c r="AQ584" s="1"/>
  <c r="Y712"/>
  <c r="AE712"/>
  <c r="AS712" s="1"/>
  <c r="X936"/>
  <c r="AC936"/>
  <c r="AQ936" s="1"/>
  <c r="Y1160"/>
  <c r="AE1160"/>
  <c r="AS1160" s="1"/>
  <c r="X1384"/>
  <c r="AC1384"/>
  <c r="AQ1384" s="1"/>
  <c r="Y1672"/>
  <c r="AE1672"/>
  <c r="AS1672" s="1"/>
  <c r="X1864"/>
  <c r="AC1864"/>
  <c r="AQ1864" s="1"/>
  <c r="Y2088"/>
  <c r="AE2088"/>
  <c r="AS2088" s="1"/>
  <c r="Y2248"/>
  <c r="AE2248"/>
  <c r="AS2248" s="1"/>
  <c r="X2376"/>
  <c r="AC2376"/>
  <c r="AQ2376" s="1"/>
  <c r="Y2856"/>
  <c r="AE2856"/>
  <c r="AS2856" s="1"/>
  <c r="X1028"/>
  <c r="AC1028"/>
  <c r="AQ1028" s="1"/>
  <c r="Y1476"/>
  <c r="AE1476"/>
  <c r="AS1476" s="1"/>
  <c r="X1732"/>
  <c r="AC1732"/>
  <c r="AQ1732" s="1"/>
  <c r="Y1988"/>
  <c r="AE1988"/>
  <c r="AS1988" s="1"/>
  <c r="Y2372"/>
  <c r="AE2372"/>
  <c r="AS2372" s="1"/>
  <c r="X2628"/>
  <c r="AC2628"/>
  <c r="AQ2628" s="1"/>
  <c r="Y2852"/>
  <c r="AE2852"/>
  <c r="AS2852" s="1"/>
  <c r="X3002"/>
  <c r="AC3002"/>
  <c r="AQ3002" s="1"/>
  <c r="Y503"/>
  <c r="AE503"/>
  <c r="AS503" s="1"/>
  <c r="Y140"/>
  <c r="AE140"/>
  <c r="AS140" s="1"/>
  <c r="X236"/>
  <c r="AC236"/>
  <c r="AQ236" s="1"/>
  <c r="Y364"/>
  <c r="AE364"/>
  <c r="AS364" s="1"/>
  <c r="X620"/>
  <c r="AC620"/>
  <c r="AQ620" s="1"/>
  <c r="Y876"/>
  <c r="AE876"/>
  <c r="AS876" s="1"/>
  <c r="X1260"/>
  <c r="AC1260"/>
  <c r="AQ1260" s="1"/>
  <c r="Y1644"/>
  <c r="AE1644"/>
  <c r="AS1644" s="1"/>
  <c r="Y2604"/>
  <c r="AE2604"/>
  <c r="AS2604" s="1"/>
  <c r="X2732"/>
  <c r="AC2732"/>
  <c r="AQ2732" s="1"/>
  <c r="X1358"/>
  <c r="AC1358"/>
  <c r="AQ1358" s="1"/>
  <c r="Y1235"/>
  <c r="AE1235"/>
  <c r="AS1235" s="1"/>
  <c r="X447"/>
  <c r="AC447"/>
  <c r="AQ447" s="1"/>
  <c r="Y1471"/>
  <c r="AE1471"/>
  <c r="AS1471" s="1"/>
  <c r="X66"/>
  <c r="AC66"/>
  <c r="AQ66" s="1"/>
  <c r="Y514"/>
  <c r="AE514"/>
  <c r="AS514" s="1"/>
  <c r="X263"/>
  <c r="AC263"/>
  <c r="AQ263" s="1"/>
  <c r="Y1159"/>
  <c r="AE1159"/>
  <c r="AS1159" s="1"/>
  <c r="X1374"/>
  <c r="AC1374"/>
  <c r="AQ1374" s="1"/>
  <c r="Y1166"/>
  <c r="AE1166"/>
  <c r="AS1166" s="1"/>
  <c r="X2702"/>
  <c r="AC2702"/>
  <c r="AQ2702" s="1"/>
  <c r="Y562"/>
  <c r="AE562"/>
  <c r="AS562" s="1"/>
  <c r="Y1839"/>
  <c r="AE1839"/>
  <c r="AS1839" s="1"/>
  <c r="X1455"/>
  <c r="AC1455"/>
  <c r="AQ1455" s="1"/>
  <c r="Y2990"/>
  <c r="AE2990"/>
  <c r="AS2990" s="1"/>
  <c r="Y1063"/>
  <c r="AE1063"/>
  <c r="AS1063" s="1"/>
  <c r="X1214"/>
  <c r="AC1214"/>
  <c r="AQ1214" s="1"/>
  <c r="Y2414"/>
  <c r="AE2414"/>
  <c r="AS2414" s="1"/>
  <c r="X682"/>
  <c r="AC682"/>
  <c r="AQ682" s="1"/>
  <c r="X1290"/>
  <c r="AC1290"/>
  <c r="AQ1290" s="1"/>
  <c r="Y407"/>
  <c r="AE407"/>
  <c r="AS407" s="1"/>
  <c r="X1283"/>
  <c r="AC1283"/>
  <c r="AQ1283" s="1"/>
  <c r="Y2371"/>
  <c r="AE2371"/>
  <c r="AS2371" s="1"/>
  <c r="X415"/>
  <c r="AC415"/>
  <c r="AQ415" s="1"/>
  <c r="X654"/>
  <c r="AC654"/>
  <c r="AQ654" s="1"/>
  <c r="Y458"/>
  <c r="AE458"/>
  <c r="AS458" s="1"/>
  <c r="X1770"/>
  <c r="AC1770"/>
  <c r="AQ1770" s="1"/>
  <c r="Y727"/>
  <c r="AE727"/>
  <c r="AS727" s="1"/>
  <c r="X1187"/>
  <c r="AC1187"/>
  <c r="AQ1187" s="1"/>
  <c r="Y2179"/>
  <c r="AE2179"/>
  <c r="AS2179" s="1"/>
  <c r="X293"/>
  <c r="AC293"/>
  <c r="AQ293" s="1"/>
  <c r="X581"/>
  <c r="AC581"/>
  <c r="AQ581" s="1"/>
  <c r="Y837"/>
  <c r="AE837"/>
  <c r="AS837" s="1"/>
  <c r="X65"/>
  <c r="AC65"/>
  <c r="AQ65" s="1"/>
  <c r="X449"/>
  <c r="AC449"/>
  <c r="AQ449" s="1"/>
  <c r="Y577"/>
  <c r="AE577"/>
  <c r="AS577" s="1"/>
  <c r="X1189"/>
  <c r="AC1189"/>
  <c r="AQ1189" s="1"/>
  <c r="Y1445"/>
  <c r="AE1445"/>
  <c r="AS1445" s="1"/>
  <c r="X1701"/>
  <c r="AC1701"/>
  <c r="AQ1701" s="1"/>
  <c r="Y1957"/>
  <c r="AE1957"/>
  <c r="AS1957" s="1"/>
  <c r="X2245"/>
  <c r="AC2245"/>
  <c r="AQ2245" s="1"/>
  <c r="Y2373"/>
  <c r="AE2373"/>
  <c r="AS2373" s="1"/>
  <c r="X2757"/>
  <c r="AC2757"/>
  <c r="AQ2757" s="1"/>
  <c r="Y2885"/>
  <c r="AE2885"/>
  <c r="AS2885" s="1"/>
  <c r="X218"/>
  <c r="AC218"/>
  <c r="AQ218" s="1"/>
  <c r="Y730"/>
  <c r="AE730"/>
  <c r="AS730" s="1"/>
  <c r="Y2442"/>
  <c r="AE2442"/>
  <c r="AS2442" s="1"/>
  <c r="X2239"/>
  <c r="AC2239"/>
  <c r="AQ2239" s="1"/>
  <c r="Y150"/>
  <c r="AE150"/>
  <c r="AS150" s="1"/>
  <c r="X201"/>
  <c r="AC201"/>
  <c r="AQ201" s="1"/>
  <c r="Y425"/>
  <c r="AE425"/>
  <c r="AS425" s="1"/>
  <c r="X489"/>
  <c r="AC489"/>
  <c r="AQ489" s="1"/>
  <c r="Y281"/>
  <c r="AE281"/>
  <c r="AS281" s="1"/>
  <c r="X473"/>
  <c r="AC473"/>
  <c r="AQ473" s="1"/>
  <c r="Y537"/>
  <c r="AE537"/>
  <c r="AS537" s="1"/>
  <c r="X729"/>
  <c r="AC729"/>
  <c r="AQ729" s="1"/>
  <c r="Y793"/>
  <c r="AE793"/>
  <c r="AS793" s="1"/>
  <c r="X985"/>
  <c r="AC985"/>
  <c r="AQ985" s="1"/>
  <c r="Y1049"/>
  <c r="AE1049"/>
  <c r="AS1049" s="1"/>
  <c r="X486"/>
  <c r="AC486"/>
  <c r="AQ486" s="1"/>
  <c r="Y1110"/>
  <c r="AE1110"/>
  <c r="AS1110" s="1"/>
  <c r="X2262"/>
  <c r="AC2262"/>
  <c r="AQ2262" s="1"/>
  <c r="Y2774"/>
  <c r="AE2774"/>
  <c r="AS2774" s="1"/>
  <c r="X1747"/>
  <c r="AC1747"/>
  <c r="AQ1747" s="1"/>
  <c r="Y2003"/>
  <c r="AE2003"/>
  <c r="AS2003" s="1"/>
  <c r="X2259"/>
  <c r="AC2259"/>
  <c r="AQ2259" s="1"/>
  <c r="Y2515"/>
  <c r="AE2515"/>
  <c r="AS2515" s="1"/>
  <c r="X2771"/>
  <c r="AC2771"/>
  <c r="AQ2771" s="1"/>
  <c r="Y1962"/>
  <c r="AE1962"/>
  <c r="AS1962" s="1"/>
  <c r="Y1599"/>
  <c r="AE1599"/>
  <c r="AS1599" s="1"/>
  <c r="X1014"/>
  <c r="AC1014"/>
  <c r="AQ1014" s="1"/>
  <c r="Y1670"/>
  <c r="AE1670"/>
  <c r="AS1670" s="1"/>
  <c r="X2174"/>
  <c r="AC2174"/>
  <c r="AQ2174" s="1"/>
  <c r="Y2686"/>
  <c r="AE2686"/>
  <c r="AS2686" s="1"/>
  <c r="X881"/>
  <c r="AC881"/>
  <c r="AQ881" s="1"/>
  <c r="Y881"/>
  <c r="AE881"/>
  <c r="AS881" s="1"/>
  <c r="X1137"/>
  <c r="AC1137"/>
  <c r="AQ1137" s="1"/>
  <c r="Y1137"/>
  <c r="AE1137"/>
  <c r="AS1137" s="1"/>
  <c r="X1393"/>
  <c r="AC1393"/>
  <c r="AQ1393" s="1"/>
  <c r="Y1393"/>
  <c r="AE1393"/>
  <c r="AS1393" s="1"/>
  <c r="X1697"/>
  <c r="AC1697"/>
  <c r="AQ1697" s="1"/>
  <c r="X1113"/>
  <c r="AC1113"/>
  <c r="AQ1113" s="1"/>
  <c r="Y1177"/>
  <c r="AE1177"/>
  <c r="AS1177" s="1"/>
  <c r="X1369"/>
  <c r="AC1369"/>
  <c r="AQ1369" s="1"/>
  <c r="Y1433"/>
  <c r="AE1433"/>
  <c r="AS1433" s="1"/>
  <c r="X1625"/>
  <c r="AC1625"/>
  <c r="AQ1625" s="1"/>
  <c r="Y1689"/>
  <c r="AE1689"/>
  <c r="AS1689" s="1"/>
  <c r="X1881"/>
  <c r="AC1881"/>
  <c r="AQ1881" s="1"/>
  <c r="Y1945"/>
  <c r="AE1945"/>
  <c r="AS1945" s="1"/>
  <c r="X2137"/>
  <c r="AC2137"/>
  <c r="AQ2137" s="1"/>
  <c r="Y2201"/>
  <c r="AE2201"/>
  <c r="AS2201" s="1"/>
  <c r="X2393"/>
  <c r="AC2393"/>
  <c r="AQ2393" s="1"/>
  <c r="Y2457"/>
  <c r="AE2457"/>
  <c r="AS2457" s="1"/>
  <c r="X2649"/>
  <c r="AC2649"/>
  <c r="AQ2649" s="1"/>
  <c r="Y2713"/>
  <c r="AE2713"/>
  <c r="AS2713" s="1"/>
  <c r="X2905"/>
  <c r="AC2905"/>
  <c r="AQ2905" s="1"/>
  <c r="Y2969"/>
  <c r="AE2969"/>
  <c r="AS2969" s="1"/>
  <c r="Y1930"/>
  <c r="AE1930"/>
  <c r="AS1930" s="1"/>
  <c r="X2698"/>
  <c r="AC2698"/>
  <c r="AQ2698" s="1"/>
  <c r="Y1935"/>
  <c r="AE1935"/>
  <c r="AS1935" s="1"/>
  <c r="X2959"/>
  <c r="AC2959"/>
  <c r="AQ2959" s="1"/>
  <c r="Y630"/>
  <c r="AE630"/>
  <c r="AS630" s="1"/>
  <c r="X1766"/>
  <c r="AC1766"/>
  <c r="AQ1766" s="1"/>
  <c r="Y2278"/>
  <c r="AE2278"/>
  <c r="AS2278" s="1"/>
  <c r="X2790"/>
  <c r="AC2790"/>
  <c r="AQ2790" s="1"/>
  <c r="Y155"/>
  <c r="AE155"/>
  <c r="AS155" s="1"/>
  <c r="X411"/>
  <c r="AC411"/>
  <c r="AQ411" s="1"/>
  <c r="Y667"/>
  <c r="AE667"/>
  <c r="AS667" s="1"/>
  <c r="X923"/>
  <c r="AC923"/>
  <c r="AQ923" s="1"/>
  <c r="Y1179"/>
  <c r="AE1179"/>
  <c r="AS1179" s="1"/>
  <c r="X1435"/>
  <c r="AC1435"/>
  <c r="AQ1435" s="1"/>
  <c r="Y1691"/>
  <c r="AE1691"/>
  <c r="AS1691" s="1"/>
  <c r="X1947"/>
  <c r="AC1947"/>
  <c r="AQ1947" s="1"/>
  <c r="Y2203"/>
  <c r="AE2203"/>
  <c r="AS2203" s="1"/>
  <c r="X2459"/>
  <c r="AC2459"/>
  <c r="AQ2459" s="1"/>
  <c r="Y2715"/>
  <c r="AE2715"/>
  <c r="AS2715" s="1"/>
  <c r="X2971"/>
  <c r="AC2971"/>
  <c r="AQ2971" s="1"/>
  <c r="X2090"/>
  <c r="AC2090"/>
  <c r="AQ2090" s="1"/>
  <c r="Y2298"/>
  <c r="AE2298"/>
  <c r="AS2298" s="1"/>
  <c r="X463"/>
  <c r="AC463"/>
  <c r="AQ463" s="1"/>
  <c r="Y1103"/>
  <c r="AE1103"/>
  <c r="AS1103" s="1"/>
  <c r="X1735"/>
  <c r="AC1735"/>
  <c r="AQ1735" s="1"/>
  <c r="Y2247"/>
  <c r="AE2247"/>
  <c r="AS2247" s="1"/>
  <c r="X2759"/>
  <c r="AC2759"/>
  <c r="AQ2759" s="1"/>
  <c r="Y1030"/>
  <c r="AE1030"/>
  <c r="AS1030" s="1"/>
  <c r="X1686"/>
  <c r="AC1686"/>
  <c r="AQ1686" s="1"/>
  <c r="X1793"/>
  <c r="AC1793"/>
  <c r="AQ1793" s="1"/>
  <c r="X2257"/>
  <c r="AC2257"/>
  <c r="AQ2257" s="1"/>
  <c r="X2465"/>
  <c r="AC2465"/>
  <c r="AQ2465" s="1"/>
  <c r="X2529"/>
  <c r="AC2529"/>
  <c r="AQ2529" s="1"/>
  <c r="X2801"/>
  <c r="AC2801"/>
  <c r="AQ2801" s="1"/>
  <c r="X2913"/>
  <c r="AC2913"/>
  <c r="AQ2913" s="1"/>
  <c r="Y175"/>
  <c r="AE175"/>
  <c r="AS175" s="1"/>
  <c r="X854"/>
  <c r="AC854"/>
  <c r="AQ854" s="1"/>
  <c r="Y2630"/>
  <c r="AE2630"/>
  <c r="AS2630" s="1"/>
  <c r="X267"/>
  <c r="AC267"/>
  <c r="AQ267" s="1"/>
  <c r="Y811"/>
  <c r="AE811"/>
  <c r="AS811" s="1"/>
  <c r="X1291"/>
  <c r="AC1291"/>
  <c r="AQ1291" s="1"/>
  <c r="Y1803"/>
  <c r="AE1803"/>
  <c r="AS1803" s="1"/>
  <c r="X2315"/>
  <c r="AC2315"/>
  <c r="AQ2315" s="1"/>
  <c r="Y2731"/>
  <c r="AE2731"/>
  <c r="AS2731" s="1"/>
  <c r="Y431"/>
  <c r="AE431"/>
  <c r="AS431" s="1"/>
  <c r="X1703"/>
  <c r="AC1703"/>
  <c r="AQ1703" s="1"/>
  <c r="Y2663"/>
  <c r="AE2663"/>
  <c r="AS2663" s="1"/>
  <c r="X1718"/>
  <c r="AC1718"/>
  <c r="AQ1718" s="1"/>
  <c r="X208"/>
  <c r="AC208"/>
  <c r="AQ208" s="1"/>
  <c r="Y336"/>
  <c r="AE336"/>
  <c r="AS336" s="1"/>
  <c r="X528"/>
  <c r="AC528"/>
  <c r="AQ528" s="1"/>
  <c r="Y592"/>
  <c r="AE592"/>
  <c r="AS592" s="1"/>
  <c r="Y736"/>
  <c r="AE736"/>
  <c r="AS736" s="1"/>
  <c r="X800"/>
  <c r="AC800"/>
  <c r="AQ800" s="1"/>
  <c r="Y1024"/>
  <c r="AE1024"/>
  <c r="AS1024" s="1"/>
  <c r="X1120"/>
  <c r="AC1120"/>
  <c r="AQ1120" s="1"/>
  <c r="X1488"/>
  <c r="AC1488"/>
  <c r="Y1744"/>
  <c r="AE1744"/>
  <c r="AS1744" s="1"/>
  <c r="Y1984"/>
  <c r="AE1984"/>
  <c r="AS1984" s="1"/>
  <c r="X2096"/>
  <c r="AC2096"/>
  <c r="AQ2096" s="1"/>
  <c r="Y2480"/>
  <c r="AE2480"/>
  <c r="AS2480" s="1"/>
  <c r="X2624"/>
  <c r="AC2624"/>
  <c r="AQ2624" s="1"/>
  <c r="Y2960"/>
  <c r="AE2960"/>
  <c r="AS2960" s="1"/>
  <c r="X93"/>
  <c r="AC93"/>
  <c r="AQ93" s="1"/>
  <c r="X2689"/>
  <c r="AC2689"/>
  <c r="AQ2689" s="1"/>
  <c r="Y2977"/>
  <c r="AE2977"/>
  <c r="AS2977" s="1"/>
  <c r="X2578"/>
  <c r="AC2578"/>
  <c r="AQ2578" s="1"/>
  <c r="Y2578"/>
  <c r="AE2578"/>
  <c r="AS2578" s="1"/>
  <c r="X790"/>
  <c r="AC790"/>
  <c r="AQ790" s="1"/>
  <c r="Y2310"/>
  <c r="AE2310"/>
  <c r="AS2310" s="1"/>
  <c r="X2886"/>
  <c r="AC2886"/>
  <c r="AQ2886" s="1"/>
  <c r="X235"/>
  <c r="AC235"/>
  <c r="AQ235" s="1"/>
  <c r="Y747"/>
  <c r="AE747"/>
  <c r="AS747" s="1"/>
  <c r="X1259"/>
  <c r="AC1259"/>
  <c r="AQ1259" s="1"/>
  <c r="Y1771"/>
  <c r="AE1771"/>
  <c r="AS1771" s="1"/>
  <c r="X2283"/>
  <c r="AC2283"/>
  <c r="AQ2283" s="1"/>
  <c r="Y2859"/>
  <c r="AE2859"/>
  <c r="AS2859" s="1"/>
  <c r="X367"/>
  <c r="AC367"/>
  <c r="AQ367" s="1"/>
  <c r="Y1639"/>
  <c r="AE1639"/>
  <c r="AS1639" s="1"/>
  <c r="X2727"/>
  <c r="AC2727"/>
  <c r="AQ2727" s="1"/>
  <c r="Y1526"/>
  <c r="AE1526"/>
  <c r="AS1526" s="1"/>
  <c r="Y1104"/>
  <c r="AE1104"/>
  <c r="AS1104" s="1"/>
  <c r="X1360"/>
  <c r="AC1360"/>
  <c r="AQ1360" s="1"/>
  <c r="X1504"/>
  <c r="AC1504"/>
  <c r="AQ1504" s="1"/>
  <c r="Y1888"/>
  <c r="AE1888"/>
  <c r="AS1888" s="1"/>
  <c r="X2032"/>
  <c r="AC2032"/>
  <c r="AQ2032" s="1"/>
  <c r="Y2448"/>
  <c r="AE2448"/>
  <c r="AS2448" s="1"/>
  <c r="X2560"/>
  <c r="AC2560"/>
  <c r="AQ2560" s="1"/>
  <c r="Y2976"/>
  <c r="AE2976"/>
  <c r="AS2976" s="1"/>
  <c r="X109"/>
  <c r="AC109"/>
  <c r="AQ109" s="1"/>
  <c r="X333"/>
  <c r="AC333"/>
  <c r="AQ333" s="1"/>
  <c r="X1325"/>
  <c r="AC1325"/>
  <c r="AQ1325" s="1"/>
  <c r="Y1453"/>
  <c r="AE1453"/>
  <c r="AS1453" s="1"/>
  <c r="X1725"/>
  <c r="AC1725"/>
  <c r="AQ1725" s="1"/>
  <c r="Y1981"/>
  <c r="AE1981"/>
  <c r="AS1981" s="1"/>
  <c r="X2381"/>
  <c r="AC2381"/>
  <c r="AQ2381" s="1"/>
  <c r="Y2509"/>
  <c r="AE2509"/>
  <c r="AS2509" s="1"/>
  <c r="X2877"/>
  <c r="AC2877"/>
  <c r="AQ2877" s="1"/>
  <c r="Y2989"/>
  <c r="AE2989"/>
  <c r="AS2989" s="1"/>
  <c r="X2015"/>
  <c r="AC2015"/>
  <c r="AQ2015" s="1"/>
  <c r="Y646"/>
  <c r="AE646"/>
  <c r="AS646" s="1"/>
  <c r="Y2474"/>
  <c r="AE2474"/>
  <c r="AS2474" s="1"/>
  <c r="X982"/>
  <c r="AC982"/>
  <c r="AQ982" s="1"/>
  <c r="Y2334"/>
  <c r="AE2334"/>
  <c r="AS2334" s="1"/>
  <c r="X381"/>
  <c r="AC381"/>
  <c r="AQ381" s="1"/>
  <c r="Y509"/>
  <c r="AE509"/>
  <c r="AS509" s="1"/>
  <c r="X637"/>
  <c r="AC637"/>
  <c r="AQ637" s="1"/>
  <c r="X717"/>
  <c r="AC717"/>
  <c r="AQ717" s="1"/>
  <c r="Y781"/>
  <c r="AE781"/>
  <c r="AS781" s="1"/>
  <c r="Y1213"/>
  <c r="AE1213"/>
  <c r="AS1213" s="1"/>
  <c r="X1469"/>
  <c r="AC1469"/>
  <c r="AQ1469" s="1"/>
  <c r="Y1709"/>
  <c r="AE1709"/>
  <c r="AS1709" s="1"/>
  <c r="X1949"/>
  <c r="AC1949"/>
  <c r="AQ1949" s="1"/>
  <c r="X2093"/>
  <c r="AC2093"/>
  <c r="AQ2093" s="1"/>
  <c r="Y2205"/>
  <c r="AE2205"/>
  <c r="AS2205" s="1"/>
  <c r="X2605"/>
  <c r="AC2605"/>
  <c r="AQ2605" s="1"/>
  <c r="Y2733"/>
  <c r="AE2733"/>
  <c r="AS2733" s="1"/>
  <c r="X2642"/>
  <c r="AC2642"/>
  <c r="AQ2642" s="1"/>
  <c r="Y2642"/>
  <c r="AE2642"/>
  <c r="AS2642" s="1"/>
  <c r="X2335"/>
  <c r="AC2335"/>
  <c r="AQ2335" s="1"/>
  <c r="Y118"/>
  <c r="AE118"/>
  <c r="AS118" s="1"/>
  <c r="Y2806"/>
  <c r="AE2806"/>
  <c r="AS2806" s="1"/>
  <c r="X2906"/>
  <c r="AC2906"/>
  <c r="AQ2906" s="1"/>
  <c r="Y2007"/>
  <c r="AE2007"/>
  <c r="AS2007" s="1"/>
  <c r="X2775"/>
  <c r="AC2775"/>
  <c r="AQ2775" s="1"/>
  <c r="Y1510"/>
  <c r="AE1510"/>
  <c r="AS1510" s="1"/>
  <c r="X2270"/>
  <c r="AC2270"/>
  <c r="Y777"/>
  <c r="AE777"/>
  <c r="AS777" s="1"/>
  <c r="X969"/>
  <c r="AC969"/>
  <c r="AQ969" s="1"/>
  <c r="Y1033"/>
  <c r="AE1033"/>
  <c r="AS1033" s="1"/>
  <c r="Y806"/>
  <c r="AE806"/>
  <c r="AS806" s="1"/>
  <c r="X2070"/>
  <c r="AC2070"/>
  <c r="AQ2070" s="1"/>
  <c r="Y2582"/>
  <c r="AE2582"/>
  <c r="AS2582" s="1"/>
  <c r="X1651"/>
  <c r="AC1651"/>
  <c r="AQ1651" s="1"/>
  <c r="Y1907"/>
  <c r="AE1907"/>
  <c r="AS1907" s="1"/>
  <c r="X2163"/>
  <c r="AC2163"/>
  <c r="AQ2163" s="1"/>
  <c r="Y2419"/>
  <c r="AE2419"/>
  <c r="AS2419" s="1"/>
  <c r="X2675"/>
  <c r="AC2675"/>
  <c r="AQ2675" s="1"/>
  <c r="Y2931"/>
  <c r="AE2931"/>
  <c r="AS2931" s="1"/>
  <c r="X2874"/>
  <c r="AC2874"/>
  <c r="AQ2874" s="1"/>
  <c r="Y310"/>
  <c r="AE310"/>
  <c r="AS310" s="1"/>
  <c r="X1350"/>
  <c r="AC1350"/>
  <c r="AQ1350" s="1"/>
  <c r="Y1854"/>
  <c r="AE1854"/>
  <c r="AS1854" s="1"/>
  <c r="X2366"/>
  <c r="AC2366"/>
  <c r="AQ2366" s="1"/>
  <c r="Y2878"/>
  <c r="AE2878"/>
  <c r="AS2878" s="1"/>
  <c r="Y801"/>
  <c r="AE801"/>
  <c r="AS801" s="1"/>
  <c r="X865"/>
  <c r="AC865"/>
  <c r="AQ865" s="1"/>
  <c r="X929"/>
  <c r="AC929"/>
  <c r="AQ929" s="1"/>
  <c r="Y1057"/>
  <c r="AE1057"/>
  <c r="AS1057" s="1"/>
  <c r="X1121"/>
  <c r="AC1121"/>
  <c r="AQ1121" s="1"/>
  <c r="X1185"/>
  <c r="AC1185"/>
  <c r="AQ1185" s="1"/>
  <c r="Y1313"/>
  <c r="AE1313"/>
  <c r="AS1313" s="1"/>
  <c r="X1377"/>
  <c r="AC1377"/>
  <c r="AQ1377" s="1"/>
  <c r="X1441"/>
  <c r="AC1441"/>
  <c r="AQ1441" s="1"/>
  <c r="X1809"/>
  <c r="AC1809"/>
  <c r="AQ1809" s="1"/>
  <c r="Y1809"/>
  <c r="AE1809"/>
  <c r="AS1809" s="1"/>
  <c r="X1161"/>
  <c r="AC1161"/>
  <c r="AQ1161" s="1"/>
  <c r="Y1225"/>
  <c r="AE1225"/>
  <c r="AS1225" s="1"/>
  <c r="X1417"/>
  <c r="AC1417"/>
  <c r="AQ1417" s="1"/>
  <c r="Y1481"/>
  <c r="AE1481"/>
  <c r="AS1481" s="1"/>
  <c r="X1673"/>
  <c r="AC1673"/>
  <c r="AQ1673" s="1"/>
  <c r="Y1737"/>
  <c r="AE1737"/>
  <c r="AS1737" s="1"/>
  <c r="X1929"/>
  <c r="AC1929"/>
  <c r="AQ1929" s="1"/>
  <c r="X2185"/>
  <c r="AC2185"/>
  <c r="AQ2185" s="1"/>
  <c r="Y2185"/>
  <c r="AE2185"/>
  <c r="AS2185" s="1"/>
  <c r="Y2249"/>
  <c r="AE2249"/>
  <c r="AS2249" s="1"/>
  <c r="X2441"/>
  <c r="AC2441"/>
  <c r="AQ2441" s="1"/>
  <c r="Y2505"/>
  <c r="AE2505"/>
  <c r="AS2505" s="1"/>
  <c r="X2697"/>
  <c r="AC2697"/>
  <c r="AQ2697" s="1"/>
  <c r="Y2761"/>
  <c r="AE2761"/>
  <c r="AS2761" s="1"/>
  <c r="X2953"/>
  <c r="AC2953"/>
  <c r="AQ2953" s="1"/>
  <c r="Y1607"/>
  <c r="AE1607"/>
  <c r="AS1607" s="1"/>
  <c r="X2511"/>
  <c r="AC2511"/>
  <c r="AQ2511" s="1"/>
  <c r="Y166"/>
  <c r="AE166"/>
  <c r="AS166" s="1"/>
  <c r="X822"/>
  <c r="AC822"/>
  <c r="AQ822" s="1"/>
  <c r="Y120"/>
  <c r="AE120"/>
  <c r="AS120" s="1"/>
  <c r="X248"/>
  <c r="AC248"/>
  <c r="AQ248" s="1"/>
  <c r="Y312"/>
  <c r="AE312"/>
  <c r="AS312" s="1"/>
  <c r="X376"/>
  <c r="AC376"/>
  <c r="AQ376" s="1"/>
  <c r="Y504"/>
  <c r="AE504"/>
  <c r="AS504" s="1"/>
  <c r="Y568"/>
  <c r="AE568"/>
  <c r="AS568" s="1"/>
  <c r="X632"/>
  <c r="AC632"/>
  <c r="AQ632" s="1"/>
  <c r="X952"/>
  <c r="AC952"/>
  <c r="AQ952" s="1"/>
  <c r="X1208"/>
  <c r="AC1208"/>
  <c r="AQ1208" s="1"/>
  <c r="X1464"/>
  <c r="AC1464"/>
  <c r="AQ1464" s="1"/>
  <c r="X1720"/>
  <c r="AC1720"/>
  <c r="AQ1720" s="1"/>
  <c r="X1976"/>
  <c r="AC1976"/>
  <c r="AQ1976" s="1"/>
  <c r="Y2232"/>
  <c r="AE2232"/>
  <c r="AS2232" s="1"/>
  <c r="X2296"/>
  <c r="AC2296"/>
  <c r="AQ2296" s="1"/>
  <c r="Y2296"/>
  <c r="AE2296"/>
  <c r="AS2296" s="1"/>
  <c r="X2360"/>
  <c r="AC2360"/>
  <c r="AQ2360" s="1"/>
  <c r="Y2552"/>
  <c r="AE2552"/>
  <c r="AS2552" s="1"/>
  <c r="X2616"/>
  <c r="AC2616"/>
  <c r="AQ2616" s="1"/>
  <c r="Y2808"/>
  <c r="AE2808"/>
  <c r="AS2808" s="1"/>
  <c r="Y3000"/>
  <c r="AE3000"/>
  <c r="AS3000" s="1"/>
  <c r="X116"/>
  <c r="AC116"/>
  <c r="AQ116" s="1"/>
  <c r="Y244"/>
  <c r="AE244"/>
  <c r="AS244" s="1"/>
  <c r="X436"/>
  <c r="AC436"/>
  <c r="AQ436" s="1"/>
  <c r="Y500"/>
  <c r="AE500"/>
  <c r="AS500" s="1"/>
  <c r="X692"/>
  <c r="AC692"/>
  <c r="AQ692" s="1"/>
  <c r="Y756"/>
  <c r="AE756"/>
  <c r="AS756" s="1"/>
  <c r="X884"/>
  <c r="AC884"/>
  <c r="AQ884" s="1"/>
  <c r="Y1012"/>
  <c r="AE1012"/>
  <c r="AS1012" s="1"/>
  <c r="X1140"/>
  <c r="AC1140"/>
  <c r="AQ1140" s="1"/>
  <c r="Y1268"/>
  <c r="AE1268"/>
  <c r="AS1268" s="1"/>
  <c r="X1396"/>
  <c r="AC1396"/>
  <c r="AQ1396" s="1"/>
  <c r="Y1524"/>
  <c r="AE1524"/>
  <c r="AS1524" s="1"/>
  <c r="X1652"/>
  <c r="AC1652"/>
  <c r="AQ1652" s="1"/>
  <c r="Y1780"/>
  <c r="AE1780"/>
  <c r="AS1780" s="1"/>
  <c r="X1908"/>
  <c r="AC1908"/>
  <c r="AQ1908" s="1"/>
  <c r="Y2036"/>
  <c r="AE2036"/>
  <c r="AS2036" s="1"/>
  <c r="X2164"/>
  <c r="AC2164"/>
  <c r="AQ2164" s="1"/>
  <c r="Y2292"/>
  <c r="AE2292"/>
  <c r="AS2292" s="1"/>
  <c r="X2356"/>
  <c r="AC2356"/>
  <c r="AQ2356" s="1"/>
  <c r="Y2548"/>
  <c r="AE2548"/>
  <c r="AS2548" s="1"/>
  <c r="X2612"/>
  <c r="AC2612"/>
  <c r="AQ2612" s="1"/>
  <c r="Y2804"/>
  <c r="AE2804"/>
  <c r="AS2804" s="1"/>
  <c r="X2868"/>
  <c r="AC2868"/>
  <c r="AQ2868" s="1"/>
  <c r="Y346"/>
  <c r="AE346"/>
  <c r="AS346" s="1"/>
  <c r="X1626"/>
  <c r="AC1626"/>
  <c r="AQ1626" s="1"/>
  <c r="Y2922"/>
  <c r="AE2922"/>
  <c r="AS2922" s="1"/>
  <c r="X439"/>
  <c r="AC439"/>
  <c r="AQ439" s="1"/>
  <c r="Y951"/>
  <c r="AE951"/>
  <c r="AS951" s="1"/>
  <c r="Y220"/>
  <c r="AE220"/>
  <c r="AS220" s="1"/>
  <c r="X348"/>
  <c r="AC348"/>
  <c r="AQ348" s="1"/>
  <c r="Y476"/>
  <c r="AE476"/>
  <c r="AS476" s="1"/>
  <c r="X604"/>
  <c r="AC604"/>
  <c r="AQ604" s="1"/>
  <c r="Y732"/>
  <c r="AE732"/>
  <c r="AS732" s="1"/>
  <c r="X860"/>
  <c r="AC860"/>
  <c r="AQ860" s="1"/>
  <c r="Y988"/>
  <c r="AE988"/>
  <c r="AS988" s="1"/>
  <c r="X1116"/>
  <c r="AC1116"/>
  <c r="AQ1116" s="1"/>
  <c r="Y1244"/>
  <c r="AE1244"/>
  <c r="AS1244" s="1"/>
  <c r="X1372"/>
  <c r="AC1372"/>
  <c r="AQ1372" s="1"/>
  <c r="Y1500"/>
  <c r="AE1500"/>
  <c r="AS1500" s="1"/>
  <c r="X1628"/>
  <c r="AC1628"/>
  <c r="AQ1628" s="1"/>
  <c r="Y1756"/>
  <c r="AE1756"/>
  <c r="AS1756" s="1"/>
  <c r="X1884"/>
  <c r="AC1884"/>
  <c r="AQ1884" s="1"/>
  <c r="Y2012"/>
  <c r="AE2012"/>
  <c r="AS2012" s="1"/>
  <c r="X2140"/>
  <c r="AC2140"/>
  <c r="AQ2140" s="1"/>
  <c r="Y2268"/>
  <c r="AE2268"/>
  <c r="AS2268" s="1"/>
  <c r="X2396"/>
  <c r="AC2396"/>
  <c r="AQ2396" s="1"/>
  <c r="Y2524"/>
  <c r="AE2524"/>
  <c r="AS2524" s="1"/>
  <c r="X2652"/>
  <c r="AC2652"/>
  <c r="AQ2652" s="1"/>
  <c r="Y2780"/>
  <c r="AE2780"/>
  <c r="AS2780" s="1"/>
  <c r="Y1190"/>
  <c r="AE1190"/>
  <c r="AS1190" s="1"/>
  <c r="X2086"/>
  <c r="AC2086"/>
  <c r="AQ2086" s="1"/>
  <c r="Y2598"/>
  <c r="AE2598"/>
  <c r="AS2598" s="1"/>
  <c r="X59"/>
  <c r="AC59"/>
  <c r="AQ59" s="1"/>
  <c r="Y315"/>
  <c r="AE315"/>
  <c r="AS315" s="1"/>
  <c r="X571"/>
  <c r="AC571"/>
  <c r="AQ571" s="1"/>
  <c r="Y827"/>
  <c r="AE827"/>
  <c r="AS827" s="1"/>
  <c r="X1083"/>
  <c r="AC1083"/>
  <c r="AQ1083" s="1"/>
  <c r="Y1339"/>
  <c r="AE1339"/>
  <c r="AS1339" s="1"/>
  <c r="X1595"/>
  <c r="AC1595"/>
  <c r="AQ1595" s="1"/>
  <c r="Y1851"/>
  <c r="AE1851"/>
  <c r="AS1851" s="1"/>
  <c r="X2107"/>
  <c r="AC2107"/>
  <c r="AQ2107" s="1"/>
  <c r="Y2363"/>
  <c r="AE2363"/>
  <c r="AS2363" s="1"/>
  <c r="X2619"/>
  <c r="AC2619"/>
  <c r="AQ2619" s="1"/>
  <c r="Y2875"/>
  <c r="AE2875"/>
  <c r="AS2875" s="1"/>
  <c r="Y271"/>
  <c r="AE271"/>
  <c r="AS271" s="1"/>
  <c r="X783"/>
  <c r="AC783"/>
  <c r="AQ783" s="1"/>
  <c r="Y1551"/>
  <c r="AE1551"/>
  <c r="AS1551" s="1"/>
  <c r="X2055"/>
  <c r="AC2055"/>
  <c r="AQ2055" s="1"/>
  <c r="Y2567"/>
  <c r="AE2567"/>
  <c r="AS2567" s="1"/>
  <c r="X326"/>
  <c r="AC326"/>
  <c r="AQ326" s="1"/>
  <c r="Y1366"/>
  <c r="AE1366"/>
  <c r="AS1366" s="1"/>
  <c r="X721"/>
  <c r="AC721"/>
  <c r="AQ721" s="1"/>
  <c r="X1825"/>
  <c r="AC1825"/>
  <c r="AQ1825" s="1"/>
  <c r="X2209"/>
  <c r="AC2209"/>
  <c r="AQ2209" s="1"/>
  <c r="X2273"/>
  <c r="AC2273"/>
  <c r="AQ2273" s="1"/>
  <c r="Y2337"/>
  <c r="AE2337"/>
  <c r="AS2337" s="1"/>
  <c r="X2481"/>
  <c r="AC2481"/>
  <c r="AQ2481" s="1"/>
  <c r="Y2545"/>
  <c r="AE2545"/>
  <c r="AS2545" s="1"/>
  <c r="Y2833"/>
  <c r="AE2833"/>
  <c r="AS2833" s="1"/>
  <c r="X2945"/>
  <c r="AC2945"/>
  <c r="AQ2945" s="1"/>
  <c r="Y1967"/>
  <c r="AE1967"/>
  <c r="AS1967" s="1"/>
  <c r="Y1926"/>
  <c r="AE1926"/>
  <c r="AS1926" s="1"/>
  <c r="Y459"/>
  <c r="AE459"/>
  <c r="AS459" s="1"/>
  <c r="X971"/>
  <c r="AC971"/>
  <c r="AQ971" s="1"/>
  <c r="Y1483"/>
  <c r="AE1483"/>
  <c r="AS1483" s="1"/>
  <c r="X1995"/>
  <c r="AC1995"/>
  <c r="AQ1995" s="1"/>
  <c r="Y2475"/>
  <c r="AE2475"/>
  <c r="AS2475" s="1"/>
  <c r="X2955"/>
  <c r="AC2955"/>
  <c r="AQ2955" s="1"/>
  <c r="Y1199"/>
  <c r="AE1199"/>
  <c r="AS1199" s="1"/>
  <c r="X2535"/>
  <c r="AC2535"/>
  <c r="AQ2535" s="1"/>
  <c r="Y1334"/>
  <c r="AE1334"/>
  <c r="AS1334" s="1"/>
  <c r="X80"/>
  <c r="AC80"/>
  <c r="AQ80" s="1"/>
  <c r="Y288"/>
  <c r="AE288"/>
  <c r="AS288" s="1"/>
  <c r="X416"/>
  <c r="AC416"/>
  <c r="AQ416" s="1"/>
  <c r="Y544"/>
  <c r="AE544"/>
  <c r="AS544" s="1"/>
  <c r="X672"/>
  <c r="AC672"/>
  <c r="AQ672" s="1"/>
  <c r="Y816"/>
  <c r="AE816"/>
  <c r="AS816" s="1"/>
  <c r="X880"/>
  <c r="AC880"/>
  <c r="AQ880" s="1"/>
  <c r="Y1152"/>
  <c r="AE1152"/>
  <c r="AS1152" s="1"/>
  <c r="X1280"/>
  <c r="AC1280"/>
  <c r="AQ1280" s="1"/>
  <c r="Y1648"/>
  <c r="AE1648"/>
  <c r="AS1648" s="1"/>
  <c r="X1776"/>
  <c r="AC1776"/>
  <c r="AQ1776" s="1"/>
  <c r="X2128"/>
  <c r="AC2128"/>
  <c r="AQ2128" s="1"/>
  <c r="X2256"/>
  <c r="AC2256"/>
  <c r="AQ2256" s="1"/>
  <c r="Y2640"/>
  <c r="AE2640"/>
  <c r="AS2640" s="1"/>
  <c r="X2768"/>
  <c r="AC2768"/>
  <c r="AQ2768" s="1"/>
  <c r="X141"/>
  <c r="AC141"/>
  <c r="AQ141" s="1"/>
  <c r="Y141"/>
  <c r="AE141"/>
  <c r="AS141" s="1"/>
  <c r="X2737"/>
  <c r="AC2737"/>
  <c r="AQ2737" s="1"/>
  <c r="X2897"/>
  <c r="AC2897"/>
  <c r="AQ2897" s="1"/>
  <c r="X111"/>
  <c r="AC111"/>
  <c r="AQ111" s="1"/>
  <c r="Y70"/>
  <c r="AE70"/>
  <c r="AS70" s="1"/>
  <c r="X1726"/>
  <c r="AC1726"/>
  <c r="AQ1726" s="1"/>
  <c r="Y2694"/>
  <c r="AE2694"/>
  <c r="AS2694" s="1"/>
  <c r="X427"/>
  <c r="AC427"/>
  <c r="AQ427" s="1"/>
  <c r="Y939"/>
  <c r="AE939"/>
  <c r="AS939" s="1"/>
  <c r="X1451"/>
  <c r="AC1451"/>
  <c r="AQ1451" s="1"/>
  <c r="Y1963"/>
  <c r="AE1963"/>
  <c r="AS1963" s="1"/>
  <c r="X2539"/>
  <c r="AC2539"/>
  <c r="AQ2539" s="1"/>
  <c r="X2002"/>
  <c r="AC2002"/>
  <c r="AQ2002" s="1"/>
  <c r="Y2002"/>
  <c r="AE2002"/>
  <c r="AS2002" s="1"/>
  <c r="Y1767"/>
  <c r="AE1767"/>
  <c r="AS1767" s="1"/>
  <c r="X2855"/>
  <c r="AC2855"/>
  <c r="AQ2855" s="1"/>
  <c r="Y1654"/>
  <c r="AE1654"/>
  <c r="AS1654" s="1"/>
  <c r="X928"/>
  <c r="AC928"/>
  <c r="AQ928" s="1"/>
  <c r="Y1392"/>
  <c r="AE1392"/>
  <c r="AS1392" s="1"/>
  <c r="X1536"/>
  <c r="AC1536"/>
  <c r="AQ1536" s="1"/>
  <c r="Y1920"/>
  <c r="AE1920"/>
  <c r="AS1920" s="1"/>
  <c r="X2080"/>
  <c r="AC2080"/>
  <c r="AQ2080" s="1"/>
  <c r="Y2464"/>
  <c r="AE2464"/>
  <c r="AS2464" s="1"/>
  <c r="X2576"/>
  <c r="AC2576"/>
  <c r="AQ2576" s="1"/>
  <c r="Y13"/>
  <c r="AE13"/>
  <c r="AS13" s="1"/>
  <c r="Y957"/>
  <c r="AE957"/>
  <c r="AS957" s="1"/>
  <c r="Y1101"/>
  <c r="AE1101"/>
  <c r="AS1101" s="1"/>
  <c r="X1357"/>
  <c r="AC1357"/>
  <c r="AQ1357" s="1"/>
  <c r="X1757"/>
  <c r="AC1757"/>
  <c r="AQ1757" s="1"/>
  <c r="X1901"/>
  <c r="AC1901"/>
  <c r="AQ1901" s="1"/>
  <c r="Y2013"/>
  <c r="AE2013"/>
  <c r="AS2013" s="1"/>
  <c r="X2413"/>
  <c r="AC2413"/>
  <c r="AQ2413" s="1"/>
  <c r="Y2541"/>
  <c r="AE2541"/>
  <c r="AS2541" s="1"/>
  <c r="Y1610"/>
  <c r="AE1610"/>
  <c r="AS1610" s="1"/>
  <c r="X1887"/>
  <c r="AC1887"/>
  <c r="AQ1887" s="1"/>
  <c r="X182"/>
  <c r="AC182"/>
  <c r="AQ182" s="1"/>
  <c r="Y182"/>
  <c r="AE182"/>
  <c r="AS182" s="1"/>
  <c r="Y1891"/>
  <c r="AE1891"/>
  <c r="AS1891" s="1"/>
  <c r="X1815"/>
  <c r="AC1815"/>
  <c r="AQ1815" s="1"/>
  <c r="Y2142"/>
  <c r="AE2142"/>
  <c r="AS2142" s="1"/>
  <c r="X493"/>
  <c r="AC493"/>
  <c r="AQ493" s="1"/>
  <c r="Y493"/>
  <c r="AE493"/>
  <c r="AS493" s="1"/>
  <c r="Y765"/>
  <c r="AE765"/>
  <c r="AS765" s="1"/>
  <c r="Y845"/>
  <c r="AE845"/>
  <c r="AS845" s="1"/>
  <c r="X1069"/>
  <c r="AC1069"/>
  <c r="AQ1069" s="1"/>
  <c r="Y1181"/>
  <c r="AE1181"/>
  <c r="AS1181" s="1"/>
  <c r="X1437"/>
  <c r="AC1437"/>
  <c r="AQ1437" s="1"/>
  <c r="X1917"/>
  <c r="AC1917"/>
  <c r="AQ1917" s="1"/>
  <c r="Y2173"/>
  <c r="AE2173"/>
  <c r="AS2173" s="1"/>
  <c r="X2557"/>
  <c r="AC2557"/>
  <c r="AQ2557" s="1"/>
  <c r="Y2701"/>
  <c r="AE2701"/>
  <c r="AS2701" s="1"/>
  <c r="X2322"/>
  <c r="AC2322"/>
  <c r="AQ2322" s="1"/>
  <c r="Y2322"/>
  <c r="AE2322"/>
  <c r="AS2322" s="1"/>
  <c r="X1951"/>
  <c r="AC1951"/>
  <c r="AQ1951" s="1"/>
  <c r="Y2783"/>
  <c r="AE2783"/>
  <c r="AS2783" s="1"/>
  <c r="X1142"/>
  <c r="AC1142"/>
  <c r="AQ1142" s="1"/>
  <c r="Y2486"/>
  <c r="AE2486"/>
  <c r="AS2486" s="1"/>
  <c r="X2915"/>
  <c r="AC2915"/>
  <c r="AQ2915" s="1"/>
  <c r="Y2711"/>
  <c r="AE2711"/>
  <c r="AS2711" s="1"/>
  <c r="X1382"/>
  <c r="AC1382"/>
  <c r="AQ1382" s="1"/>
  <c r="Y2206"/>
  <c r="AE2206"/>
  <c r="AS2206" s="1"/>
  <c r="X1054"/>
  <c r="AC1054"/>
  <c r="AQ1054" s="1"/>
  <c r="Y1678"/>
  <c r="AE1678"/>
  <c r="AS1678" s="1"/>
  <c r="X243"/>
  <c r="AC243"/>
  <c r="AQ243" s="1"/>
  <c r="Y499"/>
  <c r="AE499"/>
  <c r="AS499" s="1"/>
  <c r="X755"/>
  <c r="AC755"/>
  <c r="AQ755" s="1"/>
  <c r="Y1011"/>
  <c r="AE1011"/>
  <c r="AS1011" s="1"/>
  <c r="X1267"/>
  <c r="AC1267"/>
  <c r="AQ1267" s="1"/>
  <c r="Y1523"/>
  <c r="AE1523"/>
  <c r="AS1523" s="1"/>
  <c r="Y511"/>
  <c r="AE511"/>
  <c r="AS511" s="1"/>
  <c r="X1023"/>
  <c r="AC1023"/>
  <c r="AQ1023" s="1"/>
  <c r="Y1535"/>
  <c r="AE1535"/>
  <c r="AS1535" s="1"/>
  <c r="Y354"/>
  <c r="AE354"/>
  <c r="AS354" s="1"/>
  <c r="X866"/>
  <c r="AC866"/>
  <c r="AQ866" s="1"/>
  <c r="Y866"/>
  <c r="AE866"/>
  <c r="AS866" s="1"/>
  <c r="Y583"/>
  <c r="AE583"/>
  <c r="AS583" s="1"/>
  <c r="X1095"/>
  <c r="AC1095"/>
  <c r="Y1999"/>
  <c r="AE1999"/>
  <c r="AS1999" s="1"/>
  <c r="X1070"/>
  <c r="AC1070"/>
  <c r="AQ1070" s="1"/>
  <c r="Y2890"/>
  <c r="AE2890"/>
  <c r="AS2890" s="1"/>
  <c r="X78"/>
  <c r="AC78"/>
  <c r="AQ78" s="1"/>
  <c r="Y2126"/>
  <c r="AE2126"/>
  <c r="AS2126" s="1"/>
  <c r="X2638"/>
  <c r="AC2638"/>
  <c r="AQ2638" s="1"/>
  <c r="Y178"/>
  <c r="AE178"/>
  <c r="AS178" s="1"/>
  <c r="X1042"/>
  <c r="AC1042"/>
  <c r="AQ1042" s="1"/>
  <c r="Y1042"/>
  <c r="AE1042"/>
  <c r="AS1042" s="1"/>
  <c r="Y743"/>
  <c r="AE743"/>
  <c r="AS743" s="1"/>
  <c r="X1711"/>
  <c r="AC1711"/>
  <c r="AQ1711" s="1"/>
  <c r="Y1278"/>
  <c r="AE1278"/>
  <c r="AS1278" s="1"/>
  <c r="X1391"/>
  <c r="AC1391"/>
  <c r="AQ1391" s="1"/>
  <c r="Y2286"/>
  <c r="AE2286"/>
  <c r="AS2286" s="1"/>
  <c r="Y594"/>
  <c r="AE594"/>
  <c r="AS594" s="1"/>
  <c r="Y423"/>
  <c r="AE423"/>
  <c r="AS423" s="1"/>
  <c r="X1447"/>
  <c r="AC1447"/>
  <c r="AQ1447" s="1"/>
  <c r="Y1519"/>
  <c r="AE1519"/>
  <c r="AS1519" s="1"/>
  <c r="X2926"/>
  <c r="AC2926"/>
  <c r="AQ2926" s="1"/>
  <c r="Y394"/>
  <c r="AE394"/>
  <c r="AS394" s="1"/>
  <c r="X1226"/>
  <c r="AC1226"/>
  <c r="AQ1226" s="1"/>
  <c r="Y1514"/>
  <c r="AE1514"/>
  <c r="AS1514" s="1"/>
  <c r="X919"/>
  <c r="AC919"/>
  <c r="AQ919" s="1"/>
  <c r="Y1390"/>
  <c r="AE1390"/>
  <c r="AS1390" s="1"/>
  <c r="X963"/>
  <c r="AC963"/>
  <c r="AQ963" s="1"/>
  <c r="Y1475"/>
  <c r="AE1475"/>
  <c r="AS1475" s="1"/>
  <c r="X2275"/>
  <c r="AC2275"/>
  <c r="AQ2275" s="1"/>
  <c r="Y2883"/>
  <c r="AE2883"/>
  <c r="AS2883" s="1"/>
  <c r="X607"/>
  <c r="AC607"/>
  <c r="AQ607" s="1"/>
  <c r="Y846"/>
  <c r="AE846"/>
  <c r="AS846" s="1"/>
  <c r="X362"/>
  <c r="AC362"/>
  <c r="AQ362" s="1"/>
  <c r="Y874"/>
  <c r="AE874"/>
  <c r="AS874" s="1"/>
  <c r="X1578"/>
  <c r="AC1578"/>
  <c r="AQ1578" s="1"/>
  <c r="Y215"/>
  <c r="AE215"/>
  <c r="AS215" s="1"/>
  <c r="X1326"/>
  <c r="AC1326"/>
  <c r="AQ1326" s="1"/>
  <c r="Y515"/>
  <c r="AE515"/>
  <c r="AS515" s="1"/>
  <c r="X1251"/>
  <c r="AC1251"/>
  <c r="AQ1251" s="1"/>
  <c r="Y1763"/>
  <c r="AE1763"/>
  <c r="AS1763" s="1"/>
  <c r="X2339"/>
  <c r="AC2339"/>
  <c r="AQ2339" s="1"/>
  <c r="Y2787"/>
  <c r="AE2787"/>
  <c r="AS2787" s="1"/>
  <c r="X351"/>
  <c r="AC351"/>
  <c r="AQ351" s="1"/>
  <c r="Y1247"/>
  <c r="AE1247"/>
  <c r="AS1247" s="1"/>
  <c r="Y62"/>
  <c r="AE62"/>
  <c r="AS62" s="1"/>
  <c r="X1570"/>
  <c r="AC1570"/>
  <c r="AQ1570" s="1"/>
  <c r="Y1570"/>
  <c r="AE1570"/>
  <c r="AS1570" s="1"/>
  <c r="X830"/>
  <c r="AC830"/>
  <c r="AQ830" s="1"/>
  <c r="Y110"/>
  <c r="AE110"/>
  <c r="AS110" s="1"/>
  <c r="X1431"/>
  <c r="AC1431"/>
  <c r="AQ1431" s="1"/>
  <c r="Y899"/>
  <c r="AE899"/>
  <c r="AS899" s="1"/>
  <c r="Y2488"/>
  <c r="AE2488"/>
  <c r="AS2488" s="1"/>
  <c r="X2552"/>
  <c r="AC2552"/>
  <c r="AQ2552" s="1"/>
  <c r="Y2744"/>
  <c r="AE2744"/>
  <c r="AS2744" s="1"/>
  <c r="X2808"/>
  <c r="AC2808"/>
  <c r="AQ2808" s="1"/>
  <c r="Y2936"/>
  <c r="AE2936"/>
  <c r="AS2936" s="1"/>
  <c r="X3000"/>
  <c r="AC3000"/>
  <c r="AQ3000" s="1"/>
  <c r="X52"/>
  <c r="AC52"/>
  <c r="AQ52" s="1"/>
  <c r="Y180"/>
  <c r="AE180"/>
  <c r="AS180" s="1"/>
  <c r="X308"/>
  <c r="AC308"/>
  <c r="AQ308" s="1"/>
  <c r="X372"/>
  <c r="AC372"/>
  <c r="AQ372" s="1"/>
  <c r="Y436"/>
  <c r="AE436"/>
  <c r="AS436" s="1"/>
  <c r="X628"/>
  <c r="AC628"/>
  <c r="AQ628" s="1"/>
  <c r="Y692"/>
  <c r="AE692"/>
  <c r="AS692" s="1"/>
  <c r="X820"/>
  <c r="AC820"/>
  <c r="AQ820" s="1"/>
  <c r="Y948"/>
  <c r="AE948"/>
  <c r="AS948" s="1"/>
  <c r="X1076"/>
  <c r="AC1076"/>
  <c r="AQ1076" s="1"/>
  <c r="Y1204"/>
  <c r="AE1204"/>
  <c r="AS1204" s="1"/>
  <c r="X1332"/>
  <c r="AC1332"/>
  <c r="AQ1332" s="1"/>
  <c r="Y1460"/>
  <c r="AE1460"/>
  <c r="AS1460" s="1"/>
  <c r="X1588"/>
  <c r="AC1588"/>
  <c r="AQ1588" s="1"/>
  <c r="Y1716"/>
  <c r="AE1716"/>
  <c r="AS1716" s="1"/>
  <c r="X1844"/>
  <c r="AC1844"/>
  <c r="AQ1844" s="1"/>
  <c r="Y1972"/>
  <c r="AE1972"/>
  <c r="AS1972" s="1"/>
  <c r="X2100"/>
  <c r="AC2100"/>
  <c r="AQ2100" s="1"/>
  <c r="Y2228"/>
  <c r="AE2228"/>
  <c r="AS2228" s="1"/>
  <c r="X2292"/>
  <c r="AC2292"/>
  <c r="AQ2292" s="1"/>
  <c r="Y2484"/>
  <c r="AE2484"/>
  <c r="AS2484" s="1"/>
  <c r="X2548"/>
  <c r="AC2548"/>
  <c r="AQ2548" s="1"/>
  <c r="Y2740"/>
  <c r="AE2740"/>
  <c r="AS2740" s="1"/>
  <c r="X2804"/>
  <c r="AC2804"/>
  <c r="AQ2804" s="1"/>
  <c r="Y2996"/>
  <c r="AE2996"/>
  <c r="AS2996" s="1"/>
  <c r="X1498"/>
  <c r="AC1498"/>
  <c r="AQ1498" s="1"/>
  <c r="Y1626"/>
  <c r="AE1626"/>
  <c r="AS1626" s="1"/>
  <c r="X191"/>
  <c r="AC191"/>
  <c r="AQ191" s="1"/>
  <c r="Y695"/>
  <c r="AE695"/>
  <c r="AS695" s="1"/>
  <c r="X92"/>
  <c r="AC92"/>
  <c r="AQ92" s="1"/>
  <c r="X156"/>
  <c r="AC156"/>
  <c r="AQ156" s="1"/>
  <c r="Y156"/>
  <c r="AE156"/>
  <c r="AS156" s="1"/>
  <c r="Y412"/>
  <c r="AE412"/>
  <c r="AS412" s="1"/>
  <c r="X540"/>
  <c r="AC540"/>
  <c r="AQ540" s="1"/>
  <c r="Y668"/>
  <c r="AE668"/>
  <c r="AS668" s="1"/>
  <c r="X796"/>
  <c r="AC796"/>
  <c r="AQ796" s="1"/>
  <c r="Y924"/>
  <c r="AE924"/>
  <c r="AS924" s="1"/>
  <c r="X1052"/>
  <c r="AC1052"/>
  <c r="AQ1052" s="1"/>
  <c r="Y1180"/>
  <c r="AE1180"/>
  <c r="AS1180" s="1"/>
  <c r="X1308"/>
  <c r="AC1308"/>
  <c r="AQ1308" s="1"/>
  <c r="Y1436"/>
  <c r="AE1436"/>
  <c r="AS1436" s="1"/>
  <c r="X1564"/>
  <c r="AC1564"/>
  <c r="AQ1564" s="1"/>
  <c r="Y1692"/>
  <c r="AE1692"/>
  <c r="AS1692" s="1"/>
  <c r="X1820"/>
  <c r="AC1820"/>
  <c r="AQ1820" s="1"/>
  <c r="Y1948"/>
  <c r="AE1948"/>
  <c r="AS1948" s="1"/>
  <c r="X2076"/>
  <c r="AC2076"/>
  <c r="AQ2076" s="1"/>
  <c r="Y2204"/>
  <c r="AE2204"/>
  <c r="AS2204" s="1"/>
  <c r="X2332"/>
  <c r="AC2332"/>
  <c r="AQ2332" s="1"/>
  <c r="Y2460"/>
  <c r="AE2460"/>
  <c r="AS2460" s="1"/>
  <c r="X2588"/>
  <c r="AC2588"/>
  <c r="AQ2588" s="1"/>
  <c r="Y2716"/>
  <c r="AE2716"/>
  <c r="AS2716" s="1"/>
  <c r="X2844"/>
  <c r="AC2844"/>
  <c r="AQ2844" s="1"/>
  <c r="Y2972"/>
  <c r="AE2972"/>
  <c r="AS2972" s="1"/>
  <c r="X1830"/>
  <c r="AC1830"/>
  <c r="AQ1830" s="1"/>
  <c r="Y2342"/>
  <c r="AE2342"/>
  <c r="AS2342" s="1"/>
  <c r="X2854"/>
  <c r="AC2854"/>
  <c r="AQ2854" s="1"/>
  <c r="Y187"/>
  <c r="AE187"/>
  <c r="AS187" s="1"/>
  <c r="X443"/>
  <c r="AC443"/>
  <c r="AQ443" s="1"/>
  <c r="Y699"/>
  <c r="AE699"/>
  <c r="AS699" s="1"/>
  <c r="X955"/>
  <c r="AC955"/>
  <c r="AQ955" s="1"/>
  <c r="Y1211"/>
  <c r="AE1211"/>
  <c r="AS1211" s="1"/>
  <c r="X1467"/>
  <c r="AC1467"/>
  <c r="AQ1467" s="1"/>
  <c r="Y1723"/>
  <c r="AE1723"/>
  <c r="AS1723" s="1"/>
  <c r="X1979"/>
  <c r="AC1979"/>
  <c r="AQ1979" s="1"/>
  <c r="Y2235"/>
  <c r="AE2235"/>
  <c r="AS2235" s="1"/>
  <c r="X2491"/>
  <c r="AC2491"/>
  <c r="AQ2491" s="1"/>
  <c r="Y2747"/>
  <c r="AE2747"/>
  <c r="AS2747" s="1"/>
  <c r="X3003"/>
  <c r="AC3003"/>
  <c r="AQ3003" s="1"/>
  <c r="Y2570"/>
  <c r="AE2570"/>
  <c r="AS2570" s="1"/>
  <c r="X527"/>
  <c r="AC527"/>
  <c r="AQ527" s="1"/>
  <c r="Y1167"/>
  <c r="AE1167"/>
  <c r="AS1167" s="1"/>
  <c r="X1799"/>
  <c r="AC1799"/>
  <c r="AQ1799" s="1"/>
  <c r="Y2311"/>
  <c r="AE2311"/>
  <c r="AS2311" s="1"/>
  <c r="X2823"/>
  <c r="AC2823"/>
  <c r="AQ2823" s="1"/>
  <c r="Y1094"/>
  <c r="AE1094"/>
  <c r="AS1094" s="1"/>
  <c r="X1622"/>
  <c r="AC1622"/>
  <c r="AQ1622" s="1"/>
  <c r="X1713"/>
  <c r="AC1713"/>
  <c r="AQ1713" s="1"/>
  <c r="Y1713"/>
  <c r="AE1713"/>
  <c r="AS1713" s="1"/>
  <c r="Y2273"/>
  <c r="AE2273"/>
  <c r="AS2273" s="1"/>
  <c r="Y2481"/>
  <c r="AE2481"/>
  <c r="AS2481" s="1"/>
  <c r="Y2625"/>
  <c r="AE2625"/>
  <c r="AS2625" s="1"/>
  <c r="X2721"/>
  <c r="AC2721"/>
  <c r="AQ2721" s="1"/>
  <c r="X2833"/>
  <c r="AC2833"/>
  <c r="AQ2833" s="1"/>
  <c r="X2266"/>
  <c r="AC2266"/>
  <c r="AQ2266" s="1"/>
  <c r="X2818"/>
  <c r="AC2818"/>
  <c r="AQ2818" s="1"/>
  <c r="Y2818"/>
  <c r="AE2818"/>
  <c r="AS2818" s="1"/>
  <c r="X2607"/>
  <c r="AC2607"/>
  <c r="AQ2607" s="1"/>
  <c r="Y726"/>
  <c r="AE726"/>
  <c r="AS726" s="1"/>
  <c r="X2502"/>
  <c r="AC2502"/>
  <c r="AQ2502" s="1"/>
  <c r="Y203"/>
  <c r="AE203"/>
  <c r="AS203" s="1"/>
  <c r="X715"/>
  <c r="AC715"/>
  <c r="AQ715" s="1"/>
  <c r="Y1227"/>
  <c r="AE1227"/>
  <c r="AS1227" s="1"/>
  <c r="X1739"/>
  <c r="AC1739"/>
  <c r="AQ1739" s="1"/>
  <c r="Y2251"/>
  <c r="AE2251"/>
  <c r="AS2251" s="1"/>
  <c r="X2667"/>
  <c r="AC2667"/>
  <c r="AQ2667" s="1"/>
  <c r="Y559"/>
  <c r="AE559"/>
  <c r="AS559" s="1"/>
  <c r="X2087"/>
  <c r="AC2087"/>
  <c r="AQ2087" s="1"/>
  <c r="Y294"/>
  <c r="AE294"/>
  <c r="AS294" s="1"/>
  <c r="Y224"/>
  <c r="AE224"/>
  <c r="AS224" s="1"/>
  <c r="X288"/>
  <c r="AC288"/>
  <c r="AQ288" s="1"/>
  <c r="X352"/>
  <c r="AC352"/>
  <c r="AQ352" s="1"/>
  <c r="Y480"/>
  <c r="AE480"/>
  <c r="AS480" s="1"/>
  <c r="X608"/>
  <c r="AC608"/>
  <c r="AQ608" s="1"/>
  <c r="Y752"/>
  <c r="AE752"/>
  <c r="AS752" s="1"/>
  <c r="X816"/>
  <c r="AC816"/>
  <c r="AQ816" s="1"/>
  <c r="Y1040"/>
  <c r="AE1040"/>
  <c r="AS1040" s="1"/>
  <c r="X1040"/>
  <c r="AC1040"/>
  <c r="AQ1040" s="1"/>
  <c r="X1152"/>
  <c r="AC1152"/>
  <c r="AQ1152" s="1"/>
  <c r="Y1520"/>
  <c r="AE1520"/>
  <c r="AS1520" s="1"/>
  <c r="X1648"/>
  <c r="AC1648"/>
  <c r="AQ1648" s="1"/>
  <c r="Y2016"/>
  <c r="AE2016"/>
  <c r="AS2016" s="1"/>
  <c r="Y2512"/>
  <c r="AE2512"/>
  <c r="AS2512" s="1"/>
  <c r="X2640"/>
  <c r="AC2640"/>
  <c r="AQ2640" s="1"/>
  <c r="Y2992"/>
  <c r="AE2992"/>
  <c r="AS2992" s="1"/>
  <c r="X253"/>
  <c r="AC253"/>
  <c r="AQ253" s="1"/>
  <c r="Y2449"/>
  <c r="AE2449"/>
  <c r="AS2449" s="1"/>
  <c r="Y2737"/>
  <c r="AE2737"/>
  <c r="AS2737" s="1"/>
  <c r="Y2351"/>
  <c r="AE2351"/>
  <c r="AS2351" s="1"/>
  <c r="X662"/>
  <c r="AC662"/>
  <c r="AQ662" s="1"/>
  <c r="Y2246"/>
  <c r="AE2246"/>
  <c r="AS2246" s="1"/>
  <c r="X139"/>
  <c r="AC139"/>
  <c r="AQ139" s="1"/>
  <c r="Y683"/>
  <c r="AE683"/>
  <c r="AS683" s="1"/>
  <c r="X1195"/>
  <c r="AC1195"/>
  <c r="AQ1195" s="1"/>
  <c r="Y1707"/>
  <c r="AE1707"/>
  <c r="AS1707" s="1"/>
  <c r="X2219"/>
  <c r="AC2219"/>
  <c r="AQ2219" s="1"/>
  <c r="Y2795"/>
  <c r="AE2795"/>
  <c r="AS2795" s="1"/>
  <c r="X2970"/>
  <c r="AC2970"/>
  <c r="AQ2970" s="1"/>
  <c r="Y495"/>
  <c r="AE495"/>
  <c r="AS495" s="1"/>
  <c r="X2279"/>
  <c r="AC2279"/>
  <c r="AQ2279" s="1"/>
  <c r="Y1062"/>
  <c r="AE1062"/>
  <c r="AS1062" s="1"/>
  <c r="Y1264"/>
  <c r="AE1264"/>
  <c r="AS1264" s="1"/>
  <c r="X1392"/>
  <c r="AC1392"/>
  <c r="AQ1392" s="1"/>
  <c r="Y1792"/>
  <c r="AE1792"/>
  <c r="AS1792" s="1"/>
  <c r="X1920"/>
  <c r="AC1920"/>
  <c r="AQ1920" s="1"/>
  <c r="Y2352"/>
  <c r="AE2352"/>
  <c r="AS2352" s="1"/>
  <c r="X2464"/>
  <c r="AC2464"/>
  <c r="AQ2464" s="1"/>
  <c r="Y2864"/>
  <c r="AE2864"/>
  <c r="AS2864" s="1"/>
  <c r="Y701"/>
  <c r="AE701"/>
  <c r="AS701" s="1"/>
  <c r="X1229"/>
  <c r="AC1229"/>
  <c r="AQ1229" s="1"/>
  <c r="Y1485"/>
  <c r="AE1485"/>
  <c r="AS1485" s="1"/>
  <c r="X1629"/>
  <c r="AC1629"/>
  <c r="AQ1629" s="1"/>
  <c r="Y1901"/>
  <c r="AE1901"/>
  <c r="AS1901" s="1"/>
  <c r="X2285"/>
  <c r="AC2285"/>
  <c r="AQ2285" s="1"/>
  <c r="Y2413"/>
  <c r="AE2413"/>
  <c r="AS2413" s="1"/>
  <c r="X2781"/>
  <c r="AC2781"/>
  <c r="AQ2781" s="1"/>
  <c r="Y2909"/>
  <c r="AE2909"/>
  <c r="AS2909" s="1"/>
  <c r="Y2463"/>
  <c r="AE2463"/>
  <c r="AS2463" s="1"/>
  <c r="X838"/>
  <c r="AC838"/>
  <c r="AQ838" s="1"/>
  <c r="Y2934"/>
  <c r="AE2934"/>
  <c r="AS2934" s="1"/>
  <c r="Y1446"/>
  <c r="AE1446"/>
  <c r="AS1446" s="1"/>
  <c r="X2782"/>
  <c r="AC2782"/>
  <c r="AQ2782" s="1"/>
  <c r="X429"/>
  <c r="AC429"/>
  <c r="AQ429" s="1"/>
  <c r="Y429"/>
  <c r="AE429"/>
  <c r="AS429" s="1"/>
  <c r="X685"/>
  <c r="AC685"/>
  <c r="AQ685" s="1"/>
  <c r="Y685"/>
  <c r="AE685"/>
  <c r="AS685" s="1"/>
  <c r="X941"/>
  <c r="AC941"/>
  <c r="AQ941" s="1"/>
  <c r="Y1069"/>
  <c r="AE1069"/>
  <c r="AS1069" s="1"/>
  <c r="X1309"/>
  <c r="AC1309"/>
  <c r="AQ1309" s="1"/>
  <c r="Y1565"/>
  <c r="AE1565"/>
  <c r="AS1565" s="1"/>
  <c r="X1805"/>
  <c r="AC1805"/>
  <c r="AQ1805" s="1"/>
  <c r="Y2061"/>
  <c r="AE2061"/>
  <c r="AS2061" s="1"/>
  <c r="X2429"/>
  <c r="AC2429"/>
  <c r="AQ2429" s="1"/>
  <c r="Y2557"/>
  <c r="AE2557"/>
  <c r="AS2557" s="1"/>
  <c r="X2973"/>
  <c r="AC2973"/>
  <c r="AQ2973" s="1"/>
  <c r="X1842"/>
  <c r="AC1842"/>
  <c r="AQ1842" s="1"/>
  <c r="Y1842"/>
  <c r="AE1842"/>
  <c r="AS1842" s="1"/>
  <c r="Y2399"/>
  <c r="AE2399"/>
  <c r="AS2399" s="1"/>
  <c r="X454"/>
  <c r="AC454"/>
  <c r="AQ454" s="1"/>
  <c r="Y2038"/>
  <c r="AE2038"/>
  <c r="AS2038" s="1"/>
  <c r="X2486"/>
  <c r="AC2486"/>
  <c r="AQ2486" s="1"/>
  <c r="X2870"/>
  <c r="AC2870"/>
  <c r="AQ2870" s="1"/>
  <c r="X2802"/>
  <c r="AC2802"/>
  <c r="AQ2802" s="1"/>
  <c r="Y2802"/>
  <c r="AE2802"/>
  <c r="AS2802" s="1"/>
  <c r="X278"/>
  <c r="AC278"/>
  <c r="AQ278" s="1"/>
  <c r="Y1822"/>
  <c r="AE1822"/>
  <c r="AS1822" s="1"/>
  <c r="X2590"/>
  <c r="AC2590"/>
  <c r="AQ2590" s="1"/>
  <c r="Y1422"/>
  <c r="AE1422"/>
  <c r="AS1422" s="1"/>
  <c r="X115"/>
  <c r="AC115"/>
  <c r="AQ115" s="1"/>
  <c r="Y371"/>
  <c r="AE371"/>
  <c r="AS371" s="1"/>
  <c r="X627"/>
  <c r="AC627"/>
  <c r="AQ627" s="1"/>
  <c r="Y883"/>
  <c r="AE883"/>
  <c r="AS883" s="1"/>
  <c r="X1139"/>
  <c r="AC1139"/>
  <c r="AQ1139" s="1"/>
  <c r="Y1395"/>
  <c r="AE1395"/>
  <c r="AS1395" s="1"/>
  <c r="X2986"/>
  <c r="AC2986"/>
  <c r="AQ2986" s="1"/>
  <c r="Y255"/>
  <c r="AE255"/>
  <c r="AS255" s="1"/>
  <c r="X767"/>
  <c r="AC767"/>
  <c r="AQ767" s="1"/>
  <c r="Y1279"/>
  <c r="AE1279"/>
  <c r="AS1279" s="1"/>
  <c r="X558"/>
  <c r="AC558"/>
  <c r="AQ558" s="1"/>
  <c r="X98"/>
  <c r="AC98"/>
  <c r="AQ98" s="1"/>
  <c r="X226"/>
  <c r="AC226"/>
  <c r="AQ226" s="1"/>
  <c r="Y226"/>
  <c r="AE226"/>
  <c r="AS226" s="1"/>
  <c r="X610"/>
  <c r="AC610"/>
  <c r="AQ610" s="1"/>
  <c r="X738"/>
  <c r="AC738"/>
  <c r="AQ738" s="1"/>
  <c r="Y738"/>
  <c r="AE738"/>
  <c r="AS738" s="1"/>
  <c r="X1898"/>
  <c r="AC1898"/>
  <c r="AQ1898" s="1"/>
  <c r="Y327"/>
  <c r="AE327"/>
  <c r="AS327" s="1"/>
  <c r="X839"/>
  <c r="AC839"/>
  <c r="AQ839" s="1"/>
  <c r="Y1351"/>
  <c r="AE1351"/>
  <c r="AS1351" s="1"/>
  <c r="X2383"/>
  <c r="AC2383"/>
  <c r="AQ2383" s="1"/>
  <c r="Y1438"/>
  <c r="AE1438"/>
  <c r="AS1438" s="1"/>
  <c r="X911"/>
  <c r="AC911"/>
  <c r="AQ911" s="1"/>
  <c r="Y1870"/>
  <c r="AE1870"/>
  <c r="AS1870" s="1"/>
  <c r="X2382"/>
  <c r="AC2382"/>
  <c r="AQ2382" s="1"/>
  <c r="Y2894"/>
  <c r="AE2894"/>
  <c r="AS2894" s="1"/>
  <c r="X626"/>
  <c r="AC626"/>
  <c r="AQ626" s="1"/>
  <c r="X818"/>
  <c r="AC818"/>
  <c r="AQ818" s="1"/>
  <c r="Y818"/>
  <c r="AE818"/>
  <c r="AS818" s="1"/>
  <c r="Y295"/>
  <c r="AE295"/>
  <c r="AS295" s="1"/>
  <c r="X1255"/>
  <c r="AC1255"/>
  <c r="AQ1255" s="1"/>
  <c r="Y2799"/>
  <c r="AE2799"/>
  <c r="AS2799" s="1"/>
  <c r="X303"/>
  <c r="AC303"/>
  <c r="AQ303" s="1"/>
  <c r="Y1838"/>
  <c r="AE1838"/>
  <c r="AS1838" s="1"/>
  <c r="X2670"/>
  <c r="AC2670"/>
  <c r="AQ2670" s="1"/>
  <c r="X18"/>
  <c r="AC18"/>
  <c r="AQ18" s="1"/>
  <c r="Y306"/>
  <c r="AE306"/>
  <c r="AS306" s="1"/>
  <c r="X1458"/>
  <c r="AC1458"/>
  <c r="AQ1458" s="1"/>
  <c r="Y1458"/>
  <c r="AE1458"/>
  <c r="AS1458" s="1"/>
  <c r="X935"/>
  <c r="AC935"/>
  <c r="AQ935" s="1"/>
  <c r="Y1534"/>
  <c r="AE1534"/>
  <c r="AS1534" s="1"/>
  <c r="X2222"/>
  <c r="AC2222"/>
  <c r="AQ2222" s="1"/>
  <c r="Y170"/>
  <c r="AE170"/>
  <c r="AS170" s="1"/>
  <c r="X618"/>
  <c r="AC618"/>
  <c r="AQ618" s="1"/>
  <c r="X938"/>
  <c r="AC938"/>
  <c r="AQ938" s="1"/>
  <c r="Y1226"/>
  <c r="AE1226"/>
  <c r="AS1226" s="1"/>
  <c r="X279"/>
  <c r="AC279"/>
  <c r="AQ279" s="1"/>
  <c r="Y1367"/>
  <c r="AE1367"/>
  <c r="AS1367" s="1"/>
  <c r="X675"/>
  <c r="AC675"/>
  <c r="AQ675" s="1"/>
  <c r="Y1219"/>
  <c r="AE1219"/>
  <c r="AS1219" s="1"/>
  <c r="X2019"/>
  <c r="AC2019"/>
  <c r="AQ2019" s="1"/>
  <c r="Y2595"/>
  <c r="AE2595"/>
  <c r="AS2595" s="1"/>
  <c r="Y1183"/>
  <c r="AE1183"/>
  <c r="AS1183" s="1"/>
  <c r="X74"/>
  <c r="AC74"/>
  <c r="AQ74" s="1"/>
  <c r="Y650"/>
  <c r="AE650"/>
  <c r="AS650" s="1"/>
  <c r="X1322"/>
  <c r="AC1322"/>
  <c r="AQ1322" s="1"/>
  <c r="Y1578"/>
  <c r="AE1578"/>
  <c r="AS1578" s="1"/>
  <c r="X663"/>
  <c r="AC663"/>
  <c r="AQ663" s="1"/>
  <c r="Y291"/>
  <c r="AE291"/>
  <c r="AS291" s="1"/>
  <c r="X771"/>
  <c r="AC771"/>
  <c r="AQ771" s="1"/>
  <c r="Y1507"/>
  <c r="AE1507"/>
  <c r="AS1507" s="1"/>
  <c r="X2115"/>
  <c r="AC2115"/>
  <c r="AQ2115" s="1"/>
  <c r="Y2563"/>
  <c r="AE2563"/>
  <c r="AS2563" s="1"/>
  <c r="Y799"/>
  <c r="AE799"/>
  <c r="AS799" s="1"/>
  <c r="Y926"/>
  <c r="AE926"/>
  <c r="AS926" s="1"/>
  <c r="X1442"/>
  <c r="AC1442"/>
  <c r="AQ1442" s="1"/>
  <c r="Y1442"/>
  <c r="AE1442"/>
  <c r="AS1442" s="1"/>
  <c r="X574"/>
  <c r="AC574"/>
  <c r="AQ574" s="1"/>
  <c r="Y974"/>
  <c r="AE974"/>
  <c r="AS974" s="1"/>
  <c r="X1111"/>
  <c r="AC1111"/>
  <c r="AQ1111" s="1"/>
  <c r="Y419"/>
  <c r="AE419"/>
  <c r="AS419" s="1"/>
  <c r="X949"/>
  <c r="AC949"/>
  <c r="AQ949" s="1"/>
  <c r="AT2265" l="1"/>
  <c r="AV2265" s="1"/>
  <c r="AT2338"/>
  <c r="AU2338" s="1"/>
  <c r="AT2256"/>
  <c r="AY2256" s="1"/>
  <c r="AT2269"/>
  <c r="AV2269" s="1"/>
  <c r="AT481"/>
  <c r="AW481" s="1"/>
  <c r="AT414"/>
  <c r="AV414" s="1"/>
  <c r="AT1601"/>
  <c r="AW1601" s="1"/>
  <c r="AT2403"/>
  <c r="AW2403" s="1"/>
  <c r="AT1721"/>
  <c r="AV1721" s="1"/>
  <c r="AT106"/>
  <c r="AW106" s="1"/>
  <c r="AT82"/>
  <c r="AU82" s="1"/>
  <c r="AT112"/>
  <c r="AV112" s="1"/>
  <c r="AT2033"/>
  <c r="AY2033" s="1"/>
  <c r="AT253"/>
  <c r="AU253" s="1"/>
  <c r="AT1841"/>
  <c r="AU1841" s="1"/>
  <c r="AT2120"/>
  <c r="AU2120" s="1"/>
  <c r="AT2175"/>
  <c r="AW2175" s="1"/>
  <c r="AT1482"/>
  <c r="AV1482" s="1"/>
  <c r="AT1009"/>
  <c r="AY1009" s="1"/>
  <c r="AT2225"/>
  <c r="AY2225" s="1"/>
  <c r="AT1585"/>
  <c r="AY1585" s="1"/>
  <c r="AT2735"/>
  <c r="AV2735" s="1"/>
  <c r="AT1802"/>
  <c r="AU1802" s="1"/>
  <c r="AT2929"/>
  <c r="AV2929" s="1"/>
  <c r="AT949"/>
  <c r="AX949" s="1"/>
  <c r="AT1111"/>
  <c r="AX1111" s="1"/>
  <c r="AT574"/>
  <c r="AX574" s="1"/>
  <c r="AT1442"/>
  <c r="AX1442" s="1"/>
  <c r="AT2115"/>
  <c r="AT771"/>
  <c r="AX771" s="1"/>
  <c r="AT663"/>
  <c r="AX663" s="1"/>
  <c r="AT1322"/>
  <c r="AX1322" s="1"/>
  <c r="AT74"/>
  <c r="AT618"/>
  <c r="AX618" s="1"/>
  <c r="AT2222"/>
  <c r="AX2222" s="1"/>
  <c r="AT935"/>
  <c r="AT1458"/>
  <c r="AZ1458" s="1"/>
  <c r="AT18"/>
  <c r="AT818"/>
  <c r="AT610"/>
  <c r="AT226"/>
  <c r="AX226" s="1"/>
  <c r="AT558"/>
  <c r="AX558" s="1"/>
  <c r="AT767"/>
  <c r="AX767" s="1"/>
  <c r="AT2986"/>
  <c r="AT1139"/>
  <c r="AX1139" s="1"/>
  <c r="AT627"/>
  <c r="AX627" s="1"/>
  <c r="AT115"/>
  <c r="AT2590"/>
  <c r="AX2590" s="1"/>
  <c r="AT278"/>
  <c r="AX278" s="1"/>
  <c r="AT2802"/>
  <c r="AT2486"/>
  <c r="AX2486" s="1"/>
  <c r="AT454"/>
  <c r="AX454" s="1"/>
  <c r="AT2973"/>
  <c r="AX2973" s="1"/>
  <c r="AT2429"/>
  <c r="AT1805"/>
  <c r="AT1309"/>
  <c r="AT941"/>
  <c r="AZ941" s="1"/>
  <c r="AT685"/>
  <c r="AT429"/>
  <c r="AT838"/>
  <c r="AX838" s="1"/>
  <c r="AT2464"/>
  <c r="AX2464" s="1"/>
  <c r="AT1920"/>
  <c r="AT1392"/>
  <c r="AX1392" s="1"/>
  <c r="AT1648"/>
  <c r="AX1648" s="1"/>
  <c r="AT1152"/>
  <c r="AX1152" s="1"/>
  <c r="AT288"/>
  <c r="AT2266"/>
  <c r="AT2721"/>
  <c r="AT1622"/>
  <c r="AZ1622" s="1"/>
  <c r="AT2823"/>
  <c r="AX2823" s="1"/>
  <c r="AT1799"/>
  <c r="AT527"/>
  <c r="AT3003"/>
  <c r="AZ3003" s="1"/>
  <c r="AT2491"/>
  <c r="AX2491" s="1"/>
  <c r="AT1979"/>
  <c r="AX1979" s="1"/>
  <c r="AT1467"/>
  <c r="AT955"/>
  <c r="AT443"/>
  <c r="AT2854"/>
  <c r="AX2854" s="1"/>
  <c r="AT1830"/>
  <c r="AX1830" s="1"/>
  <c r="AT2844"/>
  <c r="AX2844" s="1"/>
  <c r="AT2588"/>
  <c r="AX2588" s="1"/>
  <c r="AT2332"/>
  <c r="AX2332" s="1"/>
  <c r="AT2076"/>
  <c r="AT1820"/>
  <c r="AT1564"/>
  <c r="AX1564" s="1"/>
  <c r="AT1308"/>
  <c r="AX1308" s="1"/>
  <c r="AT1052"/>
  <c r="AX1052" s="1"/>
  <c r="AT796"/>
  <c r="AX796" s="1"/>
  <c r="AT540"/>
  <c r="AT92"/>
  <c r="AT191"/>
  <c r="AT1498"/>
  <c r="AX1498" s="1"/>
  <c r="AT2804"/>
  <c r="AT2548"/>
  <c r="AX2548" s="1"/>
  <c r="AT2292"/>
  <c r="AX2292" s="1"/>
  <c r="AT2100"/>
  <c r="AZ2100" s="1"/>
  <c r="AT1844"/>
  <c r="AX1844" s="1"/>
  <c r="AT1588"/>
  <c r="AX1588" s="1"/>
  <c r="AT1332"/>
  <c r="AT1076"/>
  <c r="AX1076" s="1"/>
  <c r="AT820"/>
  <c r="AT628"/>
  <c r="AT372"/>
  <c r="AT3000"/>
  <c r="AX3000" s="1"/>
  <c r="AT2808"/>
  <c r="AX2808" s="1"/>
  <c r="AT2552"/>
  <c r="AX2552" s="1"/>
  <c r="AT351"/>
  <c r="AT2339"/>
  <c r="AX2339" s="1"/>
  <c r="AT1251"/>
  <c r="AT1326"/>
  <c r="AT1578"/>
  <c r="AT362"/>
  <c r="AX362" s="1"/>
  <c r="AT607"/>
  <c r="AT2275"/>
  <c r="AX2275" s="1"/>
  <c r="AT963"/>
  <c r="AX963" s="1"/>
  <c r="AT919"/>
  <c r="AZ919" s="1"/>
  <c r="AT1226"/>
  <c r="AT2926"/>
  <c r="AX2926" s="1"/>
  <c r="AT1447"/>
  <c r="AT1391"/>
  <c r="AX1391" s="1"/>
  <c r="AT1711"/>
  <c r="AX1711" s="1"/>
  <c r="AT866"/>
  <c r="AT1267"/>
  <c r="AT755"/>
  <c r="AX755" s="1"/>
  <c r="AT243"/>
  <c r="AX243" s="1"/>
  <c r="AT1054"/>
  <c r="AX1054" s="1"/>
  <c r="AT1382"/>
  <c r="AX1382" s="1"/>
  <c r="AT2915"/>
  <c r="AX2915" s="1"/>
  <c r="AT1142"/>
  <c r="AT1951"/>
  <c r="AZ1951" s="1"/>
  <c r="AT2322"/>
  <c r="AX2322" s="1"/>
  <c r="AT2557"/>
  <c r="AX2557" s="1"/>
  <c r="AT1917"/>
  <c r="AX1917" s="1"/>
  <c r="AT182"/>
  <c r="AT2413"/>
  <c r="AT1901"/>
  <c r="AX1901" s="1"/>
  <c r="AT1357"/>
  <c r="AX1357" s="1"/>
  <c r="AT2576"/>
  <c r="AZ2576" s="1"/>
  <c r="AT2080"/>
  <c r="AT1536"/>
  <c r="AZ1536" s="1"/>
  <c r="AT928"/>
  <c r="AT2855"/>
  <c r="AX2855" s="1"/>
  <c r="AT2539"/>
  <c r="AT1451"/>
  <c r="AT427"/>
  <c r="AX427" s="1"/>
  <c r="AT1726"/>
  <c r="AX1726" s="1"/>
  <c r="AT111"/>
  <c r="AT2737"/>
  <c r="AX2737" s="1"/>
  <c r="AT141"/>
  <c r="AX141" s="1"/>
  <c r="AT2128"/>
  <c r="AZ2128" s="1"/>
  <c r="AT2481"/>
  <c r="AX2481" s="1"/>
  <c r="AT2273"/>
  <c r="AX2273" s="1"/>
  <c r="AT1825"/>
  <c r="AT2619"/>
  <c r="AX2619" s="1"/>
  <c r="AT2107"/>
  <c r="AX2107" s="1"/>
  <c r="AT1595"/>
  <c r="AZ1595" s="1"/>
  <c r="AT1083"/>
  <c r="AX1083" s="1"/>
  <c r="AT571"/>
  <c r="AX571" s="1"/>
  <c r="AT59"/>
  <c r="AT2086"/>
  <c r="AX2086" s="1"/>
  <c r="AT439"/>
  <c r="AX439" s="1"/>
  <c r="AT1626"/>
  <c r="AZ1626" s="1"/>
  <c r="AT2868"/>
  <c r="AX2868" s="1"/>
  <c r="AT2612"/>
  <c r="AT2356"/>
  <c r="AX2356" s="1"/>
  <c r="AT2164"/>
  <c r="AX2164" s="1"/>
  <c r="AT1908"/>
  <c r="AT1652"/>
  <c r="AX1652" s="1"/>
  <c r="AT1396"/>
  <c r="AX1396" s="1"/>
  <c r="AT1140"/>
  <c r="AZ1140" s="1"/>
  <c r="AT884"/>
  <c r="AX884" s="1"/>
  <c r="AT692"/>
  <c r="AX692" s="1"/>
  <c r="AT436"/>
  <c r="AX436" s="1"/>
  <c r="AT116"/>
  <c r="AX116" s="1"/>
  <c r="AT1720"/>
  <c r="AX1720" s="1"/>
  <c r="AT1208"/>
  <c r="AT632"/>
  <c r="AT2185"/>
  <c r="AX2185" s="1"/>
  <c r="AT1441"/>
  <c r="AX1441" s="1"/>
  <c r="AT1121"/>
  <c r="AX1121" s="1"/>
  <c r="AT929"/>
  <c r="AT2366"/>
  <c r="AZ2366" s="1"/>
  <c r="AT1350"/>
  <c r="AX1350" s="1"/>
  <c r="AT2874"/>
  <c r="AT2675"/>
  <c r="AX2675" s="1"/>
  <c r="AT2163"/>
  <c r="AX2163" s="1"/>
  <c r="AT1651"/>
  <c r="AT2070"/>
  <c r="AX2070" s="1"/>
  <c r="AT2335"/>
  <c r="AX2335" s="1"/>
  <c r="AT2642"/>
  <c r="AX2642" s="1"/>
  <c r="AT2605"/>
  <c r="AT2093"/>
  <c r="AT717"/>
  <c r="AX717" s="1"/>
  <c r="AT2015"/>
  <c r="AX2015" s="1"/>
  <c r="AT2877"/>
  <c r="AX2877" s="1"/>
  <c r="AT2381"/>
  <c r="AX2381" s="1"/>
  <c r="AT1725"/>
  <c r="AX1725" s="1"/>
  <c r="AT1325"/>
  <c r="AT109"/>
  <c r="AX109" s="1"/>
  <c r="AT2560"/>
  <c r="AX2560" s="1"/>
  <c r="AT2032"/>
  <c r="AT1504"/>
  <c r="AX1504" s="1"/>
  <c r="AT2727"/>
  <c r="AX2727" s="1"/>
  <c r="AT367"/>
  <c r="AT2283"/>
  <c r="AT1259"/>
  <c r="AZ1259" s="1"/>
  <c r="AT235"/>
  <c r="AX235" s="1"/>
  <c r="AT93"/>
  <c r="AX93" s="1"/>
  <c r="AT2624"/>
  <c r="AT2096"/>
  <c r="AT1120"/>
  <c r="AX1120" s="1"/>
  <c r="AT800"/>
  <c r="AX800" s="1"/>
  <c r="AT1718"/>
  <c r="AX1718" s="1"/>
  <c r="AT1703"/>
  <c r="AX1703" s="1"/>
  <c r="AT2801"/>
  <c r="AT2465"/>
  <c r="AT1793"/>
  <c r="AX1793" s="1"/>
  <c r="AT2971"/>
  <c r="AZ2971" s="1"/>
  <c r="AT2459"/>
  <c r="AT1947"/>
  <c r="AX1947" s="1"/>
  <c r="AT1435"/>
  <c r="AX1435" s="1"/>
  <c r="AT923"/>
  <c r="AT411"/>
  <c r="AX411" s="1"/>
  <c r="AT2790"/>
  <c r="AX2790" s="1"/>
  <c r="AT1766"/>
  <c r="AT2959"/>
  <c r="AX2959" s="1"/>
  <c r="AT2698"/>
  <c r="AX2698" s="1"/>
  <c r="AT1697"/>
  <c r="AT1393"/>
  <c r="AT1137"/>
  <c r="AX1137" s="1"/>
  <c r="AT881"/>
  <c r="AX881" s="1"/>
  <c r="AT2174"/>
  <c r="AX2174" s="1"/>
  <c r="AT1014"/>
  <c r="AX1014" s="1"/>
  <c r="AT218"/>
  <c r="AZ218" s="1"/>
  <c r="AT2757"/>
  <c r="AT2245"/>
  <c r="AX2245" s="1"/>
  <c r="AT1701"/>
  <c r="AX1701" s="1"/>
  <c r="AT1189"/>
  <c r="AX1189" s="1"/>
  <c r="AT449"/>
  <c r="AT293"/>
  <c r="AX293" s="1"/>
  <c r="AT1187"/>
  <c r="AX1187" s="1"/>
  <c r="AT1770"/>
  <c r="AZ1770" s="1"/>
  <c r="AT654"/>
  <c r="AT682"/>
  <c r="AZ682" s="1"/>
  <c r="AT1214"/>
  <c r="AT2702"/>
  <c r="AX2702" s="1"/>
  <c r="AT1374"/>
  <c r="AX1374" s="1"/>
  <c r="AT263"/>
  <c r="AX263" s="1"/>
  <c r="AT66"/>
  <c r="AX66" s="1"/>
  <c r="AT447"/>
  <c r="AZ447" s="1"/>
  <c r="AT1358"/>
  <c r="AX1358" s="1"/>
  <c r="AT1260"/>
  <c r="AX1260" s="1"/>
  <c r="AT2780"/>
  <c r="AZ2780" s="1"/>
  <c r="AU2256"/>
  <c r="AT620"/>
  <c r="AX620" s="1"/>
  <c r="AT1018"/>
  <c r="AX1018" s="1"/>
  <c r="AT1220"/>
  <c r="AX1220" s="1"/>
  <c r="AT161"/>
  <c r="AX161" s="1"/>
  <c r="AT69"/>
  <c r="AX69" s="1"/>
  <c r="AT1710"/>
  <c r="AX1710" s="1"/>
  <c r="AT1518"/>
  <c r="AX1518" s="1"/>
  <c r="AT142"/>
  <c r="AX142" s="1"/>
  <c r="AT1218"/>
  <c r="AX1218" s="1"/>
  <c r="AT396"/>
  <c r="AX396" s="1"/>
  <c r="AT2152"/>
  <c r="AX2152" s="1"/>
  <c r="AT616"/>
  <c r="AX616" s="1"/>
  <c r="AT2613"/>
  <c r="AX2613" s="1"/>
  <c r="AT1717"/>
  <c r="AX1717" s="1"/>
  <c r="AT1077"/>
  <c r="AX1077" s="1"/>
  <c r="AT979"/>
  <c r="AX979" s="1"/>
  <c r="AT2316"/>
  <c r="AX2316" s="1"/>
  <c r="AT1086"/>
  <c r="AZ1086" s="1"/>
  <c r="AT899"/>
  <c r="AZ899" s="1"/>
  <c r="AT62"/>
  <c r="AX62" s="1"/>
  <c r="AT2787"/>
  <c r="AX2787" s="1"/>
  <c r="AT215"/>
  <c r="AX215" s="1"/>
  <c r="AT394"/>
  <c r="AX394" s="1"/>
  <c r="AT1202"/>
  <c r="AX1202" s="1"/>
  <c r="AT743"/>
  <c r="AX743" s="1"/>
  <c r="AT1678"/>
  <c r="AX1678" s="1"/>
  <c r="AT2783"/>
  <c r="AX2783" s="1"/>
  <c r="AT2301"/>
  <c r="AX2301" s="1"/>
  <c r="AT2586"/>
  <c r="AX2586" s="1"/>
  <c r="AT752"/>
  <c r="AX752" s="1"/>
  <c r="AT1334"/>
  <c r="AX1334" s="1"/>
  <c r="AT1483"/>
  <c r="AX1483" s="1"/>
  <c r="AT2363"/>
  <c r="AX2363" s="1"/>
  <c r="AT827"/>
  <c r="AX827" s="1"/>
  <c r="AT1190"/>
  <c r="AX1190" s="1"/>
  <c r="AT951"/>
  <c r="AX951" s="1"/>
  <c r="AT2996"/>
  <c r="AX2996" s="1"/>
  <c r="AT2228"/>
  <c r="AX2228" s="1"/>
  <c r="AT1268"/>
  <c r="AX1268" s="1"/>
  <c r="AT244"/>
  <c r="AX244" s="1"/>
  <c r="AT1966"/>
  <c r="AX1966" s="1"/>
  <c r="AT1586"/>
  <c r="AX1586" s="1"/>
  <c r="AT722"/>
  <c r="AX722" s="1"/>
  <c r="AT942"/>
  <c r="AX942" s="1"/>
  <c r="AT162"/>
  <c r="AX162" s="1"/>
  <c r="AT1331"/>
  <c r="AX1331" s="1"/>
  <c r="AT1294"/>
  <c r="AX1294" s="1"/>
  <c r="AT2784"/>
  <c r="AX2784" s="1"/>
  <c r="AT2438"/>
  <c r="AX2438" s="1"/>
  <c r="AT1590"/>
  <c r="AX1590" s="1"/>
  <c r="AT1867"/>
  <c r="AX1867" s="1"/>
  <c r="AT2758"/>
  <c r="AX2758" s="1"/>
  <c r="AT2785"/>
  <c r="AX2785" s="1"/>
  <c r="AT1871"/>
  <c r="AX1871" s="1"/>
  <c r="AT2633"/>
  <c r="AX2633" s="1"/>
  <c r="AT1609"/>
  <c r="AX1609" s="1"/>
  <c r="AT2110"/>
  <c r="AX2110" s="1"/>
  <c r="AT2547"/>
  <c r="AX2547" s="1"/>
  <c r="AT2391"/>
  <c r="AX2391" s="1"/>
  <c r="AT1341"/>
  <c r="AX1341" s="1"/>
  <c r="AT2910"/>
  <c r="AX2910" s="1"/>
  <c r="AT2050"/>
  <c r="AX2050" s="1"/>
  <c r="AT2253"/>
  <c r="AX2253" s="1"/>
  <c r="AT464"/>
  <c r="AX464" s="1"/>
  <c r="AT1850"/>
  <c r="AX1850" s="1"/>
  <c r="AT2177"/>
  <c r="AX2177" s="1"/>
  <c r="AT2503"/>
  <c r="AX2503" s="1"/>
  <c r="AT2585"/>
  <c r="AX2585" s="1"/>
  <c r="AT2073"/>
  <c r="AX2073" s="1"/>
  <c r="AT1073"/>
  <c r="AX1073" s="1"/>
  <c r="AT1619"/>
  <c r="AX1619" s="1"/>
  <c r="AT2167"/>
  <c r="AX2167" s="1"/>
  <c r="AT1050"/>
  <c r="AX1050" s="1"/>
  <c r="AT2708"/>
  <c r="AX2708" s="1"/>
  <c r="AT84"/>
  <c r="AX84" s="1"/>
  <c r="AT438"/>
  <c r="AX438" s="1"/>
  <c r="AT2857"/>
  <c r="AX2857" s="1"/>
  <c r="AT2089"/>
  <c r="AX2089" s="1"/>
  <c r="AT1345"/>
  <c r="AX1345" s="1"/>
  <c r="AT833"/>
  <c r="AX833" s="1"/>
  <c r="AT1174"/>
  <c r="AX1174" s="1"/>
  <c r="AT64"/>
  <c r="AX64" s="1"/>
  <c r="AT2160"/>
  <c r="AX2160" s="1"/>
  <c r="AT624"/>
  <c r="AX624" s="1"/>
  <c r="AT240"/>
  <c r="AX240" s="1"/>
  <c r="AT2097"/>
  <c r="AX2097" s="1"/>
  <c r="AT2375"/>
  <c r="AX2375" s="1"/>
  <c r="AT1361"/>
  <c r="AX1361" s="1"/>
  <c r="AT2579"/>
  <c r="AX2579" s="1"/>
  <c r="AT1878"/>
  <c r="AX1878" s="1"/>
  <c r="AT410"/>
  <c r="AZ410" s="1"/>
  <c r="AT2499"/>
  <c r="AX2499" s="1"/>
  <c r="AT2083"/>
  <c r="AX2083" s="1"/>
  <c r="AT1002"/>
  <c r="AX1002" s="1"/>
  <c r="AT2287"/>
  <c r="AX2287" s="1"/>
  <c r="AT1796"/>
  <c r="AX1796" s="1"/>
  <c r="AT629"/>
  <c r="AX629" s="1"/>
  <c r="AT579"/>
  <c r="AX579" s="1"/>
  <c r="AT498"/>
  <c r="AX498" s="1"/>
  <c r="AT1006"/>
  <c r="AX1006" s="1"/>
  <c r="AT775"/>
  <c r="AX775" s="1"/>
  <c r="AT1764"/>
  <c r="AX1764" s="1"/>
  <c r="AT1306"/>
  <c r="AX1306" s="1"/>
  <c r="AT2629"/>
  <c r="AX2629" s="1"/>
  <c r="AT1573"/>
  <c r="AX1573" s="1"/>
  <c r="AT2723"/>
  <c r="AX2723" s="1"/>
  <c r="AT2947"/>
  <c r="AX2947" s="1"/>
  <c r="AT330"/>
  <c r="AX330" s="1"/>
  <c r="AT2190"/>
  <c r="AX2190" s="1"/>
  <c r="AT2500"/>
  <c r="AX2500" s="1"/>
  <c r="AT1604"/>
  <c r="AX1604" s="1"/>
  <c r="AT2248"/>
  <c r="AX2248" s="1"/>
  <c r="AT1256"/>
  <c r="AX1256" s="1"/>
  <c r="AT456"/>
  <c r="AX456" s="1"/>
  <c r="AT625"/>
  <c r="AX625" s="1"/>
  <c r="AT548"/>
  <c r="AX548" s="1"/>
  <c r="AT213"/>
  <c r="AX213" s="1"/>
  <c r="AT791"/>
  <c r="AX791" s="1"/>
  <c r="AT127"/>
  <c r="AX127" s="1"/>
  <c r="AT1412"/>
  <c r="AX1412" s="1"/>
  <c r="AT2472"/>
  <c r="AX2472" s="1"/>
  <c r="AT488"/>
  <c r="AX488" s="1"/>
  <c r="AT1973"/>
  <c r="AX1973" s="1"/>
  <c r="AT49"/>
  <c r="AX49" s="1"/>
  <c r="AT1013"/>
  <c r="AX1013" s="1"/>
  <c r="AT670"/>
  <c r="AX670" s="1"/>
  <c r="AT190"/>
  <c r="AZ190" s="1"/>
  <c r="AT1463"/>
  <c r="AT2018"/>
  <c r="AZ2018" s="1"/>
  <c r="AT2188"/>
  <c r="AX2188" s="1"/>
  <c r="AT1182"/>
  <c r="AZ1182" s="1"/>
  <c r="AT1379"/>
  <c r="AT1646"/>
  <c r="AZ1646" s="1"/>
  <c r="AT298"/>
  <c r="AX298" s="1"/>
  <c r="AT1330"/>
  <c r="AZ1330" s="1"/>
  <c r="AT1203"/>
  <c r="AT2846"/>
  <c r="AZ2846" s="1"/>
  <c r="AT2637"/>
  <c r="AX2637" s="1"/>
  <c r="AT1501"/>
  <c r="AZ1501" s="1"/>
  <c r="AT461"/>
  <c r="AX461" s="1"/>
  <c r="AT2477"/>
  <c r="AZ2477" s="1"/>
  <c r="AT877"/>
  <c r="AX877" s="1"/>
  <c r="AT1056"/>
  <c r="AZ1056" s="1"/>
  <c r="AT61"/>
  <c r="AT512"/>
  <c r="AZ512" s="1"/>
  <c r="AT815"/>
  <c r="AX815" s="1"/>
  <c r="AT686"/>
  <c r="AZ686" s="1"/>
  <c r="AT83"/>
  <c r="AX83" s="1"/>
  <c r="AT251"/>
  <c r="AZ251" s="1"/>
  <c r="AT2748"/>
  <c r="AX2748" s="1"/>
  <c r="AT1724"/>
  <c r="AZ1724" s="1"/>
  <c r="AT956"/>
  <c r="AT2933"/>
  <c r="AZ2933" s="1"/>
  <c r="AT132"/>
  <c r="AX132" s="1"/>
  <c r="AT1740"/>
  <c r="AZ1740" s="1"/>
  <c r="AT2040"/>
  <c r="AX2040" s="1"/>
  <c r="AT1528"/>
  <c r="AZ1528" s="1"/>
  <c r="AT1016"/>
  <c r="AX1016" s="1"/>
  <c r="AT1505"/>
  <c r="AZ1505" s="1"/>
  <c r="AT1606"/>
  <c r="AX1606" s="1"/>
  <c r="AT2291"/>
  <c r="AZ2291" s="1"/>
  <c r="AT1033"/>
  <c r="AX1033" s="1"/>
  <c r="AT2861"/>
  <c r="AX2861" s="1"/>
  <c r="AT2474"/>
  <c r="AX2474" s="1"/>
  <c r="AT675"/>
  <c r="AZ675" s="1"/>
  <c r="AT938"/>
  <c r="AX938" s="1"/>
  <c r="AT2670"/>
  <c r="AZ2670" s="1"/>
  <c r="AT911"/>
  <c r="AX911" s="1"/>
  <c r="AT839"/>
  <c r="AZ839" s="1"/>
  <c r="AT1842"/>
  <c r="AZ1842" s="1"/>
  <c r="AT2781"/>
  <c r="AZ2781" s="1"/>
  <c r="AT1629"/>
  <c r="AT2970"/>
  <c r="AZ2970" s="1"/>
  <c r="AT139"/>
  <c r="AX139" s="1"/>
  <c r="AT816"/>
  <c r="AT352"/>
  <c r="AX352" s="1"/>
  <c r="AT2087"/>
  <c r="AZ2087" s="1"/>
  <c r="AT1739"/>
  <c r="AX1739" s="1"/>
  <c r="AT2502"/>
  <c r="AZ2502" s="1"/>
  <c r="AT2818"/>
  <c r="AX2818" s="1"/>
  <c r="AT1180"/>
  <c r="AX1180" s="1"/>
  <c r="AT308"/>
  <c r="AX308" s="1"/>
  <c r="AT1431"/>
  <c r="AZ1431" s="1"/>
  <c r="AT1570"/>
  <c r="AT1042"/>
  <c r="AT78"/>
  <c r="AX78" s="1"/>
  <c r="AT1437"/>
  <c r="AZ1437" s="1"/>
  <c r="AT1815"/>
  <c r="AX1815" s="1"/>
  <c r="AT1757"/>
  <c r="AZ1757" s="1"/>
  <c r="AT2897"/>
  <c r="AX2897" s="1"/>
  <c r="AT2768"/>
  <c r="AZ2768" s="1"/>
  <c r="AT1776"/>
  <c r="AX1776" s="1"/>
  <c r="AT880"/>
  <c r="AZ880" s="1"/>
  <c r="AT80"/>
  <c r="AX80" s="1"/>
  <c r="AT2955"/>
  <c r="AZ2955" s="1"/>
  <c r="AT721"/>
  <c r="AT2055"/>
  <c r="AZ2055" s="1"/>
  <c r="AT2652"/>
  <c r="AX2652" s="1"/>
  <c r="AT2140"/>
  <c r="AZ2140" s="1"/>
  <c r="AT1628"/>
  <c r="AT860"/>
  <c r="AZ860" s="1"/>
  <c r="AT2616"/>
  <c r="AX2616" s="1"/>
  <c r="AT2296"/>
  <c r="AT1464"/>
  <c r="AT952"/>
  <c r="AZ952" s="1"/>
  <c r="AT376"/>
  <c r="AX376" s="1"/>
  <c r="AT822"/>
  <c r="AZ822" s="1"/>
  <c r="AT2953"/>
  <c r="AT2441"/>
  <c r="AZ2441" s="1"/>
  <c r="AT1929"/>
  <c r="AX1929" s="1"/>
  <c r="AT1417"/>
  <c r="AZ1417" s="1"/>
  <c r="AT1377"/>
  <c r="AX1377" s="1"/>
  <c r="AT2775"/>
  <c r="AZ2775" s="1"/>
  <c r="AT1949"/>
  <c r="AX1949" s="1"/>
  <c r="AT1469"/>
  <c r="AZ1469" s="1"/>
  <c r="AT637"/>
  <c r="AX637" s="1"/>
  <c r="AT982"/>
  <c r="AZ982" s="1"/>
  <c r="AT333"/>
  <c r="AX333" s="1"/>
  <c r="AT1360"/>
  <c r="AZ1360" s="1"/>
  <c r="AT790"/>
  <c r="AX790" s="1"/>
  <c r="AT2689"/>
  <c r="AZ2689" s="1"/>
  <c r="AT528"/>
  <c r="AX528" s="1"/>
  <c r="AT1291"/>
  <c r="AZ1291" s="1"/>
  <c r="AT854"/>
  <c r="AX854" s="1"/>
  <c r="AT2529"/>
  <c r="AZ2529" s="1"/>
  <c r="AT2759"/>
  <c r="AX2759" s="1"/>
  <c r="AT463"/>
  <c r="AZ463" s="1"/>
  <c r="AT2090"/>
  <c r="AT2905"/>
  <c r="AZ2905" s="1"/>
  <c r="AT2393"/>
  <c r="AX2393" s="1"/>
  <c r="AT1881"/>
  <c r="AZ1881" s="1"/>
  <c r="AT1369"/>
  <c r="AT2771"/>
  <c r="AZ2771" s="1"/>
  <c r="AT1747"/>
  <c r="AX1747" s="1"/>
  <c r="AT486"/>
  <c r="AZ486" s="1"/>
  <c r="AT729"/>
  <c r="AX729" s="1"/>
  <c r="AT489"/>
  <c r="AZ489" s="1"/>
  <c r="AT2239"/>
  <c r="AX2239" s="1"/>
  <c r="AT65"/>
  <c r="AZ65" s="1"/>
  <c r="AT1283"/>
  <c r="AX1283" s="1"/>
  <c r="AT2414"/>
  <c r="AX2414" s="1"/>
  <c r="AT2732"/>
  <c r="AX2732" s="1"/>
  <c r="AT1864"/>
  <c r="AZ1864" s="1"/>
  <c r="AT936"/>
  <c r="AX936" s="1"/>
  <c r="AT2389"/>
  <c r="AZ2389" s="1"/>
  <c r="AT1365"/>
  <c r="AX1365" s="1"/>
  <c r="AT2282"/>
  <c r="AZ2282" s="1"/>
  <c r="AT2597"/>
  <c r="AX2597" s="1"/>
  <c r="AT1605"/>
  <c r="AZ1605" s="1"/>
  <c r="AT805"/>
  <c r="AX805" s="1"/>
  <c r="AT549"/>
  <c r="AZ549" s="1"/>
  <c r="AT426"/>
  <c r="AX426" s="1"/>
  <c r="AT1394"/>
  <c r="AZ1394" s="1"/>
  <c r="AT2574"/>
  <c r="AZ2574" s="1"/>
  <c r="AT1352"/>
  <c r="AX1352" s="1"/>
  <c r="AT657"/>
  <c r="AX657" s="1"/>
  <c r="AT996"/>
  <c r="AZ996" s="1"/>
  <c r="AT2295"/>
  <c r="AZ2295" s="1"/>
  <c r="AT2346"/>
  <c r="AZ2346" s="1"/>
  <c r="AT1438"/>
  <c r="AX1438" s="1"/>
  <c r="AT1732"/>
  <c r="AZ1732" s="1"/>
  <c r="AT21"/>
  <c r="AX21" s="1"/>
  <c r="AT927"/>
  <c r="AZ927" s="1"/>
  <c r="AT1642"/>
  <c r="AX1642" s="1"/>
  <c r="AT1130"/>
  <c r="AZ1130" s="1"/>
  <c r="AT391"/>
  <c r="AX391" s="1"/>
  <c r="AT1299"/>
  <c r="AZ1299" s="1"/>
  <c r="AT631"/>
  <c r="AX631" s="1"/>
  <c r="AT1700"/>
  <c r="AZ1700" s="1"/>
  <c r="AT1064"/>
  <c r="AZ1064" s="1"/>
  <c r="AT250"/>
  <c r="AZ250" s="1"/>
  <c r="AT1237"/>
  <c r="AT1250"/>
  <c r="AT2274"/>
  <c r="AX2274" s="1"/>
  <c r="AT787"/>
  <c r="AZ787" s="1"/>
  <c r="AT1932"/>
  <c r="AX1932" s="1"/>
  <c r="AT110"/>
  <c r="AT2850"/>
  <c r="AX2850" s="1"/>
  <c r="AT515"/>
  <c r="AT846"/>
  <c r="AX846" s="1"/>
  <c r="AT423"/>
  <c r="AZ423" s="1"/>
  <c r="AT1278"/>
  <c r="AX1278" s="1"/>
  <c r="AT402"/>
  <c r="AZ402" s="1"/>
  <c r="AT1999"/>
  <c r="AT1011"/>
  <c r="AZ1011" s="1"/>
  <c r="AT2711"/>
  <c r="AX2711" s="1"/>
  <c r="AT2794"/>
  <c r="AZ2794" s="1"/>
  <c r="AT1677"/>
  <c r="AT845"/>
  <c r="AZ845" s="1"/>
  <c r="AT2142"/>
  <c r="AX2142" s="1"/>
  <c r="AT224"/>
  <c r="AZ224" s="1"/>
  <c r="AT2475"/>
  <c r="AT198"/>
  <c r="AZ198" s="1"/>
  <c r="AT2875"/>
  <c r="AX2875" s="1"/>
  <c r="AT1339"/>
  <c r="AZ1339" s="1"/>
  <c r="AT2598"/>
  <c r="AT2922"/>
  <c r="AZ2922" s="1"/>
  <c r="AT2740"/>
  <c r="AX2740" s="1"/>
  <c r="AT1780"/>
  <c r="AZ1780" s="1"/>
  <c r="AT1012"/>
  <c r="AX1012" s="1"/>
  <c r="AT564"/>
  <c r="AZ564" s="1"/>
  <c r="AT2744"/>
  <c r="AX2744" s="1"/>
  <c r="AT146"/>
  <c r="AZ146" s="1"/>
  <c r="AT2510"/>
  <c r="AX2510" s="1"/>
  <c r="AT199"/>
  <c r="AZ199" s="1"/>
  <c r="AT1151"/>
  <c r="AX1151" s="1"/>
  <c r="AT819"/>
  <c r="AZ819" s="1"/>
  <c r="AT2288"/>
  <c r="AX2288" s="1"/>
  <c r="AT1835"/>
  <c r="AZ1835" s="1"/>
  <c r="AT2671"/>
  <c r="AX2671" s="1"/>
  <c r="AT1088"/>
  <c r="AZ1088" s="1"/>
  <c r="AT256"/>
  <c r="AT2827"/>
  <c r="AZ2827" s="1"/>
  <c r="AT2991"/>
  <c r="AX2991" s="1"/>
  <c r="AT2458"/>
  <c r="AZ2458" s="1"/>
  <c r="AT2488"/>
  <c r="AX2488" s="1"/>
  <c r="AT1400"/>
  <c r="AZ1400" s="1"/>
  <c r="AT888"/>
  <c r="AX888" s="1"/>
  <c r="AT2618"/>
  <c r="AZ2618" s="1"/>
  <c r="AT2121"/>
  <c r="AX2121" s="1"/>
  <c r="AT1353"/>
  <c r="AZ1353" s="1"/>
  <c r="AT2554"/>
  <c r="AX2554" s="1"/>
  <c r="AT2838"/>
  <c r="AZ2838" s="1"/>
  <c r="AT713"/>
  <c r="AZ713" s="1"/>
  <c r="AT1795"/>
  <c r="AZ1795" s="1"/>
  <c r="AT573"/>
  <c r="AX573" s="1"/>
  <c r="AT1053"/>
  <c r="AZ1053" s="1"/>
  <c r="AT2927"/>
  <c r="AX2927" s="1"/>
  <c r="AT2480"/>
  <c r="AZ2480" s="1"/>
  <c r="AT1024"/>
  <c r="AX1024" s="1"/>
  <c r="AT1487"/>
  <c r="AZ1487" s="1"/>
  <c r="AT1730"/>
  <c r="AX1730" s="1"/>
  <c r="AT1817"/>
  <c r="AZ1817" s="1"/>
  <c r="AT1305"/>
  <c r="AX1305" s="1"/>
  <c r="AT1329"/>
  <c r="AZ1329" s="1"/>
  <c r="AT2643"/>
  <c r="AX2643" s="1"/>
  <c r="AT2006"/>
  <c r="AZ2006" s="1"/>
  <c r="AT153"/>
  <c r="AX153" s="1"/>
  <c r="AT2466"/>
  <c r="AZ2466" s="1"/>
  <c r="AT2726"/>
  <c r="AX2726" s="1"/>
  <c r="AT532"/>
  <c r="AZ532" s="1"/>
  <c r="AT2904"/>
  <c r="AX2904" s="1"/>
  <c r="AT1743"/>
  <c r="AZ1743" s="1"/>
  <c r="AT2601"/>
  <c r="AX2601" s="1"/>
  <c r="AT1833"/>
  <c r="AZ1833" s="1"/>
  <c r="AT2995"/>
  <c r="AX2995" s="1"/>
  <c r="AT2710"/>
  <c r="AZ2710" s="1"/>
  <c r="AT2526"/>
  <c r="AZ2526" s="1"/>
  <c r="AT2527"/>
  <c r="AZ2527" s="1"/>
  <c r="AT2189"/>
  <c r="AX2189" s="1"/>
  <c r="AT1296"/>
  <c r="AZ1296" s="1"/>
  <c r="AT2407"/>
  <c r="AT2106"/>
  <c r="AZ2106" s="1"/>
  <c r="AT2672"/>
  <c r="AX2672" s="1"/>
  <c r="AT832"/>
  <c r="AZ832" s="1"/>
  <c r="AT1359"/>
  <c r="AX1359" s="1"/>
  <c r="AT1978"/>
  <c r="AZ1978" s="1"/>
  <c r="AT2873"/>
  <c r="AX2873" s="1"/>
  <c r="AT1105"/>
  <c r="AZ1105" s="1"/>
  <c r="AT1081"/>
  <c r="AT569"/>
  <c r="AZ569" s="1"/>
  <c r="AT1893"/>
  <c r="AX1893" s="1"/>
  <c r="AT138"/>
  <c r="AZ138" s="1"/>
  <c r="AT2504"/>
  <c r="AT1791"/>
  <c r="AZ1791" s="1"/>
  <c r="AT373"/>
  <c r="AX373" s="1"/>
  <c r="AT225"/>
  <c r="AZ225" s="1"/>
  <c r="AT2851"/>
  <c r="AX2851" s="1"/>
  <c r="AT1806"/>
  <c r="AZ1806" s="1"/>
  <c r="AT887"/>
  <c r="AX887" s="1"/>
  <c r="AT26"/>
  <c r="AZ26" s="1"/>
  <c r="AT2085"/>
  <c r="AX2085" s="1"/>
  <c r="AT165"/>
  <c r="AZ165" s="1"/>
  <c r="AT1258"/>
  <c r="AX1258" s="1"/>
  <c r="AT867"/>
  <c r="AZ867" s="1"/>
  <c r="AT2223"/>
  <c r="AT1522"/>
  <c r="AZ1522" s="1"/>
  <c r="AT322"/>
  <c r="AX322" s="1"/>
  <c r="AT2980"/>
  <c r="AZ2980" s="1"/>
  <c r="AT2116"/>
  <c r="AX2116" s="1"/>
  <c r="AT2856"/>
  <c r="AZ2856" s="1"/>
  <c r="AT1768"/>
  <c r="AZ1768" s="1"/>
  <c r="AT808"/>
  <c r="AZ808" s="1"/>
  <c r="AT81"/>
  <c r="AT533"/>
  <c r="AZ533" s="1"/>
  <c r="AT41"/>
  <c r="AX41" s="1"/>
  <c r="AT2469"/>
  <c r="AZ2469" s="1"/>
  <c r="AT586"/>
  <c r="AX586" s="1"/>
  <c r="AT2734"/>
  <c r="AZ2734" s="1"/>
  <c r="AT850"/>
  <c r="AX850" s="1"/>
  <c r="AT2084"/>
  <c r="AZ2084" s="1"/>
  <c r="AT2920"/>
  <c r="AT1448"/>
  <c r="AZ1448" s="1"/>
  <c r="AT529"/>
  <c r="AX529" s="1"/>
  <c r="AT702"/>
  <c r="AZ702" s="1"/>
  <c r="AT2039"/>
  <c r="AT1804"/>
  <c r="AZ1804" s="1"/>
  <c r="AT543"/>
  <c r="AX543" s="1"/>
  <c r="AT462"/>
  <c r="AZ462" s="1"/>
  <c r="AT1347"/>
  <c r="AX1347" s="1"/>
  <c r="AT1135"/>
  <c r="AZ1135" s="1"/>
  <c r="AT2478"/>
  <c r="AX2478" s="1"/>
  <c r="AT999"/>
  <c r="AZ999" s="1"/>
  <c r="AT802"/>
  <c r="AT179"/>
  <c r="AZ179" s="1"/>
  <c r="AT2426"/>
  <c r="AX2426" s="1"/>
  <c r="AT2125"/>
  <c r="AZ2125" s="1"/>
  <c r="AT1965"/>
  <c r="AX1965" s="1"/>
  <c r="AT1600"/>
  <c r="AZ1600" s="1"/>
  <c r="AT239"/>
  <c r="AX239" s="1"/>
  <c r="AT912"/>
  <c r="AZ912" s="1"/>
  <c r="AT192"/>
  <c r="AX192" s="1"/>
  <c r="AT1579"/>
  <c r="AZ1579" s="1"/>
  <c r="AT2159"/>
  <c r="AX2159" s="1"/>
  <c r="AT1911"/>
  <c r="AZ1911" s="1"/>
  <c r="AT1452"/>
  <c r="AX1452" s="1"/>
  <c r="AT2470"/>
  <c r="AZ2470" s="1"/>
  <c r="AT2236"/>
  <c r="AX2236" s="1"/>
  <c r="AT1468"/>
  <c r="AZ1468" s="1"/>
  <c r="AT700"/>
  <c r="AT104"/>
  <c r="AZ104" s="1"/>
  <c r="AT698"/>
  <c r="AX698" s="1"/>
  <c r="AT2124"/>
  <c r="AZ2124" s="1"/>
  <c r="AT993"/>
  <c r="AX993" s="1"/>
  <c r="AT2803"/>
  <c r="AZ2803" s="1"/>
  <c r="AT2326"/>
  <c r="AX2326" s="1"/>
  <c r="AT777"/>
  <c r="AT1974"/>
  <c r="AX1974" s="1"/>
  <c r="AT1085"/>
  <c r="AZ1085" s="1"/>
  <c r="AT1523"/>
  <c r="AZ1523" s="1"/>
  <c r="AT91"/>
  <c r="AX91" s="1"/>
  <c r="AT236"/>
  <c r="AT1028"/>
  <c r="AX1028" s="1"/>
  <c r="AT2376"/>
  <c r="AX2376" s="1"/>
  <c r="AT277"/>
  <c r="AX277" s="1"/>
  <c r="AT2627"/>
  <c r="AX2627" s="1"/>
  <c r="AT2211"/>
  <c r="AT2703"/>
  <c r="AT831"/>
  <c r="AX831" s="1"/>
  <c r="AT908"/>
  <c r="AX908" s="1"/>
  <c r="AT2568"/>
  <c r="AX2568" s="1"/>
  <c r="AT1576"/>
  <c r="AX1576" s="1"/>
  <c r="AT2559"/>
  <c r="AX2559" s="1"/>
  <c r="AT1658"/>
  <c r="AT2101"/>
  <c r="AX2101" s="1"/>
  <c r="AT2860"/>
  <c r="AX2860" s="1"/>
  <c r="AT222"/>
  <c r="AX222" s="1"/>
  <c r="AT1420"/>
  <c r="AX1420" s="1"/>
  <c r="AT778"/>
  <c r="AT1763"/>
  <c r="AX1763" s="1"/>
  <c r="AT1098"/>
  <c r="AX1098" s="1"/>
  <c r="AT2154"/>
  <c r="AT1519"/>
  <c r="AX1519" s="1"/>
  <c r="AT2286"/>
  <c r="AZ2286" s="1"/>
  <c r="AT1554"/>
  <c r="AX1554" s="1"/>
  <c r="AT583"/>
  <c r="AX583" s="1"/>
  <c r="AT499"/>
  <c r="AT2206"/>
  <c r="AT2038"/>
  <c r="AZ2038" s="1"/>
  <c r="AT2829"/>
  <c r="AZ2829" s="1"/>
  <c r="AT1181"/>
  <c r="AT1101"/>
  <c r="AZ1101" s="1"/>
  <c r="AT544"/>
  <c r="AZ544" s="1"/>
  <c r="AT1199"/>
  <c r="AX1199" s="1"/>
  <c r="AT459"/>
  <c r="AT1926"/>
  <c r="AZ1926" s="1"/>
  <c r="AT2401"/>
  <c r="AX2401" s="1"/>
  <c r="AT2065"/>
  <c r="AX2065" s="1"/>
  <c r="AT1851"/>
  <c r="AX1851" s="1"/>
  <c r="AT315"/>
  <c r="AT1114"/>
  <c r="AX1114" s="1"/>
  <c r="AT2484"/>
  <c r="AZ2484" s="1"/>
  <c r="AT2036"/>
  <c r="AT1524"/>
  <c r="AZ1524" s="1"/>
  <c r="AT756"/>
  <c r="AX756" s="1"/>
  <c r="AT2936"/>
  <c r="AT1191"/>
  <c r="AX1191" s="1"/>
  <c r="AT1295"/>
  <c r="AT1223"/>
  <c r="AX1223" s="1"/>
  <c r="AT930"/>
  <c r="AX930" s="1"/>
  <c r="AT119"/>
  <c r="AT307"/>
  <c r="AX307" s="1"/>
  <c r="AT1638"/>
  <c r="AX1638" s="1"/>
  <c r="AT2591"/>
  <c r="AZ2591" s="1"/>
  <c r="AT205"/>
  <c r="AX205" s="1"/>
  <c r="AT2923"/>
  <c r="AX2923" s="1"/>
  <c r="AT779"/>
  <c r="AX779" s="1"/>
  <c r="AT2738"/>
  <c r="AZ2738" s="1"/>
  <c r="AT2641"/>
  <c r="AX2641" s="1"/>
  <c r="AT1584"/>
  <c r="AX1584" s="1"/>
  <c r="AT1831"/>
  <c r="AX1831" s="1"/>
  <c r="AT875"/>
  <c r="AX875" s="1"/>
  <c r="AT2026"/>
  <c r="AT2433"/>
  <c r="AT2232"/>
  <c r="AX2232" s="1"/>
  <c r="AT1912"/>
  <c r="AX1912" s="1"/>
  <c r="AT1592"/>
  <c r="AZ1592" s="1"/>
  <c r="AT1080"/>
  <c r="AZ1080" s="1"/>
  <c r="AT312"/>
  <c r="AX312" s="1"/>
  <c r="AT566"/>
  <c r="AX566" s="1"/>
  <c r="AT2889"/>
  <c r="AT2377"/>
  <c r="AZ2377" s="1"/>
  <c r="AT1865"/>
  <c r="AX1865" s="1"/>
  <c r="AT1078"/>
  <c r="AX1078" s="1"/>
  <c r="AT2035"/>
  <c r="AT1814"/>
  <c r="AX1814" s="1"/>
  <c r="AT1886"/>
  <c r="AX1886" s="1"/>
  <c r="AT2461"/>
  <c r="AT973"/>
  <c r="AT1687"/>
  <c r="AX1687" s="1"/>
  <c r="AT2749"/>
  <c r="AX2749" s="1"/>
  <c r="AT704"/>
  <c r="AX704" s="1"/>
  <c r="AT2151"/>
  <c r="AT1810"/>
  <c r="AT2960"/>
  <c r="AX2960" s="1"/>
  <c r="AT1984"/>
  <c r="AX1984" s="1"/>
  <c r="AT736"/>
  <c r="AT2385"/>
  <c r="AZ2385" s="1"/>
  <c r="AT1430"/>
  <c r="AX1430" s="1"/>
  <c r="AT2841"/>
  <c r="AX2841" s="1"/>
  <c r="AT2329"/>
  <c r="AX2329" s="1"/>
  <c r="AT1561"/>
  <c r="AT817"/>
  <c r="AX817" s="1"/>
  <c r="AT2131"/>
  <c r="AT1335"/>
  <c r="AT379"/>
  <c r="AX379" s="1"/>
  <c r="AT1694"/>
  <c r="AX1694" s="1"/>
  <c r="AT1916"/>
  <c r="AT2964"/>
  <c r="AX2964" s="1"/>
  <c r="AT2452"/>
  <c r="AX2452" s="1"/>
  <c r="AT276"/>
  <c r="AX276" s="1"/>
  <c r="AT1240"/>
  <c r="AZ1240" s="1"/>
  <c r="AT152"/>
  <c r="AX152" s="1"/>
  <c r="AT2138"/>
  <c r="AT2345"/>
  <c r="AX2345" s="1"/>
  <c r="AT1577"/>
  <c r="AX1577" s="1"/>
  <c r="AT1321"/>
  <c r="AX1321" s="1"/>
  <c r="AT1617"/>
  <c r="AX1617" s="1"/>
  <c r="AT1089"/>
  <c r="AX1089" s="1"/>
  <c r="AT2483"/>
  <c r="AX2483" s="1"/>
  <c r="AT1971"/>
  <c r="AX1971" s="1"/>
  <c r="AT1906"/>
  <c r="AZ1906" s="1"/>
  <c r="AT1277"/>
  <c r="AX1277" s="1"/>
  <c r="AT29"/>
  <c r="AX29" s="1"/>
  <c r="AT1552"/>
  <c r="AT1184"/>
  <c r="AX1184" s="1"/>
  <c r="AT368"/>
  <c r="AX368" s="1"/>
  <c r="AT1959"/>
  <c r="AT2353"/>
  <c r="AT1302"/>
  <c r="AZ1302" s="1"/>
  <c r="AT1794"/>
  <c r="AX1794" s="1"/>
  <c r="AT2617"/>
  <c r="AX2617" s="1"/>
  <c r="AT2361"/>
  <c r="AX2361" s="1"/>
  <c r="AT1649"/>
  <c r="AX1649" s="1"/>
  <c r="AT849"/>
  <c r="AX849" s="1"/>
  <c r="AT2067"/>
  <c r="AT2902"/>
  <c r="AX2902" s="1"/>
  <c r="AT825"/>
  <c r="AX825" s="1"/>
  <c r="AT2565"/>
  <c r="AX2565" s="1"/>
  <c r="AT343"/>
  <c r="AZ343" s="1"/>
  <c r="AT35"/>
  <c r="AX35" s="1"/>
  <c r="AT658"/>
  <c r="AT450"/>
  <c r="AX450" s="1"/>
  <c r="AT1092"/>
  <c r="AX1092" s="1"/>
  <c r="AT1338"/>
  <c r="AT36"/>
  <c r="AX36" s="1"/>
  <c r="AT2533"/>
  <c r="AX2533" s="1"/>
  <c r="AT1119"/>
  <c r="AT900"/>
  <c r="AX900" s="1"/>
  <c r="AT853"/>
  <c r="AX853" s="1"/>
  <c r="AT1989"/>
  <c r="AX1989" s="1"/>
  <c r="AT1477"/>
  <c r="AX1477" s="1"/>
  <c r="AT421"/>
  <c r="AX421" s="1"/>
  <c r="AT1667"/>
  <c r="AX1667" s="1"/>
  <c r="AT807"/>
  <c r="AX807" s="1"/>
  <c r="AT690"/>
  <c r="AT2468"/>
  <c r="AT324"/>
  <c r="AX324" s="1"/>
  <c r="AT2056"/>
  <c r="AX2056" s="1"/>
  <c r="AT904"/>
  <c r="AX904" s="1"/>
  <c r="AT40"/>
  <c r="AX40" s="1"/>
  <c r="AT2485"/>
  <c r="AX2485" s="1"/>
  <c r="AT1589"/>
  <c r="AX1589" s="1"/>
  <c r="AT804"/>
  <c r="AT580"/>
  <c r="AT1175"/>
  <c r="AX1175" s="1"/>
  <c r="AT2306"/>
  <c r="AX2306" s="1"/>
  <c r="AT1026"/>
  <c r="AX1026" s="1"/>
  <c r="AT2764"/>
  <c r="AT1292"/>
  <c r="AT2435"/>
  <c r="AX2435" s="1"/>
  <c r="AT1582"/>
  <c r="AX1582" s="1"/>
  <c r="AT522"/>
  <c r="AX522" s="1"/>
  <c r="AT2755"/>
  <c r="AX2755" s="1"/>
  <c r="AT1738"/>
  <c r="AX1738" s="1"/>
  <c r="AT679"/>
  <c r="AT1007"/>
  <c r="AT691"/>
  <c r="AT918"/>
  <c r="AZ918" s="1"/>
  <c r="AT2010"/>
  <c r="AX2010" s="1"/>
  <c r="AT2957"/>
  <c r="AT2656"/>
  <c r="AX2656" s="1"/>
  <c r="AT2144"/>
  <c r="AX2144" s="1"/>
  <c r="AT358"/>
  <c r="AT2226"/>
  <c r="AX2226" s="1"/>
  <c r="AT720"/>
  <c r="AZ720" s="1"/>
  <c r="AT934"/>
  <c r="AX934" s="1"/>
  <c r="AT2571"/>
  <c r="AZ2571" s="1"/>
  <c r="AT587"/>
  <c r="AX587" s="1"/>
  <c r="AT2182"/>
  <c r="AZ2182" s="1"/>
  <c r="AT2593"/>
  <c r="AX2593" s="1"/>
  <c r="AT2001"/>
  <c r="AX2001" s="1"/>
  <c r="AT2935"/>
  <c r="AX2935" s="1"/>
  <c r="AT1954"/>
  <c r="AX1954" s="1"/>
  <c r="AT2220"/>
  <c r="AX2220" s="1"/>
  <c r="AT1399"/>
  <c r="AT2940"/>
  <c r="AX2940" s="1"/>
  <c r="AT2492"/>
  <c r="AX2492" s="1"/>
  <c r="AT1980"/>
  <c r="AX1980" s="1"/>
  <c r="AT1212"/>
  <c r="AX1212" s="1"/>
  <c r="AT1188"/>
  <c r="AX1188" s="1"/>
  <c r="AT2828"/>
  <c r="AT1228"/>
  <c r="AX1228" s="1"/>
  <c r="AT2622"/>
  <c r="AT310"/>
  <c r="AX310" s="1"/>
  <c r="AT1779"/>
  <c r="AZ1779" s="1"/>
  <c r="AT550"/>
  <c r="AX550" s="1"/>
  <c r="AT2719"/>
  <c r="AT1597"/>
  <c r="AX1597" s="1"/>
  <c r="AT445"/>
  <c r="AX445" s="1"/>
  <c r="AT1574"/>
  <c r="AX1574" s="1"/>
  <c r="AT1853"/>
  <c r="AX1853" s="1"/>
  <c r="AT2019"/>
  <c r="AT279"/>
  <c r="AT303"/>
  <c r="AX303" s="1"/>
  <c r="AT1255"/>
  <c r="AX1255" s="1"/>
  <c r="AT626"/>
  <c r="AX626" s="1"/>
  <c r="AT2382"/>
  <c r="AZ2382" s="1"/>
  <c r="AT2383"/>
  <c r="AX2383" s="1"/>
  <c r="AT1898"/>
  <c r="AZ1898" s="1"/>
  <c r="AT738"/>
  <c r="AX738" s="1"/>
  <c r="AT98"/>
  <c r="AX98" s="1"/>
  <c r="AT2870"/>
  <c r="AX2870" s="1"/>
  <c r="AT2782"/>
  <c r="AX2782" s="1"/>
  <c r="AT2285"/>
  <c r="AT1229"/>
  <c r="AX1229" s="1"/>
  <c r="AT2279"/>
  <c r="AX2279" s="1"/>
  <c r="AT2219"/>
  <c r="AT1195"/>
  <c r="AX1195" s="1"/>
  <c r="AT662"/>
  <c r="AX662" s="1"/>
  <c r="AT2640"/>
  <c r="AZ2640" s="1"/>
  <c r="AT1040"/>
  <c r="AZ1040" s="1"/>
  <c r="AT608"/>
  <c r="AT2667"/>
  <c r="AT715"/>
  <c r="AX715" s="1"/>
  <c r="AT2607"/>
  <c r="AX2607" s="1"/>
  <c r="AT2833"/>
  <c r="AT1713"/>
  <c r="AZ1713" s="1"/>
  <c r="AT156"/>
  <c r="AZ156" s="1"/>
  <c r="AT52"/>
  <c r="AZ52" s="1"/>
  <c r="AT830"/>
  <c r="AT2638"/>
  <c r="AT1070"/>
  <c r="AX1070" s="1"/>
  <c r="AT1023"/>
  <c r="AX1023" s="1"/>
  <c r="AT1069"/>
  <c r="AX1069" s="1"/>
  <c r="AT493"/>
  <c r="AZ493" s="1"/>
  <c r="AT1887"/>
  <c r="AX1887" s="1"/>
  <c r="AT2002"/>
  <c r="AT1280"/>
  <c r="AX1280" s="1"/>
  <c r="AT672"/>
  <c r="AX672" s="1"/>
  <c r="AT416"/>
  <c r="AX416" s="1"/>
  <c r="AT2535"/>
  <c r="AZ2535" s="1"/>
  <c r="AT1995"/>
  <c r="AX1995" s="1"/>
  <c r="AT971"/>
  <c r="AZ971" s="1"/>
  <c r="AT2945"/>
  <c r="AX2945" s="1"/>
  <c r="AT2209"/>
  <c r="AX2209" s="1"/>
  <c r="AT326"/>
  <c r="AX326" s="1"/>
  <c r="AT783"/>
  <c r="AZ783" s="1"/>
  <c r="AT2396"/>
  <c r="AX2396" s="1"/>
  <c r="AT1884"/>
  <c r="AT1372"/>
  <c r="AX1372" s="1"/>
  <c r="AT1116"/>
  <c r="AX1116" s="1"/>
  <c r="AT604"/>
  <c r="AZ604" s="1"/>
  <c r="AT348"/>
  <c r="AX348" s="1"/>
  <c r="AT2360"/>
  <c r="AX2360" s="1"/>
  <c r="AT1976"/>
  <c r="AT248"/>
  <c r="AX248" s="1"/>
  <c r="AT2511"/>
  <c r="AX2511" s="1"/>
  <c r="AT2697"/>
  <c r="AX2697" s="1"/>
  <c r="AT1673"/>
  <c r="AX1673" s="1"/>
  <c r="AT1161"/>
  <c r="AX1161" s="1"/>
  <c r="AT1809"/>
  <c r="AX1809" s="1"/>
  <c r="AT1185"/>
  <c r="AT865"/>
  <c r="AT969"/>
  <c r="AZ969" s="1"/>
  <c r="AT2906"/>
  <c r="AX2906" s="1"/>
  <c r="AT381"/>
  <c r="AT2886"/>
  <c r="AZ2886" s="1"/>
  <c r="AT2578"/>
  <c r="AZ2578" s="1"/>
  <c r="AT208"/>
  <c r="AZ208" s="1"/>
  <c r="AT2315"/>
  <c r="AX2315" s="1"/>
  <c r="AT267"/>
  <c r="AX267" s="1"/>
  <c r="AT2913"/>
  <c r="AX2913" s="1"/>
  <c r="AT2257"/>
  <c r="AX2257" s="1"/>
  <c r="AT1686"/>
  <c r="AT1735"/>
  <c r="AZ1735" s="1"/>
  <c r="AT2649"/>
  <c r="AX2649" s="1"/>
  <c r="AT2137"/>
  <c r="AX2137" s="1"/>
  <c r="AT1625"/>
  <c r="AX1625" s="1"/>
  <c r="AT1113"/>
  <c r="AX1113" s="1"/>
  <c r="AT2259"/>
  <c r="AX2259" s="1"/>
  <c r="AT2262"/>
  <c r="AT985"/>
  <c r="AX985" s="1"/>
  <c r="AT473"/>
  <c r="AX473" s="1"/>
  <c r="AT201"/>
  <c r="AX201" s="1"/>
  <c r="AT581"/>
  <c r="AX581" s="1"/>
  <c r="AT415"/>
  <c r="AX415" s="1"/>
  <c r="AT1290"/>
  <c r="AX1290" s="1"/>
  <c r="AT1455"/>
  <c r="AX1455" s="1"/>
  <c r="AT3002"/>
  <c r="AT2628"/>
  <c r="AX2628" s="1"/>
  <c r="AT1384"/>
  <c r="AX1384" s="1"/>
  <c r="AT584"/>
  <c r="AX584" s="1"/>
  <c r="AT136"/>
  <c r="AT634"/>
  <c r="AX634" s="1"/>
  <c r="AT2901"/>
  <c r="AT1877"/>
  <c r="AX1877" s="1"/>
  <c r="AT917"/>
  <c r="AX917" s="1"/>
  <c r="AT341"/>
  <c r="AX341" s="1"/>
  <c r="AT22"/>
  <c r="AX22" s="1"/>
  <c r="AT2981"/>
  <c r="AX2981" s="1"/>
  <c r="AT2117"/>
  <c r="AT417"/>
  <c r="AX417" s="1"/>
  <c r="AT1903"/>
  <c r="AX1903" s="1"/>
  <c r="AT2543"/>
  <c r="AX2543" s="1"/>
  <c r="AT1230"/>
  <c r="AZ1230" s="1"/>
  <c r="AT2596"/>
  <c r="AX2596" s="1"/>
  <c r="AT177"/>
  <c r="AT708"/>
  <c r="AX708" s="1"/>
  <c r="AT68"/>
  <c r="AX68" s="1"/>
  <c r="AT131"/>
  <c r="AX131" s="1"/>
  <c r="AT46"/>
  <c r="AX46" s="1"/>
  <c r="AT814"/>
  <c r="AX814" s="1"/>
  <c r="AT1879"/>
  <c r="AX1879" s="1"/>
  <c r="AT2967"/>
  <c r="AX2967" s="1"/>
  <c r="AT2722"/>
  <c r="AT2359"/>
  <c r="AX2359" s="1"/>
  <c r="AT227"/>
  <c r="AX227" s="1"/>
  <c r="AT510"/>
  <c r="AX510" s="1"/>
  <c r="AT1282"/>
  <c r="AX1282" s="1"/>
  <c r="AT1143"/>
  <c r="AX1143" s="1"/>
  <c r="AT606"/>
  <c r="AT1474"/>
  <c r="AX1474" s="1"/>
  <c r="AT1055"/>
  <c r="AX1055" s="1"/>
  <c r="AT2691"/>
  <c r="AX2691" s="1"/>
  <c r="AT1635"/>
  <c r="AX1635" s="1"/>
  <c r="AT163"/>
  <c r="AX163" s="1"/>
  <c r="AT31"/>
  <c r="AT970"/>
  <c r="AX970" s="1"/>
  <c r="AT1731"/>
  <c r="AX1731" s="1"/>
  <c r="AT259"/>
  <c r="AX259" s="1"/>
  <c r="AT490"/>
  <c r="AX490" s="1"/>
  <c r="AT1314"/>
  <c r="AX1314" s="1"/>
  <c r="AT1247"/>
  <c r="AX1247" s="1"/>
  <c r="AT2954"/>
  <c r="AX2954" s="1"/>
  <c r="AT2883"/>
  <c r="AT1475"/>
  <c r="AX1475" s="1"/>
  <c r="AT1390"/>
  <c r="AX1390" s="1"/>
  <c r="AT178"/>
  <c r="AX178" s="1"/>
  <c r="AT2126"/>
  <c r="AX2126" s="1"/>
  <c r="AT482"/>
  <c r="AX482" s="1"/>
  <c r="AT1535"/>
  <c r="AT511"/>
  <c r="AX511" s="1"/>
  <c r="AT765"/>
  <c r="AX765" s="1"/>
  <c r="AT621"/>
  <c r="AX621" s="1"/>
  <c r="AT365"/>
  <c r="AX365" s="1"/>
  <c r="AT1891"/>
  <c r="AX1891" s="1"/>
  <c r="AT2653"/>
  <c r="AX2653" s="1"/>
  <c r="AT2141"/>
  <c r="AX2141" s="1"/>
  <c r="AT957"/>
  <c r="AT125"/>
  <c r="AX125" s="1"/>
  <c r="AT2352"/>
  <c r="AX2352" s="1"/>
  <c r="AT1792"/>
  <c r="AX1792" s="1"/>
  <c r="AT1264"/>
  <c r="AX1264" s="1"/>
  <c r="AT1654"/>
  <c r="AX1654" s="1"/>
  <c r="AT1767"/>
  <c r="AT2490"/>
  <c r="AX2490" s="1"/>
  <c r="AT1963"/>
  <c r="AZ1963" s="1"/>
  <c r="AT939"/>
  <c r="AX939" s="1"/>
  <c r="AT2694"/>
  <c r="AX2694" s="1"/>
  <c r="AT70"/>
  <c r="AX70" s="1"/>
  <c r="AT2449"/>
  <c r="AZ2449" s="1"/>
  <c r="AT2512"/>
  <c r="AX2512" s="1"/>
  <c r="AT2016"/>
  <c r="AT1520"/>
  <c r="AX1520" s="1"/>
  <c r="AT1967"/>
  <c r="AX1967" s="1"/>
  <c r="AT2337"/>
  <c r="AX2337" s="1"/>
  <c r="AT1366"/>
  <c r="AX1366" s="1"/>
  <c r="AT2567"/>
  <c r="AZ2567" s="1"/>
  <c r="AT1551"/>
  <c r="AT271"/>
  <c r="AX271" s="1"/>
  <c r="AT2354"/>
  <c r="AX2354" s="1"/>
  <c r="AT2972"/>
  <c r="AX2972" s="1"/>
  <c r="AT2524"/>
  <c r="AX2524" s="1"/>
  <c r="AT2268"/>
  <c r="AX2268" s="1"/>
  <c r="AT2012"/>
  <c r="AZ2012" s="1"/>
  <c r="AT1756"/>
  <c r="AX1756" s="1"/>
  <c r="AT1500"/>
  <c r="AT1244"/>
  <c r="AX1244" s="1"/>
  <c r="AT988"/>
  <c r="AZ988" s="1"/>
  <c r="AT732"/>
  <c r="AX732" s="1"/>
  <c r="AT476"/>
  <c r="AX476" s="1"/>
  <c r="AT346"/>
  <c r="AX346" s="1"/>
  <c r="AT2862"/>
  <c r="AZ2862" s="1"/>
  <c r="AT1583"/>
  <c r="AX1583" s="1"/>
  <c r="AT1511"/>
  <c r="AZ1511" s="1"/>
  <c r="AT1882"/>
  <c r="AX1882" s="1"/>
  <c r="AT946"/>
  <c r="AX946" s="1"/>
  <c r="AT2765"/>
  <c r="AX2765" s="1"/>
  <c r="AT2237"/>
  <c r="AT1741"/>
  <c r="AX1741" s="1"/>
  <c r="AT1117"/>
  <c r="AX1117" s="1"/>
  <c r="AT733"/>
  <c r="AX733" s="1"/>
  <c r="AT1758"/>
  <c r="AT2370"/>
  <c r="AX2370" s="1"/>
  <c r="AT2143"/>
  <c r="AX2143" s="1"/>
  <c r="AT2482"/>
  <c r="AX2482" s="1"/>
  <c r="AT2589"/>
  <c r="AZ2589" s="1"/>
  <c r="AT2077"/>
  <c r="AX2077" s="1"/>
  <c r="AT1421"/>
  <c r="AX1421" s="1"/>
  <c r="AT2928"/>
  <c r="AX2928" s="1"/>
  <c r="AT1728"/>
  <c r="AT1200"/>
  <c r="AX1200" s="1"/>
  <c r="AT1398"/>
  <c r="AX1398" s="1"/>
  <c r="AT751"/>
  <c r="AX751" s="1"/>
  <c r="AT2754"/>
  <c r="AX2754" s="1"/>
  <c r="AT1158"/>
  <c r="AZ1158" s="1"/>
  <c r="AT1914"/>
  <c r="AX1914" s="1"/>
  <c r="AT189"/>
  <c r="AX189" s="1"/>
  <c r="AT2592"/>
  <c r="AT576"/>
  <c r="AX576" s="1"/>
  <c r="AT320"/>
  <c r="AX320" s="1"/>
  <c r="AT2881"/>
  <c r="AZ2881" s="1"/>
  <c r="AT2673"/>
  <c r="AX2673" s="1"/>
  <c r="AT2129"/>
  <c r="AX2129" s="1"/>
  <c r="AT1494"/>
  <c r="AT2695"/>
  <c r="AX2695" s="1"/>
  <c r="AT1671"/>
  <c r="AX1671" s="1"/>
  <c r="AT399"/>
  <c r="AX399" s="1"/>
  <c r="AT2674"/>
  <c r="AX2674" s="1"/>
  <c r="AT2250"/>
  <c r="AX2250" s="1"/>
  <c r="AT2683"/>
  <c r="AZ2683" s="1"/>
  <c r="AT2171"/>
  <c r="AX2171" s="1"/>
  <c r="AT1659"/>
  <c r="AZ1659" s="1"/>
  <c r="AT1147"/>
  <c r="AX1147" s="1"/>
  <c r="AT635"/>
  <c r="AX635" s="1"/>
  <c r="AT2168"/>
  <c r="AX2168" s="1"/>
  <c r="AT1656"/>
  <c r="AX1656" s="1"/>
  <c r="AT1144"/>
  <c r="AX1144" s="1"/>
  <c r="AT568"/>
  <c r="AT56"/>
  <c r="AX56" s="1"/>
  <c r="AT2081"/>
  <c r="AX2081" s="1"/>
  <c r="AT1665"/>
  <c r="AX1665" s="1"/>
  <c r="AT905"/>
  <c r="AX905" s="1"/>
  <c r="AT2806"/>
  <c r="AZ2806" s="1"/>
  <c r="AT582"/>
  <c r="AT2162"/>
  <c r="AX2162" s="1"/>
  <c r="AT861"/>
  <c r="AZ861" s="1"/>
  <c r="AT1782"/>
  <c r="AX1782" s="1"/>
  <c r="AT1197"/>
  <c r="AX1197" s="1"/>
  <c r="AT2976"/>
  <c r="AX2976" s="1"/>
  <c r="AT2448"/>
  <c r="AX2448" s="1"/>
  <c r="AT1888"/>
  <c r="AZ1888" s="1"/>
  <c r="AT1232"/>
  <c r="AZ1232" s="1"/>
  <c r="AT2027"/>
  <c r="AX2027" s="1"/>
  <c r="AT1035"/>
  <c r="AT2865"/>
  <c r="AX2865" s="1"/>
  <c r="AT2193"/>
  <c r="AX2193" s="1"/>
  <c r="AT1872"/>
  <c r="AX1872" s="1"/>
  <c r="AT400"/>
  <c r="AT998"/>
  <c r="AX998" s="1"/>
  <c r="AT879"/>
  <c r="AX879" s="1"/>
  <c r="AT2706"/>
  <c r="AX2706" s="1"/>
  <c r="AT2059"/>
  <c r="AX2059" s="1"/>
  <c r="AT1003"/>
  <c r="AX1003" s="1"/>
  <c r="AT43"/>
  <c r="AZ43" s="1"/>
  <c r="AT134"/>
  <c r="AX134" s="1"/>
  <c r="AT2178"/>
  <c r="AT1681"/>
  <c r="AX1681" s="1"/>
  <c r="AT2843"/>
  <c r="AX2843" s="1"/>
  <c r="AT2331"/>
  <c r="AX2331" s="1"/>
  <c r="AT1819"/>
  <c r="AZ1819" s="1"/>
  <c r="AT1307"/>
  <c r="AX1307" s="1"/>
  <c r="AT795"/>
  <c r="AT283"/>
  <c r="AX283" s="1"/>
  <c r="AT2534"/>
  <c r="AX2534" s="1"/>
  <c r="AT1126"/>
  <c r="AX1126" s="1"/>
  <c r="AT2447"/>
  <c r="AX2447" s="1"/>
  <c r="AT2113"/>
  <c r="AX2113" s="1"/>
  <c r="AT2942"/>
  <c r="AT1918"/>
  <c r="AX1918" s="1"/>
  <c r="AT246"/>
  <c r="AZ246" s="1"/>
  <c r="AT921"/>
  <c r="AX921" s="1"/>
  <c r="AT665"/>
  <c r="AX665" s="1"/>
  <c r="AT409"/>
  <c r="AX409" s="1"/>
  <c r="AT89"/>
  <c r="AX89" s="1"/>
  <c r="AT425"/>
  <c r="AX425" s="1"/>
  <c r="AT105"/>
  <c r="AZ105" s="1"/>
  <c r="AT1727"/>
  <c r="AX1727" s="1"/>
  <c r="AT1970"/>
  <c r="AZ1970" s="1"/>
  <c r="AT478"/>
  <c r="AX478" s="1"/>
  <c r="AT2839"/>
  <c r="AX2839" s="1"/>
  <c r="AT2498"/>
  <c r="AX2498" s="1"/>
  <c r="AT2402"/>
  <c r="AT2999"/>
  <c r="AX2999" s="1"/>
  <c r="AT1975"/>
  <c r="AX1975" s="1"/>
  <c r="AT1303"/>
  <c r="AX1303" s="1"/>
  <c r="AT878"/>
  <c r="AX878" s="1"/>
  <c r="AT339"/>
  <c r="AX339" s="1"/>
  <c r="AT2444"/>
  <c r="AX2444" s="1"/>
  <c r="AT1708"/>
  <c r="AX1708" s="1"/>
  <c r="AT1068"/>
  <c r="AT1890"/>
  <c r="AX1890" s="1"/>
  <c r="AT3004"/>
  <c r="AX3004" s="1"/>
  <c r="AT2812"/>
  <c r="AX2812" s="1"/>
  <c r="AT2556"/>
  <c r="AX2556" s="1"/>
  <c r="AT2300"/>
  <c r="AX2300" s="1"/>
  <c r="AT2044"/>
  <c r="AX2044" s="1"/>
  <c r="AT1788"/>
  <c r="AX1788" s="1"/>
  <c r="AT1532"/>
  <c r="AT1276"/>
  <c r="AX1276" s="1"/>
  <c r="AT1020"/>
  <c r="AX1020" s="1"/>
  <c r="AT764"/>
  <c r="AX764" s="1"/>
  <c r="AT508"/>
  <c r="AX508" s="1"/>
  <c r="AT252"/>
  <c r="AX252" s="1"/>
  <c r="AT823"/>
  <c r="AT282"/>
  <c r="AX282" s="1"/>
  <c r="AT2004"/>
  <c r="AZ2004" s="1"/>
  <c r="AT1748"/>
  <c r="AX1748" s="1"/>
  <c r="AT1492"/>
  <c r="AZ1492" s="1"/>
  <c r="AT1236"/>
  <c r="AX1236" s="1"/>
  <c r="AT980"/>
  <c r="AX980" s="1"/>
  <c r="AT20"/>
  <c r="AX20" s="1"/>
  <c r="AT2712"/>
  <c r="AZ2712" s="1"/>
  <c r="AT2456"/>
  <c r="AX2456" s="1"/>
  <c r="AT2136"/>
  <c r="AX2136" s="1"/>
  <c r="AT1880"/>
  <c r="AX1880" s="1"/>
  <c r="AT1624"/>
  <c r="AX1624" s="1"/>
  <c r="AT1368"/>
  <c r="AX1368" s="1"/>
  <c r="AT1112"/>
  <c r="AT856"/>
  <c r="AX856" s="1"/>
  <c r="AT536"/>
  <c r="AX536" s="1"/>
  <c r="AT24"/>
  <c r="AZ24" s="1"/>
  <c r="AT10"/>
  <c r="AX10" s="1"/>
  <c r="AT1982"/>
  <c r="AX1982" s="1"/>
  <c r="AT950"/>
  <c r="AT2450"/>
  <c r="AZ2450" s="1"/>
  <c r="AT873"/>
  <c r="AX873" s="1"/>
  <c r="AT1702"/>
  <c r="AX1702" s="1"/>
  <c r="AT1751"/>
  <c r="AT2925"/>
  <c r="AX2925" s="1"/>
  <c r="AT2397"/>
  <c r="AT541"/>
  <c r="AX541" s="1"/>
  <c r="AT2654"/>
  <c r="AX2654" s="1"/>
  <c r="AT2647"/>
  <c r="AX2647" s="1"/>
  <c r="AT2258"/>
  <c r="AZ2258" s="1"/>
  <c r="AT1759"/>
  <c r="AX1759" s="1"/>
  <c r="AT2813"/>
  <c r="AT2317"/>
  <c r="AX2317" s="1"/>
  <c r="AT1661"/>
  <c r="AX1661" s="1"/>
  <c r="AT1261"/>
  <c r="AX1261" s="1"/>
  <c r="AT45"/>
  <c r="AX45" s="1"/>
  <c r="AT2496"/>
  <c r="AX2496" s="1"/>
  <c r="AT1952"/>
  <c r="AZ1952" s="1"/>
  <c r="AT1440"/>
  <c r="AX1440" s="1"/>
  <c r="AT2443"/>
  <c r="AX2443" s="1"/>
  <c r="AT1387"/>
  <c r="AX1387" s="1"/>
  <c r="AT363"/>
  <c r="AX363" s="1"/>
  <c r="AT1598"/>
  <c r="AX1598" s="1"/>
  <c r="AT2898"/>
  <c r="AX2898" s="1"/>
  <c r="AT2769"/>
  <c r="AX2769" s="1"/>
  <c r="AT269"/>
  <c r="AZ269" s="1"/>
  <c r="AT2187"/>
  <c r="AX2187" s="1"/>
  <c r="AT1131"/>
  <c r="AX1131" s="1"/>
  <c r="AT171"/>
  <c r="AX171" s="1"/>
  <c r="AT598"/>
  <c r="AX598" s="1"/>
  <c r="AT2418"/>
  <c r="AX2418" s="1"/>
  <c r="AT2753"/>
  <c r="AT1537"/>
  <c r="AX1537" s="1"/>
  <c r="AT2194"/>
  <c r="AX2194" s="1"/>
  <c r="AT2907"/>
  <c r="AX2907" s="1"/>
  <c r="AT2395"/>
  <c r="AX2395" s="1"/>
  <c r="AT1883"/>
  <c r="AX1883" s="1"/>
  <c r="AT1371"/>
  <c r="AT859"/>
  <c r="AX859" s="1"/>
  <c r="AT347"/>
  <c r="AT2662"/>
  <c r="AX2662" s="1"/>
  <c r="AT1630"/>
  <c r="AX1630" s="1"/>
  <c r="AT2831"/>
  <c r="AX2831" s="1"/>
  <c r="AT2046"/>
  <c r="AT886"/>
  <c r="AX886" s="1"/>
  <c r="AT889"/>
  <c r="AX889" s="1"/>
  <c r="AT633"/>
  <c r="AX633" s="1"/>
  <c r="AT377"/>
  <c r="AX377" s="1"/>
  <c r="AT185"/>
  <c r="AX185" s="1"/>
  <c r="AT681"/>
  <c r="AX681" s="1"/>
  <c r="AT393"/>
  <c r="AX393" s="1"/>
  <c r="AT73"/>
  <c r="AT2762"/>
  <c r="AX2762" s="1"/>
  <c r="AT1178"/>
  <c r="AX1178" s="1"/>
  <c r="AT1381"/>
  <c r="AX1381" s="1"/>
  <c r="AT1061"/>
  <c r="AX1061" s="1"/>
  <c r="AT101"/>
  <c r="AX101" s="1"/>
  <c r="AT554"/>
  <c r="AT1647"/>
  <c r="AX1647" s="1"/>
  <c r="AT1266"/>
  <c r="AX1266" s="1"/>
  <c r="AT1934"/>
  <c r="AX1934" s="1"/>
  <c r="AT903"/>
  <c r="AX903" s="1"/>
  <c r="AT1150"/>
  <c r="AX1150" s="1"/>
  <c r="AT183"/>
  <c r="AT2668"/>
  <c r="AX2668" s="1"/>
  <c r="AT1836"/>
  <c r="AX1836" s="1"/>
  <c r="AT684"/>
  <c r="AX684" s="1"/>
  <c r="AT300"/>
  <c r="AX300" s="1"/>
  <c r="AT2692"/>
  <c r="AX2692" s="1"/>
  <c r="AT2052"/>
  <c r="AX2052" s="1"/>
  <c r="AT2952"/>
  <c r="AX2952" s="1"/>
  <c r="AT1928"/>
  <c r="AX1928" s="1"/>
  <c r="AT1480"/>
  <c r="AX1480" s="1"/>
  <c r="AT1000"/>
  <c r="AX1000" s="1"/>
  <c r="AT648"/>
  <c r="AX648" s="1"/>
  <c r="AT2453"/>
  <c r="AT1941"/>
  <c r="AX1941" s="1"/>
  <c r="AT1429"/>
  <c r="AX1429" s="1"/>
  <c r="AT305"/>
  <c r="AX305" s="1"/>
  <c r="AT1284"/>
  <c r="AX1284" s="1"/>
  <c r="AT309"/>
  <c r="AX309" s="1"/>
  <c r="AT2602"/>
  <c r="AT2053"/>
  <c r="AX2053" s="1"/>
  <c r="AT1541"/>
  <c r="AX1541" s="1"/>
  <c r="AT353"/>
  <c r="AX353" s="1"/>
  <c r="AT485"/>
  <c r="AX485" s="1"/>
  <c r="AT2531"/>
  <c r="AX2531" s="1"/>
  <c r="AT195"/>
  <c r="AX195" s="1"/>
  <c r="AT1450"/>
  <c r="AX1450" s="1"/>
  <c r="AT1319"/>
  <c r="AT1138"/>
  <c r="AX1138" s="1"/>
  <c r="AT2798"/>
  <c r="AX2798" s="1"/>
  <c r="AT2863"/>
  <c r="AX2863" s="1"/>
  <c r="AT1087"/>
  <c r="AX1087" s="1"/>
  <c r="AT1427"/>
  <c r="AX1427" s="1"/>
  <c r="AT972"/>
  <c r="AT460"/>
  <c r="AX460" s="1"/>
  <c r="AT44"/>
  <c r="AX44" s="1"/>
  <c r="AT2660"/>
  <c r="AX2660" s="1"/>
  <c r="AT2632"/>
  <c r="AT2216"/>
  <c r="AX2216" s="1"/>
  <c r="AT1640"/>
  <c r="AX1640" s="1"/>
  <c r="AT1128"/>
  <c r="AX1128" s="1"/>
  <c r="AT680"/>
  <c r="AX680" s="1"/>
  <c r="AT321"/>
  <c r="AX321" s="1"/>
  <c r="AT453"/>
  <c r="AX453" s="1"/>
  <c r="AT622"/>
  <c r="AX622" s="1"/>
  <c r="AT1555"/>
  <c r="AT2604"/>
  <c r="AX2604" s="1"/>
  <c r="AT1772"/>
  <c r="AT1004"/>
  <c r="AX1004" s="1"/>
  <c r="AT492"/>
  <c r="AX492" s="1"/>
  <c r="AT2202"/>
  <c r="AX2202" s="1"/>
  <c r="AT2815"/>
  <c r="AT2042"/>
  <c r="AX2042" s="1"/>
  <c r="AT442"/>
  <c r="AX442" s="1"/>
  <c r="AT2773"/>
  <c r="AX2773" s="1"/>
  <c r="AT2261"/>
  <c r="AZ2261" s="1"/>
  <c r="AT1749"/>
  <c r="AX1749" s="1"/>
  <c r="AT1205"/>
  <c r="AT2367"/>
  <c r="AX2367" s="1"/>
  <c r="AT1754"/>
  <c r="AX1754" s="1"/>
  <c r="AT33"/>
  <c r="AX33" s="1"/>
  <c r="AT479"/>
  <c r="AT2051"/>
  <c r="AX2051" s="1"/>
  <c r="AT1559"/>
  <c r="AX1559" s="1"/>
  <c r="AT1034"/>
  <c r="AX1034" s="1"/>
  <c r="AT2350"/>
  <c r="AT1575"/>
  <c r="AX1575" s="1"/>
  <c r="AT1106"/>
  <c r="AZ1106" s="1"/>
  <c r="AT242"/>
  <c r="AX242" s="1"/>
  <c r="AT591"/>
  <c r="AX591" s="1"/>
  <c r="AT2319"/>
  <c r="AX2319" s="1"/>
  <c r="AT2378"/>
  <c r="AT962"/>
  <c r="AX962" s="1"/>
  <c r="AT319"/>
  <c r="AZ319" s="1"/>
  <c r="AT1043"/>
  <c r="AX1043" s="1"/>
  <c r="AT780"/>
  <c r="AZ780" s="1"/>
  <c r="AT164"/>
  <c r="AX164" s="1"/>
  <c r="AT1919"/>
  <c r="AT1402"/>
  <c r="AX1402" s="1"/>
  <c r="AT94"/>
  <c r="AT254"/>
  <c r="AX254" s="1"/>
  <c r="AT1122"/>
  <c r="AT2082"/>
  <c r="AX2082" s="1"/>
  <c r="AT2786"/>
  <c r="AT2263"/>
  <c r="AX2263" s="1"/>
  <c r="AT2114"/>
  <c r="AT2103"/>
  <c r="AX2103" s="1"/>
  <c r="AT323"/>
  <c r="AT723"/>
  <c r="AX723" s="1"/>
  <c r="AT2508"/>
  <c r="AT1900"/>
  <c r="AX1900" s="1"/>
  <c r="AT30"/>
  <c r="AT638"/>
  <c r="AX638" s="1"/>
  <c r="AT531"/>
  <c r="AT2892"/>
  <c r="AX2892" s="1"/>
  <c r="AT2060"/>
  <c r="AT746"/>
  <c r="AX746" s="1"/>
  <c r="AT1834"/>
  <c r="AT530"/>
  <c r="AX530" s="1"/>
  <c r="AT2254"/>
  <c r="AT135"/>
  <c r="AX135" s="1"/>
  <c r="AT2639"/>
  <c r="AT967"/>
  <c r="AX967" s="1"/>
  <c r="AT674"/>
  <c r="AT34"/>
  <c r="AX34" s="1"/>
  <c r="AT895"/>
  <c r="AZ895" s="1"/>
  <c r="AT1994"/>
  <c r="AX1994" s="1"/>
  <c r="AT2207"/>
  <c r="AT2562"/>
  <c r="AX2562" s="1"/>
  <c r="AT1613"/>
  <c r="AT2135"/>
  <c r="AX2135" s="1"/>
  <c r="AT1910"/>
  <c r="AT1631"/>
  <c r="AX1631" s="1"/>
  <c r="AT1874"/>
  <c r="AT1821"/>
  <c r="AX1821" s="1"/>
  <c r="AT2000"/>
  <c r="AT2699"/>
  <c r="AX2699" s="1"/>
  <c r="AT1611"/>
  <c r="AZ1611" s="1"/>
  <c r="AT555"/>
  <c r="AX555" s="1"/>
  <c r="AT1990"/>
  <c r="AT2031"/>
  <c r="AX2031" s="1"/>
  <c r="AT301"/>
  <c r="AZ301" s="1"/>
  <c r="AT2944"/>
  <c r="AX2944" s="1"/>
  <c r="AT2432"/>
  <c r="AT1968"/>
  <c r="AX1968" s="1"/>
  <c r="AT1456"/>
  <c r="AT992"/>
  <c r="AX992" s="1"/>
  <c r="AT2369"/>
  <c r="AT1889"/>
  <c r="AX1889" s="1"/>
  <c r="AT1238"/>
  <c r="AZ1238" s="1"/>
  <c r="AT2439"/>
  <c r="AX2439" s="1"/>
  <c r="AT1423"/>
  <c r="AT2555"/>
  <c r="AX2555" s="1"/>
  <c r="AT2043"/>
  <c r="AT1531"/>
  <c r="AX1531" s="1"/>
  <c r="AT1019"/>
  <c r="AZ1019" s="1"/>
  <c r="AT1079"/>
  <c r="AX1079" s="1"/>
  <c r="AT1826"/>
  <c r="AT2743"/>
  <c r="AX2743" s="1"/>
  <c r="AT1719"/>
  <c r="AT862"/>
  <c r="AX862" s="1"/>
  <c r="AT296"/>
  <c r="AT86"/>
  <c r="AX86" s="1"/>
  <c r="AT2522"/>
  <c r="AZ2522" s="1"/>
  <c r="AT954"/>
  <c r="AX954" s="1"/>
  <c r="AT2805"/>
  <c r="AT2293"/>
  <c r="AX2293" s="1"/>
  <c r="AT1909"/>
  <c r="AZ1909" s="1"/>
  <c r="AT1397"/>
  <c r="AX1397" s="1"/>
  <c r="AT337"/>
  <c r="AZ337" s="1"/>
  <c r="AT113"/>
  <c r="AX113" s="1"/>
  <c r="AT388"/>
  <c r="AT382"/>
  <c r="AX382" s="1"/>
  <c r="AT659"/>
  <c r="AT2956"/>
  <c r="AX2956" s="1"/>
  <c r="AT1784"/>
  <c r="AT1272"/>
  <c r="AZ1272" s="1"/>
  <c r="AT760"/>
  <c r="AT120"/>
  <c r="AZ120" s="1"/>
  <c r="AT2895"/>
  <c r="AT2938"/>
  <c r="AX2938" s="1"/>
  <c r="AT1986"/>
  <c r="AT2761"/>
  <c r="AX2761" s="1"/>
  <c r="AT2505"/>
  <c r="AT2249"/>
  <c r="AX2249" s="1"/>
  <c r="AT1993"/>
  <c r="AT1737"/>
  <c r="AX1737" s="1"/>
  <c r="AT1481"/>
  <c r="AT1225"/>
  <c r="AZ1225" s="1"/>
  <c r="AT1953"/>
  <c r="AT1249"/>
  <c r="AX1249" s="1"/>
  <c r="AT737"/>
  <c r="AT2234"/>
  <c r="AZ2234" s="1"/>
  <c r="AT2718"/>
  <c r="AZ2718" s="1"/>
  <c r="AT1046"/>
  <c r="AX1046" s="1"/>
  <c r="AT2733"/>
  <c r="AT2205"/>
  <c r="AX2205" s="1"/>
  <c r="AT1709"/>
  <c r="AT2422"/>
  <c r="AX2422" s="1"/>
  <c r="AT2655"/>
  <c r="AT2989"/>
  <c r="AX2989" s="1"/>
  <c r="AT2509"/>
  <c r="AT1981"/>
  <c r="AX1981" s="1"/>
  <c r="AT2688"/>
  <c r="AT2176"/>
  <c r="AX2176" s="1"/>
  <c r="AT1632"/>
  <c r="AT230"/>
  <c r="AX230" s="1"/>
  <c r="AT943"/>
  <c r="AT2603"/>
  <c r="AX2603" s="1"/>
  <c r="AT1547"/>
  <c r="AT491"/>
  <c r="AX491" s="1"/>
  <c r="AT1862"/>
  <c r="AT221"/>
  <c r="AX221" s="1"/>
  <c r="AT2752"/>
  <c r="AT2224"/>
  <c r="AX2224" s="1"/>
  <c r="AT1248"/>
  <c r="AZ1248" s="1"/>
  <c r="AT864"/>
  <c r="AX864" s="1"/>
  <c r="AT592"/>
  <c r="AT336"/>
  <c r="AZ336" s="1"/>
  <c r="AT2215"/>
  <c r="AT2507"/>
  <c r="AX2507" s="1"/>
  <c r="AT1515"/>
  <c r="AT523"/>
  <c r="AX523" s="1"/>
  <c r="AT2054"/>
  <c r="AT1905"/>
  <c r="AX1905" s="1"/>
  <c r="AT262"/>
  <c r="AT1991"/>
  <c r="AX1991" s="1"/>
  <c r="AT847"/>
  <c r="AT2626"/>
  <c r="AX2626" s="1"/>
  <c r="AT2969"/>
  <c r="AT2713"/>
  <c r="AX2713" s="1"/>
  <c r="AT2457"/>
  <c r="AT2201"/>
  <c r="AX2201" s="1"/>
  <c r="AT1945"/>
  <c r="AT1689"/>
  <c r="AX1689" s="1"/>
  <c r="AT1433"/>
  <c r="AT1177"/>
  <c r="AX1177" s="1"/>
  <c r="AT1457"/>
  <c r="AZ1457" s="1"/>
  <c r="AT1201"/>
  <c r="AX1201" s="1"/>
  <c r="AT945"/>
  <c r="AT2430"/>
  <c r="AX2430" s="1"/>
  <c r="AT1414"/>
  <c r="AT2826"/>
  <c r="AX2826" s="1"/>
  <c r="AT2290"/>
  <c r="AT2899"/>
  <c r="AX2899" s="1"/>
  <c r="AT2387"/>
  <c r="AT1875"/>
  <c r="AX1875" s="1"/>
  <c r="AT2518"/>
  <c r="AT742"/>
  <c r="AX742" s="1"/>
  <c r="AT217"/>
  <c r="AT25"/>
  <c r="AX25" s="1"/>
  <c r="AT2751"/>
  <c r="AT577"/>
  <c r="AX577" s="1"/>
  <c r="AT709"/>
  <c r="AT1699"/>
  <c r="AX1699" s="1"/>
  <c r="AT1827"/>
  <c r="AT2158"/>
  <c r="AX2158" s="1"/>
  <c r="AT334"/>
  <c r="AZ334" s="1"/>
  <c r="AT562"/>
  <c r="AX562" s="1"/>
  <c r="AT514"/>
  <c r="AT959"/>
  <c r="AX959" s="1"/>
  <c r="AT1742"/>
  <c r="AT2028"/>
  <c r="AX2028" s="1"/>
  <c r="AT1388"/>
  <c r="AT748"/>
  <c r="AX748" s="1"/>
  <c r="AT12"/>
  <c r="AT2600"/>
  <c r="AX2600" s="1"/>
  <c r="AT1992"/>
  <c r="AZ1992" s="1"/>
  <c r="AT1544"/>
  <c r="AX1544" s="1"/>
  <c r="AT1032"/>
  <c r="AT712"/>
  <c r="AZ712" s="1"/>
  <c r="AT232"/>
  <c r="AT2517"/>
  <c r="AX2517" s="1"/>
  <c r="AT2005"/>
  <c r="AT1493"/>
  <c r="AX1493" s="1"/>
  <c r="AT369"/>
  <c r="AT1348"/>
  <c r="AX1348" s="1"/>
  <c r="AT474"/>
  <c r="AT2725"/>
  <c r="AZ2725" s="1"/>
  <c r="AT2213"/>
  <c r="AT1733"/>
  <c r="AX1733" s="1"/>
  <c r="AT1221"/>
  <c r="AT545"/>
  <c r="AX545" s="1"/>
  <c r="AT677"/>
  <c r="AT590"/>
  <c r="AX590" s="1"/>
  <c r="AT2979"/>
  <c r="AT355"/>
  <c r="AX355" s="1"/>
  <c r="AT1102"/>
  <c r="AT2724"/>
  <c r="AX2724" s="1"/>
  <c r="AT2280"/>
  <c r="AZ2280" s="1"/>
  <c r="AT1704"/>
  <c r="AX1704" s="1"/>
  <c r="AT1845"/>
  <c r="AT1333"/>
  <c r="AX1333" s="1"/>
  <c r="AT273"/>
  <c r="AT67"/>
  <c r="AX67" s="1"/>
  <c r="AT302"/>
  <c r="AT2327"/>
  <c r="AX2327" s="1"/>
  <c r="AT2594"/>
  <c r="AZ2594" s="1"/>
  <c r="AT1634"/>
  <c r="AX1634" s="1"/>
  <c r="AT1538"/>
  <c r="AT2284"/>
  <c r="AX2284" s="1"/>
  <c r="AT526"/>
  <c r="AT2606"/>
  <c r="AX2606" s="1"/>
  <c r="AT1170"/>
  <c r="AT1058"/>
  <c r="AX1058" s="1"/>
  <c r="AT1407"/>
  <c r="AZ1407" s="1"/>
  <c r="AT1459"/>
  <c r="AX1459" s="1"/>
  <c r="AT1550"/>
  <c r="AT2365"/>
  <c r="AX2365" s="1"/>
  <c r="AT525"/>
  <c r="AT2221"/>
  <c r="AX2221" s="1"/>
  <c r="AT1549"/>
  <c r="AT1021"/>
  <c r="AX1021" s="1"/>
  <c r="AT2416"/>
  <c r="AT1328"/>
  <c r="AX1328" s="1"/>
  <c r="AT2817"/>
  <c r="AT1712"/>
  <c r="AX1712" s="1"/>
  <c r="AT784"/>
  <c r="AZ784" s="1"/>
  <c r="AT2810"/>
  <c r="AX2810" s="1"/>
  <c r="AT470"/>
  <c r="AT2951"/>
  <c r="AX2951" s="1"/>
  <c r="AT1927"/>
  <c r="AT655"/>
  <c r="AZ655" s="1"/>
  <c r="AT2299"/>
  <c r="AT1787"/>
  <c r="AX1787" s="1"/>
  <c r="AT763"/>
  <c r="AT1591"/>
  <c r="AX1591" s="1"/>
  <c r="AT2199"/>
  <c r="AT2620"/>
  <c r="AX2620" s="1"/>
  <c r="AT1340"/>
  <c r="AZ1340" s="1"/>
  <c r="AT572"/>
  <c r="AX572" s="1"/>
  <c r="AT2260"/>
  <c r="AZ2260" s="1"/>
  <c r="AT596"/>
  <c r="AX596" s="1"/>
  <c r="AT2200"/>
  <c r="AT1944"/>
  <c r="AX1944" s="1"/>
  <c r="AT1432"/>
  <c r="AT1176"/>
  <c r="AX1176" s="1"/>
  <c r="AT920"/>
  <c r="AT694"/>
  <c r="AX694" s="1"/>
  <c r="AT2255"/>
  <c r="AT2145"/>
  <c r="AX2145" s="1"/>
  <c r="AT1942"/>
  <c r="AT2166"/>
  <c r="AX2166" s="1"/>
  <c r="AT1885"/>
  <c r="AT1405"/>
  <c r="AX1405" s="1"/>
  <c r="AT54"/>
  <c r="AZ54" s="1"/>
  <c r="AT1008"/>
  <c r="AX1008" s="1"/>
  <c r="AT2763"/>
  <c r="AT1675"/>
  <c r="AX1675" s="1"/>
  <c r="AT619"/>
  <c r="AT2118"/>
  <c r="AX2118" s="1"/>
  <c r="AT2272"/>
  <c r="AZ2272" s="1"/>
  <c r="AT688"/>
  <c r="AX688" s="1"/>
  <c r="AT432"/>
  <c r="AT2411"/>
  <c r="AX2411" s="1"/>
  <c r="AT1419"/>
  <c r="AT395"/>
  <c r="AX395" s="1"/>
  <c r="AT2497"/>
  <c r="AT1558"/>
  <c r="AX1558" s="1"/>
  <c r="AT2631"/>
  <c r="AZ2631" s="1"/>
  <c r="AT1615"/>
  <c r="AX1615" s="1"/>
  <c r="AT335"/>
  <c r="AT2937"/>
  <c r="AX2937" s="1"/>
  <c r="AT1913"/>
  <c r="AT1401"/>
  <c r="AX1401" s="1"/>
  <c r="AT705"/>
  <c r="AT2021"/>
  <c r="AX2021" s="1"/>
  <c r="AT385"/>
  <c r="AT87"/>
  <c r="AX87" s="1"/>
  <c r="AT2659"/>
  <c r="AT1608"/>
  <c r="AX1608" s="1"/>
  <c r="AT693"/>
  <c r="AT2661"/>
  <c r="AX2661" s="1"/>
  <c r="AT1157"/>
  <c r="AT398"/>
  <c r="AX398" s="1"/>
  <c r="AT2318"/>
  <c r="AT750"/>
  <c r="AX750" s="1"/>
  <c r="AT588"/>
  <c r="AT2362"/>
  <c r="AX2362" s="1"/>
  <c r="AT2344"/>
  <c r="AT1060"/>
  <c r="AZ1060" s="1"/>
  <c r="AT1356"/>
  <c r="AT170"/>
  <c r="AX170" s="1"/>
  <c r="AT306"/>
  <c r="AT1870"/>
  <c r="AX1870" s="1"/>
  <c r="AT1351"/>
  <c r="AT1279"/>
  <c r="AX1279" s="1"/>
  <c r="AT371"/>
  <c r="AZ371" s="1"/>
  <c r="AT1565"/>
  <c r="AZ1565" s="1"/>
  <c r="AT1610"/>
  <c r="AT2704"/>
  <c r="AX2704" s="1"/>
  <c r="AT1664"/>
  <c r="AT495"/>
  <c r="AX495" s="1"/>
  <c r="AT1707"/>
  <c r="AT1408"/>
  <c r="AX1408" s="1"/>
  <c r="AT480"/>
  <c r="AT2625"/>
  <c r="AX2625" s="1"/>
  <c r="AT187"/>
  <c r="AT1692"/>
  <c r="AZ1692" s="1"/>
  <c r="AT1972"/>
  <c r="AT500"/>
  <c r="AX500" s="1"/>
  <c r="AT696"/>
  <c r="AT2313"/>
  <c r="AX2313" s="1"/>
  <c r="AT1801"/>
  <c r="AT2519"/>
  <c r="AX2519" s="1"/>
  <c r="AT2882"/>
  <c r="AT2231"/>
  <c r="AX2231" s="1"/>
  <c r="AT1196"/>
  <c r="AT2982"/>
  <c r="AX2982" s="1"/>
  <c r="AT1084"/>
  <c r="AT60"/>
  <c r="AX60" s="1"/>
  <c r="AT1434"/>
  <c r="AT2772"/>
  <c r="AX2772" s="1"/>
  <c r="AT1300"/>
  <c r="AT340"/>
  <c r="AX340" s="1"/>
  <c r="AT2776"/>
  <c r="AT57"/>
  <c r="AX57" s="1"/>
  <c r="AT297"/>
  <c r="AT1690"/>
  <c r="AX1690" s="1"/>
  <c r="AT1509"/>
  <c r="AZ1509" s="1"/>
  <c r="AT229"/>
  <c r="AX229" s="1"/>
  <c r="AT1162"/>
  <c r="AZ1162" s="1"/>
  <c r="AT611"/>
  <c r="AX611" s="1"/>
  <c r="AT270"/>
  <c r="AT1470"/>
  <c r="AX1470" s="1"/>
  <c r="AT2446"/>
  <c r="AZ2446" s="1"/>
  <c r="AT247"/>
  <c r="AX247" s="1"/>
  <c r="AT2024"/>
  <c r="AT1096"/>
  <c r="AX1096" s="1"/>
  <c r="AT2303"/>
  <c r="AZ2303" s="1"/>
  <c r="AT2965"/>
  <c r="AX2965" s="1"/>
  <c r="AT53"/>
  <c r="AZ53" s="1"/>
  <c r="AT2314"/>
  <c r="AX2314" s="1"/>
  <c r="AT1288"/>
  <c r="AT2421"/>
  <c r="AX2421" s="1"/>
  <c r="AT772"/>
  <c r="AZ772" s="1"/>
  <c r="AT981"/>
  <c r="AX981" s="1"/>
  <c r="AT874"/>
  <c r="AT2799"/>
  <c r="AX2799" s="1"/>
  <c r="AT994"/>
  <c r="AT1422"/>
  <c r="AX1422" s="1"/>
  <c r="AT2399"/>
  <c r="AT2061"/>
  <c r="AX2061" s="1"/>
  <c r="AT2541"/>
  <c r="AT285"/>
  <c r="AX285" s="1"/>
  <c r="AT2795"/>
  <c r="AT1746"/>
  <c r="AX1746" s="1"/>
  <c r="AT2368"/>
  <c r="AT2251"/>
  <c r="AZ2251" s="1"/>
  <c r="AT2545"/>
  <c r="AZ2545" s="1"/>
  <c r="AT1094"/>
  <c r="AZ1094" s="1"/>
  <c r="AT32"/>
  <c r="AX32" s="1"/>
  <c r="AT2623"/>
  <c r="AX2623" s="1"/>
  <c r="AT2148"/>
  <c r="AZ2148" s="1"/>
  <c r="AT158"/>
  <c r="AX158" s="1"/>
  <c r="AT1453"/>
  <c r="AZ1453" s="1"/>
  <c r="AT1616"/>
  <c r="AZ1616" s="1"/>
  <c r="AT272"/>
  <c r="AT1938"/>
  <c r="AX1938" s="1"/>
  <c r="AT1618"/>
  <c r="AZ1618" s="1"/>
  <c r="AT2321"/>
  <c r="AX2321" s="1"/>
  <c r="AT2298"/>
  <c r="AT2587"/>
  <c r="AX2587" s="1"/>
  <c r="AT2075"/>
  <c r="AT1563"/>
  <c r="AZ1563" s="1"/>
  <c r="AT1051"/>
  <c r="AT539"/>
  <c r="AZ539" s="1"/>
  <c r="AT27"/>
  <c r="AT2022"/>
  <c r="AX2022" s="1"/>
  <c r="AT374"/>
  <c r="AT1679"/>
  <c r="AX1679" s="1"/>
  <c r="AT1930"/>
  <c r="AT1962"/>
  <c r="AX1962" s="1"/>
  <c r="AT1049"/>
  <c r="AT793"/>
  <c r="AZ793" s="1"/>
  <c r="AT537"/>
  <c r="AT281"/>
  <c r="AX281" s="1"/>
  <c r="AT553"/>
  <c r="AT265"/>
  <c r="AX265" s="1"/>
  <c r="AT538"/>
  <c r="AT2885"/>
  <c r="AX2885" s="1"/>
  <c r="AT2373"/>
  <c r="AZ2373" s="1"/>
  <c r="AT1829"/>
  <c r="AX1829" s="1"/>
  <c r="AT1317"/>
  <c r="AT193"/>
  <c r="AX193" s="1"/>
  <c r="AT837"/>
  <c r="AT103"/>
  <c r="AX103" s="1"/>
  <c r="AT871"/>
  <c r="AT978"/>
  <c r="AZ978" s="1"/>
  <c r="AT114"/>
  <c r="AT207"/>
  <c r="AX207" s="1"/>
  <c r="AT647"/>
  <c r="AT770"/>
  <c r="AX770" s="1"/>
  <c r="AT2756"/>
  <c r="AT2244"/>
  <c r="AX2244" s="1"/>
  <c r="AT1860"/>
  <c r="AT1252"/>
  <c r="AX1252" s="1"/>
  <c r="AT673"/>
  <c r="AT2047"/>
  <c r="AX2047" s="1"/>
  <c r="AT1466"/>
  <c r="AT100"/>
  <c r="AX100" s="1"/>
  <c r="AT661"/>
  <c r="AT405"/>
  <c r="AX405" s="1"/>
  <c r="AT85"/>
  <c r="AT794"/>
  <c r="AZ794" s="1"/>
  <c r="AT289"/>
  <c r="AT933"/>
  <c r="AX933" s="1"/>
  <c r="AT325"/>
  <c r="AT1311"/>
  <c r="AZ1311" s="1"/>
  <c r="AT2746"/>
  <c r="AT2819"/>
  <c r="AX2819" s="1"/>
  <c r="AT451"/>
  <c r="AZ451" s="1"/>
  <c r="AT1038"/>
  <c r="AX1038" s="1"/>
  <c r="AT2062"/>
  <c r="AT2410"/>
  <c r="AZ2410" s="1"/>
  <c r="AT1343"/>
  <c r="AT1491"/>
  <c r="AZ1491" s="1"/>
  <c r="AT1036"/>
  <c r="AT108"/>
  <c r="AX108" s="1"/>
  <c r="AT2842"/>
  <c r="AT506"/>
  <c r="AZ506" s="1"/>
  <c r="AT2869"/>
  <c r="AT2229"/>
  <c r="AX2229" s="1"/>
  <c r="AT1378"/>
  <c r="AT707"/>
  <c r="AX707" s="1"/>
  <c r="AT798"/>
  <c r="AT2988"/>
  <c r="AX2988" s="1"/>
  <c r="AT2634"/>
  <c r="AT1987"/>
  <c r="AX1987" s="1"/>
  <c r="AT471"/>
  <c r="AT1118"/>
  <c r="AX1118" s="1"/>
  <c r="AT223"/>
  <c r="AT803"/>
  <c r="AZ803" s="1"/>
  <c r="AT434"/>
  <c r="AT2415"/>
  <c r="AZ2415" s="1"/>
  <c r="AT455"/>
  <c r="AT418"/>
  <c r="AX418" s="1"/>
  <c r="AT1869"/>
  <c r="AT1245"/>
  <c r="AZ1245" s="1"/>
  <c r="AT2550"/>
  <c r="AT2161"/>
  <c r="AX2161" s="1"/>
  <c r="AT1856"/>
  <c r="AT406"/>
  <c r="AZ406" s="1"/>
  <c r="AT384"/>
  <c r="AT107"/>
  <c r="AX107" s="1"/>
  <c r="AT2513"/>
  <c r="AT1633"/>
  <c r="AX1633" s="1"/>
  <c r="AT2994"/>
  <c r="AT2978"/>
  <c r="AX2978" s="1"/>
  <c r="AT595"/>
  <c r="AT1958"/>
  <c r="AZ1958" s="1"/>
  <c r="AT2364"/>
  <c r="AT1044"/>
  <c r="AX1044" s="1"/>
  <c r="AT1688"/>
  <c r="AZ1688" s="1"/>
  <c r="AT600"/>
  <c r="AX600" s="1"/>
  <c r="AT344"/>
  <c r="AZ344" s="1"/>
  <c r="AT2921"/>
  <c r="AZ2921" s="1"/>
  <c r="AT2665"/>
  <c r="AT2153"/>
  <c r="AX2153" s="1"/>
  <c r="AT1641"/>
  <c r="AT1385"/>
  <c r="AX1385" s="1"/>
  <c r="AT1729"/>
  <c r="AT1409"/>
  <c r="AX1409" s="1"/>
  <c r="AT897"/>
  <c r="AT2611"/>
  <c r="AX2611" s="1"/>
  <c r="AT2099"/>
  <c r="AT2078"/>
  <c r="AX2078" s="1"/>
  <c r="AT2583"/>
  <c r="AT2669"/>
  <c r="AZ2669" s="1"/>
  <c r="AT349"/>
  <c r="AT342"/>
  <c r="AX342" s="1"/>
  <c r="AT2102"/>
  <c r="AT2941"/>
  <c r="AX2941" s="1"/>
  <c r="AT896"/>
  <c r="AT304"/>
  <c r="AZ304" s="1"/>
  <c r="AT2471"/>
  <c r="AT1798"/>
  <c r="AX1798" s="1"/>
  <c r="AT2514"/>
  <c r="AT2523"/>
  <c r="AX2523" s="1"/>
  <c r="AT2011"/>
  <c r="AZ2011" s="1"/>
  <c r="AT1499"/>
  <c r="AX1499" s="1"/>
  <c r="AT475"/>
  <c r="AT2918"/>
  <c r="AX2918" s="1"/>
  <c r="AT1894"/>
  <c r="AT102"/>
  <c r="AX102" s="1"/>
  <c r="AT2169"/>
  <c r="AT1593"/>
  <c r="AZ1593" s="1"/>
  <c r="AT913"/>
  <c r="AT1286"/>
  <c r="AX1286" s="1"/>
  <c r="AT2714"/>
  <c r="AT2134"/>
  <c r="AX2134" s="1"/>
  <c r="AT697"/>
  <c r="AT517"/>
  <c r="AX517" s="1"/>
  <c r="AT714"/>
  <c r="AT1415"/>
  <c r="AX1415" s="1"/>
  <c r="AT194"/>
  <c r="AT2796"/>
  <c r="AX2796" s="1"/>
  <c r="AT1316"/>
  <c r="AT264"/>
  <c r="AX264" s="1"/>
  <c r="AT1594"/>
  <c r="AT433"/>
  <c r="AX433" s="1"/>
  <c r="AT228"/>
  <c r="AT154"/>
  <c r="AX154" s="1"/>
  <c r="AT613"/>
  <c r="AZ613" s="1"/>
  <c r="AT95"/>
  <c r="AX95" s="1"/>
  <c r="AT204"/>
  <c r="AT2276"/>
  <c r="AX2276" s="1"/>
  <c r="AT465"/>
  <c r="AT2252"/>
  <c r="AX2252" s="1"/>
  <c r="AT974"/>
  <c r="AT926"/>
  <c r="AZ926" s="1"/>
  <c r="AT650"/>
  <c r="AT2595"/>
  <c r="AX2595" s="1"/>
  <c r="AT1298"/>
  <c r="AZ1298" s="1"/>
  <c r="AT327"/>
  <c r="AZ327" s="1"/>
  <c r="AT2173"/>
  <c r="AT2230"/>
  <c r="AZ2230" s="1"/>
  <c r="AT701"/>
  <c r="AT2208"/>
  <c r="AX2208" s="1"/>
  <c r="AT2992"/>
  <c r="AT1904"/>
  <c r="AX1904" s="1"/>
  <c r="AT960"/>
  <c r="AT160"/>
  <c r="AX160" s="1"/>
  <c r="AT559"/>
  <c r="AT2950"/>
  <c r="AZ2950" s="1"/>
  <c r="AT1167"/>
  <c r="AT2342"/>
  <c r="AX2342" s="1"/>
  <c r="AT1948"/>
  <c r="AT695"/>
  <c r="AX695" s="1"/>
  <c r="AT1716"/>
  <c r="AT948"/>
  <c r="AX948" s="1"/>
  <c r="AT180"/>
  <c r="AT1336"/>
  <c r="AZ1336" s="1"/>
  <c r="AT504"/>
  <c r="AT2569"/>
  <c r="AX2569" s="1"/>
  <c r="AT2931"/>
  <c r="AT2582"/>
  <c r="AX2582" s="1"/>
  <c r="AT2434"/>
  <c r="AT483"/>
  <c r="AX483" s="1"/>
  <c r="AT1154"/>
  <c r="AT2572"/>
  <c r="AX2572" s="1"/>
  <c r="AT507"/>
  <c r="AT1596"/>
  <c r="AX1596" s="1"/>
  <c r="AT828"/>
  <c r="AT316"/>
  <c r="AX316" s="1"/>
  <c r="AT1556"/>
  <c r="AT2968"/>
  <c r="AX2968" s="1"/>
  <c r="AT2302"/>
  <c r="AT249"/>
  <c r="AX249" s="1"/>
  <c r="AT2821"/>
  <c r="AT1454"/>
  <c r="AX1454" s="1"/>
  <c r="AT1546"/>
  <c r="AT2858"/>
  <c r="AX2858" s="1"/>
  <c r="AT812"/>
  <c r="AT2820"/>
  <c r="AX2820" s="1"/>
  <c r="AT1924"/>
  <c r="AT1858"/>
  <c r="AZ1858" s="1"/>
  <c r="AT2581"/>
  <c r="AT757"/>
  <c r="AX757" s="1"/>
  <c r="AT437"/>
  <c r="AT137"/>
  <c r="AX137" s="1"/>
  <c r="AT1669"/>
  <c r="AT741"/>
  <c r="AX741" s="1"/>
  <c r="AT133"/>
  <c r="AT2186"/>
  <c r="AX2186" s="1"/>
  <c r="AT1892"/>
  <c r="AT1800"/>
  <c r="AX1800" s="1"/>
  <c r="AT1525"/>
  <c r="AT516"/>
  <c r="AX516" s="1"/>
  <c r="AT1090"/>
  <c r="AT990"/>
  <c r="AX990" s="1"/>
  <c r="AT1868"/>
  <c r="AT718"/>
  <c r="AX718" s="1"/>
  <c r="AT291"/>
  <c r="AT1514"/>
  <c r="AX1514" s="1"/>
  <c r="AT1838"/>
  <c r="AT2890"/>
  <c r="AX2890" s="1"/>
  <c r="AT1395"/>
  <c r="AT2701"/>
  <c r="AX2701" s="1"/>
  <c r="AT557"/>
  <c r="AT2962"/>
  <c r="AX2962" s="1"/>
  <c r="AT2013"/>
  <c r="AT13"/>
  <c r="AX13" s="1"/>
  <c r="AT2351"/>
  <c r="AT2880"/>
  <c r="AX2880" s="1"/>
  <c r="AT1227"/>
  <c r="AT2311"/>
  <c r="AX2311" s="1"/>
  <c r="AT2570"/>
  <c r="AT2235"/>
  <c r="AX2235" s="1"/>
  <c r="AT2716"/>
  <c r="AT668"/>
  <c r="AX668" s="1"/>
  <c r="AT284"/>
  <c r="AZ284" s="1"/>
  <c r="AT1460"/>
  <c r="AZ1460" s="1"/>
  <c r="AT2680"/>
  <c r="AT184"/>
  <c r="AX184" s="1"/>
  <c r="AT1545"/>
  <c r="AT1097"/>
  <c r="AX1097" s="1"/>
  <c r="AT124"/>
  <c r="AT2072"/>
  <c r="AX2072" s="1"/>
  <c r="AT1816"/>
  <c r="AZ1816" s="1"/>
  <c r="AT1560"/>
  <c r="AX1560" s="1"/>
  <c r="AT1304"/>
  <c r="AT1048"/>
  <c r="AX1048" s="1"/>
  <c r="AT792"/>
  <c r="AT88"/>
  <c r="AX88" s="1"/>
  <c r="AT38"/>
  <c r="AT79"/>
  <c r="AX79" s="1"/>
  <c r="AT2017"/>
  <c r="AT1553"/>
  <c r="AX1553" s="1"/>
  <c r="AT1281"/>
  <c r="AT1025"/>
  <c r="AX1025" s="1"/>
  <c r="AT769"/>
  <c r="AT2130"/>
  <c r="AX2130" s="1"/>
  <c r="AT1065"/>
  <c r="AZ1065" s="1"/>
  <c r="AT809"/>
  <c r="AX809" s="1"/>
  <c r="AT1773"/>
  <c r="AT1149"/>
  <c r="AX1149" s="1"/>
  <c r="AT813"/>
  <c r="AT477"/>
  <c r="AX477" s="1"/>
  <c r="AT1950"/>
  <c r="AT2685"/>
  <c r="AX2685" s="1"/>
  <c r="AT989"/>
  <c r="AT2896"/>
  <c r="AX2896" s="1"/>
  <c r="AT2384"/>
  <c r="AT1824"/>
  <c r="AX1824" s="1"/>
  <c r="AT1168"/>
  <c r="AZ1168" s="1"/>
  <c r="AT2155"/>
  <c r="AX2155" s="1"/>
  <c r="AT1163"/>
  <c r="AT75"/>
  <c r="AX75" s="1"/>
  <c r="AT534"/>
  <c r="AZ534" s="1"/>
  <c r="AT2577"/>
  <c r="AZ2577" s="1"/>
  <c r="AT1936"/>
  <c r="AT1424"/>
  <c r="AX1424" s="1"/>
  <c r="AT1072"/>
  <c r="AT768"/>
  <c r="AX768" s="1"/>
  <c r="AT560"/>
  <c r="AT1462"/>
  <c r="AX1462" s="1"/>
  <c r="AT1263"/>
  <c r="AZ1263" s="1"/>
  <c r="AT2546"/>
  <c r="AX2546" s="1"/>
  <c r="AT2891"/>
  <c r="AZ2891" s="1"/>
  <c r="AT1931"/>
  <c r="AX1931" s="1"/>
  <c r="AT907"/>
  <c r="AT2822"/>
  <c r="AX2822" s="1"/>
  <c r="AT1714"/>
  <c r="AT2657"/>
  <c r="AX2657" s="1"/>
  <c r="AT902"/>
  <c r="AZ902" s="1"/>
  <c r="AT2119"/>
  <c r="AX2119" s="1"/>
  <c r="AT975"/>
  <c r="AT2041"/>
  <c r="AX2041" s="1"/>
  <c r="AT1785"/>
  <c r="AT1529"/>
  <c r="AX1529" s="1"/>
  <c r="AT1273"/>
  <c r="AZ1273" s="1"/>
  <c r="AT1569"/>
  <c r="AX1569" s="1"/>
  <c r="AT1297"/>
  <c r="AZ1297" s="1"/>
  <c r="AT1041"/>
  <c r="AX1041" s="1"/>
  <c r="AT785"/>
  <c r="AT2074"/>
  <c r="AX2074" s="1"/>
  <c r="AT313"/>
  <c r="AT585"/>
  <c r="AZ585" s="1"/>
  <c r="AT2879"/>
  <c r="AT2122"/>
  <c r="AX2122" s="1"/>
  <c r="AT858"/>
  <c r="AT1765"/>
  <c r="AX1765" s="1"/>
  <c r="AT257"/>
  <c r="AT1923"/>
  <c r="AX1923" s="1"/>
  <c r="AT2542"/>
  <c r="AT1383"/>
  <c r="AX1383" s="1"/>
  <c r="AT1234"/>
  <c r="AT14"/>
  <c r="AX14" s="1"/>
  <c r="AT519"/>
  <c r="AT1410"/>
  <c r="AX1410" s="1"/>
  <c r="AT494"/>
  <c r="AT1363"/>
  <c r="AX1363" s="1"/>
  <c r="AT2348"/>
  <c r="AT1580"/>
  <c r="AZ1580" s="1"/>
  <c r="AT556"/>
  <c r="AT172"/>
  <c r="AX172" s="1"/>
  <c r="AT2312"/>
  <c r="AT1832"/>
  <c r="AX1832" s="1"/>
  <c r="AT1320"/>
  <c r="AT872"/>
  <c r="AX872" s="1"/>
  <c r="AT520"/>
  <c r="AT168"/>
  <c r="AX168" s="1"/>
  <c r="AT2943"/>
  <c r="AZ2943" s="1"/>
  <c r="AT570"/>
  <c r="AX570" s="1"/>
  <c r="AT2837"/>
  <c r="AT2325"/>
  <c r="AX2325" s="1"/>
  <c r="AT1813"/>
  <c r="AT1301"/>
  <c r="AX1301" s="1"/>
  <c r="AT145"/>
  <c r="AT964"/>
  <c r="AX964" s="1"/>
  <c r="AT612"/>
  <c r="AT885"/>
  <c r="AX885" s="1"/>
  <c r="AT565"/>
  <c r="AT245"/>
  <c r="AX245" s="1"/>
  <c r="AT117"/>
  <c r="AX117" s="1"/>
  <c r="AT97"/>
  <c r="AX97" s="1"/>
  <c r="AT997"/>
  <c r="AT782"/>
  <c r="AX782" s="1"/>
  <c r="AT671"/>
  <c r="AT2307"/>
  <c r="AX2307" s="1"/>
  <c r="AT99"/>
  <c r="AT1386"/>
  <c r="AX1386" s="1"/>
  <c r="AT1955"/>
  <c r="AT842"/>
  <c r="AX842" s="1"/>
  <c r="AT260"/>
  <c r="AZ260" s="1"/>
  <c r="AT2888"/>
  <c r="AZ2888" s="1"/>
  <c r="AT1109"/>
  <c r="AT403"/>
  <c r="AX403" s="1"/>
  <c r="AT2700"/>
  <c r="AT1996"/>
  <c r="AX1996" s="1"/>
  <c r="AT1612"/>
  <c r="AT1100"/>
  <c r="AX1100" s="1"/>
  <c r="AT268"/>
  <c r="AT2212"/>
  <c r="AX2212" s="1"/>
  <c r="AT2696"/>
  <c r="AT1192"/>
  <c r="AX1192" s="1"/>
  <c r="AT2741"/>
  <c r="AT734"/>
  <c r="AX734" s="1"/>
  <c r="AT2551"/>
  <c r="AT2615"/>
  <c r="AX2615" s="1"/>
  <c r="AT1132"/>
  <c r="AT318"/>
  <c r="AX318" s="1"/>
  <c r="AT366"/>
  <c r="AT1548"/>
  <c r="AX1548" s="1"/>
  <c r="AT1527"/>
  <c r="AT1439"/>
  <c r="AX1439" s="1"/>
  <c r="AT1194"/>
  <c r="AT1066"/>
  <c r="AX1066" s="1"/>
  <c r="AT2766"/>
  <c r="AT206"/>
  <c r="AX206" s="1"/>
  <c r="AT383"/>
  <c r="AT947"/>
  <c r="AZ947" s="1"/>
  <c r="AT435"/>
  <c r="AT2014"/>
  <c r="AX2014" s="1"/>
  <c r="AT1623"/>
  <c r="AT2975"/>
  <c r="AX2975" s="1"/>
  <c r="AT1389"/>
  <c r="AT797"/>
  <c r="AX797" s="1"/>
  <c r="AT2717"/>
  <c r="AT2023"/>
  <c r="AZ2023" s="1"/>
  <c r="AT2091"/>
  <c r="AT1099"/>
  <c r="AZ1099" s="1"/>
  <c r="AT11"/>
  <c r="AT2064"/>
  <c r="AX2064" s="1"/>
  <c r="AT1216"/>
  <c r="AT640"/>
  <c r="AZ640" s="1"/>
  <c r="AT2343"/>
  <c r="AT2058"/>
  <c r="AZ2058" s="1"/>
  <c r="AT2123"/>
  <c r="AT1067"/>
  <c r="AX1067" s="1"/>
  <c r="AT2241"/>
  <c r="AT1750"/>
  <c r="AX1750" s="1"/>
  <c r="AT2811"/>
  <c r="AT1275"/>
  <c r="AX1275" s="1"/>
  <c r="AT547"/>
  <c r="AT2423"/>
  <c r="AX2423" s="1"/>
  <c r="AT2914"/>
  <c r="AZ2914" s="1"/>
  <c r="AT2108"/>
  <c r="AZ2108" s="1"/>
  <c r="AT2516"/>
  <c r="AZ2516" s="1"/>
  <c r="AT2068"/>
  <c r="AX2068" s="1"/>
  <c r="AT2264"/>
  <c r="AZ2264" s="1"/>
  <c r="AT2238"/>
  <c r="AX2238" s="1"/>
  <c r="AT1222"/>
  <c r="AT2029"/>
  <c r="AX2029" s="1"/>
  <c r="AT925"/>
  <c r="AT2690"/>
  <c r="AX2690" s="1"/>
  <c r="AT2271"/>
  <c r="AT2445"/>
  <c r="AZ2445" s="1"/>
  <c r="AT1568"/>
  <c r="AT2983"/>
  <c r="AX2983" s="1"/>
  <c r="AT623"/>
  <c r="AT157"/>
  <c r="AX157" s="1"/>
  <c r="AT1312"/>
  <c r="AT2417"/>
  <c r="AX2417" s="1"/>
  <c r="AT987"/>
  <c r="AT15"/>
  <c r="AX15" s="1"/>
  <c r="AT2425"/>
  <c r="AZ2425" s="1"/>
  <c r="AT1849"/>
  <c r="AX1849" s="1"/>
  <c r="AT1337"/>
  <c r="AT1425"/>
  <c r="AX1425" s="1"/>
  <c r="AT1169"/>
  <c r="AT2930"/>
  <c r="AX2930" s="1"/>
  <c r="AT761"/>
  <c r="AT457"/>
  <c r="AX457" s="1"/>
  <c r="AT1983"/>
  <c r="AT2693"/>
  <c r="AX2693" s="1"/>
  <c r="AT357"/>
  <c r="AT2730"/>
  <c r="AZ2730" s="1"/>
  <c r="AT703"/>
  <c r="AZ703" s="1"/>
  <c r="AT2664"/>
  <c r="AX2664" s="1"/>
  <c r="AT1557"/>
  <c r="AT356"/>
  <c r="AZ356" s="1"/>
  <c r="AT16"/>
  <c r="AT1503"/>
  <c r="AX1503" s="1"/>
  <c r="AT739"/>
  <c r="AT167"/>
  <c r="AX167" s="1"/>
  <c r="AT1502"/>
  <c r="AT1866"/>
  <c r="AZ1866" s="1"/>
  <c r="AT2788"/>
  <c r="AT1444"/>
  <c r="AX1444" s="1"/>
  <c r="AT542"/>
  <c r="AT1186"/>
  <c r="AX1186" s="1"/>
  <c r="AT799"/>
  <c r="AT1507"/>
  <c r="AX1507" s="1"/>
  <c r="AT1183"/>
  <c r="AT1367"/>
  <c r="AX1367" s="1"/>
  <c r="AT914"/>
  <c r="AT2894"/>
  <c r="AZ2894" s="1"/>
  <c r="AT354"/>
  <c r="AT883"/>
  <c r="AZ883" s="1"/>
  <c r="AT1822"/>
  <c r="AT2934"/>
  <c r="AX2934" s="1"/>
  <c r="AT2909"/>
  <c r="AT1062"/>
  <c r="AX1062" s="1"/>
  <c r="AT2246"/>
  <c r="AT726"/>
  <c r="AX726" s="1"/>
  <c r="AT1937"/>
  <c r="AZ1937" s="1"/>
  <c r="AT699"/>
  <c r="AZ699" s="1"/>
  <c r="AT2908"/>
  <c r="AT2204"/>
  <c r="AX2204" s="1"/>
  <c r="AT220"/>
  <c r="AT2676"/>
  <c r="AX2676" s="1"/>
  <c r="AT2424"/>
  <c r="AT1848"/>
  <c r="AX1848" s="1"/>
  <c r="AT824"/>
  <c r="AT1607"/>
  <c r="AX1607" s="1"/>
  <c r="AT2057"/>
  <c r="AT1289"/>
  <c r="AZ1289" s="1"/>
  <c r="AT1313"/>
  <c r="AT1854"/>
  <c r="AX1854" s="1"/>
  <c r="AT2419"/>
  <c r="AT1510"/>
  <c r="AX1510" s="1"/>
  <c r="AT2098"/>
  <c r="AZ2098" s="1"/>
  <c r="AT118"/>
  <c r="AZ118" s="1"/>
  <c r="AT1213"/>
  <c r="AT509"/>
  <c r="AX509" s="1"/>
  <c r="AT1946"/>
  <c r="AT2109"/>
  <c r="AX2109" s="1"/>
  <c r="AT237"/>
  <c r="AT1639"/>
  <c r="AX1639" s="1"/>
  <c r="AT1744"/>
  <c r="AT2386"/>
  <c r="AX2386" s="1"/>
  <c r="AT2609"/>
  <c r="AT2203"/>
  <c r="AX2203" s="1"/>
  <c r="AT667"/>
  <c r="AZ667" s="1"/>
  <c r="AT1753"/>
  <c r="AX1753" s="1"/>
  <c r="AT1985"/>
  <c r="AT1521"/>
  <c r="AX1521" s="1"/>
  <c r="AT1599"/>
  <c r="AT2003"/>
  <c r="AZ2003" s="1"/>
  <c r="AT1445"/>
  <c r="AT407"/>
  <c r="AZ407" s="1"/>
  <c r="AT1839"/>
  <c r="AT1471"/>
  <c r="AX1471" s="1"/>
  <c r="AT364"/>
  <c r="AT1988"/>
  <c r="AX1988" s="1"/>
  <c r="AT1672"/>
  <c r="AT2645"/>
  <c r="AX2645" s="1"/>
  <c r="AT241"/>
  <c r="AT740"/>
  <c r="AX740" s="1"/>
  <c r="AT789"/>
  <c r="AT469"/>
  <c r="AX469" s="1"/>
  <c r="AT1861"/>
  <c r="AT615"/>
  <c r="AZ615" s="1"/>
  <c r="AT594"/>
  <c r="AX594" s="1"/>
  <c r="AT801"/>
  <c r="AZ801" s="1"/>
  <c r="AT983"/>
  <c r="AT1956"/>
  <c r="AZ1956" s="1"/>
  <c r="AT2824"/>
  <c r="AT1896"/>
  <c r="AX1896" s="1"/>
  <c r="AT744"/>
  <c r="AT1783"/>
  <c r="AX1783" s="1"/>
  <c r="AT835"/>
  <c r="AT1418"/>
  <c r="AX1418" s="1"/>
  <c r="AT487"/>
  <c r="AT1998"/>
  <c r="AX1998" s="1"/>
  <c r="AT2127"/>
  <c r="AT546"/>
  <c r="AZ546" s="1"/>
  <c r="AT51"/>
  <c r="AT2071"/>
  <c r="AT1997"/>
  <c r="AT893"/>
  <c r="AX893" s="1"/>
  <c r="AT1693"/>
  <c r="AT2599"/>
  <c r="AX2599" s="1"/>
  <c r="AT2347"/>
  <c r="AT1840"/>
  <c r="AX1840" s="1"/>
  <c r="AT2791"/>
  <c r="AT966"/>
  <c r="AZ966" s="1"/>
  <c r="AT1698"/>
  <c r="AT2530"/>
  <c r="AX2530" s="1"/>
  <c r="AT2487"/>
  <c r="AT1324"/>
  <c r="AZ1324" s="1"/>
  <c r="AT380"/>
  <c r="AT311"/>
  <c r="AZ311" s="1"/>
  <c r="AT2836"/>
  <c r="AT660"/>
  <c r="AX660" s="1"/>
  <c r="AT2840"/>
  <c r="AZ2840" s="1"/>
  <c r="AT1873"/>
  <c r="AX1873" s="1"/>
  <c r="AT2198"/>
  <c r="AT745"/>
  <c r="AX745" s="1"/>
  <c r="AT1517"/>
  <c r="AT1696"/>
  <c r="AT2866"/>
  <c r="AT2912"/>
  <c r="AX2912" s="1"/>
  <c r="AT2635"/>
  <c r="AT2887"/>
  <c r="AX2887" s="1"/>
  <c r="AT2150"/>
  <c r="AT1807"/>
  <c r="AX1807" s="1"/>
  <c r="AT689"/>
  <c r="AT1489"/>
  <c r="AX1489" s="1"/>
  <c r="AT2323"/>
  <c r="AT505"/>
  <c r="AZ505" s="1"/>
  <c r="AT521"/>
  <c r="AZ521" s="1"/>
  <c r="AT2495"/>
  <c r="AT129"/>
  <c r="AT1027"/>
  <c r="AX1027" s="1"/>
  <c r="AT1406"/>
  <c r="AT1198"/>
  <c r="AT1215"/>
  <c r="AT2092"/>
  <c r="AT759"/>
  <c r="AT2916"/>
  <c r="AX2916" s="1"/>
  <c r="AT314"/>
  <c r="AT1141"/>
  <c r="AX1141" s="1"/>
  <c r="AT821"/>
  <c r="AT181"/>
  <c r="AX181" s="1"/>
  <c r="AT2111"/>
  <c r="AT2277"/>
  <c r="AX2277" s="1"/>
  <c r="AT1285"/>
  <c r="AT1571"/>
  <c r="AX1571" s="1"/>
  <c r="AT266"/>
  <c r="AT159"/>
  <c r="AX159" s="1"/>
  <c r="AT882"/>
  <c r="AT2440"/>
  <c r="AX2440" s="1"/>
  <c r="AT424"/>
  <c r="AT644"/>
  <c r="AX644" s="1"/>
  <c r="AT1045"/>
  <c r="AT1837"/>
  <c r="AT2621"/>
  <c r="AT1104"/>
  <c r="AX1104" s="1"/>
  <c r="AT2859"/>
  <c r="AT144"/>
  <c r="AT811"/>
  <c r="AT2705"/>
  <c r="AX2705" s="1"/>
  <c r="AT630"/>
  <c r="AT2218"/>
  <c r="AT2777"/>
  <c r="AT1241"/>
  <c r="AX1241" s="1"/>
  <c r="AT2515"/>
  <c r="AT1110"/>
  <c r="AX1110" s="1"/>
  <c r="AT345"/>
  <c r="AT2442"/>
  <c r="AX2442" s="1"/>
  <c r="AT2501"/>
  <c r="AT458"/>
  <c r="AZ458" s="1"/>
  <c r="AT503"/>
  <c r="AT2728"/>
  <c r="AX2728" s="1"/>
  <c r="AT1722"/>
  <c r="AT497"/>
  <c r="AX497" s="1"/>
  <c r="AT292"/>
  <c r="AT1855"/>
  <c r="AZ1855" s="1"/>
  <c r="AT2341"/>
  <c r="AT197"/>
  <c r="AX197" s="1"/>
  <c r="AT1315"/>
  <c r="AT210"/>
  <c r="AX210" s="1"/>
  <c r="AT386"/>
  <c r="AZ386" s="1"/>
  <c r="AT2884"/>
  <c r="AX2884" s="1"/>
  <c r="AT2408"/>
  <c r="AT1461"/>
  <c r="AX1461" s="1"/>
  <c r="AT1380"/>
  <c r="AT446"/>
  <c r="AX446" s="1"/>
  <c r="AT1207"/>
  <c r="AT1847"/>
  <c r="AX1847" s="1"/>
  <c r="AT2243"/>
  <c r="AT42"/>
  <c r="AT1074"/>
  <c r="AZ1074" s="1"/>
  <c r="AT39"/>
  <c r="AX39" s="1"/>
  <c r="AT430"/>
  <c r="AT1706"/>
  <c r="AX1706" s="1"/>
  <c r="AT397"/>
  <c r="AT518"/>
  <c r="AX518" s="1"/>
  <c r="AT1165"/>
  <c r="AT2528"/>
  <c r="AX2528" s="1"/>
  <c r="AT2304"/>
  <c r="AT1355"/>
  <c r="AX1355" s="1"/>
  <c r="AT47"/>
  <c r="AT891"/>
  <c r="AT2242"/>
  <c r="AT931"/>
  <c r="AX931" s="1"/>
  <c r="AT851"/>
  <c r="AT2172"/>
  <c r="AZ2172" s="1"/>
  <c r="AT1876"/>
  <c r="AT1364"/>
  <c r="AX1364" s="1"/>
  <c r="AT852"/>
  <c r="AT1496"/>
  <c r="AX1496" s="1"/>
  <c r="AT216"/>
  <c r="AT2985"/>
  <c r="AZ2985" s="1"/>
  <c r="AT1473"/>
  <c r="AT1478"/>
  <c r="AX1478" s="1"/>
  <c r="AT1715"/>
  <c r="AT2998"/>
  <c r="AX2998" s="1"/>
  <c r="AT2157"/>
  <c r="AT1037"/>
  <c r="AX1037" s="1"/>
  <c r="AT2742"/>
  <c r="AT1373"/>
  <c r="AX1373" s="1"/>
  <c r="AT2736"/>
  <c r="AT1327"/>
  <c r="AZ1327" s="1"/>
  <c r="AT496"/>
  <c r="AZ496" s="1"/>
  <c r="AT651"/>
  <c r="AX651" s="1"/>
  <c r="AT2651"/>
  <c r="AT1115"/>
  <c r="AT3001"/>
  <c r="AT2489"/>
  <c r="AT1209"/>
  <c r="AT977"/>
  <c r="AX977" s="1"/>
  <c r="AT1542"/>
  <c r="AT1811"/>
  <c r="AZ1811" s="1"/>
  <c r="AT1017"/>
  <c r="AT23"/>
  <c r="AZ23" s="1"/>
  <c r="AT2958"/>
  <c r="AT940"/>
  <c r="AZ940" s="1"/>
  <c r="AT1274"/>
  <c r="AT2184"/>
  <c r="AZ2184" s="1"/>
  <c r="AT1685"/>
  <c r="AT836"/>
  <c r="AX836" s="1"/>
  <c r="AT2789"/>
  <c r="AT609"/>
  <c r="AX609" s="1"/>
  <c r="AT389"/>
  <c r="AT466"/>
  <c r="AX466" s="1"/>
  <c r="AT55"/>
  <c r="AT716"/>
  <c r="AX716" s="1"/>
  <c r="AT1156"/>
  <c r="AZ1156" s="1"/>
  <c r="AT2549"/>
  <c r="AX2549" s="1"/>
  <c r="AT593"/>
  <c r="AT147"/>
  <c r="AX147" s="1"/>
  <c r="AT841"/>
  <c r="AZ841" s="1"/>
  <c r="AT2333"/>
  <c r="AX2333" s="1"/>
  <c r="AT2320"/>
  <c r="AT2310"/>
  <c r="AT2848"/>
  <c r="AZ2848" s="1"/>
  <c r="AT2663"/>
  <c r="AZ2663" s="1"/>
  <c r="AT1803"/>
  <c r="AT2247"/>
  <c r="AX2247" s="1"/>
  <c r="AT1179"/>
  <c r="AT2278"/>
  <c r="AZ2278" s="1"/>
  <c r="AT2009"/>
  <c r="AT2610"/>
  <c r="AX2610" s="1"/>
  <c r="AT2774"/>
  <c r="AT601"/>
  <c r="AX601" s="1"/>
  <c r="AT37"/>
  <c r="AT727"/>
  <c r="AX727" s="1"/>
  <c r="AT2371"/>
  <c r="AT1063"/>
  <c r="AT1159"/>
  <c r="AT2156"/>
  <c r="AX2156" s="1"/>
  <c r="AT876"/>
  <c r="AT1476"/>
  <c r="AX1476" s="1"/>
  <c r="AT1621"/>
  <c r="AT1242"/>
  <c r="AZ1242" s="1"/>
  <c r="AT641"/>
  <c r="AT1155"/>
  <c r="AX1155" s="1"/>
  <c r="AT360"/>
  <c r="AT2997"/>
  <c r="AX2997" s="1"/>
  <c r="AT401"/>
  <c r="AT452"/>
  <c r="AX452" s="1"/>
  <c r="AT2380"/>
  <c r="AT1164"/>
  <c r="AT151"/>
  <c r="AT863"/>
  <c r="AZ863" s="1"/>
  <c r="AT274"/>
  <c r="AT1075"/>
  <c r="AX1075" s="1"/>
  <c r="AT2678"/>
  <c r="AT1695"/>
  <c r="AX1695" s="1"/>
  <c r="AT2493"/>
  <c r="AT96"/>
  <c r="AT848"/>
  <c r="AT2305"/>
  <c r="AT2427"/>
  <c r="AT1403"/>
  <c r="AX1403" s="1"/>
  <c r="AT2679"/>
  <c r="AT1964"/>
  <c r="AZ1964" s="1"/>
  <c r="AT2428"/>
  <c r="AT1660"/>
  <c r="AX1660" s="1"/>
  <c r="AT892"/>
  <c r="AT2324"/>
  <c r="AX2324" s="1"/>
  <c r="AT212"/>
  <c r="AT2328"/>
  <c r="AX2328" s="1"/>
  <c r="AT984"/>
  <c r="AT1705"/>
  <c r="AX1705" s="1"/>
  <c r="AT961"/>
  <c r="AT2227"/>
  <c r="AX2227" s="1"/>
  <c r="AT422"/>
  <c r="AT214"/>
  <c r="AX214" s="1"/>
  <c r="AT390"/>
  <c r="AT1533"/>
  <c r="AZ1533" s="1"/>
  <c r="AT413"/>
  <c r="AT1674"/>
  <c r="AX1674" s="1"/>
  <c r="AT2045"/>
  <c r="AZ2045" s="1"/>
  <c r="AT48"/>
  <c r="AT2919"/>
  <c r="AT1643"/>
  <c r="AX1643" s="1"/>
  <c r="AT2849"/>
  <c r="AT1857"/>
  <c r="AX1857" s="1"/>
  <c r="AT1863"/>
  <c r="AT1627"/>
  <c r="AZ1627" s="1"/>
  <c r="AT1977"/>
  <c r="AZ1977" s="1"/>
  <c r="AT2390"/>
  <c r="AX2390" s="1"/>
  <c r="AT233"/>
  <c r="AT2309"/>
  <c r="AX2309" s="1"/>
  <c r="AT359"/>
  <c r="AT186"/>
  <c r="AX186" s="1"/>
  <c r="AT776"/>
  <c r="AT2197"/>
  <c r="AT602"/>
  <c r="AT1262"/>
  <c r="AZ1262" s="1"/>
  <c r="AT2830"/>
  <c r="AT2063"/>
  <c r="AT2412"/>
  <c r="AZ2412" s="1"/>
  <c r="AT2020"/>
  <c r="AX2020" s="1"/>
  <c r="AT1663"/>
  <c r="AT122"/>
  <c r="AT1653"/>
  <c r="AZ1653" s="1"/>
  <c r="AZ2438"/>
  <c r="AT656"/>
  <c r="AZ656" s="1"/>
  <c r="AT1107"/>
  <c r="AX1107" s="1"/>
  <c r="AT361"/>
  <c r="AZ361" s="1"/>
  <c r="AT1808"/>
  <c r="AT2686"/>
  <c r="AT1271"/>
  <c r="AX1271" s="1"/>
  <c r="AT1723"/>
  <c r="AT1436"/>
  <c r="AX1436" s="1"/>
  <c r="AT924"/>
  <c r="AT2932"/>
  <c r="AZ2932" s="1"/>
  <c r="AT2872"/>
  <c r="AT166"/>
  <c r="AX166" s="1"/>
  <c r="AT2825"/>
  <c r="AT1057"/>
  <c r="AX1057" s="1"/>
  <c r="AT2878"/>
  <c r="AT806"/>
  <c r="AX806" s="1"/>
  <c r="AT444"/>
  <c r="AT188"/>
  <c r="AX188" s="1"/>
  <c r="AT567"/>
  <c r="AT1818"/>
  <c r="AZ1818" s="1"/>
  <c r="AT2900"/>
  <c r="AT2644"/>
  <c r="AZ2644" s="1"/>
  <c r="AT2388"/>
  <c r="AT2196"/>
  <c r="AX2196" s="1"/>
  <c r="AT1940"/>
  <c r="AT1684"/>
  <c r="AX1684" s="1"/>
  <c r="AT1172"/>
  <c r="AT724"/>
  <c r="AX724" s="1"/>
  <c r="AT468"/>
  <c r="AT2648"/>
  <c r="AX2648" s="1"/>
  <c r="AT2392"/>
  <c r="AT728"/>
  <c r="AX728" s="1"/>
  <c r="AT472"/>
  <c r="AT280"/>
  <c r="AX280" s="1"/>
  <c r="AT2793"/>
  <c r="AT2537"/>
  <c r="AZ2537" s="1"/>
  <c r="AT2281"/>
  <c r="AT2025"/>
  <c r="AX2025" s="1"/>
  <c r="AT1769"/>
  <c r="AT1513"/>
  <c r="AX1513" s="1"/>
  <c r="AT1257"/>
  <c r="AT2750"/>
  <c r="AX2750" s="1"/>
  <c r="AT1734"/>
  <c r="AT2867"/>
  <c r="AZ2867" s="1"/>
  <c r="AT2355"/>
  <c r="AT1843"/>
  <c r="AX1843" s="1"/>
  <c r="AT2454"/>
  <c r="AZ2454" s="1"/>
  <c r="AT678"/>
  <c r="AZ678" s="1"/>
  <c r="AT2974"/>
  <c r="AT1254"/>
  <c r="AZ1254" s="1"/>
  <c r="AT774"/>
  <c r="AT2079"/>
  <c r="AZ2079" s="1"/>
  <c r="AT2797"/>
  <c r="AT1206"/>
  <c r="AX1206" s="1"/>
  <c r="AT1133"/>
  <c r="AT1895"/>
  <c r="AX1895" s="1"/>
  <c r="AT2544"/>
  <c r="AT2048"/>
  <c r="AX2048" s="1"/>
  <c r="AT976"/>
  <c r="AT176"/>
  <c r="AX176" s="1"/>
  <c r="AT2170"/>
  <c r="AZ2170" s="1"/>
  <c r="AT2993"/>
  <c r="AX2993" s="1"/>
  <c r="AT2289"/>
  <c r="AT1969"/>
  <c r="AX1969" s="1"/>
  <c r="AT2779"/>
  <c r="AT2267"/>
  <c r="AX2267" s="1"/>
  <c r="AT1755"/>
  <c r="AT1243"/>
  <c r="AX1243" s="1"/>
  <c r="AT731"/>
  <c r="AT219"/>
  <c r="AZ219" s="1"/>
  <c r="AT758"/>
  <c r="AT2191"/>
  <c r="AX2191" s="1"/>
  <c r="AT2538"/>
  <c r="AT1666"/>
  <c r="AX1666" s="1"/>
  <c r="AT2809"/>
  <c r="AT2553"/>
  <c r="AX2553" s="1"/>
  <c r="AT2297"/>
  <c r="AT2049"/>
  <c r="AX2049" s="1"/>
  <c r="AT2814"/>
  <c r="AT1790"/>
  <c r="AX1790" s="1"/>
  <c r="AT2963"/>
  <c r="AT2451"/>
  <c r="AX2451" s="1"/>
  <c r="AT1939"/>
  <c r="AT2646"/>
  <c r="AX2646" s="1"/>
  <c r="AT870"/>
  <c r="AT169"/>
  <c r="AX169" s="1"/>
  <c r="AT666"/>
  <c r="AT2949"/>
  <c r="AX2949" s="1"/>
  <c r="AT2437"/>
  <c r="AT1253"/>
  <c r="AZ1253" s="1"/>
  <c r="AT901"/>
  <c r="AT991"/>
  <c r="AX991" s="1"/>
  <c r="AT1539"/>
  <c r="AT1239"/>
  <c r="AZ1239" s="1"/>
  <c r="AT551"/>
  <c r="AT2682"/>
  <c r="AX2682" s="1"/>
  <c r="AT2564"/>
  <c r="AT2180"/>
  <c r="AX2180" s="1"/>
  <c r="AT1668"/>
  <c r="AZ1668" s="1"/>
  <c r="AT72"/>
  <c r="AX72" s="1"/>
  <c r="AT762"/>
  <c r="AT1370"/>
  <c r="AX1370" s="1"/>
  <c r="AT2917"/>
  <c r="AT2405"/>
  <c r="AX2405" s="1"/>
  <c r="AT1925"/>
  <c r="AT1413"/>
  <c r="AX1413" s="1"/>
  <c r="AT1093"/>
  <c r="AT261"/>
  <c r="AX261" s="1"/>
  <c r="AT234"/>
  <c r="AT231"/>
  <c r="AX231" s="1"/>
  <c r="AT1902"/>
  <c r="AZ1902" s="1"/>
  <c r="AT2095"/>
  <c r="AX2095" s="1"/>
  <c r="AT1362"/>
  <c r="AT1231"/>
  <c r="AX1231" s="1"/>
  <c r="AT143"/>
  <c r="AT1346"/>
  <c r="AZ1346" s="1"/>
  <c r="AT575"/>
  <c r="AT1171"/>
  <c r="AX1171" s="1"/>
  <c r="AT844"/>
  <c r="AT332"/>
  <c r="AX332" s="1"/>
  <c r="AT375"/>
  <c r="AT2532"/>
  <c r="AX2532" s="1"/>
  <c r="AT1636"/>
  <c r="AT676"/>
  <c r="AX676" s="1"/>
  <c r="AT2984"/>
  <c r="AT2536"/>
  <c r="AX2536" s="1"/>
  <c r="AT1512"/>
  <c r="AT968"/>
  <c r="AX968" s="1"/>
  <c r="AT552"/>
  <c r="AT1786"/>
  <c r="AX1786" s="1"/>
  <c r="AT378"/>
  <c r="AT2677"/>
  <c r="AZ2677" s="1"/>
  <c r="AT2165"/>
  <c r="AT1781"/>
  <c r="AX1781" s="1"/>
  <c r="AT209"/>
  <c r="AT1047"/>
  <c r="AX1047" s="1"/>
  <c r="AT1246"/>
  <c r="AT1031"/>
  <c r="AX1031" s="1"/>
  <c r="AT2394"/>
  <c r="AT524"/>
  <c r="AX524" s="1"/>
  <c r="AT1015"/>
  <c r="AT1210"/>
  <c r="AX1210" s="1"/>
  <c r="AT1828"/>
  <c r="AT200"/>
  <c r="AX200" s="1"/>
  <c r="AT826"/>
  <c r="AT1124"/>
  <c r="AX1124" s="1"/>
  <c r="AT196"/>
  <c r="AT387"/>
  <c r="AX387" s="1"/>
  <c r="AT2210"/>
  <c r="AZ2210" s="1"/>
  <c r="AT2946"/>
  <c r="AX2946" s="1"/>
  <c r="AT211"/>
  <c r="AT19"/>
  <c r="AX19" s="1"/>
  <c r="AT2476"/>
  <c r="AT643"/>
  <c r="AZ643" s="1"/>
  <c r="AT2147"/>
  <c r="AT599"/>
  <c r="AX599" s="1"/>
  <c r="AT1775"/>
  <c r="AT786"/>
  <c r="AX786" s="1"/>
  <c r="AT1134"/>
  <c r="AZ1134" s="1"/>
  <c r="AT1310"/>
  <c r="AX1310" s="1"/>
  <c r="AT1479"/>
  <c r="AT290"/>
  <c r="AZ290" s="1"/>
  <c r="AT2294"/>
  <c r="AY112"/>
  <c r="AT2525"/>
  <c r="AT419"/>
  <c r="AZ419" s="1"/>
  <c r="AT2563"/>
  <c r="AZ2563" s="1"/>
  <c r="AT1219"/>
  <c r="AX1219" s="1"/>
  <c r="AT295"/>
  <c r="AX295" s="1"/>
  <c r="AT255"/>
  <c r="AZ255" s="1"/>
  <c r="AT683"/>
  <c r="AX683" s="1"/>
  <c r="AT294"/>
  <c r="AX294" s="1"/>
  <c r="AT203"/>
  <c r="AX203" s="1"/>
  <c r="AT1211"/>
  <c r="AX1211" s="1"/>
  <c r="AT2420"/>
  <c r="AZ2420" s="1"/>
  <c r="AT1204"/>
  <c r="AX1204" s="1"/>
  <c r="AT2104"/>
  <c r="AT2007"/>
  <c r="AZ2007" s="1"/>
  <c r="AT2650"/>
  <c r="AX2650" s="1"/>
  <c r="AT1566"/>
  <c r="AZ1566" s="1"/>
  <c r="AT1318"/>
  <c r="AT501"/>
  <c r="AZ501" s="1"/>
  <c r="AT781"/>
  <c r="AZ781" s="1"/>
  <c r="AT646"/>
  <c r="AX646" s="1"/>
  <c r="AT1771"/>
  <c r="AX1771" s="1"/>
  <c r="AT155"/>
  <c r="AX155" s="1"/>
  <c r="AT1662"/>
  <c r="AX1662" s="1"/>
  <c r="AT2745"/>
  <c r="AZ2745" s="1"/>
  <c r="AT2336"/>
  <c r="AT2630"/>
  <c r="AX2630" s="1"/>
  <c r="AT2666"/>
  <c r="AZ2666" s="1"/>
  <c r="AT2558"/>
  <c r="AX2558" s="1"/>
  <c r="AT1411"/>
  <c r="AX1411" s="1"/>
  <c r="AT1269"/>
  <c r="AX1269" s="1"/>
  <c r="AT1428"/>
  <c r="AZ1428" s="1"/>
  <c r="AT916"/>
  <c r="AX916" s="1"/>
  <c r="AT2406"/>
  <c r="AT2575"/>
  <c r="AZ2575" s="1"/>
  <c r="AT589"/>
  <c r="AX589" s="1"/>
  <c r="AT2462"/>
  <c r="AT1603"/>
  <c r="AX1603" s="1"/>
  <c r="AT2847"/>
  <c r="AT2720"/>
  <c r="AT1777"/>
  <c r="AT2034"/>
  <c r="AX2034" s="1"/>
  <c r="AT1943"/>
  <c r="AT766"/>
  <c r="AT1852"/>
  <c r="AX1852" s="1"/>
  <c r="AT63"/>
  <c r="AX63" s="1"/>
  <c r="AT1812"/>
  <c r="AX1812" s="1"/>
  <c r="AT788"/>
  <c r="AX788" s="1"/>
  <c r="AT2520"/>
  <c r="AX2520" s="1"/>
  <c r="AT2778"/>
  <c r="AT2409"/>
  <c r="AT1897"/>
  <c r="AX1897" s="1"/>
  <c r="AT1129"/>
  <c r="AT1153"/>
  <c r="AX1153" s="1"/>
  <c r="AT2770"/>
  <c r="AT937"/>
  <c r="AX937" s="1"/>
  <c r="AT2911"/>
  <c r="AX2911" s="1"/>
  <c r="AT605"/>
  <c r="AX605" s="1"/>
  <c r="AT1789"/>
  <c r="AT2112"/>
  <c r="AX2112" s="1"/>
  <c r="AT2800"/>
  <c r="AT1680"/>
  <c r="AX1680" s="1"/>
  <c r="AT1745"/>
  <c r="AT2066"/>
  <c r="AX2066" s="1"/>
  <c r="AT2681"/>
  <c r="AT2105"/>
  <c r="AT1657"/>
  <c r="AT1145"/>
  <c r="AX1145" s="1"/>
  <c r="AT2506"/>
  <c r="AT2707"/>
  <c r="AX2707" s="1"/>
  <c r="AT2195"/>
  <c r="AT1683"/>
  <c r="AX1683" s="1"/>
  <c r="AT953"/>
  <c r="AX953" s="1"/>
  <c r="AT441"/>
  <c r="AX441" s="1"/>
  <c r="AT90"/>
  <c r="AT2181"/>
  <c r="AX2181" s="1"/>
  <c r="AT1486"/>
  <c r="AX1486" s="1"/>
  <c r="AT2308"/>
  <c r="AX2308" s="1"/>
  <c r="AT2069"/>
  <c r="AX2069" s="1"/>
  <c r="AT1508"/>
  <c r="AX1508" s="1"/>
  <c r="AT1059"/>
  <c r="AT735"/>
  <c r="AT2479"/>
  <c r="AX2479" s="1"/>
  <c r="AT1287"/>
  <c r="AT578"/>
  <c r="AX578" s="1"/>
  <c r="AT2760"/>
  <c r="AT1146"/>
  <c r="AX1146" s="1"/>
  <c r="AT915"/>
  <c r="AX915" s="1"/>
  <c r="AT1136"/>
  <c r="AX1136" s="1"/>
  <c r="AT1778"/>
  <c r="AX1778" s="1"/>
  <c r="AT28"/>
  <c r="AX28" s="1"/>
  <c r="AT2358"/>
  <c r="AX2358" s="1"/>
  <c r="AT2816"/>
  <c r="AX2816" s="1"/>
  <c r="AT150"/>
  <c r="AX150" s="1"/>
  <c r="AT730"/>
  <c r="AT1957"/>
  <c r="AX1957" s="1"/>
  <c r="AT1490"/>
  <c r="AX1490" s="1"/>
  <c r="AT1235"/>
  <c r="AX1235" s="1"/>
  <c r="AT140"/>
  <c r="AX140" s="1"/>
  <c r="AT2852"/>
  <c r="AX2852" s="1"/>
  <c r="AT2431"/>
  <c r="AX2431" s="1"/>
  <c r="AT58"/>
  <c r="AX58" s="1"/>
  <c r="AT420"/>
  <c r="AT149"/>
  <c r="AX149" s="1"/>
  <c r="AT1349"/>
  <c r="AT1375"/>
  <c r="AX1375" s="1"/>
  <c r="AT706"/>
  <c r="AX706" s="1"/>
  <c r="AT868"/>
  <c r="AX868" s="1"/>
  <c r="AT2357"/>
  <c r="AX2357" s="1"/>
  <c r="AT910"/>
  <c r="AX910" s="1"/>
  <c r="AT1506"/>
  <c r="AZ1506" s="1"/>
  <c r="AT275"/>
  <c r="AZ275" s="1"/>
  <c r="AT202"/>
  <c r="AZ202" s="1"/>
  <c r="AT1426"/>
  <c r="AX1426" s="1"/>
  <c r="AT50"/>
  <c r="AX50" s="1"/>
  <c r="AT711"/>
  <c r="AX711" s="1"/>
  <c r="AT1587"/>
  <c r="AZ1587" s="1"/>
  <c r="AT563"/>
  <c r="AX563" s="1"/>
  <c r="AT1859"/>
  <c r="AZ1859" s="1"/>
  <c r="AT710"/>
  <c r="AX710" s="1"/>
  <c r="AT653"/>
  <c r="AX653" s="1"/>
  <c r="AT2845"/>
  <c r="AX2845" s="1"/>
  <c r="AT1323"/>
  <c r="AX1323" s="1"/>
  <c r="AT2183"/>
  <c r="AX2183" s="1"/>
  <c r="AT2939"/>
  <c r="AX2939" s="1"/>
  <c r="AT2903"/>
  <c r="AX2903" s="1"/>
  <c r="AT2214"/>
  <c r="AX2214" s="1"/>
  <c r="AT636"/>
  <c r="AX636" s="1"/>
  <c r="AT1562"/>
  <c r="AX1562" s="1"/>
  <c r="AT148"/>
  <c r="AX148" s="1"/>
  <c r="AT2584"/>
  <c r="AX2584" s="1"/>
  <c r="AT408"/>
  <c r="AX408" s="1"/>
  <c r="AT2217"/>
  <c r="AZ2217" s="1"/>
  <c r="AT1449"/>
  <c r="AX1449" s="1"/>
  <c r="AT1217"/>
  <c r="AX1217" s="1"/>
  <c r="AT2494"/>
  <c r="AX2494" s="1"/>
  <c r="AT2966"/>
  <c r="AZ2966" s="1"/>
  <c r="AT1001"/>
  <c r="AX1001" s="1"/>
  <c r="AT1645"/>
  <c r="AX1645" s="1"/>
  <c r="AT669"/>
  <c r="AZ669" s="1"/>
  <c r="AT829"/>
  <c r="AX829" s="1"/>
  <c r="AT1899"/>
  <c r="AX1899" s="1"/>
  <c r="AT1650"/>
  <c r="AZ1650" s="1"/>
  <c r="AT687"/>
  <c r="AX687" s="1"/>
  <c r="AT2561"/>
  <c r="AZ2561" s="1"/>
  <c r="AT2834"/>
  <c r="AX2834" s="1"/>
  <c r="AT1921"/>
  <c r="AX1921" s="1"/>
  <c r="AT2835"/>
  <c r="AX2835" s="1"/>
  <c r="AT121"/>
  <c r="AZ121" s="1"/>
  <c r="AT1637"/>
  <c r="AX1637" s="1"/>
  <c r="AT754"/>
  <c r="AZ754" s="1"/>
  <c r="AT898"/>
  <c r="AX898" s="1"/>
  <c r="AT2687"/>
  <c r="AX2687" s="1"/>
  <c r="AT2709"/>
  <c r="AX2709" s="1"/>
  <c r="AT484"/>
  <c r="AZ484" s="1"/>
  <c r="AT649"/>
  <c r="AZ649" s="1"/>
  <c r="AT922"/>
  <c r="AZ922" s="1"/>
  <c r="AT287"/>
  <c r="AX287" s="1"/>
  <c r="AT1960"/>
  <c r="AX1960" s="1"/>
  <c r="AT1173"/>
  <c r="AX1173" s="1"/>
  <c r="AT958"/>
  <c r="AX958" s="1"/>
  <c r="AT1484"/>
  <c r="AX1484" s="1"/>
  <c r="AT1602"/>
  <c r="AZ1602" s="1"/>
  <c r="AT857"/>
  <c r="AX857" s="1"/>
  <c r="AT2990"/>
  <c r="AX2990" s="1"/>
  <c r="AT238"/>
  <c r="AX238" s="1"/>
  <c r="AT2088"/>
  <c r="AZ2088" s="1"/>
  <c r="AT328"/>
  <c r="AZ328" s="1"/>
  <c r="AT2133"/>
  <c r="AX2133" s="1"/>
  <c r="AT1572"/>
  <c r="AZ1572" s="1"/>
  <c r="AT725"/>
  <c r="AZ725" s="1"/>
  <c r="AT2853"/>
  <c r="AZ2853" s="1"/>
  <c r="AT1029"/>
  <c r="AX1029" s="1"/>
  <c r="AT535"/>
  <c r="AX535" s="1"/>
  <c r="AT1774"/>
  <c r="AZ1774" s="1"/>
  <c r="AT1543"/>
  <c r="AX1543" s="1"/>
  <c r="AT652"/>
  <c r="AX652" s="1"/>
  <c r="AT2340"/>
  <c r="AX2340" s="1"/>
  <c r="AT995"/>
  <c r="AZ995" s="1"/>
  <c r="AT2455"/>
  <c r="AX2455" s="1"/>
  <c r="AT1762"/>
  <c r="AZ1762" s="1"/>
  <c r="AT2871"/>
  <c r="AZ2871" s="1"/>
  <c r="AT2636"/>
  <c r="AZ2636" s="1"/>
  <c r="AT855"/>
  <c r="AZ855" s="1"/>
  <c r="AT1091"/>
  <c r="AX1091" s="1"/>
  <c r="AT1354"/>
  <c r="AX1354" s="1"/>
  <c r="AT2030"/>
  <c r="AZ2030" s="1"/>
  <c r="AT639"/>
  <c r="AX639" s="1"/>
  <c r="AT1005"/>
  <c r="AZ1005" s="1"/>
  <c r="AT2349"/>
  <c r="AX2349" s="1"/>
  <c r="AT77"/>
  <c r="AX77" s="1"/>
  <c r="AT299"/>
  <c r="AX299" s="1"/>
  <c r="AT2832"/>
  <c r="AX2832" s="1"/>
  <c r="AT448"/>
  <c r="AZ448" s="1"/>
  <c r="AT2379"/>
  <c r="AZ2379" s="1"/>
  <c r="AT894"/>
  <c r="AX894" s="1"/>
  <c r="AT2924"/>
  <c r="AZ2924" s="1"/>
  <c r="AT2684"/>
  <c r="AX2684" s="1"/>
  <c r="AT1148"/>
  <c r="AZ1148" s="1"/>
  <c r="AT2580"/>
  <c r="AX2580" s="1"/>
  <c r="AT1620"/>
  <c r="AZ1620" s="1"/>
  <c r="AT1108"/>
  <c r="AX1108" s="1"/>
  <c r="AT1752"/>
  <c r="AZ1752" s="1"/>
  <c r="AT664"/>
  <c r="AX664" s="1"/>
  <c r="AT2729"/>
  <c r="AX2729" s="1"/>
  <c r="AT1193"/>
  <c r="AZ1193" s="1"/>
  <c r="AT749"/>
  <c r="AZ749" s="1"/>
  <c r="AT1933"/>
  <c r="AX1933" s="1"/>
  <c r="AT2240"/>
  <c r="AZ2240" s="1"/>
  <c r="AT1270"/>
  <c r="AZ1270" s="1"/>
  <c r="AT2330"/>
  <c r="AZ2330" s="1"/>
  <c r="AT2566"/>
  <c r="AZ2566" s="1"/>
  <c r="AT2400"/>
  <c r="AZ2400" s="1"/>
  <c r="AT2374"/>
  <c r="AX2374" s="1"/>
  <c r="AT719"/>
  <c r="AZ719" s="1"/>
  <c r="AT603"/>
  <c r="AX603" s="1"/>
  <c r="AT2233"/>
  <c r="AX2233" s="1"/>
  <c r="AT1125"/>
  <c r="AX1125" s="1"/>
  <c r="AT773"/>
  <c r="AX773" s="1"/>
  <c r="AT2436"/>
  <c r="AX2436" s="1"/>
  <c r="AT1736"/>
  <c r="AZ1736" s="1"/>
  <c r="AT17"/>
  <c r="AX17" s="1"/>
  <c r="AT1797"/>
  <c r="AX1797" s="1"/>
  <c r="AT869"/>
  <c r="AX869" s="1"/>
  <c r="AT174"/>
  <c r="AX174" s="1"/>
  <c r="AT71"/>
  <c r="AX71" s="1"/>
  <c r="AT1614"/>
  <c r="AZ1614" s="1"/>
  <c r="AT2404"/>
  <c r="AX2404" s="1"/>
  <c r="AT1416"/>
  <c r="AZ1416" s="1"/>
  <c r="AT2540"/>
  <c r="AX2540" s="1"/>
  <c r="AT617"/>
  <c r="AX617" s="1"/>
  <c r="AT965"/>
  <c r="AZ965" s="1"/>
  <c r="AT2179"/>
  <c r="AZ2179" s="1"/>
  <c r="AT906"/>
  <c r="AX906" s="1"/>
  <c r="AT1010"/>
  <c r="AX1010" s="1"/>
  <c r="AT2372"/>
  <c r="AZ2372" s="1"/>
  <c r="AT1160"/>
  <c r="AZ1160" s="1"/>
  <c r="AT1071"/>
  <c r="AX1071" s="1"/>
  <c r="AT130"/>
  <c r="AZ130" s="1"/>
  <c r="AT1082"/>
  <c r="AX1082" s="1"/>
  <c r="AT2146"/>
  <c r="AX2146" s="1"/>
  <c r="AT2807"/>
  <c r="AX2807" s="1"/>
  <c r="AT2658"/>
  <c r="AX2658" s="1"/>
  <c r="AT1495"/>
  <c r="AX1495" s="1"/>
  <c r="AT467"/>
  <c r="AX467" s="1"/>
  <c r="AT1676"/>
  <c r="AX1676" s="1"/>
  <c r="AT1922"/>
  <c r="AX1922" s="1"/>
  <c r="AT1123"/>
  <c r="AX1123" s="1"/>
  <c r="AT2467"/>
  <c r="AX2467" s="1"/>
  <c r="AT2893"/>
  <c r="AZ2893" s="1"/>
  <c r="AT317"/>
  <c r="AX317" s="1"/>
  <c r="AT1472"/>
  <c r="AX1472" s="1"/>
  <c r="AT2961"/>
  <c r="AZ2961" s="1"/>
  <c r="AT2192"/>
  <c r="AX2192" s="1"/>
  <c r="AT1344"/>
  <c r="AX1344" s="1"/>
  <c r="AT331"/>
  <c r="AX331" s="1"/>
  <c r="AT1682"/>
  <c r="AX1682" s="1"/>
  <c r="AT1039"/>
  <c r="AX1039" s="1"/>
  <c r="AT1915"/>
  <c r="AZ1915" s="1"/>
  <c r="AT1655"/>
  <c r="AZ1655" s="1"/>
  <c r="AT350"/>
  <c r="AX350" s="1"/>
  <c r="AT123"/>
  <c r="AX123" s="1"/>
  <c r="AT2876"/>
  <c r="AX2876" s="1"/>
  <c r="AT2132"/>
  <c r="AX2132" s="1"/>
  <c r="AT2008"/>
  <c r="AX2008" s="1"/>
  <c r="AT2767"/>
  <c r="AX2767" s="1"/>
  <c r="AT2473"/>
  <c r="AX2473" s="1"/>
  <c r="AT1961"/>
  <c r="AX1961" s="1"/>
  <c r="AT2739"/>
  <c r="AX2739" s="1"/>
  <c r="AT2614"/>
  <c r="AZ2614" s="1"/>
  <c r="AT2573"/>
  <c r="AX2573" s="1"/>
  <c r="AT2987"/>
  <c r="AZ2987" s="1"/>
  <c r="AT843"/>
  <c r="AX843" s="1"/>
  <c r="AT1233"/>
  <c r="AX1233" s="1"/>
  <c r="AT614"/>
  <c r="AZ614" s="1"/>
  <c r="AT513"/>
  <c r="AX513" s="1"/>
  <c r="AT645"/>
  <c r="AZ645" s="1"/>
  <c r="AT1443"/>
  <c r="AX1443" s="1"/>
  <c r="AT338"/>
  <c r="AX338" s="1"/>
  <c r="AT642"/>
  <c r="AZ642" s="1"/>
  <c r="AT76"/>
  <c r="AX76" s="1"/>
  <c r="AT1540"/>
  <c r="AZ1540" s="1"/>
  <c r="AT1224"/>
  <c r="AX1224" s="1"/>
  <c r="AT392"/>
  <c r="AX392" s="1"/>
  <c r="AT2149"/>
  <c r="AZ2149" s="1"/>
  <c r="AT810"/>
  <c r="AZ810" s="1"/>
  <c r="AT834"/>
  <c r="AZ834" s="1"/>
  <c r="AT2948"/>
  <c r="AX2948" s="1"/>
  <c r="AT840"/>
  <c r="AZ840" s="1"/>
  <c r="AT1530"/>
  <c r="AX1530" s="1"/>
  <c r="AT2037"/>
  <c r="AZ2037" s="1"/>
  <c r="AZ2929"/>
  <c r="AT1446"/>
  <c r="AZ1446" s="1"/>
  <c r="AT3005"/>
  <c r="AX3005" s="1"/>
  <c r="AT909"/>
  <c r="AX909" s="1"/>
  <c r="AT1760"/>
  <c r="AT1376"/>
  <c r="AX1376" s="1"/>
  <c r="AT1030"/>
  <c r="AZ1030" s="1"/>
  <c r="AT1265"/>
  <c r="AX1265" s="1"/>
  <c r="AT1670"/>
  <c r="AT1534"/>
  <c r="AZ1534" s="1"/>
  <c r="AT1485"/>
  <c r="AX1485" s="1"/>
  <c r="AT2334"/>
  <c r="AX2334" s="1"/>
  <c r="AT2977"/>
  <c r="AT128"/>
  <c r="AZ128" s="1"/>
  <c r="AT173"/>
  <c r="AZ173" s="1"/>
  <c r="AT944"/>
  <c r="AX944" s="1"/>
  <c r="AT2139"/>
  <c r="AT428"/>
  <c r="AZ428" s="1"/>
  <c r="AT1166"/>
  <c r="AZ1166" s="1"/>
  <c r="AT286"/>
  <c r="AX286" s="1"/>
  <c r="AT1342"/>
  <c r="AT561"/>
  <c r="AZ561" s="1"/>
  <c r="AT126"/>
  <c r="AZ126" s="1"/>
  <c r="AT2463"/>
  <c r="AT2864"/>
  <c r="AZ2864" s="1"/>
  <c r="AT2747"/>
  <c r="AZ2747" s="1"/>
  <c r="AT2460"/>
  <c r="AX2460" s="1"/>
  <c r="AT412"/>
  <c r="AZ412" s="1"/>
  <c r="AT1907"/>
  <c r="AT1581"/>
  <c r="AX1581" s="1"/>
  <c r="AT1526"/>
  <c r="AZ1526" s="1"/>
  <c r="AT747"/>
  <c r="AX747" s="1"/>
  <c r="AT431"/>
  <c r="AT2731"/>
  <c r="AX2731" s="1"/>
  <c r="AT175"/>
  <c r="AX175" s="1"/>
  <c r="AT1103"/>
  <c r="AX1103" s="1"/>
  <c r="AT2715"/>
  <c r="AX2715" s="1"/>
  <c r="AT1691"/>
  <c r="AZ1691" s="1"/>
  <c r="AT1935"/>
  <c r="AX1935" s="1"/>
  <c r="AT2521"/>
  <c r="AX2521" s="1"/>
  <c r="AT1497"/>
  <c r="AT753"/>
  <c r="AX753" s="1"/>
  <c r="AT1644"/>
  <c r="AX1644" s="1"/>
  <c r="AT1516"/>
  <c r="AZ1516" s="1"/>
  <c r="AT1404"/>
  <c r="AT440"/>
  <c r="AX440" s="1"/>
  <c r="AT502"/>
  <c r="AX502" s="1"/>
  <c r="AT1761"/>
  <c r="AT2792"/>
  <c r="AT1127"/>
  <c r="AX1127" s="1"/>
  <c r="AT258"/>
  <c r="AX258" s="1"/>
  <c r="AT932"/>
  <c r="AT986"/>
  <c r="AT370"/>
  <c r="AZ370" s="1"/>
  <c r="AT890"/>
  <c r="AZ890" s="1"/>
  <c r="AT329"/>
  <c r="AZ329" s="1"/>
  <c r="AT2398"/>
  <c r="AT1465"/>
  <c r="AX1465" s="1"/>
  <c r="AT404"/>
  <c r="AT2094"/>
  <c r="AF1022"/>
  <c r="AQ1022"/>
  <c r="AF1293"/>
  <c r="AK1293" s="1"/>
  <c r="AQ1293"/>
  <c r="AF2608"/>
  <c r="AI2608" s="1"/>
  <c r="AQ2608"/>
  <c r="AF1095"/>
  <c r="AH1095" s="1"/>
  <c r="AQ1095"/>
  <c r="AF2270"/>
  <c r="AG2270" s="1"/>
  <c r="AQ2270"/>
  <c r="AF1488"/>
  <c r="AH1488" s="1"/>
  <c r="AQ1488"/>
  <c r="AF597"/>
  <c r="AG597" s="1"/>
  <c r="AQ597"/>
  <c r="AF1823"/>
  <c r="AH1823" s="1"/>
  <c r="AQ1823"/>
  <c r="AF1567"/>
  <c r="AI1567" s="1"/>
  <c r="AQ1567"/>
  <c r="AF1846"/>
  <c r="AG1846" s="1"/>
  <c r="AQ1846"/>
  <c r="AF71"/>
  <c r="AG71" s="1"/>
  <c r="AF628"/>
  <c r="AK628" s="1"/>
  <c r="AF1012"/>
  <c r="AH1012" s="1"/>
  <c r="AF2838"/>
  <c r="AI2838" s="1"/>
  <c r="AF1501"/>
  <c r="AG1501" s="1"/>
  <c r="AF718"/>
  <c r="AH718" s="1"/>
  <c r="AF914"/>
  <c r="AK914" s="1"/>
  <c r="AF2203"/>
  <c r="AK2203" s="1"/>
  <c r="AF1985"/>
  <c r="AH1985" s="1"/>
  <c r="AF1722"/>
  <c r="AG1722" s="1"/>
  <c r="AF2310"/>
  <c r="AH2310" s="1"/>
  <c r="AF2919"/>
  <c r="AH2919" s="1"/>
  <c r="AF1977"/>
  <c r="AH1977" s="1"/>
  <c r="AF2890"/>
  <c r="AI2890" s="1"/>
  <c r="AF783"/>
  <c r="AL783" s="1"/>
  <c r="AF2652"/>
  <c r="AK2652" s="1"/>
  <c r="AF1930"/>
  <c r="AG1930" s="1"/>
  <c r="AF1394"/>
  <c r="AI1394" s="1"/>
  <c r="AF271"/>
  <c r="AK271" s="1"/>
  <c r="AF56"/>
  <c r="AI56" s="1"/>
  <c r="AF2027"/>
  <c r="AH2027" s="1"/>
  <c r="AF2812"/>
  <c r="AG2812" s="1"/>
  <c r="AF101"/>
  <c r="AJ101" s="1"/>
  <c r="AF1821"/>
  <c r="AH1821" s="1"/>
  <c r="AF2509"/>
  <c r="AI2509" s="1"/>
  <c r="AF1905"/>
  <c r="AK1905" s="1"/>
  <c r="AF292"/>
  <c r="AG292" s="1"/>
  <c r="AF386"/>
  <c r="AK386" s="1"/>
  <c r="AF1408"/>
  <c r="AI1408" s="1"/>
  <c r="AF994"/>
  <c r="AI994" s="1"/>
  <c r="AF280"/>
  <c r="AK280" s="1"/>
  <c r="AF2537"/>
  <c r="AG2537" s="1"/>
  <c r="AF2049"/>
  <c r="AH2049" s="1"/>
  <c r="AF1592"/>
  <c r="AK1592" s="1"/>
  <c r="AF440"/>
  <c r="AI440" s="1"/>
  <c r="AF511"/>
  <c r="AF70"/>
  <c r="AG70" s="1"/>
  <c r="AF419"/>
  <c r="AF974"/>
  <c r="AL974" s="1"/>
  <c r="AF2563"/>
  <c r="AL2563" s="1"/>
  <c r="AF1183"/>
  <c r="AF2019"/>
  <c r="AJ2019" s="1"/>
  <c r="AF675"/>
  <c r="AJ675" s="1"/>
  <c r="AF279"/>
  <c r="AJ279" s="1"/>
  <c r="AF938"/>
  <c r="AJ938" s="1"/>
  <c r="AF1534"/>
  <c r="AF306"/>
  <c r="AL306" s="1"/>
  <c r="AF2670"/>
  <c r="AJ2670" s="1"/>
  <c r="AF303"/>
  <c r="AJ303" s="1"/>
  <c r="AF1255"/>
  <c r="AJ1255" s="1"/>
  <c r="AF626"/>
  <c r="AF2382"/>
  <c r="AJ2382" s="1"/>
  <c r="AF911"/>
  <c r="AJ911" s="1"/>
  <c r="AF2383"/>
  <c r="AF839"/>
  <c r="AJ839" s="1"/>
  <c r="AF1898"/>
  <c r="AJ1898" s="1"/>
  <c r="AF738"/>
  <c r="AJ738" s="1"/>
  <c r="AF98"/>
  <c r="AJ98" s="1"/>
  <c r="AF255"/>
  <c r="AF883"/>
  <c r="AL883" s="1"/>
  <c r="AF2870"/>
  <c r="AJ2870" s="1"/>
  <c r="AF1842"/>
  <c r="AF2782"/>
  <c r="AJ2782" s="1"/>
  <c r="AF2934"/>
  <c r="AL2934" s="1"/>
  <c r="AF2781"/>
  <c r="AJ2781" s="1"/>
  <c r="AF2285"/>
  <c r="AJ2285" s="1"/>
  <c r="AF1629"/>
  <c r="AF1229"/>
  <c r="AJ1229" s="1"/>
  <c r="AF2279"/>
  <c r="AJ2279" s="1"/>
  <c r="AF2970"/>
  <c r="AF2219"/>
  <c r="AL2219" s="1"/>
  <c r="AF1195"/>
  <c r="AJ1195" s="1"/>
  <c r="AF139"/>
  <c r="AL139" s="1"/>
  <c r="AF662"/>
  <c r="AJ662" s="1"/>
  <c r="AF253"/>
  <c r="AL253" s="1"/>
  <c r="AF2640"/>
  <c r="AF1040"/>
  <c r="AL1040" s="1"/>
  <c r="AF816"/>
  <c r="AJ816" s="1"/>
  <c r="AF608"/>
  <c r="AL608" s="1"/>
  <c r="AF352"/>
  <c r="AJ352" s="1"/>
  <c r="AF2087"/>
  <c r="AL2087" s="1"/>
  <c r="AF2667"/>
  <c r="AJ2667" s="1"/>
  <c r="AF1739"/>
  <c r="AL1739" s="1"/>
  <c r="AF715"/>
  <c r="AJ715" s="1"/>
  <c r="AF2502"/>
  <c r="AL2502" s="1"/>
  <c r="AF2607"/>
  <c r="AJ2607" s="1"/>
  <c r="AF2818"/>
  <c r="AL2818" s="1"/>
  <c r="AF2833"/>
  <c r="AF1713"/>
  <c r="AL1713" s="1"/>
  <c r="AF1211"/>
  <c r="AL1211" s="1"/>
  <c r="AF2204"/>
  <c r="AJ2204" s="1"/>
  <c r="AF1180"/>
  <c r="AL1180" s="1"/>
  <c r="AF156"/>
  <c r="AJ156" s="1"/>
  <c r="AF1204"/>
  <c r="AL1204" s="1"/>
  <c r="AF308"/>
  <c r="AF52"/>
  <c r="AJ52" s="1"/>
  <c r="AF1431"/>
  <c r="AJ1431" s="1"/>
  <c r="AF830"/>
  <c r="AF1570"/>
  <c r="AF874"/>
  <c r="AL874" s="1"/>
  <c r="AF2972"/>
  <c r="AJ2972" s="1"/>
  <c r="AF949"/>
  <c r="AJ949" s="1"/>
  <c r="AF1111"/>
  <c r="AJ1111" s="1"/>
  <c r="AF574"/>
  <c r="AJ574" s="1"/>
  <c r="AF1442"/>
  <c r="AJ1442" s="1"/>
  <c r="AF2115"/>
  <c r="AJ2115" s="1"/>
  <c r="AF771"/>
  <c r="AJ771" s="1"/>
  <c r="AF663"/>
  <c r="AJ663" s="1"/>
  <c r="AF1322"/>
  <c r="AF74"/>
  <c r="AJ74" s="1"/>
  <c r="AF1219"/>
  <c r="AL1219" s="1"/>
  <c r="AF618"/>
  <c r="AJ618" s="1"/>
  <c r="AF2222"/>
  <c r="AF935"/>
  <c r="AJ935" s="1"/>
  <c r="AF1458"/>
  <c r="AJ1458" s="1"/>
  <c r="AF18"/>
  <c r="AJ18" s="1"/>
  <c r="AF295"/>
  <c r="AF818"/>
  <c r="AJ818" s="1"/>
  <c r="AF2894"/>
  <c r="AL2894" s="1"/>
  <c r="AF327"/>
  <c r="AL327" s="1"/>
  <c r="AF610"/>
  <c r="AF226"/>
  <c r="AL226" s="1"/>
  <c r="AF558"/>
  <c r="AJ558" s="1"/>
  <c r="AF767"/>
  <c r="AJ767" s="1"/>
  <c r="AF2986"/>
  <c r="AF1139"/>
  <c r="AJ1139" s="1"/>
  <c r="AF627"/>
  <c r="AJ627" s="1"/>
  <c r="AF115"/>
  <c r="AJ115" s="1"/>
  <c r="AF2590"/>
  <c r="AJ2590" s="1"/>
  <c r="AF278"/>
  <c r="AJ278" s="1"/>
  <c r="AF2802"/>
  <c r="AJ2802" s="1"/>
  <c r="AF2486"/>
  <c r="AJ2486" s="1"/>
  <c r="AF454"/>
  <c r="AF2973"/>
  <c r="AJ2973" s="1"/>
  <c r="AF2429"/>
  <c r="AF1805"/>
  <c r="AJ1805" s="1"/>
  <c r="AF1309"/>
  <c r="AF685"/>
  <c r="AJ685" s="1"/>
  <c r="AF429"/>
  <c r="AJ429" s="1"/>
  <c r="AF838"/>
  <c r="AJ838" s="1"/>
  <c r="AF2464"/>
  <c r="AF1920"/>
  <c r="AJ1920" s="1"/>
  <c r="AF1392"/>
  <c r="AJ1392" s="1"/>
  <c r="AF1062"/>
  <c r="AL1062" s="1"/>
  <c r="AF683"/>
  <c r="AF941"/>
  <c r="AL941" s="1"/>
  <c r="AF1648"/>
  <c r="AF1152"/>
  <c r="AJ1152" s="1"/>
  <c r="AF288"/>
  <c r="AL288" s="1"/>
  <c r="AF294"/>
  <c r="AF203"/>
  <c r="AJ203" s="1"/>
  <c r="AF726"/>
  <c r="AL726" s="1"/>
  <c r="AF2721"/>
  <c r="AL2721" s="1"/>
  <c r="AF1622"/>
  <c r="AF2823"/>
  <c r="AL2823" s="1"/>
  <c r="AF1799"/>
  <c r="AJ1799" s="1"/>
  <c r="AF527"/>
  <c r="AL527" s="1"/>
  <c r="AF3003"/>
  <c r="AF2491"/>
  <c r="AL2491" s="1"/>
  <c r="AF1979"/>
  <c r="AJ1979" s="1"/>
  <c r="AF1467"/>
  <c r="AL1467" s="1"/>
  <c r="AF955"/>
  <c r="AF443"/>
  <c r="AL443" s="1"/>
  <c r="AF2854"/>
  <c r="AF1830"/>
  <c r="AL1830" s="1"/>
  <c r="AF2844"/>
  <c r="AF2588"/>
  <c r="AL2588" s="1"/>
  <c r="AF2332"/>
  <c r="AF2076"/>
  <c r="AL2076" s="1"/>
  <c r="AF1820"/>
  <c r="AF1564"/>
  <c r="AL1564" s="1"/>
  <c r="AF1308"/>
  <c r="AJ1308" s="1"/>
  <c r="AF1052"/>
  <c r="AL1052" s="1"/>
  <c r="AF796"/>
  <c r="AJ796" s="1"/>
  <c r="AF540"/>
  <c r="AL540" s="1"/>
  <c r="AF92"/>
  <c r="AJ92" s="1"/>
  <c r="AF191"/>
  <c r="AL191" s="1"/>
  <c r="AF1498"/>
  <c r="AJ1498" s="1"/>
  <c r="AF2804"/>
  <c r="AL2804" s="1"/>
  <c r="AF2548"/>
  <c r="AJ2548" s="1"/>
  <c r="AF2292"/>
  <c r="AL2292" s="1"/>
  <c r="AF2100"/>
  <c r="AF1844"/>
  <c r="AL1844" s="1"/>
  <c r="AF1588"/>
  <c r="AJ1588" s="1"/>
  <c r="AF1332"/>
  <c r="AL1332" s="1"/>
  <c r="AF1076"/>
  <c r="AF820"/>
  <c r="AL820" s="1"/>
  <c r="AF372"/>
  <c r="AJ372" s="1"/>
  <c r="AF3000"/>
  <c r="AL3000" s="1"/>
  <c r="AF2808"/>
  <c r="AJ2808" s="1"/>
  <c r="AF2552"/>
  <c r="AL2552" s="1"/>
  <c r="AF351"/>
  <c r="AJ351" s="1"/>
  <c r="AF2339"/>
  <c r="AL2339" s="1"/>
  <c r="AF1251"/>
  <c r="AJ1251" s="1"/>
  <c r="AF1326"/>
  <c r="AL1326" s="1"/>
  <c r="AF1578"/>
  <c r="AJ1578" s="1"/>
  <c r="AF607"/>
  <c r="AL607" s="1"/>
  <c r="AF2275"/>
  <c r="AF963"/>
  <c r="AL963" s="1"/>
  <c r="AF919"/>
  <c r="AF1226"/>
  <c r="AF2926"/>
  <c r="AJ2926" s="1"/>
  <c r="AF1447"/>
  <c r="AL1447" s="1"/>
  <c r="AF1391"/>
  <c r="AJ1391" s="1"/>
  <c r="AF1711"/>
  <c r="AL1711" s="1"/>
  <c r="AF866"/>
  <c r="AJ866" s="1"/>
  <c r="AF755"/>
  <c r="AL755" s="1"/>
  <c r="AF243"/>
  <c r="AJ243" s="1"/>
  <c r="AF1054"/>
  <c r="AL1054" s="1"/>
  <c r="AF1382"/>
  <c r="AJ1382" s="1"/>
  <c r="AF2915"/>
  <c r="AL2915" s="1"/>
  <c r="AF1142"/>
  <c r="AJ1142" s="1"/>
  <c r="AF1951"/>
  <c r="AL1951" s="1"/>
  <c r="AF2322"/>
  <c r="AF2557"/>
  <c r="AL2557" s="1"/>
  <c r="AF1917"/>
  <c r="AJ1917" s="1"/>
  <c r="AF182"/>
  <c r="AL182" s="1"/>
  <c r="AF2413"/>
  <c r="AJ2413" s="1"/>
  <c r="AF1901"/>
  <c r="AF1357"/>
  <c r="AJ1357" s="1"/>
  <c r="AF2576"/>
  <c r="AL2576" s="1"/>
  <c r="AF2080"/>
  <c r="AF1536"/>
  <c r="AL1536" s="1"/>
  <c r="AF928"/>
  <c r="AJ928" s="1"/>
  <c r="AF2855"/>
  <c r="AL2855" s="1"/>
  <c r="AF2539"/>
  <c r="AJ2539" s="1"/>
  <c r="AF1451"/>
  <c r="AL1451" s="1"/>
  <c r="AF427"/>
  <c r="AF111"/>
  <c r="AL111" s="1"/>
  <c r="AF2737"/>
  <c r="AF141"/>
  <c r="AL141" s="1"/>
  <c r="AF2128"/>
  <c r="AJ2128" s="1"/>
  <c r="AF2481"/>
  <c r="AL2481" s="1"/>
  <c r="AF2273"/>
  <c r="AL2273" s="1"/>
  <c r="AF1825"/>
  <c r="AL1825" s="1"/>
  <c r="AF2619"/>
  <c r="AJ2619" s="1"/>
  <c r="AF2107"/>
  <c r="AL2107" s="1"/>
  <c r="AF1595"/>
  <c r="AF1083"/>
  <c r="AL1083" s="1"/>
  <c r="AF571"/>
  <c r="AJ571" s="1"/>
  <c r="AF59"/>
  <c r="AL59" s="1"/>
  <c r="AF2086"/>
  <c r="AJ2086" s="1"/>
  <c r="AF439"/>
  <c r="AL439" s="1"/>
  <c r="AF1626"/>
  <c r="AJ1626" s="1"/>
  <c r="AF2868"/>
  <c r="AL2868" s="1"/>
  <c r="AF2356"/>
  <c r="AF2164"/>
  <c r="AL2164" s="1"/>
  <c r="AF1908"/>
  <c r="AJ1908" s="1"/>
  <c r="AF1652"/>
  <c r="AL1652" s="1"/>
  <c r="AF1396"/>
  <c r="AF1140"/>
  <c r="AL1140" s="1"/>
  <c r="AF884"/>
  <c r="AJ884" s="1"/>
  <c r="AF692"/>
  <c r="AF436"/>
  <c r="AF116"/>
  <c r="AL116" s="1"/>
  <c r="AF1720"/>
  <c r="AJ1720" s="1"/>
  <c r="AF1208"/>
  <c r="AL1208" s="1"/>
  <c r="AF632"/>
  <c r="AJ632" s="1"/>
  <c r="AF1607"/>
  <c r="AJ1607" s="1"/>
  <c r="AF1441"/>
  <c r="AJ1441" s="1"/>
  <c r="AF1121"/>
  <c r="AL1121" s="1"/>
  <c r="AF929"/>
  <c r="AF2366"/>
  <c r="AL2366" s="1"/>
  <c r="AF1350"/>
  <c r="AF2675"/>
  <c r="AL2675" s="1"/>
  <c r="AF2163"/>
  <c r="AJ2163" s="1"/>
  <c r="AF1651"/>
  <c r="AL1651" s="1"/>
  <c r="AF2070"/>
  <c r="AJ2070" s="1"/>
  <c r="AF2007"/>
  <c r="AJ2007" s="1"/>
  <c r="AF2335"/>
  <c r="AJ2335" s="1"/>
  <c r="AF2642"/>
  <c r="AL2642" s="1"/>
  <c r="AF2605"/>
  <c r="AJ2605" s="1"/>
  <c r="AF2093"/>
  <c r="AL2093" s="1"/>
  <c r="AF717"/>
  <c r="AJ717" s="1"/>
  <c r="AF2015"/>
  <c r="AL2015" s="1"/>
  <c r="AF2877"/>
  <c r="AJ2877" s="1"/>
  <c r="AF2381"/>
  <c r="AL2381" s="1"/>
  <c r="AF1725"/>
  <c r="AF1325"/>
  <c r="AL1325" s="1"/>
  <c r="AF109"/>
  <c r="AJ109" s="1"/>
  <c r="AF2560"/>
  <c r="AL2560" s="1"/>
  <c r="AF2032"/>
  <c r="AF1504"/>
  <c r="AL1504" s="1"/>
  <c r="AF2727"/>
  <c r="AJ2727" s="1"/>
  <c r="AF367"/>
  <c r="AL367" s="1"/>
  <c r="AF2283"/>
  <c r="AJ2283" s="1"/>
  <c r="AF1259"/>
  <c r="AL1259" s="1"/>
  <c r="AF235"/>
  <c r="AJ235" s="1"/>
  <c r="AF93"/>
  <c r="AL93" s="1"/>
  <c r="AF2624"/>
  <c r="AJ2624" s="1"/>
  <c r="AF2096"/>
  <c r="AL2096" s="1"/>
  <c r="AF1120"/>
  <c r="AJ1120" s="1"/>
  <c r="AF800"/>
  <c r="AL800" s="1"/>
  <c r="AF1718"/>
  <c r="AJ1718" s="1"/>
  <c r="AF1703"/>
  <c r="AL1703" s="1"/>
  <c r="AF1803"/>
  <c r="AL1803" s="1"/>
  <c r="AF2630"/>
  <c r="AJ2630" s="1"/>
  <c r="AF2801"/>
  <c r="AJ2801" s="1"/>
  <c r="AF2465"/>
  <c r="AL2465" s="1"/>
  <c r="AF1793"/>
  <c r="AJ1793" s="1"/>
  <c r="AF2247"/>
  <c r="AJ2247" s="1"/>
  <c r="AF2971"/>
  <c r="AJ2971" s="1"/>
  <c r="AF2459"/>
  <c r="AL2459" s="1"/>
  <c r="AF1947"/>
  <c r="AJ1947" s="1"/>
  <c r="AF1435"/>
  <c r="AL1435" s="1"/>
  <c r="AF923"/>
  <c r="AJ923" s="1"/>
  <c r="AF411"/>
  <c r="AL411" s="1"/>
  <c r="AF2790"/>
  <c r="AJ2790" s="1"/>
  <c r="AF1766"/>
  <c r="AL1766" s="1"/>
  <c r="AF2959"/>
  <c r="AJ2959" s="1"/>
  <c r="AF2698"/>
  <c r="AL2698" s="1"/>
  <c r="AF1697"/>
  <c r="AJ1697" s="1"/>
  <c r="AF1393"/>
  <c r="AL1393" s="1"/>
  <c r="AF1137"/>
  <c r="AF881"/>
  <c r="AL881" s="1"/>
  <c r="AF2174"/>
  <c r="AJ2174" s="1"/>
  <c r="AF1014"/>
  <c r="AL1014" s="1"/>
  <c r="AF2515"/>
  <c r="AL2515" s="1"/>
  <c r="AF218"/>
  <c r="AL218" s="1"/>
  <c r="AF2757"/>
  <c r="AJ2757" s="1"/>
  <c r="AF2245"/>
  <c r="AL2245" s="1"/>
  <c r="AF1701"/>
  <c r="AJ1701" s="1"/>
  <c r="AF1189"/>
  <c r="AL1189" s="1"/>
  <c r="AF449"/>
  <c r="AF293"/>
  <c r="AL293" s="1"/>
  <c r="AF1187"/>
  <c r="AJ1187" s="1"/>
  <c r="AF1770"/>
  <c r="AL1770" s="1"/>
  <c r="AF654"/>
  <c r="AF682"/>
  <c r="AL682" s="1"/>
  <c r="AF1214"/>
  <c r="AJ1214" s="1"/>
  <c r="AF2702"/>
  <c r="AL2702" s="1"/>
  <c r="AF1374"/>
  <c r="AJ1374" s="1"/>
  <c r="AF263"/>
  <c r="AL263" s="1"/>
  <c r="AF66"/>
  <c r="AJ66" s="1"/>
  <c r="AF447"/>
  <c r="AL447" s="1"/>
  <c r="AF1358"/>
  <c r="AJ1358" s="1"/>
  <c r="AF1260"/>
  <c r="AL1260" s="1"/>
  <c r="AF620"/>
  <c r="AF236"/>
  <c r="AL236" s="1"/>
  <c r="AF1732"/>
  <c r="AJ1732" s="1"/>
  <c r="AF1028"/>
  <c r="AL1028" s="1"/>
  <c r="AF2376"/>
  <c r="AJ2376" s="1"/>
  <c r="AF1018"/>
  <c r="AL1018" s="1"/>
  <c r="AF1220"/>
  <c r="AJ1220" s="1"/>
  <c r="AF277"/>
  <c r="AL277" s="1"/>
  <c r="AF21"/>
  <c r="AF161"/>
  <c r="AL161" s="1"/>
  <c r="AF69"/>
  <c r="AJ69" s="1"/>
  <c r="AF927"/>
  <c r="AL927" s="1"/>
  <c r="AF2627"/>
  <c r="AJ2627" s="1"/>
  <c r="AF1710"/>
  <c r="AL1710" s="1"/>
  <c r="AF1642"/>
  <c r="AJ1642" s="1"/>
  <c r="AF2211"/>
  <c r="AL2211" s="1"/>
  <c r="AF1518"/>
  <c r="AJ1518" s="1"/>
  <c r="AF1130"/>
  <c r="AL1130" s="1"/>
  <c r="AF142"/>
  <c r="AJ142" s="1"/>
  <c r="AF2703"/>
  <c r="AL2703" s="1"/>
  <c r="AF391"/>
  <c r="AJ391" s="1"/>
  <c r="AF1218"/>
  <c r="AL1218" s="1"/>
  <c r="AF831"/>
  <c r="AF1299"/>
  <c r="AL1299" s="1"/>
  <c r="AF908"/>
  <c r="AJ908" s="1"/>
  <c r="AF396"/>
  <c r="AL396" s="1"/>
  <c r="AF631"/>
  <c r="AJ631" s="1"/>
  <c r="AF1700"/>
  <c r="AL1700" s="1"/>
  <c r="AF2568"/>
  <c r="AJ2568" s="1"/>
  <c r="AF2152"/>
  <c r="AL2152" s="1"/>
  <c r="AF1576"/>
  <c r="AJ1576" s="1"/>
  <c r="AF1064"/>
  <c r="AL1064" s="1"/>
  <c r="AF616"/>
  <c r="AJ616" s="1"/>
  <c r="AF2559"/>
  <c r="AL2559" s="1"/>
  <c r="AF1658"/>
  <c r="AJ1658" s="1"/>
  <c r="AF250"/>
  <c r="AL250" s="1"/>
  <c r="AF2613"/>
  <c r="AF2101"/>
  <c r="AL2101" s="1"/>
  <c r="AF1717"/>
  <c r="AJ1717" s="1"/>
  <c r="AF1237"/>
  <c r="AL1237" s="1"/>
  <c r="AF1077"/>
  <c r="AJ1077" s="1"/>
  <c r="AF1250"/>
  <c r="AL1250" s="1"/>
  <c r="AF2274"/>
  <c r="AJ2274" s="1"/>
  <c r="AF979"/>
  <c r="AL979" s="1"/>
  <c r="AF2860"/>
  <c r="AJ2860" s="1"/>
  <c r="AF787"/>
  <c r="AL787" s="1"/>
  <c r="AF222"/>
  <c r="AJ222" s="1"/>
  <c r="AF2316"/>
  <c r="AL2316" s="1"/>
  <c r="AF1932"/>
  <c r="AJ1932" s="1"/>
  <c r="AF1420"/>
  <c r="AL1420" s="1"/>
  <c r="AF778"/>
  <c r="AF899"/>
  <c r="AL899" s="1"/>
  <c r="AF110"/>
  <c r="AF62"/>
  <c r="AL62" s="1"/>
  <c r="AF2850"/>
  <c r="AF2787"/>
  <c r="AL2787" s="1"/>
  <c r="AF1763"/>
  <c r="AJ1763" s="1"/>
  <c r="AF515"/>
  <c r="AF215"/>
  <c r="AL215" s="1"/>
  <c r="AF1098"/>
  <c r="AL1098" s="1"/>
  <c r="AF846"/>
  <c r="AF2154"/>
  <c r="AL2154" s="1"/>
  <c r="AF394"/>
  <c r="AJ394" s="1"/>
  <c r="AF1519"/>
  <c r="AF423"/>
  <c r="AL423" s="1"/>
  <c r="AF1202"/>
  <c r="AL1202" s="1"/>
  <c r="AF2286"/>
  <c r="AL2286" s="1"/>
  <c r="AF1278"/>
  <c r="AF743"/>
  <c r="AJ743" s="1"/>
  <c r="AF1554"/>
  <c r="AL1554" s="1"/>
  <c r="AF402"/>
  <c r="AJ402" s="1"/>
  <c r="AF1999"/>
  <c r="AL1999" s="1"/>
  <c r="AF583"/>
  <c r="AF1523"/>
  <c r="AL1523" s="1"/>
  <c r="AF1011"/>
  <c r="AJ1011" s="1"/>
  <c r="AF499"/>
  <c r="AL499" s="1"/>
  <c r="AF1678"/>
  <c r="AJ1678" s="1"/>
  <c r="AF2206"/>
  <c r="AL2206" s="1"/>
  <c r="AF2711"/>
  <c r="AJ2711" s="1"/>
  <c r="AF2038"/>
  <c r="AF2783"/>
  <c r="AJ2783" s="1"/>
  <c r="AF2794"/>
  <c r="AL2794" s="1"/>
  <c r="AF2829"/>
  <c r="AF2301"/>
  <c r="AL2301" s="1"/>
  <c r="AF1677"/>
  <c r="AF1181"/>
  <c r="AL1181" s="1"/>
  <c r="AF845"/>
  <c r="AJ845" s="1"/>
  <c r="AF2142"/>
  <c r="AL2142" s="1"/>
  <c r="AF2586"/>
  <c r="AJ2586" s="1"/>
  <c r="AF1101"/>
  <c r="AL1101" s="1"/>
  <c r="AF752"/>
  <c r="AJ752" s="1"/>
  <c r="AF544"/>
  <c r="AL544" s="1"/>
  <c r="AF224"/>
  <c r="AJ224" s="1"/>
  <c r="AF1334"/>
  <c r="AL1334" s="1"/>
  <c r="AF1199"/>
  <c r="AJ1199" s="1"/>
  <c r="AF2475"/>
  <c r="AL2475" s="1"/>
  <c r="AF1483"/>
  <c r="AJ1483" s="1"/>
  <c r="AF459"/>
  <c r="AL459" s="1"/>
  <c r="AF1926"/>
  <c r="AJ1926" s="1"/>
  <c r="AF198"/>
  <c r="AL198" s="1"/>
  <c r="AF2401"/>
  <c r="AF2065"/>
  <c r="AL2065" s="1"/>
  <c r="AF2875"/>
  <c r="AJ2875" s="1"/>
  <c r="AF2363"/>
  <c r="AL2363" s="1"/>
  <c r="AF1851"/>
  <c r="AF1339"/>
  <c r="AL1339" s="1"/>
  <c r="AF827"/>
  <c r="AJ827" s="1"/>
  <c r="AF315"/>
  <c r="AL315" s="1"/>
  <c r="AF2598"/>
  <c r="AF951"/>
  <c r="AL951" s="1"/>
  <c r="AF2922"/>
  <c r="AJ2922" s="1"/>
  <c r="AF1114"/>
  <c r="AL1114" s="1"/>
  <c r="AF2740"/>
  <c r="AL2740" s="1"/>
  <c r="AF2484"/>
  <c r="AL2484" s="1"/>
  <c r="AF2228"/>
  <c r="AJ2228" s="1"/>
  <c r="AF2036"/>
  <c r="AL2036" s="1"/>
  <c r="AF1780"/>
  <c r="AF1524"/>
  <c r="AL1524" s="1"/>
  <c r="AF1268"/>
  <c r="AF756"/>
  <c r="AL756" s="1"/>
  <c r="AF564"/>
  <c r="AJ564" s="1"/>
  <c r="AF244"/>
  <c r="AL244" s="1"/>
  <c r="AF2936"/>
  <c r="AL2936" s="1"/>
  <c r="AF2744"/>
  <c r="AF1966"/>
  <c r="AF1191"/>
  <c r="AL1191" s="1"/>
  <c r="AF1586"/>
  <c r="AJ1586" s="1"/>
  <c r="AF146"/>
  <c r="AL146" s="1"/>
  <c r="AF722"/>
  <c r="AJ722" s="1"/>
  <c r="AF2510"/>
  <c r="AL2510" s="1"/>
  <c r="AF1295"/>
  <c r="AJ1295" s="1"/>
  <c r="AF942"/>
  <c r="AL942" s="1"/>
  <c r="AF1223"/>
  <c r="AF199"/>
  <c r="AL199" s="1"/>
  <c r="AF930"/>
  <c r="AJ930" s="1"/>
  <c r="AF162"/>
  <c r="AL162" s="1"/>
  <c r="AF1151"/>
  <c r="AJ1151" s="1"/>
  <c r="AF119"/>
  <c r="AL119" s="1"/>
  <c r="AF1331"/>
  <c r="AF819"/>
  <c r="AL819" s="1"/>
  <c r="AF307"/>
  <c r="AJ307" s="1"/>
  <c r="AF1294"/>
  <c r="AL1294" s="1"/>
  <c r="AF1638"/>
  <c r="AF2591"/>
  <c r="AL2591" s="1"/>
  <c r="AF205"/>
  <c r="AF2784"/>
  <c r="AL2784" s="1"/>
  <c r="AF2288"/>
  <c r="AJ2288" s="1"/>
  <c r="AF2923"/>
  <c r="AL2923" s="1"/>
  <c r="AF1835"/>
  <c r="AF779"/>
  <c r="AL779" s="1"/>
  <c r="AF2438"/>
  <c r="AJ2438" s="1"/>
  <c r="AF2671"/>
  <c r="AL2671" s="1"/>
  <c r="AF2738"/>
  <c r="AJ2738" s="1"/>
  <c r="AF2641"/>
  <c r="AL2641" s="1"/>
  <c r="AF1584"/>
  <c r="AJ1584" s="1"/>
  <c r="AF1088"/>
  <c r="AL1088" s="1"/>
  <c r="AF256"/>
  <c r="AF1590"/>
  <c r="AL1590" s="1"/>
  <c r="AF1831"/>
  <c r="AJ1831" s="1"/>
  <c r="AF2827"/>
  <c r="AL2827" s="1"/>
  <c r="AF1867"/>
  <c r="AF875"/>
  <c r="AL875" s="1"/>
  <c r="AF2758"/>
  <c r="AJ2758" s="1"/>
  <c r="AF2991"/>
  <c r="AL2991" s="1"/>
  <c r="AF2026"/>
  <c r="AF2785"/>
  <c r="AL2785" s="1"/>
  <c r="AF2433"/>
  <c r="AJ2433" s="1"/>
  <c r="AF2458"/>
  <c r="AL2458" s="1"/>
  <c r="AF2488"/>
  <c r="AJ2488" s="1"/>
  <c r="AF2104"/>
  <c r="AJ2104" s="1"/>
  <c r="AF1912"/>
  <c r="AF1400"/>
  <c r="AL1400" s="1"/>
  <c r="AF888"/>
  <c r="AF312"/>
  <c r="AF566"/>
  <c r="AF1871"/>
  <c r="AL1871" s="1"/>
  <c r="AF2618"/>
  <c r="AF2889"/>
  <c r="AL2889" s="1"/>
  <c r="AF2633"/>
  <c r="AJ2633" s="1"/>
  <c r="AF2377"/>
  <c r="AL2377" s="1"/>
  <c r="AF2121"/>
  <c r="AJ2121" s="1"/>
  <c r="AF1865"/>
  <c r="AL1865" s="1"/>
  <c r="AF1609"/>
  <c r="AJ1609" s="1"/>
  <c r="AF1353"/>
  <c r="AL1353" s="1"/>
  <c r="AF2110"/>
  <c r="AJ2110" s="1"/>
  <c r="AF1078"/>
  <c r="AL1078" s="1"/>
  <c r="AF2554"/>
  <c r="AJ2554" s="1"/>
  <c r="AF2547"/>
  <c r="AL2547" s="1"/>
  <c r="AF2035"/>
  <c r="AF1814"/>
  <c r="AL1814" s="1"/>
  <c r="AF1886"/>
  <c r="AJ1886" s="1"/>
  <c r="AF2391"/>
  <c r="AL2391" s="1"/>
  <c r="AF1795"/>
  <c r="AF2461"/>
  <c r="AL2461" s="1"/>
  <c r="AF1341"/>
  <c r="AJ1341" s="1"/>
  <c r="AF973"/>
  <c r="AL973" s="1"/>
  <c r="AF573"/>
  <c r="AJ573" s="1"/>
  <c r="AF2910"/>
  <c r="AL2910" s="1"/>
  <c r="AF1687"/>
  <c r="AJ1687" s="1"/>
  <c r="AF2050"/>
  <c r="AL2050" s="1"/>
  <c r="AF2749"/>
  <c r="AJ2749" s="1"/>
  <c r="AF2253"/>
  <c r="AL2253" s="1"/>
  <c r="AF1053"/>
  <c r="AF704"/>
  <c r="AL704" s="1"/>
  <c r="AF2151"/>
  <c r="AJ2151" s="1"/>
  <c r="AF2927"/>
  <c r="AL2927" s="1"/>
  <c r="AF1810"/>
  <c r="AF2960"/>
  <c r="AL2960" s="1"/>
  <c r="AF2480"/>
  <c r="AJ2480" s="1"/>
  <c r="AF1984"/>
  <c r="AL1984" s="1"/>
  <c r="AF1024"/>
  <c r="AJ1024" s="1"/>
  <c r="AF736"/>
  <c r="AL736" s="1"/>
  <c r="AF464"/>
  <c r="AJ464" s="1"/>
  <c r="AF1850"/>
  <c r="AL1850" s="1"/>
  <c r="AF2177"/>
  <c r="AJ2177" s="1"/>
  <c r="AF1430"/>
  <c r="AL1430" s="1"/>
  <c r="AF2503"/>
  <c r="AF1487"/>
  <c r="AL1487" s="1"/>
  <c r="AF1730"/>
  <c r="AJ1730" s="1"/>
  <c r="AF2841"/>
  <c r="AL2841" s="1"/>
  <c r="AF2585"/>
  <c r="AF2329"/>
  <c r="AL2329" s="1"/>
  <c r="AF2073"/>
  <c r="AJ2073" s="1"/>
  <c r="AF1817"/>
  <c r="AL1817" s="1"/>
  <c r="AF1561"/>
  <c r="AF1305"/>
  <c r="AL1305" s="1"/>
  <c r="AF1601"/>
  <c r="AJ1601" s="1"/>
  <c r="AF1329"/>
  <c r="AL1329" s="1"/>
  <c r="AF1073"/>
  <c r="AF817"/>
  <c r="AL817" s="1"/>
  <c r="AF2643"/>
  <c r="AJ2643" s="1"/>
  <c r="AF2131"/>
  <c r="AL2131" s="1"/>
  <c r="AF1619"/>
  <c r="AF2006"/>
  <c r="AL2006" s="1"/>
  <c r="AF153"/>
  <c r="AF1335"/>
  <c r="AL1335" s="1"/>
  <c r="AF2466"/>
  <c r="AJ2466" s="1"/>
  <c r="AF2167"/>
  <c r="AL2167" s="1"/>
  <c r="AF379"/>
  <c r="AF2726"/>
  <c r="AL2726" s="1"/>
  <c r="AF1694"/>
  <c r="AF311"/>
  <c r="AJ311" s="1"/>
  <c r="AF1050"/>
  <c r="AJ1050" s="1"/>
  <c r="AF2964"/>
  <c r="AL2964" s="1"/>
  <c r="AF2708"/>
  <c r="AJ2708" s="1"/>
  <c r="AF2452"/>
  <c r="AL2452" s="1"/>
  <c r="AF1364"/>
  <c r="AL1364" s="1"/>
  <c r="AF532"/>
  <c r="AL532" s="1"/>
  <c r="AF276"/>
  <c r="AJ276" s="1"/>
  <c r="AF84"/>
  <c r="AL84" s="1"/>
  <c r="AF2904"/>
  <c r="AJ2904" s="1"/>
  <c r="AF152"/>
  <c r="AL152" s="1"/>
  <c r="AF438"/>
  <c r="AF1743"/>
  <c r="AL1743" s="1"/>
  <c r="AF2138"/>
  <c r="AJ2138" s="1"/>
  <c r="AF2857"/>
  <c r="AL2857" s="1"/>
  <c r="AF2601"/>
  <c r="AF2345"/>
  <c r="AL2345" s="1"/>
  <c r="AF2089"/>
  <c r="AJ2089" s="1"/>
  <c r="AF1833"/>
  <c r="AL1833" s="1"/>
  <c r="AF1577"/>
  <c r="AJ1577" s="1"/>
  <c r="AF1321"/>
  <c r="AL1321" s="1"/>
  <c r="AF1617"/>
  <c r="AJ1617" s="1"/>
  <c r="AF1345"/>
  <c r="AL1345" s="1"/>
  <c r="AF1089"/>
  <c r="AJ1089" s="1"/>
  <c r="AF833"/>
  <c r="AL833" s="1"/>
  <c r="AF2995"/>
  <c r="AJ2995" s="1"/>
  <c r="AF2483"/>
  <c r="AL2483" s="1"/>
  <c r="AF1971"/>
  <c r="AJ1971" s="1"/>
  <c r="AF2710"/>
  <c r="AL2710" s="1"/>
  <c r="AF1174"/>
  <c r="AF2527"/>
  <c r="AL2527" s="1"/>
  <c r="AF1906"/>
  <c r="AJ1906" s="1"/>
  <c r="AF1277"/>
  <c r="AL1277" s="1"/>
  <c r="AF2189"/>
  <c r="AJ2189" s="1"/>
  <c r="AF1296"/>
  <c r="AL1296" s="1"/>
  <c r="AF64"/>
  <c r="AJ64" s="1"/>
  <c r="AF2407"/>
  <c r="AL2407" s="1"/>
  <c r="AF2106"/>
  <c r="AJ2106" s="1"/>
  <c r="AF29"/>
  <c r="AL29" s="1"/>
  <c r="AF2672"/>
  <c r="AJ2672" s="1"/>
  <c r="AF2160"/>
  <c r="AL2160" s="1"/>
  <c r="AF1552"/>
  <c r="AJ1552" s="1"/>
  <c r="AF1184"/>
  <c r="AL1184" s="1"/>
  <c r="AF832"/>
  <c r="AF624"/>
  <c r="AL624" s="1"/>
  <c r="AF368"/>
  <c r="AJ368" s="1"/>
  <c r="AF240"/>
  <c r="AL240" s="1"/>
  <c r="AF1959"/>
  <c r="AJ1959" s="1"/>
  <c r="AF2353"/>
  <c r="AL2353" s="1"/>
  <c r="AF2097"/>
  <c r="AJ2097" s="1"/>
  <c r="AF1302"/>
  <c r="AL1302" s="1"/>
  <c r="AF2375"/>
  <c r="AJ2375" s="1"/>
  <c r="AF1359"/>
  <c r="AL1359" s="1"/>
  <c r="AF1978"/>
  <c r="AF1627"/>
  <c r="AJ1627" s="1"/>
  <c r="AF1794"/>
  <c r="AJ1794" s="1"/>
  <c r="AF2873"/>
  <c r="AL2873" s="1"/>
  <c r="AF2617"/>
  <c r="AJ2617" s="1"/>
  <c r="AF2361"/>
  <c r="AL2361" s="1"/>
  <c r="AF1649"/>
  <c r="AF1361"/>
  <c r="AL1361" s="1"/>
  <c r="AF1105"/>
  <c r="AJ1105" s="1"/>
  <c r="AF849"/>
  <c r="AL849" s="1"/>
  <c r="AF2579"/>
  <c r="AF2067"/>
  <c r="AL2067" s="1"/>
  <c r="AF2902"/>
  <c r="AJ2902" s="1"/>
  <c r="AF1878"/>
  <c r="AL1878" s="1"/>
  <c r="AF1081"/>
  <c r="AF825"/>
  <c r="AL825" s="1"/>
  <c r="AF569"/>
  <c r="AJ569" s="1"/>
  <c r="AF2565"/>
  <c r="AL2565" s="1"/>
  <c r="AF1893"/>
  <c r="AF2499"/>
  <c r="AL2499" s="1"/>
  <c r="AF343"/>
  <c r="AJ343" s="1"/>
  <c r="AF138"/>
  <c r="AL138" s="1"/>
  <c r="AF2083"/>
  <c r="AF35"/>
  <c r="AL35" s="1"/>
  <c r="AF658"/>
  <c r="AJ658" s="1"/>
  <c r="AF2287"/>
  <c r="AL2287" s="1"/>
  <c r="AF450"/>
  <c r="AF759"/>
  <c r="AJ759" s="1"/>
  <c r="AF1796"/>
  <c r="AF1092"/>
  <c r="AL1092" s="1"/>
  <c r="AF2504"/>
  <c r="AF1224"/>
  <c r="AJ1224" s="1"/>
  <c r="AF1791"/>
  <c r="AJ1791" s="1"/>
  <c r="AF1338"/>
  <c r="AL1338" s="1"/>
  <c r="AF36"/>
  <c r="AJ36" s="1"/>
  <c r="AF629"/>
  <c r="AL629" s="1"/>
  <c r="AF373"/>
  <c r="AJ373" s="1"/>
  <c r="AF2533"/>
  <c r="AL2533" s="1"/>
  <c r="AF225"/>
  <c r="AJ225" s="1"/>
  <c r="AF1119"/>
  <c r="AL1119" s="1"/>
  <c r="AF2851"/>
  <c r="AJ2851" s="1"/>
  <c r="AF579"/>
  <c r="AL579" s="1"/>
  <c r="AF498"/>
  <c r="AF1806"/>
  <c r="AL1806" s="1"/>
  <c r="AF1006"/>
  <c r="AJ1006" s="1"/>
  <c r="AF775"/>
  <c r="AL775" s="1"/>
  <c r="AF887"/>
  <c r="AJ887" s="1"/>
  <c r="AF1764"/>
  <c r="AL1764" s="1"/>
  <c r="AF1306"/>
  <c r="AJ1306" s="1"/>
  <c r="AF26"/>
  <c r="AL26" s="1"/>
  <c r="AF2629"/>
  <c r="AF2085"/>
  <c r="AL2085" s="1"/>
  <c r="AF1573"/>
  <c r="AJ1573" s="1"/>
  <c r="AF165"/>
  <c r="AL165" s="1"/>
  <c r="AF2723"/>
  <c r="AF1258"/>
  <c r="AL1258" s="1"/>
  <c r="AF2947"/>
  <c r="AJ2947" s="1"/>
  <c r="AF867"/>
  <c r="AL867" s="1"/>
  <c r="AF330"/>
  <c r="AF2223"/>
  <c r="AL2223" s="1"/>
  <c r="AF1522"/>
  <c r="AJ1522" s="1"/>
  <c r="AF2190"/>
  <c r="AL2190" s="1"/>
  <c r="AF322"/>
  <c r="AF2980"/>
  <c r="AL2980" s="1"/>
  <c r="AF2500"/>
  <c r="AJ2500" s="1"/>
  <c r="AF2116"/>
  <c r="AL2116" s="1"/>
  <c r="AF1604"/>
  <c r="AF2856"/>
  <c r="AL2856" s="1"/>
  <c r="AF2248"/>
  <c r="AJ2248" s="1"/>
  <c r="AF1768"/>
  <c r="AL1768" s="1"/>
  <c r="AF1256"/>
  <c r="AF808"/>
  <c r="AL808" s="1"/>
  <c r="AF456"/>
  <c r="AJ456" s="1"/>
  <c r="AF625"/>
  <c r="AL625" s="1"/>
  <c r="AF81"/>
  <c r="AJ81" s="1"/>
  <c r="AF900"/>
  <c r="AL900" s="1"/>
  <c r="AF548"/>
  <c r="AF533"/>
  <c r="AL533" s="1"/>
  <c r="AF213"/>
  <c r="AF41"/>
  <c r="AL41" s="1"/>
  <c r="AF2469"/>
  <c r="AF1989"/>
  <c r="AL1989" s="1"/>
  <c r="AF1477"/>
  <c r="AF421"/>
  <c r="AL421" s="1"/>
  <c r="AF586"/>
  <c r="AJ586" s="1"/>
  <c r="AF2251"/>
  <c r="AJ2251" s="1"/>
  <c r="AF1190"/>
  <c r="AL1190" s="1"/>
  <c r="AF2232"/>
  <c r="AF1267"/>
  <c r="AL1267" s="1"/>
  <c r="AF2172"/>
  <c r="AF1002"/>
  <c r="AL1002" s="1"/>
  <c r="AF1042"/>
  <c r="AJ1042" s="1"/>
  <c r="AF2638"/>
  <c r="AL2638" s="1"/>
  <c r="AF78"/>
  <c r="AJ78" s="1"/>
  <c r="AF1070"/>
  <c r="AL1070" s="1"/>
  <c r="AF1023"/>
  <c r="AF1437"/>
  <c r="AL1437" s="1"/>
  <c r="AF1069"/>
  <c r="AL1069" s="1"/>
  <c r="AF493"/>
  <c r="AF1887"/>
  <c r="AJ1887" s="1"/>
  <c r="AF1757"/>
  <c r="AF2002"/>
  <c r="AJ2002" s="1"/>
  <c r="AF2897"/>
  <c r="AL2897" s="1"/>
  <c r="AF2768"/>
  <c r="AF2256"/>
  <c r="AL2256" s="1"/>
  <c r="AF1776"/>
  <c r="AJ1776" s="1"/>
  <c r="AF1280"/>
  <c r="AL1280" s="1"/>
  <c r="AF880"/>
  <c r="AF672"/>
  <c r="AL672" s="1"/>
  <c r="AF416"/>
  <c r="AJ416" s="1"/>
  <c r="AF80"/>
  <c r="AL80" s="1"/>
  <c r="AF2535"/>
  <c r="AJ2535" s="1"/>
  <c r="AF2955"/>
  <c r="AL2955" s="1"/>
  <c r="AF1995"/>
  <c r="AJ1995" s="1"/>
  <c r="AF971"/>
  <c r="AL971" s="1"/>
  <c r="AF2945"/>
  <c r="AJ2945" s="1"/>
  <c r="AF2209"/>
  <c r="AF721"/>
  <c r="AJ721" s="1"/>
  <c r="AF326"/>
  <c r="AF2055"/>
  <c r="AF2396"/>
  <c r="AF2140"/>
  <c r="AL2140" s="1"/>
  <c r="AF1884"/>
  <c r="AL1884" s="1"/>
  <c r="AF1628"/>
  <c r="AJ1628" s="1"/>
  <c r="AF1372"/>
  <c r="AF1116"/>
  <c r="AL1116" s="1"/>
  <c r="AF860"/>
  <c r="AL860" s="1"/>
  <c r="AF348"/>
  <c r="AJ348" s="1"/>
  <c r="AF2616"/>
  <c r="AL2616" s="1"/>
  <c r="AF2360"/>
  <c r="AJ2360" s="1"/>
  <c r="AF2296"/>
  <c r="AF1976"/>
  <c r="AJ1976" s="1"/>
  <c r="AF1464"/>
  <c r="AL1464" s="1"/>
  <c r="AF952"/>
  <c r="AF376"/>
  <c r="AL376" s="1"/>
  <c r="AF248"/>
  <c r="AF822"/>
  <c r="AL822" s="1"/>
  <c r="AF2511"/>
  <c r="AJ2511" s="1"/>
  <c r="AF2953"/>
  <c r="AL2953" s="1"/>
  <c r="AF2697"/>
  <c r="AF2441"/>
  <c r="AL2441" s="1"/>
  <c r="AF1929"/>
  <c r="AJ1929" s="1"/>
  <c r="AF1673"/>
  <c r="AL1673" s="1"/>
  <c r="AF1417"/>
  <c r="AF1161"/>
  <c r="AL1161" s="1"/>
  <c r="AF1809"/>
  <c r="AJ1809" s="1"/>
  <c r="AF1377"/>
  <c r="AF1185"/>
  <c r="AJ1185" s="1"/>
  <c r="AF865"/>
  <c r="AL865" s="1"/>
  <c r="AF2419"/>
  <c r="AF969"/>
  <c r="AF2775"/>
  <c r="AJ2775" s="1"/>
  <c r="AF2906"/>
  <c r="AL2906" s="1"/>
  <c r="AF1949"/>
  <c r="AF1469"/>
  <c r="AL1469" s="1"/>
  <c r="AF637"/>
  <c r="AJ637" s="1"/>
  <c r="AF381"/>
  <c r="AL381" s="1"/>
  <c r="AF982"/>
  <c r="AJ982" s="1"/>
  <c r="AF333"/>
  <c r="AL333" s="1"/>
  <c r="AF1360"/>
  <c r="AJ1360" s="1"/>
  <c r="AF1639"/>
  <c r="AJ1639" s="1"/>
  <c r="AF1771"/>
  <c r="AL1771" s="1"/>
  <c r="AF2886"/>
  <c r="AL2886" s="1"/>
  <c r="AF790"/>
  <c r="AJ790" s="1"/>
  <c r="AF2578"/>
  <c r="AF2689"/>
  <c r="AJ2689" s="1"/>
  <c r="AF528"/>
  <c r="AL528" s="1"/>
  <c r="AF208"/>
  <c r="AF2663"/>
  <c r="AJ2663" s="1"/>
  <c r="AF2315"/>
  <c r="AJ2315" s="1"/>
  <c r="AF1291"/>
  <c r="AL1291" s="1"/>
  <c r="AF267"/>
  <c r="AF854"/>
  <c r="AL854" s="1"/>
  <c r="AF2913"/>
  <c r="AF2529"/>
  <c r="AL2529" s="1"/>
  <c r="AF2257"/>
  <c r="AJ2257" s="1"/>
  <c r="AF1686"/>
  <c r="AL1686" s="1"/>
  <c r="AF2759"/>
  <c r="AJ2759" s="1"/>
  <c r="AF1735"/>
  <c r="AL1735" s="1"/>
  <c r="AF463"/>
  <c r="AJ463" s="1"/>
  <c r="AF2090"/>
  <c r="AF1179"/>
  <c r="AF155"/>
  <c r="AJ155" s="1"/>
  <c r="AF630"/>
  <c r="AL630" s="1"/>
  <c r="AF2905"/>
  <c r="AL2905" s="1"/>
  <c r="AF2649"/>
  <c r="AJ2649" s="1"/>
  <c r="AF2393"/>
  <c r="AL2393" s="1"/>
  <c r="AF2137"/>
  <c r="AJ2137" s="1"/>
  <c r="AF1881"/>
  <c r="AL1881" s="1"/>
  <c r="AF1625"/>
  <c r="AJ1625" s="1"/>
  <c r="AF1369"/>
  <c r="AL1369" s="1"/>
  <c r="AF1113"/>
  <c r="AF2686"/>
  <c r="AJ2686" s="1"/>
  <c r="AF2771"/>
  <c r="AJ2771" s="1"/>
  <c r="AF2259"/>
  <c r="AL2259" s="1"/>
  <c r="AF1747"/>
  <c r="AJ1747" s="1"/>
  <c r="AF2262"/>
  <c r="AL2262" s="1"/>
  <c r="AF486"/>
  <c r="AJ486" s="1"/>
  <c r="AF985"/>
  <c r="AF729"/>
  <c r="AF473"/>
  <c r="AF489"/>
  <c r="AJ489" s="1"/>
  <c r="AF201"/>
  <c r="AL201" s="1"/>
  <c r="AF2239"/>
  <c r="AF1957"/>
  <c r="AJ1957" s="1"/>
  <c r="AF65"/>
  <c r="AJ65" s="1"/>
  <c r="AF581"/>
  <c r="AL581" s="1"/>
  <c r="AF415"/>
  <c r="AJ415" s="1"/>
  <c r="AF1283"/>
  <c r="AL1283" s="1"/>
  <c r="AF1290"/>
  <c r="AJ1290" s="1"/>
  <c r="AF1455"/>
  <c r="AL1455" s="1"/>
  <c r="AF2732"/>
  <c r="AJ2732" s="1"/>
  <c r="AF3002"/>
  <c r="AL3002" s="1"/>
  <c r="AF2628"/>
  <c r="AF1864"/>
  <c r="AL1864" s="1"/>
  <c r="AF1384"/>
  <c r="AJ1384" s="1"/>
  <c r="AF936"/>
  <c r="AL936" s="1"/>
  <c r="AF584"/>
  <c r="AJ584" s="1"/>
  <c r="AF136"/>
  <c r="AL136" s="1"/>
  <c r="AF634"/>
  <c r="AJ634" s="1"/>
  <c r="AF2901"/>
  <c r="AL2901" s="1"/>
  <c r="AF2389"/>
  <c r="AJ2389" s="1"/>
  <c r="AF1877"/>
  <c r="AF1365"/>
  <c r="AF917"/>
  <c r="AL917" s="1"/>
  <c r="AF341"/>
  <c r="AJ341" s="1"/>
  <c r="AF22"/>
  <c r="AL22" s="1"/>
  <c r="AF2282"/>
  <c r="AJ2282" s="1"/>
  <c r="AF2981"/>
  <c r="AL2981" s="1"/>
  <c r="AF2597"/>
  <c r="AF2117"/>
  <c r="AL2117" s="1"/>
  <c r="AF1605"/>
  <c r="AJ1605" s="1"/>
  <c r="AF417"/>
  <c r="AL417" s="1"/>
  <c r="AF805"/>
  <c r="AJ805" s="1"/>
  <c r="AF549"/>
  <c r="AL549" s="1"/>
  <c r="AF426"/>
  <c r="AJ426" s="1"/>
  <c r="AF1903"/>
  <c r="AL1903" s="1"/>
  <c r="AF2543"/>
  <c r="AF2596"/>
  <c r="AL2596" s="1"/>
  <c r="AF657"/>
  <c r="AJ657" s="1"/>
  <c r="AF177"/>
  <c r="AL177" s="1"/>
  <c r="AF996"/>
  <c r="AJ996" s="1"/>
  <c r="AF708"/>
  <c r="AF131"/>
  <c r="AJ131" s="1"/>
  <c r="AF46"/>
  <c r="AL46" s="1"/>
  <c r="AF814"/>
  <c r="AJ814" s="1"/>
  <c r="AF1879"/>
  <c r="AL1879" s="1"/>
  <c r="AF2295"/>
  <c r="AJ2295" s="1"/>
  <c r="AF2967"/>
  <c r="AL2967" s="1"/>
  <c r="AF2722"/>
  <c r="AL2722" s="1"/>
  <c r="AF2359"/>
  <c r="AL2359" s="1"/>
  <c r="AF227"/>
  <c r="AJ227" s="1"/>
  <c r="AF510"/>
  <c r="AL510" s="1"/>
  <c r="AF1282"/>
  <c r="AL1282" s="1"/>
  <c r="AF1143"/>
  <c r="AL1143" s="1"/>
  <c r="AF606"/>
  <c r="AF1474"/>
  <c r="AF1055"/>
  <c r="AJ1055" s="1"/>
  <c r="AF2691"/>
  <c r="AL2691" s="1"/>
  <c r="AF1635"/>
  <c r="AJ1635" s="1"/>
  <c r="AF163"/>
  <c r="AL163" s="1"/>
  <c r="AF31"/>
  <c r="AJ31" s="1"/>
  <c r="AF970"/>
  <c r="AL970" s="1"/>
  <c r="AF1731"/>
  <c r="AJ1731" s="1"/>
  <c r="AF259"/>
  <c r="AL259" s="1"/>
  <c r="AF490"/>
  <c r="AJ490" s="1"/>
  <c r="AF1314"/>
  <c r="AF1247"/>
  <c r="AL1247" s="1"/>
  <c r="AF2954"/>
  <c r="AL2954" s="1"/>
  <c r="AF2883"/>
  <c r="AJ2883" s="1"/>
  <c r="AF1475"/>
  <c r="AF1390"/>
  <c r="AF178"/>
  <c r="AF2126"/>
  <c r="AF482"/>
  <c r="AL482" s="1"/>
  <c r="AF1535"/>
  <c r="AJ1535" s="1"/>
  <c r="AF2346"/>
  <c r="AL2346" s="1"/>
  <c r="AF765"/>
  <c r="AJ765" s="1"/>
  <c r="AF621"/>
  <c r="AF365"/>
  <c r="AF1891"/>
  <c r="AF2653"/>
  <c r="AJ2653" s="1"/>
  <c r="AF2141"/>
  <c r="AL2141" s="1"/>
  <c r="AF957"/>
  <c r="AJ957" s="1"/>
  <c r="AF125"/>
  <c r="AL125" s="1"/>
  <c r="AF2352"/>
  <c r="AL2352" s="1"/>
  <c r="AF1792"/>
  <c r="AF1264"/>
  <c r="AJ1264" s="1"/>
  <c r="AF1654"/>
  <c r="AL1654" s="1"/>
  <c r="AF1767"/>
  <c r="AJ1767" s="1"/>
  <c r="AF2490"/>
  <c r="AL2490" s="1"/>
  <c r="AF1963"/>
  <c r="AF939"/>
  <c r="AL939" s="1"/>
  <c r="AF2694"/>
  <c r="AJ2694" s="1"/>
  <c r="AF2449"/>
  <c r="AF2512"/>
  <c r="AJ2512" s="1"/>
  <c r="AF2016"/>
  <c r="AL2016" s="1"/>
  <c r="AF1520"/>
  <c r="AJ1520" s="1"/>
  <c r="AF2337"/>
  <c r="AF1366"/>
  <c r="AJ1366" s="1"/>
  <c r="AF2567"/>
  <c r="AF1551"/>
  <c r="AL1551" s="1"/>
  <c r="AF2780"/>
  <c r="AF2524"/>
  <c r="AJ2524" s="1"/>
  <c r="AF2268"/>
  <c r="AF2012"/>
  <c r="AL2012" s="1"/>
  <c r="AF1756"/>
  <c r="AF1500"/>
  <c r="AJ1500" s="1"/>
  <c r="AF1244"/>
  <c r="AF732"/>
  <c r="AJ732" s="1"/>
  <c r="AF476"/>
  <c r="AF346"/>
  <c r="AF2862"/>
  <c r="AL2862" s="1"/>
  <c r="AF1583"/>
  <c r="AJ1583" s="1"/>
  <c r="AF1511"/>
  <c r="AL1511" s="1"/>
  <c r="AF1882"/>
  <c r="AF946"/>
  <c r="AL946" s="1"/>
  <c r="AF2765"/>
  <c r="AJ2765" s="1"/>
  <c r="AF2237"/>
  <c r="AL2237" s="1"/>
  <c r="AF1741"/>
  <c r="AJ1741" s="1"/>
  <c r="AF1117"/>
  <c r="AL1117" s="1"/>
  <c r="AF733"/>
  <c r="AJ733" s="1"/>
  <c r="AF1758"/>
  <c r="AL1758" s="1"/>
  <c r="AF2370"/>
  <c r="AL2370" s="1"/>
  <c r="AF2143"/>
  <c r="AL2143" s="1"/>
  <c r="AF2482"/>
  <c r="AJ2482" s="1"/>
  <c r="AF2589"/>
  <c r="AL2589" s="1"/>
  <c r="AF2077"/>
  <c r="AJ2077" s="1"/>
  <c r="AF1421"/>
  <c r="AL1421" s="1"/>
  <c r="AF2928"/>
  <c r="AJ2928" s="1"/>
  <c r="AF1728"/>
  <c r="AL1728" s="1"/>
  <c r="AF1200"/>
  <c r="AJ1200" s="1"/>
  <c r="AF1398"/>
  <c r="AL1398" s="1"/>
  <c r="AF751"/>
  <c r="AJ751" s="1"/>
  <c r="AF2754"/>
  <c r="AF1914"/>
  <c r="AJ1914" s="1"/>
  <c r="AF189"/>
  <c r="AL189" s="1"/>
  <c r="AF2592"/>
  <c r="AJ2592" s="1"/>
  <c r="AF576"/>
  <c r="AL576" s="1"/>
  <c r="AF320"/>
  <c r="AJ320" s="1"/>
  <c r="AF2673"/>
  <c r="AL2673" s="1"/>
  <c r="AF2129"/>
  <c r="AL2129" s="1"/>
  <c r="AF1494"/>
  <c r="AL1494" s="1"/>
  <c r="AF2695"/>
  <c r="AF1671"/>
  <c r="AL1671" s="1"/>
  <c r="AF399"/>
  <c r="AJ399" s="1"/>
  <c r="AF2674"/>
  <c r="AL2674" s="1"/>
  <c r="AF2250"/>
  <c r="AJ2250" s="1"/>
  <c r="AF2683"/>
  <c r="AL2683" s="1"/>
  <c r="AF2171"/>
  <c r="AJ2171" s="1"/>
  <c r="AF1659"/>
  <c r="AL1659" s="1"/>
  <c r="AF1147"/>
  <c r="AJ1147" s="1"/>
  <c r="AF635"/>
  <c r="AL635" s="1"/>
  <c r="AF2424"/>
  <c r="AL2424" s="1"/>
  <c r="AF2168"/>
  <c r="AL2168" s="1"/>
  <c r="AF1848"/>
  <c r="AL1848" s="1"/>
  <c r="AF1656"/>
  <c r="AL1656" s="1"/>
  <c r="AF1144"/>
  <c r="AF824"/>
  <c r="AJ824" s="1"/>
  <c r="AF568"/>
  <c r="AJ568" s="1"/>
  <c r="AF2081"/>
  <c r="AL2081" s="1"/>
  <c r="AF1665"/>
  <c r="AJ1665" s="1"/>
  <c r="AF905"/>
  <c r="AL905" s="1"/>
  <c r="AF2806"/>
  <c r="AL2806" s="1"/>
  <c r="AF582"/>
  <c r="AL582" s="1"/>
  <c r="AF2162"/>
  <c r="AJ2162" s="1"/>
  <c r="AF861"/>
  <c r="AL861" s="1"/>
  <c r="AF1782"/>
  <c r="AJ1782" s="1"/>
  <c r="AF1197"/>
  <c r="AL1197" s="1"/>
  <c r="AF2976"/>
  <c r="AJ2976" s="1"/>
  <c r="AF1888"/>
  <c r="AL1888" s="1"/>
  <c r="AF1232"/>
  <c r="AJ1232" s="1"/>
  <c r="AF1035"/>
  <c r="AL1035" s="1"/>
  <c r="AF2865"/>
  <c r="AJ2865" s="1"/>
  <c r="AF2193"/>
  <c r="AL2193" s="1"/>
  <c r="AF2848"/>
  <c r="AL2848" s="1"/>
  <c r="AF2336"/>
  <c r="AJ2336" s="1"/>
  <c r="AF1872"/>
  <c r="AJ1872" s="1"/>
  <c r="AF656"/>
  <c r="AJ656" s="1"/>
  <c r="AF400"/>
  <c r="AF998"/>
  <c r="AL998" s="1"/>
  <c r="AF879"/>
  <c r="AJ879" s="1"/>
  <c r="AF2059"/>
  <c r="AL2059" s="1"/>
  <c r="AF1003"/>
  <c r="AJ1003" s="1"/>
  <c r="AF43"/>
  <c r="AL43" s="1"/>
  <c r="AF134"/>
  <c r="AJ134" s="1"/>
  <c r="AF2178"/>
  <c r="AF1681"/>
  <c r="AJ1681" s="1"/>
  <c r="AF2843"/>
  <c r="AL2843" s="1"/>
  <c r="AF2331"/>
  <c r="AF1819"/>
  <c r="AL1819" s="1"/>
  <c r="AF1307"/>
  <c r="AJ1307" s="1"/>
  <c r="AF795"/>
  <c r="AL795" s="1"/>
  <c r="AF283"/>
  <c r="AF1126"/>
  <c r="AL1126" s="1"/>
  <c r="AF2447"/>
  <c r="AJ2447" s="1"/>
  <c r="AF2113"/>
  <c r="AF2942"/>
  <c r="AJ2942" s="1"/>
  <c r="AF1918"/>
  <c r="AL1918" s="1"/>
  <c r="AF246"/>
  <c r="AJ246" s="1"/>
  <c r="AF921"/>
  <c r="AL921" s="1"/>
  <c r="AF665"/>
  <c r="AJ665" s="1"/>
  <c r="AF409"/>
  <c r="AL409" s="1"/>
  <c r="AF89"/>
  <c r="AJ89" s="1"/>
  <c r="AF425"/>
  <c r="AF105"/>
  <c r="AJ105" s="1"/>
  <c r="AF1727"/>
  <c r="AL1727" s="1"/>
  <c r="AF1970"/>
  <c r="AJ1970" s="1"/>
  <c r="AF478"/>
  <c r="AL478" s="1"/>
  <c r="AF2839"/>
  <c r="AJ2839" s="1"/>
  <c r="AF2498"/>
  <c r="AF2402"/>
  <c r="AJ2402" s="1"/>
  <c r="AF2999"/>
  <c r="AL2999" s="1"/>
  <c r="AF1975"/>
  <c r="AJ1975" s="1"/>
  <c r="AF1303"/>
  <c r="AL1303" s="1"/>
  <c r="AF878"/>
  <c r="AJ878" s="1"/>
  <c r="AF339"/>
  <c r="AL339" s="1"/>
  <c r="AF2444"/>
  <c r="AF1708"/>
  <c r="AL1708" s="1"/>
  <c r="AF1068"/>
  <c r="AJ1068" s="1"/>
  <c r="AF1890"/>
  <c r="AF3004"/>
  <c r="AJ3004" s="1"/>
  <c r="AF2556"/>
  <c r="AL2556" s="1"/>
  <c r="AF2300"/>
  <c r="AJ2300" s="1"/>
  <c r="AF2044"/>
  <c r="AL2044" s="1"/>
  <c r="AF1788"/>
  <c r="AJ1788" s="1"/>
  <c r="AF1532"/>
  <c r="AL1532" s="1"/>
  <c r="AF1276"/>
  <c r="AJ1276" s="1"/>
  <c r="AF1020"/>
  <c r="AL1020" s="1"/>
  <c r="AF764"/>
  <c r="AJ764" s="1"/>
  <c r="AF508"/>
  <c r="AL508" s="1"/>
  <c r="AF252"/>
  <c r="AJ252" s="1"/>
  <c r="AF823"/>
  <c r="AL823" s="1"/>
  <c r="AF282"/>
  <c r="AJ282" s="1"/>
  <c r="AF2004"/>
  <c r="AL2004" s="1"/>
  <c r="AF1748"/>
  <c r="AJ1748" s="1"/>
  <c r="AF1492"/>
  <c r="AL1492" s="1"/>
  <c r="AF1236"/>
  <c r="AJ1236" s="1"/>
  <c r="AF980"/>
  <c r="AL980" s="1"/>
  <c r="AF20"/>
  <c r="AJ20" s="1"/>
  <c r="AF2712"/>
  <c r="AL2712" s="1"/>
  <c r="AF2456"/>
  <c r="AJ2456" s="1"/>
  <c r="AF2136"/>
  <c r="AL2136" s="1"/>
  <c r="AF1880"/>
  <c r="AJ1880" s="1"/>
  <c r="AF1624"/>
  <c r="AL1624" s="1"/>
  <c r="AF1368"/>
  <c r="AF1112"/>
  <c r="AL1112" s="1"/>
  <c r="AF856"/>
  <c r="AJ856" s="1"/>
  <c r="AF536"/>
  <c r="AL536" s="1"/>
  <c r="AF10"/>
  <c r="AF1982"/>
  <c r="AL1982" s="1"/>
  <c r="AF950"/>
  <c r="AJ950" s="1"/>
  <c r="AF2450"/>
  <c r="AF2198"/>
  <c r="AL2198" s="1"/>
  <c r="AF873"/>
  <c r="AL873" s="1"/>
  <c r="AF1702"/>
  <c r="AJ1702" s="1"/>
  <c r="AF1751"/>
  <c r="AL1751" s="1"/>
  <c r="AF2925"/>
  <c r="AJ2925" s="1"/>
  <c r="AF2397"/>
  <c r="AL2397" s="1"/>
  <c r="AF541"/>
  <c r="AJ541" s="1"/>
  <c r="AF2654"/>
  <c r="AL2654" s="1"/>
  <c r="AF2647"/>
  <c r="AJ2647" s="1"/>
  <c r="AF2258"/>
  <c r="AL2258" s="1"/>
  <c r="AF1759"/>
  <c r="AJ1759" s="1"/>
  <c r="AF2813"/>
  <c r="AL2813" s="1"/>
  <c r="AF2317"/>
  <c r="AJ2317" s="1"/>
  <c r="AF1661"/>
  <c r="AL1661" s="1"/>
  <c r="AF1261"/>
  <c r="AF45"/>
  <c r="AL45" s="1"/>
  <c r="AF2496"/>
  <c r="AF1952"/>
  <c r="AL1952" s="1"/>
  <c r="AF1440"/>
  <c r="AJ1440" s="1"/>
  <c r="AF2443"/>
  <c r="AL2443" s="1"/>
  <c r="AF1387"/>
  <c r="AJ1387" s="1"/>
  <c r="AF363"/>
  <c r="AL363" s="1"/>
  <c r="AF1598"/>
  <c r="AJ1598" s="1"/>
  <c r="AF2898"/>
  <c r="AF2769"/>
  <c r="AJ2769" s="1"/>
  <c r="AF269"/>
  <c r="AL269" s="1"/>
  <c r="AF2187"/>
  <c r="AJ2187" s="1"/>
  <c r="AF1131"/>
  <c r="AL1131" s="1"/>
  <c r="AF171"/>
  <c r="AF598"/>
  <c r="AL598" s="1"/>
  <c r="AF2418"/>
  <c r="AL2418" s="1"/>
  <c r="AF2753"/>
  <c r="AL2753" s="1"/>
  <c r="AF1537"/>
  <c r="AJ1537" s="1"/>
  <c r="AF2194"/>
  <c r="AF2907"/>
  <c r="AJ2907" s="1"/>
  <c r="AF2395"/>
  <c r="AL2395" s="1"/>
  <c r="AF1883"/>
  <c r="AJ1883" s="1"/>
  <c r="AF1371"/>
  <c r="AL1371" s="1"/>
  <c r="AF859"/>
  <c r="AJ859" s="1"/>
  <c r="AF347"/>
  <c r="AL347" s="1"/>
  <c r="AF2662"/>
  <c r="AJ2662" s="1"/>
  <c r="AF1630"/>
  <c r="AL1630" s="1"/>
  <c r="AF2831"/>
  <c r="AF2046"/>
  <c r="AL2046" s="1"/>
  <c r="AF886"/>
  <c r="AF614"/>
  <c r="AJ614" s="1"/>
  <c r="AF889"/>
  <c r="AJ889" s="1"/>
  <c r="AF633"/>
  <c r="AL633" s="1"/>
  <c r="AF377"/>
  <c r="AJ377" s="1"/>
  <c r="AF185"/>
  <c r="AL185" s="1"/>
  <c r="AF681"/>
  <c r="AJ681" s="1"/>
  <c r="AF393"/>
  <c r="AL393" s="1"/>
  <c r="AF73"/>
  <c r="AJ73" s="1"/>
  <c r="AF2762"/>
  <c r="AL2762" s="1"/>
  <c r="AF1178"/>
  <c r="AJ1178" s="1"/>
  <c r="AF1381"/>
  <c r="AL1381" s="1"/>
  <c r="AF1061"/>
  <c r="AF554"/>
  <c r="AL554" s="1"/>
  <c r="AF1647"/>
  <c r="AJ1647" s="1"/>
  <c r="AF1266"/>
  <c r="AF1934"/>
  <c r="AJ1934" s="1"/>
  <c r="AF903"/>
  <c r="AL903" s="1"/>
  <c r="AF1150"/>
  <c r="AJ1150" s="1"/>
  <c r="AF183"/>
  <c r="AL183" s="1"/>
  <c r="AF2668"/>
  <c r="AJ2668" s="1"/>
  <c r="AF1836"/>
  <c r="AL1836" s="1"/>
  <c r="AF684"/>
  <c r="AJ684" s="1"/>
  <c r="AF300"/>
  <c r="AL300" s="1"/>
  <c r="AF2692"/>
  <c r="AJ2692" s="1"/>
  <c r="AF2952"/>
  <c r="AL2952" s="1"/>
  <c r="AF1928"/>
  <c r="AJ1928" s="1"/>
  <c r="AF1480"/>
  <c r="AL1480" s="1"/>
  <c r="AF1000"/>
  <c r="AJ1000" s="1"/>
  <c r="AF648"/>
  <c r="AL648" s="1"/>
  <c r="AF2453"/>
  <c r="AF1941"/>
  <c r="AL1941" s="1"/>
  <c r="AF1429"/>
  <c r="AJ1429" s="1"/>
  <c r="AF305"/>
  <c r="AL305" s="1"/>
  <c r="AF1284"/>
  <c r="AF309"/>
  <c r="AL309" s="1"/>
  <c r="AF2602"/>
  <c r="AJ2602" s="1"/>
  <c r="AF2053"/>
  <c r="AL2053" s="1"/>
  <c r="AF1541"/>
  <c r="AJ1541" s="1"/>
  <c r="AF353"/>
  <c r="AL353" s="1"/>
  <c r="AF485"/>
  <c r="AJ485" s="1"/>
  <c r="AF287"/>
  <c r="AJ287" s="1"/>
  <c r="AF2531"/>
  <c r="AJ2531" s="1"/>
  <c r="AF195"/>
  <c r="AL195" s="1"/>
  <c r="AF1450"/>
  <c r="AF1319"/>
  <c r="AL1319" s="1"/>
  <c r="AF1138"/>
  <c r="AJ1138" s="1"/>
  <c r="AF2798"/>
  <c r="AL2798" s="1"/>
  <c r="AF2863"/>
  <c r="AJ2863" s="1"/>
  <c r="AF1087"/>
  <c r="AL1087" s="1"/>
  <c r="AF1427"/>
  <c r="AJ1427" s="1"/>
  <c r="AF972"/>
  <c r="AL972" s="1"/>
  <c r="AF460"/>
  <c r="AJ460" s="1"/>
  <c r="AF44"/>
  <c r="AL44" s="1"/>
  <c r="AF2660"/>
  <c r="AJ2660" s="1"/>
  <c r="AF2632"/>
  <c r="AL2632" s="1"/>
  <c r="AF2216"/>
  <c r="AJ2216" s="1"/>
  <c r="AF1640"/>
  <c r="AL1640" s="1"/>
  <c r="AF1128"/>
  <c r="AJ1128" s="1"/>
  <c r="AF680"/>
  <c r="AL680" s="1"/>
  <c r="AF321"/>
  <c r="AF453"/>
  <c r="AL453" s="1"/>
  <c r="AF622"/>
  <c r="AF1555"/>
  <c r="AL1555" s="1"/>
  <c r="AF2604"/>
  <c r="AJ2604" s="1"/>
  <c r="AF1772"/>
  <c r="AL1772" s="1"/>
  <c r="AF1004"/>
  <c r="AF492"/>
  <c r="AL492" s="1"/>
  <c r="AF2202"/>
  <c r="AJ2202" s="1"/>
  <c r="AF2815"/>
  <c r="AL2815" s="1"/>
  <c r="AF2042"/>
  <c r="AJ2042" s="1"/>
  <c r="AF442"/>
  <c r="AL442" s="1"/>
  <c r="AF2773"/>
  <c r="AJ2773" s="1"/>
  <c r="AF2261"/>
  <c r="AL2261" s="1"/>
  <c r="AF1749"/>
  <c r="AJ1749" s="1"/>
  <c r="AF1205"/>
  <c r="AL1205" s="1"/>
  <c r="AF2367"/>
  <c r="AF1754"/>
  <c r="AL1754" s="1"/>
  <c r="AF33"/>
  <c r="AJ33" s="1"/>
  <c r="AF479"/>
  <c r="AL479" s="1"/>
  <c r="AF2051"/>
  <c r="AF1559"/>
  <c r="AL1559" s="1"/>
  <c r="AF1034"/>
  <c r="AJ1034" s="1"/>
  <c r="AF2350"/>
  <c r="AL2350" s="1"/>
  <c r="AF1575"/>
  <c r="AJ1575" s="1"/>
  <c r="AF1106"/>
  <c r="AL1106" s="1"/>
  <c r="AF242"/>
  <c r="AJ242" s="1"/>
  <c r="AF591"/>
  <c r="AL591" s="1"/>
  <c r="AF2319"/>
  <c r="AJ2319" s="1"/>
  <c r="AF2378"/>
  <c r="AL2378" s="1"/>
  <c r="AF962"/>
  <c r="AF319"/>
  <c r="AL319" s="1"/>
  <c r="AF1043"/>
  <c r="AJ1043" s="1"/>
  <c r="AF780"/>
  <c r="AL780" s="1"/>
  <c r="AF164"/>
  <c r="AJ164" s="1"/>
  <c r="AF1919"/>
  <c r="AL1919" s="1"/>
  <c r="AF1402"/>
  <c r="AF2895"/>
  <c r="AJ2895" s="1"/>
  <c r="AF2718"/>
  <c r="AL2718" s="1"/>
  <c r="AF54"/>
  <c r="AJ54" s="1"/>
  <c r="AF1610"/>
  <c r="AJ1610" s="1"/>
  <c r="AF2704"/>
  <c r="AJ2704" s="1"/>
  <c r="AF500"/>
  <c r="AJ500" s="1"/>
  <c r="AF32"/>
  <c r="AJ32" s="1"/>
  <c r="AF2878"/>
  <c r="AL2878" s="1"/>
  <c r="AF1726"/>
  <c r="AJ1726" s="1"/>
  <c r="AF2354"/>
  <c r="AJ2354" s="1"/>
  <c r="AF180"/>
  <c r="AJ180" s="1"/>
  <c r="AF2448"/>
  <c r="AF1599"/>
  <c r="AJ1599" s="1"/>
  <c r="AF1967"/>
  <c r="AL1967" s="1"/>
  <c r="AF2996"/>
  <c r="AF1815"/>
  <c r="AF2266"/>
  <c r="AL2266" s="1"/>
  <c r="AF2612"/>
  <c r="AJ2612" s="1"/>
  <c r="AF2874"/>
  <c r="AF853"/>
  <c r="AL853" s="1"/>
  <c r="AF2185"/>
  <c r="AJ2185" s="1"/>
  <c r="AF2577"/>
  <c r="AJ2577" s="1"/>
  <c r="AF1664"/>
  <c r="AJ1664" s="1"/>
  <c r="AF2420"/>
  <c r="AJ2420" s="1"/>
  <c r="AF646"/>
  <c r="AJ646" s="1"/>
  <c r="AF2706"/>
  <c r="AL2706" s="1"/>
  <c r="AF480"/>
  <c r="AJ480" s="1"/>
  <c r="AF988"/>
  <c r="AF362"/>
  <c r="AJ362" s="1"/>
  <c r="AF1904"/>
  <c r="AJ1904" s="1"/>
  <c r="AF604"/>
  <c r="AF2534"/>
  <c r="AL2534" s="1"/>
  <c r="AF68"/>
  <c r="AF1027"/>
  <c r="AF1667"/>
  <c r="AL1667" s="1"/>
  <c r="AF791"/>
  <c r="AJ791" s="1"/>
  <c r="AF2734"/>
  <c r="AL2734" s="1"/>
  <c r="AF807"/>
  <c r="AF850"/>
  <c r="AF690"/>
  <c r="AJ690" s="1"/>
  <c r="AF127"/>
  <c r="AL127" s="1"/>
  <c r="AF2468"/>
  <c r="AF2084"/>
  <c r="AL2084" s="1"/>
  <c r="AF324"/>
  <c r="AF2920"/>
  <c r="AL2920" s="1"/>
  <c r="AF2472"/>
  <c r="AF2056"/>
  <c r="AL2056" s="1"/>
  <c r="AF1448"/>
  <c r="AJ1448" s="1"/>
  <c r="AF904"/>
  <c r="AF488"/>
  <c r="AJ488" s="1"/>
  <c r="AF40"/>
  <c r="AF1973"/>
  <c r="AJ1973" s="1"/>
  <c r="AF1589"/>
  <c r="AL1589" s="1"/>
  <c r="AF529"/>
  <c r="AJ529" s="1"/>
  <c r="AF49"/>
  <c r="AF804"/>
  <c r="AJ804" s="1"/>
  <c r="AF580"/>
  <c r="AL580" s="1"/>
  <c r="AF1013"/>
  <c r="AJ1013" s="1"/>
  <c r="AF1175"/>
  <c r="AF670"/>
  <c r="AJ670" s="1"/>
  <c r="AF702"/>
  <c r="AF190"/>
  <c r="AJ190" s="1"/>
  <c r="AF1463"/>
  <c r="AL1463" s="1"/>
  <c r="AF2306"/>
  <c r="AF2039"/>
  <c r="AL2039" s="1"/>
  <c r="AF2018"/>
  <c r="AJ2018" s="1"/>
  <c r="AF1026"/>
  <c r="AL1026" s="1"/>
  <c r="AF2764"/>
  <c r="AF1804"/>
  <c r="AL1804" s="1"/>
  <c r="AF1292"/>
  <c r="AF1182"/>
  <c r="AL1182" s="1"/>
  <c r="AF543"/>
  <c r="AJ543" s="1"/>
  <c r="AF2435"/>
  <c r="AL2435" s="1"/>
  <c r="AF1379"/>
  <c r="AF1582"/>
  <c r="AL1582" s="1"/>
  <c r="AF522"/>
  <c r="AJ522" s="1"/>
  <c r="AF462"/>
  <c r="AL462" s="1"/>
  <c r="AF2755"/>
  <c r="AF1347"/>
  <c r="AL1347" s="1"/>
  <c r="AF1646"/>
  <c r="AJ1646" s="1"/>
  <c r="AF1738"/>
  <c r="AL1738" s="1"/>
  <c r="AF298"/>
  <c r="AJ298" s="1"/>
  <c r="AF1135"/>
  <c r="AF1330"/>
  <c r="AJ1330" s="1"/>
  <c r="AF2478"/>
  <c r="AL2478" s="1"/>
  <c r="AF1007"/>
  <c r="AJ1007" s="1"/>
  <c r="AF999"/>
  <c r="AF802"/>
  <c r="AF1203"/>
  <c r="AL1203" s="1"/>
  <c r="AF691"/>
  <c r="AJ691" s="1"/>
  <c r="AF179"/>
  <c r="AL179" s="1"/>
  <c r="AF2846"/>
  <c r="AJ2846" s="1"/>
  <c r="AF918"/>
  <c r="AL918" s="1"/>
  <c r="AF2426"/>
  <c r="AJ2426" s="1"/>
  <c r="AF2010"/>
  <c r="AF2637"/>
  <c r="AJ2637" s="1"/>
  <c r="AF2125"/>
  <c r="AF461"/>
  <c r="AF2957"/>
  <c r="AL2957" s="1"/>
  <c r="AF2477"/>
  <c r="AJ2477" s="1"/>
  <c r="AF1965"/>
  <c r="AF877"/>
  <c r="AF2656"/>
  <c r="AF2144"/>
  <c r="AL2144" s="1"/>
  <c r="AF1600"/>
  <c r="AF1056"/>
  <c r="AL1056" s="1"/>
  <c r="AF358"/>
  <c r="AL358" s="1"/>
  <c r="AF239"/>
  <c r="AJ239" s="1"/>
  <c r="AF2226"/>
  <c r="AL2226" s="1"/>
  <c r="AF61"/>
  <c r="AJ61" s="1"/>
  <c r="AF912"/>
  <c r="AL912" s="1"/>
  <c r="AF720"/>
  <c r="AJ720" s="1"/>
  <c r="AF512"/>
  <c r="AL512" s="1"/>
  <c r="AF192"/>
  <c r="AL192" s="1"/>
  <c r="AF934"/>
  <c r="AL934" s="1"/>
  <c r="AF815"/>
  <c r="AF2571"/>
  <c r="AL2571" s="1"/>
  <c r="AF1579"/>
  <c r="AF587"/>
  <c r="AF2182"/>
  <c r="AJ2182" s="1"/>
  <c r="AF2159"/>
  <c r="AF2593"/>
  <c r="AF2001"/>
  <c r="AL2001" s="1"/>
  <c r="AF686"/>
  <c r="AF2935"/>
  <c r="AL2935" s="1"/>
  <c r="AF1911"/>
  <c r="AF1954"/>
  <c r="AF83"/>
  <c r="AJ83" s="1"/>
  <c r="AF2220"/>
  <c r="AF1452"/>
  <c r="AJ1452" s="1"/>
  <c r="AF1399"/>
  <c r="AL1399" s="1"/>
  <c r="AF251"/>
  <c r="AJ251" s="1"/>
  <c r="AF2470"/>
  <c r="AL2470" s="1"/>
  <c r="AF2940"/>
  <c r="AL2940" s="1"/>
  <c r="AF2748"/>
  <c r="AF2492"/>
  <c r="AJ2492" s="1"/>
  <c r="AF2236"/>
  <c r="AL2236" s="1"/>
  <c r="AF1980"/>
  <c r="AJ1980" s="1"/>
  <c r="AF1724"/>
  <c r="AF1468"/>
  <c r="AJ1468" s="1"/>
  <c r="AF1212"/>
  <c r="AL1212" s="1"/>
  <c r="AF956"/>
  <c r="AF700"/>
  <c r="AL700" s="1"/>
  <c r="AF104"/>
  <c r="AF698"/>
  <c r="AL698" s="1"/>
  <c r="AF2933"/>
  <c r="AF1188"/>
  <c r="AL1188" s="1"/>
  <c r="AF132"/>
  <c r="AJ132" s="1"/>
  <c r="AF2828"/>
  <c r="AL2828" s="1"/>
  <c r="AF2124"/>
  <c r="AF1740"/>
  <c r="AF1228"/>
  <c r="AJ1228" s="1"/>
  <c r="AF2040"/>
  <c r="AF1528"/>
  <c r="AF1016"/>
  <c r="AF1505"/>
  <c r="AJ1505" s="1"/>
  <c r="AF993"/>
  <c r="AL993" s="1"/>
  <c r="AF2622"/>
  <c r="AL2622" s="1"/>
  <c r="AF1606"/>
  <c r="AF2803"/>
  <c r="AL2803" s="1"/>
  <c r="AF1779"/>
  <c r="AF550"/>
  <c r="AL550" s="1"/>
  <c r="AF1033"/>
  <c r="AF777"/>
  <c r="AF1974"/>
  <c r="AL1974" s="1"/>
  <c r="AF2719"/>
  <c r="AL2719" s="1"/>
  <c r="AF1085"/>
  <c r="AF445"/>
  <c r="AL445" s="1"/>
  <c r="AF1574"/>
  <c r="AL1574" s="1"/>
  <c r="AF1853"/>
  <c r="AL1853" s="1"/>
  <c r="AF1453"/>
  <c r="AF1616"/>
  <c r="AF272"/>
  <c r="AL272" s="1"/>
  <c r="AF1938"/>
  <c r="AF1618"/>
  <c r="AF2321"/>
  <c r="AJ2321" s="1"/>
  <c r="AF2587"/>
  <c r="AF2075"/>
  <c r="AL2075" s="1"/>
  <c r="AF1563"/>
  <c r="AL1563" s="1"/>
  <c r="AF1051"/>
  <c r="AF539"/>
  <c r="AF27"/>
  <c r="AL27" s="1"/>
  <c r="AF2022"/>
  <c r="AF374"/>
  <c r="AL374" s="1"/>
  <c r="AF1679"/>
  <c r="AF1962"/>
  <c r="AJ1962" s="1"/>
  <c r="AF1049"/>
  <c r="AF793"/>
  <c r="AF281"/>
  <c r="AF553"/>
  <c r="AF265"/>
  <c r="AF538"/>
  <c r="AL538" s="1"/>
  <c r="AF2885"/>
  <c r="AF2373"/>
  <c r="AL2373" s="1"/>
  <c r="AF1829"/>
  <c r="AF1317"/>
  <c r="AJ1317" s="1"/>
  <c r="AF193"/>
  <c r="AL193" s="1"/>
  <c r="AF837"/>
  <c r="AL837" s="1"/>
  <c r="AF103"/>
  <c r="AF871"/>
  <c r="AL871" s="1"/>
  <c r="AF978"/>
  <c r="AL978" s="1"/>
  <c r="AF114"/>
  <c r="AJ114" s="1"/>
  <c r="AF207"/>
  <c r="AF647"/>
  <c r="AF770"/>
  <c r="AL770" s="1"/>
  <c r="AF2756"/>
  <c r="AJ2756" s="1"/>
  <c r="AF2244"/>
  <c r="AF1860"/>
  <c r="AL1860" s="1"/>
  <c r="AF1252"/>
  <c r="AF673"/>
  <c r="AL673" s="1"/>
  <c r="AF2047"/>
  <c r="AF1466"/>
  <c r="AF100"/>
  <c r="AF661"/>
  <c r="AJ661" s="1"/>
  <c r="AF405"/>
  <c r="AF85"/>
  <c r="AJ85" s="1"/>
  <c r="AF794"/>
  <c r="AF289"/>
  <c r="AF933"/>
  <c r="AF325"/>
  <c r="AF1311"/>
  <c r="AF2746"/>
  <c r="AL2746" s="1"/>
  <c r="AF2819"/>
  <c r="AF451"/>
  <c r="AL451" s="1"/>
  <c r="AF1802"/>
  <c r="AF1038"/>
  <c r="AL1038" s="1"/>
  <c r="AF2062"/>
  <c r="AF2410"/>
  <c r="AF1343"/>
  <c r="AF1491"/>
  <c r="AF1036"/>
  <c r="AF108"/>
  <c r="AJ108" s="1"/>
  <c r="AF2842"/>
  <c r="AF506"/>
  <c r="AF2869"/>
  <c r="AF2229"/>
  <c r="AF1378"/>
  <c r="AL1378" s="1"/>
  <c r="AF707"/>
  <c r="AF798"/>
  <c r="AF2988"/>
  <c r="AF2634"/>
  <c r="AL2634" s="1"/>
  <c r="AF1987"/>
  <c r="AF471"/>
  <c r="AL471" s="1"/>
  <c r="AF1118"/>
  <c r="AJ1118" s="1"/>
  <c r="AF223"/>
  <c r="AL223" s="1"/>
  <c r="AF803"/>
  <c r="AF434"/>
  <c r="AF2415"/>
  <c r="AJ2415" s="1"/>
  <c r="AF455"/>
  <c r="AL455" s="1"/>
  <c r="AF418"/>
  <c r="AL418" s="1"/>
  <c r="AF1869"/>
  <c r="AF1245"/>
  <c r="AJ1245" s="1"/>
  <c r="AF2550"/>
  <c r="AL2550" s="1"/>
  <c r="AF2161"/>
  <c r="AF1856"/>
  <c r="AF406"/>
  <c r="AF384"/>
  <c r="AL384" s="1"/>
  <c r="AF107"/>
  <c r="AF2513"/>
  <c r="AL2513" s="1"/>
  <c r="AF1633"/>
  <c r="AL1633" s="1"/>
  <c r="AF2994"/>
  <c r="AL2994" s="1"/>
  <c r="AF2978"/>
  <c r="AF595"/>
  <c r="AL595" s="1"/>
  <c r="AF1958"/>
  <c r="AJ1958" s="1"/>
  <c r="AF2364"/>
  <c r="AL2364" s="1"/>
  <c r="AF1044"/>
  <c r="AF1688"/>
  <c r="AL1688" s="1"/>
  <c r="AF600"/>
  <c r="AJ600" s="1"/>
  <c r="AF344"/>
  <c r="AF2921"/>
  <c r="AL2921" s="1"/>
  <c r="AF2665"/>
  <c r="AF2153"/>
  <c r="AF1641"/>
  <c r="AF1385"/>
  <c r="AL1385" s="1"/>
  <c r="AF1729"/>
  <c r="AF1409"/>
  <c r="AL1409" s="1"/>
  <c r="AF897"/>
  <c r="AF2611"/>
  <c r="AF2099"/>
  <c r="AF2078"/>
  <c r="AF2583"/>
  <c r="AF349"/>
  <c r="AJ349" s="1"/>
  <c r="AF342"/>
  <c r="AL342" s="1"/>
  <c r="AF2102"/>
  <c r="AJ2102" s="1"/>
  <c r="AF2941"/>
  <c r="AF896"/>
  <c r="AJ896" s="1"/>
  <c r="AF304"/>
  <c r="AF2471"/>
  <c r="AJ2471" s="1"/>
  <c r="AF2514"/>
  <c r="AL2514" s="1"/>
  <c r="AF2523"/>
  <c r="AJ2523" s="1"/>
  <c r="AF2011"/>
  <c r="AL2011" s="1"/>
  <c r="AF1499"/>
  <c r="AF475"/>
  <c r="AL475" s="1"/>
  <c r="AF2918"/>
  <c r="AF1894"/>
  <c r="AF102"/>
  <c r="AF2169"/>
  <c r="AF1593"/>
  <c r="AL1593" s="1"/>
  <c r="AF913"/>
  <c r="AL913" s="1"/>
  <c r="AF1286"/>
  <c r="AJ1286" s="1"/>
  <c r="AF2714"/>
  <c r="AF2134"/>
  <c r="AF697"/>
  <c r="AL697" s="1"/>
  <c r="AF517"/>
  <c r="AJ517" s="1"/>
  <c r="AF714"/>
  <c r="AL714" s="1"/>
  <c r="AF1415"/>
  <c r="AJ1415" s="1"/>
  <c r="AF194"/>
  <c r="AL194" s="1"/>
  <c r="AF2796"/>
  <c r="AJ2796" s="1"/>
  <c r="AF1316"/>
  <c r="AL1316" s="1"/>
  <c r="AF264"/>
  <c r="AL264" s="1"/>
  <c r="AF1594"/>
  <c r="AF433"/>
  <c r="AJ433" s="1"/>
  <c r="AF228"/>
  <c r="AF154"/>
  <c r="AJ154" s="1"/>
  <c r="AF613"/>
  <c r="AL613" s="1"/>
  <c r="AF95"/>
  <c r="AJ95" s="1"/>
  <c r="AF204"/>
  <c r="AF2276"/>
  <c r="AJ2276" s="1"/>
  <c r="AF465"/>
  <c r="AL465" s="1"/>
  <c r="AF650"/>
  <c r="AF2595"/>
  <c r="AF1298"/>
  <c r="AJ1298" s="1"/>
  <c r="AF1438"/>
  <c r="AF2173"/>
  <c r="AJ2173" s="1"/>
  <c r="AF2230"/>
  <c r="AL2230" s="1"/>
  <c r="AF701"/>
  <c r="AL701" s="1"/>
  <c r="AF2208"/>
  <c r="AF960"/>
  <c r="AF160"/>
  <c r="AF559"/>
  <c r="AJ559" s="1"/>
  <c r="AF2950"/>
  <c r="AF2342"/>
  <c r="AJ2342" s="1"/>
  <c r="AF1948"/>
  <c r="AF948"/>
  <c r="AF504"/>
  <c r="AF2569"/>
  <c r="AF2931"/>
  <c r="AF2434"/>
  <c r="AJ2434" s="1"/>
  <c r="AF483"/>
  <c r="AF1154"/>
  <c r="AJ1154" s="1"/>
  <c r="AF2572"/>
  <c r="AL2572" s="1"/>
  <c r="AF507"/>
  <c r="AJ507" s="1"/>
  <c r="AF1596"/>
  <c r="AL1596" s="1"/>
  <c r="AF828"/>
  <c r="AJ828" s="1"/>
  <c r="AF316"/>
  <c r="AF1556"/>
  <c r="AF2968"/>
  <c r="AL2968" s="1"/>
  <c r="AF2302"/>
  <c r="AJ2302" s="1"/>
  <c r="AF249"/>
  <c r="AF1454"/>
  <c r="AF1546"/>
  <c r="AF812"/>
  <c r="AJ812" s="1"/>
  <c r="AF2820"/>
  <c r="AF1924"/>
  <c r="AJ1924" s="1"/>
  <c r="AF1858"/>
  <c r="AL1858" s="1"/>
  <c r="AF2581"/>
  <c r="AJ2581" s="1"/>
  <c r="AF757"/>
  <c r="AF437"/>
  <c r="AJ437" s="1"/>
  <c r="AF137"/>
  <c r="AF1669"/>
  <c r="AF741"/>
  <c r="AL741" s="1"/>
  <c r="AF133"/>
  <c r="AJ133" s="1"/>
  <c r="AF1892"/>
  <c r="AL1892" s="1"/>
  <c r="AF1800"/>
  <c r="AJ1800" s="1"/>
  <c r="AF1525"/>
  <c r="AL1525" s="1"/>
  <c r="AF516"/>
  <c r="AJ516" s="1"/>
  <c r="AF1090"/>
  <c r="AF990"/>
  <c r="AJ990" s="1"/>
  <c r="AF1868"/>
  <c r="AL1868" s="1"/>
  <c r="AF1514"/>
  <c r="AL1514" s="1"/>
  <c r="AF594"/>
  <c r="AF1395"/>
  <c r="AL1395" s="1"/>
  <c r="AF2701"/>
  <c r="AF557"/>
  <c r="AJ557" s="1"/>
  <c r="AF2962"/>
  <c r="AF2013"/>
  <c r="AF13"/>
  <c r="AF2351"/>
  <c r="AL2351" s="1"/>
  <c r="AF2880"/>
  <c r="AF1227"/>
  <c r="AL1227" s="1"/>
  <c r="AF2311"/>
  <c r="AF2570"/>
  <c r="AL2570" s="1"/>
  <c r="AF1460"/>
  <c r="AF2680"/>
  <c r="AJ2680" s="1"/>
  <c r="AF184"/>
  <c r="AF1545"/>
  <c r="AJ1545" s="1"/>
  <c r="AF801"/>
  <c r="AF1097"/>
  <c r="AF124"/>
  <c r="AF1816"/>
  <c r="AJ1816" s="1"/>
  <c r="AF1560"/>
  <c r="AF1304"/>
  <c r="AJ1304" s="1"/>
  <c r="AF1048"/>
  <c r="AF792"/>
  <c r="AJ792" s="1"/>
  <c r="AF88"/>
  <c r="AL88" s="1"/>
  <c r="AF38"/>
  <c r="AJ38" s="1"/>
  <c r="AF79"/>
  <c r="AF2017"/>
  <c r="AF1553"/>
  <c r="AF1281"/>
  <c r="AJ1281" s="1"/>
  <c r="AF769"/>
  <c r="AL769" s="1"/>
  <c r="AF2130"/>
  <c r="AF1065"/>
  <c r="AL1065" s="1"/>
  <c r="AF809"/>
  <c r="AJ809" s="1"/>
  <c r="AF1773"/>
  <c r="AL1773" s="1"/>
  <c r="AF1149"/>
  <c r="AJ1149" s="1"/>
  <c r="AF813"/>
  <c r="AL813" s="1"/>
  <c r="AF477"/>
  <c r="AJ477" s="1"/>
  <c r="AF1950"/>
  <c r="AL1950" s="1"/>
  <c r="AF2685"/>
  <c r="AJ2685" s="1"/>
  <c r="AF989"/>
  <c r="AF2896"/>
  <c r="AJ2896" s="1"/>
  <c r="AF2384"/>
  <c r="AF1824"/>
  <c r="AL1824" s="1"/>
  <c r="AF2155"/>
  <c r="AF1163"/>
  <c r="AJ1163" s="1"/>
  <c r="AF75"/>
  <c r="AF534"/>
  <c r="AJ534" s="1"/>
  <c r="AF1936"/>
  <c r="AL1936" s="1"/>
  <c r="AF1424"/>
  <c r="AF1072"/>
  <c r="AF768"/>
  <c r="AJ768" s="1"/>
  <c r="AF560"/>
  <c r="AL560" s="1"/>
  <c r="AF1462"/>
  <c r="AJ1462" s="1"/>
  <c r="AF1263"/>
  <c r="AL1263" s="1"/>
  <c r="AF2546"/>
  <c r="AJ2546" s="1"/>
  <c r="AF2891"/>
  <c r="AL2891" s="1"/>
  <c r="AF1931"/>
  <c r="AJ1931" s="1"/>
  <c r="AF907"/>
  <c r="AF2822"/>
  <c r="AF2735"/>
  <c r="AF1714"/>
  <c r="AJ1714" s="1"/>
  <c r="AF2657"/>
  <c r="AL2657" s="1"/>
  <c r="AF902"/>
  <c r="AF2119"/>
  <c r="AF975"/>
  <c r="AJ975" s="1"/>
  <c r="AF2041"/>
  <c r="AL2041" s="1"/>
  <c r="AF1785"/>
  <c r="AJ1785" s="1"/>
  <c r="AF1529"/>
  <c r="AF1273"/>
  <c r="AJ1273" s="1"/>
  <c r="AF1569"/>
  <c r="AF1297"/>
  <c r="AF1041"/>
  <c r="AL1041" s="1"/>
  <c r="AF785"/>
  <c r="AJ785" s="1"/>
  <c r="AF2074"/>
  <c r="AL2074" s="1"/>
  <c r="AF585"/>
  <c r="AL585" s="1"/>
  <c r="AF2879"/>
  <c r="AF2122"/>
  <c r="AF858"/>
  <c r="AL858" s="1"/>
  <c r="AF1765"/>
  <c r="AJ1765" s="1"/>
  <c r="AF257"/>
  <c r="AL257" s="1"/>
  <c r="AF1923"/>
  <c r="AF2542"/>
  <c r="AF1383"/>
  <c r="AJ1383" s="1"/>
  <c r="AF1234"/>
  <c r="AL1234" s="1"/>
  <c r="AF14"/>
  <c r="AJ14" s="1"/>
  <c r="AF519"/>
  <c r="AL519" s="1"/>
  <c r="AF1410"/>
  <c r="AJ1410" s="1"/>
  <c r="AF494"/>
  <c r="AL494" s="1"/>
  <c r="AF1363"/>
  <c r="AJ1363" s="1"/>
  <c r="AF2348"/>
  <c r="AF1580"/>
  <c r="AF556"/>
  <c r="AL556" s="1"/>
  <c r="AF172"/>
  <c r="AJ172" s="1"/>
  <c r="AF2312"/>
  <c r="AF1832"/>
  <c r="AJ1832" s="1"/>
  <c r="AF1320"/>
  <c r="AL1320" s="1"/>
  <c r="AF872"/>
  <c r="AJ872" s="1"/>
  <c r="AF520"/>
  <c r="AL520" s="1"/>
  <c r="AF168"/>
  <c r="AJ168" s="1"/>
  <c r="AF2943"/>
  <c r="AF570"/>
  <c r="AF2837"/>
  <c r="AL2837" s="1"/>
  <c r="AF2325"/>
  <c r="AJ2325" s="1"/>
  <c r="AF1813"/>
  <c r="AL1813" s="1"/>
  <c r="AF1301"/>
  <c r="AF145"/>
  <c r="AF964"/>
  <c r="AJ964" s="1"/>
  <c r="AF612"/>
  <c r="AL612" s="1"/>
  <c r="AF885"/>
  <c r="AJ885" s="1"/>
  <c r="AF565"/>
  <c r="AL565" s="1"/>
  <c r="AF245"/>
  <c r="AL245" s="1"/>
  <c r="AF97"/>
  <c r="AL97" s="1"/>
  <c r="AF997"/>
  <c r="AJ997" s="1"/>
  <c r="AF782"/>
  <c r="AL782" s="1"/>
  <c r="AF671"/>
  <c r="AJ671" s="1"/>
  <c r="AF2307"/>
  <c r="AL2307" s="1"/>
  <c r="AF99"/>
  <c r="AF1386"/>
  <c r="AL1386" s="1"/>
  <c r="AF1955"/>
  <c r="AF983"/>
  <c r="AL983" s="1"/>
  <c r="AF842"/>
  <c r="AJ842" s="1"/>
  <c r="AF260"/>
  <c r="AL260" s="1"/>
  <c r="AF1109"/>
  <c r="AJ1109" s="1"/>
  <c r="AF403"/>
  <c r="AF2700"/>
  <c r="AJ2700" s="1"/>
  <c r="AF1996"/>
  <c r="AL1996" s="1"/>
  <c r="AF1612"/>
  <c r="AJ1612" s="1"/>
  <c r="AF1100"/>
  <c r="AL1100" s="1"/>
  <c r="AF268"/>
  <c r="AJ268" s="1"/>
  <c r="AF2212"/>
  <c r="AF2696"/>
  <c r="AJ2696" s="1"/>
  <c r="AF1192"/>
  <c r="AF2741"/>
  <c r="AJ2741" s="1"/>
  <c r="AF734"/>
  <c r="AL734" s="1"/>
  <c r="AF2551"/>
  <c r="AJ2551" s="1"/>
  <c r="AF2615"/>
  <c r="AF1132"/>
  <c r="AF318"/>
  <c r="AL318" s="1"/>
  <c r="AF366"/>
  <c r="AJ366" s="1"/>
  <c r="AF1548"/>
  <c r="AF1527"/>
  <c r="AJ1527" s="1"/>
  <c r="AF1439"/>
  <c r="AL1439" s="1"/>
  <c r="AF1194"/>
  <c r="AL1194" s="1"/>
  <c r="AF1066"/>
  <c r="AL1066" s="1"/>
  <c r="AF2766"/>
  <c r="AJ2766" s="1"/>
  <c r="AF206"/>
  <c r="AL206" s="1"/>
  <c r="AF383"/>
  <c r="AF947"/>
  <c r="AF435"/>
  <c r="AJ435" s="1"/>
  <c r="AF2014"/>
  <c r="AL2014" s="1"/>
  <c r="AF1623"/>
  <c r="AF2975"/>
  <c r="AL2975" s="1"/>
  <c r="AF1389"/>
  <c r="AL1389" s="1"/>
  <c r="AF797"/>
  <c r="AF2717"/>
  <c r="AL2717" s="1"/>
  <c r="AF2023"/>
  <c r="AF2091"/>
  <c r="AF1099"/>
  <c r="AF11"/>
  <c r="AJ11" s="1"/>
  <c r="AF2064"/>
  <c r="AL2064" s="1"/>
  <c r="AF1216"/>
  <c r="AJ1216" s="1"/>
  <c r="AF640"/>
  <c r="AL640" s="1"/>
  <c r="AF2343"/>
  <c r="AJ2343" s="1"/>
  <c r="AF2058"/>
  <c r="AF2123"/>
  <c r="AJ2123" s="1"/>
  <c r="AF1067"/>
  <c r="AL1067" s="1"/>
  <c r="AF2241"/>
  <c r="AJ2241" s="1"/>
  <c r="AF1750"/>
  <c r="AL1750" s="1"/>
  <c r="AF2811"/>
  <c r="AF1275"/>
  <c r="AF547"/>
  <c r="AJ547" s="1"/>
  <c r="AF2423"/>
  <c r="AL2423" s="1"/>
  <c r="AF2914"/>
  <c r="AF2029"/>
  <c r="AL2029" s="1"/>
  <c r="AF1186"/>
  <c r="AJ1186" s="1"/>
  <c r="AF799"/>
  <c r="AJ799" s="1"/>
  <c r="AF1507"/>
  <c r="AL1507" s="1"/>
  <c r="AF1367"/>
  <c r="AJ1367" s="1"/>
  <c r="AF354"/>
  <c r="AJ354" s="1"/>
  <c r="AF1822"/>
  <c r="AJ1822" s="1"/>
  <c r="AF2246"/>
  <c r="AL2246" s="1"/>
  <c r="AF1937"/>
  <c r="AL1937" s="1"/>
  <c r="AF699"/>
  <c r="AL699" s="1"/>
  <c r="AF2908"/>
  <c r="AJ2908" s="1"/>
  <c r="AF220"/>
  <c r="AL220" s="1"/>
  <c r="AF2676"/>
  <c r="AJ2676" s="1"/>
  <c r="AF1289"/>
  <c r="AL1289" s="1"/>
  <c r="AF1313"/>
  <c r="AJ1313" s="1"/>
  <c r="AF1854"/>
  <c r="AL1854" s="1"/>
  <c r="AF1510"/>
  <c r="AJ1510" s="1"/>
  <c r="AF118"/>
  <c r="AL118" s="1"/>
  <c r="AF1946"/>
  <c r="AJ1946" s="1"/>
  <c r="AF2609"/>
  <c r="AJ2609" s="1"/>
  <c r="AF667"/>
  <c r="AJ667" s="1"/>
  <c r="AF2003"/>
  <c r="AJ2003" s="1"/>
  <c r="AF2645"/>
  <c r="AJ2645" s="1"/>
  <c r="AF1418"/>
  <c r="AJ1418" s="1"/>
  <c r="AF1997"/>
  <c r="AL1997" s="1"/>
  <c r="AF2487"/>
  <c r="AL2487" s="1"/>
  <c r="AF2150"/>
  <c r="AJ2150" s="1"/>
  <c r="AF1807"/>
  <c r="AJ1807" s="1"/>
  <c r="AF521"/>
  <c r="AL521" s="1"/>
  <c r="AF314"/>
  <c r="AL314" s="1"/>
  <c r="AF159"/>
  <c r="AF1837"/>
  <c r="AL1837" s="1"/>
  <c r="AF2859"/>
  <c r="AJ2859" s="1"/>
  <c r="AF811"/>
  <c r="AJ811" s="1"/>
  <c r="AF345"/>
  <c r="AF2341"/>
  <c r="AJ2341" s="1"/>
  <c r="AF1461"/>
  <c r="AJ1461" s="1"/>
  <c r="AF1876"/>
  <c r="AJ1876" s="1"/>
  <c r="AF1715"/>
  <c r="AJ1715" s="1"/>
  <c r="AF2998"/>
  <c r="AJ2998" s="1"/>
  <c r="AF496"/>
  <c r="AJ496" s="1"/>
  <c r="AF2651"/>
  <c r="AJ2651" s="1"/>
  <c r="AF1209"/>
  <c r="AL1209" s="1"/>
  <c r="AF1811"/>
  <c r="AL1811" s="1"/>
  <c r="AF940"/>
  <c r="AJ940" s="1"/>
  <c r="AF2184"/>
  <c r="AJ2184" s="1"/>
  <c r="AF836"/>
  <c r="AJ836" s="1"/>
  <c r="AF1156"/>
  <c r="AL1156" s="1"/>
  <c r="AF841"/>
  <c r="AL841" s="1"/>
  <c r="AF2278"/>
  <c r="AJ2278" s="1"/>
  <c r="AF2009"/>
  <c r="AJ2009" s="1"/>
  <c r="AF1621"/>
  <c r="AL1621" s="1"/>
  <c r="AF360"/>
  <c r="AJ360" s="1"/>
  <c r="AF274"/>
  <c r="AJ274" s="1"/>
  <c r="AF2324"/>
  <c r="AJ2324" s="1"/>
  <c r="AF1643"/>
  <c r="AL1643" s="1"/>
  <c r="AF1863"/>
  <c r="AJ1863" s="1"/>
  <c r="AF359"/>
  <c r="AL359" s="1"/>
  <c r="AF602"/>
  <c r="AJ602" s="1"/>
  <c r="AF2235"/>
  <c r="AJ2235" s="1"/>
  <c r="AF2716"/>
  <c r="AJ2716" s="1"/>
  <c r="AF668"/>
  <c r="AF1716"/>
  <c r="AF1336"/>
  <c r="AL1336" s="1"/>
  <c r="AF310"/>
  <c r="AF926"/>
  <c r="AF1838"/>
  <c r="AJ1838" s="1"/>
  <c r="AF284"/>
  <c r="AJ284" s="1"/>
  <c r="AF2291"/>
  <c r="AF679"/>
  <c r="AL679" s="1"/>
  <c r="AF537"/>
  <c r="AL537" s="1"/>
  <c r="AF1349"/>
  <c r="AL1349" s="1"/>
  <c r="AF2858"/>
  <c r="AJ2858" s="1"/>
  <c r="AF2186"/>
  <c r="AL2186" s="1"/>
  <c r="AF94"/>
  <c r="AL94" s="1"/>
  <c r="AF254"/>
  <c r="AJ254" s="1"/>
  <c r="AF1122"/>
  <c r="AJ1122" s="1"/>
  <c r="AF2082"/>
  <c r="AJ2082" s="1"/>
  <c r="AF2786"/>
  <c r="AL2786" s="1"/>
  <c r="AF2263"/>
  <c r="AJ2263" s="1"/>
  <c r="AF2114"/>
  <c r="AJ2114" s="1"/>
  <c r="AF2103"/>
  <c r="AJ2103" s="1"/>
  <c r="AF323"/>
  <c r="AF2508"/>
  <c r="AJ2508" s="1"/>
  <c r="AF1900"/>
  <c r="AJ1900" s="1"/>
  <c r="AF30"/>
  <c r="AJ30" s="1"/>
  <c r="AF638"/>
  <c r="AF531"/>
  <c r="AJ531" s="1"/>
  <c r="AF2892"/>
  <c r="AL2892" s="1"/>
  <c r="AF746"/>
  <c r="AJ746" s="1"/>
  <c r="AF1834"/>
  <c r="AF530"/>
  <c r="AJ530" s="1"/>
  <c r="AF2254"/>
  <c r="AJ2254" s="1"/>
  <c r="AF2639"/>
  <c r="AJ2639" s="1"/>
  <c r="AF967"/>
  <c r="AL967" s="1"/>
  <c r="AF674"/>
  <c r="AJ674" s="1"/>
  <c r="AF34"/>
  <c r="AJ34" s="1"/>
  <c r="AF1994"/>
  <c r="AJ1994" s="1"/>
  <c r="AF2207"/>
  <c r="AF2562"/>
  <c r="AJ2562" s="1"/>
  <c r="AF1613"/>
  <c r="AJ1613" s="1"/>
  <c r="AF2135"/>
  <c r="AF1910"/>
  <c r="AL1910" s="1"/>
  <c r="AF1631"/>
  <c r="AJ1631" s="1"/>
  <c r="AF1874"/>
  <c r="AJ1874" s="1"/>
  <c r="AF2000"/>
  <c r="AJ2000" s="1"/>
  <c r="AF2699"/>
  <c r="AF1611"/>
  <c r="AJ1611" s="1"/>
  <c r="AF555"/>
  <c r="AJ555" s="1"/>
  <c r="AF1990"/>
  <c r="AJ1990" s="1"/>
  <c r="AF2031"/>
  <c r="AF301"/>
  <c r="AJ301" s="1"/>
  <c r="AF2944"/>
  <c r="AL2944" s="1"/>
  <c r="AF2432"/>
  <c r="AF1968"/>
  <c r="AJ1968" s="1"/>
  <c r="AF1456"/>
  <c r="AJ1456" s="1"/>
  <c r="AF992"/>
  <c r="AL992" s="1"/>
  <c r="AF2369"/>
  <c r="AJ2369" s="1"/>
  <c r="AF1889"/>
  <c r="AF1238"/>
  <c r="AJ1238" s="1"/>
  <c r="AF2439"/>
  <c r="AL2439" s="1"/>
  <c r="AF1423"/>
  <c r="AF2555"/>
  <c r="AJ2555" s="1"/>
  <c r="AF2043"/>
  <c r="AJ2043" s="1"/>
  <c r="AF1531"/>
  <c r="AJ1531" s="1"/>
  <c r="AF1019"/>
  <c r="AJ1019" s="1"/>
  <c r="AF1079"/>
  <c r="AF2743"/>
  <c r="AJ2743" s="1"/>
  <c r="AF1719"/>
  <c r="AJ1719" s="1"/>
  <c r="AF862"/>
  <c r="AJ862" s="1"/>
  <c r="AF296"/>
  <c r="AL296" s="1"/>
  <c r="AF86"/>
  <c r="AJ86" s="1"/>
  <c r="AF2522"/>
  <c r="AL2522" s="1"/>
  <c r="AF954"/>
  <c r="AF2805"/>
  <c r="AF2293"/>
  <c r="AJ2293" s="1"/>
  <c r="AF1909"/>
  <c r="AJ1909" s="1"/>
  <c r="AF1397"/>
  <c r="AF337"/>
  <c r="AJ337" s="1"/>
  <c r="AF388"/>
  <c r="AJ388" s="1"/>
  <c r="AF382"/>
  <c r="AJ382" s="1"/>
  <c r="AF659"/>
  <c r="AJ659" s="1"/>
  <c r="AF2956"/>
  <c r="AF1784"/>
  <c r="AJ1784" s="1"/>
  <c r="AF1272"/>
  <c r="AL1272" s="1"/>
  <c r="AF760"/>
  <c r="AJ760" s="1"/>
  <c r="AF120"/>
  <c r="AL120" s="1"/>
  <c r="AF2938"/>
  <c r="AJ2938" s="1"/>
  <c r="AF1986"/>
  <c r="AJ1986" s="1"/>
  <c r="AF2761"/>
  <c r="AJ2761" s="1"/>
  <c r="AF2505"/>
  <c r="AJ2505" s="1"/>
  <c r="AF2249"/>
  <c r="AJ2249" s="1"/>
  <c r="AF1993"/>
  <c r="AL1993" s="1"/>
  <c r="AF1737"/>
  <c r="AJ1737" s="1"/>
  <c r="AF1481"/>
  <c r="AJ1481" s="1"/>
  <c r="AF1225"/>
  <c r="AJ1225" s="1"/>
  <c r="AF1953"/>
  <c r="AJ1953" s="1"/>
  <c r="AF1249"/>
  <c r="AJ1249" s="1"/>
  <c r="AF737"/>
  <c r="AF1046"/>
  <c r="AJ1046" s="1"/>
  <c r="AF2733"/>
  <c r="AJ2733" s="1"/>
  <c r="AF2205"/>
  <c r="AJ2205" s="1"/>
  <c r="AF1709"/>
  <c r="AL1709" s="1"/>
  <c r="AF2422"/>
  <c r="AJ2422" s="1"/>
  <c r="AF2655"/>
  <c r="AL2655" s="1"/>
  <c r="AF2989"/>
  <c r="AJ2989" s="1"/>
  <c r="AF1981"/>
  <c r="AL1981" s="1"/>
  <c r="AF2688"/>
  <c r="AJ2688" s="1"/>
  <c r="AF2176"/>
  <c r="AJ2176" s="1"/>
  <c r="AF1632"/>
  <c r="AJ1632" s="1"/>
  <c r="AF230"/>
  <c r="AJ230" s="1"/>
  <c r="AF943"/>
  <c r="AJ943" s="1"/>
  <c r="AF2603"/>
  <c r="AL2603" s="1"/>
  <c r="AF1547"/>
  <c r="AJ1547" s="1"/>
  <c r="AF491"/>
  <c r="AL491" s="1"/>
  <c r="AF1862"/>
  <c r="AJ1862" s="1"/>
  <c r="AF221"/>
  <c r="AJ221" s="1"/>
  <c r="AF2752"/>
  <c r="AJ2752" s="1"/>
  <c r="AF2224"/>
  <c r="AF1248"/>
  <c r="AJ1248" s="1"/>
  <c r="AF864"/>
  <c r="AJ864" s="1"/>
  <c r="AF592"/>
  <c r="AJ592" s="1"/>
  <c r="AF336"/>
  <c r="AL336" s="1"/>
  <c r="AF2215"/>
  <c r="AJ2215" s="1"/>
  <c r="AF2507"/>
  <c r="AL2507" s="1"/>
  <c r="AF1515"/>
  <c r="AJ1515" s="1"/>
  <c r="AF523"/>
  <c r="AL523" s="1"/>
  <c r="AF2054"/>
  <c r="AF262"/>
  <c r="AJ262" s="1"/>
  <c r="AF1991"/>
  <c r="AJ1991" s="1"/>
  <c r="AF847"/>
  <c r="AL847" s="1"/>
  <c r="AF2626"/>
  <c r="AF2713"/>
  <c r="AL2713" s="1"/>
  <c r="AF2457"/>
  <c r="AF2201"/>
  <c r="AL2201" s="1"/>
  <c r="AF1945"/>
  <c r="AJ1945" s="1"/>
  <c r="AF1689"/>
  <c r="AL1689" s="1"/>
  <c r="AF1433"/>
  <c r="AJ1433" s="1"/>
  <c r="AF1177"/>
  <c r="AL1177" s="1"/>
  <c r="AF1457"/>
  <c r="AJ1457" s="1"/>
  <c r="AF1201"/>
  <c r="AJ1201" s="1"/>
  <c r="AF945"/>
  <c r="AJ945" s="1"/>
  <c r="AF1414"/>
  <c r="AL1414" s="1"/>
  <c r="AF2826"/>
  <c r="AJ2826" s="1"/>
  <c r="AF2290"/>
  <c r="AJ2290" s="1"/>
  <c r="AF2899"/>
  <c r="AJ2899" s="1"/>
  <c r="AF2387"/>
  <c r="AL2387" s="1"/>
  <c r="AF1875"/>
  <c r="AJ1875" s="1"/>
  <c r="AF2518"/>
  <c r="AL2518" s="1"/>
  <c r="AF742"/>
  <c r="AJ742" s="1"/>
  <c r="AF217"/>
  <c r="AJ217" s="1"/>
  <c r="AF25"/>
  <c r="AF2751"/>
  <c r="AL2751" s="1"/>
  <c r="AF577"/>
  <c r="AJ577" s="1"/>
  <c r="AF1699"/>
  <c r="AJ1699" s="1"/>
  <c r="AF1827"/>
  <c r="AJ1827" s="1"/>
  <c r="AF2158"/>
  <c r="AL2158" s="1"/>
  <c r="AF334"/>
  <c r="AF562"/>
  <c r="AL562" s="1"/>
  <c r="AF514"/>
  <c r="AF959"/>
  <c r="AJ959" s="1"/>
  <c r="AF1742"/>
  <c r="AJ1742" s="1"/>
  <c r="AF2028"/>
  <c r="AF1388"/>
  <c r="AJ1388" s="1"/>
  <c r="AF748"/>
  <c r="AJ748" s="1"/>
  <c r="AF12"/>
  <c r="AJ12" s="1"/>
  <c r="AF2600"/>
  <c r="AF1992"/>
  <c r="AJ1992" s="1"/>
  <c r="AF1544"/>
  <c r="AL1544" s="1"/>
  <c r="AF1032"/>
  <c r="AJ1032" s="1"/>
  <c r="AF712"/>
  <c r="AL712" s="1"/>
  <c r="AF232"/>
  <c r="AJ232" s="1"/>
  <c r="AF2517"/>
  <c r="AL2517" s="1"/>
  <c r="AF2005"/>
  <c r="AJ2005" s="1"/>
  <c r="AF1493"/>
  <c r="AL1493" s="1"/>
  <c r="AF369"/>
  <c r="AF1348"/>
  <c r="AL1348" s="1"/>
  <c r="AF474"/>
  <c r="AJ474" s="1"/>
  <c r="AF2725"/>
  <c r="AJ2725" s="1"/>
  <c r="AF2213"/>
  <c r="AJ2213" s="1"/>
  <c r="AF1733"/>
  <c r="AL1733" s="1"/>
  <c r="AF1221"/>
  <c r="AJ1221" s="1"/>
  <c r="AF545"/>
  <c r="AL545" s="1"/>
  <c r="AF677"/>
  <c r="AJ677" s="1"/>
  <c r="AF590"/>
  <c r="AL590" s="1"/>
  <c r="AF2979"/>
  <c r="AJ2979" s="1"/>
  <c r="AF355"/>
  <c r="AL355" s="1"/>
  <c r="AF1102"/>
  <c r="AJ1102" s="1"/>
  <c r="AF2724"/>
  <c r="AL2724" s="1"/>
  <c r="AF2280"/>
  <c r="AJ2280" s="1"/>
  <c r="AF1704"/>
  <c r="AJ1704" s="1"/>
  <c r="AF1845"/>
  <c r="AJ1845" s="1"/>
  <c r="AF1333"/>
  <c r="AJ1333" s="1"/>
  <c r="AF273"/>
  <c r="AJ273" s="1"/>
  <c r="AF67"/>
  <c r="AL67" s="1"/>
  <c r="AF302"/>
  <c r="AJ302" s="1"/>
  <c r="AF2327"/>
  <c r="AJ2327" s="1"/>
  <c r="AF2594"/>
  <c r="AF1634"/>
  <c r="AJ1634" s="1"/>
  <c r="AF1538"/>
  <c r="AJ1538" s="1"/>
  <c r="AF2284"/>
  <c r="AJ2284" s="1"/>
  <c r="AF526"/>
  <c r="AF2606"/>
  <c r="AJ2606" s="1"/>
  <c r="AF1170"/>
  <c r="AJ1170" s="1"/>
  <c r="AF1058"/>
  <c r="AJ1058" s="1"/>
  <c r="AF1407"/>
  <c r="AJ1407" s="1"/>
  <c r="AF1459"/>
  <c r="AF1550"/>
  <c r="AJ1550" s="1"/>
  <c r="AF2365"/>
  <c r="AL2365" s="1"/>
  <c r="AF525"/>
  <c r="AJ525" s="1"/>
  <c r="AF2221"/>
  <c r="AL2221" s="1"/>
  <c r="AF1549"/>
  <c r="AJ1549" s="1"/>
  <c r="AF1021"/>
  <c r="AJ1021" s="1"/>
  <c r="AF2416"/>
  <c r="AJ2416" s="1"/>
  <c r="AF2817"/>
  <c r="AJ2817" s="1"/>
  <c r="AF1712"/>
  <c r="AJ1712" s="1"/>
  <c r="AF784"/>
  <c r="AJ784" s="1"/>
  <c r="AF2810"/>
  <c r="AJ2810" s="1"/>
  <c r="AF470"/>
  <c r="AF2951"/>
  <c r="AJ2951" s="1"/>
  <c r="AF1927"/>
  <c r="AL1927" s="1"/>
  <c r="AF655"/>
  <c r="AF2299"/>
  <c r="AJ2299" s="1"/>
  <c r="AF1787"/>
  <c r="AJ1787" s="1"/>
  <c r="AF763"/>
  <c r="AL763" s="1"/>
  <c r="AF1591"/>
  <c r="AJ1591" s="1"/>
  <c r="AF2199"/>
  <c r="AF2620"/>
  <c r="AJ2620" s="1"/>
  <c r="AF1340"/>
  <c r="AJ1340" s="1"/>
  <c r="AF572"/>
  <c r="AJ572" s="1"/>
  <c r="AF2260"/>
  <c r="AF596"/>
  <c r="AJ596" s="1"/>
  <c r="AF2200"/>
  <c r="AJ2200" s="1"/>
  <c r="AF1944"/>
  <c r="AJ1944" s="1"/>
  <c r="AF1432"/>
  <c r="AF1176"/>
  <c r="AJ1176" s="1"/>
  <c r="AF920"/>
  <c r="AJ920" s="1"/>
  <c r="AF694"/>
  <c r="AJ694" s="1"/>
  <c r="AF2255"/>
  <c r="AF2145"/>
  <c r="AJ2145" s="1"/>
  <c r="AF1942"/>
  <c r="AF2166"/>
  <c r="AJ2166" s="1"/>
  <c r="AF1885"/>
  <c r="AF1405"/>
  <c r="AJ1405" s="1"/>
  <c r="AF1008"/>
  <c r="AJ1008" s="1"/>
  <c r="AF2763"/>
  <c r="AJ2763" s="1"/>
  <c r="AF1675"/>
  <c r="AF619"/>
  <c r="AJ619" s="1"/>
  <c r="AF2118"/>
  <c r="AJ2118" s="1"/>
  <c r="AF2272"/>
  <c r="AJ2272" s="1"/>
  <c r="AF688"/>
  <c r="AF432"/>
  <c r="AJ432" s="1"/>
  <c r="AF2411"/>
  <c r="AJ2411" s="1"/>
  <c r="AF1419"/>
  <c r="AJ1419" s="1"/>
  <c r="AF395"/>
  <c r="AJ395" s="1"/>
  <c r="AF2497"/>
  <c r="AJ2497" s="1"/>
  <c r="AF1558"/>
  <c r="AJ1558" s="1"/>
  <c r="AF2631"/>
  <c r="AJ2631" s="1"/>
  <c r="AF1615"/>
  <c r="AJ1615" s="1"/>
  <c r="AF335"/>
  <c r="AJ335" s="1"/>
  <c r="AF2937"/>
  <c r="AF1913"/>
  <c r="AJ1913" s="1"/>
  <c r="AF1401"/>
  <c r="AF705"/>
  <c r="AJ705" s="1"/>
  <c r="AF2021"/>
  <c r="AF385"/>
  <c r="AJ385" s="1"/>
  <c r="AF87"/>
  <c r="AJ87" s="1"/>
  <c r="AF2659"/>
  <c r="AJ2659" s="1"/>
  <c r="AF1608"/>
  <c r="AJ1608" s="1"/>
  <c r="AF693"/>
  <c r="AJ693" s="1"/>
  <c r="AF2661"/>
  <c r="AF1157"/>
  <c r="AF398"/>
  <c r="AJ398" s="1"/>
  <c r="AF2318"/>
  <c r="AF750"/>
  <c r="AF588"/>
  <c r="AF2362"/>
  <c r="AF2344"/>
  <c r="AJ2344" s="1"/>
  <c r="AF1356"/>
  <c r="AF170"/>
  <c r="AF1870"/>
  <c r="AF1351"/>
  <c r="AJ1351" s="1"/>
  <c r="AF1279"/>
  <c r="AF371"/>
  <c r="AJ371" s="1"/>
  <c r="AF1565"/>
  <c r="AJ1565" s="1"/>
  <c r="AF495"/>
  <c r="AJ495" s="1"/>
  <c r="AF1707"/>
  <c r="AF2625"/>
  <c r="AJ2625" s="1"/>
  <c r="AF1972"/>
  <c r="AJ1972" s="1"/>
  <c r="AF2313"/>
  <c r="AJ2313" s="1"/>
  <c r="AF1801"/>
  <c r="AJ1801" s="1"/>
  <c r="AF2519"/>
  <c r="AJ2519" s="1"/>
  <c r="AF2882"/>
  <c r="AJ2882" s="1"/>
  <c r="AF2231"/>
  <c r="AF1196"/>
  <c r="AJ1196" s="1"/>
  <c r="AF2982"/>
  <c r="AJ2982" s="1"/>
  <c r="AF1084"/>
  <c r="AJ1084" s="1"/>
  <c r="AF60"/>
  <c r="AJ60" s="1"/>
  <c r="AF1434"/>
  <c r="AJ1434" s="1"/>
  <c r="AF2772"/>
  <c r="AJ2772" s="1"/>
  <c r="AF1300"/>
  <c r="AF340"/>
  <c r="AJ340" s="1"/>
  <c r="AF2776"/>
  <c r="AJ2776" s="1"/>
  <c r="AF57"/>
  <c r="AJ57" s="1"/>
  <c r="AF297"/>
  <c r="AJ297" s="1"/>
  <c r="AF1690"/>
  <c r="AF1509"/>
  <c r="AF229"/>
  <c r="AF1162"/>
  <c r="AF611"/>
  <c r="AF270"/>
  <c r="AJ270" s="1"/>
  <c r="AF1470"/>
  <c r="AJ1470" s="1"/>
  <c r="AF2446"/>
  <c r="AJ2446" s="1"/>
  <c r="AF247"/>
  <c r="AF2024"/>
  <c r="AF1096"/>
  <c r="AJ1096" s="1"/>
  <c r="AF2303"/>
  <c r="AJ2303" s="1"/>
  <c r="AF2965"/>
  <c r="AJ2965" s="1"/>
  <c r="AF53"/>
  <c r="AF2314"/>
  <c r="AJ2314" s="1"/>
  <c r="AF1288"/>
  <c r="AF2421"/>
  <c r="AJ2421" s="1"/>
  <c r="AF772"/>
  <c r="AF981"/>
  <c r="AJ981" s="1"/>
  <c r="AF2799"/>
  <c r="AF2399"/>
  <c r="AJ2399" s="1"/>
  <c r="AF2061"/>
  <c r="AF2541"/>
  <c r="AJ2541" s="1"/>
  <c r="AF285"/>
  <c r="AF1746"/>
  <c r="AJ1746" s="1"/>
  <c r="AF2368"/>
  <c r="AF2545"/>
  <c r="AJ2545" s="1"/>
  <c r="AF1723"/>
  <c r="AF1436"/>
  <c r="AJ1436" s="1"/>
  <c r="AF924"/>
  <c r="AF2872"/>
  <c r="AJ2872" s="1"/>
  <c r="AF166"/>
  <c r="AF2825"/>
  <c r="AJ2825" s="1"/>
  <c r="AF1057"/>
  <c r="AF806"/>
  <c r="AJ806" s="1"/>
  <c r="AF444"/>
  <c r="AJ444" s="1"/>
  <c r="AF188"/>
  <c r="AJ188" s="1"/>
  <c r="AF567"/>
  <c r="AF1818"/>
  <c r="AJ1818" s="1"/>
  <c r="AF2900"/>
  <c r="AF2644"/>
  <c r="AF2388"/>
  <c r="AF2196"/>
  <c r="AJ2196" s="1"/>
  <c r="AF1940"/>
  <c r="AJ1940" s="1"/>
  <c r="AF1684"/>
  <c r="AJ1684" s="1"/>
  <c r="AF1428"/>
  <c r="AF1172"/>
  <c r="AJ1172" s="1"/>
  <c r="AF916"/>
  <c r="AJ916" s="1"/>
  <c r="AF724"/>
  <c r="AJ724" s="1"/>
  <c r="AF468"/>
  <c r="AF2648"/>
  <c r="AJ2648" s="1"/>
  <c r="AF2392"/>
  <c r="AJ2392" s="1"/>
  <c r="AF728"/>
  <c r="AJ728" s="1"/>
  <c r="AF472"/>
  <c r="AF2793"/>
  <c r="AJ2793" s="1"/>
  <c r="AF2281"/>
  <c r="AJ2281" s="1"/>
  <c r="AF2025"/>
  <c r="AJ2025" s="1"/>
  <c r="AF1769"/>
  <c r="AF1513"/>
  <c r="AJ1513" s="1"/>
  <c r="AF1257"/>
  <c r="AJ1257" s="1"/>
  <c r="AF2750"/>
  <c r="AJ2750" s="1"/>
  <c r="AF1734"/>
  <c r="AJ1734" s="1"/>
  <c r="AF2867"/>
  <c r="AJ2867" s="1"/>
  <c r="AF2355"/>
  <c r="AJ2355" s="1"/>
  <c r="AF1843"/>
  <c r="AJ1843" s="1"/>
  <c r="AF2454"/>
  <c r="AF678"/>
  <c r="AJ678" s="1"/>
  <c r="AF2974"/>
  <c r="AJ2974" s="1"/>
  <c r="AF1254"/>
  <c r="AJ1254" s="1"/>
  <c r="AF2403"/>
  <c r="AF774"/>
  <c r="AJ774" s="1"/>
  <c r="AF2079"/>
  <c r="AJ2079" s="1"/>
  <c r="AF2797"/>
  <c r="AJ2797" s="1"/>
  <c r="AF2269"/>
  <c r="AJ2269" s="1"/>
  <c r="AF1206"/>
  <c r="AJ1206" s="1"/>
  <c r="AF1133"/>
  <c r="AJ1133" s="1"/>
  <c r="AF1895"/>
  <c r="AJ1895" s="1"/>
  <c r="AF2048"/>
  <c r="AF976"/>
  <c r="AJ976" s="1"/>
  <c r="AF176"/>
  <c r="AJ176" s="1"/>
  <c r="AF2170"/>
  <c r="AJ2170" s="1"/>
  <c r="AF2993"/>
  <c r="AF2289"/>
  <c r="AJ2289" s="1"/>
  <c r="AF1969"/>
  <c r="AF2779"/>
  <c r="AJ2779" s="1"/>
  <c r="AF2267"/>
  <c r="AF1755"/>
  <c r="AJ1755" s="1"/>
  <c r="AF1243"/>
  <c r="AJ1243" s="1"/>
  <c r="AF731"/>
  <c r="AJ731" s="1"/>
  <c r="AF219"/>
  <c r="AJ219" s="1"/>
  <c r="AF2406"/>
  <c r="AJ2406" s="1"/>
  <c r="AF758"/>
  <c r="AJ758" s="1"/>
  <c r="AF2191"/>
  <c r="AJ2191" s="1"/>
  <c r="AF2538"/>
  <c r="AJ2538" s="1"/>
  <c r="AF1666"/>
  <c r="AL1666" s="1"/>
  <c r="AF2809"/>
  <c r="AF2553"/>
  <c r="AJ2553" s="1"/>
  <c r="AF2297"/>
  <c r="AJ2297" s="1"/>
  <c r="AF2814"/>
  <c r="AF1790"/>
  <c r="AJ1790" s="1"/>
  <c r="AF2963"/>
  <c r="AJ2963" s="1"/>
  <c r="AF2451"/>
  <c r="AJ2451" s="1"/>
  <c r="AF1939"/>
  <c r="AJ1939" s="1"/>
  <c r="AF2646"/>
  <c r="AJ2646" s="1"/>
  <c r="AF870"/>
  <c r="AJ870" s="1"/>
  <c r="AF169"/>
  <c r="AJ169" s="1"/>
  <c r="AF666"/>
  <c r="AJ666" s="1"/>
  <c r="AF2949"/>
  <c r="AJ2949" s="1"/>
  <c r="AF2437"/>
  <c r="AJ2437" s="1"/>
  <c r="AF1253"/>
  <c r="AF901"/>
  <c r="AJ901" s="1"/>
  <c r="AF991"/>
  <c r="AJ991" s="1"/>
  <c r="AF1539"/>
  <c r="AJ1539" s="1"/>
  <c r="AF1239"/>
  <c r="AF106"/>
  <c r="AF551"/>
  <c r="AJ551" s="1"/>
  <c r="AF82"/>
  <c r="AJ82" s="1"/>
  <c r="AF2682"/>
  <c r="AJ2682" s="1"/>
  <c r="AF2564"/>
  <c r="AJ2564" s="1"/>
  <c r="AF2180"/>
  <c r="AJ2180" s="1"/>
  <c r="AF1668"/>
  <c r="AJ1668" s="1"/>
  <c r="AF72"/>
  <c r="AF762"/>
  <c r="AF2623"/>
  <c r="AJ2623" s="1"/>
  <c r="AF1370"/>
  <c r="AJ1370" s="1"/>
  <c r="AF2917"/>
  <c r="AJ2917" s="1"/>
  <c r="AF2405"/>
  <c r="AJ2405" s="1"/>
  <c r="AF1925"/>
  <c r="AF1413"/>
  <c r="AJ1413" s="1"/>
  <c r="AF1093"/>
  <c r="AJ1093" s="1"/>
  <c r="AF261"/>
  <c r="AF234"/>
  <c r="AJ234" s="1"/>
  <c r="AF231"/>
  <c r="AJ231" s="1"/>
  <c r="AF1902"/>
  <c r="AF2095"/>
  <c r="AJ2095" s="1"/>
  <c r="AF1362"/>
  <c r="AJ1362" s="1"/>
  <c r="AF1231"/>
  <c r="AJ1231" s="1"/>
  <c r="AF2575"/>
  <c r="AJ2575" s="1"/>
  <c r="AF143"/>
  <c r="AJ143" s="1"/>
  <c r="AF1346"/>
  <c r="AF575"/>
  <c r="AJ575" s="1"/>
  <c r="AF1171"/>
  <c r="AJ1171" s="1"/>
  <c r="AF844"/>
  <c r="AL844" s="1"/>
  <c r="AF332"/>
  <c r="AF375"/>
  <c r="AJ375" s="1"/>
  <c r="AF2532"/>
  <c r="AJ2532" s="1"/>
  <c r="AF2148"/>
  <c r="AJ2148" s="1"/>
  <c r="AF1636"/>
  <c r="AJ1636" s="1"/>
  <c r="AF676"/>
  <c r="AL676" s="1"/>
  <c r="AF2984"/>
  <c r="AJ2984" s="1"/>
  <c r="AF2536"/>
  <c r="AJ2536" s="1"/>
  <c r="AF2120"/>
  <c r="AJ2120" s="1"/>
  <c r="AF1512"/>
  <c r="AL1512" s="1"/>
  <c r="AF968"/>
  <c r="AJ968" s="1"/>
  <c r="AF552"/>
  <c r="AF2175"/>
  <c r="AJ2175" s="1"/>
  <c r="AF1786"/>
  <c r="AJ1786" s="1"/>
  <c r="AF378"/>
  <c r="AL378" s="1"/>
  <c r="AF2677"/>
  <c r="AJ2677" s="1"/>
  <c r="AF2165"/>
  <c r="AJ2165" s="1"/>
  <c r="AF1781"/>
  <c r="AJ1781" s="1"/>
  <c r="AF1269"/>
  <c r="AJ1269" s="1"/>
  <c r="AF209"/>
  <c r="AF1060"/>
  <c r="AJ1060" s="1"/>
  <c r="AF1047"/>
  <c r="AL1047" s="1"/>
  <c r="AF1246"/>
  <c r="AJ1246" s="1"/>
  <c r="AF1031"/>
  <c r="AJ1031" s="1"/>
  <c r="AF2394"/>
  <c r="AJ2394" s="1"/>
  <c r="AF524"/>
  <c r="AJ524" s="1"/>
  <c r="AF1015"/>
  <c r="AF1210"/>
  <c r="AJ1210" s="1"/>
  <c r="AF1828"/>
  <c r="AJ1828" s="1"/>
  <c r="AF200"/>
  <c r="AL200" s="1"/>
  <c r="AF826"/>
  <c r="AJ826" s="1"/>
  <c r="AF1124"/>
  <c r="AF196"/>
  <c r="AJ196" s="1"/>
  <c r="AF387"/>
  <c r="AJ387" s="1"/>
  <c r="AF2210"/>
  <c r="AF2946"/>
  <c r="AJ2946" s="1"/>
  <c r="AF211"/>
  <c r="AL211" s="1"/>
  <c r="AF19"/>
  <c r="AJ19" s="1"/>
  <c r="AF2476"/>
  <c r="AJ2476" s="1"/>
  <c r="AF643"/>
  <c r="AJ643" s="1"/>
  <c r="AF2147"/>
  <c r="AJ2147" s="1"/>
  <c r="AF599"/>
  <c r="AJ599" s="1"/>
  <c r="AF1775"/>
  <c r="AF786"/>
  <c r="AJ786" s="1"/>
  <c r="AF1134"/>
  <c r="AJ1134" s="1"/>
  <c r="AF1310"/>
  <c r="AJ1310" s="1"/>
  <c r="AF1479"/>
  <c r="AJ1479" s="1"/>
  <c r="AF290"/>
  <c r="AF2294"/>
  <c r="AL2294" s="1"/>
  <c r="AF589"/>
  <c r="AJ589" s="1"/>
  <c r="AF2462"/>
  <c r="AJ2462" s="1"/>
  <c r="AF1603"/>
  <c r="AL1603" s="1"/>
  <c r="AF2847"/>
  <c r="AJ2847" s="1"/>
  <c r="AF2720"/>
  <c r="AJ2720" s="1"/>
  <c r="AF1167"/>
  <c r="AJ1167" s="1"/>
  <c r="AF187"/>
  <c r="AF1692"/>
  <c r="AJ1692" s="1"/>
  <c r="AF2932"/>
  <c r="AJ2932" s="1"/>
  <c r="AF2582"/>
  <c r="AF2474"/>
  <c r="AL2474" s="1"/>
  <c r="AF2298"/>
  <c r="AF2430"/>
  <c r="AF696"/>
  <c r="AF1082"/>
  <c r="AJ1082" s="1"/>
  <c r="AF2188"/>
  <c r="AL2188" s="1"/>
  <c r="AF895"/>
  <c r="AF2861"/>
  <c r="AJ2861" s="1"/>
  <c r="AF1841"/>
  <c r="AF2924"/>
  <c r="AF2072"/>
  <c r="AL2072" s="1"/>
  <c r="AF2544"/>
  <c r="AF1597"/>
  <c r="AF1328"/>
  <c r="AF63"/>
  <c r="AJ63" s="1"/>
  <c r="AF291"/>
  <c r="AF2795"/>
  <c r="AF2992"/>
  <c r="AF1094"/>
  <c r="AJ1094" s="1"/>
  <c r="AF695"/>
  <c r="AF1080"/>
  <c r="AJ1080" s="1"/>
  <c r="AF1422"/>
  <c r="AJ1422" s="1"/>
  <c r="AF28"/>
  <c r="AJ28" s="1"/>
  <c r="AF2326"/>
  <c r="AJ2326" s="1"/>
  <c r="AF709"/>
  <c r="AF2485"/>
  <c r="AJ2485" s="1"/>
  <c r="AF1242"/>
  <c r="AJ1242" s="1"/>
  <c r="AF1412"/>
  <c r="AL1412" s="1"/>
  <c r="AF723"/>
  <c r="AL723" s="1"/>
  <c r="AF135"/>
  <c r="AJ135" s="1"/>
  <c r="AF2969"/>
  <c r="AJ2969" s="1"/>
  <c r="AF1826"/>
  <c r="AF1168"/>
  <c r="AJ1168" s="1"/>
  <c r="AF2888"/>
  <c r="AL2888" s="1"/>
  <c r="AF1025"/>
  <c r="AL1025" s="1"/>
  <c r="AF2252"/>
  <c r="AJ2252" s="1"/>
  <c r="AF113"/>
  <c r="AF1798"/>
  <c r="AJ1798" s="1"/>
  <c r="AF1777"/>
  <c r="AL1777" s="1"/>
  <c r="AF2034"/>
  <c r="AL2034" s="1"/>
  <c r="AF1943"/>
  <c r="AF1812"/>
  <c r="AJ1812" s="1"/>
  <c r="AF788"/>
  <c r="AJ788" s="1"/>
  <c r="AF2778"/>
  <c r="AL2778" s="1"/>
  <c r="AF2409"/>
  <c r="AJ2409" s="1"/>
  <c r="AF1897"/>
  <c r="AJ1897" s="1"/>
  <c r="AF1129"/>
  <c r="AL1129" s="1"/>
  <c r="AF1153"/>
  <c r="AL1153" s="1"/>
  <c r="AF2770"/>
  <c r="AJ2770" s="1"/>
  <c r="AF937"/>
  <c r="AJ937" s="1"/>
  <c r="AF2911"/>
  <c r="AF2525"/>
  <c r="AJ2525" s="1"/>
  <c r="AF605"/>
  <c r="AL605" s="1"/>
  <c r="AF1789"/>
  <c r="AF2112"/>
  <c r="AF2800"/>
  <c r="AJ2800" s="1"/>
  <c r="AF1680"/>
  <c r="AJ1680" s="1"/>
  <c r="AF112"/>
  <c r="AF1745"/>
  <c r="AJ1745" s="1"/>
  <c r="AF2066"/>
  <c r="AL2066" s="1"/>
  <c r="AF2681"/>
  <c r="AJ2681" s="1"/>
  <c r="AF2105"/>
  <c r="AJ2105" s="1"/>
  <c r="AF1657"/>
  <c r="AF1145"/>
  <c r="AJ1145" s="1"/>
  <c r="AF1761"/>
  <c r="AJ1761" s="1"/>
  <c r="AF2506"/>
  <c r="AJ2506" s="1"/>
  <c r="AF2195"/>
  <c r="AJ2195" s="1"/>
  <c r="AF1683"/>
  <c r="AJ1683" s="1"/>
  <c r="AF953"/>
  <c r="AF441"/>
  <c r="AF90"/>
  <c r="AL90" s="1"/>
  <c r="AF2181"/>
  <c r="AJ2181" s="1"/>
  <c r="AF2308"/>
  <c r="AL2308" s="1"/>
  <c r="AF2069"/>
  <c r="AJ2069" s="1"/>
  <c r="AF1508"/>
  <c r="AL1508" s="1"/>
  <c r="AF481"/>
  <c r="AJ481" s="1"/>
  <c r="AF1059"/>
  <c r="AJ1059" s="1"/>
  <c r="AF735"/>
  <c r="AL735" s="1"/>
  <c r="AF2479"/>
  <c r="AF1287"/>
  <c r="AJ1287" s="1"/>
  <c r="AF578"/>
  <c r="AJ578" s="1"/>
  <c r="AF2760"/>
  <c r="AJ2760" s="1"/>
  <c r="AF1146"/>
  <c r="AJ1146" s="1"/>
  <c r="AF915"/>
  <c r="AJ915" s="1"/>
  <c r="AF2358"/>
  <c r="AJ2358" s="1"/>
  <c r="AF2334"/>
  <c r="AJ2334" s="1"/>
  <c r="AF2816"/>
  <c r="AF2650"/>
  <c r="AL2650" s="1"/>
  <c r="AF2385"/>
  <c r="AJ2385" s="1"/>
  <c r="AF150"/>
  <c r="AJ150" s="1"/>
  <c r="AF730"/>
  <c r="AF2414"/>
  <c r="AJ2414" s="1"/>
  <c r="AF370"/>
  <c r="AL370" s="1"/>
  <c r="AF1490"/>
  <c r="AJ1490" s="1"/>
  <c r="AF1235"/>
  <c r="AJ1235" s="1"/>
  <c r="AF140"/>
  <c r="AJ140" s="1"/>
  <c r="AF2852"/>
  <c r="AL2852" s="1"/>
  <c r="AF2431"/>
  <c r="AJ2431" s="1"/>
  <c r="AF58"/>
  <c r="AJ58" s="1"/>
  <c r="AF420"/>
  <c r="AJ420" s="1"/>
  <c r="AF149"/>
  <c r="AF1375"/>
  <c r="AF2574"/>
  <c r="AJ2574" s="1"/>
  <c r="AF706"/>
  <c r="AJ706" s="1"/>
  <c r="AF1230"/>
  <c r="AJ1230" s="1"/>
  <c r="AF868"/>
  <c r="AJ868" s="1"/>
  <c r="AF2357"/>
  <c r="AF1506"/>
  <c r="AJ1506" s="1"/>
  <c r="AF275"/>
  <c r="AJ275" s="1"/>
  <c r="AF202"/>
  <c r="AJ202" s="1"/>
  <c r="AF1426"/>
  <c r="AJ1426" s="1"/>
  <c r="AF50"/>
  <c r="AJ50" s="1"/>
  <c r="AF1566"/>
  <c r="AF711"/>
  <c r="AJ711" s="1"/>
  <c r="AF1587"/>
  <c r="AJ1587" s="1"/>
  <c r="AF563"/>
  <c r="AJ563" s="1"/>
  <c r="AF2398"/>
  <c r="AJ2398" s="1"/>
  <c r="AF1859"/>
  <c r="AJ1859" s="1"/>
  <c r="AF710"/>
  <c r="AF653"/>
  <c r="AL653" s="1"/>
  <c r="AF2845"/>
  <c r="AL2845" s="1"/>
  <c r="AF1323"/>
  <c r="AJ1323" s="1"/>
  <c r="AF128"/>
  <c r="AL128" s="1"/>
  <c r="AF2881"/>
  <c r="AJ2881" s="1"/>
  <c r="AF2183"/>
  <c r="AF2939"/>
  <c r="AJ2939" s="1"/>
  <c r="AF2903"/>
  <c r="AJ2903" s="1"/>
  <c r="AF1562"/>
  <c r="AJ1562" s="1"/>
  <c r="AF148"/>
  <c r="AJ148" s="1"/>
  <c r="AF24"/>
  <c r="AJ24" s="1"/>
  <c r="AF2217"/>
  <c r="AF1449"/>
  <c r="AL1449" s="1"/>
  <c r="AF1217"/>
  <c r="AJ1217" s="1"/>
  <c r="AF2494"/>
  <c r="AF2966"/>
  <c r="AJ2966" s="1"/>
  <c r="AF1001"/>
  <c r="AJ1001" s="1"/>
  <c r="AF2669"/>
  <c r="AF1645"/>
  <c r="AJ1645" s="1"/>
  <c r="AF669"/>
  <c r="AJ669" s="1"/>
  <c r="AF1318"/>
  <c r="AJ1318" s="1"/>
  <c r="AF829"/>
  <c r="AJ829" s="1"/>
  <c r="AF687"/>
  <c r="AJ687" s="1"/>
  <c r="AF2561"/>
  <c r="AF2834"/>
  <c r="AJ2834" s="1"/>
  <c r="AF2139"/>
  <c r="AJ2139" s="1"/>
  <c r="AF502"/>
  <c r="AJ502" s="1"/>
  <c r="AF1921"/>
  <c r="AJ1921" s="1"/>
  <c r="AF761"/>
  <c r="AJ761" s="1"/>
  <c r="AF121"/>
  <c r="AF1637"/>
  <c r="AJ1637" s="1"/>
  <c r="AF754"/>
  <c r="AL754" s="1"/>
  <c r="AF898"/>
  <c r="AJ898" s="1"/>
  <c r="AF2709"/>
  <c r="AJ2709" s="1"/>
  <c r="AF484"/>
  <c r="AJ484" s="1"/>
  <c r="AF501"/>
  <c r="AJ501" s="1"/>
  <c r="AF649"/>
  <c r="AL649" s="1"/>
  <c r="AF922"/>
  <c r="AF2094"/>
  <c r="AJ2094" s="1"/>
  <c r="AF1173"/>
  <c r="AJ1173" s="1"/>
  <c r="AF932"/>
  <c r="AL932" s="1"/>
  <c r="AF958"/>
  <c r="AL958" s="1"/>
  <c r="AF126"/>
  <c r="AJ126" s="1"/>
  <c r="AF2977"/>
  <c r="AJ2977" s="1"/>
  <c r="AF1602"/>
  <c r="AJ1602" s="1"/>
  <c r="AF986"/>
  <c r="AF238"/>
  <c r="AF890"/>
  <c r="AL890" s="1"/>
  <c r="AF2088"/>
  <c r="AJ2088" s="1"/>
  <c r="AF2133"/>
  <c r="AF1572"/>
  <c r="AL1572" s="1"/>
  <c r="AF725"/>
  <c r="AJ725" s="1"/>
  <c r="AF2853"/>
  <c r="AJ2853" s="1"/>
  <c r="AF1029"/>
  <c r="AL1029" s="1"/>
  <c r="AF535"/>
  <c r="AJ535" s="1"/>
  <c r="AF1543"/>
  <c r="AF652"/>
  <c r="AJ652" s="1"/>
  <c r="AF2340"/>
  <c r="AJ2340" s="1"/>
  <c r="AF1352"/>
  <c r="AJ1352" s="1"/>
  <c r="AF995"/>
  <c r="AJ995" s="1"/>
  <c r="AF2455"/>
  <c r="AJ2455" s="1"/>
  <c r="AF1762"/>
  <c r="AF2871"/>
  <c r="AJ2871" s="1"/>
  <c r="AF2636"/>
  <c r="AJ2636" s="1"/>
  <c r="AF855"/>
  <c r="AL855" s="1"/>
  <c r="AF1091"/>
  <c r="AL1091" s="1"/>
  <c r="AF639"/>
  <c r="AJ639" s="1"/>
  <c r="AF1005"/>
  <c r="AF2349"/>
  <c r="AJ2349" s="1"/>
  <c r="AF299"/>
  <c r="AJ299" s="1"/>
  <c r="AF2832"/>
  <c r="AJ2832" s="1"/>
  <c r="AF448"/>
  <c r="AJ448" s="1"/>
  <c r="AF2379"/>
  <c r="AL2379" s="1"/>
  <c r="AF1662"/>
  <c r="AJ1662" s="1"/>
  <c r="AF894"/>
  <c r="AJ894" s="1"/>
  <c r="AF1916"/>
  <c r="AF2580"/>
  <c r="AL2580" s="1"/>
  <c r="AF1620"/>
  <c r="AJ1620" s="1"/>
  <c r="AF1108"/>
  <c r="AJ1108" s="1"/>
  <c r="AF1752"/>
  <c r="AL1752" s="1"/>
  <c r="AF664"/>
  <c r="AL664" s="1"/>
  <c r="AF2729"/>
  <c r="AF1193"/>
  <c r="AF2526"/>
  <c r="AJ2526" s="1"/>
  <c r="AF749"/>
  <c r="AL749" s="1"/>
  <c r="AF1933"/>
  <c r="AJ1933" s="1"/>
  <c r="AF173"/>
  <c r="AJ173" s="1"/>
  <c r="AF2240"/>
  <c r="AF1270"/>
  <c r="AJ1270" s="1"/>
  <c r="AF2330"/>
  <c r="AL2330" s="1"/>
  <c r="AF2400"/>
  <c r="AJ2400" s="1"/>
  <c r="AF719"/>
  <c r="AJ719" s="1"/>
  <c r="AF2745"/>
  <c r="AJ2745" s="1"/>
  <c r="AF2233"/>
  <c r="AF1125"/>
  <c r="AF773"/>
  <c r="AJ773" s="1"/>
  <c r="AF428"/>
  <c r="AJ428" s="1"/>
  <c r="AF2436"/>
  <c r="AJ2436" s="1"/>
  <c r="AF2792"/>
  <c r="AF1736"/>
  <c r="AF17"/>
  <c r="AJ17" s="1"/>
  <c r="AF1797"/>
  <c r="AJ1797" s="1"/>
  <c r="AF869"/>
  <c r="AJ869" s="1"/>
  <c r="AF174"/>
  <c r="AJ174" s="1"/>
  <c r="AF258"/>
  <c r="AJ258" s="1"/>
  <c r="AF1614"/>
  <c r="AF2404"/>
  <c r="AJ2404" s="1"/>
  <c r="AF1416"/>
  <c r="AJ1416" s="1"/>
  <c r="AF2540"/>
  <c r="AJ2540" s="1"/>
  <c r="AF944"/>
  <c r="AL944" s="1"/>
  <c r="AF617"/>
  <c r="AJ617" s="1"/>
  <c r="AF2179"/>
  <c r="AL2179" s="1"/>
  <c r="AF1010"/>
  <c r="AJ1010" s="1"/>
  <c r="AF1166"/>
  <c r="AF1644"/>
  <c r="AJ1644" s="1"/>
  <c r="AF2372"/>
  <c r="AJ2372" s="1"/>
  <c r="AF1160"/>
  <c r="AL1160" s="1"/>
  <c r="AF329"/>
  <c r="AJ329" s="1"/>
  <c r="AF1071"/>
  <c r="AJ1071" s="1"/>
  <c r="AF130"/>
  <c r="AF286"/>
  <c r="AL286" s="1"/>
  <c r="AF2146"/>
  <c r="AJ2146" s="1"/>
  <c r="AF2807"/>
  <c r="AJ2807" s="1"/>
  <c r="AF2658"/>
  <c r="AJ2658" s="1"/>
  <c r="AF1495"/>
  <c r="AJ1495" s="1"/>
  <c r="AF467"/>
  <c r="AF1516"/>
  <c r="AJ1516" s="1"/>
  <c r="AF1676"/>
  <c r="AJ1676" s="1"/>
  <c r="AF1922"/>
  <c r="AJ1922" s="1"/>
  <c r="AF1123"/>
  <c r="AJ1123" s="1"/>
  <c r="AF2467"/>
  <c r="AJ2467" s="1"/>
  <c r="AF1342"/>
  <c r="AF2666"/>
  <c r="AF2893"/>
  <c r="AJ2893" s="1"/>
  <c r="AF317"/>
  <c r="AJ317" s="1"/>
  <c r="AF1472"/>
  <c r="AL1472" s="1"/>
  <c r="AF2192"/>
  <c r="AJ2192" s="1"/>
  <c r="AF1344"/>
  <c r="AJ1344" s="1"/>
  <c r="AF331"/>
  <c r="AJ331" s="1"/>
  <c r="AF1039"/>
  <c r="AF1915"/>
  <c r="AJ1915" s="1"/>
  <c r="AF414"/>
  <c r="AJ414" s="1"/>
  <c r="AF350"/>
  <c r="AL350" s="1"/>
  <c r="AF123"/>
  <c r="AJ123" s="1"/>
  <c r="AF2876"/>
  <c r="AL2876" s="1"/>
  <c r="AF1404"/>
  <c r="AJ1404" s="1"/>
  <c r="AF2132"/>
  <c r="AL2132" s="1"/>
  <c r="AF404"/>
  <c r="AJ404" s="1"/>
  <c r="AF2008"/>
  <c r="AJ2008" s="1"/>
  <c r="AF1240"/>
  <c r="AF2473"/>
  <c r="AF1961"/>
  <c r="AJ1961" s="1"/>
  <c r="AF2614"/>
  <c r="AL2614" s="1"/>
  <c r="AF2573"/>
  <c r="AJ2573" s="1"/>
  <c r="AF2987"/>
  <c r="AJ2987" s="1"/>
  <c r="AF843"/>
  <c r="AF2929"/>
  <c r="AJ2929" s="1"/>
  <c r="AF2225"/>
  <c r="AJ2225" s="1"/>
  <c r="AF1233"/>
  <c r="AJ1233" s="1"/>
  <c r="AF2558"/>
  <c r="AF2821"/>
  <c r="AJ2821" s="1"/>
  <c r="AF513"/>
  <c r="AJ513" s="1"/>
  <c r="AF645"/>
  <c r="AL645" s="1"/>
  <c r="AF338"/>
  <c r="AJ338" s="1"/>
  <c r="AF642"/>
  <c r="AL642" s="1"/>
  <c r="AF76"/>
  <c r="AJ76" s="1"/>
  <c r="AF392"/>
  <c r="AF117"/>
  <c r="AJ117" s="1"/>
  <c r="AF2149"/>
  <c r="AL2149" s="1"/>
  <c r="AF810"/>
  <c r="AF1127"/>
  <c r="AL1127" s="1"/>
  <c r="AF834"/>
  <c r="AJ834" s="1"/>
  <c r="AF2948"/>
  <c r="AJ2948" s="1"/>
  <c r="AF1530"/>
  <c r="AL1530" s="1"/>
  <c r="AF2037"/>
  <c r="AL2037" s="1"/>
  <c r="AF3005"/>
  <c r="AF1581"/>
  <c r="AF909"/>
  <c r="AF2521"/>
  <c r="AL2521" s="1"/>
  <c r="AF1497"/>
  <c r="AF1265"/>
  <c r="AJ1265" s="1"/>
  <c r="AF753"/>
  <c r="AL753" s="1"/>
  <c r="AF713"/>
  <c r="AJ713" s="1"/>
  <c r="AF906"/>
  <c r="AL906" s="1"/>
  <c r="AF2990"/>
  <c r="AF328"/>
  <c r="AL328" s="1"/>
  <c r="AF1774"/>
  <c r="AJ1774" s="1"/>
  <c r="AF766"/>
  <c r="AJ766" s="1"/>
  <c r="AF2684"/>
  <c r="AF636"/>
  <c r="AJ636" s="1"/>
  <c r="AF2584"/>
  <c r="AJ2584" s="1"/>
  <c r="AF2566"/>
  <c r="AF2374"/>
  <c r="AJ2374" s="1"/>
  <c r="AF561"/>
  <c r="AF1852"/>
  <c r="AL1852" s="1"/>
  <c r="AF408"/>
  <c r="AF1446"/>
  <c r="AJ1446" s="1"/>
  <c r="AF2463"/>
  <c r="AJ2463" s="1"/>
  <c r="AF2864"/>
  <c r="AJ2864" s="1"/>
  <c r="AF2747"/>
  <c r="AF2460"/>
  <c r="AF412"/>
  <c r="AJ412" s="1"/>
  <c r="AF1907"/>
  <c r="AL1907" s="1"/>
  <c r="AF1760"/>
  <c r="AL1760" s="1"/>
  <c r="AF1526"/>
  <c r="AF747"/>
  <c r="AF1376"/>
  <c r="AJ1376" s="1"/>
  <c r="AF431"/>
  <c r="AF2731"/>
  <c r="AL2731" s="1"/>
  <c r="AF175"/>
  <c r="AF1030"/>
  <c r="AJ1030" s="1"/>
  <c r="AF1103"/>
  <c r="AF2715"/>
  <c r="AF1691"/>
  <c r="AF1935"/>
  <c r="AL1935" s="1"/>
  <c r="AF1670"/>
  <c r="AF2234"/>
  <c r="AJ2234" s="1"/>
  <c r="AF1136"/>
  <c r="AL1136" s="1"/>
  <c r="AF1778"/>
  <c r="AL1778" s="1"/>
  <c r="AF910"/>
  <c r="AF1354"/>
  <c r="AL1354" s="1"/>
  <c r="AF965"/>
  <c r="AJ965" s="1"/>
  <c r="AF2214"/>
  <c r="AL2214" s="1"/>
  <c r="AF1148"/>
  <c r="AJ1148" s="1"/>
  <c r="AF2739"/>
  <c r="AF1899"/>
  <c r="AF2835"/>
  <c r="AJ2835" s="1"/>
  <c r="AF1443"/>
  <c r="AF1486"/>
  <c r="AJ1486" s="1"/>
  <c r="AF1540"/>
  <c r="AF2687"/>
  <c r="AJ2687" s="1"/>
  <c r="AF840"/>
  <c r="AL840" s="1"/>
  <c r="AF1465"/>
  <c r="AF1682"/>
  <c r="AF2520"/>
  <c r="AL2520" s="1"/>
  <c r="AF1650"/>
  <c r="AL1650" s="1"/>
  <c r="AF2108"/>
  <c r="AJ2108" s="1"/>
  <c r="AF2516"/>
  <c r="AF2068"/>
  <c r="AJ2068" s="1"/>
  <c r="AF2264"/>
  <c r="AF2238"/>
  <c r="AJ2238" s="1"/>
  <c r="AF1222"/>
  <c r="AF925"/>
  <c r="AL925" s="1"/>
  <c r="AF2690"/>
  <c r="AF2271"/>
  <c r="AJ2271" s="1"/>
  <c r="AF2445"/>
  <c r="AF1568"/>
  <c r="AJ1568" s="1"/>
  <c r="AF2983"/>
  <c r="AF157"/>
  <c r="AL157" s="1"/>
  <c r="AF1312"/>
  <c r="AF2417"/>
  <c r="AJ2417" s="1"/>
  <c r="AF987"/>
  <c r="AF15"/>
  <c r="AL15" s="1"/>
  <c r="AF2425"/>
  <c r="AF1849"/>
  <c r="AL1849" s="1"/>
  <c r="AF1337"/>
  <c r="AF1425"/>
  <c r="AJ1425" s="1"/>
  <c r="AF1169"/>
  <c r="AF2930"/>
  <c r="AL2930" s="1"/>
  <c r="AF457"/>
  <c r="AL457" s="1"/>
  <c r="AF1983"/>
  <c r="AJ1983" s="1"/>
  <c r="AF2693"/>
  <c r="AF357"/>
  <c r="AL357" s="1"/>
  <c r="AF2730"/>
  <c r="AF2664"/>
  <c r="AJ2664" s="1"/>
  <c r="AF1557"/>
  <c r="AF356"/>
  <c r="AJ356" s="1"/>
  <c r="AF16"/>
  <c r="AL16" s="1"/>
  <c r="AF1503"/>
  <c r="AL1503" s="1"/>
  <c r="AF739"/>
  <c r="AF167"/>
  <c r="AJ167" s="1"/>
  <c r="AF1502"/>
  <c r="AL1502" s="1"/>
  <c r="AF1866"/>
  <c r="AL1866" s="1"/>
  <c r="AF2788"/>
  <c r="AF1444"/>
  <c r="AJ1444" s="1"/>
  <c r="AF542"/>
  <c r="AF2098"/>
  <c r="AJ2098" s="1"/>
  <c r="AF1213"/>
  <c r="AF509"/>
  <c r="AJ509" s="1"/>
  <c r="AF1744"/>
  <c r="AF2386"/>
  <c r="AL2386" s="1"/>
  <c r="AF1445"/>
  <c r="AF407"/>
  <c r="AJ407" s="1"/>
  <c r="AF1839"/>
  <c r="AF1471"/>
  <c r="AJ1471" s="1"/>
  <c r="AF364"/>
  <c r="AF1988"/>
  <c r="AJ1988" s="1"/>
  <c r="AF1672"/>
  <c r="AF241"/>
  <c r="AL241" s="1"/>
  <c r="AF740"/>
  <c r="AF789"/>
  <c r="AL789" s="1"/>
  <c r="AF469"/>
  <c r="AF1861"/>
  <c r="AJ1861" s="1"/>
  <c r="AF615"/>
  <c r="AF1956"/>
  <c r="AJ1956" s="1"/>
  <c r="AF2824"/>
  <c r="AL2824" s="1"/>
  <c r="AF1896"/>
  <c r="AJ1896" s="1"/>
  <c r="AF744"/>
  <c r="AF2338"/>
  <c r="AJ2338" s="1"/>
  <c r="AF1783"/>
  <c r="AF835"/>
  <c r="AJ835" s="1"/>
  <c r="AF487"/>
  <c r="AF1998"/>
  <c r="AJ1998" s="1"/>
  <c r="AF2127"/>
  <c r="AF546"/>
  <c r="AJ546" s="1"/>
  <c r="AF51"/>
  <c r="AF2071"/>
  <c r="AL2071" s="1"/>
  <c r="AF893"/>
  <c r="AF1693"/>
  <c r="AJ1693" s="1"/>
  <c r="AF2599"/>
  <c r="AF2347"/>
  <c r="AJ2347" s="1"/>
  <c r="AF1840"/>
  <c r="AF2791"/>
  <c r="AJ2791" s="1"/>
  <c r="AF966"/>
  <c r="AF1698"/>
  <c r="AL1698" s="1"/>
  <c r="AF2530"/>
  <c r="AL2530" s="1"/>
  <c r="AF380"/>
  <c r="AJ380" s="1"/>
  <c r="AF660"/>
  <c r="AF2840"/>
  <c r="AJ2840" s="1"/>
  <c r="AF1873"/>
  <c r="AL1873" s="1"/>
  <c r="AF745"/>
  <c r="AL745" s="1"/>
  <c r="AF1517"/>
  <c r="AL1517" s="1"/>
  <c r="AF1696"/>
  <c r="AL1696" s="1"/>
  <c r="AF2866"/>
  <c r="AL2866" s="1"/>
  <c r="AF2912"/>
  <c r="AJ2912" s="1"/>
  <c r="AF1808"/>
  <c r="AL1808" s="1"/>
  <c r="AF2635"/>
  <c r="AJ2635" s="1"/>
  <c r="AF2887"/>
  <c r="AF689"/>
  <c r="AJ689" s="1"/>
  <c r="AF1489"/>
  <c r="AF2323"/>
  <c r="AJ2323" s="1"/>
  <c r="AF505"/>
  <c r="AL505" s="1"/>
  <c r="AF2495"/>
  <c r="AJ2495" s="1"/>
  <c r="AF129"/>
  <c r="AF1406"/>
  <c r="AJ1406" s="1"/>
  <c r="AF1198"/>
  <c r="AF2092"/>
  <c r="AL2092" s="1"/>
  <c r="AF2916"/>
  <c r="AF2052"/>
  <c r="AJ2052" s="1"/>
  <c r="AF1141"/>
  <c r="AF821"/>
  <c r="AL821" s="1"/>
  <c r="AF181"/>
  <c r="AL181" s="1"/>
  <c r="AF2111"/>
  <c r="AJ2111" s="1"/>
  <c r="AF2277"/>
  <c r="AF1285"/>
  <c r="AJ1285" s="1"/>
  <c r="AF1571"/>
  <c r="AF882"/>
  <c r="AJ882" s="1"/>
  <c r="AF2440"/>
  <c r="AF424"/>
  <c r="AJ424" s="1"/>
  <c r="AF644"/>
  <c r="AL644" s="1"/>
  <c r="AF1045"/>
  <c r="AJ1045" s="1"/>
  <c r="AF2621"/>
  <c r="AF1104"/>
  <c r="AJ1104" s="1"/>
  <c r="AF144"/>
  <c r="AF2705"/>
  <c r="AJ2705" s="1"/>
  <c r="AF2218"/>
  <c r="AF1110"/>
  <c r="AJ1110" s="1"/>
  <c r="AF2442"/>
  <c r="AF2501"/>
  <c r="AJ2501" s="1"/>
  <c r="AF458"/>
  <c r="AF503"/>
  <c r="AJ503" s="1"/>
  <c r="AF2728"/>
  <c r="AF497"/>
  <c r="AJ497" s="1"/>
  <c r="AF1855"/>
  <c r="AF197"/>
  <c r="AL197" s="1"/>
  <c r="AF1315"/>
  <c r="AF210"/>
  <c r="AJ210" s="1"/>
  <c r="AF2884"/>
  <c r="AF2408"/>
  <c r="AJ2408" s="1"/>
  <c r="AF1380"/>
  <c r="AF446"/>
  <c r="AJ446" s="1"/>
  <c r="AF1207"/>
  <c r="AF1847"/>
  <c r="AJ1847" s="1"/>
  <c r="AF2060"/>
  <c r="AF2243"/>
  <c r="AJ2243" s="1"/>
  <c r="AF42"/>
  <c r="AF1074"/>
  <c r="AJ1074" s="1"/>
  <c r="AF39"/>
  <c r="AF430"/>
  <c r="AJ430" s="1"/>
  <c r="AF397"/>
  <c r="AF518"/>
  <c r="AJ518" s="1"/>
  <c r="AF1165"/>
  <c r="AF2528"/>
  <c r="AJ2528" s="1"/>
  <c r="AF2304"/>
  <c r="AF1355"/>
  <c r="AJ1355" s="1"/>
  <c r="AF47"/>
  <c r="AF891"/>
  <c r="AJ891" s="1"/>
  <c r="AF931"/>
  <c r="AF851"/>
  <c r="AJ851" s="1"/>
  <c r="AF1496"/>
  <c r="AF216"/>
  <c r="AJ216" s="1"/>
  <c r="AF2985"/>
  <c r="AL2985" s="1"/>
  <c r="AF1473"/>
  <c r="AL1473" s="1"/>
  <c r="AF2157"/>
  <c r="AF1037"/>
  <c r="AJ1037" s="1"/>
  <c r="AF2742"/>
  <c r="AL2742" s="1"/>
  <c r="AF1373"/>
  <c r="AL1373" s="1"/>
  <c r="AF2736"/>
  <c r="AF651"/>
  <c r="AJ651" s="1"/>
  <c r="AF1115"/>
  <c r="AF91"/>
  <c r="AJ91" s="1"/>
  <c r="AF3001"/>
  <c r="AF2489"/>
  <c r="AJ2489" s="1"/>
  <c r="AF977"/>
  <c r="AF1017"/>
  <c r="AJ1017" s="1"/>
  <c r="AF23"/>
  <c r="AF2958"/>
  <c r="AL2958" s="1"/>
  <c r="AF1274"/>
  <c r="AF1685"/>
  <c r="AL1685" s="1"/>
  <c r="AF2789"/>
  <c r="AL2789" s="1"/>
  <c r="AF609"/>
  <c r="AJ609" s="1"/>
  <c r="AF389"/>
  <c r="AF466"/>
  <c r="AL466" s="1"/>
  <c r="AF55"/>
  <c r="AF716"/>
  <c r="AJ716" s="1"/>
  <c r="AF2549"/>
  <c r="AF593"/>
  <c r="AJ593" s="1"/>
  <c r="AF147"/>
  <c r="AF2333"/>
  <c r="AJ2333" s="1"/>
  <c r="AF2320"/>
  <c r="AF2610"/>
  <c r="AJ2610" s="1"/>
  <c r="AF2774"/>
  <c r="AF601"/>
  <c r="AL601" s="1"/>
  <c r="AF361"/>
  <c r="AF727"/>
  <c r="AJ727" s="1"/>
  <c r="AF2371"/>
  <c r="AF1063"/>
  <c r="AL1063" s="1"/>
  <c r="AF1159"/>
  <c r="AF2156"/>
  <c r="AL2156" s="1"/>
  <c r="AF876"/>
  <c r="AF1476"/>
  <c r="AL1476" s="1"/>
  <c r="AF641"/>
  <c r="AL641" s="1"/>
  <c r="AF1155"/>
  <c r="AJ1155" s="1"/>
  <c r="AF401"/>
  <c r="AF452"/>
  <c r="AJ452" s="1"/>
  <c r="AF158"/>
  <c r="AF2380"/>
  <c r="AJ2380" s="1"/>
  <c r="AF1164"/>
  <c r="AF151"/>
  <c r="AJ151" s="1"/>
  <c r="AF863"/>
  <c r="AF1086"/>
  <c r="AJ1086" s="1"/>
  <c r="AF1075"/>
  <c r="AF2678"/>
  <c r="AL2678" s="1"/>
  <c r="AF1695"/>
  <c r="AF96"/>
  <c r="AJ96" s="1"/>
  <c r="AF1158"/>
  <c r="AF848"/>
  <c r="AJ848" s="1"/>
  <c r="AF2427"/>
  <c r="AF1403"/>
  <c r="AF2679"/>
  <c r="AF1964"/>
  <c r="AJ1964" s="1"/>
  <c r="AF2428"/>
  <c r="AF892"/>
  <c r="AL892" s="1"/>
  <c r="AF212"/>
  <c r="AL212" s="1"/>
  <c r="AF2328"/>
  <c r="AL2328" s="1"/>
  <c r="AF984"/>
  <c r="AF1705"/>
  <c r="AL1705" s="1"/>
  <c r="AF961"/>
  <c r="AF2227"/>
  <c r="AJ2227" s="1"/>
  <c r="AF422"/>
  <c r="AF214"/>
  <c r="AJ214" s="1"/>
  <c r="AF390"/>
  <c r="AF1533"/>
  <c r="AL1533" s="1"/>
  <c r="AF413"/>
  <c r="AF1674"/>
  <c r="AF2045"/>
  <c r="AL2045" s="1"/>
  <c r="AF48"/>
  <c r="AJ48" s="1"/>
  <c r="AF1857"/>
  <c r="AF2390"/>
  <c r="AJ2390" s="1"/>
  <c r="AF233"/>
  <c r="AF410"/>
  <c r="AJ410" s="1"/>
  <c r="AF2309"/>
  <c r="AF1482"/>
  <c r="AL1482" s="1"/>
  <c r="AF1107"/>
  <c r="AF186"/>
  <c r="AJ186" s="1"/>
  <c r="AF776"/>
  <c r="AL776" s="1"/>
  <c r="AF2197"/>
  <c r="AL2197" s="1"/>
  <c r="AF1262"/>
  <c r="AF1411"/>
  <c r="AJ1411" s="1"/>
  <c r="AF2830"/>
  <c r="AF2412"/>
  <c r="AJ2412" s="1"/>
  <c r="AF2020"/>
  <c r="AF1663"/>
  <c r="AL1663" s="1"/>
  <c r="AF122"/>
  <c r="AF1653"/>
  <c r="AJ1653" s="1"/>
  <c r="AF1271"/>
  <c r="AL1271" s="1"/>
  <c r="AF2057"/>
  <c r="AL2057" s="1"/>
  <c r="AF1585"/>
  <c r="AF781"/>
  <c r="AL781" s="1"/>
  <c r="AF237"/>
  <c r="AL237" s="1"/>
  <c r="AF2033"/>
  <c r="AJ2033" s="1"/>
  <c r="AF2777"/>
  <c r="AF2265"/>
  <c r="AF1753"/>
  <c r="AL1753" s="1"/>
  <c r="AF1241"/>
  <c r="AJ1241" s="1"/>
  <c r="AF1521"/>
  <c r="AF1009"/>
  <c r="AF1485"/>
  <c r="AF2909"/>
  <c r="AL2909" s="1"/>
  <c r="AF857"/>
  <c r="AF37"/>
  <c r="AF2030"/>
  <c r="AF1706"/>
  <c r="AJ1706" s="1"/>
  <c r="AF2109"/>
  <c r="AF2997"/>
  <c r="AJ2997" s="1"/>
  <c r="AF2493"/>
  <c r="AF1655"/>
  <c r="AJ1655" s="1"/>
  <c r="AF1324"/>
  <c r="AF1660"/>
  <c r="AJ1660" s="1"/>
  <c r="AF2836"/>
  <c r="AJ2836" s="1"/>
  <c r="AF852"/>
  <c r="AF2767"/>
  <c r="AF1478"/>
  <c r="AF1327"/>
  <c r="AJ1327" s="1"/>
  <c r="AF603"/>
  <c r="AF1542"/>
  <c r="AF1215"/>
  <c r="AJ1215" s="1"/>
  <c r="AF266"/>
  <c r="AJ266" s="1"/>
  <c r="AF2063"/>
  <c r="AJ2063" s="1"/>
  <c r="AF1960"/>
  <c r="AJ1960" s="1"/>
  <c r="AF77"/>
  <c r="AF2961"/>
  <c r="AL2961" s="1"/>
  <c r="AF2305"/>
  <c r="AJ2305" s="1"/>
  <c r="AF2849"/>
  <c r="AF1721"/>
  <c r="AL1721" s="1"/>
  <c r="AF313"/>
  <c r="AL313" s="1"/>
  <c r="AF1484"/>
  <c r="AJ1484" s="1"/>
  <c r="AF2242"/>
  <c r="AJ2242" s="1"/>
  <c r="AF623"/>
  <c r="AJ623" s="1"/>
  <c r="AF2707"/>
  <c r="AL2707" s="1"/>
  <c r="AF703"/>
  <c r="AL703" s="1"/>
  <c r="AV2338" l="1"/>
  <c r="AZ2269"/>
  <c r="AZ2590"/>
  <c r="AX2269"/>
  <c r="AV2120"/>
  <c r="AW2269"/>
  <c r="AZ2698"/>
  <c r="AY2403"/>
  <c r="AU2269"/>
  <c r="BG2269" s="1"/>
  <c r="AY2269"/>
  <c r="AZ1358"/>
  <c r="AZ2256"/>
  <c r="AL1306"/>
  <c r="AL2758"/>
  <c r="AL2995"/>
  <c r="AL1024"/>
  <c r="AZ2130"/>
  <c r="AZ2236"/>
  <c r="AZ1721"/>
  <c r="AU2033"/>
  <c r="AZ2265"/>
  <c r="AZ2426"/>
  <c r="AZ2159"/>
  <c r="AU2175"/>
  <c r="AZ1151"/>
  <c r="AU2265"/>
  <c r="AU1721"/>
  <c r="AV481"/>
  <c r="AZ692"/>
  <c r="AZ1815"/>
  <c r="AX1721"/>
  <c r="AZ481"/>
  <c r="AX481"/>
  <c r="AX2175"/>
  <c r="AV2033"/>
  <c r="AY481"/>
  <c r="AY2175"/>
  <c r="AW1721"/>
  <c r="AY2265"/>
  <c r="AX1240"/>
  <c r="AZ2033"/>
  <c r="AX2033"/>
  <c r="AW2033"/>
  <c r="AU481"/>
  <c r="AV2175"/>
  <c r="AY1721"/>
  <c r="AW2265"/>
  <c r="AX2265"/>
  <c r="AZ2175"/>
  <c r="AU1585"/>
  <c r="AX2338"/>
  <c r="AY2338"/>
  <c r="AZ2338"/>
  <c r="AW2338"/>
  <c r="AL235"/>
  <c r="AL343"/>
  <c r="AL1609"/>
  <c r="AL1588"/>
  <c r="AL1617"/>
  <c r="AG1821"/>
  <c r="AZ426"/>
  <c r="AZ1776"/>
  <c r="AZ116"/>
  <c r="AX1601"/>
  <c r="AV2256"/>
  <c r="AL222"/>
  <c r="AL2070"/>
  <c r="AL1947"/>
  <c r="AL1697"/>
  <c r="AL1308"/>
  <c r="AH2537"/>
  <c r="AZ352"/>
  <c r="AZ2110"/>
  <c r="AX2256"/>
  <c r="AV82"/>
  <c r="AW2256"/>
  <c r="AL456"/>
  <c r="AL2902"/>
  <c r="AL92"/>
  <c r="AZ2873"/>
  <c r="AZ529"/>
  <c r="AZ2163"/>
  <c r="AZ850"/>
  <c r="AZ2740"/>
  <c r="AY1601"/>
  <c r="AZ1305"/>
  <c r="AZ1412"/>
  <c r="AZ2672"/>
  <c r="AZ573"/>
  <c r="AZ2326"/>
  <c r="AZ2274"/>
  <c r="AZ888"/>
  <c r="AW82"/>
  <c r="AZ698"/>
  <c r="AZ587"/>
  <c r="AZ2321"/>
  <c r="AZ2554"/>
  <c r="AZ25"/>
  <c r="AZ153"/>
  <c r="AL2652"/>
  <c r="AG2838"/>
  <c r="AJ2919"/>
  <c r="AH386"/>
  <c r="AL56"/>
  <c r="AK2919"/>
  <c r="AG56"/>
  <c r="AL2537"/>
  <c r="AJ2537"/>
  <c r="AI386"/>
  <c r="AG2919"/>
  <c r="AH2203"/>
  <c r="AL386"/>
  <c r="AK2537"/>
  <c r="AI1821"/>
  <c r="AH2838"/>
  <c r="AI2203"/>
  <c r="AZ1025"/>
  <c r="AZ1875"/>
  <c r="AZ1531"/>
  <c r="AZ1634"/>
  <c r="AZ2134"/>
  <c r="AZ309"/>
  <c r="AZ1489"/>
  <c r="AZ2530"/>
  <c r="AZ2616"/>
  <c r="AZ2171"/>
  <c r="AZ2028"/>
  <c r="AZ1821"/>
  <c r="AZ2216"/>
  <c r="AH56"/>
  <c r="AX24"/>
  <c r="AZ2315"/>
  <c r="AZ600"/>
  <c r="AZ2360"/>
  <c r="AZ40"/>
  <c r="AZ2647"/>
  <c r="AZ1741"/>
  <c r="AZ2166"/>
  <c r="AZ516"/>
  <c r="AZ2935"/>
  <c r="AZ1608"/>
  <c r="AX1158"/>
  <c r="AZ2628"/>
  <c r="AZ2812"/>
  <c r="AZ1402"/>
  <c r="AZ2600"/>
  <c r="AZ2135"/>
  <c r="AZ2122"/>
  <c r="AZ900"/>
  <c r="AZ998"/>
  <c r="AZ1249"/>
  <c r="AZ185"/>
  <c r="AZ2606"/>
  <c r="AZ1519"/>
  <c r="AZ2370"/>
  <c r="AL1452"/>
  <c r="AL1613"/>
  <c r="AZ885"/>
  <c r="AZ205"/>
  <c r="AZ169"/>
  <c r="AZ2224"/>
  <c r="AZ2743"/>
  <c r="AZ2965"/>
  <c r="AZ2317"/>
  <c r="AZ1480"/>
  <c r="AZ131"/>
  <c r="AZ1236"/>
  <c r="AZ634"/>
  <c r="AZ2421"/>
  <c r="AZ101"/>
  <c r="AZ2925"/>
  <c r="AZ2668"/>
  <c r="AZ2496"/>
  <c r="AZ1575"/>
  <c r="AZ2954"/>
  <c r="AZ1882"/>
  <c r="AZ230"/>
  <c r="AZ939"/>
  <c r="AZ1279"/>
  <c r="AZ1883"/>
  <c r="AZ60"/>
  <c r="AZ2692"/>
  <c r="AZ1303"/>
  <c r="AZ2411"/>
  <c r="AZ694"/>
  <c r="AZ321"/>
  <c r="AZ1934"/>
  <c r="AZ417"/>
  <c r="AZ2422"/>
  <c r="AZ2319"/>
  <c r="AZ247"/>
  <c r="AZ1537"/>
  <c r="AZ1201"/>
  <c r="AZ1704"/>
  <c r="AZ1625"/>
  <c r="AZ141"/>
  <c r="AZ2826"/>
  <c r="AZ2637"/>
  <c r="AZ456"/>
  <c r="AY414"/>
  <c r="AZ132"/>
  <c r="AX1086"/>
  <c r="AU106"/>
  <c r="AZ1590"/>
  <c r="AZ2654"/>
  <c r="AZ112"/>
  <c r="AZ2727"/>
  <c r="AZ2868"/>
  <c r="AZ2403"/>
  <c r="AW2929"/>
  <c r="AU112"/>
  <c r="AU2225"/>
  <c r="AU2403"/>
  <c r="AZ2292"/>
  <c r="AZ2322"/>
  <c r="AY2120"/>
  <c r="AJ2424"/>
  <c r="AX2929"/>
  <c r="AZ411"/>
  <c r="AZ831"/>
  <c r="AZ1374"/>
  <c r="AZ454"/>
  <c r="AX112"/>
  <c r="AX2120"/>
  <c r="AW112"/>
  <c r="AZ109"/>
  <c r="AV2403"/>
  <c r="AZ1322"/>
  <c r="AW2120"/>
  <c r="AX2403"/>
  <c r="AZ2120"/>
  <c r="AZ1052"/>
  <c r="AZ1720"/>
  <c r="AV1601"/>
  <c r="AZ106"/>
  <c r="AZ1503"/>
  <c r="AZ2155"/>
  <c r="AL856"/>
  <c r="AL718"/>
  <c r="AZ657"/>
  <c r="AZ82"/>
  <c r="AZ631"/>
  <c r="AZ1850"/>
  <c r="AX82"/>
  <c r="AZ1529"/>
  <c r="AZ854"/>
  <c r="AZ1765"/>
  <c r="AZ1050"/>
  <c r="AZ69"/>
  <c r="AV106"/>
  <c r="AZ2910"/>
  <c r="AZ1887"/>
  <c r="AY82"/>
  <c r="AW414"/>
  <c r="AU1601"/>
  <c r="AZ303"/>
  <c r="AZ990"/>
  <c r="AX106"/>
  <c r="AY106"/>
  <c r="AU414"/>
  <c r="AL2344"/>
  <c r="AL2750"/>
  <c r="AX414"/>
  <c r="AZ2749"/>
  <c r="AZ2610"/>
  <c r="AZ782"/>
  <c r="AZ1966"/>
  <c r="AZ1601"/>
  <c r="AZ1013"/>
  <c r="AZ2820"/>
  <c r="AZ2072"/>
  <c r="AZ2137"/>
  <c r="AZ414"/>
  <c r="AZ2996"/>
  <c r="AL2554"/>
  <c r="AL1658"/>
  <c r="AL2605"/>
  <c r="AL1391"/>
  <c r="AZ2325"/>
  <c r="AZ2968"/>
  <c r="AZ265"/>
  <c r="AZ1386"/>
  <c r="AZ1832"/>
  <c r="AZ1058"/>
  <c r="AZ1415"/>
  <c r="AZ1041"/>
  <c r="AZ2664"/>
  <c r="AZ252"/>
  <c r="AZ2153"/>
  <c r="AZ2276"/>
  <c r="AZ2918"/>
  <c r="AZ2078"/>
  <c r="AZ79"/>
  <c r="AZ817"/>
  <c r="AZ1554"/>
  <c r="AL1341"/>
  <c r="AL1050"/>
  <c r="AL2947"/>
  <c r="AL2177"/>
  <c r="AL243"/>
  <c r="AG2890"/>
  <c r="AZ809"/>
  <c r="AZ741"/>
  <c r="AZ1410"/>
  <c r="AZ1454"/>
  <c r="AZ2546"/>
  <c r="AZ2822"/>
  <c r="AZ1800"/>
  <c r="AZ1114"/>
  <c r="AZ2383"/>
  <c r="AZ1396"/>
  <c r="AZ2960"/>
  <c r="AL2106"/>
  <c r="AL1573"/>
  <c r="AL994"/>
  <c r="AL1552"/>
  <c r="AL1908"/>
  <c r="AJ1394"/>
  <c r="AH994"/>
  <c r="AL1394"/>
  <c r="AH2812"/>
  <c r="AZ2386"/>
  <c r="AZ168"/>
  <c r="AZ342"/>
  <c r="AZ1089"/>
  <c r="AZ1748"/>
  <c r="AZ2988"/>
  <c r="AZ154"/>
  <c r="AZ2565"/>
  <c r="AZ2523"/>
  <c r="AZ2238"/>
  <c r="AZ1048"/>
  <c r="AZ1430"/>
  <c r="AZ1794"/>
  <c r="AZ1161"/>
  <c r="AZ416"/>
  <c r="AJ841"/>
  <c r="AJ521"/>
  <c r="AL551"/>
  <c r="AL360"/>
  <c r="AL1012"/>
  <c r="AZ2949"/>
  <c r="AZ825"/>
  <c r="AV1841"/>
  <c r="AL221"/>
  <c r="AZ2167"/>
  <c r="AZ36"/>
  <c r="AZ1703"/>
  <c r="AZ461"/>
  <c r="AZ2362"/>
  <c r="AZ1673"/>
  <c r="AZ1202"/>
  <c r="AZ2061"/>
  <c r="AZ951"/>
  <c r="AL2254"/>
  <c r="AL1823"/>
  <c r="AZ363"/>
  <c r="AZ2485"/>
  <c r="AZ340"/>
  <c r="AZ2248"/>
  <c r="AH914"/>
  <c r="AZ2658"/>
  <c r="AZ2653"/>
  <c r="AZ889"/>
  <c r="AX410"/>
  <c r="AL373"/>
  <c r="AL2042"/>
  <c r="AL1831"/>
  <c r="AL2438"/>
  <c r="AL1360"/>
  <c r="AL1576"/>
  <c r="AL1147"/>
  <c r="AL1374"/>
  <c r="AJ2563"/>
  <c r="AL1584"/>
  <c r="AL2965"/>
  <c r="AL1687"/>
  <c r="AL2838"/>
  <c r="AL2288"/>
  <c r="AL1441"/>
  <c r="AL1821"/>
  <c r="AL1720"/>
  <c r="AI1293"/>
  <c r="AL2919"/>
  <c r="AL1793"/>
  <c r="AL372"/>
  <c r="AJ271"/>
  <c r="AL2203"/>
  <c r="AJ2652"/>
  <c r="AI2537"/>
  <c r="AG386"/>
  <c r="AK1821"/>
  <c r="AJ2838"/>
  <c r="AK2838"/>
  <c r="AI2919"/>
  <c r="AG1823"/>
  <c r="AG2652"/>
  <c r="AZ1228"/>
  <c r="AZ746"/>
  <c r="AZ1370"/>
  <c r="AZ1277"/>
  <c r="AZ1786"/>
  <c r="AZ172"/>
  <c r="AZ1231"/>
  <c r="AZ1206"/>
  <c r="AZ57"/>
  <c r="AZ873"/>
  <c r="AZ1865"/>
  <c r="AZ2042"/>
  <c r="AZ333"/>
  <c r="AZ222"/>
  <c r="AZ498"/>
  <c r="AZ2345"/>
  <c r="AZ2376"/>
  <c r="AZ1604"/>
  <c r="AZ2765"/>
  <c r="AZ1077"/>
  <c r="AZ2040"/>
  <c r="AZ1070"/>
  <c r="AZ1190"/>
  <c r="AZ1886"/>
  <c r="AW1802"/>
  <c r="AZ993"/>
  <c r="AZ1482"/>
  <c r="AZ2491"/>
  <c r="AZ2287"/>
  <c r="AZ598"/>
  <c r="AZ1518"/>
  <c r="AZ627"/>
  <c r="AJ1364"/>
  <c r="AJ386"/>
  <c r="AL2433"/>
  <c r="AJ2203"/>
  <c r="AL2851"/>
  <c r="AL1006"/>
  <c r="AL368"/>
  <c r="AL631"/>
  <c r="AL2633"/>
  <c r="AL2904"/>
  <c r="AL2138"/>
  <c r="AJ1821"/>
  <c r="AL569"/>
  <c r="AJ974"/>
  <c r="AL1886"/>
  <c r="AL2097"/>
  <c r="AL2089"/>
  <c r="AJ56"/>
  <c r="AL2619"/>
  <c r="AL2922"/>
  <c r="AK1095"/>
  <c r="AH2652"/>
  <c r="AZ2375"/>
  <c r="AZ490"/>
  <c r="AZ1747"/>
  <c r="AX781"/>
  <c r="AZ2993"/>
  <c r="AZ2556"/>
  <c r="AZ210"/>
  <c r="AZ2532"/>
  <c r="AX2148"/>
  <c r="AZ1429"/>
  <c r="AV1009"/>
  <c r="AZ1903"/>
  <c r="AZ2913"/>
  <c r="AZ1306"/>
  <c r="AZ1564"/>
  <c r="AZ34"/>
  <c r="AZ2279"/>
  <c r="AZ2643"/>
  <c r="AU1482"/>
  <c r="AZ1656"/>
  <c r="AZ1113"/>
  <c r="AZ1574"/>
  <c r="AZ248"/>
  <c r="AZ2164"/>
  <c r="AZ436"/>
  <c r="AZ1914"/>
  <c r="AV253"/>
  <c r="AZ78"/>
  <c r="AX2561"/>
  <c r="AL2180"/>
  <c r="AL2327"/>
  <c r="AZ1044"/>
  <c r="AY1841"/>
  <c r="AG2203"/>
  <c r="AK56"/>
  <c r="AI2652"/>
  <c r="AZ2520"/>
  <c r="AZ2196"/>
  <c r="AZ2391"/>
  <c r="AL1058"/>
  <c r="AL1021"/>
  <c r="AZ181"/>
  <c r="AZ1560"/>
  <c r="AZ2146"/>
  <c r="AX840"/>
  <c r="AZ2652"/>
  <c r="AZ2396"/>
  <c r="AK1012"/>
  <c r="AI101"/>
  <c r="AZ1125"/>
  <c r="AX2240"/>
  <c r="AX918"/>
  <c r="AX1768"/>
  <c r="AL464"/>
  <c r="AL2216"/>
  <c r="AZ1269"/>
  <c r="AX2669"/>
  <c r="AX2007"/>
  <c r="AZ718"/>
  <c r="AZ2699"/>
  <c r="AZ638"/>
  <c r="AZ1553"/>
  <c r="AZ1989"/>
  <c r="AZ2657"/>
  <c r="AZ164"/>
  <c r="AZ2660"/>
  <c r="AZ167"/>
  <c r="AZ517"/>
  <c r="AZ1499"/>
  <c r="AZ2029"/>
  <c r="AZ1931"/>
  <c r="AW1482"/>
  <c r="AZ807"/>
  <c r="AZ2547"/>
  <c r="AZ2086"/>
  <c r="AL864"/>
  <c r="AL382"/>
  <c r="AJ1997"/>
  <c r="AJ1937"/>
  <c r="AJ2029"/>
  <c r="AL66"/>
  <c r="AJ1592"/>
  <c r="AL1243"/>
  <c r="AL2411"/>
  <c r="AL2200"/>
  <c r="AL2019"/>
  <c r="AL2623"/>
  <c r="AH1905"/>
  <c r="AL1498"/>
  <c r="AZ842"/>
  <c r="AZ1223"/>
  <c r="AZ1143"/>
  <c r="AZ1301"/>
  <c r="AZ1759"/>
  <c r="AZ2691"/>
  <c r="AZ2152"/>
  <c r="AZ936"/>
  <c r="AX1009"/>
  <c r="AZ2633"/>
  <c r="AX255"/>
  <c r="AX2563"/>
  <c r="AZ14"/>
  <c r="AZ2735"/>
  <c r="AZ1149"/>
  <c r="AZ934"/>
  <c r="AX202"/>
  <c r="AZ97"/>
  <c r="AZ1798"/>
  <c r="AZ157"/>
  <c r="AZ1345"/>
  <c r="AW1009"/>
  <c r="AX1482"/>
  <c r="AZ1009"/>
  <c r="AZ2041"/>
  <c r="AZ293"/>
  <c r="AZ2252"/>
  <c r="AZ2074"/>
  <c r="AZ2685"/>
  <c r="AZ2572"/>
  <c r="AZ790"/>
  <c r="AZ253"/>
  <c r="AZ570"/>
  <c r="AZ2160"/>
  <c r="AZ723"/>
  <c r="AZ2186"/>
  <c r="AZ2189"/>
  <c r="AZ2611"/>
  <c r="AZ482"/>
  <c r="AZ75"/>
  <c r="AZ88"/>
  <c r="AZ2927"/>
  <c r="AY1482"/>
  <c r="AZ771"/>
  <c r="AZ21"/>
  <c r="AX1841"/>
  <c r="AZ981"/>
  <c r="AZ41"/>
  <c r="AZ1401"/>
  <c r="AZ1793"/>
  <c r="AZ2697"/>
  <c r="AZ2144"/>
  <c r="AZ1498"/>
  <c r="AZ1995"/>
  <c r="AZ1917"/>
  <c r="AZ590"/>
  <c r="AZ1012"/>
  <c r="AZ215"/>
  <c r="AZ722"/>
  <c r="AZ2273"/>
  <c r="AW2735"/>
  <c r="AX1842"/>
  <c r="AW253"/>
  <c r="AV1585"/>
  <c r="AW1841"/>
  <c r="AL2662"/>
  <c r="AL36"/>
  <c r="AL2738"/>
  <c r="AZ898"/>
  <c r="AZ2250"/>
  <c r="AZ2511"/>
  <c r="AZ95"/>
  <c r="AZ887"/>
  <c r="AZ1974"/>
  <c r="AZ1521"/>
  <c r="AZ396"/>
  <c r="AZ872"/>
  <c r="AZ137"/>
  <c r="AZ1286"/>
  <c r="AZ316"/>
  <c r="AZ2555"/>
  <c r="AZ1004"/>
  <c r="AZ2331"/>
  <c r="AZ2519"/>
  <c r="AZ1606"/>
  <c r="AZ1678"/>
  <c r="AY253"/>
  <c r="AW1585"/>
  <c r="AJ1722"/>
  <c r="AL2176"/>
  <c r="AL1008"/>
  <c r="AL555"/>
  <c r="AL1340"/>
  <c r="AL81"/>
  <c r="AL1794"/>
  <c r="AI718"/>
  <c r="AK597"/>
  <c r="AZ1427"/>
  <c r="AZ35"/>
  <c r="AZ779"/>
  <c r="AX2666"/>
  <c r="AZ1878"/>
  <c r="AX2526"/>
  <c r="AZ1294"/>
  <c r="AZ1283"/>
  <c r="AZ2335"/>
  <c r="AZ305"/>
  <c r="AZ2796"/>
  <c r="AZ1147"/>
  <c r="AZ2559"/>
  <c r="AZ1220"/>
  <c r="AZ193"/>
  <c r="AX1585"/>
  <c r="AX2420"/>
  <c r="AZ543"/>
  <c r="AZ433"/>
  <c r="AZ648"/>
  <c r="AZ1424"/>
  <c r="AZ2695"/>
  <c r="AZ457"/>
  <c r="AZ1831"/>
  <c r="AZ1583"/>
  <c r="AZ805"/>
  <c r="AZ80"/>
  <c r="AZ2307"/>
  <c r="AZ2161"/>
  <c r="AZ2478"/>
  <c r="AZ127"/>
  <c r="AZ1397"/>
  <c r="AZ954"/>
  <c r="AZ2533"/>
  <c r="AZ102"/>
  <c r="AZ2068"/>
  <c r="AZ1585"/>
  <c r="AZ2452"/>
  <c r="AZ2947"/>
  <c r="AZ1841"/>
  <c r="AZ135"/>
  <c r="AZ791"/>
  <c r="AZ1073"/>
  <c r="AZ1730"/>
  <c r="AZ1968"/>
  <c r="AZ2065"/>
  <c r="AZ108"/>
  <c r="AZ3000"/>
  <c r="AZ1475"/>
  <c r="AX253"/>
  <c r="AZ2220"/>
  <c r="AZ2507"/>
  <c r="AZ1314"/>
  <c r="AX969"/>
  <c r="AZ100"/>
  <c r="AZ1981"/>
  <c r="AZ729"/>
  <c r="AU1009"/>
  <c r="AL1598"/>
  <c r="AL2280"/>
  <c r="AJ630"/>
  <c r="AL2720"/>
  <c r="AL2752"/>
  <c r="AL188"/>
  <c r="AL1186"/>
  <c r="AL525"/>
  <c r="AK2310"/>
  <c r="AZ460"/>
  <c r="AZ859"/>
  <c r="AZ1008"/>
  <c r="AZ2772"/>
  <c r="AZ576"/>
  <c r="AZ2773"/>
  <c r="AZ1014"/>
  <c r="AZ629"/>
  <c r="AZ1647"/>
  <c r="AZ2187"/>
  <c r="AZ66"/>
  <c r="AZ2531"/>
  <c r="AX501"/>
  <c r="AZ2682"/>
  <c r="AZ2083"/>
  <c r="AZ1702"/>
  <c r="AZ1788"/>
  <c r="AZ163"/>
  <c r="AZ620"/>
  <c r="AZ2259"/>
  <c r="AZ2865"/>
  <c r="AZ2823"/>
  <c r="AZ1746"/>
  <c r="AZ618"/>
  <c r="AX419"/>
  <c r="AZ1171"/>
  <c r="AZ1243"/>
  <c r="AZ1895"/>
  <c r="AZ2904"/>
  <c r="AZ815"/>
  <c r="AZ555"/>
  <c r="AX2179"/>
  <c r="AX1620"/>
  <c r="AX2966"/>
  <c r="AZ1973"/>
  <c r="AX1060"/>
  <c r="AZ1450"/>
  <c r="AZ1615"/>
  <c r="AZ395"/>
  <c r="AZ1176"/>
  <c r="AZ2675"/>
  <c r="AZ1880"/>
  <c r="AZ2999"/>
  <c r="AZ189"/>
  <c r="AZ162"/>
  <c r="AZ2967"/>
  <c r="AZ1150"/>
  <c r="AZ282"/>
  <c r="AZ2671"/>
  <c r="AZ2613"/>
  <c r="AZ2759"/>
  <c r="AZ235"/>
  <c r="AZ1128"/>
  <c r="AZ152"/>
  <c r="AZ2300"/>
  <c r="AZ399"/>
  <c r="AZ530"/>
  <c r="AZ814"/>
  <c r="AZ1258"/>
  <c r="AZ2176"/>
  <c r="AZ1844"/>
  <c r="AZ1200"/>
  <c r="AZ2892"/>
  <c r="AZ611"/>
  <c r="AZ2021"/>
  <c r="AZ1261"/>
  <c r="AZ2025"/>
  <c r="AZ838"/>
  <c r="AZ229"/>
  <c r="AZ2964"/>
  <c r="AZ2401"/>
  <c r="AZ353"/>
  <c r="AZ1440"/>
  <c r="AZ239"/>
  <c r="AZ298"/>
  <c r="AZ2051"/>
  <c r="AZ625"/>
  <c r="AZ1619"/>
  <c r="AZ2503"/>
  <c r="AZ1003"/>
  <c r="AZ2027"/>
  <c r="AZ2952"/>
  <c r="AZ2168"/>
  <c r="AZ1665"/>
  <c r="AZ1739"/>
  <c r="AZ2769"/>
  <c r="AZ1631"/>
  <c r="AZ2103"/>
  <c r="AZ2190"/>
  <c r="AZ1307"/>
  <c r="AZ1687"/>
  <c r="AZ2982"/>
  <c r="AZ2077"/>
  <c r="AZ2327"/>
  <c r="AZ1192"/>
  <c r="AZ2597"/>
  <c r="AZ1544"/>
  <c r="AZ1699"/>
  <c r="AZ849"/>
  <c r="AZ596"/>
  <c r="AZ2899"/>
  <c r="AZ1991"/>
  <c r="AZ2877"/>
  <c r="AZ1046"/>
  <c r="AZ992"/>
  <c r="AZ884"/>
  <c r="AZ439"/>
  <c r="AZ2107"/>
  <c r="AZ938"/>
  <c r="AZ2188"/>
  <c r="AZ1218"/>
  <c r="AZ310"/>
  <c r="AZ2488"/>
  <c r="AZ1520"/>
  <c r="AZ355"/>
  <c r="AZ2418"/>
  <c r="AZ1377"/>
  <c r="AZ963"/>
  <c r="AX1064"/>
  <c r="AZ881"/>
  <c r="AZ2783"/>
  <c r="AU2735"/>
  <c r="AX2295"/>
  <c r="AZ1648"/>
  <c r="AZ1034"/>
  <c r="AZ1718"/>
  <c r="AZ717"/>
  <c r="AZ2579"/>
  <c r="AZ1982"/>
  <c r="AZ751"/>
  <c r="AZ2405"/>
  <c r="AZ724"/>
  <c r="AZ2981"/>
  <c r="AZ1028"/>
  <c r="AZ1435"/>
  <c r="AX1592"/>
  <c r="AZ2191"/>
  <c r="AZ2031"/>
  <c r="AZ1470"/>
  <c r="AZ87"/>
  <c r="AZ688"/>
  <c r="AZ1675"/>
  <c r="AZ1405"/>
  <c r="AZ20"/>
  <c r="AZ308"/>
  <c r="AZ373"/>
  <c r="AZ684"/>
  <c r="AZ1598"/>
  <c r="AZ339"/>
  <c r="AZ1712"/>
  <c r="AZ733"/>
  <c r="AZ2359"/>
  <c r="AZ775"/>
  <c r="AZ856"/>
  <c r="AZ221"/>
  <c r="AZ382"/>
  <c r="AZ2907"/>
  <c r="AZ1276"/>
  <c r="AZ2928"/>
  <c r="AZ921"/>
  <c r="AZ2141"/>
  <c r="AZ2748"/>
  <c r="AZ750"/>
  <c r="AZ1381"/>
  <c r="AZ240"/>
  <c r="AZ2857"/>
  <c r="AZ2490"/>
  <c r="AZ622"/>
  <c r="AZ134"/>
  <c r="AZ1079"/>
  <c r="AZ2588"/>
  <c r="AZ2586"/>
  <c r="AZ862"/>
  <c r="AZ2316"/>
  <c r="AZ242"/>
  <c r="AZ201"/>
  <c r="AZ283"/>
  <c r="AZ1144"/>
  <c r="AZ2620"/>
  <c r="AZ1021"/>
  <c r="AZ2306"/>
  <c r="AZ2724"/>
  <c r="AZ584"/>
  <c r="AZ2661"/>
  <c r="AZ1597"/>
  <c r="AZ1929"/>
  <c r="AZ192"/>
  <c r="AZ243"/>
  <c r="AZ577"/>
  <c r="AZ2205"/>
  <c r="AZ743"/>
  <c r="AZ2972"/>
  <c r="AZ1031"/>
  <c r="AZ2162"/>
  <c r="AZ427"/>
  <c r="AZ213"/>
  <c r="AZ2787"/>
  <c r="AY2735"/>
  <c r="AZ2808"/>
  <c r="AL746"/>
  <c r="AL2166"/>
  <c r="AL1944"/>
  <c r="AL460"/>
  <c r="AL490"/>
  <c r="AL1990"/>
  <c r="AL242"/>
  <c r="AL572"/>
  <c r="AL1185"/>
  <c r="AJ1095"/>
  <c r="AK1846"/>
  <c r="AK1488"/>
  <c r="AZ2956"/>
  <c r="AZ2762"/>
  <c r="AZ171"/>
  <c r="AZ541"/>
  <c r="AZ1889"/>
  <c r="AZ254"/>
  <c r="AZ1701"/>
  <c r="AZ72"/>
  <c r="AZ2831"/>
  <c r="AZ1174"/>
  <c r="AZ510"/>
  <c r="AZ2543"/>
  <c r="AZ1187"/>
  <c r="AZ2073"/>
  <c r="AZ1725"/>
  <c r="AZ2293"/>
  <c r="AZ2662"/>
  <c r="AZ1368"/>
  <c r="AZ1708"/>
  <c r="AX2881"/>
  <c r="AX1566"/>
  <c r="AZ2284"/>
  <c r="AZ33"/>
  <c r="AZ2253"/>
  <c r="AX2234"/>
  <c r="AZ968"/>
  <c r="AZ1790"/>
  <c r="AZ188"/>
  <c r="AZ522"/>
  <c r="AZ1900"/>
  <c r="AZ2314"/>
  <c r="AZ1941"/>
  <c r="AZ1096"/>
  <c r="AZ633"/>
  <c r="AZ1558"/>
  <c r="AZ2118"/>
  <c r="AZ1944"/>
  <c r="AZ2863"/>
  <c r="AZ886"/>
  <c r="AZ1694"/>
  <c r="AZ1867"/>
  <c r="AZ2596"/>
  <c r="AZ1455"/>
  <c r="AZ86"/>
  <c r="AZ1387"/>
  <c r="AZ478"/>
  <c r="AZ1738"/>
  <c r="AZ341"/>
  <c r="AZ864"/>
  <c r="AZ764"/>
  <c r="AZ1328"/>
  <c r="AZ259"/>
  <c r="AZ1589"/>
  <c r="AZ1749"/>
  <c r="AZ2202"/>
  <c r="AZ409"/>
  <c r="AZ1949"/>
  <c r="AZ715"/>
  <c r="AZ125"/>
  <c r="AZ1965"/>
  <c r="AZ967"/>
  <c r="AZ2263"/>
  <c r="AZ2053"/>
  <c r="AZ2361"/>
  <c r="AX2735"/>
  <c r="AZ2601"/>
  <c r="AZ1830"/>
  <c r="AZ1111"/>
  <c r="AZ393"/>
  <c r="AZ1441"/>
  <c r="AZ2456"/>
  <c r="AZ2439"/>
  <c r="AZ1994"/>
  <c r="AZ2367"/>
  <c r="AZ1256"/>
  <c r="AZ2732"/>
  <c r="AZ1727"/>
  <c r="AZ1918"/>
  <c r="AZ2626"/>
  <c r="AZ1905"/>
  <c r="AZ1120"/>
  <c r="AZ558"/>
  <c r="AZ403"/>
  <c r="AZ83"/>
  <c r="AZ1350"/>
  <c r="AZ2356"/>
  <c r="AZ1186"/>
  <c r="AZ1980"/>
  <c r="AZ2435"/>
  <c r="AZ1043"/>
  <c r="AZ2116"/>
  <c r="AZ1573"/>
  <c r="AZ1126"/>
  <c r="AZ1872"/>
  <c r="AZ572"/>
  <c r="AZ2001"/>
  <c r="AZ1459"/>
  <c r="AZ1124"/>
  <c r="AZ324"/>
  <c r="AZ545"/>
  <c r="AZ1348"/>
  <c r="AZ2158"/>
  <c r="AZ398"/>
  <c r="AZ2937"/>
  <c r="AZ84"/>
  <c r="AZ742"/>
  <c r="AZ2393"/>
  <c r="AZ2938"/>
  <c r="AZ2810"/>
  <c r="AZ1083"/>
  <c r="AZ1357"/>
  <c r="AZ1382"/>
  <c r="AZ1711"/>
  <c r="AZ2850"/>
  <c r="AZ1333"/>
  <c r="AZ2976"/>
  <c r="AZ2363"/>
  <c r="AZ70"/>
  <c r="AZ846"/>
  <c r="AZ1792"/>
  <c r="AZ1442"/>
  <c r="AZ113"/>
  <c r="AZ2082"/>
  <c r="AZ1365"/>
  <c r="AZ491"/>
  <c r="AZ2517"/>
  <c r="AZ2615"/>
  <c r="AZ2472"/>
  <c r="AZ1268"/>
  <c r="AZ394"/>
  <c r="AZ2785"/>
  <c r="AZ2540"/>
  <c r="AZ605"/>
  <c r="AZ1483"/>
  <c r="AL1980"/>
  <c r="AJ2270"/>
  <c r="AZ2395"/>
  <c r="AZ441"/>
  <c r="AZ438"/>
  <c r="AZ1975"/>
  <c r="AZ1006"/>
  <c r="AZ368"/>
  <c r="AZ2758"/>
  <c r="AZ877"/>
  <c r="AX2574"/>
  <c r="AZ415"/>
  <c r="AZ2585"/>
  <c r="AZ2854"/>
  <c r="AZ1674"/>
  <c r="AZ2784"/>
  <c r="AX834"/>
  <c r="AX130"/>
  <c r="AX719"/>
  <c r="AX749"/>
  <c r="AX1148"/>
  <c r="AX2636"/>
  <c r="AX1774"/>
  <c r="AX2088"/>
  <c r="AX754"/>
  <c r="AX1650"/>
  <c r="AX1859"/>
  <c r="AX1506"/>
  <c r="AZ1893"/>
  <c r="AZ2499"/>
  <c r="AZ2995"/>
  <c r="AZ1796"/>
  <c r="AZ488"/>
  <c r="AV2225"/>
  <c r="AZ1710"/>
  <c r="AZ49"/>
  <c r="AZ276"/>
  <c r="AX1802"/>
  <c r="AZ1753"/>
  <c r="AZ2593"/>
  <c r="AZ277"/>
  <c r="AZ2500"/>
  <c r="AZ107"/>
  <c r="AZ1987"/>
  <c r="AZ616"/>
  <c r="AZ322"/>
  <c r="AZ1571"/>
  <c r="AZ2048"/>
  <c r="AZ2089"/>
  <c r="AZ550"/>
  <c r="AZ1016"/>
  <c r="AZ1586"/>
  <c r="AX2780"/>
  <c r="AZ2228"/>
  <c r="AZ1871"/>
  <c r="AZ365"/>
  <c r="AX2578"/>
  <c r="AX604"/>
  <c r="AX2640"/>
  <c r="AX2038"/>
  <c r="AZ2436"/>
  <c r="AV1802"/>
  <c r="AZ1750"/>
  <c r="AZ2145"/>
  <c r="AX899"/>
  <c r="AZ509"/>
  <c r="AZ1756"/>
  <c r="AL671"/>
  <c r="AZ644"/>
  <c r="AZ1928"/>
  <c r="AZ1576"/>
  <c r="AX329"/>
  <c r="AZ2239"/>
  <c r="AZ1191"/>
  <c r="AZ1764"/>
  <c r="AZ2902"/>
  <c r="AZ1420"/>
  <c r="AZ1879"/>
  <c r="AX713"/>
  <c r="AZ1609"/>
  <c r="AZ64"/>
  <c r="AX2149"/>
  <c r="AX645"/>
  <c r="AX2961"/>
  <c r="AX1160"/>
  <c r="AX1416"/>
  <c r="AX1736"/>
  <c r="AX2400"/>
  <c r="AX2924"/>
  <c r="AX1005"/>
  <c r="AX1762"/>
  <c r="AX922"/>
  <c r="AX121"/>
  <c r="AX2217"/>
  <c r="AX1587"/>
  <c r="AZ833"/>
  <c r="AZ376"/>
  <c r="AZ2991"/>
  <c r="AZ979"/>
  <c r="AZ579"/>
  <c r="AZ2726"/>
  <c r="AZ1331"/>
  <c r="AW2225"/>
  <c r="AZ2288"/>
  <c r="AZ1666"/>
  <c r="AZ767"/>
  <c r="AZ2845"/>
  <c r="AZ2723"/>
  <c r="AZ2962"/>
  <c r="AZ466"/>
  <c r="AZ2897"/>
  <c r="AZ1098"/>
  <c r="AZ330"/>
  <c r="AZ1341"/>
  <c r="AZ548"/>
  <c r="AZ103"/>
  <c r="AZ450"/>
  <c r="AZ2417"/>
  <c r="AZ1153"/>
  <c r="AZ2177"/>
  <c r="AZ2050"/>
  <c r="AZ1802"/>
  <c r="AZ1137"/>
  <c r="AZ2235"/>
  <c r="AZ19"/>
  <c r="AZ2855"/>
  <c r="AX544"/>
  <c r="AZ1018"/>
  <c r="AZ285"/>
  <c r="AY1802"/>
  <c r="AZ1471"/>
  <c r="AZ244"/>
  <c r="AZ1654"/>
  <c r="AZ1899"/>
  <c r="AZ1689"/>
  <c r="AZ178"/>
  <c r="AZ312"/>
  <c r="AL2343"/>
  <c r="AX2225"/>
  <c r="AZ1188"/>
  <c r="AZ942"/>
  <c r="AZ2101"/>
  <c r="AZ1359"/>
  <c r="AZ2192"/>
  <c r="AZ421"/>
  <c r="AX412"/>
  <c r="AZ2301"/>
  <c r="AZ2225"/>
  <c r="AX2037"/>
  <c r="AX614"/>
  <c r="AX1915"/>
  <c r="AX1614"/>
  <c r="AX2330"/>
  <c r="AX1752"/>
  <c r="AX2379"/>
  <c r="AX2030"/>
  <c r="AX995"/>
  <c r="AX725"/>
  <c r="AX1602"/>
  <c r="AX484"/>
  <c r="AZ1284"/>
  <c r="AZ1638"/>
  <c r="AZ1932"/>
  <c r="AZ2629"/>
  <c r="AZ142"/>
  <c r="AZ624"/>
  <c r="AZ1971"/>
  <c r="AZ391"/>
  <c r="AZ753"/>
  <c r="AZ464"/>
  <c r="AZ2451"/>
  <c r="AZ1002"/>
  <c r="AZ1969"/>
  <c r="AZ1280"/>
  <c r="AZ2870"/>
  <c r="AZ2277"/>
  <c r="AZ139"/>
  <c r="AZ2708"/>
  <c r="AZ2056"/>
  <c r="AZ528"/>
  <c r="AZ704"/>
  <c r="AZ670"/>
  <c r="AZ586"/>
  <c r="AZ2085"/>
  <c r="AZ1717"/>
  <c r="AZ1829"/>
  <c r="AZ1361"/>
  <c r="AZ2097"/>
  <c r="AZ2649"/>
  <c r="AZ2945"/>
  <c r="AZ160"/>
  <c r="AZ1054"/>
  <c r="AZ626"/>
  <c r="AZ1639"/>
  <c r="AZ1107"/>
  <c r="AX156"/>
  <c r="AZ161"/>
  <c r="AZ1408"/>
  <c r="AZ1057"/>
  <c r="AZ827"/>
  <c r="AZ933"/>
  <c r="AZ469"/>
  <c r="AZ2604"/>
  <c r="AZ2552"/>
  <c r="AZ1367"/>
  <c r="AZ766"/>
  <c r="AX766"/>
  <c r="AX2019"/>
  <c r="AZ2019"/>
  <c r="AZ2957"/>
  <c r="AX2957"/>
  <c r="AZ580"/>
  <c r="AX580"/>
  <c r="AZ2035"/>
  <c r="AX2035"/>
  <c r="AX2936"/>
  <c r="AZ2936"/>
  <c r="AX81"/>
  <c r="AZ81"/>
  <c r="AZ2407"/>
  <c r="AX2407"/>
  <c r="AX1677"/>
  <c r="AZ1677"/>
  <c r="AX1237"/>
  <c r="AZ1237"/>
  <c r="AX1369"/>
  <c r="AZ1369"/>
  <c r="AZ1628"/>
  <c r="AX1628"/>
  <c r="AZ1570"/>
  <c r="AX1570"/>
  <c r="AZ1349"/>
  <c r="AX1349"/>
  <c r="AZ1059"/>
  <c r="AX1059"/>
  <c r="AZ2506"/>
  <c r="AX2506"/>
  <c r="AZ2681"/>
  <c r="AX2681"/>
  <c r="AZ2800"/>
  <c r="AX2800"/>
  <c r="AX1129"/>
  <c r="AZ1129"/>
  <c r="AX1777"/>
  <c r="AZ1777"/>
  <c r="AZ2462"/>
  <c r="AX2462"/>
  <c r="AX122"/>
  <c r="AZ122"/>
  <c r="AX2063"/>
  <c r="AZ2063"/>
  <c r="AX2197"/>
  <c r="AZ2197"/>
  <c r="AX2305"/>
  <c r="AZ2305"/>
  <c r="AX1063"/>
  <c r="AZ1063"/>
  <c r="AX2489"/>
  <c r="AZ2489"/>
  <c r="AX2092"/>
  <c r="AZ2092"/>
  <c r="AX2071"/>
  <c r="AZ2071"/>
  <c r="AX479"/>
  <c r="AZ479"/>
  <c r="AX347"/>
  <c r="AZ347"/>
  <c r="AX1751"/>
  <c r="AZ1751"/>
  <c r="AX1035"/>
  <c r="AZ1035"/>
  <c r="AX136"/>
  <c r="AZ136"/>
  <c r="AX608"/>
  <c r="AZ608"/>
  <c r="AX2622"/>
  <c r="AZ2622"/>
  <c r="AX2764"/>
  <c r="AZ2764"/>
  <c r="AX1335"/>
  <c r="AZ1335"/>
  <c r="AX973"/>
  <c r="AZ973"/>
  <c r="AX2026"/>
  <c r="AZ2026"/>
  <c r="AZ1181"/>
  <c r="AX1181"/>
  <c r="AX700"/>
  <c r="AZ700"/>
  <c r="AX802"/>
  <c r="AZ802"/>
  <c r="AZ2475"/>
  <c r="AX2475"/>
  <c r="AX1464"/>
  <c r="AZ1464"/>
  <c r="AX1629"/>
  <c r="AZ1629"/>
  <c r="AX654"/>
  <c r="AZ654"/>
  <c r="AX449"/>
  <c r="AZ449"/>
  <c r="AX2757"/>
  <c r="AZ2757"/>
  <c r="AX2459"/>
  <c r="AZ2459"/>
  <c r="AX2801"/>
  <c r="AZ2801"/>
  <c r="AX2605"/>
  <c r="AZ2605"/>
  <c r="AX1651"/>
  <c r="AZ1651"/>
  <c r="AX1908"/>
  <c r="AZ1908"/>
  <c r="AX59"/>
  <c r="AZ59"/>
  <c r="AX111"/>
  <c r="AZ111"/>
  <c r="AX2539"/>
  <c r="AZ2539"/>
  <c r="AX2080"/>
  <c r="AZ2080"/>
  <c r="AX2413"/>
  <c r="AZ2413"/>
  <c r="AX1267"/>
  <c r="AZ1267"/>
  <c r="AX1447"/>
  <c r="AZ1447"/>
  <c r="AX1578"/>
  <c r="AZ1578"/>
  <c r="AX351"/>
  <c r="AZ351"/>
  <c r="AX372"/>
  <c r="AZ372"/>
  <c r="AX1332"/>
  <c r="AZ1332"/>
  <c r="AX191"/>
  <c r="AZ191"/>
  <c r="AX2076"/>
  <c r="AZ2076"/>
  <c r="AX1467"/>
  <c r="AZ1467"/>
  <c r="AX527"/>
  <c r="AZ527"/>
  <c r="AX2721"/>
  <c r="AZ2721"/>
  <c r="AX1309"/>
  <c r="AZ1309"/>
  <c r="AX2986"/>
  <c r="AZ2986"/>
  <c r="AX610"/>
  <c r="AZ610"/>
  <c r="AX935"/>
  <c r="AZ935"/>
  <c r="AU2929"/>
  <c r="AY2929"/>
  <c r="AZ3005"/>
  <c r="AZ1372"/>
  <c r="AL659"/>
  <c r="AJ2310"/>
  <c r="AL1781"/>
  <c r="AJ118"/>
  <c r="AL2974"/>
  <c r="AL2170"/>
  <c r="AL2272"/>
  <c r="AL2416"/>
  <c r="AL2284"/>
  <c r="AL1790"/>
  <c r="AL784"/>
  <c r="AL1900"/>
  <c r="AL1419"/>
  <c r="AL920"/>
  <c r="AL1249"/>
  <c r="AL758"/>
  <c r="AL1843"/>
  <c r="AL862"/>
  <c r="AL2103"/>
  <c r="AL2147"/>
  <c r="AL273"/>
  <c r="AL935"/>
  <c r="AG1293"/>
  <c r="AG914"/>
  <c r="AJ1012"/>
  <c r="AL351"/>
  <c r="AL1199"/>
  <c r="AL752"/>
  <c r="AG1095"/>
  <c r="AI2310"/>
  <c r="AH1846"/>
  <c r="AG783"/>
  <c r="AI1012"/>
  <c r="AK1823"/>
  <c r="AG1488"/>
  <c r="AZ2851"/>
  <c r="AZ1426"/>
  <c r="AX890"/>
  <c r="AX126"/>
  <c r="AZ1233"/>
  <c r="AZ1212"/>
  <c r="AZ1255"/>
  <c r="AZ2641"/>
  <c r="AZ1637"/>
  <c r="AZ911"/>
  <c r="AZ660"/>
  <c r="AZ2066"/>
  <c r="AZ1705"/>
  <c r="AZ2121"/>
  <c r="AZ1355"/>
  <c r="AZ1644"/>
  <c r="AZ1069"/>
  <c r="AZ502"/>
  <c r="AZ636"/>
  <c r="AZ1603"/>
  <c r="AZ2404"/>
  <c r="AZ2599"/>
  <c r="AZ17"/>
  <c r="AZ2340"/>
  <c r="AZ2247"/>
  <c r="AZ1485"/>
  <c r="AZ1287"/>
  <c r="AX1287"/>
  <c r="AZ2720"/>
  <c r="AX2720"/>
  <c r="AX381"/>
  <c r="AZ381"/>
  <c r="AX2131"/>
  <c r="AZ2131"/>
  <c r="AZ2036"/>
  <c r="AX2036"/>
  <c r="AX499"/>
  <c r="AZ499"/>
  <c r="AX956"/>
  <c r="AZ956"/>
  <c r="AZ1203"/>
  <c r="AX1203"/>
  <c r="AZ2760"/>
  <c r="AX2760"/>
  <c r="AZ735"/>
  <c r="AX735"/>
  <c r="AZ2105"/>
  <c r="AX2105"/>
  <c r="AZ2778"/>
  <c r="AX2778"/>
  <c r="AX1686"/>
  <c r="AZ1686"/>
  <c r="AZ2833"/>
  <c r="AX2833"/>
  <c r="AX679"/>
  <c r="AZ679"/>
  <c r="AX2468"/>
  <c r="AZ2468"/>
  <c r="AZ1552"/>
  <c r="AX1552"/>
  <c r="AZ2151"/>
  <c r="AX2151"/>
  <c r="AX119"/>
  <c r="AZ119"/>
  <c r="AZ459"/>
  <c r="AX459"/>
  <c r="AZ778"/>
  <c r="AX778"/>
  <c r="AZ2920"/>
  <c r="AX2920"/>
  <c r="AX2223"/>
  <c r="AZ2223"/>
  <c r="AZ1081"/>
  <c r="AX1081"/>
  <c r="AX256"/>
  <c r="AZ256"/>
  <c r="AZ2598"/>
  <c r="AX2598"/>
  <c r="AX2953"/>
  <c r="AZ2953"/>
  <c r="AX61"/>
  <c r="AZ61"/>
  <c r="AZ1463"/>
  <c r="AX1463"/>
  <c r="AJ359"/>
  <c r="AJ292"/>
  <c r="AL2797"/>
  <c r="AJ2487"/>
  <c r="AJ1289"/>
  <c r="AL60"/>
  <c r="AL1488"/>
  <c r="AL839"/>
  <c r="AL1531"/>
  <c r="AL2369"/>
  <c r="AL30"/>
  <c r="AL693"/>
  <c r="AL2631"/>
  <c r="AL2763"/>
  <c r="AL694"/>
  <c r="AL1684"/>
  <c r="AL675"/>
  <c r="AL2646"/>
  <c r="AL1846"/>
  <c r="AJ1846"/>
  <c r="AL658"/>
  <c r="AL2189"/>
  <c r="AL1293"/>
  <c r="AJ1293"/>
  <c r="AH1293"/>
  <c r="AL1717"/>
  <c r="AL2137"/>
  <c r="AJ1823"/>
  <c r="AL884"/>
  <c r="AL571"/>
  <c r="AL1095"/>
  <c r="AL2274"/>
  <c r="AJ1488"/>
  <c r="AL2548"/>
  <c r="AL827"/>
  <c r="AL2711"/>
  <c r="AI914"/>
  <c r="AL1592"/>
  <c r="AL98"/>
  <c r="AL271"/>
  <c r="AJ628"/>
  <c r="AI1095"/>
  <c r="AG2310"/>
  <c r="AI1846"/>
  <c r="AG1012"/>
  <c r="AI1823"/>
  <c r="AI1488"/>
  <c r="AZ2510"/>
  <c r="AX2745"/>
  <c r="AZ1961"/>
  <c r="AZ2112"/>
  <c r="AZ452"/>
  <c r="AZ2349"/>
  <c r="AX810"/>
  <c r="AX1540"/>
  <c r="AX642"/>
  <c r="AX2987"/>
  <c r="AX2614"/>
  <c r="AX1655"/>
  <c r="AX2893"/>
  <c r="AX2372"/>
  <c r="AX965"/>
  <c r="AX2566"/>
  <c r="AX1270"/>
  <c r="AX1193"/>
  <c r="AX448"/>
  <c r="AX855"/>
  <c r="AX2871"/>
  <c r="AX2853"/>
  <c r="AX1572"/>
  <c r="AX328"/>
  <c r="AX649"/>
  <c r="AX669"/>
  <c r="AX275"/>
  <c r="AZ915"/>
  <c r="AZ300"/>
  <c r="AZ2329"/>
  <c r="AZ2444"/>
  <c r="AZ1195"/>
  <c r="AZ745"/>
  <c r="AZ1347"/>
  <c r="AZ440"/>
  <c r="AZ2226"/>
  <c r="AZ917"/>
  <c r="AZ1478"/>
  <c r="AZ985"/>
  <c r="AZ68"/>
  <c r="AZ2940"/>
  <c r="AZ2481"/>
  <c r="AX420"/>
  <c r="AZ420"/>
  <c r="AZ730"/>
  <c r="AX730"/>
  <c r="AZ90"/>
  <c r="AX90"/>
  <c r="AX2195"/>
  <c r="AZ2195"/>
  <c r="AZ1657"/>
  <c r="AX1657"/>
  <c r="AZ1745"/>
  <c r="AX1745"/>
  <c r="AZ1789"/>
  <c r="AX1789"/>
  <c r="AZ2770"/>
  <c r="AX2770"/>
  <c r="AZ2409"/>
  <c r="AX2409"/>
  <c r="AZ1943"/>
  <c r="AX1943"/>
  <c r="AZ2847"/>
  <c r="AX2847"/>
  <c r="AX48"/>
  <c r="AZ48"/>
  <c r="AX96"/>
  <c r="AZ96"/>
  <c r="AX1164"/>
  <c r="AZ1164"/>
  <c r="AX2310"/>
  <c r="AZ2310"/>
  <c r="AX1115"/>
  <c r="AZ1115"/>
  <c r="AX891"/>
  <c r="AZ891"/>
  <c r="AX42"/>
  <c r="AZ42"/>
  <c r="AX2218"/>
  <c r="AZ2218"/>
  <c r="AX144"/>
  <c r="AZ144"/>
  <c r="AX1837"/>
  <c r="AZ1837"/>
  <c r="AX1198"/>
  <c r="AZ1198"/>
  <c r="AX2495"/>
  <c r="AZ2495"/>
  <c r="AX1696"/>
  <c r="AZ1696"/>
  <c r="AX1772"/>
  <c r="AZ1772"/>
  <c r="AX1185"/>
  <c r="AZ1185"/>
  <c r="AX830"/>
  <c r="AZ830"/>
  <c r="AX2285"/>
  <c r="AZ2285"/>
  <c r="AX1007"/>
  <c r="AZ1007"/>
  <c r="AX1338"/>
  <c r="AZ1338"/>
  <c r="AX2353"/>
  <c r="AZ2353"/>
  <c r="AX736"/>
  <c r="AZ736"/>
  <c r="AX2889"/>
  <c r="AZ2889"/>
  <c r="AX2211"/>
  <c r="AZ2211"/>
  <c r="AX2039"/>
  <c r="AZ2039"/>
  <c r="AX2504"/>
  <c r="AZ2504"/>
  <c r="AZ1999"/>
  <c r="AX1999"/>
  <c r="AX2090"/>
  <c r="AZ2090"/>
  <c r="AX721"/>
  <c r="AZ721"/>
  <c r="AX1379"/>
  <c r="AZ1379"/>
  <c r="AX1214"/>
  <c r="AZ1214"/>
  <c r="AX1393"/>
  <c r="AZ1393"/>
  <c r="AX1766"/>
  <c r="AZ1766"/>
  <c r="AX2624"/>
  <c r="AZ2624"/>
  <c r="AX2283"/>
  <c r="AZ2283"/>
  <c r="AX2032"/>
  <c r="AZ2032"/>
  <c r="AX929"/>
  <c r="AZ929"/>
  <c r="AX632"/>
  <c r="AZ632"/>
  <c r="AX1825"/>
  <c r="AZ1825"/>
  <c r="AX928"/>
  <c r="AZ928"/>
  <c r="AX1142"/>
  <c r="AZ1142"/>
  <c r="AX1226"/>
  <c r="AZ1226"/>
  <c r="AX607"/>
  <c r="AZ607"/>
  <c r="AX1251"/>
  <c r="AZ1251"/>
  <c r="AX820"/>
  <c r="AZ820"/>
  <c r="AX2804"/>
  <c r="AZ2804"/>
  <c r="AX540"/>
  <c r="AZ540"/>
  <c r="AX443"/>
  <c r="AZ443"/>
  <c r="AX288"/>
  <c r="AZ288"/>
  <c r="AX1920"/>
  <c r="AZ1920"/>
  <c r="AX685"/>
  <c r="AZ685"/>
  <c r="AX2429"/>
  <c r="AZ2429"/>
  <c r="AX2802"/>
  <c r="AZ2802"/>
  <c r="AX18"/>
  <c r="AZ18"/>
  <c r="AJ314"/>
  <c r="AJ699"/>
  <c r="AJ914"/>
  <c r="AL724"/>
  <c r="AL1632"/>
  <c r="AL1746"/>
  <c r="AL1895"/>
  <c r="AL914"/>
  <c r="AL728"/>
  <c r="AL949"/>
  <c r="AL1920"/>
  <c r="AL2310"/>
  <c r="AZ637"/>
  <c r="AZ1452"/>
  <c r="AZ1508"/>
  <c r="AZ1321"/>
  <c r="AZ2568"/>
  <c r="AZ1075"/>
  <c r="AZ2460"/>
  <c r="AZ258"/>
  <c r="AZ964"/>
  <c r="AZ2646"/>
  <c r="AZ2690"/>
  <c r="AZ280"/>
  <c r="AZ1548"/>
  <c r="AZ734"/>
  <c r="AZ2244"/>
  <c r="AZ2693"/>
  <c r="AZ418"/>
  <c r="AZ200"/>
  <c r="AZ1904"/>
  <c r="AZ2109"/>
  <c r="AZ1310"/>
  <c r="AZ708"/>
  <c r="AZ2204"/>
  <c r="AZ2587"/>
  <c r="AZ425"/>
  <c r="AZ2761"/>
  <c r="AZ732"/>
  <c r="AZ726"/>
  <c r="AZ2049"/>
  <c r="AZ1047"/>
  <c r="AZ991"/>
  <c r="AZ2095"/>
  <c r="AZ1383"/>
  <c r="AZ2750"/>
  <c r="AZ770"/>
  <c r="AZ1996"/>
  <c r="AZ2423"/>
  <c r="AZ2014"/>
  <c r="AZ2229"/>
  <c r="AZ207"/>
  <c r="AZ2569"/>
  <c r="AZ264"/>
  <c r="AZ2648"/>
  <c r="AZ483"/>
  <c r="AZ1138"/>
  <c r="AZ2365"/>
  <c r="AZ806"/>
  <c r="AZ2337"/>
  <c r="AZ2231"/>
  <c r="AZ748"/>
  <c r="AZ2498"/>
  <c r="AZ1633"/>
  <c r="AZ2704"/>
  <c r="AZ2713"/>
  <c r="AY776"/>
  <c r="AV776"/>
  <c r="AW776"/>
  <c r="AU776"/>
  <c r="AZ776"/>
  <c r="AX776"/>
  <c r="AY2919"/>
  <c r="AU2919"/>
  <c r="AW2919"/>
  <c r="AV2919"/>
  <c r="AZ2919"/>
  <c r="AX2919"/>
  <c r="AY892"/>
  <c r="AW892"/>
  <c r="AU892"/>
  <c r="AV892"/>
  <c r="AX892"/>
  <c r="AZ892"/>
  <c r="AW2678"/>
  <c r="AU2678"/>
  <c r="AY2678"/>
  <c r="AV2678"/>
  <c r="AZ2678"/>
  <c r="AX2678"/>
  <c r="AV641"/>
  <c r="AU641"/>
  <c r="AY641"/>
  <c r="AW641"/>
  <c r="AX641"/>
  <c r="AY1179"/>
  <c r="AV1179"/>
  <c r="AW1179"/>
  <c r="AU1179"/>
  <c r="AZ1179"/>
  <c r="AX1179"/>
  <c r="AU389"/>
  <c r="AY389"/>
  <c r="AV389"/>
  <c r="AW389"/>
  <c r="AZ389"/>
  <c r="AX389"/>
  <c r="AY2958"/>
  <c r="AU2958"/>
  <c r="AW2958"/>
  <c r="AV2958"/>
  <c r="AZ2958"/>
  <c r="AX2958"/>
  <c r="AU2742"/>
  <c r="AY2742"/>
  <c r="AW2742"/>
  <c r="AV2742"/>
  <c r="AZ2742"/>
  <c r="AX2742"/>
  <c r="AU2242"/>
  <c r="AV2242"/>
  <c r="AY2242"/>
  <c r="AW2242"/>
  <c r="AZ2242"/>
  <c r="AX2242"/>
  <c r="AU1207"/>
  <c r="AV1207"/>
  <c r="AY1207"/>
  <c r="AW1207"/>
  <c r="AZ1207"/>
  <c r="AX1207"/>
  <c r="AW292"/>
  <c r="AU292"/>
  <c r="AY292"/>
  <c r="AV292"/>
  <c r="AX292"/>
  <c r="AY2777"/>
  <c r="AW2777"/>
  <c r="AV2777"/>
  <c r="AU2777"/>
  <c r="AX2777"/>
  <c r="AY424"/>
  <c r="AW424"/>
  <c r="AU424"/>
  <c r="AV424"/>
  <c r="AZ424"/>
  <c r="AX424"/>
  <c r="AU314"/>
  <c r="AW314"/>
  <c r="AV314"/>
  <c r="AY314"/>
  <c r="AX314"/>
  <c r="AY2323"/>
  <c r="AU2323"/>
  <c r="AW2323"/>
  <c r="AV2323"/>
  <c r="AX2323"/>
  <c r="AY2198"/>
  <c r="AW2198"/>
  <c r="AU2198"/>
  <c r="AV2198"/>
  <c r="AZ2198"/>
  <c r="AX2198"/>
  <c r="AY2791"/>
  <c r="AW2791"/>
  <c r="AU2791"/>
  <c r="AV2791"/>
  <c r="AZ2791"/>
  <c r="AX2791"/>
  <c r="AY487"/>
  <c r="AW487"/>
  <c r="AU487"/>
  <c r="AV487"/>
  <c r="AZ487"/>
  <c r="AX487"/>
  <c r="AJ321"/>
  <c r="AL321"/>
  <c r="AJ886"/>
  <c r="AL886"/>
  <c r="AJ2496"/>
  <c r="AL2496"/>
  <c r="AJ2597"/>
  <c r="AL2597"/>
  <c r="AJ2913"/>
  <c r="AL2913"/>
  <c r="AJ952"/>
  <c r="AL952"/>
  <c r="AJ1477"/>
  <c r="AL1477"/>
  <c r="AJ1256"/>
  <c r="AL1256"/>
  <c r="AJ330"/>
  <c r="AL330"/>
  <c r="AJ2629"/>
  <c r="AL2629"/>
  <c r="AJ498"/>
  <c r="AL498"/>
  <c r="AJ450"/>
  <c r="AL450"/>
  <c r="AJ2083"/>
  <c r="AL2083"/>
  <c r="AJ2579"/>
  <c r="AL2579"/>
  <c r="AJ1694"/>
  <c r="AL1694"/>
  <c r="AJ1619"/>
  <c r="AL1619"/>
  <c r="AJ1561"/>
  <c r="AL1561"/>
  <c r="AJ2503"/>
  <c r="AL2503"/>
  <c r="AJ1795"/>
  <c r="AL1795"/>
  <c r="AJ2618"/>
  <c r="AL2618"/>
  <c r="AJ2026"/>
  <c r="AL2026"/>
  <c r="AJ1867"/>
  <c r="AL1867"/>
  <c r="AJ1835"/>
  <c r="AL1835"/>
  <c r="AJ205"/>
  <c r="AL205"/>
  <c r="AJ1966"/>
  <c r="AL1966"/>
  <c r="AJ620"/>
  <c r="AL620"/>
  <c r="AJ2080"/>
  <c r="AL2080"/>
  <c r="AJ1820"/>
  <c r="AL1820"/>
  <c r="AJ2844"/>
  <c r="AL2844"/>
  <c r="AJ955"/>
  <c r="AL955"/>
  <c r="AJ3003"/>
  <c r="AL3003"/>
  <c r="AY1479"/>
  <c r="AU1479"/>
  <c r="AV1479"/>
  <c r="AW1479"/>
  <c r="AX1479"/>
  <c r="AZ1479"/>
  <c r="AY1775"/>
  <c r="AU1775"/>
  <c r="AV1775"/>
  <c r="AW1775"/>
  <c r="AZ1775"/>
  <c r="AX1775"/>
  <c r="AU2476"/>
  <c r="AY2476"/>
  <c r="AV2476"/>
  <c r="AW2476"/>
  <c r="AX2476"/>
  <c r="AU2210"/>
  <c r="AV2210"/>
  <c r="AW2210"/>
  <c r="AY2210"/>
  <c r="AX2210"/>
  <c r="AW826"/>
  <c r="AY826"/>
  <c r="AU826"/>
  <c r="AV826"/>
  <c r="AZ826"/>
  <c r="AX826"/>
  <c r="AY1015"/>
  <c r="AV1015"/>
  <c r="AU1015"/>
  <c r="AW1015"/>
  <c r="AX1015"/>
  <c r="AU1246"/>
  <c r="AV1246"/>
  <c r="AY1246"/>
  <c r="AW1246"/>
  <c r="AZ1246"/>
  <c r="AX1246"/>
  <c r="AY2165"/>
  <c r="AW2165"/>
  <c r="AV2165"/>
  <c r="AU2165"/>
  <c r="AZ2165"/>
  <c r="AX2165"/>
  <c r="AU552"/>
  <c r="AY552"/>
  <c r="AV552"/>
  <c r="AW552"/>
  <c r="AX552"/>
  <c r="AZ552"/>
  <c r="AW2984"/>
  <c r="AU2984"/>
  <c r="AY2984"/>
  <c r="AV2984"/>
  <c r="AX2984"/>
  <c r="AW375"/>
  <c r="AU375"/>
  <c r="AY375"/>
  <c r="AV375"/>
  <c r="AX375"/>
  <c r="AW575"/>
  <c r="AU575"/>
  <c r="AY575"/>
  <c r="AV575"/>
  <c r="AZ575"/>
  <c r="AX575"/>
  <c r="AY1362"/>
  <c r="AW1362"/>
  <c r="AV1362"/>
  <c r="AU1362"/>
  <c r="AZ1362"/>
  <c r="AX1362"/>
  <c r="AW234"/>
  <c r="AU234"/>
  <c r="AY234"/>
  <c r="AV234"/>
  <c r="AZ234"/>
  <c r="AX234"/>
  <c r="AV1925"/>
  <c r="AW1925"/>
  <c r="AU1925"/>
  <c r="AY1925"/>
  <c r="AZ1925"/>
  <c r="AX1925"/>
  <c r="AU762"/>
  <c r="AY762"/>
  <c r="AV762"/>
  <c r="AW762"/>
  <c r="AZ762"/>
  <c r="AX762"/>
  <c r="AW2564"/>
  <c r="AU2564"/>
  <c r="AY2564"/>
  <c r="AV2564"/>
  <c r="AZ2564"/>
  <c r="AX2564"/>
  <c r="AW1539"/>
  <c r="AU1539"/>
  <c r="AY1539"/>
  <c r="AV1539"/>
  <c r="AX1539"/>
  <c r="AW2437"/>
  <c r="AY2437"/>
  <c r="AV2437"/>
  <c r="AU2437"/>
  <c r="AX2437"/>
  <c r="AY870"/>
  <c r="AU870"/>
  <c r="AW870"/>
  <c r="AV870"/>
  <c r="AZ870"/>
  <c r="AX870"/>
  <c r="AW2963"/>
  <c r="AU2963"/>
  <c r="AY2963"/>
  <c r="AV2963"/>
  <c r="AZ2963"/>
  <c r="AX2963"/>
  <c r="AV2297"/>
  <c r="AU2297"/>
  <c r="AW2297"/>
  <c r="AY2297"/>
  <c r="AX2297"/>
  <c r="AZ2297"/>
  <c r="AU2538"/>
  <c r="AY2538"/>
  <c r="AW2538"/>
  <c r="AV2538"/>
  <c r="AZ2538"/>
  <c r="AX2538"/>
  <c r="AW731"/>
  <c r="AU731"/>
  <c r="AY731"/>
  <c r="AV731"/>
  <c r="AX731"/>
  <c r="AW2779"/>
  <c r="AU2779"/>
  <c r="AY2779"/>
  <c r="AV2779"/>
  <c r="AZ2779"/>
  <c r="AX2779"/>
  <c r="AV2170"/>
  <c r="AU2170"/>
  <c r="AY2170"/>
  <c r="AW2170"/>
  <c r="AX2170"/>
  <c r="AY2544"/>
  <c r="AU2544"/>
  <c r="AV2544"/>
  <c r="AW2544"/>
  <c r="AZ2544"/>
  <c r="AX2544"/>
  <c r="AW2797"/>
  <c r="AV2797"/>
  <c r="AU2797"/>
  <c r="AY2797"/>
  <c r="AZ2797"/>
  <c r="AX2797"/>
  <c r="AU2974"/>
  <c r="AW2974"/>
  <c r="AY2974"/>
  <c r="AV2974"/>
  <c r="AZ2974"/>
  <c r="AX2974"/>
  <c r="AW2355"/>
  <c r="AY2355"/>
  <c r="AU2355"/>
  <c r="AV2355"/>
  <c r="AZ2355"/>
  <c r="AX2355"/>
  <c r="AY1257"/>
  <c r="AV1257"/>
  <c r="AU1257"/>
  <c r="AW1257"/>
  <c r="AZ1257"/>
  <c r="AX1257"/>
  <c r="AY2281"/>
  <c r="AV2281"/>
  <c r="AW2281"/>
  <c r="AU2281"/>
  <c r="AZ2281"/>
  <c r="AX2281"/>
  <c r="AW472"/>
  <c r="AV472"/>
  <c r="AU472"/>
  <c r="AY472"/>
  <c r="AZ472"/>
  <c r="AX472"/>
  <c r="AY468"/>
  <c r="AW468"/>
  <c r="AU468"/>
  <c r="AV468"/>
  <c r="AZ468"/>
  <c r="AX468"/>
  <c r="AW1940"/>
  <c r="AY1940"/>
  <c r="AU1940"/>
  <c r="AV1940"/>
  <c r="AZ1940"/>
  <c r="AX1940"/>
  <c r="AW2900"/>
  <c r="AY2900"/>
  <c r="AU2900"/>
  <c r="AV2900"/>
  <c r="AX2900"/>
  <c r="AW444"/>
  <c r="AY444"/>
  <c r="AU444"/>
  <c r="AV444"/>
  <c r="AZ444"/>
  <c r="AX444"/>
  <c r="AY2825"/>
  <c r="AW2825"/>
  <c r="AV2825"/>
  <c r="AU2825"/>
  <c r="AZ2825"/>
  <c r="AX2825"/>
  <c r="AV924"/>
  <c r="AY924"/>
  <c r="AU924"/>
  <c r="AW924"/>
  <c r="AZ924"/>
  <c r="AX924"/>
  <c r="AW1861"/>
  <c r="AU1861"/>
  <c r="AV1861"/>
  <c r="AY1861"/>
  <c r="AZ1861"/>
  <c r="AX1861"/>
  <c r="AW241"/>
  <c r="AU241"/>
  <c r="AY241"/>
  <c r="AV241"/>
  <c r="AZ241"/>
  <c r="AX241"/>
  <c r="AV364"/>
  <c r="AY364"/>
  <c r="AW364"/>
  <c r="AU364"/>
  <c r="AZ364"/>
  <c r="AX364"/>
  <c r="AW1445"/>
  <c r="AU1445"/>
  <c r="AY1445"/>
  <c r="AV1445"/>
  <c r="AZ1445"/>
  <c r="AX1445"/>
  <c r="AV1985"/>
  <c r="AW1985"/>
  <c r="AY1985"/>
  <c r="AU1985"/>
  <c r="AX1985"/>
  <c r="AZ1985"/>
  <c r="AW2609"/>
  <c r="AV2609"/>
  <c r="AU2609"/>
  <c r="AY2609"/>
  <c r="AZ2609"/>
  <c r="AX2609"/>
  <c r="AW237"/>
  <c r="AV237"/>
  <c r="AY237"/>
  <c r="AU237"/>
  <c r="AZ237"/>
  <c r="AX237"/>
  <c r="AU1213"/>
  <c r="AV1213"/>
  <c r="AW1213"/>
  <c r="AY1213"/>
  <c r="AZ1213"/>
  <c r="AX1213"/>
  <c r="AV2419"/>
  <c r="AY2419"/>
  <c r="AW2419"/>
  <c r="AU2419"/>
  <c r="AZ2419"/>
  <c r="AX2419"/>
  <c r="AV2057"/>
  <c r="AW2057"/>
  <c r="AY2057"/>
  <c r="AU2057"/>
  <c r="AZ2057"/>
  <c r="AX2057"/>
  <c r="AV2424"/>
  <c r="AY2424"/>
  <c r="AW2424"/>
  <c r="AU2424"/>
  <c r="AZ2424"/>
  <c r="AX2424"/>
  <c r="AV2908"/>
  <c r="AY2908"/>
  <c r="AU2908"/>
  <c r="AW2908"/>
  <c r="AZ2908"/>
  <c r="AX2908"/>
  <c r="AY2246"/>
  <c r="AU2246"/>
  <c r="AV2246"/>
  <c r="AW2246"/>
  <c r="AZ2246"/>
  <c r="AX2246"/>
  <c r="AY1822"/>
  <c r="AU1822"/>
  <c r="AW1822"/>
  <c r="AV1822"/>
  <c r="AZ1822"/>
  <c r="AX1822"/>
  <c r="AV914"/>
  <c r="AU914"/>
  <c r="AY914"/>
  <c r="AW914"/>
  <c r="AZ914"/>
  <c r="AX914"/>
  <c r="AY799"/>
  <c r="AU799"/>
  <c r="AW799"/>
  <c r="AV799"/>
  <c r="AZ799"/>
  <c r="AX799"/>
  <c r="AY2788"/>
  <c r="AU2788"/>
  <c r="AV2788"/>
  <c r="AW2788"/>
  <c r="AX2788"/>
  <c r="AZ2788"/>
  <c r="AU739"/>
  <c r="AY739"/>
  <c r="AV739"/>
  <c r="AW739"/>
  <c r="AZ739"/>
  <c r="AX739"/>
  <c r="AU1557"/>
  <c r="AY1557"/>
  <c r="AW1557"/>
  <c r="AV1557"/>
  <c r="AZ1557"/>
  <c r="AX1557"/>
  <c r="AW357"/>
  <c r="AY357"/>
  <c r="AU357"/>
  <c r="AV357"/>
  <c r="AZ357"/>
  <c r="AX357"/>
  <c r="AV761"/>
  <c r="AU761"/>
  <c r="AY761"/>
  <c r="AW761"/>
  <c r="AZ761"/>
  <c r="AX761"/>
  <c r="AW1337"/>
  <c r="AU1337"/>
  <c r="AY1337"/>
  <c r="AV1337"/>
  <c r="AZ1337"/>
  <c r="AX1337"/>
  <c r="AY987"/>
  <c r="AU987"/>
  <c r="AV987"/>
  <c r="AW987"/>
  <c r="AZ987"/>
  <c r="AX987"/>
  <c r="AU623"/>
  <c r="AY623"/>
  <c r="AW623"/>
  <c r="AV623"/>
  <c r="AZ623"/>
  <c r="AX623"/>
  <c r="AV2271"/>
  <c r="AW2271"/>
  <c r="AU2271"/>
  <c r="AY2271"/>
  <c r="AZ2271"/>
  <c r="AX2271"/>
  <c r="AU1222"/>
  <c r="AY1222"/>
  <c r="AW1222"/>
  <c r="AV1222"/>
  <c r="AZ1222"/>
  <c r="AX1222"/>
  <c r="AY2516"/>
  <c r="AW2516"/>
  <c r="AU2516"/>
  <c r="AV2516"/>
  <c r="AX2516"/>
  <c r="AY547"/>
  <c r="AU547"/>
  <c r="AV547"/>
  <c r="AW547"/>
  <c r="AZ547"/>
  <c r="AX547"/>
  <c r="AU2241"/>
  <c r="AW2241"/>
  <c r="AY2241"/>
  <c r="AV2241"/>
  <c r="AZ2241"/>
  <c r="AX2241"/>
  <c r="AY2343"/>
  <c r="AU2343"/>
  <c r="AW2343"/>
  <c r="AV2343"/>
  <c r="AX2343"/>
  <c r="AV11"/>
  <c r="AY11"/>
  <c r="AU11"/>
  <c r="AW11"/>
  <c r="AZ11"/>
  <c r="AX11"/>
  <c r="AU2717"/>
  <c r="AY2717"/>
  <c r="AV2717"/>
  <c r="AW2717"/>
  <c r="AZ2717"/>
  <c r="AX2717"/>
  <c r="AU1623"/>
  <c r="AY1623"/>
  <c r="AV1623"/>
  <c r="AW1623"/>
  <c r="AZ1623"/>
  <c r="AX1623"/>
  <c r="AV383"/>
  <c r="AY383"/>
  <c r="AU383"/>
  <c r="AW383"/>
  <c r="AZ383"/>
  <c r="AX383"/>
  <c r="AW1194"/>
  <c r="AY1194"/>
  <c r="AU1194"/>
  <c r="AV1194"/>
  <c r="AX1194"/>
  <c r="AY366"/>
  <c r="AU366"/>
  <c r="AW366"/>
  <c r="AV366"/>
  <c r="AZ366"/>
  <c r="AX366"/>
  <c r="AU2551"/>
  <c r="AY2551"/>
  <c r="AW2551"/>
  <c r="AV2551"/>
  <c r="AX2551"/>
  <c r="AV2696"/>
  <c r="AU2696"/>
  <c r="AY2696"/>
  <c r="AW2696"/>
  <c r="AZ2696"/>
  <c r="AX2696"/>
  <c r="AV1612"/>
  <c r="AW1612"/>
  <c r="AY1612"/>
  <c r="AU1612"/>
  <c r="AZ1612"/>
  <c r="AX1612"/>
  <c r="AV1109"/>
  <c r="AW1109"/>
  <c r="AU1109"/>
  <c r="AY1109"/>
  <c r="AX1109"/>
  <c r="AZ1109"/>
  <c r="AU1955"/>
  <c r="AW1955"/>
  <c r="AY1955"/>
  <c r="AV1955"/>
  <c r="AZ1955"/>
  <c r="AX1955"/>
  <c r="AU671"/>
  <c r="AY671"/>
  <c r="AW671"/>
  <c r="AV671"/>
  <c r="AZ671"/>
  <c r="AX671"/>
  <c r="AU117"/>
  <c r="AV117"/>
  <c r="AY117"/>
  <c r="AW117"/>
  <c r="AZ117"/>
  <c r="AY612"/>
  <c r="AW612"/>
  <c r="AU612"/>
  <c r="AV612"/>
  <c r="AX612"/>
  <c r="AZ612"/>
  <c r="AW1813"/>
  <c r="AY1813"/>
  <c r="AV1813"/>
  <c r="AU1813"/>
  <c r="AZ1813"/>
  <c r="AX1813"/>
  <c r="AW2943"/>
  <c r="AY2943"/>
  <c r="AU2943"/>
  <c r="AV2943"/>
  <c r="AX2943"/>
  <c r="AW1320"/>
  <c r="AY1320"/>
  <c r="AV1320"/>
  <c r="AU1320"/>
  <c r="AZ1320"/>
  <c r="AX1320"/>
  <c r="AU556"/>
  <c r="AY556"/>
  <c r="AW556"/>
  <c r="AV556"/>
  <c r="AZ556"/>
  <c r="AX556"/>
  <c r="AU494"/>
  <c r="AW494"/>
  <c r="AY494"/>
  <c r="AV494"/>
  <c r="AZ494"/>
  <c r="AX494"/>
  <c r="AU1234"/>
  <c r="AY1234"/>
  <c r="AV1234"/>
  <c r="AW1234"/>
  <c r="AX1234"/>
  <c r="AZ1234"/>
  <c r="AU257"/>
  <c r="AW257"/>
  <c r="AY257"/>
  <c r="AV257"/>
  <c r="AZ257"/>
  <c r="AX257"/>
  <c r="AW2879"/>
  <c r="AU2879"/>
  <c r="AV2879"/>
  <c r="AY2879"/>
  <c r="AZ2879"/>
  <c r="AX2879"/>
  <c r="AY785"/>
  <c r="AW785"/>
  <c r="AU785"/>
  <c r="AV785"/>
  <c r="AZ785"/>
  <c r="AX785"/>
  <c r="AY1273"/>
  <c r="AV1273"/>
  <c r="AU1273"/>
  <c r="AW1273"/>
  <c r="AX1273"/>
  <c r="AW975"/>
  <c r="AU975"/>
  <c r="AY975"/>
  <c r="AV975"/>
  <c r="AZ975"/>
  <c r="AX975"/>
  <c r="AY1714"/>
  <c r="AV1714"/>
  <c r="AW1714"/>
  <c r="AU1714"/>
  <c r="AZ1714"/>
  <c r="AX1714"/>
  <c r="AW2891"/>
  <c r="AU2891"/>
  <c r="AY2891"/>
  <c r="AV2891"/>
  <c r="AX2891"/>
  <c r="AY560"/>
  <c r="AW560"/>
  <c r="AU560"/>
  <c r="AV560"/>
  <c r="AX560"/>
  <c r="AZ560"/>
  <c r="AW1936"/>
  <c r="AV1936"/>
  <c r="AY1936"/>
  <c r="AU1936"/>
  <c r="AX1936"/>
  <c r="AZ1936"/>
  <c r="AW1163"/>
  <c r="AY1163"/>
  <c r="AU1163"/>
  <c r="AV1163"/>
  <c r="AZ1163"/>
  <c r="AX1163"/>
  <c r="AW2384"/>
  <c r="AU2384"/>
  <c r="AV2384"/>
  <c r="AY2384"/>
  <c r="AZ2384"/>
  <c r="AX2384"/>
  <c r="AU1950"/>
  <c r="AY1950"/>
  <c r="AW1950"/>
  <c r="AV1950"/>
  <c r="AZ1950"/>
  <c r="AX1950"/>
  <c r="AW1773"/>
  <c r="AU1773"/>
  <c r="AY1773"/>
  <c r="AV1773"/>
  <c r="AZ1773"/>
  <c r="AX1773"/>
  <c r="AU769"/>
  <c r="AV769"/>
  <c r="AW769"/>
  <c r="AY769"/>
  <c r="AZ769"/>
  <c r="AX769"/>
  <c r="AY2017"/>
  <c r="AV2017"/>
  <c r="AW2017"/>
  <c r="AU2017"/>
  <c r="AZ2017"/>
  <c r="AX2017"/>
  <c r="AW792"/>
  <c r="AU792"/>
  <c r="AY792"/>
  <c r="AV792"/>
  <c r="AX792"/>
  <c r="AZ792"/>
  <c r="AW1816"/>
  <c r="AU1816"/>
  <c r="AY1816"/>
  <c r="AV1816"/>
  <c r="AX1816"/>
  <c r="AY1545"/>
  <c r="AV1545"/>
  <c r="AW1545"/>
  <c r="AU1545"/>
  <c r="AZ1545"/>
  <c r="AX1545"/>
  <c r="AV284"/>
  <c r="AY284"/>
  <c r="AU284"/>
  <c r="AW284"/>
  <c r="AX284"/>
  <c r="AV2570"/>
  <c r="AW2570"/>
  <c r="AY2570"/>
  <c r="AU2570"/>
  <c r="AZ2570"/>
  <c r="AX2570"/>
  <c r="AV2351"/>
  <c r="AW2351"/>
  <c r="AU2351"/>
  <c r="AY2351"/>
  <c r="AX2351"/>
  <c r="AZ2351"/>
  <c r="AV557"/>
  <c r="AW557"/>
  <c r="AY557"/>
  <c r="AU557"/>
  <c r="AX557"/>
  <c r="AV1838"/>
  <c r="AY1838"/>
  <c r="AU1838"/>
  <c r="AW1838"/>
  <c r="AZ1838"/>
  <c r="AX1838"/>
  <c r="AY1868"/>
  <c r="AU1868"/>
  <c r="AV1868"/>
  <c r="AW1868"/>
  <c r="AZ1868"/>
  <c r="AX1868"/>
  <c r="AY1525"/>
  <c r="AU1525"/>
  <c r="AW1525"/>
  <c r="AV1525"/>
  <c r="AZ1525"/>
  <c r="AX1525"/>
  <c r="AU133"/>
  <c r="AW133"/>
  <c r="AV133"/>
  <c r="AY133"/>
  <c r="AZ133"/>
  <c r="AX133"/>
  <c r="AY437"/>
  <c r="AU437"/>
  <c r="AW437"/>
  <c r="AV437"/>
  <c r="AZ437"/>
  <c r="AX437"/>
  <c r="AY1924"/>
  <c r="AU1924"/>
  <c r="AV1924"/>
  <c r="AW1924"/>
  <c r="AZ1924"/>
  <c r="AX1924"/>
  <c r="AW1546"/>
  <c r="AU1546"/>
  <c r="AY1546"/>
  <c r="AV1546"/>
  <c r="AZ1546"/>
  <c r="AX1546"/>
  <c r="AY2302"/>
  <c r="AU2302"/>
  <c r="AW2302"/>
  <c r="AV2302"/>
  <c r="AZ2302"/>
  <c r="AX2302"/>
  <c r="AY828"/>
  <c r="AU828"/>
  <c r="AW828"/>
  <c r="AV828"/>
  <c r="AZ828"/>
  <c r="AX828"/>
  <c r="AU1154"/>
  <c r="AW1154"/>
  <c r="AV1154"/>
  <c r="AY1154"/>
  <c r="AZ1154"/>
  <c r="AX1154"/>
  <c r="AY2931"/>
  <c r="AV2931"/>
  <c r="AW2931"/>
  <c r="AU2931"/>
  <c r="AZ2931"/>
  <c r="AX2931"/>
  <c r="AV180"/>
  <c r="AY180"/>
  <c r="AW180"/>
  <c r="AU180"/>
  <c r="AZ180"/>
  <c r="AX180"/>
  <c r="AV1948"/>
  <c r="AY1948"/>
  <c r="AU1948"/>
  <c r="AW1948"/>
  <c r="AZ1948"/>
  <c r="AX1948"/>
  <c r="AY559"/>
  <c r="AV559"/>
  <c r="AW559"/>
  <c r="AU559"/>
  <c r="AZ559"/>
  <c r="AX559"/>
  <c r="AY2992"/>
  <c r="AV2992"/>
  <c r="AW2992"/>
  <c r="AU2992"/>
  <c r="AZ2992"/>
  <c r="AX2992"/>
  <c r="AU2173"/>
  <c r="AY2173"/>
  <c r="AV2173"/>
  <c r="AW2173"/>
  <c r="AZ2173"/>
  <c r="AX2173"/>
  <c r="AV650"/>
  <c r="AY650"/>
  <c r="AW650"/>
  <c r="AU650"/>
  <c r="AZ650"/>
  <c r="AX650"/>
  <c r="AU465"/>
  <c r="AV465"/>
  <c r="AY465"/>
  <c r="AW465"/>
  <c r="AZ465"/>
  <c r="AX465"/>
  <c r="AW613"/>
  <c r="AY613"/>
  <c r="AV613"/>
  <c r="AU613"/>
  <c r="AX613"/>
  <c r="AW1594"/>
  <c r="AU1594"/>
  <c r="AY1594"/>
  <c r="AV1594"/>
  <c r="AZ1594"/>
  <c r="AX1594"/>
  <c r="AY194"/>
  <c r="AU194"/>
  <c r="AW194"/>
  <c r="AV194"/>
  <c r="AX194"/>
  <c r="AZ194"/>
  <c r="AW697"/>
  <c r="AY697"/>
  <c r="AU697"/>
  <c r="AV697"/>
  <c r="AZ697"/>
  <c r="AX697"/>
  <c r="AW913"/>
  <c r="AU913"/>
  <c r="AV913"/>
  <c r="AY913"/>
  <c r="AX913"/>
  <c r="AZ913"/>
  <c r="AY1894"/>
  <c r="AU1894"/>
  <c r="AV1894"/>
  <c r="AW1894"/>
  <c r="AZ1894"/>
  <c r="AX1894"/>
  <c r="AU2011"/>
  <c r="AY2011"/>
  <c r="AW2011"/>
  <c r="AV2011"/>
  <c r="AX2011"/>
  <c r="AU2471"/>
  <c r="AY2471"/>
  <c r="AV2471"/>
  <c r="AW2471"/>
  <c r="AX2471"/>
  <c r="AZ2471"/>
  <c r="AU2102"/>
  <c r="AW2102"/>
  <c r="AV2102"/>
  <c r="AY2102"/>
  <c r="AZ2102"/>
  <c r="AX2102"/>
  <c r="AY2583"/>
  <c r="AV2583"/>
  <c r="AU2583"/>
  <c r="AW2583"/>
  <c r="AX2583"/>
  <c r="AZ2583"/>
  <c r="AW897"/>
  <c r="AU897"/>
  <c r="AY897"/>
  <c r="AV897"/>
  <c r="AZ897"/>
  <c r="AX897"/>
  <c r="AW1641"/>
  <c r="AU1641"/>
  <c r="AY1641"/>
  <c r="AV1641"/>
  <c r="AZ1641"/>
  <c r="AX1641"/>
  <c r="AU344"/>
  <c r="AV344"/>
  <c r="AY344"/>
  <c r="AW344"/>
  <c r="AX344"/>
  <c r="AU2364"/>
  <c r="AY2364"/>
  <c r="AW2364"/>
  <c r="AV2364"/>
  <c r="AX2364"/>
  <c r="AU2994"/>
  <c r="AY2994"/>
  <c r="AV2994"/>
  <c r="AW2994"/>
  <c r="AZ2994"/>
  <c r="AX2994"/>
  <c r="AW384"/>
  <c r="AY384"/>
  <c r="AU384"/>
  <c r="AV384"/>
  <c r="AZ384"/>
  <c r="AX384"/>
  <c r="AY2550"/>
  <c r="AU2550"/>
  <c r="AV2550"/>
  <c r="AW2550"/>
  <c r="AX2550"/>
  <c r="AZ2550"/>
  <c r="AY455"/>
  <c r="AU455"/>
  <c r="AV455"/>
  <c r="AW455"/>
  <c r="AZ455"/>
  <c r="AX455"/>
  <c r="AY223"/>
  <c r="AU223"/>
  <c r="AV223"/>
  <c r="AW223"/>
  <c r="AZ223"/>
  <c r="AX223"/>
  <c r="AW2634"/>
  <c r="AU2634"/>
  <c r="AV2634"/>
  <c r="AY2634"/>
  <c r="AZ2634"/>
  <c r="AX2634"/>
  <c r="AU1378"/>
  <c r="AY1378"/>
  <c r="AV1378"/>
  <c r="AW1378"/>
  <c r="AZ1378"/>
  <c r="AX1378"/>
  <c r="AW2842"/>
  <c r="AV2842"/>
  <c r="AY2842"/>
  <c r="AU2842"/>
  <c r="AZ2842"/>
  <c r="AX2842"/>
  <c r="AV1343"/>
  <c r="AY1343"/>
  <c r="AU1343"/>
  <c r="AW1343"/>
  <c r="AZ1343"/>
  <c r="AX1343"/>
  <c r="AV451"/>
  <c r="AY451"/>
  <c r="AU451"/>
  <c r="AW451"/>
  <c r="AX451"/>
  <c r="AV325"/>
  <c r="AY325"/>
  <c r="AU325"/>
  <c r="AW325"/>
  <c r="AZ325"/>
  <c r="AX325"/>
  <c r="AW85"/>
  <c r="AU85"/>
  <c r="AV85"/>
  <c r="AY85"/>
  <c r="AZ85"/>
  <c r="AX85"/>
  <c r="AW1466"/>
  <c r="AY1466"/>
  <c r="AV1466"/>
  <c r="AU1466"/>
  <c r="AZ1466"/>
  <c r="AX1466"/>
  <c r="AY1860"/>
  <c r="AU1860"/>
  <c r="AV1860"/>
  <c r="AW1860"/>
  <c r="AZ1860"/>
  <c r="AX1860"/>
  <c r="AV647"/>
  <c r="AY647"/>
  <c r="AU647"/>
  <c r="AW647"/>
  <c r="AZ647"/>
  <c r="AX647"/>
  <c r="AU871"/>
  <c r="AY871"/>
  <c r="AV871"/>
  <c r="AW871"/>
  <c r="AZ871"/>
  <c r="AX871"/>
  <c r="AU1317"/>
  <c r="AV1317"/>
  <c r="AY1317"/>
  <c r="AW1317"/>
  <c r="AZ1317"/>
  <c r="AX1317"/>
  <c r="AY538"/>
  <c r="AV538"/>
  <c r="AU538"/>
  <c r="AW538"/>
  <c r="AZ538"/>
  <c r="AX538"/>
  <c r="AY537"/>
  <c r="AV537"/>
  <c r="AW537"/>
  <c r="AU537"/>
  <c r="AZ537"/>
  <c r="AX537"/>
  <c r="AW1930"/>
  <c r="AV1930"/>
  <c r="AY1930"/>
  <c r="AU1930"/>
  <c r="AZ1930"/>
  <c r="AX1930"/>
  <c r="AY27"/>
  <c r="AV27"/>
  <c r="AU27"/>
  <c r="AW27"/>
  <c r="AZ27"/>
  <c r="AX27"/>
  <c r="AV2075"/>
  <c r="AY2075"/>
  <c r="AW2075"/>
  <c r="AU2075"/>
  <c r="AX2075"/>
  <c r="AZ2075"/>
  <c r="AU1618"/>
  <c r="AW1618"/>
  <c r="AV1618"/>
  <c r="AY1618"/>
  <c r="AX1618"/>
  <c r="AY1453"/>
  <c r="AU1453"/>
  <c r="AV1453"/>
  <c r="AW1453"/>
  <c r="AX1453"/>
  <c r="AW2545"/>
  <c r="AY2545"/>
  <c r="AU2545"/>
  <c r="AV2545"/>
  <c r="AX2545"/>
  <c r="AV2795"/>
  <c r="AY2795"/>
  <c r="AW2795"/>
  <c r="AU2795"/>
  <c r="AZ2795"/>
  <c r="AX2795"/>
  <c r="AV2399"/>
  <c r="AU2399"/>
  <c r="AW2399"/>
  <c r="AY2399"/>
  <c r="AZ2399"/>
  <c r="AX2399"/>
  <c r="AW874"/>
  <c r="AV874"/>
  <c r="AU874"/>
  <c r="AY874"/>
  <c r="AX874"/>
  <c r="AZ874"/>
  <c r="AU1288"/>
  <c r="AY1288"/>
  <c r="AW1288"/>
  <c r="AV1288"/>
  <c r="AZ1288"/>
  <c r="AX1288"/>
  <c r="AU2303"/>
  <c r="AY2303"/>
  <c r="AV2303"/>
  <c r="AW2303"/>
  <c r="AX2303"/>
  <c r="AV2446"/>
  <c r="AW2446"/>
  <c r="AU2446"/>
  <c r="AY2446"/>
  <c r="AX2446"/>
  <c r="AU1162"/>
  <c r="AY1162"/>
  <c r="AW1162"/>
  <c r="AV1162"/>
  <c r="AX1162"/>
  <c r="AU297"/>
  <c r="AY297"/>
  <c r="AW297"/>
  <c r="AV297"/>
  <c r="AZ297"/>
  <c r="AX297"/>
  <c r="AY1300"/>
  <c r="AU1300"/>
  <c r="AV1300"/>
  <c r="AW1300"/>
  <c r="AX1300"/>
  <c r="AZ1300"/>
  <c r="AY1084"/>
  <c r="AU1084"/>
  <c r="AV1084"/>
  <c r="AW1084"/>
  <c r="AZ1084"/>
  <c r="AX1084"/>
  <c r="AU2882"/>
  <c r="AV2882"/>
  <c r="AW2882"/>
  <c r="AY2882"/>
  <c r="AX2882"/>
  <c r="AZ2882"/>
  <c r="AU696"/>
  <c r="AY696"/>
  <c r="AV696"/>
  <c r="AW696"/>
  <c r="AZ696"/>
  <c r="AX696"/>
  <c r="AY187"/>
  <c r="AV187"/>
  <c r="AW187"/>
  <c r="AU187"/>
  <c r="AZ187"/>
  <c r="AX187"/>
  <c r="AY1707"/>
  <c r="AV1707"/>
  <c r="AU1707"/>
  <c r="AW1707"/>
  <c r="AZ1707"/>
  <c r="AX1707"/>
  <c r="AW1610"/>
  <c r="AV1610"/>
  <c r="AU1610"/>
  <c r="AY1610"/>
  <c r="AX1610"/>
  <c r="AZ1610"/>
  <c r="AV1351"/>
  <c r="AW1351"/>
  <c r="AY1351"/>
  <c r="AU1351"/>
  <c r="AX1351"/>
  <c r="AZ1351"/>
  <c r="AU1356"/>
  <c r="AY1356"/>
  <c r="AV1356"/>
  <c r="AW1356"/>
  <c r="AZ1356"/>
  <c r="AX1356"/>
  <c r="AU588"/>
  <c r="AY588"/>
  <c r="AW588"/>
  <c r="AV588"/>
  <c r="AZ588"/>
  <c r="AX588"/>
  <c r="AU1157"/>
  <c r="AW1157"/>
  <c r="AV1157"/>
  <c r="AY1157"/>
  <c r="AZ1157"/>
  <c r="AX1157"/>
  <c r="AY2659"/>
  <c r="AU2659"/>
  <c r="AW2659"/>
  <c r="AV2659"/>
  <c r="AZ2659"/>
  <c r="AX2659"/>
  <c r="AY705"/>
  <c r="AU705"/>
  <c r="AW705"/>
  <c r="AV705"/>
  <c r="AZ705"/>
  <c r="AX705"/>
  <c r="AY335"/>
  <c r="AU335"/>
  <c r="AW335"/>
  <c r="AV335"/>
  <c r="AZ335"/>
  <c r="AX335"/>
  <c r="AW2497"/>
  <c r="AU2497"/>
  <c r="AY2497"/>
  <c r="AV2497"/>
  <c r="AZ2497"/>
  <c r="AX2497"/>
  <c r="AU432"/>
  <c r="AW432"/>
  <c r="AV432"/>
  <c r="AY432"/>
  <c r="AZ432"/>
  <c r="AX432"/>
  <c r="AU619"/>
  <c r="AY619"/>
  <c r="AW619"/>
  <c r="AV619"/>
  <c r="AX619"/>
  <c r="AZ619"/>
  <c r="AW54"/>
  <c r="AU54"/>
  <c r="AY54"/>
  <c r="AV54"/>
  <c r="AX54"/>
  <c r="AU1942"/>
  <c r="AV1942"/>
  <c r="AY1942"/>
  <c r="AW1942"/>
  <c r="AZ1942"/>
  <c r="AX1942"/>
  <c r="AU920"/>
  <c r="AY920"/>
  <c r="AV920"/>
  <c r="AW920"/>
  <c r="AX920"/>
  <c r="AZ920"/>
  <c r="AY2200"/>
  <c r="AU2200"/>
  <c r="AV2200"/>
  <c r="AW2200"/>
  <c r="AZ2200"/>
  <c r="AX2200"/>
  <c r="AY1340"/>
  <c r="AU1340"/>
  <c r="AW1340"/>
  <c r="AV1340"/>
  <c r="AX1340"/>
  <c r="AY763"/>
  <c r="AU763"/>
  <c r="AW763"/>
  <c r="AV763"/>
  <c r="AZ763"/>
  <c r="AX763"/>
  <c r="AU1927"/>
  <c r="AY1927"/>
  <c r="AV1927"/>
  <c r="AW1927"/>
  <c r="AZ1927"/>
  <c r="AX1927"/>
  <c r="AU784"/>
  <c r="AV784"/>
  <c r="AY784"/>
  <c r="AW784"/>
  <c r="AX784"/>
  <c r="AU2416"/>
  <c r="AV2416"/>
  <c r="AY2416"/>
  <c r="AW2416"/>
  <c r="AZ2416"/>
  <c r="AX2416"/>
  <c r="AU525"/>
  <c r="AY525"/>
  <c r="AV525"/>
  <c r="AW525"/>
  <c r="AX525"/>
  <c r="AZ525"/>
  <c r="AU1407"/>
  <c r="AY1407"/>
  <c r="AW1407"/>
  <c r="AV1407"/>
  <c r="AX1407"/>
  <c r="AU526"/>
  <c r="AY526"/>
  <c r="AV526"/>
  <c r="AW526"/>
  <c r="AZ526"/>
  <c r="AX526"/>
  <c r="AU2594"/>
  <c r="AW2594"/>
  <c r="AV2594"/>
  <c r="AY2594"/>
  <c r="AX2594"/>
  <c r="AY273"/>
  <c r="AV273"/>
  <c r="AW273"/>
  <c r="AU273"/>
  <c r="AX273"/>
  <c r="AZ273"/>
  <c r="AU2280"/>
  <c r="AY2280"/>
  <c r="AW2280"/>
  <c r="AV2280"/>
  <c r="AX2280"/>
  <c r="AV2979"/>
  <c r="AY2979"/>
  <c r="AW2979"/>
  <c r="AU2979"/>
  <c r="AZ2979"/>
  <c r="AX2979"/>
  <c r="AU1221"/>
  <c r="AY1221"/>
  <c r="AW1221"/>
  <c r="AV1221"/>
  <c r="AZ1221"/>
  <c r="AX1221"/>
  <c r="AY474"/>
  <c r="AV474"/>
  <c r="AU474"/>
  <c r="AW474"/>
  <c r="AZ474"/>
  <c r="AX474"/>
  <c r="AY2005"/>
  <c r="AU2005"/>
  <c r="AV2005"/>
  <c r="AW2005"/>
  <c r="AZ2005"/>
  <c r="AX2005"/>
  <c r="AV1032"/>
  <c r="AY1032"/>
  <c r="AU1032"/>
  <c r="AW1032"/>
  <c r="AZ1032"/>
  <c r="AX1032"/>
  <c r="AU12"/>
  <c r="AY12"/>
  <c r="AV12"/>
  <c r="AW12"/>
  <c r="AZ12"/>
  <c r="AX12"/>
  <c r="AY1742"/>
  <c r="AV1742"/>
  <c r="AW1742"/>
  <c r="AU1742"/>
  <c r="AZ1742"/>
  <c r="AX1742"/>
  <c r="AW334"/>
  <c r="AU334"/>
  <c r="AY334"/>
  <c r="AV334"/>
  <c r="AX334"/>
  <c r="AY709"/>
  <c r="AV709"/>
  <c r="AW709"/>
  <c r="AU709"/>
  <c r="AZ709"/>
  <c r="AX709"/>
  <c r="AU217"/>
  <c r="AV217"/>
  <c r="AY217"/>
  <c r="AW217"/>
  <c r="AX217"/>
  <c r="AZ217"/>
  <c r="AV2387"/>
  <c r="AY2387"/>
  <c r="AU2387"/>
  <c r="AW2387"/>
  <c r="AZ2387"/>
  <c r="AX2387"/>
  <c r="AV1414"/>
  <c r="AY1414"/>
  <c r="AU1414"/>
  <c r="AW1414"/>
  <c r="AZ1414"/>
  <c r="AX1414"/>
  <c r="AW1457"/>
  <c r="AU1457"/>
  <c r="AY1457"/>
  <c r="AV1457"/>
  <c r="AX1457"/>
  <c r="AW1945"/>
  <c r="AU1945"/>
  <c r="AY1945"/>
  <c r="AV1945"/>
  <c r="AZ1945"/>
  <c r="AX1945"/>
  <c r="AW2969"/>
  <c r="AY2969"/>
  <c r="AV2969"/>
  <c r="AU2969"/>
  <c r="AZ2969"/>
  <c r="AX2969"/>
  <c r="AY262"/>
  <c r="AV262"/>
  <c r="AU262"/>
  <c r="AW262"/>
  <c r="AZ262"/>
  <c r="AX262"/>
  <c r="AY1515"/>
  <c r="AV1515"/>
  <c r="AU1515"/>
  <c r="AW1515"/>
  <c r="AZ1515"/>
  <c r="AX1515"/>
  <c r="AU592"/>
  <c r="AW592"/>
  <c r="AY592"/>
  <c r="AV592"/>
  <c r="AX592"/>
  <c r="AZ592"/>
  <c r="AU2752"/>
  <c r="AV2752"/>
  <c r="AY2752"/>
  <c r="AW2752"/>
  <c r="AZ2752"/>
  <c r="AX2752"/>
  <c r="AV1547"/>
  <c r="AY1547"/>
  <c r="AU1547"/>
  <c r="AW1547"/>
  <c r="AZ1547"/>
  <c r="AX1547"/>
  <c r="AY1632"/>
  <c r="AU1632"/>
  <c r="AW1632"/>
  <c r="AV1632"/>
  <c r="AZ1632"/>
  <c r="AX1632"/>
  <c r="AU2509"/>
  <c r="AV2509"/>
  <c r="AY2509"/>
  <c r="AW2509"/>
  <c r="AX2509"/>
  <c r="AZ2509"/>
  <c r="AV1709"/>
  <c r="AY1709"/>
  <c r="AU1709"/>
  <c r="AW1709"/>
  <c r="AZ1709"/>
  <c r="AX1709"/>
  <c r="AY2718"/>
  <c r="AV2718"/>
  <c r="AW2718"/>
  <c r="AU2718"/>
  <c r="AX2718"/>
  <c r="AW1953"/>
  <c r="AV1953"/>
  <c r="AU1953"/>
  <c r="AY1953"/>
  <c r="AZ1953"/>
  <c r="AX1953"/>
  <c r="AW1993"/>
  <c r="AU1993"/>
  <c r="AV1993"/>
  <c r="AY1993"/>
  <c r="AZ1993"/>
  <c r="AX1993"/>
  <c r="AU1986"/>
  <c r="AV1986"/>
  <c r="AY1986"/>
  <c r="AW1986"/>
  <c r="AZ1986"/>
  <c r="AX1986"/>
  <c r="AU760"/>
  <c r="AV760"/>
  <c r="AY760"/>
  <c r="AW760"/>
  <c r="AZ760"/>
  <c r="AX760"/>
  <c r="AY659"/>
  <c r="AW659"/>
  <c r="AV659"/>
  <c r="AU659"/>
  <c r="AZ659"/>
  <c r="AX659"/>
  <c r="AV337"/>
  <c r="AW337"/>
  <c r="AU337"/>
  <c r="AY337"/>
  <c r="AX337"/>
  <c r="AW2805"/>
  <c r="AY2805"/>
  <c r="AV2805"/>
  <c r="AU2805"/>
  <c r="AZ2805"/>
  <c r="AX2805"/>
  <c r="AY296"/>
  <c r="AW296"/>
  <c r="AU296"/>
  <c r="AV296"/>
  <c r="AZ296"/>
  <c r="AX296"/>
  <c r="AY1826"/>
  <c r="AW1826"/>
  <c r="AU1826"/>
  <c r="AV1826"/>
  <c r="AX1826"/>
  <c r="AZ1826"/>
  <c r="AW2043"/>
  <c r="AU2043"/>
  <c r="AY2043"/>
  <c r="AV2043"/>
  <c r="AX2043"/>
  <c r="AZ2043"/>
  <c r="AW1238"/>
  <c r="AU1238"/>
  <c r="AV1238"/>
  <c r="AY1238"/>
  <c r="AX1238"/>
  <c r="AW1456"/>
  <c r="AY1456"/>
  <c r="AV1456"/>
  <c r="AU1456"/>
  <c r="AZ1456"/>
  <c r="AX1456"/>
  <c r="AW301"/>
  <c r="AU301"/>
  <c r="AY301"/>
  <c r="AV301"/>
  <c r="AX301"/>
  <c r="AW1611"/>
  <c r="AU1611"/>
  <c r="AV1611"/>
  <c r="AY1611"/>
  <c r="AX1611"/>
  <c r="AY1874"/>
  <c r="AU1874"/>
  <c r="AW1874"/>
  <c r="AV1874"/>
  <c r="AZ1874"/>
  <c r="AX1874"/>
  <c r="AW1613"/>
  <c r="AU1613"/>
  <c r="AY1613"/>
  <c r="AV1613"/>
  <c r="AX1613"/>
  <c r="AZ1613"/>
  <c r="AW895"/>
  <c r="AV895"/>
  <c r="AU895"/>
  <c r="AY895"/>
  <c r="AX895"/>
  <c r="AW2639"/>
  <c r="AU2639"/>
  <c r="AY2639"/>
  <c r="AV2639"/>
  <c r="AX2639"/>
  <c r="AZ2639"/>
  <c r="AU1834"/>
  <c r="AY1834"/>
  <c r="AV1834"/>
  <c r="AW1834"/>
  <c r="AX1834"/>
  <c r="AZ1834"/>
  <c r="AW531"/>
  <c r="AU531"/>
  <c r="AV531"/>
  <c r="AY531"/>
  <c r="AX531"/>
  <c r="AZ531"/>
  <c r="AW2508"/>
  <c r="AV2508"/>
  <c r="AU2508"/>
  <c r="AY2508"/>
  <c r="AX2508"/>
  <c r="AZ2508"/>
  <c r="AY2114"/>
  <c r="AU2114"/>
  <c r="AV2114"/>
  <c r="AW2114"/>
  <c r="AZ2114"/>
  <c r="AX2114"/>
  <c r="AY1122"/>
  <c r="AU1122"/>
  <c r="AW1122"/>
  <c r="AV1122"/>
  <c r="AX1122"/>
  <c r="AZ1122"/>
  <c r="AW1919"/>
  <c r="AU1919"/>
  <c r="AY1919"/>
  <c r="AV1919"/>
  <c r="AX1919"/>
  <c r="AZ1919"/>
  <c r="AZ2437"/>
  <c r="AZ2476"/>
  <c r="AZ2777"/>
  <c r="AZ2343"/>
  <c r="AZ314"/>
  <c r="AZ1194"/>
  <c r="AU1808"/>
  <c r="AV1808"/>
  <c r="AW1808"/>
  <c r="AY1808"/>
  <c r="AX1808"/>
  <c r="AZ1808"/>
  <c r="AY1663"/>
  <c r="AU1663"/>
  <c r="AW1663"/>
  <c r="AV1663"/>
  <c r="AZ1663"/>
  <c r="AX1663"/>
  <c r="AY233"/>
  <c r="AW233"/>
  <c r="AU233"/>
  <c r="AV233"/>
  <c r="AZ233"/>
  <c r="AX233"/>
  <c r="AW413"/>
  <c r="AU413"/>
  <c r="AY413"/>
  <c r="AV413"/>
  <c r="AZ413"/>
  <c r="AX413"/>
  <c r="AY2679"/>
  <c r="AV2679"/>
  <c r="AW2679"/>
  <c r="AU2679"/>
  <c r="AZ2679"/>
  <c r="AX2679"/>
  <c r="AU151"/>
  <c r="AW151"/>
  <c r="AV151"/>
  <c r="AY151"/>
  <c r="AZ151"/>
  <c r="AX151"/>
  <c r="AW2371"/>
  <c r="AV2371"/>
  <c r="AU2371"/>
  <c r="AY2371"/>
  <c r="AZ2371"/>
  <c r="AX2371"/>
  <c r="AV2848"/>
  <c r="AY2848"/>
  <c r="AW2848"/>
  <c r="AU2848"/>
  <c r="AX2848"/>
  <c r="AY1156"/>
  <c r="AU1156"/>
  <c r="AV1156"/>
  <c r="AW1156"/>
  <c r="AX1156"/>
  <c r="AU1542"/>
  <c r="AY1542"/>
  <c r="AW1542"/>
  <c r="AV1542"/>
  <c r="AZ1542"/>
  <c r="AX1542"/>
  <c r="AU1715"/>
  <c r="AY1715"/>
  <c r="AW1715"/>
  <c r="AV1715"/>
  <c r="AX1715"/>
  <c r="AY1876"/>
  <c r="AW1876"/>
  <c r="AU1876"/>
  <c r="AV1876"/>
  <c r="AZ1876"/>
  <c r="AX1876"/>
  <c r="AU1074"/>
  <c r="AY1074"/>
  <c r="AW1074"/>
  <c r="AV1074"/>
  <c r="AX1074"/>
  <c r="AV1315"/>
  <c r="AY1315"/>
  <c r="AW1315"/>
  <c r="AU1315"/>
  <c r="AZ1315"/>
  <c r="AX1315"/>
  <c r="AY345"/>
  <c r="AV345"/>
  <c r="AU345"/>
  <c r="AW345"/>
  <c r="AX345"/>
  <c r="AU2621"/>
  <c r="AV2621"/>
  <c r="AW2621"/>
  <c r="AY2621"/>
  <c r="AZ2621"/>
  <c r="AX2621"/>
  <c r="AU2111"/>
  <c r="AW2111"/>
  <c r="AV2111"/>
  <c r="AY2111"/>
  <c r="AZ2111"/>
  <c r="AX2111"/>
  <c r="AY2150"/>
  <c r="AW2150"/>
  <c r="AU2150"/>
  <c r="AV2150"/>
  <c r="AZ2150"/>
  <c r="AX2150"/>
  <c r="AV2836"/>
  <c r="AY2836"/>
  <c r="AU2836"/>
  <c r="AW2836"/>
  <c r="AZ2836"/>
  <c r="AX2836"/>
  <c r="AU1693"/>
  <c r="AV1693"/>
  <c r="AY1693"/>
  <c r="AW1693"/>
  <c r="AZ1693"/>
  <c r="AX1693"/>
  <c r="AU744"/>
  <c r="AY744"/>
  <c r="AV744"/>
  <c r="AW744"/>
  <c r="AZ744"/>
  <c r="AX744"/>
  <c r="AJ1580"/>
  <c r="AL1580"/>
  <c r="AJ1297"/>
  <c r="AL1297"/>
  <c r="AJ1556"/>
  <c r="AL1556"/>
  <c r="AJ2918"/>
  <c r="AL2918"/>
  <c r="AJ1044"/>
  <c r="AL1044"/>
  <c r="AJ107"/>
  <c r="AL107"/>
  <c r="AJ2161"/>
  <c r="AL2161"/>
  <c r="AJ1987"/>
  <c r="AL1987"/>
  <c r="AJ707"/>
  <c r="AL707"/>
  <c r="AJ506"/>
  <c r="AL506"/>
  <c r="AJ1491"/>
  <c r="AL1491"/>
  <c r="AJ1938"/>
  <c r="AL1938"/>
  <c r="AJ2124"/>
  <c r="AL2124"/>
  <c r="AJ2933"/>
  <c r="AL2933"/>
  <c r="AJ956"/>
  <c r="AL956"/>
  <c r="AJ1911"/>
  <c r="AL1911"/>
  <c r="AJ1579"/>
  <c r="AL1579"/>
  <c r="AJ1292"/>
  <c r="AL1292"/>
  <c r="AJ2468"/>
  <c r="AL2468"/>
  <c r="AJ807"/>
  <c r="AL807"/>
  <c r="AL1027"/>
  <c r="AJ1027"/>
  <c r="AL1183"/>
  <c r="AJ1183"/>
  <c r="AG1022"/>
  <c r="AH1022"/>
  <c r="AU2398"/>
  <c r="AY2398"/>
  <c r="AW2398"/>
  <c r="AV2398"/>
  <c r="AZ2398"/>
  <c r="AU986"/>
  <c r="AW986"/>
  <c r="AV986"/>
  <c r="AY986"/>
  <c r="AX986"/>
  <c r="AZ986"/>
  <c r="AU2792"/>
  <c r="AY2792"/>
  <c r="AW2792"/>
  <c r="AV2792"/>
  <c r="AZ2792"/>
  <c r="AV1404"/>
  <c r="AY1404"/>
  <c r="AU1404"/>
  <c r="AW1404"/>
  <c r="AZ1404"/>
  <c r="AX1404"/>
  <c r="AY1497"/>
  <c r="AV1497"/>
  <c r="AW1497"/>
  <c r="AU1497"/>
  <c r="AX1497"/>
  <c r="AZ1497"/>
  <c r="AV2715"/>
  <c r="AY2715"/>
  <c r="AW2715"/>
  <c r="AU2715"/>
  <c r="AZ2715"/>
  <c r="AY431"/>
  <c r="AV431"/>
  <c r="AU431"/>
  <c r="AW431"/>
  <c r="AZ431"/>
  <c r="AX431"/>
  <c r="AV1907"/>
  <c r="AY1907"/>
  <c r="AW1907"/>
  <c r="AU1907"/>
  <c r="AX1907"/>
  <c r="AZ1907"/>
  <c r="AV2864"/>
  <c r="AU2864"/>
  <c r="AY2864"/>
  <c r="AW2864"/>
  <c r="AX2864"/>
  <c r="AU1342"/>
  <c r="AY1342"/>
  <c r="AV1342"/>
  <c r="AW1342"/>
  <c r="AX1342"/>
  <c r="AZ1342"/>
  <c r="AU2139"/>
  <c r="AY2139"/>
  <c r="AW2139"/>
  <c r="AV2139"/>
  <c r="AZ2139"/>
  <c r="AX2139"/>
  <c r="AY2977"/>
  <c r="AW2977"/>
  <c r="AV2977"/>
  <c r="AU2977"/>
  <c r="AZ2977"/>
  <c r="AX2977"/>
  <c r="AY1670"/>
  <c r="AU1670"/>
  <c r="AV1670"/>
  <c r="AW1670"/>
  <c r="AZ1670"/>
  <c r="AV1760"/>
  <c r="AU1760"/>
  <c r="AW1760"/>
  <c r="AY1760"/>
  <c r="AZ1760"/>
  <c r="AU2406"/>
  <c r="AW2406"/>
  <c r="AY2406"/>
  <c r="AV2406"/>
  <c r="AZ2406"/>
  <c r="AX2406"/>
  <c r="AU1411"/>
  <c r="AW1411"/>
  <c r="AV1411"/>
  <c r="AY1411"/>
  <c r="AZ1411"/>
  <c r="AV2336"/>
  <c r="AY2336"/>
  <c r="AW2336"/>
  <c r="AU2336"/>
  <c r="AZ2336"/>
  <c r="AX2336"/>
  <c r="AV1771"/>
  <c r="AY1771"/>
  <c r="AW1771"/>
  <c r="AU1771"/>
  <c r="AZ1771"/>
  <c r="AY1318"/>
  <c r="AU1318"/>
  <c r="AW1318"/>
  <c r="AV1318"/>
  <c r="AZ1318"/>
  <c r="AX1318"/>
  <c r="AW2104"/>
  <c r="AV2104"/>
  <c r="AY2104"/>
  <c r="AU2104"/>
  <c r="AX2104"/>
  <c r="AZ2104"/>
  <c r="AY203"/>
  <c r="AV203"/>
  <c r="AW203"/>
  <c r="AU203"/>
  <c r="AZ203"/>
  <c r="AV295"/>
  <c r="AY295"/>
  <c r="AW295"/>
  <c r="AU295"/>
  <c r="AZ295"/>
  <c r="AU2525"/>
  <c r="AW2525"/>
  <c r="AY2525"/>
  <c r="AV2525"/>
  <c r="AZ2525"/>
  <c r="AX2525"/>
  <c r="AU1653"/>
  <c r="AY1653"/>
  <c r="AW1653"/>
  <c r="AV1653"/>
  <c r="AX1653"/>
  <c r="AU2412"/>
  <c r="AV2412"/>
  <c r="AW2412"/>
  <c r="AY2412"/>
  <c r="AX2412"/>
  <c r="AW602"/>
  <c r="AY602"/>
  <c r="AU602"/>
  <c r="AV602"/>
  <c r="AZ602"/>
  <c r="AX602"/>
  <c r="AW359"/>
  <c r="AY359"/>
  <c r="AU359"/>
  <c r="AV359"/>
  <c r="AZ359"/>
  <c r="AX359"/>
  <c r="AY1977"/>
  <c r="AU1977"/>
  <c r="AV1977"/>
  <c r="AW1977"/>
  <c r="AX1977"/>
  <c r="AY2849"/>
  <c r="AW2849"/>
  <c r="AU2849"/>
  <c r="AV2849"/>
  <c r="AZ2849"/>
  <c r="AX2849"/>
  <c r="AU2045"/>
  <c r="AY2045"/>
  <c r="AW2045"/>
  <c r="AV2045"/>
  <c r="AX2045"/>
  <c r="AW390"/>
  <c r="AY390"/>
  <c r="AV390"/>
  <c r="AU390"/>
  <c r="AZ390"/>
  <c r="AX390"/>
  <c r="AY961"/>
  <c r="AW961"/>
  <c r="AV961"/>
  <c r="AU961"/>
  <c r="AZ961"/>
  <c r="AX961"/>
  <c r="AY212"/>
  <c r="AU212"/>
  <c r="AV212"/>
  <c r="AW212"/>
  <c r="AZ212"/>
  <c r="AX212"/>
  <c r="AY2428"/>
  <c r="AW2428"/>
  <c r="AU2428"/>
  <c r="AV2428"/>
  <c r="AZ2428"/>
  <c r="AX2428"/>
  <c r="AW2427"/>
  <c r="AU2427"/>
  <c r="AY2427"/>
  <c r="AV2427"/>
  <c r="AZ2427"/>
  <c r="AX2427"/>
  <c r="AU2493"/>
  <c r="AW2493"/>
  <c r="AY2493"/>
  <c r="AV2493"/>
  <c r="AZ2493"/>
  <c r="AX2493"/>
  <c r="AV274"/>
  <c r="AU274"/>
  <c r="AW274"/>
  <c r="AY274"/>
  <c r="AZ274"/>
  <c r="AX274"/>
  <c r="AU2380"/>
  <c r="AW2380"/>
  <c r="AV2380"/>
  <c r="AY2380"/>
  <c r="AZ2380"/>
  <c r="AX2380"/>
  <c r="AW360"/>
  <c r="AU360"/>
  <c r="AV360"/>
  <c r="AY360"/>
  <c r="AZ360"/>
  <c r="AX360"/>
  <c r="AU1621"/>
  <c r="AY1621"/>
  <c r="AW1621"/>
  <c r="AV1621"/>
  <c r="AZ1621"/>
  <c r="AX1621"/>
  <c r="AW1159"/>
  <c r="AV1159"/>
  <c r="AU1159"/>
  <c r="AY1159"/>
  <c r="AZ1159"/>
  <c r="AX1159"/>
  <c r="AW37"/>
  <c r="AV37"/>
  <c r="AY37"/>
  <c r="AU37"/>
  <c r="AZ37"/>
  <c r="AX37"/>
  <c r="AY2009"/>
  <c r="AV2009"/>
  <c r="AW2009"/>
  <c r="AU2009"/>
  <c r="AZ2009"/>
  <c r="AX2009"/>
  <c r="AV1803"/>
  <c r="AY1803"/>
  <c r="AW1803"/>
  <c r="AU1803"/>
  <c r="AZ1803"/>
  <c r="AX1803"/>
  <c r="AU2320"/>
  <c r="AW2320"/>
  <c r="AV2320"/>
  <c r="AY2320"/>
  <c r="AZ2320"/>
  <c r="AX2320"/>
  <c r="AY593"/>
  <c r="AU593"/>
  <c r="AV593"/>
  <c r="AW593"/>
  <c r="AZ593"/>
  <c r="AX593"/>
  <c r="AY55"/>
  <c r="AU55"/>
  <c r="AW55"/>
  <c r="AV55"/>
  <c r="AZ55"/>
  <c r="AX55"/>
  <c r="AU2789"/>
  <c r="AW2789"/>
  <c r="AY2789"/>
  <c r="AV2789"/>
  <c r="AZ2789"/>
  <c r="AX2789"/>
  <c r="AU1274"/>
  <c r="AY1274"/>
  <c r="AW1274"/>
  <c r="AV1274"/>
  <c r="AZ1274"/>
  <c r="AX1274"/>
  <c r="AY1017"/>
  <c r="AW1017"/>
  <c r="AU1017"/>
  <c r="AV1017"/>
  <c r="AZ1017"/>
  <c r="AX1017"/>
  <c r="AY1209"/>
  <c r="AU1209"/>
  <c r="AV1209"/>
  <c r="AW1209"/>
  <c r="AX1209"/>
  <c r="AZ1209"/>
  <c r="AY2651"/>
  <c r="AW2651"/>
  <c r="AU2651"/>
  <c r="AV2651"/>
  <c r="AZ2651"/>
  <c r="AX2651"/>
  <c r="AU2736"/>
  <c r="AY2736"/>
  <c r="AW2736"/>
  <c r="AV2736"/>
  <c r="AZ2736"/>
  <c r="AX2736"/>
  <c r="AU2157"/>
  <c r="AW2157"/>
  <c r="AV2157"/>
  <c r="AY2157"/>
  <c r="AX2157"/>
  <c r="AZ2157"/>
  <c r="AY1473"/>
  <c r="AV1473"/>
  <c r="AW1473"/>
  <c r="AU1473"/>
  <c r="AZ1473"/>
  <c r="AX1473"/>
  <c r="AY852"/>
  <c r="AV852"/>
  <c r="AU852"/>
  <c r="AW852"/>
  <c r="AZ852"/>
  <c r="AX852"/>
  <c r="AW851"/>
  <c r="AV851"/>
  <c r="AY851"/>
  <c r="AU851"/>
  <c r="AZ851"/>
  <c r="AX851"/>
  <c r="AY47"/>
  <c r="AV47"/>
  <c r="AW47"/>
  <c r="AU47"/>
  <c r="AZ47"/>
  <c r="AX47"/>
  <c r="AY1165"/>
  <c r="AU1165"/>
  <c r="AW1165"/>
  <c r="AV1165"/>
  <c r="AX1165"/>
  <c r="AZ1165"/>
  <c r="AY430"/>
  <c r="AU430"/>
  <c r="AW430"/>
  <c r="AV430"/>
  <c r="AZ430"/>
  <c r="AX430"/>
  <c r="AW2243"/>
  <c r="AY2243"/>
  <c r="AU2243"/>
  <c r="AV2243"/>
  <c r="AZ2243"/>
  <c r="AX2243"/>
  <c r="AV1380"/>
  <c r="AW1380"/>
  <c r="AY1380"/>
  <c r="AU1380"/>
  <c r="AZ1380"/>
  <c r="AX1380"/>
  <c r="AW386"/>
  <c r="AU386"/>
  <c r="AY386"/>
  <c r="AV386"/>
  <c r="AX386"/>
  <c r="AU2341"/>
  <c r="AY2341"/>
  <c r="AV2341"/>
  <c r="AW2341"/>
  <c r="AZ2341"/>
  <c r="AX2341"/>
  <c r="AU1722"/>
  <c r="AV1722"/>
  <c r="AW1722"/>
  <c r="AY1722"/>
  <c r="AZ1722"/>
  <c r="AX1722"/>
  <c r="AW2501"/>
  <c r="AU2501"/>
  <c r="AV2501"/>
  <c r="AY2501"/>
  <c r="AZ2501"/>
  <c r="AX2501"/>
  <c r="AV2515"/>
  <c r="AY2515"/>
  <c r="AW2515"/>
  <c r="AU2515"/>
  <c r="AZ2515"/>
  <c r="AX2515"/>
  <c r="AY630"/>
  <c r="AV630"/>
  <c r="AU630"/>
  <c r="AW630"/>
  <c r="AZ630"/>
  <c r="AX630"/>
  <c r="AY2859"/>
  <c r="AV2859"/>
  <c r="AU2859"/>
  <c r="AW2859"/>
  <c r="AZ2859"/>
  <c r="AX2859"/>
  <c r="AU1045"/>
  <c r="AW1045"/>
  <c r="AY1045"/>
  <c r="AV1045"/>
  <c r="AZ1045"/>
  <c r="AX1045"/>
  <c r="AU882"/>
  <c r="AY882"/>
  <c r="AW882"/>
  <c r="AV882"/>
  <c r="AX882"/>
  <c r="AZ882"/>
  <c r="AU1285"/>
  <c r="AW1285"/>
  <c r="AV1285"/>
  <c r="AY1285"/>
  <c r="AZ1285"/>
  <c r="AX1285"/>
  <c r="AU821"/>
  <c r="AY821"/>
  <c r="AW821"/>
  <c r="AV821"/>
  <c r="AZ821"/>
  <c r="AX821"/>
  <c r="AY759"/>
  <c r="AU759"/>
  <c r="AW759"/>
  <c r="AV759"/>
  <c r="AZ759"/>
  <c r="AX759"/>
  <c r="AU1406"/>
  <c r="AW1406"/>
  <c r="AY1406"/>
  <c r="AV1406"/>
  <c r="AZ1406"/>
  <c r="AX1406"/>
  <c r="AU521"/>
  <c r="AY521"/>
  <c r="AW521"/>
  <c r="AV521"/>
  <c r="AX521"/>
  <c r="AU689"/>
  <c r="AW689"/>
  <c r="AY689"/>
  <c r="AV689"/>
  <c r="AZ689"/>
  <c r="AX689"/>
  <c r="AY2635"/>
  <c r="AW2635"/>
  <c r="AU2635"/>
  <c r="AV2635"/>
  <c r="AZ2635"/>
  <c r="AX2635"/>
  <c r="AY1517"/>
  <c r="AW1517"/>
  <c r="AU1517"/>
  <c r="AV1517"/>
  <c r="AZ1517"/>
  <c r="AX1517"/>
  <c r="AW2840"/>
  <c r="AV2840"/>
  <c r="AY2840"/>
  <c r="AU2840"/>
  <c r="AX2840"/>
  <c r="AY380"/>
  <c r="AV380"/>
  <c r="AW380"/>
  <c r="AU380"/>
  <c r="AZ380"/>
  <c r="AX380"/>
  <c r="AV1698"/>
  <c r="AU1698"/>
  <c r="AY1698"/>
  <c r="AW1698"/>
  <c r="AX1698"/>
  <c r="AZ1698"/>
  <c r="AU2347"/>
  <c r="AW2347"/>
  <c r="AV2347"/>
  <c r="AY2347"/>
  <c r="AZ2347"/>
  <c r="AX2347"/>
  <c r="AY1997"/>
  <c r="AV1997"/>
  <c r="AU1997"/>
  <c r="AW1997"/>
  <c r="AX1997"/>
  <c r="AW2127"/>
  <c r="AU2127"/>
  <c r="AV2127"/>
  <c r="AY2127"/>
  <c r="AZ2127"/>
  <c r="AX2127"/>
  <c r="AV835"/>
  <c r="AU835"/>
  <c r="AW835"/>
  <c r="AY835"/>
  <c r="AZ835"/>
  <c r="AX835"/>
  <c r="AU2824"/>
  <c r="AW2824"/>
  <c r="AY2824"/>
  <c r="AV2824"/>
  <c r="AZ2824"/>
  <c r="AX2824"/>
  <c r="AV32"/>
  <c r="AY32"/>
  <c r="AW32"/>
  <c r="AU32"/>
  <c r="AZ32"/>
  <c r="AX1760"/>
  <c r="AX2792"/>
  <c r="AX2398"/>
  <c r="AX1670"/>
  <c r="AZ1539"/>
  <c r="AZ557"/>
  <c r="AZ641"/>
  <c r="AZ1997"/>
  <c r="AZ1715"/>
  <c r="AZ2900"/>
  <c r="AW2830"/>
  <c r="AY2830"/>
  <c r="AU2830"/>
  <c r="AV2830"/>
  <c r="AZ2830"/>
  <c r="AX2830"/>
  <c r="AW1863"/>
  <c r="AU1863"/>
  <c r="AY1863"/>
  <c r="AV1863"/>
  <c r="AZ1863"/>
  <c r="AX1863"/>
  <c r="AW422"/>
  <c r="AY422"/>
  <c r="AU422"/>
  <c r="AV422"/>
  <c r="AZ422"/>
  <c r="AX422"/>
  <c r="AU984"/>
  <c r="AW984"/>
  <c r="AY984"/>
  <c r="AV984"/>
  <c r="AZ984"/>
  <c r="AX984"/>
  <c r="AU848"/>
  <c r="AY848"/>
  <c r="AW848"/>
  <c r="AV848"/>
  <c r="AZ848"/>
  <c r="AX848"/>
  <c r="AY401"/>
  <c r="AU401"/>
  <c r="AV401"/>
  <c r="AW401"/>
  <c r="AZ401"/>
  <c r="AX401"/>
  <c r="AW876"/>
  <c r="AU876"/>
  <c r="AY876"/>
  <c r="AV876"/>
  <c r="AZ876"/>
  <c r="AX876"/>
  <c r="AV2774"/>
  <c r="AW2774"/>
  <c r="AY2774"/>
  <c r="AU2774"/>
  <c r="AZ2774"/>
  <c r="AX2774"/>
  <c r="AY841"/>
  <c r="AW841"/>
  <c r="AV841"/>
  <c r="AU841"/>
  <c r="AX841"/>
  <c r="AU1685"/>
  <c r="AY1685"/>
  <c r="AV1685"/>
  <c r="AW1685"/>
  <c r="AZ1685"/>
  <c r="AX1685"/>
  <c r="AY3001"/>
  <c r="AV3001"/>
  <c r="AW3001"/>
  <c r="AU3001"/>
  <c r="AZ3001"/>
  <c r="AX3001"/>
  <c r="AU496"/>
  <c r="AW496"/>
  <c r="AY496"/>
  <c r="AV496"/>
  <c r="AX496"/>
  <c r="AU216"/>
  <c r="AY216"/>
  <c r="AW216"/>
  <c r="AV216"/>
  <c r="AZ216"/>
  <c r="AX216"/>
  <c r="AW2304"/>
  <c r="AU2304"/>
  <c r="AY2304"/>
  <c r="AV2304"/>
  <c r="AZ2304"/>
  <c r="AX2304"/>
  <c r="AW397"/>
  <c r="AV397"/>
  <c r="AY397"/>
  <c r="AU397"/>
  <c r="AX397"/>
  <c r="AV2408"/>
  <c r="AW2408"/>
  <c r="AU2408"/>
  <c r="AY2408"/>
  <c r="AZ2408"/>
  <c r="AX2408"/>
  <c r="AV503"/>
  <c r="AU503"/>
  <c r="AY503"/>
  <c r="AW503"/>
  <c r="AZ503"/>
  <c r="AX503"/>
  <c r="AV811"/>
  <c r="AW811"/>
  <c r="AU811"/>
  <c r="AY811"/>
  <c r="AZ811"/>
  <c r="AX811"/>
  <c r="AY266"/>
  <c r="AU266"/>
  <c r="AW266"/>
  <c r="AV266"/>
  <c r="AZ266"/>
  <c r="AX266"/>
  <c r="AW1215"/>
  <c r="AU1215"/>
  <c r="AY1215"/>
  <c r="AV1215"/>
  <c r="AZ1215"/>
  <c r="AX1215"/>
  <c r="AY129"/>
  <c r="AU129"/>
  <c r="AW129"/>
  <c r="AV129"/>
  <c r="AZ129"/>
  <c r="AX129"/>
  <c r="AW2866"/>
  <c r="AU2866"/>
  <c r="AV2866"/>
  <c r="AY2866"/>
  <c r="AX2866"/>
  <c r="AZ2866"/>
  <c r="AY2487"/>
  <c r="AV2487"/>
  <c r="AU2487"/>
  <c r="AW2487"/>
  <c r="AZ2487"/>
  <c r="AX2487"/>
  <c r="AW51"/>
  <c r="AU51"/>
  <c r="AV51"/>
  <c r="AY51"/>
  <c r="AZ51"/>
  <c r="AX51"/>
  <c r="AU983"/>
  <c r="AY983"/>
  <c r="AW983"/>
  <c r="AV983"/>
  <c r="AZ983"/>
  <c r="AX983"/>
  <c r="AJ762"/>
  <c r="AL762"/>
  <c r="AY2294"/>
  <c r="AV2294"/>
  <c r="AU2294"/>
  <c r="AW2294"/>
  <c r="AZ2294"/>
  <c r="AX2294"/>
  <c r="AY1134"/>
  <c r="AV1134"/>
  <c r="AW1134"/>
  <c r="AU1134"/>
  <c r="AX1134"/>
  <c r="AU2147"/>
  <c r="AY2147"/>
  <c r="AV2147"/>
  <c r="AW2147"/>
  <c r="AX2147"/>
  <c r="AY211"/>
  <c r="AU211"/>
  <c r="AW211"/>
  <c r="AV211"/>
  <c r="AZ211"/>
  <c r="AX211"/>
  <c r="AU196"/>
  <c r="AW196"/>
  <c r="AV196"/>
  <c r="AY196"/>
  <c r="AZ196"/>
  <c r="AX196"/>
  <c r="AV1828"/>
  <c r="AU1828"/>
  <c r="AY1828"/>
  <c r="AW1828"/>
  <c r="AZ1828"/>
  <c r="AX1828"/>
  <c r="AU2394"/>
  <c r="AW2394"/>
  <c r="AV2394"/>
  <c r="AY2394"/>
  <c r="AX2394"/>
  <c r="AZ2394"/>
  <c r="AU209"/>
  <c r="AY209"/>
  <c r="AW209"/>
  <c r="AV209"/>
  <c r="AZ209"/>
  <c r="AX209"/>
  <c r="AW378"/>
  <c r="AU378"/>
  <c r="AY378"/>
  <c r="AV378"/>
  <c r="AZ378"/>
  <c r="AX378"/>
  <c r="AY1512"/>
  <c r="AW1512"/>
  <c r="AU1512"/>
  <c r="AV1512"/>
  <c r="AZ1512"/>
  <c r="AX1512"/>
  <c r="AW1636"/>
  <c r="AY1636"/>
  <c r="AU1636"/>
  <c r="AV1636"/>
  <c r="AZ1636"/>
  <c r="AX1636"/>
  <c r="AW844"/>
  <c r="AU844"/>
  <c r="AV844"/>
  <c r="AY844"/>
  <c r="AZ844"/>
  <c r="AX844"/>
  <c r="AY143"/>
  <c r="AU143"/>
  <c r="AW143"/>
  <c r="AV143"/>
  <c r="AZ143"/>
  <c r="AX143"/>
  <c r="AU1902"/>
  <c r="AW1902"/>
  <c r="AY1902"/>
  <c r="AV1902"/>
  <c r="AX1902"/>
  <c r="AW1093"/>
  <c r="AY1093"/>
  <c r="AU1093"/>
  <c r="AV1093"/>
  <c r="AZ1093"/>
  <c r="AX1093"/>
  <c r="AW2917"/>
  <c r="AV2917"/>
  <c r="AY2917"/>
  <c r="AU2917"/>
  <c r="AX2917"/>
  <c r="AW1668"/>
  <c r="AU1668"/>
  <c r="AV1668"/>
  <c r="AY1668"/>
  <c r="AX1668"/>
  <c r="AW551"/>
  <c r="AU551"/>
  <c r="AV551"/>
  <c r="AY551"/>
  <c r="AZ551"/>
  <c r="AX551"/>
  <c r="AW901"/>
  <c r="AU901"/>
  <c r="AV901"/>
  <c r="AY901"/>
  <c r="AZ901"/>
  <c r="AX901"/>
  <c r="AW666"/>
  <c r="AU666"/>
  <c r="AV666"/>
  <c r="AY666"/>
  <c r="AZ666"/>
  <c r="AX666"/>
  <c r="AW1939"/>
  <c r="AU1939"/>
  <c r="AY1939"/>
  <c r="AV1939"/>
  <c r="AZ1939"/>
  <c r="AX1939"/>
  <c r="AU2814"/>
  <c r="AY2814"/>
  <c r="AW2814"/>
  <c r="AV2814"/>
  <c r="AZ2814"/>
  <c r="AX2814"/>
  <c r="AU2809"/>
  <c r="AW2809"/>
  <c r="AV2809"/>
  <c r="AY2809"/>
  <c r="AZ2809"/>
  <c r="AX2809"/>
  <c r="AW758"/>
  <c r="AY758"/>
  <c r="AU758"/>
  <c r="AV758"/>
  <c r="AZ758"/>
  <c r="AX758"/>
  <c r="AW1755"/>
  <c r="AU1755"/>
  <c r="AY1755"/>
  <c r="AV1755"/>
  <c r="AZ1755"/>
  <c r="AX1755"/>
  <c r="AY2289"/>
  <c r="AV2289"/>
  <c r="AU2289"/>
  <c r="AW2289"/>
  <c r="AZ2289"/>
  <c r="AX2289"/>
  <c r="AW976"/>
  <c r="AU976"/>
  <c r="AV976"/>
  <c r="AY976"/>
  <c r="AX976"/>
  <c r="AZ976"/>
  <c r="AW1133"/>
  <c r="AU1133"/>
  <c r="AY1133"/>
  <c r="AV1133"/>
  <c r="AZ1133"/>
  <c r="AX1133"/>
  <c r="AW774"/>
  <c r="AY774"/>
  <c r="AU774"/>
  <c r="AV774"/>
  <c r="AX774"/>
  <c r="AW2454"/>
  <c r="AY2454"/>
  <c r="AU2454"/>
  <c r="AV2454"/>
  <c r="AX2454"/>
  <c r="AW1734"/>
  <c r="AY1734"/>
  <c r="AU1734"/>
  <c r="AV1734"/>
  <c r="AZ1734"/>
  <c r="AX1734"/>
  <c r="AY1769"/>
  <c r="AU1769"/>
  <c r="AV1769"/>
  <c r="AW1769"/>
  <c r="AZ1769"/>
  <c r="AX1769"/>
  <c r="AY2793"/>
  <c r="AU2793"/>
  <c r="AV2793"/>
  <c r="AW2793"/>
  <c r="AZ2793"/>
  <c r="AX2793"/>
  <c r="AW2392"/>
  <c r="AY2392"/>
  <c r="AU2392"/>
  <c r="AV2392"/>
  <c r="AZ2392"/>
  <c r="AX2392"/>
  <c r="AW1172"/>
  <c r="AU1172"/>
  <c r="AV1172"/>
  <c r="AY1172"/>
  <c r="AZ1172"/>
  <c r="AX1172"/>
  <c r="AW2388"/>
  <c r="AU2388"/>
  <c r="AY2388"/>
  <c r="AV2388"/>
  <c r="AZ2388"/>
  <c r="AX2388"/>
  <c r="AW567"/>
  <c r="AU567"/>
  <c r="AV567"/>
  <c r="AY567"/>
  <c r="AZ567"/>
  <c r="AX567"/>
  <c r="AV2878"/>
  <c r="AY2878"/>
  <c r="AU2878"/>
  <c r="AW2878"/>
  <c r="AZ2878"/>
  <c r="AX2878"/>
  <c r="AV2872"/>
  <c r="AU2872"/>
  <c r="AW2872"/>
  <c r="AY2872"/>
  <c r="AZ2872"/>
  <c r="AX2872"/>
  <c r="AY1723"/>
  <c r="AW1723"/>
  <c r="AV1723"/>
  <c r="AU1723"/>
  <c r="AX1723"/>
  <c r="AZ1723"/>
  <c r="AW789"/>
  <c r="AU789"/>
  <c r="AY789"/>
  <c r="AV789"/>
  <c r="AZ789"/>
  <c r="AX789"/>
  <c r="AV1672"/>
  <c r="AW1672"/>
  <c r="AU1672"/>
  <c r="AY1672"/>
  <c r="AZ1672"/>
  <c r="AX1672"/>
  <c r="AU1839"/>
  <c r="AV1839"/>
  <c r="AY1839"/>
  <c r="AW1839"/>
  <c r="AZ1839"/>
  <c r="AX1839"/>
  <c r="AV1599"/>
  <c r="AY1599"/>
  <c r="AW1599"/>
  <c r="AU1599"/>
  <c r="AZ1599"/>
  <c r="AX1599"/>
  <c r="AV667"/>
  <c r="AY667"/>
  <c r="AW667"/>
  <c r="AU667"/>
  <c r="AX667"/>
  <c r="AU1744"/>
  <c r="AV1744"/>
  <c r="AY1744"/>
  <c r="AW1744"/>
  <c r="AZ1744"/>
  <c r="AX1744"/>
  <c r="AW1946"/>
  <c r="AV1946"/>
  <c r="AU1946"/>
  <c r="AY1946"/>
  <c r="AZ1946"/>
  <c r="AX1946"/>
  <c r="AU2098"/>
  <c r="AV2098"/>
  <c r="AW2098"/>
  <c r="AY2098"/>
  <c r="AX2098"/>
  <c r="AY1313"/>
  <c r="AW1313"/>
  <c r="AU1313"/>
  <c r="AV1313"/>
  <c r="AZ1313"/>
  <c r="AX1313"/>
  <c r="AV824"/>
  <c r="AY824"/>
  <c r="AW824"/>
  <c r="AU824"/>
  <c r="AZ824"/>
  <c r="AX824"/>
  <c r="AW220"/>
  <c r="AU220"/>
  <c r="AV220"/>
  <c r="AY220"/>
  <c r="AZ220"/>
  <c r="AX220"/>
  <c r="AV1937"/>
  <c r="AW1937"/>
  <c r="AU1937"/>
  <c r="AY1937"/>
  <c r="AX1937"/>
  <c r="AV2909"/>
  <c r="AU2909"/>
  <c r="AW2909"/>
  <c r="AY2909"/>
  <c r="AZ2909"/>
  <c r="AX2909"/>
  <c r="AW354"/>
  <c r="AV354"/>
  <c r="AU354"/>
  <c r="AY354"/>
  <c r="AZ354"/>
  <c r="AX354"/>
  <c r="AV1183"/>
  <c r="AY1183"/>
  <c r="AU1183"/>
  <c r="AW1183"/>
  <c r="AZ1183"/>
  <c r="AX1183"/>
  <c r="AU542"/>
  <c r="AW542"/>
  <c r="AY542"/>
  <c r="AV542"/>
  <c r="AZ542"/>
  <c r="AX542"/>
  <c r="AY1502"/>
  <c r="AW1502"/>
  <c r="AU1502"/>
  <c r="AV1502"/>
  <c r="AX1502"/>
  <c r="AZ1502"/>
  <c r="AU16"/>
  <c r="AV16"/>
  <c r="AY16"/>
  <c r="AW16"/>
  <c r="AX16"/>
  <c r="AZ16"/>
  <c r="AU703"/>
  <c r="AY703"/>
  <c r="AV703"/>
  <c r="AW703"/>
  <c r="AX703"/>
  <c r="AY1983"/>
  <c r="AU1983"/>
  <c r="AW1983"/>
  <c r="AV1983"/>
  <c r="AZ1983"/>
  <c r="AX1983"/>
  <c r="AU1169"/>
  <c r="AW1169"/>
  <c r="AY1169"/>
  <c r="AV1169"/>
  <c r="AZ1169"/>
  <c r="AX1169"/>
  <c r="AW2425"/>
  <c r="AU2425"/>
  <c r="AY2425"/>
  <c r="AV2425"/>
  <c r="AX2425"/>
  <c r="AU1312"/>
  <c r="AY1312"/>
  <c r="AV1312"/>
  <c r="AW1312"/>
  <c r="AZ1312"/>
  <c r="AX1312"/>
  <c r="AY1568"/>
  <c r="AU1568"/>
  <c r="AW1568"/>
  <c r="AV1568"/>
  <c r="AZ1568"/>
  <c r="AX1568"/>
  <c r="AU925"/>
  <c r="AY925"/>
  <c r="AW925"/>
  <c r="AV925"/>
  <c r="AZ925"/>
  <c r="AX925"/>
  <c r="AU2264"/>
  <c r="AY2264"/>
  <c r="AV2264"/>
  <c r="AW2264"/>
  <c r="AX2264"/>
  <c r="AU2914"/>
  <c r="AY2914"/>
  <c r="AV2914"/>
  <c r="AW2914"/>
  <c r="AX2914"/>
  <c r="AY2811"/>
  <c r="AU2811"/>
  <c r="AV2811"/>
  <c r="AW2811"/>
  <c r="AX2811"/>
  <c r="AY2123"/>
  <c r="AU2123"/>
  <c r="AW2123"/>
  <c r="AV2123"/>
  <c r="AZ2123"/>
  <c r="AX2123"/>
  <c r="AU1216"/>
  <c r="AY1216"/>
  <c r="AV1216"/>
  <c r="AW1216"/>
  <c r="AZ1216"/>
  <c r="AX1216"/>
  <c r="AY2091"/>
  <c r="AV2091"/>
  <c r="AU2091"/>
  <c r="AW2091"/>
  <c r="AZ2091"/>
  <c r="AX2091"/>
  <c r="AY1389"/>
  <c r="AU1389"/>
  <c r="AW1389"/>
  <c r="AV1389"/>
  <c r="AZ1389"/>
  <c r="AX1389"/>
  <c r="AU435"/>
  <c r="AY435"/>
  <c r="AV435"/>
  <c r="AW435"/>
  <c r="AZ435"/>
  <c r="AX435"/>
  <c r="AY2766"/>
  <c r="AW2766"/>
  <c r="AU2766"/>
  <c r="AV2766"/>
  <c r="AZ2766"/>
  <c r="AX2766"/>
  <c r="AY1527"/>
  <c r="AU1527"/>
  <c r="AW1527"/>
  <c r="AV1527"/>
  <c r="AZ1527"/>
  <c r="AX1527"/>
  <c r="AU1132"/>
  <c r="AY1132"/>
  <c r="AW1132"/>
  <c r="AV1132"/>
  <c r="AZ1132"/>
  <c r="AX1132"/>
  <c r="AV2741"/>
  <c r="AU2741"/>
  <c r="AW2741"/>
  <c r="AY2741"/>
  <c r="AZ2741"/>
  <c r="AX2741"/>
  <c r="AU268"/>
  <c r="AW268"/>
  <c r="AV268"/>
  <c r="AY268"/>
  <c r="AZ268"/>
  <c r="AX268"/>
  <c r="AV2700"/>
  <c r="AU2700"/>
  <c r="AY2700"/>
  <c r="AW2700"/>
  <c r="AZ2700"/>
  <c r="AX2700"/>
  <c r="AU260"/>
  <c r="AV260"/>
  <c r="AY260"/>
  <c r="AW260"/>
  <c r="AX260"/>
  <c r="AW99"/>
  <c r="AU99"/>
  <c r="AY99"/>
  <c r="AV99"/>
  <c r="AZ99"/>
  <c r="AX99"/>
  <c r="AW997"/>
  <c r="AU997"/>
  <c r="AY997"/>
  <c r="AV997"/>
  <c r="AZ997"/>
  <c r="AX997"/>
  <c r="AU565"/>
  <c r="AY565"/>
  <c r="AV565"/>
  <c r="AW565"/>
  <c r="AZ565"/>
  <c r="AX565"/>
  <c r="AU145"/>
  <c r="AY145"/>
  <c r="AW145"/>
  <c r="AV145"/>
  <c r="AX145"/>
  <c r="AZ145"/>
  <c r="AV2837"/>
  <c r="AY2837"/>
  <c r="AU2837"/>
  <c r="AW2837"/>
  <c r="AZ2837"/>
  <c r="AX2837"/>
  <c r="AU520"/>
  <c r="AY520"/>
  <c r="AV520"/>
  <c r="AW520"/>
  <c r="AZ520"/>
  <c r="AX520"/>
  <c r="AW2312"/>
  <c r="AU2312"/>
  <c r="AY2312"/>
  <c r="AV2312"/>
  <c r="AZ2312"/>
  <c r="AX2312"/>
  <c r="AW2348"/>
  <c r="AU2348"/>
  <c r="AY2348"/>
  <c r="AV2348"/>
  <c r="AZ2348"/>
  <c r="AX2348"/>
  <c r="AU519"/>
  <c r="AW519"/>
  <c r="AY519"/>
  <c r="AV519"/>
  <c r="AZ519"/>
  <c r="AX519"/>
  <c r="AU2542"/>
  <c r="AY2542"/>
  <c r="AW2542"/>
  <c r="AV2542"/>
  <c r="AZ2542"/>
  <c r="AX2542"/>
  <c r="AU858"/>
  <c r="AY858"/>
  <c r="AW858"/>
  <c r="AV858"/>
  <c r="AX858"/>
  <c r="AZ858"/>
  <c r="AY313"/>
  <c r="AU313"/>
  <c r="AW313"/>
  <c r="AV313"/>
  <c r="AZ313"/>
  <c r="AX313"/>
  <c r="AY1297"/>
  <c r="AW1297"/>
  <c r="AV1297"/>
  <c r="AU1297"/>
  <c r="AX1297"/>
  <c r="AW1785"/>
  <c r="AY1785"/>
  <c r="AU1785"/>
  <c r="AV1785"/>
  <c r="AX1785"/>
  <c r="AZ1785"/>
  <c r="AY902"/>
  <c r="AW902"/>
  <c r="AU902"/>
  <c r="AV902"/>
  <c r="AX902"/>
  <c r="AW907"/>
  <c r="AU907"/>
  <c r="AY907"/>
  <c r="AV907"/>
  <c r="AZ907"/>
  <c r="AX907"/>
  <c r="AW1263"/>
  <c r="AU1263"/>
  <c r="AY1263"/>
  <c r="AV1263"/>
  <c r="AX1263"/>
  <c r="AU1072"/>
  <c r="AV1072"/>
  <c r="AY1072"/>
  <c r="AW1072"/>
  <c r="AZ1072"/>
  <c r="AX1072"/>
  <c r="AW534"/>
  <c r="AY534"/>
  <c r="AU534"/>
  <c r="AV534"/>
  <c r="AX534"/>
  <c r="AW1168"/>
  <c r="AU1168"/>
  <c r="AY1168"/>
  <c r="AV1168"/>
  <c r="AX1168"/>
  <c r="AY989"/>
  <c r="AW989"/>
  <c r="AU989"/>
  <c r="AV989"/>
  <c r="AZ989"/>
  <c r="AX989"/>
  <c r="AW813"/>
  <c r="AV813"/>
  <c r="AU813"/>
  <c r="AY813"/>
  <c r="AX813"/>
  <c r="AZ813"/>
  <c r="AY1065"/>
  <c r="AV1065"/>
  <c r="AU1065"/>
  <c r="AW1065"/>
  <c r="AX1065"/>
  <c r="AU1281"/>
  <c r="AW1281"/>
  <c r="AY1281"/>
  <c r="AV1281"/>
  <c r="AZ1281"/>
  <c r="AX1281"/>
  <c r="AW38"/>
  <c r="AU38"/>
  <c r="AY38"/>
  <c r="AV38"/>
  <c r="AZ38"/>
  <c r="AX38"/>
  <c r="AW1304"/>
  <c r="AU1304"/>
  <c r="AV1304"/>
  <c r="AY1304"/>
  <c r="AZ1304"/>
  <c r="AX1304"/>
  <c r="AW124"/>
  <c r="AU124"/>
  <c r="AY124"/>
  <c r="AV124"/>
  <c r="AZ124"/>
  <c r="AX124"/>
  <c r="AW2680"/>
  <c r="AV2680"/>
  <c r="AU2680"/>
  <c r="AY2680"/>
  <c r="AZ2680"/>
  <c r="AX2680"/>
  <c r="AV2716"/>
  <c r="AY2716"/>
  <c r="AW2716"/>
  <c r="AU2716"/>
  <c r="AZ2716"/>
  <c r="AX2716"/>
  <c r="AV1227"/>
  <c r="AY1227"/>
  <c r="AW1227"/>
  <c r="AU1227"/>
  <c r="AZ1227"/>
  <c r="AX1227"/>
  <c r="AW2013"/>
  <c r="AY2013"/>
  <c r="AU2013"/>
  <c r="AV2013"/>
  <c r="AZ2013"/>
  <c r="AX2013"/>
  <c r="AY1395"/>
  <c r="AU1395"/>
  <c r="AV1395"/>
  <c r="AW1395"/>
  <c r="AZ1395"/>
  <c r="AX1395"/>
  <c r="AV291"/>
  <c r="AW291"/>
  <c r="AY291"/>
  <c r="AU291"/>
  <c r="AZ291"/>
  <c r="AX291"/>
  <c r="AW1090"/>
  <c r="AV1090"/>
  <c r="AU1090"/>
  <c r="AY1090"/>
  <c r="AZ1090"/>
  <c r="AX1090"/>
  <c r="AU1892"/>
  <c r="AY1892"/>
  <c r="AV1892"/>
  <c r="AW1892"/>
  <c r="AZ1892"/>
  <c r="AX1892"/>
  <c r="AU1669"/>
  <c r="AY1669"/>
  <c r="AW1669"/>
  <c r="AV1669"/>
  <c r="AZ1669"/>
  <c r="AX1669"/>
  <c r="AU2581"/>
  <c r="AY2581"/>
  <c r="AV2581"/>
  <c r="AW2581"/>
  <c r="AZ2581"/>
  <c r="AX2581"/>
  <c r="AU812"/>
  <c r="AY812"/>
  <c r="AV812"/>
  <c r="AW812"/>
  <c r="AX812"/>
  <c r="AZ812"/>
  <c r="AU2821"/>
  <c r="AW2821"/>
  <c r="AY2821"/>
  <c r="AV2821"/>
  <c r="AX2821"/>
  <c r="AZ2821"/>
  <c r="AY1556"/>
  <c r="AU1556"/>
  <c r="AW1556"/>
  <c r="AV1556"/>
  <c r="AZ1556"/>
  <c r="AX1556"/>
  <c r="AU507"/>
  <c r="AY507"/>
  <c r="AW507"/>
  <c r="AV507"/>
  <c r="AZ507"/>
  <c r="AX507"/>
  <c r="AU2434"/>
  <c r="AV2434"/>
  <c r="AW2434"/>
  <c r="AY2434"/>
  <c r="AZ2434"/>
  <c r="AX2434"/>
  <c r="AY504"/>
  <c r="AU504"/>
  <c r="AV504"/>
  <c r="AW504"/>
  <c r="AZ504"/>
  <c r="AX504"/>
  <c r="AW1716"/>
  <c r="AY1716"/>
  <c r="AV1716"/>
  <c r="AU1716"/>
  <c r="AX1716"/>
  <c r="AY1167"/>
  <c r="AV1167"/>
  <c r="AU1167"/>
  <c r="AW1167"/>
  <c r="AZ1167"/>
  <c r="AX1167"/>
  <c r="AV960"/>
  <c r="AW960"/>
  <c r="AU960"/>
  <c r="AY960"/>
  <c r="AZ960"/>
  <c r="AX960"/>
  <c r="AU701"/>
  <c r="AV701"/>
  <c r="AW701"/>
  <c r="AY701"/>
  <c r="AZ701"/>
  <c r="AX701"/>
  <c r="AU1298"/>
  <c r="AV1298"/>
  <c r="AY1298"/>
  <c r="AW1298"/>
  <c r="AX1298"/>
  <c r="AY974"/>
  <c r="AV974"/>
  <c r="AU974"/>
  <c r="AW974"/>
  <c r="AZ974"/>
  <c r="AX974"/>
  <c r="AY204"/>
  <c r="AW204"/>
  <c r="AU204"/>
  <c r="AV204"/>
  <c r="AZ204"/>
  <c r="AX204"/>
  <c r="AW228"/>
  <c r="AY228"/>
  <c r="AU228"/>
  <c r="AV228"/>
  <c r="AZ228"/>
  <c r="AX228"/>
  <c r="AY1316"/>
  <c r="AU1316"/>
  <c r="AW1316"/>
  <c r="AV1316"/>
  <c r="AX1316"/>
  <c r="AZ1316"/>
  <c r="AV714"/>
  <c r="AY714"/>
  <c r="AU714"/>
  <c r="AW714"/>
  <c r="AZ714"/>
  <c r="AX714"/>
  <c r="AW2714"/>
  <c r="AU2714"/>
  <c r="AY2714"/>
  <c r="AV2714"/>
  <c r="AZ2714"/>
  <c r="AX2714"/>
  <c r="AU2169"/>
  <c r="AY2169"/>
  <c r="AV2169"/>
  <c r="AW2169"/>
  <c r="AZ2169"/>
  <c r="AX2169"/>
  <c r="AY475"/>
  <c r="AU475"/>
  <c r="AV475"/>
  <c r="AW475"/>
  <c r="AX475"/>
  <c r="AZ475"/>
  <c r="AW2514"/>
  <c r="AU2514"/>
  <c r="AY2514"/>
  <c r="AV2514"/>
  <c r="AX2514"/>
  <c r="AZ2514"/>
  <c r="AY896"/>
  <c r="AU896"/>
  <c r="AV896"/>
  <c r="AW896"/>
  <c r="AZ896"/>
  <c r="AX896"/>
  <c r="AU349"/>
  <c r="AW349"/>
  <c r="AV349"/>
  <c r="AY349"/>
  <c r="AX349"/>
  <c r="AZ349"/>
  <c r="AY2099"/>
  <c r="AU2099"/>
  <c r="AV2099"/>
  <c r="AW2099"/>
  <c r="AX2099"/>
  <c r="AZ2099"/>
  <c r="AW1729"/>
  <c r="AU1729"/>
  <c r="AY1729"/>
  <c r="AV1729"/>
  <c r="AZ1729"/>
  <c r="AX1729"/>
  <c r="AU2665"/>
  <c r="AW2665"/>
  <c r="AY2665"/>
  <c r="AV2665"/>
  <c r="AZ2665"/>
  <c r="AX2665"/>
  <c r="AU1688"/>
  <c r="AY1688"/>
  <c r="AW1688"/>
  <c r="AV1688"/>
  <c r="AX1688"/>
  <c r="AU595"/>
  <c r="AY595"/>
  <c r="AW595"/>
  <c r="AV595"/>
  <c r="AZ595"/>
  <c r="AX595"/>
  <c r="AY2513"/>
  <c r="AV2513"/>
  <c r="AW2513"/>
  <c r="AU2513"/>
  <c r="AX2513"/>
  <c r="AZ2513"/>
  <c r="AU1856"/>
  <c r="AY1856"/>
  <c r="AV1856"/>
  <c r="AW1856"/>
  <c r="AZ1856"/>
  <c r="AX1856"/>
  <c r="AY1869"/>
  <c r="AU1869"/>
  <c r="AV1869"/>
  <c r="AW1869"/>
  <c r="AZ1869"/>
  <c r="AX1869"/>
  <c r="AW434"/>
  <c r="AY434"/>
  <c r="AU434"/>
  <c r="AV434"/>
  <c r="AZ434"/>
  <c r="AX434"/>
  <c r="AY471"/>
  <c r="AU471"/>
  <c r="AW471"/>
  <c r="AV471"/>
  <c r="AZ471"/>
  <c r="AX471"/>
  <c r="AW798"/>
  <c r="AY798"/>
  <c r="AV798"/>
  <c r="AU798"/>
  <c r="AZ798"/>
  <c r="AX798"/>
  <c r="AU2869"/>
  <c r="AV2869"/>
  <c r="AY2869"/>
  <c r="AW2869"/>
  <c r="AZ2869"/>
  <c r="AX2869"/>
  <c r="AV1036"/>
  <c r="AY1036"/>
  <c r="AU1036"/>
  <c r="AW1036"/>
  <c r="AZ1036"/>
  <c r="AX1036"/>
  <c r="AY2062"/>
  <c r="AW2062"/>
  <c r="AU2062"/>
  <c r="AV2062"/>
  <c r="AZ2062"/>
  <c r="AX2062"/>
  <c r="AW2746"/>
  <c r="AV2746"/>
  <c r="AU2746"/>
  <c r="AY2746"/>
  <c r="AZ2746"/>
  <c r="AX2746"/>
  <c r="AU289"/>
  <c r="AV289"/>
  <c r="AY289"/>
  <c r="AW289"/>
  <c r="AX289"/>
  <c r="AZ289"/>
  <c r="AY661"/>
  <c r="AV661"/>
  <c r="AW661"/>
  <c r="AU661"/>
  <c r="AZ661"/>
  <c r="AX661"/>
  <c r="AW673"/>
  <c r="AV673"/>
  <c r="AY673"/>
  <c r="AU673"/>
  <c r="AZ673"/>
  <c r="AX673"/>
  <c r="AY2756"/>
  <c r="AU2756"/>
  <c r="AV2756"/>
  <c r="AW2756"/>
  <c r="AZ2756"/>
  <c r="AX2756"/>
  <c r="AY114"/>
  <c r="AV114"/>
  <c r="AU114"/>
  <c r="AW114"/>
  <c r="AZ114"/>
  <c r="AX114"/>
  <c r="AV837"/>
  <c r="AY837"/>
  <c r="AU837"/>
  <c r="AW837"/>
  <c r="AZ837"/>
  <c r="AX837"/>
  <c r="AU2373"/>
  <c r="AV2373"/>
  <c r="AY2373"/>
  <c r="AW2373"/>
  <c r="AX2373"/>
  <c r="AV553"/>
  <c r="AY553"/>
  <c r="AW553"/>
  <c r="AU553"/>
  <c r="AZ553"/>
  <c r="AX553"/>
  <c r="AW1049"/>
  <c r="AY1049"/>
  <c r="AU1049"/>
  <c r="AV1049"/>
  <c r="AZ1049"/>
  <c r="AX1049"/>
  <c r="AY374"/>
  <c r="AV374"/>
  <c r="AW374"/>
  <c r="AU374"/>
  <c r="AZ374"/>
  <c r="AX374"/>
  <c r="AV1051"/>
  <c r="AY1051"/>
  <c r="AW1051"/>
  <c r="AU1051"/>
  <c r="AZ1051"/>
  <c r="AX1051"/>
  <c r="AW2298"/>
  <c r="AY2298"/>
  <c r="AU2298"/>
  <c r="AV2298"/>
  <c r="AZ2298"/>
  <c r="AX2298"/>
  <c r="AU272"/>
  <c r="AY272"/>
  <c r="AV272"/>
  <c r="AW272"/>
  <c r="AZ272"/>
  <c r="AX272"/>
  <c r="AV2368"/>
  <c r="AU2368"/>
  <c r="AY2368"/>
  <c r="AW2368"/>
  <c r="AX2368"/>
  <c r="AZ2368"/>
  <c r="AU2541"/>
  <c r="AY2541"/>
  <c r="AV2541"/>
  <c r="AW2541"/>
  <c r="AZ2541"/>
  <c r="AX2541"/>
  <c r="AV994"/>
  <c r="AY994"/>
  <c r="AU994"/>
  <c r="AW994"/>
  <c r="AZ994"/>
  <c r="AX994"/>
  <c r="AY772"/>
  <c r="AV772"/>
  <c r="AU772"/>
  <c r="AW772"/>
  <c r="AX772"/>
  <c r="AY53"/>
  <c r="AU53"/>
  <c r="AW53"/>
  <c r="AV53"/>
  <c r="AX53"/>
  <c r="AU2024"/>
  <c r="AY2024"/>
  <c r="AV2024"/>
  <c r="AW2024"/>
  <c r="AX2024"/>
  <c r="AZ2024"/>
  <c r="AY270"/>
  <c r="AW270"/>
  <c r="AV270"/>
  <c r="AU270"/>
  <c r="AZ270"/>
  <c r="AX270"/>
  <c r="AU1509"/>
  <c r="AW1509"/>
  <c r="AY1509"/>
  <c r="AV1509"/>
  <c r="AX1509"/>
  <c r="AU2776"/>
  <c r="AY2776"/>
  <c r="AV2776"/>
  <c r="AW2776"/>
  <c r="AZ2776"/>
  <c r="AX2776"/>
  <c r="AW1434"/>
  <c r="AY1434"/>
  <c r="AV1434"/>
  <c r="AU1434"/>
  <c r="AX1434"/>
  <c r="AZ1434"/>
  <c r="AY1196"/>
  <c r="AU1196"/>
  <c r="AV1196"/>
  <c r="AW1196"/>
  <c r="AZ1196"/>
  <c r="AX1196"/>
  <c r="AY1801"/>
  <c r="AW1801"/>
  <c r="AV1801"/>
  <c r="AU1801"/>
  <c r="AZ1801"/>
  <c r="AX1801"/>
  <c r="AY1972"/>
  <c r="AV1972"/>
  <c r="AU1972"/>
  <c r="AW1972"/>
  <c r="AZ1972"/>
  <c r="AX1972"/>
  <c r="AV480"/>
  <c r="AW480"/>
  <c r="AU480"/>
  <c r="AY480"/>
  <c r="AZ480"/>
  <c r="AX480"/>
  <c r="AV1664"/>
  <c r="AY1664"/>
  <c r="AW1664"/>
  <c r="AU1664"/>
  <c r="AZ1664"/>
  <c r="AX1664"/>
  <c r="AV371"/>
  <c r="AY371"/>
  <c r="AU371"/>
  <c r="AW371"/>
  <c r="AX371"/>
  <c r="AV306"/>
  <c r="AY306"/>
  <c r="AU306"/>
  <c r="AW306"/>
  <c r="AZ306"/>
  <c r="AX306"/>
  <c r="AY2344"/>
  <c r="AU2344"/>
  <c r="AV2344"/>
  <c r="AW2344"/>
  <c r="AZ2344"/>
  <c r="AX2344"/>
  <c r="AY2318"/>
  <c r="AU2318"/>
  <c r="AW2318"/>
  <c r="AV2318"/>
  <c r="AZ2318"/>
  <c r="AX2318"/>
  <c r="AU693"/>
  <c r="AV693"/>
  <c r="AY693"/>
  <c r="AW693"/>
  <c r="AZ693"/>
  <c r="AX693"/>
  <c r="AY385"/>
  <c r="AW385"/>
  <c r="AV385"/>
  <c r="AU385"/>
  <c r="AZ385"/>
  <c r="AX385"/>
  <c r="AU1913"/>
  <c r="AW1913"/>
  <c r="AV1913"/>
  <c r="AY1913"/>
  <c r="AZ1913"/>
  <c r="AX1913"/>
  <c r="AY2631"/>
  <c r="AU2631"/>
  <c r="AV2631"/>
  <c r="AW2631"/>
  <c r="AX2631"/>
  <c r="AY1419"/>
  <c r="AU1419"/>
  <c r="AV1419"/>
  <c r="AW1419"/>
  <c r="AZ1419"/>
  <c r="AX1419"/>
  <c r="AY2272"/>
  <c r="AU2272"/>
  <c r="AV2272"/>
  <c r="AW2272"/>
  <c r="AX2272"/>
  <c r="AY2763"/>
  <c r="AU2763"/>
  <c r="AV2763"/>
  <c r="AW2763"/>
  <c r="AZ2763"/>
  <c r="AX2763"/>
  <c r="AW1885"/>
  <c r="AY1885"/>
  <c r="AV1885"/>
  <c r="AU1885"/>
  <c r="AX1885"/>
  <c r="AZ1885"/>
  <c r="AY2255"/>
  <c r="AV2255"/>
  <c r="AU2255"/>
  <c r="AW2255"/>
  <c r="AZ2255"/>
  <c r="AX2255"/>
  <c r="AU1432"/>
  <c r="AY1432"/>
  <c r="AV1432"/>
  <c r="AW1432"/>
  <c r="AZ1432"/>
  <c r="AX1432"/>
  <c r="AY2260"/>
  <c r="AU2260"/>
  <c r="AV2260"/>
  <c r="AW2260"/>
  <c r="AX2260"/>
  <c r="AY2199"/>
  <c r="AV2199"/>
  <c r="AW2199"/>
  <c r="AU2199"/>
  <c r="AZ2199"/>
  <c r="AX2199"/>
  <c r="AY2299"/>
  <c r="AV2299"/>
  <c r="AU2299"/>
  <c r="AW2299"/>
  <c r="AZ2299"/>
  <c r="AX2299"/>
  <c r="AU470"/>
  <c r="AY470"/>
  <c r="AV470"/>
  <c r="AW470"/>
  <c r="AZ470"/>
  <c r="AX470"/>
  <c r="AW2817"/>
  <c r="AV2817"/>
  <c r="AU2817"/>
  <c r="AY2817"/>
  <c r="AZ2817"/>
  <c r="AX2817"/>
  <c r="AY1549"/>
  <c r="AV1549"/>
  <c r="AU1549"/>
  <c r="AW1549"/>
  <c r="AZ1549"/>
  <c r="AX1549"/>
  <c r="AY1550"/>
  <c r="AW1550"/>
  <c r="AV1550"/>
  <c r="AU1550"/>
  <c r="AX1550"/>
  <c r="AZ1550"/>
  <c r="AU1170"/>
  <c r="AW1170"/>
  <c r="AY1170"/>
  <c r="AV1170"/>
  <c r="AZ1170"/>
  <c r="AX1170"/>
  <c r="AU1538"/>
  <c r="AW1538"/>
  <c r="AV1538"/>
  <c r="AY1538"/>
  <c r="AZ1538"/>
  <c r="AX1538"/>
  <c r="AY302"/>
  <c r="AW302"/>
  <c r="AV302"/>
  <c r="AU302"/>
  <c r="AZ302"/>
  <c r="AX302"/>
  <c r="AU1845"/>
  <c r="AY1845"/>
  <c r="AV1845"/>
  <c r="AW1845"/>
  <c r="AZ1845"/>
  <c r="AX1845"/>
  <c r="AV1102"/>
  <c r="AY1102"/>
  <c r="AW1102"/>
  <c r="AU1102"/>
  <c r="AX1102"/>
  <c r="AZ1102"/>
  <c r="AW677"/>
  <c r="AU677"/>
  <c r="AY677"/>
  <c r="AV677"/>
  <c r="AX677"/>
  <c r="AZ677"/>
  <c r="AU2213"/>
  <c r="AV2213"/>
  <c r="AY2213"/>
  <c r="AW2213"/>
  <c r="AZ2213"/>
  <c r="AX2213"/>
  <c r="AV369"/>
  <c r="AY369"/>
  <c r="AW369"/>
  <c r="AU369"/>
  <c r="AZ369"/>
  <c r="AX369"/>
  <c r="AW232"/>
  <c r="AU232"/>
  <c r="AY232"/>
  <c r="AV232"/>
  <c r="AZ232"/>
  <c r="AX232"/>
  <c r="AV1992"/>
  <c r="AY1992"/>
  <c r="AU1992"/>
  <c r="AW1992"/>
  <c r="AX1992"/>
  <c r="AV1388"/>
  <c r="AY1388"/>
  <c r="AU1388"/>
  <c r="AW1388"/>
  <c r="AZ1388"/>
  <c r="AX1388"/>
  <c r="AW514"/>
  <c r="AY514"/>
  <c r="AV514"/>
  <c r="AU514"/>
  <c r="AZ514"/>
  <c r="AX514"/>
  <c r="AV1827"/>
  <c r="AY1827"/>
  <c r="AW1827"/>
  <c r="AU1827"/>
  <c r="AZ1827"/>
  <c r="AX1827"/>
  <c r="AV2751"/>
  <c r="AU2751"/>
  <c r="AY2751"/>
  <c r="AW2751"/>
  <c r="AZ2751"/>
  <c r="AX2751"/>
  <c r="AV2518"/>
  <c r="AY2518"/>
  <c r="AU2518"/>
  <c r="AW2518"/>
  <c r="AX2518"/>
  <c r="AZ2518"/>
  <c r="AU2290"/>
  <c r="AV2290"/>
  <c r="AY2290"/>
  <c r="AW2290"/>
  <c r="AZ2290"/>
  <c r="AX2290"/>
  <c r="AW945"/>
  <c r="AY945"/>
  <c r="AU945"/>
  <c r="AV945"/>
  <c r="AZ945"/>
  <c r="AX945"/>
  <c r="AW1433"/>
  <c r="AV1433"/>
  <c r="AY1433"/>
  <c r="AU1433"/>
  <c r="AZ1433"/>
  <c r="AX1433"/>
  <c r="AU2457"/>
  <c r="AV2457"/>
  <c r="AW2457"/>
  <c r="AY2457"/>
  <c r="AZ2457"/>
  <c r="AX2457"/>
  <c r="AV847"/>
  <c r="AY847"/>
  <c r="AU847"/>
  <c r="AW847"/>
  <c r="AX847"/>
  <c r="AZ847"/>
  <c r="AV2054"/>
  <c r="AY2054"/>
  <c r="AU2054"/>
  <c r="AW2054"/>
  <c r="AZ2054"/>
  <c r="AX2054"/>
  <c r="AY2215"/>
  <c r="AV2215"/>
  <c r="AU2215"/>
  <c r="AW2215"/>
  <c r="AZ2215"/>
  <c r="AX2215"/>
  <c r="AY1248"/>
  <c r="AV1248"/>
  <c r="AU1248"/>
  <c r="AW1248"/>
  <c r="AX1248"/>
  <c r="AV1862"/>
  <c r="AU1862"/>
  <c r="AY1862"/>
  <c r="AW1862"/>
  <c r="AZ1862"/>
  <c r="AX1862"/>
  <c r="AV943"/>
  <c r="AY943"/>
  <c r="AU943"/>
  <c r="AW943"/>
  <c r="AZ943"/>
  <c r="AX943"/>
  <c r="AU2688"/>
  <c r="AV2688"/>
  <c r="AY2688"/>
  <c r="AW2688"/>
  <c r="AX2688"/>
  <c r="AZ2688"/>
  <c r="AY2655"/>
  <c r="AV2655"/>
  <c r="AW2655"/>
  <c r="AU2655"/>
  <c r="AZ2655"/>
  <c r="AX2655"/>
  <c r="AU2733"/>
  <c r="AY2733"/>
  <c r="AW2733"/>
  <c r="AV2733"/>
  <c r="AZ2733"/>
  <c r="AX2733"/>
  <c r="AV737"/>
  <c r="AW737"/>
  <c r="AY737"/>
  <c r="AU737"/>
  <c r="AZ737"/>
  <c r="AX737"/>
  <c r="AW1481"/>
  <c r="AU1481"/>
  <c r="AY1481"/>
  <c r="AV1481"/>
  <c r="AX1481"/>
  <c r="AZ1481"/>
  <c r="AW2505"/>
  <c r="AU2505"/>
  <c r="AY2505"/>
  <c r="AV2505"/>
  <c r="AZ2505"/>
  <c r="AX2505"/>
  <c r="AV2895"/>
  <c r="AU2895"/>
  <c r="AW2895"/>
  <c r="AY2895"/>
  <c r="AZ2895"/>
  <c r="AX2895"/>
  <c r="AY1784"/>
  <c r="AU1784"/>
  <c r="AV1784"/>
  <c r="AW1784"/>
  <c r="AZ1784"/>
  <c r="AX1784"/>
  <c r="AY388"/>
  <c r="AW388"/>
  <c r="AU388"/>
  <c r="AV388"/>
  <c r="AZ388"/>
  <c r="AX388"/>
  <c r="AY1909"/>
  <c r="AW1909"/>
  <c r="AV1909"/>
  <c r="AU1909"/>
  <c r="AX1909"/>
  <c r="AY2522"/>
  <c r="AV2522"/>
  <c r="AU2522"/>
  <c r="AW2522"/>
  <c r="AX2522"/>
  <c r="AW1719"/>
  <c r="AU1719"/>
  <c r="AV1719"/>
  <c r="AY1719"/>
  <c r="AX1719"/>
  <c r="AZ1719"/>
  <c r="AU1019"/>
  <c r="AW1019"/>
  <c r="AV1019"/>
  <c r="AY1019"/>
  <c r="AX1019"/>
  <c r="AW1423"/>
  <c r="AU1423"/>
  <c r="AV1423"/>
  <c r="AY1423"/>
  <c r="AZ1423"/>
  <c r="AX1423"/>
  <c r="AU2369"/>
  <c r="AY2369"/>
  <c r="AW2369"/>
  <c r="AV2369"/>
  <c r="AX2369"/>
  <c r="AZ2369"/>
  <c r="AY2432"/>
  <c r="AV2432"/>
  <c r="AW2432"/>
  <c r="AU2432"/>
  <c r="AZ2432"/>
  <c r="AX2432"/>
  <c r="AW1990"/>
  <c r="AV1990"/>
  <c r="AU1990"/>
  <c r="AY1990"/>
  <c r="AZ1990"/>
  <c r="AX1990"/>
  <c r="AU2000"/>
  <c r="AW2000"/>
  <c r="AV2000"/>
  <c r="AY2000"/>
  <c r="AZ2000"/>
  <c r="AX2000"/>
  <c r="AW1910"/>
  <c r="AU1910"/>
  <c r="AV1910"/>
  <c r="AY1910"/>
  <c r="AZ1910"/>
  <c r="AX1910"/>
  <c r="AW2207"/>
  <c r="AU2207"/>
  <c r="AV2207"/>
  <c r="AY2207"/>
  <c r="AZ2207"/>
  <c r="AX2207"/>
  <c r="AV674"/>
  <c r="AU674"/>
  <c r="AW674"/>
  <c r="AY674"/>
  <c r="AZ674"/>
  <c r="AX674"/>
  <c r="AU2254"/>
  <c r="AY2254"/>
  <c r="AV2254"/>
  <c r="AW2254"/>
  <c r="AZ2254"/>
  <c r="AX2254"/>
  <c r="AY2060"/>
  <c r="AW2060"/>
  <c r="AU2060"/>
  <c r="AV2060"/>
  <c r="AX2060"/>
  <c r="AZ2060"/>
  <c r="AU30"/>
  <c r="AW30"/>
  <c r="AV30"/>
  <c r="AY30"/>
  <c r="AX30"/>
  <c r="AZ30"/>
  <c r="AW323"/>
  <c r="AV323"/>
  <c r="AU323"/>
  <c r="AY323"/>
  <c r="AX323"/>
  <c r="AZ323"/>
  <c r="AY2786"/>
  <c r="AW2786"/>
  <c r="AU2786"/>
  <c r="AV2786"/>
  <c r="AZ2786"/>
  <c r="AX2786"/>
  <c r="AU94"/>
  <c r="AW94"/>
  <c r="AV94"/>
  <c r="AY94"/>
  <c r="AZ94"/>
  <c r="AX94"/>
  <c r="AU780"/>
  <c r="AY780"/>
  <c r="AW780"/>
  <c r="AV780"/>
  <c r="AX780"/>
  <c r="AL134"/>
  <c r="AZ2917"/>
  <c r="AZ774"/>
  <c r="AZ375"/>
  <c r="AZ2984"/>
  <c r="AZ731"/>
  <c r="AZ292"/>
  <c r="AZ345"/>
  <c r="AZ2364"/>
  <c r="AZ397"/>
  <c r="AZ2147"/>
  <c r="AZ2551"/>
  <c r="AZ1015"/>
  <c r="AZ2323"/>
  <c r="AZ1716"/>
  <c r="AZ2811"/>
  <c r="AY2378"/>
  <c r="AU2378"/>
  <c r="AV2378"/>
  <c r="AW2378"/>
  <c r="AU2350"/>
  <c r="AW2350"/>
  <c r="AV2350"/>
  <c r="AY2350"/>
  <c r="AW1205"/>
  <c r="AY1205"/>
  <c r="AU1205"/>
  <c r="AV1205"/>
  <c r="AW2815"/>
  <c r="AU2815"/>
  <c r="AV2815"/>
  <c r="AY2815"/>
  <c r="AW1555"/>
  <c r="AU1555"/>
  <c r="AV1555"/>
  <c r="AY1555"/>
  <c r="AY2632"/>
  <c r="AU2632"/>
  <c r="AW2632"/>
  <c r="AV2632"/>
  <c r="AU972"/>
  <c r="AW972"/>
  <c r="AV972"/>
  <c r="AY972"/>
  <c r="AV1319"/>
  <c r="AU1319"/>
  <c r="AW1319"/>
  <c r="AY1319"/>
  <c r="AW2602"/>
  <c r="AU2602"/>
  <c r="AV2602"/>
  <c r="AY2602"/>
  <c r="AU2453"/>
  <c r="AY2453"/>
  <c r="AW2453"/>
  <c r="AV2453"/>
  <c r="AU2052"/>
  <c r="AW2052"/>
  <c r="AY2052"/>
  <c r="AV2052"/>
  <c r="AU183"/>
  <c r="AW183"/>
  <c r="AV183"/>
  <c r="AY183"/>
  <c r="AV554"/>
  <c r="AU554"/>
  <c r="AW554"/>
  <c r="AY554"/>
  <c r="AW73"/>
  <c r="AU73"/>
  <c r="AV73"/>
  <c r="AY73"/>
  <c r="AW2046"/>
  <c r="AY2046"/>
  <c r="AV2046"/>
  <c r="AU2046"/>
  <c r="AV1371"/>
  <c r="AW1371"/>
  <c r="AY1371"/>
  <c r="AU1371"/>
  <c r="AY2753"/>
  <c r="AU2753"/>
  <c r="AW2753"/>
  <c r="AV2753"/>
  <c r="AV269"/>
  <c r="AU269"/>
  <c r="AY269"/>
  <c r="AW269"/>
  <c r="AU1952"/>
  <c r="AY1952"/>
  <c r="AW1952"/>
  <c r="AV1952"/>
  <c r="AY2813"/>
  <c r="AV2813"/>
  <c r="AU2813"/>
  <c r="AW2813"/>
  <c r="AY2397"/>
  <c r="AV2397"/>
  <c r="AU2397"/>
  <c r="AW2397"/>
  <c r="AU950"/>
  <c r="AY950"/>
  <c r="AW950"/>
  <c r="AV950"/>
  <c r="AY1112"/>
  <c r="AU1112"/>
  <c r="AW1112"/>
  <c r="AV1112"/>
  <c r="AY2712"/>
  <c r="AW2712"/>
  <c r="AV2712"/>
  <c r="AU2712"/>
  <c r="AY823"/>
  <c r="AV823"/>
  <c r="AW823"/>
  <c r="AU823"/>
  <c r="AU1532"/>
  <c r="AV1532"/>
  <c r="AY1532"/>
  <c r="AW1532"/>
  <c r="AV1068"/>
  <c r="AU1068"/>
  <c r="AW1068"/>
  <c r="AY1068"/>
  <c r="AW2402"/>
  <c r="AY2402"/>
  <c r="AU2402"/>
  <c r="AV2402"/>
  <c r="AU105"/>
  <c r="AV105"/>
  <c r="AW105"/>
  <c r="AY105"/>
  <c r="AU2942"/>
  <c r="AV2942"/>
  <c r="AW2942"/>
  <c r="AY2942"/>
  <c r="AV795"/>
  <c r="AU795"/>
  <c r="AW795"/>
  <c r="AY795"/>
  <c r="AV2178"/>
  <c r="AY2178"/>
  <c r="AW2178"/>
  <c r="AU2178"/>
  <c r="AV400"/>
  <c r="AW400"/>
  <c r="AY400"/>
  <c r="AU400"/>
  <c r="AW1232"/>
  <c r="AV1232"/>
  <c r="AU1232"/>
  <c r="AY1232"/>
  <c r="AW582"/>
  <c r="AU582"/>
  <c r="AV582"/>
  <c r="AY582"/>
  <c r="AV568"/>
  <c r="AW568"/>
  <c r="AY568"/>
  <c r="AU568"/>
  <c r="AU2683"/>
  <c r="AW2683"/>
  <c r="AV2683"/>
  <c r="AY2683"/>
  <c r="AU1494"/>
  <c r="AY1494"/>
  <c r="AV1494"/>
  <c r="AW1494"/>
  <c r="AU2592"/>
  <c r="AV2592"/>
  <c r="AW2592"/>
  <c r="AY2592"/>
  <c r="AU1728"/>
  <c r="AW1728"/>
  <c r="AY1728"/>
  <c r="AV1728"/>
  <c r="AU1758"/>
  <c r="AY1758"/>
  <c r="AV1758"/>
  <c r="AW1758"/>
  <c r="AW2237"/>
  <c r="AU2237"/>
  <c r="AY2237"/>
  <c r="AV2237"/>
  <c r="AW2862"/>
  <c r="AU2862"/>
  <c r="AY2862"/>
  <c r="AV2862"/>
  <c r="AW1500"/>
  <c r="AY1500"/>
  <c r="AU1500"/>
  <c r="AV1500"/>
  <c r="AW1551"/>
  <c r="AU1551"/>
  <c r="AY1551"/>
  <c r="AV1551"/>
  <c r="AV2016"/>
  <c r="AW2016"/>
  <c r="AU2016"/>
  <c r="AY2016"/>
  <c r="AW1767"/>
  <c r="AY1767"/>
  <c r="AU1767"/>
  <c r="AV1767"/>
  <c r="AW957"/>
  <c r="AU957"/>
  <c r="AV957"/>
  <c r="AY957"/>
  <c r="AW1535"/>
  <c r="AU1535"/>
  <c r="AV1535"/>
  <c r="AY1535"/>
  <c r="AW2883"/>
  <c r="AU2883"/>
  <c r="AV2883"/>
  <c r="AY2883"/>
  <c r="AU31"/>
  <c r="AV31"/>
  <c r="AW31"/>
  <c r="AY31"/>
  <c r="AW606"/>
  <c r="AU606"/>
  <c r="AV606"/>
  <c r="AY606"/>
  <c r="AW2722"/>
  <c r="AY2722"/>
  <c r="AU2722"/>
  <c r="AV2722"/>
  <c r="AU177"/>
  <c r="AW177"/>
  <c r="AV177"/>
  <c r="AY177"/>
  <c r="AV2117"/>
  <c r="AY2117"/>
  <c r="AU2117"/>
  <c r="AW2117"/>
  <c r="AV2901"/>
  <c r="AU2901"/>
  <c r="AY2901"/>
  <c r="AW2901"/>
  <c r="AV3002"/>
  <c r="AY3002"/>
  <c r="AW3002"/>
  <c r="AU3002"/>
  <c r="AU2262"/>
  <c r="AY2262"/>
  <c r="AV2262"/>
  <c r="AW2262"/>
  <c r="AV1735"/>
  <c r="AW1735"/>
  <c r="AU1735"/>
  <c r="AY1735"/>
  <c r="AV208"/>
  <c r="AW208"/>
  <c r="AU208"/>
  <c r="AY208"/>
  <c r="AU865"/>
  <c r="AV865"/>
  <c r="AY865"/>
  <c r="AW865"/>
  <c r="AU1976"/>
  <c r="AW1976"/>
  <c r="AY1976"/>
  <c r="AV1976"/>
  <c r="AY1884"/>
  <c r="AU1884"/>
  <c r="AV1884"/>
  <c r="AW1884"/>
  <c r="AV971"/>
  <c r="AY971"/>
  <c r="AU971"/>
  <c r="AW971"/>
  <c r="AW2002"/>
  <c r="AU2002"/>
  <c r="AV2002"/>
  <c r="AY2002"/>
  <c r="AV2638"/>
  <c r="AY2638"/>
  <c r="AW2638"/>
  <c r="AU2638"/>
  <c r="AV2667"/>
  <c r="AU2667"/>
  <c r="AW2667"/>
  <c r="AY2667"/>
  <c r="AU2219"/>
  <c r="AV2219"/>
  <c r="AW2219"/>
  <c r="AY2219"/>
  <c r="AY1898"/>
  <c r="AU1898"/>
  <c r="AV1898"/>
  <c r="AW1898"/>
  <c r="AW279"/>
  <c r="AU279"/>
  <c r="AV279"/>
  <c r="AY279"/>
  <c r="AV2719"/>
  <c r="AU2719"/>
  <c r="AY2719"/>
  <c r="AW2719"/>
  <c r="AU2828"/>
  <c r="AW2828"/>
  <c r="AY2828"/>
  <c r="AV2828"/>
  <c r="AW1399"/>
  <c r="AU1399"/>
  <c r="AV1399"/>
  <c r="AY1399"/>
  <c r="AW2571"/>
  <c r="AU2571"/>
  <c r="AV2571"/>
  <c r="AY2571"/>
  <c r="AW358"/>
  <c r="AU358"/>
  <c r="AV358"/>
  <c r="AY358"/>
  <c r="AW691"/>
  <c r="AU691"/>
  <c r="AY691"/>
  <c r="AV691"/>
  <c r="AW1292"/>
  <c r="AV1292"/>
  <c r="AU1292"/>
  <c r="AY1292"/>
  <c r="AW804"/>
  <c r="AU804"/>
  <c r="AY804"/>
  <c r="AV804"/>
  <c r="AU690"/>
  <c r="AV690"/>
  <c r="AY690"/>
  <c r="AW690"/>
  <c r="AU1119"/>
  <c r="AY1119"/>
  <c r="AV1119"/>
  <c r="AW1119"/>
  <c r="AY658"/>
  <c r="AU658"/>
  <c r="AW658"/>
  <c r="AV658"/>
  <c r="AW2067"/>
  <c r="AV2067"/>
  <c r="AY2067"/>
  <c r="AU2067"/>
  <c r="AU1959"/>
  <c r="AY1959"/>
  <c r="AW1959"/>
  <c r="AV1959"/>
  <c r="AY1906"/>
  <c r="AW1906"/>
  <c r="AU1906"/>
  <c r="AV1906"/>
  <c r="AY2138"/>
  <c r="AU2138"/>
  <c r="AW2138"/>
  <c r="AV2138"/>
  <c r="AY1916"/>
  <c r="AW1916"/>
  <c r="AU1916"/>
  <c r="AV1916"/>
  <c r="AV1561"/>
  <c r="AY1561"/>
  <c r="AW1561"/>
  <c r="AU1561"/>
  <c r="AV1810"/>
  <c r="AY1810"/>
  <c r="AU1810"/>
  <c r="AW1810"/>
  <c r="AW2461"/>
  <c r="AV2461"/>
  <c r="AY2461"/>
  <c r="AU2461"/>
  <c r="AV2377"/>
  <c r="AY2377"/>
  <c r="AU2377"/>
  <c r="AW2377"/>
  <c r="AU2433"/>
  <c r="AW2433"/>
  <c r="AV2433"/>
  <c r="AY2433"/>
  <c r="AW2738"/>
  <c r="AU2738"/>
  <c r="AY2738"/>
  <c r="AV2738"/>
  <c r="AU2591"/>
  <c r="AW2591"/>
  <c r="AY2591"/>
  <c r="AV2591"/>
  <c r="AU1295"/>
  <c r="AW1295"/>
  <c r="AY1295"/>
  <c r="AV1295"/>
  <c r="AW315"/>
  <c r="AY315"/>
  <c r="AV315"/>
  <c r="AU315"/>
  <c r="AU1101"/>
  <c r="AV1101"/>
  <c r="AW1101"/>
  <c r="AY1101"/>
  <c r="AU2206"/>
  <c r="AW2206"/>
  <c r="AV2206"/>
  <c r="AY2206"/>
  <c r="AU2154"/>
  <c r="AW2154"/>
  <c r="AV2154"/>
  <c r="AY2154"/>
  <c r="AV1658"/>
  <c r="AY1658"/>
  <c r="AU1658"/>
  <c r="AW1658"/>
  <c r="AW2703"/>
  <c r="AU2703"/>
  <c r="AV2703"/>
  <c r="AY2703"/>
  <c r="AV236"/>
  <c r="AY236"/>
  <c r="AW236"/>
  <c r="AU236"/>
  <c r="AU447"/>
  <c r="AW447"/>
  <c r="AV447"/>
  <c r="AY447"/>
  <c r="AV1770"/>
  <c r="AY1770"/>
  <c r="AW1770"/>
  <c r="AU1770"/>
  <c r="AV218"/>
  <c r="AW218"/>
  <c r="AU218"/>
  <c r="AY218"/>
  <c r="AU1697"/>
  <c r="AV1697"/>
  <c r="AW1697"/>
  <c r="AY1697"/>
  <c r="AU923"/>
  <c r="AV923"/>
  <c r="AY923"/>
  <c r="AW923"/>
  <c r="AV2465"/>
  <c r="AY2465"/>
  <c r="AW2465"/>
  <c r="AU2465"/>
  <c r="AY2096"/>
  <c r="AW2096"/>
  <c r="AU2096"/>
  <c r="AV2096"/>
  <c r="AU367"/>
  <c r="AV367"/>
  <c r="AW367"/>
  <c r="AY367"/>
  <c r="AV1325"/>
  <c r="AU1325"/>
  <c r="AW1325"/>
  <c r="AY1325"/>
  <c r="AV2093"/>
  <c r="AY2093"/>
  <c r="AW2093"/>
  <c r="AU2093"/>
  <c r="AV2874"/>
  <c r="AY2874"/>
  <c r="AU2874"/>
  <c r="AW2874"/>
  <c r="AU1208"/>
  <c r="AW1208"/>
  <c r="AV1208"/>
  <c r="AY1208"/>
  <c r="AV1140"/>
  <c r="AY1140"/>
  <c r="AW1140"/>
  <c r="AU1140"/>
  <c r="AY2612"/>
  <c r="AV2612"/>
  <c r="AU2612"/>
  <c r="AW2612"/>
  <c r="AV1595"/>
  <c r="AY1595"/>
  <c r="AU1595"/>
  <c r="AW1595"/>
  <c r="AY2128"/>
  <c r="AV2128"/>
  <c r="AU2128"/>
  <c r="AW2128"/>
  <c r="AV1451"/>
  <c r="AY1451"/>
  <c r="AU1451"/>
  <c r="AW1451"/>
  <c r="AU182"/>
  <c r="AV182"/>
  <c r="AY182"/>
  <c r="AW182"/>
  <c r="AY1951"/>
  <c r="AU1951"/>
  <c r="AV1951"/>
  <c r="AW1951"/>
  <c r="AU866"/>
  <c r="AW866"/>
  <c r="AY866"/>
  <c r="AV866"/>
  <c r="AV919"/>
  <c r="AY919"/>
  <c r="AW919"/>
  <c r="AU919"/>
  <c r="AV1326"/>
  <c r="AW1326"/>
  <c r="AY1326"/>
  <c r="AU1326"/>
  <c r="AY628"/>
  <c r="AV628"/>
  <c r="AU628"/>
  <c r="AW628"/>
  <c r="AU2100"/>
  <c r="AW2100"/>
  <c r="AY2100"/>
  <c r="AV2100"/>
  <c r="AY92"/>
  <c r="AV92"/>
  <c r="AU92"/>
  <c r="AW92"/>
  <c r="AU1820"/>
  <c r="AW1820"/>
  <c r="AV1820"/>
  <c r="AY1820"/>
  <c r="AU955"/>
  <c r="AW955"/>
  <c r="AV955"/>
  <c r="AY955"/>
  <c r="AU1799"/>
  <c r="AV1799"/>
  <c r="AW1799"/>
  <c r="AY1799"/>
  <c r="AV2266"/>
  <c r="AU2266"/>
  <c r="AW2266"/>
  <c r="AY2266"/>
  <c r="AV429"/>
  <c r="AU429"/>
  <c r="AY429"/>
  <c r="AW429"/>
  <c r="AU1805"/>
  <c r="AW1805"/>
  <c r="AV1805"/>
  <c r="AY1805"/>
  <c r="AU115"/>
  <c r="AW115"/>
  <c r="AV115"/>
  <c r="AY115"/>
  <c r="AW818"/>
  <c r="AV818"/>
  <c r="AY818"/>
  <c r="AU818"/>
  <c r="AU74"/>
  <c r="AW74"/>
  <c r="AV74"/>
  <c r="AY74"/>
  <c r="AU2115"/>
  <c r="AW2115"/>
  <c r="AV2115"/>
  <c r="AY2115"/>
  <c r="AT1846"/>
  <c r="AX1846" s="1"/>
  <c r="AT1823"/>
  <c r="AX1823" s="1"/>
  <c r="AT1488"/>
  <c r="AX1488" s="1"/>
  <c r="AT1095"/>
  <c r="AX1095" s="1"/>
  <c r="AT1293"/>
  <c r="AX1293" s="1"/>
  <c r="AU2094"/>
  <c r="AY2094"/>
  <c r="AV2094"/>
  <c r="AW2094"/>
  <c r="AU329"/>
  <c r="AV329"/>
  <c r="AW329"/>
  <c r="AY329"/>
  <c r="AY932"/>
  <c r="AU932"/>
  <c r="AW932"/>
  <c r="AV932"/>
  <c r="AU1761"/>
  <c r="AY1761"/>
  <c r="AW1761"/>
  <c r="AV1761"/>
  <c r="AY1516"/>
  <c r="AV1516"/>
  <c r="AU1516"/>
  <c r="AW1516"/>
  <c r="AV2521"/>
  <c r="AY2521"/>
  <c r="AW2521"/>
  <c r="AU2521"/>
  <c r="AV1103"/>
  <c r="AW1103"/>
  <c r="AU1103"/>
  <c r="AY1103"/>
  <c r="AY747"/>
  <c r="AV747"/>
  <c r="AU747"/>
  <c r="AW747"/>
  <c r="AY412"/>
  <c r="AV412"/>
  <c r="AU412"/>
  <c r="AW412"/>
  <c r="AV2463"/>
  <c r="AY2463"/>
  <c r="AU2463"/>
  <c r="AW2463"/>
  <c r="AU286"/>
  <c r="AY286"/>
  <c r="AV286"/>
  <c r="AW286"/>
  <c r="AV944"/>
  <c r="AU944"/>
  <c r="AY944"/>
  <c r="AW944"/>
  <c r="AV2334"/>
  <c r="AY2334"/>
  <c r="AW2334"/>
  <c r="AU2334"/>
  <c r="AW1265"/>
  <c r="AV1265"/>
  <c r="AU1265"/>
  <c r="AY1265"/>
  <c r="AV909"/>
  <c r="AY909"/>
  <c r="AU909"/>
  <c r="AW909"/>
  <c r="AW1530"/>
  <c r="AU1530"/>
  <c r="AY1530"/>
  <c r="AV1530"/>
  <c r="AY2948"/>
  <c r="AU2948"/>
  <c r="AW2948"/>
  <c r="AV2948"/>
  <c r="AW810"/>
  <c r="AY810"/>
  <c r="AU810"/>
  <c r="AV810"/>
  <c r="AW392"/>
  <c r="AY392"/>
  <c r="AV392"/>
  <c r="AU392"/>
  <c r="AW1540"/>
  <c r="AY1540"/>
  <c r="AU1540"/>
  <c r="AV1540"/>
  <c r="AW642"/>
  <c r="AU642"/>
  <c r="AY642"/>
  <c r="AV642"/>
  <c r="AW1443"/>
  <c r="AU1443"/>
  <c r="AV1443"/>
  <c r="AY1443"/>
  <c r="AW513"/>
  <c r="AU513"/>
  <c r="AY513"/>
  <c r="AV513"/>
  <c r="AW1233"/>
  <c r="AV1233"/>
  <c r="AY1233"/>
  <c r="AU1233"/>
  <c r="AY2987"/>
  <c r="AW2987"/>
  <c r="AU2987"/>
  <c r="AV2987"/>
  <c r="AU2614"/>
  <c r="AY2614"/>
  <c r="AV2614"/>
  <c r="AW2614"/>
  <c r="AU1961"/>
  <c r="AV1961"/>
  <c r="AW1961"/>
  <c r="AY1961"/>
  <c r="AY2767"/>
  <c r="AW2767"/>
  <c r="AU2767"/>
  <c r="AV2767"/>
  <c r="AY2132"/>
  <c r="AW2132"/>
  <c r="AU2132"/>
  <c r="AV2132"/>
  <c r="AW123"/>
  <c r="AY123"/>
  <c r="AU123"/>
  <c r="AV123"/>
  <c r="AW1655"/>
  <c r="AU1655"/>
  <c r="AY1655"/>
  <c r="AV1655"/>
  <c r="AY1039"/>
  <c r="AW1039"/>
  <c r="AV1039"/>
  <c r="AU1039"/>
  <c r="AY331"/>
  <c r="AW331"/>
  <c r="AV331"/>
  <c r="AU331"/>
  <c r="AV2192"/>
  <c r="AU2192"/>
  <c r="AW2192"/>
  <c r="AY2192"/>
  <c r="AU1472"/>
  <c r="AY1472"/>
  <c r="AV1472"/>
  <c r="AW1472"/>
  <c r="AU2893"/>
  <c r="AV2893"/>
  <c r="AY2893"/>
  <c r="AW2893"/>
  <c r="AU1123"/>
  <c r="AW1123"/>
  <c r="AY1123"/>
  <c r="AV1123"/>
  <c r="AV1676"/>
  <c r="AW1676"/>
  <c r="AU1676"/>
  <c r="AY1676"/>
  <c r="AV1495"/>
  <c r="AW1495"/>
  <c r="AU1495"/>
  <c r="AY1495"/>
  <c r="AY2807"/>
  <c r="AU2807"/>
  <c r="AW2807"/>
  <c r="AV2807"/>
  <c r="AW1082"/>
  <c r="AU1082"/>
  <c r="AV1082"/>
  <c r="AY1082"/>
  <c r="AV1071"/>
  <c r="AY1071"/>
  <c r="AW1071"/>
  <c r="AU1071"/>
  <c r="AV2372"/>
  <c r="AW2372"/>
  <c r="AY2372"/>
  <c r="AU2372"/>
  <c r="AU906"/>
  <c r="AV906"/>
  <c r="AW906"/>
  <c r="AY906"/>
  <c r="AW965"/>
  <c r="AV965"/>
  <c r="AU965"/>
  <c r="AY965"/>
  <c r="AV2540"/>
  <c r="AU2540"/>
  <c r="AW2540"/>
  <c r="AY2540"/>
  <c r="AY2404"/>
  <c r="AV2404"/>
  <c r="AU2404"/>
  <c r="AW2404"/>
  <c r="AW71"/>
  <c r="AU71"/>
  <c r="AV71"/>
  <c r="AY71"/>
  <c r="AU869"/>
  <c r="AY869"/>
  <c r="AW869"/>
  <c r="AV869"/>
  <c r="AY17"/>
  <c r="AU17"/>
  <c r="AW17"/>
  <c r="AV17"/>
  <c r="AU2436"/>
  <c r="AW2436"/>
  <c r="AY2436"/>
  <c r="AV2436"/>
  <c r="AU1125"/>
  <c r="AY1125"/>
  <c r="AW1125"/>
  <c r="AV1125"/>
  <c r="AY603"/>
  <c r="AW603"/>
  <c r="AU603"/>
  <c r="AV603"/>
  <c r="AU2374"/>
  <c r="AY2374"/>
  <c r="AW2374"/>
  <c r="AV2374"/>
  <c r="AU2566"/>
  <c r="AW2566"/>
  <c r="AV2566"/>
  <c r="AY2566"/>
  <c r="AY1270"/>
  <c r="AW1270"/>
  <c r="AV1270"/>
  <c r="AU1270"/>
  <c r="AU1933"/>
  <c r="AY1933"/>
  <c r="AW1933"/>
  <c r="AV1933"/>
  <c r="AY1193"/>
  <c r="AW1193"/>
  <c r="AU1193"/>
  <c r="AV1193"/>
  <c r="AU664"/>
  <c r="AV664"/>
  <c r="AY664"/>
  <c r="AW664"/>
  <c r="AW1108"/>
  <c r="AY1108"/>
  <c r="AV1108"/>
  <c r="AU1108"/>
  <c r="AW2580"/>
  <c r="AY2580"/>
  <c r="AU2580"/>
  <c r="AV2580"/>
  <c r="AU2684"/>
  <c r="AY2684"/>
  <c r="AV2684"/>
  <c r="AW2684"/>
  <c r="AV894"/>
  <c r="AY894"/>
  <c r="AU894"/>
  <c r="AW894"/>
  <c r="AV448"/>
  <c r="AW448"/>
  <c r="AY448"/>
  <c r="AU448"/>
  <c r="AU299"/>
  <c r="AW299"/>
  <c r="AY299"/>
  <c r="AV299"/>
  <c r="AU2349"/>
  <c r="AW2349"/>
  <c r="AY2349"/>
  <c r="AV2349"/>
  <c r="AV639"/>
  <c r="AY639"/>
  <c r="AW639"/>
  <c r="AU639"/>
  <c r="AW1354"/>
  <c r="AU1354"/>
  <c r="AV1354"/>
  <c r="AY1354"/>
  <c r="AV855"/>
  <c r="AY855"/>
  <c r="AW855"/>
  <c r="AU855"/>
  <c r="AV2871"/>
  <c r="AW2871"/>
  <c r="AU2871"/>
  <c r="AY2871"/>
  <c r="AV2455"/>
  <c r="AY2455"/>
  <c r="AW2455"/>
  <c r="AU2455"/>
  <c r="AU2340"/>
  <c r="AW2340"/>
  <c r="AV2340"/>
  <c r="AY2340"/>
  <c r="AV1543"/>
  <c r="AW1543"/>
  <c r="AY1543"/>
  <c r="AU1543"/>
  <c r="AU535"/>
  <c r="AV535"/>
  <c r="AY535"/>
  <c r="AW535"/>
  <c r="AU2853"/>
  <c r="AW2853"/>
  <c r="AV2853"/>
  <c r="AY2853"/>
  <c r="AW1572"/>
  <c r="AY1572"/>
  <c r="AV1572"/>
  <c r="AU1572"/>
  <c r="AW328"/>
  <c r="AU328"/>
  <c r="AY328"/>
  <c r="AV328"/>
  <c r="AU238"/>
  <c r="AW238"/>
  <c r="AV238"/>
  <c r="AY238"/>
  <c r="AY857"/>
  <c r="AV857"/>
  <c r="AW857"/>
  <c r="AU857"/>
  <c r="AV1484"/>
  <c r="AY1484"/>
  <c r="AW1484"/>
  <c r="AU1484"/>
  <c r="AU1173"/>
  <c r="AW1173"/>
  <c r="AY1173"/>
  <c r="AV1173"/>
  <c r="AW287"/>
  <c r="AU287"/>
  <c r="AY287"/>
  <c r="AV287"/>
  <c r="AY649"/>
  <c r="AU649"/>
  <c r="AW649"/>
  <c r="AV649"/>
  <c r="AY2709"/>
  <c r="AU2709"/>
  <c r="AW2709"/>
  <c r="AV2709"/>
  <c r="AW898"/>
  <c r="AU898"/>
  <c r="AV898"/>
  <c r="AY898"/>
  <c r="AU1637"/>
  <c r="AY1637"/>
  <c r="AV1637"/>
  <c r="AW1637"/>
  <c r="AW2835"/>
  <c r="AY2835"/>
  <c r="AU2835"/>
  <c r="AV2835"/>
  <c r="AY2834"/>
  <c r="AU2834"/>
  <c r="AV2834"/>
  <c r="AW2834"/>
  <c r="AV687"/>
  <c r="AW687"/>
  <c r="AU687"/>
  <c r="AY687"/>
  <c r="AU1899"/>
  <c r="AW1899"/>
  <c r="AY1899"/>
  <c r="AV1899"/>
  <c r="AU669"/>
  <c r="AY669"/>
  <c r="AW669"/>
  <c r="AV669"/>
  <c r="AY1001"/>
  <c r="AV1001"/>
  <c r="AW1001"/>
  <c r="AU1001"/>
  <c r="AU2494"/>
  <c r="AV2494"/>
  <c r="AY2494"/>
  <c r="AW2494"/>
  <c r="AV1449"/>
  <c r="AU1449"/>
  <c r="AY1449"/>
  <c r="AW1449"/>
  <c r="AY408"/>
  <c r="AU408"/>
  <c r="AW408"/>
  <c r="AV408"/>
  <c r="AY148"/>
  <c r="AW148"/>
  <c r="AU148"/>
  <c r="AV148"/>
  <c r="AW636"/>
  <c r="AU636"/>
  <c r="AY636"/>
  <c r="AV636"/>
  <c r="AV2903"/>
  <c r="AW2903"/>
  <c r="AY2903"/>
  <c r="AU2903"/>
  <c r="AV2183"/>
  <c r="AW2183"/>
  <c r="AU2183"/>
  <c r="AY2183"/>
  <c r="AU2845"/>
  <c r="AW2845"/>
  <c r="AY2845"/>
  <c r="AV2845"/>
  <c r="AV710"/>
  <c r="AW710"/>
  <c r="AY710"/>
  <c r="AU710"/>
  <c r="AW563"/>
  <c r="AY563"/>
  <c r="AU563"/>
  <c r="AV563"/>
  <c r="AV711"/>
  <c r="AW711"/>
  <c r="AY711"/>
  <c r="AU711"/>
  <c r="AU1426"/>
  <c r="AV1426"/>
  <c r="AY1426"/>
  <c r="AW1426"/>
  <c r="AY275"/>
  <c r="AW275"/>
  <c r="AV275"/>
  <c r="AU275"/>
  <c r="AV910"/>
  <c r="AU910"/>
  <c r="AW910"/>
  <c r="AY910"/>
  <c r="AW868"/>
  <c r="AU868"/>
  <c r="AV868"/>
  <c r="AY868"/>
  <c r="AW1375"/>
  <c r="AV1375"/>
  <c r="AU1375"/>
  <c r="AY1375"/>
  <c r="AV149"/>
  <c r="AW149"/>
  <c r="AU149"/>
  <c r="AY149"/>
  <c r="AW58"/>
  <c r="AU58"/>
  <c r="AV58"/>
  <c r="AY58"/>
  <c r="AU2852"/>
  <c r="AV2852"/>
  <c r="AY2852"/>
  <c r="AW2852"/>
  <c r="AV1235"/>
  <c r="AY1235"/>
  <c r="AU1235"/>
  <c r="AW1235"/>
  <c r="AY1957"/>
  <c r="AW1957"/>
  <c r="AV1957"/>
  <c r="AU1957"/>
  <c r="AV150"/>
  <c r="AW150"/>
  <c r="AY150"/>
  <c r="AU150"/>
  <c r="AV2358"/>
  <c r="AW2358"/>
  <c r="AU2358"/>
  <c r="AY2358"/>
  <c r="AU1778"/>
  <c r="AV1778"/>
  <c r="AW1778"/>
  <c r="AY1778"/>
  <c r="AY915"/>
  <c r="AU915"/>
  <c r="AV915"/>
  <c r="AW915"/>
  <c r="AY2760"/>
  <c r="AU2760"/>
  <c r="AV2760"/>
  <c r="AW2760"/>
  <c r="AY1287"/>
  <c r="AV1287"/>
  <c r="AU1287"/>
  <c r="AW1287"/>
  <c r="AY735"/>
  <c r="AW735"/>
  <c r="AU735"/>
  <c r="AV735"/>
  <c r="AY1508"/>
  <c r="AW1508"/>
  <c r="AU1508"/>
  <c r="AV1508"/>
  <c r="AY2308"/>
  <c r="AW2308"/>
  <c r="AU2308"/>
  <c r="AV2308"/>
  <c r="AU2181"/>
  <c r="AY2181"/>
  <c r="AW2181"/>
  <c r="AV2181"/>
  <c r="AU441"/>
  <c r="AY441"/>
  <c r="AV441"/>
  <c r="AW441"/>
  <c r="AU1683"/>
  <c r="AY1683"/>
  <c r="AV1683"/>
  <c r="AW1683"/>
  <c r="AY2707"/>
  <c r="AU2707"/>
  <c r="AW2707"/>
  <c r="AV2707"/>
  <c r="AU1145"/>
  <c r="AW1145"/>
  <c r="AY1145"/>
  <c r="AV1145"/>
  <c r="AW2105"/>
  <c r="AU2105"/>
  <c r="AY2105"/>
  <c r="AV2105"/>
  <c r="AU2066"/>
  <c r="AW2066"/>
  <c r="AY2066"/>
  <c r="AV2066"/>
  <c r="AU1680"/>
  <c r="AY1680"/>
  <c r="AW1680"/>
  <c r="AV1680"/>
  <c r="AU2112"/>
  <c r="AW2112"/>
  <c r="AV2112"/>
  <c r="AY2112"/>
  <c r="AU605"/>
  <c r="AV605"/>
  <c r="AW605"/>
  <c r="AY605"/>
  <c r="AW937"/>
  <c r="AU937"/>
  <c r="AY937"/>
  <c r="AV937"/>
  <c r="AU1153"/>
  <c r="AW1153"/>
  <c r="AY1153"/>
  <c r="AV1153"/>
  <c r="AW1897"/>
  <c r="AY1897"/>
  <c r="AU1897"/>
  <c r="AV1897"/>
  <c r="AW2778"/>
  <c r="AY2778"/>
  <c r="AU2778"/>
  <c r="AV2778"/>
  <c r="AU788"/>
  <c r="AV788"/>
  <c r="AW788"/>
  <c r="AY788"/>
  <c r="AU63"/>
  <c r="AV63"/>
  <c r="AY63"/>
  <c r="AW63"/>
  <c r="AY766"/>
  <c r="AW766"/>
  <c r="AU766"/>
  <c r="AV766"/>
  <c r="AW2034"/>
  <c r="AY2034"/>
  <c r="AU2034"/>
  <c r="AV2034"/>
  <c r="AU2720"/>
  <c r="AW2720"/>
  <c r="AV2720"/>
  <c r="AY2720"/>
  <c r="AU1603"/>
  <c r="AY1603"/>
  <c r="AW1603"/>
  <c r="AV1603"/>
  <c r="AY589"/>
  <c r="AW589"/>
  <c r="AV589"/>
  <c r="AU589"/>
  <c r="AW916"/>
  <c r="AU916"/>
  <c r="AY916"/>
  <c r="AV916"/>
  <c r="AY2558"/>
  <c r="AU2558"/>
  <c r="AW2558"/>
  <c r="AV2558"/>
  <c r="AW2745"/>
  <c r="AV2745"/>
  <c r="AU2745"/>
  <c r="AY2745"/>
  <c r="AY646"/>
  <c r="AV646"/>
  <c r="AW646"/>
  <c r="AU646"/>
  <c r="AU1566"/>
  <c r="AY1566"/>
  <c r="AV1566"/>
  <c r="AW1566"/>
  <c r="AV1204"/>
  <c r="AW1204"/>
  <c r="AY1204"/>
  <c r="AU1204"/>
  <c r="AY294"/>
  <c r="AV294"/>
  <c r="AW294"/>
  <c r="AU294"/>
  <c r="AY1219"/>
  <c r="AV1219"/>
  <c r="AU1219"/>
  <c r="AW1219"/>
  <c r="AU361"/>
  <c r="AV361"/>
  <c r="AY361"/>
  <c r="AW361"/>
  <c r="AY801"/>
  <c r="AV801"/>
  <c r="AW801"/>
  <c r="AU801"/>
  <c r="AU158"/>
  <c r="AY158"/>
  <c r="AV158"/>
  <c r="AW158"/>
  <c r="AU1085"/>
  <c r="AV1085"/>
  <c r="AW1085"/>
  <c r="AY1085"/>
  <c r="AW777"/>
  <c r="AU777"/>
  <c r="AV777"/>
  <c r="AY777"/>
  <c r="AV2803"/>
  <c r="AY2803"/>
  <c r="AU2803"/>
  <c r="AW2803"/>
  <c r="AU2124"/>
  <c r="AW2124"/>
  <c r="AV2124"/>
  <c r="AY2124"/>
  <c r="AU104"/>
  <c r="AV104"/>
  <c r="AW104"/>
  <c r="AY104"/>
  <c r="AW1468"/>
  <c r="AY1468"/>
  <c r="AU1468"/>
  <c r="AV1468"/>
  <c r="AW2470"/>
  <c r="AU2470"/>
  <c r="AV2470"/>
  <c r="AY2470"/>
  <c r="AU1911"/>
  <c r="AV1911"/>
  <c r="AW1911"/>
  <c r="AY1911"/>
  <c r="AW1579"/>
  <c r="AU1579"/>
  <c r="AY1579"/>
  <c r="AV1579"/>
  <c r="AW912"/>
  <c r="AY912"/>
  <c r="AV912"/>
  <c r="AU912"/>
  <c r="AW1600"/>
  <c r="AU1600"/>
  <c r="AV1600"/>
  <c r="AY1600"/>
  <c r="AY2125"/>
  <c r="AW2125"/>
  <c r="AU2125"/>
  <c r="AV2125"/>
  <c r="AW179"/>
  <c r="AU179"/>
  <c r="AV179"/>
  <c r="AY179"/>
  <c r="AW999"/>
  <c r="AU999"/>
  <c r="AY999"/>
  <c r="AV999"/>
  <c r="AW1135"/>
  <c r="AU1135"/>
  <c r="AV1135"/>
  <c r="AY1135"/>
  <c r="AW462"/>
  <c r="AY462"/>
  <c r="AU462"/>
  <c r="AV462"/>
  <c r="AW1804"/>
  <c r="AY1804"/>
  <c r="AU1804"/>
  <c r="AV1804"/>
  <c r="AW702"/>
  <c r="AU702"/>
  <c r="AV702"/>
  <c r="AY702"/>
  <c r="AW1448"/>
  <c r="AU1448"/>
  <c r="AV1448"/>
  <c r="AY1448"/>
  <c r="AW2084"/>
  <c r="AU2084"/>
  <c r="AY2084"/>
  <c r="AV2084"/>
  <c r="AU2734"/>
  <c r="AW2734"/>
  <c r="AV2734"/>
  <c r="AY2734"/>
  <c r="AW2469"/>
  <c r="AY2469"/>
  <c r="AU2469"/>
  <c r="AV2469"/>
  <c r="AU533"/>
  <c r="AW533"/>
  <c r="AV533"/>
  <c r="AY533"/>
  <c r="AW808"/>
  <c r="AU808"/>
  <c r="AY808"/>
  <c r="AV808"/>
  <c r="AW2856"/>
  <c r="AU2856"/>
  <c r="AY2856"/>
  <c r="AV2856"/>
  <c r="AW2980"/>
  <c r="AV2980"/>
  <c r="AY2980"/>
  <c r="AU2980"/>
  <c r="AY1522"/>
  <c r="AU1522"/>
  <c r="AV1522"/>
  <c r="AW1522"/>
  <c r="AW867"/>
  <c r="AU867"/>
  <c r="AY867"/>
  <c r="AV867"/>
  <c r="AY165"/>
  <c r="AV165"/>
  <c r="AU165"/>
  <c r="AW165"/>
  <c r="AW26"/>
  <c r="AU26"/>
  <c r="AY26"/>
  <c r="AV26"/>
  <c r="AW1806"/>
  <c r="AU1806"/>
  <c r="AY1806"/>
  <c r="AV1806"/>
  <c r="AU225"/>
  <c r="AY225"/>
  <c r="AV225"/>
  <c r="AW225"/>
  <c r="AU1791"/>
  <c r="AW1791"/>
  <c r="AY1791"/>
  <c r="AV1791"/>
  <c r="AU138"/>
  <c r="AW138"/>
  <c r="AY138"/>
  <c r="AV138"/>
  <c r="AU569"/>
  <c r="AV569"/>
  <c r="AY569"/>
  <c r="AW569"/>
  <c r="AU1105"/>
  <c r="AY1105"/>
  <c r="AW1105"/>
  <c r="AV1105"/>
  <c r="AY1978"/>
  <c r="AU1978"/>
  <c r="AV1978"/>
  <c r="AW1978"/>
  <c r="AU832"/>
  <c r="AY832"/>
  <c r="AW832"/>
  <c r="AV832"/>
  <c r="AY2106"/>
  <c r="AU2106"/>
  <c r="AW2106"/>
  <c r="AV2106"/>
  <c r="AY1296"/>
  <c r="AW1296"/>
  <c r="AU1296"/>
  <c r="AV1296"/>
  <c r="AU2527"/>
  <c r="AY2527"/>
  <c r="AV2527"/>
  <c r="AW2527"/>
  <c r="AW2710"/>
  <c r="AY2710"/>
  <c r="AU2710"/>
  <c r="AV2710"/>
  <c r="AU1833"/>
  <c r="AW1833"/>
  <c r="AY1833"/>
  <c r="AV1833"/>
  <c r="AV1743"/>
  <c r="AW1743"/>
  <c r="AU1743"/>
  <c r="AY1743"/>
  <c r="AY532"/>
  <c r="AW532"/>
  <c r="AU532"/>
  <c r="AV532"/>
  <c r="AV2466"/>
  <c r="AU2466"/>
  <c r="AW2466"/>
  <c r="AY2466"/>
  <c r="AU2006"/>
  <c r="AW2006"/>
  <c r="AV2006"/>
  <c r="AY2006"/>
  <c r="AY1329"/>
  <c r="AU1329"/>
  <c r="AW1329"/>
  <c r="AV1329"/>
  <c r="AV1817"/>
  <c r="AU1817"/>
  <c r="AY1817"/>
  <c r="AW1817"/>
  <c r="AW1487"/>
  <c r="AV1487"/>
  <c r="AU1487"/>
  <c r="AY1487"/>
  <c r="AW2480"/>
  <c r="AV2480"/>
  <c r="AY2480"/>
  <c r="AU2480"/>
  <c r="AY1053"/>
  <c r="AV1053"/>
  <c r="AW1053"/>
  <c r="AU1053"/>
  <c r="AW1795"/>
  <c r="AV1795"/>
  <c r="AU1795"/>
  <c r="AY1795"/>
  <c r="AW2838"/>
  <c r="AV2838"/>
  <c r="AU2838"/>
  <c r="AY2838"/>
  <c r="AV1353"/>
  <c r="AY1353"/>
  <c r="AU1353"/>
  <c r="AW1353"/>
  <c r="AV2618"/>
  <c r="AU2618"/>
  <c r="AW2618"/>
  <c r="AY2618"/>
  <c r="AW1400"/>
  <c r="AV1400"/>
  <c r="AU1400"/>
  <c r="AY1400"/>
  <c r="AY2458"/>
  <c r="AW2458"/>
  <c r="AU2458"/>
  <c r="AV2458"/>
  <c r="AU2827"/>
  <c r="AW2827"/>
  <c r="AY2827"/>
  <c r="AV2827"/>
  <c r="AU1088"/>
  <c r="AY1088"/>
  <c r="AV1088"/>
  <c r="AW1088"/>
  <c r="AW1835"/>
  <c r="AU1835"/>
  <c r="AY1835"/>
  <c r="AV1835"/>
  <c r="AW819"/>
  <c r="AY819"/>
  <c r="AV819"/>
  <c r="AU819"/>
  <c r="AU199"/>
  <c r="AY199"/>
  <c r="AW199"/>
  <c r="AV199"/>
  <c r="AY146"/>
  <c r="AU146"/>
  <c r="AW146"/>
  <c r="AV146"/>
  <c r="AV564"/>
  <c r="AY564"/>
  <c r="AW564"/>
  <c r="AU564"/>
  <c r="AW1780"/>
  <c r="AU1780"/>
  <c r="AY1780"/>
  <c r="AV1780"/>
  <c r="AY2922"/>
  <c r="AV2922"/>
  <c r="AU2922"/>
  <c r="AW2922"/>
  <c r="AW1339"/>
  <c r="AV1339"/>
  <c r="AY1339"/>
  <c r="AU1339"/>
  <c r="AV198"/>
  <c r="AY198"/>
  <c r="AU198"/>
  <c r="AW198"/>
  <c r="AW224"/>
  <c r="AV224"/>
  <c r="AY224"/>
  <c r="AU224"/>
  <c r="AU845"/>
  <c r="AV845"/>
  <c r="AW845"/>
  <c r="AY845"/>
  <c r="AU2794"/>
  <c r="AV2794"/>
  <c r="AY2794"/>
  <c r="AW2794"/>
  <c r="AW1011"/>
  <c r="AV1011"/>
  <c r="AY1011"/>
  <c r="AU1011"/>
  <c r="AU402"/>
  <c r="AV402"/>
  <c r="AW402"/>
  <c r="AY402"/>
  <c r="AW423"/>
  <c r="AV423"/>
  <c r="AU423"/>
  <c r="AY423"/>
  <c r="AW515"/>
  <c r="AV515"/>
  <c r="AU515"/>
  <c r="AY515"/>
  <c r="AV110"/>
  <c r="AU110"/>
  <c r="AY110"/>
  <c r="AW110"/>
  <c r="AY787"/>
  <c r="AW787"/>
  <c r="AV787"/>
  <c r="AU787"/>
  <c r="AW1250"/>
  <c r="AY1250"/>
  <c r="AV1250"/>
  <c r="AU1250"/>
  <c r="AU250"/>
  <c r="AV250"/>
  <c r="AW250"/>
  <c r="AY250"/>
  <c r="AU1700"/>
  <c r="AV1700"/>
  <c r="AW1700"/>
  <c r="AY1700"/>
  <c r="AW1299"/>
  <c r="AV1299"/>
  <c r="AY1299"/>
  <c r="AU1299"/>
  <c r="AY1130"/>
  <c r="AU1130"/>
  <c r="AW1130"/>
  <c r="AV1130"/>
  <c r="AU927"/>
  <c r="AW927"/>
  <c r="AV927"/>
  <c r="AY927"/>
  <c r="AU1732"/>
  <c r="AW1732"/>
  <c r="AV1732"/>
  <c r="AY1732"/>
  <c r="AV1438"/>
  <c r="AY1438"/>
  <c r="AU1438"/>
  <c r="AW1438"/>
  <c r="AU2346"/>
  <c r="AV2346"/>
  <c r="AW2346"/>
  <c r="AY2346"/>
  <c r="AU996"/>
  <c r="AV996"/>
  <c r="AY996"/>
  <c r="AW996"/>
  <c r="AY1352"/>
  <c r="AW1352"/>
  <c r="AV1352"/>
  <c r="AU1352"/>
  <c r="AW1394"/>
  <c r="AU1394"/>
  <c r="AY1394"/>
  <c r="AV1394"/>
  <c r="AY549"/>
  <c r="AW549"/>
  <c r="AU549"/>
  <c r="AV549"/>
  <c r="AV1605"/>
  <c r="AW1605"/>
  <c r="AU1605"/>
  <c r="AY1605"/>
  <c r="AU2282"/>
  <c r="AV2282"/>
  <c r="AW2282"/>
  <c r="AY2282"/>
  <c r="AU2389"/>
  <c r="AY2389"/>
  <c r="AV2389"/>
  <c r="AW2389"/>
  <c r="AU1864"/>
  <c r="AY1864"/>
  <c r="AW1864"/>
  <c r="AV1864"/>
  <c r="AU2414"/>
  <c r="AV2414"/>
  <c r="AY2414"/>
  <c r="AW2414"/>
  <c r="AU65"/>
  <c r="AV65"/>
  <c r="AY65"/>
  <c r="AW65"/>
  <c r="AY489"/>
  <c r="AW489"/>
  <c r="AU489"/>
  <c r="AV489"/>
  <c r="AV486"/>
  <c r="AY486"/>
  <c r="AW486"/>
  <c r="AU486"/>
  <c r="AU2771"/>
  <c r="AW2771"/>
  <c r="AV2771"/>
  <c r="AY2771"/>
  <c r="AV1881"/>
  <c r="AU1881"/>
  <c r="AY1881"/>
  <c r="AW1881"/>
  <c r="AU2905"/>
  <c r="AV2905"/>
  <c r="AY2905"/>
  <c r="AW2905"/>
  <c r="AW463"/>
  <c r="AU463"/>
  <c r="AV463"/>
  <c r="AY463"/>
  <c r="AW2529"/>
  <c r="AV2529"/>
  <c r="AY2529"/>
  <c r="AU2529"/>
  <c r="AV1291"/>
  <c r="AW1291"/>
  <c r="AU1291"/>
  <c r="AY1291"/>
  <c r="AV2689"/>
  <c r="AW2689"/>
  <c r="AY2689"/>
  <c r="AU2689"/>
  <c r="AV1360"/>
  <c r="AW1360"/>
  <c r="AU1360"/>
  <c r="AY1360"/>
  <c r="AU982"/>
  <c r="AV982"/>
  <c r="AW982"/>
  <c r="AY982"/>
  <c r="AY1469"/>
  <c r="AV1469"/>
  <c r="AW1469"/>
  <c r="AU1469"/>
  <c r="AU2775"/>
  <c r="AV2775"/>
  <c r="AW2775"/>
  <c r="AY2775"/>
  <c r="AU1417"/>
  <c r="AV1417"/>
  <c r="AW1417"/>
  <c r="AY1417"/>
  <c r="AU2441"/>
  <c r="AV2441"/>
  <c r="AW2441"/>
  <c r="AY2441"/>
  <c r="AU822"/>
  <c r="AV822"/>
  <c r="AY822"/>
  <c r="AW822"/>
  <c r="AU952"/>
  <c r="AW952"/>
  <c r="AY952"/>
  <c r="AV952"/>
  <c r="AY2296"/>
  <c r="AU2296"/>
  <c r="AV2296"/>
  <c r="AW2296"/>
  <c r="AY860"/>
  <c r="AV860"/>
  <c r="AU860"/>
  <c r="AW860"/>
  <c r="AV2140"/>
  <c r="AY2140"/>
  <c r="AU2140"/>
  <c r="AW2140"/>
  <c r="AY2055"/>
  <c r="AV2055"/>
  <c r="AU2055"/>
  <c r="AW2055"/>
  <c r="AV2955"/>
  <c r="AY2955"/>
  <c r="AU2955"/>
  <c r="AW2955"/>
  <c r="AV880"/>
  <c r="AY880"/>
  <c r="AU880"/>
  <c r="AW880"/>
  <c r="AV2768"/>
  <c r="AU2768"/>
  <c r="AY2768"/>
  <c r="AW2768"/>
  <c r="AU1757"/>
  <c r="AV1757"/>
  <c r="AW1757"/>
  <c r="AY1757"/>
  <c r="AV1437"/>
  <c r="AU1437"/>
  <c r="AW1437"/>
  <c r="AY1437"/>
  <c r="AU1042"/>
  <c r="AW1042"/>
  <c r="AY1042"/>
  <c r="AV1042"/>
  <c r="AU1431"/>
  <c r="AV1431"/>
  <c r="AY1431"/>
  <c r="AW1431"/>
  <c r="AY1180"/>
  <c r="AV1180"/>
  <c r="AW1180"/>
  <c r="AU1180"/>
  <c r="AV2502"/>
  <c r="AU2502"/>
  <c r="AW2502"/>
  <c r="AY2502"/>
  <c r="AV2087"/>
  <c r="AW2087"/>
  <c r="AU2087"/>
  <c r="AY2087"/>
  <c r="AY816"/>
  <c r="AW816"/>
  <c r="AU816"/>
  <c r="AV816"/>
  <c r="AY2970"/>
  <c r="AV2970"/>
  <c r="AU2970"/>
  <c r="AW2970"/>
  <c r="AV2781"/>
  <c r="AY2781"/>
  <c r="AW2781"/>
  <c r="AU2781"/>
  <c r="AU839"/>
  <c r="AW839"/>
  <c r="AV839"/>
  <c r="AY839"/>
  <c r="AW2670"/>
  <c r="AU2670"/>
  <c r="AY2670"/>
  <c r="AV2670"/>
  <c r="AU675"/>
  <c r="AV675"/>
  <c r="AW675"/>
  <c r="AY675"/>
  <c r="AU2861"/>
  <c r="AW2861"/>
  <c r="AY2861"/>
  <c r="AV2861"/>
  <c r="AY2291"/>
  <c r="AV2291"/>
  <c r="AU2291"/>
  <c r="AW2291"/>
  <c r="AW1505"/>
  <c r="AV1505"/>
  <c r="AY1505"/>
  <c r="AU1505"/>
  <c r="AU1528"/>
  <c r="AY1528"/>
  <c r="AV1528"/>
  <c r="AW1528"/>
  <c r="AU1740"/>
  <c r="AW1740"/>
  <c r="AY1740"/>
  <c r="AV1740"/>
  <c r="AY2933"/>
  <c r="AU2933"/>
  <c r="AW2933"/>
  <c r="AV2933"/>
  <c r="AW1724"/>
  <c r="AV1724"/>
  <c r="AU1724"/>
  <c r="AY1724"/>
  <c r="AW251"/>
  <c r="AU251"/>
  <c r="AY251"/>
  <c r="AV251"/>
  <c r="AW686"/>
  <c r="AU686"/>
  <c r="AV686"/>
  <c r="AY686"/>
  <c r="AU512"/>
  <c r="AY512"/>
  <c r="AW512"/>
  <c r="AV512"/>
  <c r="AW1056"/>
  <c r="AU1056"/>
  <c r="AV1056"/>
  <c r="AY1056"/>
  <c r="AY2477"/>
  <c r="AW2477"/>
  <c r="AU2477"/>
  <c r="AV2477"/>
  <c r="AY1501"/>
  <c r="AW1501"/>
  <c r="AU1501"/>
  <c r="AV1501"/>
  <c r="AW2846"/>
  <c r="AU2846"/>
  <c r="AY2846"/>
  <c r="AV2846"/>
  <c r="AY1330"/>
  <c r="AW1330"/>
  <c r="AU1330"/>
  <c r="AV1330"/>
  <c r="AW1646"/>
  <c r="AU1646"/>
  <c r="AY1646"/>
  <c r="AV1646"/>
  <c r="AV1182"/>
  <c r="AW1182"/>
  <c r="AU1182"/>
  <c r="AY1182"/>
  <c r="AY2018"/>
  <c r="AW2018"/>
  <c r="AU2018"/>
  <c r="AV2018"/>
  <c r="AW190"/>
  <c r="AV190"/>
  <c r="AU190"/>
  <c r="AY190"/>
  <c r="AY1013"/>
  <c r="AU1013"/>
  <c r="AW1013"/>
  <c r="AV1013"/>
  <c r="AY1973"/>
  <c r="AU1973"/>
  <c r="AW1973"/>
  <c r="AV1973"/>
  <c r="AW2472"/>
  <c r="AY2472"/>
  <c r="AU2472"/>
  <c r="AV2472"/>
  <c r="AW127"/>
  <c r="AU127"/>
  <c r="AY127"/>
  <c r="AV127"/>
  <c r="AV213"/>
  <c r="AU213"/>
  <c r="AY213"/>
  <c r="AW213"/>
  <c r="AU625"/>
  <c r="AW625"/>
  <c r="AV625"/>
  <c r="AY625"/>
  <c r="AW1256"/>
  <c r="AU1256"/>
  <c r="AV1256"/>
  <c r="AY1256"/>
  <c r="AW1604"/>
  <c r="AU1604"/>
  <c r="AV1604"/>
  <c r="AY1604"/>
  <c r="AU2190"/>
  <c r="AW2190"/>
  <c r="AV2190"/>
  <c r="AY2190"/>
  <c r="AW2947"/>
  <c r="AU2947"/>
  <c r="AV2947"/>
  <c r="AY2947"/>
  <c r="AY1573"/>
  <c r="AV1573"/>
  <c r="AU1573"/>
  <c r="AW1573"/>
  <c r="AU1306"/>
  <c r="AV1306"/>
  <c r="AY1306"/>
  <c r="AW1306"/>
  <c r="AV775"/>
  <c r="AY775"/>
  <c r="AU775"/>
  <c r="AW775"/>
  <c r="AY498"/>
  <c r="AU498"/>
  <c r="AW498"/>
  <c r="AV498"/>
  <c r="AW629"/>
  <c r="AV629"/>
  <c r="AU629"/>
  <c r="AY629"/>
  <c r="AW2287"/>
  <c r="AV2287"/>
  <c r="AY2287"/>
  <c r="AU2287"/>
  <c r="AU2083"/>
  <c r="AY2083"/>
  <c r="AV2083"/>
  <c r="AW2083"/>
  <c r="AU410"/>
  <c r="AW410"/>
  <c r="AY410"/>
  <c r="AV410"/>
  <c r="AV2579"/>
  <c r="AU2579"/>
  <c r="AY2579"/>
  <c r="AW2579"/>
  <c r="AU2375"/>
  <c r="AY2375"/>
  <c r="AW2375"/>
  <c r="AV2375"/>
  <c r="AW240"/>
  <c r="AY240"/>
  <c r="AU240"/>
  <c r="AV240"/>
  <c r="AY2160"/>
  <c r="AU2160"/>
  <c r="AW2160"/>
  <c r="AV2160"/>
  <c r="AU1174"/>
  <c r="AV1174"/>
  <c r="AW1174"/>
  <c r="AY1174"/>
  <c r="AY1345"/>
  <c r="AW1345"/>
  <c r="AU1345"/>
  <c r="AV1345"/>
  <c r="AU2857"/>
  <c r="AY2857"/>
  <c r="AW2857"/>
  <c r="AV2857"/>
  <c r="AW84"/>
  <c r="AY84"/>
  <c r="AU84"/>
  <c r="AV84"/>
  <c r="AY1050"/>
  <c r="AU1050"/>
  <c r="AW1050"/>
  <c r="AV1050"/>
  <c r="AW1619"/>
  <c r="AU1619"/>
  <c r="AV1619"/>
  <c r="AY1619"/>
  <c r="AV2073"/>
  <c r="AY2073"/>
  <c r="AW2073"/>
  <c r="AU2073"/>
  <c r="AW2503"/>
  <c r="AU2503"/>
  <c r="AY2503"/>
  <c r="AV2503"/>
  <c r="AU1850"/>
  <c r="AW1850"/>
  <c r="AY1850"/>
  <c r="AV1850"/>
  <c r="AW2253"/>
  <c r="AV2253"/>
  <c r="AY2253"/>
  <c r="AU2253"/>
  <c r="AU2910"/>
  <c r="AY2910"/>
  <c r="AV2910"/>
  <c r="AW2910"/>
  <c r="AW2391"/>
  <c r="AY2391"/>
  <c r="AU2391"/>
  <c r="AV2391"/>
  <c r="AU2110"/>
  <c r="AW2110"/>
  <c r="AV2110"/>
  <c r="AY2110"/>
  <c r="AV2633"/>
  <c r="AY2633"/>
  <c r="AW2633"/>
  <c r="AU2633"/>
  <c r="AW2785"/>
  <c r="AU2785"/>
  <c r="AY2785"/>
  <c r="AV2785"/>
  <c r="AV1867"/>
  <c r="AW1867"/>
  <c r="AY1867"/>
  <c r="AU1867"/>
  <c r="AU2438"/>
  <c r="AW2438"/>
  <c r="AV2438"/>
  <c r="AY2438"/>
  <c r="AW1294"/>
  <c r="AU1294"/>
  <c r="AY1294"/>
  <c r="AV1294"/>
  <c r="AU162"/>
  <c r="AY162"/>
  <c r="AW162"/>
  <c r="AV162"/>
  <c r="AU722"/>
  <c r="AY722"/>
  <c r="AV722"/>
  <c r="AW722"/>
  <c r="AW1966"/>
  <c r="AU1966"/>
  <c r="AV1966"/>
  <c r="AY1966"/>
  <c r="AW1268"/>
  <c r="AU1268"/>
  <c r="AY1268"/>
  <c r="AV1268"/>
  <c r="AW2996"/>
  <c r="AV2996"/>
  <c r="AU2996"/>
  <c r="AY2996"/>
  <c r="AW1190"/>
  <c r="AV1190"/>
  <c r="AU1190"/>
  <c r="AY1190"/>
  <c r="AW2363"/>
  <c r="AY2363"/>
  <c r="AV2363"/>
  <c r="AU2363"/>
  <c r="AW1334"/>
  <c r="AV1334"/>
  <c r="AU1334"/>
  <c r="AY1334"/>
  <c r="AV2586"/>
  <c r="AU2586"/>
  <c r="AW2586"/>
  <c r="AY2586"/>
  <c r="AW2783"/>
  <c r="AV2783"/>
  <c r="AU2783"/>
  <c r="AY2783"/>
  <c r="AW743"/>
  <c r="AV743"/>
  <c r="AU743"/>
  <c r="AY743"/>
  <c r="AW394"/>
  <c r="AV394"/>
  <c r="AU394"/>
  <c r="AY394"/>
  <c r="AV2787"/>
  <c r="AW2787"/>
  <c r="AU2787"/>
  <c r="AY2787"/>
  <c r="AW899"/>
  <c r="AU899"/>
  <c r="AY899"/>
  <c r="AV899"/>
  <c r="AU2316"/>
  <c r="AY2316"/>
  <c r="AV2316"/>
  <c r="AW2316"/>
  <c r="AV1077"/>
  <c r="AY1077"/>
  <c r="AW1077"/>
  <c r="AU1077"/>
  <c r="AY2613"/>
  <c r="AV2613"/>
  <c r="AW2613"/>
  <c r="AU2613"/>
  <c r="AU2152"/>
  <c r="AV2152"/>
  <c r="AW2152"/>
  <c r="AY2152"/>
  <c r="AW1218"/>
  <c r="AU1218"/>
  <c r="AV1218"/>
  <c r="AY1218"/>
  <c r="AW1518"/>
  <c r="AY1518"/>
  <c r="AU1518"/>
  <c r="AV1518"/>
  <c r="AU69"/>
  <c r="AY69"/>
  <c r="AW69"/>
  <c r="AV69"/>
  <c r="AU1220"/>
  <c r="AY1220"/>
  <c r="AW1220"/>
  <c r="AV1220"/>
  <c r="AU620"/>
  <c r="AW620"/>
  <c r="AY620"/>
  <c r="AV620"/>
  <c r="AZ1984"/>
  <c r="AZ1366"/>
  <c r="AZ1836"/>
  <c r="AZ950"/>
  <c r="AZ508"/>
  <c r="AZ853"/>
  <c r="AZ2959"/>
  <c r="AX428"/>
  <c r="AX173"/>
  <c r="AX1916"/>
  <c r="AZ46"/>
  <c r="AZ2627"/>
  <c r="AZ1260"/>
  <c r="AZ581"/>
  <c r="AZ89"/>
  <c r="AX400"/>
  <c r="AZ2093"/>
  <c r="AZ554"/>
  <c r="AZ1131"/>
  <c r="AZ823"/>
  <c r="AZ2923"/>
  <c r="AZ2143"/>
  <c r="AZ1731"/>
  <c r="AX370"/>
  <c r="AZ665"/>
  <c r="AZ267"/>
  <c r="AX2463"/>
  <c r="AZ663"/>
  <c r="AZ2492"/>
  <c r="AZ1584"/>
  <c r="AX2575"/>
  <c r="AX1428"/>
  <c r="AZ1076"/>
  <c r="AZ2332"/>
  <c r="AZ261"/>
  <c r="AZ1061"/>
  <c r="AZ977"/>
  <c r="AZ1873"/>
  <c r="AZ980"/>
  <c r="AZ606"/>
  <c r="AX361"/>
  <c r="AZ367"/>
  <c r="AZ10"/>
  <c r="AZ2136"/>
  <c r="AZ1068"/>
  <c r="AZ1671"/>
  <c r="AZ263"/>
  <c r="AZ905"/>
  <c r="AZ1781"/>
  <c r="AZ2834"/>
  <c r="AZ176"/>
  <c r="AZ2433"/>
  <c r="AZ1758"/>
  <c r="AZ227"/>
  <c r="AZ2702"/>
  <c r="AZ2841"/>
  <c r="AZ1979"/>
  <c r="AZ2222"/>
  <c r="AZ148"/>
  <c r="AZ1706"/>
  <c r="AZ2860"/>
  <c r="AZ2378"/>
  <c r="AZ1444"/>
  <c r="AZ2440"/>
  <c r="AZ609"/>
  <c r="AZ2707"/>
  <c r="AZ15"/>
  <c r="AZ2912"/>
  <c r="AZ2397"/>
  <c r="AZ2324"/>
  <c r="AZ63"/>
  <c r="AX801"/>
  <c r="AZ2612"/>
  <c r="AZ2607"/>
  <c r="AZ1308"/>
  <c r="AZ2219"/>
  <c r="AZ278"/>
  <c r="AZ279"/>
  <c r="AZ231"/>
  <c r="AZ2309"/>
  <c r="AZ1461"/>
  <c r="AZ1559"/>
  <c r="AZ2942"/>
  <c r="AZ2059"/>
  <c r="AZ800"/>
  <c r="AZ93"/>
  <c r="AZ1504"/>
  <c r="AZ909"/>
  <c r="AZ1778"/>
  <c r="AZ662"/>
  <c r="AZ2782"/>
  <c r="AZ574"/>
  <c r="AZ1923"/>
  <c r="AZ1684"/>
  <c r="AZ1229"/>
  <c r="AZ2154"/>
  <c r="AZ2828"/>
  <c r="AZ1141"/>
  <c r="AZ2930"/>
  <c r="AZ1462"/>
  <c r="AZ45"/>
  <c r="AZ1843"/>
  <c r="AZ786"/>
  <c r="AZ1418"/>
  <c r="AZ2997"/>
  <c r="AZ591"/>
  <c r="AZ197"/>
  <c r="AZ442"/>
  <c r="AZ238"/>
  <c r="AZ601"/>
  <c r="AZ2447"/>
  <c r="AZ795"/>
  <c r="AZ2843"/>
  <c r="AZ1938"/>
  <c r="AZ1097"/>
  <c r="AZ1976"/>
  <c r="AZ1596"/>
  <c r="AZ2673"/>
  <c r="AZ1067"/>
  <c r="AZ1472"/>
  <c r="AZ1421"/>
  <c r="AZ2237"/>
  <c r="AZ1118"/>
  <c r="AZ387"/>
  <c r="AZ2819"/>
  <c r="AZ149"/>
  <c r="AZ2728"/>
  <c r="AZ1290"/>
  <c r="AZ2245"/>
  <c r="AZ2020"/>
  <c r="AZ71"/>
  <c r="AZ287"/>
  <c r="AZ186"/>
  <c r="AZ1443"/>
  <c r="AZ2835"/>
  <c r="AZ687"/>
  <c r="AZ768"/>
  <c r="AZ2227"/>
  <c r="AZ1409"/>
  <c r="AZ1385"/>
  <c r="AZ2767"/>
  <c r="AZ944"/>
  <c r="AZ1810"/>
  <c r="AZ1853"/>
  <c r="AZ1121"/>
  <c r="AZ1848"/>
  <c r="AZ299"/>
  <c r="AZ2656"/>
  <c r="AZ930"/>
  <c r="AZ1998"/>
  <c r="AZ362"/>
  <c r="AZ2339"/>
  <c r="AZ949"/>
  <c r="AZ1676"/>
  <c r="AZ1375"/>
  <c r="AZ1235"/>
  <c r="AZ727"/>
  <c r="AZ2642"/>
  <c r="AZ1854"/>
  <c r="AZ500"/>
  <c r="AZ315"/>
  <c r="AZ1767"/>
  <c r="AZ2486"/>
  <c r="AZ866"/>
  <c r="AZ1514"/>
  <c r="AZ1763"/>
  <c r="AZ2463"/>
  <c r="AZ2557"/>
  <c r="AZ170"/>
  <c r="AZ1912"/>
  <c r="AZ2549"/>
  <c r="AZ2951"/>
  <c r="AZ797"/>
  <c r="AZ245"/>
  <c r="AZ603"/>
  <c r="AZ651"/>
  <c r="AZ1824"/>
  <c r="AZ408"/>
  <c r="AZ1108"/>
  <c r="AZ931"/>
  <c r="AZ2705"/>
  <c r="AZ2358"/>
  <c r="AZ893"/>
  <c r="AZ348"/>
  <c r="AZ2880"/>
  <c r="AZ2208"/>
  <c r="AZ2807"/>
  <c r="AZ497"/>
  <c r="AZ2852"/>
  <c r="AX319"/>
  <c r="AX2378"/>
  <c r="AX1106"/>
  <c r="AX2350"/>
  <c r="AX1205"/>
  <c r="AX2261"/>
  <c r="AX2815"/>
  <c r="AX1555"/>
  <c r="AX2632"/>
  <c r="AX972"/>
  <c r="AX1319"/>
  <c r="AX2602"/>
  <c r="AX2453"/>
  <c r="AZ2052"/>
  <c r="AX183"/>
  <c r="AX554"/>
  <c r="AX73"/>
  <c r="AX2046"/>
  <c r="AX1371"/>
  <c r="AX2753"/>
  <c r="AX269"/>
  <c r="AX1952"/>
  <c r="AX2813"/>
  <c r="AX2258"/>
  <c r="AX2397"/>
  <c r="AX950"/>
  <c r="AX1112"/>
  <c r="AX2712"/>
  <c r="AX1492"/>
  <c r="AX2004"/>
  <c r="AX823"/>
  <c r="AX1532"/>
  <c r="AX1068"/>
  <c r="AX2402"/>
  <c r="AX1970"/>
  <c r="AX105"/>
  <c r="AX246"/>
  <c r="AX2942"/>
  <c r="AX795"/>
  <c r="AX1819"/>
  <c r="AX2178"/>
  <c r="AX43"/>
  <c r="AZ400"/>
  <c r="AX1232"/>
  <c r="AX861"/>
  <c r="AX582"/>
  <c r="AX568"/>
  <c r="AX1659"/>
  <c r="AX2683"/>
  <c r="AX1494"/>
  <c r="AX2592"/>
  <c r="AX1728"/>
  <c r="AX2589"/>
  <c r="AX1758"/>
  <c r="AX2237"/>
  <c r="AX1511"/>
  <c r="AX2862"/>
  <c r="AX988"/>
  <c r="AX1500"/>
  <c r="AX2012"/>
  <c r="AX1551"/>
  <c r="AX2016"/>
  <c r="AX2449"/>
  <c r="AX1963"/>
  <c r="AX1767"/>
  <c r="AX957"/>
  <c r="AX1535"/>
  <c r="AX2883"/>
  <c r="AX31"/>
  <c r="AX606"/>
  <c r="AX2722"/>
  <c r="AX177"/>
  <c r="AX2117"/>
  <c r="AX2901"/>
  <c r="AX3002"/>
  <c r="AX2262"/>
  <c r="AX1735"/>
  <c r="AX208"/>
  <c r="AX2886"/>
  <c r="AX865"/>
  <c r="AX1976"/>
  <c r="AX1884"/>
  <c r="AX783"/>
  <c r="AX971"/>
  <c r="AX2535"/>
  <c r="AX2002"/>
  <c r="AX493"/>
  <c r="AX2638"/>
  <c r="AX52"/>
  <c r="AX1713"/>
  <c r="AX2667"/>
  <c r="AX1040"/>
  <c r="AX2219"/>
  <c r="AX1898"/>
  <c r="AX2382"/>
  <c r="AX279"/>
  <c r="AX2719"/>
  <c r="AX1779"/>
  <c r="AX2828"/>
  <c r="AX1399"/>
  <c r="AX2182"/>
  <c r="AX2571"/>
  <c r="AX720"/>
  <c r="AX358"/>
  <c r="AX691"/>
  <c r="AX1292"/>
  <c r="AX804"/>
  <c r="AX690"/>
  <c r="AX1119"/>
  <c r="AX658"/>
  <c r="AX343"/>
  <c r="AX2067"/>
  <c r="AX1302"/>
  <c r="AX1959"/>
  <c r="AX1906"/>
  <c r="AX2138"/>
  <c r="AZ1916"/>
  <c r="AX1561"/>
  <c r="AX1810"/>
  <c r="AX2461"/>
  <c r="AX2377"/>
  <c r="AX2433"/>
  <c r="AX2738"/>
  <c r="AX2591"/>
  <c r="AX1295"/>
  <c r="AX1524"/>
  <c r="AX2484"/>
  <c r="AX315"/>
  <c r="AX1926"/>
  <c r="AX1101"/>
  <c r="AX2829"/>
  <c r="AX2206"/>
  <c r="AX2286"/>
  <c r="AX2154"/>
  <c r="AX1658"/>
  <c r="AX2703"/>
  <c r="AX236"/>
  <c r="AZ1782"/>
  <c r="AZ1591"/>
  <c r="AZ589"/>
  <c r="AZ970"/>
  <c r="AZ962"/>
  <c r="AZ1877"/>
  <c r="AZ716"/>
  <c r="AZ159"/>
  <c r="AZ2896"/>
  <c r="AZ2494"/>
  <c r="AZ1364"/>
  <c r="AZ1660"/>
  <c r="AZ2978"/>
  <c r="AZ2430"/>
  <c r="AZ1681"/>
  <c r="AZ2603"/>
  <c r="AZ865"/>
  <c r="AZ2183"/>
  <c r="AZ1847"/>
  <c r="AZ1071"/>
  <c r="AZ1493"/>
  <c r="AZ868"/>
  <c r="AZ1543"/>
  <c r="AZ1988"/>
  <c r="AZ2203"/>
  <c r="AZ747"/>
  <c r="AZ2989"/>
  <c r="AZ2548"/>
  <c r="AZ2701"/>
  <c r="AZ515"/>
  <c r="AZ1204"/>
  <c r="AZ695"/>
  <c r="AZ2016"/>
  <c r="AZ2934"/>
  <c r="AZ226"/>
  <c r="AZ147"/>
  <c r="AZ2156"/>
  <c r="AZ249"/>
  <c r="AZ1807"/>
  <c r="AZ1890"/>
  <c r="AZ2113"/>
  <c r="AZ523"/>
  <c r="AZ1403"/>
  <c r="AZ2221"/>
  <c r="AZ39"/>
  <c r="AZ1726"/>
  <c r="AZ2455"/>
  <c r="AZ281"/>
  <c r="AZ1110"/>
  <c r="AZ1962"/>
  <c r="AZ1104"/>
  <c r="AZ1510"/>
  <c r="AZ1737"/>
  <c r="AZ1607"/>
  <c r="AZ271"/>
  <c r="AZ1891"/>
  <c r="AZ1042"/>
  <c r="AZ110"/>
  <c r="AZ294"/>
  <c r="AZ2512"/>
  <c r="AZ495"/>
  <c r="AZ1901"/>
  <c r="AZ1438"/>
  <c r="AZ2799"/>
  <c r="AZ1219"/>
  <c r="AX447"/>
  <c r="AX682"/>
  <c r="AX1770"/>
  <c r="AX218"/>
  <c r="AX1697"/>
  <c r="AX923"/>
  <c r="AX2971"/>
  <c r="AX2465"/>
  <c r="AX2096"/>
  <c r="AX1259"/>
  <c r="AX367"/>
  <c r="AX1325"/>
  <c r="AX2093"/>
  <c r="AX2874"/>
  <c r="AX2366"/>
  <c r="AX1208"/>
  <c r="AX1140"/>
  <c r="AX2612"/>
  <c r="AX1626"/>
  <c r="AX1595"/>
  <c r="AX2128"/>
  <c r="AX1451"/>
  <c r="AX1536"/>
  <c r="AX2576"/>
  <c r="AX182"/>
  <c r="AX1951"/>
  <c r="AX866"/>
  <c r="AX919"/>
  <c r="AX1326"/>
  <c r="AX628"/>
  <c r="AX2100"/>
  <c r="AX92"/>
  <c r="AX1820"/>
  <c r="AX955"/>
  <c r="AX3003"/>
  <c r="AX1799"/>
  <c r="AX1622"/>
  <c r="AX2266"/>
  <c r="AX429"/>
  <c r="AX941"/>
  <c r="AX1805"/>
  <c r="AX115"/>
  <c r="AX818"/>
  <c r="AX1458"/>
  <c r="AX74"/>
  <c r="AX2115"/>
  <c r="AY1106"/>
  <c r="AV1106"/>
  <c r="AW1106"/>
  <c r="AU1106"/>
  <c r="AU1754"/>
  <c r="AY1754"/>
  <c r="AV1754"/>
  <c r="AW1754"/>
  <c r="AU442"/>
  <c r="AW442"/>
  <c r="AV442"/>
  <c r="AY442"/>
  <c r="AW1772"/>
  <c r="AU1772"/>
  <c r="AY1772"/>
  <c r="AV1772"/>
  <c r="AU1640"/>
  <c r="AV1640"/>
  <c r="AW1640"/>
  <c r="AY1640"/>
  <c r="AU1087"/>
  <c r="AV1087"/>
  <c r="AY1087"/>
  <c r="AW1087"/>
  <c r="AW485"/>
  <c r="AY485"/>
  <c r="AV485"/>
  <c r="AU485"/>
  <c r="AU1284"/>
  <c r="AW1284"/>
  <c r="AY1284"/>
  <c r="AV1284"/>
  <c r="AU1000"/>
  <c r="AV1000"/>
  <c r="AY1000"/>
  <c r="AW1000"/>
  <c r="AU1836"/>
  <c r="AV1836"/>
  <c r="AW1836"/>
  <c r="AY1836"/>
  <c r="AW1266"/>
  <c r="AU1266"/>
  <c r="AY1266"/>
  <c r="AV1266"/>
  <c r="AY1178"/>
  <c r="AU1178"/>
  <c r="AV1178"/>
  <c r="AW1178"/>
  <c r="AW377"/>
  <c r="AY377"/>
  <c r="AV377"/>
  <c r="AU377"/>
  <c r="AU1630"/>
  <c r="AW1630"/>
  <c r="AY1630"/>
  <c r="AV1630"/>
  <c r="AW2194"/>
  <c r="AU2194"/>
  <c r="AY2194"/>
  <c r="AV2194"/>
  <c r="AU1131"/>
  <c r="AY1131"/>
  <c r="AW1131"/>
  <c r="AV1131"/>
  <c r="AV363"/>
  <c r="AU363"/>
  <c r="AW363"/>
  <c r="AY363"/>
  <c r="AV1661"/>
  <c r="AY1661"/>
  <c r="AW1661"/>
  <c r="AU1661"/>
  <c r="AW2654"/>
  <c r="AU2654"/>
  <c r="AV2654"/>
  <c r="AY2654"/>
  <c r="AV10"/>
  <c r="AU10"/>
  <c r="AW10"/>
  <c r="AY10"/>
  <c r="AY1624"/>
  <c r="AU1624"/>
  <c r="AW1624"/>
  <c r="AV1624"/>
  <c r="AY980"/>
  <c r="AU980"/>
  <c r="AW980"/>
  <c r="AV980"/>
  <c r="AU508"/>
  <c r="AY508"/>
  <c r="AW508"/>
  <c r="AV508"/>
  <c r="AU2044"/>
  <c r="AV2044"/>
  <c r="AW2044"/>
  <c r="AY2044"/>
  <c r="AV3004"/>
  <c r="AY3004"/>
  <c r="AW3004"/>
  <c r="AU3004"/>
  <c r="AV878"/>
  <c r="AW878"/>
  <c r="AU878"/>
  <c r="AY878"/>
  <c r="AY1970"/>
  <c r="AV1970"/>
  <c r="AW1970"/>
  <c r="AU1970"/>
  <c r="AV665"/>
  <c r="AU665"/>
  <c r="AY665"/>
  <c r="AW665"/>
  <c r="AW2534"/>
  <c r="AU2534"/>
  <c r="AY2534"/>
  <c r="AV2534"/>
  <c r="AW2843"/>
  <c r="AV2843"/>
  <c r="AU2843"/>
  <c r="AY2843"/>
  <c r="AW879"/>
  <c r="AU879"/>
  <c r="AY879"/>
  <c r="AV879"/>
  <c r="AW1035"/>
  <c r="AY1035"/>
  <c r="AV1035"/>
  <c r="AU1035"/>
  <c r="AW1197"/>
  <c r="AU1197"/>
  <c r="AV1197"/>
  <c r="AY1197"/>
  <c r="AV905"/>
  <c r="AY905"/>
  <c r="AU905"/>
  <c r="AW905"/>
  <c r="AW1656"/>
  <c r="AU1656"/>
  <c r="AV1656"/>
  <c r="AY1656"/>
  <c r="AW2674"/>
  <c r="AV2674"/>
  <c r="AY2674"/>
  <c r="AU2674"/>
  <c r="AU2673"/>
  <c r="AW2673"/>
  <c r="AY2673"/>
  <c r="AV2673"/>
  <c r="AW2754"/>
  <c r="AU2754"/>
  <c r="AV2754"/>
  <c r="AY2754"/>
  <c r="AU1421"/>
  <c r="AW1421"/>
  <c r="AY1421"/>
  <c r="AV1421"/>
  <c r="AU2143"/>
  <c r="AY2143"/>
  <c r="AW2143"/>
  <c r="AV2143"/>
  <c r="AW946"/>
  <c r="AU946"/>
  <c r="AY946"/>
  <c r="AV946"/>
  <c r="AW476"/>
  <c r="AY476"/>
  <c r="AV476"/>
  <c r="AU476"/>
  <c r="AW2524"/>
  <c r="AY2524"/>
  <c r="AV2524"/>
  <c r="AU2524"/>
  <c r="AV1967"/>
  <c r="AY1967"/>
  <c r="AU1967"/>
  <c r="AW1967"/>
  <c r="AW2694"/>
  <c r="AU2694"/>
  <c r="AY2694"/>
  <c r="AV2694"/>
  <c r="AV1264"/>
  <c r="AW1264"/>
  <c r="AU1264"/>
  <c r="AY1264"/>
  <c r="AV365"/>
  <c r="AU365"/>
  <c r="AY365"/>
  <c r="AW365"/>
  <c r="AU2126"/>
  <c r="AY2126"/>
  <c r="AW2126"/>
  <c r="AV2126"/>
  <c r="AY490"/>
  <c r="AU490"/>
  <c r="AW490"/>
  <c r="AV490"/>
  <c r="AU1635"/>
  <c r="AY1635"/>
  <c r="AW1635"/>
  <c r="AV1635"/>
  <c r="AU1282"/>
  <c r="AV1282"/>
  <c r="AY1282"/>
  <c r="AW1282"/>
  <c r="AW46"/>
  <c r="AU46"/>
  <c r="AV46"/>
  <c r="AY46"/>
  <c r="AU1903"/>
  <c r="AY1903"/>
  <c r="AW1903"/>
  <c r="AV1903"/>
  <c r="AV917"/>
  <c r="AU917"/>
  <c r="AY917"/>
  <c r="AW917"/>
  <c r="AU1384"/>
  <c r="AW1384"/>
  <c r="AV1384"/>
  <c r="AY1384"/>
  <c r="AW581"/>
  <c r="AV581"/>
  <c r="AY581"/>
  <c r="AU581"/>
  <c r="AU2137"/>
  <c r="AV2137"/>
  <c r="AW2137"/>
  <c r="AY2137"/>
  <c r="AU267"/>
  <c r="AW267"/>
  <c r="AV267"/>
  <c r="AY267"/>
  <c r="AV2906"/>
  <c r="AY2906"/>
  <c r="AU2906"/>
  <c r="AW2906"/>
  <c r="AU1673"/>
  <c r="AV1673"/>
  <c r="AW1673"/>
  <c r="AY1673"/>
  <c r="AV1116"/>
  <c r="AY1116"/>
  <c r="AU1116"/>
  <c r="AW1116"/>
  <c r="AW2209"/>
  <c r="AU2209"/>
  <c r="AY2209"/>
  <c r="AV2209"/>
  <c r="AV672"/>
  <c r="AW672"/>
  <c r="AY672"/>
  <c r="AU672"/>
  <c r="AV1023"/>
  <c r="AY1023"/>
  <c r="AW1023"/>
  <c r="AU1023"/>
  <c r="AU1713"/>
  <c r="AV1713"/>
  <c r="AW1713"/>
  <c r="AY1713"/>
  <c r="AU662"/>
  <c r="AV662"/>
  <c r="AW662"/>
  <c r="AY662"/>
  <c r="AW2782"/>
  <c r="AU2782"/>
  <c r="AV2782"/>
  <c r="AY2782"/>
  <c r="AU1255"/>
  <c r="AV1255"/>
  <c r="AW1255"/>
  <c r="AY1255"/>
  <c r="AV1853"/>
  <c r="AU1853"/>
  <c r="AY1853"/>
  <c r="AW1853"/>
  <c r="AV2622"/>
  <c r="AY2622"/>
  <c r="AW2622"/>
  <c r="AU2622"/>
  <c r="AU2492"/>
  <c r="AY2492"/>
  <c r="AW2492"/>
  <c r="AV2492"/>
  <c r="AY2001"/>
  <c r="AU2001"/>
  <c r="AW2001"/>
  <c r="AV2001"/>
  <c r="AW2656"/>
  <c r="AU2656"/>
  <c r="AV2656"/>
  <c r="AY2656"/>
  <c r="AW679"/>
  <c r="AV679"/>
  <c r="AU679"/>
  <c r="AY679"/>
  <c r="AU1582"/>
  <c r="AV1582"/>
  <c r="AW1582"/>
  <c r="AY1582"/>
  <c r="AW1175"/>
  <c r="AV1175"/>
  <c r="AU1175"/>
  <c r="AY1175"/>
  <c r="AY324"/>
  <c r="AV324"/>
  <c r="AW324"/>
  <c r="AU324"/>
  <c r="AW1477"/>
  <c r="AV1477"/>
  <c r="AY1477"/>
  <c r="AU1477"/>
  <c r="AY1092"/>
  <c r="AU1092"/>
  <c r="AW1092"/>
  <c r="AV1092"/>
  <c r="AU825"/>
  <c r="AY825"/>
  <c r="AV825"/>
  <c r="AW825"/>
  <c r="AU2617"/>
  <c r="AY2617"/>
  <c r="AW2617"/>
  <c r="AV2617"/>
  <c r="AU29"/>
  <c r="AY29"/>
  <c r="AV29"/>
  <c r="AW29"/>
  <c r="AU1617"/>
  <c r="AY1617"/>
  <c r="AW1617"/>
  <c r="AV1617"/>
  <c r="AU1240"/>
  <c r="AY1240"/>
  <c r="AV1240"/>
  <c r="AW1240"/>
  <c r="AW2131"/>
  <c r="AY2131"/>
  <c r="AU2131"/>
  <c r="AV2131"/>
  <c r="AY2385"/>
  <c r="AV2385"/>
  <c r="AU2385"/>
  <c r="AW2385"/>
  <c r="AU1687"/>
  <c r="AW1687"/>
  <c r="AV1687"/>
  <c r="AY1687"/>
  <c r="AW1078"/>
  <c r="AV1078"/>
  <c r="AU1078"/>
  <c r="AY1078"/>
  <c r="AV1080"/>
  <c r="AY1080"/>
  <c r="AW1080"/>
  <c r="AU1080"/>
  <c r="AU875"/>
  <c r="AY875"/>
  <c r="AV875"/>
  <c r="AW875"/>
  <c r="AU307"/>
  <c r="AY307"/>
  <c r="AW307"/>
  <c r="AV307"/>
  <c r="AW2936"/>
  <c r="AV2936"/>
  <c r="AU2936"/>
  <c r="AY2936"/>
  <c r="AV2065"/>
  <c r="AY2065"/>
  <c r="AU2065"/>
  <c r="AW2065"/>
  <c r="AU1199"/>
  <c r="AY1199"/>
  <c r="AW1199"/>
  <c r="AV1199"/>
  <c r="AW583"/>
  <c r="AU583"/>
  <c r="AV583"/>
  <c r="AY583"/>
  <c r="AU1420"/>
  <c r="AY1420"/>
  <c r="AW1420"/>
  <c r="AV1420"/>
  <c r="AU1576"/>
  <c r="AW1576"/>
  <c r="AY1576"/>
  <c r="AV1576"/>
  <c r="AU2627"/>
  <c r="AW2627"/>
  <c r="AV2627"/>
  <c r="AY2627"/>
  <c r="AW2702"/>
  <c r="AU2702"/>
  <c r="AY2702"/>
  <c r="AV2702"/>
  <c r="AV293"/>
  <c r="AU293"/>
  <c r="AY293"/>
  <c r="AW293"/>
  <c r="AY2245"/>
  <c r="AW2245"/>
  <c r="AU2245"/>
  <c r="AV2245"/>
  <c r="AU1137"/>
  <c r="AV1137"/>
  <c r="AY1137"/>
  <c r="AW1137"/>
  <c r="AV1947"/>
  <c r="AU1947"/>
  <c r="AW1947"/>
  <c r="AY1947"/>
  <c r="AW1703"/>
  <c r="AU1703"/>
  <c r="AY1703"/>
  <c r="AV1703"/>
  <c r="AU93"/>
  <c r="AY93"/>
  <c r="AV93"/>
  <c r="AW93"/>
  <c r="AY2560"/>
  <c r="AW2560"/>
  <c r="AV2560"/>
  <c r="AU2560"/>
  <c r="AU2015"/>
  <c r="AW2015"/>
  <c r="AV2015"/>
  <c r="AY2015"/>
  <c r="AV2070"/>
  <c r="AU2070"/>
  <c r="AW2070"/>
  <c r="AY2070"/>
  <c r="AU1121"/>
  <c r="AV1121"/>
  <c r="AY1121"/>
  <c r="AW1121"/>
  <c r="AV116"/>
  <c r="AW116"/>
  <c r="AY116"/>
  <c r="AU116"/>
  <c r="AV1652"/>
  <c r="AY1652"/>
  <c r="AW1652"/>
  <c r="AU1652"/>
  <c r="AV2086"/>
  <c r="AY2086"/>
  <c r="AU2086"/>
  <c r="AW2086"/>
  <c r="AV2619"/>
  <c r="AU2619"/>
  <c r="AY2619"/>
  <c r="AW2619"/>
  <c r="AW2737"/>
  <c r="AV2737"/>
  <c r="AY2737"/>
  <c r="AU2737"/>
  <c r="AV2855"/>
  <c r="AY2855"/>
  <c r="AU2855"/>
  <c r="AW2855"/>
  <c r="AU1901"/>
  <c r="AY1901"/>
  <c r="AW1901"/>
  <c r="AV1901"/>
  <c r="AV2915"/>
  <c r="AY2915"/>
  <c r="AU2915"/>
  <c r="AW2915"/>
  <c r="AV1391"/>
  <c r="AY1391"/>
  <c r="AU1391"/>
  <c r="AW1391"/>
  <c r="AV2275"/>
  <c r="AY2275"/>
  <c r="AW2275"/>
  <c r="AU2275"/>
  <c r="AV2339"/>
  <c r="AY2339"/>
  <c r="AU2339"/>
  <c r="AW2339"/>
  <c r="AU1076"/>
  <c r="AW1076"/>
  <c r="AV1076"/>
  <c r="AY1076"/>
  <c r="AU2548"/>
  <c r="AW2548"/>
  <c r="AV2548"/>
  <c r="AY2548"/>
  <c r="AU796"/>
  <c r="AW796"/>
  <c r="AV796"/>
  <c r="AY796"/>
  <c r="AU2844"/>
  <c r="AW2844"/>
  <c r="AV2844"/>
  <c r="AY2844"/>
  <c r="AV1979"/>
  <c r="AW1979"/>
  <c r="AU1979"/>
  <c r="AY1979"/>
  <c r="AU1152"/>
  <c r="AW1152"/>
  <c r="AV1152"/>
  <c r="AY1152"/>
  <c r="AW2464"/>
  <c r="AU2464"/>
  <c r="AY2464"/>
  <c r="AV2464"/>
  <c r="AV2973"/>
  <c r="AY2973"/>
  <c r="AW2973"/>
  <c r="AU2973"/>
  <c r="AU1139"/>
  <c r="AV1139"/>
  <c r="AW1139"/>
  <c r="AY1139"/>
  <c r="AV226"/>
  <c r="AW226"/>
  <c r="AY226"/>
  <c r="AU226"/>
  <c r="AW2222"/>
  <c r="AV2222"/>
  <c r="AU2222"/>
  <c r="AY2222"/>
  <c r="AV574"/>
  <c r="AW574"/>
  <c r="AY574"/>
  <c r="AU574"/>
  <c r="AT1567"/>
  <c r="AT597"/>
  <c r="AX597" s="1"/>
  <c r="AT2270"/>
  <c r="AT2608"/>
  <c r="AX2608" s="1"/>
  <c r="AT1022"/>
  <c r="AY1465"/>
  <c r="AU1465"/>
  <c r="AW1465"/>
  <c r="AV1465"/>
  <c r="AU370"/>
  <c r="AW370"/>
  <c r="AV370"/>
  <c r="AY370"/>
  <c r="AU1127"/>
  <c r="AW1127"/>
  <c r="AY1127"/>
  <c r="AV1127"/>
  <c r="AU440"/>
  <c r="AV440"/>
  <c r="AY440"/>
  <c r="AW440"/>
  <c r="AW753"/>
  <c r="AY753"/>
  <c r="AU753"/>
  <c r="AV753"/>
  <c r="AY1691"/>
  <c r="AV1691"/>
  <c r="AW1691"/>
  <c r="AU1691"/>
  <c r="AV2731"/>
  <c r="AY2731"/>
  <c r="AW2731"/>
  <c r="AU2731"/>
  <c r="AY1581"/>
  <c r="AW1581"/>
  <c r="AU1581"/>
  <c r="AV1581"/>
  <c r="AV2747"/>
  <c r="AY2747"/>
  <c r="AW2747"/>
  <c r="AU2747"/>
  <c r="AU561"/>
  <c r="AW561"/>
  <c r="AV561"/>
  <c r="AY561"/>
  <c r="AY428"/>
  <c r="AU428"/>
  <c r="AW428"/>
  <c r="AV428"/>
  <c r="AY128"/>
  <c r="AU128"/>
  <c r="AW128"/>
  <c r="AV128"/>
  <c r="AY1534"/>
  <c r="AW1534"/>
  <c r="AV1534"/>
  <c r="AU1534"/>
  <c r="AV1376"/>
  <c r="AY1376"/>
  <c r="AU1376"/>
  <c r="AW1376"/>
  <c r="AY1446"/>
  <c r="AV1446"/>
  <c r="AU1446"/>
  <c r="AW1446"/>
  <c r="AU2037"/>
  <c r="AY2037"/>
  <c r="AW2037"/>
  <c r="AV2037"/>
  <c r="AW840"/>
  <c r="AU840"/>
  <c r="AY840"/>
  <c r="AV840"/>
  <c r="AU834"/>
  <c r="AV834"/>
  <c r="AY834"/>
  <c r="AW834"/>
  <c r="AU2149"/>
  <c r="AW2149"/>
  <c r="AY2149"/>
  <c r="AV2149"/>
  <c r="AW1224"/>
  <c r="AU1224"/>
  <c r="AY1224"/>
  <c r="AV1224"/>
  <c r="AY76"/>
  <c r="AU76"/>
  <c r="AW76"/>
  <c r="AV76"/>
  <c r="AY338"/>
  <c r="AU338"/>
  <c r="AW338"/>
  <c r="AV338"/>
  <c r="AY645"/>
  <c r="AW645"/>
  <c r="AU645"/>
  <c r="AV645"/>
  <c r="AW614"/>
  <c r="AY614"/>
  <c r="AU614"/>
  <c r="AV614"/>
  <c r="AY843"/>
  <c r="AW843"/>
  <c r="AV843"/>
  <c r="AU843"/>
  <c r="AU2573"/>
  <c r="AW2573"/>
  <c r="AV2573"/>
  <c r="AY2573"/>
  <c r="AU2739"/>
  <c r="AY2739"/>
  <c r="AW2739"/>
  <c r="AV2739"/>
  <c r="AY2473"/>
  <c r="AV2473"/>
  <c r="AU2473"/>
  <c r="AW2473"/>
  <c r="AU2008"/>
  <c r="AW2008"/>
  <c r="AV2008"/>
  <c r="AY2008"/>
  <c r="AU2876"/>
  <c r="AW2876"/>
  <c r="AY2876"/>
  <c r="AV2876"/>
  <c r="AY350"/>
  <c r="AV350"/>
  <c r="AU350"/>
  <c r="AW350"/>
  <c r="AY1915"/>
  <c r="AU1915"/>
  <c r="AW1915"/>
  <c r="AV1915"/>
  <c r="AU1682"/>
  <c r="AY1682"/>
  <c r="AV1682"/>
  <c r="AW1682"/>
  <c r="AU1344"/>
  <c r="AY1344"/>
  <c r="AW1344"/>
  <c r="AV1344"/>
  <c r="AY2961"/>
  <c r="AU2961"/>
  <c r="AV2961"/>
  <c r="AW2961"/>
  <c r="AV317"/>
  <c r="AW317"/>
  <c r="AU317"/>
  <c r="AY317"/>
  <c r="AY2467"/>
  <c r="AV2467"/>
  <c r="AW2467"/>
  <c r="AU2467"/>
  <c r="AU1922"/>
  <c r="AW1922"/>
  <c r="AY1922"/>
  <c r="AV1922"/>
  <c r="AY467"/>
  <c r="AW467"/>
  <c r="AV467"/>
  <c r="AU467"/>
  <c r="AY2658"/>
  <c r="AU2658"/>
  <c r="AV2658"/>
  <c r="AW2658"/>
  <c r="AU2146"/>
  <c r="AY2146"/>
  <c r="AW2146"/>
  <c r="AV2146"/>
  <c r="AW130"/>
  <c r="AY130"/>
  <c r="AV130"/>
  <c r="AU130"/>
  <c r="AW1160"/>
  <c r="AU1160"/>
  <c r="AV1160"/>
  <c r="AY1160"/>
  <c r="AU1010"/>
  <c r="AY1010"/>
  <c r="AV1010"/>
  <c r="AW1010"/>
  <c r="AW2179"/>
  <c r="AY2179"/>
  <c r="AU2179"/>
  <c r="AV2179"/>
  <c r="AV617"/>
  <c r="AU617"/>
  <c r="AY617"/>
  <c r="AW617"/>
  <c r="AY1416"/>
  <c r="AW1416"/>
  <c r="AV1416"/>
  <c r="AU1416"/>
  <c r="AW1614"/>
  <c r="AU1614"/>
  <c r="AY1614"/>
  <c r="AV1614"/>
  <c r="AY174"/>
  <c r="AU174"/>
  <c r="AV174"/>
  <c r="AW174"/>
  <c r="AU1797"/>
  <c r="AY1797"/>
  <c r="AV1797"/>
  <c r="AW1797"/>
  <c r="AY1736"/>
  <c r="AW1736"/>
  <c r="AU1736"/>
  <c r="AV1736"/>
  <c r="AU773"/>
  <c r="AY773"/>
  <c r="AV773"/>
  <c r="AW773"/>
  <c r="AV2233"/>
  <c r="AY2233"/>
  <c r="AW2233"/>
  <c r="AU2233"/>
  <c r="AY719"/>
  <c r="AU719"/>
  <c r="AV719"/>
  <c r="AW719"/>
  <c r="AW2400"/>
  <c r="AY2400"/>
  <c r="AV2400"/>
  <c r="AU2400"/>
  <c r="AW2330"/>
  <c r="AY2330"/>
  <c r="AU2330"/>
  <c r="AV2330"/>
  <c r="AU2240"/>
  <c r="AY2240"/>
  <c r="AW2240"/>
  <c r="AV2240"/>
  <c r="AY749"/>
  <c r="AW749"/>
  <c r="AU749"/>
  <c r="AV749"/>
  <c r="AY2729"/>
  <c r="AW2729"/>
  <c r="AV2729"/>
  <c r="AU2729"/>
  <c r="AU1752"/>
  <c r="AV1752"/>
  <c r="AY1752"/>
  <c r="AW1752"/>
  <c r="AY1620"/>
  <c r="AW1620"/>
  <c r="AU1620"/>
  <c r="AV1620"/>
  <c r="AU1148"/>
  <c r="AW1148"/>
  <c r="AY1148"/>
  <c r="AV1148"/>
  <c r="AV2924"/>
  <c r="AW2924"/>
  <c r="AU2924"/>
  <c r="AY2924"/>
  <c r="AY2379"/>
  <c r="AW2379"/>
  <c r="AV2379"/>
  <c r="AU2379"/>
  <c r="AU2832"/>
  <c r="AW2832"/>
  <c r="AY2832"/>
  <c r="AV2832"/>
  <c r="AV77"/>
  <c r="AU77"/>
  <c r="AY77"/>
  <c r="AW77"/>
  <c r="AV1005"/>
  <c r="AU1005"/>
  <c r="AY1005"/>
  <c r="AW1005"/>
  <c r="AV2030"/>
  <c r="AU2030"/>
  <c r="AW2030"/>
  <c r="AY2030"/>
  <c r="AU1091"/>
  <c r="AY1091"/>
  <c r="AV1091"/>
  <c r="AW1091"/>
  <c r="AW2636"/>
  <c r="AY2636"/>
  <c r="AU2636"/>
  <c r="AV2636"/>
  <c r="AU1762"/>
  <c r="AY1762"/>
  <c r="AW1762"/>
  <c r="AV1762"/>
  <c r="AY995"/>
  <c r="AV995"/>
  <c r="AU995"/>
  <c r="AW995"/>
  <c r="AW652"/>
  <c r="AV652"/>
  <c r="AY652"/>
  <c r="AU652"/>
  <c r="AY1774"/>
  <c r="AV1774"/>
  <c r="AU1774"/>
  <c r="AW1774"/>
  <c r="AU1029"/>
  <c r="AY1029"/>
  <c r="AW1029"/>
  <c r="AV1029"/>
  <c r="AV725"/>
  <c r="AU725"/>
  <c r="AW725"/>
  <c r="AY725"/>
  <c r="AU2133"/>
  <c r="AW2133"/>
  <c r="AY2133"/>
  <c r="AV2133"/>
  <c r="AW2088"/>
  <c r="AY2088"/>
  <c r="AU2088"/>
  <c r="AV2088"/>
  <c r="AV2990"/>
  <c r="AU2990"/>
  <c r="AW2990"/>
  <c r="AY2990"/>
  <c r="AU1602"/>
  <c r="AY1602"/>
  <c r="AW1602"/>
  <c r="AV1602"/>
  <c r="AV958"/>
  <c r="AY958"/>
  <c r="AW958"/>
  <c r="AU958"/>
  <c r="AY1960"/>
  <c r="AU1960"/>
  <c r="AW1960"/>
  <c r="AV1960"/>
  <c r="AW922"/>
  <c r="AU922"/>
  <c r="AY922"/>
  <c r="AV922"/>
  <c r="AU484"/>
  <c r="AV484"/>
  <c r="AY484"/>
  <c r="AW484"/>
  <c r="AU2687"/>
  <c r="AW2687"/>
  <c r="AY2687"/>
  <c r="AV2687"/>
  <c r="AU754"/>
  <c r="AW754"/>
  <c r="AY754"/>
  <c r="AV754"/>
  <c r="AY121"/>
  <c r="AW121"/>
  <c r="AU121"/>
  <c r="AV121"/>
  <c r="AY1921"/>
  <c r="AW1921"/>
  <c r="AU1921"/>
  <c r="AV1921"/>
  <c r="AY2561"/>
  <c r="AV2561"/>
  <c r="AW2561"/>
  <c r="AU2561"/>
  <c r="AU1650"/>
  <c r="AY1650"/>
  <c r="AW1650"/>
  <c r="AV1650"/>
  <c r="AU829"/>
  <c r="AW829"/>
  <c r="AY829"/>
  <c r="AV829"/>
  <c r="AW1645"/>
  <c r="AY1645"/>
  <c r="AU1645"/>
  <c r="AV1645"/>
  <c r="AW2966"/>
  <c r="AV2966"/>
  <c r="AY2966"/>
  <c r="AU2966"/>
  <c r="AV1217"/>
  <c r="AY1217"/>
  <c r="AW1217"/>
  <c r="AU1217"/>
  <c r="AW2217"/>
  <c r="AY2217"/>
  <c r="AV2217"/>
  <c r="AU2217"/>
  <c r="AY2584"/>
  <c r="AW2584"/>
  <c r="AU2584"/>
  <c r="AV2584"/>
  <c r="AY1562"/>
  <c r="AW1562"/>
  <c r="AU1562"/>
  <c r="AV1562"/>
  <c r="AU2214"/>
  <c r="AW2214"/>
  <c r="AV2214"/>
  <c r="AY2214"/>
  <c r="AY2939"/>
  <c r="AU2939"/>
  <c r="AW2939"/>
  <c r="AV2939"/>
  <c r="AW1323"/>
  <c r="AY1323"/>
  <c r="AV1323"/>
  <c r="AU1323"/>
  <c r="AW653"/>
  <c r="AU653"/>
  <c r="AV653"/>
  <c r="AY653"/>
  <c r="AW1859"/>
  <c r="AY1859"/>
  <c r="AU1859"/>
  <c r="AV1859"/>
  <c r="AW1587"/>
  <c r="AY1587"/>
  <c r="AU1587"/>
  <c r="AV1587"/>
  <c r="AY50"/>
  <c r="AV50"/>
  <c r="AW50"/>
  <c r="AU50"/>
  <c r="AY202"/>
  <c r="AV202"/>
  <c r="AW202"/>
  <c r="AU202"/>
  <c r="AU1506"/>
  <c r="AY1506"/>
  <c r="AW1506"/>
  <c r="AV1506"/>
  <c r="AV2357"/>
  <c r="AU2357"/>
  <c r="AY2357"/>
  <c r="AW2357"/>
  <c r="AU706"/>
  <c r="AV706"/>
  <c r="AW706"/>
  <c r="AY706"/>
  <c r="AU1349"/>
  <c r="AW1349"/>
  <c r="AY1349"/>
  <c r="AV1349"/>
  <c r="AU420"/>
  <c r="AY420"/>
  <c r="AV420"/>
  <c r="AW420"/>
  <c r="AV2431"/>
  <c r="AW2431"/>
  <c r="AU2431"/>
  <c r="AY2431"/>
  <c r="AY140"/>
  <c r="AU140"/>
  <c r="AW140"/>
  <c r="AV140"/>
  <c r="AU1490"/>
  <c r="AV1490"/>
  <c r="AW1490"/>
  <c r="AY1490"/>
  <c r="AY730"/>
  <c r="AW730"/>
  <c r="AU730"/>
  <c r="AV730"/>
  <c r="AV2816"/>
  <c r="AY2816"/>
  <c r="AU2816"/>
  <c r="AW2816"/>
  <c r="AV28"/>
  <c r="AW28"/>
  <c r="AU28"/>
  <c r="AY28"/>
  <c r="AV1136"/>
  <c r="AU1136"/>
  <c r="AY1136"/>
  <c r="AW1136"/>
  <c r="AY1146"/>
  <c r="AU1146"/>
  <c r="AW1146"/>
  <c r="AV1146"/>
  <c r="AU578"/>
  <c r="AW578"/>
  <c r="AY578"/>
  <c r="AV578"/>
  <c r="AU2479"/>
  <c r="AW2479"/>
  <c r="AV2479"/>
  <c r="AY2479"/>
  <c r="AY1059"/>
  <c r="AU1059"/>
  <c r="AV1059"/>
  <c r="AW1059"/>
  <c r="AY2069"/>
  <c r="AU2069"/>
  <c r="AW2069"/>
  <c r="AV2069"/>
  <c r="AY1486"/>
  <c r="AV1486"/>
  <c r="AW1486"/>
  <c r="AU1486"/>
  <c r="AU90"/>
  <c r="AY90"/>
  <c r="AW90"/>
  <c r="AV90"/>
  <c r="AW953"/>
  <c r="AY953"/>
  <c r="AU953"/>
  <c r="AV953"/>
  <c r="AY2195"/>
  <c r="AU2195"/>
  <c r="AV2195"/>
  <c r="AW2195"/>
  <c r="AU2506"/>
  <c r="AV2506"/>
  <c r="AW2506"/>
  <c r="AY2506"/>
  <c r="AW1657"/>
  <c r="AU1657"/>
  <c r="AY1657"/>
  <c r="AV1657"/>
  <c r="AW2681"/>
  <c r="AU2681"/>
  <c r="AY2681"/>
  <c r="AV2681"/>
  <c r="AU1745"/>
  <c r="AW1745"/>
  <c r="AY1745"/>
  <c r="AV1745"/>
  <c r="AU2800"/>
  <c r="AY2800"/>
  <c r="AW2800"/>
  <c r="AV2800"/>
  <c r="AU1789"/>
  <c r="AY1789"/>
  <c r="AV1789"/>
  <c r="AW1789"/>
  <c r="AU2911"/>
  <c r="AY2911"/>
  <c r="AV2911"/>
  <c r="AW2911"/>
  <c r="AU2770"/>
  <c r="AY2770"/>
  <c r="AW2770"/>
  <c r="AV2770"/>
  <c r="AU1129"/>
  <c r="AW1129"/>
  <c r="AY1129"/>
  <c r="AV1129"/>
  <c r="AW2409"/>
  <c r="AU2409"/>
  <c r="AY2409"/>
  <c r="AV2409"/>
  <c r="AU2520"/>
  <c r="AV2520"/>
  <c r="AW2520"/>
  <c r="AY2520"/>
  <c r="AY1812"/>
  <c r="AU1812"/>
  <c r="AV1812"/>
  <c r="AW1812"/>
  <c r="AU1852"/>
  <c r="AY1852"/>
  <c r="AW1852"/>
  <c r="AV1852"/>
  <c r="AY1943"/>
  <c r="AU1943"/>
  <c r="AV1943"/>
  <c r="AW1943"/>
  <c r="AW1777"/>
  <c r="AU1777"/>
  <c r="AV1777"/>
  <c r="AY1777"/>
  <c r="AY2847"/>
  <c r="AV2847"/>
  <c r="AU2847"/>
  <c r="AW2847"/>
  <c r="AY2462"/>
  <c r="AW2462"/>
  <c r="AV2462"/>
  <c r="AU2462"/>
  <c r="AW2575"/>
  <c r="AU2575"/>
  <c r="AY2575"/>
  <c r="AV2575"/>
  <c r="AW1269"/>
  <c r="AU1269"/>
  <c r="AV1269"/>
  <c r="AY1269"/>
  <c r="AY2630"/>
  <c r="AV2630"/>
  <c r="AW2630"/>
  <c r="AU2630"/>
  <c r="AV155"/>
  <c r="AY155"/>
  <c r="AW155"/>
  <c r="AU155"/>
  <c r="AY501"/>
  <c r="AU501"/>
  <c r="AV501"/>
  <c r="AW501"/>
  <c r="AY2007"/>
  <c r="AW2007"/>
  <c r="AV2007"/>
  <c r="AU2007"/>
  <c r="AV1211"/>
  <c r="AY1211"/>
  <c r="AW1211"/>
  <c r="AU1211"/>
  <c r="AY255"/>
  <c r="AV255"/>
  <c r="AW255"/>
  <c r="AU255"/>
  <c r="AY419"/>
  <c r="AW419"/>
  <c r="AV419"/>
  <c r="AU419"/>
  <c r="AV2686"/>
  <c r="AY2686"/>
  <c r="AU2686"/>
  <c r="AW2686"/>
  <c r="AV656"/>
  <c r="AY656"/>
  <c r="AW656"/>
  <c r="AU656"/>
  <c r="AW2623"/>
  <c r="AU2623"/>
  <c r="AY2623"/>
  <c r="AV2623"/>
  <c r="AW1523"/>
  <c r="AU1523"/>
  <c r="AV1523"/>
  <c r="AY1523"/>
  <c r="AV1974"/>
  <c r="AW1974"/>
  <c r="AY1974"/>
  <c r="AU1974"/>
  <c r="AY2326"/>
  <c r="AV2326"/>
  <c r="AU2326"/>
  <c r="AW2326"/>
  <c r="AW993"/>
  <c r="AU993"/>
  <c r="AV993"/>
  <c r="AY993"/>
  <c r="AU698"/>
  <c r="AW698"/>
  <c r="AY698"/>
  <c r="AV698"/>
  <c r="AU700"/>
  <c r="AW700"/>
  <c r="AY700"/>
  <c r="AV700"/>
  <c r="AW2236"/>
  <c r="AU2236"/>
  <c r="AY2236"/>
  <c r="AV2236"/>
  <c r="AW1452"/>
  <c r="AV1452"/>
  <c r="AU1452"/>
  <c r="AY1452"/>
  <c r="AW2159"/>
  <c r="AV2159"/>
  <c r="AU2159"/>
  <c r="AY2159"/>
  <c r="AW192"/>
  <c r="AU192"/>
  <c r="AY192"/>
  <c r="AV192"/>
  <c r="AV239"/>
  <c r="AW239"/>
  <c r="AU239"/>
  <c r="AY239"/>
  <c r="AY1965"/>
  <c r="AU1965"/>
  <c r="AW1965"/>
  <c r="AV1965"/>
  <c r="AU2426"/>
  <c r="AW2426"/>
  <c r="AV2426"/>
  <c r="AY2426"/>
  <c r="AY802"/>
  <c r="AW802"/>
  <c r="AU802"/>
  <c r="AV802"/>
  <c r="AU2478"/>
  <c r="AW2478"/>
  <c r="AV2478"/>
  <c r="AY2478"/>
  <c r="AW1347"/>
  <c r="AU1347"/>
  <c r="AY1347"/>
  <c r="AV1347"/>
  <c r="AW543"/>
  <c r="AU543"/>
  <c r="AY543"/>
  <c r="AV543"/>
  <c r="AW2039"/>
  <c r="AV2039"/>
  <c r="AU2039"/>
  <c r="AY2039"/>
  <c r="AW529"/>
  <c r="AY529"/>
  <c r="AV529"/>
  <c r="AU529"/>
  <c r="AW2920"/>
  <c r="AU2920"/>
  <c r="AY2920"/>
  <c r="AV2920"/>
  <c r="AY850"/>
  <c r="AV850"/>
  <c r="AW850"/>
  <c r="AU850"/>
  <c r="AW586"/>
  <c r="AU586"/>
  <c r="AY586"/>
  <c r="AV586"/>
  <c r="AV41"/>
  <c r="AY41"/>
  <c r="AU41"/>
  <c r="AW41"/>
  <c r="AU81"/>
  <c r="AY81"/>
  <c r="AW81"/>
  <c r="AV81"/>
  <c r="AW1768"/>
  <c r="AV1768"/>
  <c r="AY1768"/>
  <c r="AU1768"/>
  <c r="AU2116"/>
  <c r="AW2116"/>
  <c r="AV2116"/>
  <c r="AY2116"/>
  <c r="AY322"/>
  <c r="AU322"/>
  <c r="AV322"/>
  <c r="AW322"/>
  <c r="AW2223"/>
  <c r="AU2223"/>
  <c r="AV2223"/>
  <c r="AY2223"/>
  <c r="AU1258"/>
  <c r="AY1258"/>
  <c r="AV1258"/>
  <c r="AW1258"/>
  <c r="AW2085"/>
  <c r="AY2085"/>
  <c r="AU2085"/>
  <c r="AV2085"/>
  <c r="AV887"/>
  <c r="AU887"/>
  <c r="AW887"/>
  <c r="AY887"/>
  <c r="AU2851"/>
  <c r="AW2851"/>
  <c r="AY2851"/>
  <c r="AV2851"/>
  <c r="AU373"/>
  <c r="AW373"/>
  <c r="AY373"/>
  <c r="AV373"/>
  <c r="AV2504"/>
  <c r="AU2504"/>
  <c r="AW2504"/>
  <c r="AY2504"/>
  <c r="AW1893"/>
  <c r="AY1893"/>
  <c r="AV1893"/>
  <c r="AU1893"/>
  <c r="AU1081"/>
  <c r="AW1081"/>
  <c r="AV1081"/>
  <c r="AY1081"/>
  <c r="AU2873"/>
  <c r="AW2873"/>
  <c r="AY2873"/>
  <c r="AV2873"/>
  <c r="AU1359"/>
  <c r="AY1359"/>
  <c r="AW1359"/>
  <c r="AV1359"/>
  <c r="AY2672"/>
  <c r="AW2672"/>
  <c r="AU2672"/>
  <c r="AV2672"/>
  <c r="AU2407"/>
  <c r="AV2407"/>
  <c r="AW2407"/>
  <c r="AY2407"/>
  <c r="AY2189"/>
  <c r="AW2189"/>
  <c r="AV2189"/>
  <c r="AU2189"/>
  <c r="AY2526"/>
  <c r="AU2526"/>
  <c r="AV2526"/>
  <c r="AW2526"/>
  <c r="AU2995"/>
  <c r="AY2995"/>
  <c r="AW2995"/>
  <c r="AV2995"/>
  <c r="AW2601"/>
  <c r="AU2601"/>
  <c r="AY2601"/>
  <c r="AV2601"/>
  <c r="AY2904"/>
  <c r="AW2904"/>
  <c r="AU2904"/>
  <c r="AV2904"/>
  <c r="AU2726"/>
  <c r="AY2726"/>
  <c r="AW2726"/>
  <c r="AV2726"/>
  <c r="AV153"/>
  <c r="AY153"/>
  <c r="AU153"/>
  <c r="AW153"/>
  <c r="AW2643"/>
  <c r="AU2643"/>
  <c r="AV2643"/>
  <c r="AY2643"/>
  <c r="AV1305"/>
  <c r="AU1305"/>
  <c r="AW1305"/>
  <c r="AY1305"/>
  <c r="AV1730"/>
  <c r="AY1730"/>
  <c r="AU1730"/>
  <c r="AW1730"/>
  <c r="AW1024"/>
  <c r="AV1024"/>
  <c r="AY1024"/>
  <c r="AU1024"/>
  <c r="AW2927"/>
  <c r="AU2927"/>
  <c r="AV2927"/>
  <c r="AY2927"/>
  <c r="AW573"/>
  <c r="AV573"/>
  <c r="AU573"/>
  <c r="AY573"/>
  <c r="AV713"/>
  <c r="AU713"/>
  <c r="AY713"/>
  <c r="AW713"/>
  <c r="AU2554"/>
  <c r="AV2554"/>
  <c r="AY2554"/>
  <c r="AW2554"/>
  <c r="AV2121"/>
  <c r="AW2121"/>
  <c r="AY2121"/>
  <c r="AU2121"/>
  <c r="AW888"/>
  <c r="AV888"/>
  <c r="AU888"/>
  <c r="AY888"/>
  <c r="AW2488"/>
  <c r="AV2488"/>
  <c r="AU2488"/>
  <c r="AY2488"/>
  <c r="AU2991"/>
  <c r="AY2991"/>
  <c r="AW2991"/>
  <c r="AV2991"/>
  <c r="AU256"/>
  <c r="AW256"/>
  <c r="AY256"/>
  <c r="AV256"/>
  <c r="AU2671"/>
  <c r="AY2671"/>
  <c r="AW2671"/>
  <c r="AV2671"/>
  <c r="AW2288"/>
  <c r="AU2288"/>
  <c r="AV2288"/>
  <c r="AY2288"/>
  <c r="AU1151"/>
  <c r="AW1151"/>
  <c r="AY1151"/>
  <c r="AV1151"/>
  <c r="AW2510"/>
  <c r="AU2510"/>
  <c r="AY2510"/>
  <c r="AV2510"/>
  <c r="AW2744"/>
  <c r="AU2744"/>
  <c r="AV2744"/>
  <c r="AY2744"/>
  <c r="AW1012"/>
  <c r="AV1012"/>
  <c r="AU1012"/>
  <c r="AY1012"/>
  <c r="AW2740"/>
  <c r="AU2740"/>
  <c r="AY2740"/>
  <c r="AV2740"/>
  <c r="AW2598"/>
  <c r="AU2598"/>
  <c r="AY2598"/>
  <c r="AV2598"/>
  <c r="AW2875"/>
  <c r="AU2875"/>
  <c r="AV2875"/>
  <c r="AY2875"/>
  <c r="AW2475"/>
  <c r="AV2475"/>
  <c r="AU2475"/>
  <c r="AY2475"/>
  <c r="AU2142"/>
  <c r="AW2142"/>
  <c r="AV2142"/>
  <c r="AY2142"/>
  <c r="AV1677"/>
  <c r="AU1677"/>
  <c r="AW1677"/>
  <c r="AY1677"/>
  <c r="AW2711"/>
  <c r="AV2711"/>
  <c r="AU2711"/>
  <c r="AY2711"/>
  <c r="AY1999"/>
  <c r="AV1999"/>
  <c r="AU1999"/>
  <c r="AW1999"/>
  <c r="AU1278"/>
  <c r="AW1278"/>
  <c r="AY1278"/>
  <c r="AV1278"/>
  <c r="AU846"/>
  <c r="AY846"/>
  <c r="AV846"/>
  <c r="AW846"/>
  <c r="AV2850"/>
  <c r="AY2850"/>
  <c r="AW2850"/>
  <c r="AU2850"/>
  <c r="AU1932"/>
  <c r="AW1932"/>
  <c r="AY1932"/>
  <c r="AV1932"/>
  <c r="AW2274"/>
  <c r="AU2274"/>
  <c r="AY2274"/>
  <c r="AV2274"/>
  <c r="AV1237"/>
  <c r="AY1237"/>
  <c r="AU1237"/>
  <c r="AW1237"/>
  <c r="AU1064"/>
  <c r="AW1064"/>
  <c r="AV1064"/>
  <c r="AY1064"/>
  <c r="AU631"/>
  <c r="AV631"/>
  <c r="AY631"/>
  <c r="AW631"/>
  <c r="AU391"/>
  <c r="AV391"/>
  <c r="AY391"/>
  <c r="AW391"/>
  <c r="AY1642"/>
  <c r="AU1642"/>
  <c r="AV1642"/>
  <c r="AW1642"/>
  <c r="AW21"/>
  <c r="AU21"/>
  <c r="AY21"/>
  <c r="AV21"/>
  <c r="AU2295"/>
  <c r="AW2295"/>
  <c r="AY2295"/>
  <c r="AV2295"/>
  <c r="AY657"/>
  <c r="AW657"/>
  <c r="AU657"/>
  <c r="AV657"/>
  <c r="AY2574"/>
  <c r="AU2574"/>
  <c r="AV2574"/>
  <c r="AW2574"/>
  <c r="AU426"/>
  <c r="AV426"/>
  <c r="AW426"/>
  <c r="AY426"/>
  <c r="AV805"/>
  <c r="AY805"/>
  <c r="AW805"/>
  <c r="AU805"/>
  <c r="AW2597"/>
  <c r="AU2597"/>
  <c r="AV2597"/>
  <c r="AY2597"/>
  <c r="AV1365"/>
  <c r="AY1365"/>
  <c r="AU1365"/>
  <c r="AW1365"/>
  <c r="AU936"/>
  <c r="AY936"/>
  <c r="AW936"/>
  <c r="AV936"/>
  <c r="AU2732"/>
  <c r="AY2732"/>
  <c r="AV2732"/>
  <c r="AW2732"/>
  <c r="AW1283"/>
  <c r="AY1283"/>
  <c r="AU1283"/>
  <c r="AV1283"/>
  <c r="AU2239"/>
  <c r="AY2239"/>
  <c r="AW2239"/>
  <c r="AV2239"/>
  <c r="AU729"/>
  <c r="AW729"/>
  <c r="AY729"/>
  <c r="AV729"/>
  <c r="AU1747"/>
  <c r="AY1747"/>
  <c r="AW1747"/>
  <c r="AV1747"/>
  <c r="AU1369"/>
  <c r="AV1369"/>
  <c r="AY1369"/>
  <c r="AW1369"/>
  <c r="AV2393"/>
  <c r="AU2393"/>
  <c r="AY2393"/>
  <c r="AW2393"/>
  <c r="AW2090"/>
  <c r="AU2090"/>
  <c r="AV2090"/>
  <c r="AY2090"/>
  <c r="AU2759"/>
  <c r="AW2759"/>
  <c r="AV2759"/>
  <c r="AY2759"/>
  <c r="AU854"/>
  <c r="AV854"/>
  <c r="AW854"/>
  <c r="AY854"/>
  <c r="AU528"/>
  <c r="AY528"/>
  <c r="AW528"/>
  <c r="AV528"/>
  <c r="AW790"/>
  <c r="AV790"/>
  <c r="AY790"/>
  <c r="AU790"/>
  <c r="AV333"/>
  <c r="AW333"/>
  <c r="AU333"/>
  <c r="AY333"/>
  <c r="AY637"/>
  <c r="AV637"/>
  <c r="AW637"/>
  <c r="AU637"/>
  <c r="AW1949"/>
  <c r="AV1949"/>
  <c r="AY1949"/>
  <c r="AU1949"/>
  <c r="AU1377"/>
  <c r="AV1377"/>
  <c r="AY1377"/>
  <c r="AW1377"/>
  <c r="AU1929"/>
  <c r="AV1929"/>
  <c r="AW1929"/>
  <c r="AY1929"/>
  <c r="AU2953"/>
  <c r="AV2953"/>
  <c r="AW2953"/>
  <c r="AY2953"/>
  <c r="AV376"/>
  <c r="AW376"/>
  <c r="AY376"/>
  <c r="AU376"/>
  <c r="AU1464"/>
  <c r="AW1464"/>
  <c r="AV1464"/>
  <c r="AY1464"/>
  <c r="AV2616"/>
  <c r="AW2616"/>
  <c r="AY2616"/>
  <c r="AU2616"/>
  <c r="AV1628"/>
  <c r="AY1628"/>
  <c r="AU1628"/>
  <c r="AW1628"/>
  <c r="AV2652"/>
  <c r="AY2652"/>
  <c r="AU2652"/>
  <c r="AW2652"/>
  <c r="AV721"/>
  <c r="AW721"/>
  <c r="AY721"/>
  <c r="AU721"/>
  <c r="AU80"/>
  <c r="AV80"/>
  <c r="AY80"/>
  <c r="AW80"/>
  <c r="AU1776"/>
  <c r="AV1776"/>
  <c r="AY1776"/>
  <c r="AW1776"/>
  <c r="AW2897"/>
  <c r="AV2897"/>
  <c r="AY2897"/>
  <c r="AU2897"/>
  <c r="AY1815"/>
  <c r="AV1815"/>
  <c r="AU1815"/>
  <c r="AW1815"/>
  <c r="AV78"/>
  <c r="AW78"/>
  <c r="AY78"/>
  <c r="AU78"/>
  <c r="AU1570"/>
  <c r="AW1570"/>
  <c r="AV1570"/>
  <c r="AY1570"/>
  <c r="AU308"/>
  <c r="AV308"/>
  <c r="AW308"/>
  <c r="AY308"/>
  <c r="AW2818"/>
  <c r="AV2818"/>
  <c r="AY2818"/>
  <c r="AU2818"/>
  <c r="AU1739"/>
  <c r="AW1739"/>
  <c r="AV1739"/>
  <c r="AY1739"/>
  <c r="AU352"/>
  <c r="AY352"/>
  <c r="AV352"/>
  <c r="AW352"/>
  <c r="AV139"/>
  <c r="AU139"/>
  <c r="AY139"/>
  <c r="AW139"/>
  <c r="AV1629"/>
  <c r="AY1629"/>
  <c r="AU1629"/>
  <c r="AW1629"/>
  <c r="AW1842"/>
  <c r="AY1842"/>
  <c r="AV1842"/>
  <c r="AU1842"/>
  <c r="AV911"/>
  <c r="AU911"/>
  <c r="AW911"/>
  <c r="AY911"/>
  <c r="AV938"/>
  <c r="AU938"/>
  <c r="AW938"/>
  <c r="AY938"/>
  <c r="AY2474"/>
  <c r="AV2474"/>
  <c r="AW2474"/>
  <c r="AU2474"/>
  <c r="AW1033"/>
  <c r="AV1033"/>
  <c r="AY1033"/>
  <c r="AU1033"/>
  <c r="AY1606"/>
  <c r="AV1606"/>
  <c r="AU1606"/>
  <c r="AW1606"/>
  <c r="AU1016"/>
  <c r="AY1016"/>
  <c r="AW1016"/>
  <c r="AV1016"/>
  <c r="AU2040"/>
  <c r="AY2040"/>
  <c r="AW2040"/>
  <c r="AV2040"/>
  <c r="AW132"/>
  <c r="AV132"/>
  <c r="AY132"/>
  <c r="AU132"/>
  <c r="AW956"/>
  <c r="AY956"/>
  <c r="AU956"/>
  <c r="AV956"/>
  <c r="AW2748"/>
  <c r="AU2748"/>
  <c r="AV2748"/>
  <c r="AY2748"/>
  <c r="AW83"/>
  <c r="AU83"/>
  <c r="AV83"/>
  <c r="AY83"/>
  <c r="AW815"/>
  <c r="AU815"/>
  <c r="AY815"/>
  <c r="AV815"/>
  <c r="AW61"/>
  <c r="AY61"/>
  <c r="AU61"/>
  <c r="AV61"/>
  <c r="AW877"/>
  <c r="AU877"/>
  <c r="AV877"/>
  <c r="AY877"/>
  <c r="AU461"/>
  <c r="AW461"/>
  <c r="AV461"/>
  <c r="AY461"/>
  <c r="AW2637"/>
  <c r="AY2637"/>
  <c r="AU2637"/>
  <c r="AV2637"/>
  <c r="AW1203"/>
  <c r="AV1203"/>
  <c r="AU1203"/>
  <c r="AY1203"/>
  <c r="AV298"/>
  <c r="AW298"/>
  <c r="AU298"/>
  <c r="AY298"/>
  <c r="AW1379"/>
  <c r="AU1379"/>
  <c r="AY1379"/>
  <c r="AV1379"/>
  <c r="AV2188"/>
  <c r="AW2188"/>
  <c r="AU2188"/>
  <c r="AY2188"/>
  <c r="AW1463"/>
  <c r="AU1463"/>
  <c r="AY1463"/>
  <c r="AV1463"/>
  <c r="AU670"/>
  <c r="AV670"/>
  <c r="AW670"/>
  <c r="AY670"/>
  <c r="AU49"/>
  <c r="AW49"/>
  <c r="AV49"/>
  <c r="AY49"/>
  <c r="AU488"/>
  <c r="AY488"/>
  <c r="AV488"/>
  <c r="AW488"/>
  <c r="AW1412"/>
  <c r="AU1412"/>
  <c r="AV1412"/>
  <c r="AY1412"/>
  <c r="AW791"/>
  <c r="AU791"/>
  <c r="AV791"/>
  <c r="AY791"/>
  <c r="AY548"/>
  <c r="AV548"/>
  <c r="AU548"/>
  <c r="AW548"/>
  <c r="AU456"/>
  <c r="AV456"/>
  <c r="AW456"/>
  <c r="AY456"/>
  <c r="AW2248"/>
  <c r="AU2248"/>
  <c r="AY2248"/>
  <c r="AV2248"/>
  <c r="AW2500"/>
  <c r="AU2500"/>
  <c r="AV2500"/>
  <c r="AY2500"/>
  <c r="AW330"/>
  <c r="AU330"/>
  <c r="AY330"/>
  <c r="AV330"/>
  <c r="AW2723"/>
  <c r="AU2723"/>
  <c r="AV2723"/>
  <c r="AY2723"/>
  <c r="AW2629"/>
  <c r="AV2629"/>
  <c r="AU2629"/>
  <c r="AY2629"/>
  <c r="AW1764"/>
  <c r="AV1764"/>
  <c r="AU1764"/>
  <c r="AY1764"/>
  <c r="AW1006"/>
  <c r="AU1006"/>
  <c r="AV1006"/>
  <c r="AY1006"/>
  <c r="AU579"/>
  <c r="AV579"/>
  <c r="AY579"/>
  <c r="AW579"/>
  <c r="AU1796"/>
  <c r="AW1796"/>
  <c r="AY1796"/>
  <c r="AV1796"/>
  <c r="AY1002"/>
  <c r="AU1002"/>
  <c r="AW1002"/>
  <c r="AV1002"/>
  <c r="AU2499"/>
  <c r="AY2499"/>
  <c r="AV2499"/>
  <c r="AW2499"/>
  <c r="AV1878"/>
  <c r="AU1878"/>
  <c r="AW1878"/>
  <c r="AY1878"/>
  <c r="AU1361"/>
  <c r="AW1361"/>
  <c r="AY1361"/>
  <c r="AV1361"/>
  <c r="AU2097"/>
  <c r="AY2097"/>
  <c r="AW2097"/>
  <c r="AV2097"/>
  <c r="AU624"/>
  <c r="AY624"/>
  <c r="AW624"/>
  <c r="AV624"/>
  <c r="AU64"/>
  <c r="AW64"/>
  <c r="AY64"/>
  <c r="AV64"/>
  <c r="AU833"/>
  <c r="AY833"/>
  <c r="AW833"/>
  <c r="AV833"/>
  <c r="AU2089"/>
  <c r="AY2089"/>
  <c r="AW2089"/>
  <c r="AV2089"/>
  <c r="AU438"/>
  <c r="AV438"/>
  <c r="AY438"/>
  <c r="AW438"/>
  <c r="AY2708"/>
  <c r="AU2708"/>
  <c r="AV2708"/>
  <c r="AW2708"/>
  <c r="AV2167"/>
  <c r="AU2167"/>
  <c r="AY2167"/>
  <c r="AW2167"/>
  <c r="AY1073"/>
  <c r="AV1073"/>
  <c r="AU1073"/>
  <c r="AW1073"/>
  <c r="AV2585"/>
  <c r="AY2585"/>
  <c r="AW2585"/>
  <c r="AU2585"/>
  <c r="AY2177"/>
  <c r="AV2177"/>
  <c r="AU2177"/>
  <c r="AW2177"/>
  <c r="AU464"/>
  <c r="AW464"/>
  <c r="AV464"/>
  <c r="AY464"/>
  <c r="AY2050"/>
  <c r="AV2050"/>
  <c r="AW2050"/>
  <c r="AU2050"/>
  <c r="AW1341"/>
  <c r="AY1341"/>
  <c r="AV1341"/>
  <c r="AU1341"/>
  <c r="AW2547"/>
  <c r="AV2547"/>
  <c r="AU2547"/>
  <c r="AY2547"/>
  <c r="AV1609"/>
  <c r="AY1609"/>
  <c r="AW1609"/>
  <c r="AU1609"/>
  <c r="AW1871"/>
  <c r="AU1871"/>
  <c r="AY1871"/>
  <c r="AV1871"/>
  <c r="AU2758"/>
  <c r="AW2758"/>
  <c r="AV2758"/>
  <c r="AY2758"/>
  <c r="AY1590"/>
  <c r="AU1590"/>
  <c r="AW1590"/>
  <c r="AV1590"/>
  <c r="AU2784"/>
  <c r="AW2784"/>
  <c r="AV2784"/>
  <c r="AY2784"/>
  <c r="AU1331"/>
  <c r="AY1331"/>
  <c r="AW1331"/>
  <c r="AV1331"/>
  <c r="AU942"/>
  <c r="AW942"/>
  <c r="AV942"/>
  <c r="AY942"/>
  <c r="AW1586"/>
  <c r="AY1586"/>
  <c r="AU1586"/>
  <c r="AV1586"/>
  <c r="AW244"/>
  <c r="AU244"/>
  <c r="AV244"/>
  <c r="AY244"/>
  <c r="AW2228"/>
  <c r="AV2228"/>
  <c r="AU2228"/>
  <c r="AY2228"/>
  <c r="AW951"/>
  <c r="AV951"/>
  <c r="AU951"/>
  <c r="AY951"/>
  <c r="AW827"/>
  <c r="AU827"/>
  <c r="AV827"/>
  <c r="AY827"/>
  <c r="AW1483"/>
  <c r="AU1483"/>
  <c r="AY1483"/>
  <c r="AV1483"/>
  <c r="AW752"/>
  <c r="AV752"/>
  <c r="AY752"/>
  <c r="AU752"/>
  <c r="AW2301"/>
  <c r="AV2301"/>
  <c r="AU2301"/>
  <c r="AY2301"/>
  <c r="AU1678"/>
  <c r="AW1678"/>
  <c r="AY1678"/>
  <c r="AV1678"/>
  <c r="AY1202"/>
  <c r="AV1202"/>
  <c r="AW1202"/>
  <c r="AU1202"/>
  <c r="AW215"/>
  <c r="AU215"/>
  <c r="AY215"/>
  <c r="AV215"/>
  <c r="AU62"/>
  <c r="AY62"/>
  <c r="AV62"/>
  <c r="AW62"/>
  <c r="AY1086"/>
  <c r="AU1086"/>
  <c r="AV1086"/>
  <c r="AW1086"/>
  <c r="AU979"/>
  <c r="AY979"/>
  <c r="AW979"/>
  <c r="AV979"/>
  <c r="AV1717"/>
  <c r="AY1717"/>
  <c r="AU1717"/>
  <c r="AW1717"/>
  <c r="AY616"/>
  <c r="AV616"/>
  <c r="AU616"/>
  <c r="AW616"/>
  <c r="AW396"/>
  <c r="AY396"/>
  <c r="AV396"/>
  <c r="AU396"/>
  <c r="AU142"/>
  <c r="AW142"/>
  <c r="AY142"/>
  <c r="AV142"/>
  <c r="AW1710"/>
  <c r="AU1710"/>
  <c r="AY1710"/>
  <c r="AV1710"/>
  <c r="AV161"/>
  <c r="AY161"/>
  <c r="AW161"/>
  <c r="AU161"/>
  <c r="AV1018"/>
  <c r="AY1018"/>
  <c r="AU1018"/>
  <c r="AW1018"/>
  <c r="AW2780"/>
  <c r="AU2780"/>
  <c r="AV2780"/>
  <c r="AY2780"/>
  <c r="AZ236"/>
  <c r="AZ1266"/>
  <c r="AZ2044"/>
  <c r="AX1516"/>
  <c r="AZ1947"/>
  <c r="AZ1119"/>
  <c r="AZ73"/>
  <c r="AZ2046"/>
  <c r="AZ1112"/>
  <c r="AZ878"/>
  <c r="AX1691"/>
  <c r="AZ972"/>
  <c r="AZ1092"/>
  <c r="AZ1661"/>
  <c r="AZ1561"/>
  <c r="AX2385"/>
  <c r="AZ2015"/>
  <c r="AX1761"/>
  <c r="AZ1728"/>
  <c r="AZ1292"/>
  <c r="AZ76"/>
  <c r="AZ1486"/>
  <c r="AZ2813"/>
  <c r="AX1080"/>
  <c r="AZ28"/>
  <c r="AX290"/>
  <c r="AX643"/>
  <c r="AX2677"/>
  <c r="AX1346"/>
  <c r="AX1239"/>
  <c r="AX1253"/>
  <c r="AX219"/>
  <c r="AX2079"/>
  <c r="AX1254"/>
  <c r="AX678"/>
  <c r="AX2867"/>
  <c r="AX2537"/>
  <c r="AX2644"/>
  <c r="AX1818"/>
  <c r="AX2932"/>
  <c r="AZ1640"/>
  <c r="AZ1295"/>
  <c r="AZ31"/>
  <c r="AZ690"/>
  <c r="AX656"/>
  <c r="AZ1319"/>
  <c r="AZ1000"/>
  <c r="AZ1532"/>
  <c r="AX2686"/>
  <c r="AZ923"/>
  <c r="AZ2461"/>
  <c r="AZ953"/>
  <c r="AZ1371"/>
  <c r="AZ2753"/>
  <c r="AZ1624"/>
  <c r="AZ875"/>
  <c r="AZ1922"/>
  <c r="AX1262"/>
  <c r="AX1627"/>
  <c r="AX1533"/>
  <c r="AX1964"/>
  <c r="AX863"/>
  <c r="AX1242"/>
  <c r="AX2278"/>
  <c r="AX2663"/>
  <c r="AX2184"/>
  <c r="AX940"/>
  <c r="AX23"/>
  <c r="AX1811"/>
  <c r="AX1327"/>
  <c r="AX2985"/>
  <c r="AX2172"/>
  <c r="AX1855"/>
  <c r="AX458"/>
  <c r="AX505"/>
  <c r="AX311"/>
  <c r="AX1324"/>
  <c r="AX966"/>
  <c r="AX546"/>
  <c r="AX1956"/>
  <c r="AZ1197"/>
  <c r="AZ796"/>
  <c r="AZ1921"/>
  <c r="AZ1217"/>
  <c r="AZ1399"/>
  <c r="AZ804"/>
  <c r="AZ2308"/>
  <c r="AZ1683"/>
  <c r="AZ2983"/>
  <c r="AZ2911"/>
  <c r="AZ2584"/>
  <c r="AZ788"/>
  <c r="AZ1812"/>
  <c r="AZ115"/>
  <c r="AZ2632"/>
  <c r="AZ916"/>
  <c r="AZ3004"/>
  <c r="AZ1797"/>
  <c r="AZ1569"/>
  <c r="AZ2119"/>
  <c r="AZ2064"/>
  <c r="AZ2350"/>
  <c r="AZ2645"/>
  <c r="AZ2521"/>
  <c r="AZ2096"/>
  <c r="AZ2560"/>
  <c r="AX615"/>
  <c r="AX407"/>
  <c r="AX2003"/>
  <c r="AX118"/>
  <c r="AX1289"/>
  <c r="AX699"/>
  <c r="AX883"/>
  <c r="AX2894"/>
  <c r="AX1866"/>
  <c r="AX356"/>
  <c r="AX2730"/>
  <c r="AX2445"/>
  <c r="AX2108"/>
  <c r="AX2058"/>
  <c r="AX640"/>
  <c r="AX1099"/>
  <c r="AX2023"/>
  <c r="AX947"/>
  <c r="AX2888"/>
  <c r="AX1580"/>
  <c r="AX585"/>
  <c r="AX2577"/>
  <c r="AX1460"/>
  <c r="AX1858"/>
  <c r="AX1336"/>
  <c r="AX2950"/>
  <c r="AX2230"/>
  <c r="AX327"/>
  <c r="AX926"/>
  <c r="AX1593"/>
  <c r="AX304"/>
  <c r="AX2921"/>
  <c r="AX1958"/>
  <c r="AX406"/>
  <c r="AX1245"/>
  <c r="AX2415"/>
  <c r="AX803"/>
  <c r="AX506"/>
  <c r="AX1491"/>
  <c r="AX2410"/>
  <c r="AX1311"/>
  <c r="AX794"/>
  <c r="AX978"/>
  <c r="AX793"/>
  <c r="AX539"/>
  <c r="AX1563"/>
  <c r="AX1616"/>
  <c r="AZ578"/>
  <c r="AZ2623"/>
  <c r="AZ2233"/>
  <c r="AZ2573"/>
  <c r="AZ1449"/>
  <c r="AZ2034"/>
  <c r="AZ2815"/>
  <c r="AZ2534"/>
  <c r="AZ1581"/>
  <c r="AZ1484"/>
  <c r="AZ932"/>
  <c r="AZ77"/>
  <c r="AZ2181"/>
  <c r="AZ1145"/>
  <c r="AZ1897"/>
  <c r="AZ123"/>
  <c r="AZ331"/>
  <c r="AZ710"/>
  <c r="AZ563"/>
  <c r="AZ2973"/>
  <c r="AZ1326"/>
  <c r="AZ1957"/>
  <c r="AZ2686"/>
  <c r="AZ155"/>
  <c r="AZ568"/>
  <c r="AZ2464"/>
  <c r="AZ1211"/>
  <c r="AZ2625"/>
  <c r="AZ1787"/>
  <c r="AZ2832"/>
  <c r="AZ2901"/>
  <c r="AZ2194"/>
  <c r="AZ843"/>
  <c r="AZ937"/>
  <c r="AZ894"/>
  <c r="AZ1325"/>
  <c r="AZ946"/>
  <c r="AZ1884"/>
  <c r="AZ2638"/>
  <c r="AZ1091"/>
  <c r="AZ1282"/>
  <c r="AZ910"/>
  <c r="AZ2431"/>
  <c r="AX1094"/>
  <c r="AX2251"/>
  <c r="AX1692"/>
  <c r="AX1565"/>
  <c r="AX655"/>
  <c r="AX2725"/>
  <c r="AX712"/>
  <c r="AX336"/>
  <c r="AX1225"/>
  <c r="AX120"/>
  <c r="AX1272"/>
  <c r="AX2450"/>
  <c r="AX1888"/>
  <c r="AX2806"/>
  <c r="AX2567"/>
  <c r="AZ1208"/>
  <c r="AZ174"/>
  <c r="AZ1224"/>
  <c r="AZ664"/>
  <c r="AZ317"/>
  <c r="AZ2209"/>
  <c r="AZ1136"/>
  <c r="AZ158"/>
  <c r="AZ1250"/>
  <c r="AZ652"/>
  <c r="AZ535"/>
  <c r="AZ1024"/>
  <c r="AZ2875"/>
  <c r="AZ2711"/>
  <c r="AZ1278"/>
  <c r="AZ2883"/>
  <c r="AZ2744"/>
  <c r="AZ1264"/>
  <c r="AZ3002"/>
  <c r="AZ2948"/>
  <c r="AZ2094"/>
  <c r="AZ2719"/>
  <c r="AZ1039"/>
  <c r="AZ2754"/>
  <c r="AZ2266"/>
  <c r="AX1523"/>
  <c r="AZ2467"/>
  <c r="AZ1495"/>
  <c r="AZ150"/>
  <c r="AZ1103"/>
  <c r="AZ2630"/>
  <c r="AZ2334"/>
  <c r="AZ1033"/>
  <c r="AZ2296"/>
  <c r="AZ476"/>
  <c r="AZ1500"/>
  <c r="AZ2524"/>
  <c r="AZ1334"/>
  <c r="AZ1152"/>
  <c r="AZ957"/>
  <c r="AZ1535"/>
  <c r="AZ2126"/>
  <c r="AZ62"/>
  <c r="AZ2818"/>
  <c r="AZ752"/>
  <c r="AW319"/>
  <c r="AU319"/>
  <c r="AY319"/>
  <c r="AV319"/>
  <c r="AW591"/>
  <c r="AU591"/>
  <c r="AY591"/>
  <c r="AV591"/>
  <c r="AW1559"/>
  <c r="AU1559"/>
  <c r="AY1559"/>
  <c r="AV1559"/>
  <c r="AW479"/>
  <c r="AU479"/>
  <c r="AV479"/>
  <c r="AY479"/>
  <c r="AW2261"/>
  <c r="AV2261"/>
  <c r="AY2261"/>
  <c r="AU2261"/>
  <c r="AU492"/>
  <c r="AV492"/>
  <c r="AY492"/>
  <c r="AW492"/>
  <c r="AW453"/>
  <c r="AY453"/>
  <c r="AV453"/>
  <c r="AU453"/>
  <c r="AU680"/>
  <c r="AW680"/>
  <c r="AY680"/>
  <c r="AV680"/>
  <c r="AY44"/>
  <c r="AW44"/>
  <c r="AU44"/>
  <c r="AV44"/>
  <c r="AW2798"/>
  <c r="AU2798"/>
  <c r="AY2798"/>
  <c r="AV2798"/>
  <c r="AU195"/>
  <c r="AW195"/>
  <c r="AY195"/>
  <c r="AV195"/>
  <c r="AY1541"/>
  <c r="AW1541"/>
  <c r="AU1541"/>
  <c r="AV1541"/>
  <c r="AU1429"/>
  <c r="AY1429"/>
  <c r="AV1429"/>
  <c r="AW1429"/>
  <c r="AU1928"/>
  <c r="AV1928"/>
  <c r="AY1928"/>
  <c r="AW1928"/>
  <c r="AY300"/>
  <c r="AW300"/>
  <c r="AV300"/>
  <c r="AU300"/>
  <c r="AU903"/>
  <c r="AV903"/>
  <c r="AY903"/>
  <c r="AW903"/>
  <c r="AV1061"/>
  <c r="AY1061"/>
  <c r="AU1061"/>
  <c r="AW1061"/>
  <c r="AW681"/>
  <c r="AU681"/>
  <c r="AY681"/>
  <c r="AV681"/>
  <c r="AY889"/>
  <c r="AU889"/>
  <c r="AW889"/>
  <c r="AV889"/>
  <c r="AU347"/>
  <c r="AV347"/>
  <c r="AW347"/>
  <c r="AY347"/>
  <c r="AU2395"/>
  <c r="AV2395"/>
  <c r="AW2395"/>
  <c r="AY2395"/>
  <c r="AU598"/>
  <c r="AV598"/>
  <c r="AW598"/>
  <c r="AY598"/>
  <c r="AW2898"/>
  <c r="AY2898"/>
  <c r="AU2898"/>
  <c r="AV2898"/>
  <c r="AU2443"/>
  <c r="AW2443"/>
  <c r="AV2443"/>
  <c r="AY2443"/>
  <c r="AY45"/>
  <c r="AU45"/>
  <c r="AW45"/>
  <c r="AV45"/>
  <c r="AW2258"/>
  <c r="AY2258"/>
  <c r="AU2258"/>
  <c r="AV2258"/>
  <c r="AW1751"/>
  <c r="AV1751"/>
  <c r="AU1751"/>
  <c r="AY1751"/>
  <c r="AY873"/>
  <c r="AU873"/>
  <c r="AV873"/>
  <c r="AW873"/>
  <c r="AY536"/>
  <c r="AW536"/>
  <c r="AU536"/>
  <c r="AV536"/>
  <c r="AU2136"/>
  <c r="AW2136"/>
  <c r="AY2136"/>
  <c r="AV2136"/>
  <c r="AU1492"/>
  <c r="AY1492"/>
  <c r="AW1492"/>
  <c r="AV1492"/>
  <c r="AU2004"/>
  <c r="AY2004"/>
  <c r="AW2004"/>
  <c r="AV2004"/>
  <c r="AU1020"/>
  <c r="AY1020"/>
  <c r="AV1020"/>
  <c r="AW1020"/>
  <c r="AU2556"/>
  <c r="AY2556"/>
  <c r="AV2556"/>
  <c r="AW2556"/>
  <c r="AU2444"/>
  <c r="AV2444"/>
  <c r="AY2444"/>
  <c r="AW2444"/>
  <c r="AU1975"/>
  <c r="AV1975"/>
  <c r="AY1975"/>
  <c r="AW1975"/>
  <c r="AY2839"/>
  <c r="AW2839"/>
  <c r="AV2839"/>
  <c r="AU2839"/>
  <c r="AW89"/>
  <c r="AY89"/>
  <c r="AU89"/>
  <c r="AV89"/>
  <c r="AW246"/>
  <c r="AV246"/>
  <c r="AU246"/>
  <c r="AY246"/>
  <c r="AW2447"/>
  <c r="AV2447"/>
  <c r="AU2447"/>
  <c r="AY2447"/>
  <c r="AW1819"/>
  <c r="AU1819"/>
  <c r="AY1819"/>
  <c r="AV1819"/>
  <c r="AW43"/>
  <c r="AY43"/>
  <c r="AV43"/>
  <c r="AU43"/>
  <c r="AW2059"/>
  <c r="AV2059"/>
  <c r="AY2059"/>
  <c r="AU2059"/>
  <c r="AV2193"/>
  <c r="AY2193"/>
  <c r="AU2193"/>
  <c r="AW2193"/>
  <c r="AW2448"/>
  <c r="AV2448"/>
  <c r="AY2448"/>
  <c r="AU2448"/>
  <c r="AY861"/>
  <c r="AU861"/>
  <c r="AW861"/>
  <c r="AV861"/>
  <c r="AU2081"/>
  <c r="AY2081"/>
  <c r="AV2081"/>
  <c r="AW2081"/>
  <c r="AU635"/>
  <c r="AV635"/>
  <c r="AW635"/>
  <c r="AY635"/>
  <c r="AU1659"/>
  <c r="AV1659"/>
  <c r="AW1659"/>
  <c r="AY1659"/>
  <c r="AY1671"/>
  <c r="AU1671"/>
  <c r="AV1671"/>
  <c r="AW1671"/>
  <c r="AU320"/>
  <c r="AV320"/>
  <c r="AW320"/>
  <c r="AY320"/>
  <c r="AY1914"/>
  <c r="AU1914"/>
  <c r="AW1914"/>
  <c r="AV1914"/>
  <c r="AU1398"/>
  <c r="AY1398"/>
  <c r="AW1398"/>
  <c r="AV1398"/>
  <c r="AY2589"/>
  <c r="AU2589"/>
  <c r="AW2589"/>
  <c r="AV2589"/>
  <c r="AW1117"/>
  <c r="AY1117"/>
  <c r="AU1117"/>
  <c r="AV1117"/>
  <c r="AU1511"/>
  <c r="AV1511"/>
  <c r="AW1511"/>
  <c r="AY1511"/>
  <c r="AW988"/>
  <c r="AV988"/>
  <c r="AY988"/>
  <c r="AU988"/>
  <c r="AW2012"/>
  <c r="AV2012"/>
  <c r="AY2012"/>
  <c r="AU2012"/>
  <c r="AY2354"/>
  <c r="AV2354"/>
  <c r="AW2354"/>
  <c r="AU2354"/>
  <c r="AW1366"/>
  <c r="AU1366"/>
  <c r="AY1366"/>
  <c r="AV1366"/>
  <c r="AV2449"/>
  <c r="AU2449"/>
  <c r="AY2449"/>
  <c r="AW2449"/>
  <c r="AW1963"/>
  <c r="AU1963"/>
  <c r="AY1963"/>
  <c r="AV1963"/>
  <c r="AW2352"/>
  <c r="AV2352"/>
  <c r="AY2352"/>
  <c r="AU2352"/>
  <c r="AW2653"/>
  <c r="AY2653"/>
  <c r="AU2653"/>
  <c r="AV2653"/>
  <c r="AW765"/>
  <c r="AV765"/>
  <c r="AU765"/>
  <c r="AY765"/>
  <c r="AU1390"/>
  <c r="AV1390"/>
  <c r="AW1390"/>
  <c r="AY1390"/>
  <c r="AW1247"/>
  <c r="AU1247"/>
  <c r="AY1247"/>
  <c r="AV1247"/>
  <c r="AU1731"/>
  <c r="AW1731"/>
  <c r="AY1731"/>
  <c r="AV1731"/>
  <c r="AV1055"/>
  <c r="AU1055"/>
  <c r="AY1055"/>
  <c r="AW1055"/>
  <c r="AY227"/>
  <c r="AU227"/>
  <c r="AW227"/>
  <c r="AV227"/>
  <c r="AU1879"/>
  <c r="AY1879"/>
  <c r="AW1879"/>
  <c r="AV1879"/>
  <c r="AW68"/>
  <c r="AV68"/>
  <c r="AY68"/>
  <c r="AU68"/>
  <c r="AV1230"/>
  <c r="AU1230"/>
  <c r="AY1230"/>
  <c r="AW1230"/>
  <c r="AU22"/>
  <c r="AY22"/>
  <c r="AW22"/>
  <c r="AV22"/>
  <c r="AY136"/>
  <c r="AV136"/>
  <c r="AU136"/>
  <c r="AW136"/>
  <c r="AY1290"/>
  <c r="AV1290"/>
  <c r="AU1290"/>
  <c r="AW1290"/>
  <c r="AU473"/>
  <c r="AV473"/>
  <c r="AW473"/>
  <c r="AY473"/>
  <c r="AU1113"/>
  <c r="AV1113"/>
  <c r="AW1113"/>
  <c r="AY1113"/>
  <c r="AU2257"/>
  <c r="AW2257"/>
  <c r="AV2257"/>
  <c r="AY2257"/>
  <c r="AW2886"/>
  <c r="AY2886"/>
  <c r="AU2886"/>
  <c r="AV2886"/>
  <c r="AU1809"/>
  <c r="AV1809"/>
  <c r="AY1809"/>
  <c r="AW1809"/>
  <c r="AV2511"/>
  <c r="AW2511"/>
  <c r="AU2511"/>
  <c r="AY2511"/>
  <c r="AY348"/>
  <c r="AU348"/>
  <c r="AW348"/>
  <c r="AV348"/>
  <c r="AV783"/>
  <c r="AY783"/>
  <c r="AU783"/>
  <c r="AW783"/>
  <c r="AV2535"/>
  <c r="AY2535"/>
  <c r="AU2535"/>
  <c r="AW2535"/>
  <c r="AW493"/>
  <c r="AV493"/>
  <c r="AY493"/>
  <c r="AU493"/>
  <c r="AU52"/>
  <c r="AW52"/>
  <c r="AV52"/>
  <c r="AY52"/>
  <c r="AW2607"/>
  <c r="AV2607"/>
  <c r="AU2607"/>
  <c r="AY2607"/>
  <c r="AV1040"/>
  <c r="AW1040"/>
  <c r="AY1040"/>
  <c r="AU1040"/>
  <c r="AV1229"/>
  <c r="AW1229"/>
  <c r="AU1229"/>
  <c r="AY1229"/>
  <c r="AY98"/>
  <c r="AV98"/>
  <c r="AU98"/>
  <c r="AW98"/>
  <c r="AW2382"/>
  <c r="AV2382"/>
  <c r="AU2382"/>
  <c r="AY2382"/>
  <c r="AV445"/>
  <c r="AU445"/>
  <c r="AY445"/>
  <c r="AW445"/>
  <c r="AV1779"/>
  <c r="AY1779"/>
  <c r="AU1779"/>
  <c r="AW1779"/>
  <c r="AW1212"/>
  <c r="AV1212"/>
  <c r="AY1212"/>
  <c r="AU1212"/>
  <c r="AY1954"/>
  <c r="AV1954"/>
  <c r="AW1954"/>
  <c r="AU1954"/>
  <c r="AW2182"/>
  <c r="AU2182"/>
  <c r="AV2182"/>
  <c r="AY2182"/>
  <c r="AU720"/>
  <c r="AY720"/>
  <c r="AV720"/>
  <c r="AW720"/>
  <c r="AU2010"/>
  <c r="AY2010"/>
  <c r="AV2010"/>
  <c r="AW2010"/>
  <c r="AU2755"/>
  <c r="AW2755"/>
  <c r="AV2755"/>
  <c r="AY2755"/>
  <c r="AY1026"/>
  <c r="AU1026"/>
  <c r="AW1026"/>
  <c r="AV1026"/>
  <c r="AW2485"/>
  <c r="AY2485"/>
  <c r="AU2485"/>
  <c r="AV2485"/>
  <c r="AU904"/>
  <c r="AY904"/>
  <c r="AW904"/>
  <c r="AV904"/>
  <c r="AW1667"/>
  <c r="AU1667"/>
  <c r="AV1667"/>
  <c r="AY1667"/>
  <c r="AW853"/>
  <c r="AV853"/>
  <c r="AY853"/>
  <c r="AU853"/>
  <c r="AY36"/>
  <c r="AU36"/>
  <c r="AW36"/>
  <c r="AV36"/>
  <c r="AU343"/>
  <c r="AW343"/>
  <c r="AV343"/>
  <c r="AY343"/>
  <c r="AU1649"/>
  <c r="AY1649"/>
  <c r="AW1649"/>
  <c r="AV1649"/>
  <c r="AU1302"/>
  <c r="AV1302"/>
  <c r="AY1302"/>
  <c r="AW1302"/>
  <c r="AU1184"/>
  <c r="AW1184"/>
  <c r="AV1184"/>
  <c r="AY1184"/>
  <c r="AV2483"/>
  <c r="AY2483"/>
  <c r="AU2483"/>
  <c r="AW2483"/>
  <c r="AU1577"/>
  <c r="AW1577"/>
  <c r="AV1577"/>
  <c r="AY1577"/>
  <c r="AU2452"/>
  <c r="AW2452"/>
  <c r="AY2452"/>
  <c r="AV2452"/>
  <c r="AW379"/>
  <c r="AU379"/>
  <c r="AV379"/>
  <c r="AY379"/>
  <c r="AV2841"/>
  <c r="AY2841"/>
  <c r="AU2841"/>
  <c r="AW2841"/>
  <c r="AW1984"/>
  <c r="AU1984"/>
  <c r="AV1984"/>
  <c r="AY1984"/>
  <c r="AU704"/>
  <c r="AW704"/>
  <c r="AV704"/>
  <c r="AY704"/>
  <c r="AW1814"/>
  <c r="AU1814"/>
  <c r="AY1814"/>
  <c r="AV1814"/>
  <c r="AW566"/>
  <c r="AU566"/>
  <c r="AY566"/>
  <c r="AV566"/>
  <c r="AW1912"/>
  <c r="AV1912"/>
  <c r="AU1912"/>
  <c r="AY1912"/>
  <c r="AY1584"/>
  <c r="AV1584"/>
  <c r="AW1584"/>
  <c r="AU1584"/>
  <c r="AU2923"/>
  <c r="AV2923"/>
  <c r="AY2923"/>
  <c r="AW2923"/>
  <c r="AY930"/>
  <c r="AW930"/>
  <c r="AU930"/>
  <c r="AV930"/>
  <c r="AW1524"/>
  <c r="AV1524"/>
  <c r="AU1524"/>
  <c r="AY1524"/>
  <c r="AV2484"/>
  <c r="AW2484"/>
  <c r="AU2484"/>
  <c r="AY2484"/>
  <c r="AW1926"/>
  <c r="AV1926"/>
  <c r="AY1926"/>
  <c r="AU1926"/>
  <c r="AV2829"/>
  <c r="AW2829"/>
  <c r="AY2829"/>
  <c r="AU2829"/>
  <c r="AU2286"/>
  <c r="AY2286"/>
  <c r="AV2286"/>
  <c r="AW2286"/>
  <c r="AW1763"/>
  <c r="AU1763"/>
  <c r="AV1763"/>
  <c r="AY1763"/>
  <c r="AY2860"/>
  <c r="AU2860"/>
  <c r="AV2860"/>
  <c r="AW2860"/>
  <c r="AU908"/>
  <c r="AV908"/>
  <c r="AW908"/>
  <c r="AY908"/>
  <c r="AU2376"/>
  <c r="AY2376"/>
  <c r="AW2376"/>
  <c r="AV2376"/>
  <c r="AU1260"/>
  <c r="AY1260"/>
  <c r="AW1260"/>
  <c r="AV1260"/>
  <c r="AV263"/>
  <c r="AY263"/>
  <c r="AW263"/>
  <c r="AU263"/>
  <c r="AU682"/>
  <c r="AY682"/>
  <c r="AV682"/>
  <c r="AW682"/>
  <c r="AV1189"/>
  <c r="AY1189"/>
  <c r="AW1189"/>
  <c r="AU1189"/>
  <c r="AW2174"/>
  <c r="AV2174"/>
  <c r="AU2174"/>
  <c r="AY2174"/>
  <c r="AY2959"/>
  <c r="AU2959"/>
  <c r="AV2959"/>
  <c r="AW2959"/>
  <c r="AU2790"/>
  <c r="AV2790"/>
  <c r="AY2790"/>
  <c r="AW2790"/>
  <c r="AU2971"/>
  <c r="AV2971"/>
  <c r="AY2971"/>
  <c r="AW2971"/>
  <c r="AU800"/>
  <c r="AW800"/>
  <c r="AY800"/>
  <c r="AV800"/>
  <c r="AU1259"/>
  <c r="AV1259"/>
  <c r="AW1259"/>
  <c r="AY1259"/>
  <c r="AU1504"/>
  <c r="AW1504"/>
  <c r="AV1504"/>
  <c r="AY1504"/>
  <c r="AV2381"/>
  <c r="AW2381"/>
  <c r="AY2381"/>
  <c r="AU2381"/>
  <c r="AW2642"/>
  <c r="AY2642"/>
  <c r="AV2642"/>
  <c r="AU2642"/>
  <c r="AU2163"/>
  <c r="AW2163"/>
  <c r="AV2163"/>
  <c r="AY2163"/>
  <c r="AW2366"/>
  <c r="AV2366"/>
  <c r="AU2366"/>
  <c r="AY2366"/>
  <c r="AU2185"/>
  <c r="AY2185"/>
  <c r="AW2185"/>
  <c r="AV2185"/>
  <c r="AW692"/>
  <c r="AV692"/>
  <c r="AU692"/>
  <c r="AY692"/>
  <c r="AY2164"/>
  <c r="AV2164"/>
  <c r="AU2164"/>
  <c r="AW2164"/>
  <c r="AW1626"/>
  <c r="AV1626"/>
  <c r="AY1626"/>
  <c r="AU1626"/>
  <c r="AY571"/>
  <c r="AU571"/>
  <c r="AV571"/>
  <c r="AW571"/>
  <c r="AW2273"/>
  <c r="AY2273"/>
  <c r="AU2273"/>
  <c r="AV2273"/>
  <c r="AV1726"/>
  <c r="AY1726"/>
  <c r="AW1726"/>
  <c r="AU1726"/>
  <c r="AY1536"/>
  <c r="AV1536"/>
  <c r="AU1536"/>
  <c r="AW1536"/>
  <c r="AU2576"/>
  <c r="AV2576"/>
  <c r="AY2576"/>
  <c r="AW2576"/>
  <c r="AU2557"/>
  <c r="AV2557"/>
  <c r="AY2557"/>
  <c r="AW2557"/>
  <c r="AV1054"/>
  <c r="AW1054"/>
  <c r="AY1054"/>
  <c r="AU1054"/>
  <c r="AV755"/>
  <c r="AY755"/>
  <c r="AU755"/>
  <c r="AW755"/>
  <c r="AV2926"/>
  <c r="AY2926"/>
  <c r="AW2926"/>
  <c r="AU2926"/>
  <c r="AV362"/>
  <c r="AY362"/>
  <c r="AU362"/>
  <c r="AW362"/>
  <c r="AY2552"/>
  <c r="AW2552"/>
  <c r="AV2552"/>
  <c r="AU2552"/>
  <c r="AW3000"/>
  <c r="AY3000"/>
  <c r="AV3000"/>
  <c r="AU3000"/>
  <c r="AW1588"/>
  <c r="AV1588"/>
  <c r="AU1588"/>
  <c r="AY1588"/>
  <c r="AV1498"/>
  <c r="AY1498"/>
  <c r="AW1498"/>
  <c r="AU1498"/>
  <c r="AU1308"/>
  <c r="AV1308"/>
  <c r="AW1308"/>
  <c r="AY1308"/>
  <c r="AV2332"/>
  <c r="AW2332"/>
  <c r="AY2332"/>
  <c r="AU2332"/>
  <c r="AU2854"/>
  <c r="AV2854"/>
  <c r="AW2854"/>
  <c r="AY2854"/>
  <c r="AU3003"/>
  <c r="AW3003"/>
  <c r="AV3003"/>
  <c r="AY3003"/>
  <c r="AW1622"/>
  <c r="AU1622"/>
  <c r="AV1622"/>
  <c r="AY1622"/>
  <c r="AW1392"/>
  <c r="AV1392"/>
  <c r="AU1392"/>
  <c r="AY1392"/>
  <c r="AV941"/>
  <c r="AW941"/>
  <c r="AU941"/>
  <c r="AY941"/>
  <c r="AW2486"/>
  <c r="AY2486"/>
  <c r="AV2486"/>
  <c r="AU2486"/>
  <c r="AU278"/>
  <c r="AV278"/>
  <c r="AW278"/>
  <c r="AY278"/>
  <c r="AU767"/>
  <c r="AV767"/>
  <c r="AY767"/>
  <c r="AW767"/>
  <c r="AV1458"/>
  <c r="AY1458"/>
  <c r="AW1458"/>
  <c r="AU1458"/>
  <c r="AV663"/>
  <c r="AW663"/>
  <c r="AU663"/>
  <c r="AY663"/>
  <c r="AY949"/>
  <c r="AV949"/>
  <c r="AW949"/>
  <c r="AU949"/>
  <c r="AU404"/>
  <c r="AW404"/>
  <c r="AV404"/>
  <c r="AY404"/>
  <c r="AU890"/>
  <c r="AY890"/>
  <c r="AW890"/>
  <c r="AV890"/>
  <c r="AU258"/>
  <c r="AY258"/>
  <c r="AW258"/>
  <c r="AV258"/>
  <c r="AU502"/>
  <c r="AY502"/>
  <c r="AW502"/>
  <c r="AV502"/>
  <c r="AY1644"/>
  <c r="AV1644"/>
  <c r="AU1644"/>
  <c r="AW1644"/>
  <c r="AV1935"/>
  <c r="AY1935"/>
  <c r="AW1935"/>
  <c r="AU1935"/>
  <c r="AV175"/>
  <c r="AW175"/>
  <c r="AU175"/>
  <c r="AY175"/>
  <c r="AV1526"/>
  <c r="AU1526"/>
  <c r="AW1526"/>
  <c r="AY1526"/>
  <c r="AY2460"/>
  <c r="AV2460"/>
  <c r="AU2460"/>
  <c r="AW2460"/>
  <c r="AV126"/>
  <c r="AY126"/>
  <c r="AU126"/>
  <c r="AW126"/>
  <c r="AV1166"/>
  <c r="AU1166"/>
  <c r="AY1166"/>
  <c r="AW1166"/>
  <c r="AW173"/>
  <c r="AV173"/>
  <c r="AU173"/>
  <c r="AY173"/>
  <c r="AV1485"/>
  <c r="AY1485"/>
  <c r="AW1485"/>
  <c r="AU1485"/>
  <c r="AV1030"/>
  <c r="AU1030"/>
  <c r="AY1030"/>
  <c r="AW1030"/>
  <c r="AW3005"/>
  <c r="AU3005"/>
  <c r="AY3005"/>
  <c r="AW1428"/>
  <c r="AU1428"/>
  <c r="AY1428"/>
  <c r="AV1428"/>
  <c r="AY2666"/>
  <c r="AU2666"/>
  <c r="AV2666"/>
  <c r="AW2666"/>
  <c r="AU1662"/>
  <c r="AY1662"/>
  <c r="AV1662"/>
  <c r="AW1662"/>
  <c r="AY781"/>
  <c r="AV781"/>
  <c r="AW781"/>
  <c r="AU781"/>
  <c r="AW2650"/>
  <c r="AY2650"/>
  <c r="AU2650"/>
  <c r="AV2650"/>
  <c r="AV2420"/>
  <c r="AY2420"/>
  <c r="AW2420"/>
  <c r="AU2420"/>
  <c r="AV683"/>
  <c r="AY683"/>
  <c r="AW683"/>
  <c r="AU683"/>
  <c r="AV2563"/>
  <c r="AW2563"/>
  <c r="AY2563"/>
  <c r="AU2563"/>
  <c r="AY290"/>
  <c r="AV290"/>
  <c r="AU290"/>
  <c r="AW290"/>
  <c r="AU1310"/>
  <c r="AW1310"/>
  <c r="AY1310"/>
  <c r="AV1310"/>
  <c r="AU786"/>
  <c r="AW786"/>
  <c r="AV786"/>
  <c r="AY786"/>
  <c r="AU599"/>
  <c r="AV599"/>
  <c r="AW599"/>
  <c r="AY599"/>
  <c r="AU643"/>
  <c r="AV643"/>
  <c r="AY643"/>
  <c r="AW643"/>
  <c r="AU19"/>
  <c r="AY19"/>
  <c r="AW19"/>
  <c r="AV19"/>
  <c r="AU2946"/>
  <c r="AW2946"/>
  <c r="AV2946"/>
  <c r="AY2946"/>
  <c r="AY387"/>
  <c r="AU387"/>
  <c r="AV387"/>
  <c r="AW387"/>
  <c r="AV1124"/>
  <c r="AY1124"/>
  <c r="AU1124"/>
  <c r="AW1124"/>
  <c r="AW200"/>
  <c r="AV200"/>
  <c r="AY200"/>
  <c r="AU200"/>
  <c r="AW1210"/>
  <c r="AY1210"/>
  <c r="AV1210"/>
  <c r="AU1210"/>
  <c r="AY524"/>
  <c r="AU524"/>
  <c r="AV524"/>
  <c r="AW524"/>
  <c r="AV1031"/>
  <c r="AY1031"/>
  <c r="AU1031"/>
  <c r="AW1031"/>
  <c r="AW1047"/>
  <c r="AV1047"/>
  <c r="AU1047"/>
  <c r="AY1047"/>
  <c r="AW1781"/>
  <c r="AY1781"/>
  <c r="AU1781"/>
  <c r="AV1781"/>
  <c r="AY2677"/>
  <c r="AU2677"/>
  <c r="AW2677"/>
  <c r="AV2677"/>
  <c r="AU1786"/>
  <c r="AY1786"/>
  <c r="AV1786"/>
  <c r="AW1786"/>
  <c r="AW968"/>
  <c r="AU968"/>
  <c r="AY968"/>
  <c r="AV968"/>
  <c r="AY2536"/>
  <c r="AW2536"/>
  <c r="AU2536"/>
  <c r="AV2536"/>
  <c r="AY676"/>
  <c r="AU676"/>
  <c r="AV676"/>
  <c r="AW676"/>
  <c r="AW2532"/>
  <c r="AY2532"/>
  <c r="AU2532"/>
  <c r="AV2532"/>
  <c r="AW332"/>
  <c r="AY332"/>
  <c r="AU332"/>
  <c r="AV332"/>
  <c r="AW1171"/>
  <c r="AY1171"/>
  <c r="AU1171"/>
  <c r="AV1171"/>
  <c r="AY1346"/>
  <c r="AW1346"/>
  <c r="AV1346"/>
  <c r="AU1346"/>
  <c r="AU1231"/>
  <c r="AY1231"/>
  <c r="AW1231"/>
  <c r="AV1231"/>
  <c r="AW2095"/>
  <c r="AY2095"/>
  <c r="AU2095"/>
  <c r="AV2095"/>
  <c r="AW231"/>
  <c r="AY231"/>
  <c r="AU231"/>
  <c r="AV231"/>
  <c r="AW261"/>
  <c r="AY261"/>
  <c r="AU261"/>
  <c r="AV261"/>
  <c r="AW1413"/>
  <c r="AY1413"/>
  <c r="AV1413"/>
  <c r="AU1413"/>
  <c r="AW2405"/>
  <c r="AU2405"/>
  <c r="AY2405"/>
  <c r="AV2405"/>
  <c r="AU1370"/>
  <c r="AW1370"/>
  <c r="AV1370"/>
  <c r="AY1370"/>
  <c r="AU72"/>
  <c r="AY72"/>
  <c r="AV72"/>
  <c r="AW72"/>
  <c r="AW2180"/>
  <c r="AU2180"/>
  <c r="AY2180"/>
  <c r="AV2180"/>
  <c r="AU2682"/>
  <c r="AY2682"/>
  <c r="AW2682"/>
  <c r="AV2682"/>
  <c r="AW1239"/>
  <c r="AY1239"/>
  <c r="AU1239"/>
  <c r="AV1239"/>
  <c r="AY991"/>
  <c r="AW991"/>
  <c r="AU991"/>
  <c r="AV991"/>
  <c r="AY1253"/>
  <c r="AU1253"/>
  <c r="AW1253"/>
  <c r="AV1253"/>
  <c r="AW2949"/>
  <c r="AV2949"/>
  <c r="AU2949"/>
  <c r="AY2949"/>
  <c r="AU169"/>
  <c r="AV169"/>
  <c r="AY169"/>
  <c r="AW169"/>
  <c r="AW2646"/>
  <c r="AU2646"/>
  <c r="AY2646"/>
  <c r="AV2646"/>
  <c r="AW2451"/>
  <c r="AU2451"/>
  <c r="AY2451"/>
  <c r="AV2451"/>
  <c r="AU1790"/>
  <c r="AW1790"/>
  <c r="AY1790"/>
  <c r="AV1790"/>
  <c r="AY2049"/>
  <c r="AW2049"/>
  <c r="AU2049"/>
  <c r="AV2049"/>
  <c r="AU2553"/>
  <c r="AV2553"/>
  <c r="AY2553"/>
  <c r="AW2553"/>
  <c r="AY1666"/>
  <c r="AU1666"/>
  <c r="AW1666"/>
  <c r="AV1666"/>
  <c r="AW2191"/>
  <c r="AU2191"/>
  <c r="AY2191"/>
  <c r="AV2191"/>
  <c r="AW219"/>
  <c r="AY219"/>
  <c r="AU219"/>
  <c r="AV219"/>
  <c r="AY1243"/>
  <c r="AU1243"/>
  <c r="AW1243"/>
  <c r="AV1243"/>
  <c r="AW2267"/>
  <c r="AY2267"/>
  <c r="AU2267"/>
  <c r="AV2267"/>
  <c r="AY1969"/>
  <c r="AW1969"/>
  <c r="AV1969"/>
  <c r="AU1969"/>
  <c r="AV2993"/>
  <c r="AW2993"/>
  <c r="AU2993"/>
  <c r="AY2993"/>
  <c r="AU176"/>
  <c r="AY176"/>
  <c r="AV176"/>
  <c r="AW176"/>
  <c r="AW2048"/>
  <c r="AU2048"/>
  <c r="AY2048"/>
  <c r="AV2048"/>
  <c r="AW1895"/>
  <c r="AY1895"/>
  <c r="AU1895"/>
  <c r="AV1895"/>
  <c r="AW1206"/>
  <c r="AU1206"/>
  <c r="AY1206"/>
  <c r="AV1206"/>
  <c r="AW2079"/>
  <c r="AU2079"/>
  <c r="AY2079"/>
  <c r="AV2079"/>
  <c r="AW1254"/>
  <c r="AY1254"/>
  <c r="AU1254"/>
  <c r="AV1254"/>
  <c r="AU678"/>
  <c r="AW678"/>
  <c r="AY678"/>
  <c r="AV678"/>
  <c r="AW1843"/>
  <c r="AU1843"/>
  <c r="AY1843"/>
  <c r="AV1843"/>
  <c r="AW2867"/>
  <c r="AU2867"/>
  <c r="AV2867"/>
  <c r="AY2867"/>
  <c r="AU2750"/>
  <c r="AY2750"/>
  <c r="AV2750"/>
  <c r="AW2750"/>
  <c r="AW1513"/>
  <c r="AY1513"/>
  <c r="AU1513"/>
  <c r="AV1513"/>
  <c r="AY2025"/>
  <c r="AW2025"/>
  <c r="AV2025"/>
  <c r="AU2025"/>
  <c r="AU2537"/>
  <c r="AW2537"/>
  <c r="AY2537"/>
  <c r="AV2537"/>
  <c r="AW280"/>
  <c r="AU280"/>
  <c r="AV280"/>
  <c r="AY280"/>
  <c r="AW728"/>
  <c r="AV728"/>
  <c r="AU728"/>
  <c r="AY728"/>
  <c r="AW2648"/>
  <c r="AU2648"/>
  <c r="AY2648"/>
  <c r="AV2648"/>
  <c r="AU724"/>
  <c r="AV724"/>
  <c r="AW724"/>
  <c r="AY724"/>
  <c r="AW1684"/>
  <c r="AV1684"/>
  <c r="AU1684"/>
  <c r="AY1684"/>
  <c r="AW2196"/>
  <c r="AU2196"/>
  <c r="AV2196"/>
  <c r="AY2196"/>
  <c r="AW2644"/>
  <c r="AU2644"/>
  <c r="AY2644"/>
  <c r="AV2644"/>
  <c r="AU1818"/>
  <c r="AY1818"/>
  <c r="AV1818"/>
  <c r="AW1818"/>
  <c r="AW188"/>
  <c r="AU188"/>
  <c r="AV188"/>
  <c r="AY188"/>
  <c r="AY806"/>
  <c r="AW806"/>
  <c r="AV806"/>
  <c r="AU806"/>
  <c r="AY1057"/>
  <c r="AV1057"/>
  <c r="AW1057"/>
  <c r="AU1057"/>
  <c r="AY166"/>
  <c r="AV166"/>
  <c r="AU166"/>
  <c r="AW166"/>
  <c r="AV2932"/>
  <c r="AY2932"/>
  <c r="AU2932"/>
  <c r="AW2932"/>
  <c r="AY1436"/>
  <c r="AV1436"/>
  <c r="AU1436"/>
  <c r="AW1436"/>
  <c r="AU1271"/>
  <c r="AV1271"/>
  <c r="AW1271"/>
  <c r="AY1271"/>
  <c r="AU1107"/>
  <c r="AY1107"/>
  <c r="AW1107"/>
  <c r="AV1107"/>
  <c r="AU122"/>
  <c r="AW122"/>
  <c r="AY122"/>
  <c r="AV122"/>
  <c r="AU2020"/>
  <c r="AY2020"/>
  <c r="AW2020"/>
  <c r="AV2020"/>
  <c r="AY2063"/>
  <c r="AU2063"/>
  <c r="AW2063"/>
  <c r="AV2063"/>
  <c r="AW1262"/>
  <c r="AU1262"/>
  <c r="AV1262"/>
  <c r="AY1262"/>
  <c r="AU2197"/>
  <c r="AW2197"/>
  <c r="AY2197"/>
  <c r="AV2197"/>
  <c r="AU186"/>
  <c r="AW186"/>
  <c r="AV186"/>
  <c r="AY186"/>
  <c r="AU2309"/>
  <c r="AY2309"/>
  <c r="AV2309"/>
  <c r="AW2309"/>
  <c r="AY2390"/>
  <c r="AU2390"/>
  <c r="AW2390"/>
  <c r="AV2390"/>
  <c r="AY1627"/>
  <c r="AW1627"/>
  <c r="AU1627"/>
  <c r="AV1627"/>
  <c r="AY1857"/>
  <c r="AV1857"/>
  <c r="AU1857"/>
  <c r="AW1857"/>
  <c r="AU1643"/>
  <c r="AY1643"/>
  <c r="AW1643"/>
  <c r="AV1643"/>
  <c r="AU48"/>
  <c r="AW48"/>
  <c r="AV48"/>
  <c r="AY48"/>
  <c r="AU1674"/>
  <c r="AW1674"/>
  <c r="AY1674"/>
  <c r="AV1674"/>
  <c r="AU1533"/>
  <c r="AW1533"/>
  <c r="AY1533"/>
  <c r="AV1533"/>
  <c r="AW214"/>
  <c r="AY214"/>
  <c r="AU214"/>
  <c r="AV214"/>
  <c r="AY2227"/>
  <c r="AW2227"/>
  <c r="AV2227"/>
  <c r="AU2227"/>
  <c r="AY1705"/>
  <c r="AV1705"/>
  <c r="AW1705"/>
  <c r="AU1705"/>
  <c r="AW2328"/>
  <c r="AV2328"/>
  <c r="AU2328"/>
  <c r="AY2328"/>
  <c r="AY2324"/>
  <c r="AW2324"/>
  <c r="AU2324"/>
  <c r="AV2324"/>
  <c r="AU1660"/>
  <c r="AY1660"/>
  <c r="AW1660"/>
  <c r="AV1660"/>
  <c r="AU1964"/>
  <c r="AV1964"/>
  <c r="AY1964"/>
  <c r="AW1964"/>
  <c r="AW1403"/>
  <c r="AV1403"/>
  <c r="AU1403"/>
  <c r="AY1403"/>
  <c r="AY2305"/>
  <c r="AV2305"/>
  <c r="AW2305"/>
  <c r="AU2305"/>
  <c r="AW96"/>
  <c r="AY96"/>
  <c r="AU96"/>
  <c r="AV96"/>
  <c r="AW1695"/>
  <c r="AY1695"/>
  <c r="AU1695"/>
  <c r="AV1695"/>
  <c r="AV1075"/>
  <c r="AW1075"/>
  <c r="AY1075"/>
  <c r="AU1075"/>
  <c r="AU863"/>
  <c r="AV863"/>
  <c r="AY863"/>
  <c r="AW863"/>
  <c r="AV1164"/>
  <c r="AY1164"/>
  <c r="AW1164"/>
  <c r="AU1164"/>
  <c r="AU452"/>
  <c r="AY452"/>
  <c r="AV452"/>
  <c r="AW452"/>
  <c r="AU2997"/>
  <c r="AY2997"/>
  <c r="AW2997"/>
  <c r="AV2997"/>
  <c r="AV1155"/>
  <c r="AW1155"/>
  <c r="AY1155"/>
  <c r="AU1155"/>
  <c r="AW1242"/>
  <c r="AU1242"/>
  <c r="AY1242"/>
  <c r="AV1242"/>
  <c r="AV1476"/>
  <c r="AY1476"/>
  <c r="AU1476"/>
  <c r="AW1476"/>
  <c r="AU2156"/>
  <c r="AV2156"/>
  <c r="AW2156"/>
  <c r="AY2156"/>
  <c r="AV1063"/>
  <c r="AY1063"/>
  <c r="AW1063"/>
  <c r="AU1063"/>
  <c r="AY727"/>
  <c r="AU727"/>
  <c r="AV727"/>
  <c r="AW727"/>
  <c r="AY601"/>
  <c r="AV601"/>
  <c r="AW601"/>
  <c r="AU601"/>
  <c r="AV2610"/>
  <c r="AY2610"/>
  <c r="AW2610"/>
  <c r="AU2610"/>
  <c r="AY2278"/>
  <c r="AV2278"/>
  <c r="AW2278"/>
  <c r="AU2278"/>
  <c r="AV2247"/>
  <c r="AY2247"/>
  <c r="AW2247"/>
  <c r="AU2247"/>
  <c r="AV2663"/>
  <c r="AY2663"/>
  <c r="AW2663"/>
  <c r="AU2663"/>
  <c r="AV2310"/>
  <c r="AW2310"/>
  <c r="AY2310"/>
  <c r="AU2310"/>
  <c r="AU2333"/>
  <c r="AV2333"/>
  <c r="AW2333"/>
  <c r="AY2333"/>
  <c r="AV147"/>
  <c r="AU147"/>
  <c r="AY147"/>
  <c r="AW147"/>
  <c r="AU2549"/>
  <c r="AW2549"/>
  <c r="AY2549"/>
  <c r="AV2549"/>
  <c r="AU716"/>
  <c r="AY716"/>
  <c r="AW716"/>
  <c r="AV716"/>
  <c r="AW466"/>
  <c r="AU466"/>
  <c r="AY466"/>
  <c r="AV466"/>
  <c r="AY609"/>
  <c r="AU609"/>
  <c r="AW609"/>
  <c r="AV609"/>
  <c r="AW836"/>
  <c r="AU836"/>
  <c r="AY836"/>
  <c r="AV836"/>
  <c r="AY2184"/>
  <c r="AU2184"/>
  <c r="AV2184"/>
  <c r="AW2184"/>
  <c r="AY940"/>
  <c r="AU940"/>
  <c r="AW940"/>
  <c r="AV940"/>
  <c r="AW23"/>
  <c r="AU23"/>
  <c r="AY23"/>
  <c r="AV23"/>
  <c r="AW1811"/>
  <c r="AY1811"/>
  <c r="AU1811"/>
  <c r="AV1811"/>
  <c r="AV977"/>
  <c r="AW977"/>
  <c r="AU977"/>
  <c r="AY977"/>
  <c r="AY2489"/>
  <c r="AW2489"/>
  <c r="AU2489"/>
  <c r="AV2489"/>
  <c r="AU1115"/>
  <c r="AY1115"/>
  <c r="AW1115"/>
  <c r="AV1115"/>
  <c r="AY651"/>
  <c r="AW651"/>
  <c r="AV651"/>
  <c r="AU651"/>
  <c r="AU1327"/>
  <c r="AY1327"/>
  <c r="AV1327"/>
  <c r="AW1327"/>
  <c r="AU1373"/>
  <c r="AY1373"/>
  <c r="AW1373"/>
  <c r="AV1373"/>
  <c r="AY1037"/>
  <c r="AU1037"/>
  <c r="AW1037"/>
  <c r="AV1037"/>
  <c r="AY2998"/>
  <c r="AU2998"/>
  <c r="AW2998"/>
  <c r="AV2998"/>
  <c r="AW1478"/>
  <c r="AU1478"/>
  <c r="AY1478"/>
  <c r="AV1478"/>
  <c r="AY2985"/>
  <c r="AV2985"/>
  <c r="AU2985"/>
  <c r="AW2985"/>
  <c r="AU1496"/>
  <c r="AW1496"/>
  <c r="AV1496"/>
  <c r="AY1496"/>
  <c r="AY1364"/>
  <c r="AV1364"/>
  <c r="AU1364"/>
  <c r="AW1364"/>
  <c r="AV2172"/>
  <c r="AU2172"/>
  <c r="AY2172"/>
  <c r="AW2172"/>
  <c r="AW931"/>
  <c r="AY931"/>
  <c r="AV931"/>
  <c r="AU931"/>
  <c r="AY891"/>
  <c r="AU891"/>
  <c r="AW891"/>
  <c r="AV891"/>
  <c r="AY1355"/>
  <c r="AW1355"/>
  <c r="AV1355"/>
  <c r="AU1355"/>
  <c r="AW2528"/>
  <c r="AY2528"/>
  <c r="AV2528"/>
  <c r="AU2528"/>
  <c r="AV518"/>
  <c r="AW518"/>
  <c r="AY518"/>
  <c r="AU518"/>
  <c r="AV1706"/>
  <c r="AW1706"/>
  <c r="AU1706"/>
  <c r="AY1706"/>
  <c r="AY39"/>
  <c r="AW39"/>
  <c r="AU39"/>
  <c r="AV39"/>
  <c r="AY42"/>
  <c r="AV42"/>
  <c r="AW42"/>
  <c r="AU42"/>
  <c r="AV1847"/>
  <c r="AY1847"/>
  <c r="AW1847"/>
  <c r="AU1847"/>
  <c r="AU446"/>
  <c r="AY446"/>
  <c r="AV446"/>
  <c r="AW446"/>
  <c r="AU1461"/>
  <c r="AW1461"/>
  <c r="AV1461"/>
  <c r="AY1461"/>
  <c r="AV2884"/>
  <c r="AU2884"/>
  <c r="AY2884"/>
  <c r="AW2884"/>
  <c r="AV210"/>
  <c r="AY210"/>
  <c r="AW210"/>
  <c r="AU210"/>
  <c r="AW197"/>
  <c r="AU197"/>
  <c r="AV197"/>
  <c r="AY197"/>
  <c r="AV1855"/>
  <c r="AW1855"/>
  <c r="AU1855"/>
  <c r="AY1855"/>
  <c r="AV497"/>
  <c r="AY497"/>
  <c r="AU497"/>
  <c r="AW497"/>
  <c r="AV2728"/>
  <c r="AW2728"/>
  <c r="AU2728"/>
  <c r="AY2728"/>
  <c r="AV458"/>
  <c r="AY458"/>
  <c r="AU458"/>
  <c r="AW458"/>
  <c r="AV2442"/>
  <c r="AU2442"/>
  <c r="AY2442"/>
  <c r="AW2442"/>
  <c r="AY1110"/>
  <c r="AV1110"/>
  <c r="AU1110"/>
  <c r="AW1110"/>
  <c r="AY1241"/>
  <c r="AV1241"/>
  <c r="AW1241"/>
  <c r="AU1241"/>
  <c r="AY2218"/>
  <c r="AV2218"/>
  <c r="AU2218"/>
  <c r="AW2218"/>
  <c r="AY2705"/>
  <c r="AU2705"/>
  <c r="AW2705"/>
  <c r="AV2705"/>
  <c r="AV144"/>
  <c r="AU144"/>
  <c r="AW144"/>
  <c r="AY144"/>
  <c r="AU1104"/>
  <c r="AV1104"/>
  <c r="AY1104"/>
  <c r="AW1104"/>
  <c r="AY1837"/>
  <c r="AV1837"/>
  <c r="AU1837"/>
  <c r="AW1837"/>
  <c r="AU644"/>
  <c r="AW644"/>
  <c r="AV644"/>
  <c r="AY644"/>
  <c r="AU2440"/>
  <c r="AY2440"/>
  <c r="AW2440"/>
  <c r="AV2440"/>
  <c r="AY159"/>
  <c r="AW159"/>
  <c r="AU159"/>
  <c r="AV159"/>
  <c r="AW1571"/>
  <c r="AU1571"/>
  <c r="AY1571"/>
  <c r="AV1571"/>
  <c r="AU2277"/>
  <c r="AW2277"/>
  <c r="AY2277"/>
  <c r="AV2277"/>
  <c r="AV181"/>
  <c r="AY181"/>
  <c r="AU181"/>
  <c r="AW181"/>
  <c r="AU1141"/>
  <c r="AY1141"/>
  <c r="AW1141"/>
  <c r="AV1141"/>
  <c r="AY2916"/>
  <c r="AW2916"/>
  <c r="AV2916"/>
  <c r="AU2916"/>
  <c r="AU2092"/>
  <c r="AY2092"/>
  <c r="AW2092"/>
  <c r="AV2092"/>
  <c r="AU1198"/>
  <c r="AW1198"/>
  <c r="AV1198"/>
  <c r="AY1198"/>
  <c r="AW1027"/>
  <c r="AU1027"/>
  <c r="AV1027"/>
  <c r="AY1027"/>
  <c r="AU2495"/>
  <c r="AW2495"/>
  <c r="AY2495"/>
  <c r="AV2495"/>
  <c r="AY505"/>
  <c r="AV505"/>
  <c r="AU505"/>
  <c r="AW505"/>
  <c r="AU1489"/>
  <c r="AV1489"/>
  <c r="AW1489"/>
  <c r="AY1489"/>
  <c r="AW1807"/>
  <c r="AU1807"/>
  <c r="AY1807"/>
  <c r="AV1807"/>
  <c r="AY2887"/>
  <c r="AU2887"/>
  <c r="AW2887"/>
  <c r="AV2887"/>
  <c r="AY2912"/>
  <c r="AU2912"/>
  <c r="AV2912"/>
  <c r="AW2912"/>
  <c r="AY1696"/>
  <c r="AW1696"/>
  <c r="AV1696"/>
  <c r="AU1696"/>
  <c r="AY745"/>
  <c r="AV745"/>
  <c r="AU745"/>
  <c r="AW745"/>
  <c r="AV1873"/>
  <c r="AU1873"/>
  <c r="AW1873"/>
  <c r="AY1873"/>
  <c r="AY660"/>
  <c r="AW660"/>
  <c r="AU660"/>
  <c r="AV660"/>
  <c r="AY311"/>
  <c r="AW311"/>
  <c r="AU311"/>
  <c r="AV311"/>
  <c r="AU1324"/>
  <c r="AY1324"/>
  <c r="AW1324"/>
  <c r="AV1324"/>
  <c r="AV2530"/>
  <c r="AU2530"/>
  <c r="AY2530"/>
  <c r="AW2530"/>
  <c r="AY966"/>
  <c r="AW966"/>
  <c r="AU966"/>
  <c r="AV966"/>
  <c r="AU1840"/>
  <c r="AW1840"/>
  <c r="AV1840"/>
  <c r="AY1840"/>
  <c r="AU2599"/>
  <c r="AW2599"/>
  <c r="AY2599"/>
  <c r="AV2599"/>
  <c r="AU893"/>
  <c r="AV893"/>
  <c r="AY893"/>
  <c r="AW893"/>
  <c r="AY2071"/>
  <c r="AV2071"/>
  <c r="AU2071"/>
  <c r="AW2071"/>
  <c r="AU546"/>
  <c r="AW546"/>
  <c r="AV546"/>
  <c r="AY546"/>
  <c r="AU1998"/>
  <c r="AY1998"/>
  <c r="AV1998"/>
  <c r="AW1998"/>
  <c r="AU1418"/>
  <c r="AV1418"/>
  <c r="AW1418"/>
  <c r="AY1418"/>
  <c r="AV1783"/>
  <c r="AW1783"/>
  <c r="AY1783"/>
  <c r="AU1783"/>
  <c r="AU1896"/>
  <c r="AV1896"/>
  <c r="AY1896"/>
  <c r="AW1896"/>
  <c r="AY1956"/>
  <c r="AV1956"/>
  <c r="AW1956"/>
  <c r="AU1956"/>
  <c r="AW594"/>
  <c r="AU594"/>
  <c r="AY594"/>
  <c r="AV594"/>
  <c r="AV615"/>
  <c r="AU615"/>
  <c r="AY615"/>
  <c r="AW615"/>
  <c r="AU469"/>
  <c r="AY469"/>
  <c r="AW469"/>
  <c r="AV469"/>
  <c r="AV740"/>
  <c r="AU740"/>
  <c r="AW740"/>
  <c r="AY740"/>
  <c r="AY2645"/>
  <c r="AW2645"/>
  <c r="AU2645"/>
  <c r="AV2645"/>
  <c r="AV1988"/>
  <c r="AW1988"/>
  <c r="AY1988"/>
  <c r="AU1988"/>
  <c r="AW1471"/>
  <c r="AV1471"/>
  <c r="AY1471"/>
  <c r="AU1471"/>
  <c r="AY407"/>
  <c r="AU407"/>
  <c r="AV407"/>
  <c r="AW407"/>
  <c r="AY2003"/>
  <c r="AW2003"/>
  <c r="AU2003"/>
  <c r="AV2003"/>
  <c r="AW1521"/>
  <c r="AV1521"/>
  <c r="AU1521"/>
  <c r="AY1521"/>
  <c r="AY1753"/>
  <c r="AW1753"/>
  <c r="AV1753"/>
  <c r="AU1753"/>
  <c r="AV2203"/>
  <c r="AY2203"/>
  <c r="AW2203"/>
  <c r="AU2203"/>
  <c r="AV2386"/>
  <c r="AY2386"/>
  <c r="AW2386"/>
  <c r="AU2386"/>
  <c r="AY1639"/>
  <c r="AV1639"/>
  <c r="AW1639"/>
  <c r="AU1639"/>
  <c r="AU2109"/>
  <c r="AV2109"/>
  <c r="AW2109"/>
  <c r="AY2109"/>
  <c r="AV509"/>
  <c r="AU509"/>
  <c r="AW509"/>
  <c r="AY509"/>
  <c r="AV118"/>
  <c r="AY118"/>
  <c r="AW118"/>
  <c r="AU118"/>
  <c r="AV1510"/>
  <c r="AU1510"/>
  <c r="AW1510"/>
  <c r="AY1510"/>
  <c r="AV1854"/>
  <c r="AY1854"/>
  <c r="AU1854"/>
  <c r="AW1854"/>
  <c r="AY1289"/>
  <c r="AV1289"/>
  <c r="AW1289"/>
  <c r="AU1289"/>
  <c r="AY1607"/>
  <c r="AV1607"/>
  <c r="AW1607"/>
  <c r="AU1607"/>
  <c r="AV1848"/>
  <c r="AY1848"/>
  <c r="AW1848"/>
  <c r="AU1848"/>
  <c r="AV2676"/>
  <c r="AY2676"/>
  <c r="AW2676"/>
  <c r="AU2676"/>
  <c r="AY2204"/>
  <c r="AW2204"/>
  <c r="AU2204"/>
  <c r="AV2204"/>
  <c r="AV699"/>
  <c r="AY699"/>
  <c r="AW699"/>
  <c r="AU699"/>
  <c r="AY726"/>
  <c r="AV726"/>
  <c r="AW726"/>
  <c r="AU726"/>
  <c r="AV1062"/>
  <c r="AY1062"/>
  <c r="AU1062"/>
  <c r="AW1062"/>
  <c r="AY2934"/>
  <c r="AV2934"/>
  <c r="AU2934"/>
  <c r="AW2934"/>
  <c r="AV883"/>
  <c r="AY883"/>
  <c r="AW883"/>
  <c r="AU883"/>
  <c r="AV2894"/>
  <c r="AY2894"/>
  <c r="AU2894"/>
  <c r="AW2894"/>
  <c r="AV1367"/>
  <c r="AU1367"/>
  <c r="AY1367"/>
  <c r="AW1367"/>
  <c r="AV1507"/>
  <c r="AY1507"/>
  <c r="AU1507"/>
  <c r="AW1507"/>
  <c r="AV1186"/>
  <c r="AU1186"/>
  <c r="AW1186"/>
  <c r="AY1186"/>
  <c r="AY1444"/>
  <c r="AU1444"/>
  <c r="AV1444"/>
  <c r="AW1444"/>
  <c r="AW1866"/>
  <c r="AU1866"/>
  <c r="AV1866"/>
  <c r="AY1866"/>
  <c r="AY167"/>
  <c r="AW167"/>
  <c r="AV167"/>
  <c r="AU167"/>
  <c r="AY1503"/>
  <c r="AU1503"/>
  <c r="AW1503"/>
  <c r="AV1503"/>
  <c r="AW356"/>
  <c r="AU356"/>
  <c r="AV356"/>
  <c r="AY356"/>
  <c r="AY2664"/>
  <c r="AU2664"/>
  <c r="AW2664"/>
  <c r="AV2664"/>
  <c r="AY2730"/>
  <c r="AW2730"/>
  <c r="AU2730"/>
  <c r="AV2730"/>
  <c r="AU2693"/>
  <c r="AY2693"/>
  <c r="AW2693"/>
  <c r="AV2693"/>
  <c r="AW457"/>
  <c r="AU457"/>
  <c r="AY457"/>
  <c r="AV457"/>
  <c r="AU2930"/>
  <c r="AW2930"/>
  <c r="AY2930"/>
  <c r="AV2930"/>
  <c r="AW1425"/>
  <c r="AU1425"/>
  <c r="AY1425"/>
  <c r="AV1425"/>
  <c r="AW1849"/>
  <c r="AU1849"/>
  <c r="AV1849"/>
  <c r="AY1849"/>
  <c r="AY15"/>
  <c r="AU15"/>
  <c r="AV15"/>
  <c r="AW15"/>
  <c r="AW2417"/>
  <c r="AU2417"/>
  <c r="AY2417"/>
  <c r="AV2417"/>
  <c r="AY157"/>
  <c r="AW157"/>
  <c r="AV157"/>
  <c r="AU157"/>
  <c r="AY2983"/>
  <c r="AU2983"/>
  <c r="AW2983"/>
  <c r="AV2983"/>
  <c r="AU2445"/>
  <c r="AY2445"/>
  <c r="AW2445"/>
  <c r="AV2445"/>
  <c r="AU2690"/>
  <c r="AW2690"/>
  <c r="AY2690"/>
  <c r="AV2690"/>
  <c r="AU2029"/>
  <c r="AY2029"/>
  <c r="AW2029"/>
  <c r="AV2029"/>
  <c r="AY2238"/>
  <c r="AW2238"/>
  <c r="AV2238"/>
  <c r="AU2238"/>
  <c r="AY2068"/>
  <c r="AW2068"/>
  <c r="AU2068"/>
  <c r="AV2068"/>
  <c r="AY2108"/>
  <c r="AU2108"/>
  <c r="AV2108"/>
  <c r="AW2108"/>
  <c r="AY2423"/>
  <c r="AV2423"/>
  <c r="AU2423"/>
  <c r="AW2423"/>
  <c r="AY1275"/>
  <c r="AV1275"/>
  <c r="AU1275"/>
  <c r="AW1275"/>
  <c r="AU1750"/>
  <c r="AY1750"/>
  <c r="AV1750"/>
  <c r="AW1750"/>
  <c r="AY1067"/>
  <c r="AU1067"/>
  <c r="AV1067"/>
  <c r="AW1067"/>
  <c r="AU2058"/>
  <c r="AV2058"/>
  <c r="AW2058"/>
  <c r="AY2058"/>
  <c r="AW640"/>
  <c r="AY640"/>
  <c r="AU640"/>
  <c r="AV640"/>
  <c r="AU2064"/>
  <c r="AW2064"/>
  <c r="AY2064"/>
  <c r="AV2064"/>
  <c r="AU1099"/>
  <c r="AY1099"/>
  <c r="AW1099"/>
  <c r="AV1099"/>
  <c r="AY2023"/>
  <c r="AU2023"/>
  <c r="AV2023"/>
  <c r="AW2023"/>
  <c r="AU797"/>
  <c r="AV797"/>
  <c r="AW797"/>
  <c r="AY797"/>
  <c r="AY2975"/>
  <c r="AU2975"/>
  <c r="AV2975"/>
  <c r="AW2975"/>
  <c r="AY2014"/>
  <c r="AW2014"/>
  <c r="AU2014"/>
  <c r="AV2014"/>
  <c r="AY947"/>
  <c r="AU947"/>
  <c r="AV947"/>
  <c r="AW947"/>
  <c r="AY206"/>
  <c r="AV206"/>
  <c r="AW206"/>
  <c r="AU206"/>
  <c r="AW1066"/>
  <c r="AY1066"/>
  <c r="AU1066"/>
  <c r="AV1066"/>
  <c r="AY1439"/>
  <c r="AW1439"/>
  <c r="AU1439"/>
  <c r="AV1439"/>
  <c r="AY1548"/>
  <c r="AU1548"/>
  <c r="AW1548"/>
  <c r="AV1548"/>
  <c r="AY318"/>
  <c r="AW318"/>
  <c r="AU318"/>
  <c r="AV318"/>
  <c r="AY2615"/>
  <c r="AU2615"/>
  <c r="AW2615"/>
  <c r="AV2615"/>
  <c r="AY734"/>
  <c r="AW734"/>
  <c r="AU734"/>
  <c r="AV734"/>
  <c r="AU1192"/>
  <c r="AV1192"/>
  <c r="AY1192"/>
  <c r="AW1192"/>
  <c r="AY2212"/>
  <c r="AU2212"/>
  <c r="AV2212"/>
  <c r="AW2212"/>
  <c r="AW1100"/>
  <c r="AV1100"/>
  <c r="AY1100"/>
  <c r="AU1100"/>
  <c r="AW1996"/>
  <c r="AV1996"/>
  <c r="AY1996"/>
  <c r="AU1996"/>
  <c r="AW403"/>
  <c r="AV403"/>
  <c r="AY403"/>
  <c r="AU403"/>
  <c r="AW2888"/>
  <c r="AY2888"/>
  <c r="AU2888"/>
  <c r="AV2888"/>
  <c r="AW842"/>
  <c r="AU842"/>
  <c r="AY842"/>
  <c r="AV842"/>
  <c r="AU1386"/>
  <c r="AY1386"/>
  <c r="AW1386"/>
  <c r="AV1386"/>
  <c r="AW2307"/>
  <c r="AU2307"/>
  <c r="AY2307"/>
  <c r="AV2307"/>
  <c r="AW782"/>
  <c r="AY782"/>
  <c r="AU782"/>
  <c r="AV782"/>
  <c r="AY97"/>
  <c r="AU97"/>
  <c r="AV97"/>
  <c r="AW97"/>
  <c r="AY245"/>
  <c r="AU245"/>
  <c r="AW245"/>
  <c r="AV245"/>
  <c r="AW885"/>
  <c r="AU885"/>
  <c r="AV885"/>
  <c r="AY885"/>
  <c r="AW964"/>
  <c r="AY964"/>
  <c r="AU964"/>
  <c r="AV964"/>
  <c r="AW1301"/>
  <c r="AV1301"/>
  <c r="AY1301"/>
  <c r="AU1301"/>
  <c r="AW2325"/>
  <c r="AY2325"/>
  <c r="AU2325"/>
  <c r="AV2325"/>
  <c r="AW570"/>
  <c r="AU570"/>
  <c r="AY570"/>
  <c r="AV570"/>
  <c r="AY168"/>
  <c r="AW168"/>
  <c r="AV168"/>
  <c r="AU168"/>
  <c r="AW872"/>
  <c r="AY872"/>
  <c r="AU872"/>
  <c r="AV872"/>
  <c r="AW1832"/>
  <c r="AY1832"/>
  <c r="AU1832"/>
  <c r="AV1832"/>
  <c r="AU172"/>
  <c r="AV172"/>
  <c r="AW172"/>
  <c r="AY172"/>
  <c r="AW1580"/>
  <c r="AU1580"/>
  <c r="AY1580"/>
  <c r="AV1580"/>
  <c r="AU1363"/>
  <c r="AV1363"/>
  <c r="AW1363"/>
  <c r="AY1363"/>
  <c r="AY1410"/>
  <c r="AU1410"/>
  <c r="AW1410"/>
  <c r="AV1410"/>
  <c r="AU14"/>
  <c r="AW14"/>
  <c r="AY14"/>
  <c r="AV14"/>
  <c r="AW1383"/>
  <c r="AU1383"/>
  <c r="AV1383"/>
  <c r="AY1383"/>
  <c r="AW1923"/>
  <c r="AY1923"/>
  <c r="AU1923"/>
  <c r="AV1923"/>
  <c r="AW1765"/>
  <c r="AU1765"/>
  <c r="AY1765"/>
  <c r="AV1765"/>
  <c r="AY2122"/>
  <c r="AU2122"/>
  <c r="AW2122"/>
  <c r="AV2122"/>
  <c r="AW585"/>
  <c r="AU585"/>
  <c r="AY585"/>
  <c r="AV585"/>
  <c r="AU2074"/>
  <c r="AY2074"/>
  <c r="AV2074"/>
  <c r="AW2074"/>
  <c r="AY1041"/>
  <c r="AV1041"/>
  <c r="AW1041"/>
  <c r="AU1041"/>
  <c r="AU1569"/>
  <c r="AY1569"/>
  <c r="AW1569"/>
  <c r="AV1569"/>
  <c r="AV1529"/>
  <c r="AU1529"/>
  <c r="AY1529"/>
  <c r="AW1529"/>
  <c r="AY2041"/>
  <c r="AW2041"/>
  <c r="AU2041"/>
  <c r="AV2041"/>
  <c r="AU2119"/>
  <c r="AY2119"/>
  <c r="AV2119"/>
  <c r="AW2119"/>
  <c r="AU2657"/>
  <c r="AW2657"/>
  <c r="AV2657"/>
  <c r="AY2657"/>
  <c r="AW2822"/>
  <c r="AY2822"/>
  <c r="AU2822"/>
  <c r="AV2822"/>
  <c r="AW1931"/>
  <c r="AU1931"/>
  <c r="AY1931"/>
  <c r="AV1931"/>
  <c r="AY2546"/>
  <c r="AW2546"/>
  <c r="AU2546"/>
  <c r="AV2546"/>
  <c r="AW1462"/>
  <c r="AU1462"/>
  <c r="AY1462"/>
  <c r="AV1462"/>
  <c r="AW768"/>
  <c r="AY768"/>
  <c r="AU768"/>
  <c r="AV768"/>
  <c r="AW1424"/>
  <c r="AU1424"/>
  <c r="AV1424"/>
  <c r="AY1424"/>
  <c r="AU2577"/>
  <c r="AV2577"/>
  <c r="AY2577"/>
  <c r="AW2577"/>
  <c r="AW75"/>
  <c r="AU75"/>
  <c r="AY75"/>
  <c r="AV75"/>
  <c r="AW2155"/>
  <c r="AU2155"/>
  <c r="AY2155"/>
  <c r="AV2155"/>
  <c r="AW1824"/>
  <c r="AU1824"/>
  <c r="AY1824"/>
  <c r="AV1824"/>
  <c r="AW2896"/>
  <c r="AY2896"/>
  <c r="AU2896"/>
  <c r="AV2896"/>
  <c r="AW2685"/>
  <c r="AV2685"/>
  <c r="AY2685"/>
  <c r="AU2685"/>
  <c r="AY477"/>
  <c r="AW477"/>
  <c r="AU477"/>
  <c r="AV477"/>
  <c r="AW1149"/>
  <c r="AY1149"/>
  <c r="AU1149"/>
  <c r="AV1149"/>
  <c r="AW809"/>
  <c r="AY809"/>
  <c r="AU809"/>
  <c r="AV809"/>
  <c r="AY2130"/>
  <c r="AV2130"/>
  <c r="AW2130"/>
  <c r="AU2130"/>
  <c r="AY1025"/>
  <c r="AV1025"/>
  <c r="AU1025"/>
  <c r="AW1025"/>
  <c r="AY1553"/>
  <c r="AV1553"/>
  <c r="AU1553"/>
  <c r="AW1553"/>
  <c r="AW79"/>
  <c r="AU79"/>
  <c r="AY79"/>
  <c r="AV79"/>
  <c r="AW88"/>
  <c r="AY88"/>
  <c r="AU88"/>
  <c r="AV88"/>
  <c r="AW1048"/>
  <c r="AU1048"/>
  <c r="AY1048"/>
  <c r="AV1048"/>
  <c r="AU1560"/>
  <c r="AY1560"/>
  <c r="AV1560"/>
  <c r="AW1560"/>
  <c r="AW2072"/>
  <c r="AU2072"/>
  <c r="AY2072"/>
  <c r="AV2072"/>
  <c r="AY1097"/>
  <c r="AV1097"/>
  <c r="AW1097"/>
  <c r="AU1097"/>
  <c r="AU184"/>
  <c r="AV184"/>
  <c r="AY184"/>
  <c r="AW184"/>
  <c r="AV1460"/>
  <c r="AY1460"/>
  <c r="AU1460"/>
  <c r="AW1460"/>
  <c r="AV668"/>
  <c r="AY668"/>
  <c r="AW668"/>
  <c r="AU668"/>
  <c r="AY2235"/>
  <c r="AV2235"/>
  <c r="AW2235"/>
  <c r="AU2235"/>
  <c r="AY2311"/>
  <c r="AV2311"/>
  <c r="AW2311"/>
  <c r="AU2311"/>
  <c r="AV2880"/>
  <c r="AY2880"/>
  <c r="AW2880"/>
  <c r="AU2880"/>
  <c r="AY13"/>
  <c r="AW13"/>
  <c r="AV13"/>
  <c r="AU13"/>
  <c r="AU2962"/>
  <c r="AV2962"/>
  <c r="AW2962"/>
  <c r="AY2962"/>
  <c r="AU2701"/>
  <c r="AV2701"/>
  <c r="AW2701"/>
  <c r="AY2701"/>
  <c r="AW2890"/>
  <c r="AV2890"/>
  <c r="AU2890"/>
  <c r="AY2890"/>
  <c r="AW1514"/>
  <c r="AU1514"/>
  <c r="AV1514"/>
  <c r="AY1514"/>
  <c r="AV718"/>
  <c r="AW718"/>
  <c r="AY718"/>
  <c r="AU718"/>
  <c r="AW990"/>
  <c r="AY990"/>
  <c r="AU990"/>
  <c r="AV990"/>
  <c r="AU516"/>
  <c r="AW516"/>
  <c r="AY516"/>
  <c r="AV516"/>
  <c r="AY1800"/>
  <c r="AU1800"/>
  <c r="AV1800"/>
  <c r="AW1800"/>
  <c r="AW2186"/>
  <c r="AY2186"/>
  <c r="AU2186"/>
  <c r="AV2186"/>
  <c r="AU741"/>
  <c r="AV741"/>
  <c r="AY741"/>
  <c r="AW741"/>
  <c r="AY137"/>
  <c r="AW137"/>
  <c r="AV137"/>
  <c r="AU137"/>
  <c r="AU757"/>
  <c r="AW757"/>
  <c r="AY757"/>
  <c r="AV757"/>
  <c r="AU1858"/>
  <c r="AW1858"/>
  <c r="AY1858"/>
  <c r="AV1858"/>
  <c r="AY2820"/>
  <c r="AV2820"/>
  <c r="AU2820"/>
  <c r="AW2820"/>
  <c r="AY2858"/>
  <c r="AW2858"/>
  <c r="AU2858"/>
  <c r="AV2858"/>
  <c r="AY1454"/>
  <c r="AW1454"/>
  <c r="AU1454"/>
  <c r="AV1454"/>
  <c r="AW249"/>
  <c r="AU249"/>
  <c r="AY249"/>
  <c r="AV249"/>
  <c r="AU2968"/>
  <c r="AW2968"/>
  <c r="AY2968"/>
  <c r="AV2968"/>
  <c r="AY316"/>
  <c r="AU316"/>
  <c r="AW316"/>
  <c r="AV316"/>
  <c r="AY1596"/>
  <c r="AU1596"/>
  <c r="AV1596"/>
  <c r="AW1596"/>
  <c r="AY2572"/>
  <c r="AV2572"/>
  <c r="AW2572"/>
  <c r="AU2572"/>
  <c r="AY483"/>
  <c r="AU483"/>
  <c r="AV483"/>
  <c r="AW483"/>
  <c r="AY2582"/>
  <c r="AV2582"/>
  <c r="AW2582"/>
  <c r="AU2582"/>
  <c r="AY2569"/>
  <c r="AW2569"/>
  <c r="AV2569"/>
  <c r="AU2569"/>
  <c r="AY1336"/>
  <c r="AW1336"/>
  <c r="AU1336"/>
  <c r="AV1336"/>
  <c r="AY948"/>
  <c r="AV948"/>
  <c r="AU948"/>
  <c r="AW948"/>
  <c r="AV695"/>
  <c r="AY695"/>
  <c r="AW695"/>
  <c r="AU695"/>
  <c r="AY2342"/>
  <c r="AW2342"/>
  <c r="AU2342"/>
  <c r="AV2342"/>
  <c r="AY2950"/>
  <c r="AV2950"/>
  <c r="AW2950"/>
  <c r="AU2950"/>
  <c r="AY160"/>
  <c r="AV160"/>
  <c r="AU160"/>
  <c r="AW160"/>
  <c r="AV1904"/>
  <c r="AU1904"/>
  <c r="AW1904"/>
  <c r="AY1904"/>
  <c r="AV2208"/>
  <c r="AY2208"/>
  <c r="AU2208"/>
  <c r="AW2208"/>
  <c r="AV2230"/>
  <c r="AU2230"/>
  <c r="AY2230"/>
  <c r="AW2230"/>
  <c r="AY327"/>
  <c r="AV327"/>
  <c r="AW327"/>
  <c r="AU327"/>
  <c r="AV2595"/>
  <c r="AY2595"/>
  <c r="AW2595"/>
  <c r="AU2595"/>
  <c r="AY926"/>
  <c r="AU926"/>
  <c r="AW926"/>
  <c r="AV926"/>
  <c r="AY2252"/>
  <c r="AU2252"/>
  <c r="AV2252"/>
  <c r="AW2252"/>
  <c r="AU2276"/>
  <c r="AY2276"/>
  <c r="AW2276"/>
  <c r="AV2276"/>
  <c r="AY95"/>
  <c r="AU95"/>
  <c r="AW95"/>
  <c r="AV95"/>
  <c r="AU154"/>
  <c r="AY154"/>
  <c r="AW154"/>
  <c r="AV154"/>
  <c r="AY433"/>
  <c r="AW433"/>
  <c r="AU433"/>
  <c r="AV433"/>
  <c r="AW264"/>
  <c r="AU264"/>
  <c r="AY264"/>
  <c r="AV264"/>
  <c r="AU2796"/>
  <c r="AV2796"/>
  <c r="AW2796"/>
  <c r="AY2796"/>
  <c r="AY1415"/>
  <c r="AU1415"/>
  <c r="AW1415"/>
  <c r="AV1415"/>
  <c r="AW517"/>
  <c r="AV517"/>
  <c r="AY517"/>
  <c r="AU517"/>
  <c r="AY2134"/>
  <c r="AV2134"/>
  <c r="AU2134"/>
  <c r="AW2134"/>
  <c r="AU1286"/>
  <c r="AY1286"/>
  <c r="AW1286"/>
  <c r="AV1286"/>
  <c r="AW1593"/>
  <c r="AY1593"/>
  <c r="AU1593"/>
  <c r="AV1593"/>
  <c r="AV102"/>
  <c r="AW102"/>
  <c r="AY102"/>
  <c r="AU102"/>
  <c r="AY2918"/>
  <c r="AU2918"/>
  <c r="AW2918"/>
  <c r="AV2918"/>
  <c r="AY1499"/>
  <c r="AW1499"/>
  <c r="AU1499"/>
  <c r="AV1499"/>
  <c r="AY2523"/>
  <c r="AV2523"/>
  <c r="AW2523"/>
  <c r="AU2523"/>
  <c r="AU1798"/>
  <c r="AY1798"/>
  <c r="AW1798"/>
  <c r="AV1798"/>
  <c r="AY304"/>
  <c r="AU304"/>
  <c r="AV304"/>
  <c r="AW304"/>
  <c r="AU2941"/>
  <c r="AY2941"/>
  <c r="AW2941"/>
  <c r="AV2941"/>
  <c r="AY342"/>
  <c r="AU342"/>
  <c r="AV342"/>
  <c r="AW342"/>
  <c r="AU2669"/>
  <c r="AY2669"/>
  <c r="AW2669"/>
  <c r="AV2669"/>
  <c r="AY2078"/>
  <c r="AW2078"/>
  <c r="AU2078"/>
  <c r="AV2078"/>
  <c r="AY2611"/>
  <c r="AW2611"/>
  <c r="AV2611"/>
  <c r="AU2611"/>
  <c r="AW1409"/>
  <c r="AU1409"/>
  <c r="AY1409"/>
  <c r="AV1409"/>
  <c r="AW1385"/>
  <c r="AY1385"/>
  <c r="AU1385"/>
  <c r="AV1385"/>
  <c r="AW2153"/>
  <c r="AU2153"/>
  <c r="AV2153"/>
  <c r="AY2153"/>
  <c r="AW2921"/>
  <c r="AY2921"/>
  <c r="AU2921"/>
  <c r="AV2921"/>
  <c r="AU600"/>
  <c r="AW600"/>
  <c r="AY600"/>
  <c r="AV600"/>
  <c r="AY1044"/>
  <c r="AW1044"/>
  <c r="AU1044"/>
  <c r="AV1044"/>
  <c r="AY1958"/>
  <c r="AU1958"/>
  <c r="AW1958"/>
  <c r="AV1958"/>
  <c r="AU2978"/>
  <c r="AV2978"/>
  <c r="AY2978"/>
  <c r="AW2978"/>
  <c r="AW1633"/>
  <c r="AU1633"/>
  <c r="AY1633"/>
  <c r="AV1633"/>
  <c r="AY107"/>
  <c r="AW107"/>
  <c r="AV107"/>
  <c r="AU107"/>
  <c r="AY406"/>
  <c r="AU406"/>
  <c r="AW406"/>
  <c r="AV406"/>
  <c r="AU2161"/>
  <c r="AW2161"/>
  <c r="AV2161"/>
  <c r="AY2161"/>
  <c r="AY1245"/>
  <c r="AV1245"/>
  <c r="AU1245"/>
  <c r="AW1245"/>
  <c r="AW418"/>
  <c r="AU418"/>
  <c r="AV418"/>
  <c r="AY418"/>
  <c r="AY2415"/>
  <c r="AV2415"/>
  <c r="AW2415"/>
  <c r="AU2415"/>
  <c r="AY803"/>
  <c r="AV803"/>
  <c r="AU803"/>
  <c r="AW803"/>
  <c r="AY1118"/>
  <c r="AV1118"/>
  <c r="AU1118"/>
  <c r="AW1118"/>
  <c r="AY1987"/>
  <c r="AU1987"/>
  <c r="AW1987"/>
  <c r="AV1987"/>
  <c r="AU2988"/>
  <c r="AY2988"/>
  <c r="AW2988"/>
  <c r="AV2988"/>
  <c r="AY707"/>
  <c r="AU707"/>
  <c r="AV707"/>
  <c r="AW707"/>
  <c r="AV2229"/>
  <c r="AW2229"/>
  <c r="AY2229"/>
  <c r="AU2229"/>
  <c r="AV506"/>
  <c r="AU506"/>
  <c r="AY506"/>
  <c r="AW506"/>
  <c r="AW108"/>
  <c r="AU108"/>
  <c r="AV108"/>
  <c r="AY108"/>
  <c r="AY1491"/>
  <c r="AU1491"/>
  <c r="AV1491"/>
  <c r="AW1491"/>
  <c r="AY2410"/>
  <c r="AW2410"/>
  <c r="AU2410"/>
  <c r="AV2410"/>
  <c r="AV1038"/>
  <c r="AW1038"/>
  <c r="AU1038"/>
  <c r="AY1038"/>
  <c r="AV2819"/>
  <c r="AY2819"/>
  <c r="AU2819"/>
  <c r="AW2819"/>
  <c r="AY1311"/>
  <c r="AU1311"/>
  <c r="AV1311"/>
  <c r="AW1311"/>
  <c r="AV933"/>
  <c r="AU933"/>
  <c r="AY933"/>
  <c r="AW933"/>
  <c r="AW794"/>
  <c r="AY794"/>
  <c r="AU794"/>
  <c r="AV794"/>
  <c r="AY405"/>
  <c r="AV405"/>
  <c r="AW405"/>
  <c r="AU405"/>
  <c r="AW100"/>
  <c r="AV100"/>
  <c r="AY100"/>
  <c r="AU100"/>
  <c r="AV2047"/>
  <c r="AU2047"/>
  <c r="AY2047"/>
  <c r="AW2047"/>
  <c r="AV1252"/>
  <c r="AY1252"/>
  <c r="AU1252"/>
  <c r="AW1252"/>
  <c r="AU2244"/>
  <c r="AV2244"/>
  <c r="AW2244"/>
  <c r="AY2244"/>
  <c r="AU770"/>
  <c r="AW770"/>
  <c r="AV770"/>
  <c r="AY770"/>
  <c r="AV207"/>
  <c r="AY207"/>
  <c r="AU207"/>
  <c r="AW207"/>
  <c r="AU978"/>
  <c r="AW978"/>
  <c r="AY978"/>
  <c r="AV978"/>
  <c r="AY103"/>
  <c r="AV103"/>
  <c r="AU103"/>
  <c r="AW103"/>
  <c r="AV193"/>
  <c r="AU193"/>
  <c r="AY193"/>
  <c r="AW193"/>
  <c r="AV1829"/>
  <c r="AY1829"/>
  <c r="AW1829"/>
  <c r="AU1829"/>
  <c r="AU2885"/>
  <c r="AY2885"/>
  <c r="AV2885"/>
  <c r="AW2885"/>
  <c r="AV265"/>
  <c r="AU265"/>
  <c r="AY265"/>
  <c r="AW265"/>
  <c r="AW281"/>
  <c r="AU281"/>
  <c r="AY281"/>
  <c r="AV281"/>
  <c r="AW793"/>
  <c r="AU793"/>
  <c r="AV793"/>
  <c r="AY793"/>
  <c r="AY1962"/>
  <c r="AW1962"/>
  <c r="AV1962"/>
  <c r="AU1962"/>
  <c r="AY1679"/>
  <c r="AV1679"/>
  <c r="AU1679"/>
  <c r="AW1679"/>
  <c r="AU2022"/>
  <c r="AV2022"/>
  <c r="AY2022"/>
  <c r="AW2022"/>
  <c r="AV539"/>
  <c r="AY539"/>
  <c r="AU539"/>
  <c r="AW539"/>
  <c r="AY1563"/>
  <c r="AV1563"/>
  <c r="AU1563"/>
  <c r="AW1563"/>
  <c r="AY2587"/>
  <c r="AU2587"/>
  <c r="AV2587"/>
  <c r="AW2587"/>
  <c r="AW2321"/>
  <c r="AU2321"/>
  <c r="AY2321"/>
  <c r="AV2321"/>
  <c r="AU1938"/>
  <c r="AW1938"/>
  <c r="AY1938"/>
  <c r="AV1938"/>
  <c r="AV1616"/>
  <c r="AW1616"/>
  <c r="AY1616"/>
  <c r="AU1616"/>
  <c r="AW2148"/>
  <c r="AU2148"/>
  <c r="AY2148"/>
  <c r="AV2148"/>
  <c r="AV1094"/>
  <c r="AY1094"/>
  <c r="AU1094"/>
  <c r="AW1094"/>
  <c r="AV2251"/>
  <c r="AY2251"/>
  <c r="AW2251"/>
  <c r="AU2251"/>
  <c r="AU1746"/>
  <c r="AV1746"/>
  <c r="AY1746"/>
  <c r="AW1746"/>
  <c r="AV285"/>
  <c r="AW285"/>
  <c r="AU285"/>
  <c r="AY285"/>
  <c r="AV2061"/>
  <c r="AW2061"/>
  <c r="AU2061"/>
  <c r="AY2061"/>
  <c r="AV1422"/>
  <c r="AY1422"/>
  <c r="AU1422"/>
  <c r="AW1422"/>
  <c r="AY2799"/>
  <c r="AW2799"/>
  <c r="AU2799"/>
  <c r="AV2799"/>
  <c r="AU981"/>
  <c r="AY981"/>
  <c r="AW981"/>
  <c r="AV981"/>
  <c r="AU2421"/>
  <c r="AW2421"/>
  <c r="AV2421"/>
  <c r="AY2421"/>
  <c r="AU2314"/>
  <c r="AW2314"/>
  <c r="AV2314"/>
  <c r="AY2314"/>
  <c r="AU2965"/>
  <c r="AW2965"/>
  <c r="AY2965"/>
  <c r="AV2965"/>
  <c r="AU1096"/>
  <c r="AY1096"/>
  <c r="AV1096"/>
  <c r="AW1096"/>
  <c r="AU247"/>
  <c r="AY247"/>
  <c r="AV247"/>
  <c r="AW247"/>
  <c r="AY1470"/>
  <c r="AW1470"/>
  <c r="AU1470"/>
  <c r="AV1470"/>
  <c r="AY611"/>
  <c r="AU611"/>
  <c r="AV611"/>
  <c r="AW611"/>
  <c r="AW229"/>
  <c r="AU229"/>
  <c r="AY229"/>
  <c r="AV229"/>
  <c r="AW1690"/>
  <c r="AY1690"/>
  <c r="AU1690"/>
  <c r="AV1690"/>
  <c r="AY57"/>
  <c r="AU57"/>
  <c r="AW57"/>
  <c r="AV57"/>
  <c r="AW340"/>
  <c r="AY340"/>
  <c r="AU340"/>
  <c r="AV340"/>
  <c r="AU2772"/>
  <c r="AV2772"/>
  <c r="AY2772"/>
  <c r="AW2772"/>
  <c r="AV60"/>
  <c r="AU60"/>
  <c r="AW60"/>
  <c r="AY60"/>
  <c r="AY2982"/>
  <c r="AU2982"/>
  <c r="AW2982"/>
  <c r="AV2982"/>
  <c r="AV2231"/>
  <c r="AU2231"/>
  <c r="AY2231"/>
  <c r="AW2231"/>
  <c r="AV2519"/>
  <c r="AU2519"/>
  <c r="AY2519"/>
  <c r="AW2519"/>
  <c r="AY2313"/>
  <c r="AV2313"/>
  <c r="AW2313"/>
  <c r="AU2313"/>
  <c r="AW500"/>
  <c r="AV500"/>
  <c r="AU500"/>
  <c r="AY500"/>
  <c r="AV1692"/>
  <c r="AY1692"/>
  <c r="AW1692"/>
  <c r="AU1692"/>
  <c r="AY2625"/>
  <c r="AW2625"/>
  <c r="AU2625"/>
  <c r="AV2625"/>
  <c r="AV1408"/>
  <c r="AY1408"/>
  <c r="AW1408"/>
  <c r="AU1408"/>
  <c r="AY495"/>
  <c r="AV495"/>
  <c r="AW495"/>
  <c r="AU495"/>
  <c r="AV2704"/>
  <c r="AU2704"/>
  <c r="AW2704"/>
  <c r="AY2704"/>
  <c r="AU1565"/>
  <c r="AV1565"/>
  <c r="AW1565"/>
  <c r="AY1565"/>
  <c r="AV1279"/>
  <c r="AY1279"/>
  <c r="AW1279"/>
  <c r="AU1279"/>
  <c r="AY1870"/>
  <c r="AV1870"/>
  <c r="AU1870"/>
  <c r="AW1870"/>
  <c r="AY170"/>
  <c r="AV170"/>
  <c r="AU170"/>
  <c r="AW170"/>
  <c r="AW1060"/>
  <c r="AU1060"/>
  <c r="AY1060"/>
  <c r="AV1060"/>
  <c r="AW2362"/>
  <c r="AV2362"/>
  <c r="AY2362"/>
  <c r="AU2362"/>
  <c r="AY750"/>
  <c r="AW750"/>
  <c r="AU750"/>
  <c r="AV750"/>
  <c r="AU398"/>
  <c r="AY398"/>
  <c r="AW398"/>
  <c r="AV398"/>
  <c r="AW2661"/>
  <c r="AU2661"/>
  <c r="AY2661"/>
  <c r="AV2661"/>
  <c r="AY1608"/>
  <c r="AU1608"/>
  <c r="AV1608"/>
  <c r="AW1608"/>
  <c r="AY87"/>
  <c r="AU87"/>
  <c r="AW87"/>
  <c r="AV87"/>
  <c r="AU2021"/>
  <c r="AY2021"/>
  <c r="AW2021"/>
  <c r="AV2021"/>
  <c r="AW1401"/>
  <c r="AU1401"/>
  <c r="AY1401"/>
  <c r="AV1401"/>
  <c r="AW2937"/>
  <c r="AY2937"/>
  <c r="AV2937"/>
  <c r="AU2937"/>
  <c r="AY1615"/>
  <c r="AU1615"/>
  <c r="AV1615"/>
  <c r="AW1615"/>
  <c r="AY1558"/>
  <c r="AV1558"/>
  <c r="AU1558"/>
  <c r="AW1558"/>
  <c r="AY395"/>
  <c r="AU395"/>
  <c r="AV395"/>
  <c r="AW395"/>
  <c r="AV2411"/>
  <c r="AU2411"/>
  <c r="AY2411"/>
  <c r="AW2411"/>
  <c r="AU688"/>
  <c r="AW688"/>
  <c r="AY688"/>
  <c r="AV688"/>
  <c r="AY2118"/>
  <c r="AV2118"/>
  <c r="AW2118"/>
  <c r="AU2118"/>
  <c r="AY1675"/>
  <c r="AV1675"/>
  <c r="AU1675"/>
  <c r="AW1675"/>
  <c r="AU1008"/>
  <c r="AV1008"/>
  <c r="AW1008"/>
  <c r="AY1008"/>
  <c r="AY1405"/>
  <c r="AV1405"/>
  <c r="AU1405"/>
  <c r="AW1405"/>
  <c r="AY2166"/>
  <c r="AW2166"/>
  <c r="AU2166"/>
  <c r="AV2166"/>
  <c r="AY2145"/>
  <c r="AU2145"/>
  <c r="AW2145"/>
  <c r="AV2145"/>
  <c r="AU694"/>
  <c r="AY694"/>
  <c r="AW694"/>
  <c r="AV694"/>
  <c r="AY1176"/>
  <c r="AU1176"/>
  <c r="AW1176"/>
  <c r="AV1176"/>
  <c r="AU1944"/>
  <c r="AY1944"/>
  <c r="AW1944"/>
  <c r="AV1944"/>
  <c r="AW596"/>
  <c r="AY596"/>
  <c r="AU596"/>
  <c r="AV596"/>
  <c r="AV572"/>
  <c r="AU572"/>
  <c r="AY572"/>
  <c r="AW572"/>
  <c r="AV2620"/>
  <c r="AY2620"/>
  <c r="AW2620"/>
  <c r="AU2620"/>
  <c r="AU1591"/>
  <c r="AY1591"/>
  <c r="AV1591"/>
  <c r="AW1591"/>
  <c r="AU1787"/>
  <c r="AY1787"/>
  <c r="AW1787"/>
  <c r="AV1787"/>
  <c r="AY655"/>
  <c r="AU655"/>
  <c r="AV655"/>
  <c r="AW655"/>
  <c r="AY2951"/>
  <c r="AU2951"/>
  <c r="AW2951"/>
  <c r="AV2951"/>
  <c r="AW2810"/>
  <c r="AY2810"/>
  <c r="AU2810"/>
  <c r="AV2810"/>
  <c r="AU1712"/>
  <c r="AY1712"/>
  <c r="AW1712"/>
  <c r="AV1712"/>
  <c r="AU1328"/>
  <c r="AW1328"/>
  <c r="AY1328"/>
  <c r="AV1328"/>
  <c r="AY1021"/>
  <c r="AU1021"/>
  <c r="AW1021"/>
  <c r="AV1021"/>
  <c r="AU2221"/>
  <c r="AW2221"/>
  <c r="AV2221"/>
  <c r="AY2221"/>
  <c r="AU2365"/>
  <c r="AY2365"/>
  <c r="AV2365"/>
  <c r="AW2365"/>
  <c r="AY1459"/>
  <c r="AU1459"/>
  <c r="AW1459"/>
  <c r="AV1459"/>
  <c r="AU1058"/>
  <c r="AY1058"/>
  <c r="AV1058"/>
  <c r="AW1058"/>
  <c r="AW2606"/>
  <c r="AY2606"/>
  <c r="AV2606"/>
  <c r="AU2606"/>
  <c r="AY2284"/>
  <c r="AU2284"/>
  <c r="AW2284"/>
  <c r="AV2284"/>
  <c r="AU1634"/>
  <c r="AW1634"/>
  <c r="AV1634"/>
  <c r="AY1634"/>
  <c r="AU2327"/>
  <c r="AY2327"/>
  <c r="AW2327"/>
  <c r="AV2327"/>
  <c r="AY67"/>
  <c r="AU67"/>
  <c r="AW67"/>
  <c r="AV67"/>
  <c r="AU1333"/>
  <c r="AV1333"/>
  <c r="AY1333"/>
  <c r="AW1333"/>
  <c r="AV1704"/>
  <c r="AY1704"/>
  <c r="AU1704"/>
  <c r="AW1704"/>
  <c r="AY2724"/>
  <c r="AU2724"/>
  <c r="AV2724"/>
  <c r="AW2724"/>
  <c r="AV355"/>
  <c r="AY355"/>
  <c r="AU355"/>
  <c r="AW355"/>
  <c r="AU590"/>
  <c r="AY590"/>
  <c r="AV590"/>
  <c r="AW590"/>
  <c r="AW545"/>
  <c r="AY545"/>
  <c r="AV545"/>
  <c r="AU545"/>
  <c r="AU1733"/>
  <c r="AV1733"/>
  <c r="AW1733"/>
  <c r="AY1733"/>
  <c r="AU2725"/>
  <c r="AV2725"/>
  <c r="AY2725"/>
  <c r="AW2725"/>
  <c r="AV1348"/>
  <c r="AY1348"/>
  <c r="AU1348"/>
  <c r="AW1348"/>
  <c r="AU1493"/>
  <c r="AY1493"/>
  <c r="AV1493"/>
  <c r="AW1493"/>
  <c r="AY2517"/>
  <c r="AU2517"/>
  <c r="AW2517"/>
  <c r="AV2517"/>
  <c r="AW712"/>
  <c r="AV712"/>
  <c r="AU712"/>
  <c r="AY712"/>
  <c r="AU1544"/>
  <c r="AY1544"/>
  <c r="AV1544"/>
  <c r="AW1544"/>
  <c r="AU2600"/>
  <c r="AV2600"/>
  <c r="AW2600"/>
  <c r="AY2600"/>
  <c r="AV748"/>
  <c r="AY748"/>
  <c r="AU748"/>
  <c r="AW748"/>
  <c r="AU2028"/>
  <c r="AY2028"/>
  <c r="AV2028"/>
  <c r="AW2028"/>
  <c r="AV959"/>
  <c r="AY959"/>
  <c r="AU959"/>
  <c r="AW959"/>
  <c r="AY562"/>
  <c r="AU562"/>
  <c r="AV562"/>
  <c r="AW562"/>
  <c r="AV2158"/>
  <c r="AY2158"/>
  <c r="AW2158"/>
  <c r="AU2158"/>
  <c r="AV1699"/>
  <c r="AY1699"/>
  <c r="AU1699"/>
  <c r="AW1699"/>
  <c r="AY577"/>
  <c r="AW577"/>
  <c r="AU577"/>
  <c r="AV577"/>
  <c r="AW25"/>
  <c r="AU25"/>
  <c r="AY25"/>
  <c r="AV25"/>
  <c r="AV742"/>
  <c r="AY742"/>
  <c r="AU742"/>
  <c r="AW742"/>
  <c r="AY1875"/>
  <c r="AV1875"/>
  <c r="AU1875"/>
  <c r="AW1875"/>
  <c r="AV2899"/>
  <c r="AU2899"/>
  <c r="AY2899"/>
  <c r="AW2899"/>
  <c r="AW2826"/>
  <c r="AU2826"/>
  <c r="AV2826"/>
  <c r="AY2826"/>
  <c r="AY2430"/>
  <c r="AV2430"/>
  <c r="AW2430"/>
  <c r="AU2430"/>
  <c r="AU1201"/>
  <c r="AV1201"/>
  <c r="AW1201"/>
  <c r="AY1201"/>
  <c r="AW1177"/>
  <c r="AU1177"/>
  <c r="AV1177"/>
  <c r="AY1177"/>
  <c r="AW1689"/>
  <c r="AU1689"/>
  <c r="AV1689"/>
  <c r="AY1689"/>
  <c r="AW2201"/>
  <c r="AU2201"/>
  <c r="AV2201"/>
  <c r="AY2201"/>
  <c r="AW2713"/>
  <c r="AU2713"/>
  <c r="AV2713"/>
  <c r="AY2713"/>
  <c r="AU2626"/>
  <c r="AW2626"/>
  <c r="AY2626"/>
  <c r="AV2626"/>
  <c r="AV1991"/>
  <c r="AY1991"/>
  <c r="AU1991"/>
  <c r="AW1991"/>
  <c r="AW1905"/>
  <c r="AU1905"/>
  <c r="AV1905"/>
  <c r="AY1905"/>
  <c r="AY523"/>
  <c r="AV523"/>
  <c r="AU523"/>
  <c r="AW523"/>
  <c r="AY2507"/>
  <c r="AU2507"/>
  <c r="AV2507"/>
  <c r="AW2507"/>
  <c r="AW336"/>
  <c r="AU336"/>
  <c r="AV336"/>
  <c r="AY336"/>
  <c r="AY864"/>
  <c r="AU864"/>
  <c r="AV864"/>
  <c r="AW864"/>
  <c r="AU2224"/>
  <c r="AY2224"/>
  <c r="AW2224"/>
  <c r="AV2224"/>
  <c r="AW221"/>
  <c r="AV221"/>
  <c r="AY221"/>
  <c r="AU221"/>
  <c r="AV491"/>
  <c r="AY491"/>
  <c r="AW491"/>
  <c r="AU491"/>
  <c r="AV2603"/>
  <c r="AY2603"/>
  <c r="AU2603"/>
  <c r="AW2603"/>
  <c r="AY230"/>
  <c r="AV230"/>
  <c r="AU230"/>
  <c r="AW230"/>
  <c r="AU2176"/>
  <c r="AY2176"/>
  <c r="AV2176"/>
  <c r="AW2176"/>
  <c r="AU1981"/>
  <c r="AV1981"/>
  <c r="AW1981"/>
  <c r="AY1981"/>
  <c r="AU2989"/>
  <c r="AV2989"/>
  <c r="AW2989"/>
  <c r="AY2989"/>
  <c r="AY2422"/>
  <c r="AU2422"/>
  <c r="AW2422"/>
  <c r="AV2422"/>
  <c r="AU2205"/>
  <c r="AV2205"/>
  <c r="AY2205"/>
  <c r="AW2205"/>
  <c r="AY1046"/>
  <c r="AU1046"/>
  <c r="AV1046"/>
  <c r="AW1046"/>
  <c r="AW2234"/>
  <c r="AU2234"/>
  <c r="AY2234"/>
  <c r="AV2234"/>
  <c r="AW1249"/>
  <c r="AY1249"/>
  <c r="AV1249"/>
  <c r="AU1249"/>
  <c r="AW1225"/>
  <c r="AU1225"/>
  <c r="AV1225"/>
  <c r="AY1225"/>
  <c r="AW1737"/>
  <c r="AU1737"/>
  <c r="AV1737"/>
  <c r="AY1737"/>
  <c r="AW2249"/>
  <c r="AU2249"/>
  <c r="AV2249"/>
  <c r="AY2249"/>
  <c r="AW2761"/>
  <c r="AV2761"/>
  <c r="AU2761"/>
  <c r="AY2761"/>
  <c r="AV2938"/>
  <c r="AU2938"/>
  <c r="AW2938"/>
  <c r="AY2938"/>
  <c r="AW120"/>
  <c r="AV120"/>
  <c r="AY120"/>
  <c r="AU120"/>
  <c r="AY1272"/>
  <c r="AU1272"/>
  <c r="AV1272"/>
  <c r="AW1272"/>
  <c r="AW2956"/>
  <c r="AY2956"/>
  <c r="AU2956"/>
  <c r="AV2956"/>
  <c r="AW382"/>
  <c r="AU382"/>
  <c r="AV382"/>
  <c r="AY382"/>
  <c r="AU113"/>
  <c r="AY113"/>
  <c r="AW113"/>
  <c r="AV113"/>
  <c r="AW1397"/>
  <c r="AY1397"/>
  <c r="AU1397"/>
  <c r="AV1397"/>
  <c r="AV2293"/>
  <c r="AW2293"/>
  <c r="AY2293"/>
  <c r="AU2293"/>
  <c r="AY954"/>
  <c r="AU954"/>
  <c r="AV954"/>
  <c r="AW954"/>
  <c r="AW86"/>
  <c r="AV86"/>
  <c r="AY86"/>
  <c r="AU86"/>
  <c r="AU862"/>
  <c r="AV862"/>
  <c r="AY862"/>
  <c r="AW862"/>
  <c r="AW2743"/>
  <c r="AU2743"/>
  <c r="AV2743"/>
  <c r="AY2743"/>
  <c r="AW1079"/>
  <c r="AU1079"/>
  <c r="AV1079"/>
  <c r="AY1079"/>
  <c r="AW1531"/>
  <c r="AU1531"/>
  <c r="AV1531"/>
  <c r="AY1531"/>
  <c r="AW2555"/>
  <c r="AU2555"/>
  <c r="AV2555"/>
  <c r="AY2555"/>
  <c r="AV2439"/>
  <c r="AW2439"/>
  <c r="AU2439"/>
  <c r="AY2439"/>
  <c r="AY1889"/>
  <c r="AV1889"/>
  <c r="AU1889"/>
  <c r="AW1889"/>
  <c r="AW992"/>
  <c r="AU992"/>
  <c r="AY992"/>
  <c r="AV992"/>
  <c r="AU1968"/>
  <c r="AW1968"/>
  <c r="AV1968"/>
  <c r="AY1968"/>
  <c r="AW2944"/>
  <c r="AY2944"/>
  <c r="AU2944"/>
  <c r="AV2944"/>
  <c r="AW2031"/>
  <c r="AU2031"/>
  <c r="AV2031"/>
  <c r="AY2031"/>
  <c r="AW555"/>
  <c r="AU555"/>
  <c r="AY555"/>
  <c r="AV555"/>
  <c r="AW2699"/>
  <c r="AU2699"/>
  <c r="AY2699"/>
  <c r="AV2699"/>
  <c r="AY1821"/>
  <c r="AV1821"/>
  <c r="AW1821"/>
  <c r="AU1821"/>
  <c r="AW1631"/>
  <c r="AU1631"/>
  <c r="AY1631"/>
  <c r="AV1631"/>
  <c r="AW2135"/>
  <c r="AU2135"/>
  <c r="AV2135"/>
  <c r="AY2135"/>
  <c r="AY2562"/>
  <c r="AW2562"/>
  <c r="AU2562"/>
  <c r="AV2562"/>
  <c r="AY1994"/>
  <c r="AU1994"/>
  <c r="AW1994"/>
  <c r="AV1994"/>
  <c r="AW34"/>
  <c r="AU34"/>
  <c r="AY34"/>
  <c r="AV34"/>
  <c r="AW967"/>
  <c r="AU967"/>
  <c r="AV967"/>
  <c r="AY967"/>
  <c r="AW135"/>
  <c r="AU135"/>
  <c r="AY135"/>
  <c r="AV135"/>
  <c r="AY530"/>
  <c r="AU530"/>
  <c r="AW530"/>
  <c r="AV530"/>
  <c r="AU746"/>
  <c r="AY746"/>
  <c r="AV746"/>
  <c r="AW746"/>
  <c r="AW2892"/>
  <c r="AV2892"/>
  <c r="AU2892"/>
  <c r="AY2892"/>
  <c r="AW638"/>
  <c r="AU638"/>
  <c r="AV638"/>
  <c r="AY638"/>
  <c r="AW1900"/>
  <c r="AV1900"/>
  <c r="AU1900"/>
  <c r="AY1900"/>
  <c r="AW723"/>
  <c r="AU723"/>
  <c r="AV723"/>
  <c r="AY723"/>
  <c r="AW2103"/>
  <c r="AU2103"/>
  <c r="AV2103"/>
  <c r="AY2103"/>
  <c r="AU2263"/>
  <c r="AW2263"/>
  <c r="AV2263"/>
  <c r="AY2263"/>
  <c r="AU2082"/>
  <c r="AW2082"/>
  <c r="AV2082"/>
  <c r="AY2082"/>
  <c r="AW254"/>
  <c r="AY254"/>
  <c r="AU254"/>
  <c r="AV254"/>
  <c r="AU1402"/>
  <c r="AV1402"/>
  <c r="AY1402"/>
  <c r="AW1402"/>
  <c r="AV164"/>
  <c r="AU164"/>
  <c r="AY164"/>
  <c r="AW164"/>
  <c r="AW1043"/>
  <c r="AU1043"/>
  <c r="AV1043"/>
  <c r="AY1043"/>
  <c r="AV962"/>
  <c r="AY962"/>
  <c r="AU962"/>
  <c r="AW962"/>
  <c r="AW2319"/>
  <c r="AU2319"/>
  <c r="AV2319"/>
  <c r="AY2319"/>
  <c r="AW242"/>
  <c r="AU242"/>
  <c r="AV242"/>
  <c r="AY242"/>
  <c r="AW1575"/>
  <c r="AU1575"/>
  <c r="AY1575"/>
  <c r="AV1575"/>
  <c r="AU1034"/>
  <c r="AV1034"/>
  <c r="AY1034"/>
  <c r="AW1034"/>
  <c r="AW2051"/>
  <c r="AU2051"/>
  <c r="AV2051"/>
  <c r="AY2051"/>
  <c r="AW33"/>
  <c r="AV33"/>
  <c r="AU33"/>
  <c r="AY33"/>
  <c r="AW2367"/>
  <c r="AU2367"/>
  <c r="AV2367"/>
  <c r="AY2367"/>
  <c r="AW1749"/>
  <c r="AV1749"/>
  <c r="AY1749"/>
  <c r="AU1749"/>
  <c r="AW2773"/>
  <c r="AU2773"/>
  <c r="AY2773"/>
  <c r="AV2773"/>
  <c r="AU2042"/>
  <c r="AV2042"/>
  <c r="AY2042"/>
  <c r="AW2042"/>
  <c r="AU2202"/>
  <c r="AV2202"/>
  <c r="AY2202"/>
  <c r="AW2202"/>
  <c r="AW1004"/>
  <c r="AU1004"/>
  <c r="AY1004"/>
  <c r="AV1004"/>
  <c r="AW2604"/>
  <c r="AV2604"/>
  <c r="AY2604"/>
  <c r="AU2604"/>
  <c r="AW622"/>
  <c r="AU622"/>
  <c r="AY622"/>
  <c r="AV622"/>
  <c r="AU321"/>
  <c r="AY321"/>
  <c r="AW321"/>
  <c r="AV321"/>
  <c r="AU1128"/>
  <c r="AW1128"/>
  <c r="AV1128"/>
  <c r="AY1128"/>
  <c r="AU2216"/>
  <c r="AY2216"/>
  <c r="AW2216"/>
  <c r="AV2216"/>
  <c r="AW2660"/>
  <c r="AY2660"/>
  <c r="AU2660"/>
  <c r="AV2660"/>
  <c r="AW460"/>
  <c r="AU460"/>
  <c r="AV460"/>
  <c r="AY460"/>
  <c r="AV1427"/>
  <c r="AY1427"/>
  <c r="AW1427"/>
  <c r="AU1427"/>
  <c r="AV2863"/>
  <c r="AU2863"/>
  <c r="AW2863"/>
  <c r="AY2863"/>
  <c r="AW1138"/>
  <c r="AY1138"/>
  <c r="AU1138"/>
  <c r="AV1138"/>
  <c r="AY1450"/>
  <c r="AU1450"/>
  <c r="AW1450"/>
  <c r="AV1450"/>
  <c r="AU2531"/>
  <c r="AV2531"/>
  <c r="AW2531"/>
  <c r="AY2531"/>
  <c r="AU353"/>
  <c r="AW353"/>
  <c r="AY353"/>
  <c r="AV353"/>
  <c r="AY2053"/>
  <c r="AW2053"/>
  <c r="AU2053"/>
  <c r="AV2053"/>
  <c r="AU309"/>
  <c r="AW309"/>
  <c r="AY309"/>
  <c r="AV309"/>
  <c r="AU305"/>
  <c r="AV305"/>
  <c r="AW305"/>
  <c r="AY305"/>
  <c r="AY1941"/>
  <c r="AW1941"/>
  <c r="AV1941"/>
  <c r="AU1941"/>
  <c r="AU648"/>
  <c r="AW648"/>
  <c r="AY648"/>
  <c r="AV648"/>
  <c r="AU1480"/>
  <c r="AY1480"/>
  <c r="AW1480"/>
  <c r="AV1480"/>
  <c r="AU2952"/>
  <c r="AY2952"/>
  <c r="AV2952"/>
  <c r="AW2952"/>
  <c r="AW2692"/>
  <c r="AU2692"/>
  <c r="AY2692"/>
  <c r="AV2692"/>
  <c r="AU684"/>
  <c r="AY684"/>
  <c r="AV684"/>
  <c r="AW684"/>
  <c r="AY2668"/>
  <c r="AW2668"/>
  <c r="AU2668"/>
  <c r="AV2668"/>
  <c r="AW1150"/>
  <c r="AU1150"/>
  <c r="AV1150"/>
  <c r="AY1150"/>
  <c r="AW1934"/>
  <c r="AV1934"/>
  <c r="AY1934"/>
  <c r="AU1934"/>
  <c r="AU1647"/>
  <c r="AY1647"/>
  <c r="AW1647"/>
  <c r="AV1647"/>
  <c r="AY101"/>
  <c r="AU101"/>
  <c r="AV101"/>
  <c r="AW101"/>
  <c r="AW1381"/>
  <c r="AY1381"/>
  <c r="AU1381"/>
  <c r="AV1381"/>
  <c r="AU2762"/>
  <c r="AV2762"/>
  <c r="AW2762"/>
  <c r="AY2762"/>
  <c r="AY393"/>
  <c r="AW393"/>
  <c r="AU393"/>
  <c r="AV393"/>
  <c r="AW185"/>
  <c r="AV185"/>
  <c r="AU185"/>
  <c r="AY185"/>
  <c r="AU633"/>
  <c r="AW633"/>
  <c r="AY633"/>
  <c r="AV633"/>
  <c r="AU886"/>
  <c r="AV886"/>
  <c r="AW886"/>
  <c r="AY886"/>
  <c r="AU2831"/>
  <c r="AW2831"/>
  <c r="AV2831"/>
  <c r="AY2831"/>
  <c r="AV2662"/>
  <c r="AU2662"/>
  <c r="AY2662"/>
  <c r="AW2662"/>
  <c r="AU859"/>
  <c r="AV859"/>
  <c r="AY859"/>
  <c r="AW859"/>
  <c r="AU1883"/>
  <c r="AY1883"/>
  <c r="AW1883"/>
  <c r="AV1883"/>
  <c r="AV2907"/>
  <c r="AY2907"/>
  <c r="AU2907"/>
  <c r="AW2907"/>
  <c r="AU1537"/>
  <c r="AW1537"/>
  <c r="AY1537"/>
  <c r="AV1537"/>
  <c r="AY2418"/>
  <c r="AU2418"/>
  <c r="AW2418"/>
  <c r="AV2418"/>
  <c r="AV171"/>
  <c r="AW171"/>
  <c r="AY171"/>
  <c r="AU171"/>
  <c r="AU2187"/>
  <c r="AW2187"/>
  <c r="AY2187"/>
  <c r="AV2187"/>
  <c r="AW2769"/>
  <c r="AU2769"/>
  <c r="AY2769"/>
  <c r="AV2769"/>
  <c r="AW1598"/>
  <c r="AU1598"/>
  <c r="AY1598"/>
  <c r="AV1598"/>
  <c r="AW1387"/>
  <c r="AY1387"/>
  <c r="AV1387"/>
  <c r="AU1387"/>
  <c r="AU1440"/>
  <c r="AW1440"/>
  <c r="AY1440"/>
  <c r="AV1440"/>
  <c r="AY2496"/>
  <c r="AU2496"/>
  <c r="AW2496"/>
  <c r="AV2496"/>
  <c r="AV1261"/>
  <c r="AU1261"/>
  <c r="AW1261"/>
  <c r="AY1261"/>
  <c r="AY2317"/>
  <c r="AW2317"/>
  <c r="AU2317"/>
  <c r="AV2317"/>
  <c r="AW1759"/>
  <c r="AU1759"/>
  <c r="AY1759"/>
  <c r="AV1759"/>
  <c r="AU2647"/>
  <c r="AV2647"/>
  <c r="AY2647"/>
  <c r="AW2647"/>
  <c r="AY541"/>
  <c r="AV541"/>
  <c r="AW541"/>
  <c r="AU541"/>
  <c r="AY2925"/>
  <c r="AW2925"/>
  <c r="AU2925"/>
  <c r="AV2925"/>
  <c r="AU1702"/>
  <c r="AY1702"/>
  <c r="AW1702"/>
  <c r="AV1702"/>
  <c r="AW2450"/>
  <c r="AY2450"/>
  <c r="AU2450"/>
  <c r="AV2450"/>
  <c r="AW1982"/>
  <c r="AU1982"/>
  <c r="AV1982"/>
  <c r="AY1982"/>
  <c r="AY24"/>
  <c r="AW24"/>
  <c r="AU24"/>
  <c r="AV24"/>
  <c r="AW856"/>
  <c r="AY856"/>
  <c r="AU856"/>
  <c r="AV856"/>
  <c r="AW1368"/>
  <c r="AY1368"/>
  <c r="AV1368"/>
  <c r="AU1368"/>
  <c r="AW1880"/>
  <c r="AY1880"/>
  <c r="AU1880"/>
  <c r="AV1880"/>
  <c r="AU2456"/>
  <c r="AV2456"/>
  <c r="AW2456"/>
  <c r="AY2456"/>
  <c r="AY20"/>
  <c r="AU20"/>
  <c r="AV20"/>
  <c r="AW20"/>
  <c r="AU1236"/>
  <c r="AV1236"/>
  <c r="AW1236"/>
  <c r="AY1236"/>
  <c r="AW1748"/>
  <c r="AV1748"/>
  <c r="AY1748"/>
  <c r="AU1748"/>
  <c r="AU282"/>
  <c r="AY282"/>
  <c r="AV282"/>
  <c r="AW282"/>
  <c r="AY252"/>
  <c r="AW252"/>
  <c r="AU252"/>
  <c r="AV252"/>
  <c r="AU764"/>
  <c r="AY764"/>
  <c r="AW764"/>
  <c r="AV764"/>
  <c r="AU1276"/>
  <c r="AY1276"/>
  <c r="AW1276"/>
  <c r="AV1276"/>
  <c r="AU1788"/>
  <c r="AW1788"/>
  <c r="AY1788"/>
  <c r="AV1788"/>
  <c r="AW2300"/>
  <c r="AY2300"/>
  <c r="AU2300"/>
  <c r="AV2300"/>
  <c r="AU2812"/>
  <c r="AW2812"/>
  <c r="AY2812"/>
  <c r="AV2812"/>
  <c r="AW1890"/>
  <c r="AV1890"/>
  <c r="AU1890"/>
  <c r="AY1890"/>
  <c r="AU1708"/>
  <c r="AW1708"/>
  <c r="AY1708"/>
  <c r="AV1708"/>
  <c r="AV339"/>
  <c r="AW339"/>
  <c r="AY339"/>
  <c r="AU339"/>
  <c r="AV1303"/>
  <c r="AU1303"/>
  <c r="AY1303"/>
  <c r="AW1303"/>
  <c r="AV2999"/>
  <c r="AU2999"/>
  <c r="AY2999"/>
  <c r="AW2999"/>
  <c r="AW2498"/>
  <c r="AU2498"/>
  <c r="AY2498"/>
  <c r="AV2498"/>
  <c r="AU478"/>
  <c r="AW478"/>
  <c r="AV478"/>
  <c r="AY478"/>
  <c r="AW1727"/>
  <c r="AU1727"/>
  <c r="AY1727"/>
  <c r="AV1727"/>
  <c r="AU425"/>
  <c r="AY425"/>
  <c r="AW425"/>
  <c r="AV425"/>
  <c r="AV409"/>
  <c r="AU409"/>
  <c r="AY409"/>
  <c r="AW409"/>
  <c r="AV921"/>
  <c r="AU921"/>
  <c r="AY921"/>
  <c r="AW921"/>
  <c r="AU1918"/>
  <c r="AW1918"/>
  <c r="AY1918"/>
  <c r="AV1918"/>
  <c r="AV2113"/>
  <c r="AY2113"/>
  <c r="AW2113"/>
  <c r="AU2113"/>
  <c r="AW1126"/>
  <c r="AU1126"/>
  <c r="AV1126"/>
  <c r="AY1126"/>
  <c r="AW283"/>
  <c r="AV283"/>
  <c r="AU283"/>
  <c r="AY283"/>
  <c r="AW1307"/>
  <c r="AU1307"/>
  <c r="AY1307"/>
  <c r="AV1307"/>
  <c r="AW2331"/>
  <c r="AV2331"/>
  <c r="AU2331"/>
  <c r="AY2331"/>
  <c r="AY1681"/>
  <c r="AV1681"/>
  <c r="AW1681"/>
  <c r="AU1681"/>
  <c r="AW134"/>
  <c r="AU134"/>
  <c r="AV134"/>
  <c r="AY134"/>
  <c r="AW1003"/>
  <c r="AU1003"/>
  <c r="AV1003"/>
  <c r="AY1003"/>
  <c r="AY2706"/>
  <c r="AV2706"/>
  <c r="AW2706"/>
  <c r="AU2706"/>
  <c r="AW998"/>
  <c r="AV998"/>
  <c r="AU998"/>
  <c r="AY998"/>
  <c r="AV1872"/>
  <c r="AW1872"/>
  <c r="AU1872"/>
  <c r="AY1872"/>
  <c r="AV2865"/>
  <c r="AU2865"/>
  <c r="AW2865"/>
  <c r="AY2865"/>
  <c r="AW2027"/>
  <c r="AV2027"/>
  <c r="AU2027"/>
  <c r="AY2027"/>
  <c r="AW1888"/>
  <c r="AU1888"/>
  <c r="AY1888"/>
  <c r="AV1888"/>
  <c r="AW2976"/>
  <c r="AV2976"/>
  <c r="AY2976"/>
  <c r="AU2976"/>
  <c r="AW1782"/>
  <c r="AY1782"/>
  <c r="AU1782"/>
  <c r="AV1782"/>
  <c r="AY2162"/>
  <c r="AV2162"/>
  <c r="AW2162"/>
  <c r="AU2162"/>
  <c r="AV2806"/>
  <c r="AW2806"/>
  <c r="AU2806"/>
  <c r="AY2806"/>
  <c r="AV1665"/>
  <c r="AY1665"/>
  <c r="AU1665"/>
  <c r="AW1665"/>
  <c r="AY56"/>
  <c r="AV56"/>
  <c r="AW56"/>
  <c r="AU56"/>
  <c r="AW1144"/>
  <c r="AV1144"/>
  <c r="AU1144"/>
  <c r="AY1144"/>
  <c r="AW2168"/>
  <c r="AV2168"/>
  <c r="AU2168"/>
  <c r="AY2168"/>
  <c r="AU1147"/>
  <c r="AW1147"/>
  <c r="AY1147"/>
  <c r="AV1147"/>
  <c r="AU2171"/>
  <c r="AW2171"/>
  <c r="AY2171"/>
  <c r="AV2171"/>
  <c r="AU2250"/>
  <c r="AW2250"/>
  <c r="AY2250"/>
  <c r="AV2250"/>
  <c r="AU399"/>
  <c r="AW399"/>
  <c r="AV399"/>
  <c r="AY399"/>
  <c r="AU2695"/>
  <c r="AW2695"/>
  <c r="AV2695"/>
  <c r="AY2695"/>
  <c r="AU2129"/>
  <c r="AW2129"/>
  <c r="AY2129"/>
  <c r="AV2129"/>
  <c r="AU2881"/>
  <c r="AW2881"/>
  <c r="AY2881"/>
  <c r="AV2881"/>
  <c r="AY576"/>
  <c r="AU576"/>
  <c r="AV576"/>
  <c r="AW576"/>
  <c r="AY189"/>
  <c r="AV189"/>
  <c r="AW189"/>
  <c r="AU189"/>
  <c r="AW1158"/>
  <c r="AY1158"/>
  <c r="AV1158"/>
  <c r="AU1158"/>
  <c r="AU751"/>
  <c r="AW751"/>
  <c r="AY751"/>
  <c r="AV751"/>
  <c r="AY1200"/>
  <c r="AW1200"/>
  <c r="AV1200"/>
  <c r="AU1200"/>
  <c r="AU2928"/>
  <c r="AW2928"/>
  <c r="AY2928"/>
  <c r="AV2928"/>
  <c r="AY2077"/>
  <c r="AW2077"/>
  <c r="AU2077"/>
  <c r="AV2077"/>
  <c r="AW2482"/>
  <c r="AY2482"/>
  <c r="AU2482"/>
  <c r="AV2482"/>
  <c r="AW2370"/>
  <c r="AY2370"/>
  <c r="AU2370"/>
  <c r="AV2370"/>
  <c r="AW733"/>
  <c r="AY733"/>
  <c r="AU733"/>
  <c r="AV733"/>
  <c r="AY1741"/>
  <c r="AU1741"/>
  <c r="AW1741"/>
  <c r="AV1741"/>
  <c r="AY2765"/>
  <c r="AW2765"/>
  <c r="AV2765"/>
  <c r="AU2765"/>
  <c r="AY1882"/>
  <c r="AU1882"/>
  <c r="AW1882"/>
  <c r="AV1882"/>
  <c r="AU1583"/>
  <c r="AW1583"/>
  <c r="AY1583"/>
  <c r="AV1583"/>
  <c r="AW346"/>
  <c r="AU346"/>
  <c r="AY346"/>
  <c r="AV346"/>
  <c r="AW732"/>
  <c r="AU732"/>
  <c r="AV732"/>
  <c r="AY732"/>
  <c r="AW1244"/>
  <c r="AY1244"/>
  <c r="AU1244"/>
  <c r="AV1244"/>
  <c r="AW1756"/>
  <c r="AV1756"/>
  <c r="AY1756"/>
  <c r="AU1756"/>
  <c r="AW2268"/>
  <c r="AU2268"/>
  <c r="AY2268"/>
  <c r="AV2268"/>
  <c r="AV2972"/>
  <c r="AW2972"/>
  <c r="AY2972"/>
  <c r="AU2972"/>
  <c r="AV271"/>
  <c r="AW271"/>
  <c r="AU271"/>
  <c r="AY271"/>
  <c r="AW2567"/>
  <c r="AV2567"/>
  <c r="AU2567"/>
  <c r="AY2567"/>
  <c r="AV2337"/>
  <c r="AY2337"/>
  <c r="AU2337"/>
  <c r="AW2337"/>
  <c r="AW1520"/>
  <c r="AV1520"/>
  <c r="AU1520"/>
  <c r="AY1520"/>
  <c r="AW2512"/>
  <c r="AY2512"/>
  <c r="AU2512"/>
  <c r="AV2512"/>
  <c r="AW70"/>
  <c r="AV70"/>
  <c r="AY70"/>
  <c r="AU70"/>
  <c r="AW939"/>
  <c r="AV939"/>
  <c r="AU939"/>
  <c r="AY939"/>
  <c r="AV2490"/>
  <c r="AU2490"/>
  <c r="AW2490"/>
  <c r="AY2490"/>
  <c r="AW1654"/>
  <c r="AU1654"/>
  <c r="AV1654"/>
  <c r="AY1654"/>
  <c r="AW1792"/>
  <c r="AV1792"/>
  <c r="AY1792"/>
  <c r="AU1792"/>
  <c r="AY125"/>
  <c r="AV125"/>
  <c r="AU125"/>
  <c r="AW125"/>
  <c r="AW2141"/>
  <c r="AV2141"/>
  <c r="AU2141"/>
  <c r="AY2141"/>
  <c r="AW1891"/>
  <c r="AU1891"/>
  <c r="AY1891"/>
  <c r="AV1891"/>
  <c r="AV621"/>
  <c r="AU621"/>
  <c r="AY621"/>
  <c r="AW621"/>
  <c r="AY511"/>
  <c r="AW511"/>
  <c r="AV511"/>
  <c r="AU511"/>
  <c r="AV482"/>
  <c r="AU482"/>
  <c r="AW482"/>
  <c r="AY482"/>
  <c r="AW178"/>
  <c r="AU178"/>
  <c r="AV178"/>
  <c r="AY178"/>
  <c r="AY1475"/>
  <c r="AU1475"/>
  <c r="AV1475"/>
  <c r="AW1475"/>
  <c r="AU2954"/>
  <c r="AV2954"/>
  <c r="AW2954"/>
  <c r="AY2954"/>
  <c r="AV1314"/>
  <c r="AY1314"/>
  <c r="AW1314"/>
  <c r="AU1314"/>
  <c r="AU259"/>
  <c r="AY259"/>
  <c r="AV259"/>
  <c r="AW259"/>
  <c r="AY970"/>
  <c r="AU970"/>
  <c r="AW970"/>
  <c r="AV970"/>
  <c r="AU163"/>
  <c r="AW163"/>
  <c r="AY163"/>
  <c r="AV163"/>
  <c r="AW2691"/>
  <c r="AU2691"/>
  <c r="AV2691"/>
  <c r="AY2691"/>
  <c r="AW1474"/>
  <c r="AY1474"/>
  <c r="AU1474"/>
  <c r="AV1474"/>
  <c r="AY1143"/>
  <c r="AU1143"/>
  <c r="AW1143"/>
  <c r="AV1143"/>
  <c r="AW510"/>
  <c r="AU510"/>
  <c r="AY510"/>
  <c r="AV510"/>
  <c r="AU2359"/>
  <c r="AW2359"/>
  <c r="AY2359"/>
  <c r="AV2359"/>
  <c r="AU2967"/>
  <c r="AW2967"/>
  <c r="AY2967"/>
  <c r="AV2967"/>
  <c r="AW814"/>
  <c r="AU814"/>
  <c r="AV814"/>
  <c r="AY814"/>
  <c r="AU131"/>
  <c r="AY131"/>
  <c r="AW131"/>
  <c r="AV131"/>
  <c r="AW708"/>
  <c r="AY708"/>
  <c r="AU708"/>
  <c r="AV708"/>
  <c r="AY2596"/>
  <c r="AW2596"/>
  <c r="AU2596"/>
  <c r="AV2596"/>
  <c r="AU2543"/>
  <c r="AW2543"/>
  <c r="AV2543"/>
  <c r="AY2543"/>
  <c r="AU417"/>
  <c r="AY417"/>
  <c r="AW417"/>
  <c r="AV417"/>
  <c r="AW2981"/>
  <c r="AY2981"/>
  <c r="AU2981"/>
  <c r="AV2981"/>
  <c r="AW341"/>
  <c r="AU341"/>
  <c r="AV341"/>
  <c r="AY341"/>
  <c r="AY1877"/>
  <c r="AU1877"/>
  <c r="AW1877"/>
  <c r="AV1877"/>
  <c r="AY634"/>
  <c r="AW634"/>
  <c r="AV634"/>
  <c r="AU634"/>
  <c r="AV584"/>
  <c r="AU584"/>
  <c r="AY584"/>
  <c r="AW584"/>
  <c r="AW2628"/>
  <c r="AU2628"/>
  <c r="AY2628"/>
  <c r="AV2628"/>
  <c r="AU1455"/>
  <c r="AW1455"/>
  <c r="AV1455"/>
  <c r="AY1455"/>
  <c r="AU415"/>
  <c r="AV415"/>
  <c r="AW415"/>
  <c r="AY415"/>
  <c r="AW201"/>
  <c r="AY201"/>
  <c r="AV201"/>
  <c r="AU201"/>
  <c r="AU985"/>
  <c r="AV985"/>
  <c r="AW985"/>
  <c r="AY985"/>
  <c r="AU2259"/>
  <c r="AV2259"/>
  <c r="AW2259"/>
  <c r="AY2259"/>
  <c r="AU1625"/>
  <c r="AW1625"/>
  <c r="AY1625"/>
  <c r="AV1625"/>
  <c r="AU2649"/>
  <c r="AW2649"/>
  <c r="AV2649"/>
  <c r="AY2649"/>
  <c r="AU1686"/>
  <c r="AV1686"/>
  <c r="AW1686"/>
  <c r="AY1686"/>
  <c r="AV2913"/>
  <c r="AU2913"/>
  <c r="AW2913"/>
  <c r="AY2913"/>
  <c r="AU2315"/>
  <c r="AV2315"/>
  <c r="AW2315"/>
  <c r="AY2315"/>
  <c r="AW2578"/>
  <c r="AY2578"/>
  <c r="AU2578"/>
  <c r="AV2578"/>
  <c r="AY381"/>
  <c r="AW381"/>
  <c r="AV381"/>
  <c r="AU381"/>
  <c r="AV969"/>
  <c r="AU969"/>
  <c r="AW969"/>
  <c r="AY969"/>
  <c r="AV1185"/>
  <c r="AY1185"/>
  <c r="AW1185"/>
  <c r="AU1185"/>
  <c r="AU1161"/>
  <c r="AW1161"/>
  <c r="AY1161"/>
  <c r="AV1161"/>
  <c r="AV2697"/>
  <c r="AW2697"/>
  <c r="AY2697"/>
  <c r="AU2697"/>
  <c r="AU248"/>
  <c r="AY248"/>
  <c r="AV248"/>
  <c r="AW248"/>
  <c r="AV2360"/>
  <c r="AU2360"/>
  <c r="AY2360"/>
  <c r="AW2360"/>
  <c r="AY604"/>
  <c r="AV604"/>
  <c r="AU604"/>
  <c r="AW604"/>
  <c r="AV1372"/>
  <c r="AY1372"/>
  <c r="AU1372"/>
  <c r="AW1372"/>
  <c r="AY2396"/>
  <c r="AV2396"/>
  <c r="AU2396"/>
  <c r="AW2396"/>
  <c r="AV326"/>
  <c r="AY326"/>
  <c r="AW326"/>
  <c r="AU326"/>
  <c r="AW2945"/>
  <c r="AV2945"/>
  <c r="AY2945"/>
  <c r="AU2945"/>
  <c r="AV1995"/>
  <c r="AY1995"/>
  <c r="AW1995"/>
  <c r="AU1995"/>
  <c r="AW416"/>
  <c r="AV416"/>
  <c r="AY416"/>
  <c r="AU416"/>
  <c r="AU1280"/>
  <c r="AY1280"/>
  <c r="AV1280"/>
  <c r="AW1280"/>
  <c r="AY1887"/>
  <c r="AV1887"/>
  <c r="AU1887"/>
  <c r="AW1887"/>
  <c r="AY1069"/>
  <c r="AV1069"/>
  <c r="AU1069"/>
  <c r="AW1069"/>
  <c r="AV1070"/>
  <c r="AW1070"/>
  <c r="AY1070"/>
  <c r="AU1070"/>
  <c r="AV830"/>
  <c r="AW830"/>
  <c r="AU830"/>
  <c r="AY830"/>
  <c r="AW156"/>
  <c r="AY156"/>
  <c r="AV156"/>
  <c r="AU156"/>
  <c r="AW2833"/>
  <c r="AV2833"/>
  <c r="AU2833"/>
  <c r="AY2833"/>
  <c r="AU715"/>
  <c r="AV715"/>
  <c r="AY715"/>
  <c r="AW715"/>
  <c r="AV608"/>
  <c r="AU608"/>
  <c r="AY608"/>
  <c r="AW608"/>
  <c r="AY2640"/>
  <c r="AW2640"/>
  <c r="AU2640"/>
  <c r="AV2640"/>
  <c r="AU1195"/>
  <c r="AW1195"/>
  <c r="AV1195"/>
  <c r="AY1195"/>
  <c r="AV2279"/>
  <c r="AW2279"/>
  <c r="AY2279"/>
  <c r="AU2279"/>
  <c r="AV2285"/>
  <c r="AW2285"/>
  <c r="AU2285"/>
  <c r="AY2285"/>
  <c r="AU2870"/>
  <c r="AW2870"/>
  <c r="AV2870"/>
  <c r="AY2870"/>
  <c r="AW738"/>
  <c r="AV738"/>
  <c r="AY738"/>
  <c r="AU738"/>
  <c r="AV2383"/>
  <c r="AW2383"/>
  <c r="AU2383"/>
  <c r="AY2383"/>
  <c r="AV626"/>
  <c r="AY626"/>
  <c r="AW626"/>
  <c r="AU626"/>
  <c r="AV303"/>
  <c r="AW303"/>
  <c r="AU303"/>
  <c r="AY303"/>
  <c r="AV2019"/>
  <c r="AW2019"/>
  <c r="AU2019"/>
  <c r="AY2019"/>
  <c r="AV1574"/>
  <c r="AY1574"/>
  <c r="AU1574"/>
  <c r="AW1574"/>
  <c r="AU1597"/>
  <c r="AV1597"/>
  <c r="AY1597"/>
  <c r="AW1597"/>
  <c r="AV550"/>
  <c r="AU550"/>
  <c r="AY550"/>
  <c r="AW550"/>
  <c r="AW310"/>
  <c r="AY310"/>
  <c r="AV310"/>
  <c r="AU310"/>
  <c r="AU1228"/>
  <c r="AW1228"/>
  <c r="AY1228"/>
  <c r="AV1228"/>
  <c r="AW1188"/>
  <c r="AU1188"/>
  <c r="AY1188"/>
  <c r="AV1188"/>
  <c r="AW1980"/>
  <c r="AY1980"/>
  <c r="AU1980"/>
  <c r="AV1980"/>
  <c r="AW2940"/>
  <c r="AY2940"/>
  <c r="AU2940"/>
  <c r="AV2940"/>
  <c r="AY2220"/>
  <c r="AW2220"/>
  <c r="AV2220"/>
  <c r="AU2220"/>
  <c r="AW2935"/>
  <c r="AU2935"/>
  <c r="AY2935"/>
  <c r="AV2935"/>
  <c r="AV2593"/>
  <c r="AU2593"/>
  <c r="AY2593"/>
  <c r="AW2593"/>
  <c r="AW587"/>
  <c r="AU587"/>
  <c r="AV587"/>
  <c r="AY587"/>
  <c r="AW934"/>
  <c r="AV934"/>
  <c r="AU934"/>
  <c r="AY934"/>
  <c r="AY2226"/>
  <c r="AW2226"/>
  <c r="AU2226"/>
  <c r="AV2226"/>
  <c r="AU2144"/>
  <c r="AV2144"/>
  <c r="AW2144"/>
  <c r="AY2144"/>
  <c r="AW2957"/>
  <c r="AV2957"/>
  <c r="AU2957"/>
  <c r="AY2957"/>
  <c r="AV918"/>
  <c r="AU918"/>
  <c r="AW918"/>
  <c r="AY918"/>
  <c r="AW1007"/>
  <c r="AU1007"/>
  <c r="AY1007"/>
  <c r="AV1007"/>
  <c r="AU1738"/>
  <c r="AY1738"/>
  <c r="AV1738"/>
  <c r="AW1738"/>
  <c r="AW522"/>
  <c r="AU522"/>
  <c r="AV522"/>
  <c r="AY522"/>
  <c r="AW2435"/>
  <c r="AV2435"/>
  <c r="AU2435"/>
  <c r="AY2435"/>
  <c r="AU2764"/>
  <c r="AW2764"/>
  <c r="AV2764"/>
  <c r="AY2764"/>
  <c r="AY2306"/>
  <c r="AW2306"/>
  <c r="AU2306"/>
  <c r="AV2306"/>
  <c r="AY580"/>
  <c r="AV580"/>
  <c r="AU580"/>
  <c r="AW580"/>
  <c r="AW1589"/>
  <c r="AV1589"/>
  <c r="AY1589"/>
  <c r="AU1589"/>
  <c r="AY40"/>
  <c r="AV40"/>
  <c r="AU40"/>
  <c r="AW40"/>
  <c r="AW2056"/>
  <c r="AV2056"/>
  <c r="AY2056"/>
  <c r="AU2056"/>
  <c r="AV2468"/>
  <c r="AU2468"/>
  <c r="AW2468"/>
  <c r="AY2468"/>
  <c r="AU807"/>
  <c r="AW807"/>
  <c r="AY807"/>
  <c r="AV807"/>
  <c r="AU421"/>
  <c r="AV421"/>
  <c r="AW421"/>
  <c r="AY421"/>
  <c r="AW1989"/>
  <c r="AV1989"/>
  <c r="AY1989"/>
  <c r="AU1989"/>
  <c r="AW900"/>
  <c r="AU900"/>
  <c r="AV900"/>
  <c r="AY900"/>
  <c r="AY2533"/>
  <c r="AV2533"/>
  <c r="AU2533"/>
  <c r="AW2533"/>
  <c r="AY1338"/>
  <c r="AU1338"/>
  <c r="AV1338"/>
  <c r="AW1338"/>
  <c r="AW450"/>
  <c r="AU450"/>
  <c r="AY450"/>
  <c r="AV450"/>
  <c r="AW35"/>
  <c r="AY35"/>
  <c r="AU35"/>
  <c r="AV35"/>
  <c r="AY2565"/>
  <c r="AV2565"/>
  <c r="AW2565"/>
  <c r="AU2565"/>
  <c r="AU2902"/>
  <c r="AY2902"/>
  <c r="AW2902"/>
  <c r="AV2902"/>
  <c r="AW849"/>
  <c r="AU849"/>
  <c r="AV849"/>
  <c r="AY849"/>
  <c r="AU2361"/>
  <c r="AY2361"/>
  <c r="AW2361"/>
  <c r="AV2361"/>
  <c r="AW1794"/>
  <c r="AY1794"/>
  <c r="AU1794"/>
  <c r="AV1794"/>
  <c r="AU2353"/>
  <c r="AV2353"/>
  <c r="AY2353"/>
  <c r="AW2353"/>
  <c r="AU368"/>
  <c r="AV368"/>
  <c r="AW368"/>
  <c r="AY368"/>
  <c r="AW1552"/>
  <c r="AU1552"/>
  <c r="AY1552"/>
  <c r="AV1552"/>
  <c r="AV1277"/>
  <c r="AU1277"/>
  <c r="AY1277"/>
  <c r="AW1277"/>
  <c r="AU1971"/>
  <c r="AW1971"/>
  <c r="AY1971"/>
  <c r="AV1971"/>
  <c r="AU1089"/>
  <c r="AW1089"/>
  <c r="AY1089"/>
  <c r="AV1089"/>
  <c r="AY1321"/>
  <c r="AW1321"/>
  <c r="AU1321"/>
  <c r="AV1321"/>
  <c r="AU2345"/>
  <c r="AY2345"/>
  <c r="AV2345"/>
  <c r="AW2345"/>
  <c r="AU152"/>
  <c r="AY152"/>
  <c r="AW152"/>
  <c r="AV152"/>
  <c r="AV276"/>
  <c r="AU276"/>
  <c r="AY276"/>
  <c r="AW276"/>
  <c r="AU2964"/>
  <c r="AW2964"/>
  <c r="AV2964"/>
  <c r="AY2964"/>
  <c r="AW1694"/>
  <c r="AV1694"/>
  <c r="AU1694"/>
  <c r="AY1694"/>
  <c r="AV1335"/>
  <c r="AU1335"/>
  <c r="AW1335"/>
  <c r="AY1335"/>
  <c r="AY817"/>
  <c r="AV817"/>
  <c r="AW817"/>
  <c r="AU817"/>
  <c r="AV2329"/>
  <c r="AY2329"/>
  <c r="AW2329"/>
  <c r="AU2329"/>
  <c r="AW1430"/>
  <c r="AV1430"/>
  <c r="AU1430"/>
  <c r="AY1430"/>
  <c r="AV736"/>
  <c r="AW736"/>
  <c r="AY736"/>
  <c r="AU736"/>
  <c r="AW2960"/>
  <c r="AV2960"/>
  <c r="AU2960"/>
  <c r="AY2960"/>
  <c r="AW2151"/>
  <c r="AU2151"/>
  <c r="AV2151"/>
  <c r="AY2151"/>
  <c r="AW2749"/>
  <c r="AV2749"/>
  <c r="AY2749"/>
  <c r="AU2749"/>
  <c r="AW973"/>
  <c r="AU973"/>
  <c r="AV973"/>
  <c r="AY973"/>
  <c r="AU1886"/>
  <c r="AW1886"/>
  <c r="AV1886"/>
  <c r="AY1886"/>
  <c r="AW2035"/>
  <c r="AU2035"/>
  <c r="AY2035"/>
  <c r="AV2035"/>
  <c r="AV1865"/>
  <c r="AY1865"/>
  <c r="AU1865"/>
  <c r="AW1865"/>
  <c r="AV2889"/>
  <c r="AY2889"/>
  <c r="AU2889"/>
  <c r="AW2889"/>
  <c r="AV312"/>
  <c r="AW312"/>
  <c r="AY312"/>
  <c r="AU312"/>
  <c r="AV1592"/>
  <c r="AW1592"/>
  <c r="AU1592"/>
  <c r="AY1592"/>
  <c r="AW2232"/>
  <c r="AV2232"/>
  <c r="AU2232"/>
  <c r="AY2232"/>
  <c r="AW2026"/>
  <c r="AU2026"/>
  <c r="AY2026"/>
  <c r="AV2026"/>
  <c r="AU1831"/>
  <c r="AW1831"/>
  <c r="AV1831"/>
  <c r="AY1831"/>
  <c r="AW2641"/>
  <c r="AU2641"/>
  <c r="AV2641"/>
  <c r="AY2641"/>
  <c r="AU779"/>
  <c r="AV779"/>
  <c r="AY779"/>
  <c r="AW779"/>
  <c r="AU205"/>
  <c r="AV205"/>
  <c r="AY205"/>
  <c r="AW205"/>
  <c r="AU1638"/>
  <c r="AY1638"/>
  <c r="AW1638"/>
  <c r="AV1638"/>
  <c r="AU119"/>
  <c r="AY119"/>
  <c r="AW119"/>
  <c r="AV119"/>
  <c r="AW1223"/>
  <c r="AU1223"/>
  <c r="AV1223"/>
  <c r="AY1223"/>
  <c r="AV1191"/>
  <c r="AW1191"/>
  <c r="AY1191"/>
  <c r="AU1191"/>
  <c r="AW756"/>
  <c r="AU756"/>
  <c r="AY756"/>
  <c r="AV756"/>
  <c r="AW2036"/>
  <c r="AV2036"/>
  <c r="AU2036"/>
  <c r="AY2036"/>
  <c r="AU1114"/>
  <c r="AW1114"/>
  <c r="AV1114"/>
  <c r="AY1114"/>
  <c r="AW1851"/>
  <c r="AU1851"/>
  <c r="AV1851"/>
  <c r="AY1851"/>
  <c r="AV2401"/>
  <c r="AU2401"/>
  <c r="AY2401"/>
  <c r="AW2401"/>
  <c r="AW459"/>
  <c r="AV459"/>
  <c r="AU459"/>
  <c r="AY459"/>
  <c r="AU544"/>
  <c r="AV544"/>
  <c r="AW544"/>
  <c r="AY544"/>
  <c r="AY1181"/>
  <c r="AW1181"/>
  <c r="AV1181"/>
  <c r="AU1181"/>
  <c r="AV2038"/>
  <c r="AU2038"/>
  <c r="AY2038"/>
  <c r="AW2038"/>
  <c r="AW499"/>
  <c r="AU499"/>
  <c r="AV499"/>
  <c r="AY499"/>
  <c r="AY1554"/>
  <c r="AW1554"/>
  <c r="AU1554"/>
  <c r="AV1554"/>
  <c r="AW1519"/>
  <c r="AU1519"/>
  <c r="AV1519"/>
  <c r="AY1519"/>
  <c r="AU1098"/>
  <c r="AV1098"/>
  <c r="AW1098"/>
  <c r="AY1098"/>
  <c r="AY778"/>
  <c r="AU778"/>
  <c r="AV778"/>
  <c r="AW778"/>
  <c r="AW222"/>
  <c r="AU222"/>
  <c r="AY222"/>
  <c r="AV222"/>
  <c r="AW2101"/>
  <c r="AV2101"/>
  <c r="AU2101"/>
  <c r="AY2101"/>
  <c r="AU2559"/>
  <c r="AW2559"/>
  <c r="AY2559"/>
  <c r="AV2559"/>
  <c r="AU2568"/>
  <c r="AY2568"/>
  <c r="AW2568"/>
  <c r="AV2568"/>
  <c r="AU831"/>
  <c r="AV831"/>
  <c r="AY831"/>
  <c r="AW831"/>
  <c r="AW2211"/>
  <c r="AV2211"/>
  <c r="AU2211"/>
  <c r="AY2211"/>
  <c r="AU277"/>
  <c r="AW277"/>
  <c r="AY277"/>
  <c r="AV277"/>
  <c r="AY1028"/>
  <c r="AU1028"/>
  <c r="AW1028"/>
  <c r="AV1028"/>
  <c r="AU91"/>
  <c r="AW91"/>
  <c r="AY91"/>
  <c r="AV91"/>
  <c r="AW1358"/>
  <c r="AY1358"/>
  <c r="AV1358"/>
  <c r="AU1358"/>
  <c r="AU66"/>
  <c r="AV66"/>
  <c r="AW66"/>
  <c r="AY66"/>
  <c r="AW1374"/>
  <c r="AU1374"/>
  <c r="AY1374"/>
  <c r="AV1374"/>
  <c r="AW1214"/>
  <c r="AV1214"/>
  <c r="AU1214"/>
  <c r="AY1214"/>
  <c r="AV654"/>
  <c r="AY654"/>
  <c r="AU654"/>
  <c r="AW654"/>
  <c r="AU1187"/>
  <c r="AV1187"/>
  <c r="AY1187"/>
  <c r="AW1187"/>
  <c r="AU449"/>
  <c r="AY449"/>
  <c r="AW449"/>
  <c r="AV449"/>
  <c r="AV1701"/>
  <c r="AY1701"/>
  <c r="AU1701"/>
  <c r="AW1701"/>
  <c r="AY2757"/>
  <c r="AV2757"/>
  <c r="AU2757"/>
  <c r="AW2757"/>
  <c r="AU1014"/>
  <c r="AV1014"/>
  <c r="AW1014"/>
  <c r="AY1014"/>
  <c r="AU881"/>
  <c r="AY881"/>
  <c r="AV881"/>
  <c r="AW881"/>
  <c r="AU1393"/>
  <c r="AY1393"/>
  <c r="AV1393"/>
  <c r="AW1393"/>
  <c r="AY2698"/>
  <c r="AV2698"/>
  <c r="AU2698"/>
  <c r="AW2698"/>
  <c r="AU1766"/>
  <c r="AW1766"/>
  <c r="AV1766"/>
  <c r="AY1766"/>
  <c r="AU411"/>
  <c r="AV411"/>
  <c r="AW411"/>
  <c r="AY411"/>
  <c r="AU1435"/>
  <c r="AV1435"/>
  <c r="AW1435"/>
  <c r="AY1435"/>
  <c r="AU2459"/>
  <c r="AW2459"/>
  <c r="AV2459"/>
  <c r="AY2459"/>
  <c r="AU1793"/>
  <c r="AY1793"/>
  <c r="AV1793"/>
  <c r="AW1793"/>
  <c r="AV2801"/>
  <c r="AU2801"/>
  <c r="AY2801"/>
  <c r="AW2801"/>
  <c r="AU1718"/>
  <c r="AV1718"/>
  <c r="AW1718"/>
  <c r="AY1718"/>
  <c r="AU1120"/>
  <c r="AW1120"/>
  <c r="AV1120"/>
  <c r="AY1120"/>
  <c r="AY2624"/>
  <c r="AW2624"/>
  <c r="AU2624"/>
  <c r="AV2624"/>
  <c r="AU235"/>
  <c r="AV235"/>
  <c r="AW235"/>
  <c r="AY235"/>
  <c r="AU2283"/>
  <c r="AW2283"/>
  <c r="AV2283"/>
  <c r="AY2283"/>
  <c r="AW2727"/>
  <c r="AV2727"/>
  <c r="AU2727"/>
  <c r="AY2727"/>
  <c r="AY2032"/>
  <c r="AW2032"/>
  <c r="AV2032"/>
  <c r="AU2032"/>
  <c r="AU109"/>
  <c r="AY109"/>
  <c r="AW109"/>
  <c r="AV109"/>
  <c r="AY1725"/>
  <c r="AW1725"/>
  <c r="AV1725"/>
  <c r="AU1725"/>
  <c r="AV2877"/>
  <c r="AY2877"/>
  <c r="AW2877"/>
  <c r="AU2877"/>
  <c r="AV717"/>
  <c r="AW717"/>
  <c r="AY717"/>
  <c r="AU717"/>
  <c r="AV2605"/>
  <c r="AY2605"/>
  <c r="AW2605"/>
  <c r="AU2605"/>
  <c r="AU2335"/>
  <c r="AW2335"/>
  <c r="AY2335"/>
  <c r="AV2335"/>
  <c r="AU1651"/>
  <c r="AV1651"/>
  <c r="AW1651"/>
  <c r="AY1651"/>
  <c r="AU2675"/>
  <c r="AV2675"/>
  <c r="AW2675"/>
  <c r="AY2675"/>
  <c r="AU1350"/>
  <c r="AV1350"/>
  <c r="AY1350"/>
  <c r="AW1350"/>
  <c r="AU929"/>
  <c r="AW929"/>
  <c r="AY929"/>
  <c r="AV929"/>
  <c r="AV1441"/>
  <c r="AU1441"/>
  <c r="AW1441"/>
  <c r="AY1441"/>
  <c r="AW632"/>
  <c r="AY632"/>
  <c r="AV632"/>
  <c r="AU632"/>
  <c r="AU1720"/>
  <c r="AW1720"/>
  <c r="AV1720"/>
  <c r="AY1720"/>
  <c r="AW436"/>
  <c r="AV436"/>
  <c r="AY436"/>
  <c r="AU436"/>
  <c r="AY884"/>
  <c r="AU884"/>
  <c r="AV884"/>
  <c r="AW884"/>
  <c r="AV1396"/>
  <c r="AY1396"/>
  <c r="AU1396"/>
  <c r="AW1396"/>
  <c r="AY1908"/>
  <c r="AV1908"/>
  <c r="AU1908"/>
  <c r="AW1908"/>
  <c r="AY2356"/>
  <c r="AU2356"/>
  <c r="AV2356"/>
  <c r="AW2356"/>
  <c r="AY2868"/>
  <c r="AV2868"/>
  <c r="AU2868"/>
  <c r="AW2868"/>
  <c r="AY439"/>
  <c r="AV439"/>
  <c r="AU439"/>
  <c r="AW439"/>
  <c r="AV59"/>
  <c r="AY59"/>
  <c r="AW59"/>
  <c r="AU59"/>
  <c r="AV1083"/>
  <c r="AY1083"/>
  <c r="AU1083"/>
  <c r="AW1083"/>
  <c r="AV2107"/>
  <c r="AU2107"/>
  <c r="AW2107"/>
  <c r="AY2107"/>
  <c r="AW1825"/>
  <c r="AV1825"/>
  <c r="AY1825"/>
  <c r="AU1825"/>
  <c r="AW2481"/>
  <c r="AV2481"/>
  <c r="AU2481"/>
  <c r="AY2481"/>
  <c r="AW141"/>
  <c r="AY141"/>
  <c r="AU141"/>
  <c r="AV141"/>
  <c r="AV111"/>
  <c r="AY111"/>
  <c r="AU111"/>
  <c r="AW111"/>
  <c r="AV427"/>
  <c r="AU427"/>
  <c r="AY427"/>
  <c r="AW427"/>
  <c r="AV2539"/>
  <c r="AY2539"/>
  <c r="AU2539"/>
  <c r="AW2539"/>
  <c r="AY928"/>
  <c r="AU928"/>
  <c r="AV928"/>
  <c r="AW928"/>
  <c r="AV2080"/>
  <c r="AU2080"/>
  <c r="AY2080"/>
  <c r="AW2080"/>
  <c r="AV1357"/>
  <c r="AY1357"/>
  <c r="AW1357"/>
  <c r="AU1357"/>
  <c r="AU2413"/>
  <c r="AV2413"/>
  <c r="AY2413"/>
  <c r="AW2413"/>
  <c r="AY1917"/>
  <c r="AV1917"/>
  <c r="AU1917"/>
  <c r="AW1917"/>
  <c r="AW2322"/>
  <c r="AU2322"/>
  <c r="AY2322"/>
  <c r="AV2322"/>
  <c r="AV1142"/>
  <c r="AY1142"/>
  <c r="AW1142"/>
  <c r="AU1142"/>
  <c r="AV1382"/>
  <c r="AU1382"/>
  <c r="AW1382"/>
  <c r="AY1382"/>
  <c r="AV243"/>
  <c r="AY243"/>
  <c r="AW243"/>
  <c r="AU243"/>
  <c r="AV1267"/>
  <c r="AY1267"/>
  <c r="AU1267"/>
  <c r="AW1267"/>
  <c r="AV1711"/>
  <c r="AW1711"/>
  <c r="AY1711"/>
  <c r="AU1711"/>
  <c r="AV1447"/>
  <c r="AU1447"/>
  <c r="AY1447"/>
  <c r="AW1447"/>
  <c r="AW1226"/>
  <c r="AV1226"/>
  <c r="AY1226"/>
  <c r="AU1226"/>
  <c r="AV963"/>
  <c r="AY963"/>
  <c r="AU963"/>
  <c r="AW963"/>
  <c r="AV607"/>
  <c r="AY607"/>
  <c r="AU607"/>
  <c r="AW607"/>
  <c r="AW1578"/>
  <c r="AY1578"/>
  <c r="AV1578"/>
  <c r="AU1578"/>
  <c r="AV1251"/>
  <c r="AY1251"/>
  <c r="AW1251"/>
  <c r="AU1251"/>
  <c r="AY351"/>
  <c r="AV351"/>
  <c r="AW351"/>
  <c r="AU351"/>
  <c r="AU2808"/>
  <c r="AY2808"/>
  <c r="AV2808"/>
  <c r="AW2808"/>
  <c r="AY372"/>
  <c r="AV372"/>
  <c r="AU372"/>
  <c r="AW372"/>
  <c r="AU820"/>
  <c r="AV820"/>
  <c r="AW820"/>
  <c r="AY820"/>
  <c r="AU1332"/>
  <c r="AV1332"/>
  <c r="AW1332"/>
  <c r="AY1332"/>
  <c r="AV1844"/>
  <c r="AW1844"/>
  <c r="AU1844"/>
  <c r="AY1844"/>
  <c r="AU2292"/>
  <c r="AW2292"/>
  <c r="AY2292"/>
  <c r="AV2292"/>
  <c r="AU2804"/>
  <c r="AY2804"/>
  <c r="AW2804"/>
  <c r="AV2804"/>
  <c r="AW191"/>
  <c r="AU191"/>
  <c r="AV191"/>
  <c r="AY191"/>
  <c r="AU540"/>
  <c r="AV540"/>
  <c r="AW540"/>
  <c r="AY540"/>
  <c r="AU1052"/>
  <c r="AV1052"/>
  <c r="AW1052"/>
  <c r="AY1052"/>
  <c r="AU1564"/>
  <c r="AV1564"/>
  <c r="AY1564"/>
  <c r="AW1564"/>
  <c r="AV2076"/>
  <c r="AU2076"/>
  <c r="AW2076"/>
  <c r="AY2076"/>
  <c r="AU2588"/>
  <c r="AW2588"/>
  <c r="AY2588"/>
  <c r="AV2588"/>
  <c r="AU1830"/>
  <c r="AV1830"/>
  <c r="AW1830"/>
  <c r="AY1830"/>
  <c r="AU443"/>
  <c r="AY443"/>
  <c r="AV443"/>
  <c r="AW443"/>
  <c r="AU1467"/>
  <c r="AV1467"/>
  <c r="AY1467"/>
  <c r="AW1467"/>
  <c r="AU2491"/>
  <c r="AV2491"/>
  <c r="AW2491"/>
  <c r="AY2491"/>
  <c r="AU527"/>
  <c r="AV527"/>
  <c r="AW527"/>
  <c r="AY527"/>
  <c r="AU2823"/>
  <c r="AV2823"/>
  <c r="AY2823"/>
  <c r="AW2823"/>
  <c r="AV2721"/>
  <c r="AU2721"/>
  <c r="AY2721"/>
  <c r="AW2721"/>
  <c r="AU288"/>
  <c r="AW288"/>
  <c r="AV288"/>
  <c r="AY288"/>
  <c r="AY1648"/>
  <c r="AV1648"/>
  <c r="AW1648"/>
  <c r="AU1648"/>
  <c r="AU1920"/>
  <c r="AV1920"/>
  <c r="AW1920"/>
  <c r="AY1920"/>
  <c r="AU838"/>
  <c r="AV838"/>
  <c r="AW838"/>
  <c r="AY838"/>
  <c r="AV685"/>
  <c r="AU685"/>
  <c r="AY685"/>
  <c r="AW685"/>
  <c r="AV1309"/>
  <c r="AY1309"/>
  <c r="AW1309"/>
  <c r="AU1309"/>
  <c r="AV2429"/>
  <c r="AY2429"/>
  <c r="AW2429"/>
  <c r="AU2429"/>
  <c r="AU454"/>
  <c r="AW454"/>
  <c r="AV454"/>
  <c r="AY454"/>
  <c r="AW2802"/>
  <c r="AV2802"/>
  <c r="AU2802"/>
  <c r="AY2802"/>
  <c r="AV2590"/>
  <c r="AU2590"/>
  <c r="AW2590"/>
  <c r="AY2590"/>
  <c r="AU627"/>
  <c r="AW627"/>
  <c r="AV627"/>
  <c r="AY627"/>
  <c r="AV2986"/>
  <c r="AW2986"/>
  <c r="AU2986"/>
  <c r="AY2986"/>
  <c r="AW558"/>
  <c r="AU558"/>
  <c r="AV558"/>
  <c r="AY558"/>
  <c r="AV610"/>
  <c r="AY610"/>
  <c r="AU610"/>
  <c r="AW610"/>
  <c r="AV18"/>
  <c r="AU18"/>
  <c r="AY18"/>
  <c r="AW18"/>
  <c r="AV935"/>
  <c r="AU935"/>
  <c r="AW935"/>
  <c r="AY935"/>
  <c r="AU618"/>
  <c r="AY618"/>
  <c r="AV618"/>
  <c r="AW618"/>
  <c r="AY1322"/>
  <c r="AU1322"/>
  <c r="AV1322"/>
  <c r="AW1322"/>
  <c r="AU771"/>
  <c r="AW771"/>
  <c r="AV771"/>
  <c r="AY771"/>
  <c r="AW1442"/>
  <c r="AU1442"/>
  <c r="AY1442"/>
  <c r="AV1442"/>
  <c r="AV1111"/>
  <c r="AU1111"/>
  <c r="AW1111"/>
  <c r="AY1111"/>
  <c r="AZ473"/>
  <c r="AZ765"/>
  <c r="AZ2352"/>
  <c r="AZ2193"/>
  <c r="AZ2722"/>
  <c r="AZ583"/>
  <c r="AX561"/>
  <c r="AZ2067"/>
  <c r="AZ1630"/>
  <c r="AX404"/>
  <c r="AZ307"/>
  <c r="AZ2703"/>
  <c r="AZ1477"/>
  <c r="AX1166"/>
  <c r="AZ1265"/>
  <c r="AZ195"/>
  <c r="AZ183"/>
  <c r="AZ2483"/>
  <c r="AZ379"/>
  <c r="AZ2839"/>
  <c r="AZ1055"/>
  <c r="AZ177"/>
  <c r="AZ22"/>
  <c r="AZ1189"/>
  <c r="AZ2465"/>
  <c r="AX932"/>
  <c r="AX2094"/>
  <c r="AZ1020"/>
  <c r="AZ1494"/>
  <c r="AX128"/>
  <c r="AZ1398"/>
  <c r="AZ1117"/>
  <c r="AX1230"/>
  <c r="AZ1205"/>
  <c r="AZ2262"/>
  <c r="AZ1697"/>
  <c r="AZ2790"/>
  <c r="AX1030"/>
  <c r="AX1526"/>
  <c r="AZ1820"/>
  <c r="AX2747"/>
  <c r="AX1446"/>
  <c r="AX1534"/>
  <c r="AV3005"/>
  <c r="AZ358"/>
  <c r="AZ691"/>
  <c r="AZ2453"/>
  <c r="AZ1178"/>
  <c r="AZ377"/>
  <c r="AZ1465"/>
  <c r="AZ2138"/>
  <c r="AZ1588"/>
  <c r="AZ2844"/>
  <c r="AZ1087"/>
  <c r="AZ1413"/>
  <c r="AZ903"/>
  <c r="AZ1761"/>
  <c r="AZ2443"/>
  <c r="AZ320"/>
  <c r="AZ706"/>
  <c r="AZ2174"/>
  <c r="AZ1959"/>
  <c r="AZ1513"/>
  <c r="AZ908"/>
  <c r="AZ1384"/>
  <c r="AZ1490"/>
  <c r="AZ2798"/>
  <c r="AZ2553"/>
  <c r="AZ536"/>
  <c r="AZ635"/>
  <c r="AZ1682"/>
  <c r="AZ2010"/>
  <c r="AZ1635"/>
  <c r="AZ1754"/>
  <c r="AZ1010"/>
  <c r="AZ2070"/>
  <c r="AZ1799"/>
  <c r="AZ1805"/>
  <c r="AZ869"/>
  <c r="AZ1857"/>
  <c r="AZ1001"/>
  <c r="AZ2473"/>
  <c r="AZ2755"/>
  <c r="AZ680"/>
  <c r="AZ676"/>
  <c r="AZ44"/>
  <c r="AZ2479"/>
  <c r="AZ1541"/>
  <c r="AZ2602"/>
  <c r="AZ658"/>
  <c r="AZ2617"/>
  <c r="AZ1577"/>
  <c r="AZ2328"/>
  <c r="AZ2580"/>
  <c r="AZ955"/>
  <c r="AZ2667"/>
  <c r="AZ74"/>
  <c r="AZ392"/>
  <c r="AZ338"/>
  <c r="AZ773"/>
  <c r="AZ404"/>
  <c r="AZ1562"/>
  <c r="AZ1139"/>
  <c r="AZ2115"/>
  <c r="AZ681"/>
  <c r="AZ1680"/>
  <c r="AZ1645"/>
  <c r="AZ2946"/>
  <c r="AZ1175"/>
  <c r="AZ904"/>
  <c r="AZ2133"/>
  <c r="AZ492"/>
  <c r="AZ1555"/>
  <c r="AZ453"/>
  <c r="AZ1241"/>
  <c r="AZ879"/>
  <c r="AZ2650"/>
  <c r="AZ1100"/>
  <c r="AZ1530"/>
  <c r="AZ332"/>
  <c r="AZ485"/>
  <c r="AZ2180"/>
  <c r="AZ513"/>
  <c r="AZ1173"/>
  <c r="AZ2709"/>
  <c r="AZ1363"/>
  <c r="AZ1425"/>
  <c r="AZ2267"/>
  <c r="AZ1184"/>
  <c r="AZ1933"/>
  <c r="AZ477"/>
  <c r="AZ2729"/>
  <c r="AZ728"/>
  <c r="AZ2592"/>
  <c r="AZ1354"/>
  <c r="AZ1582"/>
  <c r="AZ1082"/>
  <c r="AZ1667"/>
  <c r="AZ1029"/>
  <c r="AZ906"/>
  <c r="AZ857"/>
  <c r="AZ2257"/>
  <c r="AZ582"/>
  <c r="AZ1814"/>
  <c r="AZ1078"/>
  <c r="AZ1271"/>
  <c r="AZ1852"/>
  <c r="AZ2876"/>
  <c r="AZ1954"/>
  <c r="AZ2528"/>
  <c r="AZ653"/>
  <c r="AZ599"/>
  <c r="AZ1439"/>
  <c r="AZ1026"/>
  <c r="AZ2212"/>
  <c r="AZ1038"/>
  <c r="AZ2117"/>
  <c r="AZ405"/>
  <c r="AZ1252"/>
  <c r="AZ757"/>
  <c r="AZ2687"/>
  <c r="AZ1027"/>
  <c r="AZ2390"/>
  <c r="AZ1649"/>
  <c r="AZ2887"/>
  <c r="AZ29"/>
  <c r="AZ1037"/>
  <c r="AZ2739"/>
  <c r="AZ1617"/>
  <c r="AZ2214"/>
  <c r="AZ1376"/>
  <c r="AZ2381"/>
  <c r="AZ445"/>
  <c r="AZ2906"/>
  <c r="AZ2874"/>
  <c r="AZ1662"/>
  <c r="AZ1323"/>
  <c r="AZ1695"/>
  <c r="AZ639"/>
  <c r="AZ711"/>
  <c r="AZ50"/>
  <c r="AZ628"/>
  <c r="AZ1652"/>
  <c r="AZ2676"/>
  <c r="AZ92"/>
  <c r="AZ571"/>
  <c r="AZ2619"/>
  <c r="AZ672"/>
  <c r="AZ2915"/>
  <c r="AZ755"/>
  <c r="AZ1391"/>
  <c r="AZ2926"/>
  <c r="AZ1066"/>
  <c r="AZ467"/>
  <c r="AZ2357"/>
  <c r="AZ1896"/>
  <c r="AZ1476"/>
  <c r="AZ2448"/>
  <c r="AZ646"/>
  <c r="AZ2582"/>
  <c r="AZ2185"/>
  <c r="AZ1392"/>
  <c r="AZ182"/>
  <c r="AZ2206"/>
  <c r="AZ1247"/>
  <c r="AZ948"/>
  <c r="AZ1436"/>
  <c r="AZ2311"/>
  <c r="AZ429"/>
  <c r="AZ2081"/>
  <c r="AZ566"/>
  <c r="AZ958"/>
  <c r="AZ1146"/>
  <c r="AZ1840"/>
  <c r="AZ206"/>
  <c r="AZ707"/>
  <c r="AZ524"/>
  <c r="AZ836"/>
  <c r="AZ2916"/>
  <c r="AZ2898"/>
  <c r="AZ829"/>
  <c r="AZ2998"/>
  <c r="AZ1496"/>
  <c r="AZ2402"/>
  <c r="AZ2816"/>
  <c r="AZ2674"/>
  <c r="AZ1116"/>
  <c r="AZ2354"/>
  <c r="AZ98"/>
  <c r="AZ286"/>
  <c r="AZ2884"/>
  <c r="AZ2333"/>
  <c r="AZ184"/>
  <c r="AZ2562"/>
  <c r="AZ318"/>
  <c r="AZ67"/>
  <c r="AZ1960"/>
  <c r="AZ2069"/>
  <c r="AZ1690"/>
  <c r="AZ1849"/>
  <c r="AZ2374"/>
  <c r="AZ2941"/>
  <c r="AZ2132"/>
  <c r="AZ2684"/>
  <c r="AZ2903"/>
  <c r="AZ2022"/>
  <c r="AZ2178"/>
  <c r="AZ56"/>
  <c r="AZ2129"/>
  <c r="AZ2482"/>
  <c r="AZ326"/>
  <c r="AZ1451"/>
  <c r="AZ1023"/>
  <c r="AZ1123"/>
  <c r="AZ1783"/>
  <c r="AZ58"/>
  <c r="AX1085"/>
  <c r="AX777"/>
  <c r="AX2803"/>
  <c r="AX2124"/>
  <c r="AX104"/>
  <c r="AX1468"/>
  <c r="AX2470"/>
  <c r="AX1911"/>
  <c r="AX1579"/>
  <c r="AX912"/>
  <c r="AX1600"/>
  <c r="AX2125"/>
  <c r="AX179"/>
  <c r="AX999"/>
  <c r="AX1135"/>
  <c r="AX462"/>
  <c r="AX1804"/>
  <c r="AX702"/>
  <c r="AX1448"/>
  <c r="AX2084"/>
  <c r="AX2734"/>
  <c r="AX2469"/>
  <c r="AX533"/>
  <c r="AX808"/>
  <c r="AX2856"/>
  <c r="AX2980"/>
  <c r="AX1522"/>
  <c r="AX867"/>
  <c r="AX165"/>
  <c r="AX26"/>
  <c r="AX1806"/>
  <c r="AX225"/>
  <c r="AX1791"/>
  <c r="AX138"/>
  <c r="AX569"/>
  <c r="AX1105"/>
  <c r="AX1978"/>
  <c r="AX832"/>
  <c r="AX2106"/>
  <c r="AX1296"/>
  <c r="AX2527"/>
  <c r="AX2710"/>
  <c r="AX1833"/>
  <c r="AX1743"/>
  <c r="AX532"/>
  <c r="AX2466"/>
  <c r="AX2006"/>
  <c r="AX1329"/>
  <c r="AX1817"/>
  <c r="AX1487"/>
  <c r="AX2480"/>
  <c r="AX1053"/>
  <c r="AX1795"/>
  <c r="AX2838"/>
  <c r="AX1353"/>
  <c r="AX2618"/>
  <c r="AX1400"/>
  <c r="AX2458"/>
  <c r="AX2827"/>
  <c r="AX1088"/>
  <c r="AX1835"/>
  <c r="AX819"/>
  <c r="AX199"/>
  <c r="AX146"/>
  <c r="AX564"/>
  <c r="AX1780"/>
  <c r="AX2922"/>
  <c r="AX1339"/>
  <c r="AX198"/>
  <c r="AX224"/>
  <c r="AX845"/>
  <c r="AX2794"/>
  <c r="AX1011"/>
  <c r="AX402"/>
  <c r="AX423"/>
  <c r="AX515"/>
  <c r="AX110"/>
  <c r="AX787"/>
  <c r="AX1250"/>
  <c r="AX250"/>
  <c r="AX1700"/>
  <c r="AX1299"/>
  <c r="AX1130"/>
  <c r="AX927"/>
  <c r="AX1732"/>
  <c r="AZ1210"/>
  <c r="AZ1155"/>
  <c r="AZ740"/>
  <c r="AZ140"/>
  <c r="AZ562"/>
  <c r="AZ2885"/>
  <c r="AZ1935"/>
  <c r="AZ756"/>
  <c r="AZ346"/>
  <c r="AZ1851"/>
  <c r="AZ2694"/>
  <c r="AZ13"/>
  <c r="AZ1390"/>
  <c r="AZ668"/>
  <c r="AZ2342"/>
  <c r="AZ2737"/>
  <c r="AZ1422"/>
  <c r="AZ818"/>
  <c r="AZ1507"/>
  <c r="AZ2313"/>
  <c r="AZ1275"/>
  <c r="AZ1344"/>
  <c r="AZ2975"/>
  <c r="AZ1658"/>
  <c r="AZ1642"/>
  <c r="AZ2047"/>
  <c r="AZ959"/>
  <c r="AZ2536"/>
  <c r="AZ1127"/>
  <c r="AZ2858"/>
  <c r="AZ2558"/>
  <c r="AZ91"/>
  <c r="AZ1643"/>
  <c r="AZ1373"/>
  <c r="AZ214"/>
  <c r="AZ2008"/>
  <c r="AZ350"/>
  <c r="AZ617"/>
  <c r="AZ1679"/>
  <c r="AZ2706"/>
  <c r="AZ2939"/>
  <c r="AZ2944"/>
  <c r="AZ518"/>
  <c r="AZ621"/>
  <c r="AZ2275"/>
  <c r="AZ1474"/>
  <c r="AZ446"/>
  <c r="AZ1733"/>
  <c r="AX2346"/>
  <c r="AX996"/>
  <c r="AZ1352"/>
  <c r="AX1394"/>
  <c r="AX549"/>
  <c r="AX1605"/>
  <c r="AX2282"/>
  <c r="AX2389"/>
  <c r="AX1864"/>
  <c r="AZ2414"/>
  <c r="AX65"/>
  <c r="AX489"/>
  <c r="AX486"/>
  <c r="AX2771"/>
  <c r="AX1881"/>
  <c r="AX2905"/>
  <c r="AX463"/>
  <c r="AX2529"/>
  <c r="AX1291"/>
  <c r="AX2689"/>
  <c r="AX1360"/>
  <c r="AX982"/>
  <c r="AX1469"/>
  <c r="AX2775"/>
  <c r="AX1417"/>
  <c r="AX2441"/>
  <c r="AX822"/>
  <c r="AX952"/>
  <c r="AX2296"/>
  <c r="AX860"/>
  <c r="AX2140"/>
  <c r="AX2055"/>
  <c r="AX2955"/>
  <c r="AX880"/>
  <c r="AX2768"/>
  <c r="AX1757"/>
  <c r="AX1437"/>
  <c r="AX1042"/>
  <c r="AX1431"/>
  <c r="AZ1180"/>
  <c r="AX2502"/>
  <c r="AX2087"/>
  <c r="AX816"/>
  <c r="AX2970"/>
  <c r="AX2781"/>
  <c r="AX839"/>
  <c r="AX2670"/>
  <c r="AX675"/>
  <c r="AZ2861"/>
  <c r="AX2291"/>
  <c r="AX1505"/>
  <c r="AX1528"/>
  <c r="AX1740"/>
  <c r="AX2933"/>
  <c r="AX1724"/>
  <c r="AX251"/>
  <c r="AX686"/>
  <c r="AX512"/>
  <c r="AX1056"/>
  <c r="AX2477"/>
  <c r="AX1501"/>
  <c r="AX2846"/>
  <c r="AX1330"/>
  <c r="AX1646"/>
  <c r="AX1182"/>
  <c r="AX2018"/>
  <c r="AX190"/>
  <c r="AZ2990"/>
  <c r="AZ2442"/>
  <c r="AZ1177"/>
  <c r="AZ2201"/>
  <c r="AZ175"/>
  <c r="AZ2731"/>
  <c r="AZ2474"/>
  <c r="AZ777"/>
  <c r="AZ1809"/>
  <c r="AZ2249"/>
  <c r="AZ166"/>
  <c r="AZ2232"/>
  <c r="AZ1244"/>
  <c r="AZ2268"/>
  <c r="AZ1551"/>
  <c r="AZ1967"/>
  <c r="AZ1199"/>
  <c r="AZ816"/>
  <c r="AZ2002"/>
  <c r="AZ2142"/>
  <c r="AZ511"/>
  <c r="AZ2890"/>
  <c r="AZ594"/>
  <c r="AZ683"/>
  <c r="AZ1062"/>
  <c r="AZ738"/>
  <c r="AZ1870"/>
  <c r="AZ2595"/>
  <c r="AL2760"/>
  <c r="AL690"/>
  <c r="AL1490"/>
  <c r="AL790"/>
  <c r="AL2775"/>
  <c r="AL1747"/>
  <c r="AL1233"/>
  <c r="AL637"/>
  <c r="AL1448"/>
  <c r="AL2257"/>
  <c r="AL804"/>
  <c r="AL517"/>
  <c r="AK2608"/>
  <c r="AL1887"/>
  <c r="AG1567"/>
  <c r="AL2664"/>
  <c r="AL2477"/>
  <c r="AJ1209"/>
  <c r="AL164"/>
  <c r="AL1384"/>
  <c r="AL634"/>
  <c r="AL2637"/>
  <c r="AJ1219"/>
  <c r="AL1734"/>
  <c r="AL2846"/>
  <c r="AL543"/>
  <c r="AL1973"/>
  <c r="AL1178"/>
  <c r="AL558"/>
  <c r="AL2415"/>
  <c r="AL1646"/>
  <c r="AL1800"/>
  <c r="AL1111"/>
  <c r="AL239"/>
  <c r="AL2732"/>
  <c r="AL2535"/>
  <c r="AL1392"/>
  <c r="AK2270"/>
  <c r="AL720"/>
  <c r="AJ2894"/>
  <c r="AL415"/>
  <c r="AL463"/>
  <c r="AL522"/>
  <c r="AL990"/>
  <c r="AL627"/>
  <c r="AL771"/>
  <c r="AL2945"/>
  <c r="AL303"/>
  <c r="AL1171"/>
  <c r="AJ2890"/>
  <c r="AL2279"/>
  <c r="AI1905"/>
  <c r="AL18"/>
  <c r="AL1431"/>
  <c r="AK994"/>
  <c r="AL2781"/>
  <c r="AL156"/>
  <c r="AI628"/>
  <c r="AI1592"/>
  <c r="AL738"/>
  <c r="AK2812"/>
  <c r="AL1602"/>
  <c r="AL1269"/>
  <c r="AL911"/>
  <c r="AL574"/>
  <c r="AL1722"/>
  <c r="AJ1905"/>
  <c r="AL2870"/>
  <c r="AL1905"/>
  <c r="AG1905"/>
  <c r="AL938"/>
  <c r="AG994"/>
  <c r="AL2890"/>
  <c r="AK2890"/>
  <c r="AK718"/>
  <c r="AI1722"/>
  <c r="AH1394"/>
  <c r="AL2917"/>
  <c r="AL2812"/>
  <c r="AL2929"/>
  <c r="AJ994"/>
  <c r="AL838"/>
  <c r="AJ718"/>
  <c r="AJ2812"/>
  <c r="AL628"/>
  <c r="AG628"/>
  <c r="AG1592"/>
  <c r="AK1722"/>
  <c r="AG1394"/>
  <c r="AL733"/>
  <c r="AL982"/>
  <c r="AL2102"/>
  <c r="AL399"/>
  <c r="AL2928"/>
  <c r="AL814"/>
  <c r="AL872"/>
  <c r="AL885"/>
  <c r="AL2647"/>
  <c r="AL2689"/>
  <c r="AL73"/>
  <c r="AL1216"/>
  <c r="AL1055"/>
  <c r="AL597"/>
  <c r="AL2865"/>
  <c r="AL2360"/>
  <c r="AL1363"/>
  <c r="AL1043"/>
  <c r="AL828"/>
  <c r="AL1118"/>
  <c r="AL2602"/>
  <c r="AL600"/>
  <c r="AL1022"/>
  <c r="AG2608"/>
  <c r="AL416"/>
  <c r="AH1567"/>
  <c r="AI1022"/>
  <c r="AH2270"/>
  <c r="AI597"/>
  <c r="AL31"/>
  <c r="AL1000"/>
  <c r="AL1387"/>
  <c r="AL2608"/>
  <c r="AL2171"/>
  <c r="AL1583"/>
  <c r="AJ2608"/>
  <c r="AL2773"/>
  <c r="AL2270"/>
  <c r="AL785"/>
  <c r="AL2317"/>
  <c r="AL1567"/>
  <c r="AL268"/>
  <c r="AL2765"/>
  <c r="AJ1567"/>
  <c r="AL1537"/>
  <c r="AL3004"/>
  <c r="AL879"/>
  <c r="AL2766"/>
  <c r="AH2608"/>
  <c r="AL1929"/>
  <c r="AL2694"/>
  <c r="AK1567"/>
  <c r="AJ1022"/>
  <c r="AK1022"/>
  <c r="AI2270"/>
  <c r="AH597"/>
  <c r="AL341"/>
  <c r="AL1934"/>
  <c r="AL805"/>
  <c r="AL2202"/>
  <c r="AL842"/>
  <c r="AL1883"/>
  <c r="AL2511"/>
  <c r="AL95"/>
  <c r="AL1429"/>
  <c r="AL377"/>
  <c r="AL1714"/>
  <c r="AL1776"/>
  <c r="AL485"/>
  <c r="AL1154"/>
  <c r="AL997"/>
  <c r="AL786"/>
  <c r="AL1872"/>
  <c r="AL2123"/>
  <c r="AL2319"/>
  <c r="AL1995"/>
  <c r="AJ597"/>
  <c r="AL252"/>
  <c r="AL923"/>
  <c r="AL2971"/>
  <c r="AL796"/>
  <c r="AL1765"/>
  <c r="AL1647"/>
  <c r="AL2187"/>
  <c r="AL1785"/>
  <c r="AL352"/>
  <c r="AL1206"/>
  <c r="AL132"/>
  <c r="AL1410"/>
  <c r="AL1383"/>
  <c r="AL2779"/>
  <c r="AL1254"/>
  <c r="AL2620"/>
  <c r="AL1440"/>
  <c r="AL2376"/>
  <c r="AJ192"/>
  <c r="AL1898"/>
  <c r="AL866"/>
  <c r="AL1880"/>
  <c r="AL1150"/>
  <c r="AL1518"/>
  <c r="AJ2934"/>
  <c r="AL1228"/>
  <c r="AL2627"/>
  <c r="AL1832"/>
  <c r="AL1505"/>
  <c r="AL2406"/>
  <c r="AL2447"/>
  <c r="AL2086"/>
  <c r="AL2539"/>
  <c r="AL684"/>
  <c r="AL908"/>
  <c r="AL391"/>
  <c r="AL2283"/>
  <c r="AL1928"/>
  <c r="AL2325"/>
  <c r="AL2250"/>
  <c r="AL1759"/>
  <c r="AL432"/>
  <c r="AL2551"/>
  <c r="AL2182"/>
  <c r="AL2612"/>
  <c r="AL681"/>
  <c r="AL1382"/>
  <c r="AL1074"/>
  <c r="AL1068"/>
  <c r="AL337"/>
  <c r="AJ1848"/>
  <c r="AL2963"/>
  <c r="AL2269"/>
  <c r="AL82"/>
  <c r="AL1731"/>
  <c r="AL663"/>
  <c r="AL1149"/>
  <c r="AL1615"/>
  <c r="AL1307"/>
  <c r="AL564"/>
  <c r="AL767"/>
  <c r="AL2568"/>
  <c r="AL722"/>
  <c r="AL616"/>
  <c r="AL1483"/>
  <c r="AK70"/>
  <c r="AJ2848"/>
  <c r="AL131"/>
  <c r="AL2321"/>
  <c r="AL2685"/>
  <c r="AL869"/>
  <c r="AL541"/>
  <c r="AL307"/>
  <c r="AL657"/>
  <c r="AL426"/>
  <c r="AL878"/>
  <c r="AL89"/>
  <c r="AL1702"/>
  <c r="AL1634"/>
  <c r="AL395"/>
  <c r="AL20"/>
  <c r="AL83"/>
  <c r="AJ2718"/>
  <c r="AL507"/>
  <c r="AL1924"/>
  <c r="AL1195"/>
  <c r="AL115"/>
  <c r="AJ327"/>
  <c r="AL792"/>
  <c r="AL1003"/>
  <c r="AL568"/>
  <c r="AL2486"/>
  <c r="AH628"/>
  <c r="AH2890"/>
  <c r="AH1592"/>
  <c r="AG718"/>
  <c r="AH1722"/>
  <c r="AI2812"/>
  <c r="AK1394"/>
  <c r="AL1748"/>
  <c r="AL2437"/>
  <c r="AL2776"/>
  <c r="AL1506"/>
  <c r="AJ1062"/>
  <c r="AL1805"/>
  <c r="AL575"/>
  <c r="AL1539"/>
  <c r="AL1468"/>
  <c r="AL950"/>
  <c r="AL481"/>
  <c r="AL1151"/>
  <c r="AL618"/>
  <c r="AL1816"/>
  <c r="AL1229"/>
  <c r="AL557"/>
  <c r="AL2434"/>
  <c r="AL246"/>
  <c r="AL1545"/>
  <c r="AL1605"/>
  <c r="AL2538"/>
  <c r="AL1712"/>
  <c r="AL1295"/>
  <c r="AL420"/>
  <c r="AL2174"/>
  <c r="AL282"/>
  <c r="AL2759"/>
  <c r="AL1236"/>
  <c r="AL2175"/>
  <c r="AL2451"/>
  <c r="AL1427"/>
  <c r="AL2375"/>
  <c r="AL1741"/>
  <c r="AL1034"/>
  <c r="AL1358"/>
  <c r="AL2696"/>
  <c r="AL2335"/>
  <c r="AL2790"/>
  <c r="AL173"/>
  <c r="AJ642"/>
  <c r="AJ735"/>
  <c r="AL2670"/>
  <c r="AL2677"/>
  <c r="AL1007"/>
  <c r="AL586"/>
  <c r="AL489"/>
  <c r="AL2018"/>
  <c r="AL190"/>
  <c r="AL1931"/>
  <c r="AL69"/>
  <c r="AL11"/>
  <c r="AL366"/>
  <c r="AJ1853"/>
  <c r="AL1290"/>
  <c r="AL2973"/>
  <c r="AL1926"/>
  <c r="AG2049"/>
  <c r="AJ2352"/>
  <c r="AG1977"/>
  <c r="AH1408"/>
  <c r="AK2027"/>
  <c r="AL2793"/>
  <c r="AL320"/>
  <c r="AL85"/>
  <c r="AL65"/>
  <c r="AL1612"/>
  <c r="AL1172"/>
  <c r="AL2771"/>
  <c r="AL1718"/>
  <c r="AL717"/>
  <c r="AJ71"/>
  <c r="AL2682"/>
  <c r="AL896"/>
  <c r="AL1788"/>
  <c r="AL2315"/>
  <c r="AL64"/>
  <c r="AL2743"/>
  <c r="AL691"/>
  <c r="AL1405"/>
  <c r="AJ2878"/>
  <c r="AL284"/>
  <c r="AL1462"/>
  <c r="AL2500"/>
  <c r="AL2077"/>
  <c r="AL302"/>
  <c r="AL1200"/>
  <c r="AL1541"/>
  <c r="AL2523"/>
  <c r="AL2667"/>
  <c r="AL74"/>
  <c r="AL1139"/>
  <c r="AL2115"/>
  <c r="AL975"/>
  <c r="AL2708"/>
  <c r="AL298"/>
  <c r="AL105"/>
  <c r="AL1914"/>
  <c r="AL1522"/>
  <c r="AL2801"/>
  <c r="AL2248"/>
  <c r="AL2875"/>
  <c r="AL2783"/>
  <c r="AL1678"/>
  <c r="AK1501"/>
  <c r="AJ2129"/>
  <c r="AL1248"/>
  <c r="AJ2198"/>
  <c r="AL764"/>
  <c r="AL1013"/>
  <c r="AL1749"/>
  <c r="AJ2246"/>
  <c r="AJ241"/>
  <c r="AL809"/>
  <c r="AL2426"/>
  <c r="AL486"/>
  <c r="AL1961"/>
  <c r="AL2839"/>
  <c r="AL1109"/>
  <c r="AL2531"/>
  <c r="AL33"/>
  <c r="AJ1204"/>
  <c r="AJ1211"/>
  <c r="AL1415"/>
  <c r="AJ2049"/>
  <c r="AL349"/>
  <c r="AL1176"/>
  <c r="AL662"/>
  <c r="AL2586"/>
  <c r="AJ2509"/>
  <c r="AL154"/>
  <c r="AL276"/>
  <c r="AL2607"/>
  <c r="AL2382"/>
  <c r="AL278"/>
  <c r="AL279"/>
  <c r="AL2672"/>
  <c r="AL2456"/>
  <c r="AL2624"/>
  <c r="AK1985"/>
  <c r="AL2757"/>
  <c r="AL1625"/>
  <c r="AL1586"/>
  <c r="AL816"/>
  <c r="AH2509"/>
  <c r="AH71"/>
  <c r="AI1930"/>
  <c r="AL915"/>
  <c r="AL1601"/>
  <c r="AJ1156"/>
  <c r="AL2800"/>
  <c r="AL1513"/>
  <c r="AL2295"/>
  <c r="AL1214"/>
  <c r="AJ1837"/>
  <c r="AL2660"/>
  <c r="AL2300"/>
  <c r="AL2422"/>
  <c r="AJ1854"/>
  <c r="AL1799"/>
  <c r="AJ883"/>
  <c r="AJ1482"/>
  <c r="AJ1685"/>
  <c r="AL1281"/>
  <c r="AL2949"/>
  <c r="AL2727"/>
  <c r="AL2692"/>
  <c r="AJ1349"/>
  <c r="AL665"/>
  <c r="AL1231"/>
  <c r="AL14"/>
  <c r="AL976"/>
  <c r="AL1238"/>
  <c r="AJ2580"/>
  <c r="AJ1449"/>
  <c r="AL1538"/>
  <c r="AL2314"/>
  <c r="AL168"/>
  <c r="AL812"/>
  <c r="AL1470"/>
  <c r="AL2471"/>
  <c r="AL1089"/>
  <c r="AL225"/>
  <c r="AL2163"/>
  <c r="AJ1408"/>
  <c r="AJ306"/>
  <c r="AL1668"/>
  <c r="AL666"/>
  <c r="AL731"/>
  <c r="AL2592"/>
  <c r="AL1418"/>
  <c r="AL2609"/>
  <c r="AL1232"/>
  <c r="AL573"/>
  <c r="AL435"/>
  <c r="AL1330"/>
  <c r="AL643"/>
  <c r="AL1527"/>
  <c r="AL1077"/>
  <c r="AL2860"/>
  <c r="AL2049"/>
  <c r="AL2925"/>
  <c r="AL632"/>
  <c r="AL2668"/>
  <c r="AL1304"/>
  <c r="AL2643"/>
  <c r="AJ1930"/>
  <c r="AL1782"/>
  <c r="AI1985"/>
  <c r="AJ585"/>
  <c r="AJ2570"/>
  <c r="AJ418"/>
  <c r="AJ2373"/>
  <c r="AL661"/>
  <c r="AL1906"/>
  <c r="AL2877"/>
  <c r="AL1357"/>
  <c r="AL108"/>
  <c r="AL1930"/>
  <c r="AL1011"/>
  <c r="AH1501"/>
  <c r="AI2049"/>
  <c r="AJ1551"/>
  <c r="AJ1116"/>
  <c r="AL845"/>
  <c r="AL2251"/>
  <c r="AK1977"/>
  <c r="AG2509"/>
  <c r="AI71"/>
  <c r="AG1408"/>
  <c r="AI2027"/>
  <c r="AH70"/>
  <c r="AH1930"/>
  <c r="AL1413"/>
  <c r="AJ1643"/>
  <c r="AJ1621"/>
  <c r="AL86"/>
  <c r="AL488"/>
  <c r="AL142"/>
  <c r="AJ2515"/>
  <c r="AL1128"/>
  <c r="AL2289"/>
  <c r="AL1276"/>
  <c r="AL530"/>
  <c r="AL227"/>
  <c r="AJ1985"/>
  <c r="AJ220"/>
  <c r="AL1979"/>
  <c r="AL715"/>
  <c r="AL1255"/>
  <c r="AJ1507"/>
  <c r="AL870"/>
  <c r="AJ1533"/>
  <c r="AJ1476"/>
  <c r="AJ1473"/>
  <c r="AL254"/>
  <c r="AL1701"/>
  <c r="AL2959"/>
  <c r="AL2749"/>
  <c r="AL1370"/>
  <c r="AL751"/>
  <c r="AL2073"/>
  <c r="AJ1771"/>
  <c r="AL1786"/>
  <c r="AL2796"/>
  <c r="AL301"/>
  <c r="AL1220"/>
  <c r="AL2653"/>
  <c r="AL1611"/>
  <c r="AL1501"/>
  <c r="AL57"/>
  <c r="AL335"/>
  <c r="AL2546"/>
  <c r="AL619"/>
  <c r="AL2782"/>
  <c r="AL234"/>
  <c r="AL791"/>
  <c r="AL2110"/>
  <c r="AL981"/>
  <c r="AL2982"/>
  <c r="AL547"/>
  <c r="AL1550"/>
  <c r="AL387"/>
  <c r="AL2276"/>
  <c r="AL2302"/>
  <c r="AL2128"/>
  <c r="AL1298"/>
  <c r="AL534"/>
  <c r="AL61"/>
  <c r="AL2942"/>
  <c r="AL2151"/>
  <c r="AL109"/>
  <c r="AJ1501"/>
  <c r="AG1985"/>
  <c r="AJ2717"/>
  <c r="AJ264"/>
  <c r="AL71"/>
  <c r="AL2121"/>
  <c r="AL930"/>
  <c r="AJ70"/>
  <c r="AL1917"/>
  <c r="AL2926"/>
  <c r="AL1251"/>
  <c r="AL2509"/>
  <c r="AL70"/>
  <c r="AI1501"/>
  <c r="AJ1282"/>
  <c r="AL1681"/>
  <c r="AL1408"/>
  <c r="AL2285"/>
  <c r="AL2808"/>
  <c r="AJ2936"/>
  <c r="AJ215"/>
  <c r="AI1977"/>
  <c r="AK2509"/>
  <c r="AK71"/>
  <c r="AK1408"/>
  <c r="AG2027"/>
  <c r="AI70"/>
  <c r="AK1930"/>
  <c r="AJ1977"/>
  <c r="AL1818"/>
  <c r="AL1932"/>
  <c r="AJ1803"/>
  <c r="AL901"/>
  <c r="AJ1811"/>
  <c r="AL2098"/>
  <c r="AL133"/>
  <c r="AL2553"/>
  <c r="AL2907"/>
  <c r="AL1971"/>
  <c r="AJ726"/>
  <c r="AL761"/>
  <c r="AL2745"/>
  <c r="AL774"/>
  <c r="AJ1705"/>
  <c r="AJ1373"/>
  <c r="AJ1866"/>
  <c r="AL859"/>
  <c r="AL2772"/>
  <c r="AL2688"/>
  <c r="AL674"/>
  <c r="AL1732"/>
  <c r="AL1187"/>
  <c r="AL1985"/>
  <c r="AL2293"/>
  <c r="AL172"/>
  <c r="AL2590"/>
  <c r="AL516"/>
  <c r="AL2191"/>
  <c r="AL2196"/>
  <c r="AL2492"/>
  <c r="AJ2037"/>
  <c r="AJ350"/>
  <c r="AL1170"/>
  <c r="AL437"/>
  <c r="AL1096"/>
  <c r="AL1977"/>
  <c r="AL2497"/>
  <c r="AL928"/>
  <c r="AL402"/>
  <c r="AL964"/>
  <c r="AL2867"/>
  <c r="AL251"/>
  <c r="AL1631"/>
  <c r="AL1976"/>
  <c r="AL1958"/>
  <c r="AL2519"/>
  <c r="AL1245"/>
  <c r="AL1134"/>
  <c r="AJ200"/>
  <c r="AJ1512"/>
  <c r="AL1286"/>
  <c r="AL2617"/>
  <c r="AL1577"/>
  <c r="AL38"/>
  <c r="AL529"/>
  <c r="AL1575"/>
  <c r="AL1120"/>
  <c r="AL2027"/>
  <c r="AL2241"/>
  <c r="AJ1824"/>
  <c r="AJ2921"/>
  <c r="AJ1038"/>
  <c r="AJ550"/>
  <c r="AJ1056"/>
  <c r="AL584"/>
  <c r="AL1105"/>
  <c r="AL1730"/>
  <c r="AJ2027"/>
  <c r="AL1142"/>
  <c r="AL2480"/>
  <c r="AL765"/>
  <c r="AK2049"/>
  <c r="AL1642"/>
  <c r="AL1152"/>
  <c r="AJ2286"/>
  <c r="AL1528"/>
  <c r="AJ1528"/>
  <c r="AJ815"/>
  <c r="AL815"/>
  <c r="AJ877"/>
  <c r="AL877"/>
  <c r="AJ622"/>
  <c r="AL622"/>
  <c r="AJ2444"/>
  <c r="AL2444"/>
  <c r="AJ1144"/>
  <c r="AL1144"/>
  <c r="AJ2239"/>
  <c r="AL2239"/>
  <c r="AJ2697"/>
  <c r="AL2697"/>
  <c r="AJ2469"/>
  <c r="AL2469"/>
  <c r="AL1796"/>
  <c r="AJ1796"/>
  <c r="AJ566"/>
  <c r="AL566"/>
  <c r="AJ1629"/>
  <c r="AL1629"/>
  <c r="AL626"/>
  <c r="AJ626"/>
  <c r="AL1403"/>
  <c r="AJ1403"/>
  <c r="AL392"/>
  <c r="AJ392"/>
  <c r="AJ332"/>
  <c r="AL332"/>
  <c r="AJ1902"/>
  <c r="AL1902"/>
  <c r="AJ1132"/>
  <c r="AL1132"/>
  <c r="AJ1955"/>
  <c r="AL1955"/>
  <c r="AJ1923"/>
  <c r="AL1923"/>
  <c r="AJ902"/>
  <c r="AL902"/>
  <c r="AJ2822"/>
  <c r="AL2822"/>
  <c r="AJ1097"/>
  <c r="AL1097"/>
  <c r="AL948"/>
  <c r="AJ948"/>
  <c r="AJ1499"/>
  <c r="AL1499"/>
  <c r="AJ2611"/>
  <c r="AL2611"/>
  <c r="AJ1174"/>
  <c r="AL1174"/>
  <c r="AJ2585"/>
  <c r="AL2585"/>
  <c r="AJ1810"/>
  <c r="AL1810"/>
  <c r="AL1053"/>
  <c r="AJ1053"/>
  <c r="AJ1223"/>
  <c r="AL1223"/>
  <c r="AJ1268"/>
  <c r="AL1268"/>
  <c r="AJ583"/>
  <c r="AL583"/>
  <c r="AJ2850"/>
  <c r="AL2850"/>
  <c r="AJ778"/>
  <c r="AL778"/>
  <c r="AJ21"/>
  <c r="AL21"/>
  <c r="AJ654"/>
  <c r="AL654"/>
  <c r="AL449"/>
  <c r="AJ449"/>
  <c r="AJ2032"/>
  <c r="AL2032"/>
  <c r="AJ1725"/>
  <c r="AL1725"/>
  <c r="AJ1350"/>
  <c r="AL1350"/>
  <c r="AJ919"/>
  <c r="AL919"/>
  <c r="AJ1622"/>
  <c r="AL1622"/>
  <c r="AL294"/>
  <c r="AJ294"/>
  <c r="AJ1648"/>
  <c r="AL1648"/>
  <c r="AJ1842"/>
  <c r="AL1842"/>
  <c r="AG440"/>
  <c r="AJ440"/>
  <c r="AH440"/>
  <c r="AL440"/>
  <c r="AK440"/>
  <c r="AI280"/>
  <c r="AL280"/>
  <c r="AH280"/>
  <c r="AJ280"/>
  <c r="AG280"/>
  <c r="AI292"/>
  <c r="AL292"/>
  <c r="AK292"/>
  <c r="AH292"/>
  <c r="AK101"/>
  <c r="AH101"/>
  <c r="AL101"/>
  <c r="AG101"/>
  <c r="AG271"/>
  <c r="AH271"/>
  <c r="AI271"/>
  <c r="AH783"/>
  <c r="AI783"/>
  <c r="AJ783"/>
  <c r="AK783"/>
  <c r="AL887"/>
  <c r="AL1959"/>
  <c r="AL484"/>
  <c r="AL1635"/>
  <c r="AL1975"/>
  <c r="AL87"/>
  <c r="AL2148"/>
  <c r="AL1665"/>
  <c r="AL2769"/>
  <c r="AL670"/>
  <c r="AL2606"/>
  <c r="AL2649"/>
  <c r="AL1125"/>
  <c r="AJ1125"/>
  <c r="AJ112"/>
  <c r="AL112"/>
  <c r="AL290"/>
  <c r="AJ290"/>
  <c r="AL289"/>
  <c r="AJ289"/>
  <c r="AJ2306"/>
  <c r="AL2306"/>
  <c r="AL2472"/>
  <c r="AJ2472"/>
  <c r="AL1450"/>
  <c r="AJ1450"/>
  <c r="AJ2831"/>
  <c r="AL2831"/>
  <c r="AJ171"/>
  <c r="AL171"/>
  <c r="AL400"/>
  <c r="AJ400"/>
  <c r="AJ1882"/>
  <c r="AL1882"/>
  <c r="AL548"/>
  <c r="AJ548"/>
  <c r="AJ832"/>
  <c r="AL832"/>
  <c r="AJ1912"/>
  <c r="AL1912"/>
  <c r="AJ419"/>
  <c r="AL419"/>
  <c r="AL1103"/>
  <c r="AJ1103"/>
  <c r="AJ1193"/>
  <c r="AL1193"/>
  <c r="AL238"/>
  <c r="AJ238"/>
  <c r="AL2494"/>
  <c r="AJ2494"/>
  <c r="AL1375"/>
  <c r="AJ1375"/>
  <c r="AL441"/>
  <c r="AJ441"/>
  <c r="AJ1328"/>
  <c r="AL1328"/>
  <c r="AL2924"/>
  <c r="AJ2924"/>
  <c r="AL1124"/>
  <c r="AJ1124"/>
  <c r="AL552"/>
  <c r="AJ552"/>
  <c r="AL261"/>
  <c r="AJ261"/>
  <c r="AL2814"/>
  <c r="AJ2814"/>
  <c r="AL803"/>
  <c r="AJ803"/>
  <c r="AJ553"/>
  <c r="AL553"/>
  <c r="AJ104"/>
  <c r="AL104"/>
  <c r="AJ2593"/>
  <c r="AL2593"/>
  <c r="AJ802"/>
  <c r="AL802"/>
  <c r="AJ2755"/>
  <c r="AL2755"/>
  <c r="AL1379"/>
  <c r="AJ1379"/>
  <c r="AJ962"/>
  <c r="AL962"/>
  <c r="AJ2051"/>
  <c r="AL2051"/>
  <c r="AJ2367"/>
  <c r="AL2367"/>
  <c r="AJ1284"/>
  <c r="AL1284"/>
  <c r="AJ2453"/>
  <c r="AL2453"/>
  <c r="AL1061"/>
  <c r="AJ1061"/>
  <c r="AJ1261"/>
  <c r="AL1261"/>
  <c r="AJ10"/>
  <c r="AL10"/>
  <c r="AL1368"/>
  <c r="AJ1368"/>
  <c r="AJ283"/>
  <c r="AL283"/>
  <c r="AL2331"/>
  <c r="AJ2331"/>
  <c r="AJ2695"/>
  <c r="AL2695"/>
  <c r="AJ1963"/>
  <c r="AL1963"/>
  <c r="AJ2126"/>
  <c r="AL2126"/>
  <c r="AL2628"/>
  <c r="AJ2628"/>
  <c r="AJ267"/>
  <c r="AL267"/>
  <c r="AJ208"/>
  <c r="AL208"/>
  <c r="AJ1949"/>
  <c r="AL1949"/>
  <c r="AL2419"/>
  <c r="AJ2419"/>
  <c r="AJ880"/>
  <c r="AL880"/>
  <c r="AJ2768"/>
  <c r="AL2768"/>
  <c r="AJ1604"/>
  <c r="AL1604"/>
  <c r="AJ1893"/>
  <c r="AL1893"/>
  <c r="AJ1081"/>
  <c r="AL1081"/>
  <c r="AJ1978"/>
  <c r="AL1978"/>
  <c r="AJ256"/>
  <c r="AL256"/>
  <c r="AJ1570"/>
  <c r="AL1570"/>
  <c r="AJ308"/>
  <c r="AL308"/>
  <c r="AL255"/>
  <c r="AJ255"/>
  <c r="AL1534"/>
  <c r="AJ1534"/>
  <c r="AL996"/>
  <c r="AL1196"/>
  <c r="AL270"/>
  <c r="AJ2792"/>
  <c r="AL2792"/>
  <c r="AL1789"/>
  <c r="AJ1789"/>
  <c r="AJ209"/>
  <c r="AL209"/>
  <c r="AJ106"/>
  <c r="AL106"/>
  <c r="AJ2988"/>
  <c r="AL2988"/>
  <c r="AL461"/>
  <c r="AJ461"/>
  <c r="AL1402"/>
  <c r="AJ1402"/>
  <c r="AJ1004"/>
  <c r="AL1004"/>
  <c r="AJ346"/>
  <c r="AL346"/>
  <c r="AJ606"/>
  <c r="AL606"/>
  <c r="AL2543"/>
  <c r="AJ2543"/>
  <c r="AJ1179"/>
  <c r="AL1179"/>
  <c r="AL1674"/>
  <c r="AJ1674"/>
  <c r="AL2473"/>
  <c r="AJ2473"/>
  <c r="AL2666"/>
  <c r="AJ2666"/>
  <c r="AJ1925"/>
  <c r="AL1925"/>
  <c r="AJ72"/>
  <c r="AL72"/>
  <c r="AJ2809"/>
  <c r="AL2809"/>
  <c r="AJ2267"/>
  <c r="AL2267"/>
  <c r="AJ2993"/>
  <c r="AL2993"/>
  <c r="AJ2403"/>
  <c r="AL2403"/>
  <c r="AJ2454"/>
  <c r="AL2454"/>
  <c r="AJ1769"/>
  <c r="AL1769"/>
  <c r="AJ472"/>
  <c r="AL472"/>
  <c r="AJ468"/>
  <c r="AL468"/>
  <c r="AJ1428"/>
  <c r="AL1428"/>
  <c r="AJ567"/>
  <c r="AL567"/>
  <c r="AJ2024"/>
  <c r="AL2024"/>
  <c r="AJ1509"/>
  <c r="AL1509"/>
  <c r="AJ1356"/>
  <c r="AL1356"/>
  <c r="AJ688"/>
  <c r="AL688"/>
  <c r="AJ1675"/>
  <c r="AL1675"/>
  <c r="AJ1885"/>
  <c r="AL1885"/>
  <c r="AJ2255"/>
  <c r="AL2255"/>
  <c r="AJ1432"/>
  <c r="AL1432"/>
  <c r="AJ2260"/>
  <c r="AL2260"/>
  <c r="AJ2199"/>
  <c r="AL2199"/>
  <c r="AJ470"/>
  <c r="AL470"/>
  <c r="AJ1459"/>
  <c r="AL1459"/>
  <c r="AJ2600"/>
  <c r="AL2600"/>
  <c r="AJ2028"/>
  <c r="AL2028"/>
  <c r="AJ2224"/>
  <c r="AL2224"/>
  <c r="AJ737"/>
  <c r="AL737"/>
  <c r="AJ2956"/>
  <c r="AL2956"/>
  <c r="AJ2805"/>
  <c r="AL2805"/>
  <c r="AJ1079"/>
  <c r="AL1079"/>
  <c r="AJ1889"/>
  <c r="AL1889"/>
  <c r="AJ2031"/>
  <c r="AL2031"/>
  <c r="AJ2699"/>
  <c r="AL2699"/>
  <c r="AJ2207"/>
  <c r="AL2207"/>
  <c r="AJ1834"/>
  <c r="AL1834"/>
  <c r="AJ638"/>
  <c r="AL638"/>
  <c r="AJ323"/>
  <c r="AL323"/>
  <c r="AJ345"/>
  <c r="AL345"/>
  <c r="AL159"/>
  <c r="AJ159"/>
  <c r="AJ2811"/>
  <c r="AL2811"/>
  <c r="AJ1623"/>
  <c r="AL1623"/>
  <c r="AL383"/>
  <c r="AJ383"/>
  <c r="AJ1301"/>
  <c r="AL1301"/>
  <c r="AJ570"/>
  <c r="AL570"/>
  <c r="AJ1424"/>
  <c r="AL1424"/>
  <c r="AJ2130"/>
  <c r="AL2130"/>
  <c r="AL2017"/>
  <c r="AJ2017"/>
  <c r="AL1454"/>
  <c r="AJ1454"/>
  <c r="AL2134"/>
  <c r="AJ2134"/>
  <c r="AJ2153"/>
  <c r="AL2153"/>
  <c r="AL2978"/>
  <c r="AJ2978"/>
  <c r="AJ2172"/>
  <c r="AL2172"/>
  <c r="AJ2601"/>
  <c r="AL2601"/>
  <c r="AJ438"/>
  <c r="AL438"/>
  <c r="AJ379"/>
  <c r="AL379"/>
  <c r="AJ153"/>
  <c r="AL153"/>
  <c r="AJ2035"/>
  <c r="AL2035"/>
  <c r="AJ1638"/>
  <c r="AL1638"/>
  <c r="AJ1331"/>
  <c r="AL1331"/>
  <c r="AJ1851"/>
  <c r="AL1851"/>
  <c r="AJ2401"/>
  <c r="AL2401"/>
  <c r="AL2829"/>
  <c r="AJ2829"/>
  <c r="AJ2613"/>
  <c r="AL2613"/>
  <c r="AJ831"/>
  <c r="AL831"/>
  <c r="AJ1137"/>
  <c r="AL1137"/>
  <c r="AJ1396"/>
  <c r="AL1396"/>
  <c r="AJ2356"/>
  <c r="AL2356"/>
  <c r="AL427"/>
  <c r="AJ427"/>
  <c r="AJ1076"/>
  <c r="AL1076"/>
  <c r="AJ2100"/>
  <c r="AL2100"/>
  <c r="AJ2332"/>
  <c r="AL2332"/>
  <c r="AL2854"/>
  <c r="AJ2854"/>
  <c r="AL683"/>
  <c r="AJ683"/>
  <c r="AJ1309"/>
  <c r="AL1309"/>
  <c r="AJ454"/>
  <c r="AL454"/>
  <c r="AL295"/>
  <c r="AJ295"/>
  <c r="AJ2222"/>
  <c r="AL2222"/>
  <c r="AJ2833"/>
  <c r="AL2833"/>
  <c r="AJ2970"/>
  <c r="AL2970"/>
  <c r="AJ2383"/>
  <c r="AL2383"/>
  <c r="AL2863"/>
  <c r="AL1791"/>
  <c r="AL889"/>
  <c r="AL1909"/>
  <c r="AL1362"/>
  <c r="AL2114"/>
  <c r="AL1809"/>
  <c r="AL34"/>
  <c r="AL1201"/>
  <c r="AL1986"/>
  <c r="AJ2328"/>
  <c r="AJ601"/>
  <c r="AJ2958"/>
  <c r="AJ2092"/>
  <c r="AJ745"/>
  <c r="AJ2386"/>
  <c r="AJ157"/>
  <c r="AJ1160"/>
  <c r="AJ749"/>
  <c r="AJ649"/>
  <c r="AJ2066"/>
  <c r="AJ2778"/>
  <c r="AJ1047"/>
  <c r="AJ676"/>
  <c r="AJ701"/>
  <c r="AJ1385"/>
  <c r="AJ673"/>
  <c r="AJ2075"/>
  <c r="AL1535"/>
  <c r="AL685"/>
  <c r="AL2900"/>
  <c r="AJ2900"/>
  <c r="AL166"/>
  <c r="AJ166"/>
  <c r="AL2799"/>
  <c r="AJ2799"/>
  <c r="AL1162"/>
  <c r="AJ1162"/>
  <c r="AL1870"/>
  <c r="AJ1870"/>
  <c r="AL2021"/>
  <c r="AJ2021"/>
  <c r="AJ2013"/>
  <c r="AL2013"/>
  <c r="AG511"/>
  <c r="AH511"/>
  <c r="AI511"/>
  <c r="AL511"/>
  <c r="AJ511"/>
  <c r="AK511"/>
  <c r="AL2644"/>
  <c r="AJ2644"/>
  <c r="AL247"/>
  <c r="AJ247"/>
  <c r="AL611"/>
  <c r="AJ611"/>
  <c r="AL1690"/>
  <c r="AJ1690"/>
  <c r="AL2231"/>
  <c r="AJ2231"/>
  <c r="AL2318"/>
  <c r="AJ2318"/>
  <c r="AL655"/>
  <c r="AJ655"/>
  <c r="AL526"/>
  <c r="AJ526"/>
  <c r="AL2594"/>
  <c r="AJ2594"/>
  <c r="AL334"/>
  <c r="AJ334"/>
  <c r="AL2457"/>
  <c r="AJ2457"/>
  <c r="AJ1397"/>
  <c r="AL1397"/>
  <c r="AJ954"/>
  <c r="AL954"/>
  <c r="AL1423"/>
  <c r="AJ1423"/>
  <c r="AL2432"/>
  <c r="AJ2432"/>
  <c r="AJ2135"/>
  <c r="AL2135"/>
  <c r="AJ2122"/>
  <c r="AL2122"/>
  <c r="AL1669"/>
  <c r="AJ1669"/>
  <c r="AL650"/>
  <c r="AJ650"/>
  <c r="AJ406"/>
  <c r="AL406"/>
  <c r="AL1390"/>
  <c r="AJ1390"/>
  <c r="AJ2055"/>
  <c r="AL2055"/>
  <c r="AJ213"/>
  <c r="AL213"/>
  <c r="AJ2723"/>
  <c r="AL2723"/>
  <c r="AJ2504"/>
  <c r="AL2504"/>
  <c r="AJ888"/>
  <c r="AL888"/>
  <c r="AJ1780"/>
  <c r="AL1780"/>
  <c r="AJ1677"/>
  <c r="AL1677"/>
  <c r="AJ110"/>
  <c r="AL110"/>
  <c r="AJ929"/>
  <c r="AL929"/>
  <c r="AL2737"/>
  <c r="AJ2737"/>
  <c r="AJ2275"/>
  <c r="AL2275"/>
  <c r="AL356"/>
  <c r="AL1082"/>
  <c r="AL2281"/>
  <c r="AJ1753"/>
  <c r="AL2165"/>
  <c r="AJ357"/>
  <c r="AJ1849"/>
  <c r="AJ906"/>
  <c r="AL882"/>
  <c r="AL1983"/>
  <c r="AJ874"/>
  <c r="AL444"/>
  <c r="AL1060"/>
  <c r="AL1755"/>
  <c r="AL96"/>
  <c r="AL2882"/>
  <c r="AL1969"/>
  <c r="AJ1969"/>
  <c r="AL1723"/>
  <c r="AJ1723"/>
  <c r="AL1288"/>
  <c r="AJ1288"/>
  <c r="AL1942"/>
  <c r="AJ1942"/>
  <c r="AL1253"/>
  <c r="AJ1253"/>
  <c r="AL2048"/>
  <c r="AJ2048"/>
  <c r="AL2388"/>
  <c r="AJ2388"/>
  <c r="AL1057"/>
  <c r="AJ1057"/>
  <c r="AL924"/>
  <c r="AJ924"/>
  <c r="AL2368"/>
  <c r="AJ2368"/>
  <c r="AL2061"/>
  <c r="AJ2061"/>
  <c r="AL772"/>
  <c r="AJ772"/>
  <c r="AL53"/>
  <c r="AJ53"/>
  <c r="AL1707"/>
  <c r="AJ1707"/>
  <c r="AL1279"/>
  <c r="AJ1279"/>
  <c r="AL750"/>
  <c r="AJ750"/>
  <c r="AL2661"/>
  <c r="AJ2661"/>
  <c r="AL1401"/>
  <c r="AJ1401"/>
  <c r="AJ2914"/>
  <c r="AL2914"/>
  <c r="AL960"/>
  <c r="AJ960"/>
  <c r="AJ102"/>
  <c r="AL102"/>
  <c r="AL2338"/>
  <c r="AL706"/>
  <c r="AL1922"/>
  <c r="AJ2909"/>
  <c r="AL1636"/>
  <c r="AL2079"/>
  <c r="AJ2197"/>
  <c r="AJ892"/>
  <c r="AJ2156"/>
  <c r="AJ466"/>
  <c r="AJ197"/>
  <c r="AJ821"/>
  <c r="AJ1503"/>
  <c r="AJ15"/>
  <c r="AL1093"/>
  <c r="AJ313"/>
  <c r="AL898"/>
  <c r="AJ1935"/>
  <c r="AL169"/>
  <c r="AL1273"/>
  <c r="AJ2214"/>
  <c r="AL2192"/>
  <c r="AJ1778"/>
  <c r="AL2532"/>
  <c r="AJ1852"/>
  <c r="AJ1127"/>
  <c r="AJ645"/>
  <c r="AJ2132"/>
  <c r="AJ1572"/>
  <c r="AL2303"/>
  <c r="AL1608"/>
  <c r="AL2446"/>
  <c r="AL1558"/>
  <c r="AL477"/>
  <c r="AJ1603"/>
  <c r="AL52"/>
  <c r="AL1239"/>
  <c r="AJ1239"/>
  <c r="AL285"/>
  <c r="AJ285"/>
  <c r="AL1300"/>
  <c r="AJ1300"/>
  <c r="AL2362"/>
  <c r="AJ2362"/>
  <c r="AL2937"/>
  <c r="AJ2937"/>
  <c r="AJ2091"/>
  <c r="AL2091"/>
  <c r="AJ909"/>
  <c r="AL909"/>
  <c r="AL1346"/>
  <c r="AJ1346"/>
  <c r="AL229"/>
  <c r="AJ229"/>
  <c r="AL170"/>
  <c r="AJ170"/>
  <c r="AJ588"/>
  <c r="AL588"/>
  <c r="AL1157"/>
  <c r="AJ1157"/>
  <c r="AL369"/>
  <c r="AJ369"/>
  <c r="AL514"/>
  <c r="AJ514"/>
  <c r="AL25"/>
  <c r="AJ25"/>
  <c r="AJ2626"/>
  <c r="AL2626"/>
  <c r="AL2054"/>
  <c r="AJ2054"/>
  <c r="AJ99"/>
  <c r="AL99"/>
  <c r="AJ2569"/>
  <c r="AL2569"/>
  <c r="AJ2078"/>
  <c r="AL2078"/>
  <c r="AJ325"/>
  <c r="AL325"/>
  <c r="AL793"/>
  <c r="AJ793"/>
  <c r="AJ686"/>
  <c r="AL686"/>
  <c r="AJ723"/>
  <c r="AL2834"/>
  <c r="AL176"/>
  <c r="AL1010"/>
  <c r="AJ2057"/>
  <c r="AL2120"/>
  <c r="AL1939"/>
  <c r="AL1921"/>
  <c r="AL1001"/>
  <c r="AJ1663"/>
  <c r="AJ2678"/>
  <c r="AJ1063"/>
  <c r="AJ1696"/>
  <c r="AJ1698"/>
  <c r="AJ2071"/>
  <c r="AJ789"/>
  <c r="AJ2930"/>
  <c r="AJ925"/>
  <c r="AL2297"/>
  <c r="AL1133"/>
  <c r="AL1257"/>
  <c r="AJ2521"/>
  <c r="AL2405"/>
  <c r="AJ1180"/>
  <c r="AJ1136"/>
  <c r="AL968"/>
  <c r="AJ2149"/>
  <c r="AJ2614"/>
  <c r="AJ2876"/>
  <c r="AJ286"/>
  <c r="AJ664"/>
  <c r="AJ2379"/>
  <c r="AJ855"/>
  <c r="AJ932"/>
  <c r="AJ653"/>
  <c r="AJ2650"/>
  <c r="AJ1153"/>
  <c r="AJ2034"/>
  <c r="AL433"/>
  <c r="AL1798"/>
  <c r="AL2118"/>
  <c r="AL2984"/>
  <c r="AL219"/>
  <c r="AL2355"/>
  <c r="AL135"/>
  <c r="AL2700"/>
  <c r="AL1084"/>
  <c r="AL599"/>
  <c r="AJ378"/>
  <c r="AJ844"/>
  <c r="AJ1666"/>
  <c r="AL1163"/>
  <c r="AL2466"/>
  <c r="AJ2410"/>
  <c r="AL2410"/>
  <c r="AL777"/>
  <c r="AJ777"/>
  <c r="AL365"/>
  <c r="AJ365"/>
  <c r="AJ1113"/>
  <c r="AL1113"/>
  <c r="AJ1023"/>
  <c r="AL1023"/>
  <c r="AJ1649"/>
  <c r="AL1649"/>
  <c r="AJ846"/>
  <c r="AL846"/>
  <c r="AJ1595"/>
  <c r="AL1595"/>
  <c r="AJ2464"/>
  <c r="AL2464"/>
  <c r="AJ2986"/>
  <c r="AL2986"/>
  <c r="AJ610"/>
  <c r="AL610"/>
  <c r="AJ1322"/>
  <c r="AL1322"/>
  <c r="AJ763"/>
  <c r="AJ1927"/>
  <c r="AJ2221"/>
  <c r="AJ2365"/>
  <c r="AJ67"/>
  <c r="AJ2724"/>
  <c r="AJ355"/>
  <c r="AJ590"/>
  <c r="AJ545"/>
  <c r="AJ1733"/>
  <c r="AJ1348"/>
  <c r="AJ1493"/>
  <c r="AJ2517"/>
  <c r="AJ712"/>
  <c r="AJ1544"/>
  <c r="AJ562"/>
  <c r="AJ2158"/>
  <c r="AJ2751"/>
  <c r="AJ2518"/>
  <c r="AJ2387"/>
  <c r="AJ1414"/>
  <c r="AJ1177"/>
  <c r="AJ1689"/>
  <c r="AJ2201"/>
  <c r="AJ2713"/>
  <c r="AJ847"/>
  <c r="AJ523"/>
  <c r="AJ2507"/>
  <c r="AJ336"/>
  <c r="AJ491"/>
  <c r="AJ2603"/>
  <c r="AJ1981"/>
  <c r="AJ2655"/>
  <c r="AJ1709"/>
  <c r="AJ1993"/>
  <c r="AJ120"/>
  <c r="AJ1272"/>
  <c r="AJ2522"/>
  <c r="AJ296"/>
  <c r="AJ2439"/>
  <c r="AJ992"/>
  <c r="AJ2944"/>
  <c r="AJ1910"/>
  <c r="AJ967"/>
  <c r="AJ2892"/>
  <c r="AJ2786"/>
  <c r="AJ94"/>
  <c r="AJ1389"/>
  <c r="AJ1227"/>
  <c r="AJ1395"/>
  <c r="AJ1409"/>
  <c r="AJ1633"/>
  <c r="AL1317"/>
  <c r="AJ2229"/>
  <c r="AL2229"/>
  <c r="AL647"/>
  <c r="AJ647"/>
  <c r="AL1616"/>
  <c r="AJ1616"/>
  <c r="AJ68"/>
  <c r="AL68"/>
  <c r="AL1365"/>
  <c r="AJ1365"/>
  <c r="AJ729"/>
  <c r="AL729"/>
  <c r="AJ248"/>
  <c r="AL248"/>
  <c r="AJ322"/>
  <c r="AL322"/>
  <c r="AJ2322"/>
  <c r="AL2322"/>
  <c r="AJ830"/>
  <c r="AL830"/>
  <c r="AJ2640"/>
  <c r="AL2640"/>
  <c r="AJ1336"/>
  <c r="AJ1194"/>
  <c r="AJ245"/>
  <c r="AJ2351"/>
  <c r="AJ1514"/>
  <c r="AJ1593"/>
  <c r="AL1466"/>
  <c r="AJ1466"/>
  <c r="AL1051"/>
  <c r="AJ1051"/>
  <c r="AJ2764"/>
  <c r="AL2764"/>
  <c r="AL324"/>
  <c r="AJ324"/>
  <c r="AJ1417"/>
  <c r="AL1417"/>
  <c r="AJ1073"/>
  <c r="AL1073"/>
  <c r="AJ2598"/>
  <c r="AL2598"/>
  <c r="AL436"/>
  <c r="AJ436"/>
  <c r="AJ2429"/>
  <c r="AL2429"/>
  <c r="AJ451"/>
  <c r="AJ1860"/>
  <c r="AJ871"/>
  <c r="AJ538"/>
  <c r="AJ374"/>
  <c r="AJ445"/>
  <c r="AJ2803"/>
  <c r="AJ2144"/>
  <c r="AJ2706"/>
  <c r="AJ1967"/>
  <c r="AJ2418"/>
  <c r="AJ2806"/>
  <c r="AJ2370"/>
  <c r="AJ1247"/>
  <c r="AJ2740"/>
  <c r="AJ423"/>
  <c r="AJ2273"/>
  <c r="AJ226"/>
  <c r="AJ2746"/>
  <c r="AJ837"/>
  <c r="AJ27"/>
  <c r="AJ2719"/>
  <c r="AJ2622"/>
  <c r="AJ2940"/>
  <c r="AJ2012"/>
  <c r="AJ2722"/>
  <c r="AJ2140"/>
  <c r="AJ1069"/>
  <c r="AI77"/>
  <c r="AH77"/>
  <c r="AG77"/>
  <c r="AK77"/>
  <c r="AK1478"/>
  <c r="AI1478"/>
  <c r="AG1478"/>
  <c r="AH1478"/>
  <c r="AL1478"/>
  <c r="AI1009"/>
  <c r="AH1009"/>
  <c r="AK1009"/>
  <c r="AG1009"/>
  <c r="AK1465"/>
  <c r="AG1465"/>
  <c r="AH1465"/>
  <c r="AI1465"/>
  <c r="AH2715"/>
  <c r="AI2715"/>
  <c r="AK2715"/>
  <c r="AG2715"/>
  <c r="AL2715"/>
  <c r="AH1526"/>
  <c r="AK1526"/>
  <c r="AI1526"/>
  <c r="AG1526"/>
  <c r="AL1526"/>
  <c r="AK2684"/>
  <c r="AI2684"/>
  <c r="AG2684"/>
  <c r="AH2684"/>
  <c r="AL2684"/>
  <c r="AK1581"/>
  <c r="AH1581"/>
  <c r="AI1581"/>
  <c r="AG1581"/>
  <c r="AI810"/>
  <c r="AG810"/>
  <c r="AK810"/>
  <c r="AH810"/>
  <c r="AK2558"/>
  <c r="AI2558"/>
  <c r="AG2558"/>
  <c r="AH2558"/>
  <c r="AK843"/>
  <c r="AI843"/>
  <c r="AG843"/>
  <c r="AH843"/>
  <c r="AL843"/>
  <c r="AG1240"/>
  <c r="AK1240"/>
  <c r="AI1240"/>
  <c r="AH1240"/>
  <c r="AL1240"/>
  <c r="AK1039"/>
  <c r="AI1039"/>
  <c r="AG1039"/>
  <c r="AH1039"/>
  <c r="AL1039"/>
  <c r="AG1342"/>
  <c r="AK1342"/>
  <c r="AI1342"/>
  <c r="AH1342"/>
  <c r="AL1342"/>
  <c r="AK467"/>
  <c r="AI467"/>
  <c r="AG467"/>
  <c r="AH467"/>
  <c r="AH130"/>
  <c r="AI130"/>
  <c r="AK130"/>
  <c r="AG130"/>
  <c r="AG1166"/>
  <c r="AH1166"/>
  <c r="AK1166"/>
  <c r="AI1166"/>
  <c r="AL1166"/>
  <c r="AG1614"/>
  <c r="AK1614"/>
  <c r="AI1614"/>
  <c r="AH1614"/>
  <c r="AL1614"/>
  <c r="AK1736"/>
  <c r="AI1736"/>
  <c r="AG1736"/>
  <c r="AH1736"/>
  <c r="AL1736"/>
  <c r="AI2233"/>
  <c r="AH2233"/>
  <c r="AG2233"/>
  <c r="AK2233"/>
  <c r="AG2240"/>
  <c r="AI2240"/>
  <c r="AK2240"/>
  <c r="AH2240"/>
  <c r="AI2729"/>
  <c r="AK2729"/>
  <c r="AG2729"/>
  <c r="AH2729"/>
  <c r="AG1916"/>
  <c r="AK1916"/>
  <c r="AH1916"/>
  <c r="AI1916"/>
  <c r="AG1005"/>
  <c r="AH1005"/>
  <c r="AI1005"/>
  <c r="AK1005"/>
  <c r="AG1762"/>
  <c r="AK1762"/>
  <c r="AI1762"/>
  <c r="AH1762"/>
  <c r="AH1543"/>
  <c r="AI1543"/>
  <c r="AG1543"/>
  <c r="AK1543"/>
  <c r="AL1543"/>
  <c r="AI2133"/>
  <c r="AK2133"/>
  <c r="AG2133"/>
  <c r="AH2133"/>
  <c r="AL2133"/>
  <c r="AH986"/>
  <c r="AI986"/>
  <c r="AG986"/>
  <c r="AK986"/>
  <c r="AG922"/>
  <c r="AI922"/>
  <c r="AK922"/>
  <c r="AH922"/>
  <c r="AK121"/>
  <c r="AG121"/>
  <c r="AI121"/>
  <c r="AH121"/>
  <c r="AI2561"/>
  <c r="AK2561"/>
  <c r="AH2561"/>
  <c r="AG2561"/>
  <c r="AL2561"/>
  <c r="AG2669"/>
  <c r="AK2669"/>
  <c r="AI2669"/>
  <c r="AH2669"/>
  <c r="AL2669"/>
  <c r="AI2217"/>
  <c r="AK2217"/>
  <c r="AG2217"/>
  <c r="AH2217"/>
  <c r="AK2183"/>
  <c r="AH2183"/>
  <c r="AG2183"/>
  <c r="AI2183"/>
  <c r="AL2183"/>
  <c r="AH710"/>
  <c r="AK710"/>
  <c r="AG710"/>
  <c r="AI710"/>
  <c r="AL710"/>
  <c r="AG1566"/>
  <c r="AK1566"/>
  <c r="AI1566"/>
  <c r="AH1566"/>
  <c r="AH2357"/>
  <c r="AK2357"/>
  <c r="AG2357"/>
  <c r="AI2357"/>
  <c r="AI149"/>
  <c r="AH149"/>
  <c r="AK149"/>
  <c r="AG149"/>
  <c r="AL149"/>
  <c r="AH730"/>
  <c r="AG730"/>
  <c r="AI730"/>
  <c r="AK730"/>
  <c r="AL730"/>
  <c r="AH2816"/>
  <c r="AI2816"/>
  <c r="AG2816"/>
  <c r="AK2816"/>
  <c r="AL2816"/>
  <c r="AK2479"/>
  <c r="AG2479"/>
  <c r="AI2479"/>
  <c r="AH2479"/>
  <c r="AI953"/>
  <c r="AK953"/>
  <c r="AG953"/>
  <c r="AH953"/>
  <c r="AI1657"/>
  <c r="AG1657"/>
  <c r="AK1657"/>
  <c r="AH1657"/>
  <c r="AL1657"/>
  <c r="AK2112"/>
  <c r="AG2112"/>
  <c r="AI2112"/>
  <c r="AH2112"/>
  <c r="AG2911"/>
  <c r="AK2911"/>
  <c r="AI2911"/>
  <c r="AH2911"/>
  <c r="AG1943"/>
  <c r="AH1943"/>
  <c r="AI1943"/>
  <c r="AK1943"/>
  <c r="AH1826"/>
  <c r="AI1826"/>
  <c r="AG1826"/>
  <c r="AK1826"/>
  <c r="AL1826"/>
  <c r="AK695"/>
  <c r="AI695"/>
  <c r="AG695"/>
  <c r="AH695"/>
  <c r="AH696"/>
  <c r="AG696"/>
  <c r="AK696"/>
  <c r="AI696"/>
  <c r="AG2294"/>
  <c r="AK2294"/>
  <c r="AI2294"/>
  <c r="AH2294"/>
  <c r="AG1775"/>
  <c r="AH1775"/>
  <c r="AI1775"/>
  <c r="AK1775"/>
  <c r="AI2210"/>
  <c r="AG2210"/>
  <c r="AH2210"/>
  <c r="AK2210"/>
  <c r="AK1015"/>
  <c r="AH1015"/>
  <c r="AG1015"/>
  <c r="AI1015"/>
  <c r="AL1015"/>
  <c r="AI2058"/>
  <c r="AG2058"/>
  <c r="AK2058"/>
  <c r="AH2058"/>
  <c r="AJ2058"/>
  <c r="AK947"/>
  <c r="AH947"/>
  <c r="AG947"/>
  <c r="AI947"/>
  <c r="AJ947"/>
  <c r="AI1548"/>
  <c r="AH1548"/>
  <c r="AG1548"/>
  <c r="AK1548"/>
  <c r="AJ1548"/>
  <c r="AI403"/>
  <c r="AG403"/>
  <c r="AH403"/>
  <c r="AK403"/>
  <c r="AJ403"/>
  <c r="AI2943"/>
  <c r="AG2943"/>
  <c r="AH2943"/>
  <c r="AK2943"/>
  <c r="AJ2943"/>
  <c r="AK1234"/>
  <c r="AI1234"/>
  <c r="AG1234"/>
  <c r="AH1234"/>
  <c r="AJ1234"/>
  <c r="AK1529"/>
  <c r="AI1529"/>
  <c r="AG1529"/>
  <c r="AH1529"/>
  <c r="AJ1529"/>
  <c r="AI2155"/>
  <c r="AK2155"/>
  <c r="AH2155"/>
  <c r="AG2155"/>
  <c r="AL2155"/>
  <c r="AJ2155"/>
  <c r="AK1553"/>
  <c r="AG1553"/>
  <c r="AI1553"/>
  <c r="AH1553"/>
  <c r="AJ1553"/>
  <c r="AI1560"/>
  <c r="AK1560"/>
  <c r="AG1560"/>
  <c r="AH1560"/>
  <c r="AJ1560"/>
  <c r="AK137"/>
  <c r="AI137"/>
  <c r="AG137"/>
  <c r="AH137"/>
  <c r="AJ137"/>
  <c r="AI1546"/>
  <c r="AK1546"/>
  <c r="AG1546"/>
  <c r="AH1546"/>
  <c r="AL1546"/>
  <c r="AJ1546"/>
  <c r="AH2208"/>
  <c r="AG2208"/>
  <c r="AI2208"/>
  <c r="AK2208"/>
  <c r="AL2208"/>
  <c r="AJ2208"/>
  <c r="AK1594"/>
  <c r="AG1594"/>
  <c r="AI1594"/>
  <c r="AH1594"/>
  <c r="AL1594"/>
  <c r="AJ1594"/>
  <c r="AG1894"/>
  <c r="AI1894"/>
  <c r="AK1894"/>
  <c r="AH1894"/>
  <c r="AL1894"/>
  <c r="AJ1894"/>
  <c r="AG2099"/>
  <c r="AK2099"/>
  <c r="AI2099"/>
  <c r="AH2099"/>
  <c r="AJ2099"/>
  <c r="AL2099"/>
  <c r="AH595"/>
  <c r="AK595"/>
  <c r="AG595"/>
  <c r="AI595"/>
  <c r="AJ595"/>
  <c r="AG1856"/>
  <c r="AK1856"/>
  <c r="AH1856"/>
  <c r="AI1856"/>
  <c r="AJ1856"/>
  <c r="AK798"/>
  <c r="AI798"/>
  <c r="AH798"/>
  <c r="AG798"/>
  <c r="AJ798"/>
  <c r="AH405"/>
  <c r="AK405"/>
  <c r="AG405"/>
  <c r="AI405"/>
  <c r="AL405"/>
  <c r="AJ405"/>
  <c r="AH1085"/>
  <c r="AK1085"/>
  <c r="AG1085"/>
  <c r="AI1085"/>
  <c r="AL1085"/>
  <c r="AJ1085"/>
  <c r="AH1606"/>
  <c r="AK1606"/>
  <c r="AG1606"/>
  <c r="AI1606"/>
  <c r="AL1606"/>
  <c r="AJ1606"/>
  <c r="AI700"/>
  <c r="AG700"/>
  <c r="AH700"/>
  <c r="AK700"/>
  <c r="AJ700"/>
  <c r="AH1954"/>
  <c r="AK1954"/>
  <c r="AI1954"/>
  <c r="AG1954"/>
  <c r="AJ1954"/>
  <c r="AI912"/>
  <c r="AG912"/>
  <c r="AK912"/>
  <c r="AH912"/>
  <c r="AJ912"/>
  <c r="AI999"/>
  <c r="AH999"/>
  <c r="AG999"/>
  <c r="AK999"/>
  <c r="AJ999"/>
  <c r="AG1182"/>
  <c r="AI1182"/>
  <c r="AH1182"/>
  <c r="AK1182"/>
  <c r="AJ1182"/>
  <c r="AI2056"/>
  <c r="AG2056"/>
  <c r="AH2056"/>
  <c r="AK2056"/>
  <c r="AJ2056"/>
  <c r="AG2242"/>
  <c r="AH2242"/>
  <c r="AK2242"/>
  <c r="AI2242"/>
  <c r="AI2849"/>
  <c r="AG2849"/>
  <c r="AK2849"/>
  <c r="AH2849"/>
  <c r="AK1960"/>
  <c r="AI1960"/>
  <c r="AG1960"/>
  <c r="AH1960"/>
  <c r="AL1960"/>
  <c r="AK1542"/>
  <c r="AI1542"/>
  <c r="AG1542"/>
  <c r="AH1542"/>
  <c r="AL1542"/>
  <c r="AK2767"/>
  <c r="AI2767"/>
  <c r="AG2767"/>
  <c r="AH2767"/>
  <c r="AL2767"/>
  <c r="AK1324"/>
  <c r="AI1324"/>
  <c r="AG1324"/>
  <c r="AH1324"/>
  <c r="AL1324"/>
  <c r="AH2109"/>
  <c r="AG2109"/>
  <c r="AK2109"/>
  <c r="AI2109"/>
  <c r="AH857"/>
  <c r="AI857"/>
  <c r="AG857"/>
  <c r="AK857"/>
  <c r="AH1521"/>
  <c r="AI1521"/>
  <c r="AK1521"/>
  <c r="AG1521"/>
  <c r="AK2777"/>
  <c r="AH2777"/>
  <c r="AI2777"/>
  <c r="AG2777"/>
  <c r="AH1585"/>
  <c r="AK1585"/>
  <c r="AI1585"/>
  <c r="AG1585"/>
  <c r="AG1271"/>
  <c r="AK1271"/>
  <c r="AH1271"/>
  <c r="AI1271"/>
  <c r="AK122"/>
  <c r="AG122"/>
  <c r="AI122"/>
  <c r="AH122"/>
  <c r="AK2020"/>
  <c r="AG2020"/>
  <c r="AI2020"/>
  <c r="AH2020"/>
  <c r="AL2020"/>
  <c r="AK2830"/>
  <c r="AG2830"/>
  <c r="AH2830"/>
  <c r="AI2830"/>
  <c r="AL2830"/>
  <c r="AG1262"/>
  <c r="AK1262"/>
  <c r="AI1262"/>
  <c r="AH1262"/>
  <c r="AI776"/>
  <c r="AK776"/>
  <c r="AG776"/>
  <c r="AH776"/>
  <c r="AK1107"/>
  <c r="AG1107"/>
  <c r="AI1107"/>
  <c r="AH1107"/>
  <c r="AG2309"/>
  <c r="AI2309"/>
  <c r="AK2309"/>
  <c r="AH2309"/>
  <c r="AG233"/>
  <c r="AI233"/>
  <c r="AK233"/>
  <c r="AH233"/>
  <c r="AI1857"/>
  <c r="AK1857"/>
  <c r="AG1857"/>
  <c r="AH1857"/>
  <c r="AG2045"/>
  <c r="AI2045"/>
  <c r="AK2045"/>
  <c r="AH2045"/>
  <c r="AG413"/>
  <c r="AK413"/>
  <c r="AI413"/>
  <c r="AH413"/>
  <c r="AL413"/>
  <c r="AK390"/>
  <c r="AG390"/>
  <c r="AH390"/>
  <c r="AI390"/>
  <c r="AL390"/>
  <c r="AK422"/>
  <c r="AI422"/>
  <c r="AG422"/>
  <c r="AH422"/>
  <c r="AL422"/>
  <c r="AK961"/>
  <c r="AI961"/>
  <c r="AH961"/>
  <c r="AG961"/>
  <c r="AK984"/>
  <c r="AG984"/>
  <c r="AI984"/>
  <c r="AH984"/>
  <c r="AL984"/>
  <c r="AG212"/>
  <c r="AK212"/>
  <c r="AI212"/>
  <c r="AH212"/>
  <c r="AG2428"/>
  <c r="AI2428"/>
  <c r="AK2428"/>
  <c r="AH2428"/>
  <c r="AL2428"/>
  <c r="AH2679"/>
  <c r="AG2679"/>
  <c r="AI2679"/>
  <c r="AK2679"/>
  <c r="AL2679"/>
  <c r="AK2427"/>
  <c r="AG2427"/>
  <c r="AH2427"/>
  <c r="AI2427"/>
  <c r="AL2427"/>
  <c r="AK1158"/>
  <c r="AG1158"/>
  <c r="AI1158"/>
  <c r="AH1158"/>
  <c r="AI1695"/>
  <c r="AG1695"/>
  <c r="AK1695"/>
  <c r="AH1695"/>
  <c r="AL1695"/>
  <c r="AK1075"/>
  <c r="AH1075"/>
  <c r="AI1075"/>
  <c r="AG1075"/>
  <c r="AK863"/>
  <c r="AG863"/>
  <c r="AI863"/>
  <c r="AH863"/>
  <c r="AL863"/>
  <c r="AK1164"/>
  <c r="AH1164"/>
  <c r="AI1164"/>
  <c r="AG1164"/>
  <c r="AL1164"/>
  <c r="AG158"/>
  <c r="AH158"/>
  <c r="AK158"/>
  <c r="AI158"/>
  <c r="AL158"/>
  <c r="AH401"/>
  <c r="AG401"/>
  <c r="AK401"/>
  <c r="AI401"/>
  <c r="AL401"/>
  <c r="AI641"/>
  <c r="AH641"/>
  <c r="AK641"/>
  <c r="AG641"/>
  <c r="AH876"/>
  <c r="AK876"/>
  <c r="AG876"/>
  <c r="AI876"/>
  <c r="AH1159"/>
  <c r="AI1159"/>
  <c r="AG1159"/>
  <c r="AK1159"/>
  <c r="AL1159"/>
  <c r="AH2371"/>
  <c r="AI2371"/>
  <c r="AK2371"/>
  <c r="AG2371"/>
  <c r="AL2371"/>
  <c r="AH361"/>
  <c r="AG361"/>
  <c r="AK361"/>
  <c r="AI361"/>
  <c r="AK2774"/>
  <c r="AI2774"/>
  <c r="AH2774"/>
  <c r="AG2774"/>
  <c r="AH2320"/>
  <c r="AG2320"/>
  <c r="AI2320"/>
  <c r="AK2320"/>
  <c r="AL2320"/>
  <c r="AH147"/>
  <c r="AG147"/>
  <c r="AK147"/>
  <c r="AI147"/>
  <c r="AL147"/>
  <c r="AI2549"/>
  <c r="AK2549"/>
  <c r="AG2549"/>
  <c r="AH2549"/>
  <c r="AL2549"/>
  <c r="AK55"/>
  <c r="AI55"/>
  <c r="AG55"/>
  <c r="AH55"/>
  <c r="AL55"/>
  <c r="AG389"/>
  <c r="AK389"/>
  <c r="AI389"/>
  <c r="AH389"/>
  <c r="AL389"/>
  <c r="AG2789"/>
  <c r="AI2789"/>
  <c r="AH2789"/>
  <c r="AK2789"/>
  <c r="AI1274"/>
  <c r="AK1274"/>
  <c r="AG1274"/>
  <c r="AH1274"/>
  <c r="AK23"/>
  <c r="AI23"/>
  <c r="AG23"/>
  <c r="AH23"/>
  <c r="AI977"/>
  <c r="AH977"/>
  <c r="AK977"/>
  <c r="AG977"/>
  <c r="AI3001"/>
  <c r="AK3001"/>
  <c r="AH3001"/>
  <c r="AG3001"/>
  <c r="AK1115"/>
  <c r="AI1115"/>
  <c r="AG1115"/>
  <c r="AH1115"/>
  <c r="AL1115"/>
  <c r="AG2736"/>
  <c r="AI2736"/>
  <c r="AK2736"/>
  <c r="AH2736"/>
  <c r="AG2742"/>
  <c r="AK2742"/>
  <c r="AI2742"/>
  <c r="AH2742"/>
  <c r="AI2157"/>
  <c r="AG2157"/>
  <c r="AK2157"/>
  <c r="AH2157"/>
  <c r="AI2985"/>
  <c r="AK2985"/>
  <c r="AH2985"/>
  <c r="AG2985"/>
  <c r="AK1496"/>
  <c r="AG1496"/>
  <c r="AI1496"/>
  <c r="AH1496"/>
  <c r="AL1496"/>
  <c r="AK931"/>
  <c r="AI931"/>
  <c r="AH931"/>
  <c r="AG931"/>
  <c r="AL931"/>
  <c r="AK47"/>
  <c r="AI47"/>
  <c r="AG47"/>
  <c r="AH47"/>
  <c r="AG2304"/>
  <c r="AI2304"/>
  <c r="AK2304"/>
  <c r="AH2304"/>
  <c r="AK1165"/>
  <c r="AI1165"/>
  <c r="AG1165"/>
  <c r="AH1165"/>
  <c r="AG397"/>
  <c r="AI397"/>
  <c r="AK397"/>
  <c r="AH397"/>
  <c r="AK39"/>
  <c r="AI39"/>
  <c r="AG39"/>
  <c r="AH39"/>
  <c r="AL39"/>
  <c r="AG42"/>
  <c r="AK42"/>
  <c r="AI42"/>
  <c r="AH42"/>
  <c r="AL42"/>
  <c r="AK2060"/>
  <c r="AI2060"/>
  <c r="AG2060"/>
  <c r="AH2060"/>
  <c r="AK1207"/>
  <c r="AG1207"/>
  <c r="AI1207"/>
  <c r="AH1207"/>
  <c r="AL1207"/>
  <c r="AI1380"/>
  <c r="AK1380"/>
  <c r="AH1380"/>
  <c r="AG1380"/>
  <c r="AL1380"/>
  <c r="AI2884"/>
  <c r="AH2884"/>
  <c r="AK2884"/>
  <c r="AG2884"/>
  <c r="AL2884"/>
  <c r="AH1315"/>
  <c r="AI1315"/>
  <c r="AK1315"/>
  <c r="AG1315"/>
  <c r="AL1315"/>
  <c r="AH1855"/>
  <c r="AK1855"/>
  <c r="AI1855"/>
  <c r="AG1855"/>
  <c r="AH2728"/>
  <c r="AK2728"/>
  <c r="AG2728"/>
  <c r="AI2728"/>
  <c r="AL2728"/>
  <c r="AH458"/>
  <c r="AG458"/>
  <c r="AK458"/>
  <c r="AI458"/>
  <c r="AL458"/>
  <c r="AH2442"/>
  <c r="AI2442"/>
  <c r="AG2442"/>
  <c r="AK2442"/>
  <c r="AG2218"/>
  <c r="AH2218"/>
  <c r="AK2218"/>
  <c r="AI2218"/>
  <c r="AH144"/>
  <c r="AI144"/>
  <c r="AG144"/>
  <c r="AK144"/>
  <c r="AL144"/>
  <c r="AI2621"/>
  <c r="AH2621"/>
  <c r="AG2621"/>
  <c r="AK2621"/>
  <c r="AL2621"/>
  <c r="AK644"/>
  <c r="AG644"/>
  <c r="AH644"/>
  <c r="AI644"/>
  <c r="AI2440"/>
  <c r="AG2440"/>
  <c r="AK2440"/>
  <c r="AH2440"/>
  <c r="AL2440"/>
  <c r="AK1571"/>
  <c r="AG1571"/>
  <c r="AH1571"/>
  <c r="AI1571"/>
  <c r="AL1571"/>
  <c r="AG2277"/>
  <c r="AI2277"/>
  <c r="AK2277"/>
  <c r="AH2277"/>
  <c r="AL2277"/>
  <c r="AK181"/>
  <c r="AI181"/>
  <c r="AG181"/>
  <c r="AH181"/>
  <c r="AI1141"/>
  <c r="AG1141"/>
  <c r="AK1141"/>
  <c r="AH1141"/>
  <c r="AK2916"/>
  <c r="AG2916"/>
  <c r="AI2916"/>
  <c r="AH2916"/>
  <c r="AK1198"/>
  <c r="AI1198"/>
  <c r="AG1198"/>
  <c r="AH1198"/>
  <c r="AL1198"/>
  <c r="AK129"/>
  <c r="AI129"/>
  <c r="AG129"/>
  <c r="AH129"/>
  <c r="AL129"/>
  <c r="AI505"/>
  <c r="AK505"/>
  <c r="AG505"/>
  <c r="AH505"/>
  <c r="AI1489"/>
  <c r="AK1489"/>
  <c r="AH1489"/>
  <c r="AG1489"/>
  <c r="AK2887"/>
  <c r="AG2887"/>
  <c r="AH2887"/>
  <c r="AI2887"/>
  <c r="AL2887"/>
  <c r="AG1808"/>
  <c r="AI1808"/>
  <c r="AH1808"/>
  <c r="AK1808"/>
  <c r="AG2866"/>
  <c r="AI2866"/>
  <c r="AK2866"/>
  <c r="AH2866"/>
  <c r="AK1517"/>
  <c r="AG1517"/>
  <c r="AI1517"/>
  <c r="AH1517"/>
  <c r="AI1873"/>
  <c r="AH1873"/>
  <c r="AK1873"/>
  <c r="AG1873"/>
  <c r="AI660"/>
  <c r="AK660"/>
  <c r="AH660"/>
  <c r="AG660"/>
  <c r="AH2530"/>
  <c r="AG2530"/>
  <c r="AI2530"/>
  <c r="AK2530"/>
  <c r="AI966"/>
  <c r="AK966"/>
  <c r="AH966"/>
  <c r="AG966"/>
  <c r="AL966"/>
  <c r="AG1840"/>
  <c r="AI1840"/>
  <c r="AK1840"/>
  <c r="AH1840"/>
  <c r="AK2599"/>
  <c r="AI2599"/>
  <c r="AG2599"/>
  <c r="AH2599"/>
  <c r="AL2599"/>
  <c r="AG893"/>
  <c r="AI893"/>
  <c r="AK893"/>
  <c r="AH893"/>
  <c r="AL893"/>
  <c r="AK51"/>
  <c r="AI51"/>
  <c r="AG51"/>
  <c r="AH51"/>
  <c r="AL51"/>
  <c r="AK2127"/>
  <c r="AI2127"/>
  <c r="AG2127"/>
  <c r="AH2127"/>
  <c r="AL2127"/>
  <c r="AI487"/>
  <c r="AG487"/>
  <c r="AK487"/>
  <c r="AH487"/>
  <c r="AL487"/>
  <c r="AH1783"/>
  <c r="AK1783"/>
  <c r="AI1783"/>
  <c r="AG1783"/>
  <c r="AL1783"/>
  <c r="AH744"/>
  <c r="AK744"/>
  <c r="AG744"/>
  <c r="AI744"/>
  <c r="AL744"/>
  <c r="AH2824"/>
  <c r="AG2824"/>
  <c r="AI2824"/>
  <c r="AK2824"/>
  <c r="AH615"/>
  <c r="AK615"/>
  <c r="AG615"/>
  <c r="AI615"/>
  <c r="AL615"/>
  <c r="AH469"/>
  <c r="AG469"/>
  <c r="AI469"/>
  <c r="AK469"/>
  <c r="AL469"/>
  <c r="AK740"/>
  <c r="AG740"/>
  <c r="AH740"/>
  <c r="AI740"/>
  <c r="AL740"/>
  <c r="AK1672"/>
  <c r="AI1672"/>
  <c r="AH1672"/>
  <c r="AG1672"/>
  <c r="AL1672"/>
  <c r="AH364"/>
  <c r="AI364"/>
  <c r="AK364"/>
  <c r="AG364"/>
  <c r="AL364"/>
  <c r="AH1839"/>
  <c r="AG1839"/>
  <c r="AK1839"/>
  <c r="AI1839"/>
  <c r="AL1839"/>
  <c r="AH1445"/>
  <c r="AI1445"/>
  <c r="AG1445"/>
  <c r="AK1445"/>
  <c r="AL1445"/>
  <c r="AG1744"/>
  <c r="AK1744"/>
  <c r="AH1744"/>
  <c r="AI1744"/>
  <c r="AL1744"/>
  <c r="AH1213"/>
  <c r="AG1213"/>
  <c r="AK1213"/>
  <c r="AI1213"/>
  <c r="AL1213"/>
  <c r="AI542"/>
  <c r="AG542"/>
  <c r="AK542"/>
  <c r="AH542"/>
  <c r="AK2788"/>
  <c r="AG2788"/>
  <c r="AI2788"/>
  <c r="AH2788"/>
  <c r="AI1502"/>
  <c r="AK1502"/>
  <c r="AG1502"/>
  <c r="AH1502"/>
  <c r="AK739"/>
  <c r="AG739"/>
  <c r="AI739"/>
  <c r="AH739"/>
  <c r="AG16"/>
  <c r="AK16"/>
  <c r="AH16"/>
  <c r="AI16"/>
  <c r="AK1557"/>
  <c r="AI1557"/>
  <c r="AG1557"/>
  <c r="AH1557"/>
  <c r="AI2730"/>
  <c r="AK2730"/>
  <c r="AG2730"/>
  <c r="AH2730"/>
  <c r="AL2730"/>
  <c r="AK2693"/>
  <c r="AG2693"/>
  <c r="AI2693"/>
  <c r="AH2693"/>
  <c r="AL2693"/>
  <c r="AK457"/>
  <c r="AI457"/>
  <c r="AH457"/>
  <c r="AG457"/>
  <c r="AI1169"/>
  <c r="AG1169"/>
  <c r="AK1169"/>
  <c r="AH1169"/>
  <c r="AG1337"/>
  <c r="AI1337"/>
  <c r="AK1337"/>
  <c r="AH1337"/>
  <c r="AL1337"/>
  <c r="AG2425"/>
  <c r="AI2425"/>
  <c r="AK2425"/>
  <c r="AH2425"/>
  <c r="AL2425"/>
  <c r="AG987"/>
  <c r="AI987"/>
  <c r="AH987"/>
  <c r="AK987"/>
  <c r="AG1312"/>
  <c r="AK1312"/>
  <c r="AH1312"/>
  <c r="AI1312"/>
  <c r="AG2983"/>
  <c r="AK2983"/>
  <c r="AI2983"/>
  <c r="AH2983"/>
  <c r="AL2983"/>
  <c r="AG2445"/>
  <c r="AK2445"/>
  <c r="AI2445"/>
  <c r="AH2445"/>
  <c r="AL2445"/>
  <c r="AG2690"/>
  <c r="AK2690"/>
  <c r="AI2690"/>
  <c r="AH2690"/>
  <c r="AK1222"/>
  <c r="AG1222"/>
  <c r="AI1222"/>
  <c r="AH1222"/>
  <c r="AG2264"/>
  <c r="AK2264"/>
  <c r="AI2264"/>
  <c r="AH2264"/>
  <c r="AK2516"/>
  <c r="AG2516"/>
  <c r="AI2516"/>
  <c r="AH2516"/>
  <c r="AG1650"/>
  <c r="AI1650"/>
  <c r="AH1650"/>
  <c r="AK1650"/>
  <c r="AI840"/>
  <c r="AK840"/>
  <c r="AG840"/>
  <c r="AH840"/>
  <c r="AK1443"/>
  <c r="AI1443"/>
  <c r="AG1443"/>
  <c r="AH1443"/>
  <c r="AL1443"/>
  <c r="AK1148"/>
  <c r="AI1148"/>
  <c r="AG1148"/>
  <c r="AH1148"/>
  <c r="AL1148"/>
  <c r="AH910"/>
  <c r="AK910"/>
  <c r="AG910"/>
  <c r="AI910"/>
  <c r="AL910"/>
  <c r="AH1670"/>
  <c r="AI1670"/>
  <c r="AK1670"/>
  <c r="AG1670"/>
  <c r="AL1670"/>
  <c r="AH1103"/>
  <c r="AI1103"/>
  <c r="AK1103"/>
  <c r="AG1103"/>
  <c r="AH431"/>
  <c r="AI431"/>
  <c r="AK431"/>
  <c r="AG431"/>
  <c r="AL431"/>
  <c r="AH1760"/>
  <c r="AI1760"/>
  <c r="AK1760"/>
  <c r="AG1760"/>
  <c r="AH2747"/>
  <c r="AI2747"/>
  <c r="AG2747"/>
  <c r="AK2747"/>
  <c r="AL2747"/>
  <c r="AK408"/>
  <c r="AG408"/>
  <c r="AH408"/>
  <c r="AI408"/>
  <c r="AL408"/>
  <c r="AK2566"/>
  <c r="AI2566"/>
  <c r="AG2566"/>
  <c r="AH2566"/>
  <c r="AI766"/>
  <c r="AK766"/>
  <c r="AH766"/>
  <c r="AG766"/>
  <c r="AL766"/>
  <c r="AI906"/>
  <c r="AG906"/>
  <c r="AK906"/>
  <c r="AH906"/>
  <c r="AI1497"/>
  <c r="AK1497"/>
  <c r="AH1497"/>
  <c r="AG1497"/>
  <c r="AI3005"/>
  <c r="AK3005"/>
  <c r="AG3005"/>
  <c r="AJ3005"/>
  <c r="AG1025"/>
  <c r="AI1025"/>
  <c r="AH1025"/>
  <c r="AK1025"/>
  <c r="AJ1025"/>
  <c r="AI2969"/>
  <c r="AH2969"/>
  <c r="AK2969"/>
  <c r="AG2969"/>
  <c r="AL2969"/>
  <c r="AK1242"/>
  <c r="AH1242"/>
  <c r="AI1242"/>
  <c r="AG1242"/>
  <c r="AH28"/>
  <c r="AG28"/>
  <c r="AI28"/>
  <c r="AK28"/>
  <c r="AH1094"/>
  <c r="AI1094"/>
  <c r="AG1094"/>
  <c r="AK1094"/>
  <c r="AL1094"/>
  <c r="AK63"/>
  <c r="AG63"/>
  <c r="AH63"/>
  <c r="AI63"/>
  <c r="AI2072"/>
  <c r="AK2072"/>
  <c r="AG2072"/>
  <c r="AH2072"/>
  <c r="AG895"/>
  <c r="AH895"/>
  <c r="AK895"/>
  <c r="AI895"/>
  <c r="AH2430"/>
  <c r="AK2430"/>
  <c r="AI2430"/>
  <c r="AG2430"/>
  <c r="AH2932"/>
  <c r="AI2932"/>
  <c r="AG2932"/>
  <c r="AK2932"/>
  <c r="AL2932"/>
  <c r="AI537"/>
  <c r="AG537"/>
  <c r="AK537"/>
  <c r="AH537"/>
  <c r="AJ537"/>
  <c r="AH1838"/>
  <c r="AK1838"/>
  <c r="AG1838"/>
  <c r="AI1838"/>
  <c r="AL1838"/>
  <c r="AH1716"/>
  <c r="AK1716"/>
  <c r="AG1716"/>
  <c r="AI1716"/>
  <c r="AJ1716"/>
  <c r="AL1716"/>
  <c r="AK602"/>
  <c r="AI602"/>
  <c r="AG602"/>
  <c r="AH602"/>
  <c r="AL602"/>
  <c r="AK2324"/>
  <c r="AI2324"/>
  <c r="AG2324"/>
  <c r="AH2324"/>
  <c r="AK2009"/>
  <c r="AH2009"/>
  <c r="AI2009"/>
  <c r="AG2009"/>
  <c r="AL2009"/>
  <c r="AI836"/>
  <c r="AK836"/>
  <c r="AG836"/>
  <c r="AH836"/>
  <c r="AL836"/>
  <c r="AK1209"/>
  <c r="AH1209"/>
  <c r="AG1209"/>
  <c r="AI1209"/>
  <c r="AK1715"/>
  <c r="AI1715"/>
  <c r="AG1715"/>
  <c r="AH1715"/>
  <c r="AK345"/>
  <c r="AI345"/>
  <c r="AG345"/>
  <c r="AH345"/>
  <c r="AK159"/>
  <c r="AI159"/>
  <c r="AG159"/>
  <c r="AH159"/>
  <c r="AK2150"/>
  <c r="AG2150"/>
  <c r="AH2150"/>
  <c r="AI2150"/>
  <c r="AH2645"/>
  <c r="AK2645"/>
  <c r="AG2645"/>
  <c r="AI2645"/>
  <c r="AL2645"/>
  <c r="AI1946"/>
  <c r="AG1946"/>
  <c r="AK1946"/>
  <c r="AH1946"/>
  <c r="AL1946"/>
  <c r="AH1313"/>
  <c r="AK1313"/>
  <c r="AI1313"/>
  <c r="AG1313"/>
  <c r="AL1313"/>
  <c r="AH2908"/>
  <c r="AI2908"/>
  <c r="AK2908"/>
  <c r="AG2908"/>
  <c r="AH1822"/>
  <c r="AI1822"/>
  <c r="AK1822"/>
  <c r="AG1822"/>
  <c r="AH799"/>
  <c r="AG799"/>
  <c r="AI799"/>
  <c r="AK799"/>
  <c r="AL799"/>
  <c r="AG1067"/>
  <c r="AK1067"/>
  <c r="AI1067"/>
  <c r="AH1067"/>
  <c r="AJ1067"/>
  <c r="AG1099"/>
  <c r="AI1099"/>
  <c r="AH1099"/>
  <c r="AK1099"/>
  <c r="AL1099"/>
  <c r="AJ1099"/>
  <c r="AK2014"/>
  <c r="AI2014"/>
  <c r="AG2014"/>
  <c r="AH2014"/>
  <c r="AJ2014"/>
  <c r="AG1439"/>
  <c r="AI1439"/>
  <c r="AK1439"/>
  <c r="AH1439"/>
  <c r="AJ1439"/>
  <c r="AK734"/>
  <c r="AG734"/>
  <c r="AI734"/>
  <c r="AH734"/>
  <c r="AJ734"/>
  <c r="AG1996"/>
  <c r="AI1996"/>
  <c r="AH1996"/>
  <c r="AK1996"/>
  <c r="AJ1996"/>
  <c r="AG1386"/>
  <c r="AK1386"/>
  <c r="AH1386"/>
  <c r="AI1386"/>
  <c r="AJ1386"/>
  <c r="AI565"/>
  <c r="AK565"/>
  <c r="AG565"/>
  <c r="AH565"/>
  <c r="AJ565"/>
  <c r="AG2837"/>
  <c r="AK2837"/>
  <c r="AH2837"/>
  <c r="AI2837"/>
  <c r="AJ2837"/>
  <c r="AG2312"/>
  <c r="AI2312"/>
  <c r="AK2312"/>
  <c r="AH2312"/>
  <c r="AL2312"/>
  <c r="AJ2312"/>
  <c r="AI519"/>
  <c r="AK519"/>
  <c r="AG519"/>
  <c r="AH519"/>
  <c r="AJ519"/>
  <c r="AG858"/>
  <c r="AK858"/>
  <c r="AI858"/>
  <c r="AH858"/>
  <c r="AJ858"/>
  <c r="AG1569"/>
  <c r="AK1569"/>
  <c r="AI1569"/>
  <c r="AH1569"/>
  <c r="AJ1569"/>
  <c r="AL1569"/>
  <c r="AK2657"/>
  <c r="AG2657"/>
  <c r="AI2657"/>
  <c r="AH2657"/>
  <c r="AJ2657"/>
  <c r="AI1263"/>
  <c r="AG1263"/>
  <c r="AK1263"/>
  <c r="AH1263"/>
  <c r="AJ1263"/>
  <c r="AI75"/>
  <c r="AK75"/>
  <c r="AG75"/>
  <c r="AH75"/>
  <c r="AJ75"/>
  <c r="AG1950"/>
  <c r="AK1950"/>
  <c r="AI1950"/>
  <c r="AH1950"/>
  <c r="AJ1950"/>
  <c r="AK769"/>
  <c r="AI769"/>
  <c r="AG769"/>
  <c r="AH769"/>
  <c r="AJ769"/>
  <c r="AK1048"/>
  <c r="AG1048"/>
  <c r="AI1048"/>
  <c r="AH1048"/>
  <c r="AL1048"/>
  <c r="AJ1048"/>
  <c r="AH184"/>
  <c r="AK184"/>
  <c r="AI184"/>
  <c r="AG184"/>
  <c r="AL184"/>
  <c r="AJ184"/>
  <c r="AH13"/>
  <c r="AI13"/>
  <c r="AG13"/>
  <c r="AK13"/>
  <c r="AL13"/>
  <c r="AJ13"/>
  <c r="AH1868"/>
  <c r="AK1868"/>
  <c r="AI1868"/>
  <c r="AG1868"/>
  <c r="AJ1868"/>
  <c r="AG741"/>
  <c r="AI741"/>
  <c r="AK741"/>
  <c r="AH741"/>
  <c r="AJ741"/>
  <c r="AG2820"/>
  <c r="AK2820"/>
  <c r="AI2820"/>
  <c r="AH2820"/>
  <c r="AL2820"/>
  <c r="AJ2820"/>
  <c r="AG316"/>
  <c r="AK316"/>
  <c r="AI316"/>
  <c r="AH316"/>
  <c r="AJ316"/>
  <c r="AH2931"/>
  <c r="AI2931"/>
  <c r="AG2931"/>
  <c r="AK2931"/>
  <c r="AL2931"/>
  <c r="AJ2931"/>
  <c r="AH160"/>
  <c r="AG160"/>
  <c r="AK160"/>
  <c r="AI160"/>
  <c r="AJ160"/>
  <c r="AH2595"/>
  <c r="AK2595"/>
  <c r="AI2595"/>
  <c r="AG2595"/>
  <c r="AJ2595"/>
  <c r="AK228"/>
  <c r="AI228"/>
  <c r="AG228"/>
  <c r="AH228"/>
  <c r="AL228"/>
  <c r="AJ228"/>
  <c r="AK714"/>
  <c r="AG714"/>
  <c r="AI714"/>
  <c r="AH714"/>
  <c r="AJ714"/>
  <c r="AI2169"/>
  <c r="AK2169"/>
  <c r="AG2169"/>
  <c r="AH2169"/>
  <c r="AJ2169"/>
  <c r="AG2514"/>
  <c r="AI2514"/>
  <c r="AK2514"/>
  <c r="AH2514"/>
  <c r="AJ2514"/>
  <c r="AG2583"/>
  <c r="AK2583"/>
  <c r="AI2583"/>
  <c r="AH2583"/>
  <c r="AJ2583"/>
  <c r="AL2583"/>
  <c r="AI1641"/>
  <c r="AG1641"/>
  <c r="AK1641"/>
  <c r="AH1641"/>
  <c r="AL1641"/>
  <c r="AJ1641"/>
  <c r="AK2364"/>
  <c r="AG2364"/>
  <c r="AI2364"/>
  <c r="AH2364"/>
  <c r="AJ2364"/>
  <c r="AI384"/>
  <c r="AG384"/>
  <c r="AK384"/>
  <c r="AH384"/>
  <c r="AJ384"/>
  <c r="AH455"/>
  <c r="AI455"/>
  <c r="AK455"/>
  <c r="AG455"/>
  <c r="AJ455"/>
  <c r="AI2634"/>
  <c r="AH2634"/>
  <c r="AK2634"/>
  <c r="AG2634"/>
  <c r="AJ2634"/>
  <c r="AI2842"/>
  <c r="AH2842"/>
  <c r="AK2842"/>
  <c r="AG2842"/>
  <c r="AL2842"/>
  <c r="AJ2842"/>
  <c r="AH1802"/>
  <c r="AI1802"/>
  <c r="AK1802"/>
  <c r="AG1802"/>
  <c r="AL1802"/>
  <c r="AJ1802"/>
  <c r="AH794"/>
  <c r="AI794"/>
  <c r="AG794"/>
  <c r="AK794"/>
  <c r="AL794"/>
  <c r="AJ794"/>
  <c r="AK1252"/>
  <c r="AH1252"/>
  <c r="AG1252"/>
  <c r="AI1252"/>
  <c r="AL1252"/>
  <c r="AJ1252"/>
  <c r="AG978"/>
  <c r="AI978"/>
  <c r="AH978"/>
  <c r="AK978"/>
  <c r="AJ978"/>
  <c r="AH2885"/>
  <c r="AG2885"/>
  <c r="AK2885"/>
  <c r="AI2885"/>
  <c r="AJ2885"/>
  <c r="AK1679"/>
  <c r="AG1679"/>
  <c r="AH1679"/>
  <c r="AI1679"/>
  <c r="AL1679"/>
  <c r="AJ1679"/>
  <c r="AK2587"/>
  <c r="AG2587"/>
  <c r="AH2587"/>
  <c r="AI2587"/>
  <c r="AL2587"/>
  <c r="AJ2587"/>
  <c r="AH1574"/>
  <c r="AK1574"/>
  <c r="AG1574"/>
  <c r="AI1574"/>
  <c r="AJ1574"/>
  <c r="AK1779"/>
  <c r="AH1779"/>
  <c r="AG1779"/>
  <c r="AI1779"/>
  <c r="AL1779"/>
  <c r="AJ1779"/>
  <c r="AG2040"/>
  <c r="AH2040"/>
  <c r="AK2040"/>
  <c r="AI2040"/>
  <c r="AL2040"/>
  <c r="AJ2040"/>
  <c r="AI698"/>
  <c r="AG698"/>
  <c r="AH698"/>
  <c r="AK698"/>
  <c r="AJ698"/>
  <c r="AI2236"/>
  <c r="AG2236"/>
  <c r="AK2236"/>
  <c r="AH2236"/>
  <c r="AJ2236"/>
  <c r="AK2220"/>
  <c r="AI2220"/>
  <c r="AH2220"/>
  <c r="AG2220"/>
  <c r="AL2220"/>
  <c r="AJ2220"/>
  <c r="AI2159"/>
  <c r="AK2159"/>
  <c r="AH2159"/>
  <c r="AG2159"/>
  <c r="AJ2159"/>
  <c r="AL2159"/>
  <c r="AG512"/>
  <c r="AI512"/>
  <c r="AH512"/>
  <c r="AK512"/>
  <c r="AJ512"/>
  <c r="AI1600"/>
  <c r="AK1600"/>
  <c r="AH1600"/>
  <c r="AG1600"/>
  <c r="AL1600"/>
  <c r="AJ1600"/>
  <c r="AG2125"/>
  <c r="AI2125"/>
  <c r="AH2125"/>
  <c r="AK2125"/>
  <c r="AJ2125"/>
  <c r="AI1203"/>
  <c r="AG1203"/>
  <c r="AK1203"/>
  <c r="AH1203"/>
  <c r="AJ1203"/>
  <c r="AG1738"/>
  <c r="AH1738"/>
  <c r="AI1738"/>
  <c r="AK1738"/>
  <c r="AJ1738"/>
  <c r="AI2435"/>
  <c r="AH2435"/>
  <c r="AG2435"/>
  <c r="AK2435"/>
  <c r="AJ2435"/>
  <c r="AG2039"/>
  <c r="AK2039"/>
  <c r="AI2039"/>
  <c r="AH2039"/>
  <c r="AJ2039"/>
  <c r="AG580"/>
  <c r="AH580"/>
  <c r="AK580"/>
  <c r="AI580"/>
  <c r="AJ580"/>
  <c r="AI904"/>
  <c r="AH904"/>
  <c r="AG904"/>
  <c r="AK904"/>
  <c r="AL904"/>
  <c r="AJ904"/>
  <c r="AK127"/>
  <c r="AH127"/>
  <c r="AG127"/>
  <c r="AI127"/>
  <c r="AJ127"/>
  <c r="AH2534"/>
  <c r="AI2534"/>
  <c r="AG2534"/>
  <c r="AK2534"/>
  <c r="AJ2534"/>
  <c r="AH988"/>
  <c r="AG988"/>
  <c r="AI988"/>
  <c r="AK988"/>
  <c r="AJ988"/>
  <c r="AH2420"/>
  <c r="AI2420"/>
  <c r="AG2420"/>
  <c r="AK2420"/>
  <c r="AL2420"/>
  <c r="AH853"/>
  <c r="AK853"/>
  <c r="AG853"/>
  <c r="AI853"/>
  <c r="AG1815"/>
  <c r="AK1815"/>
  <c r="AI1815"/>
  <c r="AH1815"/>
  <c r="AL1815"/>
  <c r="AH2448"/>
  <c r="AI2448"/>
  <c r="AK2448"/>
  <c r="AG2448"/>
  <c r="AJ2448"/>
  <c r="AL2448"/>
  <c r="AH2878"/>
  <c r="AG2878"/>
  <c r="AK2878"/>
  <c r="AI2878"/>
  <c r="AH1610"/>
  <c r="AG1610"/>
  <c r="AK1610"/>
  <c r="AI1610"/>
  <c r="AI2232"/>
  <c r="AH2232"/>
  <c r="AG2232"/>
  <c r="AK2232"/>
  <c r="AJ2232"/>
  <c r="AL1009"/>
  <c r="AJ1354"/>
  <c r="AJ2731"/>
  <c r="AJ1009"/>
  <c r="AL986"/>
  <c r="AJ1826"/>
  <c r="AL623"/>
  <c r="AL2966"/>
  <c r="AL773"/>
  <c r="AL1943"/>
  <c r="AL2847"/>
  <c r="AJ2849"/>
  <c r="AL834"/>
  <c r="AL953"/>
  <c r="AJ2109"/>
  <c r="AL148"/>
  <c r="AJ840"/>
  <c r="AJ1760"/>
  <c r="AL3005"/>
  <c r="AJ2566"/>
  <c r="AJ2684"/>
  <c r="AJ77"/>
  <c r="AJ857"/>
  <c r="AL2112"/>
  <c r="AJ910"/>
  <c r="AJ431"/>
  <c r="AJ1585"/>
  <c r="AL2225"/>
  <c r="AJ1530"/>
  <c r="AJ810"/>
  <c r="AJ2558"/>
  <c r="AJ843"/>
  <c r="AJ1240"/>
  <c r="AJ1039"/>
  <c r="AJ1472"/>
  <c r="AJ1342"/>
  <c r="AJ467"/>
  <c r="AJ130"/>
  <c r="AJ1166"/>
  <c r="AJ2179"/>
  <c r="AJ944"/>
  <c r="AJ1614"/>
  <c r="AJ1736"/>
  <c r="AJ2233"/>
  <c r="AJ2330"/>
  <c r="AJ2240"/>
  <c r="AJ2729"/>
  <c r="AJ1752"/>
  <c r="AJ1916"/>
  <c r="AJ1005"/>
  <c r="AJ1091"/>
  <c r="AJ1762"/>
  <c r="AJ1543"/>
  <c r="AJ1029"/>
  <c r="AJ2133"/>
  <c r="AJ890"/>
  <c r="AJ986"/>
  <c r="AJ958"/>
  <c r="AJ922"/>
  <c r="AJ754"/>
  <c r="AJ121"/>
  <c r="AJ2561"/>
  <c r="AJ2669"/>
  <c r="AJ2217"/>
  <c r="AJ2183"/>
  <c r="AJ128"/>
  <c r="AJ2845"/>
  <c r="AJ710"/>
  <c r="AJ1566"/>
  <c r="AJ2357"/>
  <c r="AJ149"/>
  <c r="AJ2852"/>
  <c r="AJ370"/>
  <c r="AJ730"/>
  <c r="AJ2816"/>
  <c r="AJ2479"/>
  <c r="AJ1508"/>
  <c r="AJ2308"/>
  <c r="AJ90"/>
  <c r="AJ953"/>
  <c r="AJ1657"/>
  <c r="AJ2112"/>
  <c r="AJ605"/>
  <c r="AJ2911"/>
  <c r="AJ1129"/>
  <c r="AJ1943"/>
  <c r="AJ1777"/>
  <c r="AL1165"/>
  <c r="AL2736"/>
  <c r="AL1553"/>
  <c r="AL28"/>
  <c r="AL403"/>
  <c r="AL660"/>
  <c r="AL1141"/>
  <c r="AL1274"/>
  <c r="AL2690"/>
  <c r="AL1242"/>
  <c r="AL857"/>
  <c r="AL2218"/>
  <c r="AL1581"/>
  <c r="AL1484"/>
  <c r="AL1954"/>
  <c r="AL397"/>
  <c r="AL947"/>
  <c r="AL1548"/>
  <c r="AJ2294"/>
  <c r="AJ1775"/>
  <c r="AJ211"/>
  <c r="AJ2210"/>
  <c r="AJ1015"/>
  <c r="AL999"/>
  <c r="AL987"/>
  <c r="AL63"/>
  <c r="AJ695"/>
  <c r="AL3001"/>
  <c r="AL2210"/>
  <c r="AL2109"/>
  <c r="AL1840"/>
  <c r="AL1566"/>
  <c r="AL2916"/>
  <c r="AL2150"/>
  <c r="AL2566"/>
  <c r="AL2157"/>
  <c r="AL1916"/>
  <c r="AL2430"/>
  <c r="AL2908"/>
  <c r="AL1855"/>
  <c r="AL2774"/>
  <c r="AL1610"/>
  <c r="AL2595"/>
  <c r="AL695"/>
  <c r="AK1721"/>
  <c r="AG1721"/>
  <c r="AI1721"/>
  <c r="AH1721"/>
  <c r="AK2997"/>
  <c r="AH2997"/>
  <c r="AG2997"/>
  <c r="AI2997"/>
  <c r="AH2265"/>
  <c r="AK2265"/>
  <c r="AI2265"/>
  <c r="AG2265"/>
  <c r="AL2265"/>
  <c r="AI1486"/>
  <c r="AK1486"/>
  <c r="AG1486"/>
  <c r="AH1486"/>
  <c r="AG1354"/>
  <c r="AH1354"/>
  <c r="AK1354"/>
  <c r="AI1354"/>
  <c r="AH2460"/>
  <c r="AI2460"/>
  <c r="AK2460"/>
  <c r="AG2460"/>
  <c r="AL2460"/>
  <c r="AH2990"/>
  <c r="AK2990"/>
  <c r="AG2990"/>
  <c r="AI2990"/>
  <c r="AK834"/>
  <c r="AH834"/>
  <c r="AI834"/>
  <c r="AG834"/>
  <c r="AG76"/>
  <c r="AK76"/>
  <c r="AI76"/>
  <c r="AH76"/>
  <c r="AK513"/>
  <c r="AH513"/>
  <c r="AI513"/>
  <c r="AG513"/>
  <c r="AI2573"/>
  <c r="AG2573"/>
  <c r="AK2573"/>
  <c r="AH2573"/>
  <c r="AK1404"/>
  <c r="AH1404"/>
  <c r="AG1404"/>
  <c r="AI1404"/>
  <c r="AL1404"/>
  <c r="AK414"/>
  <c r="AI414"/>
  <c r="AH414"/>
  <c r="AG414"/>
  <c r="AL414"/>
  <c r="AK1472"/>
  <c r="AG1472"/>
  <c r="AI1472"/>
  <c r="AH1472"/>
  <c r="AK1123"/>
  <c r="AG1123"/>
  <c r="AH1123"/>
  <c r="AI1123"/>
  <c r="AL1123"/>
  <c r="AI2146"/>
  <c r="AK2146"/>
  <c r="AH2146"/>
  <c r="AG2146"/>
  <c r="AG2372"/>
  <c r="AI2372"/>
  <c r="AH2372"/>
  <c r="AK2372"/>
  <c r="AL2372"/>
  <c r="AH944"/>
  <c r="AI944"/>
  <c r="AG944"/>
  <c r="AK944"/>
  <c r="AI1797"/>
  <c r="AK1797"/>
  <c r="AG1797"/>
  <c r="AH1797"/>
  <c r="AL1797"/>
  <c r="AG773"/>
  <c r="AI773"/>
  <c r="AK773"/>
  <c r="AH773"/>
  <c r="AG2330"/>
  <c r="AK2330"/>
  <c r="AI2330"/>
  <c r="AH2330"/>
  <c r="AK2526"/>
  <c r="AI2526"/>
  <c r="AG2526"/>
  <c r="AH2526"/>
  <c r="AK1620"/>
  <c r="AI1620"/>
  <c r="AG1620"/>
  <c r="AH1620"/>
  <c r="AL1620"/>
  <c r="AI448"/>
  <c r="AG448"/>
  <c r="AK448"/>
  <c r="AH448"/>
  <c r="AL448"/>
  <c r="AI2636"/>
  <c r="AG2636"/>
  <c r="AK2636"/>
  <c r="AH2636"/>
  <c r="AH2340"/>
  <c r="AG2340"/>
  <c r="AK2340"/>
  <c r="AI2340"/>
  <c r="AH725"/>
  <c r="AK725"/>
  <c r="AG725"/>
  <c r="AI725"/>
  <c r="AL725"/>
  <c r="AH958"/>
  <c r="AK958"/>
  <c r="AG958"/>
  <c r="AI958"/>
  <c r="AK501"/>
  <c r="AG501"/>
  <c r="AI501"/>
  <c r="AH501"/>
  <c r="AL501"/>
  <c r="AI1921"/>
  <c r="AK1921"/>
  <c r="AH1921"/>
  <c r="AG1921"/>
  <c r="AG829"/>
  <c r="AK829"/>
  <c r="AH829"/>
  <c r="AI829"/>
  <c r="AL829"/>
  <c r="AK2966"/>
  <c r="AI2966"/>
  <c r="AG2966"/>
  <c r="AH2966"/>
  <c r="AI148"/>
  <c r="AK148"/>
  <c r="AH148"/>
  <c r="AG148"/>
  <c r="AK128"/>
  <c r="AI128"/>
  <c r="AH128"/>
  <c r="AG128"/>
  <c r="AG2398"/>
  <c r="AI2398"/>
  <c r="AH2398"/>
  <c r="AK2398"/>
  <c r="AL2398"/>
  <c r="AG1426"/>
  <c r="AI1426"/>
  <c r="AH1426"/>
  <c r="AK1426"/>
  <c r="AH1230"/>
  <c r="AG1230"/>
  <c r="AK1230"/>
  <c r="AI1230"/>
  <c r="AL1230"/>
  <c r="AH58"/>
  <c r="AG58"/>
  <c r="AI58"/>
  <c r="AK58"/>
  <c r="AG1235"/>
  <c r="AH1235"/>
  <c r="AI1235"/>
  <c r="AK1235"/>
  <c r="AL1235"/>
  <c r="AH2358"/>
  <c r="AK2358"/>
  <c r="AI2358"/>
  <c r="AG2358"/>
  <c r="AG1059"/>
  <c r="AK1059"/>
  <c r="AI1059"/>
  <c r="AH1059"/>
  <c r="AK90"/>
  <c r="AG90"/>
  <c r="AH90"/>
  <c r="AI90"/>
  <c r="AI1761"/>
  <c r="AK1761"/>
  <c r="AG1761"/>
  <c r="AH1761"/>
  <c r="AG1680"/>
  <c r="AI1680"/>
  <c r="AK1680"/>
  <c r="AH1680"/>
  <c r="AL1680"/>
  <c r="AI2770"/>
  <c r="AG2770"/>
  <c r="AH2770"/>
  <c r="AK2770"/>
  <c r="AL2770"/>
  <c r="AG2409"/>
  <c r="AK2409"/>
  <c r="AI2409"/>
  <c r="AH2409"/>
  <c r="AL2409"/>
  <c r="AI1777"/>
  <c r="AG1777"/>
  <c r="AK1777"/>
  <c r="AH1777"/>
  <c r="AH2326"/>
  <c r="AG2326"/>
  <c r="AI2326"/>
  <c r="AK2326"/>
  <c r="AL2326"/>
  <c r="AI2544"/>
  <c r="AK2544"/>
  <c r="AG2544"/>
  <c r="AH2544"/>
  <c r="AL2544"/>
  <c r="AH2582"/>
  <c r="AG2582"/>
  <c r="AK2582"/>
  <c r="AI2582"/>
  <c r="AJ2582"/>
  <c r="AL2582"/>
  <c r="AG2847"/>
  <c r="AK2847"/>
  <c r="AH2847"/>
  <c r="AI2847"/>
  <c r="AG1134"/>
  <c r="AH1134"/>
  <c r="AI1134"/>
  <c r="AK1134"/>
  <c r="AG2476"/>
  <c r="AK2476"/>
  <c r="AH2476"/>
  <c r="AI2476"/>
  <c r="AH826"/>
  <c r="AI826"/>
  <c r="AG826"/>
  <c r="AK826"/>
  <c r="AL826"/>
  <c r="AH1246"/>
  <c r="AI1246"/>
  <c r="AG1246"/>
  <c r="AK1246"/>
  <c r="AL1246"/>
  <c r="AG2023"/>
  <c r="AK2023"/>
  <c r="AI2023"/>
  <c r="AH2023"/>
  <c r="AJ2023"/>
  <c r="AH1192"/>
  <c r="AK1192"/>
  <c r="AI1192"/>
  <c r="AG1192"/>
  <c r="AL1192"/>
  <c r="AJ1192"/>
  <c r="AI2307"/>
  <c r="AG2307"/>
  <c r="AK2307"/>
  <c r="AH2307"/>
  <c r="AJ2307"/>
  <c r="AK612"/>
  <c r="AG612"/>
  <c r="AI612"/>
  <c r="AH612"/>
  <c r="AJ612"/>
  <c r="AI556"/>
  <c r="AH556"/>
  <c r="AG556"/>
  <c r="AK556"/>
  <c r="AJ556"/>
  <c r="AI2879"/>
  <c r="AG2879"/>
  <c r="AK2879"/>
  <c r="AH2879"/>
  <c r="AJ2879"/>
  <c r="AI2735"/>
  <c r="AH2735"/>
  <c r="AK2735"/>
  <c r="AG2735"/>
  <c r="AJ2735"/>
  <c r="AG813"/>
  <c r="AK813"/>
  <c r="AH813"/>
  <c r="AI813"/>
  <c r="AJ813"/>
  <c r="AH1460"/>
  <c r="AK1460"/>
  <c r="AG1460"/>
  <c r="AI1460"/>
  <c r="AJ1460"/>
  <c r="AH2962"/>
  <c r="AK2962"/>
  <c r="AG2962"/>
  <c r="AI2962"/>
  <c r="AJ2962"/>
  <c r="AH1090"/>
  <c r="AG1090"/>
  <c r="AI1090"/>
  <c r="AK1090"/>
  <c r="AJ1090"/>
  <c r="AK1596"/>
  <c r="AG1596"/>
  <c r="AH1596"/>
  <c r="AI1596"/>
  <c r="AJ1596"/>
  <c r="AH504"/>
  <c r="AK504"/>
  <c r="AI504"/>
  <c r="AG504"/>
  <c r="AL504"/>
  <c r="AJ504"/>
  <c r="AK465"/>
  <c r="AI465"/>
  <c r="AG465"/>
  <c r="AH465"/>
  <c r="AJ465"/>
  <c r="AI697"/>
  <c r="AK697"/>
  <c r="AH697"/>
  <c r="AG697"/>
  <c r="AJ697"/>
  <c r="AI304"/>
  <c r="AK304"/>
  <c r="AG304"/>
  <c r="AH304"/>
  <c r="AJ304"/>
  <c r="AI2665"/>
  <c r="AG2665"/>
  <c r="AK2665"/>
  <c r="AH2665"/>
  <c r="AL2665"/>
  <c r="AJ2665"/>
  <c r="AI434"/>
  <c r="AK434"/>
  <c r="AG434"/>
  <c r="AH434"/>
  <c r="AL434"/>
  <c r="AJ434"/>
  <c r="AG1036"/>
  <c r="AH1036"/>
  <c r="AI1036"/>
  <c r="AK1036"/>
  <c r="AJ1036"/>
  <c r="AL1036"/>
  <c r="AH2819"/>
  <c r="AG2819"/>
  <c r="AK2819"/>
  <c r="AI2819"/>
  <c r="AL2819"/>
  <c r="AJ2819"/>
  <c r="AK2244"/>
  <c r="AG2244"/>
  <c r="AI2244"/>
  <c r="AH2244"/>
  <c r="AL2244"/>
  <c r="AJ2244"/>
  <c r="AK103"/>
  <c r="AH103"/>
  <c r="AG103"/>
  <c r="AI103"/>
  <c r="AL103"/>
  <c r="AJ103"/>
  <c r="AH265"/>
  <c r="AK265"/>
  <c r="AI265"/>
  <c r="AG265"/>
  <c r="AJ265"/>
  <c r="AH2022"/>
  <c r="AK2022"/>
  <c r="AG2022"/>
  <c r="AI2022"/>
  <c r="AJ2022"/>
  <c r="AH1618"/>
  <c r="AI1618"/>
  <c r="AK1618"/>
  <c r="AG1618"/>
  <c r="AJ1618"/>
  <c r="AG1740"/>
  <c r="AI1740"/>
  <c r="AH1740"/>
  <c r="AK1740"/>
  <c r="AJ1740"/>
  <c r="AG2748"/>
  <c r="AI2748"/>
  <c r="AK2748"/>
  <c r="AH2748"/>
  <c r="AJ2748"/>
  <c r="AI587"/>
  <c r="AH587"/>
  <c r="AG587"/>
  <c r="AK587"/>
  <c r="AJ587"/>
  <c r="AI2656"/>
  <c r="AG2656"/>
  <c r="AK2656"/>
  <c r="AH2656"/>
  <c r="AL2656"/>
  <c r="AJ2656"/>
  <c r="AG2010"/>
  <c r="AK2010"/>
  <c r="AI2010"/>
  <c r="AH2010"/>
  <c r="AJ2010"/>
  <c r="AI1347"/>
  <c r="AG1347"/>
  <c r="AK1347"/>
  <c r="AH1347"/>
  <c r="AJ1347"/>
  <c r="AI1463"/>
  <c r="AG1463"/>
  <c r="AH1463"/>
  <c r="AK1463"/>
  <c r="AJ1463"/>
  <c r="AI49"/>
  <c r="AG49"/>
  <c r="AH49"/>
  <c r="AK49"/>
  <c r="AJ49"/>
  <c r="AK850"/>
  <c r="AH850"/>
  <c r="AI850"/>
  <c r="AG850"/>
  <c r="AL850"/>
  <c r="AJ850"/>
  <c r="AG2707"/>
  <c r="AK2707"/>
  <c r="AI2707"/>
  <c r="AH2707"/>
  <c r="AK266"/>
  <c r="AI266"/>
  <c r="AG266"/>
  <c r="AH266"/>
  <c r="AL266"/>
  <c r="AG2493"/>
  <c r="AI2493"/>
  <c r="AK2493"/>
  <c r="AH2493"/>
  <c r="AL2493"/>
  <c r="AK1753"/>
  <c r="AH1753"/>
  <c r="AI1753"/>
  <c r="AG1753"/>
  <c r="AG1653"/>
  <c r="AI1653"/>
  <c r="AK1653"/>
  <c r="AH1653"/>
  <c r="AL1653"/>
  <c r="AK1411"/>
  <c r="AI1411"/>
  <c r="AG1411"/>
  <c r="AH1411"/>
  <c r="AL1411"/>
  <c r="AI1482"/>
  <c r="AK1482"/>
  <c r="AG1482"/>
  <c r="AH1482"/>
  <c r="AI2390"/>
  <c r="AG2390"/>
  <c r="AK2390"/>
  <c r="AH2390"/>
  <c r="AL2390"/>
  <c r="AG1533"/>
  <c r="AI1533"/>
  <c r="AH1533"/>
  <c r="AK1533"/>
  <c r="AK1705"/>
  <c r="AI1705"/>
  <c r="AG1705"/>
  <c r="AH1705"/>
  <c r="AK892"/>
  <c r="AH892"/>
  <c r="AG892"/>
  <c r="AI892"/>
  <c r="AK848"/>
  <c r="AG848"/>
  <c r="AI848"/>
  <c r="AH848"/>
  <c r="AL848"/>
  <c r="AG2678"/>
  <c r="AI2678"/>
  <c r="AK2678"/>
  <c r="AH2678"/>
  <c r="AK2380"/>
  <c r="AG2380"/>
  <c r="AI2380"/>
  <c r="AH2380"/>
  <c r="AL2380"/>
  <c r="AH1476"/>
  <c r="AG1476"/>
  <c r="AI1476"/>
  <c r="AK1476"/>
  <c r="AH1063"/>
  <c r="AI1063"/>
  <c r="AK1063"/>
  <c r="AG1063"/>
  <c r="AH2610"/>
  <c r="AK2610"/>
  <c r="AI2610"/>
  <c r="AG2610"/>
  <c r="AK716"/>
  <c r="AI716"/>
  <c r="AG716"/>
  <c r="AH716"/>
  <c r="AG1685"/>
  <c r="AI1685"/>
  <c r="AK1685"/>
  <c r="AH1685"/>
  <c r="AI1017"/>
  <c r="AK1017"/>
  <c r="AG1017"/>
  <c r="AH1017"/>
  <c r="AK651"/>
  <c r="AG651"/>
  <c r="AI651"/>
  <c r="AH651"/>
  <c r="AL651"/>
  <c r="AK1037"/>
  <c r="AI1037"/>
  <c r="AG1037"/>
  <c r="AH1037"/>
  <c r="AL1037"/>
  <c r="AK851"/>
  <c r="AI851"/>
  <c r="AG851"/>
  <c r="AH851"/>
  <c r="AL851"/>
  <c r="AK2528"/>
  <c r="AG2528"/>
  <c r="AI2528"/>
  <c r="AH2528"/>
  <c r="AK1074"/>
  <c r="AG1074"/>
  <c r="AI1074"/>
  <c r="AH1074"/>
  <c r="AH446"/>
  <c r="AG446"/>
  <c r="AK446"/>
  <c r="AI446"/>
  <c r="AL446"/>
  <c r="AG210"/>
  <c r="AK210"/>
  <c r="AH210"/>
  <c r="AI210"/>
  <c r="AH503"/>
  <c r="AG503"/>
  <c r="AK503"/>
  <c r="AI503"/>
  <c r="AL503"/>
  <c r="AH1110"/>
  <c r="AG1110"/>
  <c r="AI1110"/>
  <c r="AK1110"/>
  <c r="AL1110"/>
  <c r="AK1045"/>
  <c r="AG1045"/>
  <c r="AI1045"/>
  <c r="AH1045"/>
  <c r="AL1045"/>
  <c r="AI1285"/>
  <c r="AG1285"/>
  <c r="AK1285"/>
  <c r="AH1285"/>
  <c r="AK2052"/>
  <c r="AG2052"/>
  <c r="AI2052"/>
  <c r="AH2052"/>
  <c r="AL2052"/>
  <c r="AI2323"/>
  <c r="AG2323"/>
  <c r="AK2323"/>
  <c r="AH2323"/>
  <c r="AL2323"/>
  <c r="AG2912"/>
  <c r="AK2912"/>
  <c r="AI2912"/>
  <c r="AH2912"/>
  <c r="AI745"/>
  <c r="AG745"/>
  <c r="AH745"/>
  <c r="AK745"/>
  <c r="AG380"/>
  <c r="AI380"/>
  <c r="AH380"/>
  <c r="AK380"/>
  <c r="AL380"/>
  <c r="AG1698"/>
  <c r="AH1698"/>
  <c r="AI1698"/>
  <c r="AK1698"/>
  <c r="AG2791"/>
  <c r="AI2791"/>
  <c r="AH2791"/>
  <c r="AK2791"/>
  <c r="AL2791"/>
  <c r="AK2347"/>
  <c r="AI2347"/>
  <c r="AG2347"/>
  <c r="AH2347"/>
  <c r="AL2347"/>
  <c r="AG1693"/>
  <c r="AK1693"/>
  <c r="AI1693"/>
  <c r="AH1693"/>
  <c r="AL1693"/>
  <c r="AG2071"/>
  <c r="AK2071"/>
  <c r="AH2071"/>
  <c r="AI2071"/>
  <c r="AG546"/>
  <c r="AH546"/>
  <c r="AK546"/>
  <c r="AI546"/>
  <c r="AG1998"/>
  <c r="AK1998"/>
  <c r="AH1998"/>
  <c r="AI1998"/>
  <c r="AL1998"/>
  <c r="AG2338"/>
  <c r="AK2338"/>
  <c r="AI2338"/>
  <c r="AH2338"/>
  <c r="AH1896"/>
  <c r="AK1896"/>
  <c r="AG1896"/>
  <c r="AI1896"/>
  <c r="AL1896"/>
  <c r="AH1956"/>
  <c r="AK1956"/>
  <c r="AG1956"/>
  <c r="AI1956"/>
  <c r="AL1956"/>
  <c r="AH1861"/>
  <c r="AI1861"/>
  <c r="AG1861"/>
  <c r="AK1861"/>
  <c r="AL1861"/>
  <c r="AH789"/>
  <c r="AG789"/>
  <c r="AK789"/>
  <c r="AI789"/>
  <c r="AH241"/>
  <c r="AI241"/>
  <c r="AG241"/>
  <c r="AK241"/>
  <c r="AK1988"/>
  <c r="AH1988"/>
  <c r="AI1988"/>
  <c r="AG1988"/>
  <c r="AL1988"/>
  <c r="AH1471"/>
  <c r="AK1471"/>
  <c r="AI1471"/>
  <c r="AG1471"/>
  <c r="AL1471"/>
  <c r="AH407"/>
  <c r="AG407"/>
  <c r="AK407"/>
  <c r="AI407"/>
  <c r="AL407"/>
  <c r="AH2386"/>
  <c r="AK2386"/>
  <c r="AG2386"/>
  <c r="AI2386"/>
  <c r="AH509"/>
  <c r="AI509"/>
  <c r="AG509"/>
  <c r="AK509"/>
  <c r="AL509"/>
  <c r="AG2098"/>
  <c r="AH2098"/>
  <c r="AI2098"/>
  <c r="AK2098"/>
  <c r="AG1444"/>
  <c r="AK1444"/>
  <c r="AI1444"/>
  <c r="AH1444"/>
  <c r="AL1444"/>
  <c r="AK1866"/>
  <c r="AI1866"/>
  <c r="AG1866"/>
  <c r="AH1866"/>
  <c r="AG167"/>
  <c r="AK167"/>
  <c r="AI167"/>
  <c r="AH167"/>
  <c r="AL167"/>
  <c r="AG1503"/>
  <c r="AK1503"/>
  <c r="AI1503"/>
  <c r="AH1503"/>
  <c r="AI356"/>
  <c r="AG356"/>
  <c r="AK356"/>
  <c r="AH356"/>
  <c r="AG2664"/>
  <c r="AK2664"/>
  <c r="AI2664"/>
  <c r="AH2664"/>
  <c r="AK357"/>
  <c r="AH357"/>
  <c r="AG357"/>
  <c r="AI357"/>
  <c r="AK1983"/>
  <c r="AG1983"/>
  <c r="AI1983"/>
  <c r="AH1983"/>
  <c r="AI2930"/>
  <c r="AG2930"/>
  <c r="AK2930"/>
  <c r="AH2930"/>
  <c r="AG1425"/>
  <c r="AI1425"/>
  <c r="AK1425"/>
  <c r="AH1425"/>
  <c r="AG1849"/>
  <c r="AK1849"/>
  <c r="AI1849"/>
  <c r="AH1849"/>
  <c r="AK15"/>
  <c r="AG15"/>
  <c r="AI15"/>
  <c r="AH15"/>
  <c r="AG2417"/>
  <c r="AI2417"/>
  <c r="AH2417"/>
  <c r="AK2417"/>
  <c r="AL2417"/>
  <c r="AG157"/>
  <c r="AI157"/>
  <c r="AK157"/>
  <c r="AH157"/>
  <c r="AK1568"/>
  <c r="AG1568"/>
  <c r="AH1568"/>
  <c r="AI1568"/>
  <c r="AG2271"/>
  <c r="AI2271"/>
  <c r="AK2271"/>
  <c r="AH2271"/>
  <c r="AL2271"/>
  <c r="AG925"/>
  <c r="AI925"/>
  <c r="AK925"/>
  <c r="AH925"/>
  <c r="AK2238"/>
  <c r="AG2238"/>
  <c r="AI2238"/>
  <c r="AH2238"/>
  <c r="AG2068"/>
  <c r="AK2068"/>
  <c r="AI2068"/>
  <c r="AH2068"/>
  <c r="AL2068"/>
  <c r="AK2108"/>
  <c r="AG2108"/>
  <c r="AH2108"/>
  <c r="AI2108"/>
  <c r="AG1682"/>
  <c r="AH1682"/>
  <c r="AI1682"/>
  <c r="AK1682"/>
  <c r="AK1540"/>
  <c r="AI1540"/>
  <c r="AG1540"/>
  <c r="AH1540"/>
  <c r="AK1899"/>
  <c r="AI1899"/>
  <c r="AG1899"/>
  <c r="AH1899"/>
  <c r="AL1899"/>
  <c r="AI965"/>
  <c r="AG965"/>
  <c r="AK965"/>
  <c r="AH965"/>
  <c r="AH1136"/>
  <c r="AK1136"/>
  <c r="AG1136"/>
  <c r="AI1136"/>
  <c r="AH1691"/>
  <c r="AI1691"/>
  <c r="AK1691"/>
  <c r="AG1691"/>
  <c r="AL1691"/>
  <c r="AH175"/>
  <c r="AI175"/>
  <c r="AK175"/>
  <c r="AG175"/>
  <c r="AL175"/>
  <c r="AH747"/>
  <c r="AI747"/>
  <c r="AG747"/>
  <c r="AK747"/>
  <c r="AL747"/>
  <c r="AH412"/>
  <c r="AI412"/>
  <c r="AK412"/>
  <c r="AG412"/>
  <c r="AL412"/>
  <c r="AH2463"/>
  <c r="AK2463"/>
  <c r="AG2463"/>
  <c r="AI2463"/>
  <c r="AL2463"/>
  <c r="AK561"/>
  <c r="AG561"/>
  <c r="AI561"/>
  <c r="AH561"/>
  <c r="AL561"/>
  <c r="AK636"/>
  <c r="AI636"/>
  <c r="AG636"/>
  <c r="AH636"/>
  <c r="AL636"/>
  <c r="AH328"/>
  <c r="AI328"/>
  <c r="AG328"/>
  <c r="AK328"/>
  <c r="AH753"/>
  <c r="AK753"/>
  <c r="AI753"/>
  <c r="AG753"/>
  <c r="AH909"/>
  <c r="AG909"/>
  <c r="AI909"/>
  <c r="AK909"/>
  <c r="AG113"/>
  <c r="AK113"/>
  <c r="AI113"/>
  <c r="AH113"/>
  <c r="AL113"/>
  <c r="AI1168"/>
  <c r="AK1168"/>
  <c r="AG1168"/>
  <c r="AH1168"/>
  <c r="AI723"/>
  <c r="AG723"/>
  <c r="AK723"/>
  <c r="AH723"/>
  <c r="AH709"/>
  <c r="AK709"/>
  <c r="AG709"/>
  <c r="AI709"/>
  <c r="AL709"/>
  <c r="AH1080"/>
  <c r="AK1080"/>
  <c r="AG1080"/>
  <c r="AI1080"/>
  <c r="AL1080"/>
  <c r="AG2795"/>
  <c r="AI2795"/>
  <c r="AK2795"/>
  <c r="AH2795"/>
  <c r="AL2795"/>
  <c r="AH1597"/>
  <c r="AG1597"/>
  <c r="AK1597"/>
  <c r="AI1597"/>
  <c r="AJ1597"/>
  <c r="AL1597"/>
  <c r="AI1841"/>
  <c r="AH1841"/>
  <c r="AG1841"/>
  <c r="AK1841"/>
  <c r="AL1841"/>
  <c r="AH1082"/>
  <c r="AI1082"/>
  <c r="AG1082"/>
  <c r="AK1082"/>
  <c r="AH2474"/>
  <c r="AI2474"/>
  <c r="AK2474"/>
  <c r="AG2474"/>
  <c r="AH187"/>
  <c r="AG187"/>
  <c r="AK187"/>
  <c r="AI187"/>
  <c r="AL187"/>
  <c r="AK2858"/>
  <c r="AG2858"/>
  <c r="AI2858"/>
  <c r="AH2858"/>
  <c r="AL2858"/>
  <c r="AH2291"/>
  <c r="AG2291"/>
  <c r="AI2291"/>
  <c r="AK2291"/>
  <c r="AJ2291"/>
  <c r="AH310"/>
  <c r="AI310"/>
  <c r="AG310"/>
  <c r="AK310"/>
  <c r="AL310"/>
  <c r="AJ310"/>
  <c r="AH2716"/>
  <c r="AG2716"/>
  <c r="AI2716"/>
  <c r="AK2716"/>
  <c r="AK1863"/>
  <c r="AI1863"/>
  <c r="AG1863"/>
  <c r="AH1863"/>
  <c r="AL1863"/>
  <c r="AI360"/>
  <c r="AG360"/>
  <c r="AK360"/>
  <c r="AH360"/>
  <c r="AH841"/>
  <c r="AK841"/>
  <c r="AG841"/>
  <c r="AI841"/>
  <c r="AK940"/>
  <c r="AI940"/>
  <c r="AG940"/>
  <c r="AH940"/>
  <c r="AL940"/>
  <c r="AI496"/>
  <c r="AG496"/>
  <c r="AH496"/>
  <c r="AK496"/>
  <c r="AL496"/>
  <c r="AH1461"/>
  <c r="AI1461"/>
  <c r="AG1461"/>
  <c r="AK1461"/>
  <c r="AL1461"/>
  <c r="AH2859"/>
  <c r="AI2859"/>
  <c r="AK2859"/>
  <c r="AG2859"/>
  <c r="AL2859"/>
  <c r="AK521"/>
  <c r="AG521"/>
  <c r="AI521"/>
  <c r="AH521"/>
  <c r="AG1997"/>
  <c r="AI1997"/>
  <c r="AK1997"/>
  <c r="AH1997"/>
  <c r="AI667"/>
  <c r="AH667"/>
  <c r="AG667"/>
  <c r="AK667"/>
  <c r="AL667"/>
  <c r="AH1510"/>
  <c r="AK1510"/>
  <c r="AG1510"/>
  <c r="AI1510"/>
  <c r="AL1510"/>
  <c r="AH2676"/>
  <c r="AK2676"/>
  <c r="AI2676"/>
  <c r="AG2676"/>
  <c r="AL2676"/>
  <c r="AH1937"/>
  <c r="AK1937"/>
  <c r="AG1937"/>
  <c r="AI1937"/>
  <c r="AH1367"/>
  <c r="AK1367"/>
  <c r="AG1367"/>
  <c r="AI1367"/>
  <c r="AL1367"/>
  <c r="AG2029"/>
  <c r="AI2029"/>
  <c r="AH2029"/>
  <c r="AK2029"/>
  <c r="AG1275"/>
  <c r="AI1275"/>
  <c r="AH1275"/>
  <c r="AK1275"/>
  <c r="AJ1275"/>
  <c r="AK640"/>
  <c r="AI640"/>
  <c r="AG640"/>
  <c r="AH640"/>
  <c r="AJ640"/>
  <c r="AG797"/>
  <c r="AK797"/>
  <c r="AH797"/>
  <c r="AI797"/>
  <c r="AJ797"/>
  <c r="AI206"/>
  <c r="AK206"/>
  <c r="AG206"/>
  <c r="AH206"/>
  <c r="AJ206"/>
  <c r="AK318"/>
  <c r="AI318"/>
  <c r="AG318"/>
  <c r="AH318"/>
  <c r="AJ318"/>
  <c r="AK2212"/>
  <c r="AG2212"/>
  <c r="AH2212"/>
  <c r="AI2212"/>
  <c r="AL2212"/>
  <c r="AJ2212"/>
  <c r="AG260"/>
  <c r="AH260"/>
  <c r="AK260"/>
  <c r="AI260"/>
  <c r="AJ260"/>
  <c r="AI782"/>
  <c r="AG782"/>
  <c r="AK782"/>
  <c r="AH782"/>
  <c r="AJ782"/>
  <c r="AG145"/>
  <c r="AI145"/>
  <c r="AK145"/>
  <c r="AH145"/>
  <c r="AL145"/>
  <c r="AJ145"/>
  <c r="AK520"/>
  <c r="AG520"/>
  <c r="AH520"/>
  <c r="AI520"/>
  <c r="AJ520"/>
  <c r="AI2348"/>
  <c r="AK2348"/>
  <c r="AG2348"/>
  <c r="AH2348"/>
  <c r="AL2348"/>
  <c r="AJ2348"/>
  <c r="AG2542"/>
  <c r="AI2542"/>
  <c r="AK2542"/>
  <c r="AH2542"/>
  <c r="AJ2542"/>
  <c r="AL2542"/>
  <c r="AG2074"/>
  <c r="AH2074"/>
  <c r="AK2074"/>
  <c r="AI2074"/>
  <c r="AJ2074"/>
  <c r="AK2041"/>
  <c r="AG2041"/>
  <c r="AI2041"/>
  <c r="AH2041"/>
  <c r="AJ2041"/>
  <c r="AI907"/>
  <c r="AK907"/>
  <c r="AG907"/>
  <c r="AH907"/>
  <c r="AJ907"/>
  <c r="AL907"/>
  <c r="AI1072"/>
  <c r="AG1072"/>
  <c r="AK1072"/>
  <c r="AH1072"/>
  <c r="AL1072"/>
  <c r="AJ1072"/>
  <c r="AI2384"/>
  <c r="AG2384"/>
  <c r="AK2384"/>
  <c r="AH2384"/>
  <c r="AL2384"/>
  <c r="AJ2384"/>
  <c r="AI1773"/>
  <c r="AH1773"/>
  <c r="AG1773"/>
  <c r="AK1773"/>
  <c r="AJ1773"/>
  <c r="AI79"/>
  <c r="AK79"/>
  <c r="AH79"/>
  <c r="AG79"/>
  <c r="AL79"/>
  <c r="AJ79"/>
  <c r="AI124"/>
  <c r="AK124"/>
  <c r="AG124"/>
  <c r="AH124"/>
  <c r="AL124"/>
  <c r="AJ124"/>
  <c r="AH2311"/>
  <c r="AK2311"/>
  <c r="AI2311"/>
  <c r="AG2311"/>
  <c r="AL2311"/>
  <c r="AJ2311"/>
  <c r="AH2701"/>
  <c r="AI2701"/>
  <c r="AK2701"/>
  <c r="AG2701"/>
  <c r="AL2701"/>
  <c r="AJ2701"/>
  <c r="AK1525"/>
  <c r="AG1525"/>
  <c r="AI1525"/>
  <c r="AH1525"/>
  <c r="AJ1525"/>
  <c r="AK757"/>
  <c r="AG757"/>
  <c r="AI757"/>
  <c r="AH757"/>
  <c r="AL757"/>
  <c r="AJ757"/>
  <c r="AK249"/>
  <c r="AI249"/>
  <c r="AG249"/>
  <c r="AH249"/>
  <c r="AL249"/>
  <c r="AJ249"/>
  <c r="AG2572"/>
  <c r="AK2572"/>
  <c r="AH2572"/>
  <c r="AI2572"/>
  <c r="AJ2572"/>
  <c r="AH1948"/>
  <c r="AI1948"/>
  <c r="AK1948"/>
  <c r="AG1948"/>
  <c r="AL1948"/>
  <c r="AJ1948"/>
  <c r="AH2230"/>
  <c r="AI2230"/>
  <c r="AK2230"/>
  <c r="AG2230"/>
  <c r="AJ2230"/>
  <c r="AK204"/>
  <c r="AI204"/>
  <c r="AG204"/>
  <c r="AH204"/>
  <c r="AL204"/>
  <c r="AJ204"/>
  <c r="AK1316"/>
  <c r="AG1316"/>
  <c r="AI1316"/>
  <c r="AH1316"/>
  <c r="AJ1316"/>
  <c r="AI2714"/>
  <c r="AK2714"/>
  <c r="AG2714"/>
  <c r="AH2714"/>
  <c r="AL2714"/>
  <c r="AJ2714"/>
  <c r="AG475"/>
  <c r="AK475"/>
  <c r="AI475"/>
  <c r="AH475"/>
  <c r="AJ475"/>
  <c r="AK2941"/>
  <c r="AG2941"/>
  <c r="AH2941"/>
  <c r="AI2941"/>
  <c r="AL2941"/>
  <c r="AJ2941"/>
  <c r="AG897"/>
  <c r="AI897"/>
  <c r="AK897"/>
  <c r="AH897"/>
  <c r="AL897"/>
  <c r="AJ897"/>
  <c r="AG344"/>
  <c r="AK344"/>
  <c r="AH344"/>
  <c r="AI344"/>
  <c r="AJ344"/>
  <c r="AL344"/>
  <c r="AG2994"/>
  <c r="AI2994"/>
  <c r="AK2994"/>
  <c r="AH2994"/>
  <c r="AJ2994"/>
  <c r="AK2550"/>
  <c r="AI2550"/>
  <c r="AG2550"/>
  <c r="AH2550"/>
  <c r="AJ2550"/>
  <c r="AK223"/>
  <c r="AG223"/>
  <c r="AH223"/>
  <c r="AI223"/>
  <c r="AJ223"/>
  <c r="AG1378"/>
  <c r="AI1378"/>
  <c r="AK1378"/>
  <c r="AH1378"/>
  <c r="AJ1378"/>
  <c r="AH1343"/>
  <c r="AK1343"/>
  <c r="AG1343"/>
  <c r="AI1343"/>
  <c r="AL1343"/>
  <c r="AJ1343"/>
  <c r="AK1311"/>
  <c r="AH1311"/>
  <c r="AI1311"/>
  <c r="AG1311"/>
  <c r="AL1311"/>
  <c r="AJ1311"/>
  <c r="AH100"/>
  <c r="AI100"/>
  <c r="AG100"/>
  <c r="AK100"/>
  <c r="AL100"/>
  <c r="AJ100"/>
  <c r="AG770"/>
  <c r="AH770"/>
  <c r="AI770"/>
  <c r="AK770"/>
  <c r="AJ770"/>
  <c r="AH193"/>
  <c r="AK193"/>
  <c r="AI193"/>
  <c r="AG193"/>
  <c r="AJ193"/>
  <c r="AH281"/>
  <c r="AG281"/>
  <c r="AK281"/>
  <c r="AI281"/>
  <c r="AL281"/>
  <c r="AJ281"/>
  <c r="AK539"/>
  <c r="AG539"/>
  <c r="AH539"/>
  <c r="AI539"/>
  <c r="AL539"/>
  <c r="AJ539"/>
  <c r="AG272"/>
  <c r="AK272"/>
  <c r="AI272"/>
  <c r="AH272"/>
  <c r="AJ272"/>
  <c r="AH1974"/>
  <c r="AI1974"/>
  <c r="AG1974"/>
  <c r="AK1974"/>
  <c r="AJ1974"/>
  <c r="AH993"/>
  <c r="AK993"/>
  <c r="AI993"/>
  <c r="AG993"/>
  <c r="AJ993"/>
  <c r="AI2828"/>
  <c r="AG2828"/>
  <c r="AK2828"/>
  <c r="AH2828"/>
  <c r="AJ2828"/>
  <c r="AI1212"/>
  <c r="AG1212"/>
  <c r="AK1212"/>
  <c r="AH1212"/>
  <c r="AJ1212"/>
  <c r="AI2470"/>
  <c r="AG2470"/>
  <c r="AK2470"/>
  <c r="AH2470"/>
  <c r="AJ2470"/>
  <c r="AI2935"/>
  <c r="AG2935"/>
  <c r="AK2935"/>
  <c r="AH2935"/>
  <c r="AJ2935"/>
  <c r="AG2571"/>
  <c r="AI2571"/>
  <c r="AH2571"/>
  <c r="AK2571"/>
  <c r="AJ2571"/>
  <c r="AH2226"/>
  <c r="AK2226"/>
  <c r="AG2226"/>
  <c r="AI2226"/>
  <c r="AJ2226"/>
  <c r="AI1965"/>
  <c r="AG1965"/>
  <c r="AH1965"/>
  <c r="AK1965"/>
  <c r="AL1965"/>
  <c r="AJ1965"/>
  <c r="AG918"/>
  <c r="AI918"/>
  <c r="AH918"/>
  <c r="AK918"/>
  <c r="AJ918"/>
  <c r="AG2478"/>
  <c r="AI2478"/>
  <c r="AK2478"/>
  <c r="AH2478"/>
  <c r="AJ2478"/>
  <c r="AI462"/>
  <c r="AK462"/>
  <c r="AG462"/>
  <c r="AH462"/>
  <c r="AJ462"/>
  <c r="AI1804"/>
  <c r="AG1804"/>
  <c r="AH1804"/>
  <c r="AK1804"/>
  <c r="AJ1804"/>
  <c r="AG702"/>
  <c r="AI702"/>
  <c r="AK702"/>
  <c r="AH702"/>
  <c r="AJ702"/>
  <c r="AL702"/>
  <c r="AH1589"/>
  <c r="AG1589"/>
  <c r="AK1589"/>
  <c r="AI1589"/>
  <c r="AJ1589"/>
  <c r="AK2920"/>
  <c r="AH2920"/>
  <c r="AG2920"/>
  <c r="AI2920"/>
  <c r="AJ2920"/>
  <c r="AG2734"/>
  <c r="AH2734"/>
  <c r="AI2734"/>
  <c r="AK2734"/>
  <c r="AJ2734"/>
  <c r="AJ1721"/>
  <c r="AJ2460"/>
  <c r="AL1465"/>
  <c r="AL2479"/>
  <c r="AL2911"/>
  <c r="AJ237"/>
  <c r="AL810"/>
  <c r="AL1560"/>
  <c r="AJ561"/>
  <c r="AJ1540"/>
  <c r="AJ1465"/>
  <c r="AJ1682"/>
  <c r="AL1426"/>
  <c r="AJ753"/>
  <c r="AL1489"/>
  <c r="AL1312"/>
  <c r="AL2264"/>
  <c r="AL265"/>
  <c r="AL2610"/>
  <c r="AJ1691"/>
  <c r="AJ175"/>
  <c r="AJ781"/>
  <c r="AJ1899"/>
  <c r="AL2242"/>
  <c r="AL2146"/>
  <c r="AL210"/>
  <c r="AJ1670"/>
  <c r="AJ2715"/>
  <c r="AJ1526"/>
  <c r="AJ2747"/>
  <c r="AJ2707"/>
  <c r="AH3005"/>
  <c r="AL1005"/>
  <c r="AL739"/>
  <c r="AJ2544"/>
  <c r="AJ2795"/>
  <c r="AL513"/>
  <c r="AJ696"/>
  <c r="AJ187"/>
  <c r="AL1017"/>
  <c r="AL2233"/>
  <c r="AL2573"/>
  <c r="AL2729"/>
  <c r="AL2997"/>
  <c r="AL965"/>
  <c r="AJ1841"/>
  <c r="AL122"/>
  <c r="AL2058"/>
  <c r="AL2023"/>
  <c r="AL77"/>
  <c r="AJ895"/>
  <c r="AL1775"/>
  <c r="AL2636"/>
  <c r="AL546"/>
  <c r="AL49"/>
  <c r="AL137"/>
  <c r="AL2238"/>
  <c r="AJ2072"/>
  <c r="AL2309"/>
  <c r="AL75"/>
  <c r="AL1497"/>
  <c r="AJ2474"/>
  <c r="AL696"/>
  <c r="AL1262"/>
  <c r="AL2169"/>
  <c r="AL304"/>
  <c r="AL2291"/>
  <c r="AL1158"/>
  <c r="AL467"/>
  <c r="AL2357"/>
  <c r="AL130"/>
  <c r="AL2885"/>
  <c r="AJ1815"/>
  <c r="AJ853"/>
  <c r="AL1557"/>
  <c r="AL2558"/>
  <c r="AL2849"/>
  <c r="AL361"/>
  <c r="AL2358"/>
  <c r="AL2125"/>
  <c r="AL58"/>
  <c r="AL2442"/>
  <c r="AL1460"/>
  <c r="AL2716"/>
  <c r="AL1822"/>
  <c r="AG623"/>
  <c r="AK623"/>
  <c r="AH623"/>
  <c r="AI623"/>
  <c r="AK1215"/>
  <c r="AI1215"/>
  <c r="AG1215"/>
  <c r="AH1215"/>
  <c r="AL1215"/>
  <c r="AK1660"/>
  <c r="AI1660"/>
  <c r="AG1660"/>
  <c r="AH1660"/>
  <c r="AL1660"/>
  <c r="AI37"/>
  <c r="AH37"/>
  <c r="AG37"/>
  <c r="AK37"/>
  <c r="AL37"/>
  <c r="AH781"/>
  <c r="AK781"/>
  <c r="AI781"/>
  <c r="AG781"/>
  <c r="AK2739"/>
  <c r="AI2739"/>
  <c r="AG2739"/>
  <c r="AH2739"/>
  <c r="AL2739"/>
  <c r="AH2234"/>
  <c r="AK2234"/>
  <c r="AI2234"/>
  <c r="AG2234"/>
  <c r="AH2731"/>
  <c r="AI2731"/>
  <c r="AK2731"/>
  <c r="AG2731"/>
  <c r="AH1446"/>
  <c r="AK1446"/>
  <c r="AI1446"/>
  <c r="AG1446"/>
  <c r="AL1446"/>
  <c r="AK2374"/>
  <c r="AI2374"/>
  <c r="AG2374"/>
  <c r="AH2374"/>
  <c r="AL2374"/>
  <c r="AK1265"/>
  <c r="AI1265"/>
  <c r="AG1265"/>
  <c r="AH1265"/>
  <c r="AI1530"/>
  <c r="AG1530"/>
  <c r="AK1530"/>
  <c r="AH1530"/>
  <c r="AK117"/>
  <c r="AI117"/>
  <c r="AG117"/>
  <c r="AH117"/>
  <c r="AI338"/>
  <c r="AK338"/>
  <c r="AH338"/>
  <c r="AG338"/>
  <c r="AG2225"/>
  <c r="AI2225"/>
  <c r="AK2225"/>
  <c r="AH2225"/>
  <c r="AI1961"/>
  <c r="AH1961"/>
  <c r="AK1961"/>
  <c r="AG1961"/>
  <c r="AI404"/>
  <c r="AG404"/>
  <c r="AK404"/>
  <c r="AH404"/>
  <c r="AL404"/>
  <c r="AK123"/>
  <c r="AG123"/>
  <c r="AI123"/>
  <c r="AH123"/>
  <c r="AL123"/>
  <c r="AK1344"/>
  <c r="AI1344"/>
  <c r="AG1344"/>
  <c r="AH1344"/>
  <c r="AL1344"/>
  <c r="AK2893"/>
  <c r="AH2893"/>
  <c r="AG2893"/>
  <c r="AI2893"/>
  <c r="AL2893"/>
  <c r="AI1676"/>
  <c r="AG1676"/>
  <c r="AK1676"/>
  <c r="AH1676"/>
  <c r="AL1676"/>
  <c r="AG2658"/>
  <c r="AK2658"/>
  <c r="AH2658"/>
  <c r="AI2658"/>
  <c r="AH329"/>
  <c r="AG329"/>
  <c r="AI329"/>
  <c r="AK329"/>
  <c r="AL329"/>
  <c r="AH2179"/>
  <c r="AI2179"/>
  <c r="AG2179"/>
  <c r="AK2179"/>
  <c r="AK1416"/>
  <c r="AG1416"/>
  <c r="AI1416"/>
  <c r="AH1416"/>
  <c r="AL1416"/>
  <c r="AI174"/>
  <c r="AG174"/>
  <c r="AK174"/>
  <c r="AH174"/>
  <c r="AL174"/>
  <c r="AG2436"/>
  <c r="AH2436"/>
  <c r="AK2436"/>
  <c r="AI2436"/>
  <c r="AL2436"/>
  <c r="AK719"/>
  <c r="AG719"/>
  <c r="AH719"/>
  <c r="AI719"/>
  <c r="AL719"/>
  <c r="AK1933"/>
  <c r="AG1933"/>
  <c r="AH1933"/>
  <c r="AI1933"/>
  <c r="AG1752"/>
  <c r="AK1752"/>
  <c r="AI1752"/>
  <c r="AH1752"/>
  <c r="AK1662"/>
  <c r="AG1662"/>
  <c r="AI1662"/>
  <c r="AH1662"/>
  <c r="AL1662"/>
  <c r="AK299"/>
  <c r="AI299"/>
  <c r="AG299"/>
  <c r="AH299"/>
  <c r="AL299"/>
  <c r="AG1091"/>
  <c r="AK1091"/>
  <c r="AI1091"/>
  <c r="AH1091"/>
  <c r="AG995"/>
  <c r="AK995"/>
  <c r="AI995"/>
  <c r="AH995"/>
  <c r="AK1029"/>
  <c r="AH1029"/>
  <c r="AG1029"/>
  <c r="AI1029"/>
  <c r="AH890"/>
  <c r="AI890"/>
  <c r="AK890"/>
  <c r="AG890"/>
  <c r="AI2977"/>
  <c r="AG2977"/>
  <c r="AK2977"/>
  <c r="AH2977"/>
  <c r="AK1173"/>
  <c r="AI1173"/>
  <c r="AG1173"/>
  <c r="AH1173"/>
  <c r="AI2709"/>
  <c r="AG2709"/>
  <c r="AK2709"/>
  <c r="AH2709"/>
  <c r="AG754"/>
  <c r="AK754"/>
  <c r="AI754"/>
  <c r="AH754"/>
  <c r="AK2139"/>
  <c r="AI2139"/>
  <c r="AG2139"/>
  <c r="AH2139"/>
  <c r="AK669"/>
  <c r="AG669"/>
  <c r="AI669"/>
  <c r="AH669"/>
  <c r="AL669"/>
  <c r="AI1217"/>
  <c r="AK1217"/>
  <c r="AG1217"/>
  <c r="AH1217"/>
  <c r="AK2903"/>
  <c r="AH2903"/>
  <c r="AG2903"/>
  <c r="AI2903"/>
  <c r="AI2845"/>
  <c r="AG2845"/>
  <c r="AH2845"/>
  <c r="AK2845"/>
  <c r="AI1587"/>
  <c r="AG1587"/>
  <c r="AK1587"/>
  <c r="AH1587"/>
  <c r="AL1587"/>
  <c r="AK275"/>
  <c r="AH275"/>
  <c r="AG275"/>
  <c r="AI275"/>
  <c r="AL275"/>
  <c r="AH2574"/>
  <c r="AK2574"/>
  <c r="AG2574"/>
  <c r="AI2574"/>
  <c r="AH2852"/>
  <c r="AK2852"/>
  <c r="AI2852"/>
  <c r="AG2852"/>
  <c r="AG370"/>
  <c r="AH370"/>
  <c r="AI370"/>
  <c r="AK370"/>
  <c r="AH2385"/>
  <c r="AG2385"/>
  <c r="AI2385"/>
  <c r="AK2385"/>
  <c r="AL2385"/>
  <c r="AK1146"/>
  <c r="AI1146"/>
  <c r="AG1146"/>
  <c r="AH1146"/>
  <c r="AL1146"/>
  <c r="AI578"/>
  <c r="AK578"/>
  <c r="AG578"/>
  <c r="AH578"/>
  <c r="AG1508"/>
  <c r="AK1508"/>
  <c r="AH1508"/>
  <c r="AI1508"/>
  <c r="AK2308"/>
  <c r="AG2308"/>
  <c r="AH2308"/>
  <c r="AI2308"/>
  <c r="AG2195"/>
  <c r="AK2195"/>
  <c r="AI2195"/>
  <c r="AH2195"/>
  <c r="AI2681"/>
  <c r="AG2681"/>
  <c r="AK2681"/>
  <c r="AH2681"/>
  <c r="AL2681"/>
  <c r="AI1745"/>
  <c r="AG1745"/>
  <c r="AK1745"/>
  <c r="AH1745"/>
  <c r="AI605"/>
  <c r="AG605"/>
  <c r="AK605"/>
  <c r="AH605"/>
  <c r="AI1129"/>
  <c r="AG1129"/>
  <c r="AK1129"/>
  <c r="AH1129"/>
  <c r="AG788"/>
  <c r="AK788"/>
  <c r="AI788"/>
  <c r="AH788"/>
  <c r="AL788"/>
  <c r="AK2252"/>
  <c r="AG2252"/>
  <c r="AH2252"/>
  <c r="AI2252"/>
  <c r="AI1412"/>
  <c r="AH1412"/>
  <c r="AG1412"/>
  <c r="AK1412"/>
  <c r="AJ1412"/>
  <c r="AH291"/>
  <c r="AK291"/>
  <c r="AG291"/>
  <c r="AI291"/>
  <c r="AL291"/>
  <c r="AJ291"/>
  <c r="AH2861"/>
  <c r="AG2861"/>
  <c r="AI2861"/>
  <c r="AK2861"/>
  <c r="AL2861"/>
  <c r="AH1167"/>
  <c r="AI1167"/>
  <c r="AG1167"/>
  <c r="AK1167"/>
  <c r="AL1167"/>
  <c r="AK2462"/>
  <c r="AH2462"/>
  <c r="AG2462"/>
  <c r="AI2462"/>
  <c r="AL2462"/>
  <c r="AG1479"/>
  <c r="AK1479"/>
  <c r="AH1479"/>
  <c r="AI1479"/>
  <c r="AL1479"/>
  <c r="AI2147"/>
  <c r="AH2147"/>
  <c r="AK2147"/>
  <c r="AG2147"/>
  <c r="AG211"/>
  <c r="AK211"/>
  <c r="AH211"/>
  <c r="AI211"/>
  <c r="AG196"/>
  <c r="AH196"/>
  <c r="AI196"/>
  <c r="AK196"/>
  <c r="AH1828"/>
  <c r="AK1828"/>
  <c r="AG1828"/>
  <c r="AI1828"/>
  <c r="AL1828"/>
  <c r="AI2394"/>
  <c r="AH2394"/>
  <c r="AK2394"/>
  <c r="AG2394"/>
  <c r="AL2394"/>
  <c r="AK2423"/>
  <c r="AG2423"/>
  <c r="AI2423"/>
  <c r="AH2423"/>
  <c r="AJ2423"/>
  <c r="AK560"/>
  <c r="AH560"/>
  <c r="AI560"/>
  <c r="AG560"/>
  <c r="AJ560"/>
  <c r="AG313"/>
  <c r="AK313"/>
  <c r="AI313"/>
  <c r="AH313"/>
  <c r="AK2961"/>
  <c r="AG2961"/>
  <c r="AH2961"/>
  <c r="AI2961"/>
  <c r="AK1327"/>
  <c r="AI1327"/>
  <c r="AG1327"/>
  <c r="AH1327"/>
  <c r="AK2836"/>
  <c r="AH2836"/>
  <c r="AI2836"/>
  <c r="AG2836"/>
  <c r="AL2836"/>
  <c r="AK2030"/>
  <c r="AI2030"/>
  <c r="AG2030"/>
  <c r="AH2030"/>
  <c r="AL2030"/>
  <c r="AH1485"/>
  <c r="AK1485"/>
  <c r="AI1485"/>
  <c r="AG1485"/>
  <c r="AL1485"/>
  <c r="AI237"/>
  <c r="AK237"/>
  <c r="AH237"/>
  <c r="AG237"/>
  <c r="AK1663"/>
  <c r="AI1663"/>
  <c r="AG1663"/>
  <c r="AH1663"/>
  <c r="AG2412"/>
  <c r="AI2412"/>
  <c r="AK2412"/>
  <c r="AH2412"/>
  <c r="AL2412"/>
  <c r="AI2197"/>
  <c r="AK2197"/>
  <c r="AH2197"/>
  <c r="AG2197"/>
  <c r="AK186"/>
  <c r="AG186"/>
  <c r="AI186"/>
  <c r="AH186"/>
  <c r="AL186"/>
  <c r="AK410"/>
  <c r="AI410"/>
  <c r="AG410"/>
  <c r="AH410"/>
  <c r="AL410"/>
  <c r="AG48"/>
  <c r="AI48"/>
  <c r="AK48"/>
  <c r="AH48"/>
  <c r="AI1674"/>
  <c r="AK1674"/>
  <c r="AG1674"/>
  <c r="AH1674"/>
  <c r="AK214"/>
  <c r="AG214"/>
  <c r="AI214"/>
  <c r="AH214"/>
  <c r="AL214"/>
  <c r="AK2227"/>
  <c r="AG2227"/>
  <c r="AH2227"/>
  <c r="AI2227"/>
  <c r="AL2227"/>
  <c r="AI2328"/>
  <c r="AG2328"/>
  <c r="AH2328"/>
  <c r="AK2328"/>
  <c r="AH1964"/>
  <c r="AG1964"/>
  <c r="AK1964"/>
  <c r="AI1964"/>
  <c r="AK1403"/>
  <c r="AH1403"/>
  <c r="AI1403"/>
  <c r="AG1403"/>
  <c r="AK96"/>
  <c r="AG96"/>
  <c r="AI96"/>
  <c r="AH96"/>
  <c r="AI1086"/>
  <c r="AK1086"/>
  <c r="AG1086"/>
  <c r="AH1086"/>
  <c r="AL1086"/>
  <c r="AK151"/>
  <c r="AG151"/>
  <c r="AI151"/>
  <c r="AH151"/>
  <c r="AL151"/>
  <c r="AH452"/>
  <c r="AK452"/>
  <c r="AG452"/>
  <c r="AI452"/>
  <c r="AI1155"/>
  <c r="AG1155"/>
  <c r="AH1155"/>
  <c r="AK1155"/>
  <c r="AL1155"/>
  <c r="AH2156"/>
  <c r="AK2156"/>
  <c r="AI2156"/>
  <c r="AG2156"/>
  <c r="AH727"/>
  <c r="AK727"/>
  <c r="AI727"/>
  <c r="AG727"/>
  <c r="AL727"/>
  <c r="AK601"/>
  <c r="AI601"/>
  <c r="AG601"/>
  <c r="AH601"/>
  <c r="AG2333"/>
  <c r="AK2333"/>
  <c r="AI2333"/>
  <c r="AH2333"/>
  <c r="AG593"/>
  <c r="AK593"/>
  <c r="AI593"/>
  <c r="AH593"/>
  <c r="AL593"/>
  <c r="AI466"/>
  <c r="AG466"/>
  <c r="AK466"/>
  <c r="AH466"/>
  <c r="AK609"/>
  <c r="AG609"/>
  <c r="AI609"/>
  <c r="AH609"/>
  <c r="AL609"/>
  <c r="AG2958"/>
  <c r="AI2958"/>
  <c r="AK2958"/>
  <c r="AH2958"/>
  <c r="AI2489"/>
  <c r="AK2489"/>
  <c r="AH2489"/>
  <c r="AG2489"/>
  <c r="AL2489"/>
  <c r="AK91"/>
  <c r="AI91"/>
  <c r="AG91"/>
  <c r="AH91"/>
  <c r="AL91"/>
  <c r="AI1373"/>
  <c r="AK1373"/>
  <c r="AH1373"/>
  <c r="AG1373"/>
  <c r="AK1473"/>
  <c r="AI1473"/>
  <c r="AH1473"/>
  <c r="AG1473"/>
  <c r="AG216"/>
  <c r="AI216"/>
  <c r="AK216"/>
  <c r="AH216"/>
  <c r="AL216"/>
  <c r="AK891"/>
  <c r="AI891"/>
  <c r="AG891"/>
  <c r="AH891"/>
  <c r="AL891"/>
  <c r="AK1355"/>
  <c r="AI1355"/>
  <c r="AG1355"/>
  <c r="AH1355"/>
  <c r="AL1355"/>
  <c r="AK518"/>
  <c r="AH518"/>
  <c r="AG518"/>
  <c r="AI518"/>
  <c r="AL518"/>
  <c r="AK430"/>
  <c r="AG430"/>
  <c r="AI430"/>
  <c r="AH430"/>
  <c r="AL430"/>
  <c r="AI2243"/>
  <c r="AH2243"/>
  <c r="AG2243"/>
  <c r="AK2243"/>
  <c r="AL2243"/>
  <c r="AH1847"/>
  <c r="AI1847"/>
  <c r="AG1847"/>
  <c r="AK1847"/>
  <c r="AL1847"/>
  <c r="AI2408"/>
  <c r="AH2408"/>
  <c r="AK2408"/>
  <c r="AG2408"/>
  <c r="AL2408"/>
  <c r="AH197"/>
  <c r="AI197"/>
  <c r="AG197"/>
  <c r="AK197"/>
  <c r="AH497"/>
  <c r="AK497"/>
  <c r="AI497"/>
  <c r="AG497"/>
  <c r="AI2501"/>
  <c r="AG2501"/>
  <c r="AK2501"/>
  <c r="AH2501"/>
  <c r="AK2705"/>
  <c r="AG2705"/>
  <c r="AH2705"/>
  <c r="AI2705"/>
  <c r="AL2705"/>
  <c r="AG1104"/>
  <c r="AK1104"/>
  <c r="AH1104"/>
  <c r="AI1104"/>
  <c r="AL1104"/>
  <c r="AG424"/>
  <c r="AH424"/>
  <c r="AI424"/>
  <c r="AK424"/>
  <c r="AL424"/>
  <c r="AG882"/>
  <c r="AK882"/>
  <c r="AH882"/>
  <c r="AI882"/>
  <c r="AK2111"/>
  <c r="AG2111"/>
  <c r="AH2111"/>
  <c r="AI2111"/>
  <c r="AL2111"/>
  <c r="AI821"/>
  <c r="AG821"/>
  <c r="AK821"/>
  <c r="AH821"/>
  <c r="AG2092"/>
  <c r="AI2092"/>
  <c r="AK2092"/>
  <c r="AH2092"/>
  <c r="AK1406"/>
  <c r="AG1406"/>
  <c r="AI1406"/>
  <c r="AH1406"/>
  <c r="AL1406"/>
  <c r="AK2495"/>
  <c r="AI2495"/>
  <c r="AG2495"/>
  <c r="AH2495"/>
  <c r="AL2495"/>
  <c r="AK689"/>
  <c r="AG689"/>
  <c r="AH689"/>
  <c r="AI689"/>
  <c r="AL689"/>
  <c r="AK2635"/>
  <c r="AG2635"/>
  <c r="AI2635"/>
  <c r="AH2635"/>
  <c r="AL2635"/>
  <c r="AI1696"/>
  <c r="AG1696"/>
  <c r="AK1696"/>
  <c r="AH1696"/>
  <c r="AI2840"/>
  <c r="AG2840"/>
  <c r="AH2840"/>
  <c r="AK2840"/>
  <c r="AL2840"/>
  <c r="AK835"/>
  <c r="AG835"/>
  <c r="AH835"/>
  <c r="AI835"/>
  <c r="AL835"/>
  <c r="AG703"/>
  <c r="AK703"/>
  <c r="AI703"/>
  <c r="AH703"/>
  <c r="AI1484"/>
  <c r="AG1484"/>
  <c r="AH1484"/>
  <c r="AK1484"/>
  <c r="AI2305"/>
  <c r="AG2305"/>
  <c r="AK2305"/>
  <c r="AH2305"/>
  <c r="AL2305"/>
  <c r="AK2063"/>
  <c r="AG2063"/>
  <c r="AI2063"/>
  <c r="AH2063"/>
  <c r="AL2063"/>
  <c r="AK603"/>
  <c r="AG603"/>
  <c r="AH603"/>
  <c r="AI603"/>
  <c r="AL603"/>
  <c r="AK852"/>
  <c r="AG852"/>
  <c r="AI852"/>
  <c r="AH852"/>
  <c r="AK1655"/>
  <c r="AH1655"/>
  <c r="AI1655"/>
  <c r="AG1655"/>
  <c r="AL1655"/>
  <c r="AI1706"/>
  <c r="AG1706"/>
  <c r="AK1706"/>
  <c r="AH1706"/>
  <c r="AL1706"/>
  <c r="AH2909"/>
  <c r="AI2909"/>
  <c r="AK2909"/>
  <c r="AG2909"/>
  <c r="AK1241"/>
  <c r="AH1241"/>
  <c r="AI1241"/>
  <c r="AG1241"/>
  <c r="AL1241"/>
  <c r="AH2033"/>
  <c r="AK2033"/>
  <c r="AI2033"/>
  <c r="AG2033"/>
  <c r="AH2057"/>
  <c r="AI2057"/>
  <c r="AK2057"/>
  <c r="AG2057"/>
  <c r="AK2520"/>
  <c r="AG2520"/>
  <c r="AI2520"/>
  <c r="AH2520"/>
  <c r="AK2687"/>
  <c r="AI2687"/>
  <c r="AG2687"/>
  <c r="AH2687"/>
  <c r="AL2687"/>
  <c r="AK2835"/>
  <c r="AG2835"/>
  <c r="AH2835"/>
  <c r="AI2835"/>
  <c r="AL2835"/>
  <c r="AK2214"/>
  <c r="AI2214"/>
  <c r="AG2214"/>
  <c r="AH2214"/>
  <c r="AH1778"/>
  <c r="AG1778"/>
  <c r="AI1778"/>
  <c r="AK1778"/>
  <c r="AI1935"/>
  <c r="AH1935"/>
  <c r="AK1935"/>
  <c r="AG1935"/>
  <c r="AI1030"/>
  <c r="AK1030"/>
  <c r="AH1030"/>
  <c r="AG1030"/>
  <c r="AL1030"/>
  <c r="AI1376"/>
  <c r="AH1376"/>
  <c r="AG1376"/>
  <c r="AK1376"/>
  <c r="AL1376"/>
  <c r="AH1907"/>
  <c r="AI1907"/>
  <c r="AG1907"/>
  <c r="AK1907"/>
  <c r="AH2864"/>
  <c r="AK2864"/>
  <c r="AG2864"/>
  <c r="AI2864"/>
  <c r="AL2864"/>
  <c r="AG1852"/>
  <c r="AI1852"/>
  <c r="AH1852"/>
  <c r="AK1852"/>
  <c r="AK2584"/>
  <c r="AI2584"/>
  <c r="AG2584"/>
  <c r="AH2584"/>
  <c r="AL2584"/>
  <c r="AH1774"/>
  <c r="AI1774"/>
  <c r="AK1774"/>
  <c r="AG1774"/>
  <c r="AL1774"/>
  <c r="AH713"/>
  <c r="AG713"/>
  <c r="AK713"/>
  <c r="AI713"/>
  <c r="AL713"/>
  <c r="AK2521"/>
  <c r="AI2521"/>
  <c r="AH2521"/>
  <c r="AG2521"/>
  <c r="AG2037"/>
  <c r="AH2037"/>
  <c r="AI2037"/>
  <c r="AK2037"/>
  <c r="AG2948"/>
  <c r="AI2948"/>
  <c r="AK2948"/>
  <c r="AH2948"/>
  <c r="AL2948"/>
  <c r="AK1127"/>
  <c r="AG1127"/>
  <c r="AI1127"/>
  <c r="AH1127"/>
  <c r="AG2149"/>
  <c r="AK2149"/>
  <c r="AI2149"/>
  <c r="AH2149"/>
  <c r="AG392"/>
  <c r="AI392"/>
  <c r="AK392"/>
  <c r="AH392"/>
  <c r="AI642"/>
  <c r="AG642"/>
  <c r="AK642"/>
  <c r="AH642"/>
  <c r="AK645"/>
  <c r="AG645"/>
  <c r="AI645"/>
  <c r="AH645"/>
  <c r="AG2821"/>
  <c r="AI2821"/>
  <c r="AK2821"/>
  <c r="AH2821"/>
  <c r="AL2821"/>
  <c r="AK1233"/>
  <c r="AG1233"/>
  <c r="AI1233"/>
  <c r="AH1233"/>
  <c r="AI2929"/>
  <c r="AG2929"/>
  <c r="AH2929"/>
  <c r="AK2929"/>
  <c r="AK2987"/>
  <c r="AI2987"/>
  <c r="AG2987"/>
  <c r="AH2987"/>
  <c r="AL2987"/>
  <c r="AG2614"/>
  <c r="AK2614"/>
  <c r="AI2614"/>
  <c r="AH2614"/>
  <c r="AI2473"/>
  <c r="AK2473"/>
  <c r="AH2473"/>
  <c r="AG2473"/>
  <c r="AK2008"/>
  <c r="AG2008"/>
  <c r="AI2008"/>
  <c r="AH2008"/>
  <c r="AL2008"/>
  <c r="AK2132"/>
  <c r="AI2132"/>
  <c r="AG2132"/>
  <c r="AH2132"/>
  <c r="AG2876"/>
  <c r="AK2876"/>
  <c r="AI2876"/>
  <c r="AH2876"/>
  <c r="AK350"/>
  <c r="AH350"/>
  <c r="AI350"/>
  <c r="AG350"/>
  <c r="AK1915"/>
  <c r="AI1915"/>
  <c r="AG1915"/>
  <c r="AH1915"/>
  <c r="AL1915"/>
  <c r="AK331"/>
  <c r="AG331"/>
  <c r="AI331"/>
  <c r="AH331"/>
  <c r="AL331"/>
  <c r="AG2192"/>
  <c r="AI2192"/>
  <c r="AK2192"/>
  <c r="AH2192"/>
  <c r="AH317"/>
  <c r="AG317"/>
  <c r="AK317"/>
  <c r="AI317"/>
  <c r="AL317"/>
  <c r="AK2666"/>
  <c r="AG2666"/>
  <c r="AH2666"/>
  <c r="AI2666"/>
  <c r="AK2467"/>
  <c r="AI2467"/>
  <c r="AH2467"/>
  <c r="AG2467"/>
  <c r="AL2467"/>
  <c r="AK1922"/>
  <c r="AH1922"/>
  <c r="AG1922"/>
  <c r="AI1922"/>
  <c r="AH1516"/>
  <c r="AI1516"/>
  <c r="AG1516"/>
  <c r="AK1516"/>
  <c r="AL1516"/>
  <c r="AH1495"/>
  <c r="AK1495"/>
  <c r="AG1495"/>
  <c r="AI1495"/>
  <c r="AL1495"/>
  <c r="AG2807"/>
  <c r="AH2807"/>
  <c r="AK2807"/>
  <c r="AI2807"/>
  <c r="AL2807"/>
  <c r="AG286"/>
  <c r="AH286"/>
  <c r="AI286"/>
  <c r="AK286"/>
  <c r="AG1071"/>
  <c r="AK1071"/>
  <c r="AI1071"/>
  <c r="AH1071"/>
  <c r="AL1071"/>
  <c r="AH1160"/>
  <c r="AI1160"/>
  <c r="AG1160"/>
  <c r="AK1160"/>
  <c r="AH1644"/>
  <c r="AI1644"/>
  <c r="AG1644"/>
  <c r="AK1644"/>
  <c r="AL1644"/>
  <c r="AK1010"/>
  <c r="AH1010"/>
  <c r="AI1010"/>
  <c r="AG1010"/>
  <c r="AH617"/>
  <c r="AG617"/>
  <c r="AK617"/>
  <c r="AI617"/>
  <c r="AL617"/>
  <c r="AG2540"/>
  <c r="AH2540"/>
  <c r="AI2540"/>
  <c r="AK2540"/>
  <c r="AI2404"/>
  <c r="AK2404"/>
  <c r="AG2404"/>
  <c r="AH2404"/>
  <c r="AL2404"/>
  <c r="AK258"/>
  <c r="AI258"/>
  <c r="AG258"/>
  <c r="AH258"/>
  <c r="AL258"/>
  <c r="AG869"/>
  <c r="AI869"/>
  <c r="AH869"/>
  <c r="AK869"/>
  <c r="AK17"/>
  <c r="AG17"/>
  <c r="AI17"/>
  <c r="AH17"/>
  <c r="AL17"/>
  <c r="AI2792"/>
  <c r="AG2792"/>
  <c r="AK2792"/>
  <c r="AH2792"/>
  <c r="AK428"/>
  <c r="AI428"/>
  <c r="AG428"/>
  <c r="AH428"/>
  <c r="AL428"/>
  <c r="AI1125"/>
  <c r="AK1125"/>
  <c r="AG1125"/>
  <c r="AH1125"/>
  <c r="AK2745"/>
  <c r="AG2745"/>
  <c r="AI2745"/>
  <c r="AH2745"/>
  <c r="AK2400"/>
  <c r="AI2400"/>
  <c r="AG2400"/>
  <c r="AH2400"/>
  <c r="AL2400"/>
  <c r="AK1270"/>
  <c r="AI1270"/>
  <c r="AG1270"/>
  <c r="AH1270"/>
  <c r="AL1270"/>
  <c r="AK173"/>
  <c r="AI173"/>
  <c r="AH173"/>
  <c r="AG173"/>
  <c r="AK749"/>
  <c r="AG749"/>
  <c r="AI749"/>
  <c r="AH749"/>
  <c r="AK1193"/>
  <c r="AI1193"/>
  <c r="AG1193"/>
  <c r="AH1193"/>
  <c r="AG664"/>
  <c r="AK664"/>
  <c r="AI664"/>
  <c r="AH664"/>
  <c r="AK1108"/>
  <c r="AI1108"/>
  <c r="AG1108"/>
  <c r="AH1108"/>
  <c r="AL1108"/>
  <c r="AK2580"/>
  <c r="AI2580"/>
  <c r="AG2580"/>
  <c r="AH2580"/>
  <c r="AK894"/>
  <c r="AH894"/>
  <c r="AG894"/>
  <c r="AI894"/>
  <c r="AL894"/>
  <c r="AG2379"/>
  <c r="AK2379"/>
  <c r="AI2379"/>
  <c r="AH2379"/>
  <c r="AG2832"/>
  <c r="AI2832"/>
  <c r="AK2832"/>
  <c r="AH2832"/>
  <c r="AL2832"/>
  <c r="AG2349"/>
  <c r="AK2349"/>
  <c r="AI2349"/>
  <c r="AH2349"/>
  <c r="AH639"/>
  <c r="AK639"/>
  <c r="AG639"/>
  <c r="AI639"/>
  <c r="AL639"/>
  <c r="AI855"/>
  <c r="AK855"/>
  <c r="AH855"/>
  <c r="AG855"/>
  <c r="AK2871"/>
  <c r="AG2871"/>
  <c r="AI2871"/>
  <c r="AH2871"/>
  <c r="AL2871"/>
  <c r="AH2455"/>
  <c r="AK2455"/>
  <c r="AG2455"/>
  <c r="AI2455"/>
  <c r="AL2455"/>
  <c r="AH1352"/>
  <c r="AI1352"/>
  <c r="AG1352"/>
  <c r="AK1352"/>
  <c r="AL1352"/>
  <c r="AH652"/>
  <c r="AK652"/>
  <c r="AI652"/>
  <c r="AG652"/>
  <c r="AL652"/>
  <c r="AH535"/>
  <c r="AG535"/>
  <c r="AK535"/>
  <c r="AI535"/>
  <c r="AL535"/>
  <c r="AI2853"/>
  <c r="AG2853"/>
  <c r="AH2853"/>
  <c r="AK2853"/>
  <c r="AH1572"/>
  <c r="AI1572"/>
  <c r="AK1572"/>
  <c r="AG1572"/>
  <c r="AH2088"/>
  <c r="AI2088"/>
  <c r="AG2088"/>
  <c r="AK2088"/>
  <c r="AL2088"/>
  <c r="AH238"/>
  <c r="AI238"/>
  <c r="AG238"/>
  <c r="AK238"/>
  <c r="AH1602"/>
  <c r="AG1602"/>
  <c r="AK1602"/>
  <c r="AI1602"/>
  <c r="AK126"/>
  <c r="AG126"/>
  <c r="AH126"/>
  <c r="AI126"/>
  <c r="AL126"/>
  <c r="AG932"/>
  <c r="AK932"/>
  <c r="AI932"/>
  <c r="AH932"/>
  <c r="AK2094"/>
  <c r="AG2094"/>
  <c r="AI2094"/>
  <c r="AH2094"/>
  <c r="AL2094"/>
  <c r="AG649"/>
  <c r="AI649"/>
  <c r="AK649"/>
  <c r="AH649"/>
  <c r="AG484"/>
  <c r="AK484"/>
  <c r="AI484"/>
  <c r="AH484"/>
  <c r="AG898"/>
  <c r="AI898"/>
  <c r="AH898"/>
  <c r="AK898"/>
  <c r="AG1637"/>
  <c r="AK1637"/>
  <c r="AI1637"/>
  <c r="AH1637"/>
  <c r="AL1637"/>
  <c r="AI761"/>
  <c r="AK761"/>
  <c r="AG761"/>
  <c r="AH761"/>
  <c r="AK502"/>
  <c r="AI502"/>
  <c r="AG502"/>
  <c r="AH502"/>
  <c r="AL502"/>
  <c r="AG2834"/>
  <c r="AK2834"/>
  <c r="AH2834"/>
  <c r="AI2834"/>
  <c r="AK687"/>
  <c r="AI687"/>
  <c r="AG687"/>
  <c r="AH687"/>
  <c r="AL687"/>
  <c r="AK1318"/>
  <c r="AG1318"/>
  <c r="AI1318"/>
  <c r="AH1318"/>
  <c r="AL1318"/>
  <c r="AK1645"/>
  <c r="AI1645"/>
  <c r="AG1645"/>
  <c r="AH1645"/>
  <c r="AL1645"/>
  <c r="AK1001"/>
  <c r="AI1001"/>
  <c r="AH1001"/>
  <c r="AG1001"/>
  <c r="AK2494"/>
  <c r="AI2494"/>
  <c r="AG2494"/>
  <c r="AH2494"/>
  <c r="AI1449"/>
  <c r="AG1449"/>
  <c r="AK1449"/>
  <c r="AH1449"/>
  <c r="AK24"/>
  <c r="AG24"/>
  <c r="AI24"/>
  <c r="AH24"/>
  <c r="AL24"/>
  <c r="AI1562"/>
  <c r="AK1562"/>
  <c r="AG1562"/>
  <c r="AH1562"/>
  <c r="AL1562"/>
  <c r="AK2939"/>
  <c r="AI2939"/>
  <c r="AG2939"/>
  <c r="AH2939"/>
  <c r="AL2939"/>
  <c r="AI2881"/>
  <c r="AK2881"/>
  <c r="AG2881"/>
  <c r="AH2881"/>
  <c r="AL2881"/>
  <c r="AK1323"/>
  <c r="AI1323"/>
  <c r="AH1323"/>
  <c r="AG1323"/>
  <c r="AL1323"/>
  <c r="AI653"/>
  <c r="AK653"/>
  <c r="AH653"/>
  <c r="AG653"/>
  <c r="AI1859"/>
  <c r="AK1859"/>
  <c r="AH1859"/>
  <c r="AG1859"/>
  <c r="AL1859"/>
  <c r="AI563"/>
  <c r="AG563"/>
  <c r="AK563"/>
  <c r="AH563"/>
  <c r="AL563"/>
  <c r="AI711"/>
  <c r="AG711"/>
  <c r="AH711"/>
  <c r="AK711"/>
  <c r="AL711"/>
  <c r="AK50"/>
  <c r="AI50"/>
  <c r="AH50"/>
  <c r="AG50"/>
  <c r="AL50"/>
  <c r="AH202"/>
  <c r="AI202"/>
  <c r="AG202"/>
  <c r="AK202"/>
  <c r="AL202"/>
  <c r="AI1506"/>
  <c r="AK1506"/>
  <c r="AG1506"/>
  <c r="AH1506"/>
  <c r="AH868"/>
  <c r="AI868"/>
  <c r="AG868"/>
  <c r="AK868"/>
  <c r="AL868"/>
  <c r="AH706"/>
  <c r="AI706"/>
  <c r="AK706"/>
  <c r="AG706"/>
  <c r="AH1375"/>
  <c r="AK1375"/>
  <c r="AG1375"/>
  <c r="AI1375"/>
  <c r="AK420"/>
  <c r="AH420"/>
  <c r="AI420"/>
  <c r="AG420"/>
  <c r="AG2431"/>
  <c r="AI2431"/>
  <c r="AH2431"/>
  <c r="AK2431"/>
  <c r="AL2431"/>
  <c r="AI140"/>
  <c r="AH140"/>
  <c r="AK140"/>
  <c r="AG140"/>
  <c r="AL140"/>
  <c r="AG1490"/>
  <c r="AH1490"/>
  <c r="AK1490"/>
  <c r="AI1490"/>
  <c r="AH2414"/>
  <c r="AK2414"/>
  <c r="AG2414"/>
  <c r="AI2414"/>
  <c r="AL2414"/>
  <c r="AI150"/>
  <c r="AH150"/>
  <c r="AK150"/>
  <c r="AG150"/>
  <c r="AL150"/>
  <c r="AH2650"/>
  <c r="AI2650"/>
  <c r="AG2650"/>
  <c r="AK2650"/>
  <c r="AH2334"/>
  <c r="AG2334"/>
  <c r="AK2334"/>
  <c r="AI2334"/>
  <c r="AL2334"/>
  <c r="AG915"/>
  <c r="AK915"/>
  <c r="AH915"/>
  <c r="AI915"/>
  <c r="AG2760"/>
  <c r="AK2760"/>
  <c r="AI2760"/>
  <c r="AH2760"/>
  <c r="AG1287"/>
  <c r="AI1287"/>
  <c r="AH1287"/>
  <c r="AK1287"/>
  <c r="AL1287"/>
  <c r="AG735"/>
  <c r="AK735"/>
  <c r="AI735"/>
  <c r="AH735"/>
  <c r="AK481"/>
  <c r="AI481"/>
  <c r="AG481"/>
  <c r="AH481"/>
  <c r="AG2069"/>
  <c r="AK2069"/>
  <c r="AI2069"/>
  <c r="AH2069"/>
  <c r="AL2069"/>
  <c r="AK2181"/>
  <c r="AG2181"/>
  <c r="AH2181"/>
  <c r="AI2181"/>
  <c r="AL2181"/>
  <c r="AI441"/>
  <c r="AH441"/>
  <c r="AG441"/>
  <c r="AK441"/>
  <c r="AG1683"/>
  <c r="AK1683"/>
  <c r="AI1683"/>
  <c r="AH1683"/>
  <c r="AL1683"/>
  <c r="AG2506"/>
  <c r="AI2506"/>
  <c r="AK2506"/>
  <c r="AH2506"/>
  <c r="AI1145"/>
  <c r="AK1145"/>
  <c r="AH1145"/>
  <c r="AG1145"/>
  <c r="AG2105"/>
  <c r="AI2105"/>
  <c r="AK2105"/>
  <c r="AH2105"/>
  <c r="AL2105"/>
  <c r="AG2066"/>
  <c r="AK2066"/>
  <c r="AH2066"/>
  <c r="AI2066"/>
  <c r="AG112"/>
  <c r="AH112"/>
  <c r="AI112"/>
  <c r="AK112"/>
  <c r="AG2800"/>
  <c r="AK2800"/>
  <c r="AH2800"/>
  <c r="AI2800"/>
  <c r="AG1789"/>
  <c r="AK1789"/>
  <c r="AI1789"/>
  <c r="AH1789"/>
  <c r="AK2525"/>
  <c r="AG2525"/>
  <c r="AI2525"/>
  <c r="AH2525"/>
  <c r="AL2525"/>
  <c r="AI937"/>
  <c r="AK937"/>
  <c r="AG937"/>
  <c r="AH937"/>
  <c r="AL937"/>
  <c r="AI1153"/>
  <c r="AK1153"/>
  <c r="AG1153"/>
  <c r="AH1153"/>
  <c r="AG1897"/>
  <c r="AI1897"/>
  <c r="AK1897"/>
  <c r="AH1897"/>
  <c r="AL1897"/>
  <c r="AK2778"/>
  <c r="AI2778"/>
  <c r="AG2778"/>
  <c r="AH2778"/>
  <c r="AG1812"/>
  <c r="AK1812"/>
  <c r="AH1812"/>
  <c r="AI1812"/>
  <c r="AL1812"/>
  <c r="AG2034"/>
  <c r="AI2034"/>
  <c r="AK2034"/>
  <c r="AH2034"/>
  <c r="AK1798"/>
  <c r="AG1798"/>
  <c r="AI1798"/>
  <c r="AH1798"/>
  <c r="AI2888"/>
  <c r="AK2888"/>
  <c r="AG2888"/>
  <c r="AH2888"/>
  <c r="AI135"/>
  <c r="AH135"/>
  <c r="AG135"/>
  <c r="AK135"/>
  <c r="AI2485"/>
  <c r="AG2485"/>
  <c r="AK2485"/>
  <c r="AH2485"/>
  <c r="AH1422"/>
  <c r="AK1422"/>
  <c r="AG1422"/>
  <c r="AI1422"/>
  <c r="AL1422"/>
  <c r="AH2992"/>
  <c r="AG2992"/>
  <c r="AK2992"/>
  <c r="AI2992"/>
  <c r="AJ2992"/>
  <c r="AL2992"/>
  <c r="AK1328"/>
  <c r="AG1328"/>
  <c r="AI1328"/>
  <c r="AH1328"/>
  <c r="AK2924"/>
  <c r="AH2924"/>
  <c r="AG2924"/>
  <c r="AI2924"/>
  <c r="AK2188"/>
  <c r="AH2188"/>
  <c r="AG2188"/>
  <c r="AI2188"/>
  <c r="AJ2188"/>
  <c r="AH2298"/>
  <c r="AK2298"/>
  <c r="AI2298"/>
  <c r="AG2298"/>
  <c r="AJ2298"/>
  <c r="AL2298"/>
  <c r="AH1692"/>
  <c r="AG1692"/>
  <c r="AI1692"/>
  <c r="AK1692"/>
  <c r="AL1692"/>
  <c r="AG2720"/>
  <c r="AK2720"/>
  <c r="AI2720"/>
  <c r="AH2720"/>
  <c r="AG1603"/>
  <c r="AI1603"/>
  <c r="AK1603"/>
  <c r="AH1603"/>
  <c r="AK589"/>
  <c r="AG589"/>
  <c r="AI589"/>
  <c r="AH589"/>
  <c r="AL589"/>
  <c r="AK290"/>
  <c r="AG290"/>
  <c r="AI290"/>
  <c r="AH290"/>
  <c r="AK1310"/>
  <c r="AG1310"/>
  <c r="AI1310"/>
  <c r="AH1310"/>
  <c r="AL1310"/>
  <c r="AG786"/>
  <c r="AI786"/>
  <c r="AH786"/>
  <c r="AK786"/>
  <c r="AK599"/>
  <c r="AI599"/>
  <c r="AH599"/>
  <c r="AG599"/>
  <c r="AK643"/>
  <c r="AG643"/>
  <c r="AI643"/>
  <c r="AH643"/>
  <c r="AK19"/>
  <c r="AI19"/>
  <c r="AG19"/>
  <c r="AH19"/>
  <c r="AL19"/>
  <c r="AG2946"/>
  <c r="AK2946"/>
  <c r="AI2946"/>
  <c r="AH2946"/>
  <c r="AL2946"/>
  <c r="AK387"/>
  <c r="AG387"/>
  <c r="AI387"/>
  <c r="AH387"/>
  <c r="AH1124"/>
  <c r="AG1124"/>
  <c r="AK1124"/>
  <c r="AI1124"/>
  <c r="AH200"/>
  <c r="AI200"/>
  <c r="AG200"/>
  <c r="AK200"/>
  <c r="AH1210"/>
  <c r="AK1210"/>
  <c r="AI1210"/>
  <c r="AG1210"/>
  <c r="AL1210"/>
  <c r="AH524"/>
  <c r="AK524"/>
  <c r="AI524"/>
  <c r="AG524"/>
  <c r="AK1031"/>
  <c r="AH1031"/>
  <c r="AG1031"/>
  <c r="AI1031"/>
  <c r="AL1031"/>
  <c r="AG1047"/>
  <c r="AI1047"/>
  <c r="AH1047"/>
  <c r="AK1047"/>
  <c r="AG209"/>
  <c r="AI209"/>
  <c r="AK209"/>
  <c r="AH209"/>
  <c r="AI1781"/>
  <c r="AH1781"/>
  <c r="AK1781"/>
  <c r="AG1781"/>
  <c r="AK2677"/>
  <c r="AI2677"/>
  <c r="AG2677"/>
  <c r="AH2677"/>
  <c r="AG1786"/>
  <c r="AH1786"/>
  <c r="AK1786"/>
  <c r="AI1786"/>
  <c r="AG552"/>
  <c r="AI552"/>
  <c r="AH552"/>
  <c r="AK552"/>
  <c r="AG1512"/>
  <c r="AK1512"/>
  <c r="AH1512"/>
  <c r="AI1512"/>
  <c r="AI2536"/>
  <c r="AK2536"/>
  <c r="AG2536"/>
  <c r="AH2536"/>
  <c r="AL2536"/>
  <c r="AK676"/>
  <c r="AG676"/>
  <c r="AH676"/>
  <c r="AI676"/>
  <c r="AI2148"/>
  <c r="AG2148"/>
  <c r="AK2148"/>
  <c r="AH2148"/>
  <c r="AI375"/>
  <c r="AG375"/>
  <c r="AK375"/>
  <c r="AH375"/>
  <c r="AG844"/>
  <c r="AI844"/>
  <c r="AK844"/>
  <c r="AH844"/>
  <c r="AG575"/>
  <c r="AK575"/>
  <c r="AI575"/>
  <c r="AH575"/>
  <c r="AI143"/>
  <c r="AG143"/>
  <c r="AH143"/>
  <c r="AK143"/>
  <c r="AL143"/>
  <c r="AI1231"/>
  <c r="AG1231"/>
  <c r="AK1231"/>
  <c r="AH1231"/>
  <c r="AG2095"/>
  <c r="AI2095"/>
  <c r="AK2095"/>
  <c r="AH2095"/>
  <c r="AL2095"/>
  <c r="AG231"/>
  <c r="AI231"/>
  <c r="AK231"/>
  <c r="AH231"/>
  <c r="AK261"/>
  <c r="AG261"/>
  <c r="AI261"/>
  <c r="AH261"/>
  <c r="AK1413"/>
  <c r="AI1413"/>
  <c r="AH1413"/>
  <c r="AG1413"/>
  <c r="AK2405"/>
  <c r="AI2405"/>
  <c r="AH2405"/>
  <c r="AG2405"/>
  <c r="AK1370"/>
  <c r="AG1370"/>
  <c r="AH1370"/>
  <c r="AI1370"/>
  <c r="AK762"/>
  <c r="AG762"/>
  <c r="AH762"/>
  <c r="AI762"/>
  <c r="AG1668"/>
  <c r="AK1668"/>
  <c r="AI1668"/>
  <c r="AH1668"/>
  <c r="AI2564"/>
  <c r="AK2564"/>
  <c r="AG2564"/>
  <c r="AH2564"/>
  <c r="AG82"/>
  <c r="AH82"/>
  <c r="AK82"/>
  <c r="AI82"/>
  <c r="AI106"/>
  <c r="AK106"/>
  <c r="AH106"/>
  <c r="AG106"/>
  <c r="AI1539"/>
  <c r="AK1539"/>
  <c r="AG1539"/>
  <c r="AH1539"/>
  <c r="AI901"/>
  <c r="AG901"/>
  <c r="AH901"/>
  <c r="AK901"/>
  <c r="AI2437"/>
  <c r="AK2437"/>
  <c r="AG2437"/>
  <c r="AH2437"/>
  <c r="AI666"/>
  <c r="AG666"/>
  <c r="AK666"/>
  <c r="AH666"/>
  <c r="AI870"/>
  <c r="AG870"/>
  <c r="AK870"/>
  <c r="AH870"/>
  <c r="AG1939"/>
  <c r="AI1939"/>
  <c r="AK1939"/>
  <c r="AH1939"/>
  <c r="AG2963"/>
  <c r="AI2963"/>
  <c r="AH2963"/>
  <c r="AK2963"/>
  <c r="AI2814"/>
  <c r="AK2814"/>
  <c r="AG2814"/>
  <c r="AH2814"/>
  <c r="AK2553"/>
  <c r="AG2553"/>
  <c r="AI2553"/>
  <c r="AH2553"/>
  <c r="AK1666"/>
  <c r="AI1666"/>
  <c r="AG1666"/>
  <c r="AH1666"/>
  <c r="AI2191"/>
  <c r="AK2191"/>
  <c r="AG2191"/>
  <c r="AH2191"/>
  <c r="AI2406"/>
  <c r="AK2406"/>
  <c r="AG2406"/>
  <c r="AH2406"/>
  <c r="AI731"/>
  <c r="AK731"/>
  <c r="AH731"/>
  <c r="AG731"/>
  <c r="AI1755"/>
  <c r="AK1755"/>
  <c r="AG1755"/>
  <c r="AH1755"/>
  <c r="AI2779"/>
  <c r="AK2779"/>
  <c r="AG2779"/>
  <c r="AH2779"/>
  <c r="AK2289"/>
  <c r="AH2289"/>
  <c r="AG2289"/>
  <c r="AI2289"/>
  <c r="AG2170"/>
  <c r="AI2170"/>
  <c r="AH2170"/>
  <c r="AK2170"/>
  <c r="AG976"/>
  <c r="AI976"/>
  <c r="AK976"/>
  <c r="AH976"/>
  <c r="AI1895"/>
  <c r="AK1895"/>
  <c r="AG1895"/>
  <c r="AH1895"/>
  <c r="AI1206"/>
  <c r="AG1206"/>
  <c r="AK1206"/>
  <c r="AH1206"/>
  <c r="AI2797"/>
  <c r="AK2797"/>
  <c r="AH2797"/>
  <c r="AG2797"/>
  <c r="AG774"/>
  <c r="AK774"/>
  <c r="AH774"/>
  <c r="AI774"/>
  <c r="AI1254"/>
  <c r="AG1254"/>
  <c r="AK1254"/>
  <c r="AH1254"/>
  <c r="AI678"/>
  <c r="AG678"/>
  <c r="AK678"/>
  <c r="AH678"/>
  <c r="AI1843"/>
  <c r="AG1843"/>
  <c r="AK1843"/>
  <c r="AH1843"/>
  <c r="AI2867"/>
  <c r="AG2867"/>
  <c r="AK2867"/>
  <c r="AH2867"/>
  <c r="AG2750"/>
  <c r="AI2750"/>
  <c r="AK2750"/>
  <c r="AH2750"/>
  <c r="AK1513"/>
  <c r="AI1513"/>
  <c r="AG1513"/>
  <c r="AH1513"/>
  <c r="AK2025"/>
  <c r="AI2025"/>
  <c r="AG2025"/>
  <c r="AH2025"/>
  <c r="AL2025"/>
  <c r="AK2793"/>
  <c r="AG2793"/>
  <c r="AI2793"/>
  <c r="AH2793"/>
  <c r="AK728"/>
  <c r="AI728"/>
  <c r="AG728"/>
  <c r="AH728"/>
  <c r="AI2648"/>
  <c r="AG2648"/>
  <c r="AH2648"/>
  <c r="AK2648"/>
  <c r="AL2648"/>
  <c r="AG724"/>
  <c r="AH724"/>
  <c r="AK724"/>
  <c r="AI724"/>
  <c r="AI1172"/>
  <c r="AH1172"/>
  <c r="AK1172"/>
  <c r="AG1172"/>
  <c r="AI1684"/>
  <c r="AH1684"/>
  <c r="AK1684"/>
  <c r="AG1684"/>
  <c r="AI2196"/>
  <c r="AK2196"/>
  <c r="AH2196"/>
  <c r="AG2196"/>
  <c r="AI2644"/>
  <c r="AK2644"/>
  <c r="AG2644"/>
  <c r="AH2644"/>
  <c r="AG1818"/>
  <c r="AK1818"/>
  <c r="AI1818"/>
  <c r="AH1818"/>
  <c r="AI188"/>
  <c r="AG188"/>
  <c r="AH188"/>
  <c r="AK188"/>
  <c r="AH806"/>
  <c r="AI806"/>
  <c r="AG806"/>
  <c r="AK806"/>
  <c r="AL806"/>
  <c r="AH2825"/>
  <c r="AK2825"/>
  <c r="AG2825"/>
  <c r="AI2825"/>
  <c r="AL2825"/>
  <c r="AH2872"/>
  <c r="AG2872"/>
  <c r="AK2872"/>
  <c r="AI2872"/>
  <c r="AL2872"/>
  <c r="AH1436"/>
  <c r="AI1436"/>
  <c r="AK1436"/>
  <c r="AG1436"/>
  <c r="AH2545"/>
  <c r="AI2545"/>
  <c r="AG2545"/>
  <c r="AK2545"/>
  <c r="AL2545"/>
  <c r="AH1746"/>
  <c r="AI1746"/>
  <c r="AG1746"/>
  <c r="AK1746"/>
  <c r="AH2541"/>
  <c r="AG2541"/>
  <c r="AK2541"/>
  <c r="AI2541"/>
  <c r="AL2541"/>
  <c r="AH2399"/>
  <c r="AK2399"/>
  <c r="AG2399"/>
  <c r="AI2399"/>
  <c r="AL2399"/>
  <c r="AG981"/>
  <c r="AK981"/>
  <c r="AI981"/>
  <c r="AH981"/>
  <c r="AG2421"/>
  <c r="AK2421"/>
  <c r="AI2421"/>
  <c r="AH2421"/>
  <c r="AL2421"/>
  <c r="AG2314"/>
  <c r="AK2314"/>
  <c r="AH2314"/>
  <c r="AI2314"/>
  <c r="AG2965"/>
  <c r="AI2965"/>
  <c r="AK2965"/>
  <c r="AH2965"/>
  <c r="AK1096"/>
  <c r="AG1096"/>
  <c r="AI1096"/>
  <c r="AH1096"/>
  <c r="AG247"/>
  <c r="AK247"/>
  <c r="AI247"/>
  <c r="AH247"/>
  <c r="AK1470"/>
  <c r="AI1470"/>
  <c r="AG1470"/>
  <c r="AH1470"/>
  <c r="AK611"/>
  <c r="AG611"/>
  <c r="AI611"/>
  <c r="AH611"/>
  <c r="AG229"/>
  <c r="AI229"/>
  <c r="AK229"/>
  <c r="AH229"/>
  <c r="AK1690"/>
  <c r="AG1690"/>
  <c r="AI1690"/>
  <c r="AH1690"/>
  <c r="AI57"/>
  <c r="AG57"/>
  <c r="AK57"/>
  <c r="AH57"/>
  <c r="AI340"/>
  <c r="AK340"/>
  <c r="AG340"/>
  <c r="AH340"/>
  <c r="AL340"/>
  <c r="AK2772"/>
  <c r="AG2772"/>
  <c r="AI2772"/>
  <c r="AH2772"/>
  <c r="AK60"/>
  <c r="AG60"/>
  <c r="AI60"/>
  <c r="AH60"/>
  <c r="AG2982"/>
  <c r="AK2982"/>
  <c r="AI2982"/>
  <c r="AH2982"/>
  <c r="AK2231"/>
  <c r="AG2231"/>
  <c r="AH2231"/>
  <c r="AI2231"/>
  <c r="AG2519"/>
  <c r="AK2519"/>
  <c r="AI2519"/>
  <c r="AH2519"/>
  <c r="AK2313"/>
  <c r="AG2313"/>
  <c r="AI2313"/>
  <c r="AH2313"/>
  <c r="AK2625"/>
  <c r="AH2625"/>
  <c r="AI2625"/>
  <c r="AG2625"/>
  <c r="AL2625"/>
  <c r="AH495"/>
  <c r="AK495"/>
  <c r="AI495"/>
  <c r="AG495"/>
  <c r="AL495"/>
  <c r="AH371"/>
  <c r="AK371"/>
  <c r="AG371"/>
  <c r="AI371"/>
  <c r="AL371"/>
  <c r="AH1351"/>
  <c r="AK1351"/>
  <c r="AI1351"/>
  <c r="AG1351"/>
  <c r="AL1351"/>
  <c r="AH170"/>
  <c r="AK170"/>
  <c r="AG170"/>
  <c r="AI170"/>
  <c r="AG2344"/>
  <c r="AK2344"/>
  <c r="AI2344"/>
  <c r="AH2344"/>
  <c r="AG588"/>
  <c r="AK588"/>
  <c r="AI588"/>
  <c r="AH588"/>
  <c r="AI2318"/>
  <c r="AK2318"/>
  <c r="AG2318"/>
  <c r="AH2318"/>
  <c r="AK1157"/>
  <c r="AG1157"/>
  <c r="AI1157"/>
  <c r="AH1157"/>
  <c r="AK693"/>
  <c r="AI693"/>
  <c r="AG693"/>
  <c r="AH693"/>
  <c r="AG2659"/>
  <c r="AK2659"/>
  <c r="AI2659"/>
  <c r="AH2659"/>
  <c r="AG385"/>
  <c r="AI385"/>
  <c r="AK385"/>
  <c r="AH385"/>
  <c r="AL385"/>
  <c r="AI705"/>
  <c r="AK705"/>
  <c r="AG705"/>
  <c r="AH705"/>
  <c r="AL705"/>
  <c r="AI1913"/>
  <c r="AK1913"/>
  <c r="AG1913"/>
  <c r="AH1913"/>
  <c r="AL1913"/>
  <c r="AG335"/>
  <c r="AK335"/>
  <c r="AI335"/>
  <c r="AH335"/>
  <c r="AK2631"/>
  <c r="AG2631"/>
  <c r="AI2631"/>
  <c r="AH2631"/>
  <c r="AI2497"/>
  <c r="AK2497"/>
  <c r="AH2497"/>
  <c r="AG2497"/>
  <c r="AG1419"/>
  <c r="AI1419"/>
  <c r="AK1419"/>
  <c r="AH1419"/>
  <c r="AI432"/>
  <c r="AG432"/>
  <c r="AK432"/>
  <c r="AH432"/>
  <c r="AK2272"/>
  <c r="AG2272"/>
  <c r="AH2272"/>
  <c r="AI2272"/>
  <c r="AG619"/>
  <c r="AK619"/>
  <c r="AI619"/>
  <c r="AH619"/>
  <c r="AG2763"/>
  <c r="AK2763"/>
  <c r="AI2763"/>
  <c r="AH2763"/>
  <c r="AK1405"/>
  <c r="AI1405"/>
  <c r="AG1405"/>
  <c r="AH1405"/>
  <c r="AG2166"/>
  <c r="AK2166"/>
  <c r="AH2166"/>
  <c r="AI2166"/>
  <c r="AI2145"/>
  <c r="AK2145"/>
  <c r="AH2145"/>
  <c r="AG2145"/>
  <c r="AL2145"/>
  <c r="AG694"/>
  <c r="AK694"/>
  <c r="AI694"/>
  <c r="AH694"/>
  <c r="AK1176"/>
  <c r="AG1176"/>
  <c r="AI1176"/>
  <c r="AH1176"/>
  <c r="AK1944"/>
  <c r="AG1944"/>
  <c r="AI1944"/>
  <c r="AH1944"/>
  <c r="AK596"/>
  <c r="AI596"/>
  <c r="AG596"/>
  <c r="AH596"/>
  <c r="AL596"/>
  <c r="AG572"/>
  <c r="AK572"/>
  <c r="AI572"/>
  <c r="AH572"/>
  <c r="AG2620"/>
  <c r="AK2620"/>
  <c r="AI2620"/>
  <c r="AH2620"/>
  <c r="AH1591"/>
  <c r="AK1591"/>
  <c r="AG1591"/>
  <c r="AI1591"/>
  <c r="AL1591"/>
  <c r="AG1787"/>
  <c r="AI1787"/>
  <c r="AH1787"/>
  <c r="AK1787"/>
  <c r="AL1787"/>
  <c r="AG655"/>
  <c r="AK655"/>
  <c r="AI655"/>
  <c r="AH655"/>
  <c r="AG2951"/>
  <c r="AK2951"/>
  <c r="AI2951"/>
  <c r="AH2951"/>
  <c r="AL2951"/>
  <c r="AK2810"/>
  <c r="AH2810"/>
  <c r="AI2810"/>
  <c r="AG2810"/>
  <c r="AL2810"/>
  <c r="AG1712"/>
  <c r="AK1712"/>
  <c r="AI1712"/>
  <c r="AH1712"/>
  <c r="AK2416"/>
  <c r="AG2416"/>
  <c r="AI2416"/>
  <c r="AH2416"/>
  <c r="AG1549"/>
  <c r="AK1549"/>
  <c r="AH1549"/>
  <c r="AI1549"/>
  <c r="AL1549"/>
  <c r="AG525"/>
  <c r="AK525"/>
  <c r="AI525"/>
  <c r="AH525"/>
  <c r="AK1550"/>
  <c r="AG1550"/>
  <c r="AH1550"/>
  <c r="AI1550"/>
  <c r="AK1407"/>
  <c r="AI1407"/>
  <c r="AH1407"/>
  <c r="AG1407"/>
  <c r="AL1407"/>
  <c r="AG1170"/>
  <c r="AK1170"/>
  <c r="AH1170"/>
  <c r="AI1170"/>
  <c r="AG526"/>
  <c r="AI526"/>
  <c r="AK526"/>
  <c r="AH526"/>
  <c r="AG1538"/>
  <c r="AI1538"/>
  <c r="AH1538"/>
  <c r="AK1538"/>
  <c r="AG2594"/>
  <c r="AI2594"/>
  <c r="AK2594"/>
  <c r="AH2594"/>
  <c r="AK302"/>
  <c r="AI302"/>
  <c r="AG302"/>
  <c r="AH302"/>
  <c r="AH273"/>
  <c r="AK273"/>
  <c r="AG273"/>
  <c r="AI273"/>
  <c r="AG1845"/>
  <c r="AH1845"/>
  <c r="AK1845"/>
  <c r="AI1845"/>
  <c r="AL1845"/>
  <c r="AH2280"/>
  <c r="AI2280"/>
  <c r="AG2280"/>
  <c r="AK2280"/>
  <c r="AH1102"/>
  <c r="AI1102"/>
  <c r="AG1102"/>
  <c r="AK1102"/>
  <c r="AL1102"/>
  <c r="AH2979"/>
  <c r="AG2979"/>
  <c r="AK2979"/>
  <c r="AI2979"/>
  <c r="AL2979"/>
  <c r="AI677"/>
  <c r="AH677"/>
  <c r="AG677"/>
  <c r="AK677"/>
  <c r="AL677"/>
  <c r="AH1221"/>
  <c r="AG1221"/>
  <c r="AI1221"/>
  <c r="AK1221"/>
  <c r="AL1221"/>
  <c r="AG2213"/>
  <c r="AH2213"/>
  <c r="AI2213"/>
  <c r="AK2213"/>
  <c r="AL2213"/>
  <c r="AK474"/>
  <c r="AH474"/>
  <c r="AG474"/>
  <c r="AI474"/>
  <c r="AL474"/>
  <c r="AI369"/>
  <c r="AK369"/>
  <c r="AG369"/>
  <c r="AH369"/>
  <c r="AK2005"/>
  <c r="AH2005"/>
  <c r="AG2005"/>
  <c r="AI2005"/>
  <c r="AL2005"/>
  <c r="AI232"/>
  <c r="AH232"/>
  <c r="AG232"/>
  <c r="AK232"/>
  <c r="AL232"/>
  <c r="AG1032"/>
  <c r="AH1032"/>
  <c r="AK1032"/>
  <c r="AI1032"/>
  <c r="AL1032"/>
  <c r="AH1992"/>
  <c r="AK1992"/>
  <c r="AG1992"/>
  <c r="AI1992"/>
  <c r="AL1992"/>
  <c r="AG12"/>
  <c r="AH12"/>
  <c r="AK12"/>
  <c r="AI12"/>
  <c r="AL12"/>
  <c r="AH1388"/>
  <c r="AG1388"/>
  <c r="AK1388"/>
  <c r="AI1388"/>
  <c r="AL1388"/>
  <c r="AK1742"/>
  <c r="AH1742"/>
  <c r="AI1742"/>
  <c r="AG1742"/>
  <c r="AL1742"/>
  <c r="AH514"/>
  <c r="AI514"/>
  <c r="AK514"/>
  <c r="AG514"/>
  <c r="AI334"/>
  <c r="AH334"/>
  <c r="AG334"/>
  <c r="AK334"/>
  <c r="AH1827"/>
  <c r="AK1827"/>
  <c r="AI1827"/>
  <c r="AG1827"/>
  <c r="AL1827"/>
  <c r="AI577"/>
  <c r="AH577"/>
  <c r="AG577"/>
  <c r="AK577"/>
  <c r="AL577"/>
  <c r="AI25"/>
  <c r="AH25"/>
  <c r="AG25"/>
  <c r="AK25"/>
  <c r="AK742"/>
  <c r="AH742"/>
  <c r="AG742"/>
  <c r="AI742"/>
  <c r="AL742"/>
  <c r="AH1875"/>
  <c r="AK1875"/>
  <c r="AG1875"/>
  <c r="AI1875"/>
  <c r="AK2899"/>
  <c r="AG2899"/>
  <c r="AH2899"/>
  <c r="AI2899"/>
  <c r="AL2899"/>
  <c r="AH2826"/>
  <c r="AG2826"/>
  <c r="AI2826"/>
  <c r="AK2826"/>
  <c r="AL2826"/>
  <c r="AI945"/>
  <c r="AG945"/>
  <c r="AH945"/>
  <c r="AK945"/>
  <c r="AL945"/>
  <c r="AH1457"/>
  <c r="AG1457"/>
  <c r="AK1457"/>
  <c r="AI1457"/>
  <c r="AI1433"/>
  <c r="AK1433"/>
  <c r="AG1433"/>
  <c r="AH1433"/>
  <c r="AI1945"/>
  <c r="AH1945"/>
  <c r="AK1945"/>
  <c r="AG1945"/>
  <c r="AL1945"/>
  <c r="AI2457"/>
  <c r="AK2457"/>
  <c r="AG2457"/>
  <c r="AH2457"/>
  <c r="AG2626"/>
  <c r="AH2626"/>
  <c r="AI2626"/>
  <c r="AK2626"/>
  <c r="AH1991"/>
  <c r="AG1991"/>
  <c r="AK1991"/>
  <c r="AI1991"/>
  <c r="AL1991"/>
  <c r="AK2054"/>
  <c r="AH2054"/>
  <c r="AG2054"/>
  <c r="AI2054"/>
  <c r="AH1515"/>
  <c r="AK1515"/>
  <c r="AG1515"/>
  <c r="AI1515"/>
  <c r="AL1515"/>
  <c r="AH2215"/>
  <c r="AK2215"/>
  <c r="AG2215"/>
  <c r="AI2215"/>
  <c r="AL2215"/>
  <c r="AI592"/>
  <c r="AH592"/>
  <c r="AK592"/>
  <c r="AG592"/>
  <c r="AL592"/>
  <c r="AG1248"/>
  <c r="AK1248"/>
  <c r="AH1248"/>
  <c r="AI1248"/>
  <c r="AG2752"/>
  <c r="AH2752"/>
  <c r="AK2752"/>
  <c r="AI2752"/>
  <c r="AH1862"/>
  <c r="AG1862"/>
  <c r="AK1862"/>
  <c r="AI1862"/>
  <c r="AL1862"/>
  <c r="AG1547"/>
  <c r="AI1547"/>
  <c r="AK1547"/>
  <c r="AH1547"/>
  <c r="AL1547"/>
  <c r="AH943"/>
  <c r="AG943"/>
  <c r="AK943"/>
  <c r="AI943"/>
  <c r="AL943"/>
  <c r="AK1632"/>
  <c r="AH1632"/>
  <c r="AG1632"/>
  <c r="AI1632"/>
  <c r="AH2688"/>
  <c r="AK2688"/>
  <c r="AG2688"/>
  <c r="AI2688"/>
  <c r="AK2989"/>
  <c r="AG2989"/>
  <c r="AI2989"/>
  <c r="AH2989"/>
  <c r="AL2989"/>
  <c r="AG2422"/>
  <c r="AK2422"/>
  <c r="AH2422"/>
  <c r="AI2422"/>
  <c r="AH2205"/>
  <c r="AG2205"/>
  <c r="AI2205"/>
  <c r="AK2205"/>
  <c r="AL2205"/>
  <c r="AH1046"/>
  <c r="AG1046"/>
  <c r="AK1046"/>
  <c r="AI1046"/>
  <c r="AL1046"/>
  <c r="AH1249"/>
  <c r="AK1249"/>
  <c r="AI1249"/>
  <c r="AG1249"/>
  <c r="AI1225"/>
  <c r="AH1225"/>
  <c r="AK1225"/>
  <c r="AG1225"/>
  <c r="AL1225"/>
  <c r="AI1737"/>
  <c r="AH1737"/>
  <c r="AK1737"/>
  <c r="AG1737"/>
  <c r="AL1737"/>
  <c r="AI2249"/>
  <c r="AH2249"/>
  <c r="AK2249"/>
  <c r="AG2249"/>
  <c r="AL2249"/>
  <c r="AI2761"/>
  <c r="AH2761"/>
  <c r="AK2761"/>
  <c r="AG2761"/>
  <c r="AL2761"/>
  <c r="AH2938"/>
  <c r="AK2938"/>
  <c r="AI2938"/>
  <c r="AG2938"/>
  <c r="AL2938"/>
  <c r="AG760"/>
  <c r="AK760"/>
  <c r="AH760"/>
  <c r="AI760"/>
  <c r="AL760"/>
  <c r="AG1784"/>
  <c r="AK1784"/>
  <c r="AH1784"/>
  <c r="AI1784"/>
  <c r="AL1784"/>
  <c r="AG659"/>
  <c r="AK659"/>
  <c r="AH659"/>
  <c r="AI659"/>
  <c r="AK388"/>
  <c r="AI388"/>
  <c r="AH388"/>
  <c r="AG388"/>
  <c r="AK1397"/>
  <c r="AI1397"/>
  <c r="AG1397"/>
  <c r="AH1397"/>
  <c r="AG2293"/>
  <c r="AI2293"/>
  <c r="AK2293"/>
  <c r="AH2293"/>
  <c r="AI954"/>
  <c r="AG954"/>
  <c r="AK954"/>
  <c r="AH954"/>
  <c r="AK86"/>
  <c r="AG86"/>
  <c r="AI86"/>
  <c r="AH86"/>
  <c r="AG862"/>
  <c r="AK862"/>
  <c r="AH862"/>
  <c r="AI862"/>
  <c r="AI2743"/>
  <c r="AK2743"/>
  <c r="AG2743"/>
  <c r="AH2743"/>
  <c r="AI1019"/>
  <c r="AK1019"/>
  <c r="AG1019"/>
  <c r="AH1019"/>
  <c r="AI2043"/>
  <c r="AK2043"/>
  <c r="AG2043"/>
  <c r="AH2043"/>
  <c r="AL2043"/>
  <c r="AI1423"/>
  <c r="AG1423"/>
  <c r="AK1423"/>
  <c r="AH1423"/>
  <c r="AI1238"/>
  <c r="AG1238"/>
  <c r="AK1238"/>
  <c r="AH1238"/>
  <c r="AG2369"/>
  <c r="AI2369"/>
  <c r="AH2369"/>
  <c r="AK2369"/>
  <c r="AI1456"/>
  <c r="AK1456"/>
  <c r="AH1456"/>
  <c r="AG1456"/>
  <c r="AL1456"/>
  <c r="AI2432"/>
  <c r="AH2432"/>
  <c r="AG2432"/>
  <c r="AK2432"/>
  <c r="AK301"/>
  <c r="AG301"/>
  <c r="AI301"/>
  <c r="AH301"/>
  <c r="AH1990"/>
  <c r="AG1990"/>
  <c r="AI1990"/>
  <c r="AK1990"/>
  <c r="AG1611"/>
  <c r="AI1611"/>
  <c r="AH1611"/>
  <c r="AK1611"/>
  <c r="AG2000"/>
  <c r="AI2000"/>
  <c r="AH2000"/>
  <c r="AK2000"/>
  <c r="AL2000"/>
  <c r="AG1631"/>
  <c r="AK1631"/>
  <c r="AI1631"/>
  <c r="AH1631"/>
  <c r="AI2135"/>
  <c r="AG2135"/>
  <c r="AK2135"/>
  <c r="AH2135"/>
  <c r="AI2562"/>
  <c r="AK2562"/>
  <c r="AH2562"/>
  <c r="AG2562"/>
  <c r="AL2562"/>
  <c r="AK1994"/>
  <c r="AG1994"/>
  <c r="AI1994"/>
  <c r="AH1994"/>
  <c r="AL1994"/>
  <c r="AG674"/>
  <c r="AK674"/>
  <c r="AI674"/>
  <c r="AH674"/>
  <c r="AI2639"/>
  <c r="AK2639"/>
  <c r="AG2639"/>
  <c r="AH2639"/>
  <c r="AL2639"/>
  <c r="AG530"/>
  <c r="AK530"/>
  <c r="AI530"/>
  <c r="AH530"/>
  <c r="AG746"/>
  <c r="AK746"/>
  <c r="AI746"/>
  <c r="AH746"/>
  <c r="AI531"/>
  <c r="AG531"/>
  <c r="AH531"/>
  <c r="AK531"/>
  <c r="AL531"/>
  <c r="AG30"/>
  <c r="AI30"/>
  <c r="AK30"/>
  <c r="AH30"/>
  <c r="AI2508"/>
  <c r="AH2508"/>
  <c r="AG2508"/>
  <c r="AK2508"/>
  <c r="AL2508"/>
  <c r="AG2103"/>
  <c r="AI2103"/>
  <c r="AK2103"/>
  <c r="AH2103"/>
  <c r="AI2263"/>
  <c r="AG2263"/>
  <c r="AK2263"/>
  <c r="AH2263"/>
  <c r="AK2082"/>
  <c r="AG2082"/>
  <c r="AI2082"/>
  <c r="AH2082"/>
  <c r="AL2082"/>
  <c r="AI254"/>
  <c r="AK254"/>
  <c r="AH254"/>
  <c r="AG254"/>
  <c r="AK2186"/>
  <c r="AI2186"/>
  <c r="AG2186"/>
  <c r="AH2186"/>
  <c r="AJ2186"/>
  <c r="AK679"/>
  <c r="AI679"/>
  <c r="AG679"/>
  <c r="AH679"/>
  <c r="AJ679"/>
  <c r="AH926"/>
  <c r="AG926"/>
  <c r="AI926"/>
  <c r="AK926"/>
  <c r="AJ926"/>
  <c r="AL926"/>
  <c r="AH668"/>
  <c r="AG668"/>
  <c r="AI668"/>
  <c r="AK668"/>
  <c r="AL668"/>
  <c r="AJ668"/>
  <c r="AK359"/>
  <c r="AI359"/>
  <c r="AG359"/>
  <c r="AH359"/>
  <c r="AH274"/>
  <c r="AI274"/>
  <c r="AG274"/>
  <c r="AK274"/>
  <c r="AL274"/>
  <c r="AH2278"/>
  <c r="AI2278"/>
  <c r="AK2278"/>
  <c r="AG2278"/>
  <c r="AL2278"/>
  <c r="AK2184"/>
  <c r="AI2184"/>
  <c r="AG2184"/>
  <c r="AH2184"/>
  <c r="AL2184"/>
  <c r="AG2651"/>
  <c r="AI2651"/>
  <c r="AH2651"/>
  <c r="AK2651"/>
  <c r="AL2651"/>
  <c r="AG1876"/>
  <c r="AH1876"/>
  <c r="AK1876"/>
  <c r="AI1876"/>
  <c r="AL1876"/>
  <c r="AH811"/>
  <c r="AI811"/>
  <c r="AK811"/>
  <c r="AG811"/>
  <c r="AL811"/>
  <c r="AI314"/>
  <c r="AG314"/>
  <c r="AH314"/>
  <c r="AK314"/>
  <c r="AK2487"/>
  <c r="AH2487"/>
  <c r="AG2487"/>
  <c r="AI2487"/>
  <c r="AH2003"/>
  <c r="AI2003"/>
  <c r="AK2003"/>
  <c r="AG2003"/>
  <c r="AL2003"/>
  <c r="AH118"/>
  <c r="AK118"/>
  <c r="AI118"/>
  <c r="AG118"/>
  <c r="AK1289"/>
  <c r="AH1289"/>
  <c r="AG1289"/>
  <c r="AI1289"/>
  <c r="AH699"/>
  <c r="AI699"/>
  <c r="AG699"/>
  <c r="AK699"/>
  <c r="AH354"/>
  <c r="AI354"/>
  <c r="AG354"/>
  <c r="AK354"/>
  <c r="AL354"/>
  <c r="AH1186"/>
  <c r="AG1186"/>
  <c r="AI1186"/>
  <c r="AK1186"/>
  <c r="AG1750"/>
  <c r="AI1750"/>
  <c r="AK1750"/>
  <c r="AH1750"/>
  <c r="AJ1750"/>
  <c r="AK2064"/>
  <c r="AG2064"/>
  <c r="AI2064"/>
  <c r="AH2064"/>
  <c r="AJ2064"/>
  <c r="AI2975"/>
  <c r="AH2975"/>
  <c r="AK2975"/>
  <c r="AG2975"/>
  <c r="AJ2975"/>
  <c r="AI1066"/>
  <c r="AK1066"/>
  <c r="AH1066"/>
  <c r="AG1066"/>
  <c r="AJ1066"/>
  <c r="AK2615"/>
  <c r="AI2615"/>
  <c r="AH2615"/>
  <c r="AG2615"/>
  <c r="AL2615"/>
  <c r="AJ2615"/>
  <c r="AG1100"/>
  <c r="AH1100"/>
  <c r="AI1100"/>
  <c r="AK1100"/>
  <c r="AJ1100"/>
  <c r="AI983"/>
  <c r="AG983"/>
  <c r="AH983"/>
  <c r="AK983"/>
  <c r="AJ983"/>
  <c r="AG97"/>
  <c r="AK97"/>
  <c r="AI97"/>
  <c r="AH97"/>
  <c r="AJ97"/>
  <c r="AI1813"/>
  <c r="AG1813"/>
  <c r="AK1813"/>
  <c r="AH1813"/>
  <c r="AJ1813"/>
  <c r="AG1320"/>
  <c r="AI1320"/>
  <c r="AK1320"/>
  <c r="AH1320"/>
  <c r="AJ1320"/>
  <c r="AI494"/>
  <c r="AK494"/>
  <c r="AH494"/>
  <c r="AG494"/>
  <c r="AJ494"/>
  <c r="AG257"/>
  <c r="AK257"/>
  <c r="AI257"/>
  <c r="AH257"/>
  <c r="AJ257"/>
  <c r="AI1041"/>
  <c r="AG1041"/>
  <c r="AH1041"/>
  <c r="AK1041"/>
  <c r="AJ1041"/>
  <c r="AI2119"/>
  <c r="AG2119"/>
  <c r="AK2119"/>
  <c r="AH2119"/>
  <c r="AJ2119"/>
  <c r="AL2119"/>
  <c r="AI2891"/>
  <c r="AH2891"/>
  <c r="AG2891"/>
  <c r="AK2891"/>
  <c r="AJ2891"/>
  <c r="AI1936"/>
  <c r="AG1936"/>
  <c r="AK1936"/>
  <c r="AH1936"/>
  <c r="AJ1936"/>
  <c r="AK989"/>
  <c r="AI989"/>
  <c r="AG989"/>
  <c r="AH989"/>
  <c r="AL989"/>
  <c r="AJ989"/>
  <c r="AG1065"/>
  <c r="AK1065"/>
  <c r="AI1065"/>
  <c r="AH1065"/>
  <c r="AJ1065"/>
  <c r="AK88"/>
  <c r="AI88"/>
  <c r="AG88"/>
  <c r="AH88"/>
  <c r="AJ88"/>
  <c r="AK801"/>
  <c r="AH801"/>
  <c r="AG801"/>
  <c r="AI801"/>
  <c r="AL801"/>
  <c r="AJ801"/>
  <c r="AH2880"/>
  <c r="AK2880"/>
  <c r="AI2880"/>
  <c r="AG2880"/>
  <c r="AJ2880"/>
  <c r="AH594"/>
  <c r="AK594"/>
  <c r="AI594"/>
  <c r="AG594"/>
  <c r="AL594"/>
  <c r="AJ594"/>
  <c r="AG1892"/>
  <c r="AK1892"/>
  <c r="AI1892"/>
  <c r="AH1892"/>
  <c r="AJ1892"/>
  <c r="AI1858"/>
  <c r="AK1858"/>
  <c r="AG1858"/>
  <c r="AH1858"/>
  <c r="AJ1858"/>
  <c r="AK2968"/>
  <c r="AG2968"/>
  <c r="AI2968"/>
  <c r="AH2968"/>
  <c r="AJ2968"/>
  <c r="AG483"/>
  <c r="AH483"/>
  <c r="AI483"/>
  <c r="AK483"/>
  <c r="AL483"/>
  <c r="AJ483"/>
  <c r="AH2950"/>
  <c r="AI2950"/>
  <c r="AK2950"/>
  <c r="AG2950"/>
  <c r="AL2950"/>
  <c r="AJ2950"/>
  <c r="AH1438"/>
  <c r="AI1438"/>
  <c r="AK1438"/>
  <c r="AG1438"/>
  <c r="AL1438"/>
  <c r="AJ1438"/>
  <c r="AK613"/>
  <c r="AI613"/>
  <c r="AH613"/>
  <c r="AG613"/>
  <c r="AJ613"/>
  <c r="AG194"/>
  <c r="AK194"/>
  <c r="AH194"/>
  <c r="AI194"/>
  <c r="AJ194"/>
  <c r="AG913"/>
  <c r="AI913"/>
  <c r="AK913"/>
  <c r="AH913"/>
  <c r="AJ913"/>
  <c r="AK2011"/>
  <c r="AG2011"/>
  <c r="AI2011"/>
  <c r="AH2011"/>
  <c r="AJ2011"/>
  <c r="AK342"/>
  <c r="AG342"/>
  <c r="AI342"/>
  <c r="AH342"/>
  <c r="AJ342"/>
  <c r="AI1729"/>
  <c r="AG1729"/>
  <c r="AK1729"/>
  <c r="AH1729"/>
  <c r="AL1729"/>
  <c r="AJ1729"/>
  <c r="AG1688"/>
  <c r="AI1688"/>
  <c r="AK1688"/>
  <c r="AH1688"/>
  <c r="AJ1688"/>
  <c r="AI2513"/>
  <c r="AG2513"/>
  <c r="AK2513"/>
  <c r="AH2513"/>
  <c r="AJ2513"/>
  <c r="AK1869"/>
  <c r="AG1869"/>
  <c r="AI1869"/>
  <c r="AH1869"/>
  <c r="AJ1869"/>
  <c r="AL1869"/>
  <c r="AK471"/>
  <c r="AG471"/>
  <c r="AI471"/>
  <c r="AH471"/>
  <c r="AJ471"/>
  <c r="AG2869"/>
  <c r="AH2869"/>
  <c r="AK2869"/>
  <c r="AI2869"/>
  <c r="AL2869"/>
  <c r="AJ2869"/>
  <c r="AK2062"/>
  <c r="AG2062"/>
  <c r="AH2062"/>
  <c r="AI2062"/>
  <c r="AL2062"/>
  <c r="AJ2062"/>
  <c r="AG933"/>
  <c r="AH933"/>
  <c r="AI933"/>
  <c r="AK933"/>
  <c r="AL933"/>
  <c r="AJ933"/>
  <c r="AK2047"/>
  <c r="AH2047"/>
  <c r="AI2047"/>
  <c r="AG2047"/>
  <c r="AL2047"/>
  <c r="AJ2047"/>
  <c r="AH207"/>
  <c r="AK207"/>
  <c r="AG207"/>
  <c r="AI207"/>
  <c r="AL207"/>
  <c r="AJ207"/>
  <c r="AG1829"/>
  <c r="AH1829"/>
  <c r="AK1829"/>
  <c r="AI1829"/>
  <c r="AL1829"/>
  <c r="AJ1829"/>
  <c r="AI1049"/>
  <c r="AH1049"/>
  <c r="AG1049"/>
  <c r="AK1049"/>
  <c r="AL1049"/>
  <c r="AJ1049"/>
  <c r="AH1563"/>
  <c r="AK1563"/>
  <c r="AG1563"/>
  <c r="AI1563"/>
  <c r="AJ1563"/>
  <c r="AH1453"/>
  <c r="AK1453"/>
  <c r="AG1453"/>
  <c r="AI1453"/>
  <c r="AL1453"/>
  <c r="AJ1453"/>
  <c r="AH1033"/>
  <c r="AK1033"/>
  <c r="AI1033"/>
  <c r="AG1033"/>
  <c r="AJ1033"/>
  <c r="AG1016"/>
  <c r="AH1016"/>
  <c r="AI1016"/>
  <c r="AK1016"/>
  <c r="AL1016"/>
  <c r="AJ1016"/>
  <c r="AG1188"/>
  <c r="AI1188"/>
  <c r="AK1188"/>
  <c r="AH1188"/>
  <c r="AJ1188"/>
  <c r="AI1724"/>
  <c r="AG1724"/>
  <c r="AH1724"/>
  <c r="AK1724"/>
  <c r="AJ1724"/>
  <c r="AL1724"/>
  <c r="AI1399"/>
  <c r="AK1399"/>
  <c r="AG1399"/>
  <c r="AH1399"/>
  <c r="AJ1399"/>
  <c r="AK2001"/>
  <c r="AI2001"/>
  <c r="AG2001"/>
  <c r="AH2001"/>
  <c r="AJ2001"/>
  <c r="AI934"/>
  <c r="AG934"/>
  <c r="AK934"/>
  <c r="AH934"/>
  <c r="AJ934"/>
  <c r="AG358"/>
  <c r="AI358"/>
  <c r="AK358"/>
  <c r="AH358"/>
  <c r="AJ358"/>
  <c r="AK2957"/>
  <c r="AI2957"/>
  <c r="AG2957"/>
  <c r="AH2957"/>
  <c r="AJ2957"/>
  <c r="AI179"/>
  <c r="AG179"/>
  <c r="AK179"/>
  <c r="AH179"/>
  <c r="AJ179"/>
  <c r="AI1135"/>
  <c r="AG1135"/>
  <c r="AH1135"/>
  <c r="AK1135"/>
  <c r="AL1135"/>
  <c r="AJ1135"/>
  <c r="AG1582"/>
  <c r="AH1582"/>
  <c r="AI1582"/>
  <c r="AK1582"/>
  <c r="AJ1582"/>
  <c r="AK1026"/>
  <c r="AG1026"/>
  <c r="AI1026"/>
  <c r="AH1026"/>
  <c r="AJ1026"/>
  <c r="AG1175"/>
  <c r="AI1175"/>
  <c r="AH1175"/>
  <c r="AK1175"/>
  <c r="AL1175"/>
  <c r="AJ1175"/>
  <c r="AH40"/>
  <c r="AG40"/>
  <c r="AK40"/>
  <c r="AI40"/>
  <c r="AL40"/>
  <c r="AJ40"/>
  <c r="AK2084"/>
  <c r="AG2084"/>
  <c r="AI2084"/>
  <c r="AH2084"/>
  <c r="AJ2084"/>
  <c r="AI1667"/>
  <c r="AK1667"/>
  <c r="AG1667"/>
  <c r="AH1667"/>
  <c r="AJ1667"/>
  <c r="AJ37"/>
  <c r="AL1265"/>
  <c r="AL2240"/>
  <c r="AL578"/>
  <c r="AL117"/>
  <c r="AL2195"/>
  <c r="AL1745"/>
  <c r="AL1740"/>
  <c r="AL1761"/>
  <c r="AL1856"/>
  <c r="AL1762"/>
  <c r="AL1529"/>
  <c r="AJ1324"/>
  <c r="AL2010"/>
  <c r="AL1857"/>
  <c r="AL1217"/>
  <c r="AL977"/>
  <c r="AJ2493"/>
  <c r="AJ1542"/>
  <c r="AL1568"/>
  <c r="AJ1478"/>
  <c r="AJ852"/>
  <c r="AL1521"/>
  <c r="AJ2777"/>
  <c r="AL2252"/>
  <c r="AL1682"/>
  <c r="AL2476"/>
  <c r="AJ1521"/>
  <c r="AL1285"/>
  <c r="AJ703"/>
  <c r="AL2748"/>
  <c r="AJ1271"/>
  <c r="AJ122"/>
  <c r="AJ2020"/>
  <c r="AJ2830"/>
  <c r="AJ1262"/>
  <c r="AJ776"/>
  <c r="AJ1107"/>
  <c r="AJ2309"/>
  <c r="AJ233"/>
  <c r="AJ1857"/>
  <c r="AJ2045"/>
  <c r="AJ413"/>
  <c r="AJ390"/>
  <c r="AJ422"/>
  <c r="AJ961"/>
  <c r="AJ984"/>
  <c r="AJ212"/>
  <c r="AJ2428"/>
  <c r="AJ2679"/>
  <c r="AJ2427"/>
  <c r="AJ1158"/>
  <c r="AJ1695"/>
  <c r="AJ1075"/>
  <c r="AJ863"/>
  <c r="AJ1164"/>
  <c r="AJ158"/>
  <c r="AJ401"/>
  <c r="AJ641"/>
  <c r="AJ876"/>
  <c r="AJ1159"/>
  <c r="AJ2371"/>
  <c r="AJ361"/>
  <c r="AJ2774"/>
  <c r="AJ2320"/>
  <c r="AJ147"/>
  <c r="AJ2549"/>
  <c r="AJ55"/>
  <c r="AJ389"/>
  <c r="AJ2789"/>
  <c r="AJ1274"/>
  <c r="AJ23"/>
  <c r="AJ977"/>
  <c r="AJ3001"/>
  <c r="AJ1115"/>
  <c r="AJ2736"/>
  <c r="AJ2742"/>
  <c r="AJ2157"/>
  <c r="AJ2985"/>
  <c r="AJ1496"/>
  <c r="AJ931"/>
  <c r="AJ47"/>
  <c r="AJ2304"/>
  <c r="AJ1165"/>
  <c r="AJ397"/>
  <c r="AJ39"/>
  <c r="AJ42"/>
  <c r="AJ2060"/>
  <c r="AJ1207"/>
  <c r="AJ1380"/>
  <c r="AJ2884"/>
  <c r="AJ1315"/>
  <c r="AJ1855"/>
  <c r="AJ2728"/>
  <c r="AJ458"/>
  <c r="AJ2442"/>
  <c r="AJ2218"/>
  <c r="AJ144"/>
  <c r="AJ2621"/>
  <c r="AJ644"/>
  <c r="AJ2440"/>
  <c r="AJ1571"/>
  <c r="AJ2277"/>
  <c r="AJ181"/>
  <c r="AJ1141"/>
  <c r="AJ2916"/>
  <c r="AJ1198"/>
  <c r="AJ129"/>
  <c r="AJ505"/>
  <c r="AJ1489"/>
  <c r="AJ2887"/>
  <c r="AJ1808"/>
  <c r="AJ2866"/>
  <c r="AJ1517"/>
  <c r="AJ1873"/>
  <c r="AJ660"/>
  <c r="AJ2530"/>
  <c r="AJ966"/>
  <c r="AJ1840"/>
  <c r="AJ2599"/>
  <c r="AJ893"/>
  <c r="AJ51"/>
  <c r="AJ2127"/>
  <c r="AJ487"/>
  <c r="AJ1783"/>
  <c r="AJ744"/>
  <c r="AJ2824"/>
  <c r="AJ615"/>
  <c r="AJ469"/>
  <c r="AJ740"/>
  <c r="AJ1672"/>
  <c r="AJ364"/>
  <c r="AJ1839"/>
  <c r="AJ1445"/>
  <c r="AJ1744"/>
  <c r="AJ1213"/>
  <c r="AJ542"/>
  <c r="AJ2788"/>
  <c r="AJ1502"/>
  <c r="AJ739"/>
  <c r="AJ16"/>
  <c r="AJ1557"/>
  <c r="AJ2730"/>
  <c r="AJ2693"/>
  <c r="AJ457"/>
  <c r="AJ1169"/>
  <c r="AJ1337"/>
  <c r="AJ2425"/>
  <c r="AJ987"/>
  <c r="AJ1312"/>
  <c r="AJ2983"/>
  <c r="AJ2445"/>
  <c r="AJ2690"/>
  <c r="AJ1222"/>
  <c r="AJ2264"/>
  <c r="AJ2516"/>
  <c r="AJ1443"/>
  <c r="AJ2739"/>
  <c r="AJ2767"/>
  <c r="AJ2961"/>
  <c r="AJ2265"/>
  <c r="AL2033"/>
  <c r="AJ603"/>
  <c r="AJ2030"/>
  <c r="AJ328"/>
  <c r="AJ2990"/>
  <c r="AJ1497"/>
  <c r="AJ1650"/>
  <c r="AJ408"/>
  <c r="AL2516"/>
  <c r="AL2658"/>
  <c r="AL452"/>
  <c r="AJ747"/>
  <c r="AJ1581"/>
  <c r="AJ1907"/>
  <c r="AJ1485"/>
  <c r="AL2943"/>
  <c r="AL2879"/>
  <c r="AL1169"/>
  <c r="AL2735"/>
  <c r="AJ2520"/>
  <c r="AL587"/>
  <c r="AL2349"/>
  <c r="AL895"/>
  <c r="AL2540"/>
  <c r="AL1059"/>
  <c r="AL76"/>
  <c r="AL1486"/>
  <c r="AL2506"/>
  <c r="AL1168"/>
  <c r="AL48"/>
  <c r="AL2962"/>
  <c r="AL1090"/>
  <c r="AL922"/>
  <c r="AL1173"/>
  <c r="AL2709"/>
  <c r="AL1425"/>
  <c r="AL1933"/>
  <c r="AL961"/>
  <c r="AL2217"/>
  <c r="AL2485"/>
  <c r="AJ709"/>
  <c r="AL2501"/>
  <c r="AJ2430"/>
  <c r="AL1618"/>
  <c r="AL2234"/>
  <c r="AJ113"/>
  <c r="AL2108"/>
  <c r="AL1964"/>
  <c r="AL2528"/>
  <c r="AL2060"/>
  <c r="AL2263"/>
  <c r="AL542"/>
  <c r="AJ2888"/>
  <c r="AL2788"/>
  <c r="AL2659"/>
  <c r="AL233"/>
  <c r="AL2912"/>
  <c r="AL1222"/>
  <c r="AL2324"/>
  <c r="AL316"/>
  <c r="AL1585"/>
  <c r="AL375"/>
  <c r="AL338"/>
  <c r="AL231"/>
  <c r="AL2564"/>
  <c r="AL678"/>
  <c r="AL1019"/>
  <c r="AL196"/>
  <c r="AL2853"/>
  <c r="AL1457"/>
  <c r="AL2777"/>
  <c r="AL2333"/>
  <c r="AL2313"/>
  <c r="AL388"/>
  <c r="AL1275"/>
  <c r="AL2304"/>
  <c r="AL797"/>
  <c r="AL798"/>
  <c r="AL524"/>
  <c r="AL1540"/>
  <c r="AL23"/>
  <c r="AL1145"/>
  <c r="AL1327"/>
  <c r="AL1715"/>
  <c r="AL1875"/>
  <c r="AL47"/>
  <c r="AL1075"/>
  <c r="AL160"/>
  <c r="AL995"/>
  <c r="AL2574"/>
  <c r="AL876"/>
  <c r="AL716"/>
  <c r="AL1107"/>
  <c r="AL121"/>
  <c r="AL2139"/>
  <c r="AL2526"/>
  <c r="AL852"/>
  <c r="AL2903"/>
  <c r="AL2022"/>
  <c r="AL2880"/>
  <c r="AL2340"/>
  <c r="AL497"/>
  <c r="AL2990"/>
  <c r="AL1433"/>
  <c r="AL2977"/>
  <c r="AL1033"/>
  <c r="AL2232"/>
  <c r="AL988"/>
  <c r="AL1436"/>
  <c r="AH604"/>
  <c r="AK604"/>
  <c r="AG604"/>
  <c r="AI604"/>
  <c r="AH480"/>
  <c r="AI480"/>
  <c r="AG480"/>
  <c r="AK480"/>
  <c r="AH1664"/>
  <c r="AG1664"/>
  <c r="AK1664"/>
  <c r="AI1664"/>
  <c r="AH2874"/>
  <c r="AK2874"/>
  <c r="AG2874"/>
  <c r="AI2874"/>
  <c r="AH2996"/>
  <c r="AI2996"/>
  <c r="AG2996"/>
  <c r="AK2996"/>
  <c r="AH180"/>
  <c r="AK180"/>
  <c r="AG180"/>
  <c r="AI180"/>
  <c r="AH32"/>
  <c r="AG32"/>
  <c r="AI32"/>
  <c r="AK32"/>
  <c r="AK54"/>
  <c r="AI54"/>
  <c r="AG54"/>
  <c r="AH54"/>
  <c r="AI1919"/>
  <c r="AK1919"/>
  <c r="AG1919"/>
  <c r="AH1919"/>
  <c r="AK780"/>
  <c r="AI780"/>
  <c r="AH780"/>
  <c r="AG780"/>
  <c r="AH319"/>
  <c r="AG319"/>
  <c r="AI319"/>
  <c r="AK319"/>
  <c r="AH2378"/>
  <c r="AG2378"/>
  <c r="AK2378"/>
  <c r="AI2378"/>
  <c r="AK591"/>
  <c r="AH591"/>
  <c r="AG591"/>
  <c r="AI591"/>
  <c r="AK1106"/>
  <c r="AI1106"/>
  <c r="AH1106"/>
  <c r="AG1106"/>
  <c r="AG2350"/>
  <c r="AI2350"/>
  <c r="AK2350"/>
  <c r="AH2350"/>
  <c r="AH1559"/>
  <c r="AK1559"/>
  <c r="AG1559"/>
  <c r="AI1559"/>
  <c r="AI479"/>
  <c r="AK479"/>
  <c r="AG479"/>
  <c r="AH479"/>
  <c r="AG1754"/>
  <c r="AK1754"/>
  <c r="AH1754"/>
  <c r="AI1754"/>
  <c r="AI1205"/>
  <c r="AH1205"/>
  <c r="AK1205"/>
  <c r="AG1205"/>
  <c r="AI2261"/>
  <c r="AG2261"/>
  <c r="AH2261"/>
  <c r="AK2261"/>
  <c r="AI442"/>
  <c r="AH442"/>
  <c r="AG442"/>
  <c r="AK442"/>
  <c r="AG2815"/>
  <c r="AI2815"/>
  <c r="AK2815"/>
  <c r="AH2815"/>
  <c r="AI492"/>
  <c r="AG492"/>
  <c r="AK492"/>
  <c r="AH492"/>
  <c r="AI1772"/>
  <c r="AH1772"/>
  <c r="AG1772"/>
  <c r="AK1772"/>
  <c r="AG1555"/>
  <c r="AK1555"/>
  <c r="AI1555"/>
  <c r="AH1555"/>
  <c r="AG453"/>
  <c r="AH453"/>
  <c r="AI453"/>
  <c r="AK453"/>
  <c r="AG680"/>
  <c r="AK680"/>
  <c r="AI680"/>
  <c r="AH680"/>
  <c r="AG1640"/>
  <c r="AI1640"/>
  <c r="AH1640"/>
  <c r="AK1640"/>
  <c r="AG2632"/>
  <c r="AI2632"/>
  <c r="AK2632"/>
  <c r="AH2632"/>
  <c r="AG44"/>
  <c r="AK44"/>
  <c r="AI44"/>
  <c r="AH44"/>
  <c r="AG972"/>
  <c r="AI972"/>
  <c r="AK972"/>
  <c r="AH972"/>
  <c r="AK1087"/>
  <c r="AI1087"/>
  <c r="AG1087"/>
  <c r="AH1087"/>
  <c r="AG2798"/>
  <c r="AI2798"/>
  <c r="AK2798"/>
  <c r="AH2798"/>
  <c r="AK1319"/>
  <c r="AG1319"/>
  <c r="AH1319"/>
  <c r="AI1319"/>
  <c r="AI195"/>
  <c r="AG195"/>
  <c r="AK195"/>
  <c r="AH195"/>
  <c r="AK287"/>
  <c r="AI287"/>
  <c r="AG287"/>
  <c r="AH287"/>
  <c r="AI353"/>
  <c r="AG353"/>
  <c r="AK353"/>
  <c r="AH353"/>
  <c r="AK2053"/>
  <c r="AG2053"/>
  <c r="AH2053"/>
  <c r="AI2053"/>
  <c r="AG309"/>
  <c r="AK309"/>
  <c r="AI309"/>
  <c r="AH309"/>
  <c r="AI305"/>
  <c r="AG305"/>
  <c r="AH305"/>
  <c r="AK305"/>
  <c r="AG1941"/>
  <c r="AI1941"/>
  <c r="AK1941"/>
  <c r="AH1941"/>
  <c r="AK648"/>
  <c r="AG648"/>
  <c r="AI648"/>
  <c r="AH648"/>
  <c r="AI1480"/>
  <c r="AG1480"/>
  <c r="AK1480"/>
  <c r="AH1480"/>
  <c r="AG2952"/>
  <c r="AK2952"/>
  <c r="AI2952"/>
  <c r="AH2952"/>
  <c r="AG300"/>
  <c r="AK300"/>
  <c r="AI300"/>
  <c r="AH300"/>
  <c r="AI1836"/>
  <c r="AG1836"/>
  <c r="AH1836"/>
  <c r="AK1836"/>
  <c r="AG183"/>
  <c r="AI183"/>
  <c r="AH183"/>
  <c r="AK183"/>
  <c r="AG903"/>
  <c r="AI903"/>
  <c r="AH903"/>
  <c r="AK903"/>
  <c r="AK1266"/>
  <c r="AI1266"/>
  <c r="AG1266"/>
  <c r="AH1266"/>
  <c r="AI554"/>
  <c r="AG554"/>
  <c r="AK554"/>
  <c r="AH554"/>
  <c r="AI1381"/>
  <c r="AK1381"/>
  <c r="AH1381"/>
  <c r="AG1381"/>
  <c r="AK2762"/>
  <c r="AG2762"/>
  <c r="AH2762"/>
  <c r="AI2762"/>
  <c r="AG393"/>
  <c r="AI393"/>
  <c r="AK393"/>
  <c r="AH393"/>
  <c r="AG185"/>
  <c r="AI185"/>
  <c r="AK185"/>
  <c r="AH185"/>
  <c r="AG633"/>
  <c r="AI633"/>
  <c r="AK633"/>
  <c r="AH633"/>
  <c r="AK614"/>
  <c r="AG614"/>
  <c r="AI614"/>
  <c r="AH614"/>
  <c r="AG2046"/>
  <c r="AI2046"/>
  <c r="AK2046"/>
  <c r="AH2046"/>
  <c r="AG1630"/>
  <c r="AI1630"/>
  <c r="AK1630"/>
  <c r="AH1630"/>
  <c r="AG347"/>
  <c r="AI347"/>
  <c r="AH347"/>
  <c r="AK347"/>
  <c r="AI1371"/>
  <c r="AG1371"/>
  <c r="AK1371"/>
  <c r="AH1371"/>
  <c r="AG2395"/>
  <c r="AI2395"/>
  <c r="AH2395"/>
  <c r="AK2395"/>
  <c r="AK2194"/>
  <c r="AI2194"/>
  <c r="AG2194"/>
  <c r="AH2194"/>
  <c r="AG2753"/>
  <c r="AK2753"/>
  <c r="AI2753"/>
  <c r="AH2753"/>
  <c r="AG598"/>
  <c r="AI598"/>
  <c r="AH598"/>
  <c r="AK598"/>
  <c r="AI1131"/>
  <c r="AG1131"/>
  <c r="AH1131"/>
  <c r="AK1131"/>
  <c r="AG269"/>
  <c r="AI269"/>
  <c r="AH269"/>
  <c r="AK269"/>
  <c r="AI2898"/>
  <c r="AK2898"/>
  <c r="AG2898"/>
  <c r="AH2898"/>
  <c r="AI363"/>
  <c r="AG363"/>
  <c r="AH363"/>
  <c r="AK363"/>
  <c r="AI2443"/>
  <c r="AG2443"/>
  <c r="AH2443"/>
  <c r="AK2443"/>
  <c r="AI1952"/>
  <c r="AG1952"/>
  <c r="AK1952"/>
  <c r="AH1952"/>
  <c r="AG45"/>
  <c r="AI45"/>
  <c r="AK45"/>
  <c r="AH45"/>
  <c r="AK1661"/>
  <c r="AI1661"/>
  <c r="AG1661"/>
  <c r="AH1661"/>
  <c r="AI2813"/>
  <c r="AK2813"/>
  <c r="AG2813"/>
  <c r="AH2813"/>
  <c r="AI2258"/>
  <c r="AK2258"/>
  <c r="AH2258"/>
  <c r="AG2258"/>
  <c r="AG2654"/>
  <c r="AI2654"/>
  <c r="AH2654"/>
  <c r="AK2654"/>
  <c r="AI2397"/>
  <c r="AK2397"/>
  <c r="AG2397"/>
  <c r="AH2397"/>
  <c r="AI1751"/>
  <c r="AG1751"/>
  <c r="AH1751"/>
  <c r="AK1751"/>
  <c r="AG873"/>
  <c r="AK873"/>
  <c r="AI873"/>
  <c r="AH873"/>
  <c r="AK2450"/>
  <c r="AI2450"/>
  <c r="AG2450"/>
  <c r="AH2450"/>
  <c r="AI1982"/>
  <c r="AG1982"/>
  <c r="AH1982"/>
  <c r="AK1982"/>
  <c r="AI536"/>
  <c r="AG536"/>
  <c r="AK536"/>
  <c r="AH536"/>
  <c r="AI1112"/>
  <c r="AG1112"/>
  <c r="AK1112"/>
  <c r="AH1112"/>
  <c r="AI1624"/>
  <c r="AG1624"/>
  <c r="AK1624"/>
  <c r="AH1624"/>
  <c r="AI2136"/>
  <c r="AG2136"/>
  <c r="AK2136"/>
  <c r="AH2136"/>
  <c r="AI2712"/>
  <c r="AG2712"/>
  <c r="AK2712"/>
  <c r="AH2712"/>
  <c r="AI980"/>
  <c r="AG980"/>
  <c r="AK980"/>
  <c r="AH980"/>
  <c r="AI1492"/>
  <c r="AG1492"/>
  <c r="AK1492"/>
  <c r="AH1492"/>
  <c r="AI2004"/>
  <c r="AG2004"/>
  <c r="AK2004"/>
  <c r="AH2004"/>
  <c r="AI823"/>
  <c r="AG823"/>
  <c r="AK823"/>
  <c r="AH823"/>
  <c r="AI508"/>
  <c r="AG508"/>
  <c r="AH508"/>
  <c r="AK508"/>
  <c r="AI1020"/>
  <c r="AG1020"/>
  <c r="AK1020"/>
  <c r="AH1020"/>
  <c r="AI1532"/>
  <c r="AG1532"/>
  <c r="AK1532"/>
  <c r="AH1532"/>
  <c r="AI2044"/>
  <c r="AG2044"/>
  <c r="AK2044"/>
  <c r="AH2044"/>
  <c r="AI2556"/>
  <c r="AG2556"/>
  <c r="AH2556"/>
  <c r="AK2556"/>
  <c r="AK1890"/>
  <c r="AI1890"/>
  <c r="AG1890"/>
  <c r="AH1890"/>
  <c r="AG1708"/>
  <c r="AH1708"/>
  <c r="AI1708"/>
  <c r="AK1708"/>
  <c r="AG339"/>
  <c r="AH339"/>
  <c r="AK339"/>
  <c r="AI339"/>
  <c r="AI1303"/>
  <c r="AH1303"/>
  <c r="AG1303"/>
  <c r="AK1303"/>
  <c r="AI2999"/>
  <c r="AH2999"/>
  <c r="AG2999"/>
  <c r="AK2999"/>
  <c r="AK2498"/>
  <c r="AI2498"/>
  <c r="AH2498"/>
  <c r="AG2498"/>
  <c r="AG478"/>
  <c r="AI478"/>
  <c r="AK478"/>
  <c r="AH478"/>
  <c r="AI1727"/>
  <c r="AH1727"/>
  <c r="AG1727"/>
  <c r="AK1727"/>
  <c r="AG425"/>
  <c r="AH425"/>
  <c r="AK425"/>
  <c r="AI425"/>
  <c r="AK409"/>
  <c r="AH409"/>
  <c r="AG409"/>
  <c r="AI409"/>
  <c r="AH921"/>
  <c r="AK921"/>
  <c r="AG921"/>
  <c r="AI921"/>
  <c r="AG1918"/>
  <c r="AH1918"/>
  <c r="AI1918"/>
  <c r="AK1918"/>
  <c r="AG2113"/>
  <c r="AK2113"/>
  <c r="AH2113"/>
  <c r="AI2113"/>
  <c r="AI1126"/>
  <c r="AH1126"/>
  <c r="AG1126"/>
  <c r="AK1126"/>
  <c r="AI795"/>
  <c r="AG795"/>
  <c r="AH795"/>
  <c r="AK795"/>
  <c r="AH1819"/>
  <c r="AI1819"/>
  <c r="AG1819"/>
  <c r="AK1819"/>
  <c r="AI2843"/>
  <c r="AG2843"/>
  <c r="AK2843"/>
  <c r="AH2843"/>
  <c r="AH2178"/>
  <c r="AI2178"/>
  <c r="AK2178"/>
  <c r="AG2178"/>
  <c r="AI43"/>
  <c r="AH43"/>
  <c r="AG43"/>
  <c r="AK43"/>
  <c r="AI2059"/>
  <c r="AG2059"/>
  <c r="AH2059"/>
  <c r="AK2059"/>
  <c r="AG998"/>
  <c r="AI998"/>
  <c r="AH998"/>
  <c r="AK998"/>
  <c r="AH656"/>
  <c r="AK656"/>
  <c r="AI656"/>
  <c r="AG656"/>
  <c r="AH2336"/>
  <c r="AI2336"/>
  <c r="AK2336"/>
  <c r="AG2336"/>
  <c r="AG2193"/>
  <c r="AH2193"/>
  <c r="AK2193"/>
  <c r="AI2193"/>
  <c r="AG1035"/>
  <c r="AI1035"/>
  <c r="AH1035"/>
  <c r="AK1035"/>
  <c r="AH1888"/>
  <c r="AG1888"/>
  <c r="AK1888"/>
  <c r="AI1888"/>
  <c r="AH1197"/>
  <c r="AG1197"/>
  <c r="AK1197"/>
  <c r="AI1197"/>
  <c r="AK861"/>
  <c r="AH861"/>
  <c r="AI861"/>
  <c r="AG861"/>
  <c r="AI582"/>
  <c r="AH582"/>
  <c r="AG582"/>
  <c r="AK582"/>
  <c r="AI905"/>
  <c r="AH905"/>
  <c r="AK905"/>
  <c r="AG905"/>
  <c r="AK2081"/>
  <c r="AG2081"/>
  <c r="AH2081"/>
  <c r="AI2081"/>
  <c r="AH824"/>
  <c r="AG824"/>
  <c r="AK824"/>
  <c r="AI824"/>
  <c r="AH1656"/>
  <c r="AI1656"/>
  <c r="AK1656"/>
  <c r="AG1656"/>
  <c r="AH2168"/>
  <c r="AI2168"/>
  <c r="AK2168"/>
  <c r="AG2168"/>
  <c r="AI635"/>
  <c r="AG635"/>
  <c r="AK635"/>
  <c r="AH635"/>
  <c r="AI1659"/>
  <c r="AG1659"/>
  <c r="AK1659"/>
  <c r="AH1659"/>
  <c r="AI2683"/>
  <c r="AG2683"/>
  <c r="AK2683"/>
  <c r="AH2683"/>
  <c r="AK2674"/>
  <c r="AI2674"/>
  <c r="AH2674"/>
  <c r="AG2674"/>
  <c r="AG1671"/>
  <c r="AI1671"/>
  <c r="AK1671"/>
  <c r="AH1671"/>
  <c r="AI1494"/>
  <c r="AG1494"/>
  <c r="AK1494"/>
  <c r="AH1494"/>
  <c r="AK2673"/>
  <c r="AG2673"/>
  <c r="AH2673"/>
  <c r="AI2673"/>
  <c r="AK576"/>
  <c r="AG576"/>
  <c r="AH576"/>
  <c r="AI576"/>
  <c r="AI189"/>
  <c r="AK189"/>
  <c r="AG189"/>
  <c r="AH189"/>
  <c r="AI2754"/>
  <c r="AK2754"/>
  <c r="AG2754"/>
  <c r="AH2754"/>
  <c r="AI1398"/>
  <c r="AG1398"/>
  <c r="AK1398"/>
  <c r="AH1398"/>
  <c r="AG1728"/>
  <c r="AI1728"/>
  <c r="AK1728"/>
  <c r="AH1728"/>
  <c r="AG1421"/>
  <c r="AI1421"/>
  <c r="AK1421"/>
  <c r="AH1421"/>
  <c r="AI2589"/>
  <c r="AK2589"/>
  <c r="AG2589"/>
  <c r="AH2589"/>
  <c r="AG2143"/>
  <c r="AI2143"/>
  <c r="AK2143"/>
  <c r="AH2143"/>
  <c r="AI1758"/>
  <c r="AK1758"/>
  <c r="AH1758"/>
  <c r="AG1758"/>
  <c r="AI1117"/>
  <c r="AK1117"/>
  <c r="AH1117"/>
  <c r="AG1117"/>
  <c r="AK2237"/>
  <c r="AG2237"/>
  <c r="AH2237"/>
  <c r="AI2237"/>
  <c r="AG946"/>
  <c r="AK946"/>
  <c r="AI946"/>
  <c r="AH946"/>
  <c r="AG1511"/>
  <c r="AI1511"/>
  <c r="AK1511"/>
  <c r="AH1511"/>
  <c r="AK2862"/>
  <c r="AI2862"/>
  <c r="AH2862"/>
  <c r="AG2862"/>
  <c r="AG476"/>
  <c r="AK476"/>
  <c r="AI476"/>
  <c r="AH476"/>
  <c r="AI1244"/>
  <c r="AH1244"/>
  <c r="AG1244"/>
  <c r="AK1244"/>
  <c r="AI1756"/>
  <c r="AH1756"/>
  <c r="AG1756"/>
  <c r="AK1756"/>
  <c r="AI2268"/>
  <c r="AH2268"/>
  <c r="AG2268"/>
  <c r="AK2268"/>
  <c r="AI2780"/>
  <c r="AH2780"/>
  <c r="AG2780"/>
  <c r="AK2780"/>
  <c r="AI2567"/>
  <c r="AG2567"/>
  <c r="AH2567"/>
  <c r="AK2567"/>
  <c r="AG2337"/>
  <c r="AH2337"/>
  <c r="AK2337"/>
  <c r="AI2337"/>
  <c r="AH2016"/>
  <c r="AI2016"/>
  <c r="AG2016"/>
  <c r="AK2016"/>
  <c r="AH2449"/>
  <c r="AG2449"/>
  <c r="AI2449"/>
  <c r="AK2449"/>
  <c r="AI939"/>
  <c r="AH939"/>
  <c r="AG939"/>
  <c r="AK939"/>
  <c r="AG2490"/>
  <c r="AH2490"/>
  <c r="AK2490"/>
  <c r="AI2490"/>
  <c r="AI1654"/>
  <c r="AG1654"/>
  <c r="AK1654"/>
  <c r="AH1654"/>
  <c r="AH1792"/>
  <c r="AI1792"/>
  <c r="AG1792"/>
  <c r="AK1792"/>
  <c r="AH125"/>
  <c r="AK125"/>
  <c r="AI125"/>
  <c r="AG125"/>
  <c r="AI2141"/>
  <c r="AK2141"/>
  <c r="AH2141"/>
  <c r="AG2141"/>
  <c r="AI1891"/>
  <c r="AH1891"/>
  <c r="AG1891"/>
  <c r="AK1891"/>
  <c r="AH621"/>
  <c r="AG621"/>
  <c r="AK621"/>
  <c r="AI621"/>
  <c r="AG2346"/>
  <c r="AH2346"/>
  <c r="AI2346"/>
  <c r="AK2346"/>
  <c r="AG482"/>
  <c r="AH482"/>
  <c r="AI482"/>
  <c r="AK482"/>
  <c r="AI178"/>
  <c r="AH178"/>
  <c r="AG178"/>
  <c r="AK178"/>
  <c r="AI1475"/>
  <c r="AH1475"/>
  <c r="AG1475"/>
  <c r="AK1475"/>
  <c r="AH2954"/>
  <c r="AK2954"/>
  <c r="AG2954"/>
  <c r="AI2954"/>
  <c r="AH1314"/>
  <c r="AK1314"/>
  <c r="AG1314"/>
  <c r="AI1314"/>
  <c r="AG259"/>
  <c r="AI259"/>
  <c r="AK259"/>
  <c r="AH259"/>
  <c r="AK970"/>
  <c r="AI970"/>
  <c r="AH970"/>
  <c r="AG970"/>
  <c r="AG163"/>
  <c r="AI163"/>
  <c r="AK163"/>
  <c r="AH163"/>
  <c r="AG2691"/>
  <c r="AI2691"/>
  <c r="AK2691"/>
  <c r="AH2691"/>
  <c r="AG1474"/>
  <c r="AH1474"/>
  <c r="AI1474"/>
  <c r="AK1474"/>
  <c r="AG1143"/>
  <c r="AK1143"/>
  <c r="AI1143"/>
  <c r="AH1143"/>
  <c r="AI510"/>
  <c r="AK510"/>
  <c r="AH510"/>
  <c r="AG510"/>
  <c r="AG2359"/>
  <c r="AI2359"/>
  <c r="AK2359"/>
  <c r="AH2359"/>
  <c r="AG2967"/>
  <c r="AI2967"/>
  <c r="AH2967"/>
  <c r="AK2967"/>
  <c r="AG1879"/>
  <c r="AK1879"/>
  <c r="AI1879"/>
  <c r="AH1879"/>
  <c r="AI46"/>
  <c r="AG46"/>
  <c r="AK46"/>
  <c r="AH46"/>
  <c r="AH708"/>
  <c r="AK708"/>
  <c r="AG708"/>
  <c r="AI708"/>
  <c r="AI177"/>
  <c r="AG177"/>
  <c r="AK177"/>
  <c r="AH177"/>
  <c r="AK2596"/>
  <c r="AI2596"/>
  <c r="AG2596"/>
  <c r="AH2596"/>
  <c r="AG1903"/>
  <c r="AH1903"/>
  <c r="AK1903"/>
  <c r="AI1903"/>
  <c r="AG549"/>
  <c r="AH549"/>
  <c r="AK549"/>
  <c r="AI549"/>
  <c r="AK417"/>
  <c r="AI417"/>
  <c r="AG417"/>
  <c r="AH417"/>
  <c r="AH2117"/>
  <c r="AG2117"/>
  <c r="AI2117"/>
  <c r="AK2117"/>
  <c r="AG2981"/>
  <c r="AK2981"/>
  <c r="AH2981"/>
  <c r="AI2981"/>
  <c r="AH22"/>
  <c r="AG22"/>
  <c r="AK22"/>
  <c r="AI22"/>
  <c r="AG917"/>
  <c r="AK917"/>
  <c r="AI917"/>
  <c r="AH917"/>
  <c r="AH1877"/>
  <c r="AI1877"/>
  <c r="AK1877"/>
  <c r="AG1877"/>
  <c r="AH2901"/>
  <c r="AG2901"/>
  <c r="AI2901"/>
  <c r="AK2901"/>
  <c r="AH136"/>
  <c r="AG136"/>
  <c r="AI136"/>
  <c r="AK136"/>
  <c r="AG936"/>
  <c r="AH936"/>
  <c r="AK936"/>
  <c r="AI936"/>
  <c r="AK1864"/>
  <c r="AG1864"/>
  <c r="AI1864"/>
  <c r="AH1864"/>
  <c r="AH3002"/>
  <c r="AK3002"/>
  <c r="AG3002"/>
  <c r="AI3002"/>
  <c r="AG1455"/>
  <c r="AH1455"/>
  <c r="AK1455"/>
  <c r="AI1455"/>
  <c r="AG1283"/>
  <c r="AH1283"/>
  <c r="AK1283"/>
  <c r="AI1283"/>
  <c r="AI581"/>
  <c r="AK581"/>
  <c r="AH581"/>
  <c r="AG581"/>
  <c r="AG1957"/>
  <c r="AK1957"/>
  <c r="AH1957"/>
  <c r="AI1957"/>
  <c r="AI201"/>
  <c r="AK201"/>
  <c r="AG201"/>
  <c r="AH201"/>
  <c r="AH473"/>
  <c r="AG473"/>
  <c r="AK473"/>
  <c r="AI473"/>
  <c r="AH985"/>
  <c r="AG985"/>
  <c r="AI985"/>
  <c r="AK985"/>
  <c r="AG2262"/>
  <c r="AI2262"/>
  <c r="AH2262"/>
  <c r="AK2262"/>
  <c r="AG2259"/>
  <c r="AH2259"/>
  <c r="AI2259"/>
  <c r="AK2259"/>
  <c r="AH2686"/>
  <c r="AK2686"/>
  <c r="AG2686"/>
  <c r="AI2686"/>
  <c r="AG1369"/>
  <c r="AH1369"/>
  <c r="AI1369"/>
  <c r="AK1369"/>
  <c r="AH1881"/>
  <c r="AG1881"/>
  <c r="AI1881"/>
  <c r="AK1881"/>
  <c r="AI2393"/>
  <c r="AH2393"/>
  <c r="AG2393"/>
  <c r="AK2393"/>
  <c r="AH2905"/>
  <c r="AI2905"/>
  <c r="AG2905"/>
  <c r="AK2905"/>
  <c r="AH155"/>
  <c r="AK155"/>
  <c r="AG155"/>
  <c r="AI155"/>
  <c r="AH2090"/>
  <c r="AG2090"/>
  <c r="AI2090"/>
  <c r="AK2090"/>
  <c r="AG1735"/>
  <c r="AH1735"/>
  <c r="AI1735"/>
  <c r="AK1735"/>
  <c r="AG1686"/>
  <c r="AI1686"/>
  <c r="AK1686"/>
  <c r="AH1686"/>
  <c r="AH2529"/>
  <c r="AI2529"/>
  <c r="AK2529"/>
  <c r="AG2529"/>
  <c r="AI854"/>
  <c r="AH854"/>
  <c r="AK854"/>
  <c r="AG854"/>
  <c r="AI1291"/>
  <c r="AH1291"/>
  <c r="AK1291"/>
  <c r="AG1291"/>
  <c r="AH2663"/>
  <c r="AK2663"/>
  <c r="AI2663"/>
  <c r="AG2663"/>
  <c r="AG528"/>
  <c r="AH528"/>
  <c r="AI528"/>
  <c r="AK528"/>
  <c r="AH2578"/>
  <c r="AI2578"/>
  <c r="AK2578"/>
  <c r="AG2578"/>
  <c r="AH2886"/>
  <c r="AK2886"/>
  <c r="AI2886"/>
  <c r="AG2886"/>
  <c r="AH1639"/>
  <c r="AK1639"/>
  <c r="AI1639"/>
  <c r="AG1639"/>
  <c r="AH333"/>
  <c r="AG333"/>
  <c r="AI333"/>
  <c r="AK333"/>
  <c r="AK381"/>
  <c r="AH381"/>
  <c r="AG381"/>
  <c r="AI381"/>
  <c r="AH1469"/>
  <c r="AI1469"/>
  <c r="AK1469"/>
  <c r="AG1469"/>
  <c r="AH2906"/>
  <c r="AK2906"/>
  <c r="AG2906"/>
  <c r="AI2906"/>
  <c r="AG969"/>
  <c r="AH969"/>
  <c r="AI969"/>
  <c r="AK969"/>
  <c r="AH865"/>
  <c r="AG865"/>
  <c r="AK865"/>
  <c r="AI865"/>
  <c r="AG1377"/>
  <c r="AH1377"/>
  <c r="AK1377"/>
  <c r="AI1377"/>
  <c r="AH1161"/>
  <c r="AG1161"/>
  <c r="AI1161"/>
  <c r="AK1161"/>
  <c r="AH1673"/>
  <c r="AG1673"/>
  <c r="AI1673"/>
  <c r="AK1673"/>
  <c r="AH2441"/>
  <c r="AG2441"/>
  <c r="AK2441"/>
  <c r="AI2441"/>
  <c r="AH2953"/>
  <c r="AG2953"/>
  <c r="AI2953"/>
  <c r="AK2953"/>
  <c r="AG822"/>
  <c r="AH822"/>
  <c r="AI822"/>
  <c r="AK822"/>
  <c r="AH376"/>
  <c r="AI376"/>
  <c r="AG376"/>
  <c r="AK376"/>
  <c r="AG1464"/>
  <c r="AI1464"/>
  <c r="AH1464"/>
  <c r="AK1464"/>
  <c r="AH2296"/>
  <c r="AK2296"/>
  <c r="AG2296"/>
  <c r="AI2296"/>
  <c r="AH2616"/>
  <c r="AG2616"/>
  <c r="AK2616"/>
  <c r="AI2616"/>
  <c r="AH860"/>
  <c r="AK860"/>
  <c r="AG860"/>
  <c r="AI860"/>
  <c r="AH1372"/>
  <c r="AK1372"/>
  <c r="AG1372"/>
  <c r="AI1372"/>
  <c r="AH1884"/>
  <c r="AK1884"/>
  <c r="AG1884"/>
  <c r="AI1884"/>
  <c r="AH2396"/>
  <c r="AK2396"/>
  <c r="AG2396"/>
  <c r="AI2396"/>
  <c r="AH326"/>
  <c r="AK326"/>
  <c r="AG326"/>
  <c r="AI326"/>
  <c r="AH2209"/>
  <c r="AI2209"/>
  <c r="AK2209"/>
  <c r="AG2209"/>
  <c r="AH971"/>
  <c r="AK971"/>
  <c r="AG971"/>
  <c r="AI971"/>
  <c r="AK2955"/>
  <c r="AH2955"/>
  <c r="AG2955"/>
  <c r="AI2955"/>
  <c r="AG80"/>
  <c r="AH80"/>
  <c r="AK80"/>
  <c r="AI80"/>
  <c r="AH672"/>
  <c r="AI672"/>
  <c r="AG672"/>
  <c r="AK672"/>
  <c r="AH1280"/>
  <c r="AK1280"/>
  <c r="AI1280"/>
  <c r="AG1280"/>
  <c r="AG2256"/>
  <c r="AH2256"/>
  <c r="AI2256"/>
  <c r="AK2256"/>
  <c r="AH2897"/>
  <c r="AI2897"/>
  <c r="AK2897"/>
  <c r="AG2897"/>
  <c r="AH1757"/>
  <c r="AG1757"/>
  <c r="AI1757"/>
  <c r="AK1757"/>
  <c r="AH493"/>
  <c r="AI493"/>
  <c r="AK493"/>
  <c r="AG493"/>
  <c r="AH1437"/>
  <c r="AG1437"/>
  <c r="AI1437"/>
  <c r="AK1437"/>
  <c r="AH1070"/>
  <c r="AK1070"/>
  <c r="AG1070"/>
  <c r="AI1070"/>
  <c r="AH2638"/>
  <c r="AI2638"/>
  <c r="AG2638"/>
  <c r="AK2638"/>
  <c r="AG1002"/>
  <c r="AK1002"/>
  <c r="AI1002"/>
  <c r="AH1002"/>
  <c r="AH1190"/>
  <c r="AG1190"/>
  <c r="AI1190"/>
  <c r="AK1190"/>
  <c r="AH421"/>
  <c r="AG421"/>
  <c r="AI421"/>
  <c r="AK421"/>
  <c r="AH1989"/>
  <c r="AK1989"/>
  <c r="AI1989"/>
  <c r="AG1989"/>
  <c r="AH41"/>
  <c r="AK41"/>
  <c r="AG41"/>
  <c r="AI41"/>
  <c r="AI533"/>
  <c r="AG533"/>
  <c r="AH533"/>
  <c r="AK533"/>
  <c r="AG900"/>
  <c r="AH900"/>
  <c r="AI900"/>
  <c r="AK900"/>
  <c r="AG625"/>
  <c r="AH625"/>
  <c r="AI625"/>
  <c r="AK625"/>
  <c r="AH808"/>
  <c r="AK808"/>
  <c r="AG808"/>
  <c r="AI808"/>
  <c r="AI1768"/>
  <c r="AK1768"/>
  <c r="AG1768"/>
  <c r="AH1768"/>
  <c r="AH2856"/>
  <c r="AG2856"/>
  <c r="AK2856"/>
  <c r="AI2856"/>
  <c r="AI2116"/>
  <c r="AG2116"/>
  <c r="AH2116"/>
  <c r="AK2116"/>
  <c r="AH2980"/>
  <c r="AI2980"/>
  <c r="AK2980"/>
  <c r="AG2980"/>
  <c r="AG2190"/>
  <c r="AI2190"/>
  <c r="AK2190"/>
  <c r="AH2190"/>
  <c r="AI2223"/>
  <c r="AG2223"/>
  <c r="AH2223"/>
  <c r="AK2223"/>
  <c r="AH867"/>
  <c r="AG867"/>
  <c r="AI867"/>
  <c r="AK867"/>
  <c r="AG1258"/>
  <c r="AK1258"/>
  <c r="AH1258"/>
  <c r="AI1258"/>
  <c r="AK165"/>
  <c r="AI165"/>
  <c r="AG165"/>
  <c r="AH165"/>
  <c r="AK2085"/>
  <c r="AI2085"/>
  <c r="AH2085"/>
  <c r="AG2085"/>
  <c r="AI26"/>
  <c r="AH26"/>
  <c r="AG26"/>
  <c r="AK26"/>
  <c r="AG1764"/>
  <c r="AI1764"/>
  <c r="AK1764"/>
  <c r="AH1764"/>
  <c r="AG775"/>
  <c r="AK775"/>
  <c r="AH775"/>
  <c r="AI775"/>
  <c r="AG1806"/>
  <c r="AI1806"/>
  <c r="AK1806"/>
  <c r="AH1806"/>
  <c r="AG579"/>
  <c r="AI579"/>
  <c r="AK579"/>
  <c r="AH579"/>
  <c r="AI1119"/>
  <c r="AG1119"/>
  <c r="AK1119"/>
  <c r="AH1119"/>
  <c r="AI2533"/>
  <c r="AG2533"/>
  <c r="AK2533"/>
  <c r="AH2533"/>
  <c r="AG629"/>
  <c r="AI629"/>
  <c r="AK629"/>
  <c r="AH629"/>
  <c r="AK1338"/>
  <c r="AI1338"/>
  <c r="AG1338"/>
  <c r="AH1338"/>
  <c r="AI1224"/>
  <c r="AK1224"/>
  <c r="AG1224"/>
  <c r="AH1224"/>
  <c r="AK1092"/>
  <c r="AG1092"/>
  <c r="AH1092"/>
  <c r="AI1092"/>
  <c r="AK759"/>
  <c r="AI759"/>
  <c r="AG759"/>
  <c r="AH759"/>
  <c r="AG2287"/>
  <c r="AI2287"/>
  <c r="AH2287"/>
  <c r="AK2287"/>
  <c r="AG35"/>
  <c r="AH35"/>
  <c r="AK35"/>
  <c r="AI35"/>
  <c r="AG138"/>
  <c r="AI138"/>
  <c r="AH138"/>
  <c r="AK138"/>
  <c r="AI2499"/>
  <c r="AG2499"/>
  <c r="AK2499"/>
  <c r="AH2499"/>
  <c r="AI2565"/>
  <c r="AK2565"/>
  <c r="AG2565"/>
  <c r="AH2565"/>
  <c r="AK825"/>
  <c r="AG825"/>
  <c r="AH825"/>
  <c r="AI825"/>
  <c r="AG1878"/>
  <c r="AI1878"/>
  <c r="AH1878"/>
  <c r="AK1878"/>
  <c r="AI2067"/>
  <c r="AG2067"/>
  <c r="AK2067"/>
  <c r="AH2067"/>
  <c r="AG849"/>
  <c r="AK849"/>
  <c r="AI849"/>
  <c r="AH849"/>
  <c r="AK1361"/>
  <c r="AG1361"/>
  <c r="AI1361"/>
  <c r="AH1361"/>
  <c r="AG2361"/>
  <c r="AK2361"/>
  <c r="AH2361"/>
  <c r="AI2361"/>
  <c r="AG2873"/>
  <c r="AK2873"/>
  <c r="AI2873"/>
  <c r="AH2873"/>
  <c r="AK1627"/>
  <c r="AG1627"/>
  <c r="AI1627"/>
  <c r="AH1627"/>
  <c r="AG1359"/>
  <c r="AI1359"/>
  <c r="AH1359"/>
  <c r="AK1359"/>
  <c r="AI1302"/>
  <c r="AG1302"/>
  <c r="AK1302"/>
  <c r="AH1302"/>
  <c r="AK2353"/>
  <c r="AG2353"/>
  <c r="AI2353"/>
  <c r="AH2353"/>
  <c r="AK240"/>
  <c r="AG240"/>
  <c r="AH240"/>
  <c r="AI240"/>
  <c r="AG624"/>
  <c r="AI624"/>
  <c r="AK624"/>
  <c r="AH624"/>
  <c r="AI1184"/>
  <c r="AG1184"/>
  <c r="AK1184"/>
  <c r="AH1184"/>
  <c r="AI2160"/>
  <c r="AK2160"/>
  <c r="AG2160"/>
  <c r="AH2160"/>
  <c r="AK29"/>
  <c r="AG29"/>
  <c r="AI29"/>
  <c r="AH29"/>
  <c r="AI2407"/>
  <c r="AG2407"/>
  <c r="AH2407"/>
  <c r="AK2407"/>
  <c r="AI1296"/>
  <c r="AK1296"/>
  <c r="AG1296"/>
  <c r="AH1296"/>
  <c r="AI1277"/>
  <c r="AK1277"/>
  <c r="AH1277"/>
  <c r="AG1277"/>
  <c r="AG2527"/>
  <c r="AI2527"/>
  <c r="AH2527"/>
  <c r="AK2527"/>
  <c r="AG2710"/>
  <c r="AH2710"/>
  <c r="AI2710"/>
  <c r="AK2710"/>
  <c r="AI2483"/>
  <c r="AG2483"/>
  <c r="AH2483"/>
  <c r="AK2483"/>
  <c r="AI833"/>
  <c r="AK833"/>
  <c r="AG833"/>
  <c r="AH833"/>
  <c r="AI1345"/>
  <c r="AK1345"/>
  <c r="AG1345"/>
  <c r="AH1345"/>
  <c r="AG1321"/>
  <c r="AI1321"/>
  <c r="AK1321"/>
  <c r="AH1321"/>
  <c r="AI1833"/>
  <c r="AK1833"/>
  <c r="AG1833"/>
  <c r="AH1833"/>
  <c r="AI2345"/>
  <c r="AK2345"/>
  <c r="AG2345"/>
  <c r="AH2345"/>
  <c r="AG2857"/>
  <c r="AI2857"/>
  <c r="AK2857"/>
  <c r="AH2857"/>
  <c r="AG1743"/>
  <c r="AI1743"/>
  <c r="AH1743"/>
  <c r="AK1743"/>
  <c r="AG152"/>
  <c r="AI152"/>
  <c r="AH152"/>
  <c r="AK152"/>
  <c r="AK84"/>
  <c r="AG84"/>
  <c r="AH84"/>
  <c r="AI84"/>
  <c r="AG532"/>
  <c r="AK532"/>
  <c r="AI532"/>
  <c r="AH532"/>
  <c r="AG2452"/>
  <c r="AI2452"/>
  <c r="AK2452"/>
  <c r="AH2452"/>
  <c r="AG2964"/>
  <c r="AI2964"/>
  <c r="AK2964"/>
  <c r="AH2964"/>
  <c r="AK311"/>
  <c r="AG311"/>
  <c r="AI311"/>
  <c r="AH311"/>
  <c r="AI2726"/>
  <c r="AG2726"/>
  <c r="AK2726"/>
  <c r="AH2726"/>
  <c r="AG2167"/>
  <c r="AI2167"/>
  <c r="AH2167"/>
  <c r="AK2167"/>
  <c r="AI1335"/>
  <c r="AH1335"/>
  <c r="AG1335"/>
  <c r="AK1335"/>
  <c r="AI2006"/>
  <c r="AG2006"/>
  <c r="AH2006"/>
  <c r="AK2006"/>
  <c r="AH2131"/>
  <c r="AG2131"/>
  <c r="AI2131"/>
  <c r="AK2131"/>
  <c r="AK817"/>
  <c r="AH817"/>
  <c r="AG817"/>
  <c r="AI817"/>
  <c r="AH1329"/>
  <c r="AG1329"/>
  <c r="AK1329"/>
  <c r="AI1329"/>
  <c r="AH1305"/>
  <c r="AK1305"/>
  <c r="AG1305"/>
  <c r="AI1305"/>
  <c r="AK1817"/>
  <c r="AH1817"/>
  <c r="AI1817"/>
  <c r="AG1817"/>
  <c r="AH2329"/>
  <c r="AK2329"/>
  <c r="AG2329"/>
  <c r="AI2329"/>
  <c r="AH2841"/>
  <c r="AK2841"/>
  <c r="AG2841"/>
  <c r="AI2841"/>
  <c r="AH1487"/>
  <c r="AG1487"/>
  <c r="AI1487"/>
  <c r="AK1487"/>
  <c r="AG1430"/>
  <c r="AI1430"/>
  <c r="AH1430"/>
  <c r="AK1430"/>
  <c r="AG1850"/>
  <c r="AI1850"/>
  <c r="AK1850"/>
  <c r="AH1850"/>
  <c r="AH736"/>
  <c r="AI736"/>
  <c r="AG736"/>
  <c r="AK736"/>
  <c r="AH1984"/>
  <c r="AK1984"/>
  <c r="AI1984"/>
  <c r="AG1984"/>
  <c r="AH2960"/>
  <c r="AK2960"/>
  <c r="AI2960"/>
  <c r="AG2960"/>
  <c r="AH2927"/>
  <c r="AG2927"/>
  <c r="AI2927"/>
  <c r="AK2927"/>
  <c r="AK704"/>
  <c r="AH704"/>
  <c r="AI704"/>
  <c r="AG704"/>
  <c r="AH2253"/>
  <c r="AK2253"/>
  <c r="AI2253"/>
  <c r="AG2253"/>
  <c r="AK2050"/>
  <c r="AI2050"/>
  <c r="AH2050"/>
  <c r="AG2050"/>
  <c r="AH2910"/>
  <c r="AI2910"/>
  <c r="AG2910"/>
  <c r="AK2910"/>
  <c r="AI973"/>
  <c r="AG973"/>
  <c r="AH973"/>
  <c r="AK973"/>
  <c r="AI2461"/>
  <c r="AH2461"/>
  <c r="AK2461"/>
  <c r="AG2461"/>
  <c r="AI2391"/>
  <c r="AH2391"/>
  <c r="AG2391"/>
  <c r="AK2391"/>
  <c r="AH1814"/>
  <c r="AI1814"/>
  <c r="AK1814"/>
  <c r="AG1814"/>
  <c r="AI2547"/>
  <c r="AH2547"/>
  <c r="AG2547"/>
  <c r="AK2547"/>
  <c r="AH1078"/>
  <c r="AI1078"/>
  <c r="AG1078"/>
  <c r="AK1078"/>
  <c r="AH1353"/>
  <c r="AI1353"/>
  <c r="AK1353"/>
  <c r="AG1353"/>
  <c r="AH1865"/>
  <c r="AI1865"/>
  <c r="AK1865"/>
  <c r="AG1865"/>
  <c r="AH2377"/>
  <c r="AI2377"/>
  <c r="AK2377"/>
  <c r="AG2377"/>
  <c r="AH2889"/>
  <c r="AI2889"/>
  <c r="AK2889"/>
  <c r="AG2889"/>
  <c r="AI1871"/>
  <c r="AH1871"/>
  <c r="AG1871"/>
  <c r="AK1871"/>
  <c r="AH312"/>
  <c r="AI312"/>
  <c r="AG312"/>
  <c r="AK312"/>
  <c r="AH1400"/>
  <c r="AI1400"/>
  <c r="AG1400"/>
  <c r="AK1400"/>
  <c r="AH2104"/>
  <c r="AK2104"/>
  <c r="AG2104"/>
  <c r="AI2104"/>
  <c r="AG2458"/>
  <c r="AH2458"/>
  <c r="AK2458"/>
  <c r="AI2458"/>
  <c r="AI2785"/>
  <c r="AK2785"/>
  <c r="AG2785"/>
  <c r="AH2785"/>
  <c r="AI2991"/>
  <c r="AG2991"/>
  <c r="AK2991"/>
  <c r="AH2991"/>
  <c r="AI875"/>
  <c r="AG875"/>
  <c r="AK875"/>
  <c r="AH875"/>
  <c r="AG2827"/>
  <c r="AI2827"/>
  <c r="AK2827"/>
  <c r="AH2827"/>
  <c r="AI1590"/>
  <c r="AG1590"/>
  <c r="AH1590"/>
  <c r="AK1590"/>
  <c r="AG1088"/>
  <c r="AI1088"/>
  <c r="AK1088"/>
  <c r="AH1088"/>
  <c r="AI2641"/>
  <c r="AK2641"/>
  <c r="AH2641"/>
  <c r="AG2641"/>
  <c r="AI2671"/>
  <c r="AG2671"/>
  <c r="AH2671"/>
  <c r="AK2671"/>
  <c r="AI779"/>
  <c r="AG779"/>
  <c r="AH779"/>
  <c r="AK779"/>
  <c r="AI2923"/>
  <c r="AG2923"/>
  <c r="AH2923"/>
  <c r="AK2923"/>
  <c r="AG2784"/>
  <c r="AI2784"/>
  <c r="AK2784"/>
  <c r="AH2784"/>
  <c r="AG2591"/>
  <c r="AI2591"/>
  <c r="AK2591"/>
  <c r="AH2591"/>
  <c r="AG1294"/>
  <c r="AI1294"/>
  <c r="AK1294"/>
  <c r="AH1294"/>
  <c r="AG819"/>
  <c r="AI819"/>
  <c r="AK819"/>
  <c r="AH819"/>
  <c r="AI119"/>
  <c r="AK119"/>
  <c r="AG119"/>
  <c r="AH119"/>
  <c r="AG162"/>
  <c r="AI162"/>
  <c r="AK162"/>
  <c r="AH162"/>
  <c r="AG199"/>
  <c r="AK199"/>
  <c r="AI199"/>
  <c r="AH199"/>
  <c r="AI942"/>
  <c r="AH942"/>
  <c r="AK942"/>
  <c r="AG942"/>
  <c r="AG2510"/>
  <c r="AH2510"/>
  <c r="AK2510"/>
  <c r="AI2510"/>
  <c r="AK146"/>
  <c r="AG146"/>
  <c r="AI146"/>
  <c r="AH146"/>
  <c r="AG1191"/>
  <c r="AI1191"/>
  <c r="AK1191"/>
  <c r="AH1191"/>
  <c r="AI2744"/>
  <c r="AH2744"/>
  <c r="AG2744"/>
  <c r="AK2744"/>
  <c r="AI244"/>
  <c r="AH244"/>
  <c r="AK244"/>
  <c r="AG244"/>
  <c r="AH756"/>
  <c r="AI756"/>
  <c r="AK756"/>
  <c r="AG756"/>
  <c r="AI1524"/>
  <c r="AH1524"/>
  <c r="AG1524"/>
  <c r="AK1524"/>
  <c r="AI2036"/>
  <c r="AG2036"/>
  <c r="AH2036"/>
  <c r="AK2036"/>
  <c r="AI2484"/>
  <c r="AH2484"/>
  <c r="AG2484"/>
  <c r="AK2484"/>
  <c r="AG1114"/>
  <c r="AH1114"/>
  <c r="AI1114"/>
  <c r="AK1114"/>
  <c r="AH951"/>
  <c r="AG951"/>
  <c r="AK951"/>
  <c r="AI951"/>
  <c r="AI315"/>
  <c r="AH315"/>
  <c r="AG315"/>
  <c r="AK315"/>
  <c r="AH1339"/>
  <c r="AG1339"/>
  <c r="AK1339"/>
  <c r="AI1339"/>
  <c r="AG2363"/>
  <c r="AI2363"/>
  <c r="AK2363"/>
  <c r="AH2363"/>
  <c r="AK2065"/>
  <c r="AH2065"/>
  <c r="AI2065"/>
  <c r="AG2065"/>
  <c r="AH198"/>
  <c r="AK198"/>
  <c r="AI198"/>
  <c r="AG198"/>
  <c r="AI459"/>
  <c r="AH459"/>
  <c r="AG459"/>
  <c r="AK459"/>
  <c r="AI2475"/>
  <c r="AH2475"/>
  <c r="AG2475"/>
  <c r="AK2475"/>
  <c r="AI1334"/>
  <c r="AG1334"/>
  <c r="AK1334"/>
  <c r="AH1334"/>
  <c r="AG544"/>
  <c r="AH544"/>
  <c r="AK544"/>
  <c r="AI544"/>
  <c r="AI1101"/>
  <c r="AH1101"/>
  <c r="AG1101"/>
  <c r="AK1101"/>
  <c r="AH2142"/>
  <c r="AK2142"/>
  <c r="AG2142"/>
  <c r="AI2142"/>
  <c r="AH1181"/>
  <c r="AI1181"/>
  <c r="AG1181"/>
  <c r="AK1181"/>
  <c r="AI2301"/>
  <c r="AH2301"/>
  <c r="AG2301"/>
  <c r="AK2301"/>
  <c r="AG2794"/>
  <c r="AI2794"/>
  <c r="AK2794"/>
  <c r="AH2794"/>
  <c r="AH2038"/>
  <c r="AI2038"/>
  <c r="AK2038"/>
  <c r="AG2038"/>
  <c r="AH2206"/>
  <c r="AK2206"/>
  <c r="AG2206"/>
  <c r="AI2206"/>
  <c r="AH499"/>
  <c r="AI499"/>
  <c r="AK499"/>
  <c r="AG499"/>
  <c r="AI1523"/>
  <c r="AH1523"/>
  <c r="AK1523"/>
  <c r="AG1523"/>
  <c r="AH1999"/>
  <c r="AG1999"/>
  <c r="AK1999"/>
  <c r="AI1999"/>
  <c r="AH1554"/>
  <c r="AK1554"/>
  <c r="AI1554"/>
  <c r="AG1554"/>
  <c r="AH1278"/>
  <c r="AI1278"/>
  <c r="AK1278"/>
  <c r="AG1278"/>
  <c r="AK1202"/>
  <c r="AH1202"/>
  <c r="AI1202"/>
  <c r="AG1202"/>
  <c r="AI1519"/>
  <c r="AH1519"/>
  <c r="AK1519"/>
  <c r="AG1519"/>
  <c r="AG2154"/>
  <c r="AH2154"/>
  <c r="AI2154"/>
  <c r="AK2154"/>
  <c r="AH1098"/>
  <c r="AG1098"/>
  <c r="AK1098"/>
  <c r="AI1098"/>
  <c r="AI515"/>
  <c r="AG515"/>
  <c r="AK515"/>
  <c r="AH515"/>
  <c r="AH2787"/>
  <c r="AI2787"/>
  <c r="AG2787"/>
  <c r="AK2787"/>
  <c r="AG62"/>
  <c r="AH62"/>
  <c r="AI62"/>
  <c r="AK62"/>
  <c r="AH899"/>
  <c r="AK899"/>
  <c r="AI899"/>
  <c r="AG899"/>
  <c r="AI1420"/>
  <c r="AK1420"/>
  <c r="AG1420"/>
  <c r="AH1420"/>
  <c r="AG2316"/>
  <c r="AI2316"/>
  <c r="AK2316"/>
  <c r="AH2316"/>
  <c r="AG787"/>
  <c r="AI787"/>
  <c r="AK787"/>
  <c r="AH787"/>
  <c r="AG979"/>
  <c r="AI979"/>
  <c r="AK979"/>
  <c r="AH979"/>
  <c r="AI1250"/>
  <c r="AK1250"/>
  <c r="AG1250"/>
  <c r="AH1250"/>
  <c r="AK1237"/>
  <c r="AH1237"/>
  <c r="AI1237"/>
  <c r="AG1237"/>
  <c r="AI2101"/>
  <c r="AK2101"/>
  <c r="AH2101"/>
  <c r="AG2101"/>
  <c r="AG250"/>
  <c r="AH250"/>
  <c r="AI250"/>
  <c r="AK250"/>
  <c r="AG2559"/>
  <c r="AH2559"/>
  <c r="AI2559"/>
  <c r="AK2559"/>
  <c r="AG1064"/>
  <c r="AH1064"/>
  <c r="AI1064"/>
  <c r="AK1064"/>
  <c r="AG2152"/>
  <c r="AH2152"/>
  <c r="AI2152"/>
  <c r="AK2152"/>
  <c r="AG1700"/>
  <c r="AH1700"/>
  <c r="AK1700"/>
  <c r="AI1700"/>
  <c r="AG396"/>
  <c r="AH396"/>
  <c r="AI396"/>
  <c r="AK396"/>
  <c r="AG1299"/>
  <c r="AI1299"/>
  <c r="AK1299"/>
  <c r="AH1299"/>
  <c r="AH1218"/>
  <c r="AK1218"/>
  <c r="AI1218"/>
  <c r="AG1218"/>
  <c r="AG2703"/>
  <c r="AI2703"/>
  <c r="AK2703"/>
  <c r="AH2703"/>
  <c r="AH1130"/>
  <c r="AK1130"/>
  <c r="AI1130"/>
  <c r="AG1130"/>
  <c r="AG2211"/>
  <c r="AI2211"/>
  <c r="AK2211"/>
  <c r="AH2211"/>
  <c r="AH1710"/>
  <c r="AG1710"/>
  <c r="AI1710"/>
  <c r="AK1710"/>
  <c r="AG927"/>
  <c r="AI927"/>
  <c r="AK927"/>
  <c r="AH927"/>
  <c r="AH161"/>
  <c r="AG161"/>
  <c r="AK161"/>
  <c r="AI161"/>
  <c r="AG277"/>
  <c r="AK277"/>
  <c r="AI277"/>
  <c r="AH277"/>
  <c r="AH1018"/>
  <c r="AG1018"/>
  <c r="AK1018"/>
  <c r="AI1018"/>
  <c r="AH1028"/>
  <c r="AK1028"/>
  <c r="AI1028"/>
  <c r="AG1028"/>
  <c r="AK236"/>
  <c r="AH236"/>
  <c r="AG236"/>
  <c r="AI236"/>
  <c r="AK1260"/>
  <c r="AG1260"/>
  <c r="AH1260"/>
  <c r="AI1260"/>
  <c r="AG447"/>
  <c r="AI447"/>
  <c r="AH447"/>
  <c r="AK447"/>
  <c r="AG263"/>
  <c r="AH263"/>
  <c r="AI263"/>
  <c r="AK263"/>
  <c r="AG2702"/>
  <c r="AK2702"/>
  <c r="AI2702"/>
  <c r="AH2702"/>
  <c r="AI682"/>
  <c r="AK682"/>
  <c r="AH682"/>
  <c r="AG682"/>
  <c r="AH1770"/>
  <c r="AG1770"/>
  <c r="AI1770"/>
  <c r="AK1770"/>
  <c r="AH293"/>
  <c r="AK293"/>
  <c r="AG293"/>
  <c r="AI293"/>
  <c r="AI1189"/>
  <c r="AH1189"/>
  <c r="AG1189"/>
  <c r="AK1189"/>
  <c r="AH2245"/>
  <c r="AK2245"/>
  <c r="AI2245"/>
  <c r="AG2245"/>
  <c r="AG218"/>
  <c r="AH218"/>
  <c r="AI218"/>
  <c r="AK218"/>
  <c r="AK1014"/>
  <c r="AI1014"/>
  <c r="AH1014"/>
  <c r="AG1014"/>
  <c r="AG881"/>
  <c r="AH881"/>
  <c r="AI881"/>
  <c r="AK881"/>
  <c r="AG1393"/>
  <c r="AH1393"/>
  <c r="AI1393"/>
  <c r="AK1393"/>
  <c r="AK2698"/>
  <c r="AI2698"/>
  <c r="AH2698"/>
  <c r="AG2698"/>
  <c r="AG1766"/>
  <c r="AH1766"/>
  <c r="AK1766"/>
  <c r="AI1766"/>
  <c r="AG411"/>
  <c r="AK411"/>
  <c r="AH411"/>
  <c r="AI411"/>
  <c r="AG1435"/>
  <c r="AH1435"/>
  <c r="AK1435"/>
  <c r="AI1435"/>
  <c r="AG2459"/>
  <c r="AK2459"/>
  <c r="AH2459"/>
  <c r="AI2459"/>
  <c r="AH2247"/>
  <c r="AK2247"/>
  <c r="AG2247"/>
  <c r="AI2247"/>
  <c r="AH2465"/>
  <c r="AG2465"/>
  <c r="AK2465"/>
  <c r="AI2465"/>
  <c r="AH2630"/>
  <c r="AK2630"/>
  <c r="AG2630"/>
  <c r="AI2630"/>
  <c r="AG1703"/>
  <c r="AH1703"/>
  <c r="AK1703"/>
  <c r="AI1703"/>
  <c r="AG800"/>
  <c r="AH800"/>
  <c r="AI800"/>
  <c r="AK800"/>
  <c r="AK2096"/>
  <c r="AH2096"/>
  <c r="AG2096"/>
  <c r="AI2096"/>
  <c r="AI93"/>
  <c r="AK93"/>
  <c r="AH93"/>
  <c r="AG93"/>
  <c r="AK1259"/>
  <c r="AI1259"/>
  <c r="AH1259"/>
  <c r="AG1259"/>
  <c r="AI367"/>
  <c r="AK367"/>
  <c r="AH367"/>
  <c r="AG367"/>
  <c r="AK1504"/>
  <c r="AI1504"/>
  <c r="AG1504"/>
  <c r="AH1504"/>
  <c r="AH2560"/>
  <c r="AG2560"/>
  <c r="AK2560"/>
  <c r="AI2560"/>
  <c r="AH1325"/>
  <c r="AK1325"/>
  <c r="AI1325"/>
  <c r="AG1325"/>
  <c r="AI2381"/>
  <c r="AH2381"/>
  <c r="AK2381"/>
  <c r="AG2381"/>
  <c r="AI2015"/>
  <c r="AK2015"/>
  <c r="AG2015"/>
  <c r="AH2015"/>
  <c r="AH2093"/>
  <c r="AI2093"/>
  <c r="AK2093"/>
  <c r="AG2093"/>
  <c r="AH2642"/>
  <c r="AI2642"/>
  <c r="AK2642"/>
  <c r="AG2642"/>
  <c r="AH2007"/>
  <c r="AK2007"/>
  <c r="AG2007"/>
  <c r="AI2007"/>
  <c r="AG1651"/>
  <c r="AH1651"/>
  <c r="AI1651"/>
  <c r="AK1651"/>
  <c r="AG2675"/>
  <c r="AH2675"/>
  <c r="AI2675"/>
  <c r="AK2675"/>
  <c r="AH2366"/>
  <c r="AI2366"/>
  <c r="AG2366"/>
  <c r="AK2366"/>
  <c r="AG1121"/>
  <c r="AH1121"/>
  <c r="AK1121"/>
  <c r="AI1121"/>
  <c r="AH1607"/>
  <c r="AG1607"/>
  <c r="AI1607"/>
  <c r="AK1607"/>
  <c r="AH1208"/>
  <c r="AK1208"/>
  <c r="AG1208"/>
  <c r="AI1208"/>
  <c r="AH116"/>
  <c r="AK116"/>
  <c r="AG116"/>
  <c r="AI116"/>
  <c r="AH692"/>
  <c r="AI692"/>
  <c r="AK692"/>
  <c r="AG692"/>
  <c r="AH1140"/>
  <c r="AK1140"/>
  <c r="AG1140"/>
  <c r="AI1140"/>
  <c r="AH1652"/>
  <c r="AK1652"/>
  <c r="AG1652"/>
  <c r="AI1652"/>
  <c r="AH2164"/>
  <c r="AK2164"/>
  <c r="AG2164"/>
  <c r="AI2164"/>
  <c r="AK2868"/>
  <c r="AH2868"/>
  <c r="AI2868"/>
  <c r="AG2868"/>
  <c r="AH439"/>
  <c r="AK439"/>
  <c r="AG439"/>
  <c r="AI439"/>
  <c r="AH59"/>
  <c r="AK59"/>
  <c r="AG59"/>
  <c r="AI59"/>
  <c r="AH1083"/>
  <c r="AK1083"/>
  <c r="AG1083"/>
  <c r="AI1083"/>
  <c r="AH2107"/>
  <c r="AK2107"/>
  <c r="AG2107"/>
  <c r="AI2107"/>
  <c r="AH1825"/>
  <c r="AK1825"/>
  <c r="AI1825"/>
  <c r="AG1825"/>
  <c r="AH2481"/>
  <c r="AI2481"/>
  <c r="AK2481"/>
  <c r="AG2481"/>
  <c r="AI141"/>
  <c r="AK141"/>
  <c r="AH141"/>
  <c r="AG141"/>
  <c r="AH111"/>
  <c r="AG111"/>
  <c r="AK111"/>
  <c r="AI111"/>
  <c r="AH1451"/>
  <c r="AK1451"/>
  <c r="AG1451"/>
  <c r="AI1451"/>
  <c r="AH2855"/>
  <c r="AK2855"/>
  <c r="AI2855"/>
  <c r="AG2855"/>
  <c r="AH1536"/>
  <c r="AG1536"/>
  <c r="AI1536"/>
  <c r="AK1536"/>
  <c r="AG2576"/>
  <c r="AK2576"/>
  <c r="AI2576"/>
  <c r="AH2576"/>
  <c r="AH1901"/>
  <c r="AK1901"/>
  <c r="AG1901"/>
  <c r="AI1901"/>
  <c r="AG182"/>
  <c r="AH182"/>
  <c r="AI182"/>
  <c r="AK182"/>
  <c r="AH2557"/>
  <c r="AG2557"/>
  <c r="AK2557"/>
  <c r="AI2557"/>
  <c r="AK1951"/>
  <c r="AI1951"/>
  <c r="AH1951"/>
  <c r="AG1951"/>
  <c r="AH2915"/>
  <c r="AK2915"/>
  <c r="AI2915"/>
  <c r="AG2915"/>
  <c r="AK1054"/>
  <c r="AH1054"/>
  <c r="AG1054"/>
  <c r="AI1054"/>
  <c r="AH755"/>
  <c r="AK755"/>
  <c r="AG755"/>
  <c r="AI755"/>
  <c r="AK1711"/>
  <c r="AH1711"/>
  <c r="AG1711"/>
  <c r="AI1711"/>
  <c r="AH1447"/>
  <c r="AK1447"/>
  <c r="AG1447"/>
  <c r="AI1447"/>
  <c r="AH1226"/>
  <c r="AI1226"/>
  <c r="AG1226"/>
  <c r="AK1226"/>
  <c r="AK963"/>
  <c r="AH963"/>
  <c r="AG963"/>
  <c r="AI963"/>
  <c r="AH607"/>
  <c r="AK607"/>
  <c r="AG607"/>
  <c r="AI607"/>
  <c r="AH1326"/>
  <c r="AK1326"/>
  <c r="AI1326"/>
  <c r="AG1326"/>
  <c r="AH2339"/>
  <c r="AK2339"/>
  <c r="AI2339"/>
  <c r="AG2339"/>
  <c r="AG2552"/>
  <c r="AK2552"/>
  <c r="AH2552"/>
  <c r="AI2552"/>
  <c r="AH3000"/>
  <c r="AK3000"/>
  <c r="AG3000"/>
  <c r="AI3000"/>
  <c r="AK820"/>
  <c r="AG820"/>
  <c r="AH820"/>
  <c r="AI820"/>
  <c r="AH1332"/>
  <c r="AK1332"/>
  <c r="AG1332"/>
  <c r="AI1332"/>
  <c r="AG1844"/>
  <c r="AK1844"/>
  <c r="AH1844"/>
  <c r="AI1844"/>
  <c r="AH2292"/>
  <c r="AI2292"/>
  <c r="AK2292"/>
  <c r="AG2292"/>
  <c r="AH2804"/>
  <c r="AI2804"/>
  <c r="AK2804"/>
  <c r="AG2804"/>
  <c r="AH191"/>
  <c r="AG191"/>
  <c r="AI191"/>
  <c r="AK191"/>
  <c r="AG540"/>
  <c r="AH540"/>
  <c r="AI540"/>
  <c r="AK540"/>
  <c r="AG1052"/>
  <c r="AH1052"/>
  <c r="AI1052"/>
  <c r="AK1052"/>
  <c r="AG1564"/>
  <c r="AH1564"/>
  <c r="AI1564"/>
  <c r="AK1564"/>
  <c r="AG2076"/>
  <c r="AH2076"/>
  <c r="AI2076"/>
  <c r="AK2076"/>
  <c r="AG2588"/>
  <c r="AH2588"/>
  <c r="AI2588"/>
  <c r="AK2588"/>
  <c r="AG1830"/>
  <c r="AH1830"/>
  <c r="AI1830"/>
  <c r="AK1830"/>
  <c r="AG443"/>
  <c r="AH443"/>
  <c r="AI443"/>
  <c r="AK443"/>
  <c r="AG1467"/>
  <c r="AH1467"/>
  <c r="AI1467"/>
  <c r="AK1467"/>
  <c r="AG2491"/>
  <c r="AH2491"/>
  <c r="AI2491"/>
  <c r="AK2491"/>
  <c r="AG527"/>
  <c r="AH527"/>
  <c r="AI527"/>
  <c r="AK527"/>
  <c r="AG2823"/>
  <c r="AH2823"/>
  <c r="AI2823"/>
  <c r="AK2823"/>
  <c r="AG2721"/>
  <c r="AI2721"/>
  <c r="AH2721"/>
  <c r="AK2721"/>
  <c r="AH203"/>
  <c r="AI203"/>
  <c r="AG203"/>
  <c r="AK203"/>
  <c r="AH288"/>
  <c r="AG288"/>
  <c r="AI288"/>
  <c r="AK288"/>
  <c r="AK1648"/>
  <c r="AH1648"/>
  <c r="AI1648"/>
  <c r="AG1648"/>
  <c r="AH683"/>
  <c r="AG683"/>
  <c r="AI683"/>
  <c r="AK683"/>
  <c r="AH1392"/>
  <c r="AK1392"/>
  <c r="AG1392"/>
  <c r="AI1392"/>
  <c r="AH2464"/>
  <c r="AG2464"/>
  <c r="AK2464"/>
  <c r="AI2464"/>
  <c r="AH429"/>
  <c r="AK429"/>
  <c r="AI429"/>
  <c r="AG429"/>
  <c r="AI1309"/>
  <c r="AK1309"/>
  <c r="AG1309"/>
  <c r="AH1309"/>
  <c r="AH2429"/>
  <c r="AK2429"/>
  <c r="AI2429"/>
  <c r="AG2429"/>
  <c r="AG454"/>
  <c r="AH454"/>
  <c r="AK454"/>
  <c r="AI454"/>
  <c r="AH2802"/>
  <c r="AI2802"/>
  <c r="AK2802"/>
  <c r="AG2802"/>
  <c r="AH2590"/>
  <c r="AG2590"/>
  <c r="AK2590"/>
  <c r="AI2590"/>
  <c r="AG627"/>
  <c r="AH627"/>
  <c r="AI627"/>
  <c r="AK627"/>
  <c r="AH2986"/>
  <c r="AI2986"/>
  <c r="AK2986"/>
  <c r="AG2986"/>
  <c r="AH558"/>
  <c r="AI558"/>
  <c r="AK558"/>
  <c r="AG558"/>
  <c r="AH610"/>
  <c r="AK610"/>
  <c r="AG610"/>
  <c r="AI610"/>
  <c r="AH2894"/>
  <c r="AG2894"/>
  <c r="AI2894"/>
  <c r="AK2894"/>
  <c r="AH295"/>
  <c r="AK295"/>
  <c r="AI295"/>
  <c r="AG295"/>
  <c r="AH1458"/>
  <c r="AI1458"/>
  <c r="AG1458"/>
  <c r="AK1458"/>
  <c r="AI2222"/>
  <c r="AH2222"/>
  <c r="AG2222"/>
  <c r="AK2222"/>
  <c r="AH1219"/>
  <c r="AI1219"/>
  <c r="AG1219"/>
  <c r="AK1219"/>
  <c r="AH1322"/>
  <c r="AK1322"/>
  <c r="AG1322"/>
  <c r="AI1322"/>
  <c r="AH771"/>
  <c r="AK771"/>
  <c r="AG771"/>
  <c r="AI771"/>
  <c r="AH1442"/>
  <c r="AK1442"/>
  <c r="AG1442"/>
  <c r="AI1442"/>
  <c r="AH1111"/>
  <c r="AG1111"/>
  <c r="AI1111"/>
  <c r="AK1111"/>
  <c r="AH2972"/>
  <c r="AI2972"/>
  <c r="AG2972"/>
  <c r="AK2972"/>
  <c r="AH1570"/>
  <c r="AG1570"/>
  <c r="AK1570"/>
  <c r="AI1570"/>
  <c r="AK1431"/>
  <c r="AH1431"/>
  <c r="AG1431"/>
  <c r="AI1431"/>
  <c r="AH308"/>
  <c r="AK308"/>
  <c r="AG308"/>
  <c r="AI308"/>
  <c r="AH156"/>
  <c r="AI156"/>
  <c r="AG156"/>
  <c r="AK156"/>
  <c r="AH2204"/>
  <c r="AG2204"/>
  <c r="AI2204"/>
  <c r="AK2204"/>
  <c r="AH1713"/>
  <c r="AG1713"/>
  <c r="AK1713"/>
  <c r="AI1713"/>
  <c r="AI2818"/>
  <c r="AH2818"/>
  <c r="AK2818"/>
  <c r="AG2818"/>
  <c r="AG2502"/>
  <c r="AH2502"/>
  <c r="AK2502"/>
  <c r="AI2502"/>
  <c r="AH1739"/>
  <c r="AK1739"/>
  <c r="AI1739"/>
  <c r="AG1739"/>
  <c r="AK2087"/>
  <c r="AG2087"/>
  <c r="AI2087"/>
  <c r="AH2087"/>
  <c r="AK608"/>
  <c r="AH608"/>
  <c r="AG608"/>
  <c r="AI608"/>
  <c r="AH1040"/>
  <c r="AK1040"/>
  <c r="AG1040"/>
  <c r="AI1040"/>
  <c r="AK253"/>
  <c r="AH253"/>
  <c r="AG253"/>
  <c r="AI253"/>
  <c r="AG139"/>
  <c r="AH139"/>
  <c r="AI139"/>
  <c r="AK139"/>
  <c r="AG2219"/>
  <c r="AH2219"/>
  <c r="AI2219"/>
  <c r="AK2219"/>
  <c r="AI2279"/>
  <c r="AK2279"/>
  <c r="AG2279"/>
  <c r="AH2279"/>
  <c r="AH1629"/>
  <c r="AG1629"/>
  <c r="AK1629"/>
  <c r="AI1629"/>
  <c r="AH2781"/>
  <c r="AK2781"/>
  <c r="AG2781"/>
  <c r="AI2781"/>
  <c r="AI2782"/>
  <c r="AH2782"/>
  <c r="AK2782"/>
  <c r="AG2782"/>
  <c r="AH2870"/>
  <c r="AI2870"/>
  <c r="AK2870"/>
  <c r="AG2870"/>
  <c r="AH255"/>
  <c r="AI255"/>
  <c r="AG255"/>
  <c r="AK255"/>
  <c r="AH738"/>
  <c r="AK738"/>
  <c r="AG738"/>
  <c r="AI738"/>
  <c r="AG839"/>
  <c r="AH839"/>
  <c r="AI839"/>
  <c r="AK839"/>
  <c r="AG911"/>
  <c r="AH911"/>
  <c r="AI911"/>
  <c r="AK911"/>
  <c r="AH626"/>
  <c r="AK626"/>
  <c r="AG626"/>
  <c r="AI626"/>
  <c r="AG303"/>
  <c r="AK303"/>
  <c r="AH303"/>
  <c r="AI303"/>
  <c r="AH306"/>
  <c r="AI306"/>
  <c r="AG306"/>
  <c r="AK306"/>
  <c r="AH938"/>
  <c r="AK938"/>
  <c r="AI938"/>
  <c r="AG938"/>
  <c r="AG675"/>
  <c r="AH675"/>
  <c r="AK675"/>
  <c r="AI675"/>
  <c r="AH1183"/>
  <c r="AI1183"/>
  <c r="AG1183"/>
  <c r="AK1183"/>
  <c r="AH974"/>
  <c r="AG974"/>
  <c r="AI974"/>
  <c r="AK974"/>
  <c r="AL1266"/>
  <c r="AL1890"/>
  <c r="AL985"/>
  <c r="AL2113"/>
  <c r="AL1377"/>
  <c r="AJ2996"/>
  <c r="AJ1190"/>
  <c r="AL326"/>
  <c r="AL1664"/>
  <c r="AL1757"/>
  <c r="AL1314"/>
  <c r="AL1474"/>
  <c r="AL708"/>
  <c r="AL2578"/>
  <c r="AJ2874"/>
  <c r="AL2296"/>
  <c r="AL1244"/>
  <c r="AL2268"/>
  <c r="AL1891"/>
  <c r="AL178"/>
  <c r="AL180"/>
  <c r="AL2972"/>
  <c r="AH68"/>
  <c r="AI68"/>
  <c r="AK68"/>
  <c r="AG68"/>
  <c r="AH362"/>
  <c r="AK362"/>
  <c r="AG362"/>
  <c r="AI362"/>
  <c r="AH646"/>
  <c r="AI646"/>
  <c r="AG646"/>
  <c r="AK646"/>
  <c r="AH2185"/>
  <c r="AG2185"/>
  <c r="AI2185"/>
  <c r="AK2185"/>
  <c r="AH2266"/>
  <c r="AK2266"/>
  <c r="AG2266"/>
  <c r="AI2266"/>
  <c r="AK1599"/>
  <c r="AG1599"/>
  <c r="AH1599"/>
  <c r="AI1599"/>
  <c r="AH1726"/>
  <c r="AK1726"/>
  <c r="AG1726"/>
  <c r="AI1726"/>
  <c r="AH2704"/>
  <c r="AG2704"/>
  <c r="AI2704"/>
  <c r="AK2704"/>
  <c r="AH2895"/>
  <c r="AK2895"/>
  <c r="AG2895"/>
  <c r="AI2895"/>
  <c r="AG1402"/>
  <c r="AH1402"/>
  <c r="AK1402"/>
  <c r="AI1402"/>
  <c r="AG164"/>
  <c r="AH164"/>
  <c r="AK164"/>
  <c r="AI164"/>
  <c r="AI1043"/>
  <c r="AG1043"/>
  <c r="AH1043"/>
  <c r="AK1043"/>
  <c r="AG962"/>
  <c r="AI962"/>
  <c r="AH962"/>
  <c r="AK962"/>
  <c r="AI2319"/>
  <c r="AG2319"/>
  <c r="AK2319"/>
  <c r="AH2319"/>
  <c r="AH242"/>
  <c r="AI242"/>
  <c r="AG242"/>
  <c r="AK242"/>
  <c r="AK1575"/>
  <c r="AI1575"/>
  <c r="AG1575"/>
  <c r="AH1575"/>
  <c r="AG1034"/>
  <c r="AH1034"/>
  <c r="AK1034"/>
  <c r="AI1034"/>
  <c r="AG2051"/>
  <c r="AI2051"/>
  <c r="AH2051"/>
  <c r="AK2051"/>
  <c r="AH33"/>
  <c r="AG33"/>
  <c r="AK33"/>
  <c r="AI33"/>
  <c r="AH2367"/>
  <c r="AG2367"/>
  <c r="AI2367"/>
  <c r="AK2367"/>
  <c r="AG1749"/>
  <c r="AH1749"/>
  <c r="AK1749"/>
  <c r="AI1749"/>
  <c r="AI2773"/>
  <c r="AK2773"/>
  <c r="AH2773"/>
  <c r="AG2773"/>
  <c r="AG2042"/>
  <c r="AH2042"/>
  <c r="AI2042"/>
  <c r="AK2042"/>
  <c r="AG2202"/>
  <c r="AH2202"/>
  <c r="AK2202"/>
  <c r="AI2202"/>
  <c r="AH1004"/>
  <c r="AG1004"/>
  <c r="AI1004"/>
  <c r="AK1004"/>
  <c r="AI2604"/>
  <c r="AH2604"/>
  <c r="AG2604"/>
  <c r="AK2604"/>
  <c r="AG622"/>
  <c r="AI622"/>
  <c r="AH622"/>
  <c r="AK622"/>
  <c r="AH321"/>
  <c r="AG321"/>
  <c r="AK321"/>
  <c r="AI321"/>
  <c r="AI1128"/>
  <c r="AG1128"/>
  <c r="AK1128"/>
  <c r="AH1128"/>
  <c r="AK2216"/>
  <c r="AI2216"/>
  <c r="AG2216"/>
  <c r="AH2216"/>
  <c r="AI2660"/>
  <c r="AG2660"/>
  <c r="AH2660"/>
  <c r="AK2660"/>
  <c r="AI460"/>
  <c r="AH460"/>
  <c r="AK460"/>
  <c r="AG460"/>
  <c r="AG1427"/>
  <c r="AI1427"/>
  <c r="AK1427"/>
  <c r="AH1427"/>
  <c r="AI2863"/>
  <c r="AG2863"/>
  <c r="AK2863"/>
  <c r="AH2863"/>
  <c r="AG1138"/>
  <c r="AK1138"/>
  <c r="AI1138"/>
  <c r="AH1138"/>
  <c r="AK1450"/>
  <c r="AG1450"/>
  <c r="AI1450"/>
  <c r="AH1450"/>
  <c r="AG2531"/>
  <c r="AI2531"/>
  <c r="AK2531"/>
  <c r="AH2531"/>
  <c r="AG485"/>
  <c r="AI485"/>
  <c r="AK485"/>
  <c r="AH485"/>
  <c r="AG1541"/>
  <c r="AI1541"/>
  <c r="AK1541"/>
  <c r="AH1541"/>
  <c r="AI2602"/>
  <c r="AK2602"/>
  <c r="AG2602"/>
  <c r="AH2602"/>
  <c r="AK1284"/>
  <c r="AI1284"/>
  <c r="AG1284"/>
  <c r="AH1284"/>
  <c r="AI1429"/>
  <c r="AK1429"/>
  <c r="AG1429"/>
  <c r="AH1429"/>
  <c r="AK2453"/>
  <c r="AG2453"/>
  <c r="AI2453"/>
  <c r="AH2453"/>
  <c r="AK1000"/>
  <c r="AG1000"/>
  <c r="AH1000"/>
  <c r="AI1000"/>
  <c r="AK1928"/>
  <c r="AI1928"/>
  <c r="AG1928"/>
  <c r="AH1928"/>
  <c r="AI2692"/>
  <c r="AG2692"/>
  <c r="AK2692"/>
  <c r="AH2692"/>
  <c r="AI684"/>
  <c r="AK684"/>
  <c r="AG684"/>
  <c r="AH684"/>
  <c r="AK2668"/>
  <c r="AI2668"/>
  <c r="AG2668"/>
  <c r="AH2668"/>
  <c r="AI1150"/>
  <c r="AG1150"/>
  <c r="AK1150"/>
  <c r="AH1150"/>
  <c r="AG1934"/>
  <c r="AH1934"/>
  <c r="AK1934"/>
  <c r="AI1934"/>
  <c r="AI1647"/>
  <c r="AG1647"/>
  <c r="AH1647"/>
  <c r="AK1647"/>
  <c r="AK1061"/>
  <c r="AI1061"/>
  <c r="AG1061"/>
  <c r="AH1061"/>
  <c r="AG1178"/>
  <c r="AK1178"/>
  <c r="AI1178"/>
  <c r="AH1178"/>
  <c r="AG73"/>
  <c r="AI73"/>
  <c r="AK73"/>
  <c r="AH73"/>
  <c r="AK681"/>
  <c r="AI681"/>
  <c r="AG681"/>
  <c r="AH681"/>
  <c r="AG377"/>
  <c r="AK377"/>
  <c r="AI377"/>
  <c r="AH377"/>
  <c r="AG889"/>
  <c r="AI889"/>
  <c r="AK889"/>
  <c r="AH889"/>
  <c r="AG886"/>
  <c r="AI886"/>
  <c r="AK886"/>
  <c r="AH886"/>
  <c r="AI2831"/>
  <c r="AG2831"/>
  <c r="AK2831"/>
  <c r="AH2831"/>
  <c r="AI2662"/>
  <c r="AG2662"/>
  <c r="AH2662"/>
  <c r="AK2662"/>
  <c r="AI859"/>
  <c r="AG859"/>
  <c r="AK859"/>
  <c r="AH859"/>
  <c r="AI1883"/>
  <c r="AH1883"/>
  <c r="AK1883"/>
  <c r="AG1883"/>
  <c r="AI2907"/>
  <c r="AG2907"/>
  <c r="AK2907"/>
  <c r="AH2907"/>
  <c r="AG1537"/>
  <c r="AI1537"/>
  <c r="AH1537"/>
  <c r="AK1537"/>
  <c r="AI2418"/>
  <c r="AG2418"/>
  <c r="AK2418"/>
  <c r="AH2418"/>
  <c r="AG171"/>
  <c r="AI171"/>
  <c r="AK171"/>
  <c r="AH171"/>
  <c r="AG2187"/>
  <c r="AI2187"/>
  <c r="AK2187"/>
  <c r="AH2187"/>
  <c r="AG2769"/>
  <c r="AI2769"/>
  <c r="AK2769"/>
  <c r="AH2769"/>
  <c r="AG1598"/>
  <c r="AK1598"/>
  <c r="AH1598"/>
  <c r="AI1598"/>
  <c r="AG1387"/>
  <c r="AH1387"/>
  <c r="AK1387"/>
  <c r="AI1387"/>
  <c r="AG1440"/>
  <c r="AI1440"/>
  <c r="AH1440"/>
  <c r="AK1440"/>
  <c r="AK2496"/>
  <c r="AI2496"/>
  <c r="AG2496"/>
  <c r="AH2496"/>
  <c r="AI1261"/>
  <c r="AG1261"/>
  <c r="AK1261"/>
  <c r="AH1261"/>
  <c r="AI2317"/>
  <c r="AK2317"/>
  <c r="AG2317"/>
  <c r="AH2317"/>
  <c r="AG1759"/>
  <c r="AI1759"/>
  <c r="AH1759"/>
  <c r="AK1759"/>
  <c r="AG2647"/>
  <c r="AI2647"/>
  <c r="AK2647"/>
  <c r="AH2647"/>
  <c r="AK541"/>
  <c r="AI541"/>
  <c r="AH541"/>
  <c r="AG541"/>
  <c r="AK2925"/>
  <c r="AI2925"/>
  <c r="AG2925"/>
  <c r="AH2925"/>
  <c r="AI1702"/>
  <c r="AG1702"/>
  <c r="AK1702"/>
  <c r="AH1702"/>
  <c r="AK2198"/>
  <c r="AI2198"/>
  <c r="AG2198"/>
  <c r="AH2198"/>
  <c r="AI950"/>
  <c r="AG950"/>
  <c r="AK950"/>
  <c r="AH950"/>
  <c r="AG10"/>
  <c r="AI10"/>
  <c r="AH10"/>
  <c r="AK10"/>
  <c r="AK856"/>
  <c r="AI856"/>
  <c r="AG856"/>
  <c r="AH856"/>
  <c r="AK1368"/>
  <c r="AI1368"/>
  <c r="AH1368"/>
  <c r="AG1368"/>
  <c r="AI1880"/>
  <c r="AK1880"/>
  <c r="AH1880"/>
  <c r="AG1880"/>
  <c r="AG2456"/>
  <c r="AH2456"/>
  <c r="AI2456"/>
  <c r="AK2456"/>
  <c r="AG20"/>
  <c r="AK20"/>
  <c r="AI20"/>
  <c r="AH20"/>
  <c r="AG1236"/>
  <c r="AI1236"/>
  <c r="AH1236"/>
  <c r="AK1236"/>
  <c r="AI1748"/>
  <c r="AG1748"/>
  <c r="AK1748"/>
  <c r="AH1748"/>
  <c r="AI282"/>
  <c r="AG282"/>
  <c r="AK282"/>
  <c r="AH282"/>
  <c r="AI252"/>
  <c r="AG252"/>
  <c r="AK252"/>
  <c r="AH252"/>
  <c r="AG764"/>
  <c r="AI764"/>
  <c r="AK764"/>
  <c r="AH764"/>
  <c r="AG1276"/>
  <c r="AI1276"/>
  <c r="AK1276"/>
  <c r="AH1276"/>
  <c r="AG1788"/>
  <c r="AI1788"/>
  <c r="AK1788"/>
  <c r="AH1788"/>
  <c r="AG2300"/>
  <c r="AI2300"/>
  <c r="AK2300"/>
  <c r="AH2300"/>
  <c r="AK3004"/>
  <c r="AI3004"/>
  <c r="AH3004"/>
  <c r="AG3004"/>
  <c r="AI1068"/>
  <c r="AH1068"/>
  <c r="AG1068"/>
  <c r="AK1068"/>
  <c r="AI2444"/>
  <c r="AH2444"/>
  <c r="AK2444"/>
  <c r="AG2444"/>
  <c r="AI878"/>
  <c r="AG878"/>
  <c r="AK878"/>
  <c r="AH878"/>
  <c r="AH1975"/>
  <c r="AG1975"/>
  <c r="AI1975"/>
  <c r="AK1975"/>
  <c r="AI2402"/>
  <c r="AG2402"/>
  <c r="AK2402"/>
  <c r="AH2402"/>
  <c r="AG2839"/>
  <c r="AI2839"/>
  <c r="AK2839"/>
  <c r="AH2839"/>
  <c r="AK1970"/>
  <c r="AH1970"/>
  <c r="AI1970"/>
  <c r="AG1970"/>
  <c r="AG105"/>
  <c r="AI105"/>
  <c r="AH105"/>
  <c r="AK105"/>
  <c r="AH89"/>
  <c r="AK89"/>
  <c r="AI89"/>
  <c r="AG89"/>
  <c r="AH665"/>
  <c r="AG665"/>
  <c r="AK665"/>
  <c r="AI665"/>
  <c r="AI246"/>
  <c r="AG246"/>
  <c r="AH246"/>
  <c r="AK246"/>
  <c r="AG2942"/>
  <c r="AH2942"/>
  <c r="AI2942"/>
  <c r="AK2942"/>
  <c r="AI2447"/>
  <c r="AG2447"/>
  <c r="AH2447"/>
  <c r="AK2447"/>
  <c r="AI283"/>
  <c r="AG283"/>
  <c r="AH283"/>
  <c r="AK283"/>
  <c r="AI1307"/>
  <c r="AH1307"/>
  <c r="AG1307"/>
  <c r="AK1307"/>
  <c r="AI2331"/>
  <c r="AG2331"/>
  <c r="AH2331"/>
  <c r="AK2331"/>
  <c r="AH1681"/>
  <c r="AK1681"/>
  <c r="AG1681"/>
  <c r="AI1681"/>
  <c r="AH134"/>
  <c r="AG134"/>
  <c r="AK134"/>
  <c r="AI134"/>
  <c r="AH1003"/>
  <c r="AG1003"/>
  <c r="AK1003"/>
  <c r="AI1003"/>
  <c r="AH879"/>
  <c r="AI879"/>
  <c r="AG879"/>
  <c r="AK879"/>
  <c r="AI400"/>
  <c r="AH400"/>
  <c r="AK400"/>
  <c r="AG400"/>
  <c r="AH1872"/>
  <c r="AI1872"/>
  <c r="AG1872"/>
  <c r="AK1872"/>
  <c r="AH2848"/>
  <c r="AG2848"/>
  <c r="AK2848"/>
  <c r="AI2848"/>
  <c r="AH2865"/>
  <c r="AK2865"/>
  <c r="AI2865"/>
  <c r="AG2865"/>
  <c r="AH1232"/>
  <c r="AI1232"/>
  <c r="AG1232"/>
  <c r="AK1232"/>
  <c r="AH2976"/>
  <c r="AK2976"/>
  <c r="AI2976"/>
  <c r="AG2976"/>
  <c r="AH1782"/>
  <c r="AG1782"/>
  <c r="AK1782"/>
  <c r="AI1782"/>
  <c r="AH2162"/>
  <c r="AK2162"/>
  <c r="AG2162"/>
  <c r="AI2162"/>
  <c r="AH2806"/>
  <c r="AI2806"/>
  <c r="AG2806"/>
  <c r="AK2806"/>
  <c r="AH1665"/>
  <c r="AK1665"/>
  <c r="AG1665"/>
  <c r="AI1665"/>
  <c r="AH568"/>
  <c r="AI568"/>
  <c r="AK568"/>
  <c r="AG568"/>
  <c r="AH1144"/>
  <c r="AI1144"/>
  <c r="AK1144"/>
  <c r="AG1144"/>
  <c r="AH1848"/>
  <c r="AG1848"/>
  <c r="AK1848"/>
  <c r="AI1848"/>
  <c r="AG2424"/>
  <c r="AK2424"/>
  <c r="AH2424"/>
  <c r="AI2424"/>
  <c r="AG1147"/>
  <c r="AI1147"/>
  <c r="AK1147"/>
  <c r="AH1147"/>
  <c r="AG2171"/>
  <c r="AK2171"/>
  <c r="AH2171"/>
  <c r="AI2171"/>
  <c r="AK2250"/>
  <c r="AG2250"/>
  <c r="AI2250"/>
  <c r="AH2250"/>
  <c r="AI399"/>
  <c r="AG399"/>
  <c r="AK399"/>
  <c r="AH399"/>
  <c r="AG2695"/>
  <c r="AI2695"/>
  <c r="AK2695"/>
  <c r="AH2695"/>
  <c r="AK2129"/>
  <c r="AG2129"/>
  <c r="AI2129"/>
  <c r="AH2129"/>
  <c r="AG320"/>
  <c r="AH320"/>
  <c r="AI320"/>
  <c r="AK320"/>
  <c r="AI2592"/>
  <c r="AK2592"/>
  <c r="AG2592"/>
  <c r="AH2592"/>
  <c r="AG1914"/>
  <c r="AI1914"/>
  <c r="AH1914"/>
  <c r="AK1914"/>
  <c r="AG751"/>
  <c r="AK751"/>
  <c r="AI751"/>
  <c r="AH751"/>
  <c r="AG1200"/>
  <c r="AH1200"/>
  <c r="AK1200"/>
  <c r="AI1200"/>
  <c r="AG2928"/>
  <c r="AI2928"/>
  <c r="AK2928"/>
  <c r="AH2928"/>
  <c r="AK2077"/>
  <c r="AI2077"/>
  <c r="AG2077"/>
  <c r="AH2077"/>
  <c r="AI2482"/>
  <c r="AG2482"/>
  <c r="AH2482"/>
  <c r="AK2482"/>
  <c r="AG2370"/>
  <c r="AI2370"/>
  <c r="AK2370"/>
  <c r="AH2370"/>
  <c r="AK733"/>
  <c r="AG733"/>
  <c r="AI733"/>
  <c r="AH733"/>
  <c r="AK1741"/>
  <c r="AH1741"/>
  <c r="AG1741"/>
  <c r="AI1741"/>
  <c r="AK2765"/>
  <c r="AH2765"/>
  <c r="AI2765"/>
  <c r="AG2765"/>
  <c r="AK1882"/>
  <c r="AI1882"/>
  <c r="AH1882"/>
  <c r="AG1882"/>
  <c r="AG1583"/>
  <c r="AK1583"/>
  <c r="AH1583"/>
  <c r="AI1583"/>
  <c r="AI346"/>
  <c r="AH346"/>
  <c r="AG346"/>
  <c r="AK346"/>
  <c r="AI732"/>
  <c r="AH732"/>
  <c r="AG732"/>
  <c r="AK732"/>
  <c r="AI1500"/>
  <c r="AG1500"/>
  <c r="AK1500"/>
  <c r="AH1500"/>
  <c r="AH2012"/>
  <c r="AG2012"/>
  <c r="AK2012"/>
  <c r="AI2012"/>
  <c r="AG2524"/>
  <c r="AH2524"/>
  <c r="AK2524"/>
  <c r="AI2524"/>
  <c r="AI1551"/>
  <c r="AH1551"/>
  <c r="AK1551"/>
  <c r="AG1551"/>
  <c r="AI1366"/>
  <c r="AH1366"/>
  <c r="AK1366"/>
  <c r="AG1366"/>
  <c r="AH1520"/>
  <c r="AK1520"/>
  <c r="AG1520"/>
  <c r="AI1520"/>
  <c r="AH2512"/>
  <c r="AI2512"/>
  <c r="AG2512"/>
  <c r="AK2512"/>
  <c r="AI2694"/>
  <c r="AH2694"/>
  <c r="AK2694"/>
  <c r="AG2694"/>
  <c r="AH1963"/>
  <c r="AI1963"/>
  <c r="AK1963"/>
  <c r="AG1963"/>
  <c r="AI1767"/>
  <c r="AH1767"/>
  <c r="AG1767"/>
  <c r="AK1767"/>
  <c r="AH1264"/>
  <c r="AI1264"/>
  <c r="AK1264"/>
  <c r="AG1264"/>
  <c r="AH2352"/>
  <c r="AI2352"/>
  <c r="AG2352"/>
  <c r="AK2352"/>
  <c r="AI957"/>
  <c r="AH957"/>
  <c r="AK957"/>
  <c r="AG957"/>
  <c r="AH2653"/>
  <c r="AI2653"/>
  <c r="AK2653"/>
  <c r="AG2653"/>
  <c r="AH365"/>
  <c r="AG365"/>
  <c r="AK365"/>
  <c r="AI365"/>
  <c r="AH765"/>
  <c r="AI765"/>
  <c r="AG765"/>
  <c r="AK765"/>
  <c r="AH1535"/>
  <c r="AI1535"/>
  <c r="AK1535"/>
  <c r="AG1535"/>
  <c r="AH2126"/>
  <c r="AG2126"/>
  <c r="AK2126"/>
  <c r="AI2126"/>
  <c r="AH1390"/>
  <c r="AK1390"/>
  <c r="AI1390"/>
  <c r="AG1390"/>
  <c r="AK2883"/>
  <c r="AG2883"/>
  <c r="AH2883"/>
  <c r="AI2883"/>
  <c r="AI1247"/>
  <c r="AH1247"/>
  <c r="AK1247"/>
  <c r="AG1247"/>
  <c r="AG490"/>
  <c r="AI490"/>
  <c r="AK490"/>
  <c r="AH490"/>
  <c r="AG1731"/>
  <c r="AH1731"/>
  <c r="AI1731"/>
  <c r="AK1731"/>
  <c r="AG31"/>
  <c r="AH31"/>
  <c r="AI31"/>
  <c r="AK31"/>
  <c r="AG1635"/>
  <c r="AK1635"/>
  <c r="AI1635"/>
  <c r="AH1635"/>
  <c r="AG1055"/>
  <c r="AH1055"/>
  <c r="AK1055"/>
  <c r="AI1055"/>
  <c r="AI606"/>
  <c r="AG606"/>
  <c r="AK606"/>
  <c r="AH606"/>
  <c r="AI1282"/>
  <c r="AH1282"/>
  <c r="AG1282"/>
  <c r="AK1282"/>
  <c r="AG227"/>
  <c r="AK227"/>
  <c r="AI227"/>
  <c r="AH227"/>
  <c r="AI2722"/>
  <c r="AH2722"/>
  <c r="AG2722"/>
  <c r="AK2722"/>
  <c r="AG2295"/>
  <c r="AI2295"/>
  <c r="AK2295"/>
  <c r="AH2295"/>
  <c r="AG814"/>
  <c r="AK814"/>
  <c r="AI814"/>
  <c r="AH814"/>
  <c r="AG131"/>
  <c r="AK131"/>
  <c r="AI131"/>
  <c r="AH131"/>
  <c r="AG996"/>
  <c r="AI996"/>
  <c r="AH996"/>
  <c r="AK996"/>
  <c r="AH657"/>
  <c r="AK657"/>
  <c r="AI657"/>
  <c r="AG657"/>
  <c r="AG2543"/>
  <c r="AH2543"/>
  <c r="AI2543"/>
  <c r="AK2543"/>
  <c r="AG426"/>
  <c r="AH426"/>
  <c r="AI426"/>
  <c r="AK426"/>
  <c r="AH805"/>
  <c r="AI805"/>
  <c r="AK805"/>
  <c r="AG805"/>
  <c r="AH1605"/>
  <c r="AI1605"/>
  <c r="AG1605"/>
  <c r="AK1605"/>
  <c r="AH2597"/>
  <c r="AI2597"/>
  <c r="AK2597"/>
  <c r="AG2597"/>
  <c r="AH2282"/>
  <c r="AG2282"/>
  <c r="AI2282"/>
  <c r="AK2282"/>
  <c r="AI341"/>
  <c r="AK341"/>
  <c r="AG341"/>
  <c r="AH341"/>
  <c r="AG1365"/>
  <c r="AH1365"/>
  <c r="AK1365"/>
  <c r="AI1365"/>
  <c r="AH2389"/>
  <c r="AK2389"/>
  <c r="AG2389"/>
  <c r="AI2389"/>
  <c r="AG634"/>
  <c r="AH634"/>
  <c r="AK634"/>
  <c r="AI634"/>
  <c r="AK584"/>
  <c r="AH584"/>
  <c r="AI584"/>
  <c r="AG584"/>
  <c r="AG1384"/>
  <c r="AI1384"/>
  <c r="AH1384"/>
  <c r="AK1384"/>
  <c r="AH2628"/>
  <c r="AG2628"/>
  <c r="AK2628"/>
  <c r="AI2628"/>
  <c r="AI2732"/>
  <c r="AG2732"/>
  <c r="AK2732"/>
  <c r="AH2732"/>
  <c r="AH1290"/>
  <c r="AK1290"/>
  <c r="AG1290"/>
  <c r="AI1290"/>
  <c r="AG415"/>
  <c r="AI415"/>
  <c r="AH415"/>
  <c r="AK415"/>
  <c r="AI65"/>
  <c r="AG65"/>
  <c r="AK65"/>
  <c r="AH65"/>
  <c r="AG2239"/>
  <c r="AK2239"/>
  <c r="AH2239"/>
  <c r="AI2239"/>
  <c r="AI489"/>
  <c r="AK489"/>
  <c r="AH489"/>
  <c r="AG489"/>
  <c r="AG729"/>
  <c r="AH729"/>
  <c r="AI729"/>
  <c r="AK729"/>
  <c r="AG486"/>
  <c r="AH486"/>
  <c r="AK486"/>
  <c r="AI486"/>
  <c r="AG1747"/>
  <c r="AK1747"/>
  <c r="AI1747"/>
  <c r="AH1747"/>
  <c r="AG2771"/>
  <c r="AH2771"/>
  <c r="AK2771"/>
  <c r="AI2771"/>
  <c r="AH1113"/>
  <c r="AG1113"/>
  <c r="AI1113"/>
  <c r="AK1113"/>
  <c r="AH1625"/>
  <c r="AG1625"/>
  <c r="AI1625"/>
  <c r="AK1625"/>
  <c r="AG2137"/>
  <c r="AH2137"/>
  <c r="AI2137"/>
  <c r="AK2137"/>
  <c r="AH2649"/>
  <c r="AG2649"/>
  <c r="AI2649"/>
  <c r="AK2649"/>
  <c r="AH630"/>
  <c r="AK630"/>
  <c r="AG630"/>
  <c r="AI630"/>
  <c r="AH1179"/>
  <c r="AK1179"/>
  <c r="AI1179"/>
  <c r="AG1179"/>
  <c r="AH463"/>
  <c r="AK463"/>
  <c r="AI463"/>
  <c r="AG463"/>
  <c r="AK2759"/>
  <c r="AH2759"/>
  <c r="AG2759"/>
  <c r="AI2759"/>
  <c r="AH2257"/>
  <c r="AI2257"/>
  <c r="AG2257"/>
  <c r="AK2257"/>
  <c r="AG2913"/>
  <c r="AI2913"/>
  <c r="AH2913"/>
  <c r="AK2913"/>
  <c r="AG267"/>
  <c r="AH267"/>
  <c r="AK267"/>
  <c r="AI267"/>
  <c r="AG2315"/>
  <c r="AK2315"/>
  <c r="AH2315"/>
  <c r="AI2315"/>
  <c r="AH208"/>
  <c r="AK208"/>
  <c r="AI208"/>
  <c r="AG208"/>
  <c r="AG2689"/>
  <c r="AI2689"/>
  <c r="AK2689"/>
  <c r="AH2689"/>
  <c r="AK790"/>
  <c r="AH790"/>
  <c r="AI790"/>
  <c r="AG790"/>
  <c r="AK1771"/>
  <c r="AH1771"/>
  <c r="AI1771"/>
  <c r="AG1771"/>
  <c r="AH1360"/>
  <c r="AI1360"/>
  <c r="AG1360"/>
  <c r="AK1360"/>
  <c r="AG982"/>
  <c r="AH982"/>
  <c r="AI982"/>
  <c r="AK982"/>
  <c r="AI637"/>
  <c r="AG637"/>
  <c r="AK637"/>
  <c r="AH637"/>
  <c r="AI1949"/>
  <c r="AK1949"/>
  <c r="AH1949"/>
  <c r="AG1949"/>
  <c r="AG2775"/>
  <c r="AH2775"/>
  <c r="AK2775"/>
  <c r="AI2775"/>
  <c r="AH2419"/>
  <c r="AG2419"/>
  <c r="AK2419"/>
  <c r="AI2419"/>
  <c r="AH1185"/>
  <c r="AK1185"/>
  <c r="AI1185"/>
  <c r="AG1185"/>
  <c r="AG1809"/>
  <c r="AH1809"/>
  <c r="AK1809"/>
  <c r="AI1809"/>
  <c r="AH1417"/>
  <c r="AG1417"/>
  <c r="AI1417"/>
  <c r="AK1417"/>
  <c r="AG1929"/>
  <c r="AH1929"/>
  <c r="AK1929"/>
  <c r="AI1929"/>
  <c r="AH2697"/>
  <c r="AG2697"/>
  <c r="AI2697"/>
  <c r="AK2697"/>
  <c r="AG2511"/>
  <c r="AK2511"/>
  <c r="AH2511"/>
  <c r="AI2511"/>
  <c r="AK248"/>
  <c r="AH248"/>
  <c r="AG248"/>
  <c r="AI248"/>
  <c r="AH952"/>
  <c r="AI952"/>
  <c r="AG952"/>
  <c r="AK952"/>
  <c r="AH1976"/>
  <c r="AI1976"/>
  <c r="AG1976"/>
  <c r="AK1976"/>
  <c r="AH2360"/>
  <c r="AG2360"/>
  <c r="AK2360"/>
  <c r="AI2360"/>
  <c r="AH348"/>
  <c r="AK348"/>
  <c r="AG348"/>
  <c r="AI348"/>
  <c r="AH1116"/>
  <c r="AK1116"/>
  <c r="AG1116"/>
  <c r="AI1116"/>
  <c r="AK1628"/>
  <c r="AH1628"/>
  <c r="AG1628"/>
  <c r="AI1628"/>
  <c r="AH2140"/>
  <c r="AK2140"/>
  <c r="AG2140"/>
  <c r="AI2140"/>
  <c r="AH2055"/>
  <c r="AK2055"/>
  <c r="AI2055"/>
  <c r="AG2055"/>
  <c r="AH721"/>
  <c r="AK721"/>
  <c r="AI721"/>
  <c r="AG721"/>
  <c r="AH2945"/>
  <c r="AK2945"/>
  <c r="AI2945"/>
  <c r="AG2945"/>
  <c r="AK1995"/>
  <c r="AH1995"/>
  <c r="AG1995"/>
  <c r="AI1995"/>
  <c r="AK2535"/>
  <c r="AG2535"/>
  <c r="AI2535"/>
  <c r="AH2535"/>
  <c r="AH416"/>
  <c r="AI416"/>
  <c r="AG416"/>
  <c r="AK416"/>
  <c r="AG880"/>
  <c r="AK880"/>
  <c r="AH880"/>
  <c r="AI880"/>
  <c r="AH1776"/>
  <c r="AI1776"/>
  <c r="AG1776"/>
  <c r="AK1776"/>
  <c r="AH2768"/>
  <c r="AG2768"/>
  <c r="AI2768"/>
  <c r="AK2768"/>
  <c r="AH2002"/>
  <c r="AI2002"/>
  <c r="AG2002"/>
  <c r="AK2002"/>
  <c r="AK1887"/>
  <c r="AH1887"/>
  <c r="AG1887"/>
  <c r="AI1887"/>
  <c r="AH1069"/>
  <c r="AK1069"/>
  <c r="AG1069"/>
  <c r="AI1069"/>
  <c r="AK1023"/>
  <c r="AH1023"/>
  <c r="AG1023"/>
  <c r="AI1023"/>
  <c r="AK78"/>
  <c r="AH78"/>
  <c r="AI78"/>
  <c r="AG78"/>
  <c r="AH1042"/>
  <c r="AI1042"/>
  <c r="AK1042"/>
  <c r="AG1042"/>
  <c r="AH1267"/>
  <c r="AK1267"/>
  <c r="AG1267"/>
  <c r="AI1267"/>
  <c r="AI586"/>
  <c r="AH586"/>
  <c r="AG586"/>
  <c r="AK586"/>
  <c r="AH1477"/>
  <c r="AG1477"/>
  <c r="AI1477"/>
  <c r="AK1477"/>
  <c r="AI2469"/>
  <c r="AG2469"/>
  <c r="AH2469"/>
  <c r="AK2469"/>
  <c r="AK213"/>
  <c r="AI213"/>
  <c r="AG213"/>
  <c r="AH213"/>
  <c r="AH548"/>
  <c r="AK548"/>
  <c r="AI548"/>
  <c r="AG548"/>
  <c r="AG81"/>
  <c r="AK81"/>
  <c r="AH81"/>
  <c r="AI81"/>
  <c r="AG456"/>
  <c r="AH456"/>
  <c r="AK456"/>
  <c r="AI456"/>
  <c r="AH1256"/>
  <c r="AG1256"/>
  <c r="AK1256"/>
  <c r="AI1256"/>
  <c r="AI2248"/>
  <c r="AH2248"/>
  <c r="AG2248"/>
  <c r="AK2248"/>
  <c r="AI1604"/>
  <c r="AH1604"/>
  <c r="AG1604"/>
  <c r="AK1604"/>
  <c r="AI2500"/>
  <c r="AH2500"/>
  <c r="AG2500"/>
  <c r="AK2500"/>
  <c r="AK322"/>
  <c r="AH322"/>
  <c r="AG322"/>
  <c r="AI322"/>
  <c r="AH1522"/>
  <c r="AK1522"/>
  <c r="AG1522"/>
  <c r="AI1522"/>
  <c r="AI330"/>
  <c r="AH330"/>
  <c r="AG330"/>
  <c r="AK330"/>
  <c r="AI2947"/>
  <c r="AH2947"/>
  <c r="AG2947"/>
  <c r="AK2947"/>
  <c r="AH2723"/>
  <c r="AG2723"/>
  <c r="AK2723"/>
  <c r="AI2723"/>
  <c r="AH1573"/>
  <c r="AK1573"/>
  <c r="AG1573"/>
  <c r="AI1573"/>
  <c r="AG2629"/>
  <c r="AK2629"/>
  <c r="AI2629"/>
  <c r="AH2629"/>
  <c r="AG1306"/>
  <c r="AH1306"/>
  <c r="AK1306"/>
  <c r="AI1306"/>
  <c r="AG887"/>
  <c r="AI887"/>
  <c r="AK887"/>
  <c r="AH887"/>
  <c r="AI1006"/>
  <c r="AK1006"/>
  <c r="AG1006"/>
  <c r="AH1006"/>
  <c r="AI498"/>
  <c r="AK498"/>
  <c r="AG498"/>
  <c r="AH498"/>
  <c r="AI2851"/>
  <c r="AK2851"/>
  <c r="AH2851"/>
  <c r="AG2851"/>
  <c r="AG225"/>
  <c r="AK225"/>
  <c r="AI225"/>
  <c r="AH225"/>
  <c r="AG373"/>
  <c r="AI373"/>
  <c r="AK373"/>
  <c r="AH373"/>
  <c r="AK36"/>
  <c r="AI36"/>
  <c r="AG36"/>
  <c r="AH36"/>
  <c r="AG1791"/>
  <c r="AI1791"/>
  <c r="AK1791"/>
  <c r="AH1791"/>
  <c r="AK2504"/>
  <c r="AI2504"/>
  <c r="AG2504"/>
  <c r="AH2504"/>
  <c r="AI1796"/>
  <c r="AG1796"/>
  <c r="AK1796"/>
  <c r="AH1796"/>
  <c r="AK450"/>
  <c r="AI450"/>
  <c r="AH450"/>
  <c r="AG450"/>
  <c r="AG658"/>
  <c r="AK658"/>
  <c r="AI658"/>
  <c r="AH658"/>
  <c r="AI2083"/>
  <c r="AG2083"/>
  <c r="AH2083"/>
  <c r="AK2083"/>
  <c r="AG343"/>
  <c r="AI343"/>
  <c r="AH343"/>
  <c r="AK343"/>
  <c r="AI1893"/>
  <c r="AK1893"/>
  <c r="AH1893"/>
  <c r="AG1893"/>
  <c r="AG569"/>
  <c r="AK569"/>
  <c r="AI569"/>
  <c r="AH569"/>
  <c r="AK1081"/>
  <c r="AG1081"/>
  <c r="AI1081"/>
  <c r="AH1081"/>
  <c r="AI2902"/>
  <c r="AG2902"/>
  <c r="AH2902"/>
  <c r="AK2902"/>
  <c r="AI2579"/>
  <c r="AG2579"/>
  <c r="AH2579"/>
  <c r="AK2579"/>
  <c r="AK1105"/>
  <c r="AI1105"/>
  <c r="AH1105"/>
  <c r="AG1105"/>
  <c r="AG1649"/>
  <c r="AI1649"/>
  <c r="AK1649"/>
  <c r="AH1649"/>
  <c r="AI2617"/>
  <c r="AG2617"/>
  <c r="AH2617"/>
  <c r="AK2617"/>
  <c r="AK1794"/>
  <c r="AG1794"/>
  <c r="AI1794"/>
  <c r="AH1794"/>
  <c r="AK1978"/>
  <c r="AG1978"/>
  <c r="AI1978"/>
  <c r="AH1978"/>
  <c r="AI2375"/>
  <c r="AG2375"/>
  <c r="AH2375"/>
  <c r="AK2375"/>
  <c r="AK2097"/>
  <c r="AG2097"/>
  <c r="AI2097"/>
  <c r="AH2097"/>
  <c r="AI1959"/>
  <c r="AG1959"/>
  <c r="AH1959"/>
  <c r="AK1959"/>
  <c r="AK368"/>
  <c r="AG368"/>
  <c r="AH368"/>
  <c r="AI368"/>
  <c r="AI832"/>
  <c r="AK832"/>
  <c r="AG832"/>
  <c r="AH832"/>
  <c r="AI1552"/>
  <c r="AK1552"/>
  <c r="AH1552"/>
  <c r="AG1552"/>
  <c r="AK2672"/>
  <c r="AI2672"/>
  <c r="AG2672"/>
  <c r="AH2672"/>
  <c r="AK2106"/>
  <c r="AG2106"/>
  <c r="AI2106"/>
  <c r="AH2106"/>
  <c r="AG64"/>
  <c r="AI64"/>
  <c r="AK64"/>
  <c r="AH64"/>
  <c r="AK2189"/>
  <c r="AI2189"/>
  <c r="AH2189"/>
  <c r="AG2189"/>
  <c r="AI1906"/>
  <c r="AG1906"/>
  <c r="AK1906"/>
  <c r="AH1906"/>
  <c r="AI1174"/>
  <c r="AG1174"/>
  <c r="AK1174"/>
  <c r="AH1174"/>
  <c r="AI1971"/>
  <c r="AH1971"/>
  <c r="AG1971"/>
  <c r="AK1971"/>
  <c r="AG2995"/>
  <c r="AI2995"/>
  <c r="AH2995"/>
  <c r="AK2995"/>
  <c r="AG1089"/>
  <c r="AK1089"/>
  <c r="AI1089"/>
  <c r="AH1089"/>
  <c r="AG1617"/>
  <c r="AK1617"/>
  <c r="AH1617"/>
  <c r="AI1617"/>
  <c r="AG1577"/>
  <c r="AI1577"/>
  <c r="AK1577"/>
  <c r="AH1577"/>
  <c r="AK2089"/>
  <c r="AG2089"/>
  <c r="AH2089"/>
  <c r="AI2089"/>
  <c r="AG2601"/>
  <c r="AI2601"/>
  <c r="AK2601"/>
  <c r="AH2601"/>
  <c r="AG2138"/>
  <c r="AI2138"/>
  <c r="AK2138"/>
  <c r="AH2138"/>
  <c r="AI438"/>
  <c r="AG438"/>
  <c r="AK438"/>
  <c r="AH438"/>
  <c r="AK2904"/>
  <c r="AG2904"/>
  <c r="AI2904"/>
  <c r="AH2904"/>
  <c r="AK276"/>
  <c r="AG276"/>
  <c r="AH276"/>
  <c r="AI276"/>
  <c r="AK1364"/>
  <c r="AG1364"/>
  <c r="AI1364"/>
  <c r="AH1364"/>
  <c r="AI2708"/>
  <c r="AG2708"/>
  <c r="AK2708"/>
  <c r="AH2708"/>
  <c r="AG1050"/>
  <c r="AK1050"/>
  <c r="AI1050"/>
  <c r="AH1050"/>
  <c r="AG1694"/>
  <c r="AI1694"/>
  <c r="AH1694"/>
  <c r="AK1694"/>
  <c r="AG379"/>
  <c r="AI379"/>
  <c r="AH379"/>
  <c r="AK379"/>
  <c r="AK2466"/>
  <c r="AI2466"/>
  <c r="AH2466"/>
  <c r="AG2466"/>
  <c r="AH153"/>
  <c r="AK153"/>
  <c r="AG153"/>
  <c r="AI153"/>
  <c r="AI1619"/>
  <c r="AG1619"/>
  <c r="AH1619"/>
  <c r="AK1619"/>
  <c r="AI2643"/>
  <c r="AH2643"/>
  <c r="AG2643"/>
  <c r="AK2643"/>
  <c r="AK1073"/>
  <c r="AH1073"/>
  <c r="AI1073"/>
  <c r="AG1073"/>
  <c r="AK1601"/>
  <c r="AH1601"/>
  <c r="AI1601"/>
  <c r="AG1601"/>
  <c r="AH1561"/>
  <c r="AG1561"/>
  <c r="AK1561"/>
  <c r="AI1561"/>
  <c r="AH2073"/>
  <c r="AG2073"/>
  <c r="AK2073"/>
  <c r="AI2073"/>
  <c r="AG2585"/>
  <c r="AH2585"/>
  <c r="AK2585"/>
  <c r="AI2585"/>
  <c r="AH1730"/>
  <c r="AK1730"/>
  <c r="AG1730"/>
  <c r="AI1730"/>
  <c r="AI2503"/>
  <c r="AH2503"/>
  <c r="AG2503"/>
  <c r="AK2503"/>
  <c r="AH2177"/>
  <c r="AK2177"/>
  <c r="AG2177"/>
  <c r="AI2177"/>
  <c r="AH464"/>
  <c r="AK464"/>
  <c r="AI464"/>
  <c r="AG464"/>
  <c r="AH1024"/>
  <c r="AG1024"/>
  <c r="AK1024"/>
  <c r="AI1024"/>
  <c r="AH2480"/>
  <c r="AI2480"/>
  <c r="AK2480"/>
  <c r="AG2480"/>
  <c r="AH1810"/>
  <c r="AK1810"/>
  <c r="AI1810"/>
  <c r="AG1810"/>
  <c r="AH2151"/>
  <c r="AG2151"/>
  <c r="AI2151"/>
  <c r="AK2151"/>
  <c r="AI1053"/>
  <c r="AK1053"/>
  <c r="AH1053"/>
  <c r="AG1053"/>
  <c r="AI2749"/>
  <c r="AH2749"/>
  <c r="AK2749"/>
  <c r="AG2749"/>
  <c r="AH1687"/>
  <c r="AG1687"/>
  <c r="AK1687"/>
  <c r="AI1687"/>
  <c r="AK573"/>
  <c r="AI573"/>
  <c r="AH573"/>
  <c r="AG573"/>
  <c r="AH1341"/>
  <c r="AI1341"/>
  <c r="AK1341"/>
  <c r="AG1341"/>
  <c r="AI1795"/>
  <c r="AH1795"/>
  <c r="AG1795"/>
  <c r="AK1795"/>
  <c r="AH1886"/>
  <c r="AG1886"/>
  <c r="AI1886"/>
  <c r="AK1886"/>
  <c r="AI2035"/>
  <c r="AH2035"/>
  <c r="AK2035"/>
  <c r="AG2035"/>
  <c r="AK2554"/>
  <c r="AI2554"/>
  <c r="AG2554"/>
  <c r="AH2554"/>
  <c r="AH2110"/>
  <c r="AG2110"/>
  <c r="AK2110"/>
  <c r="AI2110"/>
  <c r="AH1609"/>
  <c r="AI1609"/>
  <c r="AG1609"/>
  <c r="AK1609"/>
  <c r="AH2121"/>
  <c r="AK2121"/>
  <c r="AI2121"/>
  <c r="AG2121"/>
  <c r="AH2633"/>
  <c r="AI2633"/>
  <c r="AK2633"/>
  <c r="AG2633"/>
  <c r="AG2618"/>
  <c r="AH2618"/>
  <c r="AI2618"/>
  <c r="AK2618"/>
  <c r="AH566"/>
  <c r="AI566"/>
  <c r="AK566"/>
  <c r="AG566"/>
  <c r="AH888"/>
  <c r="AI888"/>
  <c r="AG888"/>
  <c r="AK888"/>
  <c r="AH1912"/>
  <c r="AI1912"/>
  <c r="AG1912"/>
  <c r="AK1912"/>
  <c r="AI2488"/>
  <c r="AH2488"/>
  <c r="AG2488"/>
  <c r="AK2488"/>
  <c r="AG2433"/>
  <c r="AI2433"/>
  <c r="AK2433"/>
  <c r="AH2433"/>
  <c r="AI2026"/>
  <c r="AG2026"/>
  <c r="AK2026"/>
  <c r="AH2026"/>
  <c r="AI2758"/>
  <c r="AG2758"/>
  <c r="AH2758"/>
  <c r="AK2758"/>
  <c r="AI1867"/>
  <c r="AH1867"/>
  <c r="AK1867"/>
  <c r="AG1867"/>
  <c r="AI1831"/>
  <c r="AK1831"/>
  <c r="AG1831"/>
  <c r="AH1831"/>
  <c r="AG256"/>
  <c r="AI256"/>
  <c r="AK256"/>
  <c r="AH256"/>
  <c r="AI1584"/>
  <c r="AG1584"/>
  <c r="AK1584"/>
  <c r="AH1584"/>
  <c r="AK2738"/>
  <c r="AG2738"/>
  <c r="AI2738"/>
  <c r="AH2738"/>
  <c r="AG2438"/>
  <c r="AI2438"/>
  <c r="AK2438"/>
  <c r="AH2438"/>
  <c r="AI1835"/>
  <c r="AK1835"/>
  <c r="AH1835"/>
  <c r="AG1835"/>
  <c r="AI2288"/>
  <c r="AK2288"/>
  <c r="AG2288"/>
  <c r="AH2288"/>
  <c r="AG205"/>
  <c r="AI205"/>
  <c r="AH205"/>
  <c r="AK205"/>
  <c r="AI1638"/>
  <c r="AK1638"/>
  <c r="AG1638"/>
  <c r="AH1638"/>
  <c r="AG307"/>
  <c r="AK307"/>
  <c r="AI307"/>
  <c r="AH307"/>
  <c r="AG1331"/>
  <c r="AK1331"/>
  <c r="AI1331"/>
  <c r="AH1331"/>
  <c r="AG1151"/>
  <c r="AK1151"/>
  <c r="AI1151"/>
  <c r="AH1151"/>
  <c r="AK930"/>
  <c r="AI930"/>
  <c r="AG930"/>
  <c r="AH930"/>
  <c r="AG1223"/>
  <c r="AI1223"/>
  <c r="AK1223"/>
  <c r="AH1223"/>
  <c r="AK1295"/>
  <c r="AG1295"/>
  <c r="AI1295"/>
  <c r="AH1295"/>
  <c r="AK722"/>
  <c r="AI722"/>
  <c r="AG722"/>
  <c r="AH722"/>
  <c r="AI1586"/>
  <c r="AH1586"/>
  <c r="AK1586"/>
  <c r="AG1586"/>
  <c r="AI1966"/>
  <c r="AH1966"/>
  <c r="AG1966"/>
  <c r="AK1966"/>
  <c r="AH2936"/>
  <c r="AG2936"/>
  <c r="AK2936"/>
  <c r="AI2936"/>
  <c r="AG564"/>
  <c r="AH564"/>
  <c r="AK564"/>
  <c r="AI564"/>
  <c r="AH1268"/>
  <c r="AI1268"/>
  <c r="AK1268"/>
  <c r="AG1268"/>
  <c r="AH1780"/>
  <c r="AK1780"/>
  <c r="AG1780"/>
  <c r="AI1780"/>
  <c r="AH2228"/>
  <c r="AK2228"/>
  <c r="AI2228"/>
  <c r="AG2228"/>
  <c r="AH2740"/>
  <c r="AI2740"/>
  <c r="AK2740"/>
  <c r="AG2740"/>
  <c r="AK2922"/>
  <c r="AH2922"/>
  <c r="AG2922"/>
  <c r="AI2922"/>
  <c r="AI2598"/>
  <c r="AH2598"/>
  <c r="AK2598"/>
  <c r="AG2598"/>
  <c r="AI827"/>
  <c r="AH827"/>
  <c r="AK827"/>
  <c r="AG827"/>
  <c r="AI1851"/>
  <c r="AH1851"/>
  <c r="AK1851"/>
  <c r="AG1851"/>
  <c r="AI2875"/>
  <c r="AH2875"/>
  <c r="AK2875"/>
  <c r="AG2875"/>
  <c r="AH2401"/>
  <c r="AG2401"/>
  <c r="AK2401"/>
  <c r="AI2401"/>
  <c r="AI1926"/>
  <c r="AH1926"/>
  <c r="AK1926"/>
  <c r="AG1926"/>
  <c r="AH1483"/>
  <c r="AK1483"/>
  <c r="AG1483"/>
  <c r="AI1483"/>
  <c r="AH1199"/>
  <c r="AK1199"/>
  <c r="AI1199"/>
  <c r="AG1199"/>
  <c r="AH224"/>
  <c r="AI224"/>
  <c r="AK224"/>
  <c r="AG224"/>
  <c r="AH752"/>
  <c r="AI752"/>
  <c r="AG752"/>
  <c r="AK752"/>
  <c r="AG2586"/>
  <c r="AH2586"/>
  <c r="AI2586"/>
  <c r="AK2586"/>
  <c r="AI845"/>
  <c r="AG845"/>
  <c r="AH845"/>
  <c r="AK845"/>
  <c r="AK1677"/>
  <c r="AI1677"/>
  <c r="AH1677"/>
  <c r="AG1677"/>
  <c r="AH2829"/>
  <c r="AK2829"/>
  <c r="AI2829"/>
  <c r="AG2829"/>
  <c r="AG2783"/>
  <c r="AI2783"/>
  <c r="AH2783"/>
  <c r="AK2783"/>
  <c r="AI2711"/>
  <c r="AH2711"/>
  <c r="AG2711"/>
  <c r="AK2711"/>
  <c r="AG1678"/>
  <c r="AH1678"/>
  <c r="AI1678"/>
  <c r="AK1678"/>
  <c r="AH1011"/>
  <c r="AI1011"/>
  <c r="AG1011"/>
  <c r="AK1011"/>
  <c r="AI583"/>
  <c r="AG583"/>
  <c r="AH583"/>
  <c r="AK583"/>
  <c r="AG402"/>
  <c r="AH402"/>
  <c r="AK402"/>
  <c r="AI402"/>
  <c r="AH743"/>
  <c r="AI743"/>
  <c r="AG743"/>
  <c r="AK743"/>
  <c r="AG2286"/>
  <c r="AH2286"/>
  <c r="AK2286"/>
  <c r="AI2286"/>
  <c r="AH423"/>
  <c r="AI423"/>
  <c r="AG423"/>
  <c r="AK423"/>
  <c r="AI394"/>
  <c r="AH394"/>
  <c r="AG394"/>
  <c r="AK394"/>
  <c r="AH846"/>
  <c r="AG846"/>
  <c r="AK846"/>
  <c r="AI846"/>
  <c r="AI215"/>
  <c r="AH215"/>
  <c r="AK215"/>
  <c r="AG215"/>
  <c r="AI1763"/>
  <c r="AH1763"/>
  <c r="AG1763"/>
  <c r="AK1763"/>
  <c r="AH2850"/>
  <c r="AK2850"/>
  <c r="AI2850"/>
  <c r="AG2850"/>
  <c r="AH110"/>
  <c r="AG110"/>
  <c r="AI110"/>
  <c r="AK110"/>
  <c r="AG778"/>
  <c r="AI778"/>
  <c r="AK778"/>
  <c r="AH778"/>
  <c r="AG1932"/>
  <c r="AK1932"/>
  <c r="AI1932"/>
  <c r="AH1932"/>
  <c r="AG222"/>
  <c r="AI222"/>
  <c r="AK222"/>
  <c r="AH222"/>
  <c r="AG2860"/>
  <c r="AK2860"/>
  <c r="AI2860"/>
  <c r="AH2860"/>
  <c r="AI2274"/>
  <c r="AH2274"/>
  <c r="AK2274"/>
  <c r="AG2274"/>
  <c r="AH1077"/>
  <c r="AK1077"/>
  <c r="AI1077"/>
  <c r="AG1077"/>
  <c r="AH1717"/>
  <c r="AG1717"/>
  <c r="AK1717"/>
  <c r="AI1717"/>
  <c r="AG2613"/>
  <c r="AK2613"/>
  <c r="AI2613"/>
  <c r="AH2613"/>
  <c r="AI1658"/>
  <c r="AK1658"/>
  <c r="AH1658"/>
  <c r="AG1658"/>
  <c r="AK616"/>
  <c r="AG616"/>
  <c r="AI616"/>
  <c r="AH616"/>
  <c r="AG1576"/>
  <c r="AH1576"/>
  <c r="AK1576"/>
  <c r="AI1576"/>
  <c r="AG2568"/>
  <c r="AI2568"/>
  <c r="AK2568"/>
  <c r="AH2568"/>
  <c r="AG631"/>
  <c r="AI631"/>
  <c r="AH631"/>
  <c r="AK631"/>
  <c r="AG908"/>
  <c r="AH908"/>
  <c r="AI908"/>
  <c r="AK908"/>
  <c r="AG831"/>
  <c r="AH831"/>
  <c r="AK831"/>
  <c r="AI831"/>
  <c r="AK391"/>
  <c r="AH391"/>
  <c r="AI391"/>
  <c r="AG391"/>
  <c r="AI142"/>
  <c r="AH142"/>
  <c r="AK142"/>
  <c r="AG142"/>
  <c r="AG1518"/>
  <c r="AK1518"/>
  <c r="AH1518"/>
  <c r="AI1518"/>
  <c r="AI1642"/>
  <c r="AH1642"/>
  <c r="AK1642"/>
  <c r="AG1642"/>
  <c r="AG2627"/>
  <c r="AK2627"/>
  <c r="AI2627"/>
  <c r="AH2627"/>
  <c r="AG69"/>
  <c r="AH69"/>
  <c r="AK69"/>
  <c r="AI69"/>
  <c r="AI21"/>
  <c r="AH21"/>
  <c r="AK21"/>
  <c r="AG21"/>
  <c r="AG1220"/>
  <c r="AK1220"/>
  <c r="AI1220"/>
  <c r="AH1220"/>
  <c r="AG2376"/>
  <c r="AH2376"/>
  <c r="AI2376"/>
  <c r="AK2376"/>
  <c r="AG1732"/>
  <c r="AI1732"/>
  <c r="AH1732"/>
  <c r="AK1732"/>
  <c r="AG620"/>
  <c r="AI620"/>
  <c r="AH620"/>
  <c r="AK620"/>
  <c r="AI1358"/>
  <c r="AG1358"/>
  <c r="AK1358"/>
  <c r="AH1358"/>
  <c r="AG66"/>
  <c r="AH66"/>
  <c r="AI66"/>
  <c r="AK66"/>
  <c r="AI1374"/>
  <c r="AG1374"/>
  <c r="AH1374"/>
  <c r="AK1374"/>
  <c r="AG1214"/>
  <c r="AI1214"/>
  <c r="AK1214"/>
  <c r="AH1214"/>
  <c r="AH654"/>
  <c r="AK654"/>
  <c r="AG654"/>
  <c r="AI654"/>
  <c r="AG1187"/>
  <c r="AH1187"/>
  <c r="AK1187"/>
  <c r="AI1187"/>
  <c r="AG449"/>
  <c r="AH449"/>
  <c r="AK449"/>
  <c r="AI449"/>
  <c r="AH1701"/>
  <c r="AK1701"/>
  <c r="AG1701"/>
  <c r="AI1701"/>
  <c r="AG2757"/>
  <c r="AH2757"/>
  <c r="AK2757"/>
  <c r="AI2757"/>
  <c r="AH2515"/>
  <c r="AK2515"/>
  <c r="AI2515"/>
  <c r="AG2515"/>
  <c r="AI2174"/>
  <c r="AG2174"/>
  <c r="AH2174"/>
  <c r="AK2174"/>
  <c r="AK1137"/>
  <c r="AH1137"/>
  <c r="AG1137"/>
  <c r="AI1137"/>
  <c r="AH1697"/>
  <c r="AI1697"/>
  <c r="AG1697"/>
  <c r="AK1697"/>
  <c r="AI2959"/>
  <c r="AK2959"/>
  <c r="AG2959"/>
  <c r="AH2959"/>
  <c r="AH2790"/>
  <c r="AI2790"/>
  <c r="AK2790"/>
  <c r="AG2790"/>
  <c r="AI923"/>
  <c r="AK923"/>
  <c r="AG923"/>
  <c r="AH923"/>
  <c r="AH1947"/>
  <c r="AI1947"/>
  <c r="AK1947"/>
  <c r="AG1947"/>
  <c r="AI2971"/>
  <c r="AK2971"/>
  <c r="AH2971"/>
  <c r="AG2971"/>
  <c r="AH1793"/>
  <c r="AG1793"/>
  <c r="AI1793"/>
  <c r="AK1793"/>
  <c r="AH2801"/>
  <c r="AI2801"/>
  <c r="AG2801"/>
  <c r="AK2801"/>
  <c r="AH1803"/>
  <c r="AK1803"/>
  <c r="AI1803"/>
  <c r="AG1803"/>
  <c r="AI1718"/>
  <c r="AH1718"/>
  <c r="AK1718"/>
  <c r="AG1718"/>
  <c r="AK1120"/>
  <c r="AH1120"/>
  <c r="AI1120"/>
  <c r="AG1120"/>
  <c r="AH2624"/>
  <c r="AI2624"/>
  <c r="AK2624"/>
  <c r="AG2624"/>
  <c r="AG235"/>
  <c r="AH235"/>
  <c r="AI235"/>
  <c r="AK235"/>
  <c r="AG2283"/>
  <c r="AI2283"/>
  <c r="AH2283"/>
  <c r="AK2283"/>
  <c r="AG2727"/>
  <c r="AH2727"/>
  <c r="AI2727"/>
  <c r="AK2727"/>
  <c r="AI2032"/>
  <c r="AK2032"/>
  <c r="AH2032"/>
  <c r="AG2032"/>
  <c r="AK109"/>
  <c r="AH109"/>
  <c r="AG109"/>
  <c r="AI109"/>
  <c r="AK1725"/>
  <c r="AG1725"/>
  <c r="AH1725"/>
  <c r="AI1725"/>
  <c r="AH2877"/>
  <c r="AK2877"/>
  <c r="AG2877"/>
  <c r="AI2877"/>
  <c r="AH717"/>
  <c r="AG717"/>
  <c r="AI717"/>
  <c r="AK717"/>
  <c r="AH2605"/>
  <c r="AI2605"/>
  <c r="AK2605"/>
  <c r="AG2605"/>
  <c r="AG2335"/>
  <c r="AH2335"/>
  <c r="AI2335"/>
  <c r="AK2335"/>
  <c r="AK2070"/>
  <c r="AI2070"/>
  <c r="AG2070"/>
  <c r="AH2070"/>
  <c r="AH2163"/>
  <c r="AK2163"/>
  <c r="AG2163"/>
  <c r="AI2163"/>
  <c r="AG1350"/>
  <c r="AH1350"/>
  <c r="AI1350"/>
  <c r="AK1350"/>
  <c r="AH929"/>
  <c r="AG929"/>
  <c r="AI929"/>
  <c r="AK929"/>
  <c r="AH1441"/>
  <c r="AK1441"/>
  <c r="AG1441"/>
  <c r="AI1441"/>
  <c r="AH632"/>
  <c r="AK632"/>
  <c r="AG632"/>
  <c r="AI632"/>
  <c r="AH1720"/>
  <c r="AK1720"/>
  <c r="AG1720"/>
  <c r="AI1720"/>
  <c r="AH436"/>
  <c r="AI436"/>
  <c r="AK436"/>
  <c r="AG436"/>
  <c r="AK884"/>
  <c r="AH884"/>
  <c r="AI884"/>
  <c r="AG884"/>
  <c r="AH1396"/>
  <c r="AK1396"/>
  <c r="AI1396"/>
  <c r="AG1396"/>
  <c r="AK1908"/>
  <c r="AI1908"/>
  <c r="AH1908"/>
  <c r="AG1908"/>
  <c r="AH2356"/>
  <c r="AK2356"/>
  <c r="AI2356"/>
  <c r="AG2356"/>
  <c r="AH1626"/>
  <c r="AI1626"/>
  <c r="AK1626"/>
  <c r="AG1626"/>
  <c r="AH2086"/>
  <c r="AK2086"/>
  <c r="AI2086"/>
  <c r="AG2086"/>
  <c r="AH571"/>
  <c r="AK571"/>
  <c r="AI571"/>
  <c r="AG571"/>
  <c r="AH1595"/>
  <c r="AK1595"/>
  <c r="AI1595"/>
  <c r="AG1595"/>
  <c r="AH2619"/>
  <c r="AK2619"/>
  <c r="AI2619"/>
  <c r="AG2619"/>
  <c r="AK2273"/>
  <c r="AH2273"/>
  <c r="AG2273"/>
  <c r="AI2273"/>
  <c r="AH2128"/>
  <c r="AI2128"/>
  <c r="AK2128"/>
  <c r="AG2128"/>
  <c r="AH2737"/>
  <c r="AI2737"/>
  <c r="AK2737"/>
  <c r="AG2737"/>
  <c r="AH427"/>
  <c r="AK427"/>
  <c r="AI427"/>
  <c r="AG427"/>
  <c r="AH2539"/>
  <c r="AI2539"/>
  <c r="AG2539"/>
  <c r="AK2539"/>
  <c r="AK928"/>
  <c r="AH928"/>
  <c r="AG928"/>
  <c r="AI928"/>
  <c r="AK2080"/>
  <c r="AH2080"/>
  <c r="AG2080"/>
  <c r="AI2080"/>
  <c r="AH1357"/>
  <c r="AK1357"/>
  <c r="AG1357"/>
  <c r="AI1357"/>
  <c r="AH2413"/>
  <c r="AG2413"/>
  <c r="AK2413"/>
  <c r="AI2413"/>
  <c r="AH1917"/>
  <c r="AG1917"/>
  <c r="AK1917"/>
  <c r="AI1917"/>
  <c r="AG2322"/>
  <c r="AH2322"/>
  <c r="AI2322"/>
  <c r="AK2322"/>
  <c r="AH1142"/>
  <c r="AK1142"/>
  <c r="AG1142"/>
  <c r="AI1142"/>
  <c r="AH1382"/>
  <c r="AK1382"/>
  <c r="AG1382"/>
  <c r="AI1382"/>
  <c r="AH243"/>
  <c r="AK243"/>
  <c r="AG243"/>
  <c r="AI243"/>
  <c r="AH866"/>
  <c r="AK866"/>
  <c r="AG866"/>
  <c r="AI866"/>
  <c r="AK1391"/>
  <c r="AI1391"/>
  <c r="AH1391"/>
  <c r="AG1391"/>
  <c r="AH2926"/>
  <c r="AG2926"/>
  <c r="AK2926"/>
  <c r="AI2926"/>
  <c r="AH919"/>
  <c r="AK919"/>
  <c r="AG919"/>
  <c r="AI919"/>
  <c r="AH2275"/>
  <c r="AK2275"/>
  <c r="AG2275"/>
  <c r="AI2275"/>
  <c r="AH1578"/>
  <c r="AG1578"/>
  <c r="AI1578"/>
  <c r="AK1578"/>
  <c r="AH1251"/>
  <c r="AG1251"/>
  <c r="AK1251"/>
  <c r="AI1251"/>
  <c r="AH351"/>
  <c r="AK351"/>
  <c r="AG351"/>
  <c r="AI351"/>
  <c r="AK2808"/>
  <c r="AG2808"/>
  <c r="AI2808"/>
  <c r="AH2808"/>
  <c r="AH372"/>
  <c r="AK372"/>
  <c r="AG372"/>
  <c r="AI372"/>
  <c r="AG1076"/>
  <c r="AH1076"/>
  <c r="AI1076"/>
  <c r="AK1076"/>
  <c r="AG1588"/>
  <c r="AH1588"/>
  <c r="AI1588"/>
  <c r="AK1588"/>
  <c r="AG2100"/>
  <c r="AH2100"/>
  <c r="AI2100"/>
  <c r="AK2100"/>
  <c r="AG2548"/>
  <c r="AH2548"/>
  <c r="AI2548"/>
  <c r="AK2548"/>
  <c r="AK1498"/>
  <c r="AG1498"/>
  <c r="AI1498"/>
  <c r="AH1498"/>
  <c r="AH92"/>
  <c r="AK92"/>
  <c r="AG92"/>
  <c r="AI92"/>
  <c r="AH796"/>
  <c r="AG796"/>
  <c r="AK796"/>
  <c r="AI796"/>
  <c r="AK1308"/>
  <c r="AH1308"/>
  <c r="AI1308"/>
  <c r="AG1308"/>
  <c r="AH1820"/>
  <c r="AK1820"/>
  <c r="AG1820"/>
  <c r="AI1820"/>
  <c r="AG2332"/>
  <c r="AH2332"/>
  <c r="AK2332"/>
  <c r="AI2332"/>
  <c r="AH2844"/>
  <c r="AG2844"/>
  <c r="AK2844"/>
  <c r="AI2844"/>
  <c r="AH2854"/>
  <c r="AK2854"/>
  <c r="AI2854"/>
  <c r="AG2854"/>
  <c r="AH955"/>
  <c r="AK955"/>
  <c r="AG955"/>
  <c r="AI955"/>
  <c r="AK1979"/>
  <c r="AG1979"/>
  <c r="AI1979"/>
  <c r="AH1979"/>
  <c r="AH3003"/>
  <c r="AG3003"/>
  <c r="AK3003"/>
  <c r="AI3003"/>
  <c r="AH1799"/>
  <c r="AI1799"/>
  <c r="AK1799"/>
  <c r="AG1799"/>
  <c r="AH1622"/>
  <c r="AG1622"/>
  <c r="AI1622"/>
  <c r="AK1622"/>
  <c r="AH726"/>
  <c r="AK726"/>
  <c r="AG726"/>
  <c r="AI726"/>
  <c r="AH294"/>
  <c r="AI294"/>
  <c r="AG294"/>
  <c r="AK294"/>
  <c r="AG1152"/>
  <c r="AK1152"/>
  <c r="AH1152"/>
  <c r="AI1152"/>
  <c r="AH941"/>
  <c r="AG941"/>
  <c r="AI941"/>
  <c r="AK941"/>
  <c r="AH1062"/>
  <c r="AI1062"/>
  <c r="AG1062"/>
  <c r="AK1062"/>
  <c r="AG1920"/>
  <c r="AH1920"/>
  <c r="AI1920"/>
  <c r="AK1920"/>
  <c r="AH838"/>
  <c r="AG838"/>
  <c r="AK838"/>
  <c r="AI838"/>
  <c r="AK685"/>
  <c r="AI685"/>
  <c r="AG685"/>
  <c r="AH685"/>
  <c r="AG1805"/>
  <c r="AH1805"/>
  <c r="AK1805"/>
  <c r="AI1805"/>
  <c r="AK2973"/>
  <c r="AH2973"/>
  <c r="AG2973"/>
  <c r="AI2973"/>
  <c r="AH2486"/>
  <c r="AI2486"/>
  <c r="AG2486"/>
  <c r="AK2486"/>
  <c r="AG278"/>
  <c r="AH278"/>
  <c r="AK278"/>
  <c r="AI278"/>
  <c r="AH115"/>
  <c r="AK115"/>
  <c r="AG115"/>
  <c r="AI115"/>
  <c r="AH1139"/>
  <c r="AG1139"/>
  <c r="AK1139"/>
  <c r="AI1139"/>
  <c r="AH767"/>
  <c r="AI767"/>
  <c r="AG767"/>
  <c r="AK767"/>
  <c r="AI226"/>
  <c r="AG226"/>
  <c r="AH226"/>
  <c r="AK226"/>
  <c r="AH327"/>
  <c r="AG327"/>
  <c r="AK327"/>
  <c r="AI327"/>
  <c r="AH818"/>
  <c r="AI818"/>
  <c r="AG818"/>
  <c r="AK818"/>
  <c r="AH18"/>
  <c r="AK18"/>
  <c r="AI18"/>
  <c r="AG18"/>
  <c r="AG935"/>
  <c r="AH935"/>
  <c r="AI935"/>
  <c r="AK935"/>
  <c r="AH618"/>
  <c r="AG618"/>
  <c r="AI618"/>
  <c r="AK618"/>
  <c r="AG74"/>
  <c r="AH74"/>
  <c r="AI74"/>
  <c r="AK74"/>
  <c r="AG663"/>
  <c r="AH663"/>
  <c r="AI663"/>
  <c r="AK663"/>
  <c r="AG2115"/>
  <c r="AH2115"/>
  <c r="AI2115"/>
  <c r="AK2115"/>
  <c r="AI574"/>
  <c r="AG574"/>
  <c r="AK574"/>
  <c r="AH574"/>
  <c r="AK949"/>
  <c r="AH949"/>
  <c r="AI949"/>
  <c r="AG949"/>
  <c r="AH874"/>
  <c r="AI874"/>
  <c r="AG874"/>
  <c r="AK874"/>
  <c r="AH830"/>
  <c r="AK830"/>
  <c r="AI830"/>
  <c r="AG830"/>
  <c r="AG52"/>
  <c r="AH52"/>
  <c r="AI52"/>
  <c r="AK52"/>
  <c r="AH1204"/>
  <c r="AK1204"/>
  <c r="AG1204"/>
  <c r="AI1204"/>
  <c r="AH1180"/>
  <c r="AG1180"/>
  <c r="AI1180"/>
  <c r="AK1180"/>
  <c r="AG1211"/>
  <c r="AH1211"/>
  <c r="AK1211"/>
  <c r="AI1211"/>
  <c r="AH2833"/>
  <c r="AI2833"/>
  <c r="AG2833"/>
  <c r="AK2833"/>
  <c r="AG2607"/>
  <c r="AH2607"/>
  <c r="AI2607"/>
  <c r="AK2607"/>
  <c r="AG715"/>
  <c r="AH715"/>
  <c r="AI715"/>
  <c r="AK715"/>
  <c r="AG2667"/>
  <c r="AH2667"/>
  <c r="AI2667"/>
  <c r="AK2667"/>
  <c r="AH352"/>
  <c r="AK352"/>
  <c r="AI352"/>
  <c r="AG352"/>
  <c r="AK816"/>
  <c r="AH816"/>
  <c r="AI816"/>
  <c r="AG816"/>
  <c r="AH2640"/>
  <c r="AI2640"/>
  <c r="AG2640"/>
  <c r="AK2640"/>
  <c r="AH662"/>
  <c r="AK662"/>
  <c r="AG662"/>
  <c r="AI662"/>
  <c r="AH1195"/>
  <c r="AG1195"/>
  <c r="AK1195"/>
  <c r="AI1195"/>
  <c r="AH2970"/>
  <c r="AK2970"/>
  <c r="AG2970"/>
  <c r="AI2970"/>
  <c r="AH1229"/>
  <c r="AI1229"/>
  <c r="AK1229"/>
  <c r="AG1229"/>
  <c r="AH2285"/>
  <c r="AK2285"/>
  <c r="AI2285"/>
  <c r="AG2285"/>
  <c r="AH2934"/>
  <c r="AI2934"/>
  <c r="AG2934"/>
  <c r="AK2934"/>
  <c r="AH1842"/>
  <c r="AI1842"/>
  <c r="AK1842"/>
  <c r="AG1842"/>
  <c r="AH883"/>
  <c r="AK883"/>
  <c r="AG883"/>
  <c r="AI883"/>
  <c r="AH98"/>
  <c r="AK98"/>
  <c r="AG98"/>
  <c r="AI98"/>
  <c r="AH1898"/>
  <c r="AK1898"/>
  <c r="AI1898"/>
  <c r="AG1898"/>
  <c r="AH2383"/>
  <c r="AK2383"/>
  <c r="AG2383"/>
  <c r="AI2383"/>
  <c r="AI2382"/>
  <c r="AK2382"/>
  <c r="AH2382"/>
  <c r="AG2382"/>
  <c r="AG1255"/>
  <c r="AH1255"/>
  <c r="AI1255"/>
  <c r="AK1255"/>
  <c r="AH2670"/>
  <c r="AG2670"/>
  <c r="AK2670"/>
  <c r="AI2670"/>
  <c r="AH1534"/>
  <c r="AG1534"/>
  <c r="AI1534"/>
  <c r="AK1534"/>
  <c r="AG279"/>
  <c r="AH279"/>
  <c r="AK279"/>
  <c r="AI279"/>
  <c r="AI2019"/>
  <c r="AG2019"/>
  <c r="AK2019"/>
  <c r="AH2019"/>
  <c r="AH2563"/>
  <c r="AK2563"/>
  <c r="AG2563"/>
  <c r="AI2563"/>
  <c r="AH419"/>
  <c r="AG419"/>
  <c r="AI419"/>
  <c r="AK419"/>
  <c r="AL2895"/>
  <c r="AL362"/>
  <c r="AL646"/>
  <c r="AJ604"/>
  <c r="AL2389"/>
  <c r="AJ1002"/>
  <c r="AL2898"/>
  <c r="AL54"/>
  <c r="AL2498"/>
  <c r="AL473"/>
  <c r="AL2090"/>
  <c r="AL2178"/>
  <c r="AL32"/>
  <c r="AL604"/>
  <c r="AL1628"/>
  <c r="AL2209"/>
  <c r="AL2704"/>
  <c r="AL78"/>
  <c r="AL732"/>
  <c r="AL1756"/>
  <c r="AL2780"/>
  <c r="AL1366"/>
  <c r="AL957"/>
  <c r="AL493"/>
  <c r="AL480"/>
  <c r="AL2413"/>
  <c r="AL1278"/>
  <c r="AL394"/>
  <c r="AL2883"/>
  <c r="AL1763"/>
  <c r="AL2744"/>
  <c r="AL2228"/>
  <c r="AL1626"/>
  <c r="AL1520"/>
  <c r="AL1792"/>
  <c r="AL429"/>
  <c r="AL2802"/>
  <c r="AL1458"/>
  <c r="AG1060"/>
  <c r="AK1060"/>
  <c r="AI1060"/>
  <c r="AH1060"/>
  <c r="AG1269"/>
  <c r="AK1269"/>
  <c r="AH1269"/>
  <c r="AI1269"/>
  <c r="AI2165"/>
  <c r="AG2165"/>
  <c r="AK2165"/>
  <c r="AH2165"/>
  <c r="AG378"/>
  <c r="AI378"/>
  <c r="AK378"/>
  <c r="AH378"/>
  <c r="AG2175"/>
  <c r="AI2175"/>
  <c r="AK2175"/>
  <c r="AH2175"/>
  <c r="AG968"/>
  <c r="AI968"/>
  <c r="AK968"/>
  <c r="AH968"/>
  <c r="AI2120"/>
  <c r="AK2120"/>
  <c r="AG2120"/>
  <c r="AH2120"/>
  <c r="AG2984"/>
  <c r="AI2984"/>
  <c r="AK2984"/>
  <c r="AH2984"/>
  <c r="AI1636"/>
  <c r="AG1636"/>
  <c r="AH1636"/>
  <c r="AK1636"/>
  <c r="AG2532"/>
  <c r="AI2532"/>
  <c r="AK2532"/>
  <c r="AH2532"/>
  <c r="AI332"/>
  <c r="AK332"/>
  <c r="AG332"/>
  <c r="AH332"/>
  <c r="AI1171"/>
  <c r="AG1171"/>
  <c r="AK1171"/>
  <c r="AH1171"/>
  <c r="AK1346"/>
  <c r="AI1346"/>
  <c r="AG1346"/>
  <c r="AH1346"/>
  <c r="AG2575"/>
  <c r="AI2575"/>
  <c r="AK2575"/>
  <c r="AH2575"/>
  <c r="AK1362"/>
  <c r="AI1362"/>
  <c r="AG1362"/>
  <c r="AH1362"/>
  <c r="AG1902"/>
  <c r="AK1902"/>
  <c r="AH1902"/>
  <c r="AI1902"/>
  <c r="AG234"/>
  <c r="AI234"/>
  <c r="AK234"/>
  <c r="AH234"/>
  <c r="AI1093"/>
  <c r="AK1093"/>
  <c r="AH1093"/>
  <c r="AG1093"/>
  <c r="AI1925"/>
  <c r="AK1925"/>
  <c r="AH1925"/>
  <c r="AG1925"/>
  <c r="AI2917"/>
  <c r="AG2917"/>
  <c r="AK2917"/>
  <c r="AH2917"/>
  <c r="AI2623"/>
  <c r="AG2623"/>
  <c r="AK2623"/>
  <c r="AH2623"/>
  <c r="AK72"/>
  <c r="AG72"/>
  <c r="AI72"/>
  <c r="AH72"/>
  <c r="AI2180"/>
  <c r="AK2180"/>
  <c r="AH2180"/>
  <c r="AG2180"/>
  <c r="AG2682"/>
  <c r="AH2682"/>
  <c r="AK2682"/>
  <c r="AI2682"/>
  <c r="AI551"/>
  <c r="AK551"/>
  <c r="AH551"/>
  <c r="AG551"/>
  <c r="AI1239"/>
  <c r="AG1239"/>
  <c r="AH1239"/>
  <c r="AK1239"/>
  <c r="AI991"/>
  <c r="AG991"/>
  <c r="AH991"/>
  <c r="AK991"/>
  <c r="AI1253"/>
  <c r="AG1253"/>
  <c r="AK1253"/>
  <c r="AH1253"/>
  <c r="AI2949"/>
  <c r="AG2949"/>
  <c r="AH2949"/>
  <c r="AK2949"/>
  <c r="AK169"/>
  <c r="AI169"/>
  <c r="AG169"/>
  <c r="AH169"/>
  <c r="AI2646"/>
  <c r="AK2646"/>
  <c r="AH2646"/>
  <c r="AG2646"/>
  <c r="AI2451"/>
  <c r="AK2451"/>
  <c r="AG2451"/>
  <c r="AH2451"/>
  <c r="AG1790"/>
  <c r="AK1790"/>
  <c r="AH1790"/>
  <c r="AI1790"/>
  <c r="AK2297"/>
  <c r="AG2297"/>
  <c r="AI2297"/>
  <c r="AH2297"/>
  <c r="AK2809"/>
  <c r="AG2809"/>
  <c r="AI2809"/>
  <c r="AH2809"/>
  <c r="AG2538"/>
  <c r="AH2538"/>
  <c r="AI2538"/>
  <c r="AK2538"/>
  <c r="AI758"/>
  <c r="AG758"/>
  <c r="AH758"/>
  <c r="AK758"/>
  <c r="AI219"/>
  <c r="AG219"/>
  <c r="AK219"/>
  <c r="AH219"/>
  <c r="AI1243"/>
  <c r="AG1243"/>
  <c r="AH1243"/>
  <c r="AK1243"/>
  <c r="AI2267"/>
  <c r="AG2267"/>
  <c r="AK2267"/>
  <c r="AH2267"/>
  <c r="AK1969"/>
  <c r="AI1969"/>
  <c r="AG1969"/>
  <c r="AH1969"/>
  <c r="AI2993"/>
  <c r="AG2993"/>
  <c r="AH2993"/>
  <c r="AK2993"/>
  <c r="AG176"/>
  <c r="AK176"/>
  <c r="AI176"/>
  <c r="AH176"/>
  <c r="AI2048"/>
  <c r="AG2048"/>
  <c r="AK2048"/>
  <c r="AH2048"/>
  <c r="AI1133"/>
  <c r="AK1133"/>
  <c r="AH1133"/>
  <c r="AG1133"/>
  <c r="AI2269"/>
  <c r="AG2269"/>
  <c r="AH2269"/>
  <c r="AK2269"/>
  <c r="AI2079"/>
  <c r="AK2079"/>
  <c r="AH2079"/>
  <c r="AG2079"/>
  <c r="AI2403"/>
  <c r="AH2403"/>
  <c r="AG2403"/>
  <c r="AK2403"/>
  <c r="AG2974"/>
  <c r="AI2974"/>
  <c r="AK2974"/>
  <c r="AH2974"/>
  <c r="AK2454"/>
  <c r="AH2454"/>
  <c r="AI2454"/>
  <c r="AG2454"/>
  <c r="AI2355"/>
  <c r="AK2355"/>
  <c r="AG2355"/>
  <c r="AH2355"/>
  <c r="AI1734"/>
  <c r="AG1734"/>
  <c r="AK1734"/>
  <c r="AH1734"/>
  <c r="AK1257"/>
  <c r="AG1257"/>
  <c r="AI1257"/>
  <c r="AH1257"/>
  <c r="AK1769"/>
  <c r="AG1769"/>
  <c r="AH1769"/>
  <c r="AI1769"/>
  <c r="AG2281"/>
  <c r="AK2281"/>
  <c r="AH2281"/>
  <c r="AI2281"/>
  <c r="AI472"/>
  <c r="AK472"/>
  <c r="AG472"/>
  <c r="AH472"/>
  <c r="AI2392"/>
  <c r="AK2392"/>
  <c r="AG2392"/>
  <c r="AH2392"/>
  <c r="AG468"/>
  <c r="AK468"/>
  <c r="AI468"/>
  <c r="AH468"/>
  <c r="AI916"/>
  <c r="AG916"/>
  <c r="AK916"/>
  <c r="AH916"/>
  <c r="AG1428"/>
  <c r="AK1428"/>
  <c r="AI1428"/>
  <c r="AH1428"/>
  <c r="AI1940"/>
  <c r="AG1940"/>
  <c r="AK1940"/>
  <c r="AH1940"/>
  <c r="AI2388"/>
  <c r="AG2388"/>
  <c r="AK2388"/>
  <c r="AH2388"/>
  <c r="AI2900"/>
  <c r="AG2900"/>
  <c r="AK2900"/>
  <c r="AH2900"/>
  <c r="AI567"/>
  <c r="AG567"/>
  <c r="AK567"/>
  <c r="AH567"/>
  <c r="AI444"/>
  <c r="AK444"/>
  <c r="AH444"/>
  <c r="AG444"/>
  <c r="AK1057"/>
  <c r="AI1057"/>
  <c r="AH1057"/>
  <c r="AG1057"/>
  <c r="AH166"/>
  <c r="AK166"/>
  <c r="AG166"/>
  <c r="AI166"/>
  <c r="AH924"/>
  <c r="AI924"/>
  <c r="AK924"/>
  <c r="AG924"/>
  <c r="AH1723"/>
  <c r="AI1723"/>
  <c r="AG1723"/>
  <c r="AK1723"/>
  <c r="AI2368"/>
  <c r="AH2368"/>
  <c r="AG2368"/>
  <c r="AK2368"/>
  <c r="AG285"/>
  <c r="AI285"/>
  <c r="AK285"/>
  <c r="AH285"/>
  <c r="AH2061"/>
  <c r="AI2061"/>
  <c r="AK2061"/>
  <c r="AG2061"/>
  <c r="AH2799"/>
  <c r="AK2799"/>
  <c r="AI2799"/>
  <c r="AG2799"/>
  <c r="AG772"/>
  <c r="AK772"/>
  <c r="AH772"/>
  <c r="AI772"/>
  <c r="AG1288"/>
  <c r="AK1288"/>
  <c r="AI1288"/>
  <c r="AH1288"/>
  <c r="AK53"/>
  <c r="AI53"/>
  <c r="AH53"/>
  <c r="AG53"/>
  <c r="AK2303"/>
  <c r="AG2303"/>
  <c r="AI2303"/>
  <c r="AH2303"/>
  <c r="AK2024"/>
  <c r="AG2024"/>
  <c r="AI2024"/>
  <c r="AH2024"/>
  <c r="AK2446"/>
  <c r="AI2446"/>
  <c r="AG2446"/>
  <c r="AH2446"/>
  <c r="AK270"/>
  <c r="AI270"/>
  <c r="AG270"/>
  <c r="AH270"/>
  <c r="AK1162"/>
  <c r="AI1162"/>
  <c r="AG1162"/>
  <c r="AH1162"/>
  <c r="AK1509"/>
  <c r="AG1509"/>
  <c r="AH1509"/>
  <c r="AI1509"/>
  <c r="AI297"/>
  <c r="AK297"/>
  <c r="AH297"/>
  <c r="AG297"/>
  <c r="AG2776"/>
  <c r="AK2776"/>
  <c r="AH2776"/>
  <c r="AI2776"/>
  <c r="AG1300"/>
  <c r="AK1300"/>
  <c r="AH1300"/>
  <c r="AI1300"/>
  <c r="AK1434"/>
  <c r="AH1434"/>
  <c r="AI1434"/>
  <c r="AG1434"/>
  <c r="AK1084"/>
  <c r="AG1084"/>
  <c r="AH1084"/>
  <c r="AI1084"/>
  <c r="AG1196"/>
  <c r="AH1196"/>
  <c r="AK1196"/>
  <c r="AI1196"/>
  <c r="AI2882"/>
  <c r="AG2882"/>
  <c r="AH2882"/>
  <c r="AK2882"/>
  <c r="AH1801"/>
  <c r="AK1801"/>
  <c r="AG1801"/>
  <c r="AI1801"/>
  <c r="AH1972"/>
  <c r="AK1972"/>
  <c r="AG1972"/>
  <c r="AI1972"/>
  <c r="AH1707"/>
  <c r="AK1707"/>
  <c r="AG1707"/>
  <c r="AI1707"/>
  <c r="AH1565"/>
  <c r="AK1565"/>
  <c r="AG1565"/>
  <c r="AI1565"/>
  <c r="AH1279"/>
  <c r="AI1279"/>
  <c r="AG1279"/>
  <c r="AK1279"/>
  <c r="AH1870"/>
  <c r="AK1870"/>
  <c r="AG1870"/>
  <c r="AI1870"/>
  <c r="AK1356"/>
  <c r="AG1356"/>
  <c r="AH1356"/>
  <c r="AI1356"/>
  <c r="AI2362"/>
  <c r="AK2362"/>
  <c r="AG2362"/>
  <c r="AH2362"/>
  <c r="AK750"/>
  <c r="AI750"/>
  <c r="AG750"/>
  <c r="AH750"/>
  <c r="AG398"/>
  <c r="AI398"/>
  <c r="AK398"/>
  <c r="AH398"/>
  <c r="AG2661"/>
  <c r="AK2661"/>
  <c r="AI2661"/>
  <c r="AH2661"/>
  <c r="AK1608"/>
  <c r="AG1608"/>
  <c r="AI1608"/>
  <c r="AH1608"/>
  <c r="AK87"/>
  <c r="AG87"/>
  <c r="AI87"/>
  <c r="AH87"/>
  <c r="AG2021"/>
  <c r="AK2021"/>
  <c r="AI2021"/>
  <c r="AH2021"/>
  <c r="AI1401"/>
  <c r="AG1401"/>
  <c r="AH1401"/>
  <c r="AK1401"/>
  <c r="AG2937"/>
  <c r="AI2937"/>
  <c r="AK2937"/>
  <c r="AH2937"/>
  <c r="AG1615"/>
  <c r="AI1615"/>
  <c r="AK1615"/>
  <c r="AH1615"/>
  <c r="AG1558"/>
  <c r="AK1558"/>
  <c r="AI1558"/>
  <c r="AH1558"/>
  <c r="AG395"/>
  <c r="AK395"/>
  <c r="AI395"/>
  <c r="AH395"/>
  <c r="AK2411"/>
  <c r="AG2411"/>
  <c r="AI2411"/>
  <c r="AH2411"/>
  <c r="AI688"/>
  <c r="AG688"/>
  <c r="AK688"/>
  <c r="AH688"/>
  <c r="AG2118"/>
  <c r="AK2118"/>
  <c r="AI2118"/>
  <c r="AH2118"/>
  <c r="AG1675"/>
  <c r="AK1675"/>
  <c r="AI1675"/>
  <c r="AH1675"/>
  <c r="AK1008"/>
  <c r="AG1008"/>
  <c r="AH1008"/>
  <c r="AI1008"/>
  <c r="AG1885"/>
  <c r="AK1885"/>
  <c r="AI1885"/>
  <c r="AH1885"/>
  <c r="AG1942"/>
  <c r="AK1942"/>
  <c r="AI1942"/>
  <c r="AH1942"/>
  <c r="AK2255"/>
  <c r="AG2255"/>
  <c r="AI2255"/>
  <c r="AH2255"/>
  <c r="AK920"/>
  <c r="AG920"/>
  <c r="AH920"/>
  <c r="AI920"/>
  <c r="AK1432"/>
  <c r="AG1432"/>
  <c r="AH1432"/>
  <c r="AI1432"/>
  <c r="AK2200"/>
  <c r="AI2200"/>
  <c r="AH2200"/>
  <c r="AG2200"/>
  <c r="AG2260"/>
  <c r="AH2260"/>
  <c r="AK2260"/>
  <c r="AI2260"/>
  <c r="AG1340"/>
  <c r="AI1340"/>
  <c r="AK1340"/>
  <c r="AH1340"/>
  <c r="AG2199"/>
  <c r="AH2199"/>
  <c r="AK2199"/>
  <c r="AI2199"/>
  <c r="AG763"/>
  <c r="AK763"/>
  <c r="AH763"/>
  <c r="AI763"/>
  <c r="AG2299"/>
  <c r="AK2299"/>
  <c r="AI2299"/>
  <c r="AH2299"/>
  <c r="AG1927"/>
  <c r="AH1927"/>
  <c r="AI1927"/>
  <c r="AK1927"/>
  <c r="AG470"/>
  <c r="AK470"/>
  <c r="AI470"/>
  <c r="AH470"/>
  <c r="AG784"/>
  <c r="AK784"/>
  <c r="AH784"/>
  <c r="AI784"/>
  <c r="AI2817"/>
  <c r="AH2817"/>
  <c r="AK2817"/>
  <c r="AG2817"/>
  <c r="AK1021"/>
  <c r="AG1021"/>
  <c r="AH1021"/>
  <c r="AI1021"/>
  <c r="AK2221"/>
  <c r="AG2221"/>
  <c r="AI2221"/>
  <c r="AH2221"/>
  <c r="AG2365"/>
  <c r="AK2365"/>
  <c r="AI2365"/>
  <c r="AH2365"/>
  <c r="AK1459"/>
  <c r="AG1459"/>
  <c r="AI1459"/>
  <c r="AH1459"/>
  <c r="AG1058"/>
  <c r="AI1058"/>
  <c r="AK1058"/>
  <c r="AH1058"/>
  <c r="AK2606"/>
  <c r="AI2606"/>
  <c r="AG2606"/>
  <c r="AH2606"/>
  <c r="AG2284"/>
  <c r="AK2284"/>
  <c r="AH2284"/>
  <c r="AI2284"/>
  <c r="AG1634"/>
  <c r="AI1634"/>
  <c r="AK1634"/>
  <c r="AH1634"/>
  <c r="AI2327"/>
  <c r="AK2327"/>
  <c r="AH2327"/>
  <c r="AG2327"/>
  <c r="AK67"/>
  <c r="AG67"/>
  <c r="AI67"/>
  <c r="AH67"/>
  <c r="AH1333"/>
  <c r="AG1333"/>
  <c r="AK1333"/>
  <c r="AI1333"/>
  <c r="AH1704"/>
  <c r="AG1704"/>
  <c r="AK1704"/>
  <c r="AI1704"/>
  <c r="AG2724"/>
  <c r="AK2724"/>
  <c r="AI2724"/>
  <c r="AH2724"/>
  <c r="AH355"/>
  <c r="AK355"/>
  <c r="AG355"/>
  <c r="AI355"/>
  <c r="AH590"/>
  <c r="AG590"/>
  <c r="AK590"/>
  <c r="AI590"/>
  <c r="AI545"/>
  <c r="AK545"/>
  <c r="AG545"/>
  <c r="AH545"/>
  <c r="AH1733"/>
  <c r="AK1733"/>
  <c r="AG1733"/>
  <c r="AI1733"/>
  <c r="AG2725"/>
  <c r="AK2725"/>
  <c r="AH2725"/>
  <c r="AI2725"/>
  <c r="AK1348"/>
  <c r="AH1348"/>
  <c r="AG1348"/>
  <c r="AI1348"/>
  <c r="AG1493"/>
  <c r="AH1493"/>
  <c r="AK1493"/>
  <c r="AI1493"/>
  <c r="AH2517"/>
  <c r="AK2517"/>
  <c r="AG2517"/>
  <c r="AI2517"/>
  <c r="AH712"/>
  <c r="AI712"/>
  <c r="AK712"/>
  <c r="AG712"/>
  <c r="AH1544"/>
  <c r="AK1544"/>
  <c r="AG1544"/>
  <c r="AI1544"/>
  <c r="AK2600"/>
  <c r="AG2600"/>
  <c r="AI2600"/>
  <c r="AH2600"/>
  <c r="AK748"/>
  <c r="AH748"/>
  <c r="AG748"/>
  <c r="AI748"/>
  <c r="AG2028"/>
  <c r="AH2028"/>
  <c r="AK2028"/>
  <c r="AI2028"/>
  <c r="AH959"/>
  <c r="AK959"/>
  <c r="AG959"/>
  <c r="AI959"/>
  <c r="AH562"/>
  <c r="AI562"/>
  <c r="AK562"/>
  <c r="AG562"/>
  <c r="AK2158"/>
  <c r="AH2158"/>
  <c r="AI2158"/>
  <c r="AG2158"/>
  <c r="AH1699"/>
  <c r="AK1699"/>
  <c r="AI1699"/>
  <c r="AG1699"/>
  <c r="AG2751"/>
  <c r="AH2751"/>
  <c r="AI2751"/>
  <c r="AK2751"/>
  <c r="AG217"/>
  <c r="AH217"/>
  <c r="AK217"/>
  <c r="AI217"/>
  <c r="AG2518"/>
  <c r="AH2518"/>
  <c r="AI2518"/>
  <c r="AK2518"/>
  <c r="AK2387"/>
  <c r="AH2387"/>
  <c r="AG2387"/>
  <c r="AI2387"/>
  <c r="AG2290"/>
  <c r="AI2290"/>
  <c r="AH2290"/>
  <c r="AK2290"/>
  <c r="AH1414"/>
  <c r="AK1414"/>
  <c r="AG1414"/>
  <c r="AI1414"/>
  <c r="AI1201"/>
  <c r="AG1201"/>
  <c r="AH1201"/>
  <c r="AK1201"/>
  <c r="AI1177"/>
  <c r="AH1177"/>
  <c r="AG1177"/>
  <c r="AK1177"/>
  <c r="AH1689"/>
  <c r="AG1689"/>
  <c r="AI1689"/>
  <c r="AK1689"/>
  <c r="AI2201"/>
  <c r="AH2201"/>
  <c r="AG2201"/>
  <c r="AK2201"/>
  <c r="AI2713"/>
  <c r="AH2713"/>
  <c r="AG2713"/>
  <c r="AK2713"/>
  <c r="AH847"/>
  <c r="AK847"/>
  <c r="AG847"/>
  <c r="AI847"/>
  <c r="AH262"/>
  <c r="AK262"/>
  <c r="AG262"/>
  <c r="AI262"/>
  <c r="AH523"/>
  <c r="AG523"/>
  <c r="AK523"/>
  <c r="AI523"/>
  <c r="AH2507"/>
  <c r="AG2507"/>
  <c r="AK2507"/>
  <c r="AI2507"/>
  <c r="AK336"/>
  <c r="AH336"/>
  <c r="AG336"/>
  <c r="AI336"/>
  <c r="AH864"/>
  <c r="AG864"/>
  <c r="AK864"/>
  <c r="AI864"/>
  <c r="AH2224"/>
  <c r="AI2224"/>
  <c r="AK2224"/>
  <c r="AG2224"/>
  <c r="AI221"/>
  <c r="AK221"/>
  <c r="AH221"/>
  <c r="AG221"/>
  <c r="AH491"/>
  <c r="AK491"/>
  <c r="AG491"/>
  <c r="AI491"/>
  <c r="AK2603"/>
  <c r="AH2603"/>
  <c r="AG2603"/>
  <c r="AI2603"/>
  <c r="AH230"/>
  <c r="AK230"/>
  <c r="AG230"/>
  <c r="AI230"/>
  <c r="AG2176"/>
  <c r="AH2176"/>
  <c r="AK2176"/>
  <c r="AI2176"/>
  <c r="AH1981"/>
  <c r="AK1981"/>
  <c r="AG1981"/>
  <c r="AI1981"/>
  <c r="AH2655"/>
  <c r="AK2655"/>
  <c r="AI2655"/>
  <c r="AG2655"/>
  <c r="AH1709"/>
  <c r="AK1709"/>
  <c r="AG1709"/>
  <c r="AI1709"/>
  <c r="AH2733"/>
  <c r="AK2733"/>
  <c r="AG2733"/>
  <c r="AI2733"/>
  <c r="AI737"/>
  <c r="AK737"/>
  <c r="AG737"/>
  <c r="AH737"/>
  <c r="AG1953"/>
  <c r="AI1953"/>
  <c r="AH1953"/>
  <c r="AK1953"/>
  <c r="AH1481"/>
  <c r="AI1481"/>
  <c r="AG1481"/>
  <c r="AK1481"/>
  <c r="AI1993"/>
  <c r="AH1993"/>
  <c r="AG1993"/>
  <c r="AK1993"/>
  <c r="AH2505"/>
  <c r="AG2505"/>
  <c r="AK2505"/>
  <c r="AI2505"/>
  <c r="AH1986"/>
  <c r="AI1986"/>
  <c r="AG1986"/>
  <c r="AK1986"/>
  <c r="AH120"/>
  <c r="AI120"/>
  <c r="AG120"/>
  <c r="AK120"/>
  <c r="AG1272"/>
  <c r="AK1272"/>
  <c r="AH1272"/>
  <c r="AI1272"/>
  <c r="AI2956"/>
  <c r="AG2956"/>
  <c r="AK2956"/>
  <c r="AH2956"/>
  <c r="AG382"/>
  <c r="AK382"/>
  <c r="AH382"/>
  <c r="AI382"/>
  <c r="AI337"/>
  <c r="AK337"/>
  <c r="AG337"/>
  <c r="AH337"/>
  <c r="AK1909"/>
  <c r="AG1909"/>
  <c r="AI1909"/>
  <c r="AH1909"/>
  <c r="AK2805"/>
  <c r="AI2805"/>
  <c r="AH2805"/>
  <c r="AG2805"/>
  <c r="AK2522"/>
  <c r="AG2522"/>
  <c r="AI2522"/>
  <c r="AH2522"/>
  <c r="AI296"/>
  <c r="AG296"/>
  <c r="AK296"/>
  <c r="AH296"/>
  <c r="AH1719"/>
  <c r="AI1719"/>
  <c r="AG1719"/>
  <c r="AK1719"/>
  <c r="AG1079"/>
  <c r="AI1079"/>
  <c r="AK1079"/>
  <c r="AH1079"/>
  <c r="AG1531"/>
  <c r="AI1531"/>
  <c r="AK1531"/>
  <c r="AH1531"/>
  <c r="AI2555"/>
  <c r="AG2555"/>
  <c r="AK2555"/>
  <c r="AH2555"/>
  <c r="AK2439"/>
  <c r="AI2439"/>
  <c r="AG2439"/>
  <c r="AH2439"/>
  <c r="AK1889"/>
  <c r="AG1889"/>
  <c r="AI1889"/>
  <c r="AH1889"/>
  <c r="AI992"/>
  <c r="AK992"/>
  <c r="AG992"/>
  <c r="AH992"/>
  <c r="AI1968"/>
  <c r="AG1968"/>
  <c r="AK1968"/>
  <c r="AH1968"/>
  <c r="AG2944"/>
  <c r="AI2944"/>
  <c r="AK2944"/>
  <c r="AH2944"/>
  <c r="AI2031"/>
  <c r="AK2031"/>
  <c r="AH2031"/>
  <c r="AG2031"/>
  <c r="AK555"/>
  <c r="AI555"/>
  <c r="AH555"/>
  <c r="AG555"/>
  <c r="AK2699"/>
  <c r="AI2699"/>
  <c r="AG2699"/>
  <c r="AH2699"/>
  <c r="AI1874"/>
  <c r="AG1874"/>
  <c r="AK1874"/>
  <c r="AH1874"/>
  <c r="AI1910"/>
  <c r="AG1910"/>
  <c r="AK1910"/>
  <c r="AH1910"/>
  <c r="AG1613"/>
  <c r="AK1613"/>
  <c r="AI1613"/>
  <c r="AH1613"/>
  <c r="AG2207"/>
  <c r="AK2207"/>
  <c r="AI2207"/>
  <c r="AH2207"/>
  <c r="AI34"/>
  <c r="AK34"/>
  <c r="AG34"/>
  <c r="AH34"/>
  <c r="AI967"/>
  <c r="AG967"/>
  <c r="AH967"/>
  <c r="AK967"/>
  <c r="AG2254"/>
  <c r="AK2254"/>
  <c r="AI2254"/>
  <c r="AH2254"/>
  <c r="AG1834"/>
  <c r="AK1834"/>
  <c r="AH1834"/>
  <c r="AI1834"/>
  <c r="AI2892"/>
  <c r="AG2892"/>
  <c r="AK2892"/>
  <c r="AH2892"/>
  <c r="AG638"/>
  <c r="AI638"/>
  <c r="AH638"/>
  <c r="AK638"/>
  <c r="AI1900"/>
  <c r="AG1900"/>
  <c r="AK1900"/>
  <c r="AH1900"/>
  <c r="AI323"/>
  <c r="AK323"/>
  <c r="AG323"/>
  <c r="AH323"/>
  <c r="AI2114"/>
  <c r="AG2114"/>
  <c r="AK2114"/>
  <c r="AH2114"/>
  <c r="AK2786"/>
  <c r="AI2786"/>
  <c r="AG2786"/>
  <c r="AH2786"/>
  <c r="AG1122"/>
  <c r="AK1122"/>
  <c r="AH1122"/>
  <c r="AI1122"/>
  <c r="AG94"/>
  <c r="AI94"/>
  <c r="AH94"/>
  <c r="AK94"/>
  <c r="AK1349"/>
  <c r="AH1349"/>
  <c r="AG1349"/>
  <c r="AI1349"/>
  <c r="AG284"/>
  <c r="AK284"/>
  <c r="AH284"/>
  <c r="AI284"/>
  <c r="AG1336"/>
  <c r="AK1336"/>
  <c r="AH1336"/>
  <c r="AI1336"/>
  <c r="AH2235"/>
  <c r="AG2235"/>
  <c r="AK2235"/>
  <c r="AI2235"/>
  <c r="AK1643"/>
  <c r="AI1643"/>
  <c r="AG1643"/>
  <c r="AH1643"/>
  <c r="AK1621"/>
  <c r="AG1621"/>
  <c r="AH1621"/>
  <c r="AI1621"/>
  <c r="AK1156"/>
  <c r="AI1156"/>
  <c r="AG1156"/>
  <c r="AH1156"/>
  <c r="AK1811"/>
  <c r="AG1811"/>
  <c r="AI1811"/>
  <c r="AH1811"/>
  <c r="AK2998"/>
  <c r="AI2998"/>
  <c r="AG2998"/>
  <c r="AH2998"/>
  <c r="AK2341"/>
  <c r="AG2341"/>
  <c r="AH2341"/>
  <c r="AI2341"/>
  <c r="AH1837"/>
  <c r="AK1837"/>
  <c r="AI1837"/>
  <c r="AG1837"/>
  <c r="AK1807"/>
  <c r="AG1807"/>
  <c r="AI1807"/>
  <c r="AH1807"/>
  <c r="AI1418"/>
  <c r="AG1418"/>
  <c r="AH1418"/>
  <c r="AK1418"/>
  <c r="AI2609"/>
  <c r="AK2609"/>
  <c r="AH2609"/>
  <c r="AG2609"/>
  <c r="AH1854"/>
  <c r="AI1854"/>
  <c r="AG1854"/>
  <c r="AK1854"/>
  <c r="AH220"/>
  <c r="AK220"/>
  <c r="AI220"/>
  <c r="AG220"/>
  <c r="AH2246"/>
  <c r="AK2246"/>
  <c r="AG2246"/>
  <c r="AI2246"/>
  <c r="AH1507"/>
  <c r="AK1507"/>
  <c r="AG1507"/>
  <c r="AI1507"/>
  <c r="AK2914"/>
  <c r="AG2914"/>
  <c r="AH2914"/>
  <c r="AI2914"/>
  <c r="AG547"/>
  <c r="AK547"/>
  <c r="AI547"/>
  <c r="AH547"/>
  <c r="AG2811"/>
  <c r="AK2811"/>
  <c r="AH2811"/>
  <c r="AI2811"/>
  <c r="AI2241"/>
  <c r="AK2241"/>
  <c r="AG2241"/>
  <c r="AH2241"/>
  <c r="AG2123"/>
  <c r="AK2123"/>
  <c r="AI2123"/>
  <c r="AH2123"/>
  <c r="AG2343"/>
  <c r="AI2343"/>
  <c r="AK2343"/>
  <c r="AH2343"/>
  <c r="AG1216"/>
  <c r="AK1216"/>
  <c r="AH1216"/>
  <c r="AI1216"/>
  <c r="AG11"/>
  <c r="AK11"/>
  <c r="AI11"/>
  <c r="AH11"/>
  <c r="AG2091"/>
  <c r="AK2091"/>
  <c r="AI2091"/>
  <c r="AH2091"/>
  <c r="AK2717"/>
  <c r="AH2717"/>
  <c r="AG2717"/>
  <c r="AI2717"/>
  <c r="AK1389"/>
  <c r="AG1389"/>
  <c r="AI1389"/>
  <c r="AH1389"/>
  <c r="AK1623"/>
  <c r="AH1623"/>
  <c r="AG1623"/>
  <c r="AI1623"/>
  <c r="AK435"/>
  <c r="AG435"/>
  <c r="AH435"/>
  <c r="AI435"/>
  <c r="AG383"/>
  <c r="AI383"/>
  <c r="AK383"/>
  <c r="AH383"/>
  <c r="AG2766"/>
  <c r="AK2766"/>
  <c r="AI2766"/>
  <c r="AH2766"/>
  <c r="AI1194"/>
  <c r="AG1194"/>
  <c r="AK1194"/>
  <c r="AH1194"/>
  <c r="AK1527"/>
  <c r="AG1527"/>
  <c r="AI1527"/>
  <c r="AH1527"/>
  <c r="AG366"/>
  <c r="AK366"/>
  <c r="AI366"/>
  <c r="AH366"/>
  <c r="AI1132"/>
  <c r="AK1132"/>
  <c r="AH1132"/>
  <c r="AG1132"/>
  <c r="AK2551"/>
  <c r="AI2551"/>
  <c r="AG2551"/>
  <c r="AH2551"/>
  <c r="AH2741"/>
  <c r="AI2741"/>
  <c r="AG2741"/>
  <c r="AK2741"/>
  <c r="AG2696"/>
  <c r="AK2696"/>
  <c r="AH2696"/>
  <c r="AI2696"/>
  <c r="AH268"/>
  <c r="AG268"/>
  <c r="AI268"/>
  <c r="AK268"/>
  <c r="AH1612"/>
  <c r="AI1612"/>
  <c r="AG1612"/>
  <c r="AK1612"/>
  <c r="AI2700"/>
  <c r="AK2700"/>
  <c r="AG2700"/>
  <c r="AH2700"/>
  <c r="AG1109"/>
  <c r="AI1109"/>
  <c r="AK1109"/>
  <c r="AH1109"/>
  <c r="AG842"/>
  <c r="AK842"/>
  <c r="AH842"/>
  <c r="AI842"/>
  <c r="AG1955"/>
  <c r="AI1955"/>
  <c r="AK1955"/>
  <c r="AH1955"/>
  <c r="AG99"/>
  <c r="AI99"/>
  <c r="AK99"/>
  <c r="AH99"/>
  <c r="AI671"/>
  <c r="AG671"/>
  <c r="AK671"/>
  <c r="AH671"/>
  <c r="AI997"/>
  <c r="AK997"/>
  <c r="AG997"/>
  <c r="AH997"/>
  <c r="AG245"/>
  <c r="AK245"/>
  <c r="AI245"/>
  <c r="AH245"/>
  <c r="AK885"/>
  <c r="AI885"/>
  <c r="AH885"/>
  <c r="AG885"/>
  <c r="AG964"/>
  <c r="AI964"/>
  <c r="AK964"/>
  <c r="AH964"/>
  <c r="AK1301"/>
  <c r="AI1301"/>
  <c r="AH1301"/>
  <c r="AG1301"/>
  <c r="AI2325"/>
  <c r="AG2325"/>
  <c r="AH2325"/>
  <c r="AK2325"/>
  <c r="AG570"/>
  <c r="AI570"/>
  <c r="AK570"/>
  <c r="AH570"/>
  <c r="AI168"/>
  <c r="AK168"/>
  <c r="AG168"/>
  <c r="AH168"/>
  <c r="AI872"/>
  <c r="AG872"/>
  <c r="AK872"/>
  <c r="AH872"/>
  <c r="AI1832"/>
  <c r="AG1832"/>
  <c r="AH1832"/>
  <c r="AK1832"/>
  <c r="AG172"/>
  <c r="AH172"/>
  <c r="AK172"/>
  <c r="AI172"/>
  <c r="AI1580"/>
  <c r="AG1580"/>
  <c r="AK1580"/>
  <c r="AH1580"/>
  <c r="AI1363"/>
  <c r="AG1363"/>
  <c r="AK1363"/>
  <c r="AH1363"/>
  <c r="AK1410"/>
  <c r="AI1410"/>
  <c r="AG1410"/>
  <c r="AH1410"/>
  <c r="AG14"/>
  <c r="AK14"/>
  <c r="AI14"/>
  <c r="AH14"/>
  <c r="AI1383"/>
  <c r="AG1383"/>
  <c r="AK1383"/>
  <c r="AH1383"/>
  <c r="AI1923"/>
  <c r="AG1923"/>
  <c r="AK1923"/>
  <c r="AH1923"/>
  <c r="AI1765"/>
  <c r="AG1765"/>
  <c r="AH1765"/>
  <c r="AK1765"/>
  <c r="AI2122"/>
  <c r="AK2122"/>
  <c r="AH2122"/>
  <c r="AG2122"/>
  <c r="AG585"/>
  <c r="AK585"/>
  <c r="AI585"/>
  <c r="AH585"/>
  <c r="AK785"/>
  <c r="AG785"/>
  <c r="AI785"/>
  <c r="AH785"/>
  <c r="AK1297"/>
  <c r="AG1297"/>
  <c r="AI1297"/>
  <c r="AH1297"/>
  <c r="AI1273"/>
  <c r="AK1273"/>
  <c r="AG1273"/>
  <c r="AH1273"/>
  <c r="AK1785"/>
  <c r="AG1785"/>
  <c r="AH1785"/>
  <c r="AI1785"/>
  <c r="AI975"/>
  <c r="AK975"/>
  <c r="AG975"/>
  <c r="AH975"/>
  <c r="AI902"/>
  <c r="AK902"/>
  <c r="AH902"/>
  <c r="AG902"/>
  <c r="AK1714"/>
  <c r="AG1714"/>
  <c r="AI1714"/>
  <c r="AH1714"/>
  <c r="AI2822"/>
  <c r="AG2822"/>
  <c r="AK2822"/>
  <c r="AH2822"/>
  <c r="AI1931"/>
  <c r="AG1931"/>
  <c r="AK1931"/>
  <c r="AH1931"/>
  <c r="AK2546"/>
  <c r="AI2546"/>
  <c r="AG2546"/>
  <c r="AH2546"/>
  <c r="AI1462"/>
  <c r="AG1462"/>
  <c r="AK1462"/>
  <c r="AH1462"/>
  <c r="AI768"/>
  <c r="AG768"/>
  <c r="AK768"/>
  <c r="AH768"/>
  <c r="AI1424"/>
  <c r="AK1424"/>
  <c r="AG1424"/>
  <c r="AH1424"/>
  <c r="AI534"/>
  <c r="AG534"/>
  <c r="AK534"/>
  <c r="AH534"/>
  <c r="AG1163"/>
  <c r="AK1163"/>
  <c r="AI1163"/>
  <c r="AH1163"/>
  <c r="AI1824"/>
  <c r="AK1824"/>
  <c r="AG1824"/>
  <c r="AH1824"/>
  <c r="AI2896"/>
  <c r="AK2896"/>
  <c r="AH2896"/>
  <c r="AG2896"/>
  <c r="AI2685"/>
  <c r="AH2685"/>
  <c r="AG2685"/>
  <c r="AK2685"/>
  <c r="AK477"/>
  <c r="AI477"/>
  <c r="AH477"/>
  <c r="AG477"/>
  <c r="AI1149"/>
  <c r="AG1149"/>
  <c r="AK1149"/>
  <c r="AH1149"/>
  <c r="AK809"/>
  <c r="AI809"/>
  <c r="AG809"/>
  <c r="AH809"/>
  <c r="AK2130"/>
  <c r="AG2130"/>
  <c r="AI2130"/>
  <c r="AH2130"/>
  <c r="AK1281"/>
  <c r="AI1281"/>
  <c r="AG1281"/>
  <c r="AH1281"/>
  <c r="AG2017"/>
  <c r="AI2017"/>
  <c r="AK2017"/>
  <c r="AH2017"/>
  <c r="AI38"/>
  <c r="AG38"/>
  <c r="AK38"/>
  <c r="AH38"/>
  <c r="AI792"/>
  <c r="AG792"/>
  <c r="AK792"/>
  <c r="AH792"/>
  <c r="AI1304"/>
  <c r="AG1304"/>
  <c r="AK1304"/>
  <c r="AH1304"/>
  <c r="AI1816"/>
  <c r="AG1816"/>
  <c r="AK1816"/>
  <c r="AH1816"/>
  <c r="AK1097"/>
  <c r="AH1097"/>
  <c r="AI1097"/>
  <c r="AG1097"/>
  <c r="AK1545"/>
  <c r="AH1545"/>
  <c r="AI1545"/>
  <c r="AG1545"/>
  <c r="AH2680"/>
  <c r="AK2680"/>
  <c r="AI2680"/>
  <c r="AG2680"/>
  <c r="AH2570"/>
  <c r="AI2570"/>
  <c r="AK2570"/>
  <c r="AG2570"/>
  <c r="AH1227"/>
  <c r="AI1227"/>
  <c r="AG1227"/>
  <c r="AK1227"/>
  <c r="AH2351"/>
  <c r="AK2351"/>
  <c r="AI2351"/>
  <c r="AG2351"/>
  <c r="AH2013"/>
  <c r="AK2013"/>
  <c r="AI2013"/>
  <c r="AG2013"/>
  <c r="AH557"/>
  <c r="AK557"/>
  <c r="AI557"/>
  <c r="AG557"/>
  <c r="AH1395"/>
  <c r="AK1395"/>
  <c r="AG1395"/>
  <c r="AI1395"/>
  <c r="AH1514"/>
  <c r="AI1514"/>
  <c r="AG1514"/>
  <c r="AK1514"/>
  <c r="AH990"/>
  <c r="AI990"/>
  <c r="AK990"/>
  <c r="AG990"/>
  <c r="AG516"/>
  <c r="AI516"/>
  <c r="AK516"/>
  <c r="AH516"/>
  <c r="AK1800"/>
  <c r="AG1800"/>
  <c r="AI1800"/>
  <c r="AH1800"/>
  <c r="AG133"/>
  <c r="AH133"/>
  <c r="AI133"/>
  <c r="AK133"/>
  <c r="AK1669"/>
  <c r="AI1669"/>
  <c r="AG1669"/>
  <c r="AH1669"/>
  <c r="AI437"/>
  <c r="AG437"/>
  <c r="AK437"/>
  <c r="AH437"/>
  <c r="AK2581"/>
  <c r="AI2581"/>
  <c r="AG2581"/>
  <c r="AH2581"/>
  <c r="AK1924"/>
  <c r="AG1924"/>
  <c r="AI1924"/>
  <c r="AH1924"/>
  <c r="AK812"/>
  <c r="AG812"/>
  <c r="AI812"/>
  <c r="AH812"/>
  <c r="AI1454"/>
  <c r="AG1454"/>
  <c r="AH1454"/>
  <c r="AK1454"/>
  <c r="AI2302"/>
  <c r="AG2302"/>
  <c r="AH2302"/>
  <c r="AK2302"/>
  <c r="AG1556"/>
  <c r="AK1556"/>
  <c r="AI1556"/>
  <c r="AH1556"/>
  <c r="AG828"/>
  <c r="AK828"/>
  <c r="AI828"/>
  <c r="AH828"/>
  <c r="AG507"/>
  <c r="AI507"/>
  <c r="AK507"/>
  <c r="AH507"/>
  <c r="AI1154"/>
  <c r="AH1154"/>
  <c r="AG1154"/>
  <c r="AK1154"/>
  <c r="AI2434"/>
  <c r="AG2434"/>
  <c r="AH2434"/>
  <c r="AK2434"/>
  <c r="AK2569"/>
  <c r="AH2569"/>
  <c r="AI2569"/>
  <c r="AG2569"/>
  <c r="AH948"/>
  <c r="AK948"/>
  <c r="AG948"/>
  <c r="AI948"/>
  <c r="AH2342"/>
  <c r="AI2342"/>
  <c r="AG2342"/>
  <c r="AK2342"/>
  <c r="AH559"/>
  <c r="AI559"/>
  <c r="AG559"/>
  <c r="AK559"/>
  <c r="AH960"/>
  <c r="AK960"/>
  <c r="AI960"/>
  <c r="AG960"/>
  <c r="AH701"/>
  <c r="AG701"/>
  <c r="AI701"/>
  <c r="AK701"/>
  <c r="AH2173"/>
  <c r="AI2173"/>
  <c r="AG2173"/>
  <c r="AK2173"/>
  <c r="AH1298"/>
  <c r="AI1298"/>
  <c r="AG1298"/>
  <c r="AK1298"/>
  <c r="AH650"/>
  <c r="AK650"/>
  <c r="AI650"/>
  <c r="AG650"/>
  <c r="AG2276"/>
  <c r="AK2276"/>
  <c r="AH2276"/>
  <c r="AI2276"/>
  <c r="AG95"/>
  <c r="AK95"/>
  <c r="AI95"/>
  <c r="AH95"/>
  <c r="AG154"/>
  <c r="AK154"/>
  <c r="AI154"/>
  <c r="AH154"/>
  <c r="AI433"/>
  <c r="AK433"/>
  <c r="AG433"/>
  <c r="AH433"/>
  <c r="AK264"/>
  <c r="AG264"/>
  <c r="AH264"/>
  <c r="AI264"/>
  <c r="AK2796"/>
  <c r="AG2796"/>
  <c r="AH2796"/>
  <c r="AI2796"/>
  <c r="AK1415"/>
  <c r="AG1415"/>
  <c r="AI1415"/>
  <c r="AH1415"/>
  <c r="AK517"/>
  <c r="AI517"/>
  <c r="AG517"/>
  <c r="AH517"/>
  <c r="AG2134"/>
  <c r="AK2134"/>
  <c r="AI2134"/>
  <c r="AH2134"/>
  <c r="AK1286"/>
  <c r="AG1286"/>
  <c r="AH1286"/>
  <c r="AI1286"/>
  <c r="AG1593"/>
  <c r="AI1593"/>
  <c r="AK1593"/>
  <c r="AH1593"/>
  <c r="AK102"/>
  <c r="AG102"/>
  <c r="AI102"/>
  <c r="AH102"/>
  <c r="AK2918"/>
  <c r="AG2918"/>
  <c r="AI2918"/>
  <c r="AH2918"/>
  <c r="AK1499"/>
  <c r="AG1499"/>
  <c r="AI1499"/>
  <c r="AH1499"/>
  <c r="AG2523"/>
  <c r="AI2523"/>
  <c r="AK2523"/>
  <c r="AH2523"/>
  <c r="AG2471"/>
  <c r="AK2471"/>
  <c r="AI2471"/>
  <c r="AH2471"/>
  <c r="AG896"/>
  <c r="AK896"/>
  <c r="AH896"/>
  <c r="AI896"/>
  <c r="AI2102"/>
  <c r="AG2102"/>
  <c r="AK2102"/>
  <c r="AH2102"/>
  <c r="AI349"/>
  <c r="AK349"/>
  <c r="AG349"/>
  <c r="AH349"/>
  <c r="AI2078"/>
  <c r="AK2078"/>
  <c r="AG2078"/>
  <c r="AH2078"/>
  <c r="AK2611"/>
  <c r="AG2611"/>
  <c r="AI2611"/>
  <c r="AH2611"/>
  <c r="AG1409"/>
  <c r="AI1409"/>
  <c r="AK1409"/>
  <c r="AH1409"/>
  <c r="AG1385"/>
  <c r="AI1385"/>
  <c r="AK1385"/>
  <c r="AH1385"/>
  <c r="AI2153"/>
  <c r="AK2153"/>
  <c r="AH2153"/>
  <c r="AG2153"/>
  <c r="AG2921"/>
  <c r="AI2921"/>
  <c r="AK2921"/>
  <c r="AH2921"/>
  <c r="AG600"/>
  <c r="AI600"/>
  <c r="AH600"/>
  <c r="AK600"/>
  <c r="AG1044"/>
  <c r="AK1044"/>
  <c r="AI1044"/>
  <c r="AH1044"/>
  <c r="AG1958"/>
  <c r="AK1958"/>
  <c r="AI1958"/>
  <c r="AH1958"/>
  <c r="AI2978"/>
  <c r="AG2978"/>
  <c r="AK2978"/>
  <c r="AH2978"/>
  <c r="AG1633"/>
  <c r="AK1633"/>
  <c r="AH1633"/>
  <c r="AI1633"/>
  <c r="AK107"/>
  <c r="AG107"/>
  <c r="AI107"/>
  <c r="AH107"/>
  <c r="AG406"/>
  <c r="AK406"/>
  <c r="AI406"/>
  <c r="AH406"/>
  <c r="AI2161"/>
  <c r="AK2161"/>
  <c r="AG2161"/>
  <c r="AH2161"/>
  <c r="AI1245"/>
  <c r="AG1245"/>
  <c r="AK1245"/>
  <c r="AH1245"/>
  <c r="AI418"/>
  <c r="AG418"/>
  <c r="AH418"/>
  <c r="AK418"/>
  <c r="AK2415"/>
  <c r="AG2415"/>
  <c r="AH2415"/>
  <c r="AI2415"/>
  <c r="AK803"/>
  <c r="AG803"/>
  <c r="AI803"/>
  <c r="AH803"/>
  <c r="AH1118"/>
  <c r="AG1118"/>
  <c r="AK1118"/>
  <c r="AI1118"/>
  <c r="AG1987"/>
  <c r="AI1987"/>
  <c r="AK1987"/>
  <c r="AH1987"/>
  <c r="AG2988"/>
  <c r="AI2988"/>
  <c r="AK2988"/>
  <c r="AH2988"/>
  <c r="AK707"/>
  <c r="AG707"/>
  <c r="AH707"/>
  <c r="AI707"/>
  <c r="AG2229"/>
  <c r="AH2229"/>
  <c r="AK2229"/>
  <c r="AI2229"/>
  <c r="AG506"/>
  <c r="AH506"/>
  <c r="AI506"/>
  <c r="AK506"/>
  <c r="AH108"/>
  <c r="AG108"/>
  <c r="AI108"/>
  <c r="AK108"/>
  <c r="AH1491"/>
  <c r="AK1491"/>
  <c r="AI1491"/>
  <c r="AG1491"/>
  <c r="AK2410"/>
  <c r="AH2410"/>
  <c r="AI2410"/>
  <c r="AG2410"/>
  <c r="AH1038"/>
  <c r="AK1038"/>
  <c r="AG1038"/>
  <c r="AI1038"/>
  <c r="AK451"/>
  <c r="AH451"/>
  <c r="AG451"/>
  <c r="AI451"/>
  <c r="AK2746"/>
  <c r="AG2746"/>
  <c r="AH2746"/>
  <c r="AI2746"/>
  <c r="AH325"/>
  <c r="AK325"/>
  <c r="AI325"/>
  <c r="AG325"/>
  <c r="AH289"/>
  <c r="AG289"/>
  <c r="AK289"/>
  <c r="AI289"/>
  <c r="AI85"/>
  <c r="AG85"/>
  <c r="AH85"/>
  <c r="AK85"/>
  <c r="AH661"/>
  <c r="AI661"/>
  <c r="AK661"/>
  <c r="AG661"/>
  <c r="AI1466"/>
  <c r="AH1466"/>
  <c r="AK1466"/>
  <c r="AG1466"/>
  <c r="AK673"/>
  <c r="AG673"/>
  <c r="AI673"/>
  <c r="AH673"/>
  <c r="AH1860"/>
  <c r="AK1860"/>
  <c r="AI1860"/>
  <c r="AG1860"/>
  <c r="AG2756"/>
  <c r="AH2756"/>
  <c r="AK2756"/>
  <c r="AI2756"/>
  <c r="AK647"/>
  <c r="AG647"/>
  <c r="AI647"/>
  <c r="AH647"/>
  <c r="AH114"/>
  <c r="AI114"/>
  <c r="AK114"/>
  <c r="AG114"/>
  <c r="AK871"/>
  <c r="AH871"/>
  <c r="AI871"/>
  <c r="AG871"/>
  <c r="AG837"/>
  <c r="AH837"/>
  <c r="AI837"/>
  <c r="AK837"/>
  <c r="AH1317"/>
  <c r="AG1317"/>
  <c r="AK1317"/>
  <c r="AI1317"/>
  <c r="AG2373"/>
  <c r="AK2373"/>
  <c r="AI2373"/>
  <c r="AH2373"/>
  <c r="AH538"/>
  <c r="AK538"/>
  <c r="AI538"/>
  <c r="AG538"/>
  <c r="AH553"/>
  <c r="AG553"/>
  <c r="AI553"/>
  <c r="AK553"/>
  <c r="AI793"/>
  <c r="AH793"/>
  <c r="AG793"/>
  <c r="AK793"/>
  <c r="AH1962"/>
  <c r="AK1962"/>
  <c r="AI1962"/>
  <c r="AG1962"/>
  <c r="AH374"/>
  <c r="AG374"/>
  <c r="AI374"/>
  <c r="AK374"/>
  <c r="AH27"/>
  <c r="AG27"/>
  <c r="AK27"/>
  <c r="AI27"/>
  <c r="AH1051"/>
  <c r="AK1051"/>
  <c r="AI1051"/>
  <c r="AG1051"/>
  <c r="AH2075"/>
  <c r="AI2075"/>
  <c r="AG2075"/>
  <c r="AK2075"/>
  <c r="AH2321"/>
  <c r="AK2321"/>
  <c r="AG2321"/>
  <c r="AI2321"/>
  <c r="AI1938"/>
  <c r="AH1938"/>
  <c r="AG1938"/>
  <c r="AK1938"/>
  <c r="AK1616"/>
  <c r="AG1616"/>
  <c r="AH1616"/>
  <c r="AI1616"/>
  <c r="AG1853"/>
  <c r="AH1853"/>
  <c r="AK1853"/>
  <c r="AI1853"/>
  <c r="AH445"/>
  <c r="AK445"/>
  <c r="AG445"/>
  <c r="AI445"/>
  <c r="AH2719"/>
  <c r="AG2719"/>
  <c r="AK2719"/>
  <c r="AI2719"/>
  <c r="AI777"/>
  <c r="AH777"/>
  <c r="AK777"/>
  <c r="AG777"/>
  <c r="AK550"/>
  <c r="AH550"/>
  <c r="AG550"/>
  <c r="AI550"/>
  <c r="AH2803"/>
  <c r="AK2803"/>
  <c r="AG2803"/>
  <c r="AI2803"/>
  <c r="AH2622"/>
  <c r="AI2622"/>
  <c r="AG2622"/>
  <c r="AK2622"/>
  <c r="AH1505"/>
  <c r="AG1505"/>
  <c r="AK1505"/>
  <c r="AI1505"/>
  <c r="AG1528"/>
  <c r="AH1528"/>
  <c r="AI1528"/>
  <c r="AK1528"/>
  <c r="AK1228"/>
  <c r="AI1228"/>
  <c r="AG1228"/>
  <c r="AH1228"/>
  <c r="AG2124"/>
  <c r="AI2124"/>
  <c r="AH2124"/>
  <c r="AK2124"/>
  <c r="AK132"/>
  <c r="AI132"/>
  <c r="AG132"/>
  <c r="AH132"/>
  <c r="AK2933"/>
  <c r="AI2933"/>
  <c r="AG2933"/>
  <c r="AH2933"/>
  <c r="AG104"/>
  <c r="AK104"/>
  <c r="AI104"/>
  <c r="AH104"/>
  <c r="AK956"/>
  <c r="AI956"/>
  <c r="AG956"/>
  <c r="AH956"/>
  <c r="AI1468"/>
  <c r="AK1468"/>
  <c r="AG1468"/>
  <c r="AH1468"/>
  <c r="AI1980"/>
  <c r="AK1980"/>
  <c r="AG1980"/>
  <c r="AH1980"/>
  <c r="AI2492"/>
  <c r="AK2492"/>
  <c r="AH2492"/>
  <c r="AG2492"/>
  <c r="AI2940"/>
  <c r="AG2940"/>
  <c r="AK2940"/>
  <c r="AH2940"/>
  <c r="AI251"/>
  <c r="AH251"/>
  <c r="AK251"/>
  <c r="AG251"/>
  <c r="AI1452"/>
  <c r="AG1452"/>
  <c r="AH1452"/>
  <c r="AK1452"/>
  <c r="AI83"/>
  <c r="AH83"/>
  <c r="AG83"/>
  <c r="AK83"/>
  <c r="AI1911"/>
  <c r="AH1911"/>
  <c r="AK1911"/>
  <c r="AG1911"/>
  <c r="AI686"/>
  <c r="AH686"/>
  <c r="AK686"/>
  <c r="AG686"/>
  <c r="AG2593"/>
  <c r="AH2593"/>
  <c r="AK2593"/>
  <c r="AI2593"/>
  <c r="AI2182"/>
  <c r="AK2182"/>
  <c r="AH2182"/>
  <c r="AG2182"/>
  <c r="AI1579"/>
  <c r="AK1579"/>
  <c r="AH1579"/>
  <c r="AG1579"/>
  <c r="AI815"/>
  <c r="AK815"/>
  <c r="AG815"/>
  <c r="AH815"/>
  <c r="AI192"/>
  <c r="AK192"/>
  <c r="AG192"/>
  <c r="AH192"/>
  <c r="AK720"/>
  <c r="AG720"/>
  <c r="AI720"/>
  <c r="AH720"/>
  <c r="AI61"/>
  <c r="AG61"/>
  <c r="AK61"/>
  <c r="AH61"/>
  <c r="AK239"/>
  <c r="AI239"/>
  <c r="AG239"/>
  <c r="AH239"/>
  <c r="AI1056"/>
  <c r="AK1056"/>
  <c r="AH1056"/>
  <c r="AG1056"/>
  <c r="AH2144"/>
  <c r="AG2144"/>
  <c r="AK2144"/>
  <c r="AI2144"/>
  <c r="AG877"/>
  <c r="AK877"/>
  <c r="AH877"/>
  <c r="AI877"/>
  <c r="AI2477"/>
  <c r="AG2477"/>
  <c r="AK2477"/>
  <c r="AH2477"/>
  <c r="AG461"/>
  <c r="AI461"/>
  <c r="AK461"/>
  <c r="AH461"/>
  <c r="AK2637"/>
  <c r="AI2637"/>
  <c r="AG2637"/>
  <c r="AH2637"/>
  <c r="AG2426"/>
  <c r="AI2426"/>
  <c r="AK2426"/>
  <c r="AH2426"/>
  <c r="AG2846"/>
  <c r="AI2846"/>
  <c r="AK2846"/>
  <c r="AH2846"/>
  <c r="AI691"/>
  <c r="AG691"/>
  <c r="AK691"/>
  <c r="AH691"/>
  <c r="AK802"/>
  <c r="AI802"/>
  <c r="AG802"/>
  <c r="AH802"/>
  <c r="AI1007"/>
  <c r="AG1007"/>
  <c r="AK1007"/>
  <c r="AH1007"/>
  <c r="AK1330"/>
  <c r="AH1330"/>
  <c r="AI1330"/>
  <c r="AG1330"/>
  <c r="AH298"/>
  <c r="AK298"/>
  <c r="AG298"/>
  <c r="AI298"/>
  <c r="AI1646"/>
  <c r="AH1646"/>
  <c r="AG1646"/>
  <c r="AK1646"/>
  <c r="AI2755"/>
  <c r="AG2755"/>
  <c r="AK2755"/>
  <c r="AH2755"/>
  <c r="AI522"/>
  <c r="AG522"/>
  <c r="AK522"/>
  <c r="AH522"/>
  <c r="AG1379"/>
  <c r="AK1379"/>
  <c r="AH1379"/>
  <c r="AI1379"/>
  <c r="AI543"/>
  <c r="AG543"/>
  <c r="AK543"/>
  <c r="AH543"/>
  <c r="AI1292"/>
  <c r="AG1292"/>
  <c r="AK1292"/>
  <c r="AH1292"/>
  <c r="AI2764"/>
  <c r="AH2764"/>
  <c r="AG2764"/>
  <c r="AK2764"/>
  <c r="AK2018"/>
  <c r="AG2018"/>
  <c r="AI2018"/>
  <c r="AH2018"/>
  <c r="AK2306"/>
  <c r="AI2306"/>
  <c r="AH2306"/>
  <c r="AG2306"/>
  <c r="AI190"/>
  <c r="AG190"/>
  <c r="AK190"/>
  <c r="AH190"/>
  <c r="AG670"/>
  <c r="AK670"/>
  <c r="AI670"/>
  <c r="AH670"/>
  <c r="AI1013"/>
  <c r="AH1013"/>
  <c r="AK1013"/>
  <c r="AG1013"/>
  <c r="AK804"/>
  <c r="AI804"/>
  <c r="AH804"/>
  <c r="AG804"/>
  <c r="AG529"/>
  <c r="AK529"/>
  <c r="AH529"/>
  <c r="AI529"/>
  <c r="AK1973"/>
  <c r="AH1973"/>
  <c r="AG1973"/>
  <c r="AI1973"/>
  <c r="AG488"/>
  <c r="AK488"/>
  <c r="AH488"/>
  <c r="AI488"/>
  <c r="AI1448"/>
  <c r="AH1448"/>
  <c r="AG1448"/>
  <c r="AK1448"/>
  <c r="AI2472"/>
  <c r="AK2472"/>
  <c r="AG2472"/>
  <c r="AH2472"/>
  <c r="AH324"/>
  <c r="AK324"/>
  <c r="AI324"/>
  <c r="AG324"/>
  <c r="AI2468"/>
  <c r="AG2468"/>
  <c r="AH2468"/>
  <c r="AK2468"/>
  <c r="AG690"/>
  <c r="AH690"/>
  <c r="AK690"/>
  <c r="AI690"/>
  <c r="AI807"/>
  <c r="AH807"/>
  <c r="AG807"/>
  <c r="AK807"/>
  <c r="AI791"/>
  <c r="AG791"/>
  <c r="AH791"/>
  <c r="AK791"/>
  <c r="AK1027"/>
  <c r="AG1027"/>
  <c r="AH1027"/>
  <c r="AI1027"/>
  <c r="AH1904"/>
  <c r="AG1904"/>
  <c r="AI1904"/>
  <c r="AK1904"/>
  <c r="AH2706"/>
  <c r="AK2706"/>
  <c r="AG2706"/>
  <c r="AI2706"/>
  <c r="AK2577"/>
  <c r="AG2577"/>
  <c r="AI2577"/>
  <c r="AH2577"/>
  <c r="AK2612"/>
  <c r="AH2612"/>
  <c r="AG2612"/>
  <c r="AI2612"/>
  <c r="AH1967"/>
  <c r="AI1967"/>
  <c r="AG1967"/>
  <c r="AK1967"/>
  <c r="AK2354"/>
  <c r="AH2354"/>
  <c r="AG2354"/>
  <c r="AI2354"/>
  <c r="AH500"/>
  <c r="AG500"/>
  <c r="AI500"/>
  <c r="AK500"/>
  <c r="AH2718"/>
  <c r="AK2718"/>
  <c r="AG2718"/>
  <c r="AI2718"/>
  <c r="AK2172"/>
  <c r="AI2172"/>
  <c r="AG2172"/>
  <c r="AH2172"/>
  <c r="AH2251"/>
  <c r="AI2251"/>
  <c r="AG2251"/>
  <c r="AK2251"/>
  <c r="AL1719"/>
  <c r="AL2575"/>
  <c r="AL991"/>
  <c r="AL916"/>
  <c r="AL1940"/>
  <c r="AL2555"/>
  <c r="AL2341"/>
  <c r="AL2290"/>
  <c r="AL1801"/>
  <c r="AL2299"/>
  <c r="AL2817"/>
  <c r="AL1874"/>
  <c r="AL1122"/>
  <c r="AL2741"/>
  <c r="AL1704"/>
  <c r="AL2756"/>
  <c r="AL114"/>
  <c r="AL1699"/>
  <c r="AL398"/>
  <c r="AL768"/>
  <c r="AL1434"/>
  <c r="AL262"/>
  <c r="AL230"/>
  <c r="AL2874"/>
  <c r="AL1968"/>
  <c r="AL2680"/>
  <c r="AL1333"/>
  <c r="AL1599"/>
  <c r="AL2976"/>
  <c r="AL2733"/>
  <c r="AL2185"/>
  <c r="AL500"/>
  <c r="AL2337"/>
  <c r="AL1767"/>
  <c r="AL2173"/>
  <c r="AJ1919"/>
  <c r="AJ780"/>
  <c r="AJ319"/>
  <c r="AJ2378"/>
  <c r="AJ591"/>
  <c r="AJ1106"/>
  <c r="AJ2350"/>
  <c r="AJ1559"/>
  <c r="AJ479"/>
  <c r="AJ1754"/>
  <c r="AJ1205"/>
  <c r="AJ2261"/>
  <c r="AJ442"/>
  <c r="AJ2815"/>
  <c r="AJ492"/>
  <c r="AJ1772"/>
  <c r="AJ1555"/>
  <c r="AJ453"/>
  <c r="AJ680"/>
  <c r="AJ1640"/>
  <c r="AJ2632"/>
  <c r="AJ44"/>
  <c r="AJ972"/>
  <c r="AJ1087"/>
  <c r="AJ2798"/>
  <c r="AJ1319"/>
  <c r="AJ195"/>
  <c r="AL287"/>
  <c r="AJ353"/>
  <c r="AJ2053"/>
  <c r="AJ309"/>
  <c r="AJ305"/>
  <c r="AJ1941"/>
  <c r="AJ648"/>
  <c r="AJ1480"/>
  <c r="AJ2952"/>
  <c r="AJ300"/>
  <c r="AJ1836"/>
  <c r="AJ183"/>
  <c r="AJ903"/>
  <c r="AJ1266"/>
  <c r="AJ554"/>
  <c r="AJ1381"/>
  <c r="AJ2762"/>
  <c r="AJ393"/>
  <c r="AJ185"/>
  <c r="AJ633"/>
  <c r="AL614"/>
  <c r="AJ2046"/>
  <c r="AJ1630"/>
  <c r="AJ347"/>
  <c r="AJ1371"/>
  <c r="AJ2395"/>
  <c r="AJ2194"/>
  <c r="AJ2753"/>
  <c r="AJ598"/>
  <c r="AJ1131"/>
  <c r="AJ269"/>
  <c r="AJ2898"/>
  <c r="AJ363"/>
  <c r="AJ2443"/>
  <c r="AJ1952"/>
  <c r="AJ45"/>
  <c r="AJ1661"/>
  <c r="AJ2813"/>
  <c r="AJ2258"/>
  <c r="AJ2654"/>
  <c r="AJ2397"/>
  <c r="AJ1751"/>
  <c r="AJ873"/>
  <c r="AJ2450"/>
  <c r="AJ1982"/>
  <c r="AJ536"/>
  <c r="AJ1112"/>
  <c r="AJ1624"/>
  <c r="AJ2136"/>
  <c r="AJ2712"/>
  <c r="AJ980"/>
  <c r="AJ1492"/>
  <c r="AJ2004"/>
  <c r="AJ823"/>
  <c r="AJ508"/>
  <c r="AJ1020"/>
  <c r="AJ1532"/>
  <c r="AJ2044"/>
  <c r="AJ2556"/>
  <c r="AJ1890"/>
  <c r="AJ1708"/>
  <c r="AJ339"/>
  <c r="AJ1303"/>
  <c r="AJ2999"/>
  <c r="AJ2498"/>
  <c r="AJ478"/>
  <c r="AJ1727"/>
  <c r="AJ425"/>
  <c r="AJ409"/>
  <c r="AJ921"/>
  <c r="AJ1918"/>
  <c r="AJ2113"/>
  <c r="AJ1126"/>
  <c r="AJ795"/>
  <c r="AJ1819"/>
  <c r="AJ2843"/>
  <c r="AJ2178"/>
  <c r="AJ43"/>
  <c r="AJ2059"/>
  <c r="AJ998"/>
  <c r="AL656"/>
  <c r="AL2336"/>
  <c r="AJ2193"/>
  <c r="AJ1035"/>
  <c r="AJ1888"/>
  <c r="AJ1197"/>
  <c r="AJ861"/>
  <c r="AJ582"/>
  <c r="AJ905"/>
  <c r="AJ2081"/>
  <c r="AL824"/>
  <c r="AJ1656"/>
  <c r="AJ2168"/>
  <c r="AJ635"/>
  <c r="AJ1659"/>
  <c r="AJ2683"/>
  <c r="AJ2674"/>
  <c r="AJ1671"/>
  <c r="AJ1494"/>
  <c r="AJ2673"/>
  <c r="AJ576"/>
  <c r="AJ189"/>
  <c r="AJ2754"/>
  <c r="AJ1398"/>
  <c r="AJ1728"/>
  <c r="AJ1421"/>
  <c r="AJ2589"/>
  <c r="AJ2143"/>
  <c r="AJ1758"/>
  <c r="AJ1117"/>
  <c r="AJ2237"/>
  <c r="AJ946"/>
  <c r="AJ1511"/>
  <c r="AJ2862"/>
  <c r="AJ476"/>
  <c r="AJ1244"/>
  <c r="AJ1756"/>
  <c r="AJ2268"/>
  <c r="AJ2780"/>
  <c r="AJ2567"/>
  <c r="AJ2337"/>
  <c r="AJ2016"/>
  <c r="AJ2449"/>
  <c r="AJ939"/>
  <c r="AJ2490"/>
  <c r="AJ1654"/>
  <c r="AJ1792"/>
  <c r="AJ125"/>
  <c r="AJ2141"/>
  <c r="AJ1891"/>
  <c r="AJ621"/>
  <c r="AJ2346"/>
  <c r="AJ482"/>
  <c r="AJ178"/>
  <c r="AJ1475"/>
  <c r="AJ2954"/>
  <c r="AJ1314"/>
  <c r="AJ259"/>
  <c r="AJ970"/>
  <c r="AJ163"/>
  <c r="AJ2691"/>
  <c r="AJ1474"/>
  <c r="AJ1143"/>
  <c r="AJ510"/>
  <c r="AJ2359"/>
  <c r="AJ2967"/>
  <c r="AJ1879"/>
  <c r="AJ46"/>
  <c r="AJ708"/>
  <c r="AJ177"/>
  <c r="AJ2596"/>
  <c r="AJ1903"/>
  <c r="AJ549"/>
  <c r="AJ417"/>
  <c r="AJ2117"/>
  <c r="AJ2981"/>
  <c r="AJ22"/>
  <c r="AJ917"/>
  <c r="AJ1877"/>
  <c r="AJ2901"/>
  <c r="AJ136"/>
  <c r="AJ936"/>
  <c r="AJ1864"/>
  <c r="AJ3002"/>
  <c r="AJ1455"/>
  <c r="AJ1283"/>
  <c r="AJ581"/>
  <c r="AL1957"/>
  <c r="AJ201"/>
  <c r="AJ473"/>
  <c r="AJ985"/>
  <c r="AJ2262"/>
  <c r="AJ2259"/>
  <c r="AL2686"/>
  <c r="AJ1369"/>
  <c r="AJ1881"/>
  <c r="AJ2393"/>
  <c r="AJ2905"/>
  <c r="AL155"/>
  <c r="AJ2090"/>
  <c r="AJ1735"/>
  <c r="AJ1686"/>
  <c r="AJ2529"/>
  <c r="AJ854"/>
  <c r="AJ1291"/>
  <c r="AL2663"/>
  <c r="AJ528"/>
  <c r="AJ2578"/>
  <c r="AJ2886"/>
  <c r="AL1639"/>
  <c r="AJ333"/>
  <c r="AJ381"/>
  <c r="AJ1469"/>
  <c r="AJ2906"/>
  <c r="AJ969"/>
  <c r="AJ865"/>
  <c r="AJ1377"/>
  <c r="AJ1161"/>
  <c r="AJ1673"/>
  <c r="AJ2441"/>
  <c r="AJ2953"/>
  <c r="AJ822"/>
  <c r="AJ376"/>
  <c r="AJ1464"/>
  <c r="AJ2296"/>
  <c r="AJ2616"/>
  <c r="AJ860"/>
  <c r="AJ1372"/>
  <c r="AJ1884"/>
  <c r="AJ2396"/>
  <c r="AJ326"/>
  <c r="AJ2209"/>
  <c r="AJ971"/>
  <c r="AJ2955"/>
  <c r="AJ80"/>
  <c r="AJ672"/>
  <c r="AJ1280"/>
  <c r="AJ2256"/>
  <c r="AJ2897"/>
  <c r="AJ1757"/>
  <c r="AJ493"/>
  <c r="AJ1437"/>
  <c r="AJ1070"/>
  <c r="AJ2638"/>
  <c r="AL2282"/>
  <c r="AL1877"/>
  <c r="AL748"/>
  <c r="AL959"/>
  <c r="AL1138"/>
  <c r="AL2581"/>
  <c r="AL297"/>
  <c r="AL1807"/>
  <c r="AL2194"/>
  <c r="AL2577"/>
  <c r="AL2896"/>
  <c r="AL2998"/>
  <c r="AL2450"/>
  <c r="AL2392"/>
  <c r="AL2402"/>
  <c r="AL1970"/>
  <c r="AL217"/>
  <c r="AL2162"/>
  <c r="AL969"/>
  <c r="AL1953"/>
  <c r="AL2754"/>
  <c r="AL2482"/>
  <c r="AL348"/>
  <c r="AL1372"/>
  <c r="AL2396"/>
  <c r="AL2354"/>
  <c r="AL721"/>
  <c r="AL1904"/>
  <c r="AL1726"/>
  <c r="AL621"/>
  <c r="AL2725"/>
  <c r="AL2604"/>
  <c r="AL425"/>
  <c r="AL1962"/>
  <c r="AL1481"/>
  <c r="AL2505"/>
  <c r="AL312"/>
  <c r="AL476"/>
  <c r="AL1500"/>
  <c r="AL2524"/>
  <c r="AL2567"/>
  <c r="AL2002"/>
  <c r="AJ1267"/>
  <c r="AL1042"/>
  <c r="AJ2266"/>
  <c r="AL559"/>
  <c r="AL2512"/>
  <c r="AJ421"/>
  <c r="AJ1989"/>
  <c r="AJ41"/>
  <c r="AJ533"/>
  <c r="AJ900"/>
  <c r="AJ625"/>
  <c r="AJ808"/>
  <c r="AJ1768"/>
  <c r="AJ2856"/>
  <c r="AJ2116"/>
  <c r="AJ2980"/>
  <c r="AJ2190"/>
  <c r="AJ2223"/>
  <c r="AJ867"/>
  <c r="AJ1258"/>
  <c r="AJ165"/>
  <c r="AJ2085"/>
  <c r="AJ26"/>
  <c r="AJ1764"/>
  <c r="AJ775"/>
  <c r="AJ1806"/>
  <c r="AJ579"/>
  <c r="AJ1119"/>
  <c r="AJ2533"/>
  <c r="AJ629"/>
  <c r="AJ1338"/>
  <c r="AL1224"/>
  <c r="AJ1092"/>
  <c r="AL759"/>
  <c r="AJ2287"/>
  <c r="AJ35"/>
  <c r="AJ138"/>
  <c r="AJ2499"/>
  <c r="AJ2565"/>
  <c r="AJ825"/>
  <c r="AJ1878"/>
  <c r="AJ2067"/>
  <c r="AJ849"/>
  <c r="AJ1361"/>
  <c r="AJ2361"/>
  <c r="AJ2873"/>
  <c r="AL1627"/>
  <c r="AJ1359"/>
  <c r="AJ1302"/>
  <c r="AJ2353"/>
  <c r="AJ240"/>
  <c r="AJ624"/>
  <c r="AJ1184"/>
  <c r="AJ2160"/>
  <c r="AJ29"/>
  <c r="AJ2407"/>
  <c r="AJ1296"/>
  <c r="AJ1277"/>
  <c r="AJ2527"/>
  <c r="AJ2710"/>
  <c r="AJ2483"/>
  <c r="AJ833"/>
  <c r="AJ1345"/>
  <c r="AJ1321"/>
  <c r="AJ1833"/>
  <c r="AJ2345"/>
  <c r="AJ2857"/>
  <c r="AJ1743"/>
  <c r="AJ152"/>
  <c r="AJ84"/>
  <c r="AJ532"/>
  <c r="AJ2452"/>
  <c r="AJ2964"/>
  <c r="AL311"/>
  <c r="AJ2726"/>
  <c r="AJ2167"/>
  <c r="AJ1335"/>
  <c r="AJ2006"/>
  <c r="AJ2131"/>
  <c r="AJ817"/>
  <c r="AJ1329"/>
  <c r="AJ1305"/>
  <c r="AJ1817"/>
  <c r="AJ2329"/>
  <c r="AJ2841"/>
  <c r="AJ1487"/>
  <c r="AJ1430"/>
  <c r="AJ1850"/>
  <c r="AJ736"/>
  <c r="AJ1984"/>
  <c r="AJ2960"/>
  <c r="AJ2927"/>
  <c r="AJ704"/>
  <c r="AJ2253"/>
  <c r="AJ2050"/>
  <c r="AJ2910"/>
  <c r="AJ973"/>
  <c r="AJ2461"/>
  <c r="AJ2391"/>
  <c r="AJ1814"/>
  <c r="AJ2547"/>
  <c r="AJ1078"/>
  <c r="AJ1353"/>
  <c r="AJ1865"/>
  <c r="AJ2377"/>
  <c r="AJ2889"/>
  <c r="AJ1871"/>
  <c r="AJ312"/>
  <c r="AJ1400"/>
  <c r="AL2104"/>
  <c r="AJ2458"/>
  <c r="AJ2785"/>
  <c r="AJ2991"/>
  <c r="AJ875"/>
  <c r="AJ2827"/>
  <c r="AJ1590"/>
  <c r="AJ1088"/>
  <c r="AJ2641"/>
  <c r="AJ2671"/>
  <c r="AJ779"/>
  <c r="AJ2923"/>
  <c r="AJ2784"/>
  <c r="AJ2591"/>
  <c r="AJ1294"/>
  <c r="AJ819"/>
  <c r="AJ119"/>
  <c r="AJ162"/>
  <c r="AJ199"/>
  <c r="AJ942"/>
  <c r="AJ2510"/>
  <c r="AJ146"/>
  <c r="AJ1191"/>
  <c r="AJ2744"/>
  <c r="AJ244"/>
  <c r="AJ756"/>
  <c r="AJ1524"/>
  <c r="AJ2036"/>
  <c r="AJ2484"/>
  <c r="AJ1114"/>
  <c r="AJ951"/>
  <c r="AJ315"/>
  <c r="AJ1339"/>
  <c r="AJ2363"/>
  <c r="AJ2065"/>
  <c r="AJ198"/>
  <c r="AJ459"/>
  <c r="AJ2475"/>
  <c r="AJ1334"/>
  <c r="AJ544"/>
  <c r="AJ1101"/>
  <c r="AJ2142"/>
  <c r="AJ1181"/>
  <c r="AJ2301"/>
  <c r="AJ2794"/>
  <c r="AJ2038"/>
  <c r="AJ2206"/>
  <c r="AJ499"/>
  <c r="AJ1523"/>
  <c r="AJ1999"/>
  <c r="AJ1554"/>
  <c r="AJ1278"/>
  <c r="AJ1202"/>
  <c r="AJ1519"/>
  <c r="AJ2154"/>
  <c r="AJ1098"/>
  <c r="AJ515"/>
  <c r="AJ2787"/>
  <c r="AJ62"/>
  <c r="AJ899"/>
  <c r="AJ1420"/>
  <c r="AJ2316"/>
  <c r="AJ787"/>
  <c r="AJ979"/>
  <c r="AJ1250"/>
  <c r="AJ1237"/>
  <c r="AJ2101"/>
  <c r="AJ250"/>
  <c r="AJ2559"/>
  <c r="AJ1064"/>
  <c r="AJ2152"/>
  <c r="AJ1700"/>
  <c r="AJ396"/>
  <c r="AJ1299"/>
  <c r="AJ1218"/>
  <c r="AJ2703"/>
  <c r="AJ1130"/>
  <c r="AJ2211"/>
  <c r="AJ1710"/>
  <c r="AJ927"/>
  <c r="AJ161"/>
  <c r="AJ277"/>
  <c r="AJ1018"/>
  <c r="AJ1028"/>
  <c r="AJ236"/>
  <c r="AJ1260"/>
  <c r="AJ447"/>
  <c r="AJ263"/>
  <c r="AJ2702"/>
  <c r="AJ682"/>
  <c r="AJ1770"/>
  <c r="AJ293"/>
  <c r="AJ1189"/>
  <c r="AJ2245"/>
  <c r="AJ218"/>
  <c r="AJ1014"/>
  <c r="AJ881"/>
  <c r="AJ1393"/>
  <c r="AJ2698"/>
  <c r="AJ1766"/>
  <c r="AJ411"/>
  <c r="AJ1435"/>
  <c r="AJ2459"/>
  <c r="AL2247"/>
  <c r="AJ2465"/>
  <c r="AL2630"/>
  <c r="AJ1703"/>
  <c r="AJ800"/>
  <c r="AJ2096"/>
  <c r="AJ93"/>
  <c r="AJ1259"/>
  <c r="AJ367"/>
  <c r="AJ1504"/>
  <c r="AJ2560"/>
  <c r="AJ1325"/>
  <c r="AJ2381"/>
  <c r="AJ2015"/>
  <c r="AJ2093"/>
  <c r="AJ2642"/>
  <c r="AL2007"/>
  <c r="AJ1651"/>
  <c r="AJ2675"/>
  <c r="AJ2366"/>
  <c r="AJ1121"/>
  <c r="AL1607"/>
  <c r="AJ1208"/>
  <c r="AJ116"/>
  <c r="AJ692"/>
  <c r="AJ1140"/>
  <c r="AJ1652"/>
  <c r="AJ2164"/>
  <c r="AJ2868"/>
  <c r="AJ439"/>
  <c r="AJ59"/>
  <c r="AJ1083"/>
  <c r="AJ2107"/>
  <c r="AJ1825"/>
  <c r="AJ2481"/>
  <c r="AJ141"/>
  <c r="AJ111"/>
  <c r="AJ1451"/>
  <c r="AJ2855"/>
  <c r="AJ1536"/>
  <c r="AJ2576"/>
  <c r="AJ1901"/>
  <c r="AJ182"/>
  <c r="AJ2557"/>
  <c r="AJ1951"/>
  <c r="AJ2915"/>
  <c r="AJ1054"/>
  <c r="AJ755"/>
  <c r="AJ1711"/>
  <c r="AJ1447"/>
  <c r="AJ1226"/>
  <c r="AJ963"/>
  <c r="AJ607"/>
  <c r="AJ1326"/>
  <c r="AJ2339"/>
  <c r="AJ2552"/>
  <c r="AJ3000"/>
  <c r="AJ820"/>
  <c r="AJ1332"/>
  <c r="AJ1844"/>
  <c r="AJ2292"/>
  <c r="AJ2804"/>
  <c r="AJ191"/>
  <c r="AJ540"/>
  <c r="AJ1052"/>
  <c r="AJ1564"/>
  <c r="AJ2076"/>
  <c r="AJ2588"/>
  <c r="AJ1830"/>
  <c r="AJ443"/>
  <c r="AJ1467"/>
  <c r="AJ2491"/>
  <c r="AJ527"/>
  <c r="AJ2823"/>
  <c r="AJ2721"/>
  <c r="AL203"/>
  <c r="AJ288"/>
  <c r="AL2449"/>
  <c r="AL1901"/>
  <c r="AJ941"/>
  <c r="AL1226"/>
  <c r="AL743"/>
  <c r="AL1519"/>
  <c r="AL1475"/>
  <c r="AL515"/>
  <c r="AL2488"/>
  <c r="AL692"/>
  <c r="AL1972"/>
  <c r="AL2996"/>
  <c r="AL2342"/>
  <c r="AL2235"/>
  <c r="AL224"/>
  <c r="AL1264"/>
  <c r="AL1565"/>
  <c r="AL2038"/>
  <c r="AL818"/>
  <c r="AL1578"/>
  <c r="AL1442"/>
  <c r="AL2204"/>
  <c r="AJ1713"/>
  <c r="AJ2818"/>
  <c r="AJ2502"/>
  <c r="AJ1739"/>
  <c r="AJ2087"/>
  <c r="AJ608"/>
  <c r="AJ1040"/>
  <c r="AJ253"/>
  <c r="AJ139"/>
  <c r="AJ2219"/>
  <c r="BC2269" l="1"/>
  <c r="BD2269" s="1"/>
  <c r="BA2269"/>
  <c r="BF2269"/>
  <c r="BB2269"/>
  <c r="BP2269" s="1"/>
  <c r="BO2269" s="1"/>
  <c r="BA2175"/>
  <c r="BB481"/>
  <c r="BP481" s="1"/>
  <c r="BO481" s="1"/>
  <c r="BF481"/>
  <c r="BG2175"/>
  <c r="BA481"/>
  <c r="BG481"/>
  <c r="BC481"/>
  <c r="BF2175"/>
  <c r="BC2175"/>
  <c r="BA2338"/>
  <c r="BF1721"/>
  <c r="BB2175"/>
  <c r="BB2338"/>
  <c r="BP2338" s="1"/>
  <c r="BO2338" s="1"/>
  <c r="BC2265"/>
  <c r="BC2033"/>
  <c r="BB2265"/>
  <c r="BP2265" s="1"/>
  <c r="BO2265" s="1"/>
  <c r="BF2033"/>
  <c r="BG2033"/>
  <c r="AM2838"/>
  <c r="BA1721"/>
  <c r="BB1721"/>
  <c r="BF2338"/>
  <c r="BA2033"/>
  <c r="BG1721"/>
  <c r="BC2338"/>
  <c r="BF2265"/>
  <c r="BB2033"/>
  <c r="BD2033" s="1"/>
  <c r="BC1721"/>
  <c r="BG2265"/>
  <c r="BA2265"/>
  <c r="BG508"/>
  <c r="BG1131"/>
  <c r="BG1836"/>
  <c r="BG1284"/>
  <c r="BG442"/>
  <c r="BG1218"/>
  <c r="BG899"/>
  <c r="BG2586"/>
  <c r="BG1268"/>
  <c r="BG1966"/>
  <c r="BG1294"/>
  <c r="BG2785"/>
  <c r="BG2503"/>
  <c r="BG1619"/>
  <c r="BG1050"/>
  <c r="BG2160"/>
  <c r="BG2579"/>
  <c r="BG498"/>
  <c r="BG2947"/>
  <c r="BG1604"/>
  <c r="BG2929"/>
  <c r="BG2338"/>
  <c r="BG2256"/>
  <c r="BG2760"/>
  <c r="BG636"/>
  <c r="BG374"/>
  <c r="BG553"/>
  <c r="BG837"/>
  <c r="BG2746"/>
  <c r="BG1036"/>
  <c r="BG434"/>
  <c r="BG1167"/>
  <c r="BG1227"/>
  <c r="BG813"/>
  <c r="BG1168"/>
  <c r="BG534"/>
  <c r="BG1263"/>
  <c r="BG1785"/>
  <c r="BG1297"/>
  <c r="BG2289"/>
  <c r="BG758"/>
  <c r="BG1093"/>
  <c r="BG2840"/>
  <c r="BG390"/>
  <c r="BG2849"/>
  <c r="BG2336"/>
  <c r="BG2679"/>
  <c r="BG1238"/>
  <c r="BG337"/>
  <c r="BG2969"/>
  <c r="BG1009"/>
  <c r="AM386"/>
  <c r="AM2537"/>
  <c r="BG1802"/>
  <c r="BF2256"/>
  <c r="BG1518"/>
  <c r="BG2472"/>
  <c r="BG1508"/>
  <c r="BG735"/>
  <c r="BG2871"/>
  <c r="BG1193"/>
  <c r="BG2404"/>
  <c r="BG965"/>
  <c r="BG2987"/>
  <c r="BG1540"/>
  <c r="BG810"/>
  <c r="BG412"/>
  <c r="BG323"/>
  <c r="BG2060"/>
  <c r="BG2215"/>
  <c r="BG847"/>
  <c r="BG1102"/>
  <c r="BG2199"/>
  <c r="BG2272"/>
  <c r="BG1664"/>
  <c r="BG798"/>
  <c r="BG2425"/>
  <c r="BG1502"/>
  <c r="BG667"/>
  <c r="BG1636"/>
  <c r="BG2487"/>
  <c r="BG380"/>
  <c r="BG1517"/>
  <c r="BG852"/>
  <c r="BG2651"/>
  <c r="BG1017"/>
  <c r="BG2104"/>
  <c r="BG2977"/>
  <c r="BG2508"/>
  <c r="BG1547"/>
  <c r="BG709"/>
  <c r="BG1032"/>
  <c r="BG474"/>
  <c r="BG1585"/>
  <c r="BG1841"/>
  <c r="BG414"/>
  <c r="BG82"/>
  <c r="BA2256"/>
  <c r="BA1802"/>
  <c r="BG275"/>
  <c r="BG1572"/>
  <c r="BG855"/>
  <c r="BG514"/>
  <c r="BG1992"/>
  <c r="BG2817"/>
  <c r="BG2299"/>
  <c r="BG2260"/>
  <c r="BG1885"/>
  <c r="BG371"/>
  <c r="BG2766"/>
  <c r="BG2878"/>
  <c r="BG2859"/>
  <c r="BG386"/>
  <c r="BG1380"/>
  <c r="BG1771"/>
  <c r="BG2864"/>
  <c r="BG1404"/>
  <c r="BG2836"/>
  <c r="BG1315"/>
  <c r="BG1953"/>
  <c r="BG2979"/>
  <c r="BG1351"/>
  <c r="BG874"/>
  <c r="BG2075"/>
  <c r="BG1930"/>
  <c r="BG451"/>
  <c r="BG384"/>
  <c r="BG284"/>
  <c r="BG1816"/>
  <c r="BG1320"/>
  <c r="BG2057"/>
  <c r="BG1940"/>
  <c r="BG472"/>
  <c r="BG1257"/>
  <c r="BG1925"/>
  <c r="BG1179"/>
  <c r="BC2256"/>
  <c r="BG2120"/>
  <c r="BG2429"/>
  <c r="BG1309"/>
  <c r="BG1648"/>
  <c r="BG351"/>
  <c r="BG1251"/>
  <c r="BG1578"/>
  <c r="BG1226"/>
  <c r="BG1711"/>
  <c r="BG243"/>
  <c r="BG1142"/>
  <c r="BG1357"/>
  <c r="BG1825"/>
  <c r="BG59"/>
  <c r="BG436"/>
  <c r="BG632"/>
  <c r="BG2605"/>
  <c r="BG717"/>
  <c r="BG2877"/>
  <c r="BG1725"/>
  <c r="BG2032"/>
  <c r="BG1358"/>
  <c r="BB2256"/>
  <c r="BP2256" s="1"/>
  <c r="BO2256" s="1"/>
  <c r="BG2211"/>
  <c r="BG2101"/>
  <c r="BG1554"/>
  <c r="BG459"/>
  <c r="BG2036"/>
  <c r="BG1592"/>
  <c r="BG2889"/>
  <c r="BG1865"/>
  <c r="BG2960"/>
  <c r="BG1430"/>
  <c r="BG1694"/>
  <c r="BG1321"/>
  <c r="BG1794"/>
  <c r="BG35"/>
  <c r="BG2533"/>
  <c r="BG40"/>
  <c r="BG580"/>
  <c r="BG2306"/>
  <c r="BG2435"/>
  <c r="BG2957"/>
  <c r="BG2226"/>
  <c r="BG934"/>
  <c r="BG2940"/>
  <c r="BG1980"/>
  <c r="BG1574"/>
  <c r="BG2019"/>
  <c r="BG303"/>
  <c r="BG2383"/>
  <c r="BG2285"/>
  <c r="BG2640"/>
  <c r="BG2833"/>
  <c r="BG830"/>
  <c r="BG1069"/>
  <c r="BG1887"/>
  <c r="BG2396"/>
  <c r="BG1372"/>
  <c r="BG604"/>
  <c r="BG2578"/>
  <c r="BG2981"/>
  <c r="BG2596"/>
  <c r="BG708"/>
  <c r="BG1474"/>
  <c r="BG2141"/>
  <c r="BG125"/>
  <c r="BG939"/>
  <c r="BG2512"/>
  <c r="BG1520"/>
  <c r="BG2337"/>
  <c r="BG2567"/>
  <c r="BG271"/>
  <c r="BG1244"/>
  <c r="BG733"/>
  <c r="BG2370"/>
  <c r="BG2482"/>
  <c r="BG2077"/>
  <c r="BG2168"/>
  <c r="BG1144"/>
  <c r="BG1665"/>
  <c r="BG2806"/>
  <c r="BG1782"/>
  <c r="BG2027"/>
  <c r="BG1872"/>
  <c r="BG998"/>
  <c r="BG2331"/>
  <c r="BG283"/>
  <c r="BG1890"/>
  <c r="BG2300"/>
  <c r="BG252"/>
  <c r="BG1880"/>
  <c r="BG856"/>
  <c r="BG24"/>
  <c r="BG2450"/>
  <c r="BG2925"/>
  <c r="BG2317"/>
  <c r="BG2907"/>
  <c r="BG185"/>
  <c r="BG393"/>
  <c r="BG1381"/>
  <c r="BG2668"/>
  <c r="BG2053"/>
  <c r="BG1138"/>
  <c r="BG2660"/>
  <c r="BG33"/>
  <c r="BG962"/>
  <c r="BG254"/>
  <c r="BG1900"/>
  <c r="BG2892"/>
  <c r="BG2562"/>
  <c r="BG2944"/>
  <c r="BG1889"/>
  <c r="BG2439"/>
  <c r="BG1397"/>
  <c r="BG2956"/>
  <c r="BG2761"/>
  <c r="BG230"/>
  <c r="BG2603"/>
  <c r="BG523"/>
  <c r="BG1991"/>
  <c r="BG1875"/>
  <c r="BG742"/>
  <c r="BG577"/>
  <c r="BG1699"/>
  <c r="BG748"/>
  <c r="BG712"/>
  <c r="BG1348"/>
  <c r="BG355"/>
  <c r="BG1704"/>
  <c r="BG2810"/>
  <c r="BG596"/>
  <c r="BG2166"/>
  <c r="BG1405"/>
  <c r="BG1675"/>
  <c r="BG1558"/>
  <c r="BG750"/>
  <c r="BG170"/>
  <c r="BG1870"/>
  <c r="BG2625"/>
  <c r="BG500"/>
  <c r="BG340"/>
  <c r="BG1690"/>
  <c r="BG1470"/>
  <c r="BG2799"/>
  <c r="BG1422"/>
  <c r="BG2061"/>
  <c r="BG285"/>
  <c r="BG1094"/>
  <c r="BG1563"/>
  <c r="BG539"/>
  <c r="BG103"/>
  <c r="BG207"/>
  <c r="BG1252"/>
  <c r="BG794"/>
  <c r="BG2819"/>
  <c r="BG2410"/>
  <c r="BG1118"/>
  <c r="BG803"/>
  <c r="BG1245"/>
  <c r="BG1044"/>
  <c r="BG2921"/>
  <c r="BG1385"/>
  <c r="BG2078"/>
  <c r="BG1499"/>
  <c r="BG1593"/>
  <c r="BG2134"/>
  <c r="BG433"/>
  <c r="BG2208"/>
  <c r="BG160"/>
  <c r="BG948"/>
  <c r="BG1336"/>
  <c r="BG1454"/>
  <c r="BG2858"/>
  <c r="BG2820"/>
  <c r="BG2186"/>
  <c r="BG990"/>
  <c r="BG2890"/>
  <c r="BG1460"/>
  <c r="BG88"/>
  <c r="BG1553"/>
  <c r="BG1025"/>
  <c r="BG809"/>
  <c r="BG1149"/>
  <c r="BG477"/>
  <c r="BG2896"/>
  <c r="BG768"/>
  <c r="BG2546"/>
  <c r="BG2822"/>
  <c r="BG2041"/>
  <c r="BG1923"/>
  <c r="BG1832"/>
  <c r="BG872"/>
  <c r="BG2325"/>
  <c r="BG964"/>
  <c r="BG782"/>
  <c r="BG2888"/>
  <c r="BG734"/>
  <c r="BG318"/>
  <c r="BG1439"/>
  <c r="BG1066"/>
  <c r="BG2014"/>
  <c r="BG640"/>
  <c r="BG1275"/>
  <c r="BG2423"/>
  <c r="BG2068"/>
  <c r="BG2730"/>
  <c r="BG2894"/>
  <c r="BG2934"/>
  <c r="BG1062"/>
  <c r="BG2204"/>
  <c r="BG1854"/>
  <c r="BG1521"/>
  <c r="BG2003"/>
  <c r="BG2645"/>
  <c r="BG2071"/>
  <c r="BG966"/>
  <c r="BG311"/>
  <c r="BG660"/>
  <c r="BG745"/>
  <c r="BG505"/>
  <c r="BG181"/>
  <c r="BG159"/>
  <c r="BG1837"/>
  <c r="BG2218"/>
  <c r="BG1110"/>
  <c r="BG458"/>
  <c r="BG2728"/>
  <c r="BG497"/>
  <c r="BG1855"/>
  <c r="BG39"/>
  <c r="BG1706"/>
  <c r="BG1364"/>
  <c r="BG2985"/>
  <c r="BG2489"/>
  <c r="BG977"/>
  <c r="BG1811"/>
  <c r="BG1476"/>
  <c r="BG1695"/>
  <c r="BG96"/>
  <c r="BG1403"/>
  <c r="BG2324"/>
  <c r="BG2328"/>
  <c r="BG1627"/>
  <c r="BG2932"/>
  <c r="BG1684"/>
  <c r="BG1254"/>
  <c r="BG1895"/>
  <c r="BG2993"/>
  <c r="BG219"/>
  <c r="BG2049"/>
  <c r="BG2949"/>
  <c r="BG991"/>
  <c r="BG1239"/>
  <c r="BG261"/>
  <c r="BG231"/>
  <c r="BG2095"/>
  <c r="BG1171"/>
  <c r="BG2532"/>
  <c r="BG1781"/>
  <c r="BG1047"/>
  <c r="BG1031"/>
  <c r="BG1124"/>
  <c r="BG290"/>
  <c r="BG1622"/>
  <c r="BG2959"/>
  <c r="BG2860"/>
  <c r="BG1763"/>
  <c r="BG1984"/>
  <c r="BG36"/>
  <c r="BG2182"/>
  <c r="BG52"/>
  <c r="BG1113"/>
  <c r="BG1879"/>
  <c r="BG1731"/>
  <c r="BG1511"/>
  <c r="BG1659"/>
  <c r="BG1975"/>
  <c r="BG2444"/>
  <c r="BG2556"/>
  <c r="BG2004"/>
  <c r="BG1492"/>
  <c r="BG2136"/>
  <c r="BG598"/>
  <c r="BG2395"/>
  <c r="BG347"/>
  <c r="BG1928"/>
  <c r="BG1429"/>
  <c r="BG142"/>
  <c r="BG979"/>
  <c r="BG62"/>
  <c r="BG1678"/>
  <c r="BG942"/>
  <c r="BG1331"/>
  <c r="BG2784"/>
  <c r="BG2758"/>
  <c r="BG464"/>
  <c r="BG438"/>
  <c r="BG2089"/>
  <c r="BG833"/>
  <c r="BG64"/>
  <c r="BG624"/>
  <c r="BG2097"/>
  <c r="BG1361"/>
  <c r="BG2499"/>
  <c r="BG1796"/>
  <c r="BG579"/>
  <c r="BG456"/>
  <c r="BG488"/>
  <c r="BG49"/>
  <c r="BG670"/>
  <c r="BG461"/>
  <c r="BG2040"/>
  <c r="BG1016"/>
  <c r="BG352"/>
  <c r="BG1739"/>
  <c r="BG308"/>
  <c r="BG1570"/>
  <c r="BG1776"/>
  <c r="BG80"/>
  <c r="BG1464"/>
  <c r="BG2953"/>
  <c r="BG1929"/>
  <c r="BG1377"/>
  <c r="BG528"/>
  <c r="BG854"/>
  <c r="BG2759"/>
  <c r="BG1369"/>
  <c r="BG1747"/>
  <c r="BG729"/>
  <c r="BG2239"/>
  <c r="BG2732"/>
  <c r="BG936"/>
  <c r="BG426"/>
  <c r="BG2295"/>
  <c r="BG391"/>
  <c r="BG631"/>
  <c r="BG1064"/>
  <c r="BG1932"/>
  <c r="BG846"/>
  <c r="BG1278"/>
  <c r="BG1151"/>
  <c r="BG2671"/>
  <c r="BG256"/>
  <c r="BG2991"/>
  <c r="BG2554"/>
  <c r="BG2726"/>
  <c r="BG2995"/>
  <c r="BG2407"/>
  <c r="BG1359"/>
  <c r="BG2873"/>
  <c r="BG1081"/>
  <c r="BG373"/>
  <c r="BG2851"/>
  <c r="BG1258"/>
  <c r="BG2116"/>
  <c r="BG81"/>
  <c r="BG2478"/>
  <c r="BG2426"/>
  <c r="BG700"/>
  <c r="BG698"/>
  <c r="BG2847"/>
  <c r="BG953"/>
  <c r="BG730"/>
  <c r="BG2431"/>
  <c r="BG1587"/>
  <c r="BG1859"/>
  <c r="BG2584"/>
  <c r="BG1921"/>
  <c r="BG121"/>
  <c r="BG2088"/>
  <c r="BG1774"/>
  <c r="BG995"/>
  <c r="BG2636"/>
  <c r="BG2924"/>
  <c r="BG1620"/>
  <c r="BG749"/>
  <c r="BG2330"/>
  <c r="BG1736"/>
  <c r="BG2179"/>
  <c r="BG317"/>
  <c r="BG614"/>
  <c r="BG645"/>
  <c r="BG1581"/>
  <c r="BG753"/>
  <c r="BG574"/>
  <c r="BG226"/>
  <c r="BG116"/>
  <c r="BG2560"/>
  <c r="BG1080"/>
  <c r="BG324"/>
  <c r="BG2622"/>
  <c r="BG581"/>
  <c r="BG2524"/>
  <c r="BG476"/>
  <c r="BG1035"/>
  <c r="BG1106"/>
  <c r="BG620"/>
  <c r="BG1220"/>
  <c r="BG722"/>
  <c r="BG2857"/>
  <c r="BG1566"/>
  <c r="BG1603"/>
  <c r="BG2720"/>
  <c r="BG1153"/>
  <c r="BG605"/>
  <c r="BG2112"/>
  <c r="BG2066"/>
  <c r="BG2845"/>
  <c r="BG669"/>
  <c r="BG1899"/>
  <c r="BG2522"/>
  <c r="BG1909"/>
  <c r="BG1801"/>
  <c r="BG1434"/>
  <c r="BG994"/>
  <c r="BG2513"/>
  <c r="BG714"/>
  <c r="BG228"/>
  <c r="BG2837"/>
  <c r="BG354"/>
  <c r="BG1946"/>
  <c r="BG1599"/>
  <c r="BG1723"/>
  <c r="BG2454"/>
  <c r="BG1512"/>
  <c r="BG2294"/>
  <c r="BG811"/>
  <c r="BG2408"/>
  <c r="BG2774"/>
  <c r="BG2635"/>
  <c r="BG1159"/>
  <c r="BG431"/>
  <c r="BG2715"/>
  <c r="BG2371"/>
  <c r="BG233"/>
  <c r="BG301"/>
  <c r="BG1456"/>
  <c r="BG296"/>
  <c r="BG1709"/>
  <c r="BG1515"/>
  <c r="BG273"/>
  <c r="BG253"/>
  <c r="BG610"/>
  <c r="BG2986"/>
  <c r="BG2802"/>
  <c r="BG1844"/>
  <c r="BG372"/>
  <c r="BG607"/>
  <c r="BG963"/>
  <c r="BG1267"/>
  <c r="BG1917"/>
  <c r="BG2539"/>
  <c r="BG111"/>
  <c r="BG141"/>
  <c r="BG2481"/>
  <c r="BG1083"/>
  <c r="BG439"/>
  <c r="BG2868"/>
  <c r="BG1908"/>
  <c r="BG1396"/>
  <c r="BG2727"/>
  <c r="BG2624"/>
  <c r="BG2698"/>
  <c r="BG2757"/>
  <c r="BG1701"/>
  <c r="BG654"/>
  <c r="BG1214"/>
  <c r="BG1028"/>
  <c r="BG222"/>
  <c r="BG778"/>
  <c r="BG1519"/>
  <c r="BG499"/>
  <c r="BG2038"/>
  <c r="BG2401"/>
  <c r="BG1851"/>
  <c r="BG756"/>
  <c r="BG1223"/>
  <c r="BG2641"/>
  <c r="BG2026"/>
  <c r="BG2035"/>
  <c r="BG973"/>
  <c r="BG2151"/>
  <c r="BG1335"/>
  <c r="BG276"/>
  <c r="BG1277"/>
  <c r="BG1552"/>
  <c r="BG849"/>
  <c r="BG450"/>
  <c r="BG1338"/>
  <c r="BG900"/>
  <c r="BG2468"/>
  <c r="BG522"/>
  <c r="BG1007"/>
  <c r="BG918"/>
  <c r="BG587"/>
  <c r="BG2593"/>
  <c r="BG2935"/>
  <c r="BG1188"/>
  <c r="BG550"/>
  <c r="BG608"/>
  <c r="BG2360"/>
  <c r="BG969"/>
  <c r="BG2913"/>
  <c r="BG2628"/>
  <c r="BG584"/>
  <c r="BG1877"/>
  <c r="BG341"/>
  <c r="BG814"/>
  <c r="BG510"/>
  <c r="BG1143"/>
  <c r="BG2691"/>
  <c r="BG970"/>
  <c r="BG1475"/>
  <c r="BG178"/>
  <c r="BG482"/>
  <c r="BG621"/>
  <c r="BG1891"/>
  <c r="BG1654"/>
  <c r="BG2490"/>
  <c r="BG2268"/>
  <c r="BG732"/>
  <c r="BG346"/>
  <c r="BG1882"/>
  <c r="BG1741"/>
  <c r="BG576"/>
  <c r="BG1888"/>
  <c r="BG2865"/>
  <c r="BG1003"/>
  <c r="BG134"/>
  <c r="BG1307"/>
  <c r="BG1126"/>
  <c r="BG921"/>
  <c r="BG409"/>
  <c r="BG1727"/>
  <c r="BG2498"/>
  <c r="BG2999"/>
  <c r="BG1303"/>
  <c r="BG20"/>
  <c r="BG1982"/>
  <c r="BG1759"/>
  <c r="BG1261"/>
  <c r="BG2496"/>
  <c r="BG1598"/>
  <c r="BG2769"/>
  <c r="BG2418"/>
  <c r="BG2662"/>
  <c r="BG101"/>
  <c r="BG1150"/>
  <c r="BG2692"/>
  <c r="BG1450"/>
  <c r="BG2863"/>
  <c r="BG460"/>
  <c r="BG622"/>
  <c r="BG1004"/>
  <c r="BG2773"/>
  <c r="BG2367"/>
  <c r="BG2051"/>
  <c r="BG1575"/>
  <c r="BG242"/>
  <c r="BG2319"/>
  <c r="BG1043"/>
  <c r="BG164"/>
  <c r="BG2103"/>
  <c r="BG723"/>
  <c r="BG638"/>
  <c r="BG530"/>
  <c r="BG135"/>
  <c r="BG967"/>
  <c r="BG34"/>
  <c r="BG1994"/>
  <c r="BG2135"/>
  <c r="BG1631"/>
  <c r="BG2699"/>
  <c r="BG555"/>
  <c r="BG2031"/>
  <c r="BG992"/>
  <c r="BG2555"/>
  <c r="BG1531"/>
  <c r="BG1079"/>
  <c r="BG2743"/>
  <c r="BG954"/>
  <c r="BG382"/>
  <c r="BG1272"/>
  <c r="BG2938"/>
  <c r="BG2249"/>
  <c r="BG1737"/>
  <c r="BG1225"/>
  <c r="BG2234"/>
  <c r="BG1046"/>
  <c r="BG2422"/>
  <c r="BG864"/>
  <c r="BG336"/>
  <c r="BG2507"/>
  <c r="BG1905"/>
  <c r="BG2713"/>
  <c r="BG2201"/>
  <c r="BG1689"/>
  <c r="BG1177"/>
  <c r="BG2826"/>
  <c r="BG2899"/>
  <c r="BG25"/>
  <c r="BG562"/>
  <c r="BG2517"/>
  <c r="BG2724"/>
  <c r="BG67"/>
  <c r="BG2284"/>
  <c r="BG1459"/>
  <c r="BG1021"/>
  <c r="BG2951"/>
  <c r="BG655"/>
  <c r="BG572"/>
  <c r="BG1176"/>
  <c r="BG2145"/>
  <c r="BG2411"/>
  <c r="BG395"/>
  <c r="BG1615"/>
  <c r="BG1401"/>
  <c r="BG87"/>
  <c r="BG1608"/>
  <c r="BG2661"/>
  <c r="BG1060"/>
  <c r="BG2704"/>
  <c r="BG2519"/>
  <c r="BG2231"/>
  <c r="BG2982"/>
  <c r="BG60"/>
  <c r="BG57"/>
  <c r="BG229"/>
  <c r="BG611"/>
  <c r="BG2148"/>
  <c r="BG2321"/>
  <c r="BG2587"/>
  <c r="BG793"/>
  <c r="BG281"/>
  <c r="BG265"/>
  <c r="BG193"/>
  <c r="BG2047"/>
  <c r="BG933"/>
  <c r="BG1311"/>
  <c r="BG1491"/>
  <c r="BG108"/>
  <c r="BG506"/>
  <c r="BG707"/>
  <c r="BG1987"/>
  <c r="BG418"/>
  <c r="BG406"/>
  <c r="BG1633"/>
  <c r="BG1958"/>
  <c r="BG2153"/>
  <c r="BG1409"/>
  <c r="BG342"/>
  <c r="BG304"/>
  <c r="BG2918"/>
  <c r="BG1415"/>
  <c r="BG264"/>
  <c r="BG95"/>
  <c r="BG2252"/>
  <c r="BG926"/>
  <c r="BG2230"/>
  <c r="BG1904"/>
  <c r="BG483"/>
  <c r="BG1596"/>
  <c r="BG316"/>
  <c r="BG249"/>
  <c r="BG1800"/>
  <c r="BG1514"/>
  <c r="BG2072"/>
  <c r="BG1048"/>
  <c r="BG79"/>
  <c r="BG1824"/>
  <c r="BG2155"/>
  <c r="BG75"/>
  <c r="BG1424"/>
  <c r="BG1462"/>
  <c r="BG1931"/>
  <c r="BG1529"/>
  <c r="BG585"/>
  <c r="BG2122"/>
  <c r="BG1765"/>
  <c r="BG1383"/>
  <c r="BG1410"/>
  <c r="BG1580"/>
  <c r="BG570"/>
  <c r="BG885"/>
  <c r="BG245"/>
  <c r="BG97"/>
  <c r="BG2307"/>
  <c r="BG842"/>
  <c r="BG2212"/>
  <c r="BG2615"/>
  <c r="BG1548"/>
  <c r="BG947"/>
  <c r="BG2975"/>
  <c r="BG2023"/>
  <c r="BG1067"/>
  <c r="BG2108"/>
  <c r="BG2983"/>
  <c r="BG2417"/>
  <c r="BG15"/>
  <c r="BG1849"/>
  <c r="BG1425"/>
  <c r="BG457"/>
  <c r="BG2664"/>
  <c r="BG356"/>
  <c r="BG1503"/>
  <c r="BG1866"/>
  <c r="BG1444"/>
  <c r="BG1186"/>
  <c r="BG1367"/>
  <c r="BG1510"/>
  <c r="BG509"/>
  <c r="BG407"/>
  <c r="BG740"/>
  <c r="BG615"/>
  <c r="BG594"/>
  <c r="BG2530"/>
  <c r="BG1873"/>
  <c r="BG2912"/>
  <c r="BG2887"/>
  <c r="BG1807"/>
  <c r="BG1027"/>
  <c r="BG1571"/>
  <c r="BG144"/>
  <c r="BG2705"/>
  <c r="BG2442"/>
  <c r="BG197"/>
  <c r="BG2884"/>
  <c r="BG891"/>
  <c r="BG2172"/>
  <c r="BG1478"/>
  <c r="BG2998"/>
  <c r="BG1037"/>
  <c r="BG23"/>
  <c r="BG940"/>
  <c r="BG2184"/>
  <c r="BG836"/>
  <c r="BG609"/>
  <c r="BG466"/>
  <c r="BG147"/>
  <c r="BG727"/>
  <c r="BG1242"/>
  <c r="BG2390"/>
  <c r="BG1262"/>
  <c r="BG2063"/>
  <c r="BG188"/>
  <c r="BG2644"/>
  <c r="BG2196"/>
  <c r="BG2648"/>
  <c r="BG280"/>
  <c r="BG2867"/>
  <c r="BG1843"/>
  <c r="BG2079"/>
  <c r="BG1206"/>
  <c r="BG2048"/>
  <c r="BG1243"/>
  <c r="BG2191"/>
  <c r="BG1666"/>
  <c r="BG2451"/>
  <c r="BG2646"/>
  <c r="BG1253"/>
  <c r="BG2180"/>
  <c r="BG2405"/>
  <c r="BG676"/>
  <c r="BG968"/>
  <c r="BG2677"/>
  <c r="BG524"/>
  <c r="BG387"/>
  <c r="BG2666"/>
  <c r="BG1428"/>
  <c r="BG502"/>
  <c r="BG258"/>
  <c r="BG890"/>
  <c r="BG404"/>
  <c r="BG767"/>
  <c r="BG278"/>
  <c r="BG3003"/>
  <c r="BG2854"/>
  <c r="BG1308"/>
  <c r="BG2557"/>
  <c r="BG2576"/>
  <c r="BG2185"/>
  <c r="BG2163"/>
  <c r="BG1504"/>
  <c r="BG1259"/>
  <c r="BG800"/>
  <c r="BG2971"/>
  <c r="BG2790"/>
  <c r="BG682"/>
  <c r="BG1260"/>
  <c r="BG2376"/>
  <c r="BG908"/>
  <c r="BG2286"/>
  <c r="BG2923"/>
  <c r="BG704"/>
  <c r="BG2452"/>
  <c r="BG1577"/>
  <c r="BG1184"/>
  <c r="BG1302"/>
  <c r="BG1649"/>
  <c r="BG343"/>
  <c r="BG904"/>
  <c r="BG2755"/>
  <c r="BG2010"/>
  <c r="BG720"/>
  <c r="BG1040"/>
  <c r="BG493"/>
  <c r="BG68"/>
  <c r="BG2352"/>
  <c r="BG2354"/>
  <c r="BG2012"/>
  <c r="BG988"/>
  <c r="BG2448"/>
  <c r="BG2059"/>
  <c r="BG43"/>
  <c r="BG2839"/>
  <c r="BG300"/>
  <c r="BG453"/>
  <c r="BG2261"/>
  <c r="BG161"/>
  <c r="BG396"/>
  <c r="BG1202"/>
  <c r="BG752"/>
  <c r="BG1609"/>
  <c r="BG1341"/>
  <c r="BG2050"/>
  <c r="BG2585"/>
  <c r="BG132"/>
  <c r="BG1033"/>
  <c r="BG2474"/>
  <c r="BG1842"/>
  <c r="BG2818"/>
  <c r="BG78"/>
  <c r="BG2897"/>
  <c r="BG721"/>
  <c r="BG2616"/>
  <c r="BG376"/>
  <c r="BG1949"/>
  <c r="BG637"/>
  <c r="BG790"/>
  <c r="BG805"/>
  <c r="BG2850"/>
  <c r="BG2121"/>
  <c r="BG1024"/>
  <c r="BG2189"/>
  <c r="BG1893"/>
  <c r="BG1768"/>
  <c r="BG850"/>
  <c r="BG529"/>
  <c r="BG1974"/>
  <c r="BG501"/>
  <c r="BG1269"/>
  <c r="BG2575"/>
  <c r="BG1777"/>
  <c r="BG1943"/>
  <c r="BG1812"/>
  <c r="BG2409"/>
  <c r="BG2681"/>
  <c r="BG1657"/>
  <c r="BG2195"/>
  <c r="BG2069"/>
  <c r="BG1059"/>
  <c r="BG1146"/>
  <c r="BG1136"/>
  <c r="BG140"/>
  <c r="BG2357"/>
  <c r="BG653"/>
  <c r="BG2939"/>
  <c r="BG922"/>
  <c r="BG1960"/>
  <c r="BG2990"/>
  <c r="BG725"/>
  <c r="BG2030"/>
  <c r="BG1005"/>
  <c r="BG77"/>
  <c r="BG719"/>
  <c r="BG174"/>
  <c r="BG1614"/>
  <c r="BG617"/>
  <c r="BG1160"/>
  <c r="BG2658"/>
  <c r="BG2961"/>
  <c r="BG1915"/>
  <c r="BG338"/>
  <c r="BG76"/>
  <c r="BG1224"/>
  <c r="BG840"/>
  <c r="BG128"/>
  <c r="BG428"/>
  <c r="BG1465"/>
  <c r="BG2222"/>
  <c r="BG1979"/>
  <c r="BG2339"/>
  <c r="BG1391"/>
  <c r="BG2915"/>
  <c r="BG2855"/>
  <c r="BG2086"/>
  <c r="BG2245"/>
  <c r="BG2065"/>
  <c r="BG2936"/>
  <c r="BG1078"/>
  <c r="BG2385"/>
  <c r="BG2131"/>
  <c r="BG1175"/>
  <c r="BG679"/>
  <c r="BG1116"/>
  <c r="BG2906"/>
  <c r="BG1264"/>
  <c r="BG1967"/>
  <c r="BG905"/>
  <c r="BG2843"/>
  <c r="BG2232"/>
  <c r="BG959"/>
  <c r="BG1679"/>
  <c r="BG1038"/>
  <c r="BG2342"/>
  <c r="BG1507"/>
  <c r="BG214"/>
  <c r="BG1857"/>
  <c r="BG1436"/>
  <c r="BG166"/>
  <c r="BG728"/>
  <c r="BG1513"/>
  <c r="BG2267"/>
  <c r="BG332"/>
  <c r="BG2536"/>
  <c r="BG2650"/>
  <c r="BG3005"/>
  <c r="BG1030"/>
  <c r="BG1166"/>
  <c r="BG1526"/>
  <c r="BG571"/>
  <c r="BG566"/>
  <c r="BG1814"/>
  <c r="BG379"/>
  <c r="BG1667"/>
  <c r="BG1026"/>
  <c r="BG445"/>
  <c r="BG1809"/>
  <c r="BG2257"/>
  <c r="BG473"/>
  <c r="BG22"/>
  <c r="BG1390"/>
  <c r="BG1398"/>
  <c r="BG320"/>
  <c r="BG635"/>
  <c r="BG2081"/>
  <c r="BG1020"/>
  <c r="BG2443"/>
  <c r="BG903"/>
  <c r="BG195"/>
  <c r="BG680"/>
  <c r="BG492"/>
  <c r="BG2142"/>
  <c r="BG2686"/>
  <c r="BG28"/>
  <c r="BG2816"/>
  <c r="BG1562"/>
  <c r="BG1645"/>
  <c r="BG350"/>
  <c r="BG2473"/>
  <c r="BG1446"/>
  <c r="BG1376"/>
  <c r="BG2973"/>
  <c r="BG2275"/>
  <c r="BG2737"/>
  <c r="BG1652"/>
  <c r="BG1477"/>
  <c r="BG1023"/>
  <c r="BG672"/>
  <c r="BG2674"/>
  <c r="BG771"/>
  <c r="BG618"/>
  <c r="BG627"/>
  <c r="BG454"/>
  <c r="BG838"/>
  <c r="BG1920"/>
  <c r="BG288"/>
  <c r="BG2823"/>
  <c r="BG527"/>
  <c r="BG2491"/>
  <c r="BG1467"/>
  <c r="BG443"/>
  <c r="BG1830"/>
  <c r="BG2588"/>
  <c r="BG1564"/>
  <c r="BG1052"/>
  <c r="BG540"/>
  <c r="BG2804"/>
  <c r="BG2292"/>
  <c r="BG1332"/>
  <c r="BG820"/>
  <c r="BG2808"/>
  <c r="BG2413"/>
  <c r="BG1720"/>
  <c r="BG929"/>
  <c r="BG1350"/>
  <c r="BG2675"/>
  <c r="BG1651"/>
  <c r="BG2335"/>
  <c r="BG109"/>
  <c r="BG2283"/>
  <c r="BG235"/>
  <c r="BG1120"/>
  <c r="BG1718"/>
  <c r="BG1793"/>
  <c r="BG2459"/>
  <c r="BG1435"/>
  <c r="BG411"/>
  <c r="BG1766"/>
  <c r="BG1393"/>
  <c r="BG881"/>
  <c r="BG1014"/>
  <c r="BG449"/>
  <c r="BG1187"/>
  <c r="BG66"/>
  <c r="BG1181"/>
  <c r="BG1191"/>
  <c r="BG312"/>
  <c r="BG2749"/>
  <c r="BG736"/>
  <c r="BG2329"/>
  <c r="BG817"/>
  <c r="BG2565"/>
  <c r="BG1989"/>
  <c r="BG2056"/>
  <c r="BG1589"/>
  <c r="BG2220"/>
  <c r="BG310"/>
  <c r="BG626"/>
  <c r="BG738"/>
  <c r="BG2279"/>
  <c r="BG156"/>
  <c r="BG1070"/>
  <c r="BG416"/>
  <c r="BG1995"/>
  <c r="BG2945"/>
  <c r="BG326"/>
  <c r="BG2697"/>
  <c r="BG1185"/>
  <c r="BG381"/>
  <c r="BG201"/>
  <c r="BG634"/>
  <c r="BG1314"/>
  <c r="BG511"/>
  <c r="BG1792"/>
  <c r="BG70"/>
  <c r="BG2972"/>
  <c r="BG1756"/>
  <c r="BG2765"/>
  <c r="BG1200"/>
  <c r="BG1158"/>
  <c r="BG189"/>
  <c r="BG56"/>
  <c r="BG2162"/>
  <c r="BG2976"/>
  <c r="BG2706"/>
  <c r="BG1681"/>
  <c r="BG2113"/>
  <c r="BG339"/>
  <c r="BG1748"/>
  <c r="BG1368"/>
  <c r="BG541"/>
  <c r="BG1387"/>
  <c r="BG171"/>
  <c r="BG1934"/>
  <c r="BG1941"/>
  <c r="BG1427"/>
  <c r="BG2604"/>
  <c r="BG1749"/>
  <c r="BG1821"/>
  <c r="BG86"/>
  <c r="BG2293"/>
  <c r="BG120"/>
  <c r="BG1249"/>
  <c r="BG491"/>
  <c r="BG221"/>
  <c r="BG2430"/>
  <c r="BG2158"/>
  <c r="BG545"/>
  <c r="BG2606"/>
  <c r="BG2620"/>
  <c r="BG2118"/>
  <c r="BG2937"/>
  <c r="BG2362"/>
  <c r="BG1279"/>
  <c r="BG495"/>
  <c r="BG1408"/>
  <c r="BG1692"/>
  <c r="BG2313"/>
  <c r="BG2251"/>
  <c r="BG1616"/>
  <c r="BG1962"/>
  <c r="BG1829"/>
  <c r="BG100"/>
  <c r="BG405"/>
  <c r="BG2229"/>
  <c r="BG2415"/>
  <c r="BG107"/>
  <c r="BG2611"/>
  <c r="BG2523"/>
  <c r="BG102"/>
  <c r="BG517"/>
  <c r="BG2595"/>
  <c r="BG327"/>
  <c r="BG2950"/>
  <c r="BG695"/>
  <c r="BG2569"/>
  <c r="BG2582"/>
  <c r="BG2572"/>
  <c r="BG137"/>
  <c r="BG718"/>
  <c r="BG13"/>
  <c r="BG2880"/>
  <c r="BG2311"/>
  <c r="BG2235"/>
  <c r="BG668"/>
  <c r="BG1097"/>
  <c r="BG2130"/>
  <c r="BG2685"/>
  <c r="BG1041"/>
  <c r="BG168"/>
  <c r="BG1301"/>
  <c r="BG403"/>
  <c r="BG1996"/>
  <c r="BG1100"/>
  <c r="BG206"/>
  <c r="BG2238"/>
  <c r="BG157"/>
  <c r="BG167"/>
  <c r="BG883"/>
  <c r="BG726"/>
  <c r="BG699"/>
  <c r="BG2676"/>
  <c r="BG1848"/>
  <c r="BG1607"/>
  <c r="BG1289"/>
  <c r="BG118"/>
  <c r="BG1639"/>
  <c r="BG2386"/>
  <c r="BG2203"/>
  <c r="BG1753"/>
  <c r="BG1471"/>
  <c r="BG1988"/>
  <c r="BG1956"/>
  <c r="BG1783"/>
  <c r="BG1696"/>
  <c r="BG2916"/>
  <c r="BG1241"/>
  <c r="BG210"/>
  <c r="BG1847"/>
  <c r="BG42"/>
  <c r="BG518"/>
  <c r="BG2528"/>
  <c r="BG1355"/>
  <c r="BG931"/>
  <c r="BG651"/>
  <c r="BG2310"/>
  <c r="BG2663"/>
  <c r="BG2247"/>
  <c r="BG2278"/>
  <c r="BG2610"/>
  <c r="BG601"/>
  <c r="BG1063"/>
  <c r="BG1155"/>
  <c r="BG1164"/>
  <c r="BG1075"/>
  <c r="BG2305"/>
  <c r="BG1705"/>
  <c r="BG2227"/>
  <c r="BG1057"/>
  <c r="BG806"/>
  <c r="BG2025"/>
  <c r="BG1969"/>
  <c r="BG1413"/>
  <c r="BG1346"/>
  <c r="BG1210"/>
  <c r="BG200"/>
  <c r="BG2563"/>
  <c r="BG683"/>
  <c r="BG2420"/>
  <c r="BG781"/>
  <c r="BG173"/>
  <c r="BG126"/>
  <c r="BG2460"/>
  <c r="BG175"/>
  <c r="BG1644"/>
  <c r="BG663"/>
  <c r="BG941"/>
  <c r="BG1392"/>
  <c r="BG1588"/>
  <c r="BG362"/>
  <c r="BG755"/>
  <c r="BG1536"/>
  <c r="BG2273"/>
  <c r="BG2164"/>
  <c r="BG692"/>
  <c r="BG2366"/>
  <c r="BG2174"/>
  <c r="BG2484"/>
  <c r="BG1524"/>
  <c r="BG930"/>
  <c r="BG1912"/>
  <c r="BG2841"/>
  <c r="BG2483"/>
  <c r="BG2485"/>
  <c r="BG1779"/>
  <c r="BG348"/>
  <c r="BG1230"/>
  <c r="BG227"/>
  <c r="BG1055"/>
  <c r="BG1247"/>
  <c r="BG1963"/>
  <c r="BG2449"/>
  <c r="BG1366"/>
  <c r="BG2589"/>
  <c r="BG1914"/>
  <c r="BG1671"/>
  <c r="BG861"/>
  <c r="BG1819"/>
  <c r="BG873"/>
  <c r="BG45"/>
  <c r="BG889"/>
  <c r="BG681"/>
  <c r="BG2798"/>
  <c r="BG479"/>
  <c r="BG1559"/>
  <c r="BG591"/>
  <c r="BG319"/>
  <c r="BG2780"/>
  <c r="BG1710"/>
  <c r="BG1086"/>
  <c r="BG215"/>
  <c r="BG1483"/>
  <c r="BG827"/>
  <c r="BG244"/>
  <c r="BG1590"/>
  <c r="BG1871"/>
  <c r="BG2167"/>
  <c r="BG2708"/>
  <c r="BG1878"/>
  <c r="BG1002"/>
  <c r="BG1006"/>
  <c r="BG2723"/>
  <c r="BG330"/>
  <c r="BG2500"/>
  <c r="BG2248"/>
  <c r="BG791"/>
  <c r="BG1412"/>
  <c r="BG1463"/>
  <c r="BG1379"/>
  <c r="BG877"/>
  <c r="BG815"/>
  <c r="BG83"/>
  <c r="BG2748"/>
  <c r="BG938"/>
  <c r="BG911"/>
  <c r="BG139"/>
  <c r="BG2090"/>
  <c r="BG2393"/>
  <c r="BG2597"/>
  <c r="BG2574"/>
  <c r="BG21"/>
  <c r="BG1642"/>
  <c r="BG2274"/>
  <c r="BG1677"/>
  <c r="BG2875"/>
  <c r="BG2598"/>
  <c r="BG2740"/>
  <c r="BG2744"/>
  <c r="BG2510"/>
  <c r="BG2288"/>
  <c r="BG713"/>
  <c r="BG2927"/>
  <c r="BG1305"/>
  <c r="BG2643"/>
  <c r="BG2601"/>
  <c r="BG2526"/>
  <c r="BG2504"/>
  <c r="BG887"/>
  <c r="BG2223"/>
  <c r="BG322"/>
  <c r="BG586"/>
  <c r="BG2920"/>
  <c r="BG543"/>
  <c r="BG1347"/>
  <c r="BG1965"/>
  <c r="BG192"/>
  <c r="BG2236"/>
  <c r="BG993"/>
  <c r="BG1523"/>
  <c r="BG656"/>
  <c r="BG419"/>
  <c r="BG255"/>
  <c r="BG1211"/>
  <c r="BG2007"/>
  <c r="BG155"/>
  <c r="BG2630"/>
  <c r="BG2462"/>
  <c r="BG1486"/>
  <c r="BG202"/>
  <c r="BG50"/>
  <c r="BG1323"/>
  <c r="BG2217"/>
  <c r="BG1217"/>
  <c r="BG2966"/>
  <c r="BG2561"/>
  <c r="BG958"/>
  <c r="BG652"/>
  <c r="BG2379"/>
  <c r="BG2729"/>
  <c r="BG2400"/>
  <c r="BG2233"/>
  <c r="BG1416"/>
  <c r="BG130"/>
  <c r="BG467"/>
  <c r="BG2467"/>
  <c r="BG843"/>
  <c r="BG1534"/>
  <c r="BG2747"/>
  <c r="BG2731"/>
  <c r="BG1691"/>
  <c r="BG1139"/>
  <c r="BG1152"/>
  <c r="BG2844"/>
  <c r="BG796"/>
  <c r="BG2548"/>
  <c r="BG1076"/>
  <c r="BG1901"/>
  <c r="BG1121"/>
  <c r="BG2015"/>
  <c r="BG93"/>
  <c r="BG1137"/>
  <c r="BG2627"/>
  <c r="BG1576"/>
  <c r="BG1420"/>
  <c r="BG1199"/>
  <c r="BG307"/>
  <c r="BG875"/>
  <c r="BG1687"/>
  <c r="BG1240"/>
  <c r="BG1617"/>
  <c r="BG29"/>
  <c r="BG2617"/>
  <c r="BG825"/>
  <c r="BG1582"/>
  <c r="BG2492"/>
  <c r="BG1255"/>
  <c r="BG662"/>
  <c r="BG1713"/>
  <c r="BG1673"/>
  <c r="BG267"/>
  <c r="BG2137"/>
  <c r="BG1384"/>
  <c r="BG1903"/>
  <c r="BG1282"/>
  <c r="BG1635"/>
  <c r="BG2126"/>
  <c r="BG2143"/>
  <c r="BG1421"/>
  <c r="BG2673"/>
  <c r="BG1111"/>
  <c r="BG1442"/>
  <c r="BG1322"/>
  <c r="BG935"/>
  <c r="BG18"/>
  <c r="BG558"/>
  <c r="BG2590"/>
  <c r="BG685"/>
  <c r="BG2721"/>
  <c r="BG2076"/>
  <c r="BG191"/>
  <c r="BG1447"/>
  <c r="BG1382"/>
  <c r="BG2322"/>
  <c r="BG2080"/>
  <c r="BG928"/>
  <c r="BG427"/>
  <c r="BG2107"/>
  <c r="BG2356"/>
  <c r="BG884"/>
  <c r="BG1441"/>
  <c r="BG2801"/>
  <c r="BG1374"/>
  <c r="BG91"/>
  <c r="BG277"/>
  <c r="BG831"/>
  <c r="BG2568"/>
  <c r="BG2559"/>
  <c r="BG1098"/>
  <c r="BG544"/>
  <c r="BG1114"/>
  <c r="BG119"/>
  <c r="BG1638"/>
  <c r="BG205"/>
  <c r="BG779"/>
  <c r="BG1831"/>
  <c r="BG1886"/>
  <c r="BG2964"/>
  <c r="BG152"/>
  <c r="BG2345"/>
  <c r="BG1089"/>
  <c r="BG1971"/>
  <c r="BG368"/>
  <c r="BG2353"/>
  <c r="BG2361"/>
  <c r="BG2902"/>
  <c r="BG421"/>
  <c r="BG807"/>
  <c r="BG2764"/>
  <c r="BG1738"/>
  <c r="BG2144"/>
  <c r="BG1228"/>
  <c r="BG1597"/>
  <c r="BG2870"/>
  <c r="BG1195"/>
  <c r="BG715"/>
  <c r="BG1280"/>
  <c r="BG248"/>
  <c r="BG1161"/>
  <c r="BG2315"/>
  <c r="BG1686"/>
  <c r="BG2649"/>
  <c r="BG1625"/>
  <c r="BG2259"/>
  <c r="BG985"/>
  <c r="BG415"/>
  <c r="BG1455"/>
  <c r="BG417"/>
  <c r="BG2543"/>
  <c r="BG131"/>
  <c r="BG2967"/>
  <c r="BG2359"/>
  <c r="BG163"/>
  <c r="BG259"/>
  <c r="BG2954"/>
  <c r="BG1583"/>
  <c r="BG2928"/>
  <c r="BG751"/>
  <c r="BG2881"/>
  <c r="BG2129"/>
  <c r="BG2695"/>
  <c r="BG399"/>
  <c r="BG2250"/>
  <c r="BG2171"/>
  <c r="BG1147"/>
  <c r="BG1918"/>
  <c r="BG425"/>
  <c r="BG478"/>
  <c r="BG1708"/>
  <c r="BG2812"/>
  <c r="BG1788"/>
  <c r="BG1276"/>
  <c r="BG764"/>
  <c r="BG282"/>
  <c r="BG1236"/>
  <c r="BG2456"/>
  <c r="BG1702"/>
  <c r="BG2647"/>
  <c r="BG1440"/>
  <c r="BG2187"/>
  <c r="BG1537"/>
  <c r="BG1883"/>
  <c r="BG859"/>
  <c r="BG2831"/>
  <c r="BG886"/>
  <c r="BG633"/>
  <c r="BG2762"/>
  <c r="BG1647"/>
  <c r="BG684"/>
  <c r="BG2952"/>
  <c r="BG1480"/>
  <c r="BG648"/>
  <c r="BG305"/>
  <c r="BG309"/>
  <c r="BG353"/>
  <c r="BG2531"/>
  <c r="BG2216"/>
  <c r="BG1128"/>
  <c r="BG321"/>
  <c r="BG2202"/>
  <c r="BG2042"/>
  <c r="BG1034"/>
  <c r="BG1402"/>
  <c r="BG2082"/>
  <c r="BG2263"/>
  <c r="BG746"/>
  <c r="BG1968"/>
  <c r="BG862"/>
  <c r="BG113"/>
  <c r="BG2205"/>
  <c r="BG2989"/>
  <c r="BG1981"/>
  <c r="BG2176"/>
  <c r="BG2224"/>
  <c r="BG2626"/>
  <c r="BG1201"/>
  <c r="BG2028"/>
  <c r="BG2600"/>
  <c r="BG1544"/>
  <c r="BG1493"/>
  <c r="BG2725"/>
  <c r="BG1733"/>
  <c r="BG590"/>
  <c r="BG1333"/>
  <c r="BG2327"/>
  <c r="BG1634"/>
  <c r="BG1058"/>
  <c r="BG2365"/>
  <c r="BG2221"/>
  <c r="BG1328"/>
  <c r="BG1712"/>
  <c r="BG1787"/>
  <c r="BG1591"/>
  <c r="BG1944"/>
  <c r="BG694"/>
  <c r="BG1008"/>
  <c r="BG688"/>
  <c r="BG2021"/>
  <c r="BG398"/>
  <c r="BG1565"/>
  <c r="BG2772"/>
  <c r="BG247"/>
  <c r="BG1096"/>
  <c r="BG2965"/>
  <c r="BG2314"/>
  <c r="BG2421"/>
  <c r="BG981"/>
  <c r="BG1746"/>
  <c r="BG1938"/>
  <c r="BG2022"/>
  <c r="BG2885"/>
  <c r="BG978"/>
  <c r="BG770"/>
  <c r="BG2244"/>
  <c r="BG2988"/>
  <c r="BG2161"/>
  <c r="BG2978"/>
  <c r="BG600"/>
  <c r="BG2669"/>
  <c r="BG2941"/>
  <c r="BG1798"/>
  <c r="BG1286"/>
  <c r="BG2796"/>
  <c r="BG154"/>
  <c r="BG2276"/>
  <c r="BG2968"/>
  <c r="BG1858"/>
  <c r="BG757"/>
  <c r="BG741"/>
  <c r="BG516"/>
  <c r="BG2701"/>
  <c r="BG2962"/>
  <c r="BG184"/>
  <c r="BG1560"/>
  <c r="BG2577"/>
  <c r="BG2657"/>
  <c r="BG2119"/>
  <c r="BG1569"/>
  <c r="BG2074"/>
  <c r="BG14"/>
  <c r="BG1363"/>
  <c r="BG172"/>
  <c r="BG1386"/>
  <c r="BG1192"/>
  <c r="BG797"/>
  <c r="BG1099"/>
  <c r="BG2064"/>
  <c r="BG2058"/>
  <c r="BG1750"/>
  <c r="BG2029"/>
  <c r="BG2690"/>
  <c r="BG2445"/>
  <c r="BG2930"/>
  <c r="BG2693"/>
  <c r="BG2109"/>
  <c r="BG469"/>
  <c r="BG1896"/>
  <c r="BG1418"/>
  <c r="BG1998"/>
  <c r="BG546"/>
  <c r="BG893"/>
  <c r="BG2599"/>
  <c r="BG1840"/>
  <c r="BG1324"/>
  <c r="BG1489"/>
  <c r="BG2495"/>
  <c r="BG1198"/>
  <c r="BG2092"/>
  <c r="BG1141"/>
  <c r="BG2277"/>
  <c r="BG2440"/>
  <c r="BG644"/>
  <c r="BG1104"/>
  <c r="BG1461"/>
  <c r="BG446"/>
  <c r="BG1496"/>
  <c r="BG1373"/>
  <c r="BG1327"/>
  <c r="BG1115"/>
  <c r="BG716"/>
  <c r="BG2549"/>
  <c r="BG2333"/>
  <c r="BG2156"/>
  <c r="BG2997"/>
  <c r="BG452"/>
  <c r="BG863"/>
  <c r="BG1964"/>
  <c r="BG1660"/>
  <c r="BG1533"/>
  <c r="BG1674"/>
  <c r="BG48"/>
  <c r="BG1643"/>
  <c r="BG2309"/>
  <c r="BG186"/>
  <c r="BG2197"/>
  <c r="BG2020"/>
  <c r="BG122"/>
  <c r="BG1107"/>
  <c r="BG1271"/>
  <c r="BG1818"/>
  <c r="BG724"/>
  <c r="BG2537"/>
  <c r="BG2750"/>
  <c r="BG678"/>
  <c r="BG176"/>
  <c r="BG2553"/>
  <c r="BG1790"/>
  <c r="BG169"/>
  <c r="BG2682"/>
  <c r="BG72"/>
  <c r="BG1370"/>
  <c r="BG1231"/>
  <c r="BG1786"/>
  <c r="BG2946"/>
  <c r="BG19"/>
  <c r="BG643"/>
  <c r="BG599"/>
  <c r="BG786"/>
  <c r="BG1310"/>
  <c r="BG1662"/>
  <c r="BG1485"/>
  <c r="BG1935"/>
  <c r="BG949"/>
  <c r="BG1458"/>
  <c r="BG2486"/>
  <c r="BG2332"/>
  <c r="BG1498"/>
  <c r="BG3000"/>
  <c r="BG2552"/>
  <c r="BG2926"/>
  <c r="BG1054"/>
  <c r="BG1726"/>
  <c r="BG1626"/>
  <c r="BG2642"/>
  <c r="BG2381"/>
  <c r="BG1189"/>
  <c r="BG263"/>
  <c r="BG2829"/>
  <c r="BG1926"/>
  <c r="BG1584"/>
  <c r="BG853"/>
  <c r="BG1954"/>
  <c r="BG1212"/>
  <c r="BG2382"/>
  <c r="BG98"/>
  <c r="BG1229"/>
  <c r="BG2607"/>
  <c r="BG2535"/>
  <c r="BG783"/>
  <c r="BG2511"/>
  <c r="BG2886"/>
  <c r="BG1290"/>
  <c r="BG136"/>
  <c r="BG765"/>
  <c r="BG2653"/>
  <c r="BG1117"/>
  <c r="BG2193"/>
  <c r="BG2447"/>
  <c r="BG246"/>
  <c r="BG89"/>
  <c r="BG536"/>
  <c r="BG1751"/>
  <c r="BG2258"/>
  <c r="BG2898"/>
  <c r="BG1061"/>
  <c r="BG1541"/>
  <c r="BG44"/>
  <c r="BG1018"/>
  <c r="BG616"/>
  <c r="BG1717"/>
  <c r="BG2301"/>
  <c r="BG951"/>
  <c r="BG2228"/>
  <c r="BG1586"/>
  <c r="BG2547"/>
  <c r="BG2177"/>
  <c r="BG1073"/>
  <c r="BG1764"/>
  <c r="BG2629"/>
  <c r="BG548"/>
  <c r="BG2188"/>
  <c r="BG298"/>
  <c r="BG1203"/>
  <c r="BG2637"/>
  <c r="BG61"/>
  <c r="BG956"/>
  <c r="BG1606"/>
  <c r="BG1629"/>
  <c r="BG1815"/>
  <c r="BG2652"/>
  <c r="BG1628"/>
  <c r="BG333"/>
  <c r="BG1283"/>
  <c r="BG1365"/>
  <c r="BG657"/>
  <c r="BG1237"/>
  <c r="BG1999"/>
  <c r="BG2711"/>
  <c r="BG2475"/>
  <c r="BG1012"/>
  <c r="BG2488"/>
  <c r="BG888"/>
  <c r="BG573"/>
  <c r="BG1730"/>
  <c r="BG153"/>
  <c r="BG2904"/>
  <c r="BG2672"/>
  <c r="BG2085"/>
  <c r="BG41"/>
  <c r="BG2039"/>
  <c r="BG802"/>
  <c r="BG239"/>
  <c r="BG2159"/>
  <c r="BG1452"/>
  <c r="BG2326"/>
  <c r="BG2623"/>
  <c r="BG1852"/>
  <c r="BG2520"/>
  <c r="BG1129"/>
  <c r="BG2770"/>
  <c r="BG2911"/>
  <c r="BG1789"/>
  <c r="BG2800"/>
  <c r="BG1745"/>
  <c r="BG2506"/>
  <c r="BG90"/>
  <c r="BG2479"/>
  <c r="BG578"/>
  <c r="BG1490"/>
  <c r="BG420"/>
  <c r="BG1349"/>
  <c r="BG706"/>
  <c r="BG1506"/>
  <c r="BG2214"/>
  <c r="BG829"/>
  <c r="BG1650"/>
  <c r="BG754"/>
  <c r="BG2687"/>
  <c r="BG484"/>
  <c r="BG1602"/>
  <c r="BG2133"/>
  <c r="BG1029"/>
  <c r="BG1762"/>
  <c r="BG1091"/>
  <c r="BG2832"/>
  <c r="BG1148"/>
  <c r="BG1752"/>
  <c r="BG2240"/>
  <c r="BG773"/>
  <c r="BG1797"/>
  <c r="BG1010"/>
  <c r="BG2146"/>
  <c r="BG1922"/>
  <c r="BG1344"/>
  <c r="BG1682"/>
  <c r="BG2876"/>
  <c r="BG2008"/>
  <c r="BG2739"/>
  <c r="BG2573"/>
  <c r="BG2149"/>
  <c r="BG834"/>
  <c r="BG2037"/>
  <c r="BG561"/>
  <c r="BG440"/>
  <c r="BG1127"/>
  <c r="BG370"/>
  <c r="BG2464"/>
  <c r="BG2619"/>
  <c r="BG2070"/>
  <c r="BG1703"/>
  <c r="BG1947"/>
  <c r="BG293"/>
  <c r="BG2702"/>
  <c r="BG583"/>
  <c r="BG1092"/>
  <c r="BG2656"/>
  <c r="BG2001"/>
  <c r="BG1853"/>
  <c r="BG2782"/>
  <c r="BG2209"/>
  <c r="BG917"/>
  <c r="BG46"/>
  <c r="BG490"/>
  <c r="BG365"/>
  <c r="BG2694"/>
  <c r="BG946"/>
  <c r="BG2754"/>
  <c r="BG1656"/>
  <c r="BG1197"/>
  <c r="BG879"/>
  <c r="BG2534"/>
  <c r="BG2044"/>
  <c r="BG1630"/>
  <c r="BG1000"/>
  <c r="BG1087"/>
  <c r="BG1640"/>
  <c r="BG1754"/>
  <c r="BG1256"/>
  <c r="BG213"/>
  <c r="BG127"/>
  <c r="BG1973"/>
  <c r="BG1013"/>
  <c r="BG1646"/>
  <c r="BG2846"/>
  <c r="BG1056"/>
  <c r="BG686"/>
  <c r="BG251"/>
  <c r="BG2933"/>
  <c r="BG2670"/>
  <c r="BG2502"/>
  <c r="BG1437"/>
  <c r="BG2768"/>
  <c r="BG2296"/>
  <c r="BG463"/>
  <c r="BG1881"/>
  <c r="BG1394"/>
  <c r="BG1130"/>
  <c r="BG110"/>
  <c r="BG1780"/>
  <c r="BG146"/>
  <c r="BG1835"/>
  <c r="BG2618"/>
  <c r="BG1817"/>
  <c r="BG1329"/>
  <c r="BG2466"/>
  <c r="BG2106"/>
  <c r="BG1978"/>
  <c r="BG1806"/>
  <c r="BG26"/>
  <c r="BG867"/>
  <c r="BG1522"/>
  <c r="BG2856"/>
  <c r="BG808"/>
  <c r="BG2084"/>
  <c r="BG1448"/>
  <c r="BG702"/>
  <c r="BG1135"/>
  <c r="BG999"/>
  <c r="BG179"/>
  <c r="BG1600"/>
  <c r="BG1579"/>
  <c r="BG2470"/>
  <c r="BG777"/>
  <c r="BG2558"/>
  <c r="BG916"/>
  <c r="BG937"/>
  <c r="BG2105"/>
  <c r="BG2707"/>
  <c r="BG915"/>
  <c r="BG58"/>
  <c r="BG868"/>
  <c r="BG910"/>
  <c r="BG408"/>
  <c r="BG1449"/>
  <c r="BG2834"/>
  <c r="BG898"/>
  <c r="BG2709"/>
  <c r="BG649"/>
  <c r="BG287"/>
  <c r="BG328"/>
  <c r="BG1354"/>
  <c r="BG17"/>
  <c r="BG71"/>
  <c r="BG2540"/>
  <c r="BG1082"/>
  <c r="BG2807"/>
  <c r="BG2192"/>
  <c r="BG1655"/>
  <c r="BG513"/>
  <c r="BG1443"/>
  <c r="BG642"/>
  <c r="BG2948"/>
  <c r="BG1530"/>
  <c r="BG944"/>
  <c r="BG932"/>
  <c r="BG92"/>
  <c r="BG628"/>
  <c r="BG1451"/>
  <c r="BG2128"/>
  <c r="BG1595"/>
  <c r="BG2612"/>
  <c r="BG2874"/>
  <c r="BG2096"/>
  <c r="BG218"/>
  <c r="BG1658"/>
  <c r="BG2377"/>
  <c r="BG1810"/>
  <c r="BG1916"/>
  <c r="BG1906"/>
  <c r="BG1292"/>
  <c r="BG971"/>
  <c r="BG208"/>
  <c r="BG1735"/>
  <c r="BG2117"/>
  <c r="BG2722"/>
  <c r="BG1767"/>
  <c r="BG2016"/>
  <c r="BG1500"/>
  <c r="BG1232"/>
  <c r="BG2402"/>
  <c r="BG2397"/>
  <c r="BG2813"/>
  <c r="BG1205"/>
  <c r="BG674"/>
  <c r="BG1910"/>
  <c r="BG2432"/>
  <c r="BG1019"/>
  <c r="BG388"/>
  <c r="BG2751"/>
  <c r="BG1827"/>
  <c r="BG1845"/>
  <c r="BG1538"/>
  <c r="BG1549"/>
  <c r="BG385"/>
  <c r="BG2344"/>
  <c r="BG1972"/>
  <c r="BG2373"/>
  <c r="BG289"/>
  <c r="BG2869"/>
  <c r="BG2099"/>
  <c r="BG896"/>
  <c r="BG475"/>
  <c r="BG2714"/>
  <c r="BG1316"/>
  <c r="BG1298"/>
  <c r="BG1716"/>
  <c r="BG504"/>
  <c r="BG124"/>
  <c r="BG38"/>
  <c r="BG1072"/>
  <c r="BG313"/>
  <c r="BG2348"/>
  <c r="BG997"/>
  <c r="BG260"/>
  <c r="BG268"/>
  <c r="BG1132"/>
  <c r="BG2091"/>
  <c r="BG1216"/>
  <c r="BG2914"/>
  <c r="BG1568"/>
  <c r="BG2909"/>
  <c r="BG1937"/>
  <c r="BG1734"/>
  <c r="BG2809"/>
  <c r="BG143"/>
  <c r="BG378"/>
  <c r="BG2147"/>
  <c r="BG129"/>
  <c r="BG266"/>
  <c r="BG503"/>
  <c r="BG216"/>
  <c r="BG3001"/>
  <c r="BG984"/>
  <c r="BG422"/>
  <c r="BG2830"/>
  <c r="BG835"/>
  <c r="BG1406"/>
  <c r="BG821"/>
  <c r="BG882"/>
  <c r="BG630"/>
  <c r="BG1722"/>
  <c r="BG430"/>
  <c r="BG851"/>
  <c r="BG1473"/>
  <c r="BG593"/>
  <c r="BG2009"/>
  <c r="BG2045"/>
  <c r="BG2412"/>
  <c r="BG295"/>
  <c r="BG1411"/>
  <c r="BG2139"/>
  <c r="BG2398"/>
  <c r="BG744"/>
  <c r="BG2150"/>
  <c r="BG2111"/>
  <c r="BG413"/>
  <c r="BG1663"/>
  <c r="BG1122"/>
  <c r="BG1611"/>
  <c r="BG1986"/>
  <c r="BG1945"/>
  <c r="BG2387"/>
  <c r="BG217"/>
  <c r="BG1407"/>
  <c r="BG2416"/>
  <c r="BG763"/>
  <c r="BG1942"/>
  <c r="BG54"/>
  <c r="BG335"/>
  <c r="BG2659"/>
  <c r="BG187"/>
  <c r="BG1084"/>
  <c r="BG2303"/>
  <c r="BG537"/>
  <c r="BG1860"/>
  <c r="BG1466"/>
  <c r="BG85"/>
  <c r="BG1343"/>
  <c r="BG344"/>
  <c r="BG2583"/>
  <c r="BG2102"/>
  <c r="BG1894"/>
  <c r="BG1594"/>
  <c r="BG465"/>
  <c r="BG2173"/>
  <c r="BG1948"/>
  <c r="BG1154"/>
  <c r="BG133"/>
  <c r="BG1838"/>
  <c r="BG557"/>
  <c r="BG2570"/>
  <c r="BG792"/>
  <c r="BG2017"/>
  <c r="BG1936"/>
  <c r="BG2943"/>
  <c r="BG612"/>
  <c r="BG1612"/>
  <c r="BG2696"/>
  <c r="BG2241"/>
  <c r="BG1337"/>
  <c r="BG799"/>
  <c r="BG1822"/>
  <c r="BG2424"/>
  <c r="BG2419"/>
  <c r="BG237"/>
  <c r="BG1985"/>
  <c r="BG1445"/>
  <c r="BG364"/>
  <c r="BG241"/>
  <c r="BG2825"/>
  <c r="BG2900"/>
  <c r="BG468"/>
  <c r="BG2355"/>
  <c r="BG2974"/>
  <c r="BG2797"/>
  <c r="BG2170"/>
  <c r="BG1775"/>
  <c r="BG292"/>
  <c r="BG2958"/>
  <c r="BG892"/>
  <c r="BG1601"/>
  <c r="BG112"/>
  <c r="BG106"/>
  <c r="BG665"/>
  <c r="BG980"/>
  <c r="BG1624"/>
  <c r="BG10"/>
  <c r="BG2654"/>
  <c r="BG363"/>
  <c r="BG2194"/>
  <c r="BG1178"/>
  <c r="BG1266"/>
  <c r="BG1772"/>
  <c r="BG2787"/>
  <c r="BG394"/>
  <c r="BG743"/>
  <c r="BG2783"/>
  <c r="BG1334"/>
  <c r="BG1190"/>
  <c r="BG2996"/>
  <c r="BG2391"/>
  <c r="BG84"/>
  <c r="BG1345"/>
  <c r="BG240"/>
  <c r="BG629"/>
  <c r="BG775"/>
  <c r="BG1573"/>
  <c r="BG190"/>
  <c r="BG2018"/>
  <c r="BG1182"/>
  <c r="BG1330"/>
  <c r="BG1501"/>
  <c r="BG2477"/>
  <c r="BG1724"/>
  <c r="BG2291"/>
  <c r="BG2970"/>
  <c r="BG816"/>
  <c r="BG2087"/>
  <c r="BG880"/>
  <c r="BG2955"/>
  <c r="BG2055"/>
  <c r="BG2140"/>
  <c r="BG860"/>
  <c r="BG1360"/>
  <c r="BG1291"/>
  <c r="BG489"/>
  <c r="BG1605"/>
  <c r="BG549"/>
  <c r="BG1438"/>
  <c r="BG515"/>
  <c r="BG423"/>
  <c r="BG198"/>
  <c r="BG2922"/>
  <c r="BG2458"/>
  <c r="BG1400"/>
  <c r="BG1353"/>
  <c r="BG2838"/>
  <c r="BG1795"/>
  <c r="BG1487"/>
  <c r="BG532"/>
  <c r="BG1743"/>
  <c r="BG2710"/>
  <c r="BG1296"/>
  <c r="BG165"/>
  <c r="BG2469"/>
  <c r="BG1804"/>
  <c r="BG462"/>
  <c r="BG2125"/>
  <c r="BG1468"/>
  <c r="BG2803"/>
  <c r="BG1219"/>
  <c r="BG2745"/>
  <c r="BG2034"/>
  <c r="BG766"/>
  <c r="BG2778"/>
  <c r="BG1897"/>
  <c r="BG2308"/>
  <c r="BG1287"/>
  <c r="BG2358"/>
  <c r="BG1235"/>
  <c r="BG149"/>
  <c r="BG1375"/>
  <c r="BG563"/>
  <c r="BG2183"/>
  <c r="BG148"/>
  <c r="BG687"/>
  <c r="BG2835"/>
  <c r="BG894"/>
  <c r="BG2580"/>
  <c r="BG603"/>
  <c r="BG1495"/>
  <c r="BG1676"/>
  <c r="BG123"/>
  <c r="BG2132"/>
  <c r="BG2767"/>
  <c r="BG909"/>
  <c r="BG1265"/>
  <c r="BG2463"/>
  <c r="BG747"/>
  <c r="BG1103"/>
  <c r="BG1516"/>
  <c r="BG818"/>
  <c r="BG1326"/>
  <c r="BG919"/>
  <c r="BG1140"/>
  <c r="BG2093"/>
  <c r="BG2465"/>
  <c r="BG1770"/>
  <c r="BG236"/>
  <c r="BG315"/>
  <c r="BG2461"/>
  <c r="BG1561"/>
  <c r="BG2067"/>
  <c r="BG2638"/>
  <c r="BG3002"/>
  <c r="BG568"/>
  <c r="BG400"/>
  <c r="BG2178"/>
  <c r="BG823"/>
  <c r="BG2712"/>
  <c r="BG1371"/>
  <c r="BG2046"/>
  <c r="BG780"/>
  <c r="BG30"/>
  <c r="BG2254"/>
  <c r="BG2000"/>
  <c r="BG1990"/>
  <c r="BG1784"/>
  <c r="BG2505"/>
  <c r="BG2457"/>
  <c r="BG677"/>
  <c r="BG302"/>
  <c r="BG1509"/>
  <c r="BG2024"/>
  <c r="BG53"/>
  <c r="BG772"/>
  <c r="BG1049"/>
  <c r="BG661"/>
  <c r="BG471"/>
  <c r="BG1869"/>
  <c r="BG1688"/>
  <c r="BG349"/>
  <c r="BG2169"/>
  <c r="BG204"/>
  <c r="BG2434"/>
  <c r="BG812"/>
  <c r="BG1669"/>
  <c r="BG2013"/>
  <c r="BG1281"/>
  <c r="BG858"/>
  <c r="BG519"/>
  <c r="BG565"/>
  <c r="BG1389"/>
  <c r="BG925"/>
  <c r="BG1312"/>
  <c r="BG1983"/>
  <c r="BG16"/>
  <c r="BG542"/>
  <c r="BG1183"/>
  <c r="BG220"/>
  <c r="BG824"/>
  <c r="BG2388"/>
  <c r="BG1769"/>
  <c r="BG976"/>
  <c r="BG1755"/>
  <c r="BG1939"/>
  <c r="BG901"/>
  <c r="BG1902"/>
  <c r="BG209"/>
  <c r="BG841"/>
  <c r="BG401"/>
  <c r="BG1863"/>
  <c r="BG2824"/>
  <c r="BG1698"/>
  <c r="BG2736"/>
  <c r="BG1274"/>
  <c r="BG2320"/>
  <c r="BG2428"/>
  <c r="BG359"/>
  <c r="BG1318"/>
  <c r="BG1670"/>
  <c r="BG1497"/>
  <c r="BG986"/>
  <c r="BG1542"/>
  <c r="BG1156"/>
  <c r="BG1808"/>
  <c r="BG1874"/>
  <c r="BG1826"/>
  <c r="BG2752"/>
  <c r="BG262"/>
  <c r="BG12"/>
  <c r="BG1221"/>
  <c r="BG526"/>
  <c r="BG1927"/>
  <c r="BG2200"/>
  <c r="BG619"/>
  <c r="BG1157"/>
  <c r="BG1356"/>
  <c r="BG1707"/>
  <c r="BG2882"/>
  <c r="BG2545"/>
  <c r="BG1618"/>
  <c r="BG538"/>
  <c r="BG1317"/>
  <c r="BG2634"/>
  <c r="BG455"/>
  <c r="BG2364"/>
  <c r="BG897"/>
  <c r="BG2011"/>
  <c r="BG697"/>
  <c r="BG613"/>
  <c r="BG650"/>
  <c r="BG2992"/>
  <c r="BG2931"/>
  <c r="BG2302"/>
  <c r="BG1924"/>
  <c r="BG1868"/>
  <c r="BG2351"/>
  <c r="BG1545"/>
  <c r="BG1163"/>
  <c r="BG560"/>
  <c r="BG785"/>
  <c r="BG1234"/>
  <c r="BG556"/>
  <c r="BG117"/>
  <c r="BG1955"/>
  <c r="BG1109"/>
  <c r="BG366"/>
  <c r="BG1194"/>
  <c r="BG2717"/>
  <c r="BG11"/>
  <c r="BG357"/>
  <c r="BG1557"/>
  <c r="BG2908"/>
  <c r="BG2609"/>
  <c r="BG924"/>
  <c r="BG444"/>
  <c r="BG2281"/>
  <c r="BG2544"/>
  <c r="BG731"/>
  <c r="BG2297"/>
  <c r="BG870"/>
  <c r="BG2564"/>
  <c r="BG2984"/>
  <c r="BG826"/>
  <c r="BG2476"/>
  <c r="BG2791"/>
  <c r="BG2323"/>
  <c r="BG1207"/>
  <c r="BG2742"/>
  <c r="BG389"/>
  <c r="BG2678"/>
  <c r="BG2919"/>
  <c r="BG776"/>
  <c r="BG2225"/>
  <c r="BG878"/>
  <c r="BG2613"/>
  <c r="BG1077"/>
  <c r="BG2363"/>
  <c r="BG1867"/>
  <c r="BG2633"/>
  <c r="BG2253"/>
  <c r="BG2073"/>
  <c r="BG2287"/>
  <c r="BG1505"/>
  <c r="BG2781"/>
  <c r="BG1180"/>
  <c r="BG1469"/>
  <c r="BG2689"/>
  <c r="BG2529"/>
  <c r="BG486"/>
  <c r="BG1352"/>
  <c r="BG1299"/>
  <c r="BG1250"/>
  <c r="BG787"/>
  <c r="BG1011"/>
  <c r="BG224"/>
  <c r="BG1339"/>
  <c r="BG564"/>
  <c r="BG819"/>
  <c r="BG1053"/>
  <c r="BG2480"/>
  <c r="BG2980"/>
  <c r="BG912"/>
  <c r="BG158"/>
  <c r="BG801"/>
  <c r="BG294"/>
  <c r="BG1204"/>
  <c r="BG646"/>
  <c r="BG589"/>
  <c r="BG150"/>
  <c r="BG1957"/>
  <c r="BG711"/>
  <c r="BG710"/>
  <c r="BG2903"/>
  <c r="BG1001"/>
  <c r="BG1484"/>
  <c r="BG857"/>
  <c r="BG1543"/>
  <c r="BG2455"/>
  <c r="BG639"/>
  <c r="BG448"/>
  <c r="BG1108"/>
  <c r="BG1270"/>
  <c r="BG2372"/>
  <c r="BG1071"/>
  <c r="BG331"/>
  <c r="BG1039"/>
  <c r="BG1233"/>
  <c r="BG392"/>
  <c r="BG2334"/>
  <c r="BG2521"/>
  <c r="BG2115"/>
  <c r="BG74"/>
  <c r="BG115"/>
  <c r="BG1805"/>
  <c r="BG1799"/>
  <c r="BG955"/>
  <c r="BG1820"/>
  <c r="BG2100"/>
  <c r="BG866"/>
  <c r="BG182"/>
  <c r="BG1208"/>
  <c r="BG367"/>
  <c r="BG923"/>
  <c r="BG1697"/>
  <c r="BG447"/>
  <c r="BG2154"/>
  <c r="BG2206"/>
  <c r="BG1101"/>
  <c r="BG1295"/>
  <c r="BG2591"/>
  <c r="BG2433"/>
  <c r="BG1959"/>
  <c r="BG1119"/>
  <c r="BG690"/>
  <c r="BG2828"/>
  <c r="BG2219"/>
  <c r="BG1976"/>
  <c r="BG865"/>
  <c r="BG2262"/>
  <c r="BG177"/>
  <c r="BG31"/>
  <c r="BG1758"/>
  <c r="BG1728"/>
  <c r="BG2592"/>
  <c r="BG1494"/>
  <c r="BG2683"/>
  <c r="BG2942"/>
  <c r="BG105"/>
  <c r="BG1532"/>
  <c r="BG950"/>
  <c r="BG1952"/>
  <c r="BG183"/>
  <c r="BG2052"/>
  <c r="BG2453"/>
  <c r="BG972"/>
  <c r="BG2350"/>
  <c r="BG2207"/>
  <c r="BG1423"/>
  <c r="BG2733"/>
  <c r="BG2688"/>
  <c r="BG943"/>
  <c r="BG1433"/>
  <c r="BG2213"/>
  <c r="BG1170"/>
  <c r="BG470"/>
  <c r="BG2763"/>
  <c r="BG2631"/>
  <c r="BG2318"/>
  <c r="BG480"/>
  <c r="BG2776"/>
  <c r="BG270"/>
  <c r="BG2368"/>
  <c r="BG1051"/>
  <c r="BG114"/>
  <c r="BG2062"/>
  <c r="BG1856"/>
  <c r="BG595"/>
  <c r="BG1729"/>
  <c r="BG2514"/>
  <c r="BG701"/>
  <c r="BG960"/>
  <c r="BG1556"/>
  <c r="BG291"/>
  <c r="BG1395"/>
  <c r="BG2716"/>
  <c r="BG1304"/>
  <c r="BG1065"/>
  <c r="BG989"/>
  <c r="BG907"/>
  <c r="BG902"/>
  <c r="BG2312"/>
  <c r="BG99"/>
  <c r="BG435"/>
  <c r="BG2811"/>
  <c r="BG1169"/>
  <c r="BG1313"/>
  <c r="BG1839"/>
  <c r="BG1672"/>
  <c r="BG2392"/>
  <c r="BG774"/>
  <c r="BG2814"/>
  <c r="BG1668"/>
  <c r="BG844"/>
  <c r="BG1828"/>
  <c r="BG211"/>
  <c r="BG1134"/>
  <c r="BG51"/>
  <c r="BG2866"/>
  <c r="BG1215"/>
  <c r="BG848"/>
  <c r="BG32"/>
  <c r="BG2127"/>
  <c r="BG1997"/>
  <c r="BG2347"/>
  <c r="BG521"/>
  <c r="BG1285"/>
  <c r="BG1045"/>
  <c r="BG2341"/>
  <c r="BG1165"/>
  <c r="BG47"/>
  <c r="BG1209"/>
  <c r="BG55"/>
  <c r="BG1803"/>
  <c r="BG37"/>
  <c r="BG360"/>
  <c r="BG274"/>
  <c r="BG2427"/>
  <c r="BG212"/>
  <c r="BG961"/>
  <c r="BG1977"/>
  <c r="BG2525"/>
  <c r="BG2406"/>
  <c r="BG1760"/>
  <c r="BG1342"/>
  <c r="BG1907"/>
  <c r="BG1693"/>
  <c r="BG2621"/>
  <c r="BG1074"/>
  <c r="BG1876"/>
  <c r="BG2848"/>
  <c r="BG1919"/>
  <c r="BG2114"/>
  <c r="BG531"/>
  <c r="BG2639"/>
  <c r="BG895"/>
  <c r="BG2043"/>
  <c r="BG2805"/>
  <c r="BG760"/>
  <c r="BG2718"/>
  <c r="BG1632"/>
  <c r="BG1414"/>
  <c r="BG334"/>
  <c r="BG1742"/>
  <c r="BG2005"/>
  <c r="BG2280"/>
  <c r="BG525"/>
  <c r="BG920"/>
  <c r="BG2497"/>
  <c r="BG705"/>
  <c r="BG1300"/>
  <c r="BG1162"/>
  <c r="BG1288"/>
  <c r="BG1378"/>
  <c r="BG2994"/>
  <c r="BG2471"/>
  <c r="BG913"/>
  <c r="BG194"/>
  <c r="BG1773"/>
  <c r="BG2384"/>
  <c r="BG2879"/>
  <c r="BG2551"/>
  <c r="BG987"/>
  <c r="BG761"/>
  <c r="BG2788"/>
  <c r="BG914"/>
  <c r="BG2246"/>
  <c r="BG1861"/>
  <c r="BG2779"/>
  <c r="BG2538"/>
  <c r="BG2437"/>
  <c r="BG762"/>
  <c r="BG375"/>
  <c r="BG552"/>
  <c r="BG1246"/>
  <c r="BG2210"/>
  <c r="BG1479"/>
  <c r="BG2403"/>
  <c r="BG1970"/>
  <c r="BG3004"/>
  <c r="BG1661"/>
  <c r="BG377"/>
  <c r="BG485"/>
  <c r="BG69"/>
  <c r="BG2152"/>
  <c r="BG2316"/>
  <c r="BG162"/>
  <c r="BG2438"/>
  <c r="BG2110"/>
  <c r="BG2910"/>
  <c r="BG1850"/>
  <c r="BG1174"/>
  <c r="BG2375"/>
  <c r="BG410"/>
  <c r="BG2083"/>
  <c r="BG1306"/>
  <c r="BG2190"/>
  <c r="BG625"/>
  <c r="BG512"/>
  <c r="BG1740"/>
  <c r="BG1528"/>
  <c r="BG2861"/>
  <c r="BG675"/>
  <c r="BG839"/>
  <c r="BG1431"/>
  <c r="BG1042"/>
  <c r="BG1757"/>
  <c r="BG952"/>
  <c r="BG822"/>
  <c r="BG2441"/>
  <c r="BG1417"/>
  <c r="BG2775"/>
  <c r="BG982"/>
  <c r="BG2905"/>
  <c r="BG2771"/>
  <c r="BG65"/>
  <c r="BG2414"/>
  <c r="BG1864"/>
  <c r="BG2389"/>
  <c r="BG2282"/>
  <c r="BG996"/>
  <c r="BG2346"/>
  <c r="BG1732"/>
  <c r="BG927"/>
  <c r="BG1700"/>
  <c r="BG250"/>
  <c r="BG402"/>
  <c r="BG2794"/>
  <c r="BG845"/>
  <c r="BG199"/>
  <c r="BG1088"/>
  <c r="BG2827"/>
  <c r="BG2006"/>
  <c r="BG1833"/>
  <c r="BG2527"/>
  <c r="BG832"/>
  <c r="BG1105"/>
  <c r="BG569"/>
  <c r="BG138"/>
  <c r="BG1791"/>
  <c r="BG225"/>
  <c r="BG533"/>
  <c r="BG2734"/>
  <c r="BG1911"/>
  <c r="BG104"/>
  <c r="BG2124"/>
  <c r="BG1085"/>
  <c r="BG361"/>
  <c r="BG63"/>
  <c r="BG788"/>
  <c r="BG1680"/>
  <c r="BG1145"/>
  <c r="BG1683"/>
  <c r="BG441"/>
  <c r="BG2181"/>
  <c r="BG1778"/>
  <c r="BG2852"/>
  <c r="BG1426"/>
  <c r="BG2494"/>
  <c r="BG1637"/>
  <c r="BG1173"/>
  <c r="BG238"/>
  <c r="BG2853"/>
  <c r="BG535"/>
  <c r="BG2340"/>
  <c r="BG2349"/>
  <c r="BG299"/>
  <c r="BG2684"/>
  <c r="BG664"/>
  <c r="BG1933"/>
  <c r="BG2566"/>
  <c r="BG2374"/>
  <c r="BG1125"/>
  <c r="BG2436"/>
  <c r="BG869"/>
  <c r="BG906"/>
  <c r="BG1123"/>
  <c r="BG2893"/>
  <c r="BG1472"/>
  <c r="BG1961"/>
  <c r="BG2614"/>
  <c r="BG286"/>
  <c r="BG1761"/>
  <c r="BG329"/>
  <c r="BG2094"/>
  <c r="BG429"/>
  <c r="BG2266"/>
  <c r="BG1951"/>
  <c r="BG1325"/>
  <c r="BG2703"/>
  <c r="BG2738"/>
  <c r="BG2138"/>
  <c r="BG658"/>
  <c r="BG804"/>
  <c r="BG691"/>
  <c r="BG358"/>
  <c r="BG2571"/>
  <c r="BG1399"/>
  <c r="BG2719"/>
  <c r="BG279"/>
  <c r="BG1898"/>
  <c r="BG2667"/>
  <c r="BG2002"/>
  <c r="BG1884"/>
  <c r="BG2901"/>
  <c r="BG606"/>
  <c r="BG2883"/>
  <c r="BG1535"/>
  <c r="BG957"/>
  <c r="BG1551"/>
  <c r="BG2862"/>
  <c r="BG2237"/>
  <c r="BG582"/>
  <c r="BG795"/>
  <c r="BG1068"/>
  <c r="BG1112"/>
  <c r="BG269"/>
  <c r="BG2753"/>
  <c r="BG73"/>
  <c r="BG554"/>
  <c r="BG2602"/>
  <c r="BG1319"/>
  <c r="BG2632"/>
  <c r="BG1555"/>
  <c r="BG2815"/>
  <c r="BG2378"/>
  <c r="BG94"/>
  <c r="BG2786"/>
  <c r="BG2369"/>
  <c r="BG1719"/>
  <c r="BG2895"/>
  <c r="BG1481"/>
  <c r="BG737"/>
  <c r="BG2655"/>
  <c r="BG1862"/>
  <c r="BG1248"/>
  <c r="BG2054"/>
  <c r="BG945"/>
  <c r="BG2290"/>
  <c r="BG2518"/>
  <c r="BG1388"/>
  <c r="BG232"/>
  <c r="BG369"/>
  <c r="BG1550"/>
  <c r="BG1432"/>
  <c r="BG2255"/>
  <c r="BG1419"/>
  <c r="BG1913"/>
  <c r="BG693"/>
  <c r="BG306"/>
  <c r="BG1196"/>
  <c r="BG2541"/>
  <c r="BG272"/>
  <c r="BG2298"/>
  <c r="BG2756"/>
  <c r="BG673"/>
  <c r="BG2665"/>
  <c r="BG974"/>
  <c r="BG507"/>
  <c r="BG2821"/>
  <c r="BG2581"/>
  <c r="BG1892"/>
  <c r="BG1090"/>
  <c r="BG2680"/>
  <c r="BG2542"/>
  <c r="BG520"/>
  <c r="BG145"/>
  <c r="BG2700"/>
  <c r="BG2741"/>
  <c r="BG1527"/>
  <c r="BG2123"/>
  <c r="BG2264"/>
  <c r="BG703"/>
  <c r="BG2098"/>
  <c r="BG1744"/>
  <c r="BG789"/>
  <c r="BG2872"/>
  <c r="BG567"/>
  <c r="BG1172"/>
  <c r="BG2793"/>
  <c r="BG1133"/>
  <c r="BG666"/>
  <c r="BG551"/>
  <c r="BG2917"/>
  <c r="BG2394"/>
  <c r="BG196"/>
  <c r="BG983"/>
  <c r="BG397"/>
  <c r="BG2304"/>
  <c r="BG496"/>
  <c r="BG1685"/>
  <c r="BG876"/>
  <c r="BG689"/>
  <c r="BG759"/>
  <c r="BG2515"/>
  <c r="BG2501"/>
  <c r="BG2243"/>
  <c r="BG2157"/>
  <c r="BG2789"/>
  <c r="BG1621"/>
  <c r="BG2380"/>
  <c r="BG2493"/>
  <c r="BG602"/>
  <c r="BG1653"/>
  <c r="BG203"/>
  <c r="BG2792"/>
  <c r="BG345"/>
  <c r="BG1715"/>
  <c r="BG151"/>
  <c r="BG1834"/>
  <c r="BG1613"/>
  <c r="BG659"/>
  <c r="BG1993"/>
  <c r="BG2509"/>
  <c r="BG592"/>
  <c r="BG1457"/>
  <c r="BG2594"/>
  <c r="BG784"/>
  <c r="BG1340"/>
  <c r="BG432"/>
  <c r="BG588"/>
  <c r="BG1610"/>
  <c r="BG696"/>
  <c r="BG297"/>
  <c r="BG2446"/>
  <c r="BG2399"/>
  <c r="BG2795"/>
  <c r="BG1453"/>
  <c r="BG27"/>
  <c r="BG871"/>
  <c r="BG647"/>
  <c r="BG325"/>
  <c r="BG2842"/>
  <c r="BG223"/>
  <c r="BG2550"/>
  <c r="BG1641"/>
  <c r="BG559"/>
  <c r="BG180"/>
  <c r="BG828"/>
  <c r="BG1546"/>
  <c r="BG437"/>
  <c r="BG1525"/>
  <c r="BG769"/>
  <c r="BG1950"/>
  <c r="BG2891"/>
  <c r="BG1714"/>
  <c r="BG975"/>
  <c r="BG1273"/>
  <c r="BG257"/>
  <c r="BG494"/>
  <c r="BG1813"/>
  <c r="BG671"/>
  <c r="BG383"/>
  <c r="BG1623"/>
  <c r="BG2343"/>
  <c r="BG547"/>
  <c r="BG2516"/>
  <c r="BG1222"/>
  <c r="BG2271"/>
  <c r="BG623"/>
  <c r="BG739"/>
  <c r="BG1213"/>
  <c r="BG2963"/>
  <c r="BG1539"/>
  <c r="BG234"/>
  <c r="BG1362"/>
  <c r="BG575"/>
  <c r="BG2165"/>
  <c r="BG1015"/>
  <c r="BG487"/>
  <c r="BG2198"/>
  <c r="BG314"/>
  <c r="BG424"/>
  <c r="BG2777"/>
  <c r="BG2242"/>
  <c r="BG641"/>
  <c r="BG2735"/>
  <c r="BG1482"/>
  <c r="BF2403"/>
  <c r="BC82"/>
  <c r="BF2120"/>
  <c r="BA2403"/>
  <c r="BB253"/>
  <c r="BP253" s="1"/>
  <c r="BO253" s="1"/>
  <c r="BA106"/>
  <c r="BB112"/>
  <c r="BF112"/>
  <c r="BB2403"/>
  <c r="BH2403" s="1"/>
  <c r="BC2403"/>
  <c r="BA112"/>
  <c r="BC112"/>
  <c r="BC1601"/>
  <c r="BF414"/>
  <c r="BA2120"/>
  <c r="AM2652"/>
  <c r="AM56"/>
  <c r="BB82"/>
  <c r="BB2120"/>
  <c r="BC2120"/>
  <c r="BA82"/>
  <c r="BB1601"/>
  <c r="BF82"/>
  <c r="BF253"/>
  <c r="AM2919"/>
  <c r="BA414"/>
  <c r="BB106"/>
  <c r="BA1601"/>
  <c r="BB414"/>
  <c r="BA253"/>
  <c r="AM2203"/>
  <c r="AM1821"/>
  <c r="BC414"/>
  <c r="BF1601"/>
  <c r="BC380"/>
  <c r="BC852"/>
  <c r="BC2651"/>
  <c r="BC1017"/>
  <c r="BC2428"/>
  <c r="BC359"/>
  <c r="BC2104"/>
  <c r="BC1826"/>
  <c r="BC1547"/>
  <c r="BC709"/>
  <c r="BC1032"/>
  <c r="BC474"/>
  <c r="BC538"/>
  <c r="BC2931"/>
  <c r="BC2351"/>
  <c r="BC1545"/>
  <c r="BC785"/>
  <c r="BC357"/>
  <c r="BC2281"/>
  <c r="BC826"/>
  <c r="BF106"/>
  <c r="BC487"/>
  <c r="BC2198"/>
  <c r="BC424"/>
  <c r="BC253"/>
  <c r="BB1482"/>
  <c r="BC106"/>
  <c r="BC721"/>
  <c r="BC2616"/>
  <c r="BC376"/>
  <c r="BC1949"/>
  <c r="BC637"/>
  <c r="BC790"/>
  <c r="BC805"/>
  <c r="BC2850"/>
  <c r="BC1768"/>
  <c r="BC850"/>
  <c r="BC529"/>
  <c r="BC1974"/>
  <c r="BC2520"/>
  <c r="BC1129"/>
  <c r="BC2770"/>
  <c r="BC420"/>
  <c r="BC1349"/>
  <c r="BC754"/>
  <c r="BC1602"/>
  <c r="BC1762"/>
  <c r="BC1148"/>
  <c r="BC1752"/>
  <c r="BC2146"/>
  <c r="BC2149"/>
  <c r="BC834"/>
  <c r="BC2656"/>
  <c r="BC917"/>
  <c r="BC46"/>
  <c r="BC490"/>
  <c r="BC365"/>
  <c r="BC1656"/>
  <c r="BC665"/>
  <c r="BC980"/>
  <c r="BC2503"/>
  <c r="BC1619"/>
  <c r="BC2160"/>
  <c r="BC498"/>
  <c r="BC2947"/>
  <c r="BC1604"/>
  <c r="BC1256"/>
  <c r="BC213"/>
  <c r="BC1566"/>
  <c r="BC1603"/>
  <c r="BC2720"/>
  <c r="BC1153"/>
  <c r="BC605"/>
  <c r="BC2112"/>
  <c r="BC2845"/>
  <c r="BC669"/>
  <c r="BC1899"/>
  <c r="BC1637"/>
  <c r="BC2853"/>
  <c r="BC2522"/>
  <c r="BC1909"/>
  <c r="BC737"/>
  <c r="BC2655"/>
  <c r="BC1248"/>
  <c r="BC2054"/>
  <c r="BC945"/>
  <c r="BC2518"/>
  <c r="BC1388"/>
  <c r="BC369"/>
  <c r="BC1801"/>
  <c r="BC1434"/>
  <c r="BC994"/>
  <c r="BC673"/>
  <c r="BC2513"/>
  <c r="BC714"/>
  <c r="BC228"/>
  <c r="BC2837"/>
  <c r="BC1946"/>
  <c r="BC1599"/>
  <c r="BC1723"/>
  <c r="BC2454"/>
  <c r="BC1512"/>
  <c r="BC2294"/>
  <c r="BC811"/>
  <c r="BC2408"/>
  <c r="BC2774"/>
  <c r="BC2929"/>
  <c r="BC1746"/>
  <c r="BC1938"/>
  <c r="BC978"/>
  <c r="BC770"/>
  <c r="BC2244"/>
  <c r="BC2988"/>
  <c r="BC2161"/>
  <c r="BC2978"/>
  <c r="BC600"/>
  <c r="BC2669"/>
  <c r="BC1798"/>
  <c r="BC1286"/>
  <c r="BC2796"/>
  <c r="BC154"/>
  <c r="BC2276"/>
  <c r="BC2968"/>
  <c r="BC1858"/>
  <c r="BC741"/>
  <c r="BC516"/>
  <c r="BC2701"/>
  <c r="BC2962"/>
  <c r="BC1560"/>
  <c r="BC2577"/>
  <c r="BC2657"/>
  <c r="BC2119"/>
  <c r="BC1569"/>
  <c r="BC2074"/>
  <c r="BC14"/>
  <c r="BC172"/>
  <c r="BC1386"/>
  <c r="BC1192"/>
  <c r="BC797"/>
  <c r="BC1099"/>
  <c r="BC2064"/>
  <c r="BC2058"/>
  <c r="BC1750"/>
  <c r="BC2029"/>
  <c r="BC2690"/>
  <c r="BC2445"/>
  <c r="BC2930"/>
  <c r="BC2693"/>
  <c r="BC2109"/>
  <c r="BC469"/>
  <c r="BC1418"/>
  <c r="BC1998"/>
  <c r="BC546"/>
  <c r="BC893"/>
  <c r="BC2599"/>
  <c r="BC1324"/>
  <c r="BC1489"/>
  <c r="BC2495"/>
  <c r="BC1198"/>
  <c r="BC2092"/>
  <c r="BC1141"/>
  <c r="BC2277"/>
  <c r="BC2440"/>
  <c r="BC644"/>
  <c r="BC1104"/>
  <c r="BC1461"/>
  <c r="BC1327"/>
  <c r="BC1115"/>
  <c r="BC716"/>
  <c r="BC2549"/>
  <c r="BC2156"/>
  <c r="BC2997"/>
  <c r="BC452"/>
  <c r="BC863"/>
  <c r="BC1964"/>
  <c r="BC1660"/>
  <c r="BC1533"/>
  <c r="BC1674"/>
  <c r="BC48"/>
  <c r="BC2309"/>
  <c r="BC186"/>
  <c r="BC2197"/>
  <c r="BC2020"/>
  <c r="BC122"/>
  <c r="BC1107"/>
  <c r="BC1818"/>
  <c r="BC724"/>
  <c r="BC2537"/>
  <c r="BC2750"/>
  <c r="BC678"/>
  <c r="BC176"/>
  <c r="BC1790"/>
  <c r="BC169"/>
  <c r="BC2682"/>
  <c r="BC72"/>
  <c r="BC1370"/>
  <c r="BC1231"/>
  <c r="BC1786"/>
  <c r="BC19"/>
  <c r="BC643"/>
  <c r="BC786"/>
  <c r="BC1310"/>
  <c r="BC1485"/>
  <c r="BC949"/>
  <c r="BC1458"/>
  <c r="BC2486"/>
  <c r="BC2332"/>
  <c r="BC1498"/>
  <c r="BC3000"/>
  <c r="BC2552"/>
  <c r="BC1054"/>
  <c r="BC1726"/>
  <c r="BC1626"/>
  <c r="BC2642"/>
  <c r="BC263"/>
  <c r="BC2484"/>
  <c r="BC1524"/>
  <c r="BC930"/>
  <c r="BC1912"/>
  <c r="BC2841"/>
  <c r="BC2485"/>
  <c r="BC1779"/>
  <c r="BC348"/>
  <c r="BC227"/>
  <c r="BC1963"/>
  <c r="BC2449"/>
  <c r="BC1366"/>
  <c r="BC2589"/>
  <c r="BC1914"/>
  <c r="BC1671"/>
  <c r="BC861"/>
  <c r="BC1819"/>
  <c r="BC873"/>
  <c r="BC45"/>
  <c r="BC889"/>
  <c r="BC479"/>
  <c r="BC1559"/>
  <c r="BC591"/>
  <c r="BC319"/>
  <c r="BC2780"/>
  <c r="BC1710"/>
  <c r="BC1086"/>
  <c r="BC215"/>
  <c r="BC1483"/>
  <c r="BC827"/>
  <c r="BC244"/>
  <c r="BC1590"/>
  <c r="BC1871"/>
  <c r="BC2167"/>
  <c r="BC2708"/>
  <c r="BC1878"/>
  <c r="BC1002"/>
  <c r="BC1006"/>
  <c r="BC2723"/>
  <c r="BC330"/>
  <c r="BC2500"/>
  <c r="BC2248"/>
  <c r="BC791"/>
  <c r="BC1412"/>
  <c r="BC1463"/>
  <c r="BC1379"/>
  <c r="BC877"/>
  <c r="BC815"/>
  <c r="BC83"/>
  <c r="BC2748"/>
  <c r="BC938"/>
  <c r="BC911"/>
  <c r="BC139"/>
  <c r="BC713"/>
  <c r="BC887"/>
  <c r="BC2223"/>
  <c r="BC543"/>
  <c r="BC1347"/>
  <c r="BC2236"/>
  <c r="BC1587"/>
  <c r="BC1774"/>
  <c r="BC749"/>
  <c r="BC1736"/>
  <c r="BC614"/>
  <c r="BC1106"/>
  <c r="BC1508"/>
  <c r="BC1193"/>
  <c r="BC2404"/>
  <c r="BC965"/>
  <c r="BC2987"/>
  <c r="BC1540"/>
  <c r="BC810"/>
  <c r="BC412"/>
  <c r="BC323"/>
  <c r="BC2060"/>
  <c r="BC1664"/>
  <c r="BC798"/>
  <c r="BC204"/>
  <c r="BC2425"/>
  <c r="BC1502"/>
  <c r="BC1636"/>
  <c r="BC2487"/>
  <c r="BC841"/>
  <c r="BA1482"/>
  <c r="BC2635"/>
  <c r="BC2515"/>
  <c r="BC1159"/>
  <c r="BC431"/>
  <c r="BC2715"/>
  <c r="BC2371"/>
  <c r="BC233"/>
  <c r="BC301"/>
  <c r="BC1456"/>
  <c r="BC1709"/>
  <c r="BC273"/>
  <c r="BC1610"/>
  <c r="BC2446"/>
  <c r="BC2795"/>
  <c r="BC1453"/>
  <c r="BC27"/>
  <c r="BC2842"/>
  <c r="BC2891"/>
  <c r="BC1714"/>
  <c r="BC383"/>
  <c r="BC2516"/>
  <c r="BC2271"/>
  <c r="BC1585"/>
  <c r="BC1841"/>
  <c r="BC2488"/>
  <c r="BC802"/>
  <c r="BC239"/>
  <c r="BC2159"/>
  <c r="BC2326"/>
  <c r="BC419"/>
  <c r="BC255"/>
  <c r="BC202"/>
  <c r="BC2217"/>
  <c r="BC2400"/>
  <c r="BC1416"/>
  <c r="BC130"/>
  <c r="BC2548"/>
  <c r="BC1076"/>
  <c r="BC1901"/>
  <c r="BC1121"/>
  <c r="BC93"/>
  <c r="BC1137"/>
  <c r="BC2627"/>
  <c r="BC1576"/>
  <c r="BC1420"/>
  <c r="BC1687"/>
  <c r="BC1240"/>
  <c r="BC2492"/>
  <c r="BC1255"/>
  <c r="BC662"/>
  <c r="BC1713"/>
  <c r="BC1673"/>
  <c r="BC267"/>
  <c r="BC1131"/>
  <c r="BC1836"/>
  <c r="BC1284"/>
  <c r="BC442"/>
  <c r="BC722"/>
  <c r="BC162"/>
  <c r="BC2438"/>
  <c r="BC2110"/>
  <c r="BC2910"/>
  <c r="BC2857"/>
  <c r="BC1174"/>
  <c r="BC2375"/>
  <c r="BC410"/>
  <c r="BC275"/>
  <c r="BC1572"/>
  <c r="BC855"/>
  <c r="BC2817"/>
  <c r="BC2299"/>
  <c r="BC2260"/>
  <c r="BC1885"/>
  <c r="BC371"/>
  <c r="BC2062"/>
  <c r="BC291"/>
  <c r="BC2766"/>
  <c r="BC2392"/>
  <c r="BC32"/>
  <c r="BF1482"/>
  <c r="BC2840"/>
  <c r="BC390"/>
  <c r="BC295"/>
  <c r="BC2679"/>
  <c r="BC2969"/>
  <c r="BC1466"/>
  <c r="BC2583"/>
  <c r="BC1948"/>
  <c r="BC1838"/>
  <c r="BC2943"/>
  <c r="BC1612"/>
  <c r="BC2424"/>
  <c r="BC2419"/>
  <c r="BC237"/>
  <c r="BC1985"/>
  <c r="BC364"/>
  <c r="BC2825"/>
  <c r="BC1111"/>
  <c r="BC1442"/>
  <c r="BC1322"/>
  <c r="BC935"/>
  <c r="BC18"/>
  <c r="BC558"/>
  <c r="BC2590"/>
  <c r="BC685"/>
  <c r="BC2721"/>
  <c r="BC2076"/>
  <c r="BC191"/>
  <c r="BC1447"/>
  <c r="BC1382"/>
  <c r="BC2322"/>
  <c r="BC2080"/>
  <c r="BC928"/>
  <c r="BC427"/>
  <c r="BC2107"/>
  <c r="BC2356"/>
  <c r="BC884"/>
  <c r="BC1441"/>
  <c r="BC2801"/>
  <c r="BC1374"/>
  <c r="BC1181"/>
  <c r="BC1191"/>
  <c r="BC312"/>
  <c r="BC2749"/>
  <c r="BC736"/>
  <c r="BC2329"/>
  <c r="BC817"/>
  <c r="BC2565"/>
  <c r="BC1989"/>
  <c r="BC2056"/>
  <c r="BC1589"/>
  <c r="BC2220"/>
  <c r="BC310"/>
  <c r="BC626"/>
  <c r="BC2279"/>
  <c r="BC156"/>
  <c r="BC1070"/>
  <c r="BC416"/>
  <c r="BC1995"/>
  <c r="BC2945"/>
  <c r="BC326"/>
  <c r="BC2697"/>
  <c r="BC1185"/>
  <c r="BC381"/>
  <c r="BC201"/>
  <c r="BC634"/>
  <c r="BC1314"/>
  <c r="BC511"/>
  <c r="BC1792"/>
  <c r="BC70"/>
  <c r="BC2972"/>
  <c r="BC1756"/>
  <c r="BC2765"/>
  <c r="BC1200"/>
  <c r="BC1158"/>
  <c r="BC189"/>
  <c r="BC56"/>
  <c r="BC2162"/>
  <c r="BC2976"/>
  <c r="BC2706"/>
  <c r="BC1681"/>
  <c r="BC2113"/>
  <c r="BC339"/>
  <c r="BC1748"/>
  <c r="BC1368"/>
  <c r="BC541"/>
  <c r="BC1387"/>
  <c r="BC171"/>
  <c r="BC1934"/>
  <c r="BC1941"/>
  <c r="BC1427"/>
  <c r="BC2604"/>
  <c r="BC1749"/>
  <c r="BC1821"/>
  <c r="BC86"/>
  <c r="BC2293"/>
  <c r="BC120"/>
  <c r="BC1249"/>
  <c r="BC491"/>
  <c r="BC221"/>
  <c r="BC2430"/>
  <c r="BC2158"/>
  <c r="BC545"/>
  <c r="BC2606"/>
  <c r="BC2620"/>
  <c r="BC2118"/>
  <c r="BC2937"/>
  <c r="BC2362"/>
  <c r="BC1279"/>
  <c r="BC495"/>
  <c r="BC1408"/>
  <c r="BC1692"/>
  <c r="BC1151"/>
  <c r="BC2671"/>
  <c r="BC256"/>
  <c r="BC2726"/>
  <c r="BC2995"/>
  <c r="BC2407"/>
  <c r="BC1359"/>
  <c r="BC2873"/>
  <c r="BC1081"/>
  <c r="BC373"/>
  <c r="BC501"/>
  <c r="BC2681"/>
  <c r="BC1657"/>
  <c r="BC2195"/>
  <c r="BC1059"/>
  <c r="BC922"/>
  <c r="BC2030"/>
  <c r="BC1160"/>
  <c r="BC1915"/>
  <c r="BC1518"/>
  <c r="BC2787"/>
  <c r="BC394"/>
  <c r="BC743"/>
  <c r="BC2783"/>
  <c r="BC1190"/>
  <c r="BC2472"/>
  <c r="BC2105"/>
  <c r="BC2760"/>
  <c r="BC915"/>
  <c r="BC17"/>
  <c r="BC374"/>
  <c r="BC553"/>
  <c r="BC837"/>
  <c r="BC2746"/>
  <c r="BC1036"/>
  <c r="BC434"/>
  <c r="BC1167"/>
  <c r="BC1227"/>
  <c r="BC813"/>
  <c r="BC1168"/>
  <c r="BC534"/>
  <c r="BC1263"/>
  <c r="BC1785"/>
  <c r="BC1297"/>
  <c r="BC2091"/>
  <c r="BC1937"/>
  <c r="BC2289"/>
  <c r="BC758"/>
  <c r="BC1093"/>
  <c r="BC3001"/>
  <c r="BC2859"/>
  <c r="BC386"/>
  <c r="BC1380"/>
  <c r="BC1803"/>
  <c r="BC1771"/>
  <c r="BC2864"/>
  <c r="BC1404"/>
  <c r="BC2836"/>
  <c r="BC1315"/>
  <c r="BC2805"/>
  <c r="BC1953"/>
  <c r="BC2075"/>
  <c r="BC451"/>
  <c r="BC284"/>
  <c r="BC1802"/>
  <c r="BC2225"/>
  <c r="BC1009"/>
  <c r="BC771"/>
  <c r="BC618"/>
  <c r="BC627"/>
  <c r="BC454"/>
  <c r="BC838"/>
  <c r="BC1920"/>
  <c r="BC288"/>
  <c r="BC2823"/>
  <c r="BC527"/>
  <c r="BC2491"/>
  <c r="BC1467"/>
  <c r="BC443"/>
  <c r="BC1830"/>
  <c r="BC2588"/>
  <c r="BC1564"/>
  <c r="BC1052"/>
  <c r="BC540"/>
  <c r="BC2804"/>
  <c r="BC2292"/>
  <c r="BC1332"/>
  <c r="BC820"/>
  <c r="BC2808"/>
  <c r="BC2413"/>
  <c r="BC1720"/>
  <c r="BC929"/>
  <c r="BC1350"/>
  <c r="BC2675"/>
  <c r="BC1651"/>
  <c r="BC2335"/>
  <c r="BC109"/>
  <c r="BC2283"/>
  <c r="BC235"/>
  <c r="BC1120"/>
  <c r="BC1718"/>
  <c r="BC1793"/>
  <c r="BC2459"/>
  <c r="BC1435"/>
  <c r="BC411"/>
  <c r="BC1766"/>
  <c r="BC1393"/>
  <c r="BC881"/>
  <c r="BC1014"/>
  <c r="BC449"/>
  <c r="BC1187"/>
  <c r="BC66"/>
  <c r="BC2211"/>
  <c r="BC2101"/>
  <c r="BC1554"/>
  <c r="BC459"/>
  <c r="BC2036"/>
  <c r="BC2232"/>
  <c r="BC1592"/>
  <c r="BC2889"/>
  <c r="BC1865"/>
  <c r="BC2960"/>
  <c r="BC1430"/>
  <c r="BC1694"/>
  <c r="BC1321"/>
  <c r="BC1794"/>
  <c r="BC35"/>
  <c r="BC2533"/>
  <c r="BC40"/>
  <c r="BC580"/>
  <c r="BC2306"/>
  <c r="BC2435"/>
  <c r="BC2957"/>
  <c r="BC2226"/>
  <c r="BC934"/>
  <c r="BC2940"/>
  <c r="BC1980"/>
  <c r="BC1574"/>
  <c r="BC2019"/>
  <c r="BC303"/>
  <c r="BC2383"/>
  <c r="BC2285"/>
  <c r="BC2640"/>
  <c r="BC2833"/>
  <c r="BC830"/>
  <c r="BC1069"/>
  <c r="BC1887"/>
  <c r="BC2396"/>
  <c r="BC1372"/>
  <c r="BC604"/>
  <c r="BC2578"/>
  <c r="BC2981"/>
  <c r="BC2596"/>
  <c r="BC708"/>
  <c r="BC1474"/>
  <c r="BC2141"/>
  <c r="BC125"/>
  <c r="BC939"/>
  <c r="BC2512"/>
  <c r="BC1520"/>
  <c r="BC2337"/>
  <c r="BC2567"/>
  <c r="BC271"/>
  <c r="BC1244"/>
  <c r="BC733"/>
  <c r="BC2370"/>
  <c r="BC2482"/>
  <c r="BC2077"/>
  <c r="BC2168"/>
  <c r="BC1144"/>
  <c r="BC1665"/>
  <c r="BC2806"/>
  <c r="BC1782"/>
  <c r="BC2027"/>
  <c r="BC1872"/>
  <c r="BC998"/>
  <c r="BC2331"/>
  <c r="BC283"/>
  <c r="BC1890"/>
  <c r="BC2300"/>
  <c r="BC252"/>
  <c r="BC1880"/>
  <c r="BC856"/>
  <c r="BC24"/>
  <c r="BC2450"/>
  <c r="BC2925"/>
  <c r="BC2317"/>
  <c r="BC2907"/>
  <c r="BC185"/>
  <c r="BC393"/>
  <c r="BC1381"/>
  <c r="BC2668"/>
  <c r="BC2053"/>
  <c r="BC1138"/>
  <c r="BC2660"/>
  <c r="BC33"/>
  <c r="BC962"/>
  <c r="BC254"/>
  <c r="BC1900"/>
  <c r="BC2892"/>
  <c r="BC2562"/>
  <c r="BC2944"/>
  <c r="BC1889"/>
  <c r="BC2439"/>
  <c r="BC1397"/>
  <c r="BC2956"/>
  <c r="BC2761"/>
  <c r="BC230"/>
  <c r="BC2603"/>
  <c r="BC523"/>
  <c r="BC1991"/>
  <c r="BC1875"/>
  <c r="BC742"/>
  <c r="BC577"/>
  <c r="BC1699"/>
  <c r="BC959"/>
  <c r="BC748"/>
  <c r="BC712"/>
  <c r="BC1348"/>
  <c r="BC355"/>
  <c r="BC1704"/>
  <c r="BC2810"/>
  <c r="BC596"/>
  <c r="BC2166"/>
  <c r="BC1405"/>
  <c r="BC1675"/>
  <c r="BC1558"/>
  <c r="BC750"/>
  <c r="BC170"/>
  <c r="BC1870"/>
  <c r="BC2625"/>
  <c r="BC500"/>
  <c r="BC340"/>
  <c r="BC1690"/>
  <c r="BC1470"/>
  <c r="BC2799"/>
  <c r="BC1422"/>
  <c r="BC738"/>
  <c r="BC2313"/>
  <c r="BC610"/>
  <c r="BC2986"/>
  <c r="BC2802"/>
  <c r="BC1844"/>
  <c r="BC372"/>
  <c r="BC607"/>
  <c r="BC963"/>
  <c r="BC1267"/>
  <c r="BC1917"/>
  <c r="BC2539"/>
  <c r="BC111"/>
  <c r="BC141"/>
  <c r="BC2481"/>
  <c r="BC1083"/>
  <c r="BC439"/>
  <c r="BC2868"/>
  <c r="BC1908"/>
  <c r="BC1396"/>
  <c r="BC2727"/>
  <c r="BC2624"/>
  <c r="BC2698"/>
  <c r="BC2757"/>
  <c r="BC1701"/>
  <c r="BC654"/>
  <c r="BC1214"/>
  <c r="BC91"/>
  <c r="BC277"/>
  <c r="BC831"/>
  <c r="BC2568"/>
  <c r="BC2559"/>
  <c r="BC1098"/>
  <c r="BC544"/>
  <c r="BC1114"/>
  <c r="BC119"/>
  <c r="BC1638"/>
  <c r="BC205"/>
  <c r="BC779"/>
  <c r="BC1831"/>
  <c r="BC1886"/>
  <c r="BC2964"/>
  <c r="BC152"/>
  <c r="BC2345"/>
  <c r="BC1089"/>
  <c r="BC1971"/>
  <c r="BC368"/>
  <c r="BC2353"/>
  <c r="BC2361"/>
  <c r="BC2902"/>
  <c r="BC421"/>
  <c r="BC807"/>
  <c r="BC2764"/>
  <c r="BC1738"/>
  <c r="BC2144"/>
  <c r="BC1228"/>
  <c r="BC1597"/>
  <c r="BC2870"/>
  <c r="BC1195"/>
  <c r="BC715"/>
  <c r="BC1280"/>
  <c r="BC248"/>
  <c r="BC1161"/>
  <c r="BC2315"/>
  <c r="BC1686"/>
  <c r="BC2649"/>
  <c r="BC1625"/>
  <c r="BC2259"/>
  <c r="BC985"/>
  <c r="BC415"/>
  <c r="BC1455"/>
  <c r="BC417"/>
  <c r="BC2543"/>
  <c r="BC131"/>
  <c r="BC2967"/>
  <c r="BC2359"/>
  <c r="BC163"/>
  <c r="BC259"/>
  <c r="BC2954"/>
  <c r="BC1583"/>
  <c r="BC2928"/>
  <c r="BC751"/>
  <c r="BC2881"/>
  <c r="BC2129"/>
  <c r="BC2695"/>
  <c r="BC399"/>
  <c r="BC2250"/>
  <c r="BC2171"/>
  <c r="BC1147"/>
  <c r="BC1918"/>
  <c r="BC425"/>
  <c r="BC478"/>
  <c r="BC1708"/>
  <c r="BC2812"/>
  <c r="BC1788"/>
  <c r="BC1276"/>
  <c r="BC764"/>
  <c r="BC282"/>
  <c r="BC1236"/>
  <c r="BC2456"/>
  <c r="BC1702"/>
  <c r="BC2647"/>
  <c r="BC1440"/>
  <c r="BC2187"/>
  <c r="BC1537"/>
  <c r="BC1883"/>
  <c r="BC859"/>
  <c r="BC2831"/>
  <c r="BC886"/>
  <c r="BC633"/>
  <c r="BC2762"/>
  <c r="BC1647"/>
  <c r="BC684"/>
  <c r="BC2952"/>
  <c r="BC1480"/>
  <c r="BC648"/>
  <c r="BC305"/>
  <c r="BC309"/>
  <c r="BC353"/>
  <c r="BC2531"/>
  <c r="BC2216"/>
  <c r="BC1128"/>
  <c r="BC321"/>
  <c r="BC2202"/>
  <c r="BC2042"/>
  <c r="BC1034"/>
  <c r="BC1402"/>
  <c r="BC2082"/>
  <c r="BC2263"/>
  <c r="BC746"/>
  <c r="BC1968"/>
  <c r="BC862"/>
  <c r="BC113"/>
  <c r="BC2205"/>
  <c r="BC2989"/>
  <c r="BC1981"/>
  <c r="BC2176"/>
  <c r="BC2224"/>
  <c r="BC2626"/>
  <c r="BC1201"/>
  <c r="BC2028"/>
  <c r="BC2600"/>
  <c r="BC1544"/>
  <c r="BC1493"/>
  <c r="BC2725"/>
  <c r="BC1733"/>
  <c r="BC590"/>
  <c r="BC1333"/>
  <c r="BC2327"/>
  <c r="BC1634"/>
  <c r="BC1058"/>
  <c r="BC2365"/>
  <c r="BC2221"/>
  <c r="BC1328"/>
  <c r="BC1712"/>
  <c r="BC1787"/>
  <c r="BC1591"/>
  <c r="BC1944"/>
  <c r="BC694"/>
  <c r="BC1008"/>
  <c r="BC688"/>
  <c r="BC2021"/>
  <c r="BC398"/>
  <c r="BC1565"/>
  <c r="BC2772"/>
  <c r="BC247"/>
  <c r="BC1096"/>
  <c r="BC2965"/>
  <c r="BC2314"/>
  <c r="BC2421"/>
  <c r="BC981"/>
  <c r="BC2022"/>
  <c r="BC2885"/>
  <c r="BC2429"/>
  <c r="BC1309"/>
  <c r="BC1648"/>
  <c r="BC351"/>
  <c r="BC1251"/>
  <c r="BC1578"/>
  <c r="BC1226"/>
  <c r="BC1711"/>
  <c r="BC243"/>
  <c r="BC1142"/>
  <c r="BC1357"/>
  <c r="BC1825"/>
  <c r="BC59"/>
  <c r="BC436"/>
  <c r="BC632"/>
  <c r="BC2605"/>
  <c r="BC717"/>
  <c r="BC2877"/>
  <c r="BC1725"/>
  <c r="BC2032"/>
  <c r="BC1358"/>
  <c r="BC1028"/>
  <c r="BC222"/>
  <c r="BC778"/>
  <c r="BC1519"/>
  <c r="BC499"/>
  <c r="BC2038"/>
  <c r="BC2401"/>
  <c r="BC1851"/>
  <c r="BC756"/>
  <c r="BC1223"/>
  <c r="BC2641"/>
  <c r="BC2026"/>
  <c r="BC2035"/>
  <c r="BC973"/>
  <c r="BC2151"/>
  <c r="BC1335"/>
  <c r="BC276"/>
  <c r="BC1277"/>
  <c r="BC1552"/>
  <c r="BC849"/>
  <c r="BC450"/>
  <c r="BC1338"/>
  <c r="BC900"/>
  <c r="BC2468"/>
  <c r="BC522"/>
  <c r="BC1007"/>
  <c r="BC918"/>
  <c r="BC587"/>
  <c r="BC2593"/>
  <c r="BC2935"/>
  <c r="BC1188"/>
  <c r="BC550"/>
  <c r="BC608"/>
  <c r="BC2360"/>
  <c r="BC969"/>
  <c r="BC2913"/>
  <c r="BC2628"/>
  <c r="BC584"/>
  <c r="BC1877"/>
  <c r="BC341"/>
  <c r="BC814"/>
  <c r="BC510"/>
  <c r="BC1143"/>
  <c r="BC2691"/>
  <c r="BC970"/>
  <c r="BC1475"/>
  <c r="BC178"/>
  <c r="BC482"/>
  <c r="BC621"/>
  <c r="BC1891"/>
  <c r="BC1654"/>
  <c r="BC2490"/>
  <c r="BC2268"/>
  <c r="BC732"/>
  <c r="BC346"/>
  <c r="BC1882"/>
  <c r="BC1741"/>
  <c r="BC576"/>
  <c r="BC1888"/>
  <c r="BC2865"/>
  <c r="BC1003"/>
  <c r="BC134"/>
  <c r="BC1307"/>
  <c r="BC1126"/>
  <c r="BC921"/>
  <c r="BC409"/>
  <c r="BC1727"/>
  <c r="BC2498"/>
  <c r="BC2999"/>
  <c r="BC1303"/>
  <c r="BC20"/>
  <c r="BC1982"/>
  <c r="BC1759"/>
  <c r="BC1261"/>
  <c r="BC2496"/>
  <c r="BC1598"/>
  <c r="BC2769"/>
  <c r="BC2418"/>
  <c r="BC2662"/>
  <c r="BC101"/>
  <c r="BC1150"/>
  <c r="BC2692"/>
  <c r="BC1450"/>
  <c r="BC2863"/>
  <c r="BC460"/>
  <c r="BC622"/>
  <c r="BC1004"/>
  <c r="BC2773"/>
  <c r="BC2367"/>
  <c r="BC2051"/>
  <c r="BC1575"/>
  <c r="BC242"/>
  <c r="BC2319"/>
  <c r="BC1043"/>
  <c r="BC164"/>
  <c r="BC2103"/>
  <c r="BC723"/>
  <c r="BC638"/>
  <c r="BC530"/>
  <c r="BC135"/>
  <c r="BC967"/>
  <c r="BC34"/>
  <c r="BC1994"/>
  <c r="BC2135"/>
  <c r="BC1631"/>
  <c r="BC2699"/>
  <c r="BC555"/>
  <c r="BC2031"/>
  <c r="BC992"/>
  <c r="BC2555"/>
  <c r="BC1531"/>
  <c r="BC1079"/>
  <c r="BC2743"/>
  <c r="BC954"/>
  <c r="BC382"/>
  <c r="BC1272"/>
  <c r="BC2938"/>
  <c r="BC2249"/>
  <c r="BC1737"/>
  <c r="BC1225"/>
  <c r="BC2234"/>
  <c r="BC1046"/>
  <c r="BC2422"/>
  <c r="BC864"/>
  <c r="BC336"/>
  <c r="BC2507"/>
  <c r="BC1905"/>
  <c r="BC2713"/>
  <c r="BC2201"/>
  <c r="BC1689"/>
  <c r="BC1177"/>
  <c r="BC2826"/>
  <c r="BC2899"/>
  <c r="BC25"/>
  <c r="BC562"/>
  <c r="BC2517"/>
  <c r="BC2724"/>
  <c r="BC67"/>
  <c r="BC2284"/>
  <c r="BC1459"/>
  <c r="BC1021"/>
  <c r="BC2951"/>
  <c r="BC655"/>
  <c r="BC572"/>
  <c r="BC1176"/>
  <c r="BC2145"/>
  <c r="BC2411"/>
  <c r="BC395"/>
  <c r="BC1615"/>
  <c r="BC1401"/>
  <c r="BC87"/>
  <c r="BC1608"/>
  <c r="BC2661"/>
  <c r="BC1060"/>
  <c r="BC2704"/>
  <c r="BC2519"/>
  <c r="BC2231"/>
  <c r="BC2982"/>
  <c r="BC60"/>
  <c r="BC57"/>
  <c r="BC229"/>
  <c r="BC611"/>
  <c r="BC2148"/>
  <c r="BC2321"/>
  <c r="BC2587"/>
  <c r="BC793"/>
  <c r="BC281"/>
  <c r="BC265"/>
  <c r="BC193"/>
  <c r="BC2047"/>
  <c r="BC933"/>
  <c r="BC1311"/>
  <c r="BC1491"/>
  <c r="BC108"/>
  <c r="BC506"/>
  <c r="BC707"/>
  <c r="BC1987"/>
  <c r="BC418"/>
  <c r="BC406"/>
  <c r="BC1633"/>
  <c r="BC1958"/>
  <c r="BC2153"/>
  <c r="BC1409"/>
  <c r="BC342"/>
  <c r="BC304"/>
  <c r="BC2918"/>
  <c r="BC1415"/>
  <c r="BC264"/>
  <c r="BC95"/>
  <c r="BC2252"/>
  <c r="BC926"/>
  <c r="BC2230"/>
  <c r="BC1904"/>
  <c r="BC483"/>
  <c r="BC1596"/>
  <c r="BC316"/>
  <c r="BC249"/>
  <c r="BC1800"/>
  <c r="BC1514"/>
  <c r="BC2072"/>
  <c r="BC1048"/>
  <c r="BC79"/>
  <c r="BC1824"/>
  <c r="BC2155"/>
  <c r="BC75"/>
  <c r="BC1424"/>
  <c r="BC1462"/>
  <c r="BC1931"/>
  <c r="BC1529"/>
  <c r="BC585"/>
  <c r="BC2122"/>
  <c r="BC1765"/>
  <c r="BC1383"/>
  <c r="BC1410"/>
  <c r="BC1580"/>
  <c r="BC570"/>
  <c r="BC885"/>
  <c r="BC245"/>
  <c r="BC97"/>
  <c r="BC2307"/>
  <c r="BC842"/>
  <c r="BC2212"/>
  <c r="BC2615"/>
  <c r="BC1548"/>
  <c r="BC947"/>
  <c r="BC2975"/>
  <c r="BC2023"/>
  <c r="BC1067"/>
  <c r="BC2108"/>
  <c r="BC2983"/>
  <c r="BC2417"/>
  <c r="BC15"/>
  <c r="BC1849"/>
  <c r="BC1425"/>
  <c r="BC457"/>
  <c r="BC2664"/>
  <c r="BC356"/>
  <c r="BC1503"/>
  <c r="BC1866"/>
  <c r="BC1444"/>
  <c r="BC1186"/>
  <c r="BC1367"/>
  <c r="BC1510"/>
  <c r="BC509"/>
  <c r="BC407"/>
  <c r="BC740"/>
  <c r="BC615"/>
  <c r="BC594"/>
  <c r="BC2530"/>
  <c r="BC1873"/>
  <c r="BC2912"/>
  <c r="BC2887"/>
  <c r="BC1807"/>
  <c r="BC1027"/>
  <c r="BC1571"/>
  <c r="BC144"/>
  <c r="BC2705"/>
  <c r="BC2442"/>
  <c r="BC197"/>
  <c r="BC2884"/>
  <c r="BC891"/>
  <c r="BC2172"/>
  <c r="BC1478"/>
  <c r="BC2998"/>
  <c r="BC1037"/>
  <c r="BC23"/>
  <c r="BC940"/>
  <c r="BC2184"/>
  <c r="BC836"/>
  <c r="BC609"/>
  <c r="BC466"/>
  <c r="BC147"/>
  <c r="BC727"/>
  <c r="BC1242"/>
  <c r="BC2390"/>
  <c r="BC1262"/>
  <c r="BC2063"/>
  <c r="BC188"/>
  <c r="BC2644"/>
  <c r="BC2196"/>
  <c r="BC2648"/>
  <c r="BC280"/>
  <c r="BC2867"/>
  <c r="BC1843"/>
  <c r="BC2079"/>
  <c r="BC1206"/>
  <c r="BC2048"/>
  <c r="BC1243"/>
  <c r="BC2191"/>
  <c r="BC1666"/>
  <c r="BC2451"/>
  <c r="BC2646"/>
  <c r="BC1253"/>
  <c r="BC2180"/>
  <c r="BC2405"/>
  <c r="BC676"/>
  <c r="BC968"/>
  <c r="BC2677"/>
  <c r="BC524"/>
  <c r="BC387"/>
  <c r="BC2666"/>
  <c r="BC1428"/>
  <c r="BC502"/>
  <c r="BC258"/>
  <c r="BC890"/>
  <c r="BC404"/>
  <c r="BC767"/>
  <c r="BC278"/>
  <c r="BC3003"/>
  <c r="BC2854"/>
  <c r="BC1308"/>
  <c r="BC2557"/>
  <c r="BC2576"/>
  <c r="BC2185"/>
  <c r="BC2163"/>
  <c r="BC1504"/>
  <c r="BC1259"/>
  <c r="BC800"/>
  <c r="BC2971"/>
  <c r="BC2790"/>
  <c r="BC682"/>
  <c r="BC1260"/>
  <c r="BC2829"/>
  <c r="BC1926"/>
  <c r="BC1584"/>
  <c r="BC853"/>
  <c r="BC1954"/>
  <c r="BC1212"/>
  <c r="BC2382"/>
  <c r="BC98"/>
  <c r="BC1229"/>
  <c r="BC2607"/>
  <c r="BC2535"/>
  <c r="BC783"/>
  <c r="BC2511"/>
  <c r="BC2886"/>
  <c r="BC1290"/>
  <c r="BC136"/>
  <c r="BC765"/>
  <c r="BC2653"/>
  <c r="BC1117"/>
  <c r="BC2193"/>
  <c r="BC2447"/>
  <c r="BC246"/>
  <c r="BC89"/>
  <c r="BC536"/>
  <c r="BC1751"/>
  <c r="BC2258"/>
  <c r="BC2898"/>
  <c r="BC1061"/>
  <c r="BC1541"/>
  <c r="BC44"/>
  <c r="BC1018"/>
  <c r="BC616"/>
  <c r="BC1717"/>
  <c r="BC2301"/>
  <c r="BC951"/>
  <c r="BC2228"/>
  <c r="BC1586"/>
  <c r="BC2547"/>
  <c r="BC2177"/>
  <c r="BC1073"/>
  <c r="BC1764"/>
  <c r="BC2629"/>
  <c r="BC548"/>
  <c r="BC2188"/>
  <c r="BC298"/>
  <c r="BC1203"/>
  <c r="BC2637"/>
  <c r="BC61"/>
  <c r="BC956"/>
  <c r="BC1606"/>
  <c r="BC1629"/>
  <c r="BC1815"/>
  <c r="BC2652"/>
  <c r="BC1628"/>
  <c r="BC333"/>
  <c r="BC1283"/>
  <c r="BC1365"/>
  <c r="BC657"/>
  <c r="BC1237"/>
  <c r="BC1999"/>
  <c r="BC2711"/>
  <c r="BC2475"/>
  <c r="BC1012"/>
  <c r="BC888"/>
  <c r="BC573"/>
  <c r="BC1730"/>
  <c r="BC153"/>
  <c r="BC2904"/>
  <c r="BC2672"/>
  <c r="BC2085"/>
  <c r="BC41"/>
  <c r="BC2039"/>
  <c r="BC1452"/>
  <c r="BC2623"/>
  <c r="BC1211"/>
  <c r="BC2007"/>
  <c r="BC155"/>
  <c r="BC2630"/>
  <c r="BC2462"/>
  <c r="BC1486"/>
  <c r="BC50"/>
  <c r="BC1323"/>
  <c r="BC1217"/>
  <c r="BC2966"/>
  <c r="BC2561"/>
  <c r="BC958"/>
  <c r="BC652"/>
  <c r="BC2379"/>
  <c r="BC2729"/>
  <c r="BC2233"/>
  <c r="BC467"/>
  <c r="BC2467"/>
  <c r="BC843"/>
  <c r="BC1534"/>
  <c r="BC2747"/>
  <c r="BC2731"/>
  <c r="BC1691"/>
  <c r="BC1139"/>
  <c r="BC1152"/>
  <c r="BC2844"/>
  <c r="BC796"/>
  <c r="BC2015"/>
  <c r="BC1199"/>
  <c r="BC307"/>
  <c r="BC875"/>
  <c r="BC1617"/>
  <c r="BC29"/>
  <c r="BC2617"/>
  <c r="BC825"/>
  <c r="BC1582"/>
  <c r="BC2137"/>
  <c r="BC1384"/>
  <c r="BC1903"/>
  <c r="BC1282"/>
  <c r="BC1635"/>
  <c r="BC2126"/>
  <c r="BC2143"/>
  <c r="BC1421"/>
  <c r="BC2673"/>
  <c r="BC2044"/>
  <c r="BC508"/>
  <c r="BC1630"/>
  <c r="BC1000"/>
  <c r="BC1087"/>
  <c r="BC1640"/>
  <c r="BC1754"/>
  <c r="BC620"/>
  <c r="BC1220"/>
  <c r="BC69"/>
  <c r="BC2152"/>
  <c r="BC2316"/>
  <c r="BC1850"/>
  <c r="BC2083"/>
  <c r="BC1306"/>
  <c r="BC2190"/>
  <c r="BC625"/>
  <c r="BC512"/>
  <c r="BC1740"/>
  <c r="BC1528"/>
  <c r="BC2861"/>
  <c r="BC675"/>
  <c r="BC839"/>
  <c r="BC1431"/>
  <c r="BC1042"/>
  <c r="BC1757"/>
  <c r="BC952"/>
  <c r="BC822"/>
  <c r="BC2441"/>
  <c r="BC1417"/>
  <c r="BC2775"/>
  <c r="BC982"/>
  <c r="BC2905"/>
  <c r="BC2771"/>
  <c r="BC65"/>
  <c r="BC2414"/>
  <c r="BC1864"/>
  <c r="BC2389"/>
  <c r="BC2282"/>
  <c r="BC996"/>
  <c r="BC2346"/>
  <c r="BC1732"/>
  <c r="BC927"/>
  <c r="BC1700"/>
  <c r="BC250"/>
  <c r="BC402"/>
  <c r="BC2794"/>
  <c r="BC845"/>
  <c r="BC199"/>
  <c r="BC1088"/>
  <c r="BC2827"/>
  <c r="BC2006"/>
  <c r="BC1833"/>
  <c r="BC2527"/>
  <c r="BC832"/>
  <c r="BC1105"/>
  <c r="BC569"/>
  <c r="BC138"/>
  <c r="BC1791"/>
  <c r="BC225"/>
  <c r="BC533"/>
  <c r="BC2734"/>
  <c r="BC1911"/>
  <c r="BC104"/>
  <c r="BC2124"/>
  <c r="BC1085"/>
  <c r="BC158"/>
  <c r="BC801"/>
  <c r="BC294"/>
  <c r="BC1204"/>
  <c r="BC646"/>
  <c r="BC589"/>
  <c r="BC150"/>
  <c r="BC1957"/>
  <c r="BC711"/>
  <c r="BC710"/>
  <c r="BC2903"/>
  <c r="BC1001"/>
  <c r="BC1484"/>
  <c r="BC857"/>
  <c r="BC1543"/>
  <c r="BC2455"/>
  <c r="BC639"/>
  <c r="BC448"/>
  <c r="BC1108"/>
  <c r="BC1270"/>
  <c r="BC2372"/>
  <c r="BC1071"/>
  <c r="BC331"/>
  <c r="BC1039"/>
  <c r="BC1233"/>
  <c r="BC392"/>
  <c r="BC2334"/>
  <c r="BC2521"/>
  <c r="BC2115"/>
  <c r="BC74"/>
  <c r="BC115"/>
  <c r="BC1805"/>
  <c r="BC1799"/>
  <c r="BC955"/>
  <c r="BC1820"/>
  <c r="BC2100"/>
  <c r="BC866"/>
  <c r="BC182"/>
  <c r="BC1208"/>
  <c r="BC367"/>
  <c r="BC923"/>
  <c r="BC1697"/>
  <c r="BC447"/>
  <c r="BC2154"/>
  <c r="BC2206"/>
  <c r="BC1101"/>
  <c r="BC1295"/>
  <c r="BC2591"/>
  <c r="BC2433"/>
  <c r="BC1959"/>
  <c r="BC1119"/>
  <c r="BC690"/>
  <c r="BC2828"/>
  <c r="BC2219"/>
  <c r="BC1976"/>
  <c r="BC865"/>
  <c r="BC2262"/>
  <c r="BC177"/>
  <c r="BC31"/>
  <c r="BC1758"/>
  <c r="BC1728"/>
  <c r="BC2592"/>
  <c r="BC1494"/>
  <c r="BC2683"/>
  <c r="BC2942"/>
  <c r="BC105"/>
  <c r="BC1532"/>
  <c r="BC950"/>
  <c r="BC1952"/>
  <c r="BC183"/>
  <c r="BC2052"/>
  <c r="BC2453"/>
  <c r="BC972"/>
  <c r="BC2350"/>
  <c r="BC2207"/>
  <c r="BC1423"/>
  <c r="BC2733"/>
  <c r="BC2688"/>
  <c r="BC943"/>
  <c r="BC1433"/>
  <c r="BC514"/>
  <c r="BC1992"/>
  <c r="BC2213"/>
  <c r="BC1170"/>
  <c r="BC470"/>
  <c r="BC2763"/>
  <c r="BC2631"/>
  <c r="BC2318"/>
  <c r="BC480"/>
  <c r="BC2776"/>
  <c r="BC270"/>
  <c r="BC2368"/>
  <c r="BC1051"/>
  <c r="BC114"/>
  <c r="BC1856"/>
  <c r="BC595"/>
  <c r="BC1729"/>
  <c r="BC2514"/>
  <c r="BC701"/>
  <c r="BC960"/>
  <c r="BC1556"/>
  <c r="BC1395"/>
  <c r="BC2716"/>
  <c r="BC1304"/>
  <c r="BC1065"/>
  <c r="BC989"/>
  <c r="BC907"/>
  <c r="BC902"/>
  <c r="BC2312"/>
  <c r="BC99"/>
  <c r="BC435"/>
  <c r="BC2811"/>
  <c r="BC1169"/>
  <c r="BC1313"/>
  <c r="BC1839"/>
  <c r="BC1672"/>
  <c r="BC2878"/>
  <c r="BC774"/>
  <c r="BC2814"/>
  <c r="BC1668"/>
  <c r="BC844"/>
  <c r="BC1828"/>
  <c r="BC211"/>
  <c r="BC1134"/>
  <c r="BC51"/>
  <c r="BC2866"/>
  <c r="BC1215"/>
  <c r="BC848"/>
  <c r="BC835"/>
  <c r="BC1406"/>
  <c r="BC821"/>
  <c r="BC882"/>
  <c r="BC630"/>
  <c r="BC1722"/>
  <c r="BC430"/>
  <c r="BC851"/>
  <c r="BC1473"/>
  <c r="BC593"/>
  <c r="BC2009"/>
  <c r="BC2045"/>
  <c r="BC2849"/>
  <c r="BC2412"/>
  <c r="BC2336"/>
  <c r="BC1411"/>
  <c r="BC2139"/>
  <c r="BC2398"/>
  <c r="BC744"/>
  <c r="BC2150"/>
  <c r="BC2111"/>
  <c r="BC413"/>
  <c r="BC1663"/>
  <c r="BC1122"/>
  <c r="BC1611"/>
  <c r="BC1238"/>
  <c r="BC337"/>
  <c r="BC1986"/>
  <c r="BC1945"/>
  <c r="BC2387"/>
  <c r="BC217"/>
  <c r="BC1407"/>
  <c r="BC2416"/>
  <c r="BC763"/>
  <c r="BC1942"/>
  <c r="BC54"/>
  <c r="BC335"/>
  <c r="BC2659"/>
  <c r="BC187"/>
  <c r="BC1084"/>
  <c r="BC2303"/>
  <c r="BC537"/>
  <c r="BC1860"/>
  <c r="BC85"/>
  <c r="BC1343"/>
  <c r="BC344"/>
  <c r="BC2102"/>
  <c r="BC1894"/>
  <c r="BC1594"/>
  <c r="BC465"/>
  <c r="BC2173"/>
  <c r="BC1154"/>
  <c r="BC133"/>
  <c r="BC557"/>
  <c r="BC2570"/>
  <c r="BC792"/>
  <c r="BC2017"/>
  <c r="BC1936"/>
  <c r="BC612"/>
  <c r="BC2696"/>
  <c r="BC2241"/>
  <c r="BC1337"/>
  <c r="BC799"/>
  <c r="BC1822"/>
  <c r="BC1445"/>
  <c r="BC241"/>
  <c r="BC2900"/>
  <c r="BC468"/>
  <c r="BC2355"/>
  <c r="BC2974"/>
  <c r="BC2797"/>
  <c r="BC2170"/>
  <c r="BC1775"/>
  <c r="BC1179"/>
  <c r="BC2061"/>
  <c r="BC285"/>
  <c r="BC1094"/>
  <c r="BC1563"/>
  <c r="BC539"/>
  <c r="BC1679"/>
  <c r="BC103"/>
  <c r="BC207"/>
  <c r="BC1252"/>
  <c r="BC794"/>
  <c r="BC2819"/>
  <c r="BC1038"/>
  <c r="BC2410"/>
  <c r="BC1118"/>
  <c r="BC803"/>
  <c r="BC1245"/>
  <c r="BC1044"/>
  <c r="BC2921"/>
  <c r="BC1385"/>
  <c r="BC2078"/>
  <c r="BC1499"/>
  <c r="BC1593"/>
  <c r="BC2134"/>
  <c r="BC433"/>
  <c r="BC2208"/>
  <c r="BC160"/>
  <c r="BC2342"/>
  <c r="BC948"/>
  <c r="BC1336"/>
  <c r="BC1454"/>
  <c r="BC2858"/>
  <c r="BC2820"/>
  <c r="BC2186"/>
  <c r="BC990"/>
  <c r="BC2890"/>
  <c r="BC1460"/>
  <c r="BC88"/>
  <c r="BC1553"/>
  <c r="BC1025"/>
  <c r="BC809"/>
  <c r="BC1149"/>
  <c r="BC477"/>
  <c r="BC2896"/>
  <c r="BC768"/>
  <c r="BC2546"/>
  <c r="BC2822"/>
  <c r="BC2041"/>
  <c r="BC1923"/>
  <c r="BC1832"/>
  <c r="BC872"/>
  <c r="BC2325"/>
  <c r="BC964"/>
  <c r="BC782"/>
  <c r="BC2888"/>
  <c r="BC734"/>
  <c r="BC318"/>
  <c r="BC1439"/>
  <c r="BC1066"/>
  <c r="BC2014"/>
  <c r="BC640"/>
  <c r="BC1275"/>
  <c r="BC2423"/>
  <c r="BC2068"/>
  <c r="BC2730"/>
  <c r="BC1507"/>
  <c r="BC2894"/>
  <c r="BC2934"/>
  <c r="BC1062"/>
  <c r="BC2204"/>
  <c r="BC1854"/>
  <c r="BC1521"/>
  <c r="BC2003"/>
  <c r="BC2645"/>
  <c r="BC2071"/>
  <c r="BC966"/>
  <c r="BC311"/>
  <c r="BC660"/>
  <c r="BC745"/>
  <c r="BC505"/>
  <c r="BC181"/>
  <c r="BC159"/>
  <c r="BC1837"/>
  <c r="BC2218"/>
  <c r="BC1110"/>
  <c r="BC458"/>
  <c r="BC2728"/>
  <c r="BC497"/>
  <c r="BC1855"/>
  <c r="BC39"/>
  <c r="BC1706"/>
  <c r="BC1364"/>
  <c r="BC2985"/>
  <c r="BC2489"/>
  <c r="BC977"/>
  <c r="BC1811"/>
  <c r="BC1476"/>
  <c r="BC1695"/>
  <c r="BC96"/>
  <c r="BC1403"/>
  <c r="BC2324"/>
  <c r="BC2328"/>
  <c r="BC214"/>
  <c r="BC1857"/>
  <c r="BC1627"/>
  <c r="BC1436"/>
  <c r="BC2932"/>
  <c r="BC166"/>
  <c r="BC1684"/>
  <c r="BC728"/>
  <c r="BC1513"/>
  <c r="BC1254"/>
  <c r="BC1895"/>
  <c r="BC2993"/>
  <c r="BC2267"/>
  <c r="BC219"/>
  <c r="BC2049"/>
  <c r="BC2949"/>
  <c r="BC991"/>
  <c r="BC1239"/>
  <c r="BC261"/>
  <c r="BC231"/>
  <c r="BC2095"/>
  <c r="BC1171"/>
  <c r="BC332"/>
  <c r="BC2532"/>
  <c r="BC2536"/>
  <c r="BC1781"/>
  <c r="BC1047"/>
  <c r="BC1031"/>
  <c r="BC1124"/>
  <c r="BC290"/>
  <c r="BC2650"/>
  <c r="BC3005"/>
  <c r="BC1030"/>
  <c r="BC1166"/>
  <c r="BC1526"/>
  <c r="BC1622"/>
  <c r="BC571"/>
  <c r="BC2959"/>
  <c r="BC2376"/>
  <c r="BC908"/>
  <c r="BC2286"/>
  <c r="BC2923"/>
  <c r="BC704"/>
  <c r="BC2452"/>
  <c r="BC1577"/>
  <c r="BC1184"/>
  <c r="BC1302"/>
  <c r="BC1649"/>
  <c r="BC343"/>
  <c r="BC904"/>
  <c r="BC2755"/>
  <c r="BC2010"/>
  <c r="BC720"/>
  <c r="BC1040"/>
  <c r="BC493"/>
  <c r="BC68"/>
  <c r="BC2352"/>
  <c r="BC2354"/>
  <c r="BC2012"/>
  <c r="BC988"/>
  <c r="BC2448"/>
  <c r="BC2059"/>
  <c r="BC43"/>
  <c r="BC2839"/>
  <c r="BC300"/>
  <c r="BC453"/>
  <c r="BC2261"/>
  <c r="BC161"/>
  <c r="BC396"/>
  <c r="BC1202"/>
  <c r="BC752"/>
  <c r="BC1609"/>
  <c r="BC1341"/>
  <c r="BC2050"/>
  <c r="BC2585"/>
  <c r="BC132"/>
  <c r="BC1033"/>
  <c r="BC2474"/>
  <c r="BC1842"/>
  <c r="BC2818"/>
  <c r="BC78"/>
  <c r="BC2897"/>
  <c r="BC2121"/>
  <c r="BC1024"/>
  <c r="BC2189"/>
  <c r="BC1893"/>
  <c r="BC1852"/>
  <c r="BC2911"/>
  <c r="BC1789"/>
  <c r="BC2800"/>
  <c r="BC1745"/>
  <c r="BC2506"/>
  <c r="BC90"/>
  <c r="BC2479"/>
  <c r="BC578"/>
  <c r="BC1490"/>
  <c r="BC706"/>
  <c r="BC1506"/>
  <c r="BC2214"/>
  <c r="BC829"/>
  <c r="BC1650"/>
  <c r="BC2687"/>
  <c r="BC484"/>
  <c r="BC2133"/>
  <c r="BC1029"/>
  <c r="BC1091"/>
  <c r="BC2832"/>
  <c r="BC2240"/>
  <c r="BC773"/>
  <c r="BC1797"/>
  <c r="BC1010"/>
  <c r="BC1922"/>
  <c r="BC1344"/>
  <c r="BC1682"/>
  <c r="BC2876"/>
  <c r="BC2008"/>
  <c r="BC2739"/>
  <c r="BC2573"/>
  <c r="BC2037"/>
  <c r="BC561"/>
  <c r="BC440"/>
  <c r="BC1127"/>
  <c r="BC370"/>
  <c r="BC2464"/>
  <c r="BC2619"/>
  <c r="BC2070"/>
  <c r="BC1703"/>
  <c r="BC1947"/>
  <c r="BC293"/>
  <c r="BC2702"/>
  <c r="BC583"/>
  <c r="BC1092"/>
  <c r="BC2001"/>
  <c r="BC1853"/>
  <c r="BC2782"/>
  <c r="BC2209"/>
  <c r="BC2694"/>
  <c r="BC946"/>
  <c r="BC2754"/>
  <c r="BC1197"/>
  <c r="BC879"/>
  <c r="BC2534"/>
  <c r="BC1624"/>
  <c r="BC10"/>
  <c r="BC2654"/>
  <c r="BC363"/>
  <c r="BC2194"/>
  <c r="BC1178"/>
  <c r="BC1266"/>
  <c r="BC1772"/>
  <c r="BC1218"/>
  <c r="BC899"/>
  <c r="BC2586"/>
  <c r="BC1268"/>
  <c r="BC1966"/>
  <c r="BC1294"/>
  <c r="BC2785"/>
  <c r="BC1050"/>
  <c r="BC2579"/>
  <c r="BC127"/>
  <c r="BC1973"/>
  <c r="BC1013"/>
  <c r="BC1646"/>
  <c r="BC2846"/>
  <c r="BC1056"/>
  <c r="BC686"/>
  <c r="BC251"/>
  <c r="BC2933"/>
  <c r="BC2670"/>
  <c r="BC2502"/>
  <c r="BC1437"/>
  <c r="BC2768"/>
  <c r="BC2296"/>
  <c r="BC463"/>
  <c r="BC1881"/>
  <c r="BC1394"/>
  <c r="BC1130"/>
  <c r="BC110"/>
  <c r="BC1780"/>
  <c r="BC146"/>
  <c r="BC1835"/>
  <c r="BC2618"/>
  <c r="BC1817"/>
  <c r="BC1329"/>
  <c r="BC2466"/>
  <c r="BC2106"/>
  <c r="BC1978"/>
  <c r="BC1806"/>
  <c r="BC26"/>
  <c r="BC867"/>
  <c r="BC1522"/>
  <c r="BC2856"/>
  <c r="BC808"/>
  <c r="BC2084"/>
  <c r="BC1448"/>
  <c r="BC702"/>
  <c r="BC1135"/>
  <c r="BC999"/>
  <c r="BC179"/>
  <c r="BC1600"/>
  <c r="BC1579"/>
  <c r="BC2470"/>
  <c r="BC777"/>
  <c r="BC361"/>
  <c r="BC63"/>
  <c r="BC788"/>
  <c r="BC1680"/>
  <c r="BC2066"/>
  <c r="BC1145"/>
  <c r="BC1683"/>
  <c r="BC441"/>
  <c r="BC2181"/>
  <c r="BC1778"/>
  <c r="BC2852"/>
  <c r="BC1426"/>
  <c r="BC2494"/>
  <c r="BC1173"/>
  <c r="BC238"/>
  <c r="BC535"/>
  <c r="BC2340"/>
  <c r="BC2349"/>
  <c r="BC299"/>
  <c r="BC2684"/>
  <c r="BC664"/>
  <c r="BC1933"/>
  <c r="BC2566"/>
  <c r="BC2374"/>
  <c r="BC1125"/>
  <c r="BC2436"/>
  <c r="BC869"/>
  <c r="BC906"/>
  <c r="BC1123"/>
  <c r="BC2893"/>
  <c r="BC1472"/>
  <c r="BC1961"/>
  <c r="BC2614"/>
  <c r="BC286"/>
  <c r="BC1761"/>
  <c r="BC329"/>
  <c r="BC2094"/>
  <c r="BC429"/>
  <c r="BC2266"/>
  <c r="BC1951"/>
  <c r="BC1325"/>
  <c r="BC2703"/>
  <c r="BC2738"/>
  <c r="BC2138"/>
  <c r="BC658"/>
  <c r="BC804"/>
  <c r="BC691"/>
  <c r="BC358"/>
  <c r="BC2571"/>
  <c r="BC1399"/>
  <c r="BC2719"/>
  <c r="BC279"/>
  <c r="BC1898"/>
  <c r="BC2667"/>
  <c r="BC2002"/>
  <c r="BC1884"/>
  <c r="BC2901"/>
  <c r="BC606"/>
  <c r="BC2883"/>
  <c r="BC1535"/>
  <c r="BC957"/>
  <c r="BC1551"/>
  <c r="BC2862"/>
  <c r="BC2237"/>
  <c r="BC582"/>
  <c r="BC795"/>
  <c r="BC1068"/>
  <c r="BC1112"/>
  <c r="BC269"/>
  <c r="BC2753"/>
  <c r="BC73"/>
  <c r="BC554"/>
  <c r="BC2602"/>
  <c r="BC1319"/>
  <c r="BC2632"/>
  <c r="BC1555"/>
  <c r="BC2815"/>
  <c r="BC2378"/>
  <c r="BC94"/>
  <c r="BC2786"/>
  <c r="BC2369"/>
  <c r="BC1719"/>
  <c r="BC2895"/>
  <c r="BC1481"/>
  <c r="BC1862"/>
  <c r="BC2290"/>
  <c r="BC232"/>
  <c r="BC1550"/>
  <c r="BC1432"/>
  <c r="BC2255"/>
  <c r="BC1419"/>
  <c r="BC1913"/>
  <c r="BC693"/>
  <c r="BC306"/>
  <c r="BC1196"/>
  <c r="BC2541"/>
  <c r="BC272"/>
  <c r="BC2298"/>
  <c r="BC2756"/>
  <c r="BC2665"/>
  <c r="BC974"/>
  <c r="BC507"/>
  <c r="BC2821"/>
  <c r="BC2581"/>
  <c r="BC1892"/>
  <c r="BC1090"/>
  <c r="BC2680"/>
  <c r="BC2542"/>
  <c r="BC520"/>
  <c r="BC145"/>
  <c r="BC2700"/>
  <c r="BC2741"/>
  <c r="BC1527"/>
  <c r="BC2123"/>
  <c r="BC2264"/>
  <c r="BC703"/>
  <c r="BC354"/>
  <c r="BC2098"/>
  <c r="BC1744"/>
  <c r="BC789"/>
  <c r="BC2872"/>
  <c r="BC567"/>
  <c r="BC1172"/>
  <c r="BC2793"/>
  <c r="BC1133"/>
  <c r="BC666"/>
  <c r="BC551"/>
  <c r="BC2917"/>
  <c r="BC2394"/>
  <c r="BC196"/>
  <c r="BC983"/>
  <c r="BC397"/>
  <c r="BC2304"/>
  <c r="BC496"/>
  <c r="BC1685"/>
  <c r="BC876"/>
  <c r="BC2824"/>
  <c r="BC1698"/>
  <c r="BC1517"/>
  <c r="BC2736"/>
  <c r="BC1274"/>
  <c r="BC2320"/>
  <c r="BC1318"/>
  <c r="BC1670"/>
  <c r="BC2977"/>
  <c r="BC1497"/>
  <c r="BC986"/>
  <c r="BC1542"/>
  <c r="BC1156"/>
  <c r="BC1808"/>
  <c r="BC2508"/>
  <c r="BC1874"/>
  <c r="BC2752"/>
  <c r="BC262"/>
  <c r="BC12"/>
  <c r="BC1221"/>
  <c r="BC526"/>
  <c r="BC1927"/>
  <c r="BC2200"/>
  <c r="BC619"/>
  <c r="BC1157"/>
  <c r="BC1356"/>
  <c r="BC1707"/>
  <c r="BC2882"/>
  <c r="BC2545"/>
  <c r="BC1618"/>
  <c r="BC1317"/>
  <c r="BC2634"/>
  <c r="BC455"/>
  <c r="BC2364"/>
  <c r="BC897"/>
  <c r="BC2011"/>
  <c r="BC697"/>
  <c r="BC613"/>
  <c r="BC650"/>
  <c r="BC2992"/>
  <c r="BC2302"/>
  <c r="BC1924"/>
  <c r="BC1868"/>
  <c r="BC1163"/>
  <c r="BC560"/>
  <c r="BC1234"/>
  <c r="BC556"/>
  <c r="BC117"/>
  <c r="BC1955"/>
  <c r="BC1109"/>
  <c r="BC366"/>
  <c r="BC1194"/>
  <c r="BC2717"/>
  <c r="BC11"/>
  <c r="BC1557"/>
  <c r="BC2908"/>
  <c r="BC2609"/>
  <c r="BC924"/>
  <c r="BC444"/>
  <c r="BC2544"/>
  <c r="BC731"/>
  <c r="BC2297"/>
  <c r="BC870"/>
  <c r="BC2564"/>
  <c r="BC2984"/>
  <c r="BC2476"/>
  <c r="BC314"/>
  <c r="BC2777"/>
  <c r="BC2242"/>
  <c r="BC641"/>
  <c r="BC2735"/>
  <c r="BC1482"/>
  <c r="BC2251"/>
  <c r="BC1616"/>
  <c r="BC1962"/>
  <c r="BC1829"/>
  <c r="BC100"/>
  <c r="BC405"/>
  <c r="BC2229"/>
  <c r="BC2415"/>
  <c r="BC107"/>
  <c r="BC2611"/>
  <c r="BC2523"/>
  <c r="BC102"/>
  <c r="BC517"/>
  <c r="BC2595"/>
  <c r="BC327"/>
  <c r="BC2950"/>
  <c r="BC695"/>
  <c r="BC2569"/>
  <c r="BC2582"/>
  <c r="BC2572"/>
  <c r="BC137"/>
  <c r="BC718"/>
  <c r="BC13"/>
  <c r="BC2880"/>
  <c r="BC2311"/>
  <c r="BC2235"/>
  <c r="BC668"/>
  <c r="BC1097"/>
  <c r="BC2130"/>
  <c r="BC2685"/>
  <c r="BC1041"/>
  <c r="BC168"/>
  <c r="BC1301"/>
  <c r="BC403"/>
  <c r="BC1996"/>
  <c r="BC1100"/>
  <c r="BC206"/>
  <c r="BC2238"/>
  <c r="BC157"/>
  <c r="BC167"/>
  <c r="BC883"/>
  <c r="BC726"/>
  <c r="BC699"/>
  <c r="BC2676"/>
  <c r="BC1848"/>
  <c r="BC1607"/>
  <c r="BC1289"/>
  <c r="BC118"/>
  <c r="BC1639"/>
  <c r="BC2386"/>
  <c r="BC2203"/>
  <c r="BC1753"/>
  <c r="BC1471"/>
  <c r="BC1988"/>
  <c r="BC1956"/>
  <c r="BC1783"/>
  <c r="BC1696"/>
  <c r="BC2916"/>
  <c r="BC1241"/>
  <c r="BC210"/>
  <c r="BC1847"/>
  <c r="BC42"/>
  <c r="BC518"/>
  <c r="BC2528"/>
  <c r="BC1355"/>
  <c r="BC931"/>
  <c r="BC651"/>
  <c r="BC2310"/>
  <c r="BC2663"/>
  <c r="BC2247"/>
  <c r="BC2278"/>
  <c r="BC2610"/>
  <c r="BC601"/>
  <c r="BC1063"/>
  <c r="BC1155"/>
  <c r="BC1164"/>
  <c r="BC1075"/>
  <c r="BC2305"/>
  <c r="BC1705"/>
  <c r="BC2227"/>
  <c r="BC1057"/>
  <c r="BC806"/>
  <c r="BC2025"/>
  <c r="BC1969"/>
  <c r="BC1413"/>
  <c r="BC1346"/>
  <c r="BC1210"/>
  <c r="BC200"/>
  <c r="BC2563"/>
  <c r="BC683"/>
  <c r="BC2420"/>
  <c r="BC781"/>
  <c r="BC173"/>
  <c r="BC126"/>
  <c r="BC2460"/>
  <c r="BC175"/>
  <c r="BC1644"/>
  <c r="BC663"/>
  <c r="BC941"/>
  <c r="BC1392"/>
  <c r="BC1588"/>
  <c r="BC362"/>
  <c r="BC755"/>
  <c r="BC1536"/>
  <c r="BC2273"/>
  <c r="BC2164"/>
  <c r="BC692"/>
  <c r="BC2366"/>
  <c r="BC2174"/>
  <c r="BC2860"/>
  <c r="BC1763"/>
  <c r="BC566"/>
  <c r="BC1814"/>
  <c r="BC1984"/>
  <c r="BC379"/>
  <c r="BC36"/>
  <c r="BC1667"/>
  <c r="BC1026"/>
  <c r="BC2182"/>
  <c r="BC445"/>
  <c r="BC52"/>
  <c r="BC1809"/>
  <c r="BC2257"/>
  <c r="BC1113"/>
  <c r="BC473"/>
  <c r="BC22"/>
  <c r="BC1879"/>
  <c r="BC1731"/>
  <c r="BC1390"/>
  <c r="BC1511"/>
  <c r="BC1398"/>
  <c r="BC320"/>
  <c r="BC1659"/>
  <c r="BC635"/>
  <c r="BC2081"/>
  <c r="BC1975"/>
  <c r="BC2444"/>
  <c r="BC2556"/>
  <c r="BC1020"/>
  <c r="BC2004"/>
  <c r="BC1492"/>
  <c r="BC2136"/>
  <c r="BC2443"/>
  <c r="BC598"/>
  <c r="BC2395"/>
  <c r="BC347"/>
  <c r="BC903"/>
  <c r="BC1928"/>
  <c r="BC1429"/>
  <c r="BC195"/>
  <c r="BC680"/>
  <c r="BC492"/>
  <c r="BC142"/>
  <c r="BC979"/>
  <c r="BC62"/>
  <c r="BC1678"/>
  <c r="BC942"/>
  <c r="BC1331"/>
  <c r="BC2784"/>
  <c r="BC2758"/>
  <c r="BC464"/>
  <c r="BC438"/>
  <c r="BC2089"/>
  <c r="BC833"/>
  <c r="BC64"/>
  <c r="BC624"/>
  <c r="BC2097"/>
  <c r="BC1361"/>
  <c r="BC2499"/>
  <c r="BC1796"/>
  <c r="BC579"/>
  <c r="BC456"/>
  <c r="BC488"/>
  <c r="BC49"/>
  <c r="BC670"/>
  <c r="BC461"/>
  <c r="BC2040"/>
  <c r="BC1016"/>
  <c r="BC352"/>
  <c r="BC1739"/>
  <c r="BC308"/>
  <c r="BC1570"/>
  <c r="BC1776"/>
  <c r="BC80"/>
  <c r="BC1464"/>
  <c r="BC2953"/>
  <c r="BC1929"/>
  <c r="BC1377"/>
  <c r="BC528"/>
  <c r="BC854"/>
  <c r="BC2759"/>
  <c r="BC1369"/>
  <c r="BC1747"/>
  <c r="BC729"/>
  <c r="BC2239"/>
  <c r="BC2732"/>
  <c r="BC936"/>
  <c r="BC426"/>
  <c r="BC2295"/>
  <c r="BC391"/>
  <c r="BC631"/>
  <c r="BC1064"/>
  <c r="BC1932"/>
  <c r="BC846"/>
  <c r="BC1278"/>
  <c r="BC2142"/>
  <c r="BC2991"/>
  <c r="BC2554"/>
  <c r="BC2851"/>
  <c r="BC1258"/>
  <c r="BC2116"/>
  <c r="BC81"/>
  <c r="BC2478"/>
  <c r="BC2426"/>
  <c r="BC700"/>
  <c r="BC698"/>
  <c r="BC2686"/>
  <c r="BC1269"/>
  <c r="BC2575"/>
  <c r="BC1777"/>
  <c r="BC1943"/>
  <c r="BC1812"/>
  <c r="BC2409"/>
  <c r="BC2069"/>
  <c r="BC1146"/>
  <c r="BC1136"/>
  <c r="BC140"/>
  <c r="BC2357"/>
  <c r="BC653"/>
  <c r="BC2939"/>
  <c r="BC1960"/>
  <c r="BC2990"/>
  <c r="BC725"/>
  <c r="BC1005"/>
  <c r="BC77"/>
  <c r="BC719"/>
  <c r="BC174"/>
  <c r="BC1614"/>
  <c r="BC617"/>
  <c r="BC2658"/>
  <c r="BC2961"/>
  <c r="BC338"/>
  <c r="BC76"/>
  <c r="BC1224"/>
  <c r="BC840"/>
  <c r="BC128"/>
  <c r="BC428"/>
  <c r="BC1465"/>
  <c r="BC2222"/>
  <c r="BC1979"/>
  <c r="BC2339"/>
  <c r="BC1391"/>
  <c r="BC2915"/>
  <c r="BC2855"/>
  <c r="BC2086"/>
  <c r="BC2245"/>
  <c r="BC2065"/>
  <c r="BC2936"/>
  <c r="BC1078"/>
  <c r="BC2385"/>
  <c r="BC2131"/>
  <c r="BC1175"/>
  <c r="BC679"/>
  <c r="BC1116"/>
  <c r="BC2906"/>
  <c r="BC1264"/>
  <c r="BC1967"/>
  <c r="BC905"/>
  <c r="BC2843"/>
  <c r="BC878"/>
  <c r="BC1334"/>
  <c r="BC2996"/>
  <c r="BC2391"/>
  <c r="BC84"/>
  <c r="BC1345"/>
  <c r="BC240"/>
  <c r="BC629"/>
  <c r="BC775"/>
  <c r="BC1573"/>
  <c r="BC190"/>
  <c r="BC2018"/>
  <c r="BC1182"/>
  <c r="BC1330"/>
  <c r="BC1501"/>
  <c r="BC2477"/>
  <c r="BC1724"/>
  <c r="BC2291"/>
  <c r="BC2970"/>
  <c r="BC816"/>
  <c r="BC2087"/>
  <c r="BC880"/>
  <c r="BC2955"/>
  <c r="BC2055"/>
  <c r="BC2140"/>
  <c r="BC860"/>
  <c r="BC1360"/>
  <c r="BC1291"/>
  <c r="BC489"/>
  <c r="BC1605"/>
  <c r="BC549"/>
  <c r="BC1438"/>
  <c r="BC515"/>
  <c r="BC423"/>
  <c r="BC198"/>
  <c r="BC2922"/>
  <c r="BC2458"/>
  <c r="BC1400"/>
  <c r="BC1353"/>
  <c r="BC2838"/>
  <c r="BC1795"/>
  <c r="BC1487"/>
  <c r="BC532"/>
  <c r="BC1743"/>
  <c r="BC2710"/>
  <c r="BC1296"/>
  <c r="BC165"/>
  <c r="BC2469"/>
  <c r="BC1804"/>
  <c r="BC462"/>
  <c r="BC2125"/>
  <c r="BC1468"/>
  <c r="BC2803"/>
  <c r="BC2558"/>
  <c r="BC916"/>
  <c r="BC937"/>
  <c r="BC2707"/>
  <c r="BC58"/>
  <c r="BC868"/>
  <c r="BC910"/>
  <c r="BC636"/>
  <c r="BC408"/>
  <c r="BC1449"/>
  <c r="BC2834"/>
  <c r="BC898"/>
  <c r="BC2709"/>
  <c r="BC649"/>
  <c r="BC287"/>
  <c r="BC328"/>
  <c r="BC1354"/>
  <c r="BC71"/>
  <c r="BC2540"/>
  <c r="BC1082"/>
  <c r="BC2807"/>
  <c r="BC2192"/>
  <c r="BC1655"/>
  <c r="BC513"/>
  <c r="BC1443"/>
  <c r="BC642"/>
  <c r="BC2948"/>
  <c r="BC1530"/>
  <c r="BC944"/>
  <c r="BC932"/>
  <c r="BC92"/>
  <c r="BC628"/>
  <c r="BC1451"/>
  <c r="BC2128"/>
  <c r="BC1595"/>
  <c r="BC2612"/>
  <c r="BC2874"/>
  <c r="BC2096"/>
  <c r="BC218"/>
  <c r="BC1658"/>
  <c r="BC2377"/>
  <c r="BC1810"/>
  <c r="BC1916"/>
  <c r="BC1906"/>
  <c r="BC1292"/>
  <c r="BC971"/>
  <c r="BC208"/>
  <c r="BC1735"/>
  <c r="BC2117"/>
  <c r="BC2722"/>
  <c r="BC1767"/>
  <c r="BC2016"/>
  <c r="BC1500"/>
  <c r="BC1232"/>
  <c r="BC2402"/>
  <c r="BC2397"/>
  <c r="BC2813"/>
  <c r="BC1205"/>
  <c r="BC674"/>
  <c r="BC1910"/>
  <c r="BC2432"/>
  <c r="BC1019"/>
  <c r="BC388"/>
  <c r="BC2751"/>
  <c r="BC1827"/>
  <c r="BC1845"/>
  <c r="BC1538"/>
  <c r="BC1549"/>
  <c r="BC385"/>
  <c r="BC2344"/>
  <c r="BC1972"/>
  <c r="BC2373"/>
  <c r="BC289"/>
  <c r="BC2869"/>
  <c r="BC2099"/>
  <c r="BC896"/>
  <c r="BC475"/>
  <c r="BC2714"/>
  <c r="BC1316"/>
  <c r="BC1298"/>
  <c r="BC1716"/>
  <c r="BC504"/>
  <c r="BC124"/>
  <c r="BC38"/>
  <c r="BC1072"/>
  <c r="BC313"/>
  <c r="BC2348"/>
  <c r="BC997"/>
  <c r="BC260"/>
  <c r="BC268"/>
  <c r="BC1132"/>
  <c r="BC1216"/>
  <c r="BC2914"/>
  <c r="BC1568"/>
  <c r="BC2909"/>
  <c r="BC1734"/>
  <c r="BC2809"/>
  <c r="BC143"/>
  <c r="BC378"/>
  <c r="BC2147"/>
  <c r="BC129"/>
  <c r="BC266"/>
  <c r="BC503"/>
  <c r="BC216"/>
  <c r="BC984"/>
  <c r="BC422"/>
  <c r="BC2830"/>
  <c r="BC2127"/>
  <c r="BC1997"/>
  <c r="BC2347"/>
  <c r="BC521"/>
  <c r="BC1285"/>
  <c r="BC1045"/>
  <c r="BC2341"/>
  <c r="BC1165"/>
  <c r="BC47"/>
  <c r="BC1209"/>
  <c r="BC55"/>
  <c r="BC37"/>
  <c r="BC360"/>
  <c r="BC274"/>
  <c r="BC2427"/>
  <c r="BC212"/>
  <c r="BC961"/>
  <c r="BC1977"/>
  <c r="BC2525"/>
  <c r="BC2406"/>
  <c r="BC1760"/>
  <c r="BC1342"/>
  <c r="BC1907"/>
  <c r="BC1693"/>
  <c r="BC2621"/>
  <c r="BC1074"/>
  <c r="BC1876"/>
  <c r="BC2848"/>
  <c r="BC1919"/>
  <c r="BC2114"/>
  <c r="BC531"/>
  <c r="BC2639"/>
  <c r="BC895"/>
  <c r="BC2043"/>
  <c r="BC760"/>
  <c r="BC2718"/>
  <c r="BC1632"/>
  <c r="BC1414"/>
  <c r="BC334"/>
  <c r="BC1742"/>
  <c r="BC2005"/>
  <c r="BC2979"/>
  <c r="BC2280"/>
  <c r="BC525"/>
  <c r="BC920"/>
  <c r="BC2497"/>
  <c r="BC705"/>
  <c r="BC1351"/>
  <c r="BC1300"/>
  <c r="BC1162"/>
  <c r="BC1288"/>
  <c r="BC874"/>
  <c r="BC1930"/>
  <c r="BC1378"/>
  <c r="BC384"/>
  <c r="BC2994"/>
  <c r="BC2471"/>
  <c r="BC913"/>
  <c r="BC194"/>
  <c r="BC1816"/>
  <c r="BC1773"/>
  <c r="BC2384"/>
  <c r="BC2879"/>
  <c r="BC1320"/>
  <c r="BC2551"/>
  <c r="BC987"/>
  <c r="BC761"/>
  <c r="BC2788"/>
  <c r="BC914"/>
  <c r="BC2246"/>
  <c r="BC2057"/>
  <c r="BC1861"/>
  <c r="BC1940"/>
  <c r="BC472"/>
  <c r="BC1257"/>
  <c r="BC2779"/>
  <c r="BC2538"/>
  <c r="BC2437"/>
  <c r="BC762"/>
  <c r="BC1925"/>
  <c r="BC375"/>
  <c r="BC552"/>
  <c r="BC1246"/>
  <c r="BC2210"/>
  <c r="BC1479"/>
  <c r="BC292"/>
  <c r="BC2958"/>
  <c r="BC892"/>
  <c r="BC2941"/>
  <c r="BC757"/>
  <c r="BC184"/>
  <c r="BC1363"/>
  <c r="BC1896"/>
  <c r="BC1840"/>
  <c r="BC446"/>
  <c r="BC1496"/>
  <c r="BC1373"/>
  <c r="BC2333"/>
  <c r="BC1643"/>
  <c r="BC1271"/>
  <c r="BC2553"/>
  <c r="BC2946"/>
  <c r="BC599"/>
  <c r="BC1662"/>
  <c r="BC1935"/>
  <c r="BC2926"/>
  <c r="BC2381"/>
  <c r="BC1189"/>
  <c r="BC2483"/>
  <c r="BC1230"/>
  <c r="BC1055"/>
  <c r="BC1247"/>
  <c r="BC681"/>
  <c r="BC2798"/>
  <c r="BC2090"/>
  <c r="BC2393"/>
  <c r="BC2597"/>
  <c r="BC2574"/>
  <c r="BC21"/>
  <c r="BC1642"/>
  <c r="BC2274"/>
  <c r="BC1677"/>
  <c r="BC2875"/>
  <c r="BC2598"/>
  <c r="BC2740"/>
  <c r="BC2744"/>
  <c r="BC2510"/>
  <c r="BC2288"/>
  <c r="BC2927"/>
  <c r="BC1305"/>
  <c r="BC2643"/>
  <c r="BC2601"/>
  <c r="BC2526"/>
  <c r="BC2504"/>
  <c r="BC322"/>
  <c r="BC586"/>
  <c r="BC2920"/>
  <c r="BC1965"/>
  <c r="BC192"/>
  <c r="BC993"/>
  <c r="BC1523"/>
  <c r="BC656"/>
  <c r="BC2847"/>
  <c r="BC953"/>
  <c r="BC28"/>
  <c r="BC2816"/>
  <c r="BC730"/>
  <c r="BC2431"/>
  <c r="BC1859"/>
  <c r="BC1562"/>
  <c r="BC2584"/>
  <c r="BC1645"/>
  <c r="BC1921"/>
  <c r="BC121"/>
  <c r="BC2088"/>
  <c r="BC995"/>
  <c r="BC2636"/>
  <c r="BC2924"/>
  <c r="BC1620"/>
  <c r="BC2330"/>
  <c r="BC2179"/>
  <c r="BC317"/>
  <c r="BC350"/>
  <c r="BC2473"/>
  <c r="BC645"/>
  <c r="BC1446"/>
  <c r="BC1376"/>
  <c r="BC1581"/>
  <c r="BC753"/>
  <c r="BC574"/>
  <c r="BC226"/>
  <c r="BC2973"/>
  <c r="BC2275"/>
  <c r="BC2737"/>
  <c r="BC1652"/>
  <c r="BC116"/>
  <c r="BC2560"/>
  <c r="BC1080"/>
  <c r="BC1477"/>
  <c r="BC324"/>
  <c r="BC2622"/>
  <c r="BC1023"/>
  <c r="BC672"/>
  <c r="BC581"/>
  <c r="BC2524"/>
  <c r="BC476"/>
  <c r="BC2674"/>
  <c r="BC1035"/>
  <c r="BC1970"/>
  <c r="BC3004"/>
  <c r="BC1661"/>
  <c r="BC377"/>
  <c r="BC485"/>
  <c r="BC2613"/>
  <c r="BC1077"/>
  <c r="BC2363"/>
  <c r="BC1867"/>
  <c r="BC2633"/>
  <c r="BC2253"/>
  <c r="BC2073"/>
  <c r="BC2287"/>
  <c r="BC1505"/>
  <c r="BC2781"/>
  <c r="BC1180"/>
  <c r="BC1469"/>
  <c r="BC2689"/>
  <c r="BC2529"/>
  <c r="BC486"/>
  <c r="BC1352"/>
  <c r="BC1299"/>
  <c r="BC1250"/>
  <c r="BC787"/>
  <c r="BC1011"/>
  <c r="BC224"/>
  <c r="BC1339"/>
  <c r="BC564"/>
  <c r="BC819"/>
  <c r="BC1053"/>
  <c r="BC2480"/>
  <c r="BC2980"/>
  <c r="BC912"/>
  <c r="BC1219"/>
  <c r="BC2745"/>
  <c r="BC2034"/>
  <c r="BC766"/>
  <c r="BC2778"/>
  <c r="BC1897"/>
  <c r="BC2308"/>
  <c r="BC735"/>
  <c r="BC1287"/>
  <c r="BC2358"/>
  <c r="BC1235"/>
  <c r="BC149"/>
  <c r="BC1375"/>
  <c r="BC563"/>
  <c r="BC2183"/>
  <c r="BC148"/>
  <c r="BC687"/>
  <c r="BC2835"/>
  <c r="BC2871"/>
  <c r="BC894"/>
  <c r="BC2580"/>
  <c r="BC603"/>
  <c r="BC1495"/>
  <c r="BC1676"/>
  <c r="BC123"/>
  <c r="BC2132"/>
  <c r="BC2767"/>
  <c r="BC909"/>
  <c r="BC1265"/>
  <c r="BC2463"/>
  <c r="BC747"/>
  <c r="BC1103"/>
  <c r="BC1516"/>
  <c r="BC818"/>
  <c r="BC1326"/>
  <c r="BC919"/>
  <c r="BC1140"/>
  <c r="BC2093"/>
  <c r="BC2465"/>
  <c r="BC1770"/>
  <c r="BC236"/>
  <c r="BC315"/>
  <c r="BC2461"/>
  <c r="BC1561"/>
  <c r="BC2067"/>
  <c r="BC2638"/>
  <c r="BC3002"/>
  <c r="BC568"/>
  <c r="BC400"/>
  <c r="BC2178"/>
  <c r="BC823"/>
  <c r="BC2712"/>
  <c r="BC1371"/>
  <c r="BC2046"/>
  <c r="BC780"/>
  <c r="BC30"/>
  <c r="BC2254"/>
  <c r="BC2000"/>
  <c r="BC1990"/>
  <c r="BC1784"/>
  <c r="BC2505"/>
  <c r="BC2215"/>
  <c r="BC847"/>
  <c r="BC2457"/>
  <c r="BC677"/>
  <c r="BC1102"/>
  <c r="BC302"/>
  <c r="BC2199"/>
  <c r="BC2272"/>
  <c r="BC1509"/>
  <c r="BC2024"/>
  <c r="BC53"/>
  <c r="BC772"/>
  <c r="BC1049"/>
  <c r="BC661"/>
  <c r="BC471"/>
  <c r="BC1869"/>
  <c r="BC1688"/>
  <c r="BC349"/>
  <c r="BC2169"/>
  <c r="BC2434"/>
  <c r="BC812"/>
  <c r="BC1669"/>
  <c r="BC2013"/>
  <c r="BC1281"/>
  <c r="BC858"/>
  <c r="BC519"/>
  <c r="BC565"/>
  <c r="BC1389"/>
  <c r="BC925"/>
  <c r="BC1312"/>
  <c r="BC1983"/>
  <c r="BC16"/>
  <c r="BC542"/>
  <c r="BC1183"/>
  <c r="BC220"/>
  <c r="BC824"/>
  <c r="BC667"/>
  <c r="BC2388"/>
  <c r="BC1769"/>
  <c r="BC976"/>
  <c r="BC1755"/>
  <c r="BC1939"/>
  <c r="BC901"/>
  <c r="BC1902"/>
  <c r="BC209"/>
  <c r="BC401"/>
  <c r="BC1863"/>
  <c r="BC689"/>
  <c r="BC759"/>
  <c r="BC2501"/>
  <c r="BC2243"/>
  <c r="BC2157"/>
  <c r="BC2789"/>
  <c r="BC1621"/>
  <c r="BC2380"/>
  <c r="BC2493"/>
  <c r="BC602"/>
  <c r="BC1653"/>
  <c r="BC203"/>
  <c r="BC2792"/>
  <c r="BC345"/>
  <c r="BC1715"/>
  <c r="BC151"/>
  <c r="BC1834"/>
  <c r="BC1613"/>
  <c r="BC296"/>
  <c r="BC659"/>
  <c r="BC1993"/>
  <c r="BC2509"/>
  <c r="BC592"/>
  <c r="BC1515"/>
  <c r="BC1457"/>
  <c r="BC2594"/>
  <c r="BC784"/>
  <c r="BC1340"/>
  <c r="BC432"/>
  <c r="BC588"/>
  <c r="BC696"/>
  <c r="BC297"/>
  <c r="BC2399"/>
  <c r="BC871"/>
  <c r="BC647"/>
  <c r="BC325"/>
  <c r="BC223"/>
  <c r="BC2550"/>
  <c r="BC1641"/>
  <c r="BC559"/>
  <c r="BC180"/>
  <c r="BC828"/>
  <c r="BC1546"/>
  <c r="BC437"/>
  <c r="BC1525"/>
  <c r="BC769"/>
  <c r="BC1950"/>
  <c r="BC975"/>
  <c r="BC1273"/>
  <c r="BC257"/>
  <c r="BC494"/>
  <c r="BC1813"/>
  <c r="BC671"/>
  <c r="BC1623"/>
  <c r="BC2343"/>
  <c r="BC547"/>
  <c r="BC1222"/>
  <c r="BC623"/>
  <c r="BC739"/>
  <c r="BC1213"/>
  <c r="BC2963"/>
  <c r="BC1539"/>
  <c r="BC234"/>
  <c r="BC1362"/>
  <c r="BC575"/>
  <c r="BC2165"/>
  <c r="BC1015"/>
  <c r="BC2791"/>
  <c r="BC2323"/>
  <c r="BC1207"/>
  <c r="BC2742"/>
  <c r="BC389"/>
  <c r="BC2678"/>
  <c r="BC2919"/>
  <c r="BC776"/>
  <c r="BF1585"/>
  <c r="BF1841"/>
  <c r="AM914"/>
  <c r="AM718"/>
  <c r="AM1293"/>
  <c r="AM1846"/>
  <c r="BB1585"/>
  <c r="BB1841"/>
  <c r="BA2735"/>
  <c r="BF1009"/>
  <c r="BB1009"/>
  <c r="BA1585"/>
  <c r="BF2735"/>
  <c r="BA1841"/>
  <c r="BA1009"/>
  <c r="BB2735"/>
  <c r="AM1823"/>
  <c r="AM1012"/>
  <c r="BB2929"/>
  <c r="BA2225"/>
  <c r="AM1488"/>
  <c r="AM2310"/>
  <c r="AM1095"/>
  <c r="BB1802"/>
  <c r="BB2225"/>
  <c r="BF1802"/>
  <c r="BF2929"/>
  <c r="BH2929" s="1"/>
  <c r="BF2225"/>
  <c r="AM1394"/>
  <c r="BA2929"/>
  <c r="BB610"/>
  <c r="BA610"/>
  <c r="BF610"/>
  <c r="BB2802"/>
  <c r="BA2802"/>
  <c r="BF2802"/>
  <c r="BF1267"/>
  <c r="BB1267"/>
  <c r="BA1267"/>
  <c r="BF2539"/>
  <c r="BB2539"/>
  <c r="BA2539"/>
  <c r="BF141"/>
  <c r="BB141"/>
  <c r="BA141"/>
  <c r="BF2868"/>
  <c r="BB2868"/>
  <c r="BA2868"/>
  <c r="BF1396"/>
  <c r="BB1396"/>
  <c r="BA1396"/>
  <c r="BF2757"/>
  <c r="BB2757"/>
  <c r="BA2757"/>
  <c r="BF1191"/>
  <c r="BB1191"/>
  <c r="BA1191"/>
  <c r="BF2565"/>
  <c r="BB2565"/>
  <c r="BA2565"/>
  <c r="BF1989"/>
  <c r="BB1989"/>
  <c r="BA1989"/>
  <c r="BB1589"/>
  <c r="BF1589"/>
  <c r="BA1589"/>
  <c r="BF310"/>
  <c r="BB310"/>
  <c r="BA310"/>
  <c r="BB626"/>
  <c r="BA626"/>
  <c r="BF626"/>
  <c r="BF1070"/>
  <c r="BB1070"/>
  <c r="BA1070"/>
  <c r="BF416"/>
  <c r="BA416"/>
  <c r="BB416"/>
  <c r="BF326"/>
  <c r="BB326"/>
  <c r="BA326"/>
  <c r="BF201"/>
  <c r="BA201"/>
  <c r="BB201"/>
  <c r="BB1314"/>
  <c r="BA1314"/>
  <c r="BF1314"/>
  <c r="BF1792"/>
  <c r="BA1792"/>
  <c r="BB1792"/>
  <c r="BF70"/>
  <c r="BB70"/>
  <c r="BA70"/>
  <c r="BF2972"/>
  <c r="BB2972"/>
  <c r="BA2972"/>
  <c r="BF1200"/>
  <c r="BA1200"/>
  <c r="BB1200"/>
  <c r="BF189"/>
  <c r="BB189"/>
  <c r="BA189"/>
  <c r="BB2162"/>
  <c r="BA2162"/>
  <c r="BF2162"/>
  <c r="BF2113"/>
  <c r="BA2113"/>
  <c r="BB2113"/>
  <c r="BF339"/>
  <c r="BB339"/>
  <c r="BA339"/>
  <c r="BF1748"/>
  <c r="BB1748"/>
  <c r="BA1748"/>
  <c r="BF171"/>
  <c r="BB171"/>
  <c r="BA171"/>
  <c r="BF1821"/>
  <c r="BB1821"/>
  <c r="BA1821"/>
  <c r="BA120"/>
  <c r="BF120"/>
  <c r="BB120"/>
  <c r="BF1249"/>
  <c r="BA1249"/>
  <c r="BB1249"/>
  <c r="BF221"/>
  <c r="BB221"/>
  <c r="BA221"/>
  <c r="BB2620"/>
  <c r="BA2620"/>
  <c r="BF2620"/>
  <c r="BA2937"/>
  <c r="BF2937"/>
  <c r="BB2937"/>
  <c r="BF2251"/>
  <c r="BB2251"/>
  <c r="BA2251"/>
  <c r="BF107"/>
  <c r="BB107"/>
  <c r="BA107"/>
  <c r="BF102"/>
  <c r="BB102"/>
  <c r="BA102"/>
  <c r="BB2595"/>
  <c r="BA2595"/>
  <c r="BF2595"/>
  <c r="BF695"/>
  <c r="BB695"/>
  <c r="BA695"/>
  <c r="BF2569"/>
  <c r="BA2569"/>
  <c r="BB2569"/>
  <c r="BB2572"/>
  <c r="BF2572"/>
  <c r="BA2572"/>
  <c r="BF13"/>
  <c r="BB13"/>
  <c r="BA13"/>
  <c r="BF668"/>
  <c r="BB668"/>
  <c r="BA668"/>
  <c r="BF1097"/>
  <c r="BA1097"/>
  <c r="BB1097"/>
  <c r="BF1301"/>
  <c r="BB1301"/>
  <c r="BA1301"/>
  <c r="BF1100"/>
  <c r="BB1100"/>
  <c r="BA1100"/>
  <c r="BB2238"/>
  <c r="BA2238"/>
  <c r="BF2238"/>
  <c r="BF157"/>
  <c r="BB157"/>
  <c r="BA157"/>
  <c r="BF1607"/>
  <c r="BB1607"/>
  <c r="BA1607"/>
  <c r="BF1639"/>
  <c r="BB1639"/>
  <c r="BA1639"/>
  <c r="BF1753"/>
  <c r="BA1753"/>
  <c r="BB1753"/>
  <c r="BF1241"/>
  <c r="BA1241"/>
  <c r="BB1241"/>
  <c r="BF1847"/>
  <c r="BB1847"/>
  <c r="BA1847"/>
  <c r="BF1355"/>
  <c r="BB1355"/>
  <c r="BA1355"/>
  <c r="BB2247"/>
  <c r="BA2247"/>
  <c r="BF2247"/>
  <c r="BF601"/>
  <c r="BA601"/>
  <c r="BB601"/>
  <c r="BF1075"/>
  <c r="BB1075"/>
  <c r="BA1075"/>
  <c r="BF2305"/>
  <c r="BA2305"/>
  <c r="BB2305"/>
  <c r="BF1705"/>
  <c r="BA1705"/>
  <c r="BB1705"/>
  <c r="BF1413"/>
  <c r="BB1413"/>
  <c r="BA1413"/>
  <c r="BF200"/>
  <c r="BA200"/>
  <c r="BB200"/>
  <c r="BB2563"/>
  <c r="BA2563"/>
  <c r="BF2563"/>
  <c r="BF2860"/>
  <c r="BB2860"/>
  <c r="BA2860"/>
  <c r="BF1984"/>
  <c r="BA1984"/>
  <c r="BB1984"/>
  <c r="BF36"/>
  <c r="BB36"/>
  <c r="BA36"/>
  <c r="BF2257"/>
  <c r="BA2257"/>
  <c r="BB2257"/>
  <c r="BF2081"/>
  <c r="BA2081"/>
  <c r="BB2081"/>
  <c r="BB2556"/>
  <c r="BA2556"/>
  <c r="BF2556"/>
  <c r="BF1492"/>
  <c r="BB1492"/>
  <c r="BA1492"/>
  <c r="BF2443"/>
  <c r="BB2443"/>
  <c r="BA2443"/>
  <c r="BF2395"/>
  <c r="BB2395"/>
  <c r="BA2395"/>
  <c r="BF1429"/>
  <c r="BB1429"/>
  <c r="BA1429"/>
  <c r="BF215"/>
  <c r="BB215"/>
  <c r="BA215"/>
  <c r="BF1878"/>
  <c r="BB1878"/>
  <c r="BA1878"/>
  <c r="BB330"/>
  <c r="BA330"/>
  <c r="BF330"/>
  <c r="BF1379"/>
  <c r="BB1379"/>
  <c r="BA1379"/>
  <c r="BF815"/>
  <c r="BB815"/>
  <c r="BA815"/>
  <c r="BF1739"/>
  <c r="BB1739"/>
  <c r="BA1739"/>
  <c r="BF1570"/>
  <c r="BB1570"/>
  <c r="BA1570"/>
  <c r="BF1464"/>
  <c r="BA1464"/>
  <c r="BB1464"/>
  <c r="BF1929"/>
  <c r="BA1929"/>
  <c r="BB1929"/>
  <c r="BF854"/>
  <c r="BB854"/>
  <c r="BA854"/>
  <c r="BF1747"/>
  <c r="BB1747"/>
  <c r="BA1747"/>
  <c r="BF1024"/>
  <c r="BA1024"/>
  <c r="BB1024"/>
  <c r="BF1893"/>
  <c r="BB1893"/>
  <c r="BA1893"/>
  <c r="BF529"/>
  <c r="BA529"/>
  <c r="BB529"/>
  <c r="BF1974"/>
  <c r="BB1974"/>
  <c r="BA1974"/>
  <c r="BB1852"/>
  <c r="BF1852"/>
  <c r="BA1852"/>
  <c r="BF1789"/>
  <c r="BB1789"/>
  <c r="BA1789"/>
  <c r="BF2506"/>
  <c r="BB2506"/>
  <c r="BA2506"/>
  <c r="BF2479"/>
  <c r="BB2479"/>
  <c r="BA2479"/>
  <c r="BF1490"/>
  <c r="BB1490"/>
  <c r="BA1490"/>
  <c r="BB706"/>
  <c r="BA706"/>
  <c r="BF706"/>
  <c r="BB2214"/>
  <c r="BA2214"/>
  <c r="BF2214"/>
  <c r="BF484"/>
  <c r="BB484"/>
  <c r="BA484"/>
  <c r="BF2133"/>
  <c r="BB2133"/>
  <c r="BA2133"/>
  <c r="BF1762"/>
  <c r="BB1762"/>
  <c r="BA1762"/>
  <c r="BF1752"/>
  <c r="BA1752"/>
  <c r="BB1752"/>
  <c r="BF1922"/>
  <c r="BB1922"/>
  <c r="BA1922"/>
  <c r="BF1344"/>
  <c r="BA1344"/>
  <c r="BB1344"/>
  <c r="BB2739"/>
  <c r="BA2739"/>
  <c r="BF2739"/>
  <c r="BB2037"/>
  <c r="BF2037"/>
  <c r="BA2037"/>
  <c r="BF1979"/>
  <c r="BB1979"/>
  <c r="BA1979"/>
  <c r="BF2915"/>
  <c r="BB2915"/>
  <c r="BA2915"/>
  <c r="BF1116"/>
  <c r="BB1116"/>
  <c r="BA1116"/>
  <c r="BF1264"/>
  <c r="BA1264"/>
  <c r="BB1264"/>
  <c r="BF2843"/>
  <c r="BB2843"/>
  <c r="BA2843"/>
  <c r="BF2787"/>
  <c r="BB2787"/>
  <c r="BA2787"/>
  <c r="BF2783"/>
  <c r="BB2783"/>
  <c r="BA2783"/>
  <c r="BF1190"/>
  <c r="BB1190"/>
  <c r="BA1190"/>
  <c r="BF629"/>
  <c r="BB629"/>
  <c r="BA629"/>
  <c r="BF1182"/>
  <c r="BB1182"/>
  <c r="BA1182"/>
  <c r="BB1724"/>
  <c r="BF1724"/>
  <c r="BA1724"/>
  <c r="BB2970"/>
  <c r="BA2970"/>
  <c r="BF2970"/>
  <c r="BF2055"/>
  <c r="BB2055"/>
  <c r="BA2055"/>
  <c r="BF1605"/>
  <c r="BB1605"/>
  <c r="BA1605"/>
  <c r="BF515"/>
  <c r="BB515"/>
  <c r="BA515"/>
  <c r="BB2922"/>
  <c r="BA2922"/>
  <c r="BF2922"/>
  <c r="BB2710"/>
  <c r="BA2710"/>
  <c r="BF2710"/>
  <c r="BF165"/>
  <c r="BB165"/>
  <c r="BA165"/>
  <c r="BF2125"/>
  <c r="BB2125"/>
  <c r="BA2125"/>
  <c r="BF158"/>
  <c r="BB158"/>
  <c r="BA158"/>
  <c r="BF801"/>
  <c r="BA801"/>
  <c r="BB801"/>
  <c r="BF916"/>
  <c r="BB916"/>
  <c r="BA916"/>
  <c r="BF915"/>
  <c r="BB915"/>
  <c r="BA915"/>
  <c r="BF58"/>
  <c r="BB58"/>
  <c r="BA58"/>
  <c r="BF868"/>
  <c r="BB868"/>
  <c r="BA868"/>
  <c r="BF636"/>
  <c r="BB636"/>
  <c r="BA636"/>
  <c r="BF1449"/>
  <c r="BA1449"/>
  <c r="BB1449"/>
  <c r="BF2709"/>
  <c r="BB2709"/>
  <c r="BA2709"/>
  <c r="BF328"/>
  <c r="BA328"/>
  <c r="BB328"/>
  <c r="BA17"/>
  <c r="BB17"/>
  <c r="BF17"/>
  <c r="BB2540"/>
  <c r="BF2540"/>
  <c r="BA2540"/>
  <c r="BB1082"/>
  <c r="BA1082"/>
  <c r="BF1082"/>
  <c r="BF2192"/>
  <c r="BA2192"/>
  <c r="BB2192"/>
  <c r="BF1655"/>
  <c r="BB1655"/>
  <c r="BA1655"/>
  <c r="BB642"/>
  <c r="BA642"/>
  <c r="BF642"/>
  <c r="BF944"/>
  <c r="BA944"/>
  <c r="BB944"/>
  <c r="BF932"/>
  <c r="BB932"/>
  <c r="BA932"/>
  <c r="BF919"/>
  <c r="BB919"/>
  <c r="BA919"/>
  <c r="BF2093"/>
  <c r="BB2093"/>
  <c r="BA2093"/>
  <c r="BF2461"/>
  <c r="BB2461"/>
  <c r="BA2461"/>
  <c r="BF2067"/>
  <c r="BB2067"/>
  <c r="BA2067"/>
  <c r="BB2638"/>
  <c r="BA2638"/>
  <c r="BF2638"/>
  <c r="BF568"/>
  <c r="BA568"/>
  <c r="BB568"/>
  <c r="BB2178"/>
  <c r="BA2178"/>
  <c r="BF2178"/>
  <c r="BF1371"/>
  <c r="BB1371"/>
  <c r="BA1371"/>
  <c r="BF30"/>
  <c r="BB30"/>
  <c r="BA30"/>
  <c r="BB677"/>
  <c r="BF677"/>
  <c r="BA677"/>
  <c r="BF1509"/>
  <c r="BB1509"/>
  <c r="BA1509"/>
  <c r="BF2024"/>
  <c r="BA2024"/>
  <c r="BB2024"/>
  <c r="BF1049"/>
  <c r="BA1049"/>
  <c r="BB1049"/>
  <c r="BB2434"/>
  <c r="BA2434"/>
  <c r="BF2434"/>
  <c r="BF812"/>
  <c r="BB812"/>
  <c r="BA812"/>
  <c r="BF1389"/>
  <c r="BB1389"/>
  <c r="BA1389"/>
  <c r="BF1312"/>
  <c r="BA1312"/>
  <c r="BB1312"/>
  <c r="BF1983"/>
  <c r="BB1983"/>
  <c r="BA1983"/>
  <c r="BF542"/>
  <c r="BB542"/>
  <c r="BA542"/>
  <c r="BF220"/>
  <c r="BB220"/>
  <c r="BA220"/>
  <c r="BF1939"/>
  <c r="BB1939"/>
  <c r="BA1939"/>
  <c r="BF1902"/>
  <c r="BB1902"/>
  <c r="BA1902"/>
  <c r="BF841"/>
  <c r="BA841"/>
  <c r="BB841"/>
  <c r="BF1863"/>
  <c r="BB1863"/>
  <c r="BA1863"/>
  <c r="BF689"/>
  <c r="BA689"/>
  <c r="BB689"/>
  <c r="BF2157"/>
  <c r="BB2157"/>
  <c r="BA2157"/>
  <c r="BF2789"/>
  <c r="BB2789"/>
  <c r="BA2789"/>
  <c r="BF1621"/>
  <c r="BB1621"/>
  <c r="BA1621"/>
  <c r="BF2493"/>
  <c r="BB2493"/>
  <c r="BA2493"/>
  <c r="BB1653"/>
  <c r="BF1653"/>
  <c r="BA1653"/>
  <c r="BF2715"/>
  <c r="BB2715"/>
  <c r="BA2715"/>
  <c r="BF1715"/>
  <c r="BB1715"/>
  <c r="BA1715"/>
  <c r="BF2371"/>
  <c r="BB2371"/>
  <c r="BA2371"/>
  <c r="BF2752"/>
  <c r="BA2752"/>
  <c r="BB2752"/>
  <c r="BF1032"/>
  <c r="BA1032"/>
  <c r="BB1032"/>
  <c r="BB1221"/>
  <c r="BA1221"/>
  <c r="BF1221"/>
  <c r="BB1157"/>
  <c r="BF1157"/>
  <c r="BA1157"/>
  <c r="BF1618"/>
  <c r="BB1618"/>
  <c r="BA1618"/>
  <c r="BB538"/>
  <c r="BA538"/>
  <c r="BF538"/>
  <c r="BF455"/>
  <c r="BB455"/>
  <c r="BA455"/>
  <c r="BF2011"/>
  <c r="BB2011"/>
  <c r="BA2011"/>
  <c r="BB2351"/>
  <c r="BA2351"/>
  <c r="BF2351"/>
  <c r="BF560"/>
  <c r="BA560"/>
  <c r="BB560"/>
  <c r="BF785"/>
  <c r="BA785"/>
  <c r="BB785"/>
  <c r="BF556"/>
  <c r="BB556"/>
  <c r="BA556"/>
  <c r="BF1955"/>
  <c r="BB1955"/>
  <c r="BA1955"/>
  <c r="BF366"/>
  <c r="BB366"/>
  <c r="BA366"/>
  <c r="BF11"/>
  <c r="BB11"/>
  <c r="BA11"/>
  <c r="BF1557"/>
  <c r="BB1557"/>
  <c r="BA1557"/>
  <c r="BF731"/>
  <c r="BB731"/>
  <c r="BA731"/>
  <c r="BF870"/>
  <c r="BB870"/>
  <c r="BA870"/>
  <c r="BF2564"/>
  <c r="BB2564"/>
  <c r="BA2564"/>
  <c r="BF2984"/>
  <c r="BA2984"/>
  <c r="BB2984"/>
  <c r="BB826"/>
  <c r="BA826"/>
  <c r="BF826"/>
  <c r="BB2476"/>
  <c r="BF2476"/>
  <c r="BA2476"/>
  <c r="BB314"/>
  <c r="BA314"/>
  <c r="BF314"/>
  <c r="BB2242"/>
  <c r="BA2242"/>
  <c r="BF2242"/>
  <c r="BF1111"/>
  <c r="BB1111"/>
  <c r="BA1111"/>
  <c r="BF1442"/>
  <c r="BB1442"/>
  <c r="BA1442"/>
  <c r="BB1322"/>
  <c r="BA1322"/>
  <c r="BF1322"/>
  <c r="BF935"/>
  <c r="BB935"/>
  <c r="BA935"/>
  <c r="BF18"/>
  <c r="BB18"/>
  <c r="BA18"/>
  <c r="BF558"/>
  <c r="BB558"/>
  <c r="BA558"/>
  <c r="BB2590"/>
  <c r="BA2590"/>
  <c r="BF2590"/>
  <c r="BF685"/>
  <c r="BB685"/>
  <c r="BA685"/>
  <c r="BF2721"/>
  <c r="BA2721"/>
  <c r="BB2721"/>
  <c r="BF2076"/>
  <c r="BB2076"/>
  <c r="BA2076"/>
  <c r="BF191"/>
  <c r="BB191"/>
  <c r="BA191"/>
  <c r="BF1447"/>
  <c r="BB1447"/>
  <c r="BA1447"/>
  <c r="BF1382"/>
  <c r="BB1382"/>
  <c r="BA1382"/>
  <c r="BB2322"/>
  <c r="BA2322"/>
  <c r="BF2322"/>
  <c r="BF2080"/>
  <c r="BA2080"/>
  <c r="BB2080"/>
  <c r="BF928"/>
  <c r="BA928"/>
  <c r="BB928"/>
  <c r="BF427"/>
  <c r="BB427"/>
  <c r="BA427"/>
  <c r="BF2107"/>
  <c r="BB2107"/>
  <c r="BA2107"/>
  <c r="BF2356"/>
  <c r="BB2356"/>
  <c r="BA2356"/>
  <c r="BF884"/>
  <c r="BB884"/>
  <c r="BA884"/>
  <c r="BF1441"/>
  <c r="BA1441"/>
  <c r="BB1441"/>
  <c r="BA2801"/>
  <c r="BB2801"/>
  <c r="BF2801"/>
  <c r="BF1374"/>
  <c r="BB1374"/>
  <c r="BA1374"/>
  <c r="BF2211"/>
  <c r="BB2211"/>
  <c r="BA2211"/>
  <c r="BF2101"/>
  <c r="BB2101"/>
  <c r="BA2101"/>
  <c r="BF1554"/>
  <c r="BB1554"/>
  <c r="BA1554"/>
  <c r="BF459"/>
  <c r="BB459"/>
  <c r="BA459"/>
  <c r="BF2036"/>
  <c r="BB2036"/>
  <c r="BA2036"/>
  <c r="BF2232"/>
  <c r="BA2232"/>
  <c r="BB2232"/>
  <c r="BF1592"/>
  <c r="BA1592"/>
  <c r="BB1592"/>
  <c r="BA2889"/>
  <c r="BF2889"/>
  <c r="BB2889"/>
  <c r="BF1865"/>
  <c r="BA1865"/>
  <c r="BB1865"/>
  <c r="BF2960"/>
  <c r="BA2960"/>
  <c r="BB2960"/>
  <c r="BF1430"/>
  <c r="BB1430"/>
  <c r="BA1430"/>
  <c r="BF1694"/>
  <c r="BB1694"/>
  <c r="BA1694"/>
  <c r="BF1321"/>
  <c r="BA1321"/>
  <c r="BB1321"/>
  <c r="BF1794"/>
  <c r="BB1794"/>
  <c r="BA1794"/>
  <c r="BB35"/>
  <c r="BA35"/>
  <c r="BF35"/>
  <c r="BF2533"/>
  <c r="BB2533"/>
  <c r="BA2533"/>
  <c r="BF40"/>
  <c r="BA40"/>
  <c r="BB40"/>
  <c r="BF580"/>
  <c r="BB580"/>
  <c r="BA580"/>
  <c r="BB2306"/>
  <c r="BA2306"/>
  <c r="BF2306"/>
  <c r="BB2435"/>
  <c r="BA2435"/>
  <c r="BF2435"/>
  <c r="BF2957"/>
  <c r="BB2957"/>
  <c r="BA2957"/>
  <c r="BB2226"/>
  <c r="BA2226"/>
  <c r="BF2226"/>
  <c r="BF934"/>
  <c r="BB934"/>
  <c r="BA934"/>
  <c r="BF2940"/>
  <c r="BB2940"/>
  <c r="BA2940"/>
  <c r="BB1980"/>
  <c r="BF1980"/>
  <c r="BA1980"/>
  <c r="BB1574"/>
  <c r="BA1574"/>
  <c r="BF1574"/>
  <c r="BF2019"/>
  <c r="BB2019"/>
  <c r="BA2019"/>
  <c r="BF303"/>
  <c r="BB303"/>
  <c r="BA303"/>
  <c r="BB2383"/>
  <c r="BA2383"/>
  <c r="BF2383"/>
  <c r="BF2285"/>
  <c r="BB2285"/>
  <c r="BA2285"/>
  <c r="BF2640"/>
  <c r="BA2640"/>
  <c r="BB2640"/>
  <c r="BA2833"/>
  <c r="BB2833"/>
  <c r="BF2833"/>
  <c r="BF830"/>
  <c r="BB830"/>
  <c r="BA830"/>
  <c r="BF1069"/>
  <c r="BB1069"/>
  <c r="BA1069"/>
  <c r="BF1887"/>
  <c r="BB1887"/>
  <c r="BA1887"/>
  <c r="BF2396"/>
  <c r="BB2396"/>
  <c r="BA2396"/>
  <c r="BF1372"/>
  <c r="BB1372"/>
  <c r="BA1372"/>
  <c r="BF604"/>
  <c r="BB604"/>
  <c r="BA604"/>
  <c r="BB2578"/>
  <c r="BA2578"/>
  <c r="BF2578"/>
  <c r="BF2981"/>
  <c r="BB2981"/>
  <c r="BA2981"/>
  <c r="BF2596"/>
  <c r="BB2596"/>
  <c r="BA2596"/>
  <c r="BF708"/>
  <c r="BB708"/>
  <c r="BA708"/>
  <c r="BF1474"/>
  <c r="BB1474"/>
  <c r="BA1474"/>
  <c r="BF2141"/>
  <c r="BB2141"/>
  <c r="BA2141"/>
  <c r="BF125"/>
  <c r="BB125"/>
  <c r="BA125"/>
  <c r="BF939"/>
  <c r="BB939"/>
  <c r="BA939"/>
  <c r="BF2512"/>
  <c r="BA2512"/>
  <c r="BB2512"/>
  <c r="BF1520"/>
  <c r="BA1520"/>
  <c r="BB1520"/>
  <c r="BF2337"/>
  <c r="BA2337"/>
  <c r="BB2337"/>
  <c r="BB2567"/>
  <c r="BA2567"/>
  <c r="BF2567"/>
  <c r="BF271"/>
  <c r="BB271"/>
  <c r="BA271"/>
  <c r="BF1244"/>
  <c r="BB1244"/>
  <c r="BA1244"/>
  <c r="BF733"/>
  <c r="BB733"/>
  <c r="BA733"/>
  <c r="BB2370"/>
  <c r="BA2370"/>
  <c r="BF2370"/>
  <c r="BB2482"/>
  <c r="BA2482"/>
  <c r="BF2482"/>
  <c r="BF2077"/>
  <c r="BB2077"/>
  <c r="BA2077"/>
  <c r="BF2168"/>
  <c r="BA2168"/>
  <c r="BB2168"/>
  <c r="BF1144"/>
  <c r="BA1144"/>
  <c r="BB1144"/>
  <c r="BF1665"/>
  <c r="BA1665"/>
  <c r="BB1665"/>
  <c r="BB2806"/>
  <c r="BA2806"/>
  <c r="BF2806"/>
  <c r="BF1782"/>
  <c r="BB1782"/>
  <c r="BA1782"/>
  <c r="BF2027"/>
  <c r="BB2027"/>
  <c r="BA2027"/>
  <c r="BF1872"/>
  <c r="BA1872"/>
  <c r="BB1872"/>
  <c r="BF998"/>
  <c r="BB998"/>
  <c r="BA998"/>
  <c r="BF2331"/>
  <c r="BB2331"/>
  <c r="BA2331"/>
  <c r="BF283"/>
  <c r="BB283"/>
  <c r="BA283"/>
  <c r="BF1890"/>
  <c r="BB1890"/>
  <c r="BA1890"/>
  <c r="BF2300"/>
  <c r="BB2300"/>
  <c r="BA2300"/>
  <c r="BF252"/>
  <c r="BB252"/>
  <c r="BA252"/>
  <c r="BF1880"/>
  <c r="BA1880"/>
  <c r="BB1880"/>
  <c r="BF856"/>
  <c r="BA856"/>
  <c r="BB856"/>
  <c r="BF24"/>
  <c r="BA24"/>
  <c r="BB24"/>
  <c r="BB2450"/>
  <c r="BA2450"/>
  <c r="BF2450"/>
  <c r="BF2925"/>
  <c r="BB2925"/>
  <c r="BA2925"/>
  <c r="BF2317"/>
  <c r="BB2317"/>
  <c r="BA2317"/>
  <c r="BF2907"/>
  <c r="BB2907"/>
  <c r="BA2907"/>
  <c r="BF185"/>
  <c r="BA185"/>
  <c r="BB185"/>
  <c r="BF393"/>
  <c r="BA393"/>
  <c r="BB393"/>
  <c r="BB1381"/>
  <c r="BF1381"/>
  <c r="BA1381"/>
  <c r="BB2668"/>
  <c r="BF2668"/>
  <c r="BA2668"/>
  <c r="BF2053"/>
  <c r="BB2053"/>
  <c r="BA2053"/>
  <c r="BB1138"/>
  <c r="BA1138"/>
  <c r="BF1138"/>
  <c r="BF2660"/>
  <c r="BB2660"/>
  <c r="BA2660"/>
  <c r="BF33"/>
  <c r="BA33"/>
  <c r="BB33"/>
  <c r="BB962"/>
  <c r="BA962"/>
  <c r="BF962"/>
  <c r="BF254"/>
  <c r="BB254"/>
  <c r="BA254"/>
  <c r="BF1900"/>
  <c r="BB1900"/>
  <c r="BA1900"/>
  <c r="BF2892"/>
  <c r="BB2892"/>
  <c r="BA2892"/>
  <c r="BB2562"/>
  <c r="BA2562"/>
  <c r="BF2562"/>
  <c r="BF2944"/>
  <c r="BA2944"/>
  <c r="BB2944"/>
  <c r="BF1889"/>
  <c r="BA1889"/>
  <c r="BB1889"/>
  <c r="BB2439"/>
  <c r="BA2439"/>
  <c r="BF2439"/>
  <c r="BB1397"/>
  <c r="BF1397"/>
  <c r="BA1397"/>
  <c r="BF2956"/>
  <c r="BB2956"/>
  <c r="BA2956"/>
  <c r="BF2761"/>
  <c r="BA2761"/>
  <c r="BB2761"/>
  <c r="BF230"/>
  <c r="BB230"/>
  <c r="BA230"/>
  <c r="BF2603"/>
  <c r="BB2603"/>
  <c r="BA2603"/>
  <c r="BF523"/>
  <c r="BB523"/>
  <c r="BA523"/>
  <c r="BF1991"/>
  <c r="BB1991"/>
  <c r="BA1991"/>
  <c r="BF1875"/>
  <c r="BB1875"/>
  <c r="BA1875"/>
  <c r="BF742"/>
  <c r="BB742"/>
  <c r="BA742"/>
  <c r="BF577"/>
  <c r="BA577"/>
  <c r="BB577"/>
  <c r="BF1699"/>
  <c r="BB1699"/>
  <c r="BA1699"/>
  <c r="BF959"/>
  <c r="BB959"/>
  <c r="BA959"/>
  <c r="BF748"/>
  <c r="BB748"/>
  <c r="BA748"/>
  <c r="BF712"/>
  <c r="BA712"/>
  <c r="BB712"/>
  <c r="BF1348"/>
  <c r="BB1348"/>
  <c r="BA1348"/>
  <c r="BF355"/>
  <c r="BB355"/>
  <c r="BA355"/>
  <c r="BF1704"/>
  <c r="BA1704"/>
  <c r="BB1704"/>
  <c r="BB2810"/>
  <c r="BA2810"/>
  <c r="BF2810"/>
  <c r="BF596"/>
  <c r="BB596"/>
  <c r="BA596"/>
  <c r="BB2166"/>
  <c r="BA2166"/>
  <c r="BF2166"/>
  <c r="BF1405"/>
  <c r="BB1405"/>
  <c r="BA1405"/>
  <c r="BF1675"/>
  <c r="BB1675"/>
  <c r="BA1675"/>
  <c r="BF1558"/>
  <c r="BB1558"/>
  <c r="BA1558"/>
  <c r="BF750"/>
  <c r="BB750"/>
  <c r="BA750"/>
  <c r="BF170"/>
  <c r="BB170"/>
  <c r="BA170"/>
  <c r="BF1870"/>
  <c r="BB1870"/>
  <c r="BA1870"/>
  <c r="BF2625"/>
  <c r="BA2625"/>
  <c r="BB2625"/>
  <c r="BF500"/>
  <c r="BB500"/>
  <c r="BA500"/>
  <c r="BF340"/>
  <c r="BB340"/>
  <c r="BA340"/>
  <c r="BB1690"/>
  <c r="BA1690"/>
  <c r="BF1690"/>
  <c r="BF1470"/>
  <c r="BB1470"/>
  <c r="BA1470"/>
  <c r="BF2799"/>
  <c r="BB2799"/>
  <c r="BA2799"/>
  <c r="BF1422"/>
  <c r="BB1422"/>
  <c r="BA1422"/>
  <c r="BF2061"/>
  <c r="BB2061"/>
  <c r="BA2061"/>
  <c r="BF285"/>
  <c r="BB285"/>
  <c r="BA285"/>
  <c r="BF1094"/>
  <c r="BB1094"/>
  <c r="BA1094"/>
  <c r="BF1563"/>
  <c r="BB1563"/>
  <c r="BA1563"/>
  <c r="BF539"/>
  <c r="BB539"/>
  <c r="BA539"/>
  <c r="BF1679"/>
  <c r="BB1679"/>
  <c r="BA1679"/>
  <c r="BB103"/>
  <c r="BA103"/>
  <c r="BF103"/>
  <c r="BF207"/>
  <c r="BB207"/>
  <c r="BA207"/>
  <c r="BF1252"/>
  <c r="BB1252"/>
  <c r="BA1252"/>
  <c r="BB794"/>
  <c r="BA794"/>
  <c r="BF794"/>
  <c r="BF2819"/>
  <c r="BB2819"/>
  <c r="BA2819"/>
  <c r="BF1038"/>
  <c r="BB1038"/>
  <c r="BA1038"/>
  <c r="BB2410"/>
  <c r="BA2410"/>
  <c r="BF2410"/>
  <c r="BF1118"/>
  <c r="BB1118"/>
  <c r="BA1118"/>
  <c r="BF803"/>
  <c r="BB803"/>
  <c r="BA803"/>
  <c r="BF1245"/>
  <c r="BB1245"/>
  <c r="BA1245"/>
  <c r="BF1044"/>
  <c r="BB1044"/>
  <c r="BA1044"/>
  <c r="BA2921"/>
  <c r="BF2921"/>
  <c r="BB2921"/>
  <c r="BF1385"/>
  <c r="BA1385"/>
  <c r="BB1385"/>
  <c r="BB2078"/>
  <c r="BA2078"/>
  <c r="BF2078"/>
  <c r="BF1499"/>
  <c r="BB1499"/>
  <c r="BA1499"/>
  <c r="BF1593"/>
  <c r="BA1593"/>
  <c r="BB1593"/>
  <c r="BB2134"/>
  <c r="BA2134"/>
  <c r="BF2134"/>
  <c r="BF433"/>
  <c r="BA433"/>
  <c r="BB433"/>
  <c r="BF2208"/>
  <c r="BA2208"/>
  <c r="BB2208"/>
  <c r="BF160"/>
  <c r="BA160"/>
  <c r="BB160"/>
  <c r="BB2342"/>
  <c r="BA2342"/>
  <c r="BF2342"/>
  <c r="BF948"/>
  <c r="BB948"/>
  <c r="BA948"/>
  <c r="BF1336"/>
  <c r="BA1336"/>
  <c r="BB1336"/>
  <c r="BF1454"/>
  <c r="BB1454"/>
  <c r="BA1454"/>
  <c r="BB2858"/>
  <c r="BA2858"/>
  <c r="BF2858"/>
  <c r="BF2820"/>
  <c r="BB2820"/>
  <c r="BA2820"/>
  <c r="BB2186"/>
  <c r="BA2186"/>
  <c r="BF2186"/>
  <c r="BF990"/>
  <c r="BB990"/>
  <c r="BA990"/>
  <c r="BB2890"/>
  <c r="BA2890"/>
  <c r="BF2890"/>
  <c r="BF1460"/>
  <c r="BB1460"/>
  <c r="BA1460"/>
  <c r="BF88"/>
  <c r="BA88"/>
  <c r="BB88"/>
  <c r="BA1553"/>
  <c r="BF1553"/>
  <c r="BB1553"/>
  <c r="BF1025"/>
  <c r="BA1025"/>
  <c r="BB1025"/>
  <c r="BF809"/>
  <c r="BA809"/>
  <c r="BB809"/>
  <c r="BF1149"/>
  <c r="BB1149"/>
  <c r="BA1149"/>
  <c r="BF477"/>
  <c r="BB477"/>
  <c r="BA477"/>
  <c r="BF2896"/>
  <c r="BA2896"/>
  <c r="BB2896"/>
  <c r="BF768"/>
  <c r="BA768"/>
  <c r="BB768"/>
  <c r="BB2546"/>
  <c r="BA2546"/>
  <c r="BF2546"/>
  <c r="BB2822"/>
  <c r="BA2822"/>
  <c r="BF2822"/>
  <c r="BF2041"/>
  <c r="BA2041"/>
  <c r="BB2041"/>
  <c r="BF1923"/>
  <c r="BB1923"/>
  <c r="BA1923"/>
  <c r="BF1832"/>
  <c r="BA1832"/>
  <c r="BB1832"/>
  <c r="BF872"/>
  <c r="BA872"/>
  <c r="BB872"/>
  <c r="BF2325"/>
  <c r="BB2325"/>
  <c r="BA2325"/>
  <c r="BF964"/>
  <c r="BB964"/>
  <c r="BA964"/>
  <c r="BF782"/>
  <c r="BB782"/>
  <c r="BA782"/>
  <c r="BF2888"/>
  <c r="BA2888"/>
  <c r="BB2888"/>
  <c r="BF734"/>
  <c r="BB734"/>
  <c r="BA734"/>
  <c r="BF318"/>
  <c r="BB318"/>
  <c r="BA318"/>
  <c r="BF1439"/>
  <c r="BB1439"/>
  <c r="BA1439"/>
  <c r="BB1066"/>
  <c r="BA1066"/>
  <c r="BF1066"/>
  <c r="BF2014"/>
  <c r="BB2014"/>
  <c r="BA2014"/>
  <c r="BF640"/>
  <c r="BA640"/>
  <c r="BB640"/>
  <c r="BF1275"/>
  <c r="BB1275"/>
  <c r="BA1275"/>
  <c r="BB2423"/>
  <c r="BA2423"/>
  <c r="BF2423"/>
  <c r="BF2068"/>
  <c r="BB2068"/>
  <c r="BA2068"/>
  <c r="BF2730"/>
  <c r="BB2730"/>
  <c r="BA2730"/>
  <c r="BF1507"/>
  <c r="BB1507"/>
  <c r="BA1507"/>
  <c r="BB2894"/>
  <c r="BA2894"/>
  <c r="BF2894"/>
  <c r="BB2934"/>
  <c r="BA2934"/>
  <c r="BF2934"/>
  <c r="BF1062"/>
  <c r="BB1062"/>
  <c r="BA1062"/>
  <c r="BF2204"/>
  <c r="BB2204"/>
  <c r="BA2204"/>
  <c r="BF1854"/>
  <c r="BB1854"/>
  <c r="BA1854"/>
  <c r="BF1521"/>
  <c r="BA1521"/>
  <c r="BB1521"/>
  <c r="BF2003"/>
  <c r="BB2003"/>
  <c r="BA2003"/>
  <c r="BF2645"/>
  <c r="BB2645"/>
  <c r="BA2645"/>
  <c r="BB2071"/>
  <c r="BA2071"/>
  <c r="BF2071"/>
  <c r="BF966"/>
  <c r="BB966"/>
  <c r="BA966"/>
  <c r="BF311"/>
  <c r="BB311"/>
  <c r="BA311"/>
  <c r="BF660"/>
  <c r="BB660"/>
  <c r="BA660"/>
  <c r="BF745"/>
  <c r="BA745"/>
  <c r="BB745"/>
  <c r="BF505"/>
  <c r="BA505"/>
  <c r="BB505"/>
  <c r="BF181"/>
  <c r="BB181"/>
  <c r="BA181"/>
  <c r="BF159"/>
  <c r="BB159"/>
  <c r="BA159"/>
  <c r="BF1837"/>
  <c r="BB1837"/>
  <c r="BA1837"/>
  <c r="BB2218"/>
  <c r="BA2218"/>
  <c r="BF2218"/>
  <c r="BF1110"/>
  <c r="BB1110"/>
  <c r="BA1110"/>
  <c r="BB458"/>
  <c r="BA458"/>
  <c r="BF458"/>
  <c r="BF2728"/>
  <c r="BA2728"/>
  <c r="BB2728"/>
  <c r="BF497"/>
  <c r="BA497"/>
  <c r="BB497"/>
  <c r="BF1855"/>
  <c r="BB1855"/>
  <c r="BA1855"/>
  <c r="BF39"/>
  <c r="BB39"/>
  <c r="BA39"/>
  <c r="BB1706"/>
  <c r="BA1706"/>
  <c r="BF1706"/>
  <c r="BF1364"/>
  <c r="BB1364"/>
  <c r="BA1364"/>
  <c r="BA2985"/>
  <c r="BF2985"/>
  <c r="BB2985"/>
  <c r="BF2489"/>
  <c r="BA2489"/>
  <c r="BB2489"/>
  <c r="BF977"/>
  <c r="BA977"/>
  <c r="BB977"/>
  <c r="BF1811"/>
  <c r="BB1811"/>
  <c r="BA1811"/>
  <c r="BF1476"/>
  <c r="BB1476"/>
  <c r="BA1476"/>
  <c r="BF1695"/>
  <c r="BB1695"/>
  <c r="BA1695"/>
  <c r="BF96"/>
  <c r="BA96"/>
  <c r="BB96"/>
  <c r="BF1403"/>
  <c r="BB1403"/>
  <c r="BA1403"/>
  <c r="BF2324"/>
  <c r="BB2324"/>
  <c r="BA2324"/>
  <c r="BF2328"/>
  <c r="BA2328"/>
  <c r="BB2328"/>
  <c r="BF214"/>
  <c r="BB214"/>
  <c r="BA214"/>
  <c r="BF1857"/>
  <c r="BA1857"/>
  <c r="BB1857"/>
  <c r="BF1627"/>
  <c r="BB1627"/>
  <c r="BA1627"/>
  <c r="BB1436"/>
  <c r="BF1436"/>
  <c r="BA1436"/>
  <c r="BF2932"/>
  <c r="BB2932"/>
  <c r="BA2932"/>
  <c r="BF166"/>
  <c r="BB166"/>
  <c r="BA166"/>
  <c r="BF1684"/>
  <c r="BB1684"/>
  <c r="BA1684"/>
  <c r="BF728"/>
  <c r="BA728"/>
  <c r="BB728"/>
  <c r="BF1513"/>
  <c r="BA1513"/>
  <c r="BB1513"/>
  <c r="BF1254"/>
  <c r="BB1254"/>
  <c r="BA1254"/>
  <c r="BF1895"/>
  <c r="BB1895"/>
  <c r="BA1895"/>
  <c r="BA2993"/>
  <c r="BB2993"/>
  <c r="BF2993"/>
  <c r="BF2267"/>
  <c r="BB2267"/>
  <c r="BA2267"/>
  <c r="BF219"/>
  <c r="BB219"/>
  <c r="BA219"/>
  <c r="BF2049"/>
  <c r="BA2049"/>
  <c r="BB2049"/>
  <c r="BF2949"/>
  <c r="BB2949"/>
  <c r="BA2949"/>
  <c r="BF991"/>
  <c r="BB991"/>
  <c r="BA991"/>
  <c r="BF1239"/>
  <c r="BB1239"/>
  <c r="BA1239"/>
  <c r="BB261"/>
  <c r="BF261"/>
  <c r="BA261"/>
  <c r="BF231"/>
  <c r="BB231"/>
  <c r="BA231"/>
  <c r="BB2095"/>
  <c r="BA2095"/>
  <c r="BF2095"/>
  <c r="BF1171"/>
  <c r="BB1171"/>
  <c r="BA1171"/>
  <c r="BF332"/>
  <c r="BB332"/>
  <c r="BA332"/>
  <c r="BF2532"/>
  <c r="BB2532"/>
  <c r="BA2532"/>
  <c r="BF2536"/>
  <c r="BA2536"/>
  <c r="BB2536"/>
  <c r="BB1781"/>
  <c r="BF1781"/>
  <c r="BA1781"/>
  <c r="BF1047"/>
  <c r="BB1047"/>
  <c r="BA1047"/>
  <c r="BF1031"/>
  <c r="BB1031"/>
  <c r="BA1031"/>
  <c r="BF1124"/>
  <c r="BB1124"/>
  <c r="BA1124"/>
  <c r="BB290"/>
  <c r="BA290"/>
  <c r="BF290"/>
  <c r="BF2650"/>
  <c r="BB2650"/>
  <c r="BA2650"/>
  <c r="BF3005"/>
  <c r="BB3005"/>
  <c r="BA3005"/>
  <c r="BF1030"/>
  <c r="BB1030"/>
  <c r="BA1030"/>
  <c r="BF1166"/>
  <c r="BB1166"/>
  <c r="BA1166"/>
  <c r="BF1526"/>
  <c r="BB1526"/>
  <c r="BA1526"/>
  <c r="BF1622"/>
  <c r="BB1622"/>
  <c r="BA1622"/>
  <c r="BF571"/>
  <c r="BB571"/>
  <c r="BA571"/>
  <c r="BF2959"/>
  <c r="BB2959"/>
  <c r="BA2959"/>
  <c r="BF2376"/>
  <c r="BA2376"/>
  <c r="BB2376"/>
  <c r="BF908"/>
  <c r="BB908"/>
  <c r="BA908"/>
  <c r="BB2286"/>
  <c r="BA2286"/>
  <c r="BF2286"/>
  <c r="BF2923"/>
  <c r="BB2923"/>
  <c r="BA2923"/>
  <c r="BF704"/>
  <c r="BA704"/>
  <c r="BB704"/>
  <c r="BF2452"/>
  <c r="BB2452"/>
  <c r="BA2452"/>
  <c r="BF1577"/>
  <c r="BA1577"/>
  <c r="BB1577"/>
  <c r="BF1184"/>
  <c r="BA1184"/>
  <c r="BB1184"/>
  <c r="BF1302"/>
  <c r="BB1302"/>
  <c r="BA1302"/>
  <c r="BF1649"/>
  <c r="BA1649"/>
  <c r="BB1649"/>
  <c r="BF343"/>
  <c r="BB343"/>
  <c r="BA343"/>
  <c r="BF904"/>
  <c r="BA904"/>
  <c r="BB904"/>
  <c r="BB2755"/>
  <c r="BA2755"/>
  <c r="BF2755"/>
  <c r="BB2010"/>
  <c r="BA2010"/>
  <c r="BF2010"/>
  <c r="BF720"/>
  <c r="BA720"/>
  <c r="BB720"/>
  <c r="BF1040"/>
  <c r="BA1040"/>
  <c r="BB1040"/>
  <c r="BF493"/>
  <c r="BB493"/>
  <c r="BA493"/>
  <c r="BF68"/>
  <c r="BB68"/>
  <c r="BA68"/>
  <c r="BF2352"/>
  <c r="BA2352"/>
  <c r="BB2352"/>
  <c r="BB2354"/>
  <c r="BA2354"/>
  <c r="BF2354"/>
  <c r="BB2012"/>
  <c r="BF2012"/>
  <c r="BA2012"/>
  <c r="BF988"/>
  <c r="BB988"/>
  <c r="BA988"/>
  <c r="BF2448"/>
  <c r="BA2448"/>
  <c r="BB2448"/>
  <c r="BF2059"/>
  <c r="BB2059"/>
  <c r="BA2059"/>
  <c r="BF43"/>
  <c r="BB43"/>
  <c r="BA43"/>
  <c r="BF2839"/>
  <c r="BB2839"/>
  <c r="BA2839"/>
  <c r="BF300"/>
  <c r="BB300"/>
  <c r="BA300"/>
  <c r="BB453"/>
  <c r="BA453"/>
  <c r="BF453"/>
  <c r="BF2261"/>
  <c r="BB2261"/>
  <c r="BA2261"/>
  <c r="BF142"/>
  <c r="BB142"/>
  <c r="BA142"/>
  <c r="BF979"/>
  <c r="BB979"/>
  <c r="BA979"/>
  <c r="BF62"/>
  <c r="BB62"/>
  <c r="BA62"/>
  <c r="BF1678"/>
  <c r="BB1678"/>
  <c r="BA1678"/>
  <c r="BF942"/>
  <c r="BB942"/>
  <c r="BA942"/>
  <c r="BF1331"/>
  <c r="BB1331"/>
  <c r="BA1331"/>
  <c r="BF2784"/>
  <c r="BA2784"/>
  <c r="BB2784"/>
  <c r="BB2758"/>
  <c r="BA2758"/>
  <c r="BF2758"/>
  <c r="BF464"/>
  <c r="BA464"/>
  <c r="BB464"/>
  <c r="BF438"/>
  <c r="BB438"/>
  <c r="BA438"/>
  <c r="BF2089"/>
  <c r="BA2089"/>
  <c r="BB2089"/>
  <c r="BF833"/>
  <c r="BA833"/>
  <c r="BB833"/>
  <c r="BF64"/>
  <c r="BA64"/>
  <c r="BB64"/>
  <c r="BF624"/>
  <c r="BA624"/>
  <c r="BB624"/>
  <c r="BF2097"/>
  <c r="BA2097"/>
  <c r="BB2097"/>
  <c r="BF1361"/>
  <c r="BA1361"/>
  <c r="BB1361"/>
  <c r="BB2499"/>
  <c r="BA2499"/>
  <c r="BF2499"/>
  <c r="BF1796"/>
  <c r="BB1796"/>
  <c r="BA1796"/>
  <c r="BF579"/>
  <c r="BB579"/>
  <c r="BA579"/>
  <c r="BF456"/>
  <c r="BA456"/>
  <c r="BB456"/>
  <c r="BF488"/>
  <c r="BA488"/>
  <c r="BB488"/>
  <c r="BF49"/>
  <c r="BA49"/>
  <c r="BB49"/>
  <c r="BF670"/>
  <c r="BB670"/>
  <c r="BA670"/>
  <c r="BF461"/>
  <c r="BB461"/>
  <c r="BA461"/>
  <c r="BF2040"/>
  <c r="BA2040"/>
  <c r="BB2040"/>
  <c r="BF1016"/>
  <c r="BA1016"/>
  <c r="BB1016"/>
  <c r="BF1842"/>
  <c r="BB1842"/>
  <c r="BA1842"/>
  <c r="BB2818"/>
  <c r="BA2818"/>
  <c r="BF2818"/>
  <c r="BF78"/>
  <c r="BB78"/>
  <c r="BA78"/>
  <c r="BA2897"/>
  <c r="BB2897"/>
  <c r="BF2897"/>
  <c r="BF721"/>
  <c r="BA721"/>
  <c r="BB721"/>
  <c r="BA2616"/>
  <c r="BF2616"/>
  <c r="BB2616"/>
  <c r="BF376"/>
  <c r="BA376"/>
  <c r="BB376"/>
  <c r="BF1949"/>
  <c r="BB1949"/>
  <c r="BA1949"/>
  <c r="BF637"/>
  <c r="BB637"/>
  <c r="BA637"/>
  <c r="BF790"/>
  <c r="BB790"/>
  <c r="BA790"/>
  <c r="BB805"/>
  <c r="BF805"/>
  <c r="BA805"/>
  <c r="BF1237"/>
  <c r="BB1237"/>
  <c r="BA1237"/>
  <c r="BF1999"/>
  <c r="BB1999"/>
  <c r="BA1999"/>
  <c r="BB2711"/>
  <c r="BA2711"/>
  <c r="BF2711"/>
  <c r="BF2475"/>
  <c r="BB2475"/>
  <c r="BA2475"/>
  <c r="BF1012"/>
  <c r="BB1012"/>
  <c r="BA1012"/>
  <c r="BA2488"/>
  <c r="BF2488"/>
  <c r="BB2488"/>
  <c r="BF888"/>
  <c r="BA888"/>
  <c r="BB888"/>
  <c r="BF573"/>
  <c r="BB573"/>
  <c r="BA573"/>
  <c r="BF1730"/>
  <c r="BB1730"/>
  <c r="BA1730"/>
  <c r="BF153"/>
  <c r="BA153"/>
  <c r="BB153"/>
  <c r="BF2904"/>
  <c r="BA2904"/>
  <c r="BB2904"/>
  <c r="BF2672"/>
  <c r="BA2672"/>
  <c r="BB2672"/>
  <c r="BF2085"/>
  <c r="BB2085"/>
  <c r="BA2085"/>
  <c r="BF41"/>
  <c r="BA41"/>
  <c r="BB41"/>
  <c r="BF2039"/>
  <c r="BB2039"/>
  <c r="BA2039"/>
  <c r="BB802"/>
  <c r="BA802"/>
  <c r="BF802"/>
  <c r="BF239"/>
  <c r="BB239"/>
  <c r="BA239"/>
  <c r="BB2159"/>
  <c r="BA2159"/>
  <c r="BF2159"/>
  <c r="BF1452"/>
  <c r="BB1452"/>
  <c r="BA1452"/>
  <c r="BB2326"/>
  <c r="BA2326"/>
  <c r="BF2326"/>
  <c r="BF2623"/>
  <c r="BB2623"/>
  <c r="BA2623"/>
  <c r="BF419"/>
  <c r="BB419"/>
  <c r="BA419"/>
  <c r="BF255"/>
  <c r="BB255"/>
  <c r="BA255"/>
  <c r="BF1211"/>
  <c r="BB1211"/>
  <c r="BA1211"/>
  <c r="BF2007"/>
  <c r="BB2007"/>
  <c r="BA2007"/>
  <c r="BF155"/>
  <c r="BB155"/>
  <c r="BA155"/>
  <c r="BB2630"/>
  <c r="BA2630"/>
  <c r="BF2630"/>
  <c r="BB2462"/>
  <c r="BA2462"/>
  <c r="BF2462"/>
  <c r="BF1486"/>
  <c r="BB1486"/>
  <c r="BA1486"/>
  <c r="BB202"/>
  <c r="BA202"/>
  <c r="BF202"/>
  <c r="BF50"/>
  <c r="BB50"/>
  <c r="BA50"/>
  <c r="BF1323"/>
  <c r="BB1323"/>
  <c r="BA1323"/>
  <c r="BF2217"/>
  <c r="BA2217"/>
  <c r="BB2217"/>
  <c r="BF1217"/>
  <c r="BA1217"/>
  <c r="BB1217"/>
  <c r="BB2966"/>
  <c r="BA2966"/>
  <c r="BF2966"/>
  <c r="BF2561"/>
  <c r="BA2561"/>
  <c r="BB2561"/>
  <c r="BF958"/>
  <c r="BB958"/>
  <c r="BA958"/>
  <c r="BF652"/>
  <c r="BB652"/>
  <c r="BA652"/>
  <c r="BF2379"/>
  <c r="BB2379"/>
  <c r="BA2379"/>
  <c r="BF2729"/>
  <c r="BA2729"/>
  <c r="BB2729"/>
  <c r="BF2400"/>
  <c r="BA2400"/>
  <c r="BB2400"/>
  <c r="BF2233"/>
  <c r="BA2233"/>
  <c r="BB2233"/>
  <c r="BF1416"/>
  <c r="BA1416"/>
  <c r="BB1416"/>
  <c r="BF130"/>
  <c r="BB130"/>
  <c r="BA130"/>
  <c r="BF467"/>
  <c r="BB467"/>
  <c r="BA467"/>
  <c r="BB2467"/>
  <c r="BA2467"/>
  <c r="BF2467"/>
  <c r="BF843"/>
  <c r="BB843"/>
  <c r="BA843"/>
  <c r="BF1534"/>
  <c r="BB1534"/>
  <c r="BA1534"/>
  <c r="BF2747"/>
  <c r="BB2747"/>
  <c r="BA2747"/>
  <c r="BF2731"/>
  <c r="BB2731"/>
  <c r="BA2731"/>
  <c r="BF1691"/>
  <c r="BB1691"/>
  <c r="BA1691"/>
  <c r="AU1022"/>
  <c r="AW1022"/>
  <c r="AY1022"/>
  <c r="AV1022"/>
  <c r="AZ1022"/>
  <c r="AW2270"/>
  <c r="AU2270"/>
  <c r="AY2270"/>
  <c r="AV2270"/>
  <c r="AZ2270"/>
  <c r="AW1567"/>
  <c r="AU1567"/>
  <c r="AY1567"/>
  <c r="AV1567"/>
  <c r="AZ1567"/>
  <c r="BF2464"/>
  <c r="BA2464"/>
  <c r="BB2464"/>
  <c r="BF2619"/>
  <c r="BB2619"/>
  <c r="BA2619"/>
  <c r="BB2070"/>
  <c r="BA2070"/>
  <c r="BF2070"/>
  <c r="BF1703"/>
  <c r="BB1703"/>
  <c r="BA1703"/>
  <c r="BF1947"/>
  <c r="BB1947"/>
  <c r="BA1947"/>
  <c r="BB293"/>
  <c r="BF293"/>
  <c r="BA293"/>
  <c r="BB2702"/>
  <c r="BA2702"/>
  <c r="BF2702"/>
  <c r="BF583"/>
  <c r="BB583"/>
  <c r="BA583"/>
  <c r="BF1092"/>
  <c r="BB1092"/>
  <c r="BA1092"/>
  <c r="BF2656"/>
  <c r="BA2656"/>
  <c r="BB2656"/>
  <c r="BA2001"/>
  <c r="BB2001"/>
  <c r="BF2001"/>
  <c r="BF1853"/>
  <c r="BB1853"/>
  <c r="BA1853"/>
  <c r="BB2782"/>
  <c r="BA2782"/>
  <c r="BF2782"/>
  <c r="BF2209"/>
  <c r="BA2209"/>
  <c r="BB2209"/>
  <c r="BF917"/>
  <c r="BB917"/>
  <c r="BA917"/>
  <c r="BF46"/>
  <c r="BB46"/>
  <c r="BA46"/>
  <c r="BB490"/>
  <c r="BA490"/>
  <c r="BF490"/>
  <c r="BF365"/>
  <c r="BB365"/>
  <c r="BA365"/>
  <c r="BB2694"/>
  <c r="BA2694"/>
  <c r="BF2694"/>
  <c r="BB946"/>
  <c r="BA946"/>
  <c r="BF946"/>
  <c r="BB2754"/>
  <c r="BA2754"/>
  <c r="BF2754"/>
  <c r="BF1656"/>
  <c r="BA1656"/>
  <c r="BB1656"/>
  <c r="BF1197"/>
  <c r="BB1197"/>
  <c r="BA1197"/>
  <c r="BF879"/>
  <c r="BB879"/>
  <c r="BA879"/>
  <c r="BB2534"/>
  <c r="BA2534"/>
  <c r="BF2534"/>
  <c r="BF665"/>
  <c r="BA665"/>
  <c r="BB665"/>
  <c r="BF980"/>
  <c r="BB980"/>
  <c r="BA980"/>
  <c r="BF1624"/>
  <c r="BA1624"/>
  <c r="BB1624"/>
  <c r="BB10"/>
  <c r="D5" i="3" s="1"/>
  <c r="BA10" i="2"/>
  <c r="BF10"/>
  <c r="BB2654"/>
  <c r="BA2654"/>
  <c r="BF2654"/>
  <c r="BF363"/>
  <c r="BB363"/>
  <c r="BA363"/>
  <c r="BB2194"/>
  <c r="BA2194"/>
  <c r="BF2194"/>
  <c r="BB1178"/>
  <c r="BA1178"/>
  <c r="BF1178"/>
  <c r="BB1266"/>
  <c r="BA1266"/>
  <c r="BF1266"/>
  <c r="BF1772"/>
  <c r="BB1772"/>
  <c r="BA1772"/>
  <c r="BB1218"/>
  <c r="BA1218"/>
  <c r="BF1218"/>
  <c r="BF899"/>
  <c r="BB899"/>
  <c r="BA899"/>
  <c r="BF2586"/>
  <c r="BB2586"/>
  <c r="BA2586"/>
  <c r="BF1268"/>
  <c r="BB1268"/>
  <c r="BA1268"/>
  <c r="BF1966"/>
  <c r="BB1966"/>
  <c r="BA1966"/>
  <c r="BF1294"/>
  <c r="BB1294"/>
  <c r="BA1294"/>
  <c r="BA2785"/>
  <c r="BB2785"/>
  <c r="BF2785"/>
  <c r="BB2503"/>
  <c r="BA2503"/>
  <c r="BF2503"/>
  <c r="BF1619"/>
  <c r="BB1619"/>
  <c r="BA1619"/>
  <c r="BB1050"/>
  <c r="BA1050"/>
  <c r="BF1050"/>
  <c r="BF2160"/>
  <c r="BA2160"/>
  <c r="BB2160"/>
  <c r="BB2579"/>
  <c r="BA2579"/>
  <c r="BF2579"/>
  <c r="BB498"/>
  <c r="BA498"/>
  <c r="BF498"/>
  <c r="BF2947"/>
  <c r="BB2947"/>
  <c r="BA2947"/>
  <c r="BF1604"/>
  <c r="BB1604"/>
  <c r="BA1604"/>
  <c r="BF1256"/>
  <c r="BA1256"/>
  <c r="BB1256"/>
  <c r="BF213"/>
  <c r="BB213"/>
  <c r="BA213"/>
  <c r="BF127"/>
  <c r="BB127"/>
  <c r="BA127"/>
  <c r="BB1973"/>
  <c r="BA1973"/>
  <c r="BF1973"/>
  <c r="BF1013"/>
  <c r="BB1013"/>
  <c r="BA1013"/>
  <c r="BF1646"/>
  <c r="BB1646"/>
  <c r="BA1646"/>
  <c r="BB2846"/>
  <c r="BA2846"/>
  <c r="BF2846"/>
  <c r="BF1056"/>
  <c r="BA1056"/>
  <c r="BB1056"/>
  <c r="BF686"/>
  <c r="BB686"/>
  <c r="BA686"/>
  <c r="BF251"/>
  <c r="BB251"/>
  <c r="BA251"/>
  <c r="BF2933"/>
  <c r="BB2933"/>
  <c r="BA2933"/>
  <c r="BB2670"/>
  <c r="BA2670"/>
  <c r="BF2670"/>
  <c r="BB2502"/>
  <c r="BA2502"/>
  <c r="BF2502"/>
  <c r="BF1437"/>
  <c r="BB1437"/>
  <c r="BA1437"/>
  <c r="BF2768"/>
  <c r="BA2768"/>
  <c r="BB2768"/>
  <c r="BF2296"/>
  <c r="BA2296"/>
  <c r="BB2296"/>
  <c r="BF463"/>
  <c r="BB463"/>
  <c r="BA463"/>
  <c r="BF1881"/>
  <c r="BA1881"/>
  <c r="BB1881"/>
  <c r="BF1394"/>
  <c r="BB1394"/>
  <c r="BA1394"/>
  <c r="BB1130"/>
  <c r="BA1130"/>
  <c r="BF1130"/>
  <c r="BF110"/>
  <c r="BB110"/>
  <c r="BA110"/>
  <c r="BF1780"/>
  <c r="BB1780"/>
  <c r="BA1780"/>
  <c r="BF146"/>
  <c r="BB146"/>
  <c r="BA146"/>
  <c r="BF1835"/>
  <c r="BB1835"/>
  <c r="BA1835"/>
  <c r="BF2618"/>
  <c r="BB2618"/>
  <c r="BA2618"/>
  <c r="BF1817"/>
  <c r="BA1817"/>
  <c r="BB1817"/>
  <c r="BF1329"/>
  <c r="BA1329"/>
  <c r="BB1329"/>
  <c r="BB2466"/>
  <c r="BA2466"/>
  <c r="BF2466"/>
  <c r="BB2106"/>
  <c r="BA2106"/>
  <c r="BF2106"/>
  <c r="BB1978"/>
  <c r="BA1978"/>
  <c r="BF1978"/>
  <c r="BF1806"/>
  <c r="BB1806"/>
  <c r="BA1806"/>
  <c r="BF26"/>
  <c r="BB26"/>
  <c r="BA26"/>
  <c r="BF867"/>
  <c r="BB867"/>
  <c r="BA867"/>
  <c r="BF1522"/>
  <c r="BB1522"/>
  <c r="BA1522"/>
  <c r="BF2856"/>
  <c r="BA2856"/>
  <c r="BB2856"/>
  <c r="BF808"/>
  <c r="BA808"/>
  <c r="BB808"/>
  <c r="BF2084"/>
  <c r="BB2084"/>
  <c r="BA2084"/>
  <c r="BF1448"/>
  <c r="BA1448"/>
  <c r="BB1448"/>
  <c r="BF702"/>
  <c r="BB702"/>
  <c r="BA702"/>
  <c r="BF1135"/>
  <c r="BB1135"/>
  <c r="BA1135"/>
  <c r="BF999"/>
  <c r="BB999"/>
  <c r="BA999"/>
  <c r="BF179"/>
  <c r="BB179"/>
  <c r="BA179"/>
  <c r="BF1600"/>
  <c r="BA1600"/>
  <c r="BB1600"/>
  <c r="BF1579"/>
  <c r="BB1579"/>
  <c r="BA1579"/>
  <c r="BB2470"/>
  <c r="BA2470"/>
  <c r="BF2470"/>
  <c r="BF777"/>
  <c r="BA777"/>
  <c r="BB777"/>
  <c r="BF1566"/>
  <c r="BB1566"/>
  <c r="BA1566"/>
  <c r="BF1603"/>
  <c r="BB1603"/>
  <c r="BA1603"/>
  <c r="BF2720"/>
  <c r="BA2720"/>
  <c r="BB2720"/>
  <c r="BF63"/>
  <c r="BB63"/>
  <c r="BA63"/>
  <c r="BF788"/>
  <c r="BB788"/>
  <c r="BA788"/>
  <c r="BF1153"/>
  <c r="BA1153"/>
  <c r="BB1153"/>
  <c r="BF605"/>
  <c r="BB605"/>
  <c r="BA605"/>
  <c r="BF2112"/>
  <c r="BA2112"/>
  <c r="BB2112"/>
  <c r="BF1680"/>
  <c r="BA1680"/>
  <c r="BB1680"/>
  <c r="BB2066"/>
  <c r="BA2066"/>
  <c r="BF2066"/>
  <c r="BF1145"/>
  <c r="BA1145"/>
  <c r="BB1145"/>
  <c r="BF1683"/>
  <c r="BB1683"/>
  <c r="BA1683"/>
  <c r="BF441"/>
  <c r="BA441"/>
  <c r="BB441"/>
  <c r="BF2181"/>
  <c r="BB2181"/>
  <c r="BA2181"/>
  <c r="BF1778"/>
  <c r="BB1778"/>
  <c r="BA1778"/>
  <c r="BF2852"/>
  <c r="BB2852"/>
  <c r="BA2852"/>
  <c r="BF1426"/>
  <c r="BB1426"/>
  <c r="BA1426"/>
  <c r="BF2845"/>
  <c r="BB2845"/>
  <c r="BA2845"/>
  <c r="BB2494"/>
  <c r="BA2494"/>
  <c r="BF2494"/>
  <c r="BF669"/>
  <c r="BB669"/>
  <c r="BA669"/>
  <c r="BF1899"/>
  <c r="BB1899"/>
  <c r="BA1899"/>
  <c r="BF1637"/>
  <c r="BB1637"/>
  <c r="BA1637"/>
  <c r="BF1173"/>
  <c r="BB1173"/>
  <c r="BA1173"/>
  <c r="BF238"/>
  <c r="BB238"/>
  <c r="BA238"/>
  <c r="BF2853"/>
  <c r="BB2853"/>
  <c r="BA2853"/>
  <c r="BF535"/>
  <c r="BB535"/>
  <c r="BA535"/>
  <c r="BF2340"/>
  <c r="BB2340"/>
  <c r="BA2340"/>
  <c r="BF2349"/>
  <c r="BB2349"/>
  <c r="BA2349"/>
  <c r="BF299"/>
  <c r="BB299"/>
  <c r="BA299"/>
  <c r="BB2684"/>
  <c r="BA2684"/>
  <c r="BF2684"/>
  <c r="BF664"/>
  <c r="BA664"/>
  <c r="BB664"/>
  <c r="BF1933"/>
  <c r="BB1933"/>
  <c r="BA1933"/>
  <c r="BB2566"/>
  <c r="BA2566"/>
  <c r="BF2566"/>
  <c r="BB2374"/>
  <c r="BA2374"/>
  <c r="BF2374"/>
  <c r="BB1125"/>
  <c r="BF1125"/>
  <c r="BA1125"/>
  <c r="BF2436"/>
  <c r="BB2436"/>
  <c r="BA2436"/>
  <c r="BB869"/>
  <c r="BF869"/>
  <c r="BA869"/>
  <c r="BB906"/>
  <c r="BA906"/>
  <c r="BF906"/>
  <c r="BF1123"/>
  <c r="BB1123"/>
  <c r="BA1123"/>
  <c r="BF2893"/>
  <c r="BB2893"/>
  <c r="BA2893"/>
  <c r="BF1472"/>
  <c r="BA1472"/>
  <c r="BB1472"/>
  <c r="BF1961"/>
  <c r="BA1961"/>
  <c r="BB1961"/>
  <c r="BB2614"/>
  <c r="BA2614"/>
  <c r="BF2614"/>
  <c r="BF286"/>
  <c r="BB286"/>
  <c r="BA286"/>
  <c r="BF1761"/>
  <c r="BA1761"/>
  <c r="BB1761"/>
  <c r="BF329"/>
  <c r="BA329"/>
  <c r="BB329"/>
  <c r="BB2094"/>
  <c r="BA2094"/>
  <c r="BF2094"/>
  <c r="BB92"/>
  <c r="BA92"/>
  <c r="BF92"/>
  <c r="BF628"/>
  <c r="BB628"/>
  <c r="BA628"/>
  <c r="BF1451"/>
  <c r="BB1451"/>
  <c r="BA1451"/>
  <c r="BF2128"/>
  <c r="BA2128"/>
  <c r="BB2128"/>
  <c r="BF1595"/>
  <c r="BB1595"/>
  <c r="BA1595"/>
  <c r="BF2612"/>
  <c r="BB2612"/>
  <c r="BA2612"/>
  <c r="BB2874"/>
  <c r="BA2874"/>
  <c r="BF2874"/>
  <c r="BF2096"/>
  <c r="BA2096"/>
  <c r="BB2096"/>
  <c r="BB218"/>
  <c r="BA218"/>
  <c r="BF218"/>
  <c r="BB1658"/>
  <c r="BA1658"/>
  <c r="BF1658"/>
  <c r="BF2377"/>
  <c r="BA2377"/>
  <c r="BB2377"/>
  <c r="BF1810"/>
  <c r="BB1810"/>
  <c r="BA1810"/>
  <c r="BB1916"/>
  <c r="BA1916"/>
  <c r="BF1916"/>
  <c r="BF1906"/>
  <c r="BB1906"/>
  <c r="BA1906"/>
  <c r="BF1292"/>
  <c r="BB1292"/>
  <c r="BA1292"/>
  <c r="BF971"/>
  <c r="BB971"/>
  <c r="BA971"/>
  <c r="BF208"/>
  <c r="BA208"/>
  <c r="BB208"/>
  <c r="BF1735"/>
  <c r="BB1735"/>
  <c r="BA1735"/>
  <c r="BF2117"/>
  <c r="BB2117"/>
  <c r="BA2117"/>
  <c r="BB2722"/>
  <c r="BA2722"/>
  <c r="BF2722"/>
  <c r="BF1767"/>
  <c r="BB1767"/>
  <c r="BA1767"/>
  <c r="BA2016"/>
  <c r="BF2016"/>
  <c r="BB2016"/>
  <c r="BB1500"/>
  <c r="BF1500"/>
  <c r="BA1500"/>
  <c r="BF1232"/>
  <c r="BA1232"/>
  <c r="BB1232"/>
  <c r="BB2402"/>
  <c r="BA2402"/>
  <c r="BF2402"/>
  <c r="BF2397"/>
  <c r="BB2397"/>
  <c r="BA2397"/>
  <c r="BF2813"/>
  <c r="BB2813"/>
  <c r="BA2813"/>
  <c r="BF1205"/>
  <c r="BB1205"/>
  <c r="BA1205"/>
  <c r="BB674"/>
  <c r="BA674"/>
  <c r="BF674"/>
  <c r="BF1910"/>
  <c r="BB1910"/>
  <c r="BA1910"/>
  <c r="BF2432"/>
  <c r="BA2432"/>
  <c r="BB2432"/>
  <c r="BF1019"/>
  <c r="BB1019"/>
  <c r="BA1019"/>
  <c r="BF388"/>
  <c r="BB388"/>
  <c r="BA388"/>
  <c r="BF2751"/>
  <c r="BB2751"/>
  <c r="BA2751"/>
  <c r="BF1827"/>
  <c r="BB1827"/>
  <c r="BA1827"/>
  <c r="BB1845"/>
  <c r="BF1845"/>
  <c r="BA1845"/>
  <c r="BF1538"/>
  <c r="BB1538"/>
  <c r="BA1538"/>
  <c r="BF1549"/>
  <c r="BB1549"/>
  <c r="BA1549"/>
  <c r="BF385"/>
  <c r="BA385"/>
  <c r="BB385"/>
  <c r="BF2344"/>
  <c r="BA2344"/>
  <c r="BB2344"/>
  <c r="BF1972"/>
  <c r="BB1972"/>
  <c r="BA1972"/>
  <c r="BF374"/>
  <c r="BB374"/>
  <c r="BA374"/>
  <c r="BF553"/>
  <c r="BA553"/>
  <c r="BB553"/>
  <c r="BF2373"/>
  <c r="BB2373"/>
  <c r="BA2373"/>
  <c r="BB837"/>
  <c r="BA837"/>
  <c r="BF837"/>
  <c r="BF289"/>
  <c r="BA289"/>
  <c r="BB289"/>
  <c r="BF2746"/>
  <c r="BB2746"/>
  <c r="BA2746"/>
  <c r="BF1036"/>
  <c r="BB1036"/>
  <c r="BA1036"/>
  <c r="BF2869"/>
  <c r="BB2869"/>
  <c r="BA2869"/>
  <c r="BB434"/>
  <c r="BA434"/>
  <c r="BF434"/>
  <c r="BF2099"/>
  <c r="BB2099"/>
  <c r="BA2099"/>
  <c r="BF896"/>
  <c r="BA896"/>
  <c r="BB896"/>
  <c r="BF475"/>
  <c r="BB475"/>
  <c r="BA475"/>
  <c r="BF2714"/>
  <c r="BB2714"/>
  <c r="BA2714"/>
  <c r="BF1316"/>
  <c r="BB1316"/>
  <c r="BA1316"/>
  <c r="BB1298"/>
  <c r="BA1298"/>
  <c r="BF1298"/>
  <c r="BF1167"/>
  <c r="BB1167"/>
  <c r="BA1167"/>
  <c r="BF1716"/>
  <c r="BB1716"/>
  <c r="BA1716"/>
  <c r="BF504"/>
  <c r="BA504"/>
  <c r="BB504"/>
  <c r="BF1227"/>
  <c r="BB1227"/>
  <c r="BA1227"/>
  <c r="BF124"/>
  <c r="BB124"/>
  <c r="BA124"/>
  <c r="BF38"/>
  <c r="BB38"/>
  <c r="BA38"/>
  <c r="BF813"/>
  <c r="BB813"/>
  <c r="BA813"/>
  <c r="BF1168"/>
  <c r="BA1168"/>
  <c r="BB1168"/>
  <c r="BF534"/>
  <c r="BB534"/>
  <c r="BA534"/>
  <c r="BF1072"/>
  <c r="BA1072"/>
  <c r="BB1072"/>
  <c r="BF1263"/>
  <c r="BB1263"/>
  <c r="BA1263"/>
  <c r="BF1785"/>
  <c r="BA1785"/>
  <c r="BB1785"/>
  <c r="BF1297"/>
  <c r="BA1297"/>
  <c r="BB1297"/>
  <c r="BF313"/>
  <c r="BA313"/>
  <c r="BB313"/>
  <c r="BF2348"/>
  <c r="BB2348"/>
  <c r="BA2348"/>
  <c r="BB997"/>
  <c r="BF997"/>
  <c r="BA997"/>
  <c r="BF260"/>
  <c r="BB260"/>
  <c r="BA260"/>
  <c r="BF268"/>
  <c r="BB268"/>
  <c r="BA268"/>
  <c r="BF1132"/>
  <c r="BB1132"/>
  <c r="BA1132"/>
  <c r="BF2091"/>
  <c r="BB2091"/>
  <c r="BA2091"/>
  <c r="BF1216"/>
  <c r="BA1216"/>
  <c r="BB1216"/>
  <c r="BB2914"/>
  <c r="BA2914"/>
  <c r="BF2914"/>
  <c r="BA1568"/>
  <c r="BF1568"/>
  <c r="BB1568"/>
  <c r="BF2909"/>
  <c r="BB2909"/>
  <c r="BA2909"/>
  <c r="BA1937"/>
  <c r="BF1937"/>
  <c r="BB1937"/>
  <c r="BB1734"/>
  <c r="BA1734"/>
  <c r="BF1734"/>
  <c r="BF2289"/>
  <c r="BA2289"/>
  <c r="BB2289"/>
  <c r="BF758"/>
  <c r="BB758"/>
  <c r="BA758"/>
  <c r="BA2809"/>
  <c r="BF2809"/>
  <c r="BB2809"/>
  <c r="BB1093"/>
  <c r="BA1093"/>
  <c r="BF1093"/>
  <c r="BF143"/>
  <c r="BB143"/>
  <c r="BA143"/>
  <c r="BB378"/>
  <c r="BA378"/>
  <c r="BF378"/>
  <c r="BF2147"/>
  <c r="BB2147"/>
  <c r="BA2147"/>
  <c r="BF129"/>
  <c r="BA129"/>
  <c r="BB129"/>
  <c r="BB266"/>
  <c r="BA266"/>
  <c r="BF266"/>
  <c r="BF503"/>
  <c r="BB503"/>
  <c r="BA503"/>
  <c r="BF216"/>
  <c r="BA216"/>
  <c r="BB216"/>
  <c r="BA3001"/>
  <c r="BF3001"/>
  <c r="BB3001"/>
  <c r="BF984"/>
  <c r="BA984"/>
  <c r="BB984"/>
  <c r="BF422"/>
  <c r="BB422"/>
  <c r="BA422"/>
  <c r="BB2830"/>
  <c r="BA2830"/>
  <c r="BF2830"/>
  <c r="BB2127"/>
  <c r="BA2127"/>
  <c r="BF2127"/>
  <c r="BF1997"/>
  <c r="BB1997"/>
  <c r="BA1997"/>
  <c r="BF2347"/>
  <c r="BB2347"/>
  <c r="BA2347"/>
  <c r="BF521"/>
  <c r="BA521"/>
  <c r="BB521"/>
  <c r="BB1285"/>
  <c r="BF1285"/>
  <c r="BA1285"/>
  <c r="BF1045"/>
  <c r="BB1045"/>
  <c r="BA1045"/>
  <c r="BF2859"/>
  <c r="BB2859"/>
  <c r="BA2859"/>
  <c r="BF2341"/>
  <c r="BB2341"/>
  <c r="BA2341"/>
  <c r="BB386"/>
  <c r="BA386"/>
  <c r="BF386"/>
  <c r="BF1380"/>
  <c r="BB1380"/>
  <c r="BA1380"/>
  <c r="BF1165"/>
  <c r="BB1165"/>
  <c r="BA1165"/>
  <c r="BF47"/>
  <c r="BB47"/>
  <c r="BA47"/>
  <c r="BF1209"/>
  <c r="BA1209"/>
  <c r="BB1209"/>
  <c r="BF55"/>
  <c r="BB55"/>
  <c r="BA55"/>
  <c r="BF1803"/>
  <c r="BB1803"/>
  <c r="BA1803"/>
  <c r="BF37"/>
  <c r="BB37"/>
  <c r="BA37"/>
  <c r="BF360"/>
  <c r="BA360"/>
  <c r="BB360"/>
  <c r="BB274"/>
  <c r="BA274"/>
  <c r="BF274"/>
  <c r="BF2427"/>
  <c r="BB2427"/>
  <c r="BA2427"/>
  <c r="BF212"/>
  <c r="BB212"/>
  <c r="BA212"/>
  <c r="BF961"/>
  <c r="BA961"/>
  <c r="BB961"/>
  <c r="BF1977"/>
  <c r="BA1977"/>
  <c r="BB1977"/>
  <c r="BF2525"/>
  <c r="BB2525"/>
  <c r="BA2525"/>
  <c r="BF1771"/>
  <c r="BB1771"/>
  <c r="BA1771"/>
  <c r="BB2406"/>
  <c r="BA2406"/>
  <c r="BF2406"/>
  <c r="BA1760"/>
  <c r="BF1760"/>
  <c r="BB1760"/>
  <c r="BF1342"/>
  <c r="BB1342"/>
  <c r="BA1342"/>
  <c r="BF2864"/>
  <c r="BA2864"/>
  <c r="BB2864"/>
  <c r="BF1907"/>
  <c r="BB1907"/>
  <c r="BA1907"/>
  <c r="BB1404"/>
  <c r="BA1404"/>
  <c r="BF1404"/>
  <c r="BF1693"/>
  <c r="BB1693"/>
  <c r="BA1693"/>
  <c r="BF2836"/>
  <c r="BB2836"/>
  <c r="BA2836"/>
  <c r="BF2621"/>
  <c r="BB2621"/>
  <c r="BA2621"/>
  <c r="BF1315"/>
  <c r="BB1315"/>
  <c r="BA1315"/>
  <c r="BB1074"/>
  <c r="BA1074"/>
  <c r="BF1074"/>
  <c r="BF1876"/>
  <c r="BB1876"/>
  <c r="BA1876"/>
  <c r="BF2848"/>
  <c r="BA2848"/>
  <c r="BB2848"/>
  <c r="BB1122"/>
  <c r="BA1122"/>
  <c r="BF1122"/>
  <c r="BF1611"/>
  <c r="BB1611"/>
  <c r="BA1611"/>
  <c r="BF1238"/>
  <c r="BB1238"/>
  <c r="BA1238"/>
  <c r="BF337"/>
  <c r="BA337"/>
  <c r="BB337"/>
  <c r="BF1986"/>
  <c r="BB1986"/>
  <c r="BA1986"/>
  <c r="BA2969"/>
  <c r="BF2969"/>
  <c r="BB2969"/>
  <c r="BF1945"/>
  <c r="BA1945"/>
  <c r="BB1945"/>
  <c r="BF2387"/>
  <c r="BB2387"/>
  <c r="BA2387"/>
  <c r="BF217"/>
  <c r="BA217"/>
  <c r="BB217"/>
  <c r="BF1407"/>
  <c r="BB1407"/>
  <c r="BA1407"/>
  <c r="BF2416"/>
  <c r="BA2416"/>
  <c r="BB2416"/>
  <c r="BF763"/>
  <c r="BB763"/>
  <c r="BA763"/>
  <c r="BF1942"/>
  <c r="BB1942"/>
  <c r="BA1942"/>
  <c r="BF54"/>
  <c r="BB54"/>
  <c r="BA54"/>
  <c r="BF335"/>
  <c r="BB335"/>
  <c r="BA335"/>
  <c r="BB2659"/>
  <c r="BA2659"/>
  <c r="BF2659"/>
  <c r="BF187"/>
  <c r="BB187"/>
  <c r="BA187"/>
  <c r="BF1084"/>
  <c r="BB1084"/>
  <c r="BA1084"/>
  <c r="BB2303"/>
  <c r="BA2303"/>
  <c r="BF2303"/>
  <c r="BF537"/>
  <c r="BA537"/>
  <c r="BB537"/>
  <c r="BF1860"/>
  <c r="BB1860"/>
  <c r="BA1860"/>
  <c r="BB1466"/>
  <c r="BA1466"/>
  <c r="BF1466"/>
  <c r="BF85"/>
  <c r="BB85"/>
  <c r="BA85"/>
  <c r="BF1343"/>
  <c r="BB1343"/>
  <c r="BA1343"/>
  <c r="BF344"/>
  <c r="BA344"/>
  <c r="BB344"/>
  <c r="BB2583"/>
  <c r="BA2583"/>
  <c r="BF2583"/>
  <c r="BB2102"/>
  <c r="BA2102"/>
  <c r="BF2102"/>
  <c r="BB1894"/>
  <c r="BA1894"/>
  <c r="BF1894"/>
  <c r="BB1594"/>
  <c r="BA1594"/>
  <c r="BF1594"/>
  <c r="BF465"/>
  <c r="BA465"/>
  <c r="BB465"/>
  <c r="BF2173"/>
  <c r="BB2173"/>
  <c r="BA2173"/>
  <c r="BB1948"/>
  <c r="BF1948"/>
  <c r="BA1948"/>
  <c r="BB1154"/>
  <c r="BA1154"/>
  <c r="BF1154"/>
  <c r="BF133"/>
  <c r="BB133"/>
  <c r="BA133"/>
  <c r="BF1838"/>
  <c r="BB1838"/>
  <c r="BA1838"/>
  <c r="BF557"/>
  <c r="BB557"/>
  <c r="BA557"/>
  <c r="BF2570"/>
  <c r="BB2570"/>
  <c r="BA2570"/>
  <c r="BF792"/>
  <c r="BA792"/>
  <c r="BB792"/>
  <c r="BF2017"/>
  <c r="BA2017"/>
  <c r="BB2017"/>
  <c r="BF1936"/>
  <c r="BA1936"/>
  <c r="BB1936"/>
  <c r="BF2943"/>
  <c r="BB2943"/>
  <c r="BA2943"/>
  <c r="BF612"/>
  <c r="BB612"/>
  <c r="BA612"/>
  <c r="BF1612"/>
  <c r="BB1612"/>
  <c r="BA1612"/>
  <c r="BF2696"/>
  <c r="BA2696"/>
  <c r="BB2696"/>
  <c r="BF2241"/>
  <c r="BA2241"/>
  <c r="BB2241"/>
  <c r="BF1337"/>
  <c r="BA1337"/>
  <c r="BB1337"/>
  <c r="BF799"/>
  <c r="BB799"/>
  <c r="BA799"/>
  <c r="BF1822"/>
  <c r="BB1822"/>
  <c r="BA1822"/>
  <c r="BA2424"/>
  <c r="BF2424"/>
  <c r="BB2424"/>
  <c r="BF2419"/>
  <c r="BB2419"/>
  <c r="BA2419"/>
  <c r="BF237"/>
  <c r="BB237"/>
  <c r="BA237"/>
  <c r="BF1985"/>
  <c r="BA1985"/>
  <c r="BB1985"/>
  <c r="BF1445"/>
  <c r="BB1445"/>
  <c r="BA1445"/>
  <c r="BF364"/>
  <c r="BB364"/>
  <c r="BA364"/>
  <c r="BF241"/>
  <c r="BA241"/>
  <c r="BB241"/>
  <c r="BA2825"/>
  <c r="BF2825"/>
  <c r="BB2825"/>
  <c r="BF2900"/>
  <c r="BB2900"/>
  <c r="BA2900"/>
  <c r="BF468"/>
  <c r="BB468"/>
  <c r="BA468"/>
  <c r="BF2355"/>
  <c r="BB2355"/>
  <c r="BA2355"/>
  <c r="BB2974"/>
  <c r="BA2974"/>
  <c r="BF2974"/>
  <c r="BF2797"/>
  <c r="BB2797"/>
  <c r="BA2797"/>
  <c r="BB2170"/>
  <c r="BA2170"/>
  <c r="BF2170"/>
  <c r="BF1775"/>
  <c r="BB1775"/>
  <c r="BA1775"/>
  <c r="BF1179"/>
  <c r="BB1179"/>
  <c r="BA1179"/>
  <c r="BF607"/>
  <c r="BB607"/>
  <c r="BA607"/>
  <c r="BF111"/>
  <c r="BB111"/>
  <c r="BA111"/>
  <c r="BF2624"/>
  <c r="BA2624"/>
  <c r="BB2624"/>
  <c r="BF1701"/>
  <c r="BB1701"/>
  <c r="BA1701"/>
  <c r="BF1214"/>
  <c r="BB1214"/>
  <c r="BA1214"/>
  <c r="BF2329"/>
  <c r="BA2329"/>
  <c r="BB2329"/>
  <c r="BF2220"/>
  <c r="BB2220"/>
  <c r="BA2220"/>
  <c r="BB738"/>
  <c r="BA738"/>
  <c r="BF738"/>
  <c r="BF156"/>
  <c r="BB156"/>
  <c r="BA156"/>
  <c r="BF1995"/>
  <c r="BB1995"/>
  <c r="BA1995"/>
  <c r="BF2697"/>
  <c r="BA2697"/>
  <c r="BB2697"/>
  <c r="BF1185"/>
  <c r="BA1185"/>
  <c r="BB1185"/>
  <c r="BF381"/>
  <c r="BB381"/>
  <c r="BA381"/>
  <c r="BB634"/>
  <c r="BA634"/>
  <c r="BF634"/>
  <c r="BF511"/>
  <c r="BB511"/>
  <c r="BA511"/>
  <c r="BB1756"/>
  <c r="BF1756"/>
  <c r="BA1756"/>
  <c r="BF2765"/>
  <c r="BB2765"/>
  <c r="BA2765"/>
  <c r="BF1158"/>
  <c r="BB1158"/>
  <c r="BA1158"/>
  <c r="BF56"/>
  <c r="BA56"/>
  <c r="BB56"/>
  <c r="BF2976"/>
  <c r="BA2976"/>
  <c r="BB2976"/>
  <c r="BB2706"/>
  <c r="BA2706"/>
  <c r="BF2706"/>
  <c r="BA1681"/>
  <c r="BF1681"/>
  <c r="BB1681"/>
  <c r="BF1368"/>
  <c r="BA1368"/>
  <c r="BB1368"/>
  <c r="BF541"/>
  <c r="BB541"/>
  <c r="BA541"/>
  <c r="BF1387"/>
  <c r="BB1387"/>
  <c r="BA1387"/>
  <c r="BF1934"/>
  <c r="BB1934"/>
  <c r="BA1934"/>
  <c r="BF1427"/>
  <c r="BB1427"/>
  <c r="BA1427"/>
  <c r="BF1749"/>
  <c r="BB1749"/>
  <c r="BA1749"/>
  <c r="BF86"/>
  <c r="BB86"/>
  <c r="BA86"/>
  <c r="BF491"/>
  <c r="BB491"/>
  <c r="BA491"/>
  <c r="BF545"/>
  <c r="BA545"/>
  <c r="BB545"/>
  <c r="BB2362"/>
  <c r="BA2362"/>
  <c r="BF2362"/>
  <c r="BF1279"/>
  <c r="BB1279"/>
  <c r="BA1279"/>
  <c r="BF1408"/>
  <c r="BA1408"/>
  <c r="BB1408"/>
  <c r="BF2313"/>
  <c r="BA2313"/>
  <c r="BB2313"/>
  <c r="BF405"/>
  <c r="BB405"/>
  <c r="BA405"/>
  <c r="BF2229"/>
  <c r="BB2229"/>
  <c r="BA2229"/>
  <c r="BF327"/>
  <c r="BB327"/>
  <c r="BA327"/>
  <c r="BF137"/>
  <c r="BA137"/>
  <c r="BB137"/>
  <c r="BB2311"/>
  <c r="BA2311"/>
  <c r="BF2311"/>
  <c r="BF2685"/>
  <c r="BB2685"/>
  <c r="BA2685"/>
  <c r="BF1041"/>
  <c r="BA1041"/>
  <c r="BB1041"/>
  <c r="BF168"/>
  <c r="BA168"/>
  <c r="BB168"/>
  <c r="BF403"/>
  <c r="BB403"/>
  <c r="BA403"/>
  <c r="BF206"/>
  <c r="BB206"/>
  <c r="BA206"/>
  <c r="BF167"/>
  <c r="BB167"/>
  <c r="BA167"/>
  <c r="BF883"/>
  <c r="BB883"/>
  <c r="BA883"/>
  <c r="BF726"/>
  <c r="BB726"/>
  <c r="BA726"/>
  <c r="BF1848"/>
  <c r="BA1848"/>
  <c r="BB1848"/>
  <c r="BF2203"/>
  <c r="BB2203"/>
  <c r="BA2203"/>
  <c r="BF1988"/>
  <c r="BB1988"/>
  <c r="BA1988"/>
  <c r="BF1956"/>
  <c r="BB1956"/>
  <c r="BA1956"/>
  <c r="BF2916"/>
  <c r="BB2916"/>
  <c r="BA2916"/>
  <c r="BF2528"/>
  <c r="BA2528"/>
  <c r="BB2528"/>
  <c r="BF931"/>
  <c r="BB931"/>
  <c r="BA931"/>
  <c r="BB2663"/>
  <c r="BA2663"/>
  <c r="BF2663"/>
  <c r="BB2610"/>
  <c r="BA2610"/>
  <c r="BF2610"/>
  <c r="BF1063"/>
  <c r="BB1063"/>
  <c r="BA1063"/>
  <c r="BF1164"/>
  <c r="BB1164"/>
  <c r="BA1164"/>
  <c r="BF2227"/>
  <c r="BB2227"/>
  <c r="BA2227"/>
  <c r="BF806"/>
  <c r="BB806"/>
  <c r="BA806"/>
  <c r="BF2025"/>
  <c r="BA2025"/>
  <c r="BB2025"/>
  <c r="BF1969"/>
  <c r="BA1969"/>
  <c r="BB1969"/>
  <c r="BF683"/>
  <c r="BB683"/>
  <c r="BA683"/>
  <c r="BF781"/>
  <c r="BB781"/>
  <c r="BA781"/>
  <c r="BF173"/>
  <c r="BB173"/>
  <c r="BA173"/>
  <c r="BB2460"/>
  <c r="BF2460"/>
  <c r="BA2460"/>
  <c r="BF1644"/>
  <c r="BB1644"/>
  <c r="BA1644"/>
  <c r="BF941"/>
  <c r="BB941"/>
  <c r="BA941"/>
  <c r="BB362"/>
  <c r="BA362"/>
  <c r="BF362"/>
  <c r="BF2273"/>
  <c r="BA2273"/>
  <c r="BB2273"/>
  <c r="BF2164"/>
  <c r="BB2164"/>
  <c r="BA2164"/>
  <c r="BB2366"/>
  <c r="BA2366"/>
  <c r="BF2366"/>
  <c r="BF1814"/>
  <c r="BB1814"/>
  <c r="BA1814"/>
  <c r="BA1809"/>
  <c r="BF1809"/>
  <c r="BB1809"/>
  <c r="BF473"/>
  <c r="BA473"/>
  <c r="BB473"/>
  <c r="BF22"/>
  <c r="BB22"/>
  <c r="BA22"/>
  <c r="BF1879"/>
  <c r="BB1879"/>
  <c r="BA1879"/>
  <c r="BF1659"/>
  <c r="BB1659"/>
  <c r="BA1659"/>
  <c r="BF1975"/>
  <c r="BB1975"/>
  <c r="BA1975"/>
  <c r="BF2004"/>
  <c r="BB2004"/>
  <c r="BA2004"/>
  <c r="BF598"/>
  <c r="BB598"/>
  <c r="BA598"/>
  <c r="BF492"/>
  <c r="BB492"/>
  <c r="BA492"/>
  <c r="BF1483"/>
  <c r="BB1483"/>
  <c r="BA1483"/>
  <c r="BF244"/>
  <c r="BB244"/>
  <c r="BA244"/>
  <c r="BF1590"/>
  <c r="BB1590"/>
  <c r="BA1590"/>
  <c r="BB2167"/>
  <c r="BA2167"/>
  <c r="BF2167"/>
  <c r="BF2248"/>
  <c r="BA2248"/>
  <c r="BB2248"/>
  <c r="BF1412"/>
  <c r="BB1412"/>
  <c r="BA1412"/>
  <c r="BF1463"/>
  <c r="BB1463"/>
  <c r="BA1463"/>
  <c r="BF877"/>
  <c r="BB877"/>
  <c r="BA877"/>
  <c r="BB2748"/>
  <c r="BA2748"/>
  <c r="BF2748"/>
  <c r="BF80"/>
  <c r="BA80"/>
  <c r="BB80"/>
  <c r="BA2953"/>
  <c r="BF2953"/>
  <c r="BB2953"/>
  <c r="BF528"/>
  <c r="BA528"/>
  <c r="BB528"/>
  <c r="BB2239"/>
  <c r="BA2239"/>
  <c r="BF2239"/>
  <c r="BF936"/>
  <c r="BA936"/>
  <c r="BB936"/>
  <c r="BB2850"/>
  <c r="BA2850"/>
  <c r="BF2850"/>
  <c r="BF2121"/>
  <c r="BA2121"/>
  <c r="BB2121"/>
  <c r="BF1768"/>
  <c r="BA1768"/>
  <c r="BB1768"/>
  <c r="BB2770"/>
  <c r="BA2770"/>
  <c r="BF2770"/>
  <c r="BF2800"/>
  <c r="BA2800"/>
  <c r="BB2800"/>
  <c r="BF90"/>
  <c r="BB90"/>
  <c r="BA90"/>
  <c r="BF420"/>
  <c r="BB420"/>
  <c r="BA420"/>
  <c r="BF829"/>
  <c r="BB829"/>
  <c r="BA829"/>
  <c r="BB754"/>
  <c r="BA754"/>
  <c r="BF754"/>
  <c r="BB1029"/>
  <c r="BF1029"/>
  <c r="BA1029"/>
  <c r="BF1091"/>
  <c r="BB1091"/>
  <c r="BA1091"/>
  <c r="BF1797"/>
  <c r="BB1797"/>
  <c r="BA1797"/>
  <c r="BF1682"/>
  <c r="BB1682"/>
  <c r="BA1682"/>
  <c r="BF2876"/>
  <c r="BB2876"/>
  <c r="BA2876"/>
  <c r="BB834"/>
  <c r="BA834"/>
  <c r="BF834"/>
  <c r="BF561"/>
  <c r="BA561"/>
  <c r="BB561"/>
  <c r="BF1127"/>
  <c r="BB1127"/>
  <c r="BA1127"/>
  <c r="BF2855"/>
  <c r="BB2855"/>
  <c r="BA2855"/>
  <c r="BB2086"/>
  <c r="BA2086"/>
  <c r="BF2086"/>
  <c r="BF2245"/>
  <c r="BB2245"/>
  <c r="BA2245"/>
  <c r="BF2065"/>
  <c r="BA2065"/>
  <c r="BB2065"/>
  <c r="BF2385"/>
  <c r="BA2385"/>
  <c r="BB2385"/>
  <c r="BF679"/>
  <c r="BB679"/>
  <c r="BA679"/>
  <c r="BF1967"/>
  <c r="BB1967"/>
  <c r="BA1967"/>
  <c r="BF1518"/>
  <c r="BB1518"/>
  <c r="BA1518"/>
  <c r="BB394"/>
  <c r="BA394"/>
  <c r="BF394"/>
  <c r="BF1334"/>
  <c r="BB1334"/>
  <c r="BA1334"/>
  <c r="BF2996"/>
  <c r="BB2996"/>
  <c r="BA2996"/>
  <c r="BF84"/>
  <c r="BB84"/>
  <c r="BA84"/>
  <c r="BF775"/>
  <c r="BB775"/>
  <c r="BA775"/>
  <c r="BF190"/>
  <c r="BB190"/>
  <c r="BA190"/>
  <c r="BB1330"/>
  <c r="BA1330"/>
  <c r="BF1330"/>
  <c r="BF2477"/>
  <c r="BB2477"/>
  <c r="BA2477"/>
  <c r="BF2291"/>
  <c r="BB2291"/>
  <c r="BA2291"/>
  <c r="BB2087"/>
  <c r="BA2087"/>
  <c r="BF2087"/>
  <c r="BF2955"/>
  <c r="BB2955"/>
  <c r="BA2955"/>
  <c r="BF860"/>
  <c r="BB860"/>
  <c r="BA860"/>
  <c r="BF1291"/>
  <c r="BB1291"/>
  <c r="BA1291"/>
  <c r="BF489"/>
  <c r="BA489"/>
  <c r="BB489"/>
  <c r="BF1438"/>
  <c r="BB1438"/>
  <c r="BA1438"/>
  <c r="BF2458"/>
  <c r="BB2458"/>
  <c r="BA2458"/>
  <c r="BB2838"/>
  <c r="BA2838"/>
  <c r="BF2838"/>
  <c r="BF532"/>
  <c r="BB532"/>
  <c r="BA532"/>
  <c r="BF1296"/>
  <c r="BA1296"/>
  <c r="BB1296"/>
  <c r="BF1804"/>
  <c r="BB1804"/>
  <c r="BA1804"/>
  <c r="BB2558"/>
  <c r="BA2558"/>
  <c r="BF2558"/>
  <c r="BF2105"/>
  <c r="BA2105"/>
  <c r="BB2105"/>
  <c r="BF2760"/>
  <c r="BA2760"/>
  <c r="BB2760"/>
  <c r="BF408"/>
  <c r="BA408"/>
  <c r="BB408"/>
  <c r="BB2834"/>
  <c r="BA2834"/>
  <c r="BF2834"/>
  <c r="BB898"/>
  <c r="BA898"/>
  <c r="BF898"/>
  <c r="BF287"/>
  <c r="BB287"/>
  <c r="BA287"/>
  <c r="BB1354"/>
  <c r="BA1354"/>
  <c r="BF1354"/>
  <c r="BF71"/>
  <c r="BB71"/>
  <c r="BA71"/>
  <c r="BF1443"/>
  <c r="BB1443"/>
  <c r="BA1443"/>
  <c r="BF2948"/>
  <c r="BB2948"/>
  <c r="BA2948"/>
  <c r="AV1095"/>
  <c r="AU1095"/>
  <c r="AY1095"/>
  <c r="AW1095"/>
  <c r="AZ1095"/>
  <c r="BB818"/>
  <c r="BA818"/>
  <c r="BF818"/>
  <c r="BF1326"/>
  <c r="BB1326"/>
  <c r="BA1326"/>
  <c r="BF1140"/>
  <c r="BB1140"/>
  <c r="BA1140"/>
  <c r="BF2465"/>
  <c r="BA2465"/>
  <c r="BB2465"/>
  <c r="BF1561"/>
  <c r="BA1561"/>
  <c r="BB1561"/>
  <c r="BB3002"/>
  <c r="BA3002"/>
  <c r="BF3002"/>
  <c r="BF400"/>
  <c r="BA400"/>
  <c r="BB400"/>
  <c r="BF823"/>
  <c r="BB823"/>
  <c r="BA823"/>
  <c r="BF2046"/>
  <c r="BB2046"/>
  <c r="BA2046"/>
  <c r="BB2254"/>
  <c r="BA2254"/>
  <c r="BF2254"/>
  <c r="BB1990"/>
  <c r="BA1990"/>
  <c r="BF1990"/>
  <c r="BF1784"/>
  <c r="BA1784"/>
  <c r="BB1784"/>
  <c r="BF2505"/>
  <c r="BA2505"/>
  <c r="BB2505"/>
  <c r="BF2457"/>
  <c r="BA2457"/>
  <c r="BB2457"/>
  <c r="BF53"/>
  <c r="BB53"/>
  <c r="BA53"/>
  <c r="BF471"/>
  <c r="BB471"/>
  <c r="BA471"/>
  <c r="BF204"/>
  <c r="BB204"/>
  <c r="BA204"/>
  <c r="BF1669"/>
  <c r="BB1669"/>
  <c r="BA1669"/>
  <c r="BF1281"/>
  <c r="BA1281"/>
  <c r="BB1281"/>
  <c r="BF565"/>
  <c r="BB565"/>
  <c r="BA565"/>
  <c r="BF925"/>
  <c r="BB925"/>
  <c r="BA925"/>
  <c r="BF16"/>
  <c r="BA16"/>
  <c r="BB16"/>
  <c r="BF1183"/>
  <c r="BB1183"/>
  <c r="BA1183"/>
  <c r="BF2388"/>
  <c r="BB2388"/>
  <c r="BA2388"/>
  <c r="BB901"/>
  <c r="BF901"/>
  <c r="BA901"/>
  <c r="BH2175"/>
  <c r="BF2635"/>
  <c r="BB2635"/>
  <c r="BA2635"/>
  <c r="BF2501"/>
  <c r="BB2501"/>
  <c r="BA2501"/>
  <c r="BF1159"/>
  <c r="BB1159"/>
  <c r="BA1159"/>
  <c r="BF2380"/>
  <c r="BB2380"/>
  <c r="BA2380"/>
  <c r="BB602"/>
  <c r="BA602"/>
  <c r="BF602"/>
  <c r="BF345"/>
  <c r="BA345"/>
  <c r="BB345"/>
  <c r="BB151"/>
  <c r="BA151"/>
  <c r="BF151"/>
  <c r="BF233"/>
  <c r="BA233"/>
  <c r="BB233"/>
  <c r="BF1874"/>
  <c r="BB1874"/>
  <c r="BA1874"/>
  <c r="BF526"/>
  <c r="BB526"/>
  <c r="BA526"/>
  <c r="BF1927"/>
  <c r="BB1927"/>
  <c r="BA1927"/>
  <c r="BF1356"/>
  <c r="BB1356"/>
  <c r="BA1356"/>
  <c r="BF2634"/>
  <c r="BB2634"/>
  <c r="BA2634"/>
  <c r="BF697"/>
  <c r="BA697"/>
  <c r="BB697"/>
  <c r="BB650"/>
  <c r="BA650"/>
  <c r="BF650"/>
  <c r="BF2992"/>
  <c r="BA2992"/>
  <c r="BB2992"/>
  <c r="BF2931"/>
  <c r="BB2931"/>
  <c r="BA2931"/>
  <c r="BB2302"/>
  <c r="BA2302"/>
  <c r="BF2302"/>
  <c r="BB1234"/>
  <c r="BA1234"/>
  <c r="BF1234"/>
  <c r="BF117"/>
  <c r="BB117"/>
  <c r="BA117"/>
  <c r="BF2717"/>
  <c r="BB2717"/>
  <c r="BA2717"/>
  <c r="BF2544"/>
  <c r="BA2544"/>
  <c r="BB2544"/>
  <c r="BF2297"/>
  <c r="BA2297"/>
  <c r="BB2297"/>
  <c r="BA2777"/>
  <c r="BF2777"/>
  <c r="BB2777"/>
  <c r="BF2429"/>
  <c r="BB2429"/>
  <c r="BA2429"/>
  <c r="BF1309"/>
  <c r="BB1309"/>
  <c r="BA1309"/>
  <c r="BF1648"/>
  <c r="BA1648"/>
  <c r="BB1648"/>
  <c r="BF351"/>
  <c r="BB351"/>
  <c r="BA351"/>
  <c r="BF1251"/>
  <c r="BB1251"/>
  <c r="BA1251"/>
  <c r="BB1578"/>
  <c r="BA1578"/>
  <c r="BF1578"/>
  <c r="BB1226"/>
  <c r="BA1226"/>
  <c r="BF1226"/>
  <c r="BF1711"/>
  <c r="BB1711"/>
  <c r="BA1711"/>
  <c r="BF243"/>
  <c r="BB243"/>
  <c r="BA243"/>
  <c r="BF1142"/>
  <c r="BB1142"/>
  <c r="BA1142"/>
  <c r="BF1357"/>
  <c r="BB1357"/>
  <c r="BA1357"/>
  <c r="BF1825"/>
  <c r="BA1825"/>
  <c r="BB1825"/>
  <c r="BF59"/>
  <c r="BB59"/>
  <c r="BA59"/>
  <c r="BF436"/>
  <c r="BB436"/>
  <c r="BA436"/>
  <c r="BF632"/>
  <c r="BA632"/>
  <c r="BB632"/>
  <c r="BF2605"/>
  <c r="BB2605"/>
  <c r="BA2605"/>
  <c r="BF717"/>
  <c r="BB717"/>
  <c r="BA717"/>
  <c r="BF2877"/>
  <c r="BB2877"/>
  <c r="BA2877"/>
  <c r="BF1725"/>
  <c r="BB1725"/>
  <c r="BA1725"/>
  <c r="BF2032"/>
  <c r="BA2032"/>
  <c r="BB2032"/>
  <c r="BF1358"/>
  <c r="BB1358"/>
  <c r="BA1358"/>
  <c r="BF91"/>
  <c r="BB91"/>
  <c r="BA91"/>
  <c r="BF277"/>
  <c r="BB277"/>
  <c r="BA277"/>
  <c r="BF831"/>
  <c r="BB831"/>
  <c r="BA831"/>
  <c r="BF2568"/>
  <c r="BA2568"/>
  <c r="BB2568"/>
  <c r="BF2559"/>
  <c r="BB2559"/>
  <c r="BA2559"/>
  <c r="BB1098"/>
  <c r="BA1098"/>
  <c r="BF1098"/>
  <c r="BF544"/>
  <c r="BA544"/>
  <c r="BB544"/>
  <c r="BB1114"/>
  <c r="BA1114"/>
  <c r="BF1114"/>
  <c r="BF119"/>
  <c r="BB119"/>
  <c r="BA119"/>
  <c r="BB1638"/>
  <c r="BA1638"/>
  <c r="BF1638"/>
  <c r="BF205"/>
  <c r="BB205"/>
  <c r="BA205"/>
  <c r="BF779"/>
  <c r="BB779"/>
  <c r="BA779"/>
  <c r="BF1831"/>
  <c r="BB1831"/>
  <c r="BA1831"/>
  <c r="BF1886"/>
  <c r="BB1886"/>
  <c r="BA1886"/>
  <c r="BF2964"/>
  <c r="BB2964"/>
  <c r="BA2964"/>
  <c r="BF152"/>
  <c r="BA152"/>
  <c r="BB152"/>
  <c r="BF2345"/>
  <c r="BA2345"/>
  <c r="BB2345"/>
  <c r="BF1089"/>
  <c r="BA1089"/>
  <c r="BB1089"/>
  <c r="BF1971"/>
  <c r="BB1971"/>
  <c r="BA1971"/>
  <c r="BF368"/>
  <c r="BA368"/>
  <c r="BB368"/>
  <c r="BF2353"/>
  <c r="BA2353"/>
  <c r="BB2353"/>
  <c r="BF2361"/>
  <c r="BA2361"/>
  <c r="BB2361"/>
  <c r="BB2902"/>
  <c r="BA2902"/>
  <c r="BF2902"/>
  <c r="BB421"/>
  <c r="BF421"/>
  <c r="BA421"/>
  <c r="BF807"/>
  <c r="BB807"/>
  <c r="BA807"/>
  <c r="BB2764"/>
  <c r="BF2764"/>
  <c r="BA2764"/>
  <c r="BB1738"/>
  <c r="BA1738"/>
  <c r="BF1738"/>
  <c r="BF2144"/>
  <c r="BA2144"/>
  <c r="BB2144"/>
  <c r="BF1228"/>
  <c r="BB1228"/>
  <c r="BA1228"/>
  <c r="BF1597"/>
  <c r="BB1597"/>
  <c r="BA1597"/>
  <c r="BB2870"/>
  <c r="BA2870"/>
  <c r="BF2870"/>
  <c r="BF1195"/>
  <c r="BB1195"/>
  <c r="BA1195"/>
  <c r="BF715"/>
  <c r="BB715"/>
  <c r="BA715"/>
  <c r="BF1280"/>
  <c r="BA1280"/>
  <c r="BB1280"/>
  <c r="BF248"/>
  <c r="BA248"/>
  <c r="BB248"/>
  <c r="BF1161"/>
  <c r="BA1161"/>
  <c r="BB1161"/>
  <c r="BF2315"/>
  <c r="BB2315"/>
  <c r="BA2315"/>
  <c r="BF1686"/>
  <c r="BB1686"/>
  <c r="BA1686"/>
  <c r="BF2649"/>
  <c r="BA2649"/>
  <c r="BB2649"/>
  <c r="BF1625"/>
  <c r="BA1625"/>
  <c r="BB1625"/>
  <c r="BF2259"/>
  <c r="BB2259"/>
  <c r="BA2259"/>
  <c r="BF985"/>
  <c r="BA985"/>
  <c r="BB985"/>
  <c r="BF415"/>
  <c r="BB415"/>
  <c r="BA415"/>
  <c r="BF1455"/>
  <c r="BB1455"/>
  <c r="BA1455"/>
  <c r="BF417"/>
  <c r="BA417"/>
  <c r="BB417"/>
  <c r="BF2543"/>
  <c r="BB2543"/>
  <c r="BA2543"/>
  <c r="BB131"/>
  <c r="BA131"/>
  <c r="BF131"/>
  <c r="BF2967"/>
  <c r="BB2967"/>
  <c r="BA2967"/>
  <c r="BB2359"/>
  <c r="BA2359"/>
  <c r="BF2359"/>
  <c r="BF163"/>
  <c r="BB163"/>
  <c r="BA163"/>
  <c r="BF259"/>
  <c r="BB259"/>
  <c r="BA259"/>
  <c r="BB2954"/>
  <c r="BA2954"/>
  <c r="BF2954"/>
  <c r="BF1583"/>
  <c r="BB1583"/>
  <c r="BA1583"/>
  <c r="BF2928"/>
  <c r="BA2928"/>
  <c r="BB2928"/>
  <c r="BF751"/>
  <c r="BB751"/>
  <c r="BA751"/>
  <c r="BA2881"/>
  <c r="BB2881"/>
  <c r="BF2881"/>
  <c r="BF2129"/>
  <c r="BA2129"/>
  <c r="BB2129"/>
  <c r="BB2695"/>
  <c r="BA2695"/>
  <c r="BF2695"/>
  <c r="BF399"/>
  <c r="BB399"/>
  <c r="BA399"/>
  <c r="BB2250"/>
  <c r="BA2250"/>
  <c r="BF2250"/>
  <c r="BF2171"/>
  <c r="BB2171"/>
  <c r="BA2171"/>
  <c r="BF1147"/>
  <c r="BB1147"/>
  <c r="BA1147"/>
  <c r="BF1918"/>
  <c r="BB1918"/>
  <c r="BA1918"/>
  <c r="BF425"/>
  <c r="BA425"/>
  <c r="BB425"/>
  <c r="BF478"/>
  <c r="BB478"/>
  <c r="BA478"/>
  <c r="BF1708"/>
  <c r="BB1708"/>
  <c r="BA1708"/>
  <c r="BF2812"/>
  <c r="BB2812"/>
  <c r="BA2812"/>
  <c r="BB1788"/>
  <c r="BA1788"/>
  <c r="BF1788"/>
  <c r="BF1276"/>
  <c r="BB1276"/>
  <c r="BA1276"/>
  <c r="BF764"/>
  <c r="BB764"/>
  <c r="BA764"/>
  <c r="BB282"/>
  <c r="BA282"/>
  <c r="BF282"/>
  <c r="BF1236"/>
  <c r="BB1236"/>
  <c r="BA1236"/>
  <c r="BA2456"/>
  <c r="BB2456"/>
  <c r="BF2456"/>
  <c r="BB1702"/>
  <c r="BA1702"/>
  <c r="BF1702"/>
  <c r="BB2647"/>
  <c r="BA2647"/>
  <c r="BF2647"/>
  <c r="BA1440"/>
  <c r="BF1440"/>
  <c r="BB1440"/>
  <c r="BF2187"/>
  <c r="BB2187"/>
  <c r="BA2187"/>
  <c r="BF1537"/>
  <c r="BA1537"/>
  <c r="BB1537"/>
  <c r="BF1883"/>
  <c r="BB1883"/>
  <c r="BA1883"/>
  <c r="BF859"/>
  <c r="BB859"/>
  <c r="BA859"/>
  <c r="BF2831"/>
  <c r="BB2831"/>
  <c r="BA2831"/>
  <c r="BF886"/>
  <c r="BB886"/>
  <c r="BA886"/>
  <c r="BF633"/>
  <c r="BA633"/>
  <c r="BB633"/>
  <c r="BF2762"/>
  <c r="BB2762"/>
  <c r="BA2762"/>
  <c r="BF1647"/>
  <c r="BB1647"/>
  <c r="BA1647"/>
  <c r="BF684"/>
  <c r="BB684"/>
  <c r="BA684"/>
  <c r="BF2952"/>
  <c r="BA2952"/>
  <c r="BB2952"/>
  <c r="BF1480"/>
  <c r="BA1480"/>
  <c r="BB1480"/>
  <c r="BF648"/>
  <c r="BA648"/>
  <c r="BB648"/>
  <c r="BF305"/>
  <c r="BA305"/>
  <c r="BB305"/>
  <c r="BF309"/>
  <c r="BB309"/>
  <c r="BA309"/>
  <c r="BF353"/>
  <c r="BA353"/>
  <c r="BB353"/>
  <c r="BB2531"/>
  <c r="BA2531"/>
  <c r="BF2531"/>
  <c r="BF2216"/>
  <c r="BA2216"/>
  <c r="BB2216"/>
  <c r="BF1128"/>
  <c r="BA1128"/>
  <c r="BB1128"/>
  <c r="BF321"/>
  <c r="BA321"/>
  <c r="BB321"/>
  <c r="BB2202"/>
  <c r="BA2202"/>
  <c r="BF2202"/>
  <c r="BB2042"/>
  <c r="BA2042"/>
  <c r="BF2042"/>
  <c r="BB1034"/>
  <c r="BA1034"/>
  <c r="BF1034"/>
  <c r="BB1402"/>
  <c r="BA1402"/>
  <c r="BF1402"/>
  <c r="BB2082"/>
  <c r="BA2082"/>
  <c r="BF2082"/>
  <c r="BB2263"/>
  <c r="BA2263"/>
  <c r="BF2263"/>
  <c r="BB746"/>
  <c r="BA746"/>
  <c r="BF746"/>
  <c r="BF1968"/>
  <c r="BA1968"/>
  <c r="BB1968"/>
  <c r="BF862"/>
  <c r="BB862"/>
  <c r="BA862"/>
  <c r="BF113"/>
  <c r="BA113"/>
  <c r="BB113"/>
  <c r="BF2205"/>
  <c r="BB2205"/>
  <c r="BA2205"/>
  <c r="BF2989"/>
  <c r="BB2989"/>
  <c r="BA2989"/>
  <c r="BF1981"/>
  <c r="BB1981"/>
  <c r="BA1981"/>
  <c r="BF2176"/>
  <c r="BA2176"/>
  <c r="BB2176"/>
  <c r="BF2224"/>
  <c r="BA2224"/>
  <c r="BB2224"/>
  <c r="BB2626"/>
  <c r="BA2626"/>
  <c r="BF2626"/>
  <c r="BF1201"/>
  <c r="BA1201"/>
  <c r="BB1201"/>
  <c r="BF2028"/>
  <c r="BB2028"/>
  <c r="BA2028"/>
  <c r="BF2600"/>
  <c r="BA2600"/>
  <c r="BB2600"/>
  <c r="BF1544"/>
  <c r="BA1544"/>
  <c r="BB1544"/>
  <c r="BF1493"/>
  <c r="BB1493"/>
  <c r="BA1493"/>
  <c r="BF2725"/>
  <c r="BB2725"/>
  <c r="BA2725"/>
  <c r="BF1733"/>
  <c r="BB1733"/>
  <c r="BA1733"/>
  <c r="BF590"/>
  <c r="BB590"/>
  <c r="BA590"/>
  <c r="BF1333"/>
  <c r="BB1333"/>
  <c r="BA1333"/>
  <c r="BB2327"/>
  <c r="BA2327"/>
  <c r="BF2327"/>
  <c r="BF1634"/>
  <c r="BB1634"/>
  <c r="BA1634"/>
  <c r="BB1058"/>
  <c r="BA1058"/>
  <c r="BF1058"/>
  <c r="BF2365"/>
  <c r="BB2365"/>
  <c r="BA2365"/>
  <c r="BF2221"/>
  <c r="BB2221"/>
  <c r="BA2221"/>
  <c r="BF1328"/>
  <c r="BA1328"/>
  <c r="BB1328"/>
  <c r="BF1712"/>
  <c r="BA1712"/>
  <c r="BB1712"/>
  <c r="BF1787"/>
  <c r="BB1787"/>
  <c r="BA1787"/>
  <c r="BF1591"/>
  <c r="BB1591"/>
  <c r="BA1591"/>
  <c r="BF1944"/>
  <c r="BA1944"/>
  <c r="BB1944"/>
  <c r="BF694"/>
  <c r="BB694"/>
  <c r="BA694"/>
  <c r="BF1008"/>
  <c r="BA1008"/>
  <c r="BB1008"/>
  <c r="BF688"/>
  <c r="BA688"/>
  <c r="BB688"/>
  <c r="BF2021"/>
  <c r="BB2021"/>
  <c r="BA2021"/>
  <c r="BF398"/>
  <c r="BB398"/>
  <c r="BA398"/>
  <c r="BF1565"/>
  <c r="BB1565"/>
  <c r="BA1565"/>
  <c r="BF2772"/>
  <c r="BB2772"/>
  <c r="BA2772"/>
  <c r="BF247"/>
  <c r="BB247"/>
  <c r="BA247"/>
  <c r="BF1096"/>
  <c r="BA1096"/>
  <c r="BB1096"/>
  <c r="BF2965"/>
  <c r="BB2965"/>
  <c r="BA2965"/>
  <c r="BB2314"/>
  <c r="BA2314"/>
  <c r="BF2314"/>
  <c r="BF2421"/>
  <c r="BB2421"/>
  <c r="BA2421"/>
  <c r="BF981"/>
  <c r="BB981"/>
  <c r="BA981"/>
  <c r="BF1746"/>
  <c r="BB1746"/>
  <c r="BA1746"/>
  <c r="BF1938"/>
  <c r="BB1938"/>
  <c r="BA1938"/>
  <c r="BB2022"/>
  <c r="BA2022"/>
  <c r="BF2022"/>
  <c r="BF2885"/>
  <c r="BB2885"/>
  <c r="BA2885"/>
  <c r="BB978"/>
  <c r="BA978"/>
  <c r="BF978"/>
  <c r="BB770"/>
  <c r="BA770"/>
  <c r="BF770"/>
  <c r="BF2244"/>
  <c r="BB2244"/>
  <c r="BA2244"/>
  <c r="BF2988"/>
  <c r="BB2988"/>
  <c r="BA2988"/>
  <c r="BF2161"/>
  <c r="BA2161"/>
  <c r="BB2161"/>
  <c r="BB2978"/>
  <c r="BA2978"/>
  <c r="BF2978"/>
  <c r="BF600"/>
  <c r="BA600"/>
  <c r="BB600"/>
  <c r="BF2669"/>
  <c r="BB2669"/>
  <c r="BA2669"/>
  <c r="BF2941"/>
  <c r="BB2941"/>
  <c r="BA2941"/>
  <c r="BB1798"/>
  <c r="BA1798"/>
  <c r="BF1798"/>
  <c r="BF1286"/>
  <c r="BB1286"/>
  <c r="BA1286"/>
  <c r="BF2796"/>
  <c r="BB2796"/>
  <c r="BA2796"/>
  <c r="BF154"/>
  <c r="BB154"/>
  <c r="BA154"/>
  <c r="BF2276"/>
  <c r="BB2276"/>
  <c r="BA2276"/>
  <c r="BF2968"/>
  <c r="BA2968"/>
  <c r="BB2968"/>
  <c r="BF1858"/>
  <c r="BB1858"/>
  <c r="BA1858"/>
  <c r="BF757"/>
  <c r="BB757"/>
  <c r="BA757"/>
  <c r="BB741"/>
  <c r="BF741"/>
  <c r="BA741"/>
  <c r="BF516"/>
  <c r="BB516"/>
  <c r="BA516"/>
  <c r="BF2701"/>
  <c r="BB2701"/>
  <c r="BA2701"/>
  <c r="BB2962"/>
  <c r="BA2962"/>
  <c r="BF2962"/>
  <c r="BA184"/>
  <c r="BF184"/>
  <c r="BB184"/>
  <c r="BF1560"/>
  <c r="BA1560"/>
  <c r="BB1560"/>
  <c r="BF2577"/>
  <c r="BA2577"/>
  <c r="BB2577"/>
  <c r="BF2657"/>
  <c r="BA2657"/>
  <c r="BB2657"/>
  <c r="BB2119"/>
  <c r="BA2119"/>
  <c r="BF2119"/>
  <c r="BF1569"/>
  <c r="BA1569"/>
  <c r="BB1569"/>
  <c r="BB2074"/>
  <c r="BA2074"/>
  <c r="BF2074"/>
  <c r="BF14"/>
  <c r="BB14"/>
  <c r="BA14"/>
  <c r="BF1363"/>
  <c r="BB1363"/>
  <c r="BA1363"/>
  <c r="BF172"/>
  <c r="BB172"/>
  <c r="BA172"/>
  <c r="BB1386"/>
  <c r="BA1386"/>
  <c r="BF1386"/>
  <c r="BF1192"/>
  <c r="BA1192"/>
  <c r="BB1192"/>
  <c r="BF797"/>
  <c r="BB797"/>
  <c r="BA797"/>
  <c r="BF1099"/>
  <c r="BB1099"/>
  <c r="BA1099"/>
  <c r="BF2064"/>
  <c r="BA2064"/>
  <c r="BB2064"/>
  <c r="BB2058"/>
  <c r="BA2058"/>
  <c r="BF2058"/>
  <c r="BF1750"/>
  <c r="BB1750"/>
  <c r="BA1750"/>
  <c r="BF2029"/>
  <c r="BB2029"/>
  <c r="BA2029"/>
  <c r="BB2690"/>
  <c r="BA2690"/>
  <c r="BF2690"/>
  <c r="BF2445"/>
  <c r="BB2445"/>
  <c r="BA2445"/>
  <c r="BB2930"/>
  <c r="BA2930"/>
  <c r="BF2930"/>
  <c r="BF2693"/>
  <c r="BB2693"/>
  <c r="BA2693"/>
  <c r="BF2109"/>
  <c r="BB2109"/>
  <c r="BA2109"/>
  <c r="BF469"/>
  <c r="BB469"/>
  <c r="BA469"/>
  <c r="BF1896"/>
  <c r="BA1896"/>
  <c r="BB1896"/>
  <c r="BB1418"/>
  <c r="BA1418"/>
  <c r="BF1418"/>
  <c r="BF1998"/>
  <c r="BB1998"/>
  <c r="BA1998"/>
  <c r="BB546"/>
  <c r="BA546"/>
  <c r="BF546"/>
  <c r="BF893"/>
  <c r="BB893"/>
  <c r="BA893"/>
  <c r="BB2599"/>
  <c r="BA2599"/>
  <c r="BF2599"/>
  <c r="BF1840"/>
  <c r="BA1840"/>
  <c r="BB1840"/>
  <c r="BF1324"/>
  <c r="BB1324"/>
  <c r="BA1324"/>
  <c r="BA1489"/>
  <c r="BB1489"/>
  <c r="BF1489"/>
  <c r="BF2495"/>
  <c r="BB2495"/>
  <c r="BA2495"/>
  <c r="BF1198"/>
  <c r="BB1198"/>
  <c r="BA1198"/>
  <c r="BF2092"/>
  <c r="BB2092"/>
  <c r="BA2092"/>
  <c r="BF1141"/>
  <c r="BB1141"/>
  <c r="BA1141"/>
  <c r="BF2277"/>
  <c r="BB2277"/>
  <c r="BA2277"/>
  <c r="BF2440"/>
  <c r="BA2440"/>
  <c r="BB2440"/>
  <c r="BF644"/>
  <c r="BB644"/>
  <c r="BA644"/>
  <c r="BF1104"/>
  <c r="BA1104"/>
  <c r="BB1104"/>
  <c r="BB1461"/>
  <c r="BA1461"/>
  <c r="BF1461"/>
  <c r="BF446"/>
  <c r="BB446"/>
  <c r="BA446"/>
  <c r="BF1496"/>
  <c r="BA1496"/>
  <c r="BB1496"/>
  <c r="BF1373"/>
  <c r="BB1373"/>
  <c r="BA1373"/>
  <c r="BF1327"/>
  <c r="BB1327"/>
  <c r="BA1327"/>
  <c r="BF1115"/>
  <c r="BB1115"/>
  <c r="BA1115"/>
  <c r="BF716"/>
  <c r="BB716"/>
  <c r="BA716"/>
  <c r="BF2549"/>
  <c r="BB2549"/>
  <c r="BA2549"/>
  <c r="BF2333"/>
  <c r="BB2333"/>
  <c r="BA2333"/>
  <c r="BF2156"/>
  <c r="BB2156"/>
  <c r="BA2156"/>
  <c r="BF2997"/>
  <c r="BB2997"/>
  <c r="BA2997"/>
  <c r="BF452"/>
  <c r="BB452"/>
  <c r="BA452"/>
  <c r="BF863"/>
  <c r="BB863"/>
  <c r="BA863"/>
  <c r="BF1964"/>
  <c r="BB1964"/>
  <c r="BA1964"/>
  <c r="BB1660"/>
  <c r="BA1660"/>
  <c r="BF1660"/>
  <c r="BF1533"/>
  <c r="BB1533"/>
  <c r="BA1533"/>
  <c r="BB1674"/>
  <c r="BA1674"/>
  <c r="BF1674"/>
  <c r="BF48"/>
  <c r="BA48"/>
  <c r="BB48"/>
  <c r="BF1643"/>
  <c r="BB1643"/>
  <c r="BA1643"/>
  <c r="BF2309"/>
  <c r="BB2309"/>
  <c r="BA2309"/>
  <c r="BF186"/>
  <c r="BB186"/>
  <c r="BA186"/>
  <c r="BF2197"/>
  <c r="BB2197"/>
  <c r="BA2197"/>
  <c r="BF2020"/>
  <c r="BB2020"/>
  <c r="BA2020"/>
  <c r="BF122"/>
  <c r="BB122"/>
  <c r="BA122"/>
  <c r="BF1107"/>
  <c r="BB1107"/>
  <c r="BA1107"/>
  <c r="BF1271"/>
  <c r="BB1271"/>
  <c r="BA1271"/>
  <c r="BB1818"/>
  <c r="BA1818"/>
  <c r="BF1818"/>
  <c r="BF724"/>
  <c r="BB724"/>
  <c r="BA724"/>
  <c r="BF2537"/>
  <c r="BA2537"/>
  <c r="BB2537"/>
  <c r="BB2750"/>
  <c r="BA2750"/>
  <c r="BF2750"/>
  <c r="BF678"/>
  <c r="BB678"/>
  <c r="BA678"/>
  <c r="BF176"/>
  <c r="BA176"/>
  <c r="BB176"/>
  <c r="BF2553"/>
  <c r="BA2553"/>
  <c r="BB2553"/>
  <c r="BF1790"/>
  <c r="BB1790"/>
  <c r="BA1790"/>
  <c r="BF169"/>
  <c r="BA169"/>
  <c r="BB169"/>
  <c r="BF2682"/>
  <c r="BB2682"/>
  <c r="BA2682"/>
  <c r="BF72"/>
  <c r="BA72"/>
  <c r="BB72"/>
  <c r="BB1370"/>
  <c r="BA1370"/>
  <c r="BF1370"/>
  <c r="BF1231"/>
  <c r="BB1231"/>
  <c r="BA1231"/>
  <c r="BB1786"/>
  <c r="BA1786"/>
  <c r="BF1786"/>
  <c r="BB2946"/>
  <c r="BA2946"/>
  <c r="BF2946"/>
  <c r="BF19"/>
  <c r="BB19"/>
  <c r="BA19"/>
  <c r="BF643"/>
  <c r="BB643"/>
  <c r="BA643"/>
  <c r="BF599"/>
  <c r="BB599"/>
  <c r="BA599"/>
  <c r="BB786"/>
  <c r="BA786"/>
  <c r="BF786"/>
  <c r="BF1310"/>
  <c r="BB1310"/>
  <c r="BA1310"/>
  <c r="BF1662"/>
  <c r="BB1662"/>
  <c r="BA1662"/>
  <c r="BF1485"/>
  <c r="BB1485"/>
  <c r="BA1485"/>
  <c r="BF1935"/>
  <c r="BB1935"/>
  <c r="BA1935"/>
  <c r="BF949"/>
  <c r="BB949"/>
  <c r="BA949"/>
  <c r="BF1458"/>
  <c r="BB1458"/>
  <c r="BA1458"/>
  <c r="BB2486"/>
  <c r="BA2486"/>
  <c r="BF2486"/>
  <c r="BF2332"/>
  <c r="BB2332"/>
  <c r="BA2332"/>
  <c r="BB1498"/>
  <c r="BA1498"/>
  <c r="BF1498"/>
  <c r="BF3000"/>
  <c r="BA3000"/>
  <c r="BB3000"/>
  <c r="BA2552"/>
  <c r="BF2552"/>
  <c r="BB2552"/>
  <c r="BB2926"/>
  <c r="BA2926"/>
  <c r="BF2926"/>
  <c r="BF1054"/>
  <c r="BB1054"/>
  <c r="BA1054"/>
  <c r="BF1726"/>
  <c r="BB1726"/>
  <c r="BA1726"/>
  <c r="BB1626"/>
  <c r="BA1626"/>
  <c r="BF1626"/>
  <c r="BB2642"/>
  <c r="BA2642"/>
  <c r="BF2642"/>
  <c r="BF2381"/>
  <c r="BB2381"/>
  <c r="BA2381"/>
  <c r="BB1189"/>
  <c r="BF1189"/>
  <c r="BA1189"/>
  <c r="BF263"/>
  <c r="BB263"/>
  <c r="BA263"/>
  <c r="BF2484"/>
  <c r="BB2484"/>
  <c r="BA2484"/>
  <c r="BF1524"/>
  <c r="BB1524"/>
  <c r="BA1524"/>
  <c r="BB930"/>
  <c r="BA930"/>
  <c r="BF930"/>
  <c r="BF1912"/>
  <c r="BA1912"/>
  <c r="BB1912"/>
  <c r="BA2841"/>
  <c r="BF2841"/>
  <c r="BB2841"/>
  <c r="BB2483"/>
  <c r="BA2483"/>
  <c r="BF2483"/>
  <c r="BF2485"/>
  <c r="BB2485"/>
  <c r="BA2485"/>
  <c r="BF1779"/>
  <c r="BB1779"/>
  <c r="BA1779"/>
  <c r="BF348"/>
  <c r="BB348"/>
  <c r="BA348"/>
  <c r="BF1230"/>
  <c r="BB1230"/>
  <c r="BA1230"/>
  <c r="BF227"/>
  <c r="BB227"/>
  <c r="BA227"/>
  <c r="BF1055"/>
  <c r="BB1055"/>
  <c r="BA1055"/>
  <c r="BF1247"/>
  <c r="BB1247"/>
  <c r="BA1247"/>
  <c r="BF1963"/>
  <c r="BB1963"/>
  <c r="BA1963"/>
  <c r="BF2449"/>
  <c r="BA2449"/>
  <c r="BB2449"/>
  <c r="BF1366"/>
  <c r="BB1366"/>
  <c r="BA1366"/>
  <c r="BF2589"/>
  <c r="BB2589"/>
  <c r="BA2589"/>
  <c r="BB1914"/>
  <c r="BA1914"/>
  <c r="BF1914"/>
  <c r="BF1671"/>
  <c r="BB1671"/>
  <c r="BA1671"/>
  <c r="BF861"/>
  <c r="BB861"/>
  <c r="BA861"/>
  <c r="BF1819"/>
  <c r="BB1819"/>
  <c r="BA1819"/>
  <c r="BF873"/>
  <c r="BA873"/>
  <c r="BB873"/>
  <c r="BF45"/>
  <c r="BB45"/>
  <c r="BA45"/>
  <c r="BF889"/>
  <c r="BA889"/>
  <c r="BB889"/>
  <c r="BF681"/>
  <c r="BA681"/>
  <c r="BB681"/>
  <c r="BB2798"/>
  <c r="BA2798"/>
  <c r="BF2798"/>
  <c r="BF479"/>
  <c r="BB479"/>
  <c r="BA479"/>
  <c r="BF1559"/>
  <c r="BB1559"/>
  <c r="BA1559"/>
  <c r="BF591"/>
  <c r="BB591"/>
  <c r="BA591"/>
  <c r="BF319"/>
  <c r="BB319"/>
  <c r="BA319"/>
  <c r="BB1018"/>
  <c r="BA1018"/>
  <c r="BF1018"/>
  <c r="BF616"/>
  <c r="BA616"/>
  <c r="BB616"/>
  <c r="BB1717"/>
  <c r="BA1717"/>
  <c r="BF1717"/>
  <c r="BF2301"/>
  <c r="BB2301"/>
  <c r="BA2301"/>
  <c r="BF951"/>
  <c r="BB951"/>
  <c r="BA951"/>
  <c r="BF2228"/>
  <c r="BB2228"/>
  <c r="BA2228"/>
  <c r="BF1586"/>
  <c r="BB1586"/>
  <c r="BA1586"/>
  <c r="BB2547"/>
  <c r="BA2547"/>
  <c r="BF2547"/>
  <c r="BF2177"/>
  <c r="BA2177"/>
  <c r="BB2177"/>
  <c r="BF1073"/>
  <c r="BA1073"/>
  <c r="BB1073"/>
  <c r="BF1764"/>
  <c r="BB1764"/>
  <c r="BA1764"/>
  <c r="BF2629"/>
  <c r="BB2629"/>
  <c r="BA2629"/>
  <c r="BF548"/>
  <c r="BB548"/>
  <c r="BA548"/>
  <c r="BF2188"/>
  <c r="BB2188"/>
  <c r="BA2188"/>
  <c r="BB298"/>
  <c r="BA298"/>
  <c r="BF298"/>
  <c r="BF1203"/>
  <c r="BB1203"/>
  <c r="BA1203"/>
  <c r="BF2637"/>
  <c r="BB2637"/>
  <c r="BA2637"/>
  <c r="BF61"/>
  <c r="BB61"/>
  <c r="BA61"/>
  <c r="BF956"/>
  <c r="BB956"/>
  <c r="BA956"/>
  <c r="BB1606"/>
  <c r="BA1606"/>
  <c r="BF1606"/>
  <c r="BB938"/>
  <c r="BA938"/>
  <c r="BF938"/>
  <c r="BF911"/>
  <c r="BB911"/>
  <c r="BA911"/>
  <c r="BF139"/>
  <c r="BB139"/>
  <c r="BA139"/>
  <c r="BB2090"/>
  <c r="BA2090"/>
  <c r="BF2090"/>
  <c r="BF2393"/>
  <c r="BA2393"/>
  <c r="BB2393"/>
  <c r="BF2597"/>
  <c r="BB2597"/>
  <c r="BA2597"/>
  <c r="BB2574"/>
  <c r="BA2574"/>
  <c r="BF2574"/>
  <c r="BF391"/>
  <c r="BB391"/>
  <c r="BA391"/>
  <c r="BF631"/>
  <c r="BB631"/>
  <c r="BA631"/>
  <c r="BF1064"/>
  <c r="BA1064"/>
  <c r="BB1064"/>
  <c r="BF1932"/>
  <c r="BB1932"/>
  <c r="BA1932"/>
  <c r="BF846"/>
  <c r="BB846"/>
  <c r="BA846"/>
  <c r="BF1278"/>
  <c r="BB1278"/>
  <c r="BA1278"/>
  <c r="BB2142"/>
  <c r="BA2142"/>
  <c r="BF2142"/>
  <c r="BF1151"/>
  <c r="BB1151"/>
  <c r="BA1151"/>
  <c r="BF2671"/>
  <c r="BB2671"/>
  <c r="BA2671"/>
  <c r="BF256"/>
  <c r="BA256"/>
  <c r="BB256"/>
  <c r="BF2991"/>
  <c r="BB2991"/>
  <c r="BA2991"/>
  <c r="BF2554"/>
  <c r="BB2554"/>
  <c r="BA2554"/>
  <c r="BB2726"/>
  <c r="BA2726"/>
  <c r="BF2726"/>
  <c r="BF2995"/>
  <c r="BB2995"/>
  <c r="BA2995"/>
  <c r="BB2407"/>
  <c r="BA2407"/>
  <c r="BF2407"/>
  <c r="BF1359"/>
  <c r="BB1359"/>
  <c r="BA1359"/>
  <c r="BA2873"/>
  <c r="BF2873"/>
  <c r="BB2873"/>
  <c r="BF1081"/>
  <c r="BA1081"/>
  <c r="BB1081"/>
  <c r="BF373"/>
  <c r="BB373"/>
  <c r="BA373"/>
  <c r="BF2851"/>
  <c r="BB2851"/>
  <c r="BA2851"/>
  <c r="BB1258"/>
  <c r="BA1258"/>
  <c r="BF1258"/>
  <c r="BF2116"/>
  <c r="BB2116"/>
  <c r="BA2116"/>
  <c r="BF81"/>
  <c r="BA81"/>
  <c r="BB81"/>
  <c r="BB2478"/>
  <c r="BA2478"/>
  <c r="BF2478"/>
  <c r="BF2426"/>
  <c r="BB2426"/>
  <c r="BA2426"/>
  <c r="BF700"/>
  <c r="BB700"/>
  <c r="BA700"/>
  <c r="BB698"/>
  <c r="BA698"/>
  <c r="BF698"/>
  <c r="BB2686"/>
  <c r="BA2686"/>
  <c r="BF2686"/>
  <c r="BF501"/>
  <c r="BB501"/>
  <c r="BA501"/>
  <c r="BF1269"/>
  <c r="BB1269"/>
  <c r="BA1269"/>
  <c r="BF2575"/>
  <c r="BB2575"/>
  <c r="BA2575"/>
  <c r="BF1777"/>
  <c r="BA1777"/>
  <c r="BB1777"/>
  <c r="BF1943"/>
  <c r="BB1943"/>
  <c r="BA1943"/>
  <c r="BF1812"/>
  <c r="BB1812"/>
  <c r="BA1812"/>
  <c r="BF2409"/>
  <c r="BA2409"/>
  <c r="BB2409"/>
  <c r="BF2681"/>
  <c r="BA2681"/>
  <c r="BB2681"/>
  <c r="BF1657"/>
  <c r="BA1657"/>
  <c r="BB1657"/>
  <c r="BF2195"/>
  <c r="BB2195"/>
  <c r="BA2195"/>
  <c r="BF2069"/>
  <c r="BB2069"/>
  <c r="BA2069"/>
  <c r="BF1059"/>
  <c r="BB1059"/>
  <c r="BA1059"/>
  <c r="BB1146"/>
  <c r="BA1146"/>
  <c r="BF1146"/>
  <c r="BF1136"/>
  <c r="BA1136"/>
  <c r="BB1136"/>
  <c r="BF140"/>
  <c r="BB140"/>
  <c r="BA140"/>
  <c r="BF2357"/>
  <c r="BB2357"/>
  <c r="BA2357"/>
  <c r="BF653"/>
  <c r="BB653"/>
  <c r="BA653"/>
  <c r="BF2939"/>
  <c r="BB2939"/>
  <c r="BA2939"/>
  <c r="BB922"/>
  <c r="BA922"/>
  <c r="BF922"/>
  <c r="BF1960"/>
  <c r="BA1960"/>
  <c r="BB1960"/>
  <c r="BB2990"/>
  <c r="BA2990"/>
  <c r="BF2990"/>
  <c r="BF725"/>
  <c r="BB725"/>
  <c r="BA725"/>
  <c r="BF2030"/>
  <c r="BB2030"/>
  <c r="BA2030"/>
  <c r="BF1005"/>
  <c r="BB1005"/>
  <c r="BA1005"/>
  <c r="BF77"/>
  <c r="BB77"/>
  <c r="BA77"/>
  <c r="BF719"/>
  <c r="BB719"/>
  <c r="BA719"/>
  <c r="BF174"/>
  <c r="BB174"/>
  <c r="BA174"/>
  <c r="BF1614"/>
  <c r="BB1614"/>
  <c r="BA1614"/>
  <c r="BF617"/>
  <c r="BA617"/>
  <c r="BB617"/>
  <c r="BF1160"/>
  <c r="BA1160"/>
  <c r="BB1160"/>
  <c r="BB2658"/>
  <c r="BA2658"/>
  <c r="BF2658"/>
  <c r="BA2961"/>
  <c r="BB2961"/>
  <c r="BF2961"/>
  <c r="BF1915"/>
  <c r="BB1915"/>
  <c r="BA1915"/>
  <c r="BB338"/>
  <c r="BA338"/>
  <c r="BF338"/>
  <c r="BB76"/>
  <c r="BF76"/>
  <c r="BA76"/>
  <c r="BF1224"/>
  <c r="BA1224"/>
  <c r="BB1224"/>
  <c r="BF840"/>
  <c r="BA840"/>
  <c r="BB840"/>
  <c r="BF128"/>
  <c r="BA128"/>
  <c r="BB128"/>
  <c r="BF428"/>
  <c r="BB428"/>
  <c r="BA428"/>
  <c r="BF1465"/>
  <c r="BA1465"/>
  <c r="BB1465"/>
  <c r="AU2608"/>
  <c r="AY2608"/>
  <c r="AV2608"/>
  <c r="AW2608"/>
  <c r="AZ2608"/>
  <c r="AU597"/>
  <c r="AW597"/>
  <c r="AV597"/>
  <c r="AY597"/>
  <c r="AZ597"/>
  <c r="BF574"/>
  <c r="BB574"/>
  <c r="BA574"/>
  <c r="BB226"/>
  <c r="BA226"/>
  <c r="BF226"/>
  <c r="BF2973"/>
  <c r="BB2973"/>
  <c r="BA2973"/>
  <c r="BF2275"/>
  <c r="BB2275"/>
  <c r="BA2275"/>
  <c r="BF2737"/>
  <c r="BA2737"/>
  <c r="BB2737"/>
  <c r="BF1652"/>
  <c r="BB1652"/>
  <c r="BA1652"/>
  <c r="BF116"/>
  <c r="BB116"/>
  <c r="BA116"/>
  <c r="BF2560"/>
  <c r="BA2560"/>
  <c r="BB2560"/>
  <c r="BF1080"/>
  <c r="BA1080"/>
  <c r="BB1080"/>
  <c r="BF1477"/>
  <c r="BB1477"/>
  <c r="BA1477"/>
  <c r="BF324"/>
  <c r="BB324"/>
  <c r="BA324"/>
  <c r="BB2622"/>
  <c r="BA2622"/>
  <c r="BF2622"/>
  <c r="BF1023"/>
  <c r="BB1023"/>
  <c r="BA1023"/>
  <c r="BF672"/>
  <c r="BA672"/>
  <c r="BB672"/>
  <c r="BB581"/>
  <c r="BA581"/>
  <c r="BF581"/>
  <c r="BB2524"/>
  <c r="BF2524"/>
  <c r="BA2524"/>
  <c r="BF476"/>
  <c r="BB476"/>
  <c r="BA476"/>
  <c r="BB2674"/>
  <c r="BA2674"/>
  <c r="BF2674"/>
  <c r="BF1035"/>
  <c r="BB1035"/>
  <c r="BA1035"/>
  <c r="BF1970"/>
  <c r="BB1970"/>
  <c r="BA1970"/>
  <c r="BF3004"/>
  <c r="BB3004"/>
  <c r="BA3004"/>
  <c r="BF1661"/>
  <c r="BB1661"/>
  <c r="BA1661"/>
  <c r="BF377"/>
  <c r="BA377"/>
  <c r="BB377"/>
  <c r="BB485"/>
  <c r="BF485"/>
  <c r="BA485"/>
  <c r="BB1106"/>
  <c r="BA1106"/>
  <c r="BF1106"/>
  <c r="BF2613"/>
  <c r="BB2613"/>
  <c r="BA2613"/>
  <c r="BF1077"/>
  <c r="BB1077"/>
  <c r="BA1077"/>
  <c r="BF2363"/>
  <c r="BB2363"/>
  <c r="BA2363"/>
  <c r="BF1867"/>
  <c r="BB1867"/>
  <c r="BA1867"/>
  <c r="BF2633"/>
  <c r="BA2633"/>
  <c r="BB2633"/>
  <c r="BF2253"/>
  <c r="BB2253"/>
  <c r="BA2253"/>
  <c r="BF2073"/>
  <c r="BA2073"/>
  <c r="BB2073"/>
  <c r="BB2287"/>
  <c r="BA2287"/>
  <c r="BF2287"/>
  <c r="BF1505"/>
  <c r="BA1505"/>
  <c r="BB1505"/>
  <c r="BF2781"/>
  <c r="BB2781"/>
  <c r="BA2781"/>
  <c r="BF1180"/>
  <c r="BB1180"/>
  <c r="BA1180"/>
  <c r="BF1469"/>
  <c r="BB1469"/>
  <c r="BA1469"/>
  <c r="BF2689"/>
  <c r="BA2689"/>
  <c r="BB2689"/>
  <c r="BF2529"/>
  <c r="BA2529"/>
  <c r="BB2529"/>
  <c r="BF486"/>
  <c r="BB486"/>
  <c r="BA486"/>
  <c r="BF1352"/>
  <c r="BA1352"/>
  <c r="BB1352"/>
  <c r="BF1299"/>
  <c r="BB1299"/>
  <c r="BA1299"/>
  <c r="BB1250"/>
  <c r="BA1250"/>
  <c r="BF1250"/>
  <c r="BF787"/>
  <c r="BB787"/>
  <c r="BA787"/>
  <c r="BF1011"/>
  <c r="BB1011"/>
  <c r="BA1011"/>
  <c r="BF224"/>
  <c r="BA224"/>
  <c r="BB224"/>
  <c r="BF1339"/>
  <c r="BB1339"/>
  <c r="BA1339"/>
  <c r="BF564"/>
  <c r="BB564"/>
  <c r="BA564"/>
  <c r="BF819"/>
  <c r="BB819"/>
  <c r="BA819"/>
  <c r="BF1053"/>
  <c r="BB1053"/>
  <c r="BA1053"/>
  <c r="BF2480"/>
  <c r="BA2480"/>
  <c r="BB2480"/>
  <c r="BF2980"/>
  <c r="BB2980"/>
  <c r="BA2980"/>
  <c r="BF912"/>
  <c r="BA912"/>
  <c r="BB912"/>
  <c r="BF1219"/>
  <c r="BB1219"/>
  <c r="BA1219"/>
  <c r="BF2745"/>
  <c r="BA2745"/>
  <c r="BB2745"/>
  <c r="BF2034"/>
  <c r="BB2034"/>
  <c r="BA2034"/>
  <c r="BF766"/>
  <c r="BB766"/>
  <c r="BA766"/>
  <c r="BB2778"/>
  <c r="BA2778"/>
  <c r="BF2778"/>
  <c r="BF1897"/>
  <c r="BA1897"/>
  <c r="BB1897"/>
  <c r="BF2308"/>
  <c r="BB2308"/>
  <c r="BA2308"/>
  <c r="BF1508"/>
  <c r="BB1508"/>
  <c r="BA1508"/>
  <c r="BF735"/>
  <c r="BB735"/>
  <c r="BA735"/>
  <c r="BF1287"/>
  <c r="BB1287"/>
  <c r="BA1287"/>
  <c r="BB2358"/>
  <c r="BA2358"/>
  <c r="BF2358"/>
  <c r="BF1235"/>
  <c r="BB1235"/>
  <c r="BA1235"/>
  <c r="BF149"/>
  <c r="BB149"/>
  <c r="BA149"/>
  <c r="BF1375"/>
  <c r="BB1375"/>
  <c r="BA1375"/>
  <c r="BF563"/>
  <c r="BB563"/>
  <c r="BA563"/>
  <c r="BB2183"/>
  <c r="BA2183"/>
  <c r="BF2183"/>
  <c r="BF148"/>
  <c r="BB148"/>
  <c r="BA148"/>
  <c r="BF687"/>
  <c r="BB687"/>
  <c r="BA687"/>
  <c r="BF2835"/>
  <c r="BB2835"/>
  <c r="BA2835"/>
  <c r="BF2871"/>
  <c r="BB2871"/>
  <c r="BA2871"/>
  <c r="BF894"/>
  <c r="BB894"/>
  <c r="BA894"/>
  <c r="BF2580"/>
  <c r="BB2580"/>
  <c r="BA2580"/>
  <c r="BF1193"/>
  <c r="BA1193"/>
  <c r="BB1193"/>
  <c r="BF603"/>
  <c r="BB603"/>
  <c r="BA603"/>
  <c r="BF2404"/>
  <c r="BB2404"/>
  <c r="BA2404"/>
  <c r="BB965"/>
  <c r="BA965"/>
  <c r="BF965"/>
  <c r="BF1495"/>
  <c r="BB1495"/>
  <c r="BA1495"/>
  <c r="BF1676"/>
  <c r="BB1676"/>
  <c r="BA1676"/>
  <c r="BF123"/>
  <c r="BB123"/>
  <c r="BA123"/>
  <c r="BF2132"/>
  <c r="BB2132"/>
  <c r="BA2132"/>
  <c r="BF2767"/>
  <c r="BB2767"/>
  <c r="BA2767"/>
  <c r="BF2987"/>
  <c r="BB2987"/>
  <c r="BA2987"/>
  <c r="BF1540"/>
  <c r="BB1540"/>
  <c r="BA1540"/>
  <c r="BB810"/>
  <c r="BA810"/>
  <c r="BF810"/>
  <c r="BF909"/>
  <c r="BB909"/>
  <c r="BA909"/>
  <c r="BF1265"/>
  <c r="BA1265"/>
  <c r="BB1265"/>
  <c r="BF2463"/>
  <c r="BB2463"/>
  <c r="BA2463"/>
  <c r="BF412"/>
  <c r="BB412"/>
  <c r="BA412"/>
  <c r="BF747"/>
  <c r="BB747"/>
  <c r="BA747"/>
  <c r="BF1103"/>
  <c r="BB1103"/>
  <c r="BA1103"/>
  <c r="BF1516"/>
  <c r="BB1516"/>
  <c r="BA1516"/>
  <c r="BF2115"/>
  <c r="BB2115"/>
  <c r="BA2115"/>
  <c r="BF74"/>
  <c r="BB74"/>
  <c r="BA74"/>
  <c r="BF115"/>
  <c r="BB115"/>
  <c r="BA115"/>
  <c r="BF1805"/>
  <c r="BB1805"/>
  <c r="BA1805"/>
  <c r="BF1799"/>
  <c r="BB1799"/>
  <c r="BA1799"/>
  <c r="BF955"/>
  <c r="BB955"/>
  <c r="BA955"/>
  <c r="BB1820"/>
  <c r="BF1820"/>
  <c r="BA1820"/>
  <c r="BF2100"/>
  <c r="BB2100"/>
  <c r="BA2100"/>
  <c r="BB866"/>
  <c r="BA866"/>
  <c r="BF866"/>
  <c r="BF182"/>
  <c r="BB182"/>
  <c r="BA182"/>
  <c r="BF1208"/>
  <c r="BA1208"/>
  <c r="BB1208"/>
  <c r="BF367"/>
  <c r="BB367"/>
  <c r="BA367"/>
  <c r="BF923"/>
  <c r="BB923"/>
  <c r="BA923"/>
  <c r="BF1697"/>
  <c r="BA1697"/>
  <c r="BB1697"/>
  <c r="BF447"/>
  <c r="BB447"/>
  <c r="BA447"/>
  <c r="BB2154"/>
  <c r="BA2154"/>
  <c r="BF2154"/>
  <c r="BB2206"/>
  <c r="BA2206"/>
  <c r="BF2206"/>
  <c r="BF1101"/>
  <c r="BB1101"/>
  <c r="BA1101"/>
  <c r="BF1295"/>
  <c r="BB1295"/>
  <c r="BA1295"/>
  <c r="BF2591"/>
  <c r="BB2591"/>
  <c r="BA2591"/>
  <c r="BF2433"/>
  <c r="BA2433"/>
  <c r="BB2433"/>
  <c r="BF1959"/>
  <c r="BB1959"/>
  <c r="BA1959"/>
  <c r="BF1119"/>
  <c r="BB1119"/>
  <c r="BA1119"/>
  <c r="BB690"/>
  <c r="BA690"/>
  <c r="BF690"/>
  <c r="BF2828"/>
  <c r="BB2828"/>
  <c r="BA2828"/>
  <c r="BF2219"/>
  <c r="BB2219"/>
  <c r="BA2219"/>
  <c r="BF1976"/>
  <c r="BA1976"/>
  <c r="BB1976"/>
  <c r="BF865"/>
  <c r="BA865"/>
  <c r="BB865"/>
  <c r="BB2262"/>
  <c r="BA2262"/>
  <c r="BF2262"/>
  <c r="BF177"/>
  <c r="BA177"/>
  <c r="BB177"/>
  <c r="BF31"/>
  <c r="BB31"/>
  <c r="BA31"/>
  <c r="BF1758"/>
  <c r="BB1758"/>
  <c r="BA1758"/>
  <c r="BF1728"/>
  <c r="BA1728"/>
  <c r="BB1728"/>
  <c r="BF2592"/>
  <c r="BA2592"/>
  <c r="BB2592"/>
  <c r="BF1494"/>
  <c r="BB1494"/>
  <c r="BA1494"/>
  <c r="BF2683"/>
  <c r="BB2683"/>
  <c r="BA2683"/>
  <c r="BB2942"/>
  <c r="BA2942"/>
  <c r="BF2942"/>
  <c r="BF105"/>
  <c r="BA105"/>
  <c r="BB105"/>
  <c r="BB1532"/>
  <c r="BA1532"/>
  <c r="BF1532"/>
  <c r="BF950"/>
  <c r="BB950"/>
  <c r="BA950"/>
  <c r="BA1952"/>
  <c r="BF1952"/>
  <c r="BB1952"/>
  <c r="BF183"/>
  <c r="BB183"/>
  <c r="BA183"/>
  <c r="BF2052"/>
  <c r="BB2052"/>
  <c r="BA2052"/>
  <c r="BF2453"/>
  <c r="BB2453"/>
  <c r="BA2453"/>
  <c r="BF972"/>
  <c r="BB972"/>
  <c r="BA972"/>
  <c r="BB2350"/>
  <c r="BA2350"/>
  <c r="BF2350"/>
  <c r="BB2207"/>
  <c r="BA2207"/>
  <c r="BF2207"/>
  <c r="BF1423"/>
  <c r="BB1423"/>
  <c r="BA1423"/>
  <c r="BF2733"/>
  <c r="BB2733"/>
  <c r="BA2733"/>
  <c r="BF2688"/>
  <c r="BA2688"/>
  <c r="BB2688"/>
  <c r="BF943"/>
  <c r="BB943"/>
  <c r="BA943"/>
  <c r="BF1433"/>
  <c r="BA1433"/>
  <c r="BB1433"/>
  <c r="BB514"/>
  <c r="BA514"/>
  <c r="BF514"/>
  <c r="BF1992"/>
  <c r="BA1992"/>
  <c r="BB1992"/>
  <c r="BF2213"/>
  <c r="BB2213"/>
  <c r="BA2213"/>
  <c r="BB1170"/>
  <c r="BA1170"/>
  <c r="BF1170"/>
  <c r="BA2817"/>
  <c r="BB2817"/>
  <c r="BF2817"/>
  <c r="BF470"/>
  <c r="BB470"/>
  <c r="BA470"/>
  <c r="BF2299"/>
  <c r="BB2299"/>
  <c r="BA2299"/>
  <c r="BF2260"/>
  <c r="BB2260"/>
  <c r="BA2260"/>
  <c r="BF1885"/>
  <c r="BB1885"/>
  <c r="BA1885"/>
  <c r="BF2763"/>
  <c r="BB2763"/>
  <c r="BA2763"/>
  <c r="BB2631"/>
  <c r="BA2631"/>
  <c r="BF2631"/>
  <c r="BB2318"/>
  <c r="BA2318"/>
  <c r="BF2318"/>
  <c r="BF371"/>
  <c r="BB371"/>
  <c r="BA371"/>
  <c r="BF480"/>
  <c r="BA480"/>
  <c r="BB480"/>
  <c r="BF2776"/>
  <c r="BA2776"/>
  <c r="BB2776"/>
  <c r="BF270"/>
  <c r="BB270"/>
  <c r="BA270"/>
  <c r="BF2368"/>
  <c r="BA2368"/>
  <c r="BB2368"/>
  <c r="BF1051"/>
  <c r="BB1051"/>
  <c r="BA1051"/>
  <c r="BF114"/>
  <c r="BB114"/>
  <c r="BA114"/>
  <c r="BB2062"/>
  <c r="BA2062"/>
  <c r="BF2062"/>
  <c r="BF1856"/>
  <c r="BA1856"/>
  <c r="BB1856"/>
  <c r="BF595"/>
  <c r="BB595"/>
  <c r="BA595"/>
  <c r="BF1729"/>
  <c r="BA1729"/>
  <c r="BB1729"/>
  <c r="BB2514"/>
  <c r="BA2514"/>
  <c r="BF2514"/>
  <c r="BF701"/>
  <c r="BB701"/>
  <c r="BA701"/>
  <c r="BF960"/>
  <c r="BA960"/>
  <c r="BB960"/>
  <c r="BF1556"/>
  <c r="BB1556"/>
  <c r="BA1556"/>
  <c r="BF291"/>
  <c r="BB291"/>
  <c r="BA291"/>
  <c r="BF1395"/>
  <c r="BB1395"/>
  <c r="BA1395"/>
  <c r="BB2716"/>
  <c r="BF2716"/>
  <c r="BA2716"/>
  <c r="BF1304"/>
  <c r="BA1304"/>
  <c r="BB1304"/>
  <c r="BF1065"/>
  <c r="BA1065"/>
  <c r="BB1065"/>
  <c r="BF989"/>
  <c r="BB989"/>
  <c r="BA989"/>
  <c r="BF907"/>
  <c r="BB907"/>
  <c r="BA907"/>
  <c r="BF902"/>
  <c r="BB902"/>
  <c r="BA902"/>
  <c r="BF2312"/>
  <c r="BA2312"/>
  <c r="BB2312"/>
  <c r="BF99"/>
  <c r="BB99"/>
  <c r="BA99"/>
  <c r="BB2766"/>
  <c r="BA2766"/>
  <c r="BF2766"/>
  <c r="BF435"/>
  <c r="BB435"/>
  <c r="BA435"/>
  <c r="BF2811"/>
  <c r="BB2811"/>
  <c r="BA2811"/>
  <c r="BF1169"/>
  <c r="BA1169"/>
  <c r="BB1169"/>
  <c r="BF1313"/>
  <c r="BA1313"/>
  <c r="BB1313"/>
  <c r="BF1839"/>
  <c r="BB1839"/>
  <c r="BA1839"/>
  <c r="BF1672"/>
  <c r="BA1672"/>
  <c r="BB1672"/>
  <c r="BB2878"/>
  <c r="BA2878"/>
  <c r="BF2878"/>
  <c r="BF2392"/>
  <c r="BA2392"/>
  <c r="BB2392"/>
  <c r="BF774"/>
  <c r="BB774"/>
  <c r="BA774"/>
  <c r="BB2814"/>
  <c r="BA2814"/>
  <c r="BF2814"/>
  <c r="BF1668"/>
  <c r="BB1668"/>
  <c r="BA1668"/>
  <c r="BF844"/>
  <c r="BB844"/>
  <c r="BA844"/>
  <c r="BF1828"/>
  <c r="BB1828"/>
  <c r="BA1828"/>
  <c r="BF211"/>
  <c r="BB211"/>
  <c r="BA211"/>
  <c r="BF1134"/>
  <c r="BB1134"/>
  <c r="BA1134"/>
  <c r="BF51"/>
  <c r="BB51"/>
  <c r="BA51"/>
  <c r="BB2866"/>
  <c r="BA2866"/>
  <c r="BF2866"/>
  <c r="BF1215"/>
  <c r="BB1215"/>
  <c r="BA1215"/>
  <c r="BF848"/>
  <c r="BA848"/>
  <c r="BB848"/>
  <c r="BF32"/>
  <c r="BA32"/>
  <c r="BB32"/>
  <c r="BF835"/>
  <c r="BB835"/>
  <c r="BA835"/>
  <c r="BF2840"/>
  <c r="BA2840"/>
  <c r="BB2840"/>
  <c r="BF1406"/>
  <c r="BB1406"/>
  <c r="BA1406"/>
  <c r="BF821"/>
  <c r="BB821"/>
  <c r="BA821"/>
  <c r="BB882"/>
  <c r="BA882"/>
  <c r="BF882"/>
  <c r="BF630"/>
  <c r="BB630"/>
  <c r="BA630"/>
  <c r="BB1722"/>
  <c r="BA1722"/>
  <c r="BF1722"/>
  <c r="BF430"/>
  <c r="BB430"/>
  <c r="BA430"/>
  <c r="BF851"/>
  <c r="BB851"/>
  <c r="BA851"/>
  <c r="BF1473"/>
  <c r="BA1473"/>
  <c r="BB1473"/>
  <c r="BF593"/>
  <c r="BA593"/>
  <c r="BB593"/>
  <c r="BF2009"/>
  <c r="BA2009"/>
  <c r="BB2009"/>
  <c r="BF390"/>
  <c r="BB390"/>
  <c r="BA390"/>
  <c r="BF2045"/>
  <c r="BB2045"/>
  <c r="BA2045"/>
  <c r="BA2849"/>
  <c r="BB2849"/>
  <c r="BF2849"/>
  <c r="BF2412"/>
  <c r="BB2412"/>
  <c r="BA2412"/>
  <c r="BF295"/>
  <c r="BB295"/>
  <c r="BA295"/>
  <c r="BF2336"/>
  <c r="BA2336"/>
  <c r="BB2336"/>
  <c r="BF1411"/>
  <c r="BB1411"/>
  <c r="BA1411"/>
  <c r="BF2139"/>
  <c r="BB2139"/>
  <c r="BA2139"/>
  <c r="BB2398"/>
  <c r="BA2398"/>
  <c r="BF2398"/>
  <c r="BF744"/>
  <c r="BA744"/>
  <c r="BB744"/>
  <c r="BB2150"/>
  <c r="BA2150"/>
  <c r="BF2150"/>
  <c r="BB2111"/>
  <c r="BA2111"/>
  <c r="BF2111"/>
  <c r="BB2679"/>
  <c r="BA2679"/>
  <c r="BF2679"/>
  <c r="BF413"/>
  <c r="BB413"/>
  <c r="BA413"/>
  <c r="BF1663"/>
  <c r="BB1663"/>
  <c r="BA1663"/>
  <c r="BF1919"/>
  <c r="BB1919"/>
  <c r="BA1919"/>
  <c r="BB2114"/>
  <c r="BA2114"/>
  <c r="BF2114"/>
  <c r="BF531"/>
  <c r="BB531"/>
  <c r="BA531"/>
  <c r="BF2639"/>
  <c r="BB2639"/>
  <c r="BA2639"/>
  <c r="BF895"/>
  <c r="BB895"/>
  <c r="BA895"/>
  <c r="BF2043"/>
  <c r="BB2043"/>
  <c r="BA2043"/>
  <c r="BF2805"/>
  <c r="BB2805"/>
  <c r="BA2805"/>
  <c r="BF760"/>
  <c r="BA760"/>
  <c r="BB760"/>
  <c r="BF1953"/>
  <c r="BA1953"/>
  <c r="BB1953"/>
  <c r="BB2718"/>
  <c r="BA2718"/>
  <c r="BF2718"/>
  <c r="BA1632"/>
  <c r="BF1632"/>
  <c r="BB1632"/>
  <c r="BB1414"/>
  <c r="BA1414"/>
  <c r="BF1414"/>
  <c r="BF334"/>
  <c r="BB334"/>
  <c r="BA334"/>
  <c r="BF1742"/>
  <c r="BB1742"/>
  <c r="BA1742"/>
  <c r="BF2005"/>
  <c r="BB2005"/>
  <c r="BA2005"/>
  <c r="BF2979"/>
  <c r="BB2979"/>
  <c r="BA2979"/>
  <c r="BF2280"/>
  <c r="BA2280"/>
  <c r="BB2280"/>
  <c r="BF525"/>
  <c r="BB525"/>
  <c r="BA525"/>
  <c r="BF920"/>
  <c r="BA920"/>
  <c r="BB920"/>
  <c r="BF2497"/>
  <c r="BA2497"/>
  <c r="BB2497"/>
  <c r="BF705"/>
  <c r="BA705"/>
  <c r="BB705"/>
  <c r="BF1351"/>
  <c r="BB1351"/>
  <c r="BA1351"/>
  <c r="BF1300"/>
  <c r="BB1300"/>
  <c r="BA1300"/>
  <c r="BB1162"/>
  <c r="BA1162"/>
  <c r="BF1162"/>
  <c r="BF1288"/>
  <c r="BA1288"/>
  <c r="BB1288"/>
  <c r="BB874"/>
  <c r="BA874"/>
  <c r="BF874"/>
  <c r="BF2075"/>
  <c r="BB2075"/>
  <c r="BA2075"/>
  <c r="BB1930"/>
  <c r="BA1930"/>
  <c r="BF1930"/>
  <c r="BF451"/>
  <c r="BB451"/>
  <c r="BA451"/>
  <c r="BB1378"/>
  <c r="BA1378"/>
  <c r="BF1378"/>
  <c r="BF384"/>
  <c r="BA384"/>
  <c r="BB384"/>
  <c r="BB2994"/>
  <c r="BA2994"/>
  <c r="BF2994"/>
  <c r="BB2471"/>
  <c r="BA2471"/>
  <c r="BF2471"/>
  <c r="BF913"/>
  <c r="BA913"/>
  <c r="BB913"/>
  <c r="BB194"/>
  <c r="BA194"/>
  <c r="BF194"/>
  <c r="BF284"/>
  <c r="BB284"/>
  <c r="BA284"/>
  <c r="BF1816"/>
  <c r="BA1816"/>
  <c r="BB1816"/>
  <c r="BF1773"/>
  <c r="BB1773"/>
  <c r="BA1773"/>
  <c r="BF2384"/>
  <c r="BA2384"/>
  <c r="BB2384"/>
  <c r="BF2879"/>
  <c r="BB2879"/>
  <c r="BA2879"/>
  <c r="BF1320"/>
  <c r="BA1320"/>
  <c r="BB1320"/>
  <c r="BB2551"/>
  <c r="BA2551"/>
  <c r="BF2551"/>
  <c r="BF987"/>
  <c r="BB987"/>
  <c r="BA987"/>
  <c r="BF761"/>
  <c r="BA761"/>
  <c r="BB761"/>
  <c r="BF2788"/>
  <c r="BB2788"/>
  <c r="BA2788"/>
  <c r="BB914"/>
  <c r="BA914"/>
  <c r="BF914"/>
  <c r="BB2246"/>
  <c r="BA2246"/>
  <c r="BF2246"/>
  <c r="BF2057"/>
  <c r="BA2057"/>
  <c r="BB2057"/>
  <c r="BF1861"/>
  <c r="BB1861"/>
  <c r="BA1861"/>
  <c r="BF1940"/>
  <c r="BB1940"/>
  <c r="BA1940"/>
  <c r="BF472"/>
  <c r="BA472"/>
  <c r="BB472"/>
  <c r="BF1257"/>
  <c r="BA1257"/>
  <c r="BB1257"/>
  <c r="BF2779"/>
  <c r="BB2779"/>
  <c r="BA2779"/>
  <c r="BF2538"/>
  <c r="BB2538"/>
  <c r="BA2538"/>
  <c r="BF2437"/>
  <c r="BB2437"/>
  <c r="BA2437"/>
  <c r="BB762"/>
  <c r="BA762"/>
  <c r="BF762"/>
  <c r="BF1925"/>
  <c r="BB1925"/>
  <c r="BA1925"/>
  <c r="BF375"/>
  <c r="BB375"/>
  <c r="BA375"/>
  <c r="BF552"/>
  <c r="BA552"/>
  <c r="BB552"/>
  <c r="BF1246"/>
  <c r="BB1246"/>
  <c r="BA1246"/>
  <c r="BB2210"/>
  <c r="BA2210"/>
  <c r="BF2210"/>
  <c r="BF1479"/>
  <c r="BB1479"/>
  <c r="BA1479"/>
  <c r="BF292"/>
  <c r="BB292"/>
  <c r="BA292"/>
  <c r="BB2958"/>
  <c r="BA2958"/>
  <c r="BF2958"/>
  <c r="BF892"/>
  <c r="BB892"/>
  <c r="BA892"/>
  <c r="AM690"/>
  <c r="AM488"/>
  <c r="AM529"/>
  <c r="AM670"/>
  <c r="AM1379"/>
  <c r="AM2846"/>
  <c r="AM2426"/>
  <c r="AM461"/>
  <c r="AM877"/>
  <c r="AM2593"/>
  <c r="AM104"/>
  <c r="AM2124"/>
  <c r="AM1528"/>
  <c r="AM1853"/>
  <c r="AM2373"/>
  <c r="AM837"/>
  <c r="AM2756"/>
  <c r="AM506"/>
  <c r="AM2229"/>
  <c r="AM2988"/>
  <c r="AM1987"/>
  <c r="AM406"/>
  <c r="AM1633"/>
  <c r="AM1958"/>
  <c r="AM1044"/>
  <c r="AM600"/>
  <c r="AM2921"/>
  <c r="AM1385"/>
  <c r="AM1409"/>
  <c r="AM896"/>
  <c r="AM2471"/>
  <c r="AM2523"/>
  <c r="AM1593"/>
  <c r="AM2134"/>
  <c r="AM154"/>
  <c r="AM95"/>
  <c r="AM2276"/>
  <c r="AM507"/>
  <c r="AM828"/>
  <c r="AM1556"/>
  <c r="AM133"/>
  <c r="AM516"/>
  <c r="AM2017"/>
  <c r="AM1163"/>
  <c r="AM585"/>
  <c r="AM14"/>
  <c r="AM172"/>
  <c r="AM570"/>
  <c r="AM964"/>
  <c r="AM245"/>
  <c r="AM99"/>
  <c r="AM1955"/>
  <c r="AM842"/>
  <c r="AM1109"/>
  <c r="AM2696"/>
  <c r="AM366"/>
  <c r="AM2766"/>
  <c r="AM383"/>
  <c r="AM2091"/>
  <c r="AM11"/>
  <c r="AM1216"/>
  <c r="AM2343"/>
  <c r="AM2123"/>
  <c r="AM2811"/>
  <c r="AM547"/>
  <c r="AM1336"/>
  <c r="AM284"/>
  <c r="AM94"/>
  <c r="AM638"/>
  <c r="AM1834"/>
  <c r="AM2254"/>
  <c r="AM2207"/>
  <c r="AM1613"/>
  <c r="AM2944"/>
  <c r="AM1531"/>
  <c r="AM1079"/>
  <c r="AM382"/>
  <c r="AM1272"/>
  <c r="AM1953"/>
  <c r="AM2176"/>
  <c r="AM2290"/>
  <c r="AM2518"/>
  <c r="AM217"/>
  <c r="AM2751"/>
  <c r="AM2028"/>
  <c r="AM1493"/>
  <c r="AM2724"/>
  <c r="AM1634"/>
  <c r="AM2284"/>
  <c r="AM1058"/>
  <c r="AM2365"/>
  <c r="AM784"/>
  <c r="AM470"/>
  <c r="AM1927"/>
  <c r="AM2299"/>
  <c r="AM763"/>
  <c r="AM2199"/>
  <c r="AM1340"/>
  <c r="AM2260"/>
  <c r="AM1942"/>
  <c r="AM1885"/>
  <c r="AM1675"/>
  <c r="AM2118"/>
  <c r="AM395"/>
  <c r="AM1558"/>
  <c r="AM1615"/>
  <c r="AM2937"/>
  <c r="AM2021"/>
  <c r="AM2661"/>
  <c r="AM398"/>
  <c r="AM1196"/>
  <c r="AM1300"/>
  <c r="AM2776"/>
  <c r="AM1288"/>
  <c r="AM772"/>
  <c r="AM285"/>
  <c r="AM1428"/>
  <c r="AM468"/>
  <c r="AM2281"/>
  <c r="AM2974"/>
  <c r="AM176"/>
  <c r="AM2538"/>
  <c r="AM1790"/>
  <c r="AM2682"/>
  <c r="AM234"/>
  <c r="AM1902"/>
  <c r="AM2575"/>
  <c r="AM2532"/>
  <c r="AM2984"/>
  <c r="AM968"/>
  <c r="AM2175"/>
  <c r="AM378"/>
  <c r="AM1269"/>
  <c r="AM1060"/>
  <c r="AM2563"/>
  <c r="AM2383"/>
  <c r="AM98"/>
  <c r="AM883"/>
  <c r="AM2934"/>
  <c r="AM2970"/>
  <c r="AM662"/>
  <c r="AM2640"/>
  <c r="AM2833"/>
  <c r="AM1204"/>
  <c r="AM874"/>
  <c r="AM818"/>
  <c r="AM767"/>
  <c r="AM115"/>
  <c r="AM2486"/>
  <c r="AM2973"/>
  <c r="AM685"/>
  <c r="AM1062"/>
  <c r="AM294"/>
  <c r="AM726"/>
  <c r="AM955"/>
  <c r="AM1820"/>
  <c r="AM92"/>
  <c r="AM372"/>
  <c r="AM351"/>
  <c r="AM2275"/>
  <c r="AM919"/>
  <c r="AM866"/>
  <c r="AM243"/>
  <c r="AM1382"/>
  <c r="AM1142"/>
  <c r="AM1357"/>
  <c r="AM2080"/>
  <c r="AM928"/>
  <c r="AM2539"/>
  <c r="AM2273"/>
  <c r="AM1720"/>
  <c r="AM632"/>
  <c r="AM1441"/>
  <c r="AM2163"/>
  <c r="AM2070"/>
  <c r="AM2877"/>
  <c r="AM109"/>
  <c r="AM2801"/>
  <c r="AM923"/>
  <c r="AM2959"/>
  <c r="AM1697"/>
  <c r="AM1137"/>
  <c r="AM1701"/>
  <c r="AM654"/>
  <c r="AM1763"/>
  <c r="AM394"/>
  <c r="AM423"/>
  <c r="AM743"/>
  <c r="AM1011"/>
  <c r="AM2711"/>
  <c r="AM752"/>
  <c r="AM1483"/>
  <c r="AM2922"/>
  <c r="AM1780"/>
  <c r="AM1966"/>
  <c r="AM722"/>
  <c r="AM930"/>
  <c r="AM1638"/>
  <c r="AM2288"/>
  <c r="AM1831"/>
  <c r="AM2488"/>
  <c r="AM1912"/>
  <c r="AM888"/>
  <c r="AM1609"/>
  <c r="AM2554"/>
  <c r="AM1795"/>
  <c r="AM2177"/>
  <c r="AM2503"/>
  <c r="AM1730"/>
  <c r="AM2643"/>
  <c r="AM153"/>
  <c r="AM1971"/>
  <c r="AM2672"/>
  <c r="AM832"/>
  <c r="AM2504"/>
  <c r="AM36"/>
  <c r="AM498"/>
  <c r="AM2812"/>
  <c r="BB2986"/>
  <c r="BA2986"/>
  <c r="BF2986"/>
  <c r="BF1844"/>
  <c r="BB1844"/>
  <c r="BA1844"/>
  <c r="BF372"/>
  <c r="BB372"/>
  <c r="BA372"/>
  <c r="BF963"/>
  <c r="BB963"/>
  <c r="BA963"/>
  <c r="BF1917"/>
  <c r="BB1917"/>
  <c r="BA1917"/>
  <c r="BF2481"/>
  <c r="BA2481"/>
  <c r="BB2481"/>
  <c r="BF1083"/>
  <c r="BB1083"/>
  <c r="BA1083"/>
  <c r="BF439"/>
  <c r="BB439"/>
  <c r="BA439"/>
  <c r="BF1908"/>
  <c r="BB1908"/>
  <c r="BA1908"/>
  <c r="BB2727"/>
  <c r="BA2727"/>
  <c r="BF2727"/>
  <c r="BF2698"/>
  <c r="BB2698"/>
  <c r="BA2698"/>
  <c r="BF654"/>
  <c r="BB654"/>
  <c r="BA654"/>
  <c r="BF1181"/>
  <c r="BB1181"/>
  <c r="BA1181"/>
  <c r="BF312"/>
  <c r="BA312"/>
  <c r="BB312"/>
  <c r="BF2749"/>
  <c r="BB2749"/>
  <c r="BA2749"/>
  <c r="BF736"/>
  <c r="BA736"/>
  <c r="BB736"/>
  <c r="BF817"/>
  <c r="BA817"/>
  <c r="BB817"/>
  <c r="BF2056"/>
  <c r="BA2056"/>
  <c r="BB2056"/>
  <c r="BB2279"/>
  <c r="BA2279"/>
  <c r="BF2279"/>
  <c r="BA2945"/>
  <c r="BB2945"/>
  <c r="BF2945"/>
  <c r="BF1941"/>
  <c r="BB1941"/>
  <c r="BA1941"/>
  <c r="BB2604"/>
  <c r="BF2604"/>
  <c r="BA2604"/>
  <c r="BF2293"/>
  <c r="BB2293"/>
  <c r="BA2293"/>
  <c r="BB2430"/>
  <c r="BA2430"/>
  <c r="BF2430"/>
  <c r="BB2158"/>
  <c r="BA2158"/>
  <c r="BF2158"/>
  <c r="BB2606"/>
  <c r="BA2606"/>
  <c r="BF2606"/>
  <c r="BB2118"/>
  <c r="BA2118"/>
  <c r="BF2118"/>
  <c r="BF495"/>
  <c r="BB495"/>
  <c r="BA495"/>
  <c r="BB1692"/>
  <c r="BF1692"/>
  <c r="BA1692"/>
  <c r="BF1616"/>
  <c r="BA1616"/>
  <c r="BB1616"/>
  <c r="BB1962"/>
  <c r="BA1962"/>
  <c r="BF1962"/>
  <c r="BF1829"/>
  <c r="BB1829"/>
  <c r="BA1829"/>
  <c r="BF100"/>
  <c r="BB100"/>
  <c r="BA100"/>
  <c r="BB2415"/>
  <c r="BA2415"/>
  <c r="BF2415"/>
  <c r="BB2611"/>
  <c r="BA2611"/>
  <c r="BF2611"/>
  <c r="BF2523"/>
  <c r="BB2523"/>
  <c r="BA2523"/>
  <c r="BB517"/>
  <c r="BF517"/>
  <c r="BA517"/>
  <c r="BB2950"/>
  <c r="BA2950"/>
  <c r="BF2950"/>
  <c r="BB2582"/>
  <c r="BA2582"/>
  <c r="BF2582"/>
  <c r="BF718"/>
  <c r="BB718"/>
  <c r="BA718"/>
  <c r="BF2880"/>
  <c r="BA2880"/>
  <c r="BB2880"/>
  <c r="BF2235"/>
  <c r="BB2235"/>
  <c r="BA2235"/>
  <c r="BB2130"/>
  <c r="BA2130"/>
  <c r="BF2130"/>
  <c r="BF1996"/>
  <c r="BB1996"/>
  <c r="BA1996"/>
  <c r="BF699"/>
  <c r="BB699"/>
  <c r="BA699"/>
  <c r="BF2676"/>
  <c r="BB2676"/>
  <c r="BA2676"/>
  <c r="BF1289"/>
  <c r="BA1289"/>
  <c r="BB1289"/>
  <c r="BF118"/>
  <c r="BB118"/>
  <c r="BA118"/>
  <c r="BB2386"/>
  <c r="BA2386"/>
  <c r="BF2386"/>
  <c r="BF1471"/>
  <c r="BB1471"/>
  <c r="BA1471"/>
  <c r="BF1783"/>
  <c r="BB1783"/>
  <c r="BA1783"/>
  <c r="BA1696"/>
  <c r="BF1696"/>
  <c r="BB1696"/>
  <c r="BB210"/>
  <c r="BA210"/>
  <c r="BF210"/>
  <c r="BF42"/>
  <c r="BB42"/>
  <c r="BA42"/>
  <c r="BF518"/>
  <c r="BB518"/>
  <c r="BA518"/>
  <c r="BF651"/>
  <c r="BB651"/>
  <c r="BA651"/>
  <c r="BB2310"/>
  <c r="BA2310"/>
  <c r="BF2310"/>
  <c r="BB2278"/>
  <c r="BA2278"/>
  <c r="BF2278"/>
  <c r="BF1155"/>
  <c r="BB1155"/>
  <c r="BA1155"/>
  <c r="BF1057"/>
  <c r="BA1057"/>
  <c r="BB1057"/>
  <c r="BB1346"/>
  <c r="BA1346"/>
  <c r="BF1346"/>
  <c r="BB1210"/>
  <c r="BA1210"/>
  <c r="BF1210"/>
  <c r="BF2420"/>
  <c r="BB2420"/>
  <c r="BA2420"/>
  <c r="BF126"/>
  <c r="BB126"/>
  <c r="BA126"/>
  <c r="BF175"/>
  <c r="BB175"/>
  <c r="BA175"/>
  <c r="BF663"/>
  <c r="BB663"/>
  <c r="BA663"/>
  <c r="BF1392"/>
  <c r="BA1392"/>
  <c r="BB1392"/>
  <c r="BF1588"/>
  <c r="BB1588"/>
  <c r="BA1588"/>
  <c r="BF755"/>
  <c r="BB755"/>
  <c r="BA755"/>
  <c r="BF1536"/>
  <c r="BA1536"/>
  <c r="BB1536"/>
  <c r="BF692"/>
  <c r="BB692"/>
  <c r="BA692"/>
  <c r="BB2174"/>
  <c r="BA2174"/>
  <c r="BF2174"/>
  <c r="BF1763"/>
  <c r="BB1763"/>
  <c r="BA1763"/>
  <c r="BF566"/>
  <c r="BB566"/>
  <c r="BA566"/>
  <c r="BF379"/>
  <c r="BB379"/>
  <c r="BA379"/>
  <c r="BF1667"/>
  <c r="BB1667"/>
  <c r="BA1667"/>
  <c r="BB1026"/>
  <c r="BA1026"/>
  <c r="BF1026"/>
  <c r="BB2182"/>
  <c r="BA2182"/>
  <c r="BF2182"/>
  <c r="BF445"/>
  <c r="BB445"/>
  <c r="BA445"/>
  <c r="BF52"/>
  <c r="BB52"/>
  <c r="BA52"/>
  <c r="BF1113"/>
  <c r="BA1113"/>
  <c r="BB1113"/>
  <c r="BF1731"/>
  <c r="BB1731"/>
  <c r="BA1731"/>
  <c r="BF1390"/>
  <c r="BB1390"/>
  <c r="BA1390"/>
  <c r="BF1511"/>
  <c r="BB1511"/>
  <c r="BA1511"/>
  <c r="BF1398"/>
  <c r="BB1398"/>
  <c r="BA1398"/>
  <c r="BF320"/>
  <c r="BA320"/>
  <c r="BB320"/>
  <c r="BF635"/>
  <c r="BB635"/>
  <c r="BA635"/>
  <c r="BB2444"/>
  <c r="BF2444"/>
  <c r="BA2444"/>
  <c r="BF1020"/>
  <c r="BB1020"/>
  <c r="BA1020"/>
  <c r="BF2136"/>
  <c r="BA2136"/>
  <c r="BB2136"/>
  <c r="BF347"/>
  <c r="BB347"/>
  <c r="BA347"/>
  <c r="BF903"/>
  <c r="BB903"/>
  <c r="BA903"/>
  <c r="BF1928"/>
  <c r="BA1928"/>
  <c r="BB1928"/>
  <c r="BF195"/>
  <c r="BB195"/>
  <c r="BA195"/>
  <c r="BF680"/>
  <c r="BA680"/>
  <c r="BB680"/>
  <c r="BF2780"/>
  <c r="BB2780"/>
  <c r="BA2780"/>
  <c r="BF1710"/>
  <c r="BB1710"/>
  <c r="BA1710"/>
  <c r="BF1086"/>
  <c r="BB1086"/>
  <c r="BA1086"/>
  <c r="BF827"/>
  <c r="BB827"/>
  <c r="BA827"/>
  <c r="BF1871"/>
  <c r="BB1871"/>
  <c r="BA1871"/>
  <c r="BF2708"/>
  <c r="BB2708"/>
  <c r="BA2708"/>
  <c r="BB1002"/>
  <c r="BA1002"/>
  <c r="BF1002"/>
  <c r="BF1006"/>
  <c r="BB1006"/>
  <c r="BA1006"/>
  <c r="BB2723"/>
  <c r="BA2723"/>
  <c r="BF2723"/>
  <c r="BF2500"/>
  <c r="BB2500"/>
  <c r="BA2500"/>
  <c r="BF791"/>
  <c r="BB791"/>
  <c r="BA791"/>
  <c r="BF83"/>
  <c r="BB83"/>
  <c r="BA83"/>
  <c r="BF352"/>
  <c r="BA352"/>
  <c r="BB352"/>
  <c r="BF308"/>
  <c r="BB308"/>
  <c r="BA308"/>
  <c r="BF1776"/>
  <c r="BA1776"/>
  <c r="BB1776"/>
  <c r="BF1377"/>
  <c r="BA1377"/>
  <c r="BB1377"/>
  <c r="BB2759"/>
  <c r="BA2759"/>
  <c r="BF2759"/>
  <c r="BF1369"/>
  <c r="BA1369"/>
  <c r="BB1369"/>
  <c r="BF729"/>
  <c r="BA729"/>
  <c r="BB729"/>
  <c r="BB2732"/>
  <c r="BF2732"/>
  <c r="BA2732"/>
  <c r="BB426"/>
  <c r="BA426"/>
  <c r="BF426"/>
  <c r="BB2295"/>
  <c r="BA2295"/>
  <c r="BF2295"/>
  <c r="BF2189"/>
  <c r="BB2189"/>
  <c r="BA2189"/>
  <c r="BB850"/>
  <c r="BA850"/>
  <c r="BF850"/>
  <c r="BA2520"/>
  <c r="BB2520"/>
  <c r="BF2520"/>
  <c r="BF1129"/>
  <c r="BA1129"/>
  <c r="BB1129"/>
  <c r="BF2911"/>
  <c r="BB2911"/>
  <c r="BA2911"/>
  <c r="BA1745"/>
  <c r="BB1745"/>
  <c r="BF1745"/>
  <c r="BB578"/>
  <c r="BA578"/>
  <c r="BF578"/>
  <c r="BB1349"/>
  <c r="BA1349"/>
  <c r="BF1349"/>
  <c r="BF1506"/>
  <c r="BB1506"/>
  <c r="BA1506"/>
  <c r="BF1650"/>
  <c r="BB1650"/>
  <c r="BA1650"/>
  <c r="BF2687"/>
  <c r="BB2687"/>
  <c r="BA2687"/>
  <c r="BF1602"/>
  <c r="BB1602"/>
  <c r="BA1602"/>
  <c r="BF2832"/>
  <c r="BA2832"/>
  <c r="BB2832"/>
  <c r="BF1148"/>
  <c r="BB1148"/>
  <c r="BA1148"/>
  <c r="BF2240"/>
  <c r="BA2240"/>
  <c r="BB2240"/>
  <c r="BB773"/>
  <c r="BF773"/>
  <c r="BA773"/>
  <c r="BB1010"/>
  <c r="BA1010"/>
  <c r="BF1010"/>
  <c r="BB2146"/>
  <c r="BA2146"/>
  <c r="BF2146"/>
  <c r="BF2008"/>
  <c r="BA2008"/>
  <c r="BB2008"/>
  <c r="BF2573"/>
  <c r="BB2573"/>
  <c r="BA2573"/>
  <c r="BF2149"/>
  <c r="BB2149"/>
  <c r="BA2149"/>
  <c r="BF440"/>
  <c r="BA440"/>
  <c r="BB440"/>
  <c r="BB370"/>
  <c r="BA370"/>
  <c r="BF370"/>
  <c r="BB2222"/>
  <c r="BA2222"/>
  <c r="BF2222"/>
  <c r="BF2339"/>
  <c r="BB2339"/>
  <c r="BA2339"/>
  <c r="BF1391"/>
  <c r="BB1391"/>
  <c r="BA1391"/>
  <c r="BF2936"/>
  <c r="BA2936"/>
  <c r="BB2936"/>
  <c r="BF1078"/>
  <c r="BB1078"/>
  <c r="BA1078"/>
  <c r="BF2131"/>
  <c r="BB2131"/>
  <c r="BA2131"/>
  <c r="BF1175"/>
  <c r="BB1175"/>
  <c r="BA1175"/>
  <c r="BB2906"/>
  <c r="BA2906"/>
  <c r="BF2906"/>
  <c r="BF905"/>
  <c r="BA905"/>
  <c r="BB905"/>
  <c r="BF878"/>
  <c r="BB878"/>
  <c r="BA878"/>
  <c r="BF743"/>
  <c r="BB743"/>
  <c r="BA743"/>
  <c r="BB2391"/>
  <c r="BA2391"/>
  <c r="BF2391"/>
  <c r="BF1345"/>
  <c r="BA1345"/>
  <c r="BB1345"/>
  <c r="BF240"/>
  <c r="BA240"/>
  <c r="BB240"/>
  <c r="BF1573"/>
  <c r="BB1573"/>
  <c r="BA1573"/>
  <c r="BF2472"/>
  <c r="BA2472"/>
  <c r="BB2472"/>
  <c r="BF2018"/>
  <c r="BB2018"/>
  <c r="BA2018"/>
  <c r="BF1501"/>
  <c r="BB1501"/>
  <c r="BA1501"/>
  <c r="BF816"/>
  <c r="BA816"/>
  <c r="BB816"/>
  <c r="BF880"/>
  <c r="BA880"/>
  <c r="BB880"/>
  <c r="BF2140"/>
  <c r="BB2140"/>
  <c r="BA2140"/>
  <c r="BF1360"/>
  <c r="BA1360"/>
  <c r="BB1360"/>
  <c r="BB549"/>
  <c r="BF549"/>
  <c r="BA549"/>
  <c r="BF423"/>
  <c r="BB423"/>
  <c r="BA423"/>
  <c r="BF198"/>
  <c r="BB198"/>
  <c r="BA198"/>
  <c r="BF1400"/>
  <c r="BA1400"/>
  <c r="BB1400"/>
  <c r="BF1353"/>
  <c r="BA1353"/>
  <c r="BB1353"/>
  <c r="BF1795"/>
  <c r="BB1795"/>
  <c r="BA1795"/>
  <c r="BF1487"/>
  <c r="BB1487"/>
  <c r="BA1487"/>
  <c r="BF1743"/>
  <c r="BB1743"/>
  <c r="BA1743"/>
  <c r="BF2469"/>
  <c r="BB2469"/>
  <c r="BA2469"/>
  <c r="BF462"/>
  <c r="BB462"/>
  <c r="BA462"/>
  <c r="BB1468"/>
  <c r="BF1468"/>
  <c r="BA1468"/>
  <c r="BF2803"/>
  <c r="BB2803"/>
  <c r="BA2803"/>
  <c r="BF937"/>
  <c r="BA937"/>
  <c r="BB937"/>
  <c r="BB2707"/>
  <c r="BA2707"/>
  <c r="BF2707"/>
  <c r="BF910"/>
  <c r="BB910"/>
  <c r="BA910"/>
  <c r="BF649"/>
  <c r="BA649"/>
  <c r="BB649"/>
  <c r="BF2807"/>
  <c r="BB2807"/>
  <c r="BA2807"/>
  <c r="BF513"/>
  <c r="BA513"/>
  <c r="BB513"/>
  <c r="BB1530"/>
  <c r="BA1530"/>
  <c r="BF1530"/>
  <c r="AW1823"/>
  <c r="AY1823"/>
  <c r="AV1823"/>
  <c r="AU1823"/>
  <c r="AZ1823"/>
  <c r="BB1770"/>
  <c r="BA1770"/>
  <c r="BF1770"/>
  <c r="BF236"/>
  <c r="BB236"/>
  <c r="BA236"/>
  <c r="BF315"/>
  <c r="BB315"/>
  <c r="BA315"/>
  <c r="BA2712"/>
  <c r="BB2712"/>
  <c r="BF2712"/>
  <c r="BF780"/>
  <c r="BB780"/>
  <c r="BA780"/>
  <c r="BF323"/>
  <c r="BB323"/>
  <c r="BA323"/>
  <c r="BF2060"/>
  <c r="BB2060"/>
  <c r="BA2060"/>
  <c r="BF2000"/>
  <c r="BA2000"/>
  <c r="BB2000"/>
  <c r="BB2215"/>
  <c r="BA2215"/>
  <c r="BF2215"/>
  <c r="BF847"/>
  <c r="BB847"/>
  <c r="BA847"/>
  <c r="BF1102"/>
  <c r="BB1102"/>
  <c r="BA1102"/>
  <c r="BF302"/>
  <c r="BB302"/>
  <c r="BA302"/>
  <c r="BB2199"/>
  <c r="BA2199"/>
  <c r="BF2199"/>
  <c r="BF2272"/>
  <c r="BA2272"/>
  <c r="BB2272"/>
  <c r="BF1664"/>
  <c r="BA1664"/>
  <c r="BB1664"/>
  <c r="BF772"/>
  <c r="BB772"/>
  <c r="BA772"/>
  <c r="BF661"/>
  <c r="BB661"/>
  <c r="BA661"/>
  <c r="BF798"/>
  <c r="BB798"/>
  <c r="BA798"/>
  <c r="BF1869"/>
  <c r="BB1869"/>
  <c r="BA1869"/>
  <c r="BF1688"/>
  <c r="BA1688"/>
  <c r="BB1688"/>
  <c r="BF349"/>
  <c r="BB349"/>
  <c r="BA349"/>
  <c r="BF2169"/>
  <c r="BA2169"/>
  <c r="BB2169"/>
  <c r="BF2013"/>
  <c r="BB2013"/>
  <c r="BA2013"/>
  <c r="BB858"/>
  <c r="BA858"/>
  <c r="BF858"/>
  <c r="BF519"/>
  <c r="BB519"/>
  <c r="BA519"/>
  <c r="BF2425"/>
  <c r="BA2425"/>
  <c r="BB2425"/>
  <c r="BF1502"/>
  <c r="BB1502"/>
  <c r="BA1502"/>
  <c r="BF824"/>
  <c r="BA824"/>
  <c r="BB824"/>
  <c r="BF667"/>
  <c r="BB667"/>
  <c r="BA667"/>
  <c r="BF1769"/>
  <c r="BA1769"/>
  <c r="BB1769"/>
  <c r="BF976"/>
  <c r="BA976"/>
  <c r="BB976"/>
  <c r="BF1755"/>
  <c r="BB1755"/>
  <c r="BA1755"/>
  <c r="BF1636"/>
  <c r="BB1636"/>
  <c r="BA1636"/>
  <c r="BF209"/>
  <c r="BA209"/>
  <c r="BB209"/>
  <c r="BB2487"/>
  <c r="BA2487"/>
  <c r="BF2487"/>
  <c r="BF401"/>
  <c r="BA401"/>
  <c r="BB401"/>
  <c r="BF759"/>
  <c r="BB759"/>
  <c r="BA759"/>
  <c r="BB2515"/>
  <c r="BA2515"/>
  <c r="BF2515"/>
  <c r="BF2243"/>
  <c r="BB2243"/>
  <c r="BA2243"/>
  <c r="BF203"/>
  <c r="BB203"/>
  <c r="BA203"/>
  <c r="BF431"/>
  <c r="BB431"/>
  <c r="BA431"/>
  <c r="BF2792"/>
  <c r="BA2792"/>
  <c r="BB2792"/>
  <c r="BB2508"/>
  <c r="BF2508"/>
  <c r="BA2508"/>
  <c r="BF1826"/>
  <c r="BB1826"/>
  <c r="BA1826"/>
  <c r="BF1547"/>
  <c r="BB1547"/>
  <c r="BA1547"/>
  <c r="BF262"/>
  <c r="BB262"/>
  <c r="BA262"/>
  <c r="BB709"/>
  <c r="BA709"/>
  <c r="BF709"/>
  <c r="BF12"/>
  <c r="BB12"/>
  <c r="BA12"/>
  <c r="BB474"/>
  <c r="BA474"/>
  <c r="BF474"/>
  <c r="BF2200"/>
  <c r="BA2200"/>
  <c r="BB2200"/>
  <c r="BF619"/>
  <c r="BB619"/>
  <c r="BA619"/>
  <c r="BF1707"/>
  <c r="BB1707"/>
  <c r="BA1707"/>
  <c r="BB2882"/>
  <c r="BA2882"/>
  <c r="BF2882"/>
  <c r="BF2545"/>
  <c r="BA2545"/>
  <c r="BB2545"/>
  <c r="BB1317"/>
  <c r="BF1317"/>
  <c r="BA1317"/>
  <c r="BF2364"/>
  <c r="BB2364"/>
  <c r="BA2364"/>
  <c r="BF897"/>
  <c r="BA897"/>
  <c r="BB897"/>
  <c r="BB613"/>
  <c r="BF613"/>
  <c r="BA613"/>
  <c r="BF1924"/>
  <c r="BB1924"/>
  <c r="BA1924"/>
  <c r="BF1868"/>
  <c r="BB1868"/>
  <c r="BA1868"/>
  <c r="BF1545"/>
  <c r="BA1545"/>
  <c r="BB1545"/>
  <c r="BF1163"/>
  <c r="BB1163"/>
  <c r="BA1163"/>
  <c r="BF1109"/>
  <c r="BB1109"/>
  <c r="BA1109"/>
  <c r="BB1194"/>
  <c r="BA1194"/>
  <c r="BF1194"/>
  <c r="BB357"/>
  <c r="BF357"/>
  <c r="BA357"/>
  <c r="BF2908"/>
  <c r="BB2908"/>
  <c r="BA2908"/>
  <c r="BF2609"/>
  <c r="BA2609"/>
  <c r="BB2609"/>
  <c r="BF924"/>
  <c r="BB924"/>
  <c r="BA924"/>
  <c r="BF444"/>
  <c r="BB444"/>
  <c r="BA444"/>
  <c r="BF2281"/>
  <c r="BA2281"/>
  <c r="BB2281"/>
  <c r="BF487"/>
  <c r="BB487"/>
  <c r="BA487"/>
  <c r="BB2198"/>
  <c r="BA2198"/>
  <c r="BF2198"/>
  <c r="BF424"/>
  <c r="BA424"/>
  <c r="BB424"/>
  <c r="BF641"/>
  <c r="BA641"/>
  <c r="BB641"/>
  <c r="BF771"/>
  <c r="BB771"/>
  <c r="BA771"/>
  <c r="BB618"/>
  <c r="BA618"/>
  <c r="BF618"/>
  <c r="BF627"/>
  <c r="BB627"/>
  <c r="BA627"/>
  <c r="BF454"/>
  <c r="BB454"/>
  <c r="BA454"/>
  <c r="BF838"/>
  <c r="BB838"/>
  <c r="BA838"/>
  <c r="BF1920"/>
  <c r="BA1920"/>
  <c r="BB1920"/>
  <c r="BF288"/>
  <c r="BA288"/>
  <c r="BB288"/>
  <c r="BF2823"/>
  <c r="BB2823"/>
  <c r="BA2823"/>
  <c r="BF527"/>
  <c r="BB527"/>
  <c r="BA527"/>
  <c r="BF2491"/>
  <c r="BB2491"/>
  <c r="BA2491"/>
  <c r="BF1467"/>
  <c r="BB1467"/>
  <c r="BA1467"/>
  <c r="BF443"/>
  <c r="BB443"/>
  <c r="BA443"/>
  <c r="BB1830"/>
  <c r="BA1830"/>
  <c r="BF1830"/>
  <c r="BB2588"/>
  <c r="BF2588"/>
  <c r="BA2588"/>
  <c r="BB1564"/>
  <c r="BF1564"/>
  <c r="BA1564"/>
  <c r="BF1052"/>
  <c r="BB1052"/>
  <c r="BA1052"/>
  <c r="BF540"/>
  <c r="BB540"/>
  <c r="BA540"/>
  <c r="BF2804"/>
  <c r="BB2804"/>
  <c r="BA2804"/>
  <c r="BF2292"/>
  <c r="BB2292"/>
  <c r="BA2292"/>
  <c r="BF1332"/>
  <c r="BB1332"/>
  <c r="BA1332"/>
  <c r="BF820"/>
  <c r="BB820"/>
  <c r="BA820"/>
  <c r="BF2808"/>
  <c r="BA2808"/>
  <c r="BB2808"/>
  <c r="BF2413"/>
  <c r="BB2413"/>
  <c r="BA2413"/>
  <c r="BF1720"/>
  <c r="BA1720"/>
  <c r="BB1720"/>
  <c r="BF929"/>
  <c r="BA929"/>
  <c r="BB929"/>
  <c r="BF1350"/>
  <c r="BB1350"/>
  <c r="BA1350"/>
  <c r="BB2675"/>
  <c r="BA2675"/>
  <c r="BF2675"/>
  <c r="BF1651"/>
  <c r="BB1651"/>
  <c r="BA1651"/>
  <c r="BB2335"/>
  <c r="BA2335"/>
  <c r="BF2335"/>
  <c r="BF109"/>
  <c r="BB109"/>
  <c r="BA109"/>
  <c r="BF2283"/>
  <c r="BB2283"/>
  <c r="BA2283"/>
  <c r="BF235"/>
  <c r="BB235"/>
  <c r="BA235"/>
  <c r="BF1120"/>
  <c r="BA1120"/>
  <c r="BB1120"/>
  <c r="BF1718"/>
  <c r="BB1718"/>
  <c r="BA1718"/>
  <c r="BF1793"/>
  <c r="BA1793"/>
  <c r="BB1793"/>
  <c r="BF2459"/>
  <c r="BB2459"/>
  <c r="BA2459"/>
  <c r="BF1435"/>
  <c r="BB1435"/>
  <c r="BA1435"/>
  <c r="BF411"/>
  <c r="BB411"/>
  <c r="BA411"/>
  <c r="BB1766"/>
  <c r="BA1766"/>
  <c r="BF1766"/>
  <c r="BF1393"/>
  <c r="BA1393"/>
  <c r="BB1393"/>
  <c r="BF881"/>
  <c r="BA881"/>
  <c r="BB881"/>
  <c r="BF1014"/>
  <c r="BB1014"/>
  <c r="BA1014"/>
  <c r="BF449"/>
  <c r="BA449"/>
  <c r="BB449"/>
  <c r="BF1187"/>
  <c r="BB1187"/>
  <c r="BA1187"/>
  <c r="BF66"/>
  <c r="BB66"/>
  <c r="BA66"/>
  <c r="BF1028"/>
  <c r="BB1028"/>
  <c r="BA1028"/>
  <c r="BF222"/>
  <c r="BB222"/>
  <c r="BA222"/>
  <c r="BB778"/>
  <c r="BA778"/>
  <c r="BF778"/>
  <c r="BF1519"/>
  <c r="BB1519"/>
  <c r="BA1519"/>
  <c r="BF499"/>
  <c r="BB499"/>
  <c r="BA499"/>
  <c r="BF2038"/>
  <c r="BB2038"/>
  <c r="BA2038"/>
  <c r="BF2401"/>
  <c r="BA2401"/>
  <c r="BB2401"/>
  <c r="BF1851"/>
  <c r="BB1851"/>
  <c r="BA1851"/>
  <c r="BF756"/>
  <c r="BB756"/>
  <c r="BA756"/>
  <c r="BF1223"/>
  <c r="BB1223"/>
  <c r="BA1223"/>
  <c r="BF2641"/>
  <c r="BA2641"/>
  <c r="BB2641"/>
  <c r="BB2026"/>
  <c r="BA2026"/>
  <c r="BF2026"/>
  <c r="BF2035"/>
  <c r="BB2035"/>
  <c r="BA2035"/>
  <c r="BF973"/>
  <c r="BB973"/>
  <c r="BA973"/>
  <c r="BB2151"/>
  <c r="BA2151"/>
  <c r="BF2151"/>
  <c r="BF1335"/>
  <c r="BB1335"/>
  <c r="BA1335"/>
  <c r="BF276"/>
  <c r="BB276"/>
  <c r="BA276"/>
  <c r="BF1277"/>
  <c r="BB1277"/>
  <c r="BA1277"/>
  <c r="BF1552"/>
  <c r="BA1552"/>
  <c r="BB1552"/>
  <c r="BF849"/>
  <c r="BA849"/>
  <c r="BB849"/>
  <c r="BB450"/>
  <c r="BA450"/>
  <c r="BF450"/>
  <c r="BB1338"/>
  <c r="BA1338"/>
  <c r="BF1338"/>
  <c r="BF900"/>
  <c r="BB900"/>
  <c r="BA900"/>
  <c r="BF2468"/>
  <c r="BB2468"/>
  <c r="BA2468"/>
  <c r="BB522"/>
  <c r="BA522"/>
  <c r="BF522"/>
  <c r="BF1007"/>
  <c r="BB1007"/>
  <c r="BA1007"/>
  <c r="BF918"/>
  <c r="BB918"/>
  <c r="BA918"/>
  <c r="BF587"/>
  <c r="BB587"/>
  <c r="BA587"/>
  <c r="BF2593"/>
  <c r="BA2593"/>
  <c r="BB2593"/>
  <c r="BF2935"/>
  <c r="BB2935"/>
  <c r="BA2935"/>
  <c r="BF1188"/>
  <c r="BB1188"/>
  <c r="BA1188"/>
  <c r="BF550"/>
  <c r="BB550"/>
  <c r="BA550"/>
  <c r="BF608"/>
  <c r="BA608"/>
  <c r="BB608"/>
  <c r="BF2360"/>
  <c r="BA2360"/>
  <c r="BB2360"/>
  <c r="BF969"/>
  <c r="BA969"/>
  <c r="BB969"/>
  <c r="BA2913"/>
  <c r="BB2913"/>
  <c r="BF2913"/>
  <c r="BF2628"/>
  <c r="BB2628"/>
  <c r="BA2628"/>
  <c r="BF584"/>
  <c r="BA584"/>
  <c r="BB584"/>
  <c r="BF1877"/>
  <c r="BB1877"/>
  <c r="BA1877"/>
  <c r="BF341"/>
  <c r="BB341"/>
  <c r="BA341"/>
  <c r="BF814"/>
  <c r="BB814"/>
  <c r="BA814"/>
  <c r="BF510"/>
  <c r="BB510"/>
  <c r="BA510"/>
  <c r="BF1143"/>
  <c r="BB1143"/>
  <c r="BA1143"/>
  <c r="BB2691"/>
  <c r="BA2691"/>
  <c r="BF2691"/>
  <c r="BB970"/>
  <c r="BA970"/>
  <c r="BF970"/>
  <c r="BF1475"/>
  <c r="BB1475"/>
  <c r="BA1475"/>
  <c r="BF178"/>
  <c r="BB178"/>
  <c r="BA178"/>
  <c r="BB482"/>
  <c r="BA482"/>
  <c r="BF482"/>
  <c r="BF621"/>
  <c r="BB621"/>
  <c r="BA621"/>
  <c r="BF1891"/>
  <c r="BB1891"/>
  <c r="BA1891"/>
  <c r="BF1654"/>
  <c r="BB1654"/>
  <c r="BA1654"/>
  <c r="BF2490"/>
  <c r="BB2490"/>
  <c r="BA2490"/>
  <c r="BF2268"/>
  <c r="BB2268"/>
  <c r="BA2268"/>
  <c r="BF732"/>
  <c r="BB732"/>
  <c r="BA732"/>
  <c r="BB346"/>
  <c r="BA346"/>
  <c r="BF346"/>
  <c r="BB1882"/>
  <c r="BA1882"/>
  <c r="BF1882"/>
  <c r="BF1741"/>
  <c r="BB1741"/>
  <c r="BA1741"/>
  <c r="BF576"/>
  <c r="BA576"/>
  <c r="BB576"/>
  <c r="BA1888"/>
  <c r="BB1888"/>
  <c r="BF1888"/>
  <c r="BA2865"/>
  <c r="BB2865"/>
  <c r="BF2865"/>
  <c r="BF1003"/>
  <c r="BB1003"/>
  <c r="BA1003"/>
  <c r="BF134"/>
  <c r="BB134"/>
  <c r="BA134"/>
  <c r="BF1307"/>
  <c r="BB1307"/>
  <c r="BA1307"/>
  <c r="BF1126"/>
  <c r="BB1126"/>
  <c r="BA1126"/>
  <c r="BF921"/>
  <c r="BA921"/>
  <c r="BB921"/>
  <c r="BF409"/>
  <c r="BA409"/>
  <c r="BB409"/>
  <c r="BF1727"/>
  <c r="BB1727"/>
  <c r="BA1727"/>
  <c r="BB2498"/>
  <c r="BA2498"/>
  <c r="BF2498"/>
  <c r="BF2999"/>
  <c r="BB2999"/>
  <c r="BA2999"/>
  <c r="BF1303"/>
  <c r="BB1303"/>
  <c r="BA1303"/>
  <c r="BF20"/>
  <c r="BB20"/>
  <c r="BA20"/>
  <c r="BF1982"/>
  <c r="BB1982"/>
  <c r="BA1982"/>
  <c r="BF1759"/>
  <c r="BB1759"/>
  <c r="BA1759"/>
  <c r="BF1261"/>
  <c r="BB1261"/>
  <c r="BA1261"/>
  <c r="BF2496"/>
  <c r="BA2496"/>
  <c r="BB2496"/>
  <c r="BF1598"/>
  <c r="BB1598"/>
  <c r="BA1598"/>
  <c r="BA2769"/>
  <c r="BB2769"/>
  <c r="BF2769"/>
  <c r="BB2418"/>
  <c r="BA2418"/>
  <c r="BF2418"/>
  <c r="BB2662"/>
  <c r="BA2662"/>
  <c r="BF2662"/>
  <c r="BF101"/>
  <c r="BB101"/>
  <c r="BA101"/>
  <c r="BF1150"/>
  <c r="BB1150"/>
  <c r="BA1150"/>
  <c r="BF2692"/>
  <c r="BB2692"/>
  <c r="BA2692"/>
  <c r="BB1450"/>
  <c r="BA1450"/>
  <c r="BF1450"/>
  <c r="BF2863"/>
  <c r="BB2863"/>
  <c r="BA2863"/>
  <c r="BF460"/>
  <c r="BB460"/>
  <c r="BA460"/>
  <c r="BF622"/>
  <c r="BB622"/>
  <c r="BA622"/>
  <c r="BF1004"/>
  <c r="BB1004"/>
  <c r="BA1004"/>
  <c r="BF2773"/>
  <c r="BB2773"/>
  <c r="BA2773"/>
  <c r="BB2367"/>
  <c r="BA2367"/>
  <c r="BF2367"/>
  <c r="BF2051"/>
  <c r="BB2051"/>
  <c r="BA2051"/>
  <c r="BF1575"/>
  <c r="BB1575"/>
  <c r="BA1575"/>
  <c r="BB242"/>
  <c r="BA242"/>
  <c r="BF242"/>
  <c r="BB2319"/>
  <c r="BA2319"/>
  <c r="BF2319"/>
  <c r="BF1043"/>
  <c r="BB1043"/>
  <c r="BA1043"/>
  <c r="BF164"/>
  <c r="BB164"/>
  <c r="BA164"/>
  <c r="BB2103"/>
  <c r="BA2103"/>
  <c r="BF2103"/>
  <c r="BF723"/>
  <c r="BB723"/>
  <c r="BA723"/>
  <c r="BF638"/>
  <c r="BB638"/>
  <c r="BA638"/>
  <c r="BB530"/>
  <c r="BA530"/>
  <c r="BF530"/>
  <c r="BF135"/>
  <c r="BB135"/>
  <c r="BA135"/>
  <c r="BF967"/>
  <c r="BB967"/>
  <c r="BA967"/>
  <c r="BF34"/>
  <c r="BB34"/>
  <c r="BA34"/>
  <c r="BB1994"/>
  <c r="BA1994"/>
  <c r="BF1994"/>
  <c r="BB2135"/>
  <c r="BA2135"/>
  <c r="BF2135"/>
  <c r="BF1631"/>
  <c r="BB1631"/>
  <c r="BA1631"/>
  <c r="BF2699"/>
  <c r="BB2699"/>
  <c r="BA2699"/>
  <c r="BF555"/>
  <c r="BB555"/>
  <c r="BA555"/>
  <c r="BF2031"/>
  <c r="BB2031"/>
  <c r="BA2031"/>
  <c r="BF992"/>
  <c r="BA992"/>
  <c r="BB992"/>
  <c r="BF2555"/>
  <c r="BB2555"/>
  <c r="BA2555"/>
  <c r="BF1531"/>
  <c r="BB1531"/>
  <c r="BA1531"/>
  <c r="BF1079"/>
  <c r="BB1079"/>
  <c r="BA1079"/>
  <c r="BB2743"/>
  <c r="BA2743"/>
  <c r="BF2743"/>
  <c r="BB954"/>
  <c r="BA954"/>
  <c r="BF954"/>
  <c r="BF382"/>
  <c r="BB382"/>
  <c r="BA382"/>
  <c r="BF1272"/>
  <c r="BA1272"/>
  <c r="BB1272"/>
  <c r="BB2938"/>
  <c r="BA2938"/>
  <c r="BF2938"/>
  <c r="BF2249"/>
  <c r="BA2249"/>
  <c r="BB2249"/>
  <c r="BF1737"/>
  <c r="BA1737"/>
  <c r="BB1737"/>
  <c r="BF1225"/>
  <c r="BA1225"/>
  <c r="BB1225"/>
  <c r="BB2234"/>
  <c r="BA2234"/>
  <c r="BF2234"/>
  <c r="BF1046"/>
  <c r="BB1046"/>
  <c r="BA1046"/>
  <c r="BB2422"/>
  <c r="BA2422"/>
  <c r="BF2422"/>
  <c r="BF864"/>
  <c r="BA864"/>
  <c r="BB864"/>
  <c r="BF336"/>
  <c r="BA336"/>
  <c r="BB336"/>
  <c r="BF2507"/>
  <c r="BB2507"/>
  <c r="BA2507"/>
  <c r="BF1905"/>
  <c r="BA1905"/>
  <c r="BB1905"/>
  <c r="BF2713"/>
  <c r="BA2713"/>
  <c r="BB2713"/>
  <c r="BF2201"/>
  <c r="BA2201"/>
  <c r="BB2201"/>
  <c r="BF1689"/>
  <c r="BA1689"/>
  <c r="BB1689"/>
  <c r="BF1177"/>
  <c r="BA1177"/>
  <c r="BB1177"/>
  <c r="BB2826"/>
  <c r="BA2826"/>
  <c r="BF2826"/>
  <c r="BF2899"/>
  <c r="BB2899"/>
  <c r="BA2899"/>
  <c r="BF25"/>
  <c r="BA25"/>
  <c r="BB25"/>
  <c r="BB562"/>
  <c r="BA562"/>
  <c r="BF562"/>
  <c r="BF2517"/>
  <c r="BB2517"/>
  <c r="BA2517"/>
  <c r="BF2724"/>
  <c r="BB2724"/>
  <c r="BA2724"/>
  <c r="BF67"/>
  <c r="BB67"/>
  <c r="BA67"/>
  <c r="BF2284"/>
  <c r="BB2284"/>
  <c r="BA2284"/>
  <c r="BF1459"/>
  <c r="BB1459"/>
  <c r="BA1459"/>
  <c r="BF1021"/>
  <c r="BB1021"/>
  <c r="BA1021"/>
  <c r="BF2951"/>
  <c r="BB2951"/>
  <c r="BA2951"/>
  <c r="BF655"/>
  <c r="BB655"/>
  <c r="BA655"/>
  <c r="BF572"/>
  <c r="BB572"/>
  <c r="BA572"/>
  <c r="BF1176"/>
  <c r="BA1176"/>
  <c r="BB1176"/>
  <c r="BF2145"/>
  <c r="BA2145"/>
  <c r="BB2145"/>
  <c r="BF2411"/>
  <c r="BB2411"/>
  <c r="BA2411"/>
  <c r="BF395"/>
  <c r="BB395"/>
  <c r="BA395"/>
  <c r="BF1615"/>
  <c r="BB1615"/>
  <c r="BA1615"/>
  <c r="BF1401"/>
  <c r="BA1401"/>
  <c r="BB1401"/>
  <c r="BF87"/>
  <c r="BB87"/>
  <c r="BA87"/>
  <c r="BF1608"/>
  <c r="BA1608"/>
  <c r="BB1608"/>
  <c r="BF2661"/>
  <c r="BB2661"/>
  <c r="BA2661"/>
  <c r="BF1060"/>
  <c r="BB1060"/>
  <c r="BA1060"/>
  <c r="BF2704"/>
  <c r="BA2704"/>
  <c r="BB2704"/>
  <c r="BB2519"/>
  <c r="BA2519"/>
  <c r="BF2519"/>
  <c r="BB2231"/>
  <c r="BA2231"/>
  <c r="BF2231"/>
  <c r="BB2982"/>
  <c r="BA2982"/>
  <c r="BF2982"/>
  <c r="BF60"/>
  <c r="BB60"/>
  <c r="BA60"/>
  <c r="BF57"/>
  <c r="BA57"/>
  <c r="BB57"/>
  <c r="BB229"/>
  <c r="BF229"/>
  <c r="BA229"/>
  <c r="BF611"/>
  <c r="BB611"/>
  <c r="BA611"/>
  <c r="BF2148"/>
  <c r="BB2148"/>
  <c r="BA2148"/>
  <c r="BF2321"/>
  <c r="BA2321"/>
  <c r="BB2321"/>
  <c r="BF2587"/>
  <c r="BB2587"/>
  <c r="BA2587"/>
  <c r="BF793"/>
  <c r="BA793"/>
  <c r="BB793"/>
  <c r="BF281"/>
  <c r="BA281"/>
  <c r="BB281"/>
  <c r="BF265"/>
  <c r="BA265"/>
  <c r="BB265"/>
  <c r="BF193"/>
  <c r="BA193"/>
  <c r="BB193"/>
  <c r="BF2047"/>
  <c r="BB2047"/>
  <c r="BA2047"/>
  <c r="BB933"/>
  <c r="BF933"/>
  <c r="BA933"/>
  <c r="BF1311"/>
  <c r="BB1311"/>
  <c r="BA1311"/>
  <c r="BF1491"/>
  <c r="BB1491"/>
  <c r="BA1491"/>
  <c r="BF108"/>
  <c r="BB108"/>
  <c r="BA108"/>
  <c r="BB506"/>
  <c r="BA506"/>
  <c r="BF506"/>
  <c r="BF707"/>
  <c r="BB707"/>
  <c r="BA707"/>
  <c r="BF1987"/>
  <c r="BB1987"/>
  <c r="BA1987"/>
  <c r="BB418"/>
  <c r="BA418"/>
  <c r="BF418"/>
  <c r="BF406"/>
  <c r="BB406"/>
  <c r="BA406"/>
  <c r="BF1633"/>
  <c r="BA1633"/>
  <c r="BB1633"/>
  <c r="BB1958"/>
  <c r="BA1958"/>
  <c r="BF1958"/>
  <c r="BF2153"/>
  <c r="BA2153"/>
  <c r="BB2153"/>
  <c r="BF1409"/>
  <c r="BA1409"/>
  <c r="BB1409"/>
  <c r="BF342"/>
  <c r="BB342"/>
  <c r="BA342"/>
  <c r="BF304"/>
  <c r="BA304"/>
  <c r="BB304"/>
  <c r="BB2918"/>
  <c r="BA2918"/>
  <c r="BF2918"/>
  <c r="BF1415"/>
  <c r="BB1415"/>
  <c r="BA1415"/>
  <c r="BF264"/>
  <c r="BA264"/>
  <c r="BB264"/>
  <c r="BF95"/>
  <c r="BB95"/>
  <c r="BA95"/>
  <c r="BF2252"/>
  <c r="BB2252"/>
  <c r="BA2252"/>
  <c r="BF926"/>
  <c r="BB926"/>
  <c r="BA926"/>
  <c r="BB2230"/>
  <c r="BA2230"/>
  <c r="BF2230"/>
  <c r="BF1904"/>
  <c r="BA1904"/>
  <c r="BB1904"/>
  <c r="BF483"/>
  <c r="BB483"/>
  <c r="BA483"/>
  <c r="BB1596"/>
  <c r="BF1596"/>
  <c r="BA1596"/>
  <c r="BF316"/>
  <c r="BB316"/>
  <c r="BA316"/>
  <c r="BF249"/>
  <c r="BA249"/>
  <c r="BB249"/>
  <c r="BF1800"/>
  <c r="BA1800"/>
  <c r="BB1800"/>
  <c r="BB1514"/>
  <c r="BA1514"/>
  <c r="BF1514"/>
  <c r="BF2072"/>
  <c r="BA2072"/>
  <c r="BB2072"/>
  <c r="BF1048"/>
  <c r="BA1048"/>
  <c r="BB1048"/>
  <c r="BF79"/>
  <c r="BB79"/>
  <c r="BA79"/>
  <c r="BA1824"/>
  <c r="BF1824"/>
  <c r="BB1824"/>
  <c r="BF2155"/>
  <c r="BB2155"/>
  <c r="BA2155"/>
  <c r="BF75"/>
  <c r="BB75"/>
  <c r="BA75"/>
  <c r="BF1424"/>
  <c r="BA1424"/>
  <c r="BB1424"/>
  <c r="BF1462"/>
  <c r="BB1462"/>
  <c r="BA1462"/>
  <c r="BF1931"/>
  <c r="BB1931"/>
  <c r="BA1931"/>
  <c r="BF1529"/>
  <c r="BA1529"/>
  <c r="BB1529"/>
  <c r="BF585"/>
  <c r="BA585"/>
  <c r="BB585"/>
  <c r="BB2122"/>
  <c r="BA2122"/>
  <c r="BF2122"/>
  <c r="BF1765"/>
  <c r="BB1765"/>
  <c r="BA1765"/>
  <c r="BF1383"/>
  <c r="BB1383"/>
  <c r="BA1383"/>
  <c r="BF1410"/>
  <c r="BB1410"/>
  <c r="BA1410"/>
  <c r="BF1580"/>
  <c r="BB1580"/>
  <c r="BA1580"/>
  <c r="BB570"/>
  <c r="BA570"/>
  <c r="BF570"/>
  <c r="BF885"/>
  <c r="BB885"/>
  <c r="BA885"/>
  <c r="BF245"/>
  <c r="BB245"/>
  <c r="BA245"/>
  <c r="BF97"/>
  <c r="BA97"/>
  <c r="BB97"/>
  <c r="BF2307"/>
  <c r="BB2307"/>
  <c r="BA2307"/>
  <c r="BB842"/>
  <c r="BA842"/>
  <c r="BF842"/>
  <c r="BF2212"/>
  <c r="BB2212"/>
  <c r="BA2212"/>
  <c r="BB2615"/>
  <c r="BA2615"/>
  <c r="BF2615"/>
  <c r="BF1548"/>
  <c r="BB1548"/>
  <c r="BA1548"/>
  <c r="BF947"/>
  <c r="BB947"/>
  <c r="BA947"/>
  <c r="BF2975"/>
  <c r="BB2975"/>
  <c r="BA2975"/>
  <c r="BF2023"/>
  <c r="BB2023"/>
  <c r="BA2023"/>
  <c r="BF1067"/>
  <c r="BB1067"/>
  <c r="BA1067"/>
  <c r="BF2108"/>
  <c r="BB2108"/>
  <c r="BA2108"/>
  <c r="BF2983"/>
  <c r="BB2983"/>
  <c r="BA2983"/>
  <c r="BF2417"/>
  <c r="BA2417"/>
  <c r="BB2417"/>
  <c r="BF15"/>
  <c r="BB15"/>
  <c r="BA15"/>
  <c r="BF1849"/>
  <c r="BA1849"/>
  <c r="BB1849"/>
  <c r="BA1425"/>
  <c r="BF1425"/>
  <c r="BB1425"/>
  <c r="BF457"/>
  <c r="BA457"/>
  <c r="BB457"/>
  <c r="BF2664"/>
  <c r="BA2664"/>
  <c r="BB2664"/>
  <c r="BF356"/>
  <c r="BB356"/>
  <c r="BA356"/>
  <c r="BF1503"/>
  <c r="BB1503"/>
  <c r="BA1503"/>
  <c r="BB1866"/>
  <c r="BA1866"/>
  <c r="BF1866"/>
  <c r="BF1444"/>
  <c r="BB1444"/>
  <c r="BA1444"/>
  <c r="BB1186"/>
  <c r="BA1186"/>
  <c r="BF1186"/>
  <c r="BF1367"/>
  <c r="BB1367"/>
  <c r="BA1367"/>
  <c r="BB1510"/>
  <c r="BA1510"/>
  <c r="BF1510"/>
  <c r="BF509"/>
  <c r="BB509"/>
  <c r="BA509"/>
  <c r="BF407"/>
  <c r="BB407"/>
  <c r="BA407"/>
  <c r="BF740"/>
  <c r="BB740"/>
  <c r="BA740"/>
  <c r="BF615"/>
  <c r="BB615"/>
  <c r="BA615"/>
  <c r="BB594"/>
  <c r="BA594"/>
  <c r="BF594"/>
  <c r="BB2530"/>
  <c r="BA2530"/>
  <c r="BF2530"/>
  <c r="BA1873"/>
  <c r="BB1873"/>
  <c r="BF1873"/>
  <c r="BF2912"/>
  <c r="BA2912"/>
  <c r="BB2912"/>
  <c r="BF2887"/>
  <c r="BB2887"/>
  <c r="BA2887"/>
  <c r="BF1807"/>
  <c r="BB1807"/>
  <c r="BA1807"/>
  <c r="BF1027"/>
  <c r="BB1027"/>
  <c r="BA1027"/>
  <c r="BF1571"/>
  <c r="BB1571"/>
  <c r="BA1571"/>
  <c r="BF144"/>
  <c r="BA144"/>
  <c r="BB144"/>
  <c r="BF2705"/>
  <c r="BA2705"/>
  <c r="BB2705"/>
  <c r="BF2442"/>
  <c r="BB2442"/>
  <c r="BA2442"/>
  <c r="BB197"/>
  <c r="BA197"/>
  <c r="BF197"/>
  <c r="BF2884"/>
  <c r="BB2884"/>
  <c r="BA2884"/>
  <c r="BF891"/>
  <c r="BB891"/>
  <c r="BA891"/>
  <c r="BF2172"/>
  <c r="BB2172"/>
  <c r="BA2172"/>
  <c r="BB1478"/>
  <c r="BA1478"/>
  <c r="BF1478"/>
  <c r="BB2998"/>
  <c r="BA2998"/>
  <c r="BF2998"/>
  <c r="BF1037"/>
  <c r="BB1037"/>
  <c r="BA1037"/>
  <c r="BF23"/>
  <c r="BB23"/>
  <c r="BA23"/>
  <c r="BF940"/>
  <c r="BB940"/>
  <c r="BA940"/>
  <c r="BF2184"/>
  <c r="BA2184"/>
  <c r="BB2184"/>
  <c r="BF836"/>
  <c r="BB836"/>
  <c r="BA836"/>
  <c r="BF609"/>
  <c r="BA609"/>
  <c r="BB609"/>
  <c r="BB466"/>
  <c r="BA466"/>
  <c r="BF466"/>
  <c r="BF147"/>
  <c r="BB147"/>
  <c r="BA147"/>
  <c r="BF727"/>
  <c r="BB727"/>
  <c r="BA727"/>
  <c r="BB1242"/>
  <c r="BA1242"/>
  <c r="BF1242"/>
  <c r="BB2390"/>
  <c r="BA2390"/>
  <c r="BF2390"/>
  <c r="BF1262"/>
  <c r="BB1262"/>
  <c r="BA1262"/>
  <c r="BB2063"/>
  <c r="BA2063"/>
  <c r="BF2063"/>
  <c r="BF188"/>
  <c r="BB188"/>
  <c r="BA188"/>
  <c r="BF2644"/>
  <c r="BB2644"/>
  <c r="BA2644"/>
  <c r="BF2196"/>
  <c r="BB2196"/>
  <c r="BA2196"/>
  <c r="BA2648"/>
  <c r="BB2648"/>
  <c r="BF2648"/>
  <c r="BF280"/>
  <c r="BA280"/>
  <c r="BB280"/>
  <c r="BF2867"/>
  <c r="BB2867"/>
  <c r="BA2867"/>
  <c r="BF1843"/>
  <c r="BB1843"/>
  <c r="BA1843"/>
  <c r="BB2079"/>
  <c r="BA2079"/>
  <c r="BF2079"/>
  <c r="BF1206"/>
  <c r="BB1206"/>
  <c r="BA1206"/>
  <c r="BF2048"/>
  <c r="BA2048"/>
  <c r="BB2048"/>
  <c r="BF1243"/>
  <c r="BB1243"/>
  <c r="BA1243"/>
  <c r="BB2191"/>
  <c r="BA2191"/>
  <c r="BF2191"/>
  <c r="BF1666"/>
  <c r="BB1666"/>
  <c r="BA1666"/>
  <c r="BB2451"/>
  <c r="BA2451"/>
  <c r="BF2451"/>
  <c r="BB2646"/>
  <c r="BA2646"/>
  <c r="BF2646"/>
  <c r="BB1253"/>
  <c r="BF1253"/>
  <c r="BA1253"/>
  <c r="BF2180"/>
  <c r="BB2180"/>
  <c r="BA2180"/>
  <c r="BF2405"/>
  <c r="BB2405"/>
  <c r="BA2405"/>
  <c r="BF676"/>
  <c r="BB676"/>
  <c r="BA676"/>
  <c r="BF968"/>
  <c r="BA968"/>
  <c r="BB968"/>
  <c r="BF2677"/>
  <c r="BB2677"/>
  <c r="BA2677"/>
  <c r="BF524"/>
  <c r="BB524"/>
  <c r="BA524"/>
  <c r="BF387"/>
  <c r="BB387"/>
  <c r="BA387"/>
  <c r="BF2666"/>
  <c r="BB2666"/>
  <c r="BA2666"/>
  <c r="BF1428"/>
  <c r="BB1428"/>
  <c r="BA1428"/>
  <c r="BF502"/>
  <c r="BB502"/>
  <c r="BA502"/>
  <c r="BB258"/>
  <c r="BA258"/>
  <c r="BF258"/>
  <c r="BB890"/>
  <c r="BA890"/>
  <c r="BF890"/>
  <c r="BF404"/>
  <c r="BB404"/>
  <c r="BA404"/>
  <c r="BF767"/>
  <c r="BB767"/>
  <c r="BA767"/>
  <c r="BF278"/>
  <c r="BB278"/>
  <c r="BA278"/>
  <c r="BF3003"/>
  <c r="BB3003"/>
  <c r="BA3003"/>
  <c r="BB2854"/>
  <c r="BA2854"/>
  <c r="BF2854"/>
  <c r="BF1308"/>
  <c r="BB1308"/>
  <c r="BA1308"/>
  <c r="BF2557"/>
  <c r="BB2557"/>
  <c r="BA2557"/>
  <c r="BF2576"/>
  <c r="BA2576"/>
  <c r="BB2576"/>
  <c r="BF2185"/>
  <c r="BA2185"/>
  <c r="BB2185"/>
  <c r="BF2163"/>
  <c r="BB2163"/>
  <c r="BA2163"/>
  <c r="BA1504"/>
  <c r="BF1504"/>
  <c r="BB1504"/>
  <c r="BF1259"/>
  <c r="BB1259"/>
  <c r="BA1259"/>
  <c r="BF800"/>
  <c r="BA800"/>
  <c r="BB800"/>
  <c r="BF2971"/>
  <c r="BB2971"/>
  <c r="BA2971"/>
  <c r="BB2790"/>
  <c r="BA2790"/>
  <c r="BF2790"/>
  <c r="BB682"/>
  <c r="BA682"/>
  <c r="BF682"/>
  <c r="BF1260"/>
  <c r="BB1260"/>
  <c r="BA1260"/>
  <c r="BF2829"/>
  <c r="BB2829"/>
  <c r="BA2829"/>
  <c r="BB1926"/>
  <c r="BA1926"/>
  <c r="BF1926"/>
  <c r="BF1584"/>
  <c r="BA1584"/>
  <c r="BB1584"/>
  <c r="BF853"/>
  <c r="BB853"/>
  <c r="BA853"/>
  <c r="BF1954"/>
  <c r="BB1954"/>
  <c r="BA1954"/>
  <c r="BF1212"/>
  <c r="BB1212"/>
  <c r="BA1212"/>
  <c r="BB2382"/>
  <c r="BA2382"/>
  <c r="BF2382"/>
  <c r="BF98"/>
  <c r="BB98"/>
  <c r="BA98"/>
  <c r="BF1229"/>
  <c r="BB1229"/>
  <c r="BA1229"/>
  <c r="BF2607"/>
  <c r="BB2607"/>
  <c r="BA2607"/>
  <c r="BB2535"/>
  <c r="BA2535"/>
  <c r="BF2535"/>
  <c r="BF783"/>
  <c r="BB783"/>
  <c r="BA783"/>
  <c r="BF2511"/>
  <c r="BB2511"/>
  <c r="BA2511"/>
  <c r="BB2886"/>
  <c r="BA2886"/>
  <c r="BF2886"/>
  <c r="BB1290"/>
  <c r="BA1290"/>
  <c r="BF1290"/>
  <c r="BF136"/>
  <c r="BA136"/>
  <c r="BB136"/>
  <c r="BF765"/>
  <c r="BB765"/>
  <c r="BA765"/>
  <c r="BF2653"/>
  <c r="BB2653"/>
  <c r="BA2653"/>
  <c r="BF1117"/>
  <c r="BB1117"/>
  <c r="BA1117"/>
  <c r="BF2193"/>
  <c r="BA2193"/>
  <c r="BB2193"/>
  <c r="BF2447"/>
  <c r="BB2447"/>
  <c r="BA2447"/>
  <c r="BF246"/>
  <c r="BB246"/>
  <c r="BA246"/>
  <c r="BF89"/>
  <c r="BA89"/>
  <c r="BB89"/>
  <c r="BF536"/>
  <c r="BA536"/>
  <c r="BB536"/>
  <c r="BF1751"/>
  <c r="BB1751"/>
  <c r="BA1751"/>
  <c r="BB2258"/>
  <c r="BA2258"/>
  <c r="BF2258"/>
  <c r="BB2898"/>
  <c r="BA2898"/>
  <c r="BF2898"/>
  <c r="BB1061"/>
  <c r="BF1061"/>
  <c r="BA1061"/>
  <c r="BF1541"/>
  <c r="BB1541"/>
  <c r="BA1541"/>
  <c r="BF44"/>
  <c r="BB44"/>
  <c r="BA44"/>
  <c r="BF161"/>
  <c r="BA161"/>
  <c r="BB161"/>
  <c r="BF396"/>
  <c r="BB396"/>
  <c r="BA396"/>
  <c r="BB1202"/>
  <c r="BA1202"/>
  <c r="BF1202"/>
  <c r="BF752"/>
  <c r="BA752"/>
  <c r="BB752"/>
  <c r="BF1609"/>
  <c r="BA1609"/>
  <c r="BB1609"/>
  <c r="BF1341"/>
  <c r="BB1341"/>
  <c r="BA1341"/>
  <c r="BF2050"/>
  <c r="BB2050"/>
  <c r="BA2050"/>
  <c r="BF2585"/>
  <c r="BA2585"/>
  <c r="BB2585"/>
  <c r="BF132"/>
  <c r="BB132"/>
  <c r="BA132"/>
  <c r="BF1033"/>
  <c r="BA1033"/>
  <c r="BB1033"/>
  <c r="BF2474"/>
  <c r="BB2474"/>
  <c r="BA2474"/>
  <c r="BF1629"/>
  <c r="BB1629"/>
  <c r="BA1629"/>
  <c r="BF1815"/>
  <c r="BB1815"/>
  <c r="BA1815"/>
  <c r="BB2652"/>
  <c r="BF2652"/>
  <c r="BA2652"/>
  <c r="BB1628"/>
  <c r="BF1628"/>
  <c r="BA1628"/>
  <c r="BF333"/>
  <c r="BB333"/>
  <c r="BA333"/>
  <c r="BF1283"/>
  <c r="BB1283"/>
  <c r="BA1283"/>
  <c r="BF1365"/>
  <c r="BB1365"/>
  <c r="BA1365"/>
  <c r="BF657"/>
  <c r="BA657"/>
  <c r="BB657"/>
  <c r="BF21"/>
  <c r="BB21"/>
  <c r="BA21"/>
  <c r="BB1642"/>
  <c r="BA1642"/>
  <c r="BF1642"/>
  <c r="BB2274"/>
  <c r="BA2274"/>
  <c r="BF2274"/>
  <c r="BF1677"/>
  <c r="BB1677"/>
  <c r="BA1677"/>
  <c r="BF2875"/>
  <c r="BB2875"/>
  <c r="BA2875"/>
  <c r="BB2598"/>
  <c r="BA2598"/>
  <c r="BF2598"/>
  <c r="BF2740"/>
  <c r="BB2740"/>
  <c r="BA2740"/>
  <c r="BA2744"/>
  <c r="BF2744"/>
  <c r="BB2744"/>
  <c r="BB2510"/>
  <c r="BA2510"/>
  <c r="BF2510"/>
  <c r="BF2288"/>
  <c r="BA2288"/>
  <c r="BB2288"/>
  <c r="BF713"/>
  <c r="BA713"/>
  <c r="BB713"/>
  <c r="BF2927"/>
  <c r="BB2927"/>
  <c r="BA2927"/>
  <c r="BF1305"/>
  <c r="BA1305"/>
  <c r="BB1305"/>
  <c r="BB2643"/>
  <c r="BA2643"/>
  <c r="BF2643"/>
  <c r="BF2601"/>
  <c r="BA2601"/>
  <c r="BB2601"/>
  <c r="BB2526"/>
  <c r="BA2526"/>
  <c r="BF2526"/>
  <c r="BF2504"/>
  <c r="BA2504"/>
  <c r="BB2504"/>
  <c r="BF887"/>
  <c r="BB887"/>
  <c r="BA887"/>
  <c r="BB2223"/>
  <c r="BA2223"/>
  <c r="BF2223"/>
  <c r="BB322"/>
  <c r="BA322"/>
  <c r="BF322"/>
  <c r="BB586"/>
  <c r="BA586"/>
  <c r="BF586"/>
  <c r="BF2920"/>
  <c r="BA2920"/>
  <c r="BB2920"/>
  <c r="BF543"/>
  <c r="BB543"/>
  <c r="BA543"/>
  <c r="BF1347"/>
  <c r="BB1347"/>
  <c r="BA1347"/>
  <c r="BF1965"/>
  <c r="BB1965"/>
  <c r="BA1965"/>
  <c r="BF192"/>
  <c r="BA192"/>
  <c r="BB192"/>
  <c r="BF2236"/>
  <c r="BB2236"/>
  <c r="BA2236"/>
  <c r="BF993"/>
  <c r="BA993"/>
  <c r="BB993"/>
  <c r="BF1523"/>
  <c r="BB1523"/>
  <c r="BA1523"/>
  <c r="BF656"/>
  <c r="BA656"/>
  <c r="BB656"/>
  <c r="BF2847"/>
  <c r="BB2847"/>
  <c r="BA2847"/>
  <c r="BF953"/>
  <c r="BA953"/>
  <c r="BB953"/>
  <c r="BF28"/>
  <c r="BB28"/>
  <c r="BA28"/>
  <c r="BF2816"/>
  <c r="BA2816"/>
  <c r="BB2816"/>
  <c r="BB730"/>
  <c r="BA730"/>
  <c r="BF730"/>
  <c r="BF2431"/>
  <c r="BB2431"/>
  <c r="BA2431"/>
  <c r="BF1587"/>
  <c r="BB1587"/>
  <c r="BA1587"/>
  <c r="BF1859"/>
  <c r="BB1859"/>
  <c r="BA1859"/>
  <c r="BB1562"/>
  <c r="BA1562"/>
  <c r="BF1562"/>
  <c r="BA2584"/>
  <c r="BB2584"/>
  <c r="BF2584"/>
  <c r="BF1645"/>
  <c r="BB1645"/>
  <c r="BA1645"/>
  <c r="BF1921"/>
  <c r="BA1921"/>
  <c r="BB1921"/>
  <c r="BF121"/>
  <c r="BA121"/>
  <c r="BB121"/>
  <c r="BF2088"/>
  <c r="BA2088"/>
  <c r="BB2088"/>
  <c r="BF1774"/>
  <c r="BB1774"/>
  <c r="BA1774"/>
  <c r="BF995"/>
  <c r="BB995"/>
  <c r="BA995"/>
  <c r="BB2636"/>
  <c r="BF2636"/>
  <c r="BA2636"/>
  <c r="BF2924"/>
  <c r="BB2924"/>
  <c r="BA2924"/>
  <c r="BF1620"/>
  <c r="BB1620"/>
  <c r="BA1620"/>
  <c r="BF749"/>
  <c r="BB749"/>
  <c r="BA749"/>
  <c r="BB2330"/>
  <c r="BA2330"/>
  <c r="BF2330"/>
  <c r="BF1736"/>
  <c r="BA1736"/>
  <c r="BB1736"/>
  <c r="BF2179"/>
  <c r="BB2179"/>
  <c r="BA2179"/>
  <c r="BF317"/>
  <c r="BB317"/>
  <c r="BA317"/>
  <c r="BF350"/>
  <c r="BB350"/>
  <c r="BA350"/>
  <c r="BF2473"/>
  <c r="BA2473"/>
  <c r="BB2473"/>
  <c r="BF614"/>
  <c r="BB614"/>
  <c r="BA614"/>
  <c r="BB645"/>
  <c r="BF645"/>
  <c r="BA645"/>
  <c r="BB1446"/>
  <c r="BA1446"/>
  <c r="BF1446"/>
  <c r="BF1376"/>
  <c r="BA1376"/>
  <c r="BB1376"/>
  <c r="BF1581"/>
  <c r="BB1581"/>
  <c r="BA1581"/>
  <c r="BF753"/>
  <c r="BA753"/>
  <c r="BB753"/>
  <c r="BF1139"/>
  <c r="BB1139"/>
  <c r="BA1139"/>
  <c r="BF1152"/>
  <c r="BA1152"/>
  <c r="BB1152"/>
  <c r="BF2844"/>
  <c r="BB2844"/>
  <c r="BA2844"/>
  <c r="BF796"/>
  <c r="BB796"/>
  <c r="BA796"/>
  <c r="BF2548"/>
  <c r="BB2548"/>
  <c r="BA2548"/>
  <c r="BF1076"/>
  <c r="BB1076"/>
  <c r="BA1076"/>
  <c r="BF1901"/>
  <c r="BB1901"/>
  <c r="BA1901"/>
  <c r="BF1121"/>
  <c r="BA1121"/>
  <c r="BB1121"/>
  <c r="BF2015"/>
  <c r="BB2015"/>
  <c r="BA2015"/>
  <c r="BF93"/>
  <c r="BB93"/>
  <c r="BA93"/>
  <c r="BF1137"/>
  <c r="BA1137"/>
  <c r="BB1137"/>
  <c r="BB2627"/>
  <c r="BA2627"/>
  <c r="BF2627"/>
  <c r="BF1576"/>
  <c r="BA1576"/>
  <c r="BB1576"/>
  <c r="BF1420"/>
  <c r="BB1420"/>
  <c r="BA1420"/>
  <c r="BF1199"/>
  <c r="BB1199"/>
  <c r="BA1199"/>
  <c r="BF307"/>
  <c r="BB307"/>
  <c r="BA307"/>
  <c r="BF875"/>
  <c r="BB875"/>
  <c r="BA875"/>
  <c r="BF1687"/>
  <c r="BB1687"/>
  <c r="BA1687"/>
  <c r="BF1240"/>
  <c r="BA1240"/>
  <c r="BB1240"/>
  <c r="BA1617"/>
  <c r="BB1617"/>
  <c r="BF1617"/>
  <c r="BF29"/>
  <c r="BB29"/>
  <c r="BA29"/>
  <c r="BF2617"/>
  <c r="BA2617"/>
  <c r="BB2617"/>
  <c r="BF825"/>
  <c r="BA825"/>
  <c r="BB825"/>
  <c r="BF1582"/>
  <c r="BB1582"/>
  <c r="BA1582"/>
  <c r="BB2492"/>
  <c r="BA2492"/>
  <c r="BF2492"/>
  <c r="BF1255"/>
  <c r="BB1255"/>
  <c r="BA1255"/>
  <c r="BF662"/>
  <c r="BB662"/>
  <c r="BA662"/>
  <c r="BF1713"/>
  <c r="BA1713"/>
  <c r="BB1713"/>
  <c r="BF1673"/>
  <c r="BA1673"/>
  <c r="BB1673"/>
  <c r="BF267"/>
  <c r="BB267"/>
  <c r="BA267"/>
  <c r="BF2137"/>
  <c r="BA2137"/>
  <c r="BB2137"/>
  <c r="BF1384"/>
  <c r="BA1384"/>
  <c r="BB1384"/>
  <c r="BF1903"/>
  <c r="BB1903"/>
  <c r="BA1903"/>
  <c r="BB1282"/>
  <c r="BA1282"/>
  <c r="BF1282"/>
  <c r="BF1635"/>
  <c r="BB1635"/>
  <c r="BA1635"/>
  <c r="BB2126"/>
  <c r="BA2126"/>
  <c r="BF2126"/>
  <c r="BB2143"/>
  <c r="BA2143"/>
  <c r="BF2143"/>
  <c r="BF1421"/>
  <c r="BB1421"/>
  <c r="BA1421"/>
  <c r="BF2673"/>
  <c r="BA2673"/>
  <c r="BB2673"/>
  <c r="BB2044"/>
  <c r="BA2044"/>
  <c r="BF2044"/>
  <c r="BF508"/>
  <c r="BB508"/>
  <c r="BA508"/>
  <c r="BF1131"/>
  <c r="BB1131"/>
  <c r="BA1131"/>
  <c r="BF1630"/>
  <c r="BB1630"/>
  <c r="BA1630"/>
  <c r="BF1836"/>
  <c r="BB1836"/>
  <c r="BA1836"/>
  <c r="BF1000"/>
  <c r="BA1000"/>
  <c r="BB1000"/>
  <c r="BF1284"/>
  <c r="BB1284"/>
  <c r="BA1284"/>
  <c r="BF1087"/>
  <c r="BB1087"/>
  <c r="BA1087"/>
  <c r="BF1640"/>
  <c r="BA1640"/>
  <c r="BB1640"/>
  <c r="BB442"/>
  <c r="BA442"/>
  <c r="BF442"/>
  <c r="BB1754"/>
  <c r="BA1754"/>
  <c r="BF1754"/>
  <c r="BF620"/>
  <c r="BB620"/>
  <c r="BA620"/>
  <c r="BF1220"/>
  <c r="BB1220"/>
  <c r="BA1220"/>
  <c r="BF69"/>
  <c r="BB69"/>
  <c r="BA69"/>
  <c r="BF2152"/>
  <c r="BA2152"/>
  <c r="BB2152"/>
  <c r="BF2316"/>
  <c r="BB2316"/>
  <c r="BA2316"/>
  <c r="BB722"/>
  <c r="BA722"/>
  <c r="BF722"/>
  <c r="BF162"/>
  <c r="BB162"/>
  <c r="BA162"/>
  <c r="BB2438"/>
  <c r="BA2438"/>
  <c r="BF2438"/>
  <c r="BB2110"/>
  <c r="BA2110"/>
  <c r="BF2110"/>
  <c r="BB2910"/>
  <c r="BA2910"/>
  <c r="BF2910"/>
  <c r="BB1850"/>
  <c r="BA1850"/>
  <c r="BF1850"/>
  <c r="BA2857"/>
  <c r="BF2857"/>
  <c r="BB2857"/>
  <c r="BF1174"/>
  <c r="BB1174"/>
  <c r="BA1174"/>
  <c r="BB2375"/>
  <c r="BA2375"/>
  <c r="BF2375"/>
  <c r="BB410"/>
  <c r="BA410"/>
  <c r="BF410"/>
  <c r="BF2083"/>
  <c r="BB2083"/>
  <c r="BA2083"/>
  <c r="BB1306"/>
  <c r="BA1306"/>
  <c r="BF1306"/>
  <c r="BB2190"/>
  <c r="BA2190"/>
  <c r="BF2190"/>
  <c r="BF625"/>
  <c r="BA625"/>
  <c r="BB625"/>
  <c r="BF512"/>
  <c r="BA512"/>
  <c r="BB512"/>
  <c r="BF1740"/>
  <c r="BB1740"/>
  <c r="BA1740"/>
  <c r="BF1528"/>
  <c r="BA1528"/>
  <c r="BB1528"/>
  <c r="BF2861"/>
  <c r="BB2861"/>
  <c r="BA2861"/>
  <c r="BF675"/>
  <c r="BB675"/>
  <c r="BA675"/>
  <c r="BF839"/>
  <c r="BB839"/>
  <c r="BA839"/>
  <c r="BF1431"/>
  <c r="BB1431"/>
  <c r="BA1431"/>
  <c r="BB1042"/>
  <c r="BA1042"/>
  <c r="BF1042"/>
  <c r="BF1757"/>
  <c r="BB1757"/>
  <c r="BA1757"/>
  <c r="BF952"/>
  <c r="BA952"/>
  <c r="BB952"/>
  <c r="BF822"/>
  <c r="BB822"/>
  <c r="BA822"/>
  <c r="BF2441"/>
  <c r="BA2441"/>
  <c r="BB2441"/>
  <c r="BF1417"/>
  <c r="BA1417"/>
  <c r="BB1417"/>
  <c r="BF2775"/>
  <c r="BB2775"/>
  <c r="BA2775"/>
  <c r="BF982"/>
  <c r="BB982"/>
  <c r="BA982"/>
  <c r="BA2905"/>
  <c r="BF2905"/>
  <c r="BB2905"/>
  <c r="BF2771"/>
  <c r="BB2771"/>
  <c r="BA2771"/>
  <c r="BF65"/>
  <c r="BA65"/>
  <c r="BB65"/>
  <c r="BB2414"/>
  <c r="BA2414"/>
  <c r="BF2414"/>
  <c r="BF1864"/>
  <c r="BA1864"/>
  <c r="BB1864"/>
  <c r="BF2389"/>
  <c r="BB2389"/>
  <c r="BA2389"/>
  <c r="BB2282"/>
  <c r="BA2282"/>
  <c r="BF2282"/>
  <c r="BF996"/>
  <c r="BB996"/>
  <c r="BA996"/>
  <c r="BB2346"/>
  <c r="BA2346"/>
  <c r="BF2346"/>
  <c r="BF1732"/>
  <c r="BB1732"/>
  <c r="BA1732"/>
  <c r="BF927"/>
  <c r="BB927"/>
  <c r="BA927"/>
  <c r="BF1700"/>
  <c r="BB1700"/>
  <c r="BA1700"/>
  <c r="BB250"/>
  <c r="BA250"/>
  <c r="BF250"/>
  <c r="BB402"/>
  <c r="BA402"/>
  <c r="BF402"/>
  <c r="BB2794"/>
  <c r="BA2794"/>
  <c r="BF2794"/>
  <c r="BF845"/>
  <c r="BB845"/>
  <c r="BA845"/>
  <c r="BF199"/>
  <c r="BB199"/>
  <c r="BA199"/>
  <c r="BF1088"/>
  <c r="BA1088"/>
  <c r="BB1088"/>
  <c r="BF2827"/>
  <c r="BB2827"/>
  <c r="BA2827"/>
  <c r="BF2006"/>
  <c r="BB2006"/>
  <c r="BA2006"/>
  <c r="BF1833"/>
  <c r="BA1833"/>
  <c r="BB1833"/>
  <c r="BF2527"/>
  <c r="BB2527"/>
  <c r="BA2527"/>
  <c r="BF832"/>
  <c r="BA832"/>
  <c r="BB832"/>
  <c r="BF1105"/>
  <c r="BA1105"/>
  <c r="BB1105"/>
  <c r="BF569"/>
  <c r="BA569"/>
  <c r="BB569"/>
  <c r="BF138"/>
  <c r="BB138"/>
  <c r="BA138"/>
  <c r="BF1791"/>
  <c r="BB1791"/>
  <c r="BA1791"/>
  <c r="BF225"/>
  <c r="BA225"/>
  <c r="BB225"/>
  <c r="BF533"/>
  <c r="BB533"/>
  <c r="BA533"/>
  <c r="BB2734"/>
  <c r="BA2734"/>
  <c r="BF2734"/>
  <c r="BF1911"/>
  <c r="BB1911"/>
  <c r="BA1911"/>
  <c r="BF104"/>
  <c r="BA104"/>
  <c r="BB104"/>
  <c r="BF2124"/>
  <c r="BB2124"/>
  <c r="BA2124"/>
  <c r="BF1085"/>
  <c r="BB1085"/>
  <c r="BA1085"/>
  <c r="BF361"/>
  <c r="BA361"/>
  <c r="BB361"/>
  <c r="BF294"/>
  <c r="BB294"/>
  <c r="BA294"/>
  <c r="BF1204"/>
  <c r="BB1204"/>
  <c r="BA1204"/>
  <c r="BF646"/>
  <c r="BB646"/>
  <c r="BA646"/>
  <c r="BF589"/>
  <c r="BB589"/>
  <c r="BA589"/>
  <c r="BF150"/>
  <c r="BB150"/>
  <c r="BA150"/>
  <c r="BF1957"/>
  <c r="BB1957"/>
  <c r="BA1957"/>
  <c r="BF275"/>
  <c r="BB275"/>
  <c r="BA275"/>
  <c r="BF711"/>
  <c r="BB711"/>
  <c r="BA711"/>
  <c r="BF710"/>
  <c r="BB710"/>
  <c r="BA710"/>
  <c r="BF2903"/>
  <c r="BB2903"/>
  <c r="BA2903"/>
  <c r="BF1001"/>
  <c r="BA1001"/>
  <c r="BB1001"/>
  <c r="BF1484"/>
  <c r="BB1484"/>
  <c r="BA1484"/>
  <c r="BF857"/>
  <c r="BA857"/>
  <c r="BB857"/>
  <c r="BF1572"/>
  <c r="BB1572"/>
  <c r="BA1572"/>
  <c r="BF1543"/>
  <c r="BB1543"/>
  <c r="BA1543"/>
  <c r="BB2455"/>
  <c r="BA2455"/>
  <c r="BF2455"/>
  <c r="BF855"/>
  <c r="BB855"/>
  <c r="BA855"/>
  <c r="BF639"/>
  <c r="BB639"/>
  <c r="BA639"/>
  <c r="BF448"/>
  <c r="BA448"/>
  <c r="BB448"/>
  <c r="BF1108"/>
  <c r="BB1108"/>
  <c r="BA1108"/>
  <c r="BF1270"/>
  <c r="BB1270"/>
  <c r="BA1270"/>
  <c r="BF2372"/>
  <c r="BB2372"/>
  <c r="BA2372"/>
  <c r="BF1071"/>
  <c r="BB1071"/>
  <c r="BA1071"/>
  <c r="BF331"/>
  <c r="BB331"/>
  <c r="BA331"/>
  <c r="BF1039"/>
  <c r="BB1039"/>
  <c r="BA1039"/>
  <c r="BF1233"/>
  <c r="BA1233"/>
  <c r="BB1233"/>
  <c r="BF392"/>
  <c r="BA392"/>
  <c r="BB392"/>
  <c r="BB2334"/>
  <c r="BA2334"/>
  <c r="BF2334"/>
  <c r="BF2521"/>
  <c r="BA2521"/>
  <c r="BB2521"/>
  <c r="AW1293"/>
  <c r="AU1293"/>
  <c r="AY1293"/>
  <c r="AV1293"/>
  <c r="AZ1293"/>
  <c r="AV1488"/>
  <c r="AY1488"/>
  <c r="AW1488"/>
  <c r="AU1488"/>
  <c r="AZ1488"/>
  <c r="AV1846"/>
  <c r="AW1846"/>
  <c r="AU1846"/>
  <c r="AY1846"/>
  <c r="AZ1846"/>
  <c r="BF429"/>
  <c r="BB429"/>
  <c r="BA429"/>
  <c r="BB2266"/>
  <c r="BA2266"/>
  <c r="BF2266"/>
  <c r="BF1951"/>
  <c r="BB1951"/>
  <c r="BA1951"/>
  <c r="BF1325"/>
  <c r="BB1325"/>
  <c r="BA1325"/>
  <c r="BF2703"/>
  <c r="BB2703"/>
  <c r="BA2703"/>
  <c r="BB2738"/>
  <c r="BA2738"/>
  <c r="BF2738"/>
  <c r="BB2138"/>
  <c r="BA2138"/>
  <c r="BF2138"/>
  <c r="BB658"/>
  <c r="BA658"/>
  <c r="BF658"/>
  <c r="BF804"/>
  <c r="BB804"/>
  <c r="BA804"/>
  <c r="BF691"/>
  <c r="BB691"/>
  <c r="BA691"/>
  <c r="BF358"/>
  <c r="BB358"/>
  <c r="BA358"/>
  <c r="BF2571"/>
  <c r="BB2571"/>
  <c r="BA2571"/>
  <c r="BF1399"/>
  <c r="BB1399"/>
  <c r="BA1399"/>
  <c r="BF2719"/>
  <c r="BB2719"/>
  <c r="BA2719"/>
  <c r="BF279"/>
  <c r="BB279"/>
  <c r="BA279"/>
  <c r="BB1898"/>
  <c r="BA1898"/>
  <c r="BF1898"/>
  <c r="BF2667"/>
  <c r="BB2667"/>
  <c r="BA2667"/>
  <c r="BF2002"/>
  <c r="BB2002"/>
  <c r="BA2002"/>
  <c r="BB1884"/>
  <c r="BF1884"/>
  <c r="BA1884"/>
  <c r="BF2901"/>
  <c r="BB2901"/>
  <c r="BA2901"/>
  <c r="BF606"/>
  <c r="BB606"/>
  <c r="BA606"/>
  <c r="BF2883"/>
  <c r="BB2883"/>
  <c r="BA2883"/>
  <c r="BF1535"/>
  <c r="BB1535"/>
  <c r="BA1535"/>
  <c r="BF957"/>
  <c r="BB957"/>
  <c r="BA957"/>
  <c r="BF1551"/>
  <c r="BB1551"/>
  <c r="BA1551"/>
  <c r="BB2862"/>
  <c r="BA2862"/>
  <c r="BF2862"/>
  <c r="BF2237"/>
  <c r="BB2237"/>
  <c r="BA2237"/>
  <c r="BF582"/>
  <c r="BB582"/>
  <c r="BA582"/>
  <c r="BF795"/>
  <c r="BB795"/>
  <c r="BA795"/>
  <c r="BF1068"/>
  <c r="BB1068"/>
  <c r="BA1068"/>
  <c r="BF1112"/>
  <c r="BA1112"/>
  <c r="BB1112"/>
  <c r="BF269"/>
  <c r="BB269"/>
  <c r="BA269"/>
  <c r="BF2753"/>
  <c r="BA2753"/>
  <c r="BB2753"/>
  <c r="BF73"/>
  <c r="BA73"/>
  <c r="BB73"/>
  <c r="BB554"/>
  <c r="BA554"/>
  <c r="BF554"/>
  <c r="BF2602"/>
  <c r="BB2602"/>
  <c r="BA2602"/>
  <c r="BF1319"/>
  <c r="BB1319"/>
  <c r="BA1319"/>
  <c r="BF2632"/>
  <c r="BA2632"/>
  <c r="BB2632"/>
  <c r="BF1555"/>
  <c r="BB1555"/>
  <c r="BA1555"/>
  <c r="BF2815"/>
  <c r="BB2815"/>
  <c r="BA2815"/>
  <c r="BB2378"/>
  <c r="BA2378"/>
  <c r="BF2378"/>
  <c r="BF94"/>
  <c r="BB94"/>
  <c r="BA94"/>
  <c r="BB2786"/>
  <c r="BA2786"/>
  <c r="BF2786"/>
  <c r="BF2369"/>
  <c r="BA2369"/>
  <c r="BB2369"/>
  <c r="BF1719"/>
  <c r="BB1719"/>
  <c r="BA1719"/>
  <c r="BF2522"/>
  <c r="BB2522"/>
  <c r="BA2522"/>
  <c r="BB1909"/>
  <c r="BF1909"/>
  <c r="BA1909"/>
  <c r="BF2895"/>
  <c r="BB2895"/>
  <c r="BA2895"/>
  <c r="BF1481"/>
  <c r="BA1481"/>
  <c r="BB1481"/>
  <c r="BF737"/>
  <c r="BA737"/>
  <c r="BB737"/>
  <c r="BF2655"/>
  <c r="BB2655"/>
  <c r="BA2655"/>
  <c r="BB1862"/>
  <c r="BA1862"/>
  <c r="BF1862"/>
  <c r="BF1248"/>
  <c r="BA1248"/>
  <c r="BB1248"/>
  <c r="BB2054"/>
  <c r="BA2054"/>
  <c r="BF2054"/>
  <c r="BF945"/>
  <c r="BA945"/>
  <c r="BB945"/>
  <c r="BB2290"/>
  <c r="BA2290"/>
  <c r="BF2290"/>
  <c r="BB2518"/>
  <c r="BA2518"/>
  <c r="BF2518"/>
  <c r="BF1388"/>
  <c r="BB1388"/>
  <c r="BA1388"/>
  <c r="BF232"/>
  <c r="BA232"/>
  <c r="BB232"/>
  <c r="BF369"/>
  <c r="BA369"/>
  <c r="BB369"/>
  <c r="BF1550"/>
  <c r="BB1550"/>
  <c r="BA1550"/>
  <c r="BF1432"/>
  <c r="BA1432"/>
  <c r="BB1432"/>
  <c r="BB2255"/>
  <c r="BA2255"/>
  <c r="BF2255"/>
  <c r="BF1419"/>
  <c r="BB1419"/>
  <c r="BA1419"/>
  <c r="BF1913"/>
  <c r="BA1913"/>
  <c r="BB1913"/>
  <c r="BF693"/>
  <c r="BB693"/>
  <c r="BA693"/>
  <c r="BB306"/>
  <c r="BA306"/>
  <c r="BF306"/>
  <c r="BF1801"/>
  <c r="BA1801"/>
  <c r="BB1801"/>
  <c r="BF1196"/>
  <c r="BB1196"/>
  <c r="BA1196"/>
  <c r="BB1434"/>
  <c r="BA1434"/>
  <c r="BF1434"/>
  <c r="BB994"/>
  <c r="BA994"/>
  <c r="BF994"/>
  <c r="BF2541"/>
  <c r="BB2541"/>
  <c r="BA2541"/>
  <c r="BF272"/>
  <c r="BA272"/>
  <c r="BB272"/>
  <c r="BB2298"/>
  <c r="BA2298"/>
  <c r="BF2298"/>
  <c r="BF2756"/>
  <c r="BB2756"/>
  <c r="BA2756"/>
  <c r="BF673"/>
  <c r="BA673"/>
  <c r="BB673"/>
  <c r="BF2513"/>
  <c r="BA2513"/>
  <c r="BB2513"/>
  <c r="BF2665"/>
  <c r="BA2665"/>
  <c r="BB2665"/>
  <c r="BB714"/>
  <c r="BA714"/>
  <c r="BF714"/>
  <c r="BF228"/>
  <c r="BB228"/>
  <c r="BA228"/>
  <c r="BF974"/>
  <c r="BB974"/>
  <c r="BA974"/>
  <c r="BF507"/>
  <c r="BB507"/>
  <c r="BA507"/>
  <c r="BF2821"/>
  <c r="BB2821"/>
  <c r="BA2821"/>
  <c r="BF2581"/>
  <c r="BB2581"/>
  <c r="BA2581"/>
  <c r="BF1892"/>
  <c r="BB1892"/>
  <c r="BA1892"/>
  <c r="BB1090"/>
  <c r="BA1090"/>
  <c r="BF1090"/>
  <c r="BA2680"/>
  <c r="BF2680"/>
  <c r="BB2680"/>
  <c r="BB2542"/>
  <c r="BA2542"/>
  <c r="BF2542"/>
  <c r="BF520"/>
  <c r="BA520"/>
  <c r="BB520"/>
  <c r="BF2837"/>
  <c r="BB2837"/>
  <c r="BA2837"/>
  <c r="BF145"/>
  <c r="BA145"/>
  <c r="BB145"/>
  <c r="BB2700"/>
  <c r="BF2700"/>
  <c r="BA2700"/>
  <c r="BF2741"/>
  <c r="BB2741"/>
  <c r="BA2741"/>
  <c r="BF1527"/>
  <c r="BB1527"/>
  <c r="BA1527"/>
  <c r="BF2123"/>
  <c r="BB2123"/>
  <c r="BA2123"/>
  <c r="BF2264"/>
  <c r="BA2264"/>
  <c r="BB2264"/>
  <c r="BF703"/>
  <c r="BB703"/>
  <c r="BA703"/>
  <c r="BB354"/>
  <c r="BA354"/>
  <c r="BF354"/>
  <c r="BB2098"/>
  <c r="BA2098"/>
  <c r="BF2098"/>
  <c r="BB1946"/>
  <c r="BA1946"/>
  <c r="BF1946"/>
  <c r="BF1744"/>
  <c r="BA1744"/>
  <c r="BB1744"/>
  <c r="BF1599"/>
  <c r="BB1599"/>
  <c r="BA1599"/>
  <c r="BF789"/>
  <c r="BB789"/>
  <c r="BA789"/>
  <c r="BF1723"/>
  <c r="BB1723"/>
  <c r="BA1723"/>
  <c r="BF2872"/>
  <c r="BA2872"/>
  <c r="BB2872"/>
  <c r="BF567"/>
  <c r="BB567"/>
  <c r="BA567"/>
  <c r="BF1172"/>
  <c r="BB1172"/>
  <c r="BA1172"/>
  <c r="BA2793"/>
  <c r="BF2793"/>
  <c r="BB2793"/>
  <c r="BB2454"/>
  <c r="BA2454"/>
  <c r="BF2454"/>
  <c r="BF1133"/>
  <c r="BB1133"/>
  <c r="BA1133"/>
  <c r="BB666"/>
  <c r="BA666"/>
  <c r="BF666"/>
  <c r="BF551"/>
  <c r="BB551"/>
  <c r="BA551"/>
  <c r="BF2917"/>
  <c r="BB2917"/>
  <c r="BA2917"/>
  <c r="BF1512"/>
  <c r="BA1512"/>
  <c r="BB1512"/>
  <c r="BB2394"/>
  <c r="BA2394"/>
  <c r="BF2394"/>
  <c r="BF196"/>
  <c r="BB196"/>
  <c r="BA196"/>
  <c r="BB2294"/>
  <c r="BA2294"/>
  <c r="BF2294"/>
  <c r="BF983"/>
  <c r="BB983"/>
  <c r="BA983"/>
  <c r="BF811"/>
  <c r="BB811"/>
  <c r="BA811"/>
  <c r="BF2408"/>
  <c r="BA2408"/>
  <c r="BB2408"/>
  <c r="BF397"/>
  <c r="BB397"/>
  <c r="BA397"/>
  <c r="BF2304"/>
  <c r="BA2304"/>
  <c r="BB2304"/>
  <c r="BF496"/>
  <c r="BA496"/>
  <c r="BB496"/>
  <c r="BF1685"/>
  <c r="BB1685"/>
  <c r="BA1685"/>
  <c r="BB2774"/>
  <c r="BA2774"/>
  <c r="BF2774"/>
  <c r="BF876"/>
  <c r="BB876"/>
  <c r="BA876"/>
  <c r="BF2824"/>
  <c r="BA2824"/>
  <c r="BB2824"/>
  <c r="BF1698"/>
  <c r="BB1698"/>
  <c r="BA1698"/>
  <c r="BF380"/>
  <c r="BB380"/>
  <c r="BA380"/>
  <c r="BF1517"/>
  <c r="BB1517"/>
  <c r="BA1517"/>
  <c r="BF852"/>
  <c r="BB852"/>
  <c r="BA852"/>
  <c r="BF2736"/>
  <c r="BA2736"/>
  <c r="BB2736"/>
  <c r="BF2651"/>
  <c r="BB2651"/>
  <c r="BA2651"/>
  <c r="BF1017"/>
  <c r="BA1017"/>
  <c r="BB1017"/>
  <c r="BB1274"/>
  <c r="BA1274"/>
  <c r="BF1274"/>
  <c r="BF2320"/>
  <c r="BA2320"/>
  <c r="BB2320"/>
  <c r="BB2428"/>
  <c r="BA2428"/>
  <c r="BF2428"/>
  <c r="BF359"/>
  <c r="BB359"/>
  <c r="BA359"/>
  <c r="BF2104"/>
  <c r="BA2104"/>
  <c r="BB2104"/>
  <c r="BF1318"/>
  <c r="BB1318"/>
  <c r="BA1318"/>
  <c r="BB1670"/>
  <c r="BA1670"/>
  <c r="BF1670"/>
  <c r="BA2977"/>
  <c r="BB2977"/>
  <c r="BF2977"/>
  <c r="BF1497"/>
  <c r="BA1497"/>
  <c r="BB1497"/>
  <c r="BB986"/>
  <c r="BA986"/>
  <c r="BF986"/>
  <c r="BB1542"/>
  <c r="BA1542"/>
  <c r="BF1542"/>
  <c r="BF1156"/>
  <c r="BB1156"/>
  <c r="BA1156"/>
  <c r="BF1808"/>
  <c r="BA1808"/>
  <c r="BB1808"/>
  <c r="BB1834"/>
  <c r="BA1834"/>
  <c r="BF1834"/>
  <c r="BF1613"/>
  <c r="BB1613"/>
  <c r="BA1613"/>
  <c r="BF301"/>
  <c r="BB301"/>
  <c r="BA301"/>
  <c r="BF1456"/>
  <c r="BA1456"/>
  <c r="BB1456"/>
  <c r="BF296"/>
  <c r="BA296"/>
  <c r="BB296"/>
  <c r="BF659"/>
  <c r="BB659"/>
  <c r="BA659"/>
  <c r="BF1993"/>
  <c r="BA1993"/>
  <c r="BB1993"/>
  <c r="BF1709"/>
  <c r="BB1709"/>
  <c r="BA1709"/>
  <c r="BF2509"/>
  <c r="BB2509"/>
  <c r="BA2509"/>
  <c r="BF592"/>
  <c r="BA592"/>
  <c r="BB592"/>
  <c r="BF1515"/>
  <c r="BB1515"/>
  <c r="BA1515"/>
  <c r="BF1457"/>
  <c r="BA1457"/>
  <c r="BB1457"/>
  <c r="BF273"/>
  <c r="BA273"/>
  <c r="BB273"/>
  <c r="BB2594"/>
  <c r="BA2594"/>
  <c r="BF2594"/>
  <c r="BF784"/>
  <c r="BA784"/>
  <c r="BB784"/>
  <c r="BF1340"/>
  <c r="BB1340"/>
  <c r="BA1340"/>
  <c r="BF432"/>
  <c r="BA432"/>
  <c r="BB432"/>
  <c r="BF588"/>
  <c r="BB588"/>
  <c r="BA588"/>
  <c r="BB1610"/>
  <c r="BA1610"/>
  <c r="BF1610"/>
  <c r="BF696"/>
  <c r="BA696"/>
  <c r="BB696"/>
  <c r="BF297"/>
  <c r="BA297"/>
  <c r="BB297"/>
  <c r="BB2446"/>
  <c r="BA2446"/>
  <c r="BF2446"/>
  <c r="BB2399"/>
  <c r="BA2399"/>
  <c r="BF2399"/>
  <c r="BF2795"/>
  <c r="BB2795"/>
  <c r="BA2795"/>
  <c r="BF1453"/>
  <c r="BB1453"/>
  <c r="BA1453"/>
  <c r="BF27"/>
  <c r="BB27"/>
  <c r="BA27"/>
  <c r="BF871"/>
  <c r="BB871"/>
  <c r="BA871"/>
  <c r="BF647"/>
  <c r="BB647"/>
  <c r="BA647"/>
  <c r="BB325"/>
  <c r="BA325"/>
  <c r="BF325"/>
  <c r="BB2842"/>
  <c r="BA2842"/>
  <c r="BF2842"/>
  <c r="BF223"/>
  <c r="BB223"/>
  <c r="BA223"/>
  <c r="BB2550"/>
  <c r="BA2550"/>
  <c r="BF2550"/>
  <c r="BF1641"/>
  <c r="BA1641"/>
  <c r="BB1641"/>
  <c r="BF559"/>
  <c r="BB559"/>
  <c r="BA559"/>
  <c r="BF180"/>
  <c r="BB180"/>
  <c r="BA180"/>
  <c r="BF828"/>
  <c r="BB828"/>
  <c r="BA828"/>
  <c r="BB1546"/>
  <c r="BA1546"/>
  <c r="BF1546"/>
  <c r="BF437"/>
  <c r="BB437"/>
  <c r="BA437"/>
  <c r="BB1525"/>
  <c r="BF1525"/>
  <c r="BA1525"/>
  <c r="BF769"/>
  <c r="BA769"/>
  <c r="BB769"/>
  <c r="BF1950"/>
  <c r="BB1950"/>
  <c r="BA1950"/>
  <c r="BF2891"/>
  <c r="BB2891"/>
  <c r="BA2891"/>
  <c r="BF1714"/>
  <c r="BB1714"/>
  <c r="BA1714"/>
  <c r="BF975"/>
  <c r="BB975"/>
  <c r="BA975"/>
  <c r="BF1273"/>
  <c r="BA1273"/>
  <c r="BB1273"/>
  <c r="BF257"/>
  <c r="BA257"/>
  <c r="BB257"/>
  <c r="BF494"/>
  <c r="BB494"/>
  <c r="BA494"/>
  <c r="BF1813"/>
  <c r="BB1813"/>
  <c r="BA1813"/>
  <c r="BF671"/>
  <c r="BB671"/>
  <c r="BA671"/>
  <c r="BF383"/>
  <c r="BB383"/>
  <c r="BA383"/>
  <c r="BF1623"/>
  <c r="BB1623"/>
  <c r="BA1623"/>
  <c r="BB2343"/>
  <c r="BA2343"/>
  <c r="BF2343"/>
  <c r="BF547"/>
  <c r="BB547"/>
  <c r="BA547"/>
  <c r="BF2516"/>
  <c r="BB2516"/>
  <c r="BA2516"/>
  <c r="BF1222"/>
  <c r="BB1222"/>
  <c r="BA1222"/>
  <c r="BB2271"/>
  <c r="BA2271"/>
  <c r="BF2271"/>
  <c r="BF623"/>
  <c r="BB623"/>
  <c r="BA623"/>
  <c r="BF739"/>
  <c r="BB739"/>
  <c r="BA739"/>
  <c r="BF1213"/>
  <c r="BB1213"/>
  <c r="BA1213"/>
  <c r="BF2963"/>
  <c r="BB2963"/>
  <c r="BA2963"/>
  <c r="BF1539"/>
  <c r="BB1539"/>
  <c r="BA1539"/>
  <c r="BB234"/>
  <c r="BA234"/>
  <c r="BF234"/>
  <c r="BB1362"/>
  <c r="BA1362"/>
  <c r="BF1362"/>
  <c r="BF575"/>
  <c r="BB575"/>
  <c r="BA575"/>
  <c r="BF2165"/>
  <c r="BB2165"/>
  <c r="BA2165"/>
  <c r="BF1015"/>
  <c r="BB1015"/>
  <c r="BA1015"/>
  <c r="BF2791"/>
  <c r="BB2791"/>
  <c r="BA2791"/>
  <c r="BF2323"/>
  <c r="BB2323"/>
  <c r="BA2323"/>
  <c r="BF1207"/>
  <c r="BB1207"/>
  <c r="BA1207"/>
  <c r="BB2742"/>
  <c r="BA2742"/>
  <c r="BF2742"/>
  <c r="BB389"/>
  <c r="BF389"/>
  <c r="BA389"/>
  <c r="BB2678"/>
  <c r="BA2678"/>
  <c r="BF2678"/>
  <c r="BF2919"/>
  <c r="BB2919"/>
  <c r="BA2919"/>
  <c r="BF776"/>
  <c r="BA776"/>
  <c r="BB776"/>
  <c r="AM628"/>
  <c r="AM994"/>
  <c r="AX1022"/>
  <c r="AX2270"/>
  <c r="AX1567"/>
  <c r="AM1930"/>
  <c r="AM1905"/>
  <c r="AM1592"/>
  <c r="AM2166"/>
  <c r="AM2763"/>
  <c r="AM619"/>
  <c r="AM1419"/>
  <c r="AM335"/>
  <c r="AM705"/>
  <c r="AM2625"/>
  <c r="AM229"/>
  <c r="AM247"/>
  <c r="AM2965"/>
  <c r="AM2314"/>
  <c r="AM2399"/>
  <c r="AM2872"/>
  <c r="AM2825"/>
  <c r="AM2196"/>
  <c r="AM1684"/>
  <c r="AM1172"/>
  <c r="AM2867"/>
  <c r="AM1843"/>
  <c r="AM1254"/>
  <c r="AM1206"/>
  <c r="AM2553"/>
  <c r="AM870"/>
  <c r="AM666"/>
  <c r="AM901"/>
  <c r="AM762"/>
  <c r="AM1370"/>
  <c r="AM261"/>
  <c r="AM1512"/>
  <c r="AM552"/>
  <c r="AM1786"/>
  <c r="AM209"/>
  <c r="AM1047"/>
  <c r="AM200"/>
  <c r="AM786"/>
  <c r="AM1310"/>
  <c r="AM290"/>
  <c r="AM2188"/>
  <c r="AM2924"/>
  <c r="AM1798"/>
  <c r="AM2778"/>
  <c r="AM2525"/>
  <c r="AM420"/>
  <c r="AM706"/>
  <c r="AM2494"/>
  <c r="AM502"/>
  <c r="AM761"/>
  <c r="AM932"/>
  <c r="AM126"/>
  <c r="AM1602"/>
  <c r="AM2088"/>
  <c r="AM2455"/>
  <c r="AM855"/>
  <c r="AM894"/>
  <c r="AM2580"/>
  <c r="AM173"/>
  <c r="AM2745"/>
  <c r="AM428"/>
  <c r="AM286"/>
  <c r="AM1495"/>
  <c r="AM317"/>
  <c r="AM350"/>
  <c r="AM2614"/>
  <c r="AM2929"/>
  <c r="AM1233"/>
  <c r="AM2521"/>
  <c r="AM2584"/>
  <c r="AM1778"/>
  <c r="AM2057"/>
  <c r="AM2033"/>
  <c r="AM1706"/>
  <c r="AM2305"/>
  <c r="AM1484"/>
  <c r="AM689"/>
  <c r="AM2495"/>
  <c r="AM882"/>
  <c r="AM2243"/>
  <c r="AM891"/>
  <c r="AM1473"/>
  <c r="AM1373"/>
  <c r="AM1155"/>
  <c r="AM1403"/>
  <c r="AM214"/>
  <c r="AM410"/>
  <c r="AM2197"/>
  <c r="AM2030"/>
  <c r="AM2836"/>
  <c r="AM2423"/>
  <c r="AM2147"/>
  <c r="AM1167"/>
  <c r="AM1412"/>
  <c r="AM2195"/>
  <c r="AM1508"/>
  <c r="AM669"/>
  <c r="AM2709"/>
  <c r="AM2977"/>
  <c r="AM299"/>
  <c r="AM1676"/>
  <c r="AM2893"/>
  <c r="AM404"/>
  <c r="AM1530"/>
  <c r="AM2374"/>
  <c r="AM1446"/>
  <c r="AM2731"/>
  <c r="AM2234"/>
  <c r="AM1660"/>
  <c r="AM2920"/>
  <c r="AM2828"/>
  <c r="AM1948"/>
  <c r="AM249"/>
  <c r="AM1525"/>
  <c r="AM2701"/>
  <c r="AM1773"/>
  <c r="AM2041"/>
  <c r="AM2348"/>
  <c r="AM318"/>
  <c r="AM667"/>
  <c r="AM2859"/>
  <c r="AM496"/>
  <c r="AM940"/>
  <c r="AM841"/>
  <c r="AM709"/>
  <c r="AM1168"/>
  <c r="AM753"/>
  <c r="AM2463"/>
  <c r="AM412"/>
  <c r="AM1136"/>
  <c r="AM925"/>
  <c r="AM1568"/>
  <c r="AM357"/>
  <c r="AM2098"/>
  <c r="AM1471"/>
  <c r="AM1956"/>
  <c r="AM546"/>
  <c r="AM2071"/>
  <c r="AM2347"/>
  <c r="AM2912"/>
  <c r="AM2323"/>
  <c r="AM503"/>
  <c r="AM651"/>
  <c r="AM1476"/>
  <c r="AM2707"/>
  <c r="AM1347"/>
  <c r="AM504"/>
  <c r="AM2962"/>
  <c r="AM2307"/>
  <c r="AM1192"/>
  <c r="AM826"/>
  <c r="AM90"/>
  <c r="AM958"/>
  <c r="AM1797"/>
  <c r="AM944"/>
  <c r="AM1404"/>
  <c r="AM2990"/>
  <c r="AM2460"/>
  <c r="AM2534"/>
  <c r="AM2842"/>
  <c r="AM75"/>
  <c r="AM799"/>
  <c r="AM2324"/>
  <c r="AM1838"/>
  <c r="AM895"/>
  <c r="AM28"/>
  <c r="AM2747"/>
  <c r="AM431"/>
  <c r="AM1103"/>
  <c r="AM1148"/>
  <c r="AM739"/>
  <c r="AM857"/>
  <c r="AM1960"/>
  <c r="AM1954"/>
  <c r="AM1606"/>
  <c r="AM405"/>
  <c r="AM1234"/>
  <c r="AM1775"/>
  <c r="AM2294"/>
  <c r="AM2133"/>
  <c r="AM2558"/>
  <c r="AM1465"/>
  <c r="AM77"/>
  <c r="AM1985"/>
  <c r="AM1408"/>
  <c r="AM71"/>
  <c r="AM1567"/>
  <c r="AM1722"/>
  <c r="AM2270"/>
  <c r="AM1006"/>
  <c r="AM1573"/>
  <c r="AM2947"/>
  <c r="AM330"/>
  <c r="AM1522"/>
  <c r="AM322"/>
  <c r="AM2500"/>
  <c r="AM1604"/>
  <c r="AM2248"/>
  <c r="AM213"/>
  <c r="AM586"/>
  <c r="AM1023"/>
  <c r="AM1069"/>
  <c r="AM1887"/>
  <c r="AM2002"/>
  <c r="AM1776"/>
  <c r="AM416"/>
  <c r="AM1995"/>
  <c r="AM2140"/>
  <c r="AM1116"/>
  <c r="AM1976"/>
  <c r="AM952"/>
  <c r="AM248"/>
  <c r="AM1360"/>
  <c r="AM2257"/>
  <c r="AM2759"/>
  <c r="AM630"/>
  <c r="AM1290"/>
  <c r="AM2389"/>
  <c r="AM341"/>
  <c r="AM1605"/>
  <c r="AM2722"/>
  <c r="AM1282"/>
  <c r="AM765"/>
  <c r="AM2352"/>
  <c r="AM1767"/>
  <c r="AM1520"/>
  <c r="AM346"/>
  <c r="AM1741"/>
  <c r="AM2077"/>
  <c r="AM2592"/>
  <c r="AM1665"/>
  <c r="AM2806"/>
  <c r="AM2162"/>
  <c r="AM1232"/>
  <c r="AM1872"/>
  <c r="AM879"/>
  <c r="AM1681"/>
  <c r="AM1307"/>
  <c r="AM1068"/>
  <c r="AM856"/>
  <c r="AM2198"/>
  <c r="AM2925"/>
  <c r="AM2317"/>
  <c r="AM2496"/>
  <c r="AM681"/>
  <c r="AM1061"/>
  <c r="AM2668"/>
  <c r="AM684"/>
  <c r="AM1928"/>
  <c r="AM1429"/>
  <c r="AM1284"/>
  <c r="AM2602"/>
  <c r="AM2216"/>
  <c r="AM2604"/>
  <c r="AM1575"/>
  <c r="AM242"/>
  <c r="AM2895"/>
  <c r="AM1726"/>
  <c r="AM2266"/>
  <c r="AM362"/>
  <c r="AM675"/>
  <c r="AM303"/>
  <c r="AM911"/>
  <c r="AM839"/>
  <c r="AM139"/>
  <c r="AM2502"/>
  <c r="AM627"/>
  <c r="AM454"/>
  <c r="AM2721"/>
  <c r="AM2823"/>
  <c r="AM2491"/>
  <c r="AM1467"/>
  <c r="AM443"/>
  <c r="AM2588"/>
  <c r="AM2076"/>
  <c r="AM1564"/>
  <c r="AM540"/>
  <c r="AM1844"/>
  <c r="AM2552"/>
  <c r="AM182"/>
  <c r="AM2675"/>
  <c r="AM1651"/>
  <c r="AM1703"/>
  <c r="AM2459"/>
  <c r="AM1435"/>
  <c r="AM411"/>
  <c r="AM1393"/>
  <c r="AM881"/>
  <c r="AM218"/>
  <c r="AM2702"/>
  <c r="AM447"/>
  <c r="AM277"/>
  <c r="AM2211"/>
  <c r="AM1299"/>
  <c r="AM396"/>
  <c r="AM2152"/>
  <c r="AM1064"/>
  <c r="AM2559"/>
  <c r="AM787"/>
  <c r="AM2316"/>
  <c r="AM62"/>
  <c r="AM2154"/>
  <c r="AM2794"/>
  <c r="AM2363"/>
  <c r="AM1114"/>
  <c r="AM1191"/>
  <c r="AM2510"/>
  <c r="AM199"/>
  <c r="AM162"/>
  <c r="AM1294"/>
  <c r="AM2591"/>
  <c r="AM2784"/>
  <c r="AM2827"/>
  <c r="AM2458"/>
  <c r="AM1850"/>
  <c r="AM1430"/>
  <c r="AM2167"/>
  <c r="AM2452"/>
  <c r="AM532"/>
  <c r="AM1743"/>
  <c r="AM2857"/>
  <c r="AM1321"/>
  <c r="AM2710"/>
  <c r="AM2527"/>
  <c r="AM624"/>
  <c r="AM1359"/>
  <c r="AM2873"/>
  <c r="AM849"/>
  <c r="AM35"/>
  <c r="AM2287"/>
  <c r="AM629"/>
  <c r="AM579"/>
  <c r="AM1806"/>
  <c r="AM1764"/>
  <c r="AM1258"/>
  <c r="AM625"/>
  <c r="AM900"/>
  <c r="AM1002"/>
  <c r="AM2256"/>
  <c r="AM1464"/>
  <c r="AM822"/>
  <c r="AM1686"/>
  <c r="AM1735"/>
  <c r="AM2259"/>
  <c r="AM2262"/>
  <c r="AM1957"/>
  <c r="AM1283"/>
  <c r="AM1455"/>
  <c r="AM936"/>
  <c r="AM917"/>
  <c r="AM2981"/>
  <c r="AM549"/>
  <c r="AM1903"/>
  <c r="AM2967"/>
  <c r="AM2359"/>
  <c r="AM1474"/>
  <c r="AM2691"/>
  <c r="AM163"/>
  <c r="AM259"/>
  <c r="AM482"/>
  <c r="AM2346"/>
  <c r="AM2490"/>
  <c r="AM1511"/>
  <c r="AM946"/>
  <c r="AM2143"/>
  <c r="AM1421"/>
  <c r="AM1728"/>
  <c r="AM1671"/>
  <c r="AM1035"/>
  <c r="AM998"/>
  <c r="AM2113"/>
  <c r="AM425"/>
  <c r="AM478"/>
  <c r="AM339"/>
  <c r="AM1708"/>
  <c r="AM2654"/>
  <c r="AM45"/>
  <c r="AM598"/>
  <c r="AM2753"/>
  <c r="AM2395"/>
  <c r="AM347"/>
  <c r="AM2046"/>
  <c r="AM633"/>
  <c r="AM393"/>
  <c r="AM903"/>
  <c r="AM183"/>
  <c r="AM300"/>
  <c r="AM2952"/>
  <c r="AM1941"/>
  <c r="AM309"/>
  <c r="AM2798"/>
  <c r="AM972"/>
  <c r="AM2632"/>
  <c r="AM1640"/>
  <c r="AM680"/>
  <c r="AM1555"/>
  <c r="AM2350"/>
  <c r="AM1026"/>
  <c r="AM179"/>
  <c r="AM2957"/>
  <c r="AM1399"/>
  <c r="AM1453"/>
  <c r="AM2047"/>
  <c r="AM2513"/>
  <c r="AM342"/>
  <c r="AM1438"/>
  <c r="AM2975"/>
  <c r="AM1186"/>
  <c r="AM354"/>
  <c r="AM699"/>
  <c r="AM1289"/>
  <c r="AM2003"/>
  <c r="AM679"/>
  <c r="AM254"/>
  <c r="AM2103"/>
  <c r="AM2135"/>
  <c r="AM2432"/>
  <c r="AM1456"/>
  <c r="AM862"/>
  <c r="AM2293"/>
  <c r="AM659"/>
  <c r="AM2938"/>
  <c r="AM1225"/>
  <c r="AM1249"/>
  <c r="AM2205"/>
  <c r="AM2688"/>
  <c r="AM1632"/>
  <c r="AM1862"/>
  <c r="AM1991"/>
  <c r="AM1433"/>
  <c r="AM2899"/>
  <c r="AM742"/>
  <c r="AM25"/>
  <c r="AM232"/>
  <c r="AM273"/>
  <c r="AM302"/>
  <c r="AM1407"/>
  <c r="AM1712"/>
  <c r="AM2620"/>
  <c r="AM572"/>
  <c r="AM1944"/>
  <c r="AM70"/>
  <c r="AM2890"/>
  <c r="AM597"/>
  <c r="AM1022"/>
  <c r="AM1122"/>
  <c r="AM2512"/>
  <c r="AM732"/>
  <c r="AM2725"/>
  <c r="AM1267"/>
  <c r="AM1628"/>
  <c r="AM348"/>
  <c r="AM646"/>
  <c r="AM2219"/>
  <c r="AM527"/>
  <c r="AM1830"/>
  <c r="AM1052"/>
  <c r="AM2576"/>
  <c r="AM1121"/>
  <c r="AM800"/>
  <c r="AM1766"/>
  <c r="AM263"/>
  <c r="AM927"/>
  <c r="AM2703"/>
  <c r="AM1700"/>
  <c r="AM250"/>
  <c r="AM979"/>
  <c r="AM544"/>
  <c r="AM819"/>
  <c r="AM1088"/>
  <c r="AM2964"/>
  <c r="AM152"/>
  <c r="AM2361"/>
  <c r="AM1878"/>
  <c r="AM138"/>
  <c r="AM775"/>
  <c r="AM2190"/>
  <c r="AM80"/>
  <c r="AM1377"/>
  <c r="AM969"/>
  <c r="AM528"/>
  <c r="AM1369"/>
  <c r="AM1879"/>
  <c r="AM1143"/>
  <c r="AM2337"/>
  <c r="AM476"/>
  <c r="AM2193"/>
  <c r="AM1918"/>
  <c r="AM873"/>
  <c r="AM269"/>
  <c r="AM1630"/>
  <c r="AM185"/>
  <c r="AM44"/>
  <c r="AM453"/>
  <c r="AM2815"/>
  <c r="AM1754"/>
  <c r="AM1175"/>
  <c r="AM194"/>
  <c r="AM926"/>
  <c r="AM1547"/>
  <c r="AM1549"/>
  <c r="AM500"/>
  <c r="AM2577"/>
  <c r="AM1904"/>
  <c r="AM1027"/>
  <c r="AM791"/>
  <c r="AM2468"/>
  <c r="AM190"/>
  <c r="AM2018"/>
  <c r="AM1292"/>
  <c r="AM543"/>
  <c r="AM522"/>
  <c r="AM2755"/>
  <c r="AM1007"/>
  <c r="AM691"/>
  <c r="AM2477"/>
  <c r="AM2144"/>
  <c r="AM61"/>
  <c r="AM720"/>
  <c r="AM1452"/>
  <c r="AM2940"/>
  <c r="AM1505"/>
  <c r="AM2719"/>
  <c r="AM1616"/>
  <c r="AM27"/>
  <c r="AM374"/>
  <c r="AM553"/>
  <c r="AM1317"/>
  <c r="AM647"/>
  <c r="AM673"/>
  <c r="AM85"/>
  <c r="AM289"/>
  <c r="AM2746"/>
  <c r="AM108"/>
  <c r="AM707"/>
  <c r="AM1118"/>
  <c r="AM803"/>
  <c r="AM2415"/>
  <c r="AM418"/>
  <c r="AM1245"/>
  <c r="AM107"/>
  <c r="AM2978"/>
  <c r="AM2611"/>
  <c r="AM2102"/>
  <c r="AM1499"/>
  <c r="AM2918"/>
  <c r="AM102"/>
  <c r="AM1286"/>
  <c r="AM1415"/>
  <c r="AM2796"/>
  <c r="AM264"/>
  <c r="AM701"/>
  <c r="AM2434"/>
  <c r="AM2302"/>
  <c r="AM1454"/>
  <c r="AM812"/>
  <c r="AM1924"/>
  <c r="AM437"/>
  <c r="AM1800"/>
  <c r="AM1816"/>
  <c r="AM1304"/>
  <c r="AM792"/>
  <c r="AM38"/>
  <c r="AM2130"/>
  <c r="AM1149"/>
  <c r="AM534"/>
  <c r="AM768"/>
  <c r="AM1462"/>
  <c r="AM1931"/>
  <c r="AM2822"/>
  <c r="AM1714"/>
  <c r="AM1785"/>
  <c r="AM1297"/>
  <c r="AM785"/>
  <c r="AM1765"/>
  <c r="AM1923"/>
  <c r="AM1383"/>
  <c r="AM1363"/>
  <c r="AM1580"/>
  <c r="AM1832"/>
  <c r="AM872"/>
  <c r="AM2325"/>
  <c r="AM671"/>
  <c r="AM268"/>
  <c r="AM1527"/>
  <c r="AM1194"/>
  <c r="AM435"/>
  <c r="AM1389"/>
  <c r="AM2914"/>
  <c r="AM1418"/>
  <c r="AM1807"/>
  <c r="AM2341"/>
  <c r="AM1811"/>
  <c r="AM1621"/>
  <c r="AM2235"/>
  <c r="AM2114"/>
  <c r="AM1900"/>
  <c r="AM2892"/>
  <c r="AM967"/>
  <c r="AM1910"/>
  <c r="AM1874"/>
  <c r="AM1968"/>
  <c r="AM1889"/>
  <c r="AM2555"/>
  <c r="AM296"/>
  <c r="AM2522"/>
  <c r="AM1909"/>
  <c r="AM2956"/>
  <c r="AM2505"/>
  <c r="AM864"/>
  <c r="AM2507"/>
  <c r="AM523"/>
  <c r="AM1689"/>
  <c r="AM1201"/>
  <c r="AM2600"/>
  <c r="AM590"/>
  <c r="AM1704"/>
  <c r="AM1333"/>
  <c r="AM67"/>
  <c r="AM1459"/>
  <c r="AM2221"/>
  <c r="AM1021"/>
  <c r="AM1432"/>
  <c r="AM920"/>
  <c r="AM2255"/>
  <c r="AM1008"/>
  <c r="AM688"/>
  <c r="AM2411"/>
  <c r="AM1401"/>
  <c r="AM87"/>
  <c r="AM1608"/>
  <c r="AM1356"/>
  <c r="AM2882"/>
  <c r="AM1084"/>
  <c r="AM1509"/>
  <c r="AM2024"/>
  <c r="AM2303"/>
  <c r="AM567"/>
  <c r="AM2900"/>
  <c r="AM2388"/>
  <c r="AM1940"/>
  <c r="AM916"/>
  <c r="AM1769"/>
  <c r="AM1257"/>
  <c r="AM1734"/>
  <c r="AM2269"/>
  <c r="AM2048"/>
  <c r="AM2993"/>
  <c r="AM2267"/>
  <c r="AM1243"/>
  <c r="AM219"/>
  <c r="AM758"/>
  <c r="AM2809"/>
  <c r="AM2297"/>
  <c r="AM2949"/>
  <c r="AM1253"/>
  <c r="AM991"/>
  <c r="AM1239"/>
  <c r="AM72"/>
  <c r="AM2623"/>
  <c r="AM2917"/>
  <c r="AM1171"/>
  <c r="AM1636"/>
  <c r="AM2165"/>
  <c r="AM2382"/>
  <c r="AM1898"/>
  <c r="AM1842"/>
  <c r="AM2285"/>
  <c r="AM1229"/>
  <c r="AM816"/>
  <c r="AM352"/>
  <c r="AM830"/>
  <c r="AM949"/>
  <c r="AM18"/>
  <c r="AM1799"/>
  <c r="AM2854"/>
  <c r="AM1308"/>
  <c r="AM1391"/>
  <c r="AM427"/>
  <c r="AM2737"/>
  <c r="AM2128"/>
  <c r="AM2619"/>
  <c r="AM1595"/>
  <c r="AM571"/>
  <c r="AM2086"/>
  <c r="AM1626"/>
  <c r="AM2356"/>
  <c r="AM1908"/>
  <c r="AM1396"/>
  <c r="AM884"/>
  <c r="AM436"/>
  <c r="AM2605"/>
  <c r="AM2032"/>
  <c r="AM2624"/>
  <c r="AM1120"/>
  <c r="AM1718"/>
  <c r="AM1803"/>
  <c r="AM2971"/>
  <c r="AM1947"/>
  <c r="AM2790"/>
  <c r="AM2515"/>
  <c r="AM21"/>
  <c r="AM1642"/>
  <c r="AM142"/>
  <c r="AM391"/>
  <c r="AM1658"/>
  <c r="AM1077"/>
  <c r="AM2274"/>
  <c r="AM2850"/>
  <c r="AM215"/>
  <c r="AM2829"/>
  <c r="AM1677"/>
  <c r="AM224"/>
  <c r="AM1199"/>
  <c r="AM1926"/>
  <c r="AM2875"/>
  <c r="AM1851"/>
  <c r="AM827"/>
  <c r="AM2598"/>
  <c r="AM2740"/>
  <c r="AM2228"/>
  <c r="AM1268"/>
  <c r="AM1586"/>
  <c r="AM1835"/>
  <c r="AM1867"/>
  <c r="AM566"/>
  <c r="AM2633"/>
  <c r="AM2121"/>
  <c r="AM2035"/>
  <c r="AM1341"/>
  <c r="AM573"/>
  <c r="AM2749"/>
  <c r="AM1053"/>
  <c r="AM1810"/>
  <c r="AM2480"/>
  <c r="AM464"/>
  <c r="AM1601"/>
  <c r="AM1073"/>
  <c r="AM2466"/>
  <c r="AM2189"/>
  <c r="AM1552"/>
  <c r="AM1105"/>
  <c r="AM1893"/>
  <c r="AM450"/>
  <c r="AM2851"/>
  <c r="AM548"/>
  <c r="AM1042"/>
  <c r="AM78"/>
  <c r="AM2945"/>
  <c r="AM721"/>
  <c r="AM2055"/>
  <c r="AM1185"/>
  <c r="AM1949"/>
  <c r="AM1771"/>
  <c r="AM790"/>
  <c r="AM208"/>
  <c r="AM463"/>
  <c r="AM1179"/>
  <c r="AM489"/>
  <c r="AM584"/>
  <c r="AM2597"/>
  <c r="AM805"/>
  <c r="AM657"/>
  <c r="AM1247"/>
  <c r="AM1390"/>
  <c r="AM1535"/>
  <c r="AM2653"/>
  <c r="AM957"/>
  <c r="AM1264"/>
  <c r="AM1963"/>
  <c r="AM2694"/>
  <c r="AM1366"/>
  <c r="AM1551"/>
  <c r="AM1882"/>
  <c r="AM2765"/>
  <c r="AM1144"/>
  <c r="AM568"/>
  <c r="AM2976"/>
  <c r="AM2865"/>
  <c r="AM400"/>
  <c r="AM89"/>
  <c r="AM1970"/>
  <c r="AM2444"/>
  <c r="AM3004"/>
  <c r="AM1880"/>
  <c r="AM1368"/>
  <c r="AM541"/>
  <c r="AM1883"/>
  <c r="AM460"/>
  <c r="AM2773"/>
  <c r="AM68"/>
  <c r="AM974"/>
  <c r="AM1629"/>
  <c r="AM2087"/>
  <c r="AM1713"/>
  <c r="AM2204"/>
  <c r="AM1570"/>
  <c r="AM1111"/>
  <c r="AM2894"/>
  <c r="AM2590"/>
  <c r="AM2464"/>
  <c r="AM683"/>
  <c r="AM288"/>
  <c r="AM191"/>
  <c r="AM820"/>
  <c r="AM2557"/>
  <c r="AM1536"/>
  <c r="AM111"/>
  <c r="AM1607"/>
  <c r="AM2560"/>
  <c r="AM2465"/>
  <c r="AM1770"/>
  <c r="AM1260"/>
  <c r="AM1018"/>
  <c r="AM161"/>
  <c r="AM1710"/>
  <c r="AM515"/>
  <c r="AM1098"/>
  <c r="AM1999"/>
  <c r="AM1334"/>
  <c r="AM1339"/>
  <c r="AM951"/>
  <c r="AM2036"/>
  <c r="AM146"/>
  <c r="AM2923"/>
  <c r="AM779"/>
  <c r="AM2671"/>
  <c r="AM1590"/>
  <c r="AM875"/>
  <c r="AM2991"/>
  <c r="AM973"/>
  <c r="AM2927"/>
  <c r="AM1487"/>
  <c r="AM1329"/>
  <c r="AM2131"/>
  <c r="AM2006"/>
  <c r="AM2726"/>
  <c r="AM311"/>
  <c r="AM84"/>
  <c r="AM2483"/>
  <c r="AM2407"/>
  <c r="AM29"/>
  <c r="AM1184"/>
  <c r="AM240"/>
  <c r="AM2353"/>
  <c r="AM1302"/>
  <c r="AM1627"/>
  <c r="AM1361"/>
  <c r="AM2067"/>
  <c r="AM825"/>
  <c r="AM2499"/>
  <c r="AM1092"/>
  <c r="AM2533"/>
  <c r="AM1119"/>
  <c r="AM867"/>
  <c r="AM2223"/>
  <c r="AM2116"/>
  <c r="AM2856"/>
  <c r="AM533"/>
  <c r="AM421"/>
  <c r="AM1190"/>
  <c r="AM1437"/>
  <c r="AM1757"/>
  <c r="AM2616"/>
  <c r="AM2953"/>
  <c r="AM2441"/>
  <c r="AM1673"/>
  <c r="AM1161"/>
  <c r="AM865"/>
  <c r="AM333"/>
  <c r="AM2090"/>
  <c r="AM1881"/>
  <c r="AM985"/>
  <c r="AM473"/>
  <c r="AM1864"/>
  <c r="AM136"/>
  <c r="AM2901"/>
  <c r="AM22"/>
  <c r="AM2117"/>
  <c r="AM177"/>
  <c r="AM46"/>
  <c r="AM621"/>
  <c r="AM1654"/>
  <c r="AM2449"/>
  <c r="AM2567"/>
  <c r="AM2237"/>
  <c r="AM1398"/>
  <c r="AM576"/>
  <c r="AM2673"/>
  <c r="AM1494"/>
  <c r="AM2683"/>
  <c r="AM1659"/>
  <c r="AM635"/>
  <c r="AM824"/>
  <c r="AM2081"/>
  <c r="AM1197"/>
  <c r="AM1888"/>
  <c r="AM2059"/>
  <c r="AM2843"/>
  <c r="AM795"/>
  <c r="AM2556"/>
  <c r="AM2044"/>
  <c r="AM1532"/>
  <c r="AM1020"/>
  <c r="AM508"/>
  <c r="AM823"/>
  <c r="AM2004"/>
  <c r="AM1492"/>
  <c r="AM980"/>
  <c r="AM2712"/>
  <c r="AM2136"/>
  <c r="AM1624"/>
  <c r="AM1112"/>
  <c r="AM536"/>
  <c r="AM1982"/>
  <c r="AM1751"/>
  <c r="AM1952"/>
  <c r="AM2443"/>
  <c r="AM363"/>
  <c r="AM1131"/>
  <c r="AM1371"/>
  <c r="AM614"/>
  <c r="AM2762"/>
  <c r="AM554"/>
  <c r="AM1836"/>
  <c r="AM1480"/>
  <c r="AM648"/>
  <c r="AM305"/>
  <c r="AM2053"/>
  <c r="AM353"/>
  <c r="AM195"/>
  <c r="AM1319"/>
  <c r="AM492"/>
  <c r="AM2261"/>
  <c r="AM2378"/>
  <c r="AM319"/>
  <c r="AM32"/>
  <c r="AM1664"/>
  <c r="AM2084"/>
  <c r="AM1135"/>
  <c r="AM358"/>
  <c r="AM934"/>
  <c r="AM2001"/>
  <c r="AM1724"/>
  <c r="AM1016"/>
  <c r="AM1049"/>
  <c r="AM1829"/>
  <c r="AM207"/>
  <c r="AM1869"/>
  <c r="AM1729"/>
  <c r="AM913"/>
  <c r="AM483"/>
  <c r="AM2968"/>
  <c r="AM1858"/>
  <c r="AM1936"/>
  <c r="AM2891"/>
  <c r="AM1041"/>
  <c r="AM494"/>
  <c r="AM1320"/>
  <c r="AM1813"/>
  <c r="AM1100"/>
  <c r="AM1066"/>
  <c r="AM2064"/>
  <c r="AM118"/>
  <c r="AM274"/>
  <c r="AM359"/>
  <c r="AM2082"/>
  <c r="AM2263"/>
  <c r="AM2508"/>
  <c r="AM674"/>
  <c r="AM1994"/>
  <c r="AM2369"/>
  <c r="AM86"/>
  <c r="AM954"/>
  <c r="AM1737"/>
  <c r="AM1046"/>
  <c r="AM592"/>
  <c r="AM2457"/>
  <c r="AM1945"/>
  <c r="AM2826"/>
  <c r="AM1875"/>
  <c r="AM12"/>
  <c r="AM2979"/>
  <c r="AM1102"/>
  <c r="AM2280"/>
  <c r="AM525"/>
  <c r="AM2416"/>
  <c r="AM1787"/>
  <c r="AM596"/>
  <c r="AM2145"/>
  <c r="AM2497"/>
  <c r="AM693"/>
  <c r="AM2318"/>
  <c r="AM170"/>
  <c r="AM1351"/>
  <c r="AM2421"/>
  <c r="AM981"/>
  <c r="AM1746"/>
  <c r="AM1436"/>
  <c r="AM806"/>
  <c r="AM2644"/>
  <c r="AM2750"/>
  <c r="AM1501"/>
  <c r="AM2251"/>
  <c r="AM2718"/>
  <c r="AM2354"/>
  <c r="AM2612"/>
  <c r="AM807"/>
  <c r="AM2472"/>
  <c r="AM1973"/>
  <c r="AM2764"/>
  <c r="AM1646"/>
  <c r="AM2637"/>
  <c r="AM239"/>
  <c r="AM815"/>
  <c r="AM1980"/>
  <c r="AM956"/>
  <c r="AM2933"/>
  <c r="AM1228"/>
  <c r="AM2622"/>
  <c r="AM550"/>
  <c r="AM445"/>
  <c r="AM1938"/>
  <c r="AM2075"/>
  <c r="AM451"/>
  <c r="AM2161"/>
  <c r="AM349"/>
  <c r="AM517"/>
  <c r="AM1298"/>
  <c r="AM559"/>
  <c r="AM948"/>
  <c r="AM2581"/>
  <c r="AM1669"/>
  <c r="AM1395"/>
  <c r="AM1227"/>
  <c r="AM809"/>
  <c r="AM2685"/>
  <c r="AM997"/>
  <c r="AM2700"/>
  <c r="AM2551"/>
  <c r="AM2717"/>
  <c r="AM2241"/>
  <c r="AM1507"/>
  <c r="AM1854"/>
  <c r="AM2998"/>
  <c r="AM1643"/>
  <c r="AM2439"/>
  <c r="AM337"/>
  <c r="AM120"/>
  <c r="AM1481"/>
  <c r="AM2733"/>
  <c r="AM2603"/>
  <c r="AM262"/>
  <c r="AM2713"/>
  <c r="AM1414"/>
  <c r="AM748"/>
  <c r="AM1348"/>
  <c r="AM1733"/>
  <c r="AM355"/>
  <c r="AM2362"/>
  <c r="AM1870"/>
  <c r="AM1565"/>
  <c r="AM1972"/>
  <c r="AM1162"/>
  <c r="AM2446"/>
  <c r="AM2368"/>
  <c r="AM166"/>
  <c r="AM2392"/>
  <c r="AM2403"/>
  <c r="AM169"/>
  <c r="AM1362"/>
  <c r="AM332"/>
  <c r="AM2120"/>
  <c r="AM279"/>
  <c r="AM1255"/>
  <c r="AM2667"/>
  <c r="AM2607"/>
  <c r="AM2115"/>
  <c r="AM74"/>
  <c r="AM935"/>
  <c r="AM2332"/>
  <c r="AM2100"/>
  <c r="AM1076"/>
  <c r="AM2322"/>
  <c r="AM235"/>
  <c r="AM2757"/>
  <c r="AM449"/>
  <c r="AM1214"/>
  <c r="AM66"/>
  <c r="AM620"/>
  <c r="AM2376"/>
  <c r="AM2627"/>
  <c r="AM908"/>
  <c r="AM2568"/>
  <c r="AM222"/>
  <c r="AM778"/>
  <c r="AM402"/>
  <c r="AM2783"/>
  <c r="AM2586"/>
  <c r="AM564"/>
  <c r="AM1151"/>
  <c r="AM1331"/>
  <c r="AM2438"/>
  <c r="AM1694"/>
  <c r="AM2138"/>
  <c r="AM2601"/>
  <c r="AM1577"/>
  <c r="AM1617"/>
  <c r="AM1089"/>
  <c r="AM2995"/>
  <c r="AM64"/>
  <c r="AM1649"/>
  <c r="AM569"/>
  <c r="AM343"/>
  <c r="AM658"/>
  <c r="AM1791"/>
  <c r="AM373"/>
  <c r="AM225"/>
  <c r="AM887"/>
  <c r="AM1306"/>
  <c r="AM2629"/>
  <c r="AM456"/>
  <c r="AM81"/>
  <c r="AM880"/>
  <c r="AM2511"/>
  <c r="AM1929"/>
  <c r="AM1809"/>
  <c r="AM2775"/>
  <c r="AM982"/>
  <c r="AM2689"/>
  <c r="AM2315"/>
  <c r="AM267"/>
  <c r="AM2913"/>
  <c r="AM2137"/>
  <c r="AM2771"/>
  <c r="AM1747"/>
  <c r="AM486"/>
  <c r="AM729"/>
  <c r="AM2239"/>
  <c r="AM415"/>
  <c r="AM1384"/>
  <c r="AM634"/>
  <c r="AM1365"/>
  <c r="AM426"/>
  <c r="AM2543"/>
  <c r="AM996"/>
  <c r="AM131"/>
  <c r="AM814"/>
  <c r="AM2295"/>
  <c r="AM227"/>
  <c r="AM1055"/>
  <c r="AM1635"/>
  <c r="AM31"/>
  <c r="AM1731"/>
  <c r="AM490"/>
  <c r="AM2524"/>
  <c r="AM1583"/>
  <c r="AM2370"/>
  <c r="AM1200"/>
  <c r="AM751"/>
  <c r="AM1914"/>
  <c r="AM320"/>
  <c r="AM2695"/>
  <c r="AM2171"/>
  <c r="AM1147"/>
  <c r="AM2424"/>
  <c r="AM2942"/>
  <c r="AM105"/>
  <c r="AM2839"/>
  <c r="AM2300"/>
  <c r="AM1788"/>
  <c r="AM1276"/>
  <c r="AM764"/>
  <c r="AM1236"/>
  <c r="AM20"/>
  <c r="AM2456"/>
  <c r="AM10"/>
  <c r="AM2647"/>
  <c r="AM1759"/>
  <c r="AM1440"/>
  <c r="AM1387"/>
  <c r="AM1598"/>
  <c r="AM2769"/>
  <c r="AM2187"/>
  <c r="AM171"/>
  <c r="AM1537"/>
  <c r="AM886"/>
  <c r="AM889"/>
  <c r="AM377"/>
  <c r="AM73"/>
  <c r="AM1178"/>
  <c r="AM1934"/>
  <c r="AM1541"/>
  <c r="AM485"/>
  <c r="AM2531"/>
  <c r="AM1138"/>
  <c r="AM1427"/>
  <c r="AM622"/>
  <c r="AM2202"/>
  <c r="AM2042"/>
  <c r="AM1749"/>
  <c r="AM2051"/>
  <c r="AM1034"/>
  <c r="AM962"/>
  <c r="AM164"/>
  <c r="AM1402"/>
  <c r="AM1183"/>
  <c r="AM306"/>
  <c r="AM626"/>
  <c r="AM738"/>
  <c r="AM255"/>
  <c r="AM2781"/>
  <c r="AM2279"/>
  <c r="AM253"/>
  <c r="AM1040"/>
  <c r="AM608"/>
  <c r="AM156"/>
  <c r="AM308"/>
  <c r="AM1431"/>
  <c r="AM2972"/>
  <c r="AM1442"/>
  <c r="AM771"/>
  <c r="AM1322"/>
  <c r="AM1219"/>
  <c r="AM2222"/>
  <c r="AM1458"/>
  <c r="AM610"/>
  <c r="AM1309"/>
  <c r="AM1392"/>
  <c r="AM203"/>
  <c r="AM1332"/>
  <c r="AM3000"/>
  <c r="AM607"/>
  <c r="AM963"/>
  <c r="AM1226"/>
  <c r="AM1447"/>
  <c r="AM1711"/>
  <c r="AM755"/>
  <c r="AM1054"/>
  <c r="AM1901"/>
  <c r="AM1451"/>
  <c r="AM2107"/>
  <c r="AM1083"/>
  <c r="AM59"/>
  <c r="AM439"/>
  <c r="AM2164"/>
  <c r="AM1652"/>
  <c r="AM1140"/>
  <c r="AM116"/>
  <c r="AM1208"/>
  <c r="AM2366"/>
  <c r="AM2007"/>
  <c r="AM2015"/>
  <c r="AM1504"/>
  <c r="AM2096"/>
  <c r="AM2630"/>
  <c r="AM2247"/>
  <c r="AM1189"/>
  <c r="AM293"/>
  <c r="AM236"/>
  <c r="AM1250"/>
  <c r="AM1420"/>
  <c r="AM2787"/>
  <c r="AM2206"/>
  <c r="AM2301"/>
  <c r="AM1181"/>
  <c r="AM2142"/>
  <c r="AM1101"/>
  <c r="AM2475"/>
  <c r="AM459"/>
  <c r="AM315"/>
  <c r="AM2484"/>
  <c r="AM1524"/>
  <c r="AM2744"/>
  <c r="AM119"/>
  <c r="AM2785"/>
  <c r="AM2104"/>
  <c r="AM1400"/>
  <c r="AM312"/>
  <c r="AM1871"/>
  <c r="AM1078"/>
  <c r="AM2547"/>
  <c r="AM2391"/>
  <c r="AM2910"/>
  <c r="AM736"/>
  <c r="AM2841"/>
  <c r="AM2329"/>
  <c r="AM1305"/>
  <c r="AM817"/>
  <c r="AM1335"/>
  <c r="AM2345"/>
  <c r="AM1833"/>
  <c r="AM1345"/>
  <c r="AM833"/>
  <c r="AM1296"/>
  <c r="AM2160"/>
  <c r="AM2565"/>
  <c r="AM759"/>
  <c r="AM1224"/>
  <c r="AM1338"/>
  <c r="AM26"/>
  <c r="AM165"/>
  <c r="AM1768"/>
  <c r="AM808"/>
  <c r="AM41"/>
  <c r="AM2638"/>
  <c r="AM1070"/>
  <c r="AM672"/>
  <c r="AM2955"/>
  <c r="AM971"/>
  <c r="AM326"/>
  <c r="AM2396"/>
  <c r="AM1884"/>
  <c r="AM1372"/>
  <c r="AM860"/>
  <c r="AM2296"/>
  <c r="AM376"/>
  <c r="AM2906"/>
  <c r="AM381"/>
  <c r="AM155"/>
  <c r="AM2905"/>
  <c r="AM2393"/>
  <c r="AM2686"/>
  <c r="AM201"/>
  <c r="AM3002"/>
  <c r="AM417"/>
  <c r="AM2596"/>
  <c r="AM708"/>
  <c r="AM1314"/>
  <c r="AM2954"/>
  <c r="AM1475"/>
  <c r="AM178"/>
  <c r="AM1891"/>
  <c r="AM1792"/>
  <c r="AM939"/>
  <c r="AM2016"/>
  <c r="AM2780"/>
  <c r="AM2268"/>
  <c r="AM1756"/>
  <c r="AM1244"/>
  <c r="AM2589"/>
  <c r="AM2754"/>
  <c r="AM189"/>
  <c r="AM582"/>
  <c r="AM43"/>
  <c r="AM1819"/>
  <c r="AM1126"/>
  <c r="AM921"/>
  <c r="AM409"/>
  <c r="AM1727"/>
  <c r="AM2999"/>
  <c r="AM1303"/>
  <c r="AM1890"/>
  <c r="AM2450"/>
  <c r="AM2397"/>
  <c r="AM2813"/>
  <c r="AM1661"/>
  <c r="AM2898"/>
  <c r="AM2194"/>
  <c r="AM1266"/>
  <c r="AM287"/>
  <c r="AM1087"/>
  <c r="AM1772"/>
  <c r="AM442"/>
  <c r="AM479"/>
  <c r="AM1559"/>
  <c r="AM591"/>
  <c r="AM1919"/>
  <c r="AM54"/>
  <c r="AM180"/>
  <c r="AM2996"/>
  <c r="AM2874"/>
  <c r="AM480"/>
  <c r="AM604"/>
  <c r="AM1582"/>
  <c r="AM2062"/>
  <c r="AM1688"/>
  <c r="AM613"/>
  <c r="AM2950"/>
  <c r="AM1892"/>
  <c r="AM2880"/>
  <c r="AM88"/>
  <c r="AM2119"/>
  <c r="AM2615"/>
  <c r="AM314"/>
  <c r="AM2651"/>
  <c r="AM668"/>
  <c r="AM746"/>
  <c r="AM530"/>
  <c r="AM2562"/>
  <c r="AM2000"/>
  <c r="AM1611"/>
  <c r="AM1238"/>
  <c r="AM1423"/>
  <c r="AM2043"/>
  <c r="AM1019"/>
  <c r="AM2743"/>
  <c r="AM1397"/>
  <c r="AM760"/>
  <c r="AM2249"/>
  <c r="AM943"/>
  <c r="AM1515"/>
  <c r="AM2054"/>
  <c r="AM945"/>
  <c r="AM334"/>
  <c r="AM1742"/>
  <c r="AM1992"/>
  <c r="AM474"/>
  <c r="AM1845"/>
  <c r="AM2594"/>
  <c r="AM1538"/>
  <c r="AM526"/>
  <c r="AM1170"/>
  <c r="AM1550"/>
  <c r="AM2810"/>
  <c r="AM2951"/>
  <c r="AM655"/>
  <c r="AM1591"/>
  <c r="AM678"/>
  <c r="AM2485"/>
  <c r="AM2349"/>
  <c r="AM1071"/>
  <c r="AM497"/>
  <c r="AM2412"/>
  <c r="AM1479"/>
  <c r="AM2574"/>
  <c r="AM2658"/>
  <c r="AM2478"/>
  <c r="AM272"/>
  <c r="AM2994"/>
  <c r="AM897"/>
  <c r="AM2572"/>
  <c r="AM2542"/>
  <c r="AM2212"/>
  <c r="AM797"/>
  <c r="AM2795"/>
  <c r="AM561"/>
  <c r="AM2068"/>
  <c r="AM1444"/>
  <c r="AM1998"/>
  <c r="AM380"/>
  <c r="AM1090"/>
  <c r="AM813"/>
  <c r="AM2023"/>
  <c r="AM2398"/>
  <c r="AM2146"/>
  <c r="AM988"/>
  <c r="AM1679"/>
  <c r="AM1641"/>
  <c r="AM2514"/>
  <c r="AM741"/>
  <c r="AM1439"/>
  <c r="AM1067"/>
  <c r="AM1497"/>
  <c r="AM408"/>
  <c r="AM2445"/>
  <c r="AM457"/>
  <c r="AM2788"/>
  <c r="AM542"/>
  <c r="AM1839"/>
  <c r="AM1672"/>
  <c r="AM469"/>
  <c r="AM615"/>
  <c r="AM487"/>
  <c r="AM2127"/>
  <c r="AM893"/>
  <c r="AM1489"/>
  <c r="AM2916"/>
  <c r="AM1141"/>
  <c r="AM144"/>
  <c r="AM2442"/>
  <c r="AM1380"/>
  <c r="AM39"/>
  <c r="AM1165"/>
  <c r="AM47"/>
  <c r="AM931"/>
  <c r="AM2742"/>
  <c r="AM2736"/>
  <c r="AM147"/>
  <c r="AM2371"/>
  <c r="AM401"/>
  <c r="AM1164"/>
  <c r="AM1695"/>
  <c r="AM1158"/>
  <c r="AM2428"/>
  <c r="AM212"/>
  <c r="AM984"/>
  <c r="AM422"/>
  <c r="AM413"/>
  <c r="AM2045"/>
  <c r="AM233"/>
  <c r="AM2309"/>
  <c r="AM1262"/>
  <c r="AM2830"/>
  <c r="AM1182"/>
  <c r="AM798"/>
  <c r="AM1856"/>
  <c r="AM2208"/>
  <c r="AM947"/>
  <c r="AM2112"/>
  <c r="AM953"/>
  <c r="AM710"/>
  <c r="AM2669"/>
  <c r="AM121"/>
  <c r="AM467"/>
  <c r="AM843"/>
  <c r="AM1478"/>
  <c r="AM511"/>
  <c r="AM440"/>
  <c r="AM2027"/>
  <c r="AM2049"/>
  <c r="AM2172"/>
  <c r="AM1967"/>
  <c r="AM2706"/>
  <c r="AM1448"/>
  <c r="AM298"/>
  <c r="AM802"/>
  <c r="AM192"/>
  <c r="AM83"/>
  <c r="AM1468"/>
  <c r="AM132"/>
  <c r="AM2803"/>
  <c r="AM2321"/>
  <c r="AM793"/>
  <c r="AM1038"/>
  <c r="AM2078"/>
  <c r="AM433"/>
  <c r="AM2173"/>
  <c r="AM2342"/>
  <c r="AM1154"/>
  <c r="AM1514"/>
  <c r="AM1281"/>
  <c r="AM1824"/>
  <c r="AM1424"/>
  <c r="AM2546"/>
  <c r="AM975"/>
  <c r="AM1273"/>
  <c r="AM1410"/>
  <c r="AM168"/>
  <c r="AM1612"/>
  <c r="AM2741"/>
  <c r="AM1623"/>
  <c r="AM2246"/>
  <c r="AM1156"/>
  <c r="AM1349"/>
  <c r="AM2786"/>
  <c r="AM323"/>
  <c r="AM34"/>
  <c r="AM2699"/>
  <c r="AM992"/>
  <c r="AM1719"/>
  <c r="AM1986"/>
  <c r="AM1993"/>
  <c r="AM737"/>
  <c r="AM1709"/>
  <c r="AM1981"/>
  <c r="AM230"/>
  <c r="AM491"/>
  <c r="AM336"/>
  <c r="AM847"/>
  <c r="AM2201"/>
  <c r="AM1177"/>
  <c r="AM2387"/>
  <c r="AM959"/>
  <c r="AM1544"/>
  <c r="AM2517"/>
  <c r="AM545"/>
  <c r="AM2606"/>
  <c r="AM750"/>
  <c r="AM1279"/>
  <c r="AM1707"/>
  <c r="AM1801"/>
  <c r="AM270"/>
  <c r="AM1723"/>
  <c r="AM472"/>
  <c r="AM2355"/>
  <c r="AM1969"/>
  <c r="AM2451"/>
  <c r="AM1346"/>
  <c r="AM715"/>
  <c r="AM1211"/>
  <c r="AM52"/>
  <c r="AM663"/>
  <c r="AM278"/>
  <c r="AM1805"/>
  <c r="AM1920"/>
  <c r="AM1152"/>
  <c r="AM2548"/>
  <c r="AM1588"/>
  <c r="AM1350"/>
  <c r="AM2335"/>
  <c r="AM2727"/>
  <c r="AM2283"/>
  <c r="AM1187"/>
  <c r="AM1732"/>
  <c r="AM1220"/>
  <c r="AM69"/>
  <c r="AM1518"/>
  <c r="AM831"/>
  <c r="AM631"/>
  <c r="AM1576"/>
  <c r="AM2613"/>
  <c r="AM2860"/>
  <c r="AM1932"/>
  <c r="AM2286"/>
  <c r="AM1678"/>
  <c r="AM1223"/>
  <c r="AM307"/>
  <c r="AM205"/>
  <c r="AM256"/>
  <c r="AM2433"/>
  <c r="AM2618"/>
  <c r="AM2585"/>
  <c r="AM379"/>
  <c r="AM1050"/>
  <c r="AM2928"/>
  <c r="AM324"/>
  <c r="AM804"/>
  <c r="AM1013"/>
  <c r="AM2306"/>
  <c r="AM1330"/>
  <c r="AM1056"/>
  <c r="AM1579"/>
  <c r="AM2182"/>
  <c r="AM686"/>
  <c r="AM1911"/>
  <c r="AM251"/>
  <c r="AM2492"/>
  <c r="AM777"/>
  <c r="AM1051"/>
  <c r="AM1962"/>
  <c r="AM538"/>
  <c r="AM871"/>
  <c r="AM114"/>
  <c r="AM1860"/>
  <c r="AM1466"/>
  <c r="AM661"/>
  <c r="AM325"/>
  <c r="AM2410"/>
  <c r="AM1491"/>
  <c r="AM2153"/>
  <c r="AM650"/>
  <c r="AM960"/>
  <c r="AM2569"/>
  <c r="AM990"/>
  <c r="AM557"/>
  <c r="AM2013"/>
  <c r="AM2351"/>
  <c r="AM2570"/>
  <c r="AM2680"/>
  <c r="AM1545"/>
  <c r="AM1097"/>
  <c r="AM477"/>
  <c r="AM2896"/>
  <c r="AM902"/>
  <c r="AM2122"/>
  <c r="AM1301"/>
  <c r="AM885"/>
  <c r="AM1132"/>
  <c r="AM220"/>
  <c r="AM2609"/>
  <c r="AM1837"/>
  <c r="AM555"/>
  <c r="AM2031"/>
  <c r="AM2805"/>
  <c r="AM2655"/>
  <c r="AM221"/>
  <c r="AM2224"/>
  <c r="AM1699"/>
  <c r="AM2158"/>
  <c r="AM562"/>
  <c r="AM712"/>
  <c r="AM2327"/>
  <c r="AM2817"/>
  <c r="AM2200"/>
  <c r="AM1434"/>
  <c r="AM297"/>
  <c r="AM53"/>
  <c r="AM2799"/>
  <c r="AM2061"/>
  <c r="AM924"/>
  <c r="AM1057"/>
  <c r="AM444"/>
  <c r="AM2454"/>
  <c r="AM2079"/>
  <c r="AM1133"/>
  <c r="AM2646"/>
  <c r="AM551"/>
  <c r="AM2180"/>
  <c r="AM1925"/>
  <c r="AM1093"/>
  <c r="AM419"/>
  <c r="AM2019"/>
  <c r="AM1534"/>
  <c r="AM2670"/>
  <c r="AM1195"/>
  <c r="AM1180"/>
  <c r="AM574"/>
  <c r="AM618"/>
  <c r="AM327"/>
  <c r="AM226"/>
  <c r="AM1139"/>
  <c r="AM838"/>
  <c r="AM941"/>
  <c r="AM1622"/>
  <c r="AM3003"/>
  <c r="AM1979"/>
  <c r="AM2844"/>
  <c r="AM796"/>
  <c r="AM1498"/>
  <c r="AM2808"/>
  <c r="AM1251"/>
  <c r="AM1578"/>
  <c r="AM2926"/>
  <c r="AM1917"/>
  <c r="AM2413"/>
  <c r="AM929"/>
  <c r="AM717"/>
  <c r="AM1725"/>
  <c r="AM1793"/>
  <c r="AM2174"/>
  <c r="AM1374"/>
  <c r="AM1358"/>
  <c r="AM616"/>
  <c r="AM1717"/>
  <c r="AM110"/>
  <c r="AM846"/>
  <c r="AM583"/>
  <c r="AM845"/>
  <c r="AM2401"/>
  <c r="AM2936"/>
  <c r="AM1295"/>
  <c r="AM2738"/>
  <c r="AM1584"/>
  <c r="AM2758"/>
  <c r="AM2026"/>
  <c r="AM2110"/>
  <c r="AM1886"/>
  <c r="AM1687"/>
  <c r="AM2151"/>
  <c r="AM1024"/>
  <c r="AM2073"/>
  <c r="AM1561"/>
  <c r="AM1619"/>
  <c r="AM2708"/>
  <c r="AM1364"/>
  <c r="AM276"/>
  <c r="AM2904"/>
  <c r="AM438"/>
  <c r="AM2089"/>
  <c r="AM1174"/>
  <c r="AM1906"/>
  <c r="AM2106"/>
  <c r="AM368"/>
  <c r="AM1959"/>
  <c r="AM2097"/>
  <c r="AM2375"/>
  <c r="AM1978"/>
  <c r="AM1794"/>
  <c r="AM2617"/>
  <c r="AM2579"/>
  <c r="AM2902"/>
  <c r="AM1081"/>
  <c r="AM2083"/>
  <c r="AM1796"/>
  <c r="AM2723"/>
  <c r="AM1256"/>
  <c r="AM2469"/>
  <c r="AM1477"/>
  <c r="AM2768"/>
  <c r="AM2535"/>
  <c r="AM2360"/>
  <c r="AM2697"/>
  <c r="AM1417"/>
  <c r="AM2419"/>
  <c r="AM637"/>
  <c r="AM2649"/>
  <c r="AM1625"/>
  <c r="AM1113"/>
  <c r="AM65"/>
  <c r="AM2732"/>
  <c r="AM2628"/>
  <c r="AM2282"/>
  <c r="AM606"/>
  <c r="AM2883"/>
  <c r="AM2126"/>
  <c r="AM365"/>
  <c r="AM2012"/>
  <c r="AM1500"/>
  <c r="AM733"/>
  <c r="AM2482"/>
  <c r="AM2129"/>
  <c r="AM399"/>
  <c r="AM2250"/>
  <c r="AM1848"/>
  <c r="AM1782"/>
  <c r="AM2848"/>
  <c r="AM1003"/>
  <c r="AM134"/>
  <c r="AM2331"/>
  <c r="AM283"/>
  <c r="AM2447"/>
  <c r="AM246"/>
  <c r="AM665"/>
  <c r="AM2402"/>
  <c r="AM1975"/>
  <c r="AM878"/>
  <c r="AM252"/>
  <c r="AM282"/>
  <c r="AM1748"/>
  <c r="AM950"/>
  <c r="AM1702"/>
  <c r="AM1261"/>
  <c r="AM2418"/>
  <c r="AM2907"/>
  <c r="AM859"/>
  <c r="AM2662"/>
  <c r="AM2831"/>
  <c r="AM1647"/>
  <c r="AM1150"/>
  <c r="AM2692"/>
  <c r="AM1000"/>
  <c r="AM2453"/>
  <c r="AM1450"/>
  <c r="AM2863"/>
  <c r="AM2660"/>
  <c r="AM1128"/>
  <c r="AM321"/>
  <c r="AM1004"/>
  <c r="AM2367"/>
  <c r="AM33"/>
  <c r="AM2319"/>
  <c r="AM1043"/>
  <c r="AM2704"/>
  <c r="AM1599"/>
  <c r="AM2185"/>
  <c r="AM938"/>
  <c r="AM2870"/>
  <c r="AM2782"/>
  <c r="AM1739"/>
  <c r="AM2818"/>
  <c r="AM295"/>
  <c r="AM558"/>
  <c r="AM2986"/>
  <c r="AM2802"/>
  <c r="AM2429"/>
  <c r="AM429"/>
  <c r="AM1648"/>
  <c r="AM2804"/>
  <c r="AM2292"/>
  <c r="AM2339"/>
  <c r="AM1326"/>
  <c r="AM2915"/>
  <c r="AM1951"/>
  <c r="AM2855"/>
  <c r="AM141"/>
  <c r="AM2481"/>
  <c r="AM1825"/>
  <c r="AM2868"/>
  <c r="AM692"/>
  <c r="AM2642"/>
  <c r="AM2093"/>
  <c r="AM2381"/>
  <c r="AM1325"/>
  <c r="AM367"/>
  <c r="AM1259"/>
  <c r="AM93"/>
  <c r="AM2698"/>
  <c r="AM1014"/>
  <c r="AM2245"/>
  <c r="AM682"/>
  <c r="AM1028"/>
  <c r="AM1130"/>
  <c r="AM1218"/>
  <c r="AM2101"/>
  <c r="AM1237"/>
  <c r="AM899"/>
  <c r="AM1519"/>
  <c r="AM1202"/>
  <c r="AM1278"/>
  <c r="AM1554"/>
  <c r="AM1523"/>
  <c r="AM499"/>
  <c r="AM2038"/>
  <c r="AM198"/>
  <c r="AM2065"/>
  <c r="AM756"/>
  <c r="AM244"/>
  <c r="AM942"/>
  <c r="AM2641"/>
  <c r="AM2889"/>
  <c r="AM2377"/>
  <c r="AM1865"/>
  <c r="AM1353"/>
  <c r="AM1814"/>
  <c r="AM2461"/>
  <c r="AM2050"/>
  <c r="AM2253"/>
  <c r="AM704"/>
  <c r="AM2960"/>
  <c r="AM1984"/>
  <c r="AM1817"/>
  <c r="AM1277"/>
  <c r="AM2085"/>
  <c r="AM2980"/>
  <c r="AM1989"/>
  <c r="AM493"/>
  <c r="AM2897"/>
  <c r="AM1280"/>
  <c r="AM2209"/>
  <c r="AM1469"/>
  <c r="AM1639"/>
  <c r="AM2886"/>
  <c r="AM2578"/>
  <c r="AM2663"/>
  <c r="AM1291"/>
  <c r="AM854"/>
  <c r="AM2529"/>
  <c r="AM581"/>
  <c r="AM1877"/>
  <c r="AM510"/>
  <c r="AM970"/>
  <c r="AM2141"/>
  <c r="AM125"/>
  <c r="AM2862"/>
  <c r="AM1117"/>
  <c r="AM1758"/>
  <c r="AM2674"/>
  <c r="AM2168"/>
  <c r="AM1656"/>
  <c r="AM905"/>
  <c r="AM861"/>
  <c r="AM2336"/>
  <c r="AM656"/>
  <c r="AM2178"/>
  <c r="AM2498"/>
  <c r="AM2258"/>
  <c r="AM1381"/>
  <c r="AM1205"/>
  <c r="AM1106"/>
  <c r="AM780"/>
  <c r="AM1667"/>
  <c r="AM40"/>
  <c r="AM1188"/>
  <c r="AM1033"/>
  <c r="AM1563"/>
  <c r="AM933"/>
  <c r="AM2869"/>
  <c r="AM471"/>
  <c r="AM2011"/>
  <c r="AM594"/>
  <c r="AM801"/>
  <c r="AM1065"/>
  <c r="AM989"/>
  <c r="AM257"/>
  <c r="AM97"/>
  <c r="AM983"/>
  <c r="AM1750"/>
  <c r="AM2487"/>
  <c r="AM811"/>
  <c r="AM1876"/>
  <c r="AM2184"/>
  <c r="AM2278"/>
  <c r="AM2186"/>
  <c r="AM30"/>
  <c r="AM531"/>
  <c r="AM2639"/>
  <c r="AM1631"/>
  <c r="AM1990"/>
  <c r="AM301"/>
  <c r="AM388"/>
  <c r="AM1784"/>
  <c r="AM2761"/>
  <c r="AM2422"/>
  <c r="AM2989"/>
  <c r="AM2752"/>
  <c r="AM1248"/>
  <c r="AM2215"/>
  <c r="AM2626"/>
  <c r="AM1457"/>
  <c r="AM577"/>
  <c r="AM1827"/>
  <c r="AM514"/>
  <c r="AM1388"/>
  <c r="AM1032"/>
  <c r="AM2005"/>
  <c r="AM369"/>
  <c r="AM2213"/>
  <c r="AM1221"/>
  <c r="AM677"/>
  <c r="AM694"/>
  <c r="AM2272"/>
  <c r="AM432"/>
  <c r="AM2631"/>
  <c r="AM1913"/>
  <c r="AM385"/>
  <c r="AM2659"/>
  <c r="AM588"/>
  <c r="AM2344"/>
  <c r="AM371"/>
  <c r="AM495"/>
  <c r="AM2519"/>
  <c r="AM2982"/>
  <c r="AM57"/>
  <c r="AM1690"/>
  <c r="AM611"/>
  <c r="AM1096"/>
  <c r="AM1818"/>
  <c r="AM724"/>
  <c r="AM2648"/>
  <c r="AM2793"/>
  <c r="AM2025"/>
  <c r="AM1513"/>
  <c r="AM783"/>
  <c r="AM292"/>
  <c r="AM1895"/>
  <c r="AM2289"/>
  <c r="AM2779"/>
  <c r="AM1755"/>
  <c r="AM2406"/>
  <c r="AM2191"/>
  <c r="AM1666"/>
  <c r="AM2814"/>
  <c r="AM2437"/>
  <c r="AM1539"/>
  <c r="AM2564"/>
  <c r="AM575"/>
  <c r="AM844"/>
  <c r="AM1031"/>
  <c r="AM1210"/>
  <c r="AM2946"/>
  <c r="AM643"/>
  <c r="AM2992"/>
  <c r="AM1422"/>
  <c r="AM135"/>
  <c r="AM2888"/>
  <c r="AM1897"/>
  <c r="AM1145"/>
  <c r="AM1683"/>
  <c r="AM2181"/>
  <c r="AM481"/>
  <c r="AM2414"/>
  <c r="AM140"/>
  <c r="AM2431"/>
  <c r="AM202"/>
  <c r="AM50"/>
  <c r="AM563"/>
  <c r="AM1323"/>
  <c r="AM1562"/>
  <c r="AM1001"/>
  <c r="AM1318"/>
  <c r="AM687"/>
  <c r="AM1637"/>
  <c r="AM898"/>
  <c r="AM484"/>
  <c r="AM649"/>
  <c r="AM2094"/>
  <c r="AM238"/>
  <c r="AM1572"/>
  <c r="AM1352"/>
  <c r="AM664"/>
  <c r="AM2400"/>
  <c r="AM1125"/>
  <c r="AM869"/>
  <c r="AM2404"/>
  <c r="AM1010"/>
  <c r="AM2666"/>
  <c r="AM2876"/>
  <c r="AM2008"/>
  <c r="AM2987"/>
  <c r="AM2948"/>
  <c r="AM2037"/>
  <c r="AM713"/>
  <c r="AM2214"/>
  <c r="AM1655"/>
  <c r="AM2063"/>
  <c r="AM2635"/>
  <c r="AM2092"/>
  <c r="AM2111"/>
  <c r="AM1847"/>
  <c r="AM1355"/>
  <c r="AM216"/>
  <c r="AM593"/>
  <c r="AM2333"/>
  <c r="AM452"/>
  <c r="AM2227"/>
  <c r="AM1674"/>
  <c r="AM313"/>
  <c r="AM2394"/>
  <c r="AM196"/>
  <c r="AM211"/>
  <c r="AM2462"/>
  <c r="AM291"/>
  <c r="AM788"/>
  <c r="AM2681"/>
  <c r="AM2308"/>
  <c r="AM1146"/>
  <c r="AM2852"/>
  <c r="AM1587"/>
  <c r="AM2845"/>
  <c r="AM2139"/>
  <c r="AM1173"/>
  <c r="AM1029"/>
  <c r="AM1752"/>
  <c r="AM719"/>
  <c r="AM329"/>
  <c r="AM123"/>
  <c r="AM117"/>
  <c r="AM1265"/>
  <c r="AM37"/>
  <c r="AM623"/>
  <c r="AM1212"/>
  <c r="AM993"/>
  <c r="AM281"/>
  <c r="AM1311"/>
  <c r="AM475"/>
  <c r="AM2714"/>
  <c r="AM757"/>
  <c r="AM2384"/>
  <c r="AM260"/>
  <c r="AM640"/>
  <c r="AM1510"/>
  <c r="AM310"/>
  <c r="AM187"/>
  <c r="AM1841"/>
  <c r="AM1080"/>
  <c r="AM113"/>
  <c r="AM1691"/>
  <c r="AM1682"/>
  <c r="AM2238"/>
  <c r="AM167"/>
  <c r="AM509"/>
  <c r="AM2386"/>
  <c r="AM789"/>
  <c r="AM1861"/>
  <c r="AM2338"/>
  <c r="AM2791"/>
  <c r="AM1698"/>
  <c r="AM745"/>
  <c r="AM1110"/>
  <c r="AM1017"/>
  <c r="AM716"/>
  <c r="AM1533"/>
  <c r="AM2390"/>
  <c r="AM1411"/>
  <c r="AM1753"/>
  <c r="AM2493"/>
  <c r="AM850"/>
  <c r="AM1463"/>
  <c r="AM2656"/>
  <c r="AM587"/>
  <c r="AM1740"/>
  <c r="AM2022"/>
  <c r="AM265"/>
  <c r="AM2819"/>
  <c r="AM465"/>
  <c r="AM1596"/>
  <c r="AM612"/>
  <c r="AM1246"/>
  <c r="AM2582"/>
  <c r="AM2544"/>
  <c r="AM2409"/>
  <c r="AM2770"/>
  <c r="AM1761"/>
  <c r="AM1426"/>
  <c r="AM448"/>
  <c r="AM1620"/>
  <c r="AM2526"/>
  <c r="AM2372"/>
  <c r="AM1123"/>
  <c r="AM1472"/>
  <c r="AM513"/>
  <c r="AM834"/>
  <c r="AM1354"/>
  <c r="AM1721"/>
  <c r="AM1610"/>
  <c r="AM2878"/>
  <c r="AM2448"/>
  <c r="AM1815"/>
  <c r="AM904"/>
  <c r="AM2039"/>
  <c r="AM2125"/>
  <c r="AM2220"/>
  <c r="AM698"/>
  <c r="AM1574"/>
  <c r="AM978"/>
  <c r="AM1252"/>
  <c r="AM2583"/>
  <c r="AM2169"/>
  <c r="AM2820"/>
  <c r="AM2657"/>
  <c r="AM858"/>
  <c r="AM2837"/>
  <c r="AM2014"/>
  <c r="AM1099"/>
  <c r="AM1313"/>
  <c r="AM2150"/>
  <c r="AM836"/>
  <c r="AM2009"/>
  <c r="AM1716"/>
  <c r="AM63"/>
  <c r="AM1094"/>
  <c r="AM2969"/>
  <c r="AM1025"/>
  <c r="AM1760"/>
  <c r="AM910"/>
  <c r="AM1650"/>
  <c r="AM2264"/>
  <c r="AM2690"/>
  <c r="AM1337"/>
  <c r="AM2693"/>
  <c r="AM2730"/>
  <c r="AM1557"/>
  <c r="AM1502"/>
  <c r="AM1744"/>
  <c r="AM364"/>
  <c r="AM740"/>
  <c r="AM2599"/>
  <c r="AM966"/>
  <c r="AM660"/>
  <c r="AM1873"/>
  <c r="AM1198"/>
  <c r="AM181"/>
  <c r="AM2440"/>
  <c r="AM644"/>
  <c r="AM2621"/>
  <c r="AM2884"/>
  <c r="AM1207"/>
  <c r="AM1496"/>
  <c r="AM2157"/>
  <c r="AM1115"/>
  <c r="AM23"/>
  <c r="AM1274"/>
  <c r="AM2774"/>
  <c r="AM863"/>
  <c r="AM1107"/>
  <c r="AM1585"/>
  <c r="AM2777"/>
  <c r="AM1521"/>
  <c r="AM1542"/>
  <c r="AM999"/>
  <c r="AM700"/>
  <c r="AM595"/>
  <c r="AM2099"/>
  <c r="AM1560"/>
  <c r="AM1529"/>
  <c r="AM403"/>
  <c r="AM1548"/>
  <c r="AM2210"/>
  <c r="AM696"/>
  <c r="AM1826"/>
  <c r="AM730"/>
  <c r="AM2357"/>
  <c r="AM986"/>
  <c r="AM1762"/>
  <c r="AM1005"/>
  <c r="AM1916"/>
  <c r="AM2240"/>
  <c r="AM130"/>
  <c r="AM1342"/>
  <c r="AM1581"/>
  <c r="AM101"/>
  <c r="AM280"/>
  <c r="AM1176"/>
  <c r="AM1405"/>
  <c r="AM1157"/>
  <c r="AM2313"/>
  <c r="AM2231"/>
  <c r="AM60"/>
  <c r="AM2772"/>
  <c r="AM340"/>
  <c r="AM1470"/>
  <c r="AM2541"/>
  <c r="AM2545"/>
  <c r="AM188"/>
  <c r="AM728"/>
  <c r="AM2797"/>
  <c r="AM731"/>
  <c r="AM106"/>
  <c r="AM2405"/>
  <c r="AM1413"/>
  <c r="AM2095"/>
  <c r="AM143"/>
  <c r="AM375"/>
  <c r="AM2148"/>
  <c r="AM676"/>
  <c r="AM2536"/>
  <c r="AM2677"/>
  <c r="AM524"/>
  <c r="AM19"/>
  <c r="AM1603"/>
  <c r="AM2720"/>
  <c r="AM1692"/>
  <c r="AM2298"/>
  <c r="AM1812"/>
  <c r="AM937"/>
  <c r="AM2105"/>
  <c r="AM2506"/>
  <c r="AM1287"/>
  <c r="AM2760"/>
  <c r="AM915"/>
  <c r="AM2334"/>
  <c r="AM868"/>
  <c r="AM1506"/>
  <c r="AM711"/>
  <c r="AM1859"/>
  <c r="AM653"/>
  <c r="AM2939"/>
  <c r="AM535"/>
  <c r="AM2871"/>
  <c r="AM639"/>
  <c r="AM749"/>
  <c r="AM1270"/>
  <c r="AM17"/>
  <c r="AM258"/>
  <c r="AM2821"/>
  <c r="AM392"/>
  <c r="AM2149"/>
  <c r="AM1774"/>
  <c r="AM1852"/>
  <c r="AM1376"/>
  <c r="AM1030"/>
  <c r="AM1935"/>
  <c r="AM2520"/>
  <c r="AM603"/>
  <c r="AM2840"/>
  <c r="AM1696"/>
  <c r="AM1406"/>
  <c r="AM821"/>
  <c r="AM1104"/>
  <c r="AM2705"/>
  <c r="AM2501"/>
  <c r="AM430"/>
  <c r="AM518"/>
  <c r="AM91"/>
  <c r="AM2489"/>
  <c r="AM96"/>
  <c r="AM1964"/>
  <c r="AM2328"/>
  <c r="AM186"/>
  <c r="AM1663"/>
  <c r="AM1485"/>
  <c r="AM2961"/>
  <c r="AM2861"/>
  <c r="AM1129"/>
  <c r="AM605"/>
  <c r="AM1745"/>
  <c r="AM578"/>
  <c r="AM370"/>
  <c r="AM2903"/>
  <c r="AM1217"/>
  <c r="AM890"/>
  <c r="AM1662"/>
  <c r="AM1933"/>
  <c r="AM1416"/>
  <c r="AM1961"/>
  <c r="AM338"/>
  <c r="AM2739"/>
  <c r="AM1589"/>
  <c r="AM1965"/>
  <c r="AM2226"/>
  <c r="AM2470"/>
  <c r="AM193"/>
  <c r="AM770"/>
  <c r="AM100"/>
  <c r="AM1343"/>
  <c r="AM344"/>
  <c r="AM204"/>
  <c r="AM2230"/>
  <c r="AM2311"/>
  <c r="AM79"/>
  <c r="AM907"/>
  <c r="AM2074"/>
  <c r="AM520"/>
  <c r="AM1275"/>
  <c r="AM2029"/>
  <c r="AM1997"/>
  <c r="AM1461"/>
  <c r="AM2716"/>
  <c r="AM2858"/>
  <c r="AM1082"/>
  <c r="AM1597"/>
  <c r="AM909"/>
  <c r="AM636"/>
  <c r="AM747"/>
  <c r="AM175"/>
  <c r="AM2108"/>
  <c r="AM2417"/>
  <c r="AM1849"/>
  <c r="AM1425"/>
  <c r="AM2664"/>
  <c r="AM1503"/>
  <c r="AM241"/>
  <c r="AM1045"/>
  <c r="AM1037"/>
  <c r="AM2610"/>
  <c r="AM1063"/>
  <c r="AM2678"/>
  <c r="AM848"/>
  <c r="AM1482"/>
  <c r="AM1653"/>
  <c r="AM266"/>
  <c r="AM49"/>
  <c r="AM2010"/>
  <c r="AM2748"/>
  <c r="AM103"/>
  <c r="AM1036"/>
  <c r="AM434"/>
  <c r="AM2735"/>
  <c r="AM2476"/>
  <c r="AM1134"/>
  <c r="AM2847"/>
  <c r="AM2358"/>
  <c r="AM1235"/>
  <c r="AM1230"/>
  <c r="AM2966"/>
  <c r="AM1921"/>
  <c r="AM2340"/>
  <c r="AM2636"/>
  <c r="AM414"/>
  <c r="AM76"/>
  <c r="AM2997"/>
  <c r="AM2232"/>
  <c r="AM2420"/>
  <c r="AM580"/>
  <c r="AM2435"/>
  <c r="AM1600"/>
  <c r="AM512"/>
  <c r="AM2236"/>
  <c r="AM2040"/>
  <c r="AM1779"/>
  <c r="AM2587"/>
  <c r="AM1802"/>
  <c r="AM455"/>
  <c r="AM2364"/>
  <c r="AM228"/>
  <c r="AM2595"/>
  <c r="AM2931"/>
  <c r="AM1868"/>
  <c r="AM184"/>
  <c r="AM1048"/>
  <c r="AM769"/>
  <c r="AM1263"/>
  <c r="AM1569"/>
  <c r="AM519"/>
  <c r="AM2312"/>
  <c r="AM565"/>
  <c r="AM1996"/>
  <c r="AM734"/>
  <c r="AM1822"/>
  <c r="AM2908"/>
  <c r="AM1946"/>
  <c r="AM2645"/>
  <c r="AM159"/>
  <c r="AM345"/>
  <c r="AM1715"/>
  <c r="AM1209"/>
  <c r="AM537"/>
  <c r="AM2932"/>
  <c r="AM2072"/>
  <c r="AM1242"/>
  <c r="AM906"/>
  <c r="AM2566"/>
  <c r="AM2516"/>
  <c r="AM1222"/>
  <c r="AM2425"/>
  <c r="AM1169"/>
  <c r="AM1445"/>
  <c r="AM2866"/>
  <c r="AM1808"/>
  <c r="AM2887"/>
  <c r="AM129"/>
  <c r="AM2277"/>
  <c r="AM1571"/>
  <c r="AM2218"/>
  <c r="AM458"/>
  <c r="AM2728"/>
  <c r="AM1315"/>
  <c r="AM2060"/>
  <c r="AM397"/>
  <c r="AM2304"/>
  <c r="AM3001"/>
  <c r="AM977"/>
  <c r="AM389"/>
  <c r="AM2549"/>
  <c r="AM1159"/>
  <c r="AM876"/>
  <c r="AM158"/>
  <c r="AM2679"/>
  <c r="AM961"/>
  <c r="AM390"/>
  <c r="AM1857"/>
  <c r="AM776"/>
  <c r="AM1271"/>
  <c r="AM2767"/>
  <c r="AM2242"/>
  <c r="AM2056"/>
  <c r="AM1085"/>
  <c r="AM1594"/>
  <c r="AM137"/>
  <c r="AM2943"/>
  <c r="AM2058"/>
  <c r="AM1015"/>
  <c r="AM695"/>
  <c r="AM149"/>
  <c r="AM2561"/>
  <c r="AM1736"/>
  <c r="AM1166"/>
  <c r="AM1039"/>
  <c r="AM2715"/>
  <c r="AM1009"/>
  <c r="AM271"/>
  <c r="AM2509"/>
  <c r="AM1977"/>
  <c r="AM774"/>
  <c r="AM976"/>
  <c r="AM2170"/>
  <c r="AM2963"/>
  <c r="AM1939"/>
  <c r="AM82"/>
  <c r="AM1668"/>
  <c r="AM231"/>
  <c r="AM1231"/>
  <c r="AM1781"/>
  <c r="AM1124"/>
  <c r="AM387"/>
  <c r="AM599"/>
  <c r="AM589"/>
  <c r="AM1328"/>
  <c r="AM2034"/>
  <c r="AM1153"/>
  <c r="AM1789"/>
  <c r="AM2800"/>
  <c r="AM112"/>
  <c r="AM2066"/>
  <c r="AM441"/>
  <c r="AM2069"/>
  <c r="AM735"/>
  <c r="AM2650"/>
  <c r="AM150"/>
  <c r="AM1490"/>
  <c r="AM1375"/>
  <c r="AM2881"/>
  <c r="AM24"/>
  <c r="AM1449"/>
  <c r="AM1645"/>
  <c r="AM2834"/>
  <c r="AM2853"/>
  <c r="AM652"/>
  <c r="AM2832"/>
  <c r="AM2379"/>
  <c r="AM1108"/>
  <c r="AM1193"/>
  <c r="AM2792"/>
  <c r="AM2540"/>
  <c r="AM617"/>
  <c r="AM1644"/>
  <c r="AM1160"/>
  <c r="AM2807"/>
  <c r="AM1516"/>
  <c r="AM1922"/>
  <c r="AM2467"/>
  <c r="AM2192"/>
  <c r="AM331"/>
  <c r="AM1915"/>
  <c r="AM2132"/>
  <c r="AM2473"/>
  <c r="AM645"/>
  <c r="AM642"/>
  <c r="AM1127"/>
  <c r="AM2864"/>
  <c r="AM1907"/>
  <c r="AM2835"/>
  <c r="AM2687"/>
  <c r="AM1241"/>
  <c r="AM2909"/>
  <c r="AM852"/>
  <c r="AM703"/>
  <c r="AM835"/>
  <c r="AM424"/>
  <c r="AM197"/>
  <c r="AM2408"/>
  <c r="AM2958"/>
  <c r="AM609"/>
  <c r="AM466"/>
  <c r="AM601"/>
  <c r="AM727"/>
  <c r="AM2156"/>
  <c r="AM151"/>
  <c r="AM1086"/>
  <c r="AM48"/>
  <c r="AM237"/>
  <c r="AM1327"/>
  <c r="AM560"/>
  <c r="AM1828"/>
  <c r="AM2252"/>
  <c r="AM2385"/>
  <c r="AM275"/>
  <c r="AM754"/>
  <c r="AM995"/>
  <c r="AM1091"/>
  <c r="AM2436"/>
  <c r="AM174"/>
  <c r="AM2179"/>
  <c r="AM1344"/>
  <c r="AM2225"/>
  <c r="AM781"/>
  <c r="AM1215"/>
  <c r="AM2734"/>
  <c r="AM702"/>
  <c r="AM1804"/>
  <c r="AM462"/>
  <c r="AM918"/>
  <c r="AM2571"/>
  <c r="AM2935"/>
  <c r="AM1974"/>
  <c r="AM539"/>
  <c r="AM1378"/>
  <c r="AM223"/>
  <c r="AM2550"/>
  <c r="AM2941"/>
  <c r="AM1316"/>
  <c r="AM124"/>
  <c r="AM1072"/>
  <c r="AM145"/>
  <c r="AM782"/>
  <c r="AM206"/>
  <c r="AM1367"/>
  <c r="AM1937"/>
  <c r="AM2676"/>
  <c r="AM521"/>
  <c r="AM360"/>
  <c r="AM1863"/>
  <c r="AM2291"/>
  <c r="AM2474"/>
  <c r="AM723"/>
  <c r="AM328"/>
  <c r="AM965"/>
  <c r="AM1899"/>
  <c r="AM1540"/>
  <c r="AM2271"/>
  <c r="AM157"/>
  <c r="AM15"/>
  <c r="AM2930"/>
  <c r="AM1983"/>
  <c r="AM356"/>
  <c r="AM1866"/>
  <c r="AM407"/>
  <c r="AM1988"/>
  <c r="AM1896"/>
  <c r="AM1693"/>
  <c r="AM2052"/>
  <c r="AM1285"/>
  <c r="AM210"/>
  <c r="AM446"/>
  <c r="AM1074"/>
  <c r="AM2528"/>
  <c r="AM851"/>
  <c r="AM1685"/>
  <c r="AM2380"/>
  <c r="AM892"/>
  <c r="AM1705"/>
  <c r="AM1618"/>
  <c r="AM2244"/>
  <c r="AM2665"/>
  <c r="AM304"/>
  <c r="AM697"/>
  <c r="AM1460"/>
  <c r="AM2879"/>
  <c r="AM556"/>
  <c r="AM2326"/>
  <c r="AM1777"/>
  <c r="AM1680"/>
  <c r="AM1059"/>
  <c r="AM58"/>
  <c r="AM128"/>
  <c r="AM148"/>
  <c r="AM829"/>
  <c r="AM501"/>
  <c r="AM725"/>
  <c r="AM2330"/>
  <c r="AM773"/>
  <c r="AM2573"/>
  <c r="AM1486"/>
  <c r="AM2265"/>
  <c r="AM853"/>
  <c r="AM127"/>
  <c r="AM1738"/>
  <c r="AM1203"/>
  <c r="AM2159"/>
  <c r="AM2885"/>
  <c r="AM794"/>
  <c r="AM2634"/>
  <c r="AM384"/>
  <c r="AM714"/>
  <c r="AM160"/>
  <c r="AM316"/>
  <c r="AM13"/>
  <c r="AM1950"/>
  <c r="AM1386"/>
  <c r="AM602"/>
  <c r="AM2430"/>
  <c r="AM3005"/>
  <c r="AM766"/>
  <c r="AM1670"/>
  <c r="AM1443"/>
  <c r="AM840"/>
  <c r="AM2983"/>
  <c r="AM1312"/>
  <c r="AM987"/>
  <c r="AM16"/>
  <c r="AM1213"/>
  <c r="AM2824"/>
  <c r="AM744"/>
  <c r="AM1783"/>
  <c r="AM51"/>
  <c r="AM1840"/>
  <c r="AM2530"/>
  <c r="AM1517"/>
  <c r="AM505"/>
  <c r="AM1855"/>
  <c r="AM42"/>
  <c r="AM2985"/>
  <c r="AM2789"/>
  <c r="AM55"/>
  <c r="AM2320"/>
  <c r="AM361"/>
  <c r="AM641"/>
  <c r="AM1075"/>
  <c r="AM2427"/>
  <c r="AM2020"/>
  <c r="AM122"/>
  <c r="AM2109"/>
  <c r="AM1324"/>
  <c r="AM2849"/>
  <c r="AM912"/>
  <c r="AM1894"/>
  <c r="AM1546"/>
  <c r="AM1553"/>
  <c r="AM2155"/>
  <c r="AM1943"/>
  <c r="AM2911"/>
  <c r="AM1657"/>
  <c r="AM2479"/>
  <c r="AM2816"/>
  <c r="AM1566"/>
  <c r="AM2183"/>
  <c r="AM2217"/>
  <c r="AM922"/>
  <c r="AM1543"/>
  <c r="AM2729"/>
  <c r="AM2233"/>
  <c r="AM1614"/>
  <c r="AM1240"/>
  <c r="AM810"/>
  <c r="AM2684"/>
  <c r="AM1526"/>
  <c r="AM2608"/>
  <c r="BI2269" l="1"/>
  <c r="BH2269"/>
  <c r="BD2265"/>
  <c r="BI481"/>
  <c r="BH2033"/>
  <c r="BH2120"/>
  <c r="BI1482"/>
  <c r="BI2265"/>
  <c r="BD481"/>
  <c r="BE481" s="1"/>
  <c r="BH481"/>
  <c r="BI414"/>
  <c r="BH1841"/>
  <c r="BI2338"/>
  <c r="BH1601"/>
  <c r="BH112"/>
  <c r="BD2256"/>
  <c r="BH106"/>
  <c r="BH82"/>
  <c r="BP2033"/>
  <c r="BO2033" s="1"/>
  <c r="BD2175"/>
  <c r="BI2175"/>
  <c r="BJ2175" s="1"/>
  <c r="BK2175" s="1"/>
  <c r="K14" i="3"/>
  <c r="K15" s="1"/>
  <c r="H6"/>
  <c r="H11"/>
  <c r="BI2256" i="2"/>
  <c r="BI2033"/>
  <c r="BI1721"/>
  <c r="BI2120"/>
  <c r="BH2265"/>
  <c r="BP2175"/>
  <c r="BO2175" s="1"/>
  <c r="BH2256"/>
  <c r="BD1721"/>
  <c r="BD2338"/>
  <c r="BH1721"/>
  <c r="BH2338"/>
  <c r="BP1721"/>
  <c r="BO1721" s="1"/>
  <c r="BP112"/>
  <c r="BO112" s="1"/>
  <c r="BP2403"/>
  <c r="BO2403" s="1"/>
  <c r="BH253"/>
  <c r="BI106"/>
  <c r="BG1846"/>
  <c r="BG1488"/>
  <c r="BI2493"/>
  <c r="BI2157"/>
  <c r="BI689"/>
  <c r="BI1389"/>
  <c r="BI2434"/>
  <c r="BI677"/>
  <c r="BI1371"/>
  <c r="BI2067"/>
  <c r="BI944"/>
  <c r="BI2709"/>
  <c r="BI58"/>
  <c r="BI1605"/>
  <c r="BI2443"/>
  <c r="BI2081"/>
  <c r="BI2257"/>
  <c r="BI1705"/>
  <c r="BI1241"/>
  <c r="BI157"/>
  <c r="BI668"/>
  <c r="BI13"/>
  <c r="BI2735"/>
  <c r="BI314"/>
  <c r="BI1557"/>
  <c r="BI556"/>
  <c r="BG1823"/>
  <c r="BG597"/>
  <c r="BI389"/>
  <c r="BI2791"/>
  <c r="BI1362"/>
  <c r="BI1213"/>
  <c r="BI547"/>
  <c r="BI1813"/>
  <c r="BI975"/>
  <c r="BI437"/>
  <c r="BI559"/>
  <c r="BI325"/>
  <c r="BI297"/>
  <c r="BI1340"/>
  <c r="BI1515"/>
  <c r="BI659"/>
  <c r="BI151"/>
  <c r="BI203"/>
  <c r="BI2380"/>
  <c r="BI2243"/>
  <c r="BI1863"/>
  <c r="BI901"/>
  <c r="BI1769"/>
  <c r="BI220"/>
  <c r="BI1983"/>
  <c r="BI565"/>
  <c r="BI2013"/>
  <c r="BI2169"/>
  <c r="BI471"/>
  <c r="BI53"/>
  <c r="BI2199"/>
  <c r="BI2457"/>
  <c r="BI1784"/>
  <c r="BI30"/>
  <c r="BI2712"/>
  <c r="BI568"/>
  <c r="BI1561"/>
  <c r="BI1770"/>
  <c r="BI919"/>
  <c r="BI1103"/>
  <c r="BI909"/>
  <c r="BI1676"/>
  <c r="BI894"/>
  <c r="BI148"/>
  <c r="BI149"/>
  <c r="BI735"/>
  <c r="BI766"/>
  <c r="BI912"/>
  <c r="BI819"/>
  <c r="BI1011"/>
  <c r="BI1352"/>
  <c r="BI1469"/>
  <c r="BI2287"/>
  <c r="BI1867"/>
  <c r="BI485"/>
  <c r="BI1970"/>
  <c r="BI2524"/>
  <c r="BI2622"/>
  <c r="BI2560"/>
  <c r="BI2275"/>
  <c r="BI753"/>
  <c r="BI645"/>
  <c r="BI2179"/>
  <c r="BI2636"/>
  <c r="BI1921"/>
  <c r="BI1859"/>
  <c r="BI28"/>
  <c r="BI1523"/>
  <c r="BI2920"/>
  <c r="BI2526"/>
  <c r="BI2927"/>
  <c r="BI2740"/>
  <c r="BI2274"/>
  <c r="BI2597"/>
  <c r="BI681"/>
  <c r="BI2483"/>
  <c r="BI1935"/>
  <c r="BI2553"/>
  <c r="BI1373"/>
  <c r="BI1896"/>
  <c r="BI2941"/>
  <c r="BI1479"/>
  <c r="BI375"/>
  <c r="BI2538"/>
  <c r="BI1940"/>
  <c r="BI914"/>
  <c r="BI2551"/>
  <c r="BI1773"/>
  <c r="BI2471"/>
  <c r="BI1930"/>
  <c r="BI1300"/>
  <c r="BI920"/>
  <c r="BI2005"/>
  <c r="BI1632"/>
  <c r="BI895"/>
  <c r="BI1919"/>
  <c r="BI2621"/>
  <c r="BI1760"/>
  <c r="BI961"/>
  <c r="BI360"/>
  <c r="BI47"/>
  <c r="BI1285"/>
  <c r="BI2127"/>
  <c r="BI216"/>
  <c r="BI2147"/>
  <c r="BI1734"/>
  <c r="BI1216"/>
  <c r="BI997"/>
  <c r="BI38"/>
  <c r="BI1298"/>
  <c r="BI896"/>
  <c r="BI2373"/>
  <c r="BI1549"/>
  <c r="BI2751"/>
  <c r="BI1910"/>
  <c r="BI2397"/>
  <c r="BI2016"/>
  <c r="BI1735"/>
  <c r="BI1906"/>
  <c r="BI1658"/>
  <c r="BI2612"/>
  <c r="BI628"/>
  <c r="BI1530"/>
  <c r="BI513"/>
  <c r="BI1082"/>
  <c r="BI328"/>
  <c r="BI898"/>
  <c r="BI636"/>
  <c r="BI2707"/>
  <c r="BI2803"/>
  <c r="BI1804"/>
  <c r="BI2710"/>
  <c r="BI1795"/>
  <c r="BI2458"/>
  <c r="BI515"/>
  <c r="BI489"/>
  <c r="BI2140"/>
  <c r="BI2087"/>
  <c r="BI1724"/>
  <c r="BI1182"/>
  <c r="BI775"/>
  <c r="BI84"/>
  <c r="BI878"/>
  <c r="BI1264"/>
  <c r="BI1175"/>
  <c r="BI2936"/>
  <c r="BI2855"/>
  <c r="BI1979"/>
  <c r="BI128"/>
  <c r="BI338"/>
  <c r="BI1614"/>
  <c r="BI1005"/>
  <c r="BI2939"/>
  <c r="BI1136"/>
  <c r="BI1812"/>
  <c r="BI1269"/>
  <c r="BI2426"/>
  <c r="BI1258"/>
  <c r="BI2142"/>
  <c r="BI1064"/>
  <c r="BI426"/>
  <c r="BI729"/>
  <c r="BI854"/>
  <c r="BI2953"/>
  <c r="BI1570"/>
  <c r="BI1016"/>
  <c r="BI49"/>
  <c r="BI1796"/>
  <c r="BI624"/>
  <c r="BI438"/>
  <c r="BI1331"/>
  <c r="BI979"/>
  <c r="BI195"/>
  <c r="BI347"/>
  <c r="BI2136"/>
  <c r="BI2556"/>
  <c r="BI635"/>
  <c r="BI1511"/>
  <c r="BI22"/>
  <c r="BI1809"/>
  <c r="BI1026"/>
  <c r="BI1984"/>
  <c r="BI2860"/>
  <c r="BI2164"/>
  <c r="BI362"/>
  <c r="BI663"/>
  <c r="BI126"/>
  <c r="BI683"/>
  <c r="BI1346"/>
  <c r="BI806"/>
  <c r="BI2305"/>
  <c r="BI1063"/>
  <c r="BI2247"/>
  <c r="BI931"/>
  <c r="BI42"/>
  <c r="BI2916"/>
  <c r="BI1988"/>
  <c r="BI2386"/>
  <c r="BI1607"/>
  <c r="BI726"/>
  <c r="BI2238"/>
  <c r="BI403"/>
  <c r="BI2685"/>
  <c r="BI2235"/>
  <c r="BI718"/>
  <c r="BI2569"/>
  <c r="BI2595"/>
  <c r="BI2611"/>
  <c r="BI405"/>
  <c r="BI1616"/>
  <c r="BI641"/>
  <c r="BI2476"/>
  <c r="BI2297"/>
  <c r="BI924"/>
  <c r="BI11"/>
  <c r="BI1109"/>
  <c r="BI1234"/>
  <c r="BI1924"/>
  <c r="BI613"/>
  <c r="BI2364"/>
  <c r="BI1618"/>
  <c r="BI1356"/>
  <c r="BI1927"/>
  <c r="BI262"/>
  <c r="BI1808"/>
  <c r="BI1497"/>
  <c r="BI2320"/>
  <c r="BI1698"/>
  <c r="BI496"/>
  <c r="BI196"/>
  <c r="BI666"/>
  <c r="BI567"/>
  <c r="BI2098"/>
  <c r="BG2270"/>
  <c r="BI2678"/>
  <c r="BI2323"/>
  <c r="BI575"/>
  <c r="BI2963"/>
  <c r="BI1222"/>
  <c r="BI671"/>
  <c r="BI1273"/>
  <c r="BI1525"/>
  <c r="BI180"/>
  <c r="BI223"/>
  <c r="BI2399"/>
  <c r="BI432"/>
  <c r="BI1457"/>
  <c r="BI1993"/>
  <c r="BI1834"/>
  <c r="BI2792"/>
  <c r="BI1902"/>
  <c r="BI976"/>
  <c r="BI824"/>
  <c r="BI16"/>
  <c r="BI1281"/>
  <c r="BI1869"/>
  <c r="BI772"/>
  <c r="BI2272"/>
  <c r="BI2505"/>
  <c r="BI2254"/>
  <c r="BI400"/>
  <c r="BI236"/>
  <c r="BI1140"/>
  <c r="BI1516"/>
  <c r="BI1265"/>
  <c r="BI123"/>
  <c r="BI2580"/>
  <c r="BI687"/>
  <c r="BI1375"/>
  <c r="BI1287"/>
  <c r="BI2778"/>
  <c r="BI1219"/>
  <c r="BI1053"/>
  <c r="BI224"/>
  <c r="BI1299"/>
  <c r="BI2689"/>
  <c r="BI1505"/>
  <c r="BI2633"/>
  <c r="BI2613"/>
  <c r="BI3004"/>
  <c r="BI476"/>
  <c r="BI1023"/>
  <c r="BI1080"/>
  <c r="BI2737"/>
  <c r="BI574"/>
  <c r="BI1446"/>
  <c r="BI317"/>
  <c r="BI2924"/>
  <c r="BI121"/>
  <c r="BI1562"/>
  <c r="BI2816"/>
  <c r="BI656"/>
  <c r="BI1965"/>
  <c r="BI2504"/>
  <c r="BI1305"/>
  <c r="BI2744"/>
  <c r="BI1677"/>
  <c r="BI2574"/>
  <c r="BI2798"/>
  <c r="BI1230"/>
  <c r="BI2926"/>
  <c r="BI2946"/>
  <c r="BI2333"/>
  <c r="BI1840"/>
  <c r="BI757"/>
  <c r="BI292"/>
  <c r="BI552"/>
  <c r="BI2437"/>
  <c r="BI472"/>
  <c r="BI2246"/>
  <c r="BI987"/>
  <c r="BI2384"/>
  <c r="BI913"/>
  <c r="BI1378"/>
  <c r="BI1162"/>
  <c r="BI2497"/>
  <c r="BI2979"/>
  <c r="BI1414"/>
  <c r="BI2043"/>
  <c r="BI2114"/>
  <c r="BI1074"/>
  <c r="BI1342"/>
  <c r="BI1977"/>
  <c r="BI274"/>
  <c r="BI1209"/>
  <c r="BI1045"/>
  <c r="BI1997"/>
  <c r="BI984"/>
  <c r="BI129"/>
  <c r="BI2809"/>
  <c r="BI2914"/>
  <c r="BI260"/>
  <c r="BI1072"/>
  <c r="BI1716"/>
  <c r="BI475"/>
  <c r="BI289"/>
  <c r="BI385"/>
  <c r="BI1827"/>
  <c r="BI2432"/>
  <c r="BI2813"/>
  <c r="BI1500"/>
  <c r="BI2117"/>
  <c r="BI1292"/>
  <c r="BI2377"/>
  <c r="BI2874"/>
  <c r="BI1451"/>
  <c r="BI1443"/>
  <c r="BI2807"/>
  <c r="BI1354"/>
  <c r="BI408"/>
  <c r="BI2558"/>
  <c r="BI462"/>
  <c r="BI1296"/>
  <c r="BI1487"/>
  <c r="BI1400"/>
  <c r="BI423"/>
  <c r="BI860"/>
  <c r="BI880"/>
  <c r="BI2291"/>
  <c r="BI1330"/>
  <c r="BI1573"/>
  <c r="BI1345"/>
  <c r="BI1334"/>
  <c r="BI1967"/>
  <c r="BI679"/>
  <c r="BI1078"/>
  <c r="BI2086"/>
  <c r="BI2339"/>
  <c r="BI428"/>
  <c r="BI76"/>
  <c r="BI617"/>
  <c r="BI77"/>
  <c r="BI1960"/>
  <c r="BI140"/>
  <c r="BI2409"/>
  <c r="BI2575"/>
  <c r="BI700"/>
  <c r="BI2116"/>
  <c r="BI2991"/>
  <c r="BI1932"/>
  <c r="BI2295"/>
  <c r="BI2239"/>
  <c r="BI2759"/>
  <c r="BI1929"/>
  <c r="BI1776"/>
  <c r="BI352"/>
  <c r="BI670"/>
  <c r="BI579"/>
  <c r="BI2097"/>
  <c r="BI2089"/>
  <c r="BI2784"/>
  <c r="BI62"/>
  <c r="BI680"/>
  <c r="BI903"/>
  <c r="BI1020"/>
  <c r="BI1398"/>
  <c r="BI1879"/>
  <c r="BI2182"/>
  <c r="BI379"/>
  <c r="BI1763"/>
  <c r="BI692"/>
  <c r="BI755"/>
  <c r="BI941"/>
  <c r="BI2460"/>
  <c r="BI2420"/>
  <c r="BI1210"/>
  <c r="BI2025"/>
  <c r="BI1155"/>
  <c r="BI2278"/>
  <c r="BI651"/>
  <c r="BI518"/>
  <c r="BI1956"/>
  <c r="BI2203"/>
  <c r="BI1289"/>
  <c r="BI699"/>
  <c r="BI1996"/>
  <c r="BI1041"/>
  <c r="BI2582"/>
  <c r="BI327"/>
  <c r="BI2523"/>
  <c r="BI2229"/>
  <c r="BI1962"/>
  <c r="BI870"/>
  <c r="BI444"/>
  <c r="BI366"/>
  <c r="BI1868"/>
  <c r="BI650"/>
  <c r="BI897"/>
  <c r="BI1317"/>
  <c r="BI1707"/>
  <c r="BI2200"/>
  <c r="BI12"/>
  <c r="BI2508"/>
  <c r="BI986"/>
  <c r="BI1318"/>
  <c r="BI1517"/>
  <c r="BI1685"/>
  <c r="BI983"/>
  <c r="BI551"/>
  <c r="BI1172"/>
  <c r="BI1744"/>
  <c r="BG1293"/>
  <c r="BG1095"/>
  <c r="BG1567"/>
  <c r="BI2919"/>
  <c r="BI1207"/>
  <c r="BI2165"/>
  <c r="BI1539"/>
  <c r="BI623"/>
  <c r="BI1623"/>
  <c r="BI257"/>
  <c r="BI769"/>
  <c r="BI828"/>
  <c r="BI2550"/>
  <c r="BI871"/>
  <c r="BI588"/>
  <c r="BI2594"/>
  <c r="BI2509"/>
  <c r="BI1613"/>
  <c r="BI345"/>
  <c r="BI602"/>
  <c r="BI2789"/>
  <c r="BI759"/>
  <c r="BI209"/>
  <c r="BI1755"/>
  <c r="BI667"/>
  <c r="BI542"/>
  <c r="BI925"/>
  <c r="BI858"/>
  <c r="BI812"/>
  <c r="BI1688"/>
  <c r="BI1049"/>
  <c r="BI1509"/>
  <c r="BI1102"/>
  <c r="BI2215"/>
  <c r="BI2000"/>
  <c r="BI2046"/>
  <c r="BI2178"/>
  <c r="BI2638"/>
  <c r="BI315"/>
  <c r="BI2093"/>
  <c r="BI818"/>
  <c r="BI2463"/>
  <c r="BI2132"/>
  <c r="BI603"/>
  <c r="BI2835"/>
  <c r="BI563"/>
  <c r="BI2358"/>
  <c r="BI1897"/>
  <c r="BI2745"/>
  <c r="BI2480"/>
  <c r="BI1339"/>
  <c r="BI1250"/>
  <c r="BI2529"/>
  <c r="BI2781"/>
  <c r="BI2253"/>
  <c r="BI1077"/>
  <c r="BI1661"/>
  <c r="BI2674"/>
  <c r="BI672"/>
  <c r="BI1477"/>
  <c r="BI1652"/>
  <c r="BI226"/>
  <c r="BI1376"/>
  <c r="BI350"/>
  <c r="BI1620"/>
  <c r="BI2088"/>
  <c r="BI2584"/>
  <c r="BI730"/>
  <c r="BI2847"/>
  <c r="BI192"/>
  <c r="BI322"/>
  <c r="BI2643"/>
  <c r="BI2510"/>
  <c r="BI2875"/>
  <c r="BI21"/>
  <c r="BI2090"/>
  <c r="BI1055"/>
  <c r="BI2381"/>
  <c r="BI599"/>
  <c r="BI1643"/>
  <c r="BI446"/>
  <c r="BI184"/>
  <c r="BI2958"/>
  <c r="BI1246"/>
  <c r="BI762"/>
  <c r="BI1257"/>
  <c r="BI2057"/>
  <c r="BI761"/>
  <c r="BI2879"/>
  <c r="BI194"/>
  <c r="BI384"/>
  <c r="BI1288"/>
  <c r="BI705"/>
  <c r="BI2280"/>
  <c r="BI334"/>
  <c r="BI760"/>
  <c r="BI531"/>
  <c r="BI1876"/>
  <c r="BI1907"/>
  <c r="BI2525"/>
  <c r="BI2427"/>
  <c r="BI55"/>
  <c r="BI2341"/>
  <c r="BI2347"/>
  <c r="BI422"/>
  <c r="BI266"/>
  <c r="BI143"/>
  <c r="BI1568"/>
  <c r="BI268"/>
  <c r="BI313"/>
  <c r="BI504"/>
  <c r="BI2714"/>
  <c r="BI2869"/>
  <c r="BI2344"/>
  <c r="BI1845"/>
  <c r="BI1019"/>
  <c r="BI1205"/>
  <c r="BI1232"/>
  <c r="BI2722"/>
  <c r="BI971"/>
  <c r="BI1810"/>
  <c r="BI2096"/>
  <c r="BI2128"/>
  <c r="BI932"/>
  <c r="BI642"/>
  <c r="BI2192"/>
  <c r="BI71"/>
  <c r="BI649"/>
  <c r="BI1449"/>
  <c r="BI868"/>
  <c r="BI916"/>
  <c r="BI2125"/>
  <c r="BI165"/>
  <c r="BI532"/>
  <c r="BI1353"/>
  <c r="BI198"/>
  <c r="BI549"/>
  <c r="BI1360"/>
  <c r="BI2955"/>
  <c r="BI2970"/>
  <c r="BI1501"/>
  <c r="BI190"/>
  <c r="BI240"/>
  <c r="BI2996"/>
  <c r="BI905"/>
  <c r="BI1116"/>
  <c r="BI2385"/>
  <c r="BI2245"/>
  <c r="BI1391"/>
  <c r="BI1465"/>
  <c r="BI1224"/>
  <c r="BI2658"/>
  <c r="BI719"/>
  <c r="BI2990"/>
  <c r="BI2357"/>
  <c r="BI2069"/>
  <c r="BI1777"/>
  <c r="BI698"/>
  <c r="BI81"/>
  <c r="BI2554"/>
  <c r="BI846"/>
  <c r="BI391"/>
  <c r="BI2732"/>
  <c r="BI1369"/>
  <c r="BI1377"/>
  <c r="BI80"/>
  <c r="BI1739"/>
  <c r="BI461"/>
  <c r="BI456"/>
  <c r="BI1361"/>
  <c r="BI833"/>
  <c r="BI2758"/>
  <c r="BI1678"/>
  <c r="BI492"/>
  <c r="BI1928"/>
  <c r="BI598"/>
  <c r="BI2004"/>
  <c r="BI1975"/>
  <c r="BI320"/>
  <c r="BI1731"/>
  <c r="BI1113"/>
  <c r="BI445"/>
  <c r="BI36"/>
  <c r="BI566"/>
  <c r="BI2366"/>
  <c r="BI1536"/>
  <c r="BI1392"/>
  <c r="BI175"/>
  <c r="BI781"/>
  <c r="BI200"/>
  <c r="BI1969"/>
  <c r="BI2227"/>
  <c r="BI1164"/>
  <c r="BI2610"/>
  <c r="BI2310"/>
  <c r="BI2528"/>
  <c r="BI210"/>
  <c r="BI1783"/>
  <c r="BI1753"/>
  <c r="BI118"/>
  <c r="BI2676"/>
  <c r="BI167"/>
  <c r="BI1100"/>
  <c r="BI168"/>
  <c r="BI1097"/>
  <c r="BI2880"/>
  <c r="BI2572"/>
  <c r="BI2950"/>
  <c r="BI102"/>
  <c r="BI2415"/>
  <c r="BI1829"/>
  <c r="BI2777"/>
  <c r="BI2564"/>
  <c r="BI2544"/>
  <c r="BI2908"/>
  <c r="BI1194"/>
  <c r="BI117"/>
  <c r="BI1163"/>
  <c r="BI2992"/>
  <c r="BI2011"/>
  <c r="BI2634"/>
  <c r="BI2882"/>
  <c r="BI619"/>
  <c r="BI1221"/>
  <c r="BI1874"/>
  <c r="BI1542"/>
  <c r="BI1670"/>
  <c r="BI2736"/>
  <c r="BI876"/>
  <c r="BI397"/>
  <c r="BI2917"/>
  <c r="BI2793"/>
  <c r="BI789"/>
  <c r="BI703"/>
  <c r="BG2608"/>
  <c r="BG1022"/>
  <c r="BI776"/>
  <c r="BI2742"/>
  <c r="BI1015"/>
  <c r="BI234"/>
  <c r="BI739"/>
  <c r="BI2343"/>
  <c r="BI494"/>
  <c r="BI1950"/>
  <c r="BI1546"/>
  <c r="BI1641"/>
  <c r="BI647"/>
  <c r="BI696"/>
  <c r="BI784"/>
  <c r="BI592"/>
  <c r="BI296"/>
  <c r="BI1715"/>
  <c r="BI1653"/>
  <c r="BI1621"/>
  <c r="BI2501"/>
  <c r="BI401"/>
  <c r="BI1939"/>
  <c r="BI2388"/>
  <c r="BI1183"/>
  <c r="BI1312"/>
  <c r="BI519"/>
  <c r="BI1669"/>
  <c r="BI349"/>
  <c r="BI661"/>
  <c r="BI2024"/>
  <c r="BI302"/>
  <c r="BI847"/>
  <c r="BI1990"/>
  <c r="BI780"/>
  <c r="BI823"/>
  <c r="BI3002"/>
  <c r="BI2461"/>
  <c r="BI2465"/>
  <c r="BI1326"/>
  <c r="BI747"/>
  <c r="BI2767"/>
  <c r="BI1495"/>
  <c r="BI2871"/>
  <c r="BI2183"/>
  <c r="BI1235"/>
  <c r="BI2308"/>
  <c r="BI2034"/>
  <c r="BI2980"/>
  <c r="BI564"/>
  <c r="BI787"/>
  <c r="BI486"/>
  <c r="BI1180"/>
  <c r="BI2073"/>
  <c r="BI2363"/>
  <c r="BI377"/>
  <c r="BI1035"/>
  <c r="BI581"/>
  <c r="BI324"/>
  <c r="BI116"/>
  <c r="BI2973"/>
  <c r="BI1581"/>
  <c r="BI2473"/>
  <c r="BI2330"/>
  <c r="BI995"/>
  <c r="BI1645"/>
  <c r="BI2431"/>
  <c r="BI953"/>
  <c r="BI993"/>
  <c r="BI586"/>
  <c r="BI2601"/>
  <c r="BI2288"/>
  <c r="BI2598"/>
  <c r="BI1642"/>
  <c r="BI2393"/>
  <c r="BI1247"/>
  <c r="BI1189"/>
  <c r="BI1662"/>
  <c r="BI1271"/>
  <c r="BI1496"/>
  <c r="BI1363"/>
  <c r="BI892"/>
  <c r="BI2210"/>
  <c r="BI1925"/>
  <c r="BI2779"/>
  <c r="BI1861"/>
  <c r="BI2788"/>
  <c r="BI1320"/>
  <c r="BI1816"/>
  <c r="BI2994"/>
  <c r="BI874"/>
  <c r="BI1351"/>
  <c r="BI525"/>
  <c r="BI1742"/>
  <c r="BI2718"/>
  <c r="BI2639"/>
  <c r="BI2848"/>
  <c r="BI1693"/>
  <c r="BI2406"/>
  <c r="BI212"/>
  <c r="BI37"/>
  <c r="BI1165"/>
  <c r="BI521"/>
  <c r="BI2830"/>
  <c r="BI503"/>
  <c r="BI378"/>
  <c r="BI2909"/>
  <c r="BI1132"/>
  <c r="BI2348"/>
  <c r="BI124"/>
  <c r="BI1316"/>
  <c r="BI2099"/>
  <c r="BI1972"/>
  <c r="BI1538"/>
  <c r="BI388"/>
  <c r="BI674"/>
  <c r="BI2402"/>
  <c r="BI1767"/>
  <c r="BI208"/>
  <c r="BI1916"/>
  <c r="BI218"/>
  <c r="BI1595"/>
  <c r="BI92"/>
  <c r="BI2948"/>
  <c r="BI1655"/>
  <c r="BI2540"/>
  <c r="BI287"/>
  <c r="BI2834"/>
  <c r="BI910"/>
  <c r="BI937"/>
  <c r="BI1468"/>
  <c r="BI2469"/>
  <c r="BI1743"/>
  <c r="BI2838"/>
  <c r="BI2922"/>
  <c r="BI1438"/>
  <c r="BI1291"/>
  <c r="BI2055"/>
  <c r="BI816"/>
  <c r="BI2477"/>
  <c r="BI2018"/>
  <c r="BI629"/>
  <c r="BI2391"/>
  <c r="BI2843"/>
  <c r="BI2906"/>
  <c r="BI2131"/>
  <c r="BI2065"/>
  <c r="BI2915"/>
  <c r="BI2222"/>
  <c r="BI840"/>
  <c r="BI2961"/>
  <c r="BI174"/>
  <c r="BI725"/>
  <c r="BI653"/>
  <c r="BI1146"/>
  <c r="BI1943"/>
  <c r="BI2686"/>
  <c r="BI2478"/>
  <c r="BI2851"/>
  <c r="BI1278"/>
  <c r="BI631"/>
  <c r="BI936"/>
  <c r="BI1747"/>
  <c r="BI528"/>
  <c r="BI1464"/>
  <c r="BI308"/>
  <c r="BI2040"/>
  <c r="BI488"/>
  <c r="BI2499"/>
  <c r="BI64"/>
  <c r="BI464"/>
  <c r="BI942"/>
  <c r="BI142"/>
  <c r="BI1429"/>
  <c r="BI2395"/>
  <c r="BI1492"/>
  <c r="BI2444"/>
  <c r="BI1659"/>
  <c r="BI1390"/>
  <c r="BI473"/>
  <c r="BI52"/>
  <c r="BI1667"/>
  <c r="BI1814"/>
  <c r="BI2174"/>
  <c r="BI2273"/>
  <c r="BI1588"/>
  <c r="BI1644"/>
  <c r="BI173"/>
  <c r="BI2563"/>
  <c r="BI1413"/>
  <c r="BI1057"/>
  <c r="BI1075"/>
  <c r="BI601"/>
  <c r="BI2663"/>
  <c r="BI1355"/>
  <c r="BI1847"/>
  <c r="BI1696"/>
  <c r="BI1471"/>
  <c r="BI1639"/>
  <c r="BI1848"/>
  <c r="BI883"/>
  <c r="BI206"/>
  <c r="BI1301"/>
  <c r="BI2130"/>
  <c r="BI2311"/>
  <c r="BI137"/>
  <c r="BI695"/>
  <c r="BI517"/>
  <c r="BI107"/>
  <c r="BI100"/>
  <c r="BI2251"/>
  <c r="BI2242"/>
  <c r="BI2984"/>
  <c r="BI731"/>
  <c r="BI2609"/>
  <c r="BI2717"/>
  <c r="BI1955"/>
  <c r="BI560"/>
  <c r="BI2302"/>
  <c r="BI697"/>
  <c r="BI455"/>
  <c r="BI2545"/>
  <c r="BI1157"/>
  <c r="BI526"/>
  <c r="BI2752"/>
  <c r="BI1156"/>
  <c r="BI2977"/>
  <c r="BI1274"/>
  <c r="BI2824"/>
  <c r="BI2304"/>
  <c r="BI2394"/>
  <c r="BI1133"/>
  <c r="BI2872"/>
  <c r="BI354"/>
  <c r="BI1527"/>
  <c r="BI520"/>
  <c r="BI1892"/>
  <c r="BI974"/>
  <c r="BI272"/>
  <c r="BI693"/>
  <c r="BI1432"/>
  <c r="BI1862"/>
  <c r="BI2369"/>
  <c r="BI2815"/>
  <c r="BI2602"/>
  <c r="BI269"/>
  <c r="BI582"/>
  <c r="BD253"/>
  <c r="BE253" s="1"/>
  <c r="BI253"/>
  <c r="BD2403"/>
  <c r="BI2403"/>
  <c r="BJ2403" s="1"/>
  <c r="BK2403" s="1"/>
  <c r="BI2123"/>
  <c r="BI145"/>
  <c r="BI1090"/>
  <c r="BI507"/>
  <c r="BI2298"/>
  <c r="BI306"/>
  <c r="BI2255"/>
  <c r="BI2290"/>
  <c r="BI1719"/>
  <c r="BI2378"/>
  <c r="BI1319"/>
  <c r="BI2753"/>
  <c r="BI795"/>
  <c r="BI1551"/>
  <c r="BI606"/>
  <c r="BI2667"/>
  <c r="BI1399"/>
  <c r="BI804"/>
  <c r="BI2703"/>
  <c r="BI429"/>
  <c r="BI286"/>
  <c r="BI2893"/>
  <c r="BI2436"/>
  <c r="BI1933"/>
  <c r="BI2349"/>
  <c r="BI1173"/>
  <c r="BI1778"/>
  <c r="BI1145"/>
  <c r="BI63"/>
  <c r="BI1579"/>
  <c r="BI1135"/>
  <c r="BI808"/>
  <c r="BI26"/>
  <c r="BI2466"/>
  <c r="BI1835"/>
  <c r="BI1130"/>
  <c r="BI2296"/>
  <c r="BI2670"/>
  <c r="BI1056"/>
  <c r="BI1973"/>
  <c r="BI2785"/>
  <c r="BI2586"/>
  <c r="BI1266"/>
  <c r="BI2654"/>
  <c r="BI879"/>
  <c r="BI2694"/>
  <c r="BI2001"/>
  <c r="BI293"/>
  <c r="BI2619"/>
  <c r="BI440"/>
  <c r="BI2739"/>
  <c r="BI1344"/>
  <c r="BI773"/>
  <c r="BI1029"/>
  <c r="BI1650"/>
  <c r="BI706"/>
  <c r="BI90"/>
  <c r="BI1789"/>
  <c r="BI2189"/>
  <c r="BI78"/>
  <c r="BI1033"/>
  <c r="BI1341"/>
  <c r="BI396"/>
  <c r="BI300"/>
  <c r="BI2448"/>
  <c r="BI2352"/>
  <c r="BI720"/>
  <c r="BI343"/>
  <c r="BI1577"/>
  <c r="BI2286"/>
  <c r="BI571"/>
  <c r="BI1030"/>
  <c r="BI1124"/>
  <c r="BI2536"/>
  <c r="BI2095"/>
  <c r="BI991"/>
  <c r="BI2267"/>
  <c r="BI1513"/>
  <c r="BI2932"/>
  <c r="BI214"/>
  <c r="BI96"/>
  <c r="BI977"/>
  <c r="BI1706"/>
  <c r="BI2728"/>
  <c r="BI1837"/>
  <c r="BI745"/>
  <c r="BI2071"/>
  <c r="BI1854"/>
  <c r="BI2894"/>
  <c r="BI2423"/>
  <c r="BI1066"/>
  <c r="BI2888"/>
  <c r="BI872"/>
  <c r="BI2822"/>
  <c r="BI477"/>
  <c r="BI1553"/>
  <c r="BI990"/>
  <c r="BI1454"/>
  <c r="BI160"/>
  <c r="BI1593"/>
  <c r="BI2921"/>
  <c r="BI1118"/>
  <c r="BI794"/>
  <c r="BI1679"/>
  <c r="BI285"/>
  <c r="BI2170"/>
  <c r="BI468"/>
  <c r="BI1822"/>
  <c r="BI2696"/>
  <c r="BI792"/>
  <c r="BI1154"/>
  <c r="BI1894"/>
  <c r="BI85"/>
  <c r="BI1084"/>
  <c r="BI54"/>
  <c r="BI1407"/>
  <c r="BI1986"/>
  <c r="BI1122"/>
  <c r="BI2150"/>
  <c r="BI1411"/>
  <c r="BI2045"/>
  <c r="BI851"/>
  <c r="BI882"/>
  <c r="BI848"/>
  <c r="BI1134"/>
  <c r="BI1668"/>
  <c r="BI1672"/>
  <c r="BI2811"/>
  <c r="BI902"/>
  <c r="BI1304"/>
  <c r="BI960"/>
  <c r="BI595"/>
  <c r="BI2368"/>
  <c r="BI2318"/>
  <c r="BI1170"/>
  <c r="BI1433"/>
  <c r="BI1423"/>
  <c r="BI2453"/>
  <c r="BI950"/>
  <c r="BI2683"/>
  <c r="BI1758"/>
  <c r="BI865"/>
  <c r="BI690"/>
  <c r="BI2591"/>
  <c r="BI2154"/>
  <c r="BI367"/>
  <c r="BI2100"/>
  <c r="BI1805"/>
  <c r="BI2521"/>
  <c r="BI1039"/>
  <c r="BI1270"/>
  <c r="BI2455"/>
  <c r="BI1001"/>
  <c r="BI1957"/>
  <c r="BI1204"/>
  <c r="BI1085"/>
  <c r="BI2734"/>
  <c r="BI138"/>
  <c r="BI2527"/>
  <c r="BI1088"/>
  <c r="BI402"/>
  <c r="BI1732"/>
  <c r="BI2389"/>
  <c r="BI2771"/>
  <c r="BI1417"/>
  <c r="BI1757"/>
  <c r="BI675"/>
  <c r="BI512"/>
  <c r="BI2083"/>
  <c r="BI69"/>
  <c r="BI1640"/>
  <c r="BI508"/>
  <c r="BI2143"/>
  <c r="BI1903"/>
  <c r="BI825"/>
  <c r="BI875"/>
  <c r="BI796"/>
  <c r="BI1691"/>
  <c r="BI843"/>
  <c r="BI2729"/>
  <c r="BI2561"/>
  <c r="BI50"/>
  <c r="BI155"/>
  <c r="BI1452"/>
  <c r="BI2672"/>
  <c r="BI573"/>
  <c r="BI2711"/>
  <c r="BI1365"/>
  <c r="BI2652"/>
  <c r="BI956"/>
  <c r="BI298"/>
  <c r="BI1764"/>
  <c r="BI1586"/>
  <c r="BI1717"/>
  <c r="BI1541"/>
  <c r="BI1751"/>
  <c r="BI2447"/>
  <c r="BI765"/>
  <c r="BI2511"/>
  <c r="BI1229"/>
  <c r="BI1954"/>
  <c r="BI2829"/>
  <c r="BI2971"/>
  <c r="BI2163"/>
  <c r="BI1308"/>
  <c r="BI767"/>
  <c r="BI502"/>
  <c r="BI524"/>
  <c r="BI2405"/>
  <c r="BI2451"/>
  <c r="BI2048"/>
  <c r="BI2867"/>
  <c r="BI2644"/>
  <c r="BI2390"/>
  <c r="BI466"/>
  <c r="BI940"/>
  <c r="BI1478"/>
  <c r="BI197"/>
  <c r="BI1571"/>
  <c r="BI2912"/>
  <c r="BI615"/>
  <c r="BI1510"/>
  <c r="BI1866"/>
  <c r="BI457"/>
  <c r="BI2417"/>
  <c r="BI2023"/>
  <c r="BI2615"/>
  <c r="BI97"/>
  <c r="BI1580"/>
  <c r="BI2122"/>
  <c r="BI1462"/>
  <c r="BI1824"/>
  <c r="BI1514"/>
  <c r="BI1596"/>
  <c r="BI926"/>
  <c r="BI1415"/>
  <c r="BI1409"/>
  <c r="BI406"/>
  <c r="BI506"/>
  <c r="BI933"/>
  <c r="BI281"/>
  <c r="BI2148"/>
  <c r="BI60"/>
  <c r="BI2704"/>
  <c r="BI87"/>
  <c r="BI2411"/>
  <c r="BI655"/>
  <c r="BI2284"/>
  <c r="BI562"/>
  <c r="BI1177"/>
  <c r="BI1905"/>
  <c r="BI2422"/>
  <c r="BI1737"/>
  <c r="BI382"/>
  <c r="BI1531"/>
  <c r="BI555"/>
  <c r="BI1994"/>
  <c r="BI530"/>
  <c r="BI164"/>
  <c r="BI1575"/>
  <c r="BI1004"/>
  <c r="BI1450"/>
  <c r="BI2662"/>
  <c r="BI2496"/>
  <c r="BI20"/>
  <c r="BI1727"/>
  <c r="BI1307"/>
  <c r="BI1888"/>
  <c r="BI346"/>
  <c r="BI1654"/>
  <c r="BI178"/>
  <c r="BI1143"/>
  <c r="BI1877"/>
  <c r="BI969"/>
  <c r="BI1188"/>
  <c r="BI918"/>
  <c r="BI900"/>
  <c r="BI1552"/>
  <c r="BI2151"/>
  <c r="BI2641"/>
  <c r="BI2401"/>
  <c r="BI778"/>
  <c r="BI2032"/>
  <c r="BI2605"/>
  <c r="BI1825"/>
  <c r="BI1711"/>
  <c r="BI351"/>
  <c r="BI2885"/>
  <c r="BI2314"/>
  <c r="BI2772"/>
  <c r="BI688"/>
  <c r="BI1591"/>
  <c r="BI2221"/>
  <c r="BI2327"/>
  <c r="BI2725"/>
  <c r="BI2028"/>
  <c r="BI2176"/>
  <c r="BI113"/>
  <c r="BI2263"/>
  <c r="BI2042"/>
  <c r="BI2216"/>
  <c r="BI305"/>
  <c r="BI684"/>
  <c r="BI886"/>
  <c r="BI1537"/>
  <c r="BI1702"/>
  <c r="BI764"/>
  <c r="BI1708"/>
  <c r="BI1147"/>
  <c r="BI2695"/>
  <c r="BI2928"/>
  <c r="BI163"/>
  <c r="BI2543"/>
  <c r="BI985"/>
  <c r="BI1686"/>
  <c r="BI1280"/>
  <c r="BI1597"/>
  <c r="BI2764"/>
  <c r="BI2361"/>
  <c r="BI1089"/>
  <c r="BI1886"/>
  <c r="BI1638"/>
  <c r="BI1098"/>
  <c r="BI277"/>
  <c r="BI1701"/>
  <c r="BI2727"/>
  <c r="BI439"/>
  <c r="BI111"/>
  <c r="BI963"/>
  <c r="BI2802"/>
  <c r="BI738"/>
  <c r="BI1690"/>
  <c r="BI1870"/>
  <c r="BI1675"/>
  <c r="BI2810"/>
  <c r="BI712"/>
  <c r="BI577"/>
  <c r="BI523"/>
  <c r="BI2956"/>
  <c r="BI2944"/>
  <c r="BI254"/>
  <c r="BI1138"/>
  <c r="BI393"/>
  <c r="BI2925"/>
  <c r="BI1880"/>
  <c r="BI283"/>
  <c r="BI2027"/>
  <c r="BI1144"/>
  <c r="BI2370"/>
  <c r="BI2567"/>
  <c r="BI939"/>
  <c r="BI708"/>
  <c r="BI604"/>
  <c r="BI1069"/>
  <c r="BI2285"/>
  <c r="BI1574"/>
  <c r="BI2226"/>
  <c r="BI580"/>
  <c r="BI1794"/>
  <c r="BI2960"/>
  <c r="BI2232"/>
  <c r="BI2101"/>
  <c r="BI449"/>
  <c r="BI1766"/>
  <c r="BI1793"/>
  <c r="BI2283"/>
  <c r="BI2675"/>
  <c r="BI2413"/>
  <c r="BI2292"/>
  <c r="BI1564"/>
  <c r="BI1467"/>
  <c r="BI288"/>
  <c r="BI627"/>
  <c r="BI2225"/>
  <c r="BI2075"/>
  <c r="BI2836"/>
  <c r="BI1803"/>
  <c r="BI3001"/>
  <c r="BI1937"/>
  <c r="BI1263"/>
  <c r="BI1227"/>
  <c r="BI2746"/>
  <c r="BI17"/>
  <c r="BI2472"/>
  <c r="BI394"/>
  <c r="BI1160"/>
  <c r="BI2195"/>
  <c r="BI373"/>
  <c r="BI2407"/>
  <c r="BI2671"/>
  <c r="BI495"/>
  <c r="BI2118"/>
  <c r="BI2158"/>
  <c r="BI1249"/>
  <c r="BI1821"/>
  <c r="BI1941"/>
  <c r="BI541"/>
  <c r="BI2113"/>
  <c r="BI2162"/>
  <c r="BI1200"/>
  <c r="BI70"/>
  <c r="BI634"/>
  <c r="BI2697"/>
  <c r="BI416"/>
  <c r="BI626"/>
  <c r="BI2056"/>
  <c r="BI2329"/>
  <c r="BI1191"/>
  <c r="BI1441"/>
  <c r="BI427"/>
  <c r="BI1382"/>
  <c r="BI2721"/>
  <c r="BI18"/>
  <c r="BI1111"/>
  <c r="BI237"/>
  <c r="BI2943"/>
  <c r="BI1466"/>
  <c r="BI390"/>
  <c r="BI2392"/>
  <c r="BI371"/>
  <c r="BI2817"/>
  <c r="BI410"/>
  <c r="BI2910"/>
  <c r="BI722"/>
  <c r="BI1131"/>
  <c r="BI662"/>
  <c r="BI1687"/>
  <c r="BI1137"/>
  <c r="BI1076"/>
  <c r="BI2400"/>
  <c r="BI419"/>
  <c r="BI802"/>
  <c r="BI2271"/>
  <c r="BI2891"/>
  <c r="BI2795"/>
  <c r="BI1709"/>
  <c r="BI2371"/>
  <c r="BI2515"/>
  <c r="BI2487"/>
  <c r="BI204"/>
  <c r="BI323"/>
  <c r="BI2987"/>
  <c r="BI1508"/>
  <c r="BI749"/>
  <c r="BI1347"/>
  <c r="BI713"/>
  <c r="BI2748"/>
  <c r="BI1379"/>
  <c r="BI2248"/>
  <c r="BI1006"/>
  <c r="BI2167"/>
  <c r="BI827"/>
  <c r="BI1710"/>
  <c r="BI1559"/>
  <c r="BI873"/>
  <c r="BI1914"/>
  <c r="BI1963"/>
  <c r="BI2485"/>
  <c r="BI1524"/>
  <c r="BI1626"/>
  <c r="BI3000"/>
  <c r="BI1458"/>
  <c r="BI786"/>
  <c r="BI1231"/>
  <c r="BI169"/>
  <c r="BI2750"/>
  <c r="BI1107"/>
  <c r="BI186"/>
  <c r="BI1533"/>
  <c r="BI452"/>
  <c r="BI716"/>
  <c r="BI1104"/>
  <c r="BI1141"/>
  <c r="BI1489"/>
  <c r="BI546"/>
  <c r="BI2109"/>
  <c r="BI2690"/>
  <c r="BI2064"/>
  <c r="BI1386"/>
  <c r="BI1569"/>
  <c r="BI1560"/>
  <c r="BI741"/>
  <c r="BI154"/>
  <c r="BI2669"/>
  <c r="BI2988"/>
  <c r="BI1938"/>
  <c r="BI2408"/>
  <c r="BI2454"/>
  <c r="BI2837"/>
  <c r="BI673"/>
  <c r="BI369"/>
  <c r="BI2054"/>
  <c r="BI1909"/>
  <c r="BI1899"/>
  <c r="BI605"/>
  <c r="BI1566"/>
  <c r="BI2947"/>
  <c r="BI2503"/>
  <c r="BI365"/>
  <c r="BI2656"/>
  <c r="BI1752"/>
  <c r="BI754"/>
  <c r="BI1129"/>
  <c r="BI850"/>
  <c r="BI790"/>
  <c r="BI2616"/>
  <c r="BI785"/>
  <c r="BI538"/>
  <c r="BI1547"/>
  <c r="BI2428"/>
  <c r="BI380"/>
  <c r="BI82"/>
  <c r="BI2264"/>
  <c r="BI2700"/>
  <c r="BI2680"/>
  <c r="BI2821"/>
  <c r="BI2756"/>
  <c r="BI1196"/>
  <c r="BI1419"/>
  <c r="BI232"/>
  <c r="BI2895"/>
  <c r="BI94"/>
  <c r="BI2632"/>
  <c r="BI73"/>
  <c r="BI1068"/>
  <c r="BI2862"/>
  <c r="BI2883"/>
  <c r="BI2002"/>
  <c r="BI2719"/>
  <c r="BI691"/>
  <c r="BI2738"/>
  <c r="BI2266"/>
  <c r="BI1761"/>
  <c r="BI1472"/>
  <c r="BI869"/>
  <c r="BI2566"/>
  <c r="BI299"/>
  <c r="BI238"/>
  <c r="BI2852"/>
  <c r="BI1683"/>
  <c r="BI788"/>
  <c r="BI2470"/>
  <c r="BI999"/>
  <c r="BI2084"/>
  <c r="BI867"/>
  <c r="BI2106"/>
  <c r="BI2618"/>
  <c r="BI110"/>
  <c r="BI463"/>
  <c r="BI2502"/>
  <c r="BI686"/>
  <c r="BI1013"/>
  <c r="BI1050"/>
  <c r="BI1268"/>
  <c r="BI1772"/>
  <c r="BI363"/>
  <c r="BI2534"/>
  <c r="BI946"/>
  <c r="BI1853"/>
  <c r="BI2702"/>
  <c r="BI2070"/>
  <c r="BI1127"/>
  <c r="BI2573"/>
  <c r="BI1682"/>
  <c r="BI1797"/>
  <c r="BI1091"/>
  <c r="BI2687"/>
  <c r="BI1506"/>
  <c r="BI2479"/>
  <c r="BI2800"/>
  <c r="BI1893"/>
  <c r="BI2897"/>
  <c r="BI2474"/>
  <c r="BI2050"/>
  <c r="BI1202"/>
  <c r="BI453"/>
  <c r="BI2059"/>
  <c r="BI2354"/>
  <c r="BI1040"/>
  <c r="BI904"/>
  <c r="BI1184"/>
  <c r="BI2923"/>
  <c r="BI2959"/>
  <c r="BI1166"/>
  <c r="BI290"/>
  <c r="BI1781"/>
  <c r="BI1171"/>
  <c r="BI1239"/>
  <c r="BI219"/>
  <c r="BI1254"/>
  <c r="BI166"/>
  <c r="BI1857"/>
  <c r="BI1403"/>
  <c r="BI1811"/>
  <c r="BI1364"/>
  <c r="BI497"/>
  <c r="BI2218"/>
  <c r="BI505"/>
  <c r="BI966"/>
  <c r="BI1521"/>
  <c r="BI2934"/>
  <c r="BI2068"/>
  <c r="BI2014"/>
  <c r="BI734"/>
  <c r="BI2325"/>
  <c r="BI2041"/>
  <c r="BI2896"/>
  <c r="BI1025"/>
  <c r="BI2890"/>
  <c r="BI2858"/>
  <c r="BI2342"/>
  <c r="BI2134"/>
  <c r="BI1385"/>
  <c r="BI803"/>
  <c r="BI2819"/>
  <c r="BI103"/>
  <c r="BI1094"/>
  <c r="BI1775"/>
  <c r="BI2355"/>
  <c r="BI1445"/>
  <c r="BI2241"/>
  <c r="BI2017"/>
  <c r="BI133"/>
  <c r="BI1594"/>
  <c r="BI1343"/>
  <c r="BI2303"/>
  <c r="BI335"/>
  <c r="BI2416"/>
  <c r="BI1945"/>
  <c r="BI1611"/>
  <c r="BI2111"/>
  <c r="BI2139"/>
  <c r="BI2849"/>
  <c r="BI1473"/>
  <c r="BI630"/>
  <c r="BI835"/>
  <c r="BI51"/>
  <c r="BI844"/>
  <c r="BI2878"/>
  <c r="BI1169"/>
  <c r="BI2312"/>
  <c r="BI1065"/>
  <c r="BI1556"/>
  <c r="BI1729"/>
  <c r="BI1051"/>
  <c r="BI480"/>
  <c r="BI470"/>
  <c r="BI514"/>
  <c r="BI2733"/>
  <c r="BI972"/>
  <c r="BI1952"/>
  <c r="BI2942"/>
  <c r="BI1728"/>
  <c r="BI2262"/>
  <c r="BI2828"/>
  <c r="BI2433"/>
  <c r="BI2206"/>
  <c r="BI923"/>
  <c r="BI866"/>
  <c r="BI1799"/>
  <c r="BI2115"/>
  <c r="BI1233"/>
  <c r="BI2372"/>
  <c r="BI639"/>
  <c r="BI1484"/>
  <c r="BI711"/>
  <c r="BI646"/>
  <c r="BI158"/>
  <c r="BI1911"/>
  <c r="BI1791"/>
  <c r="BI832"/>
  <c r="BI2827"/>
  <c r="BI2794"/>
  <c r="BI927"/>
  <c r="BI2282"/>
  <c r="BI65"/>
  <c r="BI2775"/>
  <c r="BI952"/>
  <c r="BI839"/>
  <c r="BI1740"/>
  <c r="BI1306"/>
  <c r="BI2152"/>
  <c r="BI1754"/>
  <c r="BI1630"/>
  <c r="BI1421"/>
  <c r="BI1282"/>
  <c r="BI1582"/>
  <c r="BI1617"/>
  <c r="BI2015"/>
  <c r="BI1139"/>
  <c r="BI1534"/>
  <c r="BI2233"/>
  <c r="BI958"/>
  <c r="BI1323"/>
  <c r="BI2630"/>
  <c r="BI2623"/>
  <c r="BI2085"/>
  <c r="BI1730"/>
  <c r="BI2475"/>
  <c r="BI657"/>
  <c r="BI1628"/>
  <c r="BI1606"/>
  <c r="BI1203"/>
  <c r="BI2629"/>
  <c r="BI2547"/>
  <c r="BI2301"/>
  <c r="BI44"/>
  <c r="BI2258"/>
  <c r="BI246"/>
  <c r="BI2653"/>
  <c r="BI2886"/>
  <c r="BI2607"/>
  <c r="BI1212"/>
  <c r="BI1926"/>
  <c r="BI2790"/>
  <c r="BI1504"/>
  <c r="BI2557"/>
  <c r="BI278"/>
  <c r="BI258"/>
  <c r="BI387"/>
  <c r="BI676"/>
  <c r="BI2646"/>
  <c r="BI1243"/>
  <c r="BI1843"/>
  <c r="BI2196"/>
  <c r="BI1262"/>
  <c r="BI147"/>
  <c r="BI2184"/>
  <c r="BI2998"/>
  <c r="BI2884"/>
  <c r="BI144"/>
  <c r="BI2887"/>
  <c r="BI594"/>
  <c r="BI509"/>
  <c r="BI1444"/>
  <c r="BI2664"/>
  <c r="BI15"/>
  <c r="BI1067"/>
  <c r="BI1548"/>
  <c r="BI2307"/>
  <c r="BI570"/>
  <c r="BI1765"/>
  <c r="BI1931"/>
  <c r="BI2155"/>
  <c r="BI2072"/>
  <c r="BI316"/>
  <c r="BI2230"/>
  <c r="BI264"/>
  <c r="BI342"/>
  <c r="BI1633"/>
  <c r="BI707"/>
  <c r="BI1311"/>
  <c r="BI265"/>
  <c r="BI2321"/>
  <c r="BI57"/>
  <c r="BI2519"/>
  <c r="BI1608"/>
  <c r="BI395"/>
  <c r="BI572"/>
  <c r="BI1459"/>
  <c r="BI2517"/>
  <c r="BI2826"/>
  <c r="BI2713"/>
  <c r="BI864"/>
  <c r="BI1225"/>
  <c r="BI1272"/>
  <c r="BI1079"/>
  <c r="BI2031"/>
  <c r="BI2135"/>
  <c r="BI135"/>
  <c r="BI2103"/>
  <c r="BI242"/>
  <c r="BI2773"/>
  <c r="BI2863"/>
  <c r="BI101"/>
  <c r="BI1598"/>
  <c r="BI1982"/>
  <c r="BI2498"/>
  <c r="BI1126"/>
  <c r="BI2865"/>
  <c r="BI1882"/>
  <c r="BI2490"/>
  <c r="BI482"/>
  <c r="BI2691"/>
  <c r="BI341"/>
  <c r="BI2913"/>
  <c r="BI550"/>
  <c r="BI587"/>
  <c r="BI2468"/>
  <c r="BI849"/>
  <c r="BI1335"/>
  <c r="BI2026"/>
  <c r="BI1851"/>
  <c r="BI1519"/>
  <c r="BI1358"/>
  <c r="BI717"/>
  <c r="BI59"/>
  <c r="BI243"/>
  <c r="BI1251"/>
  <c r="BI2429"/>
  <c r="BI2421"/>
  <c r="BI247"/>
  <c r="BI2021"/>
  <c r="BI1944"/>
  <c r="BI1328"/>
  <c r="BI1634"/>
  <c r="BI1733"/>
  <c r="BI2600"/>
  <c r="BI2224"/>
  <c r="BI2205"/>
  <c r="BI746"/>
  <c r="BI1034"/>
  <c r="BI1128"/>
  <c r="BI309"/>
  <c r="BI2952"/>
  <c r="BI633"/>
  <c r="BI1883"/>
  <c r="BI2647"/>
  <c r="BI282"/>
  <c r="BI2812"/>
  <c r="BI1918"/>
  <c r="BI399"/>
  <c r="BI751"/>
  <c r="BI259"/>
  <c r="BI131"/>
  <c r="BI415"/>
  <c r="BI2649"/>
  <c r="BI248"/>
  <c r="BI2870"/>
  <c r="BI1738"/>
  <c r="BI2902"/>
  <c r="BI1971"/>
  <c r="BI2964"/>
  <c r="BI205"/>
  <c r="BI544"/>
  <c r="BI831"/>
  <c r="BI654"/>
  <c r="BI2624"/>
  <c r="BI2868"/>
  <c r="BI141"/>
  <c r="BI1267"/>
  <c r="BI1844"/>
  <c r="BI2313"/>
  <c r="BI1470"/>
  <c r="BI2625"/>
  <c r="BI1558"/>
  <c r="BI596"/>
  <c r="BI1348"/>
  <c r="BI1699"/>
  <c r="BI1991"/>
  <c r="BI2761"/>
  <c r="BI1889"/>
  <c r="BI1900"/>
  <c r="BI2660"/>
  <c r="BI1381"/>
  <c r="BI2317"/>
  <c r="BI856"/>
  <c r="BI1890"/>
  <c r="BI1872"/>
  <c r="BI1665"/>
  <c r="BI2482"/>
  <c r="BI271"/>
  <c r="BI2512"/>
  <c r="BI1474"/>
  <c r="BI2578"/>
  <c r="BI1887"/>
  <c r="BI2640"/>
  <c r="BI2019"/>
  <c r="BI934"/>
  <c r="BI2306"/>
  <c r="BI35"/>
  <c r="BI1430"/>
  <c r="BI1592"/>
  <c r="BI1554"/>
  <c r="BI1187"/>
  <c r="BI1393"/>
  <c r="BI2459"/>
  <c r="BI235"/>
  <c r="BI1651"/>
  <c r="BI1720"/>
  <c r="BI1332"/>
  <c r="BI1052"/>
  <c r="BI443"/>
  <c r="BI2823"/>
  <c r="BI454"/>
  <c r="BI1009"/>
  <c r="BI451"/>
  <c r="BI1315"/>
  <c r="BI1771"/>
  <c r="BI2859"/>
  <c r="BI2289"/>
  <c r="BI1785"/>
  <c r="BI813"/>
  <c r="BI1036"/>
  <c r="BI374"/>
  <c r="BI2105"/>
  <c r="BI743"/>
  <c r="BI1915"/>
  <c r="BI1059"/>
  <c r="BI501"/>
  <c r="BI1359"/>
  <c r="BI256"/>
  <c r="BI1408"/>
  <c r="BI2937"/>
  <c r="BI545"/>
  <c r="BI491"/>
  <c r="BI86"/>
  <c r="BI1427"/>
  <c r="BI1387"/>
  <c r="BI339"/>
  <c r="BI2976"/>
  <c r="BI1158"/>
  <c r="BI2972"/>
  <c r="BI1314"/>
  <c r="BI1185"/>
  <c r="BI1995"/>
  <c r="BI2279"/>
  <c r="BI1589"/>
  <c r="BI817"/>
  <c r="BI312"/>
  <c r="BI2801"/>
  <c r="BI2107"/>
  <c r="BI2322"/>
  <c r="BI2076"/>
  <c r="BI558"/>
  <c r="BI1442"/>
  <c r="BI1985"/>
  <c r="BI1612"/>
  <c r="BI2583"/>
  <c r="BI295"/>
  <c r="BI32"/>
  <c r="BI2062"/>
  <c r="BI2299"/>
  <c r="BI275"/>
  <c r="BI2857"/>
  <c r="BI162"/>
  <c r="BI1836"/>
  <c r="BI1713"/>
  <c r="BI1240"/>
  <c r="BI2627"/>
  <c r="BI1901"/>
  <c r="BI1416"/>
  <c r="BI255"/>
  <c r="BI239"/>
  <c r="BI1585"/>
  <c r="BI1714"/>
  <c r="BI1453"/>
  <c r="BI273"/>
  <c r="BI233"/>
  <c r="BI1159"/>
  <c r="BI841"/>
  <c r="BI2425"/>
  <c r="BI2060"/>
  <c r="BI1540"/>
  <c r="BI1193"/>
  <c r="BI1736"/>
  <c r="BI2236"/>
  <c r="BI887"/>
  <c r="BI938"/>
  <c r="BI877"/>
  <c r="BI791"/>
  <c r="BI2723"/>
  <c r="BI2708"/>
  <c r="BI244"/>
  <c r="BI1086"/>
  <c r="BI591"/>
  <c r="BI45"/>
  <c r="BI1671"/>
  <c r="BI2449"/>
  <c r="BI1779"/>
  <c r="BI930"/>
  <c r="BI2642"/>
  <c r="BI2552"/>
  <c r="BI2486"/>
  <c r="BI1310"/>
  <c r="BI1786"/>
  <c r="BI2682"/>
  <c r="BI678"/>
  <c r="BI1818"/>
  <c r="BI2197"/>
  <c r="BI1674"/>
  <c r="BI863"/>
  <c r="BI2549"/>
  <c r="BI1461"/>
  <c r="BI2277"/>
  <c r="BI2495"/>
  <c r="BI893"/>
  <c r="BI469"/>
  <c r="BI2445"/>
  <c r="BI2058"/>
  <c r="BI1192"/>
  <c r="BI2074"/>
  <c r="BI2577"/>
  <c r="BI516"/>
  <c r="BI2276"/>
  <c r="BI1798"/>
  <c r="BI2161"/>
  <c r="BI978"/>
  <c r="BI2774"/>
  <c r="BI1512"/>
  <c r="BI1946"/>
  <c r="BI2513"/>
  <c r="BI1801"/>
  <c r="BI945"/>
  <c r="BI737"/>
  <c r="BI1637"/>
  <c r="BI2112"/>
  <c r="BI1603"/>
  <c r="BI1604"/>
  <c r="BI1619"/>
  <c r="BI1656"/>
  <c r="BI917"/>
  <c r="BI2146"/>
  <c r="BI1602"/>
  <c r="BI2770"/>
  <c r="BI529"/>
  <c r="BI805"/>
  <c r="BI376"/>
  <c r="BI487"/>
  <c r="BI357"/>
  <c r="BI2931"/>
  <c r="BI709"/>
  <c r="BI359"/>
  <c r="BI852"/>
  <c r="BD112"/>
  <c r="BI112"/>
  <c r="BI2741"/>
  <c r="BI2542"/>
  <c r="BI2581"/>
  <c r="BI2665"/>
  <c r="BI2541"/>
  <c r="BI1913"/>
  <c r="BI1550"/>
  <c r="BI1481"/>
  <c r="BI2786"/>
  <c r="BI1555"/>
  <c r="BI554"/>
  <c r="BI1112"/>
  <c r="BI2237"/>
  <c r="BI1535"/>
  <c r="BI1884"/>
  <c r="BI279"/>
  <c r="BI358"/>
  <c r="BI2138"/>
  <c r="BI1951"/>
  <c r="BI329"/>
  <c r="BI1961"/>
  <c r="BI906"/>
  <c r="BI2374"/>
  <c r="BI2684"/>
  <c r="BI535"/>
  <c r="BI1426"/>
  <c r="BI441"/>
  <c r="BI1680"/>
  <c r="BI777"/>
  <c r="BI179"/>
  <c r="BI1448"/>
  <c r="BI1522"/>
  <c r="BI1978"/>
  <c r="BI1817"/>
  <c r="BI1780"/>
  <c r="BI1881"/>
  <c r="BI1437"/>
  <c r="BI251"/>
  <c r="BI1646"/>
  <c r="BI2579"/>
  <c r="BI1966"/>
  <c r="BI1218"/>
  <c r="BI2194"/>
  <c r="BI1624"/>
  <c r="BI2754"/>
  <c r="BI2782"/>
  <c r="BI583"/>
  <c r="BI1703"/>
  <c r="BI370"/>
  <c r="BI2037"/>
  <c r="BI2876"/>
  <c r="BI1010"/>
  <c r="BI2832"/>
  <c r="BI484"/>
  <c r="BI2214"/>
  <c r="BI578"/>
  <c r="BI1745"/>
  <c r="BI1852"/>
  <c r="BI2121"/>
  <c r="BI1842"/>
  <c r="BI2585"/>
  <c r="BI752"/>
  <c r="BI2261"/>
  <c r="BI43"/>
  <c r="BI2012"/>
  <c r="BI493"/>
  <c r="BI2755"/>
  <c r="BI1302"/>
  <c r="BI704"/>
  <c r="BI2376"/>
  <c r="BI1526"/>
  <c r="BI2650"/>
  <c r="BI1047"/>
  <c r="BI332"/>
  <c r="BI261"/>
  <c r="BI2049"/>
  <c r="BI1895"/>
  <c r="BI1684"/>
  <c r="BI1627"/>
  <c r="BI2324"/>
  <c r="BI1476"/>
  <c r="BI2985"/>
  <c r="BI1855"/>
  <c r="BI1110"/>
  <c r="BI181"/>
  <c r="BI311"/>
  <c r="BI2003"/>
  <c r="BI1062"/>
  <c r="BI2730"/>
  <c r="BI640"/>
  <c r="BI318"/>
  <c r="BI964"/>
  <c r="BI1923"/>
  <c r="BI768"/>
  <c r="BI809"/>
  <c r="BI1460"/>
  <c r="BI2820"/>
  <c r="BI948"/>
  <c r="BI433"/>
  <c r="BI2078"/>
  <c r="BI1245"/>
  <c r="BI1038"/>
  <c r="BI207"/>
  <c r="BI1563"/>
  <c r="BI1179"/>
  <c r="BI2974"/>
  <c r="BI241"/>
  <c r="BI1337"/>
  <c r="BI1936"/>
  <c r="BI557"/>
  <c r="BI465"/>
  <c r="BI344"/>
  <c r="BI537"/>
  <c r="BI2659"/>
  <c r="BI763"/>
  <c r="BI2387"/>
  <c r="BI1238"/>
  <c r="BI413"/>
  <c r="BI2398"/>
  <c r="BI2412"/>
  <c r="BI593"/>
  <c r="BI1722"/>
  <c r="BI1406"/>
  <c r="BI2866"/>
  <c r="BI1828"/>
  <c r="BI774"/>
  <c r="BI1313"/>
  <c r="BI99"/>
  <c r="BI989"/>
  <c r="BI1395"/>
  <c r="BI2514"/>
  <c r="BI114"/>
  <c r="BI2776"/>
  <c r="BI2763"/>
  <c r="BI1992"/>
  <c r="BI2688"/>
  <c r="BI2350"/>
  <c r="BI183"/>
  <c r="BI105"/>
  <c r="BI2592"/>
  <c r="BI177"/>
  <c r="BI2219"/>
  <c r="BI1959"/>
  <c r="BI1101"/>
  <c r="BI1697"/>
  <c r="BI182"/>
  <c r="BI955"/>
  <c r="BI74"/>
  <c r="BI392"/>
  <c r="BI1071"/>
  <c r="BI448"/>
  <c r="BI857"/>
  <c r="BI710"/>
  <c r="BI589"/>
  <c r="BI801"/>
  <c r="BI104"/>
  <c r="BI225"/>
  <c r="BI1105"/>
  <c r="BI2006"/>
  <c r="BI845"/>
  <c r="BI1700"/>
  <c r="BI996"/>
  <c r="BI2414"/>
  <c r="BI982"/>
  <c r="BI822"/>
  <c r="BI1431"/>
  <c r="BI1528"/>
  <c r="BI2190"/>
  <c r="BI2316"/>
  <c r="BI620"/>
  <c r="BI1000"/>
  <c r="BI2673"/>
  <c r="BI1635"/>
  <c r="BI2137"/>
  <c r="BI29"/>
  <c r="BI1199"/>
  <c r="BI1152"/>
  <c r="BI2747"/>
  <c r="BI467"/>
  <c r="BI652"/>
  <c r="BI1217"/>
  <c r="BI2462"/>
  <c r="BI1211"/>
  <c r="BI41"/>
  <c r="BI153"/>
  <c r="BI1012"/>
  <c r="BI1237"/>
  <c r="BI333"/>
  <c r="BI1629"/>
  <c r="BI2637"/>
  <c r="BI548"/>
  <c r="BI2177"/>
  <c r="BI951"/>
  <c r="BI1018"/>
  <c r="BI2898"/>
  <c r="BI89"/>
  <c r="BI1117"/>
  <c r="BI1290"/>
  <c r="BI2535"/>
  <c r="BI2382"/>
  <c r="BI1584"/>
  <c r="BI682"/>
  <c r="BI1259"/>
  <c r="BI2576"/>
  <c r="BI3003"/>
  <c r="BI890"/>
  <c r="BI2666"/>
  <c r="BI968"/>
  <c r="BI1253"/>
  <c r="BI2191"/>
  <c r="BI2079"/>
  <c r="BI2648"/>
  <c r="BI2063"/>
  <c r="BI727"/>
  <c r="BI836"/>
  <c r="BI1037"/>
  <c r="BI891"/>
  <c r="BI2705"/>
  <c r="BI1807"/>
  <c r="BI2530"/>
  <c r="BI407"/>
  <c r="BI1186"/>
  <c r="BI356"/>
  <c r="BI1849"/>
  <c r="BI2108"/>
  <c r="BI947"/>
  <c r="BI842"/>
  <c r="BI885"/>
  <c r="BI1383"/>
  <c r="BI1529"/>
  <c r="BI75"/>
  <c r="BI1048"/>
  <c r="BI249"/>
  <c r="BI1904"/>
  <c r="BI95"/>
  <c r="BI304"/>
  <c r="BI1958"/>
  <c r="BI1987"/>
  <c r="BI1491"/>
  <c r="BI193"/>
  <c r="BI2587"/>
  <c r="BI229"/>
  <c r="BI2231"/>
  <c r="BI2661"/>
  <c r="BI1615"/>
  <c r="BI1176"/>
  <c r="BI1021"/>
  <c r="BI2724"/>
  <c r="BI2899"/>
  <c r="BI2201"/>
  <c r="BI336"/>
  <c r="BI2234"/>
  <c r="BI2938"/>
  <c r="BI2743"/>
  <c r="BI992"/>
  <c r="BI1631"/>
  <c r="BI967"/>
  <c r="BI723"/>
  <c r="BI2319"/>
  <c r="BI2367"/>
  <c r="BI460"/>
  <c r="BI1150"/>
  <c r="BI2769"/>
  <c r="BI1759"/>
  <c r="BI2999"/>
  <c r="BI921"/>
  <c r="BI1003"/>
  <c r="BI1741"/>
  <c r="BI2268"/>
  <c r="BI621"/>
  <c r="BI970"/>
  <c r="BI814"/>
  <c r="BI2628"/>
  <c r="BI608"/>
  <c r="BI2593"/>
  <c r="BI522"/>
  <c r="BI450"/>
  <c r="BI276"/>
  <c r="BI2035"/>
  <c r="BI756"/>
  <c r="BI499"/>
  <c r="BI1028"/>
  <c r="BI2877"/>
  <c r="BI436"/>
  <c r="BI1142"/>
  <c r="BI1578"/>
  <c r="BI1309"/>
  <c r="BI981"/>
  <c r="BI1096"/>
  <c r="BI398"/>
  <c r="BI694"/>
  <c r="BI1712"/>
  <c r="BI1058"/>
  <c r="BI590"/>
  <c r="BI1544"/>
  <c r="BI2626"/>
  <c r="BI2989"/>
  <c r="BI1968"/>
  <c r="BI1402"/>
  <c r="BI321"/>
  <c r="BI353"/>
  <c r="BI1480"/>
  <c r="BI2762"/>
  <c r="BI859"/>
  <c r="BI1440"/>
  <c r="BI1236"/>
  <c r="BI1788"/>
  <c r="BI425"/>
  <c r="BI2250"/>
  <c r="BI2881"/>
  <c r="BI2954"/>
  <c r="BI2967"/>
  <c r="BI1455"/>
  <c r="BI1625"/>
  <c r="BI1161"/>
  <c r="BI1195"/>
  <c r="BI2144"/>
  <c r="BI421"/>
  <c r="BI368"/>
  <c r="BI152"/>
  <c r="BI779"/>
  <c r="BI1114"/>
  <c r="BI2568"/>
  <c r="BI1214"/>
  <c r="BI2698"/>
  <c r="BI1908"/>
  <c r="BI2481"/>
  <c r="BI1917"/>
  <c r="BI372"/>
  <c r="BI610"/>
  <c r="BI2799"/>
  <c r="BI500"/>
  <c r="BI750"/>
  <c r="BI2166"/>
  <c r="BI355"/>
  <c r="BI959"/>
  <c r="BI1875"/>
  <c r="BI230"/>
  <c r="BI2439"/>
  <c r="BI2892"/>
  <c r="BI33"/>
  <c r="BI2668"/>
  <c r="BI2907"/>
  <c r="BI24"/>
  <c r="BI2300"/>
  <c r="BI998"/>
  <c r="BI2806"/>
  <c r="BI2077"/>
  <c r="BI1244"/>
  <c r="BI1520"/>
  <c r="BI2141"/>
  <c r="BI2981"/>
  <c r="BI2396"/>
  <c r="BI2833"/>
  <c r="BI303"/>
  <c r="BI2940"/>
  <c r="BI2435"/>
  <c r="BI2533"/>
  <c r="BI1694"/>
  <c r="BI2889"/>
  <c r="BI459"/>
  <c r="BI66"/>
  <c r="BI881"/>
  <c r="BI1435"/>
  <c r="BI1120"/>
  <c r="BI2335"/>
  <c r="BI929"/>
  <c r="BI820"/>
  <c r="BI540"/>
  <c r="BI1830"/>
  <c r="BI527"/>
  <c r="BI838"/>
  <c r="BI771"/>
  <c r="BI284"/>
  <c r="BI2805"/>
  <c r="BI2864"/>
  <c r="BI386"/>
  <c r="BI758"/>
  <c r="BI1297"/>
  <c r="BI1168"/>
  <c r="BI434"/>
  <c r="BI553"/>
  <c r="BI2760"/>
  <c r="BI2783"/>
  <c r="BI1518"/>
  <c r="BI922"/>
  <c r="BI2681"/>
  <c r="BI2873"/>
  <c r="BI2726"/>
  <c r="BI1692"/>
  <c r="BI2362"/>
  <c r="BI2606"/>
  <c r="BI221"/>
  <c r="BI2293"/>
  <c r="BI2604"/>
  <c r="BI171"/>
  <c r="BI1748"/>
  <c r="BI2706"/>
  <c r="BI189"/>
  <c r="BI1756"/>
  <c r="BI511"/>
  <c r="BI381"/>
  <c r="BI2945"/>
  <c r="BI156"/>
  <c r="BI2220"/>
  <c r="BI2565"/>
  <c r="BI2749"/>
  <c r="BI1374"/>
  <c r="BI2356"/>
  <c r="BI2080"/>
  <c r="BI191"/>
  <c r="BI2590"/>
  <c r="BI1322"/>
  <c r="BI364"/>
  <c r="BI2424"/>
  <c r="BI1948"/>
  <c r="BI2679"/>
  <c r="BI291"/>
  <c r="BI2260"/>
  <c r="BI1572"/>
  <c r="BI1174"/>
  <c r="BI2438"/>
  <c r="BI1284"/>
  <c r="BI1673"/>
  <c r="BI2492"/>
  <c r="BI1576"/>
  <c r="BI1121"/>
  <c r="BI130"/>
  <c r="BI202"/>
  <c r="BI2159"/>
  <c r="BI1841"/>
  <c r="BI383"/>
  <c r="BI27"/>
  <c r="BI1610"/>
  <c r="BI301"/>
  <c r="BI431"/>
  <c r="BI1502"/>
  <c r="BI1664"/>
  <c r="BI810"/>
  <c r="BI2404"/>
  <c r="BI614"/>
  <c r="BI1587"/>
  <c r="BI2223"/>
  <c r="BI911"/>
  <c r="BI815"/>
  <c r="BI1412"/>
  <c r="BI330"/>
  <c r="BI1878"/>
  <c r="BI1590"/>
  <c r="BI215"/>
  <c r="BI319"/>
  <c r="BI889"/>
  <c r="BI861"/>
  <c r="BI1366"/>
  <c r="BI348"/>
  <c r="BI1912"/>
  <c r="BI263"/>
  <c r="BI1054"/>
  <c r="BI2332"/>
  <c r="BI1485"/>
  <c r="BI19"/>
  <c r="BI72"/>
  <c r="BI176"/>
  <c r="BI724"/>
  <c r="BI2020"/>
  <c r="BI48"/>
  <c r="BI1964"/>
  <c r="BI2156"/>
  <c r="BI1327"/>
  <c r="BI2440"/>
  <c r="BI1198"/>
  <c r="BI2599"/>
  <c r="BI1418"/>
  <c r="BI2930"/>
  <c r="BI1750"/>
  <c r="BI797"/>
  <c r="BI14"/>
  <c r="BI2657"/>
  <c r="BI2701"/>
  <c r="BI2968"/>
  <c r="BI1286"/>
  <c r="BI2978"/>
  <c r="BI770"/>
  <c r="BI2929"/>
  <c r="BJ2929" s="1"/>
  <c r="BK2929" s="1"/>
  <c r="BI2294"/>
  <c r="BI1599"/>
  <c r="BI714"/>
  <c r="BI1434"/>
  <c r="BI2518"/>
  <c r="BI2655"/>
  <c r="BI2853"/>
  <c r="BI2845"/>
  <c r="BI2720"/>
  <c r="BI1256"/>
  <c r="BI2160"/>
  <c r="BI665"/>
  <c r="BI46"/>
  <c r="BI2149"/>
  <c r="BI1762"/>
  <c r="BI420"/>
  <c r="BI1974"/>
  <c r="BI2850"/>
  <c r="BI1949"/>
  <c r="BI2198"/>
  <c r="BI2281"/>
  <c r="BI2351"/>
  <c r="BI1032"/>
  <c r="BI2104"/>
  <c r="BI2651"/>
  <c r="BI957"/>
  <c r="BI2901"/>
  <c r="BI1898"/>
  <c r="BI2571"/>
  <c r="BI658"/>
  <c r="BI1325"/>
  <c r="BI2094"/>
  <c r="BI2614"/>
  <c r="BI1123"/>
  <c r="BI1125"/>
  <c r="BI664"/>
  <c r="BI2340"/>
  <c r="BI2494"/>
  <c r="BI2181"/>
  <c r="BI2066"/>
  <c r="BI361"/>
  <c r="BI1600"/>
  <c r="BI702"/>
  <c r="BI2856"/>
  <c r="BI1806"/>
  <c r="BI1329"/>
  <c r="BI146"/>
  <c r="BI1394"/>
  <c r="BI2768"/>
  <c r="BI2933"/>
  <c r="BI2846"/>
  <c r="BI127"/>
  <c r="BI1294"/>
  <c r="BI899"/>
  <c r="BI1178"/>
  <c r="BI10"/>
  <c r="BI1197"/>
  <c r="BI2209"/>
  <c r="BI1092"/>
  <c r="BI1947"/>
  <c r="BI2464"/>
  <c r="BI561"/>
  <c r="BI2008"/>
  <c r="BI1922"/>
  <c r="BI2240"/>
  <c r="BI2133"/>
  <c r="BI829"/>
  <c r="BI1490"/>
  <c r="BI2506"/>
  <c r="BI2911"/>
  <c r="BI1024"/>
  <c r="BI2818"/>
  <c r="BI132"/>
  <c r="BI1609"/>
  <c r="BI161"/>
  <c r="BI2839"/>
  <c r="BI988"/>
  <c r="BI68"/>
  <c r="BI2010"/>
  <c r="BI1649"/>
  <c r="BI2452"/>
  <c r="BI908"/>
  <c r="BI1622"/>
  <c r="BI3005"/>
  <c r="BI1031"/>
  <c r="BI2532"/>
  <c r="BI231"/>
  <c r="BI2949"/>
  <c r="BI2993"/>
  <c r="BI728"/>
  <c r="BI1436"/>
  <c r="BI2328"/>
  <c r="BI1695"/>
  <c r="BI2489"/>
  <c r="BI39"/>
  <c r="BI458"/>
  <c r="BI159"/>
  <c r="BI660"/>
  <c r="BI2645"/>
  <c r="BI2204"/>
  <c r="BI1507"/>
  <c r="BI1275"/>
  <c r="BI1439"/>
  <c r="BI782"/>
  <c r="BI1832"/>
  <c r="BI2546"/>
  <c r="BI1149"/>
  <c r="BI88"/>
  <c r="BI2186"/>
  <c r="BI1336"/>
  <c r="BI2208"/>
  <c r="BI1499"/>
  <c r="BI1044"/>
  <c r="BI2410"/>
  <c r="BI1252"/>
  <c r="BI539"/>
  <c r="BI2061"/>
  <c r="BI2797"/>
  <c r="BI2900"/>
  <c r="BI799"/>
  <c r="BI612"/>
  <c r="BI2570"/>
  <c r="BI2173"/>
  <c r="BI2102"/>
  <c r="BI1860"/>
  <c r="BI187"/>
  <c r="BI1942"/>
  <c r="BI217"/>
  <c r="BI337"/>
  <c r="BI1663"/>
  <c r="BI744"/>
  <c r="BI2336"/>
  <c r="BI2009"/>
  <c r="BI430"/>
  <c r="BI821"/>
  <c r="BI1215"/>
  <c r="BI211"/>
  <c r="BI2814"/>
  <c r="BI1839"/>
  <c r="BI435"/>
  <c r="BI907"/>
  <c r="BI2716"/>
  <c r="BI701"/>
  <c r="BI1856"/>
  <c r="BI270"/>
  <c r="BI2631"/>
  <c r="BI2213"/>
  <c r="BI943"/>
  <c r="BI2207"/>
  <c r="BI2052"/>
  <c r="BI1532"/>
  <c r="BI1494"/>
  <c r="BI31"/>
  <c r="BI1976"/>
  <c r="BI1119"/>
  <c r="BI1295"/>
  <c r="BI447"/>
  <c r="BI1208"/>
  <c r="BI1820"/>
  <c r="BI115"/>
  <c r="BI2334"/>
  <c r="BI331"/>
  <c r="BI1108"/>
  <c r="BI1543"/>
  <c r="BI2903"/>
  <c r="BI150"/>
  <c r="BI294"/>
  <c r="BI2124"/>
  <c r="BI533"/>
  <c r="BI569"/>
  <c r="BI1833"/>
  <c r="BI199"/>
  <c r="BI250"/>
  <c r="BI2346"/>
  <c r="BI1864"/>
  <c r="BI2905"/>
  <c r="BI2441"/>
  <c r="BI1042"/>
  <c r="BI2861"/>
  <c r="BI625"/>
  <c r="BI1850"/>
  <c r="BI1220"/>
  <c r="BI1087"/>
  <c r="BI2044"/>
  <c r="BI2126"/>
  <c r="BI1384"/>
  <c r="BI2617"/>
  <c r="BI307"/>
  <c r="BI2844"/>
  <c r="BI2731"/>
  <c r="BI2467"/>
  <c r="BI2379"/>
  <c r="BI2966"/>
  <c r="BI1486"/>
  <c r="BI2007"/>
  <c r="BI2039"/>
  <c r="BI2904"/>
  <c r="BI888"/>
  <c r="BI1999"/>
  <c r="BI1283"/>
  <c r="BI1815"/>
  <c r="BI61"/>
  <c r="BI2188"/>
  <c r="BI1073"/>
  <c r="BI2228"/>
  <c r="BI616"/>
  <c r="BI1061"/>
  <c r="BI536"/>
  <c r="BI2193"/>
  <c r="BI136"/>
  <c r="BI783"/>
  <c r="BI98"/>
  <c r="BI853"/>
  <c r="BI1260"/>
  <c r="BI800"/>
  <c r="BI2185"/>
  <c r="BI2854"/>
  <c r="BI404"/>
  <c r="BI1428"/>
  <c r="BI2677"/>
  <c r="BI2180"/>
  <c r="BI1666"/>
  <c r="BI1206"/>
  <c r="BI280"/>
  <c r="BI188"/>
  <c r="BI1242"/>
  <c r="BI609"/>
  <c r="BI23"/>
  <c r="BI2172"/>
  <c r="BI2442"/>
  <c r="BI1027"/>
  <c r="BI1873"/>
  <c r="BI740"/>
  <c r="BI1367"/>
  <c r="BI1503"/>
  <c r="BI1425"/>
  <c r="BI2983"/>
  <c r="BI2975"/>
  <c r="BI2212"/>
  <c r="BI245"/>
  <c r="BI1410"/>
  <c r="BI585"/>
  <c r="BI1424"/>
  <c r="BI79"/>
  <c r="BI1800"/>
  <c r="BI483"/>
  <c r="BI2252"/>
  <c r="BI2918"/>
  <c r="BI2153"/>
  <c r="BI418"/>
  <c r="BI108"/>
  <c r="BI2047"/>
  <c r="BI793"/>
  <c r="BI611"/>
  <c r="BI2982"/>
  <c r="BI1060"/>
  <c r="BI1401"/>
  <c r="BI2145"/>
  <c r="BI2951"/>
  <c r="BI67"/>
  <c r="BI25"/>
  <c r="BI1689"/>
  <c r="BI2507"/>
  <c r="BI1046"/>
  <c r="BI2249"/>
  <c r="BI954"/>
  <c r="BI2555"/>
  <c r="BI2699"/>
  <c r="BI34"/>
  <c r="BI638"/>
  <c r="BI1043"/>
  <c r="BI2051"/>
  <c r="BI622"/>
  <c r="BI2692"/>
  <c r="BI2418"/>
  <c r="BI1261"/>
  <c r="BI1303"/>
  <c r="BI409"/>
  <c r="BI134"/>
  <c r="BI576"/>
  <c r="BI732"/>
  <c r="BI1891"/>
  <c r="BI1475"/>
  <c r="BI510"/>
  <c r="BI584"/>
  <c r="BI2360"/>
  <c r="BI2935"/>
  <c r="BI1007"/>
  <c r="BI1338"/>
  <c r="BI1277"/>
  <c r="BI973"/>
  <c r="BI1223"/>
  <c r="BI2038"/>
  <c r="BI222"/>
  <c r="BI1725"/>
  <c r="BI632"/>
  <c r="BI1357"/>
  <c r="BI1226"/>
  <c r="BI1648"/>
  <c r="BI2022"/>
  <c r="BI2965"/>
  <c r="BI1565"/>
  <c r="BI1008"/>
  <c r="BI1787"/>
  <c r="BI2365"/>
  <c r="BI1333"/>
  <c r="BI1493"/>
  <c r="BI1201"/>
  <c r="BI1981"/>
  <c r="BI862"/>
  <c r="BI2082"/>
  <c r="BI2202"/>
  <c r="BI2531"/>
  <c r="BI648"/>
  <c r="BI1647"/>
  <c r="BI2831"/>
  <c r="BI2187"/>
  <c r="BI2456"/>
  <c r="BI1276"/>
  <c r="BI478"/>
  <c r="BI2171"/>
  <c r="BI2129"/>
  <c r="BI1583"/>
  <c r="BI2359"/>
  <c r="BI417"/>
  <c r="BI2259"/>
  <c r="BI2315"/>
  <c r="BI715"/>
  <c r="BI1228"/>
  <c r="BI807"/>
  <c r="BI2353"/>
  <c r="BI2345"/>
  <c r="BI1831"/>
  <c r="BI119"/>
  <c r="BI2559"/>
  <c r="BI91"/>
  <c r="BI2757"/>
  <c r="BI1396"/>
  <c r="BI1083"/>
  <c r="BI2539"/>
  <c r="BI607"/>
  <c r="BI2986"/>
  <c r="BI1422"/>
  <c r="BI340"/>
  <c r="BI170"/>
  <c r="BI1405"/>
  <c r="BI1704"/>
  <c r="BI748"/>
  <c r="BI742"/>
  <c r="BI2603"/>
  <c r="BI1397"/>
  <c r="BI2562"/>
  <c r="BI962"/>
  <c r="BI2053"/>
  <c r="BI185"/>
  <c r="BI2450"/>
  <c r="BI252"/>
  <c r="BI2331"/>
  <c r="BI1782"/>
  <c r="BI2168"/>
  <c r="BI733"/>
  <c r="BI2337"/>
  <c r="BI125"/>
  <c r="BI2596"/>
  <c r="BI1372"/>
  <c r="BI830"/>
  <c r="BI2383"/>
  <c r="BI1980"/>
  <c r="BI2957"/>
  <c r="BI40"/>
  <c r="BI1321"/>
  <c r="BI1865"/>
  <c r="BI2036"/>
  <c r="BI2211"/>
  <c r="BI1014"/>
  <c r="BI411"/>
  <c r="BI1718"/>
  <c r="BI109"/>
  <c r="BI1350"/>
  <c r="BI2808"/>
  <c r="BI2804"/>
  <c r="BI2588"/>
  <c r="BI2491"/>
  <c r="BI1920"/>
  <c r="BI618"/>
  <c r="BI1802"/>
  <c r="BI1953"/>
  <c r="BI1404"/>
  <c r="BI1380"/>
  <c r="BI1093"/>
  <c r="BI2091"/>
  <c r="BI534"/>
  <c r="BI1167"/>
  <c r="BI837"/>
  <c r="BI915"/>
  <c r="BI1190"/>
  <c r="BI2787"/>
  <c r="BI2030"/>
  <c r="BI1657"/>
  <c r="BI1081"/>
  <c r="BI2995"/>
  <c r="BI1151"/>
  <c r="BI1279"/>
  <c r="BI2620"/>
  <c r="BI2430"/>
  <c r="BI120"/>
  <c r="BI1749"/>
  <c r="BI1934"/>
  <c r="BI1368"/>
  <c r="BI1681"/>
  <c r="BI56"/>
  <c r="BI2765"/>
  <c r="BI1792"/>
  <c r="BI201"/>
  <c r="BI326"/>
  <c r="BI1070"/>
  <c r="BI310"/>
  <c r="BI1989"/>
  <c r="BI736"/>
  <c r="BI1181"/>
  <c r="BI884"/>
  <c r="BI928"/>
  <c r="BI1447"/>
  <c r="BI685"/>
  <c r="BI935"/>
  <c r="BI2825"/>
  <c r="BI2419"/>
  <c r="BI1838"/>
  <c r="BI2969"/>
  <c r="BI2840"/>
  <c r="BI2766"/>
  <c r="BI1885"/>
  <c r="BI855"/>
  <c r="BI2375"/>
  <c r="BI2110"/>
  <c r="BI442"/>
  <c r="BI267"/>
  <c r="BI1255"/>
  <c r="BI1420"/>
  <c r="BI93"/>
  <c r="BI2548"/>
  <c r="BI2217"/>
  <c r="BI2326"/>
  <c r="BI2488"/>
  <c r="BI2516"/>
  <c r="BI2842"/>
  <c r="BI2446"/>
  <c r="BI1456"/>
  <c r="BI2715"/>
  <c r="BI2635"/>
  <c r="BI1636"/>
  <c r="BI798"/>
  <c r="BI412"/>
  <c r="BI965"/>
  <c r="BI1106"/>
  <c r="BI1774"/>
  <c r="BI543"/>
  <c r="BI139"/>
  <c r="BI83"/>
  <c r="BI1463"/>
  <c r="BI2500"/>
  <c r="BI1002"/>
  <c r="BI1871"/>
  <c r="BI1483"/>
  <c r="BI2780"/>
  <c r="BI479"/>
  <c r="BI1819"/>
  <c r="BI2589"/>
  <c r="BI227"/>
  <c r="BI2841"/>
  <c r="BI2484"/>
  <c r="BI1726"/>
  <c r="BI1498"/>
  <c r="BI949"/>
  <c r="BI643"/>
  <c r="BI1370"/>
  <c r="BI1790"/>
  <c r="BI2537"/>
  <c r="BI122"/>
  <c r="BI2309"/>
  <c r="BI1660"/>
  <c r="BI2997"/>
  <c r="BI1115"/>
  <c r="BI644"/>
  <c r="BI2092"/>
  <c r="BI1324"/>
  <c r="BI1998"/>
  <c r="BI2693"/>
  <c r="BI2029"/>
  <c r="BI1099"/>
  <c r="BI172"/>
  <c r="BI2119"/>
  <c r="BI2962"/>
  <c r="BI1858"/>
  <c r="BI2796"/>
  <c r="BI600"/>
  <c r="BI2244"/>
  <c r="BI1746"/>
  <c r="BI811"/>
  <c r="BI1723"/>
  <c r="BI228"/>
  <c r="BI994"/>
  <c r="BI1388"/>
  <c r="BI1248"/>
  <c r="BI2522"/>
  <c r="BI669"/>
  <c r="BI1153"/>
  <c r="BI213"/>
  <c r="BI498"/>
  <c r="BI980"/>
  <c r="BI490"/>
  <c r="BI834"/>
  <c r="BI1148"/>
  <c r="BI1349"/>
  <c r="BI2520"/>
  <c r="BI1768"/>
  <c r="BI637"/>
  <c r="BI721"/>
  <c r="BI424"/>
  <c r="BI826"/>
  <c r="BI1545"/>
  <c r="BI474"/>
  <c r="BI1826"/>
  <c r="BI1017"/>
  <c r="BI1601"/>
  <c r="BE2256"/>
  <c r="BE2338"/>
  <c r="BE2269"/>
  <c r="BE2265"/>
  <c r="BP389"/>
  <c r="BO389" s="1"/>
  <c r="BD389"/>
  <c r="BP2963"/>
  <c r="BO2963" s="1"/>
  <c r="BD2963"/>
  <c r="BP975"/>
  <c r="BO975" s="1"/>
  <c r="BD975"/>
  <c r="BP828"/>
  <c r="BO828" s="1"/>
  <c r="BD828"/>
  <c r="BP2399"/>
  <c r="BO2399" s="1"/>
  <c r="BD2399"/>
  <c r="BP1340"/>
  <c r="BO1340" s="1"/>
  <c r="BD1340"/>
  <c r="BP1709"/>
  <c r="BO1709" s="1"/>
  <c r="BD1709"/>
  <c r="BP852"/>
  <c r="BO852" s="1"/>
  <c r="BD852"/>
  <c r="BP2264"/>
  <c r="BO2264" s="1"/>
  <c r="BD2264"/>
  <c r="BP2821"/>
  <c r="BO2821" s="1"/>
  <c r="BD2821"/>
  <c r="BP2756"/>
  <c r="BO2756" s="1"/>
  <c r="BD2756"/>
  <c r="BP1434"/>
  <c r="BO1434" s="1"/>
  <c r="BD1434"/>
  <c r="BP369"/>
  <c r="BO369" s="1"/>
  <c r="BD369"/>
  <c r="BP2369"/>
  <c r="BO2369" s="1"/>
  <c r="BD2369"/>
  <c r="BP2237"/>
  <c r="BO2237" s="1"/>
  <c r="BD2237"/>
  <c r="BP358"/>
  <c r="BO358" s="1"/>
  <c r="BD358"/>
  <c r="BP1233"/>
  <c r="BO1233" s="1"/>
  <c r="BD1233"/>
  <c r="BP855"/>
  <c r="BO855" s="1"/>
  <c r="BD855"/>
  <c r="BP710"/>
  <c r="BO710" s="1"/>
  <c r="BD710"/>
  <c r="BP150"/>
  <c r="BO150" s="1"/>
  <c r="BD150"/>
  <c r="BP569"/>
  <c r="BO569" s="1"/>
  <c r="BD569"/>
  <c r="BP1833"/>
  <c r="BO1833" s="1"/>
  <c r="BD1833"/>
  <c r="BP845"/>
  <c r="BO845" s="1"/>
  <c r="BD845"/>
  <c r="BP1700"/>
  <c r="BO1700" s="1"/>
  <c r="BD1700"/>
  <c r="BP996"/>
  <c r="BO996" s="1"/>
  <c r="BD996"/>
  <c r="BP982"/>
  <c r="BO982" s="1"/>
  <c r="BD982"/>
  <c r="BP2110"/>
  <c r="BO2110" s="1"/>
  <c r="BD2110"/>
  <c r="BP1220"/>
  <c r="BO1220" s="1"/>
  <c r="BD1220"/>
  <c r="BP1582"/>
  <c r="BO1582" s="1"/>
  <c r="BD1582"/>
  <c r="BP307"/>
  <c r="BO307" s="1"/>
  <c r="BD307"/>
  <c r="BP796"/>
  <c r="BO796" s="1"/>
  <c r="BD796"/>
  <c r="BP1859"/>
  <c r="BO1859" s="1"/>
  <c r="BD1859"/>
  <c r="BP1523"/>
  <c r="BO1523" s="1"/>
  <c r="BD1523"/>
  <c r="BP1965"/>
  <c r="BO1965" s="1"/>
  <c r="BD1965"/>
  <c r="BP322"/>
  <c r="BO322" s="1"/>
  <c r="BD322"/>
  <c r="BP2288"/>
  <c r="BO2288" s="1"/>
  <c r="BD2288"/>
  <c r="BP1629"/>
  <c r="BO1629" s="1"/>
  <c r="BD1629"/>
  <c r="BP1202"/>
  <c r="BO1202" s="1"/>
  <c r="BD1202"/>
  <c r="BP89"/>
  <c r="BO89" s="1"/>
  <c r="BD89"/>
  <c r="BP2653"/>
  <c r="BO2653" s="1"/>
  <c r="BD2653"/>
  <c r="BP2971"/>
  <c r="BO2971" s="1"/>
  <c r="BD2971"/>
  <c r="BP2163"/>
  <c r="BO2163" s="1"/>
  <c r="BD2163"/>
  <c r="BP2854"/>
  <c r="BO2854" s="1"/>
  <c r="BD2854"/>
  <c r="BP940"/>
  <c r="BO940" s="1"/>
  <c r="BD940"/>
  <c r="BP144"/>
  <c r="BO144" s="1"/>
  <c r="BD144"/>
  <c r="BP2664"/>
  <c r="BO2664" s="1"/>
  <c r="BD2664"/>
  <c r="BP1462"/>
  <c r="BO1462" s="1"/>
  <c r="BD1462"/>
  <c r="BP2072"/>
  <c r="BO2072" s="1"/>
  <c r="BD2072"/>
  <c r="BP264"/>
  <c r="BO264" s="1"/>
  <c r="BD264"/>
  <c r="BP406"/>
  <c r="BO406" s="1"/>
  <c r="BD406"/>
  <c r="BP57"/>
  <c r="BO57" s="1"/>
  <c r="F51" s="1"/>
  <c r="BD57"/>
  <c r="BP87"/>
  <c r="BO87" s="1"/>
  <c r="BD87"/>
  <c r="BP2411"/>
  <c r="BO2411" s="1"/>
  <c r="BD2411"/>
  <c r="BP864"/>
  <c r="BO864" s="1"/>
  <c r="BD864"/>
  <c r="BP1225"/>
  <c r="BO1225" s="1"/>
  <c r="BD1225"/>
  <c r="BP1272"/>
  <c r="BO1272" s="1"/>
  <c r="BD1272"/>
  <c r="BP1004"/>
  <c r="BO1004" s="1"/>
  <c r="BD1004"/>
  <c r="BP1307"/>
  <c r="BO1307" s="1"/>
  <c r="BD1307"/>
  <c r="BP1888"/>
  <c r="BO1888" s="1"/>
  <c r="BD1888"/>
  <c r="BP1143"/>
  <c r="BO1143" s="1"/>
  <c r="BD1143"/>
  <c r="BP1188"/>
  <c r="BO1188" s="1"/>
  <c r="BD1188"/>
  <c r="BP900"/>
  <c r="BO900" s="1"/>
  <c r="BD900"/>
  <c r="BP1393"/>
  <c r="BO1393" s="1"/>
  <c r="BD1393"/>
  <c r="BP2283"/>
  <c r="BO2283" s="1"/>
  <c r="BD2283"/>
  <c r="BP1720"/>
  <c r="BO1720" s="1"/>
  <c r="BD1720"/>
  <c r="BP2292"/>
  <c r="BO2292" s="1"/>
  <c r="BD2292"/>
  <c r="BP641"/>
  <c r="BO641" s="1"/>
  <c r="BD641"/>
  <c r="BP2281"/>
  <c r="BO2281" s="1"/>
  <c r="BD2281"/>
  <c r="BP431"/>
  <c r="BO431" s="1"/>
  <c r="BD431"/>
  <c r="BP759"/>
  <c r="BO759" s="1"/>
  <c r="BD759"/>
  <c r="BP858"/>
  <c r="BO858" s="1"/>
  <c r="BD858"/>
  <c r="BP910"/>
  <c r="BO910" s="1"/>
  <c r="BD910"/>
  <c r="BP1487"/>
  <c r="BO1487" s="1"/>
  <c r="BD1487"/>
  <c r="BP2018"/>
  <c r="BO2018" s="1"/>
  <c r="BD2018"/>
  <c r="BP2391"/>
  <c r="BO2391" s="1"/>
  <c r="BD2391"/>
  <c r="BP1129"/>
  <c r="BO1129" s="1"/>
  <c r="BD1129"/>
  <c r="BP352"/>
  <c r="BO352" s="1"/>
  <c r="BD352"/>
  <c r="BP827"/>
  <c r="BO827" s="1"/>
  <c r="BD827"/>
  <c r="BP635"/>
  <c r="BO635" s="1"/>
  <c r="BD635"/>
  <c r="BP1390"/>
  <c r="BO1390" s="1"/>
  <c r="BD1390"/>
  <c r="BP379"/>
  <c r="BO379" s="1"/>
  <c r="BD379"/>
  <c r="BP692"/>
  <c r="BO692" s="1"/>
  <c r="BD692"/>
  <c r="BP2420"/>
  <c r="BO2420" s="1"/>
  <c r="BD2420"/>
  <c r="BP1155"/>
  <c r="BO1155" s="1"/>
  <c r="BD1155"/>
  <c r="BP1696"/>
  <c r="BO1696" s="1"/>
  <c r="BD1696"/>
  <c r="BP2604"/>
  <c r="BO2604" s="1"/>
  <c r="BD2604"/>
  <c r="BP736"/>
  <c r="BO736" s="1"/>
  <c r="BD736"/>
  <c r="BP2879"/>
  <c r="BO2879" s="1"/>
  <c r="BD2879"/>
  <c r="BP194"/>
  <c r="BO194" s="1"/>
  <c r="BD194"/>
  <c r="BP705"/>
  <c r="BO705" s="1"/>
  <c r="BD705"/>
  <c r="BP1953"/>
  <c r="BO1953" s="1"/>
  <c r="BD1953"/>
  <c r="BP1411"/>
  <c r="BO1411" s="1"/>
  <c r="BD1411"/>
  <c r="BP2849"/>
  <c r="BO2849" s="1"/>
  <c r="BD2849"/>
  <c r="BP848"/>
  <c r="BO848" s="1"/>
  <c r="BD848"/>
  <c r="BP211"/>
  <c r="BO211" s="1"/>
  <c r="BD211"/>
  <c r="BP2811"/>
  <c r="BO2811" s="1"/>
  <c r="BD2811"/>
  <c r="BP2368"/>
  <c r="BO2368" s="1"/>
  <c r="BD2368"/>
  <c r="BP2260"/>
  <c r="BO2260" s="1"/>
  <c r="BD2260"/>
  <c r="BP1423"/>
  <c r="BO1423" s="1"/>
  <c r="BD1423"/>
  <c r="BP950"/>
  <c r="BO950" s="1"/>
  <c r="BD950"/>
  <c r="BP2683"/>
  <c r="BO2683" s="1"/>
  <c r="BD2683"/>
  <c r="BP1758"/>
  <c r="BO1758" s="1"/>
  <c r="BD1758"/>
  <c r="BP2433"/>
  <c r="BO2433" s="1"/>
  <c r="BD2433"/>
  <c r="BP1805"/>
  <c r="BO1805" s="1"/>
  <c r="BD1805"/>
  <c r="BP2463"/>
  <c r="BO2463" s="1"/>
  <c r="BD2463"/>
  <c r="BP1540"/>
  <c r="BO1540" s="1"/>
  <c r="BD1540"/>
  <c r="BP123"/>
  <c r="BO123" s="1"/>
  <c r="BD123"/>
  <c r="BP149"/>
  <c r="BO149" s="1"/>
  <c r="BD149"/>
  <c r="BP735"/>
  <c r="BO735" s="1"/>
  <c r="BD735"/>
  <c r="BP912"/>
  <c r="BO912" s="1"/>
  <c r="BD912"/>
  <c r="BP787"/>
  <c r="BO787" s="1"/>
  <c r="BD787"/>
  <c r="BP486"/>
  <c r="BO486" s="1"/>
  <c r="BD486"/>
  <c r="BP1080"/>
  <c r="BO1080" s="1"/>
  <c r="BD1080"/>
  <c r="BP2737"/>
  <c r="BO2737" s="1"/>
  <c r="BD2737"/>
  <c r="BP719"/>
  <c r="BO719" s="1"/>
  <c r="BD719"/>
  <c r="BP725"/>
  <c r="BO725" s="1"/>
  <c r="BD725"/>
  <c r="BP1146"/>
  <c r="BO1146" s="1"/>
  <c r="BD1146"/>
  <c r="BP1269"/>
  <c r="BO1269" s="1"/>
  <c r="BD1269"/>
  <c r="BP1081"/>
  <c r="BO1081" s="1"/>
  <c r="BD1081"/>
  <c r="BP256"/>
  <c r="BO256" s="1"/>
  <c r="BD256"/>
  <c r="BP846"/>
  <c r="BO846" s="1"/>
  <c r="BD846"/>
  <c r="BP391"/>
  <c r="BO391" s="1"/>
  <c r="BD391"/>
  <c r="BP2177"/>
  <c r="BO2177" s="1"/>
  <c r="BD2177"/>
  <c r="BP2449"/>
  <c r="BO2449" s="1"/>
  <c r="BD2449"/>
  <c r="BP1230"/>
  <c r="BO1230" s="1"/>
  <c r="BD1230"/>
  <c r="BP1524"/>
  <c r="BO1524" s="1"/>
  <c r="BD1524"/>
  <c r="BP2642"/>
  <c r="BO2642" s="1"/>
  <c r="BD2642"/>
  <c r="BP3000"/>
  <c r="BO3000" s="1"/>
  <c r="BD3000"/>
  <c r="BP1310"/>
  <c r="BO1310" s="1"/>
  <c r="BD1310"/>
  <c r="BP575"/>
  <c r="BO575" s="1"/>
  <c r="BD575"/>
  <c r="BP1813"/>
  <c r="BO1813" s="1"/>
  <c r="BD1813"/>
  <c r="BP1273"/>
  <c r="BO1273" s="1"/>
  <c r="BD1273"/>
  <c r="BP1641"/>
  <c r="BO1641" s="1"/>
  <c r="BD1641"/>
  <c r="BP2795"/>
  <c r="BO2795" s="1"/>
  <c r="BD2795"/>
  <c r="BP1610"/>
  <c r="BO1610" s="1"/>
  <c r="BD1610"/>
  <c r="BP296"/>
  <c r="BO296" s="1"/>
  <c r="BD296"/>
  <c r="BP2320"/>
  <c r="BO2320" s="1"/>
  <c r="BD2320"/>
  <c r="BP2736"/>
  <c r="BO2736" s="1"/>
  <c r="BD2736"/>
  <c r="BP2408"/>
  <c r="BO2408" s="1"/>
  <c r="BD2408"/>
  <c r="BP2793"/>
  <c r="BO2793" s="1"/>
  <c r="BD2793"/>
  <c r="BP789"/>
  <c r="BO789" s="1"/>
  <c r="BD789"/>
  <c r="BP2123"/>
  <c r="BO2123" s="1"/>
  <c r="BD2123"/>
  <c r="BP2298"/>
  <c r="BO2298" s="1"/>
  <c r="BD2298"/>
  <c r="BP2655"/>
  <c r="BO2655" s="1"/>
  <c r="BD2655"/>
  <c r="BP1555"/>
  <c r="BO1555" s="1"/>
  <c r="BD1555"/>
  <c r="BP279"/>
  <c r="BO279" s="1"/>
  <c r="BD279"/>
  <c r="BP1951"/>
  <c r="BO1951" s="1"/>
  <c r="BD1951"/>
  <c r="BP1039"/>
  <c r="BO1039" s="1"/>
  <c r="BD1039"/>
  <c r="BP1270"/>
  <c r="BO1270" s="1"/>
  <c r="BD1270"/>
  <c r="BP294"/>
  <c r="BO294" s="1"/>
  <c r="BD294"/>
  <c r="BP1864"/>
  <c r="BO1864" s="1"/>
  <c r="BD1864"/>
  <c r="BP2905"/>
  <c r="BO2905" s="1"/>
  <c r="BD2905"/>
  <c r="BP2441"/>
  <c r="BO2441" s="1"/>
  <c r="BD2441"/>
  <c r="BP1306"/>
  <c r="BO1306" s="1"/>
  <c r="BD1306"/>
  <c r="BP1000"/>
  <c r="BO1000" s="1"/>
  <c r="BD1000"/>
  <c r="BP1673"/>
  <c r="BO1673" s="1"/>
  <c r="BD1673"/>
  <c r="BP1617"/>
  <c r="BO1617" s="1"/>
  <c r="BD1617"/>
  <c r="BP1576"/>
  <c r="BO1576" s="1"/>
  <c r="BD1576"/>
  <c r="BP995"/>
  <c r="BO995" s="1"/>
  <c r="BD995"/>
  <c r="BP2526"/>
  <c r="BO2526" s="1"/>
  <c r="BD2526"/>
  <c r="BP1628"/>
  <c r="BO1628" s="1"/>
  <c r="BD1628"/>
  <c r="BP44"/>
  <c r="BO44" s="1"/>
  <c r="BD44"/>
  <c r="BP246"/>
  <c r="BO246" s="1"/>
  <c r="BD246"/>
  <c r="BP524"/>
  <c r="BO524" s="1"/>
  <c r="BD524"/>
  <c r="BP2405"/>
  <c r="BO2405" s="1"/>
  <c r="BD2405"/>
  <c r="BP2644"/>
  <c r="BO2644" s="1"/>
  <c r="BD2644"/>
  <c r="BP1571"/>
  <c r="BO1571" s="1"/>
  <c r="BD1571"/>
  <c r="BP615"/>
  <c r="BO615" s="1"/>
  <c r="BD615"/>
  <c r="BP2918"/>
  <c r="BO2918" s="1"/>
  <c r="BD2918"/>
  <c r="BP1633"/>
  <c r="BO1633" s="1"/>
  <c r="BD1633"/>
  <c r="BP2148"/>
  <c r="BO2148" s="1"/>
  <c r="BD2148"/>
  <c r="BP60"/>
  <c r="BO60" s="1"/>
  <c r="BD60"/>
  <c r="BP954"/>
  <c r="BO954" s="1"/>
  <c r="BD954"/>
  <c r="BP164"/>
  <c r="BO164" s="1"/>
  <c r="BD164"/>
  <c r="BP1575"/>
  <c r="BO1575" s="1"/>
  <c r="BD1575"/>
  <c r="BP20"/>
  <c r="BO20" s="1"/>
  <c r="BD20"/>
  <c r="BP1654"/>
  <c r="BO1654" s="1"/>
  <c r="BD1654"/>
  <c r="BP178"/>
  <c r="BO178" s="1"/>
  <c r="BD178"/>
  <c r="BP1877"/>
  <c r="BO1877" s="1"/>
  <c r="BD1877"/>
  <c r="BP1338"/>
  <c r="BO1338" s="1"/>
  <c r="BD1338"/>
  <c r="BP2413"/>
  <c r="BO2413" s="1"/>
  <c r="BD2413"/>
  <c r="BP1467"/>
  <c r="BO1467" s="1"/>
  <c r="BD1467"/>
  <c r="BP627"/>
  <c r="BO627" s="1"/>
  <c r="BD627"/>
  <c r="BP1194"/>
  <c r="BO1194" s="1"/>
  <c r="BD1194"/>
  <c r="BP2200"/>
  <c r="BO2200" s="1"/>
  <c r="BD2200"/>
  <c r="BP2792"/>
  <c r="BO2792" s="1"/>
  <c r="BD2792"/>
  <c r="BP209"/>
  <c r="BO209" s="1"/>
  <c r="BD209"/>
  <c r="BP1769"/>
  <c r="BO1769" s="1"/>
  <c r="BD1769"/>
  <c r="BP2425"/>
  <c r="BO2425" s="1"/>
  <c r="BD2425"/>
  <c r="BP2169"/>
  <c r="BO2169" s="1"/>
  <c r="BD2169"/>
  <c r="BP2272"/>
  <c r="BO2272" s="1"/>
  <c r="BD2272"/>
  <c r="BP780"/>
  <c r="BO780" s="1"/>
  <c r="BD780"/>
  <c r="BP649"/>
  <c r="BO649" s="1"/>
  <c r="BD649"/>
  <c r="BP1400"/>
  <c r="BO1400" s="1"/>
  <c r="BD1400"/>
  <c r="BP2140"/>
  <c r="BO2140" s="1"/>
  <c r="BD2140"/>
  <c r="BP240"/>
  <c r="BO240" s="1"/>
  <c r="BD240"/>
  <c r="BP2687"/>
  <c r="BO2687" s="1"/>
  <c r="BD2687"/>
  <c r="BP83"/>
  <c r="BO83" s="1"/>
  <c r="BD83"/>
  <c r="BP1006"/>
  <c r="BO1006" s="1"/>
  <c r="BD1006"/>
  <c r="BP347"/>
  <c r="BO347" s="1"/>
  <c r="BD347"/>
  <c r="BP445"/>
  <c r="BO445" s="1"/>
  <c r="BD445"/>
  <c r="BP1057"/>
  <c r="BO1057" s="1"/>
  <c r="BD1057"/>
  <c r="BP518"/>
  <c r="BO518" s="1"/>
  <c r="BD518"/>
  <c r="BP1783"/>
  <c r="BO1783" s="1"/>
  <c r="BD1783"/>
  <c r="BP2606"/>
  <c r="BO2606" s="1"/>
  <c r="BD2606"/>
  <c r="BP2293"/>
  <c r="BO2293" s="1"/>
  <c r="BD2293"/>
  <c r="BP2727"/>
  <c r="BO2727" s="1"/>
  <c r="BD2727"/>
  <c r="BP1246"/>
  <c r="BO1246" s="1"/>
  <c r="BD1246"/>
  <c r="BP1320"/>
  <c r="BO1320" s="1"/>
  <c r="BD1320"/>
  <c r="BP284"/>
  <c r="BO284" s="1"/>
  <c r="BD284"/>
  <c r="BP2979"/>
  <c r="BO2979" s="1"/>
  <c r="BD2979"/>
  <c r="BP2009"/>
  <c r="BO2009" s="1"/>
  <c r="BD2009"/>
  <c r="BP1215"/>
  <c r="BO1215" s="1"/>
  <c r="BD1215"/>
  <c r="BP1169"/>
  <c r="BO1169" s="1"/>
  <c r="BD1169"/>
  <c r="BP1856"/>
  <c r="BO1856" s="1"/>
  <c r="BD1856"/>
  <c r="BP270"/>
  <c r="BO270" s="1"/>
  <c r="BD270"/>
  <c r="BP2631"/>
  <c r="BO2631" s="1"/>
  <c r="BD2631"/>
  <c r="BP2453"/>
  <c r="BO2453" s="1"/>
  <c r="BD2453"/>
  <c r="BP1952"/>
  <c r="BO1952" s="1"/>
  <c r="BD1952"/>
  <c r="BP1728"/>
  <c r="BO1728" s="1"/>
  <c r="BD1728"/>
  <c r="BP2591"/>
  <c r="BO2591" s="1"/>
  <c r="BD2591"/>
  <c r="BP1820"/>
  <c r="BO1820" s="1"/>
  <c r="BD1820"/>
  <c r="BP148"/>
  <c r="BO148" s="1"/>
  <c r="BD148"/>
  <c r="BP1897"/>
  <c r="BO1897" s="1"/>
  <c r="BD1897"/>
  <c r="BP2745"/>
  <c r="BO2745" s="1"/>
  <c r="BD2745"/>
  <c r="BP1352"/>
  <c r="BO1352" s="1"/>
  <c r="BD1352"/>
  <c r="BP1180"/>
  <c r="BO1180" s="1"/>
  <c r="BD1180"/>
  <c r="BP2363"/>
  <c r="BO2363" s="1"/>
  <c r="BD2363"/>
  <c r="BP1970"/>
  <c r="BO1970" s="1"/>
  <c r="BD1970"/>
  <c r="BP2195"/>
  <c r="BO2195" s="1"/>
  <c r="BD2195"/>
  <c r="BP1812"/>
  <c r="BO1812" s="1"/>
  <c r="BD1812"/>
  <c r="BP2426"/>
  <c r="BO2426" s="1"/>
  <c r="BD2426"/>
  <c r="BP2393"/>
  <c r="BO2393" s="1"/>
  <c r="BD2393"/>
  <c r="BP1203"/>
  <c r="BO1203" s="1"/>
  <c r="BD1203"/>
  <c r="BP2629"/>
  <c r="BO2629" s="1"/>
  <c r="BD2629"/>
  <c r="BP1717"/>
  <c r="BO1717" s="1"/>
  <c r="BD1717"/>
  <c r="BP1963"/>
  <c r="BO1963" s="1"/>
  <c r="BD1963"/>
  <c r="BP1054"/>
  <c r="BO1054" s="1"/>
  <c r="BD1054"/>
  <c r="BP949"/>
  <c r="BO949" s="1"/>
  <c r="BD949"/>
  <c r="BP19"/>
  <c r="BO19" s="1"/>
  <c r="BD19"/>
  <c r="BP1790"/>
  <c r="BO1790" s="1"/>
  <c r="BD1790"/>
  <c r="BP2323"/>
  <c r="BO2323" s="1"/>
  <c r="BD2323"/>
  <c r="BP1362"/>
  <c r="BO1362" s="1"/>
  <c r="BD1362"/>
  <c r="BP1525"/>
  <c r="BO1525" s="1"/>
  <c r="BD1525"/>
  <c r="BP647"/>
  <c r="BO647" s="1"/>
  <c r="BD647"/>
  <c r="BP297"/>
  <c r="BO297" s="1"/>
  <c r="BD297"/>
  <c r="BP432"/>
  <c r="BO432" s="1"/>
  <c r="BD432"/>
  <c r="BP273"/>
  <c r="BO273" s="1"/>
  <c r="BD273"/>
  <c r="BP811"/>
  <c r="BO811" s="1"/>
  <c r="BD811"/>
  <c r="BP1172"/>
  <c r="BO1172" s="1"/>
  <c r="BD1172"/>
  <c r="BP354"/>
  <c r="BO354" s="1"/>
  <c r="BD354"/>
  <c r="BP1090"/>
  <c r="BO1090" s="1"/>
  <c r="BD1090"/>
  <c r="BP673"/>
  <c r="BO673" s="1"/>
  <c r="BD673"/>
  <c r="BP1801"/>
  <c r="BO1801" s="1"/>
  <c r="BD1801"/>
  <c r="BP2054"/>
  <c r="BO2054" s="1"/>
  <c r="BD2054"/>
  <c r="BP2862"/>
  <c r="BO2862" s="1"/>
  <c r="BD2862"/>
  <c r="BP1535"/>
  <c r="BO1535" s="1"/>
  <c r="BD1535"/>
  <c r="BP2738"/>
  <c r="BO2738" s="1"/>
  <c r="BD2738"/>
  <c r="BP2266"/>
  <c r="BO2266" s="1"/>
  <c r="BD2266"/>
  <c r="BP2334"/>
  <c r="BO2334" s="1"/>
  <c r="BD2334"/>
  <c r="BP2455"/>
  <c r="BO2455" s="1"/>
  <c r="BD2455"/>
  <c r="BP2006"/>
  <c r="BO2006" s="1"/>
  <c r="BD2006"/>
  <c r="BP2794"/>
  <c r="BO2794" s="1"/>
  <c r="BD2794"/>
  <c r="BP2282"/>
  <c r="BO2282" s="1"/>
  <c r="BD2282"/>
  <c r="BP822"/>
  <c r="BO822" s="1"/>
  <c r="BD822"/>
  <c r="BP1431"/>
  <c r="BO1431" s="1"/>
  <c r="BD1431"/>
  <c r="BP625"/>
  <c r="BO625" s="1"/>
  <c r="BD625"/>
  <c r="BP1836"/>
  <c r="BO1836" s="1"/>
  <c r="BD1836"/>
  <c r="BP317"/>
  <c r="BO317" s="1"/>
  <c r="BD317"/>
  <c r="BP749"/>
  <c r="BO749" s="1"/>
  <c r="BD749"/>
  <c r="BP121"/>
  <c r="BO121" s="1"/>
  <c r="BD121"/>
  <c r="BP656"/>
  <c r="BO656" s="1"/>
  <c r="BD656"/>
  <c r="BP192"/>
  <c r="BO192" s="1"/>
  <c r="BD192"/>
  <c r="BP2920"/>
  <c r="BO2920" s="1"/>
  <c r="BD2920"/>
  <c r="BP2875"/>
  <c r="BO2875" s="1"/>
  <c r="BD2875"/>
  <c r="BP21"/>
  <c r="BO21" s="1"/>
  <c r="BD21"/>
  <c r="BP333"/>
  <c r="BO333" s="1"/>
  <c r="BD333"/>
  <c r="BP1609"/>
  <c r="BO1609" s="1"/>
  <c r="BD1609"/>
  <c r="BP161"/>
  <c r="BO161" s="1"/>
  <c r="BD161"/>
  <c r="BP2607"/>
  <c r="BO2607" s="1"/>
  <c r="BD2607"/>
  <c r="BP1954"/>
  <c r="BO1954" s="1"/>
  <c r="BD1954"/>
  <c r="BP2829"/>
  <c r="BO2829" s="1"/>
  <c r="BD2829"/>
  <c r="BP1504"/>
  <c r="BO1504" s="1"/>
  <c r="BD1504"/>
  <c r="BP1308"/>
  <c r="BO1308" s="1"/>
  <c r="BD1308"/>
  <c r="BP767"/>
  <c r="BO767" s="1"/>
  <c r="BD767"/>
  <c r="BP502"/>
  <c r="BO502" s="1"/>
  <c r="BD502"/>
  <c r="BP2867"/>
  <c r="BO2867" s="1"/>
  <c r="BD2867"/>
  <c r="BP1242"/>
  <c r="BO1242" s="1"/>
  <c r="BD1242"/>
  <c r="BP2184"/>
  <c r="BO2184" s="1"/>
  <c r="BD2184"/>
  <c r="BP2023"/>
  <c r="BO2023" s="1"/>
  <c r="BD2023"/>
  <c r="BP1580"/>
  <c r="BO1580" s="1"/>
  <c r="BD1580"/>
  <c r="BP926"/>
  <c r="BO926" s="1"/>
  <c r="BD926"/>
  <c r="BP1415"/>
  <c r="BO1415" s="1"/>
  <c r="BD1415"/>
  <c r="BP418"/>
  <c r="BO418" s="1"/>
  <c r="BD418"/>
  <c r="BP265"/>
  <c r="BO265" s="1"/>
  <c r="BD265"/>
  <c r="BP2321"/>
  <c r="BO2321" s="1"/>
  <c r="BD2321"/>
  <c r="BP2982"/>
  <c r="BO2982" s="1"/>
  <c r="BD2982"/>
  <c r="BP1608"/>
  <c r="BO1608" s="1"/>
  <c r="BD1608"/>
  <c r="BP655"/>
  <c r="BO655" s="1"/>
  <c r="BD655"/>
  <c r="BP2284"/>
  <c r="BO2284" s="1"/>
  <c r="BD2284"/>
  <c r="BP2713"/>
  <c r="BO2713" s="1"/>
  <c r="BD2713"/>
  <c r="BP382"/>
  <c r="BO382" s="1"/>
  <c r="BD382"/>
  <c r="BP1531"/>
  <c r="BO1531" s="1"/>
  <c r="BD1531"/>
  <c r="BP555"/>
  <c r="BO555" s="1"/>
  <c r="BD555"/>
  <c r="BP2418"/>
  <c r="BO2418" s="1"/>
  <c r="BD2418"/>
  <c r="BP1727"/>
  <c r="BO1727" s="1"/>
  <c r="BD1727"/>
  <c r="BP918"/>
  <c r="BO918" s="1"/>
  <c r="BD918"/>
  <c r="BP849"/>
  <c r="BO849" s="1"/>
  <c r="BD849"/>
  <c r="BP2588"/>
  <c r="BO2588" s="1"/>
  <c r="BD2588"/>
  <c r="BP618"/>
  <c r="BO618" s="1"/>
  <c r="BD618"/>
  <c r="BP2198"/>
  <c r="BO2198" s="1"/>
  <c r="BD2198"/>
  <c r="BP444"/>
  <c r="BO444" s="1"/>
  <c r="BD444"/>
  <c r="BP2545"/>
  <c r="BO2545" s="1"/>
  <c r="BD2545"/>
  <c r="BP1547"/>
  <c r="BO1547" s="1"/>
  <c r="BD1547"/>
  <c r="BP1636"/>
  <c r="BO1636" s="1"/>
  <c r="BD1636"/>
  <c r="BP667"/>
  <c r="BO667" s="1"/>
  <c r="BD667"/>
  <c r="BP519"/>
  <c r="BO519" s="1"/>
  <c r="BD519"/>
  <c r="BP349"/>
  <c r="BO349" s="1"/>
  <c r="BD349"/>
  <c r="BP661"/>
  <c r="BO661" s="1"/>
  <c r="BD661"/>
  <c r="BP2707"/>
  <c r="BO2707" s="1"/>
  <c r="BD2707"/>
  <c r="BP198"/>
  <c r="BO198" s="1"/>
  <c r="BD198"/>
  <c r="BP1360"/>
  <c r="BO1360" s="1"/>
  <c r="BD1360"/>
  <c r="BP905"/>
  <c r="BO905" s="1"/>
  <c r="BD905"/>
  <c r="BP2146"/>
  <c r="BO2146" s="1"/>
  <c r="BD2146"/>
  <c r="BP2520"/>
  <c r="BO2520" s="1"/>
  <c r="BD2520"/>
  <c r="BP1002"/>
  <c r="BO1002" s="1"/>
  <c r="BD1002"/>
  <c r="BP2182"/>
  <c r="BO2182" s="1"/>
  <c r="BD2182"/>
  <c r="BP1210"/>
  <c r="BO1210" s="1"/>
  <c r="BD1210"/>
  <c r="BP2278"/>
  <c r="BO2278" s="1"/>
  <c r="BD2278"/>
  <c r="BP2950"/>
  <c r="BO2950" s="1"/>
  <c r="BD2950"/>
  <c r="BP2415"/>
  <c r="BO2415" s="1"/>
  <c r="BD2415"/>
  <c r="BP2749"/>
  <c r="BO2749" s="1"/>
  <c r="BD2749"/>
  <c r="BP2698"/>
  <c r="BO2698" s="1"/>
  <c r="BD2698"/>
  <c r="BP1083"/>
  <c r="BO1083" s="1"/>
  <c r="BD1083"/>
  <c r="BP372"/>
  <c r="BO372" s="1"/>
  <c r="BD372"/>
  <c r="BP2246"/>
  <c r="BO2246" s="1"/>
  <c r="BD2246"/>
  <c r="BP1816"/>
  <c r="BO1816" s="1"/>
  <c r="BD1816"/>
  <c r="BP1288"/>
  <c r="BO1288" s="1"/>
  <c r="BD1288"/>
  <c r="BP2280"/>
  <c r="BO2280" s="1"/>
  <c r="BD2280"/>
  <c r="BP2639"/>
  <c r="BO2639" s="1"/>
  <c r="BD2639"/>
  <c r="BP1663"/>
  <c r="BO1663" s="1"/>
  <c r="BD1663"/>
  <c r="BP1406"/>
  <c r="BO1406" s="1"/>
  <c r="BD1406"/>
  <c r="BP2866"/>
  <c r="BO2866" s="1"/>
  <c r="BD2866"/>
  <c r="BP291"/>
  <c r="BO291" s="1"/>
  <c r="BD291"/>
  <c r="BP2207"/>
  <c r="BO2207" s="1"/>
  <c r="BD2207"/>
  <c r="BP1532"/>
  <c r="BO1532" s="1"/>
  <c r="BD1532"/>
  <c r="BP367"/>
  <c r="BO367" s="1"/>
  <c r="BD367"/>
  <c r="BP2100"/>
  <c r="BO2100" s="1"/>
  <c r="BD2100"/>
  <c r="BP1516"/>
  <c r="BO1516" s="1"/>
  <c r="BD1516"/>
  <c r="BP2404"/>
  <c r="BO2404" s="1"/>
  <c r="BD2404"/>
  <c r="BP894"/>
  <c r="BO894" s="1"/>
  <c r="BD894"/>
  <c r="BP2183"/>
  <c r="BO2183" s="1"/>
  <c r="BD2183"/>
  <c r="BP1219"/>
  <c r="BO1219" s="1"/>
  <c r="BD1219"/>
  <c r="BP2980"/>
  <c r="BO2980" s="1"/>
  <c r="BD2980"/>
  <c r="BP564"/>
  <c r="BO564" s="1"/>
  <c r="BD564"/>
  <c r="BP1250"/>
  <c r="BO1250" s="1"/>
  <c r="BD1250"/>
  <c r="BP581"/>
  <c r="BO581" s="1"/>
  <c r="BD581"/>
  <c r="BP2275"/>
  <c r="BO2275" s="1"/>
  <c r="BD2275"/>
  <c r="BP2990"/>
  <c r="BO2990" s="1"/>
  <c r="BD2990"/>
  <c r="BP2939"/>
  <c r="BO2939" s="1"/>
  <c r="BD2939"/>
  <c r="BP2409"/>
  <c r="BO2409" s="1"/>
  <c r="BD2409"/>
  <c r="BP2478"/>
  <c r="BO2478" s="1"/>
  <c r="BD2478"/>
  <c r="BP2671"/>
  <c r="BO2671" s="1"/>
  <c r="BD2671"/>
  <c r="BP2574"/>
  <c r="BO2574" s="1"/>
  <c r="BD2574"/>
  <c r="BP298"/>
  <c r="BO298" s="1"/>
  <c r="BD298"/>
  <c r="BP2301"/>
  <c r="BO2301" s="1"/>
  <c r="BD2301"/>
  <c r="BP319"/>
  <c r="BO319" s="1"/>
  <c r="BD319"/>
  <c r="BP2381"/>
  <c r="BO2381" s="1"/>
  <c r="BD2381"/>
  <c r="BP2926"/>
  <c r="BO2926" s="1"/>
  <c r="BD2926"/>
  <c r="BP786"/>
  <c r="BO786" s="1"/>
  <c r="BD786"/>
  <c r="BP2946"/>
  <c r="BO2946" s="1"/>
  <c r="BD2946"/>
  <c r="BP169"/>
  <c r="BO169" s="1"/>
  <c r="BD169"/>
  <c r="BP2197"/>
  <c r="BO2197" s="1"/>
  <c r="BD2197"/>
  <c r="BP2156"/>
  <c r="BO2156" s="1"/>
  <c r="BD2156"/>
  <c r="BP446"/>
  <c r="BO446" s="1"/>
  <c r="BD446"/>
  <c r="BP1418"/>
  <c r="BO1418" s="1"/>
  <c r="BD1418"/>
  <c r="BP1858"/>
  <c r="BO1858" s="1"/>
  <c r="BD1858"/>
  <c r="BP2161"/>
  <c r="BO2161" s="1"/>
  <c r="BD2161"/>
  <c r="BP2885"/>
  <c r="BO2885" s="1"/>
  <c r="BD2885"/>
  <c r="BP398"/>
  <c r="BO398" s="1"/>
  <c r="BD398"/>
  <c r="BP694"/>
  <c r="BO694" s="1"/>
  <c r="BD694"/>
  <c r="BP1201"/>
  <c r="BO1201" s="1"/>
  <c r="BD1201"/>
  <c r="BP746"/>
  <c r="BO746" s="1"/>
  <c r="BD746"/>
  <c r="BP2129"/>
  <c r="BO2129" s="1"/>
  <c r="BD2129"/>
  <c r="BP131"/>
  <c r="BO131" s="1"/>
  <c r="BD131"/>
  <c r="BP2429"/>
  <c r="BO2429" s="1"/>
  <c r="BD2429"/>
  <c r="BP2717"/>
  <c r="BO2717" s="1"/>
  <c r="BD2717"/>
  <c r="BP2931"/>
  <c r="BO2931" s="1"/>
  <c r="BD2931"/>
  <c r="BP2634"/>
  <c r="BO2634" s="1"/>
  <c r="BD2634"/>
  <c r="BP2457"/>
  <c r="BO2457" s="1"/>
  <c r="BD2457"/>
  <c r="BP2046"/>
  <c r="BO2046" s="1"/>
  <c r="BD2046"/>
  <c r="BP2948"/>
  <c r="BO2948" s="1"/>
  <c r="BD2948"/>
  <c r="BP287"/>
  <c r="BO287" s="1"/>
  <c r="BD287"/>
  <c r="BP2996"/>
  <c r="BO2996" s="1"/>
  <c r="BD2996"/>
  <c r="BP2065"/>
  <c r="BO2065" s="1"/>
  <c r="BD2065"/>
  <c r="BP1797"/>
  <c r="BO1797" s="1"/>
  <c r="BD1797"/>
  <c r="BP829"/>
  <c r="BO829" s="1"/>
  <c r="BD829"/>
  <c r="BP2748"/>
  <c r="BO2748" s="1"/>
  <c r="BD2748"/>
  <c r="BP244"/>
  <c r="BO244" s="1"/>
  <c r="BD244"/>
  <c r="BP2004"/>
  <c r="BO2004" s="1"/>
  <c r="BD2004"/>
  <c r="BP941"/>
  <c r="BO941" s="1"/>
  <c r="BD941"/>
  <c r="BP806"/>
  <c r="BO806" s="1"/>
  <c r="BD806"/>
  <c r="BP2916"/>
  <c r="BO2916" s="1"/>
  <c r="BD2916"/>
  <c r="BP1041"/>
  <c r="BO1041" s="1"/>
  <c r="BD1041"/>
  <c r="BP1408"/>
  <c r="BO1408" s="1"/>
  <c r="BD1408"/>
  <c r="BP86"/>
  <c r="BO86" s="1"/>
  <c r="BD86"/>
  <c r="BP1387"/>
  <c r="BO1387" s="1"/>
  <c r="BD1387"/>
  <c r="BP156"/>
  <c r="BO156" s="1"/>
  <c r="BD156"/>
  <c r="BP1214"/>
  <c r="BO1214" s="1"/>
  <c r="BD1214"/>
  <c r="BP792"/>
  <c r="BO792" s="1"/>
  <c r="BD792"/>
  <c r="BP187"/>
  <c r="BO187" s="1"/>
  <c r="BD187"/>
  <c r="BP2969"/>
  <c r="BO2969" s="1"/>
  <c r="BD2969"/>
  <c r="BP1977"/>
  <c r="BO1977" s="1"/>
  <c r="BD1977"/>
  <c r="BP776"/>
  <c r="BO776" s="1"/>
  <c r="BD776"/>
  <c r="BP2919"/>
  <c r="BO2919" s="1"/>
  <c r="BD2919"/>
  <c r="BP2678"/>
  <c r="BO2678" s="1"/>
  <c r="BD2678"/>
  <c r="BP1207"/>
  <c r="BO1207" s="1"/>
  <c r="BD1207"/>
  <c r="BP2165"/>
  <c r="BO2165" s="1"/>
  <c r="BD2165"/>
  <c r="BP1539"/>
  <c r="BO1539" s="1"/>
  <c r="BD1539"/>
  <c r="BP623"/>
  <c r="BO623" s="1"/>
  <c r="BD623"/>
  <c r="BP2271"/>
  <c r="BO2271" s="1"/>
  <c r="BD2271"/>
  <c r="BP547"/>
  <c r="BO547" s="1"/>
  <c r="BD547"/>
  <c r="BP2343"/>
  <c r="BO2343" s="1"/>
  <c r="BD2343"/>
  <c r="BP671"/>
  <c r="BO671" s="1"/>
  <c r="BD671"/>
  <c r="BP257"/>
  <c r="BO257" s="1"/>
  <c r="BD257"/>
  <c r="BP1950"/>
  <c r="BO1950" s="1"/>
  <c r="BD1950"/>
  <c r="BP2550"/>
  <c r="BO2550" s="1"/>
  <c r="BD2550"/>
  <c r="BP1453"/>
  <c r="BO1453" s="1"/>
  <c r="BD1453"/>
  <c r="BP592"/>
  <c r="BO592" s="1"/>
  <c r="BD592"/>
  <c r="BP2509"/>
  <c r="BO2509" s="1"/>
  <c r="BD2509"/>
  <c r="BP1318"/>
  <c r="BO1318" s="1"/>
  <c r="BD1318"/>
  <c r="BP1274"/>
  <c r="BO1274" s="1"/>
  <c r="BD1274"/>
  <c r="BP1698"/>
  <c r="BO1698" s="1"/>
  <c r="BD1698"/>
  <c r="BP1685"/>
  <c r="BO1685" s="1"/>
  <c r="BD1685"/>
  <c r="BP196"/>
  <c r="BO196" s="1"/>
  <c r="BD196"/>
  <c r="BP2394"/>
  <c r="BO2394" s="1"/>
  <c r="BD2394"/>
  <c r="BP551"/>
  <c r="BO551" s="1"/>
  <c r="BD551"/>
  <c r="BP666"/>
  <c r="BO666" s="1"/>
  <c r="BD666"/>
  <c r="BP2872"/>
  <c r="BO2872" s="1"/>
  <c r="BD2872"/>
  <c r="BP1723"/>
  <c r="BO1723" s="1"/>
  <c r="BD1723"/>
  <c r="BP1744"/>
  <c r="BO1744" s="1"/>
  <c r="BD1744"/>
  <c r="BP2098"/>
  <c r="BO2098" s="1"/>
  <c r="BD2098"/>
  <c r="BP520"/>
  <c r="BO520" s="1"/>
  <c r="BD520"/>
  <c r="BP2581"/>
  <c r="BO2581" s="1"/>
  <c r="BD2581"/>
  <c r="BP228"/>
  <c r="BO228" s="1"/>
  <c r="BD228"/>
  <c r="BP714"/>
  <c r="BO714" s="1"/>
  <c r="BD714"/>
  <c r="BP2513"/>
  <c r="BO2513" s="1"/>
  <c r="BD2513"/>
  <c r="BP272"/>
  <c r="BO272" s="1"/>
  <c r="BD272"/>
  <c r="BP2541"/>
  <c r="BO2541" s="1"/>
  <c r="BD2541"/>
  <c r="BP994"/>
  <c r="BO994" s="1"/>
  <c r="BD994"/>
  <c r="BP306"/>
  <c r="BO306" s="1"/>
  <c r="BD306"/>
  <c r="BP1913"/>
  <c r="BO1913" s="1"/>
  <c r="BD1913"/>
  <c r="BP1419"/>
  <c r="BO1419" s="1"/>
  <c r="BD1419"/>
  <c r="BP2255"/>
  <c r="BO2255" s="1"/>
  <c r="BD2255"/>
  <c r="BP1248"/>
  <c r="BO1248" s="1"/>
  <c r="BD1248"/>
  <c r="BP1481"/>
  <c r="BO1481" s="1"/>
  <c r="BD1481"/>
  <c r="BP2895"/>
  <c r="BO2895" s="1"/>
  <c r="BD2895"/>
  <c r="BP1909"/>
  <c r="BO1909" s="1"/>
  <c r="BD1909"/>
  <c r="BP2786"/>
  <c r="BO2786" s="1"/>
  <c r="BD2786"/>
  <c r="BP2815"/>
  <c r="BO2815" s="1"/>
  <c r="BD2815"/>
  <c r="BP2602"/>
  <c r="BO2602" s="1"/>
  <c r="BD2602"/>
  <c r="BP554"/>
  <c r="BO554" s="1"/>
  <c r="BD554"/>
  <c r="BP2753"/>
  <c r="BO2753" s="1"/>
  <c r="BD2753"/>
  <c r="BP269"/>
  <c r="BO269" s="1"/>
  <c r="BD269"/>
  <c r="BP582"/>
  <c r="BO582" s="1"/>
  <c r="BD582"/>
  <c r="BP957"/>
  <c r="BO957" s="1"/>
  <c r="BD957"/>
  <c r="BP2901"/>
  <c r="BO2901" s="1"/>
  <c r="BD2901"/>
  <c r="BP1884"/>
  <c r="BO1884" s="1"/>
  <c r="BD1884"/>
  <c r="BP2571"/>
  <c r="BO2571" s="1"/>
  <c r="BD2571"/>
  <c r="BP2138"/>
  <c r="BO2138" s="1"/>
  <c r="BD2138"/>
  <c r="BP1325"/>
  <c r="BO1325" s="1"/>
  <c r="BD1325"/>
  <c r="BP392"/>
  <c r="BO392" s="1"/>
  <c r="BD392"/>
  <c r="BP2372"/>
  <c r="BO2372" s="1"/>
  <c r="BD2372"/>
  <c r="BP448"/>
  <c r="BO448" s="1"/>
  <c r="BD448"/>
  <c r="BP639"/>
  <c r="BO639" s="1"/>
  <c r="BD639"/>
  <c r="BP1572"/>
  <c r="BO1572" s="1"/>
  <c r="BD1572"/>
  <c r="BP1001"/>
  <c r="BO1001" s="1"/>
  <c r="BD1001"/>
  <c r="BP2903"/>
  <c r="BO2903" s="1"/>
  <c r="BD2903"/>
  <c r="BP1957"/>
  <c r="BO1957" s="1"/>
  <c r="BD1957"/>
  <c r="BP1204"/>
  <c r="BO1204" s="1"/>
  <c r="BD1204"/>
  <c r="BP2124"/>
  <c r="BO2124" s="1"/>
  <c r="BD2124"/>
  <c r="BP533"/>
  <c r="BO533" s="1"/>
  <c r="BD533"/>
  <c r="BP1088"/>
  <c r="BO1088" s="1"/>
  <c r="BD1088"/>
  <c r="BP199"/>
  <c r="BO199" s="1"/>
  <c r="BD199"/>
  <c r="BP2414"/>
  <c r="BO2414" s="1"/>
  <c r="BD2414"/>
  <c r="BP1417"/>
  <c r="BO1417" s="1"/>
  <c r="BD1417"/>
  <c r="BP2861"/>
  <c r="BO2861" s="1"/>
  <c r="BD2861"/>
  <c r="BP512"/>
  <c r="BO512" s="1"/>
  <c r="BD512"/>
  <c r="BP2190"/>
  <c r="BO2190" s="1"/>
  <c r="BD2190"/>
  <c r="BP2375"/>
  <c r="BO2375" s="1"/>
  <c r="BD2375"/>
  <c r="BP2857"/>
  <c r="BO2857" s="1"/>
  <c r="BD2857"/>
  <c r="BP2910"/>
  <c r="BO2910" s="1"/>
  <c r="BD2910"/>
  <c r="BP162"/>
  <c r="BO162" s="1"/>
  <c r="BD162"/>
  <c r="BP722"/>
  <c r="BO722" s="1"/>
  <c r="BD722"/>
  <c r="BP2152"/>
  <c r="BO2152" s="1"/>
  <c r="BD2152"/>
  <c r="BP69"/>
  <c r="BO69" s="1"/>
  <c r="BD69"/>
  <c r="BP508"/>
  <c r="BO508" s="1"/>
  <c r="BD508"/>
  <c r="BP2044"/>
  <c r="BO2044" s="1"/>
  <c r="BD2044"/>
  <c r="BP2126"/>
  <c r="BO2126" s="1"/>
  <c r="BD2126"/>
  <c r="BP1903"/>
  <c r="BO1903" s="1"/>
  <c r="BD1903"/>
  <c r="BP2617"/>
  <c r="BO2617" s="1"/>
  <c r="BD2617"/>
  <c r="BP29"/>
  <c r="BO29" s="1"/>
  <c r="BD29"/>
  <c r="BP875"/>
  <c r="BO875" s="1"/>
  <c r="BD875"/>
  <c r="BP2627"/>
  <c r="BO2627" s="1"/>
  <c r="BD2627"/>
  <c r="BP2015"/>
  <c r="BO2015" s="1"/>
  <c r="BD2015"/>
  <c r="BP2548"/>
  <c r="BO2548" s="1"/>
  <c r="BD2548"/>
  <c r="BP1152"/>
  <c r="BO1152" s="1"/>
  <c r="BD1152"/>
  <c r="BP1139"/>
  <c r="BO1139" s="1"/>
  <c r="BD1139"/>
  <c r="BP1376"/>
  <c r="BO1376" s="1"/>
  <c r="BD1376"/>
  <c r="BP645"/>
  <c r="BO645" s="1"/>
  <c r="BD645"/>
  <c r="BP2473"/>
  <c r="BO2473" s="1"/>
  <c r="BD2473"/>
  <c r="BP350"/>
  <c r="BO350" s="1"/>
  <c r="BD350"/>
  <c r="BP1736"/>
  <c r="BO1736" s="1"/>
  <c r="BD1736"/>
  <c r="BP2088"/>
  <c r="BO2088" s="1"/>
  <c r="BD2088"/>
  <c r="BP953"/>
  <c r="BO953" s="1"/>
  <c r="BD953"/>
  <c r="BP2847"/>
  <c r="BO2847" s="1"/>
  <c r="BD2847"/>
  <c r="BP586"/>
  <c r="BO586" s="1"/>
  <c r="BD586"/>
  <c r="BP887"/>
  <c r="BO887" s="1"/>
  <c r="BD887"/>
  <c r="BP2601"/>
  <c r="BO2601" s="1"/>
  <c r="BD2601"/>
  <c r="BP713"/>
  <c r="BO713" s="1"/>
  <c r="BD713"/>
  <c r="BP2510"/>
  <c r="BO2510" s="1"/>
  <c r="BD2510"/>
  <c r="BP1283"/>
  <c r="BO1283" s="1"/>
  <c r="BD1283"/>
  <c r="BP1815"/>
  <c r="BO1815" s="1"/>
  <c r="BD1815"/>
  <c r="BP1033"/>
  <c r="BO1033" s="1"/>
  <c r="BD1033"/>
  <c r="BP132"/>
  <c r="BO132" s="1"/>
  <c r="BD132"/>
  <c r="BP2258"/>
  <c r="BO2258" s="1"/>
  <c r="BD2258"/>
  <c r="BP536"/>
  <c r="BO536" s="1"/>
  <c r="BD536"/>
  <c r="BP2193"/>
  <c r="BO2193" s="1"/>
  <c r="BD2193"/>
  <c r="BP1117"/>
  <c r="BO1117" s="1"/>
  <c r="BD1117"/>
  <c r="BP136"/>
  <c r="BO136" s="1"/>
  <c r="BD136"/>
  <c r="BP2886"/>
  <c r="BO2886" s="1"/>
  <c r="BD2886"/>
  <c r="BP1212"/>
  <c r="BO1212" s="1"/>
  <c r="BD1212"/>
  <c r="BP1584"/>
  <c r="BO1584" s="1"/>
  <c r="BD1584"/>
  <c r="BP2576"/>
  <c r="BO2576" s="1"/>
  <c r="BD2576"/>
  <c r="BP2557"/>
  <c r="BO2557" s="1"/>
  <c r="BD2557"/>
  <c r="BP278"/>
  <c r="BO278" s="1"/>
  <c r="BD278"/>
  <c r="BP387"/>
  <c r="BO387" s="1"/>
  <c r="BD387"/>
  <c r="BP968"/>
  <c r="BO968" s="1"/>
  <c r="BD968"/>
  <c r="BP676"/>
  <c r="BO676" s="1"/>
  <c r="BD676"/>
  <c r="BP2451"/>
  <c r="BO2451" s="1"/>
  <c r="BD2451"/>
  <c r="BP1243"/>
  <c r="BO1243" s="1"/>
  <c r="BD1243"/>
  <c r="BP1843"/>
  <c r="BO1843" s="1"/>
  <c r="BD1843"/>
  <c r="BP2196"/>
  <c r="BO2196" s="1"/>
  <c r="BD2196"/>
  <c r="BP1262"/>
  <c r="BO1262" s="1"/>
  <c r="BD1262"/>
  <c r="BP2390"/>
  <c r="BO2390" s="1"/>
  <c r="BD2390"/>
  <c r="BP147"/>
  <c r="BO147" s="1"/>
  <c r="BD147"/>
  <c r="BP466"/>
  <c r="BO466" s="1"/>
  <c r="BD466"/>
  <c r="BP1478"/>
  <c r="BO1478" s="1"/>
  <c r="BD1478"/>
  <c r="BP2884"/>
  <c r="BO2884" s="1"/>
  <c r="BD2884"/>
  <c r="BP197"/>
  <c r="BO197" s="1"/>
  <c r="BD197"/>
  <c r="BP2705"/>
  <c r="BO2705" s="1"/>
  <c r="BD2705"/>
  <c r="BP2887"/>
  <c r="BO2887" s="1"/>
  <c r="BD2887"/>
  <c r="BP509"/>
  <c r="BO509" s="1"/>
  <c r="BD509"/>
  <c r="BP1510"/>
  <c r="BO1510" s="1"/>
  <c r="BD1510"/>
  <c r="BP1444"/>
  <c r="BO1444" s="1"/>
  <c r="BD1444"/>
  <c r="BP1866"/>
  <c r="BO1866" s="1"/>
  <c r="BD1866"/>
  <c r="BP1849"/>
  <c r="BO1849" s="1"/>
  <c r="BD1849"/>
  <c r="BP15"/>
  <c r="BO15" s="1"/>
  <c r="BD15"/>
  <c r="BP1067"/>
  <c r="BO1067" s="1"/>
  <c r="BD1067"/>
  <c r="BP1548"/>
  <c r="BO1548" s="1"/>
  <c r="BD1548"/>
  <c r="BP2615"/>
  <c r="BO2615" s="1"/>
  <c r="BD2615"/>
  <c r="BP2307"/>
  <c r="BO2307" s="1"/>
  <c r="BD2307"/>
  <c r="BP1765"/>
  <c r="BO1765" s="1"/>
  <c r="BD1765"/>
  <c r="BP2122"/>
  <c r="BO2122" s="1"/>
  <c r="BD2122"/>
  <c r="BP1529"/>
  <c r="BO1529" s="1"/>
  <c r="BD1529"/>
  <c r="BP1931"/>
  <c r="BO1931" s="1"/>
  <c r="BD1931"/>
  <c r="BP2155"/>
  <c r="BO2155" s="1"/>
  <c r="BD2155"/>
  <c r="BP1048"/>
  <c r="BO1048" s="1"/>
  <c r="BD1048"/>
  <c r="BP1514"/>
  <c r="BO1514" s="1"/>
  <c r="BD1514"/>
  <c r="BP249"/>
  <c r="BO249" s="1"/>
  <c r="BD249"/>
  <c r="BP316"/>
  <c r="BO316" s="1"/>
  <c r="BD316"/>
  <c r="BP1596"/>
  <c r="BO1596" s="1"/>
  <c r="BD1596"/>
  <c r="BP1904"/>
  <c r="BO1904" s="1"/>
  <c r="BD1904"/>
  <c r="BP304"/>
  <c r="BO304" s="1"/>
  <c r="BD304"/>
  <c r="BP342"/>
  <c r="BO342" s="1"/>
  <c r="BD342"/>
  <c r="BP707"/>
  <c r="BO707" s="1"/>
  <c r="BD707"/>
  <c r="BP506"/>
  <c r="BO506" s="1"/>
  <c r="BD506"/>
  <c r="BP1311"/>
  <c r="BO1311" s="1"/>
  <c r="BD1311"/>
  <c r="BP933"/>
  <c r="BO933" s="1"/>
  <c r="BD933"/>
  <c r="BP193"/>
  <c r="BO193" s="1"/>
  <c r="BD193"/>
  <c r="BP395"/>
  <c r="BO395" s="1"/>
  <c r="BD395"/>
  <c r="BP1176"/>
  <c r="BO1176" s="1"/>
  <c r="BD1176"/>
  <c r="BP572"/>
  <c r="BO572" s="1"/>
  <c r="BD572"/>
  <c r="BP1459"/>
  <c r="BO1459" s="1"/>
  <c r="BD1459"/>
  <c r="BP2517"/>
  <c r="BO2517" s="1"/>
  <c r="BD2517"/>
  <c r="BP562"/>
  <c r="BO562" s="1"/>
  <c r="BD562"/>
  <c r="BP2201"/>
  <c r="BO2201" s="1"/>
  <c r="BD2201"/>
  <c r="BP336"/>
  <c r="BO336" s="1"/>
  <c r="BD336"/>
  <c r="BP2422"/>
  <c r="BO2422" s="1"/>
  <c r="BD2422"/>
  <c r="BP1079"/>
  <c r="BO1079" s="1"/>
  <c r="BD1079"/>
  <c r="BP992"/>
  <c r="BO992" s="1"/>
  <c r="BD992"/>
  <c r="BP2031"/>
  <c r="BO2031" s="1"/>
  <c r="BD2031"/>
  <c r="BP1994"/>
  <c r="BO1994" s="1"/>
  <c r="BD1994"/>
  <c r="BP135"/>
  <c r="BO135" s="1"/>
  <c r="BD135"/>
  <c r="BP530"/>
  <c r="BO530" s="1"/>
  <c r="BD530"/>
  <c r="BP2773"/>
  <c r="BO2773" s="1"/>
  <c r="BD2773"/>
  <c r="BP2863"/>
  <c r="BO2863" s="1"/>
  <c r="BD2863"/>
  <c r="BP1450"/>
  <c r="BO1450" s="1"/>
  <c r="BD1450"/>
  <c r="BP101"/>
  <c r="BO101" s="1"/>
  <c r="BD101"/>
  <c r="BP2662"/>
  <c r="BO2662" s="1"/>
  <c r="BD2662"/>
  <c r="BP1598"/>
  <c r="BO1598" s="1"/>
  <c r="BD1598"/>
  <c r="BP1982"/>
  <c r="BO1982" s="1"/>
  <c r="BD1982"/>
  <c r="BP921"/>
  <c r="BO921" s="1"/>
  <c r="BD921"/>
  <c r="BP1126"/>
  <c r="BO1126" s="1"/>
  <c r="BD1126"/>
  <c r="BP2865"/>
  <c r="BO2865" s="1"/>
  <c r="BD2865"/>
  <c r="BP346"/>
  <c r="BO346" s="1"/>
  <c r="BD346"/>
  <c r="BP2490"/>
  <c r="BO2490" s="1"/>
  <c r="BD2490"/>
  <c r="BP341"/>
  <c r="BO341" s="1"/>
  <c r="BD341"/>
  <c r="BP2913"/>
  <c r="BO2913" s="1"/>
  <c r="BD2913"/>
  <c r="BP608"/>
  <c r="BO608" s="1"/>
  <c r="BD608"/>
  <c r="BP550"/>
  <c r="BO550" s="1"/>
  <c r="BD550"/>
  <c r="BP2593"/>
  <c r="BO2593" s="1"/>
  <c r="BD2593"/>
  <c r="BP587"/>
  <c r="BO587" s="1"/>
  <c r="BD587"/>
  <c r="BP2468"/>
  <c r="BO2468" s="1"/>
  <c r="BD2468"/>
  <c r="BP1335"/>
  <c r="BO1335" s="1"/>
  <c r="BD1335"/>
  <c r="BP2151"/>
  <c r="BO2151" s="1"/>
  <c r="BD2151"/>
  <c r="BP1851"/>
  <c r="BO1851" s="1"/>
  <c r="BD1851"/>
  <c r="BP1519"/>
  <c r="BO1519" s="1"/>
  <c r="BD1519"/>
  <c r="BP778"/>
  <c r="BO778" s="1"/>
  <c r="BD778"/>
  <c r="BP1187"/>
  <c r="BO1187" s="1"/>
  <c r="BD1187"/>
  <c r="BP881"/>
  <c r="BO881" s="1"/>
  <c r="BD881"/>
  <c r="BP1766"/>
  <c r="BO1766" s="1"/>
  <c r="BD1766"/>
  <c r="BP2459"/>
  <c r="BO2459" s="1"/>
  <c r="BD2459"/>
  <c r="BP1120"/>
  <c r="BO1120" s="1"/>
  <c r="BD1120"/>
  <c r="BP235"/>
  <c r="BO235" s="1"/>
  <c r="BD235"/>
  <c r="BP1651"/>
  <c r="BO1651" s="1"/>
  <c r="BD1651"/>
  <c r="BP2675"/>
  <c r="BO2675" s="1"/>
  <c r="BD2675"/>
  <c r="BP929"/>
  <c r="BO929" s="1"/>
  <c r="BD929"/>
  <c r="BP1271"/>
  <c r="BO1271" s="1"/>
  <c r="BD1271"/>
  <c r="BP1674"/>
  <c r="BO1674" s="1"/>
  <c r="BD1674"/>
  <c r="BP1115"/>
  <c r="BO1115" s="1"/>
  <c r="BD1115"/>
  <c r="BP1496"/>
  <c r="BO1496" s="1"/>
  <c r="BD1496"/>
  <c r="BP2109"/>
  <c r="BO2109" s="1"/>
  <c r="BD2109"/>
  <c r="BP1192"/>
  <c r="BO1192" s="1"/>
  <c r="BD1192"/>
  <c r="BP2701"/>
  <c r="BO2701" s="1"/>
  <c r="BD2701"/>
  <c r="BP2796"/>
  <c r="BO2796" s="1"/>
  <c r="BD2796"/>
  <c r="BP981"/>
  <c r="BO981" s="1"/>
  <c r="BD981"/>
  <c r="BP1008"/>
  <c r="BO1008" s="1"/>
  <c r="BD1008"/>
  <c r="BP590"/>
  <c r="BO590" s="1"/>
  <c r="BD590"/>
  <c r="BP648"/>
  <c r="BO648" s="1"/>
  <c r="BD648"/>
  <c r="BP2647"/>
  <c r="BO2647" s="1"/>
  <c r="BD2647"/>
  <c r="BP282"/>
  <c r="BO282" s="1"/>
  <c r="BD282"/>
  <c r="BP417"/>
  <c r="BO417" s="1"/>
  <c r="BD417"/>
  <c r="BP1195"/>
  <c r="BO1195" s="1"/>
  <c r="BD1195"/>
  <c r="BP2902"/>
  <c r="BO2902" s="1"/>
  <c r="BD2902"/>
  <c r="BP2345"/>
  <c r="BO2345" s="1"/>
  <c r="BD2345"/>
  <c r="BP779"/>
  <c r="BO779" s="1"/>
  <c r="BD779"/>
  <c r="BP243"/>
  <c r="BO243" s="1"/>
  <c r="BD243"/>
  <c r="BP2544"/>
  <c r="BO2544" s="1"/>
  <c r="BD2544"/>
  <c r="BP697"/>
  <c r="BO697" s="1"/>
  <c r="BD697"/>
  <c r="BP345"/>
  <c r="BO345" s="1"/>
  <c r="BD345"/>
  <c r="BP2635"/>
  <c r="BO2635" s="1"/>
  <c r="BD2635"/>
  <c r="BP16"/>
  <c r="BO16" s="1"/>
  <c r="BD16"/>
  <c r="BP204"/>
  <c r="BO204" s="1"/>
  <c r="BD204"/>
  <c r="BP408"/>
  <c r="BO408" s="1"/>
  <c r="BD408"/>
  <c r="BP1438"/>
  <c r="BO1438" s="1"/>
  <c r="BD1438"/>
  <c r="BP2955"/>
  <c r="BO2955" s="1"/>
  <c r="BD2955"/>
  <c r="BP1967"/>
  <c r="BO1967" s="1"/>
  <c r="BD1967"/>
  <c r="BP2245"/>
  <c r="BO2245" s="1"/>
  <c r="BD2245"/>
  <c r="BP2953"/>
  <c r="BO2953" s="1"/>
  <c r="BD2953"/>
  <c r="BP1412"/>
  <c r="BO1412" s="1"/>
  <c r="BD1412"/>
  <c r="BP22"/>
  <c r="BO22" s="1"/>
  <c r="BD22"/>
  <c r="BP781"/>
  <c r="BO781" s="1"/>
  <c r="BD781"/>
  <c r="BP2025"/>
  <c r="BO2025" s="1"/>
  <c r="BD2025"/>
  <c r="BP2528"/>
  <c r="BO2528" s="1"/>
  <c r="BD2528"/>
  <c r="BP206"/>
  <c r="BO206" s="1"/>
  <c r="BD206"/>
  <c r="BP2685"/>
  <c r="BO2685" s="1"/>
  <c r="BD2685"/>
  <c r="BP2229"/>
  <c r="BO2229" s="1"/>
  <c r="BD2229"/>
  <c r="BP1279"/>
  <c r="BO1279" s="1"/>
  <c r="BD1279"/>
  <c r="BP2765"/>
  <c r="BO2765" s="1"/>
  <c r="BD2765"/>
  <c r="BP381"/>
  <c r="BO381" s="1"/>
  <c r="BD381"/>
  <c r="BP2329"/>
  <c r="BO2329" s="1"/>
  <c r="BD2329"/>
  <c r="BP607"/>
  <c r="BO607" s="1"/>
  <c r="BD607"/>
  <c r="BP2974"/>
  <c r="BO2974" s="1"/>
  <c r="BD2974"/>
  <c r="BP1337"/>
  <c r="BO1337" s="1"/>
  <c r="BD1337"/>
  <c r="BP2943"/>
  <c r="BO2943" s="1"/>
  <c r="BD2943"/>
  <c r="BP2570"/>
  <c r="BO2570" s="1"/>
  <c r="BD2570"/>
  <c r="BP465"/>
  <c r="BO465" s="1"/>
  <c r="BD465"/>
  <c r="BP1860"/>
  <c r="BO1860" s="1"/>
  <c r="BD1860"/>
  <c r="BP1942"/>
  <c r="BO1942" s="1"/>
  <c r="BD1942"/>
  <c r="BP1986"/>
  <c r="BO1986" s="1"/>
  <c r="BD1986"/>
  <c r="BP2406"/>
  <c r="BO2406" s="1"/>
  <c r="BD2406"/>
  <c r="BP2742"/>
  <c r="BO2742" s="1"/>
  <c r="BD2742"/>
  <c r="BP2791"/>
  <c r="BO2791" s="1"/>
  <c r="BD2791"/>
  <c r="BP234"/>
  <c r="BO234" s="1"/>
  <c r="BD234"/>
  <c r="BP1213"/>
  <c r="BO1213" s="1"/>
  <c r="BD1213"/>
  <c r="BP1222"/>
  <c r="BO1222" s="1"/>
  <c r="BD1222"/>
  <c r="BP1623"/>
  <c r="BO1623" s="1"/>
  <c r="BD1623"/>
  <c r="BP494"/>
  <c r="BO494" s="1"/>
  <c r="BD494"/>
  <c r="BP1714"/>
  <c r="BO1714" s="1"/>
  <c r="BD1714"/>
  <c r="BP769"/>
  <c r="BO769" s="1"/>
  <c r="BD769"/>
  <c r="BP180"/>
  <c r="BO180" s="1"/>
  <c r="BD180"/>
  <c r="BP223"/>
  <c r="BO223" s="1"/>
  <c r="BD223"/>
  <c r="BP2842"/>
  <c r="BO2842" s="1"/>
  <c r="BD2842"/>
  <c r="BP871"/>
  <c r="BO871" s="1"/>
  <c r="BD871"/>
  <c r="BP2446"/>
  <c r="BO2446" s="1"/>
  <c r="BD2446"/>
  <c r="BP696"/>
  <c r="BO696" s="1"/>
  <c r="BD696"/>
  <c r="BP2594"/>
  <c r="BO2594" s="1"/>
  <c r="BD2594"/>
  <c r="BP1457"/>
  <c r="BO1457" s="1"/>
  <c r="BD1457"/>
  <c r="BP1515"/>
  <c r="BO1515" s="1"/>
  <c r="BD1515"/>
  <c r="BP1456"/>
  <c r="BO1456" s="1"/>
  <c r="BD1456"/>
  <c r="BP301"/>
  <c r="BO301" s="1"/>
  <c r="BD301"/>
  <c r="BP1808"/>
  <c r="BO1808" s="1"/>
  <c r="BD1808"/>
  <c r="BP1156"/>
  <c r="BO1156" s="1"/>
  <c r="BD1156"/>
  <c r="BP1542"/>
  <c r="BO1542" s="1"/>
  <c r="BD1542"/>
  <c r="BP1497"/>
  <c r="BO1497" s="1"/>
  <c r="BD1497"/>
  <c r="BP2977"/>
  <c r="BO2977" s="1"/>
  <c r="BD2977"/>
  <c r="BP1670"/>
  <c r="BO1670" s="1"/>
  <c r="BD1670"/>
  <c r="BP2104"/>
  <c r="BO2104" s="1"/>
  <c r="BD2104"/>
  <c r="BP359"/>
  <c r="BO359" s="1"/>
  <c r="BD359"/>
  <c r="BP2428"/>
  <c r="BO2428" s="1"/>
  <c r="BD2428"/>
  <c r="BP1517"/>
  <c r="BO1517" s="1"/>
  <c r="BD1517"/>
  <c r="BP2824"/>
  <c r="BO2824" s="1"/>
  <c r="BD2824"/>
  <c r="BP876"/>
  <c r="BO876" s="1"/>
  <c r="BD876"/>
  <c r="BP2774"/>
  <c r="BO2774" s="1"/>
  <c r="BD2774"/>
  <c r="BP496"/>
  <c r="BO496" s="1"/>
  <c r="BD496"/>
  <c r="BP983"/>
  <c r="BO983" s="1"/>
  <c r="BD983"/>
  <c r="BP2294"/>
  <c r="BO2294" s="1"/>
  <c r="BD2294"/>
  <c r="BP1133"/>
  <c r="BO1133" s="1"/>
  <c r="BD1133"/>
  <c r="BP2454"/>
  <c r="BO2454" s="1"/>
  <c r="BD2454"/>
  <c r="BP567"/>
  <c r="BO567" s="1"/>
  <c r="BD567"/>
  <c r="BP1599"/>
  <c r="BO1599" s="1"/>
  <c r="BD1599"/>
  <c r="BP1527"/>
  <c r="BO1527" s="1"/>
  <c r="BD1527"/>
  <c r="BP145"/>
  <c r="BO145" s="1"/>
  <c r="BD145"/>
  <c r="BP2837"/>
  <c r="BO2837" s="1"/>
  <c r="BD2837"/>
  <c r="BP2680"/>
  <c r="BO2680" s="1"/>
  <c r="BD2680"/>
  <c r="BP507"/>
  <c r="BO507" s="1"/>
  <c r="BD507"/>
  <c r="BP693"/>
  <c r="BO693" s="1"/>
  <c r="BD693"/>
  <c r="BP232"/>
  <c r="BO232" s="1"/>
  <c r="BD232"/>
  <c r="BP1388"/>
  <c r="BO1388" s="1"/>
  <c r="BD1388"/>
  <c r="BP2518"/>
  <c r="BO2518" s="1"/>
  <c r="BD2518"/>
  <c r="BP945"/>
  <c r="BO945" s="1"/>
  <c r="BD945"/>
  <c r="BP2522"/>
  <c r="BO2522" s="1"/>
  <c r="BD2522"/>
  <c r="BP94"/>
  <c r="BO94" s="1"/>
  <c r="BD94"/>
  <c r="BP2378"/>
  <c r="BO2378" s="1"/>
  <c r="BD2378"/>
  <c r="BP1112"/>
  <c r="BO1112" s="1"/>
  <c r="BD1112"/>
  <c r="BP1068"/>
  <c r="BO1068" s="1"/>
  <c r="BD1068"/>
  <c r="BP2883"/>
  <c r="BO2883" s="1"/>
  <c r="BD2883"/>
  <c r="BP2002"/>
  <c r="BO2002" s="1"/>
  <c r="BD2002"/>
  <c r="BP2719"/>
  <c r="BO2719" s="1"/>
  <c r="BD2719"/>
  <c r="BP691"/>
  <c r="BO691" s="1"/>
  <c r="BD691"/>
  <c r="BP2521"/>
  <c r="BO2521" s="1"/>
  <c r="BD2521"/>
  <c r="BP331"/>
  <c r="BO331" s="1"/>
  <c r="BD331"/>
  <c r="BP1108"/>
  <c r="BO1108" s="1"/>
  <c r="BD1108"/>
  <c r="BP857"/>
  <c r="BO857" s="1"/>
  <c r="BD857"/>
  <c r="BP1484"/>
  <c r="BO1484" s="1"/>
  <c r="BD1484"/>
  <c r="BP711"/>
  <c r="BO711" s="1"/>
  <c r="BD711"/>
  <c r="BP589"/>
  <c r="BO589" s="1"/>
  <c r="BD589"/>
  <c r="BP104"/>
  <c r="BO104" s="1"/>
  <c r="BD104"/>
  <c r="BP1911"/>
  <c r="BO1911" s="1"/>
  <c r="BD1911"/>
  <c r="BP2734"/>
  <c r="BO2734" s="1"/>
  <c r="BD2734"/>
  <c r="BP225"/>
  <c r="BO225" s="1"/>
  <c r="BD225"/>
  <c r="BP1791"/>
  <c r="BO1791" s="1"/>
  <c r="BD1791"/>
  <c r="BP1105"/>
  <c r="BO1105" s="1"/>
  <c r="BD1105"/>
  <c r="BP2827"/>
  <c r="BO2827" s="1"/>
  <c r="BD2827"/>
  <c r="BP402"/>
  <c r="BO402" s="1"/>
  <c r="BD402"/>
  <c r="BP927"/>
  <c r="BO927" s="1"/>
  <c r="BD927"/>
  <c r="BP2775"/>
  <c r="BO2775" s="1"/>
  <c r="BD2775"/>
  <c r="BP839"/>
  <c r="BO839" s="1"/>
  <c r="BD839"/>
  <c r="BP1528"/>
  <c r="BO1528" s="1"/>
  <c r="BD1528"/>
  <c r="BP1740"/>
  <c r="BO1740" s="1"/>
  <c r="BD1740"/>
  <c r="BP1174"/>
  <c r="BO1174" s="1"/>
  <c r="BD1174"/>
  <c r="BP2438"/>
  <c r="BO2438" s="1"/>
  <c r="BD2438"/>
  <c r="BP2316"/>
  <c r="BO2316" s="1"/>
  <c r="BD2316"/>
  <c r="BP620"/>
  <c r="BO620" s="1"/>
  <c r="BD620"/>
  <c r="BP1754"/>
  <c r="BO1754" s="1"/>
  <c r="BD1754"/>
  <c r="BP1640"/>
  <c r="BO1640" s="1"/>
  <c r="BD1640"/>
  <c r="BP1087"/>
  <c r="BO1087" s="1"/>
  <c r="BD1087"/>
  <c r="BP1630"/>
  <c r="BO1630" s="1"/>
  <c r="BD1630"/>
  <c r="BP1635"/>
  <c r="BO1635" s="1"/>
  <c r="BD1635"/>
  <c r="BP1282"/>
  <c r="BO1282" s="1"/>
  <c r="BD1282"/>
  <c r="BP1384"/>
  <c r="BO1384" s="1"/>
  <c r="BD1384"/>
  <c r="BP1713"/>
  <c r="BO1713" s="1"/>
  <c r="BD1713"/>
  <c r="BP662"/>
  <c r="BO662" s="1"/>
  <c r="BD662"/>
  <c r="BP1199"/>
  <c r="BO1199" s="1"/>
  <c r="BD1199"/>
  <c r="BP1121"/>
  <c r="BO1121" s="1"/>
  <c r="BD1121"/>
  <c r="BP1901"/>
  <c r="BO1901" s="1"/>
  <c r="BD1901"/>
  <c r="BP2844"/>
  <c r="BO2844" s="1"/>
  <c r="BD2844"/>
  <c r="BP753"/>
  <c r="BO753" s="1"/>
  <c r="BD753"/>
  <c r="BP1581"/>
  <c r="BO1581" s="1"/>
  <c r="BD1581"/>
  <c r="BP614"/>
  <c r="BO614" s="1"/>
  <c r="BD614"/>
  <c r="BP2179"/>
  <c r="BO2179" s="1"/>
  <c r="BD2179"/>
  <c r="BP1620"/>
  <c r="BO1620" s="1"/>
  <c r="BD1620"/>
  <c r="BP1774"/>
  <c r="BO1774" s="1"/>
  <c r="BD1774"/>
  <c r="BP1921"/>
  <c r="BO1921" s="1"/>
  <c r="BD1921"/>
  <c r="BP1645"/>
  <c r="BO1645" s="1"/>
  <c r="BD1645"/>
  <c r="BP1587"/>
  <c r="BO1587" s="1"/>
  <c r="BD1587"/>
  <c r="BP2816"/>
  <c r="BO2816" s="1"/>
  <c r="BD2816"/>
  <c r="BP28"/>
  <c r="BO28" s="1"/>
  <c r="BD28"/>
  <c r="BP1347"/>
  <c r="BO1347" s="1"/>
  <c r="BD1347"/>
  <c r="BP2223"/>
  <c r="BO2223" s="1"/>
  <c r="BD2223"/>
  <c r="BP2504"/>
  <c r="BO2504" s="1"/>
  <c r="BD2504"/>
  <c r="BP1305"/>
  <c r="BO1305" s="1"/>
  <c r="BD1305"/>
  <c r="BP2927"/>
  <c r="BO2927" s="1"/>
  <c r="BD2927"/>
  <c r="BP1677"/>
  <c r="BO1677" s="1"/>
  <c r="BD1677"/>
  <c r="BP2274"/>
  <c r="BO2274" s="1"/>
  <c r="BD2274"/>
  <c r="BP2652"/>
  <c r="BO2652" s="1"/>
  <c r="BD2652"/>
  <c r="BP2474"/>
  <c r="BO2474" s="1"/>
  <c r="BD2474"/>
  <c r="BP2585"/>
  <c r="BO2585" s="1"/>
  <c r="BD2585"/>
  <c r="BP2050"/>
  <c r="BO2050" s="1"/>
  <c r="BD2050"/>
  <c r="BP752"/>
  <c r="BO752" s="1"/>
  <c r="BD752"/>
  <c r="BP1541"/>
  <c r="BO1541" s="1"/>
  <c r="BD1541"/>
  <c r="BP1061"/>
  <c r="BO1061" s="1"/>
  <c r="BD1061"/>
  <c r="BP1751"/>
  <c r="BO1751" s="1"/>
  <c r="BD1751"/>
  <c r="BP2447"/>
  <c r="BO2447" s="1"/>
  <c r="BD2447"/>
  <c r="BP765"/>
  <c r="BO765" s="1"/>
  <c r="BD765"/>
  <c r="BP2511"/>
  <c r="BO2511" s="1"/>
  <c r="BD2511"/>
  <c r="BP1229"/>
  <c r="BO1229" s="1"/>
  <c r="BD1229"/>
  <c r="BP853"/>
  <c r="BO853" s="1"/>
  <c r="BD853"/>
  <c r="BP1260"/>
  <c r="BO1260" s="1"/>
  <c r="BD1260"/>
  <c r="BP682"/>
  <c r="BO682" s="1"/>
  <c r="BD682"/>
  <c r="BP404"/>
  <c r="BO404" s="1"/>
  <c r="BD404"/>
  <c r="BP890"/>
  <c r="BO890" s="1"/>
  <c r="BD890"/>
  <c r="BP1428"/>
  <c r="BO1428" s="1"/>
  <c r="BD1428"/>
  <c r="BP2677"/>
  <c r="BO2677" s="1"/>
  <c r="BD2677"/>
  <c r="BP2180"/>
  <c r="BO2180" s="1"/>
  <c r="BD2180"/>
  <c r="BP1253"/>
  <c r="BO1253" s="1"/>
  <c r="BD1253"/>
  <c r="BP1666"/>
  <c r="BO1666" s="1"/>
  <c r="BD1666"/>
  <c r="BP2191"/>
  <c r="BO2191" s="1"/>
  <c r="BD2191"/>
  <c r="BP2048"/>
  <c r="BO2048" s="1"/>
  <c r="BD2048"/>
  <c r="BP1206"/>
  <c r="BO1206" s="1"/>
  <c r="BD1206"/>
  <c r="BP2079"/>
  <c r="BO2079" s="1"/>
  <c r="BD2079"/>
  <c r="BP188"/>
  <c r="BO188" s="1"/>
  <c r="BD188"/>
  <c r="BP2063"/>
  <c r="BO2063" s="1"/>
  <c r="BD2063"/>
  <c r="BP23"/>
  <c r="BO23" s="1"/>
  <c r="BD23"/>
  <c r="BP2172"/>
  <c r="BO2172" s="1"/>
  <c r="BD2172"/>
  <c r="BP2442"/>
  <c r="BO2442" s="1"/>
  <c r="BD2442"/>
  <c r="BP1027"/>
  <c r="BO1027" s="1"/>
  <c r="BD1027"/>
  <c r="BP2912"/>
  <c r="BO2912" s="1"/>
  <c r="BD2912"/>
  <c r="BP1873"/>
  <c r="BO1873" s="1"/>
  <c r="BD1873"/>
  <c r="BP2530"/>
  <c r="BO2530" s="1"/>
  <c r="BD2530"/>
  <c r="BP740"/>
  <c r="BO740" s="1"/>
  <c r="BD740"/>
  <c r="BP1367"/>
  <c r="BO1367" s="1"/>
  <c r="BD1367"/>
  <c r="BP1186"/>
  <c r="BO1186" s="1"/>
  <c r="BD1186"/>
  <c r="BP1503"/>
  <c r="BO1503" s="1"/>
  <c r="BD1503"/>
  <c r="BP457"/>
  <c r="BO457" s="1"/>
  <c r="BD457"/>
  <c r="BP2417"/>
  <c r="BO2417" s="1"/>
  <c r="BD2417"/>
  <c r="BP2983"/>
  <c r="BO2983" s="1"/>
  <c r="BD2983"/>
  <c r="BP2975"/>
  <c r="BO2975" s="1"/>
  <c r="BD2975"/>
  <c r="BP2212"/>
  <c r="BO2212" s="1"/>
  <c r="BD2212"/>
  <c r="BP842"/>
  <c r="BO842" s="1"/>
  <c r="BD842"/>
  <c r="BP97"/>
  <c r="BO97" s="1"/>
  <c r="BD97"/>
  <c r="BP245"/>
  <c r="BO245" s="1"/>
  <c r="BD245"/>
  <c r="BP1410"/>
  <c r="BO1410" s="1"/>
  <c r="BD1410"/>
  <c r="BP1824"/>
  <c r="BO1824" s="1"/>
  <c r="BD1824"/>
  <c r="BP79"/>
  <c r="BO79" s="1"/>
  <c r="BD79"/>
  <c r="BP483"/>
  <c r="BO483" s="1"/>
  <c r="BD483"/>
  <c r="BP2252"/>
  <c r="BO2252" s="1"/>
  <c r="BD2252"/>
  <c r="BP1409"/>
  <c r="BO1409" s="1"/>
  <c r="BD1409"/>
  <c r="BP1958"/>
  <c r="BO1958" s="1"/>
  <c r="BD1958"/>
  <c r="BP108"/>
  <c r="BO108" s="1"/>
  <c r="BD108"/>
  <c r="BP2047"/>
  <c r="BO2047" s="1"/>
  <c r="BD2047"/>
  <c r="BP281"/>
  <c r="BO281" s="1"/>
  <c r="BD281"/>
  <c r="BP611"/>
  <c r="BO611" s="1"/>
  <c r="BD611"/>
  <c r="BP229"/>
  <c r="BO229" s="1"/>
  <c r="BD229"/>
  <c r="BP2231"/>
  <c r="BO2231" s="1"/>
  <c r="BD2231"/>
  <c r="BP2704"/>
  <c r="BO2704" s="1"/>
  <c r="BD2704"/>
  <c r="BP1060"/>
  <c r="BO1060" s="1"/>
  <c r="BD1060"/>
  <c r="BP2951"/>
  <c r="BO2951" s="1"/>
  <c r="BD2951"/>
  <c r="BP67"/>
  <c r="BO67" s="1"/>
  <c r="BD67"/>
  <c r="BP1177"/>
  <c r="BO1177" s="1"/>
  <c r="BD1177"/>
  <c r="BP1905"/>
  <c r="BO1905" s="1"/>
  <c r="BD1905"/>
  <c r="BP2507"/>
  <c r="BO2507" s="1"/>
  <c r="BD2507"/>
  <c r="BP1046"/>
  <c r="BO1046" s="1"/>
  <c r="BD1046"/>
  <c r="BP2234"/>
  <c r="BO2234" s="1"/>
  <c r="BD2234"/>
  <c r="BP1737"/>
  <c r="BO1737" s="1"/>
  <c r="BD1737"/>
  <c r="BP2938"/>
  <c r="BO2938" s="1"/>
  <c r="BD2938"/>
  <c r="BP2743"/>
  <c r="BO2743" s="1"/>
  <c r="BD2743"/>
  <c r="BP2555"/>
  <c r="BO2555" s="1"/>
  <c r="BD2555"/>
  <c r="BP2699"/>
  <c r="BO2699" s="1"/>
  <c r="BD2699"/>
  <c r="BP34"/>
  <c r="BO34" s="1"/>
  <c r="BD34"/>
  <c r="BP638"/>
  <c r="BO638" s="1"/>
  <c r="BD638"/>
  <c r="BP1043"/>
  <c r="BO1043" s="1"/>
  <c r="BD1043"/>
  <c r="BP2319"/>
  <c r="BO2319" s="1"/>
  <c r="BD2319"/>
  <c r="BP2051"/>
  <c r="BO2051" s="1"/>
  <c r="BD2051"/>
  <c r="BP2367"/>
  <c r="BO2367" s="1"/>
  <c r="BD2367"/>
  <c r="BP622"/>
  <c r="BO622" s="1"/>
  <c r="BD622"/>
  <c r="BP2692"/>
  <c r="BO2692" s="1"/>
  <c r="BD2692"/>
  <c r="BP2496"/>
  <c r="BO2496" s="1"/>
  <c r="BD2496"/>
  <c r="BP1261"/>
  <c r="BO1261" s="1"/>
  <c r="BD1261"/>
  <c r="BP1303"/>
  <c r="BO1303" s="1"/>
  <c r="BD1303"/>
  <c r="BP134"/>
  <c r="BO134" s="1"/>
  <c r="BD134"/>
  <c r="BP732"/>
  <c r="BO732" s="1"/>
  <c r="BD732"/>
  <c r="BP1891"/>
  <c r="BO1891" s="1"/>
  <c r="BD1891"/>
  <c r="BP1475"/>
  <c r="BO1475" s="1"/>
  <c r="BD1475"/>
  <c r="BP970"/>
  <c r="BO970" s="1"/>
  <c r="BD970"/>
  <c r="BP510"/>
  <c r="BO510" s="1"/>
  <c r="BD510"/>
  <c r="BP969"/>
  <c r="BO969" s="1"/>
  <c r="BD969"/>
  <c r="BP2935"/>
  <c r="BO2935" s="1"/>
  <c r="BD2935"/>
  <c r="BP1007"/>
  <c r="BO1007" s="1"/>
  <c r="BD1007"/>
  <c r="BP522"/>
  <c r="BO522" s="1"/>
  <c r="BD522"/>
  <c r="BP450"/>
  <c r="BO450" s="1"/>
  <c r="BD450"/>
  <c r="BP1552"/>
  <c r="BO1552" s="1"/>
  <c r="BD1552"/>
  <c r="BP1277"/>
  <c r="BO1277" s="1"/>
  <c r="BD1277"/>
  <c r="BP973"/>
  <c r="BO973" s="1"/>
  <c r="BD973"/>
  <c r="BP2641"/>
  <c r="BO2641" s="1"/>
  <c r="BD2641"/>
  <c r="BP1223"/>
  <c r="BO1223" s="1"/>
  <c r="BD1223"/>
  <c r="BP2401"/>
  <c r="BO2401" s="1"/>
  <c r="BD2401"/>
  <c r="BP2038"/>
  <c r="BO2038" s="1"/>
  <c r="BD2038"/>
  <c r="BP222"/>
  <c r="BO222" s="1"/>
  <c r="BD222"/>
  <c r="BP449"/>
  <c r="BO449" s="1"/>
  <c r="BD449"/>
  <c r="BP1014"/>
  <c r="BO1014" s="1"/>
  <c r="BD1014"/>
  <c r="BP411"/>
  <c r="BO411" s="1"/>
  <c r="BD411"/>
  <c r="BP1793"/>
  <c r="BO1793" s="1"/>
  <c r="BD1793"/>
  <c r="BP1718"/>
  <c r="BO1718" s="1"/>
  <c r="BD1718"/>
  <c r="BP109"/>
  <c r="BO109" s="1"/>
  <c r="BD109"/>
  <c r="BP2335"/>
  <c r="BO2335" s="1"/>
  <c r="BD2335"/>
  <c r="BP1350"/>
  <c r="BO1350" s="1"/>
  <c r="BD1350"/>
  <c r="BP2804"/>
  <c r="BO2804" s="1"/>
  <c r="BD2804"/>
  <c r="BP1830"/>
  <c r="BO1830" s="1"/>
  <c r="BD1830"/>
  <c r="BP2491"/>
  <c r="BO2491" s="1"/>
  <c r="BD2491"/>
  <c r="BP288"/>
  <c r="BO288" s="1"/>
  <c r="BD288"/>
  <c r="BP424"/>
  <c r="BO424" s="1"/>
  <c r="BD424"/>
  <c r="BP924"/>
  <c r="BO924" s="1"/>
  <c r="BD924"/>
  <c r="BP1545"/>
  <c r="BO1545" s="1"/>
  <c r="BD1545"/>
  <c r="BP1964"/>
  <c r="BO1964" s="1"/>
  <c r="BD1964"/>
  <c r="BP1461"/>
  <c r="BO1461" s="1"/>
  <c r="BD1461"/>
  <c r="BP1198"/>
  <c r="BO1198" s="1"/>
  <c r="BD1198"/>
  <c r="BP2599"/>
  <c r="BO2599" s="1"/>
  <c r="BD2599"/>
  <c r="BP1998"/>
  <c r="BO1998" s="1"/>
  <c r="BD1998"/>
  <c r="BP2657"/>
  <c r="BO2657" s="1"/>
  <c r="BD2657"/>
  <c r="BP2669"/>
  <c r="BO2669" s="1"/>
  <c r="BD2669"/>
  <c r="BP2988"/>
  <c r="BO2988" s="1"/>
  <c r="BD2988"/>
  <c r="BP2022"/>
  <c r="BO2022" s="1"/>
  <c r="BD2022"/>
  <c r="BP2989"/>
  <c r="BO2989" s="1"/>
  <c r="BD2989"/>
  <c r="BP1034"/>
  <c r="BO1034" s="1"/>
  <c r="BD1034"/>
  <c r="BP2762"/>
  <c r="BO2762" s="1"/>
  <c r="BD2762"/>
  <c r="BP859"/>
  <c r="BO859" s="1"/>
  <c r="BD859"/>
  <c r="BP1236"/>
  <c r="BO1236" s="1"/>
  <c r="BD1236"/>
  <c r="BP2881"/>
  <c r="BO2881" s="1"/>
  <c r="BD2881"/>
  <c r="BP2967"/>
  <c r="BO2967" s="1"/>
  <c r="BD2967"/>
  <c r="BP1455"/>
  <c r="BO1455" s="1"/>
  <c r="BD1455"/>
  <c r="BP2870"/>
  <c r="BO2870" s="1"/>
  <c r="BD2870"/>
  <c r="BP1738"/>
  <c r="BO1738" s="1"/>
  <c r="BD1738"/>
  <c r="BP2353"/>
  <c r="BO2353" s="1"/>
  <c r="BD2353"/>
  <c r="BP1358"/>
  <c r="BO1358" s="1"/>
  <c r="BD1358"/>
  <c r="BP717"/>
  <c r="BO717" s="1"/>
  <c r="BD717"/>
  <c r="BP59"/>
  <c r="BO59" s="1"/>
  <c r="BD59"/>
  <c r="BP1251"/>
  <c r="BO1251" s="1"/>
  <c r="BD1251"/>
  <c r="BP1874"/>
  <c r="BO1874" s="1"/>
  <c r="BD1874"/>
  <c r="BP925"/>
  <c r="BO925" s="1"/>
  <c r="BD925"/>
  <c r="BP898"/>
  <c r="BO898" s="1"/>
  <c r="BD898"/>
  <c r="BP2087"/>
  <c r="BO2087" s="1"/>
  <c r="BD2087"/>
  <c r="BP2086"/>
  <c r="BO2086" s="1"/>
  <c r="BD2086"/>
  <c r="BP834"/>
  <c r="BO834" s="1"/>
  <c r="BD834"/>
  <c r="BP2800"/>
  <c r="BO2800" s="1"/>
  <c r="BD2800"/>
  <c r="BP2239"/>
  <c r="BO2239" s="1"/>
  <c r="BD2239"/>
  <c r="BP2663"/>
  <c r="BO2663" s="1"/>
  <c r="BD2663"/>
  <c r="BP2311"/>
  <c r="BO2311" s="1"/>
  <c r="BD2311"/>
  <c r="BP2362"/>
  <c r="BO2362" s="1"/>
  <c r="BD2362"/>
  <c r="BP1681"/>
  <c r="BO1681" s="1"/>
  <c r="BD1681"/>
  <c r="BP1756"/>
  <c r="BO1756" s="1"/>
  <c r="BD1756"/>
  <c r="BP738"/>
  <c r="BO738" s="1"/>
  <c r="BD738"/>
  <c r="BP2797"/>
  <c r="BO2797" s="1"/>
  <c r="BD2797"/>
  <c r="BP2900"/>
  <c r="BO2900" s="1"/>
  <c r="BD2900"/>
  <c r="BP1445"/>
  <c r="BO1445" s="1"/>
  <c r="BD1445"/>
  <c r="BP1948"/>
  <c r="BO1948" s="1"/>
  <c r="BD1948"/>
  <c r="BP1894"/>
  <c r="BO1894" s="1"/>
  <c r="BD1894"/>
  <c r="BP2659"/>
  <c r="BO2659" s="1"/>
  <c r="BD2659"/>
  <c r="BP1315"/>
  <c r="BO1315" s="1"/>
  <c r="BD1315"/>
  <c r="BP1015"/>
  <c r="BO1015" s="1"/>
  <c r="BD1015"/>
  <c r="BP739"/>
  <c r="BO739" s="1"/>
  <c r="BD739"/>
  <c r="BP2516"/>
  <c r="BO2516" s="1"/>
  <c r="BD2516"/>
  <c r="BP383"/>
  <c r="BO383" s="1"/>
  <c r="BD383"/>
  <c r="BP2891"/>
  <c r="BO2891" s="1"/>
  <c r="BD2891"/>
  <c r="BP437"/>
  <c r="BO437" s="1"/>
  <c r="BD437"/>
  <c r="BP1546"/>
  <c r="BO1546" s="1"/>
  <c r="BD1546"/>
  <c r="BP559"/>
  <c r="BO559" s="1"/>
  <c r="BD559"/>
  <c r="BP325"/>
  <c r="BO325" s="1"/>
  <c r="BD325"/>
  <c r="BP27"/>
  <c r="BO27" s="1"/>
  <c r="BD27"/>
  <c r="BP588"/>
  <c r="BO588" s="1"/>
  <c r="BD588"/>
  <c r="BP784"/>
  <c r="BO784" s="1"/>
  <c r="BD784"/>
  <c r="BP1993"/>
  <c r="BO1993" s="1"/>
  <c r="BD1993"/>
  <c r="BP659"/>
  <c r="BO659" s="1"/>
  <c r="BD659"/>
  <c r="BP1613"/>
  <c r="BO1613" s="1"/>
  <c r="BD1613"/>
  <c r="BP1834"/>
  <c r="BO1834" s="1"/>
  <c r="BD1834"/>
  <c r="BP986"/>
  <c r="BO986" s="1"/>
  <c r="BD986"/>
  <c r="BP1017"/>
  <c r="BO1017" s="1"/>
  <c r="BD1017"/>
  <c r="BP2651"/>
  <c r="BO2651" s="1"/>
  <c r="BD2651"/>
  <c r="BP380"/>
  <c r="BO380" s="1"/>
  <c r="BD380"/>
  <c r="BP2304"/>
  <c r="BO2304" s="1"/>
  <c r="BD2304"/>
  <c r="BP397"/>
  <c r="BO397" s="1"/>
  <c r="BD397"/>
  <c r="BP1512"/>
  <c r="BO1512" s="1"/>
  <c r="BD1512"/>
  <c r="BP2917"/>
  <c r="BO2917" s="1"/>
  <c r="BD2917"/>
  <c r="BP1946"/>
  <c r="BO1946" s="1"/>
  <c r="BD1946"/>
  <c r="BP703"/>
  <c r="BO703" s="1"/>
  <c r="BD703"/>
  <c r="BP2741"/>
  <c r="BO2741" s="1"/>
  <c r="BD2741"/>
  <c r="BP2700"/>
  <c r="BO2700" s="1"/>
  <c r="BD2700"/>
  <c r="BP2542"/>
  <c r="BO2542" s="1"/>
  <c r="BD2542"/>
  <c r="BP1892"/>
  <c r="BO1892" s="1"/>
  <c r="BD1892"/>
  <c r="BP974"/>
  <c r="BO974" s="1"/>
  <c r="BD974"/>
  <c r="BP2665"/>
  <c r="BO2665" s="1"/>
  <c r="BD2665"/>
  <c r="BP1196"/>
  <c r="BO1196" s="1"/>
  <c r="BD1196"/>
  <c r="BP1432"/>
  <c r="BO1432" s="1"/>
  <c r="BD1432"/>
  <c r="BP1550"/>
  <c r="BO1550" s="1"/>
  <c r="BD1550"/>
  <c r="BP2290"/>
  <c r="BO2290" s="1"/>
  <c r="BD2290"/>
  <c r="BP1862"/>
  <c r="BO1862" s="1"/>
  <c r="BD1862"/>
  <c r="BP737"/>
  <c r="BO737" s="1"/>
  <c r="BD737"/>
  <c r="BP1719"/>
  <c r="BO1719" s="1"/>
  <c r="BD1719"/>
  <c r="BP2632"/>
  <c r="BO2632" s="1"/>
  <c r="BD2632"/>
  <c r="BP1319"/>
  <c r="BO1319" s="1"/>
  <c r="BD1319"/>
  <c r="BP73"/>
  <c r="BO73" s="1"/>
  <c r="BD73"/>
  <c r="BP795"/>
  <c r="BO795" s="1"/>
  <c r="BD795"/>
  <c r="BP1551"/>
  <c r="BO1551" s="1"/>
  <c r="BD1551"/>
  <c r="BP606"/>
  <c r="BO606" s="1"/>
  <c r="BD606"/>
  <c r="BP2667"/>
  <c r="BO2667" s="1"/>
  <c r="BD2667"/>
  <c r="BP1898"/>
  <c r="BO1898" s="1"/>
  <c r="BD1898"/>
  <c r="BP1399"/>
  <c r="BO1399" s="1"/>
  <c r="BD1399"/>
  <c r="BP804"/>
  <c r="BO804" s="1"/>
  <c r="BD804"/>
  <c r="BP658"/>
  <c r="BO658" s="1"/>
  <c r="BD658"/>
  <c r="BP2703"/>
  <c r="BO2703" s="1"/>
  <c r="BD2703"/>
  <c r="BP429"/>
  <c r="BO429" s="1"/>
  <c r="BD429"/>
  <c r="BP1071"/>
  <c r="BO1071" s="1"/>
  <c r="BD1071"/>
  <c r="BP1543"/>
  <c r="BO1543" s="1"/>
  <c r="BD1543"/>
  <c r="BP275"/>
  <c r="BO275" s="1"/>
  <c r="BD275"/>
  <c r="BP646"/>
  <c r="BO646" s="1"/>
  <c r="BD646"/>
  <c r="BP361"/>
  <c r="BO361" s="1"/>
  <c r="BD361"/>
  <c r="BP1085"/>
  <c r="BO1085" s="1"/>
  <c r="BD1085"/>
  <c r="BP138"/>
  <c r="BO138" s="1"/>
  <c r="BD138"/>
  <c r="BP832"/>
  <c r="BO832" s="1"/>
  <c r="BD832"/>
  <c r="BP2527"/>
  <c r="BO2527" s="1"/>
  <c r="BD2527"/>
  <c r="BP250"/>
  <c r="BO250" s="1"/>
  <c r="BD250"/>
  <c r="BP1732"/>
  <c r="BO1732" s="1"/>
  <c r="BD1732"/>
  <c r="BP2346"/>
  <c r="BO2346" s="1"/>
  <c r="BD2346"/>
  <c r="BP2389"/>
  <c r="BO2389" s="1"/>
  <c r="BD2389"/>
  <c r="BP65"/>
  <c r="BO65" s="1"/>
  <c r="BD65"/>
  <c r="BP2771"/>
  <c r="BO2771" s="1"/>
  <c r="BD2771"/>
  <c r="BP952"/>
  <c r="BO952" s="1"/>
  <c r="BD952"/>
  <c r="BP1757"/>
  <c r="BO1757" s="1"/>
  <c r="BD1757"/>
  <c r="BP1042"/>
  <c r="BO1042" s="1"/>
  <c r="BD1042"/>
  <c r="BP675"/>
  <c r="BO675" s="1"/>
  <c r="BD675"/>
  <c r="BP2083"/>
  <c r="BO2083" s="1"/>
  <c r="BD2083"/>
  <c r="BP410"/>
  <c r="BO410" s="1"/>
  <c r="BD410"/>
  <c r="BP1850"/>
  <c r="BO1850" s="1"/>
  <c r="BD1850"/>
  <c r="BP442"/>
  <c r="BO442" s="1"/>
  <c r="BD442"/>
  <c r="BP1284"/>
  <c r="BO1284" s="1"/>
  <c r="BD1284"/>
  <c r="BP1131"/>
  <c r="BO1131" s="1"/>
  <c r="BD1131"/>
  <c r="BP2673"/>
  <c r="BO2673" s="1"/>
  <c r="BD2673"/>
  <c r="BP1421"/>
  <c r="BO1421" s="1"/>
  <c r="BD1421"/>
  <c r="BP2143"/>
  <c r="BO2143" s="1"/>
  <c r="BD2143"/>
  <c r="BP2137"/>
  <c r="BO2137" s="1"/>
  <c r="BD2137"/>
  <c r="BP267"/>
  <c r="BO267" s="1"/>
  <c r="BD267"/>
  <c r="BP1255"/>
  <c r="BO1255" s="1"/>
  <c r="BD1255"/>
  <c r="BP2492"/>
  <c r="BO2492" s="1"/>
  <c r="BD2492"/>
  <c r="BP825"/>
  <c r="BO825" s="1"/>
  <c r="BD825"/>
  <c r="BP1240"/>
  <c r="BO1240" s="1"/>
  <c r="BD1240"/>
  <c r="BP1687"/>
  <c r="BO1687" s="1"/>
  <c r="BD1687"/>
  <c r="BP1420"/>
  <c r="BO1420" s="1"/>
  <c r="BD1420"/>
  <c r="BP1137"/>
  <c r="BO1137" s="1"/>
  <c r="BD1137"/>
  <c r="BP93"/>
  <c r="BO93" s="1"/>
  <c r="BD93"/>
  <c r="BP1076"/>
  <c r="BO1076" s="1"/>
  <c r="BD1076"/>
  <c r="BP1446"/>
  <c r="BO1446" s="1"/>
  <c r="BD1446"/>
  <c r="BP2330"/>
  <c r="BO2330" s="1"/>
  <c r="BD2330"/>
  <c r="BP2924"/>
  <c r="BO2924" s="1"/>
  <c r="BD2924"/>
  <c r="BP2636"/>
  <c r="BO2636" s="1"/>
  <c r="BD2636"/>
  <c r="BP2584"/>
  <c r="BO2584" s="1"/>
  <c r="BD2584"/>
  <c r="BP1562"/>
  <c r="BO1562" s="1"/>
  <c r="BD1562"/>
  <c r="BP2431"/>
  <c r="BO2431" s="1"/>
  <c r="BD2431"/>
  <c r="BP730"/>
  <c r="BO730" s="1"/>
  <c r="BD730"/>
  <c r="BP993"/>
  <c r="BO993" s="1"/>
  <c r="BD993"/>
  <c r="BP2236"/>
  <c r="BO2236" s="1"/>
  <c r="BD2236"/>
  <c r="BP543"/>
  <c r="BO543" s="1"/>
  <c r="BD543"/>
  <c r="BP2643"/>
  <c r="BO2643" s="1"/>
  <c r="BD2643"/>
  <c r="BP2744"/>
  <c r="BO2744" s="1"/>
  <c r="BD2744"/>
  <c r="BP2740"/>
  <c r="BO2740" s="1"/>
  <c r="BD2740"/>
  <c r="BP2598"/>
  <c r="BO2598" s="1"/>
  <c r="BD2598"/>
  <c r="BP1642"/>
  <c r="BO1642" s="1"/>
  <c r="BD1642"/>
  <c r="BP657"/>
  <c r="BO657" s="1"/>
  <c r="BD657"/>
  <c r="BP1365"/>
  <c r="BO1365" s="1"/>
  <c r="BD1365"/>
  <c r="BP1341"/>
  <c r="BO1341" s="1"/>
  <c r="BD1341"/>
  <c r="BP396"/>
  <c r="BO396" s="1"/>
  <c r="BD396"/>
  <c r="BP2898"/>
  <c r="BO2898" s="1"/>
  <c r="BD2898"/>
  <c r="BP1290"/>
  <c r="BO1290" s="1"/>
  <c r="BD1290"/>
  <c r="BP783"/>
  <c r="BO783" s="1"/>
  <c r="BD783"/>
  <c r="BP2535"/>
  <c r="BO2535" s="1"/>
  <c r="BD2535"/>
  <c r="BP98"/>
  <c r="BO98" s="1"/>
  <c r="BD98"/>
  <c r="BP2382"/>
  <c r="BO2382" s="1"/>
  <c r="BD2382"/>
  <c r="BP1926"/>
  <c r="BO1926" s="1"/>
  <c r="BD1926"/>
  <c r="BP2790"/>
  <c r="BO2790" s="1"/>
  <c r="BD2790"/>
  <c r="BP800"/>
  <c r="BO800" s="1"/>
  <c r="BD800"/>
  <c r="BP1259"/>
  <c r="BO1259" s="1"/>
  <c r="BD1259"/>
  <c r="BP2185"/>
  <c r="BO2185" s="1"/>
  <c r="BD2185"/>
  <c r="BP3003"/>
  <c r="BO3003" s="1"/>
  <c r="BD3003"/>
  <c r="BP258"/>
  <c r="BO258" s="1"/>
  <c r="BD258"/>
  <c r="BP2666"/>
  <c r="BO2666" s="1"/>
  <c r="BD2666"/>
  <c r="BP2646"/>
  <c r="BO2646" s="1"/>
  <c r="BD2646"/>
  <c r="BP280"/>
  <c r="BO280" s="1"/>
  <c r="BD280"/>
  <c r="BP2648"/>
  <c r="BO2648" s="1"/>
  <c r="BD2648"/>
  <c r="BP727"/>
  <c r="BO727" s="1"/>
  <c r="BD727"/>
  <c r="BP609"/>
  <c r="BO609" s="1"/>
  <c r="BD609"/>
  <c r="BP836"/>
  <c r="BO836" s="1"/>
  <c r="BD836"/>
  <c r="BP1037"/>
  <c r="BO1037" s="1"/>
  <c r="BD1037"/>
  <c r="BP2998"/>
  <c r="BO2998" s="1"/>
  <c r="BD2998"/>
  <c r="BP891"/>
  <c r="BO891" s="1"/>
  <c r="BD891"/>
  <c r="BP1807"/>
  <c r="BO1807" s="1"/>
  <c r="BD1807"/>
  <c r="BP594"/>
  <c r="BO594" s="1"/>
  <c r="BD594"/>
  <c r="BP407"/>
  <c r="BO407" s="1"/>
  <c r="BD407"/>
  <c r="BP356"/>
  <c r="BO356" s="1"/>
  <c r="BD356"/>
  <c r="BP1425"/>
  <c r="BO1425" s="1"/>
  <c r="BD1425"/>
  <c r="BP2108"/>
  <c r="BO2108" s="1"/>
  <c r="BD2108"/>
  <c r="BP947"/>
  <c r="BO947" s="1"/>
  <c r="BD947"/>
  <c r="BP885"/>
  <c r="BO885" s="1"/>
  <c r="BD885"/>
  <c r="BP570"/>
  <c r="BO570" s="1"/>
  <c r="BD570"/>
  <c r="BP1383"/>
  <c r="BO1383" s="1"/>
  <c r="BD1383"/>
  <c r="BP585"/>
  <c r="BO585" s="1"/>
  <c r="BD585"/>
  <c r="BP1424"/>
  <c r="BO1424" s="1"/>
  <c r="BD1424"/>
  <c r="BP75"/>
  <c r="BO75" s="1"/>
  <c r="BD75"/>
  <c r="BP1800"/>
  <c r="BO1800" s="1"/>
  <c r="BD1800"/>
  <c r="BP2230"/>
  <c r="BO2230" s="1"/>
  <c r="BD2230"/>
  <c r="BP95"/>
  <c r="BO95" s="1"/>
  <c r="BD95"/>
  <c r="BP2153"/>
  <c r="BO2153" s="1"/>
  <c r="BD2153"/>
  <c r="BP1987"/>
  <c r="BO1987" s="1"/>
  <c r="BD1987"/>
  <c r="BP1491"/>
  <c r="BO1491" s="1"/>
  <c r="BD1491"/>
  <c r="BP793"/>
  <c r="BO793" s="1"/>
  <c r="BD793"/>
  <c r="BP2587"/>
  <c r="BO2587" s="1"/>
  <c r="BD2587"/>
  <c r="BP2519"/>
  <c r="BO2519" s="1"/>
  <c r="BD2519"/>
  <c r="BP2661"/>
  <c r="BO2661" s="1"/>
  <c r="BD2661"/>
  <c r="BP1401"/>
  <c r="BO1401" s="1"/>
  <c r="BD1401"/>
  <c r="BP1615"/>
  <c r="BO1615" s="1"/>
  <c r="BD1615"/>
  <c r="BP2145"/>
  <c r="BO2145" s="1"/>
  <c r="BD2145"/>
  <c r="BP1021"/>
  <c r="BO1021" s="1"/>
  <c r="BD1021"/>
  <c r="BP2724"/>
  <c r="BO2724" s="1"/>
  <c r="BD2724"/>
  <c r="BP25"/>
  <c r="BO25" s="1"/>
  <c r="BD25"/>
  <c r="BP2899"/>
  <c r="BO2899" s="1"/>
  <c r="BD2899"/>
  <c r="BP2826"/>
  <c r="BO2826" s="1"/>
  <c r="BD2826"/>
  <c r="BP1689"/>
  <c r="BO1689" s="1"/>
  <c r="BD1689"/>
  <c r="BP2249"/>
  <c r="BO2249" s="1"/>
  <c r="BD2249"/>
  <c r="BP1631"/>
  <c r="BO1631" s="1"/>
  <c r="BD1631"/>
  <c r="BP2135"/>
  <c r="BO2135" s="1"/>
  <c r="BD2135"/>
  <c r="BP967"/>
  <c r="BO967" s="1"/>
  <c r="BD967"/>
  <c r="BP723"/>
  <c r="BO723" s="1"/>
  <c r="BD723"/>
  <c r="BP2103"/>
  <c r="BO2103" s="1"/>
  <c r="BD2103"/>
  <c r="BP242"/>
  <c r="BO242" s="1"/>
  <c r="BD242"/>
  <c r="BP460"/>
  <c r="BO460" s="1"/>
  <c r="BD460"/>
  <c r="BP1150"/>
  <c r="BO1150" s="1"/>
  <c r="BD1150"/>
  <c r="BP2769"/>
  <c r="BO2769" s="1"/>
  <c r="BD2769"/>
  <c r="BP1759"/>
  <c r="BO1759" s="1"/>
  <c r="BD1759"/>
  <c r="BP2999"/>
  <c r="BO2999" s="1"/>
  <c r="BD2999"/>
  <c r="BP2498"/>
  <c r="BO2498" s="1"/>
  <c r="BD2498"/>
  <c r="BP409"/>
  <c r="BO409" s="1"/>
  <c r="BD409"/>
  <c r="BP1003"/>
  <c r="BO1003" s="1"/>
  <c r="BD1003"/>
  <c r="BP576"/>
  <c r="BO576" s="1"/>
  <c r="BD576"/>
  <c r="BP1741"/>
  <c r="BO1741" s="1"/>
  <c r="BD1741"/>
  <c r="BP1882"/>
  <c r="BO1882" s="1"/>
  <c r="BD1882"/>
  <c r="BP2268"/>
  <c r="BO2268" s="1"/>
  <c r="BD2268"/>
  <c r="BP621"/>
  <c r="BO621" s="1"/>
  <c r="BD621"/>
  <c r="BP482"/>
  <c r="BO482" s="1"/>
  <c r="BD482"/>
  <c r="BP2691"/>
  <c r="BO2691" s="1"/>
  <c r="BD2691"/>
  <c r="BP814"/>
  <c r="BO814" s="1"/>
  <c r="BD814"/>
  <c r="BP584"/>
  <c r="BO584" s="1"/>
  <c r="BD584"/>
  <c r="BP2628"/>
  <c r="BO2628" s="1"/>
  <c r="BD2628"/>
  <c r="BP2360"/>
  <c r="BO2360" s="1"/>
  <c r="BD2360"/>
  <c r="BP276"/>
  <c r="BO276" s="1"/>
  <c r="BD276"/>
  <c r="BP2035"/>
  <c r="BO2035" s="1"/>
  <c r="BD2035"/>
  <c r="BP2026"/>
  <c r="BO2026" s="1"/>
  <c r="BD2026"/>
  <c r="BP756"/>
  <c r="BO756" s="1"/>
  <c r="BD756"/>
  <c r="BP499"/>
  <c r="BO499" s="1"/>
  <c r="BD499"/>
  <c r="BP1028"/>
  <c r="BO1028" s="1"/>
  <c r="BD1028"/>
  <c r="BP66"/>
  <c r="BO66" s="1"/>
  <c r="BD66"/>
  <c r="BP1435"/>
  <c r="BO1435" s="1"/>
  <c r="BD1435"/>
  <c r="BP1332"/>
  <c r="BO1332" s="1"/>
  <c r="BD1332"/>
  <c r="BP1052"/>
  <c r="BO1052" s="1"/>
  <c r="BD1052"/>
  <c r="BP1564"/>
  <c r="BO1564" s="1"/>
  <c r="BD1564"/>
  <c r="BP443"/>
  <c r="BO443" s="1"/>
  <c r="BD443"/>
  <c r="BP2823"/>
  <c r="BO2823" s="1"/>
  <c r="BD2823"/>
  <c r="BP454"/>
  <c r="BO454" s="1"/>
  <c r="BD454"/>
  <c r="BP2609"/>
  <c r="BO2609" s="1"/>
  <c r="BD2609"/>
  <c r="BP2908"/>
  <c r="BO2908" s="1"/>
  <c r="BD2908"/>
  <c r="BP357"/>
  <c r="BO357" s="1"/>
  <c r="BD357"/>
  <c r="BP1163"/>
  <c r="BO1163" s="1"/>
  <c r="BD1163"/>
  <c r="BP2882"/>
  <c r="BO2882" s="1"/>
  <c r="BD2882"/>
  <c r="BP474"/>
  <c r="BO474" s="1"/>
  <c r="BD474"/>
  <c r="BP262"/>
  <c r="BO262" s="1"/>
  <c r="BD262"/>
  <c r="BP976"/>
  <c r="BO976" s="1"/>
  <c r="BD976"/>
  <c r="BP798"/>
  <c r="BO798" s="1"/>
  <c r="BD798"/>
  <c r="BP1664"/>
  <c r="BO1664" s="1"/>
  <c r="BD1664"/>
  <c r="BP2199"/>
  <c r="BO2199" s="1"/>
  <c r="BD2199"/>
  <c r="BP847"/>
  <c r="BO847" s="1"/>
  <c r="BD847"/>
  <c r="BP2215"/>
  <c r="BO2215" s="1"/>
  <c r="BD2215"/>
  <c r="BP323"/>
  <c r="BO323" s="1"/>
  <c r="BD323"/>
  <c r="BP236"/>
  <c r="BO236" s="1"/>
  <c r="BD236"/>
  <c r="BP1770"/>
  <c r="BO1770" s="1"/>
  <c r="BD1770"/>
  <c r="BP1530"/>
  <c r="BO1530" s="1"/>
  <c r="BD1530"/>
  <c r="BP937"/>
  <c r="BO937" s="1"/>
  <c r="BD937"/>
  <c r="BP2803"/>
  <c r="BO2803" s="1"/>
  <c r="BD2803"/>
  <c r="BP1468"/>
  <c r="BO1468" s="1"/>
  <c r="BD1468"/>
  <c r="BP1743"/>
  <c r="BO1743" s="1"/>
  <c r="BD1743"/>
  <c r="BP1353"/>
  <c r="BO1353" s="1"/>
  <c r="BD1353"/>
  <c r="BP816"/>
  <c r="BO816" s="1"/>
  <c r="BD816"/>
  <c r="BP1501"/>
  <c r="BO1501" s="1"/>
  <c r="BD1501"/>
  <c r="BP2906"/>
  <c r="BO2906" s="1"/>
  <c r="BD2906"/>
  <c r="BP1078"/>
  <c r="BO1078" s="1"/>
  <c r="BD1078"/>
  <c r="BP370"/>
  <c r="BO370" s="1"/>
  <c r="BD370"/>
  <c r="BP2573"/>
  <c r="BO2573" s="1"/>
  <c r="BD2573"/>
  <c r="BP2832"/>
  <c r="BO2832" s="1"/>
  <c r="BD2832"/>
  <c r="BP1602"/>
  <c r="BO1602" s="1"/>
  <c r="BD1602"/>
  <c r="BP578"/>
  <c r="BO578" s="1"/>
  <c r="BD578"/>
  <c r="BP850"/>
  <c r="BO850" s="1"/>
  <c r="BD850"/>
  <c r="BP2732"/>
  <c r="BO2732" s="1"/>
  <c r="BD2732"/>
  <c r="BP1369"/>
  <c r="BO1369" s="1"/>
  <c r="BD1369"/>
  <c r="BP1871"/>
  <c r="BO1871" s="1"/>
  <c r="BD1871"/>
  <c r="BP2780"/>
  <c r="BO2780" s="1"/>
  <c r="BD2780"/>
  <c r="BP1928"/>
  <c r="BO1928" s="1"/>
  <c r="BD1928"/>
  <c r="BP903"/>
  <c r="BO903" s="1"/>
  <c r="BD903"/>
  <c r="BP1511"/>
  <c r="BO1511" s="1"/>
  <c r="BD1511"/>
  <c r="BP1113"/>
  <c r="BO1113" s="1"/>
  <c r="BD1113"/>
  <c r="BP52"/>
  <c r="BO52" s="1"/>
  <c r="BD52"/>
  <c r="BP1667"/>
  <c r="BO1667" s="1"/>
  <c r="BD1667"/>
  <c r="BP1588"/>
  <c r="BO1588" s="1"/>
  <c r="BD1588"/>
  <c r="BP126"/>
  <c r="BO126" s="1"/>
  <c r="BD126"/>
  <c r="BP651"/>
  <c r="BO651" s="1"/>
  <c r="BD651"/>
  <c r="BP118"/>
  <c r="BO118" s="1"/>
  <c r="BD118"/>
  <c r="BP1996"/>
  <c r="BO1996" s="1"/>
  <c r="BD1996"/>
  <c r="BP2130"/>
  <c r="BO2130" s="1"/>
  <c r="BD2130"/>
  <c r="BP2880"/>
  <c r="BO2880" s="1"/>
  <c r="BD2880"/>
  <c r="BP718"/>
  <c r="BO718" s="1"/>
  <c r="BD718"/>
  <c r="BP2582"/>
  <c r="BO2582" s="1"/>
  <c r="BD2582"/>
  <c r="BP2523"/>
  <c r="BO2523" s="1"/>
  <c r="BD2523"/>
  <c r="BP2611"/>
  <c r="BO2611" s="1"/>
  <c r="BD2611"/>
  <c r="BP1829"/>
  <c r="BO1829" s="1"/>
  <c r="BD1829"/>
  <c r="BP1962"/>
  <c r="BO1962" s="1"/>
  <c r="BD1962"/>
  <c r="BP495"/>
  <c r="BO495" s="1"/>
  <c r="BD495"/>
  <c r="BP2118"/>
  <c r="BO2118" s="1"/>
  <c r="BD2118"/>
  <c r="BP2945"/>
  <c r="BO2945" s="1"/>
  <c r="BD2945"/>
  <c r="BP2279"/>
  <c r="BO2279" s="1"/>
  <c r="BD2279"/>
  <c r="BP817"/>
  <c r="BO817" s="1"/>
  <c r="BD817"/>
  <c r="BP654"/>
  <c r="BO654" s="1"/>
  <c r="BD654"/>
  <c r="BP439"/>
  <c r="BO439" s="1"/>
  <c r="BD439"/>
  <c r="BP963"/>
  <c r="BO963" s="1"/>
  <c r="BD963"/>
  <c r="BP292"/>
  <c r="BO292" s="1"/>
  <c r="BD292"/>
  <c r="BP1925"/>
  <c r="BO1925" s="1"/>
  <c r="BD1925"/>
  <c r="BP762"/>
  <c r="BO762" s="1"/>
  <c r="BD762"/>
  <c r="BP2779"/>
  <c r="BO2779" s="1"/>
  <c r="BD2779"/>
  <c r="BP1861"/>
  <c r="BO1861" s="1"/>
  <c r="BD1861"/>
  <c r="BP2788"/>
  <c r="BO2788" s="1"/>
  <c r="BD2788"/>
  <c r="BP913"/>
  <c r="BO913" s="1"/>
  <c r="BD913"/>
  <c r="BP2994"/>
  <c r="BO2994" s="1"/>
  <c r="BD2994"/>
  <c r="BP451"/>
  <c r="BO451" s="1"/>
  <c r="BD451"/>
  <c r="BP1930"/>
  <c r="BO1930" s="1"/>
  <c r="BD1930"/>
  <c r="BP1162"/>
  <c r="BO1162" s="1"/>
  <c r="BD1162"/>
  <c r="BP334"/>
  <c r="BO334" s="1"/>
  <c r="BD334"/>
  <c r="BP1414"/>
  <c r="BO1414" s="1"/>
  <c r="BD1414"/>
  <c r="BP895"/>
  <c r="BO895" s="1"/>
  <c r="BD895"/>
  <c r="BP1919"/>
  <c r="BO1919" s="1"/>
  <c r="BD1919"/>
  <c r="BP2150"/>
  <c r="BO2150" s="1"/>
  <c r="BD2150"/>
  <c r="BP2139"/>
  <c r="BO2139" s="1"/>
  <c r="BD2139"/>
  <c r="BP2412"/>
  <c r="BO2412" s="1"/>
  <c r="BD2412"/>
  <c r="BP430"/>
  <c r="BO430" s="1"/>
  <c r="BD430"/>
  <c r="BP1722"/>
  <c r="BO1722" s="1"/>
  <c r="BD1722"/>
  <c r="BP821"/>
  <c r="BO821" s="1"/>
  <c r="BD821"/>
  <c r="BP32"/>
  <c r="BO32" s="1"/>
  <c r="BD32"/>
  <c r="BP1134"/>
  <c r="BO1134" s="1"/>
  <c r="BD1134"/>
  <c r="BP1668"/>
  <c r="BO1668" s="1"/>
  <c r="BD1668"/>
  <c r="BP2814"/>
  <c r="BO2814" s="1"/>
  <c r="BD2814"/>
  <c r="BP2392"/>
  <c r="BO2392" s="1"/>
  <c r="BD2392"/>
  <c r="BP1313"/>
  <c r="BO1313" s="1"/>
  <c r="BD1313"/>
  <c r="BP99"/>
  <c r="BO99" s="1"/>
  <c r="BD99"/>
  <c r="BP989"/>
  <c r="BO989" s="1"/>
  <c r="BD989"/>
  <c r="BP1395"/>
  <c r="BO1395" s="1"/>
  <c r="BD1395"/>
  <c r="BP960"/>
  <c r="BO960" s="1"/>
  <c r="BD960"/>
  <c r="BP701"/>
  <c r="BO701" s="1"/>
  <c r="BD701"/>
  <c r="BP2514"/>
  <c r="BO2514" s="1"/>
  <c r="BD2514"/>
  <c r="BP2062"/>
  <c r="BO2062" s="1"/>
  <c r="BD2062"/>
  <c r="BP480"/>
  <c r="BO480" s="1"/>
  <c r="BD480"/>
  <c r="BP371"/>
  <c r="BO371" s="1"/>
  <c r="BD371"/>
  <c r="BP2318"/>
  <c r="BO2318" s="1"/>
  <c r="BD2318"/>
  <c r="BP1885"/>
  <c r="BO1885" s="1"/>
  <c r="BD1885"/>
  <c r="BP2817"/>
  <c r="BO2817" s="1"/>
  <c r="BD2817"/>
  <c r="BP1170"/>
  <c r="BO1170" s="1"/>
  <c r="BD1170"/>
  <c r="BP1992"/>
  <c r="BO1992" s="1"/>
  <c r="BD1992"/>
  <c r="BP2688"/>
  <c r="BO2688" s="1"/>
  <c r="BD2688"/>
  <c r="BP2733"/>
  <c r="BO2733" s="1"/>
  <c r="BD2733"/>
  <c r="BP972"/>
  <c r="BO972" s="1"/>
  <c r="BD972"/>
  <c r="BP105"/>
  <c r="BO105" s="1"/>
  <c r="BD105"/>
  <c r="BP2592"/>
  <c r="BO2592" s="1"/>
  <c r="BD2592"/>
  <c r="BP177"/>
  <c r="BO177" s="1"/>
  <c r="BD177"/>
  <c r="BP2828"/>
  <c r="BO2828" s="1"/>
  <c r="BD2828"/>
  <c r="BP690"/>
  <c r="BO690" s="1"/>
  <c r="BD690"/>
  <c r="BP2154"/>
  <c r="BO2154" s="1"/>
  <c r="BD2154"/>
  <c r="BP1697"/>
  <c r="BO1697" s="1"/>
  <c r="BD1697"/>
  <c r="BP923"/>
  <c r="BO923" s="1"/>
  <c r="BD923"/>
  <c r="BP1799"/>
  <c r="BO1799" s="1"/>
  <c r="BD1799"/>
  <c r="BP2115"/>
  <c r="BO2115" s="1"/>
  <c r="BD2115"/>
  <c r="BP412"/>
  <c r="BO412" s="1"/>
  <c r="BD412"/>
  <c r="BP2132"/>
  <c r="BO2132" s="1"/>
  <c r="BD2132"/>
  <c r="BP1193"/>
  <c r="BO1193" s="1"/>
  <c r="BD1193"/>
  <c r="BP2580"/>
  <c r="BO2580" s="1"/>
  <c r="BD2580"/>
  <c r="BP687"/>
  <c r="BO687" s="1"/>
  <c r="BD687"/>
  <c r="BP1375"/>
  <c r="BO1375" s="1"/>
  <c r="BD1375"/>
  <c r="BP1287"/>
  <c r="BO1287" s="1"/>
  <c r="BD1287"/>
  <c r="BP2778"/>
  <c r="BO2778" s="1"/>
  <c r="BD2778"/>
  <c r="BP819"/>
  <c r="BO819" s="1"/>
  <c r="BD819"/>
  <c r="BP224"/>
  <c r="BO224" s="1"/>
  <c r="BD224"/>
  <c r="BP1011"/>
  <c r="BO1011" s="1"/>
  <c r="BD1011"/>
  <c r="BP2689"/>
  <c r="BO2689" s="1"/>
  <c r="BD2689"/>
  <c r="BP1469"/>
  <c r="BO1469" s="1"/>
  <c r="BD1469"/>
  <c r="BP1505"/>
  <c r="BO1505" s="1"/>
  <c r="BD1505"/>
  <c r="BP2633"/>
  <c r="BO2633" s="1"/>
  <c r="BD2633"/>
  <c r="BP1867"/>
  <c r="BO1867" s="1"/>
  <c r="BD1867"/>
  <c r="BP485"/>
  <c r="BO485" s="1"/>
  <c r="BD485"/>
  <c r="BP3004"/>
  <c r="BO3004" s="1"/>
  <c r="BD3004"/>
  <c r="BP476"/>
  <c r="BO476" s="1"/>
  <c r="BD476"/>
  <c r="BP2524"/>
  <c r="BO2524" s="1"/>
  <c r="BD2524"/>
  <c r="BP672"/>
  <c r="BO672" s="1"/>
  <c r="BD672"/>
  <c r="BP1023"/>
  <c r="BO1023" s="1"/>
  <c r="BD1023"/>
  <c r="BP2622"/>
  <c r="BO2622" s="1"/>
  <c r="BD2622"/>
  <c r="BP574"/>
  <c r="BO574" s="1"/>
  <c r="BD574"/>
  <c r="BP1465"/>
  <c r="BO1465" s="1"/>
  <c r="BD1465"/>
  <c r="BP428"/>
  <c r="BO428" s="1"/>
  <c r="BD428"/>
  <c r="BP1224"/>
  <c r="BO1224" s="1"/>
  <c r="BD1224"/>
  <c r="BP338"/>
  <c r="BO338" s="1"/>
  <c r="BD338"/>
  <c r="BP174"/>
  <c r="BO174" s="1"/>
  <c r="BD174"/>
  <c r="BP2030"/>
  <c r="BO2030" s="1"/>
  <c r="BD2030"/>
  <c r="BP1960"/>
  <c r="BO1960" s="1"/>
  <c r="BD1960"/>
  <c r="BP140"/>
  <c r="BO140" s="1"/>
  <c r="BD140"/>
  <c r="BP2069"/>
  <c r="BO2069" s="1"/>
  <c r="BD2069"/>
  <c r="BP2681"/>
  <c r="BO2681" s="1"/>
  <c r="BD2681"/>
  <c r="BP1868"/>
  <c r="BO1868" s="1"/>
  <c r="BD1868"/>
  <c r="BP897"/>
  <c r="BO897" s="1"/>
  <c r="BD897"/>
  <c r="BP2364"/>
  <c r="BO2364" s="1"/>
  <c r="BD2364"/>
  <c r="BP1317"/>
  <c r="BO1317" s="1"/>
  <c r="BD1317"/>
  <c r="BP1707"/>
  <c r="BO1707" s="1"/>
  <c r="BD1707"/>
  <c r="BP12"/>
  <c r="BO12" s="1"/>
  <c r="BD12"/>
  <c r="BP709"/>
  <c r="BO709" s="1"/>
  <c r="BD709"/>
  <c r="BP1826"/>
  <c r="BO1826" s="1"/>
  <c r="BD1826"/>
  <c r="BP2508"/>
  <c r="BO2508" s="1"/>
  <c r="BD2508"/>
  <c r="BP203"/>
  <c r="BO203" s="1"/>
  <c r="BD203"/>
  <c r="BP2487"/>
  <c r="BO2487" s="1"/>
  <c r="BD2487"/>
  <c r="BP1755"/>
  <c r="BO1755" s="1"/>
  <c r="BD1755"/>
  <c r="BP772"/>
  <c r="BO772" s="1"/>
  <c r="BD772"/>
  <c r="BP302"/>
  <c r="BO302" s="1"/>
  <c r="BD302"/>
  <c r="BP2712"/>
  <c r="BO2712" s="1"/>
  <c r="BD2712"/>
  <c r="BP462"/>
  <c r="BO462" s="1"/>
  <c r="BD462"/>
  <c r="BP1795"/>
  <c r="BO1795" s="1"/>
  <c r="BD1795"/>
  <c r="BP423"/>
  <c r="BO423" s="1"/>
  <c r="BD423"/>
  <c r="BP549"/>
  <c r="BO549" s="1"/>
  <c r="BD549"/>
  <c r="BP1345"/>
  <c r="BO1345" s="1"/>
  <c r="BD1345"/>
  <c r="BP1175"/>
  <c r="BO1175" s="1"/>
  <c r="BD1175"/>
  <c r="BP2936"/>
  <c r="BO2936" s="1"/>
  <c r="BD2936"/>
  <c r="BP1391"/>
  <c r="BO1391" s="1"/>
  <c r="BD1391"/>
  <c r="BP2008"/>
  <c r="BO2008" s="1"/>
  <c r="BD2008"/>
  <c r="BP1010"/>
  <c r="BO1010" s="1"/>
  <c r="BD1010"/>
  <c r="BP2240"/>
  <c r="BO2240" s="1"/>
  <c r="BD2240"/>
  <c r="BP1148"/>
  <c r="BO1148" s="1"/>
  <c r="BD1148"/>
  <c r="BP1650"/>
  <c r="BO1650" s="1"/>
  <c r="BD1650"/>
  <c r="BP1745"/>
  <c r="BO1745" s="1"/>
  <c r="BD1745"/>
  <c r="BP2189"/>
  <c r="BO2189" s="1"/>
  <c r="BD2189"/>
  <c r="BP2295"/>
  <c r="BO2295" s="1"/>
  <c r="BD2295"/>
  <c r="BP1377"/>
  <c r="BO1377" s="1"/>
  <c r="BD1377"/>
  <c r="BP791"/>
  <c r="BO791" s="1"/>
  <c r="BD791"/>
  <c r="BP1086"/>
  <c r="BO1086" s="1"/>
  <c r="BD1086"/>
  <c r="BP680"/>
  <c r="BO680" s="1"/>
  <c r="BD680"/>
  <c r="BP195"/>
  <c r="BO195" s="1"/>
  <c r="BD195"/>
  <c r="BP1731"/>
  <c r="BO1731" s="1"/>
  <c r="BD1731"/>
  <c r="BP1026"/>
  <c r="BO1026" s="1"/>
  <c r="BD1026"/>
  <c r="BP566"/>
  <c r="BO566" s="1"/>
  <c r="BD566"/>
  <c r="BP1392"/>
  <c r="BO1392" s="1"/>
  <c r="BD1392"/>
  <c r="BP663"/>
  <c r="BO663" s="1"/>
  <c r="BD663"/>
  <c r="BP1346"/>
  <c r="BO1346" s="1"/>
  <c r="BD1346"/>
  <c r="BP2310"/>
  <c r="BO2310" s="1"/>
  <c r="BD2310"/>
  <c r="BP42"/>
  <c r="BO42" s="1"/>
  <c r="BD42"/>
  <c r="BP210"/>
  <c r="BO210" s="1"/>
  <c r="BD210"/>
  <c r="BP1471"/>
  <c r="BO1471" s="1"/>
  <c r="BD1471"/>
  <c r="BP2386"/>
  <c r="BO2386" s="1"/>
  <c r="BD2386"/>
  <c r="BP1289"/>
  <c r="BO1289" s="1"/>
  <c r="BD1289"/>
  <c r="BP2676"/>
  <c r="BO2676" s="1"/>
  <c r="BD2676"/>
  <c r="BP2235"/>
  <c r="BO2235" s="1"/>
  <c r="BD2235"/>
  <c r="BP517"/>
  <c r="BO517" s="1"/>
  <c r="BD517"/>
  <c r="BP1692"/>
  <c r="BO1692" s="1"/>
  <c r="BD1692"/>
  <c r="BP2158"/>
  <c r="BO2158" s="1"/>
  <c r="BD2158"/>
  <c r="BP1844"/>
  <c r="BO1844" s="1"/>
  <c r="BD1844"/>
  <c r="BP2986"/>
  <c r="BO2986" s="1"/>
  <c r="BD2986"/>
  <c r="BP892"/>
  <c r="BO892" s="1"/>
  <c r="BD892"/>
  <c r="BP2958"/>
  <c r="BO2958" s="1"/>
  <c r="BD2958"/>
  <c r="BP2437"/>
  <c r="BO2437" s="1"/>
  <c r="BD2437"/>
  <c r="BP1257"/>
  <c r="BO1257" s="1"/>
  <c r="BD1257"/>
  <c r="BP2057"/>
  <c r="BO2057" s="1"/>
  <c r="BD2057"/>
  <c r="BP914"/>
  <c r="BO914" s="1"/>
  <c r="BD914"/>
  <c r="BP761"/>
  <c r="BO761" s="1"/>
  <c r="BD761"/>
  <c r="BP987"/>
  <c r="BO987" s="1"/>
  <c r="BD987"/>
  <c r="BP2551"/>
  <c r="BO2551" s="1"/>
  <c r="BD2551"/>
  <c r="BP1378"/>
  <c r="BO1378" s="1"/>
  <c r="BD1378"/>
  <c r="BP2075"/>
  <c r="BO2075" s="1"/>
  <c r="BD2075"/>
  <c r="BP874"/>
  <c r="BO874" s="1"/>
  <c r="BD874"/>
  <c r="BP1300"/>
  <c r="BO1300" s="1"/>
  <c r="BD1300"/>
  <c r="BP2497"/>
  <c r="BO2497" s="1"/>
  <c r="BD2497"/>
  <c r="BP2005"/>
  <c r="BO2005" s="1"/>
  <c r="BD2005"/>
  <c r="BP2718"/>
  <c r="BO2718" s="1"/>
  <c r="BD2718"/>
  <c r="BP760"/>
  <c r="BO760" s="1"/>
  <c r="BD760"/>
  <c r="BP2805"/>
  <c r="BO2805" s="1"/>
  <c r="BD2805"/>
  <c r="BP531"/>
  <c r="BO531" s="1"/>
  <c r="BD531"/>
  <c r="BP2114"/>
  <c r="BO2114" s="1"/>
  <c r="BD2114"/>
  <c r="BP413"/>
  <c r="BO413" s="1"/>
  <c r="BD413"/>
  <c r="BP2679"/>
  <c r="BO2679" s="1"/>
  <c r="BD2679"/>
  <c r="BP2398"/>
  <c r="BO2398" s="1"/>
  <c r="BD2398"/>
  <c r="BP2045"/>
  <c r="BO2045" s="1"/>
  <c r="BD2045"/>
  <c r="BP593"/>
  <c r="BO593" s="1"/>
  <c r="BD593"/>
  <c r="BP630"/>
  <c r="BO630" s="1"/>
  <c r="BD630"/>
  <c r="BP882"/>
  <c r="BO882" s="1"/>
  <c r="BD882"/>
  <c r="BP1828"/>
  <c r="BO1828" s="1"/>
  <c r="BD1828"/>
  <c r="BP774"/>
  <c r="BO774" s="1"/>
  <c r="BD774"/>
  <c r="BP1672"/>
  <c r="BO1672" s="1"/>
  <c r="BD1672"/>
  <c r="BP1839"/>
  <c r="BO1839" s="1"/>
  <c r="BD1839"/>
  <c r="BP435"/>
  <c r="BO435" s="1"/>
  <c r="BD435"/>
  <c r="BP2766"/>
  <c r="BO2766" s="1"/>
  <c r="BD2766"/>
  <c r="BP2312"/>
  <c r="BO2312" s="1"/>
  <c r="BD2312"/>
  <c r="BP902"/>
  <c r="BO902" s="1"/>
  <c r="BD902"/>
  <c r="BP1065"/>
  <c r="BO1065" s="1"/>
  <c r="BD1065"/>
  <c r="BP2716"/>
  <c r="BO2716" s="1"/>
  <c r="BD2716"/>
  <c r="BP1556"/>
  <c r="BO1556" s="1"/>
  <c r="BD1556"/>
  <c r="BP114"/>
  <c r="BO114" s="1"/>
  <c r="BD114"/>
  <c r="BP2299"/>
  <c r="BO2299" s="1"/>
  <c r="BD2299"/>
  <c r="BP2213"/>
  <c r="BO2213" s="1"/>
  <c r="BD2213"/>
  <c r="BP1433"/>
  <c r="BO1433" s="1"/>
  <c r="BD1433"/>
  <c r="BP943"/>
  <c r="BO943" s="1"/>
  <c r="BD943"/>
  <c r="BP2350"/>
  <c r="BO2350" s="1"/>
  <c r="BD2350"/>
  <c r="BP2052"/>
  <c r="BO2052" s="1"/>
  <c r="BD2052"/>
  <c r="BP1494"/>
  <c r="BO1494" s="1"/>
  <c r="BD1494"/>
  <c r="BP31"/>
  <c r="BO31" s="1"/>
  <c r="BD31"/>
  <c r="BP865"/>
  <c r="BO865" s="1"/>
  <c r="BD865"/>
  <c r="BP1119"/>
  <c r="BO1119" s="1"/>
  <c r="BD1119"/>
  <c r="BP1295"/>
  <c r="BO1295" s="1"/>
  <c r="BD1295"/>
  <c r="BP447"/>
  <c r="BO447" s="1"/>
  <c r="BD447"/>
  <c r="BP115"/>
  <c r="BO115" s="1"/>
  <c r="BD115"/>
  <c r="BP1103"/>
  <c r="BO1103" s="1"/>
  <c r="BD1103"/>
  <c r="BP2987"/>
  <c r="BO2987" s="1"/>
  <c r="BD2987"/>
  <c r="BP1676"/>
  <c r="BO1676" s="1"/>
  <c r="BD1676"/>
  <c r="BP603"/>
  <c r="BO603" s="1"/>
  <c r="BD603"/>
  <c r="BP2871"/>
  <c r="BO2871" s="1"/>
  <c r="BD2871"/>
  <c r="BP1235"/>
  <c r="BO1235" s="1"/>
  <c r="BD1235"/>
  <c r="BP2358"/>
  <c r="BO2358" s="1"/>
  <c r="BD2358"/>
  <c r="BP1508"/>
  <c r="BO1508" s="1"/>
  <c r="BD1508"/>
  <c r="BP766"/>
  <c r="BO766" s="1"/>
  <c r="BD766"/>
  <c r="BP1339"/>
  <c r="BO1339" s="1"/>
  <c r="BD1339"/>
  <c r="BP2781"/>
  <c r="BO2781" s="1"/>
  <c r="BD2781"/>
  <c r="BP2073"/>
  <c r="BO2073" s="1"/>
  <c r="BD2073"/>
  <c r="BP2253"/>
  <c r="BO2253" s="1"/>
  <c r="BD2253"/>
  <c r="BP1077"/>
  <c r="BO1077" s="1"/>
  <c r="BD1077"/>
  <c r="BP1035"/>
  <c r="BO1035" s="1"/>
  <c r="BD1035"/>
  <c r="BP2674"/>
  <c r="BO2674" s="1"/>
  <c r="BD2674"/>
  <c r="BP324"/>
  <c r="BO324" s="1"/>
  <c r="BD324"/>
  <c r="BP2560"/>
  <c r="BO2560" s="1"/>
  <c r="BD2560"/>
  <c r="BP116"/>
  <c r="BO116" s="1"/>
  <c r="BD116"/>
  <c r="BP2973"/>
  <c r="BO2973" s="1"/>
  <c r="BD2973"/>
  <c r="BP226"/>
  <c r="BO226" s="1"/>
  <c r="BD226"/>
  <c r="BP128"/>
  <c r="BO128" s="1"/>
  <c r="BD128"/>
  <c r="BP1915"/>
  <c r="BO1915" s="1"/>
  <c r="BD1915"/>
  <c r="BP1160"/>
  <c r="BO1160" s="1"/>
  <c r="BD1160"/>
  <c r="BP77"/>
  <c r="BO77" s="1"/>
  <c r="BD77"/>
  <c r="BP653"/>
  <c r="BO653" s="1"/>
  <c r="BD653"/>
  <c r="BP1136"/>
  <c r="BO1136" s="1"/>
  <c r="BD1136"/>
  <c r="BP1943"/>
  <c r="BO1943" s="1"/>
  <c r="BD1943"/>
  <c r="BP501"/>
  <c r="BO501" s="1"/>
  <c r="BD501"/>
  <c r="BP2686"/>
  <c r="BO2686" s="1"/>
  <c r="BD2686"/>
  <c r="BP698"/>
  <c r="BO698" s="1"/>
  <c r="BD698"/>
  <c r="BP2851"/>
  <c r="BO2851" s="1"/>
  <c r="BD2851"/>
  <c r="BP2873"/>
  <c r="BO2873" s="1"/>
  <c r="BD2873"/>
  <c r="BP1359"/>
  <c r="BO1359" s="1"/>
  <c r="BD1359"/>
  <c r="BP2407"/>
  <c r="BO2407" s="1"/>
  <c r="BD2407"/>
  <c r="BP2554"/>
  <c r="BO2554" s="1"/>
  <c r="BD2554"/>
  <c r="BP1151"/>
  <c r="BO1151" s="1"/>
  <c r="BD1151"/>
  <c r="BP2142"/>
  <c r="BO2142" s="1"/>
  <c r="BD2142"/>
  <c r="BP1932"/>
  <c r="BO1932" s="1"/>
  <c r="BD1932"/>
  <c r="BP139"/>
  <c r="BO139" s="1"/>
  <c r="BD139"/>
  <c r="BP956"/>
  <c r="BO956" s="1"/>
  <c r="BD956"/>
  <c r="BP1764"/>
  <c r="BO1764" s="1"/>
  <c r="BD1764"/>
  <c r="BP1586"/>
  <c r="BO1586" s="1"/>
  <c r="BD1586"/>
  <c r="BP591"/>
  <c r="BO591" s="1"/>
  <c r="BD591"/>
  <c r="BP873"/>
  <c r="BO873" s="1"/>
  <c r="BD873"/>
  <c r="BP1819"/>
  <c r="BO1819" s="1"/>
  <c r="BD1819"/>
  <c r="BP2589"/>
  <c r="BO2589" s="1"/>
  <c r="BD2589"/>
  <c r="BP1247"/>
  <c r="BO1247" s="1"/>
  <c r="BD1247"/>
  <c r="BP348"/>
  <c r="BO348" s="1"/>
  <c r="BD348"/>
  <c r="BP2484"/>
  <c r="BO2484" s="1"/>
  <c r="BD2484"/>
  <c r="BP1626"/>
  <c r="BO1626" s="1"/>
  <c r="BD1626"/>
  <c r="BP2332"/>
  <c r="BO2332" s="1"/>
  <c r="BD2332"/>
  <c r="BP2486"/>
  <c r="BO2486" s="1"/>
  <c r="BD2486"/>
  <c r="BP1935"/>
  <c r="BO1935" s="1"/>
  <c r="BD1935"/>
  <c r="BP1786"/>
  <c r="BO1786" s="1"/>
  <c r="BD1786"/>
  <c r="BP1107"/>
  <c r="BO1107" s="1"/>
  <c r="BD1107"/>
  <c r="BP186"/>
  <c r="BO186" s="1"/>
  <c r="BD186"/>
  <c r="BP48"/>
  <c r="BO48" s="1"/>
  <c r="BD48"/>
  <c r="BP863"/>
  <c r="BO863" s="1"/>
  <c r="BD863"/>
  <c r="BP2333"/>
  <c r="BO2333" s="1"/>
  <c r="BD2333"/>
  <c r="BP1327"/>
  <c r="BO1327" s="1"/>
  <c r="BD1327"/>
  <c r="BP2440"/>
  <c r="BO2440" s="1"/>
  <c r="BD2440"/>
  <c r="BP2277"/>
  <c r="BO2277" s="1"/>
  <c r="BD2277"/>
  <c r="BP2495"/>
  <c r="BO2495" s="1"/>
  <c r="BD2495"/>
  <c r="BP1840"/>
  <c r="BO1840" s="1"/>
  <c r="BD1840"/>
  <c r="BP2693"/>
  <c r="BO2693" s="1"/>
  <c r="BD2693"/>
  <c r="BP2930"/>
  <c r="BO2930" s="1"/>
  <c r="BD2930"/>
  <c r="BP2029"/>
  <c r="BO2029" s="1"/>
  <c r="BD2029"/>
  <c r="BP2064"/>
  <c r="BO2064" s="1"/>
  <c r="BD2064"/>
  <c r="BP1099"/>
  <c r="BO1099" s="1"/>
  <c r="BD1099"/>
  <c r="BP172"/>
  <c r="BO172" s="1"/>
  <c r="BD172"/>
  <c r="BP2119"/>
  <c r="BO2119" s="1"/>
  <c r="BD2119"/>
  <c r="BP2577"/>
  <c r="BO2577" s="1"/>
  <c r="BD2577"/>
  <c r="BP516"/>
  <c r="BO516" s="1"/>
  <c r="BD516"/>
  <c r="BP741"/>
  <c r="BO741" s="1"/>
  <c r="BD741"/>
  <c r="BP1286"/>
  <c r="BO1286" s="1"/>
  <c r="BD1286"/>
  <c r="BP1798"/>
  <c r="BO1798" s="1"/>
  <c r="BD1798"/>
  <c r="BP2978"/>
  <c r="BO2978" s="1"/>
  <c r="BD2978"/>
  <c r="BP2244"/>
  <c r="BO2244" s="1"/>
  <c r="BD2244"/>
  <c r="BP770"/>
  <c r="BO770" s="1"/>
  <c r="BD770"/>
  <c r="BP2421"/>
  <c r="BO2421" s="1"/>
  <c r="BD2421"/>
  <c r="BP2314"/>
  <c r="BO2314" s="1"/>
  <c r="BD2314"/>
  <c r="BP1096"/>
  <c r="BO1096" s="1"/>
  <c r="BD1096"/>
  <c r="BP247"/>
  <c r="BO247" s="1"/>
  <c r="BD247"/>
  <c r="BP2021"/>
  <c r="BO2021" s="1"/>
  <c r="BD2021"/>
  <c r="BP1712"/>
  <c r="BO1712" s="1"/>
  <c r="BD1712"/>
  <c r="BP1634"/>
  <c r="BO1634" s="1"/>
  <c r="BD1634"/>
  <c r="BP2327"/>
  <c r="BO2327" s="1"/>
  <c r="BD2327"/>
  <c r="BP1733"/>
  <c r="BO1733" s="1"/>
  <c r="BD1733"/>
  <c r="BP1544"/>
  <c r="BO1544" s="1"/>
  <c r="BD1544"/>
  <c r="BP2205"/>
  <c r="BO2205" s="1"/>
  <c r="BD2205"/>
  <c r="BP1968"/>
  <c r="BO1968" s="1"/>
  <c r="BD1968"/>
  <c r="BP2263"/>
  <c r="BO2263" s="1"/>
  <c r="BD2263"/>
  <c r="BP2042"/>
  <c r="BO2042" s="1"/>
  <c r="BD2042"/>
  <c r="BP321"/>
  <c r="BO321" s="1"/>
  <c r="BD321"/>
  <c r="BP353"/>
  <c r="BO353" s="1"/>
  <c r="BD353"/>
  <c r="BP309"/>
  <c r="BO309" s="1"/>
  <c r="BD309"/>
  <c r="BP1480"/>
  <c r="BO1480" s="1"/>
  <c r="BD1480"/>
  <c r="BP1883"/>
  <c r="BO1883" s="1"/>
  <c r="BD1883"/>
  <c r="BP1440"/>
  <c r="BO1440" s="1"/>
  <c r="BD1440"/>
  <c r="BP1702"/>
  <c r="BO1702" s="1"/>
  <c r="BD1702"/>
  <c r="BP2812"/>
  <c r="BO2812" s="1"/>
  <c r="BD2812"/>
  <c r="BP425"/>
  <c r="BO425" s="1"/>
  <c r="BD425"/>
  <c r="BP1918"/>
  <c r="BO1918" s="1"/>
  <c r="BD1918"/>
  <c r="BP399"/>
  <c r="BO399" s="1"/>
  <c r="BD399"/>
  <c r="BP2695"/>
  <c r="BO2695" s="1"/>
  <c r="BD2695"/>
  <c r="BP751"/>
  <c r="BO751" s="1"/>
  <c r="BD751"/>
  <c r="BP259"/>
  <c r="BO259" s="1"/>
  <c r="BD259"/>
  <c r="BP415"/>
  <c r="BO415" s="1"/>
  <c r="BD415"/>
  <c r="BP1625"/>
  <c r="BO1625" s="1"/>
  <c r="BD1625"/>
  <c r="BP1161"/>
  <c r="BO1161" s="1"/>
  <c r="BD1161"/>
  <c r="BP2144"/>
  <c r="BO2144" s="1"/>
  <c r="BD2144"/>
  <c r="BP2764"/>
  <c r="BO2764" s="1"/>
  <c r="BD2764"/>
  <c r="BP368"/>
  <c r="BO368" s="1"/>
  <c r="BD368"/>
  <c r="BP2808"/>
  <c r="BO2808" s="1"/>
  <c r="BD2808"/>
  <c r="BP820"/>
  <c r="BO820" s="1"/>
  <c r="BD820"/>
  <c r="BP540"/>
  <c r="BO540" s="1"/>
  <c r="BD540"/>
  <c r="BP527"/>
  <c r="BO527" s="1"/>
  <c r="BD527"/>
  <c r="BP1920"/>
  <c r="BO1920" s="1"/>
  <c r="BD1920"/>
  <c r="BP838"/>
  <c r="BO838" s="1"/>
  <c r="BD838"/>
  <c r="BP771"/>
  <c r="BO771" s="1"/>
  <c r="BD771"/>
  <c r="BP487"/>
  <c r="BO487" s="1"/>
  <c r="BD487"/>
  <c r="BP1109"/>
  <c r="BO1109" s="1"/>
  <c r="BD1109"/>
  <c r="BP1924"/>
  <c r="BO1924" s="1"/>
  <c r="BD1924"/>
  <c r="BP613"/>
  <c r="BO613" s="1"/>
  <c r="BD613"/>
  <c r="BP619"/>
  <c r="BO619" s="1"/>
  <c r="BD619"/>
  <c r="BP2243"/>
  <c r="BO2243" s="1"/>
  <c r="BD2243"/>
  <c r="BP2515"/>
  <c r="BO2515" s="1"/>
  <c r="BD2515"/>
  <c r="BP401"/>
  <c r="BO401" s="1"/>
  <c r="BD401"/>
  <c r="BP824"/>
  <c r="BO824" s="1"/>
  <c r="BD824"/>
  <c r="BP1502"/>
  <c r="BO1502" s="1"/>
  <c r="BD1502"/>
  <c r="BP2013"/>
  <c r="BO2013" s="1"/>
  <c r="BD2013"/>
  <c r="BP1688"/>
  <c r="BO1688" s="1"/>
  <c r="BD1688"/>
  <c r="BP1869"/>
  <c r="BO1869" s="1"/>
  <c r="BD1869"/>
  <c r="BP1102"/>
  <c r="BO1102" s="1"/>
  <c r="BD1102"/>
  <c r="BP2000"/>
  <c r="BO2000" s="1"/>
  <c r="BD2000"/>
  <c r="BP2060"/>
  <c r="BO2060" s="1"/>
  <c r="BD2060"/>
  <c r="BP315"/>
  <c r="BO315" s="1"/>
  <c r="BD315"/>
  <c r="BP513"/>
  <c r="BO513" s="1"/>
  <c r="BD513"/>
  <c r="BP2807"/>
  <c r="BO2807" s="1"/>
  <c r="BD2807"/>
  <c r="BP2469"/>
  <c r="BO2469" s="1"/>
  <c r="BD2469"/>
  <c r="BP880"/>
  <c r="BO880" s="1"/>
  <c r="BD880"/>
  <c r="BP2472"/>
  <c r="BO2472" s="1"/>
  <c r="BD2472"/>
  <c r="BP1573"/>
  <c r="BO1573" s="1"/>
  <c r="BD1573"/>
  <c r="BP743"/>
  <c r="BO743" s="1"/>
  <c r="BD743"/>
  <c r="BP878"/>
  <c r="BO878" s="1"/>
  <c r="BD878"/>
  <c r="BP2131"/>
  <c r="BO2131" s="1"/>
  <c r="BD2131"/>
  <c r="BP2339"/>
  <c r="BO2339" s="1"/>
  <c r="BD2339"/>
  <c r="BP2222"/>
  <c r="BO2222" s="1"/>
  <c r="BD2222"/>
  <c r="BP440"/>
  <c r="BO440" s="1"/>
  <c r="BD440"/>
  <c r="BP2149"/>
  <c r="BO2149" s="1"/>
  <c r="BD2149"/>
  <c r="BP773"/>
  <c r="BO773" s="1"/>
  <c r="BD773"/>
  <c r="BP1506"/>
  <c r="BO1506" s="1"/>
  <c r="BD1506"/>
  <c r="BP1349"/>
  <c r="BO1349" s="1"/>
  <c r="BD1349"/>
  <c r="BP2911"/>
  <c r="BO2911" s="1"/>
  <c r="BD2911"/>
  <c r="BP426"/>
  <c r="BO426" s="1"/>
  <c r="BD426"/>
  <c r="BP729"/>
  <c r="BO729" s="1"/>
  <c r="BD729"/>
  <c r="BP2759"/>
  <c r="BO2759" s="1"/>
  <c r="BD2759"/>
  <c r="BP1776"/>
  <c r="BO1776" s="1"/>
  <c r="BD1776"/>
  <c r="BP308"/>
  <c r="BO308" s="1"/>
  <c r="BD308"/>
  <c r="BP2500"/>
  <c r="BO2500" s="1"/>
  <c r="BD2500"/>
  <c r="BP2723"/>
  <c r="BO2723" s="1"/>
  <c r="BD2723"/>
  <c r="BP2708"/>
  <c r="BO2708" s="1"/>
  <c r="BD2708"/>
  <c r="BP1710"/>
  <c r="BO1710" s="1"/>
  <c r="BD1710"/>
  <c r="BP2136"/>
  <c r="BO2136" s="1"/>
  <c r="BD2136"/>
  <c r="BP1020"/>
  <c r="BO1020" s="1"/>
  <c r="BD1020"/>
  <c r="BP2444"/>
  <c r="BO2444" s="1"/>
  <c r="BD2444"/>
  <c r="BP320"/>
  <c r="BO320" s="1"/>
  <c r="BD320"/>
  <c r="BP1398"/>
  <c r="BO1398" s="1"/>
  <c r="BD1398"/>
  <c r="BP1763"/>
  <c r="BO1763" s="1"/>
  <c r="BD1763"/>
  <c r="BP2174"/>
  <c r="BO2174" s="1"/>
  <c r="BD2174"/>
  <c r="BP1536"/>
  <c r="BO1536" s="1"/>
  <c r="BD1536"/>
  <c r="BP755"/>
  <c r="BO755" s="1"/>
  <c r="BD755"/>
  <c r="BP175"/>
  <c r="BO175" s="1"/>
  <c r="BD175"/>
  <c r="BP699"/>
  <c r="BO699" s="1"/>
  <c r="BD699"/>
  <c r="BP100"/>
  <c r="BO100" s="1"/>
  <c r="BD100"/>
  <c r="BP1616"/>
  <c r="BO1616" s="1"/>
  <c r="BD1616"/>
  <c r="BP2430"/>
  <c r="BO2430" s="1"/>
  <c r="BD2430"/>
  <c r="BP1941"/>
  <c r="BO1941" s="1"/>
  <c r="BD1941"/>
  <c r="BP2056"/>
  <c r="BO2056" s="1"/>
  <c r="BD2056"/>
  <c r="BP312"/>
  <c r="BO312" s="1"/>
  <c r="BD312"/>
  <c r="BP1181"/>
  <c r="BO1181" s="1"/>
  <c r="BD1181"/>
  <c r="BP1908"/>
  <c r="BO1908" s="1"/>
  <c r="BD1908"/>
  <c r="BP2481"/>
  <c r="BO2481" s="1"/>
  <c r="BD2481"/>
  <c r="BP1917"/>
  <c r="BO1917" s="1"/>
  <c r="BD1917"/>
  <c r="BP1479"/>
  <c r="BO1479" s="1"/>
  <c r="BD1479"/>
  <c r="BP2210"/>
  <c r="BO2210" s="1"/>
  <c r="BD2210"/>
  <c r="BP552"/>
  <c r="BO552" s="1"/>
  <c r="BD552"/>
  <c r="BP375"/>
  <c r="BO375" s="1"/>
  <c r="BD375"/>
  <c r="BP2538"/>
  <c r="BO2538" s="1"/>
  <c r="BD2538"/>
  <c r="BP472"/>
  <c r="BO472" s="1"/>
  <c r="BD472"/>
  <c r="BP1940"/>
  <c r="BO1940" s="1"/>
  <c r="BD1940"/>
  <c r="BP2384"/>
  <c r="BO2384" s="1"/>
  <c r="BD2384"/>
  <c r="BP1773"/>
  <c r="BO1773" s="1"/>
  <c r="BD1773"/>
  <c r="BP2471"/>
  <c r="BO2471" s="1"/>
  <c r="BD2471"/>
  <c r="BP384"/>
  <c r="BO384" s="1"/>
  <c r="BD384"/>
  <c r="BP1351"/>
  <c r="BO1351" s="1"/>
  <c r="BD1351"/>
  <c r="BP920"/>
  <c r="BO920" s="1"/>
  <c r="BD920"/>
  <c r="BP525"/>
  <c r="BO525" s="1"/>
  <c r="BD525"/>
  <c r="BP1742"/>
  <c r="BO1742" s="1"/>
  <c r="BD1742"/>
  <c r="BP1632"/>
  <c r="BO1632" s="1"/>
  <c r="BD1632"/>
  <c r="BP2043"/>
  <c r="BO2043" s="1"/>
  <c r="BD2043"/>
  <c r="BP2111"/>
  <c r="BO2111" s="1"/>
  <c r="BD2111"/>
  <c r="BP744"/>
  <c r="BO744" s="1"/>
  <c r="BD744"/>
  <c r="BP2336"/>
  <c r="BO2336" s="1"/>
  <c r="BD2336"/>
  <c r="BP295"/>
  <c r="BO295" s="1"/>
  <c r="BD295"/>
  <c r="BP390"/>
  <c r="BO390" s="1"/>
  <c r="BD390"/>
  <c r="BP1473"/>
  <c r="BO1473" s="1"/>
  <c r="BD1473"/>
  <c r="BP851"/>
  <c r="BO851" s="1"/>
  <c r="BD851"/>
  <c r="BP2840"/>
  <c r="BO2840" s="1"/>
  <c r="BD2840"/>
  <c r="BP835"/>
  <c r="BO835" s="1"/>
  <c r="BD835"/>
  <c r="BP51"/>
  <c r="BO51" s="1"/>
  <c r="BD51"/>
  <c r="BP844"/>
  <c r="BO844" s="1"/>
  <c r="BD844"/>
  <c r="BP2878"/>
  <c r="BO2878" s="1"/>
  <c r="BD2878"/>
  <c r="BP907"/>
  <c r="BO907" s="1"/>
  <c r="BD907"/>
  <c r="BP1304"/>
  <c r="BO1304" s="1"/>
  <c r="BD1304"/>
  <c r="BP1729"/>
  <c r="BO1729" s="1"/>
  <c r="BD1729"/>
  <c r="BP595"/>
  <c r="BO595" s="1"/>
  <c r="BD595"/>
  <c r="BP1051"/>
  <c r="BO1051" s="1"/>
  <c r="BD1051"/>
  <c r="BP2776"/>
  <c r="BO2776" s="1"/>
  <c r="BD2776"/>
  <c r="BP2763"/>
  <c r="BO2763" s="1"/>
  <c r="BD2763"/>
  <c r="BP470"/>
  <c r="BO470" s="1"/>
  <c r="BD470"/>
  <c r="BP514"/>
  <c r="BO514" s="1"/>
  <c r="BD514"/>
  <c r="BP183"/>
  <c r="BO183" s="1"/>
  <c r="BD183"/>
  <c r="BP2942"/>
  <c r="BO2942" s="1"/>
  <c r="BD2942"/>
  <c r="BP2262"/>
  <c r="BO2262" s="1"/>
  <c r="BD2262"/>
  <c r="BP1976"/>
  <c r="BO1976" s="1"/>
  <c r="BD1976"/>
  <c r="BP2219"/>
  <c r="BO2219" s="1"/>
  <c r="BD2219"/>
  <c r="BP1959"/>
  <c r="BO1959" s="1"/>
  <c r="BD1959"/>
  <c r="BP1101"/>
  <c r="BO1101" s="1"/>
  <c r="BD1101"/>
  <c r="BP2206"/>
  <c r="BO2206" s="1"/>
  <c r="BD2206"/>
  <c r="BP1208"/>
  <c r="BO1208" s="1"/>
  <c r="BD1208"/>
  <c r="BP182"/>
  <c r="BO182" s="1"/>
  <c r="BD182"/>
  <c r="BP866"/>
  <c r="BO866" s="1"/>
  <c r="BD866"/>
  <c r="BP955"/>
  <c r="BO955" s="1"/>
  <c r="BD955"/>
  <c r="BP74"/>
  <c r="BO74" s="1"/>
  <c r="BD74"/>
  <c r="BP747"/>
  <c r="BO747" s="1"/>
  <c r="BD747"/>
  <c r="BP1265"/>
  <c r="BO1265" s="1"/>
  <c r="BD1265"/>
  <c r="BP909"/>
  <c r="BO909" s="1"/>
  <c r="BD909"/>
  <c r="BP810"/>
  <c r="BO810" s="1"/>
  <c r="BD810"/>
  <c r="BP2767"/>
  <c r="BO2767" s="1"/>
  <c r="BD2767"/>
  <c r="BP1495"/>
  <c r="BO1495" s="1"/>
  <c r="BD1495"/>
  <c r="BP965"/>
  <c r="BO965" s="1"/>
  <c r="BD965"/>
  <c r="BP2835"/>
  <c r="BO2835" s="1"/>
  <c r="BD2835"/>
  <c r="BP563"/>
  <c r="BO563" s="1"/>
  <c r="BD563"/>
  <c r="BP2308"/>
  <c r="BO2308" s="1"/>
  <c r="BD2308"/>
  <c r="BP2034"/>
  <c r="BO2034" s="1"/>
  <c r="BD2034"/>
  <c r="BP2480"/>
  <c r="BO2480" s="1"/>
  <c r="BD2480"/>
  <c r="BP1053"/>
  <c r="BO1053" s="1"/>
  <c r="BD1053"/>
  <c r="BP1299"/>
  <c r="BO1299" s="1"/>
  <c r="BD1299"/>
  <c r="BP2529"/>
  <c r="BO2529" s="1"/>
  <c r="BD2529"/>
  <c r="BP2287"/>
  <c r="BO2287" s="1"/>
  <c r="BD2287"/>
  <c r="BP2613"/>
  <c r="BO2613" s="1"/>
  <c r="BD2613"/>
  <c r="BP1106"/>
  <c r="BO1106" s="1"/>
  <c r="BD1106"/>
  <c r="BP377"/>
  <c r="BO377" s="1"/>
  <c r="BD377"/>
  <c r="BP1661"/>
  <c r="BO1661" s="1"/>
  <c r="BD1661"/>
  <c r="BP1477"/>
  <c r="BO1477" s="1"/>
  <c r="BD1477"/>
  <c r="BP1652"/>
  <c r="BO1652" s="1"/>
  <c r="BD1652"/>
  <c r="BP840"/>
  <c r="BO840" s="1"/>
  <c r="BD840"/>
  <c r="BP76"/>
  <c r="BO76" s="1"/>
  <c r="BD76"/>
  <c r="BP2961"/>
  <c r="BO2961" s="1"/>
  <c r="BD2961"/>
  <c r="BP2658"/>
  <c r="BO2658" s="1"/>
  <c r="BD2658"/>
  <c r="BP617"/>
  <c r="BO617" s="1"/>
  <c r="BD617"/>
  <c r="BP1614"/>
  <c r="BO1614" s="1"/>
  <c r="BD1614"/>
  <c r="BP1005"/>
  <c r="BO1005" s="1"/>
  <c r="BD1005"/>
  <c r="BP922"/>
  <c r="BO922" s="1"/>
  <c r="BD922"/>
  <c r="BP2357"/>
  <c r="BO2357" s="1"/>
  <c r="BD2357"/>
  <c r="BP1059"/>
  <c r="BO1059" s="1"/>
  <c r="BD1059"/>
  <c r="BP1657"/>
  <c r="BO1657" s="1"/>
  <c r="BD1657"/>
  <c r="BP373"/>
  <c r="BO373" s="1"/>
  <c r="BD373"/>
  <c r="BP2991"/>
  <c r="BO2991" s="1"/>
  <c r="BD2991"/>
  <c r="BP2597"/>
  <c r="BO2597" s="1"/>
  <c r="BD2597"/>
  <c r="BP911"/>
  <c r="BO911" s="1"/>
  <c r="BD911"/>
  <c r="BP938"/>
  <c r="BO938" s="1"/>
  <c r="BD938"/>
  <c r="BP61"/>
  <c r="BO61" s="1"/>
  <c r="BD61"/>
  <c r="BP2188"/>
  <c r="BO2188" s="1"/>
  <c r="BD2188"/>
  <c r="BP2228"/>
  <c r="BO2228" s="1"/>
  <c r="BD2228"/>
  <c r="BP1018"/>
  <c r="BO1018" s="1"/>
  <c r="BD1018"/>
  <c r="BP1559"/>
  <c r="BO1559" s="1"/>
  <c r="BD1559"/>
  <c r="BP681"/>
  <c r="BO681" s="1"/>
  <c r="BD681"/>
  <c r="BP861"/>
  <c r="BO861" s="1"/>
  <c r="BD861"/>
  <c r="BP1366"/>
  <c r="BO1366" s="1"/>
  <c r="BD1366"/>
  <c r="BP1055"/>
  <c r="BO1055" s="1"/>
  <c r="BD1055"/>
  <c r="BP1779"/>
  <c r="BO1779" s="1"/>
  <c r="BD1779"/>
  <c r="BP2841"/>
  <c r="BO2841" s="1"/>
  <c r="BD2841"/>
  <c r="BP930"/>
  <c r="BO930" s="1"/>
  <c r="BD930"/>
  <c r="BP263"/>
  <c r="BO263" s="1"/>
  <c r="BD263"/>
  <c r="BP1189"/>
  <c r="BO1189" s="1"/>
  <c r="BD1189"/>
  <c r="BP1485"/>
  <c r="BO1485" s="1"/>
  <c r="BD1485"/>
  <c r="BP599"/>
  <c r="BO599" s="1"/>
  <c r="BD599"/>
  <c r="BP72"/>
  <c r="BO72" s="1"/>
  <c r="BD72"/>
  <c r="BP2682"/>
  <c r="BO2682" s="1"/>
  <c r="BD2682"/>
  <c r="BP2553"/>
  <c r="BO2553" s="1"/>
  <c r="BD2553"/>
  <c r="BP2537"/>
  <c r="BO2537" s="1"/>
  <c r="BD2537"/>
  <c r="BP724"/>
  <c r="BO724" s="1"/>
  <c r="BD724"/>
  <c r="BP1818"/>
  <c r="BO1818" s="1"/>
  <c r="BD1818"/>
  <c r="BP122"/>
  <c r="BO122" s="1"/>
  <c r="BD122"/>
  <c r="BP2309"/>
  <c r="BO2309" s="1"/>
  <c r="BD2309"/>
  <c r="BP1533"/>
  <c r="BO1533" s="1"/>
  <c r="BD1533"/>
  <c r="BP1660"/>
  <c r="BO1660" s="1"/>
  <c r="BD1660"/>
  <c r="BP452"/>
  <c r="BO452" s="1"/>
  <c r="BD452"/>
  <c r="BP2549"/>
  <c r="BO2549" s="1"/>
  <c r="BD2549"/>
  <c r="BP1373"/>
  <c r="BO1373" s="1"/>
  <c r="BD1373"/>
  <c r="BP1141"/>
  <c r="BO1141" s="1"/>
  <c r="BD1141"/>
  <c r="BP1489"/>
  <c r="BO1489" s="1"/>
  <c r="BD1489"/>
  <c r="BP893"/>
  <c r="BO893" s="1"/>
  <c r="BD893"/>
  <c r="BP546"/>
  <c r="BO546" s="1"/>
  <c r="BD546"/>
  <c r="BP1750"/>
  <c r="BO1750" s="1"/>
  <c r="BD1750"/>
  <c r="BP2058"/>
  <c r="BO2058" s="1"/>
  <c r="BD2058"/>
  <c r="BP797"/>
  <c r="BO797" s="1"/>
  <c r="BD797"/>
  <c r="BP1363"/>
  <c r="BO1363" s="1"/>
  <c r="BD1363"/>
  <c r="BP1569"/>
  <c r="BO1569" s="1"/>
  <c r="BD1569"/>
  <c r="BP1560"/>
  <c r="BO1560" s="1"/>
  <c r="BD1560"/>
  <c r="BP2962"/>
  <c r="BO2962" s="1"/>
  <c r="BD2962"/>
  <c r="BP2968"/>
  <c r="BO2968" s="1"/>
  <c r="BD2968"/>
  <c r="BP2276"/>
  <c r="BO2276" s="1"/>
  <c r="BD2276"/>
  <c r="BP600"/>
  <c r="BO600" s="1"/>
  <c r="BD600"/>
  <c r="BP978"/>
  <c r="BO978" s="1"/>
  <c r="BD978"/>
  <c r="BP1938"/>
  <c r="BO1938" s="1"/>
  <c r="BD1938"/>
  <c r="BP2772"/>
  <c r="BO2772" s="1"/>
  <c r="BD2772"/>
  <c r="BP1944"/>
  <c r="BO1944" s="1"/>
  <c r="BD1944"/>
  <c r="BP1591"/>
  <c r="BO1591" s="1"/>
  <c r="BD1591"/>
  <c r="BP1328"/>
  <c r="BO1328" s="1"/>
  <c r="BD1328"/>
  <c r="BP2221"/>
  <c r="BO2221" s="1"/>
  <c r="BD2221"/>
  <c r="BP2725"/>
  <c r="BO2725" s="1"/>
  <c r="BD2725"/>
  <c r="BP2600"/>
  <c r="BO2600" s="1"/>
  <c r="BD2600"/>
  <c r="BP2028"/>
  <c r="BO2028" s="1"/>
  <c r="BD2028"/>
  <c r="BP2224"/>
  <c r="BO2224" s="1"/>
  <c r="BD2224"/>
  <c r="BP2082"/>
  <c r="BO2082" s="1"/>
  <c r="BD2082"/>
  <c r="BP2202"/>
  <c r="BO2202" s="1"/>
  <c r="BD2202"/>
  <c r="BP1128"/>
  <c r="BO1128" s="1"/>
  <c r="BD1128"/>
  <c r="BP2531"/>
  <c r="BO2531" s="1"/>
  <c r="BD2531"/>
  <c r="BP2952"/>
  <c r="BO2952" s="1"/>
  <c r="BD2952"/>
  <c r="BP684"/>
  <c r="BO684" s="1"/>
  <c r="BD684"/>
  <c r="BP633"/>
  <c r="BO633" s="1"/>
  <c r="BD633"/>
  <c r="BP886"/>
  <c r="BO886" s="1"/>
  <c r="BD886"/>
  <c r="BP764"/>
  <c r="BO764" s="1"/>
  <c r="BD764"/>
  <c r="BP1708"/>
  <c r="BO1708" s="1"/>
  <c r="BD1708"/>
  <c r="BP1147"/>
  <c r="BO1147" s="1"/>
  <c r="BD1147"/>
  <c r="BP163"/>
  <c r="BO163" s="1"/>
  <c r="BD163"/>
  <c r="BP2359"/>
  <c r="BO2359" s="1"/>
  <c r="BD2359"/>
  <c r="BP2543"/>
  <c r="BO2543" s="1"/>
  <c r="BD2543"/>
  <c r="BP2649"/>
  <c r="BO2649" s="1"/>
  <c r="BD2649"/>
  <c r="BP1686"/>
  <c r="BO1686" s="1"/>
  <c r="BD1686"/>
  <c r="BP248"/>
  <c r="BO248" s="1"/>
  <c r="BD248"/>
  <c r="BP1597"/>
  <c r="BO1597" s="1"/>
  <c r="BD1597"/>
  <c r="BP1886"/>
  <c r="BO1886" s="1"/>
  <c r="BD1886"/>
  <c r="BP544"/>
  <c r="BO544" s="1"/>
  <c r="BD544"/>
  <c r="BP277"/>
  <c r="BO277" s="1"/>
  <c r="BD277"/>
  <c r="BP2032"/>
  <c r="BO2032" s="1"/>
  <c r="BD2032"/>
  <c r="BP1725"/>
  <c r="BO1725" s="1"/>
  <c r="BD1725"/>
  <c r="BP1825"/>
  <c r="BO1825" s="1"/>
  <c r="BD1825"/>
  <c r="BP1357"/>
  <c r="BO1357" s="1"/>
  <c r="BD1357"/>
  <c r="BP1578"/>
  <c r="BO1578" s="1"/>
  <c r="BD1578"/>
  <c r="BP2777"/>
  <c r="BO2777" s="1"/>
  <c r="BD2777"/>
  <c r="BP2302"/>
  <c r="BO2302" s="1"/>
  <c r="BD2302"/>
  <c r="BP2992"/>
  <c r="BO2992" s="1"/>
  <c r="BD2992"/>
  <c r="BP1927"/>
  <c r="BO1927" s="1"/>
  <c r="BD1927"/>
  <c r="BP233"/>
  <c r="BO233" s="1"/>
  <c r="BD233"/>
  <c r="BP1159"/>
  <c r="BO1159" s="1"/>
  <c r="BD1159"/>
  <c r="BP1183"/>
  <c r="BO1183" s="1"/>
  <c r="BD1183"/>
  <c r="BP53"/>
  <c r="BO53" s="1"/>
  <c r="BD53"/>
  <c r="BP1784"/>
  <c r="BO1784" s="1"/>
  <c r="BD1784"/>
  <c r="BP2254"/>
  <c r="BO2254" s="1"/>
  <c r="BD2254"/>
  <c r="BP3002"/>
  <c r="BO3002" s="1"/>
  <c r="BD3002"/>
  <c r="BP2465"/>
  <c r="BO2465" s="1"/>
  <c r="BD2465"/>
  <c r="BP1140"/>
  <c r="BO1140" s="1"/>
  <c r="BD1140"/>
  <c r="BP71"/>
  <c r="BO71" s="1"/>
  <c r="BD71"/>
  <c r="BP1354"/>
  <c r="BO1354" s="1"/>
  <c r="BD1354"/>
  <c r="BP2105"/>
  <c r="BO2105" s="1"/>
  <c r="BD2105"/>
  <c r="BP1777"/>
  <c r="BO1777" s="1"/>
  <c r="BD1777"/>
  <c r="BP2575"/>
  <c r="BO2575" s="1"/>
  <c r="BD2575"/>
  <c r="BP700"/>
  <c r="BO700" s="1"/>
  <c r="BD700"/>
  <c r="BP81"/>
  <c r="BO81" s="1"/>
  <c r="BD81"/>
  <c r="BP2116"/>
  <c r="BO2116" s="1"/>
  <c r="BD2116"/>
  <c r="BP1258"/>
  <c r="BO1258" s="1"/>
  <c r="BD1258"/>
  <c r="BP2995"/>
  <c r="BO2995" s="1"/>
  <c r="BD2995"/>
  <c r="BP2726"/>
  <c r="BO2726" s="1"/>
  <c r="BD2726"/>
  <c r="BP1278"/>
  <c r="BO1278" s="1"/>
  <c r="BD1278"/>
  <c r="BP1064"/>
  <c r="BO1064" s="1"/>
  <c r="BD1064"/>
  <c r="BP631"/>
  <c r="BO631" s="1"/>
  <c r="BD631"/>
  <c r="BP2090"/>
  <c r="BO2090" s="1"/>
  <c r="BD2090"/>
  <c r="BP1606"/>
  <c r="BO1606" s="1"/>
  <c r="BD1606"/>
  <c r="BP2637"/>
  <c r="BO2637" s="1"/>
  <c r="BD2637"/>
  <c r="BP548"/>
  <c r="BO548" s="1"/>
  <c r="BD548"/>
  <c r="BP1073"/>
  <c r="BO1073" s="1"/>
  <c r="BD1073"/>
  <c r="BP2547"/>
  <c r="BO2547" s="1"/>
  <c r="BD2547"/>
  <c r="BP951"/>
  <c r="BO951" s="1"/>
  <c r="BD951"/>
  <c r="BP616"/>
  <c r="BO616" s="1"/>
  <c r="BD616"/>
  <c r="BP479"/>
  <c r="BO479" s="1"/>
  <c r="BD479"/>
  <c r="BP2798"/>
  <c r="BO2798" s="1"/>
  <c r="BD2798"/>
  <c r="BP889"/>
  <c r="BO889" s="1"/>
  <c r="BD889"/>
  <c r="BP45"/>
  <c r="BO45" s="1"/>
  <c r="BD45"/>
  <c r="BP1671"/>
  <c r="BO1671" s="1"/>
  <c r="BD1671"/>
  <c r="BP1914"/>
  <c r="BO1914" s="1"/>
  <c r="BD1914"/>
  <c r="BP227"/>
  <c r="BO227" s="1"/>
  <c r="BD227"/>
  <c r="BP2485"/>
  <c r="BO2485" s="1"/>
  <c r="BD2485"/>
  <c r="BP2483"/>
  <c r="BO2483" s="1"/>
  <c r="BD2483"/>
  <c r="BP1912"/>
  <c r="BO1912" s="1"/>
  <c r="BD1912"/>
  <c r="BP1726"/>
  <c r="BO1726" s="1"/>
  <c r="BD1726"/>
  <c r="BP2552"/>
  <c r="BO2552" s="1"/>
  <c r="BD2552"/>
  <c r="BP1498"/>
  <c r="BO1498" s="1"/>
  <c r="BD1498"/>
  <c r="BP1458"/>
  <c r="BO1458" s="1"/>
  <c r="BD1458"/>
  <c r="BP1662"/>
  <c r="BO1662" s="1"/>
  <c r="BD1662"/>
  <c r="BP643"/>
  <c r="BO643" s="1"/>
  <c r="BD643"/>
  <c r="BP1231"/>
  <c r="BO1231" s="1"/>
  <c r="BD1231"/>
  <c r="BP1370"/>
  <c r="BO1370" s="1"/>
  <c r="BD1370"/>
  <c r="BP176"/>
  <c r="BO176" s="1"/>
  <c r="BD176"/>
  <c r="BP678"/>
  <c r="BO678" s="1"/>
  <c r="BD678"/>
  <c r="BP2750"/>
  <c r="BO2750" s="1"/>
  <c r="BD2750"/>
  <c r="BP2020"/>
  <c r="BO2020" s="1"/>
  <c r="BD2020"/>
  <c r="BP1643"/>
  <c r="BO1643" s="1"/>
  <c r="BD1643"/>
  <c r="BP2997"/>
  <c r="BO2997" s="1"/>
  <c r="BD2997"/>
  <c r="BP716"/>
  <c r="BO716" s="1"/>
  <c r="BD716"/>
  <c r="BP1104"/>
  <c r="BO1104" s="1"/>
  <c r="BD1104"/>
  <c r="BP644"/>
  <c r="BO644" s="1"/>
  <c r="BD644"/>
  <c r="BP2092"/>
  <c r="BO2092" s="1"/>
  <c r="BD2092"/>
  <c r="BP1324"/>
  <c r="BO1324" s="1"/>
  <c r="BD1324"/>
  <c r="BP1896"/>
  <c r="BO1896" s="1"/>
  <c r="BD1896"/>
  <c r="BP469"/>
  <c r="BO469" s="1"/>
  <c r="BD469"/>
  <c r="BP2445"/>
  <c r="BO2445" s="1"/>
  <c r="BD2445"/>
  <c r="BP2690"/>
  <c r="BO2690" s="1"/>
  <c r="BD2690"/>
  <c r="BP1386"/>
  <c r="BO1386" s="1"/>
  <c r="BD1386"/>
  <c r="BP14"/>
  <c r="BO14" s="1"/>
  <c r="BD14"/>
  <c r="BP2074"/>
  <c r="BO2074" s="1"/>
  <c r="BD2074"/>
  <c r="BP184"/>
  <c r="BO184" s="1"/>
  <c r="BD184"/>
  <c r="BP757"/>
  <c r="BO757" s="1"/>
  <c r="BD757"/>
  <c r="BP154"/>
  <c r="BO154" s="1"/>
  <c r="BD154"/>
  <c r="BP2941"/>
  <c r="BO2941" s="1"/>
  <c r="BD2941"/>
  <c r="BP1746"/>
  <c r="BO1746" s="1"/>
  <c r="BD1746"/>
  <c r="BP2965"/>
  <c r="BO2965" s="1"/>
  <c r="BD2965"/>
  <c r="BP1565"/>
  <c r="BO1565" s="1"/>
  <c r="BD1565"/>
  <c r="BP688"/>
  <c r="BO688" s="1"/>
  <c r="BD688"/>
  <c r="BP1787"/>
  <c r="BO1787" s="1"/>
  <c r="BD1787"/>
  <c r="BP2365"/>
  <c r="BO2365" s="1"/>
  <c r="BD2365"/>
  <c r="BP1058"/>
  <c r="BO1058" s="1"/>
  <c r="BD1058"/>
  <c r="BP1333"/>
  <c r="BO1333" s="1"/>
  <c r="BD1333"/>
  <c r="BP1493"/>
  <c r="BO1493" s="1"/>
  <c r="BD1493"/>
  <c r="BP2626"/>
  <c r="BO2626" s="1"/>
  <c r="BD2626"/>
  <c r="BP2176"/>
  <c r="BO2176" s="1"/>
  <c r="BD2176"/>
  <c r="BP1981"/>
  <c r="BO1981" s="1"/>
  <c r="BD1981"/>
  <c r="BP113"/>
  <c r="BO113" s="1"/>
  <c r="BD113"/>
  <c r="BP862"/>
  <c r="BO862" s="1"/>
  <c r="BD862"/>
  <c r="BP1402"/>
  <c r="BO1402" s="1"/>
  <c r="BD1402"/>
  <c r="BP2216"/>
  <c r="BO2216" s="1"/>
  <c r="BD2216"/>
  <c r="BP305"/>
  <c r="BO305" s="1"/>
  <c r="BD305"/>
  <c r="BP1647"/>
  <c r="BO1647" s="1"/>
  <c r="BD1647"/>
  <c r="BP2831"/>
  <c r="BO2831" s="1"/>
  <c r="BD2831"/>
  <c r="BP1537"/>
  <c r="BO1537" s="1"/>
  <c r="BD1537"/>
  <c r="BP2187"/>
  <c r="BO2187" s="1"/>
  <c r="BD2187"/>
  <c r="BP2456"/>
  <c r="BO2456" s="1"/>
  <c r="BD2456"/>
  <c r="BP1276"/>
  <c r="BO1276" s="1"/>
  <c r="BD1276"/>
  <c r="BP1788"/>
  <c r="BO1788" s="1"/>
  <c r="BD1788"/>
  <c r="BP478"/>
  <c r="BO478" s="1"/>
  <c r="BD478"/>
  <c r="BP2171"/>
  <c r="BO2171" s="1"/>
  <c r="BD2171"/>
  <c r="BP2250"/>
  <c r="BO2250" s="1"/>
  <c r="BD2250"/>
  <c r="BP2928"/>
  <c r="BO2928" s="1"/>
  <c r="BD2928"/>
  <c r="BP1583"/>
  <c r="BO1583" s="1"/>
  <c r="BD1583"/>
  <c r="BP2954"/>
  <c r="BO2954" s="1"/>
  <c r="BD2954"/>
  <c r="BP985"/>
  <c r="BO985" s="1"/>
  <c r="BD985"/>
  <c r="BP2259"/>
  <c r="BO2259" s="1"/>
  <c r="BD2259"/>
  <c r="BP2315"/>
  <c r="BO2315" s="1"/>
  <c r="BD2315"/>
  <c r="BP1280"/>
  <c r="BO1280" s="1"/>
  <c r="BD1280"/>
  <c r="BP715"/>
  <c r="BO715" s="1"/>
  <c r="BD715"/>
  <c r="BP1228"/>
  <c r="BO1228" s="1"/>
  <c r="BD1228"/>
  <c r="BP807"/>
  <c r="BO807" s="1"/>
  <c r="BD807"/>
  <c r="BP421"/>
  <c r="BO421" s="1"/>
  <c r="BD421"/>
  <c r="BP2361"/>
  <c r="BO2361" s="1"/>
  <c r="BD2361"/>
  <c r="BP1089"/>
  <c r="BO1089" s="1"/>
  <c r="BD1089"/>
  <c r="BP1831"/>
  <c r="BO1831" s="1"/>
  <c r="BD1831"/>
  <c r="BP119"/>
  <c r="BO119" s="1"/>
  <c r="BD119"/>
  <c r="BP1114"/>
  <c r="BO1114" s="1"/>
  <c r="BD1114"/>
  <c r="BP2559"/>
  <c r="BO2559" s="1"/>
  <c r="BD2559"/>
  <c r="BP91"/>
  <c r="BO91" s="1"/>
  <c r="BD91"/>
  <c r="BP2877"/>
  <c r="BO2877" s="1"/>
  <c r="BD2877"/>
  <c r="BP632"/>
  <c r="BO632" s="1"/>
  <c r="BD632"/>
  <c r="BP436"/>
  <c r="BO436" s="1"/>
  <c r="BD436"/>
  <c r="BP1142"/>
  <c r="BO1142" s="1"/>
  <c r="BD1142"/>
  <c r="BP1648"/>
  <c r="BO1648" s="1"/>
  <c r="BD1648"/>
  <c r="BP1309"/>
  <c r="BO1309" s="1"/>
  <c r="BD1309"/>
  <c r="BP2297"/>
  <c r="BO2297" s="1"/>
  <c r="BD2297"/>
  <c r="BP526"/>
  <c r="BO526" s="1"/>
  <c r="BD526"/>
  <c r="BP602"/>
  <c r="BO602" s="1"/>
  <c r="BD602"/>
  <c r="BP2501"/>
  <c r="BO2501" s="1"/>
  <c r="BD2501"/>
  <c r="BP901"/>
  <c r="BO901" s="1"/>
  <c r="BD901"/>
  <c r="BP1281"/>
  <c r="BO1281" s="1"/>
  <c r="BD1281"/>
  <c r="BP1669"/>
  <c r="BO1669" s="1"/>
  <c r="BD1669"/>
  <c r="BP400"/>
  <c r="BO400" s="1"/>
  <c r="BD400"/>
  <c r="BP1326"/>
  <c r="BO1326" s="1"/>
  <c r="BD1326"/>
  <c r="BP818"/>
  <c r="BO818" s="1"/>
  <c r="BD818"/>
  <c r="BP1804"/>
  <c r="BO1804" s="1"/>
  <c r="BD1804"/>
  <c r="BP2458"/>
  <c r="BO2458" s="1"/>
  <c r="BD2458"/>
  <c r="BP860"/>
  <c r="BO860" s="1"/>
  <c r="BD860"/>
  <c r="BP2477"/>
  <c r="BO2477" s="1"/>
  <c r="BD2477"/>
  <c r="BP1330"/>
  <c r="BO1330" s="1"/>
  <c r="BD1330"/>
  <c r="BP84"/>
  <c r="BO84" s="1"/>
  <c r="BD84"/>
  <c r="BP1518"/>
  <c r="BO1518" s="1"/>
  <c r="BD1518"/>
  <c r="BP2385"/>
  <c r="BO2385" s="1"/>
  <c r="BD2385"/>
  <c r="BP1127"/>
  <c r="BO1127" s="1"/>
  <c r="BD1127"/>
  <c r="BP1682"/>
  <c r="BO1682" s="1"/>
  <c r="BD1682"/>
  <c r="BP2770"/>
  <c r="BO2770" s="1"/>
  <c r="BD2770"/>
  <c r="BP2121"/>
  <c r="BO2121" s="1"/>
  <c r="BD2121"/>
  <c r="BP528"/>
  <c r="BO528" s="1"/>
  <c r="BD528"/>
  <c r="BP1463"/>
  <c r="BO1463" s="1"/>
  <c r="BD1463"/>
  <c r="BP1590"/>
  <c r="BO1590" s="1"/>
  <c r="BD1590"/>
  <c r="BP598"/>
  <c r="BO598" s="1"/>
  <c r="BD598"/>
  <c r="BP1879"/>
  <c r="BO1879" s="1"/>
  <c r="BD1879"/>
  <c r="BP1809"/>
  <c r="BO1809" s="1"/>
  <c r="BD1809"/>
  <c r="BP1814"/>
  <c r="BO1814" s="1"/>
  <c r="BD1814"/>
  <c r="BP2366"/>
  <c r="BO2366" s="1"/>
  <c r="BD2366"/>
  <c r="BP2273"/>
  <c r="BO2273" s="1"/>
  <c r="BD2273"/>
  <c r="BP173"/>
  <c r="BO173" s="1"/>
  <c r="BD173"/>
  <c r="BP1969"/>
  <c r="BO1969" s="1"/>
  <c r="BD1969"/>
  <c r="BP82"/>
  <c r="BO82" s="1"/>
  <c r="BD82"/>
  <c r="BP1971"/>
  <c r="BO1971" s="1"/>
  <c r="BD1971"/>
  <c r="BP152"/>
  <c r="BO152" s="1"/>
  <c r="BD152"/>
  <c r="BP2964"/>
  <c r="BO2964" s="1"/>
  <c r="BD2964"/>
  <c r="BP205"/>
  <c r="BO205" s="1"/>
  <c r="BD205"/>
  <c r="BP1638"/>
  <c r="BO1638" s="1"/>
  <c r="BD1638"/>
  <c r="BP1098"/>
  <c r="BO1098" s="1"/>
  <c r="BD1098"/>
  <c r="BP2568"/>
  <c r="BO2568" s="1"/>
  <c r="BD2568"/>
  <c r="BP831"/>
  <c r="BO831" s="1"/>
  <c r="BD831"/>
  <c r="BP2605"/>
  <c r="BO2605" s="1"/>
  <c r="BD2605"/>
  <c r="BP1711"/>
  <c r="BO1711" s="1"/>
  <c r="BD1711"/>
  <c r="BP1226"/>
  <c r="BO1226" s="1"/>
  <c r="BD1226"/>
  <c r="BP351"/>
  <c r="BO351" s="1"/>
  <c r="BD351"/>
  <c r="BP117"/>
  <c r="BO117" s="1"/>
  <c r="BD117"/>
  <c r="BP1234"/>
  <c r="BO1234" s="1"/>
  <c r="BD1234"/>
  <c r="BP650"/>
  <c r="BO650" s="1"/>
  <c r="BD650"/>
  <c r="BP1356"/>
  <c r="BO1356" s="1"/>
  <c r="BD1356"/>
  <c r="BP151"/>
  <c r="BO151" s="1"/>
  <c r="BD151"/>
  <c r="BP2380"/>
  <c r="BO2380" s="1"/>
  <c r="BD2380"/>
  <c r="BP2388"/>
  <c r="BO2388" s="1"/>
  <c r="BD2388"/>
  <c r="BP565"/>
  <c r="BO565" s="1"/>
  <c r="BD565"/>
  <c r="BP471"/>
  <c r="BO471" s="1"/>
  <c r="BD471"/>
  <c r="BP2505"/>
  <c r="BO2505" s="1"/>
  <c r="BD2505"/>
  <c r="BP1990"/>
  <c r="BO1990" s="1"/>
  <c r="BD1990"/>
  <c r="BP823"/>
  <c r="BO823" s="1"/>
  <c r="BD823"/>
  <c r="BP1561"/>
  <c r="BO1561" s="1"/>
  <c r="BD1561"/>
  <c r="BP1443"/>
  <c r="BO1443" s="1"/>
  <c r="BD1443"/>
  <c r="BP2834"/>
  <c r="BO2834" s="1"/>
  <c r="BD2834"/>
  <c r="BP2760"/>
  <c r="BO2760" s="1"/>
  <c r="BD2760"/>
  <c r="BP2558"/>
  <c r="BO2558" s="1"/>
  <c r="BD2558"/>
  <c r="BP1296"/>
  <c r="BO1296" s="1"/>
  <c r="BD1296"/>
  <c r="BP532"/>
  <c r="BO532" s="1"/>
  <c r="BD532"/>
  <c r="BP2838"/>
  <c r="BO2838" s="1"/>
  <c r="BD2838"/>
  <c r="BP190"/>
  <c r="BO190" s="1"/>
  <c r="BD190"/>
  <c r="BP1334"/>
  <c r="BO1334" s="1"/>
  <c r="BD1334"/>
  <c r="BP394"/>
  <c r="BO394" s="1"/>
  <c r="BD394"/>
  <c r="BP679"/>
  <c r="BO679" s="1"/>
  <c r="BD679"/>
  <c r="BP561"/>
  <c r="BO561" s="1"/>
  <c r="BD561"/>
  <c r="BP1091"/>
  <c r="BO1091" s="1"/>
  <c r="BD1091"/>
  <c r="BP1029"/>
  <c r="BO1029" s="1"/>
  <c r="BD1029"/>
  <c r="BP420"/>
  <c r="BO420" s="1"/>
  <c r="BD420"/>
  <c r="BP936"/>
  <c r="BO936" s="1"/>
  <c r="BD936"/>
  <c r="BP80"/>
  <c r="BO80" s="1"/>
  <c r="BD80"/>
  <c r="BP2167"/>
  <c r="BO2167" s="1"/>
  <c r="BD2167"/>
  <c r="BP1483"/>
  <c r="BO1483" s="1"/>
  <c r="BD1483"/>
  <c r="BP3001"/>
  <c r="BO3001" s="1"/>
  <c r="BD3001"/>
  <c r="BP129"/>
  <c r="BO129" s="1"/>
  <c r="BD129"/>
  <c r="BP2147"/>
  <c r="BO2147" s="1"/>
  <c r="BD2147"/>
  <c r="BP378"/>
  <c r="BO378" s="1"/>
  <c r="BD378"/>
  <c r="BP260"/>
  <c r="BO260" s="1"/>
  <c r="BD260"/>
  <c r="BP997"/>
  <c r="BO997" s="1"/>
  <c r="BD997"/>
  <c r="BP313"/>
  <c r="BO313" s="1"/>
  <c r="BD313"/>
  <c r="BP1072"/>
  <c r="BO1072" s="1"/>
  <c r="BD1072"/>
  <c r="BP534"/>
  <c r="BO534" s="1"/>
  <c r="BD534"/>
  <c r="BP124"/>
  <c r="BO124" s="1"/>
  <c r="BD124"/>
  <c r="BP1167"/>
  <c r="BO1167" s="1"/>
  <c r="BD1167"/>
  <c r="BP1298"/>
  <c r="BO1298" s="1"/>
  <c r="BD1298"/>
  <c r="BP475"/>
  <c r="BO475" s="1"/>
  <c r="BD475"/>
  <c r="BP2869"/>
  <c r="BO2869" s="1"/>
  <c r="BD2869"/>
  <c r="BP289"/>
  <c r="BO289" s="1"/>
  <c r="BD289"/>
  <c r="BP1972"/>
  <c r="BO1972" s="1"/>
  <c r="BD1972"/>
  <c r="BP1538"/>
  <c r="BO1538" s="1"/>
  <c r="BD1538"/>
  <c r="BP1845"/>
  <c r="BO1845" s="1"/>
  <c r="BD1845"/>
  <c r="BP388"/>
  <c r="BO388" s="1"/>
  <c r="BD388"/>
  <c r="BP2016"/>
  <c r="BO2016" s="1"/>
  <c r="BD2016"/>
  <c r="BP1767"/>
  <c r="BO1767" s="1"/>
  <c r="BD1767"/>
  <c r="BP2722"/>
  <c r="BO2722" s="1"/>
  <c r="BD2722"/>
  <c r="BP1595"/>
  <c r="BO1595" s="1"/>
  <c r="BD1595"/>
  <c r="BP2094"/>
  <c r="BO2094" s="1"/>
  <c r="BD2094"/>
  <c r="BP1761"/>
  <c r="BO1761" s="1"/>
  <c r="BD1761"/>
  <c r="BP286"/>
  <c r="BO286" s="1"/>
  <c r="BD286"/>
  <c r="BP2614"/>
  <c r="BO2614" s="1"/>
  <c r="BD2614"/>
  <c r="BP1472"/>
  <c r="BO1472" s="1"/>
  <c r="BD1472"/>
  <c r="BP2893"/>
  <c r="BO2893" s="1"/>
  <c r="BD2893"/>
  <c r="BP2436"/>
  <c r="BO2436" s="1"/>
  <c r="BD2436"/>
  <c r="BP1125"/>
  <c r="BO1125" s="1"/>
  <c r="BD1125"/>
  <c r="BP1933"/>
  <c r="BO1933" s="1"/>
  <c r="BD1933"/>
  <c r="BP2349"/>
  <c r="BO2349" s="1"/>
  <c r="BD2349"/>
  <c r="BP238"/>
  <c r="BO238" s="1"/>
  <c r="BD238"/>
  <c r="BP669"/>
  <c r="BO669" s="1"/>
  <c r="BD669"/>
  <c r="BP2494"/>
  <c r="BO2494" s="1"/>
  <c r="BD2494"/>
  <c r="BP2852"/>
  <c r="BO2852" s="1"/>
  <c r="BD2852"/>
  <c r="BP441"/>
  <c r="BO441" s="1"/>
  <c r="BD441"/>
  <c r="BP1683"/>
  <c r="BO1683" s="1"/>
  <c r="BD1683"/>
  <c r="BP1680"/>
  <c r="BO1680" s="1"/>
  <c r="BD1680"/>
  <c r="BP63"/>
  <c r="BO63" s="1"/>
  <c r="BD63"/>
  <c r="BP2470"/>
  <c r="BO2470" s="1"/>
  <c r="BD2470"/>
  <c r="BP1600"/>
  <c r="BO1600" s="1"/>
  <c r="BD1600"/>
  <c r="BP179"/>
  <c r="BO179" s="1"/>
  <c r="BD179"/>
  <c r="BP2856"/>
  <c r="BO2856" s="1"/>
  <c r="BD2856"/>
  <c r="BP1522"/>
  <c r="BO1522" s="1"/>
  <c r="BD1522"/>
  <c r="BP2106"/>
  <c r="BO2106" s="1"/>
  <c r="BD2106"/>
  <c r="BP1329"/>
  <c r="BO1329" s="1"/>
  <c r="BD1329"/>
  <c r="BP1780"/>
  <c r="BO1780" s="1"/>
  <c r="BD1780"/>
  <c r="BP2768"/>
  <c r="BO2768" s="1"/>
  <c r="BD2768"/>
  <c r="BP1437"/>
  <c r="BO1437" s="1"/>
  <c r="BD1437"/>
  <c r="BP2502"/>
  <c r="BO2502" s="1"/>
  <c r="BD2502"/>
  <c r="BP251"/>
  <c r="BO251" s="1"/>
  <c r="BD251"/>
  <c r="BP1646"/>
  <c r="BO1646" s="1"/>
  <c r="BD1646"/>
  <c r="BP213"/>
  <c r="BO213" s="1"/>
  <c r="BD213"/>
  <c r="BP2579"/>
  <c r="BO2579" s="1"/>
  <c r="BD2579"/>
  <c r="BP1619"/>
  <c r="BO1619" s="1"/>
  <c r="BD1619"/>
  <c r="BP2503"/>
  <c r="BO2503" s="1"/>
  <c r="BD2503"/>
  <c r="BP1966"/>
  <c r="BO1966" s="1"/>
  <c r="BD1966"/>
  <c r="BP879"/>
  <c r="BO879" s="1"/>
  <c r="BD879"/>
  <c r="BP2694"/>
  <c r="BO2694" s="1"/>
  <c r="BD2694"/>
  <c r="BP46"/>
  <c r="BO46" s="1"/>
  <c r="BD46"/>
  <c r="BP1853"/>
  <c r="BO1853" s="1"/>
  <c r="BD1853"/>
  <c r="BP583"/>
  <c r="BO583" s="1"/>
  <c r="BD583"/>
  <c r="BP2702"/>
  <c r="BO2702" s="1"/>
  <c r="BD2702"/>
  <c r="BP1703"/>
  <c r="BO1703" s="1"/>
  <c r="BD1703"/>
  <c r="BP2070"/>
  <c r="BO2070" s="1"/>
  <c r="BD2070"/>
  <c r="BP2464"/>
  <c r="BO2464" s="1"/>
  <c r="BD2464"/>
  <c r="BP1534"/>
  <c r="BO1534" s="1"/>
  <c r="BD1534"/>
  <c r="BP130"/>
  <c r="BO130" s="1"/>
  <c r="BD130"/>
  <c r="BP2400"/>
  <c r="BO2400" s="1"/>
  <c r="BD2400"/>
  <c r="BP2966"/>
  <c r="BO2966" s="1"/>
  <c r="BD2966"/>
  <c r="BP2217"/>
  <c r="BO2217" s="1"/>
  <c r="BD2217"/>
  <c r="BP1323"/>
  <c r="BO1323" s="1"/>
  <c r="BD1323"/>
  <c r="BP2630"/>
  <c r="BO2630" s="1"/>
  <c r="BD2630"/>
  <c r="BP1211"/>
  <c r="BO1211" s="1"/>
  <c r="BD1211"/>
  <c r="BP573"/>
  <c r="BO573" s="1"/>
  <c r="BD573"/>
  <c r="BP2475"/>
  <c r="BO2475" s="1"/>
  <c r="BD2475"/>
  <c r="BP2711"/>
  <c r="BO2711" s="1"/>
  <c r="BD2711"/>
  <c r="BP78"/>
  <c r="BO78" s="1"/>
  <c r="BD78"/>
  <c r="BP2818"/>
  <c r="BO2818" s="1"/>
  <c r="BD2818"/>
  <c r="BP1016"/>
  <c r="BO1016" s="1"/>
  <c r="BD1016"/>
  <c r="BP49"/>
  <c r="BO49" s="1"/>
  <c r="BD49"/>
  <c r="BP624"/>
  <c r="BO624" s="1"/>
  <c r="BD624"/>
  <c r="BP2758"/>
  <c r="BO2758" s="1"/>
  <c r="BD2758"/>
  <c r="BP942"/>
  <c r="BO942" s="1"/>
  <c r="BD942"/>
  <c r="BP142"/>
  <c r="BO142" s="1"/>
  <c r="BD142"/>
  <c r="BP2839"/>
  <c r="BO2839" s="1"/>
  <c r="BD2839"/>
  <c r="BP2448"/>
  <c r="BO2448" s="1"/>
  <c r="BD2448"/>
  <c r="BP988"/>
  <c r="BO988" s="1"/>
  <c r="BD988"/>
  <c r="BP2012"/>
  <c r="BO2012" s="1"/>
  <c r="BD2012"/>
  <c r="BP2352"/>
  <c r="BO2352" s="1"/>
  <c r="BD2352"/>
  <c r="BP68"/>
  <c r="BO68" s="1"/>
  <c r="BD68"/>
  <c r="BP720"/>
  <c r="BO720" s="1"/>
  <c r="BD720"/>
  <c r="BP2755"/>
  <c r="BO2755" s="1"/>
  <c r="BD2755"/>
  <c r="BP1577"/>
  <c r="BO1577" s="1"/>
  <c r="BD1577"/>
  <c r="BP2452"/>
  <c r="BO2452" s="1"/>
  <c r="BD2452"/>
  <c r="BP908"/>
  <c r="BO908" s="1"/>
  <c r="BD908"/>
  <c r="BP1622"/>
  <c r="BO1622" s="1"/>
  <c r="BD1622"/>
  <c r="BP3005"/>
  <c r="BO3005" s="1"/>
  <c r="BD3005"/>
  <c r="BP1031"/>
  <c r="BO1031" s="1"/>
  <c r="BD1031"/>
  <c r="BP2536"/>
  <c r="BO2536" s="1"/>
  <c r="BD2536"/>
  <c r="BP2532"/>
  <c r="BO2532" s="1"/>
  <c r="BD2532"/>
  <c r="BP231"/>
  <c r="BO231" s="1"/>
  <c r="BD231"/>
  <c r="BP261"/>
  <c r="BO261" s="1"/>
  <c r="BD261"/>
  <c r="BP2949"/>
  <c r="BO2949" s="1"/>
  <c r="BD2949"/>
  <c r="BP2993"/>
  <c r="BO2993" s="1"/>
  <c r="BD2993"/>
  <c r="BP1513"/>
  <c r="BO1513" s="1"/>
  <c r="BD1513"/>
  <c r="BP96"/>
  <c r="BO96" s="1"/>
  <c r="BD96"/>
  <c r="BP1695"/>
  <c r="BO1695" s="1"/>
  <c r="BD1695"/>
  <c r="BP977"/>
  <c r="BO977" s="1"/>
  <c r="BD977"/>
  <c r="BP39"/>
  <c r="BO39" s="1"/>
  <c r="BD39"/>
  <c r="BP2728"/>
  <c r="BO2728" s="1"/>
  <c r="BD2728"/>
  <c r="BP159"/>
  <c r="BO159" s="1"/>
  <c r="BD159"/>
  <c r="BP745"/>
  <c r="BO745" s="1"/>
  <c r="BD745"/>
  <c r="BP660"/>
  <c r="BO660" s="1"/>
  <c r="BD660"/>
  <c r="BP2645"/>
  <c r="BO2645" s="1"/>
  <c r="BD2645"/>
  <c r="BP2204"/>
  <c r="BO2204" s="1"/>
  <c r="BD2204"/>
  <c r="BP1507"/>
  <c r="BO1507" s="1"/>
  <c r="BD1507"/>
  <c r="BP1275"/>
  <c r="BO1275" s="1"/>
  <c r="BD1275"/>
  <c r="BP1439"/>
  <c r="BO1439" s="1"/>
  <c r="BD1439"/>
  <c r="BP2888"/>
  <c r="BO2888" s="1"/>
  <c r="BD2888"/>
  <c r="BP782"/>
  <c r="BO782" s="1"/>
  <c r="BD782"/>
  <c r="BP872"/>
  <c r="BO872" s="1"/>
  <c r="BD872"/>
  <c r="BP1149"/>
  <c r="BO1149" s="1"/>
  <c r="BD1149"/>
  <c r="BP1553"/>
  <c r="BO1553" s="1"/>
  <c r="BD1553"/>
  <c r="BP160"/>
  <c r="BO160" s="1"/>
  <c r="BD160"/>
  <c r="BP1593"/>
  <c r="BO1593" s="1"/>
  <c r="BD1593"/>
  <c r="BP1499"/>
  <c r="BO1499" s="1"/>
  <c r="BD1499"/>
  <c r="BP2078"/>
  <c r="BO2078" s="1"/>
  <c r="BD2078"/>
  <c r="BP2921"/>
  <c r="BO2921" s="1"/>
  <c r="BD2921"/>
  <c r="BP1044"/>
  <c r="BO1044" s="1"/>
  <c r="BD1044"/>
  <c r="BP1252"/>
  <c r="BO1252" s="1"/>
  <c r="BD1252"/>
  <c r="BP539"/>
  <c r="BO539" s="1"/>
  <c r="BD539"/>
  <c r="BP2061"/>
  <c r="BO2061" s="1"/>
  <c r="BD2061"/>
  <c r="BP2625"/>
  <c r="BO2625" s="1"/>
  <c r="BD2625"/>
  <c r="BP1870"/>
  <c r="BO1870" s="1"/>
  <c r="BD1870"/>
  <c r="BP1675"/>
  <c r="BO1675" s="1"/>
  <c r="BD1675"/>
  <c r="BP523"/>
  <c r="BO523" s="1"/>
  <c r="BD523"/>
  <c r="BP2761"/>
  <c r="BO2761" s="1"/>
  <c r="BD2761"/>
  <c r="BP2956"/>
  <c r="BO2956" s="1"/>
  <c r="BD2956"/>
  <c r="BP1397"/>
  <c r="BO1397" s="1"/>
  <c r="BD1397"/>
  <c r="BP1889"/>
  <c r="BO1889" s="1"/>
  <c r="BD1889"/>
  <c r="BP2562"/>
  <c r="BO2562" s="1"/>
  <c r="BD2562"/>
  <c r="BP254"/>
  <c r="BO254" s="1"/>
  <c r="BD254"/>
  <c r="BP962"/>
  <c r="BO962" s="1"/>
  <c r="BD962"/>
  <c r="BP2925"/>
  <c r="BO2925" s="1"/>
  <c r="BD2925"/>
  <c r="BP2450"/>
  <c r="BO2450" s="1"/>
  <c r="BD2450"/>
  <c r="BP856"/>
  <c r="BO856" s="1"/>
  <c r="BD856"/>
  <c r="BP283"/>
  <c r="BO283" s="1"/>
  <c r="BD283"/>
  <c r="BP1872"/>
  <c r="BO1872" s="1"/>
  <c r="BD1872"/>
  <c r="BP2027"/>
  <c r="BO2027" s="1"/>
  <c r="BD2027"/>
  <c r="BP1665"/>
  <c r="BO1665" s="1"/>
  <c r="BD1665"/>
  <c r="BP2512"/>
  <c r="BO2512" s="1"/>
  <c r="BD2512"/>
  <c r="BP939"/>
  <c r="BO939" s="1"/>
  <c r="BD939"/>
  <c r="BP708"/>
  <c r="BO708" s="1"/>
  <c r="BD708"/>
  <c r="BP604"/>
  <c r="BO604" s="1"/>
  <c r="BD604"/>
  <c r="BP1069"/>
  <c r="BO1069" s="1"/>
  <c r="BD1069"/>
  <c r="BP2640"/>
  <c r="BO2640" s="1"/>
  <c r="BD2640"/>
  <c r="BP2285"/>
  <c r="BO2285" s="1"/>
  <c r="BD2285"/>
  <c r="BP2383"/>
  <c r="BO2383" s="1"/>
  <c r="BD2383"/>
  <c r="BP1980"/>
  <c r="BO1980" s="1"/>
  <c r="BD1980"/>
  <c r="BP580"/>
  <c r="BO580" s="1"/>
  <c r="BD580"/>
  <c r="BP1794"/>
  <c r="BO1794" s="1"/>
  <c r="BD1794"/>
  <c r="BP1592"/>
  <c r="BO1592" s="1"/>
  <c r="BD1592"/>
  <c r="BP2101"/>
  <c r="BO2101" s="1"/>
  <c r="BD2101"/>
  <c r="BP1441"/>
  <c r="BO1441" s="1"/>
  <c r="BD1441"/>
  <c r="BP884"/>
  <c r="BO884" s="1"/>
  <c r="BD884"/>
  <c r="BP1447"/>
  <c r="BO1447" s="1"/>
  <c r="BD1447"/>
  <c r="BP2721"/>
  <c r="BO2721" s="1"/>
  <c r="BD2721"/>
  <c r="BP685"/>
  <c r="BO685" s="1"/>
  <c r="BD685"/>
  <c r="BP2590"/>
  <c r="BO2590" s="1"/>
  <c r="BD2590"/>
  <c r="BP935"/>
  <c r="BO935" s="1"/>
  <c r="BD935"/>
  <c r="BP1322"/>
  <c r="BO1322" s="1"/>
  <c r="BD1322"/>
  <c r="BP314"/>
  <c r="BO314" s="1"/>
  <c r="BD314"/>
  <c r="BP1557"/>
  <c r="BO1557" s="1"/>
  <c r="BD1557"/>
  <c r="BP556"/>
  <c r="BO556" s="1"/>
  <c r="BD556"/>
  <c r="BP2011"/>
  <c r="BO2011" s="1"/>
  <c r="BD2011"/>
  <c r="BP1221"/>
  <c r="BO1221" s="1"/>
  <c r="BD1221"/>
  <c r="BP2752"/>
  <c r="BO2752" s="1"/>
  <c r="BD2752"/>
  <c r="BP2371"/>
  <c r="BO2371" s="1"/>
  <c r="BD2371"/>
  <c r="BP2493"/>
  <c r="BO2493" s="1"/>
  <c r="BD2493"/>
  <c r="BP220"/>
  <c r="BO220" s="1"/>
  <c r="BD220"/>
  <c r="BP1312"/>
  <c r="BO1312" s="1"/>
  <c r="BD1312"/>
  <c r="BP1389"/>
  <c r="BO1389" s="1"/>
  <c r="BD1389"/>
  <c r="BP1049"/>
  <c r="BO1049" s="1"/>
  <c r="BD1049"/>
  <c r="BP1371"/>
  <c r="BO1371" s="1"/>
  <c r="BD1371"/>
  <c r="BP2178"/>
  <c r="BO2178" s="1"/>
  <c r="BD2178"/>
  <c r="BP2067"/>
  <c r="BO2067" s="1"/>
  <c r="BD2067"/>
  <c r="BP932"/>
  <c r="BO932" s="1"/>
  <c r="BD932"/>
  <c r="BP1082"/>
  <c r="BO1082" s="1"/>
  <c r="BD1082"/>
  <c r="BP868"/>
  <c r="BO868" s="1"/>
  <c r="BD868"/>
  <c r="BP2922"/>
  <c r="BO2922" s="1"/>
  <c r="BD2922"/>
  <c r="BP2055"/>
  <c r="BO2055" s="1"/>
  <c r="BD2055"/>
  <c r="BP2970"/>
  <c r="BO2970" s="1"/>
  <c r="BD2970"/>
  <c r="BP629"/>
  <c r="BO629" s="1"/>
  <c r="BD629"/>
  <c r="BP2843"/>
  <c r="BO2843" s="1"/>
  <c r="BD2843"/>
  <c r="BP1979"/>
  <c r="BO1979" s="1"/>
  <c r="BD1979"/>
  <c r="BP2037"/>
  <c r="BO2037" s="1"/>
  <c r="BD2037"/>
  <c r="BP1344"/>
  <c r="BO1344" s="1"/>
  <c r="BD1344"/>
  <c r="BP1922"/>
  <c r="BO1922" s="1"/>
  <c r="BD1922"/>
  <c r="BP484"/>
  <c r="BO484" s="1"/>
  <c r="BD484"/>
  <c r="BP2214"/>
  <c r="BO2214" s="1"/>
  <c r="BD2214"/>
  <c r="BP2479"/>
  <c r="BO2479" s="1"/>
  <c r="BD2479"/>
  <c r="BP1974"/>
  <c r="BO1974" s="1"/>
  <c r="BD1974"/>
  <c r="BP1024"/>
  <c r="BO1024" s="1"/>
  <c r="BD1024"/>
  <c r="BP1747"/>
  <c r="BO1747" s="1"/>
  <c r="BD1747"/>
  <c r="BP1464"/>
  <c r="BO1464" s="1"/>
  <c r="BD1464"/>
  <c r="BP1570"/>
  <c r="BO1570" s="1"/>
  <c r="BD1570"/>
  <c r="BP2395"/>
  <c r="BO2395" s="1"/>
  <c r="BD2395"/>
  <c r="BP1984"/>
  <c r="BO1984" s="1"/>
  <c r="BD1984"/>
  <c r="BP2860"/>
  <c r="BO2860" s="1"/>
  <c r="BD2860"/>
  <c r="BP489"/>
  <c r="BO489" s="1"/>
  <c r="BD489"/>
  <c r="BP1291"/>
  <c r="BO1291" s="1"/>
  <c r="BD1291"/>
  <c r="BP2291"/>
  <c r="BO2291" s="1"/>
  <c r="BD2291"/>
  <c r="BP775"/>
  <c r="BO775" s="1"/>
  <c r="BD775"/>
  <c r="BP2855"/>
  <c r="BO2855" s="1"/>
  <c r="BD2855"/>
  <c r="BP2876"/>
  <c r="BO2876" s="1"/>
  <c r="BD2876"/>
  <c r="BP754"/>
  <c r="BO754" s="1"/>
  <c r="BD754"/>
  <c r="BP90"/>
  <c r="BO90" s="1"/>
  <c r="BD90"/>
  <c r="BP1768"/>
  <c r="BO1768" s="1"/>
  <c r="BD1768"/>
  <c r="BP2850"/>
  <c r="BO2850" s="1"/>
  <c r="BD2850"/>
  <c r="BP877"/>
  <c r="BO877" s="1"/>
  <c r="BD877"/>
  <c r="BP2248"/>
  <c r="BO2248" s="1"/>
  <c r="BD2248"/>
  <c r="BP492"/>
  <c r="BO492" s="1"/>
  <c r="BD492"/>
  <c r="BP1659"/>
  <c r="BO1659" s="1"/>
  <c r="BD1659"/>
  <c r="BP473"/>
  <c r="BO473" s="1"/>
  <c r="BD473"/>
  <c r="BP362"/>
  <c r="BO362" s="1"/>
  <c r="BD362"/>
  <c r="BP1705"/>
  <c r="BO1705" s="1"/>
  <c r="BD1705"/>
  <c r="BP1355"/>
  <c r="BO1355" s="1"/>
  <c r="BD1355"/>
  <c r="BP1753"/>
  <c r="BO1753" s="1"/>
  <c r="BD1753"/>
  <c r="BP1639"/>
  <c r="BO1639" s="1"/>
  <c r="BD1639"/>
  <c r="BP1100"/>
  <c r="BO1100" s="1"/>
  <c r="BD1100"/>
  <c r="BP13"/>
  <c r="BO13" s="1"/>
  <c r="BD13"/>
  <c r="BP2572"/>
  <c r="BO2572" s="1"/>
  <c r="BD2572"/>
  <c r="BP2620"/>
  <c r="BO2620" s="1"/>
  <c r="BD2620"/>
  <c r="BP1249"/>
  <c r="BO1249" s="1"/>
  <c r="BD1249"/>
  <c r="BP339"/>
  <c r="BO339" s="1"/>
  <c r="BD339"/>
  <c r="BP1792"/>
  <c r="BO1792" s="1"/>
  <c r="BD1792"/>
  <c r="BP416"/>
  <c r="BO416" s="1"/>
  <c r="BD416"/>
  <c r="BP1070"/>
  <c r="BO1070" s="1"/>
  <c r="BD1070"/>
  <c r="BP626"/>
  <c r="BO626" s="1"/>
  <c r="BD626"/>
  <c r="BP1989"/>
  <c r="BO1989" s="1"/>
  <c r="BD1989"/>
  <c r="BP1396"/>
  <c r="BO1396" s="1"/>
  <c r="BD1396"/>
  <c r="BP1267"/>
  <c r="BO1267" s="1"/>
  <c r="BD1267"/>
  <c r="BP2802"/>
  <c r="BO2802" s="1"/>
  <c r="BD2802"/>
  <c r="BP1482"/>
  <c r="BO1482" s="1"/>
  <c r="BD1482"/>
  <c r="BH1482"/>
  <c r="BP1975"/>
  <c r="BO1975" s="1"/>
  <c r="BD1975"/>
  <c r="BP2164"/>
  <c r="BO2164" s="1"/>
  <c r="BD2164"/>
  <c r="BP1644"/>
  <c r="BO1644" s="1"/>
  <c r="BD1644"/>
  <c r="BP2460"/>
  <c r="BO2460" s="1"/>
  <c r="BD2460"/>
  <c r="BP683"/>
  <c r="BO683" s="1"/>
  <c r="BD683"/>
  <c r="BP2227"/>
  <c r="BO2227" s="1"/>
  <c r="BD2227"/>
  <c r="BP1956"/>
  <c r="BO1956" s="1"/>
  <c r="BD1956"/>
  <c r="BP1848"/>
  <c r="BO1848" s="1"/>
  <c r="BD1848"/>
  <c r="BP726"/>
  <c r="BO726" s="1"/>
  <c r="BD726"/>
  <c r="BP403"/>
  <c r="BO403" s="1"/>
  <c r="BD403"/>
  <c r="BP405"/>
  <c r="BO405" s="1"/>
  <c r="BD405"/>
  <c r="BP1749"/>
  <c r="BO1749" s="1"/>
  <c r="BD1749"/>
  <c r="BP541"/>
  <c r="BO541" s="1"/>
  <c r="BD541"/>
  <c r="BP1701"/>
  <c r="BO1701" s="1"/>
  <c r="BD1701"/>
  <c r="BP1179"/>
  <c r="BO1179" s="1"/>
  <c r="BD1179"/>
  <c r="BP2424"/>
  <c r="BO2424" s="1"/>
  <c r="BD2424"/>
  <c r="BP1822"/>
  <c r="BO1822" s="1"/>
  <c r="BD1822"/>
  <c r="BP2241"/>
  <c r="BO2241" s="1"/>
  <c r="BD2241"/>
  <c r="BP557"/>
  <c r="BO557" s="1"/>
  <c r="BD557"/>
  <c r="BP2102"/>
  <c r="BO2102" s="1"/>
  <c r="BD2102"/>
  <c r="BP344"/>
  <c r="BO344" s="1"/>
  <c r="BD344"/>
  <c r="BP1343"/>
  <c r="BO1343" s="1"/>
  <c r="BD1343"/>
  <c r="BP2303"/>
  <c r="BO2303" s="1"/>
  <c r="BD2303"/>
  <c r="BP763"/>
  <c r="BO763" s="1"/>
  <c r="BD763"/>
  <c r="BP217"/>
  <c r="BO217" s="1"/>
  <c r="BD217"/>
  <c r="BP2387"/>
  <c r="BO2387" s="1"/>
  <c r="BD2387"/>
  <c r="BP2621"/>
  <c r="BO2621" s="1"/>
  <c r="BD2621"/>
  <c r="BP1907"/>
  <c r="BO1907" s="1"/>
  <c r="BD1907"/>
  <c r="BP1760"/>
  <c r="BO1760" s="1"/>
  <c r="BD1760"/>
  <c r="BP961"/>
  <c r="BO961" s="1"/>
  <c r="BD961"/>
  <c r="BP212"/>
  <c r="BO212" s="1"/>
  <c r="BD212"/>
  <c r="BP360"/>
  <c r="BO360" s="1"/>
  <c r="BD360"/>
  <c r="BP37"/>
  <c r="BO37" s="1"/>
  <c r="BD37"/>
  <c r="BP1209"/>
  <c r="BO1209" s="1"/>
  <c r="BD1209"/>
  <c r="BP47"/>
  <c r="BO47" s="1"/>
  <c r="BD47"/>
  <c r="BP2341"/>
  <c r="BO2341" s="1"/>
  <c r="BD2341"/>
  <c r="BP422"/>
  <c r="BO422" s="1"/>
  <c r="BD422"/>
  <c r="BP216"/>
  <c r="BO216" s="1"/>
  <c r="BD216"/>
  <c r="BP503"/>
  <c r="BO503" s="1"/>
  <c r="BD503"/>
  <c r="BP266"/>
  <c r="BO266" s="1"/>
  <c r="BD266"/>
  <c r="BP2809"/>
  <c r="BO2809" s="1"/>
  <c r="BD2809"/>
  <c r="BP758"/>
  <c r="BO758" s="1"/>
  <c r="BD758"/>
  <c r="BP1937"/>
  <c r="BO1937" s="1"/>
  <c r="BD1937"/>
  <c r="BP2909"/>
  <c r="BO2909" s="1"/>
  <c r="BD2909"/>
  <c r="BP1216"/>
  <c r="BO1216" s="1"/>
  <c r="BD1216"/>
  <c r="BP2091"/>
  <c r="BO2091" s="1"/>
  <c r="BD2091"/>
  <c r="BP1297"/>
  <c r="BO1297" s="1"/>
  <c r="BD1297"/>
  <c r="BP1227"/>
  <c r="BO1227" s="1"/>
  <c r="BD1227"/>
  <c r="BP1036"/>
  <c r="BO1036" s="1"/>
  <c r="BD1036"/>
  <c r="BP2373"/>
  <c r="BO2373" s="1"/>
  <c r="BD2373"/>
  <c r="BP1019"/>
  <c r="BO1019" s="1"/>
  <c r="BD1019"/>
  <c r="BP1205"/>
  <c r="BO1205" s="1"/>
  <c r="BD1205"/>
  <c r="BP1500"/>
  <c r="BO1500" s="1"/>
  <c r="BD1500"/>
  <c r="BP208"/>
  <c r="BO208" s="1"/>
  <c r="BD208"/>
  <c r="BP971"/>
  <c r="BO971" s="1"/>
  <c r="BD971"/>
  <c r="BP1810"/>
  <c r="BO1810" s="1"/>
  <c r="BD1810"/>
  <c r="BP2874"/>
  <c r="BO2874" s="1"/>
  <c r="BD2874"/>
  <c r="BP1123"/>
  <c r="BO1123" s="1"/>
  <c r="BD1123"/>
  <c r="BP906"/>
  <c r="BO906" s="1"/>
  <c r="BD906"/>
  <c r="BP2374"/>
  <c r="BO2374" s="1"/>
  <c r="BD2374"/>
  <c r="BP2684"/>
  <c r="BO2684" s="1"/>
  <c r="BD2684"/>
  <c r="BP2340"/>
  <c r="BO2340" s="1"/>
  <c r="BD2340"/>
  <c r="BP1173"/>
  <c r="BO1173" s="1"/>
  <c r="BD1173"/>
  <c r="BP1778"/>
  <c r="BO1778" s="1"/>
  <c r="BD1778"/>
  <c r="BP2066"/>
  <c r="BO2066" s="1"/>
  <c r="BD2066"/>
  <c r="BP2112"/>
  <c r="BO2112" s="1"/>
  <c r="BD2112"/>
  <c r="BP605"/>
  <c r="BO605" s="1"/>
  <c r="BD605"/>
  <c r="BP777"/>
  <c r="BO777" s="1"/>
  <c r="BD777"/>
  <c r="BP999"/>
  <c r="BO999" s="1"/>
  <c r="BD999"/>
  <c r="BP1448"/>
  <c r="BO1448" s="1"/>
  <c r="BD1448"/>
  <c r="BP2084"/>
  <c r="BO2084" s="1"/>
  <c r="BD2084"/>
  <c r="BP867"/>
  <c r="BO867" s="1"/>
  <c r="BD867"/>
  <c r="BP2466"/>
  <c r="BO2466" s="1"/>
  <c r="BD2466"/>
  <c r="BP1817"/>
  <c r="BO1817" s="1"/>
  <c r="BD1817"/>
  <c r="BP2618"/>
  <c r="BO2618" s="1"/>
  <c r="BD2618"/>
  <c r="BP110"/>
  <c r="BO110" s="1"/>
  <c r="BD110"/>
  <c r="BP1130"/>
  <c r="BO1130" s="1"/>
  <c r="BD1130"/>
  <c r="BP1881"/>
  <c r="BO1881" s="1"/>
  <c r="BD1881"/>
  <c r="BP463"/>
  <c r="BO463" s="1"/>
  <c r="BD463"/>
  <c r="BP2670"/>
  <c r="BO2670" s="1"/>
  <c r="BD2670"/>
  <c r="BP686"/>
  <c r="BO686" s="1"/>
  <c r="BD686"/>
  <c r="BP1013"/>
  <c r="BO1013" s="1"/>
  <c r="BD1013"/>
  <c r="BP1973"/>
  <c r="BO1973" s="1"/>
  <c r="BD1973"/>
  <c r="BP1268"/>
  <c r="BO1268" s="1"/>
  <c r="BD1268"/>
  <c r="BP1772"/>
  <c r="BO1772" s="1"/>
  <c r="BD1772"/>
  <c r="BP1266"/>
  <c r="BO1266" s="1"/>
  <c r="BD1266"/>
  <c r="BP363"/>
  <c r="BO363" s="1"/>
  <c r="BD363"/>
  <c r="BP2654"/>
  <c r="BO2654" s="1"/>
  <c r="BD2654"/>
  <c r="BP1624"/>
  <c r="BO1624" s="1"/>
  <c r="BD1624"/>
  <c r="BP980"/>
  <c r="BO980" s="1"/>
  <c r="BD980"/>
  <c r="BP1197"/>
  <c r="BO1197" s="1"/>
  <c r="BD1197"/>
  <c r="BP917"/>
  <c r="BO917" s="1"/>
  <c r="BD917"/>
  <c r="BP2001"/>
  <c r="BO2001" s="1"/>
  <c r="BD2001"/>
  <c r="BP293"/>
  <c r="BO293" s="1"/>
  <c r="BD293"/>
  <c r="BP1691"/>
  <c r="BO1691" s="1"/>
  <c r="BD1691"/>
  <c r="BP843"/>
  <c r="BO843" s="1"/>
  <c r="BD843"/>
  <c r="BP2467"/>
  <c r="BO2467" s="1"/>
  <c r="BD2467"/>
  <c r="BP2729"/>
  <c r="BO2729" s="1"/>
  <c r="BD2729"/>
  <c r="BP2379"/>
  <c r="BO2379" s="1"/>
  <c r="BD2379"/>
  <c r="BP2561"/>
  <c r="BO2561" s="1"/>
  <c r="BD2561"/>
  <c r="BP50"/>
  <c r="BO50" s="1"/>
  <c r="BD50"/>
  <c r="BP202"/>
  <c r="BO202" s="1"/>
  <c r="BD202"/>
  <c r="BP255"/>
  <c r="BO255" s="1"/>
  <c r="BD255"/>
  <c r="BP1452"/>
  <c r="BO1452" s="1"/>
  <c r="BD1452"/>
  <c r="BP2159"/>
  <c r="BO2159" s="1"/>
  <c r="BD2159"/>
  <c r="BP2039"/>
  <c r="BO2039" s="1"/>
  <c r="BD2039"/>
  <c r="BP2672"/>
  <c r="BO2672" s="1"/>
  <c r="BD2672"/>
  <c r="BP790"/>
  <c r="BO790" s="1"/>
  <c r="BD790"/>
  <c r="BP376"/>
  <c r="BO376" s="1"/>
  <c r="BD376"/>
  <c r="BP2040"/>
  <c r="BO2040" s="1"/>
  <c r="BD2040"/>
  <c r="BP461"/>
  <c r="BO461" s="1"/>
  <c r="BD461"/>
  <c r="BP488"/>
  <c r="BO488" s="1"/>
  <c r="BD488"/>
  <c r="BP64"/>
  <c r="BO64" s="1"/>
  <c r="BD64"/>
  <c r="BP464"/>
  <c r="BO464" s="1"/>
  <c r="BD464"/>
  <c r="BP1678"/>
  <c r="BO1678" s="1"/>
  <c r="BD1678"/>
  <c r="BP2261"/>
  <c r="BO2261" s="1"/>
  <c r="BD2261"/>
  <c r="BP453"/>
  <c r="BO453" s="1"/>
  <c r="BD453"/>
  <c r="BP43"/>
  <c r="BO43" s="1"/>
  <c r="BD43"/>
  <c r="BP2354"/>
  <c r="BO2354" s="1"/>
  <c r="BD2354"/>
  <c r="BP493"/>
  <c r="BO493" s="1"/>
  <c r="BD493"/>
  <c r="BP1649"/>
  <c r="BO1649" s="1"/>
  <c r="BD1649"/>
  <c r="BP1302"/>
  <c r="BO1302" s="1"/>
  <c r="BD1302"/>
  <c r="BP1526"/>
  <c r="BO1526" s="1"/>
  <c r="BD1526"/>
  <c r="BP2650"/>
  <c r="BO2650" s="1"/>
  <c r="BD2650"/>
  <c r="BP290"/>
  <c r="BO290" s="1"/>
  <c r="BD290"/>
  <c r="BP1047"/>
  <c r="BO1047" s="1"/>
  <c r="BD1047"/>
  <c r="BP1781"/>
  <c r="BO1781" s="1"/>
  <c r="BD1781"/>
  <c r="BP332"/>
  <c r="BO332" s="1"/>
  <c r="BD332"/>
  <c r="BP1895"/>
  <c r="BO1895" s="1"/>
  <c r="BD1895"/>
  <c r="BP728"/>
  <c r="BO728" s="1"/>
  <c r="BD728"/>
  <c r="BP1684"/>
  <c r="BO1684" s="1"/>
  <c r="BD1684"/>
  <c r="BP1627"/>
  <c r="BO1627" s="1"/>
  <c r="BD1627"/>
  <c r="BP2328"/>
  <c r="BO2328" s="1"/>
  <c r="BD2328"/>
  <c r="BP2324"/>
  <c r="BO2324" s="1"/>
  <c r="BD2324"/>
  <c r="BP1476"/>
  <c r="BO1476" s="1"/>
  <c r="BD1476"/>
  <c r="BP2489"/>
  <c r="BO2489" s="1"/>
  <c r="BD2489"/>
  <c r="BP1855"/>
  <c r="BO1855" s="1"/>
  <c r="BD1855"/>
  <c r="BP1110"/>
  <c r="BO1110" s="1"/>
  <c r="BD1110"/>
  <c r="BP2218"/>
  <c r="BO2218" s="1"/>
  <c r="BD2218"/>
  <c r="BP181"/>
  <c r="BO181" s="1"/>
  <c r="BD181"/>
  <c r="BP311"/>
  <c r="BO311" s="1"/>
  <c r="BD311"/>
  <c r="BP2003"/>
  <c r="BO2003" s="1"/>
  <c r="BD2003"/>
  <c r="BP1062"/>
  <c r="BO1062" s="1"/>
  <c r="BD1062"/>
  <c r="BP2934"/>
  <c r="BO2934" s="1"/>
  <c r="BD2934"/>
  <c r="BP2730"/>
  <c r="BO2730" s="1"/>
  <c r="BD2730"/>
  <c r="BP318"/>
  <c r="BO318" s="1"/>
  <c r="BD318"/>
  <c r="BP964"/>
  <c r="BO964" s="1"/>
  <c r="BD964"/>
  <c r="BP1832"/>
  <c r="BO1832" s="1"/>
  <c r="BD1832"/>
  <c r="BP1923"/>
  <c r="BO1923" s="1"/>
  <c r="BD1923"/>
  <c r="BP88"/>
  <c r="BO88" s="1"/>
  <c r="BD88"/>
  <c r="BP1460"/>
  <c r="BO1460" s="1"/>
  <c r="BD1460"/>
  <c r="BP2890"/>
  <c r="BO2890" s="1"/>
  <c r="BD2890"/>
  <c r="BP2820"/>
  <c r="BO2820" s="1"/>
  <c r="BD2820"/>
  <c r="BP2858"/>
  <c r="BO2858" s="1"/>
  <c r="BD2858"/>
  <c r="BP1336"/>
  <c r="BO1336" s="1"/>
  <c r="BD1336"/>
  <c r="BP948"/>
  <c r="BO948" s="1"/>
  <c r="BD948"/>
  <c r="BP2342"/>
  <c r="BO2342" s="1"/>
  <c r="BD2342"/>
  <c r="BP2208"/>
  <c r="BO2208" s="1"/>
  <c r="BD2208"/>
  <c r="BP2134"/>
  <c r="BO2134" s="1"/>
  <c r="BD2134"/>
  <c r="BP1245"/>
  <c r="BO1245" s="1"/>
  <c r="BD1245"/>
  <c r="BP1038"/>
  <c r="BO1038" s="1"/>
  <c r="BD1038"/>
  <c r="BP207"/>
  <c r="BO207" s="1"/>
  <c r="BD207"/>
  <c r="BP103"/>
  <c r="BO103" s="1"/>
  <c r="BD103"/>
  <c r="BP1563"/>
  <c r="BO1563" s="1"/>
  <c r="BD1563"/>
  <c r="BP1422"/>
  <c r="BO1422" s="1"/>
  <c r="BD1422"/>
  <c r="BP340"/>
  <c r="BO340" s="1"/>
  <c r="BD340"/>
  <c r="BP170"/>
  <c r="BO170" s="1"/>
  <c r="BD170"/>
  <c r="BP1405"/>
  <c r="BO1405" s="1"/>
  <c r="BD1405"/>
  <c r="BP2166"/>
  <c r="BO2166" s="1"/>
  <c r="BD2166"/>
  <c r="BP712"/>
  <c r="BO712" s="1"/>
  <c r="BD712"/>
  <c r="BP748"/>
  <c r="BO748" s="1"/>
  <c r="BD748"/>
  <c r="BP577"/>
  <c r="BO577" s="1"/>
  <c r="BD577"/>
  <c r="BP742"/>
  <c r="BO742" s="1"/>
  <c r="BD742"/>
  <c r="BP2603"/>
  <c r="BO2603" s="1"/>
  <c r="BD2603"/>
  <c r="BP2439"/>
  <c r="BO2439" s="1"/>
  <c r="BD2439"/>
  <c r="BP2944"/>
  <c r="BO2944" s="1"/>
  <c r="BD2944"/>
  <c r="BP2053"/>
  <c r="BO2053" s="1"/>
  <c r="BD2053"/>
  <c r="BP2668"/>
  <c r="BO2668" s="1"/>
  <c r="BD2668"/>
  <c r="BP393"/>
  <c r="BO393" s="1"/>
  <c r="BD393"/>
  <c r="BP1880"/>
  <c r="BO1880" s="1"/>
  <c r="BD1880"/>
  <c r="BP252"/>
  <c r="BO252" s="1"/>
  <c r="BD252"/>
  <c r="BP2331"/>
  <c r="BO2331" s="1"/>
  <c r="BD2331"/>
  <c r="BP1782"/>
  <c r="BO1782" s="1"/>
  <c r="BD1782"/>
  <c r="BP2806"/>
  <c r="BO2806" s="1"/>
  <c r="BD2806"/>
  <c r="BP1144"/>
  <c r="BO1144" s="1"/>
  <c r="BD1144"/>
  <c r="BP733"/>
  <c r="BO733" s="1"/>
  <c r="BD733"/>
  <c r="BP125"/>
  <c r="BO125" s="1"/>
  <c r="BD125"/>
  <c r="BP2596"/>
  <c r="BO2596" s="1"/>
  <c r="BD2596"/>
  <c r="BP1372"/>
  <c r="BO1372" s="1"/>
  <c r="BD1372"/>
  <c r="BP830"/>
  <c r="BO830" s="1"/>
  <c r="BD830"/>
  <c r="BP2957"/>
  <c r="BO2957" s="1"/>
  <c r="BD2957"/>
  <c r="BP2435"/>
  <c r="BO2435" s="1"/>
  <c r="BD2435"/>
  <c r="BP2960"/>
  <c r="BO2960" s="1"/>
  <c r="BD2960"/>
  <c r="BP2232"/>
  <c r="BO2232" s="1"/>
  <c r="BD2232"/>
  <c r="BP2036"/>
  <c r="BO2036" s="1"/>
  <c r="BD2036"/>
  <c r="BP2211"/>
  <c r="BO2211" s="1"/>
  <c r="BD2211"/>
  <c r="BP1374"/>
  <c r="BO1374" s="1"/>
  <c r="BD1374"/>
  <c r="BP2356"/>
  <c r="BO2356" s="1"/>
  <c r="BD2356"/>
  <c r="BP928"/>
  <c r="BO928" s="1"/>
  <c r="BD928"/>
  <c r="BP2322"/>
  <c r="BO2322" s="1"/>
  <c r="BD2322"/>
  <c r="BP191"/>
  <c r="BO191" s="1"/>
  <c r="BD191"/>
  <c r="BP2476"/>
  <c r="BO2476" s="1"/>
  <c r="BD2476"/>
  <c r="BP2984"/>
  <c r="BO2984" s="1"/>
  <c r="BD2984"/>
  <c r="BP2564"/>
  <c r="BO2564" s="1"/>
  <c r="BD2564"/>
  <c r="BP11"/>
  <c r="BO11" s="1"/>
  <c r="BD11"/>
  <c r="BP455"/>
  <c r="BO455" s="1"/>
  <c r="BD455"/>
  <c r="BP538"/>
  <c r="BO538" s="1"/>
  <c r="BD538"/>
  <c r="BP1715"/>
  <c r="BO1715" s="1"/>
  <c r="BD1715"/>
  <c r="BP1621"/>
  <c r="BO1621" s="1"/>
  <c r="BD1621"/>
  <c r="BP689"/>
  <c r="BO689" s="1"/>
  <c r="BD689"/>
  <c r="BP1863"/>
  <c r="BO1863" s="1"/>
  <c r="BD1863"/>
  <c r="BP542"/>
  <c r="BO542" s="1"/>
  <c r="BD542"/>
  <c r="BP812"/>
  <c r="BO812" s="1"/>
  <c r="BD812"/>
  <c r="BP2434"/>
  <c r="BO2434" s="1"/>
  <c r="BD2434"/>
  <c r="BP2024"/>
  <c r="BO2024" s="1"/>
  <c r="BD2024"/>
  <c r="BP1509"/>
  <c r="BO1509" s="1"/>
  <c r="BD1509"/>
  <c r="BP677"/>
  <c r="BO677" s="1"/>
  <c r="BD677"/>
  <c r="BP2461"/>
  <c r="BO2461" s="1"/>
  <c r="BD2461"/>
  <c r="BP642"/>
  <c r="BO642" s="1"/>
  <c r="BD642"/>
  <c r="BP2192"/>
  <c r="BO2192" s="1"/>
  <c r="BD2192"/>
  <c r="BP2540"/>
  <c r="BO2540" s="1"/>
  <c r="BD2540"/>
  <c r="BP328"/>
  <c r="BO328" s="1"/>
  <c r="BD328"/>
  <c r="BP2709"/>
  <c r="BO2709" s="1"/>
  <c r="BD2709"/>
  <c r="BP58"/>
  <c r="BO58" s="1"/>
  <c r="BD58"/>
  <c r="BP801"/>
  <c r="BO801" s="1"/>
  <c r="BD801"/>
  <c r="BP158"/>
  <c r="BO158" s="1"/>
  <c r="BD158"/>
  <c r="BP1724"/>
  <c r="BO1724" s="1"/>
  <c r="BD1724"/>
  <c r="BP1190"/>
  <c r="BO1190" s="1"/>
  <c r="BD1190"/>
  <c r="BP2739"/>
  <c r="BO2739" s="1"/>
  <c r="BD2739"/>
  <c r="BP706"/>
  <c r="BO706" s="1"/>
  <c r="BD706"/>
  <c r="BP2506"/>
  <c r="BO2506" s="1"/>
  <c r="BD2506"/>
  <c r="BP854"/>
  <c r="BO854" s="1"/>
  <c r="BD854"/>
  <c r="BP1739"/>
  <c r="BO1739" s="1"/>
  <c r="BD1739"/>
  <c r="BP1878"/>
  <c r="BO1878" s="1"/>
  <c r="BD1878"/>
  <c r="BP2443"/>
  <c r="BO2443" s="1"/>
  <c r="BD2443"/>
  <c r="BP2081"/>
  <c r="BO2081" s="1"/>
  <c r="BD2081"/>
  <c r="BP2305"/>
  <c r="BO2305" s="1"/>
  <c r="BD2305"/>
  <c r="BP1075"/>
  <c r="BO1075" s="1"/>
  <c r="BD1075"/>
  <c r="BP1847"/>
  <c r="BO1847" s="1"/>
  <c r="BD1847"/>
  <c r="BP1607"/>
  <c r="BO1607" s="1"/>
  <c r="BD1607"/>
  <c r="BP1301"/>
  <c r="BO1301" s="1"/>
  <c r="BD1301"/>
  <c r="BP102"/>
  <c r="BO102" s="1"/>
  <c r="BD102"/>
  <c r="BP2937"/>
  <c r="BO2937" s="1"/>
  <c r="BD2937"/>
  <c r="BP120"/>
  <c r="BO120" s="1"/>
  <c r="BD120"/>
  <c r="BP1821"/>
  <c r="BO1821" s="1"/>
  <c r="BD1821"/>
  <c r="BP2162"/>
  <c r="BO2162" s="1"/>
  <c r="BD2162"/>
  <c r="BP1200"/>
  <c r="BO1200" s="1"/>
  <c r="BD1200"/>
  <c r="BP2972"/>
  <c r="BO2972" s="1"/>
  <c r="BD2972"/>
  <c r="BP2565"/>
  <c r="BO2565" s="1"/>
  <c r="BD2565"/>
  <c r="BP2868"/>
  <c r="BO2868" s="1"/>
  <c r="BD2868"/>
  <c r="BP610"/>
  <c r="BO610" s="1"/>
  <c r="BD610"/>
  <c r="BP2929"/>
  <c r="BO2929" s="1"/>
  <c r="BD2929"/>
  <c r="BP1009"/>
  <c r="BO1009" s="1"/>
  <c r="BD1009"/>
  <c r="BP1585"/>
  <c r="BO1585" s="1"/>
  <c r="BD1585"/>
  <c r="BP414"/>
  <c r="BO414" s="1"/>
  <c r="BD414"/>
  <c r="BP2120"/>
  <c r="BO2120" s="1"/>
  <c r="BD2120"/>
  <c r="BP1164"/>
  <c r="BO1164" s="1"/>
  <c r="BD1164"/>
  <c r="BP931"/>
  <c r="BO931" s="1"/>
  <c r="BD931"/>
  <c r="BP1988"/>
  <c r="BO1988" s="1"/>
  <c r="BD1988"/>
  <c r="BP883"/>
  <c r="BO883" s="1"/>
  <c r="BD883"/>
  <c r="BP1427"/>
  <c r="BO1427" s="1"/>
  <c r="BD1427"/>
  <c r="BP2976"/>
  <c r="BO2976" s="1"/>
  <c r="BD2976"/>
  <c r="BP511"/>
  <c r="BO511" s="1"/>
  <c r="BD511"/>
  <c r="BP634"/>
  <c r="BO634" s="1"/>
  <c r="BD634"/>
  <c r="BP1185"/>
  <c r="BO1185" s="1"/>
  <c r="BD1185"/>
  <c r="BP2220"/>
  <c r="BO2220" s="1"/>
  <c r="BD2220"/>
  <c r="BP1775"/>
  <c r="BO1775" s="1"/>
  <c r="BD1775"/>
  <c r="BP2170"/>
  <c r="BO2170" s="1"/>
  <c r="BD2170"/>
  <c r="BP2355"/>
  <c r="BO2355" s="1"/>
  <c r="BD2355"/>
  <c r="BP2825"/>
  <c r="BO2825" s="1"/>
  <c r="BD2825"/>
  <c r="BP1985"/>
  <c r="BO1985" s="1"/>
  <c r="BD1985"/>
  <c r="BP237"/>
  <c r="BO237" s="1"/>
  <c r="BD237"/>
  <c r="BP799"/>
  <c r="BO799" s="1"/>
  <c r="BD799"/>
  <c r="BP2696"/>
  <c r="BO2696" s="1"/>
  <c r="BD2696"/>
  <c r="BP1612"/>
  <c r="BO1612" s="1"/>
  <c r="BD1612"/>
  <c r="BP1936"/>
  <c r="BO1936" s="1"/>
  <c r="BD1936"/>
  <c r="BP1838"/>
  <c r="BO1838" s="1"/>
  <c r="BD1838"/>
  <c r="BP2173"/>
  <c r="BO2173" s="1"/>
  <c r="BD2173"/>
  <c r="BP2583"/>
  <c r="BO2583" s="1"/>
  <c r="BD2583"/>
  <c r="BP85"/>
  <c r="BO85" s="1"/>
  <c r="BD85"/>
  <c r="BP1466"/>
  <c r="BO1466" s="1"/>
  <c r="BD1466"/>
  <c r="BP537"/>
  <c r="BO537" s="1"/>
  <c r="BD537"/>
  <c r="BP335"/>
  <c r="BO335" s="1"/>
  <c r="BD335"/>
  <c r="BP337"/>
  <c r="BO337" s="1"/>
  <c r="BD337"/>
  <c r="BP1238"/>
  <c r="BO1238" s="1"/>
  <c r="BD1238"/>
  <c r="BP2848"/>
  <c r="BO2848" s="1"/>
  <c r="BD2848"/>
  <c r="BP1876"/>
  <c r="BO1876" s="1"/>
  <c r="BD1876"/>
  <c r="BP1074"/>
  <c r="BO1074" s="1"/>
  <c r="BD1074"/>
  <c r="BP2836"/>
  <c r="BO2836" s="1"/>
  <c r="BD2836"/>
  <c r="BP1771"/>
  <c r="BO1771" s="1"/>
  <c r="BD1771"/>
  <c r="BP2427"/>
  <c r="BO2427" s="1"/>
  <c r="BD2427"/>
  <c r="BP274"/>
  <c r="BO274" s="1"/>
  <c r="BD274"/>
  <c r="BP1803"/>
  <c r="BO1803" s="1"/>
  <c r="BD1803"/>
  <c r="BP1165"/>
  <c r="BO1165" s="1"/>
  <c r="BD1165"/>
  <c r="BP2859"/>
  <c r="BO2859" s="1"/>
  <c r="BD2859"/>
  <c r="BP521"/>
  <c r="BO521" s="1"/>
  <c r="BD521"/>
  <c r="BP2347"/>
  <c r="BO2347" s="1"/>
  <c r="BD2347"/>
  <c r="BP143"/>
  <c r="BO143" s="1"/>
  <c r="BD143"/>
  <c r="BP1093"/>
  <c r="BO1093" s="1"/>
  <c r="BD1093"/>
  <c r="BP1734"/>
  <c r="BO1734" s="1"/>
  <c r="BD1734"/>
  <c r="BP2914"/>
  <c r="BO2914" s="1"/>
  <c r="BD2914"/>
  <c r="BP1132"/>
  <c r="BO1132" s="1"/>
  <c r="BD1132"/>
  <c r="BP2348"/>
  <c r="BO2348" s="1"/>
  <c r="BD2348"/>
  <c r="BP1785"/>
  <c r="BO1785" s="1"/>
  <c r="BD1785"/>
  <c r="BP1263"/>
  <c r="BO1263" s="1"/>
  <c r="BD1263"/>
  <c r="BP1168"/>
  <c r="BO1168" s="1"/>
  <c r="BD1168"/>
  <c r="BP813"/>
  <c r="BO813" s="1"/>
  <c r="BD813"/>
  <c r="BP1316"/>
  <c r="BO1316" s="1"/>
  <c r="BD1316"/>
  <c r="BP896"/>
  <c r="BO896" s="1"/>
  <c r="BD896"/>
  <c r="BP2099"/>
  <c r="BO2099" s="1"/>
  <c r="BD2099"/>
  <c r="BP434"/>
  <c r="BO434" s="1"/>
  <c r="BD434"/>
  <c r="BP2746"/>
  <c r="BO2746" s="1"/>
  <c r="BD2746"/>
  <c r="BP2344"/>
  <c r="BO2344" s="1"/>
  <c r="BD2344"/>
  <c r="BP1827"/>
  <c r="BO1827" s="1"/>
  <c r="BD1827"/>
  <c r="BP2813"/>
  <c r="BO2813" s="1"/>
  <c r="BD2813"/>
  <c r="BP1232"/>
  <c r="BO1232" s="1"/>
  <c r="BD1232"/>
  <c r="BP2117"/>
  <c r="BO2117" s="1"/>
  <c r="BD2117"/>
  <c r="BP1292"/>
  <c r="BO1292" s="1"/>
  <c r="BD1292"/>
  <c r="BP1658"/>
  <c r="BO1658" s="1"/>
  <c r="BD1658"/>
  <c r="BP2096"/>
  <c r="BO2096" s="1"/>
  <c r="BD2096"/>
  <c r="BP2128"/>
  <c r="BO2128" s="1"/>
  <c r="BD2128"/>
  <c r="BP1451"/>
  <c r="BO1451" s="1"/>
  <c r="BD1451"/>
  <c r="BP869"/>
  <c r="BO869" s="1"/>
  <c r="BD869"/>
  <c r="BP2566"/>
  <c r="BO2566" s="1"/>
  <c r="BD2566"/>
  <c r="BP664"/>
  <c r="BO664" s="1"/>
  <c r="BD664"/>
  <c r="BP535"/>
  <c r="BO535" s="1"/>
  <c r="BD535"/>
  <c r="BP1637"/>
  <c r="BO1637" s="1"/>
  <c r="BD1637"/>
  <c r="BP2845"/>
  <c r="BO2845" s="1"/>
  <c r="BD2845"/>
  <c r="BP2181"/>
  <c r="BO2181" s="1"/>
  <c r="BD2181"/>
  <c r="BP1145"/>
  <c r="BO1145" s="1"/>
  <c r="BD1145"/>
  <c r="BP2720"/>
  <c r="BO2720" s="1"/>
  <c r="BD2720"/>
  <c r="BP1603"/>
  <c r="BO1603" s="1"/>
  <c r="BD1603"/>
  <c r="BP1579"/>
  <c r="BO1579" s="1"/>
  <c r="BD1579"/>
  <c r="BP1135"/>
  <c r="BO1135" s="1"/>
  <c r="BD1135"/>
  <c r="BP26"/>
  <c r="BO26" s="1"/>
  <c r="BD26"/>
  <c r="BP1835"/>
  <c r="BO1835" s="1"/>
  <c r="BD1835"/>
  <c r="BP2846"/>
  <c r="BO2846" s="1"/>
  <c r="BD2846"/>
  <c r="BP1256"/>
  <c r="BO1256" s="1"/>
  <c r="BD1256"/>
  <c r="BP1604"/>
  <c r="BO1604" s="1"/>
  <c r="BD1604"/>
  <c r="BP1050"/>
  <c r="BO1050" s="1"/>
  <c r="BD1050"/>
  <c r="BP2785"/>
  <c r="BO2785" s="1"/>
  <c r="BD2785"/>
  <c r="BP2586"/>
  <c r="BO2586" s="1"/>
  <c r="BD2586"/>
  <c r="BP1178"/>
  <c r="BO1178" s="1"/>
  <c r="BD1178"/>
  <c r="BP10"/>
  <c r="BO10" s="1"/>
  <c r="BD10"/>
  <c r="BP2534"/>
  <c r="BO2534" s="1"/>
  <c r="BD2534"/>
  <c r="BP2754"/>
  <c r="BO2754" s="1"/>
  <c r="BD2754"/>
  <c r="BP365"/>
  <c r="BO365" s="1"/>
  <c r="BD365"/>
  <c r="BP490"/>
  <c r="BO490" s="1"/>
  <c r="BD490"/>
  <c r="BP2782"/>
  <c r="BO2782" s="1"/>
  <c r="BD2782"/>
  <c r="BP2619"/>
  <c r="BO2619" s="1"/>
  <c r="BD2619"/>
  <c r="BP2731"/>
  <c r="BO2731" s="1"/>
  <c r="BD2731"/>
  <c r="BP1416"/>
  <c r="BO1416" s="1"/>
  <c r="BD1416"/>
  <c r="BP652"/>
  <c r="BO652" s="1"/>
  <c r="BD652"/>
  <c r="BP155"/>
  <c r="BO155" s="1"/>
  <c r="BD155"/>
  <c r="BP419"/>
  <c r="BO419" s="1"/>
  <c r="BD419"/>
  <c r="BP2904"/>
  <c r="BO2904" s="1"/>
  <c r="BD2904"/>
  <c r="BP888"/>
  <c r="BO888" s="1"/>
  <c r="BD888"/>
  <c r="BP1999"/>
  <c r="BO1999" s="1"/>
  <c r="BD1999"/>
  <c r="BP637"/>
  <c r="BO637" s="1"/>
  <c r="BD637"/>
  <c r="BP2616"/>
  <c r="BO2616" s="1"/>
  <c r="BD2616"/>
  <c r="BP1842"/>
  <c r="BO1842" s="1"/>
  <c r="BD1842"/>
  <c r="BP670"/>
  <c r="BO670" s="1"/>
  <c r="BD670"/>
  <c r="BP456"/>
  <c r="BO456" s="1"/>
  <c r="BD456"/>
  <c r="BP579"/>
  <c r="BO579" s="1"/>
  <c r="BD579"/>
  <c r="BP1361"/>
  <c r="BO1361" s="1"/>
  <c r="BD1361"/>
  <c r="BP833"/>
  <c r="BO833" s="1"/>
  <c r="BD833"/>
  <c r="BP62"/>
  <c r="BO62" s="1"/>
  <c r="BD62"/>
  <c r="BP2059"/>
  <c r="BO2059" s="1"/>
  <c r="BD2059"/>
  <c r="BP704"/>
  <c r="BO704" s="1"/>
  <c r="BD704"/>
  <c r="BP2923"/>
  <c r="BO2923" s="1"/>
  <c r="BD2923"/>
  <c r="BP2286"/>
  <c r="BO2286" s="1"/>
  <c r="BD2286"/>
  <c r="BP2376"/>
  <c r="BO2376" s="1"/>
  <c r="BD2376"/>
  <c r="BP2959"/>
  <c r="BO2959" s="1"/>
  <c r="BD2959"/>
  <c r="BP1166"/>
  <c r="BO1166" s="1"/>
  <c r="BD1166"/>
  <c r="BP1171"/>
  <c r="BO1171" s="1"/>
  <c r="BD1171"/>
  <c r="BP2095"/>
  <c r="BO2095" s="1"/>
  <c r="BD2095"/>
  <c r="BP1239"/>
  <c r="BO1239" s="1"/>
  <c r="BD1239"/>
  <c r="BP2049"/>
  <c r="BO2049" s="1"/>
  <c r="BD2049"/>
  <c r="BP219"/>
  <c r="BO219" s="1"/>
  <c r="BD219"/>
  <c r="BP1254"/>
  <c r="BO1254" s="1"/>
  <c r="BD1254"/>
  <c r="BP166"/>
  <c r="BO166" s="1"/>
  <c r="BD166"/>
  <c r="BP1403"/>
  <c r="BO1403" s="1"/>
  <c r="BD1403"/>
  <c r="BP1811"/>
  <c r="BO1811" s="1"/>
  <c r="BD1811"/>
  <c r="BP2985"/>
  <c r="BO2985" s="1"/>
  <c r="BD2985"/>
  <c r="BP1364"/>
  <c r="BO1364" s="1"/>
  <c r="BD1364"/>
  <c r="BP1706"/>
  <c r="BO1706" s="1"/>
  <c r="BD1706"/>
  <c r="BP966"/>
  <c r="BO966" s="1"/>
  <c r="BD966"/>
  <c r="BP2071"/>
  <c r="BO2071" s="1"/>
  <c r="BD2071"/>
  <c r="BP2894"/>
  <c r="BO2894" s="1"/>
  <c r="BD2894"/>
  <c r="BP2068"/>
  <c r="BO2068" s="1"/>
  <c r="BD2068"/>
  <c r="BP2423"/>
  <c r="BO2423" s="1"/>
  <c r="BD2423"/>
  <c r="BP640"/>
  <c r="BO640" s="1"/>
  <c r="BD640"/>
  <c r="BP2014"/>
  <c r="BO2014" s="1"/>
  <c r="BD2014"/>
  <c r="BP1066"/>
  <c r="BO1066" s="1"/>
  <c r="BD1066"/>
  <c r="BP734"/>
  <c r="BO734" s="1"/>
  <c r="BD734"/>
  <c r="BP2325"/>
  <c r="BO2325" s="1"/>
  <c r="BD2325"/>
  <c r="BP2822"/>
  <c r="BO2822" s="1"/>
  <c r="BD2822"/>
  <c r="BP768"/>
  <c r="BO768" s="1"/>
  <c r="BD768"/>
  <c r="BP809"/>
  <c r="BO809" s="1"/>
  <c r="BD809"/>
  <c r="BP433"/>
  <c r="BO433" s="1"/>
  <c r="BD433"/>
  <c r="BP803"/>
  <c r="BO803" s="1"/>
  <c r="BD803"/>
  <c r="BP2819"/>
  <c r="BO2819" s="1"/>
  <c r="BD2819"/>
  <c r="BP794"/>
  <c r="BO794" s="1"/>
  <c r="BD794"/>
  <c r="BP1094"/>
  <c r="BO1094" s="1"/>
  <c r="BD1094"/>
  <c r="BP2799"/>
  <c r="BO2799" s="1"/>
  <c r="BD2799"/>
  <c r="BP500"/>
  <c r="BO500" s="1"/>
  <c r="BD500"/>
  <c r="BP750"/>
  <c r="BO750" s="1"/>
  <c r="BD750"/>
  <c r="BP1704"/>
  <c r="BO1704" s="1"/>
  <c r="BD1704"/>
  <c r="BP355"/>
  <c r="BO355" s="1"/>
  <c r="BD355"/>
  <c r="BP959"/>
  <c r="BO959" s="1"/>
  <c r="BD959"/>
  <c r="BP1875"/>
  <c r="BO1875" s="1"/>
  <c r="BD1875"/>
  <c r="BP230"/>
  <c r="BO230" s="1"/>
  <c r="BD230"/>
  <c r="BP2892"/>
  <c r="BO2892" s="1"/>
  <c r="BD2892"/>
  <c r="BP1381"/>
  <c r="BO1381" s="1"/>
  <c r="BD1381"/>
  <c r="BP185"/>
  <c r="BO185" s="1"/>
  <c r="BD185"/>
  <c r="BP2907"/>
  <c r="BO2907" s="1"/>
  <c r="BD2907"/>
  <c r="BP2300"/>
  <c r="BO2300" s="1"/>
  <c r="BD2300"/>
  <c r="BP998"/>
  <c r="BO998" s="1"/>
  <c r="BD998"/>
  <c r="BP2168"/>
  <c r="BO2168" s="1"/>
  <c r="BD2168"/>
  <c r="BP2077"/>
  <c r="BO2077" s="1"/>
  <c r="BD2077"/>
  <c r="BP2482"/>
  <c r="BO2482" s="1"/>
  <c r="BD2482"/>
  <c r="BP1244"/>
  <c r="BO1244" s="1"/>
  <c r="BD1244"/>
  <c r="BP2337"/>
  <c r="BO2337" s="1"/>
  <c r="BD2337"/>
  <c r="BP2141"/>
  <c r="BO2141" s="1"/>
  <c r="BD2141"/>
  <c r="BP2981"/>
  <c r="BO2981" s="1"/>
  <c r="BD2981"/>
  <c r="BP2578"/>
  <c r="BO2578" s="1"/>
  <c r="BD2578"/>
  <c r="BP2396"/>
  <c r="BO2396" s="1"/>
  <c r="BD2396"/>
  <c r="BP2833"/>
  <c r="BO2833" s="1"/>
  <c r="BD2833"/>
  <c r="BP303"/>
  <c r="BO303" s="1"/>
  <c r="BD303"/>
  <c r="BP2940"/>
  <c r="BO2940" s="1"/>
  <c r="BD2940"/>
  <c r="BP2306"/>
  <c r="BO2306" s="1"/>
  <c r="BD2306"/>
  <c r="BP40"/>
  <c r="BO40" s="1"/>
  <c r="BD40"/>
  <c r="BP2533"/>
  <c r="BO2533" s="1"/>
  <c r="BD2533"/>
  <c r="BP35"/>
  <c r="BO35" s="1"/>
  <c r="BD35"/>
  <c r="BP1321"/>
  <c r="BO1321" s="1"/>
  <c r="BD1321"/>
  <c r="BP1694"/>
  <c r="BO1694" s="1"/>
  <c r="BD1694"/>
  <c r="BP1865"/>
  <c r="BO1865" s="1"/>
  <c r="BD1865"/>
  <c r="BP459"/>
  <c r="BO459" s="1"/>
  <c r="BD459"/>
  <c r="BP2801"/>
  <c r="BO2801" s="1"/>
  <c r="BD2801"/>
  <c r="BP2107"/>
  <c r="BO2107" s="1"/>
  <c r="BD2107"/>
  <c r="BP2080"/>
  <c r="BO2080" s="1"/>
  <c r="BD2080"/>
  <c r="BP2076"/>
  <c r="BO2076" s="1"/>
  <c r="BD2076"/>
  <c r="BP558"/>
  <c r="BO558" s="1"/>
  <c r="BD558"/>
  <c r="BP1442"/>
  <c r="BO1442" s="1"/>
  <c r="BD1442"/>
  <c r="BP826"/>
  <c r="BO826" s="1"/>
  <c r="BD826"/>
  <c r="BP870"/>
  <c r="BO870" s="1"/>
  <c r="BD870"/>
  <c r="BP366"/>
  <c r="BO366" s="1"/>
  <c r="BD366"/>
  <c r="BP785"/>
  <c r="BO785" s="1"/>
  <c r="BD785"/>
  <c r="BP2351"/>
  <c r="BO2351" s="1"/>
  <c r="BD2351"/>
  <c r="BP2715"/>
  <c r="BO2715" s="1"/>
  <c r="BD2715"/>
  <c r="BP1653"/>
  <c r="BO1653" s="1"/>
  <c r="BD1653"/>
  <c r="BP2789"/>
  <c r="BO2789" s="1"/>
  <c r="BD2789"/>
  <c r="BP1902"/>
  <c r="BO1902" s="1"/>
  <c r="BD1902"/>
  <c r="BP1983"/>
  <c r="BO1983" s="1"/>
  <c r="BD1983"/>
  <c r="BP2638"/>
  <c r="BO2638" s="1"/>
  <c r="BD2638"/>
  <c r="BP2093"/>
  <c r="BO2093" s="1"/>
  <c r="BD2093"/>
  <c r="BP944"/>
  <c r="BO944" s="1"/>
  <c r="BD944"/>
  <c r="BP915"/>
  <c r="BO915" s="1"/>
  <c r="BD915"/>
  <c r="BP2125"/>
  <c r="BO2125" s="1"/>
  <c r="BD2125"/>
  <c r="BP515"/>
  <c r="BO515" s="1"/>
  <c r="BD515"/>
  <c r="BP2783"/>
  <c r="BO2783" s="1"/>
  <c r="BD2783"/>
  <c r="BP1264"/>
  <c r="BO1264" s="1"/>
  <c r="BD1264"/>
  <c r="BP1116"/>
  <c r="BO1116" s="1"/>
  <c r="BD1116"/>
  <c r="BP1752"/>
  <c r="BO1752" s="1"/>
  <c r="BD1752"/>
  <c r="BP1762"/>
  <c r="BO1762" s="1"/>
  <c r="BD1762"/>
  <c r="BP1789"/>
  <c r="BO1789" s="1"/>
  <c r="BD1789"/>
  <c r="BP1852"/>
  <c r="BO1852" s="1"/>
  <c r="BD1852"/>
  <c r="BP529"/>
  <c r="BO529" s="1"/>
  <c r="BD529"/>
  <c r="BP1893"/>
  <c r="BO1893" s="1"/>
  <c r="BD1893"/>
  <c r="BP815"/>
  <c r="BO815" s="1"/>
  <c r="BD815"/>
  <c r="BP215"/>
  <c r="BO215" s="1"/>
  <c r="BD215"/>
  <c r="BP1492"/>
  <c r="BO1492" s="1"/>
  <c r="BD1492"/>
  <c r="BP2556"/>
  <c r="BO2556" s="1"/>
  <c r="BD2556"/>
  <c r="BP2257"/>
  <c r="BO2257" s="1"/>
  <c r="BD2257"/>
  <c r="BP36"/>
  <c r="BO36" s="1"/>
  <c r="BD36"/>
  <c r="BP200"/>
  <c r="BO200" s="1"/>
  <c r="BD200"/>
  <c r="BP1413"/>
  <c r="BO1413" s="1"/>
  <c r="BD1413"/>
  <c r="BP2247"/>
  <c r="BO2247" s="1"/>
  <c r="BD2247"/>
  <c r="BP157"/>
  <c r="BO157" s="1"/>
  <c r="BD157"/>
  <c r="BP2238"/>
  <c r="BO2238" s="1"/>
  <c r="BD2238"/>
  <c r="BP107"/>
  <c r="BO107" s="1"/>
  <c r="BD107"/>
  <c r="BP221"/>
  <c r="BO221" s="1"/>
  <c r="BD221"/>
  <c r="BP171"/>
  <c r="BO171" s="1"/>
  <c r="BD171"/>
  <c r="BP2113"/>
  <c r="BO2113" s="1"/>
  <c r="BD2113"/>
  <c r="BP70"/>
  <c r="BO70" s="1"/>
  <c r="BD70"/>
  <c r="BP201"/>
  <c r="BO201" s="1"/>
  <c r="BD201"/>
  <c r="BP326"/>
  <c r="BO326" s="1"/>
  <c r="BD326"/>
  <c r="BP310"/>
  <c r="BO310" s="1"/>
  <c r="BD310"/>
  <c r="BP1589"/>
  <c r="BO1589" s="1"/>
  <c r="BD1589"/>
  <c r="BP1191"/>
  <c r="BO1191" s="1"/>
  <c r="BD1191"/>
  <c r="BP141"/>
  <c r="BO141" s="1"/>
  <c r="BD141"/>
  <c r="BP1802"/>
  <c r="BO1802" s="1"/>
  <c r="BD1802"/>
  <c r="BP2735"/>
  <c r="BO2735" s="1"/>
  <c r="BD2735"/>
  <c r="BP1841"/>
  <c r="BO1841" s="1"/>
  <c r="BD1841"/>
  <c r="BP1601"/>
  <c r="BO1601" s="1"/>
  <c r="BD1601"/>
  <c r="BP1063"/>
  <c r="BO1063" s="1"/>
  <c r="BD1063"/>
  <c r="BP2610"/>
  <c r="BO2610" s="1"/>
  <c r="BD2610"/>
  <c r="BP2203"/>
  <c r="BO2203" s="1"/>
  <c r="BD2203"/>
  <c r="BP167"/>
  <c r="BO167" s="1"/>
  <c r="BD167"/>
  <c r="BP168"/>
  <c r="BO168" s="1"/>
  <c r="BD168"/>
  <c r="BP137"/>
  <c r="BO137" s="1"/>
  <c r="BD137"/>
  <c r="BP327"/>
  <c r="BO327" s="1"/>
  <c r="BD327"/>
  <c r="BP2313"/>
  <c r="BO2313" s="1"/>
  <c r="BD2313"/>
  <c r="BP545"/>
  <c r="BO545" s="1"/>
  <c r="BD545"/>
  <c r="BP491"/>
  <c r="BO491" s="1"/>
  <c r="BD491"/>
  <c r="BP1934"/>
  <c r="BO1934" s="1"/>
  <c r="BD1934"/>
  <c r="BP1368"/>
  <c r="BO1368" s="1"/>
  <c r="BD1368"/>
  <c r="BP2706"/>
  <c r="BO2706" s="1"/>
  <c r="BD2706"/>
  <c r="BP56"/>
  <c r="BO56" s="1"/>
  <c r="BD56"/>
  <c r="BP1158"/>
  <c r="BO1158" s="1"/>
  <c r="BD1158"/>
  <c r="BP2697"/>
  <c r="BO2697" s="1"/>
  <c r="BD2697"/>
  <c r="BP1995"/>
  <c r="BO1995" s="1"/>
  <c r="BD1995"/>
  <c r="BP2624"/>
  <c r="BO2624" s="1"/>
  <c r="BD2624"/>
  <c r="BP111"/>
  <c r="BO111" s="1"/>
  <c r="BD111"/>
  <c r="BP468"/>
  <c r="BO468" s="1"/>
  <c r="BD468"/>
  <c r="BP241"/>
  <c r="BO241" s="1"/>
  <c r="BD241"/>
  <c r="BP364"/>
  <c r="BO364" s="1"/>
  <c r="BD364"/>
  <c r="BP2419"/>
  <c r="BO2419" s="1"/>
  <c r="BD2419"/>
  <c r="BP612"/>
  <c r="BO612" s="1"/>
  <c r="BD612"/>
  <c r="BP2017"/>
  <c r="BO2017" s="1"/>
  <c r="BD2017"/>
  <c r="BP133"/>
  <c r="BO133" s="1"/>
  <c r="BD133"/>
  <c r="BP1154"/>
  <c r="BO1154" s="1"/>
  <c r="BD1154"/>
  <c r="BP1594"/>
  <c r="BO1594" s="1"/>
  <c r="BD1594"/>
  <c r="BP1084"/>
  <c r="BO1084" s="1"/>
  <c r="BD1084"/>
  <c r="BP54"/>
  <c r="BO54" s="1"/>
  <c r="BD54"/>
  <c r="BP2416"/>
  <c r="BO2416" s="1"/>
  <c r="BD2416"/>
  <c r="BP1407"/>
  <c r="BO1407" s="1"/>
  <c r="BD1407"/>
  <c r="BP1945"/>
  <c r="BO1945" s="1"/>
  <c r="BD1945"/>
  <c r="BP1611"/>
  <c r="BO1611" s="1"/>
  <c r="BD1611"/>
  <c r="BP1122"/>
  <c r="BO1122" s="1"/>
  <c r="BD1122"/>
  <c r="BP1693"/>
  <c r="BO1693" s="1"/>
  <c r="BD1693"/>
  <c r="BP1404"/>
  <c r="BO1404" s="1"/>
  <c r="BD1404"/>
  <c r="BP2864"/>
  <c r="BO2864" s="1"/>
  <c r="BD2864"/>
  <c r="BP1342"/>
  <c r="BO1342" s="1"/>
  <c r="BD1342"/>
  <c r="BP2525"/>
  <c r="BO2525" s="1"/>
  <c r="BD2525"/>
  <c r="BP55"/>
  <c r="BO55" s="1"/>
  <c r="BD55"/>
  <c r="BP1380"/>
  <c r="BO1380" s="1"/>
  <c r="BD1380"/>
  <c r="BP386"/>
  <c r="BO386" s="1"/>
  <c r="BD386"/>
  <c r="BP1045"/>
  <c r="BO1045" s="1"/>
  <c r="BD1045"/>
  <c r="BP1285"/>
  <c r="BO1285" s="1"/>
  <c r="BD1285"/>
  <c r="BP1997"/>
  <c r="BO1997" s="1"/>
  <c r="BD1997"/>
  <c r="BP2127"/>
  <c r="BO2127" s="1"/>
  <c r="BD2127"/>
  <c r="BP2830"/>
  <c r="BO2830" s="1"/>
  <c r="BD2830"/>
  <c r="BP984"/>
  <c r="BO984" s="1"/>
  <c r="BD984"/>
  <c r="BP2289"/>
  <c r="BO2289" s="1"/>
  <c r="BD2289"/>
  <c r="BP1568"/>
  <c r="BO1568" s="1"/>
  <c r="BD1568"/>
  <c r="BP268"/>
  <c r="BO268" s="1"/>
  <c r="BD268"/>
  <c r="BP38"/>
  <c r="BO38" s="1"/>
  <c r="BD38"/>
  <c r="BP504"/>
  <c r="BO504" s="1"/>
  <c r="BD504"/>
  <c r="BP1716"/>
  <c r="BO1716" s="1"/>
  <c r="BD1716"/>
  <c r="BP2714"/>
  <c r="BO2714" s="1"/>
  <c r="BD2714"/>
  <c r="BP837"/>
  <c r="BO837" s="1"/>
  <c r="BD837"/>
  <c r="BP553"/>
  <c r="BO553" s="1"/>
  <c r="BD553"/>
  <c r="BP374"/>
  <c r="BO374" s="1"/>
  <c r="BD374"/>
  <c r="BP385"/>
  <c r="BO385" s="1"/>
  <c r="BD385"/>
  <c r="BP1549"/>
  <c r="BO1549" s="1"/>
  <c r="BD1549"/>
  <c r="BP2751"/>
  <c r="BO2751" s="1"/>
  <c r="BD2751"/>
  <c r="BP2432"/>
  <c r="BO2432" s="1"/>
  <c r="BD2432"/>
  <c r="BP1910"/>
  <c r="BO1910" s="1"/>
  <c r="BD1910"/>
  <c r="BP674"/>
  <c r="BO674" s="1"/>
  <c r="BD674"/>
  <c r="BP2397"/>
  <c r="BO2397" s="1"/>
  <c r="BD2397"/>
  <c r="BP2402"/>
  <c r="BO2402" s="1"/>
  <c r="BD2402"/>
  <c r="BP1735"/>
  <c r="BO1735" s="1"/>
  <c r="BD1735"/>
  <c r="BP1906"/>
  <c r="BO1906" s="1"/>
  <c r="BD1906"/>
  <c r="BP1916"/>
  <c r="BO1916" s="1"/>
  <c r="BD1916"/>
  <c r="BP2377"/>
  <c r="BO2377" s="1"/>
  <c r="BD2377"/>
  <c r="BP218"/>
  <c r="BO218" s="1"/>
  <c r="BD218"/>
  <c r="BP2612"/>
  <c r="BO2612" s="1"/>
  <c r="BD2612"/>
  <c r="BP628"/>
  <c r="BO628" s="1"/>
  <c r="BD628"/>
  <c r="BP92"/>
  <c r="BO92" s="1"/>
  <c r="BD92"/>
  <c r="BP329"/>
  <c r="BO329" s="1"/>
  <c r="BD329"/>
  <c r="BP1961"/>
  <c r="BO1961" s="1"/>
  <c r="BD1961"/>
  <c r="BP299"/>
  <c r="BO299" s="1"/>
  <c r="BD299"/>
  <c r="BP2853"/>
  <c r="BO2853" s="1"/>
  <c r="BD2853"/>
  <c r="BP1899"/>
  <c r="BO1899" s="1"/>
  <c r="BD1899"/>
  <c r="BP1426"/>
  <c r="BO1426" s="1"/>
  <c r="BD1426"/>
  <c r="BP1153"/>
  <c r="BO1153" s="1"/>
  <c r="BD1153"/>
  <c r="BP788"/>
  <c r="BO788" s="1"/>
  <c r="BD788"/>
  <c r="BP1566"/>
  <c r="BO1566" s="1"/>
  <c r="BD1566"/>
  <c r="BP702"/>
  <c r="BO702" s="1"/>
  <c r="BD702"/>
  <c r="BP808"/>
  <c r="BO808" s="1"/>
  <c r="BD808"/>
  <c r="BP1806"/>
  <c r="BO1806" s="1"/>
  <c r="BD1806"/>
  <c r="BP1978"/>
  <c r="BO1978" s="1"/>
  <c r="BD1978"/>
  <c r="BP146"/>
  <c r="BO146" s="1"/>
  <c r="BD146"/>
  <c r="BP1394"/>
  <c r="BO1394" s="1"/>
  <c r="BD1394"/>
  <c r="BP2296"/>
  <c r="BO2296" s="1"/>
  <c r="BD2296"/>
  <c r="BP2933"/>
  <c r="BO2933" s="1"/>
  <c r="BD2933"/>
  <c r="BP1056"/>
  <c r="BO1056" s="1"/>
  <c r="BD1056"/>
  <c r="BP127"/>
  <c r="BO127" s="1"/>
  <c r="BD127"/>
  <c r="BP2947"/>
  <c r="BO2947" s="1"/>
  <c r="BD2947"/>
  <c r="BP498"/>
  <c r="BO498" s="1"/>
  <c r="BD498"/>
  <c r="BP2160"/>
  <c r="BO2160" s="1"/>
  <c r="BD2160"/>
  <c r="BP1294"/>
  <c r="BO1294" s="1"/>
  <c r="BD1294"/>
  <c r="BP899"/>
  <c r="BO899" s="1"/>
  <c r="BD899"/>
  <c r="BP1218"/>
  <c r="BO1218" s="1"/>
  <c r="BD1218"/>
  <c r="BP2194"/>
  <c r="BO2194" s="1"/>
  <c r="BD2194"/>
  <c r="BP665"/>
  <c r="BO665" s="1"/>
  <c r="BD665"/>
  <c r="BP1656"/>
  <c r="BO1656" s="1"/>
  <c r="BD1656"/>
  <c r="BP946"/>
  <c r="BO946" s="1"/>
  <c r="BD946"/>
  <c r="BP2209"/>
  <c r="BO2209" s="1"/>
  <c r="BD2209"/>
  <c r="BP2656"/>
  <c r="BO2656" s="1"/>
  <c r="BD2656"/>
  <c r="BP1092"/>
  <c r="BO1092" s="1"/>
  <c r="BD1092"/>
  <c r="BP1947"/>
  <c r="BO1947" s="1"/>
  <c r="BD1947"/>
  <c r="BP2747"/>
  <c r="BO2747" s="1"/>
  <c r="BD2747"/>
  <c r="BP467"/>
  <c r="BO467" s="1"/>
  <c r="BD467"/>
  <c r="BP2233"/>
  <c r="BO2233" s="1"/>
  <c r="BD2233"/>
  <c r="BP958"/>
  <c r="BO958" s="1"/>
  <c r="BD958"/>
  <c r="BP1217"/>
  <c r="BO1217" s="1"/>
  <c r="BD1217"/>
  <c r="BP1486"/>
  <c r="BO1486" s="1"/>
  <c r="BD1486"/>
  <c r="BP2462"/>
  <c r="BO2462" s="1"/>
  <c r="BD2462"/>
  <c r="BP2007"/>
  <c r="BO2007" s="1"/>
  <c r="BD2007"/>
  <c r="BP2623"/>
  <c r="BO2623" s="1"/>
  <c r="BD2623"/>
  <c r="BP2326"/>
  <c r="BO2326" s="1"/>
  <c r="BD2326"/>
  <c r="BP239"/>
  <c r="BO239" s="1"/>
  <c r="BD239"/>
  <c r="BP802"/>
  <c r="BO802" s="1"/>
  <c r="BD802"/>
  <c r="BP41"/>
  <c r="BO41" s="1"/>
  <c r="BD41"/>
  <c r="BP2085"/>
  <c r="BO2085" s="1"/>
  <c r="BD2085"/>
  <c r="BP153"/>
  <c r="BO153" s="1"/>
  <c r="BD153"/>
  <c r="BP1730"/>
  <c r="BO1730" s="1"/>
  <c r="BD1730"/>
  <c r="BP2488"/>
  <c r="BO2488" s="1"/>
  <c r="BD2488"/>
  <c r="BP1012"/>
  <c r="BO1012" s="1"/>
  <c r="BD1012"/>
  <c r="BP1237"/>
  <c r="BO1237" s="1"/>
  <c r="BD1237"/>
  <c r="BP805"/>
  <c r="BO805" s="1"/>
  <c r="BD805"/>
  <c r="BP1949"/>
  <c r="BO1949" s="1"/>
  <c r="BD1949"/>
  <c r="BP721"/>
  <c r="BO721" s="1"/>
  <c r="BD721"/>
  <c r="BP2897"/>
  <c r="BO2897" s="1"/>
  <c r="BD2897"/>
  <c r="BP1796"/>
  <c r="BO1796" s="1"/>
  <c r="BD1796"/>
  <c r="BP2499"/>
  <c r="BO2499" s="1"/>
  <c r="BD2499"/>
  <c r="BP2097"/>
  <c r="BO2097" s="1"/>
  <c r="BD2097"/>
  <c r="BP2089"/>
  <c r="BO2089" s="1"/>
  <c r="BD2089"/>
  <c r="BP438"/>
  <c r="BO438" s="1"/>
  <c r="BD438"/>
  <c r="BP2784"/>
  <c r="BO2784" s="1"/>
  <c r="BD2784"/>
  <c r="BP1331"/>
  <c r="BO1331" s="1"/>
  <c r="BD1331"/>
  <c r="BP979"/>
  <c r="BO979" s="1"/>
  <c r="BD979"/>
  <c r="BP300"/>
  <c r="BO300" s="1"/>
  <c r="BD300"/>
  <c r="BP1040"/>
  <c r="BO1040" s="1"/>
  <c r="BD1040"/>
  <c r="BP2010"/>
  <c r="BO2010" s="1"/>
  <c r="BD2010"/>
  <c r="BP904"/>
  <c r="BO904" s="1"/>
  <c r="BD904"/>
  <c r="BP343"/>
  <c r="BO343" s="1"/>
  <c r="BD343"/>
  <c r="BP1184"/>
  <c r="BO1184" s="1"/>
  <c r="BD1184"/>
  <c r="BP571"/>
  <c r="BO571" s="1"/>
  <c r="BD571"/>
  <c r="BP1030"/>
  <c r="BO1030" s="1"/>
  <c r="BD1030"/>
  <c r="BP1124"/>
  <c r="BO1124" s="1"/>
  <c r="BD1124"/>
  <c r="BP991"/>
  <c r="BO991" s="1"/>
  <c r="BD991"/>
  <c r="BP2267"/>
  <c r="BO2267" s="1"/>
  <c r="BD2267"/>
  <c r="BP2932"/>
  <c r="BO2932" s="1"/>
  <c r="BD2932"/>
  <c r="BP1436"/>
  <c r="BO1436" s="1"/>
  <c r="BD1436"/>
  <c r="BP1857"/>
  <c r="BO1857" s="1"/>
  <c r="BD1857"/>
  <c r="BP214"/>
  <c r="BO214" s="1"/>
  <c r="BD214"/>
  <c r="BP497"/>
  <c r="BO497" s="1"/>
  <c r="BD497"/>
  <c r="BP458"/>
  <c r="BO458" s="1"/>
  <c r="BD458"/>
  <c r="BP1837"/>
  <c r="BO1837" s="1"/>
  <c r="BD1837"/>
  <c r="BP505"/>
  <c r="BO505" s="1"/>
  <c r="BD505"/>
  <c r="BP1521"/>
  <c r="BO1521" s="1"/>
  <c r="BD1521"/>
  <c r="BP1854"/>
  <c r="BO1854" s="1"/>
  <c r="BD1854"/>
  <c r="BP2041"/>
  <c r="BO2041" s="1"/>
  <c r="BD2041"/>
  <c r="BP2546"/>
  <c r="BO2546" s="1"/>
  <c r="BD2546"/>
  <c r="BP2896"/>
  <c r="BO2896" s="1"/>
  <c r="BD2896"/>
  <c r="BP477"/>
  <c r="BO477" s="1"/>
  <c r="BD477"/>
  <c r="BP1025"/>
  <c r="BO1025" s="1"/>
  <c r="BD1025"/>
  <c r="BP990"/>
  <c r="BO990" s="1"/>
  <c r="BD990"/>
  <c r="BP2186"/>
  <c r="BO2186" s="1"/>
  <c r="BD2186"/>
  <c r="BP1454"/>
  <c r="BO1454" s="1"/>
  <c r="BD1454"/>
  <c r="BP1385"/>
  <c r="BO1385" s="1"/>
  <c r="BD1385"/>
  <c r="BP1118"/>
  <c r="BO1118" s="1"/>
  <c r="BD1118"/>
  <c r="BP2410"/>
  <c r="BO2410" s="1"/>
  <c r="BD2410"/>
  <c r="BP1679"/>
  <c r="BO1679" s="1"/>
  <c r="BD1679"/>
  <c r="BP285"/>
  <c r="BO285" s="1"/>
  <c r="BD285"/>
  <c r="BP1470"/>
  <c r="BO1470" s="1"/>
  <c r="BD1470"/>
  <c r="BP1690"/>
  <c r="BO1690" s="1"/>
  <c r="BD1690"/>
  <c r="BP1558"/>
  <c r="BO1558" s="1"/>
  <c r="BD1558"/>
  <c r="BP596"/>
  <c r="BO596" s="1"/>
  <c r="BD596"/>
  <c r="BP2810"/>
  <c r="BO2810" s="1"/>
  <c r="BD2810"/>
  <c r="BP1348"/>
  <c r="BO1348" s="1"/>
  <c r="BD1348"/>
  <c r="BP1699"/>
  <c r="BO1699" s="1"/>
  <c r="BD1699"/>
  <c r="BP1991"/>
  <c r="BO1991" s="1"/>
  <c r="BD1991"/>
  <c r="BP1900"/>
  <c r="BO1900" s="1"/>
  <c r="BD1900"/>
  <c r="BP33"/>
  <c r="BO33" s="1"/>
  <c r="BD33"/>
  <c r="BP2660"/>
  <c r="BO2660" s="1"/>
  <c r="BD2660"/>
  <c r="BP1138"/>
  <c r="BO1138" s="1"/>
  <c r="BD1138"/>
  <c r="BP2317"/>
  <c r="BO2317" s="1"/>
  <c r="BD2317"/>
  <c r="BP24"/>
  <c r="BO24" s="1"/>
  <c r="BD24"/>
  <c r="BP1890"/>
  <c r="BO1890" s="1"/>
  <c r="BD1890"/>
  <c r="BP2370"/>
  <c r="BO2370" s="1"/>
  <c r="BD2370"/>
  <c r="BP271"/>
  <c r="BO271" s="1"/>
  <c r="BD271"/>
  <c r="BP2567"/>
  <c r="BO2567" s="1"/>
  <c r="BD2567"/>
  <c r="BP1520"/>
  <c r="BO1520" s="1"/>
  <c r="BD1520"/>
  <c r="BP1474"/>
  <c r="BO1474" s="1"/>
  <c r="BD1474"/>
  <c r="BP1887"/>
  <c r="BO1887" s="1"/>
  <c r="BD1887"/>
  <c r="BP2019"/>
  <c r="BO2019" s="1"/>
  <c r="BD2019"/>
  <c r="BP1574"/>
  <c r="BO1574" s="1"/>
  <c r="BD1574"/>
  <c r="BP934"/>
  <c r="BO934" s="1"/>
  <c r="BD934"/>
  <c r="BP2226"/>
  <c r="BO2226" s="1"/>
  <c r="BD2226"/>
  <c r="BP1430"/>
  <c r="BO1430" s="1"/>
  <c r="BD1430"/>
  <c r="BP2889"/>
  <c r="BO2889" s="1"/>
  <c r="BD2889"/>
  <c r="BP1554"/>
  <c r="BO1554" s="1"/>
  <c r="BD1554"/>
  <c r="BP427"/>
  <c r="BO427" s="1"/>
  <c r="BD427"/>
  <c r="BP1382"/>
  <c r="BO1382" s="1"/>
  <c r="BD1382"/>
  <c r="BP18"/>
  <c r="BO18" s="1"/>
  <c r="BD18"/>
  <c r="BP1111"/>
  <c r="BO1111" s="1"/>
  <c r="BD1111"/>
  <c r="BP2242"/>
  <c r="BO2242" s="1"/>
  <c r="BD2242"/>
  <c r="BP731"/>
  <c r="BO731" s="1"/>
  <c r="BD731"/>
  <c r="BP1955"/>
  <c r="BO1955" s="1"/>
  <c r="BD1955"/>
  <c r="BP560"/>
  <c r="BO560" s="1"/>
  <c r="BD560"/>
  <c r="BP1618"/>
  <c r="BO1618" s="1"/>
  <c r="BD1618"/>
  <c r="BP1157"/>
  <c r="BO1157" s="1"/>
  <c r="BD1157"/>
  <c r="BP1032"/>
  <c r="BO1032" s="1"/>
  <c r="BD1032"/>
  <c r="BP2157"/>
  <c r="BO2157" s="1"/>
  <c r="BD2157"/>
  <c r="BP841"/>
  <c r="BO841" s="1"/>
  <c r="BD841"/>
  <c r="BP1939"/>
  <c r="BO1939" s="1"/>
  <c r="BD1939"/>
  <c r="BP30"/>
  <c r="BO30" s="1"/>
  <c r="BD30"/>
  <c r="BP568"/>
  <c r="BO568" s="1"/>
  <c r="BD568"/>
  <c r="BP919"/>
  <c r="BO919" s="1"/>
  <c r="BD919"/>
  <c r="BP1655"/>
  <c r="BO1655" s="1"/>
  <c r="BD1655"/>
  <c r="BP17"/>
  <c r="BO17" s="1"/>
  <c r="BD17"/>
  <c r="BP1449"/>
  <c r="BO1449" s="1"/>
  <c r="BD1449"/>
  <c r="BP636"/>
  <c r="BO636" s="1"/>
  <c r="BD636"/>
  <c r="BP916"/>
  <c r="BO916" s="1"/>
  <c r="BD916"/>
  <c r="BP165"/>
  <c r="BO165" s="1"/>
  <c r="BD165"/>
  <c r="BP2710"/>
  <c r="BO2710" s="1"/>
  <c r="BD2710"/>
  <c r="BP1605"/>
  <c r="BO1605" s="1"/>
  <c r="BD1605"/>
  <c r="BP1182"/>
  <c r="BO1182" s="1"/>
  <c r="BD1182"/>
  <c r="BP2787"/>
  <c r="BO2787" s="1"/>
  <c r="BD2787"/>
  <c r="BP2915"/>
  <c r="BO2915" s="1"/>
  <c r="BD2915"/>
  <c r="BP2133"/>
  <c r="BO2133" s="1"/>
  <c r="BD2133"/>
  <c r="BP1490"/>
  <c r="BO1490" s="1"/>
  <c r="BD1490"/>
  <c r="BP1929"/>
  <c r="BO1929" s="1"/>
  <c r="BD1929"/>
  <c r="BP1379"/>
  <c r="BO1379" s="1"/>
  <c r="BD1379"/>
  <c r="BP330"/>
  <c r="BO330" s="1"/>
  <c r="BD330"/>
  <c r="BP1429"/>
  <c r="BO1429" s="1"/>
  <c r="BD1429"/>
  <c r="BP2563"/>
  <c r="BO2563" s="1"/>
  <c r="BD2563"/>
  <c r="BP601"/>
  <c r="BO601" s="1"/>
  <c r="BD601"/>
  <c r="BP1241"/>
  <c r="BO1241" s="1"/>
  <c r="BD1241"/>
  <c r="BP1097"/>
  <c r="BO1097" s="1"/>
  <c r="BD1097"/>
  <c r="BP668"/>
  <c r="BO668" s="1"/>
  <c r="BD668"/>
  <c r="BP2569"/>
  <c r="BO2569" s="1"/>
  <c r="BD2569"/>
  <c r="BP695"/>
  <c r="BO695" s="1"/>
  <c r="BD695"/>
  <c r="BP2595"/>
  <c r="BO2595" s="1"/>
  <c r="BD2595"/>
  <c r="BP2251"/>
  <c r="BO2251" s="1"/>
  <c r="BD2251"/>
  <c r="BP1748"/>
  <c r="BO1748" s="1"/>
  <c r="BD1748"/>
  <c r="BP189"/>
  <c r="BO189" s="1"/>
  <c r="BD189"/>
  <c r="BP1314"/>
  <c r="BO1314" s="1"/>
  <c r="BD1314"/>
  <c r="BP2757"/>
  <c r="BO2757" s="1"/>
  <c r="BD2757"/>
  <c r="BP2539"/>
  <c r="BO2539" s="1"/>
  <c r="BD2539"/>
  <c r="BP2225"/>
  <c r="BO2225" s="1"/>
  <c r="BD2225"/>
  <c r="BP106"/>
  <c r="BO106" s="1"/>
  <c r="BD106"/>
  <c r="BH2735"/>
  <c r="BH1585"/>
  <c r="BH414"/>
  <c r="BC1293"/>
  <c r="BH2225"/>
  <c r="BC1846"/>
  <c r="BC1488"/>
  <c r="BC1823"/>
  <c r="BC2608"/>
  <c r="BC1567"/>
  <c r="BC597"/>
  <c r="BC1095"/>
  <c r="BC1022"/>
  <c r="BC2270"/>
  <c r="BH1009"/>
  <c r="BH1802"/>
  <c r="BH610"/>
  <c r="BH389"/>
  <c r="BH1362"/>
  <c r="BH975"/>
  <c r="BH1641"/>
  <c r="BH297"/>
  <c r="BH1610"/>
  <c r="BH296"/>
  <c r="BH2320"/>
  <c r="BH2408"/>
  <c r="BH1172"/>
  <c r="BH354"/>
  <c r="BH1090"/>
  <c r="BH673"/>
  <c r="BH1801"/>
  <c r="BH369"/>
  <c r="BH2054"/>
  <c r="BH2655"/>
  <c r="BJ2655" s="1"/>
  <c r="BK2655" s="1"/>
  <c r="BH2369"/>
  <c r="BH1555"/>
  <c r="BH2862"/>
  <c r="BH279"/>
  <c r="BH2266"/>
  <c r="BH2334"/>
  <c r="BH1039"/>
  <c r="BH1270"/>
  <c r="BH2455"/>
  <c r="BH2794"/>
  <c r="BH996"/>
  <c r="BH625"/>
  <c r="BH2110"/>
  <c r="BH1000"/>
  <c r="BH749"/>
  <c r="BH121"/>
  <c r="BH1859"/>
  <c r="BH2274"/>
  <c r="BH1541"/>
  <c r="BH2447"/>
  <c r="BH765"/>
  <c r="BH2511"/>
  <c r="BH1229"/>
  <c r="BH1926"/>
  <c r="BH800"/>
  <c r="BH3003"/>
  <c r="BH2666"/>
  <c r="BH2646"/>
  <c r="BH280"/>
  <c r="BH836"/>
  <c r="BH1037"/>
  <c r="BH891"/>
  <c r="BH1807"/>
  <c r="BH594"/>
  <c r="BH570"/>
  <c r="BH585"/>
  <c r="BJ585" s="1"/>
  <c r="BK585" s="1"/>
  <c r="BH1424"/>
  <c r="BH1987"/>
  <c r="BH1491"/>
  <c r="BH1401"/>
  <c r="BH2899"/>
  <c r="BH2249"/>
  <c r="BH2135"/>
  <c r="BH723"/>
  <c r="BJ723" s="1"/>
  <c r="BK723" s="1"/>
  <c r="BH242"/>
  <c r="BH460"/>
  <c r="BH1759"/>
  <c r="BH409"/>
  <c r="BJ409" s="1"/>
  <c r="BK409" s="1"/>
  <c r="BH1882"/>
  <c r="BH2268"/>
  <c r="BH621"/>
  <c r="BH584"/>
  <c r="BH2360"/>
  <c r="BH2026"/>
  <c r="BH1187"/>
  <c r="BH1766"/>
  <c r="BJ1766" s="1"/>
  <c r="BK1766" s="1"/>
  <c r="BH2459"/>
  <c r="BH1120"/>
  <c r="BH2675"/>
  <c r="BH1052"/>
  <c r="BH357"/>
  <c r="BH1163"/>
  <c r="BH2882"/>
  <c r="BH474"/>
  <c r="BJ474" s="1"/>
  <c r="BK474" s="1"/>
  <c r="BH798"/>
  <c r="BH2199"/>
  <c r="BH847"/>
  <c r="BH323"/>
  <c r="BH236"/>
  <c r="BH937"/>
  <c r="BH549"/>
  <c r="BH1345"/>
  <c r="BJ1345" s="1"/>
  <c r="BK1345" s="1"/>
  <c r="BH2222"/>
  <c r="BH2149"/>
  <c r="BH773"/>
  <c r="BH1349"/>
  <c r="BJ1349" s="1"/>
  <c r="BK1349" s="1"/>
  <c r="BH1369"/>
  <c r="BH52"/>
  <c r="BH1667"/>
  <c r="BH1588"/>
  <c r="BH651"/>
  <c r="BH118"/>
  <c r="BH2130"/>
  <c r="BH2582"/>
  <c r="BJ2582" s="1"/>
  <c r="BK2582" s="1"/>
  <c r="BH2611"/>
  <c r="BH1962"/>
  <c r="BH2118"/>
  <c r="BH2945"/>
  <c r="BH2986"/>
  <c r="BH2958"/>
  <c r="BH762"/>
  <c r="BH1861"/>
  <c r="BH2994"/>
  <c r="BH451"/>
  <c r="BH1162"/>
  <c r="BH1414"/>
  <c r="BJ1414" s="1"/>
  <c r="BK1414" s="1"/>
  <c r="BH895"/>
  <c r="BH2150"/>
  <c r="BH1722"/>
  <c r="BH2866"/>
  <c r="BH1169"/>
  <c r="BH1856"/>
  <c r="BH270"/>
  <c r="BH2207"/>
  <c r="BH950"/>
  <c r="BH2683"/>
  <c r="BH2433"/>
  <c r="BH367"/>
  <c r="BH2100"/>
  <c r="BH1805"/>
  <c r="BH1516"/>
  <c r="BH2463"/>
  <c r="BH149"/>
  <c r="BH2287"/>
  <c r="BH1106"/>
  <c r="BH1661"/>
  <c r="BJ1661" s="1"/>
  <c r="BK1661" s="1"/>
  <c r="BH1477"/>
  <c r="BH1652"/>
  <c r="BH2658"/>
  <c r="BH922"/>
  <c r="BJ922" s="1"/>
  <c r="BK922" s="1"/>
  <c r="BH700"/>
  <c r="BH2116"/>
  <c r="BH2726"/>
  <c r="BH616"/>
  <c r="BJ616" s="1"/>
  <c r="BK616" s="1"/>
  <c r="BH479"/>
  <c r="BH45"/>
  <c r="BH1671"/>
  <c r="BH227"/>
  <c r="BH2483"/>
  <c r="BH2552"/>
  <c r="BH1498"/>
  <c r="BH643"/>
  <c r="BH1231"/>
  <c r="BH2750"/>
  <c r="BH2020"/>
  <c r="BH1643"/>
  <c r="BH2997"/>
  <c r="BH644"/>
  <c r="BH2092"/>
  <c r="BH2690"/>
  <c r="BH1386"/>
  <c r="BH1787"/>
  <c r="BH2365"/>
  <c r="BH1333"/>
  <c r="BJ1333" s="1"/>
  <c r="BK1333" s="1"/>
  <c r="BH2626"/>
  <c r="BH1981"/>
  <c r="BH113"/>
  <c r="BH2216"/>
  <c r="BH2831"/>
  <c r="BH2187"/>
  <c r="BH2456"/>
  <c r="BH1788"/>
  <c r="BH1583"/>
  <c r="BH2315"/>
  <c r="BH1280"/>
  <c r="BH1228"/>
  <c r="BH2361"/>
  <c r="BH1089"/>
  <c r="BH1114"/>
  <c r="BH2877"/>
  <c r="BH436"/>
  <c r="BH1648"/>
  <c r="BH2297"/>
  <c r="BH602"/>
  <c r="BH925"/>
  <c r="BH204"/>
  <c r="BH2046"/>
  <c r="BH287"/>
  <c r="BJ287" s="1"/>
  <c r="BK287" s="1"/>
  <c r="BH1291"/>
  <c r="BH1768"/>
  <c r="BH2850"/>
  <c r="BH877"/>
  <c r="BJ877" s="1"/>
  <c r="BK877" s="1"/>
  <c r="BH362"/>
  <c r="BH931"/>
  <c r="BH1988"/>
  <c r="BH1427"/>
  <c r="BJ1427" s="1"/>
  <c r="BK1427" s="1"/>
  <c r="BH511"/>
  <c r="BH1185"/>
  <c r="BH2825"/>
  <c r="BH1612"/>
  <c r="BJ1612" s="1"/>
  <c r="BK1612" s="1"/>
  <c r="BH1838"/>
  <c r="BH2583"/>
  <c r="BH537"/>
  <c r="BH337"/>
  <c r="BH1074"/>
  <c r="BH1771"/>
  <c r="BH386"/>
  <c r="BH1285"/>
  <c r="BJ1285" s="1"/>
  <c r="BK1285" s="1"/>
  <c r="BH378"/>
  <c r="BH997"/>
  <c r="BH1298"/>
  <c r="BH1972"/>
  <c r="BH1845"/>
  <c r="BH2722"/>
  <c r="BH2094"/>
  <c r="BH2614"/>
  <c r="BH2893"/>
  <c r="BH2436"/>
  <c r="BH1933"/>
  <c r="BH2349"/>
  <c r="BH2494"/>
  <c r="BH63"/>
  <c r="BH1579"/>
  <c r="BH1835"/>
  <c r="BH637"/>
  <c r="BH456"/>
  <c r="BH2059"/>
  <c r="BH2286"/>
  <c r="BH1171"/>
  <c r="BH1239"/>
  <c r="BH2049"/>
  <c r="BH1706"/>
  <c r="BH2071"/>
  <c r="BH2894"/>
  <c r="BH2423"/>
  <c r="BH1066"/>
  <c r="BH768"/>
  <c r="BH433"/>
  <c r="BH500"/>
  <c r="BH1875"/>
  <c r="BH230"/>
  <c r="BH185"/>
  <c r="BH2482"/>
  <c r="BH2337"/>
  <c r="BJ2337" s="1"/>
  <c r="BK2337" s="1"/>
  <c r="BH2141"/>
  <c r="BH2578"/>
  <c r="BH303"/>
  <c r="BH2940"/>
  <c r="BH2533"/>
  <c r="BH1321"/>
  <c r="BH2242"/>
  <c r="BH731"/>
  <c r="BH1157"/>
  <c r="BH2157"/>
  <c r="BH841"/>
  <c r="BH220"/>
  <c r="BH1312"/>
  <c r="BH1049"/>
  <c r="BH2178"/>
  <c r="BH1082"/>
  <c r="BH2922"/>
  <c r="BH2970"/>
  <c r="BH629"/>
  <c r="BH2037"/>
  <c r="BJ2037" s="1"/>
  <c r="BK2037" s="1"/>
  <c r="BH2479"/>
  <c r="BH1974"/>
  <c r="BH1747"/>
  <c r="BH1075"/>
  <c r="BH102"/>
  <c r="BH2937"/>
  <c r="BH120"/>
  <c r="BH2162"/>
  <c r="BH2565"/>
  <c r="BH2868"/>
  <c r="BH2742"/>
  <c r="BH2791"/>
  <c r="BH234"/>
  <c r="BH1213"/>
  <c r="BH1222"/>
  <c r="BH1623"/>
  <c r="BJ1623" s="1"/>
  <c r="BK1623" s="1"/>
  <c r="BH494"/>
  <c r="BH1714"/>
  <c r="BH769"/>
  <c r="BH180"/>
  <c r="BH223"/>
  <c r="BH2842"/>
  <c r="BH871"/>
  <c r="BH2446"/>
  <c r="BH696"/>
  <c r="BH2594"/>
  <c r="BH1457"/>
  <c r="BH1515"/>
  <c r="BH1456"/>
  <c r="BH301"/>
  <c r="BH1808"/>
  <c r="BH1156"/>
  <c r="BH1542"/>
  <c r="BH1497"/>
  <c r="BH2977"/>
  <c r="BH1670"/>
  <c r="BH2104"/>
  <c r="BH359"/>
  <c r="BH2428"/>
  <c r="BH1517"/>
  <c r="BH2824"/>
  <c r="BH876"/>
  <c r="BH2774"/>
  <c r="BH496"/>
  <c r="BH983"/>
  <c r="BH2294"/>
  <c r="BH1133"/>
  <c r="BH2454"/>
  <c r="BJ2454" s="1"/>
  <c r="BK2454" s="1"/>
  <c r="BH567"/>
  <c r="BH1599"/>
  <c r="BH1527"/>
  <c r="BH145"/>
  <c r="BH2837"/>
  <c r="BH2680"/>
  <c r="BH507"/>
  <c r="BH693"/>
  <c r="BH232"/>
  <c r="BH1388"/>
  <c r="BH2518"/>
  <c r="BH945"/>
  <c r="BJ945" s="1"/>
  <c r="BK945" s="1"/>
  <c r="BH2522"/>
  <c r="BH94"/>
  <c r="BH2378"/>
  <c r="BH1112"/>
  <c r="BH1068"/>
  <c r="BH2883"/>
  <c r="BH2002"/>
  <c r="BH2719"/>
  <c r="BH691"/>
  <c r="BH2521"/>
  <c r="BH331"/>
  <c r="BH1108"/>
  <c r="BH857"/>
  <c r="BH1484"/>
  <c r="BH711"/>
  <c r="BH589"/>
  <c r="BJ589" s="1"/>
  <c r="BK589" s="1"/>
  <c r="BH104"/>
  <c r="BH1911"/>
  <c r="BH2734"/>
  <c r="BH225"/>
  <c r="BH1791"/>
  <c r="BH1105"/>
  <c r="BH2827"/>
  <c r="BH402"/>
  <c r="BH927"/>
  <c r="BH2775"/>
  <c r="BH839"/>
  <c r="BH1528"/>
  <c r="BH1740"/>
  <c r="BH1174"/>
  <c r="BH2438"/>
  <c r="BH2316"/>
  <c r="BH620"/>
  <c r="BH1754"/>
  <c r="BH1640"/>
  <c r="BH1087"/>
  <c r="BH1630"/>
  <c r="BH1635"/>
  <c r="BH1282"/>
  <c r="BH1384"/>
  <c r="BJ1384" s="1"/>
  <c r="BK1384" s="1"/>
  <c r="BH1713"/>
  <c r="BH662"/>
  <c r="BH1199"/>
  <c r="BH1121"/>
  <c r="BH1901"/>
  <c r="BH2844"/>
  <c r="BH753"/>
  <c r="BH1581"/>
  <c r="BH614"/>
  <c r="BH2179"/>
  <c r="BH1620"/>
  <c r="BH1774"/>
  <c r="BH1921"/>
  <c r="BH1645"/>
  <c r="BH1587"/>
  <c r="BH2816"/>
  <c r="BH28"/>
  <c r="BH993"/>
  <c r="BH2236"/>
  <c r="BH543"/>
  <c r="BH2643"/>
  <c r="BH2744"/>
  <c r="BH2740"/>
  <c r="BH2598"/>
  <c r="BH1642"/>
  <c r="BH333"/>
  <c r="BH1628"/>
  <c r="BH1629"/>
  <c r="BH1341"/>
  <c r="BH396"/>
  <c r="BH2898"/>
  <c r="BH1290"/>
  <c r="BJ1290" s="1"/>
  <c r="BK1290" s="1"/>
  <c r="BH783"/>
  <c r="BH2535"/>
  <c r="BH98"/>
  <c r="BH2382"/>
  <c r="BH1212"/>
  <c r="BH1584"/>
  <c r="BH2576"/>
  <c r="BH2557"/>
  <c r="BH278"/>
  <c r="BH387"/>
  <c r="BH968"/>
  <c r="BH676"/>
  <c r="BH2451"/>
  <c r="BH1243"/>
  <c r="BH1843"/>
  <c r="BH2196"/>
  <c r="BH1262"/>
  <c r="BH2390"/>
  <c r="BH147"/>
  <c r="BH466"/>
  <c r="BH1478"/>
  <c r="BH2884"/>
  <c r="BH197"/>
  <c r="BH2705"/>
  <c r="BJ2705" s="1"/>
  <c r="BK2705" s="1"/>
  <c r="BH2887"/>
  <c r="BH509"/>
  <c r="BH1510"/>
  <c r="BH1444"/>
  <c r="BH1866"/>
  <c r="BH1849"/>
  <c r="BH15"/>
  <c r="BH1067"/>
  <c r="BH1548"/>
  <c r="BH2615"/>
  <c r="BH2307"/>
  <c r="BH1765"/>
  <c r="BH2122"/>
  <c r="BH1529"/>
  <c r="BH1931"/>
  <c r="BH2155"/>
  <c r="BJ2155" s="1"/>
  <c r="BK2155" s="1"/>
  <c r="BH1048"/>
  <c r="BH1514"/>
  <c r="BH249"/>
  <c r="BH316"/>
  <c r="BH1596"/>
  <c r="BH1904"/>
  <c r="BH304"/>
  <c r="BH342"/>
  <c r="BH707"/>
  <c r="BH506"/>
  <c r="BH1311"/>
  <c r="BH933"/>
  <c r="BJ933" s="1"/>
  <c r="BK933" s="1"/>
  <c r="BH193"/>
  <c r="BH395"/>
  <c r="BH1176"/>
  <c r="BH572"/>
  <c r="BH1459"/>
  <c r="BH2517"/>
  <c r="BH562"/>
  <c r="BH2201"/>
  <c r="BJ2201" s="1"/>
  <c r="BK2201" s="1"/>
  <c r="BH336"/>
  <c r="BH2422"/>
  <c r="BH1079"/>
  <c r="BH992"/>
  <c r="BH2031"/>
  <c r="BH1994"/>
  <c r="BH135"/>
  <c r="BH530"/>
  <c r="BH2773"/>
  <c r="BH2863"/>
  <c r="BH1450"/>
  <c r="BH101"/>
  <c r="BH2662"/>
  <c r="BH1598"/>
  <c r="BH1982"/>
  <c r="BH921"/>
  <c r="BJ921" s="1"/>
  <c r="BK921" s="1"/>
  <c r="BH1126"/>
  <c r="BH2865"/>
  <c r="BH346"/>
  <c r="BH2490"/>
  <c r="BH341"/>
  <c r="BH2913"/>
  <c r="BH608"/>
  <c r="BH550"/>
  <c r="BH2593"/>
  <c r="BH587"/>
  <c r="BH2468"/>
  <c r="BH1335"/>
  <c r="BH2151"/>
  <c r="BH1851"/>
  <c r="BH1519"/>
  <c r="BH778"/>
  <c r="BH1393"/>
  <c r="BH2283"/>
  <c r="BH1720"/>
  <c r="BH2413"/>
  <c r="BJ2413" s="1"/>
  <c r="BK2413" s="1"/>
  <c r="BH2292"/>
  <c r="BH2588"/>
  <c r="BH1467"/>
  <c r="BH627"/>
  <c r="BH618"/>
  <c r="BH641"/>
  <c r="BH2198"/>
  <c r="BH2281"/>
  <c r="BH444"/>
  <c r="BH1194"/>
  <c r="BH2545"/>
  <c r="BH2200"/>
  <c r="BH1547"/>
  <c r="BH2792"/>
  <c r="BH431"/>
  <c r="BH759"/>
  <c r="BH209"/>
  <c r="BH1636"/>
  <c r="BH1769"/>
  <c r="BH667"/>
  <c r="BJ667" s="1"/>
  <c r="BK667" s="1"/>
  <c r="BH2963"/>
  <c r="BH1813"/>
  <c r="BH828"/>
  <c r="BH2795"/>
  <c r="BH1340"/>
  <c r="BH852"/>
  <c r="BH811"/>
  <c r="BH2264"/>
  <c r="BH2821"/>
  <c r="BH2756"/>
  <c r="BH1434"/>
  <c r="BH2237"/>
  <c r="BH358"/>
  <c r="BH2738"/>
  <c r="BH1233"/>
  <c r="BH855"/>
  <c r="BH710"/>
  <c r="BH294"/>
  <c r="BH569"/>
  <c r="BH2006"/>
  <c r="BH1700"/>
  <c r="BH2282"/>
  <c r="BH982"/>
  <c r="BH822"/>
  <c r="BH1306"/>
  <c r="BH1836"/>
  <c r="BH1582"/>
  <c r="BH1617"/>
  <c r="BJ1617" s="1"/>
  <c r="BK1617" s="1"/>
  <c r="BH1576"/>
  <c r="BH796"/>
  <c r="BH317"/>
  <c r="BH1347"/>
  <c r="BH2223"/>
  <c r="BH1305"/>
  <c r="BH2474"/>
  <c r="BH2050"/>
  <c r="BH1061"/>
  <c r="BH1259"/>
  <c r="BH609"/>
  <c r="BH1425"/>
  <c r="BH2108"/>
  <c r="BH885"/>
  <c r="BH1800"/>
  <c r="BH2230"/>
  <c r="BH793"/>
  <c r="BH2661"/>
  <c r="BH1615"/>
  <c r="BH25"/>
  <c r="BH2826"/>
  <c r="BH1631"/>
  <c r="BH1150"/>
  <c r="BH2769"/>
  <c r="BH2498"/>
  <c r="BH576"/>
  <c r="BH814"/>
  <c r="BH2628"/>
  <c r="BH2035"/>
  <c r="BH1028"/>
  <c r="BH235"/>
  <c r="BH1651"/>
  <c r="BH1564"/>
  <c r="BH2823"/>
  <c r="BH2908"/>
  <c r="BH262"/>
  <c r="BH976"/>
  <c r="BH1664"/>
  <c r="BH2215"/>
  <c r="BH1530"/>
  <c r="BH1795"/>
  <c r="BH423"/>
  <c r="BH2131"/>
  <c r="BH440"/>
  <c r="BH1506"/>
  <c r="BH2911"/>
  <c r="BH2732"/>
  <c r="BH1871"/>
  <c r="BH2780"/>
  <c r="BH903"/>
  <c r="BH1113"/>
  <c r="BH1996"/>
  <c r="BH718"/>
  <c r="BH495"/>
  <c r="BH2279"/>
  <c r="BH1844"/>
  <c r="BH892"/>
  <c r="BH2779"/>
  <c r="BH2788"/>
  <c r="BH1930"/>
  <c r="BJ1930" s="1"/>
  <c r="BK1930" s="1"/>
  <c r="BH2412"/>
  <c r="BH1215"/>
  <c r="BH2811"/>
  <c r="BH2368"/>
  <c r="BH2631"/>
  <c r="BH1423"/>
  <c r="BH2453"/>
  <c r="BH1532"/>
  <c r="BH1728"/>
  <c r="BH1540"/>
  <c r="BH123"/>
  <c r="BH2404"/>
  <c r="BH894"/>
  <c r="BH2183"/>
  <c r="BH1219"/>
  <c r="BH1053"/>
  <c r="BH2529"/>
  <c r="BH377"/>
  <c r="BH76"/>
  <c r="BH617"/>
  <c r="BH1005"/>
  <c r="BH2357"/>
  <c r="BH1059"/>
  <c r="BH81"/>
  <c r="BH1278"/>
  <c r="BH1064"/>
  <c r="BH2637"/>
  <c r="BH2547"/>
  <c r="BH889"/>
  <c r="BH2485"/>
  <c r="BH1662"/>
  <c r="BH1370"/>
  <c r="BH678"/>
  <c r="BH1104"/>
  <c r="BH1324"/>
  <c r="BH469"/>
  <c r="BJ469" s="1"/>
  <c r="BK469" s="1"/>
  <c r="BH2445"/>
  <c r="BH2074"/>
  <c r="BH184"/>
  <c r="BH757"/>
  <c r="BH154"/>
  <c r="BH2941"/>
  <c r="BH1746"/>
  <c r="BH688"/>
  <c r="BH1493"/>
  <c r="BH478"/>
  <c r="BH2171"/>
  <c r="BH2928"/>
  <c r="BH2259"/>
  <c r="BH421"/>
  <c r="BH1831"/>
  <c r="BH119"/>
  <c r="BJ119" s="1"/>
  <c r="BK119" s="1"/>
  <c r="BH632"/>
  <c r="BH1142"/>
  <c r="BH526"/>
  <c r="BH2501"/>
  <c r="BH16"/>
  <c r="BH2457"/>
  <c r="BH2948"/>
  <c r="BH898"/>
  <c r="BH489"/>
  <c r="BH2291"/>
  <c r="BH2855"/>
  <c r="BH754"/>
  <c r="BH2248"/>
  <c r="BH1659"/>
  <c r="BH1164"/>
  <c r="BH883"/>
  <c r="BH2976"/>
  <c r="BH1775"/>
  <c r="BH2355"/>
  <c r="BH237"/>
  <c r="BH2696"/>
  <c r="BH1936"/>
  <c r="BH2173"/>
  <c r="BH1466"/>
  <c r="BH1238"/>
  <c r="BH1876"/>
  <c r="BH55"/>
  <c r="BH1045"/>
  <c r="BJ1045" s="1"/>
  <c r="BK1045" s="1"/>
  <c r="BH2127"/>
  <c r="BH3001"/>
  <c r="BH2147"/>
  <c r="BH260"/>
  <c r="BH534"/>
  <c r="BH124"/>
  <c r="BH1167"/>
  <c r="BH289"/>
  <c r="BH1538"/>
  <c r="BH1767"/>
  <c r="BH1761"/>
  <c r="BH1472"/>
  <c r="BH238"/>
  <c r="BH441"/>
  <c r="BH1680"/>
  <c r="BH1135"/>
  <c r="BH26"/>
  <c r="BH1604"/>
  <c r="BH1178"/>
  <c r="BH10"/>
  <c r="BH2754"/>
  <c r="BH365"/>
  <c r="BH2731"/>
  <c r="BH1416"/>
  <c r="BH652"/>
  <c r="BH155"/>
  <c r="BH2904"/>
  <c r="BH1999"/>
  <c r="BH1842"/>
  <c r="BH1361"/>
  <c r="BH833"/>
  <c r="BH704"/>
  <c r="BH2376"/>
  <c r="BH1166"/>
  <c r="BH2095"/>
  <c r="BH1403"/>
  <c r="BH1364"/>
  <c r="BH640"/>
  <c r="BH2325"/>
  <c r="BH803"/>
  <c r="BH794"/>
  <c r="BH2799"/>
  <c r="BH1704"/>
  <c r="BH959"/>
  <c r="BH1381"/>
  <c r="BH2300"/>
  <c r="BH998"/>
  <c r="BH2168"/>
  <c r="BH1244"/>
  <c r="BH2396"/>
  <c r="BH2306"/>
  <c r="BH35"/>
  <c r="BH1865"/>
  <c r="BH459"/>
  <c r="BH18"/>
  <c r="BH1955"/>
  <c r="BH1032"/>
  <c r="BH1389"/>
  <c r="BH932"/>
  <c r="BH868"/>
  <c r="BH2843"/>
  <c r="BH1344"/>
  <c r="BH484"/>
  <c r="BH1464"/>
  <c r="BH1984"/>
  <c r="BH1607"/>
  <c r="BH1821"/>
  <c r="BH2972"/>
  <c r="BH1015"/>
  <c r="BH739"/>
  <c r="BH2516"/>
  <c r="BH383"/>
  <c r="BH2891"/>
  <c r="BH437"/>
  <c r="BH1546"/>
  <c r="BH559"/>
  <c r="BH325"/>
  <c r="BH27"/>
  <c r="BH588"/>
  <c r="BH784"/>
  <c r="BJ784" s="1"/>
  <c r="BK784" s="1"/>
  <c r="BH1993"/>
  <c r="BH659"/>
  <c r="BH1613"/>
  <c r="BH1834"/>
  <c r="BH986"/>
  <c r="BH1017"/>
  <c r="BH2651"/>
  <c r="BH380"/>
  <c r="BH2304"/>
  <c r="BH397"/>
  <c r="BH1512"/>
  <c r="BH2917"/>
  <c r="BH1946"/>
  <c r="BH703"/>
  <c r="BH2741"/>
  <c r="BH2700"/>
  <c r="BH2542"/>
  <c r="BH1892"/>
  <c r="BH974"/>
  <c r="BH2665"/>
  <c r="BH1196"/>
  <c r="BH1432"/>
  <c r="BH1550"/>
  <c r="BH2290"/>
  <c r="BJ2290" s="1"/>
  <c r="BK2290" s="1"/>
  <c r="BH1862"/>
  <c r="BH737"/>
  <c r="BH1719"/>
  <c r="BH2632"/>
  <c r="BH1319"/>
  <c r="BH73"/>
  <c r="BH795"/>
  <c r="BH1551"/>
  <c r="BH606"/>
  <c r="BH2667"/>
  <c r="BH1898"/>
  <c r="BH1399"/>
  <c r="BH804"/>
  <c r="BH658"/>
  <c r="BH2703"/>
  <c r="BH429"/>
  <c r="BJ429" s="1"/>
  <c r="BK429" s="1"/>
  <c r="BF1846"/>
  <c r="BB1846"/>
  <c r="BA1846"/>
  <c r="BF1488"/>
  <c r="BA1488"/>
  <c r="BB1488"/>
  <c r="BH1071"/>
  <c r="BH1543"/>
  <c r="BH275"/>
  <c r="BH646"/>
  <c r="BH361"/>
  <c r="BH1085"/>
  <c r="BJ1085" s="1"/>
  <c r="BK1085" s="1"/>
  <c r="BH138"/>
  <c r="BH832"/>
  <c r="BH2527"/>
  <c r="BH250"/>
  <c r="BH1732"/>
  <c r="BH2346"/>
  <c r="BH2389"/>
  <c r="BH65"/>
  <c r="BJ65" s="1"/>
  <c r="BK65" s="1"/>
  <c r="BH2771"/>
  <c r="BH952"/>
  <c r="BH1757"/>
  <c r="BH1042"/>
  <c r="BJ1042" s="1"/>
  <c r="BK1042" s="1"/>
  <c r="BH675"/>
  <c r="BH2083"/>
  <c r="BH410"/>
  <c r="BH1850"/>
  <c r="BH442"/>
  <c r="BH1284"/>
  <c r="BH1131"/>
  <c r="BH2673"/>
  <c r="BH1421"/>
  <c r="BH2143"/>
  <c r="BH2137"/>
  <c r="BH267"/>
  <c r="BH1255"/>
  <c r="BH2492"/>
  <c r="BH825"/>
  <c r="BH1240"/>
  <c r="BH1687"/>
  <c r="BH1420"/>
  <c r="BH1137"/>
  <c r="BH93"/>
  <c r="BH1076"/>
  <c r="BH1446"/>
  <c r="BH2330"/>
  <c r="BH2924"/>
  <c r="BH2636"/>
  <c r="BH2584"/>
  <c r="BH1562"/>
  <c r="BH2431"/>
  <c r="BJ2431" s="1"/>
  <c r="BK2431" s="1"/>
  <c r="BH730"/>
  <c r="BH586"/>
  <c r="BH887"/>
  <c r="BH2601"/>
  <c r="BJ2601" s="1"/>
  <c r="BK2601" s="1"/>
  <c r="BH713"/>
  <c r="BH2510"/>
  <c r="BH2652"/>
  <c r="BH1033"/>
  <c r="BH132"/>
  <c r="BH2258"/>
  <c r="BH536"/>
  <c r="BH2193"/>
  <c r="BH1117"/>
  <c r="BH136"/>
  <c r="BH2886"/>
  <c r="BH1954"/>
  <c r="BH2829"/>
  <c r="BH2971"/>
  <c r="BH1504"/>
  <c r="BH2163"/>
  <c r="BJ2163" s="1"/>
  <c r="BK2163" s="1"/>
  <c r="BH1308"/>
  <c r="BH2854"/>
  <c r="BH767"/>
  <c r="BH502"/>
  <c r="BH524"/>
  <c r="BH2405"/>
  <c r="BH2867"/>
  <c r="BH2644"/>
  <c r="BH1242"/>
  <c r="BH2184"/>
  <c r="BH940"/>
  <c r="BH144"/>
  <c r="BH1571"/>
  <c r="BH615"/>
  <c r="BH2664"/>
  <c r="BH2023"/>
  <c r="BH1580"/>
  <c r="BH1462"/>
  <c r="BH2072"/>
  <c r="BH926"/>
  <c r="BH264"/>
  <c r="BH1415"/>
  <c r="BH2918"/>
  <c r="BH1633"/>
  <c r="BH406"/>
  <c r="BH418"/>
  <c r="BH265"/>
  <c r="BH2321"/>
  <c r="BH2148"/>
  <c r="BH57"/>
  <c r="BH60"/>
  <c r="BH2982"/>
  <c r="BH1608"/>
  <c r="BH87"/>
  <c r="BH2411"/>
  <c r="BH655"/>
  <c r="BH2284"/>
  <c r="BH2713"/>
  <c r="BH864"/>
  <c r="BH1225"/>
  <c r="BH1272"/>
  <c r="BH382"/>
  <c r="BH954"/>
  <c r="BH1531"/>
  <c r="BH555"/>
  <c r="BH164"/>
  <c r="BH1575"/>
  <c r="BH1004"/>
  <c r="BH2418"/>
  <c r="BH20"/>
  <c r="BH1727"/>
  <c r="BH1307"/>
  <c r="BH1888"/>
  <c r="BH1654"/>
  <c r="BH178"/>
  <c r="BH1143"/>
  <c r="BJ1143" s="1"/>
  <c r="BK1143" s="1"/>
  <c r="BH1877"/>
  <c r="BH1188"/>
  <c r="BH918"/>
  <c r="BH900"/>
  <c r="BH1338"/>
  <c r="BH849"/>
  <c r="BH449"/>
  <c r="BH1014"/>
  <c r="BH411"/>
  <c r="BH1793"/>
  <c r="BH1718"/>
  <c r="BH109"/>
  <c r="BJ109" s="1"/>
  <c r="BK109" s="1"/>
  <c r="BH2335"/>
  <c r="BH1350"/>
  <c r="BH2804"/>
  <c r="BH1830"/>
  <c r="BJ1830" s="1"/>
  <c r="BK1830" s="1"/>
  <c r="BH2491"/>
  <c r="BH288"/>
  <c r="BH424"/>
  <c r="BH924"/>
  <c r="BJ924" s="1"/>
  <c r="BK924" s="1"/>
  <c r="BH1545"/>
  <c r="BH1868"/>
  <c r="BH897"/>
  <c r="BH2364"/>
  <c r="BH1317"/>
  <c r="BH1707"/>
  <c r="BH12"/>
  <c r="BH709"/>
  <c r="BH1826"/>
  <c r="BH2508"/>
  <c r="BH203"/>
  <c r="BH2487"/>
  <c r="BH1755"/>
  <c r="BH772"/>
  <c r="BH302"/>
  <c r="BH2712"/>
  <c r="BF1823"/>
  <c r="BB1823"/>
  <c r="BA1823"/>
  <c r="BH2323"/>
  <c r="BH575"/>
  <c r="BH1273"/>
  <c r="BH1525"/>
  <c r="BH647"/>
  <c r="BH2399"/>
  <c r="BH432"/>
  <c r="BH273"/>
  <c r="BH1709"/>
  <c r="BJ1709" s="1"/>
  <c r="BK1709" s="1"/>
  <c r="BH2736"/>
  <c r="BH2793"/>
  <c r="BH789"/>
  <c r="BH2123"/>
  <c r="BH2298"/>
  <c r="BH1535"/>
  <c r="BH1951"/>
  <c r="BH150"/>
  <c r="BJ150" s="1"/>
  <c r="BK150" s="1"/>
  <c r="BH1833"/>
  <c r="BH845"/>
  <c r="BH1864"/>
  <c r="BH2905"/>
  <c r="BH2441"/>
  <c r="BH1431"/>
  <c r="BH1220"/>
  <c r="BH1673"/>
  <c r="BH307"/>
  <c r="BH995"/>
  <c r="BH2504"/>
  <c r="BH2927"/>
  <c r="BH1677"/>
  <c r="BH1283"/>
  <c r="BH1815"/>
  <c r="BH2585"/>
  <c r="BH752"/>
  <c r="BH1751"/>
  <c r="BH2790"/>
  <c r="BH2185"/>
  <c r="BH258"/>
  <c r="BH2648"/>
  <c r="BH727"/>
  <c r="BH2998"/>
  <c r="BH407"/>
  <c r="BH356"/>
  <c r="BH947"/>
  <c r="BH1383"/>
  <c r="BH75"/>
  <c r="BH95"/>
  <c r="BH2153"/>
  <c r="BH2587"/>
  <c r="BH2519"/>
  <c r="BH2145"/>
  <c r="BH1021"/>
  <c r="BH2724"/>
  <c r="BH1689"/>
  <c r="BH967"/>
  <c r="BH2103"/>
  <c r="BH2999"/>
  <c r="BH1003"/>
  <c r="BH1741"/>
  <c r="BH482"/>
  <c r="BH2691"/>
  <c r="BJ2691" s="1"/>
  <c r="BK2691" s="1"/>
  <c r="BH276"/>
  <c r="BH756"/>
  <c r="BH499"/>
  <c r="BH881"/>
  <c r="BH929"/>
  <c r="BH1332"/>
  <c r="BH443"/>
  <c r="BH454"/>
  <c r="BH2609"/>
  <c r="BH1770"/>
  <c r="BH462"/>
  <c r="BH878"/>
  <c r="BH2339"/>
  <c r="BH850"/>
  <c r="BH1928"/>
  <c r="BH1511"/>
  <c r="BJ1511" s="1"/>
  <c r="BK1511" s="1"/>
  <c r="BH126"/>
  <c r="BH2880"/>
  <c r="BH2523"/>
  <c r="BH1829"/>
  <c r="BH817"/>
  <c r="BH1925"/>
  <c r="BH913"/>
  <c r="BH334"/>
  <c r="BH1919"/>
  <c r="BH2139"/>
  <c r="BH430"/>
  <c r="BH821"/>
  <c r="BH848"/>
  <c r="BH211"/>
  <c r="BH291"/>
  <c r="BH2260"/>
  <c r="BH1952"/>
  <c r="BH1758"/>
  <c r="BH2591"/>
  <c r="BH1820"/>
  <c r="BH148"/>
  <c r="BH735"/>
  <c r="BH1897"/>
  <c r="BH2745"/>
  <c r="BJ2745" s="1"/>
  <c r="BK2745" s="1"/>
  <c r="BH2480"/>
  <c r="BH1299"/>
  <c r="BH2613"/>
  <c r="BH840"/>
  <c r="BH2961"/>
  <c r="BH1614"/>
  <c r="BH1657"/>
  <c r="BH1258"/>
  <c r="BJ1258" s="1"/>
  <c r="BK1258" s="1"/>
  <c r="BH2995"/>
  <c r="BH631"/>
  <c r="BH2090"/>
  <c r="BH1606"/>
  <c r="BH548"/>
  <c r="BH1073"/>
  <c r="BH951"/>
  <c r="BH2798"/>
  <c r="BH1914"/>
  <c r="BH1912"/>
  <c r="BH1726"/>
  <c r="BH1458"/>
  <c r="BH176"/>
  <c r="BH716"/>
  <c r="BH1896"/>
  <c r="BH14"/>
  <c r="BH2965"/>
  <c r="BH1565"/>
  <c r="BH1058"/>
  <c r="BH2176"/>
  <c r="BH862"/>
  <c r="BH1402"/>
  <c r="BH305"/>
  <c r="BH1647"/>
  <c r="BH1537"/>
  <c r="BH1276"/>
  <c r="BH2250"/>
  <c r="BH2954"/>
  <c r="BH985"/>
  <c r="BH715"/>
  <c r="BH807"/>
  <c r="BH2559"/>
  <c r="BH91"/>
  <c r="BH1309"/>
  <c r="BH408"/>
  <c r="BH775"/>
  <c r="BH2876"/>
  <c r="BH90"/>
  <c r="BH492"/>
  <c r="BH473"/>
  <c r="BH634"/>
  <c r="BH2220"/>
  <c r="BH2170"/>
  <c r="BH1985"/>
  <c r="BH799"/>
  <c r="BH85"/>
  <c r="BH335"/>
  <c r="BH2848"/>
  <c r="BH2836"/>
  <c r="BH1380"/>
  <c r="BH1997"/>
  <c r="BH129"/>
  <c r="BH313"/>
  <c r="BH1072"/>
  <c r="BH475"/>
  <c r="BH2869"/>
  <c r="BJ2869" s="1"/>
  <c r="BK2869" s="1"/>
  <c r="BH388"/>
  <c r="BH2016"/>
  <c r="BH1595"/>
  <c r="BH286"/>
  <c r="BH1125"/>
  <c r="BH669"/>
  <c r="BH2852"/>
  <c r="BH1683"/>
  <c r="BJ1683" s="1"/>
  <c r="BK1683" s="1"/>
  <c r="BH2846"/>
  <c r="BH1256"/>
  <c r="BH1050"/>
  <c r="BH2785"/>
  <c r="BH2586"/>
  <c r="BH2534"/>
  <c r="BH490"/>
  <c r="BH2782"/>
  <c r="BJ2782" s="1"/>
  <c r="BK2782" s="1"/>
  <c r="BH2619"/>
  <c r="BF1567"/>
  <c r="BB1567"/>
  <c r="BA1567"/>
  <c r="BH419"/>
  <c r="BH888"/>
  <c r="BH2616"/>
  <c r="BH670"/>
  <c r="BH579"/>
  <c r="BH62"/>
  <c r="BH2923"/>
  <c r="BH2959"/>
  <c r="BH219"/>
  <c r="BH1254"/>
  <c r="BH166"/>
  <c r="BH1811"/>
  <c r="BH2985"/>
  <c r="BH966"/>
  <c r="BH2068"/>
  <c r="BH2014"/>
  <c r="BH734"/>
  <c r="BH2822"/>
  <c r="BH809"/>
  <c r="BH2819"/>
  <c r="BH1094"/>
  <c r="BH750"/>
  <c r="BH355"/>
  <c r="BH2892"/>
  <c r="BH2907"/>
  <c r="BH2077"/>
  <c r="BH2981"/>
  <c r="BH2833"/>
  <c r="BJ2833" s="1"/>
  <c r="BK2833" s="1"/>
  <c r="BH40"/>
  <c r="BH1694"/>
  <c r="BH427"/>
  <c r="BH1382"/>
  <c r="BH1111"/>
  <c r="BH560"/>
  <c r="BH1618"/>
  <c r="BH1371"/>
  <c r="BH2067"/>
  <c r="BH2055"/>
  <c r="BH1979"/>
  <c r="BH1922"/>
  <c r="BH2214"/>
  <c r="BH1024"/>
  <c r="BH1570"/>
  <c r="BH2395"/>
  <c r="BJ2395" s="1"/>
  <c r="BK2395" s="1"/>
  <c r="BH2860"/>
  <c r="BH2305"/>
  <c r="BH1847"/>
  <c r="BH1301"/>
  <c r="BJ1301" s="1"/>
  <c r="BK1301" s="1"/>
  <c r="BH1200"/>
  <c r="BH776"/>
  <c r="BH2919"/>
  <c r="BH2678"/>
  <c r="BH1207"/>
  <c r="BH2165"/>
  <c r="BH1539"/>
  <c r="BH623"/>
  <c r="BH2271"/>
  <c r="BH547"/>
  <c r="BH2343"/>
  <c r="BH671"/>
  <c r="BH257"/>
  <c r="BH1950"/>
  <c r="BH2550"/>
  <c r="BH1453"/>
  <c r="BH592"/>
  <c r="BH2509"/>
  <c r="BH1318"/>
  <c r="BH1274"/>
  <c r="BH1698"/>
  <c r="BH1685"/>
  <c r="BH196"/>
  <c r="BH2394"/>
  <c r="BJ2394" s="1"/>
  <c r="BK2394" s="1"/>
  <c r="BH551"/>
  <c r="BH666"/>
  <c r="BH2872"/>
  <c r="BH1723"/>
  <c r="BH1744"/>
  <c r="BH2098"/>
  <c r="BH520"/>
  <c r="BH2581"/>
  <c r="BH228"/>
  <c r="BH714"/>
  <c r="BH2513"/>
  <c r="BH272"/>
  <c r="BJ272" s="1"/>
  <c r="BK272" s="1"/>
  <c r="BH2541"/>
  <c r="BH994"/>
  <c r="BH306"/>
  <c r="BH1913"/>
  <c r="BJ1913" s="1"/>
  <c r="BK1913" s="1"/>
  <c r="BH1419"/>
  <c r="BH2255"/>
  <c r="BH1248"/>
  <c r="BH1481"/>
  <c r="BH2895"/>
  <c r="BH1909"/>
  <c r="BH2786"/>
  <c r="BH2815"/>
  <c r="BH2602"/>
  <c r="BH554"/>
  <c r="BH2753"/>
  <c r="BH269"/>
  <c r="BH582"/>
  <c r="BH957"/>
  <c r="BH2901"/>
  <c r="BH1884"/>
  <c r="BH2571"/>
  <c r="BH2138"/>
  <c r="BH1325"/>
  <c r="BF1293"/>
  <c r="BB1293"/>
  <c r="BA1293"/>
  <c r="BH392"/>
  <c r="BH2372"/>
  <c r="BH448"/>
  <c r="BH639"/>
  <c r="BH1572"/>
  <c r="BH1001"/>
  <c r="BH2903"/>
  <c r="BH1957"/>
  <c r="BH1204"/>
  <c r="BH2124"/>
  <c r="BH533"/>
  <c r="BH1088"/>
  <c r="BH199"/>
  <c r="BH2414"/>
  <c r="BH1417"/>
  <c r="BH2861"/>
  <c r="BH512"/>
  <c r="BH2190"/>
  <c r="BH2375"/>
  <c r="BH2857"/>
  <c r="BH2910"/>
  <c r="BH162"/>
  <c r="BJ162" s="1"/>
  <c r="BK162" s="1"/>
  <c r="BH722"/>
  <c r="BH2152"/>
  <c r="BH69"/>
  <c r="BH508"/>
  <c r="BJ508" s="1"/>
  <c r="BK508" s="1"/>
  <c r="BH2044"/>
  <c r="BH2126"/>
  <c r="BH1903"/>
  <c r="BH2617"/>
  <c r="BH29"/>
  <c r="BH875"/>
  <c r="BH2627"/>
  <c r="BH2015"/>
  <c r="BH2548"/>
  <c r="BH1152"/>
  <c r="BH1139"/>
  <c r="BH1376"/>
  <c r="BH645"/>
  <c r="BH2473"/>
  <c r="BH350"/>
  <c r="BH1736"/>
  <c r="BJ1736" s="1"/>
  <c r="BK1736" s="1"/>
  <c r="BH2088"/>
  <c r="BH953"/>
  <c r="BH2847"/>
  <c r="BH656"/>
  <c r="BH1523"/>
  <c r="BH192"/>
  <c r="BH1965"/>
  <c r="BH2920"/>
  <c r="BH322"/>
  <c r="BH2526"/>
  <c r="BH2288"/>
  <c r="BH2875"/>
  <c r="BH21"/>
  <c r="BH657"/>
  <c r="BH1365"/>
  <c r="BH1609"/>
  <c r="BJ1609" s="1"/>
  <c r="BK1609" s="1"/>
  <c r="BH1202"/>
  <c r="BH161"/>
  <c r="BH44"/>
  <c r="BH89"/>
  <c r="BH246"/>
  <c r="BH2653"/>
  <c r="BH2607"/>
  <c r="BH853"/>
  <c r="BH1260"/>
  <c r="BH682"/>
  <c r="BH404"/>
  <c r="BH890"/>
  <c r="BJ890" s="1"/>
  <c r="BK890" s="1"/>
  <c r="BH1428"/>
  <c r="BH2677"/>
  <c r="BH2180"/>
  <c r="BH1253"/>
  <c r="BH1666"/>
  <c r="BH2191"/>
  <c r="BH2048"/>
  <c r="BH1206"/>
  <c r="BH2079"/>
  <c r="BH188"/>
  <c r="BH2063"/>
  <c r="BH23"/>
  <c r="BH2172"/>
  <c r="BH2442"/>
  <c r="BH1027"/>
  <c r="BH2912"/>
  <c r="BJ2912" s="1"/>
  <c r="BK2912" s="1"/>
  <c r="BH1873"/>
  <c r="BH2530"/>
  <c r="BH740"/>
  <c r="BH1367"/>
  <c r="BJ1367" s="1"/>
  <c r="BK1367" s="1"/>
  <c r="BH1186"/>
  <c r="BH1503"/>
  <c r="BH457"/>
  <c r="BH2417"/>
  <c r="BH2983"/>
  <c r="BH2975"/>
  <c r="BH2212"/>
  <c r="BH842"/>
  <c r="BH97"/>
  <c r="BH245"/>
  <c r="BH1410"/>
  <c r="BH1824"/>
  <c r="BJ1824" s="1"/>
  <c r="BK1824" s="1"/>
  <c r="BH79"/>
  <c r="BH483"/>
  <c r="BH2252"/>
  <c r="BH1409"/>
  <c r="BH1958"/>
  <c r="BH108"/>
  <c r="BH2047"/>
  <c r="BH281"/>
  <c r="BH611"/>
  <c r="BH229"/>
  <c r="BH2231"/>
  <c r="BH2704"/>
  <c r="BJ2704" s="1"/>
  <c r="BK2704" s="1"/>
  <c r="BH1060"/>
  <c r="BH2951"/>
  <c r="BH67"/>
  <c r="BH1177"/>
  <c r="BH1905"/>
  <c r="BH2507"/>
  <c r="BH1046"/>
  <c r="BH2234"/>
  <c r="BH1737"/>
  <c r="BH2938"/>
  <c r="BH2743"/>
  <c r="BH2555"/>
  <c r="BH2699"/>
  <c r="BH34"/>
  <c r="BH638"/>
  <c r="BH1043"/>
  <c r="BH2319"/>
  <c r="BH2051"/>
  <c r="BH2367"/>
  <c r="BH622"/>
  <c r="BH2692"/>
  <c r="BH2496"/>
  <c r="BH1261"/>
  <c r="BH1303"/>
  <c r="BH134"/>
  <c r="BH732"/>
  <c r="BH1891"/>
  <c r="BH1475"/>
  <c r="BH970"/>
  <c r="BH510"/>
  <c r="BH969"/>
  <c r="BH2935"/>
  <c r="BH1007"/>
  <c r="BH522"/>
  <c r="BH450"/>
  <c r="BH1552"/>
  <c r="BH1277"/>
  <c r="BH973"/>
  <c r="BH2641"/>
  <c r="BH1223"/>
  <c r="BH2401"/>
  <c r="BH2038"/>
  <c r="BH222"/>
  <c r="BH66"/>
  <c r="BJ66" s="1"/>
  <c r="BK66" s="1"/>
  <c r="BH1435"/>
  <c r="BH2808"/>
  <c r="BH820"/>
  <c r="BH540"/>
  <c r="BH527"/>
  <c r="BH1920"/>
  <c r="BH838"/>
  <c r="BH771"/>
  <c r="BH487"/>
  <c r="BH1109"/>
  <c r="BH1924"/>
  <c r="BH613"/>
  <c r="BH619"/>
  <c r="BH2243"/>
  <c r="BH2515"/>
  <c r="BH401"/>
  <c r="BH824"/>
  <c r="BH1502"/>
  <c r="BH2013"/>
  <c r="BH1688"/>
  <c r="BH1869"/>
  <c r="BH1102"/>
  <c r="BH2000"/>
  <c r="BH2060"/>
  <c r="BH315"/>
  <c r="BH513"/>
  <c r="BH2807"/>
  <c r="BH2425"/>
  <c r="BJ2425" s="1"/>
  <c r="BK2425" s="1"/>
  <c r="BH519"/>
  <c r="BH858"/>
  <c r="BH2169"/>
  <c r="BH349"/>
  <c r="BH661"/>
  <c r="BH2272"/>
  <c r="BH780"/>
  <c r="BH649"/>
  <c r="BH910"/>
  <c r="BH2707"/>
  <c r="BH2469"/>
  <c r="BH880"/>
  <c r="BJ880" s="1"/>
  <c r="BK880" s="1"/>
  <c r="BH2472"/>
  <c r="BH1573"/>
  <c r="BH743"/>
  <c r="BH2906"/>
  <c r="BH1078"/>
  <c r="BH370"/>
  <c r="BH2573"/>
  <c r="BH2832"/>
  <c r="BH1602"/>
  <c r="BH578"/>
  <c r="BH352"/>
  <c r="BH83"/>
  <c r="BH1006"/>
  <c r="BH1002"/>
  <c r="BH827"/>
  <c r="BH347"/>
  <c r="BJ347" s="1"/>
  <c r="BK347" s="1"/>
  <c r="BH635"/>
  <c r="BH1390"/>
  <c r="BH445"/>
  <c r="BH2182"/>
  <c r="BJ2182" s="1"/>
  <c r="BK2182" s="1"/>
  <c r="BH379"/>
  <c r="BH692"/>
  <c r="BH2420"/>
  <c r="BH1210"/>
  <c r="BJ1210" s="1"/>
  <c r="BK1210" s="1"/>
  <c r="BH1057"/>
  <c r="BH1155"/>
  <c r="BH2278"/>
  <c r="BH518"/>
  <c r="BH1696"/>
  <c r="BH1783"/>
  <c r="BH2950"/>
  <c r="BH2415"/>
  <c r="BH2606"/>
  <c r="BH2293"/>
  <c r="BH2604"/>
  <c r="BH736"/>
  <c r="BH2749"/>
  <c r="BH1908"/>
  <c r="BH2481"/>
  <c r="BH1917"/>
  <c r="BH1246"/>
  <c r="BH2246"/>
  <c r="BH1320"/>
  <c r="BH2879"/>
  <c r="BJ2879" s="1"/>
  <c r="BK2879" s="1"/>
  <c r="BH1816"/>
  <c r="BH284"/>
  <c r="BH194"/>
  <c r="BH1288"/>
  <c r="BH705"/>
  <c r="BH2280"/>
  <c r="BH2979"/>
  <c r="BH1953"/>
  <c r="BH2639"/>
  <c r="BH1663"/>
  <c r="BH1411"/>
  <c r="BH2849"/>
  <c r="BH2009"/>
  <c r="BH1406"/>
  <c r="BH1828"/>
  <c r="BH774"/>
  <c r="BJ774" s="1"/>
  <c r="BK774" s="1"/>
  <c r="BH1672"/>
  <c r="BH1839"/>
  <c r="BH435"/>
  <c r="BH2766"/>
  <c r="BH2312"/>
  <c r="BH902"/>
  <c r="BH1065"/>
  <c r="BH2716"/>
  <c r="BJ2716" s="1"/>
  <c r="BK2716" s="1"/>
  <c r="BH1556"/>
  <c r="BH114"/>
  <c r="BH2299"/>
  <c r="BH2213"/>
  <c r="BH1433"/>
  <c r="BH943"/>
  <c r="BH2350"/>
  <c r="BH2052"/>
  <c r="BJ2052" s="1"/>
  <c r="BK2052" s="1"/>
  <c r="BH1494"/>
  <c r="BH31"/>
  <c r="BH865"/>
  <c r="BH1119"/>
  <c r="BH1295"/>
  <c r="BH447"/>
  <c r="BH115"/>
  <c r="BH1103"/>
  <c r="BH2987"/>
  <c r="BH1676"/>
  <c r="BH603"/>
  <c r="BH2871"/>
  <c r="BH1235"/>
  <c r="BH2358"/>
  <c r="BH1508"/>
  <c r="BH766"/>
  <c r="BH819"/>
  <c r="BH224"/>
  <c r="BH1011"/>
  <c r="BH2689"/>
  <c r="BH1469"/>
  <c r="BH1505"/>
  <c r="BH2633"/>
  <c r="BH1867"/>
  <c r="BJ1867" s="1"/>
  <c r="BK1867" s="1"/>
  <c r="BH485"/>
  <c r="BH3004"/>
  <c r="BH476"/>
  <c r="BH2524"/>
  <c r="BH672"/>
  <c r="BH1023"/>
  <c r="BH2622"/>
  <c r="BH574"/>
  <c r="BH1465"/>
  <c r="BH428"/>
  <c r="BH1224"/>
  <c r="BH338"/>
  <c r="BJ338" s="1"/>
  <c r="BK338" s="1"/>
  <c r="BH174"/>
  <c r="BH2030"/>
  <c r="BH1960"/>
  <c r="BH140"/>
  <c r="BJ140" s="1"/>
  <c r="BK140" s="1"/>
  <c r="BH2069"/>
  <c r="BH2681"/>
  <c r="BH1777"/>
  <c r="BH2575"/>
  <c r="BH2426"/>
  <c r="BH2478"/>
  <c r="BH1081"/>
  <c r="BH256"/>
  <c r="BH2671"/>
  <c r="BH846"/>
  <c r="BH391"/>
  <c r="BH2574"/>
  <c r="BJ2574" s="1"/>
  <c r="BK2574" s="1"/>
  <c r="BH2393"/>
  <c r="BH1203"/>
  <c r="BH298"/>
  <c r="BH2629"/>
  <c r="BJ2629" s="1"/>
  <c r="BK2629" s="1"/>
  <c r="BH2177"/>
  <c r="BH2301"/>
  <c r="BH1717"/>
  <c r="BH319"/>
  <c r="BH2449"/>
  <c r="BH1963"/>
  <c r="BH1230"/>
  <c r="BH1524"/>
  <c r="BH2381"/>
  <c r="BH2642"/>
  <c r="BH1054"/>
  <c r="BH2926"/>
  <c r="BH3000"/>
  <c r="BH949"/>
  <c r="BH1310"/>
  <c r="BH786"/>
  <c r="BH19"/>
  <c r="BH2946"/>
  <c r="BH169"/>
  <c r="BH1790"/>
  <c r="BH1271"/>
  <c r="BH2197"/>
  <c r="BH1674"/>
  <c r="BH1964"/>
  <c r="BH2156"/>
  <c r="BH1115"/>
  <c r="BH1496"/>
  <c r="BH446"/>
  <c r="BJ446" s="1"/>
  <c r="BK446" s="1"/>
  <c r="BH1461"/>
  <c r="BH1198"/>
  <c r="BH2599"/>
  <c r="BH1998"/>
  <c r="BH1418"/>
  <c r="BH2109"/>
  <c r="BH1192"/>
  <c r="BH2657"/>
  <c r="BJ2657" s="1"/>
  <c r="BK2657" s="1"/>
  <c r="BH2701"/>
  <c r="BH1858"/>
  <c r="BH2796"/>
  <c r="BH2669"/>
  <c r="BJ2669" s="1"/>
  <c r="BK2669" s="1"/>
  <c r="BH2161"/>
  <c r="BH2988"/>
  <c r="BH2885"/>
  <c r="BH2022"/>
  <c r="BH981"/>
  <c r="BH398"/>
  <c r="BH1008"/>
  <c r="BH694"/>
  <c r="BH590"/>
  <c r="BH1201"/>
  <c r="BH2989"/>
  <c r="BH746"/>
  <c r="BH1034"/>
  <c r="BH648"/>
  <c r="BH2762"/>
  <c r="BH859"/>
  <c r="BH2647"/>
  <c r="BH1236"/>
  <c r="BH282"/>
  <c r="BH2129"/>
  <c r="BJ2129" s="1"/>
  <c r="BK2129" s="1"/>
  <c r="BH2881"/>
  <c r="BH2967"/>
  <c r="BH131"/>
  <c r="BH417"/>
  <c r="BH1455"/>
  <c r="BH1195"/>
  <c r="BH2870"/>
  <c r="BH1738"/>
  <c r="BH2902"/>
  <c r="BH2353"/>
  <c r="BH2345"/>
  <c r="BH779"/>
  <c r="BH1358"/>
  <c r="BH717"/>
  <c r="BH59"/>
  <c r="BH243"/>
  <c r="BH1251"/>
  <c r="BH2429"/>
  <c r="BH2544"/>
  <c r="BH2717"/>
  <c r="BH2931"/>
  <c r="BH697"/>
  <c r="BH2634"/>
  <c r="BH1874"/>
  <c r="BJ1874" s="1"/>
  <c r="BK1874" s="1"/>
  <c r="BH345"/>
  <c r="BH2635"/>
  <c r="BH2388"/>
  <c r="BH565"/>
  <c r="BJ565" s="1"/>
  <c r="BK565" s="1"/>
  <c r="BH471"/>
  <c r="BH2505"/>
  <c r="BH1990"/>
  <c r="BH823"/>
  <c r="BH1561"/>
  <c r="BH1443"/>
  <c r="BH2834"/>
  <c r="BH2760"/>
  <c r="BH2558"/>
  <c r="BH1804"/>
  <c r="BH2458"/>
  <c r="BH860"/>
  <c r="BH2477"/>
  <c r="BH1330"/>
  <c r="BH84"/>
  <c r="BH1518"/>
  <c r="BH2385"/>
  <c r="BH1127"/>
  <c r="BH1682"/>
  <c r="BH2770"/>
  <c r="BH2121"/>
  <c r="BH528"/>
  <c r="BH1463"/>
  <c r="BH1590"/>
  <c r="BH598"/>
  <c r="BH1879"/>
  <c r="BH1809"/>
  <c r="BH1814"/>
  <c r="BJ1814" s="1"/>
  <c r="BK1814" s="1"/>
  <c r="BH2366"/>
  <c r="BH2273"/>
  <c r="BH173"/>
  <c r="BH1969"/>
  <c r="BH1063"/>
  <c r="BH2610"/>
  <c r="BH2203"/>
  <c r="BH167"/>
  <c r="BH168"/>
  <c r="BH137"/>
  <c r="BH327"/>
  <c r="BH2313"/>
  <c r="BH545"/>
  <c r="BH491"/>
  <c r="BH1934"/>
  <c r="BH1368"/>
  <c r="BH2706"/>
  <c r="BH56"/>
  <c r="BH1158"/>
  <c r="BH2697"/>
  <c r="BH1995"/>
  <c r="BH2624"/>
  <c r="BH111"/>
  <c r="BH468"/>
  <c r="BH241"/>
  <c r="BH364"/>
  <c r="BH2419"/>
  <c r="BH612"/>
  <c r="BH2017"/>
  <c r="BH133"/>
  <c r="BH1154"/>
  <c r="BH1594"/>
  <c r="BJ1594" s="1"/>
  <c r="BK1594" s="1"/>
  <c r="BH1084"/>
  <c r="BH54"/>
  <c r="BH2416"/>
  <c r="BH1407"/>
  <c r="BJ1407" s="1"/>
  <c r="BK1407" s="1"/>
  <c r="BH1945"/>
  <c r="BH1611"/>
  <c r="BH1122"/>
  <c r="BH1693"/>
  <c r="BH1404"/>
  <c r="BH2864"/>
  <c r="BH1342"/>
  <c r="BH2525"/>
  <c r="BH1977"/>
  <c r="BH422"/>
  <c r="BH216"/>
  <c r="BH503"/>
  <c r="BH266"/>
  <c r="BH2809"/>
  <c r="BH758"/>
  <c r="BH1937"/>
  <c r="BH2909"/>
  <c r="BH1216"/>
  <c r="BH2091"/>
  <c r="BH1297"/>
  <c r="BH1227"/>
  <c r="BH1036"/>
  <c r="BH2373"/>
  <c r="BH1019"/>
  <c r="BH1205"/>
  <c r="BH1500"/>
  <c r="BH208"/>
  <c r="BH971"/>
  <c r="BH1810"/>
  <c r="BH2874"/>
  <c r="BH1123"/>
  <c r="BH906"/>
  <c r="BJ906" s="1"/>
  <c r="BK906" s="1"/>
  <c r="BH2374"/>
  <c r="BH2684"/>
  <c r="BH2340"/>
  <c r="BH1173"/>
  <c r="BH1778"/>
  <c r="BH2066"/>
  <c r="BH2112"/>
  <c r="BH605"/>
  <c r="BH702"/>
  <c r="BH808"/>
  <c r="BH1806"/>
  <c r="BH1978"/>
  <c r="BH146"/>
  <c r="BH1394"/>
  <c r="BH2296"/>
  <c r="BH2933"/>
  <c r="BJ2933" s="1"/>
  <c r="BK2933" s="1"/>
  <c r="BH1056"/>
  <c r="BH127"/>
  <c r="BH2947"/>
  <c r="BH498"/>
  <c r="BH2160"/>
  <c r="BH1294"/>
  <c r="BH899"/>
  <c r="BH1218"/>
  <c r="BJ1218" s="1"/>
  <c r="BK1218" s="1"/>
  <c r="BH2194"/>
  <c r="BH665"/>
  <c r="BH1656"/>
  <c r="BH946"/>
  <c r="BH2209"/>
  <c r="BH2656"/>
  <c r="BH1092"/>
  <c r="BH1947"/>
  <c r="BF1022"/>
  <c r="BB1022"/>
  <c r="BA1022"/>
  <c r="BH2747"/>
  <c r="BJ2747" s="1"/>
  <c r="BK2747" s="1"/>
  <c r="BH467"/>
  <c r="BH2233"/>
  <c r="BH958"/>
  <c r="BH1217"/>
  <c r="BH1486"/>
  <c r="BH2462"/>
  <c r="BH2007"/>
  <c r="BH2623"/>
  <c r="BJ2623" s="1"/>
  <c r="BK2623" s="1"/>
  <c r="BH2326"/>
  <c r="BH239"/>
  <c r="BH802"/>
  <c r="BH41"/>
  <c r="BH2085"/>
  <c r="BH153"/>
  <c r="BH1730"/>
  <c r="BH2488"/>
  <c r="BH1012"/>
  <c r="BH1237"/>
  <c r="BH805"/>
  <c r="BH1949"/>
  <c r="BH721"/>
  <c r="BH2897"/>
  <c r="BH1796"/>
  <c r="BH2499"/>
  <c r="BH2097"/>
  <c r="BH2089"/>
  <c r="BH438"/>
  <c r="BH2784"/>
  <c r="BH1331"/>
  <c r="BH979"/>
  <c r="BH300"/>
  <c r="BH1040"/>
  <c r="BH2010"/>
  <c r="BH904"/>
  <c r="BH343"/>
  <c r="BH1184"/>
  <c r="BH571"/>
  <c r="BH1030"/>
  <c r="BH1124"/>
  <c r="BH991"/>
  <c r="BJ991" s="1"/>
  <c r="BK991" s="1"/>
  <c r="BH2267"/>
  <c r="BH2932"/>
  <c r="BH1436"/>
  <c r="BH1857"/>
  <c r="BJ1857" s="1"/>
  <c r="BK1857" s="1"/>
  <c r="BH214"/>
  <c r="BH497"/>
  <c r="BH458"/>
  <c r="BH1837"/>
  <c r="BH505"/>
  <c r="BH1521"/>
  <c r="BH1854"/>
  <c r="BH2041"/>
  <c r="BH2546"/>
  <c r="BH2896"/>
  <c r="BH477"/>
  <c r="BH1025"/>
  <c r="BJ1025" s="1"/>
  <c r="BK1025" s="1"/>
  <c r="BH990"/>
  <c r="BH2186"/>
  <c r="BH1454"/>
  <c r="BH1385"/>
  <c r="BH1118"/>
  <c r="BH2410"/>
  <c r="BH1679"/>
  <c r="BH285"/>
  <c r="BH1470"/>
  <c r="BH1690"/>
  <c r="BH1558"/>
  <c r="BH596"/>
  <c r="BH2810"/>
  <c r="BH1348"/>
  <c r="BH1699"/>
  <c r="BH1991"/>
  <c r="BH1900"/>
  <c r="BH33"/>
  <c r="BH2660"/>
  <c r="BH1138"/>
  <c r="BH2317"/>
  <c r="BH24"/>
  <c r="BH1890"/>
  <c r="BH2370"/>
  <c r="BH271"/>
  <c r="BH2567"/>
  <c r="BH1520"/>
  <c r="BH1474"/>
  <c r="BJ1474" s="1"/>
  <c r="BK1474" s="1"/>
  <c r="BH1887"/>
  <c r="BH2019"/>
  <c r="BH1574"/>
  <c r="BH934"/>
  <c r="BH2226"/>
  <c r="BH1430"/>
  <c r="BH2889"/>
  <c r="BH1554"/>
  <c r="BH1441"/>
  <c r="BH884"/>
  <c r="BH1447"/>
  <c r="BH2721"/>
  <c r="BJ2721" s="1"/>
  <c r="BK2721" s="1"/>
  <c r="BH685"/>
  <c r="BH2590"/>
  <c r="BH935"/>
  <c r="BH1322"/>
  <c r="BH314"/>
  <c r="BH1557"/>
  <c r="BH556"/>
  <c r="BH2011"/>
  <c r="BH1221"/>
  <c r="BH2752"/>
  <c r="BH2371"/>
  <c r="BH2493"/>
  <c r="BH542"/>
  <c r="BH812"/>
  <c r="BH2434"/>
  <c r="BH2024"/>
  <c r="BJ2024" s="1"/>
  <c r="BK2024" s="1"/>
  <c r="BH1509"/>
  <c r="BH677"/>
  <c r="BH2461"/>
  <c r="BH642"/>
  <c r="BJ642" s="1"/>
  <c r="BK642" s="1"/>
  <c r="BH2192"/>
  <c r="BH2540"/>
  <c r="BH328"/>
  <c r="BH2709"/>
  <c r="BJ2709" s="1"/>
  <c r="BK2709" s="1"/>
  <c r="BH58"/>
  <c r="BH801"/>
  <c r="BH158"/>
  <c r="BH1724"/>
  <c r="BH1190"/>
  <c r="BH2739"/>
  <c r="BH706"/>
  <c r="BH2506"/>
  <c r="BH854"/>
  <c r="BH1739"/>
  <c r="BH1878"/>
  <c r="BH2443"/>
  <c r="BH2081"/>
  <c r="BH200"/>
  <c r="BH1413"/>
  <c r="BH2247"/>
  <c r="BH157"/>
  <c r="BH2238"/>
  <c r="BH107"/>
  <c r="BH221"/>
  <c r="BH171"/>
  <c r="BH2113"/>
  <c r="BH70"/>
  <c r="BH201"/>
  <c r="BJ201" s="1"/>
  <c r="BK201" s="1"/>
  <c r="BH326"/>
  <c r="BH310"/>
  <c r="BH1589"/>
  <c r="BH1191"/>
  <c r="BJ1191" s="1"/>
  <c r="BK1191" s="1"/>
  <c r="BH141"/>
  <c r="BH2803"/>
  <c r="BH1468"/>
  <c r="BH1743"/>
  <c r="BH1353"/>
  <c r="BH816"/>
  <c r="BH1501"/>
  <c r="BH905"/>
  <c r="BJ905" s="1"/>
  <c r="BK905" s="1"/>
  <c r="BH2146"/>
  <c r="BH2687"/>
  <c r="BH1129"/>
  <c r="BH2520"/>
  <c r="BH2189"/>
  <c r="BH2295"/>
  <c r="BH1377"/>
  <c r="BH791"/>
  <c r="BH1086"/>
  <c r="BH680"/>
  <c r="BH195"/>
  <c r="BH1731"/>
  <c r="BH1026"/>
  <c r="BH566"/>
  <c r="BH1392"/>
  <c r="BH663"/>
  <c r="BJ663" s="1"/>
  <c r="BK663" s="1"/>
  <c r="BH1346"/>
  <c r="BH2310"/>
  <c r="BH42"/>
  <c r="BH210"/>
  <c r="BJ210" s="1"/>
  <c r="BK210" s="1"/>
  <c r="BH1471"/>
  <c r="BH2386"/>
  <c r="BH1289"/>
  <c r="BH2676"/>
  <c r="BJ2676" s="1"/>
  <c r="BK2676" s="1"/>
  <c r="BH2235"/>
  <c r="BH517"/>
  <c r="BH1692"/>
  <c r="BH2158"/>
  <c r="BH654"/>
  <c r="BH439"/>
  <c r="BH963"/>
  <c r="BH292"/>
  <c r="BJ292" s="1"/>
  <c r="BK292" s="1"/>
  <c r="BH2437"/>
  <c r="BH1257"/>
  <c r="BH2057"/>
  <c r="BH914"/>
  <c r="BJ914" s="1"/>
  <c r="BK914" s="1"/>
  <c r="BH761"/>
  <c r="BH987"/>
  <c r="BH2551"/>
  <c r="BH1378"/>
  <c r="BJ1378" s="1"/>
  <c r="BK1378" s="1"/>
  <c r="BH2075"/>
  <c r="BH874"/>
  <c r="BH1300"/>
  <c r="BH2497"/>
  <c r="BH2005"/>
  <c r="BH2718"/>
  <c r="BH760"/>
  <c r="BH2805"/>
  <c r="BH531"/>
  <c r="BH2114"/>
  <c r="BH413"/>
  <c r="BH2679"/>
  <c r="BH2398"/>
  <c r="BH2045"/>
  <c r="BH593"/>
  <c r="BH630"/>
  <c r="BH882"/>
  <c r="BH51"/>
  <c r="BH844"/>
  <c r="BH2878"/>
  <c r="BH907"/>
  <c r="BH1304"/>
  <c r="BH1729"/>
  <c r="BH595"/>
  <c r="BJ595" s="1"/>
  <c r="BK595" s="1"/>
  <c r="BH1051"/>
  <c r="BH2776"/>
  <c r="BH2763"/>
  <c r="BH470"/>
  <c r="BH514"/>
  <c r="BH183"/>
  <c r="BH2942"/>
  <c r="BH2262"/>
  <c r="BH1976"/>
  <c r="BH2219"/>
  <c r="BH1959"/>
  <c r="BH1101"/>
  <c r="BH2206"/>
  <c r="BH1208"/>
  <c r="BH182"/>
  <c r="BH866"/>
  <c r="BH955"/>
  <c r="BH74"/>
  <c r="BH747"/>
  <c r="BH1265"/>
  <c r="BH909"/>
  <c r="BH810"/>
  <c r="BH2767"/>
  <c r="BH1495"/>
  <c r="BJ1495" s="1"/>
  <c r="BK1495" s="1"/>
  <c r="BH965"/>
  <c r="BH2835"/>
  <c r="BH563"/>
  <c r="BH2308"/>
  <c r="BJ2308" s="1"/>
  <c r="BK2308" s="1"/>
  <c r="BH2034"/>
  <c r="BH912"/>
  <c r="BH2980"/>
  <c r="BH564"/>
  <c r="BH787"/>
  <c r="BH1250"/>
  <c r="BH1352"/>
  <c r="BH486"/>
  <c r="BH1180"/>
  <c r="BH2363"/>
  <c r="BH1970"/>
  <c r="BH581"/>
  <c r="BH1080"/>
  <c r="BH2737"/>
  <c r="BH2275"/>
  <c r="BF2608"/>
  <c r="BA2608"/>
  <c r="BB2608"/>
  <c r="BH719"/>
  <c r="BH725"/>
  <c r="BH2990"/>
  <c r="BH2939"/>
  <c r="BH1146"/>
  <c r="BH2195"/>
  <c r="BH2409"/>
  <c r="BH1812"/>
  <c r="BH1269"/>
  <c r="BH698"/>
  <c r="BH2851"/>
  <c r="BH2873"/>
  <c r="BH1359"/>
  <c r="BH2407"/>
  <c r="BH2554"/>
  <c r="BH1151"/>
  <c r="BH2142"/>
  <c r="BH1932"/>
  <c r="BH139"/>
  <c r="BH956"/>
  <c r="BH1764"/>
  <c r="BH1586"/>
  <c r="BH591"/>
  <c r="BH873"/>
  <c r="BH1819"/>
  <c r="BH2589"/>
  <c r="BH1247"/>
  <c r="BH348"/>
  <c r="BH2484"/>
  <c r="BH1626"/>
  <c r="BJ1626" s="1"/>
  <c r="BK1626" s="1"/>
  <c r="BH2332"/>
  <c r="BH2486"/>
  <c r="BH1935"/>
  <c r="BH1786"/>
  <c r="BJ1786" s="1"/>
  <c r="BK1786" s="1"/>
  <c r="BH1107"/>
  <c r="BH186"/>
  <c r="BH48"/>
  <c r="BH863"/>
  <c r="BH2333"/>
  <c r="BH1327"/>
  <c r="BH2440"/>
  <c r="BH2277"/>
  <c r="BH2495"/>
  <c r="BH1840"/>
  <c r="BH2693"/>
  <c r="BH2930"/>
  <c r="BJ2930" s="1"/>
  <c r="BK2930" s="1"/>
  <c r="BH2029"/>
  <c r="BH2064"/>
  <c r="BH1099"/>
  <c r="BH172"/>
  <c r="BH2119"/>
  <c r="BH2577"/>
  <c r="BH516"/>
  <c r="BH741"/>
  <c r="BH1286"/>
  <c r="BH1798"/>
  <c r="BH2978"/>
  <c r="BH2244"/>
  <c r="BH770"/>
  <c r="BH2421"/>
  <c r="BH2314"/>
  <c r="BH1096"/>
  <c r="BH247"/>
  <c r="BH2021"/>
  <c r="BH1712"/>
  <c r="BH1634"/>
  <c r="BH2327"/>
  <c r="BH1733"/>
  <c r="BH1544"/>
  <c r="BH2205"/>
  <c r="BH1968"/>
  <c r="BH2263"/>
  <c r="BH2042"/>
  <c r="BH321"/>
  <c r="BH353"/>
  <c r="BH309"/>
  <c r="BH1480"/>
  <c r="BH1883"/>
  <c r="BH1440"/>
  <c r="BH1702"/>
  <c r="BH2812"/>
  <c r="BH425"/>
  <c r="BH1918"/>
  <c r="BH399"/>
  <c r="BH2695"/>
  <c r="BH751"/>
  <c r="BH259"/>
  <c r="BH415"/>
  <c r="BH1625"/>
  <c r="BH1161"/>
  <c r="BH2144"/>
  <c r="BH2764"/>
  <c r="BH368"/>
  <c r="BH1971"/>
  <c r="BJ1971" s="1"/>
  <c r="BK1971" s="1"/>
  <c r="BH152"/>
  <c r="BH2964"/>
  <c r="BH205"/>
  <c r="BH1638"/>
  <c r="BH1098"/>
  <c r="BH2568"/>
  <c r="BH831"/>
  <c r="BH2605"/>
  <c r="BJ2605" s="1"/>
  <c r="BK2605" s="1"/>
  <c r="BH1711"/>
  <c r="BH1226"/>
  <c r="BH351"/>
  <c r="BH117"/>
  <c r="BJ117" s="1"/>
  <c r="BK117" s="1"/>
  <c r="BH1234"/>
  <c r="BH650"/>
  <c r="BH1356"/>
  <c r="BH151"/>
  <c r="BH2380"/>
  <c r="BH1183"/>
  <c r="BH53"/>
  <c r="BH1784"/>
  <c r="BH2254"/>
  <c r="BH3002"/>
  <c r="BH2465"/>
  <c r="BH1140"/>
  <c r="BH71"/>
  <c r="BH1354"/>
  <c r="BH2105"/>
  <c r="BH1438"/>
  <c r="BH2955"/>
  <c r="BH2087"/>
  <c r="BH2996"/>
  <c r="BH1967"/>
  <c r="BH2065"/>
  <c r="BH2245"/>
  <c r="BH2086"/>
  <c r="BH834"/>
  <c r="BH1797"/>
  <c r="BH829"/>
  <c r="BH2800"/>
  <c r="BH2239"/>
  <c r="BJ2239" s="1"/>
  <c r="BK2239" s="1"/>
  <c r="BH2953"/>
  <c r="BH2748"/>
  <c r="BH1412"/>
  <c r="BH244"/>
  <c r="BJ244" s="1"/>
  <c r="BK244" s="1"/>
  <c r="BH2004"/>
  <c r="BH22"/>
  <c r="BH941"/>
  <c r="BH781"/>
  <c r="BJ781" s="1"/>
  <c r="BK781" s="1"/>
  <c r="BH2025"/>
  <c r="BH806"/>
  <c r="BH2663"/>
  <c r="BH2528"/>
  <c r="BH2916"/>
  <c r="BH206"/>
  <c r="BH1041"/>
  <c r="BH2685"/>
  <c r="BH2311"/>
  <c r="BH2229"/>
  <c r="BH1408"/>
  <c r="BH1279"/>
  <c r="BH2362"/>
  <c r="BH86"/>
  <c r="BH1387"/>
  <c r="BH1681"/>
  <c r="BJ1681" s="1"/>
  <c r="BK1681" s="1"/>
  <c r="BH2765"/>
  <c r="BH1756"/>
  <c r="BH381"/>
  <c r="BH156"/>
  <c r="BH738"/>
  <c r="BH2329"/>
  <c r="BH1214"/>
  <c r="BH607"/>
  <c r="BH2797"/>
  <c r="BH2974"/>
  <c r="BH2900"/>
  <c r="BH1445"/>
  <c r="BJ1445" s="1"/>
  <c r="BK1445" s="1"/>
  <c r="BH1337"/>
  <c r="BH2943"/>
  <c r="BH792"/>
  <c r="BH2570"/>
  <c r="BJ2570" s="1"/>
  <c r="BK2570" s="1"/>
  <c r="BH1948"/>
  <c r="BH465"/>
  <c r="BH1894"/>
  <c r="BH1860"/>
  <c r="BH187"/>
  <c r="BH2659"/>
  <c r="BH1942"/>
  <c r="BH2969"/>
  <c r="BH1986"/>
  <c r="BH1315"/>
  <c r="BH2406"/>
  <c r="BH961"/>
  <c r="BH212"/>
  <c r="BH360"/>
  <c r="BH37"/>
  <c r="BH1209"/>
  <c r="BH47"/>
  <c r="BH2341"/>
  <c r="BH143"/>
  <c r="BH1093"/>
  <c r="BJ1093" s="1"/>
  <c r="BK1093" s="1"/>
  <c r="BH1734"/>
  <c r="BH2914"/>
  <c r="BH1132"/>
  <c r="BH2348"/>
  <c r="BH1785"/>
  <c r="BH1263"/>
  <c r="BH1168"/>
  <c r="BH813"/>
  <c r="BH1316"/>
  <c r="BH896"/>
  <c r="BH2099"/>
  <c r="BH434"/>
  <c r="BH2746"/>
  <c r="BH2344"/>
  <c r="BH1827"/>
  <c r="BH2813"/>
  <c r="BH1232"/>
  <c r="BH2117"/>
  <c r="BH1292"/>
  <c r="BH1658"/>
  <c r="BH2096"/>
  <c r="BH2128"/>
  <c r="BH1451"/>
  <c r="BH869"/>
  <c r="BH2566"/>
  <c r="BH664"/>
  <c r="BH535"/>
  <c r="BH1637"/>
  <c r="BH2845"/>
  <c r="BH2181"/>
  <c r="BH1145"/>
  <c r="BH2720"/>
  <c r="BH1603"/>
  <c r="BH2470"/>
  <c r="BH1600"/>
  <c r="BH179"/>
  <c r="BJ179" s="1"/>
  <c r="BK179" s="1"/>
  <c r="BH2856"/>
  <c r="BH1522"/>
  <c r="BH2106"/>
  <c r="BH1329"/>
  <c r="BJ1329" s="1"/>
  <c r="BK1329" s="1"/>
  <c r="BH1780"/>
  <c r="BH2768"/>
  <c r="BH1437"/>
  <c r="BH2502"/>
  <c r="BH251"/>
  <c r="BH1646"/>
  <c r="BH213"/>
  <c r="BH2579"/>
  <c r="BH1619"/>
  <c r="BH2503"/>
  <c r="BH1966"/>
  <c r="BH879"/>
  <c r="BH2694"/>
  <c r="BH46"/>
  <c r="BH1853"/>
  <c r="BH583"/>
  <c r="BH2702"/>
  <c r="BH1703"/>
  <c r="BH2070"/>
  <c r="BH2464"/>
  <c r="BH1534"/>
  <c r="BH130"/>
  <c r="BH2400"/>
  <c r="BH2966"/>
  <c r="BH2217"/>
  <c r="BH1323"/>
  <c r="BH2630"/>
  <c r="BH1211"/>
  <c r="BH573"/>
  <c r="BH2475"/>
  <c r="BH2711"/>
  <c r="BH78"/>
  <c r="BJ78" s="1"/>
  <c r="BK78" s="1"/>
  <c r="BH2818"/>
  <c r="BH1016"/>
  <c r="BH49"/>
  <c r="BH624"/>
  <c r="BH2758"/>
  <c r="BH942"/>
  <c r="BH142"/>
  <c r="BH2839"/>
  <c r="BH2448"/>
  <c r="BH988"/>
  <c r="BH2012"/>
  <c r="BH2352"/>
  <c r="BH68"/>
  <c r="BH720"/>
  <c r="BH2755"/>
  <c r="BH1577"/>
  <c r="BH2452"/>
  <c r="BH908"/>
  <c r="BH1622"/>
  <c r="BH3005"/>
  <c r="BH1031"/>
  <c r="BH2536"/>
  <c r="BH2532"/>
  <c r="BH231"/>
  <c r="BH261"/>
  <c r="BH2949"/>
  <c r="BH2993"/>
  <c r="BH1513"/>
  <c r="BH96"/>
  <c r="BH1695"/>
  <c r="BH977"/>
  <c r="BH39"/>
  <c r="BH2728"/>
  <c r="BH159"/>
  <c r="BH745"/>
  <c r="BH660"/>
  <c r="BJ660" s="1"/>
  <c r="BK660" s="1"/>
  <c r="BH2645"/>
  <c r="BH2204"/>
  <c r="BH1507"/>
  <c r="BH1275"/>
  <c r="BJ1275" s="1"/>
  <c r="BK1275" s="1"/>
  <c r="BH1439"/>
  <c r="BH2888"/>
  <c r="BH782"/>
  <c r="BH872"/>
  <c r="BH1149"/>
  <c r="BH1553"/>
  <c r="BH160"/>
  <c r="BH1593"/>
  <c r="BJ1593" s="1"/>
  <c r="BK1593" s="1"/>
  <c r="BH1499"/>
  <c r="BH2078"/>
  <c r="BH2921"/>
  <c r="BH1044"/>
  <c r="BH1252"/>
  <c r="BH539"/>
  <c r="BH2061"/>
  <c r="BH2625"/>
  <c r="BH1870"/>
  <c r="BH1675"/>
  <c r="BH523"/>
  <c r="BH2761"/>
  <c r="BH2956"/>
  <c r="BH1397"/>
  <c r="BH1889"/>
  <c r="BH2562"/>
  <c r="BH254"/>
  <c r="BH962"/>
  <c r="BH2925"/>
  <c r="BH2450"/>
  <c r="BH856"/>
  <c r="BH283"/>
  <c r="BH1872"/>
  <c r="BH2027"/>
  <c r="BH1665"/>
  <c r="BH2512"/>
  <c r="BH939"/>
  <c r="BH708"/>
  <c r="BJ708" s="1"/>
  <c r="BK708" s="1"/>
  <c r="BH604"/>
  <c r="BH1069"/>
  <c r="BH2640"/>
  <c r="BH2285"/>
  <c r="BH2383"/>
  <c r="BH1980"/>
  <c r="BH580"/>
  <c r="BH1794"/>
  <c r="BH1592"/>
  <c r="BH2101"/>
  <c r="BH1374"/>
  <c r="BH2356"/>
  <c r="BH928"/>
  <c r="BH2322"/>
  <c r="BH191"/>
  <c r="BH2476"/>
  <c r="BH2984"/>
  <c r="BH2564"/>
  <c r="BH11"/>
  <c r="BH455"/>
  <c r="BH538"/>
  <c r="BH1715"/>
  <c r="BH1621"/>
  <c r="BH689"/>
  <c r="BH1863"/>
  <c r="BH1902"/>
  <c r="BH1983"/>
  <c r="BH2638"/>
  <c r="BH2093"/>
  <c r="BH944"/>
  <c r="BH915"/>
  <c r="BH2125"/>
  <c r="BH515"/>
  <c r="BH2783"/>
  <c r="BH1264"/>
  <c r="BH1116"/>
  <c r="BH1752"/>
  <c r="BH1762"/>
  <c r="BH1789"/>
  <c r="BH1852"/>
  <c r="BJ1852" s="1"/>
  <c r="BK1852" s="1"/>
  <c r="BH529"/>
  <c r="BH1893"/>
  <c r="BH815"/>
  <c r="BH215"/>
  <c r="BJ215" s="1"/>
  <c r="BK215" s="1"/>
  <c r="BH1492"/>
  <c r="BH2556"/>
  <c r="BH2257"/>
  <c r="BH36"/>
  <c r="BH2563"/>
  <c r="BH601"/>
  <c r="BH1241"/>
  <c r="BH1097"/>
  <c r="BJ1097" s="1"/>
  <c r="BK1097" s="1"/>
  <c r="BH668"/>
  <c r="BH2569"/>
  <c r="BH695"/>
  <c r="BH2595"/>
  <c r="BH2251"/>
  <c r="BH1748"/>
  <c r="BH189"/>
  <c r="BH1314"/>
  <c r="BH2757"/>
  <c r="BH2539"/>
  <c r="BH1487"/>
  <c r="BH1400"/>
  <c r="BH198"/>
  <c r="BH1360"/>
  <c r="BH2140"/>
  <c r="BH2018"/>
  <c r="BH240"/>
  <c r="BH2391"/>
  <c r="BH1175"/>
  <c r="BH2936"/>
  <c r="BJ2936" s="1"/>
  <c r="BK2936" s="1"/>
  <c r="BH1391"/>
  <c r="BH2008"/>
  <c r="BH1010"/>
  <c r="BH2240"/>
  <c r="BH1148"/>
  <c r="BH1650"/>
  <c r="BH1745"/>
  <c r="BH426"/>
  <c r="BH729"/>
  <c r="BH2759"/>
  <c r="BH1776"/>
  <c r="BH308"/>
  <c r="BH2500"/>
  <c r="BH2723"/>
  <c r="BH2708"/>
  <c r="BH1710"/>
  <c r="BH2136"/>
  <c r="BH1020"/>
  <c r="BH2444"/>
  <c r="BH320"/>
  <c r="BH1398"/>
  <c r="BH1763"/>
  <c r="BH2174"/>
  <c r="BH1536"/>
  <c r="BH755"/>
  <c r="BH175"/>
  <c r="BH699"/>
  <c r="BH100"/>
  <c r="BH1616"/>
  <c r="BH2430"/>
  <c r="BH1941"/>
  <c r="BH2056"/>
  <c r="BH312"/>
  <c r="BH1181"/>
  <c r="BH2698"/>
  <c r="BH2727"/>
  <c r="BH1083"/>
  <c r="BH372"/>
  <c r="BH1479"/>
  <c r="BH2210"/>
  <c r="BJ2210" s="1"/>
  <c r="BK2210" s="1"/>
  <c r="BH552"/>
  <c r="BH375"/>
  <c r="BH2538"/>
  <c r="BH472"/>
  <c r="BH1940"/>
  <c r="BH2384"/>
  <c r="BH1773"/>
  <c r="BH2471"/>
  <c r="BH384"/>
  <c r="BH1351"/>
  <c r="BH920"/>
  <c r="BH525"/>
  <c r="BH1742"/>
  <c r="BH1632"/>
  <c r="BH2043"/>
  <c r="BH2111"/>
  <c r="BH744"/>
  <c r="BH2336"/>
  <c r="BH295"/>
  <c r="BH390"/>
  <c r="BH1473"/>
  <c r="BH851"/>
  <c r="BH2840"/>
  <c r="BH835"/>
  <c r="BJ835" s="1"/>
  <c r="BK835" s="1"/>
  <c r="BH32"/>
  <c r="BH1134"/>
  <c r="BH1668"/>
  <c r="BH2814"/>
  <c r="BJ2814" s="1"/>
  <c r="BK2814" s="1"/>
  <c r="BH2392"/>
  <c r="BH1313"/>
  <c r="BH99"/>
  <c r="BH989"/>
  <c r="BH1395"/>
  <c r="BH960"/>
  <c r="BH701"/>
  <c r="BH2514"/>
  <c r="BH2062"/>
  <c r="BH480"/>
  <c r="BH371"/>
  <c r="BH2318"/>
  <c r="BH1885"/>
  <c r="BH2817"/>
  <c r="BH1170"/>
  <c r="BH1992"/>
  <c r="BH2688"/>
  <c r="BH2733"/>
  <c r="BH972"/>
  <c r="BH105"/>
  <c r="BH2592"/>
  <c r="BH177"/>
  <c r="BH2828"/>
  <c r="BH690"/>
  <c r="BH2154"/>
  <c r="BH1697"/>
  <c r="BH923"/>
  <c r="BH1799"/>
  <c r="BJ1799" s="1"/>
  <c r="BK1799" s="1"/>
  <c r="BH2115"/>
  <c r="BH412"/>
  <c r="BH2132"/>
  <c r="BH1193"/>
  <c r="BH2580"/>
  <c r="BH687"/>
  <c r="BH1375"/>
  <c r="BH1287"/>
  <c r="BJ1287" s="1"/>
  <c r="BK1287" s="1"/>
  <c r="BH2778"/>
  <c r="BH1339"/>
  <c r="BH2781"/>
  <c r="BH2073"/>
  <c r="BH2253"/>
  <c r="BH1077"/>
  <c r="BH1035"/>
  <c r="BH2674"/>
  <c r="BH324"/>
  <c r="BH2560"/>
  <c r="BH116"/>
  <c r="BH2973"/>
  <c r="BH226"/>
  <c r="BF597"/>
  <c r="BB597"/>
  <c r="BA597"/>
  <c r="BH128"/>
  <c r="BH1915"/>
  <c r="BH1160"/>
  <c r="BH77"/>
  <c r="BH653"/>
  <c r="BH1136"/>
  <c r="BH1943"/>
  <c r="BH501"/>
  <c r="BJ501" s="1"/>
  <c r="BK501" s="1"/>
  <c r="BH2686"/>
  <c r="BH373"/>
  <c r="BH2991"/>
  <c r="BH2597"/>
  <c r="BJ2597" s="1"/>
  <c r="BK2597" s="1"/>
  <c r="BH911"/>
  <c r="BH938"/>
  <c r="BH61"/>
  <c r="BH2188"/>
  <c r="BH2228"/>
  <c r="BH1018"/>
  <c r="BH1559"/>
  <c r="BH681"/>
  <c r="BH861"/>
  <c r="BH1366"/>
  <c r="BH1055"/>
  <c r="BH1779"/>
  <c r="BH2841"/>
  <c r="BH930"/>
  <c r="BH263"/>
  <c r="BH1189"/>
  <c r="BH1485"/>
  <c r="BH599"/>
  <c r="BH72"/>
  <c r="BH2682"/>
  <c r="BH2553"/>
  <c r="BH2537"/>
  <c r="BH724"/>
  <c r="BH1818"/>
  <c r="BH122"/>
  <c r="BH2309"/>
  <c r="BH1533"/>
  <c r="BH1660"/>
  <c r="BH452"/>
  <c r="BH2549"/>
  <c r="BH1373"/>
  <c r="BH1141"/>
  <c r="BH1489"/>
  <c r="BH893"/>
  <c r="BH546"/>
  <c r="BH1750"/>
  <c r="BH2058"/>
  <c r="BH797"/>
  <c r="BH1363"/>
  <c r="BH1569"/>
  <c r="BJ1569" s="1"/>
  <c r="BK1569" s="1"/>
  <c r="BH1560"/>
  <c r="BH2962"/>
  <c r="BH2968"/>
  <c r="BH2276"/>
  <c r="BH600"/>
  <c r="BH978"/>
  <c r="BH1938"/>
  <c r="BH2772"/>
  <c r="BH1944"/>
  <c r="BH1591"/>
  <c r="BH1328"/>
  <c r="BH2221"/>
  <c r="BH2725"/>
  <c r="BH2600"/>
  <c r="BH2028"/>
  <c r="BH2224"/>
  <c r="BH2082"/>
  <c r="BH2202"/>
  <c r="BH1128"/>
  <c r="BH2531"/>
  <c r="BH2952"/>
  <c r="BH684"/>
  <c r="BH633"/>
  <c r="BH886"/>
  <c r="BJ886" s="1"/>
  <c r="BK886" s="1"/>
  <c r="BH764"/>
  <c r="BH1708"/>
  <c r="BH1147"/>
  <c r="BH163"/>
  <c r="BJ163" s="1"/>
  <c r="BK163" s="1"/>
  <c r="BH2359"/>
  <c r="BH2543"/>
  <c r="BH2649"/>
  <c r="BH1686"/>
  <c r="BH248"/>
  <c r="BH1597"/>
  <c r="BH1886"/>
  <c r="BH544"/>
  <c r="BH277"/>
  <c r="BH2032"/>
  <c r="BH1725"/>
  <c r="BH1825"/>
  <c r="BH1357"/>
  <c r="BH1578"/>
  <c r="BH2777"/>
  <c r="BH2302"/>
  <c r="BJ2302" s="1"/>
  <c r="BK2302" s="1"/>
  <c r="BH2992"/>
  <c r="BH1927"/>
  <c r="BH233"/>
  <c r="BH1159"/>
  <c r="BH901"/>
  <c r="BH1281"/>
  <c r="BH1669"/>
  <c r="BH400"/>
  <c r="BH1326"/>
  <c r="BH818"/>
  <c r="BF1095"/>
  <c r="BB1095"/>
  <c r="BA1095"/>
  <c r="BH1296"/>
  <c r="BH532"/>
  <c r="BH2838"/>
  <c r="BH190"/>
  <c r="BH1334"/>
  <c r="BH394"/>
  <c r="BH679"/>
  <c r="BH561"/>
  <c r="BH1091"/>
  <c r="BH1029"/>
  <c r="BH420"/>
  <c r="BH936"/>
  <c r="BH80"/>
  <c r="BH2167"/>
  <c r="BH1483"/>
  <c r="BH1975"/>
  <c r="BH2164"/>
  <c r="BH1644"/>
  <c r="BH2460"/>
  <c r="BH683"/>
  <c r="BH2227"/>
  <c r="BH1956"/>
  <c r="BH1848"/>
  <c r="BH726"/>
  <c r="BH403"/>
  <c r="BH405"/>
  <c r="BH1749"/>
  <c r="BH541"/>
  <c r="BH1701"/>
  <c r="BH1179"/>
  <c r="BH2424"/>
  <c r="BH1822"/>
  <c r="BH2241"/>
  <c r="BH557"/>
  <c r="BH2102"/>
  <c r="BH344"/>
  <c r="BH1343"/>
  <c r="BH2303"/>
  <c r="BH763"/>
  <c r="BH217"/>
  <c r="BH2387"/>
  <c r="BH2621"/>
  <c r="BH1907"/>
  <c r="BH1760"/>
  <c r="BH2427"/>
  <c r="BH274"/>
  <c r="BH1803"/>
  <c r="BH1165"/>
  <c r="BH2859"/>
  <c r="BH521"/>
  <c r="BH2347"/>
  <c r="BH2830"/>
  <c r="BH984"/>
  <c r="BH2289"/>
  <c r="BH1568"/>
  <c r="BH268"/>
  <c r="BH38"/>
  <c r="BH504"/>
  <c r="BH1716"/>
  <c r="BJ1716" s="1"/>
  <c r="BK1716" s="1"/>
  <c r="BH2714"/>
  <c r="BH837"/>
  <c r="BH553"/>
  <c r="BH374"/>
  <c r="BH385"/>
  <c r="BH1549"/>
  <c r="BH2751"/>
  <c r="BH2432"/>
  <c r="BH1910"/>
  <c r="BH674"/>
  <c r="BH2397"/>
  <c r="BH2402"/>
  <c r="BH1735"/>
  <c r="BH1906"/>
  <c r="BH1916"/>
  <c r="BH2377"/>
  <c r="BH218"/>
  <c r="BH2612"/>
  <c r="BH628"/>
  <c r="BH92"/>
  <c r="BJ92" s="1"/>
  <c r="BK92" s="1"/>
  <c r="BH329"/>
  <c r="BH1961"/>
  <c r="BH299"/>
  <c r="BH2853"/>
  <c r="BH1899"/>
  <c r="BH1426"/>
  <c r="BH1153"/>
  <c r="BH788"/>
  <c r="BH1566"/>
  <c r="BH777"/>
  <c r="BH999"/>
  <c r="BH1448"/>
  <c r="BH2084"/>
  <c r="BH867"/>
  <c r="BH2466"/>
  <c r="BH1817"/>
  <c r="BJ1817" s="1"/>
  <c r="BK1817" s="1"/>
  <c r="BH2618"/>
  <c r="BH110"/>
  <c r="BH1130"/>
  <c r="BH1881"/>
  <c r="BH463"/>
  <c r="BH2670"/>
  <c r="BH686"/>
  <c r="BH1013"/>
  <c r="BJ1013" s="1"/>
  <c r="BK1013" s="1"/>
  <c r="BH1973"/>
  <c r="BH1268"/>
  <c r="BH1772"/>
  <c r="BH1266"/>
  <c r="BH363"/>
  <c r="BH2654"/>
  <c r="BH1624"/>
  <c r="BH980"/>
  <c r="BJ980" s="1"/>
  <c r="BK980" s="1"/>
  <c r="BH1197"/>
  <c r="BH917"/>
  <c r="BH2001"/>
  <c r="BH293"/>
  <c r="BJ293" s="1"/>
  <c r="BK293" s="1"/>
  <c r="BB2270"/>
  <c r="BA2270"/>
  <c r="BF2270"/>
  <c r="BH1691"/>
  <c r="BH843"/>
  <c r="BH2467"/>
  <c r="BH2729"/>
  <c r="BH2379"/>
  <c r="BH2561"/>
  <c r="BH50"/>
  <c r="BH202"/>
  <c r="BH255"/>
  <c r="BH1452"/>
  <c r="BH2159"/>
  <c r="BH2039"/>
  <c r="BH2672"/>
  <c r="BH790"/>
  <c r="BH376"/>
  <c r="BH2040"/>
  <c r="BH461"/>
  <c r="BH488"/>
  <c r="BH64"/>
  <c r="BH464"/>
  <c r="BH1678"/>
  <c r="BJ1678" s="1"/>
  <c r="BK1678" s="1"/>
  <c r="BH2261"/>
  <c r="BH453"/>
  <c r="BH43"/>
  <c r="BH2354"/>
  <c r="BH493"/>
  <c r="BH1649"/>
  <c r="BH1302"/>
  <c r="BH1526"/>
  <c r="BH2650"/>
  <c r="BH290"/>
  <c r="BH1047"/>
  <c r="BH1781"/>
  <c r="BH332"/>
  <c r="BH1895"/>
  <c r="BH728"/>
  <c r="BH1684"/>
  <c r="BJ1684" s="1"/>
  <c r="BK1684" s="1"/>
  <c r="BH1627"/>
  <c r="BH2328"/>
  <c r="BH2324"/>
  <c r="BH1476"/>
  <c r="BH2489"/>
  <c r="BH1855"/>
  <c r="BH1110"/>
  <c r="BH2218"/>
  <c r="BH181"/>
  <c r="BH311"/>
  <c r="BH2003"/>
  <c r="BH1062"/>
  <c r="BH2934"/>
  <c r="BH2730"/>
  <c r="BH318"/>
  <c r="BH964"/>
  <c r="BH1832"/>
  <c r="BH1923"/>
  <c r="BH88"/>
  <c r="BH1460"/>
  <c r="BH2890"/>
  <c r="BH2820"/>
  <c r="BH2858"/>
  <c r="BH1336"/>
  <c r="BJ1336" s="1"/>
  <c r="BK1336" s="1"/>
  <c r="BH948"/>
  <c r="BH2342"/>
  <c r="BH2208"/>
  <c r="BH2134"/>
  <c r="BJ2134" s="1"/>
  <c r="BK2134" s="1"/>
  <c r="BH1245"/>
  <c r="BH1038"/>
  <c r="BH207"/>
  <c r="BH103"/>
  <c r="BJ103" s="1"/>
  <c r="BK103" s="1"/>
  <c r="BH1563"/>
  <c r="BH1422"/>
  <c r="BH340"/>
  <c r="BH170"/>
  <c r="BH1405"/>
  <c r="BH2166"/>
  <c r="BH712"/>
  <c r="BH748"/>
  <c r="BH577"/>
  <c r="BH742"/>
  <c r="BH2603"/>
  <c r="BH2439"/>
  <c r="BH2944"/>
  <c r="BH2053"/>
  <c r="BH2668"/>
  <c r="BH393"/>
  <c r="BH1880"/>
  <c r="BH252"/>
  <c r="BH2331"/>
  <c r="BH1782"/>
  <c r="BH2806"/>
  <c r="BH1144"/>
  <c r="BH733"/>
  <c r="BH125"/>
  <c r="BH2596"/>
  <c r="BH1372"/>
  <c r="BH830"/>
  <c r="BH2957"/>
  <c r="BH2435"/>
  <c r="BH2960"/>
  <c r="BH2232"/>
  <c r="BH2036"/>
  <c r="BH2211"/>
  <c r="BH2801"/>
  <c r="BH2107"/>
  <c r="BH2080"/>
  <c r="BJ2080" s="1"/>
  <c r="BK2080" s="1"/>
  <c r="BH2076"/>
  <c r="BH558"/>
  <c r="BH1442"/>
  <c r="BH826"/>
  <c r="BH870"/>
  <c r="BH366"/>
  <c r="BH785"/>
  <c r="BH2351"/>
  <c r="BJ2351" s="1"/>
  <c r="BK2351" s="1"/>
  <c r="BH2715"/>
  <c r="BH1653"/>
  <c r="BH2789"/>
  <c r="BH1939"/>
  <c r="BJ1939" s="1"/>
  <c r="BK1939" s="1"/>
  <c r="BH30"/>
  <c r="BH568"/>
  <c r="BH919"/>
  <c r="BH1655"/>
  <c r="BH17"/>
  <c r="BH1449"/>
  <c r="BH636"/>
  <c r="BH916"/>
  <c r="BH165"/>
  <c r="BH2710"/>
  <c r="BH1605"/>
  <c r="BH1182"/>
  <c r="BH2787"/>
  <c r="BH2915"/>
  <c r="BH2133"/>
  <c r="BH1490"/>
  <c r="BH1929"/>
  <c r="BH1379"/>
  <c r="BH330"/>
  <c r="BH1429"/>
  <c r="BH1705"/>
  <c r="BH1355"/>
  <c r="BH1753"/>
  <c r="BH1639"/>
  <c r="BJ1639" s="1"/>
  <c r="BK1639" s="1"/>
  <c r="BH1100"/>
  <c r="BH13"/>
  <c r="BH2572"/>
  <c r="BH2620"/>
  <c r="BH1249"/>
  <c r="BH339"/>
  <c r="BH1792"/>
  <c r="BH416"/>
  <c r="BJ416" s="1"/>
  <c r="BK416" s="1"/>
  <c r="BH1070"/>
  <c r="BH626"/>
  <c r="BH1989"/>
  <c r="BH1396"/>
  <c r="BJ1396" s="1"/>
  <c r="BK1396" s="1"/>
  <c r="BH1267"/>
  <c r="BH2802"/>
  <c r="BJ2269" l="1"/>
  <c r="BK2269" s="1"/>
  <c r="BJ2432"/>
  <c r="BK2432" s="1"/>
  <c r="BJ681"/>
  <c r="BK681" s="1"/>
  <c r="BJ125"/>
  <c r="BK125" s="1"/>
  <c r="BJ1782"/>
  <c r="BK1782" s="1"/>
  <c r="BJ2439"/>
  <c r="BK2439" s="1"/>
  <c r="BJ2218"/>
  <c r="BK2218" s="1"/>
  <c r="BJ1526"/>
  <c r="BK1526" s="1"/>
  <c r="BJ2672"/>
  <c r="BK2672" s="1"/>
  <c r="BJ1448"/>
  <c r="BK1448" s="1"/>
  <c r="BJ788"/>
  <c r="BK788" s="1"/>
  <c r="BJ2853"/>
  <c r="BK2853" s="1"/>
  <c r="BJ1803"/>
  <c r="BK1803" s="1"/>
  <c r="BJ763"/>
  <c r="BK763" s="1"/>
  <c r="BJ2424"/>
  <c r="BK2424" s="1"/>
  <c r="BJ1749"/>
  <c r="BK1749" s="1"/>
  <c r="BJ1848"/>
  <c r="BK1848" s="1"/>
  <c r="BJ1825"/>
  <c r="BK1825" s="1"/>
  <c r="BJ2224"/>
  <c r="BK2224" s="1"/>
  <c r="BJ2221"/>
  <c r="BK2221" s="1"/>
  <c r="BJ1750"/>
  <c r="BK1750" s="1"/>
  <c r="BJ1141"/>
  <c r="BK1141" s="1"/>
  <c r="BJ2682"/>
  <c r="BK2682" s="1"/>
  <c r="BJ2188"/>
  <c r="BK2188" s="1"/>
  <c r="BJ2674"/>
  <c r="BK2674" s="1"/>
  <c r="BJ105"/>
  <c r="BK105" s="1"/>
  <c r="BJ1992"/>
  <c r="BK1992" s="1"/>
  <c r="BJ2514"/>
  <c r="BK2514" s="1"/>
  <c r="BJ1536"/>
  <c r="BK1536" s="1"/>
  <c r="BJ1710"/>
  <c r="BK1710" s="1"/>
  <c r="BJ1400"/>
  <c r="BK1400" s="1"/>
  <c r="BJ2595"/>
  <c r="BK2595" s="1"/>
  <c r="BJ1116"/>
  <c r="BK1116" s="1"/>
  <c r="BJ2638"/>
  <c r="BK2638" s="1"/>
  <c r="BJ689"/>
  <c r="BK689" s="1"/>
  <c r="BJ2625"/>
  <c r="BK2625" s="1"/>
  <c r="BJ872"/>
  <c r="BK872" s="1"/>
  <c r="BJ39"/>
  <c r="BK39" s="1"/>
  <c r="BJ231"/>
  <c r="BK231" s="1"/>
  <c r="BJ1577"/>
  <c r="BK1577" s="1"/>
  <c r="BJ1211"/>
  <c r="BK1211" s="1"/>
  <c r="BJ583"/>
  <c r="BK583" s="1"/>
  <c r="BJ879"/>
  <c r="BK879" s="1"/>
  <c r="BJ813"/>
  <c r="BK813" s="1"/>
  <c r="BJ961"/>
  <c r="BK961" s="1"/>
  <c r="BJ1279"/>
  <c r="BK1279" s="1"/>
  <c r="BJ2685"/>
  <c r="BK2685" s="1"/>
  <c r="BJ1438"/>
  <c r="BK1438" s="1"/>
  <c r="BJ1140"/>
  <c r="BK1140" s="1"/>
  <c r="BJ1161"/>
  <c r="BK1161" s="1"/>
  <c r="BJ1883"/>
  <c r="BK1883" s="1"/>
  <c r="BJ172"/>
  <c r="BK172" s="1"/>
  <c r="BJ2277"/>
  <c r="BK2277" s="1"/>
  <c r="BJ1586"/>
  <c r="BK1586" s="1"/>
  <c r="BJ2407"/>
  <c r="BK2407" s="1"/>
  <c r="BJ698"/>
  <c r="BK698" s="1"/>
  <c r="BJ486"/>
  <c r="BK486" s="1"/>
  <c r="BJ2805"/>
  <c r="BK2805" s="1"/>
  <c r="BJ2158"/>
  <c r="BK2158" s="1"/>
  <c r="BJ791"/>
  <c r="BK791" s="1"/>
  <c r="BJ2520"/>
  <c r="BK2520" s="1"/>
  <c r="BJ1724"/>
  <c r="BK1724" s="1"/>
  <c r="BJ934"/>
  <c r="BK934" s="1"/>
  <c r="BJ2370"/>
  <c r="BK2370" s="1"/>
  <c r="BJ285"/>
  <c r="BK285" s="1"/>
  <c r="BJ1385"/>
  <c r="BK1385" s="1"/>
  <c r="BJ1837"/>
  <c r="BK1837" s="1"/>
  <c r="BJ1184"/>
  <c r="BK1184" s="1"/>
  <c r="BJ2784"/>
  <c r="BK2784" s="1"/>
  <c r="BJ1949"/>
  <c r="BK1949" s="1"/>
  <c r="BJ1297"/>
  <c r="BK1297" s="1"/>
  <c r="BJ167"/>
  <c r="BK167" s="1"/>
  <c r="BJ2760"/>
  <c r="BK2760" s="1"/>
  <c r="BJ823"/>
  <c r="BK823" s="1"/>
  <c r="BJ2717"/>
  <c r="BK2717" s="1"/>
  <c r="BJ694"/>
  <c r="BK694" s="1"/>
  <c r="BJ1998"/>
  <c r="BK1998" s="1"/>
  <c r="BJ1964"/>
  <c r="BK1964" s="1"/>
  <c r="BJ319"/>
  <c r="BK319" s="1"/>
  <c r="BJ766"/>
  <c r="BK766" s="1"/>
  <c r="BJ2871"/>
  <c r="BK2871" s="1"/>
  <c r="BJ1119"/>
  <c r="BK1119" s="1"/>
  <c r="BJ2213"/>
  <c r="BK2213" s="1"/>
  <c r="BJ2766"/>
  <c r="BK2766" s="1"/>
  <c r="BJ2849"/>
  <c r="BK2849" s="1"/>
  <c r="BJ1953"/>
  <c r="BK1953" s="1"/>
  <c r="BJ736"/>
  <c r="BK736" s="1"/>
  <c r="BJ2415"/>
  <c r="BK2415" s="1"/>
  <c r="BJ518"/>
  <c r="BK518" s="1"/>
  <c r="BJ83"/>
  <c r="BK83" s="1"/>
  <c r="BJ2060"/>
  <c r="BK2060" s="1"/>
  <c r="BJ1688"/>
  <c r="BK1688" s="1"/>
  <c r="BJ613"/>
  <c r="BK613" s="1"/>
  <c r="BJ2935"/>
  <c r="BK2935" s="1"/>
  <c r="BJ1475"/>
  <c r="BK1475" s="1"/>
  <c r="BJ1043"/>
  <c r="BK1043" s="1"/>
  <c r="BJ2555"/>
  <c r="BK2555" s="1"/>
  <c r="BJ281"/>
  <c r="BK281" s="1"/>
  <c r="BJ1409"/>
  <c r="BK1409" s="1"/>
  <c r="BJ842"/>
  <c r="BK842" s="1"/>
  <c r="BJ2417"/>
  <c r="BK2417" s="1"/>
  <c r="BJ1206"/>
  <c r="BK1206" s="1"/>
  <c r="BJ2875"/>
  <c r="BK2875" s="1"/>
  <c r="BJ2015"/>
  <c r="BK2015" s="1"/>
  <c r="BJ2617"/>
  <c r="BK2617" s="1"/>
  <c r="BJ2414"/>
  <c r="BK2414" s="1"/>
  <c r="BJ1001"/>
  <c r="BK1001" s="1"/>
  <c r="BJ1884"/>
  <c r="BK1884" s="1"/>
  <c r="BJ2815"/>
  <c r="BK2815" s="1"/>
  <c r="BJ2581"/>
  <c r="BK2581" s="1"/>
  <c r="BJ1274"/>
  <c r="BK1274" s="1"/>
  <c r="BJ2678"/>
  <c r="BK2678" s="1"/>
  <c r="BJ1371"/>
  <c r="BK1371" s="1"/>
  <c r="BJ670"/>
  <c r="BK670" s="1"/>
  <c r="BJ2785"/>
  <c r="BK2785" s="1"/>
  <c r="BJ286"/>
  <c r="BK286" s="1"/>
  <c r="BJ473"/>
  <c r="BK473" s="1"/>
  <c r="BJ2559"/>
  <c r="BK2559" s="1"/>
  <c r="BJ2954"/>
  <c r="BK2954" s="1"/>
  <c r="BJ1647"/>
  <c r="BK1647" s="1"/>
  <c r="BJ2176"/>
  <c r="BK2176" s="1"/>
  <c r="BJ2798"/>
  <c r="BK2798" s="1"/>
  <c r="BJ1820"/>
  <c r="BK1820" s="1"/>
  <c r="BJ2260"/>
  <c r="BK2260" s="1"/>
  <c r="BJ821"/>
  <c r="BK821" s="1"/>
  <c r="BJ878"/>
  <c r="BK878" s="1"/>
  <c r="BJ454"/>
  <c r="BK454" s="1"/>
  <c r="BJ881"/>
  <c r="BK881" s="1"/>
  <c r="BJ2998"/>
  <c r="BK2998" s="1"/>
  <c r="BJ2927"/>
  <c r="BK2927" s="1"/>
  <c r="BJ2123"/>
  <c r="BK2123" s="1"/>
  <c r="BJ2712"/>
  <c r="BK2712" s="1"/>
  <c r="BJ1014"/>
  <c r="BK1014" s="1"/>
  <c r="BJ900"/>
  <c r="BK900" s="1"/>
  <c r="BJ1004"/>
  <c r="BK1004" s="1"/>
  <c r="BJ1225"/>
  <c r="BK1225" s="1"/>
  <c r="BJ2982"/>
  <c r="BK2982" s="1"/>
  <c r="BJ2644"/>
  <c r="BK2644" s="1"/>
  <c r="BJ1954"/>
  <c r="BK1954" s="1"/>
  <c r="BJ1033"/>
  <c r="BK1033" s="1"/>
  <c r="BJ1399"/>
  <c r="BK1399" s="1"/>
  <c r="BJ559"/>
  <c r="BK559" s="1"/>
  <c r="BJ2972"/>
  <c r="BK2972" s="1"/>
  <c r="BJ868"/>
  <c r="BK868" s="1"/>
  <c r="BJ1403"/>
  <c r="BK1403" s="1"/>
  <c r="BJ1999"/>
  <c r="BK1999" s="1"/>
  <c r="BJ1466"/>
  <c r="BK1466" s="1"/>
  <c r="BJ898"/>
  <c r="BK898" s="1"/>
  <c r="BJ2547"/>
  <c r="BK2547" s="1"/>
  <c r="BJ617"/>
  <c r="BK617" s="1"/>
  <c r="BJ1532"/>
  <c r="BK1532" s="1"/>
  <c r="BJ2368"/>
  <c r="BK2368" s="1"/>
  <c r="BJ1871"/>
  <c r="BK1871" s="1"/>
  <c r="BJ1530"/>
  <c r="BK1530" s="1"/>
  <c r="BJ2769"/>
  <c r="BK2769" s="1"/>
  <c r="BJ1347"/>
  <c r="BK1347" s="1"/>
  <c r="BJ2006"/>
  <c r="BK2006" s="1"/>
  <c r="BJ2264"/>
  <c r="BK2264" s="1"/>
  <c r="BJ759"/>
  <c r="BK759" s="1"/>
  <c r="BJ2200"/>
  <c r="BK2200" s="1"/>
  <c r="BJ627"/>
  <c r="BK627" s="1"/>
  <c r="BJ992"/>
  <c r="BK992" s="1"/>
  <c r="BJ342"/>
  <c r="BK342" s="1"/>
  <c r="BJ2196"/>
  <c r="BK2196" s="1"/>
  <c r="BJ676"/>
  <c r="BK676" s="1"/>
  <c r="BJ2557"/>
  <c r="BK2557" s="1"/>
  <c r="BJ2816"/>
  <c r="BK2816" s="1"/>
  <c r="BJ1121"/>
  <c r="BK1121" s="1"/>
  <c r="BJ1087"/>
  <c r="BK1087" s="1"/>
  <c r="BJ1528"/>
  <c r="BK1528" s="1"/>
  <c r="BJ402"/>
  <c r="BK402" s="1"/>
  <c r="BJ1108"/>
  <c r="BK1108" s="1"/>
  <c r="BJ2719"/>
  <c r="BK2719" s="1"/>
  <c r="BJ693"/>
  <c r="BK693" s="1"/>
  <c r="BJ1515"/>
  <c r="BK1515" s="1"/>
  <c r="BJ2446"/>
  <c r="BK2446" s="1"/>
  <c r="BJ180"/>
  <c r="BK180" s="1"/>
  <c r="BJ1075"/>
  <c r="BK1075" s="1"/>
  <c r="BJ2349"/>
  <c r="BK2349" s="1"/>
  <c r="BJ2877"/>
  <c r="BK2877" s="1"/>
  <c r="BJ1788"/>
  <c r="BK1788" s="1"/>
  <c r="BJ2216"/>
  <c r="BK2216" s="1"/>
  <c r="BJ2690"/>
  <c r="BK2690" s="1"/>
  <c r="BJ643"/>
  <c r="BK643" s="1"/>
  <c r="BJ2463"/>
  <c r="BK2463" s="1"/>
  <c r="BJ2945"/>
  <c r="BK2945" s="1"/>
  <c r="BJ323"/>
  <c r="BK323" s="1"/>
  <c r="BJ2447"/>
  <c r="BK2447" s="1"/>
  <c r="BJ389"/>
  <c r="BK389" s="1"/>
  <c r="BJ1585"/>
  <c r="BK1585" s="1"/>
  <c r="BJ1429"/>
  <c r="BK1429" s="1"/>
  <c r="BJ393"/>
  <c r="BK393" s="1"/>
  <c r="BJ1476"/>
  <c r="BK1476" s="1"/>
  <c r="BJ255"/>
  <c r="BK255" s="1"/>
  <c r="BJ2347"/>
  <c r="BK2347" s="1"/>
  <c r="BJ679"/>
  <c r="BK679" s="1"/>
  <c r="BJ1686"/>
  <c r="BK1686" s="1"/>
  <c r="BJ690"/>
  <c r="BK690" s="1"/>
  <c r="BJ100"/>
  <c r="BK100" s="1"/>
  <c r="BJ2125"/>
  <c r="BK2125" s="1"/>
  <c r="BJ2356"/>
  <c r="BK2356" s="1"/>
  <c r="BJ2285"/>
  <c r="BK2285" s="1"/>
  <c r="BJ2761"/>
  <c r="BK2761" s="1"/>
  <c r="BJ1044"/>
  <c r="BK1044" s="1"/>
  <c r="BJ2464"/>
  <c r="BK2464" s="1"/>
  <c r="BJ151"/>
  <c r="BK151" s="1"/>
  <c r="BJ751"/>
  <c r="BK751" s="1"/>
  <c r="BJ2195"/>
  <c r="BK2195" s="1"/>
  <c r="BJ581"/>
  <c r="BK581" s="1"/>
  <c r="BJ564"/>
  <c r="BK564" s="1"/>
  <c r="BJ1265"/>
  <c r="BK1265" s="1"/>
  <c r="BJ2878"/>
  <c r="BK2878" s="1"/>
  <c r="BJ2679"/>
  <c r="BK2679" s="1"/>
  <c r="BJ1731"/>
  <c r="BK1731" s="1"/>
  <c r="BJ2247"/>
  <c r="BK2247" s="1"/>
  <c r="BJ2506"/>
  <c r="BK2506" s="1"/>
  <c r="BJ2011"/>
  <c r="BK2011" s="1"/>
  <c r="BJ596"/>
  <c r="BK596" s="1"/>
  <c r="BJ1040"/>
  <c r="BK1040" s="1"/>
  <c r="BJ1019"/>
  <c r="BK1019" s="1"/>
  <c r="BJ2525"/>
  <c r="BK2525" s="1"/>
  <c r="BJ1368"/>
  <c r="BK1368" s="1"/>
  <c r="BJ1590"/>
  <c r="BK1590" s="1"/>
  <c r="BJ1518"/>
  <c r="BK1518" s="1"/>
  <c r="BJ779"/>
  <c r="BK779" s="1"/>
  <c r="BJ417"/>
  <c r="BK417" s="1"/>
  <c r="BJ746"/>
  <c r="BK746" s="1"/>
  <c r="BJ1790"/>
  <c r="BK1790" s="1"/>
  <c r="BJ786"/>
  <c r="BK786" s="1"/>
  <c r="BJ2926"/>
  <c r="BK2926" s="1"/>
  <c r="BJ1524"/>
  <c r="BK1524" s="1"/>
  <c r="BJ574"/>
  <c r="BK574" s="1"/>
  <c r="BJ2524"/>
  <c r="BK2524" s="1"/>
  <c r="BJ1288"/>
  <c r="BK1288" s="1"/>
  <c r="BJ2832"/>
  <c r="BK2832" s="1"/>
  <c r="BJ649"/>
  <c r="BK649" s="1"/>
  <c r="BJ401"/>
  <c r="BK401" s="1"/>
  <c r="BJ771"/>
  <c r="BK771" s="1"/>
  <c r="BJ540"/>
  <c r="BK540" s="1"/>
  <c r="BJ1303"/>
  <c r="BK1303" s="1"/>
  <c r="BJ622"/>
  <c r="BK622" s="1"/>
  <c r="BJ1253"/>
  <c r="BK1253" s="1"/>
  <c r="BJ853"/>
  <c r="BK853" s="1"/>
  <c r="BJ2920"/>
  <c r="BK2920" s="1"/>
  <c r="BJ2372"/>
  <c r="BK2372" s="1"/>
  <c r="BJ269"/>
  <c r="BK269" s="1"/>
  <c r="BJ1453"/>
  <c r="BK1453" s="1"/>
  <c r="BJ623"/>
  <c r="BK623" s="1"/>
  <c r="BJ1382"/>
  <c r="BK1382" s="1"/>
  <c r="BJ2819"/>
  <c r="BK2819" s="1"/>
  <c r="BJ2014"/>
  <c r="BK2014" s="1"/>
  <c r="BJ2959"/>
  <c r="BK2959" s="1"/>
  <c r="BJ129"/>
  <c r="BK129" s="1"/>
  <c r="BJ1985"/>
  <c r="BK1985" s="1"/>
  <c r="BJ775"/>
  <c r="BK775" s="1"/>
  <c r="BJ14"/>
  <c r="BK14" s="1"/>
  <c r="BJ840"/>
  <c r="BK840" s="1"/>
  <c r="BJ2999"/>
  <c r="BK2999" s="1"/>
  <c r="BJ2587"/>
  <c r="BK2587" s="1"/>
  <c r="BJ1383"/>
  <c r="BK1383" s="1"/>
  <c r="BJ2585"/>
  <c r="BK2585" s="1"/>
  <c r="BJ2487"/>
  <c r="BK2487" s="1"/>
  <c r="BJ1307"/>
  <c r="BK1307" s="1"/>
  <c r="BJ1531"/>
  <c r="BK1531" s="1"/>
  <c r="BJ655"/>
  <c r="BK655" s="1"/>
  <c r="BJ926"/>
  <c r="BK926" s="1"/>
  <c r="BJ144"/>
  <c r="BK144" s="1"/>
  <c r="BJ502"/>
  <c r="BK502" s="1"/>
  <c r="BJ2193"/>
  <c r="BK2193" s="1"/>
  <c r="BJ1240"/>
  <c r="BK1240" s="1"/>
  <c r="BJ267"/>
  <c r="BK267" s="1"/>
  <c r="BJ1850"/>
  <c r="BK1850" s="1"/>
  <c r="BJ250"/>
  <c r="BK250" s="1"/>
  <c r="BJ2632"/>
  <c r="BK2632" s="1"/>
  <c r="BJ380"/>
  <c r="BK380" s="1"/>
  <c r="BJ1834"/>
  <c r="BK1834" s="1"/>
  <c r="BJ35"/>
  <c r="BK35" s="1"/>
  <c r="BJ704"/>
  <c r="BK704" s="1"/>
  <c r="BJ1135"/>
  <c r="BK1135" s="1"/>
  <c r="BJ237"/>
  <c r="BK237" s="1"/>
  <c r="BJ2928"/>
  <c r="BK2928" s="1"/>
  <c r="BJ688"/>
  <c r="BK688" s="1"/>
  <c r="BJ757"/>
  <c r="BK757" s="1"/>
  <c r="BJ1053"/>
  <c r="BK1053" s="1"/>
  <c r="BJ1651"/>
  <c r="BK1651" s="1"/>
  <c r="BJ2628"/>
  <c r="BK2628" s="1"/>
  <c r="BJ25"/>
  <c r="BK25" s="1"/>
  <c r="BJ2230"/>
  <c r="BK2230" s="1"/>
  <c r="BJ822"/>
  <c r="BK822" s="1"/>
  <c r="BJ855"/>
  <c r="BK855" s="1"/>
  <c r="BJ2237"/>
  <c r="BK2237" s="1"/>
  <c r="BJ2795"/>
  <c r="BK2795" s="1"/>
  <c r="BJ2281"/>
  <c r="BK2281" s="1"/>
  <c r="BJ1335"/>
  <c r="BK1335" s="1"/>
  <c r="BJ550"/>
  <c r="BK550" s="1"/>
  <c r="BJ101"/>
  <c r="BK101" s="1"/>
  <c r="BJ572"/>
  <c r="BK572" s="1"/>
  <c r="BJ1444"/>
  <c r="BK1444" s="1"/>
  <c r="BJ466"/>
  <c r="BK466" s="1"/>
  <c r="BJ1629"/>
  <c r="BK1629" s="1"/>
  <c r="BJ543"/>
  <c r="BK543" s="1"/>
  <c r="BJ1581"/>
  <c r="BK1581" s="1"/>
  <c r="BJ2316"/>
  <c r="BK2316" s="1"/>
  <c r="BJ225"/>
  <c r="BK225" s="1"/>
  <c r="BJ496"/>
  <c r="BK496" s="1"/>
  <c r="BJ1156"/>
  <c r="BK1156" s="1"/>
  <c r="BJ2162"/>
  <c r="BK2162" s="1"/>
  <c r="BJ1082"/>
  <c r="BK1082" s="1"/>
  <c r="BJ731"/>
  <c r="BK731" s="1"/>
  <c r="BJ1875"/>
  <c r="BK1875" s="1"/>
  <c r="BJ1066"/>
  <c r="BK1066" s="1"/>
  <c r="BJ1706"/>
  <c r="BK1706" s="1"/>
  <c r="BJ1835"/>
  <c r="BK1835" s="1"/>
  <c r="BJ2614"/>
  <c r="BK2614" s="1"/>
  <c r="BJ337"/>
  <c r="BK337" s="1"/>
  <c r="BJ602"/>
  <c r="BK602" s="1"/>
  <c r="BJ1228"/>
  <c r="BK1228" s="1"/>
  <c r="BJ1643"/>
  <c r="BK1643" s="1"/>
  <c r="BJ227"/>
  <c r="BK227" s="1"/>
  <c r="BJ2207"/>
  <c r="BK2207" s="1"/>
  <c r="BJ1861"/>
  <c r="BK1861" s="1"/>
  <c r="BJ1588"/>
  <c r="BK1588" s="1"/>
  <c r="BJ584"/>
  <c r="BK584" s="1"/>
  <c r="BJ1401"/>
  <c r="BK1401" s="1"/>
  <c r="BJ891"/>
  <c r="BK891" s="1"/>
  <c r="BJ121"/>
  <c r="BK121" s="1"/>
  <c r="BJ1270"/>
  <c r="BK1270" s="1"/>
  <c r="BJ2408"/>
  <c r="BK2408" s="1"/>
  <c r="BJ297"/>
  <c r="BK297" s="1"/>
  <c r="BJ2036"/>
  <c r="BK2036" s="1"/>
  <c r="BJ2838"/>
  <c r="BK2838" s="1"/>
  <c r="BJ2531"/>
  <c r="BK2531" s="1"/>
  <c r="BJ1660"/>
  <c r="BK1660" s="1"/>
  <c r="BJ2111"/>
  <c r="BK2111" s="1"/>
  <c r="BJ472"/>
  <c r="BK472" s="1"/>
  <c r="BJ308"/>
  <c r="BK308" s="1"/>
  <c r="BJ624"/>
  <c r="BK624" s="1"/>
  <c r="BJ2966"/>
  <c r="BK2966" s="1"/>
  <c r="BJ2720"/>
  <c r="BK2720" s="1"/>
  <c r="BJ1209"/>
  <c r="BK1209" s="1"/>
  <c r="BJ1860"/>
  <c r="BK1860" s="1"/>
  <c r="BJ607"/>
  <c r="BK607" s="1"/>
  <c r="BJ2244"/>
  <c r="BK2244" s="1"/>
  <c r="BJ866"/>
  <c r="BK866" s="1"/>
  <c r="BJ470"/>
  <c r="BK470" s="1"/>
  <c r="BJ2443"/>
  <c r="BK2443" s="1"/>
  <c r="BJ2493"/>
  <c r="BK2493" s="1"/>
  <c r="BJ1322"/>
  <c r="BK1322" s="1"/>
  <c r="BJ1217"/>
  <c r="BK1217" s="1"/>
  <c r="BJ498"/>
  <c r="BK498" s="1"/>
  <c r="BJ1978"/>
  <c r="BK1978" s="1"/>
  <c r="BJ612"/>
  <c r="BK612" s="1"/>
  <c r="BJ2697"/>
  <c r="BK2697" s="1"/>
  <c r="BJ2313"/>
  <c r="BK2313" s="1"/>
  <c r="BJ2770"/>
  <c r="BK2770" s="1"/>
  <c r="BJ860"/>
  <c r="BK860" s="1"/>
  <c r="BJ2957"/>
  <c r="BK2957" s="1"/>
  <c r="BJ170"/>
  <c r="BK170" s="1"/>
  <c r="BJ461"/>
  <c r="BK461" s="1"/>
  <c r="BJ1266"/>
  <c r="BK1266" s="1"/>
  <c r="BJ374"/>
  <c r="BK374" s="1"/>
  <c r="BJ1568"/>
  <c r="BK1568" s="1"/>
  <c r="BJ400"/>
  <c r="BK400" s="1"/>
  <c r="BJ544"/>
  <c r="BK544" s="1"/>
  <c r="BJ2276"/>
  <c r="BK2276" s="1"/>
  <c r="BJ1818"/>
  <c r="BK1818" s="1"/>
  <c r="BJ2073"/>
  <c r="BK2073" s="1"/>
  <c r="BJ1193"/>
  <c r="BK1193" s="1"/>
  <c r="BJ989"/>
  <c r="BK989" s="1"/>
  <c r="BJ2471"/>
  <c r="BK2471" s="1"/>
  <c r="BJ426"/>
  <c r="BK426" s="1"/>
  <c r="BJ2240"/>
  <c r="BK2240" s="1"/>
  <c r="BJ1794"/>
  <c r="BK1794" s="1"/>
  <c r="BJ2027"/>
  <c r="BK2027" s="1"/>
  <c r="BJ869"/>
  <c r="BK869" s="1"/>
  <c r="BJ434"/>
  <c r="BK434" s="1"/>
  <c r="BJ2969"/>
  <c r="BK2969" s="1"/>
  <c r="BJ2528"/>
  <c r="BK2528" s="1"/>
  <c r="BJ1784"/>
  <c r="BK1784" s="1"/>
  <c r="BJ1096"/>
  <c r="BK1096" s="1"/>
  <c r="BJ630"/>
  <c r="BK630" s="1"/>
  <c r="BJ221"/>
  <c r="BK221" s="1"/>
  <c r="BJ605"/>
  <c r="BK605" s="1"/>
  <c r="BJ971"/>
  <c r="BK971" s="1"/>
  <c r="BJ1937"/>
  <c r="BK1937" s="1"/>
  <c r="BJ1693"/>
  <c r="BK1693" s="1"/>
  <c r="BJ468"/>
  <c r="BK468" s="1"/>
  <c r="BJ481"/>
  <c r="BK481" s="1"/>
  <c r="BJ165"/>
  <c r="BK165" s="1"/>
  <c r="BJ30"/>
  <c r="BK30" s="1"/>
  <c r="BJ2076"/>
  <c r="BK2076" s="1"/>
  <c r="BJ2211"/>
  <c r="BK2211" s="1"/>
  <c r="BJ2944"/>
  <c r="BK2944" s="1"/>
  <c r="BJ1405"/>
  <c r="BK1405" s="1"/>
  <c r="BJ948"/>
  <c r="BK948" s="1"/>
  <c r="BJ2489"/>
  <c r="BK2489" s="1"/>
  <c r="BJ332"/>
  <c r="BK332" s="1"/>
  <c r="BJ493"/>
  <c r="BK493" s="1"/>
  <c r="BJ1452"/>
  <c r="BK1452" s="1"/>
  <c r="BJ363"/>
  <c r="BK363" s="1"/>
  <c r="BJ1973"/>
  <c r="BK1973" s="1"/>
  <c r="BJ2084"/>
  <c r="BK2084" s="1"/>
  <c r="BJ1566"/>
  <c r="BK1566" s="1"/>
  <c r="BJ1735"/>
  <c r="BK1735" s="1"/>
  <c r="BJ268"/>
  <c r="BK268" s="1"/>
  <c r="BJ1760"/>
  <c r="BK1760" s="1"/>
  <c r="BJ1822"/>
  <c r="BK1822" s="1"/>
  <c r="BJ561"/>
  <c r="BK561" s="1"/>
  <c r="BJ901"/>
  <c r="BK901" s="1"/>
  <c r="BJ277"/>
  <c r="BK277" s="1"/>
  <c r="BJ248"/>
  <c r="BK248" s="1"/>
  <c r="BJ1944"/>
  <c r="BK1944" s="1"/>
  <c r="BJ2553"/>
  <c r="BK2553" s="1"/>
  <c r="BJ2841"/>
  <c r="BK2841" s="1"/>
  <c r="BJ324"/>
  <c r="BK324" s="1"/>
  <c r="BJ2062"/>
  <c r="BK2062" s="1"/>
  <c r="BJ1395"/>
  <c r="BK1395" s="1"/>
  <c r="BJ312"/>
  <c r="BK312" s="1"/>
  <c r="BJ1616"/>
  <c r="BK1616" s="1"/>
  <c r="BJ755"/>
  <c r="BK755" s="1"/>
  <c r="BJ729"/>
  <c r="BK729" s="1"/>
  <c r="BJ1391"/>
  <c r="BK1391" s="1"/>
  <c r="BJ2251"/>
  <c r="BK2251" s="1"/>
  <c r="BJ529"/>
  <c r="BK529" s="1"/>
  <c r="BJ538"/>
  <c r="BK538" s="1"/>
  <c r="BJ928"/>
  <c r="BK928" s="1"/>
  <c r="BJ1665"/>
  <c r="BK1665" s="1"/>
  <c r="BJ2728"/>
  <c r="BK2728" s="1"/>
  <c r="BJ68"/>
  <c r="BK68" s="1"/>
  <c r="BJ2217"/>
  <c r="BK2217" s="1"/>
  <c r="BJ2702"/>
  <c r="BK2702" s="1"/>
  <c r="BJ251"/>
  <c r="BK251" s="1"/>
  <c r="BJ1603"/>
  <c r="BK1603" s="1"/>
  <c r="BJ2566"/>
  <c r="BK2566" s="1"/>
  <c r="BJ1316"/>
  <c r="BK1316" s="1"/>
  <c r="BJ1785"/>
  <c r="BK1785" s="1"/>
  <c r="BJ1734"/>
  <c r="BK1734" s="1"/>
  <c r="BJ187"/>
  <c r="BK187" s="1"/>
  <c r="BJ2797"/>
  <c r="BK2797" s="1"/>
  <c r="BJ2004"/>
  <c r="BK2004" s="1"/>
  <c r="BJ2065"/>
  <c r="BK2065" s="1"/>
  <c r="BJ259"/>
  <c r="BK259" s="1"/>
  <c r="BJ1968"/>
  <c r="BK1968" s="1"/>
  <c r="BJ139"/>
  <c r="BK139" s="1"/>
  <c r="BJ2851"/>
  <c r="BK2851" s="1"/>
  <c r="BJ787"/>
  <c r="BK787" s="1"/>
  <c r="BJ965"/>
  <c r="BK965" s="1"/>
  <c r="BJ1976"/>
  <c r="BK1976" s="1"/>
  <c r="BJ514"/>
  <c r="BK514" s="1"/>
  <c r="BJ531"/>
  <c r="BK531" s="1"/>
  <c r="BJ141"/>
  <c r="BK141" s="1"/>
  <c r="BJ157"/>
  <c r="BK157" s="1"/>
  <c r="BJ2081"/>
  <c r="BK2081" s="1"/>
  <c r="BJ314"/>
  <c r="BK314" s="1"/>
  <c r="BJ2317"/>
  <c r="BK2317" s="1"/>
  <c r="BJ1470"/>
  <c r="BK1470" s="1"/>
  <c r="BJ2546"/>
  <c r="BK2546" s="1"/>
  <c r="BJ214"/>
  <c r="BK214" s="1"/>
  <c r="BJ721"/>
  <c r="BK721" s="1"/>
  <c r="BJ1012"/>
  <c r="BK1012" s="1"/>
  <c r="BJ1486"/>
  <c r="BK1486" s="1"/>
  <c r="BJ2209"/>
  <c r="BK2209" s="1"/>
  <c r="BJ1810"/>
  <c r="BK1810" s="1"/>
  <c r="BJ1205"/>
  <c r="BK1205" s="1"/>
  <c r="BJ2909"/>
  <c r="BK2909" s="1"/>
  <c r="BJ1995"/>
  <c r="BK1995" s="1"/>
  <c r="BJ2706"/>
  <c r="BK2706" s="1"/>
  <c r="BJ2366"/>
  <c r="BK2366" s="1"/>
  <c r="BJ2881"/>
  <c r="BK2881" s="1"/>
  <c r="BJ1034"/>
  <c r="BK1034" s="1"/>
  <c r="BJ590"/>
  <c r="BK590" s="1"/>
  <c r="BJ1461"/>
  <c r="BK1461" s="1"/>
  <c r="BJ1271"/>
  <c r="BK1271" s="1"/>
  <c r="BJ2393"/>
  <c r="BK2393" s="1"/>
  <c r="BJ1433"/>
  <c r="BK1433" s="1"/>
  <c r="BJ705"/>
  <c r="BK705" s="1"/>
  <c r="BJ1057"/>
  <c r="BK1057" s="1"/>
  <c r="BJ1078"/>
  <c r="BK1078" s="1"/>
  <c r="BJ2472"/>
  <c r="BK2472" s="1"/>
  <c r="BJ519"/>
  <c r="BK519" s="1"/>
  <c r="BJ1277"/>
  <c r="BK1277" s="1"/>
  <c r="BJ2692"/>
  <c r="BK2692" s="1"/>
  <c r="BJ611"/>
  <c r="BK611" s="1"/>
  <c r="BJ97"/>
  <c r="BK97" s="1"/>
  <c r="BJ1186"/>
  <c r="BK1186" s="1"/>
  <c r="BJ1666"/>
  <c r="BK1666" s="1"/>
  <c r="BJ1260"/>
  <c r="BK1260" s="1"/>
  <c r="BJ645"/>
  <c r="BK645" s="1"/>
  <c r="BJ722"/>
  <c r="BK722" s="1"/>
  <c r="BJ2375"/>
  <c r="BK2375" s="1"/>
  <c r="BJ582"/>
  <c r="BK582" s="1"/>
  <c r="BJ1207"/>
  <c r="BK1207" s="1"/>
  <c r="BJ1200"/>
  <c r="BK1200" s="1"/>
  <c r="BJ40"/>
  <c r="BK40" s="1"/>
  <c r="BJ734"/>
  <c r="BK734" s="1"/>
  <c r="BJ2985"/>
  <c r="BK2985" s="1"/>
  <c r="BJ388"/>
  <c r="BK388" s="1"/>
  <c r="BJ2836"/>
  <c r="BK2836" s="1"/>
  <c r="BJ862"/>
  <c r="BK862" s="1"/>
  <c r="BJ1914"/>
  <c r="BK1914" s="1"/>
  <c r="BJ2961"/>
  <c r="BK2961" s="1"/>
  <c r="BJ848"/>
  <c r="BK848" s="1"/>
  <c r="BJ2609"/>
  <c r="BK2609" s="1"/>
  <c r="BJ276"/>
  <c r="BK276" s="1"/>
  <c r="BJ1689"/>
  <c r="BK1689" s="1"/>
  <c r="BJ2519"/>
  <c r="BK2519" s="1"/>
  <c r="BJ752"/>
  <c r="BK752" s="1"/>
  <c r="BJ2335"/>
  <c r="BK2335" s="1"/>
  <c r="BJ1888"/>
  <c r="BK1888" s="1"/>
  <c r="BJ555"/>
  <c r="BK555" s="1"/>
  <c r="BJ2284"/>
  <c r="BK2284" s="1"/>
  <c r="BJ264"/>
  <c r="BK264" s="1"/>
  <c r="BJ1242"/>
  <c r="BK1242" s="1"/>
  <c r="BJ524"/>
  <c r="BK524" s="1"/>
  <c r="BJ1255"/>
  <c r="BK1255" s="1"/>
  <c r="BJ2771"/>
  <c r="BK2771" s="1"/>
  <c r="BJ2542"/>
  <c r="BK2542" s="1"/>
  <c r="BJ986"/>
  <c r="BK986" s="1"/>
  <c r="BJ1984"/>
  <c r="BK1984" s="1"/>
  <c r="BJ2376"/>
  <c r="BK2376" s="1"/>
  <c r="BJ16"/>
  <c r="BK16" s="1"/>
  <c r="BJ2259"/>
  <c r="BK2259" s="1"/>
  <c r="BJ2529"/>
  <c r="BK2529" s="1"/>
  <c r="BJ2631"/>
  <c r="BK2631" s="1"/>
  <c r="BJ1506"/>
  <c r="BK1506" s="1"/>
  <c r="BJ1576"/>
  <c r="BK1576" s="1"/>
  <c r="BJ2821"/>
  <c r="BK2821" s="1"/>
  <c r="BJ1340"/>
  <c r="BK1340" s="1"/>
  <c r="BJ2963"/>
  <c r="BK2963" s="1"/>
  <c r="BJ1393"/>
  <c r="BK1393" s="1"/>
  <c r="BJ2031"/>
  <c r="BK2031" s="1"/>
  <c r="BJ1459"/>
  <c r="BK1459" s="1"/>
  <c r="BJ2887"/>
  <c r="BK2887" s="1"/>
  <c r="BJ1630"/>
  <c r="BK1630" s="1"/>
  <c r="BJ620"/>
  <c r="BK620" s="1"/>
  <c r="BJ1740"/>
  <c r="BK1740" s="1"/>
  <c r="BJ232"/>
  <c r="BK232" s="1"/>
  <c r="BJ983"/>
  <c r="BK983" s="1"/>
  <c r="BJ2565"/>
  <c r="BK2565" s="1"/>
  <c r="BJ102"/>
  <c r="BK102" s="1"/>
  <c r="BJ2922"/>
  <c r="BK2922" s="1"/>
  <c r="BJ1157"/>
  <c r="BK1157" s="1"/>
  <c r="BJ2533"/>
  <c r="BK2533" s="1"/>
  <c r="BJ230"/>
  <c r="BK230" s="1"/>
  <c r="BJ768"/>
  <c r="BK768" s="1"/>
  <c r="BJ2494"/>
  <c r="BK2494" s="1"/>
  <c r="BJ2997"/>
  <c r="BK2997" s="1"/>
  <c r="BJ1231"/>
  <c r="BK1231" s="1"/>
  <c r="BJ479"/>
  <c r="BK479" s="1"/>
  <c r="BJ1169"/>
  <c r="BK1169" s="1"/>
  <c r="BJ2986"/>
  <c r="BK2986" s="1"/>
  <c r="BJ651"/>
  <c r="BK651" s="1"/>
  <c r="BJ236"/>
  <c r="BK236" s="1"/>
  <c r="BJ357"/>
  <c r="BK357" s="1"/>
  <c r="BJ2360"/>
  <c r="BK2360" s="1"/>
  <c r="BJ242"/>
  <c r="BK242" s="1"/>
  <c r="BJ1859"/>
  <c r="BK1859" s="1"/>
  <c r="BJ2455"/>
  <c r="BK2455" s="1"/>
  <c r="BJ2266"/>
  <c r="BK2266" s="1"/>
  <c r="BJ2369"/>
  <c r="BK2369" s="1"/>
  <c r="BJ1610"/>
  <c r="BK1610" s="1"/>
  <c r="BJ1355"/>
  <c r="BK1355" s="1"/>
  <c r="BJ1379"/>
  <c r="BK1379" s="1"/>
  <c r="BJ1449"/>
  <c r="BK1449" s="1"/>
  <c r="BJ1653"/>
  <c r="BK1653" s="1"/>
  <c r="BJ2960"/>
  <c r="BK2960" s="1"/>
  <c r="BJ1144"/>
  <c r="BK1144" s="1"/>
  <c r="BJ2053"/>
  <c r="BK2053" s="1"/>
  <c r="BJ2166"/>
  <c r="BK2166" s="1"/>
  <c r="BJ1038"/>
  <c r="BK1038" s="1"/>
  <c r="BJ311"/>
  <c r="BK311" s="1"/>
  <c r="BJ453"/>
  <c r="BK453" s="1"/>
  <c r="BJ2159"/>
  <c r="BK2159" s="1"/>
  <c r="BJ917"/>
  <c r="BK917" s="1"/>
  <c r="BJ2654"/>
  <c r="BK2654" s="1"/>
  <c r="BJ110"/>
  <c r="BK110" s="1"/>
  <c r="BJ1426"/>
  <c r="BK1426" s="1"/>
  <c r="BJ837"/>
  <c r="BK837" s="1"/>
  <c r="BJ2427"/>
  <c r="BK2427" s="1"/>
  <c r="BJ403"/>
  <c r="BK403" s="1"/>
  <c r="BJ818"/>
  <c r="BK818" s="1"/>
  <c r="BJ1578"/>
  <c r="BK1578" s="1"/>
  <c r="BJ1708"/>
  <c r="BK1708" s="1"/>
  <c r="BJ2600"/>
  <c r="BK2600" s="1"/>
  <c r="BJ1591"/>
  <c r="BK1591" s="1"/>
  <c r="BJ2537"/>
  <c r="BK2537" s="1"/>
  <c r="BJ1366"/>
  <c r="BK1366" s="1"/>
  <c r="BJ1018"/>
  <c r="BK1018" s="1"/>
  <c r="BJ373"/>
  <c r="BK373" s="1"/>
  <c r="BJ1136"/>
  <c r="BK1136" s="1"/>
  <c r="BJ1632"/>
  <c r="BK1632" s="1"/>
  <c r="BJ2391"/>
  <c r="BK2391" s="1"/>
  <c r="BJ2569"/>
  <c r="BK2569" s="1"/>
  <c r="BJ2564"/>
  <c r="BK2564" s="1"/>
  <c r="BJ1553"/>
  <c r="BK1553" s="1"/>
  <c r="BJ2888"/>
  <c r="BK2888" s="1"/>
  <c r="BJ908"/>
  <c r="BK908" s="1"/>
  <c r="BJ1016"/>
  <c r="BK1016" s="1"/>
  <c r="BJ2117"/>
  <c r="BK2117" s="1"/>
  <c r="BJ1263"/>
  <c r="BK1263" s="1"/>
  <c r="BJ1315"/>
  <c r="BK1315" s="1"/>
  <c r="BJ2659"/>
  <c r="BK2659" s="1"/>
  <c r="BJ2943"/>
  <c r="BK2943" s="1"/>
  <c r="BJ2974"/>
  <c r="BK2974" s="1"/>
  <c r="BJ806"/>
  <c r="BK806" s="1"/>
  <c r="BJ2087"/>
  <c r="BK2087" s="1"/>
  <c r="BJ1226"/>
  <c r="BK1226" s="1"/>
  <c r="BJ1798"/>
  <c r="BK1798" s="1"/>
  <c r="BJ186"/>
  <c r="BK186" s="1"/>
  <c r="BJ1151"/>
  <c r="BK1151" s="1"/>
  <c r="BJ2363"/>
  <c r="BK2363" s="1"/>
  <c r="BJ2835"/>
  <c r="BK2835" s="1"/>
  <c r="BJ1208"/>
  <c r="BK1208" s="1"/>
  <c r="BJ2219"/>
  <c r="BK2219" s="1"/>
  <c r="BJ183"/>
  <c r="BK183" s="1"/>
  <c r="BJ2718"/>
  <c r="BK2718" s="1"/>
  <c r="BJ874"/>
  <c r="BK874" s="1"/>
  <c r="BJ2386"/>
  <c r="BK2386" s="1"/>
  <c r="BJ816"/>
  <c r="BK816" s="1"/>
  <c r="BJ2803"/>
  <c r="BK2803" s="1"/>
  <c r="BJ677"/>
  <c r="BK677" s="1"/>
  <c r="BJ812"/>
  <c r="BK812" s="1"/>
  <c r="BJ1430"/>
  <c r="BK1430" s="1"/>
  <c r="BJ2019"/>
  <c r="BK2019" s="1"/>
  <c r="BJ1348"/>
  <c r="BK1348" s="1"/>
  <c r="BJ1690"/>
  <c r="BK1690" s="1"/>
  <c r="BJ2410"/>
  <c r="BK2410" s="1"/>
  <c r="BJ1521"/>
  <c r="BK1521" s="1"/>
  <c r="BJ497"/>
  <c r="BK497" s="1"/>
  <c r="BJ1030"/>
  <c r="BK1030" s="1"/>
  <c r="BJ904"/>
  <c r="BK904" s="1"/>
  <c r="BJ2089"/>
  <c r="BK2089" s="1"/>
  <c r="BJ2897"/>
  <c r="BK2897" s="1"/>
  <c r="BJ239"/>
  <c r="BK239" s="1"/>
  <c r="BJ2462"/>
  <c r="BK2462" s="1"/>
  <c r="BJ2233"/>
  <c r="BK2233" s="1"/>
  <c r="BJ2656"/>
  <c r="BK2656" s="1"/>
  <c r="BJ808"/>
  <c r="BK808" s="1"/>
  <c r="BJ2809"/>
  <c r="BK2809" s="1"/>
  <c r="BJ422"/>
  <c r="BK422" s="1"/>
  <c r="BJ364"/>
  <c r="BK364" s="1"/>
  <c r="BJ2635"/>
  <c r="BK2635" s="1"/>
  <c r="BJ2429"/>
  <c r="BK2429" s="1"/>
  <c r="BJ717"/>
  <c r="BK717" s="1"/>
  <c r="BJ1236"/>
  <c r="BK1236" s="1"/>
  <c r="BJ648"/>
  <c r="BK648" s="1"/>
  <c r="BJ398"/>
  <c r="BK398" s="1"/>
  <c r="BJ1858"/>
  <c r="BK1858" s="1"/>
  <c r="BJ2109"/>
  <c r="BK2109" s="1"/>
  <c r="BJ2197"/>
  <c r="BK2197" s="1"/>
  <c r="BJ2946"/>
  <c r="BK2946" s="1"/>
  <c r="BJ949"/>
  <c r="BK949" s="1"/>
  <c r="BJ2642"/>
  <c r="BK2642" s="1"/>
  <c r="BJ846"/>
  <c r="BK846" s="1"/>
  <c r="BJ2030"/>
  <c r="BK2030" s="1"/>
  <c r="BJ1023"/>
  <c r="BK1023" s="1"/>
  <c r="BJ224"/>
  <c r="BK224" s="1"/>
  <c r="BJ1676"/>
  <c r="BK1676" s="1"/>
  <c r="BJ1663"/>
  <c r="BK1663" s="1"/>
  <c r="BJ284"/>
  <c r="BK284" s="1"/>
  <c r="BJ2246"/>
  <c r="BK2246" s="1"/>
  <c r="BJ1908"/>
  <c r="BK1908" s="1"/>
  <c r="BJ2293"/>
  <c r="BK2293" s="1"/>
  <c r="BJ1390"/>
  <c r="BK1390" s="1"/>
  <c r="BJ1002"/>
  <c r="BK1002" s="1"/>
  <c r="BJ2272"/>
  <c r="BK2272" s="1"/>
  <c r="BJ1102"/>
  <c r="BK1102" s="1"/>
  <c r="BJ2496"/>
  <c r="BK2496" s="1"/>
  <c r="BJ229"/>
  <c r="BK229" s="1"/>
  <c r="BJ483"/>
  <c r="BK483" s="1"/>
  <c r="BJ2975"/>
  <c r="BK2975" s="1"/>
  <c r="BJ2442"/>
  <c r="BK2442" s="1"/>
  <c r="BJ2191"/>
  <c r="BK2191" s="1"/>
  <c r="BJ682"/>
  <c r="BK682" s="1"/>
  <c r="BJ657"/>
  <c r="BK657" s="1"/>
  <c r="BJ2526"/>
  <c r="BK2526" s="1"/>
  <c r="BJ2473"/>
  <c r="BK2473" s="1"/>
  <c r="BJ875"/>
  <c r="BK875" s="1"/>
  <c r="BJ1088"/>
  <c r="BK1088" s="1"/>
  <c r="BJ639"/>
  <c r="BK639" s="1"/>
  <c r="BJ2138"/>
  <c r="BK2138" s="1"/>
  <c r="BJ957"/>
  <c r="BK957" s="1"/>
  <c r="BJ994"/>
  <c r="BK994" s="1"/>
  <c r="BJ2509"/>
  <c r="BK2509" s="1"/>
  <c r="BJ776"/>
  <c r="BK776" s="1"/>
  <c r="BJ888"/>
  <c r="BK888" s="1"/>
  <c r="BJ1256"/>
  <c r="BK1256" s="1"/>
  <c r="BJ669"/>
  <c r="BK669" s="1"/>
  <c r="BJ1565"/>
  <c r="BK1565" s="1"/>
  <c r="BJ735"/>
  <c r="BK735" s="1"/>
  <c r="BJ2139"/>
  <c r="BK2139" s="1"/>
  <c r="BJ850"/>
  <c r="BK850" s="1"/>
  <c r="BJ1770"/>
  <c r="BK1770" s="1"/>
  <c r="BJ2145"/>
  <c r="BK2145" s="1"/>
  <c r="BJ1751"/>
  <c r="BK1751" s="1"/>
  <c r="BJ1431"/>
  <c r="BK1431" s="1"/>
  <c r="BJ1535"/>
  <c r="BK1535" s="1"/>
  <c r="BJ432"/>
  <c r="BK432" s="1"/>
  <c r="BJ1707"/>
  <c r="BK1707" s="1"/>
  <c r="BJ1868"/>
  <c r="BK1868" s="1"/>
  <c r="BJ288"/>
  <c r="BK288" s="1"/>
  <c r="BJ418"/>
  <c r="BK418" s="1"/>
  <c r="BJ1415"/>
  <c r="BK1415" s="1"/>
  <c r="BJ2184"/>
  <c r="BK2184" s="1"/>
  <c r="BJ136"/>
  <c r="BK136" s="1"/>
  <c r="BJ2258"/>
  <c r="BK2258" s="1"/>
  <c r="BJ2510"/>
  <c r="BK2510" s="1"/>
  <c r="BJ1446"/>
  <c r="BK1446" s="1"/>
  <c r="BJ2346"/>
  <c r="BK2346" s="1"/>
  <c r="BJ658"/>
  <c r="BK658" s="1"/>
  <c r="BJ2667"/>
  <c r="BK2667" s="1"/>
  <c r="BJ73"/>
  <c r="BK73" s="1"/>
  <c r="BJ437"/>
  <c r="BK437" s="1"/>
  <c r="BJ739"/>
  <c r="BK739" s="1"/>
  <c r="BJ1344"/>
  <c r="BK1344" s="1"/>
  <c r="BJ640"/>
  <c r="BK640" s="1"/>
  <c r="BJ1166"/>
  <c r="BK1166" s="1"/>
  <c r="BJ421"/>
  <c r="BK421" s="1"/>
  <c r="BJ2074"/>
  <c r="BK2074" s="1"/>
  <c r="BJ1104"/>
  <c r="BK1104" s="1"/>
  <c r="BJ903"/>
  <c r="BK903" s="1"/>
  <c r="BJ2911"/>
  <c r="BK2911" s="1"/>
  <c r="BJ1664"/>
  <c r="BK1664" s="1"/>
  <c r="BJ2823"/>
  <c r="BK2823" s="1"/>
  <c r="BJ1028"/>
  <c r="BK1028" s="1"/>
  <c r="BJ852"/>
  <c r="BK852" s="1"/>
  <c r="BJ2792"/>
  <c r="BK2792" s="1"/>
  <c r="BJ2588"/>
  <c r="BK2588" s="1"/>
  <c r="BJ587"/>
  <c r="BK587" s="1"/>
  <c r="BJ2865"/>
  <c r="BK2865" s="1"/>
  <c r="BJ1598"/>
  <c r="BK1598" s="1"/>
  <c r="BJ2422"/>
  <c r="BK2422" s="1"/>
  <c r="BJ1904"/>
  <c r="BK1904" s="1"/>
  <c r="BJ1529"/>
  <c r="BK1529" s="1"/>
  <c r="BJ387"/>
  <c r="BK387" s="1"/>
  <c r="BJ1105"/>
  <c r="BK1105" s="1"/>
  <c r="BJ1599"/>
  <c r="BK1599" s="1"/>
  <c r="BJ876"/>
  <c r="BK876" s="1"/>
  <c r="BJ1497"/>
  <c r="BK1497" s="1"/>
  <c r="BJ2842"/>
  <c r="BK2842" s="1"/>
  <c r="BJ1213"/>
  <c r="BK1213" s="1"/>
  <c r="BJ2937"/>
  <c r="BK2937" s="1"/>
  <c r="BJ2157"/>
  <c r="BK2157" s="1"/>
  <c r="BJ1239"/>
  <c r="BK1239" s="1"/>
  <c r="BJ456"/>
  <c r="BK456" s="1"/>
  <c r="BJ931"/>
  <c r="BK931" s="1"/>
  <c r="BJ204"/>
  <c r="BK204" s="1"/>
  <c r="BJ1089"/>
  <c r="BK1089" s="1"/>
  <c r="BJ2116"/>
  <c r="BK2116" s="1"/>
  <c r="BJ1652"/>
  <c r="BK1652" s="1"/>
  <c r="BJ1805"/>
  <c r="BK1805" s="1"/>
  <c r="BJ2683"/>
  <c r="BK2683" s="1"/>
  <c r="BJ1962"/>
  <c r="BK1962" s="1"/>
  <c r="BJ2149"/>
  <c r="BK2149" s="1"/>
  <c r="BJ2026"/>
  <c r="BK2026" s="1"/>
  <c r="BJ1987"/>
  <c r="BK1987" s="1"/>
  <c r="BJ1555"/>
  <c r="BK1555" s="1"/>
  <c r="BJ1802"/>
  <c r="BK1802" s="1"/>
  <c r="BJ1989"/>
  <c r="BK1989" s="1"/>
  <c r="BJ2133"/>
  <c r="BK2133" s="1"/>
  <c r="BJ2789"/>
  <c r="BK2789" s="1"/>
  <c r="BJ830"/>
  <c r="BK830" s="1"/>
  <c r="BJ2331"/>
  <c r="BK2331" s="1"/>
  <c r="BJ2668"/>
  <c r="BK2668" s="1"/>
  <c r="BJ2603"/>
  <c r="BK2603" s="1"/>
  <c r="BJ712"/>
  <c r="BK712" s="1"/>
  <c r="BJ728"/>
  <c r="BK728" s="1"/>
  <c r="BJ464"/>
  <c r="BK464" s="1"/>
  <c r="BJ2040"/>
  <c r="BK2040" s="1"/>
  <c r="BJ2729"/>
  <c r="BK2729" s="1"/>
  <c r="BJ1130"/>
  <c r="BK1130" s="1"/>
  <c r="BJ628"/>
  <c r="BK628" s="1"/>
  <c r="BJ2751"/>
  <c r="BK2751" s="1"/>
  <c r="BJ553"/>
  <c r="BK553" s="1"/>
  <c r="BJ521"/>
  <c r="BK521" s="1"/>
  <c r="BJ557"/>
  <c r="BK557" s="1"/>
  <c r="BJ1644"/>
  <c r="BK1644" s="1"/>
  <c r="BJ633"/>
  <c r="BK633" s="1"/>
  <c r="BJ2028"/>
  <c r="BK2028" s="1"/>
  <c r="BJ72"/>
  <c r="BK72" s="1"/>
  <c r="BJ1055"/>
  <c r="BK1055" s="1"/>
  <c r="BJ61"/>
  <c r="BK61" s="1"/>
  <c r="BJ371"/>
  <c r="BK371" s="1"/>
  <c r="BJ2840"/>
  <c r="BK2840" s="1"/>
  <c r="BJ1479"/>
  <c r="BK1479" s="1"/>
  <c r="BJ1941"/>
  <c r="BK1941" s="1"/>
  <c r="BJ1487"/>
  <c r="BK1487" s="1"/>
  <c r="BJ695"/>
  <c r="BK695" s="1"/>
  <c r="BJ2925"/>
  <c r="BK2925" s="1"/>
  <c r="BJ1889"/>
  <c r="BK1889" s="1"/>
  <c r="BJ2532"/>
  <c r="BK2532" s="1"/>
  <c r="BJ1600"/>
  <c r="BK1600" s="1"/>
  <c r="BJ1145"/>
  <c r="BK1145" s="1"/>
  <c r="BJ1451"/>
  <c r="BK1451" s="1"/>
  <c r="BJ1827"/>
  <c r="BK1827" s="1"/>
  <c r="BJ2406"/>
  <c r="BK2406" s="1"/>
  <c r="BJ1894"/>
  <c r="BK1894" s="1"/>
  <c r="BJ381"/>
  <c r="BK381" s="1"/>
  <c r="BJ1412"/>
  <c r="BK1412" s="1"/>
  <c r="BJ2105"/>
  <c r="BK2105" s="1"/>
  <c r="BJ2465"/>
  <c r="BK2465" s="1"/>
  <c r="BJ53"/>
  <c r="BK53" s="1"/>
  <c r="BJ1356"/>
  <c r="BK1356" s="1"/>
  <c r="BJ831"/>
  <c r="BK831" s="1"/>
  <c r="BJ1625"/>
  <c r="BK1625" s="1"/>
  <c r="BJ2812"/>
  <c r="BK2812" s="1"/>
  <c r="BJ1480"/>
  <c r="BK1480" s="1"/>
  <c r="BJ2042"/>
  <c r="BK2042" s="1"/>
  <c r="BJ2978"/>
  <c r="BK2978" s="1"/>
  <c r="BJ1099"/>
  <c r="BK1099" s="1"/>
  <c r="BJ2440"/>
  <c r="BK2440" s="1"/>
  <c r="BJ48"/>
  <c r="BK48" s="1"/>
  <c r="BJ1764"/>
  <c r="BK1764" s="1"/>
  <c r="BJ1146"/>
  <c r="BK1146" s="1"/>
  <c r="BJ719"/>
  <c r="BK719" s="1"/>
  <c r="BJ182"/>
  <c r="BK182" s="1"/>
  <c r="BJ2942"/>
  <c r="BK2942" s="1"/>
  <c r="BJ2763"/>
  <c r="BK2763" s="1"/>
  <c r="BJ1729"/>
  <c r="BK1729" s="1"/>
  <c r="BJ413"/>
  <c r="BK413" s="1"/>
  <c r="BJ1692"/>
  <c r="BK1692" s="1"/>
  <c r="BJ1289"/>
  <c r="BK1289" s="1"/>
  <c r="BJ1377"/>
  <c r="BK1377" s="1"/>
  <c r="BJ1501"/>
  <c r="BK1501" s="1"/>
  <c r="BJ1468"/>
  <c r="BK1468" s="1"/>
  <c r="BJ706"/>
  <c r="BK706" s="1"/>
  <c r="BJ158"/>
  <c r="BK158" s="1"/>
  <c r="BJ328"/>
  <c r="BK328" s="1"/>
  <c r="BJ1574"/>
  <c r="BK1574" s="1"/>
  <c r="BJ1520"/>
  <c r="BK1520" s="1"/>
  <c r="BJ1679"/>
  <c r="BK1679" s="1"/>
  <c r="BJ1854"/>
  <c r="BK1854" s="1"/>
  <c r="BJ343"/>
  <c r="BK343" s="1"/>
  <c r="BJ300"/>
  <c r="BK300" s="1"/>
  <c r="BJ438"/>
  <c r="BK438" s="1"/>
  <c r="BJ802"/>
  <c r="BK802" s="1"/>
  <c r="BJ899"/>
  <c r="BK899" s="1"/>
  <c r="BJ1123"/>
  <c r="BK1123" s="1"/>
  <c r="BJ208"/>
  <c r="BK208" s="1"/>
  <c r="BJ758"/>
  <c r="BK758" s="1"/>
  <c r="BJ1342"/>
  <c r="BK1342" s="1"/>
  <c r="BJ2416"/>
  <c r="BK2416" s="1"/>
  <c r="BJ111"/>
  <c r="BK111" s="1"/>
  <c r="BJ1158"/>
  <c r="BK1158" s="1"/>
  <c r="BJ1682"/>
  <c r="BK1682" s="1"/>
  <c r="BJ84"/>
  <c r="BK84" s="1"/>
  <c r="BJ2458"/>
  <c r="BK2458" s="1"/>
  <c r="BJ2634"/>
  <c r="BK2634" s="1"/>
  <c r="BJ2885"/>
  <c r="BK2885" s="1"/>
  <c r="BJ1054"/>
  <c r="BK1054" s="1"/>
  <c r="BJ1777"/>
  <c r="BK1777" s="1"/>
  <c r="BJ2622"/>
  <c r="BK2622" s="1"/>
  <c r="BJ2633"/>
  <c r="BK2633" s="1"/>
  <c r="BJ1011"/>
  <c r="BK1011" s="1"/>
  <c r="BJ1411"/>
  <c r="BK1411" s="1"/>
  <c r="BJ827"/>
  <c r="BK827" s="1"/>
  <c r="BJ352"/>
  <c r="BK352" s="1"/>
  <c r="BJ780"/>
  <c r="BK780" s="1"/>
  <c r="BJ1924"/>
  <c r="BK1924" s="1"/>
  <c r="BJ222"/>
  <c r="BK222" s="1"/>
  <c r="BJ2641"/>
  <c r="BK2641" s="1"/>
  <c r="BJ1891"/>
  <c r="BK1891" s="1"/>
  <c r="BJ638"/>
  <c r="BK638" s="1"/>
  <c r="BJ2743"/>
  <c r="BK2743" s="1"/>
  <c r="BJ457"/>
  <c r="BK457" s="1"/>
  <c r="BJ404"/>
  <c r="BK404" s="1"/>
  <c r="BJ2607"/>
  <c r="BK2607" s="1"/>
  <c r="BJ1365"/>
  <c r="BK1365" s="1"/>
  <c r="BJ2847"/>
  <c r="BK2847" s="1"/>
  <c r="BJ2627"/>
  <c r="BK2627" s="1"/>
  <c r="BJ512"/>
  <c r="BK512" s="1"/>
  <c r="BJ2753"/>
  <c r="BK2753" s="1"/>
  <c r="BJ196"/>
  <c r="BK196" s="1"/>
  <c r="BJ2550"/>
  <c r="BK2550" s="1"/>
  <c r="BJ408"/>
  <c r="BK408" s="1"/>
  <c r="BJ807"/>
  <c r="BK807" s="1"/>
  <c r="BJ2591"/>
  <c r="BK2591" s="1"/>
  <c r="BJ291"/>
  <c r="BK291" s="1"/>
  <c r="BJ430"/>
  <c r="BK430" s="1"/>
  <c r="BJ947"/>
  <c r="BK947" s="1"/>
  <c r="BJ727"/>
  <c r="BK727" s="1"/>
  <c r="BJ2504"/>
  <c r="BK2504" s="1"/>
  <c r="BJ1220"/>
  <c r="BK1220" s="1"/>
  <c r="BJ789"/>
  <c r="BK789" s="1"/>
  <c r="BJ273"/>
  <c r="BK273" s="1"/>
  <c r="BJ1525"/>
  <c r="BK1525" s="1"/>
  <c r="BJ203"/>
  <c r="BK203" s="1"/>
  <c r="BJ918"/>
  <c r="BK918" s="1"/>
  <c r="BJ1575"/>
  <c r="BK1575" s="1"/>
  <c r="BJ954"/>
  <c r="BK954" s="1"/>
  <c r="BJ864"/>
  <c r="BK864" s="1"/>
  <c r="BJ2664"/>
  <c r="BK2664" s="1"/>
  <c r="BJ940"/>
  <c r="BK940" s="1"/>
  <c r="BJ2867"/>
  <c r="BK2867" s="1"/>
  <c r="BJ1504"/>
  <c r="BK1504" s="1"/>
  <c r="BJ1562"/>
  <c r="BK1562" s="1"/>
  <c r="BJ1137"/>
  <c r="BK1137" s="1"/>
  <c r="BJ2137"/>
  <c r="BK2137" s="1"/>
  <c r="BJ1071"/>
  <c r="BK1071" s="1"/>
  <c r="BJ1512"/>
  <c r="BK1512" s="1"/>
  <c r="BJ1546"/>
  <c r="BK1546" s="1"/>
  <c r="BJ484"/>
  <c r="BK484" s="1"/>
  <c r="BJ998"/>
  <c r="BK998" s="1"/>
  <c r="BJ2731"/>
  <c r="BK2731" s="1"/>
  <c r="BJ1164"/>
  <c r="BK1164" s="1"/>
  <c r="BJ2637"/>
  <c r="BK2637" s="1"/>
  <c r="BJ76"/>
  <c r="BK76" s="1"/>
  <c r="BJ123"/>
  <c r="BK123" s="1"/>
  <c r="BJ2811"/>
  <c r="BK2811" s="1"/>
  <c r="BJ2788"/>
  <c r="BK2788" s="1"/>
  <c r="BJ1113"/>
  <c r="BK1113" s="1"/>
  <c r="BJ1150"/>
  <c r="BK1150" s="1"/>
  <c r="BJ569"/>
  <c r="BK569" s="1"/>
  <c r="BJ1720"/>
  <c r="BK1720" s="1"/>
  <c r="BJ608"/>
  <c r="BK608" s="1"/>
  <c r="BJ1176"/>
  <c r="BK1176" s="1"/>
  <c r="BJ1311"/>
  <c r="BK1311" s="1"/>
  <c r="BJ2307"/>
  <c r="BK2307" s="1"/>
  <c r="BJ1843"/>
  <c r="BK1843" s="1"/>
  <c r="BJ1587"/>
  <c r="BK1587" s="1"/>
  <c r="BJ1620"/>
  <c r="BK1620" s="1"/>
  <c r="BJ2438"/>
  <c r="BK2438" s="1"/>
  <c r="BJ2827"/>
  <c r="BK2827" s="1"/>
  <c r="BJ2002"/>
  <c r="BK2002" s="1"/>
  <c r="BJ507"/>
  <c r="BK507" s="1"/>
  <c r="BJ1527"/>
  <c r="BK1527" s="1"/>
  <c r="BJ2977"/>
  <c r="BK2977" s="1"/>
  <c r="BJ1747"/>
  <c r="BK1747" s="1"/>
  <c r="BJ2178"/>
  <c r="BK2178" s="1"/>
  <c r="BJ1933"/>
  <c r="BK1933" s="1"/>
  <c r="BJ1298"/>
  <c r="BK1298" s="1"/>
  <c r="BJ2850"/>
  <c r="BK2850" s="1"/>
  <c r="BJ1114"/>
  <c r="BK1114" s="1"/>
  <c r="BJ1280"/>
  <c r="BK1280" s="1"/>
  <c r="BJ1671"/>
  <c r="BK1671" s="1"/>
  <c r="BJ2433"/>
  <c r="BK2433" s="1"/>
  <c r="BJ1722"/>
  <c r="BK1722" s="1"/>
  <c r="BJ762"/>
  <c r="BK762" s="1"/>
  <c r="BJ2118"/>
  <c r="BK2118" s="1"/>
  <c r="BJ549"/>
  <c r="BK549" s="1"/>
  <c r="BJ621"/>
  <c r="BK621" s="1"/>
  <c r="BJ1229"/>
  <c r="BK1229" s="1"/>
  <c r="BJ749"/>
  <c r="BK749" s="1"/>
  <c r="BJ996"/>
  <c r="BK996" s="1"/>
  <c r="BJ2054"/>
  <c r="BK2054" s="1"/>
  <c r="BJ610"/>
  <c r="BK610" s="1"/>
  <c r="BJ2265"/>
  <c r="BK2265" s="1"/>
  <c r="BJ1746"/>
  <c r="BK1746" s="1"/>
  <c r="BJ1324"/>
  <c r="BK1324" s="1"/>
  <c r="BJ331"/>
  <c r="BK331" s="1"/>
  <c r="BJ120"/>
  <c r="BK120" s="1"/>
  <c r="BJ2825"/>
  <c r="BK2825" s="1"/>
  <c r="BJ2456"/>
  <c r="BK2456" s="1"/>
  <c r="BJ916"/>
  <c r="BK916" s="1"/>
  <c r="BJ2377"/>
  <c r="BK2377" s="1"/>
  <c r="BJ1182"/>
  <c r="BK1182" s="1"/>
  <c r="BJ1655"/>
  <c r="BK1655" s="1"/>
  <c r="BJ1267"/>
  <c r="BK1267" s="1"/>
  <c r="BJ870"/>
  <c r="BK870" s="1"/>
  <c r="BJ2806"/>
  <c r="BK2806" s="1"/>
  <c r="BJ1880"/>
  <c r="BK1880" s="1"/>
  <c r="BJ577"/>
  <c r="BK577" s="1"/>
  <c r="BJ2890"/>
  <c r="BK2890" s="1"/>
  <c r="BJ2934"/>
  <c r="BK2934" s="1"/>
  <c r="BJ1627"/>
  <c r="BK1627" s="1"/>
  <c r="BJ2261"/>
  <c r="BK2261" s="1"/>
  <c r="BJ488"/>
  <c r="BK488" s="1"/>
  <c r="BJ790"/>
  <c r="BK790" s="1"/>
  <c r="BJ2561"/>
  <c r="BK2561" s="1"/>
  <c r="BJ463"/>
  <c r="BK463" s="1"/>
  <c r="BJ1910"/>
  <c r="BK1910" s="1"/>
  <c r="BJ2830"/>
  <c r="BK2830" s="1"/>
  <c r="BJ541"/>
  <c r="BK541" s="1"/>
  <c r="BJ1975"/>
  <c r="BK1975" s="1"/>
  <c r="BJ190"/>
  <c r="BK190" s="1"/>
  <c r="BJ1326"/>
  <c r="BK1326" s="1"/>
  <c r="BJ2082"/>
  <c r="BK2082" s="1"/>
  <c r="BJ1560"/>
  <c r="BK1560" s="1"/>
  <c r="BJ122"/>
  <c r="BK122" s="1"/>
  <c r="BJ226"/>
  <c r="BK226" s="1"/>
  <c r="BJ2778"/>
  <c r="BK2778" s="1"/>
  <c r="BJ2580"/>
  <c r="BK2580" s="1"/>
  <c r="BJ2115"/>
  <c r="BK2115" s="1"/>
  <c r="BJ2154"/>
  <c r="BK2154" s="1"/>
  <c r="BJ744"/>
  <c r="BK744" s="1"/>
  <c r="BJ552"/>
  <c r="BK552" s="1"/>
  <c r="BJ1083"/>
  <c r="BK1083" s="1"/>
  <c r="BJ2136"/>
  <c r="BK2136" s="1"/>
  <c r="BJ668"/>
  <c r="BK668" s="1"/>
  <c r="BJ1492"/>
  <c r="BK1492" s="1"/>
  <c r="BJ1752"/>
  <c r="BK1752" s="1"/>
  <c r="BJ515"/>
  <c r="BK515" s="1"/>
  <c r="BJ1592"/>
  <c r="BK1592" s="1"/>
  <c r="BJ2383"/>
  <c r="BK2383" s="1"/>
  <c r="BJ604"/>
  <c r="BK604" s="1"/>
  <c r="BJ856"/>
  <c r="BK856" s="1"/>
  <c r="BJ254"/>
  <c r="BK254" s="1"/>
  <c r="BJ1870"/>
  <c r="BK1870" s="1"/>
  <c r="BJ1252"/>
  <c r="BK1252" s="1"/>
  <c r="BJ1149"/>
  <c r="BK1149" s="1"/>
  <c r="BJ1439"/>
  <c r="BK1439" s="1"/>
  <c r="BJ2645"/>
  <c r="BK2645" s="1"/>
  <c r="BJ96"/>
  <c r="BK96" s="1"/>
  <c r="BJ261"/>
  <c r="BK261" s="1"/>
  <c r="BJ2448"/>
  <c r="BK2448" s="1"/>
  <c r="BJ1780"/>
  <c r="BK1780" s="1"/>
  <c r="BJ2096"/>
  <c r="BK2096" s="1"/>
  <c r="BJ1232"/>
  <c r="BK1232" s="1"/>
  <c r="BJ212"/>
  <c r="BK212" s="1"/>
  <c r="BJ1986"/>
  <c r="BK1986" s="1"/>
  <c r="BJ2362"/>
  <c r="BK2362" s="1"/>
  <c r="BJ2025"/>
  <c r="BK2025" s="1"/>
  <c r="BJ1797"/>
  <c r="BK1797" s="1"/>
  <c r="BJ2380"/>
  <c r="BK2380" s="1"/>
  <c r="BJ1918"/>
  <c r="BK1918" s="1"/>
  <c r="BJ770"/>
  <c r="BK770" s="1"/>
  <c r="BJ2333"/>
  <c r="BK2333" s="1"/>
  <c r="BJ2332"/>
  <c r="BK2332" s="1"/>
  <c r="BJ1247"/>
  <c r="BK1247" s="1"/>
  <c r="BJ2409"/>
  <c r="BK2409" s="1"/>
  <c r="BJ2990"/>
  <c r="BK2990" s="1"/>
  <c r="BJ1080"/>
  <c r="BK1080" s="1"/>
  <c r="BJ2034"/>
  <c r="BK2034" s="1"/>
  <c r="BJ955"/>
  <c r="BK955" s="1"/>
  <c r="BJ2206"/>
  <c r="BK2206" s="1"/>
  <c r="BJ1051"/>
  <c r="BK1051" s="1"/>
  <c r="BJ2398"/>
  <c r="BK2398" s="1"/>
  <c r="BJ654"/>
  <c r="BK654" s="1"/>
  <c r="BJ1086"/>
  <c r="BK1086" s="1"/>
  <c r="BJ2146"/>
  <c r="BK2146" s="1"/>
  <c r="BJ326"/>
  <c r="BK326" s="1"/>
  <c r="BJ854"/>
  <c r="BK854" s="1"/>
  <c r="BJ58"/>
  <c r="BK58" s="1"/>
  <c r="BJ2192"/>
  <c r="BK2192" s="1"/>
  <c r="BJ542"/>
  <c r="BK542" s="1"/>
  <c r="BJ1441"/>
  <c r="BK1441" s="1"/>
  <c r="BJ2226"/>
  <c r="BK2226" s="1"/>
  <c r="BJ1900"/>
  <c r="BK1900" s="1"/>
  <c r="BJ990"/>
  <c r="BK990" s="1"/>
  <c r="BJ2267"/>
  <c r="BK2267" s="1"/>
  <c r="BJ2010"/>
  <c r="BK2010" s="1"/>
  <c r="BJ1331"/>
  <c r="BK1331" s="1"/>
  <c r="BJ2085"/>
  <c r="BK2085" s="1"/>
  <c r="BJ2326"/>
  <c r="BK2326" s="1"/>
  <c r="BJ467"/>
  <c r="BK467" s="1"/>
  <c r="BJ2194"/>
  <c r="BK2194" s="1"/>
  <c r="BJ2160"/>
  <c r="BK2160" s="1"/>
  <c r="BJ146"/>
  <c r="BK146" s="1"/>
  <c r="BJ702"/>
  <c r="BK702" s="1"/>
  <c r="BJ2374"/>
  <c r="BK2374" s="1"/>
  <c r="BJ1227"/>
  <c r="BK1227" s="1"/>
  <c r="BJ266"/>
  <c r="BK266" s="1"/>
  <c r="BJ1977"/>
  <c r="BK1977" s="1"/>
  <c r="BJ1945"/>
  <c r="BK1945" s="1"/>
  <c r="BJ241"/>
  <c r="BK241" s="1"/>
  <c r="BJ545"/>
  <c r="BK545" s="1"/>
  <c r="BJ2121"/>
  <c r="BK2121" s="1"/>
  <c r="BJ2477"/>
  <c r="BK2477" s="1"/>
  <c r="BJ2558"/>
  <c r="BK2558" s="1"/>
  <c r="BJ2931"/>
  <c r="BK2931" s="1"/>
  <c r="BJ2161"/>
  <c r="BK2161" s="1"/>
  <c r="BJ2701"/>
  <c r="BK2701" s="1"/>
  <c r="BJ3000"/>
  <c r="BK3000" s="1"/>
  <c r="BJ2381"/>
  <c r="BK2381" s="1"/>
  <c r="BJ2449"/>
  <c r="BK2449" s="1"/>
  <c r="BJ174"/>
  <c r="BK174" s="1"/>
  <c r="BJ1465"/>
  <c r="BK1465" s="1"/>
  <c r="BJ485"/>
  <c r="BK485" s="1"/>
  <c r="BJ2312"/>
  <c r="BK2312" s="1"/>
  <c r="BJ2639"/>
  <c r="BK2639" s="1"/>
  <c r="BJ2749"/>
  <c r="BK2749" s="1"/>
  <c r="BJ379"/>
  <c r="BK379" s="1"/>
  <c r="BJ527"/>
  <c r="BK527" s="1"/>
  <c r="BJ2401"/>
  <c r="BK2401" s="1"/>
  <c r="BJ970"/>
  <c r="BK970" s="1"/>
  <c r="BJ134"/>
  <c r="BK134" s="1"/>
  <c r="BJ2319"/>
  <c r="BK2319" s="1"/>
  <c r="BJ1737"/>
  <c r="BK1737" s="1"/>
  <c r="BJ2079"/>
  <c r="BK2079" s="1"/>
  <c r="BJ1428"/>
  <c r="BK1428" s="1"/>
  <c r="BJ246"/>
  <c r="BK246" s="1"/>
  <c r="BJ2088"/>
  <c r="BK2088" s="1"/>
  <c r="BJ29"/>
  <c r="BK29" s="1"/>
  <c r="BJ1417"/>
  <c r="BK1417" s="1"/>
  <c r="BJ448"/>
  <c r="BK448" s="1"/>
  <c r="BJ2895"/>
  <c r="BK2895" s="1"/>
  <c r="BJ551"/>
  <c r="BK551" s="1"/>
  <c r="BJ592"/>
  <c r="BK592" s="1"/>
  <c r="BJ257"/>
  <c r="BK257" s="1"/>
  <c r="BJ2271"/>
  <c r="BK2271" s="1"/>
  <c r="BJ2860"/>
  <c r="BK2860" s="1"/>
  <c r="BJ2214"/>
  <c r="BK2214" s="1"/>
  <c r="BJ2907"/>
  <c r="BK2907" s="1"/>
  <c r="BJ1094"/>
  <c r="BK1094" s="1"/>
  <c r="BJ219"/>
  <c r="BK219" s="1"/>
  <c r="BJ2619"/>
  <c r="BK2619" s="1"/>
  <c r="BJ2846"/>
  <c r="BK2846" s="1"/>
  <c r="BJ1125"/>
  <c r="BK1125" s="1"/>
  <c r="BJ313"/>
  <c r="BK313" s="1"/>
  <c r="BJ2876"/>
  <c r="BK2876" s="1"/>
  <c r="BJ1537"/>
  <c r="BK1537" s="1"/>
  <c r="BJ176"/>
  <c r="BK176" s="1"/>
  <c r="BJ548"/>
  <c r="BK548" s="1"/>
  <c r="BJ2480"/>
  <c r="BK2480" s="1"/>
  <c r="BJ126"/>
  <c r="BK126" s="1"/>
  <c r="BJ929"/>
  <c r="BK929" s="1"/>
  <c r="BJ1003"/>
  <c r="BK1003" s="1"/>
  <c r="BJ75"/>
  <c r="BK75" s="1"/>
  <c r="BJ1833"/>
  <c r="BK1833" s="1"/>
  <c r="BJ2298"/>
  <c r="BK2298" s="1"/>
  <c r="BJ1826"/>
  <c r="BK1826" s="1"/>
  <c r="BJ2491"/>
  <c r="BK2491" s="1"/>
  <c r="BJ1877"/>
  <c r="BK1877" s="1"/>
  <c r="BJ2418"/>
  <c r="BK2418" s="1"/>
  <c r="BJ1608"/>
  <c r="BK1608" s="1"/>
  <c r="BJ1580"/>
  <c r="BK1580" s="1"/>
  <c r="BJ1308"/>
  <c r="BK1308" s="1"/>
  <c r="BJ1076"/>
  <c r="BK1076" s="1"/>
  <c r="BJ1421"/>
  <c r="BK1421" s="1"/>
  <c r="BJ1946"/>
  <c r="BK1946" s="1"/>
  <c r="BJ2843"/>
  <c r="BK2843" s="1"/>
  <c r="BJ1032"/>
  <c r="BK1032" s="1"/>
  <c r="BJ26"/>
  <c r="BK26" s="1"/>
  <c r="BJ2127"/>
  <c r="BK2127" s="1"/>
  <c r="BJ2696"/>
  <c r="BK2696" s="1"/>
  <c r="BJ2248"/>
  <c r="BK2248" s="1"/>
  <c r="BJ1493"/>
  <c r="BK1493" s="1"/>
  <c r="BJ2445"/>
  <c r="BK2445" s="1"/>
  <c r="BJ1278"/>
  <c r="BK1278" s="1"/>
  <c r="BJ894"/>
  <c r="BK894" s="1"/>
  <c r="BJ1728"/>
  <c r="BK1728" s="1"/>
  <c r="BJ2035"/>
  <c r="BK2035" s="1"/>
  <c r="BJ1061"/>
  <c r="BK1061" s="1"/>
  <c r="BJ2223"/>
  <c r="BK2223" s="1"/>
  <c r="BJ1306"/>
  <c r="BK1306" s="1"/>
  <c r="BJ1547"/>
  <c r="BK1547" s="1"/>
  <c r="BJ2292"/>
  <c r="BK2292" s="1"/>
  <c r="BJ2593"/>
  <c r="BK2593" s="1"/>
  <c r="BJ341"/>
  <c r="BK341" s="1"/>
  <c r="BJ2773"/>
  <c r="BK2773" s="1"/>
  <c r="BJ336"/>
  <c r="BK336" s="1"/>
  <c r="BJ1478"/>
  <c r="BK1478" s="1"/>
  <c r="BJ1212"/>
  <c r="BK1212" s="1"/>
  <c r="BJ783"/>
  <c r="BK783" s="1"/>
  <c r="BJ28"/>
  <c r="BK28" s="1"/>
  <c r="BJ1901"/>
  <c r="BK1901" s="1"/>
  <c r="BJ1068"/>
  <c r="BK1068" s="1"/>
  <c r="BJ2837"/>
  <c r="BK2837" s="1"/>
  <c r="BJ1542"/>
  <c r="BK1542" s="1"/>
  <c r="BJ2479"/>
  <c r="BK2479" s="1"/>
  <c r="BJ2141"/>
  <c r="BK2141" s="1"/>
  <c r="BJ1583"/>
  <c r="BK1583" s="1"/>
  <c r="BJ895"/>
  <c r="BK895" s="1"/>
  <c r="BJ2459"/>
  <c r="BK2459" s="1"/>
  <c r="BJ1882"/>
  <c r="BK1882" s="1"/>
  <c r="BJ1424"/>
  <c r="BK1424" s="1"/>
  <c r="BJ1807"/>
  <c r="BK1807" s="1"/>
  <c r="BJ800"/>
  <c r="BK800" s="1"/>
  <c r="BJ2110"/>
  <c r="BK2110" s="1"/>
  <c r="BJ2033"/>
  <c r="BK2033" s="1"/>
  <c r="BJ626"/>
  <c r="BK626" s="1"/>
  <c r="BJ2915"/>
  <c r="BK2915" s="1"/>
  <c r="BJ558"/>
  <c r="BK558" s="1"/>
  <c r="BJ2801"/>
  <c r="BK2801" s="1"/>
  <c r="BJ1422"/>
  <c r="BK1422" s="1"/>
  <c r="BJ1855"/>
  <c r="BK1855" s="1"/>
  <c r="BJ290"/>
  <c r="BK290" s="1"/>
  <c r="BJ2467"/>
  <c r="BK2467" s="1"/>
  <c r="BJ867"/>
  <c r="BK867" s="1"/>
  <c r="BJ1906"/>
  <c r="BK1906" s="1"/>
  <c r="BJ674"/>
  <c r="BK674" s="1"/>
  <c r="BJ1343"/>
  <c r="BK1343" s="1"/>
  <c r="BJ2241"/>
  <c r="BK2241" s="1"/>
  <c r="BJ1701"/>
  <c r="BK1701" s="1"/>
  <c r="BJ80"/>
  <c r="BK80" s="1"/>
  <c r="BJ1334"/>
  <c r="BK1334" s="1"/>
  <c r="BJ1281"/>
  <c r="BK1281" s="1"/>
  <c r="BJ1927"/>
  <c r="BK1927" s="1"/>
  <c r="BJ1597"/>
  <c r="BK1597" s="1"/>
  <c r="BJ2543"/>
  <c r="BK2543" s="1"/>
  <c r="BJ2560"/>
  <c r="BK2560" s="1"/>
  <c r="BJ2733"/>
  <c r="BK2733" s="1"/>
  <c r="BJ2817"/>
  <c r="BK2817" s="1"/>
  <c r="BJ1313"/>
  <c r="BK1313" s="1"/>
  <c r="BJ1134"/>
  <c r="BK1134" s="1"/>
  <c r="BJ1351"/>
  <c r="BK1351" s="1"/>
  <c r="BJ375"/>
  <c r="BK375" s="1"/>
  <c r="BJ1020"/>
  <c r="BK1020" s="1"/>
  <c r="BJ2759"/>
  <c r="BK2759" s="1"/>
  <c r="BJ2008"/>
  <c r="BK2008" s="1"/>
  <c r="BJ1360"/>
  <c r="BK1360" s="1"/>
  <c r="BJ1762"/>
  <c r="BK1762" s="1"/>
  <c r="BJ1902"/>
  <c r="BK1902" s="1"/>
  <c r="BJ1397"/>
  <c r="BK1397" s="1"/>
  <c r="BJ942"/>
  <c r="BK942" s="1"/>
  <c r="BJ1646"/>
  <c r="BK1646" s="1"/>
  <c r="BJ2181"/>
  <c r="BK2181" s="1"/>
  <c r="BJ2344"/>
  <c r="BK2344" s="1"/>
  <c r="BJ896"/>
  <c r="BK896" s="1"/>
  <c r="BJ2914"/>
  <c r="BK2914" s="1"/>
  <c r="BJ465"/>
  <c r="BK465" s="1"/>
  <c r="BJ22"/>
  <c r="BK22" s="1"/>
  <c r="BJ829"/>
  <c r="BK829" s="1"/>
  <c r="BJ650"/>
  <c r="BK650" s="1"/>
  <c r="BJ2568"/>
  <c r="BK2568" s="1"/>
  <c r="BJ2964"/>
  <c r="BK2964" s="1"/>
  <c r="BJ2421"/>
  <c r="BK2421" s="1"/>
  <c r="BJ2577"/>
  <c r="BK2577" s="1"/>
  <c r="BJ348"/>
  <c r="BK348" s="1"/>
  <c r="BJ1812"/>
  <c r="BK1812" s="1"/>
  <c r="BJ810"/>
  <c r="BK810" s="1"/>
  <c r="BJ51"/>
  <c r="BK51" s="1"/>
  <c r="BJ2045"/>
  <c r="BK2045" s="1"/>
  <c r="BJ987"/>
  <c r="BK987" s="1"/>
  <c r="BJ1257"/>
  <c r="BK1257" s="1"/>
  <c r="BJ517"/>
  <c r="BK517" s="1"/>
  <c r="BJ200"/>
  <c r="BK200" s="1"/>
  <c r="BJ801"/>
  <c r="BK801" s="1"/>
  <c r="BJ1557"/>
  <c r="BK1557" s="1"/>
  <c r="BJ1237"/>
  <c r="BK1237" s="1"/>
  <c r="BJ1216"/>
  <c r="BK1216" s="1"/>
  <c r="BJ56"/>
  <c r="BK56" s="1"/>
  <c r="BJ2610"/>
  <c r="BK2610" s="1"/>
  <c r="BJ528"/>
  <c r="BK528" s="1"/>
  <c r="BJ1804"/>
  <c r="BK1804" s="1"/>
  <c r="BJ1443"/>
  <c r="BK1443" s="1"/>
  <c r="BJ2505"/>
  <c r="BK2505" s="1"/>
  <c r="BJ697"/>
  <c r="BK697" s="1"/>
  <c r="BJ2353"/>
  <c r="BK2353" s="1"/>
  <c r="BJ2988"/>
  <c r="BK2988" s="1"/>
  <c r="BJ1198"/>
  <c r="BK1198" s="1"/>
  <c r="BJ1115"/>
  <c r="BK1115" s="1"/>
  <c r="BJ1963"/>
  <c r="BK1963" s="1"/>
  <c r="BJ2681"/>
  <c r="BK2681" s="1"/>
  <c r="BJ902"/>
  <c r="BK902" s="1"/>
  <c r="BJ1839"/>
  <c r="BK1839" s="1"/>
  <c r="BJ1406"/>
  <c r="BK1406" s="1"/>
  <c r="BJ2280"/>
  <c r="BK2280" s="1"/>
  <c r="BJ1783"/>
  <c r="BK1783" s="1"/>
  <c r="BJ973"/>
  <c r="BK973" s="1"/>
  <c r="BJ2507"/>
  <c r="BK2507" s="1"/>
  <c r="BJ2951"/>
  <c r="BK2951" s="1"/>
  <c r="BJ108"/>
  <c r="BK108" s="1"/>
  <c r="BJ1503"/>
  <c r="BK1503" s="1"/>
  <c r="BJ161"/>
  <c r="BK161" s="1"/>
  <c r="BJ192"/>
  <c r="BK192" s="1"/>
  <c r="BJ953"/>
  <c r="BK953" s="1"/>
  <c r="BJ2861"/>
  <c r="BK2861" s="1"/>
  <c r="BJ554"/>
  <c r="BK554" s="1"/>
  <c r="BJ1909"/>
  <c r="BK1909" s="1"/>
  <c r="BJ714"/>
  <c r="BK714" s="1"/>
  <c r="BJ666"/>
  <c r="BK666" s="1"/>
  <c r="BJ547"/>
  <c r="BK547" s="1"/>
  <c r="BJ2165"/>
  <c r="BK2165" s="1"/>
  <c r="BJ2305"/>
  <c r="BK2305" s="1"/>
  <c r="BJ1024"/>
  <c r="BK1024" s="1"/>
  <c r="BJ1694"/>
  <c r="BK1694" s="1"/>
  <c r="BJ2534"/>
  <c r="BK2534" s="1"/>
  <c r="BJ85"/>
  <c r="BK85" s="1"/>
  <c r="BJ90"/>
  <c r="BK90" s="1"/>
  <c r="BJ1309"/>
  <c r="BK1309" s="1"/>
  <c r="BJ1276"/>
  <c r="BK1276" s="1"/>
  <c r="BJ1402"/>
  <c r="BK1402" s="1"/>
  <c r="BJ1614"/>
  <c r="BK1614" s="1"/>
  <c r="BJ1299"/>
  <c r="BK1299" s="1"/>
  <c r="BJ1758"/>
  <c r="BK1758" s="1"/>
  <c r="BJ1925"/>
  <c r="BK1925" s="1"/>
  <c r="BJ2880"/>
  <c r="BK2880" s="1"/>
  <c r="BJ1332"/>
  <c r="BK1332" s="1"/>
  <c r="BJ95"/>
  <c r="BK95" s="1"/>
  <c r="BJ356"/>
  <c r="BK356" s="1"/>
  <c r="BJ1350"/>
  <c r="BK1350" s="1"/>
  <c r="BJ1793"/>
  <c r="BK1793" s="1"/>
  <c r="BJ20"/>
  <c r="BK20" s="1"/>
  <c r="BJ87"/>
  <c r="BK87" s="1"/>
  <c r="BJ615"/>
  <c r="BK615" s="1"/>
  <c r="BJ2405"/>
  <c r="BK2405" s="1"/>
  <c r="BJ1420"/>
  <c r="BK1420" s="1"/>
  <c r="BJ2143"/>
  <c r="BK2143" s="1"/>
  <c r="BJ1284"/>
  <c r="BK1284" s="1"/>
  <c r="BJ2083"/>
  <c r="BK2083" s="1"/>
  <c r="BJ737"/>
  <c r="BK737" s="1"/>
  <c r="BJ703"/>
  <c r="BK703" s="1"/>
  <c r="BJ397"/>
  <c r="BK397" s="1"/>
  <c r="BJ1607"/>
  <c r="BK1607" s="1"/>
  <c r="BJ2799"/>
  <c r="BK2799" s="1"/>
  <c r="BJ1361"/>
  <c r="BK1361" s="1"/>
  <c r="BJ1604"/>
  <c r="BK1604" s="1"/>
  <c r="BJ441"/>
  <c r="BK441" s="1"/>
  <c r="BJ1876"/>
  <c r="BK1876" s="1"/>
  <c r="BJ2291"/>
  <c r="BK2291" s="1"/>
  <c r="BJ377"/>
  <c r="BK377" s="1"/>
  <c r="BJ1423"/>
  <c r="BK1423" s="1"/>
  <c r="BJ1259"/>
  <c r="BK1259" s="1"/>
  <c r="BJ1305"/>
  <c r="BK1305" s="1"/>
  <c r="BJ796"/>
  <c r="BK796" s="1"/>
  <c r="BJ1836"/>
  <c r="BK1836" s="1"/>
  <c r="BJ294"/>
  <c r="BK294" s="1"/>
  <c r="BJ2756"/>
  <c r="BK2756" s="1"/>
  <c r="BJ1636"/>
  <c r="BK1636" s="1"/>
  <c r="BJ641"/>
  <c r="BK641" s="1"/>
  <c r="BJ1851"/>
  <c r="BK1851" s="1"/>
  <c r="BJ1994"/>
  <c r="BK1994" s="1"/>
  <c r="BJ2517"/>
  <c r="BK2517" s="1"/>
  <c r="BJ1514"/>
  <c r="BK1514" s="1"/>
  <c r="BJ2535"/>
  <c r="BK2535" s="1"/>
  <c r="BJ2179"/>
  <c r="BK2179" s="1"/>
  <c r="BJ2775"/>
  <c r="BK2775" s="1"/>
  <c r="BJ1911"/>
  <c r="BK1911" s="1"/>
  <c r="BJ1484"/>
  <c r="BK1484" s="1"/>
  <c r="BJ2521"/>
  <c r="BK2521" s="1"/>
  <c r="BJ1388"/>
  <c r="BK1388" s="1"/>
  <c r="BJ301"/>
  <c r="BK301" s="1"/>
  <c r="BJ1321"/>
  <c r="BK1321" s="1"/>
  <c r="BJ2578"/>
  <c r="BK2578" s="1"/>
  <c r="BJ185"/>
  <c r="BK185" s="1"/>
  <c r="BJ433"/>
  <c r="BK433" s="1"/>
  <c r="BJ2894"/>
  <c r="BK2894" s="1"/>
  <c r="BJ63"/>
  <c r="BK63" s="1"/>
  <c r="BJ1771"/>
  <c r="BK1771" s="1"/>
  <c r="BJ2583"/>
  <c r="BK2583" s="1"/>
  <c r="BJ1648"/>
  <c r="BK1648" s="1"/>
  <c r="BJ2315"/>
  <c r="BK2315" s="1"/>
  <c r="BJ2552"/>
  <c r="BK2552" s="1"/>
  <c r="BJ2199"/>
  <c r="BK2199" s="1"/>
  <c r="BJ1163"/>
  <c r="BK1163" s="1"/>
  <c r="BJ594"/>
  <c r="BK594" s="1"/>
  <c r="BJ836"/>
  <c r="BK836" s="1"/>
  <c r="BJ1000"/>
  <c r="BK1000" s="1"/>
  <c r="BJ2794"/>
  <c r="BK2794" s="1"/>
  <c r="BJ2338"/>
  <c r="BK2338" s="1"/>
  <c r="BJ2256"/>
  <c r="BK2256" s="1"/>
  <c r="BJ330"/>
  <c r="BK330" s="1"/>
  <c r="BJ919"/>
  <c r="BK919" s="1"/>
  <c r="BJ2232"/>
  <c r="BK2232" s="1"/>
  <c r="BJ207"/>
  <c r="BK207" s="1"/>
  <c r="BJ2208"/>
  <c r="BK2208" s="1"/>
  <c r="BJ318"/>
  <c r="BK318" s="1"/>
  <c r="BJ2003"/>
  <c r="BK2003" s="1"/>
  <c r="BJ1153"/>
  <c r="BK1153" s="1"/>
  <c r="BJ299"/>
  <c r="BK299" s="1"/>
  <c r="BJ1916"/>
  <c r="BK1916" s="1"/>
  <c r="BJ394"/>
  <c r="BK394" s="1"/>
  <c r="BJ532"/>
  <c r="BK532" s="1"/>
  <c r="BJ1669"/>
  <c r="BK1669" s="1"/>
  <c r="BJ233"/>
  <c r="BK233" s="1"/>
  <c r="BJ1725"/>
  <c r="BK1725" s="1"/>
  <c r="BJ1886"/>
  <c r="BK1886" s="1"/>
  <c r="BJ1147"/>
  <c r="BK1147" s="1"/>
  <c r="BJ1128"/>
  <c r="BK1128" s="1"/>
  <c r="BJ1328"/>
  <c r="BK1328" s="1"/>
  <c r="BJ1373"/>
  <c r="BK1373" s="1"/>
  <c r="BJ1533"/>
  <c r="BK1533" s="1"/>
  <c r="BJ2991"/>
  <c r="BK2991" s="1"/>
  <c r="BJ1943"/>
  <c r="BK1943" s="1"/>
  <c r="BJ116"/>
  <c r="BK116" s="1"/>
  <c r="BJ2781"/>
  <c r="BK2781" s="1"/>
  <c r="BJ701"/>
  <c r="BK701" s="1"/>
  <c r="BJ2043"/>
  <c r="BK2043" s="1"/>
  <c r="BJ699"/>
  <c r="BK699" s="1"/>
  <c r="BJ2174"/>
  <c r="BK2174" s="1"/>
  <c r="BJ189"/>
  <c r="BK189" s="1"/>
  <c r="BJ2257"/>
  <c r="BK2257" s="1"/>
  <c r="BJ915"/>
  <c r="BK915" s="1"/>
  <c r="BJ1621"/>
  <c r="BK1621" s="1"/>
  <c r="BJ11"/>
  <c r="BK11" s="1"/>
  <c r="BJ191"/>
  <c r="BK191" s="1"/>
  <c r="BJ2921"/>
  <c r="BK2921" s="1"/>
  <c r="BJ1622"/>
  <c r="BK1622" s="1"/>
  <c r="BJ2755"/>
  <c r="BK2755" s="1"/>
  <c r="BJ49"/>
  <c r="BK49" s="1"/>
  <c r="BJ2070"/>
  <c r="BK2070" s="1"/>
  <c r="BJ1292"/>
  <c r="BK1292" s="1"/>
  <c r="BJ2099"/>
  <c r="BK2099" s="1"/>
  <c r="BJ1132"/>
  <c r="BK1132" s="1"/>
  <c r="BJ1942"/>
  <c r="BK1942" s="1"/>
  <c r="BJ2900"/>
  <c r="BK2900" s="1"/>
  <c r="BJ1387"/>
  <c r="BK1387" s="1"/>
  <c r="BJ941"/>
  <c r="BK941" s="1"/>
  <c r="BJ2086"/>
  <c r="BK2086" s="1"/>
  <c r="BJ368"/>
  <c r="BK368" s="1"/>
  <c r="BJ1544"/>
  <c r="BK1544" s="1"/>
  <c r="BJ2314"/>
  <c r="BK2314" s="1"/>
  <c r="BJ2484"/>
  <c r="BK2484" s="1"/>
  <c r="BJ1819"/>
  <c r="BK1819" s="1"/>
  <c r="BJ2142"/>
  <c r="BK2142" s="1"/>
  <c r="BJ1359"/>
  <c r="BK1359" s="1"/>
  <c r="BJ1352"/>
  <c r="BK1352" s="1"/>
  <c r="BJ563"/>
  <c r="BK563" s="1"/>
  <c r="BJ1959"/>
  <c r="BK1959" s="1"/>
  <c r="BJ1300"/>
  <c r="BK1300" s="1"/>
  <c r="BJ2551"/>
  <c r="BK2551" s="1"/>
  <c r="BJ963"/>
  <c r="BK963" s="1"/>
  <c r="BJ42"/>
  <c r="BK42" s="1"/>
  <c r="BJ70"/>
  <c r="BK70" s="1"/>
  <c r="BJ2371"/>
  <c r="BK2371" s="1"/>
  <c r="BJ1447"/>
  <c r="BK1447" s="1"/>
  <c r="BJ1699"/>
  <c r="BK1699" s="1"/>
  <c r="BJ1436"/>
  <c r="BK1436" s="1"/>
  <c r="BJ1124"/>
  <c r="BK1124" s="1"/>
  <c r="BJ805"/>
  <c r="BK805" s="1"/>
  <c r="BJ2007"/>
  <c r="BK2007" s="1"/>
  <c r="BJ958"/>
  <c r="BK958" s="1"/>
  <c r="BJ1092"/>
  <c r="BK1092" s="1"/>
  <c r="BJ2947"/>
  <c r="BK2947" s="1"/>
  <c r="BJ2296"/>
  <c r="BK2296" s="1"/>
  <c r="BJ2091"/>
  <c r="BK2091" s="1"/>
  <c r="BJ2419"/>
  <c r="BK2419" s="1"/>
  <c r="BJ327"/>
  <c r="BK327" s="1"/>
  <c r="BJ173"/>
  <c r="BK173" s="1"/>
  <c r="BJ2834"/>
  <c r="BK2834" s="1"/>
  <c r="BJ2388"/>
  <c r="BK2388" s="1"/>
  <c r="BJ2544"/>
  <c r="BK2544" s="1"/>
  <c r="BJ59"/>
  <c r="BK59" s="1"/>
  <c r="BJ2870"/>
  <c r="BK2870" s="1"/>
  <c r="BJ131"/>
  <c r="BK131" s="1"/>
  <c r="BJ2762"/>
  <c r="BK2762" s="1"/>
  <c r="BJ1008"/>
  <c r="BK1008" s="1"/>
  <c r="BJ2796"/>
  <c r="BK2796" s="1"/>
  <c r="BJ1496"/>
  <c r="BK1496" s="1"/>
  <c r="BJ1674"/>
  <c r="BK1674" s="1"/>
  <c r="BJ169"/>
  <c r="BK169" s="1"/>
  <c r="BJ391"/>
  <c r="BK391" s="1"/>
  <c r="BJ2299"/>
  <c r="BK2299" s="1"/>
  <c r="BJ194"/>
  <c r="BK194" s="1"/>
  <c r="BJ1320"/>
  <c r="BK1320" s="1"/>
  <c r="BJ2481"/>
  <c r="BK2481" s="1"/>
  <c r="BJ2604"/>
  <c r="BK2604" s="1"/>
  <c r="BJ445"/>
  <c r="BK445" s="1"/>
  <c r="BJ743"/>
  <c r="BK743" s="1"/>
  <c r="BJ2469"/>
  <c r="BK2469" s="1"/>
  <c r="BJ2013"/>
  <c r="BK2013" s="1"/>
  <c r="BJ2231"/>
  <c r="BK2231" s="1"/>
  <c r="BJ2252"/>
  <c r="BK2252" s="1"/>
  <c r="BJ2212"/>
  <c r="BK2212" s="1"/>
  <c r="BJ1027"/>
  <c r="BK1027" s="1"/>
  <c r="BJ2288"/>
  <c r="BK2288" s="1"/>
  <c r="BJ1325"/>
  <c r="BK1325" s="1"/>
  <c r="BJ2901"/>
  <c r="BK2901" s="1"/>
  <c r="BJ520"/>
  <c r="BK520" s="1"/>
  <c r="BJ1318"/>
  <c r="BK1318" s="1"/>
  <c r="BJ2343"/>
  <c r="BK2343" s="1"/>
  <c r="BJ1847"/>
  <c r="BK1847" s="1"/>
  <c r="BJ355"/>
  <c r="BK355" s="1"/>
  <c r="BJ809"/>
  <c r="BK809" s="1"/>
  <c r="BJ490"/>
  <c r="BK490" s="1"/>
  <c r="BJ1050"/>
  <c r="BK1050" s="1"/>
  <c r="BJ475"/>
  <c r="BK475" s="1"/>
  <c r="BJ1997"/>
  <c r="BK1997" s="1"/>
  <c r="BJ492"/>
  <c r="BK492" s="1"/>
  <c r="BJ1657"/>
  <c r="BK1657" s="1"/>
  <c r="BJ2613"/>
  <c r="BK2613" s="1"/>
  <c r="BJ1021"/>
  <c r="BK1021" s="1"/>
  <c r="BJ1864"/>
  <c r="BK1864" s="1"/>
  <c r="BJ1951"/>
  <c r="BK1951" s="1"/>
  <c r="BJ302"/>
  <c r="BK302" s="1"/>
  <c r="BJ424"/>
  <c r="BK424" s="1"/>
  <c r="BJ265"/>
  <c r="BK265" s="1"/>
  <c r="BJ2072"/>
  <c r="BK2072" s="1"/>
  <c r="BJ2652"/>
  <c r="BK2652" s="1"/>
  <c r="BJ2330"/>
  <c r="BK2330" s="1"/>
  <c r="BJ1131"/>
  <c r="BK1131" s="1"/>
  <c r="BJ795"/>
  <c r="BK795" s="1"/>
  <c r="BJ1719"/>
  <c r="BK1719" s="1"/>
  <c r="BJ1550"/>
  <c r="BK1550" s="1"/>
  <c r="BJ1613"/>
  <c r="BK1613" s="1"/>
  <c r="BJ18"/>
  <c r="BK18" s="1"/>
  <c r="BJ1704"/>
  <c r="BK1704" s="1"/>
  <c r="BJ2325"/>
  <c r="BK2325" s="1"/>
  <c r="BJ1178"/>
  <c r="BK1178" s="1"/>
  <c r="BJ1761"/>
  <c r="BK1761" s="1"/>
  <c r="BJ55"/>
  <c r="BK55" s="1"/>
  <c r="BJ2173"/>
  <c r="BK2173" s="1"/>
  <c r="BJ2855"/>
  <c r="BK2855" s="1"/>
  <c r="BJ2948"/>
  <c r="BK2948" s="1"/>
  <c r="BJ526"/>
  <c r="BK526" s="1"/>
  <c r="BJ184"/>
  <c r="BK184" s="1"/>
  <c r="BJ2279"/>
  <c r="BK2279" s="1"/>
  <c r="BJ2215"/>
  <c r="BK2215" s="1"/>
  <c r="BJ609"/>
  <c r="BK609" s="1"/>
  <c r="BJ2474"/>
  <c r="BK2474" s="1"/>
  <c r="BJ317"/>
  <c r="BK317" s="1"/>
  <c r="BJ811"/>
  <c r="BK811" s="1"/>
  <c r="BJ1769"/>
  <c r="BK1769" s="1"/>
  <c r="BJ2468"/>
  <c r="BK2468" s="1"/>
  <c r="BJ346"/>
  <c r="BK346" s="1"/>
  <c r="BJ1982"/>
  <c r="BK1982" s="1"/>
  <c r="BJ562"/>
  <c r="BK562" s="1"/>
  <c r="BJ15"/>
  <c r="BK15" s="1"/>
  <c r="BJ2898"/>
  <c r="BK2898" s="1"/>
  <c r="BJ1628"/>
  <c r="BK1628" s="1"/>
  <c r="BJ2236"/>
  <c r="BK2236" s="1"/>
  <c r="BJ2734"/>
  <c r="BK2734" s="1"/>
  <c r="BJ1133"/>
  <c r="BK1133" s="1"/>
  <c r="BJ1457"/>
  <c r="BK1457" s="1"/>
  <c r="BJ871"/>
  <c r="BK871" s="1"/>
  <c r="BJ1222"/>
  <c r="BK1222" s="1"/>
  <c r="BJ2742"/>
  <c r="BK2742" s="1"/>
  <c r="BJ2242"/>
  <c r="BK2242" s="1"/>
  <c r="BJ303"/>
  <c r="BK303" s="1"/>
  <c r="BJ2482"/>
  <c r="BK2482" s="1"/>
  <c r="BJ2059"/>
  <c r="BK2059" s="1"/>
  <c r="BJ1106"/>
  <c r="BK1106" s="1"/>
  <c r="BJ1162"/>
  <c r="BK1162" s="1"/>
  <c r="BJ2130"/>
  <c r="BK2130" s="1"/>
  <c r="BJ773"/>
  <c r="BK773" s="1"/>
  <c r="BJ2882"/>
  <c r="BK2882" s="1"/>
  <c r="BJ2135"/>
  <c r="BK2135" s="1"/>
  <c r="BJ1491"/>
  <c r="BK1491" s="1"/>
  <c r="BJ570"/>
  <c r="BK570" s="1"/>
  <c r="BJ2666"/>
  <c r="BK2666" s="1"/>
  <c r="BJ2320"/>
  <c r="BK2320" s="1"/>
  <c r="BJ1641"/>
  <c r="BK1641" s="1"/>
  <c r="BJ1781"/>
  <c r="BK1781" s="1"/>
  <c r="BJ2354"/>
  <c r="BK2354" s="1"/>
  <c r="BJ1691"/>
  <c r="BK1691" s="1"/>
  <c r="BJ2402"/>
  <c r="BK2402" s="1"/>
  <c r="BJ1907"/>
  <c r="BK1907" s="1"/>
  <c r="BJ2460"/>
  <c r="BK2460" s="1"/>
  <c r="BJ77"/>
  <c r="BK77" s="1"/>
  <c r="BJ2620"/>
  <c r="BK2620" s="1"/>
  <c r="BJ1490"/>
  <c r="BK1490" s="1"/>
  <c r="BJ826"/>
  <c r="BK826" s="1"/>
  <c r="BJ748"/>
  <c r="BK748" s="1"/>
  <c r="BJ1460"/>
  <c r="BK1460" s="1"/>
  <c r="BJ964"/>
  <c r="BK964" s="1"/>
  <c r="BJ1062"/>
  <c r="BK1062" s="1"/>
  <c r="BJ2379"/>
  <c r="BK2379" s="1"/>
  <c r="BJ1881"/>
  <c r="BK1881" s="1"/>
  <c r="BJ2102"/>
  <c r="BK2102" s="1"/>
  <c r="BJ1483"/>
  <c r="BK1483" s="1"/>
  <c r="BJ420"/>
  <c r="BK420" s="1"/>
  <c r="BJ1159"/>
  <c r="BK1159" s="1"/>
  <c r="BJ2772"/>
  <c r="BK2772" s="1"/>
  <c r="BJ1189"/>
  <c r="BK1189" s="1"/>
  <c r="BJ1779"/>
  <c r="BK1779" s="1"/>
  <c r="BJ2973"/>
  <c r="BK2973" s="1"/>
  <c r="BJ2318"/>
  <c r="BK2318" s="1"/>
  <c r="BJ390"/>
  <c r="BK390" s="1"/>
  <c r="BJ525"/>
  <c r="BK525" s="1"/>
  <c r="BJ2727"/>
  <c r="BK2727" s="1"/>
  <c r="BJ2056"/>
  <c r="BK2056" s="1"/>
  <c r="BJ320"/>
  <c r="BK320" s="1"/>
  <c r="BJ2018"/>
  <c r="BK2018" s="1"/>
  <c r="BJ1314"/>
  <c r="BK1314" s="1"/>
  <c r="BJ36"/>
  <c r="BK36" s="1"/>
  <c r="BJ455"/>
  <c r="BK455" s="1"/>
  <c r="BJ2476"/>
  <c r="BK2476" s="1"/>
  <c r="BJ2450"/>
  <c r="BK2450" s="1"/>
  <c r="BJ2562"/>
  <c r="BK2562" s="1"/>
  <c r="BJ1513"/>
  <c r="BK1513" s="1"/>
  <c r="BJ3005"/>
  <c r="BK3005" s="1"/>
  <c r="BJ2352"/>
  <c r="BK2352" s="1"/>
  <c r="BJ2839"/>
  <c r="BK2839" s="1"/>
  <c r="BJ2579"/>
  <c r="BK2579" s="1"/>
  <c r="BJ2502"/>
  <c r="BK2502" s="1"/>
  <c r="BJ1637"/>
  <c r="BK1637" s="1"/>
  <c r="BJ1658"/>
  <c r="BK1658" s="1"/>
  <c r="BJ2813"/>
  <c r="BK2813" s="1"/>
  <c r="BJ2348"/>
  <c r="BK2348" s="1"/>
  <c r="BJ156"/>
  <c r="BK156" s="1"/>
  <c r="BJ834"/>
  <c r="BK834" s="1"/>
  <c r="BJ1967"/>
  <c r="BK1967" s="1"/>
  <c r="BJ1638"/>
  <c r="BK1638" s="1"/>
  <c r="BJ425"/>
  <c r="BK425" s="1"/>
  <c r="BJ321"/>
  <c r="BK321" s="1"/>
  <c r="BJ2205"/>
  <c r="BK2205" s="1"/>
  <c r="BJ1634"/>
  <c r="BK1634" s="1"/>
  <c r="BJ741"/>
  <c r="BK741" s="1"/>
  <c r="BJ863"/>
  <c r="BK863" s="1"/>
  <c r="BJ2589"/>
  <c r="BK2589" s="1"/>
  <c r="BJ1932"/>
  <c r="BK1932" s="1"/>
  <c r="BJ725"/>
  <c r="BK725" s="1"/>
  <c r="BJ1101"/>
  <c r="BK1101" s="1"/>
  <c r="BJ2262"/>
  <c r="BK2262" s="1"/>
  <c r="BJ2497"/>
  <c r="BK2497" s="1"/>
  <c r="BJ1743"/>
  <c r="BK1743" s="1"/>
  <c r="BJ1554"/>
  <c r="BK1554" s="1"/>
  <c r="BJ1138"/>
  <c r="BK1138" s="1"/>
  <c r="BJ1991"/>
  <c r="BK1991" s="1"/>
  <c r="BJ2041"/>
  <c r="BK2041" s="1"/>
  <c r="BJ2499"/>
  <c r="BK2499" s="1"/>
  <c r="BJ2488"/>
  <c r="BK2488" s="1"/>
  <c r="BJ41"/>
  <c r="BK41" s="1"/>
  <c r="BJ1947"/>
  <c r="BK1947" s="1"/>
  <c r="BJ946"/>
  <c r="BK946" s="1"/>
  <c r="BJ1173"/>
  <c r="BK1173" s="1"/>
  <c r="BJ503"/>
  <c r="BK503" s="1"/>
  <c r="BJ1969"/>
  <c r="BK1969" s="1"/>
  <c r="BJ243"/>
  <c r="BK243" s="1"/>
  <c r="BJ1738"/>
  <c r="BK1738" s="1"/>
  <c r="BJ859"/>
  <c r="BK859" s="1"/>
  <c r="BJ2022"/>
  <c r="BK2022" s="1"/>
  <c r="BJ256"/>
  <c r="BK256" s="1"/>
  <c r="BJ2575"/>
  <c r="BK2575" s="1"/>
  <c r="BJ2689"/>
  <c r="BK2689" s="1"/>
  <c r="BJ1103"/>
  <c r="BK1103" s="1"/>
  <c r="BJ1917"/>
  <c r="BK1917" s="1"/>
  <c r="BJ2906"/>
  <c r="BK2906" s="1"/>
  <c r="BJ349"/>
  <c r="BK349" s="1"/>
  <c r="BJ1223"/>
  <c r="BK1223" s="1"/>
  <c r="BJ1552"/>
  <c r="BK1552" s="1"/>
  <c r="BJ2234"/>
  <c r="BK2234" s="1"/>
  <c r="BJ1177"/>
  <c r="BK1177" s="1"/>
  <c r="BJ23"/>
  <c r="BK23" s="1"/>
  <c r="BJ89"/>
  <c r="BK89" s="1"/>
  <c r="BJ656"/>
  <c r="BK656" s="1"/>
  <c r="BJ1376"/>
  <c r="BK1376" s="1"/>
  <c r="BJ2190"/>
  <c r="BK2190" s="1"/>
  <c r="BJ2124"/>
  <c r="BK2124" s="1"/>
  <c r="BJ1481"/>
  <c r="BK1481" s="1"/>
  <c r="BJ1723"/>
  <c r="BK1723" s="1"/>
  <c r="BJ671"/>
  <c r="BK671" s="1"/>
  <c r="BJ1922"/>
  <c r="BK1922" s="1"/>
  <c r="BJ2892"/>
  <c r="BK2892" s="1"/>
  <c r="BJ1811"/>
  <c r="BK1811" s="1"/>
  <c r="BJ2848"/>
  <c r="BK2848" s="1"/>
  <c r="BJ1458"/>
  <c r="BK1458" s="1"/>
  <c r="BJ1606"/>
  <c r="BK1606" s="1"/>
  <c r="BJ334"/>
  <c r="BK334" s="1"/>
  <c r="BJ1829"/>
  <c r="BK1829" s="1"/>
  <c r="BJ2724"/>
  <c r="BK2724" s="1"/>
  <c r="BJ2185"/>
  <c r="BK2185" s="1"/>
  <c r="BJ1673"/>
  <c r="BK1673" s="1"/>
  <c r="BJ2905"/>
  <c r="BK2905" s="1"/>
  <c r="BJ647"/>
  <c r="BK647" s="1"/>
  <c r="BJ2323"/>
  <c r="BK2323" s="1"/>
  <c r="BJ709"/>
  <c r="BK709" s="1"/>
  <c r="BJ2364"/>
  <c r="BK2364" s="1"/>
  <c r="BJ2321"/>
  <c r="BK2321" s="1"/>
  <c r="BJ1633"/>
  <c r="BK1633" s="1"/>
  <c r="BJ2023"/>
  <c r="BK2023" s="1"/>
  <c r="BJ2924"/>
  <c r="BK2924" s="1"/>
  <c r="BJ93"/>
  <c r="BK93" s="1"/>
  <c r="BJ2673"/>
  <c r="BK2673" s="1"/>
  <c r="BJ1543"/>
  <c r="BK1543" s="1"/>
  <c r="BJ1551"/>
  <c r="BK1551" s="1"/>
  <c r="BJ2665"/>
  <c r="BK2665" s="1"/>
  <c r="BJ2700"/>
  <c r="BK2700" s="1"/>
  <c r="BJ2917"/>
  <c r="BK2917" s="1"/>
  <c r="BJ383"/>
  <c r="BK383" s="1"/>
  <c r="BJ1464"/>
  <c r="BK1464" s="1"/>
  <c r="BJ1955"/>
  <c r="BK1955" s="1"/>
  <c r="BJ2168"/>
  <c r="BK2168" s="1"/>
  <c r="BJ959"/>
  <c r="BK959" s="1"/>
  <c r="BJ803"/>
  <c r="BK803" s="1"/>
  <c r="BJ1416"/>
  <c r="BK1416" s="1"/>
  <c r="BJ10"/>
  <c r="BK10" s="1"/>
  <c r="BJ1472"/>
  <c r="BK1472" s="1"/>
  <c r="BJ289"/>
  <c r="BK289" s="1"/>
  <c r="BJ260"/>
  <c r="BK260" s="1"/>
  <c r="BJ883"/>
  <c r="BK883" s="1"/>
  <c r="BJ754"/>
  <c r="BK754" s="1"/>
  <c r="BJ2501"/>
  <c r="BK2501" s="1"/>
  <c r="BJ1370"/>
  <c r="BK1370" s="1"/>
  <c r="BJ81"/>
  <c r="BK81" s="1"/>
  <c r="BJ2404"/>
  <c r="BK2404" s="1"/>
  <c r="BJ1844"/>
  <c r="BK1844" s="1"/>
  <c r="BJ1996"/>
  <c r="BK1996" s="1"/>
  <c r="BJ440"/>
  <c r="BK440" s="1"/>
  <c r="BJ262"/>
  <c r="BK262" s="1"/>
  <c r="BJ1425"/>
  <c r="BK1425" s="1"/>
  <c r="BJ2050"/>
  <c r="BK2050" s="1"/>
  <c r="BJ778"/>
  <c r="BK778" s="1"/>
  <c r="BJ2490"/>
  <c r="BK2490" s="1"/>
  <c r="BJ530"/>
  <c r="BK530" s="1"/>
  <c r="BJ316"/>
  <c r="BK316" s="1"/>
  <c r="BJ1765"/>
  <c r="BK1765" s="1"/>
  <c r="BJ1067"/>
  <c r="BK1067" s="1"/>
  <c r="BJ2382"/>
  <c r="BK2382" s="1"/>
  <c r="BJ2598"/>
  <c r="BK2598" s="1"/>
  <c r="BJ1774"/>
  <c r="BK1774" s="1"/>
  <c r="BJ1112"/>
  <c r="BK1112" s="1"/>
  <c r="BJ145"/>
  <c r="BK145" s="1"/>
  <c r="BJ1517"/>
  <c r="BK1517" s="1"/>
  <c r="BJ1670"/>
  <c r="BK1670" s="1"/>
  <c r="BJ2791"/>
  <c r="BK2791" s="1"/>
  <c r="BJ220"/>
  <c r="BK220" s="1"/>
  <c r="BJ2940"/>
  <c r="BK2940" s="1"/>
  <c r="BJ2286"/>
  <c r="BK2286" s="1"/>
  <c r="BJ1972"/>
  <c r="BK1972" s="1"/>
  <c r="BJ367"/>
  <c r="BK367" s="1"/>
  <c r="BJ2866"/>
  <c r="BK2866" s="1"/>
  <c r="BJ1052"/>
  <c r="BK1052" s="1"/>
  <c r="BJ2646"/>
  <c r="BK2646" s="1"/>
  <c r="BJ1926"/>
  <c r="BK1926" s="1"/>
  <c r="BJ625"/>
  <c r="BK625" s="1"/>
  <c r="BJ279"/>
  <c r="BK279" s="1"/>
  <c r="BJ673"/>
  <c r="BK673" s="1"/>
  <c r="BJ1070"/>
  <c r="BK1070" s="1"/>
  <c r="BJ1249"/>
  <c r="BK1249" s="1"/>
  <c r="BJ1100"/>
  <c r="BK1100" s="1"/>
  <c r="BJ1705"/>
  <c r="BK1705" s="1"/>
  <c r="BJ1929"/>
  <c r="BK1929" s="1"/>
  <c r="BJ2596"/>
  <c r="BK2596" s="1"/>
  <c r="BJ1563"/>
  <c r="BK1563" s="1"/>
  <c r="BJ2650"/>
  <c r="BK2650" s="1"/>
  <c r="BJ1899"/>
  <c r="BK1899" s="1"/>
  <c r="BJ329"/>
  <c r="BK329" s="1"/>
  <c r="BJ218"/>
  <c r="BK218" s="1"/>
  <c r="BJ217"/>
  <c r="BK217" s="1"/>
  <c r="BJ344"/>
  <c r="BK344" s="1"/>
  <c r="BJ726"/>
  <c r="BK726" s="1"/>
  <c r="BJ683"/>
  <c r="BK683" s="1"/>
  <c r="BJ2992"/>
  <c r="BK2992" s="1"/>
  <c r="BJ2359"/>
  <c r="BK2359" s="1"/>
  <c r="BJ600"/>
  <c r="BK600" s="1"/>
  <c r="BJ2058"/>
  <c r="BK2058" s="1"/>
  <c r="BJ1489"/>
  <c r="BK1489" s="1"/>
  <c r="BJ452"/>
  <c r="BK452" s="1"/>
  <c r="BJ1485"/>
  <c r="BK1485" s="1"/>
  <c r="BJ911"/>
  <c r="BK911" s="1"/>
  <c r="BJ2686"/>
  <c r="BK2686" s="1"/>
  <c r="BJ2253"/>
  <c r="BK2253" s="1"/>
  <c r="BJ2592"/>
  <c r="BK2592" s="1"/>
  <c r="BJ2688"/>
  <c r="BK2688" s="1"/>
  <c r="BJ1885"/>
  <c r="BK1885" s="1"/>
  <c r="BJ1473"/>
  <c r="BK1473" s="1"/>
  <c r="BJ384"/>
  <c r="BK384" s="1"/>
  <c r="BJ1398"/>
  <c r="BK1398" s="1"/>
  <c r="BJ240"/>
  <c r="BK240" s="1"/>
  <c r="BJ2563"/>
  <c r="BK2563" s="1"/>
  <c r="BJ2984"/>
  <c r="BK2984" s="1"/>
  <c r="BJ1499"/>
  <c r="BK1499" s="1"/>
  <c r="BJ2818"/>
  <c r="BK2818" s="1"/>
  <c r="BJ573"/>
  <c r="BK573" s="1"/>
  <c r="BJ2694"/>
  <c r="BK2694" s="1"/>
  <c r="BJ1619"/>
  <c r="BK1619" s="1"/>
  <c r="BJ2856"/>
  <c r="BK2856" s="1"/>
  <c r="BJ2845"/>
  <c r="BK2845" s="1"/>
  <c r="BJ2746"/>
  <c r="BK2746" s="1"/>
  <c r="BJ1948"/>
  <c r="BK1948" s="1"/>
  <c r="BJ1337"/>
  <c r="BK1337" s="1"/>
  <c r="BJ2765"/>
  <c r="BK2765" s="1"/>
  <c r="BJ2311"/>
  <c r="BK2311" s="1"/>
  <c r="BJ2916"/>
  <c r="BK2916" s="1"/>
  <c r="BJ2953"/>
  <c r="BK2953" s="1"/>
  <c r="BJ2955"/>
  <c r="BK2955" s="1"/>
  <c r="BJ71"/>
  <c r="BK71" s="1"/>
  <c r="BJ2254"/>
  <c r="BK2254" s="1"/>
  <c r="BJ1711"/>
  <c r="BK1711" s="1"/>
  <c r="BJ152"/>
  <c r="BK152" s="1"/>
  <c r="BJ2327"/>
  <c r="BK2327" s="1"/>
  <c r="BJ247"/>
  <c r="BK247" s="1"/>
  <c r="BJ2119"/>
  <c r="BK2119" s="1"/>
  <c r="BJ2495"/>
  <c r="BK2495" s="1"/>
  <c r="BJ591"/>
  <c r="BK591" s="1"/>
  <c r="BJ1180"/>
  <c r="BK1180" s="1"/>
  <c r="BJ2437"/>
  <c r="BK2437" s="1"/>
  <c r="BJ2235"/>
  <c r="BK2235" s="1"/>
  <c r="BJ1353"/>
  <c r="BK1353" s="1"/>
  <c r="BJ171"/>
  <c r="BK171" s="1"/>
  <c r="BJ1190"/>
  <c r="BK1190" s="1"/>
  <c r="BJ685"/>
  <c r="BK685" s="1"/>
  <c r="BJ1887"/>
  <c r="BK1887" s="1"/>
  <c r="BJ271"/>
  <c r="BK271" s="1"/>
  <c r="BJ1118"/>
  <c r="BK1118" s="1"/>
  <c r="BJ505"/>
  <c r="BK505" s="1"/>
  <c r="BJ1404"/>
  <c r="BK1404" s="1"/>
  <c r="BJ1084"/>
  <c r="BK1084" s="1"/>
  <c r="BJ2017"/>
  <c r="BK2017" s="1"/>
  <c r="BJ1063"/>
  <c r="BK1063" s="1"/>
  <c r="BJ2385"/>
  <c r="BK2385" s="1"/>
  <c r="BJ345"/>
  <c r="BK345" s="1"/>
  <c r="BJ2647"/>
  <c r="BK2647" s="1"/>
  <c r="BJ981"/>
  <c r="BK981" s="1"/>
  <c r="BJ2156"/>
  <c r="BK2156" s="1"/>
  <c r="BJ2177"/>
  <c r="BK2177" s="1"/>
  <c r="BJ2671"/>
  <c r="BK2671" s="1"/>
  <c r="BJ672"/>
  <c r="BK672" s="1"/>
  <c r="BJ1469"/>
  <c r="BK1469" s="1"/>
  <c r="BJ2987"/>
  <c r="BK2987" s="1"/>
  <c r="BJ1295"/>
  <c r="BK1295" s="1"/>
  <c r="BJ1494"/>
  <c r="BK1494" s="1"/>
  <c r="BJ1816"/>
  <c r="BK1816" s="1"/>
  <c r="BJ2606"/>
  <c r="BK2606" s="1"/>
  <c r="BJ1696"/>
  <c r="BK1696" s="1"/>
  <c r="BJ1006"/>
  <c r="BK1006" s="1"/>
  <c r="BJ1602"/>
  <c r="BK1602" s="1"/>
  <c r="BJ910"/>
  <c r="BK910" s="1"/>
  <c r="BJ315"/>
  <c r="BK315" s="1"/>
  <c r="BJ1869"/>
  <c r="BK1869" s="1"/>
  <c r="BJ619"/>
  <c r="BK619" s="1"/>
  <c r="BJ1435"/>
  <c r="BK1435" s="1"/>
  <c r="BJ1007"/>
  <c r="BK1007" s="1"/>
  <c r="BJ2699"/>
  <c r="BK2699" s="1"/>
  <c r="BJ1060"/>
  <c r="BK1060" s="1"/>
  <c r="BJ79"/>
  <c r="BK79" s="1"/>
  <c r="BJ1873"/>
  <c r="BK1873" s="1"/>
  <c r="BJ21"/>
  <c r="BK21" s="1"/>
  <c r="BJ322"/>
  <c r="BK322" s="1"/>
  <c r="BJ1523"/>
  <c r="BK1523" s="1"/>
  <c r="BJ2044"/>
  <c r="BK2044" s="1"/>
  <c r="BJ2602"/>
  <c r="BK2602" s="1"/>
  <c r="BJ1698"/>
  <c r="BK1698" s="1"/>
  <c r="BJ2067"/>
  <c r="BK2067" s="1"/>
  <c r="BJ1111"/>
  <c r="BK1111" s="1"/>
  <c r="BJ579"/>
  <c r="BK579" s="1"/>
  <c r="BJ2586"/>
  <c r="BK2586" s="1"/>
  <c r="BJ799"/>
  <c r="BK799" s="1"/>
  <c r="BJ634"/>
  <c r="BK634" s="1"/>
  <c r="BJ91"/>
  <c r="BK91" s="1"/>
  <c r="BJ985"/>
  <c r="BK985" s="1"/>
  <c r="BJ148"/>
  <c r="BK148" s="1"/>
  <c r="BJ1919"/>
  <c r="BK1919" s="1"/>
  <c r="BJ2339"/>
  <c r="BK2339" s="1"/>
  <c r="BJ307"/>
  <c r="BK307" s="1"/>
  <c r="BJ411"/>
  <c r="BK411" s="1"/>
  <c r="BJ1272"/>
  <c r="BK1272" s="1"/>
  <c r="BJ2148"/>
  <c r="BK2148" s="1"/>
  <c r="BJ406"/>
  <c r="BK406" s="1"/>
  <c r="BJ2829"/>
  <c r="BK2829" s="1"/>
  <c r="BJ713"/>
  <c r="BK713" s="1"/>
  <c r="BJ2636"/>
  <c r="BK2636" s="1"/>
  <c r="BJ442"/>
  <c r="BK442" s="1"/>
  <c r="BJ1732"/>
  <c r="BK1732" s="1"/>
  <c r="BJ138"/>
  <c r="BK138" s="1"/>
  <c r="BJ275"/>
  <c r="BK275" s="1"/>
  <c r="BJ804"/>
  <c r="BK804" s="1"/>
  <c r="BJ1196"/>
  <c r="BK1196" s="1"/>
  <c r="BJ1993"/>
  <c r="BK1993" s="1"/>
  <c r="BJ325"/>
  <c r="BK325" s="1"/>
  <c r="BJ2891"/>
  <c r="BK2891" s="1"/>
  <c r="BJ1015"/>
  <c r="BK1015" s="1"/>
  <c r="BJ1865"/>
  <c r="BK1865" s="1"/>
  <c r="BJ1842"/>
  <c r="BK1842" s="1"/>
  <c r="BJ652"/>
  <c r="BK652" s="1"/>
  <c r="BJ238"/>
  <c r="BK238" s="1"/>
  <c r="BJ534"/>
  <c r="BK534" s="1"/>
  <c r="BJ489"/>
  <c r="BK489" s="1"/>
  <c r="BJ632"/>
  <c r="BK632" s="1"/>
  <c r="BJ678"/>
  <c r="BK678" s="1"/>
  <c r="BJ889"/>
  <c r="BK889" s="1"/>
  <c r="BJ1005"/>
  <c r="BK1005" s="1"/>
  <c r="BJ2412"/>
  <c r="BK2412" s="1"/>
  <c r="BJ976"/>
  <c r="BK976" s="1"/>
  <c r="BJ1564"/>
  <c r="BK1564" s="1"/>
  <c r="BJ2498"/>
  <c r="BK2498" s="1"/>
  <c r="BJ2826"/>
  <c r="BK2826" s="1"/>
  <c r="BJ209"/>
  <c r="BK209" s="1"/>
  <c r="BJ444"/>
  <c r="BK444" s="1"/>
  <c r="BJ193"/>
  <c r="BK193" s="1"/>
  <c r="BJ1596"/>
  <c r="BK1596" s="1"/>
  <c r="BJ1048"/>
  <c r="BK1048" s="1"/>
  <c r="BJ2122"/>
  <c r="BK2122" s="1"/>
  <c r="BJ1262"/>
  <c r="BK1262" s="1"/>
  <c r="BJ2451"/>
  <c r="BK2451" s="1"/>
  <c r="BJ278"/>
  <c r="BK278" s="1"/>
  <c r="BJ1341"/>
  <c r="BK1341" s="1"/>
  <c r="BJ1713"/>
  <c r="BK1713" s="1"/>
  <c r="BJ927"/>
  <c r="BK927" s="1"/>
  <c r="BJ1791"/>
  <c r="BK1791" s="1"/>
  <c r="BJ104"/>
  <c r="BK104" s="1"/>
  <c r="BJ857"/>
  <c r="BK857" s="1"/>
  <c r="BJ691"/>
  <c r="BK691" s="1"/>
  <c r="BJ567"/>
  <c r="BK567" s="1"/>
  <c r="BJ2824"/>
  <c r="BK2824" s="1"/>
  <c r="BJ2104"/>
  <c r="BK2104" s="1"/>
  <c r="BJ1456"/>
  <c r="BK1456" s="1"/>
  <c r="BJ223"/>
  <c r="BK223" s="1"/>
  <c r="BJ494"/>
  <c r="BK494" s="1"/>
  <c r="BJ2893"/>
  <c r="BK2893" s="1"/>
  <c r="BJ1845"/>
  <c r="BK1845" s="1"/>
  <c r="BJ1838"/>
  <c r="BK1838" s="1"/>
  <c r="BJ1291"/>
  <c r="BK1291" s="1"/>
  <c r="BJ925"/>
  <c r="BK925" s="1"/>
  <c r="BJ436"/>
  <c r="BK436" s="1"/>
  <c r="BJ2831"/>
  <c r="BK2831" s="1"/>
  <c r="BJ2626"/>
  <c r="BK2626" s="1"/>
  <c r="BJ2483"/>
  <c r="BK2483" s="1"/>
  <c r="BJ2611"/>
  <c r="BK2611" s="1"/>
  <c r="BJ2222"/>
  <c r="BK2222" s="1"/>
  <c r="BJ798"/>
  <c r="BK798" s="1"/>
  <c r="BJ280"/>
  <c r="BK280" s="1"/>
  <c r="BJ765"/>
  <c r="BK765" s="1"/>
  <c r="BJ1172"/>
  <c r="BK1172" s="1"/>
  <c r="BJ1009"/>
  <c r="BK1009" s="1"/>
  <c r="BJ2503"/>
  <c r="BK2503" s="1"/>
  <c r="BJ1522"/>
  <c r="BK1522" s="1"/>
  <c r="BJ2470"/>
  <c r="BK2470" s="1"/>
  <c r="BJ664"/>
  <c r="BK664" s="1"/>
  <c r="BJ2128"/>
  <c r="BK2128" s="1"/>
  <c r="BJ2341"/>
  <c r="BK2341" s="1"/>
  <c r="BJ360"/>
  <c r="BK360" s="1"/>
  <c r="BJ1756"/>
  <c r="BK1756" s="1"/>
  <c r="BJ3002"/>
  <c r="BK3002" s="1"/>
  <c r="BJ1183"/>
  <c r="BK1183" s="1"/>
  <c r="BJ2764"/>
  <c r="BK2764" s="1"/>
  <c r="BJ415"/>
  <c r="BK415" s="1"/>
  <c r="BJ399"/>
  <c r="BK399" s="1"/>
  <c r="BJ1702"/>
  <c r="BK1702" s="1"/>
  <c r="BJ309"/>
  <c r="BK309" s="1"/>
  <c r="BJ2064"/>
  <c r="BK2064" s="1"/>
  <c r="BJ1840"/>
  <c r="BK1840" s="1"/>
  <c r="BJ2486"/>
  <c r="BK2486" s="1"/>
  <c r="BJ956"/>
  <c r="BK956" s="1"/>
  <c r="BJ2873"/>
  <c r="BK2873" s="1"/>
  <c r="BJ2737"/>
  <c r="BK2737" s="1"/>
  <c r="BJ912"/>
  <c r="BK912" s="1"/>
  <c r="BJ74"/>
  <c r="BK74" s="1"/>
  <c r="BJ1304"/>
  <c r="BK1304" s="1"/>
  <c r="BJ2114"/>
  <c r="BK2114" s="1"/>
  <c r="BJ2310"/>
  <c r="BK2310" s="1"/>
  <c r="BJ2113"/>
  <c r="BK2113" s="1"/>
  <c r="BJ1739"/>
  <c r="BK1739" s="1"/>
  <c r="BJ2752"/>
  <c r="BK2752" s="1"/>
  <c r="BJ2590"/>
  <c r="BK2590" s="1"/>
  <c r="BJ2567"/>
  <c r="BK2567" s="1"/>
  <c r="BJ24"/>
  <c r="BK24" s="1"/>
  <c r="BJ979"/>
  <c r="BK979" s="1"/>
  <c r="BJ665"/>
  <c r="BK665" s="1"/>
  <c r="BJ127"/>
  <c r="BK127" s="1"/>
  <c r="BJ1394"/>
  <c r="BK1394" s="1"/>
  <c r="BJ2066"/>
  <c r="BK2066" s="1"/>
  <c r="BJ2684"/>
  <c r="BK2684" s="1"/>
  <c r="BJ1036"/>
  <c r="BK1036" s="1"/>
  <c r="BJ2864"/>
  <c r="BK2864" s="1"/>
  <c r="BJ1611"/>
  <c r="BK1611" s="1"/>
  <c r="BJ2624"/>
  <c r="BK2624" s="1"/>
  <c r="BJ491"/>
  <c r="BK491" s="1"/>
  <c r="BJ2273"/>
  <c r="BK2273" s="1"/>
  <c r="BJ1127"/>
  <c r="BK1127" s="1"/>
  <c r="BJ1330"/>
  <c r="BK1330" s="1"/>
  <c r="BJ1195"/>
  <c r="BK1195" s="1"/>
  <c r="BJ2967"/>
  <c r="BK2967" s="1"/>
  <c r="BJ1201"/>
  <c r="BK1201" s="1"/>
  <c r="BJ2301"/>
  <c r="BK2301" s="1"/>
  <c r="BJ3004"/>
  <c r="BK3004" s="1"/>
  <c r="BJ2358"/>
  <c r="BK2358" s="1"/>
  <c r="BJ943"/>
  <c r="BK943" s="1"/>
  <c r="BJ114"/>
  <c r="BK114" s="1"/>
  <c r="BJ1155"/>
  <c r="BK1155" s="1"/>
  <c r="BJ578"/>
  <c r="BK578" s="1"/>
  <c r="BJ513"/>
  <c r="BK513" s="1"/>
  <c r="BJ2243"/>
  <c r="BK2243" s="1"/>
  <c r="BJ1109"/>
  <c r="BK1109" s="1"/>
  <c r="BJ1920"/>
  <c r="BK1920" s="1"/>
  <c r="BJ2808"/>
  <c r="BK2808" s="1"/>
  <c r="BJ522"/>
  <c r="BK522" s="1"/>
  <c r="BJ510"/>
  <c r="BK510" s="1"/>
  <c r="BJ2051"/>
  <c r="BK2051" s="1"/>
  <c r="BJ245"/>
  <c r="BK245" s="1"/>
  <c r="BJ2530"/>
  <c r="BK2530" s="1"/>
  <c r="BJ2677"/>
  <c r="BK2677" s="1"/>
  <c r="BJ2653"/>
  <c r="BK2653" s="1"/>
  <c r="BJ2152"/>
  <c r="BK2152" s="1"/>
  <c r="BJ1957"/>
  <c r="BK1957" s="1"/>
  <c r="BJ2077"/>
  <c r="BK2077" s="1"/>
  <c r="BJ2822"/>
  <c r="BK2822" s="1"/>
  <c r="BJ1254"/>
  <c r="BK1254" s="1"/>
  <c r="BJ62"/>
  <c r="BK62" s="1"/>
  <c r="BJ715"/>
  <c r="BK715" s="1"/>
  <c r="BJ1912"/>
  <c r="BK1912" s="1"/>
  <c r="BJ1073"/>
  <c r="BK1073" s="1"/>
  <c r="BJ631"/>
  <c r="BK631" s="1"/>
  <c r="BJ756"/>
  <c r="BK756" s="1"/>
  <c r="BJ1741"/>
  <c r="BK1741" s="1"/>
  <c r="BJ2648"/>
  <c r="BK2648" s="1"/>
  <c r="BJ1283"/>
  <c r="BK1283" s="1"/>
  <c r="BJ995"/>
  <c r="BK995" s="1"/>
  <c r="BJ845"/>
  <c r="BK845" s="1"/>
  <c r="BJ849"/>
  <c r="BK849" s="1"/>
  <c r="BJ1654"/>
  <c r="BK1654" s="1"/>
  <c r="BJ382"/>
  <c r="BK382" s="1"/>
  <c r="BJ2584"/>
  <c r="BK2584" s="1"/>
  <c r="BJ952"/>
  <c r="BK952" s="1"/>
  <c r="BJ1432"/>
  <c r="BK1432" s="1"/>
  <c r="BJ1892"/>
  <c r="BK1892" s="1"/>
  <c r="BJ1017"/>
  <c r="BK1017" s="1"/>
  <c r="BJ659"/>
  <c r="BK659" s="1"/>
  <c r="BJ1389"/>
  <c r="BK1389" s="1"/>
  <c r="BJ3001"/>
  <c r="BK3001" s="1"/>
  <c r="BJ1775"/>
  <c r="BK1775" s="1"/>
  <c r="BJ2457"/>
  <c r="BK2457" s="1"/>
  <c r="BJ478"/>
  <c r="BK478" s="1"/>
  <c r="BJ2485"/>
  <c r="BK2485" s="1"/>
  <c r="BJ1064"/>
  <c r="BK1064" s="1"/>
  <c r="BJ2357"/>
  <c r="BK2357" s="1"/>
  <c r="BJ2183"/>
  <c r="BK2183" s="1"/>
  <c r="BJ1540"/>
  <c r="BK1540" s="1"/>
  <c r="BJ1215"/>
  <c r="BK1215" s="1"/>
  <c r="BJ2779"/>
  <c r="BK2779" s="1"/>
  <c r="BJ423"/>
  <c r="BK423" s="1"/>
  <c r="BJ576"/>
  <c r="BK576" s="1"/>
  <c r="BJ1631"/>
  <c r="BK1631" s="1"/>
  <c r="BJ2661"/>
  <c r="BK2661" s="1"/>
  <c r="BJ885"/>
  <c r="BK885" s="1"/>
  <c r="BJ1813"/>
  <c r="BK1813" s="1"/>
  <c r="BJ2283"/>
  <c r="BK2283" s="1"/>
  <c r="BJ2913"/>
  <c r="BK2913" s="1"/>
  <c r="BJ2863"/>
  <c r="BK2863" s="1"/>
  <c r="BJ395"/>
  <c r="BK395" s="1"/>
  <c r="BJ1849"/>
  <c r="BK1849" s="1"/>
  <c r="BJ509"/>
  <c r="BK509" s="1"/>
  <c r="BJ2884"/>
  <c r="BK2884" s="1"/>
  <c r="BJ2390"/>
  <c r="BK2390" s="1"/>
  <c r="BJ333"/>
  <c r="BK333" s="1"/>
  <c r="BJ2744"/>
  <c r="BK2744" s="1"/>
  <c r="BJ993"/>
  <c r="BK993" s="1"/>
  <c r="BJ662"/>
  <c r="BK662" s="1"/>
  <c r="BJ94"/>
  <c r="BK94" s="1"/>
  <c r="BJ1714"/>
  <c r="BK1714" s="1"/>
  <c r="BJ1049"/>
  <c r="BK1049" s="1"/>
  <c r="BJ2722"/>
  <c r="BK2722" s="1"/>
  <c r="BJ997"/>
  <c r="BK997" s="1"/>
  <c r="BJ1768"/>
  <c r="BK1768" s="1"/>
  <c r="BJ1787"/>
  <c r="BK1787" s="1"/>
  <c r="BJ644"/>
  <c r="BK644" s="1"/>
  <c r="BJ2750"/>
  <c r="BK2750" s="1"/>
  <c r="BJ1856"/>
  <c r="BK1856" s="1"/>
  <c r="BJ2958"/>
  <c r="BK2958" s="1"/>
  <c r="BJ52"/>
  <c r="BK52" s="1"/>
  <c r="BJ296"/>
  <c r="BK296" s="1"/>
  <c r="BE2175"/>
  <c r="BJ2120"/>
  <c r="BK2120" s="1"/>
  <c r="BJ2802"/>
  <c r="BK2802" s="1"/>
  <c r="BJ339"/>
  <c r="BK339" s="1"/>
  <c r="BJ13"/>
  <c r="BK13" s="1"/>
  <c r="BJ2710"/>
  <c r="BK2710" s="1"/>
  <c r="BJ568"/>
  <c r="BK568" s="1"/>
  <c r="BJ2328"/>
  <c r="BK2328" s="1"/>
  <c r="BJ1649"/>
  <c r="BK1649" s="1"/>
  <c r="BJ376"/>
  <c r="BK376" s="1"/>
  <c r="BJ50"/>
  <c r="BK50" s="1"/>
  <c r="BJ1268"/>
  <c r="BK1268" s="1"/>
  <c r="BJ2670"/>
  <c r="BK2670" s="1"/>
  <c r="BJ984"/>
  <c r="BK984" s="1"/>
  <c r="BJ2859"/>
  <c r="BK2859" s="1"/>
  <c r="BJ2387"/>
  <c r="BK2387" s="1"/>
  <c r="BJ2164"/>
  <c r="BK2164" s="1"/>
  <c r="BJ1091"/>
  <c r="BK1091" s="1"/>
  <c r="BJ2202"/>
  <c r="BK2202" s="1"/>
  <c r="BJ978"/>
  <c r="BK978" s="1"/>
  <c r="BJ797"/>
  <c r="BK797" s="1"/>
  <c r="BJ2309"/>
  <c r="BK2309" s="1"/>
  <c r="BJ599"/>
  <c r="BK599" s="1"/>
  <c r="BJ1915"/>
  <c r="BK1915" s="1"/>
  <c r="BJ1339"/>
  <c r="BK1339" s="1"/>
  <c r="BJ687"/>
  <c r="BK687" s="1"/>
  <c r="BJ480"/>
  <c r="BK480" s="1"/>
  <c r="BJ851"/>
  <c r="BK851" s="1"/>
  <c r="BJ2336"/>
  <c r="BK2336" s="1"/>
  <c r="BJ2384"/>
  <c r="BK2384" s="1"/>
  <c r="BJ1181"/>
  <c r="BK1181" s="1"/>
  <c r="BJ1763"/>
  <c r="BK1763" s="1"/>
  <c r="BJ2723"/>
  <c r="BK2723" s="1"/>
  <c r="BJ2539"/>
  <c r="BK2539" s="1"/>
  <c r="BJ601"/>
  <c r="BK601" s="1"/>
  <c r="BJ2556"/>
  <c r="BK2556" s="1"/>
  <c r="BJ2783"/>
  <c r="BK2783" s="1"/>
  <c r="BJ2101"/>
  <c r="BK2101" s="1"/>
  <c r="BJ1980"/>
  <c r="BK1980" s="1"/>
  <c r="BJ1069"/>
  <c r="BK1069" s="1"/>
  <c r="BJ283"/>
  <c r="BK283" s="1"/>
  <c r="BJ1675"/>
  <c r="BK1675" s="1"/>
  <c r="BJ539"/>
  <c r="BK539" s="1"/>
  <c r="BJ2078"/>
  <c r="BK2078" s="1"/>
  <c r="BJ2204"/>
  <c r="BK2204" s="1"/>
  <c r="BJ2949"/>
  <c r="BK2949" s="1"/>
  <c r="BJ2536"/>
  <c r="BK2536" s="1"/>
  <c r="BJ1323"/>
  <c r="BK1323" s="1"/>
  <c r="BJ130"/>
  <c r="BK130" s="1"/>
  <c r="BJ1703"/>
  <c r="BK1703" s="1"/>
  <c r="BJ2572"/>
  <c r="BK2572" s="1"/>
  <c r="BJ1753"/>
  <c r="BK1753" s="1"/>
  <c r="BJ1605"/>
  <c r="BK1605" s="1"/>
  <c r="BJ636"/>
  <c r="BK636" s="1"/>
  <c r="BJ1442"/>
  <c r="BK1442" s="1"/>
  <c r="BJ2107"/>
  <c r="BK2107" s="1"/>
  <c r="BJ340"/>
  <c r="BK340" s="1"/>
  <c r="BJ2858"/>
  <c r="BK2858" s="1"/>
  <c r="BJ88"/>
  <c r="BK88" s="1"/>
  <c r="BJ1110"/>
  <c r="BK1110" s="1"/>
  <c r="BJ2324"/>
  <c r="BK2324" s="1"/>
  <c r="BJ1302"/>
  <c r="BK1302" s="1"/>
  <c r="BJ43"/>
  <c r="BK43" s="1"/>
  <c r="BJ2039"/>
  <c r="BK2039" s="1"/>
  <c r="BJ1624"/>
  <c r="BK1624" s="1"/>
  <c r="BJ2466"/>
  <c r="BK2466" s="1"/>
  <c r="BJ2397"/>
  <c r="BK2397" s="1"/>
  <c r="BJ504"/>
  <c r="BK504" s="1"/>
  <c r="BJ274"/>
  <c r="BK274" s="1"/>
  <c r="BJ2303"/>
  <c r="BK2303" s="1"/>
  <c r="BJ1956"/>
  <c r="BK1956" s="1"/>
  <c r="BJ1029"/>
  <c r="BK1029" s="1"/>
  <c r="BJ1938"/>
  <c r="BK1938" s="1"/>
  <c r="BJ2968"/>
  <c r="BK2968" s="1"/>
  <c r="BJ1363"/>
  <c r="BK1363" s="1"/>
  <c r="BJ724"/>
  <c r="BK724" s="1"/>
  <c r="BJ1559"/>
  <c r="BK1559" s="1"/>
  <c r="BJ1160"/>
  <c r="BK1160" s="1"/>
  <c r="BJ1035"/>
  <c r="BK1035" s="1"/>
  <c r="BJ2132"/>
  <c r="BK2132" s="1"/>
  <c r="BJ923"/>
  <c r="BK923" s="1"/>
  <c r="BJ972"/>
  <c r="BK972" s="1"/>
  <c r="BJ99"/>
  <c r="BK99" s="1"/>
  <c r="BJ1668"/>
  <c r="BK1668" s="1"/>
  <c r="BJ295"/>
  <c r="BK295" s="1"/>
  <c r="BJ920"/>
  <c r="BK920" s="1"/>
  <c r="BJ1773"/>
  <c r="BK1773" s="1"/>
  <c r="BJ2538"/>
  <c r="BK2538" s="1"/>
  <c r="BJ2444"/>
  <c r="BK2444" s="1"/>
  <c r="BJ1010"/>
  <c r="BK1010" s="1"/>
  <c r="BJ1789"/>
  <c r="BK1789" s="1"/>
  <c r="BJ1264"/>
  <c r="BK1264" s="1"/>
  <c r="BJ1374"/>
  <c r="BK1374" s="1"/>
  <c r="BJ580"/>
  <c r="BK580" s="1"/>
  <c r="BJ523"/>
  <c r="BK523" s="1"/>
  <c r="BJ782"/>
  <c r="BK782" s="1"/>
  <c r="BJ745"/>
  <c r="BK745" s="1"/>
  <c r="BJ977"/>
  <c r="BK977" s="1"/>
  <c r="BJ142"/>
  <c r="BK142" s="1"/>
  <c r="BJ2400"/>
  <c r="BK2400" s="1"/>
  <c r="BJ213"/>
  <c r="BK213" s="1"/>
  <c r="BJ2106"/>
  <c r="BK2106" s="1"/>
  <c r="BJ1168"/>
  <c r="BK1168" s="1"/>
  <c r="BJ143"/>
  <c r="BK143" s="1"/>
  <c r="BJ37"/>
  <c r="BK37" s="1"/>
  <c r="BJ792"/>
  <c r="BK792" s="1"/>
  <c r="BJ1214"/>
  <c r="BK1214" s="1"/>
  <c r="BJ2800"/>
  <c r="BK2800" s="1"/>
  <c r="BJ205"/>
  <c r="BK205" s="1"/>
  <c r="BJ2695"/>
  <c r="BK2695" s="1"/>
  <c r="BJ1712"/>
  <c r="BK1712" s="1"/>
  <c r="BJ516"/>
  <c r="BK516" s="1"/>
  <c r="BJ2693"/>
  <c r="BK2693" s="1"/>
  <c r="BJ1269"/>
  <c r="BK1269" s="1"/>
  <c r="BJ2275"/>
  <c r="BK2275" s="1"/>
  <c r="BJ1970"/>
  <c r="BK1970" s="1"/>
  <c r="BJ2980"/>
  <c r="BK2980" s="1"/>
  <c r="BJ747"/>
  <c r="BK747" s="1"/>
  <c r="BJ844"/>
  <c r="BK844" s="1"/>
  <c r="BJ2057"/>
  <c r="BK2057" s="1"/>
  <c r="BJ1392"/>
  <c r="BK1392" s="1"/>
  <c r="BJ1589"/>
  <c r="BK1589" s="1"/>
  <c r="BJ107"/>
  <c r="BK107" s="1"/>
  <c r="BJ1878"/>
  <c r="BK1878" s="1"/>
  <c r="BJ556"/>
  <c r="BK556" s="1"/>
  <c r="BJ2889"/>
  <c r="BK2889" s="1"/>
  <c r="BJ1890"/>
  <c r="BK1890" s="1"/>
  <c r="BJ2660"/>
  <c r="BK2660" s="1"/>
  <c r="BJ1558"/>
  <c r="BK1558" s="1"/>
  <c r="BJ1454"/>
  <c r="BK1454" s="1"/>
  <c r="BJ458"/>
  <c r="BK458" s="1"/>
  <c r="BJ1796"/>
  <c r="BK1796" s="1"/>
  <c r="BJ1730"/>
  <c r="BK1730" s="1"/>
  <c r="BJ2373"/>
  <c r="BK2373" s="1"/>
  <c r="BJ216"/>
  <c r="BK216" s="1"/>
  <c r="BJ1122"/>
  <c r="BK1122" s="1"/>
  <c r="BJ1934"/>
  <c r="BK1934" s="1"/>
  <c r="BJ1809"/>
  <c r="BK1809" s="1"/>
  <c r="BJ1463"/>
  <c r="BK1463" s="1"/>
  <c r="BJ2345"/>
  <c r="BK2345" s="1"/>
  <c r="BJ2599"/>
  <c r="BK2599" s="1"/>
  <c r="BJ1230"/>
  <c r="BK1230" s="1"/>
  <c r="BJ1717"/>
  <c r="BK1717" s="1"/>
  <c r="BJ1081"/>
  <c r="BK1081" s="1"/>
  <c r="BJ1224"/>
  <c r="BK1224" s="1"/>
  <c r="BJ115"/>
  <c r="BK115" s="1"/>
  <c r="BJ865"/>
  <c r="BK865" s="1"/>
  <c r="BJ1065"/>
  <c r="BK1065" s="1"/>
  <c r="BJ435"/>
  <c r="BK435" s="1"/>
  <c r="BJ2169"/>
  <c r="BK2169" s="1"/>
  <c r="BJ2807"/>
  <c r="BK2807" s="1"/>
  <c r="BJ2000"/>
  <c r="BK2000" s="1"/>
  <c r="BJ2515"/>
  <c r="BK2515" s="1"/>
  <c r="BJ838"/>
  <c r="BK838" s="1"/>
  <c r="BJ820"/>
  <c r="BK820" s="1"/>
  <c r="BJ969"/>
  <c r="BK969" s="1"/>
  <c r="BJ1261"/>
  <c r="BK1261" s="1"/>
  <c r="BJ2367"/>
  <c r="BK2367" s="1"/>
  <c r="BJ1046"/>
  <c r="BK1046" s="1"/>
  <c r="BJ67"/>
  <c r="BK67" s="1"/>
  <c r="BJ2047"/>
  <c r="BK2047" s="1"/>
  <c r="BJ1139"/>
  <c r="BK1139" s="1"/>
  <c r="BJ1903"/>
  <c r="BK1903" s="1"/>
  <c r="BJ69"/>
  <c r="BK69" s="1"/>
  <c r="BJ199"/>
  <c r="BK199" s="1"/>
  <c r="BJ1572"/>
  <c r="BK1572" s="1"/>
  <c r="BJ1248"/>
  <c r="BK1248" s="1"/>
  <c r="BJ306"/>
  <c r="BK306" s="1"/>
  <c r="BJ2513"/>
  <c r="BK2513" s="1"/>
  <c r="BJ2872"/>
  <c r="BK2872" s="1"/>
  <c r="BJ1539"/>
  <c r="BK1539" s="1"/>
  <c r="BJ1979"/>
  <c r="BK1979" s="1"/>
  <c r="BJ427"/>
  <c r="BK427" s="1"/>
  <c r="BJ2981"/>
  <c r="BK2981" s="1"/>
  <c r="BJ2068"/>
  <c r="BK2068" s="1"/>
  <c r="BJ2923"/>
  <c r="BK2923" s="1"/>
  <c r="BJ2616"/>
  <c r="BK2616" s="1"/>
  <c r="BJ2170"/>
  <c r="BK2170" s="1"/>
  <c r="BJ305"/>
  <c r="BK305" s="1"/>
  <c r="BJ1896"/>
  <c r="BK1896" s="1"/>
  <c r="BJ1726"/>
  <c r="BK1726" s="1"/>
  <c r="BJ2523"/>
  <c r="BK2523" s="1"/>
  <c r="BJ1928"/>
  <c r="BK1928" s="1"/>
  <c r="BJ462"/>
  <c r="BK462" s="1"/>
  <c r="BJ12"/>
  <c r="BK12" s="1"/>
  <c r="BJ897"/>
  <c r="BK897" s="1"/>
  <c r="BJ1727"/>
  <c r="BK1727" s="1"/>
  <c r="BJ2411"/>
  <c r="BK2411" s="1"/>
  <c r="BJ2918"/>
  <c r="BK2918" s="1"/>
  <c r="BJ767"/>
  <c r="BK767" s="1"/>
  <c r="BJ536"/>
  <c r="BK536" s="1"/>
  <c r="BJ887"/>
  <c r="BK887" s="1"/>
  <c r="BJ410"/>
  <c r="BK410" s="1"/>
  <c r="BJ1757"/>
  <c r="BK1757" s="1"/>
  <c r="BJ1898"/>
  <c r="BK1898" s="1"/>
  <c r="BJ588"/>
  <c r="BK588" s="1"/>
  <c r="BJ2306"/>
  <c r="BK2306" s="1"/>
  <c r="BJ833"/>
  <c r="BK833" s="1"/>
  <c r="BJ1680"/>
  <c r="BK1680" s="1"/>
  <c r="BJ1219"/>
  <c r="BK1219" s="1"/>
  <c r="BJ2453"/>
  <c r="BK2453" s="1"/>
  <c r="BJ2732"/>
  <c r="BK2732" s="1"/>
  <c r="BJ2908"/>
  <c r="BK2908" s="1"/>
  <c r="BJ235"/>
  <c r="BK235" s="1"/>
  <c r="BJ814"/>
  <c r="BK814" s="1"/>
  <c r="BJ982"/>
  <c r="BK982" s="1"/>
  <c r="BJ1233"/>
  <c r="BK1233" s="1"/>
  <c r="BJ1434"/>
  <c r="BK1434" s="1"/>
  <c r="BJ431"/>
  <c r="BK431" s="1"/>
  <c r="BJ2198"/>
  <c r="BK2198" s="1"/>
  <c r="BJ1519"/>
  <c r="BK1519" s="1"/>
  <c r="BJ1450"/>
  <c r="BK1450" s="1"/>
  <c r="BJ135"/>
  <c r="BK135" s="1"/>
  <c r="BJ304"/>
  <c r="BK304" s="1"/>
  <c r="BJ1510"/>
  <c r="BK1510" s="1"/>
  <c r="BJ197"/>
  <c r="BK197" s="1"/>
  <c r="BJ968"/>
  <c r="BK968" s="1"/>
  <c r="BJ2576"/>
  <c r="BK2576" s="1"/>
  <c r="BJ98"/>
  <c r="BK98" s="1"/>
  <c r="BJ2740"/>
  <c r="BK2740" s="1"/>
  <c r="BJ1199"/>
  <c r="BK1199" s="1"/>
  <c r="BJ1282"/>
  <c r="BK1282" s="1"/>
  <c r="BJ711"/>
  <c r="BK711" s="1"/>
  <c r="BJ2378"/>
  <c r="BK2378" s="1"/>
  <c r="BJ2428"/>
  <c r="BK2428" s="1"/>
  <c r="BJ769"/>
  <c r="BK769" s="1"/>
  <c r="BJ500"/>
  <c r="BK500" s="1"/>
  <c r="BJ2423"/>
  <c r="BK2423" s="1"/>
  <c r="BJ2049"/>
  <c r="BK2049" s="1"/>
  <c r="BJ1579"/>
  <c r="BK1579" s="1"/>
  <c r="BJ2094"/>
  <c r="BK2094" s="1"/>
  <c r="BJ113"/>
  <c r="BK113" s="1"/>
  <c r="BJ1516"/>
  <c r="BK1516" s="1"/>
  <c r="BJ847"/>
  <c r="BK847" s="1"/>
  <c r="BJ1759"/>
  <c r="BK1759" s="1"/>
  <c r="BJ1037"/>
  <c r="BK1037" s="1"/>
  <c r="BJ1039"/>
  <c r="BK1039" s="1"/>
  <c r="BJ2862"/>
  <c r="BK2862" s="1"/>
  <c r="BJ2225"/>
  <c r="BK2225" s="1"/>
  <c r="BJ2787"/>
  <c r="BK2787" s="1"/>
  <c r="BJ17"/>
  <c r="BK17" s="1"/>
  <c r="BJ2715"/>
  <c r="BK2715" s="1"/>
  <c r="BJ2435"/>
  <c r="BK2435" s="1"/>
  <c r="BJ1245"/>
  <c r="BK1245" s="1"/>
  <c r="BJ1832"/>
  <c r="BK1832" s="1"/>
  <c r="BJ181"/>
  <c r="BK181" s="1"/>
  <c r="BJ843"/>
  <c r="BK843" s="1"/>
  <c r="BJ1197"/>
  <c r="BK1197" s="1"/>
  <c r="BJ2618"/>
  <c r="BK2618" s="1"/>
  <c r="BJ385"/>
  <c r="BK385" s="1"/>
  <c r="BJ2714"/>
  <c r="BK2714" s="1"/>
  <c r="BJ1165"/>
  <c r="BK1165" s="1"/>
  <c r="BJ936"/>
  <c r="BK936" s="1"/>
  <c r="BJ1357"/>
  <c r="BK1357" s="1"/>
  <c r="BJ764"/>
  <c r="BK764" s="1"/>
  <c r="BJ2952"/>
  <c r="BK2952" s="1"/>
  <c r="BJ2725"/>
  <c r="BK2725" s="1"/>
  <c r="BJ861"/>
  <c r="BK861" s="1"/>
  <c r="BJ2228"/>
  <c r="BK2228" s="1"/>
  <c r="BJ653"/>
  <c r="BK653" s="1"/>
  <c r="BJ128"/>
  <c r="BK128" s="1"/>
  <c r="BJ2392"/>
  <c r="BK2392" s="1"/>
  <c r="BJ32"/>
  <c r="BK32" s="1"/>
  <c r="BJ1742"/>
  <c r="BK1742" s="1"/>
  <c r="BJ1940"/>
  <c r="BK1940" s="1"/>
  <c r="BJ2500"/>
  <c r="BK2500" s="1"/>
  <c r="BJ1148"/>
  <c r="BK1148" s="1"/>
  <c r="BJ198"/>
  <c r="BK198" s="1"/>
  <c r="BJ2757"/>
  <c r="BK2757" s="1"/>
  <c r="BJ2093"/>
  <c r="BK2093" s="1"/>
  <c r="BJ1863"/>
  <c r="BK1863" s="1"/>
  <c r="BJ2956"/>
  <c r="BK2956" s="1"/>
  <c r="BJ1031"/>
  <c r="BK1031" s="1"/>
  <c r="BJ2452"/>
  <c r="BK2452" s="1"/>
  <c r="BJ2758"/>
  <c r="BK2758" s="1"/>
  <c r="BJ1534"/>
  <c r="BK1534" s="1"/>
  <c r="BJ47"/>
  <c r="BK47" s="1"/>
  <c r="BJ738"/>
  <c r="BK738" s="1"/>
  <c r="BJ1234"/>
  <c r="BK1234" s="1"/>
  <c r="BJ1098"/>
  <c r="BK1098" s="1"/>
  <c r="BJ2144"/>
  <c r="BK2144" s="1"/>
  <c r="BJ1440"/>
  <c r="BK1440" s="1"/>
  <c r="BJ353"/>
  <c r="BK353" s="1"/>
  <c r="BJ1286"/>
  <c r="BK1286" s="1"/>
  <c r="BJ2029"/>
  <c r="BK2029" s="1"/>
  <c r="BJ1107"/>
  <c r="BK1107" s="1"/>
  <c r="BJ2554"/>
  <c r="BK2554" s="1"/>
  <c r="BJ909"/>
  <c r="BK909" s="1"/>
  <c r="BJ907"/>
  <c r="BK907" s="1"/>
  <c r="BJ882"/>
  <c r="BK882" s="1"/>
  <c r="BJ2005"/>
  <c r="BK2005" s="1"/>
  <c r="BJ2075"/>
  <c r="BK2075" s="1"/>
  <c r="BJ761"/>
  <c r="BK761" s="1"/>
  <c r="BJ1471"/>
  <c r="BK1471" s="1"/>
  <c r="BJ1346"/>
  <c r="BK1346" s="1"/>
  <c r="BJ1026"/>
  <c r="BK1026" s="1"/>
  <c r="BJ2189"/>
  <c r="BK2189" s="1"/>
  <c r="BJ1509"/>
  <c r="BK1509" s="1"/>
  <c r="BJ1221"/>
  <c r="BK1221" s="1"/>
  <c r="BJ2810"/>
  <c r="BK2810" s="1"/>
  <c r="BJ571"/>
  <c r="BK571" s="1"/>
  <c r="BJ2097"/>
  <c r="BK2097" s="1"/>
  <c r="BJ1056"/>
  <c r="BK1056" s="1"/>
  <c r="BJ1778"/>
  <c r="BK1778" s="1"/>
  <c r="BJ168"/>
  <c r="BK168" s="1"/>
  <c r="BJ598"/>
  <c r="BK598" s="1"/>
  <c r="BJ1561"/>
  <c r="BK1561" s="1"/>
  <c r="BJ471"/>
  <c r="BK471" s="1"/>
  <c r="BJ1251"/>
  <c r="BK1251" s="1"/>
  <c r="BJ1358"/>
  <c r="BK1358" s="1"/>
  <c r="BJ2902"/>
  <c r="BK2902" s="1"/>
  <c r="BJ1455"/>
  <c r="BK1455" s="1"/>
  <c r="BJ1418"/>
  <c r="BK1418" s="1"/>
  <c r="BJ19"/>
  <c r="BK19" s="1"/>
  <c r="BJ2426"/>
  <c r="BK2426" s="1"/>
  <c r="BJ2069"/>
  <c r="BK2069" s="1"/>
  <c r="BJ819"/>
  <c r="BK819" s="1"/>
  <c r="BJ1235"/>
  <c r="BK1235" s="1"/>
  <c r="BJ1556"/>
  <c r="BK1556" s="1"/>
  <c r="BJ1672"/>
  <c r="BK1672" s="1"/>
  <c r="BJ2009"/>
  <c r="BK2009" s="1"/>
  <c r="BJ1246"/>
  <c r="BK1246" s="1"/>
  <c r="BJ635"/>
  <c r="BK635" s="1"/>
  <c r="BJ661"/>
  <c r="BK661" s="1"/>
  <c r="BJ824"/>
  <c r="BK824" s="1"/>
  <c r="BJ487"/>
  <c r="BK487" s="1"/>
  <c r="BJ1905"/>
  <c r="BK1905" s="1"/>
  <c r="BJ1958"/>
  <c r="BK1958" s="1"/>
  <c r="BJ2983"/>
  <c r="BK2983" s="1"/>
  <c r="BJ2172"/>
  <c r="BK2172" s="1"/>
  <c r="BJ1202"/>
  <c r="BK1202" s="1"/>
  <c r="BJ2548"/>
  <c r="BK2548" s="1"/>
  <c r="BJ533"/>
  <c r="BK533" s="1"/>
  <c r="BJ2903"/>
  <c r="BK2903" s="1"/>
  <c r="BJ2571"/>
  <c r="BK2571" s="1"/>
  <c r="BJ1419"/>
  <c r="BK1419" s="1"/>
  <c r="BJ2541"/>
  <c r="BK2541" s="1"/>
  <c r="BJ228"/>
  <c r="BK228" s="1"/>
  <c r="BJ1744"/>
  <c r="BK1744" s="1"/>
  <c r="BJ419"/>
  <c r="BK419" s="1"/>
  <c r="BJ2965"/>
  <c r="BK2965" s="1"/>
  <c r="BJ2995"/>
  <c r="BK2995" s="1"/>
  <c r="BJ1952"/>
  <c r="BK1952" s="1"/>
  <c r="BJ817"/>
  <c r="BK817" s="1"/>
  <c r="BJ407"/>
  <c r="BK407" s="1"/>
  <c r="BJ258"/>
  <c r="BK258" s="1"/>
  <c r="BJ1677"/>
  <c r="BK1677" s="1"/>
  <c r="BJ2441"/>
  <c r="BK2441" s="1"/>
  <c r="BJ2736"/>
  <c r="BK2736" s="1"/>
  <c r="BJ2399"/>
  <c r="BK2399" s="1"/>
  <c r="BJ575"/>
  <c r="BK575" s="1"/>
  <c r="BJ1755"/>
  <c r="BK1755" s="1"/>
  <c r="BJ1317"/>
  <c r="BK1317" s="1"/>
  <c r="BJ1545"/>
  <c r="BK1545" s="1"/>
  <c r="BJ1338"/>
  <c r="BK1338" s="1"/>
  <c r="BJ1571"/>
  <c r="BK1571" s="1"/>
  <c r="BJ1117"/>
  <c r="BK1117" s="1"/>
  <c r="BJ132"/>
  <c r="BK132" s="1"/>
  <c r="BJ730"/>
  <c r="BK730" s="1"/>
  <c r="BJ1687"/>
  <c r="BK1687" s="1"/>
  <c r="BJ675"/>
  <c r="BK675" s="1"/>
  <c r="BJ606"/>
  <c r="BK606" s="1"/>
  <c r="BJ1319"/>
  <c r="BK1319" s="1"/>
  <c r="BJ1862"/>
  <c r="BK1862" s="1"/>
  <c r="BJ2304"/>
  <c r="BK2304" s="1"/>
  <c r="BJ1244"/>
  <c r="BK1244" s="1"/>
  <c r="BJ1381"/>
  <c r="BK1381" s="1"/>
  <c r="BJ794"/>
  <c r="BK794" s="1"/>
  <c r="BJ1364"/>
  <c r="BK1364" s="1"/>
  <c r="BJ2754"/>
  <c r="BK2754" s="1"/>
  <c r="BJ1538"/>
  <c r="BK1538" s="1"/>
  <c r="BJ1238"/>
  <c r="BK1238" s="1"/>
  <c r="BJ2976"/>
  <c r="BK2976" s="1"/>
  <c r="BJ154"/>
  <c r="BK154" s="1"/>
  <c r="BJ892"/>
  <c r="BK892" s="1"/>
  <c r="BJ718"/>
  <c r="BK718" s="1"/>
  <c r="BJ2780"/>
  <c r="BK2780" s="1"/>
  <c r="BJ1795"/>
  <c r="BK1795" s="1"/>
  <c r="BJ793"/>
  <c r="BK793" s="1"/>
  <c r="BJ2108"/>
  <c r="BK2108" s="1"/>
  <c r="BJ1700"/>
  <c r="BK1700" s="1"/>
  <c r="BJ710"/>
  <c r="BK710" s="1"/>
  <c r="BJ358"/>
  <c r="BK358" s="1"/>
  <c r="BJ618"/>
  <c r="BK618" s="1"/>
  <c r="BJ2151"/>
  <c r="BK2151" s="1"/>
  <c r="BJ1126"/>
  <c r="BK1126" s="1"/>
  <c r="BJ2662"/>
  <c r="BK2662" s="1"/>
  <c r="BJ707"/>
  <c r="BK707" s="1"/>
  <c r="BJ1548"/>
  <c r="BK1548" s="1"/>
  <c r="BJ1866"/>
  <c r="BK1866" s="1"/>
  <c r="BJ1642"/>
  <c r="BK1642" s="1"/>
  <c r="BJ2643"/>
  <c r="BK2643" s="1"/>
  <c r="BJ1921"/>
  <c r="BK1921" s="1"/>
  <c r="BJ614"/>
  <c r="BK614" s="1"/>
  <c r="BJ2522"/>
  <c r="BK2522" s="1"/>
  <c r="BJ696"/>
  <c r="BK696" s="1"/>
  <c r="BJ234"/>
  <c r="BK234" s="1"/>
  <c r="BJ1312"/>
  <c r="BK1312" s="1"/>
  <c r="BJ2071"/>
  <c r="BK2071" s="1"/>
  <c r="BJ1171"/>
  <c r="BK1171" s="1"/>
  <c r="BJ637"/>
  <c r="BK637" s="1"/>
  <c r="BJ378"/>
  <c r="BK378" s="1"/>
  <c r="BJ1074"/>
  <c r="BK1074" s="1"/>
  <c r="BJ511"/>
  <c r="BK511" s="1"/>
  <c r="BJ362"/>
  <c r="BK362" s="1"/>
  <c r="BJ2361"/>
  <c r="BK2361" s="1"/>
  <c r="BJ1386"/>
  <c r="BK1386" s="1"/>
  <c r="BJ700"/>
  <c r="BK700" s="1"/>
  <c r="BJ1477"/>
  <c r="BK1477" s="1"/>
  <c r="BJ149"/>
  <c r="BK149" s="1"/>
  <c r="BJ2100"/>
  <c r="BK2100" s="1"/>
  <c r="BJ950"/>
  <c r="BK950" s="1"/>
  <c r="BJ2994"/>
  <c r="BK2994" s="1"/>
  <c r="BJ1369"/>
  <c r="BK1369" s="1"/>
  <c r="BJ2899"/>
  <c r="BK2899" s="1"/>
  <c r="BJ1801"/>
  <c r="BK1801" s="1"/>
  <c r="BJ1362"/>
  <c r="BK1362" s="1"/>
  <c r="BJ414"/>
  <c r="BK414" s="1"/>
  <c r="BJ1482"/>
  <c r="BK1482" s="1"/>
  <c r="BJ366"/>
  <c r="BK366" s="1"/>
  <c r="BJ1372"/>
  <c r="BK1372" s="1"/>
  <c r="BJ252"/>
  <c r="BK252" s="1"/>
  <c r="BJ742"/>
  <c r="BK742" s="1"/>
  <c r="BJ2342"/>
  <c r="BK2342" s="1"/>
  <c r="BJ2820"/>
  <c r="BK2820" s="1"/>
  <c r="BJ1923"/>
  <c r="BK1923" s="1"/>
  <c r="BJ2730"/>
  <c r="BK2730" s="1"/>
  <c r="BJ1895"/>
  <c r="BK1895" s="1"/>
  <c r="BJ64"/>
  <c r="BK64" s="1"/>
  <c r="BJ777"/>
  <c r="BK777" s="1"/>
  <c r="BJ1961"/>
  <c r="BK1961" s="1"/>
  <c r="BJ2612"/>
  <c r="BK2612" s="1"/>
  <c r="BJ1549"/>
  <c r="BK1549" s="1"/>
  <c r="BJ38"/>
  <c r="BK38" s="1"/>
  <c r="BJ2227"/>
  <c r="BK2227" s="1"/>
  <c r="BJ1296"/>
  <c r="BK1296" s="1"/>
  <c r="BJ2032"/>
  <c r="BK2032" s="1"/>
  <c r="BJ684"/>
  <c r="BK684" s="1"/>
  <c r="BJ2962"/>
  <c r="BK2962" s="1"/>
  <c r="BJ893"/>
  <c r="BK893" s="1"/>
  <c r="BJ2549"/>
  <c r="BK2549" s="1"/>
  <c r="BJ930"/>
  <c r="BK930" s="1"/>
  <c r="BJ938"/>
  <c r="BK938" s="1"/>
  <c r="BJ1077"/>
  <c r="BK1077" s="1"/>
  <c r="BJ412"/>
  <c r="BK412" s="1"/>
  <c r="BJ1697"/>
  <c r="BK1697" s="1"/>
  <c r="BJ177"/>
  <c r="BK177" s="1"/>
  <c r="BJ960"/>
  <c r="BK960" s="1"/>
  <c r="BJ372"/>
  <c r="BK372" s="1"/>
  <c r="BJ2430"/>
  <c r="BK2430" s="1"/>
  <c r="BJ175"/>
  <c r="BK175" s="1"/>
  <c r="BJ1650"/>
  <c r="BK1650" s="1"/>
  <c r="BJ1748"/>
  <c r="BK1748" s="1"/>
  <c r="BJ1893"/>
  <c r="BK1893" s="1"/>
  <c r="BJ944"/>
  <c r="BK944" s="1"/>
  <c r="BJ1715"/>
  <c r="BK1715" s="1"/>
  <c r="BJ2322"/>
  <c r="BK2322" s="1"/>
  <c r="BJ2512"/>
  <c r="BK2512" s="1"/>
  <c r="BJ962"/>
  <c r="BK962" s="1"/>
  <c r="BJ159"/>
  <c r="BK159" s="1"/>
  <c r="BJ1695"/>
  <c r="BK1695" s="1"/>
  <c r="BJ720"/>
  <c r="BK720" s="1"/>
  <c r="BJ988"/>
  <c r="BK988" s="1"/>
  <c r="BJ2475"/>
  <c r="BK2475" s="1"/>
  <c r="BJ46"/>
  <c r="BK46" s="1"/>
  <c r="BJ2768"/>
  <c r="BK2768" s="1"/>
  <c r="BJ2329"/>
  <c r="BK2329" s="1"/>
  <c r="BJ86"/>
  <c r="BK86" s="1"/>
  <c r="BJ2229"/>
  <c r="BK2229" s="1"/>
  <c r="BJ206"/>
  <c r="BK206" s="1"/>
  <c r="BJ2748"/>
  <c r="BK2748" s="1"/>
  <c r="BJ2245"/>
  <c r="BK2245" s="1"/>
  <c r="BJ1354"/>
  <c r="BK1354" s="1"/>
  <c r="BJ2263"/>
  <c r="BK2263" s="1"/>
  <c r="BJ1733"/>
  <c r="BK1733" s="1"/>
  <c r="BJ2021"/>
  <c r="BK2021" s="1"/>
  <c r="BJ1327"/>
  <c r="BK1327" s="1"/>
  <c r="BJ873"/>
  <c r="BK873" s="1"/>
  <c r="BJ2939"/>
  <c r="BK2939" s="1"/>
  <c r="BJ1250"/>
  <c r="BK1250" s="1"/>
  <c r="BJ2776"/>
  <c r="BK2776" s="1"/>
  <c r="BJ439"/>
  <c r="BK439" s="1"/>
  <c r="BJ566"/>
  <c r="BK566" s="1"/>
  <c r="BJ680"/>
  <c r="BK680" s="1"/>
  <c r="BJ2295"/>
  <c r="BK2295" s="1"/>
  <c r="BJ2687"/>
  <c r="BK2687" s="1"/>
  <c r="BJ310"/>
  <c r="BK310" s="1"/>
  <c r="BJ2238"/>
  <c r="BK2238" s="1"/>
  <c r="BJ2739"/>
  <c r="BK2739" s="1"/>
  <c r="BJ2540"/>
  <c r="BK2540" s="1"/>
  <c r="BJ884"/>
  <c r="BK884" s="1"/>
  <c r="BJ33"/>
  <c r="BK33" s="1"/>
  <c r="BJ2186"/>
  <c r="BK2186" s="1"/>
  <c r="BJ2896"/>
  <c r="BK2896" s="1"/>
  <c r="BJ2932"/>
  <c r="BK2932" s="1"/>
  <c r="BJ153"/>
  <c r="BK153" s="1"/>
  <c r="BJ1294"/>
  <c r="BK1294" s="1"/>
  <c r="BJ2874"/>
  <c r="BK2874" s="1"/>
  <c r="BJ1500"/>
  <c r="BK1500" s="1"/>
  <c r="BJ54"/>
  <c r="BK54" s="1"/>
  <c r="BJ133"/>
  <c r="BK133" s="1"/>
  <c r="BJ137"/>
  <c r="BK137" s="1"/>
  <c r="BJ1879"/>
  <c r="BK1879" s="1"/>
  <c r="BJ1203"/>
  <c r="BK1203" s="1"/>
  <c r="BJ2478"/>
  <c r="BK2478" s="1"/>
  <c r="BJ428"/>
  <c r="BK428" s="1"/>
  <c r="BJ1505"/>
  <c r="BK1505" s="1"/>
  <c r="BJ447"/>
  <c r="BK447" s="1"/>
  <c r="BJ31"/>
  <c r="BK31" s="1"/>
  <c r="BJ692"/>
  <c r="BK692" s="1"/>
  <c r="BJ370"/>
  <c r="BK370" s="1"/>
  <c r="BJ1573"/>
  <c r="BK1573" s="1"/>
  <c r="BJ2707"/>
  <c r="BK2707" s="1"/>
  <c r="BJ858"/>
  <c r="BK858" s="1"/>
  <c r="BJ1502"/>
  <c r="BK1502" s="1"/>
  <c r="BJ2038"/>
  <c r="BK2038" s="1"/>
  <c r="BJ732"/>
  <c r="BK732" s="1"/>
  <c r="BJ34"/>
  <c r="BK34" s="1"/>
  <c r="BJ2938"/>
  <c r="BK2938" s="1"/>
  <c r="BJ188"/>
  <c r="BK188" s="1"/>
  <c r="BJ1152"/>
  <c r="BK1152" s="1"/>
  <c r="BJ2126"/>
  <c r="BK2126" s="1"/>
  <c r="BJ2857"/>
  <c r="BK2857" s="1"/>
  <c r="BJ2255"/>
  <c r="BK2255" s="1"/>
  <c r="BJ2098"/>
  <c r="BK2098" s="1"/>
  <c r="BJ1685"/>
  <c r="BK1685" s="1"/>
  <c r="BJ1950"/>
  <c r="BK1950" s="1"/>
  <c r="BJ2055"/>
  <c r="BK2055" s="1"/>
  <c r="BJ560"/>
  <c r="BK560" s="1"/>
  <c r="BJ750"/>
  <c r="BK750" s="1"/>
  <c r="BJ966"/>
  <c r="BK966" s="1"/>
  <c r="BJ2016"/>
  <c r="BK2016" s="1"/>
  <c r="BJ1072"/>
  <c r="BK1072" s="1"/>
  <c r="BJ1380"/>
  <c r="BK1380" s="1"/>
  <c r="BJ2220"/>
  <c r="BK2220" s="1"/>
  <c r="BJ716"/>
  <c r="BK716" s="1"/>
  <c r="BJ211"/>
  <c r="BK211" s="1"/>
  <c r="BJ967"/>
  <c r="BK967" s="1"/>
  <c r="BJ2793"/>
  <c r="BK2793" s="1"/>
  <c r="BJ1273"/>
  <c r="BK1273" s="1"/>
  <c r="BJ772"/>
  <c r="BK772" s="1"/>
  <c r="BJ2508"/>
  <c r="BK2508" s="1"/>
  <c r="BJ1188"/>
  <c r="BK1188" s="1"/>
  <c r="BJ164"/>
  <c r="BK164" s="1"/>
  <c r="BJ2713"/>
  <c r="BK2713" s="1"/>
  <c r="BJ57"/>
  <c r="BK57" s="1"/>
  <c r="F75" s="1"/>
  <c r="BJ1462"/>
  <c r="BK1462" s="1"/>
  <c r="BJ2854"/>
  <c r="BK2854" s="1"/>
  <c r="BJ2971"/>
  <c r="BK2971" s="1"/>
  <c r="BJ586"/>
  <c r="BK586" s="1"/>
  <c r="BJ2492"/>
  <c r="BK2492" s="1"/>
  <c r="BJ832"/>
  <c r="BK832" s="1"/>
  <c r="BJ646"/>
  <c r="BK646" s="1"/>
  <c r="BJ27"/>
  <c r="BK27" s="1"/>
  <c r="BJ459"/>
  <c r="BK459" s="1"/>
  <c r="BJ2396"/>
  <c r="BK2396" s="1"/>
  <c r="BJ2300"/>
  <c r="BK2300" s="1"/>
  <c r="BJ155"/>
  <c r="BK155" s="1"/>
  <c r="BJ365"/>
  <c r="BK365" s="1"/>
  <c r="BJ1767"/>
  <c r="BK1767" s="1"/>
  <c r="BJ124"/>
  <c r="BK124" s="1"/>
  <c r="BJ1936"/>
  <c r="BK1936" s="1"/>
  <c r="BJ1659"/>
  <c r="BK1659" s="1"/>
  <c r="BJ1142"/>
  <c r="BK1142" s="1"/>
  <c r="BJ2941"/>
  <c r="BK2941" s="1"/>
  <c r="BJ495"/>
  <c r="BK495" s="1"/>
  <c r="BJ2282"/>
  <c r="BK2282" s="1"/>
  <c r="BJ2738"/>
  <c r="BK2738" s="1"/>
  <c r="BJ1194"/>
  <c r="BK1194" s="1"/>
  <c r="BJ506"/>
  <c r="BK506" s="1"/>
  <c r="BJ2615"/>
  <c r="BK2615" s="1"/>
  <c r="BJ1243"/>
  <c r="BK1243" s="1"/>
  <c r="BJ1584"/>
  <c r="BK1584" s="1"/>
  <c r="BJ396"/>
  <c r="BK396" s="1"/>
  <c r="BJ1645"/>
  <c r="BK1645" s="1"/>
  <c r="BJ2844"/>
  <c r="BK2844" s="1"/>
  <c r="BJ1635"/>
  <c r="BK1635" s="1"/>
  <c r="BJ1754"/>
  <c r="BK1754" s="1"/>
  <c r="BJ1174"/>
  <c r="BK1174" s="1"/>
  <c r="BJ2883"/>
  <c r="BK2883" s="1"/>
  <c r="BJ2680"/>
  <c r="BK2680" s="1"/>
  <c r="BJ2294"/>
  <c r="BK2294" s="1"/>
  <c r="BJ359"/>
  <c r="BK359" s="1"/>
  <c r="BJ2594"/>
  <c r="BK2594" s="1"/>
  <c r="BJ2868"/>
  <c r="BK2868" s="1"/>
  <c r="BJ1974"/>
  <c r="BK1974" s="1"/>
  <c r="BJ2970"/>
  <c r="BK2970" s="1"/>
  <c r="BJ2436"/>
  <c r="BK2436" s="1"/>
  <c r="BJ1185"/>
  <c r="BK1185" s="1"/>
  <c r="BJ2187"/>
  <c r="BK2187" s="1"/>
  <c r="BJ1981"/>
  <c r="BK1981" s="1"/>
  <c r="BJ45"/>
  <c r="BK45" s="1"/>
  <c r="BJ2287"/>
  <c r="BK2287" s="1"/>
  <c r="BJ2150"/>
  <c r="BK2150" s="1"/>
  <c r="BJ451"/>
  <c r="BK451" s="1"/>
  <c r="BJ118"/>
  <c r="BK118" s="1"/>
  <c r="BJ937"/>
  <c r="BK937" s="1"/>
  <c r="BJ1120"/>
  <c r="BK1120" s="1"/>
  <c r="BJ2268"/>
  <c r="BK2268" s="1"/>
  <c r="BJ460"/>
  <c r="BK460" s="1"/>
  <c r="BJ2249"/>
  <c r="BK2249" s="1"/>
  <c r="BJ3003"/>
  <c r="BK3003" s="1"/>
  <c r="BJ2511"/>
  <c r="BK2511" s="1"/>
  <c r="BJ2274"/>
  <c r="BK2274" s="1"/>
  <c r="BJ2334"/>
  <c r="BK2334" s="1"/>
  <c r="BJ369"/>
  <c r="BK369" s="1"/>
  <c r="BJ354"/>
  <c r="BK354" s="1"/>
  <c r="BJ975"/>
  <c r="BK975" s="1"/>
  <c r="BE2033"/>
  <c r="BJ1792"/>
  <c r="BK1792" s="1"/>
  <c r="BJ785"/>
  <c r="BK785" s="1"/>
  <c r="BJ733"/>
  <c r="BK733" s="1"/>
  <c r="BJ1047"/>
  <c r="BK1047" s="1"/>
  <c r="BJ202"/>
  <c r="BK202" s="1"/>
  <c r="BJ2001"/>
  <c r="BK2001" s="1"/>
  <c r="BJ1772"/>
  <c r="BK1772" s="1"/>
  <c r="BJ686"/>
  <c r="BK686" s="1"/>
  <c r="BJ999"/>
  <c r="BK999" s="1"/>
  <c r="BJ2289"/>
  <c r="BK2289" s="1"/>
  <c r="BJ2621"/>
  <c r="BK2621" s="1"/>
  <c r="BJ1179"/>
  <c r="BK1179" s="1"/>
  <c r="BJ405"/>
  <c r="BK405" s="1"/>
  <c r="BJ2167"/>
  <c r="BK2167" s="1"/>
  <c r="BJ2777"/>
  <c r="BK2777" s="1"/>
  <c r="BJ2649"/>
  <c r="BK2649" s="1"/>
  <c r="BJ546"/>
  <c r="BK546" s="1"/>
  <c r="BJ263"/>
  <c r="BK263" s="1"/>
  <c r="BJ1375"/>
  <c r="BK1375" s="1"/>
  <c r="BJ2828"/>
  <c r="BK2828" s="1"/>
  <c r="BJ1170"/>
  <c r="BK1170" s="1"/>
  <c r="BJ2698"/>
  <c r="BK2698" s="1"/>
  <c r="BJ2708"/>
  <c r="BK2708" s="1"/>
  <c r="BJ1776"/>
  <c r="BK1776" s="1"/>
  <c r="BJ1745"/>
  <c r="BK1745" s="1"/>
  <c r="BJ1175"/>
  <c r="BK1175" s="1"/>
  <c r="BJ2140"/>
  <c r="BK2140" s="1"/>
  <c r="BJ1241"/>
  <c r="BK1241" s="1"/>
  <c r="BJ815"/>
  <c r="BK815" s="1"/>
  <c r="BJ1983"/>
  <c r="BK1983" s="1"/>
  <c r="BJ2640"/>
  <c r="BK2640" s="1"/>
  <c r="BJ939"/>
  <c r="BK939" s="1"/>
  <c r="BJ1872"/>
  <c r="BK1872" s="1"/>
  <c r="BJ2061"/>
  <c r="BK2061" s="1"/>
  <c r="BJ160"/>
  <c r="BK160" s="1"/>
  <c r="BJ1507"/>
  <c r="BK1507" s="1"/>
  <c r="BJ2993"/>
  <c r="BK2993" s="1"/>
  <c r="BJ2012"/>
  <c r="BK2012" s="1"/>
  <c r="BJ2711"/>
  <c r="BK2711" s="1"/>
  <c r="BJ2630"/>
  <c r="BK2630" s="1"/>
  <c r="BJ1853"/>
  <c r="BK1853" s="1"/>
  <c r="BJ1966"/>
  <c r="BK1966" s="1"/>
  <c r="BJ1437"/>
  <c r="BK1437" s="1"/>
  <c r="BJ535"/>
  <c r="BK535" s="1"/>
  <c r="BJ1408"/>
  <c r="BK1408" s="1"/>
  <c r="BJ1041"/>
  <c r="BK1041" s="1"/>
  <c r="BJ2663"/>
  <c r="BK2663" s="1"/>
  <c r="BJ2996"/>
  <c r="BK2996" s="1"/>
  <c r="BJ351"/>
  <c r="BK351" s="1"/>
  <c r="BJ1935"/>
  <c r="BK1935" s="1"/>
  <c r="BJ2767"/>
  <c r="BK2767" s="1"/>
  <c r="BJ593"/>
  <c r="BK593" s="1"/>
  <c r="BJ760"/>
  <c r="BK760" s="1"/>
  <c r="BJ195"/>
  <c r="BK195" s="1"/>
  <c r="BJ1129"/>
  <c r="BK1129" s="1"/>
  <c r="BJ1413"/>
  <c r="BK1413" s="1"/>
  <c r="BJ2461"/>
  <c r="BK2461" s="1"/>
  <c r="BJ2434"/>
  <c r="BK2434" s="1"/>
  <c r="BJ935"/>
  <c r="BK935" s="1"/>
  <c r="BJ477"/>
  <c r="BK477" s="1"/>
  <c r="BJ1656"/>
  <c r="BK1656" s="1"/>
  <c r="BJ1806"/>
  <c r="BK1806" s="1"/>
  <c r="BJ2112"/>
  <c r="BK2112" s="1"/>
  <c r="BJ2340"/>
  <c r="BK2340" s="1"/>
  <c r="BJ1154"/>
  <c r="BK1154" s="1"/>
  <c r="BJ2203"/>
  <c r="BK2203" s="1"/>
  <c r="BJ1990"/>
  <c r="BK1990" s="1"/>
  <c r="BJ282"/>
  <c r="BK282" s="1"/>
  <c r="BJ2989"/>
  <c r="BK2989" s="1"/>
  <c r="BJ1192"/>
  <c r="BK1192" s="1"/>
  <c r="BJ1310"/>
  <c r="BK1310" s="1"/>
  <c r="BJ298"/>
  <c r="BK298" s="1"/>
  <c r="BJ1960"/>
  <c r="BK1960" s="1"/>
  <c r="BJ476"/>
  <c r="BK476" s="1"/>
  <c r="BJ1508"/>
  <c r="BK1508" s="1"/>
  <c r="BJ603"/>
  <c r="BK603" s="1"/>
  <c r="BJ2350"/>
  <c r="BK2350" s="1"/>
  <c r="BJ1828"/>
  <c r="BK1828" s="1"/>
  <c r="BJ2979"/>
  <c r="BK2979" s="1"/>
  <c r="BJ2950"/>
  <c r="BK2950" s="1"/>
  <c r="BJ2278"/>
  <c r="BK2278" s="1"/>
  <c r="BJ2420"/>
  <c r="BK2420" s="1"/>
  <c r="BJ2573"/>
  <c r="BK2573" s="1"/>
  <c r="BJ450"/>
  <c r="BK450" s="1"/>
  <c r="BJ1410"/>
  <c r="BK1410" s="1"/>
  <c r="BJ740"/>
  <c r="BK740" s="1"/>
  <c r="BJ2063"/>
  <c r="BK2063" s="1"/>
  <c r="BJ2048"/>
  <c r="BK2048" s="1"/>
  <c r="BJ2180"/>
  <c r="BK2180" s="1"/>
  <c r="BJ44"/>
  <c r="BK44" s="1"/>
  <c r="BJ1965"/>
  <c r="BK1965" s="1"/>
  <c r="BJ350"/>
  <c r="BK350" s="1"/>
  <c r="BJ2910"/>
  <c r="BK2910" s="1"/>
  <c r="BJ1204"/>
  <c r="BK1204" s="1"/>
  <c r="BJ392"/>
  <c r="BK392" s="1"/>
  <c r="BJ2786"/>
  <c r="BK2786" s="1"/>
  <c r="BJ2919"/>
  <c r="BK2919" s="1"/>
  <c r="BJ1570"/>
  <c r="BK1570" s="1"/>
  <c r="BJ1618"/>
  <c r="BK1618" s="1"/>
  <c r="BJ166"/>
  <c r="BK166" s="1"/>
  <c r="BJ2852"/>
  <c r="BK2852" s="1"/>
  <c r="BJ1595"/>
  <c r="BK1595" s="1"/>
  <c r="BJ335"/>
  <c r="BK335" s="1"/>
  <c r="BJ2250"/>
  <c r="BK2250" s="1"/>
  <c r="BJ1058"/>
  <c r="BK1058" s="1"/>
  <c r="BJ951"/>
  <c r="BK951" s="1"/>
  <c r="BJ2090"/>
  <c r="BK2090" s="1"/>
  <c r="BJ1897"/>
  <c r="BK1897" s="1"/>
  <c r="BJ913"/>
  <c r="BK913" s="1"/>
  <c r="BJ443"/>
  <c r="BK443" s="1"/>
  <c r="BJ499"/>
  <c r="BK499" s="1"/>
  <c r="BJ482"/>
  <c r="BK482" s="1"/>
  <c r="BJ2103"/>
  <c r="BK2103" s="1"/>
  <c r="BJ2153"/>
  <c r="BK2153" s="1"/>
  <c r="BJ2790"/>
  <c r="BK2790" s="1"/>
  <c r="BJ1815"/>
  <c r="BK1815" s="1"/>
  <c r="BJ2804"/>
  <c r="BK2804" s="1"/>
  <c r="BJ1718"/>
  <c r="BK1718" s="1"/>
  <c r="BJ449"/>
  <c r="BK449" s="1"/>
  <c r="BJ178"/>
  <c r="BK178" s="1"/>
  <c r="BJ60"/>
  <c r="BK60" s="1"/>
  <c r="BJ2886"/>
  <c r="BK2886" s="1"/>
  <c r="BJ825"/>
  <c r="BK825" s="1"/>
  <c r="BJ2389"/>
  <c r="BK2389" s="1"/>
  <c r="BJ2527"/>
  <c r="BK2527" s="1"/>
  <c r="BJ361"/>
  <c r="BK361" s="1"/>
  <c r="BJ2703"/>
  <c r="BK2703" s="1"/>
  <c r="BJ974"/>
  <c r="BK974" s="1"/>
  <c r="BJ2741"/>
  <c r="BK2741" s="1"/>
  <c r="BJ2651"/>
  <c r="BK2651" s="1"/>
  <c r="BJ2516"/>
  <c r="BK2516" s="1"/>
  <c r="BJ1821"/>
  <c r="BK1821" s="1"/>
  <c r="BJ932"/>
  <c r="BK932" s="1"/>
  <c r="BJ2095"/>
  <c r="BK2095" s="1"/>
  <c r="BJ2904"/>
  <c r="BK2904" s="1"/>
  <c r="BJ1167"/>
  <c r="BK1167" s="1"/>
  <c r="BJ2147"/>
  <c r="BK2147" s="1"/>
  <c r="BJ2355"/>
  <c r="BK2355" s="1"/>
  <c r="BJ1831"/>
  <c r="BK1831" s="1"/>
  <c r="BJ2171"/>
  <c r="BK2171" s="1"/>
  <c r="BJ1662"/>
  <c r="BK1662" s="1"/>
  <c r="BJ1059"/>
  <c r="BK1059" s="1"/>
  <c r="BJ2131"/>
  <c r="BK2131" s="1"/>
  <c r="BJ1615"/>
  <c r="BK1615" s="1"/>
  <c r="BJ1800"/>
  <c r="BK1800" s="1"/>
  <c r="BJ1582"/>
  <c r="BK1582" s="1"/>
  <c r="BJ828"/>
  <c r="BK828" s="1"/>
  <c r="BJ2545"/>
  <c r="BK2545" s="1"/>
  <c r="BJ1467"/>
  <c r="BK1467" s="1"/>
  <c r="BJ1079"/>
  <c r="BK1079" s="1"/>
  <c r="BJ249"/>
  <c r="BK249" s="1"/>
  <c r="BJ1931"/>
  <c r="BK1931" s="1"/>
  <c r="BJ147"/>
  <c r="BK147" s="1"/>
  <c r="BJ753"/>
  <c r="BK753" s="1"/>
  <c r="BJ1640"/>
  <c r="BK1640" s="1"/>
  <c r="BJ839"/>
  <c r="BK839" s="1"/>
  <c r="BJ2518"/>
  <c r="BK2518" s="1"/>
  <c r="BJ2774"/>
  <c r="BK2774" s="1"/>
  <c r="BJ1808"/>
  <c r="BK1808" s="1"/>
  <c r="BJ629"/>
  <c r="BK629" s="1"/>
  <c r="BJ841"/>
  <c r="BK841" s="1"/>
  <c r="BJ386"/>
  <c r="BK386" s="1"/>
  <c r="BJ537"/>
  <c r="BK537" s="1"/>
  <c r="BJ1988"/>
  <c r="BK1988" s="1"/>
  <c r="BJ2046"/>
  <c r="BK2046" s="1"/>
  <c r="BJ2297"/>
  <c r="BK2297" s="1"/>
  <c r="BJ2365"/>
  <c r="BK2365" s="1"/>
  <c r="BJ2092"/>
  <c r="BK2092" s="1"/>
  <c r="BJ2020"/>
  <c r="BK2020" s="1"/>
  <c r="BJ1498"/>
  <c r="BK1498" s="1"/>
  <c r="BJ2726"/>
  <c r="BK2726" s="1"/>
  <c r="BJ2658"/>
  <c r="BK2658" s="1"/>
  <c r="BJ270"/>
  <c r="BK270" s="1"/>
  <c r="BJ1667"/>
  <c r="BK1667" s="1"/>
  <c r="BJ2675"/>
  <c r="BK2675" s="1"/>
  <c r="BJ1187"/>
  <c r="BK1187" s="1"/>
  <c r="BJ1541"/>
  <c r="BK1541" s="1"/>
  <c r="BJ1090"/>
  <c r="BK1090" s="1"/>
  <c r="BJ2735"/>
  <c r="BK2735" s="1"/>
  <c r="BJ1721"/>
  <c r="BK1721" s="1"/>
  <c r="BJ253"/>
  <c r="BK253" s="1"/>
  <c r="BJ112"/>
  <c r="BK112" s="1"/>
  <c r="BJ1841"/>
  <c r="BK1841" s="1"/>
  <c r="BJ106"/>
  <c r="BK106" s="1"/>
  <c r="BJ82"/>
  <c r="BK82" s="1"/>
  <c r="BJ1601"/>
  <c r="BK1601" s="1"/>
  <c r="BE1721"/>
  <c r="BE112"/>
  <c r="F57"/>
  <c r="F58" s="1"/>
  <c r="F60" s="1"/>
  <c r="F61" s="1"/>
  <c r="BE2403"/>
  <c r="BI597"/>
  <c r="BI1488"/>
  <c r="BI1095"/>
  <c r="BI1823"/>
  <c r="BI1293"/>
  <c r="BI1022"/>
  <c r="BI2608"/>
  <c r="BI2270"/>
  <c r="BI1567"/>
  <c r="BI1846"/>
  <c r="BE10"/>
  <c r="BE2120"/>
  <c r="BE1585"/>
  <c r="BE2929"/>
  <c r="BE2868"/>
  <c r="BE2972"/>
  <c r="BE2162"/>
  <c r="BE120"/>
  <c r="BE1607"/>
  <c r="BE1075"/>
  <c r="BE2081"/>
  <c r="BE1878"/>
  <c r="BE854"/>
  <c r="BE706"/>
  <c r="BE1190"/>
  <c r="BE158"/>
  <c r="BE58"/>
  <c r="BE328"/>
  <c r="BE2192"/>
  <c r="BE2461"/>
  <c r="BE1509"/>
  <c r="BE542"/>
  <c r="BE689"/>
  <c r="BE1715"/>
  <c r="BE455"/>
  <c r="BE2564"/>
  <c r="BE2476"/>
  <c r="BE2322"/>
  <c r="BE2356"/>
  <c r="BE2211"/>
  <c r="BE2232"/>
  <c r="BE2435"/>
  <c r="BE2596"/>
  <c r="BE733"/>
  <c r="BE2806"/>
  <c r="BE2331"/>
  <c r="BE1880"/>
  <c r="BE2668"/>
  <c r="BE2944"/>
  <c r="BE2603"/>
  <c r="BE712"/>
  <c r="BE1405"/>
  <c r="BE340"/>
  <c r="BE1563"/>
  <c r="BE207"/>
  <c r="BE1245"/>
  <c r="BE2208"/>
  <c r="BE948"/>
  <c r="BE2858"/>
  <c r="BE88"/>
  <c r="BE1832"/>
  <c r="BE318"/>
  <c r="BE2003"/>
  <c r="BE181"/>
  <c r="BE1110"/>
  <c r="BE2489"/>
  <c r="BE2324"/>
  <c r="BE1627"/>
  <c r="BE728"/>
  <c r="BE332"/>
  <c r="BE1047"/>
  <c r="BE2650"/>
  <c r="BE1302"/>
  <c r="BE493"/>
  <c r="BE43"/>
  <c r="BE2261"/>
  <c r="BE464"/>
  <c r="BE488"/>
  <c r="BE2040"/>
  <c r="BE790"/>
  <c r="BE2039"/>
  <c r="BE1452"/>
  <c r="BE202"/>
  <c r="BE2561"/>
  <c r="BE2729"/>
  <c r="BE843"/>
  <c r="BE293"/>
  <c r="BE917"/>
  <c r="BE980"/>
  <c r="BE2654"/>
  <c r="BE1266"/>
  <c r="BE1268"/>
  <c r="BE2670"/>
  <c r="BE1881"/>
  <c r="BE110"/>
  <c r="BE1817"/>
  <c r="BE867"/>
  <c r="BE1448"/>
  <c r="BE777"/>
  <c r="BE2112"/>
  <c r="BE1778"/>
  <c r="BE2340"/>
  <c r="BE2374"/>
  <c r="BE1123"/>
  <c r="BE208"/>
  <c r="BE1205"/>
  <c r="BE2373"/>
  <c r="BE1227"/>
  <c r="BE2091"/>
  <c r="BE2909"/>
  <c r="BE758"/>
  <c r="BE266"/>
  <c r="BE216"/>
  <c r="BE2341"/>
  <c r="BE1209"/>
  <c r="BE360"/>
  <c r="BE961"/>
  <c r="BE1907"/>
  <c r="BE2387"/>
  <c r="BE763"/>
  <c r="BE1343"/>
  <c r="BE2102"/>
  <c r="BE2424"/>
  <c r="BE1749"/>
  <c r="BE403"/>
  <c r="BE1848"/>
  <c r="BE2227"/>
  <c r="BE2460"/>
  <c r="BE2164"/>
  <c r="BE106"/>
  <c r="BE2539"/>
  <c r="BE1314"/>
  <c r="BE1748"/>
  <c r="BE2595"/>
  <c r="BE2569"/>
  <c r="BE1097"/>
  <c r="BE601"/>
  <c r="BE1429"/>
  <c r="BE1379"/>
  <c r="BE1490"/>
  <c r="BE2915"/>
  <c r="BE1182"/>
  <c r="BE2710"/>
  <c r="BE916"/>
  <c r="BE1449"/>
  <c r="BE1655"/>
  <c r="BE568"/>
  <c r="BE1939"/>
  <c r="BE2157"/>
  <c r="BE1157"/>
  <c r="BE560"/>
  <c r="BE731"/>
  <c r="BE1111"/>
  <c r="BE1554"/>
  <c r="BE1430"/>
  <c r="BE934"/>
  <c r="BE2019"/>
  <c r="BE1474"/>
  <c r="BE2567"/>
  <c r="BE2370"/>
  <c r="BE24"/>
  <c r="BE1138"/>
  <c r="BE33"/>
  <c r="BE1991"/>
  <c r="BE1348"/>
  <c r="BE596"/>
  <c r="BE1690"/>
  <c r="BE285"/>
  <c r="BE2410"/>
  <c r="BE1385"/>
  <c r="BE2186"/>
  <c r="BE1025"/>
  <c r="BE2896"/>
  <c r="BE2041"/>
  <c r="BE1521"/>
  <c r="BE1837"/>
  <c r="BE497"/>
  <c r="BE1857"/>
  <c r="BE2932"/>
  <c r="BE991"/>
  <c r="BE1030"/>
  <c r="BE1184"/>
  <c r="BE904"/>
  <c r="BE1040"/>
  <c r="BE979"/>
  <c r="BE2784"/>
  <c r="BE2499"/>
  <c r="BE2897"/>
  <c r="BE1949"/>
  <c r="BE1237"/>
  <c r="BE2488"/>
  <c r="BE153"/>
  <c r="BE41"/>
  <c r="BE239"/>
  <c r="BE2623"/>
  <c r="BE2462"/>
  <c r="BE1217"/>
  <c r="BE2233"/>
  <c r="BE2747"/>
  <c r="BE1092"/>
  <c r="BE2209"/>
  <c r="BE1656"/>
  <c r="BE899"/>
  <c r="BE2160"/>
  <c r="BE2947"/>
  <c r="BE1056"/>
  <c r="BE2296"/>
  <c r="BE146"/>
  <c r="BE1806"/>
  <c r="BE702"/>
  <c r="BE788"/>
  <c r="BE2853"/>
  <c r="BE1961"/>
  <c r="BE92"/>
  <c r="BE2612"/>
  <c r="BE2377"/>
  <c r="BE1906"/>
  <c r="BE2402"/>
  <c r="BE674"/>
  <c r="BE2432"/>
  <c r="BE1549"/>
  <c r="BE374"/>
  <c r="BE837"/>
  <c r="BE1716"/>
  <c r="BE1568"/>
  <c r="BE984"/>
  <c r="BE2127"/>
  <c r="BE1285"/>
  <c r="BE386"/>
  <c r="BE55"/>
  <c r="BE1342"/>
  <c r="BE1404"/>
  <c r="BE1122"/>
  <c r="BE1945"/>
  <c r="BE2416"/>
  <c r="BE1084"/>
  <c r="BE2017"/>
  <c r="BE2419"/>
  <c r="BE111"/>
  <c r="BE1995"/>
  <c r="BE1158"/>
  <c r="BE1934"/>
  <c r="BE545"/>
  <c r="BE327"/>
  <c r="BE168"/>
  <c r="BE2203"/>
  <c r="BE1063"/>
  <c r="BE1841"/>
  <c r="BE1802"/>
  <c r="BE1191"/>
  <c r="BE310"/>
  <c r="BE201"/>
  <c r="BE2113"/>
  <c r="BE221"/>
  <c r="BE2238"/>
  <c r="BE2247"/>
  <c r="BE200"/>
  <c r="BE2257"/>
  <c r="BE1492"/>
  <c r="BE815"/>
  <c r="BE529"/>
  <c r="BE1789"/>
  <c r="BE1752"/>
  <c r="BE1264"/>
  <c r="BE515"/>
  <c r="BE915"/>
  <c r="BE2093"/>
  <c r="BE1983"/>
  <c r="BE2789"/>
  <c r="BE2715"/>
  <c r="BE785"/>
  <c r="BE870"/>
  <c r="BE1442"/>
  <c r="BE2076"/>
  <c r="BE2107"/>
  <c r="BE459"/>
  <c r="BE1694"/>
  <c r="BE35"/>
  <c r="BE40"/>
  <c r="BE2940"/>
  <c r="BE2833"/>
  <c r="BE2578"/>
  <c r="BE2141"/>
  <c r="BE1244"/>
  <c r="BE2077"/>
  <c r="BE2907"/>
  <c r="BE1381"/>
  <c r="BE230"/>
  <c r="BE959"/>
  <c r="BE1704"/>
  <c r="BE500"/>
  <c r="BE1094"/>
  <c r="BE2819"/>
  <c r="BE433"/>
  <c r="BE768"/>
  <c r="BE2325"/>
  <c r="BE1066"/>
  <c r="BE640"/>
  <c r="BE2068"/>
  <c r="BE1706"/>
  <c r="BE2985"/>
  <c r="BE1403"/>
  <c r="BE1254"/>
  <c r="BE2049"/>
  <c r="BE2095"/>
  <c r="BE1166"/>
  <c r="BE2376"/>
  <c r="BE2923"/>
  <c r="BE2059"/>
  <c r="BE833"/>
  <c r="BE579"/>
  <c r="BE2616"/>
  <c r="BE1999"/>
  <c r="BE2904"/>
  <c r="BE155"/>
  <c r="BE1416"/>
  <c r="BE2619"/>
  <c r="BE490"/>
  <c r="BE2754"/>
  <c r="BE2586"/>
  <c r="BE1050"/>
  <c r="BE1256"/>
  <c r="BE1835"/>
  <c r="BE1135"/>
  <c r="BE1603"/>
  <c r="BE1145"/>
  <c r="BE2845"/>
  <c r="BE535"/>
  <c r="BE2566"/>
  <c r="BE2096"/>
  <c r="BE1292"/>
  <c r="BE1232"/>
  <c r="BE1827"/>
  <c r="BE2746"/>
  <c r="BE2099"/>
  <c r="BE1316"/>
  <c r="BE1168"/>
  <c r="BE1132"/>
  <c r="BE1734"/>
  <c r="BE143"/>
  <c r="BE521"/>
  <c r="BE1165"/>
  <c r="BE274"/>
  <c r="BE1771"/>
  <c r="BE1074"/>
  <c r="BE2848"/>
  <c r="BE337"/>
  <c r="BE537"/>
  <c r="BE85"/>
  <c r="BE2173"/>
  <c r="BE1936"/>
  <c r="BE2696"/>
  <c r="BE237"/>
  <c r="BE2825"/>
  <c r="BE2170"/>
  <c r="BE2220"/>
  <c r="BE2976"/>
  <c r="BE883"/>
  <c r="BE931"/>
  <c r="BE2802"/>
  <c r="BE1396"/>
  <c r="BE626"/>
  <c r="BE416"/>
  <c r="BE339"/>
  <c r="BE2620"/>
  <c r="BE13"/>
  <c r="BE1639"/>
  <c r="BE1355"/>
  <c r="BE362"/>
  <c r="BE1659"/>
  <c r="BE2248"/>
  <c r="BE90"/>
  <c r="BE2876"/>
  <c r="BE775"/>
  <c r="BE1291"/>
  <c r="BE2860"/>
  <c r="BE2395"/>
  <c r="BE1464"/>
  <c r="BE1024"/>
  <c r="BE2479"/>
  <c r="BE484"/>
  <c r="BE1344"/>
  <c r="BE1979"/>
  <c r="BE2055"/>
  <c r="BE868"/>
  <c r="BE932"/>
  <c r="BE1312"/>
  <c r="BE2493"/>
  <c r="BE2752"/>
  <c r="BE2011"/>
  <c r="BE1557"/>
  <c r="BE1322"/>
  <c r="BE2590"/>
  <c r="BE2721"/>
  <c r="BE884"/>
  <c r="BE2101"/>
  <c r="BE1794"/>
  <c r="BE1980"/>
  <c r="BE2285"/>
  <c r="BE1069"/>
  <c r="BE708"/>
  <c r="BE2512"/>
  <c r="BE2027"/>
  <c r="BE283"/>
  <c r="BE962"/>
  <c r="BE2562"/>
  <c r="BE1397"/>
  <c r="BE2761"/>
  <c r="BE1675"/>
  <c r="BE2625"/>
  <c r="BE539"/>
  <c r="BE1044"/>
  <c r="BE2078"/>
  <c r="BE1593"/>
  <c r="BE1553"/>
  <c r="BE872"/>
  <c r="BE2888"/>
  <c r="BE2204"/>
  <c r="BE660"/>
  <c r="BE159"/>
  <c r="BE39"/>
  <c r="BE1695"/>
  <c r="BE1513"/>
  <c r="BE2949"/>
  <c r="BE231"/>
  <c r="BE2536"/>
  <c r="BE908"/>
  <c r="BE1577"/>
  <c r="BE720"/>
  <c r="BE2352"/>
  <c r="BE988"/>
  <c r="BE2839"/>
  <c r="BE942"/>
  <c r="BE624"/>
  <c r="BE1016"/>
  <c r="BE78"/>
  <c r="BE2475"/>
  <c r="BE1211"/>
  <c r="BE1323"/>
  <c r="BE2966"/>
  <c r="BE130"/>
  <c r="BE2464"/>
  <c r="BE1703"/>
  <c r="BE583"/>
  <c r="BE46"/>
  <c r="BE879"/>
  <c r="BE2503"/>
  <c r="BE2579"/>
  <c r="BE1646"/>
  <c r="BE2502"/>
  <c r="BE2768"/>
  <c r="BE1329"/>
  <c r="BE1522"/>
  <c r="BE179"/>
  <c r="BE2470"/>
  <c r="BE1680"/>
  <c r="BE441"/>
  <c r="BE2494"/>
  <c r="BE238"/>
  <c r="BE1933"/>
  <c r="BE2436"/>
  <c r="BE1472"/>
  <c r="BE286"/>
  <c r="BE2094"/>
  <c r="BE2722"/>
  <c r="BE2016"/>
  <c r="BE1845"/>
  <c r="BE1972"/>
  <c r="BE2869"/>
  <c r="BE1298"/>
  <c r="BE124"/>
  <c r="BE1072"/>
  <c r="BE997"/>
  <c r="BE378"/>
  <c r="BE129"/>
  <c r="BE1483"/>
  <c r="BE80"/>
  <c r="BE420"/>
  <c r="BE1091"/>
  <c r="BE679"/>
  <c r="BE1334"/>
  <c r="BE2838"/>
  <c r="BE1296"/>
  <c r="BE2760"/>
  <c r="BE1443"/>
  <c r="BE823"/>
  <c r="BE2505"/>
  <c r="BE565"/>
  <c r="BE2380"/>
  <c r="BE1356"/>
  <c r="BE1234"/>
  <c r="BE351"/>
  <c r="BE1711"/>
  <c r="BE831"/>
  <c r="BE1098"/>
  <c r="BE205"/>
  <c r="BE152"/>
  <c r="BE82"/>
  <c r="BE2366"/>
  <c r="BE598"/>
  <c r="BE1463"/>
  <c r="BE2121"/>
  <c r="BE2385"/>
  <c r="BE84"/>
  <c r="BE2477"/>
  <c r="BE2458"/>
  <c r="BE818"/>
  <c r="BE400"/>
  <c r="BE1281"/>
  <c r="BE2501"/>
  <c r="BE526"/>
  <c r="BE1309"/>
  <c r="BE1142"/>
  <c r="BE632"/>
  <c r="BE91"/>
  <c r="BE1114"/>
  <c r="BE1831"/>
  <c r="BE2361"/>
  <c r="BE807"/>
  <c r="BE715"/>
  <c r="BE2315"/>
  <c r="BE985"/>
  <c r="BE1583"/>
  <c r="BE2250"/>
  <c r="BE478"/>
  <c r="BE1276"/>
  <c r="BE2187"/>
  <c r="BE2831"/>
  <c r="BE305"/>
  <c r="BE1402"/>
  <c r="BE113"/>
  <c r="BE2176"/>
  <c r="BE1493"/>
  <c r="BE1058"/>
  <c r="BE1787"/>
  <c r="BE1565"/>
  <c r="BE1746"/>
  <c r="BE154"/>
  <c r="BE184"/>
  <c r="BE14"/>
  <c r="BE469"/>
  <c r="BE1324"/>
  <c r="BE644"/>
  <c r="BE716"/>
  <c r="BE1643"/>
  <c r="BE2750"/>
  <c r="BE176"/>
  <c r="BE1231"/>
  <c r="BE1662"/>
  <c r="BE1498"/>
  <c r="BE1726"/>
  <c r="BE2483"/>
  <c r="BE227"/>
  <c r="BE1671"/>
  <c r="BE889"/>
  <c r="BE479"/>
  <c r="BE951"/>
  <c r="BE1073"/>
  <c r="BE2637"/>
  <c r="BE1064"/>
  <c r="BE2726"/>
  <c r="BE81"/>
  <c r="BE2575"/>
  <c r="BE2105"/>
  <c r="BE71"/>
  <c r="BE2465"/>
  <c r="BE2254"/>
  <c r="BE53"/>
  <c r="BE1159"/>
  <c r="BE1927"/>
  <c r="BE1578"/>
  <c r="BE1825"/>
  <c r="BE2032"/>
  <c r="BE544"/>
  <c r="BE1597"/>
  <c r="BE1686"/>
  <c r="BE2543"/>
  <c r="BE163"/>
  <c r="BE1708"/>
  <c r="BE886"/>
  <c r="BE684"/>
  <c r="BE2531"/>
  <c r="BE2202"/>
  <c r="BE2224"/>
  <c r="BE2600"/>
  <c r="BE2221"/>
  <c r="BE1591"/>
  <c r="BE2772"/>
  <c r="BE978"/>
  <c r="BE2276"/>
  <c r="BE1569"/>
  <c r="BE797"/>
  <c r="BE1750"/>
  <c r="BE893"/>
  <c r="BE1141"/>
  <c r="BE2549"/>
  <c r="BE1660"/>
  <c r="BE2309"/>
  <c r="BE1818"/>
  <c r="BE2537"/>
  <c r="BE2682"/>
  <c r="BE599"/>
  <c r="BE930"/>
  <c r="BE1779"/>
  <c r="BE1366"/>
  <c r="BE681"/>
  <c r="BE1018"/>
  <c r="BE2188"/>
  <c r="BE938"/>
  <c r="BE2597"/>
  <c r="BE1059"/>
  <c r="BE922"/>
  <c r="BE1614"/>
  <c r="BE2658"/>
  <c r="BE76"/>
  <c r="BE1652"/>
  <c r="BE1661"/>
  <c r="BE1106"/>
  <c r="BE2287"/>
  <c r="BE1299"/>
  <c r="BE2480"/>
  <c r="BE2308"/>
  <c r="BE1495"/>
  <c r="BE810"/>
  <c r="BE1265"/>
  <c r="BE866"/>
  <c r="BE1208"/>
  <c r="BE1101"/>
  <c r="BE2219"/>
  <c r="BE2262"/>
  <c r="BE183"/>
  <c r="BE470"/>
  <c r="BE2776"/>
  <c r="BE595"/>
  <c r="BE1304"/>
  <c r="BE2878"/>
  <c r="BE51"/>
  <c r="BE2840"/>
  <c r="BE1473"/>
  <c r="BE295"/>
  <c r="BE744"/>
  <c r="BE2043"/>
  <c r="BE1742"/>
  <c r="BE920"/>
  <c r="BE384"/>
  <c r="BE1773"/>
  <c r="BE1940"/>
  <c r="BE2538"/>
  <c r="BE552"/>
  <c r="BE1479"/>
  <c r="BE2481"/>
  <c r="BE1181"/>
  <c r="BE2056"/>
  <c r="BE2430"/>
  <c r="BE100"/>
  <c r="BE175"/>
  <c r="BE1536"/>
  <c r="BE1763"/>
  <c r="BE320"/>
  <c r="BE1020"/>
  <c r="BE1710"/>
  <c r="BE2723"/>
  <c r="BE308"/>
  <c r="BE2759"/>
  <c r="BE426"/>
  <c r="BE1349"/>
  <c r="BE773"/>
  <c r="BE440"/>
  <c r="BE2339"/>
  <c r="BE878"/>
  <c r="BE1573"/>
  <c r="BE880"/>
  <c r="BE2807"/>
  <c r="BE315"/>
  <c r="BE2000"/>
  <c r="BE1869"/>
  <c r="BE2013"/>
  <c r="BE824"/>
  <c r="BE2515"/>
  <c r="BE619"/>
  <c r="BE1924"/>
  <c r="BE487"/>
  <c r="BE838"/>
  <c r="BE527"/>
  <c r="BE820"/>
  <c r="BE368"/>
  <c r="BE2144"/>
  <c r="BE1625"/>
  <c r="BE259"/>
  <c r="BE2695"/>
  <c r="BE1918"/>
  <c r="BE2812"/>
  <c r="BE1440"/>
  <c r="BE1480"/>
  <c r="BE353"/>
  <c r="BE2042"/>
  <c r="BE1968"/>
  <c r="BE1544"/>
  <c r="BE1712"/>
  <c r="BE247"/>
  <c r="BE2314"/>
  <c r="BE770"/>
  <c r="BE1286"/>
  <c r="BE516"/>
  <c r="BE2119"/>
  <c r="BE1099"/>
  <c r="BE2029"/>
  <c r="BE2693"/>
  <c r="BE2495"/>
  <c r="BE2440"/>
  <c r="BE2333"/>
  <c r="BE48"/>
  <c r="BE1107"/>
  <c r="BE1935"/>
  <c r="BE2332"/>
  <c r="BE2484"/>
  <c r="BE1247"/>
  <c r="BE1819"/>
  <c r="BE591"/>
  <c r="BE1764"/>
  <c r="BE139"/>
  <c r="BE2142"/>
  <c r="BE2554"/>
  <c r="BE1359"/>
  <c r="BE2851"/>
  <c r="BE2686"/>
  <c r="BE653"/>
  <c r="BE1160"/>
  <c r="BE128"/>
  <c r="BE2973"/>
  <c r="BE2560"/>
  <c r="BE2674"/>
  <c r="BE1077"/>
  <c r="BE2073"/>
  <c r="BE1508"/>
  <c r="BE1235"/>
  <c r="BE603"/>
  <c r="BE2987"/>
  <c r="BE115"/>
  <c r="BE1295"/>
  <c r="BE865"/>
  <c r="BE1494"/>
  <c r="BE2350"/>
  <c r="BE1433"/>
  <c r="BE2299"/>
  <c r="BE1556"/>
  <c r="BE1065"/>
  <c r="BE2312"/>
  <c r="BE1672"/>
  <c r="BE1828"/>
  <c r="BE630"/>
  <c r="BE2679"/>
  <c r="BE2114"/>
  <c r="BE2805"/>
  <c r="BE2718"/>
  <c r="BE874"/>
  <c r="BE1378"/>
  <c r="BE987"/>
  <c r="BE914"/>
  <c r="BE1257"/>
  <c r="BE2958"/>
  <c r="BE2986"/>
  <c r="BE2158"/>
  <c r="BE517"/>
  <c r="BE2676"/>
  <c r="BE2386"/>
  <c r="BE210"/>
  <c r="BE2310"/>
  <c r="BE663"/>
  <c r="BE566"/>
  <c r="BE1731"/>
  <c r="BE680"/>
  <c r="BE791"/>
  <c r="BE2295"/>
  <c r="BE1745"/>
  <c r="BE1148"/>
  <c r="BE1010"/>
  <c r="BE1391"/>
  <c r="BE1175"/>
  <c r="BE549"/>
  <c r="BE1795"/>
  <c r="BE2712"/>
  <c r="BE772"/>
  <c r="BE2487"/>
  <c r="BE2508"/>
  <c r="BE709"/>
  <c r="BE2364"/>
  <c r="BE1868"/>
  <c r="BE2069"/>
  <c r="BE1960"/>
  <c r="BE174"/>
  <c r="BE1224"/>
  <c r="BE1465"/>
  <c r="BE2622"/>
  <c r="BE672"/>
  <c r="BE476"/>
  <c r="BE485"/>
  <c r="BE2633"/>
  <c r="BE1011"/>
  <c r="BE1287"/>
  <c r="BE687"/>
  <c r="BE1193"/>
  <c r="BE412"/>
  <c r="BE1799"/>
  <c r="BE1697"/>
  <c r="BE690"/>
  <c r="BE177"/>
  <c r="BE105"/>
  <c r="BE2733"/>
  <c r="BE1992"/>
  <c r="BE2817"/>
  <c r="BE480"/>
  <c r="BE2514"/>
  <c r="BE960"/>
  <c r="BE989"/>
  <c r="BE1313"/>
  <c r="BE2814"/>
  <c r="BE1134"/>
  <c r="BE821"/>
  <c r="BE430"/>
  <c r="BE2139"/>
  <c r="BE1919"/>
  <c r="BE1414"/>
  <c r="BE1162"/>
  <c r="BE451"/>
  <c r="BE913"/>
  <c r="BE1861"/>
  <c r="BE762"/>
  <c r="BE292"/>
  <c r="BE439"/>
  <c r="BE817"/>
  <c r="BE495"/>
  <c r="BE1829"/>
  <c r="BE2523"/>
  <c r="BE718"/>
  <c r="BE2130"/>
  <c r="BE118"/>
  <c r="BE126"/>
  <c r="BE1667"/>
  <c r="BE1113"/>
  <c r="BE903"/>
  <c r="BE2780"/>
  <c r="BE1369"/>
  <c r="BE850"/>
  <c r="BE1602"/>
  <c r="BE1078"/>
  <c r="BE1501"/>
  <c r="BE1353"/>
  <c r="BE1468"/>
  <c r="BE1770"/>
  <c r="BE323"/>
  <c r="BE847"/>
  <c r="BE1664"/>
  <c r="BE976"/>
  <c r="BE474"/>
  <c r="BE1163"/>
  <c r="BE2908"/>
  <c r="BE454"/>
  <c r="BE443"/>
  <c r="BE1052"/>
  <c r="BE1435"/>
  <c r="BE1028"/>
  <c r="BE756"/>
  <c r="BE2035"/>
  <c r="BE2360"/>
  <c r="BE584"/>
  <c r="BE2691"/>
  <c r="BE621"/>
  <c r="BE1882"/>
  <c r="BE576"/>
  <c r="BE409"/>
  <c r="BE2999"/>
  <c r="BE2769"/>
  <c r="BE460"/>
  <c r="BE967"/>
  <c r="BE1631"/>
  <c r="BE1689"/>
  <c r="BE2899"/>
  <c r="BE2724"/>
  <c r="BE2145"/>
  <c r="BE1401"/>
  <c r="BE2519"/>
  <c r="BE793"/>
  <c r="BE1987"/>
  <c r="BE95"/>
  <c r="BE1800"/>
  <c r="BE1424"/>
  <c r="BE1383"/>
  <c r="BE885"/>
  <c r="BE2108"/>
  <c r="BE356"/>
  <c r="BE594"/>
  <c r="BE891"/>
  <c r="BE1037"/>
  <c r="BE609"/>
  <c r="BE2648"/>
  <c r="BE2646"/>
  <c r="BE258"/>
  <c r="BE2185"/>
  <c r="BE800"/>
  <c r="BE1926"/>
  <c r="BE98"/>
  <c r="BE783"/>
  <c r="BE1341"/>
  <c r="BE657"/>
  <c r="BE2598"/>
  <c r="BE2744"/>
  <c r="BE543"/>
  <c r="BE993"/>
  <c r="BE2431"/>
  <c r="BE2584"/>
  <c r="BE2924"/>
  <c r="BE1446"/>
  <c r="BE93"/>
  <c r="BE1420"/>
  <c r="BE1240"/>
  <c r="BE2492"/>
  <c r="BE267"/>
  <c r="BE2143"/>
  <c r="BE1284"/>
  <c r="BE1850"/>
  <c r="BE2083"/>
  <c r="BE1042"/>
  <c r="BE952"/>
  <c r="BE65"/>
  <c r="BE250"/>
  <c r="BE832"/>
  <c r="BE1085"/>
  <c r="BE646"/>
  <c r="BE1543"/>
  <c r="BE429"/>
  <c r="BE658"/>
  <c r="BE1399"/>
  <c r="BE2667"/>
  <c r="BE1551"/>
  <c r="BE2632"/>
  <c r="BE737"/>
  <c r="BE2290"/>
  <c r="BE1432"/>
  <c r="BE2665"/>
  <c r="BE1892"/>
  <c r="BE2700"/>
  <c r="BE2917"/>
  <c r="BE397"/>
  <c r="BE380"/>
  <c r="BE1017"/>
  <c r="BE1834"/>
  <c r="BE659"/>
  <c r="BE784"/>
  <c r="BE27"/>
  <c r="BE559"/>
  <c r="BE437"/>
  <c r="BE739"/>
  <c r="BE1315"/>
  <c r="BE2797"/>
  <c r="BE1756"/>
  <c r="BE2362"/>
  <c r="BE2663"/>
  <c r="BE2800"/>
  <c r="BE2086"/>
  <c r="BE1874"/>
  <c r="BE59"/>
  <c r="BE1358"/>
  <c r="BE1738"/>
  <c r="BE1455"/>
  <c r="BE859"/>
  <c r="BE1034"/>
  <c r="BE2022"/>
  <c r="BE2669"/>
  <c r="BE1998"/>
  <c r="BE1198"/>
  <c r="BE1964"/>
  <c r="BE924"/>
  <c r="BE288"/>
  <c r="BE1830"/>
  <c r="BE1350"/>
  <c r="BE109"/>
  <c r="BE1793"/>
  <c r="BE1014"/>
  <c r="BE222"/>
  <c r="BE2401"/>
  <c r="BE2641"/>
  <c r="BE1277"/>
  <c r="BE450"/>
  <c r="BE1007"/>
  <c r="BE969"/>
  <c r="BE970"/>
  <c r="BE1891"/>
  <c r="BE134"/>
  <c r="BE1261"/>
  <c r="BE2692"/>
  <c r="BE2367"/>
  <c r="BE2319"/>
  <c r="BE638"/>
  <c r="BE2699"/>
  <c r="BE2743"/>
  <c r="BE1737"/>
  <c r="BE1046"/>
  <c r="BE67"/>
  <c r="BE1060"/>
  <c r="BE2231"/>
  <c r="BE611"/>
  <c r="BE2047"/>
  <c r="BE1958"/>
  <c r="BE2252"/>
  <c r="BE79"/>
  <c r="BE97"/>
  <c r="BE2212"/>
  <c r="BE2983"/>
  <c r="BE457"/>
  <c r="BE1186"/>
  <c r="BE740"/>
  <c r="BE1873"/>
  <c r="BE1027"/>
  <c r="BE2172"/>
  <c r="BE2063"/>
  <c r="BE2079"/>
  <c r="BE2048"/>
  <c r="BE2180"/>
  <c r="BE1428"/>
  <c r="BE404"/>
  <c r="BE1260"/>
  <c r="BE1229"/>
  <c r="BE765"/>
  <c r="BE1751"/>
  <c r="BE1541"/>
  <c r="BE2050"/>
  <c r="BE2474"/>
  <c r="BE2274"/>
  <c r="BE2927"/>
  <c r="BE2504"/>
  <c r="BE1347"/>
  <c r="BE2816"/>
  <c r="BE1774"/>
  <c r="BE2179"/>
  <c r="BE1581"/>
  <c r="BE2844"/>
  <c r="BE662"/>
  <c r="BE1384"/>
  <c r="BE1635"/>
  <c r="BE1087"/>
  <c r="BE1754"/>
  <c r="BE2316"/>
  <c r="BE1174"/>
  <c r="BE1528"/>
  <c r="BE402"/>
  <c r="BE1105"/>
  <c r="BE1911"/>
  <c r="BE589"/>
  <c r="BE1484"/>
  <c r="BE1108"/>
  <c r="BE2719"/>
  <c r="BE2883"/>
  <c r="BE1112"/>
  <c r="BE94"/>
  <c r="BE945"/>
  <c r="BE1388"/>
  <c r="BE693"/>
  <c r="BE2680"/>
  <c r="BE145"/>
  <c r="BE1599"/>
  <c r="BE2454"/>
  <c r="BE2294"/>
  <c r="BE496"/>
  <c r="BE876"/>
  <c r="BE1517"/>
  <c r="BE359"/>
  <c r="BE1670"/>
  <c r="BE1497"/>
  <c r="BE1156"/>
  <c r="BE301"/>
  <c r="BE1515"/>
  <c r="BE2594"/>
  <c r="BE2446"/>
  <c r="BE180"/>
  <c r="BE1714"/>
  <c r="BE1623"/>
  <c r="BE2791"/>
  <c r="BE1942"/>
  <c r="BE465"/>
  <c r="BE2943"/>
  <c r="BE2974"/>
  <c r="BE2329"/>
  <c r="BE2765"/>
  <c r="BE206"/>
  <c r="BE2025"/>
  <c r="BE22"/>
  <c r="BE2953"/>
  <c r="BE1967"/>
  <c r="BE1438"/>
  <c r="BE204"/>
  <c r="BE2635"/>
  <c r="BE697"/>
  <c r="BE243"/>
  <c r="BE282"/>
  <c r="BE648"/>
  <c r="BE1008"/>
  <c r="BE2796"/>
  <c r="BE1192"/>
  <c r="BE1496"/>
  <c r="BE1674"/>
  <c r="BE929"/>
  <c r="BE1651"/>
  <c r="BE1120"/>
  <c r="BE1766"/>
  <c r="BE1187"/>
  <c r="BE1519"/>
  <c r="BE2151"/>
  <c r="BE2468"/>
  <c r="BE2593"/>
  <c r="BE608"/>
  <c r="BE346"/>
  <c r="BE1982"/>
  <c r="BE1450"/>
  <c r="BE2773"/>
  <c r="BE135"/>
  <c r="BE2031"/>
  <c r="BE1079"/>
  <c r="BE336"/>
  <c r="BE1459"/>
  <c r="BE1176"/>
  <c r="BE193"/>
  <c r="BE1311"/>
  <c r="BE707"/>
  <c r="BE304"/>
  <c r="BE1596"/>
  <c r="BE249"/>
  <c r="BE1048"/>
  <c r="BE1931"/>
  <c r="BE2122"/>
  <c r="BE2307"/>
  <c r="BE1548"/>
  <c r="BE15"/>
  <c r="BE1866"/>
  <c r="BE1510"/>
  <c r="BE2887"/>
  <c r="BE197"/>
  <c r="BE1478"/>
  <c r="BE147"/>
  <c r="BE1262"/>
  <c r="BE1843"/>
  <c r="BE2451"/>
  <c r="BE968"/>
  <c r="BE278"/>
  <c r="BE2576"/>
  <c r="BE1212"/>
  <c r="BE136"/>
  <c r="BE2258"/>
  <c r="BE1283"/>
  <c r="BE713"/>
  <c r="BE887"/>
  <c r="BE2847"/>
  <c r="BE2088"/>
  <c r="BE350"/>
  <c r="BE645"/>
  <c r="BE1139"/>
  <c r="BE2548"/>
  <c r="BE2627"/>
  <c r="BE29"/>
  <c r="BE1903"/>
  <c r="BE2044"/>
  <c r="BE69"/>
  <c r="BE722"/>
  <c r="BE2910"/>
  <c r="BE2375"/>
  <c r="BE512"/>
  <c r="BE1417"/>
  <c r="BE199"/>
  <c r="BE533"/>
  <c r="BE1204"/>
  <c r="BE2903"/>
  <c r="BE1572"/>
  <c r="BE448"/>
  <c r="BE392"/>
  <c r="BE2138"/>
  <c r="BE1884"/>
  <c r="BE554"/>
  <c r="BE2815"/>
  <c r="BE1909"/>
  <c r="BE1481"/>
  <c r="BE2255"/>
  <c r="BE1913"/>
  <c r="BE994"/>
  <c r="BE272"/>
  <c r="BE714"/>
  <c r="BE2581"/>
  <c r="BE2098"/>
  <c r="BE1723"/>
  <c r="BE666"/>
  <c r="BE2394"/>
  <c r="BE1685"/>
  <c r="BE1274"/>
  <c r="BE2509"/>
  <c r="BE1453"/>
  <c r="BE1950"/>
  <c r="BE671"/>
  <c r="BE547"/>
  <c r="BE623"/>
  <c r="BE2165"/>
  <c r="BE2678"/>
  <c r="BE776"/>
  <c r="BE792"/>
  <c r="BE156"/>
  <c r="BE86"/>
  <c r="BE1041"/>
  <c r="BE806"/>
  <c r="BE2004"/>
  <c r="BE2748"/>
  <c r="BE1797"/>
  <c r="BE2996"/>
  <c r="BE2948"/>
  <c r="BE2457"/>
  <c r="BE2931"/>
  <c r="BE2429"/>
  <c r="BE2129"/>
  <c r="BE398"/>
  <c r="BE1418"/>
  <c r="BE2156"/>
  <c r="BE169"/>
  <c r="BE786"/>
  <c r="BE2381"/>
  <c r="BE2478"/>
  <c r="BE2939"/>
  <c r="BE2275"/>
  <c r="BE1250"/>
  <c r="BE2980"/>
  <c r="BE2183"/>
  <c r="BE2404"/>
  <c r="BE2100"/>
  <c r="BE1532"/>
  <c r="BE291"/>
  <c r="BE1406"/>
  <c r="BE2639"/>
  <c r="BE1288"/>
  <c r="BE2246"/>
  <c r="BE2749"/>
  <c r="BE2950"/>
  <c r="BE1210"/>
  <c r="BE1002"/>
  <c r="BE2146"/>
  <c r="BE1360"/>
  <c r="BE2707"/>
  <c r="BE349"/>
  <c r="BE667"/>
  <c r="BE1547"/>
  <c r="BE444"/>
  <c r="BE849"/>
  <c r="BE1727"/>
  <c r="BE555"/>
  <c r="BE382"/>
  <c r="BE2284"/>
  <c r="BE1608"/>
  <c r="BE2321"/>
  <c r="BE418"/>
  <c r="BE926"/>
  <c r="BE2023"/>
  <c r="BE1242"/>
  <c r="BE502"/>
  <c r="BE1308"/>
  <c r="BE2607"/>
  <c r="BE1609"/>
  <c r="BE21"/>
  <c r="BE2920"/>
  <c r="BE656"/>
  <c r="BE1836"/>
  <c r="BE1431"/>
  <c r="BE2282"/>
  <c r="BE2006"/>
  <c r="BE2334"/>
  <c r="BE2862"/>
  <c r="BE1801"/>
  <c r="BE1090"/>
  <c r="BE1172"/>
  <c r="BE273"/>
  <c r="BE297"/>
  <c r="BE1525"/>
  <c r="BE2323"/>
  <c r="BE19"/>
  <c r="BE1054"/>
  <c r="BE1717"/>
  <c r="BE1203"/>
  <c r="BE2426"/>
  <c r="BE2195"/>
  <c r="BE2363"/>
  <c r="BE1352"/>
  <c r="BE1897"/>
  <c r="BE1820"/>
  <c r="BE1728"/>
  <c r="BE2453"/>
  <c r="BE1169"/>
  <c r="BE284"/>
  <c r="BE1246"/>
  <c r="BE2293"/>
  <c r="BE1783"/>
  <c r="BE1057"/>
  <c r="BE347"/>
  <c r="BE83"/>
  <c r="BE240"/>
  <c r="BE1400"/>
  <c r="BE780"/>
  <c r="BE2169"/>
  <c r="BE1769"/>
  <c r="BE2792"/>
  <c r="BE1194"/>
  <c r="BE1467"/>
  <c r="BE178"/>
  <c r="BE20"/>
  <c r="BE164"/>
  <c r="BE60"/>
  <c r="BE615"/>
  <c r="BE2644"/>
  <c r="BE524"/>
  <c r="BE44"/>
  <c r="BE2526"/>
  <c r="BE1576"/>
  <c r="BE1673"/>
  <c r="BE1306"/>
  <c r="BE2905"/>
  <c r="BE294"/>
  <c r="BE1039"/>
  <c r="BE279"/>
  <c r="BE2655"/>
  <c r="BE2123"/>
  <c r="BE2793"/>
  <c r="BE2736"/>
  <c r="BE296"/>
  <c r="BE2795"/>
  <c r="BE1273"/>
  <c r="BE575"/>
  <c r="BE3000"/>
  <c r="BE1524"/>
  <c r="BE391"/>
  <c r="BE256"/>
  <c r="BE1269"/>
  <c r="BE725"/>
  <c r="BE2737"/>
  <c r="BE486"/>
  <c r="BE912"/>
  <c r="BE149"/>
  <c r="BE1540"/>
  <c r="BE1805"/>
  <c r="BE1758"/>
  <c r="BE950"/>
  <c r="BE2260"/>
  <c r="BE2811"/>
  <c r="BE848"/>
  <c r="BE1411"/>
  <c r="BE2879"/>
  <c r="BE2604"/>
  <c r="BE1155"/>
  <c r="BE692"/>
  <c r="BE1390"/>
  <c r="BE827"/>
  <c r="BE1129"/>
  <c r="BE2018"/>
  <c r="BE910"/>
  <c r="BE759"/>
  <c r="BE2281"/>
  <c r="BE2292"/>
  <c r="BE2283"/>
  <c r="BE900"/>
  <c r="BE1143"/>
  <c r="BE1307"/>
  <c r="BE1272"/>
  <c r="BE864"/>
  <c r="BE87"/>
  <c r="BE406"/>
  <c r="BE2072"/>
  <c r="BE2664"/>
  <c r="BE940"/>
  <c r="BE2163"/>
  <c r="BE2653"/>
  <c r="BE1202"/>
  <c r="BE2288"/>
  <c r="BE1965"/>
  <c r="BE1859"/>
  <c r="BE1220"/>
  <c r="BE1700"/>
  <c r="BE1833"/>
  <c r="BE150"/>
  <c r="BE855"/>
  <c r="BE358"/>
  <c r="BE2369"/>
  <c r="BE1434"/>
  <c r="BE852"/>
  <c r="BE1340"/>
  <c r="BE828"/>
  <c r="BE1621"/>
  <c r="BE393"/>
  <c r="BE1038"/>
  <c r="BE1973"/>
  <c r="BE686"/>
  <c r="BE971"/>
  <c r="BE1937"/>
  <c r="BE37"/>
  <c r="BE557"/>
  <c r="BE541"/>
  <c r="BE2757"/>
  <c r="BE189"/>
  <c r="BE330"/>
  <c r="BE2133"/>
  <c r="BE17"/>
  <c r="BE2317"/>
  <c r="BE2010"/>
  <c r="BE438"/>
  <c r="BE1294"/>
  <c r="BE498"/>
  <c r="BE329"/>
  <c r="BE1916"/>
  <c r="BE2830"/>
  <c r="BE1594"/>
  <c r="BE137"/>
  <c r="BE1893"/>
  <c r="BE1762"/>
  <c r="BE2801"/>
  <c r="BE1842"/>
  <c r="BE2782"/>
  <c r="BE813"/>
  <c r="BE2914"/>
  <c r="BE2583"/>
  <c r="BE1985"/>
  <c r="BE511"/>
  <c r="BE2855"/>
  <c r="BE1974"/>
  <c r="BE1922"/>
  <c r="BE2970"/>
  <c r="BE1082"/>
  <c r="BE1389"/>
  <c r="BE314"/>
  <c r="BE2925"/>
  <c r="BE2061"/>
  <c r="BE2645"/>
  <c r="BE2711"/>
  <c r="BE1534"/>
  <c r="BE1595"/>
  <c r="BE289"/>
  <c r="BE313"/>
  <c r="BE190"/>
  <c r="BE2558"/>
  <c r="BE1561"/>
  <c r="BE1638"/>
  <c r="BE602"/>
  <c r="BE2954"/>
  <c r="BE2485"/>
  <c r="BE1278"/>
  <c r="BE1725"/>
  <c r="BE2359"/>
  <c r="BE2725"/>
  <c r="BE1938"/>
  <c r="BE546"/>
  <c r="BE563"/>
  <c r="BE514"/>
  <c r="BE525"/>
  <c r="BE2149"/>
  <c r="BE2469"/>
  <c r="BE613"/>
  <c r="BE1109"/>
  <c r="BE2486"/>
  <c r="BE873"/>
  <c r="BE226"/>
  <c r="BE2781"/>
  <c r="BE766"/>
  <c r="BE2213"/>
  <c r="BE413"/>
  <c r="BE761"/>
  <c r="BE1289"/>
  <c r="BE1377"/>
  <c r="BE1867"/>
  <c r="BE2689"/>
  <c r="BE1170"/>
  <c r="BE2062"/>
  <c r="BE2150"/>
  <c r="BE654"/>
  <c r="BE2906"/>
  <c r="BE2199"/>
  <c r="BE482"/>
  <c r="BE242"/>
  <c r="BE2230"/>
  <c r="BE2790"/>
  <c r="BE1365"/>
  <c r="BE2389"/>
  <c r="BE138"/>
  <c r="BE1550"/>
  <c r="BE717"/>
  <c r="BE2870"/>
  <c r="BE1545"/>
  <c r="BE1718"/>
  <c r="BE2417"/>
  <c r="BE1206"/>
  <c r="BE1305"/>
  <c r="BE1921"/>
  <c r="BE1713"/>
  <c r="BE2522"/>
  <c r="BE1133"/>
  <c r="BE2977"/>
  <c r="BE1457"/>
  <c r="BE781"/>
  <c r="BE101"/>
  <c r="BE530"/>
  <c r="BE1514"/>
  <c r="BE2615"/>
  <c r="BE2705"/>
  <c r="BE466"/>
  <c r="BE2557"/>
  <c r="BE1815"/>
  <c r="BE2601"/>
  <c r="BE2857"/>
  <c r="BE1957"/>
  <c r="BE2602"/>
  <c r="BE829"/>
  <c r="BE2046"/>
  <c r="BE1858"/>
  <c r="BE1531"/>
  <c r="BE2455"/>
  <c r="BE2266"/>
  <c r="BE209"/>
  <c r="BE1877"/>
  <c r="BE2405"/>
  <c r="BE2177"/>
  <c r="BE2433"/>
  <c r="BE211"/>
  <c r="BE641"/>
  <c r="BE1462"/>
  <c r="BE710"/>
  <c r="BP2270"/>
  <c r="BO2270" s="1"/>
  <c r="BD2270"/>
  <c r="BP1293"/>
  <c r="BO1293" s="1"/>
  <c r="BD1293"/>
  <c r="BE2225"/>
  <c r="BE2251"/>
  <c r="BE695"/>
  <c r="BE668"/>
  <c r="BE1241"/>
  <c r="BE2563"/>
  <c r="BE1929"/>
  <c r="BE2787"/>
  <c r="BE1605"/>
  <c r="BE165"/>
  <c r="BE636"/>
  <c r="BE919"/>
  <c r="BE30"/>
  <c r="BE841"/>
  <c r="BE1032"/>
  <c r="BE1618"/>
  <c r="BE1955"/>
  <c r="BE2242"/>
  <c r="BE18"/>
  <c r="BE427"/>
  <c r="BE2889"/>
  <c r="BE2226"/>
  <c r="BE1574"/>
  <c r="BE1887"/>
  <c r="BE1520"/>
  <c r="BE271"/>
  <c r="BE1890"/>
  <c r="BE2660"/>
  <c r="BE1900"/>
  <c r="BE1699"/>
  <c r="BE2810"/>
  <c r="BE1558"/>
  <c r="BE1470"/>
  <c r="BE1679"/>
  <c r="BE1118"/>
  <c r="BE1454"/>
  <c r="BE990"/>
  <c r="BE477"/>
  <c r="BE2546"/>
  <c r="BE1854"/>
  <c r="BE505"/>
  <c r="BE458"/>
  <c r="BE214"/>
  <c r="BE1436"/>
  <c r="BE2267"/>
  <c r="BE1124"/>
  <c r="BE571"/>
  <c r="BE343"/>
  <c r="BE300"/>
  <c r="BE1331"/>
  <c r="BE2097"/>
  <c r="BE1796"/>
  <c r="BE721"/>
  <c r="BE805"/>
  <c r="BE1012"/>
  <c r="BE1730"/>
  <c r="BE2085"/>
  <c r="BE802"/>
  <c r="BE2326"/>
  <c r="BE2007"/>
  <c r="BE1486"/>
  <c r="BE958"/>
  <c r="BE467"/>
  <c r="BE1947"/>
  <c r="BE2656"/>
  <c r="BE946"/>
  <c r="BE665"/>
  <c r="BE1218"/>
  <c r="BE127"/>
  <c r="BE2933"/>
  <c r="BE1394"/>
  <c r="BE1978"/>
  <c r="BE808"/>
  <c r="BE1566"/>
  <c r="BE1153"/>
  <c r="BE1899"/>
  <c r="BE299"/>
  <c r="BE628"/>
  <c r="BE218"/>
  <c r="BE1735"/>
  <c r="BE2397"/>
  <c r="BE1910"/>
  <c r="BE2751"/>
  <c r="BE385"/>
  <c r="BE553"/>
  <c r="BE2714"/>
  <c r="BE504"/>
  <c r="BE268"/>
  <c r="BE2289"/>
  <c r="BE1997"/>
  <c r="BE1045"/>
  <c r="BE1380"/>
  <c r="BE2525"/>
  <c r="BE2864"/>
  <c r="BE1693"/>
  <c r="BE1611"/>
  <c r="BE1407"/>
  <c r="BE54"/>
  <c r="BE133"/>
  <c r="BE612"/>
  <c r="BE364"/>
  <c r="BE468"/>
  <c r="BE2624"/>
  <c r="BE2697"/>
  <c r="BE56"/>
  <c r="BE1368"/>
  <c r="BE491"/>
  <c r="BE2313"/>
  <c r="BE167"/>
  <c r="BE2610"/>
  <c r="BE1601"/>
  <c r="BE2735"/>
  <c r="BE141"/>
  <c r="BE1589"/>
  <c r="BE326"/>
  <c r="BE70"/>
  <c r="BE171"/>
  <c r="BE107"/>
  <c r="BE157"/>
  <c r="BE1413"/>
  <c r="BE36"/>
  <c r="BE2556"/>
  <c r="BE215"/>
  <c r="BE1852"/>
  <c r="BE1116"/>
  <c r="BE2783"/>
  <c r="BE2125"/>
  <c r="BE944"/>
  <c r="BE2638"/>
  <c r="BE1902"/>
  <c r="BE1653"/>
  <c r="BE2351"/>
  <c r="BE366"/>
  <c r="BE826"/>
  <c r="BE558"/>
  <c r="BE2080"/>
  <c r="BE1865"/>
  <c r="BE1321"/>
  <c r="BE2533"/>
  <c r="BE2306"/>
  <c r="BE303"/>
  <c r="BE2396"/>
  <c r="BE2981"/>
  <c r="BE2337"/>
  <c r="BE2482"/>
  <c r="BE2168"/>
  <c r="BE2300"/>
  <c r="BE185"/>
  <c r="BE2892"/>
  <c r="BE1875"/>
  <c r="BE355"/>
  <c r="BE750"/>
  <c r="BE2799"/>
  <c r="BE794"/>
  <c r="BE803"/>
  <c r="BE809"/>
  <c r="BE2822"/>
  <c r="BE734"/>
  <c r="BE2014"/>
  <c r="BE2423"/>
  <c r="BE2894"/>
  <c r="BE966"/>
  <c r="BE1364"/>
  <c r="BE1811"/>
  <c r="BE166"/>
  <c r="BE219"/>
  <c r="BE1239"/>
  <c r="BE1171"/>
  <c r="BE2959"/>
  <c r="BE2286"/>
  <c r="BE704"/>
  <c r="BE62"/>
  <c r="BE1361"/>
  <c r="BE456"/>
  <c r="BE637"/>
  <c r="BE888"/>
  <c r="BE419"/>
  <c r="BE652"/>
  <c r="BE2731"/>
  <c r="BE365"/>
  <c r="BE2534"/>
  <c r="BE1178"/>
  <c r="BE2785"/>
  <c r="BE1604"/>
  <c r="BE2846"/>
  <c r="BE26"/>
  <c r="BE1579"/>
  <c r="BE2720"/>
  <c r="BE2181"/>
  <c r="BE1637"/>
  <c r="BE664"/>
  <c r="BE869"/>
  <c r="BE2128"/>
  <c r="BE1658"/>
  <c r="BE2117"/>
  <c r="BE2813"/>
  <c r="BE2344"/>
  <c r="BE434"/>
  <c r="BE896"/>
  <c r="BE1263"/>
  <c r="BE2348"/>
  <c r="BE1093"/>
  <c r="BE2347"/>
  <c r="BE2859"/>
  <c r="BE1803"/>
  <c r="BE2427"/>
  <c r="BE2836"/>
  <c r="BE1876"/>
  <c r="BE1238"/>
  <c r="BP1022"/>
  <c r="BO1022" s="1"/>
  <c r="BD1022"/>
  <c r="BP1823"/>
  <c r="BO1823" s="1"/>
  <c r="BD1823"/>
  <c r="BP1846"/>
  <c r="BO1846" s="1"/>
  <c r="BD1846"/>
  <c r="BP2608"/>
  <c r="BO2608" s="1"/>
  <c r="BD2608"/>
  <c r="BP1488"/>
  <c r="BO1488" s="1"/>
  <c r="BD1488"/>
  <c r="BP597"/>
  <c r="BO597" s="1"/>
  <c r="BD597"/>
  <c r="BP1567"/>
  <c r="BO1567" s="1"/>
  <c r="BD1567"/>
  <c r="BE102"/>
  <c r="BE2434"/>
  <c r="BE830"/>
  <c r="BE577"/>
  <c r="BP1095"/>
  <c r="BO1095" s="1"/>
  <c r="BD1095"/>
  <c r="BE335"/>
  <c r="BE1466"/>
  <c r="BE1838"/>
  <c r="BE1612"/>
  <c r="BE799"/>
  <c r="BE2355"/>
  <c r="BE1775"/>
  <c r="BE1185"/>
  <c r="BE1427"/>
  <c r="BE1988"/>
  <c r="BE1164"/>
  <c r="BE1482"/>
  <c r="BE1267"/>
  <c r="BE1989"/>
  <c r="BE1070"/>
  <c r="BE1792"/>
  <c r="BE1249"/>
  <c r="BE2572"/>
  <c r="BE1100"/>
  <c r="BE1753"/>
  <c r="BE1705"/>
  <c r="BE473"/>
  <c r="BE492"/>
  <c r="BE877"/>
  <c r="BE1768"/>
  <c r="BE754"/>
  <c r="BE2291"/>
  <c r="BE489"/>
  <c r="BE1984"/>
  <c r="BE1570"/>
  <c r="BE1747"/>
  <c r="BE2214"/>
  <c r="BE2037"/>
  <c r="BE2843"/>
  <c r="BE2922"/>
  <c r="BE2067"/>
  <c r="BE1371"/>
  <c r="BE220"/>
  <c r="BE2371"/>
  <c r="BE1221"/>
  <c r="BE556"/>
  <c r="BE935"/>
  <c r="BE685"/>
  <c r="BE1447"/>
  <c r="BE1441"/>
  <c r="BE1592"/>
  <c r="BE580"/>
  <c r="BE2383"/>
  <c r="BE2640"/>
  <c r="BE604"/>
  <c r="BE939"/>
  <c r="BE1665"/>
  <c r="BE1872"/>
  <c r="BE856"/>
  <c r="BE254"/>
  <c r="BE1889"/>
  <c r="BE2956"/>
  <c r="BE523"/>
  <c r="BE1870"/>
  <c r="BE1252"/>
  <c r="BE2921"/>
  <c r="BE1499"/>
  <c r="BE160"/>
  <c r="BE1149"/>
  <c r="BE782"/>
  <c r="BE1439"/>
  <c r="BE1507"/>
  <c r="BE745"/>
  <c r="BE2728"/>
  <c r="BE977"/>
  <c r="BE96"/>
  <c r="BE2993"/>
  <c r="BE261"/>
  <c r="BE2532"/>
  <c r="BE1031"/>
  <c r="BE1622"/>
  <c r="BE2452"/>
  <c r="BE2755"/>
  <c r="BE68"/>
  <c r="BE2012"/>
  <c r="BE2448"/>
  <c r="BE142"/>
  <c r="BE2758"/>
  <c r="BE49"/>
  <c r="BE2818"/>
  <c r="BE573"/>
  <c r="BE2630"/>
  <c r="BE2217"/>
  <c r="BE2400"/>
  <c r="BE2070"/>
  <c r="BE2702"/>
  <c r="BE1853"/>
  <c r="BE2694"/>
  <c r="BE1966"/>
  <c r="BE1619"/>
  <c r="BE213"/>
  <c r="BE251"/>
  <c r="BE1437"/>
  <c r="BE1780"/>
  <c r="BE2106"/>
  <c r="BE2856"/>
  <c r="BE1600"/>
  <c r="BE63"/>
  <c r="BE1683"/>
  <c r="BE2852"/>
  <c r="BE669"/>
  <c r="BE2349"/>
  <c r="BE1125"/>
  <c r="BE2893"/>
  <c r="BE2614"/>
  <c r="BE1761"/>
  <c r="BE1767"/>
  <c r="BE388"/>
  <c r="BE1538"/>
  <c r="BE475"/>
  <c r="BE1167"/>
  <c r="BE534"/>
  <c r="BE260"/>
  <c r="BE2147"/>
  <c r="BE3001"/>
  <c r="BE2167"/>
  <c r="BE936"/>
  <c r="BE1029"/>
  <c r="BE561"/>
  <c r="BE394"/>
  <c r="BE532"/>
  <c r="BE2834"/>
  <c r="BE1990"/>
  <c r="BE471"/>
  <c r="BE2388"/>
  <c r="BE151"/>
  <c r="BE650"/>
  <c r="BE117"/>
  <c r="BE1226"/>
  <c r="BE2605"/>
  <c r="BE2568"/>
  <c r="BE2964"/>
  <c r="BE1971"/>
  <c r="BE1969"/>
  <c r="BE2273"/>
  <c r="BE1814"/>
  <c r="BE1879"/>
  <c r="BE1590"/>
  <c r="BE528"/>
  <c r="BE2770"/>
  <c r="BE1127"/>
  <c r="BE1518"/>
  <c r="BE1330"/>
  <c r="BE860"/>
  <c r="BE1804"/>
  <c r="BE1326"/>
  <c r="BE1669"/>
  <c r="BE901"/>
  <c r="BE2297"/>
  <c r="BE1648"/>
  <c r="BE436"/>
  <c r="BE2877"/>
  <c r="BE2559"/>
  <c r="BE119"/>
  <c r="BE1089"/>
  <c r="BE421"/>
  <c r="BE1228"/>
  <c r="BE1280"/>
  <c r="BE2259"/>
  <c r="BE2928"/>
  <c r="BE2171"/>
  <c r="BE1788"/>
  <c r="BE2456"/>
  <c r="BE1537"/>
  <c r="BE1647"/>
  <c r="BE2216"/>
  <c r="BE862"/>
  <c r="BE1981"/>
  <c r="BE2626"/>
  <c r="BE1333"/>
  <c r="BE2365"/>
  <c r="BE688"/>
  <c r="BE2965"/>
  <c r="BE2941"/>
  <c r="BE757"/>
  <c r="BE2074"/>
  <c r="BE1386"/>
  <c r="BE2445"/>
  <c r="BE1896"/>
  <c r="BE2092"/>
  <c r="BE1104"/>
  <c r="BE2997"/>
  <c r="BE2020"/>
  <c r="BE678"/>
  <c r="BE1370"/>
  <c r="BE643"/>
  <c r="BE1458"/>
  <c r="BE2552"/>
  <c r="BE1912"/>
  <c r="BE1914"/>
  <c r="BE45"/>
  <c r="BE2798"/>
  <c r="BE616"/>
  <c r="BE2547"/>
  <c r="BE548"/>
  <c r="BE1606"/>
  <c r="BE631"/>
  <c r="BE2995"/>
  <c r="BE2116"/>
  <c r="BE700"/>
  <c r="BE1777"/>
  <c r="BE1354"/>
  <c r="BE1140"/>
  <c r="BE3002"/>
  <c r="BE1784"/>
  <c r="BE1183"/>
  <c r="BE233"/>
  <c r="BE2992"/>
  <c r="BE2777"/>
  <c r="BE1357"/>
  <c r="BE277"/>
  <c r="BE1886"/>
  <c r="BE248"/>
  <c r="BE2649"/>
  <c r="BE1147"/>
  <c r="BE764"/>
  <c r="BE633"/>
  <c r="BE2952"/>
  <c r="BE1128"/>
  <c r="BE2082"/>
  <c r="BE2028"/>
  <c r="BE1328"/>
  <c r="BE1944"/>
  <c r="BE600"/>
  <c r="BE2968"/>
  <c r="BE1560"/>
  <c r="BE1363"/>
  <c r="BE2058"/>
  <c r="BE1489"/>
  <c r="BE1373"/>
  <c r="BE452"/>
  <c r="BE1533"/>
  <c r="BE122"/>
  <c r="BE724"/>
  <c r="BE2553"/>
  <c r="BE72"/>
  <c r="BE1485"/>
  <c r="BE263"/>
  <c r="BE2841"/>
  <c r="BE1055"/>
  <c r="BE861"/>
  <c r="BE1559"/>
  <c r="BE2228"/>
  <c r="BE61"/>
  <c r="BE911"/>
  <c r="BE2991"/>
  <c r="BE1657"/>
  <c r="BE2357"/>
  <c r="BE1005"/>
  <c r="BE617"/>
  <c r="BE2961"/>
  <c r="BE840"/>
  <c r="BE1477"/>
  <c r="BE377"/>
  <c r="BE2613"/>
  <c r="BE2529"/>
  <c r="BE1053"/>
  <c r="BE2034"/>
  <c r="BE965"/>
  <c r="BE2767"/>
  <c r="BE909"/>
  <c r="BE747"/>
  <c r="BE955"/>
  <c r="BE182"/>
  <c r="BE2206"/>
  <c r="BE1959"/>
  <c r="BE1976"/>
  <c r="BE2942"/>
  <c r="BE2763"/>
  <c r="BE1051"/>
  <c r="BE1729"/>
  <c r="BE907"/>
  <c r="BE844"/>
  <c r="BE835"/>
  <c r="BE851"/>
  <c r="BE390"/>
  <c r="BE2336"/>
  <c r="BE2111"/>
  <c r="BE1632"/>
  <c r="BE1351"/>
  <c r="BE2471"/>
  <c r="BE2384"/>
  <c r="BE472"/>
  <c r="BE375"/>
  <c r="BE2210"/>
  <c r="BE1917"/>
  <c r="BE1908"/>
  <c r="BE312"/>
  <c r="BE1941"/>
  <c r="BE1616"/>
  <c r="BE699"/>
  <c r="BE755"/>
  <c r="BE2174"/>
  <c r="BE1398"/>
  <c r="BE2444"/>
  <c r="BE2136"/>
  <c r="BE2708"/>
  <c r="BE2500"/>
  <c r="BE1776"/>
  <c r="BE729"/>
  <c r="BE2911"/>
  <c r="BE1506"/>
  <c r="BE2222"/>
  <c r="BE2131"/>
  <c r="BE743"/>
  <c r="BE2472"/>
  <c r="BE513"/>
  <c r="BE2060"/>
  <c r="BE1102"/>
  <c r="BE1688"/>
  <c r="BE1502"/>
  <c r="BE401"/>
  <c r="BE2243"/>
  <c r="BE771"/>
  <c r="BE1920"/>
  <c r="BE540"/>
  <c r="BE2808"/>
  <c r="BE2764"/>
  <c r="BE1161"/>
  <c r="BE415"/>
  <c r="BE751"/>
  <c r="BE399"/>
  <c r="BE425"/>
  <c r="BE1702"/>
  <c r="BE1883"/>
  <c r="BE309"/>
  <c r="BE321"/>
  <c r="BE2263"/>
  <c r="BE2205"/>
  <c r="BE1733"/>
  <c r="BE1634"/>
  <c r="BE2021"/>
  <c r="BE1096"/>
  <c r="BE2421"/>
  <c r="BE2244"/>
  <c r="BE1798"/>
  <c r="BE741"/>
  <c r="BE2577"/>
  <c r="BE172"/>
  <c r="BE2064"/>
  <c r="BE2930"/>
  <c r="BE1840"/>
  <c r="BE2277"/>
  <c r="BE1327"/>
  <c r="BE863"/>
  <c r="BE186"/>
  <c r="BE1786"/>
  <c r="BE1626"/>
  <c r="BE348"/>
  <c r="BE2589"/>
  <c r="BE1586"/>
  <c r="BE956"/>
  <c r="BE1932"/>
  <c r="BE1151"/>
  <c r="BE2407"/>
  <c r="BE2873"/>
  <c r="BE698"/>
  <c r="BE501"/>
  <c r="BE1136"/>
  <c r="BE77"/>
  <c r="BE1915"/>
  <c r="BE116"/>
  <c r="BE324"/>
  <c r="BE1035"/>
  <c r="BE2253"/>
  <c r="BE2358"/>
  <c r="BE2871"/>
  <c r="BE1676"/>
  <c r="BE1103"/>
  <c r="BE447"/>
  <c r="BE1119"/>
  <c r="BE31"/>
  <c r="BE2052"/>
  <c r="BE943"/>
  <c r="BE114"/>
  <c r="BE2716"/>
  <c r="BE902"/>
  <c r="BE2766"/>
  <c r="BE1839"/>
  <c r="BE774"/>
  <c r="BE882"/>
  <c r="BE593"/>
  <c r="BE2398"/>
  <c r="BE531"/>
  <c r="BE760"/>
  <c r="BE2005"/>
  <c r="BE1300"/>
  <c r="BE2075"/>
  <c r="BE2551"/>
  <c r="BE2057"/>
  <c r="BE2437"/>
  <c r="BE892"/>
  <c r="BE1844"/>
  <c r="BE1692"/>
  <c r="BE2235"/>
  <c r="BE1471"/>
  <c r="BE42"/>
  <c r="BE1346"/>
  <c r="BE1392"/>
  <c r="BE1026"/>
  <c r="BE195"/>
  <c r="BE1086"/>
  <c r="BE2189"/>
  <c r="BE1650"/>
  <c r="BE2240"/>
  <c r="BE2008"/>
  <c r="BE2936"/>
  <c r="BE1345"/>
  <c r="BE423"/>
  <c r="BE462"/>
  <c r="BE302"/>
  <c r="BE1755"/>
  <c r="BE203"/>
  <c r="BE1826"/>
  <c r="BE12"/>
  <c r="BE1317"/>
  <c r="BE897"/>
  <c r="BE2681"/>
  <c r="BE140"/>
  <c r="BE2030"/>
  <c r="BE338"/>
  <c r="BE428"/>
  <c r="BE574"/>
  <c r="BE1023"/>
  <c r="BE2524"/>
  <c r="BE3004"/>
  <c r="BE1505"/>
  <c r="BE224"/>
  <c r="BE2778"/>
  <c r="BE1375"/>
  <c r="BE2580"/>
  <c r="BE2132"/>
  <c r="BE2115"/>
  <c r="BE923"/>
  <c r="BE2154"/>
  <c r="BE2828"/>
  <c r="BE2592"/>
  <c r="BE972"/>
  <c r="BE2688"/>
  <c r="BE1885"/>
  <c r="BE371"/>
  <c r="BE701"/>
  <c r="BE1395"/>
  <c r="BE99"/>
  <c r="BE2392"/>
  <c r="BE1668"/>
  <c r="BE32"/>
  <c r="BE1722"/>
  <c r="BE2412"/>
  <c r="BE895"/>
  <c r="BE334"/>
  <c r="BE1930"/>
  <c r="BE2994"/>
  <c r="BE2788"/>
  <c r="BE2779"/>
  <c r="BE1925"/>
  <c r="BE963"/>
  <c r="BE2279"/>
  <c r="BE2118"/>
  <c r="BE1962"/>
  <c r="BE2611"/>
  <c r="BE2582"/>
  <c r="BE2880"/>
  <c r="BE1996"/>
  <c r="BE651"/>
  <c r="BE1588"/>
  <c r="BE52"/>
  <c r="BE1511"/>
  <c r="BE1928"/>
  <c r="BE1871"/>
  <c r="BE2732"/>
  <c r="BE578"/>
  <c r="BE2832"/>
  <c r="BE370"/>
  <c r="BE816"/>
  <c r="BE1743"/>
  <c r="BE2803"/>
  <c r="BE1530"/>
  <c r="BE236"/>
  <c r="BE2215"/>
  <c r="BE798"/>
  <c r="BE262"/>
  <c r="BE2882"/>
  <c r="BE357"/>
  <c r="BE2609"/>
  <c r="BE2823"/>
  <c r="BE1564"/>
  <c r="BE1332"/>
  <c r="BE66"/>
  <c r="BE499"/>
  <c r="BE2026"/>
  <c r="BE276"/>
  <c r="BE2628"/>
  <c r="BE814"/>
  <c r="BE2268"/>
  <c r="BE1741"/>
  <c r="BE1003"/>
  <c r="BE2498"/>
  <c r="BE1759"/>
  <c r="BE1150"/>
  <c r="BE723"/>
  <c r="BE2135"/>
  <c r="BE2249"/>
  <c r="BE2826"/>
  <c r="BE25"/>
  <c r="BE1021"/>
  <c r="BE1615"/>
  <c r="BE2661"/>
  <c r="BE2587"/>
  <c r="BE1491"/>
  <c r="BE2153"/>
  <c r="BE75"/>
  <c r="BE585"/>
  <c r="BE570"/>
  <c r="BE947"/>
  <c r="BE1425"/>
  <c r="BE407"/>
  <c r="BE1807"/>
  <c r="BE2998"/>
  <c r="BE836"/>
  <c r="BE727"/>
  <c r="BE280"/>
  <c r="BE2666"/>
  <c r="BE3003"/>
  <c r="BE1259"/>
  <c r="BE2382"/>
  <c r="BE2535"/>
  <c r="BE1290"/>
  <c r="BE396"/>
  <c r="BE1642"/>
  <c r="BE2740"/>
  <c r="BE2643"/>
  <c r="BE2236"/>
  <c r="BE730"/>
  <c r="BE1562"/>
  <c r="BE2636"/>
  <c r="BE2330"/>
  <c r="BE1076"/>
  <c r="BE1137"/>
  <c r="BE1687"/>
  <c r="BE825"/>
  <c r="BE1255"/>
  <c r="BE2137"/>
  <c r="BE1421"/>
  <c r="BE1131"/>
  <c r="BE442"/>
  <c r="BE410"/>
  <c r="BE675"/>
  <c r="BE1757"/>
  <c r="BE2771"/>
  <c r="BE1732"/>
  <c r="BE2527"/>
  <c r="BE361"/>
  <c r="BE275"/>
  <c r="BE1071"/>
  <c r="BE2703"/>
  <c r="BE804"/>
  <c r="BE1898"/>
  <c r="BE606"/>
  <c r="BE795"/>
  <c r="BE1319"/>
  <c r="BE1719"/>
  <c r="BE1862"/>
  <c r="BE1196"/>
  <c r="BE974"/>
  <c r="BE2542"/>
  <c r="BE2741"/>
  <c r="BE1946"/>
  <c r="BE1512"/>
  <c r="BE2304"/>
  <c r="BE2651"/>
  <c r="BE986"/>
  <c r="BE1613"/>
  <c r="BE1993"/>
  <c r="BE588"/>
  <c r="BE325"/>
  <c r="BE1546"/>
  <c r="BE2891"/>
  <c r="BE2516"/>
  <c r="BE1015"/>
  <c r="BE2659"/>
  <c r="BE1948"/>
  <c r="BE2900"/>
  <c r="BE738"/>
  <c r="BE1681"/>
  <c r="BE2311"/>
  <c r="BE2239"/>
  <c r="BE834"/>
  <c r="BE2087"/>
  <c r="BE925"/>
  <c r="BE1251"/>
  <c r="BE2353"/>
  <c r="BE2967"/>
  <c r="BE1236"/>
  <c r="BE2762"/>
  <c r="BE2989"/>
  <c r="BE2988"/>
  <c r="BE2657"/>
  <c r="BE2599"/>
  <c r="BE1461"/>
  <c r="BE424"/>
  <c r="BE2491"/>
  <c r="BE2804"/>
  <c r="BE2335"/>
  <c r="BE411"/>
  <c r="BE449"/>
  <c r="BE2038"/>
  <c r="BE1223"/>
  <c r="BE973"/>
  <c r="BE1552"/>
  <c r="BE522"/>
  <c r="BE2935"/>
  <c r="BE510"/>
  <c r="BE1475"/>
  <c r="BE732"/>
  <c r="BE1303"/>
  <c r="BE2496"/>
  <c r="BE622"/>
  <c r="BE2051"/>
  <c r="BE1043"/>
  <c r="BE34"/>
  <c r="BE2555"/>
  <c r="BE2938"/>
  <c r="BE2234"/>
  <c r="BE2507"/>
  <c r="BE1177"/>
  <c r="BE2951"/>
  <c r="BE2704"/>
  <c r="BE229"/>
  <c r="BE281"/>
  <c r="BE108"/>
  <c r="BE1409"/>
  <c r="BE483"/>
  <c r="BE1824"/>
  <c r="BE245"/>
  <c r="BE842"/>
  <c r="BE2975"/>
  <c r="BE1503"/>
  <c r="BE1367"/>
  <c r="BE2530"/>
  <c r="BE2912"/>
  <c r="BE2442"/>
  <c r="BE23"/>
  <c r="BE188"/>
  <c r="BE2191"/>
  <c r="BE1253"/>
  <c r="BE2677"/>
  <c r="BE890"/>
  <c r="BE682"/>
  <c r="BE853"/>
  <c r="BE2511"/>
  <c r="BE2447"/>
  <c r="BE1061"/>
  <c r="BE752"/>
  <c r="BE2585"/>
  <c r="BE2652"/>
  <c r="BE1677"/>
  <c r="BE2223"/>
  <c r="BE28"/>
  <c r="BE1587"/>
  <c r="BE1620"/>
  <c r="BE614"/>
  <c r="BE753"/>
  <c r="BE1901"/>
  <c r="BE1199"/>
  <c r="BE1282"/>
  <c r="BE1630"/>
  <c r="BE1640"/>
  <c r="BE620"/>
  <c r="BE2438"/>
  <c r="BE1740"/>
  <c r="BE839"/>
  <c r="BE927"/>
  <c r="BE2827"/>
  <c r="BE1791"/>
  <c r="BE2734"/>
  <c r="BE104"/>
  <c r="BE711"/>
  <c r="BE857"/>
  <c r="BE331"/>
  <c r="BE691"/>
  <c r="BE2002"/>
  <c r="BE1068"/>
  <c r="BE2378"/>
  <c r="BE2518"/>
  <c r="BE232"/>
  <c r="BE507"/>
  <c r="BE2837"/>
  <c r="BE1527"/>
  <c r="BE567"/>
  <c r="BE983"/>
  <c r="BE2774"/>
  <c r="BE2824"/>
  <c r="BE2428"/>
  <c r="BE2104"/>
  <c r="BE1542"/>
  <c r="BE1808"/>
  <c r="BE1456"/>
  <c r="BE696"/>
  <c r="BE871"/>
  <c r="BE223"/>
  <c r="BE769"/>
  <c r="BE494"/>
  <c r="BE1222"/>
  <c r="BE234"/>
  <c r="BE2742"/>
  <c r="BE1986"/>
  <c r="BE1860"/>
  <c r="BE2570"/>
  <c r="BE1337"/>
  <c r="BE607"/>
  <c r="BE381"/>
  <c r="BE1279"/>
  <c r="BE2685"/>
  <c r="BE2528"/>
  <c r="BE1412"/>
  <c r="BE2245"/>
  <c r="BE2955"/>
  <c r="BE408"/>
  <c r="BE16"/>
  <c r="BE345"/>
  <c r="BE2544"/>
  <c r="BE779"/>
  <c r="BE2902"/>
  <c r="BE417"/>
  <c r="BE2647"/>
  <c r="BE590"/>
  <c r="BE981"/>
  <c r="BE2701"/>
  <c r="BE2109"/>
  <c r="BE1115"/>
  <c r="BE1271"/>
  <c r="BE2675"/>
  <c r="BE235"/>
  <c r="BE2459"/>
  <c r="BE881"/>
  <c r="BE778"/>
  <c r="BE1851"/>
  <c r="BE1335"/>
  <c r="BE587"/>
  <c r="BE550"/>
  <c r="BE2913"/>
  <c r="BE2490"/>
  <c r="BE2865"/>
  <c r="BE921"/>
  <c r="BE1598"/>
  <c r="BE2863"/>
  <c r="BE1994"/>
  <c r="BE992"/>
  <c r="BE2422"/>
  <c r="BE2201"/>
  <c r="BE2517"/>
  <c r="BE572"/>
  <c r="BE395"/>
  <c r="BE933"/>
  <c r="BE506"/>
  <c r="BE342"/>
  <c r="BE1904"/>
  <c r="BE316"/>
  <c r="BE2155"/>
  <c r="BE1529"/>
  <c r="BE1765"/>
  <c r="BE1067"/>
  <c r="BE1849"/>
  <c r="BE1444"/>
  <c r="BE509"/>
  <c r="BE2884"/>
  <c r="BE2390"/>
  <c r="BE2196"/>
  <c r="BE1243"/>
  <c r="BE676"/>
  <c r="BE387"/>
  <c r="BE1584"/>
  <c r="BE2886"/>
  <c r="BE1117"/>
  <c r="BE536"/>
  <c r="BE132"/>
  <c r="BE2510"/>
  <c r="BE586"/>
  <c r="BE953"/>
  <c r="BE1736"/>
  <c r="BE2473"/>
  <c r="BE1376"/>
  <c r="BE1152"/>
  <c r="BE2015"/>
  <c r="BE875"/>
  <c r="BE2617"/>
  <c r="BE2126"/>
  <c r="BE508"/>
  <c r="BE2152"/>
  <c r="BE162"/>
  <c r="BE2190"/>
  <c r="BE2861"/>
  <c r="BE2414"/>
  <c r="BE1088"/>
  <c r="BE2124"/>
  <c r="BE1001"/>
  <c r="BE639"/>
  <c r="BE2372"/>
  <c r="BE1325"/>
  <c r="BE2571"/>
  <c r="BE2901"/>
  <c r="BE582"/>
  <c r="BE2753"/>
  <c r="BE2786"/>
  <c r="BE2895"/>
  <c r="BE1248"/>
  <c r="BE1419"/>
  <c r="BE306"/>
  <c r="BE2541"/>
  <c r="BE2513"/>
  <c r="BE228"/>
  <c r="BE520"/>
  <c r="BE1744"/>
  <c r="BE2872"/>
  <c r="BE551"/>
  <c r="BE196"/>
  <c r="BE1698"/>
  <c r="BE1318"/>
  <c r="BE592"/>
  <c r="BE2550"/>
  <c r="BE257"/>
  <c r="BE2343"/>
  <c r="BE2271"/>
  <c r="BE1539"/>
  <c r="BE1207"/>
  <c r="BE2919"/>
  <c r="BE1977"/>
  <c r="BE187"/>
  <c r="BE1214"/>
  <c r="BE1387"/>
  <c r="BE1408"/>
  <c r="BE2916"/>
  <c r="BE941"/>
  <c r="BE244"/>
  <c r="BE2065"/>
  <c r="BE287"/>
  <c r="BE2634"/>
  <c r="BE2717"/>
  <c r="BE131"/>
  <c r="BE746"/>
  <c r="BE694"/>
  <c r="BE2885"/>
  <c r="BE446"/>
  <c r="BE2197"/>
  <c r="BE2946"/>
  <c r="BE2926"/>
  <c r="BE319"/>
  <c r="BE298"/>
  <c r="BE2671"/>
  <c r="BE2409"/>
  <c r="BE2990"/>
  <c r="BE581"/>
  <c r="BE564"/>
  <c r="BE1219"/>
  <c r="BE894"/>
  <c r="BE1516"/>
  <c r="BE367"/>
  <c r="BE2207"/>
  <c r="BE2866"/>
  <c r="BE1663"/>
  <c r="BE2280"/>
  <c r="BE1816"/>
  <c r="BE372"/>
  <c r="BE2698"/>
  <c r="BE2415"/>
  <c r="BE2278"/>
  <c r="BE2182"/>
  <c r="BE2520"/>
  <c r="BE905"/>
  <c r="BE198"/>
  <c r="BE661"/>
  <c r="BE519"/>
  <c r="BE1636"/>
  <c r="BE2545"/>
  <c r="BE2198"/>
  <c r="BE2588"/>
  <c r="BE918"/>
  <c r="BE2418"/>
  <c r="BE2713"/>
  <c r="BE655"/>
  <c r="BE2982"/>
  <c r="BE265"/>
  <c r="BE1415"/>
  <c r="BE1580"/>
  <c r="BE2184"/>
  <c r="BE2867"/>
  <c r="BE767"/>
  <c r="BE1504"/>
  <c r="BE1954"/>
  <c r="BE161"/>
  <c r="BE333"/>
  <c r="BE2875"/>
  <c r="BE192"/>
  <c r="BE121"/>
  <c r="BE317"/>
  <c r="BE625"/>
  <c r="BE822"/>
  <c r="BE2794"/>
  <c r="BE1535"/>
  <c r="BE2054"/>
  <c r="BE673"/>
  <c r="BE354"/>
  <c r="BE811"/>
  <c r="BE432"/>
  <c r="BE647"/>
  <c r="BE1362"/>
  <c r="BE1790"/>
  <c r="BE949"/>
  <c r="BE1963"/>
  <c r="BE2629"/>
  <c r="BE2393"/>
  <c r="BE1812"/>
  <c r="BE1970"/>
  <c r="BE1180"/>
  <c r="BE2745"/>
  <c r="BE148"/>
  <c r="BE2591"/>
  <c r="BE1952"/>
  <c r="BE2631"/>
  <c r="BE1856"/>
  <c r="BE1215"/>
  <c r="BE2979"/>
  <c r="BE1320"/>
  <c r="BE2727"/>
  <c r="BE2606"/>
  <c r="BE518"/>
  <c r="BE445"/>
  <c r="BE1006"/>
  <c r="BE2687"/>
  <c r="BE2140"/>
  <c r="BE649"/>
  <c r="BE2272"/>
  <c r="BE2425"/>
  <c r="BE2200"/>
  <c r="BE627"/>
  <c r="BE2413"/>
  <c r="BE1654"/>
  <c r="BE1575"/>
  <c r="BE954"/>
  <c r="BE2148"/>
  <c r="BE2918"/>
  <c r="BE1571"/>
  <c r="BE246"/>
  <c r="BE1628"/>
  <c r="BE995"/>
  <c r="BE1617"/>
  <c r="BE1000"/>
  <c r="BE2441"/>
  <c r="BE1864"/>
  <c r="BE1270"/>
  <c r="BE1951"/>
  <c r="BE1555"/>
  <c r="BE2298"/>
  <c r="BE789"/>
  <c r="BE2408"/>
  <c r="BE2320"/>
  <c r="BE1610"/>
  <c r="BE1641"/>
  <c r="BE1813"/>
  <c r="BE1310"/>
  <c r="BE2642"/>
  <c r="BE1230"/>
  <c r="BE846"/>
  <c r="BE1081"/>
  <c r="BE1146"/>
  <c r="BE719"/>
  <c r="BE1080"/>
  <c r="BE787"/>
  <c r="BE735"/>
  <c r="BE123"/>
  <c r="BE2463"/>
  <c r="BE2683"/>
  <c r="BE1423"/>
  <c r="BE2368"/>
  <c r="BE2849"/>
  <c r="BE1953"/>
  <c r="BE194"/>
  <c r="BE736"/>
  <c r="BE1696"/>
  <c r="BE2420"/>
  <c r="BE379"/>
  <c r="BE635"/>
  <c r="BE352"/>
  <c r="BE2391"/>
  <c r="BE1487"/>
  <c r="BE858"/>
  <c r="BE431"/>
  <c r="BE1720"/>
  <c r="BE1393"/>
  <c r="BE1188"/>
  <c r="BE1888"/>
  <c r="BE1004"/>
  <c r="BE1225"/>
  <c r="BE2411"/>
  <c r="BE57"/>
  <c r="BE264"/>
  <c r="BE144"/>
  <c r="BE2854"/>
  <c r="BE2971"/>
  <c r="BE89"/>
  <c r="BE1629"/>
  <c r="BE322"/>
  <c r="BE1523"/>
  <c r="BE796"/>
  <c r="BE1582"/>
  <c r="BE2110"/>
  <c r="BE996"/>
  <c r="BE845"/>
  <c r="BE569"/>
  <c r="BE1233"/>
  <c r="BE2237"/>
  <c r="BE369"/>
  <c r="BE2756"/>
  <c r="BE2264"/>
  <c r="BE1709"/>
  <c r="BE2399"/>
  <c r="BE975"/>
  <c r="BE389"/>
  <c r="BE2890"/>
  <c r="BE2934"/>
  <c r="BE1013"/>
  <c r="BE1810"/>
  <c r="BE2241"/>
  <c r="BE1701"/>
  <c r="BE1382"/>
  <c r="BE2089"/>
  <c r="BE2194"/>
  <c r="BE1426"/>
  <c r="BE38"/>
  <c r="BE1154"/>
  <c r="BE241"/>
  <c r="BE2706"/>
  <c r="BE998"/>
  <c r="BE2071"/>
  <c r="BE670"/>
  <c r="BE1451"/>
  <c r="BE1785"/>
  <c r="BE634"/>
  <c r="BE414"/>
  <c r="BE1009"/>
  <c r="BE610"/>
  <c r="BE2565"/>
  <c r="BE1200"/>
  <c r="BE1821"/>
  <c r="BE2937"/>
  <c r="BE1301"/>
  <c r="BE1847"/>
  <c r="BE2305"/>
  <c r="BE2443"/>
  <c r="BE1739"/>
  <c r="BE2506"/>
  <c r="BE2739"/>
  <c r="BE1724"/>
  <c r="BE801"/>
  <c r="BE2709"/>
  <c r="BE2540"/>
  <c r="BE642"/>
  <c r="BE677"/>
  <c r="BE2024"/>
  <c r="BE812"/>
  <c r="BE1863"/>
  <c r="BE538"/>
  <c r="BE11"/>
  <c r="BE2984"/>
  <c r="BE191"/>
  <c r="BE928"/>
  <c r="BE1374"/>
  <c r="BE2036"/>
  <c r="BE2960"/>
  <c r="BE2957"/>
  <c r="BE1372"/>
  <c r="BE125"/>
  <c r="BE1144"/>
  <c r="BE1782"/>
  <c r="BE252"/>
  <c r="BE2053"/>
  <c r="BE2439"/>
  <c r="BE742"/>
  <c r="BE748"/>
  <c r="BE2166"/>
  <c r="BE170"/>
  <c r="BE1422"/>
  <c r="BE103"/>
  <c r="BE2134"/>
  <c r="BE2342"/>
  <c r="BE1336"/>
  <c r="BE2820"/>
  <c r="BE1460"/>
  <c r="BE1923"/>
  <c r="BE964"/>
  <c r="BE2730"/>
  <c r="BE1062"/>
  <c r="BE311"/>
  <c r="BE2218"/>
  <c r="BE1855"/>
  <c r="BE1476"/>
  <c r="BE2328"/>
  <c r="BE1684"/>
  <c r="BE1895"/>
  <c r="BE1781"/>
  <c r="BE290"/>
  <c r="BE1526"/>
  <c r="BE1649"/>
  <c r="BE2354"/>
  <c r="BE453"/>
  <c r="BE1678"/>
  <c r="BE64"/>
  <c r="BE461"/>
  <c r="BE376"/>
  <c r="BE2672"/>
  <c r="BE2159"/>
  <c r="BE255"/>
  <c r="BE50"/>
  <c r="BE2379"/>
  <c r="BE2467"/>
  <c r="BE1691"/>
  <c r="BE2001"/>
  <c r="BE1197"/>
  <c r="BE1624"/>
  <c r="BE363"/>
  <c r="BE1772"/>
  <c r="BE463"/>
  <c r="BE1130"/>
  <c r="BE2618"/>
  <c r="BE2466"/>
  <c r="BE2084"/>
  <c r="BE999"/>
  <c r="BE605"/>
  <c r="BE2066"/>
  <c r="BE1173"/>
  <c r="BE2684"/>
  <c r="BE906"/>
  <c r="BE2874"/>
  <c r="BE1500"/>
  <c r="BE1019"/>
  <c r="BE1036"/>
  <c r="BE1297"/>
  <c r="BE1216"/>
  <c r="BE2809"/>
  <c r="BE503"/>
  <c r="BE422"/>
  <c r="BE47"/>
  <c r="BE212"/>
  <c r="BE1760"/>
  <c r="BE2621"/>
  <c r="BE217"/>
  <c r="BE2303"/>
  <c r="BE344"/>
  <c r="BE1822"/>
  <c r="BE1179"/>
  <c r="BE405"/>
  <c r="BE726"/>
  <c r="BE1956"/>
  <c r="BE683"/>
  <c r="BE1644"/>
  <c r="BE1975"/>
  <c r="BE2850"/>
  <c r="BE629"/>
  <c r="BE2178"/>
  <c r="BE1049"/>
  <c r="BE2450"/>
  <c r="BE1275"/>
  <c r="BE3005"/>
  <c r="BE173"/>
  <c r="BE1809"/>
  <c r="BE1682"/>
  <c r="BE2690"/>
  <c r="BE2090"/>
  <c r="BE1258"/>
  <c r="BE2302"/>
  <c r="BE2962"/>
  <c r="BE1189"/>
  <c r="BE373"/>
  <c r="BE2835"/>
  <c r="BE74"/>
  <c r="BE2327"/>
  <c r="BE2978"/>
  <c r="BE1943"/>
  <c r="BE1339"/>
  <c r="BE435"/>
  <c r="BE2045"/>
  <c r="BE2497"/>
  <c r="BE1707"/>
  <c r="BE1469"/>
  <c r="BE819"/>
  <c r="BE2318"/>
  <c r="BE2945"/>
  <c r="BE2573"/>
  <c r="BE937"/>
  <c r="BE2103"/>
  <c r="BE2898"/>
  <c r="BE2673"/>
  <c r="BE2346"/>
  <c r="BE73"/>
  <c r="BE703"/>
  <c r="BE383"/>
  <c r="BE1894"/>
  <c r="BE1445"/>
  <c r="BE898"/>
  <c r="BE2881"/>
  <c r="BE1905"/>
  <c r="BE1410"/>
  <c r="BE1666"/>
  <c r="BE1645"/>
  <c r="BE1121"/>
  <c r="BE2775"/>
  <c r="BE225"/>
  <c r="BE2521"/>
  <c r="BE2842"/>
  <c r="BE1213"/>
  <c r="BE2406"/>
  <c r="BE2229"/>
  <c r="BE2345"/>
  <c r="BE1195"/>
  <c r="BE341"/>
  <c r="BE1126"/>
  <c r="BE2662"/>
  <c r="BE562"/>
  <c r="BE2193"/>
  <c r="BE1033"/>
  <c r="BE957"/>
  <c r="BE269"/>
  <c r="BE2969"/>
  <c r="BE1201"/>
  <c r="BE2161"/>
  <c r="BE2301"/>
  <c r="BE2574"/>
  <c r="BE1083"/>
  <c r="BE618"/>
  <c r="BE2829"/>
  <c r="BE749"/>
  <c r="BE2738"/>
  <c r="BE270"/>
  <c r="BE2009"/>
  <c r="BE1338"/>
  <c r="BE1633"/>
  <c r="BE2449"/>
  <c r="BE705"/>
  <c r="BE307"/>
  <c r="BE982"/>
  <c r="BE2821"/>
  <c r="BE2963"/>
  <c r="BH2270"/>
  <c r="BH1095"/>
  <c r="BJ1095" s="1"/>
  <c r="BK1095" s="1"/>
  <c r="BH1488"/>
  <c r="BH1846"/>
  <c r="BH597"/>
  <c r="BH2608"/>
  <c r="BJ2608" s="1"/>
  <c r="BK2608" s="1"/>
  <c r="BH1022"/>
  <c r="BH1567"/>
  <c r="BJ1567" s="1"/>
  <c r="BK1567" s="1"/>
  <c r="BH1293"/>
  <c r="BH1823"/>
  <c r="BJ2270" l="1"/>
  <c r="BK2270" s="1"/>
  <c r="BJ1823"/>
  <c r="BK1823" s="1"/>
  <c r="BJ1293"/>
  <c r="BK1293" s="1"/>
  <c r="BJ597"/>
  <c r="BK597" s="1"/>
  <c r="BJ1488"/>
  <c r="BK1488" s="1"/>
  <c r="BJ1022"/>
  <c r="BK1022" s="1"/>
  <c r="BJ1846"/>
  <c r="BK1846" s="1"/>
  <c r="BL14"/>
  <c r="BN14" s="1"/>
  <c r="BL18"/>
  <c r="BN18" s="1"/>
  <c r="BL22"/>
  <c r="BN22" s="1"/>
  <c r="BL26"/>
  <c r="BN26" s="1"/>
  <c r="BL30"/>
  <c r="BN30" s="1"/>
  <c r="BL34"/>
  <c r="BN34" s="1"/>
  <c r="BL38"/>
  <c r="BN38" s="1"/>
  <c r="BL42"/>
  <c r="BN42" s="1"/>
  <c r="BL46"/>
  <c r="BN46" s="1"/>
  <c r="BL50"/>
  <c r="BN50" s="1"/>
  <c r="BL54"/>
  <c r="BN54" s="1"/>
  <c r="BL58"/>
  <c r="BN58" s="1"/>
  <c r="BL62"/>
  <c r="BN62" s="1"/>
  <c r="BL66"/>
  <c r="BN66" s="1"/>
  <c r="BL70"/>
  <c r="BN70" s="1"/>
  <c r="BL74"/>
  <c r="BN74" s="1"/>
  <c r="BL78"/>
  <c r="BN78" s="1"/>
  <c r="BL82"/>
  <c r="BN82" s="1"/>
  <c r="BL86"/>
  <c r="BN86" s="1"/>
  <c r="BL90"/>
  <c r="BN90" s="1"/>
  <c r="BL94"/>
  <c r="BN94" s="1"/>
  <c r="BL98"/>
  <c r="BN98" s="1"/>
  <c r="BL102"/>
  <c r="BN102" s="1"/>
  <c r="BL106"/>
  <c r="BN106" s="1"/>
  <c r="BL110"/>
  <c r="BN110" s="1"/>
  <c r="BL114"/>
  <c r="BN114" s="1"/>
  <c r="BL118"/>
  <c r="BN118" s="1"/>
  <c r="BL122"/>
  <c r="BN122" s="1"/>
  <c r="BL126"/>
  <c r="BN126" s="1"/>
  <c r="BL130"/>
  <c r="BN130" s="1"/>
  <c r="BL134"/>
  <c r="BN134" s="1"/>
  <c r="BL138"/>
  <c r="BN138" s="1"/>
  <c r="BL142"/>
  <c r="BN142" s="1"/>
  <c r="BL146"/>
  <c r="BN146" s="1"/>
  <c r="BL150"/>
  <c r="BN150" s="1"/>
  <c r="BL154"/>
  <c r="BN154" s="1"/>
  <c r="BL158"/>
  <c r="BN158" s="1"/>
  <c r="BL162"/>
  <c r="BN162" s="1"/>
  <c r="BL166"/>
  <c r="BN166" s="1"/>
  <c r="BL170"/>
  <c r="BN170" s="1"/>
  <c r="BL174"/>
  <c r="BN174" s="1"/>
  <c r="BL178"/>
  <c r="BN178" s="1"/>
  <c r="BL182"/>
  <c r="BN182" s="1"/>
  <c r="BL186"/>
  <c r="BN186" s="1"/>
  <c r="BL190"/>
  <c r="BN190" s="1"/>
  <c r="BL194"/>
  <c r="BN194" s="1"/>
  <c r="BL198"/>
  <c r="BN198" s="1"/>
  <c r="BL202"/>
  <c r="BN202" s="1"/>
  <c r="BL206"/>
  <c r="BN206" s="1"/>
  <c r="BL210"/>
  <c r="BN210" s="1"/>
  <c r="BL214"/>
  <c r="BN214" s="1"/>
  <c r="BL218"/>
  <c r="BN218" s="1"/>
  <c r="BL222"/>
  <c r="BN222" s="1"/>
  <c r="BL226"/>
  <c r="BN226" s="1"/>
  <c r="BL230"/>
  <c r="BN230" s="1"/>
  <c r="BL234"/>
  <c r="BN234" s="1"/>
  <c r="BL238"/>
  <c r="BN238" s="1"/>
  <c r="BL242"/>
  <c r="BN242" s="1"/>
  <c r="BL246"/>
  <c r="BN246" s="1"/>
  <c r="BL250"/>
  <c r="BN250" s="1"/>
  <c r="BL254"/>
  <c r="BN254" s="1"/>
  <c r="BL258"/>
  <c r="BN258" s="1"/>
  <c r="BL262"/>
  <c r="BN262" s="1"/>
  <c r="BL266"/>
  <c r="BN266" s="1"/>
  <c r="BL270"/>
  <c r="BN270" s="1"/>
  <c r="BL274"/>
  <c r="BN274" s="1"/>
  <c r="BL278"/>
  <c r="BN278" s="1"/>
  <c r="BL282"/>
  <c r="BN282" s="1"/>
  <c r="BL286"/>
  <c r="BN286" s="1"/>
  <c r="BL290"/>
  <c r="BN290" s="1"/>
  <c r="BL294"/>
  <c r="BN294" s="1"/>
  <c r="BL298"/>
  <c r="BN298" s="1"/>
  <c r="BL302"/>
  <c r="BN302" s="1"/>
  <c r="BL306"/>
  <c r="BN306" s="1"/>
  <c r="BL310"/>
  <c r="BN310" s="1"/>
  <c r="BL314"/>
  <c r="BN314" s="1"/>
  <c r="BL318"/>
  <c r="BN318" s="1"/>
  <c r="BL322"/>
  <c r="BN322" s="1"/>
  <c r="BL326"/>
  <c r="BN326" s="1"/>
  <c r="BL330"/>
  <c r="BN330" s="1"/>
  <c r="BL334"/>
  <c r="BN334" s="1"/>
  <c r="BL338"/>
  <c r="BN338" s="1"/>
  <c r="BL342"/>
  <c r="BN342" s="1"/>
  <c r="BL346"/>
  <c r="BN346" s="1"/>
  <c r="BL350"/>
  <c r="BN350" s="1"/>
  <c r="BL354"/>
  <c r="BN354" s="1"/>
  <c r="BL358"/>
  <c r="BN358" s="1"/>
  <c r="BL362"/>
  <c r="BN362" s="1"/>
  <c r="BL366"/>
  <c r="BN366" s="1"/>
  <c r="BL370"/>
  <c r="BN370" s="1"/>
  <c r="BL374"/>
  <c r="BN374" s="1"/>
  <c r="BL378"/>
  <c r="BN378" s="1"/>
  <c r="BL382"/>
  <c r="BN382" s="1"/>
  <c r="BL386"/>
  <c r="BN386" s="1"/>
  <c r="BL390"/>
  <c r="BN390" s="1"/>
  <c r="BL394"/>
  <c r="BN394" s="1"/>
  <c r="BL398"/>
  <c r="BN398" s="1"/>
  <c r="BL402"/>
  <c r="BN402" s="1"/>
  <c r="BL406"/>
  <c r="BN406" s="1"/>
  <c r="BL410"/>
  <c r="BN410" s="1"/>
  <c r="BL414"/>
  <c r="BN414" s="1"/>
  <c r="BL418"/>
  <c r="BN418" s="1"/>
  <c r="BL422"/>
  <c r="BN422" s="1"/>
  <c r="BL426"/>
  <c r="BN426" s="1"/>
  <c r="BL430"/>
  <c r="BN430" s="1"/>
  <c r="BL434"/>
  <c r="BN434" s="1"/>
  <c r="BL438"/>
  <c r="BN438" s="1"/>
  <c r="BL442"/>
  <c r="BN442" s="1"/>
  <c r="BL446"/>
  <c r="BN446" s="1"/>
  <c r="BL450"/>
  <c r="BN450" s="1"/>
  <c r="BL454"/>
  <c r="BN454" s="1"/>
  <c r="BL458"/>
  <c r="BN458" s="1"/>
  <c r="BL462"/>
  <c r="BN462" s="1"/>
  <c r="BL466"/>
  <c r="BN466" s="1"/>
  <c r="BL470"/>
  <c r="BN470" s="1"/>
  <c r="BL474"/>
  <c r="BN474" s="1"/>
  <c r="BL478"/>
  <c r="BN478" s="1"/>
  <c r="BL482"/>
  <c r="BN482" s="1"/>
  <c r="BL486"/>
  <c r="BN486" s="1"/>
  <c r="BL490"/>
  <c r="BN490" s="1"/>
  <c r="BL494"/>
  <c r="BN494" s="1"/>
  <c r="BL498"/>
  <c r="BN498" s="1"/>
  <c r="BL502"/>
  <c r="BN502" s="1"/>
  <c r="BL506"/>
  <c r="BN506" s="1"/>
  <c r="BL510"/>
  <c r="BN510" s="1"/>
  <c r="BL514"/>
  <c r="BN514" s="1"/>
  <c r="BL518"/>
  <c r="BN518" s="1"/>
  <c r="BL522"/>
  <c r="BN522" s="1"/>
  <c r="BL526"/>
  <c r="BN526" s="1"/>
  <c r="BL530"/>
  <c r="BN530" s="1"/>
  <c r="BL534"/>
  <c r="BN534" s="1"/>
  <c r="BL538"/>
  <c r="BN538" s="1"/>
  <c r="BL542"/>
  <c r="BN542" s="1"/>
  <c r="BL546"/>
  <c r="BN546" s="1"/>
  <c r="BL550"/>
  <c r="BN550" s="1"/>
  <c r="BL554"/>
  <c r="BN554" s="1"/>
  <c r="BL558"/>
  <c r="BN558" s="1"/>
  <c r="BL562"/>
  <c r="BN562" s="1"/>
  <c r="BL566"/>
  <c r="BN566" s="1"/>
  <c r="BL570"/>
  <c r="BN570" s="1"/>
  <c r="BL574"/>
  <c r="BN574" s="1"/>
  <c r="BL578"/>
  <c r="BN578" s="1"/>
  <c r="BL582"/>
  <c r="BN582" s="1"/>
  <c r="BL586"/>
  <c r="BN586" s="1"/>
  <c r="BL590"/>
  <c r="BN590" s="1"/>
  <c r="BL594"/>
  <c r="BN594" s="1"/>
  <c r="BL598"/>
  <c r="BN598" s="1"/>
  <c r="BL602"/>
  <c r="BN602" s="1"/>
  <c r="BL606"/>
  <c r="BN606" s="1"/>
  <c r="BL610"/>
  <c r="BN610" s="1"/>
  <c r="BL614"/>
  <c r="BN614" s="1"/>
  <c r="BL618"/>
  <c r="BN618" s="1"/>
  <c r="BL622"/>
  <c r="BN622" s="1"/>
  <c r="BL626"/>
  <c r="BN626" s="1"/>
  <c r="BL630"/>
  <c r="BN630" s="1"/>
  <c r="BL634"/>
  <c r="BN634" s="1"/>
  <c r="BL638"/>
  <c r="BN638" s="1"/>
  <c r="BL642"/>
  <c r="BN642" s="1"/>
  <c r="BL646"/>
  <c r="BN646" s="1"/>
  <c r="BL650"/>
  <c r="BN650" s="1"/>
  <c r="BL654"/>
  <c r="BN654" s="1"/>
  <c r="BL658"/>
  <c r="BN658" s="1"/>
  <c r="BL662"/>
  <c r="BN662" s="1"/>
  <c r="BL666"/>
  <c r="BN666" s="1"/>
  <c r="BL670"/>
  <c r="BN670" s="1"/>
  <c r="BL674"/>
  <c r="BN674" s="1"/>
  <c r="BL678"/>
  <c r="BN678" s="1"/>
  <c r="BL682"/>
  <c r="BN682" s="1"/>
  <c r="BL686"/>
  <c r="BN686" s="1"/>
  <c r="BL690"/>
  <c r="BN690" s="1"/>
  <c r="BL694"/>
  <c r="BN694" s="1"/>
  <c r="BL698"/>
  <c r="BN698" s="1"/>
  <c r="BL702"/>
  <c r="BN702" s="1"/>
  <c r="BL706"/>
  <c r="BN706" s="1"/>
  <c r="BL710"/>
  <c r="BN710" s="1"/>
  <c r="BL714"/>
  <c r="BN714" s="1"/>
  <c r="BL718"/>
  <c r="BN718" s="1"/>
  <c r="BL722"/>
  <c r="BN722" s="1"/>
  <c r="BL726"/>
  <c r="BN726" s="1"/>
  <c r="BL730"/>
  <c r="BN730" s="1"/>
  <c r="BL734"/>
  <c r="BN734" s="1"/>
  <c r="BL738"/>
  <c r="BN738" s="1"/>
  <c r="BL742"/>
  <c r="BN742" s="1"/>
  <c r="BL746"/>
  <c r="BN746" s="1"/>
  <c r="BL750"/>
  <c r="BN750" s="1"/>
  <c r="BL754"/>
  <c r="BN754" s="1"/>
  <c r="BL758"/>
  <c r="BN758" s="1"/>
  <c r="BL762"/>
  <c r="BN762" s="1"/>
  <c r="BL766"/>
  <c r="BN766" s="1"/>
  <c r="BL770"/>
  <c r="BN770" s="1"/>
  <c r="BL774"/>
  <c r="BN774" s="1"/>
  <c r="BL778"/>
  <c r="BN778" s="1"/>
  <c r="BL782"/>
  <c r="BN782" s="1"/>
  <c r="BL786"/>
  <c r="BN786" s="1"/>
  <c r="BL790"/>
  <c r="BN790" s="1"/>
  <c r="BL794"/>
  <c r="BN794" s="1"/>
  <c r="BL798"/>
  <c r="BN798" s="1"/>
  <c r="BL802"/>
  <c r="BN802" s="1"/>
  <c r="BL806"/>
  <c r="BN806" s="1"/>
  <c r="BL810"/>
  <c r="BN810" s="1"/>
  <c r="BL814"/>
  <c r="BN814" s="1"/>
  <c r="BL818"/>
  <c r="BN818" s="1"/>
  <c r="BL822"/>
  <c r="BN822" s="1"/>
  <c r="BL826"/>
  <c r="BN826" s="1"/>
  <c r="BL830"/>
  <c r="BN830" s="1"/>
  <c r="BL834"/>
  <c r="BN834" s="1"/>
  <c r="BL838"/>
  <c r="BN838" s="1"/>
  <c r="BL842"/>
  <c r="BN842" s="1"/>
  <c r="BL846"/>
  <c r="BN846" s="1"/>
  <c r="BL850"/>
  <c r="BN850" s="1"/>
  <c r="BL854"/>
  <c r="BN854" s="1"/>
  <c r="BL858"/>
  <c r="BN858" s="1"/>
  <c r="BL862"/>
  <c r="BN862" s="1"/>
  <c r="BL866"/>
  <c r="BN866" s="1"/>
  <c r="BL870"/>
  <c r="BN870" s="1"/>
  <c r="BL874"/>
  <c r="BN874" s="1"/>
  <c r="BL878"/>
  <c r="BN878" s="1"/>
  <c r="BL882"/>
  <c r="BN882" s="1"/>
  <c r="BL886"/>
  <c r="BN886" s="1"/>
  <c r="BL890"/>
  <c r="BN890" s="1"/>
  <c r="BL894"/>
  <c r="BN894" s="1"/>
  <c r="BL898"/>
  <c r="BN898" s="1"/>
  <c r="BL902"/>
  <c r="BN902" s="1"/>
  <c r="BL906"/>
  <c r="BN906" s="1"/>
  <c r="BL910"/>
  <c r="BN910" s="1"/>
  <c r="BL914"/>
  <c r="BN914" s="1"/>
  <c r="BL918"/>
  <c r="BN918" s="1"/>
  <c r="BL922"/>
  <c r="BN922" s="1"/>
  <c r="BL926"/>
  <c r="BN926" s="1"/>
  <c r="BL930"/>
  <c r="BN930" s="1"/>
  <c r="BL934"/>
  <c r="BN934" s="1"/>
  <c r="BL938"/>
  <c r="BN938" s="1"/>
  <c r="BL942"/>
  <c r="BN942" s="1"/>
  <c r="BL946"/>
  <c r="BN946" s="1"/>
  <c r="BL950"/>
  <c r="BN950" s="1"/>
  <c r="BL954"/>
  <c r="BN954" s="1"/>
  <c r="BL958"/>
  <c r="BN958" s="1"/>
  <c r="BL962"/>
  <c r="BN962" s="1"/>
  <c r="BL966"/>
  <c r="BN966" s="1"/>
  <c r="BL970"/>
  <c r="BN970" s="1"/>
  <c r="BL974"/>
  <c r="BN974" s="1"/>
  <c r="BL978"/>
  <c r="BN978" s="1"/>
  <c r="BL982"/>
  <c r="BN982" s="1"/>
  <c r="BL986"/>
  <c r="BN986" s="1"/>
  <c r="BL990"/>
  <c r="BN990" s="1"/>
  <c r="BL994"/>
  <c r="BN994" s="1"/>
  <c r="BL998"/>
  <c r="BN998" s="1"/>
  <c r="BL1002"/>
  <c r="BN1002" s="1"/>
  <c r="BL1006"/>
  <c r="BN1006" s="1"/>
  <c r="BL1010"/>
  <c r="BN1010" s="1"/>
  <c r="BL1014"/>
  <c r="BN1014" s="1"/>
  <c r="BL1018"/>
  <c r="BN1018" s="1"/>
  <c r="BL1026"/>
  <c r="BN1026" s="1"/>
  <c r="BL1030"/>
  <c r="BN1030" s="1"/>
  <c r="BL1034"/>
  <c r="BN1034" s="1"/>
  <c r="BL13"/>
  <c r="BN13" s="1"/>
  <c r="BL17"/>
  <c r="BN17" s="1"/>
  <c r="BL21"/>
  <c r="BN21" s="1"/>
  <c r="BL25"/>
  <c r="BN25" s="1"/>
  <c r="BL29"/>
  <c r="BN29" s="1"/>
  <c r="BL33"/>
  <c r="BN33" s="1"/>
  <c r="BL37"/>
  <c r="BN37" s="1"/>
  <c r="BL41"/>
  <c r="BN41" s="1"/>
  <c r="BL45"/>
  <c r="BN45" s="1"/>
  <c r="BL49"/>
  <c r="BN49" s="1"/>
  <c r="BL53"/>
  <c r="BN53" s="1"/>
  <c r="BL57"/>
  <c r="BN57" s="1"/>
  <c r="BL61"/>
  <c r="BN61" s="1"/>
  <c r="BL65"/>
  <c r="BN65" s="1"/>
  <c r="BL69"/>
  <c r="BN69" s="1"/>
  <c r="BL73"/>
  <c r="BN73" s="1"/>
  <c r="BL77"/>
  <c r="BN77" s="1"/>
  <c r="BL81"/>
  <c r="BN81" s="1"/>
  <c r="BL85"/>
  <c r="BN85" s="1"/>
  <c r="BL89"/>
  <c r="BN89" s="1"/>
  <c r="BL93"/>
  <c r="BN93" s="1"/>
  <c r="BL97"/>
  <c r="BN97" s="1"/>
  <c r="BL101"/>
  <c r="BN101" s="1"/>
  <c r="BL105"/>
  <c r="BN105" s="1"/>
  <c r="BL109"/>
  <c r="BN109" s="1"/>
  <c r="BL113"/>
  <c r="BN113" s="1"/>
  <c r="BL117"/>
  <c r="BN117" s="1"/>
  <c r="BL121"/>
  <c r="BN121" s="1"/>
  <c r="BL125"/>
  <c r="BN125" s="1"/>
  <c r="BL129"/>
  <c r="BN129" s="1"/>
  <c r="BL133"/>
  <c r="BN133" s="1"/>
  <c r="BL137"/>
  <c r="BN137" s="1"/>
  <c r="BL141"/>
  <c r="BN141" s="1"/>
  <c r="BL145"/>
  <c r="BN145" s="1"/>
  <c r="BL149"/>
  <c r="BN149" s="1"/>
  <c r="BL153"/>
  <c r="BN153" s="1"/>
  <c r="BL157"/>
  <c r="BN157" s="1"/>
  <c r="BL161"/>
  <c r="BN161" s="1"/>
  <c r="BL165"/>
  <c r="BN165" s="1"/>
  <c r="BL169"/>
  <c r="BN169" s="1"/>
  <c r="BL173"/>
  <c r="BN173" s="1"/>
  <c r="BL177"/>
  <c r="BN177" s="1"/>
  <c r="BL181"/>
  <c r="BN181" s="1"/>
  <c r="BL185"/>
  <c r="BN185" s="1"/>
  <c r="BL189"/>
  <c r="BN189" s="1"/>
  <c r="BL193"/>
  <c r="BN193" s="1"/>
  <c r="BL197"/>
  <c r="BN197" s="1"/>
  <c r="BL201"/>
  <c r="BN201" s="1"/>
  <c r="BL205"/>
  <c r="BN205" s="1"/>
  <c r="BL209"/>
  <c r="BN209" s="1"/>
  <c r="BL213"/>
  <c r="BN213" s="1"/>
  <c r="BL217"/>
  <c r="BN217" s="1"/>
  <c r="BL221"/>
  <c r="BN221" s="1"/>
  <c r="BL225"/>
  <c r="BN225" s="1"/>
  <c r="BL229"/>
  <c r="BN229" s="1"/>
  <c r="BL233"/>
  <c r="BN233" s="1"/>
  <c r="BL237"/>
  <c r="BN237" s="1"/>
  <c r="BL241"/>
  <c r="BN241" s="1"/>
  <c r="BL245"/>
  <c r="BN245" s="1"/>
  <c r="BL249"/>
  <c r="BN249" s="1"/>
  <c r="BL253"/>
  <c r="BN253" s="1"/>
  <c r="BL257"/>
  <c r="BN257" s="1"/>
  <c r="BL261"/>
  <c r="BN261" s="1"/>
  <c r="BL265"/>
  <c r="BN265" s="1"/>
  <c r="BL269"/>
  <c r="BN269" s="1"/>
  <c r="BL273"/>
  <c r="BN273" s="1"/>
  <c r="BL277"/>
  <c r="BN277" s="1"/>
  <c r="BL281"/>
  <c r="BN281" s="1"/>
  <c r="BL285"/>
  <c r="BN285" s="1"/>
  <c r="BL289"/>
  <c r="BN289" s="1"/>
  <c r="BL293"/>
  <c r="BN293" s="1"/>
  <c r="BL297"/>
  <c r="BN297" s="1"/>
  <c r="BL301"/>
  <c r="BN301" s="1"/>
  <c r="BL305"/>
  <c r="BN305" s="1"/>
  <c r="BL309"/>
  <c r="BN309" s="1"/>
  <c r="BL313"/>
  <c r="BN313" s="1"/>
  <c r="BL317"/>
  <c r="BN317" s="1"/>
  <c r="BL321"/>
  <c r="BN321" s="1"/>
  <c r="BL325"/>
  <c r="BN325" s="1"/>
  <c r="BL329"/>
  <c r="BN329" s="1"/>
  <c r="BL333"/>
  <c r="BN333" s="1"/>
  <c r="BL337"/>
  <c r="BN337" s="1"/>
  <c r="BL341"/>
  <c r="BN341" s="1"/>
  <c r="BL345"/>
  <c r="BN345" s="1"/>
  <c r="BL349"/>
  <c r="BN349" s="1"/>
  <c r="BL353"/>
  <c r="BN353" s="1"/>
  <c r="BL357"/>
  <c r="BN357" s="1"/>
  <c r="BL361"/>
  <c r="BN361" s="1"/>
  <c r="BL365"/>
  <c r="BN365" s="1"/>
  <c r="BL369"/>
  <c r="BN369" s="1"/>
  <c r="BL373"/>
  <c r="BN373" s="1"/>
  <c r="BL377"/>
  <c r="BN377" s="1"/>
  <c r="BL381"/>
  <c r="BN381" s="1"/>
  <c r="BL385"/>
  <c r="BN385" s="1"/>
  <c r="BL389"/>
  <c r="BN389" s="1"/>
  <c r="BL393"/>
  <c r="BN393" s="1"/>
  <c r="BL397"/>
  <c r="BN397" s="1"/>
  <c r="BL401"/>
  <c r="BN401" s="1"/>
  <c r="BL405"/>
  <c r="BN405" s="1"/>
  <c r="BL409"/>
  <c r="BN409" s="1"/>
  <c r="BL413"/>
  <c r="BN413" s="1"/>
  <c r="BL417"/>
  <c r="BN417" s="1"/>
  <c r="BL421"/>
  <c r="BN421" s="1"/>
  <c r="BL425"/>
  <c r="BN425" s="1"/>
  <c r="BL429"/>
  <c r="BN429" s="1"/>
  <c r="BL433"/>
  <c r="BN433" s="1"/>
  <c r="BL437"/>
  <c r="BN437" s="1"/>
  <c r="BL441"/>
  <c r="BN441" s="1"/>
  <c r="BL445"/>
  <c r="BN445" s="1"/>
  <c r="BL449"/>
  <c r="BN449" s="1"/>
  <c r="BL453"/>
  <c r="BN453" s="1"/>
  <c r="BL457"/>
  <c r="BN457" s="1"/>
  <c r="BL461"/>
  <c r="BN461" s="1"/>
  <c r="BL465"/>
  <c r="BN465" s="1"/>
  <c r="BL469"/>
  <c r="BN469" s="1"/>
  <c r="BL473"/>
  <c r="BN473" s="1"/>
  <c r="BL477"/>
  <c r="BN477" s="1"/>
  <c r="BL481"/>
  <c r="BN481" s="1"/>
  <c r="BL485"/>
  <c r="BN485" s="1"/>
  <c r="BL489"/>
  <c r="BN489" s="1"/>
  <c r="BL493"/>
  <c r="BN493" s="1"/>
  <c r="BL497"/>
  <c r="BN497" s="1"/>
  <c r="BL501"/>
  <c r="BN501" s="1"/>
  <c r="BL505"/>
  <c r="BN505" s="1"/>
  <c r="BL509"/>
  <c r="BN509" s="1"/>
  <c r="BL513"/>
  <c r="BN513" s="1"/>
  <c r="BL517"/>
  <c r="BN517" s="1"/>
  <c r="BL521"/>
  <c r="BN521" s="1"/>
  <c r="BL525"/>
  <c r="BN525" s="1"/>
  <c r="BL529"/>
  <c r="BN529" s="1"/>
  <c r="BL533"/>
  <c r="BN533" s="1"/>
  <c r="BL537"/>
  <c r="BN537" s="1"/>
  <c r="BL541"/>
  <c r="BN541" s="1"/>
  <c r="BL545"/>
  <c r="BN545" s="1"/>
  <c r="BL549"/>
  <c r="BN549" s="1"/>
  <c r="BL553"/>
  <c r="BN553" s="1"/>
  <c r="BL557"/>
  <c r="BN557" s="1"/>
  <c r="BL561"/>
  <c r="BN561" s="1"/>
  <c r="BL565"/>
  <c r="BN565" s="1"/>
  <c r="BL569"/>
  <c r="BN569" s="1"/>
  <c r="BL573"/>
  <c r="BN573" s="1"/>
  <c r="BL577"/>
  <c r="BN577" s="1"/>
  <c r="BL581"/>
  <c r="BN581" s="1"/>
  <c r="BL585"/>
  <c r="BN585" s="1"/>
  <c r="BL589"/>
  <c r="BN589" s="1"/>
  <c r="BL593"/>
  <c r="BN593" s="1"/>
  <c r="BL601"/>
  <c r="BN601" s="1"/>
  <c r="BL605"/>
  <c r="BN605" s="1"/>
  <c r="BL609"/>
  <c r="BN609" s="1"/>
  <c r="BL613"/>
  <c r="BN613" s="1"/>
  <c r="BL617"/>
  <c r="BN617" s="1"/>
  <c r="BL621"/>
  <c r="BN621" s="1"/>
  <c r="BL625"/>
  <c r="BN625" s="1"/>
  <c r="BL629"/>
  <c r="BN629" s="1"/>
  <c r="BL633"/>
  <c r="BN633" s="1"/>
  <c r="BL637"/>
  <c r="BN637" s="1"/>
  <c r="BL641"/>
  <c r="BN641" s="1"/>
  <c r="BL645"/>
  <c r="BN645" s="1"/>
  <c r="BL649"/>
  <c r="BN649" s="1"/>
  <c r="BL653"/>
  <c r="BN653" s="1"/>
  <c r="BL657"/>
  <c r="BN657" s="1"/>
  <c r="BL661"/>
  <c r="BN661" s="1"/>
  <c r="BL665"/>
  <c r="BN665" s="1"/>
  <c r="BL669"/>
  <c r="BN669" s="1"/>
  <c r="BL673"/>
  <c r="BN673" s="1"/>
  <c r="BL677"/>
  <c r="BN677" s="1"/>
  <c r="BL681"/>
  <c r="BN681" s="1"/>
  <c r="BL685"/>
  <c r="BN685" s="1"/>
  <c r="BL689"/>
  <c r="BN689" s="1"/>
  <c r="BL693"/>
  <c r="BN693" s="1"/>
  <c r="BL697"/>
  <c r="BN697" s="1"/>
  <c r="BL701"/>
  <c r="BN701" s="1"/>
  <c r="BL705"/>
  <c r="BN705" s="1"/>
  <c r="BL709"/>
  <c r="BN709" s="1"/>
  <c r="BL713"/>
  <c r="BN713" s="1"/>
  <c r="BL717"/>
  <c r="BN717" s="1"/>
  <c r="BL721"/>
  <c r="BN721" s="1"/>
  <c r="BL725"/>
  <c r="BN725" s="1"/>
  <c r="BL729"/>
  <c r="BN729" s="1"/>
  <c r="BL733"/>
  <c r="BN733" s="1"/>
  <c r="BL737"/>
  <c r="BN737" s="1"/>
  <c r="BL741"/>
  <c r="BN741" s="1"/>
  <c r="BL745"/>
  <c r="BN745" s="1"/>
  <c r="BL749"/>
  <c r="BN749" s="1"/>
  <c r="BL753"/>
  <c r="BN753" s="1"/>
  <c r="BL757"/>
  <c r="BN757" s="1"/>
  <c r="BL761"/>
  <c r="BN761" s="1"/>
  <c r="BL765"/>
  <c r="BN765" s="1"/>
  <c r="BL769"/>
  <c r="BN769" s="1"/>
  <c r="BL773"/>
  <c r="BN773" s="1"/>
  <c r="BL777"/>
  <c r="BN777" s="1"/>
  <c r="BL781"/>
  <c r="BN781" s="1"/>
  <c r="BL785"/>
  <c r="BN785" s="1"/>
  <c r="BL789"/>
  <c r="BN789" s="1"/>
  <c r="BL793"/>
  <c r="BN793" s="1"/>
  <c r="BL797"/>
  <c r="BN797" s="1"/>
  <c r="BL801"/>
  <c r="BN801" s="1"/>
  <c r="BL805"/>
  <c r="BN805" s="1"/>
  <c r="BL809"/>
  <c r="BN809" s="1"/>
  <c r="BL813"/>
  <c r="BN813" s="1"/>
  <c r="BL817"/>
  <c r="BN817" s="1"/>
  <c r="BL821"/>
  <c r="BN821" s="1"/>
  <c r="BL825"/>
  <c r="BN825" s="1"/>
  <c r="BL829"/>
  <c r="BN829" s="1"/>
  <c r="BL833"/>
  <c r="BN833" s="1"/>
  <c r="BL837"/>
  <c r="BN837" s="1"/>
  <c r="BL841"/>
  <c r="BN841" s="1"/>
  <c r="BL845"/>
  <c r="BN845" s="1"/>
  <c r="BL849"/>
  <c r="BN849" s="1"/>
  <c r="BL853"/>
  <c r="BN853" s="1"/>
  <c r="BL857"/>
  <c r="BN857" s="1"/>
  <c r="BL861"/>
  <c r="BN861" s="1"/>
  <c r="BL865"/>
  <c r="BN865" s="1"/>
  <c r="BL869"/>
  <c r="BN869" s="1"/>
  <c r="BL873"/>
  <c r="BN873" s="1"/>
  <c r="BL877"/>
  <c r="BN877" s="1"/>
  <c r="BL881"/>
  <c r="BN881" s="1"/>
  <c r="BL885"/>
  <c r="BN885" s="1"/>
  <c r="BL889"/>
  <c r="BN889" s="1"/>
  <c r="BL893"/>
  <c r="BN893" s="1"/>
  <c r="BL897"/>
  <c r="BN897" s="1"/>
  <c r="BL901"/>
  <c r="BN901" s="1"/>
  <c r="BL905"/>
  <c r="BN905" s="1"/>
  <c r="BL909"/>
  <c r="BN909" s="1"/>
  <c r="BL913"/>
  <c r="BN913" s="1"/>
  <c r="BL917"/>
  <c r="BN917" s="1"/>
  <c r="BL921"/>
  <c r="BN921" s="1"/>
  <c r="BL925"/>
  <c r="BN925" s="1"/>
  <c r="BL929"/>
  <c r="BN929" s="1"/>
  <c r="BL933"/>
  <c r="BN933" s="1"/>
  <c r="BL937"/>
  <c r="BN937" s="1"/>
  <c r="BL941"/>
  <c r="BN941" s="1"/>
  <c r="BL945"/>
  <c r="BN945" s="1"/>
  <c r="BL949"/>
  <c r="BN949" s="1"/>
  <c r="BL953"/>
  <c r="BN953" s="1"/>
  <c r="BL957"/>
  <c r="BN957" s="1"/>
  <c r="BL961"/>
  <c r="BN961" s="1"/>
  <c r="BL965"/>
  <c r="BN965" s="1"/>
  <c r="BL969"/>
  <c r="BN969" s="1"/>
  <c r="BL973"/>
  <c r="BN973" s="1"/>
  <c r="BL977"/>
  <c r="BN977" s="1"/>
  <c r="BL981"/>
  <c r="BN981" s="1"/>
  <c r="BL985"/>
  <c r="BN985" s="1"/>
  <c r="BL989"/>
  <c r="BN989" s="1"/>
  <c r="BL993"/>
  <c r="BN993" s="1"/>
  <c r="BL997"/>
  <c r="BN997" s="1"/>
  <c r="BL1001"/>
  <c r="BN1001" s="1"/>
  <c r="BL1005"/>
  <c r="BN1005" s="1"/>
  <c r="BL1009"/>
  <c r="BN1009" s="1"/>
  <c r="BL1013"/>
  <c r="BN1013" s="1"/>
  <c r="BL1017"/>
  <c r="BN1017" s="1"/>
  <c r="BL1021"/>
  <c r="BN1021" s="1"/>
  <c r="BL1025"/>
  <c r="BN1025" s="1"/>
  <c r="BL1029"/>
  <c r="BN1029" s="1"/>
  <c r="BL1033"/>
  <c r="BN1033" s="1"/>
  <c r="BL16"/>
  <c r="BN16" s="1"/>
  <c r="BL24"/>
  <c r="BN24" s="1"/>
  <c r="BL32"/>
  <c r="BN32" s="1"/>
  <c r="BL40"/>
  <c r="BN40" s="1"/>
  <c r="BL48"/>
  <c r="BN48" s="1"/>
  <c r="BL56"/>
  <c r="BN56" s="1"/>
  <c r="BL64"/>
  <c r="BN64" s="1"/>
  <c r="BL72"/>
  <c r="BN72" s="1"/>
  <c r="BL80"/>
  <c r="BN80" s="1"/>
  <c r="BL88"/>
  <c r="BN88" s="1"/>
  <c r="BL96"/>
  <c r="BN96" s="1"/>
  <c r="BL104"/>
  <c r="BN104" s="1"/>
  <c r="BL112"/>
  <c r="BN112" s="1"/>
  <c r="BL120"/>
  <c r="BN120" s="1"/>
  <c r="BL128"/>
  <c r="BN128" s="1"/>
  <c r="BL136"/>
  <c r="BN136" s="1"/>
  <c r="BL144"/>
  <c r="BN144" s="1"/>
  <c r="BL152"/>
  <c r="BN152" s="1"/>
  <c r="BL160"/>
  <c r="BN160" s="1"/>
  <c r="BL168"/>
  <c r="BN168" s="1"/>
  <c r="BL176"/>
  <c r="BN176" s="1"/>
  <c r="BL184"/>
  <c r="BN184" s="1"/>
  <c r="BL192"/>
  <c r="BN192" s="1"/>
  <c r="BL200"/>
  <c r="BN200" s="1"/>
  <c r="BL208"/>
  <c r="BN208" s="1"/>
  <c r="BL216"/>
  <c r="BN216" s="1"/>
  <c r="BL224"/>
  <c r="BN224" s="1"/>
  <c r="BL232"/>
  <c r="BN232" s="1"/>
  <c r="BL240"/>
  <c r="BN240" s="1"/>
  <c r="BL248"/>
  <c r="BN248" s="1"/>
  <c r="BL256"/>
  <c r="BN256" s="1"/>
  <c r="BL264"/>
  <c r="BN264" s="1"/>
  <c r="BL272"/>
  <c r="BN272" s="1"/>
  <c r="BL280"/>
  <c r="BN280" s="1"/>
  <c r="BL288"/>
  <c r="BN288" s="1"/>
  <c r="BL296"/>
  <c r="BN296" s="1"/>
  <c r="BL304"/>
  <c r="BN304" s="1"/>
  <c r="BL312"/>
  <c r="BN312" s="1"/>
  <c r="BL320"/>
  <c r="BN320" s="1"/>
  <c r="BL328"/>
  <c r="BN328" s="1"/>
  <c r="BL336"/>
  <c r="BN336" s="1"/>
  <c r="BL344"/>
  <c r="BN344" s="1"/>
  <c r="BL352"/>
  <c r="BN352" s="1"/>
  <c r="BL360"/>
  <c r="BN360" s="1"/>
  <c r="BL368"/>
  <c r="BN368" s="1"/>
  <c r="BL376"/>
  <c r="BN376" s="1"/>
  <c r="BL384"/>
  <c r="BN384" s="1"/>
  <c r="BL392"/>
  <c r="BN392" s="1"/>
  <c r="BL400"/>
  <c r="BN400" s="1"/>
  <c r="BL408"/>
  <c r="BN408" s="1"/>
  <c r="BL416"/>
  <c r="BN416" s="1"/>
  <c r="BL424"/>
  <c r="BN424" s="1"/>
  <c r="BL432"/>
  <c r="BN432" s="1"/>
  <c r="BL440"/>
  <c r="BN440" s="1"/>
  <c r="BL448"/>
  <c r="BN448" s="1"/>
  <c r="BL456"/>
  <c r="BN456" s="1"/>
  <c r="BL464"/>
  <c r="BN464" s="1"/>
  <c r="BL472"/>
  <c r="BN472" s="1"/>
  <c r="BL480"/>
  <c r="BN480" s="1"/>
  <c r="BL488"/>
  <c r="BN488" s="1"/>
  <c r="BL496"/>
  <c r="BN496" s="1"/>
  <c r="BL504"/>
  <c r="BN504" s="1"/>
  <c r="BL512"/>
  <c r="BN512" s="1"/>
  <c r="BL520"/>
  <c r="BN520" s="1"/>
  <c r="BL528"/>
  <c r="BN528" s="1"/>
  <c r="BL536"/>
  <c r="BN536" s="1"/>
  <c r="BL544"/>
  <c r="BN544" s="1"/>
  <c r="BL552"/>
  <c r="BN552" s="1"/>
  <c r="BL560"/>
  <c r="BN560" s="1"/>
  <c r="BL568"/>
  <c r="BN568" s="1"/>
  <c r="BL576"/>
  <c r="BN576" s="1"/>
  <c r="BL584"/>
  <c r="BN584" s="1"/>
  <c r="BL592"/>
  <c r="BN592" s="1"/>
  <c r="BL600"/>
  <c r="BN600" s="1"/>
  <c r="BL608"/>
  <c r="BN608" s="1"/>
  <c r="BL616"/>
  <c r="BN616" s="1"/>
  <c r="BL624"/>
  <c r="BN624" s="1"/>
  <c r="BL632"/>
  <c r="BN632" s="1"/>
  <c r="BL640"/>
  <c r="BN640" s="1"/>
  <c r="BL648"/>
  <c r="BN648" s="1"/>
  <c r="BL656"/>
  <c r="BN656" s="1"/>
  <c r="BL664"/>
  <c r="BN664" s="1"/>
  <c r="BL672"/>
  <c r="BN672" s="1"/>
  <c r="BL680"/>
  <c r="BN680" s="1"/>
  <c r="BL688"/>
  <c r="BN688" s="1"/>
  <c r="BL696"/>
  <c r="BN696" s="1"/>
  <c r="BL704"/>
  <c r="BN704" s="1"/>
  <c r="BL712"/>
  <c r="BN712" s="1"/>
  <c r="BL720"/>
  <c r="BN720" s="1"/>
  <c r="BL728"/>
  <c r="BN728" s="1"/>
  <c r="BL736"/>
  <c r="BN736" s="1"/>
  <c r="BL744"/>
  <c r="BN744" s="1"/>
  <c r="BL752"/>
  <c r="BN752" s="1"/>
  <c r="BL760"/>
  <c r="BN760" s="1"/>
  <c r="BL768"/>
  <c r="BN768" s="1"/>
  <c r="BL776"/>
  <c r="BN776" s="1"/>
  <c r="BL784"/>
  <c r="BN784" s="1"/>
  <c r="BL792"/>
  <c r="BN792" s="1"/>
  <c r="BL800"/>
  <c r="BN800" s="1"/>
  <c r="BL808"/>
  <c r="BN808" s="1"/>
  <c r="BL816"/>
  <c r="BN816" s="1"/>
  <c r="BL824"/>
  <c r="BN824" s="1"/>
  <c r="BL832"/>
  <c r="BN832" s="1"/>
  <c r="BL840"/>
  <c r="BN840" s="1"/>
  <c r="BL848"/>
  <c r="BN848" s="1"/>
  <c r="BL856"/>
  <c r="BN856" s="1"/>
  <c r="BL864"/>
  <c r="BN864" s="1"/>
  <c r="BL872"/>
  <c r="BN872" s="1"/>
  <c r="BL880"/>
  <c r="BN880" s="1"/>
  <c r="BL888"/>
  <c r="BN888" s="1"/>
  <c r="BL896"/>
  <c r="BN896" s="1"/>
  <c r="BL904"/>
  <c r="BN904" s="1"/>
  <c r="BL912"/>
  <c r="BN912" s="1"/>
  <c r="BL920"/>
  <c r="BN920" s="1"/>
  <c r="BL928"/>
  <c r="BN928" s="1"/>
  <c r="BL936"/>
  <c r="BN936" s="1"/>
  <c r="BL944"/>
  <c r="BN944" s="1"/>
  <c r="BL952"/>
  <c r="BN952" s="1"/>
  <c r="BL960"/>
  <c r="BN960" s="1"/>
  <c r="BL968"/>
  <c r="BN968" s="1"/>
  <c r="BL976"/>
  <c r="BN976" s="1"/>
  <c r="BL984"/>
  <c r="BN984" s="1"/>
  <c r="BL992"/>
  <c r="BN992" s="1"/>
  <c r="BL1000"/>
  <c r="BN1000" s="1"/>
  <c r="BL1008"/>
  <c r="BN1008" s="1"/>
  <c r="BL1016"/>
  <c r="BN1016" s="1"/>
  <c r="BL1024"/>
  <c r="BN1024" s="1"/>
  <c r="BL1032"/>
  <c r="BN1032" s="1"/>
  <c r="BL1038"/>
  <c r="BN1038" s="1"/>
  <c r="BL1042"/>
  <c r="BN1042" s="1"/>
  <c r="BL1046"/>
  <c r="BN1046" s="1"/>
  <c r="BL1050"/>
  <c r="BN1050" s="1"/>
  <c r="BL1054"/>
  <c r="BN1054" s="1"/>
  <c r="BL1058"/>
  <c r="BN1058" s="1"/>
  <c r="BL1062"/>
  <c r="BN1062" s="1"/>
  <c r="BL1066"/>
  <c r="BN1066" s="1"/>
  <c r="BL1070"/>
  <c r="BN1070" s="1"/>
  <c r="BL1074"/>
  <c r="BN1074" s="1"/>
  <c r="BL1078"/>
  <c r="BN1078" s="1"/>
  <c r="BL1082"/>
  <c r="BN1082" s="1"/>
  <c r="BL1086"/>
  <c r="BN1086" s="1"/>
  <c r="BL1090"/>
  <c r="BN1090" s="1"/>
  <c r="BL1094"/>
  <c r="BN1094" s="1"/>
  <c r="BL1098"/>
  <c r="BN1098" s="1"/>
  <c r="BL1102"/>
  <c r="BN1102" s="1"/>
  <c r="BL1106"/>
  <c r="BN1106" s="1"/>
  <c r="BL1110"/>
  <c r="BN1110" s="1"/>
  <c r="BL1114"/>
  <c r="BN1114" s="1"/>
  <c r="BL1118"/>
  <c r="BN1118" s="1"/>
  <c r="BL1122"/>
  <c r="BN1122" s="1"/>
  <c r="BL1126"/>
  <c r="BN1126" s="1"/>
  <c r="BL1130"/>
  <c r="BN1130" s="1"/>
  <c r="BL1134"/>
  <c r="BN1134" s="1"/>
  <c r="BL1138"/>
  <c r="BN1138" s="1"/>
  <c r="BL1142"/>
  <c r="BN1142" s="1"/>
  <c r="BL1146"/>
  <c r="BN1146" s="1"/>
  <c r="BL1150"/>
  <c r="BN1150" s="1"/>
  <c r="BL1154"/>
  <c r="BN1154" s="1"/>
  <c r="BL1158"/>
  <c r="BN1158" s="1"/>
  <c r="BL1162"/>
  <c r="BN1162" s="1"/>
  <c r="BL1166"/>
  <c r="BN1166" s="1"/>
  <c r="BL1170"/>
  <c r="BN1170" s="1"/>
  <c r="BL1174"/>
  <c r="BN1174" s="1"/>
  <c r="BL1178"/>
  <c r="BN1178" s="1"/>
  <c r="BL1182"/>
  <c r="BN1182" s="1"/>
  <c r="BL1186"/>
  <c r="BN1186" s="1"/>
  <c r="BL1190"/>
  <c r="BN1190" s="1"/>
  <c r="BL1194"/>
  <c r="BN1194" s="1"/>
  <c r="BL1198"/>
  <c r="BN1198" s="1"/>
  <c r="BL1202"/>
  <c r="BN1202" s="1"/>
  <c r="BL1206"/>
  <c r="BN1206" s="1"/>
  <c r="BL1210"/>
  <c r="BN1210" s="1"/>
  <c r="BL1214"/>
  <c r="BN1214" s="1"/>
  <c r="BL1218"/>
  <c r="BN1218" s="1"/>
  <c r="BL1222"/>
  <c r="BN1222" s="1"/>
  <c r="BL1226"/>
  <c r="BN1226" s="1"/>
  <c r="BL1230"/>
  <c r="BN1230" s="1"/>
  <c r="BL1234"/>
  <c r="BN1234" s="1"/>
  <c r="BL1238"/>
  <c r="BN1238" s="1"/>
  <c r="BL1242"/>
  <c r="BN1242" s="1"/>
  <c r="BL1246"/>
  <c r="BN1246" s="1"/>
  <c r="BL1250"/>
  <c r="BN1250" s="1"/>
  <c r="BL1254"/>
  <c r="BN1254" s="1"/>
  <c r="BL1258"/>
  <c r="BN1258" s="1"/>
  <c r="BL1262"/>
  <c r="BN1262" s="1"/>
  <c r="BL1266"/>
  <c r="BN1266" s="1"/>
  <c r="BL1270"/>
  <c r="BN1270" s="1"/>
  <c r="BL1274"/>
  <c r="BN1274" s="1"/>
  <c r="BL1278"/>
  <c r="BN1278" s="1"/>
  <c r="BL1282"/>
  <c r="BN1282" s="1"/>
  <c r="BL1286"/>
  <c r="BN1286" s="1"/>
  <c r="BL1290"/>
  <c r="BN1290" s="1"/>
  <c r="BL1294"/>
  <c r="BN1294" s="1"/>
  <c r="BL1298"/>
  <c r="BN1298" s="1"/>
  <c r="BL1302"/>
  <c r="BN1302" s="1"/>
  <c r="BL1306"/>
  <c r="BN1306" s="1"/>
  <c r="BL1310"/>
  <c r="BN1310" s="1"/>
  <c r="BL1314"/>
  <c r="BN1314" s="1"/>
  <c r="BL1318"/>
  <c r="BN1318" s="1"/>
  <c r="BL1322"/>
  <c r="BN1322" s="1"/>
  <c r="BL1326"/>
  <c r="BN1326" s="1"/>
  <c r="BL1330"/>
  <c r="BN1330" s="1"/>
  <c r="BL1334"/>
  <c r="BN1334" s="1"/>
  <c r="BL1338"/>
  <c r="BN1338" s="1"/>
  <c r="BL1342"/>
  <c r="BN1342" s="1"/>
  <c r="BL1346"/>
  <c r="BN1346" s="1"/>
  <c r="BL1350"/>
  <c r="BN1350" s="1"/>
  <c r="BL1354"/>
  <c r="BN1354" s="1"/>
  <c r="BL1358"/>
  <c r="BN1358" s="1"/>
  <c r="BL1362"/>
  <c r="BN1362" s="1"/>
  <c r="BL1366"/>
  <c r="BN1366" s="1"/>
  <c r="BL1370"/>
  <c r="BN1370" s="1"/>
  <c r="BL1374"/>
  <c r="BN1374" s="1"/>
  <c r="BL1378"/>
  <c r="BN1378" s="1"/>
  <c r="BL1382"/>
  <c r="BN1382" s="1"/>
  <c r="BL1386"/>
  <c r="BN1386" s="1"/>
  <c r="BL1390"/>
  <c r="BN1390" s="1"/>
  <c r="BL1394"/>
  <c r="BN1394" s="1"/>
  <c r="BL1398"/>
  <c r="BN1398" s="1"/>
  <c r="BL1402"/>
  <c r="BN1402" s="1"/>
  <c r="BL1406"/>
  <c r="BN1406" s="1"/>
  <c r="BL1410"/>
  <c r="BN1410" s="1"/>
  <c r="BL1414"/>
  <c r="BN1414" s="1"/>
  <c r="BL1418"/>
  <c r="BN1418" s="1"/>
  <c r="BL1422"/>
  <c r="BN1422" s="1"/>
  <c r="BL1426"/>
  <c r="BN1426" s="1"/>
  <c r="BL1430"/>
  <c r="BN1430" s="1"/>
  <c r="BL1434"/>
  <c r="BN1434" s="1"/>
  <c r="BL1438"/>
  <c r="BN1438" s="1"/>
  <c r="BL1442"/>
  <c r="BN1442" s="1"/>
  <c r="BL1446"/>
  <c r="BN1446" s="1"/>
  <c r="BL1450"/>
  <c r="BN1450" s="1"/>
  <c r="BL1454"/>
  <c r="BN1454" s="1"/>
  <c r="BL1458"/>
  <c r="BN1458" s="1"/>
  <c r="BL1462"/>
  <c r="BN1462" s="1"/>
  <c r="BL1466"/>
  <c r="BN1466" s="1"/>
  <c r="BL1470"/>
  <c r="BN1470" s="1"/>
  <c r="BL1474"/>
  <c r="BN1474" s="1"/>
  <c r="BL1478"/>
  <c r="BN1478" s="1"/>
  <c r="BL1482"/>
  <c r="BN1482" s="1"/>
  <c r="BL1486"/>
  <c r="BN1486" s="1"/>
  <c r="BL1490"/>
  <c r="BN1490" s="1"/>
  <c r="BL1494"/>
  <c r="BN1494" s="1"/>
  <c r="BL1498"/>
  <c r="BN1498" s="1"/>
  <c r="BL1502"/>
  <c r="BN1502" s="1"/>
  <c r="BL1506"/>
  <c r="BN1506" s="1"/>
  <c r="BL1510"/>
  <c r="BN1510" s="1"/>
  <c r="BL1514"/>
  <c r="BN1514" s="1"/>
  <c r="BL1518"/>
  <c r="BN1518" s="1"/>
  <c r="BL1522"/>
  <c r="BN1522" s="1"/>
  <c r="BL1526"/>
  <c r="BN1526" s="1"/>
  <c r="BL1530"/>
  <c r="BN1530" s="1"/>
  <c r="BL1534"/>
  <c r="BN1534" s="1"/>
  <c r="BL1538"/>
  <c r="BN1538" s="1"/>
  <c r="BL1542"/>
  <c r="BN1542" s="1"/>
  <c r="BL1546"/>
  <c r="BN1546" s="1"/>
  <c r="BL1550"/>
  <c r="BN1550" s="1"/>
  <c r="BL1554"/>
  <c r="BN1554" s="1"/>
  <c r="BL1558"/>
  <c r="BN1558" s="1"/>
  <c r="BL1562"/>
  <c r="BN1562" s="1"/>
  <c r="BL1566"/>
  <c r="BN1566" s="1"/>
  <c r="BL1570"/>
  <c r="BN1570" s="1"/>
  <c r="BL1574"/>
  <c r="BN1574" s="1"/>
  <c r="BL1578"/>
  <c r="BN1578" s="1"/>
  <c r="BL1582"/>
  <c r="BN1582" s="1"/>
  <c r="BL1586"/>
  <c r="BN1586" s="1"/>
  <c r="BL1590"/>
  <c r="BN1590" s="1"/>
  <c r="BL1594"/>
  <c r="BN1594" s="1"/>
  <c r="BL1598"/>
  <c r="BN1598" s="1"/>
  <c r="BL1602"/>
  <c r="BN1602" s="1"/>
  <c r="BL1606"/>
  <c r="BN1606" s="1"/>
  <c r="BL1610"/>
  <c r="BN1610" s="1"/>
  <c r="BL1614"/>
  <c r="BN1614" s="1"/>
  <c r="BL1618"/>
  <c r="BN1618" s="1"/>
  <c r="BL1622"/>
  <c r="BN1622" s="1"/>
  <c r="BL1626"/>
  <c r="BN1626" s="1"/>
  <c r="BL1630"/>
  <c r="BN1630" s="1"/>
  <c r="BL1634"/>
  <c r="BN1634" s="1"/>
  <c r="BL1638"/>
  <c r="BN1638" s="1"/>
  <c r="BL1642"/>
  <c r="BN1642" s="1"/>
  <c r="BL1646"/>
  <c r="BN1646" s="1"/>
  <c r="BL1650"/>
  <c r="BN1650" s="1"/>
  <c r="BL1654"/>
  <c r="BN1654" s="1"/>
  <c r="BL1658"/>
  <c r="BN1658" s="1"/>
  <c r="BL1662"/>
  <c r="BN1662" s="1"/>
  <c r="BL1666"/>
  <c r="BN1666" s="1"/>
  <c r="BL1670"/>
  <c r="BN1670" s="1"/>
  <c r="BL1674"/>
  <c r="BN1674" s="1"/>
  <c r="BL1678"/>
  <c r="BN1678" s="1"/>
  <c r="BL1682"/>
  <c r="BN1682" s="1"/>
  <c r="BL1686"/>
  <c r="BN1686" s="1"/>
  <c r="BL1690"/>
  <c r="BN1690" s="1"/>
  <c r="BL1694"/>
  <c r="BN1694" s="1"/>
  <c r="BL1698"/>
  <c r="BN1698" s="1"/>
  <c r="BL1702"/>
  <c r="BN1702" s="1"/>
  <c r="BL1706"/>
  <c r="BN1706" s="1"/>
  <c r="BL1710"/>
  <c r="BN1710" s="1"/>
  <c r="BL1714"/>
  <c r="BN1714" s="1"/>
  <c r="BL1718"/>
  <c r="BN1718" s="1"/>
  <c r="BL1722"/>
  <c r="BN1722" s="1"/>
  <c r="BL1726"/>
  <c r="BN1726" s="1"/>
  <c r="BL1730"/>
  <c r="BN1730" s="1"/>
  <c r="BL1734"/>
  <c r="BN1734" s="1"/>
  <c r="BL1738"/>
  <c r="BN1738" s="1"/>
  <c r="BL1742"/>
  <c r="BN1742" s="1"/>
  <c r="BL1746"/>
  <c r="BN1746" s="1"/>
  <c r="BL1750"/>
  <c r="BN1750" s="1"/>
  <c r="BL1754"/>
  <c r="BN1754" s="1"/>
  <c r="BL1758"/>
  <c r="BN1758" s="1"/>
  <c r="BL1762"/>
  <c r="BN1762" s="1"/>
  <c r="BL1766"/>
  <c r="BN1766" s="1"/>
  <c r="BL1770"/>
  <c r="BN1770" s="1"/>
  <c r="BL1774"/>
  <c r="BN1774" s="1"/>
  <c r="BL1778"/>
  <c r="BN1778" s="1"/>
  <c r="BL1782"/>
  <c r="BN1782" s="1"/>
  <c r="BL1786"/>
  <c r="BN1786" s="1"/>
  <c r="BL1790"/>
  <c r="BN1790" s="1"/>
  <c r="BL1794"/>
  <c r="BN1794" s="1"/>
  <c r="BL1798"/>
  <c r="BN1798" s="1"/>
  <c r="BL1802"/>
  <c r="BN1802" s="1"/>
  <c r="BL1806"/>
  <c r="BN1806" s="1"/>
  <c r="BL1810"/>
  <c r="BN1810" s="1"/>
  <c r="BL1814"/>
  <c r="BN1814" s="1"/>
  <c r="BL1818"/>
  <c r="BN1818" s="1"/>
  <c r="BL1822"/>
  <c r="BN1822" s="1"/>
  <c r="BL1826"/>
  <c r="BN1826" s="1"/>
  <c r="BL1830"/>
  <c r="BN1830" s="1"/>
  <c r="BL1834"/>
  <c r="BN1834" s="1"/>
  <c r="BL1838"/>
  <c r="BN1838" s="1"/>
  <c r="BL1842"/>
  <c r="BN1842" s="1"/>
  <c r="BL1850"/>
  <c r="BN1850" s="1"/>
  <c r="BL1854"/>
  <c r="BN1854" s="1"/>
  <c r="BL1858"/>
  <c r="BN1858" s="1"/>
  <c r="BL1862"/>
  <c r="BN1862" s="1"/>
  <c r="BL1866"/>
  <c r="BN1866" s="1"/>
  <c r="BL1870"/>
  <c r="BN1870" s="1"/>
  <c r="BL1874"/>
  <c r="BN1874" s="1"/>
  <c r="BL1878"/>
  <c r="BN1878" s="1"/>
  <c r="BL1882"/>
  <c r="BN1882" s="1"/>
  <c r="BL1886"/>
  <c r="BN1886" s="1"/>
  <c r="BL1890"/>
  <c r="BN1890" s="1"/>
  <c r="BL1894"/>
  <c r="BN1894" s="1"/>
  <c r="BL1898"/>
  <c r="BN1898" s="1"/>
  <c r="BL1902"/>
  <c r="BN1902" s="1"/>
  <c r="BL1906"/>
  <c r="BN1906" s="1"/>
  <c r="BL1910"/>
  <c r="BN1910" s="1"/>
  <c r="BL1914"/>
  <c r="BN1914" s="1"/>
  <c r="BL1918"/>
  <c r="BN1918" s="1"/>
  <c r="BL1922"/>
  <c r="BN1922" s="1"/>
  <c r="BL1926"/>
  <c r="BN1926" s="1"/>
  <c r="BL1930"/>
  <c r="BN1930" s="1"/>
  <c r="BL1934"/>
  <c r="BN1934" s="1"/>
  <c r="BL1938"/>
  <c r="BN1938" s="1"/>
  <c r="BL1942"/>
  <c r="BN1942" s="1"/>
  <c r="BL1946"/>
  <c r="BN1946" s="1"/>
  <c r="BL1950"/>
  <c r="BN1950" s="1"/>
  <c r="BL1954"/>
  <c r="BN1954" s="1"/>
  <c r="BL1958"/>
  <c r="BN1958" s="1"/>
  <c r="BL1962"/>
  <c r="BN1962" s="1"/>
  <c r="BL1966"/>
  <c r="BN1966" s="1"/>
  <c r="BL1970"/>
  <c r="BN1970" s="1"/>
  <c r="BL1974"/>
  <c r="BN1974" s="1"/>
  <c r="BL1978"/>
  <c r="BN1978" s="1"/>
  <c r="BL1982"/>
  <c r="BN1982" s="1"/>
  <c r="BL1986"/>
  <c r="BN1986" s="1"/>
  <c r="BL1990"/>
  <c r="BN1990" s="1"/>
  <c r="BL1994"/>
  <c r="BN1994" s="1"/>
  <c r="BL1998"/>
  <c r="BN1998" s="1"/>
  <c r="BL2002"/>
  <c r="BN2002" s="1"/>
  <c r="BL2006"/>
  <c r="BN2006" s="1"/>
  <c r="BL2010"/>
  <c r="BN2010" s="1"/>
  <c r="BL2014"/>
  <c r="BN2014" s="1"/>
  <c r="BL2018"/>
  <c r="BN2018" s="1"/>
  <c r="BL2022"/>
  <c r="BN2022" s="1"/>
  <c r="BL2026"/>
  <c r="BN2026" s="1"/>
  <c r="BL2030"/>
  <c r="BN2030" s="1"/>
  <c r="BL2034"/>
  <c r="BN2034" s="1"/>
  <c r="BL2038"/>
  <c r="BN2038" s="1"/>
  <c r="BL2042"/>
  <c r="BN2042" s="1"/>
  <c r="BL2046"/>
  <c r="BN2046" s="1"/>
  <c r="BL2050"/>
  <c r="BN2050" s="1"/>
  <c r="BL2054"/>
  <c r="BN2054" s="1"/>
  <c r="BL2058"/>
  <c r="BN2058" s="1"/>
  <c r="BL2062"/>
  <c r="BN2062" s="1"/>
  <c r="BL2066"/>
  <c r="BN2066" s="1"/>
  <c r="BL2070"/>
  <c r="BN2070" s="1"/>
  <c r="BL2074"/>
  <c r="BN2074" s="1"/>
  <c r="BL2078"/>
  <c r="BN2078" s="1"/>
  <c r="BL2082"/>
  <c r="BN2082" s="1"/>
  <c r="BL2086"/>
  <c r="BN2086" s="1"/>
  <c r="BL2090"/>
  <c r="BN2090" s="1"/>
  <c r="BL2094"/>
  <c r="BN2094" s="1"/>
  <c r="BL2098"/>
  <c r="BN2098" s="1"/>
  <c r="BL2102"/>
  <c r="BN2102" s="1"/>
  <c r="BL2106"/>
  <c r="BN2106" s="1"/>
  <c r="BL2110"/>
  <c r="BN2110" s="1"/>
  <c r="BL2114"/>
  <c r="BN2114" s="1"/>
  <c r="BL2118"/>
  <c r="BN2118" s="1"/>
  <c r="BL2122"/>
  <c r="BN2122" s="1"/>
  <c r="BL2126"/>
  <c r="BN2126" s="1"/>
  <c r="BL2130"/>
  <c r="BN2130" s="1"/>
  <c r="BL2134"/>
  <c r="BN2134" s="1"/>
  <c r="BL2138"/>
  <c r="BN2138" s="1"/>
  <c r="BL2142"/>
  <c r="BN2142" s="1"/>
  <c r="BL2146"/>
  <c r="BN2146" s="1"/>
  <c r="BL2150"/>
  <c r="BN2150" s="1"/>
  <c r="BL2154"/>
  <c r="BN2154" s="1"/>
  <c r="BL2158"/>
  <c r="BN2158" s="1"/>
  <c r="BL2162"/>
  <c r="BN2162" s="1"/>
  <c r="BL2166"/>
  <c r="BN2166" s="1"/>
  <c r="BL2170"/>
  <c r="BN2170" s="1"/>
  <c r="BL2174"/>
  <c r="BN2174" s="1"/>
  <c r="BL2178"/>
  <c r="BN2178" s="1"/>
  <c r="BL2182"/>
  <c r="BN2182" s="1"/>
  <c r="BL2186"/>
  <c r="BN2186" s="1"/>
  <c r="BL2190"/>
  <c r="BN2190" s="1"/>
  <c r="BL2194"/>
  <c r="BN2194" s="1"/>
  <c r="BL2198"/>
  <c r="BN2198" s="1"/>
  <c r="BL2202"/>
  <c r="BN2202" s="1"/>
  <c r="BL2206"/>
  <c r="BN2206" s="1"/>
  <c r="BL2210"/>
  <c r="BN2210" s="1"/>
  <c r="BL2214"/>
  <c r="BN2214" s="1"/>
  <c r="BL2218"/>
  <c r="BN2218" s="1"/>
  <c r="BL2222"/>
  <c r="BN2222" s="1"/>
  <c r="BL2226"/>
  <c r="BN2226" s="1"/>
  <c r="BL2230"/>
  <c r="BN2230" s="1"/>
  <c r="BL2234"/>
  <c r="BN2234" s="1"/>
  <c r="BL2238"/>
  <c r="BN2238" s="1"/>
  <c r="BL2242"/>
  <c r="BN2242" s="1"/>
  <c r="BL2246"/>
  <c r="BN2246" s="1"/>
  <c r="BL2250"/>
  <c r="BN2250" s="1"/>
  <c r="BL2254"/>
  <c r="BN2254" s="1"/>
  <c r="BL2258"/>
  <c r="BN2258" s="1"/>
  <c r="BL2262"/>
  <c r="BN2262" s="1"/>
  <c r="BL2266"/>
  <c r="BN2266" s="1"/>
  <c r="BL2274"/>
  <c r="BN2274" s="1"/>
  <c r="BL2278"/>
  <c r="BN2278" s="1"/>
  <c r="BL2282"/>
  <c r="BN2282" s="1"/>
  <c r="BL2286"/>
  <c r="BN2286" s="1"/>
  <c r="BL2290"/>
  <c r="BN2290" s="1"/>
  <c r="BL2294"/>
  <c r="BN2294" s="1"/>
  <c r="BL2298"/>
  <c r="BN2298" s="1"/>
  <c r="BL2302"/>
  <c r="BN2302" s="1"/>
  <c r="BL2306"/>
  <c r="BN2306" s="1"/>
  <c r="BL2310"/>
  <c r="BN2310" s="1"/>
  <c r="BL2314"/>
  <c r="BN2314" s="1"/>
  <c r="BL2318"/>
  <c r="BN2318" s="1"/>
  <c r="BL2322"/>
  <c r="BN2322" s="1"/>
  <c r="BL2326"/>
  <c r="BN2326" s="1"/>
  <c r="BL2330"/>
  <c r="BN2330" s="1"/>
  <c r="BL2334"/>
  <c r="BN2334" s="1"/>
  <c r="BL2338"/>
  <c r="BN2338" s="1"/>
  <c r="BL2342"/>
  <c r="BN2342" s="1"/>
  <c r="BL2346"/>
  <c r="BN2346" s="1"/>
  <c r="BL2350"/>
  <c r="BN2350" s="1"/>
  <c r="BL2354"/>
  <c r="BN2354" s="1"/>
  <c r="BL2358"/>
  <c r="BN2358" s="1"/>
  <c r="BL2362"/>
  <c r="BN2362" s="1"/>
  <c r="BL2366"/>
  <c r="BN2366" s="1"/>
  <c r="BL2370"/>
  <c r="BN2370" s="1"/>
  <c r="BL2374"/>
  <c r="BN2374" s="1"/>
  <c r="BL2378"/>
  <c r="BN2378" s="1"/>
  <c r="BL2382"/>
  <c r="BN2382" s="1"/>
  <c r="BL2386"/>
  <c r="BN2386" s="1"/>
  <c r="BL2390"/>
  <c r="BN2390" s="1"/>
  <c r="BL2394"/>
  <c r="BN2394" s="1"/>
  <c r="BL2398"/>
  <c r="BN2398" s="1"/>
  <c r="BL2402"/>
  <c r="BN2402" s="1"/>
  <c r="BL2406"/>
  <c r="BN2406" s="1"/>
  <c r="BL2410"/>
  <c r="BN2410" s="1"/>
  <c r="BL2414"/>
  <c r="BN2414" s="1"/>
  <c r="BL2418"/>
  <c r="BN2418" s="1"/>
  <c r="BL2422"/>
  <c r="BN2422" s="1"/>
  <c r="BL2426"/>
  <c r="BN2426" s="1"/>
  <c r="BL2430"/>
  <c r="BN2430" s="1"/>
  <c r="BL2434"/>
  <c r="BN2434" s="1"/>
  <c r="BL2438"/>
  <c r="BN2438" s="1"/>
  <c r="BL2442"/>
  <c r="BN2442" s="1"/>
  <c r="BL2446"/>
  <c r="BN2446" s="1"/>
  <c r="BL2450"/>
  <c r="BN2450" s="1"/>
  <c r="BL2454"/>
  <c r="BN2454" s="1"/>
  <c r="BL2458"/>
  <c r="BN2458" s="1"/>
  <c r="BL2462"/>
  <c r="BN2462" s="1"/>
  <c r="BL2466"/>
  <c r="BN2466" s="1"/>
  <c r="BL2470"/>
  <c r="BN2470" s="1"/>
  <c r="BL2474"/>
  <c r="BN2474" s="1"/>
  <c r="BL2478"/>
  <c r="BN2478" s="1"/>
  <c r="BL2482"/>
  <c r="BN2482" s="1"/>
  <c r="BL2486"/>
  <c r="BN2486" s="1"/>
  <c r="BL2490"/>
  <c r="BN2490" s="1"/>
  <c r="BL2494"/>
  <c r="BN2494" s="1"/>
  <c r="BL2498"/>
  <c r="BN2498" s="1"/>
  <c r="BL2502"/>
  <c r="BN2502" s="1"/>
  <c r="BL2506"/>
  <c r="BN2506" s="1"/>
  <c r="BL2510"/>
  <c r="BN2510" s="1"/>
  <c r="BL2514"/>
  <c r="BN2514" s="1"/>
  <c r="BL2518"/>
  <c r="BN2518" s="1"/>
  <c r="BL2522"/>
  <c r="BN2522" s="1"/>
  <c r="BL2526"/>
  <c r="BN2526" s="1"/>
  <c r="BL2530"/>
  <c r="BN2530" s="1"/>
  <c r="BL2534"/>
  <c r="BN2534" s="1"/>
  <c r="BL2538"/>
  <c r="BN2538" s="1"/>
  <c r="BL2542"/>
  <c r="BN2542" s="1"/>
  <c r="BL2546"/>
  <c r="BN2546" s="1"/>
  <c r="BL2550"/>
  <c r="BN2550" s="1"/>
  <c r="BL2554"/>
  <c r="BN2554" s="1"/>
  <c r="BL2558"/>
  <c r="BN2558" s="1"/>
  <c r="BL2562"/>
  <c r="BN2562" s="1"/>
  <c r="BL2566"/>
  <c r="BN2566" s="1"/>
  <c r="BL2570"/>
  <c r="BN2570" s="1"/>
  <c r="BL15"/>
  <c r="BN15" s="1"/>
  <c r="BL23"/>
  <c r="BN23" s="1"/>
  <c r="BL31"/>
  <c r="BN31" s="1"/>
  <c r="BL39"/>
  <c r="BN39" s="1"/>
  <c r="BL47"/>
  <c r="BN47" s="1"/>
  <c r="BL55"/>
  <c r="BN55" s="1"/>
  <c r="BL63"/>
  <c r="BN63" s="1"/>
  <c r="BL71"/>
  <c r="BN71" s="1"/>
  <c r="BL79"/>
  <c r="BN79" s="1"/>
  <c r="BL87"/>
  <c r="BN87" s="1"/>
  <c r="BL95"/>
  <c r="BN95" s="1"/>
  <c r="BL103"/>
  <c r="BN103" s="1"/>
  <c r="BL111"/>
  <c r="BN111" s="1"/>
  <c r="BL119"/>
  <c r="BN119" s="1"/>
  <c r="BL127"/>
  <c r="BN127" s="1"/>
  <c r="BL135"/>
  <c r="BN135" s="1"/>
  <c r="BL143"/>
  <c r="BN143" s="1"/>
  <c r="BL151"/>
  <c r="BN151" s="1"/>
  <c r="BL159"/>
  <c r="BN159" s="1"/>
  <c r="BL167"/>
  <c r="BN167" s="1"/>
  <c r="BL175"/>
  <c r="BN175" s="1"/>
  <c r="BL183"/>
  <c r="BN183" s="1"/>
  <c r="BL191"/>
  <c r="BN191" s="1"/>
  <c r="BL199"/>
  <c r="BN199" s="1"/>
  <c r="BL207"/>
  <c r="BN207" s="1"/>
  <c r="BL215"/>
  <c r="BN215" s="1"/>
  <c r="BL223"/>
  <c r="BN223" s="1"/>
  <c r="BL231"/>
  <c r="BN231" s="1"/>
  <c r="BL239"/>
  <c r="BN239" s="1"/>
  <c r="BL247"/>
  <c r="BN247" s="1"/>
  <c r="BL255"/>
  <c r="BN255" s="1"/>
  <c r="BL263"/>
  <c r="BN263" s="1"/>
  <c r="BL271"/>
  <c r="BN271" s="1"/>
  <c r="BL279"/>
  <c r="BN279" s="1"/>
  <c r="BL287"/>
  <c r="BN287" s="1"/>
  <c r="BL295"/>
  <c r="BN295" s="1"/>
  <c r="BL303"/>
  <c r="BN303" s="1"/>
  <c r="BL311"/>
  <c r="BN311" s="1"/>
  <c r="BL319"/>
  <c r="BN319" s="1"/>
  <c r="BL327"/>
  <c r="BN327" s="1"/>
  <c r="BL335"/>
  <c r="BN335" s="1"/>
  <c r="BL343"/>
  <c r="BN343" s="1"/>
  <c r="BL351"/>
  <c r="BN351" s="1"/>
  <c r="BL359"/>
  <c r="BN359" s="1"/>
  <c r="BL367"/>
  <c r="BN367" s="1"/>
  <c r="BL375"/>
  <c r="BN375" s="1"/>
  <c r="BL383"/>
  <c r="BN383" s="1"/>
  <c r="BL391"/>
  <c r="BN391" s="1"/>
  <c r="BL399"/>
  <c r="BN399" s="1"/>
  <c r="BL407"/>
  <c r="BN407" s="1"/>
  <c r="BL415"/>
  <c r="BN415" s="1"/>
  <c r="BL423"/>
  <c r="BN423" s="1"/>
  <c r="BL431"/>
  <c r="BN431" s="1"/>
  <c r="BL439"/>
  <c r="BN439" s="1"/>
  <c r="BL447"/>
  <c r="BN447" s="1"/>
  <c r="BL455"/>
  <c r="BN455" s="1"/>
  <c r="BL463"/>
  <c r="BN463" s="1"/>
  <c r="BL471"/>
  <c r="BN471" s="1"/>
  <c r="BL479"/>
  <c r="BN479" s="1"/>
  <c r="BL487"/>
  <c r="BN487" s="1"/>
  <c r="BL495"/>
  <c r="BN495" s="1"/>
  <c r="BL503"/>
  <c r="BN503" s="1"/>
  <c r="BL511"/>
  <c r="BN511" s="1"/>
  <c r="BL519"/>
  <c r="BN519" s="1"/>
  <c r="BL527"/>
  <c r="BN527" s="1"/>
  <c r="BL535"/>
  <c r="BN535" s="1"/>
  <c r="BL543"/>
  <c r="BN543" s="1"/>
  <c r="BL551"/>
  <c r="BN551" s="1"/>
  <c r="BL559"/>
  <c r="BN559" s="1"/>
  <c r="BL567"/>
  <c r="BN567" s="1"/>
  <c r="BL575"/>
  <c r="BN575" s="1"/>
  <c r="BL583"/>
  <c r="BN583" s="1"/>
  <c r="BL591"/>
  <c r="BN591" s="1"/>
  <c r="BL599"/>
  <c r="BN599" s="1"/>
  <c r="BL607"/>
  <c r="BN607" s="1"/>
  <c r="BL615"/>
  <c r="BN615" s="1"/>
  <c r="BL623"/>
  <c r="BN623" s="1"/>
  <c r="BL631"/>
  <c r="BN631" s="1"/>
  <c r="BL639"/>
  <c r="BN639" s="1"/>
  <c r="BL647"/>
  <c r="BN647" s="1"/>
  <c r="BL655"/>
  <c r="BN655" s="1"/>
  <c r="BL663"/>
  <c r="BN663" s="1"/>
  <c r="BL671"/>
  <c r="BN671" s="1"/>
  <c r="BL679"/>
  <c r="BN679" s="1"/>
  <c r="BL687"/>
  <c r="BN687" s="1"/>
  <c r="BL695"/>
  <c r="BN695" s="1"/>
  <c r="BL703"/>
  <c r="BN703" s="1"/>
  <c r="BL711"/>
  <c r="BN711" s="1"/>
  <c r="BL719"/>
  <c r="BN719" s="1"/>
  <c r="BL727"/>
  <c r="BN727" s="1"/>
  <c r="BL735"/>
  <c r="BN735" s="1"/>
  <c r="BL743"/>
  <c r="BN743" s="1"/>
  <c r="BL751"/>
  <c r="BN751" s="1"/>
  <c r="BL759"/>
  <c r="BN759" s="1"/>
  <c r="BL767"/>
  <c r="BN767" s="1"/>
  <c r="BL775"/>
  <c r="BN775" s="1"/>
  <c r="BL783"/>
  <c r="BN783" s="1"/>
  <c r="BL791"/>
  <c r="BN791" s="1"/>
  <c r="BL799"/>
  <c r="BN799" s="1"/>
  <c r="BL807"/>
  <c r="BN807" s="1"/>
  <c r="BL815"/>
  <c r="BN815" s="1"/>
  <c r="BL823"/>
  <c r="BN823" s="1"/>
  <c r="BL831"/>
  <c r="BN831" s="1"/>
  <c r="BL839"/>
  <c r="BN839" s="1"/>
  <c r="BL847"/>
  <c r="BN847" s="1"/>
  <c r="BL855"/>
  <c r="BN855" s="1"/>
  <c r="BL863"/>
  <c r="BN863" s="1"/>
  <c r="BL871"/>
  <c r="BN871" s="1"/>
  <c r="BL879"/>
  <c r="BN879" s="1"/>
  <c r="BL887"/>
  <c r="BN887" s="1"/>
  <c r="BL895"/>
  <c r="BN895" s="1"/>
  <c r="BL903"/>
  <c r="BN903" s="1"/>
  <c r="BL911"/>
  <c r="BN911" s="1"/>
  <c r="BL919"/>
  <c r="BN919" s="1"/>
  <c r="BL927"/>
  <c r="BN927" s="1"/>
  <c r="BL935"/>
  <c r="BN935" s="1"/>
  <c r="BL943"/>
  <c r="BN943" s="1"/>
  <c r="BL951"/>
  <c r="BN951" s="1"/>
  <c r="BL959"/>
  <c r="BN959" s="1"/>
  <c r="BL967"/>
  <c r="BN967" s="1"/>
  <c r="BL975"/>
  <c r="BN975" s="1"/>
  <c r="BL983"/>
  <c r="BN983" s="1"/>
  <c r="BL991"/>
  <c r="BN991" s="1"/>
  <c r="BL999"/>
  <c r="BN999" s="1"/>
  <c r="BL1007"/>
  <c r="BN1007" s="1"/>
  <c r="BL1015"/>
  <c r="BN1015" s="1"/>
  <c r="BL1023"/>
  <c r="BN1023" s="1"/>
  <c r="BL1031"/>
  <c r="BN1031" s="1"/>
  <c r="BL1037"/>
  <c r="BN1037" s="1"/>
  <c r="BL1041"/>
  <c r="BN1041" s="1"/>
  <c r="BL1045"/>
  <c r="BN1045" s="1"/>
  <c r="BL1049"/>
  <c r="BN1049" s="1"/>
  <c r="BL1053"/>
  <c r="BN1053" s="1"/>
  <c r="BL1057"/>
  <c r="BN1057" s="1"/>
  <c r="BL1061"/>
  <c r="BN1061" s="1"/>
  <c r="BL1065"/>
  <c r="BN1065" s="1"/>
  <c r="BL1069"/>
  <c r="BN1069" s="1"/>
  <c r="BL1073"/>
  <c r="BN1073" s="1"/>
  <c r="BL1077"/>
  <c r="BN1077" s="1"/>
  <c r="BL1081"/>
  <c r="BN1081" s="1"/>
  <c r="BL1085"/>
  <c r="BN1085" s="1"/>
  <c r="BL1089"/>
  <c r="BN1089" s="1"/>
  <c r="BL1093"/>
  <c r="BN1093" s="1"/>
  <c r="BL1097"/>
  <c r="BN1097" s="1"/>
  <c r="BL1101"/>
  <c r="BN1101" s="1"/>
  <c r="BL1105"/>
  <c r="BN1105" s="1"/>
  <c r="BL1109"/>
  <c r="BN1109" s="1"/>
  <c r="BL1113"/>
  <c r="BN1113" s="1"/>
  <c r="BL1117"/>
  <c r="BN1117" s="1"/>
  <c r="BL1121"/>
  <c r="BN1121" s="1"/>
  <c r="BL1125"/>
  <c r="BN1125" s="1"/>
  <c r="BL1129"/>
  <c r="BN1129" s="1"/>
  <c r="BL1133"/>
  <c r="BN1133" s="1"/>
  <c r="BL1137"/>
  <c r="BN1137" s="1"/>
  <c r="BL1141"/>
  <c r="BN1141" s="1"/>
  <c r="BL1145"/>
  <c r="BN1145" s="1"/>
  <c r="BL1149"/>
  <c r="BN1149" s="1"/>
  <c r="BL1153"/>
  <c r="BN1153" s="1"/>
  <c r="BL1157"/>
  <c r="BN1157" s="1"/>
  <c r="BL1161"/>
  <c r="BN1161" s="1"/>
  <c r="BL1165"/>
  <c r="BN1165" s="1"/>
  <c r="BL1169"/>
  <c r="BN1169" s="1"/>
  <c r="BL1173"/>
  <c r="BN1173" s="1"/>
  <c r="BL1177"/>
  <c r="BN1177" s="1"/>
  <c r="BL1181"/>
  <c r="BN1181" s="1"/>
  <c r="BL1185"/>
  <c r="BN1185" s="1"/>
  <c r="BL1189"/>
  <c r="BN1189" s="1"/>
  <c r="BL1193"/>
  <c r="BN1193" s="1"/>
  <c r="BL1197"/>
  <c r="BN1197" s="1"/>
  <c r="BL1201"/>
  <c r="BN1201" s="1"/>
  <c r="BL1205"/>
  <c r="BN1205" s="1"/>
  <c r="BL1209"/>
  <c r="BN1209" s="1"/>
  <c r="BL1213"/>
  <c r="BN1213" s="1"/>
  <c r="BL1217"/>
  <c r="BN1217" s="1"/>
  <c r="BL1221"/>
  <c r="BN1221" s="1"/>
  <c r="BL1225"/>
  <c r="BN1225" s="1"/>
  <c r="BL1229"/>
  <c r="BN1229" s="1"/>
  <c r="BL1233"/>
  <c r="BN1233" s="1"/>
  <c r="BL1237"/>
  <c r="BN1237" s="1"/>
  <c r="BL1241"/>
  <c r="BN1241" s="1"/>
  <c r="BL1245"/>
  <c r="BN1245" s="1"/>
  <c r="BL1249"/>
  <c r="BN1249" s="1"/>
  <c r="BL1253"/>
  <c r="BN1253" s="1"/>
  <c r="BL1257"/>
  <c r="BN1257" s="1"/>
  <c r="BL1261"/>
  <c r="BN1261" s="1"/>
  <c r="BL1265"/>
  <c r="BN1265" s="1"/>
  <c r="BL1269"/>
  <c r="BN1269" s="1"/>
  <c r="BL1273"/>
  <c r="BN1273" s="1"/>
  <c r="BL1277"/>
  <c r="BN1277" s="1"/>
  <c r="BL1281"/>
  <c r="BN1281" s="1"/>
  <c r="BL1285"/>
  <c r="BN1285" s="1"/>
  <c r="BL1289"/>
  <c r="BN1289" s="1"/>
  <c r="BL1297"/>
  <c r="BN1297" s="1"/>
  <c r="BL1301"/>
  <c r="BN1301" s="1"/>
  <c r="BL1305"/>
  <c r="BN1305" s="1"/>
  <c r="BL1309"/>
  <c r="BN1309" s="1"/>
  <c r="BL1313"/>
  <c r="BN1313" s="1"/>
  <c r="BL1317"/>
  <c r="BN1317" s="1"/>
  <c r="BL1321"/>
  <c r="BN1321" s="1"/>
  <c r="BL1325"/>
  <c r="BN1325" s="1"/>
  <c r="BL1329"/>
  <c r="BN1329" s="1"/>
  <c r="BL1333"/>
  <c r="BN1333" s="1"/>
  <c r="BL1337"/>
  <c r="BN1337" s="1"/>
  <c r="BL1341"/>
  <c r="BN1341" s="1"/>
  <c r="BL1345"/>
  <c r="BN1345" s="1"/>
  <c r="BL1349"/>
  <c r="BN1349" s="1"/>
  <c r="BL1353"/>
  <c r="BN1353" s="1"/>
  <c r="BL1357"/>
  <c r="BN1357" s="1"/>
  <c r="BL1361"/>
  <c r="BN1361" s="1"/>
  <c r="BL1365"/>
  <c r="BN1365" s="1"/>
  <c r="BL1369"/>
  <c r="BN1369" s="1"/>
  <c r="BL1373"/>
  <c r="BN1373" s="1"/>
  <c r="BL1377"/>
  <c r="BN1377" s="1"/>
  <c r="BL1381"/>
  <c r="BN1381" s="1"/>
  <c r="BL1385"/>
  <c r="BN1385" s="1"/>
  <c r="BL1389"/>
  <c r="BN1389" s="1"/>
  <c r="BL1393"/>
  <c r="BN1393" s="1"/>
  <c r="BL1397"/>
  <c r="BN1397" s="1"/>
  <c r="BL1401"/>
  <c r="BN1401" s="1"/>
  <c r="BL1405"/>
  <c r="BN1405" s="1"/>
  <c r="BL1409"/>
  <c r="BN1409" s="1"/>
  <c r="BL1413"/>
  <c r="BN1413" s="1"/>
  <c r="BL1417"/>
  <c r="BN1417" s="1"/>
  <c r="BL1421"/>
  <c r="BN1421" s="1"/>
  <c r="BL1425"/>
  <c r="BN1425" s="1"/>
  <c r="BL1429"/>
  <c r="BN1429" s="1"/>
  <c r="BL1433"/>
  <c r="BN1433" s="1"/>
  <c r="BL1437"/>
  <c r="BN1437" s="1"/>
  <c r="BL1441"/>
  <c r="BN1441" s="1"/>
  <c r="BL1445"/>
  <c r="BN1445" s="1"/>
  <c r="BL1449"/>
  <c r="BN1449" s="1"/>
  <c r="BL1453"/>
  <c r="BN1453" s="1"/>
  <c r="BL1457"/>
  <c r="BN1457" s="1"/>
  <c r="BL1461"/>
  <c r="BN1461" s="1"/>
  <c r="BL1465"/>
  <c r="BN1465" s="1"/>
  <c r="BL1469"/>
  <c r="BN1469" s="1"/>
  <c r="BL1473"/>
  <c r="BN1473" s="1"/>
  <c r="BL1477"/>
  <c r="BN1477" s="1"/>
  <c r="BL1481"/>
  <c r="BN1481" s="1"/>
  <c r="BL1485"/>
  <c r="BN1485" s="1"/>
  <c r="BL1489"/>
  <c r="BN1489" s="1"/>
  <c r="BL1493"/>
  <c r="BN1493" s="1"/>
  <c r="BL1497"/>
  <c r="BN1497" s="1"/>
  <c r="BL1501"/>
  <c r="BN1501" s="1"/>
  <c r="BL1505"/>
  <c r="BN1505" s="1"/>
  <c r="BL1509"/>
  <c r="BN1509" s="1"/>
  <c r="BL1513"/>
  <c r="BN1513" s="1"/>
  <c r="BL1517"/>
  <c r="BN1517" s="1"/>
  <c r="BL1521"/>
  <c r="BN1521" s="1"/>
  <c r="BL1525"/>
  <c r="BN1525" s="1"/>
  <c r="BL1529"/>
  <c r="BN1529" s="1"/>
  <c r="BL1533"/>
  <c r="BN1533" s="1"/>
  <c r="BL1537"/>
  <c r="BN1537" s="1"/>
  <c r="BL1541"/>
  <c r="BN1541" s="1"/>
  <c r="BL1545"/>
  <c r="BN1545" s="1"/>
  <c r="BL1549"/>
  <c r="BN1549" s="1"/>
  <c r="BL1553"/>
  <c r="BN1553" s="1"/>
  <c r="BL1557"/>
  <c r="BN1557" s="1"/>
  <c r="BL1561"/>
  <c r="BN1561" s="1"/>
  <c r="BL1565"/>
  <c r="BN1565" s="1"/>
  <c r="BL1569"/>
  <c r="BN1569" s="1"/>
  <c r="BL1573"/>
  <c r="BN1573" s="1"/>
  <c r="BL1577"/>
  <c r="BN1577" s="1"/>
  <c r="BL1581"/>
  <c r="BN1581" s="1"/>
  <c r="BL1585"/>
  <c r="BN1585" s="1"/>
  <c r="BL1589"/>
  <c r="BN1589" s="1"/>
  <c r="BL1593"/>
  <c r="BN1593" s="1"/>
  <c r="BL1597"/>
  <c r="BN1597" s="1"/>
  <c r="BL1601"/>
  <c r="BN1601" s="1"/>
  <c r="BL1605"/>
  <c r="BN1605" s="1"/>
  <c r="BL1609"/>
  <c r="BN1609" s="1"/>
  <c r="BL1613"/>
  <c r="BN1613" s="1"/>
  <c r="BL1617"/>
  <c r="BN1617" s="1"/>
  <c r="BL1621"/>
  <c r="BN1621" s="1"/>
  <c r="BL1625"/>
  <c r="BN1625" s="1"/>
  <c r="BL1629"/>
  <c r="BN1629" s="1"/>
  <c r="BL1633"/>
  <c r="BN1633" s="1"/>
  <c r="BL1637"/>
  <c r="BN1637" s="1"/>
  <c r="BL1641"/>
  <c r="BN1641" s="1"/>
  <c r="BL1645"/>
  <c r="BN1645" s="1"/>
  <c r="BL1649"/>
  <c r="BN1649" s="1"/>
  <c r="BL1653"/>
  <c r="BN1653" s="1"/>
  <c r="BL1657"/>
  <c r="BN1657" s="1"/>
  <c r="BL1661"/>
  <c r="BN1661" s="1"/>
  <c r="BL1665"/>
  <c r="BN1665" s="1"/>
  <c r="BL1669"/>
  <c r="BN1669" s="1"/>
  <c r="BL1673"/>
  <c r="BN1673" s="1"/>
  <c r="BL1677"/>
  <c r="BN1677" s="1"/>
  <c r="BL1681"/>
  <c r="BN1681" s="1"/>
  <c r="BL1685"/>
  <c r="BN1685" s="1"/>
  <c r="BL1689"/>
  <c r="BN1689" s="1"/>
  <c r="BL1693"/>
  <c r="BN1693" s="1"/>
  <c r="BL1697"/>
  <c r="BN1697" s="1"/>
  <c r="BL1701"/>
  <c r="BN1701" s="1"/>
  <c r="BL1705"/>
  <c r="BN1705" s="1"/>
  <c r="BL1709"/>
  <c r="BN1709" s="1"/>
  <c r="BL1713"/>
  <c r="BN1713" s="1"/>
  <c r="BL1717"/>
  <c r="BN1717" s="1"/>
  <c r="BL1721"/>
  <c r="BN1721" s="1"/>
  <c r="BL1725"/>
  <c r="BN1725" s="1"/>
  <c r="BL1729"/>
  <c r="BN1729" s="1"/>
  <c r="BL1733"/>
  <c r="BN1733" s="1"/>
  <c r="BL1737"/>
  <c r="BN1737" s="1"/>
  <c r="BL1741"/>
  <c r="BN1741" s="1"/>
  <c r="BL1745"/>
  <c r="BN1745" s="1"/>
  <c r="BL1749"/>
  <c r="BN1749" s="1"/>
  <c r="BL1753"/>
  <c r="BN1753" s="1"/>
  <c r="BL1757"/>
  <c r="BN1757" s="1"/>
  <c r="BL1761"/>
  <c r="BN1761" s="1"/>
  <c r="BL1765"/>
  <c r="BN1765" s="1"/>
  <c r="BL1769"/>
  <c r="BN1769" s="1"/>
  <c r="BL1773"/>
  <c r="BN1773" s="1"/>
  <c r="BL1777"/>
  <c r="BN1777" s="1"/>
  <c r="BL1781"/>
  <c r="BN1781" s="1"/>
  <c r="BL1785"/>
  <c r="BN1785" s="1"/>
  <c r="BL1789"/>
  <c r="BN1789" s="1"/>
  <c r="BL1793"/>
  <c r="BN1793" s="1"/>
  <c r="BL1797"/>
  <c r="BN1797" s="1"/>
  <c r="BL1801"/>
  <c r="BN1801" s="1"/>
  <c r="BL1805"/>
  <c r="BN1805" s="1"/>
  <c r="BL1809"/>
  <c r="BN1809" s="1"/>
  <c r="BL1813"/>
  <c r="BN1813" s="1"/>
  <c r="BL1817"/>
  <c r="BN1817" s="1"/>
  <c r="BL1821"/>
  <c r="BN1821" s="1"/>
  <c r="BL1825"/>
  <c r="BN1825" s="1"/>
  <c r="BL1829"/>
  <c r="BN1829" s="1"/>
  <c r="BL1833"/>
  <c r="BN1833" s="1"/>
  <c r="BL1837"/>
  <c r="BN1837" s="1"/>
  <c r="BL1841"/>
  <c r="BN1841" s="1"/>
  <c r="BL1845"/>
  <c r="BN1845" s="1"/>
  <c r="BL1849"/>
  <c r="BN1849" s="1"/>
  <c r="BL1853"/>
  <c r="BN1853" s="1"/>
  <c r="BL1857"/>
  <c r="BN1857" s="1"/>
  <c r="BL1861"/>
  <c r="BN1861" s="1"/>
  <c r="BL1865"/>
  <c r="BN1865" s="1"/>
  <c r="BL1869"/>
  <c r="BN1869" s="1"/>
  <c r="BL1873"/>
  <c r="BN1873" s="1"/>
  <c r="BL1877"/>
  <c r="BN1877" s="1"/>
  <c r="BL1881"/>
  <c r="BN1881" s="1"/>
  <c r="BL1885"/>
  <c r="BN1885" s="1"/>
  <c r="BL1889"/>
  <c r="BN1889" s="1"/>
  <c r="BL1893"/>
  <c r="BN1893" s="1"/>
  <c r="BL1897"/>
  <c r="BN1897" s="1"/>
  <c r="BL1901"/>
  <c r="BN1901" s="1"/>
  <c r="BL1905"/>
  <c r="BN1905" s="1"/>
  <c r="BL1909"/>
  <c r="BN1909" s="1"/>
  <c r="BL1913"/>
  <c r="BN1913" s="1"/>
  <c r="BL1917"/>
  <c r="BN1917" s="1"/>
  <c r="BL1921"/>
  <c r="BN1921" s="1"/>
  <c r="BL1925"/>
  <c r="BN1925" s="1"/>
  <c r="BL1929"/>
  <c r="BN1929" s="1"/>
  <c r="BL1933"/>
  <c r="BN1933" s="1"/>
  <c r="BL1937"/>
  <c r="BN1937" s="1"/>
  <c r="BL1941"/>
  <c r="BN1941" s="1"/>
  <c r="BL1945"/>
  <c r="BN1945" s="1"/>
  <c r="BL1949"/>
  <c r="BN1949" s="1"/>
  <c r="BL1953"/>
  <c r="BN1953" s="1"/>
  <c r="BL1957"/>
  <c r="BN1957" s="1"/>
  <c r="BL1961"/>
  <c r="BN1961" s="1"/>
  <c r="BL1965"/>
  <c r="BN1965" s="1"/>
  <c r="BL1969"/>
  <c r="BN1969" s="1"/>
  <c r="BL1973"/>
  <c r="BN1973" s="1"/>
  <c r="BL1977"/>
  <c r="BN1977" s="1"/>
  <c r="BL1981"/>
  <c r="BN1981" s="1"/>
  <c r="BL1985"/>
  <c r="BN1985" s="1"/>
  <c r="BL1989"/>
  <c r="BN1989" s="1"/>
  <c r="BL1993"/>
  <c r="BN1993" s="1"/>
  <c r="BL1997"/>
  <c r="BN1997" s="1"/>
  <c r="BL2001"/>
  <c r="BN2001" s="1"/>
  <c r="BL2005"/>
  <c r="BN2005" s="1"/>
  <c r="BL2009"/>
  <c r="BN2009" s="1"/>
  <c r="BL2013"/>
  <c r="BN2013" s="1"/>
  <c r="BL2017"/>
  <c r="BN2017" s="1"/>
  <c r="BL2021"/>
  <c r="BN2021" s="1"/>
  <c r="BL2025"/>
  <c r="BN2025" s="1"/>
  <c r="BL2029"/>
  <c r="BN2029" s="1"/>
  <c r="BL2033"/>
  <c r="BN2033" s="1"/>
  <c r="BL2037"/>
  <c r="BN2037" s="1"/>
  <c r="BL2041"/>
  <c r="BN2041" s="1"/>
  <c r="BL2045"/>
  <c r="BN2045" s="1"/>
  <c r="BL2049"/>
  <c r="BN2049" s="1"/>
  <c r="BL2053"/>
  <c r="BN2053" s="1"/>
  <c r="BL2057"/>
  <c r="BN2057" s="1"/>
  <c r="BL2061"/>
  <c r="BN2061" s="1"/>
  <c r="BL2065"/>
  <c r="BN2065" s="1"/>
  <c r="BL2069"/>
  <c r="BN2069" s="1"/>
  <c r="BL2073"/>
  <c r="BN2073" s="1"/>
  <c r="BL2077"/>
  <c r="BN2077" s="1"/>
  <c r="BL2081"/>
  <c r="BN2081" s="1"/>
  <c r="BL2085"/>
  <c r="BN2085" s="1"/>
  <c r="BL2089"/>
  <c r="BN2089" s="1"/>
  <c r="BL2093"/>
  <c r="BN2093" s="1"/>
  <c r="BL2097"/>
  <c r="BN2097" s="1"/>
  <c r="BL2101"/>
  <c r="BN2101" s="1"/>
  <c r="BL2105"/>
  <c r="BN2105" s="1"/>
  <c r="BL2109"/>
  <c r="BN2109" s="1"/>
  <c r="BL2113"/>
  <c r="BN2113" s="1"/>
  <c r="BL2117"/>
  <c r="BN2117" s="1"/>
  <c r="BL2121"/>
  <c r="BN2121" s="1"/>
  <c r="BL2125"/>
  <c r="BN2125" s="1"/>
  <c r="BL2129"/>
  <c r="BN2129" s="1"/>
  <c r="BL2133"/>
  <c r="BN2133" s="1"/>
  <c r="BL2137"/>
  <c r="BN2137" s="1"/>
  <c r="BL2141"/>
  <c r="BN2141" s="1"/>
  <c r="BL2145"/>
  <c r="BN2145" s="1"/>
  <c r="BL2149"/>
  <c r="BN2149" s="1"/>
  <c r="BL2153"/>
  <c r="BN2153" s="1"/>
  <c r="BL2157"/>
  <c r="BN2157" s="1"/>
  <c r="BL2161"/>
  <c r="BN2161" s="1"/>
  <c r="BL2165"/>
  <c r="BN2165" s="1"/>
  <c r="BL2169"/>
  <c r="BN2169" s="1"/>
  <c r="BL2173"/>
  <c r="BN2173" s="1"/>
  <c r="BL2177"/>
  <c r="BN2177" s="1"/>
  <c r="BL2181"/>
  <c r="BN2181" s="1"/>
  <c r="BL2185"/>
  <c r="BN2185" s="1"/>
  <c r="BL2189"/>
  <c r="BN2189" s="1"/>
  <c r="BL2193"/>
  <c r="BN2193" s="1"/>
  <c r="BL2197"/>
  <c r="BN2197" s="1"/>
  <c r="BL2201"/>
  <c r="BN2201" s="1"/>
  <c r="BL2205"/>
  <c r="BN2205" s="1"/>
  <c r="BL2209"/>
  <c r="BN2209" s="1"/>
  <c r="BL2213"/>
  <c r="BN2213" s="1"/>
  <c r="BL2217"/>
  <c r="BN2217" s="1"/>
  <c r="BL2221"/>
  <c r="BN2221" s="1"/>
  <c r="BL2225"/>
  <c r="BN2225" s="1"/>
  <c r="BL2229"/>
  <c r="BN2229" s="1"/>
  <c r="BL2233"/>
  <c r="BN2233" s="1"/>
  <c r="BL2237"/>
  <c r="BN2237" s="1"/>
  <c r="BL2241"/>
  <c r="BN2241" s="1"/>
  <c r="BL2245"/>
  <c r="BN2245" s="1"/>
  <c r="BL2249"/>
  <c r="BN2249" s="1"/>
  <c r="BL2253"/>
  <c r="BN2253" s="1"/>
  <c r="BL2257"/>
  <c r="BN2257" s="1"/>
  <c r="BL2261"/>
  <c r="BN2261" s="1"/>
  <c r="BL2265"/>
  <c r="BN2265" s="1"/>
  <c r="BL2269"/>
  <c r="BN2269" s="1"/>
  <c r="BL2273"/>
  <c r="BN2273" s="1"/>
  <c r="BL2277"/>
  <c r="BN2277" s="1"/>
  <c r="BL2281"/>
  <c r="BN2281" s="1"/>
  <c r="BL2285"/>
  <c r="BN2285" s="1"/>
  <c r="BL2289"/>
  <c r="BN2289" s="1"/>
  <c r="BL2293"/>
  <c r="BN2293" s="1"/>
  <c r="BL2297"/>
  <c r="BN2297" s="1"/>
  <c r="BL2301"/>
  <c r="BN2301" s="1"/>
  <c r="BL2305"/>
  <c r="BN2305" s="1"/>
  <c r="BL2309"/>
  <c r="BN2309" s="1"/>
  <c r="BL2313"/>
  <c r="BN2313" s="1"/>
  <c r="BL2317"/>
  <c r="BN2317" s="1"/>
  <c r="BL2321"/>
  <c r="BN2321" s="1"/>
  <c r="BL2325"/>
  <c r="BN2325" s="1"/>
  <c r="BL2329"/>
  <c r="BN2329" s="1"/>
  <c r="BL2333"/>
  <c r="BN2333" s="1"/>
  <c r="BL2337"/>
  <c r="BN2337" s="1"/>
  <c r="BL2341"/>
  <c r="BN2341" s="1"/>
  <c r="BL2345"/>
  <c r="BN2345" s="1"/>
  <c r="BL2349"/>
  <c r="BN2349" s="1"/>
  <c r="BL2353"/>
  <c r="BN2353" s="1"/>
  <c r="BL2357"/>
  <c r="BN2357" s="1"/>
  <c r="BL2361"/>
  <c r="BN2361" s="1"/>
  <c r="BL2365"/>
  <c r="BN2365" s="1"/>
  <c r="BL2369"/>
  <c r="BN2369" s="1"/>
  <c r="BL2373"/>
  <c r="BN2373" s="1"/>
  <c r="BL2377"/>
  <c r="BN2377" s="1"/>
  <c r="BL2381"/>
  <c r="BN2381" s="1"/>
  <c r="BL2385"/>
  <c r="BN2385" s="1"/>
  <c r="BL2389"/>
  <c r="BN2389" s="1"/>
  <c r="BL2393"/>
  <c r="BN2393" s="1"/>
  <c r="BL2397"/>
  <c r="BN2397" s="1"/>
  <c r="BL2401"/>
  <c r="BN2401" s="1"/>
  <c r="BL2405"/>
  <c r="BN2405" s="1"/>
  <c r="BL2409"/>
  <c r="BN2409" s="1"/>
  <c r="BL2413"/>
  <c r="BN2413" s="1"/>
  <c r="BL2417"/>
  <c r="BN2417" s="1"/>
  <c r="BL2421"/>
  <c r="BN2421" s="1"/>
  <c r="BL2425"/>
  <c r="BN2425" s="1"/>
  <c r="BL2429"/>
  <c r="BN2429" s="1"/>
  <c r="BL2433"/>
  <c r="BN2433" s="1"/>
  <c r="BL2437"/>
  <c r="BN2437" s="1"/>
  <c r="BL2441"/>
  <c r="BN2441" s="1"/>
  <c r="BL2445"/>
  <c r="BN2445" s="1"/>
  <c r="BL2449"/>
  <c r="BN2449" s="1"/>
  <c r="BL2453"/>
  <c r="BN2453" s="1"/>
  <c r="BL2457"/>
  <c r="BN2457" s="1"/>
  <c r="BL2461"/>
  <c r="BN2461" s="1"/>
  <c r="BL2465"/>
  <c r="BN2465" s="1"/>
  <c r="BL2469"/>
  <c r="BN2469" s="1"/>
  <c r="BL2473"/>
  <c r="BN2473" s="1"/>
  <c r="BL2477"/>
  <c r="BN2477" s="1"/>
  <c r="BL2481"/>
  <c r="BN2481" s="1"/>
  <c r="BL2485"/>
  <c r="BN2485" s="1"/>
  <c r="BL2489"/>
  <c r="BN2489" s="1"/>
  <c r="BL2493"/>
  <c r="BN2493" s="1"/>
  <c r="BL2497"/>
  <c r="BN2497" s="1"/>
  <c r="BL2501"/>
  <c r="BN2501" s="1"/>
  <c r="BL2505"/>
  <c r="BN2505" s="1"/>
  <c r="BL2509"/>
  <c r="BN2509" s="1"/>
  <c r="BL2513"/>
  <c r="BN2513" s="1"/>
  <c r="BL2517"/>
  <c r="BN2517" s="1"/>
  <c r="BL2521"/>
  <c r="BN2521" s="1"/>
  <c r="BL2525"/>
  <c r="BN2525" s="1"/>
  <c r="BL2529"/>
  <c r="BN2529" s="1"/>
  <c r="BL2533"/>
  <c r="BN2533" s="1"/>
  <c r="BL2537"/>
  <c r="BN2537" s="1"/>
  <c r="BL2541"/>
  <c r="BN2541" s="1"/>
  <c r="BL2545"/>
  <c r="BN2545" s="1"/>
  <c r="BL2549"/>
  <c r="BN2549" s="1"/>
  <c r="BL2553"/>
  <c r="BN2553" s="1"/>
  <c r="BL2557"/>
  <c r="BN2557" s="1"/>
  <c r="BL2561"/>
  <c r="BN2561" s="1"/>
  <c r="BL2565"/>
  <c r="BN2565" s="1"/>
  <c r="BL2569"/>
  <c r="BN2569" s="1"/>
  <c r="BL20"/>
  <c r="BN20" s="1"/>
  <c r="BL36"/>
  <c r="BN36" s="1"/>
  <c r="BL52"/>
  <c r="BN52" s="1"/>
  <c r="BL68"/>
  <c r="BN68" s="1"/>
  <c r="BL84"/>
  <c r="BN84" s="1"/>
  <c r="BL100"/>
  <c r="BN100" s="1"/>
  <c r="BL116"/>
  <c r="BN116" s="1"/>
  <c r="BL132"/>
  <c r="BN132" s="1"/>
  <c r="BL148"/>
  <c r="BN148" s="1"/>
  <c r="BL164"/>
  <c r="BN164" s="1"/>
  <c r="BL180"/>
  <c r="BN180" s="1"/>
  <c r="BL196"/>
  <c r="BN196" s="1"/>
  <c r="BL212"/>
  <c r="BN212" s="1"/>
  <c r="BL228"/>
  <c r="BN228" s="1"/>
  <c r="BL244"/>
  <c r="BN244" s="1"/>
  <c r="BL260"/>
  <c r="BN260" s="1"/>
  <c r="BL276"/>
  <c r="BN276" s="1"/>
  <c r="BL292"/>
  <c r="BN292" s="1"/>
  <c r="BL308"/>
  <c r="BN308" s="1"/>
  <c r="BL324"/>
  <c r="BN324" s="1"/>
  <c r="BL340"/>
  <c r="BN340" s="1"/>
  <c r="BL356"/>
  <c r="BN356" s="1"/>
  <c r="BL372"/>
  <c r="BN372" s="1"/>
  <c r="BL388"/>
  <c r="BN388" s="1"/>
  <c r="BL404"/>
  <c r="BN404" s="1"/>
  <c r="BL420"/>
  <c r="BN420" s="1"/>
  <c r="BL436"/>
  <c r="BN436" s="1"/>
  <c r="BL452"/>
  <c r="BN452" s="1"/>
  <c r="BL468"/>
  <c r="BN468" s="1"/>
  <c r="BL484"/>
  <c r="BN484" s="1"/>
  <c r="BL500"/>
  <c r="BN500" s="1"/>
  <c r="BL516"/>
  <c r="BN516" s="1"/>
  <c r="BL532"/>
  <c r="BN532" s="1"/>
  <c r="BL548"/>
  <c r="BN548" s="1"/>
  <c r="BL564"/>
  <c r="BN564" s="1"/>
  <c r="BL580"/>
  <c r="BN580" s="1"/>
  <c r="BL596"/>
  <c r="BN596" s="1"/>
  <c r="BL612"/>
  <c r="BN612" s="1"/>
  <c r="BL628"/>
  <c r="BN628" s="1"/>
  <c r="BL644"/>
  <c r="BN644" s="1"/>
  <c r="BL660"/>
  <c r="BN660" s="1"/>
  <c r="BL676"/>
  <c r="BN676" s="1"/>
  <c r="BL692"/>
  <c r="BN692" s="1"/>
  <c r="BL708"/>
  <c r="BN708" s="1"/>
  <c r="BL724"/>
  <c r="BN724" s="1"/>
  <c r="BL740"/>
  <c r="BN740" s="1"/>
  <c r="BL756"/>
  <c r="BN756" s="1"/>
  <c r="BL772"/>
  <c r="BN772" s="1"/>
  <c r="BL788"/>
  <c r="BN788" s="1"/>
  <c r="BL804"/>
  <c r="BN804" s="1"/>
  <c r="BL820"/>
  <c r="BN820" s="1"/>
  <c r="BL836"/>
  <c r="BN836" s="1"/>
  <c r="BL852"/>
  <c r="BN852" s="1"/>
  <c r="BL868"/>
  <c r="BN868" s="1"/>
  <c r="BL884"/>
  <c r="BN884" s="1"/>
  <c r="BL900"/>
  <c r="BN900" s="1"/>
  <c r="BL916"/>
  <c r="BN916" s="1"/>
  <c r="BL932"/>
  <c r="BN932" s="1"/>
  <c r="BL948"/>
  <c r="BN948" s="1"/>
  <c r="BL964"/>
  <c r="BN964" s="1"/>
  <c r="BL980"/>
  <c r="BN980" s="1"/>
  <c r="BL996"/>
  <c r="BN996" s="1"/>
  <c r="BL1012"/>
  <c r="BN1012" s="1"/>
  <c r="BL1028"/>
  <c r="BN1028" s="1"/>
  <c r="BL1040"/>
  <c r="BN1040" s="1"/>
  <c r="BL1048"/>
  <c r="BN1048" s="1"/>
  <c r="BL1056"/>
  <c r="BN1056" s="1"/>
  <c r="BL1064"/>
  <c r="BN1064" s="1"/>
  <c r="BL1072"/>
  <c r="BN1072" s="1"/>
  <c r="BL1080"/>
  <c r="BN1080" s="1"/>
  <c r="BL1088"/>
  <c r="BN1088" s="1"/>
  <c r="BL1096"/>
  <c r="BN1096" s="1"/>
  <c r="BL1104"/>
  <c r="BN1104" s="1"/>
  <c r="BL1112"/>
  <c r="BN1112" s="1"/>
  <c r="BL1120"/>
  <c r="BN1120" s="1"/>
  <c r="BL1128"/>
  <c r="BN1128" s="1"/>
  <c r="BL1136"/>
  <c r="BN1136" s="1"/>
  <c r="BL1144"/>
  <c r="BN1144" s="1"/>
  <c r="BL1152"/>
  <c r="BN1152" s="1"/>
  <c r="BL1160"/>
  <c r="BN1160" s="1"/>
  <c r="BL1168"/>
  <c r="BN1168" s="1"/>
  <c r="BL1176"/>
  <c r="BN1176" s="1"/>
  <c r="BL1184"/>
  <c r="BN1184" s="1"/>
  <c r="BL1192"/>
  <c r="BN1192" s="1"/>
  <c r="BL1200"/>
  <c r="BN1200" s="1"/>
  <c r="BL1208"/>
  <c r="BN1208" s="1"/>
  <c r="BL1216"/>
  <c r="BN1216" s="1"/>
  <c r="BL1224"/>
  <c r="BN1224" s="1"/>
  <c r="BL1232"/>
  <c r="BN1232" s="1"/>
  <c r="BL1240"/>
  <c r="BN1240" s="1"/>
  <c r="BL1248"/>
  <c r="BN1248" s="1"/>
  <c r="BL1256"/>
  <c r="BN1256" s="1"/>
  <c r="BL1264"/>
  <c r="BN1264" s="1"/>
  <c r="BL1272"/>
  <c r="BN1272" s="1"/>
  <c r="BL1280"/>
  <c r="BN1280" s="1"/>
  <c r="BL1288"/>
  <c r="BN1288" s="1"/>
  <c r="BL1296"/>
  <c r="BN1296" s="1"/>
  <c r="BL1304"/>
  <c r="BN1304" s="1"/>
  <c r="BL1312"/>
  <c r="BN1312" s="1"/>
  <c r="BL1320"/>
  <c r="BN1320" s="1"/>
  <c r="BL1328"/>
  <c r="BN1328" s="1"/>
  <c r="BL1336"/>
  <c r="BN1336" s="1"/>
  <c r="BL1344"/>
  <c r="BN1344" s="1"/>
  <c r="BL1352"/>
  <c r="BN1352" s="1"/>
  <c r="BL1360"/>
  <c r="BN1360" s="1"/>
  <c r="BL1368"/>
  <c r="BN1368" s="1"/>
  <c r="BL1376"/>
  <c r="BN1376" s="1"/>
  <c r="BL1384"/>
  <c r="BN1384" s="1"/>
  <c r="BL1392"/>
  <c r="BN1392" s="1"/>
  <c r="BL1400"/>
  <c r="BN1400" s="1"/>
  <c r="BL1408"/>
  <c r="BN1408" s="1"/>
  <c r="BL1416"/>
  <c r="BN1416" s="1"/>
  <c r="BL1424"/>
  <c r="BN1424" s="1"/>
  <c r="BL1432"/>
  <c r="BN1432" s="1"/>
  <c r="BL1440"/>
  <c r="BN1440" s="1"/>
  <c r="BL1448"/>
  <c r="BN1448" s="1"/>
  <c r="BL1456"/>
  <c r="BN1456" s="1"/>
  <c r="BL1464"/>
  <c r="BN1464" s="1"/>
  <c r="BL1472"/>
  <c r="BN1472" s="1"/>
  <c r="BL1480"/>
  <c r="BN1480" s="1"/>
  <c r="BL1496"/>
  <c r="BN1496" s="1"/>
  <c r="BL1504"/>
  <c r="BN1504" s="1"/>
  <c r="BL1512"/>
  <c r="BN1512" s="1"/>
  <c r="BL1520"/>
  <c r="BN1520" s="1"/>
  <c r="BL1528"/>
  <c r="BN1528" s="1"/>
  <c r="BL1536"/>
  <c r="BN1536" s="1"/>
  <c r="BL1544"/>
  <c r="BN1544" s="1"/>
  <c r="BL1552"/>
  <c r="BN1552" s="1"/>
  <c r="BL1560"/>
  <c r="BN1560" s="1"/>
  <c r="BL1568"/>
  <c r="BN1568" s="1"/>
  <c r="BL1576"/>
  <c r="BN1576" s="1"/>
  <c r="BL1584"/>
  <c r="BN1584" s="1"/>
  <c r="BL1592"/>
  <c r="BN1592" s="1"/>
  <c r="BL1600"/>
  <c r="BN1600" s="1"/>
  <c r="BL1608"/>
  <c r="BN1608" s="1"/>
  <c r="BL1616"/>
  <c r="BN1616" s="1"/>
  <c r="BL1624"/>
  <c r="BN1624" s="1"/>
  <c r="BL1632"/>
  <c r="BN1632" s="1"/>
  <c r="BL1640"/>
  <c r="BN1640" s="1"/>
  <c r="BL1648"/>
  <c r="BN1648" s="1"/>
  <c r="BL1656"/>
  <c r="BN1656" s="1"/>
  <c r="BL1664"/>
  <c r="BN1664" s="1"/>
  <c r="BL1672"/>
  <c r="BN1672" s="1"/>
  <c r="BL1680"/>
  <c r="BN1680" s="1"/>
  <c r="BL1688"/>
  <c r="BN1688" s="1"/>
  <c r="BL1696"/>
  <c r="BN1696" s="1"/>
  <c r="BL1704"/>
  <c r="BN1704" s="1"/>
  <c r="BL1712"/>
  <c r="BN1712" s="1"/>
  <c r="BL1720"/>
  <c r="BN1720" s="1"/>
  <c r="BL1728"/>
  <c r="BN1728" s="1"/>
  <c r="BL1736"/>
  <c r="BN1736" s="1"/>
  <c r="BL1744"/>
  <c r="BN1744" s="1"/>
  <c r="BL1752"/>
  <c r="BN1752" s="1"/>
  <c r="BL1760"/>
  <c r="BN1760" s="1"/>
  <c r="BL1768"/>
  <c r="BN1768" s="1"/>
  <c r="BL1776"/>
  <c r="BN1776" s="1"/>
  <c r="BL1784"/>
  <c r="BN1784" s="1"/>
  <c r="BL1792"/>
  <c r="BN1792" s="1"/>
  <c r="BL1800"/>
  <c r="BN1800" s="1"/>
  <c r="BL1808"/>
  <c r="BN1808" s="1"/>
  <c r="BL1816"/>
  <c r="BN1816" s="1"/>
  <c r="BL1824"/>
  <c r="BN1824" s="1"/>
  <c r="BL1832"/>
  <c r="BN1832" s="1"/>
  <c r="BL1840"/>
  <c r="BN1840" s="1"/>
  <c r="BL1848"/>
  <c r="BN1848" s="1"/>
  <c r="BL1856"/>
  <c r="BN1856" s="1"/>
  <c r="BL1864"/>
  <c r="BN1864" s="1"/>
  <c r="BL1872"/>
  <c r="BN1872" s="1"/>
  <c r="BL1880"/>
  <c r="BN1880" s="1"/>
  <c r="BL1888"/>
  <c r="BN1888" s="1"/>
  <c r="BL1896"/>
  <c r="BN1896" s="1"/>
  <c r="BL1904"/>
  <c r="BN1904" s="1"/>
  <c r="BL1912"/>
  <c r="BN1912" s="1"/>
  <c r="BL1920"/>
  <c r="BN1920" s="1"/>
  <c r="BL1928"/>
  <c r="BN1928" s="1"/>
  <c r="BL1936"/>
  <c r="BN1936" s="1"/>
  <c r="BL1944"/>
  <c r="BN1944" s="1"/>
  <c r="BL1952"/>
  <c r="BN1952" s="1"/>
  <c r="BL1960"/>
  <c r="BN1960" s="1"/>
  <c r="BL1968"/>
  <c r="BN1968" s="1"/>
  <c r="BL1976"/>
  <c r="BN1976" s="1"/>
  <c r="BL1984"/>
  <c r="BN1984" s="1"/>
  <c r="BL1992"/>
  <c r="BN1992" s="1"/>
  <c r="BL2000"/>
  <c r="BN2000" s="1"/>
  <c r="BL2008"/>
  <c r="BN2008" s="1"/>
  <c r="BL2016"/>
  <c r="BN2016" s="1"/>
  <c r="BL2024"/>
  <c r="BN2024" s="1"/>
  <c r="BL2032"/>
  <c r="BN2032" s="1"/>
  <c r="BL2040"/>
  <c r="BN2040" s="1"/>
  <c r="BL2048"/>
  <c r="BN2048" s="1"/>
  <c r="BL2056"/>
  <c r="BN2056" s="1"/>
  <c r="BL2064"/>
  <c r="BN2064" s="1"/>
  <c r="BL2072"/>
  <c r="BN2072" s="1"/>
  <c r="BL2080"/>
  <c r="BN2080" s="1"/>
  <c r="BL2088"/>
  <c r="BN2088" s="1"/>
  <c r="BL2096"/>
  <c r="BN2096" s="1"/>
  <c r="BL2104"/>
  <c r="BN2104" s="1"/>
  <c r="BL2112"/>
  <c r="BN2112" s="1"/>
  <c r="BL2120"/>
  <c r="BN2120" s="1"/>
  <c r="BL2128"/>
  <c r="BN2128" s="1"/>
  <c r="BL2136"/>
  <c r="BN2136" s="1"/>
  <c r="BL2144"/>
  <c r="BN2144" s="1"/>
  <c r="BL2152"/>
  <c r="BN2152" s="1"/>
  <c r="BL2160"/>
  <c r="BN2160" s="1"/>
  <c r="BL2168"/>
  <c r="BN2168" s="1"/>
  <c r="BL2176"/>
  <c r="BN2176" s="1"/>
  <c r="BL2184"/>
  <c r="BN2184" s="1"/>
  <c r="BL2192"/>
  <c r="BN2192" s="1"/>
  <c r="BL2200"/>
  <c r="BN2200" s="1"/>
  <c r="BL2208"/>
  <c r="BN2208" s="1"/>
  <c r="BL2216"/>
  <c r="BN2216" s="1"/>
  <c r="BL2224"/>
  <c r="BN2224" s="1"/>
  <c r="BL2232"/>
  <c r="BN2232" s="1"/>
  <c r="BL2240"/>
  <c r="BN2240" s="1"/>
  <c r="BL2248"/>
  <c r="BN2248" s="1"/>
  <c r="BL2256"/>
  <c r="BN2256" s="1"/>
  <c r="BL2264"/>
  <c r="BN2264" s="1"/>
  <c r="BL2272"/>
  <c r="BN2272" s="1"/>
  <c r="BL2280"/>
  <c r="BN2280" s="1"/>
  <c r="BL2288"/>
  <c r="BN2288" s="1"/>
  <c r="BL2296"/>
  <c r="BN2296" s="1"/>
  <c r="BL2304"/>
  <c r="BN2304" s="1"/>
  <c r="BL2312"/>
  <c r="BN2312" s="1"/>
  <c r="BL2320"/>
  <c r="BN2320" s="1"/>
  <c r="BL2328"/>
  <c r="BN2328" s="1"/>
  <c r="BL2336"/>
  <c r="BN2336" s="1"/>
  <c r="BL2344"/>
  <c r="BN2344" s="1"/>
  <c r="BL2352"/>
  <c r="BN2352" s="1"/>
  <c r="BL2360"/>
  <c r="BN2360" s="1"/>
  <c r="BL2368"/>
  <c r="BN2368" s="1"/>
  <c r="BL2376"/>
  <c r="BN2376" s="1"/>
  <c r="BL2384"/>
  <c r="BN2384" s="1"/>
  <c r="BL2392"/>
  <c r="BN2392" s="1"/>
  <c r="BL2400"/>
  <c r="BN2400" s="1"/>
  <c r="BL2408"/>
  <c r="BN2408" s="1"/>
  <c r="BL2416"/>
  <c r="BN2416" s="1"/>
  <c r="BL2424"/>
  <c r="BN2424" s="1"/>
  <c r="BL2432"/>
  <c r="BN2432" s="1"/>
  <c r="BL2440"/>
  <c r="BN2440" s="1"/>
  <c r="BL2448"/>
  <c r="BN2448" s="1"/>
  <c r="BL2456"/>
  <c r="BN2456" s="1"/>
  <c r="BL2464"/>
  <c r="BN2464" s="1"/>
  <c r="BL2472"/>
  <c r="BN2472" s="1"/>
  <c r="BL2480"/>
  <c r="BN2480" s="1"/>
  <c r="BL2488"/>
  <c r="BN2488" s="1"/>
  <c r="BL2496"/>
  <c r="BN2496" s="1"/>
  <c r="BL2504"/>
  <c r="BN2504" s="1"/>
  <c r="BL2512"/>
  <c r="BN2512" s="1"/>
  <c r="BL2520"/>
  <c r="BN2520" s="1"/>
  <c r="BL2528"/>
  <c r="BN2528" s="1"/>
  <c r="BL2536"/>
  <c r="BN2536" s="1"/>
  <c r="BL2544"/>
  <c r="BN2544" s="1"/>
  <c r="BL2552"/>
  <c r="BN2552" s="1"/>
  <c r="BL2560"/>
  <c r="BN2560" s="1"/>
  <c r="BL2568"/>
  <c r="BN2568" s="1"/>
  <c r="BL2574"/>
  <c r="BN2574" s="1"/>
  <c r="BL2578"/>
  <c r="BN2578" s="1"/>
  <c r="BL2582"/>
  <c r="BN2582" s="1"/>
  <c r="BL2586"/>
  <c r="BN2586" s="1"/>
  <c r="BL2590"/>
  <c r="BN2590" s="1"/>
  <c r="BL2594"/>
  <c r="BN2594" s="1"/>
  <c r="BL2598"/>
  <c r="BN2598" s="1"/>
  <c r="BL2602"/>
  <c r="BN2602" s="1"/>
  <c r="BL2606"/>
  <c r="BN2606" s="1"/>
  <c r="BL2610"/>
  <c r="BN2610" s="1"/>
  <c r="BL2614"/>
  <c r="BN2614" s="1"/>
  <c r="BL2618"/>
  <c r="BN2618" s="1"/>
  <c r="BL2622"/>
  <c r="BN2622" s="1"/>
  <c r="BL2626"/>
  <c r="BN2626" s="1"/>
  <c r="BL2630"/>
  <c r="BN2630" s="1"/>
  <c r="BL2634"/>
  <c r="BN2634" s="1"/>
  <c r="BL2638"/>
  <c r="BN2638" s="1"/>
  <c r="BL2642"/>
  <c r="BN2642" s="1"/>
  <c r="BL2646"/>
  <c r="BN2646" s="1"/>
  <c r="BL2650"/>
  <c r="BN2650" s="1"/>
  <c r="BL2654"/>
  <c r="BN2654" s="1"/>
  <c r="BL2658"/>
  <c r="BN2658" s="1"/>
  <c r="BL2662"/>
  <c r="BN2662" s="1"/>
  <c r="BL2666"/>
  <c r="BN2666" s="1"/>
  <c r="BL2670"/>
  <c r="BN2670" s="1"/>
  <c r="BL2674"/>
  <c r="BN2674" s="1"/>
  <c r="BL2678"/>
  <c r="BN2678" s="1"/>
  <c r="BL2682"/>
  <c r="BN2682" s="1"/>
  <c r="BL2686"/>
  <c r="BN2686" s="1"/>
  <c r="BL2690"/>
  <c r="BN2690" s="1"/>
  <c r="BL2694"/>
  <c r="BN2694" s="1"/>
  <c r="BL2698"/>
  <c r="BN2698" s="1"/>
  <c r="BL2702"/>
  <c r="BN2702" s="1"/>
  <c r="BL2706"/>
  <c r="BN2706" s="1"/>
  <c r="BL2710"/>
  <c r="BN2710" s="1"/>
  <c r="BL2714"/>
  <c r="BN2714" s="1"/>
  <c r="BL2718"/>
  <c r="BN2718" s="1"/>
  <c r="BL2722"/>
  <c r="BN2722" s="1"/>
  <c r="BL2726"/>
  <c r="BN2726" s="1"/>
  <c r="BL2730"/>
  <c r="BN2730" s="1"/>
  <c r="BL2734"/>
  <c r="BN2734" s="1"/>
  <c r="BL2738"/>
  <c r="BN2738" s="1"/>
  <c r="BL2742"/>
  <c r="BN2742" s="1"/>
  <c r="BL2746"/>
  <c r="BN2746" s="1"/>
  <c r="BL2750"/>
  <c r="BN2750" s="1"/>
  <c r="BL2754"/>
  <c r="BN2754" s="1"/>
  <c r="BL2758"/>
  <c r="BN2758" s="1"/>
  <c r="BL2762"/>
  <c r="BN2762" s="1"/>
  <c r="BL2766"/>
  <c r="BN2766" s="1"/>
  <c r="BL2770"/>
  <c r="BN2770" s="1"/>
  <c r="BL2774"/>
  <c r="BN2774" s="1"/>
  <c r="BL2778"/>
  <c r="BN2778" s="1"/>
  <c r="BL2782"/>
  <c r="BN2782" s="1"/>
  <c r="BL2786"/>
  <c r="BN2786" s="1"/>
  <c r="BL2790"/>
  <c r="BN2790" s="1"/>
  <c r="BL2794"/>
  <c r="BN2794" s="1"/>
  <c r="BL2798"/>
  <c r="BN2798" s="1"/>
  <c r="BL2802"/>
  <c r="BN2802" s="1"/>
  <c r="BL2806"/>
  <c r="BN2806" s="1"/>
  <c r="BL2810"/>
  <c r="BN2810" s="1"/>
  <c r="BL2814"/>
  <c r="BN2814" s="1"/>
  <c r="BL2818"/>
  <c r="BN2818" s="1"/>
  <c r="BL2822"/>
  <c r="BN2822" s="1"/>
  <c r="BL2826"/>
  <c r="BN2826" s="1"/>
  <c r="BL2830"/>
  <c r="BN2830" s="1"/>
  <c r="BL2834"/>
  <c r="BN2834" s="1"/>
  <c r="BL2838"/>
  <c r="BN2838" s="1"/>
  <c r="BL2842"/>
  <c r="BN2842" s="1"/>
  <c r="BL2846"/>
  <c r="BN2846" s="1"/>
  <c r="BL2850"/>
  <c r="BN2850" s="1"/>
  <c r="BL2854"/>
  <c r="BN2854" s="1"/>
  <c r="BL2858"/>
  <c r="BN2858" s="1"/>
  <c r="BL2862"/>
  <c r="BN2862" s="1"/>
  <c r="BL2866"/>
  <c r="BN2866" s="1"/>
  <c r="BL2870"/>
  <c r="BN2870" s="1"/>
  <c r="BL2874"/>
  <c r="BN2874" s="1"/>
  <c r="BL2878"/>
  <c r="BN2878" s="1"/>
  <c r="BL2882"/>
  <c r="BN2882" s="1"/>
  <c r="BL2886"/>
  <c r="BN2886" s="1"/>
  <c r="BL2890"/>
  <c r="BN2890" s="1"/>
  <c r="BL2894"/>
  <c r="BN2894" s="1"/>
  <c r="BL2898"/>
  <c r="BN2898" s="1"/>
  <c r="BL2902"/>
  <c r="BN2902" s="1"/>
  <c r="BL2906"/>
  <c r="BN2906" s="1"/>
  <c r="BL2910"/>
  <c r="BN2910" s="1"/>
  <c r="BL2914"/>
  <c r="BN2914" s="1"/>
  <c r="BL2918"/>
  <c r="BN2918" s="1"/>
  <c r="BL2922"/>
  <c r="BN2922" s="1"/>
  <c r="BL2926"/>
  <c r="BN2926" s="1"/>
  <c r="BL2930"/>
  <c r="BN2930" s="1"/>
  <c r="BL2934"/>
  <c r="BN2934" s="1"/>
  <c r="BL2938"/>
  <c r="BN2938" s="1"/>
  <c r="BL2942"/>
  <c r="BN2942" s="1"/>
  <c r="BL2946"/>
  <c r="BN2946" s="1"/>
  <c r="BL2950"/>
  <c r="BN2950" s="1"/>
  <c r="BL2954"/>
  <c r="BN2954" s="1"/>
  <c r="BL2958"/>
  <c r="BN2958" s="1"/>
  <c r="BL2962"/>
  <c r="BN2962" s="1"/>
  <c r="BL2966"/>
  <c r="BN2966" s="1"/>
  <c r="BL2970"/>
  <c r="BN2970" s="1"/>
  <c r="BL2974"/>
  <c r="BN2974" s="1"/>
  <c r="BL2978"/>
  <c r="BN2978" s="1"/>
  <c r="BL2982"/>
  <c r="BN2982" s="1"/>
  <c r="BL2986"/>
  <c r="BN2986" s="1"/>
  <c r="BL2990"/>
  <c r="BN2990" s="1"/>
  <c r="BL2994"/>
  <c r="BN2994" s="1"/>
  <c r="BL2998"/>
  <c r="BN2998" s="1"/>
  <c r="BL3002"/>
  <c r="BN3002" s="1"/>
  <c r="BL10"/>
  <c r="BN10" s="1"/>
  <c r="BL28"/>
  <c r="BN28" s="1"/>
  <c r="BL44"/>
  <c r="BN44" s="1"/>
  <c r="BL76"/>
  <c r="BN76" s="1"/>
  <c r="BL108"/>
  <c r="BN108" s="1"/>
  <c r="BL140"/>
  <c r="BN140" s="1"/>
  <c r="BL172"/>
  <c r="BN172" s="1"/>
  <c r="BL204"/>
  <c r="BN204" s="1"/>
  <c r="BL236"/>
  <c r="BN236" s="1"/>
  <c r="BL268"/>
  <c r="BN268" s="1"/>
  <c r="BL300"/>
  <c r="BN300" s="1"/>
  <c r="BL332"/>
  <c r="BN332" s="1"/>
  <c r="BL364"/>
  <c r="BN364" s="1"/>
  <c r="BL396"/>
  <c r="BN396" s="1"/>
  <c r="BL428"/>
  <c r="BN428" s="1"/>
  <c r="BL460"/>
  <c r="BN460" s="1"/>
  <c r="BL492"/>
  <c r="BN492" s="1"/>
  <c r="BL524"/>
  <c r="BN524" s="1"/>
  <c r="BL556"/>
  <c r="BN556" s="1"/>
  <c r="BL588"/>
  <c r="BN588" s="1"/>
  <c r="BL620"/>
  <c r="BN620" s="1"/>
  <c r="BL652"/>
  <c r="BN652" s="1"/>
  <c r="BL684"/>
  <c r="BN684" s="1"/>
  <c r="BL716"/>
  <c r="BN716" s="1"/>
  <c r="BL748"/>
  <c r="BN748" s="1"/>
  <c r="BL780"/>
  <c r="BN780" s="1"/>
  <c r="BL812"/>
  <c r="BN812" s="1"/>
  <c r="BL844"/>
  <c r="BN844" s="1"/>
  <c r="BL876"/>
  <c r="BN876" s="1"/>
  <c r="BL908"/>
  <c r="BN908" s="1"/>
  <c r="BL940"/>
  <c r="BN940" s="1"/>
  <c r="BL972"/>
  <c r="BN972" s="1"/>
  <c r="BL1004"/>
  <c r="BN1004" s="1"/>
  <c r="BL1036"/>
  <c r="BN1036" s="1"/>
  <c r="BL1052"/>
  <c r="BN1052" s="1"/>
  <c r="BL1068"/>
  <c r="BN1068" s="1"/>
  <c r="BL1084"/>
  <c r="BN1084" s="1"/>
  <c r="BL1100"/>
  <c r="BN1100" s="1"/>
  <c r="BL1108"/>
  <c r="BN1108" s="1"/>
  <c r="BL1124"/>
  <c r="BN1124" s="1"/>
  <c r="BL1140"/>
  <c r="BN1140" s="1"/>
  <c r="BL1156"/>
  <c r="BN1156" s="1"/>
  <c r="BL1172"/>
  <c r="BN1172" s="1"/>
  <c r="BL1188"/>
  <c r="BN1188" s="1"/>
  <c r="BL1204"/>
  <c r="BN1204" s="1"/>
  <c r="BL1228"/>
  <c r="BN1228" s="1"/>
  <c r="BL1244"/>
  <c r="BN1244" s="1"/>
  <c r="BL1260"/>
  <c r="BN1260" s="1"/>
  <c r="BL1276"/>
  <c r="BN1276" s="1"/>
  <c r="BL1292"/>
  <c r="BN1292" s="1"/>
  <c r="BL1308"/>
  <c r="BN1308" s="1"/>
  <c r="BL1316"/>
  <c r="BN1316" s="1"/>
  <c r="BL1332"/>
  <c r="BN1332" s="1"/>
  <c r="BL1348"/>
  <c r="BN1348" s="1"/>
  <c r="BL1364"/>
  <c r="BN1364" s="1"/>
  <c r="BL1388"/>
  <c r="BN1388" s="1"/>
  <c r="BL1404"/>
  <c r="BN1404" s="1"/>
  <c r="BL1412"/>
  <c r="BN1412" s="1"/>
  <c r="BL1428"/>
  <c r="BN1428" s="1"/>
  <c r="BL1444"/>
  <c r="BN1444" s="1"/>
  <c r="BL1468"/>
  <c r="BN1468" s="1"/>
  <c r="BL1484"/>
  <c r="BN1484" s="1"/>
  <c r="BL1500"/>
  <c r="BN1500" s="1"/>
  <c r="BL1516"/>
  <c r="BN1516" s="1"/>
  <c r="BL1532"/>
  <c r="BN1532" s="1"/>
  <c r="BL1540"/>
  <c r="BN1540" s="1"/>
  <c r="BL1556"/>
  <c r="BN1556" s="1"/>
  <c r="BL1580"/>
  <c r="BN1580" s="1"/>
  <c r="BL1596"/>
  <c r="BN1596" s="1"/>
  <c r="BL1612"/>
  <c r="BN1612" s="1"/>
  <c r="BL1628"/>
  <c r="BN1628" s="1"/>
  <c r="BL1636"/>
  <c r="BN1636" s="1"/>
  <c r="BL1652"/>
  <c r="BN1652" s="1"/>
  <c r="BL1668"/>
  <c r="BN1668" s="1"/>
  <c r="BL1684"/>
  <c r="BN1684" s="1"/>
  <c r="BL1700"/>
  <c r="BN1700" s="1"/>
  <c r="BL1716"/>
  <c r="BN1716" s="1"/>
  <c r="BL1732"/>
  <c r="BN1732" s="1"/>
  <c r="BL1748"/>
  <c r="BN1748" s="1"/>
  <c r="BL1764"/>
  <c r="BN1764" s="1"/>
  <c r="BL1780"/>
  <c r="BN1780" s="1"/>
  <c r="BL1796"/>
  <c r="BN1796" s="1"/>
  <c r="BL1812"/>
  <c r="BN1812" s="1"/>
  <c r="BL1828"/>
  <c r="BN1828" s="1"/>
  <c r="BL1844"/>
  <c r="BN1844" s="1"/>
  <c r="BL1860"/>
  <c r="BN1860" s="1"/>
  <c r="BL1876"/>
  <c r="BN1876" s="1"/>
  <c r="BL1892"/>
  <c r="BN1892" s="1"/>
  <c r="BL1908"/>
  <c r="BN1908" s="1"/>
  <c r="BL1924"/>
  <c r="BN1924" s="1"/>
  <c r="BL1948"/>
  <c r="BN1948" s="1"/>
  <c r="BL1964"/>
  <c r="BN1964" s="1"/>
  <c r="BL1980"/>
  <c r="BN1980" s="1"/>
  <c r="BL1988"/>
  <c r="BN1988" s="1"/>
  <c r="BL2004"/>
  <c r="BN2004" s="1"/>
  <c r="BL2020"/>
  <c r="BN2020" s="1"/>
  <c r="BL2036"/>
  <c r="BN2036" s="1"/>
  <c r="BL2052"/>
  <c r="BN2052" s="1"/>
  <c r="BL2068"/>
  <c r="BN2068" s="1"/>
  <c r="BL2092"/>
  <c r="BN2092" s="1"/>
  <c r="BL2108"/>
  <c r="BN2108" s="1"/>
  <c r="BL2124"/>
  <c r="BN2124" s="1"/>
  <c r="BL2140"/>
  <c r="BN2140" s="1"/>
  <c r="BL2156"/>
  <c r="BN2156" s="1"/>
  <c r="BL2172"/>
  <c r="BN2172" s="1"/>
  <c r="BL2188"/>
  <c r="BN2188" s="1"/>
  <c r="BL2204"/>
  <c r="BN2204" s="1"/>
  <c r="BL2220"/>
  <c r="BN2220" s="1"/>
  <c r="BL2228"/>
  <c r="BN2228" s="1"/>
  <c r="BL2244"/>
  <c r="BN2244" s="1"/>
  <c r="BL2260"/>
  <c r="BN2260" s="1"/>
  <c r="BL2284"/>
  <c r="BN2284" s="1"/>
  <c r="BL2300"/>
  <c r="BN2300" s="1"/>
  <c r="BL2316"/>
  <c r="BN2316" s="1"/>
  <c r="BL2332"/>
  <c r="BN2332" s="1"/>
  <c r="BL2348"/>
  <c r="BN2348" s="1"/>
  <c r="BL2364"/>
  <c r="BN2364" s="1"/>
  <c r="BL2372"/>
  <c r="BN2372" s="1"/>
  <c r="BL2388"/>
  <c r="BN2388" s="1"/>
  <c r="BL2404"/>
  <c r="BN2404" s="1"/>
  <c r="BL2420"/>
  <c r="BN2420" s="1"/>
  <c r="BL2436"/>
  <c r="BN2436" s="1"/>
  <c r="BL2452"/>
  <c r="BN2452" s="1"/>
  <c r="BL2468"/>
  <c r="BN2468" s="1"/>
  <c r="BL2484"/>
  <c r="BN2484" s="1"/>
  <c r="BL2500"/>
  <c r="BN2500" s="1"/>
  <c r="BL2516"/>
  <c r="BN2516" s="1"/>
  <c r="BL2532"/>
  <c r="BN2532" s="1"/>
  <c r="BL2548"/>
  <c r="BN2548" s="1"/>
  <c r="BL2564"/>
  <c r="BN2564" s="1"/>
  <c r="BL2576"/>
  <c r="BN2576" s="1"/>
  <c r="BL2580"/>
  <c r="BN2580" s="1"/>
  <c r="BL2588"/>
  <c r="BN2588" s="1"/>
  <c r="BL2596"/>
  <c r="BN2596" s="1"/>
  <c r="BL2616"/>
  <c r="BN2616" s="1"/>
  <c r="BL2624"/>
  <c r="BN2624" s="1"/>
  <c r="BL2632"/>
  <c r="BN2632" s="1"/>
  <c r="BL2640"/>
  <c r="BN2640" s="1"/>
  <c r="BL2648"/>
  <c r="BN2648" s="1"/>
  <c r="BL2656"/>
  <c r="BN2656" s="1"/>
  <c r="BL2664"/>
  <c r="BN2664" s="1"/>
  <c r="BL2672"/>
  <c r="BN2672" s="1"/>
  <c r="BL2680"/>
  <c r="BN2680" s="1"/>
  <c r="BL2688"/>
  <c r="BN2688" s="1"/>
  <c r="BL2696"/>
  <c r="BN2696" s="1"/>
  <c r="BL2704"/>
  <c r="BN2704" s="1"/>
  <c r="BL2712"/>
  <c r="BN2712" s="1"/>
  <c r="BL2716"/>
  <c r="BN2716" s="1"/>
  <c r="BL2728"/>
  <c r="BN2728" s="1"/>
  <c r="BL2736"/>
  <c r="BN2736" s="1"/>
  <c r="BL2744"/>
  <c r="BN2744" s="1"/>
  <c r="BL2752"/>
  <c r="BN2752" s="1"/>
  <c r="BL2760"/>
  <c r="BN2760" s="1"/>
  <c r="BL2768"/>
  <c r="BN2768" s="1"/>
  <c r="BL2776"/>
  <c r="BN2776" s="1"/>
  <c r="BL2784"/>
  <c r="BN2784" s="1"/>
  <c r="BL2792"/>
  <c r="BN2792" s="1"/>
  <c r="BL2800"/>
  <c r="BN2800" s="1"/>
  <c r="BL2808"/>
  <c r="BN2808" s="1"/>
  <c r="BL2816"/>
  <c r="BN2816" s="1"/>
  <c r="BL2824"/>
  <c r="BN2824" s="1"/>
  <c r="BL2828"/>
  <c r="BN2828" s="1"/>
  <c r="BL2840"/>
  <c r="BN2840" s="1"/>
  <c r="BL2848"/>
  <c r="BN2848" s="1"/>
  <c r="BL2856"/>
  <c r="BN2856" s="1"/>
  <c r="BL2860"/>
  <c r="BN2860" s="1"/>
  <c r="BL2868"/>
  <c r="BN2868" s="1"/>
  <c r="BL2876"/>
  <c r="BN2876" s="1"/>
  <c r="BL2884"/>
  <c r="BN2884" s="1"/>
  <c r="BL2892"/>
  <c r="BN2892" s="1"/>
  <c r="BL2900"/>
  <c r="BN2900" s="1"/>
  <c r="BL2908"/>
  <c r="BN2908" s="1"/>
  <c r="BL2920"/>
  <c r="BN2920" s="1"/>
  <c r="BL2928"/>
  <c r="BN2928" s="1"/>
  <c r="BL2936"/>
  <c r="BN2936" s="1"/>
  <c r="BL2944"/>
  <c r="BN2944" s="1"/>
  <c r="BL2952"/>
  <c r="BN2952" s="1"/>
  <c r="BL2960"/>
  <c r="BN2960" s="1"/>
  <c r="BL2968"/>
  <c r="BN2968" s="1"/>
  <c r="BL2976"/>
  <c r="BN2976" s="1"/>
  <c r="BL2984"/>
  <c r="BN2984" s="1"/>
  <c r="BL2992"/>
  <c r="BN2992" s="1"/>
  <c r="BL3000"/>
  <c r="BN3000" s="1"/>
  <c r="BL11"/>
  <c r="BN11" s="1"/>
  <c r="BL59"/>
  <c r="BN59" s="1"/>
  <c r="BL91"/>
  <c r="BN91" s="1"/>
  <c r="BL123"/>
  <c r="BN123" s="1"/>
  <c r="BL155"/>
  <c r="BN155" s="1"/>
  <c r="BL187"/>
  <c r="BN187" s="1"/>
  <c r="BL219"/>
  <c r="BN219" s="1"/>
  <c r="BL251"/>
  <c r="BN251" s="1"/>
  <c r="BL267"/>
  <c r="BN267" s="1"/>
  <c r="BL299"/>
  <c r="BN299" s="1"/>
  <c r="BL347"/>
  <c r="BN347" s="1"/>
  <c r="BL379"/>
  <c r="BN379" s="1"/>
  <c r="BL411"/>
  <c r="BN411" s="1"/>
  <c r="BL443"/>
  <c r="BN443" s="1"/>
  <c r="BL475"/>
  <c r="BN475" s="1"/>
  <c r="BL491"/>
  <c r="BN491" s="1"/>
  <c r="BL523"/>
  <c r="BN523" s="1"/>
  <c r="BL555"/>
  <c r="BN555" s="1"/>
  <c r="BL587"/>
  <c r="BN587" s="1"/>
  <c r="BL619"/>
  <c r="BN619" s="1"/>
  <c r="BL667"/>
  <c r="BN667" s="1"/>
  <c r="BL699"/>
  <c r="BN699" s="1"/>
  <c r="BL731"/>
  <c r="BN731" s="1"/>
  <c r="BL763"/>
  <c r="BN763" s="1"/>
  <c r="BL795"/>
  <c r="BN795" s="1"/>
  <c r="BL827"/>
  <c r="BN827" s="1"/>
  <c r="BL859"/>
  <c r="BN859" s="1"/>
  <c r="BL891"/>
  <c r="BN891" s="1"/>
  <c r="BL923"/>
  <c r="BN923" s="1"/>
  <c r="BL955"/>
  <c r="BN955" s="1"/>
  <c r="BL987"/>
  <c r="BN987" s="1"/>
  <c r="BL1019"/>
  <c r="BN1019" s="1"/>
  <c r="BL1043"/>
  <c r="BN1043" s="1"/>
  <c r="BL1059"/>
  <c r="BN1059" s="1"/>
  <c r="BL1075"/>
  <c r="BN1075" s="1"/>
  <c r="BL1091"/>
  <c r="BN1091" s="1"/>
  <c r="BL1115"/>
  <c r="BN1115" s="1"/>
  <c r="BL1131"/>
  <c r="BN1131" s="1"/>
  <c r="BL1147"/>
  <c r="BN1147" s="1"/>
  <c r="BL1163"/>
  <c r="BN1163" s="1"/>
  <c r="BL1179"/>
  <c r="BN1179" s="1"/>
  <c r="BL1195"/>
  <c r="BN1195" s="1"/>
  <c r="BL1211"/>
  <c r="BN1211" s="1"/>
  <c r="BL1227"/>
  <c r="BN1227" s="1"/>
  <c r="BL1243"/>
  <c r="BN1243" s="1"/>
  <c r="BL1259"/>
  <c r="BN1259" s="1"/>
  <c r="BL1275"/>
  <c r="BN1275" s="1"/>
  <c r="BL1291"/>
  <c r="BN1291" s="1"/>
  <c r="BL1307"/>
  <c r="BN1307" s="1"/>
  <c r="BL1315"/>
  <c r="BN1315" s="1"/>
  <c r="BL1331"/>
  <c r="BN1331" s="1"/>
  <c r="BL1347"/>
  <c r="BN1347" s="1"/>
  <c r="BL1363"/>
  <c r="BN1363" s="1"/>
  <c r="BL1379"/>
  <c r="BN1379" s="1"/>
  <c r="BL1395"/>
  <c r="BN1395" s="1"/>
  <c r="BL1411"/>
  <c r="BN1411" s="1"/>
  <c r="BL1427"/>
  <c r="BN1427" s="1"/>
  <c r="BL1443"/>
  <c r="BN1443" s="1"/>
  <c r="BL1467"/>
  <c r="BN1467" s="1"/>
  <c r="BL1483"/>
  <c r="BN1483" s="1"/>
  <c r="BL1499"/>
  <c r="BN1499" s="1"/>
  <c r="BL1515"/>
  <c r="BN1515" s="1"/>
  <c r="BL1531"/>
  <c r="BN1531" s="1"/>
  <c r="BL1547"/>
  <c r="BN1547" s="1"/>
  <c r="BL1555"/>
  <c r="BN1555" s="1"/>
  <c r="BL1571"/>
  <c r="BN1571" s="1"/>
  <c r="BL1587"/>
  <c r="BN1587" s="1"/>
  <c r="BL1603"/>
  <c r="BN1603" s="1"/>
  <c r="BL1619"/>
  <c r="BN1619" s="1"/>
  <c r="BL1635"/>
  <c r="BN1635" s="1"/>
  <c r="BL1651"/>
  <c r="BN1651" s="1"/>
  <c r="BL1667"/>
  <c r="BN1667" s="1"/>
  <c r="BL1683"/>
  <c r="BN1683" s="1"/>
  <c r="BL1699"/>
  <c r="BN1699" s="1"/>
  <c r="BL1715"/>
  <c r="BN1715" s="1"/>
  <c r="BL1731"/>
  <c r="BN1731" s="1"/>
  <c r="BL1747"/>
  <c r="BN1747" s="1"/>
  <c r="BL1763"/>
  <c r="BN1763" s="1"/>
  <c r="BL1779"/>
  <c r="BN1779" s="1"/>
  <c r="BL1795"/>
  <c r="BN1795" s="1"/>
  <c r="BL1811"/>
  <c r="BN1811" s="1"/>
  <c r="BL1827"/>
  <c r="BN1827" s="1"/>
  <c r="BL1843"/>
  <c r="BN1843" s="1"/>
  <c r="BL1859"/>
  <c r="BN1859" s="1"/>
  <c r="BL1883"/>
  <c r="BN1883" s="1"/>
  <c r="BL1899"/>
  <c r="BN1899" s="1"/>
  <c r="BL1915"/>
  <c r="BN1915" s="1"/>
  <c r="BL1931"/>
  <c r="BN1931" s="1"/>
  <c r="BL1939"/>
  <c r="BN1939" s="1"/>
  <c r="BL1955"/>
  <c r="BN1955" s="1"/>
  <c r="BL1971"/>
  <c r="BN1971" s="1"/>
  <c r="BL1995"/>
  <c r="BN1995" s="1"/>
  <c r="BL2011"/>
  <c r="BN2011" s="1"/>
  <c r="BL2027"/>
  <c r="BN2027" s="1"/>
  <c r="BL2043"/>
  <c r="BN2043" s="1"/>
  <c r="BL2059"/>
  <c r="BN2059" s="1"/>
  <c r="BL2075"/>
  <c r="BN2075" s="1"/>
  <c r="BL2091"/>
  <c r="BN2091" s="1"/>
  <c r="BL2107"/>
  <c r="BN2107" s="1"/>
  <c r="BL2123"/>
  <c r="BN2123" s="1"/>
  <c r="BL2139"/>
  <c r="BN2139" s="1"/>
  <c r="BL2155"/>
  <c r="BN2155" s="1"/>
  <c r="BL2171"/>
  <c r="BN2171" s="1"/>
  <c r="BL2187"/>
  <c r="BN2187" s="1"/>
  <c r="BL2203"/>
  <c r="BN2203" s="1"/>
  <c r="BL2219"/>
  <c r="BN2219" s="1"/>
  <c r="BL2235"/>
  <c r="BN2235" s="1"/>
  <c r="BL2243"/>
  <c r="BN2243" s="1"/>
  <c r="BL2259"/>
  <c r="BN2259" s="1"/>
  <c r="BL2275"/>
  <c r="BN2275" s="1"/>
  <c r="BL2291"/>
  <c r="BN2291" s="1"/>
  <c r="BL2307"/>
  <c r="BN2307" s="1"/>
  <c r="BL2323"/>
  <c r="BN2323" s="1"/>
  <c r="BL2339"/>
  <c r="BN2339" s="1"/>
  <c r="BL2355"/>
  <c r="BN2355" s="1"/>
  <c r="BL2371"/>
  <c r="BN2371" s="1"/>
  <c r="BL2387"/>
  <c r="BN2387" s="1"/>
  <c r="BL2403"/>
  <c r="BN2403" s="1"/>
  <c r="BL2427"/>
  <c r="BN2427" s="1"/>
  <c r="BL2443"/>
  <c r="BN2443" s="1"/>
  <c r="BL2459"/>
  <c r="BN2459" s="1"/>
  <c r="BL2475"/>
  <c r="BN2475" s="1"/>
  <c r="BL2491"/>
  <c r="BN2491" s="1"/>
  <c r="BL2499"/>
  <c r="BN2499" s="1"/>
  <c r="BL2515"/>
  <c r="BN2515" s="1"/>
  <c r="BL2531"/>
  <c r="BN2531" s="1"/>
  <c r="BL2547"/>
  <c r="BN2547" s="1"/>
  <c r="BL2563"/>
  <c r="BN2563" s="1"/>
  <c r="BL2575"/>
  <c r="BN2575" s="1"/>
  <c r="BL2583"/>
  <c r="BN2583" s="1"/>
  <c r="BL2591"/>
  <c r="BN2591" s="1"/>
  <c r="BL2599"/>
  <c r="BN2599" s="1"/>
  <c r="BL2607"/>
  <c r="BN2607" s="1"/>
  <c r="BL2615"/>
  <c r="BN2615" s="1"/>
  <c r="BL2623"/>
  <c r="BN2623" s="1"/>
  <c r="BL2631"/>
  <c r="BN2631" s="1"/>
  <c r="BL2639"/>
  <c r="BN2639" s="1"/>
  <c r="BL2647"/>
  <c r="BN2647" s="1"/>
  <c r="BL2655"/>
  <c r="BN2655" s="1"/>
  <c r="BL2663"/>
  <c r="BN2663" s="1"/>
  <c r="BL2671"/>
  <c r="BN2671" s="1"/>
  <c r="BL2679"/>
  <c r="BN2679" s="1"/>
  <c r="BL2683"/>
  <c r="BN2683" s="1"/>
  <c r="BL2691"/>
  <c r="BN2691" s="1"/>
  <c r="BL2699"/>
  <c r="BN2699" s="1"/>
  <c r="BL2707"/>
  <c r="BN2707" s="1"/>
  <c r="BL2715"/>
  <c r="BN2715" s="1"/>
  <c r="BL2723"/>
  <c r="BN2723" s="1"/>
  <c r="BL2731"/>
  <c r="BN2731" s="1"/>
  <c r="BL2739"/>
  <c r="BN2739" s="1"/>
  <c r="BL2747"/>
  <c r="BN2747" s="1"/>
  <c r="BL2755"/>
  <c r="BN2755" s="1"/>
  <c r="BL2763"/>
  <c r="BN2763" s="1"/>
  <c r="BL2771"/>
  <c r="BN2771" s="1"/>
  <c r="BL2779"/>
  <c r="BN2779" s="1"/>
  <c r="BL2787"/>
  <c r="BN2787" s="1"/>
  <c r="BL2795"/>
  <c r="BN2795" s="1"/>
  <c r="BL2807"/>
  <c r="BN2807" s="1"/>
  <c r="BL2815"/>
  <c r="BN2815" s="1"/>
  <c r="BL2823"/>
  <c r="BN2823" s="1"/>
  <c r="BL2831"/>
  <c r="BN2831" s="1"/>
  <c r="BL2839"/>
  <c r="BN2839" s="1"/>
  <c r="BL2847"/>
  <c r="BN2847" s="1"/>
  <c r="BL2855"/>
  <c r="BN2855" s="1"/>
  <c r="BL2863"/>
  <c r="BN2863" s="1"/>
  <c r="BL2867"/>
  <c r="BN2867" s="1"/>
  <c r="BL2875"/>
  <c r="BN2875" s="1"/>
  <c r="BL2887"/>
  <c r="BN2887" s="1"/>
  <c r="BL2895"/>
  <c r="BN2895" s="1"/>
  <c r="BL2903"/>
  <c r="BN2903" s="1"/>
  <c r="BL2907"/>
  <c r="BN2907" s="1"/>
  <c r="BL2915"/>
  <c r="BN2915" s="1"/>
  <c r="BL2923"/>
  <c r="BN2923" s="1"/>
  <c r="BL2931"/>
  <c r="BN2931" s="1"/>
  <c r="BL2939"/>
  <c r="BN2939" s="1"/>
  <c r="BL2947"/>
  <c r="BN2947" s="1"/>
  <c r="BL2955"/>
  <c r="BN2955" s="1"/>
  <c r="BL2963"/>
  <c r="BN2963" s="1"/>
  <c r="BL2971"/>
  <c r="BN2971" s="1"/>
  <c r="BL2983"/>
  <c r="BN2983" s="1"/>
  <c r="BL2987"/>
  <c r="BN2987" s="1"/>
  <c r="BL2995"/>
  <c r="BN2995" s="1"/>
  <c r="BL3003"/>
  <c r="BN3003" s="1"/>
  <c r="BL19"/>
  <c r="BN19" s="1"/>
  <c r="BL35"/>
  <c r="BN35" s="1"/>
  <c r="BL51"/>
  <c r="BN51" s="1"/>
  <c r="BL67"/>
  <c r="BN67" s="1"/>
  <c r="BL83"/>
  <c r="BN83" s="1"/>
  <c r="BL99"/>
  <c r="BN99" s="1"/>
  <c r="BL115"/>
  <c r="BN115" s="1"/>
  <c r="BL131"/>
  <c r="BN131" s="1"/>
  <c r="BL147"/>
  <c r="BN147" s="1"/>
  <c r="BL163"/>
  <c r="BN163" s="1"/>
  <c r="BL179"/>
  <c r="BN179" s="1"/>
  <c r="BL195"/>
  <c r="BN195" s="1"/>
  <c r="BL211"/>
  <c r="BN211" s="1"/>
  <c r="BL227"/>
  <c r="BN227" s="1"/>
  <c r="BL243"/>
  <c r="BN243" s="1"/>
  <c r="BL259"/>
  <c r="BN259" s="1"/>
  <c r="BL275"/>
  <c r="BN275" s="1"/>
  <c r="BL291"/>
  <c r="BN291" s="1"/>
  <c r="BL307"/>
  <c r="BN307" s="1"/>
  <c r="BL323"/>
  <c r="BN323" s="1"/>
  <c r="BL339"/>
  <c r="BN339" s="1"/>
  <c r="BL355"/>
  <c r="BN355" s="1"/>
  <c r="BL371"/>
  <c r="BN371" s="1"/>
  <c r="BL387"/>
  <c r="BN387" s="1"/>
  <c r="BL403"/>
  <c r="BN403" s="1"/>
  <c r="BL419"/>
  <c r="BN419" s="1"/>
  <c r="BL435"/>
  <c r="BN435" s="1"/>
  <c r="BL451"/>
  <c r="BN451" s="1"/>
  <c r="BL467"/>
  <c r="BN467" s="1"/>
  <c r="BL483"/>
  <c r="BN483" s="1"/>
  <c r="BL499"/>
  <c r="BN499" s="1"/>
  <c r="BL515"/>
  <c r="BN515" s="1"/>
  <c r="BL531"/>
  <c r="BN531" s="1"/>
  <c r="BL547"/>
  <c r="BN547" s="1"/>
  <c r="BL563"/>
  <c r="BN563" s="1"/>
  <c r="BL579"/>
  <c r="BN579" s="1"/>
  <c r="BL595"/>
  <c r="BN595" s="1"/>
  <c r="BL611"/>
  <c r="BN611" s="1"/>
  <c r="BL627"/>
  <c r="BN627" s="1"/>
  <c r="BL643"/>
  <c r="BN643" s="1"/>
  <c r="BL659"/>
  <c r="BN659" s="1"/>
  <c r="BL675"/>
  <c r="BN675" s="1"/>
  <c r="BL691"/>
  <c r="BN691" s="1"/>
  <c r="BL707"/>
  <c r="BN707" s="1"/>
  <c r="BL723"/>
  <c r="BN723" s="1"/>
  <c r="BL739"/>
  <c r="BN739" s="1"/>
  <c r="BL755"/>
  <c r="BN755" s="1"/>
  <c r="BL771"/>
  <c r="BN771" s="1"/>
  <c r="BL787"/>
  <c r="BN787" s="1"/>
  <c r="BL803"/>
  <c r="BN803" s="1"/>
  <c r="BL819"/>
  <c r="BN819" s="1"/>
  <c r="BL835"/>
  <c r="BN835" s="1"/>
  <c r="BL851"/>
  <c r="BN851" s="1"/>
  <c r="BL867"/>
  <c r="BN867" s="1"/>
  <c r="BL883"/>
  <c r="BN883" s="1"/>
  <c r="BL899"/>
  <c r="BN899" s="1"/>
  <c r="BL915"/>
  <c r="BN915" s="1"/>
  <c r="BL931"/>
  <c r="BN931" s="1"/>
  <c r="BL947"/>
  <c r="BN947" s="1"/>
  <c r="BL963"/>
  <c r="BN963" s="1"/>
  <c r="BL979"/>
  <c r="BN979" s="1"/>
  <c r="BL995"/>
  <c r="BN995" s="1"/>
  <c r="BL1011"/>
  <c r="BN1011" s="1"/>
  <c r="BL1027"/>
  <c r="BN1027" s="1"/>
  <c r="BL1039"/>
  <c r="BN1039" s="1"/>
  <c r="BL1047"/>
  <c r="BN1047" s="1"/>
  <c r="BL1055"/>
  <c r="BN1055" s="1"/>
  <c r="BL1063"/>
  <c r="BN1063" s="1"/>
  <c r="BL1071"/>
  <c r="BN1071" s="1"/>
  <c r="BL1079"/>
  <c r="BN1079" s="1"/>
  <c r="BL1087"/>
  <c r="BN1087" s="1"/>
  <c r="BL1103"/>
  <c r="BN1103" s="1"/>
  <c r="BL1111"/>
  <c r="BN1111" s="1"/>
  <c r="BL1119"/>
  <c r="BN1119" s="1"/>
  <c r="BL1127"/>
  <c r="BN1127" s="1"/>
  <c r="BL1135"/>
  <c r="BN1135" s="1"/>
  <c r="BL1143"/>
  <c r="BN1143" s="1"/>
  <c r="BL1151"/>
  <c r="BN1151" s="1"/>
  <c r="BL1159"/>
  <c r="BN1159" s="1"/>
  <c r="BL1167"/>
  <c r="BN1167" s="1"/>
  <c r="BL1175"/>
  <c r="BN1175" s="1"/>
  <c r="BL1183"/>
  <c r="BN1183" s="1"/>
  <c r="BL1191"/>
  <c r="BN1191" s="1"/>
  <c r="BL1199"/>
  <c r="BN1199" s="1"/>
  <c r="BL1207"/>
  <c r="BN1207" s="1"/>
  <c r="BL1215"/>
  <c r="BN1215" s="1"/>
  <c r="BL1223"/>
  <c r="BN1223" s="1"/>
  <c r="BL1231"/>
  <c r="BN1231" s="1"/>
  <c r="BL1239"/>
  <c r="BN1239" s="1"/>
  <c r="BL1247"/>
  <c r="BN1247" s="1"/>
  <c r="BL1255"/>
  <c r="BN1255" s="1"/>
  <c r="BL1263"/>
  <c r="BN1263" s="1"/>
  <c r="BL1271"/>
  <c r="BN1271" s="1"/>
  <c r="BL1279"/>
  <c r="BN1279" s="1"/>
  <c r="BL1287"/>
  <c r="BN1287" s="1"/>
  <c r="BL1295"/>
  <c r="BN1295" s="1"/>
  <c r="BL1303"/>
  <c r="BN1303" s="1"/>
  <c r="BL1311"/>
  <c r="BN1311" s="1"/>
  <c r="BL1319"/>
  <c r="BN1319" s="1"/>
  <c r="BL1327"/>
  <c r="BN1327" s="1"/>
  <c r="BL1335"/>
  <c r="BN1335" s="1"/>
  <c r="BL1343"/>
  <c r="BN1343" s="1"/>
  <c r="BL1351"/>
  <c r="BN1351" s="1"/>
  <c r="BL1359"/>
  <c r="BN1359" s="1"/>
  <c r="BL1367"/>
  <c r="BN1367" s="1"/>
  <c r="BL1375"/>
  <c r="BN1375" s="1"/>
  <c r="BL1383"/>
  <c r="BN1383" s="1"/>
  <c r="BL1391"/>
  <c r="BN1391" s="1"/>
  <c r="BL1399"/>
  <c r="BN1399" s="1"/>
  <c r="BL1407"/>
  <c r="BN1407" s="1"/>
  <c r="BL1415"/>
  <c r="BN1415" s="1"/>
  <c r="BL1423"/>
  <c r="BN1423" s="1"/>
  <c r="BL1431"/>
  <c r="BN1431" s="1"/>
  <c r="BL1439"/>
  <c r="BN1439" s="1"/>
  <c r="BL1447"/>
  <c r="BN1447" s="1"/>
  <c r="BL1455"/>
  <c r="BN1455" s="1"/>
  <c r="BL1463"/>
  <c r="BN1463" s="1"/>
  <c r="BL1471"/>
  <c r="BN1471" s="1"/>
  <c r="BL1479"/>
  <c r="BN1479" s="1"/>
  <c r="BL1487"/>
  <c r="BN1487" s="1"/>
  <c r="BL1495"/>
  <c r="BN1495" s="1"/>
  <c r="BL1503"/>
  <c r="BN1503" s="1"/>
  <c r="BL1511"/>
  <c r="BN1511" s="1"/>
  <c r="BL1519"/>
  <c r="BN1519" s="1"/>
  <c r="BL1527"/>
  <c r="BN1527" s="1"/>
  <c r="BL1535"/>
  <c r="BN1535" s="1"/>
  <c r="BL1543"/>
  <c r="BN1543" s="1"/>
  <c r="BL1551"/>
  <c r="BN1551" s="1"/>
  <c r="BL1559"/>
  <c r="BN1559" s="1"/>
  <c r="BL1575"/>
  <c r="BN1575" s="1"/>
  <c r="BL1583"/>
  <c r="BN1583" s="1"/>
  <c r="BL1591"/>
  <c r="BN1591" s="1"/>
  <c r="BL1599"/>
  <c r="BN1599" s="1"/>
  <c r="BL1607"/>
  <c r="BN1607" s="1"/>
  <c r="BL1615"/>
  <c r="BN1615" s="1"/>
  <c r="BL1623"/>
  <c r="BN1623" s="1"/>
  <c r="BL1631"/>
  <c r="BN1631" s="1"/>
  <c r="BL1639"/>
  <c r="BN1639" s="1"/>
  <c r="BL1647"/>
  <c r="BN1647" s="1"/>
  <c r="BL1655"/>
  <c r="BN1655" s="1"/>
  <c r="BL1663"/>
  <c r="BN1663" s="1"/>
  <c r="BL1671"/>
  <c r="BN1671" s="1"/>
  <c r="BL1679"/>
  <c r="BN1679" s="1"/>
  <c r="BL1687"/>
  <c r="BN1687" s="1"/>
  <c r="BL1695"/>
  <c r="BN1695" s="1"/>
  <c r="BL1703"/>
  <c r="BN1703" s="1"/>
  <c r="BL1711"/>
  <c r="BN1711" s="1"/>
  <c r="BL1719"/>
  <c r="BN1719" s="1"/>
  <c r="BL1727"/>
  <c r="BN1727" s="1"/>
  <c r="BL1735"/>
  <c r="BN1735" s="1"/>
  <c r="BL1743"/>
  <c r="BN1743" s="1"/>
  <c r="BL1751"/>
  <c r="BN1751" s="1"/>
  <c r="BL1759"/>
  <c r="BN1759" s="1"/>
  <c r="BL1767"/>
  <c r="BN1767" s="1"/>
  <c r="BL1775"/>
  <c r="BN1775" s="1"/>
  <c r="BL1783"/>
  <c r="BN1783" s="1"/>
  <c r="BL1791"/>
  <c r="BN1791" s="1"/>
  <c r="BL1799"/>
  <c r="BN1799" s="1"/>
  <c r="BL1807"/>
  <c r="BN1807" s="1"/>
  <c r="BL1815"/>
  <c r="BN1815" s="1"/>
  <c r="BL1831"/>
  <c r="BN1831" s="1"/>
  <c r="BL1839"/>
  <c r="BN1839" s="1"/>
  <c r="BL1847"/>
  <c r="BN1847" s="1"/>
  <c r="BL1855"/>
  <c r="BN1855" s="1"/>
  <c r="BL1863"/>
  <c r="BN1863" s="1"/>
  <c r="BL1871"/>
  <c r="BN1871" s="1"/>
  <c r="BL1879"/>
  <c r="BN1879" s="1"/>
  <c r="BL1887"/>
  <c r="BN1887" s="1"/>
  <c r="BL1895"/>
  <c r="BN1895" s="1"/>
  <c r="BL1903"/>
  <c r="BN1903" s="1"/>
  <c r="BL1911"/>
  <c r="BN1911" s="1"/>
  <c r="BL1919"/>
  <c r="BN1919" s="1"/>
  <c r="BL1927"/>
  <c r="BN1927" s="1"/>
  <c r="BL1935"/>
  <c r="BN1935" s="1"/>
  <c r="BL1943"/>
  <c r="BN1943" s="1"/>
  <c r="BL1951"/>
  <c r="BN1951" s="1"/>
  <c r="BL1959"/>
  <c r="BN1959" s="1"/>
  <c r="BL1967"/>
  <c r="BN1967" s="1"/>
  <c r="BL1975"/>
  <c r="BN1975" s="1"/>
  <c r="BL1983"/>
  <c r="BN1983" s="1"/>
  <c r="BL1991"/>
  <c r="BN1991" s="1"/>
  <c r="BL1999"/>
  <c r="BN1999" s="1"/>
  <c r="BL2007"/>
  <c r="BN2007" s="1"/>
  <c r="BL2015"/>
  <c r="BN2015" s="1"/>
  <c r="BL2023"/>
  <c r="BN2023" s="1"/>
  <c r="BL2031"/>
  <c r="BN2031" s="1"/>
  <c r="BL2039"/>
  <c r="BN2039" s="1"/>
  <c r="BL2047"/>
  <c r="BN2047" s="1"/>
  <c r="BL2055"/>
  <c r="BN2055" s="1"/>
  <c r="BL2063"/>
  <c r="BN2063" s="1"/>
  <c r="BL2071"/>
  <c r="BN2071" s="1"/>
  <c r="BL2079"/>
  <c r="BN2079" s="1"/>
  <c r="BL2087"/>
  <c r="BN2087" s="1"/>
  <c r="BL2095"/>
  <c r="BN2095" s="1"/>
  <c r="BL2103"/>
  <c r="BN2103" s="1"/>
  <c r="BL2111"/>
  <c r="BN2111" s="1"/>
  <c r="BL2119"/>
  <c r="BN2119" s="1"/>
  <c r="BL2127"/>
  <c r="BN2127" s="1"/>
  <c r="BL2135"/>
  <c r="BN2135" s="1"/>
  <c r="BL2143"/>
  <c r="BN2143" s="1"/>
  <c r="BL2151"/>
  <c r="BN2151" s="1"/>
  <c r="BL2159"/>
  <c r="BN2159" s="1"/>
  <c r="BL2167"/>
  <c r="BN2167" s="1"/>
  <c r="BL2175"/>
  <c r="BN2175" s="1"/>
  <c r="BL2183"/>
  <c r="BN2183" s="1"/>
  <c r="BL2191"/>
  <c r="BN2191" s="1"/>
  <c r="BL2199"/>
  <c r="BN2199" s="1"/>
  <c r="BL2207"/>
  <c r="BN2207" s="1"/>
  <c r="BL2215"/>
  <c r="BN2215" s="1"/>
  <c r="BL2223"/>
  <c r="BN2223" s="1"/>
  <c r="BL2231"/>
  <c r="BN2231" s="1"/>
  <c r="BL2239"/>
  <c r="BN2239" s="1"/>
  <c r="BL2247"/>
  <c r="BN2247" s="1"/>
  <c r="BL2255"/>
  <c r="BN2255" s="1"/>
  <c r="BL2263"/>
  <c r="BN2263" s="1"/>
  <c r="BL2271"/>
  <c r="BN2271" s="1"/>
  <c r="BL2279"/>
  <c r="BN2279" s="1"/>
  <c r="BL2287"/>
  <c r="BN2287" s="1"/>
  <c r="BL2295"/>
  <c r="BN2295" s="1"/>
  <c r="BL2303"/>
  <c r="BN2303" s="1"/>
  <c r="BL2311"/>
  <c r="BN2311" s="1"/>
  <c r="BL2319"/>
  <c r="BN2319" s="1"/>
  <c r="BL2327"/>
  <c r="BN2327" s="1"/>
  <c r="BL2335"/>
  <c r="BN2335" s="1"/>
  <c r="BL2343"/>
  <c r="BN2343" s="1"/>
  <c r="BL2351"/>
  <c r="BN2351" s="1"/>
  <c r="BL2359"/>
  <c r="BN2359" s="1"/>
  <c r="BL2367"/>
  <c r="BN2367" s="1"/>
  <c r="BL2375"/>
  <c r="BN2375" s="1"/>
  <c r="BL2383"/>
  <c r="BN2383" s="1"/>
  <c r="BL2391"/>
  <c r="BN2391" s="1"/>
  <c r="BL2399"/>
  <c r="BN2399" s="1"/>
  <c r="BL2407"/>
  <c r="BN2407" s="1"/>
  <c r="BL2415"/>
  <c r="BN2415" s="1"/>
  <c r="BL2423"/>
  <c r="BN2423" s="1"/>
  <c r="BL2431"/>
  <c r="BN2431" s="1"/>
  <c r="BL2439"/>
  <c r="BN2439" s="1"/>
  <c r="BL2447"/>
  <c r="BN2447" s="1"/>
  <c r="BL2455"/>
  <c r="BN2455" s="1"/>
  <c r="BL2463"/>
  <c r="BN2463" s="1"/>
  <c r="BL2471"/>
  <c r="BN2471" s="1"/>
  <c r="BL2479"/>
  <c r="BN2479" s="1"/>
  <c r="BL2487"/>
  <c r="BN2487" s="1"/>
  <c r="BL2495"/>
  <c r="BN2495" s="1"/>
  <c r="BL2503"/>
  <c r="BN2503" s="1"/>
  <c r="BL2511"/>
  <c r="BN2511" s="1"/>
  <c r="BL2519"/>
  <c r="BN2519" s="1"/>
  <c r="BL2527"/>
  <c r="BN2527" s="1"/>
  <c r="BL2535"/>
  <c r="BN2535" s="1"/>
  <c r="BL2543"/>
  <c r="BN2543" s="1"/>
  <c r="BL2551"/>
  <c r="BN2551" s="1"/>
  <c r="BL2559"/>
  <c r="BN2559" s="1"/>
  <c r="BL2567"/>
  <c r="BN2567" s="1"/>
  <c r="BL2573"/>
  <c r="BN2573" s="1"/>
  <c r="BL2577"/>
  <c r="BN2577" s="1"/>
  <c r="BL2581"/>
  <c r="BN2581" s="1"/>
  <c r="BL2585"/>
  <c r="BN2585" s="1"/>
  <c r="BL2589"/>
  <c r="BN2589" s="1"/>
  <c r="BL2593"/>
  <c r="BN2593" s="1"/>
  <c r="BL2597"/>
  <c r="BN2597" s="1"/>
  <c r="BL2601"/>
  <c r="BN2601" s="1"/>
  <c r="BL2605"/>
  <c r="BN2605" s="1"/>
  <c r="BL2609"/>
  <c r="BN2609" s="1"/>
  <c r="BL2613"/>
  <c r="BN2613" s="1"/>
  <c r="BL2617"/>
  <c r="BN2617" s="1"/>
  <c r="BL2621"/>
  <c r="BN2621" s="1"/>
  <c r="BL2625"/>
  <c r="BN2625" s="1"/>
  <c r="BL2629"/>
  <c r="BN2629" s="1"/>
  <c r="BL2633"/>
  <c r="BN2633" s="1"/>
  <c r="BL2637"/>
  <c r="BN2637" s="1"/>
  <c r="BL2641"/>
  <c r="BN2641" s="1"/>
  <c r="BL2645"/>
  <c r="BN2645" s="1"/>
  <c r="BL2649"/>
  <c r="BN2649" s="1"/>
  <c r="BL2653"/>
  <c r="BN2653" s="1"/>
  <c r="BL2657"/>
  <c r="BN2657" s="1"/>
  <c r="BL2661"/>
  <c r="BN2661" s="1"/>
  <c r="BL2665"/>
  <c r="BN2665" s="1"/>
  <c r="BL2669"/>
  <c r="BN2669" s="1"/>
  <c r="BL2673"/>
  <c r="BN2673" s="1"/>
  <c r="BL2677"/>
  <c r="BN2677" s="1"/>
  <c r="BL2681"/>
  <c r="BN2681" s="1"/>
  <c r="BL2685"/>
  <c r="BN2685" s="1"/>
  <c r="BL2689"/>
  <c r="BN2689" s="1"/>
  <c r="BL2693"/>
  <c r="BN2693" s="1"/>
  <c r="BL2697"/>
  <c r="BN2697" s="1"/>
  <c r="BL2701"/>
  <c r="BN2701" s="1"/>
  <c r="BL2705"/>
  <c r="BN2705" s="1"/>
  <c r="BL2709"/>
  <c r="BN2709" s="1"/>
  <c r="BL2713"/>
  <c r="BN2713" s="1"/>
  <c r="BL2717"/>
  <c r="BN2717" s="1"/>
  <c r="BL2721"/>
  <c r="BN2721" s="1"/>
  <c r="BL2725"/>
  <c r="BN2725" s="1"/>
  <c r="BL2729"/>
  <c r="BN2729" s="1"/>
  <c r="BL2733"/>
  <c r="BN2733" s="1"/>
  <c r="BL2737"/>
  <c r="BN2737" s="1"/>
  <c r="BL2741"/>
  <c r="BN2741" s="1"/>
  <c r="BL2745"/>
  <c r="BN2745" s="1"/>
  <c r="BL2749"/>
  <c r="BN2749" s="1"/>
  <c r="BL2753"/>
  <c r="BN2753" s="1"/>
  <c r="BL2757"/>
  <c r="BN2757" s="1"/>
  <c r="BL2761"/>
  <c r="BN2761" s="1"/>
  <c r="BL2765"/>
  <c r="BN2765" s="1"/>
  <c r="BL2769"/>
  <c r="BN2769" s="1"/>
  <c r="BL2773"/>
  <c r="BN2773" s="1"/>
  <c r="BL2777"/>
  <c r="BN2777" s="1"/>
  <c r="BL2781"/>
  <c r="BN2781" s="1"/>
  <c r="BL2785"/>
  <c r="BN2785" s="1"/>
  <c r="BL2789"/>
  <c r="BN2789" s="1"/>
  <c r="BL2793"/>
  <c r="BN2793" s="1"/>
  <c r="BL2797"/>
  <c r="BN2797" s="1"/>
  <c r="BL2801"/>
  <c r="BN2801" s="1"/>
  <c r="BL2805"/>
  <c r="BN2805" s="1"/>
  <c r="BL2809"/>
  <c r="BN2809" s="1"/>
  <c r="BL2813"/>
  <c r="BN2813" s="1"/>
  <c r="BL2817"/>
  <c r="BN2817" s="1"/>
  <c r="BL2821"/>
  <c r="BN2821" s="1"/>
  <c r="BL2825"/>
  <c r="BN2825" s="1"/>
  <c r="BL2829"/>
  <c r="BN2829" s="1"/>
  <c r="BL2833"/>
  <c r="BN2833" s="1"/>
  <c r="BL2837"/>
  <c r="BN2837" s="1"/>
  <c r="BL2841"/>
  <c r="BN2841" s="1"/>
  <c r="BL2845"/>
  <c r="BN2845" s="1"/>
  <c r="BL2849"/>
  <c r="BN2849" s="1"/>
  <c r="BL2853"/>
  <c r="BN2853" s="1"/>
  <c r="BL2857"/>
  <c r="BN2857" s="1"/>
  <c r="BL2861"/>
  <c r="BN2861" s="1"/>
  <c r="BL2865"/>
  <c r="BN2865" s="1"/>
  <c r="BL2869"/>
  <c r="BN2869" s="1"/>
  <c r="BL2873"/>
  <c r="BN2873" s="1"/>
  <c r="BL2877"/>
  <c r="BN2877" s="1"/>
  <c r="BL2881"/>
  <c r="BN2881" s="1"/>
  <c r="BL2885"/>
  <c r="BN2885" s="1"/>
  <c r="BL2889"/>
  <c r="BN2889" s="1"/>
  <c r="BL2893"/>
  <c r="BN2893" s="1"/>
  <c r="BL2897"/>
  <c r="BN2897" s="1"/>
  <c r="BL2901"/>
  <c r="BN2901" s="1"/>
  <c r="BL2905"/>
  <c r="BN2905" s="1"/>
  <c r="BL2909"/>
  <c r="BN2909" s="1"/>
  <c r="BL2913"/>
  <c r="BN2913" s="1"/>
  <c r="BL2917"/>
  <c r="BN2917" s="1"/>
  <c r="BL2921"/>
  <c r="BN2921" s="1"/>
  <c r="BL2925"/>
  <c r="BN2925" s="1"/>
  <c r="BL2929"/>
  <c r="BN2929" s="1"/>
  <c r="BL2933"/>
  <c r="BN2933" s="1"/>
  <c r="BL2937"/>
  <c r="BN2937" s="1"/>
  <c r="BL2941"/>
  <c r="BN2941" s="1"/>
  <c r="BL2945"/>
  <c r="BN2945" s="1"/>
  <c r="BL2949"/>
  <c r="BN2949" s="1"/>
  <c r="BL2953"/>
  <c r="BN2953" s="1"/>
  <c r="BL2957"/>
  <c r="BN2957" s="1"/>
  <c r="BL2961"/>
  <c r="BN2961" s="1"/>
  <c r="BL2965"/>
  <c r="BN2965" s="1"/>
  <c r="BL2969"/>
  <c r="BN2969" s="1"/>
  <c r="BL2973"/>
  <c r="BN2973" s="1"/>
  <c r="BL2977"/>
  <c r="BN2977" s="1"/>
  <c r="BL2981"/>
  <c r="BN2981" s="1"/>
  <c r="BL2985"/>
  <c r="BN2985" s="1"/>
  <c r="BL2989"/>
  <c r="BN2989" s="1"/>
  <c r="BL2993"/>
  <c r="BN2993" s="1"/>
  <c r="BL2997"/>
  <c r="BN2997" s="1"/>
  <c r="BL3001"/>
  <c r="BN3001" s="1"/>
  <c r="BL3005"/>
  <c r="BN3005" s="1"/>
  <c r="BL12"/>
  <c r="BN12" s="1"/>
  <c r="BL60"/>
  <c r="BN60" s="1"/>
  <c r="BL92"/>
  <c r="BN92" s="1"/>
  <c r="BL124"/>
  <c r="BN124" s="1"/>
  <c r="BL156"/>
  <c r="BN156" s="1"/>
  <c r="BL188"/>
  <c r="BN188" s="1"/>
  <c r="BL220"/>
  <c r="BN220" s="1"/>
  <c r="BL252"/>
  <c r="BN252" s="1"/>
  <c r="BL284"/>
  <c r="BN284" s="1"/>
  <c r="BL316"/>
  <c r="BN316" s="1"/>
  <c r="BL348"/>
  <c r="BN348" s="1"/>
  <c r="BL380"/>
  <c r="BN380" s="1"/>
  <c r="BL412"/>
  <c r="BN412" s="1"/>
  <c r="BL444"/>
  <c r="BN444" s="1"/>
  <c r="BL476"/>
  <c r="BN476" s="1"/>
  <c r="BL508"/>
  <c r="BN508" s="1"/>
  <c r="BL540"/>
  <c r="BN540" s="1"/>
  <c r="BL572"/>
  <c r="BN572" s="1"/>
  <c r="BL604"/>
  <c r="BN604" s="1"/>
  <c r="BL636"/>
  <c r="BN636" s="1"/>
  <c r="BL668"/>
  <c r="BN668" s="1"/>
  <c r="BL700"/>
  <c r="BN700" s="1"/>
  <c r="BL732"/>
  <c r="BN732" s="1"/>
  <c r="BL764"/>
  <c r="BN764" s="1"/>
  <c r="BL796"/>
  <c r="BN796" s="1"/>
  <c r="BL828"/>
  <c r="BN828" s="1"/>
  <c r="BL860"/>
  <c r="BN860" s="1"/>
  <c r="BL892"/>
  <c r="BN892" s="1"/>
  <c r="BL924"/>
  <c r="BN924" s="1"/>
  <c r="BL956"/>
  <c r="BN956" s="1"/>
  <c r="BL988"/>
  <c r="BN988" s="1"/>
  <c r="BL1020"/>
  <c r="BN1020" s="1"/>
  <c r="BL1044"/>
  <c r="BN1044" s="1"/>
  <c r="BL1060"/>
  <c r="BN1060" s="1"/>
  <c r="BL1076"/>
  <c r="BN1076" s="1"/>
  <c r="BL1092"/>
  <c r="BN1092" s="1"/>
  <c r="BL1116"/>
  <c r="BN1116" s="1"/>
  <c r="BL1132"/>
  <c r="BN1132" s="1"/>
  <c r="BL1148"/>
  <c r="BN1148" s="1"/>
  <c r="BL1164"/>
  <c r="BN1164" s="1"/>
  <c r="BL1180"/>
  <c r="BN1180" s="1"/>
  <c r="BL1196"/>
  <c r="BN1196" s="1"/>
  <c r="BL1212"/>
  <c r="BN1212" s="1"/>
  <c r="BL1220"/>
  <c r="BN1220" s="1"/>
  <c r="BL1236"/>
  <c r="BN1236" s="1"/>
  <c r="BL1252"/>
  <c r="BN1252" s="1"/>
  <c r="BL1268"/>
  <c r="BN1268" s="1"/>
  <c r="BL1284"/>
  <c r="BN1284" s="1"/>
  <c r="BL1300"/>
  <c r="BN1300" s="1"/>
  <c r="BL1324"/>
  <c r="BN1324" s="1"/>
  <c r="BL1340"/>
  <c r="BN1340" s="1"/>
  <c r="BL1356"/>
  <c r="BN1356" s="1"/>
  <c r="BL1372"/>
  <c r="BN1372" s="1"/>
  <c r="BL1380"/>
  <c r="BN1380" s="1"/>
  <c r="BL1396"/>
  <c r="BN1396" s="1"/>
  <c r="BL1420"/>
  <c r="BN1420" s="1"/>
  <c r="BL1436"/>
  <c r="BN1436" s="1"/>
  <c r="BL1452"/>
  <c r="BN1452" s="1"/>
  <c r="BL1460"/>
  <c r="BN1460" s="1"/>
  <c r="BL1476"/>
  <c r="BN1476" s="1"/>
  <c r="BL1492"/>
  <c r="BN1492" s="1"/>
  <c r="BL1508"/>
  <c r="BN1508" s="1"/>
  <c r="BL1524"/>
  <c r="BN1524" s="1"/>
  <c r="BL1548"/>
  <c r="BN1548" s="1"/>
  <c r="BL1564"/>
  <c r="BN1564" s="1"/>
  <c r="BL1572"/>
  <c r="BN1572" s="1"/>
  <c r="BL1588"/>
  <c r="BN1588" s="1"/>
  <c r="BL1604"/>
  <c r="BN1604" s="1"/>
  <c r="BL1620"/>
  <c r="BN1620" s="1"/>
  <c r="BL1644"/>
  <c r="BN1644" s="1"/>
  <c r="BL1660"/>
  <c r="BN1660" s="1"/>
  <c r="BL1676"/>
  <c r="BN1676" s="1"/>
  <c r="BL1692"/>
  <c r="BN1692" s="1"/>
  <c r="BL1708"/>
  <c r="BN1708" s="1"/>
  <c r="BL1724"/>
  <c r="BN1724" s="1"/>
  <c r="BL1740"/>
  <c r="BN1740" s="1"/>
  <c r="BL1756"/>
  <c r="BN1756" s="1"/>
  <c r="BL1772"/>
  <c r="BN1772" s="1"/>
  <c r="BL1788"/>
  <c r="BN1788" s="1"/>
  <c r="BL1804"/>
  <c r="BN1804" s="1"/>
  <c r="BL1820"/>
  <c r="BN1820" s="1"/>
  <c r="BL1836"/>
  <c r="BN1836" s="1"/>
  <c r="BL1852"/>
  <c r="BN1852" s="1"/>
  <c r="BL1868"/>
  <c r="BN1868" s="1"/>
  <c r="BL1884"/>
  <c r="BN1884" s="1"/>
  <c r="BL1900"/>
  <c r="BN1900" s="1"/>
  <c r="BL1916"/>
  <c r="BN1916" s="1"/>
  <c r="BL1932"/>
  <c r="BN1932" s="1"/>
  <c r="BL1940"/>
  <c r="BN1940" s="1"/>
  <c r="BL1956"/>
  <c r="BN1956" s="1"/>
  <c r="BL1972"/>
  <c r="BN1972" s="1"/>
  <c r="BL1996"/>
  <c r="BN1996" s="1"/>
  <c r="BL2012"/>
  <c r="BN2012" s="1"/>
  <c r="BL2028"/>
  <c r="BN2028" s="1"/>
  <c r="BL2044"/>
  <c r="BN2044" s="1"/>
  <c r="BL2060"/>
  <c r="BN2060" s="1"/>
  <c r="BL2076"/>
  <c r="BN2076" s="1"/>
  <c r="BL2084"/>
  <c r="BN2084" s="1"/>
  <c r="BL2100"/>
  <c r="BN2100" s="1"/>
  <c r="BL2116"/>
  <c r="BN2116" s="1"/>
  <c r="BL2132"/>
  <c r="BN2132" s="1"/>
  <c r="BL2148"/>
  <c r="BN2148" s="1"/>
  <c r="BL2164"/>
  <c r="BN2164" s="1"/>
  <c r="BL2180"/>
  <c r="BN2180" s="1"/>
  <c r="BL2196"/>
  <c r="BN2196" s="1"/>
  <c r="BL2212"/>
  <c r="BN2212" s="1"/>
  <c r="BL2236"/>
  <c r="BN2236" s="1"/>
  <c r="BL2252"/>
  <c r="BN2252" s="1"/>
  <c r="BL2268"/>
  <c r="BN2268" s="1"/>
  <c r="BL2276"/>
  <c r="BN2276" s="1"/>
  <c r="BL2292"/>
  <c r="BN2292" s="1"/>
  <c r="BL2308"/>
  <c r="BN2308" s="1"/>
  <c r="BL2324"/>
  <c r="BN2324" s="1"/>
  <c r="BL2340"/>
  <c r="BN2340" s="1"/>
  <c r="BL2356"/>
  <c r="BN2356" s="1"/>
  <c r="BL2380"/>
  <c r="BN2380" s="1"/>
  <c r="BL2396"/>
  <c r="BN2396" s="1"/>
  <c r="BL2412"/>
  <c r="BN2412" s="1"/>
  <c r="BL2428"/>
  <c r="BN2428" s="1"/>
  <c r="BL2444"/>
  <c r="BN2444" s="1"/>
  <c r="BL2460"/>
  <c r="BN2460" s="1"/>
  <c r="BL2476"/>
  <c r="BN2476" s="1"/>
  <c r="BL2492"/>
  <c r="BN2492" s="1"/>
  <c r="BL2508"/>
  <c r="BN2508" s="1"/>
  <c r="BL2524"/>
  <c r="BN2524" s="1"/>
  <c r="BL2540"/>
  <c r="BN2540" s="1"/>
  <c r="BL2556"/>
  <c r="BN2556" s="1"/>
  <c r="BL2572"/>
  <c r="BN2572" s="1"/>
  <c r="BL2584"/>
  <c r="BN2584" s="1"/>
  <c r="BL2592"/>
  <c r="BN2592" s="1"/>
  <c r="BL2600"/>
  <c r="BN2600" s="1"/>
  <c r="BL2604"/>
  <c r="BN2604" s="1"/>
  <c r="BL2612"/>
  <c r="BN2612" s="1"/>
  <c r="BL2620"/>
  <c r="BN2620" s="1"/>
  <c r="BL2628"/>
  <c r="BN2628" s="1"/>
  <c r="BL2636"/>
  <c r="BN2636" s="1"/>
  <c r="BL2644"/>
  <c r="BN2644" s="1"/>
  <c r="BL2652"/>
  <c r="BN2652" s="1"/>
  <c r="BL2660"/>
  <c r="BN2660" s="1"/>
  <c r="BL2668"/>
  <c r="BN2668" s="1"/>
  <c r="BL2676"/>
  <c r="BN2676" s="1"/>
  <c r="BL2684"/>
  <c r="BN2684" s="1"/>
  <c r="BL2692"/>
  <c r="BN2692" s="1"/>
  <c r="BL2700"/>
  <c r="BN2700" s="1"/>
  <c r="BL2708"/>
  <c r="BN2708" s="1"/>
  <c r="BL2720"/>
  <c r="BN2720" s="1"/>
  <c r="BL2724"/>
  <c r="BN2724" s="1"/>
  <c r="BL2732"/>
  <c r="BN2732" s="1"/>
  <c r="BL2740"/>
  <c r="BN2740" s="1"/>
  <c r="BL2748"/>
  <c r="BN2748" s="1"/>
  <c r="BL2756"/>
  <c r="BN2756" s="1"/>
  <c r="BL2764"/>
  <c r="BN2764" s="1"/>
  <c r="BL2772"/>
  <c r="BN2772" s="1"/>
  <c r="BL2780"/>
  <c r="BN2780" s="1"/>
  <c r="BL2788"/>
  <c r="BN2788" s="1"/>
  <c r="BL2796"/>
  <c r="BN2796" s="1"/>
  <c r="BL2804"/>
  <c r="BN2804" s="1"/>
  <c r="BL2812"/>
  <c r="BN2812" s="1"/>
  <c r="BL2820"/>
  <c r="BN2820" s="1"/>
  <c r="BL2832"/>
  <c r="BN2832" s="1"/>
  <c r="BL2836"/>
  <c r="BN2836" s="1"/>
  <c r="BL2844"/>
  <c r="BN2844" s="1"/>
  <c r="BL2852"/>
  <c r="BN2852" s="1"/>
  <c r="BL2864"/>
  <c r="BN2864" s="1"/>
  <c r="BL2872"/>
  <c r="BN2872" s="1"/>
  <c r="BL2880"/>
  <c r="BN2880" s="1"/>
  <c r="BL2888"/>
  <c r="BN2888" s="1"/>
  <c r="BL2896"/>
  <c r="BN2896" s="1"/>
  <c r="BL2904"/>
  <c r="BN2904" s="1"/>
  <c r="BL2912"/>
  <c r="BN2912" s="1"/>
  <c r="BL2916"/>
  <c r="BN2916" s="1"/>
  <c r="BL2924"/>
  <c r="BN2924" s="1"/>
  <c r="BL2932"/>
  <c r="BN2932" s="1"/>
  <c r="BL2940"/>
  <c r="BN2940" s="1"/>
  <c r="BL2948"/>
  <c r="BN2948" s="1"/>
  <c r="BL2956"/>
  <c r="BN2956" s="1"/>
  <c r="BL2964"/>
  <c r="BN2964" s="1"/>
  <c r="BL2972"/>
  <c r="BN2972" s="1"/>
  <c r="BL2980"/>
  <c r="BN2980" s="1"/>
  <c r="BL2988"/>
  <c r="BN2988" s="1"/>
  <c r="BL2996"/>
  <c r="BN2996" s="1"/>
  <c r="BL3004"/>
  <c r="BN3004" s="1"/>
  <c r="BL27"/>
  <c r="BN27" s="1"/>
  <c r="BL43"/>
  <c r="BN43" s="1"/>
  <c r="BL75"/>
  <c r="BN75" s="1"/>
  <c r="BL107"/>
  <c r="BN107" s="1"/>
  <c r="BL139"/>
  <c r="BN139" s="1"/>
  <c r="BL171"/>
  <c r="BN171" s="1"/>
  <c r="BL203"/>
  <c r="BN203" s="1"/>
  <c r="BL235"/>
  <c r="BN235" s="1"/>
  <c r="BL283"/>
  <c r="BN283" s="1"/>
  <c r="BL315"/>
  <c r="BN315" s="1"/>
  <c r="BL331"/>
  <c r="BN331" s="1"/>
  <c r="BL363"/>
  <c r="BN363" s="1"/>
  <c r="BL395"/>
  <c r="BN395" s="1"/>
  <c r="BL427"/>
  <c r="BN427" s="1"/>
  <c r="BL459"/>
  <c r="BN459" s="1"/>
  <c r="BL507"/>
  <c r="BN507" s="1"/>
  <c r="BL539"/>
  <c r="BN539" s="1"/>
  <c r="BL571"/>
  <c r="BN571" s="1"/>
  <c r="BL603"/>
  <c r="BN603" s="1"/>
  <c r="BL635"/>
  <c r="BN635" s="1"/>
  <c r="BL651"/>
  <c r="BN651" s="1"/>
  <c r="BL683"/>
  <c r="BN683" s="1"/>
  <c r="BL715"/>
  <c r="BN715" s="1"/>
  <c r="BL747"/>
  <c r="BN747" s="1"/>
  <c r="BL779"/>
  <c r="BN779" s="1"/>
  <c r="BL811"/>
  <c r="BN811" s="1"/>
  <c r="BL843"/>
  <c r="BN843" s="1"/>
  <c r="BL875"/>
  <c r="BN875" s="1"/>
  <c r="BL907"/>
  <c r="BN907" s="1"/>
  <c r="BL939"/>
  <c r="BN939" s="1"/>
  <c r="BL971"/>
  <c r="BN971" s="1"/>
  <c r="BL1003"/>
  <c r="BN1003" s="1"/>
  <c r="BL1035"/>
  <c r="BN1035" s="1"/>
  <c r="BL1051"/>
  <c r="BN1051" s="1"/>
  <c r="BL1067"/>
  <c r="BN1067" s="1"/>
  <c r="BL1083"/>
  <c r="BN1083" s="1"/>
  <c r="BL1099"/>
  <c r="BN1099" s="1"/>
  <c r="BL1107"/>
  <c r="BN1107" s="1"/>
  <c r="BL1123"/>
  <c r="BN1123" s="1"/>
  <c r="BL1139"/>
  <c r="BN1139" s="1"/>
  <c r="BL1155"/>
  <c r="BN1155" s="1"/>
  <c r="BL1171"/>
  <c r="BN1171" s="1"/>
  <c r="BL1187"/>
  <c r="BN1187" s="1"/>
  <c r="BL1203"/>
  <c r="BN1203" s="1"/>
  <c r="BL1219"/>
  <c r="BN1219" s="1"/>
  <c r="BL1235"/>
  <c r="BN1235" s="1"/>
  <c r="BL1251"/>
  <c r="BN1251" s="1"/>
  <c r="BL1267"/>
  <c r="BN1267" s="1"/>
  <c r="BL1283"/>
  <c r="BN1283" s="1"/>
  <c r="BL1299"/>
  <c r="BN1299" s="1"/>
  <c r="BL1323"/>
  <c r="BN1323" s="1"/>
  <c r="BL1339"/>
  <c r="BN1339" s="1"/>
  <c r="BL1355"/>
  <c r="BN1355" s="1"/>
  <c r="BL1371"/>
  <c r="BN1371" s="1"/>
  <c r="BL1387"/>
  <c r="BN1387" s="1"/>
  <c r="BL1403"/>
  <c r="BN1403" s="1"/>
  <c r="BL1419"/>
  <c r="BN1419" s="1"/>
  <c r="BL1435"/>
  <c r="BN1435" s="1"/>
  <c r="BL1451"/>
  <c r="BN1451" s="1"/>
  <c r="BL1459"/>
  <c r="BN1459" s="1"/>
  <c r="BL1475"/>
  <c r="BN1475" s="1"/>
  <c r="BL1491"/>
  <c r="BN1491" s="1"/>
  <c r="BL1507"/>
  <c r="BN1507" s="1"/>
  <c r="BL1523"/>
  <c r="BN1523" s="1"/>
  <c r="BL1539"/>
  <c r="BN1539" s="1"/>
  <c r="BL1563"/>
  <c r="BN1563" s="1"/>
  <c r="BL1579"/>
  <c r="BN1579" s="1"/>
  <c r="BL1595"/>
  <c r="BN1595" s="1"/>
  <c r="BL1611"/>
  <c r="BN1611" s="1"/>
  <c r="BL1627"/>
  <c r="BN1627" s="1"/>
  <c r="BL1643"/>
  <c r="BN1643" s="1"/>
  <c r="BL1659"/>
  <c r="BN1659" s="1"/>
  <c r="BL1675"/>
  <c r="BN1675" s="1"/>
  <c r="BL1691"/>
  <c r="BN1691" s="1"/>
  <c r="BL1707"/>
  <c r="BN1707" s="1"/>
  <c r="BL1723"/>
  <c r="BN1723" s="1"/>
  <c r="BL1739"/>
  <c r="BN1739" s="1"/>
  <c r="BL1755"/>
  <c r="BN1755" s="1"/>
  <c r="BL1771"/>
  <c r="BN1771" s="1"/>
  <c r="BL1787"/>
  <c r="BN1787" s="1"/>
  <c r="BL1803"/>
  <c r="BN1803" s="1"/>
  <c r="BL1819"/>
  <c r="BN1819" s="1"/>
  <c r="BL1835"/>
  <c r="BN1835" s="1"/>
  <c r="BL1851"/>
  <c r="BN1851" s="1"/>
  <c r="BL1867"/>
  <c r="BN1867" s="1"/>
  <c r="BL1875"/>
  <c r="BN1875" s="1"/>
  <c r="BL1891"/>
  <c r="BN1891" s="1"/>
  <c r="BL1907"/>
  <c r="BN1907" s="1"/>
  <c r="BL1923"/>
  <c r="BN1923" s="1"/>
  <c r="BL1947"/>
  <c r="BN1947" s="1"/>
  <c r="BL1963"/>
  <c r="BN1963" s="1"/>
  <c r="BL1979"/>
  <c r="BN1979" s="1"/>
  <c r="BL1987"/>
  <c r="BN1987" s="1"/>
  <c r="BL2003"/>
  <c r="BN2003" s="1"/>
  <c r="BL2019"/>
  <c r="BN2019" s="1"/>
  <c r="BL2035"/>
  <c r="BN2035" s="1"/>
  <c r="BL2051"/>
  <c r="BN2051" s="1"/>
  <c r="BL2067"/>
  <c r="BN2067" s="1"/>
  <c r="BL2083"/>
  <c r="BN2083" s="1"/>
  <c r="BL2099"/>
  <c r="BN2099" s="1"/>
  <c r="BL2115"/>
  <c r="BN2115" s="1"/>
  <c r="BL2131"/>
  <c r="BN2131" s="1"/>
  <c r="BL2147"/>
  <c r="BN2147" s="1"/>
  <c r="BL2163"/>
  <c r="BN2163" s="1"/>
  <c r="BL2179"/>
  <c r="BN2179" s="1"/>
  <c r="BL2195"/>
  <c r="BN2195" s="1"/>
  <c r="BL2211"/>
  <c r="BN2211" s="1"/>
  <c r="BL2227"/>
  <c r="BN2227" s="1"/>
  <c r="BL2251"/>
  <c r="BN2251" s="1"/>
  <c r="BL2267"/>
  <c r="BN2267" s="1"/>
  <c r="BL2283"/>
  <c r="BN2283" s="1"/>
  <c r="BL2299"/>
  <c r="BN2299" s="1"/>
  <c r="BL2315"/>
  <c r="BN2315" s="1"/>
  <c r="BL2331"/>
  <c r="BN2331" s="1"/>
  <c r="BL2347"/>
  <c r="BN2347" s="1"/>
  <c r="BL2363"/>
  <c r="BN2363" s="1"/>
  <c r="BL2379"/>
  <c r="BN2379" s="1"/>
  <c r="BL2395"/>
  <c r="BN2395" s="1"/>
  <c r="BL2411"/>
  <c r="BN2411" s="1"/>
  <c r="BL2419"/>
  <c r="BN2419" s="1"/>
  <c r="BL2435"/>
  <c r="BN2435" s="1"/>
  <c r="BL2451"/>
  <c r="BN2451" s="1"/>
  <c r="BL2467"/>
  <c r="BN2467" s="1"/>
  <c r="BL2483"/>
  <c r="BN2483" s="1"/>
  <c r="BL2507"/>
  <c r="BN2507" s="1"/>
  <c r="BL2523"/>
  <c r="BN2523" s="1"/>
  <c r="BL2539"/>
  <c r="BN2539" s="1"/>
  <c r="BL2555"/>
  <c r="BN2555" s="1"/>
  <c r="BL2571"/>
  <c r="BN2571" s="1"/>
  <c r="BL2579"/>
  <c r="BN2579" s="1"/>
  <c r="BL2587"/>
  <c r="BN2587" s="1"/>
  <c r="BL2595"/>
  <c r="BN2595" s="1"/>
  <c r="BL2603"/>
  <c r="BN2603" s="1"/>
  <c r="BL2611"/>
  <c r="BN2611" s="1"/>
  <c r="BL2619"/>
  <c r="BN2619" s="1"/>
  <c r="BL2627"/>
  <c r="BN2627" s="1"/>
  <c r="BL2635"/>
  <c r="BN2635" s="1"/>
  <c r="BL2643"/>
  <c r="BN2643" s="1"/>
  <c r="BL2651"/>
  <c r="BN2651" s="1"/>
  <c r="BL2659"/>
  <c r="BN2659" s="1"/>
  <c r="BL2667"/>
  <c r="BN2667" s="1"/>
  <c r="BL2675"/>
  <c r="BN2675" s="1"/>
  <c r="BL2687"/>
  <c r="BN2687" s="1"/>
  <c r="BL2695"/>
  <c r="BN2695" s="1"/>
  <c r="BL2703"/>
  <c r="BN2703" s="1"/>
  <c r="BL2711"/>
  <c r="BN2711" s="1"/>
  <c r="BL2719"/>
  <c r="BN2719" s="1"/>
  <c r="BL2727"/>
  <c r="BN2727" s="1"/>
  <c r="BL2735"/>
  <c r="BN2735" s="1"/>
  <c r="BL2743"/>
  <c r="BN2743" s="1"/>
  <c r="BL2751"/>
  <c r="BN2751" s="1"/>
  <c r="BL2759"/>
  <c r="BN2759" s="1"/>
  <c r="BL2767"/>
  <c r="BN2767" s="1"/>
  <c r="BL2775"/>
  <c r="BN2775" s="1"/>
  <c r="BL2783"/>
  <c r="BN2783" s="1"/>
  <c r="BL2791"/>
  <c r="BN2791" s="1"/>
  <c r="BL2799"/>
  <c r="BN2799" s="1"/>
  <c r="BL2803"/>
  <c r="BN2803" s="1"/>
  <c r="BL2811"/>
  <c r="BN2811" s="1"/>
  <c r="BL2819"/>
  <c r="BN2819" s="1"/>
  <c r="BL2827"/>
  <c r="BN2827" s="1"/>
  <c r="BL2835"/>
  <c r="BN2835" s="1"/>
  <c r="BL2843"/>
  <c r="BN2843" s="1"/>
  <c r="BL2851"/>
  <c r="BN2851" s="1"/>
  <c r="BL2859"/>
  <c r="BN2859" s="1"/>
  <c r="BL2871"/>
  <c r="BN2871" s="1"/>
  <c r="BL2879"/>
  <c r="BN2879" s="1"/>
  <c r="BL2883"/>
  <c r="BN2883" s="1"/>
  <c r="BL2891"/>
  <c r="BN2891" s="1"/>
  <c r="BL2899"/>
  <c r="BN2899" s="1"/>
  <c r="BL2911"/>
  <c r="BN2911" s="1"/>
  <c r="BL2919"/>
  <c r="BN2919" s="1"/>
  <c r="BL2927"/>
  <c r="BN2927" s="1"/>
  <c r="BL2935"/>
  <c r="BN2935" s="1"/>
  <c r="BL2943"/>
  <c r="BN2943" s="1"/>
  <c r="BL2951"/>
  <c r="BN2951" s="1"/>
  <c r="BL2959"/>
  <c r="BN2959" s="1"/>
  <c r="BL2967"/>
  <c r="BN2967" s="1"/>
  <c r="BL2975"/>
  <c r="BN2975" s="1"/>
  <c r="BL2979"/>
  <c r="BN2979" s="1"/>
  <c r="BL2991"/>
  <c r="BN2991" s="1"/>
  <c r="BL2999"/>
  <c r="BN2999" s="1"/>
  <c r="BE1567"/>
  <c r="BE1488"/>
  <c r="BE1846"/>
  <c r="BE1022"/>
  <c r="BE1293"/>
  <c r="BE597"/>
  <c r="BE2270"/>
  <c r="BE1095"/>
  <c r="BE2608"/>
  <c r="BE1823"/>
  <c r="BL1488" l="1"/>
  <c r="BN1488" s="1"/>
  <c r="BL1293"/>
  <c r="BN1293" s="1"/>
  <c r="BL2270"/>
  <c r="BN2270" s="1"/>
  <c r="BL1022"/>
  <c r="BN1022" s="1"/>
  <c r="BL1823"/>
  <c r="BN1823" s="1"/>
  <c r="BL1567"/>
  <c r="BN1567" s="1"/>
  <c r="BL1095"/>
  <c r="BN1095" s="1"/>
  <c r="BL2608"/>
  <c r="BN2608" s="1"/>
  <c r="BL1846"/>
  <c r="BN1846" s="1"/>
  <c r="BL597"/>
  <c r="BN597" s="1"/>
</calcChain>
</file>

<file path=xl/sharedStrings.xml><?xml version="1.0" encoding="utf-8"?>
<sst xmlns="http://schemas.openxmlformats.org/spreadsheetml/2006/main" count="227" uniqueCount="190">
  <si>
    <r>
      <t>Densidades (kg/m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</t>
    </r>
  </si>
  <si>
    <t>Masa molecular (g/mol)</t>
  </si>
  <si>
    <t>FAME</t>
  </si>
  <si>
    <t>Metanol</t>
  </si>
  <si>
    <t>Glicerol</t>
  </si>
  <si>
    <t>Monoglicérido</t>
  </si>
  <si>
    <t>Diglicérido</t>
  </si>
  <si>
    <t>Constantes cinéticas</t>
  </si>
  <si>
    <r>
      <t>k (L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/molg</t>
    </r>
    <r>
      <rPr>
        <vertAlign val="subscript"/>
        <sz val="11"/>
        <color theme="1"/>
        <rFont val="Calibri"/>
        <family val="2"/>
        <scheme val="minor"/>
      </rPr>
      <t>cat</t>
    </r>
    <r>
      <rPr>
        <sz val="11"/>
        <color theme="1"/>
        <rFont val="Calibri"/>
        <family val="2"/>
        <scheme val="minor"/>
      </rPr>
      <t>·min)</t>
    </r>
  </si>
  <si>
    <r>
      <t>k</t>
    </r>
    <r>
      <rPr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 xml:space="preserve"> (L/mol)</t>
    </r>
  </si>
  <si>
    <t>Condiciones</t>
  </si>
  <si>
    <t>T (ºC)</t>
  </si>
  <si>
    <t>p (atm)</t>
  </si>
  <si>
    <t>M/T (mol/mol)</t>
  </si>
  <si>
    <t>W (kg)</t>
  </si>
  <si>
    <r>
      <t>Q</t>
    </r>
    <r>
      <rPr>
        <vertAlign val="subscript"/>
        <sz val="11"/>
        <color theme="1"/>
        <rFont val="Calibri"/>
        <family val="2"/>
        <scheme val="minor"/>
      </rPr>
      <t>tot</t>
    </r>
    <r>
      <rPr>
        <sz val="11"/>
        <color theme="1"/>
        <rFont val="Calibri"/>
        <family val="2"/>
        <scheme val="minor"/>
      </rPr>
      <t xml:space="preserve"> (L/min)</t>
    </r>
  </si>
  <si>
    <t>Corriente ent.</t>
  </si>
  <si>
    <t>Corriente de entrada</t>
  </si>
  <si>
    <t>Fracciones molares</t>
  </si>
  <si>
    <t>Fracciones másicas</t>
  </si>
  <si>
    <r>
      <t>F</t>
    </r>
    <r>
      <rPr>
        <vertAlign val="subscript"/>
        <sz val="11"/>
        <color theme="1"/>
        <rFont val="Calibri"/>
        <family val="2"/>
        <scheme val="minor"/>
      </rPr>
      <t>tot</t>
    </r>
    <r>
      <rPr>
        <sz val="11"/>
        <color theme="1"/>
        <rFont val="Calibri"/>
        <family val="2"/>
        <scheme val="minor"/>
      </rPr>
      <t xml:space="preserve"> (kg/min)</t>
    </r>
  </si>
  <si>
    <t>Corriente entrada</t>
  </si>
  <si>
    <r>
      <t>F</t>
    </r>
    <r>
      <rPr>
        <vertAlign val="subscript"/>
        <sz val="11"/>
        <color theme="1"/>
        <rFont val="Calibri"/>
        <family val="2"/>
        <scheme val="minor"/>
      </rPr>
      <t>tot</t>
    </r>
    <r>
      <rPr>
        <sz val="11"/>
        <color theme="1"/>
        <rFont val="Calibri"/>
        <family val="2"/>
        <scheme val="minor"/>
      </rPr>
      <t xml:space="preserve"> (mol/min)</t>
    </r>
  </si>
  <si>
    <r>
      <t>F</t>
    </r>
    <r>
      <rPr>
        <vertAlign val="subscript"/>
        <sz val="11"/>
        <color theme="1"/>
        <rFont val="Calibri"/>
        <family val="2"/>
        <scheme val="minor"/>
      </rPr>
      <t>ác.lin.</t>
    </r>
    <r>
      <rPr>
        <sz val="11"/>
        <color theme="1"/>
        <rFont val="Calibri"/>
        <family val="2"/>
        <scheme val="minor"/>
      </rPr>
      <t xml:space="preserve"> (mol/min)</t>
    </r>
  </si>
  <si>
    <r>
      <t>F</t>
    </r>
    <r>
      <rPr>
        <vertAlign val="subscript"/>
        <sz val="11"/>
        <color theme="1"/>
        <rFont val="Calibri"/>
        <family val="2"/>
        <scheme val="minor"/>
      </rPr>
      <t>met.</t>
    </r>
    <r>
      <rPr>
        <sz val="11"/>
        <color theme="1"/>
        <rFont val="Calibri"/>
        <family val="2"/>
        <scheme val="minor"/>
      </rPr>
      <t xml:space="preserve"> (mol/min)</t>
    </r>
  </si>
  <si>
    <r>
      <t>c</t>
    </r>
    <r>
      <rPr>
        <vertAlign val="subscript"/>
        <sz val="11"/>
        <color theme="1"/>
        <rFont val="Calibri"/>
        <family val="2"/>
        <scheme val="minor"/>
      </rPr>
      <t>A0</t>
    </r>
    <r>
      <rPr>
        <sz val="11"/>
        <color theme="1"/>
        <rFont val="Calibri"/>
        <family val="2"/>
        <scheme val="minor"/>
      </rPr>
      <t xml:space="preserve"> (mol/L)</t>
    </r>
  </si>
  <si>
    <r>
      <t>c</t>
    </r>
    <r>
      <rPr>
        <vertAlign val="subscript"/>
        <sz val="11"/>
        <color theme="1"/>
        <rFont val="Calibri"/>
        <family val="2"/>
        <scheme val="minor"/>
      </rPr>
      <t>B0</t>
    </r>
    <r>
      <rPr>
        <sz val="11"/>
        <color theme="1"/>
        <rFont val="Calibri"/>
        <family val="2"/>
        <scheme val="minor"/>
      </rPr>
      <t xml:space="preserve"> (mol/L)</t>
    </r>
  </si>
  <si>
    <r>
      <t>c</t>
    </r>
    <r>
      <rPr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 (mol/L)</t>
    </r>
  </si>
  <si>
    <r>
      <t>c</t>
    </r>
    <r>
      <rPr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 xml:space="preserve"> (mol/L)</t>
    </r>
  </si>
  <si>
    <r>
      <t>c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 xml:space="preserve"> (mol/L)</t>
    </r>
  </si>
  <si>
    <r>
      <t>c</t>
    </r>
    <r>
      <rPr>
        <vertAlign val="subscript"/>
        <sz val="11"/>
        <color theme="1"/>
        <rFont val="Calibri"/>
        <family val="2"/>
        <scheme val="minor"/>
      </rPr>
      <t>D</t>
    </r>
    <r>
      <rPr>
        <sz val="11"/>
        <color theme="1"/>
        <rFont val="Calibri"/>
        <family val="2"/>
        <scheme val="minor"/>
      </rPr>
      <t xml:space="preserve"> (mol/L)</t>
    </r>
  </si>
  <si>
    <r>
      <t>c</t>
    </r>
    <r>
      <rPr>
        <vertAlign val="sub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(mol/L)</t>
    </r>
  </si>
  <si>
    <r>
      <t>c</t>
    </r>
    <r>
      <rPr>
        <vertAlign val="subscript"/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  <scheme val="minor"/>
      </rPr>
      <t xml:space="preserve"> (mol/L)</t>
    </r>
  </si>
  <si>
    <t>CONDICIONES DE ENTRADA</t>
  </si>
  <si>
    <r>
      <t>X</t>
    </r>
    <r>
      <rPr>
        <vertAlign val="subscript"/>
        <sz val="11"/>
        <color theme="1"/>
        <rFont val="Calibri"/>
        <family val="2"/>
        <scheme val="minor"/>
      </rPr>
      <t>A</t>
    </r>
  </si>
  <si>
    <t>Reactor</t>
  </si>
  <si>
    <t>Catalizador</t>
  </si>
  <si>
    <r>
      <t>d</t>
    </r>
    <r>
      <rPr>
        <vertAlign val="subscript"/>
        <sz val="11"/>
        <color theme="1"/>
        <rFont val="Calibri"/>
        <family val="2"/>
        <scheme val="minor"/>
      </rPr>
      <t>p</t>
    </r>
    <r>
      <rPr>
        <sz val="11"/>
        <color theme="1"/>
        <rFont val="Calibri"/>
        <family val="2"/>
        <scheme val="minor"/>
      </rPr>
      <t xml:space="preserve"> (m)</t>
    </r>
  </si>
  <si>
    <r>
      <t>ε</t>
    </r>
    <r>
      <rPr>
        <vertAlign val="subscript"/>
        <sz val="11"/>
        <color theme="1"/>
        <rFont val="Calibri"/>
        <family val="2"/>
      </rPr>
      <t>p</t>
    </r>
    <r>
      <rPr>
        <sz val="11"/>
        <color theme="1"/>
        <rFont val="Calibri"/>
        <family val="2"/>
      </rPr>
      <t xml:space="preserve"> </t>
    </r>
  </si>
  <si>
    <r>
      <t>kg</t>
    </r>
    <r>
      <rPr>
        <vertAlign val="subscript"/>
        <sz val="11"/>
        <color theme="1"/>
        <rFont val="Calibri"/>
        <family val="2"/>
      </rPr>
      <t>cat</t>
    </r>
    <r>
      <rPr>
        <sz val="11"/>
        <color theme="1"/>
        <rFont val="Calibri"/>
        <family val="2"/>
      </rPr>
      <t>/m</t>
    </r>
    <r>
      <rPr>
        <vertAlign val="superscript"/>
        <sz val="11"/>
        <color theme="1"/>
        <rFont val="Calibri"/>
        <family val="2"/>
      </rPr>
      <t>3</t>
    </r>
  </si>
  <si>
    <r>
      <t>V</t>
    </r>
    <r>
      <rPr>
        <vertAlign val="subscript"/>
        <sz val="11"/>
        <color theme="1"/>
        <rFont val="Calibri"/>
        <family val="2"/>
      </rPr>
      <t>L</t>
    </r>
    <r>
      <rPr>
        <sz val="11"/>
        <color theme="1"/>
        <rFont val="Calibri"/>
        <family val="2"/>
      </rPr>
      <t xml:space="preserve"> (m</t>
    </r>
    <r>
      <rPr>
        <vertAlign val="superscript"/>
        <sz val="11"/>
        <color theme="1"/>
        <rFont val="Calibri"/>
        <family val="2"/>
      </rPr>
      <t>3</t>
    </r>
    <r>
      <rPr>
        <sz val="11"/>
        <color theme="1"/>
        <rFont val="Calibri"/>
        <family val="2"/>
      </rPr>
      <t>)</t>
    </r>
  </si>
  <si>
    <r>
      <t>d</t>
    </r>
    <r>
      <rPr>
        <vertAlign val="subscript"/>
        <sz val="11"/>
        <color theme="1"/>
        <rFont val="Calibri"/>
        <family val="2"/>
      </rPr>
      <t>R</t>
    </r>
    <r>
      <rPr>
        <sz val="11"/>
        <color theme="1"/>
        <rFont val="Calibri"/>
        <family val="2"/>
      </rPr>
      <t xml:space="preserve"> (m)</t>
    </r>
  </si>
  <si>
    <r>
      <t>h</t>
    </r>
    <r>
      <rPr>
        <vertAlign val="subscript"/>
        <sz val="11"/>
        <color theme="1"/>
        <rFont val="Calibri"/>
        <family val="2"/>
      </rPr>
      <t>R</t>
    </r>
    <r>
      <rPr>
        <sz val="11"/>
        <color theme="1"/>
        <rFont val="Calibri"/>
        <family val="2"/>
      </rPr>
      <t xml:space="preserve"> (m)</t>
    </r>
  </si>
  <si>
    <t>CONDICIONES DE SALIDA</t>
  </si>
  <si>
    <r>
      <t>P</t>
    </r>
    <r>
      <rPr>
        <vertAlign val="subscript"/>
        <sz val="11"/>
        <color theme="1"/>
        <rFont val="Calibri"/>
        <family val="2"/>
        <scheme val="minor"/>
      </rPr>
      <t>D</t>
    </r>
    <r>
      <rPr>
        <sz val="11"/>
        <color theme="1"/>
        <rFont val="Calibri"/>
        <family val="2"/>
        <scheme val="minor"/>
      </rPr>
      <t xml:space="preserve"> (ton/año)</t>
    </r>
  </si>
  <si>
    <r>
      <t>P</t>
    </r>
    <r>
      <rPr>
        <vertAlign val="subscript"/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  <scheme val="minor"/>
      </rPr>
      <t xml:space="preserve"> (ton/año)</t>
    </r>
  </si>
  <si>
    <t>φ</t>
  </si>
  <si>
    <r>
      <t>D</t>
    </r>
    <r>
      <rPr>
        <vertAlign val="sub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(m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/s)</t>
    </r>
  </si>
  <si>
    <r>
      <t>ρ</t>
    </r>
    <r>
      <rPr>
        <vertAlign val="subscript"/>
        <sz val="11"/>
        <color theme="1"/>
        <rFont val="Calibri"/>
        <family val="2"/>
      </rPr>
      <t>p</t>
    </r>
    <r>
      <rPr>
        <sz val="11"/>
        <color theme="1"/>
        <rFont val="Calibri"/>
        <family val="2"/>
      </rPr>
      <t xml:space="preserve"> (kg/m</t>
    </r>
    <r>
      <rPr>
        <vertAlign val="superscript"/>
        <sz val="11"/>
        <color theme="1"/>
        <rFont val="Calibri"/>
        <family val="2"/>
      </rPr>
      <t>3</t>
    </r>
    <r>
      <rPr>
        <sz val="11"/>
        <color theme="1"/>
        <rFont val="Calibri"/>
        <family val="2"/>
      </rPr>
      <t>)</t>
    </r>
  </si>
  <si>
    <t>Sistema de agitación</t>
  </si>
  <si>
    <r>
      <t>d</t>
    </r>
    <r>
      <rPr>
        <vertAlign val="subscript"/>
        <sz val="11"/>
        <color theme="1"/>
        <rFont val="Calibri"/>
        <family val="2"/>
        <scheme val="minor"/>
      </rPr>
      <t>I</t>
    </r>
    <r>
      <rPr>
        <sz val="11"/>
        <color theme="1"/>
        <rFont val="Calibri"/>
        <family val="2"/>
        <scheme val="minor"/>
      </rPr>
      <t xml:space="preserve"> (m)</t>
    </r>
  </si>
  <si>
    <t>Viscosidades (kg/m·s)</t>
  </si>
  <si>
    <t>Triglicérido (ác.linoleico)</t>
  </si>
  <si>
    <t>Triglicérido (ác.lin.)</t>
  </si>
  <si>
    <t>Triglicérido (ác.lin)</t>
  </si>
  <si>
    <t>Triglicérido</t>
  </si>
  <si>
    <r>
      <t>F</t>
    </r>
    <r>
      <rPr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 (mol/min)</t>
    </r>
  </si>
  <si>
    <r>
      <t>F</t>
    </r>
    <r>
      <rPr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 xml:space="preserve"> (mol/min)</t>
    </r>
  </si>
  <si>
    <r>
      <t>F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 xml:space="preserve"> (mol/min)</t>
    </r>
  </si>
  <si>
    <r>
      <t>F</t>
    </r>
    <r>
      <rPr>
        <vertAlign val="subscript"/>
        <sz val="11"/>
        <color theme="1"/>
        <rFont val="Calibri"/>
        <family val="2"/>
        <scheme val="minor"/>
      </rPr>
      <t>D</t>
    </r>
    <r>
      <rPr>
        <sz val="11"/>
        <color theme="1"/>
        <rFont val="Calibri"/>
        <family val="2"/>
        <scheme val="minor"/>
      </rPr>
      <t xml:space="preserve"> (mol/min)</t>
    </r>
  </si>
  <si>
    <r>
      <t>F</t>
    </r>
    <r>
      <rPr>
        <vertAlign val="sub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(mol/min)</t>
    </r>
  </si>
  <si>
    <r>
      <t>F</t>
    </r>
    <r>
      <rPr>
        <vertAlign val="subscript"/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  <scheme val="minor"/>
      </rPr>
      <t xml:space="preserve"> (mol/min)</t>
    </r>
  </si>
  <si>
    <r>
      <t>F</t>
    </r>
    <r>
      <rPr>
        <vertAlign val="subscript"/>
        <sz val="11"/>
        <color theme="1"/>
        <rFont val="Calibri"/>
        <family val="2"/>
        <scheme val="minor"/>
      </rPr>
      <t>total</t>
    </r>
    <r>
      <rPr>
        <sz val="11"/>
        <color theme="1"/>
        <rFont val="Calibri"/>
        <family val="2"/>
        <scheme val="minor"/>
      </rPr>
      <t xml:space="preserve"> (mol/min)</t>
    </r>
  </si>
  <si>
    <r>
      <t>x</t>
    </r>
    <r>
      <rPr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 (mol/mol)</t>
    </r>
  </si>
  <si>
    <r>
      <t>x</t>
    </r>
    <r>
      <rPr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 xml:space="preserve"> (mol/mol)</t>
    </r>
  </si>
  <si>
    <r>
      <t>x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 xml:space="preserve"> (mol/mol)</t>
    </r>
  </si>
  <si>
    <r>
      <t>x</t>
    </r>
    <r>
      <rPr>
        <vertAlign val="subscript"/>
        <sz val="11"/>
        <color theme="1"/>
        <rFont val="Calibri"/>
        <family val="2"/>
        <scheme val="minor"/>
      </rPr>
      <t>D</t>
    </r>
    <r>
      <rPr>
        <sz val="11"/>
        <color theme="1"/>
        <rFont val="Calibri"/>
        <family val="2"/>
        <scheme val="minor"/>
      </rPr>
      <t xml:space="preserve"> (mol/mol)</t>
    </r>
  </si>
  <si>
    <r>
      <t>x</t>
    </r>
    <r>
      <rPr>
        <vertAlign val="sub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(mol/mol)</t>
    </r>
  </si>
  <si>
    <r>
      <t>x</t>
    </r>
    <r>
      <rPr>
        <vertAlign val="subscript"/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  <scheme val="minor"/>
      </rPr>
      <t xml:space="preserve"> (mol/mol)</t>
    </r>
  </si>
  <si>
    <r>
      <t>F</t>
    </r>
    <r>
      <rPr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 (kg/min)</t>
    </r>
  </si>
  <si>
    <r>
      <t>F</t>
    </r>
    <r>
      <rPr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 xml:space="preserve"> (kg/min)</t>
    </r>
  </si>
  <si>
    <r>
      <t>F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 xml:space="preserve"> (kg/min)</t>
    </r>
  </si>
  <si>
    <r>
      <t>F</t>
    </r>
    <r>
      <rPr>
        <vertAlign val="subscript"/>
        <sz val="11"/>
        <color theme="1"/>
        <rFont val="Calibri"/>
        <family val="2"/>
        <scheme val="minor"/>
      </rPr>
      <t>D</t>
    </r>
    <r>
      <rPr>
        <sz val="11"/>
        <color theme="1"/>
        <rFont val="Calibri"/>
        <family val="2"/>
        <scheme val="minor"/>
      </rPr>
      <t xml:space="preserve"> (kg/min)</t>
    </r>
  </si>
  <si>
    <r>
      <t>F</t>
    </r>
    <r>
      <rPr>
        <vertAlign val="sub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(kg/min)</t>
    </r>
  </si>
  <si>
    <r>
      <t>F</t>
    </r>
    <r>
      <rPr>
        <vertAlign val="subscript"/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  <scheme val="minor"/>
      </rPr>
      <t xml:space="preserve"> (kg/min)</t>
    </r>
  </si>
  <si>
    <r>
      <t>F</t>
    </r>
    <r>
      <rPr>
        <vertAlign val="subscript"/>
        <sz val="11"/>
        <color theme="1"/>
        <rFont val="Calibri"/>
        <family val="2"/>
        <scheme val="minor"/>
      </rPr>
      <t>total</t>
    </r>
    <r>
      <rPr>
        <sz val="11"/>
        <color theme="1"/>
        <rFont val="Calibri"/>
        <family val="2"/>
        <scheme val="minor"/>
      </rPr>
      <t xml:space="preserve"> (kg/min)</t>
    </r>
  </si>
  <si>
    <r>
      <t>x</t>
    </r>
    <r>
      <rPr>
        <vertAlign val="sub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(mol/mol)</t>
    </r>
  </si>
  <si>
    <r>
      <t>x</t>
    </r>
    <r>
      <rPr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 (kg/kg)</t>
    </r>
  </si>
  <si>
    <r>
      <t>x</t>
    </r>
    <r>
      <rPr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 xml:space="preserve"> (kg/kg)</t>
    </r>
  </si>
  <si>
    <r>
      <t>x</t>
    </r>
    <r>
      <rPr>
        <vertAlign val="subscript"/>
        <sz val="11"/>
        <color theme="1"/>
        <rFont val="Calibri"/>
        <family val="2"/>
        <scheme val="minor"/>
      </rPr>
      <t>C</t>
    </r>
    <r>
      <rPr>
        <sz val="11"/>
        <color theme="1"/>
        <rFont val="Calibri"/>
        <family val="2"/>
        <scheme val="minor"/>
      </rPr>
      <t xml:space="preserve"> (kg/kg)</t>
    </r>
  </si>
  <si>
    <r>
      <t>x</t>
    </r>
    <r>
      <rPr>
        <vertAlign val="subscript"/>
        <sz val="11"/>
        <color theme="1"/>
        <rFont val="Calibri"/>
        <family val="2"/>
        <scheme val="minor"/>
      </rPr>
      <t>D</t>
    </r>
    <r>
      <rPr>
        <sz val="11"/>
        <color theme="1"/>
        <rFont val="Calibri"/>
        <family val="2"/>
        <scheme val="minor"/>
      </rPr>
      <t xml:space="preserve"> (kg/kg)</t>
    </r>
  </si>
  <si>
    <r>
      <t>x</t>
    </r>
    <r>
      <rPr>
        <vertAlign val="sub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(kg/kg)</t>
    </r>
  </si>
  <si>
    <r>
      <t>x</t>
    </r>
    <r>
      <rPr>
        <vertAlign val="subscript"/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  <scheme val="minor"/>
      </rPr>
      <t xml:space="preserve"> (kg/kg)</t>
    </r>
  </si>
  <si>
    <r>
      <t>x</t>
    </r>
    <r>
      <rPr>
        <vertAlign val="subscript"/>
        <sz val="11"/>
        <color theme="1"/>
        <rFont val="Calibri"/>
        <family val="2"/>
        <scheme val="minor"/>
      </rPr>
      <t>T</t>
    </r>
    <r>
      <rPr>
        <sz val="11"/>
        <color theme="1"/>
        <rFont val="Calibri"/>
        <family val="2"/>
        <scheme val="minor"/>
      </rPr>
      <t xml:space="preserve"> (kg/kg)</t>
    </r>
  </si>
  <si>
    <r>
      <t>ρ (kg/m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</t>
    </r>
  </si>
  <si>
    <r>
      <t>N</t>
    </r>
    <r>
      <rPr>
        <vertAlign val="subscript"/>
        <sz val="11"/>
        <color theme="1"/>
        <rFont val="Calibri"/>
        <family val="2"/>
        <scheme val="minor"/>
      </rPr>
      <t>I</t>
    </r>
    <r>
      <rPr>
        <sz val="11"/>
        <color theme="1"/>
        <rFont val="Calibri"/>
        <family val="2"/>
        <scheme val="minor"/>
      </rPr>
      <t xml:space="preserve"> (s</t>
    </r>
    <r>
      <rPr>
        <vertAlign val="superscript"/>
        <sz val="11"/>
        <color theme="1"/>
        <rFont val="Calibri"/>
        <family val="2"/>
        <scheme val="minor"/>
      </rPr>
      <t>-1</t>
    </r>
    <r>
      <rPr>
        <sz val="11"/>
        <color theme="1"/>
        <rFont val="Calibri"/>
        <family val="2"/>
        <scheme val="minor"/>
      </rPr>
      <t>)</t>
    </r>
  </si>
  <si>
    <r>
      <t>P</t>
    </r>
    <r>
      <rPr>
        <vertAlign val="subscript"/>
        <sz val="11"/>
        <color theme="1"/>
        <rFont val="Calibri"/>
        <family val="2"/>
        <scheme val="minor"/>
      </rPr>
      <t>disipada</t>
    </r>
    <r>
      <rPr>
        <sz val="11"/>
        <color theme="1"/>
        <rFont val="Calibri"/>
        <family val="2"/>
        <scheme val="minor"/>
      </rPr>
      <t xml:space="preserve"> (KW)</t>
    </r>
  </si>
  <si>
    <t>AGITACIÓN</t>
  </si>
  <si>
    <r>
      <t>ΔH</t>
    </r>
    <r>
      <rPr>
        <vertAlign val="subscript"/>
        <sz val="11"/>
        <color theme="1"/>
        <rFont val="Calibri"/>
        <family val="2"/>
      </rPr>
      <t>R</t>
    </r>
    <r>
      <rPr>
        <sz val="11"/>
        <color theme="1"/>
        <rFont val="Calibri"/>
        <family val="2"/>
      </rPr>
      <t xml:space="preserve"> (KJ/mol)</t>
    </r>
  </si>
  <si>
    <t>cp (KJ/kg·K)</t>
  </si>
  <si>
    <r>
      <t>c</t>
    </r>
    <r>
      <rPr>
        <vertAlign val="subscript"/>
        <sz val="11"/>
        <color theme="1"/>
        <rFont val="Calibri"/>
        <family val="2"/>
        <scheme val="minor"/>
      </rPr>
      <t>p</t>
    </r>
    <r>
      <rPr>
        <sz val="11"/>
        <color theme="1"/>
        <rFont val="Calibri"/>
        <family val="2"/>
        <scheme val="minor"/>
      </rPr>
      <t xml:space="preserve"> (KJ/kg·K)</t>
    </r>
  </si>
  <si>
    <r>
      <t>T</t>
    </r>
    <r>
      <rPr>
        <vertAlign val="subscript"/>
        <sz val="11"/>
        <color theme="1"/>
        <rFont val="Calibri"/>
        <family val="2"/>
      </rPr>
      <t>E</t>
    </r>
    <r>
      <rPr>
        <sz val="11"/>
        <color theme="1"/>
        <rFont val="Calibri"/>
        <family val="2"/>
      </rPr>
      <t xml:space="preserve"> (ºC)</t>
    </r>
  </si>
  <si>
    <t>r (mol/g·min)</t>
  </si>
  <si>
    <r>
      <t>U</t>
    </r>
    <r>
      <rPr>
        <vertAlign val="subscript"/>
        <sz val="11"/>
        <color theme="1"/>
        <rFont val="Calibri"/>
        <family val="2"/>
        <scheme val="minor"/>
      </rPr>
      <t>G</t>
    </r>
    <r>
      <rPr>
        <sz val="11"/>
        <color theme="1"/>
        <rFont val="Calibri"/>
        <family val="2"/>
        <scheme val="minor"/>
      </rPr>
      <t xml:space="preserve"> (ºC)</t>
    </r>
  </si>
  <si>
    <r>
      <t>T</t>
    </r>
    <r>
      <rPr>
        <vertAlign val="subscript"/>
        <sz val="11"/>
        <color theme="1"/>
        <rFont val="Calibri"/>
        <family val="2"/>
        <scheme val="minor"/>
      </rPr>
      <t>adiabatico</t>
    </r>
    <r>
      <rPr>
        <sz val="11"/>
        <color theme="1"/>
        <rFont val="Calibri"/>
        <family val="2"/>
        <scheme val="minor"/>
      </rPr>
      <t xml:space="preserve"> (ºC)</t>
    </r>
  </si>
  <si>
    <r>
      <t>N</t>
    </r>
    <r>
      <rPr>
        <vertAlign val="subscript"/>
        <sz val="11"/>
        <color theme="1"/>
        <rFont val="Calibri"/>
        <family val="2"/>
        <scheme val="minor"/>
      </rPr>
      <t>p</t>
    </r>
  </si>
  <si>
    <r>
      <t>z</t>
    </r>
    <r>
      <rPr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 (m)</t>
    </r>
  </si>
  <si>
    <r>
      <t>w</t>
    </r>
    <r>
      <rPr>
        <vertAlign val="subscript"/>
        <sz val="11"/>
        <color theme="1"/>
        <rFont val="Calibri"/>
        <family val="2"/>
        <scheme val="minor"/>
      </rPr>
      <t xml:space="preserve">B </t>
    </r>
    <r>
      <rPr>
        <sz val="11"/>
        <color theme="1"/>
        <rFont val="Calibri"/>
        <family val="2"/>
        <scheme val="minor"/>
      </rPr>
      <t>(m)</t>
    </r>
  </si>
  <si>
    <t>nº placas defl.</t>
  </si>
  <si>
    <t>w (m)</t>
  </si>
  <si>
    <t>a</t>
  </si>
  <si>
    <t>b</t>
  </si>
  <si>
    <t>c</t>
  </si>
  <si>
    <t>k (W/mk)</t>
  </si>
  <si>
    <r>
      <t>T</t>
    </r>
    <r>
      <rPr>
        <vertAlign val="subscript"/>
        <sz val="11"/>
        <color theme="1"/>
        <rFont val="Calibri"/>
        <family val="2"/>
        <scheme val="minor"/>
      </rPr>
      <t>m</t>
    </r>
    <r>
      <rPr>
        <sz val="11"/>
        <color theme="1"/>
        <rFont val="Calibri"/>
        <family val="2"/>
        <scheme val="minor"/>
      </rPr>
      <t xml:space="preserve"> (ºC)</t>
    </r>
  </si>
  <si>
    <r>
      <t>h</t>
    </r>
    <r>
      <rPr>
        <vertAlign val="subscript"/>
        <sz val="11"/>
        <color theme="1"/>
        <rFont val="Calibri"/>
        <family val="2"/>
      </rPr>
      <t>L</t>
    </r>
    <r>
      <rPr>
        <sz val="11"/>
        <color theme="1"/>
        <rFont val="Calibri"/>
        <family val="2"/>
      </rPr>
      <t xml:space="preserve"> (m)</t>
    </r>
  </si>
  <si>
    <t>SISTEMA DE INTERCAMBIO DE CALOR (CAMISA)</t>
  </si>
  <si>
    <r>
      <t>m</t>
    </r>
    <r>
      <rPr>
        <vertAlign val="subscript"/>
        <sz val="11"/>
        <color theme="1"/>
        <rFont val="Calibri"/>
        <family val="2"/>
        <scheme val="minor"/>
      </rPr>
      <t>agua</t>
    </r>
    <r>
      <rPr>
        <sz val="11"/>
        <color theme="1"/>
        <rFont val="Calibri"/>
        <family val="2"/>
        <scheme val="minor"/>
      </rPr>
      <t xml:space="preserve"> (kg/s)</t>
    </r>
  </si>
  <si>
    <r>
      <t>ρ</t>
    </r>
    <r>
      <rPr>
        <vertAlign val="subscript"/>
        <sz val="11"/>
        <color theme="1"/>
        <rFont val="Calibri"/>
        <family val="2"/>
        <scheme val="minor"/>
      </rPr>
      <t>agua</t>
    </r>
    <r>
      <rPr>
        <sz val="11"/>
        <color theme="1"/>
        <rFont val="Calibri"/>
        <family val="2"/>
        <scheme val="minor"/>
      </rPr>
      <t xml:space="preserve"> (kg/m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</t>
    </r>
  </si>
  <si>
    <r>
      <t>μ</t>
    </r>
    <r>
      <rPr>
        <vertAlign val="subscript"/>
        <sz val="11"/>
        <color theme="1"/>
        <rFont val="Calibri"/>
        <family val="2"/>
        <scheme val="minor"/>
      </rPr>
      <t>agua</t>
    </r>
    <r>
      <rPr>
        <sz val="11"/>
        <color theme="1"/>
        <rFont val="Calibri"/>
        <family val="2"/>
        <scheme val="minor"/>
      </rPr>
      <t xml:space="preserve"> (kg/m·s)</t>
    </r>
  </si>
  <si>
    <r>
      <t>d</t>
    </r>
    <r>
      <rPr>
        <vertAlign val="subscript"/>
        <sz val="11"/>
        <color theme="1"/>
        <rFont val="Calibri"/>
        <family val="2"/>
        <scheme val="minor"/>
      </rPr>
      <t>camisa</t>
    </r>
    <r>
      <rPr>
        <sz val="11"/>
        <color theme="1"/>
        <rFont val="Calibri"/>
        <family val="2"/>
        <scheme val="minor"/>
      </rPr>
      <t xml:space="preserve"> (m)</t>
    </r>
  </si>
  <si>
    <r>
      <t>P</t>
    </r>
    <r>
      <rPr>
        <vertAlign val="subscript"/>
        <sz val="11"/>
        <color theme="1"/>
        <rFont val="Calibri"/>
        <family val="2"/>
        <scheme val="minor"/>
      </rPr>
      <t>diseño</t>
    </r>
    <r>
      <rPr>
        <sz val="11"/>
        <color theme="1"/>
        <rFont val="Calibri"/>
        <family val="2"/>
        <scheme val="minor"/>
      </rPr>
      <t xml:space="preserve"> (bar)</t>
    </r>
  </si>
  <si>
    <r>
      <t>T</t>
    </r>
    <r>
      <rPr>
        <vertAlign val="subscript"/>
        <sz val="11"/>
        <color theme="1"/>
        <rFont val="Calibri"/>
        <family val="2"/>
        <scheme val="minor"/>
      </rPr>
      <t>diseño</t>
    </r>
    <r>
      <rPr>
        <sz val="11"/>
        <color theme="1"/>
        <rFont val="Calibri"/>
        <family val="2"/>
        <scheme val="minor"/>
      </rPr>
      <t xml:space="preserve"> (ºC)</t>
    </r>
  </si>
  <si>
    <r>
      <t>S (kg/mm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</t>
    </r>
  </si>
  <si>
    <t>CUERPO CILÍNDRICO</t>
  </si>
  <si>
    <t>E</t>
  </si>
  <si>
    <t>R (m)</t>
  </si>
  <si>
    <t>t (mm)</t>
  </si>
  <si>
    <t>CABEZAL TORIESFÉRICO</t>
  </si>
  <si>
    <t>r (m)</t>
  </si>
  <si>
    <t>L (m)</t>
  </si>
  <si>
    <t>e (mm)</t>
  </si>
  <si>
    <t>H (m)</t>
  </si>
  <si>
    <r>
      <t>t</t>
    </r>
    <r>
      <rPr>
        <sz val="11"/>
        <color theme="1"/>
        <rFont val="Calibri"/>
        <family val="2"/>
        <scheme val="minor"/>
      </rPr>
      <t xml:space="preserve"> (mm)</t>
    </r>
  </si>
  <si>
    <t>F</t>
  </si>
  <si>
    <r>
      <t>V</t>
    </r>
    <r>
      <rPr>
        <vertAlign val="subscript"/>
        <sz val="11"/>
        <color theme="1"/>
        <rFont val="Calibri"/>
        <family val="2"/>
      </rPr>
      <t>R</t>
    </r>
    <r>
      <rPr>
        <sz val="11"/>
        <color theme="1"/>
        <rFont val="Calibri"/>
        <family val="2"/>
      </rPr>
      <t xml:space="preserve"> (m</t>
    </r>
    <r>
      <rPr>
        <vertAlign val="superscript"/>
        <sz val="11"/>
        <color theme="1"/>
        <rFont val="Calibri"/>
        <family val="2"/>
      </rPr>
      <t>3</t>
    </r>
    <r>
      <rPr>
        <sz val="11"/>
        <color theme="1"/>
        <rFont val="Calibri"/>
        <family val="2"/>
      </rPr>
      <t>)</t>
    </r>
  </si>
  <si>
    <r>
      <t>V (m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)</t>
    </r>
  </si>
  <si>
    <t>C1 (mm)</t>
  </si>
  <si>
    <t>C2 (mm)</t>
  </si>
  <si>
    <t>h1 (mm)</t>
  </si>
  <si>
    <t>h2 (m)</t>
  </si>
  <si>
    <r>
      <t>D</t>
    </r>
    <r>
      <rPr>
        <vertAlign val="sub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(m)</t>
    </r>
  </si>
  <si>
    <t>DATOS DISEÑO</t>
  </si>
  <si>
    <r>
      <t>S</t>
    </r>
    <r>
      <rPr>
        <vertAlign val="subscript"/>
        <sz val="11"/>
        <color theme="1"/>
        <rFont val="Calibri"/>
        <family val="2"/>
      </rPr>
      <t>camisa</t>
    </r>
    <r>
      <rPr>
        <sz val="11"/>
        <color theme="1"/>
        <rFont val="Calibri"/>
        <family val="2"/>
      </rPr>
      <t xml:space="preserve"> (m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)</t>
    </r>
  </si>
  <si>
    <r>
      <t>c</t>
    </r>
    <r>
      <rPr>
        <vertAlign val="subscript"/>
        <sz val="11"/>
        <color theme="1"/>
        <rFont val="Calibri"/>
        <family val="2"/>
        <scheme val="minor"/>
      </rPr>
      <t>p,agua</t>
    </r>
    <r>
      <rPr>
        <sz val="11"/>
        <color theme="1"/>
        <rFont val="Calibri"/>
        <family val="2"/>
        <scheme val="minor"/>
      </rPr>
      <t xml:space="preserve"> (KJ/kg·K)</t>
    </r>
  </si>
  <si>
    <r>
      <t>T</t>
    </r>
    <r>
      <rPr>
        <vertAlign val="subscript"/>
        <sz val="11"/>
        <color theme="1"/>
        <rFont val="Calibri"/>
        <family val="2"/>
        <scheme val="minor"/>
      </rPr>
      <t>agua,in</t>
    </r>
    <r>
      <rPr>
        <sz val="11"/>
        <color theme="1"/>
        <rFont val="Calibri"/>
        <family val="2"/>
        <scheme val="minor"/>
      </rPr>
      <t xml:space="preserve"> (ºC)</t>
    </r>
  </si>
  <si>
    <r>
      <t>Q</t>
    </r>
    <r>
      <rPr>
        <vertAlign val="subscript"/>
        <sz val="11"/>
        <color theme="1"/>
        <rFont val="Calibri"/>
        <family val="2"/>
        <scheme val="minor"/>
      </rPr>
      <t>interc.</t>
    </r>
    <r>
      <rPr>
        <sz val="11"/>
        <color theme="1"/>
        <rFont val="Calibri"/>
        <family val="2"/>
        <scheme val="minor"/>
      </rPr>
      <t xml:space="preserve"> (KW)</t>
    </r>
  </si>
  <si>
    <r>
      <t>h</t>
    </r>
    <r>
      <rPr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 xml:space="preserve"> (W/m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·K)</t>
    </r>
  </si>
  <si>
    <r>
      <t>d</t>
    </r>
    <r>
      <rPr>
        <vertAlign val="subscript"/>
        <sz val="11"/>
        <color theme="1"/>
        <rFont val="Calibri"/>
        <family val="2"/>
        <scheme val="minor"/>
      </rPr>
      <t>e</t>
    </r>
    <r>
      <rPr>
        <sz val="11"/>
        <color theme="1"/>
        <rFont val="Calibri"/>
        <family val="2"/>
        <scheme val="minor"/>
      </rPr>
      <t xml:space="preserve"> (m)</t>
    </r>
  </si>
  <si>
    <r>
      <t>K</t>
    </r>
    <r>
      <rPr>
        <vertAlign val="subscript"/>
        <sz val="11"/>
        <color theme="1"/>
        <rFont val="Calibri"/>
        <family val="2"/>
        <scheme val="minor"/>
      </rPr>
      <t>agua</t>
    </r>
    <r>
      <rPr>
        <sz val="11"/>
        <color theme="1"/>
        <rFont val="Calibri"/>
        <family val="2"/>
        <scheme val="minor"/>
      </rPr>
      <t xml:space="preserve"> (W/mK)</t>
    </r>
  </si>
  <si>
    <r>
      <t>v</t>
    </r>
    <r>
      <rPr>
        <vertAlign val="subscript"/>
        <sz val="11"/>
        <color theme="1"/>
        <rFont val="Calibri"/>
        <family val="2"/>
        <scheme val="minor"/>
      </rPr>
      <t xml:space="preserve">camisa </t>
    </r>
    <r>
      <rPr>
        <sz val="11"/>
        <color theme="1"/>
        <rFont val="Calibri"/>
        <family val="2"/>
        <scheme val="minor"/>
      </rPr>
      <t>(m/s)</t>
    </r>
  </si>
  <si>
    <r>
      <t>Re</t>
    </r>
    <r>
      <rPr>
        <vertAlign val="subscript"/>
        <sz val="11"/>
        <color theme="1"/>
        <rFont val="Calibri"/>
        <family val="2"/>
        <scheme val="minor"/>
      </rPr>
      <t>camisa</t>
    </r>
  </si>
  <si>
    <r>
      <t>Pr</t>
    </r>
    <r>
      <rPr>
        <vertAlign val="subscript"/>
        <sz val="11"/>
        <color theme="1"/>
        <rFont val="Calibri"/>
        <family val="2"/>
        <scheme val="minor"/>
      </rPr>
      <t>camisa</t>
    </r>
  </si>
  <si>
    <r>
      <t>h</t>
    </r>
    <r>
      <rPr>
        <vertAlign val="subscript"/>
        <sz val="11"/>
        <color theme="1"/>
        <rFont val="Calibri"/>
        <family val="2"/>
        <scheme val="minor"/>
      </rPr>
      <t>camisa</t>
    </r>
    <r>
      <rPr>
        <sz val="11"/>
        <color theme="1"/>
        <rFont val="Calibri"/>
        <family val="2"/>
        <scheme val="minor"/>
      </rPr>
      <t xml:space="preserve"> (W/m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·K)</t>
    </r>
  </si>
  <si>
    <r>
      <t>L</t>
    </r>
    <r>
      <rPr>
        <vertAlign val="subscript"/>
        <sz val="11"/>
        <color theme="1"/>
        <rFont val="Calibri"/>
        <family val="2"/>
      </rPr>
      <t>camisa</t>
    </r>
    <r>
      <rPr>
        <sz val="11"/>
        <color theme="1"/>
        <rFont val="Calibri"/>
        <family val="2"/>
      </rPr>
      <t xml:space="preserve"> (m)</t>
    </r>
  </si>
  <si>
    <r>
      <t>U (W/m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K)</t>
    </r>
  </si>
  <si>
    <r>
      <t>Re</t>
    </r>
    <r>
      <rPr>
        <vertAlign val="subscript"/>
        <sz val="11"/>
        <color theme="1"/>
        <rFont val="Calibri"/>
        <family val="2"/>
        <scheme val="minor"/>
      </rPr>
      <t>b</t>
    </r>
  </si>
  <si>
    <r>
      <t>Pr</t>
    </r>
    <r>
      <rPr>
        <vertAlign val="subscript"/>
        <sz val="11"/>
        <color theme="1"/>
        <rFont val="Calibri"/>
        <family val="2"/>
        <scheme val="minor"/>
      </rPr>
      <t>b</t>
    </r>
  </si>
  <si>
    <r>
      <t>Fr</t>
    </r>
    <r>
      <rPr>
        <vertAlign val="subscript"/>
        <sz val="11"/>
        <color theme="1"/>
        <rFont val="Calibri"/>
        <family val="2"/>
        <scheme val="minor"/>
      </rPr>
      <t>b</t>
    </r>
  </si>
  <si>
    <r>
      <t>μ</t>
    </r>
    <r>
      <rPr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 xml:space="preserve"> (kg/ms)</t>
    </r>
  </si>
  <si>
    <r>
      <t>k</t>
    </r>
    <r>
      <rPr>
        <vertAlign val="sub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scheme val="minor"/>
      </rPr>
      <t xml:space="preserve"> (W/m·K)</t>
    </r>
  </si>
  <si>
    <r>
      <t>Nusselt</t>
    </r>
    <r>
      <rPr>
        <vertAlign val="subscript"/>
        <sz val="11"/>
        <color theme="1"/>
        <rFont val="Calibri"/>
        <family val="2"/>
        <scheme val="minor"/>
      </rPr>
      <t>b</t>
    </r>
  </si>
  <si>
    <r>
      <t>T</t>
    </r>
    <r>
      <rPr>
        <vertAlign val="subscript"/>
        <sz val="11"/>
        <color theme="1"/>
        <rFont val="Calibri"/>
        <family val="2"/>
        <scheme val="minor"/>
      </rPr>
      <t>agua,camisa</t>
    </r>
    <r>
      <rPr>
        <sz val="11"/>
        <color theme="1"/>
        <rFont val="Calibri"/>
        <family val="2"/>
        <scheme val="minor"/>
      </rPr>
      <t xml:space="preserve"> (ºC)</t>
    </r>
  </si>
  <si>
    <r>
      <t>Nusselt</t>
    </r>
    <r>
      <rPr>
        <vertAlign val="subscript"/>
        <sz val="11"/>
        <color theme="1"/>
        <rFont val="Calibri"/>
        <family val="2"/>
        <scheme val="minor"/>
      </rPr>
      <t>camisa</t>
    </r>
  </si>
  <si>
    <t>Sistema interc.calor (camisa)</t>
  </si>
  <si>
    <r>
      <t>T</t>
    </r>
    <r>
      <rPr>
        <vertAlign val="subscript"/>
        <sz val="11"/>
        <color theme="1"/>
        <rFont val="Calibri"/>
        <family val="2"/>
        <scheme val="minor"/>
      </rPr>
      <t>exterior</t>
    </r>
    <r>
      <rPr>
        <sz val="11"/>
        <color theme="1"/>
        <rFont val="Calibri"/>
        <family val="2"/>
        <scheme val="minor"/>
      </rPr>
      <t xml:space="preserve"> (ºC)</t>
    </r>
  </si>
  <si>
    <r>
      <t>K</t>
    </r>
    <r>
      <rPr>
        <vertAlign val="subscript"/>
        <sz val="11"/>
        <color theme="1"/>
        <rFont val="Calibri"/>
        <family val="2"/>
      </rPr>
      <t>aislante</t>
    </r>
    <r>
      <rPr>
        <sz val="11"/>
        <color theme="1"/>
        <rFont val="Calibri"/>
        <family val="2"/>
      </rPr>
      <t xml:space="preserve"> (W/mK)</t>
    </r>
  </si>
  <si>
    <r>
      <t>T</t>
    </r>
    <r>
      <rPr>
        <vertAlign val="subscript"/>
        <sz val="11"/>
        <color theme="1"/>
        <rFont val="Calibri"/>
        <family val="2"/>
        <scheme val="minor"/>
      </rPr>
      <t>superficie</t>
    </r>
    <r>
      <rPr>
        <sz val="11"/>
        <color theme="1"/>
        <rFont val="Calibri"/>
        <family val="2"/>
        <scheme val="minor"/>
      </rPr>
      <t xml:space="preserve"> (ºC)</t>
    </r>
  </si>
  <si>
    <r>
      <t>Gr</t>
    </r>
    <r>
      <rPr>
        <vertAlign val="subscript"/>
        <sz val="11"/>
        <color theme="1"/>
        <rFont val="Calibri"/>
        <family val="2"/>
        <scheme val="minor"/>
      </rPr>
      <t>aire</t>
    </r>
  </si>
  <si>
    <r>
      <t>Pr</t>
    </r>
    <r>
      <rPr>
        <vertAlign val="subscript"/>
        <sz val="11"/>
        <color theme="1"/>
        <rFont val="Calibri"/>
        <family val="2"/>
        <scheme val="minor"/>
      </rPr>
      <t>aire</t>
    </r>
  </si>
  <si>
    <t>Cálculo del espesor aislante</t>
  </si>
  <si>
    <r>
      <t>(Gr·Pr)</t>
    </r>
    <r>
      <rPr>
        <vertAlign val="subscript"/>
        <sz val="11"/>
        <color theme="1"/>
        <rFont val="Calibri"/>
        <family val="2"/>
        <scheme val="minor"/>
      </rPr>
      <t>aire</t>
    </r>
  </si>
  <si>
    <t>C''</t>
  </si>
  <si>
    <t>n</t>
  </si>
  <si>
    <r>
      <t>h</t>
    </r>
    <r>
      <rPr>
        <vertAlign val="subscript"/>
        <sz val="11"/>
        <color theme="1"/>
        <rFont val="Calibri"/>
        <family val="2"/>
        <scheme val="minor"/>
      </rPr>
      <t>aire</t>
    </r>
    <r>
      <rPr>
        <sz val="11"/>
        <color theme="1"/>
        <rFont val="Calibri"/>
        <family val="2"/>
        <scheme val="minor"/>
      </rPr>
      <t xml:space="preserve"> (W/m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·K)</t>
    </r>
  </si>
  <si>
    <r>
      <t>e</t>
    </r>
    <r>
      <rPr>
        <vertAlign val="subscript"/>
        <sz val="11"/>
        <color theme="1"/>
        <rFont val="Calibri"/>
        <family val="2"/>
        <scheme val="minor"/>
      </rPr>
      <t>aislante</t>
    </r>
    <r>
      <rPr>
        <sz val="11"/>
        <color theme="1"/>
        <rFont val="Calibri"/>
        <family val="2"/>
        <scheme val="minor"/>
      </rPr>
      <t xml:space="preserve"> (cm)</t>
    </r>
  </si>
  <si>
    <r>
      <t>Q</t>
    </r>
    <r>
      <rPr>
        <vertAlign val="subscript"/>
        <sz val="11"/>
        <color theme="1"/>
        <rFont val="Calibri"/>
        <family val="2"/>
        <scheme val="minor"/>
      </rPr>
      <t>ambiente</t>
    </r>
    <r>
      <rPr>
        <sz val="11"/>
        <color theme="1"/>
        <rFont val="Calibri"/>
        <family val="2"/>
        <scheme val="minor"/>
      </rPr>
      <t xml:space="preserve"> (KW)</t>
    </r>
  </si>
  <si>
    <t>TUBULADURAS</t>
  </si>
  <si>
    <r>
      <t>Q</t>
    </r>
    <r>
      <rPr>
        <vertAlign val="subscript"/>
        <sz val="11"/>
        <color theme="1"/>
        <rFont val="Calibri"/>
        <family val="2"/>
        <scheme val="minor"/>
      </rPr>
      <t>aceite</t>
    </r>
    <r>
      <rPr>
        <sz val="11"/>
        <color theme="1"/>
        <rFont val="Calibri"/>
        <family val="2"/>
        <scheme val="minor"/>
      </rPr>
      <t xml:space="preserve"> (m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/s)</t>
    </r>
  </si>
  <si>
    <r>
      <t>d</t>
    </r>
    <r>
      <rPr>
        <vertAlign val="subscript"/>
        <sz val="11"/>
        <color theme="1"/>
        <rFont val="Calibri"/>
        <family val="2"/>
        <scheme val="minor"/>
      </rPr>
      <t>aceite</t>
    </r>
    <r>
      <rPr>
        <sz val="11"/>
        <color theme="1"/>
        <rFont val="Calibri"/>
        <family val="2"/>
        <scheme val="minor"/>
      </rPr>
      <t xml:space="preserve"> (in)</t>
    </r>
  </si>
  <si>
    <r>
      <t>Q</t>
    </r>
    <r>
      <rPr>
        <vertAlign val="subscript"/>
        <sz val="11"/>
        <color theme="1"/>
        <rFont val="Calibri"/>
        <family val="2"/>
        <scheme val="minor"/>
      </rPr>
      <t>metanol</t>
    </r>
    <r>
      <rPr>
        <sz val="11"/>
        <color theme="1"/>
        <rFont val="Calibri"/>
        <family val="2"/>
        <scheme val="minor"/>
      </rPr>
      <t xml:space="preserve"> (m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/s)</t>
    </r>
  </si>
  <si>
    <r>
      <t>d</t>
    </r>
    <r>
      <rPr>
        <vertAlign val="subscript"/>
        <sz val="11"/>
        <color theme="1"/>
        <rFont val="Calibri"/>
        <family val="2"/>
        <scheme val="minor"/>
      </rPr>
      <t>metanol</t>
    </r>
    <r>
      <rPr>
        <sz val="11"/>
        <color theme="1"/>
        <rFont val="Calibri"/>
        <family val="2"/>
        <scheme val="minor"/>
      </rPr>
      <t xml:space="preserve"> (in)</t>
    </r>
  </si>
  <si>
    <r>
      <t>u</t>
    </r>
    <r>
      <rPr>
        <vertAlign val="subscript"/>
        <sz val="11"/>
        <color theme="1"/>
        <rFont val="Calibri"/>
        <family val="2"/>
        <scheme val="minor"/>
      </rPr>
      <t>aceite</t>
    </r>
    <r>
      <rPr>
        <sz val="11"/>
        <color theme="1"/>
        <rFont val="Calibri"/>
        <family val="2"/>
        <scheme val="minor"/>
      </rPr>
      <t xml:space="preserve"> (m/s)</t>
    </r>
  </si>
  <si>
    <r>
      <t>u</t>
    </r>
    <r>
      <rPr>
        <vertAlign val="subscript"/>
        <sz val="11"/>
        <color theme="1"/>
        <rFont val="Calibri"/>
        <family val="2"/>
        <scheme val="minor"/>
      </rPr>
      <t>metanol</t>
    </r>
    <r>
      <rPr>
        <sz val="11"/>
        <color theme="1"/>
        <rFont val="Calibri"/>
        <family val="2"/>
        <scheme val="minor"/>
      </rPr>
      <t xml:space="preserve"> (m/s)</t>
    </r>
  </si>
  <si>
    <r>
      <t>Q</t>
    </r>
    <r>
      <rPr>
        <vertAlign val="subscript"/>
        <sz val="11"/>
        <color theme="1"/>
        <rFont val="Calibri"/>
        <family val="2"/>
        <scheme val="minor"/>
      </rPr>
      <t>salida</t>
    </r>
    <r>
      <rPr>
        <sz val="11"/>
        <color theme="1"/>
        <rFont val="Calibri"/>
        <family val="2"/>
        <scheme val="minor"/>
      </rPr>
      <t xml:space="preserve"> (m</t>
    </r>
    <r>
      <rPr>
        <vertAlign val="superscript"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/s)</t>
    </r>
  </si>
  <si>
    <r>
      <t>u</t>
    </r>
    <r>
      <rPr>
        <vertAlign val="subscript"/>
        <sz val="11"/>
        <color theme="1"/>
        <rFont val="Calibri"/>
        <family val="2"/>
        <scheme val="minor"/>
      </rPr>
      <t>salida</t>
    </r>
    <r>
      <rPr>
        <sz val="11"/>
        <color theme="1"/>
        <rFont val="Calibri"/>
        <family val="2"/>
        <scheme val="minor"/>
      </rPr>
      <t xml:space="preserve"> (m/s)</t>
    </r>
  </si>
  <si>
    <r>
      <t>d</t>
    </r>
    <r>
      <rPr>
        <vertAlign val="subscript"/>
        <sz val="11"/>
        <color theme="1"/>
        <rFont val="Calibri"/>
        <family val="2"/>
        <scheme val="minor"/>
      </rPr>
      <t>salida</t>
    </r>
    <r>
      <rPr>
        <sz val="11"/>
        <color theme="1"/>
        <rFont val="Calibri"/>
        <family val="2"/>
        <scheme val="minor"/>
      </rPr>
      <t xml:space="preserve"> (in)</t>
    </r>
  </si>
  <si>
    <r>
      <t>k</t>
    </r>
    <r>
      <rPr>
        <vertAlign val="subscript"/>
        <sz val="11"/>
        <color theme="1"/>
        <rFont val="Calibri"/>
        <family val="2"/>
        <scheme val="minor"/>
      </rPr>
      <t>ac.inox.</t>
    </r>
    <r>
      <rPr>
        <sz val="11"/>
        <color theme="1"/>
        <rFont val="Calibri"/>
        <family val="2"/>
        <scheme val="minor"/>
      </rPr>
      <t xml:space="preserve"> (W/m·K)</t>
    </r>
  </si>
  <si>
    <t>RECIPIENTE VERTICAL</t>
  </si>
  <si>
    <t>Purchased cost ($ mid 2004)</t>
  </si>
  <si>
    <t>C,$ mid 2004</t>
  </si>
  <si>
    <t>TURBINE (AGITATOR)</t>
  </si>
  <si>
    <t>S (KW)</t>
  </si>
  <si>
    <t xml:space="preserve">COSTE TOTAL REACTOR </t>
  </si>
  <si>
    <t>CEPCI (Abril 2013)</t>
  </si>
  <si>
    <t>Factor conversión (euro/$)</t>
  </si>
  <si>
    <t>CEPCI (Junio 2004)</t>
  </si>
  <si>
    <t>Purchased cost ($ Abril 2013)</t>
  </si>
  <si>
    <t>Purchased cost (euros Abril 2013)</t>
  </si>
  <si>
    <r>
      <t>W/F</t>
    </r>
    <r>
      <rPr>
        <vertAlign val="subscript"/>
        <sz val="11"/>
        <color theme="1"/>
        <rFont val="Calibri"/>
        <family val="2"/>
        <scheme val="minor"/>
      </rPr>
      <t>total</t>
    </r>
    <r>
      <rPr>
        <sz val="11"/>
        <color theme="1"/>
        <rFont val="Calibri"/>
        <family val="2"/>
        <scheme val="minor"/>
      </rPr>
      <t xml:space="preserve"> (min)</t>
    </r>
  </si>
</sst>
</file>

<file path=xl/styles.xml><?xml version="1.0" encoding="utf-8"?>
<styleSheet xmlns="http://schemas.openxmlformats.org/spreadsheetml/2006/main">
  <numFmts count="3">
    <numFmt numFmtId="164" formatCode="0.000"/>
    <numFmt numFmtId="165" formatCode="0.0"/>
    <numFmt numFmtId="166" formatCode="0.0E+00"/>
  </numFmts>
  <fonts count="7">
    <font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vertAlign val="subscript"/>
      <sz val="11"/>
      <color theme="1"/>
      <name val="Calibri"/>
      <family val="2"/>
    </font>
    <font>
      <vertAlign val="superscript"/>
      <sz val="11"/>
      <color theme="1"/>
      <name val="Calibri"/>
      <family val="2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28">
    <xf numFmtId="0" fontId="0" fillId="0" borderId="0" xfId="0"/>
    <xf numFmtId="11" fontId="0" fillId="0" borderId="0" xfId="0" applyNumberFormat="1"/>
    <xf numFmtId="2" fontId="0" fillId="0" borderId="0" xfId="0" applyNumberFormat="1"/>
    <xf numFmtId="0" fontId="0" fillId="0" borderId="0" xfId="0" applyBorder="1"/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0" fillId="0" borderId="6" xfId="0" applyNumberFormat="1" applyFill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2" fontId="0" fillId="0" borderId="9" xfId="0" applyNumberFormat="1" applyBorder="1" applyAlignment="1">
      <alignment horizontal="center" vertical="center"/>
    </xf>
    <xf numFmtId="165" fontId="0" fillId="0" borderId="6" xfId="0" applyNumberFormat="1" applyFill="1" applyBorder="1" applyAlignment="1">
      <alignment horizontal="center" vertical="center"/>
    </xf>
    <xf numFmtId="165" fontId="0" fillId="0" borderId="6" xfId="0" applyNumberFormat="1" applyBorder="1" applyAlignment="1">
      <alignment horizontal="center" vertical="center"/>
    </xf>
    <xf numFmtId="165" fontId="0" fillId="0" borderId="9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6" fontId="0" fillId="0" borderId="6" xfId="0" applyNumberFormat="1" applyBorder="1" applyAlignment="1">
      <alignment horizontal="center" vertical="center"/>
    </xf>
    <xf numFmtId="166" fontId="0" fillId="0" borderId="9" xfId="0" applyNumberForma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2" fontId="0" fillId="0" borderId="16" xfId="0" applyNumberFormat="1" applyBorder="1" applyAlignment="1">
      <alignment horizontal="center" vertical="center"/>
    </xf>
    <xf numFmtId="2" fontId="0" fillId="0" borderId="17" xfId="0" applyNumberForma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165" fontId="0" fillId="0" borderId="16" xfId="0" applyNumberFormat="1" applyBorder="1" applyAlignment="1">
      <alignment horizontal="center" vertical="center"/>
    </xf>
    <xf numFmtId="164" fontId="0" fillId="0" borderId="16" xfId="0" applyNumberFormat="1" applyBorder="1" applyAlignment="1">
      <alignment horizontal="center" vertical="center"/>
    </xf>
    <xf numFmtId="166" fontId="0" fillId="0" borderId="17" xfId="0" applyNumberFormat="1" applyBorder="1" applyAlignment="1">
      <alignment horizontal="center" vertical="center"/>
    </xf>
    <xf numFmtId="166" fontId="0" fillId="0" borderId="5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2" fontId="0" fillId="0" borderId="8" xfId="0" applyNumberFormat="1" applyBorder="1" applyAlignment="1">
      <alignment horizontal="center" vertical="center"/>
    </xf>
    <xf numFmtId="2" fontId="0" fillId="0" borderId="11" xfId="0" applyNumberFormat="1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165" fontId="0" fillId="0" borderId="8" xfId="0" applyNumberFormat="1" applyBorder="1" applyAlignment="1">
      <alignment horizontal="center" vertical="center"/>
    </xf>
    <xf numFmtId="166" fontId="0" fillId="0" borderId="7" xfId="0" applyNumberFormat="1" applyBorder="1" applyAlignment="1">
      <alignment horizontal="center" vertical="center"/>
    </xf>
    <xf numFmtId="166" fontId="0" fillId="0" borderId="12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165" fontId="0" fillId="0" borderId="17" xfId="0" applyNumberForma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11" fontId="0" fillId="0" borderId="16" xfId="0" applyNumberFormat="1" applyBorder="1" applyAlignment="1">
      <alignment horizontal="center" vertical="center"/>
    </xf>
    <xf numFmtId="11" fontId="0" fillId="0" borderId="21" xfId="0" applyNumberFormat="1" applyBorder="1" applyAlignment="1">
      <alignment horizontal="center" vertical="center"/>
    </xf>
    <xf numFmtId="165" fontId="0" fillId="0" borderId="22" xfId="0" applyNumberFormat="1" applyBorder="1" applyAlignment="1">
      <alignment horizontal="center" vertical="center"/>
    </xf>
    <xf numFmtId="166" fontId="0" fillId="0" borderId="22" xfId="0" applyNumberFormat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66" fontId="0" fillId="0" borderId="1" xfId="0" applyNumberFormat="1" applyBorder="1" applyAlignment="1">
      <alignment horizontal="center" vertical="center"/>
    </xf>
    <xf numFmtId="166" fontId="0" fillId="0" borderId="16" xfId="0" applyNumberFormat="1" applyBorder="1" applyAlignment="1">
      <alignment horizontal="center" vertical="center"/>
    </xf>
    <xf numFmtId="166" fontId="0" fillId="0" borderId="8" xfId="0" applyNumberFormat="1" applyBorder="1" applyAlignment="1">
      <alignment horizontal="center" vertical="center"/>
    </xf>
    <xf numFmtId="0" fontId="0" fillId="0" borderId="23" xfId="0" applyFill="1" applyBorder="1" applyAlignment="1">
      <alignment horizontal="center" vertical="center"/>
    </xf>
    <xf numFmtId="165" fontId="0" fillId="0" borderId="10" xfId="0" applyNumberFormat="1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0" fontId="0" fillId="2" borderId="26" xfId="0" applyFill="1" applyBorder="1" applyAlignment="1">
      <alignment vertical="center"/>
    </xf>
    <xf numFmtId="2" fontId="0" fillId="0" borderId="21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9" xfId="0" applyFill="1" applyBorder="1" applyAlignment="1">
      <alignment horizontal="center" vertical="center"/>
    </xf>
    <xf numFmtId="165" fontId="0" fillId="0" borderId="30" xfId="0" applyNumberFormat="1" applyBorder="1" applyAlignment="1">
      <alignment horizontal="center" vertical="center"/>
    </xf>
    <xf numFmtId="165" fontId="0" fillId="0" borderId="31" xfId="0" applyNumberFormat="1" applyBorder="1" applyAlignment="1">
      <alignment horizontal="center" vertical="center"/>
    </xf>
    <xf numFmtId="165" fontId="0" fillId="0" borderId="32" xfId="0" applyNumberForma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3" borderId="5" xfId="0" applyFill="1" applyBorder="1" applyAlignment="1">
      <alignment horizontal="center" vertical="center"/>
    </xf>
    <xf numFmtId="2" fontId="0" fillId="3" borderId="1" xfId="0" applyNumberFormat="1" applyFill="1" applyBorder="1" applyAlignment="1">
      <alignment horizontal="center" vertical="center"/>
    </xf>
    <xf numFmtId="2" fontId="0" fillId="3" borderId="10" xfId="0" applyNumberFormat="1" applyFill="1" applyBorder="1" applyAlignment="1">
      <alignment horizontal="center" vertical="center"/>
    </xf>
    <xf numFmtId="2" fontId="0" fillId="3" borderId="5" xfId="0" applyNumberFormat="1" applyFill="1" applyBorder="1" applyAlignment="1">
      <alignment horizontal="center" vertical="center"/>
    </xf>
    <xf numFmtId="11" fontId="0" fillId="3" borderId="16" xfId="0" applyNumberFormat="1" applyFill="1" applyBorder="1" applyAlignment="1">
      <alignment horizontal="center" vertical="center"/>
    </xf>
    <xf numFmtId="165" fontId="0" fillId="3" borderId="1" xfId="0" applyNumberFormat="1" applyFill="1" applyBorder="1" applyAlignment="1">
      <alignment horizontal="center" vertical="center"/>
    </xf>
    <xf numFmtId="165" fontId="0" fillId="3" borderId="17" xfId="0" applyNumberFormat="1" applyFill="1" applyBorder="1" applyAlignment="1">
      <alignment horizontal="center" vertical="center"/>
    </xf>
    <xf numFmtId="166" fontId="0" fillId="3" borderId="17" xfId="0" applyNumberFormat="1" applyFill="1" applyBorder="1" applyAlignment="1">
      <alignment horizontal="center" vertical="center"/>
    </xf>
    <xf numFmtId="165" fontId="0" fillId="3" borderId="10" xfId="0" applyNumberFormat="1" applyFill="1" applyBorder="1" applyAlignment="1">
      <alignment horizontal="center" vertical="center"/>
    </xf>
    <xf numFmtId="166" fontId="0" fillId="3" borderId="5" xfId="0" applyNumberFormat="1" applyFill="1" applyBorder="1" applyAlignment="1">
      <alignment horizontal="center" vertical="center"/>
    </xf>
    <xf numFmtId="2" fontId="0" fillId="3" borderId="16" xfId="0" applyNumberFormat="1" applyFill="1" applyBorder="1" applyAlignment="1">
      <alignment horizontal="center" vertical="center"/>
    </xf>
    <xf numFmtId="166" fontId="0" fillId="3" borderId="1" xfId="0" applyNumberFormat="1" applyFill="1" applyBorder="1" applyAlignment="1">
      <alignment horizontal="center" vertical="center"/>
    </xf>
    <xf numFmtId="165" fontId="0" fillId="3" borderId="16" xfId="0" applyNumberFormat="1" applyFill="1" applyBorder="1" applyAlignment="1">
      <alignment horizontal="center" vertical="center"/>
    </xf>
    <xf numFmtId="165" fontId="0" fillId="3" borderId="31" xfId="0" applyNumberFormat="1" applyFill="1" applyBorder="1" applyAlignment="1">
      <alignment horizontal="center" vertical="center"/>
    </xf>
    <xf numFmtId="0" fontId="0" fillId="0" borderId="33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" fontId="0" fillId="0" borderId="0" xfId="0" applyNumberFormat="1"/>
    <xf numFmtId="165" fontId="0" fillId="0" borderId="21" xfId="0" applyNumberFormat="1" applyBorder="1" applyAlignment="1">
      <alignment horizontal="center" vertical="center"/>
    </xf>
    <xf numFmtId="166" fontId="0" fillId="0" borderId="0" xfId="0" applyNumberFormat="1"/>
    <xf numFmtId="0" fontId="0" fillId="0" borderId="6" xfId="0" applyFill="1" applyBorder="1" applyAlignment="1">
      <alignment horizontal="center" vertical="center"/>
    </xf>
    <xf numFmtId="0" fontId="0" fillId="0" borderId="6" xfId="0" applyFill="1" applyBorder="1" applyAlignment="1">
      <alignment horizontal="center"/>
    </xf>
    <xf numFmtId="165" fontId="0" fillId="0" borderId="6" xfId="0" applyNumberFormat="1" applyFill="1" applyBorder="1" applyAlignment="1">
      <alignment horizontal="center"/>
    </xf>
    <xf numFmtId="166" fontId="0" fillId="0" borderId="6" xfId="0" applyNumberFormat="1" applyFill="1" applyBorder="1" applyAlignment="1">
      <alignment horizontal="center"/>
    </xf>
    <xf numFmtId="2" fontId="0" fillId="0" borderId="6" xfId="0" applyNumberFormat="1" applyFill="1" applyBorder="1" applyAlignment="1">
      <alignment horizontal="center"/>
    </xf>
    <xf numFmtId="2" fontId="0" fillId="0" borderId="9" xfId="0" applyNumberFormat="1" applyFill="1" applyBorder="1" applyAlignment="1">
      <alignment horizontal="center"/>
    </xf>
    <xf numFmtId="11" fontId="0" fillId="0" borderId="6" xfId="0" applyNumberFormat="1" applyFill="1" applyBorder="1" applyAlignment="1">
      <alignment horizontal="center" vertical="center"/>
    </xf>
    <xf numFmtId="166" fontId="0" fillId="0" borderId="6" xfId="0" applyNumberFormat="1" applyFill="1" applyBorder="1" applyAlignment="1">
      <alignment horizontal="center" vertical="center"/>
    </xf>
    <xf numFmtId="2" fontId="0" fillId="0" borderId="9" xfId="0" applyNumberForma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0" fillId="2" borderId="27" xfId="0" applyFill="1" applyBorder="1" applyAlignment="1">
      <alignment horizontal="center" vertical="center"/>
    </xf>
    <xf numFmtId="0" fontId="0" fillId="2" borderId="28" xfId="0" applyFill="1" applyBorder="1" applyAlignment="1">
      <alignment horizontal="center" vertical="center"/>
    </xf>
    <xf numFmtId="0" fontId="0" fillId="2" borderId="26" xfId="0" applyFill="1" applyBorder="1" applyAlignment="1">
      <alignment horizontal="center" vertical="center"/>
    </xf>
    <xf numFmtId="0" fontId="0" fillId="2" borderId="34" xfId="0" applyFill="1" applyBorder="1" applyAlignment="1">
      <alignment horizontal="center" vertical="center"/>
    </xf>
    <xf numFmtId="0" fontId="0" fillId="2" borderId="35" xfId="0" applyFill="1" applyBorder="1" applyAlignment="1">
      <alignment horizontal="center" vertical="center"/>
    </xf>
    <xf numFmtId="0" fontId="0" fillId="2" borderId="23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2" fontId="6" fillId="0" borderId="9" xfId="0" applyNumberFormat="1" applyFont="1" applyFill="1" applyBorder="1" applyAlignment="1">
      <alignment horizontal="center" vertical="center"/>
    </xf>
    <xf numFmtId="164" fontId="0" fillId="0" borderId="6" xfId="0" applyNumberFormat="1" applyFill="1" applyBorder="1" applyAlignment="1">
      <alignment horizontal="center" vertical="center"/>
    </xf>
    <xf numFmtId="11" fontId="6" fillId="0" borderId="6" xfId="0" applyNumberFormat="1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164" fontId="6" fillId="0" borderId="9" xfId="0" applyNumberFormat="1" applyFont="1" applyFill="1" applyBorder="1" applyAlignment="1">
      <alignment horizontal="center" vertical="center"/>
    </xf>
    <xf numFmtId="165" fontId="0" fillId="0" borderId="9" xfId="0" applyNumberFormat="1" applyFill="1" applyBorder="1" applyAlignment="1">
      <alignment horizontal="center" vertical="center"/>
    </xf>
    <xf numFmtId="0" fontId="0" fillId="0" borderId="9" xfId="0" applyFill="1" applyBorder="1" applyAlignment="1">
      <alignment horizontal="center"/>
    </xf>
    <xf numFmtId="1" fontId="0" fillId="0" borderId="6" xfId="0" applyNumberFormat="1" applyFill="1" applyBorder="1" applyAlignment="1">
      <alignment horizontal="center" vertical="center"/>
    </xf>
    <xf numFmtId="1" fontId="0" fillId="0" borderId="9" xfId="0" applyNumberForma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/>
            </a:pPr>
            <a:r>
              <a:rPr lang="es-ES"/>
              <a:t>Biodiesel</a:t>
            </a:r>
            <a:r>
              <a:rPr lang="es-ES" baseline="0"/>
              <a:t> y glicerina</a:t>
            </a:r>
            <a:endParaRPr lang="es-ES"/>
          </a:p>
        </c:rich>
      </c:tx>
      <c:layout/>
    </c:title>
    <c:plotArea>
      <c:layout>
        <c:manualLayout>
          <c:layoutTarget val="inner"/>
          <c:xMode val="edge"/>
          <c:yMode val="edge"/>
          <c:x val="0.12791592501589191"/>
          <c:y val="9.0489374312081955E-2"/>
          <c:w val="0.73210241128052178"/>
          <c:h val="0.74908155244371211"/>
        </c:manualLayout>
      </c:layout>
      <c:scatterChart>
        <c:scatterStyle val="smoothMarker"/>
        <c:ser>
          <c:idx val="0"/>
          <c:order val="0"/>
          <c:tx>
            <c:v>Conversión triglicérido</c:v>
          </c:tx>
          <c:marker>
            <c:symbol val="none"/>
          </c:marker>
          <c:xVal>
            <c:numRef>
              <c:f>'Diseño reactor'!$J$10:$J$3005</c:f>
              <c:numCache>
                <c:formatCode>0.00</c:formatCode>
                <c:ptCount val="2996"/>
                <c:pt idx="0">
                  <c:v>104.1993620728805</c:v>
                </c:pt>
                <c:pt idx="1">
                  <c:v>86.832801727400422</c:v>
                </c:pt>
                <c:pt idx="2">
                  <c:v>74.428115766343225</c:v>
                </c:pt>
                <c:pt idx="3">
                  <c:v>65.12460129555032</c:v>
                </c:pt>
                <c:pt idx="4">
                  <c:v>57.888534484933608</c:v>
                </c:pt>
                <c:pt idx="5">
                  <c:v>52.099681036440252</c:v>
                </c:pt>
                <c:pt idx="6">
                  <c:v>47.363346396763866</c:v>
                </c:pt>
                <c:pt idx="7">
                  <c:v>43.416400863700211</c:v>
                </c:pt>
                <c:pt idx="8">
                  <c:v>40.076677720338658</c:v>
                </c:pt>
                <c:pt idx="9">
                  <c:v>37.214057883171613</c:v>
                </c:pt>
                <c:pt idx="10">
                  <c:v>34.733120690960163</c:v>
                </c:pt>
                <c:pt idx="11">
                  <c:v>32.56230064777516</c:v>
                </c:pt>
                <c:pt idx="12">
                  <c:v>30.64687119790603</c:v>
                </c:pt>
                <c:pt idx="13">
                  <c:v>28.944267242466804</c:v>
                </c:pt>
                <c:pt idx="14">
                  <c:v>27.420884756021191</c:v>
                </c:pt>
                <c:pt idx="15">
                  <c:v>26.049840518220126</c:v>
                </c:pt>
                <c:pt idx="16">
                  <c:v>24.809371922114408</c:v>
                </c:pt>
                <c:pt idx="17">
                  <c:v>23.681673198381933</c:v>
                </c:pt>
                <c:pt idx="18">
                  <c:v>22.652035233234894</c:v>
                </c:pt>
                <c:pt idx="19">
                  <c:v>21.708200431850106</c:v>
                </c:pt>
                <c:pt idx="20">
                  <c:v>20.839872414576103</c:v>
                </c:pt>
                <c:pt idx="21">
                  <c:v>20.038338860169329</c:v>
                </c:pt>
                <c:pt idx="22">
                  <c:v>19.296178161644537</c:v>
                </c:pt>
                <c:pt idx="23">
                  <c:v>18.607028941585806</c:v>
                </c:pt>
                <c:pt idx="24">
                  <c:v>17.965407253944917</c:v>
                </c:pt>
                <c:pt idx="25">
                  <c:v>17.366560345480082</c:v>
                </c:pt>
                <c:pt idx="26">
                  <c:v>16.806348721432339</c:v>
                </c:pt>
                <c:pt idx="27">
                  <c:v>16.28115032388758</c:v>
                </c:pt>
                <c:pt idx="28">
                  <c:v>15.787782132254621</c:v>
                </c:pt>
                <c:pt idx="29">
                  <c:v>15.323435598953015</c:v>
                </c:pt>
                <c:pt idx="30">
                  <c:v>14.885623153268645</c:v>
                </c:pt>
                <c:pt idx="31">
                  <c:v>14.472133621233402</c:v>
                </c:pt>
                <c:pt idx="32">
                  <c:v>14.080994874713582</c:v>
                </c:pt>
                <c:pt idx="33">
                  <c:v>13.710442378010596</c:v>
                </c:pt>
                <c:pt idx="34">
                  <c:v>13.358892573446218</c:v>
                </c:pt>
                <c:pt idx="35">
                  <c:v>13.024920259110063</c:v>
                </c:pt>
                <c:pt idx="36">
                  <c:v>12.707239277180552</c:v>
                </c:pt>
                <c:pt idx="37">
                  <c:v>12.404685961057204</c:v>
                </c:pt>
                <c:pt idx="38">
                  <c:v>12.116204892195407</c:v>
                </c:pt>
                <c:pt idx="39">
                  <c:v>11.840836599190967</c:v>
                </c:pt>
                <c:pt idx="40">
                  <c:v>11.577706896986722</c:v>
                </c:pt>
                <c:pt idx="41">
                  <c:v>11.326017616617447</c:v>
                </c:pt>
                <c:pt idx="42">
                  <c:v>11.085038518391544</c:v>
                </c:pt>
                <c:pt idx="43">
                  <c:v>10.854100215925053</c:v>
                </c:pt>
                <c:pt idx="44">
                  <c:v>10.632587966620461</c:v>
                </c:pt>
                <c:pt idx="45">
                  <c:v>10.419936207288051</c:v>
                </c:pt>
                <c:pt idx="46">
                  <c:v>10.215623732635343</c:v>
                </c:pt>
                <c:pt idx="47">
                  <c:v>10.019169430084665</c:v>
                </c:pt>
                <c:pt idx="48">
                  <c:v>9.8301284974415584</c:v>
                </c:pt>
                <c:pt idx="49">
                  <c:v>9.6480890808222686</c:v>
                </c:pt>
                <c:pt idx="50">
                  <c:v>9.4726692793527736</c:v>
                </c:pt>
                <c:pt idx="51">
                  <c:v>9.3035144707929032</c:v>
                </c:pt>
                <c:pt idx="52">
                  <c:v>9.1402949186737281</c:v>
                </c:pt>
                <c:pt idx="53">
                  <c:v>8.9827036269724587</c:v>
                </c:pt>
                <c:pt idx="54">
                  <c:v>8.8304544129559748</c:v>
                </c:pt>
                <c:pt idx="55">
                  <c:v>8.6832801727400408</c:v>
                </c:pt>
                <c:pt idx="56">
                  <c:v>8.5409313174492212</c:v>
                </c:pt>
                <c:pt idx="57">
                  <c:v>8.4031743607161697</c:v>
                </c:pt>
                <c:pt idx="58">
                  <c:v>8.2697906407048016</c:v>
                </c:pt>
                <c:pt idx="59">
                  <c:v>8.1405751619437901</c:v>
                </c:pt>
                <c:pt idx="60">
                  <c:v>8.0153355440677316</c:v>
                </c:pt>
                <c:pt idx="61">
                  <c:v>7.8938910661273107</c:v>
                </c:pt>
                <c:pt idx="62">
                  <c:v>7.7760717964836195</c:v>
                </c:pt>
                <c:pt idx="63">
                  <c:v>7.6617177994765076</c:v>
                </c:pt>
                <c:pt idx="64">
                  <c:v>7.5506784110782972</c:v>
                </c:pt>
                <c:pt idx="65">
                  <c:v>7.4428115766343224</c:v>
                </c:pt>
                <c:pt idx="66">
                  <c:v>7.3379832445690498</c:v>
                </c:pt>
                <c:pt idx="67">
                  <c:v>7.236066810616701</c:v>
                </c:pt>
                <c:pt idx="68">
                  <c:v>7.1369426077315419</c:v>
                </c:pt>
                <c:pt idx="69">
                  <c:v>7.040497437356791</c:v>
                </c:pt>
                <c:pt idx="70">
                  <c:v>6.9466241381920328</c:v>
                </c:pt>
                <c:pt idx="71">
                  <c:v>6.8552211890052979</c:v>
                </c:pt>
                <c:pt idx="72">
                  <c:v>6.766192342394838</c:v>
                </c:pt>
                <c:pt idx="73">
                  <c:v>6.6794462867231088</c:v>
                </c:pt>
                <c:pt idx="74">
                  <c:v>6.5948963337266155</c:v>
                </c:pt>
                <c:pt idx="75">
                  <c:v>6.5124601295550315</c:v>
                </c:pt>
                <c:pt idx="76">
                  <c:v>6.4320593872148448</c:v>
                </c:pt>
                <c:pt idx="77">
                  <c:v>6.3536196385902759</c:v>
                </c:pt>
                <c:pt idx="78">
                  <c:v>6.2770700043903922</c:v>
                </c:pt>
                <c:pt idx="79">
                  <c:v>6.2023429805286021</c:v>
                </c:pt>
                <c:pt idx="80">
                  <c:v>6.1293742395812068</c:v>
                </c:pt>
                <c:pt idx="81">
                  <c:v>6.0581024460977035</c:v>
                </c:pt>
                <c:pt idx="82">
                  <c:v>5.9884690846483046</c:v>
                </c:pt>
                <c:pt idx="83">
                  <c:v>5.9204182995954833</c:v>
                </c:pt>
                <c:pt idx="84">
                  <c:v>5.853896745667444</c:v>
                </c:pt>
                <c:pt idx="85">
                  <c:v>5.7888534484933611</c:v>
                </c:pt>
                <c:pt idx="86">
                  <c:v>5.7252396743340936</c:v>
                </c:pt>
                <c:pt idx="87">
                  <c:v>5.6630088083087236</c:v>
                </c:pt>
                <c:pt idx="88">
                  <c:v>5.6021162404774465</c:v>
                </c:pt>
                <c:pt idx="89">
                  <c:v>5.5425192591957719</c:v>
                </c:pt>
                <c:pt idx="90">
                  <c:v>5.4841769512042378</c:v>
                </c:pt>
                <c:pt idx="91">
                  <c:v>5.4270501079625264</c:v>
                </c:pt>
                <c:pt idx="92">
                  <c:v>5.3711011377773454</c:v>
                </c:pt>
                <c:pt idx="93">
                  <c:v>5.3162939833102305</c:v>
                </c:pt>
                <c:pt idx="94">
                  <c:v>5.2625940440848735</c:v>
                </c:pt>
                <c:pt idx="95">
                  <c:v>5.2099681036440257</c:v>
                </c:pt>
                <c:pt idx="96">
                  <c:v>5.1583842610336887</c:v>
                </c:pt>
                <c:pt idx="97">
                  <c:v>5.1078118663176717</c:v>
                </c:pt>
                <c:pt idx="98">
                  <c:v>5.0582214598485686</c:v>
                </c:pt>
                <c:pt idx="99">
                  <c:v>5.0095847150423323</c:v>
                </c:pt>
                <c:pt idx="100">
                  <c:v>4.961874384422881</c:v>
                </c:pt>
                <c:pt idx="101">
                  <c:v>4.9150642487207792</c:v>
                </c:pt>
                <c:pt idx="102">
                  <c:v>4.8691290688261919</c:v>
                </c:pt>
                <c:pt idx="103">
                  <c:v>4.8240445404111343</c:v>
                </c:pt>
                <c:pt idx="104">
                  <c:v>4.7797872510495649</c:v>
                </c:pt>
                <c:pt idx="105">
                  <c:v>4.7363346396763868</c:v>
                </c:pt>
                <c:pt idx="106">
                  <c:v>4.6936649582378607</c:v>
                </c:pt>
                <c:pt idx="107">
                  <c:v>4.6517572353964516</c:v>
                </c:pt>
                <c:pt idx="108">
                  <c:v>4.6105912421628537</c:v>
                </c:pt>
                <c:pt idx="109">
                  <c:v>4.5701474593368641</c:v>
                </c:pt>
                <c:pt idx="110">
                  <c:v>4.530407046646979</c:v>
                </c:pt>
                <c:pt idx="111">
                  <c:v>4.4913518134862294</c:v>
                </c:pt>
                <c:pt idx="112">
                  <c:v>4.4529641911487392</c:v>
                </c:pt>
                <c:pt idx="113">
                  <c:v>4.4152272064779874</c:v>
                </c:pt>
                <c:pt idx="114">
                  <c:v>4.378124456843719</c:v>
                </c:pt>
                <c:pt idx="115">
                  <c:v>4.3416400863700204</c:v>
                </c:pt>
                <c:pt idx="116">
                  <c:v>4.3057587633421699</c:v>
                </c:pt>
                <c:pt idx="117">
                  <c:v>4.2704656587246106</c:v>
                </c:pt>
                <c:pt idx="118">
                  <c:v>4.2357464257268491</c:v>
                </c:pt>
                <c:pt idx="119">
                  <c:v>4.2015871803580849</c:v>
                </c:pt>
                <c:pt idx="120">
                  <c:v>4.1679744829152199</c:v>
                </c:pt>
                <c:pt idx="121">
                  <c:v>4.1348953203524008</c:v>
                </c:pt>
                <c:pt idx="122">
                  <c:v>4.102337089483485</c:v>
                </c:pt>
                <c:pt idx="123">
                  <c:v>4.070287580971895</c:v>
                </c:pt>
                <c:pt idx="124">
                  <c:v>4.038734964065136</c:v>
                </c:pt>
                <c:pt idx="125">
                  <c:v>4.0076677720338658</c:v>
                </c:pt>
                <c:pt idx="126">
                  <c:v>3.9770748882778819</c:v>
                </c:pt>
                <c:pt idx="127">
                  <c:v>3.9469455330636554</c:v>
                </c:pt>
                <c:pt idx="128">
                  <c:v>3.9172692508601696</c:v>
                </c:pt>
                <c:pt idx="129">
                  <c:v>3.8880358982418097</c:v>
                </c:pt>
                <c:pt idx="130">
                  <c:v>3.8592356323289074</c:v>
                </c:pt>
                <c:pt idx="131">
                  <c:v>3.8308588997382538</c:v>
                </c:pt>
                <c:pt idx="132">
                  <c:v>3.8028964260175369</c:v>
                </c:pt>
                <c:pt idx="133">
                  <c:v>3.7753392055391486</c:v>
                </c:pt>
                <c:pt idx="134">
                  <c:v>3.7481784918302341</c:v>
                </c:pt>
                <c:pt idx="135">
                  <c:v>3.7214057883171612</c:v>
                </c:pt>
                <c:pt idx="136">
                  <c:v>3.6950128394638475</c:v>
                </c:pt>
                <c:pt idx="137">
                  <c:v>3.6689916222845249</c:v>
                </c:pt>
                <c:pt idx="138">
                  <c:v>3.6433343382126053</c:v>
                </c:pt>
                <c:pt idx="139">
                  <c:v>3.6180334053083505</c:v>
                </c:pt>
                <c:pt idx="140">
                  <c:v>3.5930814507889832</c:v>
                </c:pt>
                <c:pt idx="141">
                  <c:v>3.5684713038657709</c:v>
                </c:pt>
                <c:pt idx="142">
                  <c:v>3.5441959888734864</c:v>
                </c:pt>
                <c:pt idx="143">
                  <c:v>3.5202487186783955</c:v>
                </c:pt>
                <c:pt idx="144">
                  <c:v>3.4966228883516948</c:v>
                </c:pt>
                <c:pt idx="145">
                  <c:v>3.4733120690960164</c:v>
                </c:pt>
                <c:pt idx="146">
                  <c:v>3.450310002413262</c:v>
                </c:pt>
                <c:pt idx="147">
                  <c:v>3.4276105945026489</c:v>
                </c:pt>
                <c:pt idx="148">
                  <c:v>3.4052079108784477</c:v>
                </c:pt>
                <c:pt idx="149">
                  <c:v>3.383096171197419</c:v>
                </c:pt>
                <c:pt idx="150">
                  <c:v>3.3612697442864685</c:v>
                </c:pt>
                <c:pt idx="151">
                  <c:v>3.3397231433615544</c:v>
                </c:pt>
                <c:pt idx="152">
                  <c:v>3.3184510214293157</c:v>
                </c:pt>
                <c:pt idx="153">
                  <c:v>3.2974481668633078</c:v>
                </c:pt>
                <c:pt idx="154">
                  <c:v>3.2767094991471852</c:v>
                </c:pt>
                <c:pt idx="155">
                  <c:v>3.2562300647775158</c:v>
                </c:pt>
                <c:pt idx="156">
                  <c:v>3.2360050333192709</c:v>
                </c:pt>
                <c:pt idx="157">
                  <c:v>3.2160296936074224</c:v>
                </c:pt>
                <c:pt idx="158">
                  <c:v>3.1962994500883593</c:v>
                </c:pt>
                <c:pt idx="159">
                  <c:v>3.1768098192951379</c:v>
                </c:pt>
                <c:pt idx="160">
                  <c:v>3.1575564264509244</c:v>
                </c:pt>
                <c:pt idx="161">
                  <c:v>3.1385350021951961</c:v>
                </c:pt>
                <c:pt idx="162">
                  <c:v>3.1197413794275604</c:v>
                </c:pt>
                <c:pt idx="163">
                  <c:v>3.1011714902643011</c:v>
                </c:pt>
                <c:pt idx="164">
                  <c:v>3.0828213631029735</c:v>
                </c:pt>
                <c:pt idx="165">
                  <c:v>3.0646871197906034</c:v>
                </c:pt>
                <c:pt idx="166">
                  <c:v>3.0467649728912427</c:v>
                </c:pt>
                <c:pt idx="167">
                  <c:v>3.0290512230488518</c:v>
                </c:pt>
                <c:pt idx="168">
                  <c:v>3.0115422564416332</c:v>
                </c:pt>
                <c:pt idx="169">
                  <c:v>2.9942345423241523</c:v>
                </c:pt>
                <c:pt idx="170">
                  <c:v>2.9771246306537287</c:v>
                </c:pt>
                <c:pt idx="171">
                  <c:v>2.9602091497977416</c:v>
                </c:pt>
                <c:pt idx="172">
                  <c:v>2.9434848043186586</c:v>
                </c:pt>
                <c:pt idx="173">
                  <c:v>2.926948372833722</c:v>
                </c:pt>
                <c:pt idx="174">
                  <c:v>2.9105967059463831</c:v>
                </c:pt>
                <c:pt idx="175">
                  <c:v>2.8944267242466806</c:v>
                </c:pt>
                <c:pt idx="176">
                  <c:v>2.8784354163779149</c:v>
                </c:pt>
                <c:pt idx="177">
                  <c:v>2.8626198371670468</c:v>
                </c:pt>
                <c:pt idx="178">
                  <c:v>2.8469771058164071</c:v>
                </c:pt>
                <c:pt idx="179">
                  <c:v>2.8315044041543618</c:v>
                </c:pt>
                <c:pt idx="180">
                  <c:v>2.8161989749427163</c:v>
                </c:pt>
                <c:pt idx="181">
                  <c:v>2.8010581202387232</c:v>
                </c:pt>
                <c:pt idx="182">
                  <c:v>2.7860791998096395</c:v>
                </c:pt>
                <c:pt idx="183">
                  <c:v>2.771259629597886</c:v>
                </c:pt>
                <c:pt idx="184">
                  <c:v>2.7565968802349339</c:v>
                </c:pt>
                <c:pt idx="185">
                  <c:v>2.7420884756021189</c:v>
                </c:pt>
                <c:pt idx="186">
                  <c:v>2.7277319914366625</c:v>
                </c:pt>
                <c:pt idx="187">
                  <c:v>2.7135250539812632</c:v>
                </c:pt>
                <c:pt idx="188">
                  <c:v>2.6994653386756609</c:v>
                </c:pt>
                <c:pt idx="189">
                  <c:v>2.6855505688886727</c:v>
                </c:pt>
                <c:pt idx="190">
                  <c:v>2.6717785146892434</c:v>
                </c:pt>
                <c:pt idx="191">
                  <c:v>2.6581469916551153</c:v>
                </c:pt>
                <c:pt idx="192">
                  <c:v>2.6446538597177796</c:v>
                </c:pt>
                <c:pt idx="193">
                  <c:v>2.6312970220424368</c:v>
                </c:pt>
                <c:pt idx="194">
                  <c:v>2.6180744239417213</c:v>
                </c:pt>
                <c:pt idx="195">
                  <c:v>2.6049840518220129</c:v>
                </c:pt>
                <c:pt idx="196">
                  <c:v>2.5920239321612062</c:v>
                </c:pt>
                <c:pt idx="197">
                  <c:v>2.5791921305168444</c:v>
                </c:pt>
                <c:pt idx="198">
                  <c:v>2.5664867505635596</c:v>
                </c:pt>
                <c:pt idx="199">
                  <c:v>2.5539059331588359</c:v>
                </c:pt>
                <c:pt idx="200">
                  <c:v>2.5414478554361097</c:v>
                </c:pt>
                <c:pt idx="201">
                  <c:v>2.5291107299242843</c:v>
                </c:pt>
                <c:pt idx="202">
                  <c:v>2.5168928036927656</c:v>
                </c:pt>
                <c:pt idx="203">
                  <c:v>2.5047923575211661</c:v>
                </c:pt>
                <c:pt idx="204">
                  <c:v>2.4928077050928352</c:v>
                </c:pt>
                <c:pt idx="205">
                  <c:v>2.4809371922114405</c:v>
                </c:pt>
                <c:pt idx="206">
                  <c:v>2.4691791960398222</c:v>
                </c:pt>
                <c:pt idx="207">
                  <c:v>2.4575321243603896</c:v>
                </c:pt>
                <c:pt idx="208">
                  <c:v>2.4459944148563499</c:v>
                </c:pt>
                <c:pt idx="209">
                  <c:v>2.4345645344130959</c:v>
                </c:pt>
                <c:pt idx="210">
                  <c:v>2.4232409784390816</c:v>
                </c:pt>
                <c:pt idx="211">
                  <c:v>2.4120222702055671</c:v>
                </c:pt>
                <c:pt idx="212">
                  <c:v>2.4009069602046198</c:v>
                </c:pt>
                <c:pt idx="213">
                  <c:v>2.3898936255247825</c:v>
                </c:pt>
                <c:pt idx="214">
                  <c:v>2.378980869243847</c:v>
                </c:pt>
                <c:pt idx="215">
                  <c:v>2.3681673198381934</c:v>
                </c:pt>
                <c:pt idx="216">
                  <c:v>2.3574516306081565</c:v>
                </c:pt>
                <c:pt idx="217">
                  <c:v>2.3468324791189303</c:v>
                </c:pt>
                <c:pt idx="218">
                  <c:v>2.3363085666565135</c:v>
                </c:pt>
                <c:pt idx="219">
                  <c:v>2.3258786176982258</c:v>
                </c:pt>
                <c:pt idx="220">
                  <c:v>2.3155413793973447</c:v>
                </c:pt>
                <c:pt idx="221">
                  <c:v>2.3052956210814268</c:v>
                </c:pt>
                <c:pt idx="222">
                  <c:v>2.2951401337638879</c:v>
                </c:pt>
                <c:pt idx="223">
                  <c:v>2.285073729668432</c:v>
                </c:pt>
                <c:pt idx="224">
                  <c:v>2.2750952417659502</c:v>
                </c:pt>
                <c:pt idx="225">
                  <c:v>2.2652035233234895</c:v>
                </c:pt>
                <c:pt idx="226">
                  <c:v>2.2553974474649459</c:v>
                </c:pt>
                <c:pt idx="227">
                  <c:v>2.2456759067431147</c:v>
                </c:pt>
                <c:pt idx="228">
                  <c:v>2.2360378127227576</c:v>
                </c:pt>
                <c:pt idx="229">
                  <c:v>2.2264820955743696</c:v>
                </c:pt>
                <c:pt idx="230">
                  <c:v>2.2170077036783087</c:v>
                </c:pt>
                <c:pt idx="231">
                  <c:v>2.2076136032389937</c:v>
                </c:pt>
                <c:pt idx="232">
                  <c:v>2.1982987779088714</c:v>
                </c:pt>
                <c:pt idx="233">
                  <c:v>2.1890622284218595</c:v>
                </c:pt>
                <c:pt idx="234">
                  <c:v>2.1799029722359937</c:v>
                </c:pt>
                <c:pt idx="235">
                  <c:v>2.1708200431850102</c:v>
                </c:pt>
                <c:pt idx="236">
                  <c:v>2.1618124911385999</c:v>
                </c:pt>
                <c:pt idx="237">
                  <c:v>2.1528793816710849</c:v>
                </c:pt>
                <c:pt idx="238">
                  <c:v>2.1440197957382821</c:v>
                </c:pt>
                <c:pt idx="239">
                  <c:v>2.1352328293623053</c:v>
                </c:pt>
                <c:pt idx="240">
                  <c:v>2.1265175933240923</c:v>
                </c:pt>
                <c:pt idx="241">
                  <c:v>2.1178732128634246</c:v>
                </c:pt>
                <c:pt idx="242">
                  <c:v>2.1092988273862452</c:v>
                </c:pt>
                <c:pt idx="243">
                  <c:v>2.1007935901790424</c:v>
                </c:pt>
                <c:pt idx="244">
                  <c:v>2.0923566681301304</c:v>
                </c:pt>
                <c:pt idx="245">
                  <c:v>2.0839872414576099</c:v>
                </c:pt>
                <c:pt idx="246">
                  <c:v>2.0756845034438349</c:v>
                </c:pt>
                <c:pt idx="247">
                  <c:v>2.0674476601762004</c:v>
                </c:pt>
                <c:pt idx="248">
                  <c:v>2.0592759302940813</c:v>
                </c:pt>
                <c:pt idx="249">
                  <c:v>2.0511685447417425</c:v>
                </c:pt>
                <c:pt idx="250">
                  <c:v>2.0431247465270683</c:v>
                </c:pt>
                <c:pt idx="251">
                  <c:v>2.0351437904859475</c:v>
                </c:pt>
                <c:pt idx="252">
                  <c:v>2.0272249430521501</c:v>
                </c:pt>
                <c:pt idx="253">
                  <c:v>2.019367482032568</c:v>
                </c:pt>
                <c:pt idx="254">
                  <c:v>2.0115706963876545</c:v>
                </c:pt>
                <c:pt idx="255">
                  <c:v>2.0038338860169329</c:v>
                </c:pt>
                <c:pt idx="256">
                  <c:v>1.9961563615494351</c:v>
                </c:pt>
                <c:pt idx="257">
                  <c:v>1.988537444138941</c:v>
                </c:pt>
                <c:pt idx="258">
                  <c:v>1.9809764652638879</c:v>
                </c:pt>
                <c:pt idx="259">
                  <c:v>1.9734727665318277</c:v>
                </c:pt>
                <c:pt idx="260">
                  <c:v>1.9660256994883114</c:v>
                </c:pt>
                <c:pt idx="261">
                  <c:v>1.9586346254300848</c:v>
                </c:pt>
                <c:pt idx="262">
                  <c:v>1.9512989152224813</c:v>
                </c:pt>
                <c:pt idx="263">
                  <c:v>1.9440179491209049</c:v>
                </c:pt>
                <c:pt idx="264">
                  <c:v>1.9367911165962919</c:v>
                </c:pt>
                <c:pt idx="265">
                  <c:v>1.9296178161644537</c:v>
                </c:pt>
                <c:pt idx="266">
                  <c:v>1.9224974552191973</c:v>
                </c:pt>
                <c:pt idx="267">
                  <c:v>1.9154294498691269</c:v>
                </c:pt>
                <c:pt idx="268">
                  <c:v>1.9084132247780312</c:v>
                </c:pt>
                <c:pt idx="269">
                  <c:v>1.9014482130087684</c:v>
                </c:pt>
                <c:pt idx="270">
                  <c:v>1.8945338558705547</c:v>
                </c:pt>
                <c:pt idx="271">
                  <c:v>1.8876696027695743</c:v>
                </c:pt>
                <c:pt idx="272">
                  <c:v>1.880854911062825</c:v>
                </c:pt>
                <c:pt idx="273">
                  <c:v>1.8740892459151171</c:v>
                </c:pt>
                <c:pt idx="274">
                  <c:v>1.8673720801591487</c:v>
                </c:pt>
                <c:pt idx="275">
                  <c:v>1.8607028941585806</c:v>
                </c:pt>
                <c:pt idx="276">
                  <c:v>1.8540811756740303</c:v>
                </c:pt>
                <c:pt idx="277">
                  <c:v>1.8475064197319238</c:v>
                </c:pt>
                <c:pt idx="278">
                  <c:v>1.840978128496122</c:v>
                </c:pt>
                <c:pt idx="279">
                  <c:v>1.8344958111422625</c:v>
                </c:pt>
                <c:pt idx="280">
                  <c:v>1.8280589837347456</c:v>
                </c:pt>
                <c:pt idx="281">
                  <c:v>1.8216671691063027</c:v>
                </c:pt>
                <c:pt idx="282">
                  <c:v>1.8153198967400785</c:v>
                </c:pt>
                <c:pt idx="283">
                  <c:v>1.8090167026541752</c:v>
                </c:pt>
                <c:pt idx="284">
                  <c:v>1.80275712928859</c:v>
                </c:pt>
                <c:pt idx="285">
                  <c:v>1.7965407253944916</c:v>
                </c:pt>
                <c:pt idx="286">
                  <c:v>1.7903670459257817</c:v>
                </c:pt>
                <c:pt idx="287">
                  <c:v>1.7842356519328855</c:v>
                </c:pt>
                <c:pt idx="288">
                  <c:v>1.7781461104587117</c:v>
                </c:pt>
                <c:pt idx="289">
                  <c:v>1.7720979944367432</c:v>
                </c:pt>
                <c:pt idx="290">
                  <c:v>1.766090882591195</c:v>
                </c:pt>
                <c:pt idx="291">
                  <c:v>1.7601243593391978</c:v>
                </c:pt>
                <c:pt idx="292">
                  <c:v>1.7541980146949578</c:v>
                </c:pt>
                <c:pt idx="293">
                  <c:v>1.7483114441758474</c:v>
                </c:pt>
                <c:pt idx="294">
                  <c:v>1.7424642487103765</c:v>
                </c:pt>
                <c:pt idx="295">
                  <c:v>1.7366560345480082</c:v>
                </c:pt>
                <c:pt idx="296">
                  <c:v>1.7308864131707724</c:v>
                </c:pt>
                <c:pt idx="297">
                  <c:v>1.725155001206631</c:v>
                </c:pt>
                <c:pt idx="298">
                  <c:v>1.7194614203445631</c:v>
                </c:pt>
                <c:pt idx="299">
                  <c:v>1.7138052972513245</c:v>
                </c:pt>
                <c:pt idx="300">
                  <c:v>1.7081862634898441</c:v>
                </c:pt>
                <c:pt idx="301">
                  <c:v>1.7026039554392238</c:v>
                </c:pt>
                <c:pt idx="302">
                  <c:v>1.6970580142162948</c:v>
                </c:pt>
                <c:pt idx="303">
                  <c:v>1.6915480855987095</c:v>
                </c:pt>
                <c:pt idx="304">
                  <c:v>1.6860738199495229</c:v>
                </c:pt>
                <c:pt idx="305">
                  <c:v>1.6806348721432343</c:v>
                </c:pt>
                <c:pt idx="306">
                  <c:v>1.6752309014932554</c:v>
                </c:pt>
                <c:pt idx="307">
                  <c:v>1.6698615716807772</c:v>
                </c:pt>
                <c:pt idx="308">
                  <c:v>1.664526550684992</c:v>
                </c:pt>
                <c:pt idx="309">
                  <c:v>1.6592255107146578</c:v>
                </c:pt>
                <c:pt idx="310">
                  <c:v>1.6539581281409605</c:v>
                </c:pt>
                <c:pt idx="311">
                  <c:v>1.6487240834316539</c:v>
                </c:pt>
                <c:pt idx="312">
                  <c:v>1.6435230610864433</c:v>
                </c:pt>
                <c:pt idx="313">
                  <c:v>1.6383547495735926</c:v>
                </c:pt>
                <c:pt idx="314">
                  <c:v>1.6332188412677193</c:v>
                </c:pt>
                <c:pt idx="315">
                  <c:v>1.6281150323887579</c:v>
                </c:pt>
                <c:pt idx="316">
                  <c:v>1.623043022942064</c:v>
                </c:pt>
                <c:pt idx="317">
                  <c:v>1.6180025166596355</c:v>
                </c:pt>
                <c:pt idx="318">
                  <c:v>1.6129932209424227</c:v>
                </c:pt>
                <c:pt idx="319">
                  <c:v>1.6080148468037112</c:v>
                </c:pt>
                <c:pt idx="320">
                  <c:v>1.6030671088135462</c:v>
                </c:pt>
                <c:pt idx="321">
                  <c:v>1.5981497250441796</c:v>
                </c:pt>
                <c:pt idx="322">
                  <c:v>1.5932624170165215</c:v>
                </c:pt>
                <c:pt idx="323">
                  <c:v>1.588404909647569</c:v>
                </c:pt>
                <c:pt idx="324">
                  <c:v>1.5835769311987919</c:v>
                </c:pt>
                <c:pt idx="325">
                  <c:v>1.5787782132254622</c:v>
                </c:pt>
                <c:pt idx="326">
                  <c:v>1.5740084905268956</c:v>
                </c:pt>
                <c:pt idx="327">
                  <c:v>1.569267501097598</c:v>
                </c:pt>
                <c:pt idx="328">
                  <c:v>1.5645549860792869</c:v>
                </c:pt>
                <c:pt idx="329">
                  <c:v>1.5598706897137802</c:v>
                </c:pt>
                <c:pt idx="330">
                  <c:v>1.555214359296724</c:v>
                </c:pt>
                <c:pt idx="331">
                  <c:v>1.5505857451321505</c:v>
                </c:pt>
                <c:pt idx="332">
                  <c:v>1.5459846004878413</c:v>
                </c:pt>
                <c:pt idx="333">
                  <c:v>1.5414106815514867</c:v>
                </c:pt>
                <c:pt idx="334">
                  <c:v>1.5368637473876181</c:v>
                </c:pt>
                <c:pt idx="335">
                  <c:v>1.5323435598953017</c:v>
                </c:pt>
                <c:pt idx="336">
                  <c:v>1.5278498837665764</c:v>
                </c:pt>
                <c:pt idx="337">
                  <c:v>1.5233824864456214</c:v>
                </c:pt>
                <c:pt idx="338">
                  <c:v>1.5189411380886368</c:v>
                </c:pt>
                <c:pt idx="339">
                  <c:v>1.5145256115244259</c:v>
                </c:pt>
                <c:pt idx="340">
                  <c:v>1.5101356822156595</c:v>
                </c:pt>
                <c:pt idx="341">
                  <c:v>1.5057711282208166</c:v>
                </c:pt>
                <c:pt idx="342">
                  <c:v>1.5014317301567794</c:v>
                </c:pt>
                <c:pt idx="343">
                  <c:v>1.4971172711620762</c:v>
                </c:pt>
                <c:pt idx="344">
                  <c:v>1.4928275368607524</c:v>
                </c:pt>
                <c:pt idx="345">
                  <c:v>1.4885623153268643</c:v>
                </c:pt>
                <c:pt idx="346">
                  <c:v>1.4843213970495799</c:v>
                </c:pt>
                <c:pt idx="347">
                  <c:v>1.4801045748988708</c:v>
                </c:pt>
                <c:pt idx="348">
                  <c:v>1.4759116440917919</c:v>
                </c:pt>
                <c:pt idx="349">
                  <c:v>1.4717424021593293</c:v>
                </c:pt>
                <c:pt idx="350">
                  <c:v>1.4675966489138099</c:v>
                </c:pt>
                <c:pt idx="351">
                  <c:v>1.463474186416861</c:v>
                </c:pt>
                <c:pt idx="352">
                  <c:v>1.4593748189479063</c:v>
                </c:pt>
                <c:pt idx="353">
                  <c:v>1.4552983529731915</c:v>
                </c:pt>
                <c:pt idx="354">
                  <c:v>1.4512445971153272</c:v>
                </c:pt>
                <c:pt idx="355">
                  <c:v>1.4472133621233403</c:v>
                </c:pt>
                <c:pt idx="356">
                  <c:v>1.4432044608432204</c:v>
                </c:pt>
                <c:pt idx="357">
                  <c:v>1.4392177081889574</c:v>
                </c:pt>
                <c:pt idx="358">
                  <c:v>1.4352529211140566</c:v>
                </c:pt>
                <c:pt idx="359">
                  <c:v>1.4313099185835234</c:v>
                </c:pt>
                <c:pt idx="360">
                  <c:v>1.4273885215463082</c:v>
                </c:pt>
                <c:pt idx="361">
                  <c:v>1.4234885529082035</c:v>
                </c:pt>
                <c:pt idx="362">
                  <c:v>1.419609837505184</c:v>
                </c:pt>
                <c:pt idx="363">
                  <c:v>1.4157522020771809</c:v>
                </c:pt>
                <c:pt idx="364">
                  <c:v>1.4119154752422833</c:v>
                </c:pt>
                <c:pt idx="365">
                  <c:v>1.4080994874713582</c:v>
                </c:pt>
                <c:pt idx="366">
                  <c:v>1.4043040710630794</c:v>
                </c:pt>
                <c:pt idx="367">
                  <c:v>1.4005290601193616</c:v>
                </c:pt>
                <c:pt idx="368">
                  <c:v>1.3967742905211864</c:v>
                </c:pt>
                <c:pt idx="369">
                  <c:v>1.3930395999048197</c:v>
                </c:pt>
                <c:pt idx="370">
                  <c:v>1.3893248276384069</c:v>
                </c:pt>
                <c:pt idx="371">
                  <c:v>1.385629814798943</c:v>
                </c:pt>
                <c:pt idx="372">
                  <c:v>1.3819544041496086</c:v>
                </c:pt>
                <c:pt idx="373">
                  <c:v>1.3782984401174669</c:v>
                </c:pt>
                <c:pt idx="374">
                  <c:v>1.3746617687715106</c:v>
                </c:pt>
                <c:pt idx="375">
                  <c:v>1.3710442378010594</c:v>
                </c:pt>
                <c:pt idx="376">
                  <c:v>1.367445696494495</c:v>
                </c:pt>
                <c:pt idx="377">
                  <c:v>1.3638659957183312</c:v>
                </c:pt>
                <c:pt idx="378">
                  <c:v>1.3603049878966122</c:v>
                </c:pt>
                <c:pt idx="379">
                  <c:v>1.3567625269906316</c:v>
                </c:pt>
                <c:pt idx="380">
                  <c:v>1.3532384684789676</c:v>
                </c:pt>
                <c:pt idx="381">
                  <c:v>1.3497326693378304</c:v>
                </c:pt>
                <c:pt idx="382">
                  <c:v>1.346244988021712</c:v>
                </c:pt>
                <c:pt idx="383">
                  <c:v>1.3427752844443364</c:v>
                </c:pt>
                <c:pt idx="384">
                  <c:v>1.3393234199599036</c:v>
                </c:pt>
                <c:pt idx="385">
                  <c:v>1.3358892573446217</c:v>
                </c:pt>
                <c:pt idx="386">
                  <c:v>1.3324726607785231</c:v>
                </c:pt>
                <c:pt idx="387">
                  <c:v>1.3290734958275576</c:v>
                </c:pt>
                <c:pt idx="388">
                  <c:v>1.3256916294259609</c:v>
                </c:pt>
                <c:pt idx="389">
                  <c:v>1.3223269298588898</c:v>
                </c:pt>
                <c:pt idx="390">
                  <c:v>1.3189792667453226</c:v>
                </c:pt>
                <c:pt idx="391">
                  <c:v>1.3156485110212184</c:v>
                </c:pt>
                <c:pt idx="392">
                  <c:v>1.3123345349229283</c:v>
                </c:pt>
                <c:pt idx="393">
                  <c:v>1.3090372119708606</c:v>
                </c:pt>
                <c:pt idx="394">
                  <c:v>1.30575641695339</c:v>
                </c:pt>
                <c:pt idx="395">
                  <c:v>1.3024920259110064</c:v>
                </c:pt>
                <c:pt idx="396">
                  <c:v>1.2992439161207043</c:v>
                </c:pt>
                <c:pt idx="397">
                  <c:v>1.2960119660806031</c:v>
                </c:pt>
                <c:pt idx="398">
                  <c:v>1.2927960554947953</c:v>
                </c:pt>
                <c:pt idx="399">
                  <c:v>1.2895960652584222</c:v>
                </c:pt>
                <c:pt idx="400">
                  <c:v>1.2864118774429694</c:v>
                </c:pt>
                <c:pt idx="401">
                  <c:v>1.2832433752817798</c:v>
                </c:pt>
                <c:pt idx="402">
                  <c:v>1.2800904431557802</c:v>
                </c:pt>
                <c:pt idx="403">
                  <c:v>1.2769529665794179</c:v>
                </c:pt>
                <c:pt idx="404">
                  <c:v>1.2738308321868033</c:v>
                </c:pt>
                <c:pt idx="405">
                  <c:v>1.2707239277180549</c:v>
                </c:pt>
                <c:pt idx="406">
                  <c:v>1.2676321420058456</c:v>
                </c:pt>
                <c:pt idx="407">
                  <c:v>1.2645553649621422</c:v>
                </c:pt>
                <c:pt idx="408">
                  <c:v>1.2614934875651393</c:v>
                </c:pt>
                <c:pt idx="409">
                  <c:v>1.2584464018463828</c:v>
                </c:pt>
                <c:pt idx="410">
                  <c:v>1.2554140008780783</c:v>
                </c:pt>
                <c:pt idx="411">
                  <c:v>1.2523961787605831</c:v>
                </c:pt>
                <c:pt idx="412">
                  <c:v>1.2493928306100781</c:v>
                </c:pt>
                <c:pt idx="413">
                  <c:v>1.2464038525464176</c:v>
                </c:pt>
                <c:pt idx="414">
                  <c:v>1.2434291416811516</c:v>
                </c:pt>
                <c:pt idx="415">
                  <c:v>1.2404685961057202</c:v>
                </c:pt>
                <c:pt idx="416">
                  <c:v>1.2375221148798159</c:v>
                </c:pt>
                <c:pt idx="417">
                  <c:v>1.2345895980199111</c:v>
                </c:pt>
                <c:pt idx="418">
                  <c:v>1.2316709464879492</c:v>
                </c:pt>
                <c:pt idx="419">
                  <c:v>1.2287660621801948</c:v>
                </c:pt>
                <c:pt idx="420">
                  <c:v>1.2258748479162411</c:v>
                </c:pt>
                <c:pt idx="421">
                  <c:v>1.222997207428175</c:v>
                </c:pt>
                <c:pt idx="422">
                  <c:v>1.2201330453498886</c:v>
                </c:pt>
                <c:pt idx="423">
                  <c:v>1.217282267206548</c:v>
                </c:pt>
                <c:pt idx="424">
                  <c:v>1.2144447794042017</c:v>
                </c:pt>
                <c:pt idx="425">
                  <c:v>1.2116204892195408</c:v>
                </c:pt>
                <c:pt idx="426">
                  <c:v>1.208809304789797</c:v>
                </c:pt>
                <c:pt idx="427">
                  <c:v>1.2060111351027836</c:v>
                </c:pt>
                <c:pt idx="428">
                  <c:v>1.2032258899870727</c:v>
                </c:pt>
                <c:pt idx="429">
                  <c:v>1.2004534801023099</c:v>
                </c:pt>
                <c:pt idx="430">
                  <c:v>1.1976938169296609</c:v>
                </c:pt>
                <c:pt idx="431">
                  <c:v>1.1949468127623912</c:v>
                </c:pt>
                <c:pt idx="432">
                  <c:v>1.1922123806965732</c:v>
                </c:pt>
                <c:pt idx="433">
                  <c:v>1.1894904346219235</c:v>
                </c:pt>
                <c:pt idx="434">
                  <c:v>1.186780889212762</c:v>
                </c:pt>
                <c:pt idx="435">
                  <c:v>1.1840836599190967</c:v>
                </c:pt>
                <c:pt idx="436">
                  <c:v>1.1813986629578288</c:v>
                </c:pt>
                <c:pt idx="437">
                  <c:v>1.1787258153040783</c:v>
                </c:pt>
                <c:pt idx="438">
                  <c:v>1.1760650346826242</c:v>
                </c:pt>
                <c:pt idx="439">
                  <c:v>1.1734162395594652</c:v>
                </c:pt>
                <c:pt idx="440">
                  <c:v>1.1707793491334888</c:v>
                </c:pt>
                <c:pt idx="441">
                  <c:v>1.1681542833282568</c:v>
                </c:pt>
                <c:pt idx="442">
                  <c:v>1.1655409627838982</c:v>
                </c:pt>
                <c:pt idx="443">
                  <c:v>1.1629393088491129</c:v>
                </c:pt>
                <c:pt idx="444">
                  <c:v>1.1603492435732794</c:v>
                </c:pt>
                <c:pt idx="445">
                  <c:v>1.1577706896986724</c:v>
                </c:pt>
                <c:pt idx="446">
                  <c:v>1.1552035706527772</c:v>
                </c:pt>
                <c:pt idx="447">
                  <c:v>1.1526478105407134</c:v>
                </c:pt>
                <c:pt idx="448">
                  <c:v>1.150103334137754</c:v>
                </c:pt>
                <c:pt idx="449">
                  <c:v>1.147570066881944</c:v>
                </c:pt>
                <c:pt idx="450">
                  <c:v>1.1450479348668186</c:v>
                </c:pt>
                <c:pt idx="451">
                  <c:v>1.142536864834216</c:v>
                </c:pt>
                <c:pt idx="452">
                  <c:v>1.1400367841671828</c:v>
                </c:pt>
                <c:pt idx="453">
                  <c:v>1.1375476208829751</c:v>
                </c:pt>
                <c:pt idx="454">
                  <c:v>1.1350693036261492</c:v>
                </c:pt>
                <c:pt idx="455">
                  <c:v>1.1326017616617448</c:v>
                </c:pt>
                <c:pt idx="456">
                  <c:v>1.130144924868552</c:v>
                </c:pt>
                <c:pt idx="457">
                  <c:v>1.1276987237324729</c:v>
                </c:pt>
                <c:pt idx="458">
                  <c:v>1.1252630893399622</c:v>
                </c:pt>
                <c:pt idx="459">
                  <c:v>1.1228379533715573</c:v>
                </c:pt>
                <c:pt idx="460">
                  <c:v>1.1204232480954892</c:v>
                </c:pt>
                <c:pt idx="461">
                  <c:v>1.1180189063613788</c:v>
                </c:pt>
                <c:pt idx="462">
                  <c:v>1.1156248615940096</c:v>
                </c:pt>
                <c:pt idx="463">
                  <c:v>1.1132410477871848</c:v>
                </c:pt>
                <c:pt idx="464">
                  <c:v>1.1108673994976599</c:v>
                </c:pt>
                <c:pt idx="465">
                  <c:v>1.1085038518391543</c:v>
                </c:pt>
                <c:pt idx="466">
                  <c:v>1.1061503404764386</c:v>
                </c:pt>
                <c:pt idx="467">
                  <c:v>1.1038068016194968</c:v>
                </c:pt>
                <c:pt idx="468">
                  <c:v>1.1014731720177642</c:v>
                </c:pt>
                <c:pt idx="469">
                  <c:v>1.0991493889544357</c:v>
                </c:pt>
                <c:pt idx="470">
                  <c:v>1.0968353902408474</c:v>
                </c:pt>
                <c:pt idx="471">
                  <c:v>1.0945311142109297</c:v>
                </c:pt>
                <c:pt idx="472">
                  <c:v>1.0922364997157286</c:v>
                </c:pt>
                <c:pt idx="473">
                  <c:v>1.0899514861179969</c:v>
                </c:pt>
                <c:pt idx="474">
                  <c:v>1.0876760132868528</c:v>
                </c:pt>
                <c:pt idx="475">
                  <c:v>1.0854100215925051</c:v>
                </c:pt>
                <c:pt idx="476">
                  <c:v>1.0831534519010448</c:v>
                </c:pt>
                <c:pt idx="477">
                  <c:v>1.0809062455692999</c:v>
                </c:pt>
                <c:pt idx="478">
                  <c:v>1.0786683444397569</c:v>
                </c:pt>
                <c:pt idx="479">
                  <c:v>1.0764396908355425</c:v>
                </c:pt>
                <c:pt idx="480">
                  <c:v>1.0742202275554691</c:v>
                </c:pt>
                <c:pt idx="481">
                  <c:v>1.072009897869141</c:v>
                </c:pt>
                <c:pt idx="482">
                  <c:v>1.0698086455121201</c:v>
                </c:pt>
                <c:pt idx="483">
                  <c:v>1.0676164146811526</c:v>
                </c:pt>
                <c:pt idx="484">
                  <c:v>1.0654331500294532</c:v>
                </c:pt>
                <c:pt idx="485">
                  <c:v>1.0632587966620461</c:v>
                </c:pt>
                <c:pt idx="486">
                  <c:v>1.061093300131166</c:v>
                </c:pt>
                <c:pt idx="487">
                  <c:v>1.0589366064317123</c:v>
                </c:pt>
                <c:pt idx="488">
                  <c:v>1.0567886619967597</c:v>
                </c:pt>
                <c:pt idx="489">
                  <c:v>1.0546494136931226</c:v>
                </c:pt>
                <c:pt idx="490">
                  <c:v>1.0525188088169748</c:v>
                </c:pt>
                <c:pt idx="491">
                  <c:v>1.0503967950895212</c:v>
                </c:pt>
                <c:pt idx="492">
                  <c:v>1.0482833206527213</c:v>
                </c:pt>
                <c:pt idx="493">
                  <c:v>1.0461783340650652</c:v>
                </c:pt>
                <c:pt idx="494">
                  <c:v>1.0440817842973997</c:v>
                </c:pt>
                <c:pt idx="495">
                  <c:v>1.041993620728805</c:v>
                </c:pt>
                <c:pt idx="496">
                  <c:v>1.03991379314252</c:v>
                </c:pt>
                <c:pt idx="497">
                  <c:v>1.0378422517219175</c:v>
                </c:pt>
                <c:pt idx="498">
                  <c:v>1.035778947046526</c:v>
                </c:pt>
                <c:pt idx="499">
                  <c:v>1.0337238300881002</c:v>
                </c:pt>
                <c:pt idx="500">
                  <c:v>1.0316768522067377</c:v>
                </c:pt>
                <c:pt idx="501">
                  <c:v>1.0296379651470406</c:v>
                </c:pt>
                <c:pt idx="502">
                  <c:v>1.0276071210343245</c:v>
                </c:pt>
                <c:pt idx="503">
                  <c:v>1.0255842723708712</c:v>
                </c:pt>
                <c:pt idx="504">
                  <c:v>1.023569372032225</c:v>
                </c:pt>
                <c:pt idx="505">
                  <c:v>1.0215623732635342</c:v>
                </c:pt>
                <c:pt idx="506">
                  <c:v>1.0195632296759345</c:v>
                </c:pt>
                <c:pt idx="507">
                  <c:v>1.0175718952429738</c:v>
                </c:pt>
                <c:pt idx="508">
                  <c:v>1.0155883242970809</c:v>
                </c:pt>
                <c:pt idx="509">
                  <c:v>1.013612471526075</c:v>
                </c:pt>
                <c:pt idx="510">
                  <c:v>1.0116442919697137</c:v>
                </c:pt>
                <c:pt idx="511">
                  <c:v>1.009683741016284</c:v>
                </c:pt>
                <c:pt idx="512">
                  <c:v>1.0077307743992312</c:v>
                </c:pt>
                <c:pt idx="513">
                  <c:v>1.0057853481938273</c:v>
                </c:pt>
                <c:pt idx="514">
                  <c:v>1.0038474188138777</c:v>
                </c:pt>
                <c:pt idx="515">
                  <c:v>1.0019169430084665</c:v>
                </c:pt>
                <c:pt idx="516">
                  <c:v>0.99999387785873817</c:v>
                </c:pt>
                <c:pt idx="517">
                  <c:v>0.99807818077471755</c:v>
                </c:pt>
                <c:pt idx="518">
                  <c:v>0.99616980949216538</c:v>
                </c:pt>
                <c:pt idx="519">
                  <c:v>0.99426872206947048</c:v>
                </c:pt>
                <c:pt idx="520">
                  <c:v>0.99237487688457626</c:v>
                </c:pt>
                <c:pt idx="521">
                  <c:v>0.99048823263194397</c:v>
                </c:pt>
                <c:pt idx="522">
                  <c:v>0.98860874831954948</c:v>
                </c:pt>
                <c:pt idx="523">
                  <c:v>0.98673638326591384</c:v>
                </c:pt>
                <c:pt idx="524">
                  <c:v>0.98487109709716913</c:v>
                </c:pt>
                <c:pt idx="525">
                  <c:v>0.9830128497441557</c:v>
                </c:pt>
                <c:pt idx="526">
                  <c:v>0.98116160143955278</c:v>
                </c:pt>
                <c:pt idx="527">
                  <c:v>0.97931731271504241</c:v>
                </c:pt>
                <c:pt idx="528">
                  <c:v>0.97747994439850383</c:v>
                </c:pt>
                <c:pt idx="529">
                  <c:v>0.97564945761124067</c:v>
                </c:pt>
                <c:pt idx="530">
                  <c:v>0.97382581376523836</c:v>
                </c:pt>
                <c:pt idx="531">
                  <c:v>0.97200897456045243</c:v>
                </c:pt>
                <c:pt idx="532">
                  <c:v>0.97019890198212755</c:v>
                </c:pt>
                <c:pt idx="533">
                  <c:v>0.96839555829814594</c:v>
                </c:pt>
                <c:pt idx="534">
                  <c:v>0.96659890605640553</c:v>
                </c:pt>
                <c:pt idx="535">
                  <c:v>0.96480890808222686</c:v>
                </c:pt>
                <c:pt idx="536">
                  <c:v>0.96302552747579029</c:v>
                </c:pt>
                <c:pt idx="537">
                  <c:v>0.96124872760959867</c:v>
                </c:pt>
                <c:pt idx="538">
                  <c:v>0.95947847212597148</c:v>
                </c:pt>
                <c:pt idx="539">
                  <c:v>0.95771472493456344</c:v>
                </c:pt>
                <c:pt idx="540">
                  <c:v>0.95595745020991296</c:v>
                </c:pt>
                <c:pt idx="541">
                  <c:v>0.95420661238901561</c:v>
                </c:pt>
                <c:pt idx="542">
                  <c:v>0.95246217616892603</c:v>
                </c:pt>
                <c:pt idx="543">
                  <c:v>0.95072410650438421</c:v>
                </c:pt>
                <c:pt idx="544">
                  <c:v>0.94899236860546909</c:v>
                </c:pt>
                <c:pt idx="545">
                  <c:v>0.94726692793527734</c:v>
                </c:pt>
                <c:pt idx="546">
                  <c:v>0.94554775020762716</c:v>
                </c:pt>
                <c:pt idx="547">
                  <c:v>0.94383480138478715</c:v>
                </c:pt>
                <c:pt idx="548">
                  <c:v>0.94212804767523062</c:v>
                </c:pt>
                <c:pt idx="549">
                  <c:v>0.94042745553141249</c:v>
                </c:pt>
                <c:pt idx="550">
                  <c:v>0.93873299164757207</c:v>
                </c:pt>
                <c:pt idx="551">
                  <c:v>0.93704462295755853</c:v>
                </c:pt>
                <c:pt idx="552">
                  <c:v>0.93536231663267966</c:v>
                </c:pt>
                <c:pt idx="553">
                  <c:v>0.93368604007957434</c:v>
                </c:pt>
                <c:pt idx="554">
                  <c:v>0.93201576093810823</c:v>
                </c:pt>
                <c:pt idx="555">
                  <c:v>0.93035144707929029</c:v>
                </c:pt>
                <c:pt idx="556">
                  <c:v>0.92869306660321305</c:v>
                </c:pt>
                <c:pt idx="557">
                  <c:v>0.92704058783701515</c:v>
                </c:pt>
                <c:pt idx="558">
                  <c:v>0.92539397933286416</c:v>
                </c:pt>
                <c:pt idx="559">
                  <c:v>0.92375320986596188</c:v>
                </c:pt>
                <c:pt idx="560">
                  <c:v>0.92211824843257084</c:v>
                </c:pt>
                <c:pt idx="561">
                  <c:v>0.92048906424806098</c:v>
                </c:pt>
                <c:pt idx="562">
                  <c:v>0.91886562674497807</c:v>
                </c:pt>
                <c:pt idx="563">
                  <c:v>0.91724790557113123</c:v>
                </c:pt>
                <c:pt idx="564">
                  <c:v>0.91563587058770213</c:v>
                </c:pt>
                <c:pt idx="565">
                  <c:v>0.91402949186737281</c:v>
                </c:pt>
                <c:pt idx="566">
                  <c:v>0.91242873969247373</c:v>
                </c:pt>
                <c:pt idx="567">
                  <c:v>0.91083358455315133</c:v>
                </c:pt>
                <c:pt idx="568">
                  <c:v>0.90924399714555415</c:v>
                </c:pt>
                <c:pt idx="569">
                  <c:v>0.90765994837003927</c:v>
                </c:pt>
                <c:pt idx="570">
                  <c:v>0.90608140932939574</c:v>
                </c:pt>
                <c:pt idx="571">
                  <c:v>0.90450835132708762</c:v>
                </c:pt>
                <c:pt idx="572">
                  <c:v>0.90294074586551565</c:v>
                </c:pt>
                <c:pt idx="573">
                  <c:v>0.901378564644295</c:v>
                </c:pt>
                <c:pt idx="574">
                  <c:v>0.89982177955855358</c:v>
                </c:pt>
                <c:pt idx="575">
                  <c:v>0.89827036269724581</c:v>
                </c:pt>
                <c:pt idx="576">
                  <c:v>0.8967242863414846</c:v>
                </c:pt>
                <c:pt idx="577">
                  <c:v>0.89518352296289083</c:v>
                </c:pt>
                <c:pt idx="578">
                  <c:v>0.89364804522195973</c:v>
                </c:pt>
                <c:pt idx="579">
                  <c:v>0.89211782596644273</c:v>
                </c:pt>
                <c:pt idx="580">
                  <c:v>0.89059283822974789</c:v>
                </c:pt>
                <c:pt idx="581">
                  <c:v>0.88907305522935587</c:v>
                </c:pt>
                <c:pt idx="582">
                  <c:v>0.88755845036525127</c:v>
                </c:pt>
                <c:pt idx="583">
                  <c:v>0.8860489972183716</c:v>
                </c:pt>
                <c:pt idx="584">
                  <c:v>0.88454466954907052</c:v>
                </c:pt>
                <c:pt idx="585">
                  <c:v>0.88304544129559748</c:v>
                </c:pt>
                <c:pt idx="586">
                  <c:v>0.88155128657259307</c:v>
                </c:pt>
                <c:pt idx="587">
                  <c:v>0.88006217966959888</c:v>
                </c:pt>
                <c:pt idx="588">
                  <c:v>0.87857809504958262</c:v>
                </c:pt>
                <c:pt idx="589">
                  <c:v>0.87709900734747892</c:v>
                </c:pt>
                <c:pt idx="590">
                  <c:v>0.87562489136874377</c:v>
                </c:pt>
                <c:pt idx="591">
                  <c:v>0.87415572208792369</c:v>
                </c:pt>
                <c:pt idx="592">
                  <c:v>0.87269147464724039</c:v>
                </c:pt>
                <c:pt idx="593">
                  <c:v>0.87123212435518826</c:v>
                </c:pt>
                <c:pt idx="594">
                  <c:v>0.86977764668514612</c:v>
                </c:pt>
                <c:pt idx="595">
                  <c:v>0.8683280172740041</c:v>
                </c:pt>
                <c:pt idx="596">
                  <c:v>0.86688321192080298</c:v>
                </c:pt>
                <c:pt idx="597">
                  <c:v>0.8654432065853862</c:v>
                </c:pt>
                <c:pt idx="598">
                  <c:v>0.8640079773870688</c:v>
                </c:pt>
                <c:pt idx="599">
                  <c:v>0.86257750060331551</c:v>
                </c:pt>
                <c:pt idx="600">
                  <c:v>0.86115175266843391</c:v>
                </c:pt>
                <c:pt idx="601">
                  <c:v>0.85973071017228153</c:v>
                </c:pt>
                <c:pt idx="602">
                  <c:v>0.85831434985898281</c:v>
                </c:pt>
                <c:pt idx="603">
                  <c:v>0.85690264862566223</c:v>
                </c:pt>
                <c:pt idx="604">
                  <c:v>0.85549558352118638</c:v>
                </c:pt>
                <c:pt idx="605">
                  <c:v>0.85409313174492207</c:v>
                </c:pt>
                <c:pt idx="606">
                  <c:v>0.85269527064550332</c:v>
                </c:pt>
                <c:pt idx="607">
                  <c:v>0.85130197771961191</c:v>
                </c:pt>
                <c:pt idx="608">
                  <c:v>0.84991323061077084</c:v>
                </c:pt>
                <c:pt idx="609">
                  <c:v>0.84852900710814738</c:v>
                </c:pt>
                <c:pt idx="610">
                  <c:v>0.84714928514537002</c:v>
                </c:pt>
                <c:pt idx="611">
                  <c:v>0.84577404279935475</c:v>
                </c:pt>
                <c:pt idx="612">
                  <c:v>0.84440325828914509</c:v>
                </c:pt>
                <c:pt idx="613">
                  <c:v>0.84303690997476144</c:v>
                </c:pt>
                <c:pt idx="614">
                  <c:v>0.84167497635606225</c:v>
                </c:pt>
                <c:pt idx="615">
                  <c:v>0.84031743607161713</c:v>
                </c:pt>
                <c:pt idx="616">
                  <c:v>0.83896426789758849</c:v>
                </c:pt>
                <c:pt idx="617">
                  <c:v>0.83761545074662769</c:v>
                </c:pt>
                <c:pt idx="618">
                  <c:v>0.83627096366677767</c:v>
                </c:pt>
                <c:pt idx="619">
                  <c:v>0.8349307858403886</c:v>
                </c:pt>
                <c:pt idx="620">
                  <c:v>0.83359489658304409</c:v>
                </c:pt>
                <c:pt idx="621">
                  <c:v>0.832263275342496</c:v>
                </c:pt>
                <c:pt idx="622">
                  <c:v>0.83093590169761178</c:v>
                </c:pt>
                <c:pt idx="623">
                  <c:v>0.82961275535732892</c:v>
                </c:pt>
                <c:pt idx="624">
                  <c:v>0.82829381615962239</c:v>
                </c:pt>
                <c:pt idx="625">
                  <c:v>0.82697906407048027</c:v>
                </c:pt>
                <c:pt idx="626">
                  <c:v>0.82566847918288833</c:v>
                </c:pt>
                <c:pt idx="627">
                  <c:v>0.82436204171582694</c:v>
                </c:pt>
                <c:pt idx="628">
                  <c:v>0.82305973201327398</c:v>
                </c:pt>
                <c:pt idx="629">
                  <c:v>0.82176153054322165</c:v>
                </c:pt>
                <c:pt idx="630">
                  <c:v>0.82046741789669686</c:v>
                </c:pt>
                <c:pt idx="631">
                  <c:v>0.81917737478679631</c:v>
                </c:pt>
                <c:pt idx="632">
                  <c:v>0.81789138204772771</c:v>
                </c:pt>
                <c:pt idx="633">
                  <c:v>0.81660942063385966</c:v>
                </c:pt>
                <c:pt idx="634">
                  <c:v>0.81533147161878339</c:v>
                </c:pt>
                <c:pt idx="635">
                  <c:v>0.81405751619437894</c:v>
                </c:pt>
                <c:pt idx="636">
                  <c:v>0.81278753566989481</c:v>
                </c:pt>
                <c:pt idx="637">
                  <c:v>0.81152151147103202</c:v>
                </c:pt>
                <c:pt idx="638">
                  <c:v>0.8102594251390397</c:v>
                </c:pt>
                <c:pt idx="639">
                  <c:v>0.80900125832981773</c:v>
                </c:pt>
                <c:pt idx="640">
                  <c:v>0.80774699281302709</c:v>
                </c:pt>
                <c:pt idx="641">
                  <c:v>0.80649661047121135</c:v>
                </c:pt>
                <c:pt idx="642">
                  <c:v>0.80525009329892194</c:v>
                </c:pt>
                <c:pt idx="643">
                  <c:v>0.8040074234018556</c:v>
                </c:pt>
                <c:pt idx="644">
                  <c:v>0.80276858299599774</c:v>
                </c:pt>
                <c:pt idx="645">
                  <c:v>0.8015335544067731</c:v>
                </c:pt>
                <c:pt idx="646">
                  <c:v>0.80030232006820667</c:v>
                </c:pt>
                <c:pt idx="647">
                  <c:v>0.79907486252208981</c:v>
                </c:pt>
                <c:pt idx="648">
                  <c:v>0.79785116441715553</c:v>
                </c:pt>
                <c:pt idx="649">
                  <c:v>0.79663120850826075</c:v>
                </c:pt>
                <c:pt idx="650">
                  <c:v>0.79541497765557634</c:v>
                </c:pt>
                <c:pt idx="651">
                  <c:v>0.79420245482378449</c:v>
                </c:pt>
                <c:pt idx="652">
                  <c:v>0.7929936230812823</c:v>
                </c:pt>
                <c:pt idx="653">
                  <c:v>0.79178846559939597</c:v>
                </c:pt>
                <c:pt idx="654">
                  <c:v>0.79058696565159714</c:v>
                </c:pt>
                <c:pt idx="655">
                  <c:v>0.7893891066127311</c:v>
                </c:pt>
                <c:pt idx="656">
                  <c:v>0.78819487195824889</c:v>
                </c:pt>
                <c:pt idx="657">
                  <c:v>0.78700424526344781</c:v>
                </c:pt>
                <c:pt idx="658">
                  <c:v>0.78581721020271877</c:v>
                </c:pt>
                <c:pt idx="659">
                  <c:v>0.78463375054879902</c:v>
                </c:pt>
                <c:pt idx="660">
                  <c:v>0.78345385017203395</c:v>
                </c:pt>
                <c:pt idx="661">
                  <c:v>0.78227749303964345</c:v>
                </c:pt>
                <c:pt idx="662">
                  <c:v>0.78110466321499628</c:v>
                </c:pt>
                <c:pt idx="663">
                  <c:v>0.77993534485689009</c:v>
                </c:pt>
                <c:pt idx="664">
                  <c:v>0.77876952221883777</c:v>
                </c:pt>
                <c:pt idx="665">
                  <c:v>0.77760717964836201</c:v>
                </c:pt>
                <c:pt idx="666">
                  <c:v>0.77644830158629285</c:v>
                </c:pt>
                <c:pt idx="667">
                  <c:v>0.77529287256607526</c:v>
                </c:pt>
                <c:pt idx="668">
                  <c:v>0.77414087721307956</c:v>
                </c:pt>
                <c:pt idx="669">
                  <c:v>0.77299230024392063</c:v>
                </c:pt>
                <c:pt idx="670">
                  <c:v>0.77184712646578157</c:v>
                </c:pt>
                <c:pt idx="671">
                  <c:v>0.77070534077574337</c:v>
                </c:pt>
                <c:pt idx="672">
                  <c:v>0.76956692816012195</c:v>
                </c:pt>
                <c:pt idx="673">
                  <c:v>0.76843187369380905</c:v>
                </c:pt>
                <c:pt idx="674">
                  <c:v>0.76730016253962097</c:v>
                </c:pt>
                <c:pt idx="675">
                  <c:v>0.76617177994765084</c:v>
                </c:pt>
                <c:pt idx="676">
                  <c:v>0.76504671125462909</c:v>
                </c:pt>
                <c:pt idx="677">
                  <c:v>0.76392494188328819</c:v>
                </c:pt>
                <c:pt idx="678">
                  <c:v>0.76280645734173125</c:v>
                </c:pt>
                <c:pt idx="679">
                  <c:v>0.76169124322281068</c:v>
                </c:pt>
                <c:pt idx="680">
                  <c:v>0.76057928520350726</c:v>
                </c:pt>
                <c:pt idx="681">
                  <c:v>0.75947056904431842</c:v>
                </c:pt>
                <c:pt idx="682">
                  <c:v>0.75836508058864993</c:v>
                </c:pt>
                <c:pt idx="683">
                  <c:v>0.75726280576221294</c:v>
                </c:pt>
                <c:pt idx="684">
                  <c:v>0.75616373057242758</c:v>
                </c:pt>
                <c:pt idx="685">
                  <c:v>0.75506784110782976</c:v>
                </c:pt>
                <c:pt idx="686">
                  <c:v>0.75397512353748564</c:v>
                </c:pt>
                <c:pt idx="687">
                  <c:v>0.7528855641104083</c:v>
                </c:pt>
                <c:pt idx="688">
                  <c:v>0.75179914915498192</c:v>
                </c:pt>
                <c:pt idx="689">
                  <c:v>0.75071586507838972</c:v>
                </c:pt>
                <c:pt idx="690">
                  <c:v>0.74963569836604671</c:v>
                </c:pt>
                <c:pt idx="691">
                  <c:v>0.74855863558103808</c:v>
                </c:pt>
                <c:pt idx="692">
                  <c:v>0.74748466336356167</c:v>
                </c:pt>
                <c:pt idx="693">
                  <c:v>0.74641376843037621</c:v>
                </c:pt>
                <c:pt idx="694">
                  <c:v>0.7453459375742526</c:v>
                </c:pt>
                <c:pt idx="695">
                  <c:v>0.74428115766343217</c:v>
                </c:pt>
                <c:pt idx="696">
                  <c:v>0.74321941564108784</c:v>
                </c:pt>
                <c:pt idx="697">
                  <c:v>0.74216069852478994</c:v>
                </c:pt>
                <c:pt idx="698">
                  <c:v>0.74110499340597813</c:v>
                </c:pt>
                <c:pt idx="699">
                  <c:v>0.74005228744943541</c:v>
                </c:pt>
                <c:pt idx="700">
                  <c:v>0.73900256789276952</c:v>
                </c:pt>
                <c:pt idx="701">
                  <c:v>0.73795582204589594</c:v>
                </c:pt>
                <c:pt idx="702">
                  <c:v>0.73691203729052679</c:v>
                </c:pt>
                <c:pt idx="703">
                  <c:v>0.73587120107966464</c:v>
                </c:pt>
                <c:pt idx="704">
                  <c:v>0.73483330093709798</c:v>
                </c:pt>
                <c:pt idx="705">
                  <c:v>0.73379832445690496</c:v>
                </c:pt>
                <c:pt idx="706">
                  <c:v>0.73276625930295713</c:v>
                </c:pt>
                <c:pt idx="707">
                  <c:v>0.7317370932084305</c:v>
                </c:pt>
                <c:pt idx="708">
                  <c:v>0.73071081397531912</c:v>
                </c:pt>
                <c:pt idx="709">
                  <c:v>0.72968740947395316</c:v>
                </c:pt>
                <c:pt idx="710">
                  <c:v>0.72866686764252109</c:v>
                </c:pt>
                <c:pt idx="711">
                  <c:v>0.72764917648659577</c:v>
                </c:pt>
                <c:pt idx="712">
                  <c:v>0.72663432407866457</c:v>
                </c:pt>
                <c:pt idx="713">
                  <c:v>0.72562229855766358</c:v>
                </c:pt>
                <c:pt idx="714">
                  <c:v>0.72461308812851521</c:v>
                </c:pt>
                <c:pt idx="715">
                  <c:v>0.72360668106167014</c:v>
                </c:pt>
                <c:pt idx="716">
                  <c:v>0.72260306569265254</c:v>
                </c:pt>
                <c:pt idx="717">
                  <c:v>0.7216022304216102</c:v>
                </c:pt>
                <c:pt idx="718">
                  <c:v>0.72060416371286651</c:v>
                </c:pt>
                <c:pt idx="719">
                  <c:v>0.71960885409447872</c:v>
                </c:pt>
                <c:pt idx="720">
                  <c:v>0.7186162901577966</c:v>
                </c:pt>
                <c:pt idx="721">
                  <c:v>0.71762646055702828</c:v>
                </c:pt>
                <c:pt idx="722">
                  <c:v>0.71663935400880685</c:v>
                </c:pt>
                <c:pt idx="723">
                  <c:v>0.71565495929176171</c:v>
                </c:pt>
                <c:pt idx="724">
                  <c:v>0.71467326524609398</c:v>
                </c:pt>
                <c:pt idx="725">
                  <c:v>0.71369426077315412</c:v>
                </c:pt>
                <c:pt idx="726">
                  <c:v>0.71271793483502388</c:v>
                </c:pt>
                <c:pt idx="727">
                  <c:v>0.71174427645410177</c:v>
                </c:pt>
                <c:pt idx="728">
                  <c:v>0.71077327471269092</c:v>
                </c:pt>
                <c:pt idx="729">
                  <c:v>0.709804918752592</c:v>
                </c:pt>
                <c:pt idx="730">
                  <c:v>0.70883919777469728</c:v>
                </c:pt>
                <c:pt idx="731">
                  <c:v>0.70787610103859044</c:v>
                </c:pt>
                <c:pt idx="732">
                  <c:v>0.70691561786214729</c:v>
                </c:pt>
                <c:pt idx="733">
                  <c:v>0.70595773762114167</c:v>
                </c:pt>
                <c:pt idx="734">
                  <c:v>0.70500244974885329</c:v>
                </c:pt>
                <c:pt idx="735">
                  <c:v>0.70404974373567908</c:v>
                </c:pt>
                <c:pt idx="736">
                  <c:v>0.70309960912874836</c:v>
                </c:pt>
                <c:pt idx="737">
                  <c:v>0.70215203553153971</c:v>
                </c:pt>
                <c:pt idx="738">
                  <c:v>0.70120701260350271</c:v>
                </c:pt>
                <c:pt idx="739">
                  <c:v>0.70026453005968081</c:v>
                </c:pt>
                <c:pt idx="740">
                  <c:v>0.69932457767033884</c:v>
                </c:pt>
                <c:pt idx="741">
                  <c:v>0.6983871452605932</c:v>
                </c:pt>
                <c:pt idx="742">
                  <c:v>0.69745222271004348</c:v>
                </c:pt>
                <c:pt idx="743">
                  <c:v>0.69651979995240987</c:v>
                </c:pt>
                <c:pt idx="744">
                  <c:v>0.69558986697517022</c:v>
                </c:pt>
                <c:pt idx="745">
                  <c:v>0.69466241381920346</c:v>
                </c:pt>
                <c:pt idx="746">
                  <c:v>0.69373743057843218</c:v>
                </c:pt>
                <c:pt idx="747">
                  <c:v>0.69281490739947149</c:v>
                </c:pt>
                <c:pt idx="748">
                  <c:v>0.6918948344812782</c:v>
                </c:pt>
                <c:pt idx="749">
                  <c:v>0.69097720207480429</c:v>
                </c:pt>
                <c:pt idx="750">
                  <c:v>0.69006200048265232</c:v>
                </c:pt>
                <c:pt idx="751">
                  <c:v>0.68914922005873347</c:v>
                </c:pt>
                <c:pt idx="752">
                  <c:v>0.68823885120792927</c:v>
                </c:pt>
                <c:pt idx="753">
                  <c:v>0.68733088438575529</c:v>
                </c:pt>
                <c:pt idx="754">
                  <c:v>0.68642531009802699</c:v>
                </c:pt>
                <c:pt idx="755">
                  <c:v>0.68552211890052972</c:v>
                </c:pt>
                <c:pt idx="756">
                  <c:v>0.68462130139868926</c:v>
                </c:pt>
                <c:pt idx="757">
                  <c:v>0.68372284824724749</c:v>
                </c:pt>
                <c:pt idx="758">
                  <c:v>0.68282675014993777</c:v>
                </c:pt>
                <c:pt idx="759">
                  <c:v>0.68193299785916561</c:v>
                </c:pt>
                <c:pt idx="760">
                  <c:v>0.68104158217568955</c:v>
                </c:pt>
                <c:pt idx="761">
                  <c:v>0.68015249394830612</c:v>
                </c:pt>
                <c:pt idx="762">
                  <c:v>0.67926572407353658</c:v>
                </c:pt>
                <c:pt idx="763">
                  <c:v>0.6783812634953158</c:v>
                </c:pt>
                <c:pt idx="764">
                  <c:v>0.67749910320468476</c:v>
                </c:pt>
                <c:pt idx="765">
                  <c:v>0.67661923423948378</c:v>
                </c:pt>
                <c:pt idx="766">
                  <c:v>0.67574164768404998</c:v>
                </c:pt>
                <c:pt idx="767">
                  <c:v>0.67486633466891521</c:v>
                </c:pt>
                <c:pt idx="768">
                  <c:v>0.67399328637050782</c:v>
                </c:pt>
                <c:pt idx="769">
                  <c:v>0.673122494010856</c:v>
                </c:pt>
                <c:pt idx="770">
                  <c:v>0.67225394885729362</c:v>
                </c:pt>
                <c:pt idx="771">
                  <c:v>0.67138764222216818</c:v>
                </c:pt>
                <c:pt idx="772">
                  <c:v>0.67052356546255154</c:v>
                </c:pt>
                <c:pt idx="773">
                  <c:v>0.66966170997995178</c:v>
                </c:pt>
                <c:pt idx="774">
                  <c:v>0.66880206722002888</c:v>
                </c:pt>
                <c:pt idx="775">
                  <c:v>0.66794462867231086</c:v>
                </c:pt>
                <c:pt idx="776">
                  <c:v>0.66708938586991362</c:v>
                </c:pt>
                <c:pt idx="777">
                  <c:v>0.66623633038926156</c:v>
                </c:pt>
                <c:pt idx="778">
                  <c:v>0.66538545384981163</c:v>
                </c:pt>
                <c:pt idx="779">
                  <c:v>0.66453674791377881</c:v>
                </c:pt>
                <c:pt idx="780">
                  <c:v>0.66369020428586312</c:v>
                </c:pt>
                <c:pt idx="781">
                  <c:v>0.66284581471298043</c:v>
                </c:pt>
                <c:pt idx="782">
                  <c:v>0.66200357098399309</c:v>
                </c:pt>
                <c:pt idx="783">
                  <c:v>0.66116346492944489</c:v>
                </c:pt>
                <c:pt idx="784">
                  <c:v>0.66032548842129601</c:v>
                </c:pt>
                <c:pt idx="785">
                  <c:v>0.65948963337266131</c:v>
                </c:pt>
                <c:pt idx="786">
                  <c:v>0.65865589173755057</c:v>
                </c:pt>
                <c:pt idx="787">
                  <c:v>0.65782425551060919</c:v>
                </c:pt>
                <c:pt idx="788">
                  <c:v>0.65699471672686327</c:v>
                </c:pt>
                <c:pt idx="789">
                  <c:v>0.65616726746146414</c:v>
                </c:pt>
                <c:pt idx="790">
                  <c:v>0.65534189982943714</c:v>
                </c:pt>
                <c:pt idx="791">
                  <c:v>0.65451860598543032</c:v>
                </c:pt>
                <c:pt idx="792">
                  <c:v>0.65369737812346618</c:v>
                </c:pt>
                <c:pt idx="793">
                  <c:v>0.65287820847669498</c:v>
                </c:pt>
                <c:pt idx="794">
                  <c:v>0.65206108931714957</c:v>
                </c:pt>
                <c:pt idx="795">
                  <c:v>0.65124601295550322</c:v>
                </c:pt>
                <c:pt idx="796">
                  <c:v>0.65043297174082715</c:v>
                </c:pt>
                <c:pt idx="797">
                  <c:v>0.64962195806035217</c:v>
                </c:pt>
                <c:pt idx="798">
                  <c:v>0.64881296433923097</c:v>
                </c:pt>
                <c:pt idx="799">
                  <c:v>0.64800598304030155</c:v>
                </c:pt>
                <c:pt idx="800">
                  <c:v>0.64720100666385405</c:v>
                </c:pt>
                <c:pt idx="801">
                  <c:v>0.64639802774739763</c:v>
                </c:pt>
                <c:pt idx="802">
                  <c:v>0.64559703886543074</c:v>
                </c:pt>
                <c:pt idx="803">
                  <c:v>0.64479803262921109</c:v>
                </c:pt>
                <c:pt idx="804">
                  <c:v>0.64400100168652963</c:v>
                </c:pt>
                <c:pt idx="805">
                  <c:v>0.64320593872148468</c:v>
                </c:pt>
                <c:pt idx="806">
                  <c:v>0.64241283645425717</c:v>
                </c:pt>
                <c:pt idx="807">
                  <c:v>0.64162168764088989</c:v>
                </c:pt>
                <c:pt idx="808">
                  <c:v>0.64083248507306589</c:v>
                </c:pt>
                <c:pt idx="809">
                  <c:v>0.64004522157789012</c:v>
                </c:pt>
                <c:pt idx="810">
                  <c:v>0.63925989001767181</c:v>
                </c:pt>
                <c:pt idx="811">
                  <c:v>0.63847648328970896</c:v>
                </c:pt>
                <c:pt idx="812">
                  <c:v>0.63769499432607413</c:v>
                </c:pt>
                <c:pt idx="813">
                  <c:v>0.63691541609340163</c:v>
                </c:pt>
                <c:pt idx="814">
                  <c:v>0.63613774159267711</c:v>
                </c:pt>
                <c:pt idx="815">
                  <c:v>0.63536196385902743</c:v>
                </c:pt>
                <c:pt idx="816">
                  <c:v>0.63458807596151345</c:v>
                </c:pt>
                <c:pt idx="817">
                  <c:v>0.63381607100292281</c:v>
                </c:pt>
                <c:pt idx="818">
                  <c:v>0.63304594211956566</c:v>
                </c:pt>
                <c:pt idx="819">
                  <c:v>0.63227768248107108</c:v>
                </c:pt>
                <c:pt idx="820">
                  <c:v>0.63151128529018496</c:v>
                </c:pt>
                <c:pt idx="821">
                  <c:v>0.63074674378256967</c:v>
                </c:pt>
                <c:pt idx="822">
                  <c:v>0.62998405122660517</c:v>
                </c:pt>
                <c:pt idx="823">
                  <c:v>0.62922320092319139</c:v>
                </c:pt>
                <c:pt idx="824">
                  <c:v>0.62846418620555189</c:v>
                </c:pt>
                <c:pt idx="825">
                  <c:v>0.62770700043903915</c:v>
                </c:pt>
                <c:pt idx="826">
                  <c:v>0.6269516370209417</c:v>
                </c:pt>
                <c:pt idx="827">
                  <c:v>0.62619808938029153</c:v>
                </c:pt>
                <c:pt idx="828">
                  <c:v>0.6254463509776742</c:v>
                </c:pt>
                <c:pt idx="829">
                  <c:v>0.62469641530503905</c:v>
                </c:pt>
                <c:pt idx="830">
                  <c:v>0.62394827588551205</c:v>
                </c:pt>
                <c:pt idx="831">
                  <c:v>0.62320192627320881</c:v>
                </c:pt>
                <c:pt idx="832">
                  <c:v>0.62245736005304964</c:v>
                </c:pt>
                <c:pt idx="833">
                  <c:v>0.6217145708405758</c:v>
                </c:pt>
                <c:pt idx="834">
                  <c:v>0.62097355228176698</c:v>
                </c:pt>
                <c:pt idx="835">
                  <c:v>0.62023429805286012</c:v>
                </c:pt>
                <c:pt idx="836">
                  <c:v>0.61949680186016942</c:v>
                </c:pt>
                <c:pt idx="837">
                  <c:v>0.61876105743990795</c:v>
                </c:pt>
                <c:pt idx="838">
                  <c:v>0.6180270585580101</c:v>
                </c:pt>
                <c:pt idx="839">
                  <c:v>0.61729479900995554</c:v>
                </c:pt>
                <c:pt idx="840">
                  <c:v>0.61656427262059477</c:v>
                </c:pt>
                <c:pt idx="841">
                  <c:v>0.61583547324397458</c:v>
                </c:pt>
                <c:pt idx="842">
                  <c:v>0.61510839476316703</c:v>
                </c:pt>
                <c:pt idx="843">
                  <c:v>0.6143830310900974</c:v>
                </c:pt>
                <c:pt idx="844">
                  <c:v>0.61365937616537403</c:v>
                </c:pt>
                <c:pt idx="845">
                  <c:v>0.61293742395812056</c:v>
                </c:pt>
                <c:pt idx="846">
                  <c:v>0.61221716846580787</c:v>
                </c:pt>
                <c:pt idx="847">
                  <c:v>0.61149860371408749</c:v>
                </c:pt>
                <c:pt idx="848">
                  <c:v>0.61078172375662665</c:v>
                </c:pt>
                <c:pt idx="849">
                  <c:v>0.61006652267494432</c:v>
                </c:pt>
                <c:pt idx="850">
                  <c:v>0.60935299457824854</c:v>
                </c:pt>
                <c:pt idx="851">
                  <c:v>0.60864113360327399</c:v>
                </c:pt>
                <c:pt idx="852">
                  <c:v>0.60793093391412201</c:v>
                </c:pt>
                <c:pt idx="853">
                  <c:v>0.60722238970210085</c:v>
                </c:pt>
                <c:pt idx="854">
                  <c:v>0.60651549518556758</c:v>
                </c:pt>
                <c:pt idx="855">
                  <c:v>0.6058102446097704</c:v>
                </c:pt>
                <c:pt idx="856">
                  <c:v>0.60510663224669281</c:v>
                </c:pt>
                <c:pt idx="857">
                  <c:v>0.60440465239489849</c:v>
                </c:pt>
                <c:pt idx="858">
                  <c:v>0.6037042993793772</c:v>
                </c:pt>
                <c:pt idx="859">
                  <c:v>0.60300556755139179</c:v>
                </c:pt>
                <c:pt idx="860">
                  <c:v>0.60230845128832655</c:v>
                </c:pt>
                <c:pt idx="861">
                  <c:v>0.60161294499353635</c:v>
                </c:pt>
                <c:pt idx="862">
                  <c:v>0.6009190430961967</c:v>
                </c:pt>
                <c:pt idx="863">
                  <c:v>0.60022674005115495</c:v>
                </c:pt>
                <c:pt idx="864">
                  <c:v>0.59953603033878311</c:v>
                </c:pt>
                <c:pt idx="865">
                  <c:v>0.59884690846483046</c:v>
                </c:pt>
                <c:pt idx="866">
                  <c:v>0.59815936896027855</c:v>
                </c:pt>
                <c:pt idx="867">
                  <c:v>0.59747340638119562</c:v>
                </c:pt>
                <c:pt idx="868">
                  <c:v>0.59678901530859396</c:v>
                </c:pt>
                <c:pt idx="869">
                  <c:v>0.5961061903482866</c:v>
                </c:pt>
                <c:pt idx="870">
                  <c:v>0.59542492613074571</c:v>
                </c:pt>
                <c:pt idx="871">
                  <c:v>0.59474521731096175</c:v>
                </c:pt>
                <c:pt idx="872">
                  <c:v>0.59406705856830389</c:v>
                </c:pt>
                <c:pt idx="873">
                  <c:v>0.59339044460638102</c:v>
                </c:pt>
                <c:pt idx="874">
                  <c:v>0.59271537015290388</c:v>
                </c:pt>
                <c:pt idx="875">
                  <c:v>0.59204182995954835</c:v>
                </c:pt>
                <c:pt idx="876">
                  <c:v>0.59136981880181905</c:v>
                </c:pt>
                <c:pt idx="877">
                  <c:v>0.5906993314789144</c:v>
                </c:pt>
                <c:pt idx="878">
                  <c:v>0.590030362813593</c:v>
                </c:pt>
                <c:pt idx="879">
                  <c:v>0.58936290765203914</c:v>
                </c:pt>
                <c:pt idx="880">
                  <c:v>0.58869696086373169</c:v>
                </c:pt>
                <c:pt idx="881">
                  <c:v>0.58803251734131212</c:v>
                </c:pt>
                <c:pt idx="882">
                  <c:v>0.5873695720004537</c:v>
                </c:pt>
                <c:pt idx="883">
                  <c:v>0.58670811977973258</c:v>
                </c:pt>
                <c:pt idx="884">
                  <c:v>0.58604815564049773</c:v>
                </c:pt>
                <c:pt idx="885">
                  <c:v>0.5853896745667444</c:v>
                </c:pt>
                <c:pt idx="886">
                  <c:v>0.58473267156498598</c:v>
                </c:pt>
                <c:pt idx="887">
                  <c:v>0.58407714166412839</c:v>
                </c:pt>
                <c:pt idx="888">
                  <c:v>0.58342307991534437</c:v>
                </c:pt>
                <c:pt idx="889">
                  <c:v>0.58277048139194909</c:v>
                </c:pt>
                <c:pt idx="890">
                  <c:v>0.58211934118927666</c:v>
                </c:pt>
                <c:pt idx="891">
                  <c:v>0.58146965442455645</c:v>
                </c:pt>
                <c:pt idx="892">
                  <c:v>0.58082141623679218</c:v>
                </c:pt>
                <c:pt idx="893">
                  <c:v>0.5801746217866397</c:v>
                </c:pt>
                <c:pt idx="894">
                  <c:v>0.57952926625628753</c:v>
                </c:pt>
                <c:pt idx="895">
                  <c:v>0.57888534484933618</c:v>
                </c:pt>
                <c:pt idx="896">
                  <c:v>0.57824285279067977</c:v>
                </c:pt>
                <c:pt idx="897">
                  <c:v>0.57760178532638862</c:v>
                </c:pt>
                <c:pt idx="898">
                  <c:v>0.57696213772359084</c:v>
                </c:pt>
                <c:pt idx="899">
                  <c:v>0.57632390527035671</c:v>
                </c:pt>
                <c:pt idx="900">
                  <c:v>0.57568708327558293</c:v>
                </c:pt>
                <c:pt idx="901">
                  <c:v>0.575051667068877</c:v>
                </c:pt>
                <c:pt idx="902">
                  <c:v>0.57441765200044381</c:v>
                </c:pt>
                <c:pt idx="903">
                  <c:v>0.57378503344097198</c:v>
                </c:pt>
                <c:pt idx="904">
                  <c:v>0.57315380678152095</c:v>
                </c:pt>
                <c:pt idx="905">
                  <c:v>0.57252396743340928</c:v>
                </c:pt>
                <c:pt idx="906">
                  <c:v>0.57189551082810375</c:v>
                </c:pt>
                <c:pt idx="907">
                  <c:v>0.57126843241710801</c:v>
                </c:pt>
                <c:pt idx="908">
                  <c:v>0.57064272767185376</c:v>
                </c:pt>
                <c:pt idx="909">
                  <c:v>0.5700183920835914</c:v>
                </c:pt>
                <c:pt idx="910">
                  <c:v>0.56939542116328146</c:v>
                </c:pt>
                <c:pt idx="911">
                  <c:v>0.56877381044148756</c:v>
                </c:pt>
                <c:pt idx="912">
                  <c:v>0.56815355546826884</c:v>
                </c:pt>
                <c:pt idx="913">
                  <c:v>0.56753465181307461</c:v>
                </c:pt>
                <c:pt idx="914">
                  <c:v>0.56691709506463828</c:v>
                </c:pt>
                <c:pt idx="915">
                  <c:v>0.56630088083087238</c:v>
                </c:pt>
                <c:pt idx="916">
                  <c:v>0.56568600473876507</c:v>
                </c:pt>
                <c:pt idx="917">
                  <c:v>0.565072462434276</c:v>
                </c:pt>
                <c:pt idx="918">
                  <c:v>0.56446024958223462</c:v>
                </c:pt>
                <c:pt idx="919">
                  <c:v>0.56384936186623646</c:v>
                </c:pt>
                <c:pt idx="920">
                  <c:v>0.56323979498854326</c:v>
                </c:pt>
                <c:pt idx="921">
                  <c:v>0.56263154466998111</c:v>
                </c:pt>
                <c:pt idx="922">
                  <c:v>0.56202460664984089</c:v>
                </c:pt>
                <c:pt idx="923">
                  <c:v>0.56141897668577867</c:v>
                </c:pt>
                <c:pt idx="924">
                  <c:v>0.56081465055371638</c:v>
                </c:pt>
                <c:pt idx="925">
                  <c:v>0.56021162404774461</c:v>
                </c:pt>
                <c:pt idx="926">
                  <c:v>0.55960989298002428</c:v>
                </c:pt>
                <c:pt idx="927">
                  <c:v>0.5590094531806894</c:v>
                </c:pt>
                <c:pt idx="928">
                  <c:v>0.55841030049775198</c:v>
                </c:pt>
                <c:pt idx="929">
                  <c:v>0.55781243079700482</c:v>
                </c:pt>
                <c:pt idx="930">
                  <c:v>0.55721583996192781</c:v>
                </c:pt>
                <c:pt idx="931">
                  <c:v>0.5566205238935924</c:v>
                </c:pt>
                <c:pt idx="932">
                  <c:v>0.5560264785105683</c:v>
                </c:pt>
                <c:pt idx="933">
                  <c:v>0.55543369974882995</c:v>
                </c:pt>
                <c:pt idx="934">
                  <c:v>0.55484218356166404</c:v>
                </c:pt>
                <c:pt idx="935">
                  <c:v>0.55425192591957717</c:v>
                </c:pt>
                <c:pt idx="936">
                  <c:v>0.55366292281020457</c:v>
                </c:pt>
                <c:pt idx="937">
                  <c:v>0.55307517023821928</c:v>
                </c:pt>
                <c:pt idx="938">
                  <c:v>0.55248866422524134</c:v>
                </c:pt>
                <c:pt idx="939">
                  <c:v>0.55190340080974842</c:v>
                </c:pt>
                <c:pt idx="940">
                  <c:v>0.55131937604698689</c:v>
                </c:pt>
                <c:pt idx="941">
                  <c:v>0.55073658600888209</c:v>
                </c:pt>
                <c:pt idx="942">
                  <c:v>0.55015502678395201</c:v>
                </c:pt>
                <c:pt idx="943">
                  <c:v>0.54957469447721785</c:v>
                </c:pt>
                <c:pt idx="944">
                  <c:v>0.54899558521011849</c:v>
                </c:pt>
                <c:pt idx="945">
                  <c:v>0.54841769512042371</c:v>
                </c:pt>
                <c:pt idx="946">
                  <c:v>0.54784102036214777</c:v>
                </c:pt>
                <c:pt idx="947">
                  <c:v>0.54726555710546487</c:v>
                </c:pt>
                <c:pt idx="948">
                  <c:v>0.54669130153662382</c:v>
                </c:pt>
                <c:pt idx="949">
                  <c:v>0.54611824985786428</c:v>
                </c:pt>
                <c:pt idx="950">
                  <c:v>0.54554639828733253</c:v>
                </c:pt>
                <c:pt idx="951">
                  <c:v>0.54497574305899843</c:v>
                </c:pt>
                <c:pt idx="952">
                  <c:v>0.54440628042257322</c:v>
                </c:pt>
                <c:pt idx="953">
                  <c:v>0.54383800664342641</c:v>
                </c:pt>
                <c:pt idx="954">
                  <c:v>0.54327091800250527</c:v>
                </c:pt>
                <c:pt idx="955">
                  <c:v>0.54270501079625255</c:v>
                </c:pt>
                <c:pt idx="956">
                  <c:v>0.54214028133652714</c:v>
                </c:pt>
                <c:pt idx="957">
                  <c:v>0.54157672595052242</c:v>
                </c:pt>
                <c:pt idx="958">
                  <c:v>0.5410143409806879</c:v>
                </c:pt>
                <c:pt idx="959">
                  <c:v>0.54045312278464996</c:v>
                </c:pt>
                <c:pt idx="960">
                  <c:v>0.53989306773513213</c:v>
                </c:pt>
                <c:pt idx="961">
                  <c:v>0.53933417221987845</c:v>
                </c:pt>
                <c:pt idx="962">
                  <c:v>0.53877643264157449</c:v>
                </c:pt>
                <c:pt idx="963">
                  <c:v>0.53821984541777124</c:v>
                </c:pt>
                <c:pt idx="964">
                  <c:v>0.53766440698080764</c:v>
                </c:pt>
                <c:pt idx="965">
                  <c:v>0.53711011377773454</c:v>
                </c:pt>
                <c:pt idx="966">
                  <c:v>0.53655696227023941</c:v>
                </c:pt>
                <c:pt idx="967">
                  <c:v>0.53600494893457051</c:v>
                </c:pt>
                <c:pt idx="968">
                  <c:v>0.53545407026146197</c:v>
                </c:pt>
                <c:pt idx="969">
                  <c:v>0.53490432275606004</c:v>
                </c:pt>
                <c:pt idx="970">
                  <c:v>0.53435570293784873</c:v>
                </c:pt>
                <c:pt idx="971">
                  <c:v>0.53380820734057632</c:v>
                </c:pt>
                <c:pt idx="972">
                  <c:v>0.53326183251218273</c:v>
                </c:pt>
                <c:pt idx="973">
                  <c:v>0.53271657501472658</c:v>
                </c:pt>
                <c:pt idx="974">
                  <c:v>0.53217243142431314</c:v>
                </c:pt>
                <c:pt idx="975">
                  <c:v>0.53162939833102307</c:v>
                </c:pt>
                <c:pt idx="976">
                  <c:v>0.53108747233884057</c:v>
                </c:pt>
                <c:pt idx="977">
                  <c:v>0.53054665006558299</c:v>
                </c:pt>
                <c:pt idx="978">
                  <c:v>0.53000692814283068</c:v>
                </c:pt>
                <c:pt idx="979">
                  <c:v>0.52946830321585614</c:v>
                </c:pt>
                <c:pt idx="980">
                  <c:v>0.52893077194355587</c:v>
                </c:pt>
                <c:pt idx="981">
                  <c:v>0.52839433099837985</c:v>
                </c:pt>
                <c:pt idx="982">
                  <c:v>0.52785897706626395</c:v>
                </c:pt>
                <c:pt idx="983">
                  <c:v>0.5273247068465613</c:v>
                </c:pt>
                <c:pt idx="984">
                  <c:v>0.52679151705197425</c:v>
                </c:pt>
                <c:pt idx="985">
                  <c:v>0.5262594044084874</c:v>
                </c:pt>
                <c:pt idx="986">
                  <c:v>0.52572836565530023</c:v>
                </c:pt>
                <c:pt idx="987">
                  <c:v>0.52519839754476061</c:v>
                </c:pt>
                <c:pt idx="988">
                  <c:v>0.52466949684229869</c:v>
                </c:pt>
                <c:pt idx="989">
                  <c:v>0.52414166032636067</c:v>
                </c:pt>
                <c:pt idx="990">
                  <c:v>0.52361488478834428</c:v>
                </c:pt>
                <c:pt idx="991">
                  <c:v>0.52308916703253261</c:v>
                </c:pt>
                <c:pt idx="992">
                  <c:v>0.52256450387603059</c:v>
                </c:pt>
                <c:pt idx="993">
                  <c:v>0.52204089214869986</c:v>
                </c:pt>
                <c:pt idx="994">
                  <c:v>0.52151832869309567</c:v>
                </c:pt>
                <c:pt idx="995">
                  <c:v>0.52099681036440249</c:v>
                </c:pt>
                <c:pt idx="996">
                  <c:v>0.52047633403037208</c:v>
                </c:pt>
                <c:pt idx="997">
                  <c:v>0.51995689657125999</c:v>
                </c:pt>
                <c:pt idx="998">
                  <c:v>0.51943849487976324</c:v>
                </c:pt>
                <c:pt idx="999">
                  <c:v>0.51892112586095873</c:v>
                </c:pt>
                <c:pt idx="1000">
                  <c:v>0.5184047864322413</c:v>
                </c:pt>
                <c:pt idx="1001">
                  <c:v>0.51788947352326298</c:v>
                </c:pt>
                <c:pt idx="1002">
                  <c:v>0.51737518407587135</c:v>
                </c:pt>
                <c:pt idx="1003">
                  <c:v>0.5168619150440501</c:v>
                </c:pt>
                <c:pt idx="1004">
                  <c:v>0.51634966339385779</c:v>
                </c:pt>
                <c:pt idx="1005">
                  <c:v>0.51583842610336883</c:v>
                </c:pt>
                <c:pt idx="1006">
                  <c:v>0.51532820016261383</c:v>
                </c:pt>
                <c:pt idx="1007">
                  <c:v>0.51481898257352032</c:v>
                </c:pt>
                <c:pt idx="1008">
                  <c:v>0.5143107703498544</c:v>
                </c:pt>
                <c:pt idx="1009">
                  <c:v>0.51380356051716225</c:v>
                </c:pt>
                <c:pt idx="1010">
                  <c:v>0.51329735011271183</c:v>
                </c:pt>
                <c:pt idx="1011">
                  <c:v>0.51279213618543562</c:v>
                </c:pt>
                <c:pt idx="1012">
                  <c:v>0.51228791579587274</c:v>
                </c:pt>
                <c:pt idx="1013">
                  <c:v>0.51178468601611249</c:v>
                </c:pt>
                <c:pt idx="1014">
                  <c:v>0.51128244392973754</c:v>
                </c:pt>
                <c:pt idx="1015">
                  <c:v>0.51078118663176708</c:v>
                </c:pt>
                <c:pt idx="1016">
                  <c:v>0.51028091122860186</c:v>
                </c:pt>
                <c:pt idx="1017">
                  <c:v>0.50978161483796725</c:v>
                </c:pt>
                <c:pt idx="1018">
                  <c:v>0.50928329458885879</c:v>
                </c:pt>
                <c:pt idx="1019">
                  <c:v>0.50878594762148688</c:v>
                </c:pt>
                <c:pt idx="1020">
                  <c:v>0.50828957108722206</c:v>
                </c:pt>
                <c:pt idx="1021">
                  <c:v>0.50779416214854045</c:v>
                </c:pt>
                <c:pt idx="1022">
                  <c:v>0.50729971797897033</c:v>
                </c:pt>
                <c:pt idx="1023">
                  <c:v>0.50680623576303752</c:v>
                </c:pt>
                <c:pt idx="1024">
                  <c:v>0.50631371269621239</c:v>
                </c:pt>
                <c:pt idx="1025">
                  <c:v>0.50582214598485686</c:v>
                </c:pt>
                <c:pt idx="1026">
                  <c:v>0.50533153284617116</c:v>
                </c:pt>
                <c:pt idx="1027">
                  <c:v>0.504841870508142</c:v>
                </c:pt>
                <c:pt idx="1028">
                  <c:v>0.50435315620948939</c:v>
                </c:pt>
                <c:pt idx="1029">
                  <c:v>0.5038653871996156</c:v>
                </c:pt>
                <c:pt idx="1030">
                  <c:v>0.50337856073855314</c:v>
                </c:pt>
                <c:pt idx="1031">
                  <c:v>0.50289267409691363</c:v>
                </c:pt>
                <c:pt idx="1032">
                  <c:v>0.5024077245558366</c:v>
                </c:pt>
                <c:pt idx="1033">
                  <c:v>0.50192370940693887</c:v>
                </c:pt>
                <c:pt idx="1034">
                  <c:v>0.50144062595226424</c:v>
                </c:pt>
                <c:pt idx="1035">
                  <c:v>0.50095847150423323</c:v>
                </c:pt>
                <c:pt idx="1036">
                  <c:v>0.50047724338559318</c:v>
                </c:pt>
                <c:pt idx="1037">
                  <c:v>0.49999693892936908</c:v>
                </c:pt>
                <c:pt idx="1038">
                  <c:v>0.49951755547881349</c:v>
                </c:pt>
                <c:pt idx="1039">
                  <c:v>0.49903909038735877</c:v>
                </c:pt>
                <c:pt idx="1040">
                  <c:v>0.49856154101856698</c:v>
                </c:pt>
                <c:pt idx="1041">
                  <c:v>0.49808490474608269</c:v>
                </c:pt>
                <c:pt idx="1042">
                  <c:v>0.49760917895358409</c:v>
                </c:pt>
                <c:pt idx="1043">
                  <c:v>0.49713436103473524</c:v>
                </c:pt>
                <c:pt idx="1044">
                  <c:v>0.49666044839313878</c:v>
                </c:pt>
                <c:pt idx="1045">
                  <c:v>0.49618743844228813</c:v>
                </c:pt>
                <c:pt idx="1046">
                  <c:v>0.49571532860552098</c:v>
                </c:pt>
                <c:pt idx="1047">
                  <c:v>0.49524411631597198</c:v>
                </c:pt>
                <c:pt idx="1048">
                  <c:v>0.49477379901652663</c:v>
                </c:pt>
                <c:pt idx="1049">
                  <c:v>0.49430437415977474</c:v>
                </c:pt>
                <c:pt idx="1050">
                  <c:v>0.49383583920796442</c:v>
                </c:pt>
                <c:pt idx="1051">
                  <c:v>0.49336819163295692</c:v>
                </c:pt>
                <c:pt idx="1052">
                  <c:v>0.49290142891618022</c:v>
                </c:pt>
                <c:pt idx="1053">
                  <c:v>0.49243554854858457</c:v>
                </c:pt>
                <c:pt idx="1054">
                  <c:v>0.49197054803059731</c:v>
                </c:pt>
                <c:pt idx="1055">
                  <c:v>0.49150642487207785</c:v>
                </c:pt>
                <c:pt idx="1056">
                  <c:v>0.49104317659227387</c:v>
                </c:pt>
                <c:pt idx="1057">
                  <c:v>0.49058080071977639</c:v>
                </c:pt>
                <c:pt idx="1058">
                  <c:v>0.49011929479247657</c:v>
                </c:pt>
                <c:pt idx="1059">
                  <c:v>0.4896586563575212</c:v>
                </c:pt>
                <c:pt idx="1060">
                  <c:v>0.48919888297126995</c:v>
                </c:pt>
                <c:pt idx="1061">
                  <c:v>0.48873997219925192</c:v>
                </c:pt>
                <c:pt idx="1062">
                  <c:v>0.48828192161612227</c:v>
                </c:pt>
                <c:pt idx="1063">
                  <c:v>0.48782472880562033</c:v>
                </c:pt>
                <c:pt idx="1064">
                  <c:v>0.48736839136052618</c:v>
                </c:pt>
                <c:pt idx="1065">
                  <c:v>0.48691290688261918</c:v>
                </c:pt>
                <c:pt idx="1066">
                  <c:v>0.48645827298263539</c:v>
                </c:pt>
                <c:pt idx="1067">
                  <c:v>0.48600448728022622</c:v>
                </c:pt>
                <c:pt idx="1068">
                  <c:v>0.48555154740391665</c:v>
                </c:pt>
                <c:pt idx="1069">
                  <c:v>0.48509945099106377</c:v>
                </c:pt>
                <c:pt idx="1070">
                  <c:v>0.48464819568781636</c:v>
                </c:pt>
                <c:pt idx="1071">
                  <c:v>0.48419777914907297</c:v>
                </c:pt>
                <c:pt idx="1072">
                  <c:v>0.48374819903844252</c:v>
                </c:pt>
                <c:pt idx="1073">
                  <c:v>0.48329945302820276</c:v>
                </c:pt>
                <c:pt idx="1074">
                  <c:v>0.48285153879926085</c:v>
                </c:pt>
                <c:pt idx="1075">
                  <c:v>0.48240445404111343</c:v>
                </c:pt>
                <c:pt idx="1076">
                  <c:v>0.48195819645180621</c:v>
                </c:pt>
                <c:pt idx="1077">
                  <c:v>0.48151276373789514</c:v>
                </c:pt>
                <c:pt idx="1078">
                  <c:v>0.48106815361440675</c:v>
                </c:pt>
                <c:pt idx="1079">
                  <c:v>0.48062436380479934</c:v>
                </c:pt>
                <c:pt idx="1080">
                  <c:v>0.48018139204092403</c:v>
                </c:pt>
                <c:pt idx="1081">
                  <c:v>0.47973923606298574</c:v>
                </c:pt>
                <c:pt idx="1082">
                  <c:v>0.47929789361950559</c:v>
                </c:pt>
                <c:pt idx="1083">
                  <c:v>0.47885736246728172</c:v>
                </c:pt>
                <c:pt idx="1084">
                  <c:v>0.4784176403713522</c:v>
                </c:pt>
                <c:pt idx="1085">
                  <c:v>0.47797872510495648</c:v>
                </c:pt>
                <c:pt idx="1086">
                  <c:v>0.47754061444949814</c:v>
                </c:pt>
                <c:pt idx="1087">
                  <c:v>0.4771033061945078</c:v>
                </c:pt>
                <c:pt idx="1088">
                  <c:v>0.47666679813760521</c:v>
                </c:pt>
                <c:pt idx="1089">
                  <c:v>0.47623108808446302</c:v>
                </c:pt>
                <c:pt idx="1090">
                  <c:v>0.47579617384876943</c:v>
                </c:pt>
                <c:pt idx="1091">
                  <c:v>0.47536205325219211</c:v>
                </c:pt>
                <c:pt idx="1092">
                  <c:v>0.47492872412434139</c:v>
                </c:pt>
                <c:pt idx="1093">
                  <c:v>0.47449618430273455</c:v>
                </c:pt>
                <c:pt idx="1094">
                  <c:v>0.47406443163275935</c:v>
                </c:pt>
                <c:pt idx="1095">
                  <c:v>0.47363346396763867</c:v>
                </c:pt>
                <c:pt idx="1096">
                  <c:v>0.47320327916839472</c:v>
                </c:pt>
                <c:pt idx="1097">
                  <c:v>0.47277387510381358</c:v>
                </c:pt>
                <c:pt idx="1098">
                  <c:v>0.47234524965041019</c:v>
                </c:pt>
                <c:pt idx="1099">
                  <c:v>0.47191740069239357</c:v>
                </c:pt>
                <c:pt idx="1100">
                  <c:v>0.47149032612163122</c:v>
                </c:pt>
                <c:pt idx="1101">
                  <c:v>0.47106402383761531</c:v>
                </c:pt>
                <c:pt idx="1102">
                  <c:v>0.47063849174742772</c:v>
                </c:pt>
                <c:pt idx="1103">
                  <c:v>0.47021372776570625</c:v>
                </c:pt>
                <c:pt idx="1104">
                  <c:v>0.46978972981461004</c:v>
                </c:pt>
                <c:pt idx="1105">
                  <c:v>0.46936649582378603</c:v>
                </c:pt>
                <c:pt idx="1106">
                  <c:v>0.46894402373033534</c:v>
                </c:pt>
                <c:pt idx="1107">
                  <c:v>0.46852231147877926</c:v>
                </c:pt>
                <c:pt idx="1108">
                  <c:v>0.46810135702102657</c:v>
                </c:pt>
                <c:pt idx="1109">
                  <c:v>0.46768115831633983</c:v>
                </c:pt>
                <c:pt idx="1110">
                  <c:v>0.46726171333130273</c:v>
                </c:pt>
                <c:pt idx="1111">
                  <c:v>0.46684302003978717</c:v>
                </c:pt>
                <c:pt idx="1112">
                  <c:v>0.46642507642292075</c:v>
                </c:pt>
                <c:pt idx="1113">
                  <c:v>0.46600788046905411</c:v>
                </c:pt>
                <c:pt idx="1114">
                  <c:v>0.46559143017372878</c:v>
                </c:pt>
                <c:pt idx="1115">
                  <c:v>0.46517572353964515</c:v>
                </c:pt>
                <c:pt idx="1116">
                  <c:v>0.46476075857663024</c:v>
                </c:pt>
                <c:pt idx="1117">
                  <c:v>0.46434653330160652</c:v>
                </c:pt>
                <c:pt idx="1118">
                  <c:v>0.4639330457385597</c:v>
                </c:pt>
                <c:pt idx="1119">
                  <c:v>0.46352029391850758</c:v>
                </c:pt>
                <c:pt idx="1120">
                  <c:v>0.46310827587946896</c:v>
                </c:pt>
                <c:pt idx="1121">
                  <c:v>0.46269698966643208</c:v>
                </c:pt>
                <c:pt idx="1122">
                  <c:v>0.46228643333132435</c:v>
                </c:pt>
                <c:pt idx="1123">
                  <c:v>0.46187660493298094</c:v>
                </c:pt>
                <c:pt idx="1124">
                  <c:v>0.46146750253711472</c:v>
                </c:pt>
                <c:pt idx="1125">
                  <c:v>0.46105912421628542</c:v>
                </c:pt>
                <c:pt idx="1126">
                  <c:v>0.46065146804986956</c:v>
                </c:pt>
                <c:pt idx="1127">
                  <c:v>0.46024453212403049</c:v>
                </c:pt>
                <c:pt idx="1128">
                  <c:v>0.459838314531688</c:v>
                </c:pt>
                <c:pt idx="1129">
                  <c:v>0.45943281337248904</c:v>
                </c:pt>
                <c:pt idx="1130">
                  <c:v>0.4590280267527776</c:v>
                </c:pt>
                <c:pt idx="1131">
                  <c:v>0.45862395278556561</c:v>
                </c:pt>
                <c:pt idx="1132">
                  <c:v>0.45822058959050355</c:v>
                </c:pt>
                <c:pt idx="1133">
                  <c:v>0.45781793529385106</c:v>
                </c:pt>
                <c:pt idx="1134">
                  <c:v>0.45741598802844824</c:v>
                </c:pt>
                <c:pt idx="1135">
                  <c:v>0.45701474593368641</c:v>
                </c:pt>
                <c:pt idx="1136">
                  <c:v>0.4566142071554799</c:v>
                </c:pt>
                <c:pt idx="1137">
                  <c:v>0.45621436984623687</c:v>
                </c:pt>
                <c:pt idx="1138">
                  <c:v>0.45581523216483161</c:v>
                </c:pt>
                <c:pt idx="1139">
                  <c:v>0.45541679227657567</c:v>
                </c:pt>
                <c:pt idx="1140">
                  <c:v>0.45501904835318996</c:v>
                </c:pt>
                <c:pt idx="1141">
                  <c:v>0.45462199857277708</c:v>
                </c:pt>
                <c:pt idx="1142">
                  <c:v>0.45422564111979297</c:v>
                </c:pt>
                <c:pt idx="1143">
                  <c:v>0.45382997418501964</c:v>
                </c:pt>
                <c:pt idx="1144">
                  <c:v>0.45343499596553749</c:v>
                </c:pt>
                <c:pt idx="1145">
                  <c:v>0.45304070466469787</c:v>
                </c:pt>
                <c:pt idx="1146">
                  <c:v>0.452647098492096</c:v>
                </c:pt>
                <c:pt idx="1147">
                  <c:v>0.45225417566354381</c:v>
                </c:pt>
                <c:pt idx="1148">
                  <c:v>0.45186193440104294</c:v>
                </c:pt>
                <c:pt idx="1149">
                  <c:v>0.45147037293275782</c:v>
                </c:pt>
                <c:pt idx="1150">
                  <c:v>0.45107948949298915</c:v>
                </c:pt>
                <c:pt idx="1151">
                  <c:v>0.4506892823221475</c:v>
                </c:pt>
                <c:pt idx="1152">
                  <c:v>0.45029974966672648</c:v>
                </c:pt>
                <c:pt idx="1153">
                  <c:v>0.44991088977927679</c:v>
                </c:pt>
                <c:pt idx="1154">
                  <c:v>0.44952270091838009</c:v>
                </c:pt>
                <c:pt idx="1155">
                  <c:v>0.4491351813486229</c:v>
                </c:pt>
                <c:pt idx="1156">
                  <c:v>0.44874832934057068</c:v>
                </c:pt>
                <c:pt idx="1157">
                  <c:v>0.4483621431707423</c:v>
                </c:pt>
                <c:pt idx="1158">
                  <c:v>0.44797662112158426</c:v>
                </c:pt>
                <c:pt idx="1159">
                  <c:v>0.44759176148144542</c:v>
                </c:pt>
                <c:pt idx="1160">
                  <c:v>0.44720756254455152</c:v>
                </c:pt>
                <c:pt idx="1161">
                  <c:v>0.44682402261097987</c:v>
                </c:pt>
                <c:pt idx="1162">
                  <c:v>0.44644113998663454</c:v>
                </c:pt>
                <c:pt idx="1163">
                  <c:v>0.44605891298322137</c:v>
                </c:pt>
                <c:pt idx="1164">
                  <c:v>0.44567733991822284</c:v>
                </c:pt>
                <c:pt idx="1165">
                  <c:v>0.44529641911487394</c:v>
                </c:pt>
                <c:pt idx="1166">
                  <c:v>0.4449161489021371</c:v>
                </c:pt>
                <c:pt idx="1167">
                  <c:v>0.44453652761467793</c:v>
                </c:pt>
                <c:pt idx="1168">
                  <c:v>0.44415755359284109</c:v>
                </c:pt>
                <c:pt idx="1169">
                  <c:v>0.44377922518262564</c:v>
                </c:pt>
                <c:pt idx="1170">
                  <c:v>0.44340154073566168</c:v>
                </c:pt>
                <c:pt idx="1171">
                  <c:v>0.4430244986091858</c:v>
                </c:pt>
                <c:pt idx="1172">
                  <c:v>0.44264809716601744</c:v>
                </c:pt>
                <c:pt idx="1173">
                  <c:v>0.44227233477453526</c:v>
                </c:pt>
                <c:pt idx="1174">
                  <c:v>0.44189720980865349</c:v>
                </c:pt>
                <c:pt idx="1175">
                  <c:v>0.44152272064779874</c:v>
                </c:pt>
                <c:pt idx="1176">
                  <c:v>0.44114886567688616</c:v>
                </c:pt>
                <c:pt idx="1177">
                  <c:v>0.44077564328629654</c:v>
                </c:pt>
                <c:pt idx="1178">
                  <c:v>0.44040305187185336</c:v>
                </c:pt>
                <c:pt idx="1179">
                  <c:v>0.44003108983479944</c:v>
                </c:pt>
                <c:pt idx="1180">
                  <c:v>0.43965975558177434</c:v>
                </c:pt>
                <c:pt idx="1181">
                  <c:v>0.43928904752479131</c:v>
                </c:pt>
                <c:pt idx="1182">
                  <c:v>0.43891896408121522</c:v>
                </c:pt>
                <c:pt idx="1183">
                  <c:v>0.43854950367373946</c:v>
                </c:pt>
                <c:pt idx="1184">
                  <c:v>0.43818066473036377</c:v>
                </c:pt>
                <c:pt idx="1185">
                  <c:v>0.43781244568437189</c:v>
                </c:pt>
                <c:pt idx="1186">
                  <c:v>0.43744484497430941</c:v>
                </c:pt>
                <c:pt idx="1187">
                  <c:v>0.43707786104396185</c:v>
                </c:pt>
                <c:pt idx="1188">
                  <c:v>0.43671149234233242</c:v>
                </c:pt>
                <c:pt idx="1189">
                  <c:v>0.4363457373236202</c:v>
                </c:pt>
                <c:pt idx="1190">
                  <c:v>0.43598059444719878</c:v>
                </c:pt>
                <c:pt idx="1191">
                  <c:v>0.43561606217759413</c:v>
                </c:pt>
                <c:pt idx="1192">
                  <c:v>0.4352521389844633</c:v>
                </c:pt>
                <c:pt idx="1193">
                  <c:v>0.43488882334257306</c:v>
                </c:pt>
                <c:pt idx="1194">
                  <c:v>0.43452611373177863</c:v>
                </c:pt>
                <c:pt idx="1195">
                  <c:v>0.43416400863700205</c:v>
                </c:pt>
                <c:pt idx="1196">
                  <c:v>0.4338025065482119</c:v>
                </c:pt>
                <c:pt idx="1197">
                  <c:v>0.43344160596040149</c:v>
                </c:pt>
                <c:pt idx="1198">
                  <c:v>0.43308130537356826</c:v>
                </c:pt>
                <c:pt idx="1199">
                  <c:v>0.4327216032926931</c:v>
                </c:pt>
                <c:pt idx="1200">
                  <c:v>0.43236249822771988</c:v>
                </c:pt>
                <c:pt idx="1201">
                  <c:v>0.4320039886935344</c:v>
                </c:pt>
                <c:pt idx="1202">
                  <c:v>0.43164607320994408</c:v>
                </c:pt>
                <c:pt idx="1203">
                  <c:v>0.43128875030165775</c:v>
                </c:pt>
                <c:pt idx="1204">
                  <c:v>0.43093201849826507</c:v>
                </c:pt>
                <c:pt idx="1205">
                  <c:v>0.43057587633421696</c:v>
                </c:pt>
                <c:pt idx="1206">
                  <c:v>0.43022032234880475</c:v>
                </c:pt>
                <c:pt idx="1207">
                  <c:v>0.42986535508614077</c:v>
                </c:pt>
                <c:pt idx="1208">
                  <c:v>0.42951097309513808</c:v>
                </c:pt>
                <c:pt idx="1209">
                  <c:v>0.4291571749294914</c:v>
                </c:pt>
                <c:pt idx="1210">
                  <c:v>0.42880395914765634</c:v>
                </c:pt>
                <c:pt idx="1211">
                  <c:v>0.42845132431283112</c:v>
                </c:pt>
                <c:pt idx="1212">
                  <c:v>0.42809926899293554</c:v>
                </c:pt>
                <c:pt idx="1213">
                  <c:v>0.42774779176059319</c:v>
                </c:pt>
                <c:pt idx="1214">
                  <c:v>0.42739689119311119</c:v>
                </c:pt>
                <c:pt idx="1215">
                  <c:v>0.42704656587246104</c:v>
                </c:pt>
                <c:pt idx="1216">
                  <c:v>0.42669681438526008</c:v>
                </c:pt>
                <c:pt idx="1217">
                  <c:v>0.42634763532275166</c:v>
                </c:pt>
                <c:pt idx="1218">
                  <c:v>0.42599902728078703</c:v>
                </c:pt>
                <c:pt idx="1219">
                  <c:v>0.42565098885980596</c:v>
                </c:pt>
                <c:pt idx="1220">
                  <c:v>0.42530351866481836</c:v>
                </c:pt>
                <c:pt idx="1221">
                  <c:v>0.42495661530538542</c:v>
                </c:pt>
                <c:pt idx="1222">
                  <c:v>0.42461027739560114</c:v>
                </c:pt>
                <c:pt idx="1223">
                  <c:v>0.42426450355407369</c:v>
                </c:pt>
                <c:pt idx="1224">
                  <c:v>0.42391929240390758</c:v>
                </c:pt>
                <c:pt idx="1225">
                  <c:v>0.42357464257268501</c:v>
                </c:pt>
                <c:pt idx="1226">
                  <c:v>0.42323055269244719</c:v>
                </c:pt>
                <c:pt idx="1227">
                  <c:v>0.42288702139967738</c:v>
                </c:pt>
                <c:pt idx="1228">
                  <c:v>0.42254404733528184</c:v>
                </c:pt>
                <c:pt idx="1229">
                  <c:v>0.42220162914457254</c:v>
                </c:pt>
                <c:pt idx="1230">
                  <c:v>0.42185976547724902</c:v>
                </c:pt>
                <c:pt idx="1231">
                  <c:v>0.42151845498738072</c:v>
                </c:pt>
                <c:pt idx="1232">
                  <c:v>0.42117769633338925</c:v>
                </c:pt>
                <c:pt idx="1233">
                  <c:v>0.42083748817803113</c:v>
                </c:pt>
                <c:pt idx="1234">
                  <c:v>0.42049782918837975</c:v>
                </c:pt>
                <c:pt idx="1235">
                  <c:v>0.42015871803580856</c:v>
                </c:pt>
                <c:pt idx="1236">
                  <c:v>0.41982015339597306</c:v>
                </c:pt>
                <c:pt idx="1237">
                  <c:v>0.41948213394879424</c:v>
                </c:pt>
                <c:pt idx="1238">
                  <c:v>0.41914465837844128</c:v>
                </c:pt>
                <c:pt idx="1239">
                  <c:v>0.41880772537331384</c:v>
                </c:pt>
                <c:pt idx="1240">
                  <c:v>0.41847133362602618</c:v>
                </c:pt>
                <c:pt idx="1241">
                  <c:v>0.41813548183338883</c:v>
                </c:pt>
                <c:pt idx="1242">
                  <c:v>0.41780016869639336</c:v>
                </c:pt>
                <c:pt idx="1243">
                  <c:v>0.4174653929201943</c:v>
                </c:pt>
                <c:pt idx="1244">
                  <c:v>0.41713115321409339</c:v>
                </c:pt>
                <c:pt idx="1245">
                  <c:v>0.41679744829152204</c:v>
                </c:pt>
                <c:pt idx="1246">
                  <c:v>0.41646427687002602</c:v>
                </c:pt>
                <c:pt idx="1247">
                  <c:v>0.416131637671248</c:v>
                </c:pt>
                <c:pt idx="1248">
                  <c:v>0.41579952942091175</c:v>
                </c:pt>
                <c:pt idx="1249">
                  <c:v>0.41546795084880589</c:v>
                </c:pt>
                <c:pt idx="1250">
                  <c:v>0.41513690068876691</c:v>
                </c:pt>
                <c:pt idx="1251">
                  <c:v>0.41480637767866446</c:v>
                </c:pt>
                <c:pt idx="1252">
                  <c:v>0.41447638056038383</c:v>
                </c:pt>
                <c:pt idx="1253">
                  <c:v>0.41414690807981119</c:v>
                </c:pt>
                <c:pt idx="1254">
                  <c:v>0.41381795898681695</c:v>
                </c:pt>
                <c:pt idx="1255">
                  <c:v>0.41348953203524014</c:v>
                </c:pt>
                <c:pt idx="1256">
                  <c:v>0.4131616259828727</c:v>
                </c:pt>
                <c:pt idx="1257">
                  <c:v>0.41283423959144416</c:v>
                </c:pt>
                <c:pt idx="1258">
                  <c:v>0.41250737162660528</c:v>
                </c:pt>
                <c:pt idx="1259">
                  <c:v>0.41218102085791347</c:v>
                </c:pt>
                <c:pt idx="1260">
                  <c:v>0.41185518605881621</c:v>
                </c:pt>
                <c:pt idx="1261">
                  <c:v>0.41152986600663699</c:v>
                </c:pt>
                <c:pt idx="1262">
                  <c:v>0.4112050594825592</c:v>
                </c:pt>
                <c:pt idx="1263">
                  <c:v>0.41088076527161083</c:v>
                </c:pt>
                <c:pt idx="1264">
                  <c:v>0.4105569821626498</c:v>
                </c:pt>
                <c:pt idx="1265">
                  <c:v>0.41023370894834843</c:v>
                </c:pt>
                <c:pt idx="1266">
                  <c:v>0.409910944425179</c:v>
                </c:pt>
                <c:pt idx="1267">
                  <c:v>0.40958868739339815</c:v>
                </c:pt>
                <c:pt idx="1268">
                  <c:v>0.40926693665703268</c:v>
                </c:pt>
                <c:pt idx="1269">
                  <c:v>0.40894569102386386</c:v>
                </c:pt>
                <c:pt idx="1270">
                  <c:v>0.40862494930541376</c:v>
                </c:pt>
                <c:pt idx="1271">
                  <c:v>0.40830471031692983</c:v>
                </c:pt>
                <c:pt idx="1272">
                  <c:v>0.40798497287737073</c:v>
                </c:pt>
                <c:pt idx="1273">
                  <c:v>0.40766573580939169</c:v>
                </c:pt>
                <c:pt idx="1274">
                  <c:v>0.40734699793932955</c:v>
                </c:pt>
                <c:pt idx="1275">
                  <c:v>0.40702875809718947</c:v>
                </c:pt>
                <c:pt idx="1276">
                  <c:v>0.40671101511662955</c:v>
                </c:pt>
                <c:pt idx="1277">
                  <c:v>0.40639376783494741</c:v>
                </c:pt>
                <c:pt idx="1278">
                  <c:v>0.4060770150930651</c:v>
                </c:pt>
                <c:pt idx="1279">
                  <c:v>0.40576075573551601</c:v>
                </c:pt>
                <c:pt idx="1280">
                  <c:v>0.40544498861042993</c:v>
                </c:pt>
                <c:pt idx="1281">
                  <c:v>0.40512971256951985</c:v>
                </c:pt>
                <c:pt idx="1282">
                  <c:v>0.40481492646806727</c:v>
                </c:pt>
                <c:pt idx="1283">
                  <c:v>0.40450062916490886</c:v>
                </c:pt>
                <c:pt idx="1284">
                  <c:v>0.40418681952242247</c:v>
                </c:pt>
                <c:pt idx="1285">
                  <c:v>0.40387349640651354</c:v>
                </c:pt>
                <c:pt idx="1286">
                  <c:v>0.40356065868660146</c:v>
                </c:pt>
                <c:pt idx="1287">
                  <c:v>0.40324830523560568</c:v>
                </c:pt>
                <c:pt idx="1288">
                  <c:v>0.40293643492993236</c:v>
                </c:pt>
                <c:pt idx="1289">
                  <c:v>0.40262504664946097</c:v>
                </c:pt>
                <c:pt idx="1290">
                  <c:v>0.4023141392775309</c:v>
                </c:pt>
                <c:pt idx="1291">
                  <c:v>0.4020037117009278</c:v>
                </c:pt>
                <c:pt idx="1292">
                  <c:v>0.4016937628098709</c:v>
                </c:pt>
                <c:pt idx="1293">
                  <c:v>0.40138429149799887</c:v>
                </c:pt>
                <c:pt idx="1294">
                  <c:v>0.40107529666235764</c:v>
                </c:pt>
                <c:pt idx="1295">
                  <c:v>0.40076677720338655</c:v>
                </c:pt>
                <c:pt idx="1296">
                  <c:v>0.40045873202490595</c:v>
                </c:pt>
                <c:pt idx="1297">
                  <c:v>0.40015116003410334</c:v>
                </c:pt>
                <c:pt idx="1298">
                  <c:v>0.39984406014152146</c:v>
                </c:pt>
                <c:pt idx="1299">
                  <c:v>0.39953743126104491</c:v>
                </c:pt>
                <c:pt idx="1300">
                  <c:v>0.39923127230988692</c:v>
                </c:pt>
                <c:pt idx="1301">
                  <c:v>0.39892558220857777</c:v>
                </c:pt>
                <c:pt idx="1302">
                  <c:v>0.39862035988095068</c:v>
                </c:pt>
                <c:pt idx="1303">
                  <c:v>0.39831560425413037</c:v>
                </c:pt>
                <c:pt idx="1304">
                  <c:v>0.39801131425851988</c:v>
                </c:pt>
                <c:pt idx="1305">
                  <c:v>0.39770748882778817</c:v>
                </c:pt>
                <c:pt idx="1306">
                  <c:v>0.39740412689885779</c:v>
                </c:pt>
                <c:pt idx="1307">
                  <c:v>0.39710122741189224</c:v>
                </c:pt>
                <c:pt idx="1308">
                  <c:v>0.39679878931028373</c:v>
                </c:pt>
                <c:pt idx="1309">
                  <c:v>0.39649681154064115</c:v>
                </c:pt>
                <c:pt idx="1310">
                  <c:v>0.39619529305277756</c:v>
                </c:pt>
                <c:pt idx="1311">
                  <c:v>0.39589423279969799</c:v>
                </c:pt>
                <c:pt idx="1312">
                  <c:v>0.39559362973758738</c:v>
                </c:pt>
                <c:pt idx="1313">
                  <c:v>0.39529348282579857</c:v>
                </c:pt>
                <c:pt idx="1314">
                  <c:v>0.3949937910268404</c:v>
                </c:pt>
                <c:pt idx="1315">
                  <c:v>0.39469455330636555</c:v>
                </c:pt>
                <c:pt idx="1316">
                  <c:v>0.39439576863315867</c:v>
                </c:pt>
                <c:pt idx="1317">
                  <c:v>0.39409743597912444</c:v>
                </c:pt>
                <c:pt idx="1318">
                  <c:v>0.39379955431927632</c:v>
                </c:pt>
                <c:pt idx="1319">
                  <c:v>0.39350212263172391</c:v>
                </c:pt>
                <c:pt idx="1320">
                  <c:v>0.39320513989766237</c:v>
                </c:pt>
                <c:pt idx="1321">
                  <c:v>0.39290860510135939</c:v>
                </c:pt>
                <c:pt idx="1322">
                  <c:v>0.39261251723014506</c:v>
                </c:pt>
                <c:pt idx="1323">
                  <c:v>0.39231687527439951</c:v>
                </c:pt>
                <c:pt idx="1324">
                  <c:v>0.39202167822754136</c:v>
                </c:pt>
                <c:pt idx="1325">
                  <c:v>0.39172692508601697</c:v>
                </c:pt>
                <c:pt idx="1326">
                  <c:v>0.39143261484928815</c:v>
                </c:pt>
                <c:pt idx="1327">
                  <c:v>0.39113874651982172</c:v>
                </c:pt>
                <c:pt idx="1328">
                  <c:v>0.39084531910307763</c:v>
                </c:pt>
                <c:pt idx="1329">
                  <c:v>0.39055233160749814</c:v>
                </c:pt>
                <c:pt idx="1330">
                  <c:v>0.39025978304449627</c:v>
                </c:pt>
                <c:pt idx="1331">
                  <c:v>0.38996767242844504</c:v>
                </c:pt>
                <c:pt idx="1332">
                  <c:v>0.38967599877666603</c:v>
                </c:pt>
                <c:pt idx="1333">
                  <c:v>0.38938476110941889</c:v>
                </c:pt>
                <c:pt idx="1334">
                  <c:v>0.38909395844988992</c:v>
                </c:pt>
                <c:pt idx="1335">
                  <c:v>0.38880358982418101</c:v>
                </c:pt>
                <c:pt idx="1336">
                  <c:v>0.38851365426129941</c:v>
                </c:pt>
                <c:pt idx="1337">
                  <c:v>0.38822415079314643</c:v>
                </c:pt>
                <c:pt idx="1338">
                  <c:v>0.3879350784545067</c:v>
                </c:pt>
                <c:pt idx="1339">
                  <c:v>0.38764643628303763</c:v>
                </c:pt>
                <c:pt idx="1340">
                  <c:v>0.3873582233192584</c:v>
                </c:pt>
                <c:pt idx="1341">
                  <c:v>0.38707043860653978</c:v>
                </c:pt>
                <c:pt idx="1342">
                  <c:v>0.38678308119109323</c:v>
                </c:pt>
                <c:pt idx="1343">
                  <c:v>0.38649615012196031</c:v>
                </c:pt>
                <c:pt idx="1344">
                  <c:v>0.3862096444510027</c:v>
                </c:pt>
                <c:pt idx="1345">
                  <c:v>0.38592356323289079</c:v>
                </c:pt>
                <c:pt idx="1346">
                  <c:v>0.38563790552509436</c:v>
                </c:pt>
                <c:pt idx="1347">
                  <c:v>0.38535267038787169</c:v>
                </c:pt>
                <c:pt idx="1348">
                  <c:v>0.38506785688425899</c:v>
                </c:pt>
                <c:pt idx="1349">
                  <c:v>0.38478346408006098</c:v>
                </c:pt>
                <c:pt idx="1350">
                  <c:v>0.38449949104383951</c:v>
                </c:pt>
                <c:pt idx="1351">
                  <c:v>0.38421593684690453</c:v>
                </c:pt>
                <c:pt idx="1352">
                  <c:v>0.3839328005633032</c:v>
                </c:pt>
                <c:pt idx="1353">
                  <c:v>0.38365008126981048</c:v>
                </c:pt>
                <c:pt idx="1354">
                  <c:v>0.38336777804591798</c:v>
                </c:pt>
                <c:pt idx="1355">
                  <c:v>0.38308588997382542</c:v>
                </c:pt>
                <c:pt idx="1356">
                  <c:v>0.38280441613842947</c:v>
                </c:pt>
                <c:pt idx="1357">
                  <c:v>0.38252335562731454</c:v>
                </c:pt>
                <c:pt idx="1358">
                  <c:v>0.38224270753074291</c:v>
                </c:pt>
                <c:pt idx="1359">
                  <c:v>0.38196247094164409</c:v>
                </c:pt>
                <c:pt idx="1360">
                  <c:v>0.38168264495560628</c:v>
                </c:pt>
                <c:pt idx="1361">
                  <c:v>0.38140322867086562</c:v>
                </c:pt>
                <c:pt idx="1362">
                  <c:v>0.38112422118829736</c:v>
                </c:pt>
                <c:pt idx="1363">
                  <c:v>0.38084562161140534</c:v>
                </c:pt>
                <c:pt idx="1364">
                  <c:v>0.38056742904631308</c:v>
                </c:pt>
                <c:pt idx="1365">
                  <c:v>0.38028964260175363</c:v>
                </c:pt>
                <c:pt idx="1366">
                  <c:v>0.38001226138906091</c:v>
                </c:pt>
                <c:pt idx="1367">
                  <c:v>0.37973528452215921</c:v>
                </c:pt>
                <c:pt idx="1368">
                  <c:v>0.37945871111755469</c:v>
                </c:pt>
                <c:pt idx="1369">
                  <c:v>0.37918254029432497</c:v>
                </c:pt>
                <c:pt idx="1370">
                  <c:v>0.37890677117411087</c:v>
                </c:pt>
                <c:pt idx="1371">
                  <c:v>0.37863140288110647</c:v>
                </c:pt>
                <c:pt idx="1372">
                  <c:v>0.37835643454204976</c:v>
                </c:pt>
                <c:pt idx="1373">
                  <c:v>0.37808186528621379</c:v>
                </c:pt>
                <c:pt idx="1374">
                  <c:v>0.37780769424539701</c:v>
                </c:pt>
                <c:pt idx="1375">
                  <c:v>0.37753392055391488</c:v>
                </c:pt>
                <c:pt idx="1376">
                  <c:v>0.37726054334858977</c:v>
                </c:pt>
                <c:pt idx="1377">
                  <c:v>0.37698756176874282</c:v>
                </c:pt>
                <c:pt idx="1378">
                  <c:v>0.37671497495618406</c:v>
                </c:pt>
                <c:pt idx="1379">
                  <c:v>0.37644278205520415</c:v>
                </c:pt>
                <c:pt idx="1380">
                  <c:v>0.37617098221256501</c:v>
                </c:pt>
                <c:pt idx="1381">
                  <c:v>0.37589957457749096</c:v>
                </c:pt>
                <c:pt idx="1382">
                  <c:v>0.37562855830166009</c:v>
                </c:pt>
                <c:pt idx="1383">
                  <c:v>0.37535793253919486</c:v>
                </c:pt>
                <c:pt idx="1384">
                  <c:v>0.37508769644665407</c:v>
                </c:pt>
                <c:pt idx="1385">
                  <c:v>0.37481784918302335</c:v>
                </c:pt>
                <c:pt idx="1386">
                  <c:v>0.37454838990970712</c:v>
                </c:pt>
                <c:pt idx="1387">
                  <c:v>0.37427931779051904</c:v>
                </c:pt>
                <c:pt idx="1388">
                  <c:v>0.3740106319916745</c:v>
                </c:pt>
                <c:pt idx="1389">
                  <c:v>0.37374233168178084</c:v>
                </c:pt>
                <c:pt idx="1390">
                  <c:v>0.37347441603182979</c:v>
                </c:pt>
                <c:pt idx="1391">
                  <c:v>0.37320688421518811</c:v>
                </c:pt>
                <c:pt idx="1392">
                  <c:v>0.37293973540758957</c:v>
                </c:pt>
                <c:pt idx="1393">
                  <c:v>0.3726729687871263</c:v>
                </c:pt>
                <c:pt idx="1394">
                  <c:v>0.3724065835342405</c:v>
                </c:pt>
                <c:pt idx="1395">
                  <c:v>0.37214057883171608</c:v>
                </c:pt>
                <c:pt idx="1396">
                  <c:v>0.3718749538646699</c:v>
                </c:pt>
                <c:pt idx="1397">
                  <c:v>0.37160970782054392</c:v>
                </c:pt>
                <c:pt idx="1398">
                  <c:v>0.37134483988909656</c:v>
                </c:pt>
                <c:pt idx="1399">
                  <c:v>0.37108034926239497</c:v>
                </c:pt>
                <c:pt idx="1400">
                  <c:v>0.37081623513480605</c:v>
                </c:pt>
                <c:pt idx="1401">
                  <c:v>0.37055249670298906</c:v>
                </c:pt>
                <c:pt idx="1402">
                  <c:v>0.37028913316588669</c:v>
                </c:pt>
                <c:pt idx="1403">
                  <c:v>0.3700261437247177</c:v>
                </c:pt>
                <c:pt idx="1404">
                  <c:v>0.36976352758296843</c:v>
                </c:pt>
                <c:pt idx="1405">
                  <c:v>0.36950128394638476</c:v>
                </c:pt>
                <c:pt idx="1406">
                  <c:v>0.36923941202296423</c:v>
                </c:pt>
                <c:pt idx="1407">
                  <c:v>0.36897791102294797</c:v>
                </c:pt>
                <c:pt idx="1408">
                  <c:v>0.36871678015881282</c:v>
                </c:pt>
                <c:pt idx="1409">
                  <c:v>0.36845601864526339</c:v>
                </c:pt>
                <c:pt idx="1410">
                  <c:v>0.36819562569922443</c:v>
                </c:pt>
                <c:pt idx="1411">
                  <c:v>0.36793560053983232</c:v>
                </c:pt>
                <c:pt idx="1412">
                  <c:v>0.36767594238842805</c:v>
                </c:pt>
                <c:pt idx="1413">
                  <c:v>0.36741665046854899</c:v>
                </c:pt>
                <c:pt idx="1414">
                  <c:v>0.36715772400592145</c:v>
                </c:pt>
                <c:pt idx="1415">
                  <c:v>0.36689916222845248</c:v>
                </c:pt>
                <c:pt idx="1416">
                  <c:v>0.36664096436622279</c:v>
                </c:pt>
                <c:pt idx="1417">
                  <c:v>0.36638312965147857</c:v>
                </c:pt>
                <c:pt idx="1418">
                  <c:v>0.36612565731862434</c:v>
                </c:pt>
                <c:pt idx="1419">
                  <c:v>0.36586854660421525</c:v>
                </c:pt>
                <c:pt idx="1420">
                  <c:v>0.36561179674694916</c:v>
                </c:pt>
                <c:pt idx="1421">
                  <c:v>0.36535540698765956</c:v>
                </c:pt>
                <c:pt idx="1422">
                  <c:v>0.36509937656930797</c:v>
                </c:pt>
                <c:pt idx="1423">
                  <c:v>0.36484370473697658</c:v>
                </c:pt>
                <c:pt idx="1424">
                  <c:v>0.36458839073786042</c:v>
                </c:pt>
                <c:pt idx="1425">
                  <c:v>0.36433343382126054</c:v>
                </c:pt>
                <c:pt idx="1426">
                  <c:v>0.3640788332385762</c:v>
                </c:pt>
                <c:pt idx="1427">
                  <c:v>0.36382458824329789</c:v>
                </c:pt>
                <c:pt idx="1428">
                  <c:v>0.36357069809099962</c:v>
                </c:pt>
                <c:pt idx="1429">
                  <c:v>0.36331716203933229</c:v>
                </c:pt>
                <c:pt idx="1430">
                  <c:v>0.36306397934801571</c:v>
                </c:pt>
                <c:pt idx="1431">
                  <c:v>0.36281114927883179</c:v>
                </c:pt>
                <c:pt idx="1432">
                  <c:v>0.36255867109561762</c:v>
                </c:pt>
                <c:pt idx="1433">
                  <c:v>0.36230654406425761</c:v>
                </c:pt>
                <c:pt idx="1434">
                  <c:v>0.36205476745267728</c:v>
                </c:pt>
                <c:pt idx="1435">
                  <c:v>0.36180334053083507</c:v>
                </c:pt>
                <c:pt idx="1436">
                  <c:v>0.36155226257071654</c:v>
                </c:pt>
                <c:pt idx="1437">
                  <c:v>0.36130153284632627</c:v>
                </c:pt>
                <c:pt idx="1438">
                  <c:v>0.36105115063368159</c:v>
                </c:pt>
                <c:pt idx="1439">
                  <c:v>0.3608011152108051</c:v>
                </c:pt>
                <c:pt idx="1440">
                  <c:v>0.36055142585771804</c:v>
                </c:pt>
                <c:pt idx="1441">
                  <c:v>0.36030208185643325</c:v>
                </c:pt>
                <c:pt idx="1442">
                  <c:v>0.36005308249094847</c:v>
                </c:pt>
                <c:pt idx="1443">
                  <c:v>0.35980442704723936</c:v>
                </c:pt>
                <c:pt idx="1444">
                  <c:v>0.35955611481325228</c:v>
                </c:pt>
                <c:pt idx="1445">
                  <c:v>0.3593081450788983</c:v>
                </c:pt>
                <c:pt idx="1446">
                  <c:v>0.35906051713604581</c:v>
                </c:pt>
                <c:pt idx="1447">
                  <c:v>0.35881323027851414</c:v>
                </c:pt>
                <c:pt idx="1448">
                  <c:v>0.35856628380206645</c:v>
                </c:pt>
                <c:pt idx="1449">
                  <c:v>0.35831967700440343</c:v>
                </c:pt>
                <c:pt idx="1450">
                  <c:v>0.35807340918515634</c:v>
                </c:pt>
                <c:pt idx="1451">
                  <c:v>0.35782747964588085</c:v>
                </c:pt>
                <c:pt idx="1452">
                  <c:v>0.35758188769004973</c:v>
                </c:pt>
                <c:pt idx="1453">
                  <c:v>0.35733663262304699</c:v>
                </c:pt>
                <c:pt idx="1454">
                  <c:v>0.35709171375216076</c:v>
                </c:pt>
                <c:pt idx="1455">
                  <c:v>0.35684713038657706</c:v>
                </c:pt>
                <c:pt idx="1456">
                  <c:v>0.35660288183737338</c:v>
                </c:pt>
                <c:pt idx="1457">
                  <c:v>0.35635896741751194</c:v>
                </c:pt>
                <c:pt idx="1458">
                  <c:v>0.3561153864418336</c:v>
                </c:pt>
                <c:pt idx="1459">
                  <c:v>0.35587213822705088</c:v>
                </c:pt>
                <c:pt idx="1460">
                  <c:v>0.35562922209174236</c:v>
                </c:pt>
                <c:pt idx="1461">
                  <c:v>0.35538663735634546</c:v>
                </c:pt>
                <c:pt idx="1462">
                  <c:v>0.35514438334315107</c:v>
                </c:pt>
                <c:pt idx="1463">
                  <c:v>0.354902459376296</c:v>
                </c:pt>
                <c:pt idx="1464">
                  <c:v>0.35466086478175807</c:v>
                </c:pt>
                <c:pt idx="1465">
                  <c:v>0.35441959888734864</c:v>
                </c:pt>
                <c:pt idx="1466">
                  <c:v>0.35417866102270729</c:v>
                </c:pt>
                <c:pt idx="1467">
                  <c:v>0.35393805051929522</c:v>
                </c:pt>
                <c:pt idx="1468">
                  <c:v>0.35369776671038866</c:v>
                </c:pt>
                <c:pt idx="1469">
                  <c:v>0.35345780893107365</c:v>
                </c:pt>
                <c:pt idx="1470">
                  <c:v>0.35321817651823895</c:v>
                </c:pt>
                <c:pt idx="1471">
                  <c:v>0.35297886881057083</c:v>
                </c:pt>
                <c:pt idx="1472">
                  <c:v>0.35273988514854604</c:v>
                </c:pt>
                <c:pt idx="1473">
                  <c:v>0.35250122487442664</c:v>
                </c:pt>
                <c:pt idx="1474">
                  <c:v>0.35226288733225319</c:v>
                </c:pt>
                <c:pt idx="1475">
                  <c:v>0.35202487186783954</c:v>
                </c:pt>
                <c:pt idx="1476">
                  <c:v>0.35178717782876601</c:v>
                </c:pt>
                <c:pt idx="1477">
                  <c:v>0.35154980456437418</c:v>
                </c:pt>
                <c:pt idx="1478">
                  <c:v>0.35131275142576029</c:v>
                </c:pt>
                <c:pt idx="1479">
                  <c:v>0.35107601776576985</c:v>
                </c:pt>
                <c:pt idx="1480">
                  <c:v>0.35083960293899158</c:v>
                </c:pt>
                <c:pt idx="1481">
                  <c:v>0.35060350630175136</c:v>
                </c:pt>
                <c:pt idx="1482">
                  <c:v>0.35036772721210663</c:v>
                </c:pt>
                <c:pt idx="1483">
                  <c:v>0.35013226502984041</c:v>
                </c:pt>
                <c:pt idx="1484">
                  <c:v>0.34989711911645571</c:v>
                </c:pt>
                <c:pt idx="1485">
                  <c:v>0.34966228883516942</c:v>
                </c:pt>
                <c:pt idx="1486">
                  <c:v>0.34942777355090715</c:v>
                </c:pt>
                <c:pt idx="1487">
                  <c:v>0.3491935726302966</c:v>
                </c:pt>
                <c:pt idx="1488">
                  <c:v>0.34895968544166278</c:v>
                </c:pt>
                <c:pt idx="1489">
                  <c:v>0.34872611135502174</c:v>
                </c:pt>
                <c:pt idx="1490">
                  <c:v>0.34849284974207523</c:v>
                </c:pt>
                <c:pt idx="1491">
                  <c:v>0.34825989997620493</c:v>
                </c:pt>
                <c:pt idx="1492">
                  <c:v>0.34802726143246659</c:v>
                </c:pt>
                <c:pt idx="1493">
                  <c:v>0.34779493348758511</c:v>
                </c:pt>
                <c:pt idx="1494">
                  <c:v>0.34756291551994828</c:v>
                </c:pt>
                <c:pt idx="1495">
                  <c:v>0.34733120690960173</c:v>
                </c:pt>
                <c:pt idx="1496">
                  <c:v>0.34709980703824284</c:v>
                </c:pt>
                <c:pt idx="1497">
                  <c:v>0.34686871528921609</c:v>
                </c:pt>
                <c:pt idx="1498">
                  <c:v>0.34663793104750668</c:v>
                </c:pt>
                <c:pt idx="1499">
                  <c:v>0.34640745369973575</c:v>
                </c:pt>
                <c:pt idx="1500">
                  <c:v>0.34617728263415454</c:v>
                </c:pt>
                <c:pt idx="1501">
                  <c:v>0.3459474172406391</c:v>
                </c:pt>
                <c:pt idx="1502">
                  <c:v>0.34571785691068518</c:v>
                </c:pt>
                <c:pt idx="1503">
                  <c:v>0.34548860103740214</c:v>
                </c:pt>
                <c:pt idx="1504">
                  <c:v>0.3452596490155086</c:v>
                </c:pt>
                <c:pt idx="1505">
                  <c:v>0.34503100024132616</c:v>
                </c:pt>
                <c:pt idx="1506">
                  <c:v>0.34480265411277472</c:v>
                </c:pt>
                <c:pt idx="1507">
                  <c:v>0.34457461002936673</c:v>
                </c:pt>
                <c:pt idx="1508">
                  <c:v>0.3443468673922026</c:v>
                </c:pt>
                <c:pt idx="1509">
                  <c:v>0.34411942560396463</c:v>
                </c:pt>
                <c:pt idx="1510">
                  <c:v>0.34389228406891259</c:v>
                </c:pt>
                <c:pt idx="1511">
                  <c:v>0.34366544219287765</c:v>
                </c:pt>
                <c:pt idx="1512">
                  <c:v>0.34343889938325811</c:v>
                </c:pt>
                <c:pt idx="1513">
                  <c:v>0.34321265504901349</c:v>
                </c:pt>
                <c:pt idx="1514">
                  <c:v>0.34298670860066</c:v>
                </c:pt>
                <c:pt idx="1515">
                  <c:v>0.34276105945026486</c:v>
                </c:pt>
                <c:pt idx="1516">
                  <c:v>0.34253570701144148</c:v>
                </c:pt>
                <c:pt idx="1517">
                  <c:v>0.34231065069934463</c:v>
                </c:pt>
                <c:pt idx="1518">
                  <c:v>0.3420858899306648</c:v>
                </c:pt>
                <c:pt idx="1519">
                  <c:v>0.34186142412362375</c:v>
                </c:pt>
                <c:pt idx="1520">
                  <c:v>0.34163725269796885</c:v>
                </c:pt>
                <c:pt idx="1521">
                  <c:v>0.34141337507496888</c:v>
                </c:pt>
                <c:pt idx="1522">
                  <c:v>0.34118979067740829</c:v>
                </c:pt>
                <c:pt idx="1523">
                  <c:v>0.34096649892958281</c:v>
                </c:pt>
                <c:pt idx="1524">
                  <c:v>0.34074349925729402</c:v>
                </c:pt>
                <c:pt idx="1525">
                  <c:v>0.34052079108784478</c:v>
                </c:pt>
                <c:pt idx="1526">
                  <c:v>0.34029837385003431</c:v>
                </c:pt>
                <c:pt idx="1527">
                  <c:v>0.34007624697415306</c:v>
                </c:pt>
                <c:pt idx="1528">
                  <c:v>0.33985440989197813</c:v>
                </c:pt>
                <c:pt idx="1529">
                  <c:v>0.33963286203676829</c:v>
                </c:pt>
                <c:pt idx="1530">
                  <c:v>0.339411602843259</c:v>
                </c:pt>
                <c:pt idx="1531">
                  <c:v>0.3391906317476579</c:v>
                </c:pt>
                <c:pt idx="1532">
                  <c:v>0.33896994818763992</c:v>
                </c:pt>
                <c:pt idx="1533">
                  <c:v>0.33874955160234238</c:v>
                </c:pt>
                <c:pt idx="1534">
                  <c:v>0.33852944143236036</c:v>
                </c:pt>
                <c:pt idx="1535">
                  <c:v>0.33830961711974189</c:v>
                </c:pt>
                <c:pt idx="1536">
                  <c:v>0.33809007810798347</c:v>
                </c:pt>
                <c:pt idx="1537">
                  <c:v>0.33787082384202499</c:v>
                </c:pt>
                <c:pt idx="1538">
                  <c:v>0.3376518537682453</c:v>
                </c:pt>
                <c:pt idx="1539">
                  <c:v>0.33743316733445761</c:v>
                </c:pt>
                <c:pt idx="1540">
                  <c:v>0.33721476398990452</c:v>
                </c:pt>
                <c:pt idx="1541">
                  <c:v>0.33699664318525391</c:v>
                </c:pt>
                <c:pt idx="1542">
                  <c:v>0.33677880437259372</c:v>
                </c:pt>
                <c:pt idx="1543">
                  <c:v>0.336561247005428</c:v>
                </c:pt>
                <c:pt idx="1544">
                  <c:v>0.33634397053867177</c:v>
                </c:pt>
                <c:pt idx="1545">
                  <c:v>0.33612697442864681</c:v>
                </c:pt>
                <c:pt idx="1546">
                  <c:v>0.33591025813307707</c:v>
                </c:pt>
                <c:pt idx="1547">
                  <c:v>0.33569382111108409</c:v>
                </c:pt>
                <c:pt idx="1548">
                  <c:v>0.33547766282318259</c:v>
                </c:pt>
                <c:pt idx="1549">
                  <c:v>0.33526178273127577</c:v>
                </c:pt>
                <c:pt idx="1550">
                  <c:v>0.33504618029865113</c:v>
                </c:pt>
                <c:pt idx="1551">
                  <c:v>0.33483085498997589</c:v>
                </c:pt>
                <c:pt idx="1552">
                  <c:v>0.33461580627129262</c:v>
                </c:pt>
                <c:pt idx="1553">
                  <c:v>0.33440103361001444</c:v>
                </c:pt>
                <c:pt idx="1554">
                  <c:v>0.33418653647492147</c:v>
                </c:pt>
                <c:pt idx="1555">
                  <c:v>0.33397231433615543</c:v>
                </c:pt>
                <c:pt idx="1556">
                  <c:v>0.33375836666521624</c:v>
                </c:pt>
                <c:pt idx="1557">
                  <c:v>0.33354469293495681</c:v>
                </c:pt>
                <c:pt idx="1558">
                  <c:v>0.33333129261957939</c:v>
                </c:pt>
                <c:pt idx="1559">
                  <c:v>0.33311816519463078</c:v>
                </c:pt>
                <c:pt idx="1560">
                  <c:v>0.33290531013699842</c:v>
                </c:pt>
                <c:pt idx="1561">
                  <c:v>0.33269272692490581</c:v>
                </c:pt>
                <c:pt idx="1562">
                  <c:v>0.33248041503790843</c:v>
                </c:pt>
                <c:pt idx="1563">
                  <c:v>0.33226837395688941</c:v>
                </c:pt>
                <c:pt idx="1564">
                  <c:v>0.33205660316405511</c:v>
                </c:pt>
                <c:pt idx="1565">
                  <c:v>0.33184510214293156</c:v>
                </c:pt>
                <c:pt idx="1566">
                  <c:v>0.33163387037835929</c:v>
                </c:pt>
                <c:pt idx="1567">
                  <c:v>0.33142290735649022</c:v>
                </c:pt>
                <c:pt idx="1568">
                  <c:v>0.33121221256478228</c:v>
                </c:pt>
                <c:pt idx="1569">
                  <c:v>0.33100178549199655</c:v>
                </c:pt>
                <c:pt idx="1570">
                  <c:v>0.33079162562819203</c:v>
                </c:pt>
                <c:pt idx="1571">
                  <c:v>0.33058173246472244</c:v>
                </c:pt>
                <c:pt idx="1572">
                  <c:v>0.33037210549423118</c:v>
                </c:pt>
                <c:pt idx="1573">
                  <c:v>0.33016274421064801</c:v>
                </c:pt>
                <c:pt idx="1574">
                  <c:v>0.32995364810918459</c:v>
                </c:pt>
                <c:pt idx="1575">
                  <c:v>0.32974481668633066</c:v>
                </c:pt>
                <c:pt idx="1576">
                  <c:v>0.32953624943984983</c:v>
                </c:pt>
                <c:pt idx="1577">
                  <c:v>0.32932794586877528</c:v>
                </c:pt>
                <c:pt idx="1578">
                  <c:v>0.32911990547340653</c:v>
                </c:pt>
                <c:pt idx="1579">
                  <c:v>0.3289121277553046</c:v>
                </c:pt>
                <c:pt idx="1580">
                  <c:v>0.32870461221728864</c:v>
                </c:pt>
                <c:pt idx="1581">
                  <c:v>0.32849735836343164</c:v>
                </c:pt>
                <c:pt idx="1582">
                  <c:v>0.32829036569905645</c:v>
                </c:pt>
                <c:pt idx="1583">
                  <c:v>0.32808363373073207</c:v>
                </c:pt>
                <c:pt idx="1584">
                  <c:v>0.3278771619662697</c:v>
                </c:pt>
                <c:pt idx="1585">
                  <c:v>0.32767094991471857</c:v>
                </c:pt>
                <c:pt idx="1586">
                  <c:v>0.32746499708636234</c:v>
                </c:pt>
                <c:pt idx="1587">
                  <c:v>0.32725930299271516</c:v>
                </c:pt>
                <c:pt idx="1588">
                  <c:v>0.32705386714651757</c:v>
                </c:pt>
                <c:pt idx="1589">
                  <c:v>0.32684868906173309</c:v>
                </c:pt>
                <c:pt idx="1590">
                  <c:v>0.32664376825354391</c:v>
                </c:pt>
                <c:pt idx="1591">
                  <c:v>0.32643910423834749</c:v>
                </c:pt>
                <c:pt idx="1592">
                  <c:v>0.32623469653375237</c:v>
                </c:pt>
                <c:pt idx="1593">
                  <c:v>0.32603054465857478</c:v>
                </c:pt>
                <c:pt idx="1594">
                  <c:v>0.32582664813283457</c:v>
                </c:pt>
                <c:pt idx="1595">
                  <c:v>0.32562300647775161</c:v>
                </c:pt>
                <c:pt idx="1596">
                  <c:v>0.32541961921574175</c:v>
                </c:pt>
                <c:pt idx="1597">
                  <c:v>0.32521648587041357</c:v>
                </c:pt>
                <c:pt idx="1598">
                  <c:v>0.32501360596656426</c:v>
                </c:pt>
                <c:pt idx="1599">
                  <c:v>0.32481097903017608</c:v>
                </c:pt>
                <c:pt idx="1600">
                  <c:v>0.32460860458841279</c:v>
                </c:pt>
                <c:pt idx="1601">
                  <c:v>0.32440648216961548</c:v>
                </c:pt>
                <c:pt idx="1602">
                  <c:v>0.32420461130329964</c:v>
                </c:pt>
                <c:pt idx="1603">
                  <c:v>0.32400299152015077</c:v>
                </c:pt>
                <c:pt idx="1604">
                  <c:v>0.32380162235202148</c:v>
                </c:pt>
                <c:pt idx="1605">
                  <c:v>0.32360050333192703</c:v>
                </c:pt>
                <c:pt idx="1606">
                  <c:v>0.32339963399404253</c:v>
                </c:pt>
                <c:pt idx="1607">
                  <c:v>0.32319901387369881</c:v>
                </c:pt>
                <c:pt idx="1608">
                  <c:v>0.32299864250737914</c:v>
                </c:pt>
                <c:pt idx="1609">
                  <c:v>0.32279851943271537</c:v>
                </c:pt>
                <c:pt idx="1610">
                  <c:v>0.32259864418848455</c:v>
                </c:pt>
                <c:pt idx="1611">
                  <c:v>0.32239901631460555</c:v>
                </c:pt>
                <c:pt idx="1612">
                  <c:v>0.32219963535213514</c:v>
                </c:pt>
                <c:pt idx="1613">
                  <c:v>0.32200050084326481</c:v>
                </c:pt>
                <c:pt idx="1614">
                  <c:v>0.32180161233131721</c:v>
                </c:pt>
                <c:pt idx="1615">
                  <c:v>0.32160296936074234</c:v>
                </c:pt>
                <c:pt idx="1616">
                  <c:v>0.32140457147711443</c:v>
                </c:pt>
                <c:pt idx="1617">
                  <c:v>0.32120641822712859</c:v>
                </c:pt>
                <c:pt idx="1618">
                  <c:v>0.32100850915859674</c:v>
                </c:pt>
                <c:pt idx="1619">
                  <c:v>0.32081084382044495</c:v>
                </c:pt>
                <c:pt idx="1620">
                  <c:v>0.32061342176270924</c:v>
                </c:pt>
                <c:pt idx="1621">
                  <c:v>0.32041624253653295</c:v>
                </c:pt>
                <c:pt idx="1622">
                  <c:v>0.32021930569416257</c:v>
                </c:pt>
                <c:pt idx="1623">
                  <c:v>0.32002261078894506</c:v>
                </c:pt>
                <c:pt idx="1624">
                  <c:v>0.31982615737532383</c:v>
                </c:pt>
                <c:pt idx="1625">
                  <c:v>0.3196299450088359</c:v>
                </c:pt>
                <c:pt idx="1626">
                  <c:v>0.31943397324610823</c:v>
                </c:pt>
                <c:pt idx="1627">
                  <c:v>0.31923824164485448</c:v>
                </c:pt>
                <c:pt idx="1628">
                  <c:v>0.31904274976387176</c:v>
                </c:pt>
                <c:pt idx="1629">
                  <c:v>0.31884749716303706</c:v>
                </c:pt>
                <c:pt idx="1630">
                  <c:v>0.31865248340330432</c:v>
                </c:pt>
                <c:pt idx="1631">
                  <c:v>0.31845770804670082</c:v>
                </c:pt>
                <c:pt idx="1632">
                  <c:v>0.31826317065632409</c:v>
                </c:pt>
                <c:pt idx="1633">
                  <c:v>0.31806887079633855</c:v>
                </c:pt>
                <c:pt idx="1634">
                  <c:v>0.31787480803197227</c:v>
                </c:pt>
                <c:pt idx="1635">
                  <c:v>0.31768098192951372</c:v>
                </c:pt>
                <c:pt idx="1636">
                  <c:v>0.31748739205630866</c:v>
                </c:pt>
                <c:pt idx="1637">
                  <c:v>0.31729403798075673</c:v>
                </c:pt>
                <c:pt idx="1638">
                  <c:v>0.31710091927230827</c:v>
                </c:pt>
                <c:pt idx="1639">
                  <c:v>0.3169080355014614</c:v>
                </c:pt>
                <c:pt idx="1640">
                  <c:v>0.31671538623975837</c:v>
                </c:pt>
                <c:pt idx="1641">
                  <c:v>0.31652297105978283</c:v>
                </c:pt>
                <c:pt idx="1642">
                  <c:v>0.31633078953515636</c:v>
                </c:pt>
                <c:pt idx="1643">
                  <c:v>0.31613884124053554</c:v>
                </c:pt>
                <c:pt idx="1644">
                  <c:v>0.31594712575160855</c:v>
                </c:pt>
                <c:pt idx="1645">
                  <c:v>0.31575564264509248</c:v>
                </c:pt>
                <c:pt idx="1646">
                  <c:v>0.31556439149872956</c:v>
                </c:pt>
                <c:pt idx="1647">
                  <c:v>0.31537337189128484</c:v>
                </c:pt>
                <c:pt idx="1648">
                  <c:v>0.3151825834025424</c:v>
                </c:pt>
                <c:pt idx="1649">
                  <c:v>0.31499202561330258</c:v>
                </c:pt>
                <c:pt idx="1650">
                  <c:v>0.31480169810537917</c:v>
                </c:pt>
                <c:pt idx="1651">
                  <c:v>0.3146116004615957</c:v>
                </c:pt>
                <c:pt idx="1652">
                  <c:v>0.31442173226578307</c:v>
                </c:pt>
                <c:pt idx="1653">
                  <c:v>0.31423209310277594</c:v>
                </c:pt>
                <c:pt idx="1654">
                  <c:v>0.31404268255841022</c:v>
                </c:pt>
                <c:pt idx="1655">
                  <c:v>0.31385350021951958</c:v>
                </c:pt>
                <c:pt idx="1656">
                  <c:v>0.31366454567393287</c:v>
                </c:pt>
                <c:pt idx="1657">
                  <c:v>0.31347581851047085</c:v>
                </c:pt>
                <c:pt idx="1658">
                  <c:v>0.31328731831894319</c:v>
                </c:pt>
                <c:pt idx="1659">
                  <c:v>0.31309904469014577</c:v>
                </c:pt>
                <c:pt idx="1660">
                  <c:v>0.31291099721585736</c:v>
                </c:pt>
                <c:pt idx="1661">
                  <c:v>0.3127231754888371</c:v>
                </c:pt>
                <c:pt idx="1662">
                  <c:v>0.31253557910282093</c:v>
                </c:pt>
                <c:pt idx="1663">
                  <c:v>0.31234820765251953</c:v>
                </c:pt>
                <c:pt idx="1664">
                  <c:v>0.31216106073361444</c:v>
                </c:pt>
                <c:pt idx="1665">
                  <c:v>0.31197413794275602</c:v>
                </c:pt>
                <c:pt idx="1666">
                  <c:v>0.31178743887755989</c:v>
                </c:pt>
                <c:pt idx="1667">
                  <c:v>0.3116009631366044</c:v>
                </c:pt>
                <c:pt idx="1668">
                  <c:v>0.31141471031942769</c:v>
                </c:pt>
                <c:pt idx="1669">
                  <c:v>0.31122868002652482</c:v>
                </c:pt>
                <c:pt idx="1670">
                  <c:v>0.31104287185934476</c:v>
                </c:pt>
                <c:pt idx="1671">
                  <c:v>0.3108572854202879</c:v>
                </c:pt>
                <c:pt idx="1672">
                  <c:v>0.3106719203127028</c:v>
                </c:pt>
                <c:pt idx="1673">
                  <c:v>0.31048677614088349</c:v>
                </c:pt>
                <c:pt idx="1674">
                  <c:v>0.31030185251006703</c:v>
                </c:pt>
                <c:pt idx="1675">
                  <c:v>0.31011714902643006</c:v>
                </c:pt>
                <c:pt idx="1676">
                  <c:v>0.30993266529708657</c:v>
                </c:pt>
                <c:pt idx="1677">
                  <c:v>0.30974840093008471</c:v>
                </c:pt>
                <c:pt idx="1678">
                  <c:v>0.30956435553440437</c:v>
                </c:pt>
                <c:pt idx="1679">
                  <c:v>0.30938052871995397</c:v>
                </c:pt>
                <c:pt idx="1680">
                  <c:v>0.30919692009756833</c:v>
                </c:pt>
                <c:pt idx="1681">
                  <c:v>0.30901352927900505</c:v>
                </c:pt>
                <c:pt idx="1682">
                  <c:v>0.3088303558769428</c:v>
                </c:pt>
                <c:pt idx="1683">
                  <c:v>0.30864739950497777</c:v>
                </c:pt>
                <c:pt idx="1684">
                  <c:v>0.30846465977762133</c:v>
                </c:pt>
                <c:pt idx="1685">
                  <c:v>0.30828213631029738</c:v>
                </c:pt>
                <c:pt idx="1686">
                  <c:v>0.30809982871933916</c:v>
                </c:pt>
                <c:pt idx="1687">
                  <c:v>0.30791773662198729</c:v>
                </c:pt>
                <c:pt idx="1688">
                  <c:v>0.30773585963638661</c:v>
                </c:pt>
                <c:pt idx="1689">
                  <c:v>0.30755419738158352</c:v>
                </c:pt>
                <c:pt idx="1690">
                  <c:v>0.30737274947752363</c:v>
                </c:pt>
                <c:pt idx="1691">
                  <c:v>0.3071915155450487</c:v>
                </c:pt>
                <c:pt idx="1692">
                  <c:v>0.30701049520589424</c:v>
                </c:pt>
                <c:pt idx="1693">
                  <c:v>0.30682968808268701</c:v>
                </c:pt>
                <c:pt idx="1694">
                  <c:v>0.30664909379894201</c:v>
                </c:pt>
                <c:pt idx="1695">
                  <c:v>0.30646871197906028</c:v>
                </c:pt>
                <c:pt idx="1696">
                  <c:v>0.30628854224832602</c:v>
                </c:pt>
                <c:pt idx="1697">
                  <c:v>0.30610858423290394</c:v>
                </c:pt>
                <c:pt idx="1698">
                  <c:v>0.30592883755983707</c:v>
                </c:pt>
                <c:pt idx="1699">
                  <c:v>0.30574930185704374</c:v>
                </c:pt>
                <c:pt idx="1700">
                  <c:v>0.30556997675331526</c:v>
                </c:pt>
                <c:pt idx="1701">
                  <c:v>0.30539086187831332</c:v>
                </c:pt>
                <c:pt idx="1702">
                  <c:v>0.30521195686256741</c:v>
                </c:pt>
                <c:pt idx="1703">
                  <c:v>0.30503326133747216</c:v>
                </c:pt>
                <c:pt idx="1704">
                  <c:v>0.30485477493528529</c:v>
                </c:pt>
                <c:pt idx="1705">
                  <c:v>0.30467649728912427</c:v>
                </c:pt>
                <c:pt idx="1706">
                  <c:v>0.30449842803296462</c:v>
                </c:pt>
                <c:pt idx="1707">
                  <c:v>0.30432056680163699</c:v>
                </c:pt>
                <c:pt idx="1708">
                  <c:v>0.30414291323082454</c:v>
                </c:pt>
                <c:pt idx="1709">
                  <c:v>0.303965466957061</c:v>
                </c:pt>
                <c:pt idx="1710">
                  <c:v>0.30378822761772739</c:v>
                </c:pt>
                <c:pt idx="1711">
                  <c:v>0.30361119485105043</c:v>
                </c:pt>
                <c:pt idx="1712">
                  <c:v>0.30343436829609927</c:v>
                </c:pt>
                <c:pt idx="1713">
                  <c:v>0.30325774759278379</c:v>
                </c:pt>
                <c:pt idx="1714">
                  <c:v>0.30308133238185136</c:v>
                </c:pt>
                <c:pt idx="1715">
                  <c:v>0.3029051223048852</c:v>
                </c:pt>
                <c:pt idx="1716">
                  <c:v>0.30272911700430127</c:v>
                </c:pt>
                <c:pt idx="1717">
                  <c:v>0.30255331612334641</c:v>
                </c:pt>
                <c:pt idx="1718">
                  <c:v>0.30237771930609553</c:v>
                </c:pt>
                <c:pt idx="1719">
                  <c:v>0.30220232619744924</c:v>
                </c:pt>
                <c:pt idx="1720">
                  <c:v>0.30202713644313189</c:v>
                </c:pt>
                <c:pt idx="1721">
                  <c:v>0.3018521496896886</c:v>
                </c:pt>
                <c:pt idx="1722">
                  <c:v>0.30167736558448321</c:v>
                </c:pt>
                <c:pt idx="1723">
                  <c:v>0.30150278377569589</c:v>
                </c:pt>
                <c:pt idx="1724">
                  <c:v>0.30132840391232074</c:v>
                </c:pt>
                <c:pt idx="1725">
                  <c:v>0.30115422564416328</c:v>
                </c:pt>
                <c:pt idx="1726">
                  <c:v>0.30098024862183853</c:v>
                </c:pt>
                <c:pt idx="1727">
                  <c:v>0.30080647249676817</c:v>
                </c:pt>
                <c:pt idx="1728">
                  <c:v>0.30063289692117862</c:v>
                </c:pt>
                <c:pt idx="1729">
                  <c:v>0.30045952154809835</c:v>
                </c:pt>
                <c:pt idx="1730">
                  <c:v>0.3002863460313559</c:v>
                </c:pt>
                <c:pt idx="1731">
                  <c:v>0.30011337002557747</c:v>
                </c:pt>
                <c:pt idx="1732">
                  <c:v>0.29994059318618455</c:v>
                </c:pt>
                <c:pt idx="1733">
                  <c:v>0.29976801516939156</c:v>
                </c:pt>
                <c:pt idx="1734">
                  <c:v>0.29959563563220387</c:v>
                </c:pt>
                <c:pt idx="1735">
                  <c:v>0.29942345423241523</c:v>
                </c:pt>
                <c:pt idx="1736">
                  <c:v>0.29925147062860569</c:v>
                </c:pt>
                <c:pt idx="1737">
                  <c:v>0.29907968448013927</c:v>
                </c:pt>
                <c:pt idx="1738">
                  <c:v>0.29890809544716151</c:v>
                </c:pt>
                <c:pt idx="1739">
                  <c:v>0.29873670319059781</c:v>
                </c:pt>
                <c:pt idx="1740">
                  <c:v>0.29856550737215043</c:v>
                </c:pt>
                <c:pt idx="1741">
                  <c:v>0.29839450765429698</c:v>
                </c:pt>
                <c:pt idx="1742">
                  <c:v>0.29822370370028767</c:v>
                </c:pt>
                <c:pt idx="1743">
                  <c:v>0.2980530951741433</c:v>
                </c:pt>
                <c:pt idx="1744">
                  <c:v>0.29788268174065324</c:v>
                </c:pt>
                <c:pt idx="1745">
                  <c:v>0.29771246306537286</c:v>
                </c:pt>
                <c:pt idx="1746">
                  <c:v>0.29754243881462167</c:v>
                </c:pt>
                <c:pt idx="1747">
                  <c:v>0.29737260865548087</c:v>
                </c:pt>
                <c:pt idx="1748">
                  <c:v>0.29720297225579151</c:v>
                </c:pt>
                <c:pt idx="1749">
                  <c:v>0.29703352928415194</c:v>
                </c:pt>
                <c:pt idx="1750">
                  <c:v>0.296864279409916</c:v>
                </c:pt>
                <c:pt idx="1751">
                  <c:v>0.29669522230319051</c:v>
                </c:pt>
                <c:pt idx="1752">
                  <c:v>0.29652635763483359</c:v>
                </c:pt>
                <c:pt idx="1753">
                  <c:v>0.29635768507645194</c:v>
                </c:pt>
                <c:pt idx="1754">
                  <c:v>0.29618920430039936</c:v>
                </c:pt>
                <c:pt idx="1755">
                  <c:v>0.29602091497977417</c:v>
                </c:pt>
                <c:pt idx="1756">
                  <c:v>0.29585281678841713</c:v>
                </c:pt>
                <c:pt idx="1757">
                  <c:v>0.29568490940090952</c:v>
                </c:pt>
                <c:pt idx="1758">
                  <c:v>0.29551719249257091</c:v>
                </c:pt>
                <c:pt idx="1759">
                  <c:v>0.2953496657394572</c:v>
                </c:pt>
                <c:pt idx="1760">
                  <c:v>0.29518232881835832</c:v>
                </c:pt>
                <c:pt idx="1761">
                  <c:v>0.2950151814067965</c:v>
                </c:pt>
                <c:pt idx="1762">
                  <c:v>0.29484822318302351</c:v>
                </c:pt>
                <c:pt idx="1763">
                  <c:v>0.29468145382601957</c:v>
                </c:pt>
                <c:pt idx="1764">
                  <c:v>0.2945148730154904</c:v>
                </c:pt>
                <c:pt idx="1765">
                  <c:v>0.29434848043186584</c:v>
                </c:pt>
                <c:pt idx="1766">
                  <c:v>0.2941822757562973</c:v>
                </c:pt>
                <c:pt idx="1767">
                  <c:v>0.29401625867065606</c:v>
                </c:pt>
                <c:pt idx="1768">
                  <c:v>0.29385042885753104</c:v>
                </c:pt>
                <c:pt idx="1769">
                  <c:v>0.29368478600022685</c:v>
                </c:pt>
                <c:pt idx="1770">
                  <c:v>0.29351932978276202</c:v>
                </c:pt>
                <c:pt idx="1771">
                  <c:v>0.29335405988986629</c:v>
                </c:pt>
                <c:pt idx="1772">
                  <c:v>0.29318897600697946</c:v>
                </c:pt>
                <c:pt idx="1773">
                  <c:v>0.29302407782024886</c:v>
                </c:pt>
                <c:pt idx="1774">
                  <c:v>0.29285936501652754</c:v>
                </c:pt>
                <c:pt idx="1775">
                  <c:v>0.2926948372833722</c:v>
                </c:pt>
                <c:pt idx="1776">
                  <c:v>0.29253049430904132</c:v>
                </c:pt>
                <c:pt idx="1777">
                  <c:v>0.29236633578249299</c:v>
                </c:pt>
                <c:pt idx="1778">
                  <c:v>0.29220236139338335</c:v>
                </c:pt>
                <c:pt idx="1779">
                  <c:v>0.29203857083206419</c:v>
                </c:pt>
                <c:pt idx="1780">
                  <c:v>0.29187496378958122</c:v>
                </c:pt>
                <c:pt idx="1781">
                  <c:v>0.29171153995767218</c:v>
                </c:pt>
                <c:pt idx="1782">
                  <c:v>0.29154829902876467</c:v>
                </c:pt>
                <c:pt idx="1783">
                  <c:v>0.29138524069597455</c:v>
                </c:pt>
                <c:pt idx="1784">
                  <c:v>0.29122236465310369</c:v>
                </c:pt>
                <c:pt idx="1785">
                  <c:v>0.29105967059463833</c:v>
                </c:pt>
                <c:pt idx="1786">
                  <c:v>0.2908971582157468</c:v>
                </c:pt>
                <c:pt idx="1787">
                  <c:v>0.29073482721227822</c:v>
                </c:pt>
                <c:pt idx="1788">
                  <c:v>0.29057267728075992</c:v>
                </c:pt>
                <c:pt idx="1789">
                  <c:v>0.29041070811839609</c:v>
                </c:pt>
                <c:pt idx="1790">
                  <c:v>0.29024891942306547</c:v>
                </c:pt>
                <c:pt idx="1791">
                  <c:v>0.29008731089331985</c:v>
                </c:pt>
                <c:pt idx="1792">
                  <c:v>0.28992588222838206</c:v>
                </c:pt>
                <c:pt idx="1793">
                  <c:v>0.28976463312814377</c:v>
                </c:pt>
                <c:pt idx="1794">
                  <c:v>0.28960356329316428</c:v>
                </c:pt>
                <c:pt idx="1795">
                  <c:v>0.28944267242466809</c:v>
                </c:pt>
                <c:pt idx="1796">
                  <c:v>0.28928196022454333</c:v>
                </c:pt>
                <c:pt idx="1797">
                  <c:v>0.28912142639533989</c:v>
                </c:pt>
                <c:pt idx="1798">
                  <c:v>0.2889610706402676</c:v>
                </c:pt>
                <c:pt idx="1799">
                  <c:v>0.28880089266319431</c:v>
                </c:pt>
                <c:pt idx="1800">
                  <c:v>0.28864089216864408</c:v>
                </c:pt>
                <c:pt idx="1801">
                  <c:v>0.28848106886179542</c:v>
                </c:pt>
                <c:pt idx="1802">
                  <c:v>0.28832142244847953</c:v>
                </c:pt>
                <c:pt idx="1803">
                  <c:v>0.28816195263517835</c:v>
                </c:pt>
                <c:pt idx="1804">
                  <c:v>0.28800265912902295</c:v>
                </c:pt>
                <c:pt idx="1805">
                  <c:v>0.28784354163779147</c:v>
                </c:pt>
                <c:pt idx="1806">
                  <c:v>0.28768459986990752</c:v>
                </c:pt>
                <c:pt idx="1807">
                  <c:v>0.2875258335344385</c:v>
                </c:pt>
                <c:pt idx="1808">
                  <c:v>0.28736724234109351</c:v>
                </c:pt>
                <c:pt idx="1809">
                  <c:v>0.28720882600022191</c:v>
                </c:pt>
                <c:pt idx="1810">
                  <c:v>0.28705058422281132</c:v>
                </c:pt>
                <c:pt idx="1811">
                  <c:v>0.28689251672048599</c:v>
                </c:pt>
                <c:pt idx="1812">
                  <c:v>0.28673462320550497</c:v>
                </c:pt>
                <c:pt idx="1813">
                  <c:v>0.28657690339076047</c:v>
                </c:pt>
                <c:pt idx="1814">
                  <c:v>0.286419356989776</c:v>
                </c:pt>
                <c:pt idx="1815">
                  <c:v>0.28626198371670464</c:v>
                </c:pt>
                <c:pt idx="1816">
                  <c:v>0.2861047832863276</c:v>
                </c:pt>
                <c:pt idx="1817">
                  <c:v>0.28594775541405187</c:v>
                </c:pt>
                <c:pt idx="1818">
                  <c:v>0.28579089981590927</c:v>
                </c:pt>
                <c:pt idx="1819">
                  <c:v>0.285634216208554</c:v>
                </c:pt>
                <c:pt idx="1820">
                  <c:v>0.28547770430926167</c:v>
                </c:pt>
                <c:pt idx="1821">
                  <c:v>0.28532136383592688</c:v>
                </c:pt>
                <c:pt idx="1822">
                  <c:v>0.28516519450706218</c:v>
                </c:pt>
                <c:pt idx="1823">
                  <c:v>0.2850091960417957</c:v>
                </c:pt>
                <c:pt idx="1824">
                  <c:v>0.28485336815987017</c:v>
                </c:pt>
                <c:pt idx="1825">
                  <c:v>0.28469771058164073</c:v>
                </c:pt>
                <c:pt idx="1826">
                  <c:v>0.28454222302807347</c:v>
                </c:pt>
                <c:pt idx="1827">
                  <c:v>0.28438690522074378</c:v>
                </c:pt>
                <c:pt idx="1828">
                  <c:v>0.28423175688183444</c:v>
                </c:pt>
                <c:pt idx="1829">
                  <c:v>0.28407677773413442</c:v>
                </c:pt>
                <c:pt idx="1830">
                  <c:v>0.28392196750103676</c:v>
                </c:pt>
                <c:pt idx="1831">
                  <c:v>0.2837673259065373</c:v>
                </c:pt>
                <c:pt idx="1832">
                  <c:v>0.28361285267523273</c:v>
                </c:pt>
                <c:pt idx="1833">
                  <c:v>0.28345854753231914</c:v>
                </c:pt>
                <c:pt idx="1834">
                  <c:v>0.28330441020359026</c:v>
                </c:pt>
                <c:pt idx="1835">
                  <c:v>0.28315044041543619</c:v>
                </c:pt>
                <c:pt idx="1836">
                  <c:v>0.28299663789484109</c:v>
                </c:pt>
                <c:pt idx="1837">
                  <c:v>0.28284300236938253</c:v>
                </c:pt>
                <c:pt idx="1838">
                  <c:v>0.2826895335672287</c:v>
                </c:pt>
                <c:pt idx="1839">
                  <c:v>0.282536231217138</c:v>
                </c:pt>
                <c:pt idx="1840">
                  <c:v>0.28238309504845666</c:v>
                </c:pt>
                <c:pt idx="1841">
                  <c:v>0.28223012479111731</c:v>
                </c:pt>
                <c:pt idx="1842">
                  <c:v>0.28207732017563752</c:v>
                </c:pt>
                <c:pt idx="1843">
                  <c:v>0.28192468093311823</c:v>
                </c:pt>
                <c:pt idx="1844">
                  <c:v>0.28177220679524206</c:v>
                </c:pt>
                <c:pt idx="1845">
                  <c:v>0.28161989749427163</c:v>
                </c:pt>
                <c:pt idx="1846">
                  <c:v>0.28146775276304842</c:v>
                </c:pt>
                <c:pt idx="1847">
                  <c:v>0.28131577233499055</c:v>
                </c:pt>
                <c:pt idx="1848">
                  <c:v>0.28116395594409205</c:v>
                </c:pt>
                <c:pt idx="1849">
                  <c:v>0.28101230332492044</c:v>
                </c:pt>
                <c:pt idx="1850">
                  <c:v>0.28086081421261594</c:v>
                </c:pt>
                <c:pt idx="1851">
                  <c:v>0.28070948834288934</c:v>
                </c:pt>
                <c:pt idx="1852">
                  <c:v>0.28055832545202075</c:v>
                </c:pt>
                <c:pt idx="1853">
                  <c:v>0.28040732527685819</c:v>
                </c:pt>
                <c:pt idx="1854">
                  <c:v>0.28025648755481575</c:v>
                </c:pt>
                <c:pt idx="1855">
                  <c:v>0.2801058120238723</c:v>
                </c:pt>
                <c:pt idx="1856">
                  <c:v>0.27995529842256989</c:v>
                </c:pt>
                <c:pt idx="1857">
                  <c:v>0.27980494649001214</c:v>
                </c:pt>
                <c:pt idx="1858">
                  <c:v>0.27965475596586287</c:v>
                </c:pt>
                <c:pt idx="1859">
                  <c:v>0.2795047265903447</c:v>
                </c:pt>
                <c:pt idx="1860">
                  <c:v>0.27935485810423727</c:v>
                </c:pt>
                <c:pt idx="1861">
                  <c:v>0.27920515024887599</c:v>
                </c:pt>
                <c:pt idx="1862">
                  <c:v>0.27905560276615027</c:v>
                </c:pt>
                <c:pt idx="1863">
                  <c:v>0.27890621539850241</c:v>
                </c:pt>
                <c:pt idx="1864">
                  <c:v>0.27875698788892589</c:v>
                </c:pt>
                <c:pt idx="1865">
                  <c:v>0.2786079199809639</c:v>
                </c:pt>
                <c:pt idx="1866">
                  <c:v>0.27845901141870794</c:v>
                </c:pt>
                <c:pt idx="1867">
                  <c:v>0.2783102619467962</c:v>
                </c:pt>
                <c:pt idx="1868">
                  <c:v>0.27816167131041247</c:v>
                </c:pt>
                <c:pt idx="1869">
                  <c:v>0.27801323925528415</c:v>
                </c:pt>
                <c:pt idx="1870">
                  <c:v>0.27786496552768136</c:v>
                </c:pt>
                <c:pt idx="1871">
                  <c:v>0.27771684987441497</c:v>
                </c:pt>
                <c:pt idx="1872">
                  <c:v>0.27756889204283569</c:v>
                </c:pt>
                <c:pt idx="1873">
                  <c:v>0.27742109178083202</c:v>
                </c:pt>
                <c:pt idx="1874">
                  <c:v>0.27727344883682947</c:v>
                </c:pt>
                <c:pt idx="1875">
                  <c:v>0.27712596295978859</c:v>
                </c:pt>
                <c:pt idx="1876">
                  <c:v>0.27697863389920391</c:v>
                </c:pt>
                <c:pt idx="1877">
                  <c:v>0.27683146140510229</c:v>
                </c:pt>
                <c:pt idx="1878">
                  <c:v>0.2766844452280417</c:v>
                </c:pt>
                <c:pt idx="1879">
                  <c:v>0.27653758511910964</c:v>
                </c:pt>
                <c:pt idx="1880">
                  <c:v>0.27639088082992175</c:v>
                </c:pt>
                <c:pt idx="1881">
                  <c:v>0.27624433211262067</c:v>
                </c:pt>
                <c:pt idx="1882">
                  <c:v>0.27609793871987415</c:v>
                </c:pt>
                <c:pt idx="1883">
                  <c:v>0.27595170040487421</c:v>
                </c:pt>
                <c:pt idx="1884">
                  <c:v>0.27580561692133537</c:v>
                </c:pt>
                <c:pt idx="1885">
                  <c:v>0.27565968802349344</c:v>
                </c:pt>
                <c:pt idx="1886">
                  <c:v>0.27551391346610393</c:v>
                </c:pt>
                <c:pt idx="1887">
                  <c:v>0.27536829300444104</c:v>
                </c:pt>
                <c:pt idx="1888">
                  <c:v>0.27522282639429607</c:v>
                </c:pt>
                <c:pt idx="1889">
                  <c:v>0.275077513391976</c:v>
                </c:pt>
                <c:pt idx="1890">
                  <c:v>0.27493235375430214</c:v>
                </c:pt>
                <c:pt idx="1891">
                  <c:v>0.27478734723860893</c:v>
                </c:pt>
                <c:pt idx="1892">
                  <c:v>0.27464249360274251</c:v>
                </c:pt>
                <c:pt idx="1893">
                  <c:v>0.27449779260505924</c:v>
                </c:pt>
                <c:pt idx="1894">
                  <c:v>0.27435324400442473</c:v>
                </c:pt>
                <c:pt idx="1895">
                  <c:v>0.27420884756021185</c:v>
                </c:pt>
                <c:pt idx="1896">
                  <c:v>0.27406460303230012</c:v>
                </c:pt>
                <c:pt idx="1897">
                  <c:v>0.27392051018107388</c:v>
                </c:pt>
                <c:pt idx="1898">
                  <c:v>0.27377656876742124</c:v>
                </c:pt>
                <c:pt idx="1899">
                  <c:v>0.27363277855273244</c:v>
                </c:pt>
                <c:pt idx="1900">
                  <c:v>0.27348913929889895</c:v>
                </c:pt>
                <c:pt idx="1901">
                  <c:v>0.27334565076831191</c:v>
                </c:pt>
                <c:pt idx="1902">
                  <c:v>0.27320231272386075</c:v>
                </c:pt>
                <c:pt idx="1903">
                  <c:v>0.27305912492893214</c:v>
                </c:pt>
                <c:pt idx="1904">
                  <c:v>0.27291608714740834</c:v>
                </c:pt>
                <c:pt idx="1905">
                  <c:v>0.27277319914366627</c:v>
                </c:pt>
                <c:pt idx="1906">
                  <c:v>0.27263046068257585</c:v>
                </c:pt>
                <c:pt idx="1907">
                  <c:v>0.27248787152949921</c:v>
                </c:pt>
                <c:pt idx="1908">
                  <c:v>0.27234543145028883</c:v>
                </c:pt>
                <c:pt idx="1909">
                  <c:v>0.27220314021128661</c:v>
                </c:pt>
                <c:pt idx="1910">
                  <c:v>0.27206099757932245</c:v>
                </c:pt>
                <c:pt idx="1911">
                  <c:v>0.2719190033217132</c:v>
                </c:pt>
                <c:pt idx="1912">
                  <c:v>0.27177715720626111</c:v>
                </c:pt>
                <c:pt idx="1913">
                  <c:v>0.27163545900125263</c:v>
                </c:pt>
                <c:pt idx="1914">
                  <c:v>0.27149390847545729</c:v>
                </c:pt>
                <c:pt idx="1915">
                  <c:v>0.27135250539812628</c:v>
                </c:pt>
                <c:pt idx="1916">
                  <c:v>0.27121124953899139</c:v>
                </c:pt>
                <c:pt idx="1917">
                  <c:v>0.27107014066826357</c:v>
                </c:pt>
                <c:pt idx="1918">
                  <c:v>0.27092917855663162</c:v>
                </c:pt>
                <c:pt idx="1919">
                  <c:v>0.27078836297526121</c:v>
                </c:pt>
                <c:pt idx="1920">
                  <c:v>0.2706476936957935</c:v>
                </c:pt>
                <c:pt idx="1921">
                  <c:v>0.27050717049034395</c:v>
                </c:pt>
                <c:pt idx="1922">
                  <c:v>0.27036679313150108</c:v>
                </c:pt>
                <c:pt idx="1923">
                  <c:v>0.27022656139232498</c:v>
                </c:pt>
                <c:pt idx="1924">
                  <c:v>0.27008647504634653</c:v>
                </c:pt>
                <c:pt idx="1925">
                  <c:v>0.26994653386756606</c:v>
                </c:pt>
                <c:pt idx="1926">
                  <c:v>0.26980673763045182</c:v>
                </c:pt>
                <c:pt idx="1927">
                  <c:v>0.26966708610993922</c:v>
                </c:pt>
                <c:pt idx="1928">
                  <c:v>0.26952757908142916</c:v>
                </c:pt>
                <c:pt idx="1929">
                  <c:v>0.26938821632078724</c:v>
                </c:pt>
                <c:pt idx="1930">
                  <c:v>0.2692489976043424</c:v>
                </c:pt>
                <c:pt idx="1931">
                  <c:v>0.26910992270888562</c:v>
                </c:pt>
                <c:pt idx="1932">
                  <c:v>0.26897099141166886</c:v>
                </c:pt>
                <c:pt idx="1933">
                  <c:v>0.26883220349040382</c:v>
                </c:pt>
                <c:pt idx="1934">
                  <c:v>0.26869355872326073</c:v>
                </c:pt>
                <c:pt idx="1935">
                  <c:v>0.26855505688886727</c:v>
                </c:pt>
                <c:pt idx="1936">
                  <c:v>0.26841669776630733</c:v>
                </c:pt>
                <c:pt idx="1937">
                  <c:v>0.26827848113511971</c:v>
                </c:pt>
                <c:pt idx="1938">
                  <c:v>0.26814040677529721</c:v>
                </c:pt>
                <c:pt idx="1939">
                  <c:v>0.26800247446728526</c:v>
                </c:pt>
                <c:pt idx="1940">
                  <c:v>0.26786468399198071</c:v>
                </c:pt>
                <c:pt idx="1941">
                  <c:v>0.26772703513073098</c:v>
                </c:pt>
                <c:pt idx="1942">
                  <c:v>0.26758952766533262</c:v>
                </c:pt>
                <c:pt idx="1943">
                  <c:v>0.26745216137803002</c:v>
                </c:pt>
                <c:pt idx="1944">
                  <c:v>0.26731493605151491</c:v>
                </c:pt>
                <c:pt idx="1945">
                  <c:v>0.26717785146892437</c:v>
                </c:pt>
                <c:pt idx="1946">
                  <c:v>0.2670409074138404</c:v>
                </c:pt>
                <c:pt idx="1947">
                  <c:v>0.26690410367028816</c:v>
                </c:pt>
                <c:pt idx="1948">
                  <c:v>0.26676744002273556</c:v>
                </c:pt>
                <c:pt idx="1949">
                  <c:v>0.26663091625609137</c:v>
                </c:pt>
                <c:pt idx="1950">
                  <c:v>0.26649453215570462</c:v>
                </c:pt>
                <c:pt idx="1951">
                  <c:v>0.26635828750736329</c:v>
                </c:pt>
                <c:pt idx="1952">
                  <c:v>0.26622218209729304</c:v>
                </c:pt>
                <c:pt idx="1953">
                  <c:v>0.26608621571215657</c:v>
                </c:pt>
                <c:pt idx="1954">
                  <c:v>0.26595038813905181</c:v>
                </c:pt>
                <c:pt idx="1955">
                  <c:v>0.26581469916551154</c:v>
                </c:pt>
                <c:pt idx="1956">
                  <c:v>0.26567914857950153</c:v>
                </c:pt>
                <c:pt idx="1957">
                  <c:v>0.26554373616942029</c:v>
                </c:pt>
                <c:pt idx="1958">
                  <c:v>0.26540846172409704</c:v>
                </c:pt>
                <c:pt idx="1959">
                  <c:v>0.2652733250327915</c:v>
                </c:pt>
                <c:pt idx="1960">
                  <c:v>0.26513832588519215</c:v>
                </c:pt>
                <c:pt idx="1961">
                  <c:v>0.26500346407141534</c:v>
                </c:pt>
                <c:pt idx="1962">
                  <c:v>0.26486873938200434</c:v>
                </c:pt>
                <c:pt idx="1963">
                  <c:v>0.26473415160792807</c:v>
                </c:pt>
                <c:pt idx="1964">
                  <c:v>0.26459970054058024</c:v>
                </c:pt>
                <c:pt idx="1965">
                  <c:v>0.26446538597177793</c:v>
                </c:pt>
                <c:pt idx="1966">
                  <c:v>0.26433120769376078</c:v>
                </c:pt>
                <c:pt idx="1967">
                  <c:v>0.26419716549918992</c:v>
                </c:pt>
                <c:pt idx="1968">
                  <c:v>0.26406325918114676</c:v>
                </c:pt>
                <c:pt idx="1969">
                  <c:v>0.26392948853313197</c:v>
                </c:pt>
                <c:pt idx="1970">
                  <c:v>0.26379585334906458</c:v>
                </c:pt>
                <c:pt idx="1971">
                  <c:v>0.26366235342328065</c:v>
                </c:pt>
                <c:pt idx="1972">
                  <c:v>0.26352898855053236</c:v>
                </c:pt>
                <c:pt idx="1973">
                  <c:v>0.26339575852598712</c:v>
                </c:pt>
                <c:pt idx="1974">
                  <c:v>0.26326266314522612</c:v>
                </c:pt>
                <c:pt idx="1975">
                  <c:v>0.2631297022042437</c:v>
                </c:pt>
                <c:pt idx="1976">
                  <c:v>0.262996875499446</c:v>
                </c:pt>
                <c:pt idx="1977">
                  <c:v>0.26286418282765012</c:v>
                </c:pt>
                <c:pt idx="1978">
                  <c:v>0.26273162398608296</c:v>
                </c:pt>
                <c:pt idx="1979">
                  <c:v>0.2625991987723803</c:v>
                </c:pt>
                <c:pt idx="1980">
                  <c:v>0.26246690698458564</c:v>
                </c:pt>
                <c:pt idx="1981">
                  <c:v>0.26233474842114934</c:v>
                </c:pt>
                <c:pt idx="1982">
                  <c:v>0.26220272288092727</c:v>
                </c:pt>
                <c:pt idx="1983">
                  <c:v>0.26207083016318033</c:v>
                </c:pt>
                <c:pt idx="1984">
                  <c:v>0.26193907006757294</c:v>
                </c:pt>
                <c:pt idx="1985">
                  <c:v>0.26180744239417214</c:v>
                </c:pt>
                <c:pt idx="1986">
                  <c:v>0.26167594694344676</c:v>
                </c:pt>
                <c:pt idx="1987">
                  <c:v>0.2615445835162663</c:v>
                </c:pt>
                <c:pt idx="1988">
                  <c:v>0.26141335191389992</c:v>
                </c:pt>
                <c:pt idx="1989">
                  <c:v>0.2612822519380153</c:v>
                </c:pt>
                <c:pt idx="1990">
                  <c:v>0.26115128339067795</c:v>
                </c:pt>
                <c:pt idx="1991">
                  <c:v>0.26102044607434993</c:v>
                </c:pt>
                <c:pt idx="1992">
                  <c:v>0.26088973979188912</c:v>
                </c:pt>
                <c:pt idx="1993">
                  <c:v>0.26075916434654783</c:v>
                </c:pt>
                <c:pt idx="1994">
                  <c:v>0.26062871954197225</c:v>
                </c:pt>
                <c:pt idx="1995">
                  <c:v>0.26049840518220124</c:v>
                </c:pt>
                <c:pt idx="1996">
                  <c:v>0.26036822107166541</c:v>
                </c:pt>
                <c:pt idx="1997">
                  <c:v>0.26023816701518604</c:v>
                </c:pt>
                <c:pt idx="1998">
                  <c:v>0.26010824281797429</c:v>
                </c:pt>
                <c:pt idx="1999">
                  <c:v>0.25997844828562999</c:v>
                </c:pt>
                <c:pt idx="2000">
                  <c:v>0.2598487832241409</c:v>
                </c:pt>
                <c:pt idx="2001">
                  <c:v>0.25971924743988162</c:v>
                </c:pt>
                <c:pt idx="2002">
                  <c:v>0.25958984073961261</c:v>
                </c:pt>
                <c:pt idx="2003">
                  <c:v>0.25946056293047937</c:v>
                </c:pt>
                <c:pt idx="2004">
                  <c:v>0.25933141382001124</c:v>
                </c:pt>
                <c:pt idx="2005">
                  <c:v>0.25920239321612065</c:v>
                </c:pt>
                <c:pt idx="2006">
                  <c:v>0.25907350092710218</c:v>
                </c:pt>
                <c:pt idx="2007">
                  <c:v>0.25894473676163149</c:v>
                </c:pt>
                <c:pt idx="2008">
                  <c:v>0.2588161005287643</c:v>
                </c:pt>
                <c:pt idx="2009">
                  <c:v>0.25868759203793568</c:v>
                </c:pt>
                <c:pt idx="2010">
                  <c:v>0.25855921109895907</c:v>
                </c:pt>
                <c:pt idx="2011">
                  <c:v>0.25843095752202505</c:v>
                </c:pt>
                <c:pt idx="2012">
                  <c:v>0.2583028311177008</c:v>
                </c:pt>
                <c:pt idx="2013">
                  <c:v>0.2581748316969289</c:v>
                </c:pt>
                <c:pt idx="2014">
                  <c:v>0.25804695907102654</c:v>
                </c:pt>
                <c:pt idx="2015">
                  <c:v>0.25791921305168442</c:v>
                </c:pt>
                <c:pt idx="2016">
                  <c:v>0.25779159345096614</c:v>
                </c:pt>
                <c:pt idx="2017">
                  <c:v>0.25766410008130691</c:v>
                </c:pt>
                <c:pt idx="2018">
                  <c:v>0.25753673275551286</c:v>
                </c:pt>
                <c:pt idx="2019">
                  <c:v>0.25740949128676016</c:v>
                </c:pt>
                <c:pt idx="2020">
                  <c:v>0.25728237548859384</c:v>
                </c:pt>
                <c:pt idx="2021">
                  <c:v>0.2571553851749272</c:v>
                </c:pt>
                <c:pt idx="2022">
                  <c:v>0.25702852016004069</c:v>
                </c:pt>
                <c:pt idx="2023">
                  <c:v>0.25690178025858112</c:v>
                </c:pt>
                <c:pt idx="2024">
                  <c:v>0.2567751652855606</c:v>
                </c:pt>
                <c:pt idx="2025">
                  <c:v>0.25664867505635591</c:v>
                </c:pt>
                <c:pt idx="2026">
                  <c:v>0.25652230938670728</c:v>
                </c:pt>
                <c:pt idx="2027">
                  <c:v>0.25639606809271781</c:v>
                </c:pt>
                <c:pt idx="2028">
                  <c:v>0.2562699509908522</c:v>
                </c:pt>
                <c:pt idx="2029">
                  <c:v>0.25614395789793637</c:v>
                </c:pt>
                <c:pt idx="2030">
                  <c:v>0.25601808863115599</c:v>
                </c:pt>
                <c:pt idx="2031">
                  <c:v>0.25589234300805624</c:v>
                </c:pt>
                <c:pt idx="2032">
                  <c:v>0.25576672084654029</c:v>
                </c:pt>
                <c:pt idx="2033">
                  <c:v>0.25564122196486877</c:v>
                </c:pt>
                <c:pt idx="2034">
                  <c:v>0.2555158461816589</c:v>
                </c:pt>
                <c:pt idx="2035">
                  <c:v>0.25539059331588354</c:v>
                </c:pt>
                <c:pt idx="2036">
                  <c:v>0.25526546318687043</c:v>
                </c:pt>
                <c:pt idx="2037">
                  <c:v>0.25514045561430093</c:v>
                </c:pt>
                <c:pt idx="2038">
                  <c:v>0.25501557041820977</c:v>
                </c:pt>
                <c:pt idx="2039">
                  <c:v>0.25489080741898362</c:v>
                </c:pt>
                <c:pt idx="2040">
                  <c:v>0.25476616643736066</c:v>
                </c:pt>
                <c:pt idx="2041">
                  <c:v>0.2546416472944294</c:v>
                </c:pt>
                <c:pt idx="2042">
                  <c:v>0.25451724981162804</c:v>
                </c:pt>
                <c:pt idx="2043">
                  <c:v>0.25439297381074344</c:v>
                </c:pt>
                <c:pt idx="2044">
                  <c:v>0.25426881911391042</c:v>
                </c:pt>
                <c:pt idx="2045">
                  <c:v>0.25414478554361103</c:v>
                </c:pt>
                <c:pt idx="2046">
                  <c:v>0.25402087292267311</c:v>
                </c:pt>
                <c:pt idx="2047">
                  <c:v>0.25389708107427023</c:v>
                </c:pt>
                <c:pt idx="2048">
                  <c:v>0.25377340982192037</c:v>
                </c:pt>
                <c:pt idx="2049">
                  <c:v>0.25364985898948517</c:v>
                </c:pt>
                <c:pt idx="2050">
                  <c:v>0.25352642840116912</c:v>
                </c:pt>
                <c:pt idx="2051">
                  <c:v>0.25340311788151876</c:v>
                </c:pt>
                <c:pt idx="2052">
                  <c:v>0.25327992725542176</c:v>
                </c:pt>
                <c:pt idx="2053">
                  <c:v>0.2531568563481062</c:v>
                </c:pt>
                <c:pt idx="2054">
                  <c:v>0.25303390498513961</c:v>
                </c:pt>
                <c:pt idx="2055">
                  <c:v>0.25291107299242843</c:v>
                </c:pt>
                <c:pt idx="2056">
                  <c:v>0.25278836019621664</c:v>
                </c:pt>
                <c:pt idx="2057">
                  <c:v>0.25266576642308558</c:v>
                </c:pt>
                <c:pt idx="2058">
                  <c:v>0.25254329149995275</c:v>
                </c:pt>
                <c:pt idx="2059">
                  <c:v>0.252420935254071</c:v>
                </c:pt>
                <c:pt idx="2060">
                  <c:v>0.25229869751302786</c:v>
                </c:pt>
                <c:pt idx="2061">
                  <c:v>0.2521765781047447</c:v>
                </c:pt>
                <c:pt idx="2062">
                  <c:v>0.25205457685747584</c:v>
                </c:pt>
                <c:pt idx="2063">
                  <c:v>0.2519326935998078</c:v>
                </c:pt>
                <c:pt idx="2064">
                  <c:v>0.25181092816065859</c:v>
                </c:pt>
                <c:pt idx="2065">
                  <c:v>0.25168928036927657</c:v>
                </c:pt>
                <c:pt idx="2066">
                  <c:v>0.25156775005524024</c:v>
                </c:pt>
                <c:pt idx="2067">
                  <c:v>0.25144633704845681</c:v>
                </c:pt>
                <c:pt idx="2068">
                  <c:v>0.25132504117916182</c:v>
                </c:pt>
                <c:pt idx="2069">
                  <c:v>0.2512038622779183</c:v>
                </c:pt>
                <c:pt idx="2070">
                  <c:v>0.25108280017561568</c:v>
                </c:pt>
                <c:pt idx="2071">
                  <c:v>0.25096185470346943</c:v>
                </c:pt>
                <c:pt idx="2072">
                  <c:v>0.25084102569301997</c:v>
                </c:pt>
                <c:pt idx="2073">
                  <c:v>0.25072031297613212</c:v>
                </c:pt>
                <c:pt idx="2074">
                  <c:v>0.25059971638499401</c:v>
                </c:pt>
                <c:pt idx="2075">
                  <c:v>0.25047923575211661</c:v>
                </c:pt>
                <c:pt idx="2076">
                  <c:v>0.25035887091033276</c:v>
                </c:pt>
                <c:pt idx="2077">
                  <c:v>0.25023862169279659</c:v>
                </c:pt>
                <c:pt idx="2078">
                  <c:v>0.25011848793298253</c:v>
                </c:pt>
                <c:pt idx="2079">
                  <c:v>0.24999846946468454</c:v>
                </c:pt>
                <c:pt idx="2080">
                  <c:v>0.24987856612201562</c:v>
                </c:pt>
                <c:pt idx="2081">
                  <c:v>0.24975877773940675</c:v>
                </c:pt>
                <c:pt idx="2082">
                  <c:v>0.24963910415160637</c:v>
                </c:pt>
                <c:pt idx="2083">
                  <c:v>0.24951954519367939</c:v>
                </c:pt>
                <c:pt idx="2084">
                  <c:v>0.24940010070100649</c:v>
                </c:pt>
                <c:pt idx="2085">
                  <c:v>0.24928077050928349</c:v>
                </c:pt>
                <c:pt idx="2086">
                  <c:v>0.24916155445452057</c:v>
                </c:pt>
                <c:pt idx="2087">
                  <c:v>0.24904245237304135</c:v>
                </c:pt>
                <c:pt idx="2088">
                  <c:v>0.24892346410148236</c:v>
                </c:pt>
                <c:pt idx="2089">
                  <c:v>0.24880458947679204</c:v>
                </c:pt>
                <c:pt idx="2090">
                  <c:v>0.24868582833623035</c:v>
                </c:pt>
                <c:pt idx="2091">
                  <c:v>0.24856718051736762</c:v>
                </c:pt>
                <c:pt idx="2092">
                  <c:v>0.24844864585808416</c:v>
                </c:pt>
                <c:pt idx="2093">
                  <c:v>0.24833022419656939</c:v>
                </c:pt>
                <c:pt idx="2094">
                  <c:v>0.24821191537132087</c:v>
                </c:pt>
                <c:pt idx="2095">
                  <c:v>0.24809371922114407</c:v>
                </c:pt>
                <c:pt idx="2096">
                  <c:v>0.24797563558515112</c:v>
                </c:pt>
                <c:pt idx="2097">
                  <c:v>0.24785766430276049</c:v>
                </c:pt>
                <c:pt idx="2098">
                  <c:v>0.24773980521369593</c:v>
                </c:pt>
                <c:pt idx="2099">
                  <c:v>0.24762205815798599</c:v>
                </c:pt>
                <c:pt idx="2100">
                  <c:v>0.24750442297596317</c:v>
                </c:pt>
                <c:pt idx="2101">
                  <c:v>0.24738689950826331</c:v>
                </c:pt>
                <c:pt idx="2102">
                  <c:v>0.24726948759582465</c:v>
                </c:pt>
                <c:pt idx="2103">
                  <c:v>0.24715218707988737</c:v>
                </c:pt>
                <c:pt idx="2104">
                  <c:v>0.24703499780199267</c:v>
                </c:pt>
                <c:pt idx="2105">
                  <c:v>0.24691791960398221</c:v>
                </c:pt>
                <c:pt idx="2106">
                  <c:v>0.2468009523279974</c:v>
                </c:pt>
                <c:pt idx="2107">
                  <c:v>0.24668409581647846</c:v>
                </c:pt>
                <c:pt idx="2108">
                  <c:v>0.246567349912164</c:v>
                </c:pt>
                <c:pt idx="2109">
                  <c:v>0.24645071445809011</c:v>
                </c:pt>
                <c:pt idx="2110">
                  <c:v>0.24633418929758985</c:v>
                </c:pt>
                <c:pt idx="2111">
                  <c:v>0.24621777427429228</c:v>
                </c:pt>
                <c:pt idx="2112">
                  <c:v>0.24610146923212214</c:v>
                </c:pt>
                <c:pt idx="2113">
                  <c:v>0.24598527401529865</c:v>
                </c:pt>
                <c:pt idx="2114">
                  <c:v>0.24586918846833533</c:v>
                </c:pt>
                <c:pt idx="2115">
                  <c:v>0.24575321243603893</c:v>
                </c:pt>
                <c:pt idx="2116">
                  <c:v>0.24563734576350896</c:v>
                </c:pt>
                <c:pt idx="2117">
                  <c:v>0.24552158829613693</c:v>
                </c:pt>
                <c:pt idx="2118">
                  <c:v>0.24540593987960552</c:v>
                </c:pt>
                <c:pt idx="2119">
                  <c:v>0.24529040035988819</c:v>
                </c:pt>
                <c:pt idx="2120">
                  <c:v>0.24517496958324822</c:v>
                </c:pt>
                <c:pt idx="2121">
                  <c:v>0.24505964739623828</c:v>
                </c:pt>
                <c:pt idx="2122">
                  <c:v>0.24494443364569934</c:v>
                </c:pt>
                <c:pt idx="2123">
                  <c:v>0.2448293281787606</c:v>
                </c:pt>
                <c:pt idx="2124">
                  <c:v>0.2447143308428382</c:v>
                </c:pt>
                <c:pt idx="2125">
                  <c:v>0.24459944148563498</c:v>
                </c:pt>
                <c:pt idx="2126">
                  <c:v>0.24448465995513963</c:v>
                </c:pt>
                <c:pt idx="2127">
                  <c:v>0.24436998609962596</c:v>
                </c:pt>
                <c:pt idx="2128">
                  <c:v>0.24425541976765239</c:v>
                </c:pt>
                <c:pt idx="2129">
                  <c:v>0.24414096080806114</c:v>
                </c:pt>
                <c:pt idx="2130">
                  <c:v>0.24402660906997775</c:v>
                </c:pt>
                <c:pt idx="2131">
                  <c:v>0.24391236440281017</c:v>
                </c:pt>
                <c:pt idx="2132">
                  <c:v>0.24379822665624826</c:v>
                </c:pt>
                <c:pt idx="2133">
                  <c:v>0.24368419568026309</c:v>
                </c:pt>
                <c:pt idx="2134">
                  <c:v>0.24357027132510636</c:v>
                </c:pt>
                <c:pt idx="2135">
                  <c:v>0.24345645344130959</c:v>
                </c:pt>
                <c:pt idx="2136">
                  <c:v>0.24334274187968358</c:v>
                </c:pt>
                <c:pt idx="2137">
                  <c:v>0.24322913649131769</c:v>
                </c:pt>
                <c:pt idx="2138">
                  <c:v>0.24311563712757936</c:v>
                </c:pt>
                <c:pt idx="2139">
                  <c:v>0.24300224364011311</c:v>
                </c:pt>
                <c:pt idx="2140">
                  <c:v>0.24288895588084033</c:v>
                </c:pt>
                <c:pt idx="2141">
                  <c:v>0.24277577370195833</c:v>
                </c:pt>
                <c:pt idx="2142">
                  <c:v>0.24266269695593967</c:v>
                </c:pt>
                <c:pt idx="2143">
                  <c:v>0.24254972549553189</c:v>
                </c:pt>
                <c:pt idx="2144">
                  <c:v>0.2424368591737564</c:v>
                </c:pt>
                <c:pt idx="2145">
                  <c:v>0.24232409784390818</c:v>
                </c:pt>
                <c:pt idx="2146">
                  <c:v>0.24221144135955486</c:v>
                </c:pt>
                <c:pt idx="2147">
                  <c:v>0.24209888957453649</c:v>
                </c:pt>
                <c:pt idx="2148">
                  <c:v>0.24198644234296446</c:v>
                </c:pt>
                <c:pt idx="2149">
                  <c:v>0.24187409951922126</c:v>
                </c:pt>
                <c:pt idx="2150">
                  <c:v>0.24176186095795943</c:v>
                </c:pt>
                <c:pt idx="2151">
                  <c:v>0.24164972651410138</c:v>
                </c:pt>
                <c:pt idx="2152">
                  <c:v>0.24153769604283845</c:v>
                </c:pt>
                <c:pt idx="2153">
                  <c:v>0.24142576939963042</c:v>
                </c:pt>
                <c:pt idx="2154">
                  <c:v>0.24131394644020498</c:v>
                </c:pt>
                <c:pt idx="2155">
                  <c:v>0.24120222702055671</c:v>
                </c:pt>
                <c:pt idx="2156">
                  <c:v>0.24109061099694704</c:v>
                </c:pt>
                <c:pt idx="2157">
                  <c:v>0.2409790982259031</c:v>
                </c:pt>
                <c:pt idx="2158">
                  <c:v>0.24086768856421753</c:v>
                </c:pt>
                <c:pt idx="2159">
                  <c:v>0.24075638186894757</c:v>
                </c:pt>
                <c:pt idx="2160">
                  <c:v>0.24064517799741458</c:v>
                </c:pt>
                <c:pt idx="2161">
                  <c:v>0.24053407680720337</c:v>
                </c:pt>
                <c:pt idx="2162">
                  <c:v>0.24042307815616176</c:v>
                </c:pt>
                <c:pt idx="2163">
                  <c:v>0.24031218190239967</c:v>
                </c:pt>
                <c:pt idx="2164">
                  <c:v>0.24020138790428885</c:v>
                </c:pt>
                <c:pt idx="2165">
                  <c:v>0.24009069602046201</c:v>
                </c:pt>
                <c:pt idx="2166">
                  <c:v>0.2399801061098123</c:v>
                </c:pt>
                <c:pt idx="2167">
                  <c:v>0.23986961803149287</c:v>
                </c:pt>
                <c:pt idx="2168">
                  <c:v>0.23975923164491603</c:v>
                </c:pt>
                <c:pt idx="2169">
                  <c:v>0.23964894680975279</c:v>
                </c:pt>
                <c:pt idx="2170">
                  <c:v>0.23953876338593219</c:v>
                </c:pt>
                <c:pt idx="2171">
                  <c:v>0.23942868123364086</c:v>
                </c:pt>
                <c:pt idx="2172">
                  <c:v>0.23931870021332224</c:v>
                </c:pt>
                <c:pt idx="2173">
                  <c:v>0.2392088201856761</c:v>
                </c:pt>
                <c:pt idx="2174">
                  <c:v>0.23909904101165788</c:v>
                </c:pt>
                <c:pt idx="2175">
                  <c:v>0.23898936255247824</c:v>
                </c:pt>
                <c:pt idx="2176">
                  <c:v>0.23887978466960225</c:v>
                </c:pt>
                <c:pt idx="2177">
                  <c:v>0.23877030722474907</c:v>
                </c:pt>
                <c:pt idx="2178">
                  <c:v>0.23866093007989123</c:v>
                </c:pt>
                <c:pt idx="2179">
                  <c:v>0.2385516530972539</c:v>
                </c:pt>
                <c:pt idx="2180">
                  <c:v>0.23844247613931466</c:v>
                </c:pt>
                <c:pt idx="2181">
                  <c:v>0.2383333990688026</c:v>
                </c:pt>
                <c:pt idx="2182">
                  <c:v>0.23822442174869798</c:v>
                </c:pt>
                <c:pt idx="2183">
                  <c:v>0.23811554404223151</c:v>
                </c:pt>
                <c:pt idx="2184">
                  <c:v>0.23800676581288377</c:v>
                </c:pt>
                <c:pt idx="2185">
                  <c:v>0.23789808692438472</c:v>
                </c:pt>
                <c:pt idx="2186">
                  <c:v>0.23778950724071315</c:v>
                </c:pt>
                <c:pt idx="2187">
                  <c:v>0.23768102662609605</c:v>
                </c:pt>
                <c:pt idx="2188">
                  <c:v>0.23757264494500799</c:v>
                </c:pt>
                <c:pt idx="2189">
                  <c:v>0.2374643620621707</c:v>
                </c:pt>
                <c:pt idx="2190">
                  <c:v>0.23735617784255239</c:v>
                </c:pt>
                <c:pt idx="2191">
                  <c:v>0.23724809215136727</c:v>
                </c:pt>
                <c:pt idx="2192">
                  <c:v>0.23714010485407488</c:v>
                </c:pt>
                <c:pt idx="2193">
                  <c:v>0.23703221581637968</c:v>
                </c:pt>
                <c:pt idx="2194">
                  <c:v>0.23692442490423035</c:v>
                </c:pt>
                <c:pt idx="2195">
                  <c:v>0.23681673198381933</c:v>
                </c:pt>
                <c:pt idx="2196">
                  <c:v>0.23670913692158224</c:v>
                </c:pt>
                <c:pt idx="2197">
                  <c:v>0.23660163958419736</c:v>
                </c:pt>
                <c:pt idx="2198">
                  <c:v>0.23649423983858489</c:v>
                </c:pt>
                <c:pt idx="2199">
                  <c:v>0.23638693755190679</c:v>
                </c:pt>
                <c:pt idx="2200">
                  <c:v>0.23627973259156576</c:v>
                </c:pt>
                <c:pt idx="2201">
                  <c:v>0.2361726248252051</c:v>
                </c:pt>
                <c:pt idx="2202">
                  <c:v>0.23606561412070801</c:v>
                </c:pt>
                <c:pt idx="2203">
                  <c:v>0.23595870034619679</c:v>
                </c:pt>
                <c:pt idx="2204">
                  <c:v>0.23585188337003282</c:v>
                </c:pt>
                <c:pt idx="2205">
                  <c:v>0.23574516306081561</c:v>
                </c:pt>
                <c:pt idx="2206">
                  <c:v>0.23563853928738243</c:v>
                </c:pt>
                <c:pt idx="2207">
                  <c:v>0.23553201191880765</c:v>
                </c:pt>
                <c:pt idx="2208">
                  <c:v>0.23542558082440243</c:v>
                </c:pt>
                <c:pt idx="2209">
                  <c:v>0.23531924587371386</c:v>
                </c:pt>
                <c:pt idx="2210">
                  <c:v>0.23521300693652483</c:v>
                </c:pt>
                <c:pt idx="2211">
                  <c:v>0.23510686388285312</c:v>
                </c:pt>
                <c:pt idx="2212">
                  <c:v>0.23500081658295108</c:v>
                </c:pt>
                <c:pt idx="2213">
                  <c:v>0.23489486490730502</c:v>
                </c:pt>
                <c:pt idx="2214">
                  <c:v>0.23478900872663475</c:v>
                </c:pt>
                <c:pt idx="2215">
                  <c:v>0.23468324791189302</c:v>
                </c:pt>
                <c:pt idx="2216">
                  <c:v>0.23457758233426498</c:v>
                </c:pt>
                <c:pt idx="2217">
                  <c:v>0.23447201186516767</c:v>
                </c:pt>
                <c:pt idx="2218">
                  <c:v>0.23436653637624943</c:v>
                </c:pt>
                <c:pt idx="2219">
                  <c:v>0.23426115573938963</c:v>
                </c:pt>
                <c:pt idx="2220">
                  <c:v>0.23415586982669775</c:v>
                </c:pt>
                <c:pt idx="2221">
                  <c:v>0.23405067851051328</c:v>
                </c:pt>
                <c:pt idx="2222">
                  <c:v>0.23394558166340482</c:v>
                </c:pt>
                <c:pt idx="2223">
                  <c:v>0.23384057915816991</c:v>
                </c:pt>
                <c:pt idx="2224">
                  <c:v>0.23373567086783423</c:v>
                </c:pt>
                <c:pt idx="2225">
                  <c:v>0.23363085666565137</c:v>
                </c:pt>
                <c:pt idx="2226">
                  <c:v>0.233526136425102</c:v>
                </c:pt>
                <c:pt idx="2227">
                  <c:v>0.23342151001989359</c:v>
                </c:pt>
                <c:pt idx="2228">
                  <c:v>0.23331697732395992</c:v>
                </c:pt>
                <c:pt idx="2229">
                  <c:v>0.23321253821146037</c:v>
                </c:pt>
                <c:pt idx="2230">
                  <c:v>0.23310819255677967</c:v>
                </c:pt>
                <c:pt idx="2231">
                  <c:v>0.23300394023452706</c:v>
                </c:pt>
                <c:pt idx="2232">
                  <c:v>0.23289978111953624</c:v>
                </c:pt>
                <c:pt idx="2233">
                  <c:v>0.23279571508686439</c:v>
                </c:pt>
                <c:pt idx="2234">
                  <c:v>0.2326917420117921</c:v>
                </c:pt>
                <c:pt idx="2235">
                  <c:v>0.23258786176982257</c:v>
                </c:pt>
                <c:pt idx="2236">
                  <c:v>0.23248407423668116</c:v>
                </c:pt>
                <c:pt idx="2237">
                  <c:v>0.23238037928831512</c:v>
                </c:pt>
                <c:pt idx="2238">
                  <c:v>0.23227677680089276</c:v>
                </c:pt>
                <c:pt idx="2239">
                  <c:v>0.23217326665080326</c:v>
                </c:pt>
                <c:pt idx="2240">
                  <c:v>0.23206984871465591</c:v>
                </c:pt>
                <c:pt idx="2241">
                  <c:v>0.23196652286927985</c:v>
                </c:pt>
                <c:pt idx="2242">
                  <c:v>0.2318632889917234</c:v>
                </c:pt>
                <c:pt idx="2243">
                  <c:v>0.23176014695925379</c:v>
                </c:pt>
                <c:pt idx="2244">
                  <c:v>0.23165709664935641</c:v>
                </c:pt>
                <c:pt idx="2245">
                  <c:v>0.23155413793973448</c:v>
                </c:pt>
                <c:pt idx="2246">
                  <c:v>0.23145127070830854</c:v>
                </c:pt>
                <c:pt idx="2247">
                  <c:v>0.23134849483321604</c:v>
                </c:pt>
                <c:pt idx="2248">
                  <c:v>0.23124581019281071</c:v>
                </c:pt>
                <c:pt idx="2249">
                  <c:v>0.23114321666566218</c:v>
                </c:pt>
                <c:pt idx="2250">
                  <c:v>0.23104071413055546</c:v>
                </c:pt>
                <c:pt idx="2251">
                  <c:v>0.23093830246649047</c:v>
                </c:pt>
                <c:pt idx="2252">
                  <c:v>0.23083598155268167</c:v>
                </c:pt>
                <c:pt idx="2253">
                  <c:v>0.23073375126855736</c:v>
                </c:pt>
                <c:pt idx="2254">
                  <c:v>0.23063161149375944</c:v>
                </c:pt>
                <c:pt idx="2255">
                  <c:v>0.23052956210814271</c:v>
                </c:pt>
                <c:pt idx="2256">
                  <c:v>0.23042760299177467</c:v>
                </c:pt>
                <c:pt idx="2257">
                  <c:v>0.23032573402493478</c:v>
                </c:pt>
                <c:pt idx="2258">
                  <c:v>0.23022395508811427</c:v>
                </c:pt>
                <c:pt idx="2259">
                  <c:v>0.23012226606201525</c:v>
                </c:pt>
                <c:pt idx="2260">
                  <c:v>0.23002066682755076</c:v>
                </c:pt>
                <c:pt idx="2261">
                  <c:v>0.229919157265844</c:v>
                </c:pt>
                <c:pt idx="2262">
                  <c:v>0.22981773725822782</c:v>
                </c:pt>
                <c:pt idx="2263">
                  <c:v>0.22971640668624452</c:v>
                </c:pt>
                <c:pt idx="2264">
                  <c:v>0.22961516543164501</c:v>
                </c:pt>
                <c:pt idx="2265">
                  <c:v>0.2295140133763888</c:v>
                </c:pt>
                <c:pt idx="2266">
                  <c:v>0.22941295040264312</c:v>
                </c:pt>
                <c:pt idx="2267">
                  <c:v>0.22931197639278281</c:v>
                </c:pt>
                <c:pt idx="2268">
                  <c:v>0.2292110912293896</c:v>
                </c:pt>
                <c:pt idx="2269">
                  <c:v>0.22911029479525177</c:v>
                </c:pt>
                <c:pt idx="2270">
                  <c:v>0.22900958697336374</c:v>
                </c:pt>
                <c:pt idx="2271">
                  <c:v>0.22890896764692553</c:v>
                </c:pt>
                <c:pt idx="2272">
                  <c:v>0.22880843669934234</c:v>
                </c:pt>
                <c:pt idx="2273">
                  <c:v>0.22870799401422412</c:v>
                </c:pt>
                <c:pt idx="2274">
                  <c:v>0.22860763947538507</c:v>
                </c:pt>
                <c:pt idx="2275">
                  <c:v>0.2285073729668432</c:v>
                </c:pt>
                <c:pt idx="2276">
                  <c:v>0.22840719437282003</c:v>
                </c:pt>
                <c:pt idx="2277">
                  <c:v>0.22830710357773995</c:v>
                </c:pt>
                <c:pt idx="2278">
                  <c:v>0.22820710046622977</c:v>
                </c:pt>
                <c:pt idx="2279">
                  <c:v>0.22810718492311843</c:v>
                </c:pt>
                <c:pt idx="2280">
                  <c:v>0.22800735683343656</c:v>
                </c:pt>
                <c:pt idx="2281">
                  <c:v>0.2279076160824158</c:v>
                </c:pt>
                <c:pt idx="2282">
                  <c:v>0.22780796255548866</c:v>
                </c:pt>
                <c:pt idx="2283">
                  <c:v>0.22770839613828783</c:v>
                </c:pt>
                <c:pt idx="2284">
                  <c:v>0.2276089167166459</c:v>
                </c:pt>
                <c:pt idx="2285">
                  <c:v>0.22750952417659498</c:v>
                </c:pt>
                <c:pt idx="2286">
                  <c:v>0.22741021840436598</c:v>
                </c:pt>
                <c:pt idx="2287">
                  <c:v>0.22731099928638854</c:v>
                </c:pt>
                <c:pt idx="2288">
                  <c:v>0.22721186670929025</c:v>
                </c:pt>
                <c:pt idx="2289">
                  <c:v>0.22711282055989648</c:v>
                </c:pt>
                <c:pt idx="2290">
                  <c:v>0.22701386072522986</c:v>
                </c:pt>
                <c:pt idx="2291">
                  <c:v>0.22691498709250982</c:v>
                </c:pt>
                <c:pt idx="2292">
                  <c:v>0.22681619954915216</c:v>
                </c:pt>
                <c:pt idx="2293">
                  <c:v>0.22671749798276875</c:v>
                </c:pt>
                <c:pt idx="2294">
                  <c:v>0.22661888228116681</c:v>
                </c:pt>
                <c:pt idx="2295">
                  <c:v>0.22652035233234893</c:v>
                </c:pt>
                <c:pt idx="2296">
                  <c:v>0.2264219080245122</c:v>
                </c:pt>
                <c:pt idx="2297">
                  <c:v>0.226323549246048</c:v>
                </c:pt>
                <c:pt idx="2298">
                  <c:v>0.2262252758855417</c:v>
                </c:pt>
                <c:pt idx="2299">
                  <c:v>0.22612708783177191</c:v>
                </c:pt>
                <c:pt idx="2300">
                  <c:v>0.22602898497371041</c:v>
                </c:pt>
                <c:pt idx="2301">
                  <c:v>0.22593096720052147</c:v>
                </c:pt>
                <c:pt idx="2302">
                  <c:v>0.22583303440156158</c:v>
                </c:pt>
                <c:pt idx="2303">
                  <c:v>0.22573518646637891</c:v>
                </c:pt>
                <c:pt idx="2304">
                  <c:v>0.22563742328471309</c:v>
                </c:pt>
                <c:pt idx="2305">
                  <c:v>0.22553974474649457</c:v>
                </c:pt>
                <c:pt idx="2306">
                  <c:v>0.22544215074184448</c:v>
                </c:pt>
                <c:pt idx="2307">
                  <c:v>0.22534464116107375</c:v>
                </c:pt>
                <c:pt idx="2308">
                  <c:v>0.22524721589468333</c:v>
                </c:pt>
                <c:pt idx="2309">
                  <c:v>0.22514987483336324</c:v>
                </c:pt>
                <c:pt idx="2310">
                  <c:v>0.22505261786799244</c:v>
                </c:pt>
                <c:pt idx="2311">
                  <c:v>0.2249554448896384</c:v>
                </c:pt>
                <c:pt idx="2312">
                  <c:v>0.22485835578955654</c:v>
                </c:pt>
                <c:pt idx="2313">
                  <c:v>0.22476135045919005</c:v>
                </c:pt>
                <c:pt idx="2314">
                  <c:v>0.22466442879016926</c:v>
                </c:pt>
                <c:pt idx="2315">
                  <c:v>0.22456759067431145</c:v>
                </c:pt>
                <c:pt idx="2316">
                  <c:v>0.22447083600362022</c:v>
                </c:pt>
                <c:pt idx="2317">
                  <c:v>0.22437416467028534</c:v>
                </c:pt>
                <c:pt idx="2318">
                  <c:v>0.2242775765666821</c:v>
                </c:pt>
                <c:pt idx="2319">
                  <c:v>0.22418107158537115</c:v>
                </c:pt>
                <c:pt idx="2320">
                  <c:v>0.22408464961909788</c:v>
                </c:pt>
                <c:pt idx="2321">
                  <c:v>0.22398831056079213</c:v>
                </c:pt>
                <c:pt idx="2322">
                  <c:v>0.2238920543035679</c:v>
                </c:pt>
                <c:pt idx="2323">
                  <c:v>0.22379588074072271</c:v>
                </c:pt>
                <c:pt idx="2324">
                  <c:v>0.22369978976573746</c:v>
                </c:pt>
                <c:pt idx="2325">
                  <c:v>0.22360378127227576</c:v>
                </c:pt>
                <c:pt idx="2326">
                  <c:v>0.22350785515418384</c:v>
                </c:pt>
                <c:pt idx="2327">
                  <c:v>0.22341201130548993</c:v>
                </c:pt>
                <c:pt idx="2328">
                  <c:v>0.223316249620404</c:v>
                </c:pt>
                <c:pt idx="2329">
                  <c:v>0.22322056999331727</c:v>
                </c:pt>
                <c:pt idx="2330">
                  <c:v>0.22312497231880196</c:v>
                </c:pt>
                <c:pt idx="2331">
                  <c:v>0.22302945649161068</c:v>
                </c:pt>
                <c:pt idx="2332">
                  <c:v>0.22293402240667631</c:v>
                </c:pt>
                <c:pt idx="2333">
                  <c:v>0.22283866995911142</c:v>
                </c:pt>
                <c:pt idx="2334">
                  <c:v>0.22274339904420801</c:v>
                </c:pt>
                <c:pt idx="2335">
                  <c:v>0.22264820955743697</c:v>
                </c:pt>
                <c:pt idx="2336">
                  <c:v>0.22255310139444789</c:v>
                </c:pt>
                <c:pt idx="2337">
                  <c:v>0.22245807445106855</c:v>
                </c:pt>
                <c:pt idx="2338">
                  <c:v>0.22236312862330454</c:v>
                </c:pt>
                <c:pt idx="2339">
                  <c:v>0.22226826380733897</c:v>
                </c:pt>
                <c:pt idx="2340">
                  <c:v>0.22217347989953198</c:v>
                </c:pt>
                <c:pt idx="2341">
                  <c:v>0.22207877679642055</c:v>
                </c:pt>
                <c:pt idx="2342">
                  <c:v>0.22198415439471772</c:v>
                </c:pt>
                <c:pt idx="2343">
                  <c:v>0.22188961259131282</c:v>
                </c:pt>
                <c:pt idx="2344">
                  <c:v>0.22179515128327057</c:v>
                </c:pt>
                <c:pt idx="2345">
                  <c:v>0.22170077036783084</c:v>
                </c:pt>
                <c:pt idx="2346">
                  <c:v>0.22160646974240858</c:v>
                </c:pt>
                <c:pt idx="2347">
                  <c:v>0.2215122493045929</c:v>
                </c:pt>
                <c:pt idx="2348">
                  <c:v>0.22141810895214725</c:v>
                </c:pt>
                <c:pt idx="2349">
                  <c:v>0.22132404858300872</c:v>
                </c:pt>
                <c:pt idx="2350">
                  <c:v>0.2212300680952877</c:v>
                </c:pt>
                <c:pt idx="2351">
                  <c:v>0.22113616738726763</c:v>
                </c:pt>
                <c:pt idx="2352">
                  <c:v>0.22104234635740458</c:v>
                </c:pt>
                <c:pt idx="2353">
                  <c:v>0.22094860490432675</c:v>
                </c:pt>
                <c:pt idx="2354">
                  <c:v>0.22085494292683447</c:v>
                </c:pt>
                <c:pt idx="2355">
                  <c:v>0.22076136032389937</c:v>
                </c:pt>
                <c:pt idx="2356">
                  <c:v>0.22066785699466435</c:v>
                </c:pt>
                <c:pt idx="2357">
                  <c:v>0.22057443283844308</c:v>
                </c:pt>
                <c:pt idx="2358">
                  <c:v>0.22048108775471961</c:v>
                </c:pt>
                <c:pt idx="2359">
                  <c:v>0.22038782164314827</c:v>
                </c:pt>
                <c:pt idx="2360">
                  <c:v>0.22029463440355285</c:v>
                </c:pt>
                <c:pt idx="2361">
                  <c:v>0.22020152593592668</c:v>
                </c:pt>
                <c:pt idx="2362">
                  <c:v>0.22010849614043201</c:v>
                </c:pt>
                <c:pt idx="2363">
                  <c:v>0.22001554491739972</c:v>
                </c:pt>
                <c:pt idx="2364">
                  <c:v>0.21992267216732903</c:v>
                </c:pt>
                <c:pt idx="2365">
                  <c:v>0.21982987779088717</c:v>
                </c:pt>
                <c:pt idx="2366">
                  <c:v>0.21973716168890869</c:v>
                </c:pt>
                <c:pt idx="2367">
                  <c:v>0.21964452376239565</c:v>
                </c:pt>
                <c:pt idx="2368">
                  <c:v>0.21955196391251688</c:v>
                </c:pt>
                <c:pt idx="2369">
                  <c:v>0.21945948204060761</c:v>
                </c:pt>
                <c:pt idx="2370">
                  <c:v>0.21936707804816952</c:v>
                </c:pt>
                <c:pt idx="2371">
                  <c:v>0.21927475183686973</c:v>
                </c:pt>
                <c:pt idx="2372">
                  <c:v>0.21918250330854122</c:v>
                </c:pt>
                <c:pt idx="2373">
                  <c:v>0.21909033236518188</c:v>
                </c:pt>
                <c:pt idx="2374">
                  <c:v>0.21899823890895442</c:v>
                </c:pt>
                <c:pt idx="2375">
                  <c:v>0.21890622284218594</c:v>
                </c:pt>
                <c:pt idx="2376">
                  <c:v>0.21881428406736775</c:v>
                </c:pt>
                <c:pt idx="2377">
                  <c:v>0.21872242248715471</c:v>
                </c:pt>
                <c:pt idx="2378">
                  <c:v>0.2186306380043653</c:v>
                </c:pt>
                <c:pt idx="2379">
                  <c:v>0.21853893052198092</c:v>
                </c:pt>
                <c:pt idx="2380">
                  <c:v>0.21844729994314571</c:v>
                </c:pt>
                <c:pt idx="2381">
                  <c:v>0.21835574617116621</c:v>
                </c:pt>
                <c:pt idx="2382">
                  <c:v>0.21826426910951088</c:v>
                </c:pt>
                <c:pt idx="2383">
                  <c:v>0.2181728686618101</c:v>
                </c:pt>
                <c:pt idx="2384">
                  <c:v>0.21808154473185537</c:v>
                </c:pt>
                <c:pt idx="2385">
                  <c:v>0.21799029722359939</c:v>
                </c:pt>
                <c:pt idx="2386">
                  <c:v>0.21789912604115538</c:v>
                </c:pt>
                <c:pt idx="2387">
                  <c:v>0.21780803108879707</c:v>
                </c:pt>
                <c:pt idx="2388">
                  <c:v>0.21771701227095799</c:v>
                </c:pt>
                <c:pt idx="2389">
                  <c:v>0.21762606949223165</c:v>
                </c:pt>
                <c:pt idx="2390">
                  <c:v>0.21753520265737056</c:v>
                </c:pt>
                <c:pt idx="2391">
                  <c:v>0.21744441167128653</c:v>
                </c:pt>
                <c:pt idx="2392">
                  <c:v>0.21735369643904986</c:v>
                </c:pt>
                <c:pt idx="2393">
                  <c:v>0.21726305686588931</c:v>
                </c:pt>
                <c:pt idx="2394">
                  <c:v>0.21717249285719156</c:v>
                </c:pt>
                <c:pt idx="2395">
                  <c:v>0.21708200431850103</c:v>
                </c:pt>
                <c:pt idx="2396">
                  <c:v>0.21699159115551958</c:v>
                </c:pt>
                <c:pt idx="2397">
                  <c:v>0.21690125327410595</c:v>
                </c:pt>
                <c:pt idx="2398">
                  <c:v>0.21681099058027573</c:v>
                </c:pt>
                <c:pt idx="2399">
                  <c:v>0.21672080298020074</c:v>
                </c:pt>
                <c:pt idx="2400">
                  <c:v>0.21663069038020893</c:v>
                </c:pt>
                <c:pt idx="2401">
                  <c:v>0.21654065268678413</c:v>
                </c:pt>
                <c:pt idx="2402">
                  <c:v>0.21645068980656523</c:v>
                </c:pt>
                <c:pt idx="2403">
                  <c:v>0.21636080164634655</c:v>
                </c:pt>
                <c:pt idx="2404">
                  <c:v>0.21627098811307702</c:v>
                </c:pt>
                <c:pt idx="2405">
                  <c:v>0.21618124911385994</c:v>
                </c:pt>
                <c:pt idx="2406">
                  <c:v>0.21609158455595295</c:v>
                </c:pt>
                <c:pt idx="2407">
                  <c:v>0.2160019943467672</c:v>
                </c:pt>
                <c:pt idx="2408">
                  <c:v>0.2159124783938676</c:v>
                </c:pt>
                <c:pt idx="2409">
                  <c:v>0.21582303660497204</c:v>
                </c:pt>
                <c:pt idx="2410">
                  <c:v>0.21573366888795137</c:v>
                </c:pt>
                <c:pt idx="2411">
                  <c:v>0.21564437515082888</c:v>
                </c:pt>
                <c:pt idx="2412">
                  <c:v>0.21555515530178007</c:v>
                </c:pt>
                <c:pt idx="2413">
                  <c:v>0.21546600924913253</c:v>
                </c:pt>
                <c:pt idx="2414">
                  <c:v>0.21537693690136528</c:v>
                </c:pt>
                <c:pt idx="2415">
                  <c:v>0.21528793816710848</c:v>
                </c:pt>
                <c:pt idx="2416">
                  <c:v>0.21519901295514354</c:v>
                </c:pt>
                <c:pt idx="2417">
                  <c:v>0.21511016117440238</c:v>
                </c:pt>
                <c:pt idx="2418">
                  <c:v>0.21502138273396718</c:v>
                </c:pt>
                <c:pt idx="2419">
                  <c:v>0.21493267754307038</c:v>
                </c:pt>
                <c:pt idx="2420">
                  <c:v>0.21484404551109382</c:v>
                </c:pt>
                <c:pt idx="2421">
                  <c:v>0.21475548654756904</c:v>
                </c:pt>
                <c:pt idx="2422">
                  <c:v>0.21466700056217658</c:v>
                </c:pt>
                <c:pt idx="2423">
                  <c:v>0.2145785874647457</c:v>
                </c:pt>
                <c:pt idx="2424">
                  <c:v>0.21449024716525425</c:v>
                </c:pt>
                <c:pt idx="2425">
                  <c:v>0.21440197957382817</c:v>
                </c:pt>
                <c:pt idx="2426">
                  <c:v>0.21431378460074146</c:v>
                </c:pt>
                <c:pt idx="2427">
                  <c:v>0.21422566215641556</c:v>
                </c:pt>
                <c:pt idx="2428">
                  <c:v>0.21413761215141905</c:v>
                </c:pt>
                <c:pt idx="2429">
                  <c:v>0.21404963449646777</c:v>
                </c:pt>
                <c:pt idx="2430">
                  <c:v>0.213961729102424</c:v>
                </c:pt>
                <c:pt idx="2431">
                  <c:v>0.21387389588029659</c:v>
                </c:pt>
                <c:pt idx="2432">
                  <c:v>0.21378613474124031</c:v>
                </c:pt>
                <c:pt idx="2433">
                  <c:v>0.2136984455965556</c:v>
                </c:pt>
                <c:pt idx="2434">
                  <c:v>0.2136108283576886</c:v>
                </c:pt>
                <c:pt idx="2435">
                  <c:v>0.21352328293623052</c:v>
                </c:pt>
                <c:pt idx="2436">
                  <c:v>0.21343580924391747</c:v>
                </c:pt>
                <c:pt idx="2437">
                  <c:v>0.21334840719263004</c:v>
                </c:pt>
                <c:pt idx="2438">
                  <c:v>0.21326107669439318</c:v>
                </c:pt>
                <c:pt idx="2439">
                  <c:v>0.21317381766137583</c:v>
                </c:pt>
                <c:pt idx="2440">
                  <c:v>0.21308663000589059</c:v>
                </c:pt>
                <c:pt idx="2441">
                  <c:v>0.21299951364039352</c:v>
                </c:pt>
                <c:pt idx="2442">
                  <c:v>0.21291246847748369</c:v>
                </c:pt>
                <c:pt idx="2443">
                  <c:v>0.21282549442990298</c:v>
                </c:pt>
                <c:pt idx="2444">
                  <c:v>0.21273859141053594</c:v>
                </c:pt>
                <c:pt idx="2445">
                  <c:v>0.21265175933240918</c:v>
                </c:pt>
                <c:pt idx="2446">
                  <c:v>0.21256499810869137</c:v>
                </c:pt>
                <c:pt idx="2447">
                  <c:v>0.21247830765269271</c:v>
                </c:pt>
                <c:pt idx="2448">
                  <c:v>0.21239168787786483</c:v>
                </c:pt>
                <c:pt idx="2449">
                  <c:v>0.21230513869780057</c:v>
                </c:pt>
                <c:pt idx="2450">
                  <c:v>0.21221866002623324</c:v>
                </c:pt>
                <c:pt idx="2451">
                  <c:v>0.21213225177703685</c:v>
                </c:pt>
                <c:pt idx="2452">
                  <c:v>0.21204591386422569</c:v>
                </c:pt>
                <c:pt idx="2453">
                  <c:v>0.21195964620195379</c:v>
                </c:pt>
                <c:pt idx="2454">
                  <c:v>0.21187344870451508</c:v>
                </c:pt>
                <c:pt idx="2455">
                  <c:v>0.21178732128634251</c:v>
                </c:pt>
                <c:pt idx="2456">
                  <c:v>0.21170126386200833</c:v>
                </c:pt>
                <c:pt idx="2457">
                  <c:v>0.2116152763462236</c:v>
                </c:pt>
                <c:pt idx="2458">
                  <c:v>0.21152935865383782</c:v>
                </c:pt>
                <c:pt idx="2459">
                  <c:v>0.21144351069983869</c:v>
                </c:pt>
                <c:pt idx="2460">
                  <c:v>0.21135773239935196</c:v>
                </c:pt>
                <c:pt idx="2461">
                  <c:v>0.21127202366764092</c:v>
                </c:pt>
                <c:pt idx="2462">
                  <c:v>0.21118638442010645</c:v>
                </c:pt>
                <c:pt idx="2463">
                  <c:v>0.21110081457228627</c:v>
                </c:pt>
                <c:pt idx="2464">
                  <c:v>0.21101531403985521</c:v>
                </c:pt>
                <c:pt idx="2465">
                  <c:v>0.21092988273862451</c:v>
                </c:pt>
                <c:pt idx="2466">
                  <c:v>0.21084452058454167</c:v>
                </c:pt>
                <c:pt idx="2467">
                  <c:v>0.21075922749369036</c:v>
                </c:pt>
                <c:pt idx="2468">
                  <c:v>0.21067400338228973</c:v>
                </c:pt>
                <c:pt idx="2469">
                  <c:v>0.21058884816669463</c:v>
                </c:pt>
                <c:pt idx="2470">
                  <c:v>0.21050376176339497</c:v>
                </c:pt>
                <c:pt idx="2471">
                  <c:v>0.21041874408901556</c:v>
                </c:pt>
                <c:pt idx="2472">
                  <c:v>0.21033379506031594</c:v>
                </c:pt>
                <c:pt idx="2473">
                  <c:v>0.21024891459418987</c:v>
                </c:pt>
                <c:pt idx="2474">
                  <c:v>0.21016410260766538</c:v>
                </c:pt>
                <c:pt idx="2475">
                  <c:v>0.21007935901790428</c:v>
                </c:pt>
                <c:pt idx="2476">
                  <c:v>0.20999468374220173</c:v>
                </c:pt>
                <c:pt idx="2477">
                  <c:v>0.20991007669798653</c:v>
                </c:pt>
                <c:pt idx="2478">
                  <c:v>0.20982553780282015</c:v>
                </c:pt>
                <c:pt idx="2479">
                  <c:v>0.20974106697439712</c:v>
                </c:pt>
                <c:pt idx="2480">
                  <c:v>0.20965666413054432</c:v>
                </c:pt>
                <c:pt idx="2481">
                  <c:v>0.20957232918922064</c:v>
                </c:pt>
                <c:pt idx="2482">
                  <c:v>0.20948806206851731</c:v>
                </c:pt>
                <c:pt idx="2483">
                  <c:v>0.20940386268665692</c:v>
                </c:pt>
                <c:pt idx="2484">
                  <c:v>0.2093197309619938</c:v>
                </c:pt>
                <c:pt idx="2485">
                  <c:v>0.20923566681301309</c:v>
                </c:pt>
                <c:pt idx="2486">
                  <c:v>0.209151670158331</c:v>
                </c:pt>
                <c:pt idx="2487">
                  <c:v>0.20906774091669442</c:v>
                </c:pt>
                <c:pt idx="2488">
                  <c:v>0.20898387900698059</c:v>
                </c:pt>
                <c:pt idx="2489">
                  <c:v>0.20890008434819668</c:v>
                </c:pt>
                <c:pt idx="2490">
                  <c:v>0.20881635685948</c:v>
                </c:pt>
                <c:pt idx="2491">
                  <c:v>0.20873269646009715</c:v>
                </c:pt>
                <c:pt idx="2492">
                  <c:v>0.20864910306944434</c:v>
                </c:pt>
                <c:pt idx="2493">
                  <c:v>0.20856557660704669</c:v>
                </c:pt>
                <c:pt idx="2494">
                  <c:v>0.20848211699255803</c:v>
                </c:pt>
                <c:pt idx="2495">
                  <c:v>0.20839872414576102</c:v>
                </c:pt>
                <c:pt idx="2496">
                  <c:v>0.20831539798656634</c:v>
                </c:pt>
                <c:pt idx="2497">
                  <c:v>0.20823213843501301</c:v>
                </c:pt>
                <c:pt idx="2498">
                  <c:v>0.20814894541126752</c:v>
                </c:pt>
                <c:pt idx="2499">
                  <c:v>0.208065818835624</c:v>
                </c:pt>
                <c:pt idx="2500">
                  <c:v>0.20798275862850399</c:v>
                </c:pt>
                <c:pt idx="2501">
                  <c:v>0.20789976471045588</c:v>
                </c:pt>
                <c:pt idx="2502">
                  <c:v>0.207816837002155</c:v>
                </c:pt>
                <c:pt idx="2503">
                  <c:v>0.20773397542440294</c:v>
                </c:pt>
                <c:pt idx="2504">
                  <c:v>0.20765117989812773</c:v>
                </c:pt>
                <c:pt idx="2505">
                  <c:v>0.20756845034438345</c:v>
                </c:pt>
                <c:pt idx="2506">
                  <c:v>0.20748578668434986</c:v>
                </c:pt>
                <c:pt idx="2507">
                  <c:v>0.20740318883933223</c:v>
                </c:pt>
                <c:pt idx="2508">
                  <c:v>0.20732065673076105</c:v>
                </c:pt>
                <c:pt idx="2509">
                  <c:v>0.20723819028019191</c:v>
                </c:pt>
                <c:pt idx="2510">
                  <c:v>0.20715578940930521</c:v>
                </c:pt>
                <c:pt idx="2511">
                  <c:v>0.2070734540399056</c:v>
                </c:pt>
                <c:pt idx="2512">
                  <c:v>0.20699118409392234</c:v>
                </c:pt>
                <c:pt idx="2513">
                  <c:v>0.20690897949340847</c:v>
                </c:pt>
                <c:pt idx="2514">
                  <c:v>0.20682684016054087</c:v>
                </c:pt>
                <c:pt idx="2515">
                  <c:v>0.20674476601762007</c:v>
                </c:pt>
                <c:pt idx="2516">
                  <c:v>0.2066627569870696</c:v>
                </c:pt>
                <c:pt idx="2517">
                  <c:v>0.20658081299143635</c:v>
                </c:pt>
                <c:pt idx="2518">
                  <c:v>0.20649893395338983</c:v>
                </c:pt>
                <c:pt idx="2519">
                  <c:v>0.20641711979572208</c:v>
                </c:pt>
                <c:pt idx="2520">
                  <c:v>0.20633537044134756</c:v>
                </c:pt>
                <c:pt idx="2521">
                  <c:v>0.20625368581330264</c:v>
                </c:pt>
                <c:pt idx="2522">
                  <c:v>0.20617206583474573</c:v>
                </c:pt>
                <c:pt idx="2523">
                  <c:v>0.20609051042895674</c:v>
                </c:pt>
                <c:pt idx="2524">
                  <c:v>0.2060090195193367</c:v>
                </c:pt>
                <c:pt idx="2525">
                  <c:v>0.20592759302940811</c:v>
                </c:pt>
                <c:pt idx="2526">
                  <c:v>0.20584623088281412</c:v>
                </c:pt>
                <c:pt idx="2527">
                  <c:v>0.2057649330033185</c:v>
                </c:pt>
                <c:pt idx="2528">
                  <c:v>0.2056836993148056</c:v>
                </c:pt>
                <c:pt idx="2529">
                  <c:v>0.2056025297412796</c:v>
                </c:pt>
                <c:pt idx="2530">
                  <c:v>0.20552142420686489</c:v>
                </c:pt>
                <c:pt idx="2531">
                  <c:v>0.20544038263580541</c:v>
                </c:pt>
                <c:pt idx="2532">
                  <c:v>0.20535940495246455</c:v>
                </c:pt>
                <c:pt idx="2533">
                  <c:v>0.2052784910813249</c:v>
                </c:pt>
                <c:pt idx="2534">
                  <c:v>0.20519764094698797</c:v>
                </c:pt>
                <c:pt idx="2535">
                  <c:v>0.20511685447417422</c:v>
                </c:pt>
                <c:pt idx="2536">
                  <c:v>0.20503613158772241</c:v>
                </c:pt>
                <c:pt idx="2537">
                  <c:v>0.2049554722125895</c:v>
                </c:pt>
                <c:pt idx="2538">
                  <c:v>0.20487487627385079</c:v>
                </c:pt>
                <c:pt idx="2539">
                  <c:v>0.20479434369669908</c:v>
                </c:pt>
                <c:pt idx="2540">
                  <c:v>0.20471387440644498</c:v>
                </c:pt>
                <c:pt idx="2541">
                  <c:v>0.20463346832851634</c:v>
                </c:pt>
                <c:pt idx="2542">
                  <c:v>0.20455312538845799</c:v>
                </c:pt>
                <c:pt idx="2543">
                  <c:v>0.20447284551193193</c:v>
                </c:pt>
                <c:pt idx="2544">
                  <c:v>0.20439262862471652</c:v>
                </c:pt>
                <c:pt idx="2545">
                  <c:v>0.20431247465270688</c:v>
                </c:pt>
                <c:pt idx="2546">
                  <c:v>0.204232383521914</c:v>
                </c:pt>
                <c:pt idx="2547">
                  <c:v>0.20415235515846492</c:v>
                </c:pt>
                <c:pt idx="2548">
                  <c:v>0.20407238948860262</c:v>
                </c:pt>
                <c:pt idx="2549">
                  <c:v>0.20399248643868537</c:v>
                </c:pt>
                <c:pt idx="2550">
                  <c:v>0.2039126459351869</c:v>
                </c:pt>
                <c:pt idx="2551">
                  <c:v>0.20383286790469585</c:v>
                </c:pt>
                <c:pt idx="2552">
                  <c:v>0.20375315227391572</c:v>
                </c:pt>
                <c:pt idx="2553">
                  <c:v>0.20367349896966477</c:v>
                </c:pt>
                <c:pt idx="2554">
                  <c:v>0.20359390791887555</c:v>
                </c:pt>
                <c:pt idx="2555">
                  <c:v>0.20351437904859473</c:v>
                </c:pt>
                <c:pt idx="2556">
                  <c:v>0.20343491228598304</c:v>
                </c:pt>
                <c:pt idx="2557">
                  <c:v>0.20335550755831477</c:v>
                </c:pt>
                <c:pt idx="2558">
                  <c:v>0.203276164792978</c:v>
                </c:pt>
                <c:pt idx="2559">
                  <c:v>0.2031968839174737</c:v>
                </c:pt>
                <c:pt idx="2560">
                  <c:v>0.20311766485941618</c:v>
                </c:pt>
                <c:pt idx="2561">
                  <c:v>0.20303850754653255</c:v>
                </c:pt>
                <c:pt idx="2562">
                  <c:v>0.20295941190666242</c:v>
                </c:pt>
                <c:pt idx="2563">
                  <c:v>0.202880377867758</c:v>
                </c:pt>
                <c:pt idx="2564">
                  <c:v>0.20280140535788346</c:v>
                </c:pt>
                <c:pt idx="2565">
                  <c:v>0.20272249430521497</c:v>
                </c:pt>
                <c:pt idx="2566">
                  <c:v>0.20264364463804066</c:v>
                </c:pt>
                <c:pt idx="2567">
                  <c:v>0.20256485628475993</c:v>
                </c:pt>
                <c:pt idx="2568">
                  <c:v>0.20248612917388362</c:v>
                </c:pt>
                <c:pt idx="2569">
                  <c:v>0.20240746323403364</c:v>
                </c:pt>
                <c:pt idx="2570">
                  <c:v>0.20232885839394271</c:v>
                </c:pt>
                <c:pt idx="2571">
                  <c:v>0.20225031458245443</c:v>
                </c:pt>
                <c:pt idx="2572">
                  <c:v>0.20217183172852252</c:v>
                </c:pt>
                <c:pt idx="2573">
                  <c:v>0.20209340976121123</c:v>
                </c:pt>
                <c:pt idx="2574">
                  <c:v>0.20201504860969466</c:v>
                </c:pt>
                <c:pt idx="2575">
                  <c:v>0.20193674820325677</c:v>
                </c:pt>
                <c:pt idx="2576">
                  <c:v>0.20185850847129119</c:v>
                </c:pt>
                <c:pt idx="2577">
                  <c:v>0.20178032934330073</c:v>
                </c:pt>
                <c:pt idx="2578">
                  <c:v>0.2017022107488976</c:v>
                </c:pt>
                <c:pt idx="2579">
                  <c:v>0.20162415261780284</c:v>
                </c:pt>
                <c:pt idx="2580">
                  <c:v>0.20154615487984626</c:v>
                </c:pt>
                <c:pt idx="2581">
                  <c:v>0.20146821746496618</c:v>
                </c:pt>
                <c:pt idx="2582">
                  <c:v>0.20139034030320932</c:v>
                </c:pt>
                <c:pt idx="2583">
                  <c:v>0.20131252332473049</c:v>
                </c:pt>
                <c:pt idx="2584">
                  <c:v>0.20123476645979244</c:v>
                </c:pt>
                <c:pt idx="2585">
                  <c:v>0.20115706963876545</c:v>
                </c:pt>
                <c:pt idx="2586">
                  <c:v>0.20107943279212756</c:v>
                </c:pt>
                <c:pt idx="2587">
                  <c:v>0.2010018558504639</c:v>
                </c:pt>
                <c:pt idx="2588">
                  <c:v>0.20092433874446683</c:v>
                </c:pt>
                <c:pt idx="2589">
                  <c:v>0.20084688140493545</c:v>
                </c:pt>
                <c:pt idx="2590">
                  <c:v>0.20076948376277554</c:v>
                </c:pt>
                <c:pt idx="2591">
                  <c:v>0.20069214574899943</c:v>
                </c:pt>
                <c:pt idx="2592">
                  <c:v>0.20061486729472564</c:v>
                </c:pt>
                <c:pt idx="2593">
                  <c:v>0.20053764833117882</c:v>
                </c:pt>
                <c:pt idx="2594">
                  <c:v>0.20046048878968933</c:v>
                </c:pt>
                <c:pt idx="2595">
                  <c:v>0.20038338860169327</c:v>
                </c:pt>
                <c:pt idx="2596">
                  <c:v>0.20030634769873223</c:v>
                </c:pt>
                <c:pt idx="2597">
                  <c:v>0.20022936601245298</c:v>
                </c:pt>
                <c:pt idx="2598">
                  <c:v>0.2001524434746072</c:v>
                </c:pt>
                <c:pt idx="2599">
                  <c:v>0.20007558001705167</c:v>
                </c:pt>
                <c:pt idx="2600">
                  <c:v>0.19999877557174758</c:v>
                </c:pt>
                <c:pt idx="2601">
                  <c:v>0.19992203007076073</c:v>
                </c:pt>
                <c:pt idx="2602">
                  <c:v>0.19984534344626106</c:v>
                </c:pt>
                <c:pt idx="2603">
                  <c:v>0.19976871563052245</c:v>
                </c:pt>
                <c:pt idx="2604">
                  <c:v>0.19969214655592279</c:v>
                </c:pt>
                <c:pt idx="2605">
                  <c:v>0.19961563615494346</c:v>
                </c:pt>
                <c:pt idx="2606">
                  <c:v>0.19953918436016951</c:v>
                </c:pt>
                <c:pt idx="2607">
                  <c:v>0.19946279110428888</c:v>
                </c:pt>
                <c:pt idx="2608">
                  <c:v>0.1993864563200928</c:v>
                </c:pt>
                <c:pt idx="2609">
                  <c:v>0.19931017994047534</c:v>
                </c:pt>
                <c:pt idx="2610">
                  <c:v>0.19923396189843307</c:v>
                </c:pt>
                <c:pt idx="2611">
                  <c:v>0.19915780212706519</c:v>
                </c:pt>
                <c:pt idx="2612">
                  <c:v>0.199081700559573</c:v>
                </c:pt>
                <c:pt idx="2613">
                  <c:v>0.19900565712925994</c:v>
                </c:pt>
                <c:pt idx="2614">
                  <c:v>0.1989296717695313</c:v>
                </c:pt>
                <c:pt idx="2615">
                  <c:v>0.19885374441389408</c:v>
                </c:pt>
                <c:pt idx="2616">
                  <c:v>0.1987778749959567</c:v>
                </c:pt>
                <c:pt idx="2617">
                  <c:v>0.1987020634494289</c:v>
                </c:pt>
                <c:pt idx="2618">
                  <c:v>0.19862630970812142</c:v>
                </c:pt>
                <c:pt idx="2619">
                  <c:v>0.19855061370594612</c:v>
                </c:pt>
                <c:pt idx="2620">
                  <c:v>0.19847497537691525</c:v>
                </c:pt>
                <c:pt idx="2621">
                  <c:v>0.19839939465514186</c:v>
                </c:pt>
                <c:pt idx="2622">
                  <c:v>0.19832387147483918</c:v>
                </c:pt>
                <c:pt idx="2623">
                  <c:v>0.19824840577032057</c:v>
                </c:pt>
                <c:pt idx="2624">
                  <c:v>0.19817299747599945</c:v>
                </c:pt>
                <c:pt idx="2625">
                  <c:v>0.19809764652638878</c:v>
                </c:pt>
                <c:pt idx="2626">
                  <c:v>0.19802235285610129</c:v>
                </c:pt>
                <c:pt idx="2627">
                  <c:v>0.19794711639984899</c:v>
                </c:pt>
                <c:pt idx="2628">
                  <c:v>0.19787193709244305</c:v>
                </c:pt>
                <c:pt idx="2629">
                  <c:v>0.19779681486879369</c:v>
                </c:pt>
                <c:pt idx="2630">
                  <c:v>0.19772174966390985</c:v>
                </c:pt>
                <c:pt idx="2631">
                  <c:v>0.19764674141289928</c:v>
                </c:pt>
                <c:pt idx="2632">
                  <c:v>0.197571790050968</c:v>
                </c:pt>
                <c:pt idx="2633">
                  <c:v>0.1974968955134202</c:v>
                </c:pt>
                <c:pt idx="2634">
                  <c:v>0.19742205773565841</c:v>
                </c:pt>
                <c:pt idx="2635">
                  <c:v>0.19734727665318277</c:v>
                </c:pt>
                <c:pt idx="2636">
                  <c:v>0.19727255220159123</c:v>
                </c:pt>
                <c:pt idx="2637">
                  <c:v>0.19719788431657934</c:v>
                </c:pt>
                <c:pt idx="2638">
                  <c:v>0.19712327293393966</c:v>
                </c:pt>
                <c:pt idx="2639">
                  <c:v>0.19704871798956222</c:v>
                </c:pt>
                <c:pt idx="2640">
                  <c:v>0.19697421941943385</c:v>
                </c:pt>
                <c:pt idx="2641">
                  <c:v>0.19689977715963816</c:v>
                </c:pt>
                <c:pt idx="2642">
                  <c:v>0.19682539114635533</c:v>
                </c:pt>
                <c:pt idx="2643">
                  <c:v>0.19675106131586195</c:v>
                </c:pt>
                <c:pt idx="2644">
                  <c:v>0.19667678760453094</c:v>
                </c:pt>
                <c:pt idx="2645">
                  <c:v>0.19660256994883119</c:v>
                </c:pt>
                <c:pt idx="2646">
                  <c:v>0.19652840828532725</c:v>
                </c:pt>
                <c:pt idx="2647">
                  <c:v>0.19645430255067969</c:v>
                </c:pt>
                <c:pt idx="2648">
                  <c:v>0.19638025268164436</c:v>
                </c:pt>
                <c:pt idx="2649">
                  <c:v>0.19630625861507253</c:v>
                </c:pt>
                <c:pt idx="2650">
                  <c:v>0.19623232028791057</c:v>
                </c:pt>
                <c:pt idx="2651">
                  <c:v>0.19615843763719976</c:v>
                </c:pt>
                <c:pt idx="2652">
                  <c:v>0.19608461060007623</c:v>
                </c:pt>
                <c:pt idx="2653">
                  <c:v>0.19601083911377068</c:v>
                </c:pt>
                <c:pt idx="2654">
                  <c:v>0.19593712311560835</c:v>
                </c:pt>
                <c:pt idx="2655">
                  <c:v>0.19586346254300849</c:v>
                </c:pt>
                <c:pt idx="2656">
                  <c:v>0.19578985733348458</c:v>
                </c:pt>
                <c:pt idx="2657">
                  <c:v>0.19571630742464408</c:v>
                </c:pt>
                <c:pt idx="2658">
                  <c:v>0.19564281275418793</c:v>
                </c:pt>
                <c:pt idx="2659">
                  <c:v>0.19556937325991086</c:v>
                </c:pt>
                <c:pt idx="2660">
                  <c:v>0.19549598887970077</c:v>
                </c:pt>
                <c:pt idx="2661">
                  <c:v>0.19542265955153881</c:v>
                </c:pt>
                <c:pt idx="2662">
                  <c:v>0.19534938521349926</c:v>
                </c:pt>
                <c:pt idx="2663">
                  <c:v>0.19527616580374907</c:v>
                </c:pt>
                <c:pt idx="2664">
                  <c:v>0.19520300126054796</c:v>
                </c:pt>
                <c:pt idx="2665">
                  <c:v>0.19512989152224813</c:v>
                </c:pt>
                <c:pt idx="2666">
                  <c:v>0.19505683652729408</c:v>
                </c:pt>
                <c:pt idx="2667">
                  <c:v>0.19498383621422252</c:v>
                </c:pt>
                <c:pt idx="2668">
                  <c:v>0.19491089052166202</c:v>
                </c:pt>
                <c:pt idx="2669">
                  <c:v>0.19483799938833302</c:v>
                </c:pt>
                <c:pt idx="2670">
                  <c:v>0.19476516275304767</c:v>
                </c:pt>
                <c:pt idx="2671">
                  <c:v>0.19469238055470944</c:v>
                </c:pt>
                <c:pt idx="2672">
                  <c:v>0.19461965273231324</c:v>
                </c:pt>
                <c:pt idx="2673">
                  <c:v>0.19454697922494496</c:v>
                </c:pt>
                <c:pt idx="2674">
                  <c:v>0.19447435997178145</c:v>
                </c:pt>
                <c:pt idx="2675">
                  <c:v>0.1944017949120905</c:v>
                </c:pt>
                <c:pt idx="2676">
                  <c:v>0.19432928398523033</c:v>
                </c:pt>
                <c:pt idx="2677">
                  <c:v>0.19425682713064971</c:v>
                </c:pt>
                <c:pt idx="2678">
                  <c:v>0.19418442428788765</c:v>
                </c:pt>
                <c:pt idx="2679">
                  <c:v>0.19411207539657321</c:v>
                </c:pt>
                <c:pt idx="2680">
                  <c:v>0.19403978039642555</c:v>
                </c:pt>
                <c:pt idx="2681">
                  <c:v>0.19396753922725335</c:v>
                </c:pt>
                <c:pt idx="2682">
                  <c:v>0.19389535182895518</c:v>
                </c:pt>
                <c:pt idx="2683">
                  <c:v>0.19382321814151882</c:v>
                </c:pt>
                <c:pt idx="2684">
                  <c:v>0.19375113810502137</c:v>
                </c:pt>
                <c:pt idx="2685">
                  <c:v>0.1936791116596292</c:v>
                </c:pt>
                <c:pt idx="2686">
                  <c:v>0.19360713874559737</c:v>
                </c:pt>
                <c:pt idx="2687">
                  <c:v>0.19353521930326989</c:v>
                </c:pt>
                <c:pt idx="2688">
                  <c:v>0.19346335327307929</c:v>
                </c:pt>
                <c:pt idx="2689">
                  <c:v>0.19339154059554661</c:v>
                </c:pt>
                <c:pt idx="2690">
                  <c:v>0.1933197812112811</c:v>
                </c:pt>
                <c:pt idx="2691">
                  <c:v>0.19324807506098016</c:v>
                </c:pt>
                <c:pt idx="2692">
                  <c:v>0.19317642208542918</c:v>
                </c:pt>
                <c:pt idx="2693">
                  <c:v>0.19310482222550135</c:v>
                </c:pt>
                <c:pt idx="2694">
                  <c:v>0.19303327542215729</c:v>
                </c:pt>
                <c:pt idx="2695">
                  <c:v>0.19296178161644539</c:v>
                </c:pt>
                <c:pt idx="2696">
                  <c:v>0.19289034074950109</c:v>
                </c:pt>
                <c:pt idx="2697">
                  <c:v>0.19281895276254718</c:v>
                </c:pt>
                <c:pt idx="2698">
                  <c:v>0.19274761759689329</c:v>
                </c:pt>
                <c:pt idx="2699">
                  <c:v>0.19267633519393584</c:v>
                </c:pt>
                <c:pt idx="2700">
                  <c:v>0.19260510549515805</c:v>
                </c:pt>
                <c:pt idx="2701">
                  <c:v>0.19253392844212949</c:v>
                </c:pt>
                <c:pt idx="2702">
                  <c:v>0.19246280397650631</c:v>
                </c:pt>
                <c:pt idx="2703">
                  <c:v>0.19239173204003049</c:v>
                </c:pt>
                <c:pt idx="2704">
                  <c:v>0.19232071257453026</c:v>
                </c:pt>
                <c:pt idx="2705">
                  <c:v>0.19224974552191976</c:v>
                </c:pt>
                <c:pt idx="2706">
                  <c:v>0.19217883082419865</c:v>
                </c:pt>
                <c:pt idx="2707">
                  <c:v>0.19210796842345226</c:v>
                </c:pt>
                <c:pt idx="2708">
                  <c:v>0.1920371582618513</c:v>
                </c:pt>
                <c:pt idx="2709">
                  <c:v>0.1919664002816516</c:v>
                </c:pt>
                <c:pt idx="2710">
                  <c:v>0.1918956944251943</c:v>
                </c:pt>
                <c:pt idx="2711">
                  <c:v>0.19182504063490524</c:v>
                </c:pt>
                <c:pt idx="2712">
                  <c:v>0.19175443885329502</c:v>
                </c:pt>
                <c:pt idx="2713">
                  <c:v>0.19168388902295899</c:v>
                </c:pt>
                <c:pt idx="2714">
                  <c:v>0.19161339108657685</c:v>
                </c:pt>
                <c:pt idx="2715">
                  <c:v>0.19154294498691271</c:v>
                </c:pt>
                <c:pt idx="2716">
                  <c:v>0.19147255066681462</c:v>
                </c:pt>
                <c:pt idx="2717">
                  <c:v>0.19140220806921474</c:v>
                </c:pt>
                <c:pt idx="2718">
                  <c:v>0.1913319171371291</c:v>
                </c:pt>
                <c:pt idx="2719">
                  <c:v>0.19126167781365727</c:v>
                </c:pt>
                <c:pt idx="2720">
                  <c:v>0.1911914900419826</c:v>
                </c:pt>
                <c:pt idx="2721">
                  <c:v>0.19112135376537145</c:v>
                </c:pt>
                <c:pt idx="2722">
                  <c:v>0.19105126892717364</c:v>
                </c:pt>
                <c:pt idx="2723">
                  <c:v>0.19098123547082205</c:v>
                </c:pt>
                <c:pt idx="2724">
                  <c:v>0.19091125333983236</c:v>
                </c:pt>
                <c:pt idx="2725">
                  <c:v>0.19084132247780314</c:v>
                </c:pt>
                <c:pt idx="2726">
                  <c:v>0.19077144282841543</c:v>
                </c:pt>
                <c:pt idx="2727">
                  <c:v>0.19070161433543281</c:v>
                </c:pt>
                <c:pt idx="2728">
                  <c:v>0.19063183694270128</c:v>
                </c:pt>
                <c:pt idx="2729">
                  <c:v>0.19056211059414868</c:v>
                </c:pt>
                <c:pt idx="2730">
                  <c:v>0.1904924352337852</c:v>
                </c:pt>
                <c:pt idx="2731">
                  <c:v>0.19042281080570267</c:v>
                </c:pt>
                <c:pt idx="2732">
                  <c:v>0.19035323725407471</c:v>
                </c:pt>
                <c:pt idx="2733">
                  <c:v>0.19028371452315654</c:v>
                </c:pt>
                <c:pt idx="2734">
                  <c:v>0.19021424255728459</c:v>
                </c:pt>
                <c:pt idx="2735">
                  <c:v>0.19014482130087682</c:v>
                </c:pt>
                <c:pt idx="2736">
                  <c:v>0.19007545069843215</c:v>
                </c:pt>
                <c:pt idx="2737">
                  <c:v>0.19000613069453046</c:v>
                </c:pt>
                <c:pt idx="2738">
                  <c:v>0.18993686123383249</c:v>
                </c:pt>
                <c:pt idx="2739">
                  <c:v>0.18986764226107961</c:v>
                </c:pt>
                <c:pt idx="2740">
                  <c:v>0.18979847372109379</c:v>
                </c:pt>
                <c:pt idx="2741">
                  <c:v>0.18972935555877735</c:v>
                </c:pt>
                <c:pt idx="2742">
                  <c:v>0.18966028771911267</c:v>
                </c:pt>
                <c:pt idx="2743">
                  <c:v>0.18959127014716248</c:v>
                </c:pt>
                <c:pt idx="2744">
                  <c:v>0.18952230278806931</c:v>
                </c:pt>
                <c:pt idx="2745">
                  <c:v>0.18945338558705543</c:v>
                </c:pt>
                <c:pt idx="2746">
                  <c:v>0.18938451848942298</c:v>
                </c:pt>
                <c:pt idx="2747">
                  <c:v>0.18931570144055324</c:v>
                </c:pt>
                <c:pt idx="2748">
                  <c:v>0.1892469343859072</c:v>
                </c:pt>
                <c:pt idx="2749">
                  <c:v>0.18917821727102488</c:v>
                </c:pt>
                <c:pt idx="2750">
                  <c:v>0.18910955004152544</c:v>
                </c:pt>
                <c:pt idx="2751">
                  <c:v>0.1890409326431069</c:v>
                </c:pt>
                <c:pt idx="2752">
                  <c:v>0.18897236502154607</c:v>
                </c:pt>
                <c:pt idx="2753">
                  <c:v>0.1889038471226985</c:v>
                </c:pt>
                <c:pt idx="2754">
                  <c:v>0.18883537889249818</c:v>
                </c:pt>
                <c:pt idx="2755">
                  <c:v>0.18876696027695744</c:v>
                </c:pt>
                <c:pt idx="2756">
                  <c:v>0.18869859122216681</c:v>
                </c:pt>
                <c:pt idx="2757">
                  <c:v>0.18863027167429489</c:v>
                </c:pt>
                <c:pt idx="2758">
                  <c:v>0.1885620015795883</c:v>
                </c:pt>
                <c:pt idx="2759">
                  <c:v>0.18849378088437141</c:v>
                </c:pt>
                <c:pt idx="2760">
                  <c:v>0.18842560953504611</c:v>
                </c:pt>
                <c:pt idx="2761">
                  <c:v>0.18835748747809203</c:v>
                </c:pt>
                <c:pt idx="2762">
                  <c:v>0.18828941466006593</c:v>
                </c:pt>
                <c:pt idx="2763">
                  <c:v>0.18822139102760208</c:v>
                </c:pt>
                <c:pt idx="2764">
                  <c:v>0.18815341652741155</c:v>
                </c:pt>
                <c:pt idx="2765">
                  <c:v>0.1880854911062825</c:v>
                </c:pt>
                <c:pt idx="2766">
                  <c:v>0.18801761471107994</c:v>
                </c:pt>
                <c:pt idx="2767">
                  <c:v>0.18794978728874548</c:v>
                </c:pt>
                <c:pt idx="2768">
                  <c:v>0.18788200878629735</c:v>
                </c:pt>
                <c:pt idx="2769">
                  <c:v>0.18781427915083004</c:v>
                </c:pt>
                <c:pt idx="2770">
                  <c:v>0.1877465983295144</c:v>
                </c:pt>
                <c:pt idx="2771">
                  <c:v>0.18767896626959743</c:v>
                </c:pt>
                <c:pt idx="2772">
                  <c:v>0.18761138291840207</c:v>
                </c:pt>
                <c:pt idx="2773">
                  <c:v>0.18754384822332704</c:v>
                </c:pt>
                <c:pt idx="2774">
                  <c:v>0.1874763621318469</c:v>
                </c:pt>
                <c:pt idx="2775">
                  <c:v>0.18740892459151168</c:v>
                </c:pt>
                <c:pt idx="2776">
                  <c:v>0.18734153554994698</c:v>
                </c:pt>
                <c:pt idx="2777">
                  <c:v>0.18727419495485356</c:v>
                </c:pt>
                <c:pt idx="2778">
                  <c:v>0.18720690275400736</c:v>
                </c:pt>
                <c:pt idx="2779">
                  <c:v>0.18713965889525952</c:v>
                </c:pt>
                <c:pt idx="2780">
                  <c:v>0.18707246332653588</c:v>
                </c:pt>
                <c:pt idx="2781">
                  <c:v>0.18700531599583725</c:v>
                </c:pt>
                <c:pt idx="2782">
                  <c:v>0.18693821685123882</c:v>
                </c:pt>
                <c:pt idx="2783">
                  <c:v>0.18687116584089042</c:v>
                </c:pt>
                <c:pt idx="2784">
                  <c:v>0.18680416291301633</c:v>
                </c:pt>
                <c:pt idx="2785">
                  <c:v>0.1867372080159149</c:v>
                </c:pt>
                <c:pt idx="2786">
                  <c:v>0.18667030109795862</c:v>
                </c:pt>
                <c:pt idx="2787">
                  <c:v>0.18660344210759405</c:v>
                </c:pt>
                <c:pt idx="2788">
                  <c:v>0.18653663099334139</c:v>
                </c:pt>
                <c:pt idx="2789">
                  <c:v>0.18646986770379478</c:v>
                </c:pt>
                <c:pt idx="2790">
                  <c:v>0.18640315218762166</c:v>
                </c:pt>
                <c:pt idx="2791">
                  <c:v>0.18633648439356315</c:v>
                </c:pt>
                <c:pt idx="2792">
                  <c:v>0.18626986427043352</c:v>
                </c:pt>
                <c:pt idx="2793">
                  <c:v>0.18620329176712025</c:v>
                </c:pt>
                <c:pt idx="2794">
                  <c:v>0.18613676683258398</c:v>
                </c:pt>
                <c:pt idx="2795">
                  <c:v>0.18607028941585804</c:v>
                </c:pt>
                <c:pt idx="2796">
                  <c:v>0.18600385946604875</c:v>
                </c:pt>
                <c:pt idx="2797">
                  <c:v>0.18593747693233495</c:v>
                </c:pt>
                <c:pt idx="2798">
                  <c:v>0.18587114176396807</c:v>
                </c:pt>
                <c:pt idx="2799">
                  <c:v>0.18580485391027196</c:v>
                </c:pt>
                <c:pt idx="2800">
                  <c:v>0.18573861332064259</c:v>
                </c:pt>
                <c:pt idx="2801">
                  <c:v>0.18567241994454828</c:v>
                </c:pt>
                <c:pt idx="2802">
                  <c:v>0.18560627373152921</c:v>
                </c:pt>
                <c:pt idx="2803">
                  <c:v>0.18554017463119749</c:v>
                </c:pt>
                <c:pt idx="2804">
                  <c:v>0.18547412259323692</c:v>
                </c:pt>
                <c:pt idx="2805">
                  <c:v>0.18540811756740302</c:v>
                </c:pt>
                <c:pt idx="2806">
                  <c:v>0.18534215950352276</c:v>
                </c:pt>
                <c:pt idx="2807">
                  <c:v>0.18527624835149453</c:v>
                </c:pt>
                <c:pt idx="2808">
                  <c:v>0.18521038406128779</c:v>
                </c:pt>
                <c:pt idx="2809">
                  <c:v>0.18514456658294334</c:v>
                </c:pt>
                <c:pt idx="2810">
                  <c:v>0.1850787958665728</c:v>
                </c:pt>
                <c:pt idx="2811">
                  <c:v>0.18501307186235885</c:v>
                </c:pt>
                <c:pt idx="2812">
                  <c:v>0.1849473945205547</c:v>
                </c:pt>
                <c:pt idx="2813">
                  <c:v>0.18488176379148422</c:v>
                </c:pt>
                <c:pt idx="2814">
                  <c:v>0.18481617962554187</c:v>
                </c:pt>
                <c:pt idx="2815">
                  <c:v>0.18475064197319238</c:v>
                </c:pt>
                <c:pt idx="2816">
                  <c:v>0.18468515078497078</c:v>
                </c:pt>
                <c:pt idx="2817">
                  <c:v>0.18461970601148212</c:v>
                </c:pt>
                <c:pt idx="2818">
                  <c:v>0.18455430760340152</c:v>
                </c:pt>
                <c:pt idx="2819">
                  <c:v>0.18448895551147398</c:v>
                </c:pt>
                <c:pt idx="2820">
                  <c:v>0.1844236496865142</c:v>
                </c:pt>
                <c:pt idx="2821">
                  <c:v>0.18435839007940641</c:v>
                </c:pt>
                <c:pt idx="2822">
                  <c:v>0.18429317664110453</c:v>
                </c:pt>
                <c:pt idx="2823">
                  <c:v>0.1842280093226317</c:v>
                </c:pt>
                <c:pt idx="2824">
                  <c:v>0.18416288807508044</c:v>
                </c:pt>
                <c:pt idx="2825">
                  <c:v>0.18409781284961221</c:v>
                </c:pt>
                <c:pt idx="2826">
                  <c:v>0.18403278359745762</c:v>
                </c:pt>
                <c:pt idx="2827">
                  <c:v>0.18396780026991616</c:v>
                </c:pt>
                <c:pt idx="2828">
                  <c:v>0.18390286281835597</c:v>
                </c:pt>
                <c:pt idx="2829">
                  <c:v>0.18383797119421402</c:v>
                </c:pt>
                <c:pt idx="2830">
                  <c:v>0.18377312534899562</c:v>
                </c:pt>
                <c:pt idx="2831">
                  <c:v>0.18370832523427449</c:v>
                </c:pt>
                <c:pt idx="2832">
                  <c:v>0.1836435708016928</c:v>
                </c:pt>
                <c:pt idx="2833">
                  <c:v>0.18357886200296072</c:v>
                </c:pt>
                <c:pt idx="2834">
                  <c:v>0.18351419878985648</c:v>
                </c:pt>
                <c:pt idx="2835">
                  <c:v>0.18344958111422624</c:v>
                </c:pt>
                <c:pt idx="2836">
                  <c:v>0.18338500892798398</c:v>
                </c:pt>
                <c:pt idx="2837">
                  <c:v>0.18332048218311139</c:v>
                </c:pt>
                <c:pt idx="2838">
                  <c:v>0.18325600083165758</c:v>
                </c:pt>
                <c:pt idx="2839">
                  <c:v>0.18319156482573928</c:v>
                </c:pt>
                <c:pt idx="2840">
                  <c:v>0.18312717411754043</c:v>
                </c:pt>
                <c:pt idx="2841">
                  <c:v>0.18306282865931217</c:v>
                </c:pt>
                <c:pt idx="2842">
                  <c:v>0.18299852840337288</c:v>
                </c:pt>
                <c:pt idx="2843">
                  <c:v>0.18293427330210763</c:v>
                </c:pt>
                <c:pt idx="2844">
                  <c:v>0.18287006330796859</c:v>
                </c:pt>
                <c:pt idx="2845">
                  <c:v>0.18280589837347458</c:v>
                </c:pt>
                <c:pt idx="2846">
                  <c:v>0.18274177845121098</c:v>
                </c:pt>
                <c:pt idx="2847">
                  <c:v>0.18267770349382978</c:v>
                </c:pt>
                <c:pt idx="2848">
                  <c:v>0.18261367345404925</c:v>
                </c:pt>
                <c:pt idx="2849">
                  <c:v>0.18254968828465398</c:v>
                </c:pt>
                <c:pt idx="2850">
                  <c:v>0.18248574793849479</c:v>
                </c:pt>
                <c:pt idx="2851">
                  <c:v>0.18242185236848829</c:v>
                </c:pt>
                <c:pt idx="2852">
                  <c:v>0.18235800152761727</c:v>
                </c:pt>
                <c:pt idx="2853">
                  <c:v>0.18229419536893021</c:v>
                </c:pt>
                <c:pt idx="2854">
                  <c:v>0.18223043384554127</c:v>
                </c:pt>
                <c:pt idx="2855">
                  <c:v>0.18216671691063027</c:v>
                </c:pt>
                <c:pt idx="2856">
                  <c:v>0.18210304451744233</c:v>
                </c:pt>
                <c:pt idx="2857">
                  <c:v>0.1820394166192881</c:v>
                </c:pt>
                <c:pt idx="2858">
                  <c:v>0.18197583316954333</c:v>
                </c:pt>
                <c:pt idx="2859">
                  <c:v>0.18191229412164894</c:v>
                </c:pt>
                <c:pt idx="2860">
                  <c:v>0.18184879942911084</c:v>
                </c:pt>
                <c:pt idx="2861">
                  <c:v>0.18178534904549981</c:v>
                </c:pt>
                <c:pt idx="2862">
                  <c:v>0.18172194292445151</c:v>
                </c:pt>
                <c:pt idx="2863">
                  <c:v>0.18165858101966614</c:v>
                </c:pt>
                <c:pt idx="2864">
                  <c:v>0.18159526328490852</c:v>
                </c:pt>
                <c:pt idx="2865">
                  <c:v>0.18153198967400785</c:v>
                </c:pt>
                <c:pt idx="2866">
                  <c:v>0.18146876014085769</c:v>
                </c:pt>
                <c:pt idx="2867">
                  <c:v>0.1814055746394159</c:v>
                </c:pt>
                <c:pt idx="2868">
                  <c:v>0.18134243312370435</c:v>
                </c:pt>
                <c:pt idx="2869">
                  <c:v>0.18127933554780881</c:v>
                </c:pt>
                <c:pt idx="2870">
                  <c:v>0.18121628186587915</c:v>
                </c:pt>
                <c:pt idx="2871">
                  <c:v>0.1811532720321288</c:v>
                </c:pt>
                <c:pt idx="2872">
                  <c:v>0.18109030600083509</c:v>
                </c:pt>
                <c:pt idx="2873">
                  <c:v>0.18102738372633864</c:v>
                </c:pt>
                <c:pt idx="2874">
                  <c:v>0.1809645051630436</c:v>
                </c:pt>
                <c:pt idx="2875">
                  <c:v>0.18090167026541754</c:v>
                </c:pt>
                <c:pt idx="2876">
                  <c:v>0.18083887898799114</c:v>
                </c:pt>
                <c:pt idx="2877">
                  <c:v>0.18077613128535827</c:v>
                </c:pt>
                <c:pt idx="2878">
                  <c:v>0.1807134271121757</c:v>
                </c:pt>
                <c:pt idx="2879">
                  <c:v>0.18065076642316313</c:v>
                </c:pt>
                <c:pt idx="2880">
                  <c:v>0.18058814917310312</c:v>
                </c:pt>
                <c:pt idx="2881">
                  <c:v>0.1805255753168408</c:v>
                </c:pt>
                <c:pt idx="2882">
                  <c:v>0.18046304480928388</c:v>
                </c:pt>
                <c:pt idx="2883">
                  <c:v>0.18040055760540255</c:v>
                </c:pt>
                <c:pt idx="2884">
                  <c:v>0.18033811366022931</c:v>
                </c:pt>
                <c:pt idx="2885">
                  <c:v>0.18027571292885902</c:v>
                </c:pt>
                <c:pt idx="2886">
                  <c:v>0.1802133553664485</c:v>
                </c:pt>
                <c:pt idx="2887">
                  <c:v>0.18015104092821663</c:v>
                </c:pt>
                <c:pt idx="2888">
                  <c:v>0.18008876956944436</c:v>
                </c:pt>
                <c:pt idx="2889">
                  <c:v>0.18002654124547424</c:v>
                </c:pt>
                <c:pt idx="2890">
                  <c:v>0.17996435591171073</c:v>
                </c:pt>
                <c:pt idx="2891">
                  <c:v>0.17990221352361968</c:v>
                </c:pt>
                <c:pt idx="2892">
                  <c:v>0.1798401140367285</c:v>
                </c:pt>
                <c:pt idx="2893">
                  <c:v>0.17977805740662614</c:v>
                </c:pt>
                <c:pt idx="2894">
                  <c:v>0.17971604358896259</c:v>
                </c:pt>
                <c:pt idx="2895">
                  <c:v>0.17965407253944915</c:v>
                </c:pt>
                <c:pt idx="2896">
                  <c:v>0.17959214421385816</c:v>
                </c:pt>
                <c:pt idx="2897">
                  <c:v>0.1795302585680229</c:v>
                </c:pt>
                <c:pt idx="2898">
                  <c:v>0.1794684155578376</c:v>
                </c:pt>
                <c:pt idx="2899">
                  <c:v>0.17940661513925707</c:v>
                </c:pt>
                <c:pt idx="2900">
                  <c:v>0.17934485726829691</c:v>
                </c:pt>
                <c:pt idx="2901">
                  <c:v>0.17928314190103323</c:v>
                </c:pt>
                <c:pt idx="2902">
                  <c:v>0.1792214689936025</c:v>
                </c:pt>
                <c:pt idx="2903">
                  <c:v>0.17915983850220171</c:v>
                </c:pt>
                <c:pt idx="2904">
                  <c:v>0.17909825038308783</c:v>
                </c:pt>
                <c:pt idx="2905">
                  <c:v>0.17903670459257817</c:v>
                </c:pt>
                <c:pt idx="2906">
                  <c:v>0.17897520108705001</c:v>
                </c:pt>
                <c:pt idx="2907">
                  <c:v>0.17891373982294043</c:v>
                </c:pt>
                <c:pt idx="2908">
                  <c:v>0.17885232075674651</c:v>
                </c:pt>
                <c:pt idx="2909">
                  <c:v>0.17879094384502486</c:v>
                </c:pt>
                <c:pt idx="2910">
                  <c:v>0.17872960904439195</c:v>
                </c:pt>
                <c:pt idx="2911">
                  <c:v>0.1786683163115235</c:v>
                </c:pt>
                <c:pt idx="2912">
                  <c:v>0.17860706560315479</c:v>
                </c:pt>
                <c:pt idx="2913">
                  <c:v>0.17854585687608038</c:v>
                </c:pt>
                <c:pt idx="2914">
                  <c:v>0.17848469008715398</c:v>
                </c:pt>
                <c:pt idx="2915">
                  <c:v>0.17842356519328853</c:v>
                </c:pt>
                <c:pt idx="2916">
                  <c:v>0.17836248215145586</c:v>
                </c:pt>
                <c:pt idx="2917">
                  <c:v>0.17830144091868669</c:v>
                </c:pt>
                <c:pt idx="2918">
                  <c:v>0.17824044145207066</c:v>
                </c:pt>
                <c:pt idx="2919">
                  <c:v>0.17817948370875597</c:v>
                </c:pt>
                <c:pt idx="2920">
                  <c:v>0.1781185676459496</c:v>
                </c:pt>
                <c:pt idx="2921">
                  <c:v>0.1780576932209168</c:v>
                </c:pt>
                <c:pt idx="2922">
                  <c:v>0.17799686039098139</c:v>
                </c:pt>
                <c:pt idx="2923">
                  <c:v>0.17793606911352544</c:v>
                </c:pt>
                <c:pt idx="2924">
                  <c:v>0.17787531934598927</c:v>
                </c:pt>
                <c:pt idx="2925">
                  <c:v>0.17781461104587118</c:v>
                </c:pt>
                <c:pt idx="2926">
                  <c:v>0.1777539441707276</c:v>
                </c:pt>
                <c:pt idx="2927">
                  <c:v>0.17769331867817273</c:v>
                </c:pt>
                <c:pt idx="2928">
                  <c:v>0.1776327345258788</c:v>
                </c:pt>
                <c:pt idx="2929">
                  <c:v>0.17757219167157554</c:v>
                </c:pt>
                <c:pt idx="2930">
                  <c:v>0.17751169007305026</c:v>
                </c:pt>
                <c:pt idx="2931">
                  <c:v>0.177451229688148</c:v>
                </c:pt>
                <c:pt idx="2932">
                  <c:v>0.17739081047477101</c:v>
                </c:pt>
                <c:pt idx="2933">
                  <c:v>0.17733043239087903</c:v>
                </c:pt>
                <c:pt idx="2934">
                  <c:v>0.17727009539448879</c:v>
                </c:pt>
                <c:pt idx="2935">
                  <c:v>0.17720979944367432</c:v>
                </c:pt>
                <c:pt idx="2936">
                  <c:v>0.17714954449656664</c:v>
                </c:pt>
                <c:pt idx="2937">
                  <c:v>0.17708933051135364</c:v>
                </c:pt>
                <c:pt idx="2938">
                  <c:v>0.17702915744628017</c:v>
                </c:pt>
                <c:pt idx="2939">
                  <c:v>0.17696902525964761</c:v>
                </c:pt>
                <c:pt idx="2940">
                  <c:v>0.1769089339098141</c:v>
                </c:pt>
                <c:pt idx="2941">
                  <c:v>0.17684888335519433</c:v>
                </c:pt>
                <c:pt idx="2942">
                  <c:v>0.17678887355425943</c:v>
                </c:pt>
                <c:pt idx="2943">
                  <c:v>0.17672890446553682</c:v>
                </c:pt>
                <c:pt idx="2944">
                  <c:v>0.17666897604761023</c:v>
                </c:pt>
                <c:pt idx="2945">
                  <c:v>0.17660908825911947</c:v>
                </c:pt>
                <c:pt idx="2946">
                  <c:v>0.17654924105876063</c:v>
                </c:pt>
                <c:pt idx="2947">
                  <c:v>0.17648943440528542</c:v>
                </c:pt>
                <c:pt idx="2948">
                  <c:v>0.1764296682575017</c:v>
                </c:pt>
                <c:pt idx="2949">
                  <c:v>0.17636994257427302</c:v>
                </c:pt>
                <c:pt idx="2950">
                  <c:v>0.1763102573145186</c:v>
                </c:pt>
                <c:pt idx="2951">
                  <c:v>0.17625061243721332</c:v>
                </c:pt>
                <c:pt idx="2952">
                  <c:v>0.17619100790138739</c:v>
                </c:pt>
                <c:pt idx="2953">
                  <c:v>0.1761314436661266</c:v>
                </c:pt>
                <c:pt idx="2954">
                  <c:v>0.17607191969057198</c:v>
                </c:pt>
                <c:pt idx="2955">
                  <c:v>0.17601243593391977</c:v>
                </c:pt>
                <c:pt idx="2956">
                  <c:v>0.17595299235542133</c:v>
                </c:pt>
                <c:pt idx="2957">
                  <c:v>0.175893588914383</c:v>
                </c:pt>
                <c:pt idx="2958">
                  <c:v>0.1758342255701662</c:v>
                </c:pt>
                <c:pt idx="2959">
                  <c:v>0.17577490228218709</c:v>
                </c:pt>
                <c:pt idx="2960">
                  <c:v>0.17571561900991653</c:v>
                </c:pt>
                <c:pt idx="2961">
                  <c:v>0.17565637571288015</c:v>
                </c:pt>
                <c:pt idx="2962">
                  <c:v>0.17559717235065808</c:v>
                </c:pt>
                <c:pt idx="2963">
                  <c:v>0.17553800888288493</c:v>
                </c:pt>
                <c:pt idx="2964">
                  <c:v>0.17547888526924976</c:v>
                </c:pt>
                <c:pt idx="2965">
                  <c:v>0.17541980146949579</c:v>
                </c:pt>
                <c:pt idx="2966">
                  <c:v>0.17536075744342058</c:v>
                </c:pt>
                <c:pt idx="2967">
                  <c:v>0.17530175315087568</c:v>
                </c:pt>
                <c:pt idx="2968">
                  <c:v>0.17524278855176675</c:v>
                </c:pt>
                <c:pt idx="2969">
                  <c:v>0.17518386360605331</c:v>
                </c:pt>
                <c:pt idx="2970">
                  <c:v>0.17512497827374873</c:v>
                </c:pt>
                <c:pt idx="2971">
                  <c:v>0.1750661325149202</c:v>
                </c:pt>
                <c:pt idx="2972">
                  <c:v>0.17500732628968846</c:v>
                </c:pt>
                <c:pt idx="2973">
                  <c:v>0.17494855955822786</c:v>
                </c:pt>
                <c:pt idx="2974">
                  <c:v>0.17488983228076621</c:v>
                </c:pt>
                <c:pt idx="2975">
                  <c:v>0.17483114441758471</c:v>
                </c:pt>
                <c:pt idx="2976">
                  <c:v>0.17477249592901795</c:v>
                </c:pt>
                <c:pt idx="2977">
                  <c:v>0.17471388677545358</c:v>
                </c:pt>
                <c:pt idx="2978">
                  <c:v>0.17465531691733238</c:v>
                </c:pt>
                <c:pt idx="2979">
                  <c:v>0.1745967863151483</c:v>
                </c:pt>
                <c:pt idx="2980">
                  <c:v>0.17453829492944806</c:v>
                </c:pt>
                <c:pt idx="2981">
                  <c:v>0.17447984272083139</c:v>
                </c:pt>
                <c:pt idx="2982">
                  <c:v>0.17442142964995064</c:v>
                </c:pt>
                <c:pt idx="2983">
                  <c:v>0.17436305567751087</c:v>
                </c:pt>
                <c:pt idx="2984">
                  <c:v>0.17430472076426984</c:v>
                </c:pt>
                <c:pt idx="2985">
                  <c:v>0.17424642487103761</c:v>
                </c:pt>
                <c:pt idx="2986">
                  <c:v>0.17418816795867689</c:v>
                </c:pt>
                <c:pt idx="2987">
                  <c:v>0.17412994998810247</c:v>
                </c:pt>
                <c:pt idx="2988">
                  <c:v>0.17407177092028148</c:v>
                </c:pt>
                <c:pt idx="2989">
                  <c:v>0.1740136307162333</c:v>
                </c:pt>
                <c:pt idx="2990">
                  <c:v>0.17395552933702924</c:v>
                </c:pt>
                <c:pt idx="2991">
                  <c:v>0.17389746674379256</c:v>
                </c:pt>
                <c:pt idx="2992">
                  <c:v>0.17383944289769854</c:v>
                </c:pt>
                <c:pt idx="2993">
                  <c:v>0.17378145775997414</c:v>
                </c:pt>
                <c:pt idx="2994">
                  <c:v>0.17372351129189817</c:v>
                </c:pt>
                <c:pt idx="2995">
                  <c:v>0.17366560345480087</c:v>
                </c:pt>
              </c:numCache>
            </c:numRef>
          </c:xVal>
          <c:yVal>
            <c:numRef>
              <c:f>'Diseño reactor'!$W$10:$W$3005</c:f>
              <c:numCache>
                <c:formatCode>0.00</c:formatCode>
                <c:ptCount val="2996"/>
                <c:pt idx="0">
                  <c:v>0.98904884428094508</c:v>
                </c:pt>
                <c:pt idx="1">
                  <c:v>0.98688733290897512</c:v>
                </c:pt>
                <c:pt idx="2">
                  <c:v>0.9847352486608939</c:v>
                </c:pt>
                <c:pt idx="3">
                  <c:v>0.98259252999830993</c:v>
                </c:pt>
                <c:pt idx="4">
                  <c:v>0.9804591159172833</c:v>
                </c:pt>
                <c:pt idx="5">
                  <c:v>0.97833494594253501</c:v>
                </c:pt>
                <c:pt idx="6">
                  <c:v>0.97621996012173373</c:v>
                </c:pt>
                <c:pt idx="7">
                  <c:v>0.97411409901985424</c:v>
                </c:pt>
                <c:pt idx="8">
                  <c:v>0.97201730371361106</c:v>
                </c:pt>
                <c:pt idx="9">
                  <c:v>0.96992951578596154</c:v>
                </c:pt>
                <c:pt idx="10">
                  <c:v>0.96785067732068175</c:v>
                </c:pt>
                <c:pt idx="11">
                  <c:v>0.96578073089700989</c:v>
                </c:pt>
                <c:pt idx="12">
                  <c:v>0.9637196195843607</c:v>
                </c:pt>
                <c:pt idx="13">
                  <c:v>0.96166728693710457</c:v>
                </c:pt>
                <c:pt idx="14">
                  <c:v>0.95962367698941597</c:v>
                </c:pt>
                <c:pt idx="15">
                  <c:v>0.9575887342501852</c:v>
                </c:pt>
                <c:pt idx="16">
                  <c:v>0.95556240369799694</c:v>
                </c:pt>
                <c:pt idx="17">
                  <c:v>0.95354463077616958</c:v>
                </c:pt>
                <c:pt idx="18">
                  <c:v>0.95153536138786032</c:v>
                </c:pt>
                <c:pt idx="19">
                  <c:v>0.94953454189122988</c:v>
                </c:pt>
                <c:pt idx="20">
                  <c:v>0.94754211909466868</c:v>
                </c:pt>
                <c:pt idx="21">
                  <c:v>0.94555804025208368</c:v>
                </c:pt>
                <c:pt idx="22">
                  <c:v>0.94358225305824361</c:v>
                </c:pt>
                <c:pt idx="23">
                  <c:v>0.94161470564418182</c:v>
                </c:pt>
                <c:pt idx="24">
                  <c:v>0.93965534657265803</c:v>
                </c:pt>
                <c:pt idx="25">
                  <c:v>0.93770412483367616</c:v>
                </c:pt>
                <c:pt idx="26">
                  <c:v>0.93576098984005629</c:v>
                </c:pt>
                <c:pt idx="27">
                  <c:v>0.9338258914230646</c:v>
                </c:pt>
                <c:pt idx="28">
                  <c:v>0.93189877982809399</c:v>
                </c:pt>
                <c:pt idx="29">
                  <c:v>0.92997960571040117</c:v>
                </c:pt>
                <c:pt idx="30">
                  <c:v>0.92806832013089369</c:v>
                </c:pt>
                <c:pt idx="31">
                  <c:v>0.92616487455197138</c:v>
                </c:pt>
                <c:pt idx="32">
                  <c:v>0.92426922083341612</c:v>
                </c:pt>
                <c:pt idx="33">
                  <c:v>0.92238131122833467</c:v>
                </c:pt>
                <c:pt idx="34">
                  <c:v>0.92050109837914862</c:v>
                </c:pt>
                <c:pt idx="35">
                  <c:v>0.91862853531363564</c:v>
                </c:pt>
                <c:pt idx="36">
                  <c:v>0.91676357544101705</c:v>
                </c:pt>
                <c:pt idx="37">
                  <c:v>0.91490617254809392</c:v>
                </c:pt>
                <c:pt idx="38">
                  <c:v>0.91305628079543</c:v>
                </c:pt>
                <c:pt idx="39">
                  <c:v>0.91121385471358052</c:v>
                </c:pt>
                <c:pt idx="40">
                  <c:v>0.90937884919936651</c:v>
                </c:pt>
                <c:pt idx="41">
                  <c:v>0.90755121951219508</c:v>
                </c:pt>
                <c:pt idx="42">
                  <c:v>0.90573092127042232</c:v>
                </c:pt>
                <c:pt idx="43">
                  <c:v>0.90391791044776126</c:v>
                </c:pt>
                <c:pt idx="44">
                  <c:v>0.90211214336973178</c:v>
                </c:pt>
                <c:pt idx="45">
                  <c:v>0.90031357671015433</c:v>
                </c:pt>
                <c:pt idx="46">
                  <c:v>0.89852216748768465</c:v>
                </c:pt>
                <c:pt idx="47">
                  <c:v>0.89673787306238917</c:v>
                </c:pt>
                <c:pt idx="48">
                  <c:v>0.89496065113236234</c:v>
                </c:pt>
                <c:pt idx="49">
                  <c:v>0.8931904597303838</c:v>
                </c:pt>
                <c:pt idx="50">
                  <c:v>0.89142725722061444</c:v>
                </c:pt>
                <c:pt idx="51">
                  <c:v>0.8896710022953328</c:v>
                </c:pt>
                <c:pt idx="52">
                  <c:v>0.88792165397170841</c:v>
                </c:pt>
                <c:pt idx="53">
                  <c:v>0.88617917158861415</c:v>
                </c:pt>
                <c:pt idx="54">
                  <c:v>0.88444351480347594</c:v>
                </c:pt>
                <c:pt idx="55">
                  <c:v>0.88271464358915963</c:v>
                </c:pt>
                <c:pt idx="56">
                  <c:v>0.88099251823089308</c:v>
                </c:pt>
                <c:pt idx="57">
                  <c:v>0.87927709932322595</c:v>
                </c:pt>
                <c:pt idx="58">
                  <c:v>0.87756834776702319</c:v>
                </c:pt>
                <c:pt idx="59">
                  <c:v>0.87586622476649589</c:v>
                </c:pt>
                <c:pt idx="60">
                  <c:v>0.8741706918262635</c:v>
                </c:pt>
                <c:pt idx="61">
                  <c:v>0.87248171074845249</c:v>
                </c:pt>
                <c:pt idx="62">
                  <c:v>0.87079924362982786</c:v>
                </c:pt>
                <c:pt idx="63">
                  <c:v>0.86912325285895808</c:v>
                </c:pt>
                <c:pt idx="64">
                  <c:v>0.86745370111341136</c:v>
                </c:pt>
                <c:pt idx="65">
                  <c:v>0.86579055135698602</c:v>
                </c:pt>
                <c:pt idx="66">
                  <c:v>0.86413376683697174</c:v>
                </c:pt>
                <c:pt idx="67">
                  <c:v>0.86248331108144194</c:v>
                </c:pt>
                <c:pt idx="68">
                  <c:v>0.86083914789657789</c:v>
                </c:pt>
                <c:pt idx="69">
                  <c:v>0.85920124136402265</c:v>
                </c:pt>
                <c:pt idx="70">
                  <c:v>0.85756955583826533</c:v>
                </c:pt>
                <c:pt idx="71">
                  <c:v>0.85594405594405587</c:v>
                </c:pt>
                <c:pt idx="72">
                  <c:v>0.85432470657384785</c:v>
                </c:pt>
                <c:pt idx="73">
                  <c:v>0.85271147288527116</c:v>
                </c:pt>
                <c:pt idx="74">
                  <c:v>0.85110432029863314</c:v>
                </c:pt>
                <c:pt idx="75">
                  <c:v>0.84950321449444766</c:v>
                </c:pt>
                <c:pt idx="76">
                  <c:v>0.84790812141099259</c:v>
                </c:pt>
                <c:pt idx="77">
                  <c:v>0.84631900724189391</c:v>
                </c:pt>
                <c:pt idx="78">
                  <c:v>0.84473583843373701</c:v>
                </c:pt>
                <c:pt idx="79">
                  <c:v>0.84315858168370672</c:v>
                </c:pt>
                <c:pt idx="80">
                  <c:v>0.84158720393725006</c:v>
                </c:pt>
                <c:pt idx="81">
                  <c:v>0.84002167238576853</c:v>
                </c:pt>
                <c:pt idx="82">
                  <c:v>0.83846195446433414</c:v>
                </c:pt>
                <c:pt idx="83">
                  <c:v>0.83690801784943136</c:v>
                </c:pt>
                <c:pt idx="84">
                  <c:v>0.83535983045672513</c:v>
                </c:pt>
                <c:pt idx="85">
                  <c:v>0.83381736043885124</c:v>
                </c:pt>
                <c:pt idx="86">
                  <c:v>0.83228057618323348</c:v>
                </c:pt>
                <c:pt idx="87">
                  <c:v>0.83074944630992353</c:v>
                </c:pt>
                <c:pt idx="88">
                  <c:v>0.82922393966946573</c:v>
                </c:pt>
                <c:pt idx="89">
                  <c:v>0.82770402534078369</c:v>
                </c:pt>
                <c:pt idx="90">
                  <c:v>0.82618967262909215</c:v>
                </c:pt>
                <c:pt idx="91">
                  <c:v>0.82468085106382993</c:v>
                </c:pt>
                <c:pt idx="92">
                  <c:v>0.82317753039661612</c:v>
                </c:pt>
                <c:pt idx="93">
                  <c:v>0.8216796805992298</c:v>
                </c:pt>
                <c:pt idx="94">
                  <c:v>0.82018727186160933</c:v>
                </c:pt>
                <c:pt idx="95">
                  <c:v>0.81870027458987527</c:v>
                </c:pt>
                <c:pt idx="96">
                  <c:v>0.81721865940437488</c:v>
                </c:pt>
                <c:pt idx="97">
                  <c:v>0.81574239713774599</c:v>
                </c:pt>
                <c:pt idx="98">
                  <c:v>0.81427145883300367</c:v>
                </c:pt>
                <c:pt idx="99">
                  <c:v>0.81280581574164701</c:v>
                </c:pt>
                <c:pt idx="100">
                  <c:v>0.81134543932178549</c:v>
                </c:pt>
                <c:pt idx="101">
                  <c:v>0.80989030123628769</c:v>
                </c:pt>
                <c:pt idx="102">
                  <c:v>0.80844037335094643</c:v>
                </c:pt>
                <c:pt idx="103">
                  <c:v>0.80699562773266698</c:v>
                </c:pt>
                <c:pt idx="104">
                  <c:v>0.80555603664767317</c:v>
                </c:pt>
                <c:pt idx="105">
                  <c:v>0.80412157255973171</c:v>
                </c:pt>
                <c:pt idx="106">
                  <c:v>0.8026922081283977</c:v>
                </c:pt>
                <c:pt idx="107">
                  <c:v>0.80126791620727678</c:v>
                </c:pt>
                <c:pt idx="108">
                  <c:v>0.79984866984230707</c:v>
                </c:pt>
                <c:pt idx="109">
                  <c:v>0.79843444227005866</c:v>
                </c:pt>
                <c:pt idx="110">
                  <c:v>0.79702520691605128</c:v>
                </c:pt>
                <c:pt idx="111">
                  <c:v>0.79562093739308937</c:v>
                </c:pt>
                <c:pt idx="112">
                  <c:v>0.79422160749961579</c:v>
                </c:pt>
                <c:pt idx="113">
                  <c:v>0.79282719121808198</c:v>
                </c:pt>
                <c:pt idx="114">
                  <c:v>0.79143766271333527</c:v>
                </c:pt>
                <c:pt idx="115">
                  <c:v>0.79005299633102333</c:v>
                </c:pt>
                <c:pt idx="116">
                  <c:v>0.78867316659601516</c:v>
                </c:pt>
                <c:pt idx="117">
                  <c:v>0.78729814821083988</c:v>
                </c:pt>
                <c:pt idx="118">
                  <c:v>0.78592791605413903</c:v>
                </c:pt>
                <c:pt idx="119">
                  <c:v>0.78456244517913776</c:v>
                </c:pt>
                <c:pt idx="120">
                  <c:v>0.78320171081213052</c:v>
                </c:pt>
                <c:pt idx="121">
                  <c:v>0.78184568835098334</c:v>
                </c:pt>
                <c:pt idx="122">
                  <c:v>0.78049435336365014</c:v>
                </c:pt>
                <c:pt idx="123">
                  <c:v>0.779147681586706</c:v>
                </c:pt>
                <c:pt idx="124">
                  <c:v>0.77780564892389514</c:v>
                </c:pt>
                <c:pt idx="125">
                  <c:v>0.77646823144469301</c:v>
                </c:pt>
                <c:pt idx="126">
                  <c:v>0.77513540538288472</c:v>
                </c:pt>
                <c:pt idx="127">
                  <c:v>0.77380714713515675</c:v>
                </c:pt>
                <c:pt idx="128">
                  <c:v>0.77248343325970337</c:v>
                </c:pt>
                <c:pt idx="129">
                  <c:v>0.77116424047484822</c:v>
                </c:pt>
                <c:pt idx="130">
                  <c:v>0.76984954565767916</c:v>
                </c:pt>
                <c:pt idx="131">
                  <c:v>0.76853932584269669</c:v>
                </c:pt>
                <c:pt idx="132">
                  <c:v>0.76723355822047745</c:v>
                </c:pt>
                <c:pt idx="133">
                  <c:v>0.76593222013635009</c:v>
                </c:pt>
                <c:pt idx="134">
                  <c:v>0.76463528908908585</c:v>
                </c:pt>
                <c:pt idx="135">
                  <c:v>0.76334274272960023</c:v>
                </c:pt>
                <c:pt idx="136">
                  <c:v>0.76205455885967077</c:v>
                </c:pt>
                <c:pt idx="137">
                  <c:v>0.76077071543066499</c:v>
                </c:pt>
                <c:pt idx="138">
                  <c:v>0.75949119054228376</c:v>
                </c:pt>
                <c:pt idx="139">
                  <c:v>0.75821596244131462</c:v>
                </c:pt>
                <c:pt idx="140">
                  <c:v>0.75694500952039978</c:v>
                </c:pt>
                <c:pt idx="141">
                  <c:v>0.75567831031681565</c:v>
                </c:pt>
                <c:pt idx="142">
                  <c:v>0.75441584351126467</c:v>
                </c:pt>
                <c:pt idx="143">
                  <c:v>0.7531575879266792</c:v>
                </c:pt>
                <c:pt idx="144">
                  <c:v>0.7519035225270374</c:v>
                </c:pt>
                <c:pt idx="145">
                  <c:v>0.75065362641619049</c:v>
                </c:pt>
                <c:pt idx="146">
                  <c:v>0.74940787883670346</c:v>
                </c:pt>
                <c:pt idx="147">
                  <c:v>0.74816625916870416</c:v>
                </c:pt>
                <c:pt idx="148">
                  <c:v>0.746928746928747</c:v>
                </c:pt>
                <c:pt idx="149">
                  <c:v>0.7456953217686858</c:v>
                </c:pt>
                <c:pt idx="150">
                  <c:v>0.74446596347455862</c:v>
                </c:pt>
                <c:pt idx="151">
                  <c:v>0.74324065196548417</c:v>
                </c:pt>
                <c:pt idx="152">
                  <c:v>0.74201936729256746</c:v>
                </c:pt>
                <c:pt idx="153">
                  <c:v>0.74080208963781724</c:v>
                </c:pt>
                <c:pt idx="154">
                  <c:v>0.73958879931307542</c:v>
                </c:pt>
                <c:pt idx="155">
                  <c:v>0.73837947675895355</c:v>
                </c:pt>
                <c:pt idx="156">
                  <c:v>0.73717410254378324</c:v>
                </c:pt>
                <c:pt idx="157">
                  <c:v>0.73597265736257489</c:v>
                </c:pt>
                <c:pt idx="158">
                  <c:v>0.73477512203598672</c:v>
                </c:pt>
                <c:pt idx="159">
                  <c:v>0.73358147750930547</c:v>
                </c:pt>
                <c:pt idx="160">
                  <c:v>0.73239170485143379</c:v>
                </c:pt>
                <c:pt idx="161">
                  <c:v>0.73120578525389079</c:v>
                </c:pt>
                <c:pt idx="162">
                  <c:v>0.7300237000298212</c:v>
                </c:pt>
                <c:pt idx="163">
                  <c:v>0.72884543061301243</c:v>
                </c:pt>
                <c:pt idx="164">
                  <c:v>0.72767095855692365</c:v>
                </c:pt>
                <c:pt idx="165">
                  <c:v>0.72650026553372282</c:v>
                </c:pt>
                <c:pt idx="166">
                  <c:v>0.72533333333333339</c:v>
                </c:pt>
                <c:pt idx="167">
                  <c:v>0.7241701438624899</c:v>
                </c:pt>
                <c:pt idx="168">
                  <c:v>0.72301067914380313</c:v>
                </c:pt>
                <c:pt idx="169">
                  <c:v>0.72185492131483386</c:v>
                </c:pt>
                <c:pt idx="170">
                  <c:v>0.72070285262717504</c:v>
                </c:pt>
                <c:pt idx="171">
                  <c:v>0.71955445544554453</c:v>
                </c:pt>
                <c:pt idx="172">
                  <c:v>0.71840971224688388</c:v>
                </c:pt>
                <c:pt idx="173">
                  <c:v>0.7172686056194677</c:v>
                </c:pt>
                <c:pt idx="174">
                  <c:v>0.71613111826202103</c:v>
                </c:pt>
                <c:pt idx="175">
                  <c:v>0.71499723298284446</c:v>
                </c:pt>
                <c:pt idx="176">
                  <c:v>0.71386693269894863</c:v>
                </c:pt>
                <c:pt idx="177">
                  <c:v>0.7127402004351957</c:v>
                </c:pt>
                <c:pt idx="178">
                  <c:v>0.71161701932344967</c:v>
                </c:pt>
                <c:pt idx="179">
                  <c:v>0.71049737260173529</c:v>
                </c:pt>
                <c:pt idx="180">
                  <c:v>0.70938124361340305</c:v>
                </c:pt>
                <c:pt idx="181">
                  <c:v>0.70826861580630429</c:v>
                </c:pt>
                <c:pt idx="182">
                  <c:v>0.70715947273197211</c:v>
                </c:pt>
                <c:pt idx="183">
                  <c:v>0.7060537980448115</c:v>
                </c:pt>
                <c:pt idx="184">
                  <c:v>0.70495157550129584</c:v>
                </c:pt>
                <c:pt idx="185">
                  <c:v>0.70385278895917203</c:v>
                </c:pt>
                <c:pt idx="186">
                  <c:v>0.70275742237667138</c:v>
                </c:pt>
                <c:pt idx="187">
                  <c:v>0.70166545981173056</c:v>
                </c:pt>
                <c:pt idx="188">
                  <c:v>0.70057688542121677</c:v>
                </c:pt>
                <c:pt idx="189">
                  <c:v>0.69949168346016188</c:v>
                </c:pt>
                <c:pt idx="190">
                  <c:v>0.69840983828100367</c:v>
                </c:pt>
                <c:pt idx="191">
                  <c:v>0.69733133433283367</c:v>
                </c:pt>
                <c:pt idx="192">
                  <c:v>0.69625615616065151</c:v>
                </c:pt>
                <c:pt idx="193">
                  <c:v>0.69518428840462743</c:v>
                </c:pt>
                <c:pt idx="194">
                  <c:v>0.69411571579937026</c:v>
                </c:pt>
                <c:pt idx="195">
                  <c:v>0.69305042317320298</c:v>
                </c:pt>
                <c:pt idx="196">
                  <c:v>0.69198839544744473</c:v>
                </c:pt>
                <c:pt idx="197">
                  <c:v>0.69092961763569927</c:v>
                </c:pt>
                <c:pt idx="198">
                  <c:v>0.68987407484314978</c:v>
                </c:pt>
                <c:pt idx="199">
                  <c:v>0.68882175226586106</c:v>
                </c:pt>
                <c:pt idx="200">
                  <c:v>0.6877726351900868</c:v>
                </c:pt>
                <c:pt idx="201">
                  <c:v>0.68672670899158428</c:v>
                </c:pt>
                <c:pt idx="202">
                  <c:v>0.68568395913493441</c:v>
                </c:pt>
                <c:pt idx="203">
                  <c:v>0.68464437117286858</c:v>
                </c:pt>
                <c:pt idx="204">
                  <c:v>0.68360793074560178</c:v>
                </c:pt>
                <c:pt idx="205">
                  <c:v>0.68257462358017085</c:v>
                </c:pt>
                <c:pt idx="206">
                  <c:v>0.6815444354897795</c:v>
                </c:pt>
                <c:pt idx="207">
                  <c:v>0.68051735237314925</c:v>
                </c:pt>
                <c:pt idx="208">
                  <c:v>0.67949336021387563</c:v>
                </c:pt>
                <c:pt idx="209">
                  <c:v>0.6784724450797911</c:v>
                </c:pt>
                <c:pt idx="210">
                  <c:v>0.6774545931223328</c:v>
                </c:pt>
                <c:pt idx="211">
                  <c:v>0.67643979057591619</c:v>
                </c:pt>
                <c:pt idx="212">
                  <c:v>0.67542802375731525</c:v>
                </c:pt>
                <c:pt idx="213">
                  <c:v>0.67441927906504651</c:v>
                </c:pt>
                <c:pt idx="214">
                  <c:v>0.67341354297876044</c:v>
                </c:pt>
                <c:pt idx="215">
                  <c:v>0.67241080205863646</c:v>
                </c:pt>
                <c:pt idx="216">
                  <c:v>0.67141104294478537</c:v>
                </c:pt>
                <c:pt idx="217">
                  <c:v>0.67041425235665486</c:v>
                </c:pt>
                <c:pt idx="218">
                  <c:v>0.6694204170924426</c:v>
                </c:pt>
                <c:pt idx="219">
                  <c:v>0.66842952402851241</c:v>
                </c:pt>
                <c:pt idx="220">
                  <c:v>0.66744156011881695</c:v>
                </c:pt>
                <c:pt idx="221">
                  <c:v>0.6664565123943258</c:v>
                </c:pt>
                <c:pt idx="222">
                  <c:v>0.66547436796245696</c:v>
                </c:pt>
                <c:pt idx="223">
                  <c:v>0.66449511400651473</c:v>
                </c:pt>
                <c:pt idx="224">
                  <c:v>0.66351873778513248</c:v>
                </c:pt>
                <c:pt idx="225">
                  <c:v>0.66254522663171989</c:v>
                </c:pt>
                <c:pt idx="226">
                  <c:v>0.66157456795391512</c:v>
                </c:pt>
                <c:pt idx="227">
                  <c:v>0.66060674923304175</c:v>
                </c:pt>
                <c:pt idx="228">
                  <c:v>0.65964175802357072</c:v>
                </c:pt>
                <c:pt idx="229">
                  <c:v>0.65867958195258725</c:v>
                </c:pt>
                <c:pt idx="230">
                  <c:v>0.65772020871926129</c:v>
                </c:pt>
                <c:pt idx="231">
                  <c:v>0.6567636260943237</c:v>
                </c:pt>
                <c:pt idx="232">
                  <c:v>0.65580982191954662</c:v>
                </c:pt>
                <c:pt idx="233">
                  <c:v>0.65485878410722831</c:v>
                </c:pt>
                <c:pt idx="234">
                  <c:v>0.65391050063968281</c:v>
                </c:pt>
                <c:pt idx="235">
                  <c:v>0.65296495956873324</c:v>
                </c:pt>
                <c:pt idx="236">
                  <c:v>0.65202214901520994</c:v>
                </c:pt>
                <c:pt idx="237">
                  <c:v>0.6510820571684538</c:v>
                </c:pt>
                <c:pt idx="238">
                  <c:v>0.65014467228582218</c:v>
                </c:pt>
                <c:pt idx="239">
                  <c:v>0.64920998269220032</c:v>
                </c:pt>
                <c:pt idx="240">
                  <c:v>0.64827797677951693</c:v>
                </c:pt>
                <c:pt idx="241">
                  <c:v>0.64734864300626316</c:v>
                </c:pt>
                <c:pt idx="242">
                  <c:v>0.64642196989701617</c:v>
                </c:pt>
                <c:pt idx="243">
                  <c:v>0.64549794604196742</c:v>
                </c:pt>
                <c:pt idx="244">
                  <c:v>0.64457656009645359</c:v>
                </c:pt>
                <c:pt idx="245">
                  <c:v>0.64365780078049317</c:v>
                </c:pt>
                <c:pt idx="246">
                  <c:v>0.64274165687832518</c:v>
                </c:pt>
                <c:pt idx="247">
                  <c:v>0.6418281172379533</c:v>
                </c:pt>
                <c:pt idx="248">
                  <c:v>0.64091717077069355</c:v>
                </c:pt>
                <c:pt idx="249">
                  <c:v>0.64000880645072522</c:v>
                </c:pt>
                <c:pt idx="250">
                  <c:v>0.63910301331464614</c:v>
                </c:pt>
                <c:pt idx="251">
                  <c:v>0.63819978046103187</c:v>
                </c:pt>
                <c:pt idx="252">
                  <c:v>0.63729909704999799</c:v>
                </c:pt>
                <c:pt idx="253">
                  <c:v>0.63640095230276661</c:v>
                </c:pt>
                <c:pt idx="254">
                  <c:v>0.63550533550123656</c:v>
                </c:pt>
                <c:pt idx="255">
                  <c:v>0.63461223598755667</c:v>
                </c:pt>
                <c:pt idx="256">
                  <c:v>0.63372164316370327</c:v>
                </c:pt>
                <c:pt idx="257">
                  <c:v>0.63283354649106105</c:v>
                </c:pt>
                <c:pt idx="258">
                  <c:v>0.63194793549000705</c:v>
                </c:pt>
                <c:pt idx="259">
                  <c:v>0.63106479973949858</c:v>
                </c:pt>
                <c:pt idx="260">
                  <c:v>0.63018412887666486</c:v>
                </c:pt>
                <c:pt idx="261">
                  <c:v>0.62930591259640101</c:v>
                </c:pt>
                <c:pt idx="262">
                  <c:v>0.6284301406509667</c:v>
                </c:pt>
                <c:pt idx="263">
                  <c:v>0.62755680284958715</c:v>
                </c:pt>
                <c:pt idx="264">
                  <c:v>0.626685889058058</c:v>
                </c:pt>
                <c:pt idx="265">
                  <c:v>0.62581738919835317</c:v>
                </c:pt>
                <c:pt idx="266">
                  <c:v>0.62495129324823662</c:v>
                </c:pt>
                <c:pt idx="267">
                  <c:v>0.62408759124087587</c:v>
                </c:pt>
                <c:pt idx="268">
                  <c:v>0.62322627326446123</c:v>
                </c:pt>
                <c:pt idx="269">
                  <c:v>0.6223673294618246</c:v>
                </c:pt>
                <c:pt idx="270">
                  <c:v>0.62151075003006528</c:v>
                </c:pt>
                <c:pt idx="271">
                  <c:v>0.62065652522017611</c:v>
                </c:pt>
                <c:pt idx="272">
                  <c:v>0.61980464533667368</c:v>
                </c:pt>
                <c:pt idx="273">
                  <c:v>0.61895510073723159</c:v>
                </c:pt>
                <c:pt idx="274">
                  <c:v>0.6181078818323168</c:v>
                </c:pt>
                <c:pt idx="275">
                  <c:v>0.61726297908482852</c:v>
                </c:pt>
                <c:pt idx="276">
                  <c:v>0.61642038300974089</c:v>
                </c:pt>
                <c:pt idx="277">
                  <c:v>0.61558008417374732</c:v>
                </c:pt>
                <c:pt idx="278">
                  <c:v>0.61474207319490881</c:v>
                </c:pt>
                <c:pt idx="279">
                  <c:v>0.6139063407423051</c:v>
                </c:pt>
                <c:pt idx="280">
                  <c:v>0.61307287753568751</c:v>
                </c:pt>
                <c:pt idx="281">
                  <c:v>0.61224167434513632</c:v>
                </c:pt>
                <c:pt idx="282">
                  <c:v>0.6114127219907195</c:v>
                </c:pt>
                <c:pt idx="283">
                  <c:v>0.61058601134215507</c:v>
                </c:pt>
                <c:pt idx="284">
                  <c:v>0.6097615333184756</c:v>
                </c:pt>
                <c:pt idx="285">
                  <c:v>0.60893927888769606</c:v>
                </c:pt>
                <c:pt idx="286">
                  <c:v>0.60811923906648357</c:v>
                </c:pt>
                <c:pt idx="287">
                  <c:v>0.60730140491983076</c:v>
                </c:pt>
                <c:pt idx="288">
                  <c:v>0.60648576756073069</c:v>
                </c:pt>
                <c:pt idx="289">
                  <c:v>0.60567231814985545</c:v>
                </c:pt>
                <c:pt idx="290">
                  <c:v>0.60486104789523654</c:v>
                </c:pt>
                <c:pt idx="291">
                  <c:v>0.60405194805194817</c:v>
                </c:pt>
                <c:pt idx="292">
                  <c:v>0.60324500992179297</c:v>
                </c:pt>
                <c:pt idx="293">
                  <c:v>0.60244022485299076</c:v>
                </c:pt>
                <c:pt idx="294">
                  <c:v>0.60163758423986857</c:v>
                </c:pt>
                <c:pt idx="295">
                  <c:v>0.60083707952255461</c:v>
                </c:pt>
                <c:pt idx="296">
                  <c:v>0.60003870218667354</c:v>
                </c:pt>
                <c:pt idx="297">
                  <c:v>0.5992424437630447</c:v>
                </c:pt>
                <c:pt idx="298">
                  <c:v>0.59844829582738257</c:v>
                </c:pt>
                <c:pt idx="299">
                  <c:v>0.59765625000000011</c:v>
                </c:pt>
                <c:pt idx="300">
                  <c:v>0.59686629794551316</c:v>
                </c:pt>
                <c:pt idx="301">
                  <c:v>0.59607843137254901</c:v>
                </c:pt>
                <c:pt idx="302">
                  <c:v>0.59529264203345578</c:v>
                </c:pt>
                <c:pt idx="303">
                  <c:v>0.59450892172401448</c:v>
                </c:pt>
                <c:pt idx="304">
                  <c:v>0.59372726228315398</c:v>
                </c:pt>
                <c:pt idx="305">
                  <c:v>0.59294765559266727</c:v>
                </c:pt>
                <c:pt idx="306">
                  <c:v>0.59217009357693051</c:v>
                </c:pt>
                <c:pt idx="307">
                  <c:v>0.59139456820262437</c:v>
                </c:pt>
                <c:pt idx="308">
                  <c:v>0.59062107147845755</c:v>
                </c:pt>
                <c:pt idx="309">
                  <c:v>0.58984959545489135</c:v>
                </c:pt>
                <c:pt idx="310">
                  <c:v>0.58908013222386868</c:v>
                </c:pt>
                <c:pt idx="311">
                  <c:v>0.58831267391854281</c:v>
                </c:pt>
                <c:pt idx="312">
                  <c:v>0.58754721271300991</c:v>
                </c:pt>
                <c:pt idx="313">
                  <c:v>0.58678374082204221</c:v>
                </c:pt>
                <c:pt idx="314">
                  <c:v>0.58602225050082535</c:v>
                </c:pt>
                <c:pt idx="315">
                  <c:v>0.58526273404469509</c:v>
                </c:pt>
                <c:pt idx="316">
                  <c:v>0.5845051837888785</c:v>
                </c:pt>
                <c:pt idx="317">
                  <c:v>0.58374959210823563</c:v>
                </c:pt>
                <c:pt idx="318">
                  <c:v>0.58299595141700411</c:v>
                </c:pt>
                <c:pt idx="319">
                  <c:v>0.58224425416854431</c:v>
                </c:pt>
                <c:pt idx="320">
                  <c:v>0.58149449285508892</c:v>
                </c:pt>
                <c:pt idx="321">
                  <c:v>0.58074666000749153</c:v>
                </c:pt>
                <c:pt idx="322">
                  <c:v>0.5800007481949796</c:v>
                </c:pt>
                <c:pt idx="323">
                  <c:v>0.57925675002490784</c:v>
                </c:pt>
                <c:pt idx="324">
                  <c:v>0.57851465814251424</c:v>
                </c:pt>
                <c:pt idx="325">
                  <c:v>0.57777446523067755</c:v>
                </c:pt>
                <c:pt idx="326">
                  <c:v>0.57703616400967683</c:v>
                </c:pt>
                <c:pt idx="327">
                  <c:v>0.57629974723695299</c:v>
                </c:pt>
                <c:pt idx="328">
                  <c:v>0.57556520770687158</c:v>
                </c:pt>
                <c:pt idx="329">
                  <c:v>0.57483253825048819</c:v>
                </c:pt>
                <c:pt idx="330">
                  <c:v>0.57410173173531487</c:v>
                </c:pt>
                <c:pt idx="331">
                  <c:v>0.57337278106508882</c:v>
                </c:pt>
                <c:pt idx="332">
                  <c:v>0.57264567917954279</c:v>
                </c:pt>
                <c:pt idx="333">
                  <c:v>0.57192041905417712</c:v>
                </c:pt>
                <c:pt idx="334">
                  <c:v>0.57119699370003318</c:v>
                </c:pt>
                <c:pt idx="335">
                  <c:v>0.57047539616346965</c:v>
                </c:pt>
                <c:pt idx="336">
                  <c:v>0.56975561952593856</c:v>
                </c:pt>
                <c:pt idx="337">
                  <c:v>0.56903765690376573</c:v>
                </c:pt>
                <c:pt idx="338">
                  <c:v>0.56832150144792959</c:v>
                </c:pt>
                <c:pt idx="339">
                  <c:v>0.56760714634384457</c:v>
                </c:pt>
                <c:pt idx="340">
                  <c:v>0.56689458481114485</c:v>
                </c:pt>
                <c:pt idx="341">
                  <c:v>0.5661838101034693</c:v>
                </c:pt>
                <c:pt idx="342">
                  <c:v>0.56547481550824896</c:v>
                </c:pt>
                <c:pt idx="343">
                  <c:v>0.5647675943464957</c:v>
                </c:pt>
                <c:pt idx="344">
                  <c:v>0.56406213997259247</c:v>
                </c:pt>
                <c:pt idx="345">
                  <c:v>0.56335844577408489</c:v>
                </c:pt>
                <c:pt idx="346">
                  <c:v>0.56265650517147525</c:v>
                </c:pt>
                <c:pt idx="347">
                  <c:v>0.56195631161801662</c:v>
                </c:pt>
                <c:pt idx="348">
                  <c:v>0.56125785859951016</c:v>
                </c:pt>
                <c:pt idx="349">
                  <c:v>0.56056113963410237</c:v>
                </c:pt>
                <c:pt idx="350">
                  <c:v>0.55986614827208492</c:v>
                </c:pt>
                <c:pt idx="351">
                  <c:v>0.55917287809569616</c:v>
                </c:pt>
                <c:pt idx="352">
                  <c:v>0.55848132271892215</c:v>
                </c:pt>
                <c:pt idx="353">
                  <c:v>0.55779147578730237</c:v>
                </c:pt>
                <c:pt idx="354">
                  <c:v>0.55710333097773357</c:v>
                </c:pt>
                <c:pt idx="355">
                  <c:v>0.55641688199827732</c:v>
                </c:pt>
                <c:pt idx="356">
                  <c:v>0.55573212258796822</c:v>
                </c:pt>
                <c:pt idx="357">
                  <c:v>0.55504904651662335</c:v>
                </c:pt>
                <c:pt idx="358">
                  <c:v>0.5543676475846534</c:v>
                </c:pt>
                <c:pt idx="359">
                  <c:v>0.55368791962287511</c:v>
                </c:pt>
                <c:pt idx="360">
                  <c:v>0.55300985649232526</c:v>
                </c:pt>
                <c:pt idx="361">
                  <c:v>0.55233345208407547</c:v>
                </c:pt>
                <c:pt idx="362">
                  <c:v>0.55165870031904929</c:v>
                </c:pt>
                <c:pt idx="363">
                  <c:v>0.55098559514783929</c:v>
                </c:pt>
                <c:pt idx="364">
                  <c:v>0.55031413055052714</c:v>
                </c:pt>
                <c:pt idx="365">
                  <c:v>0.54964430053650359</c:v>
                </c:pt>
                <c:pt idx="366">
                  <c:v>0.54897609914429046</c:v>
                </c:pt>
                <c:pt idx="367">
                  <c:v>0.54830952044136372</c:v>
                </c:pt>
                <c:pt idx="368">
                  <c:v>0.54764455852397831</c:v>
                </c:pt>
                <c:pt idx="369">
                  <c:v>0.5469812075169932</c:v>
                </c:pt>
                <c:pt idx="370">
                  <c:v>0.54631946157369882</c:v>
                </c:pt>
                <c:pt idx="371">
                  <c:v>0.54565931487564523</c:v>
                </c:pt>
                <c:pt idx="372">
                  <c:v>0.54500076163247135</c:v>
                </c:pt>
                <c:pt idx="373">
                  <c:v>0.54434379608173589</c:v>
                </c:pt>
                <c:pt idx="374">
                  <c:v>0.54368841248874922</c:v>
                </c:pt>
                <c:pt idx="375">
                  <c:v>0.54303460514640645</c:v>
                </c:pt>
                <c:pt idx="376">
                  <c:v>0.54238236837502185</c:v>
                </c:pt>
                <c:pt idx="377">
                  <c:v>0.54173169652216446</c:v>
                </c:pt>
                <c:pt idx="378">
                  <c:v>0.54108258396249465</c:v>
                </c:pt>
                <c:pt idx="379">
                  <c:v>0.54043502509760177</c:v>
                </c:pt>
                <c:pt idx="380">
                  <c:v>0.53978901435584392</c:v>
                </c:pt>
                <c:pt idx="381">
                  <c:v>0.53914454619218732</c:v>
                </c:pt>
                <c:pt idx="382">
                  <c:v>0.53850161508804839</c:v>
                </c:pt>
                <c:pt idx="383">
                  <c:v>0.53786021555113561</c:v>
                </c:pt>
                <c:pt idx="384">
                  <c:v>0.53722034211529357</c:v>
                </c:pt>
                <c:pt idx="385">
                  <c:v>0.53658198934034751</c:v>
                </c:pt>
                <c:pt idx="386">
                  <c:v>0.53594515181194902</c:v>
                </c:pt>
                <c:pt idx="387">
                  <c:v>0.53530982414142347</c:v>
                </c:pt>
                <c:pt idx="388">
                  <c:v>0.53467600096561718</c:v>
                </c:pt>
                <c:pt idx="389">
                  <c:v>0.53404367694674726</c:v>
                </c:pt>
                <c:pt idx="390">
                  <c:v>0.53341284677225143</c:v>
                </c:pt>
                <c:pt idx="391">
                  <c:v>0.53278350515463924</c:v>
                </c:pt>
                <c:pt idx="392">
                  <c:v>0.53215564683134453</c:v>
                </c:pt>
                <c:pt idx="393">
                  <c:v>0.53152926656457844</c:v>
                </c:pt>
                <c:pt idx="394">
                  <c:v>0.53090435914118406</c:v>
                </c:pt>
                <c:pt idx="395">
                  <c:v>0.53028091937249178</c:v>
                </c:pt>
                <c:pt idx="396">
                  <c:v>0.5296589420941753</c:v>
                </c:pt>
                <c:pt idx="397">
                  <c:v>0.52903842216610941</c:v>
                </c:pt>
                <c:pt idx="398">
                  <c:v>0.52841935447222832</c:v>
                </c:pt>
                <c:pt idx="399">
                  <c:v>0.52780173392038499</c:v>
                </c:pt>
                <c:pt idx="400">
                  <c:v>0.52718555544221157</c:v>
                </c:pt>
                <c:pt idx="401">
                  <c:v>0.52657081399298089</c:v>
                </c:pt>
                <c:pt idx="402">
                  <c:v>0.52595750455146828</c:v>
                </c:pt>
                <c:pt idx="403">
                  <c:v>0.52534562211981561</c:v>
                </c:pt>
                <c:pt idx="404">
                  <c:v>0.52473516172339485</c:v>
                </c:pt>
                <c:pt idx="405">
                  <c:v>0.52412611841067369</c:v>
                </c:pt>
                <c:pt idx="406">
                  <c:v>0.52351848725308125</c:v>
                </c:pt>
                <c:pt idx="407">
                  <c:v>0.52291226334487573</c:v>
                </c:pt>
                <c:pt idx="408">
                  <c:v>0.52230744180301181</c:v>
                </c:pt>
                <c:pt idx="409">
                  <c:v>0.52170401776700992</c:v>
                </c:pt>
                <c:pt idx="410">
                  <c:v>0.52110198639882588</c:v>
                </c:pt>
                <c:pt idx="411">
                  <c:v>0.52050134288272154</c:v>
                </c:pt>
                <c:pt idx="412">
                  <c:v>0.51990208242513669</c:v>
                </c:pt>
                <c:pt idx="413">
                  <c:v>0.51930420025456092</c:v>
                </c:pt>
                <c:pt idx="414">
                  <c:v>0.51870769162140762</c:v>
                </c:pt>
                <c:pt idx="415">
                  <c:v>0.51811255179788807</c:v>
                </c:pt>
                <c:pt idx="416">
                  <c:v>0.51751877607788599</c:v>
                </c:pt>
                <c:pt idx="417">
                  <c:v>0.51692635977683432</c:v>
                </c:pt>
                <c:pt idx="418">
                  <c:v>0.51633529823159163</c:v>
                </c:pt>
                <c:pt idx="419">
                  <c:v>0.51574558680031934</c:v>
                </c:pt>
                <c:pt idx="420">
                  <c:v>0.51515722086236115</c:v>
                </c:pt>
                <c:pt idx="421">
                  <c:v>0.51457019581812147</c:v>
                </c:pt>
                <c:pt idx="422">
                  <c:v>0.51398450708894616</c:v>
                </c:pt>
                <c:pt idx="423">
                  <c:v>0.51340015011700302</c:v>
                </c:pt>
                <c:pt idx="424">
                  <c:v>0.51281712036516391</c:v>
                </c:pt>
                <c:pt idx="425">
                  <c:v>0.51223541331688727</c:v>
                </c:pt>
                <c:pt idx="426">
                  <c:v>0.51165502447610145</c:v>
                </c:pt>
                <c:pt idx="427">
                  <c:v>0.51107594936708856</c:v>
                </c:pt>
                <c:pt idx="428">
                  <c:v>0.51049818353437015</c:v>
                </c:pt>
                <c:pt idx="429">
                  <c:v>0.50992172254259216</c:v>
                </c:pt>
                <c:pt idx="430">
                  <c:v>0.50934656197641182</c:v>
                </c:pt>
                <c:pt idx="431">
                  <c:v>0.50877269744038511</c:v>
                </c:pt>
                <c:pt idx="432">
                  <c:v>0.5082001245588541</c:v>
                </c:pt>
                <c:pt idx="433">
                  <c:v>0.50762883897583666</c:v>
                </c:pt>
                <c:pt idx="434">
                  <c:v>0.507058836354915</c:v>
                </c:pt>
                <c:pt idx="435">
                  <c:v>0.50649011237912711</c:v>
                </c:pt>
                <c:pt idx="436">
                  <c:v>0.50592266275085662</c:v>
                </c:pt>
                <c:pt idx="437">
                  <c:v>0.50535648319172521</c:v>
                </c:pt>
                <c:pt idx="438">
                  <c:v>0.50479156944248493</c:v>
                </c:pt>
                <c:pt idx="439">
                  <c:v>0.5042279172629115</c:v>
                </c:pt>
                <c:pt idx="440">
                  <c:v>0.50366552243169793</c:v>
                </c:pt>
                <c:pt idx="441">
                  <c:v>0.50310438074634944</c:v>
                </c:pt>
                <c:pt idx="442">
                  <c:v>0.50254448802307872</c:v>
                </c:pt>
                <c:pt idx="443">
                  <c:v>0.50198584009670177</c:v>
                </c:pt>
                <c:pt idx="444">
                  <c:v>0.50142843282053495</c:v>
                </c:pt>
                <c:pt idx="445">
                  <c:v>0.50087226206629187</c:v>
                </c:pt>
                <c:pt idx="446">
                  <c:v>0.50031732372398219</c:v>
                </c:pt>
                <c:pt idx="447">
                  <c:v>0.49976361370180944</c:v>
                </c:pt>
                <c:pt idx="448">
                  <c:v>0.49921112792607147</c:v>
                </c:pt>
                <c:pt idx="449">
                  <c:v>0.49865986234105975</c:v>
                </c:pt>
                <c:pt idx="450">
                  <c:v>0.49810981290896045</c:v>
                </c:pt>
                <c:pt idx="451">
                  <c:v>0.49756097560975615</c:v>
                </c:pt>
                <c:pt idx="452">
                  <c:v>0.4970133464411271</c:v>
                </c:pt>
                <c:pt idx="453">
                  <c:v>0.49646692141835491</c:v>
                </c:pt>
                <c:pt idx="454">
                  <c:v>0.49592169657422513</c:v>
                </c:pt>
                <c:pt idx="455">
                  <c:v>0.49537766795893157</c:v>
                </c:pt>
                <c:pt idx="456">
                  <c:v>0.49483483163998088</c:v>
                </c:pt>
                <c:pt idx="457">
                  <c:v>0.49429318370209785</c:v>
                </c:pt>
                <c:pt idx="458">
                  <c:v>0.49375272024713118</c:v>
                </c:pt>
                <c:pt idx="459">
                  <c:v>0.49321343739396001</c:v>
                </c:pt>
                <c:pt idx="460">
                  <c:v>0.49267533127840102</c:v>
                </c:pt>
                <c:pt idx="461">
                  <c:v>0.49213839805311604</c:v>
                </c:pt>
                <c:pt idx="462">
                  <c:v>0.49160263388752073</c:v>
                </c:pt>
                <c:pt idx="463">
                  <c:v>0.49106803496769291</c:v>
                </c:pt>
                <c:pt idx="464">
                  <c:v>0.49053459749628242</c:v>
                </c:pt>
                <c:pt idx="465">
                  <c:v>0.4900023176924212</c:v>
                </c:pt>
                <c:pt idx="466">
                  <c:v>0.48947119179163384</c:v>
                </c:pt>
                <c:pt idx="467">
                  <c:v>0.48894121604574892</c:v>
                </c:pt>
                <c:pt idx="468">
                  <c:v>0.4884123867228109</c:v>
                </c:pt>
                <c:pt idx="469">
                  <c:v>0.48788470010699225</c:v>
                </c:pt>
                <c:pt idx="470">
                  <c:v>0.48735815249850689</c:v>
                </c:pt>
                <c:pt idx="471">
                  <c:v>0.48683274021352313</c:v>
                </c:pt>
                <c:pt idx="472">
                  <c:v>0.48630845958407831</c:v>
                </c:pt>
                <c:pt idx="473">
                  <c:v>0.48578530695799305</c:v>
                </c:pt>
                <c:pt idx="474">
                  <c:v>0.48526327869878672</c:v>
                </c:pt>
                <c:pt idx="475">
                  <c:v>0.48474237118559282</c:v>
                </c:pt>
                <c:pt idx="476">
                  <c:v>0.4842225808130759</c:v>
                </c:pt>
                <c:pt idx="477">
                  <c:v>0.48370390399134755</c:v>
                </c:pt>
                <c:pt idx="478">
                  <c:v>0.4831863371458846</c:v>
                </c:pt>
                <c:pt idx="479">
                  <c:v>0.48266987671744638</c:v>
                </c:pt>
                <c:pt idx="480">
                  <c:v>0.48215451916199326</c:v>
                </c:pt>
                <c:pt idx="481">
                  <c:v>0.4816402609506058</c:v>
                </c:pt>
                <c:pt idx="482">
                  <c:v>0.48112709856940411</c:v>
                </c:pt>
                <c:pt idx="483">
                  <c:v>0.48061502851946769</c:v>
                </c:pt>
                <c:pt idx="484">
                  <c:v>0.48010404731675599</c:v>
                </c:pt>
                <c:pt idx="485">
                  <c:v>0.4795941514920295</c:v>
                </c:pt>
                <c:pt idx="486">
                  <c:v>0.47908533759077099</c:v>
                </c:pt>
                <c:pt idx="487">
                  <c:v>0.4785776021731078</c:v>
                </c:pt>
                <c:pt idx="488">
                  <c:v>0.47807094181373405</c:v>
                </c:pt>
                <c:pt idx="489">
                  <c:v>0.47756535310183384</c:v>
                </c:pt>
                <c:pt idx="490">
                  <c:v>0.47706083264100441</c:v>
                </c:pt>
                <c:pt idx="491">
                  <c:v>0.47655737704918039</c:v>
                </c:pt>
                <c:pt idx="492">
                  <c:v>0.47605498295855808</c:v>
                </c:pt>
                <c:pt idx="493">
                  <c:v>0.4755536470155205</c:v>
                </c:pt>
                <c:pt idx="494">
                  <c:v>0.47505336588056257</c:v>
                </c:pt>
                <c:pt idx="495">
                  <c:v>0.47455413622821696</c:v>
                </c:pt>
                <c:pt idx="496">
                  <c:v>0.47405595474698059</c:v>
                </c:pt>
                <c:pt idx="497">
                  <c:v>0.47355881813924133</c:v>
                </c:pt>
                <c:pt idx="498">
                  <c:v>0.47306272312120506</c:v>
                </c:pt>
                <c:pt idx="499">
                  <c:v>0.47256766642282377</c:v>
                </c:pt>
                <c:pt idx="500">
                  <c:v>0.47207364478772323</c:v>
                </c:pt>
                <c:pt idx="501">
                  <c:v>0.4715806549731319</c:v>
                </c:pt>
                <c:pt idx="502">
                  <c:v>0.47108869374981011</c:v>
                </c:pt>
                <c:pt idx="503">
                  <c:v>0.47059775790197905</c:v>
                </c:pt>
                <c:pt idx="504">
                  <c:v>0.47010784422725116</c:v>
                </c:pt>
                <c:pt idx="505">
                  <c:v>0.46961894953656025</c:v>
                </c:pt>
                <c:pt idx="506">
                  <c:v>0.46913107065409254</c:v>
                </c:pt>
                <c:pt idx="507">
                  <c:v>0.46864420441721755</c:v>
                </c:pt>
                <c:pt idx="508">
                  <c:v>0.46815834767642001</c:v>
                </c:pt>
                <c:pt idx="509">
                  <c:v>0.46767349729523205</c:v>
                </c:pt>
                <c:pt idx="510">
                  <c:v>0.46718965015016523</c:v>
                </c:pt>
                <c:pt idx="511">
                  <c:v>0.46670680313064417</c:v>
                </c:pt>
                <c:pt idx="512">
                  <c:v>0.4662249531389393</c:v>
                </c:pt>
                <c:pt idx="513">
                  <c:v>0.46574409709010078</c:v>
                </c:pt>
                <c:pt idx="514">
                  <c:v>0.4652642319118927</c:v>
                </c:pt>
                <c:pt idx="515">
                  <c:v>0.46478535454472786</c:v>
                </c:pt>
                <c:pt idx="516">
                  <c:v>0.46430746194160227</c:v>
                </c:pt>
                <c:pt idx="517">
                  <c:v>0.46383055106803095</c:v>
                </c:pt>
                <c:pt idx="518">
                  <c:v>0.46335461890198343</c:v>
                </c:pt>
                <c:pt idx="519">
                  <c:v>0.46287966243382028</c:v>
                </c:pt>
                <c:pt idx="520">
                  <c:v>0.46240567866622923</c:v>
                </c:pt>
                <c:pt idx="521">
                  <c:v>0.46193266461416232</c:v>
                </c:pt>
                <c:pt idx="522">
                  <c:v>0.46146061730477317</c:v>
                </c:pt>
                <c:pt idx="523">
                  <c:v>0.46098953377735497</c:v>
                </c:pt>
                <c:pt idx="524">
                  <c:v>0.4605194110832781</c:v>
                </c:pt>
                <c:pt idx="525">
                  <c:v>0.46005024628592911</c:v>
                </c:pt>
                <c:pt idx="526">
                  <c:v>0.45958203646064916</c:v>
                </c:pt>
                <c:pt idx="527">
                  <c:v>0.45911477869467365</c:v>
                </c:pt>
                <c:pt idx="528">
                  <c:v>0.45864847008707144</c:v>
                </c:pt>
                <c:pt idx="529">
                  <c:v>0.45818310774868493</c:v>
                </c:pt>
                <c:pt idx="530">
                  <c:v>0.45771868880207056</c:v>
                </c:pt>
                <c:pt idx="531">
                  <c:v>0.45725521038143929</c:v>
                </c:pt>
                <c:pt idx="532">
                  <c:v>0.45679266963259779</c:v>
                </c:pt>
                <c:pt idx="533">
                  <c:v>0.45633106371288978</c:v>
                </c:pt>
                <c:pt idx="534">
                  <c:v>0.45587038979113786</c:v>
                </c:pt>
                <c:pt idx="535">
                  <c:v>0.45541064504758544</c:v>
                </c:pt>
                <c:pt idx="536">
                  <c:v>0.45495182667383971</c:v>
                </c:pt>
                <c:pt idx="537">
                  <c:v>0.45449393187281362</c:v>
                </c:pt>
                <c:pt idx="538">
                  <c:v>0.45403695785866988</c:v>
                </c:pt>
                <c:pt idx="539">
                  <c:v>0.45358090185676397</c:v>
                </c:pt>
                <c:pt idx="540">
                  <c:v>0.4531257611035881</c:v>
                </c:pt>
                <c:pt idx="541">
                  <c:v>0.45267153284671541</c:v>
                </c:pt>
                <c:pt idx="542">
                  <c:v>0.45221821434474452</c:v>
                </c:pt>
                <c:pt idx="543">
                  <c:v>0.45176580286724427</c:v>
                </c:pt>
                <c:pt idx="544">
                  <c:v>0.45131429569469916</c:v>
                </c:pt>
                <c:pt idx="545">
                  <c:v>0.45086369011845445</c:v>
                </c:pt>
                <c:pt idx="546">
                  <c:v>0.45041398344066241</c:v>
                </c:pt>
                <c:pt idx="547">
                  <c:v>0.44996517297422806</c:v>
                </c:pt>
                <c:pt idx="548">
                  <c:v>0.449517256042756</c:v>
                </c:pt>
                <c:pt idx="549">
                  <c:v>0.44907022998049712</c:v>
                </c:pt>
                <c:pt idx="550">
                  <c:v>0.44862409213229554</c:v>
                </c:pt>
                <c:pt idx="551">
                  <c:v>0.44817883985353629</c:v>
                </c:pt>
                <c:pt idx="552">
                  <c:v>0.44773447051009307</c:v>
                </c:pt>
                <c:pt idx="553">
                  <c:v>0.44729098147827595</c:v>
                </c:pt>
                <c:pt idx="554">
                  <c:v>0.44684837014477996</c:v>
                </c:pt>
                <c:pt idx="555">
                  <c:v>0.44640663390663393</c:v>
                </c:pt>
                <c:pt idx="556">
                  <c:v>0.44596577017114919</c:v>
                </c:pt>
                <c:pt idx="557">
                  <c:v>0.44552577635586893</c:v>
                </c:pt>
                <c:pt idx="558">
                  <c:v>0.44508664988851787</c:v>
                </c:pt>
                <c:pt idx="559">
                  <c:v>0.44464838820695202</c:v>
                </c:pt>
                <c:pt idx="560">
                  <c:v>0.44421098875910875</c:v>
                </c:pt>
                <c:pt idx="561">
                  <c:v>0.44377444900295776</c:v>
                </c:pt>
                <c:pt idx="562">
                  <c:v>0.44333876640645109</c:v>
                </c:pt>
                <c:pt idx="563">
                  <c:v>0.44290393844747472</c:v>
                </c:pt>
                <c:pt idx="564">
                  <c:v>0.44246996261379962</c:v>
                </c:pt>
                <c:pt idx="565">
                  <c:v>0.44203683640303365</c:v>
                </c:pt>
                <c:pt idx="566">
                  <c:v>0.44160455732257303</c:v>
                </c:pt>
                <c:pt idx="567">
                  <c:v>0.44117312288955501</c:v>
                </c:pt>
                <c:pt idx="568">
                  <c:v>0.44074253063080987</c:v>
                </c:pt>
                <c:pt idx="569">
                  <c:v>0.44031277808281422</c:v>
                </c:pt>
                <c:pt idx="570">
                  <c:v>0.43988386279164343</c:v>
                </c:pt>
                <c:pt idx="571">
                  <c:v>0.4394557823129252</c:v>
                </c:pt>
                <c:pt idx="572">
                  <c:v>0.43902853421179316</c:v>
                </c:pt>
                <c:pt idx="573">
                  <c:v>0.43860211606284072</c:v>
                </c:pt>
                <c:pt idx="574">
                  <c:v>0.43817652545007496</c:v>
                </c:pt>
                <c:pt idx="575">
                  <c:v>0.43775175996687127</c:v>
                </c:pt>
                <c:pt idx="576">
                  <c:v>0.43732781721592778</c:v>
                </c:pt>
                <c:pt idx="577">
                  <c:v>0.43690469480922051</c:v>
                </c:pt>
                <c:pt idx="578">
                  <c:v>0.43648239036795827</c:v>
                </c:pt>
                <c:pt idx="579">
                  <c:v>0.43606090152253807</c:v>
                </c:pt>
                <c:pt idx="580">
                  <c:v>0.43564022591250107</c:v>
                </c:pt>
                <c:pt idx="581">
                  <c:v>0.43522036118648827</c:v>
                </c:pt>
                <c:pt idx="582">
                  <c:v>0.43480130500219688</c:v>
                </c:pt>
                <c:pt idx="583">
                  <c:v>0.43438305502633651</c:v>
                </c:pt>
                <c:pt idx="584">
                  <c:v>0.43396560893458613</c:v>
                </c:pt>
                <c:pt idx="585">
                  <c:v>0.43354896441155083</c:v>
                </c:pt>
                <c:pt idx="586">
                  <c:v>0.43313311915071939</c:v>
                </c:pt>
                <c:pt idx="587">
                  <c:v>0.43271807085442099</c:v>
                </c:pt>
                <c:pt idx="588">
                  <c:v>0.43230381723378353</c:v>
                </c:pt>
                <c:pt idx="589">
                  <c:v>0.4318903560086913</c:v>
                </c:pt>
                <c:pt idx="590">
                  <c:v>0.4314776849077433</c:v>
                </c:pt>
                <c:pt idx="591">
                  <c:v>0.43106580166821135</c:v>
                </c:pt>
                <c:pt idx="592">
                  <c:v>0.43065470403599909</c:v>
                </c:pt>
                <c:pt idx="593">
                  <c:v>0.43024438976560042</c:v>
                </c:pt>
                <c:pt idx="594">
                  <c:v>0.42983485662005932</c:v>
                </c:pt>
                <c:pt idx="595">
                  <c:v>0.42942610237092843</c:v>
                </c:pt>
                <c:pt idx="596">
                  <c:v>0.42901812479822904</c:v>
                </c:pt>
                <c:pt idx="597">
                  <c:v>0.42861092169041082</c:v>
                </c:pt>
                <c:pt idx="598">
                  <c:v>0.42820449084431189</c:v>
                </c:pt>
                <c:pt idx="599">
                  <c:v>0.4277988300651191</c:v>
                </c:pt>
                <c:pt idx="600">
                  <c:v>0.42739393716632829</c:v>
                </c:pt>
                <c:pt idx="601">
                  <c:v>0.42698980996970531</c:v>
                </c:pt>
                <c:pt idx="602">
                  <c:v>0.42658644630524706</c:v>
                </c:pt>
                <c:pt idx="603">
                  <c:v>0.42618384401114207</c:v>
                </c:pt>
                <c:pt idx="604">
                  <c:v>0.42578200093373247</c:v>
                </c:pt>
                <c:pt idx="605">
                  <c:v>0.42538091492747526</c:v>
                </c:pt>
                <c:pt idx="606">
                  <c:v>0.42498058385490434</c:v>
                </c:pt>
                <c:pt idx="607">
                  <c:v>0.42458100558659223</c:v>
                </c:pt>
                <c:pt idx="608">
                  <c:v>0.42418217800111269</c:v>
                </c:pt>
                <c:pt idx="609">
                  <c:v>0.4237840989850028</c:v>
                </c:pt>
                <c:pt idx="610">
                  <c:v>0.42338676643272616</c:v>
                </c:pt>
                <c:pt idx="611">
                  <c:v>0.42299017824663515</c:v>
                </c:pt>
                <c:pt idx="612">
                  <c:v>0.42259433233693433</c:v>
                </c:pt>
                <c:pt idx="613">
                  <c:v>0.42219922662164372</c:v>
                </c:pt>
                <c:pt idx="614">
                  <c:v>0.42180485902656234</c:v>
                </c:pt>
                <c:pt idx="615">
                  <c:v>0.4214112274852318</c:v>
                </c:pt>
                <c:pt idx="616">
                  <c:v>0.42101832993890026</c:v>
                </c:pt>
                <c:pt idx="617">
                  <c:v>0.42062616433648653</c:v>
                </c:pt>
                <c:pt idx="618">
                  <c:v>0.42023472863454431</c:v>
                </c:pt>
                <c:pt idx="619">
                  <c:v>0.41984402079722705</c:v>
                </c:pt>
                <c:pt idx="620">
                  <c:v>0.41945403879625204</c:v>
                </c:pt>
                <c:pt idx="621">
                  <c:v>0.41906478061086588</c:v>
                </c:pt>
                <c:pt idx="622">
                  <c:v>0.41867624422780919</c:v>
                </c:pt>
                <c:pt idx="623">
                  <c:v>0.4182884276412821</c:v>
                </c:pt>
                <c:pt idx="624">
                  <c:v>0.41790132885290976</c:v>
                </c:pt>
                <c:pt idx="625">
                  <c:v>0.41751494587170795</c:v>
                </c:pt>
                <c:pt idx="626">
                  <c:v>0.4171292767140487</c:v>
                </c:pt>
                <c:pt idx="627">
                  <c:v>0.41674431940362699</c:v>
                </c:pt>
                <c:pt idx="628">
                  <c:v>0.41636007197142627</c:v>
                </c:pt>
                <c:pt idx="629">
                  <c:v>0.41597653245568533</c:v>
                </c:pt>
                <c:pt idx="630">
                  <c:v>0.41559369890186482</c:v>
                </c:pt>
                <c:pt idx="631">
                  <c:v>0.41521156936261383</c:v>
                </c:pt>
                <c:pt idx="632">
                  <c:v>0.41483014189773737</c:v>
                </c:pt>
                <c:pt idx="633">
                  <c:v>0.4144494145741629</c:v>
                </c:pt>
                <c:pt idx="634">
                  <c:v>0.41406938546590816</c:v>
                </c:pt>
                <c:pt idx="635">
                  <c:v>0.41369005265404868</c:v>
                </c:pt>
                <c:pt idx="636">
                  <c:v>0.41331141422668505</c:v>
                </c:pt>
                <c:pt idx="637">
                  <c:v>0.4129334682789112</c:v>
                </c:pt>
                <c:pt idx="638">
                  <c:v>0.41255621291278244</c:v>
                </c:pt>
                <c:pt idx="639">
                  <c:v>0.41217964623728337</c:v>
                </c:pt>
                <c:pt idx="640">
                  <c:v>0.41180376636829669</c:v>
                </c:pt>
                <c:pt idx="641">
                  <c:v>0.41142857142857148</c:v>
                </c:pt>
                <c:pt idx="642">
                  <c:v>0.41105405954769214</c:v>
                </c:pt>
                <c:pt idx="643">
                  <c:v>0.41068022886204703</c:v>
                </c:pt>
                <c:pt idx="644">
                  <c:v>0.41030707751479811</c:v>
                </c:pt>
                <c:pt idx="645">
                  <c:v>0.40993460365584955</c:v>
                </c:pt>
                <c:pt idx="646">
                  <c:v>0.4095628054418175</c:v>
                </c:pt>
                <c:pt idx="647">
                  <c:v>0.40919168103599962</c:v>
                </c:pt>
                <c:pt idx="648">
                  <c:v>0.40882122860834486</c:v>
                </c:pt>
                <c:pt idx="649">
                  <c:v>0.40845144633542341</c:v>
                </c:pt>
                <c:pt idx="650">
                  <c:v>0.40808233240039665</c:v>
                </c:pt>
                <c:pt idx="651">
                  <c:v>0.40771388499298739</c:v>
                </c:pt>
                <c:pt idx="652">
                  <c:v>0.40734610230945062</c:v>
                </c:pt>
                <c:pt idx="653">
                  <c:v>0.40697898255254361</c:v>
                </c:pt>
                <c:pt idx="654">
                  <c:v>0.40661252393149694</c:v>
                </c:pt>
                <c:pt idx="655">
                  <c:v>0.40624672466198514</c:v>
                </c:pt>
                <c:pt idx="656">
                  <c:v>0.40588158296609805</c:v>
                </c:pt>
                <c:pt idx="657">
                  <c:v>0.40551709707231171</c:v>
                </c:pt>
                <c:pt idx="658">
                  <c:v>0.40515326521545986</c:v>
                </c:pt>
                <c:pt idx="659">
                  <c:v>0.40479008563670543</c:v>
                </c:pt>
                <c:pt idx="660">
                  <c:v>0.40442755658351232</c:v>
                </c:pt>
                <c:pt idx="661">
                  <c:v>0.40406567630961687</c:v>
                </c:pt>
                <c:pt idx="662">
                  <c:v>0.40370444307500025</c:v>
                </c:pt>
                <c:pt idx="663">
                  <c:v>0.40334385514586008</c:v>
                </c:pt>
                <c:pt idx="664">
                  <c:v>0.40298391079458323</c:v>
                </c:pt>
                <c:pt idx="665">
                  <c:v>0.40262460829971786</c:v>
                </c:pt>
                <c:pt idx="666">
                  <c:v>0.402265945945946</c:v>
                </c:pt>
                <c:pt idx="667">
                  <c:v>0.40190792202405645</c:v>
                </c:pt>
                <c:pt idx="668">
                  <c:v>0.40155053483091746</c:v>
                </c:pt>
                <c:pt idx="669">
                  <c:v>0.40119378266944988</c:v>
                </c:pt>
                <c:pt idx="670">
                  <c:v>0.40083766384860003</c:v>
                </c:pt>
                <c:pt idx="671">
                  <c:v>0.40048217668331326</c:v>
                </c:pt>
                <c:pt idx="672">
                  <c:v>0.40012731949450725</c:v>
                </c:pt>
                <c:pt idx="673">
                  <c:v>0.39977309060904548</c:v>
                </c:pt>
                <c:pt idx="674">
                  <c:v>0.39941948835971119</c:v>
                </c:pt>
                <c:pt idx="675">
                  <c:v>0.39906651108518093</c:v>
                </c:pt>
                <c:pt idx="676">
                  <c:v>0.39871415712999869</c:v>
                </c:pt>
                <c:pt idx="677">
                  <c:v>0.39836242484455026</c:v>
                </c:pt>
                <c:pt idx="678">
                  <c:v>0.39801131258503691</c:v>
                </c:pt>
                <c:pt idx="679">
                  <c:v>0.39766081871345033</c:v>
                </c:pt>
                <c:pt idx="680">
                  <c:v>0.39731094159754671</c:v>
                </c:pt>
                <c:pt idx="681">
                  <c:v>0.3969616796108219</c:v>
                </c:pt>
                <c:pt idx="682">
                  <c:v>0.3966130311324858</c:v>
                </c:pt>
                <c:pt idx="683">
                  <c:v>0.39626499454743735</c:v>
                </c:pt>
                <c:pt idx="684">
                  <c:v>0.39591756824623975</c:v>
                </c:pt>
                <c:pt idx="685">
                  <c:v>0.39557075062509567</c:v>
                </c:pt>
                <c:pt idx="686">
                  <c:v>0.39522454008582231</c:v>
                </c:pt>
                <c:pt idx="687">
                  <c:v>0.39487893503582711</c:v>
                </c:pt>
                <c:pt idx="688">
                  <c:v>0.39453393388808311</c:v>
                </c:pt>
                <c:pt idx="689">
                  <c:v>0.39418953506110482</c:v>
                </c:pt>
                <c:pt idx="690">
                  <c:v>0.39384573697892417</c:v>
                </c:pt>
                <c:pt idx="691">
                  <c:v>0.39350253807106605</c:v>
                </c:pt>
                <c:pt idx="692">
                  <c:v>0.39315993677252487</c:v>
                </c:pt>
                <c:pt idx="693">
                  <c:v>0.39281793152374034</c:v>
                </c:pt>
                <c:pt idx="694">
                  <c:v>0.39247652077057438</c:v>
                </c:pt>
                <c:pt idx="695">
                  <c:v>0.39213570296428696</c:v>
                </c:pt>
                <c:pt idx="696">
                  <c:v>0.39179547656151287</c:v>
                </c:pt>
                <c:pt idx="697">
                  <c:v>0.39145584002423878</c:v>
                </c:pt>
                <c:pt idx="698">
                  <c:v>0.39111679181977954</c:v>
                </c:pt>
                <c:pt idx="699">
                  <c:v>0.39077833042075555</c:v>
                </c:pt>
                <c:pt idx="700">
                  <c:v>0.39044045430506946</c:v>
                </c:pt>
                <c:pt idx="701">
                  <c:v>0.39010316195588357</c:v>
                </c:pt>
                <c:pt idx="702">
                  <c:v>0.38976645186159736</c:v>
                </c:pt>
                <c:pt idx="703">
                  <c:v>0.38943032251582438</c:v>
                </c:pt>
                <c:pt idx="704">
                  <c:v>0.38909477241737006</c:v>
                </c:pt>
                <c:pt idx="705">
                  <c:v>0.38875980007020949</c:v>
                </c:pt>
                <c:pt idx="706">
                  <c:v>0.38842540398346492</c:v>
                </c:pt>
                <c:pt idx="707">
                  <c:v>0.38809158267138377</c:v>
                </c:pt>
                <c:pt idx="708">
                  <c:v>0.38775833465331683</c:v>
                </c:pt>
                <c:pt idx="709">
                  <c:v>0.38742565845369581</c:v>
                </c:pt>
                <c:pt idx="710">
                  <c:v>0.38709355260201239</c:v>
                </c:pt>
                <c:pt idx="711">
                  <c:v>0.38676201563279561</c:v>
                </c:pt>
                <c:pt idx="712">
                  <c:v>0.38643104608559109</c:v>
                </c:pt>
                <c:pt idx="713">
                  <c:v>0.3861006425049392</c:v>
                </c:pt>
                <c:pt idx="714">
                  <c:v>0.38577080344035369</c:v>
                </c:pt>
                <c:pt idx="715">
                  <c:v>0.38544152744630078</c:v>
                </c:pt>
                <c:pt idx="716">
                  <c:v>0.38511281308217765</c:v>
                </c:pt>
                <c:pt idx="717">
                  <c:v>0.3847846589122918</c:v>
                </c:pt>
                <c:pt idx="718">
                  <c:v>0.38445706350583975</c:v>
                </c:pt>
                <c:pt idx="719">
                  <c:v>0.38413002543688679</c:v>
                </c:pt>
                <c:pt idx="720">
                  <c:v>0.38380354328434568</c:v>
                </c:pt>
                <c:pt idx="721">
                  <c:v>0.38347761563195648</c:v>
                </c:pt>
                <c:pt idx="722">
                  <c:v>0.3831522410682659</c:v>
                </c:pt>
                <c:pt idx="723">
                  <c:v>0.38282741818660698</c:v>
                </c:pt>
                <c:pt idx="724">
                  <c:v>0.38250314558507886</c:v>
                </c:pt>
                <c:pt idx="725">
                  <c:v>0.38217942186652648</c:v>
                </c:pt>
                <c:pt idx="726">
                  <c:v>0.38185624563852055</c:v>
                </c:pt>
                <c:pt idx="727">
                  <c:v>0.38153361551333792</c:v>
                </c:pt>
                <c:pt idx="728">
                  <c:v>0.38121153010794112</c:v>
                </c:pt>
                <c:pt idx="729">
                  <c:v>0.38088998804395896</c:v>
                </c:pt>
                <c:pt idx="730">
                  <c:v>0.38056898794766686</c:v>
                </c:pt>
                <c:pt idx="731">
                  <c:v>0.38024852844996732</c:v>
                </c:pt>
                <c:pt idx="732">
                  <c:v>0.37992860818637025</c:v>
                </c:pt>
                <c:pt idx="733">
                  <c:v>0.37960922579697376</c:v>
                </c:pt>
                <c:pt idx="734">
                  <c:v>0.37929037992644482</c:v>
                </c:pt>
                <c:pt idx="735">
                  <c:v>0.37897206922400029</c:v>
                </c:pt>
                <c:pt idx="736">
                  <c:v>0.37865429234338749</c:v>
                </c:pt>
                <c:pt idx="737">
                  <c:v>0.37833704794286555</c:v>
                </c:pt>
                <c:pt idx="738">
                  <c:v>0.37802033468518625</c:v>
                </c:pt>
                <c:pt idx="739">
                  <c:v>0.37770415123757556</c:v>
                </c:pt>
                <c:pt idx="740">
                  <c:v>0.37738849627171456</c:v>
                </c:pt>
                <c:pt idx="741">
                  <c:v>0.37707336846372119</c:v>
                </c:pt>
                <c:pt idx="742">
                  <c:v>0.37675876649413143</c:v>
                </c:pt>
                <c:pt idx="743">
                  <c:v>0.37644468904788114</c:v>
                </c:pt>
                <c:pt idx="744">
                  <c:v>0.37613113481428767</c:v>
                </c:pt>
                <c:pt idx="745">
                  <c:v>0.37581810248703157</c:v>
                </c:pt>
                <c:pt idx="746">
                  <c:v>0.37550559076413842</c:v>
                </c:pt>
                <c:pt idx="747">
                  <c:v>0.37519359834796079</c:v>
                </c:pt>
                <c:pt idx="748">
                  <c:v>0.37488212394516046</c:v>
                </c:pt>
                <c:pt idx="749">
                  <c:v>0.37457116626669035</c:v>
                </c:pt>
                <c:pt idx="750">
                  <c:v>0.37426072402777671</c:v>
                </c:pt>
                <c:pt idx="751">
                  <c:v>0.37395079594790159</c:v>
                </c:pt>
                <c:pt idx="752">
                  <c:v>0.37364138075078523</c:v>
                </c:pt>
                <c:pt idx="753">
                  <c:v>0.3733324771643684</c:v>
                </c:pt>
                <c:pt idx="754">
                  <c:v>0.37302408392079495</c:v>
                </c:pt>
                <c:pt idx="755">
                  <c:v>0.37271619975639469</c:v>
                </c:pt>
                <c:pt idx="756">
                  <c:v>0.37240882341166581</c:v>
                </c:pt>
                <c:pt idx="757">
                  <c:v>0.37210195363125814</c:v>
                </c:pt>
                <c:pt idx="758">
                  <c:v>0.37179558916395555</c:v>
                </c:pt>
                <c:pt idx="759">
                  <c:v>0.37148972876265934</c:v>
                </c:pt>
                <c:pt idx="760">
                  <c:v>0.3711843711843712</c:v>
                </c:pt>
                <c:pt idx="761">
                  <c:v>0.37087951519017626</c:v>
                </c:pt>
                <c:pt idx="762">
                  <c:v>0.37057515954522641</c:v>
                </c:pt>
                <c:pt idx="763">
                  <c:v>0.37027130301872374</c:v>
                </c:pt>
                <c:pt idx="764">
                  <c:v>0.36996794438390379</c:v>
                </c:pt>
                <c:pt idx="765">
                  <c:v>0.36966508241801915</c:v>
                </c:pt>
                <c:pt idx="766">
                  <c:v>0.36936271590232284</c:v>
                </c:pt>
                <c:pt idx="767">
                  <c:v>0.36906084362205233</c:v>
                </c:pt>
                <c:pt idx="768">
                  <c:v>0.36875946436641271</c:v>
                </c:pt>
                <c:pt idx="769">
                  <c:v>0.36845857692856127</c:v>
                </c:pt>
                <c:pt idx="770">
                  <c:v>0.36815818010559059</c:v>
                </c:pt>
                <c:pt idx="771">
                  <c:v>0.36785827269851318</c:v>
                </c:pt>
                <c:pt idx="772">
                  <c:v>0.36755885351224488</c:v>
                </c:pt>
                <c:pt idx="773">
                  <c:v>0.36725992135558966</c:v>
                </c:pt>
                <c:pt idx="774">
                  <c:v>0.36696147504122323</c:v>
                </c:pt>
                <c:pt idx="775">
                  <c:v>0.36666351338567787</c:v>
                </c:pt>
                <c:pt idx="776">
                  <c:v>0.36636603520932615</c:v>
                </c:pt>
                <c:pt idx="777">
                  <c:v>0.36606903933636609</c:v>
                </c:pt>
                <c:pt idx="778">
                  <c:v>0.36577252459480503</c:v>
                </c:pt>
                <c:pt idx="779">
                  <c:v>0.36547648981644459</c:v>
                </c:pt>
                <c:pt idx="780">
                  <c:v>0.36518093383686517</c:v>
                </c:pt>
                <c:pt idx="781">
                  <c:v>0.36488585549541069</c:v>
                </c:pt>
                <c:pt idx="782">
                  <c:v>0.36459125363517364</c:v>
                </c:pt>
                <c:pt idx="783">
                  <c:v>0.36429712710297946</c:v>
                </c:pt>
                <c:pt idx="784">
                  <c:v>0.36400347474937195</c:v>
                </c:pt>
                <c:pt idx="785">
                  <c:v>0.36371029542859823</c:v>
                </c:pt>
                <c:pt idx="786">
                  <c:v>0.36341758799859358</c:v>
                </c:pt>
                <c:pt idx="787">
                  <c:v>0.36312535132096685</c:v>
                </c:pt>
                <c:pt idx="788">
                  <c:v>0.36283358426098561</c:v>
                </c:pt>
                <c:pt idx="789">
                  <c:v>0.36254228568756142</c:v>
                </c:pt>
                <c:pt idx="790">
                  <c:v>0.36225145447323542</c:v>
                </c:pt>
                <c:pt idx="791">
                  <c:v>0.36196108949416345</c:v>
                </c:pt>
                <c:pt idx="792">
                  <c:v>0.36167118963010197</c:v>
                </c:pt>
                <c:pt idx="793">
                  <c:v>0.36138175376439324</c:v>
                </c:pt>
                <c:pt idx="794">
                  <c:v>0.36109278078395146</c:v>
                </c:pt>
                <c:pt idx="795">
                  <c:v>0.36080426957924788</c:v>
                </c:pt>
                <c:pt idx="796">
                  <c:v>0.3605162190442972</c:v>
                </c:pt>
                <c:pt idx="797">
                  <c:v>0.36022862807664308</c:v>
                </c:pt>
                <c:pt idx="798">
                  <c:v>0.35994149557734428</c:v>
                </c:pt>
                <c:pt idx="799">
                  <c:v>0.35965482045096042</c:v>
                </c:pt>
                <c:pt idx="800">
                  <c:v>0.3593686016055383</c:v>
                </c:pt>
                <c:pt idx="801">
                  <c:v>0.35908283795259788</c:v>
                </c:pt>
                <c:pt idx="802">
                  <c:v>0.35879752840711854</c:v>
                </c:pt>
                <c:pt idx="803">
                  <c:v>0.35851267188752545</c:v>
                </c:pt>
                <c:pt idx="804">
                  <c:v>0.35822826731567559</c:v>
                </c:pt>
                <c:pt idx="805">
                  <c:v>0.35794431361684448</c:v>
                </c:pt>
                <c:pt idx="806">
                  <c:v>0.35766080971971242</c:v>
                </c:pt>
                <c:pt idx="807">
                  <c:v>0.35737775455635129</c:v>
                </c:pt>
                <c:pt idx="808">
                  <c:v>0.35709514706221068</c:v>
                </c:pt>
                <c:pt idx="809">
                  <c:v>0.35681298617610507</c:v>
                </c:pt>
                <c:pt idx="810">
                  <c:v>0.3565312708402002</c:v>
                </c:pt>
                <c:pt idx="811">
                  <c:v>0.35625000000000001</c:v>
                </c:pt>
                <c:pt idx="812">
                  <c:v>0.35596917260433331</c:v>
                </c:pt>
                <c:pt idx="813">
                  <c:v>0.35568878760534084</c:v>
                </c:pt>
                <c:pt idx="814">
                  <c:v>0.35540884395846228</c:v>
                </c:pt>
                <c:pt idx="815">
                  <c:v>0.35512934062242313</c:v>
                </c:pt>
                <c:pt idx="816">
                  <c:v>0.35485027655922186</c:v>
                </c:pt>
                <c:pt idx="817">
                  <c:v>0.35457165073411706</c:v>
                </c:pt>
                <c:pt idx="818">
                  <c:v>0.35429346211561458</c:v>
                </c:pt>
                <c:pt idx="819">
                  <c:v>0.35401570967545515</c:v>
                </c:pt>
                <c:pt idx="820">
                  <c:v>0.35373839238860116</c:v>
                </c:pt>
                <c:pt idx="821">
                  <c:v>0.35346150923322445</c:v>
                </c:pt>
                <c:pt idx="822">
                  <c:v>0.35318505919069354</c:v>
                </c:pt>
                <c:pt idx="823">
                  <c:v>0.35290904124556138</c:v>
                </c:pt>
                <c:pt idx="824">
                  <c:v>0.3526334543855526</c:v>
                </c:pt>
                <c:pt idx="825">
                  <c:v>0.35235829760155152</c:v>
                </c:pt>
                <c:pt idx="826">
                  <c:v>0.35208356988758943</c:v>
                </c:pt>
                <c:pt idx="827">
                  <c:v>0.35180927024083264</c:v>
                </c:pt>
                <c:pt idx="828">
                  <c:v>0.3515353976615701</c:v>
                </c:pt>
                <c:pt idx="829">
                  <c:v>0.35126195115320136</c:v>
                </c:pt>
                <c:pt idx="830">
                  <c:v>0.35098892972222434</c:v>
                </c:pt>
                <c:pt idx="831">
                  <c:v>0.35071633237822353</c:v>
                </c:pt>
                <c:pt idx="832">
                  <c:v>0.35044415813385776</c:v>
                </c:pt>
                <c:pt idx="833">
                  <c:v>0.3501724060048485</c:v>
                </c:pt>
                <c:pt idx="834">
                  <c:v>0.3499010750099677</c:v>
                </c:pt>
                <c:pt idx="835">
                  <c:v>0.34963016417102655</c:v>
                </c:pt>
                <c:pt idx="836">
                  <c:v>0.34935967251286287</c:v>
                </c:pt>
                <c:pt idx="837">
                  <c:v>0.34908959906333031</c:v>
                </c:pt>
                <c:pt idx="838">
                  <c:v>0.34881994285328594</c:v>
                </c:pt>
                <c:pt idx="839">
                  <c:v>0.34855070291657925</c:v>
                </c:pt>
                <c:pt idx="840">
                  <c:v>0.34828187829004026</c:v>
                </c:pt>
                <c:pt idx="841">
                  <c:v>0.34801346801346805</c:v>
                </c:pt>
                <c:pt idx="842">
                  <c:v>0.34774547112961957</c:v>
                </c:pt>
                <c:pt idx="843">
                  <c:v>0.34747788668419793</c:v>
                </c:pt>
                <c:pt idx="844">
                  <c:v>0.3472107137258415</c:v>
                </c:pt>
                <c:pt idx="845">
                  <c:v>0.34694395130611211</c:v>
                </c:pt>
                <c:pt idx="846">
                  <c:v>0.34667759847948426</c:v>
                </c:pt>
                <c:pt idx="847">
                  <c:v>0.34641165430333365</c:v>
                </c:pt>
                <c:pt idx="848">
                  <c:v>0.34614611783792637</c:v>
                </c:pt>
                <c:pt idx="849">
                  <c:v>0.34588098814640755</c:v>
                </c:pt>
                <c:pt idx="850">
                  <c:v>0.34561626429479042</c:v>
                </c:pt>
                <c:pt idx="851">
                  <c:v>0.34535194535194536</c:v>
                </c:pt>
                <c:pt idx="852">
                  <c:v>0.34508803038958918</c:v>
                </c:pt>
                <c:pt idx="853">
                  <c:v>0.34482451848227391</c:v>
                </c:pt>
                <c:pt idx="854">
                  <c:v>0.34456140870737617</c:v>
                </c:pt>
                <c:pt idx="855">
                  <c:v>0.34429870014508634</c:v>
                </c:pt>
                <c:pt idx="856">
                  <c:v>0.34403639187839791</c:v>
                </c:pt>
                <c:pt idx="857">
                  <c:v>0.34377448299309676</c:v>
                </c:pt>
                <c:pt idx="858">
                  <c:v>0.3435129725777506</c:v>
                </c:pt>
                <c:pt idx="859">
                  <c:v>0.3432518597236982</c:v>
                </c:pt>
                <c:pt idx="860">
                  <c:v>0.34299114352503929</c:v>
                </c:pt>
                <c:pt idx="861">
                  <c:v>0.34273082307862357</c:v>
                </c:pt>
                <c:pt idx="862">
                  <c:v>0.34247089748404058</c:v>
                </c:pt>
                <c:pt idx="863">
                  <c:v>0.34221136584360934</c:v>
                </c:pt>
                <c:pt idx="864">
                  <c:v>0.34195222726236779</c:v>
                </c:pt>
                <c:pt idx="865">
                  <c:v>0.34169348084806278</c:v>
                </c:pt>
                <c:pt idx="866">
                  <c:v>0.34143512571113971</c:v>
                </c:pt>
                <c:pt idx="867">
                  <c:v>0.34117716096473216</c:v>
                </c:pt>
                <c:pt idx="868">
                  <c:v>0.34091958572465203</c:v>
                </c:pt>
                <c:pt idx="869">
                  <c:v>0.34066239910937934</c:v>
                </c:pt>
                <c:pt idx="870">
                  <c:v>0.34040560024005212</c:v>
                </c:pt>
                <c:pt idx="871">
                  <c:v>0.34014918824045637</c:v>
                </c:pt>
                <c:pt idx="872">
                  <c:v>0.33989316223701616</c:v>
                </c:pt>
                <c:pt idx="873">
                  <c:v>0.33963752135878378</c:v>
                </c:pt>
                <c:pt idx="874">
                  <c:v>0.33938226473742972</c:v>
                </c:pt>
                <c:pt idx="875">
                  <c:v>0.33912739150723292</c:v>
                </c:pt>
                <c:pt idx="876">
                  <c:v>0.33887290080507088</c:v>
                </c:pt>
                <c:pt idx="877">
                  <c:v>0.33861879177041015</c:v>
                </c:pt>
                <c:pt idx="878">
                  <c:v>0.3383650635452965</c:v>
                </c:pt>
                <c:pt idx="879">
                  <c:v>0.33811171527434503</c:v>
                </c:pt>
                <c:pt idx="880">
                  <c:v>0.33785874610473099</c:v>
                </c:pt>
                <c:pt idx="881">
                  <c:v>0.33760615518617992</c:v>
                </c:pt>
                <c:pt idx="882">
                  <c:v>0.33735394167095811</c:v>
                </c:pt>
                <c:pt idx="883">
                  <c:v>0.33710210471386332</c:v>
                </c:pt>
                <c:pt idx="884">
                  <c:v>0.33685064347221516</c:v>
                </c:pt>
                <c:pt idx="885">
                  <c:v>0.33659955710584594</c:v>
                </c:pt>
                <c:pt idx="886">
                  <c:v>0.33634884477709082</c:v>
                </c:pt>
                <c:pt idx="887">
                  <c:v>0.33609850565077898</c:v>
                </c:pt>
                <c:pt idx="888">
                  <c:v>0.33584853889422422</c:v>
                </c:pt>
                <c:pt idx="889">
                  <c:v>0.33559894367721549</c:v>
                </c:pt>
                <c:pt idx="890">
                  <c:v>0.33534971917200807</c:v>
                </c:pt>
                <c:pt idx="891">
                  <c:v>0.33510086455331417</c:v>
                </c:pt>
                <c:pt idx="892">
                  <c:v>0.33485237899829384</c:v>
                </c:pt>
                <c:pt idx="893">
                  <c:v>0.33460426168654589</c:v>
                </c:pt>
                <c:pt idx="894">
                  <c:v>0.33435651180009923</c:v>
                </c:pt>
                <c:pt idx="895">
                  <c:v>0.33410912852340319</c:v>
                </c:pt>
                <c:pt idx="896">
                  <c:v>0.33386211104331914</c:v>
                </c:pt>
                <c:pt idx="897">
                  <c:v>0.33361545854911134</c:v>
                </c:pt>
                <c:pt idx="898">
                  <c:v>0.33336917023243817</c:v>
                </c:pt>
                <c:pt idx="899">
                  <c:v>0.33312324528734322</c:v>
                </c:pt>
                <c:pt idx="900">
                  <c:v>0.33287768291024644</c:v>
                </c:pt>
                <c:pt idx="901">
                  <c:v>0.33263248229993564</c:v>
                </c:pt>
                <c:pt idx="902">
                  <c:v>0.33238764265755755</c:v>
                </c:pt>
                <c:pt idx="903">
                  <c:v>0.33214316318660919</c:v>
                </c:pt>
                <c:pt idx="904">
                  <c:v>0.33189904309292917</c:v>
                </c:pt>
                <c:pt idx="905">
                  <c:v>0.33165528158468938</c:v>
                </c:pt>
                <c:pt idx="906">
                  <c:v>0.33141187787238596</c:v>
                </c:pt>
                <c:pt idx="907">
                  <c:v>0.33116883116883122</c:v>
                </c:pt>
                <c:pt idx="908">
                  <c:v>0.33092614068914489</c:v>
                </c:pt>
                <c:pt idx="909">
                  <c:v>0.33068380565074579</c:v>
                </c:pt>
                <c:pt idx="910">
                  <c:v>0.33044182527334343</c:v>
                </c:pt>
                <c:pt idx="911">
                  <c:v>0.33020019877892942</c:v>
                </c:pt>
                <c:pt idx="912">
                  <c:v>0.32995892539176946</c:v>
                </c:pt>
                <c:pt idx="913">
                  <c:v>0.32971800433839482</c:v>
                </c:pt>
                <c:pt idx="914">
                  <c:v>0.32947743484759406</c:v>
                </c:pt>
                <c:pt idx="915">
                  <c:v>0.32923721615040491</c:v>
                </c:pt>
                <c:pt idx="916">
                  <c:v>0.32899734748010612</c:v>
                </c:pt>
                <c:pt idx="917">
                  <c:v>0.32875782807220916</c:v>
                </c:pt>
                <c:pt idx="918">
                  <c:v>0.32851865716445006</c:v>
                </c:pt>
                <c:pt idx="919">
                  <c:v>0.32827983399678157</c:v>
                </c:pt>
                <c:pt idx="920">
                  <c:v>0.32804135781136495</c:v>
                </c:pt>
                <c:pt idx="921">
                  <c:v>0.32780322785256188</c:v>
                </c:pt>
                <c:pt idx="922">
                  <c:v>0.32756544336692656</c:v>
                </c:pt>
                <c:pt idx="923">
                  <c:v>0.32732800360319786</c:v>
                </c:pt>
                <c:pt idx="924">
                  <c:v>0.32709090781229128</c:v>
                </c:pt>
                <c:pt idx="925">
                  <c:v>0.326854155247291</c:v>
                </c:pt>
                <c:pt idx="926">
                  <c:v>0.32661774516344227</c:v>
                </c:pt>
                <c:pt idx="927">
                  <c:v>0.32638167681814356</c:v>
                </c:pt>
                <c:pt idx="928">
                  <c:v>0.32614594947093845</c:v>
                </c:pt>
                <c:pt idx="929">
                  <c:v>0.3259105623835083</c:v>
                </c:pt>
                <c:pt idx="930">
                  <c:v>0.32567551481966434</c:v>
                </c:pt>
                <c:pt idx="931">
                  <c:v>0.32544080604534009</c:v>
                </c:pt>
                <c:pt idx="932">
                  <c:v>0.32520643532858357</c:v>
                </c:pt>
                <c:pt idx="933">
                  <c:v>0.32497240193954979</c:v>
                </c:pt>
                <c:pt idx="934">
                  <c:v>0.32473870515049325</c:v>
                </c:pt>
                <c:pt idx="935">
                  <c:v>0.32450534423576033</c:v>
                </c:pt>
                <c:pt idx="936">
                  <c:v>0.32427231847178167</c:v>
                </c:pt>
                <c:pt idx="937">
                  <c:v>0.32403962713706475</c:v>
                </c:pt>
                <c:pt idx="938">
                  <c:v>0.32380726951218664</c:v>
                </c:pt>
                <c:pt idx="939">
                  <c:v>0.32357524487978634</c:v>
                </c:pt>
                <c:pt idx="940">
                  <c:v>0.32334355252455738</c:v>
                </c:pt>
                <c:pt idx="941">
                  <c:v>0.32311219173324074</c:v>
                </c:pt>
                <c:pt idx="942">
                  <c:v>0.32288116179461723</c:v>
                </c:pt>
                <c:pt idx="943">
                  <c:v>0.32265046199950054</c:v>
                </c:pt>
                <c:pt idx="944">
                  <c:v>0.32242009164072954</c:v>
                </c:pt>
                <c:pt idx="945">
                  <c:v>0.32219005001316137</c:v>
                </c:pt>
                <c:pt idx="946">
                  <c:v>0.32196033641366423</c:v>
                </c:pt>
                <c:pt idx="947">
                  <c:v>0.32173095014111008</c:v>
                </c:pt>
                <c:pt idx="948">
                  <c:v>0.32150189049636768</c:v>
                </c:pt>
                <c:pt idx="949">
                  <c:v>0.32127315678229518</c:v>
                </c:pt>
                <c:pt idx="950">
                  <c:v>0.32104474830373358</c:v>
                </c:pt>
                <c:pt idx="951">
                  <c:v>0.32081666436749895</c:v>
                </c:pt>
                <c:pt idx="952">
                  <c:v>0.3205889042823763</c:v>
                </c:pt>
                <c:pt idx="953">
                  <c:v>0.32036146735911175</c:v>
                </c:pt>
                <c:pt idx="954">
                  <c:v>0.32013435291040615</c:v>
                </c:pt>
                <c:pt idx="955">
                  <c:v>0.31990756025090794</c:v>
                </c:pt>
                <c:pt idx="956">
                  <c:v>0.31968108869720613</c:v>
                </c:pt>
                <c:pt idx="957">
                  <c:v>0.31945493756782378</c:v>
                </c:pt>
                <c:pt idx="958">
                  <c:v>0.31922910618321088</c:v>
                </c:pt>
                <c:pt idx="959">
                  <c:v>0.31900359386573757</c:v>
                </c:pt>
                <c:pt idx="960">
                  <c:v>0.3187783999396876</c:v>
                </c:pt>
                <c:pt idx="961">
                  <c:v>0.31855352373125129</c:v>
                </c:pt>
                <c:pt idx="962">
                  <c:v>0.31832896456851889</c:v>
                </c:pt>
                <c:pt idx="963">
                  <c:v>0.31810472178147403</c:v>
                </c:pt>
                <c:pt idx="964">
                  <c:v>0.31788079470198677</c:v>
                </c:pt>
                <c:pt idx="965">
                  <c:v>0.31765718266380738</c:v>
                </c:pt>
                <c:pt idx="966">
                  <c:v>0.31743388500255931</c:v>
                </c:pt>
                <c:pt idx="967">
                  <c:v>0.31721090105573285</c:v>
                </c:pt>
                <c:pt idx="968">
                  <c:v>0.31698823016267863</c:v>
                </c:pt>
                <c:pt idx="969">
                  <c:v>0.31676587166460085</c:v>
                </c:pt>
                <c:pt idx="970">
                  <c:v>0.31654382490455096</c:v>
                </c:pt>
                <c:pt idx="971">
                  <c:v>0.31632208922742111</c:v>
                </c:pt>
                <c:pt idx="972">
                  <c:v>0.31610066397993791</c:v>
                </c:pt>
                <c:pt idx="973">
                  <c:v>0.31587954851065569</c:v>
                </c:pt>
                <c:pt idx="974">
                  <c:v>0.31565874216995027</c:v>
                </c:pt>
                <c:pt idx="975">
                  <c:v>0.31543824431001277</c:v>
                </c:pt>
                <c:pt idx="976">
                  <c:v>0.31521805428484295</c:v>
                </c:pt>
                <c:pt idx="977">
                  <c:v>0.31499817145024311</c:v>
                </c:pt>
                <c:pt idx="978">
                  <c:v>0.31477859516381185</c:v>
                </c:pt>
                <c:pt idx="979">
                  <c:v>0.31455932478493753</c:v>
                </c:pt>
                <c:pt idx="980">
                  <c:v>0.3143403596747924</c:v>
                </c:pt>
                <c:pt idx="981">
                  <c:v>0.3141216991963261</c:v>
                </c:pt>
                <c:pt idx="982">
                  <c:v>0.31390334271425974</c:v>
                </c:pt>
                <c:pt idx="983">
                  <c:v>0.31368528959507946</c:v>
                </c:pt>
                <c:pt idx="984">
                  <c:v>0.31346753920703063</c:v>
                </c:pt>
                <c:pt idx="985">
                  <c:v>0.31325009092011152</c:v>
                </c:pt>
                <c:pt idx="986">
                  <c:v>0.31303294410606725</c:v>
                </c:pt>
                <c:pt idx="987">
                  <c:v>0.31281609813838374</c:v>
                </c:pt>
                <c:pt idx="988">
                  <c:v>0.31259955239228182</c:v>
                </c:pt>
                <c:pt idx="989">
                  <c:v>0.31238330624471106</c:v>
                </c:pt>
                <c:pt idx="990">
                  <c:v>0.31216735907434379</c:v>
                </c:pt>
                <c:pt idx="991">
                  <c:v>0.31195171026156943</c:v>
                </c:pt>
                <c:pt idx="992">
                  <c:v>0.31173635918848819</c:v>
                </c:pt>
                <c:pt idx="993">
                  <c:v>0.31152130523890537</c:v>
                </c:pt>
                <c:pt idx="994">
                  <c:v>0.31130654779832539</c:v>
                </c:pt>
                <c:pt idx="995">
                  <c:v>0.31109208625394619</c:v>
                </c:pt>
                <c:pt idx="996">
                  <c:v>0.31087791999465297</c:v>
                </c:pt>
                <c:pt idx="997">
                  <c:v>0.31066404841101275</c:v>
                </c:pt>
                <c:pt idx="998">
                  <c:v>0.31045047089526839</c:v>
                </c:pt>
                <c:pt idx="999">
                  <c:v>0.31023718684133295</c:v>
                </c:pt>
                <c:pt idx="1000">
                  <c:v>0.31002419564478395</c:v>
                </c:pt>
                <c:pt idx="1001">
                  <c:v>0.30981149670285751</c:v>
                </c:pt>
                <c:pt idx="1002">
                  <c:v>0.30959908941444292</c:v>
                </c:pt>
                <c:pt idx="1003">
                  <c:v>0.30938697318007663</c:v>
                </c:pt>
                <c:pt idx="1004">
                  <c:v>0.30917514740193702</c:v>
                </c:pt>
                <c:pt idx="1005">
                  <c:v>0.30896361148383844</c:v>
                </c:pt>
                <c:pt idx="1006">
                  <c:v>0.30875236483122576</c:v>
                </c:pt>
                <c:pt idx="1007">
                  <c:v>0.30854140685116882</c:v>
                </c:pt>
                <c:pt idx="1008">
                  <c:v>0.30833073695235697</c:v>
                </c:pt>
                <c:pt idx="1009">
                  <c:v>0.30812035454509323</c:v>
                </c:pt>
                <c:pt idx="1010">
                  <c:v>0.30791025904128905</c:v>
                </c:pt>
                <c:pt idx="1011">
                  <c:v>0.30770044985445888</c:v>
                </c:pt>
                <c:pt idx="1012">
                  <c:v>0.30749092639971443</c:v>
                </c:pt>
                <c:pt idx="1013">
                  <c:v>0.3072816880937595</c:v>
                </c:pt>
                <c:pt idx="1014">
                  <c:v>0.30707273435488452</c:v>
                </c:pt>
                <c:pt idx="1015">
                  <c:v>0.30686406460296095</c:v>
                </c:pt>
                <c:pt idx="1016">
                  <c:v>0.30665567825943629</c:v>
                </c:pt>
                <c:pt idx="1017">
                  <c:v>0.30644757474732831</c:v>
                </c:pt>
                <c:pt idx="1018">
                  <c:v>0.30623975349122012</c:v>
                </c:pt>
                <c:pt idx="1019">
                  <c:v>0.30603221391725444</c:v>
                </c:pt>
                <c:pt idx="1020">
                  <c:v>0.30582495545312882</c:v>
                </c:pt>
                <c:pt idx="1021">
                  <c:v>0.30561797752808989</c:v>
                </c:pt>
                <c:pt idx="1022">
                  <c:v>0.30541127957292852</c:v>
                </c:pt>
                <c:pt idx="1023">
                  <c:v>0.30520486101997429</c:v>
                </c:pt>
                <c:pt idx="1024">
                  <c:v>0.30499872130309053</c:v>
                </c:pt>
                <c:pt idx="1025">
                  <c:v>0.30479285985766896</c:v>
                </c:pt>
                <c:pt idx="1026">
                  <c:v>0.30458727612062475</c:v>
                </c:pt>
                <c:pt idx="1027">
                  <c:v>0.30438196953039109</c:v>
                </c:pt>
                <c:pt idx="1028">
                  <c:v>0.30417693952691438</c:v>
                </c:pt>
                <c:pt idx="1029">
                  <c:v>0.3039721855516489</c:v>
                </c:pt>
                <c:pt idx="1030">
                  <c:v>0.3037677070475519</c:v>
                </c:pt>
                <c:pt idx="1031">
                  <c:v>0.30356350345907845</c:v>
                </c:pt>
                <c:pt idx="1032">
                  <c:v>0.30335957423217652</c:v>
                </c:pt>
                <c:pt idx="1033">
                  <c:v>0.30315591881428178</c:v>
                </c:pt>
                <c:pt idx="1034">
                  <c:v>0.30295253665431288</c:v>
                </c:pt>
                <c:pt idx="1035">
                  <c:v>0.30274942720266612</c:v>
                </c:pt>
                <c:pt idx="1036">
                  <c:v>0.30254658991121086</c:v>
                </c:pt>
                <c:pt idx="1037">
                  <c:v>0.30234402423328438</c:v>
                </c:pt>
                <c:pt idx="1038">
                  <c:v>0.30214172962368702</c:v>
                </c:pt>
                <c:pt idx="1039">
                  <c:v>0.30193970553867727</c:v>
                </c:pt>
                <c:pt idx="1040">
                  <c:v>0.30173795143596693</c:v>
                </c:pt>
                <c:pt idx="1041">
                  <c:v>0.30153646677471635</c:v>
                </c:pt>
                <c:pt idx="1042">
                  <c:v>0.30133525101552933</c:v>
                </c:pt>
                <c:pt idx="1043">
                  <c:v>0.30113430362044857</c:v>
                </c:pt>
                <c:pt idx="1044">
                  <c:v>0.30093362405295065</c:v>
                </c:pt>
                <c:pt idx="1045">
                  <c:v>0.3007332117779416</c:v>
                </c:pt>
                <c:pt idx="1046">
                  <c:v>0.30053306626175169</c:v>
                </c:pt>
                <c:pt idx="1047">
                  <c:v>0.30033318697213113</c:v>
                </c:pt>
                <c:pt idx="1048">
                  <c:v>0.30013357337824498</c:v>
                </c:pt>
                <c:pt idx="1049">
                  <c:v>0.29993422495066868</c:v>
                </c:pt>
                <c:pt idx="1050">
                  <c:v>0.29973514116138344</c:v>
                </c:pt>
                <c:pt idx="1051">
                  <c:v>0.29953632148377124</c:v>
                </c:pt>
                <c:pt idx="1052">
                  <c:v>0.29933776539261053</c:v>
                </c:pt>
                <c:pt idx="1053">
                  <c:v>0.2991394723640714</c:v>
                </c:pt>
                <c:pt idx="1054">
                  <c:v>0.29894144187571103</c:v>
                </c:pt>
                <c:pt idx="1055">
                  <c:v>0.29874367340646923</c:v>
                </c:pt>
                <c:pt idx="1056">
                  <c:v>0.2985461664366636</c:v>
                </c:pt>
                <c:pt idx="1057">
                  <c:v>0.29834892044798522</c:v>
                </c:pt>
                <c:pt idx="1058">
                  <c:v>0.29815193492349407</c:v>
                </c:pt>
                <c:pt idx="1059">
                  <c:v>0.29795520934761444</c:v>
                </c:pt>
                <c:pt idx="1060">
                  <c:v>0.29775874320613033</c:v>
                </c:pt>
                <c:pt idx="1061">
                  <c:v>0.29756253598618132</c:v>
                </c:pt>
                <c:pt idx="1062">
                  <c:v>0.29736658717625775</c:v>
                </c:pt>
                <c:pt idx="1063">
                  <c:v>0.29717089626619647</c:v>
                </c:pt>
                <c:pt idx="1064">
                  <c:v>0.29697546274717629</c:v>
                </c:pt>
                <c:pt idx="1065">
                  <c:v>0.29678028611171375</c:v>
                </c:pt>
                <c:pt idx="1066">
                  <c:v>0.29658536585365852</c:v>
                </c:pt>
                <c:pt idx="1067">
                  <c:v>0.29639070146818924</c:v>
                </c:pt>
                <c:pt idx="1068">
                  <c:v>0.2961962924518089</c:v>
                </c:pt>
                <c:pt idx="1069">
                  <c:v>0.29600213830234068</c:v>
                </c:pt>
                <c:pt idx="1070">
                  <c:v>0.29580823851892368</c:v>
                </c:pt>
                <c:pt idx="1071">
                  <c:v>0.2956145926020084</c:v>
                </c:pt>
                <c:pt idx="1072">
                  <c:v>0.29542120005335265</c:v>
                </c:pt>
                <c:pt idx="1073">
                  <c:v>0.29522806037601718</c:v>
                </c:pt>
                <c:pt idx="1074">
                  <c:v>0.29503517307436139</c:v>
                </c:pt>
                <c:pt idx="1075">
                  <c:v>0.29484253765403923</c:v>
                </c:pt>
                <c:pt idx="1076">
                  <c:v>0.29465015362199487</c:v>
                </c:pt>
                <c:pt idx="1077">
                  <c:v>0.29445802048645842</c:v>
                </c:pt>
                <c:pt idx="1078">
                  <c:v>0.29426613775694194</c:v>
                </c:pt>
                <c:pt idx="1079">
                  <c:v>0.29407450494423509</c:v>
                </c:pt>
                <c:pt idx="1080">
                  <c:v>0.29388312156040114</c:v>
                </c:pt>
                <c:pt idx="1081">
                  <c:v>0.29369198711877254</c:v>
                </c:pt>
                <c:pt idx="1082">
                  <c:v>0.29350110113394712</c:v>
                </c:pt>
                <c:pt idx="1083">
                  <c:v>0.29331046312178388</c:v>
                </c:pt>
                <c:pt idx="1084">
                  <c:v>0.29312007259939876</c:v>
                </c:pt>
                <c:pt idx="1085">
                  <c:v>0.2929299290851608</c:v>
                </c:pt>
                <c:pt idx="1086">
                  <c:v>0.29274003209868776</c:v>
                </c:pt>
                <c:pt idx="1087">
                  <c:v>0.29255038116084237</c:v>
                </c:pt>
                <c:pt idx="1088">
                  <c:v>0.29236097579372816</c:v>
                </c:pt>
                <c:pt idx="1089">
                  <c:v>0.2921718155206855</c:v>
                </c:pt>
                <c:pt idx="1090">
                  <c:v>0.2919828998662875</c:v>
                </c:pt>
                <c:pt idx="1091">
                  <c:v>0.29179422835633628</c:v>
                </c:pt>
                <c:pt idx="1092">
                  <c:v>0.29160580051785862</c:v>
                </c:pt>
                <c:pt idx="1093">
                  <c:v>0.29141761587910231</c:v>
                </c:pt>
                <c:pt idx="1094">
                  <c:v>0.29122967396953209</c:v>
                </c:pt>
                <c:pt idx="1095">
                  <c:v>0.29104197431982581</c:v>
                </c:pt>
                <c:pt idx="1096">
                  <c:v>0.29085451646187038</c:v>
                </c:pt>
                <c:pt idx="1097">
                  <c:v>0.29066729992875806</c:v>
                </c:pt>
                <c:pt idx="1098">
                  <c:v>0.29048032425478237</c:v>
                </c:pt>
                <c:pt idx="1099">
                  <c:v>0.29029358897543439</c:v>
                </c:pt>
                <c:pt idx="1100">
                  <c:v>0.290107093627399</c:v>
                </c:pt>
                <c:pt idx="1101">
                  <c:v>0.28992083774855076</c:v>
                </c:pt>
                <c:pt idx="1102">
                  <c:v>0.28973482087795033</c:v>
                </c:pt>
                <c:pt idx="1103">
                  <c:v>0.28954904255584057</c:v>
                </c:pt>
                <c:pt idx="1104">
                  <c:v>0.28936350232364272</c:v>
                </c:pt>
                <c:pt idx="1105">
                  <c:v>0.2891781997239527</c:v>
                </c:pt>
                <c:pt idx="1106">
                  <c:v>0.28899313430053747</c:v>
                </c:pt>
                <c:pt idx="1107">
                  <c:v>0.28880830559833093</c:v>
                </c:pt>
                <c:pt idx="1108">
                  <c:v>0.28862371316343055</c:v>
                </c:pt>
                <c:pt idx="1109">
                  <c:v>0.28843935654309349</c:v>
                </c:pt>
                <c:pt idx="1110">
                  <c:v>0.28825523528573288</c:v>
                </c:pt>
                <c:pt idx="1111">
                  <c:v>0.28807134894091418</c:v>
                </c:pt>
                <c:pt idx="1112">
                  <c:v>0.28788769705935147</c:v>
                </c:pt>
                <c:pt idx="1113">
                  <c:v>0.28770427919290392</c:v>
                </c:pt>
                <c:pt idx="1114">
                  <c:v>0.28752109489457189</c:v>
                </c:pt>
                <c:pt idx="1115">
                  <c:v>0.28733814371849364</c:v>
                </c:pt>
                <c:pt idx="1116">
                  <c:v>0.28715542521994136</c:v>
                </c:pt>
                <c:pt idx="1117">
                  <c:v>0.28697293895531784</c:v>
                </c:pt>
                <c:pt idx="1118">
                  <c:v>0.28679068448215267</c:v>
                </c:pt>
                <c:pt idx="1119">
                  <c:v>0.28660866135909885</c:v>
                </c:pt>
                <c:pt idx="1120">
                  <c:v>0.28642686914592919</c:v>
                </c:pt>
                <c:pt idx="1121">
                  <c:v>0.28624530740353255</c:v>
                </c:pt>
                <c:pt idx="1122">
                  <c:v>0.28606397569391057</c:v>
                </c:pt>
                <c:pt idx="1123">
                  <c:v>0.28588287358017411</c:v>
                </c:pt>
                <c:pt idx="1124">
                  <c:v>0.2857020006265395</c:v>
                </c:pt>
                <c:pt idx="1125">
                  <c:v>0.28552135639832538</c:v>
                </c:pt>
                <c:pt idx="1126">
                  <c:v>0.28534094046194902</c:v>
                </c:pt>
                <c:pt idx="1127">
                  <c:v>0.28516075238492289</c:v>
                </c:pt>
                <c:pt idx="1128">
                  <c:v>0.28498079173585117</c:v>
                </c:pt>
                <c:pt idx="1129">
                  <c:v>0.28480105808442635</c:v>
                </c:pt>
                <c:pt idx="1130">
                  <c:v>0.28462155100142583</c:v>
                </c:pt>
                <c:pt idx="1131">
                  <c:v>0.28444227005870842</c:v>
                </c:pt>
                <c:pt idx="1132">
                  <c:v>0.28426321482921102</c:v>
                </c:pt>
                <c:pt idx="1133">
                  <c:v>0.28408438488694526</c:v>
                </c:pt>
                <c:pt idx="1134">
                  <c:v>0.28390577980699389</c:v>
                </c:pt>
                <c:pt idx="1135">
                  <c:v>0.28372739916550765</c:v>
                </c:pt>
                <c:pt idx="1136">
                  <c:v>0.28354924253970193</c:v>
                </c:pt>
                <c:pt idx="1137">
                  <c:v>0.28337130950785316</c:v>
                </c:pt>
                <c:pt idx="1138">
                  <c:v>0.28319359964929586</c:v>
                </c:pt>
                <c:pt idx="1139">
                  <c:v>0.28301611254441905</c:v>
                </c:pt>
                <c:pt idx="1140">
                  <c:v>0.28283884777466295</c:v>
                </c:pt>
                <c:pt idx="1141">
                  <c:v>0.28266180492251597</c:v>
                </c:pt>
                <c:pt idx="1142">
                  <c:v>0.28248498357151097</c:v>
                </c:pt>
                <c:pt idx="1143">
                  <c:v>0.28230838330622254</c:v>
                </c:pt>
                <c:pt idx="1144">
                  <c:v>0.28213200371226321</c:v>
                </c:pt>
                <c:pt idx="1145">
                  <c:v>0.28195584437628063</c:v>
                </c:pt>
                <c:pt idx="1146">
                  <c:v>0.28177990488595406</c:v>
                </c:pt>
                <c:pt idx="1147">
                  <c:v>0.28160418482999133</c:v>
                </c:pt>
                <c:pt idx="1148">
                  <c:v>0.28142868379812552</c:v>
                </c:pt>
                <c:pt idx="1149">
                  <c:v>0.28125340138111188</c:v>
                </c:pt>
                <c:pt idx="1150">
                  <c:v>0.28107833717072461</c:v>
                </c:pt>
                <c:pt idx="1151">
                  <c:v>0.28090349075975363</c:v>
                </c:pt>
                <c:pt idx="1152">
                  <c:v>0.28072886174200129</c:v>
                </c:pt>
                <c:pt idx="1153">
                  <c:v>0.28055444971227972</c:v>
                </c:pt>
                <c:pt idx="1154">
                  <c:v>0.28038025426640706</c:v>
                </c:pt>
                <c:pt idx="1155">
                  <c:v>0.28020627500120493</c:v>
                </c:pt>
                <c:pt idx="1156">
                  <c:v>0.28003251151449476</c:v>
                </c:pt>
                <c:pt idx="1157">
                  <c:v>0.27985896340509514</c:v>
                </c:pt>
                <c:pt idx="1158">
                  <c:v>0.27968563027281856</c:v>
                </c:pt>
                <c:pt idx="1159">
                  <c:v>0.2795125117184683</c:v>
                </c:pt>
                <c:pt idx="1160">
                  <c:v>0.27933960734383539</c:v>
                </c:pt>
                <c:pt idx="1161">
                  <c:v>0.27916691675169558</c:v>
                </c:pt>
                <c:pt idx="1162">
                  <c:v>0.27899443954580627</c:v>
                </c:pt>
                <c:pt idx="1163">
                  <c:v>0.27882217533090353</c:v>
                </c:pt>
                <c:pt idx="1164">
                  <c:v>0.27865012371269898</c:v>
                </c:pt>
                <c:pt idx="1165">
                  <c:v>0.27847828429787691</c:v>
                </c:pt>
                <c:pt idx="1166">
                  <c:v>0.27830665669409127</c:v>
                </c:pt>
                <c:pt idx="1167">
                  <c:v>0.27813524050996247</c:v>
                </c:pt>
                <c:pt idx="1168">
                  <c:v>0.27796403535507469</c:v>
                </c:pt>
                <c:pt idx="1169">
                  <c:v>0.2777930408399728</c:v>
                </c:pt>
                <c:pt idx="1170">
                  <c:v>0.2776222565761593</c:v>
                </c:pt>
                <c:pt idx="1171">
                  <c:v>0.27745168217609167</c:v>
                </c:pt>
                <c:pt idx="1172">
                  <c:v>0.277281317253179</c:v>
                </c:pt>
                <c:pt idx="1173">
                  <c:v>0.27711116142177949</c:v>
                </c:pt>
                <c:pt idx="1174">
                  <c:v>0.27694121429719737</c:v>
                </c:pt>
                <c:pt idx="1175">
                  <c:v>0.27677147549567993</c:v>
                </c:pt>
                <c:pt idx="1176">
                  <c:v>0.27660194463441468</c:v>
                </c:pt>
                <c:pt idx="1177">
                  <c:v>0.27643262133152657</c:v>
                </c:pt>
                <c:pt idx="1178">
                  <c:v>0.27626350520607507</c:v>
                </c:pt>
                <c:pt idx="1179">
                  <c:v>0.27609459587805113</c:v>
                </c:pt>
                <c:pt idx="1180">
                  <c:v>0.27592589296837461</c:v>
                </c:pt>
                <c:pt idx="1181">
                  <c:v>0.27575739609889133</c:v>
                </c:pt>
                <c:pt idx="1182">
                  <c:v>0.27558910489237021</c:v>
                </c:pt>
                <c:pt idx="1183">
                  <c:v>0.27542101897250054</c:v>
                </c:pt>
                <c:pt idx="1184">
                  <c:v>0.27525313796388901</c:v>
                </c:pt>
                <c:pt idx="1185">
                  <c:v>0.27508546149205709</c:v>
                </c:pt>
                <c:pt idx="1186">
                  <c:v>0.27491798918343824</c:v>
                </c:pt>
                <c:pt idx="1187">
                  <c:v>0.27475072066537498</c:v>
                </c:pt>
                <c:pt idx="1188">
                  <c:v>0.2745836555661163</c:v>
                </c:pt>
                <c:pt idx="1189">
                  <c:v>0.27441679351481474</c:v>
                </c:pt>
                <c:pt idx="1190">
                  <c:v>0.27425013414152372</c:v>
                </c:pt>
                <c:pt idx="1191">
                  <c:v>0.27408367707719505</c:v>
                </c:pt>
                <c:pt idx="1192">
                  <c:v>0.27391742195367574</c:v>
                </c:pt>
                <c:pt idx="1193">
                  <c:v>0.27375136840370556</c:v>
                </c:pt>
                <c:pt idx="1194">
                  <c:v>0.27358551606091441</c:v>
                </c:pt>
                <c:pt idx="1195">
                  <c:v>0.27341986455981943</c:v>
                </c:pt>
                <c:pt idx="1196">
                  <c:v>0.27325441353582236</c:v>
                </c:pt>
                <c:pt idx="1197">
                  <c:v>0.27308916262520699</c:v>
                </c:pt>
                <c:pt idx="1198">
                  <c:v>0.27292411146513634</c:v>
                </c:pt>
                <c:pt idx="1199">
                  <c:v>0.27275925969365017</c:v>
                </c:pt>
                <c:pt idx="1200">
                  <c:v>0.27259460694966214</c:v>
                </c:pt>
                <c:pt idx="1201">
                  <c:v>0.2724301528729573</c:v>
                </c:pt>
                <c:pt idx="1202">
                  <c:v>0.27226589710418947</c:v>
                </c:pt>
                <c:pt idx="1203">
                  <c:v>0.27210183928487858</c:v>
                </c:pt>
                <c:pt idx="1204">
                  <c:v>0.27193797905740796</c:v>
                </c:pt>
                <c:pt idx="1205">
                  <c:v>0.27177431606502206</c:v>
                </c:pt>
                <c:pt idx="1206">
                  <c:v>0.27161084995182344</c:v>
                </c:pt>
                <c:pt idx="1207">
                  <c:v>0.2714475803627705</c:v>
                </c:pt>
                <c:pt idx="1208">
                  <c:v>0.2712845069436749</c:v>
                </c:pt>
                <c:pt idx="1209">
                  <c:v>0.27112162934119871</c:v>
                </c:pt>
                <c:pt idx="1210">
                  <c:v>0.27095894720285219</c:v>
                </c:pt>
                <c:pt idx="1211">
                  <c:v>0.27079646017699116</c:v>
                </c:pt>
                <c:pt idx="1212">
                  <c:v>0.27063416791281431</c:v>
                </c:pt>
                <c:pt idx="1213">
                  <c:v>0.27047207006036078</c:v>
                </c:pt>
                <c:pt idx="1214">
                  <c:v>0.2703101662705078</c:v>
                </c:pt>
                <c:pt idx="1215">
                  <c:v>0.2701484561949678</c:v>
                </c:pt>
                <c:pt idx="1216">
                  <c:v>0.26998693948628644</c:v>
                </c:pt>
                <c:pt idx="1217">
                  <c:v>0.26982561579783965</c:v>
                </c:pt>
                <c:pt idx="1218">
                  <c:v>0.26966448478383126</c:v>
                </c:pt>
                <c:pt idx="1219">
                  <c:v>0.26950354609929078</c:v>
                </c:pt>
                <c:pt idx="1220">
                  <c:v>0.26934279940007066</c:v>
                </c:pt>
                <c:pt idx="1221">
                  <c:v>0.26918224434284393</c:v>
                </c:pt>
                <c:pt idx="1222">
                  <c:v>0.26902188058510179</c:v>
                </c:pt>
                <c:pt idx="1223">
                  <c:v>0.26886170778515112</c:v>
                </c:pt>
                <c:pt idx="1224">
                  <c:v>0.26870172560211208</c:v>
                </c:pt>
                <c:pt idx="1225">
                  <c:v>0.26854193369591578</c:v>
                </c:pt>
                <c:pt idx="1226">
                  <c:v>0.26838233172730158</c:v>
                </c:pt>
                <c:pt idx="1227">
                  <c:v>0.26822291935781511</c:v>
                </c:pt>
                <c:pt idx="1228">
                  <c:v>0.26806369624980553</c:v>
                </c:pt>
                <c:pt idx="1229">
                  <c:v>0.26790466206642322</c:v>
                </c:pt>
                <c:pt idx="1230">
                  <c:v>0.26774581647161766</c:v>
                </c:pt>
                <c:pt idx="1231">
                  <c:v>0.26758715913013464</c:v>
                </c:pt>
                <c:pt idx="1232">
                  <c:v>0.26742868970751427</c:v>
                </c:pt>
                <c:pt idx="1233">
                  <c:v>0.26727040787008838</c:v>
                </c:pt>
                <c:pt idx="1234">
                  <c:v>0.26711231328497836</c:v>
                </c:pt>
                <c:pt idx="1235">
                  <c:v>0.26695440562009276</c:v>
                </c:pt>
                <c:pt idx="1236">
                  <c:v>0.26679668454412481</c:v>
                </c:pt>
                <c:pt idx="1237">
                  <c:v>0.26663914972655045</c:v>
                </c:pt>
                <c:pt idx="1238">
                  <c:v>0.26648180083762557</c:v>
                </c:pt>
                <c:pt idx="1239">
                  <c:v>0.26632463754838415</c:v>
                </c:pt>
                <c:pt idx="1240">
                  <c:v>0.2661676595306357</c:v>
                </c:pt>
                <c:pt idx="1241">
                  <c:v>0.26601086645696309</c:v>
                </c:pt>
                <c:pt idx="1242">
                  <c:v>0.26585425800072021</c:v>
                </c:pt>
                <c:pt idx="1243">
                  <c:v>0.26569783383602963</c:v>
                </c:pt>
                <c:pt idx="1244">
                  <c:v>0.26554159363778057</c:v>
                </c:pt>
                <c:pt idx="1245">
                  <c:v>0.26538553708162638</c:v>
                </c:pt>
                <c:pt idx="1246">
                  <c:v>0.26522966384398255</c:v>
                </c:pt>
                <c:pt idx="1247">
                  <c:v>0.26507397360202434</c:v>
                </c:pt>
                <c:pt idx="1248">
                  <c:v>0.26491846603368435</c:v>
                </c:pt>
                <c:pt idx="1249">
                  <c:v>0.2647631408176509</c:v>
                </c:pt>
                <c:pt idx="1250">
                  <c:v>0.26460799763336501</c:v>
                </c:pt>
                <c:pt idx="1251">
                  <c:v>0.2644530361610189</c:v>
                </c:pt>
                <c:pt idx="1252">
                  <c:v>0.26429825608155333</c:v>
                </c:pt>
                <c:pt idx="1253">
                  <c:v>0.26414365707665571</c:v>
                </c:pt>
                <c:pt idx="1254">
                  <c:v>0.2639892388287578</c:v>
                </c:pt>
                <c:pt idx="1255">
                  <c:v>0.2638350010210333</c:v>
                </c:pt>
                <c:pt idx="1256">
                  <c:v>0.26368094333739622</c:v>
                </c:pt>
                <c:pt idx="1257">
                  <c:v>0.26352706546249816</c:v>
                </c:pt>
                <c:pt idx="1258">
                  <c:v>0.26337336708172659</c:v>
                </c:pt>
                <c:pt idx="1259">
                  <c:v>0.26321984788120245</c:v>
                </c:pt>
                <c:pt idx="1260">
                  <c:v>0.26306650754777811</c:v>
                </c:pt>
                <c:pt idx="1261">
                  <c:v>0.26291334576903513</c:v>
                </c:pt>
                <c:pt idx="1262">
                  <c:v>0.26276036223328231</c:v>
                </c:pt>
                <c:pt idx="1263">
                  <c:v>0.26260755662955354</c:v>
                </c:pt>
                <c:pt idx="1264">
                  <c:v>0.26245492864760556</c:v>
                </c:pt>
                <c:pt idx="1265">
                  <c:v>0.26230247797791589</c:v>
                </c:pt>
                <c:pt idx="1266">
                  <c:v>0.26215020431168101</c:v>
                </c:pt>
                <c:pt idx="1267">
                  <c:v>0.26199810734081386</c:v>
                </c:pt>
                <c:pt idx="1268">
                  <c:v>0.26184618675794202</c:v>
                </c:pt>
                <c:pt idx="1269">
                  <c:v>0.26169444225640565</c:v>
                </c:pt>
                <c:pt idx="1270">
                  <c:v>0.26154287353025524</c:v>
                </c:pt>
                <c:pt idx="1271">
                  <c:v>0.26139148027424974</c:v>
                </c:pt>
                <c:pt idx="1272">
                  <c:v>0.26124026218385449</c:v>
                </c:pt>
                <c:pt idx="1273">
                  <c:v>0.26108921895523896</c:v>
                </c:pt>
                <c:pt idx="1274">
                  <c:v>0.26093835028527507</c:v>
                </c:pt>
                <c:pt idx="1275">
                  <c:v>0.26078765587153496</c:v>
                </c:pt>
                <c:pt idx="1276">
                  <c:v>0.26063713541228883</c:v>
                </c:pt>
                <c:pt idx="1277">
                  <c:v>0.26048678860650321</c:v>
                </c:pt>
                <c:pt idx="1278">
                  <c:v>0.26033661515383882</c:v>
                </c:pt>
                <c:pt idx="1279">
                  <c:v>0.2601866147546486</c:v>
                </c:pt>
                <c:pt idx="1280">
                  <c:v>0.26003678710997558</c:v>
                </c:pt>
                <c:pt idx="1281">
                  <c:v>0.25988713192155111</c:v>
                </c:pt>
                <c:pt idx="1282">
                  <c:v>0.25973764889179274</c:v>
                </c:pt>
                <c:pt idx="1283">
                  <c:v>0.2595883377238023</c:v>
                </c:pt>
                <c:pt idx="1284">
                  <c:v>0.2594391981213639</c:v>
                </c:pt>
                <c:pt idx="1285">
                  <c:v>0.25929022978894206</c:v>
                </c:pt>
                <c:pt idx="1286">
                  <c:v>0.25914143243167953</c:v>
                </c:pt>
                <c:pt idx="1287">
                  <c:v>0.25899280575539568</c:v>
                </c:pt>
                <c:pt idx="1288">
                  <c:v>0.2588443494665843</c:v>
                </c:pt>
                <c:pt idx="1289">
                  <c:v>0.25869606327241179</c:v>
                </c:pt>
                <c:pt idx="1290">
                  <c:v>0.25854794688071508</c:v>
                </c:pt>
                <c:pt idx="1291">
                  <c:v>0.25840000000000002</c:v>
                </c:pt>
                <c:pt idx="1292">
                  <c:v>0.25825222233943912</c:v>
                </c:pt>
                <c:pt idx="1293">
                  <c:v>0.25810461360886988</c:v>
                </c:pt>
                <c:pt idx="1294">
                  <c:v>0.25795717351879277</c:v>
                </c:pt>
                <c:pt idx="1295">
                  <c:v>0.25780990178036939</c:v>
                </c:pt>
                <c:pt idx="1296">
                  <c:v>0.25766279810542064</c:v>
                </c:pt>
                <c:pt idx="1297">
                  <c:v>0.25751586220642464</c:v>
                </c:pt>
                <c:pt idx="1298">
                  <c:v>0.25736909379651507</c:v>
                </c:pt>
                <c:pt idx="1299">
                  <c:v>0.25722249258947927</c:v>
                </c:pt>
                <c:pt idx="1300">
                  <c:v>0.25707605829975627</c:v>
                </c:pt>
                <c:pt idx="1301">
                  <c:v>0.25692979064243499</c:v>
                </c:pt>
                <c:pt idx="1302">
                  <c:v>0.25678368933325235</c:v>
                </c:pt>
                <c:pt idx="1303">
                  <c:v>0.25663775408859169</c:v>
                </c:pt>
                <c:pt idx="1304">
                  <c:v>0.25649198462548045</c:v>
                </c:pt>
                <c:pt idx="1305">
                  <c:v>0.25634638066158882</c:v>
                </c:pt>
                <c:pt idx="1306">
                  <c:v>0.25620094191522763</c:v>
                </c:pt>
                <c:pt idx="1307">
                  <c:v>0.25605566810534658</c:v>
                </c:pt>
                <c:pt idx="1308">
                  <c:v>0.25591055895153259</c:v>
                </c:pt>
                <c:pt idx="1309">
                  <c:v>0.25576561417400773</c:v>
                </c:pt>
                <c:pt idx="1310">
                  <c:v>0.25562083349362763</c:v>
                </c:pt>
                <c:pt idx="1311">
                  <c:v>0.25547621663187964</c:v>
                </c:pt>
                <c:pt idx="1312">
                  <c:v>0.25533176331088092</c:v>
                </c:pt>
                <c:pt idx="1313">
                  <c:v>0.25518747325337693</c:v>
                </c:pt>
                <c:pt idx="1314">
                  <c:v>0.25504334618273944</c:v>
                </c:pt>
                <c:pt idx="1315">
                  <c:v>0.25489938182296462</c:v>
                </c:pt>
                <c:pt idx="1316">
                  <c:v>0.25475557989867176</c:v>
                </c:pt>
                <c:pt idx="1317">
                  <c:v>0.25461194013510113</c:v>
                </c:pt>
                <c:pt idx="1318">
                  <c:v>0.25446846225811215</c:v>
                </c:pt>
                <c:pt idx="1319">
                  <c:v>0.2543251459941821</c:v>
                </c:pt>
                <c:pt idx="1320">
                  <c:v>0.2541819910704039</c:v>
                </c:pt>
                <c:pt idx="1321">
                  <c:v>0.2540389972144847</c:v>
                </c:pt>
                <c:pt idx="1322">
                  <c:v>0.25389616415474392</c:v>
                </c:pt>
                <c:pt idx="1323">
                  <c:v>0.25375349162011174</c:v>
                </c:pt>
                <c:pt idx="1324">
                  <c:v>0.25361097934012727</c:v>
                </c:pt>
                <c:pt idx="1325">
                  <c:v>0.25346862704493683</c:v>
                </c:pt>
                <c:pt idx="1326">
                  <c:v>0.25332643446529235</c:v>
                </c:pt>
                <c:pt idx="1327">
                  <c:v>0.25318440133254949</c:v>
                </c:pt>
                <c:pt idx="1328">
                  <c:v>0.25304252737866617</c:v>
                </c:pt>
                <c:pt idx="1329">
                  <c:v>0.25290081233620065</c:v>
                </c:pt>
                <c:pt idx="1330">
                  <c:v>0.25275925593831006</c:v>
                </c:pt>
                <c:pt idx="1331">
                  <c:v>0.25261785791874869</c:v>
                </c:pt>
                <c:pt idx="1332">
                  <c:v>0.25247661801186605</c:v>
                </c:pt>
                <c:pt idx="1333">
                  <c:v>0.25233553595260572</c:v>
                </c:pt>
                <c:pt idx="1334">
                  <c:v>0.25219461147650318</c:v>
                </c:pt>
                <c:pt idx="1335">
                  <c:v>0.25205384431968442</c:v>
                </c:pt>
                <c:pt idx="1336">
                  <c:v>0.25191323421886425</c:v>
                </c:pt>
                <c:pt idx="1337">
                  <c:v>0.25177278091134475</c:v>
                </c:pt>
                <c:pt idx="1338">
                  <c:v>0.25163248413501338</c:v>
                </c:pt>
                <c:pt idx="1339">
                  <c:v>0.25149234362834155</c:v>
                </c:pt>
                <c:pt idx="1340">
                  <c:v>0.25135235913038306</c:v>
                </c:pt>
                <c:pt idx="1341">
                  <c:v>0.25121253038077235</c:v>
                </c:pt>
                <c:pt idx="1342">
                  <c:v>0.25107285711972277</c:v>
                </c:pt>
                <c:pt idx="1343">
                  <c:v>0.25093333908802523</c:v>
                </c:pt>
                <c:pt idx="1344">
                  <c:v>0.25079397602704645</c:v>
                </c:pt>
                <c:pt idx="1345">
                  <c:v>0.25065476767872735</c:v>
                </c:pt>
                <c:pt idx="1346">
                  <c:v>0.25051571378558157</c:v>
                </c:pt>
                <c:pt idx="1347">
                  <c:v>0.25037681409069379</c:v>
                </c:pt>
                <c:pt idx="1348">
                  <c:v>0.25023806833771811</c:v>
                </c:pt>
                <c:pt idx="1349">
                  <c:v>0.25009947627087659</c:v>
                </c:pt>
                <c:pt idx="1350">
                  <c:v>0.24996103763495758</c:v>
                </c:pt>
                <c:pt idx="1351">
                  <c:v>0.24982275217531422</c:v>
                </c:pt>
                <c:pt idx="1352">
                  <c:v>0.24968461963786284</c:v>
                </c:pt>
                <c:pt idx="1353">
                  <c:v>0.2495466397690814</c:v>
                </c:pt>
                <c:pt idx="1354">
                  <c:v>0.24940881231600792</c:v>
                </c:pt>
                <c:pt idx="1355">
                  <c:v>0.2492711370262391</c:v>
                </c:pt>
                <c:pt idx="1356">
                  <c:v>0.24913361364792846</c:v>
                </c:pt>
                <c:pt idx="1357">
                  <c:v>0.24899624192978512</c:v>
                </c:pt>
                <c:pt idx="1358">
                  <c:v>0.24885902162107212</c:v>
                </c:pt>
                <c:pt idx="1359">
                  <c:v>0.24872195247160489</c:v>
                </c:pt>
                <c:pt idx="1360">
                  <c:v>0.24858503423174977</c:v>
                </c:pt>
                <c:pt idx="1361">
                  <c:v>0.24844826665242242</c:v>
                </c:pt>
                <c:pt idx="1362">
                  <c:v>0.24831164948508647</c:v>
                </c:pt>
                <c:pt idx="1363">
                  <c:v>0.24817518248175185</c:v>
                </c:pt>
                <c:pt idx="1364">
                  <c:v>0.24803886539497333</c:v>
                </c:pt>
                <c:pt idx="1365">
                  <c:v>0.24790269797784908</c:v>
                </c:pt>
                <c:pt idx="1366">
                  <c:v>0.24776667998401919</c:v>
                </c:pt>
                <c:pt idx="1367">
                  <c:v>0.24763081116766403</c:v>
                </c:pt>
                <c:pt idx="1368">
                  <c:v>0.247495091283503</c:v>
                </c:pt>
                <c:pt idx="1369">
                  <c:v>0.24735952008679282</c:v>
                </c:pt>
                <c:pt idx="1370">
                  <c:v>0.24722409733332626</c:v>
                </c:pt>
                <c:pt idx="1371">
                  <c:v>0.24708882277943053</c:v>
                </c:pt>
                <c:pt idx="1372">
                  <c:v>0.24695369618196591</c:v>
                </c:pt>
                <c:pt idx="1373">
                  <c:v>0.24681871729832419</c:v>
                </c:pt>
                <c:pt idx="1374">
                  <c:v>0.2466838858864274</c:v>
                </c:pt>
                <c:pt idx="1375">
                  <c:v>0.24654920170472616</c:v>
                </c:pt>
                <c:pt idx="1376">
                  <c:v>0.24641466451219837</c:v>
                </c:pt>
                <c:pt idx="1377">
                  <c:v>0.24628027406834765</c:v>
                </c:pt>
                <c:pt idx="1378">
                  <c:v>0.2461460301332021</c:v>
                </c:pt>
                <c:pt idx="1379">
                  <c:v>0.24601193246731268</c:v>
                </c:pt>
                <c:pt idx="1380">
                  <c:v>0.24587798083175186</c:v>
                </c:pt>
                <c:pt idx="1381">
                  <c:v>0.24574417498811224</c:v>
                </c:pt>
                <c:pt idx="1382">
                  <c:v>0.24561051469850506</c:v>
                </c:pt>
                <c:pt idx="1383">
                  <c:v>0.24547699972555892</c:v>
                </c:pt>
                <c:pt idx="1384">
                  <c:v>0.24534362983241814</c:v>
                </c:pt>
                <c:pt idx="1385">
                  <c:v>0.24521040478274164</c:v>
                </c:pt>
                <c:pt idx="1386">
                  <c:v>0.24507732434070134</c:v>
                </c:pt>
                <c:pt idx="1387">
                  <c:v>0.24494438827098081</c:v>
                </c:pt>
                <c:pt idx="1388">
                  <c:v>0.24481159633877397</c:v>
                </c:pt>
                <c:pt idx="1389">
                  <c:v>0.24467894830978359</c:v>
                </c:pt>
                <c:pt idx="1390">
                  <c:v>0.24454644395022004</c:v>
                </c:pt>
                <c:pt idx="1391">
                  <c:v>0.24441408302679979</c:v>
                </c:pt>
                <c:pt idx="1392">
                  <c:v>0.24428186530674412</c:v>
                </c:pt>
                <c:pt idx="1393">
                  <c:v>0.24414979055777772</c:v>
                </c:pt>
                <c:pt idx="1394">
                  <c:v>0.24401785854812733</c:v>
                </c:pt>
                <c:pt idx="1395">
                  <c:v>0.24388606904652044</c:v>
                </c:pt>
                <c:pt idx="1396">
                  <c:v>0.24375442182218382</c:v>
                </c:pt>
                <c:pt idx="1397">
                  <c:v>0.24362291664484231</c:v>
                </c:pt>
                <c:pt idx="1398">
                  <c:v>0.24349155328471739</c:v>
                </c:pt>
                <c:pt idx="1399">
                  <c:v>0.2433603315125259</c:v>
                </c:pt>
                <c:pt idx="1400">
                  <c:v>0.24322925109947863</c:v>
                </c:pt>
                <c:pt idx="1401">
                  <c:v>0.24309831181727906</c:v>
                </c:pt>
                <c:pt idx="1402">
                  <c:v>0.24296751343812198</c:v>
                </c:pt>
                <c:pt idx="1403">
                  <c:v>0.24283685573469219</c:v>
                </c:pt>
                <c:pt idx="1404">
                  <c:v>0.24270633848016324</c:v>
                </c:pt>
                <c:pt idx="1405">
                  <c:v>0.24257596144819604</c:v>
                </c:pt>
                <c:pt idx="1406">
                  <c:v>0.24244572441293755</c:v>
                </c:pt>
                <c:pt idx="1407">
                  <c:v>0.24231562714901952</c:v>
                </c:pt>
                <c:pt idx="1408">
                  <c:v>0.24218566943155725</c:v>
                </c:pt>
                <c:pt idx="1409">
                  <c:v>0.2420558510361481</c:v>
                </c:pt>
                <c:pt idx="1410">
                  <c:v>0.24192617173887038</c:v>
                </c:pt>
                <c:pt idx="1411">
                  <c:v>0.24179663131628198</c:v>
                </c:pt>
                <c:pt idx="1412">
                  <c:v>0.24166722954541914</c:v>
                </c:pt>
                <c:pt idx="1413">
                  <c:v>0.24153796620379508</c:v>
                </c:pt>
                <c:pt idx="1414">
                  <c:v>0.24140884106939883</c:v>
                </c:pt>
                <c:pt idx="1415">
                  <c:v>0.24127985392069387</c:v>
                </c:pt>
                <c:pt idx="1416">
                  <c:v>0.24115100453661698</c:v>
                </c:pt>
                <c:pt idx="1417">
                  <c:v>0.24102229269657682</c:v>
                </c:pt>
                <c:pt idx="1418">
                  <c:v>0.24089371818045277</c:v>
                </c:pt>
                <c:pt idx="1419">
                  <c:v>0.24076528076859369</c:v>
                </c:pt>
                <c:pt idx="1420">
                  <c:v>0.24063698024181659</c:v>
                </c:pt>
                <c:pt idx="1421">
                  <c:v>0.24050881638140548</c:v>
                </c:pt>
                <c:pt idx="1422">
                  <c:v>0.24038078896911003</c:v>
                </c:pt>
                <c:pt idx="1423">
                  <c:v>0.24025289778714437</c:v>
                </c:pt>
                <c:pt idx="1424">
                  <c:v>0.24012514261818596</c:v>
                </c:pt>
                <c:pt idx="1425">
                  <c:v>0.23999752324537416</c:v>
                </c:pt>
                <c:pt idx="1426">
                  <c:v>0.23987003945230914</c:v>
                </c:pt>
                <c:pt idx="1427">
                  <c:v>0.2397426910230506</c:v>
                </c:pt>
                <c:pt idx="1428">
                  <c:v>0.23961547774211664</c:v>
                </c:pt>
                <c:pt idx="1429">
                  <c:v>0.23948839939448238</c:v>
                </c:pt>
                <c:pt idx="1430">
                  <c:v>0.23936145576557893</c:v>
                </c:pt>
                <c:pt idx="1431">
                  <c:v>0.23923464664129207</c:v>
                </c:pt>
                <c:pt idx="1432">
                  <c:v>0.23910797180796101</c:v>
                </c:pt>
                <c:pt idx="1433">
                  <c:v>0.23898143105237737</c:v>
                </c:pt>
                <c:pt idx="1434">
                  <c:v>0.23885502416178381</c:v>
                </c:pt>
                <c:pt idx="1435">
                  <c:v>0.23872875092387288</c:v>
                </c:pt>
                <c:pt idx="1436">
                  <c:v>0.23860261112678588</c:v>
                </c:pt>
                <c:pt idx="1437">
                  <c:v>0.23847660455911157</c:v>
                </c:pt>
                <c:pt idx="1438">
                  <c:v>0.23835073100988519</c:v>
                </c:pt>
                <c:pt idx="1439">
                  <c:v>0.23822499026858701</c:v>
                </c:pt>
                <c:pt idx="1440">
                  <c:v>0.23809938212514142</c:v>
                </c:pt>
                <c:pt idx="1441">
                  <c:v>0.23797390636991558</c:v>
                </c:pt>
                <c:pt idx="1442">
                  <c:v>0.23784856279371833</c:v>
                </c:pt>
                <c:pt idx="1443">
                  <c:v>0.237723351187799</c:v>
                </c:pt>
                <c:pt idx="1444">
                  <c:v>0.23759827134384628</c:v>
                </c:pt>
                <c:pt idx="1445">
                  <c:v>0.237473323053987</c:v>
                </c:pt>
                <c:pt idx="1446">
                  <c:v>0.23734850611078512</c:v>
                </c:pt>
                <c:pt idx="1447">
                  <c:v>0.23722382030724037</c:v>
                </c:pt>
                <c:pt idx="1448">
                  <c:v>0.2370992654367873</c:v>
                </c:pt>
                <c:pt idx="1449">
                  <c:v>0.23697484129329408</c:v>
                </c:pt>
                <c:pt idx="1450">
                  <c:v>0.23685054767106128</c:v>
                </c:pt>
                <c:pt idx="1451">
                  <c:v>0.23672638436482085</c:v>
                </c:pt>
                <c:pt idx="1452">
                  <c:v>0.23660235116973494</c:v>
                </c:pt>
                <c:pt idx="1453">
                  <c:v>0.23647844788139472</c:v>
                </c:pt>
                <c:pt idx="1454">
                  <c:v>0.23635467429581941</c:v>
                </c:pt>
                <c:pt idx="1455">
                  <c:v>0.23623103020945496</c:v>
                </c:pt>
                <c:pt idx="1456">
                  <c:v>0.2361075154191731</c:v>
                </c:pt>
                <c:pt idx="1457">
                  <c:v>0.23598412972227015</c:v>
                </c:pt>
                <c:pt idx="1458">
                  <c:v>0.23586087291646596</c:v>
                </c:pt>
                <c:pt idx="1459">
                  <c:v>0.2357377447999027</c:v>
                </c:pt>
                <c:pt idx="1460">
                  <c:v>0.23561474517114389</c:v>
                </c:pt>
                <c:pt idx="1461">
                  <c:v>0.23549187382917322</c:v>
                </c:pt>
                <c:pt idx="1462">
                  <c:v>0.23536913057339348</c:v>
                </c:pt>
                <c:pt idx="1463">
                  <c:v>0.23524651520362541</c:v>
                </c:pt>
                <c:pt idx="1464">
                  <c:v>0.23512402752010678</c:v>
                </c:pt>
                <c:pt idx="1465">
                  <c:v>0.23500166732349106</c:v>
                </c:pt>
                <c:pt idx="1466">
                  <c:v>0.23487943441484663</c:v>
                </c:pt>
                <c:pt idx="1467">
                  <c:v>0.23475732859565535</c:v>
                </c:pt>
                <c:pt idx="1468">
                  <c:v>0.2346353496678118</c:v>
                </c:pt>
                <c:pt idx="1469">
                  <c:v>0.2345134974336221</c:v>
                </c:pt>
                <c:pt idx="1470">
                  <c:v>0.23439177169580272</c:v>
                </c:pt>
                <c:pt idx="1471">
                  <c:v>0.23427017225747962</c:v>
                </c:pt>
                <c:pt idx="1472">
                  <c:v>0.23414869892218707</c:v>
                </c:pt>
                <c:pt idx="1473">
                  <c:v>0.23402735149386655</c:v>
                </c:pt>
                <c:pt idx="1474">
                  <c:v>0.23390612977686587</c:v>
                </c:pt>
                <c:pt idx="1475">
                  <c:v>0.23378503357593791</c:v>
                </c:pt>
                <c:pt idx="1476">
                  <c:v>0.23366406269623974</c:v>
                </c:pt>
                <c:pt idx="1477">
                  <c:v>0.23354321694333144</c:v>
                </c:pt>
                <c:pt idx="1478">
                  <c:v>0.23342249612317514</c:v>
                </c:pt>
                <c:pt idx="1479">
                  <c:v>0.233301900042134</c:v>
                </c:pt>
                <c:pt idx="1480">
                  <c:v>0.2331814285069711</c:v>
                </c:pt>
                <c:pt idx="1481">
                  <c:v>0.23306108132484846</c:v>
                </c:pt>
                <c:pt idx="1482">
                  <c:v>0.23294085830332595</c:v>
                </c:pt>
                <c:pt idx="1483">
                  <c:v>0.23282075925036042</c:v>
                </c:pt>
                <c:pt idx="1484">
                  <c:v>0.23270078397430446</c:v>
                </c:pt>
                <c:pt idx="1485">
                  <c:v>0.23258093228390556</c:v>
                </c:pt>
                <c:pt idx="1486">
                  <c:v>0.232461203988305</c:v>
                </c:pt>
                <c:pt idx="1487">
                  <c:v>0.23234159889703682</c:v>
                </c:pt>
                <c:pt idx="1488">
                  <c:v>0.23222211682002689</c:v>
                </c:pt>
                <c:pt idx="1489">
                  <c:v>0.23210275756759186</c:v>
                </c:pt>
                <c:pt idx="1490">
                  <c:v>0.23198352095043817</c:v>
                </c:pt>
                <c:pt idx="1491">
                  <c:v>0.23186440677966103</c:v>
                </c:pt>
                <c:pt idx="1492">
                  <c:v>0.23174541486674341</c:v>
                </c:pt>
                <c:pt idx="1493">
                  <c:v>0.23162654502355509</c:v>
                </c:pt>
                <c:pt idx="1494">
                  <c:v>0.23150779706235164</c:v>
                </c:pt>
                <c:pt idx="1495">
                  <c:v>0.2313891707957734</c:v>
                </c:pt>
                <c:pt idx="1496">
                  <c:v>0.23127066603684462</c:v>
                </c:pt>
                <c:pt idx="1497">
                  <c:v>0.23115228259897228</c:v>
                </c:pt>
                <c:pt idx="1498">
                  <c:v>0.23103402029594527</c:v>
                </c:pt>
                <c:pt idx="1499">
                  <c:v>0.23091587894193344</c:v>
                </c:pt>
                <c:pt idx="1500">
                  <c:v>0.23079785835148642</c:v>
                </c:pt>
                <c:pt idx="1501">
                  <c:v>0.23067995833953281</c:v>
                </c:pt>
                <c:pt idx="1502">
                  <c:v>0.23056217872137927</c:v>
                </c:pt>
                <c:pt idx="1503">
                  <c:v>0.23044451931270934</c:v>
                </c:pt>
                <c:pt idx="1504">
                  <c:v>0.2303269799295827</c:v>
                </c:pt>
                <c:pt idx="1505">
                  <c:v>0.2302095603884341</c:v>
                </c:pt>
                <c:pt idx="1506">
                  <c:v>0.2300922605060724</c:v>
                </c:pt>
                <c:pt idx="1507">
                  <c:v>0.2299750800996796</c:v>
                </c:pt>
                <c:pt idx="1508">
                  <c:v>0.22985801898681005</c:v>
                </c:pt>
                <c:pt idx="1509">
                  <c:v>0.22974107698538929</c:v>
                </c:pt>
                <c:pt idx="1510">
                  <c:v>0.22962425391371319</c:v>
                </c:pt>
                <c:pt idx="1511">
                  <c:v>0.22950754959044706</c:v>
                </c:pt>
                <c:pt idx="1512">
                  <c:v>0.22939096383462468</c:v>
                </c:pt>
                <c:pt idx="1513">
                  <c:v>0.22927449646564729</c:v>
                </c:pt>
                <c:pt idx="1514">
                  <c:v>0.22915814730328279</c:v>
                </c:pt>
                <c:pt idx="1515">
                  <c:v>0.22904191616766467</c:v>
                </c:pt>
                <c:pt idx="1516">
                  <c:v>0.22892580287929126</c:v>
                </c:pt>
                <c:pt idx="1517">
                  <c:v>0.22880980725902458</c:v>
                </c:pt>
                <c:pt idx="1518">
                  <c:v>0.22869392912808967</c:v>
                </c:pt>
                <c:pt idx="1519">
                  <c:v>0.22857816830807337</c:v>
                </c:pt>
                <c:pt idx="1520">
                  <c:v>0.22846252462092376</c:v>
                </c:pt>
                <c:pt idx="1521">
                  <c:v>0.22834699788894891</c:v>
                </c:pt>
                <c:pt idx="1522">
                  <c:v>0.22823158793481624</c:v>
                </c:pt>
                <c:pt idx="1523">
                  <c:v>0.22811629458155139</c:v>
                </c:pt>
                <c:pt idx="1524">
                  <c:v>0.22800111765253753</c:v>
                </c:pt>
                <c:pt idx="1525">
                  <c:v>0.22788605697151426</c:v>
                </c:pt>
                <c:pt idx="1526">
                  <c:v>0.22777111236257683</c:v>
                </c:pt>
                <c:pt idx="1527">
                  <c:v>0.22765628365017523</c:v>
                </c:pt>
                <c:pt idx="1528">
                  <c:v>0.22754157065911326</c:v>
                </c:pt>
                <c:pt idx="1529">
                  <c:v>0.22742697321454769</c:v>
                </c:pt>
                <c:pt idx="1530">
                  <c:v>0.22731249114198726</c:v>
                </c:pt>
                <c:pt idx="1531">
                  <c:v>0.22719812426729194</c:v>
                </c:pt>
                <c:pt idx="1532">
                  <c:v>0.22708387241667199</c:v>
                </c:pt>
                <c:pt idx="1533">
                  <c:v>0.226969735416687</c:v>
                </c:pt>
                <c:pt idx="1534">
                  <c:v>0.22685571309424524</c:v>
                </c:pt>
                <c:pt idx="1535">
                  <c:v>0.2267418052766024</c:v>
                </c:pt>
                <c:pt idx="1536">
                  <c:v>0.22662801179136116</c:v>
                </c:pt>
                <c:pt idx="1537">
                  <c:v>0.22651433246646993</c:v>
                </c:pt>
                <c:pt idx="1538">
                  <c:v>0.22640076713022234</c:v>
                </c:pt>
                <c:pt idx="1539">
                  <c:v>0.22628731561125601</c:v>
                </c:pt>
                <c:pt idx="1540">
                  <c:v>0.226173977738552</c:v>
                </c:pt>
                <c:pt idx="1541">
                  <c:v>0.2260607533414338</c:v>
                </c:pt>
                <c:pt idx="1542">
                  <c:v>0.22594764224956645</c:v>
                </c:pt>
                <c:pt idx="1543">
                  <c:v>0.2258346442929558</c:v>
                </c:pt>
                <c:pt idx="1544">
                  <c:v>0.22572175930194752</c:v>
                </c:pt>
                <c:pt idx="1545">
                  <c:v>0.22560898710722641</c:v>
                </c:pt>
                <c:pt idx="1546">
                  <c:v>0.2254963275398153</c:v>
                </c:pt>
                <c:pt idx="1547">
                  <c:v>0.22538378043107463</c:v>
                </c:pt>
                <c:pt idx="1548">
                  <c:v>0.2252713456127011</c:v>
                </c:pt>
                <c:pt idx="1549">
                  <c:v>0.22515902291672718</c:v>
                </c:pt>
                <c:pt idx="1550">
                  <c:v>0.22504681217552028</c:v>
                </c:pt>
                <c:pt idx="1551">
                  <c:v>0.2249347132217816</c:v>
                </c:pt>
                <c:pt idx="1552">
                  <c:v>0.22482272588854574</c:v>
                </c:pt>
                <c:pt idx="1553">
                  <c:v>0.22471085000917937</c:v>
                </c:pt>
                <c:pt idx="1554">
                  <c:v>0.22459908541738097</c:v>
                </c:pt>
                <c:pt idx="1555">
                  <c:v>0.22448743194717946</c:v>
                </c:pt>
                <c:pt idx="1556">
                  <c:v>0.22437588943293374</c:v>
                </c:pt>
                <c:pt idx="1557">
                  <c:v>0.22426445770933184</c:v>
                </c:pt>
                <c:pt idx="1558">
                  <c:v>0.22415313661138983</c:v>
                </c:pt>
                <c:pt idx="1559">
                  <c:v>0.22404192597445138</c:v>
                </c:pt>
                <c:pt idx="1560">
                  <c:v>0.22393082563418662</c:v>
                </c:pt>
                <c:pt idx="1561">
                  <c:v>0.22381983542659165</c:v>
                </c:pt>
                <c:pt idx="1562">
                  <c:v>0.22370895518798731</c:v>
                </c:pt>
                <c:pt idx="1563">
                  <c:v>0.22359818475501889</c:v>
                </c:pt>
                <c:pt idx="1564">
                  <c:v>0.22348752396465485</c:v>
                </c:pt>
                <c:pt idx="1565">
                  <c:v>0.22337697265418641</c:v>
                </c:pt>
                <c:pt idx="1566">
                  <c:v>0.22326653066122648</c:v>
                </c:pt>
                <c:pt idx="1567">
                  <c:v>0.22315619782370891</c:v>
                </c:pt>
                <c:pt idx="1568">
                  <c:v>0.22304597397988793</c:v>
                </c:pt>
                <c:pt idx="1569">
                  <c:v>0.2229358589683369</c:v>
                </c:pt>
                <c:pt idx="1570">
                  <c:v>0.22282585262794813</c:v>
                </c:pt>
                <c:pt idx="1571">
                  <c:v>0.22271595479793144</c:v>
                </c:pt>
                <c:pt idx="1572">
                  <c:v>0.22260616531781399</c:v>
                </c:pt>
                <c:pt idx="1573">
                  <c:v>0.22249648402743896</c:v>
                </c:pt>
                <c:pt idx="1574">
                  <c:v>0.22238691076696518</c:v>
                </c:pt>
                <c:pt idx="1575">
                  <c:v>0.2222774453768662</c:v>
                </c:pt>
                <c:pt idx="1576">
                  <c:v>0.22216808769792937</c:v>
                </c:pt>
                <c:pt idx="1577">
                  <c:v>0.22205883757125539</c:v>
                </c:pt>
                <c:pt idx="1578">
                  <c:v>0.22194969483825713</c:v>
                </c:pt>
                <c:pt idx="1579">
                  <c:v>0.22184065934065939</c:v>
                </c:pt>
                <c:pt idx="1580">
                  <c:v>0.22173173092049753</c:v>
                </c:pt>
                <c:pt idx="1581">
                  <c:v>0.22162290942011723</c:v>
                </c:pt>
                <c:pt idx="1582">
                  <c:v>0.22151419468217345</c:v>
                </c:pt>
                <c:pt idx="1583">
                  <c:v>0.22140558654962966</c:v>
                </c:pt>
                <c:pt idx="1584">
                  <c:v>0.2212970848657573</c:v>
                </c:pt>
                <c:pt idx="1585">
                  <c:v>0.22118868947413475</c:v>
                </c:pt>
                <c:pt idx="1586">
                  <c:v>0.22108040021864681</c:v>
                </c:pt>
                <c:pt idx="1587">
                  <c:v>0.22097221694348373</c:v>
                </c:pt>
                <c:pt idx="1588">
                  <c:v>0.22086413949314077</c:v>
                </c:pt>
                <c:pt idx="1589">
                  <c:v>0.22075616771241707</c:v>
                </c:pt>
                <c:pt idx="1590">
                  <c:v>0.22064830144641528</c:v>
                </c:pt>
                <c:pt idx="1591">
                  <c:v>0.22054054054054056</c:v>
                </c:pt>
                <c:pt idx="1592">
                  <c:v>0.22043288484049992</c:v>
                </c:pt>
                <c:pt idx="1593">
                  <c:v>0.22032533419230152</c:v>
                </c:pt>
                <c:pt idx="1594">
                  <c:v>0.2202178884422539</c:v>
                </c:pt>
                <c:pt idx="1595">
                  <c:v>0.22011054743696529</c:v>
                </c:pt>
                <c:pt idx="1596">
                  <c:v>0.22000331102334272</c:v>
                </c:pt>
                <c:pt idx="1597">
                  <c:v>0.21989617904859166</c:v>
                </c:pt>
                <c:pt idx="1598">
                  <c:v>0.21978915136021474</c:v>
                </c:pt>
                <c:pt idx="1599">
                  <c:v>0.2196822278060116</c:v>
                </c:pt>
                <c:pt idx="1600">
                  <c:v>0.21957540823407784</c:v>
                </c:pt>
                <c:pt idx="1601">
                  <c:v>0.21946869249280423</c:v>
                </c:pt>
                <c:pt idx="1602">
                  <c:v>0.21936208043087635</c:v>
                </c:pt>
                <c:pt idx="1603">
                  <c:v>0.21925557189727346</c:v>
                </c:pt>
                <c:pt idx="1604">
                  <c:v>0.21914916674126814</c:v>
                </c:pt>
                <c:pt idx="1605">
                  <c:v>0.21904286481242527</c:v>
                </c:pt>
                <c:pt idx="1606">
                  <c:v>0.21893666596060157</c:v>
                </c:pt>
                <c:pt idx="1607">
                  <c:v>0.21883057003594486</c:v>
                </c:pt>
                <c:pt idx="1608">
                  <c:v>0.21872457688889307</c:v>
                </c:pt>
                <c:pt idx="1609">
                  <c:v>0.21861868637017404</c:v>
                </c:pt>
                <c:pt idx="1610">
                  <c:v>0.21851289833080426</c:v>
                </c:pt>
                <c:pt idx="1611">
                  <c:v>0.2184072126220887</c:v>
                </c:pt>
                <c:pt idx="1612">
                  <c:v>0.21830162909561962</c:v>
                </c:pt>
                <c:pt idx="1613">
                  <c:v>0.21819614760327635</c:v>
                </c:pt>
                <c:pt idx="1614">
                  <c:v>0.21809076799722418</c:v>
                </c:pt>
                <c:pt idx="1615">
                  <c:v>0.21798549012991394</c:v>
                </c:pt>
                <c:pt idx="1616">
                  <c:v>0.2178803138540813</c:v>
                </c:pt>
                <c:pt idx="1617">
                  <c:v>0.21777523902274579</c:v>
                </c:pt>
                <c:pt idx="1618">
                  <c:v>0.21767026548921059</c:v>
                </c:pt>
                <c:pt idx="1619">
                  <c:v>0.21756539310706136</c:v>
                </c:pt>
                <c:pt idx="1620">
                  <c:v>0.21746062173016598</c:v>
                </c:pt>
                <c:pt idx="1621">
                  <c:v>0.21735595121267351</c:v>
                </c:pt>
                <c:pt idx="1622">
                  <c:v>0.21725138140901387</c:v>
                </c:pt>
                <c:pt idx="1623">
                  <c:v>0.21714691217389684</c:v>
                </c:pt>
                <c:pt idx="1624">
                  <c:v>0.21704254336231155</c:v>
                </c:pt>
                <c:pt idx="1625">
                  <c:v>0.21693827482952588</c:v>
                </c:pt>
                <c:pt idx="1626">
                  <c:v>0.21683410643108553</c:v>
                </c:pt>
                <c:pt idx="1627">
                  <c:v>0.21673003802281374</c:v>
                </c:pt>
                <c:pt idx="1628">
                  <c:v>0.21662606946081012</c:v>
                </c:pt>
                <c:pt idx="1629">
                  <c:v>0.21652220060145061</c:v>
                </c:pt>
                <c:pt idx="1630">
                  <c:v>0.21641843130138613</c:v>
                </c:pt>
                <c:pt idx="1631">
                  <c:v>0.21631476141754255</c:v>
                </c:pt>
                <c:pt idx="1632">
                  <c:v>0.21621119080711967</c:v>
                </c:pt>
                <c:pt idx="1633">
                  <c:v>0.21610771932759054</c:v>
                </c:pt>
                <c:pt idx="1634">
                  <c:v>0.21600434683670108</c:v>
                </c:pt>
                <c:pt idx="1635">
                  <c:v>0.2159010731924691</c:v>
                </c:pt>
                <c:pt idx="1636">
                  <c:v>0.21579789825318396</c:v>
                </c:pt>
                <c:pt idx="1637">
                  <c:v>0.21569482187740566</c:v>
                </c:pt>
                <c:pt idx="1638">
                  <c:v>0.21559184392396444</c:v>
                </c:pt>
                <c:pt idx="1639">
                  <c:v>0.21548896425195976</c:v>
                </c:pt>
                <c:pt idx="1640">
                  <c:v>0.21538618272076018</c:v>
                </c:pt>
                <c:pt idx="1641">
                  <c:v>0.21528349919000234</c:v>
                </c:pt>
                <c:pt idx="1642">
                  <c:v>0.21518091351959029</c:v>
                </c:pt>
                <c:pt idx="1643">
                  <c:v>0.2150784255696952</c:v>
                </c:pt>
                <c:pt idx="1644">
                  <c:v>0.21497603520075431</c:v>
                </c:pt>
                <c:pt idx="1645">
                  <c:v>0.21487374227347067</c:v>
                </c:pt>
                <c:pt idx="1646">
                  <c:v>0.21477154664881215</c:v>
                </c:pt>
                <c:pt idx="1647">
                  <c:v>0.2146694481880112</c:v>
                </c:pt>
                <c:pt idx="1648">
                  <c:v>0.21456744675256378</c:v>
                </c:pt>
                <c:pt idx="1649">
                  <c:v>0.2144655422042292</c:v>
                </c:pt>
                <c:pt idx="1650">
                  <c:v>0.21436373440502912</c:v>
                </c:pt>
                <c:pt idx="1651">
                  <c:v>0.21426202321724711</c:v>
                </c:pt>
                <c:pt idx="1652">
                  <c:v>0.21416040850342802</c:v>
                </c:pt>
                <c:pt idx="1653">
                  <c:v>0.21405889012637724</c:v>
                </c:pt>
                <c:pt idx="1654">
                  <c:v>0.21395746794916029</c:v>
                </c:pt>
                <c:pt idx="1655">
                  <c:v>0.21385614183510201</c:v>
                </c:pt>
                <c:pt idx="1656">
                  <c:v>0.21375491164778604</c:v>
                </c:pt>
                <c:pt idx="1657">
                  <c:v>0.21365377725105425</c:v>
                </c:pt>
                <c:pt idx="1658">
                  <c:v>0.21355273850900594</c:v>
                </c:pt>
                <c:pt idx="1659">
                  <c:v>0.21345179528599753</c:v>
                </c:pt>
                <c:pt idx="1660">
                  <c:v>0.21335094744664163</c:v>
                </c:pt>
                <c:pt idx="1661">
                  <c:v>0.21325019485580674</c:v>
                </c:pt>
                <c:pt idx="1662">
                  <c:v>0.21314953737861633</c:v>
                </c:pt>
                <c:pt idx="1663">
                  <c:v>0.21304897488044858</c:v>
                </c:pt>
                <c:pt idx="1664">
                  <c:v>0.2129485072269354</c:v>
                </c:pt>
                <c:pt idx="1665">
                  <c:v>0.21284813428396226</c:v>
                </c:pt>
                <c:pt idx="1666">
                  <c:v>0.21274785591766726</c:v>
                </c:pt>
                <c:pt idx="1667">
                  <c:v>0.2126476719944406</c:v>
                </c:pt>
                <c:pt idx="1668">
                  <c:v>0.21254758238092414</c:v>
                </c:pt>
                <c:pt idx="1669">
                  <c:v>0.21244758694401053</c:v>
                </c:pt>
                <c:pt idx="1670">
                  <c:v>0.21234768555084305</c:v>
                </c:pt>
                <c:pt idx="1671">
                  <c:v>0.21224787806881448</c:v>
                </c:pt>
                <c:pt idx="1672">
                  <c:v>0.21214816436556702</c:v>
                </c:pt>
                <c:pt idx="1673">
                  <c:v>0.21204854430899131</c:v>
                </c:pt>
                <c:pt idx="1674">
                  <c:v>0.21194901776722611</c:v>
                </c:pt>
                <c:pt idx="1675">
                  <c:v>0.21184958460865766</c:v>
                </c:pt>
                <c:pt idx="1676">
                  <c:v>0.21175024470191892</c:v>
                </c:pt>
                <c:pt idx="1677">
                  <c:v>0.21165099791588934</c:v>
                </c:pt>
                <c:pt idx="1678">
                  <c:v>0.21155184411969383</c:v>
                </c:pt>
                <c:pt idx="1679">
                  <c:v>0.21145278318270266</c:v>
                </c:pt>
                <c:pt idx="1680">
                  <c:v>0.21135381497453051</c:v>
                </c:pt>
                <c:pt idx="1681">
                  <c:v>0.21125493936503612</c:v>
                </c:pt>
                <c:pt idx="1682">
                  <c:v>0.21115615622432166</c:v>
                </c:pt>
                <c:pt idx="1683">
                  <c:v>0.21105746542273207</c:v>
                </c:pt>
                <c:pt idx="1684">
                  <c:v>0.21095886683085466</c:v>
                </c:pt>
                <c:pt idx="1685">
                  <c:v>0.21086036031951838</c:v>
                </c:pt>
                <c:pt idx="1686">
                  <c:v>0.2107619457597934</c:v>
                </c:pt>
                <c:pt idx="1687">
                  <c:v>0.21066362302299041</c:v>
                </c:pt>
                <c:pt idx="1688">
                  <c:v>0.21056539198066018</c:v>
                </c:pt>
                <c:pt idx="1689">
                  <c:v>0.21046725250459292</c:v>
                </c:pt>
                <c:pt idx="1690">
                  <c:v>0.21036920446681773</c:v>
                </c:pt>
                <c:pt idx="1691">
                  <c:v>0.21027124773960221</c:v>
                </c:pt>
                <c:pt idx="1692">
                  <c:v>0.21017338219545148</c:v>
                </c:pt>
                <c:pt idx="1693">
                  <c:v>0.21007560770710823</c:v>
                </c:pt>
                <c:pt idx="1694">
                  <c:v>0.20997792414755159</c:v>
                </c:pt>
                <c:pt idx="1695">
                  <c:v>0.20988033138999698</c:v>
                </c:pt>
                <c:pt idx="1696">
                  <c:v>0.2097828293078953</c:v>
                </c:pt>
                <c:pt idx="1697">
                  <c:v>0.20968541777493266</c:v>
                </c:pt>
                <c:pt idx="1698">
                  <c:v>0.20958809666502948</c:v>
                </c:pt>
                <c:pt idx="1699">
                  <c:v>0.20949086585234028</c:v>
                </c:pt>
                <c:pt idx="1700">
                  <c:v>0.20939372521125305</c:v>
                </c:pt>
                <c:pt idx="1701">
                  <c:v>0.20929667461638843</c:v>
                </c:pt>
                <c:pt idx="1702">
                  <c:v>0.20919971394259965</c:v>
                </c:pt>
                <c:pt idx="1703">
                  <c:v>0.20910284306497151</c:v>
                </c:pt>
                <c:pt idx="1704">
                  <c:v>0.20900606185882029</c:v>
                </c:pt>
                <c:pt idx="1705">
                  <c:v>0.2089093701996928</c:v>
                </c:pt>
                <c:pt idx="1706">
                  <c:v>0.20881276796336617</c:v>
                </c:pt>
                <c:pt idx="1707">
                  <c:v>0.20871625502584723</c:v>
                </c:pt>
                <c:pt idx="1708">
                  <c:v>0.20861983126337177</c:v>
                </c:pt>
                <c:pt idx="1709">
                  <c:v>0.20852349655240437</c:v>
                </c:pt>
                <c:pt idx="1710">
                  <c:v>0.20842725076963753</c:v>
                </c:pt>
                <c:pt idx="1711">
                  <c:v>0.20833109379199144</c:v>
                </c:pt>
                <c:pt idx="1712">
                  <c:v>0.20823502549661316</c:v>
                </c:pt>
                <c:pt idx="1713">
                  <c:v>0.20813904576087641</c:v>
                </c:pt>
                <c:pt idx="1714">
                  <c:v>0.20804315446238075</c:v>
                </c:pt>
                <c:pt idx="1715">
                  <c:v>0.20794735147895133</c:v>
                </c:pt>
                <c:pt idx="1716">
                  <c:v>0.20785163668863818</c:v>
                </c:pt>
                <c:pt idx="1717">
                  <c:v>0.20775600996971566</c:v>
                </c:pt>
                <c:pt idx="1718">
                  <c:v>0.20766047120068223</c:v>
                </c:pt>
                <c:pt idx="1719">
                  <c:v>0.20756502026025955</c:v>
                </c:pt>
                <c:pt idx="1720">
                  <c:v>0.20746965702739234</c:v>
                </c:pt>
                <c:pt idx="1721">
                  <c:v>0.2073743813812475</c:v>
                </c:pt>
                <c:pt idx="1722">
                  <c:v>0.20727919320121399</c:v>
                </c:pt>
                <c:pt idx="1723">
                  <c:v>0.20718409236690188</c:v>
                </c:pt>
                <c:pt idx="1724">
                  <c:v>0.20708907875814228</c:v>
                </c:pt>
                <c:pt idx="1725">
                  <c:v>0.20699415225498663</c:v>
                </c:pt>
                <c:pt idx="1726">
                  <c:v>0.20689931273770601</c:v>
                </c:pt>
                <c:pt idx="1727">
                  <c:v>0.20680456008679107</c:v>
                </c:pt>
                <c:pt idx="1728">
                  <c:v>0.20670989418295108</c:v>
                </c:pt>
                <c:pt idx="1729">
                  <c:v>0.20661531490711377</c:v>
                </c:pt>
                <c:pt idx="1730">
                  <c:v>0.20652082214042458</c:v>
                </c:pt>
                <c:pt idx="1731">
                  <c:v>0.20642641576424642</c:v>
                </c:pt>
                <c:pt idx="1732">
                  <c:v>0.20633209566015892</c:v>
                </c:pt>
                <c:pt idx="1733">
                  <c:v>0.20623786170995806</c:v>
                </c:pt>
                <c:pt idx="1734">
                  <c:v>0.20614371379565574</c:v>
                </c:pt>
                <c:pt idx="1735">
                  <c:v>0.20604965179947904</c:v>
                </c:pt>
                <c:pt idx="1736">
                  <c:v>0.20595567560387013</c:v>
                </c:pt>
                <c:pt idx="1737">
                  <c:v>0.20586178509148528</c:v>
                </c:pt>
                <c:pt idx="1738">
                  <c:v>0.20576798014519493</c:v>
                </c:pt>
                <c:pt idx="1739">
                  <c:v>0.20567426064808267</c:v>
                </c:pt>
                <c:pt idx="1740">
                  <c:v>0.20558062648344508</c:v>
                </c:pt>
                <c:pt idx="1741">
                  <c:v>0.20548707753479128</c:v>
                </c:pt>
                <c:pt idx="1742">
                  <c:v>0.20539361368584211</c:v>
                </c:pt>
                <c:pt idx="1743">
                  <c:v>0.20530023482053006</c:v>
                </c:pt>
                <c:pt idx="1744">
                  <c:v>0.20520694082299845</c:v>
                </c:pt>
                <c:pt idx="1745">
                  <c:v>0.20511373157760121</c:v>
                </c:pt>
                <c:pt idx="1746">
                  <c:v>0.20502060696890223</c:v>
                </c:pt>
                <c:pt idx="1747">
                  <c:v>0.20492756688167499</c:v>
                </c:pt>
                <c:pt idx="1748">
                  <c:v>0.20483461120090193</c:v>
                </c:pt>
                <c:pt idx="1749">
                  <c:v>0.20474173981177424</c:v>
                </c:pt>
                <c:pt idx="1750">
                  <c:v>0.20464895259969115</c:v>
                </c:pt>
                <c:pt idx="1751">
                  <c:v>0.20455624945025949</c:v>
                </c:pt>
                <c:pt idx="1752">
                  <c:v>0.2044636302492934</c:v>
                </c:pt>
                <c:pt idx="1753">
                  <c:v>0.20437109488281355</c:v>
                </c:pt>
                <c:pt idx="1754">
                  <c:v>0.20427864323704706</c:v>
                </c:pt>
                <c:pt idx="1755">
                  <c:v>0.20418627519842666</c:v>
                </c:pt>
                <c:pt idx="1756">
                  <c:v>0.20409399065359046</c:v>
                </c:pt>
                <c:pt idx="1757">
                  <c:v>0.20400178948938152</c:v>
                </c:pt>
                <c:pt idx="1758">
                  <c:v>0.20390967159284704</c:v>
                </c:pt>
                <c:pt idx="1759">
                  <c:v>0.20381763685123841</c:v>
                </c:pt>
                <c:pt idx="1760">
                  <c:v>0.20372568515201026</c:v>
                </c:pt>
                <c:pt idx="1761">
                  <c:v>0.20363381638282041</c:v>
                </c:pt>
                <c:pt idx="1762">
                  <c:v>0.20354203043152908</c:v>
                </c:pt>
                <c:pt idx="1763">
                  <c:v>0.20345032718619874</c:v>
                </c:pt>
                <c:pt idx="1764">
                  <c:v>0.2033587065350933</c:v>
                </c:pt>
                <c:pt idx="1765">
                  <c:v>0.20326716836667805</c:v>
                </c:pt>
                <c:pt idx="1766">
                  <c:v>0.20317571256961889</c:v>
                </c:pt>
                <c:pt idx="1767">
                  <c:v>0.20308433903278203</c:v>
                </c:pt>
                <c:pt idx="1768">
                  <c:v>0.20299304764523354</c:v>
                </c:pt>
                <c:pt idx="1769">
                  <c:v>0.20290183829623878</c:v>
                </c:pt>
                <c:pt idx="1770">
                  <c:v>0.2028107108752622</c:v>
                </c:pt>
                <c:pt idx="1771">
                  <c:v>0.20271966527196655</c:v>
                </c:pt>
                <c:pt idx="1772">
                  <c:v>0.20262870137621278</c:v>
                </c:pt>
                <c:pt idx="1773">
                  <c:v>0.20253781907805929</c:v>
                </c:pt>
                <c:pt idx="1774">
                  <c:v>0.20244701826776179</c:v>
                </c:pt>
                <c:pt idx="1775">
                  <c:v>0.20235629883577261</c:v>
                </c:pt>
                <c:pt idx="1776">
                  <c:v>0.20226566067274032</c:v>
                </c:pt>
                <c:pt idx="1777">
                  <c:v>0.20217510366950947</c:v>
                </c:pt>
                <c:pt idx="1778">
                  <c:v>0.20208462771711977</c:v>
                </c:pt>
                <c:pt idx="1779">
                  <c:v>0.20199423270680614</c:v>
                </c:pt>
                <c:pt idx="1780">
                  <c:v>0.20190391852999781</c:v>
                </c:pt>
                <c:pt idx="1781">
                  <c:v>0.20181368507831823</c:v>
                </c:pt>
                <c:pt idx="1782">
                  <c:v>0.2017235322435845</c:v>
                </c:pt>
                <c:pt idx="1783">
                  <c:v>0.20163345991780679</c:v>
                </c:pt>
                <c:pt idx="1784">
                  <c:v>0.20154346799318831</c:v>
                </c:pt>
                <c:pt idx="1785">
                  <c:v>0.20145355636212439</c:v>
                </c:pt>
                <c:pt idx="1786">
                  <c:v>0.20136372491720245</c:v>
                </c:pt>
                <c:pt idx="1787">
                  <c:v>0.2012739735512013</c:v>
                </c:pt>
                <c:pt idx="1788">
                  <c:v>0.20118430215709093</c:v>
                </c:pt>
                <c:pt idx="1789">
                  <c:v>0.20109471062803189</c:v>
                </c:pt>
                <c:pt idx="1790">
                  <c:v>0.201005198857375</c:v>
                </c:pt>
                <c:pt idx="1791">
                  <c:v>0.20091576673866093</c:v>
                </c:pt>
                <c:pt idx="1792">
                  <c:v>0.20082641416561964</c:v>
                </c:pt>
                <c:pt idx="1793">
                  <c:v>0.20073714103217011</c:v>
                </c:pt>
                <c:pt idx="1794">
                  <c:v>0.2006479472324198</c:v>
                </c:pt>
                <c:pt idx="1795">
                  <c:v>0.20055883266066443</c:v>
                </c:pt>
                <c:pt idx="1796">
                  <c:v>0.20046979721138722</c:v>
                </c:pt>
                <c:pt idx="1797">
                  <c:v>0.20038084077925886</c:v>
                </c:pt>
                <c:pt idx="1798">
                  <c:v>0.20029196325913678</c:v>
                </c:pt>
                <c:pt idx="1799">
                  <c:v>0.20020316454606499</c:v>
                </c:pt>
                <c:pt idx="1800">
                  <c:v>0.20011444453527347</c:v>
                </c:pt>
                <c:pt idx="1801">
                  <c:v>0.2000258031221778</c:v>
                </c:pt>
                <c:pt idx="1802">
                  <c:v>0.19993724020237888</c:v>
                </c:pt>
                <c:pt idx="1803">
                  <c:v>0.19984875567166233</c:v>
                </c:pt>
                <c:pt idx="1804">
                  <c:v>0.19976034942599827</c:v>
                </c:pt>
                <c:pt idx="1805">
                  <c:v>0.19967202136154066</c:v>
                </c:pt>
                <c:pt idx="1806">
                  <c:v>0.19958377137462721</c:v>
                </c:pt>
                <c:pt idx="1807">
                  <c:v>0.1994955993617788</c:v>
                </c:pt>
                <c:pt idx="1808">
                  <c:v>0.19940750521969897</c:v>
                </c:pt>
                <c:pt idx="1809">
                  <c:v>0.19931948884527373</c:v>
                </c:pt>
                <c:pt idx="1810">
                  <c:v>0.19923155013557101</c:v>
                </c:pt>
                <c:pt idx="1811">
                  <c:v>0.19914368898784041</c:v>
                </c:pt>
                <c:pt idx="1812">
                  <c:v>0.19905590529951256</c:v>
                </c:pt>
                <c:pt idx="1813">
                  <c:v>0.19896819896819901</c:v>
                </c:pt>
                <c:pt idx="1814">
                  <c:v>0.19888056989169153</c:v>
                </c:pt>
                <c:pt idx="1815">
                  <c:v>0.19879301796796198</c:v>
                </c:pt>
                <c:pt idx="1816">
                  <c:v>0.19870554309516184</c:v>
                </c:pt>
                <c:pt idx="1817">
                  <c:v>0.1986181451716216</c:v>
                </c:pt>
                <c:pt idx="1818">
                  <c:v>0.19853082409585074</c:v>
                </c:pt>
                <c:pt idx="1819">
                  <c:v>0.19844357976653698</c:v>
                </c:pt>
                <c:pt idx="1820">
                  <c:v>0.1983564120825462</c:v>
                </c:pt>
                <c:pt idx="1821">
                  <c:v>0.19826932094292171</c:v>
                </c:pt>
                <c:pt idx="1822">
                  <c:v>0.19818230624688427</c:v>
                </c:pt>
                <c:pt idx="1823">
                  <c:v>0.19809536789383125</c:v>
                </c:pt>
                <c:pt idx="1824">
                  <c:v>0.19800850578333667</c:v>
                </c:pt>
                <c:pt idx="1825">
                  <c:v>0.19792171981515053</c:v>
                </c:pt>
                <c:pt idx="1826">
                  <c:v>0.19783500988919844</c:v>
                </c:pt>
                <c:pt idx="1827">
                  <c:v>0.19774837590558147</c:v>
                </c:pt>
                <c:pt idx="1828">
                  <c:v>0.19766181776457542</c:v>
                </c:pt>
                <c:pt idx="1829">
                  <c:v>0.19757533536663074</c:v>
                </c:pt>
                <c:pt idx="1830">
                  <c:v>0.19748892861237194</c:v>
                </c:pt>
                <c:pt idx="1831">
                  <c:v>0.19740259740259741</c:v>
                </c:pt>
                <c:pt idx="1832">
                  <c:v>0.19731634163827885</c:v>
                </c:pt>
                <c:pt idx="1833">
                  <c:v>0.19723016122056092</c:v>
                </c:pt>
                <c:pt idx="1834">
                  <c:v>0.19714405605076107</c:v>
                </c:pt>
                <c:pt idx="1835">
                  <c:v>0.19705802603036879</c:v>
                </c:pt>
                <c:pt idx="1836">
                  <c:v>0.19697207106104561</c:v>
                </c:pt>
                <c:pt idx="1837">
                  <c:v>0.19688619104462451</c:v>
                </c:pt>
                <c:pt idx="1838">
                  <c:v>0.19680038588310961</c:v>
                </c:pt>
                <c:pt idx="1839">
                  <c:v>0.19671465547867573</c:v>
                </c:pt>
                <c:pt idx="1840">
                  <c:v>0.19662899973366815</c:v>
                </c:pt>
                <c:pt idx="1841">
                  <c:v>0.19654341855060217</c:v>
                </c:pt>
                <c:pt idx="1842">
                  <c:v>0.19645791183216263</c:v>
                </c:pt>
                <c:pt idx="1843">
                  <c:v>0.19637247948120379</c:v>
                </c:pt>
                <c:pt idx="1844">
                  <c:v>0.19628712140074867</c:v>
                </c:pt>
                <c:pt idx="1845">
                  <c:v>0.19620183749398895</c:v>
                </c:pt>
                <c:pt idx="1846">
                  <c:v>0.19611662766428437</c:v>
                </c:pt>
                <c:pt idx="1847">
                  <c:v>0.19603149181516263</c:v>
                </c:pt>
                <c:pt idx="1848">
                  <c:v>0.19594642985031871</c:v>
                </c:pt>
                <c:pt idx="1849">
                  <c:v>0.1958614416736148</c:v>
                </c:pt>
                <c:pt idx="1850">
                  <c:v>0.19577652718907979</c:v>
                </c:pt>
                <c:pt idx="1851">
                  <c:v>0.1956916863009088</c:v>
                </c:pt>
                <c:pt idx="1852">
                  <c:v>0.19560691891346316</c:v>
                </c:pt>
                <c:pt idx="1853">
                  <c:v>0.19552222493126961</c:v>
                </c:pt>
                <c:pt idx="1854">
                  <c:v>0.1954376042590204</c:v>
                </c:pt>
                <c:pt idx="1855">
                  <c:v>0.19535305680157253</c:v>
                </c:pt>
                <c:pt idx="1856">
                  <c:v>0.1952685824639476</c:v>
                </c:pt>
                <c:pt idx="1857">
                  <c:v>0.19518418115133154</c:v>
                </c:pt>
                <c:pt idx="1858">
                  <c:v>0.19509985276907396</c:v>
                </c:pt>
                <c:pt idx="1859">
                  <c:v>0.19501559722268813</c:v>
                </c:pt>
                <c:pt idx="1860">
                  <c:v>0.19493141441785028</c:v>
                </c:pt>
                <c:pt idx="1861">
                  <c:v>0.19484730426039967</c:v>
                </c:pt>
                <c:pt idx="1862">
                  <c:v>0.19476326665633781</c:v>
                </c:pt>
                <c:pt idx="1863">
                  <c:v>0.19467930151182847</c:v>
                </c:pt>
                <c:pt idx="1864">
                  <c:v>0.19459540873319697</c:v>
                </c:pt>
                <c:pt idx="1865">
                  <c:v>0.19451158822693018</c:v>
                </c:pt>
                <c:pt idx="1866">
                  <c:v>0.19442783989967607</c:v>
                </c:pt>
                <c:pt idx="1867">
                  <c:v>0.19434416365824309</c:v>
                </c:pt>
                <c:pt idx="1868">
                  <c:v>0.1942605594096003</c:v>
                </c:pt>
                <c:pt idx="1869">
                  <c:v>0.19417702706087656</c:v>
                </c:pt>
                <c:pt idx="1870">
                  <c:v>0.19409356651936058</c:v>
                </c:pt>
                <c:pt idx="1871">
                  <c:v>0.19401017769250023</c:v>
                </c:pt>
                <c:pt idx="1872">
                  <c:v>0.19392686048790253</c:v>
                </c:pt>
                <c:pt idx="1873">
                  <c:v>0.19384361481333301</c:v>
                </c:pt>
                <c:pt idx="1874">
                  <c:v>0.1937604405767156</c:v>
                </c:pt>
                <c:pt idx="1875">
                  <c:v>0.19367733768613216</c:v>
                </c:pt>
                <c:pt idx="1876">
                  <c:v>0.19359430604982208</c:v>
                </c:pt>
                <c:pt idx="1877">
                  <c:v>0.19351134557618221</c:v>
                </c:pt>
                <c:pt idx="1878">
                  <c:v>0.19342845617376625</c:v>
                </c:pt>
                <c:pt idx="1879">
                  <c:v>0.19334563775128452</c:v>
                </c:pt>
                <c:pt idx="1880">
                  <c:v>0.19326289021760359</c:v>
                </c:pt>
                <c:pt idx="1881">
                  <c:v>0.19318021348174608</c:v>
                </c:pt>
                <c:pt idx="1882">
                  <c:v>0.19309760745289015</c:v>
                </c:pt>
                <c:pt idx="1883">
                  <c:v>0.19301507204036916</c:v>
                </c:pt>
                <c:pt idx="1884">
                  <c:v>0.19293260715367164</c:v>
                </c:pt>
                <c:pt idx="1885">
                  <c:v>0.19285021270244049</c:v>
                </c:pt>
                <c:pt idx="1886">
                  <c:v>0.19276788859647309</c:v>
                </c:pt>
                <c:pt idx="1887">
                  <c:v>0.19268563474572059</c:v>
                </c:pt>
                <c:pt idx="1888">
                  <c:v>0.19260345106028801</c:v>
                </c:pt>
                <c:pt idx="1889">
                  <c:v>0.1925213374504334</c:v>
                </c:pt>
                <c:pt idx="1890">
                  <c:v>0.19243929382656799</c:v>
                </c:pt>
                <c:pt idx="1891">
                  <c:v>0.1923573200992556</c:v>
                </c:pt>
                <c:pt idx="1892">
                  <c:v>0.19227541617921234</c:v>
                </c:pt>
                <c:pt idx="1893">
                  <c:v>0.19219358197730638</c:v>
                </c:pt>
                <c:pt idx="1894">
                  <c:v>0.19211181740455746</c:v>
                </c:pt>
                <c:pt idx="1895">
                  <c:v>0.19203012237213685</c:v>
                </c:pt>
                <c:pt idx="1896">
                  <c:v>0.19194849679136664</c:v>
                </c:pt>
                <c:pt idx="1897">
                  <c:v>0.19186694057371981</c:v>
                </c:pt>
                <c:pt idx="1898">
                  <c:v>0.19178545363081961</c:v>
                </c:pt>
                <c:pt idx="1899">
                  <c:v>0.19170403587443946</c:v>
                </c:pt>
                <c:pt idx="1900">
                  <c:v>0.19162268721650252</c:v>
                </c:pt>
                <c:pt idx="1901">
                  <c:v>0.19154140756908125</c:v>
                </c:pt>
                <c:pt idx="1902">
                  <c:v>0.19146019684439747</c:v>
                </c:pt>
                <c:pt idx="1903">
                  <c:v>0.19137905495482152</c:v>
                </c:pt>
                <c:pt idx="1904">
                  <c:v>0.1912979818128725</c:v>
                </c:pt>
                <c:pt idx="1905">
                  <c:v>0.19121697733121748</c:v>
                </c:pt>
                <c:pt idx="1906">
                  <c:v>0.19113604142267152</c:v>
                </c:pt>
                <c:pt idx="1907">
                  <c:v>0.1910551740001972</c:v>
                </c:pt>
                <c:pt idx="1908">
                  <c:v>0.19097437497690423</c:v>
                </c:pt>
                <c:pt idx="1909">
                  <c:v>0.19089364426604943</c:v>
                </c:pt>
                <c:pt idx="1910">
                  <c:v>0.19081298178103603</c:v>
                </c:pt>
                <c:pt idx="1911">
                  <c:v>0.19073238743541379</c:v>
                </c:pt>
                <c:pt idx="1912">
                  <c:v>0.19065186114287824</c:v>
                </c:pt>
                <c:pt idx="1913">
                  <c:v>0.19057140281727078</c:v>
                </c:pt>
                <c:pt idx="1914">
                  <c:v>0.19049101237257804</c:v>
                </c:pt>
                <c:pt idx="1915">
                  <c:v>0.19041068972293182</c:v>
                </c:pt>
                <c:pt idx="1916">
                  <c:v>0.19033043478260872</c:v>
                </c:pt>
                <c:pt idx="1917">
                  <c:v>0.19025024746602967</c:v>
                </c:pt>
                <c:pt idx="1918">
                  <c:v>0.1901701276877599</c:v>
                </c:pt>
                <c:pt idx="1919">
                  <c:v>0.19009007536250838</c:v>
                </c:pt>
                <c:pt idx="1920">
                  <c:v>0.19001009040512776</c:v>
                </c:pt>
                <c:pt idx="1921">
                  <c:v>0.18993017273061377</c:v>
                </c:pt>
                <c:pt idx="1922">
                  <c:v>0.18985032225410525</c:v>
                </c:pt>
                <c:pt idx="1923">
                  <c:v>0.18977053889088361</c:v>
                </c:pt>
                <c:pt idx="1924">
                  <c:v>0.1896908225563726</c:v>
                </c:pt>
                <c:pt idx="1925">
                  <c:v>0.1896111731661381</c:v>
                </c:pt>
                <c:pt idx="1926">
                  <c:v>0.18953159063588762</c:v>
                </c:pt>
                <c:pt idx="1927">
                  <c:v>0.18945207488147028</c:v>
                </c:pt>
                <c:pt idx="1928">
                  <c:v>0.18937262581887621</c:v>
                </c:pt>
                <c:pt idx="1929">
                  <c:v>0.1892932433642365</c:v>
                </c:pt>
                <c:pt idx="1930">
                  <c:v>0.18921392743382273</c:v>
                </c:pt>
                <c:pt idx="1931">
                  <c:v>0.18913467794404684</c:v>
                </c:pt>
                <c:pt idx="1932">
                  <c:v>0.18905549481146075</c:v>
                </c:pt>
                <c:pt idx="1933">
                  <c:v>0.1889763779527559</c:v>
                </c:pt>
                <c:pt idx="1934">
                  <c:v>0.18889732728476341</c:v>
                </c:pt>
                <c:pt idx="1935">
                  <c:v>0.18881834272445319</c:v>
                </c:pt>
                <c:pt idx="1936">
                  <c:v>0.18873942418893425</c:v>
                </c:pt>
                <c:pt idx="1937">
                  <c:v>0.18866057159545385</c:v>
                </c:pt>
                <c:pt idx="1938">
                  <c:v>0.18858178486139779</c:v>
                </c:pt>
                <c:pt idx="1939">
                  <c:v>0.18850306390428948</c:v>
                </c:pt>
                <c:pt idx="1940">
                  <c:v>0.18842440864179028</c:v>
                </c:pt>
                <c:pt idx="1941">
                  <c:v>0.18834581899169875</c:v>
                </c:pt>
                <c:pt idx="1942">
                  <c:v>0.18826729487195057</c:v>
                </c:pt>
                <c:pt idx="1943">
                  <c:v>0.18818883620061827</c:v>
                </c:pt>
                <c:pt idx="1944">
                  <c:v>0.18811044289591078</c:v>
                </c:pt>
                <c:pt idx="1945">
                  <c:v>0.18803211487617341</c:v>
                </c:pt>
                <c:pt idx="1946">
                  <c:v>0.18795385205988727</c:v>
                </c:pt>
                <c:pt idx="1947">
                  <c:v>0.18787565436566928</c:v>
                </c:pt>
                <c:pt idx="1948">
                  <c:v>0.18779752171227154</c:v>
                </c:pt>
                <c:pt idx="1949">
                  <c:v>0.18771945401858145</c:v>
                </c:pt>
                <c:pt idx="1950">
                  <c:v>0.18764145120362119</c:v>
                </c:pt>
                <c:pt idx="1951">
                  <c:v>0.18756351318654732</c:v>
                </c:pt>
                <c:pt idx="1952">
                  <c:v>0.18748563988665087</c:v>
                </c:pt>
                <c:pt idx="1953">
                  <c:v>0.18740783122335669</c:v>
                </c:pt>
                <c:pt idx="1954">
                  <c:v>0.18733008711622345</c:v>
                </c:pt>
                <c:pt idx="1955">
                  <c:v>0.18725240748494318</c:v>
                </c:pt>
                <c:pt idx="1956">
                  <c:v>0.18717479224934103</c:v>
                </c:pt>
                <c:pt idx="1957">
                  <c:v>0.18709724132937516</c:v>
                </c:pt>
                <c:pt idx="1958">
                  <c:v>0.18701975464513615</c:v>
                </c:pt>
                <c:pt idx="1959">
                  <c:v>0.18694233211684702</c:v>
                </c:pt>
                <c:pt idx="1960">
                  <c:v>0.18686497366486279</c:v>
                </c:pt>
                <c:pt idx="1961">
                  <c:v>0.18678767920967032</c:v>
                </c:pt>
                <c:pt idx="1962">
                  <c:v>0.18671044867188788</c:v>
                </c:pt>
                <c:pt idx="1963">
                  <c:v>0.18663328197226506</c:v>
                </c:pt>
                <c:pt idx="1964">
                  <c:v>0.18655617903168231</c:v>
                </c:pt>
                <c:pt idx="1965">
                  <c:v>0.18647913977115091</c:v>
                </c:pt>
                <c:pt idx="1966">
                  <c:v>0.18640216411181246</c:v>
                </c:pt>
                <c:pt idx="1967">
                  <c:v>0.18632525197493871</c:v>
                </c:pt>
                <c:pt idx="1968">
                  <c:v>0.18624840328193137</c:v>
                </c:pt>
                <c:pt idx="1969">
                  <c:v>0.18617161795432169</c:v>
                </c:pt>
                <c:pt idx="1970">
                  <c:v>0.18609489591377029</c:v>
                </c:pt>
                <c:pt idx="1971">
                  <c:v>0.18601823708206688</c:v>
                </c:pt>
                <c:pt idx="1972">
                  <c:v>0.18594164138113004</c:v>
                </c:pt>
                <c:pt idx="1973">
                  <c:v>0.18586510873300674</c:v>
                </c:pt>
                <c:pt idx="1974">
                  <c:v>0.18578863905987242</c:v>
                </c:pt>
                <c:pt idx="1975">
                  <c:v>0.1857122322840305</c:v>
                </c:pt>
                <c:pt idx="1976">
                  <c:v>0.18563588832791206</c:v>
                </c:pt>
                <c:pt idx="1977">
                  <c:v>0.18555960711407579</c:v>
                </c:pt>
                <c:pt idx="1978">
                  <c:v>0.18548338856520752</c:v>
                </c:pt>
                <c:pt idx="1979">
                  <c:v>0.1854072326041202</c:v>
                </c:pt>
                <c:pt idx="1980">
                  <c:v>0.18533113915375329</c:v>
                </c:pt>
                <c:pt idx="1981">
                  <c:v>0.18525510813717291</c:v>
                </c:pt>
                <c:pt idx="1982">
                  <c:v>0.18517913947757125</c:v>
                </c:pt>
                <c:pt idx="1983">
                  <c:v>0.18510323309826646</c:v>
                </c:pt>
                <c:pt idx="1984">
                  <c:v>0.1850273889227024</c:v>
                </c:pt>
                <c:pt idx="1985">
                  <c:v>0.18495160687444828</c:v>
                </c:pt>
                <c:pt idx="1986">
                  <c:v>0.18487588687719858</c:v>
                </c:pt>
                <c:pt idx="1987">
                  <c:v>0.1848002288547726</c:v>
                </c:pt>
                <c:pt idx="1988">
                  <c:v>0.18472463273111434</c:v>
                </c:pt>
                <c:pt idx="1989">
                  <c:v>0.18464909843029212</c:v>
                </c:pt>
                <c:pt idx="1990">
                  <c:v>0.18457362587649856</c:v>
                </c:pt>
                <c:pt idx="1991">
                  <c:v>0.18449821499405</c:v>
                </c:pt>
                <c:pt idx="1992">
                  <c:v>0.18442286570738656</c:v>
                </c:pt>
                <c:pt idx="1993">
                  <c:v>0.18434757794107159</c:v>
                </c:pt>
                <c:pt idx="1994">
                  <c:v>0.18427235161979169</c:v>
                </c:pt>
                <c:pt idx="1995">
                  <c:v>0.18419718666835638</c:v>
                </c:pt>
                <c:pt idx="1996">
                  <c:v>0.18412208301169766</c:v>
                </c:pt>
                <c:pt idx="1997">
                  <c:v>0.18404704057487006</c:v>
                </c:pt>
                <c:pt idx="1998">
                  <c:v>0.18397205928305008</c:v>
                </c:pt>
                <c:pt idx="1999">
                  <c:v>0.18389713906153632</c:v>
                </c:pt>
                <c:pt idx="2000">
                  <c:v>0.18382227983574878</c:v>
                </c:pt>
                <c:pt idx="2001">
                  <c:v>0.18374748153122905</c:v>
                </c:pt>
                <c:pt idx="2002">
                  <c:v>0.18367274407363973</c:v>
                </c:pt>
                <c:pt idx="2003">
                  <c:v>0.18359806738876433</c:v>
                </c:pt>
                <c:pt idx="2004">
                  <c:v>0.18352345140250714</c:v>
                </c:pt>
                <c:pt idx="2005">
                  <c:v>0.18344889604089265</c:v>
                </c:pt>
                <c:pt idx="2006">
                  <c:v>0.18337440123006568</c:v>
                </c:pt>
                <c:pt idx="2007">
                  <c:v>0.18329996689629083</c:v>
                </c:pt>
                <c:pt idx="2008">
                  <c:v>0.18322559296595251</c:v>
                </c:pt>
                <c:pt idx="2009">
                  <c:v>0.18315127936555442</c:v>
                </c:pt>
                <c:pt idx="2010">
                  <c:v>0.18307702602171955</c:v>
                </c:pt>
                <c:pt idx="2011">
                  <c:v>0.18300283286118985</c:v>
                </c:pt>
                <c:pt idx="2012">
                  <c:v>0.18292869981082582</c:v>
                </c:pt>
                <c:pt idx="2013">
                  <c:v>0.18285462679760664</c:v>
                </c:pt>
                <c:pt idx="2014">
                  <c:v>0.18278061374862953</c:v>
                </c:pt>
                <c:pt idx="2015">
                  <c:v>0.18270666059110982</c:v>
                </c:pt>
                <c:pt idx="2016">
                  <c:v>0.18263276725238051</c:v>
                </c:pt>
                <c:pt idx="2017">
                  <c:v>0.18255893365989218</c:v>
                </c:pt>
                <c:pt idx="2018">
                  <c:v>0.1824851597412126</c:v>
                </c:pt>
                <c:pt idx="2019">
                  <c:v>0.18241144542402662</c:v>
                </c:pt>
                <c:pt idx="2020">
                  <c:v>0.18233779063613595</c:v>
                </c:pt>
                <c:pt idx="2021">
                  <c:v>0.1822641953054587</c:v>
                </c:pt>
                <c:pt idx="2022">
                  <c:v>0.18219065936002948</c:v>
                </c:pt>
                <c:pt idx="2023">
                  <c:v>0.1821171827279989</c:v>
                </c:pt>
                <c:pt idx="2024">
                  <c:v>0.18204376533763345</c:v>
                </c:pt>
                <c:pt idx="2025">
                  <c:v>0.18197040711731521</c:v>
                </c:pt>
                <c:pt idx="2026">
                  <c:v>0.18189710799554179</c:v>
                </c:pt>
                <c:pt idx="2027">
                  <c:v>0.18182386790092572</c:v>
                </c:pt>
                <c:pt idx="2028">
                  <c:v>0.18175068676219469</c:v>
                </c:pt>
                <c:pt idx="2029">
                  <c:v>0.181677564508191</c:v>
                </c:pt>
                <c:pt idx="2030">
                  <c:v>0.18160450106787135</c:v>
                </c:pt>
                <c:pt idx="2031">
                  <c:v>0.1815314963703068</c:v>
                </c:pt>
                <c:pt idx="2032">
                  <c:v>0.18145855034468231</c:v>
                </c:pt>
                <c:pt idx="2033">
                  <c:v>0.18138566292029673</c:v>
                </c:pt>
                <c:pt idx="2034">
                  <c:v>0.18131283402656231</c:v>
                </c:pt>
                <c:pt idx="2035">
                  <c:v>0.18124006359300479</c:v>
                </c:pt>
                <c:pt idx="2036">
                  <c:v>0.18116735154926289</c:v>
                </c:pt>
                <c:pt idx="2037">
                  <c:v>0.18109469782508819</c:v>
                </c:pt>
                <c:pt idx="2038">
                  <c:v>0.18102210235034505</c:v>
                </c:pt>
                <c:pt idx="2039">
                  <c:v>0.18094956505501006</c:v>
                </c:pt>
                <c:pt idx="2040">
                  <c:v>0.18087708586917214</c:v>
                </c:pt>
                <c:pt idx="2041">
                  <c:v>0.18080466472303208</c:v>
                </c:pt>
                <c:pt idx="2042">
                  <c:v>0.18073230154690254</c:v>
                </c:pt>
                <c:pt idx="2043">
                  <c:v>0.18065999627120755</c:v>
                </c:pt>
                <c:pt idx="2044">
                  <c:v>0.18058774882648249</c:v>
                </c:pt>
                <c:pt idx="2045">
                  <c:v>0.18051555914337392</c:v>
                </c:pt>
                <c:pt idx="2046">
                  <c:v>0.18044342715263906</c:v>
                </c:pt>
                <c:pt idx="2047">
                  <c:v>0.18037135278514593</c:v>
                </c:pt>
                <c:pt idx="2048">
                  <c:v>0.18029933597187284</c:v>
                </c:pt>
                <c:pt idx="2049">
                  <c:v>0.18022737664390837</c:v>
                </c:pt>
                <c:pt idx="2050">
                  <c:v>0.18015547473245103</c:v>
                </c:pt>
                <c:pt idx="2051">
                  <c:v>0.1800836301688091</c:v>
                </c:pt>
                <c:pt idx="2052">
                  <c:v>0.18001184288440031</c:v>
                </c:pt>
                <c:pt idx="2053">
                  <c:v>0.17994011281075187</c:v>
                </c:pt>
                <c:pt idx="2054">
                  <c:v>0.17986843987949994</c:v>
                </c:pt>
                <c:pt idx="2055">
                  <c:v>0.17979682402238958</c:v>
                </c:pt>
                <c:pt idx="2056">
                  <c:v>0.1797252651712746</c:v>
                </c:pt>
                <c:pt idx="2057">
                  <c:v>0.17965376325811711</c:v>
                </c:pt>
                <c:pt idx="2058">
                  <c:v>0.17958231821498763</c:v>
                </c:pt>
                <c:pt idx="2059">
                  <c:v>0.17951092997406448</c:v>
                </c:pt>
                <c:pt idx="2060">
                  <c:v>0.17943959846763399</c:v>
                </c:pt>
                <c:pt idx="2061">
                  <c:v>0.17936832362808997</c:v>
                </c:pt>
                <c:pt idx="2062">
                  <c:v>0.17929710538793353</c:v>
                </c:pt>
                <c:pt idx="2063">
                  <c:v>0.17922594367977315</c:v>
                </c:pt>
                <c:pt idx="2064">
                  <c:v>0.17915483843632402</c:v>
                </c:pt>
                <c:pt idx="2065">
                  <c:v>0.17908378959040824</c:v>
                </c:pt>
                <c:pt idx="2066">
                  <c:v>0.17901279707495432</c:v>
                </c:pt>
                <c:pt idx="2067">
                  <c:v>0.17894186082299718</c:v>
                </c:pt>
                <c:pt idx="2068">
                  <c:v>0.17887098076767774</c:v>
                </c:pt>
                <c:pt idx="2069">
                  <c:v>0.17880015684224285</c:v>
                </c:pt>
                <c:pt idx="2070">
                  <c:v>0.17872938898004515</c:v>
                </c:pt>
                <c:pt idx="2071">
                  <c:v>0.17865867711454253</c:v>
                </c:pt>
                <c:pt idx="2072">
                  <c:v>0.1785880211792984</c:v>
                </c:pt>
                <c:pt idx="2073">
                  <c:v>0.17851742110798097</c:v>
                </c:pt>
                <c:pt idx="2074">
                  <c:v>0.1784468768343635</c:v>
                </c:pt>
                <c:pt idx="2075">
                  <c:v>0.17837638829232377</c:v>
                </c:pt>
                <c:pt idx="2076">
                  <c:v>0.1783059554158441</c:v>
                </c:pt>
                <c:pt idx="2077">
                  <c:v>0.17823557813901089</c:v>
                </c:pt>
                <c:pt idx="2078">
                  <c:v>0.17816525639601474</c:v>
                </c:pt>
                <c:pt idx="2079">
                  <c:v>0.17809499012114996</c:v>
                </c:pt>
                <c:pt idx="2080">
                  <c:v>0.17802477924881446</c:v>
                </c:pt>
                <c:pt idx="2081">
                  <c:v>0.17795462371350962</c:v>
                </c:pt>
                <c:pt idx="2082">
                  <c:v>0.17788452344983996</c:v>
                </c:pt>
                <c:pt idx="2083">
                  <c:v>0.1778144783925131</c:v>
                </c:pt>
                <c:pt idx="2084">
                  <c:v>0.17774448847633936</c:v>
                </c:pt>
                <c:pt idx="2085">
                  <c:v>0.17767455363623169</c:v>
                </c:pt>
                <c:pt idx="2086">
                  <c:v>0.17760467380720549</c:v>
                </c:pt>
                <c:pt idx="2087">
                  <c:v>0.17753484892437824</c:v>
                </c:pt>
                <c:pt idx="2088">
                  <c:v>0.17746507892296953</c:v>
                </c:pt>
                <c:pt idx="2089">
                  <c:v>0.17739536373830067</c:v>
                </c:pt>
                <c:pt idx="2090">
                  <c:v>0.17732570330579461</c:v>
                </c:pt>
                <c:pt idx="2091">
                  <c:v>0.17725609756097563</c:v>
                </c:pt>
                <c:pt idx="2092">
                  <c:v>0.17718654643946929</c:v>
                </c:pt>
                <c:pt idx="2093">
                  <c:v>0.17711704987700208</c:v>
                </c:pt>
                <c:pt idx="2094">
                  <c:v>0.17704760780940129</c:v>
                </c:pt>
                <c:pt idx="2095">
                  <c:v>0.1769782201725949</c:v>
                </c:pt>
                <c:pt idx="2096">
                  <c:v>0.17690888690261114</c:v>
                </c:pt>
                <c:pt idx="2097">
                  <c:v>0.1768396079355786</c:v>
                </c:pt>
                <c:pt idx="2098">
                  <c:v>0.17677038320772576</c:v>
                </c:pt>
                <c:pt idx="2099">
                  <c:v>0.176701212655381</c:v>
                </c:pt>
                <c:pt idx="2100">
                  <c:v>0.17663209621497228</c:v>
                </c:pt>
                <c:pt idx="2101">
                  <c:v>0.17656303382302704</c:v>
                </c:pt>
                <c:pt idx="2102">
                  <c:v>0.17649402541617182</c:v>
                </c:pt>
                <c:pt idx="2103">
                  <c:v>0.17642507093113233</c:v>
                </c:pt>
                <c:pt idx="2104">
                  <c:v>0.17635617030473311</c:v>
                </c:pt>
                <c:pt idx="2105">
                  <c:v>0.17628732347389728</c:v>
                </c:pt>
                <c:pt idx="2106">
                  <c:v>0.17621853037564647</c:v>
                </c:pt>
                <c:pt idx="2107">
                  <c:v>0.17614979094710054</c:v>
                </c:pt>
                <c:pt idx="2108">
                  <c:v>0.17608110512547751</c:v>
                </c:pt>
                <c:pt idx="2109">
                  <c:v>0.17601247284809315</c:v>
                </c:pt>
                <c:pt idx="2110">
                  <c:v>0.17594389405236102</c:v>
                </c:pt>
                <c:pt idx="2111">
                  <c:v>0.1758753686757922</c:v>
                </c:pt>
                <c:pt idx="2112">
                  <c:v>0.175806896655995</c:v>
                </c:pt>
                <c:pt idx="2113">
                  <c:v>0.17573847793067493</c:v>
                </c:pt>
                <c:pt idx="2114">
                  <c:v>0.17567011243763433</c:v>
                </c:pt>
                <c:pt idx="2115">
                  <c:v>0.17560180011477244</c:v>
                </c:pt>
                <c:pt idx="2116">
                  <c:v>0.17553354090008494</c:v>
                </c:pt>
                <c:pt idx="2117">
                  <c:v>0.17546533473166392</c:v>
                </c:pt>
                <c:pt idx="2118">
                  <c:v>0.17539718154769765</c:v>
                </c:pt>
                <c:pt idx="2119">
                  <c:v>0.17532908128647037</c:v>
                </c:pt>
                <c:pt idx="2120">
                  <c:v>0.17526103388636222</c:v>
                </c:pt>
                <c:pt idx="2121">
                  <c:v>0.17519303928584881</c:v>
                </c:pt>
                <c:pt idx="2122">
                  <c:v>0.17512509742350141</c:v>
                </c:pt>
                <c:pt idx="2123">
                  <c:v>0.17505720823798629</c:v>
                </c:pt>
                <c:pt idx="2124">
                  <c:v>0.174989371668065</c:v>
                </c:pt>
                <c:pt idx="2125">
                  <c:v>0.17492158765259383</c:v>
                </c:pt>
                <c:pt idx="2126">
                  <c:v>0.1748538561305239</c:v>
                </c:pt>
                <c:pt idx="2127">
                  <c:v>0.17478617704090071</c:v>
                </c:pt>
                <c:pt idx="2128">
                  <c:v>0.17471855032286421</c:v>
                </c:pt>
                <c:pt idx="2129">
                  <c:v>0.17465097591564849</c:v>
                </c:pt>
                <c:pt idx="2130">
                  <c:v>0.1745834537585815</c:v>
                </c:pt>
                <c:pt idx="2131">
                  <c:v>0.17451598379108513</c:v>
                </c:pt>
                <c:pt idx="2132">
                  <c:v>0.17444856595267477</c:v>
                </c:pt>
                <c:pt idx="2133">
                  <c:v>0.17438120018295933</c:v>
                </c:pt>
                <c:pt idx="2134">
                  <c:v>0.17431388642164086</c:v>
                </c:pt>
                <c:pt idx="2135">
                  <c:v>0.17424662460851453</c:v>
                </c:pt>
                <c:pt idx="2136">
                  <c:v>0.17417941468346848</c:v>
                </c:pt>
                <c:pt idx="2137">
                  <c:v>0.17411225658648341</c:v>
                </c:pt>
                <c:pt idx="2138">
                  <c:v>0.17404515025763265</c:v>
                </c:pt>
                <c:pt idx="2139">
                  <c:v>0.17397809563708183</c:v>
                </c:pt>
                <c:pt idx="2140">
                  <c:v>0.17391109266508881</c:v>
                </c:pt>
                <c:pt idx="2141">
                  <c:v>0.1738441412820034</c:v>
                </c:pt>
                <c:pt idx="2142">
                  <c:v>0.17377724142826723</c:v>
                </c:pt>
                <c:pt idx="2143">
                  <c:v>0.1737103930444136</c:v>
                </c:pt>
                <c:pt idx="2144">
                  <c:v>0.17364359607106725</c:v>
                </c:pt>
                <c:pt idx="2145">
                  <c:v>0.17357685044894428</c:v>
                </c:pt>
                <c:pt idx="2146">
                  <c:v>0.17351015611885179</c:v>
                </c:pt>
                <c:pt idx="2147">
                  <c:v>0.17344351302168792</c:v>
                </c:pt>
                <c:pt idx="2148">
                  <c:v>0.17337692109844152</c:v>
                </c:pt>
                <c:pt idx="2149">
                  <c:v>0.17331038029019208</c:v>
                </c:pt>
                <c:pt idx="2150">
                  <c:v>0.17324389053810943</c:v>
                </c:pt>
                <c:pt idx="2151">
                  <c:v>0.17317745178345376</c:v>
                </c:pt>
                <c:pt idx="2152">
                  <c:v>0.1731110639675752</c:v>
                </c:pt>
                <c:pt idx="2153">
                  <c:v>0.17304472703191387</c:v>
                </c:pt>
                <c:pt idx="2154">
                  <c:v>0.17297844091799966</c:v>
                </c:pt>
                <c:pt idx="2155">
                  <c:v>0.17291220556745185</c:v>
                </c:pt>
                <c:pt idx="2156">
                  <c:v>0.17284602092197926</c:v>
                </c:pt>
                <c:pt idx="2157">
                  <c:v>0.17277988692337984</c:v>
                </c:pt>
                <c:pt idx="2158">
                  <c:v>0.17271380351354065</c:v>
                </c:pt>
                <c:pt idx="2159">
                  <c:v>0.17264777063443754</c:v>
                </c:pt>
                <c:pt idx="2160">
                  <c:v>0.17258178822813508</c:v>
                </c:pt>
                <c:pt idx="2161">
                  <c:v>0.1725158562367865</c:v>
                </c:pt>
                <c:pt idx="2162">
                  <c:v>0.17244997460263317</c:v>
                </c:pt>
                <c:pt idx="2163">
                  <c:v>0.17238414326800489</c:v>
                </c:pt>
                <c:pt idx="2164">
                  <c:v>0.17231836217531929</c:v>
                </c:pt>
                <c:pt idx="2165">
                  <c:v>0.17225263126708198</c:v>
                </c:pt>
                <c:pt idx="2166">
                  <c:v>0.1721869504858862</c:v>
                </c:pt>
                <c:pt idx="2167">
                  <c:v>0.17212131977441275</c:v>
                </c:pt>
                <c:pt idx="2168">
                  <c:v>0.17205573907542979</c:v>
                </c:pt>
                <c:pt idx="2169">
                  <c:v>0.17199020833179263</c:v>
                </c:pt>
                <c:pt idx="2170">
                  <c:v>0.17192472748644366</c:v>
                </c:pt>
                <c:pt idx="2171">
                  <c:v>0.17185929648241208</c:v>
                </c:pt>
                <c:pt idx="2172">
                  <c:v>0.17179391526281385</c:v>
                </c:pt>
                <c:pt idx="2173">
                  <c:v>0.17172858377085135</c:v>
                </c:pt>
                <c:pt idx="2174">
                  <c:v>0.17166330194981347</c:v>
                </c:pt>
                <c:pt idx="2175">
                  <c:v>0.17159806974307515</c:v>
                </c:pt>
                <c:pt idx="2176">
                  <c:v>0.1715328870940975</c:v>
                </c:pt>
                <c:pt idx="2177">
                  <c:v>0.17146775394642741</c:v>
                </c:pt>
                <c:pt idx="2178">
                  <c:v>0.17140267024369751</c:v>
                </c:pt>
                <c:pt idx="2179">
                  <c:v>0.17133763592962606</c:v>
                </c:pt>
                <c:pt idx="2180">
                  <c:v>0.17127265094801652</c:v>
                </c:pt>
                <c:pt idx="2181">
                  <c:v>0.1712077152427578</c:v>
                </c:pt>
                <c:pt idx="2182">
                  <c:v>0.17114282875782363</c:v>
                </c:pt>
                <c:pt idx="2183">
                  <c:v>0.17107799143727292</c:v>
                </c:pt>
                <c:pt idx="2184">
                  <c:v>0.17101320322524904</c:v>
                </c:pt>
                <c:pt idx="2185">
                  <c:v>0.17094846406598013</c:v>
                </c:pt>
                <c:pt idx="2186">
                  <c:v>0.17088377390377871</c:v>
                </c:pt>
                <c:pt idx="2187">
                  <c:v>0.1708191326830415</c:v>
                </c:pt>
                <c:pt idx="2188">
                  <c:v>0.17075454034824941</c:v>
                </c:pt>
                <c:pt idx="2189">
                  <c:v>0.17068999684396721</c:v>
                </c:pt>
                <c:pt idx="2190">
                  <c:v>0.17062550211484356</c:v>
                </c:pt>
                <c:pt idx="2191">
                  <c:v>0.17056105610561059</c:v>
                </c:pt>
                <c:pt idx="2192">
                  <c:v>0.17049665876108405</c:v>
                </c:pt>
                <c:pt idx="2193">
                  <c:v>0.17043231002616288</c:v>
                </c:pt>
                <c:pt idx="2194">
                  <c:v>0.17036800984582928</c:v>
                </c:pt>
                <c:pt idx="2195">
                  <c:v>0.17030375816514839</c:v>
                </c:pt>
                <c:pt idx="2196">
                  <c:v>0.17023955492926818</c:v>
                </c:pt>
                <c:pt idx="2197">
                  <c:v>0.17017540008341936</c:v>
                </c:pt>
                <c:pt idx="2198">
                  <c:v>0.17011129357291505</c:v>
                </c:pt>
                <c:pt idx="2199">
                  <c:v>0.17004723534315092</c:v>
                </c:pt>
                <c:pt idx="2200">
                  <c:v>0.16998322533960467</c:v>
                </c:pt>
                <c:pt idx="2201">
                  <c:v>0.16991926350783623</c:v>
                </c:pt>
                <c:pt idx="2202">
                  <c:v>0.16985534979348729</c:v>
                </c:pt>
                <c:pt idx="2203">
                  <c:v>0.16979148414228143</c:v>
                </c:pt>
                <c:pt idx="2204">
                  <c:v>0.16972766650002374</c:v>
                </c:pt>
                <c:pt idx="2205">
                  <c:v>0.1696638968126008</c:v>
                </c:pt>
                <c:pt idx="2206">
                  <c:v>0.16960017502598046</c:v>
                </c:pt>
                <c:pt idx="2207">
                  <c:v>0.16953650108621168</c:v>
                </c:pt>
                <c:pt idx="2208">
                  <c:v>0.16947287493942456</c:v>
                </c:pt>
                <c:pt idx="2209">
                  <c:v>0.16940929653182982</c:v>
                </c:pt>
                <c:pt idx="2210">
                  <c:v>0.16934576580971905</c:v>
                </c:pt>
                <c:pt idx="2211">
                  <c:v>0.1692822827194643</c:v>
                </c:pt>
                <c:pt idx="2212">
                  <c:v>0.16921884720751795</c:v>
                </c:pt>
                <c:pt idx="2213">
                  <c:v>0.16915545922041272</c:v>
                </c:pt>
                <c:pt idx="2214">
                  <c:v>0.16909211870476137</c:v>
                </c:pt>
                <c:pt idx="2215">
                  <c:v>0.1690288256072566</c:v>
                </c:pt>
                <c:pt idx="2216">
                  <c:v>0.16896557987467081</c:v>
                </c:pt>
                <c:pt idx="2217">
                  <c:v>0.16890238145385619</c:v>
                </c:pt>
                <c:pt idx="2218">
                  <c:v>0.16883923029174427</c:v>
                </c:pt>
                <c:pt idx="2219">
                  <c:v>0.16877612633534606</c:v>
                </c:pt>
                <c:pt idx="2220">
                  <c:v>0.16871306953175161</c:v>
                </c:pt>
                <c:pt idx="2221">
                  <c:v>0.16865005982813011</c:v>
                </c:pt>
                <c:pt idx="2222">
                  <c:v>0.16858709717172965</c:v>
                </c:pt>
                <c:pt idx="2223">
                  <c:v>0.16852418150987697</c:v>
                </c:pt>
                <c:pt idx="2224">
                  <c:v>0.16846131278997753</c:v>
                </c:pt>
                <c:pt idx="2225">
                  <c:v>0.16839849095951517</c:v>
                </c:pt>
                <c:pt idx="2226">
                  <c:v>0.16833571596605204</c:v>
                </c:pt>
                <c:pt idx="2227">
                  <c:v>0.16827298775722846</c:v>
                </c:pt>
                <c:pt idx="2228">
                  <c:v>0.16821030628076281</c:v>
                </c:pt>
                <c:pt idx="2229">
                  <c:v>0.16814767148445128</c:v>
                </c:pt>
                <c:pt idx="2230">
                  <c:v>0.16808508331616781</c:v>
                </c:pt>
                <c:pt idx="2231">
                  <c:v>0.16802254172386391</c:v>
                </c:pt>
                <c:pt idx="2232">
                  <c:v>0.16796004665556855</c:v>
                </c:pt>
                <c:pt idx="2233">
                  <c:v>0.16789759805938798</c:v>
                </c:pt>
                <c:pt idx="2234">
                  <c:v>0.16783519588350554</c:v>
                </c:pt>
                <c:pt idx="2235">
                  <c:v>0.16777284007618171</c:v>
                </c:pt>
                <c:pt idx="2236">
                  <c:v>0.16771053058575372</c:v>
                </c:pt>
                <c:pt idx="2237">
                  <c:v>0.16764826736063554</c:v>
                </c:pt>
                <c:pt idx="2238">
                  <c:v>0.16758605034931778</c:v>
                </c:pt>
                <c:pt idx="2239">
                  <c:v>0.1675238795003674</c:v>
                </c:pt>
                <c:pt idx="2240">
                  <c:v>0.16746175476242772</c:v>
                </c:pt>
                <c:pt idx="2241">
                  <c:v>0.16739967608421813</c:v>
                </c:pt>
                <c:pt idx="2242">
                  <c:v>0.16733764341453414</c:v>
                </c:pt>
                <c:pt idx="2243">
                  <c:v>0.16727565670224706</c:v>
                </c:pt>
                <c:pt idx="2244">
                  <c:v>0.16721371589630393</c:v>
                </c:pt>
                <c:pt idx="2245">
                  <c:v>0.16715182094572745</c:v>
                </c:pt>
                <c:pt idx="2246">
                  <c:v>0.16708997179961563</c:v>
                </c:pt>
                <c:pt idx="2247">
                  <c:v>0.16702816840714196</c:v>
                </c:pt>
                <c:pt idx="2248">
                  <c:v>0.16696641071755497</c:v>
                </c:pt>
                <c:pt idx="2249">
                  <c:v>0.16690469868017832</c:v>
                </c:pt>
                <c:pt idx="2250">
                  <c:v>0.16684303224441044</c:v>
                </c:pt>
                <c:pt idx="2251">
                  <c:v>0.16678141135972466</c:v>
                </c:pt>
                <c:pt idx="2252">
                  <c:v>0.16671983597566881</c:v>
                </c:pt>
                <c:pt idx="2253">
                  <c:v>0.16665830604186524</c:v>
                </c:pt>
                <c:pt idx="2254">
                  <c:v>0.16659682150801072</c:v>
                </c:pt>
                <c:pt idx="2255">
                  <c:v>0.1665353823238761</c:v>
                </c:pt>
                <c:pt idx="2256">
                  <c:v>0.16647398843930639</c:v>
                </c:pt>
                <c:pt idx="2257">
                  <c:v>0.16641263980422044</c:v>
                </c:pt>
                <c:pt idx="2258">
                  <c:v>0.16635133636861102</c:v>
                </c:pt>
                <c:pt idx="2259">
                  <c:v>0.16629007808254442</c:v>
                </c:pt>
                <c:pt idx="2260">
                  <c:v>0.16622886489616057</c:v>
                </c:pt>
                <c:pt idx="2261">
                  <c:v>0.16616769675967277</c:v>
                </c:pt>
                <c:pt idx="2262">
                  <c:v>0.1661065736233675</c:v>
                </c:pt>
                <c:pt idx="2263">
                  <c:v>0.16604549543760444</c:v>
                </c:pt>
                <c:pt idx="2264">
                  <c:v>0.1659844621528162</c:v>
                </c:pt>
                <c:pt idx="2265">
                  <c:v>0.1659234737195083</c:v>
                </c:pt>
                <c:pt idx="2266">
                  <c:v>0.16586253008825891</c:v>
                </c:pt>
                <c:pt idx="2267">
                  <c:v>0.16580163120971886</c:v>
                </c:pt>
                <c:pt idx="2268">
                  <c:v>0.16574077703461132</c:v>
                </c:pt>
                <c:pt idx="2269">
                  <c:v>0.16567996751373187</c:v>
                </c:pt>
                <c:pt idx="2270">
                  <c:v>0.1656192025979483</c:v>
                </c:pt>
                <c:pt idx="2271">
                  <c:v>0.16555848223820036</c:v>
                </c:pt>
                <c:pt idx="2272">
                  <c:v>0.16549780638549977</c:v>
                </c:pt>
                <c:pt idx="2273">
                  <c:v>0.16543717499093</c:v>
                </c:pt>
                <c:pt idx="2274">
                  <c:v>0.16537658800564628</c:v>
                </c:pt>
                <c:pt idx="2275">
                  <c:v>0.16531604538087522</c:v>
                </c:pt>
                <c:pt idx="2276">
                  <c:v>0.16525554706791498</c:v>
                </c:pt>
                <c:pt idx="2277">
                  <c:v>0.16519509301813484</c:v>
                </c:pt>
                <c:pt idx="2278">
                  <c:v>0.16513468318297531</c:v>
                </c:pt>
                <c:pt idx="2279">
                  <c:v>0.16507431751394788</c:v>
                </c:pt>
                <c:pt idx="2280">
                  <c:v>0.16501399596263489</c:v>
                </c:pt>
                <c:pt idx="2281">
                  <c:v>0.16495371848068946</c:v>
                </c:pt>
                <c:pt idx="2282">
                  <c:v>0.16489348501983531</c:v>
                </c:pt>
                <c:pt idx="2283">
                  <c:v>0.16483329553186668</c:v>
                </c:pt>
                <c:pt idx="2284">
                  <c:v>0.16477314996864806</c:v>
                </c:pt>
                <c:pt idx="2285">
                  <c:v>0.1647130482821143</c:v>
                </c:pt>
                <c:pt idx="2286">
                  <c:v>0.16465299042427034</c:v>
                </c:pt>
                <c:pt idx="2287">
                  <c:v>0.16459297634719097</c:v>
                </c:pt>
                <c:pt idx="2288">
                  <c:v>0.16453300600302101</c:v>
                </c:pt>
                <c:pt idx="2289">
                  <c:v>0.16447307934397479</c:v>
                </c:pt>
                <c:pt idx="2290">
                  <c:v>0.16441319632233642</c:v>
                </c:pt>
                <c:pt idx="2291">
                  <c:v>0.16435335689045938</c:v>
                </c:pt>
                <c:pt idx="2292">
                  <c:v>0.16429356100076653</c:v>
                </c:pt>
                <c:pt idx="2293">
                  <c:v>0.1642338086057499</c:v>
                </c:pt>
                <c:pt idx="2294">
                  <c:v>0.16417409965797064</c:v>
                </c:pt>
                <c:pt idx="2295">
                  <c:v>0.16411443411005888</c:v>
                </c:pt>
                <c:pt idx="2296">
                  <c:v>0.16405481191471352</c:v>
                </c:pt>
                <c:pt idx="2297">
                  <c:v>0.16399523302470226</c:v>
                </c:pt>
                <c:pt idx="2298">
                  <c:v>0.16393569739286132</c:v>
                </c:pt>
                <c:pt idx="2299">
                  <c:v>0.16387620497209543</c:v>
                </c:pt>
                <c:pt idx="2300">
                  <c:v>0.16381675571537757</c:v>
                </c:pt>
                <c:pt idx="2301">
                  <c:v>0.16375734957574908</c:v>
                </c:pt>
                <c:pt idx="2302">
                  <c:v>0.16369798650631925</c:v>
                </c:pt>
                <c:pt idx="2303">
                  <c:v>0.16363866646026543</c:v>
                </c:pt>
                <c:pt idx="2304">
                  <c:v>0.1635793893908328</c:v>
                </c:pt>
                <c:pt idx="2305">
                  <c:v>0.1635201552513342</c:v>
                </c:pt>
                <c:pt idx="2306">
                  <c:v>0.16346096399515017</c:v>
                </c:pt>
                <c:pt idx="2307">
                  <c:v>0.16340181557572864</c:v>
                </c:pt>
                <c:pt idx="2308">
                  <c:v>0.16334270994658495</c:v>
                </c:pt>
                <c:pt idx="2309">
                  <c:v>0.16328364706130161</c:v>
                </c:pt>
                <c:pt idx="2310">
                  <c:v>0.16322462687352829</c:v>
                </c:pt>
                <c:pt idx="2311">
                  <c:v>0.16316564933698172</c:v>
                </c:pt>
                <c:pt idx="2312">
                  <c:v>0.16310671440544533</c:v>
                </c:pt>
                <c:pt idx="2313">
                  <c:v>0.16304782203276943</c:v>
                </c:pt>
                <c:pt idx="2314">
                  <c:v>0.16298897217287092</c:v>
                </c:pt>
                <c:pt idx="2315">
                  <c:v>0.16293016477973324</c:v>
                </c:pt>
                <c:pt idx="2316">
                  <c:v>0.16287139980740614</c:v>
                </c:pt>
                <c:pt idx="2317">
                  <c:v>0.1628126772100057</c:v>
                </c:pt>
                <c:pt idx="2318">
                  <c:v>0.16275399694171414</c:v>
                </c:pt>
                <c:pt idx="2319">
                  <c:v>0.1626953589567797</c:v>
                </c:pt>
                <c:pt idx="2320">
                  <c:v>0.16263676320951653</c:v>
                </c:pt>
                <c:pt idx="2321">
                  <c:v>0.16257820965430461</c:v>
                </c:pt>
                <c:pt idx="2322">
                  <c:v>0.16251969824558954</c:v>
                </c:pt>
                <c:pt idx="2323">
                  <c:v>0.16246122893788248</c:v>
                </c:pt>
                <c:pt idx="2324">
                  <c:v>0.1624028016857601</c:v>
                </c:pt>
                <c:pt idx="2325">
                  <c:v>0.1623444164438643</c:v>
                </c:pt>
                <c:pt idx="2326">
                  <c:v>0.16228607316690222</c:v>
                </c:pt>
                <c:pt idx="2327">
                  <c:v>0.16222777180964607</c:v>
                </c:pt>
                <c:pt idx="2328">
                  <c:v>0.16216951232693308</c:v>
                </c:pt>
                <c:pt idx="2329">
                  <c:v>0.16211129467366531</c:v>
                </c:pt>
                <c:pt idx="2330">
                  <c:v>0.16205311880480949</c:v>
                </c:pt>
                <c:pt idx="2331">
                  <c:v>0.16199498467539708</c:v>
                </c:pt>
                <c:pt idx="2332">
                  <c:v>0.16193689224052393</c:v>
                </c:pt>
                <c:pt idx="2333">
                  <c:v>0.16187884145535039</c:v>
                </c:pt>
                <c:pt idx="2334">
                  <c:v>0.161820832275101</c:v>
                </c:pt>
                <c:pt idx="2335">
                  <c:v>0.16176286465506448</c:v>
                </c:pt>
                <c:pt idx="2336">
                  <c:v>0.16170493855059367</c:v>
                </c:pt>
                <c:pt idx="2337">
                  <c:v>0.16164705391710515</c:v>
                </c:pt>
                <c:pt idx="2338">
                  <c:v>0.16158921071007956</c:v>
                </c:pt>
                <c:pt idx="2339">
                  <c:v>0.16153140888506101</c:v>
                </c:pt>
                <c:pt idx="2340">
                  <c:v>0.16147364839765735</c:v>
                </c:pt>
                <c:pt idx="2341">
                  <c:v>0.16141592920353984</c:v>
                </c:pt>
                <c:pt idx="2342">
                  <c:v>0.16135825125844314</c:v>
                </c:pt>
                <c:pt idx="2343">
                  <c:v>0.16130061451816508</c:v>
                </c:pt>
                <c:pt idx="2344">
                  <c:v>0.16124301893856668</c:v>
                </c:pt>
                <c:pt idx="2345">
                  <c:v>0.161185464475572</c:v>
                </c:pt>
                <c:pt idx="2346">
                  <c:v>0.16112795108516795</c:v>
                </c:pt>
                <c:pt idx="2347">
                  <c:v>0.1610704787234043</c:v>
                </c:pt>
                <c:pt idx="2348">
                  <c:v>0.16101304734639338</c:v>
                </c:pt>
                <c:pt idx="2349">
                  <c:v>0.1609556569103103</c:v>
                </c:pt>
                <c:pt idx="2350">
                  <c:v>0.16089830737139241</c:v>
                </c:pt>
                <c:pt idx="2351">
                  <c:v>0.1608409986859396</c:v>
                </c:pt>
                <c:pt idx="2352">
                  <c:v>0.1607837308103138</c:v>
                </c:pt>
                <c:pt idx="2353">
                  <c:v>0.16072650370093924</c:v>
                </c:pt>
                <c:pt idx="2354">
                  <c:v>0.16066931731430212</c:v>
                </c:pt>
                <c:pt idx="2355">
                  <c:v>0.16061217160695049</c:v>
                </c:pt>
                <c:pt idx="2356">
                  <c:v>0.16055506653549426</c:v>
                </c:pt>
                <c:pt idx="2357">
                  <c:v>0.16049800205660497</c:v>
                </c:pt>
                <c:pt idx="2358">
                  <c:v>0.1604409781270158</c:v>
                </c:pt>
                <c:pt idx="2359">
                  <c:v>0.16038399470352135</c:v>
                </c:pt>
                <c:pt idx="2360">
                  <c:v>0.16032705174297759</c:v>
                </c:pt>
                <c:pt idx="2361">
                  <c:v>0.16027014920230181</c:v>
                </c:pt>
                <c:pt idx="2362">
                  <c:v>0.16021328703847229</c:v>
                </c:pt>
                <c:pt idx="2363">
                  <c:v>0.1601564652085285</c:v>
                </c:pt>
                <c:pt idx="2364">
                  <c:v>0.16009968366957067</c:v>
                </c:pt>
                <c:pt idx="2365">
                  <c:v>0.16004294237876007</c:v>
                </c:pt>
                <c:pt idx="2366">
                  <c:v>0.15998624129331845</c:v>
                </c:pt>
                <c:pt idx="2367">
                  <c:v>0.15992958037052832</c:v>
                </c:pt>
                <c:pt idx="2368">
                  <c:v>0.15987295956773259</c:v>
                </c:pt>
                <c:pt idx="2369">
                  <c:v>0.15981637884233457</c:v>
                </c:pt>
                <c:pt idx="2370">
                  <c:v>0.15975983815179798</c:v>
                </c:pt>
                <c:pt idx="2371">
                  <c:v>0.15970333745364648</c:v>
                </c:pt>
                <c:pt idx="2372">
                  <c:v>0.15964687670546404</c:v>
                </c:pt>
                <c:pt idx="2373">
                  <c:v>0.15959045586489437</c:v>
                </c:pt>
                <c:pt idx="2374">
                  <c:v>0.15953407488964122</c:v>
                </c:pt>
                <c:pt idx="2375">
                  <c:v>0.15947773373746796</c:v>
                </c:pt>
                <c:pt idx="2376">
                  <c:v>0.15942143236619771</c:v>
                </c:pt>
                <c:pt idx="2377">
                  <c:v>0.15936517073371301</c:v>
                </c:pt>
                <c:pt idx="2378">
                  <c:v>0.1593089487979559</c:v>
                </c:pt>
                <c:pt idx="2379">
                  <c:v>0.15925276651692782</c:v>
                </c:pt>
                <c:pt idx="2380">
                  <c:v>0.15919662384868929</c:v>
                </c:pt>
                <c:pt idx="2381">
                  <c:v>0.15914052075136007</c:v>
                </c:pt>
                <c:pt idx="2382">
                  <c:v>0.15908445718311884</c:v>
                </c:pt>
                <c:pt idx="2383">
                  <c:v>0.1590284331022033</c:v>
                </c:pt>
                <c:pt idx="2384">
                  <c:v>0.1589724484669098</c:v>
                </c:pt>
                <c:pt idx="2385">
                  <c:v>0.15891650323559359</c:v>
                </c:pt>
                <c:pt idx="2386">
                  <c:v>0.15886059736666841</c:v>
                </c:pt>
                <c:pt idx="2387">
                  <c:v>0.15880473081860644</c:v>
                </c:pt>
                <c:pt idx="2388">
                  <c:v>0.15874890354993842</c:v>
                </c:pt>
                <c:pt idx="2389">
                  <c:v>0.15869311551925322</c:v>
                </c:pt>
                <c:pt idx="2390">
                  <c:v>0.15863736668519804</c:v>
                </c:pt>
                <c:pt idx="2391">
                  <c:v>0.15858165700647803</c:v>
                </c:pt>
                <c:pt idx="2392">
                  <c:v>0.15852598644185645</c:v>
                </c:pt>
                <c:pt idx="2393">
                  <c:v>0.15847035495015435</c:v>
                </c:pt>
                <c:pt idx="2394">
                  <c:v>0.15841476249025066</c:v>
                </c:pt>
                <c:pt idx="2395">
                  <c:v>0.15835920902108191</c:v>
                </c:pt>
                <c:pt idx="2396">
                  <c:v>0.15830369450164219</c:v>
                </c:pt>
                <c:pt idx="2397">
                  <c:v>0.15824821889098323</c:v>
                </c:pt>
                <c:pt idx="2398">
                  <c:v>0.15819278214821392</c:v>
                </c:pt>
                <c:pt idx="2399">
                  <c:v>0.15813738423250062</c:v>
                </c:pt>
                <c:pt idx="2400">
                  <c:v>0.15808202510306671</c:v>
                </c:pt>
                <c:pt idx="2401">
                  <c:v>0.15802670471919275</c:v>
                </c:pt>
                <c:pt idx="2402">
                  <c:v>0.1579714230402163</c:v>
                </c:pt>
                <c:pt idx="2403">
                  <c:v>0.1579161800255317</c:v>
                </c:pt>
                <c:pt idx="2404">
                  <c:v>0.15786097563459014</c:v>
                </c:pt>
                <c:pt idx="2405">
                  <c:v>0.15780580982689948</c:v>
                </c:pt>
                <c:pt idx="2406">
                  <c:v>0.15775068256202415</c:v>
                </c:pt>
                <c:pt idx="2407">
                  <c:v>0.15769559379958503</c:v>
                </c:pt>
                <c:pt idx="2408">
                  <c:v>0.15764054349925949</c:v>
                </c:pt>
                <c:pt idx="2409">
                  <c:v>0.15758553162078104</c:v>
                </c:pt>
                <c:pt idx="2410">
                  <c:v>0.15753055812393948</c:v>
                </c:pt>
                <c:pt idx="2411">
                  <c:v>0.15747562296858075</c:v>
                </c:pt>
                <c:pt idx="2412">
                  <c:v>0.15742072611460659</c:v>
                </c:pt>
                <c:pt idx="2413">
                  <c:v>0.15736586752197482</c:v>
                </c:pt>
                <c:pt idx="2414">
                  <c:v>0.15731104715069893</c:v>
                </c:pt>
                <c:pt idx="2415">
                  <c:v>0.15725626496084824</c:v>
                </c:pt>
                <c:pt idx="2416">
                  <c:v>0.15720152091254755</c:v>
                </c:pt>
                <c:pt idx="2417">
                  <c:v>0.15714681496597724</c:v>
                </c:pt>
                <c:pt idx="2418">
                  <c:v>0.15709214708137303</c:v>
                </c:pt>
                <c:pt idx="2419">
                  <c:v>0.15703751721902603</c:v>
                </c:pt>
                <c:pt idx="2420">
                  <c:v>0.15698292533928254</c:v>
                </c:pt>
                <c:pt idx="2421">
                  <c:v>0.15692837140254395</c:v>
                </c:pt>
                <c:pt idx="2422">
                  <c:v>0.15687385536926676</c:v>
                </c:pt>
                <c:pt idx="2423">
                  <c:v>0.15681937719996225</c:v>
                </c:pt>
                <c:pt idx="2424">
                  <c:v>0.15676493685519671</c:v>
                </c:pt>
                <c:pt idx="2425">
                  <c:v>0.15671053429559101</c:v>
                </c:pt>
                <c:pt idx="2426">
                  <c:v>0.15665616948182079</c:v>
                </c:pt>
                <c:pt idx="2427">
                  <c:v>0.15660184237461619</c:v>
                </c:pt>
                <c:pt idx="2428">
                  <c:v>0.15654755293476177</c:v>
                </c:pt>
                <c:pt idx="2429">
                  <c:v>0.15649330112309651</c:v>
                </c:pt>
                <c:pt idx="2430">
                  <c:v>0.15643908690051361</c:v>
                </c:pt>
                <c:pt idx="2431">
                  <c:v>0.1563849102279605</c:v>
                </c:pt>
                <c:pt idx="2432">
                  <c:v>0.15633077106643858</c:v>
                </c:pt>
                <c:pt idx="2433">
                  <c:v>0.15627666937700338</c:v>
                </c:pt>
                <c:pt idx="2434">
                  <c:v>0.15622260512076422</c:v>
                </c:pt>
                <c:pt idx="2435">
                  <c:v>0.15616857825888422</c:v>
                </c:pt>
                <c:pt idx="2436">
                  <c:v>0.15611458875258027</c:v>
                </c:pt>
                <c:pt idx="2437">
                  <c:v>0.15606063656312283</c:v>
                </c:pt>
                <c:pt idx="2438">
                  <c:v>0.15600672165183591</c:v>
                </c:pt>
                <c:pt idx="2439">
                  <c:v>0.15595284398009684</c:v>
                </c:pt>
                <c:pt idx="2440">
                  <c:v>0.15589900350933647</c:v>
                </c:pt>
                <c:pt idx="2441">
                  <c:v>0.15584520020103873</c:v>
                </c:pt>
                <c:pt idx="2442">
                  <c:v>0.15579143401674078</c:v>
                </c:pt>
                <c:pt idx="2443">
                  <c:v>0.15573770491803282</c:v>
                </c:pt>
                <c:pt idx="2444">
                  <c:v>0.155684012866558</c:v>
                </c:pt>
                <c:pt idx="2445">
                  <c:v>0.15563035782401244</c:v>
                </c:pt>
                <c:pt idx="2446">
                  <c:v>0.15557673975214492</c:v>
                </c:pt>
                <c:pt idx="2447">
                  <c:v>0.15552315861275701</c:v>
                </c:pt>
                <c:pt idx="2448">
                  <c:v>0.15546961436770276</c:v>
                </c:pt>
                <c:pt idx="2449">
                  <c:v>0.15541610697888894</c:v>
                </c:pt>
                <c:pt idx="2450">
                  <c:v>0.15536263640827455</c:v>
                </c:pt>
                <c:pt idx="2451">
                  <c:v>0.15530920261787098</c:v>
                </c:pt>
                <c:pt idx="2452">
                  <c:v>0.15525580556974197</c:v>
                </c:pt>
                <c:pt idx="2453">
                  <c:v>0.15520244522600324</c:v>
                </c:pt>
                <c:pt idx="2454">
                  <c:v>0.15514912154882271</c:v>
                </c:pt>
                <c:pt idx="2455">
                  <c:v>0.15509583450042017</c:v>
                </c:pt>
                <c:pt idx="2456">
                  <c:v>0.15504258404306742</c:v>
                </c:pt>
                <c:pt idx="2457">
                  <c:v>0.15498937013908792</c:v>
                </c:pt>
                <c:pt idx="2458">
                  <c:v>0.15493619275085696</c:v>
                </c:pt>
                <c:pt idx="2459">
                  <c:v>0.15488305184080134</c:v>
                </c:pt>
                <c:pt idx="2460">
                  <c:v>0.15482994737139949</c:v>
                </c:pt>
                <c:pt idx="2461">
                  <c:v>0.15477687930518122</c:v>
                </c:pt>
                <c:pt idx="2462">
                  <c:v>0.15472384760472768</c:v>
                </c:pt>
                <c:pt idx="2463">
                  <c:v>0.15467085223267138</c:v>
                </c:pt>
                <c:pt idx="2464">
                  <c:v>0.15461789315169588</c:v>
                </c:pt>
                <c:pt idx="2465">
                  <c:v>0.15456497032453595</c:v>
                </c:pt>
                <c:pt idx="2466">
                  <c:v>0.15451208371397726</c:v>
                </c:pt>
                <c:pt idx="2467">
                  <c:v>0.15445923328285649</c:v>
                </c:pt>
                <c:pt idx="2468">
                  <c:v>0.15440641899406107</c:v>
                </c:pt>
                <c:pt idx="2469">
                  <c:v>0.15435364081052919</c:v>
                </c:pt>
                <c:pt idx="2470">
                  <c:v>0.15430089869524977</c:v>
                </c:pt>
                <c:pt idx="2471">
                  <c:v>0.15424819261126221</c:v>
                </c:pt>
                <c:pt idx="2472">
                  <c:v>0.15419552252165641</c:v>
                </c:pt>
                <c:pt idx="2473">
                  <c:v>0.15414288838957271</c:v>
                </c:pt>
                <c:pt idx="2474">
                  <c:v>0.15409029017820172</c:v>
                </c:pt>
                <c:pt idx="2475">
                  <c:v>0.15403772785078426</c:v>
                </c:pt>
                <c:pt idx="2476">
                  <c:v>0.15398520137061134</c:v>
                </c:pt>
                <c:pt idx="2477">
                  <c:v>0.15393271070102399</c:v>
                </c:pt>
                <c:pt idx="2478">
                  <c:v>0.15388025580541323</c:v>
                </c:pt>
                <c:pt idx="2479">
                  <c:v>0.15382783664721994</c:v>
                </c:pt>
                <c:pt idx="2480">
                  <c:v>0.1537754531899348</c:v>
                </c:pt>
                <c:pt idx="2481">
                  <c:v>0.15372310539709821</c:v>
                </c:pt>
                <c:pt idx="2482">
                  <c:v>0.15367079323230023</c:v>
                </c:pt>
                <c:pt idx="2483">
                  <c:v>0.15361851665918042</c:v>
                </c:pt>
                <c:pt idx="2484">
                  <c:v>0.15356627564142777</c:v>
                </c:pt>
                <c:pt idx="2485">
                  <c:v>0.15351407014278076</c:v>
                </c:pt>
                <c:pt idx="2486">
                  <c:v>0.1534619001270271</c:v>
                </c:pt>
                <c:pt idx="2487">
                  <c:v>0.15340976555800362</c:v>
                </c:pt>
                <c:pt idx="2488">
                  <c:v>0.15335766639959644</c:v>
                </c:pt>
                <c:pt idx="2489">
                  <c:v>0.15330560261574061</c:v>
                </c:pt>
                <c:pt idx="2490">
                  <c:v>0.15325357417042015</c:v>
                </c:pt>
                <c:pt idx="2491">
                  <c:v>0.15320158102766801</c:v>
                </c:pt>
                <c:pt idx="2492">
                  <c:v>0.15314962315156588</c:v>
                </c:pt>
                <c:pt idx="2493">
                  <c:v>0.15309770050624413</c:v>
                </c:pt>
                <c:pt idx="2494">
                  <c:v>0.15304581305588189</c:v>
                </c:pt>
                <c:pt idx="2495">
                  <c:v>0.15299396076470667</c:v>
                </c:pt>
                <c:pt idx="2496">
                  <c:v>0.15294214359699457</c:v>
                </c:pt>
                <c:pt idx="2497">
                  <c:v>0.15289036151707003</c:v>
                </c:pt>
                <c:pt idx="2498">
                  <c:v>0.15283861448930572</c:v>
                </c:pt>
                <c:pt idx="2499">
                  <c:v>0.15278690247812265</c:v>
                </c:pt>
                <c:pt idx="2500">
                  <c:v>0.15273522544798984</c:v>
                </c:pt>
                <c:pt idx="2501">
                  <c:v>0.1526835833634245</c:v>
                </c:pt>
                <c:pt idx="2502">
                  <c:v>0.15263197618899169</c:v>
                </c:pt>
                <c:pt idx="2503">
                  <c:v>0.15258040388930444</c:v>
                </c:pt>
                <c:pt idx="2504">
                  <c:v>0.15252886642902352</c:v>
                </c:pt>
                <c:pt idx="2505">
                  <c:v>0.15247736377285753</c:v>
                </c:pt>
                <c:pt idx="2506">
                  <c:v>0.15242589588556263</c:v>
                </c:pt>
                <c:pt idx="2507">
                  <c:v>0.15237446273194258</c:v>
                </c:pt>
                <c:pt idx="2508">
                  <c:v>0.15232306427684864</c:v>
                </c:pt>
                <c:pt idx="2509">
                  <c:v>0.15227170048517946</c:v>
                </c:pt>
                <c:pt idx="2510">
                  <c:v>0.15222037132188104</c:v>
                </c:pt>
                <c:pt idx="2511">
                  <c:v>0.15216907675194663</c:v>
                </c:pt>
                <c:pt idx="2512">
                  <c:v>0.15211781674041661</c:v>
                </c:pt>
                <c:pt idx="2513">
                  <c:v>0.15206659125237851</c:v>
                </c:pt>
                <c:pt idx="2514">
                  <c:v>0.15201540025296681</c:v>
                </c:pt>
                <c:pt idx="2515">
                  <c:v>0.151964243707363</c:v>
                </c:pt>
                <c:pt idx="2516">
                  <c:v>0.15191312158079531</c:v>
                </c:pt>
                <c:pt idx="2517">
                  <c:v>0.15186203383853888</c:v>
                </c:pt>
                <c:pt idx="2518">
                  <c:v>0.1518109804459154</c:v>
                </c:pt>
                <c:pt idx="2519">
                  <c:v>0.15175996136829331</c:v>
                </c:pt>
                <c:pt idx="2520">
                  <c:v>0.15170897657108751</c:v>
                </c:pt>
                <c:pt idx="2521">
                  <c:v>0.15165802601975939</c:v>
                </c:pt>
                <c:pt idx="2522">
                  <c:v>0.15160710967981672</c:v>
                </c:pt>
                <c:pt idx="2523">
                  <c:v>0.15155622751681352</c:v>
                </c:pt>
                <c:pt idx="2524">
                  <c:v>0.15150537949635018</c:v>
                </c:pt>
                <c:pt idx="2525">
                  <c:v>0.15145456558407305</c:v>
                </c:pt>
                <c:pt idx="2526">
                  <c:v>0.15140378574567473</c:v>
                </c:pt>
                <c:pt idx="2527">
                  <c:v>0.1513530399468937</c:v>
                </c:pt>
                <c:pt idx="2528">
                  <c:v>0.15130232815351435</c:v>
                </c:pt>
                <c:pt idx="2529">
                  <c:v>0.15125165033136706</c:v>
                </c:pt>
                <c:pt idx="2530">
                  <c:v>0.15120100644632775</c:v>
                </c:pt>
                <c:pt idx="2531">
                  <c:v>0.15115039646431824</c:v>
                </c:pt>
                <c:pt idx="2532">
                  <c:v>0.15109982035130581</c:v>
                </c:pt>
                <c:pt idx="2533">
                  <c:v>0.15104927807330334</c:v>
                </c:pt>
                <c:pt idx="2534">
                  <c:v>0.15099876959636918</c:v>
                </c:pt>
                <c:pt idx="2535">
                  <c:v>0.15094829488660705</c:v>
                </c:pt>
                <c:pt idx="2536">
                  <c:v>0.15089785391016597</c:v>
                </c:pt>
                <c:pt idx="2537">
                  <c:v>0.15084744663324015</c:v>
                </c:pt>
                <c:pt idx="2538">
                  <c:v>0.15079707302206907</c:v>
                </c:pt>
                <c:pt idx="2539">
                  <c:v>0.15074673304293718</c:v>
                </c:pt>
                <c:pt idx="2540">
                  <c:v>0.15069642666217398</c:v>
                </c:pt>
                <c:pt idx="2541">
                  <c:v>0.15064615384615387</c:v>
                </c:pt>
                <c:pt idx="2542">
                  <c:v>0.15059591456129617</c:v>
                </c:pt>
                <c:pt idx="2543">
                  <c:v>0.15054570877406495</c:v>
                </c:pt>
                <c:pt idx="2544">
                  <c:v>0.15049553645096891</c:v>
                </c:pt>
                <c:pt idx="2545">
                  <c:v>0.15044539755856157</c:v>
                </c:pt>
                <c:pt idx="2546">
                  <c:v>0.15039529206344077</c:v>
                </c:pt>
                <c:pt idx="2547">
                  <c:v>0.150345219932249</c:v>
                </c:pt>
                <c:pt idx="2548">
                  <c:v>0.15029518113167309</c:v>
                </c:pt>
                <c:pt idx="2549">
                  <c:v>0.15024517562844428</c:v>
                </c:pt>
                <c:pt idx="2550">
                  <c:v>0.15019520338933795</c:v>
                </c:pt>
                <c:pt idx="2551">
                  <c:v>0.15014526438117376</c:v>
                </c:pt>
                <c:pt idx="2552">
                  <c:v>0.15009535857081546</c:v>
                </c:pt>
                <c:pt idx="2553">
                  <c:v>0.15004548592517084</c:v>
                </c:pt>
                <c:pt idx="2554">
                  <c:v>0.14999564641119165</c:v>
                </c:pt>
                <c:pt idx="2555">
                  <c:v>0.14994583999587355</c:v>
                </c:pt>
                <c:pt idx="2556">
                  <c:v>0.14989606664625602</c:v>
                </c:pt>
                <c:pt idx="2557">
                  <c:v>0.14984632632942224</c:v>
                </c:pt>
                <c:pt idx="2558">
                  <c:v>0.14979661901249919</c:v>
                </c:pt>
                <c:pt idx="2559">
                  <c:v>0.14974694466265728</c:v>
                </c:pt>
                <c:pt idx="2560">
                  <c:v>0.14969730324711064</c:v>
                </c:pt>
                <c:pt idx="2561">
                  <c:v>0.14964769473311673</c:v>
                </c:pt>
                <c:pt idx="2562">
                  <c:v>0.14959811908797641</c:v>
                </c:pt>
                <c:pt idx="2563">
                  <c:v>0.1495485762790339</c:v>
                </c:pt>
                <c:pt idx="2564">
                  <c:v>0.14949906627367665</c:v>
                </c:pt>
                <c:pt idx="2565">
                  <c:v>0.14944958903933531</c:v>
                </c:pt>
                <c:pt idx="2566">
                  <c:v>0.14940014454348352</c:v>
                </c:pt>
                <c:pt idx="2567">
                  <c:v>0.14935073275363811</c:v>
                </c:pt>
                <c:pt idx="2568">
                  <c:v>0.14930135363735875</c:v>
                </c:pt>
                <c:pt idx="2569">
                  <c:v>0.14925200716224804</c:v>
                </c:pt>
                <c:pt idx="2570">
                  <c:v>0.14920269329595143</c:v>
                </c:pt>
                <c:pt idx="2571">
                  <c:v>0.14915341200615703</c:v>
                </c:pt>
                <c:pt idx="2572">
                  <c:v>0.14910416326059572</c:v>
                </c:pt>
                <c:pt idx="2573">
                  <c:v>0.14905494702704089</c:v>
                </c:pt>
                <c:pt idx="2574">
                  <c:v>0.14900576327330861</c:v>
                </c:pt>
                <c:pt idx="2575">
                  <c:v>0.14895661196725724</c:v>
                </c:pt>
                <c:pt idx="2576">
                  <c:v>0.14890749307678763</c:v>
                </c:pt>
                <c:pt idx="2577">
                  <c:v>0.148858406569843</c:v>
                </c:pt>
                <c:pt idx="2578">
                  <c:v>0.14880935241440871</c:v>
                </c:pt>
                <c:pt idx="2579">
                  <c:v>0.14876033057851243</c:v>
                </c:pt>
                <c:pt idx="2580">
                  <c:v>0.14871134103022379</c:v>
                </c:pt>
                <c:pt idx="2581">
                  <c:v>0.14866238373765464</c:v>
                </c:pt>
                <c:pt idx="2582">
                  <c:v>0.14861345866895867</c:v>
                </c:pt>
                <c:pt idx="2583">
                  <c:v>0.1485645657923316</c:v>
                </c:pt>
                <c:pt idx="2584">
                  <c:v>0.14851570507601086</c:v>
                </c:pt>
                <c:pt idx="2585">
                  <c:v>0.14846687648827575</c:v>
                </c:pt>
                <c:pt idx="2586">
                  <c:v>0.14841807999744724</c:v>
                </c:pt>
                <c:pt idx="2587">
                  <c:v>0.14836931557188793</c:v>
                </c:pt>
                <c:pt idx="2588">
                  <c:v>0.14832058318000199</c:v>
                </c:pt>
                <c:pt idx="2589">
                  <c:v>0.14827188279023509</c:v>
                </c:pt>
                <c:pt idx="2590">
                  <c:v>0.14822321437107433</c:v>
                </c:pt>
                <c:pt idx="2591">
                  <c:v>0.14817457789104813</c:v>
                </c:pt>
                <c:pt idx="2592">
                  <c:v>0.14812597331872629</c:v>
                </c:pt>
                <c:pt idx="2593">
                  <c:v>0.14807740062271973</c:v>
                </c:pt>
                <c:pt idx="2594">
                  <c:v>0.14802885977168065</c:v>
                </c:pt>
                <c:pt idx="2595">
                  <c:v>0.14798035073430224</c:v>
                </c:pt>
                <c:pt idx="2596">
                  <c:v>0.14793187347931874</c:v>
                </c:pt>
                <c:pt idx="2597">
                  <c:v>0.14788342797550541</c:v>
                </c:pt>
                <c:pt idx="2598">
                  <c:v>0.14783501419167827</c:v>
                </c:pt>
                <c:pt idx="2599">
                  <c:v>0.14778663209669426</c:v>
                </c:pt>
                <c:pt idx="2600">
                  <c:v>0.14773828165945108</c:v>
                </c:pt>
                <c:pt idx="2601">
                  <c:v>0.14768996284888705</c:v>
                </c:pt>
                <c:pt idx="2602">
                  <c:v>0.14764167563398123</c:v>
                </c:pt>
                <c:pt idx="2603">
                  <c:v>0.14759341998375305</c:v>
                </c:pt>
                <c:pt idx="2604">
                  <c:v>0.14754519586726264</c:v>
                </c:pt>
                <c:pt idx="2605">
                  <c:v>0.14749700325361037</c:v>
                </c:pt>
                <c:pt idx="2606">
                  <c:v>0.14744884211193712</c:v>
                </c:pt>
                <c:pt idx="2607">
                  <c:v>0.14740071241142397</c:v>
                </c:pt>
                <c:pt idx="2608">
                  <c:v>0.14735261412129222</c:v>
                </c:pt>
                <c:pt idx="2609">
                  <c:v>0.14730454721080335</c:v>
                </c:pt>
                <c:pt idx="2610">
                  <c:v>0.14725651164925901</c:v>
                </c:pt>
                <c:pt idx="2611">
                  <c:v>0.14720850740600078</c:v>
                </c:pt>
                <c:pt idx="2612">
                  <c:v>0.14716053445041022</c:v>
                </c:pt>
                <c:pt idx="2613">
                  <c:v>0.14711259275190883</c:v>
                </c:pt>
                <c:pt idx="2614">
                  <c:v>0.14706468227995789</c:v>
                </c:pt>
                <c:pt idx="2615">
                  <c:v>0.14701680300405853</c:v>
                </c:pt>
                <c:pt idx="2616">
                  <c:v>0.1469689548937515</c:v>
                </c:pt>
                <c:pt idx="2617">
                  <c:v>0.14692113791861725</c:v>
                </c:pt>
                <c:pt idx="2618">
                  <c:v>0.14687335204827573</c:v>
                </c:pt>
                <c:pt idx="2619">
                  <c:v>0.1468255972523865</c:v>
                </c:pt>
                <c:pt idx="2620">
                  <c:v>0.14677787350064853</c:v>
                </c:pt>
                <c:pt idx="2621">
                  <c:v>0.14673018076280012</c:v>
                </c:pt>
                <c:pt idx="2622">
                  <c:v>0.14668251900861895</c:v>
                </c:pt>
                <c:pt idx="2623">
                  <c:v>0.14663488820792192</c:v>
                </c:pt>
                <c:pt idx="2624">
                  <c:v>0.1465872883305652</c:v>
                </c:pt>
                <c:pt idx="2625">
                  <c:v>0.14653971934644397</c:v>
                </c:pt>
                <c:pt idx="2626">
                  <c:v>0.14649218122549251</c:v>
                </c:pt>
                <c:pt idx="2627">
                  <c:v>0.14644467393768421</c:v>
                </c:pt>
                <c:pt idx="2628">
                  <c:v>0.14639719745303123</c:v>
                </c:pt>
                <c:pt idx="2629">
                  <c:v>0.14634975174158474</c:v>
                </c:pt>
                <c:pt idx="2630">
                  <c:v>0.1463023367734346</c:v>
                </c:pt>
                <c:pt idx="2631">
                  <c:v>0.14625495251870954</c:v>
                </c:pt>
                <c:pt idx="2632">
                  <c:v>0.1462075989475769</c:v>
                </c:pt>
                <c:pt idx="2633">
                  <c:v>0.14616027603024268</c:v>
                </c:pt>
                <c:pt idx="2634">
                  <c:v>0.14611298373695142</c:v>
                </c:pt>
                <c:pt idx="2635">
                  <c:v>0.14606572203798615</c:v>
                </c:pt>
                <c:pt idx="2636">
                  <c:v>0.14601849090366839</c:v>
                </c:pt>
                <c:pt idx="2637">
                  <c:v>0.14597129030435793</c:v>
                </c:pt>
                <c:pt idx="2638">
                  <c:v>0.14592412021045303</c:v>
                </c:pt>
                <c:pt idx="2639">
                  <c:v>0.14587698059239002</c:v>
                </c:pt>
                <c:pt idx="2640">
                  <c:v>0.14582987142064358</c:v>
                </c:pt>
                <c:pt idx="2641">
                  <c:v>0.14578279266572639</c:v>
                </c:pt>
                <c:pt idx="2642">
                  <c:v>0.14573574429818931</c:v>
                </c:pt>
                <c:pt idx="2643">
                  <c:v>0.14568872628862106</c:v>
                </c:pt>
                <c:pt idx="2644">
                  <c:v>0.14564173860764845</c:v>
                </c:pt>
                <c:pt idx="2645">
                  <c:v>0.14559478122593614</c:v>
                </c:pt>
                <c:pt idx="2646">
                  <c:v>0.1455478541141865</c:v>
                </c:pt>
                <c:pt idx="2647">
                  <c:v>0.14550095724313977</c:v>
                </c:pt>
                <c:pt idx="2648">
                  <c:v>0.14545409058357389</c:v>
                </c:pt>
                <c:pt idx="2649">
                  <c:v>0.1454072541063044</c:v>
                </c:pt>
                <c:pt idx="2650">
                  <c:v>0.14536044778218438</c:v>
                </c:pt>
                <c:pt idx="2651">
                  <c:v>0.14531367158210448</c:v>
                </c:pt>
                <c:pt idx="2652">
                  <c:v>0.14526692547699288</c:v>
                </c:pt>
                <c:pt idx="2653">
                  <c:v>0.14522020943781497</c:v>
                </c:pt>
                <c:pt idx="2654">
                  <c:v>0.14517352343557366</c:v>
                </c:pt>
                <c:pt idx="2655">
                  <c:v>0.14512686744130901</c:v>
                </c:pt>
                <c:pt idx="2656">
                  <c:v>0.14508024142609838</c:v>
                </c:pt>
                <c:pt idx="2657">
                  <c:v>0.1450336453610562</c:v>
                </c:pt>
                <c:pt idx="2658">
                  <c:v>0.14498707921733414</c:v>
                </c:pt>
                <c:pt idx="2659">
                  <c:v>0.14494054296612072</c:v>
                </c:pt>
                <c:pt idx="2660">
                  <c:v>0.14489403657864161</c:v>
                </c:pt>
                <c:pt idx="2661">
                  <c:v>0.14484756002615928</c:v>
                </c:pt>
                <c:pt idx="2662">
                  <c:v>0.14480111327997311</c:v>
                </c:pt>
                <c:pt idx="2663">
                  <c:v>0.14475469631141932</c:v>
                </c:pt>
                <c:pt idx="2664">
                  <c:v>0.14470830909187074</c:v>
                </c:pt>
                <c:pt idx="2665">
                  <c:v>0.14466195159273706</c:v>
                </c:pt>
                <c:pt idx="2666">
                  <c:v>0.14461562378546447</c:v>
                </c:pt>
                <c:pt idx="2667">
                  <c:v>0.14456932564153574</c:v>
                </c:pt>
                <c:pt idx="2668">
                  <c:v>0.14452305713247016</c:v>
                </c:pt>
                <c:pt idx="2669">
                  <c:v>0.14447681822982353</c:v>
                </c:pt>
                <c:pt idx="2670">
                  <c:v>0.14443060890518794</c:v>
                </c:pt>
                <c:pt idx="2671">
                  <c:v>0.14438442913019187</c:v>
                </c:pt>
                <c:pt idx="2672">
                  <c:v>0.14433827887650005</c:v>
                </c:pt>
                <c:pt idx="2673">
                  <c:v>0.14429215811581347</c:v>
                </c:pt>
                <c:pt idx="2674">
                  <c:v>0.14424606681986921</c:v>
                </c:pt>
                <c:pt idx="2675">
                  <c:v>0.1442000049604405</c:v>
                </c:pt>
                <c:pt idx="2676">
                  <c:v>0.14415397250933662</c:v>
                </c:pt>
                <c:pt idx="2677">
                  <c:v>0.14410796943840279</c:v>
                </c:pt>
                <c:pt idx="2678">
                  <c:v>0.14406199571952019</c:v>
                </c:pt>
                <c:pt idx="2679">
                  <c:v>0.14401605132460588</c:v>
                </c:pt>
                <c:pt idx="2680">
                  <c:v>0.14397013622561267</c:v>
                </c:pt>
                <c:pt idx="2681">
                  <c:v>0.14392425039452922</c:v>
                </c:pt>
                <c:pt idx="2682">
                  <c:v>0.14387839380337983</c:v>
                </c:pt>
                <c:pt idx="2683">
                  <c:v>0.14383256642422446</c:v>
                </c:pt>
                <c:pt idx="2684">
                  <c:v>0.14378676822915865</c:v>
                </c:pt>
                <c:pt idx="2685">
                  <c:v>0.14374099919031344</c:v>
                </c:pt>
                <c:pt idx="2686">
                  <c:v>0.14369525927985544</c:v>
                </c:pt>
                <c:pt idx="2687">
                  <c:v>0.14364954846998654</c:v>
                </c:pt>
                <c:pt idx="2688">
                  <c:v>0.14360386673294415</c:v>
                </c:pt>
                <c:pt idx="2689">
                  <c:v>0.14355821404100078</c:v>
                </c:pt>
                <c:pt idx="2690">
                  <c:v>0.14351259036646438</c:v>
                </c:pt>
                <c:pt idx="2691">
                  <c:v>0.14346699568167801</c:v>
                </c:pt>
                <c:pt idx="2692">
                  <c:v>0.14342142995901982</c:v>
                </c:pt>
                <c:pt idx="2693">
                  <c:v>0.14337589317090316</c:v>
                </c:pt>
                <c:pt idx="2694">
                  <c:v>0.14333038528977626</c:v>
                </c:pt>
                <c:pt idx="2695">
                  <c:v>0.14328490628812246</c:v>
                </c:pt>
                <c:pt idx="2696">
                  <c:v>0.1432394561384599</c:v>
                </c:pt>
                <c:pt idx="2697">
                  <c:v>0.14319403481334164</c:v>
                </c:pt>
                <c:pt idx="2698">
                  <c:v>0.14314864228535554</c:v>
                </c:pt>
                <c:pt idx="2699">
                  <c:v>0.14310327852712418</c:v>
                </c:pt>
                <c:pt idx="2700">
                  <c:v>0.14305794351130482</c:v>
                </c:pt>
                <c:pt idx="2701">
                  <c:v>0.14301263721058943</c:v>
                </c:pt>
                <c:pt idx="2702">
                  <c:v>0.14296735959770454</c:v>
                </c:pt>
                <c:pt idx="2703">
                  <c:v>0.1429221106454111</c:v>
                </c:pt>
                <c:pt idx="2704">
                  <c:v>0.14287689032650469</c:v>
                </c:pt>
                <c:pt idx="2705">
                  <c:v>0.1428316986138152</c:v>
                </c:pt>
                <c:pt idx="2706">
                  <c:v>0.14278653548020695</c:v>
                </c:pt>
                <c:pt idx="2707">
                  <c:v>0.14274140089857851</c:v>
                </c:pt>
                <c:pt idx="2708">
                  <c:v>0.14269629484186278</c:v>
                </c:pt>
                <c:pt idx="2709">
                  <c:v>0.14265121728302677</c:v>
                </c:pt>
                <c:pt idx="2710">
                  <c:v>0.14260616819507171</c:v>
                </c:pt>
                <c:pt idx="2711">
                  <c:v>0.14256114755103294</c:v>
                </c:pt>
                <c:pt idx="2712">
                  <c:v>0.14251615532397977</c:v>
                </c:pt>
                <c:pt idx="2713">
                  <c:v>0.14247119148701551</c:v>
                </c:pt>
                <c:pt idx="2714">
                  <c:v>0.14242625601327746</c:v>
                </c:pt>
                <c:pt idx="2715">
                  <c:v>0.14238134887593676</c:v>
                </c:pt>
                <c:pt idx="2716">
                  <c:v>0.14233647004819833</c:v>
                </c:pt>
                <c:pt idx="2717">
                  <c:v>0.14229161950330096</c:v>
                </c:pt>
                <c:pt idx="2718">
                  <c:v>0.14224679721451708</c:v>
                </c:pt>
                <c:pt idx="2719">
                  <c:v>0.14220200315515283</c:v>
                </c:pt>
                <c:pt idx="2720">
                  <c:v>0.14215723729854796</c:v>
                </c:pt>
                <c:pt idx="2721">
                  <c:v>0.14211249961807573</c:v>
                </c:pt>
                <c:pt idx="2722">
                  <c:v>0.14206779008714301</c:v>
                </c:pt>
                <c:pt idx="2723">
                  <c:v>0.14202310867918999</c:v>
                </c:pt>
                <c:pt idx="2724">
                  <c:v>0.14197845536769041</c:v>
                </c:pt>
                <c:pt idx="2725">
                  <c:v>0.14193383012615121</c:v>
                </c:pt>
                <c:pt idx="2726">
                  <c:v>0.14188923292811276</c:v>
                </c:pt>
                <c:pt idx="2727">
                  <c:v>0.1418446637471486</c:v>
                </c:pt>
                <c:pt idx="2728">
                  <c:v>0.14180012255686547</c:v>
                </c:pt>
                <c:pt idx="2729">
                  <c:v>0.14175560933090331</c:v>
                </c:pt>
                <c:pt idx="2730">
                  <c:v>0.14171112404293504</c:v>
                </c:pt>
                <c:pt idx="2731">
                  <c:v>0.14166666666666669</c:v>
                </c:pt>
                <c:pt idx="2732">
                  <c:v>0.14162223717583727</c:v>
                </c:pt>
                <c:pt idx="2733">
                  <c:v>0.14157783554421874</c:v>
                </c:pt>
                <c:pt idx="2734">
                  <c:v>0.1415334617456159</c:v>
                </c:pt>
                <c:pt idx="2735">
                  <c:v>0.14148911575386638</c:v>
                </c:pt>
                <c:pt idx="2736">
                  <c:v>0.14144479754284064</c:v>
                </c:pt>
                <c:pt idx="2737">
                  <c:v>0.14140050708644183</c:v>
                </c:pt>
                <c:pt idx="2738">
                  <c:v>0.1413562443586058</c:v>
                </c:pt>
                <c:pt idx="2739">
                  <c:v>0.14131200933330093</c:v>
                </c:pt>
                <c:pt idx="2740">
                  <c:v>0.14126780198452837</c:v>
                </c:pt>
                <c:pt idx="2741">
                  <c:v>0.14122362228632157</c:v>
                </c:pt>
                <c:pt idx="2742">
                  <c:v>0.1411794702127466</c:v>
                </c:pt>
                <c:pt idx="2743">
                  <c:v>0.14113534573790193</c:v>
                </c:pt>
                <c:pt idx="2744">
                  <c:v>0.14109124883591834</c:v>
                </c:pt>
                <c:pt idx="2745">
                  <c:v>0.14104717948095902</c:v>
                </c:pt>
                <c:pt idx="2746">
                  <c:v>0.14100313764721933</c:v>
                </c:pt>
                <c:pt idx="2747">
                  <c:v>0.14095912330892696</c:v>
                </c:pt>
                <c:pt idx="2748">
                  <c:v>0.14091513644034165</c:v>
                </c:pt>
                <c:pt idx="2749">
                  <c:v>0.14087117701575536</c:v>
                </c:pt>
                <c:pt idx="2750">
                  <c:v>0.14082724500949206</c:v>
                </c:pt>
                <c:pt idx="2751">
                  <c:v>0.14078334039590776</c:v>
                </c:pt>
                <c:pt idx="2752">
                  <c:v>0.14073946314939045</c:v>
                </c:pt>
                <c:pt idx="2753">
                  <c:v>0.14069561324436003</c:v>
                </c:pt>
                <c:pt idx="2754">
                  <c:v>0.14065179065526826</c:v>
                </c:pt>
                <c:pt idx="2755">
                  <c:v>0.14060799535659874</c:v>
                </c:pt>
                <c:pt idx="2756">
                  <c:v>0.1405642273228668</c:v>
                </c:pt>
                <c:pt idx="2757">
                  <c:v>0.14052048652861954</c:v>
                </c:pt>
                <c:pt idx="2758">
                  <c:v>0.14047677294843569</c:v>
                </c:pt>
                <c:pt idx="2759">
                  <c:v>0.14043308655692566</c:v>
                </c:pt>
                <c:pt idx="2760">
                  <c:v>0.14038942732873136</c:v>
                </c:pt>
                <c:pt idx="2761">
                  <c:v>0.14034579523852631</c:v>
                </c:pt>
                <c:pt idx="2762">
                  <c:v>0.14030219026101542</c:v>
                </c:pt>
                <c:pt idx="2763">
                  <c:v>0.14025861237093509</c:v>
                </c:pt>
                <c:pt idx="2764">
                  <c:v>0.14021506154305302</c:v>
                </c:pt>
                <c:pt idx="2765">
                  <c:v>0.14017153775216837</c:v>
                </c:pt>
                <c:pt idx="2766">
                  <c:v>0.14012804097311141</c:v>
                </c:pt>
                <c:pt idx="2767">
                  <c:v>0.14008457118074383</c:v>
                </c:pt>
                <c:pt idx="2768">
                  <c:v>0.14004112834995833</c:v>
                </c:pt>
                <c:pt idx="2769">
                  <c:v>0.13999771245567885</c:v>
                </c:pt>
                <c:pt idx="2770">
                  <c:v>0.13995432347286041</c:v>
                </c:pt>
                <c:pt idx="2771">
                  <c:v>0.13991096137648901</c:v>
                </c:pt>
                <c:pt idx="2772">
                  <c:v>0.13986762614158171</c:v>
                </c:pt>
                <c:pt idx="2773">
                  <c:v>0.13982431774318646</c:v>
                </c:pt>
                <c:pt idx="2774">
                  <c:v>0.13978103615638215</c:v>
                </c:pt>
                <c:pt idx="2775">
                  <c:v>0.13973778135627848</c:v>
                </c:pt>
                <c:pt idx="2776">
                  <c:v>0.13969455331801595</c:v>
                </c:pt>
                <c:pt idx="2777">
                  <c:v>0.13965135201676587</c:v>
                </c:pt>
                <c:pt idx="2778">
                  <c:v>0.13960817742773016</c:v>
                </c:pt>
                <c:pt idx="2779">
                  <c:v>0.13956502952614147</c:v>
                </c:pt>
                <c:pt idx="2780">
                  <c:v>0.13952190828726299</c:v>
                </c:pt>
                <c:pt idx="2781">
                  <c:v>0.13947881368638862</c:v>
                </c:pt>
                <c:pt idx="2782">
                  <c:v>0.13943574569884254</c:v>
                </c:pt>
                <c:pt idx="2783">
                  <c:v>0.13939270429997966</c:v>
                </c:pt>
                <c:pt idx="2784">
                  <c:v>0.13934968946518506</c:v>
                </c:pt>
                <c:pt idx="2785">
                  <c:v>0.1393067011698744</c:v>
                </c:pt>
                <c:pt idx="2786">
                  <c:v>0.13926373938949357</c:v>
                </c:pt>
                <c:pt idx="2787">
                  <c:v>0.1392208040995187</c:v>
                </c:pt>
                <c:pt idx="2788">
                  <c:v>0.13917789527545626</c:v>
                </c:pt>
                <c:pt idx="2789">
                  <c:v>0.13913501289284283</c:v>
                </c:pt>
                <c:pt idx="2790">
                  <c:v>0.13909215692724519</c:v>
                </c:pt>
                <c:pt idx="2791">
                  <c:v>0.13904932735426012</c:v>
                </c:pt>
                <c:pt idx="2792">
                  <c:v>0.13900652414951453</c:v>
                </c:pt>
                <c:pt idx="2793">
                  <c:v>0.13896374728866528</c:v>
                </c:pt>
                <c:pt idx="2794">
                  <c:v>0.13892099674739927</c:v>
                </c:pt>
                <c:pt idx="2795">
                  <c:v>0.13887827250143323</c:v>
                </c:pt>
                <c:pt idx="2796">
                  <c:v>0.13883557452651377</c:v>
                </c:pt>
                <c:pt idx="2797">
                  <c:v>0.1387929027984173</c:v>
                </c:pt>
                <c:pt idx="2798">
                  <c:v>0.13875025729295004</c:v>
                </c:pt>
                <c:pt idx="2799">
                  <c:v>0.13870763798594796</c:v>
                </c:pt>
                <c:pt idx="2800">
                  <c:v>0.13866504485327658</c:v>
                </c:pt>
                <c:pt idx="2801">
                  <c:v>0.13862247787083123</c:v>
                </c:pt>
                <c:pt idx="2802">
                  <c:v>0.13857993701453672</c:v>
                </c:pt>
                <c:pt idx="2803">
                  <c:v>0.13853742226034743</c:v>
                </c:pt>
                <c:pt idx="2804">
                  <c:v>0.13849493358424725</c:v>
                </c:pt>
                <c:pt idx="2805">
                  <c:v>0.13845247096224944</c:v>
                </c:pt>
                <c:pt idx="2806">
                  <c:v>0.13841003437039684</c:v>
                </c:pt>
                <c:pt idx="2807">
                  <c:v>0.1383676237847615</c:v>
                </c:pt>
                <c:pt idx="2808">
                  <c:v>0.13832523918144485</c:v>
                </c:pt>
                <c:pt idx="2809">
                  <c:v>0.13828288053657756</c:v>
                </c:pt>
                <c:pt idx="2810">
                  <c:v>0.13824054782631956</c:v>
                </c:pt>
                <c:pt idx="2811">
                  <c:v>0.13819824102686001</c:v>
                </c:pt>
                <c:pt idx="2812">
                  <c:v>0.13815596011441711</c:v>
                </c:pt>
                <c:pt idx="2813">
                  <c:v>0.13811370506523821</c:v>
                </c:pt>
                <c:pt idx="2814">
                  <c:v>0.13807147585559967</c:v>
                </c:pt>
                <c:pt idx="2815">
                  <c:v>0.13802927246180693</c:v>
                </c:pt>
                <c:pt idx="2816">
                  <c:v>0.13798709486019434</c:v>
                </c:pt>
                <c:pt idx="2817">
                  <c:v>0.13794494302712518</c:v>
                </c:pt>
                <c:pt idx="2818">
                  <c:v>0.13790281693899153</c:v>
                </c:pt>
                <c:pt idx="2819">
                  <c:v>0.13786071657221446</c:v>
                </c:pt>
                <c:pt idx="2820">
                  <c:v>0.13781864190324369</c:v>
                </c:pt>
                <c:pt idx="2821">
                  <c:v>0.13777659290855773</c:v>
                </c:pt>
                <c:pt idx="2822">
                  <c:v>0.13773456956466379</c:v>
                </c:pt>
                <c:pt idx="2823">
                  <c:v>0.13769257184809769</c:v>
                </c:pt>
                <c:pt idx="2824">
                  <c:v>0.13765059973542393</c:v>
                </c:pt>
                <c:pt idx="2825">
                  <c:v>0.13760865320323551</c:v>
                </c:pt>
                <c:pt idx="2826">
                  <c:v>0.13756673222815399</c:v>
                </c:pt>
                <c:pt idx="2827">
                  <c:v>0.13752483678682942</c:v>
                </c:pt>
                <c:pt idx="2828">
                  <c:v>0.13748296685594025</c:v>
                </c:pt>
                <c:pt idx="2829">
                  <c:v>0.13744112241219336</c:v>
                </c:pt>
                <c:pt idx="2830">
                  <c:v>0.13739930343232395</c:v>
                </c:pt>
                <c:pt idx="2831">
                  <c:v>0.13735750989309553</c:v>
                </c:pt>
                <c:pt idx="2832">
                  <c:v>0.13731574177129988</c:v>
                </c:pt>
                <c:pt idx="2833">
                  <c:v>0.13727399904375701</c:v>
                </c:pt>
                <c:pt idx="2834">
                  <c:v>0.13723228168731505</c:v>
                </c:pt>
                <c:pt idx="2835">
                  <c:v>0.13719058967885039</c:v>
                </c:pt>
                <c:pt idx="2836">
                  <c:v>0.1371489229952674</c:v>
                </c:pt>
                <c:pt idx="2837">
                  <c:v>0.1371072816134985</c:v>
                </c:pt>
                <c:pt idx="2838">
                  <c:v>0.1370656655105042</c:v>
                </c:pt>
                <c:pt idx="2839">
                  <c:v>0.1370240746632729</c:v>
                </c:pt>
                <c:pt idx="2840">
                  <c:v>0.13698250904882095</c:v>
                </c:pt>
                <c:pt idx="2841">
                  <c:v>0.13694096864419256</c:v>
                </c:pt>
                <c:pt idx="2842">
                  <c:v>0.13689945342645984</c:v>
                </c:pt>
                <c:pt idx="2843">
                  <c:v>0.13685796337272257</c:v>
                </c:pt>
                <c:pt idx="2844">
                  <c:v>0.13681649846010843</c:v>
                </c:pt>
                <c:pt idx="2845">
                  <c:v>0.13677505866577275</c:v>
                </c:pt>
                <c:pt idx="2846">
                  <c:v>0.13673364396689844</c:v>
                </c:pt>
                <c:pt idx="2847">
                  <c:v>0.13669225434069618</c:v>
                </c:pt>
                <c:pt idx="2848">
                  <c:v>0.13665088976440415</c:v>
                </c:pt>
                <c:pt idx="2849">
                  <c:v>0.13660955021528812</c:v>
                </c:pt>
                <c:pt idx="2850">
                  <c:v>0.1365682356706413</c:v>
                </c:pt>
                <c:pt idx="2851">
                  <c:v>0.13652694610778443</c:v>
                </c:pt>
                <c:pt idx="2852">
                  <c:v>0.13648568150406565</c:v>
                </c:pt>
                <c:pt idx="2853">
                  <c:v>0.13644444183686044</c:v>
                </c:pt>
                <c:pt idx="2854">
                  <c:v>0.13640322708357164</c:v>
                </c:pt>
                <c:pt idx="2855">
                  <c:v>0.13636203722162937</c:v>
                </c:pt>
                <c:pt idx="2856">
                  <c:v>0.13632087222849107</c:v>
                </c:pt>
                <c:pt idx="2857">
                  <c:v>0.13627973208164129</c:v>
                </c:pt>
                <c:pt idx="2858">
                  <c:v>0.13623861675859184</c:v>
                </c:pt>
                <c:pt idx="2859">
                  <c:v>0.13619752623688158</c:v>
                </c:pt>
                <c:pt idx="2860">
                  <c:v>0.13615646049407654</c:v>
                </c:pt>
                <c:pt idx="2861">
                  <c:v>0.13611541950776976</c:v>
                </c:pt>
                <c:pt idx="2862">
                  <c:v>0.13607440325558129</c:v>
                </c:pt>
                <c:pt idx="2863">
                  <c:v>0.13603341171515812</c:v>
                </c:pt>
                <c:pt idx="2864">
                  <c:v>0.13599244486417422</c:v>
                </c:pt>
                <c:pt idx="2865">
                  <c:v>0.13595150268033043</c:v>
                </c:pt>
                <c:pt idx="2866">
                  <c:v>0.1359105851413544</c:v>
                </c:pt>
                <c:pt idx="2867">
                  <c:v>0.13586969222500062</c:v>
                </c:pt>
                <c:pt idx="2868">
                  <c:v>0.13582882390905032</c:v>
                </c:pt>
                <c:pt idx="2869">
                  <c:v>0.13578798017131147</c:v>
                </c:pt>
                <c:pt idx="2870">
                  <c:v>0.13574716098961878</c:v>
                </c:pt>
                <c:pt idx="2871">
                  <c:v>0.13570636634183347</c:v>
                </c:pt>
                <c:pt idx="2872">
                  <c:v>0.13566559620584351</c:v>
                </c:pt>
                <c:pt idx="2873">
                  <c:v>0.13562485055956333</c:v>
                </c:pt>
                <c:pt idx="2874">
                  <c:v>0.13558412938093395</c:v>
                </c:pt>
                <c:pt idx="2875">
                  <c:v>0.13554343264792282</c:v>
                </c:pt>
                <c:pt idx="2876">
                  <c:v>0.13550276033852385</c:v>
                </c:pt>
                <c:pt idx="2877">
                  <c:v>0.13546211243075743</c:v>
                </c:pt>
                <c:pt idx="2878">
                  <c:v>0.1354214889026702</c:v>
                </c:pt>
                <c:pt idx="2879">
                  <c:v>0.1353808897323352</c:v>
                </c:pt>
                <c:pt idx="2880">
                  <c:v>0.13534031489785173</c:v>
                </c:pt>
                <c:pt idx="2881">
                  <c:v>0.13529976437734534</c:v>
                </c:pt>
                <c:pt idx="2882">
                  <c:v>0.13525923814896781</c:v>
                </c:pt>
                <c:pt idx="2883">
                  <c:v>0.13521873619089705</c:v>
                </c:pt>
                <c:pt idx="2884">
                  <c:v>0.13517825848133716</c:v>
                </c:pt>
                <c:pt idx="2885">
                  <c:v>0.13513780499851824</c:v>
                </c:pt>
                <c:pt idx="2886">
                  <c:v>0.13509737572069655</c:v>
                </c:pt>
                <c:pt idx="2887">
                  <c:v>0.13505697062615424</c:v>
                </c:pt>
                <c:pt idx="2888">
                  <c:v>0.13501658969319955</c:v>
                </c:pt>
                <c:pt idx="2889">
                  <c:v>0.13497623290016658</c:v>
                </c:pt>
                <c:pt idx="2890">
                  <c:v>0.13493590022541538</c:v>
                </c:pt>
                <c:pt idx="2891">
                  <c:v>0.13489559164733181</c:v>
                </c:pt>
                <c:pt idx="2892">
                  <c:v>0.13485530714432756</c:v>
                </c:pt>
                <c:pt idx="2893">
                  <c:v>0.1348150466948401</c:v>
                </c:pt>
                <c:pt idx="2894">
                  <c:v>0.13477481027733268</c:v>
                </c:pt>
                <c:pt idx="2895">
                  <c:v>0.13473459787029421</c:v>
                </c:pt>
                <c:pt idx="2896">
                  <c:v>0.13469440945223926</c:v>
                </c:pt>
                <c:pt idx="2897">
                  <c:v>0.13465424500170811</c:v>
                </c:pt>
                <c:pt idx="2898">
                  <c:v>0.13461410449726646</c:v>
                </c:pt>
                <c:pt idx="2899">
                  <c:v>0.13457398791750574</c:v>
                </c:pt>
                <c:pt idx="2900">
                  <c:v>0.13453389524104281</c:v>
                </c:pt>
                <c:pt idx="2901">
                  <c:v>0.13449382644651997</c:v>
                </c:pt>
                <c:pt idx="2902">
                  <c:v>0.13445378151260506</c:v>
                </c:pt>
                <c:pt idx="2903">
                  <c:v>0.13441376041799122</c:v>
                </c:pt>
                <c:pt idx="2904">
                  <c:v>0.13437376314139698</c:v>
                </c:pt>
                <c:pt idx="2905">
                  <c:v>0.1343337896615662</c:v>
                </c:pt>
                <c:pt idx="2906">
                  <c:v>0.13429383995726807</c:v>
                </c:pt>
                <c:pt idx="2907">
                  <c:v>0.13425391400729692</c:v>
                </c:pt>
                <c:pt idx="2908">
                  <c:v>0.13421401179047243</c:v>
                </c:pt>
                <c:pt idx="2909">
                  <c:v>0.13417413328563929</c:v>
                </c:pt>
                <c:pt idx="2910">
                  <c:v>0.13413427847166748</c:v>
                </c:pt>
                <c:pt idx="2911">
                  <c:v>0.13409444732745202</c:v>
                </c:pt>
                <c:pt idx="2912">
                  <c:v>0.13405463983191293</c:v>
                </c:pt>
                <c:pt idx="2913">
                  <c:v>0.13401485596399534</c:v>
                </c:pt>
                <c:pt idx="2914">
                  <c:v>0.13397509570266933</c:v>
                </c:pt>
                <c:pt idx="2915">
                  <c:v>0.13393535902692993</c:v>
                </c:pt>
                <c:pt idx="2916">
                  <c:v>0.13389564591579706</c:v>
                </c:pt>
                <c:pt idx="2917">
                  <c:v>0.1338559563483156</c:v>
                </c:pt>
                <c:pt idx="2918">
                  <c:v>0.13381629030355516</c:v>
                </c:pt>
                <c:pt idx="2919">
                  <c:v>0.13377664776061021</c:v>
                </c:pt>
                <c:pt idx="2920">
                  <c:v>0.13373702869860002</c:v>
                </c:pt>
                <c:pt idx="2921">
                  <c:v>0.13369743309666851</c:v>
                </c:pt>
                <c:pt idx="2922">
                  <c:v>0.13365786093398432</c:v>
                </c:pt>
                <c:pt idx="2923">
                  <c:v>0.13361831218974077</c:v>
                </c:pt>
                <c:pt idx="2924">
                  <c:v>0.1335787868431558</c:v>
                </c:pt>
                <c:pt idx="2925">
                  <c:v>0.13353928487347189</c:v>
                </c:pt>
                <c:pt idx="2926">
                  <c:v>0.13349980625995608</c:v>
                </c:pt>
                <c:pt idx="2927">
                  <c:v>0.13346035098190001</c:v>
                </c:pt>
                <c:pt idx="2928">
                  <c:v>0.13342091901861963</c:v>
                </c:pt>
                <c:pt idx="2929">
                  <c:v>0.13338151034945545</c:v>
                </c:pt>
                <c:pt idx="2930">
                  <c:v>0.13334212495377235</c:v>
                </c:pt>
                <c:pt idx="2931">
                  <c:v>0.13330276281095957</c:v>
                </c:pt>
                <c:pt idx="2932">
                  <c:v>0.13326342390043064</c:v>
                </c:pt>
                <c:pt idx="2933">
                  <c:v>0.1332241082016235</c:v>
                </c:pt>
                <c:pt idx="2934">
                  <c:v>0.13318481569400023</c:v>
                </c:pt>
                <c:pt idx="2935">
                  <c:v>0.13314554635704717</c:v>
                </c:pt>
                <c:pt idx="2936">
                  <c:v>0.13310630017027489</c:v>
                </c:pt>
                <c:pt idx="2937">
                  <c:v>0.13306707711321802</c:v>
                </c:pt>
                <c:pt idx="2938">
                  <c:v>0.13302787716543543</c:v>
                </c:pt>
                <c:pt idx="2939">
                  <c:v>0.13298870030650992</c:v>
                </c:pt>
                <c:pt idx="2940">
                  <c:v>0.13294954651604846</c:v>
                </c:pt>
                <c:pt idx="2941">
                  <c:v>0.13291041577368198</c:v>
                </c:pt>
                <c:pt idx="2942">
                  <c:v>0.13287130805906536</c:v>
                </c:pt>
                <c:pt idx="2943">
                  <c:v>0.13283222335187747</c:v>
                </c:pt>
                <c:pt idx="2944">
                  <c:v>0.13279316163182103</c:v>
                </c:pt>
                <c:pt idx="2945">
                  <c:v>0.1327541228786227</c:v>
                </c:pt>
                <c:pt idx="2946">
                  <c:v>0.13271510707203288</c:v>
                </c:pt>
                <c:pt idx="2947">
                  <c:v>0.13267611419182587</c:v>
                </c:pt>
                <c:pt idx="2948">
                  <c:v>0.1326371442177996</c:v>
                </c:pt>
                <c:pt idx="2949">
                  <c:v>0.13259819712977589</c:v>
                </c:pt>
                <c:pt idx="2950">
                  <c:v>0.13255927290760011</c:v>
                </c:pt>
                <c:pt idx="2951">
                  <c:v>0.13252037153114138</c:v>
                </c:pt>
                <c:pt idx="2952">
                  <c:v>0.13248149298029244</c:v>
                </c:pt>
                <c:pt idx="2953">
                  <c:v>0.13244263723496952</c:v>
                </c:pt>
                <c:pt idx="2954">
                  <c:v>0.13240380427511253</c:v>
                </c:pt>
                <c:pt idx="2955">
                  <c:v>0.13236499408068483</c:v>
                </c:pt>
                <c:pt idx="2956">
                  <c:v>0.1323262066316733</c:v>
                </c:pt>
                <c:pt idx="2957">
                  <c:v>0.13228744190808822</c:v>
                </c:pt>
                <c:pt idx="2958">
                  <c:v>0.13224869988996338</c:v>
                </c:pt>
                <c:pt idx="2959">
                  <c:v>0.13220998055735583</c:v>
                </c:pt>
                <c:pt idx="2960">
                  <c:v>0.13217128389034605</c:v>
                </c:pt>
                <c:pt idx="2961">
                  <c:v>0.13213260986903783</c:v>
                </c:pt>
                <c:pt idx="2962">
                  <c:v>0.1320939584735582</c:v>
                </c:pt>
                <c:pt idx="2963">
                  <c:v>0.13205532968405753</c:v>
                </c:pt>
                <c:pt idx="2964">
                  <c:v>0.13201672348070925</c:v>
                </c:pt>
                <c:pt idx="2965">
                  <c:v>0.13197813984371012</c:v>
                </c:pt>
                <c:pt idx="2966">
                  <c:v>0.13193957875327994</c:v>
                </c:pt>
                <c:pt idx="2967">
                  <c:v>0.13190104018966164</c:v>
                </c:pt>
                <c:pt idx="2968">
                  <c:v>0.1318625241331213</c:v>
                </c:pt>
                <c:pt idx="2969">
                  <c:v>0.13182403056394792</c:v>
                </c:pt>
                <c:pt idx="2970">
                  <c:v>0.13178555946245366</c:v>
                </c:pt>
                <c:pt idx="2971">
                  <c:v>0.1317471108089735</c:v>
                </c:pt>
                <c:pt idx="2972">
                  <c:v>0.13170868458386548</c:v>
                </c:pt>
                <c:pt idx="2973">
                  <c:v>0.13167028076751047</c:v>
                </c:pt>
                <c:pt idx="2974">
                  <c:v>0.1316318993403123</c:v>
                </c:pt>
                <c:pt idx="2975">
                  <c:v>0.13159354028269754</c:v>
                </c:pt>
                <c:pt idx="2976">
                  <c:v>0.13155520357511563</c:v>
                </c:pt>
                <c:pt idx="2977">
                  <c:v>0.13151688919803881</c:v>
                </c:pt>
                <c:pt idx="2978">
                  <c:v>0.131478597131962</c:v>
                </c:pt>
                <c:pt idx="2979">
                  <c:v>0.13144032735740285</c:v>
                </c:pt>
                <c:pt idx="2980">
                  <c:v>0.13140207985490174</c:v>
                </c:pt>
                <c:pt idx="2981">
                  <c:v>0.13136385460502162</c:v>
                </c:pt>
                <c:pt idx="2982">
                  <c:v>0.13132565158834808</c:v>
                </c:pt>
                <c:pt idx="2983">
                  <c:v>0.1312874707854893</c:v>
                </c:pt>
                <c:pt idx="2984">
                  <c:v>0.13124931217707597</c:v>
                </c:pt>
                <c:pt idx="2985">
                  <c:v>0.13121117574376134</c:v>
                </c:pt>
                <c:pt idx="2986">
                  <c:v>0.1311730614662211</c:v>
                </c:pt>
                <c:pt idx="2987">
                  <c:v>0.13113496932515339</c:v>
                </c:pt>
                <c:pt idx="2988">
                  <c:v>0.1310968993012788</c:v>
                </c:pt>
                <c:pt idx="2989">
                  <c:v>0.13105885137534026</c:v>
                </c:pt>
                <c:pt idx="2990">
                  <c:v>0.13102082552810307</c:v>
                </c:pt>
                <c:pt idx="2991">
                  <c:v>0.13098282174035486</c:v>
                </c:pt>
                <c:pt idx="2992">
                  <c:v>0.13094483999290549</c:v>
                </c:pt>
                <c:pt idx="2993">
                  <c:v>0.13090688026658712</c:v>
                </c:pt>
                <c:pt idx="2994">
                  <c:v>0.13086894254225415</c:v>
                </c:pt>
                <c:pt idx="2995">
                  <c:v>0.13083102680078312</c:v>
                </c:pt>
              </c:numCache>
            </c:numRef>
          </c:yVal>
          <c:smooth val="1"/>
        </c:ser>
        <c:axId val="201219456"/>
        <c:axId val="201230208"/>
      </c:scatterChart>
      <c:scatterChart>
        <c:scatterStyle val="smoothMarker"/>
        <c:ser>
          <c:idx val="1"/>
          <c:order val="1"/>
          <c:tx>
            <c:v>Producción biodiesel</c:v>
          </c:tx>
          <c:marker>
            <c:symbol val="none"/>
          </c:marker>
          <c:xVal>
            <c:numRef>
              <c:f>'Diseño reactor'!$J$10:$J$1011</c:f>
              <c:numCache>
                <c:formatCode>0.00</c:formatCode>
                <c:ptCount val="1002"/>
                <c:pt idx="0">
                  <c:v>104.1993620728805</c:v>
                </c:pt>
                <c:pt idx="1">
                  <c:v>86.832801727400422</c:v>
                </c:pt>
                <c:pt idx="2">
                  <c:v>74.428115766343225</c:v>
                </c:pt>
                <c:pt idx="3">
                  <c:v>65.12460129555032</c:v>
                </c:pt>
                <c:pt idx="4">
                  <c:v>57.888534484933608</c:v>
                </c:pt>
                <c:pt idx="5">
                  <c:v>52.099681036440252</c:v>
                </c:pt>
                <c:pt idx="6">
                  <c:v>47.363346396763866</c:v>
                </c:pt>
                <c:pt idx="7">
                  <c:v>43.416400863700211</c:v>
                </c:pt>
                <c:pt idx="8">
                  <c:v>40.076677720338658</c:v>
                </c:pt>
                <c:pt idx="9">
                  <c:v>37.214057883171613</c:v>
                </c:pt>
                <c:pt idx="10">
                  <c:v>34.733120690960163</c:v>
                </c:pt>
                <c:pt idx="11">
                  <c:v>32.56230064777516</c:v>
                </c:pt>
                <c:pt idx="12">
                  <c:v>30.64687119790603</c:v>
                </c:pt>
                <c:pt idx="13">
                  <c:v>28.944267242466804</c:v>
                </c:pt>
                <c:pt idx="14">
                  <c:v>27.420884756021191</c:v>
                </c:pt>
                <c:pt idx="15">
                  <c:v>26.049840518220126</c:v>
                </c:pt>
                <c:pt idx="16">
                  <c:v>24.809371922114408</c:v>
                </c:pt>
                <c:pt idx="17">
                  <c:v>23.681673198381933</c:v>
                </c:pt>
                <c:pt idx="18">
                  <c:v>22.652035233234894</c:v>
                </c:pt>
                <c:pt idx="19">
                  <c:v>21.708200431850106</c:v>
                </c:pt>
                <c:pt idx="20">
                  <c:v>20.839872414576103</c:v>
                </c:pt>
                <c:pt idx="21">
                  <c:v>20.038338860169329</c:v>
                </c:pt>
                <c:pt idx="22">
                  <c:v>19.296178161644537</c:v>
                </c:pt>
                <c:pt idx="23">
                  <c:v>18.607028941585806</c:v>
                </c:pt>
                <c:pt idx="24">
                  <c:v>17.965407253944917</c:v>
                </c:pt>
                <c:pt idx="25">
                  <c:v>17.366560345480082</c:v>
                </c:pt>
                <c:pt idx="26">
                  <c:v>16.806348721432339</c:v>
                </c:pt>
                <c:pt idx="27">
                  <c:v>16.28115032388758</c:v>
                </c:pt>
                <c:pt idx="28">
                  <c:v>15.787782132254621</c:v>
                </c:pt>
                <c:pt idx="29">
                  <c:v>15.323435598953015</c:v>
                </c:pt>
                <c:pt idx="30">
                  <c:v>14.885623153268645</c:v>
                </c:pt>
                <c:pt idx="31">
                  <c:v>14.472133621233402</c:v>
                </c:pt>
                <c:pt idx="32">
                  <c:v>14.080994874713582</c:v>
                </c:pt>
                <c:pt idx="33">
                  <c:v>13.710442378010596</c:v>
                </c:pt>
                <c:pt idx="34">
                  <c:v>13.358892573446218</c:v>
                </c:pt>
                <c:pt idx="35">
                  <c:v>13.024920259110063</c:v>
                </c:pt>
                <c:pt idx="36">
                  <c:v>12.707239277180552</c:v>
                </c:pt>
                <c:pt idx="37">
                  <c:v>12.404685961057204</c:v>
                </c:pt>
                <c:pt idx="38">
                  <c:v>12.116204892195407</c:v>
                </c:pt>
                <c:pt idx="39">
                  <c:v>11.840836599190967</c:v>
                </c:pt>
                <c:pt idx="40">
                  <c:v>11.577706896986722</c:v>
                </c:pt>
                <c:pt idx="41">
                  <c:v>11.326017616617447</c:v>
                </c:pt>
                <c:pt idx="42">
                  <c:v>11.085038518391544</c:v>
                </c:pt>
                <c:pt idx="43">
                  <c:v>10.854100215925053</c:v>
                </c:pt>
                <c:pt idx="44">
                  <c:v>10.632587966620461</c:v>
                </c:pt>
                <c:pt idx="45">
                  <c:v>10.419936207288051</c:v>
                </c:pt>
                <c:pt idx="46">
                  <c:v>10.215623732635343</c:v>
                </c:pt>
                <c:pt idx="47">
                  <c:v>10.019169430084665</c:v>
                </c:pt>
                <c:pt idx="48">
                  <c:v>9.8301284974415584</c:v>
                </c:pt>
                <c:pt idx="49">
                  <c:v>9.6480890808222686</c:v>
                </c:pt>
                <c:pt idx="50">
                  <c:v>9.4726692793527736</c:v>
                </c:pt>
                <c:pt idx="51">
                  <c:v>9.3035144707929032</c:v>
                </c:pt>
                <c:pt idx="52">
                  <c:v>9.1402949186737281</c:v>
                </c:pt>
                <c:pt idx="53">
                  <c:v>8.9827036269724587</c:v>
                </c:pt>
                <c:pt idx="54">
                  <c:v>8.8304544129559748</c:v>
                </c:pt>
                <c:pt idx="55">
                  <c:v>8.6832801727400408</c:v>
                </c:pt>
                <c:pt idx="56">
                  <c:v>8.5409313174492212</c:v>
                </c:pt>
                <c:pt idx="57">
                  <c:v>8.4031743607161697</c:v>
                </c:pt>
                <c:pt idx="58">
                  <c:v>8.2697906407048016</c:v>
                </c:pt>
                <c:pt idx="59">
                  <c:v>8.1405751619437901</c:v>
                </c:pt>
                <c:pt idx="60">
                  <c:v>8.0153355440677316</c:v>
                </c:pt>
                <c:pt idx="61">
                  <c:v>7.8938910661273107</c:v>
                </c:pt>
                <c:pt idx="62">
                  <c:v>7.7760717964836195</c:v>
                </c:pt>
                <c:pt idx="63">
                  <c:v>7.6617177994765076</c:v>
                </c:pt>
                <c:pt idx="64">
                  <c:v>7.5506784110782972</c:v>
                </c:pt>
                <c:pt idx="65">
                  <c:v>7.4428115766343224</c:v>
                </c:pt>
                <c:pt idx="66">
                  <c:v>7.3379832445690498</c:v>
                </c:pt>
                <c:pt idx="67">
                  <c:v>7.236066810616701</c:v>
                </c:pt>
                <c:pt idx="68">
                  <c:v>7.1369426077315419</c:v>
                </c:pt>
                <c:pt idx="69">
                  <c:v>7.040497437356791</c:v>
                </c:pt>
                <c:pt idx="70">
                  <c:v>6.9466241381920328</c:v>
                </c:pt>
                <c:pt idx="71">
                  <c:v>6.8552211890052979</c:v>
                </c:pt>
                <c:pt idx="72">
                  <c:v>6.766192342394838</c:v>
                </c:pt>
                <c:pt idx="73">
                  <c:v>6.6794462867231088</c:v>
                </c:pt>
                <c:pt idx="74">
                  <c:v>6.5948963337266155</c:v>
                </c:pt>
                <c:pt idx="75">
                  <c:v>6.5124601295550315</c:v>
                </c:pt>
                <c:pt idx="76">
                  <c:v>6.4320593872148448</c:v>
                </c:pt>
                <c:pt idx="77">
                  <c:v>6.3536196385902759</c:v>
                </c:pt>
                <c:pt idx="78">
                  <c:v>6.2770700043903922</c:v>
                </c:pt>
                <c:pt idx="79">
                  <c:v>6.2023429805286021</c:v>
                </c:pt>
                <c:pt idx="80">
                  <c:v>6.1293742395812068</c:v>
                </c:pt>
                <c:pt idx="81">
                  <c:v>6.0581024460977035</c:v>
                </c:pt>
                <c:pt idx="82">
                  <c:v>5.9884690846483046</c:v>
                </c:pt>
                <c:pt idx="83">
                  <c:v>5.9204182995954833</c:v>
                </c:pt>
                <c:pt idx="84">
                  <c:v>5.853896745667444</c:v>
                </c:pt>
                <c:pt idx="85">
                  <c:v>5.7888534484933611</c:v>
                </c:pt>
                <c:pt idx="86">
                  <c:v>5.7252396743340936</c:v>
                </c:pt>
                <c:pt idx="87">
                  <c:v>5.6630088083087236</c:v>
                </c:pt>
                <c:pt idx="88">
                  <c:v>5.6021162404774465</c:v>
                </c:pt>
                <c:pt idx="89">
                  <c:v>5.5425192591957719</c:v>
                </c:pt>
                <c:pt idx="90">
                  <c:v>5.4841769512042378</c:v>
                </c:pt>
                <c:pt idx="91">
                  <c:v>5.4270501079625264</c:v>
                </c:pt>
                <c:pt idx="92">
                  <c:v>5.3711011377773454</c:v>
                </c:pt>
                <c:pt idx="93">
                  <c:v>5.3162939833102305</c:v>
                </c:pt>
                <c:pt idx="94">
                  <c:v>5.2625940440848735</c:v>
                </c:pt>
                <c:pt idx="95">
                  <c:v>5.2099681036440257</c:v>
                </c:pt>
                <c:pt idx="96">
                  <c:v>5.1583842610336887</c:v>
                </c:pt>
                <c:pt idx="97">
                  <c:v>5.1078118663176717</c:v>
                </c:pt>
                <c:pt idx="98">
                  <c:v>5.0582214598485686</c:v>
                </c:pt>
                <c:pt idx="99">
                  <c:v>5.0095847150423323</c:v>
                </c:pt>
                <c:pt idx="100">
                  <c:v>4.961874384422881</c:v>
                </c:pt>
                <c:pt idx="101">
                  <c:v>4.9150642487207792</c:v>
                </c:pt>
                <c:pt idx="102">
                  <c:v>4.8691290688261919</c:v>
                </c:pt>
                <c:pt idx="103">
                  <c:v>4.8240445404111343</c:v>
                </c:pt>
                <c:pt idx="104">
                  <c:v>4.7797872510495649</c:v>
                </c:pt>
                <c:pt idx="105">
                  <c:v>4.7363346396763868</c:v>
                </c:pt>
                <c:pt idx="106">
                  <c:v>4.6936649582378607</c:v>
                </c:pt>
                <c:pt idx="107">
                  <c:v>4.6517572353964516</c:v>
                </c:pt>
                <c:pt idx="108">
                  <c:v>4.6105912421628537</c:v>
                </c:pt>
                <c:pt idx="109">
                  <c:v>4.5701474593368641</c:v>
                </c:pt>
                <c:pt idx="110">
                  <c:v>4.530407046646979</c:v>
                </c:pt>
                <c:pt idx="111">
                  <c:v>4.4913518134862294</c:v>
                </c:pt>
                <c:pt idx="112">
                  <c:v>4.4529641911487392</c:v>
                </c:pt>
                <c:pt idx="113">
                  <c:v>4.4152272064779874</c:v>
                </c:pt>
                <c:pt idx="114">
                  <c:v>4.378124456843719</c:v>
                </c:pt>
                <c:pt idx="115">
                  <c:v>4.3416400863700204</c:v>
                </c:pt>
                <c:pt idx="116">
                  <c:v>4.3057587633421699</c:v>
                </c:pt>
                <c:pt idx="117">
                  <c:v>4.2704656587246106</c:v>
                </c:pt>
                <c:pt idx="118">
                  <c:v>4.2357464257268491</c:v>
                </c:pt>
                <c:pt idx="119">
                  <c:v>4.2015871803580849</c:v>
                </c:pt>
                <c:pt idx="120">
                  <c:v>4.1679744829152199</c:v>
                </c:pt>
                <c:pt idx="121">
                  <c:v>4.1348953203524008</c:v>
                </c:pt>
                <c:pt idx="122">
                  <c:v>4.102337089483485</c:v>
                </c:pt>
                <c:pt idx="123">
                  <c:v>4.070287580971895</c:v>
                </c:pt>
                <c:pt idx="124">
                  <c:v>4.038734964065136</c:v>
                </c:pt>
                <c:pt idx="125">
                  <c:v>4.0076677720338658</c:v>
                </c:pt>
                <c:pt idx="126">
                  <c:v>3.9770748882778819</c:v>
                </c:pt>
                <c:pt idx="127">
                  <c:v>3.9469455330636554</c:v>
                </c:pt>
                <c:pt idx="128">
                  <c:v>3.9172692508601696</c:v>
                </c:pt>
                <c:pt idx="129">
                  <c:v>3.8880358982418097</c:v>
                </c:pt>
                <c:pt idx="130">
                  <c:v>3.8592356323289074</c:v>
                </c:pt>
                <c:pt idx="131">
                  <c:v>3.8308588997382538</c:v>
                </c:pt>
                <c:pt idx="132">
                  <c:v>3.8028964260175369</c:v>
                </c:pt>
                <c:pt idx="133">
                  <c:v>3.7753392055391486</c:v>
                </c:pt>
                <c:pt idx="134">
                  <c:v>3.7481784918302341</c:v>
                </c:pt>
                <c:pt idx="135">
                  <c:v>3.7214057883171612</c:v>
                </c:pt>
                <c:pt idx="136">
                  <c:v>3.6950128394638475</c:v>
                </c:pt>
                <c:pt idx="137">
                  <c:v>3.6689916222845249</c:v>
                </c:pt>
                <c:pt idx="138">
                  <c:v>3.6433343382126053</c:v>
                </c:pt>
                <c:pt idx="139">
                  <c:v>3.6180334053083505</c:v>
                </c:pt>
                <c:pt idx="140">
                  <c:v>3.5930814507889832</c:v>
                </c:pt>
                <c:pt idx="141">
                  <c:v>3.5684713038657709</c:v>
                </c:pt>
                <c:pt idx="142">
                  <c:v>3.5441959888734864</c:v>
                </c:pt>
                <c:pt idx="143">
                  <c:v>3.5202487186783955</c:v>
                </c:pt>
                <c:pt idx="144">
                  <c:v>3.4966228883516948</c:v>
                </c:pt>
                <c:pt idx="145">
                  <c:v>3.4733120690960164</c:v>
                </c:pt>
                <c:pt idx="146">
                  <c:v>3.450310002413262</c:v>
                </c:pt>
                <c:pt idx="147">
                  <c:v>3.4276105945026489</c:v>
                </c:pt>
                <c:pt idx="148">
                  <c:v>3.4052079108784477</c:v>
                </c:pt>
                <c:pt idx="149">
                  <c:v>3.383096171197419</c:v>
                </c:pt>
                <c:pt idx="150">
                  <c:v>3.3612697442864685</c:v>
                </c:pt>
                <c:pt idx="151">
                  <c:v>3.3397231433615544</c:v>
                </c:pt>
                <c:pt idx="152">
                  <c:v>3.3184510214293157</c:v>
                </c:pt>
                <c:pt idx="153">
                  <c:v>3.2974481668633078</c:v>
                </c:pt>
                <c:pt idx="154">
                  <c:v>3.2767094991471852</c:v>
                </c:pt>
                <c:pt idx="155">
                  <c:v>3.2562300647775158</c:v>
                </c:pt>
                <c:pt idx="156">
                  <c:v>3.2360050333192709</c:v>
                </c:pt>
                <c:pt idx="157">
                  <c:v>3.2160296936074224</c:v>
                </c:pt>
                <c:pt idx="158">
                  <c:v>3.1962994500883593</c:v>
                </c:pt>
                <c:pt idx="159">
                  <c:v>3.1768098192951379</c:v>
                </c:pt>
                <c:pt idx="160">
                  <c:v>3.1575564264509244</c:v>
                </c:pt>
                <c:pt idx="161">
                  <c:v>3.1385350021951961</c:v>
                </c:pt>
                <c:pt idx="162">
                  <c:v>3.1197413794275604</c:v>
                </c:pt>
                <c:pt idx="163">
                  <c:v>3.1011714902643011</c:v>
                </c:pt>
                <c:pt idx="164">
                  <c:v>3.0828213631029735</c:v>
                </c:pt>
                <c:pt idx="165">
                  <c:v>3.0646871197906034</c:v>
                </c:pt>
                <c:pt idx="166">
                  <c:v>3.0467649728912427</c:v>
                </c:pt>
                <c:pt idx="167">
                  <c:v>3.0290512230488518</c:v>
                </c:pt>
                <c:pt idx="168">
                  <c:v>3.0115422564416332</c:v>
                </c:pt>
                <c:pt idx="169">
                  <c:v>2.9942345423241523</c:v>
                </c:pt>
                <c:pt idx="170">
                  <c:v>2.9771246306537287</c:v>
                </c:pt>
                <c:pt idx="171">
                  <c:v>2.9602091497977416</c:v>
                </c:pt>
                <c:pt idx="172">
                  <c:v>2.9434848043186586</c:v>
                </c:pt>
                <c:pt idx="173">
                  <c:v>2.926948372833722</c:v>
                </c:pt>
                <c:pt idx="174">
                  <c:v>2.9105967059463831</c:v>
                </c:pt>
                <c:pt idx="175">
                  <c:v>2.8944267242466806</c:v>
                </c:pt>
                <c:pt idx="176">
                  <c:v>2.8784354163779149</c:v>
                </c:pt>
                <c:pt idx="177">
                  <c:v>2.8626198371670468</c:v>
                </c:pt>
                <c:pt idx="178">
                  <c:v>2.8469771058164071</c:v>
                </c:pt>
                <c:pt idx="179">
                  <c:v>2.8315044041543618</c:v>
                </c:pt>
                <c:pt idx="180">
                  <c:v>2.8161989749427163</c:v>
                </c:pt>
                <c:pt idx="181">
                  <c:v>2.8010581202387232</c:v>
                </c:pt>
                <c:pt idx="182">
                  <c:v>2.7860791998096395</c:v>
                </c:pt>
                <c:pt idx="183">
                  <c:v>2.771259629597886</c:v>
                </c:pt>
                <c:pt idx="184">
                  <c:v>2.7565968802349339</c:v>
                </c:pt>
                <c:pt idx="185">
                  <c:v>2.7420884756021189</c:v>
                </c:pt>
                <c:pt idx="186">
                  <c:v>2.7277319914366625</c:v>
                </c:pt>
                <c:pt idx="187">
                  <c:v>2.7135250539812632</c:v>
                </c:pt>
                <c:pt idx="188">
                  <c:v>2.6994653386756609</c:v>
                </c:pt>
                <c:pt idx="189">
                  <c:v>2.6855505688886727</c:v>
                </c:pt>
                <c:pt idx="190">
                  <c:v>2.6717785146892434</c:v>
                </c:pt>
                <c:pt idx="191">
                  <c:v>2.6581469916551153</c:v>
                </c:pt>
                <c:pt idx="192">
                  <c:v>2.6446538597177796</c:v>
                </c:pt>
                <c:pt idx="193">
                  <c:v>2.6312970220424368</c:v>
                </c:pt>
                <c:pt idx="194">
                  <c:v>2.6180744239417213</c:v>
                </c:pt>
                <c:pt idx="195">
                  <c:v>2.6049840518220129</c:v>
                </c:pt>
                <c:pt idx="196">
                  <c:v>2.5920239321612062</c:v>
                </c:pt>
                <c:pt idx="197">
                  <c:v>2.5791921305168444</c:v>
                </c:pt>
                <c:pt idx="198">
                  <c:v>2.5664867505635596</c:v>
                </c:pt>
                <c:pt idx="199">
                  <c:v>2.5539059331588359</c:v>
                </c:pt>
                <c:pt idx="200">
                  <c:v>2.5414478554361097</c:v>
                </c:pt>
                <c:pt idx="201">
                  <c:v>2.5291107299242843</c:v>
                </c:pt>
                <c:pt idx="202">
                  <c:v>2.5168928036927656</c:v>
                </c:pt>
                <c:pt idx="203">
                  <c:v>2.5047923575211661</c:v>
                </c:pt>
                <c:pt idx="204">
                  <c:v>2.4928077050928352</c:v>
                </c:pt>
                <c:pt idx="205">
                  <c:v>2.4809371922114405</c:v>
                </c:pt>
                <c:pt idx="206">
                  <c:v>2.4691791960398222</c:v>
                </c:pt>
                <c:pt idx="207">
                  <c:v>2.4575321243603896</c:v>
                </c:pt>
                <c:pt idx="208">
                  <c:v>2.4459944148563499</c:v>
                </c:pt>
                <c:pt idx="209">
                  <c:v>2.4345645344130959</c:v>
                </c:pt>
                <c:pt idx="210">
                  <c:v>2.4232409784390816</c:v>
                </c:pt>
                <c:pt idx="211">
                  <c:v>2.4120222702055671</c:v>
                </c:pt>
                <c:pt idx="212">
                  <c:v>2.4009069602046198</c:v>
                </c:pt>
                <c:pt idx="213">
                  <c:v>2.3898936255247825</c:v>
                </c:pt>
                <c:pt idx="214">
                  <c:v>2.378980869243847</c:v>
                </c:pt>
                <c:pt idx="215">
                  <c:v>2.3681673198381934</c:v>
                </c:pt>
                <c:pt idx="216">
                  <c:v>2.3574516306081565</c:v>
                </c:pt>
                <c:pt idx="217">
                  <c:v>2.3468324791189303</c:v>
                </c:pt>
                <c:pt idx="218">
                  <c:v>2.3363085666565135</c:v>
                </c:pt>
                <c:pt idx="219">
                  <c:v>2.3258786176982258</c:v>
                </c:pt>
                <c:pt idx="220">
                  <c:v>2.3155413793973447</c:v>
                </c:pt>
                <c:pt idx="221">
                  <c:v>2.3052956210814268</c:v>
                </c:pt>
                <c:pt idx="222">
                  <c:v>2.2951401337638879</c:v>
                </c:pt>
                <c:pt idx="223">
                  <c:v>2.285073729668432</c:v>
                </c:pt>
                <c:pt idx="224">
                  <c:v>2.2750952417659502</c:v>
                </c:pt>
                <c:pt idx="225">
                  <c:v>2.2652035233234895</c:v>
                </c:pt>
                <c:pt idx="226">
                  <c:v>2.2553974474649459</c:v>
                </c:pt>
                <c:pt idx="227">
                  <c:v>2.2456759067431147</c:v>
                </c:pt>
                <c:pt idx="228">
                  <c:v>2.2360378127227576</c:v>
                </c:pt>
                <c:pt idx="229">
                  <c:v>2.2264820955743696</c:v>
                </c:pt>
                <c:pt idx="230">
                  <c:v>2.2170077036783087</c:v>
                </c:pt>
                <c:pt idx="231">
                  <c:v>2.2076136032389937</c:v>
                </c:pt>
                <c:pt idx="232">
                  <c:v>2.1982987779088714</c:v>
                </c:pt>
                <c:pt idx="233">
                  <c:v>2.1890622284218595</c:v>
                </c:pt>
                <c:pt idx="234">
                  <c:v>2.1799029722359937</c:v>
                </c:pt>
                <c:pt idx="235">
                  <c:v>2.1708200431850102</c:v>
                </c:pt>
                <c:pt idx="236">
                  <c:v>2.1618124911385999</c:v>
                </c:pt>
                <c:pt idx="237">
                  <c:v>2.1528793816710849</c:v>
                </c:pt>
                <c:pt idx="238">
                  <c:v>2.1440197957382821</c:v>
                </c:pt>
                <c:pt idx="239">
                  <c:v>2.1352328293623053</c:v>
                </c:pt>
                <c:pt idx="240">
                  <c:v>2.1265175933240923</c:v>
                </c:pt>
                <c:pt idx="241">
                  <c:v>2.1178732128634246</c:v>
                </c:pt>
                <c:pt idx="242">
                  <c:v>2.1092988273862452</c:v>
                </c:pt>
                <c:pt idx="243">
                  <c:v>2.1007935901790424</c:v>
                </c:pt>
                <c:pt idx="244">
                  <c:v>2.0923566681301304</c:v>
                </c:pt>
                <c:pt idx="245">
                  <c:v>2.0839872414576099</c:v>
                </c:pt>
                <c:pt idx="246">
                  <c:v>2.0756845034438349</c:v>
                </c:pt>
                <c:pt idx="247">
                  <c:v>2.0674476601762004</c:v>
                </c:pt>
                <c:pt idx="248">
                  <c:v>2.0592759302940813</c:v>
                </c:pt>
                <c:pt idx="249">
                  <c:v>2.0511685447417425</c:v>
                </c:pt>
                <c:pt idx="250">
                  <c:v>2.0431247465270683</c:v>
                </c:pt>
                <c:pt idx="251">
                  <c:v>2.0351437904859475</c:v>
                </c:pt>
                <c:pt idx="252">
                  <c:v>2.0272249430521501</c:v>
                </c:pt>
                <c:pt idx="253">
                  <c:v>2.019367482032568</c:v>
                </c:pt>
                <c:pt idx="254">
                  <c:v>2.0115706963876545</c:v>
                </c:pt>
                <c:pt idx="255">
                  <c:v>2.0038338860169329</c:v>
                </c:pt>
                <c:pt idx="256">
                  <c:v>1.9961563615494351</c:v>
                </c:pt>
                <c:pt idx="257">
                  <c:v>1.988537444138941</c:v>
                </c:pt>
                <c:pt idx="258">
                  <c:v>1.9809764652638879</c:v>
                </c:pt>
                <c:pt idx="259">
                  <c:v>1.9734727665318277</c:v>
                </c:pt>
                <c:pt idx="260">
                  <c:v>1.9660256994883114</c:v>
                </c:pt>
                <c:pt idx="261">
                  <c:v>1.9586346254300848</c:v>
                </c:pt>
                <c:pt idx="262">
                  <c:v>1.9512989152224813</c:v>
                </c:pt>
                <c:pt idx="263">
                  <c:v>1.9440179491209049</c:v>
                </c:pt>
                <c:pt idx="264">
                  <c:v>1.9367911165962919</c:v>
                </c:pt>
                <c:pt idx="265">
                  <c:v>1.9296178161644537</c:v>
                </c:pt>
                <c:pt idx="266">
                  <c:v>1.9224974552191973</c:v>
                </c:pt>
                <c:pt idx="267">
                  <c:v>1.9154294498691269</c:v>
                </c:pt>
                <c:pt idx="268">
                  <c:v>1.9084132247780312</c:v>
                </c:pt>
                <c:pt idx="269">
                  <c:v>1.9014482130087684</c:v>
                </c:pt>
                <c:pt idx="270">
                  <c:v>1.8945338558705547</c:v>
                </c:pt>
                <c:pt idx="271">
                  <c:v>1.8876696027695743</c:v>
                </c:pt>
                <c:pt idx="272">
                  <c:v>1.880854911062825</c:v>
                </c:pt>
                <c:pt idx="273">
                  <c:v>1.8740892459151171</c:v>
                </c:pt>
                <c:pt idx="274">
                  <c:v>1.8673720801591487</c:v>
                </c:pt>
                <c:pt idx="275">
                  <c:v>1.8607028941585806</c:v>
                </c:pt>
                <c:pt idx="276">
                  <c:v>1.8540811756740303</c:v>
                </c:pt>
                <c:pt idx="277">
                  <c:v>1.8475064197319238</c:v>
                </c:pt>
                <c:pt idx="278">
                  <c:v>1.840978128496122</c:v>
                </c:pt>
                <c:pt idx="279">
                  <c:v>1.8344958111422625</c:v>
                </c:pt>
                <c:pt idx="280">
                  <c:v>1.8280589837347456</c:v>
                </c:pt>
                <c:pt idx="281">
                  <c:v>1.8216671691063027</c:v>
                </c:pt>
                <c:pt idx="282">
                  <c:v>1.8153198967400785</c:v>
                </c:pt>
                <c:pt idx="283">
                  <c:v>1.8090167026541752</c:v>
                </c:pt>
                <c:pt idx="284">
                  <c:v>1.80275712928859</c:v>
                </c:pt>
                <c:pt idx="285">
                  <c:v>1.7965407253944916</c:v>
                </c:pt>
                <c:pt idx="286">
                  <c:v>1.7903670459257817</c:v>
                </c:pt>
                <c:pt idx="287">
                  <c:v>1.7842356519328855</c:v>
                </c:pt>
                <c:pt idx="288">
                  <c:v>1.7781461104587117</c:v>
                </c:pt>
                <c:pt idx="289">
                  <c:v>1.7720979944367432</c:v>
                </c:pt>
                <c:pt idx="290">
                  <c:v>1.766090882591195</c:v>
                </c:pt>
                <c:pt idx="291">
                  <c:v>1.7601243593391978</c:v>
                </c:pt>
                <c:pt idx="292">
                  <c:v>1.7541980146949578</c:v>
                </c:pt>
                <c:pt idx="293">
                  <c:v>1.7483114441758474</c:v>
                </c:pt>
                <c:pt idx="294">
                  <c:v>1.7424642487103765</c:v>
                </c:pt>
                <c:pt idx="295">
                  <c:v>1.7366560345480082</c:v>
                </c:pt>
                <c:pt idx="296">
                  <c:v>1.7308864131707724</c:v>
                </c:pt>
                <c:pt idx="297">
                  <c:v>1.725155001206631</c:v>
                </c:pt>
                <c:pt idx="298">
                  <c:v>1.7194614203445631</c:v>
                </c:pt>
                <c:pt idx="299">
                  <c:v>1.7138052972513245</c:v>
                </c:pt>
                <c:pt idx="300">
                  <c:v>1.7081862634898441</c:v>
                </c:pt>
                <c:pt idx="301">
                  <c:v>1.7026039554392238</c:v>
                </c:pt>
                <c:pt idx="302">
                  <c:v>1.6970580142162948</c:v>
                </c:pt>
                <c:pt idx="303">
                  <c:v>1.6915480855987095</c:v>
                </c:pt>
                <c:pt idx="304">
                  <c:v>1.6860738199495229</c:v>
                </c:pt>
                <c:pt idx="305">
                  <c:v>1.6806348721432343</c:v>
                </c:pt>
                <c:pt idx="306">
                  <c:v>1.6752309014932554</c:v>
                </c:pt>
                <c:pt idx="307">
                  <c:v>1.6698615716807772</c:v>
                </c:pt>
                <c:pt idx="308">
                  <c:v>1.664526550684992</c:v>
                </c:pt>
                <c:pt idx="309">
                  <c:v>1.6592255107146578</c:v>
                </c:pt>
                <c:pt idx="310">
                  <c:v>1.6539581281409605</c:v>
                </c:pt>
                <c:pt idx="311">
                  <c:v>1.6487240834316539</c:v>
                </c:pt>
                <c:pt idx="312">
                  <c:v>1.6435230610864433</c:v>
                </c:pt>
                <c:pt idx="313">
                  <c:v>1.6383547495735926</c:v>
                </c:pt>
                <c:pt idx="314">
                  <c:v>1.6332188412677193</c:v>
                </c:pt>
                <c:pt idx="315">
                  <c:v>1.6281150323887579</c:v>
                </c:pt>
                <c:pt idx="316">
                  <c:v>1.623043022942064</c:v>
                </c:pt>
                <c:pt idx="317">
                  <c:v>1.6180025166596355</c:v>
                </c:pt>
                <c:pt idx="318">
                  <c:v>1.6129932209424227</c:v>
                </c:pt>
                <c:pt idx="319">
                  <c:v>1.6080148468037112</c:v>
                </c:pt>
                <c:pt idx="320">
                  <c:v>1.6030671088135462</c:v>
                </c:pt>
                <c:pt idx="321">
                  <c:v>1.5981497250441796</c:v>
                </c:pt>
                <c:pt idx="322">
                  <c:v>1.5932624170165215</c:v>
                </c:pt>
                <c:pt idx="323">
                  <c:v>1.588404909647569</c:v>
                </c:pt>
                <c:pt idx="324">
                  <c:v>1.5835769311987919</c:v>
                </c:pt>
                <c:pt idx="325">
                  <c:v>1.5787782132254622</c:v>
                </c:pt>
                <c:pt idx="326">
                  <c:v>1.5740084905268956</c:v>
                </c:pt>
                <c:pt idx="327">
                  <c:v>1.569267501097598</c:v>
                </c:pt>
                <c:pt idx="328">
                  <c:v>1.5645549860792869</c:v>
                </c:pt>
                <c:pt idx="329">
                  <c:v>1.5598706897137802</c:v>
                </c:pt>
                <c:pt idx="330">
                  <c:v>1.555214359296724</c:v>
                </c:pt>
                <c:pt idx="331">
                  <c:v>1.5505857451321505</c:v>
                </c:pt>
                <c:pt idx="332">
                  <c:v>1.5459846004878413</c:v>
                </c:pt>
                <c:pt idx="333">
                  <c:v>1.5414106815514867</c:v>
                </c:pt>
                <c:pt idx="334">
                  <c:v>1.5368637473876181</c:v>
                </c:pt>
                <c:pt idx="335">
                  <c:v>1.5323435598953017</c:v>
                </c:pt>
                <c:pt idx="336">
                  <c:v>1.5278498837665764</c:v>
                </c:pt>
                <c:pt idx="337">
                  <c:v>1.5233824864456214</c:v>
                </c:pt>
                <c:pt idx="338">
                  <c:v>1.5189411380886368</c:v>
                </c:pt>
                <c:pt idx="339">
                  <c:v>1.5145256115244259</c:v>
                </c:pt>
                <c:pt idx="340">
                  <c:v>1.5101356822156595</c:v>
                </c:pt>
                <c:pt idx="341">
                  <c:v>1.5057711282208166</c:v>
                </c:pt>
                <c:pt idx="342">
                  <c:v>1.5014317301567794</c:v>
                </c:pt>
                <c:pt idx="343">
                  <c:v>1.4971172711620762</c:v>
                </c:pt>
                <c:pt idx="344">
                  <c:v>1.4928275368607524</c:v>
                </c:pt>
                <c:pt idx="345">
                  <c:v>1.4885623153268643</c:v>
                </c:pt>
                <c:pt idx="346">
                  <c:v>1.4843213970495799</c:v>
                </c:pt>
                <c:pt idx="347">
                  <c:v>1.4801045748988708</c:v>
                </c:pt>
                <c:pt idx="348">
                  <c:v>1.4759116440917919</c:v>
                </c:pt>
                <c:pt idx="349">
                  <c:v>1.4717424021593293</c:v>
                </c:pt>
                <c:pt idx="350">
                  <c:v>1.4675966489138099</c:v>
                </c:pt>
                <c:pt idx="351">
                  <c:v>1.463474186416861</c:v>
                </c:pt>
                <c:pt idx="352">
                  <c:v>1.4593748189479063</c:v>
                </c:pt>
                <c:pt idx="353">
                  <c:v>1.4552983529731915</c:v>
                </c:pt>
                <c:pt idx="354">
                  <c:v>1.4512445971153272</c:v>
                </c:pt>
                <c:pt idx="355">
                  <c:v>1.4472133621233403</c:v>
                </c:pt>
                <c:pt idx="356">
                  <c:v>1.4432044608432204</c:v>
                </c:pt>
                <c:pt idx="357">
                  <c:v>1.4392177081889574</c:v>
                </c:pt>
                <c:pt idx="358">
                  <c:v>1.4352529211140566</c:v>
                </c:pt>
                <c:pt idx="359">
                  <c:v>1.4313099185835234</c:v>
                </c:pt>
                <c:pt idx="360">
                  <c:v>1.4273885215463082</c:v>
                </c:pt>
                <c:pt idx="361">
                  <c:v>1.4234885529082035</c:v>
                </c:pt>
                <c:pt idx="362">
                  <c:v>1.419609837505184</c:v>
                </c:pt>
                <c:pt idx="363">
                  <c:v>1.4157522020771809</c:v>
                </c:pt>
                <c:pt idx="364">
                  <c:v>1.4119154752422833</c:v>
                </c:pt>
                <c:pt idx="365">
                  <c:v>1.4080994874713582</c:v>
                </c:pt>
                <c:pt idx="366">
                  <c:v>1.4043040710630794</c:v>
                </c:pt>
                <c:pt idx="367">
                  <c:v>1.4005290601193616</c:v>
                </c:pt>
                <c:pt idx="368">
                  <c:v>1.3967742905211864</c:v>
                </c:pt>
                <c:pt idx="369">
                  <c:v>1.3930395999048197</c:v>
                </c:pt>
                <c:pt idx="370">
                  <c:v>1.3893248276384069</c:v>
                </c:pt>
                <c:pt idx="371">
                  <c:v>1.385629814798943</c:v>
                </c:pt>
                <c:pt idx="372">
                  <c:v>1.3819544041496086</c:v>
                </c:pt>
                <c:pt idx="373">
                  <c:v>1.3782984401174669</c:v>
                </c:pt>
                <c:pt idx="374">
                  <c:v>1.3746617687715106</c:v>
                </c:pt>
                <c:pt idx="375">
                  <c:v>1.3710442378010594</c:v>
                </c:pt>
                <c:pt idx="376">
                  <c:v>1.367445696494495</c:v>
                </c:pt>
                <c:pt idx="377">
                  <c:v>1.3638659957183312</c:v>
                </c:pt>
                <c:pt idx="378">
                  <c:v>1.3603049878966122</c:v>
                </c:pt>
                <c:pt idx="379">
                  <c:v>1.3567625269906316</c:v>
                </c:pt>
                <c:pt idx="380">
                  <c:v>1.3532384684789676</c:v>
                </c:pt>
                <c:pt idx="381">
                  <c:v>1.3497326693378304</c:v>
                </c:pt>
                <c:pt idx="382">
                  <c:v>1.346244988021712</c:v>
                </c:pt>
                <c:pt idx="383">
                  <c:v>1.3427752844443364</c:v>
                </c:pt>
                <c:pt idx="384">
                  <c:v>1.3393234199599036</c:v>
                </c:pt>
                <c:pt idx="385">
                  <c:v>1.3358892573446217</c:v>
                </c:pt>
                <c:pt idx="386">
                  <c:v>1.3324726607785231</c:v>
                </c:pt>
                <c:pt idx="387">
                  <c:v>1.3290734958275576</c:v>
                </c:pt>
                <c:pt idx="388">
                  <c:v>1.3256916294259609</c:v>
                </c:pt>
                <c:pt idx="389">
                  <c:v>1.3223269298588898</c:v>
                </c:pt>
                <c:pt idx="390">
                  <c:v>1.3189792667453226</c:v>
                </c:pt>
                <c:pt idx="391">
                  <c:v>1.3156485110212184</c:v>
                </c:pt>
                <c:pt idx="392">
                  <c:v>1.3123345349229283</c:v>
                </c:pt>
                <c:pt idx="393">
                  <c:v>1.3090372119708606</c:v>
                </c:pt>
                <c:pt idx="394">
                  <c:v>1.30575641695339</c:v>
                </c:pt>
                <c:pt idx="395">
                  <c:v>1.3024920259110064</c:v>
                </c:pt>
                <c:pt idx="396">
                  <c:v>1.2992439161207043</c:v>
                </c:pt>
                <c:pt idx="397">
                  <c:v>1.2960119660806031</c:v>
                </c:pt>
                <c:pt idx="398">
                  <c:v>1.2927960554947953</c:v>
                </c:pt>
                <c:pt idx="399">
                  <c:v>1.2895960652584222</c:v>
                </c:pt>
                <c:pt idx="400">
                  <c:v>1.2864118774429694</c:v>
                </c:pt>
                <c:pt idx="401">
                  <c:v>1.2832433752817798</c:v>
                </c:pt>
                <c:pt idx="402">
                  <c:v>1.2800904431557802</c:v>
                </c:pt>
                <c:pt idx="403">
                  <c:v>1.2769529665794179</c:v>
                </c:pt>
                <c:pt idx="404">
                  <c:v>1.2738308321868033</c:v>
                </c:pt>
                <c:pt idx="405">
                  <c:v>1.2707239277180549</c:v>
                </c:pt>
                <c:pt idx="406">
                  <c:v>1.2676321420058456</c:v>
                </c:pt>
                <c:pt idx="407">
                  <c:v>1.2645553649621422</c:v>
                </c:pt>
                <c:pt idx="408">
                  <c:v>1.2614934875651393</c:v>
                </c:pt>
                <c:pt idx="409">
                  <c:v>1.2584464018463828</c:v>
                </c:pt>
                <c:pt idx="410">
                  <c:v>1.2554140008780783</c:v>
                </c:pt>
                <c:pt idx="411">
                  <c:v>1.2523961787605831</c:v>
                </c:pt>
                <c:pt idx="412">
                  <c:v>1.2493928306100781</c:v>
                </c:pt>
                <c:pt idx="413">
                  <c:v>1.2464038525464176</c:v>
                </c:pt>
                <c:pt idx="414">
                  <c:v>1.2434291416811516</c:v>
                </c:pt>
                <c:pt idx="415">
                  <c:v>1.2404685961057202</c:v>
                </c:pt>
                <c:pt idx="416">
                  <c:v>1.2375221148798159</c:v>
                </c:pt>
                <c:pt idx="417">
                  <c:v>1.2345895980199111</c:v>
                </c:pt>
                <c:pt idx="418">
                  <c:v>1.2316709464879492</c:v>
                </c:pt>
                <c:pt idx="419">
                  <c:v>1.2287660621801948</c:v>
                </c:pt>
                <c:pt idx="420">
                  <c:v>1.2258748479162411</c:v>
                </c:pt>
                <c:pt idx="421">
                  <c:v>1.222997207428175</c:v>
                </c:pt>
                <c:pt idx="422">
                  <c:v>1.2201330453498886</c:v>
                </c:pt>
                <c:pt idx="423">
                  <c:v>1.217282267206548</c:v>
                </c:pt>
                <c:pt idx="424">
                  <c:v>1.2144447794042017</c:v>
                </c:pt>
                <c:pt idx="425">
                  <c:v>1.2116204892195408</c:v>
                </c:pt>
                <c:pt idx="426">
                  <c:v>1.208809304789797</c:v>
                </c:pt>
                <c:pt idx="427">
                  <c:v>1.2060111351027836</c:v>
                </c:pt>
                <c:pt idx="428">
                  <c:v>1.2032258899870727</c:v>
                </c:pt>
                <c:pt idx="429">
                  <c:v>1.2004534801023099</c:v>
                </c:pt>
                <c:pt idx="430">
                  <c:v>1.1976938169296609</c:v>
                </c:pt>
                <c:pt idx="431">
                  <c:v>1.1949468127623912</c:v>
                </c:pt>
                <c:pt idx="432">
                  <c:v>1.1922123806965732</c:v>
                </c:pt>
                <c:pt idx="433">
                  <c:v>1.1894904346219235</c:v>
                </c:pt>
                <c:pt idx="434">
                  <c:v>1.186780889212762</c:v>
                </c:pt>
                <c:pt idx="435">
                  <c:v>1.1840836599190967</c:v>
                </c:pt>
                <c:pt idx="436">
                  <c:v>1.1813986629578288</c:v>
                </c:pt>
                <c:pt idx="437">
                  <c:v>1.1787258153040783</c:v>
                </c:pt>
                <c:pt idx="438">
                  <c:v>1.1760650346826242</c:v>
                </c:pt>
                <c:pt idx="439">
                  <c:v>1.1734162395594652</c:v>
                </c:pt>
                <c:pt idx="440">
                  <c:v>1.1707793491334888</c:v>
                </c:pt>
                <c:pt idx="441">
                  <c:v>1.1681542833282568</c:v>
                </c:pt>
                <c:pt idx="442">
                  <c:v>1.1655409627838982</c:v>
                </c:pt>
                <c:pt idx="443">
                  <c:v>1.1629393088491129</c:v>
                </c:pt>
                <c:pt idx="444">
                  <c:v>1.1603492435732794</c:v>
                </c:pt>
                <c:pt idx="445">
                  <c:v>1.1577706896986724</c:v>
                </c:pt>
                <c:pt idx="446">
                  <c:v>1.1552035706527772</c:v>
                </c:pt>
                <c:pt idx="447">
                  <c:v>1.1526478105407134</c:v>
                </c:pt>
                <c:pt idx="448">
                  <c:v>1.150103334137754</c:v>
                </c:pt>
                <c:pt idx="449">
                  <c:v>1.147570066881944</c:v>
                </c:pt>
                <c:pt idx="450">
                  <c:v>1.1450479348668186</c:v>
                </c:pt>
                <c:pt idx="451">
                  <c:v>1.142536864834216</c:v>
                </c:pt>
                <c:pt idx="452">
                  <c:v>1.1400367841671828</c:v>
                </c:pt>
                <c:pt idx="453">
                  <c:v>1.1375476208829751</c:v>
                </c:pt>
                <c:pt idx="454">
                  <c:v>1.1350693036261492</c:v>
                </c:pt>
                <c:pt idx="455">
                  <c:v>1.1326017616617448</c:v>
                </c:pt>
                <c:pt idx="456">
                  <c:v>1.130144924868552</c:v>
                </c:pt>
                <c:pt idx="457">
                  <c:v>1.1276987237324729</c:v>
                </c:pt>
                <c:pt idx="458">
                  <c:v>1.1252630893399622</c:v>
                </c:pt>
                <c:pt idx="459">
                  <c:v>1.1228379533715573</c:v>
                </c:pt>
                <c:pt idx="460">
                  <c:v>1.1204232480954892</c:v>
                </c:pt>
                <c:pt idx="461">
                  <c:v>1.1180189063613788</c:v>
                </c:pt>
                <c:pt idx="462">
                  <c:v>1.1156248615940096</c:v>
                </c:pt>
                <c:pt idx="463">
                  <c:v>1.1132410477871848</c:v>
                </c:pt>
                <c:pt idx="464">
                  <c:v>1.1108673994976599</c:v>
                </c:pt>
                <c:pt idx="465">
                  <c:v>1.1085038518391543</c:v>
                </c:pt>
                <c:pt idx="466">
                  <c:v>1.1061503404764386</c:v>
                </c:pt>
                <c:pt idx="467">
                  <c:v>1.1038068016194968</c:v>
                </c:pt>
                <c:pt idx="468">
                  <c:v>1.1014731720177642</c:v>
                </c:pt>
                <c:pt idx="469">
                  <c:v>1.0991493889544357</c:v>
                </c:pt>
                <c:pt idx="470">
                  <c:v>1.0968353902408474</c:v>
                </c:pt>
                <c:pt idx="471">
                  <c:v>1.0945311142109297</c:v>
                </c:pt>
                <c:pt idx="472">
                  <c:v>1.0922364997157286</c:v>
                </c:pt>
                <c:pt idx="473">
                  <c:v>1.0899514861179969</c:v>
                </c:pt>
                <c:pt idx="474">
                  <c:v>1.0876760132868528</c:v>
                </c:pt>
                <c:pt idx="475">
                  <c:v>1.0854100215925051</c:v>
                </c:pt>
                <c:pt idx="476">
                  <c:v>1.0831534519010448</c:v>
                </c:pt>
                <c:pt idx="477">
                  <c:v>1.0809062455692999</c:v>
                </c:pt>
                <c:pt idx="478">
                  <c:v>1.0786683444397569</c:v>
                </c:pt>
                <c:pt idx="479">
                  <c:v>1.0764396908355425</c:v>
                </c:pt>
                <c:pt idx="480">
                  <c:v>1.0742202275554691</c:v>
                </c:pt>
                <c:pt idx="481">
                  <c:v>1.072009897869141</c:v>
                </c:pt>
                <c:pt idx="482">
                  <c:v>1.0698086455121201</c:v>
                </c:pt>
                <c:pt idx="483">
                  <c:v>1.0676164146811526</c:v>
                </c:pt>
                <c:pt idx="484">
                  <c:v>1.0654331500294532</c:v>
                </c:pt>
                <c:pt idx="485">
                  <c:v>1.0632587966620461</c:v>
                </c:pt>
                <c:pt idx="486">
                  <c:v>1.061093300131166</c:v>
                </c:pt>
                <c:pt idx="487">
                  <c:v>1.0589366064317123</c:v>
                </c:pt>
                <c:pt idx="488">
                  <c:v>1.0567886619967597</c:v>
                </c:pt>
                <c:pt idx="489">
                  <c:v>1.0546494136931226</c:v>
                </c:pt>
                <c:pt idx="490">
                  <c:v>1.0525188088169748</c:v>
                </c:pt>
                <c:pt idx="491">
                  <c:v>1.0503967950895212</c:v>
                </c:pt>
                <c:pt idx="492">
                  <c:v>1.0482833206527213</c:v>
                </c:pt>
                <c:pt idx="493">
                  <c:v>1.0461783340650652</c:v>
                </c:pt>
                <c:pt idx="494">
                  <c:v>1.0440817842973997</c:v>
                </c:pt>
                <c:pt idx="495">
                  <c:v>1.041993620728805</c:v>
                </c:pt>
                <c:pt idx="496">
                  <c:v>1.03991379314252</c:v>
                </c:pt>
                <c:pt idx="497">
                  <c:v>1.0378422517219175</c:v>
                </c:pt>
                <c:pt idx="498">
                  <c:v>1.035778947046526</c:v>
                </c:pt>
                <c:pt idx="499">
                  <c:v>1.0337238300881002</c:v>
                </c:pt>
                <c:pt idx="500">
                  <c:v>1.0316768522067377</c:v>
                </c:pt>
                <c:pt idx="501">
                  <c:v>1.0296379651470406</c:v>
                </c:pt>
                <c:pt idx="502">
                  <c:v>1.0276071210343245</c:v>
                </c:pt>
                <c:pt idx="503">
                  <c:v>1.0255842723708712</c:v>
                </c:pt>
                <c:pt idx="504">
                  <c:v>1.023569372032225</c:v>
                </c:pt>
                <c:pt idx="505">
                  <c:v>1.0215623732635342</c:v>
                </c:pt>
                <c:pt idx="506">
                  <c:v>1.0195632296759345</c:v>
                </c:pt>
                <c:pt idx="507">
                  <c:v>1.0175718952429738</c:v>
                </c:pt>
                <c:pt idx="508">
                  <c:v>1.0155883242970809</c:v>
                </c:pt>
                <c:pt idx="509">
                  <c:v>1.013612471526075</c:v>
                </c:pt>
                <c:pt idx="510">
                  <c:v>1.0116442919697137</c:v>
                </c:pt>
                <c:pt idx="511">
                  <c:v>1.009683741016284</c:v>
                </c:pt>
                <c:pt idx="512">
                  <c:v>1.0077307743992312</c:v>
                </c:pt>
                <c:pt idx="513">
                  <c:v>1.0057853481938273</c:v>
                </c:pt>
                <c:pt idx="514">
                  <c:v>1.0038474188138777</c:v>
                </c:pt>
                <c:pt idx="515">
                  <c:v>1.0019169430084665</c:v>
                </c:pt>
                <c:pt idx="516">
                  <c:v>0.99999387785873817</c:v>
                </c:pt>
                <c:pt idx="517">
                  <c:v>0.99807818077471755</c:v>
                </c:pt>
                <c:pt idx="518">
                  <c:v>0.99616980949216538</c:v>
                </c:pt>
                <c:pt idx="519">
                  <c:v>0.99426872206947048</c:v>
                </c:pt>
                <c:pt idx="520">
                  <c:v>0.99237487688457626</c:v>
                </c:pt>
                <c:pt idx="521">
                  <c:v>0.99048823263194397</c:v>
                </c:pt>
                <c:pt idx="522">
                  <c:v>0.98860874831954948</c:v>
                </c:pt>
                <c:pt idx="523">
                  <c:v>0.98673638326591384</c:v>
                </c:pt>
                <c:pt idx="524">
                  <c:v>0.98487109709716913</c:v>
                </c:pt>
                <c:pt idx="525">
                  <c:v>0.9830128497441557</c:v>
                </c:pt>
                <c:pt idx="526">
                  <c:v>0.98116160143955278</c:v>
                </c:pt>
                <c:pt idx="527">
                  <c:v>0.97931731271504241</c:v>
                </c:pt>
                <c:pt idx="528">
                  <c:v>0.97747994439850383</c:v>
                </c:pt>
                <c:pt idx="529">
                  <c:v>0.97564945761124067</c:v>
                </c:pt>
                <c:pt idx="530">
                  <c:v>0.97382581376523836</c:v>
                </c:pt>
                <c:pt idx="531">
                  <c:v>0.97200897456045243</c:v>
                </c:pt>
                <c:pt idx="532">
                  <c:v>0.97019890198212755</c:v>
                </c:pt>
                <c:pt idx="533">
                  <c:v>0.96839555829814594</c:v>
                </c:pt>
                <c:pt idx="534">
                  <c:v>0.96659890605640553</c:v>
                </c:pt>
                <c:pt idx="535">
                  <c:v>0.96480890808222686</c:v>
                </c:pt>
                <c:pt idx="536">
                  <c:v>0.96302552747579029</c:v>
                </c:pt>
                <c:pt idx="537">
                  <c:v>0.96124872760959867</c:v>
                </c:pt>
                <c:pt idx="538">
                  <c:v>0.95947847212597148</c:v>
                </c:pt>
                <c:pt idx="539">
                  <c:v>0.95771472493456344</c:v>
                </c:pt>
                <c:pt idx="540">
                  <c:v>0.95595745020991296</c:v>
                </c:pt>
                <c:pt idx="541">
                  <c:v>0.95420661238901561</c:v>
                </c:pt>
                <c:pt idx="542">
                  <c:v>0.95246217616892603</c:v>
                </c:pt>
                <c:pt idx="543">
                  <c:v>0.95072410650438421</c:v>
                </c:pt>
                <c:pt idx="544">
                  <c:v>0.94899236860546909</c:v>
                </c:pt>
                <c:pt idx="545">
                  <c:v>0.94726692793527734</c:v>
                </c:pt>
                <c:pt idx="546">
                  <c:v>0.94554775020762716</c:v>
                </c:pt>
                <c:pt idx="547">
                  <c:v>0.94383480138478715</c:v>
                </c:pt>
                <c:pt idx="548">
                  <c:v>0.94212804767523062</c:v>
                </c:pt>
                <c:pt idx="549">
                  <c:v>0.94042745553141249</c:v>
                </c:pt>
                <c:pt idx="550">
                  <c:v>0.93873299164757207</c:v>
                </c:pt>
                <c:pt idx="551">
                  <c:v>0.93704462295755853</c:v>
                </c:pt>
                <c:pt idx="552">
                  <c:v>0.93536231663267966</c:v>
                </c:pt>
                <c:pt idx="553">
                  <c:v>0.93368604007957434</c:v>
                </c:pt>
                <c:pt idx="554">
                  <c:v>0.93201576093810823</c:v>
                </c:pt>
                <c:pt idx="555">
                  <c:v>0.93035144707929029</c:v>
                </c:pt>
                <c:pt idx="556">
                  <c:v>0.92869306660321305</c:v>
                </c:pt>
                <c:pt idx="557">
                  <c:v>0.92704058783701515</c:v>
                </c:pt>
                <c:pt idx="558">
                  <c:v>0.92539397933286416</c:v>
                </c:pt>
                <c:pt idx="559">
                  <c:v>0.92375320986596188</c:v>
                </c:pt>
                <c:pt idx="560">
                  <c:v>0.92211824843257084</c:v>
                </c:pt>
                <c:pt idx="561">
                  <c:v>0.92048906424806098</c:v>
                </c:pt>
                <c:pt idx="562">
                  <c:v>0.91886562674497807</c:v>
                </c:pt>
                <c:pt idx="563">
                  <c:v>0.91724790557113123</c:v>
                </c:pt>
                <c:pt idx="564">
                  <c:v>0.91563587058770213</c:v>
                </c:pt>
                <c:pt idx="565">
                  <c:v>0.91402949186737281</c:v>
                </c:pt>
                <c:pt idx="566">
                  <c:v>0.91242873969247373</c:v>
                </c:pt>
                <c:pt idx="567">
                  <c:v>0.91083358455315133</c:v>
                </c:pt>
                <c:pt idx="568">
                  <c:v>0.90924399714555415</c:v>
                </c:pt>
                <c:pt idx="569">
                  <c:v>0.90765994837003927</c:v>
                </c:pt>
                <c:pt idx="570">
                  <c:v>0.90608140932939574</c:v>
                </c:pt>
                <c:pt idx="571">
                  <c:v>0.90450835132708762</c:v>
                </c:pt>
                <c:pt idx="572">
                  <c:v>0.90294074586551565</c:v>
                </c:pt>
                <c:pt idx="573">
                  <c:v>0.901378564644295</c:v>
                </c:pt>
                <c:pt idx="574">
                  <c:v>0.89982177955855358</c:v>
                </c:pt>
                <c:pt idx="575">
                  <c:v>0.89827036269724581</c:v>
                </c:pt>
                <c:pt idx="576">
                  <c:v>0.8967242863414846</c:v>
                </c:pt>
                <c:pt idx="577">
                  <c:v>0.89518352296289083</c:v>
                </c:pt>
                <c:pt idx="578">
                  <c:v>0.89364804522195973</c:v>
                </c:pt>
                <c:pt idx="579">
                  <c:v>0.89211782596644273</c:v>
                </c:pt>
                <c:pt idx="580">
                  <c:v>0.89059283822974789</c:v>
                </c:pt>
                <c:pt idx="581">
                  <c:v>0.88907305522935587</c:v>
                </c:pt>
                <c:pt idx="582">
                  <c:v>0.88755845036525127</c:v>
                </c:pt>
                <c:pt idx="583">
                  <c:v>0.8860489972183716</c:v>
                </c:pt>
                <c:pt idx="584">
                  <c:v>0.88454466954907052</c:v>
                </c:pt>
                <c:pt idx="585">
                  <c:v>0.88304544129559748</c:v>
                </c:pt>
                <c:pt idx="586">
                  <c:v>0.88155128657259307</c:v>
                </c:pt>
                <c:pt idx="587">
                  <c:v>0.88006217966959888</c:v>
                </c:pt>
                <c:pt idx="588">
                  <c:v>0.87857809504958262</c:v>
                </c:pt>
                <c:pt idx="589">
                  <c:v>0.87709900734747892</c:v>
                </c:pt>
                <c:pt idx="590">
                  <c:v>0.87562489136874377</c:v>
                </c:pt>
                <c:pt idx="591">
                  <c:v>0.87415572208792369</c:v>
                </c:pt>
                <c:pt idx="592">
                  <c:v>0.87269147464724039</c:v>
                </c:pt>
                <c:pt idx="593">
                  <c:v>0.87123212435518826</c:v>
                </c:pt>
                <c:pt idx="594">
                  <c:v>0.86977764668514612</c:v>
                </c:pt>
                <c:pt idx="595">
                  <c:v>0.8683280172740041</c:v>
                </c:pt>
                <c:pt idx="596">
                  <c:v>0.86688321192080298</c:v>
                </c:pt>
                <c:pt idx="597">
                  <c:v>0.8654432065853862</c:v>
                </c:pt>
                <c:pt idx="598">
                  <c:v>0.8640079773870688</c:v>
                </c:pt>
                <c:pt idx="599">
                  <c:v>0.86257750060331551</c:v>
                </c:pt>
                <c:pt idx="600">
                  <c:v>0.86115175266843391</c:v>
                </c:pt>
                <c:pt idx="601">
                  <c:v>0.85973071017228153</c:v>
                </c:pt>
                <c:pt idx="602">
                  <c:v>0.85831434985898281</c:v>
                </c:pt>
                <c:pt idx="603">
                  <c:v>0.85690264862566223</c:v>
                </c:pt>
                <c:pt idx="604">
                  <c:v>0.85549558352118638</c:v>
                </c:pt>
                <c:pt idx="605">
                  <c:v>0.85409313174492207</c:v>
                </c:pt>
                <c:pt idx="606">
                  <c:v>0.85269527064550332</c:v>
                </c:pt>
                <c:pt idx="607">
                  <c:v>0.85130197771961191</c:v>
                </c:pt>
                <c:pt idx="608">
                  <c:v>0.84991323061077084</c:v>
                </c:pt>
                <c:pt idx="609">
                  <c:v>0.84852900710814738</c:v>
                </c:pt>
                <c:pt idx="610">
                  <c:v>0.84714928514537002</c:v>
                </c:pt>
                <c:pt idx="611">
                  <c:v>0.84577404279935475</c:v>
                </c:pt>
                <c:pt idx="612">
                  <c:v>0.84440325828914509</c:v>
                </c:pt>
                <c:pt idx="613">
                  <c:v>0.84303690997476144</c:v>
                </c:pt>
                <c:pt idx="614">
                  <c:v>0.84167497635606225</c:v>
                </c:pt>
                <c:pt idx="615">
                  <c:v>0.84031743607161713</c:v>
                </c:pt>
                <c:pt idx="616">
                  <c:v>0.83896426789758849</c:v>
                </c:pt>
                <c:pt idx="617">
                  <c:v>0.83761545074662769</c:v>
                </c:pt>
                <c:pt idx="618">
                  <c:v>0.83627096366677767</c:v>
                </c:pt>
                <c:pt idx="619">
                  <c:v>0.8349307858403886</c:v>
                </c:pt>
                <c:pt idx="620">
                  <c:v>0.83359489658304409</c:v>
                </c:pt>
                <c:pt idx="621">
                  <c:v>0.832263275342496</c:v>
                </c:pt>
                <c:pt idx="622">
                  <c:v>0.83093590169761178</c:v>
                </c:pt>
                <c:pt idx="623">
                  <c:v>0.82961275535732892</c:v>
                </c:pt>
                <c:pt idx="624">
                  <c:v>0.82829381615962239</c:v>
                </c:pt>
                <c:pt idx="625">
                  <c:v>0.82697906407048027</c:v>
                </c:pt>
                <c:pt idx="626">
                  <c:v>0.82566847918288833</c:v>
                </c:pt>
                <c:pt idx="627">
                  <c:v>0.82436204171582694</c:v>
                </c:pt>
                <c:pt idx="628">
                  <c:v>0.82305973201327398</c:v>
                </c:pt>
                <c:pt idx="629">
                  <c:v>0.82176153054322165</c:v>
                </c:pt>
                <c:pt idx="630">
                  <c:v>0.82046741789669686</c:v>
                </c:pt>
                <c:pt idx="631">
                  <c:v>0.81917737478679631</c:v>
                </c:pt>
                <c:pt idx="632">
                  <c:v>0.81789138204772771</c:v>
                </c:pt>
                <c:pt idx="633">
                  <c:v>0.81660942063385966</c:v>
                </c:pt>
                <c:pt idx="634">
                  <c:v>0.81533147161878339</c:v>
                </c:pt>
                <c:pt idx="635">
                  <c:v>0.81405751619437894</c:v>
                </c:pt>
                <c:pt idx="636">
                  <c:v>0.81278753566989481</c:v>
                </c:pt>
                <c:pt idx="637">
                  <c:v>0.81152151147103202</c:v>
                </c:pt>
                <c:pt idx="638">
                  <c:v>0.8102594251390397</c:v>
                </c:pt>
                <c:pt idx="639">
                  <c:v>0.80900125832981773</c:v>
                </c:pt>
                <c:pt idx="640">
                  <c:v>0.80774699281302709</c:v>
                </c:pt>
                <c:pt idx="641">
                  <c:v>0.80649661047121135</c:v>
                </c:pt>
                <c:pt idx="642">
                  <c:v>0.80525009329892194</c:v>
                </c:pt>
                <c:pt idx="643">
                  <c:v>0.8040074234018556</c:v>
                </c:pt>
                <c:pt idx="644">
                  <c:v>0.80276858299599774</c:v>
                </c:pt>
                <c:pt idx="645">
                  <c:v>0.8015335544067731</c:v>
                </c:pt>
                <c:pt idx="646">
                  <c:v>0.80030232006820667</c:v>
                </c:pt>
                <c:pt idx="647">
                  <c:v>0.79907486252208981</c:v>
                </c:pt>
                <c:pt idx="648">
                  <c:v>0.79785116441715553</c:v>
                </c:pt>
                <c:pt idx="649">
                  <c:v>0.79663120850826075</c:v>
                </c:pt>
                <c:pt idx="650">
                  <c:v>0.79541497765557634</c:v>
                </c:pt>
                <c:pt idx="651">
                  <c:v>0.79420245482378449</c:v>
                </c:pt>
                <c:pt idx="652">
                  <c:v>0.7929936230812823</c:v>
                </c:pt>
                <c:pt idx="653">
                  <c:v>0.79178846559939597</c:v>
                </c:pt>
                <c:pt idx="654">
                  <c:v>0.79058696565159714</c:v>
                </c:pt>
                <c:pt idx="655">
                  <c:v>0.7893891066127311</c:v>
                </c:pt>
                <c:pt idx="656">
                  <c:v>0.78819487195824889</c:v>
                </c:pt>
                <c:pt idx="657">
                  <c:v>0.78700424526344781</c:v>
                </c:pt>
                <c:pt idx="658">
                  <c:v>0.78581721020271877</c:v>
                </c:pt>
                <c:pt idx="659">
                  <c:v>0.78463375054879902</c:v>
                </c:pt>
                <c:pt idx="660">
                  <c:v>0.78345385017203395</c:v>
                </c:pt>
                <c:pt idx="661">
                  <c:v>0.78227749303964345</c:v>
                </c:pt>
                <c:pt idx="662">
                  <c:v>0.78110466321499628</c:v>
                </c:pt>
                <c:pt idx="663">
                  <c:v>0.77993534485689009</c:v>
                </c:pt>
                <c:pt idx="664">
                  <c:v>0.77876952221883777</c:v>
                </c:pt>
                <c:pt idx="665">
                  <c:v>0.77760717964836201</c:v>
                </c:pt>
                <c:pt idx="666">
                  <c:v>0.77644830158629285</c:v>
                </c:pt>
                <c:pt idx="667">
                  <c:v>0.77529287256607526</c:v>
                </c:pt>
                <c:pt idx="668">
                  <c:v>0.77414087721307956</c:v>
                </c:pt>
                <c:pt idx="669">
                  <c:v>0.77299230024392063</c:v>
                </c:pt>
                <c:pt idx="670">
                  <c:v>0.77184712646578157</c:v>
                </c:pt>
                <c:pt idx="671">
                  <c:v>0.77070534077574337</c:v>
                </c:pt>
                <c:pt idx="672">
                  <c:v>0.76956692816012195</c:v>
                </c:pt>
                <c:pt idx="673">
                  <c:v>0.76843187369380905</c:v>
                </c:pt>
                <c:pt idx="674">
                  <c:v>0.76730016253962097</c:v>
                </c:pt>
                <c:pt idx="675">
                  <c:v>0.76617177994765084</c:v>
                </c:pt>
                <c:pt idx="676">
                  <c:v>0.76504671125462909</c:v>
                </c:pt>
                <c:pt idx="677">
                  <c:v>0.76392494188328819</c:v>
                </c:pt>
                <c:pt idx="678">
                  <c:v>0.76280645734173125</c:v>
                </c:pt>
                <c:pt idx="679">
                  <c:v>0.76169124322281068</c:v>
                </c:pt>
                <c:pt idx="680">
                  <c:v>0.76057928520350726</c:v>
                </c:pt>
                <c:pt idx="681">
                  <c:v>0.75947056904431842</c:v>
                </c:pt>
                <c:pt idx="682">
                  <c:v>0.75836508058864993</c:v>
                </c:pt>
                <c:pt idx="683">
                  <c:v>0.75726280576221294</c:v>
                </c:pt>
                <c:pt idx="684">
                  <c:v>0.75616373057242758</c:v>
                </c:pt>
                <c:pt idx="685">
                  <c:v>0.75506784110782976</c:v>
                </c:pt>
                <c:pt idx="686">
                  <c:v>0.75397512353748564</c:v>
                </c:pt>
                <c:pt idx="687">
                  <c:v>0.7528855641104083</c:v>
                </c:pt>
                <c:pt idx="688">
                  <c:v>0.75179914915498192</c:v>
                </c:pt>
                <c:pt idx="689">
                  <c:v>0.75071586507838972</c:v>
                </c:pt>
                <c:pt idx="690">
                  <c:v>0.74963569836604671</c:v>
                </c:pt>
                <c:pt idx="691">
                  <c:v>0.74855863558103808</c:v>
                </c:pt>
                <c:pt idx="692">
                  <c:v>0.74748466336356167</c:v>
                </c:pt>
                <c:pt idx="693">
                  <c:v>0.74641376843037621</c:v>
                </c:pt>
                <c:pt idx="694">
                  <c:v>0.7453459375742526</c:v>
                </c:pt>
                <c:pt idx="695">
                  <c:v>0.74428115766343217</c:v>
                </c:pt>
                <c:pt idx="696">
                  <c:v>0.74321941564108784</c:v>
                </c:pt>
                <c:pt idx="697">
                  <c:v>0.74216069852478994</c:v>
                </c:pt>
                <c:pt idx="698">
                  <c:v>0.74110499340597813</c:v>
                </c:pt>
                <c:pt idx="699">
                  <c:v>0.74005228744943541</c:v>
                </c:pt>
                <c:pt idx="700">
                  <c:v>0.73900256789276952</c:v>
                </c:pt>
                <c:pt idx="701">
                  <c:v>0.73795582204589594</c:v>
                </c:pt>
                <c:pt idx="702">
                  <c:v>0.73691203729052679</c:v>
                </c:pt>
                <c:pt idx="703">
                  <c:v>0.73587120107966464</c:v>
                </c:pt>
                <c:pt idx="704">
                  <c:v>0.73483330093709798</c:v>
                </c:pt>
                <c:pt idx="705">
                  <c:v>0.73379832445690496</c:v>
                </c:pt>
                <c:pt idx="706">
                  <c:v>0.73276625930295713</c:v>
                </c:pt>
                <c:pt idx="707">
                  <c:v>0.7317370932084305</c:v>
                </c:pt>
                <c:pt idx="708">
                  <c:v>0.73071081397531912</c:v>
                </c:pt>
                <c:pt idx="709">
                  <c:v>0.72968740947395316</c:v>
                </c:pt>
                <c:pt idx="710">
                  <c:v>0.72866686764252109</c:v>
                </c:pt>
                <c:pt idx="711">
                  <c:v>0.72764917648659577</c:v>
                </c:pt>
                <c:pt idx="712">
                  <c:v>0.72663432407866457</c:v>
                </c:pt>
                <c:pt idx="713">
                  <c:v>0.72562229855766358</c:v>
                </c:pt>
                <c:pt idx="714">
                  <c:v>0.72461308812851521</c:v>
                </c:pt>
                <c:pt idx="715">
                  <c:v>0.72360668106167014</c:v>
                </c:pt>
                <c:pt idx="716">
                  <c:v>0.72260306569265254</c:v>
                </c:pt>
                <c:pt idx="717">
                  <c:v>0.7216022304216102</c:v>
                </c:pt>
                <c:pt idx="718">
                  <c:v>0.72060416371286651</c:v>
                </c:pt>
                <c:pt idx="719">
                  <c:v>0.71960885409447872</c:v>
                </c:pt>
                <c:pt idx="720">
                  <c:v>0.7186162901577966</c:v>
                </c:pt>
                <c:pt idx="721">
                  <c:v>0.71762646055702828</c:v>
                </c:pt>
                <c:pt idx="722">
                  <c:v>0.71663935400880685</c:v>
                </c:pt>
                <c:pt idx="723">
                  <c:v>0.71565495929176171</c:v>
                </c:pt>
                <c:pt idx="724">
                  <c:v>0.71467326524609398</c:v>
                </c:pt>
                <c:pt idx="725">
                  <c:v>0.71369426077315412</c:v>
                </c:pt>
                <c:pt idx="726">
                  <c:v>0.71271793483502388</c:v>
                </c:pt>
                <c:pt idx="727">
                  <c:v>0.71174427645410177</c:v>
                </c:pt>
                <c:pt idx="728">
                  <c:v>0.71077327471269092</c:v>
                </c:pt>
                <c:pt idx="729">
                  <c:v>0.709804918752592</c:v>
                </c:pt>
                <c:pt idx="730">
                  <c:v>0.70883919777469728</c:v>
                </c:pt>
                <c:pt idx="731">
                  <c:v>0.70787610103859044</c:v>
                </c:pt>
                <c:pt idx="732">
                  <c:v>0.70691561786214729</c:v>
                </c:pt>
                <c:pt idx="733">
                  <c:v>0.70595773762114167</c:v>
                </c:pt>
                <c:pt idx="734">
                  <c:v>0.70500244974885329</c:v>
                </c:pt>
                <c:pt idx="735">
                  <c:v>0.70404974373567908</c:v>
                </c:pt>
                <c:pt idx="736">
                  <c:v>0.70309960912874836</c:v>
                </c:pt>
                <c:pt idx="737">
                  <c:v>0.70215203553153971</c:v>
                </c:pt>
                <c:pt idx="738">
                  <c:v>0.70120701260350271</c:v>
                </c:pt>
                <c:pt idx="739">
                  <c:v>0.70026453005968081</c:v>
                </c:pt>
                <c:pt idx="740">
                  <c:v>0.69932457767033884</c:v>
                </c:pt>
                <c:pt idx="741">
                  <c:v>0.6983871452605932</c:v>
                </c:pt>
                <c:pt idx="742">
                  <c:v>0.69745222271004348</c:v>
                </c:pt>
                <c:pt idx="743">
                  <c:v>0.69651979995240987</c:v>
                </c:pt>
                <c:pt idx="744">
                  <c:v>0.69558986697517022</c:v>
                </c:pt>
                <c:pt idx="745">
                  <c:v>0.69466241381920346</c:v>
                </c:pt>
                <c:pt idx="746">
                  <c:v>0.69373743057843218</c:v>
                </c:pt>
                <c:pt idx="747">
                  <c:v>0.69281490739947149</c:v>
                </c:pt>
                <c:pt idx="748">
                  <c:v>0.6918948344812782</c:v>
                </c:pt>
                <c:pt idx="749">
                  <c:v>0.69097720207480429</c:v>
                </c:pt>
                <c:pt idx="750">
                  <c:v>0.69006200048265232</c:v>
                </c:pt>
                <c:pt idx="751">
                  <c:v>0.68914922005873347</c:v>
                </c:pt>
                <c:pt idx="752">
                  <c:v>0.68823885120792927</c:v>
                </c:pt>
                <c:pt idx="753">
                  <c:v>0.68733088438575529</c:v>
                </c:pt>
                <c:pt idx="754">
                  <c:v>0.68642531009802699</c:v>
                </c:pt>
                <c:pt idx="755">
                  <c:v>0.68552211890052972</c:v>
                </c:pt>
                <c:pt idx="756">
                  <c:v>0.68462130139868926</c:v>
                </c:pt>
                <c:pt idx="757">
                  <c:v>0.68372284824724749</c:v>
                </c:pt>
                <c:pt idx="758">
                  <c:v>0.68282675014993777</c:v>
                </c:pt>
                <c:pt idx="759">
                  <c:v>0.68193299785916561</c:v>
                </c:pt>
                <c:pt idx="760">
                  <c:v>0.68104158217568955</c:v>
                </c:pt>
                <c:pt idx="761">
                  <c:v>0.68015249394830612</c:v>
                </c:pt>
                <c:pt idx="762">
                  <c:v>0.67926572407353658</c:v>
                </c:pt>
                <c:pt idx="763">
                  <c:v>0.6783812634953158</c:v>
                </c:pt>
                <c:pt idx="764">
                  <c:v>0.67749910320468476</c:v>
                </c:pt>
                <c:pt idx="765">
                  <c:v>0.67661923423948378</c:v>
                </c:pt>
                <c:pt idx="766">
                  <c:v>0.67574164768404998</c:v>
                </c:pt>
                <c:pt idx="767">
                  <c:v>0.67486633466891521</c:v>
                </c:pt>
                <c:pt idx="768">
                  <c:v>0.67399328637050782</c:v>
                </c:pt>
                <c:pt idx="769">
                  <c:v>0.673122494010856</c:v>
                </c:pt>
                <c:pt idx="770">
                  <c:v>0.67225394885729362</c:v>
                </c:pt>
                <c:pt idx="771">
                  <c:v>0.67138764222216818</c:v>
                </c:pt>
                <c:pt idx="772">
                  <c:v>0.67052356546255154</c:v>
                </c:pt>
                <c:pt idx="773">
                  <c:v>0.66966170997995178</c:v>
                </c:pt>
                <c:pt idx="774">
                  <c:v>0.66880206722002888</c:v>
                </c:pt>
                <c:pt idx="775">
                  <c:v>0.66794462867231086</c:v>
                </c:pt>
                <c:pt idx="776">
                  <c:v>0.66708938586991362</c:v>
                </c:pt>
                <c:pt idx="777">
                  <c:v>0.66623633038926156</c:v>
                </c:pt>
                <c:pt idx="778">
                  <c:v>0.66538545384981163</c:v>
                </c:pt>
                <c:pt idx="779">
                  <c:v>0.66453674791377881</c:v>
                </c:pt>
                <c:pt idx="780">
                  <c:v>0.66369020428586312</c:v>
                </c:pt>
                <c:pt idx="781">
                  <c:v>0.66284581471298043</c:v>
                </c:pt>
                <c:pt idx="782">
                  <c:v>0.66200357098399309</c:v>
                </c:pt>
                <c:pt idx="783">
                  <c:v>0.66116346492944489</c:v>
                </c:pt>
                <c:pt idx="784">
                  <c:v>0.66032548842129601</c:v>
                </c:pt>
                <c:pt idx="785">
                  <c:v>0.65948963337266131</c:v>
                </c:pt>
                <c:pt idx="786">
                  <c:v>0.65865589173755057</c:v>
                </c:pt>
                <c:pt idx="787">
                  <c:v>0.65782425551060919</c:v>
                </c:pt>
                <c:pt idx="788">
                  <c:v>0.65699471672686327</c:v>
                </c:pt>
                <c:pt idx="789">
                  <c:v>0.65616726746146414</c:v>
                </c:pt>
                <c:pt idx="790">
                  <c:v>0.65534189982943714</c:v>
                </c:pt>
                <c:pt idx="791">
                  <c:v>0.65451860598543032</c:v>
                </c:pt>
                <c:pt idx="792">
                  <c:v>0.65369737812346618</c:v>
                </c:pt>
                <c:pt idx="793">
                  <c:v>0.65287820847669498</c:v>
                </c:pt>
                <c:pt idx="794">
                  <c:v>0.65206108931714957</c:v>
                </c:pt>
                <c:pt idx="795">
                  <c:v>0.65124601295550322</c:v>
                </c:pt>
                <c:pt idx="796">
                  <c:v>0.65043297174082715</c:v>
                </c:pt>
                <c:pt idx="797">
                  <c:v>0.64962195806035217</c:v>
                </c:pt>
                <c:pt idx="798">
                  <c:v>0.64881296433923097</c:v>
                </c:pt>
                <c:pt idx="799">
                  <c:v>0.64800598304030155</c:v>
                </c:pt>
                <c:pt idx="800">
                  <c:v>0.64720100666385405</c:v>
                </c:pt>
                <c:pt idx="801">
                  <c:v>0.64639802774739763</c:v>
                </c:pt>
                <c:pt idx="802">
                  <c:v>0.64559703886543074</c:v>
                </c:pt>
                <c:pt idx="803">
                  <c:v>0.64479803262921109</c:v>
                </c:pt>
                <c:pt idx="804">
                  <c:v>0.64400100168652963</c:v>
                </c:pt>
                <c:pt idx="805">
                  <c:v>0.64320593872148468</c:v>
                </c:pt>
                <c:pt idx="806">
                  <c:v>0.64241283645425717</c:v>
                </c:pt>
                <c:pt idx="807">
                  <c:v>0.64162168764088989</c:v>
                </c:pt>
                <c:pt idx="808">
                  <c:v>0.64083248507306589</c:v>
                </c:pt>
                <c:pt idx="809">
                  <c:v>0.64004522157789012</c:v>
                </c:pt>
                <c:pt idx="810">
                  <c:v>0.63925989001767181</c:v>
                </c:pt>
                <c:pt idx="811">
                  <c:v>0.63847648328970896</c:v>
                </c:pt>
                <c:pt idx="812">
                  <c:v>0.63769499432607413</c:v>
                </c:pt>
                <c:pt idx="813">
                  <c:v>0.63691541609340163</c:v>
                </c:pt>
                <c:pt idx="814">
                  <c:v>0.63613774159267711</c:v>
                </c:pt>
                <c:pt idx="815">
                  <c:v>0.63536196385902743</c:v>
                </c:pt>
                <c:pt idx="816">
                  <c:v>0.63458807596151345</c:v>
                </c:pt>
                <c:pt idx="817">
                  <c:v>0.63381607100292281</c:v>
                </c:pt>
                <c:pt idx="818">
                  <c:v>0.63304594211956566</c:v>
                </c:pt>
                <c:pt idx="819">
                  <c:v>0.63227768248107108</c:v>
                </c:pt>
                <c:pt idx="820">
                  <c:v>0.63151128529018496</c:v>
                </c:pt>
                <c:pt idx="821">
                  <c:v>0.63074674378256967</c:v>
                </c:pt>
                <c:pt idx="822">
                  <c:v>0.62998405122660517</c:v>
                </c:pt>
                <c:pt idx="823">
                  <c:v>0.62922320092319139</c:v>
                </c:pt>
                <c:pt idx="824">
                  <c:v>0.62846418620555189</c:v>
                </c:pt>
                <c:pt idx="825">
                  <c:v>0.62770700043903915</c:v>
                </c:pt>
                <c:pt idx="826">
                  <c:v>0.6269516370209417</c:v>
                </c:pt>
                <c:pt idx="827">
                  <c:v>0.62619808938029153</c:v>
                </c:pt>
                <c:pt idx="828">
                  <c:v>0.6254463509776742</c:v>
                </c:pt>
                <c:pt idx="829">
                  <c:v>0.62469641530503905</c:v>
                </c:pt>
                <c:pt idx="830">
                  <c:v>0.62394827588551205</c:v>
                </c:pt>
                <c:pt idx="831">
                  <c:v>0.62320192627320881</c:v>
                </c:pt>
                <c:pt idx="832">
                  <c:v>0.62245736005304964</c:v>
                </c:pt>
                <c:pt idx="833">
                  <c:v>0.6217145708405758</c:v>
                </c:pt>
                <c:pt idx="834">
                  <c:v>0.62097355228176698</c:v>
                </c:pt>
                <c:pt idx="835">
                  <c:v>0.62023429805286012</c:v>
                </c:pt>
                <c:pt idx="836">
                  <c:v>0.61949680186016942</c:v>
                </c:pt>
                <c:pt idx="837">
                  <c:v>0.61876105743990795</c:v>
                </c:pt>
                <c:pt idx="838">
                  <c:v>0.6180270585580101</c:v>
                </c:pt>
                <c:pt idx="839">
                  <c:v>0.61729479900995554</c:v>
                </c:pt>
                <c:pt idx="840">
                  <c:v>0.61656427262059477</c:v>
                </c:pt>
                <c:pt idx="841">
                  <c:v>0.61583547324397458</c:v>
                </c:pt>
                <c:pt idx="842">
                  <c:v>0.61510839476316703</c:v>
                </c:pt>
                <c:pt idx="843">
                  <c:v>0.6143830310900974</c:v>
                </c:pt>
                <c:pt idx="844">
                  <c:v>0.61365937616537403</c:v>
                </c:pt>
                <c:pt idx="845">
                  <c:v>0.61293742395812056</c:v>
                </c:pt>
                <c:pt idx="846">
                  <c:v>0.61221716846580787</c:v>
                </c:pt>
                <c:pt idx="847">
                  <c:v>0.61149860371408749</c:v>
                </c:pt>
                <c:pt idx="848">
                  <c:v>0.61078172375662665</c:v>
                </c:pt>
                <c:pt idx="849">
                  <c:v>0.61006652267494432</c:v>
                </c:pt>
                <c:pt idx="850">
                  <c:v>0.60935299457824854</c:v>
                </c:pt>
                <c:pt idx="851">
                  <c:v>0.60864113360327399</c:v>
                </c:pt>
                <c:pt idx="852">
                  <c:v>0.60793093391412201</c:v>
                </c:pt>
                <c:pt idx="853">
                  <c:v>0.60722238970210085</c:v>
                </c:pt>
                <c:pt idx="854">
                  <c:v>0.60651549518556758</c:v>
                </c:pt>
                <c:pt idx="855">
                  <c:v>0.6058102446097704</c:v>
                </c:pt>
                <c:pt idx="856">
                  <c:v>0.60510663224669281</c:v>
                </c:pt>
                <c:pt idx="857">
                  <c:v>0.60440465239489849</c:v>
                </c:pt>
                <c:pt idx="858">
                  <c:v>0.6037042993793772</c:v>
                </c:pt>
                <c:pt idx="859">
                  <c:v>0.60300556755139179</c:v>
                </c:pt>
                <c:pt idx="860">
                  <c:v>0.60230845128832655</c:v>
                </c:pt>
                <c:pt idx="861">
                  <c:v>0.60161294499353635</c:v>
                </c:pt>
                <c:pt idx="862">
                  <c:v>0.6009190430961967</c:v>
                </c:pt>
                <c:pt idx="863">
                  <c:v>0.60022674005115495</c:v>
                </c:pt>
                <c:pt idx="864">
                  <c:v>0.59953603033878311</c:v>
                </c:pt>
                <c:pt idx="865">
                  <c:v>0.59884690846483046</c:v>
                </c:pt>
                <c:pt idx="866">
                  <c:v>0.59815936896027855</c:v>
                </c:pt>
                <c:pt idx="867">
                  <c:v>0.59747340638119562</c:v>
                </c:pt>
                <c:pt idx="868">
                  <c:v>0.59678901530859396</c:v>
                </c:pt>
                <c:pt idx="869">
                  <c:v>0.5961061903482866</c:v>
                </c:pt>
                <c:pt idx="870">
                  <c:v>0.59542492613074571</c:v>
                </c:pt>
                <c:pt idx="871">
                  <c:v>0.59474521731096175</c:v>
                </c:pt>
                <c:pt idx="872">
                  <c:v>0.59406705856830389</c:v>
                </c:pt>
                <c:pt idx="873">
                  <c:v>0.59339044460638102</c:v>
                </c:pt>
                <c:pt idx="874">
                  <c:v>0.59271537015290388</c:v>
                </c:pt>
                <c:pt idx="875">
                  <c:v>0.59204182995954835</c:v>
                </c:pt>
                <c:pt idx="876">
                  <c:v>0.59136981880181905</c:v>
                </c:pt>
                <c:pt idx="877">
                  <c:v>0.5906993314789144</c:v>
                </c:pt>
                <c:pt idx="878">
                  <c:v>0.590030362813593</c:v>
                </c:pt>
                <c:pt idx="879">
                  <c:v>0.58936290765203914</c:v>
                </c:pt>
                <c:pt idx="880">
                  <c:v>0.58869696086373169</c:v>
                </c:pt>
                <c:pt idx="881">
                  <c:v>0.58803251734131212</c:v>
                </c:pt>
                <c:pt idx="882">
                  <c:v>0.5873695720004537</c:v>
                </c:pt>
                <c:pt idx="883">
                  <c:v>0.58670811977973258</c:v>
                </c:pt>
                <c:pt idx="884">
                  <c:v>0.58604815564049773</c:v>
                </c:pt>
                <c:pt idx="885">
                  <c:v>0.5853896745667444</c:v>
                </c:pt>
                <c:pt idx="886">
                  <c:v>0.58473267156498598</c:v>
                </c:pt>
                <c:pt idx="887">
                  <c:v>0.58407714166412839</c:v>
                </c:pt>
                <c:pt idx="888">
                  <c:v>0.58342307991534437</c:v>
                </c:pt>
                <c:pt idx="889">
                  <c:v>0.58277048139194909</c:v>
                </c:pt>
                <c:pt idx="890">
                  <c:v>0.58211934118927666</c:v>
                </c:pt>
                <c:pt idx="891">
                  <c:v>0.58146965442455645</c:v>
                </c:pt>
                <c:pt idx="892">
                  <c:v>0.58082141623679218</c:v>
                </c:pt>
                <c:pt idx="893">
                  <c:v>0.5801746217866397</c:v>
                </c:pt>
                <c:pt idx="894">
                  <c:v>0.57952926625628753</c:v>
                </c:pt>
                <c:pt idx="895">
                  <c:v>0.57888534484933618</c:v>
                </c:pt>
                <c:pt idx="896">
                  <c:v>0.57824285279067977</c:v>
                </c:pt>
                <c:pt idx="897">
                  <c:v>0.57760178532638862</c:v>
                </c:pt>
                <c:pt idx="898">
                  <c:v>0.57696213772359084</c:v>
                </c:pt>
                <c:pt idx="899">
                  <c:v>0.57632390527035671</c:v>
                </c:pt>
                <c:pt idx="900">
                  <c:v>0.57568708327558293</c:v>
                </c:pt>
                <c:pt idx="901">
                  <c:v>0.575051667068877</c:v>
                </c:pt>
                <c:pt idx="902">
                  <c:v>0.57441765200044381</c:v>
                </c:pt>
                <c:pt idx="903">
                  <c:v>0.57378503344097198</c:v>
                </c:pt>
                <c:pt idx="904">
                  <c:v>0.57315380678152095</c:v>
                </c:pt>
                <c:pt idx="905">
                  <c:v>0.57252396743340928</c:v>
                </c:pt>
                <c:pt idx="906">
                  <c:v>0.57189551082810375</c:v>
                </c:pt>
                <c:pt idx="907">
                  <c:v>0.57126843241710801</c:v>
                </c:pt>
                <c:pt idx="908">
                  <c:v>0.57064272767185376</c:v>
                </c:pt>
                <c:pt idx="909">
                  <c:v>0.5700183920835914</c:v>
                </c:pt>
                <c:pt idx="910">
                  <c:v>0.56939542116328146</c:v>
                </c:pt>
                <c:pt idx="911">
                  <c:v>0.56877381044148756</c:v>
                </c:pt>
                <c:pt idx="912">
                  <c:v>0.56815355546826884</c:v>
                </c:pt>
                <c:pt idx="913">
                  <c:v>0.56753465181307461</c:v>
                </c:pt>
                <c:pt idx="914">
                  <c:v>0.56691709506463828</c:v>
                </c:pt>
                <c:pt idx="915">
                  <c:v>0.56630088083087238</c:v>
                </c:pt>
                <c:pt idx="916">
                  <c:v>0.56568600473876507</c:v>
                </c:pt>
                <c:pt idx="917">
                  <c:v>0.565072462434276</c:v>
                </c:pt>
                <c:pt idx="918">
                  <c:v>0.56446024958223462</c:v>
                </c:pt>
                <c:pt idx="919">
                  <c:v>0.56384936186623646</c:v>
                </c:pt>
                <c:pt idx="920">
                  <c:v>0.56323979498854326</c:v>
                </c:pt>
                <c:pt idx="921">
                  <c:v>0.56263154466998111</c:v>
                </c:pt>
                <c:pt idx="922">
                  <c:v>0.56202460664984089</c:v>
                </c:pt>
                <c:pt idx="923">
                  <c:v>0.56141897668577867</c:v>
                </c:pt>
                <c:pt idx="924">
                  <c:v>0.56081465055371638</c:v>
                </c:pt>
                <c:pt idx="925">
                  <c:v>0.56021162404774461</c:v>
                </c:pt>
                <c:pt idx="926">
                  <c:v>0.55960989298002428</c:v>
                </c:pt>
                <c:pt idx="927">
                  <c:v>0.5590094531806894</c:v>
                </c:pt>
                <c:pt idx="928">
                  <c:v>0.55841030049775198</c:v>
                </c:pt>
                <c:pt idx="929">
                  <c:v>0.55781243079700482</c:v>
                </c:pt>
                <c:pt idx="930">
                  <c:v>0.55721583996192781</c:v>
                </c:pt>
                <c:pt idx="931">
                  <c:v>0.5566205238935924</c:v>
                </c:pt>
                <c:pt idx="932">
                  <c:v>0.5560264785105683</c:v>
                </c:pt>
                <c:pt idx="933">
                  <c:v>0.55543369974882995</c:v>
                </c:pt>
                <c:pt idx="934">
                  <c:v>0.55484218356166404</c:v>
                </c:pt>
                <c:pt idx="935">
                  <c:v>0.55425192591957717</c:v>
                </c:pt>
                <c:pt idx="936">
                  <c:v>0.55366292281020457</c:v>
                </c:pt>
                <c:pt idx="937">
                  <c:v>0.55307517023821928</c:v>
                </c:pt>
                <c:pt idx="938">
                  <c:v>0.55248866422524134</c:v>
                </c:pt>
                <c:pt idx="939">
                  <c:v>0.55190340080974842</c:v>
                </c:pt>
                <c:pt idx="940">
                  <c:v>0.55131937604698689</c:v>
                </c:pt>
                <c:pt idx="941">
                  <c:v>0.55073658600888209</c:v>
                </c:pt>
                <c:pt idx="942">
                  <c:v>0.55015502678395201</c:v>
                </c:pt>
                <c:pt idx="943">
                  <c:v>0.54957469447721785</c:v>
                </c:pt>
                <c:pt idx="944">
                  <c:v>0.54899558521011849</c:v>
                </c:pt>
                <c:pt idx="945">
                  <c:v>0.54841769512042371</c:v>
                </c:pt>
                <c:pt idx="946">
                  <c:v>0.54784102036214777</c:v>
                </c:pt>
                <c:pt idx="947">
                  <c:v>0.54726555710546487</c:v>
                </c:pt>
                <c:pt idx="948">
                  <c:v>0.54669130153662382</c:v>
                </c:pt>
                <c:pt idx="949">
                  <c:v>0.54611824985786428</c:v>
                </c:pt>
                <c:pt idx="950">
                  <c:v>0.54554639828733253</c:v>
                </c:pt>
                <c:pt idx="951">
                  <c:v>0.54497574305899843</c:v>
                </c:pt>
                <c:pt idx="952">
                  <c:v>0.54440628042257322</c:v>
                </c:pt>
                <c:pt idx="953">
                  <c:v>0.54383800664342641</c:v>
                </c:pt>
                <c:pt idx="954">
                  <c:v>0.54327091800250527</c:v>
                </c:pt>
                <c:pt idx="955">
                  <c:v>0.54270501079625255</c:v>
                </c:pt>
                <c:pt idx="956">
                  <c:v>0.54214028133652714</c:v>
                </c:pt>
                <c:pt idx="957">
                  <c:v>0.54157672595052242</c:v>
                </c:pt>
                <c:pt idx="958">
                  <c:v>0.5410143409806879</c:v>
                </c:pt>
                <c:pt idx="959">
                  <c:v>0.54045312278464996</c:v>
                </c:pt>
                <c:pt idx="960">
                  <c:v>0.53989306773513213</c:v>
                </c:pt>
                <c:pt idx="961">
                  <c:v>0.53933417221987845</c:v>
                </c:pt>
                <c:pt idx="962">
                  <c:v>0.53877643264157449</c:v>
                </c:pt>
                <c:pt idx="963">
                  <c:v>0.53821984541777124</c:v>
                </c:pt>
                <c:pt idx="964">
                  <c:v>0.53766440698080764</c:v>
                </c:pt>
                <c:pt idx="965">
                  <c:v>0.53711011377773454</c:v>
                </c:pt>
                <c:pt idx="966">
                  <c:v>0.53655696227023941</c:v>
                </c:pt>
                <c:pt idx="967">
                  <c:v>0.53600494893457051</c:v>
                </c:pt>
                <c:pt idx="968">
                  <c:v>0.53545407026146197</c:v>
                </c:pt>
                <c:pt idx="969">
                  <c:v>0.53490432275606004</c:v>
                </c:pt>
                <c:pt idx="970">
                  <c:v>0.53435570293784873</c:v>
                </c:pt>
                <c:pt idx="971">
                  <c:v>0.53380820734057632</c:v>
                </c:pt>
                <c:pt idx="972">
                  <c:v>0.53326183251218273</c:v>
                </c:pt>
                <c:pt idx="973">
                  <c:v>0.53271657501472658</c:v>
                </c:pt>
                <c:pt idx="974">
                  <c:v>0.53217243142431314</c:v>
                </c:pt>
                <c:pt idx="975">
                  <c:v>0.53162939833102307</c:v>
                </c:pt>
                <c:pt idx="976">
                  <c:v>0.53108747233884057</c:v>
                </c:pt>
                <c:pt idx="977">
                  <c:v>0.53054665006558299</c:v>
                </c:pt>
                <c:pt idx="978">
                  <c:v>0.53000692814283068</c:v>
                </c:pt>
                <c:pt idx="979">
                  <c:v>0.52946830321585614</c:v>
                </c:pt>
                <c:pt idx="980">
                  <c:v>0.52893077194355587</c:v>
                </c:pt>
                <c:pt idx="981">
                  <c:v>0.52839433099837985</c:v>
                </c:pt>
                <c:pt idx="982">
                  <c:v>0.52785897706626395</c:v>
                </c:pt>
                <c:pt idx="983">
                  <c:v>0.5273247068465613</c:v>
                </c:pt>
                <c:pt idx="984">
                  <c:v>0.52679151705197425</c:v>
                </c:pt>
                <c:pt idx="985">
                  <c:v>0.5262594044084874</c:v>
                </c:pt>
                <c:pt idx="986">
                  <c:v>0.52572836565530023</c:v>
                </c:pt>
                <c:pt idx="987">
                  <c:v>0.52519839754476061</c:v>
                </c:pt>
                <c:pt idx="988">
                  <c:v>0.52466949684229869</c:v>
                </c:pt>
                <c:pt idx="989">
                  <c:v>0.52414166032636067</c:v>
                </c:pt>
                <c:pt idx="990">
                  <c:v>0.52361488478834428</c:v>
                </c:pt>
                <c:pt idx="991">
                  <c:v>0.52308916703253261</c:v>
                </c:pt>
                <c:pt idx="992">
                  <c:v>0.52256450387603059</c:v>
                </c:pt>
                <c:pt idx="993">
                  <c:v>0.52204089214869986</c:v>
                </c:pt>
                <c:pt idx="994">
                  <c:v>0.52151832869309567</c:v>
                </c:pt>
                <c:pt idx="995">
                  <c:v>0.52099681036440249</c:v>
                </c:pt>
                <c:pt idx="996">
                  <c:v>0.52047633403037208</c:v>
                </c:pt>
                <c:pt idx="997">
                  <c:v>0.51995689657125999</c:v>
                </c:pt>
                <c:pt idx="998">
                  <c:v>0.51943849487976324</c:v>
                </c:pt>
                <c:pt idx="999">
                  <c:v>0.51892112586095873</c:v>
                </c:pt>
                <c:pt idx="1000">
                  <c:v>0.5184047864322413</c:v>
                </c:pt>
                <c:pt idx="1001">
                  <c:v>0.51788947352326298</c:v>
                </c:pt>
              </c:numCache>
            </c:numRef>
          </c:xVal>
          <c:yVal>
            <c:numRef>
              <c:f>'Diseño reactor'!$X$10:$X$1011</c:f>
              <c:numCache>
                <c:formatCode>0.0</c:formatCode>
                <c:ptCount val="1002"/>
                <c:pt idx="0">
                  <c:v>1854.9391718119844</c:v>
                </c:pt>
                <c:pt idx="1">
                  <c:v>2216.2474875859989</c:v>
                </c:pt>
                <c:pt idx="2">
                  <c:v>2574.4110839878854</c:v>
                </c:pt>
                <c:pt idx="3">
                  <c:v>2929.4641000762294</c:v>
                </c:pt>
                <c:pt idx="4">
                  <c:v>3281.4402311373369</c:v>
                </c:pt>
                <c:pt idx="5">
                  <c:v>3630.372735400676</c:v>
                </c:pt>
                <c:pt idx="6">
                  <c:v>3976.2944406384554</c:v>
                </c:pt>
                <c:pt idx="7">
                  <c:v>4319.2377506515395</c:v>
                </c:pt>
                <c:pt idx="8">
                  <c:v>4659.234651643912</c:v>
                </c:pt>
                <c:pt idx="9">
                  <c:v>4996.3167184878721</c:v>
                </c:pt>
                <c:pt idx="10">
                  <c:v>5330.5151208819834</c:v>
                </c:pt>
                <c:pt idx="11">
                  <c:v>5661.86062940395</c:v>
                </c:pt>
                <c:pt idx="12">
                  <c:v>5990.3836214603189</c:v>
                </c:pt>
                <c:pt idx="13">
                  <c:v>6316.1140871350708</c:v>
                </c:pt>
                <c:pt idx="14">
                  <c:v>6639.0816349389761</c:v>
                </c:pt>
                <c:pt idx="15">
                  <c:v>6959.3154974616182</c:v>
                </c:pt>
                <c:pt idx="16">
                  <c:v>7276.8445369279616</c:v>
                </c:pt>
                <c:pt idx="17">
                  <c:v>7591.6972506612237</c:v>
                </c:pt>
                <c:pt idx="18">
                  <c:v>7903.9017764538667</c:v>
                </c:pt>
                <c:pt idx="19">
                  <c:v>8213.4858978484426</c:v>
                </c:pt>
                <c:pt idx="20">
                  <c:v>8520.477049329942</c:v>
                </c:pt>
                <c:pt idx="21">
                  <c:v>8824.9023214313875</c:v>
                </c:pt>
                <c:pt idx="22">
                  <c:v>9126.7884657542272</c:v>
                </c:pt>
                <c:pt idx="23">
                  <c:v>9426.1618999051589</c:v>
                </c:pt>
                <c:pt idx="24">
                  <c:v>9723.0487123509756</c:v>
                </c:pt>
                <c:pt idx="25">
                  <c:v>10017.474667192884</c:v>
                </c:pt>
                <c:pt idx="26">
                  <c:v>10309.465208861853</c:v>
                </c:pt>
                <c:pt idx="27">
                  <c:v>10599.045466736481</c:v>
                </c:pt>
                <c:pt idx="28">
                  <c:v>10886.240259684739</c:v>
                </c:pt>
                <c:pt idx="29">
                  <c:v>11171.07410053103</c:v>
                </c:pt>
                <c:pt idx="30">
                  <c:v>11453.57120045002</c:v>
                </c:pt>
                <c:pt idx="31">
                  <c:v>11733.75547328846</c:v>
                </c:pt>
                <c:pt idx="32">
                  <c:v>12011.650539816415</c:v>
                </c:pt>
                <c:pt idx="33">
                  <c:v>12287.279731909181</c:v>
                </c:pt>
                <c:pt idx="34">
                  <c:v>12560.666096661078</c:v>
                </c:pt>
                <c:pt idx="35">
                  <c:v>12831.83240043252</c:v>
                </c:pt>
                <c:pt idx="36">
                  <c:v>13100.801132831439</c:v>
                </c:pt>
                <c:pt idx="37">
                  <c:v>13367.594510630312</c:v>
                </c:pt>
                <c:pt idx="38">
                  <c:v>13632.234481619944</c:v>
                </c:pt>
                <c:pt idx="39">
                  <c:v>13894.742728401203</c:v>
                </c:pt>
                <c:pt idx="40">
                  <c:v>14155.140672115762</c:v>
                </c:pt>
                <c:pt idx="41">
                  <c:v>14413.449476116984</c:v>
                </c:pt>
                <c:pt idx="42">
                  <c:v>14669.690049582019</c:v>
                </c:pt>
                <c:pt idx="43">
                  <c:v>14923.883051066201</c:v>
                </c:pt>
                <c:pt idx="44">
                  <c:v>15176.048892000692</c:v>
                </c:pt>
                <c:pt idx="45">
                  <c:v>15426.207740134549</c:v>
                </c:pt>
                <c:pt idx="46">
                  <c:v>15674.379522921998</c:v>
                </c:pt>
                <c:pt idx="47">
                  <c:v>15920.583930856077</c:v>
                </c:pt>
                <c:pt idx="48">
                  <c:v>16164.840420749519</c:v>
                </c:pt>
                <c:pt idx="49">
                  <c:v>16407.168218963794</c:v>
                </c:pt>
                <c:pt idx="50">
                  <c:v>16647.586324587261</c:v>
                </c:pt>
                <c:pt idx="51">
                  <c:v>16886.113512563381</c:v>
                </c:pt>
                <c:pt idx="52">
                  <c:v>17122.768336769765</c:v>
                </c:pt>
                <c:pt idx="53">
                  <c:v>17357.569133048954</c:v>
                </c:pt>
                <c:pt idx="54">
                  <c:v>17590.5340221919</c:v>
                </c:pt>
                <c:pt idx="55">
                  <c:v>17821.68091287477</c:v>
                </c:pt>
                <c:pt idx="56">
                  <c:v>18051.027504550097</c:v>
                </c:pt>
                <c:pt idx="57">
                  <c:v>18278.591290292923</c:v>
                </c:pt>
                <c:pt idx="58">
                  <c:v>18504.389559602805</c:v>
                </c:pt>
                <c:pt idx="59">
                  <c:v>18728.43940116241</c:v>
                </c:pt>
                <c:pt idx="60">
                  <c:v>18950.757705553493</c:v>
                </c:pt>
                <c:pt idx="61">
                  <c:v>19171.361167931002</c:v>
                </c:pt>
                <c:pt idx="62">
                  <c:v>19390.266290655873</c:v>
                </c:pt>
                <c:pt idx="63">
                  <c:v>19607.489385887588</c:v>
                </c:pt>
                <c:pt idx="64">
                  <c:v>19823.046578136767</c:v>
                </c:pt>
                <c:pt idx="65">
                  <c:v>20036.953806778758</c:v>
                </c:pt>
                <c:pt idx="66">
                  <c:v>20249.226828528885</c:v>
                </c:pt>
                <c:pt idx="67">
                  <c:v>20459.881219879826</c:v>
                </c:pt>
                <c:pt idx="68">
                  <c:v>20668.932379501981</c:v>
                </c:pt>
                <c:pt idx="69">
                  <c:v>20876.395530607322</c:v>
                </c:pt>
                <c:pt idx="70">
                  <c:v>21082.285723277477</c:v>
                </c:pt>
                <c:pt idx="71">
                  <c:v>21286.617836756403</c:v>
                </c:pt>
                <c:pt idx="72">
                  <c:v>21489.406581708674</c:v>
                </c:pt>
                <c:pt idx="73">
                  <c:v>21690.666502443513</c:v>
                </c:pt>
                <c:pt idx="74">
                  <c:v>21890.411979105407</c:v>
                </c:pt>
                <c:pt idx="75">
                  <c:v>22088.657229831937</c:v>
                </c:pt>
                <c:pt idx="76">
                  <c:v>22285.416312879013</c:v>
                </c:pt>
                <c:pt idx="77">
                  <c:v>22480.703128714562</c:v>
                </c:pt>
                <c:pt idx="78">
                  <c:v>22674.531422080778</c:v>
                </c:pt>
                <c:pt idx="79">
                  <c:v>22866.91478402567</c:v>
                </c:pt>
                <c:pt idx="80">
                  <c:v>23057.866653904392</c:v>
                </c:pt>
                <c:pt idx="81">
                  <c:v>23247.400321350851</c:v>
                </c:pt>
                <c:pt idx="82">
                  <c:v>23435.528928219999</c:v>
                </c:pt>
                <c:pt idx="83">
                  <c:v>23622.265470501527</c:v>
                </c:pt>
                <c:pt idx="84">
                  <c:v>23807.622800205165</c:v>
                </c:pt>
                <c:pt idx="85">
                  <c:v>23991.613627218267</c:v>
                </c:pt>
                <c:pt idx="86">
                  <c:v>24174.250521135953</c:v>
                </c:pt>
                <c:pt idx="87">
                  <c:v>24355.54591306451</c:v>
                </c:pt>
                <c:pt idx="88">
                  <c:v>24535.512097398223</c:v>
                </c:pt>
                <c:pt idx="89">
                  <c:v>24714.161233570267</c:v>
                </c:pt>
                <c:pt idx="90">
                  <c:v>24891.505347777995</c:v>
                </c:pt>
                <c:pt idx="91">
                  <c:v>25067.556334683071</c:v>
                </c:pt>
                <c:pt idx="92">
                  <c:v>25242.325959086844</c:v>
                </c:pt>
                <c:pt idx="93">
                  <c:v>25415.825857581433</c:v>
                </c:pt>
                <c:pt idx="94">
                  <c:v>25588.067540176755</c:v>
                </c:pt>
                <c:pt idx="95">
                  <c:v>25759.062391904103</c:v>
                </c:pt>
                <c:pt idx="96">
                  <c:v>25928.821674396528</c:v>
                </c:pt>
                <c:pt idx="97">
                  <c:v>26097.356527446347</c:v>
                </c:pt>
                <c:pt idx="98">
                  <c:v>26264.677970540313</c:v>
                </c:pt>
                <c:pt idx="99">
                  <c:v>26430.796904372713</c:v>
                </c:pt>
                <c:pt idx="100">
                  <c:v>26595.724112336728</c:v>
                </c:pt>
                <c:pt idx="101">
                  <c:v>26759.470261994342</c:v>
                </c:pt>
                <c:pt idx="102">
                  <c:v>26922.045906525469</c:v>
                </c:pt>
                <c:pt idx="103">
                  <c:v>27083.461486156193</c:v>
                </c:pt>
                <c:pt idx="104">
                  <c:v>27243.727329566715</c:v>
                </c:pt>
                <c:pt idx="105">
                  <c:v>27402.85365527933</c:v>
                </c:pt>
                <c:pt idx="106">
                  <c:v>27560.850573026652</c:v>
                </c:pt>
                <c:pt idx="107">
                  <c:v>27717.728085100465</c:v>
                </c:pt>
                <c:pt idx="108">
                  <c:v>27873.496087681455</c:v>
                </c:pt>
                <c:pt idx="109">
                  <c:v>28028.164372150295</c:v>
                </c:pt>
                <c:pt idx="110">
                  <c:v>28181.742626380124</c:v>
                </c:pt>
                <c:pt idx="111">
                  <c:v>28334.240436010787</c:v>
                </c:pt>
                <c:pt idx="112">
                  <c:v>28485.667285705422</c:v>
                </c:pt>
                <c:pt idx="113">
                  <c:v>28636.032560389147</c:v>
                </c:pt>
                <c:pt idx="114">
                  <c:v>28785.345546470613</c:v>
                </c:pt>
                <c:pt idx="115">
                  <c:v>28933.615433046387</c:v>
                </c:pt>
                <c:pt idx="116">
                  <c:v>29080.851313088569</c:v>
                </c:pt>
                <c:pt idx="117">
                  <c:v>29227.062184615861</c:v>
                </c:pt>
                <c:pt idx="118">
                  <c:v>29372.256951848354</c:v>
                </c:pt>
                <c:pt idx="119">
                  <c:v>29516.444426346345</c:v>
                </c:pt>
                <c:pt idx="120">
                  <c:v>29659.63332813331</c:v>
                </c:pt>
                <c:pt idx="121">
                  <c:v>29801.832286803372</c:v>
                </c:pt>
                <c:pt idx="122">
                  <c:v>29943.049842613531</c:v>
                </c:pt>
                <c:pt idx="123">
                  <c:v>30083.294447560747</c:v>
                </c:pt>
                <c:pt idx="124">
                  <c:v>30222.574466444305</c:v>
                </c:pt>
                <c:pt idx="125">
                  <c:v>30360.898177913532</c:v>
                </c:pt>
                <c:pt idx="126">
                  <c:v>30498.273775501169</c:v>
                </c:pt>
                <c:pt idx="127">
                  <c:v>30634.709368642594</c:v>
                </c:pt>
                <c:pt idx="128">
                  <c:v>30770.212983681151</c:v>
                </c:pt>
                <c:pt idx="129">
                  <c:v>30904.79256485973</c:v>
                </c:pt>
                <c:pt idx="130">
                  <c:v>31038.455975298839</c:v>
                </c:pt>
                <c:pt idx="131">
                  <c:v>31171.210997961392</c:v>
                </c:pt>
                <c:pt idx="132">
                  <c:v>31303.065336604526</c:v>
                </c:pt>
                <c:pt idx="133">
                  <c:v>31434.026616718304</c:v>
                </c:pt>
                <c:pt idx="134">
                  <c:v>31564.102386451807</c:v>
                </c:pt>
                <c:pt idx="135">
                  <c:v>31693.300117526909</c:v>
                </c:pt>
                <c:pt idx="136">
                  <c:v>31821.627206139408</c:v>
                </c:pt>
                <c:pt idx="137">
                  <c:v>31949.09097384831</c:v>
                </c:pt>
                <c:pt idx="138">
                  <c:v>32075.698668453006</c:v>
                </c:pt>
                <c:pt idx="139">
                  <c:v>32201.457464858773</c:v>
                </c:pt>
                <c:pt idx="140">
                  <c:v>32326.374465930687</c:v>
                </c:pt>
                <c:pt idx="141">
                  <c:v>32450.456703335971</c:v>
                </c:pt>
                <c:pt idx="142">
                  <c:v>32573.711138375354</c:v>
                </c:pt>
                <c:pt idx="143">
                  <c:v>32696.144662803181</c:v>
                </c:pt>
                <c:pt idx="144">
                  <c:v>32817.764099636668</c:v>
                </c:pt>
                <c:pt idx="145">
                  <c:v>32938.576203954355</c:v>
                </c:pt>
                <c:pt idx="146">
                  <c:v>33058.587663684128</c:v>
                </c:pt>
                <c:pt idx="147">
                  <c:v>33177.805100380639</c:v>
                </c:pt>
                <c:pt idx="148">
                  <c:v>33296.235069992588</c:v>
                </c:pt>
                <c:pt idx="149">
                  <c:v>33413.884063619706</c:v>
                </c:pt>
                <c:pt idx="150">
                  <c:v>33530.7585082601</c:v>
                </c:pt>
                <c:pt idx="151">
                  <c:v>33646.864767547377</c:v>
                </c:pt>
                <c:pt idx="152">
                  <c:v>33762.209142478372</c:v>
                </c:pt>
                <c:pt idx="153">
                  <c:v>33876.797872131254</c:v>
                </c:pt>
                <c:pt idx="154">
                  <c:v>33990.637134374236</c:v>
                </c:pt>
                <c:pt idx="155">
                  <c:v>34103.733046564994</c:v>
                </c:pt>
                <c:pt idx="156">
                  <c:v>34216.091666241031</c:v>
                </c:pt>
                <c:pt idx="157">
                  <c:v>34327.718991801063</c:v>
                </c:pt>
                <c:pt idx="158">
                  <c:v>34438.62096317744</c:v>
                </c:pt>
                <c:pt idx="159">
                  <c:v>34548.803462499985</c:v>
                </c:pt>
                <c:pt idx="160">
                  <c:v>34658.272314751113</c:v>
                </c:pt>
                <c:pt idx="161">
                  <c:v>34767.033288412582</c:v>
                </c:pt>
                <c:pt idx="162">
                  <c:v>34875.092096103799</c:v>
                </c:pt>
                <c:pt idx="163">
                  <c:v>34982.454395211935</c:v>
                </c:pt>
                <c:pt idx="164">
                  <c:v>35089.125788513993</c:v>
                </c:pt>
                <c:pt idx="165">
                  <c:v>35195.111824790758</c:v>
                </c:pt>
                <c:pt idx="166">
                  <c:v>35300.417999432997</c:v>
                </c:pt>
                <c:pt idx="167">
                  <c:v>35405.049755039756</c:v>
                </c:pt>
                <c:pt idx="168">
                  <c:v>35509.012482009144</c:v>
                </c:pt>
                <c:pt idx="169">
                  <c:v>35612.311519121518</c:v>
                </c:pt>
                <c:pt idx="170">
                  <c:v>35714.952154115206</c:v>
                </c:pt>
                <c:pt idx="171">
                  <c:v>35816.939624254912</c:v>
                </c:pt>
                <c:pt idx="172">
                  <c:v>35918.279116892954</c:v>
                </c:pt>
                <c:pt idx="173">
                  <c:v>36018.97577002328</c:v>
                </c:pt>
                <c:pt idx="174">
                  <c:v>36119.034672828639</c:v>
                </c:pt>
                <c:pt idx="175">
                  <c:v>36218.46086622055</c:v>
                </c:pt>
                <c:pt idx="176">
                  <c:v>36317.259343372789</c:v>
                </c:pt>
                <c:pt idx="177">
                  <c:v>36415.435050247914</c:v>
                </c:pt>
                <c:pt idx="178">
                  <c:v>36512.992886117216</c:v>
                </c:pt>
                <c:pt idx="179">
                  <c:v>36609.937704074124</c:v>
                </c:pt>
                <c:pt idx="180">
                  <c:v>36706.27431154131</c:v>
                </c:pt>
                <c:pt idx="181">
                  <c:v>36802.007470771241</c:v>
                </c:pt>
                <c:pt idx="182">
                  <c:v>36897.141899340553</c:v>
                </c:pt>
                <c:pt idx="183">
                  <c:v>36991.682270638295</c:v>
                </c:pt>
                <c:pt idx="184">
                  <c:v>37085.633214348047</c:v>
                </c:pt>
                <c:pt idx="185">
                  <c:v>37178.999316923968</c:v>
                </c:pt>
                <c:pt idx="186">
                  <c:v>37271.785122061025</c:v>
                </c:pt>
                <c:pt idx="187">
                  <c:v>37363.99513115942</c:v>
                </c:pt>
                <c:pt idx="188">
                  <c:v>37455.633803783116</c:v>
                </c:pt>
                <c:pt idx="189">
                  <c:v>37546.705558112772</c:v>
                </c:pt>
                <c:pt idx="190">
                  <c:v>37637.214771393104</c:v>
                </c:pt>
                <c:pt idx="191">
                  <c:v>37727.165780374671</c:v>
                </c:pt>
                <c:pt idx="192">
                  <c:v>37816.562881750331</c:v>
                </c:pt>
                <c:pt idx="193">
                  <c:v>37905.410332586129</c:v>
                </c:pt>
                <c:pt idx="194">
                  <c:v>37993.712350747141</c:v>
                </c:pt>
                <c:pt idx="195">
                  <c:v>38081.473115317815</c:v>
                </c:pt>
                <c:pt idx="196">
                  <c:v>38168.696767017558</c:v>
                </c:pt>
                <c:pt idx="197">
                  <c:v>38255.387408610739</c:v>
                </c:pt>
                <c:pt idx="198">
                  <c:v>38341.549105312173</c:v>
                </c:pt>
                <c:pt idx="199">
                  <c:v>38427.185885187362</c:v>
                </c:pt>
                <c:pt idx="200">
                  <c:v>38512.301739547926</c:v>
                </c:pt>
                <c:pt idx="201">
                  <c:v>38596.900623342357</c:v>
                </c:pt>
                <c:pt idx="202">
                  <c:v>38680.986455541846</c:v>
                </c:pt>
                <c:pt idx="203">
                  <c:v>38764.563119521546</c:v>
                </c:pt>
                <c:pt idx="204">
                  <c:v>38847.634463437294</c:v>
                </c:pt>
                <c:pt idx="205">
                  <c:v>38930.204300597514</c:v>
                </c:pt>
                <c:pt idx="206">
                  <c:v>39012.276409831044</c:v>
                </c:pt>
                <c:pt idx="207">
                  <c:v>39093.854535850151</c:v>
                </c:pt>
                <c:pt idx="208">
                  <c:v>39174.942389609379</c:v>
                </c:pt>
                <c:pt idx="209">
                  <c:v>39255.543648660117</c:v>
                </c:pt>
                <c:pt idx="210">
                  <c:v>39335.661957500735</c:v>
                </c:pt>
                <c:pt idx="211">
                  <c:v>39415.300927922792</c:v>
                </c:pt>
                <c:pt idx="212">
                  <c:v>39494.464139352807</c:v>
                </c:pt>
                <c:pt idx="213">
                  <c:v>39573.155139190298</c:v>
                </c:pt>
                <c:pt idx="214">
                  <c:v>39651.377443141442</c:v>
                </c:pt>
                <c:pt idx="215">
                  <c:v>39729.134535549012</c:v>
                </c:pt>
                <c:pt idx="216">
                  <c:v>39806.429869718297</c:v>
                </c:pt>
                <c:pt idx="217">
                  <c:v>39883.266868239232</c:v>
                </c:pt>
                <c:pt idx="218">
                  <c:v>39959.648923304514</c:v>
                </c:pt>
                <c:pt idx="219">
                  <c:v>40035.579397024245</c:v>
                </c:pt>
                <c:pt idx="220">
                  <c:v>40111.061621736662</c:v>
                </c:pt>
                <c:pt idx="221">
                  <c:v>40186.098900315206</c:v>
                </c:pt>
                <c:pt idx="222">
                  <c:v>40260.694506472115</c:v>
                </c:pt>
                <c:pt idx="223">
                  <c:v>40334.851685058355</c:v>
                </c:pt>
                <c:pt idx="224">
                  <c:v>40408.573652359853</c:v>
                </c:pt>
                <c:pt idx="225">
                  <c:v>40481.863596390758</c:v>
                </c:pt>
                <c:pt idx="226">
                  <c:v>40554.724677182632</c:v>
                </c:pt>
                <c:pt idx="227">
                  <c:v>40627.160027070793</c:v>
                </c:pt>
                <c:pt idx="228">
                  <c:v>40699.172750977057</c:v>
                </c:pt>
                <c:pt idx="229">
                  <c:v>40770.765926689193</c:v>
                </c:pt>
                <c:pt idx="230">
                  <c:v>40841.942605137141</c:v>
                </c:pt>
                <c:pt idx="231">
                  <c:v>40912.705810666157</c:v>
                </c:pt>
                <c:pt idx="232">
                  <c:v>40983.058541306615</c:v>
                </c:pt>
                <c:pt idx="233">
                  <c:v>41053.00376904069</c:v>
                </c:pt>
                <c:pt idx="234">
                  <c:v>41122.544440066144</c:v>
                </c:pt>
                <c:pt idx="235">
                  <c:v>41191.683475056787</c:v>
                </c:pt>
                <c:pt idx="236">
                  <c:v>41260.423769420202</c:v>
                </c:pt>
                <c:pt idx="237">
                  <c:v>41328.768193552336</c:v>
                </c:pt>
                <c:pt idx="238">
                  <c:v>41396.719593089227</c:v>
                </c:pt>
                <c:pt idx="239">
                  <c:v>41464.280789155753</c:v>
                </c:pt>
                <c:pt idx="240">
                  <c:v>41531.454578611607</c:v>
                </c:pt>
                <c:pt idx="241">
                  <c:v>41598.243734294614</c:v>
                </c:pt>
                <c:pt idx="242">
                  <c:v>41664.651005260828</c:v>
                </c:pt>
                <c:pt idx="243">
                  <c:v>41730.679117022366</c:v>
                </c:pt>
                <c:pt idx="244">
                  <c:v>41796.330771782203</c:v>
                </c:pt>
                <c:pt idx="245">
                  <c:v>41861.608648666464</c:v>
                </c:pt>
                <c:pt idx="246">
                  <c:v>41926.515403953978</c:v>
                </c:pt>
                <c:pt idx="247">
                  <c:v>41991.053671303365</c:v>
                </c:pt>
                <c:pt idx="248">
                  <c:v>42055.22606197725</c:v>
                </c:pt>
                <c:pt idx="249">
                  <c:v>42119.035165064408</c:v>
                </c:pt>
                <c:pt idx="250">
                  <c:v>42182.48354769891</c:v>
                </c:pt>
                <c:pt idx="251">
                  <c:v>42245.573755277095</c:v>
                </c:pt>
                <c:pt idx="252">
                  <c:v>42308.30831167203</c:v>
                </c:pt>
                <c:pt idx="253">
                  <c:v>42370.689719445494</c:v>
                </c:pt>
                <c:pt idx="254">
                  <c:v>42432.720460057702</c:v>
                </c:pt>
                <c:pt idx="255">
                  <c:v>42494.402994074473</c:v>
                </c:pt>
                <c:pt idx="256">
                  <c:v>42555.739761372337</c:v>
                </c:pt>
                <c:pt idx="257">
                  <c:v>42616.733181341078</c:v>
                </c:pt>
                <c:pt idx="258">
                  <c:v>42677.385653084333</c:v>
                </c:pt>
                <c:pt idx="259">
                  <c:v>42737.699555617452</c:v>
                </c:pt>
                <c:pt idx="260">
                  <c:v>42797.677248063788</c:v>
                </c:pt>
                <c:pt idx="261">
                  <c:v>42857.321069848265</c:v>
                </c:pt>
                <c:pt idx="262">
                  <c:v>42916.633340889101</c:v>
                </c:pt>
                <c:pt idx="263">
                  <c:v>42975.616361787223</c:v>
                </c:pt>
                <c:pt idx="264">
                  <c:v>43034.272414013809</c:v>
                </c:pt>
                <c:pt idx="265">
                  <c:v>43092.603760095444</c:v>
                </c:pt>
                <c:pt idx="266">
                  <c:v>43150.612643797409</c:v>
                </c:pt>
                <c:pt idx="267">
                  <c:v>43208.301290305164</c:v>
                </c:pt>
                <c:pt idx="268">
                  <c:v>43265.671906403244</c:v>
                </c:pt>
                <c:pt idx="269">
                  <c:v>43322.726680652842</c:v>
                </c:pt>
                <c:pt idx="270">
                  <c:v>43379.46778356687</c:v>
                </c:pt>
                <c:pt idx="271">
                  <c:v>43435.897367783662</c:v>
                </c:pt>
                <c:pt idx="272">
                  <c:v>43492.01756823816</c:v>
                </c:pt>
                <c:pt idx="273">
                  <c:v>43547.830502331817</c:v>
                </c:pt>
                <c:pt idx="274">
                  <c:v>43603.338270100176</c:v>
                </c:pt>
                <c:pt idx="275">
                  <c:v>43658.542954378878</c:v>
                </c:pt>
                <c:pt idx="276">
                  <c:v>43713.44662096777</c:v>
                </c:pt>
                <c:pt idx="277">
                  <c:v>43768.051318793332</c:v>
                </c:pt>
                <c:pt idx="278">
                  <c:v>43822.359080069058</c:v>
                </c:pt>
                <c:pt idx="279">
                  <c:v>43876.371920454476</c:v>
                </c:pt>
                <c:pt idx="280">
                  <c:v>43930.091839212182</c:v>
                </c:pt>
                <c:pt idx="281">
                  <c:v>43983.520819363192</c:v>
                </c:pt>
                <c:pt idx="282">
                  <c:v>44036.660827840802</c:v>
                </c:pt>
                <c:pt idx="283">
                  <c:v>44089.513815642531</c:v>
                </c:pt>
                <c:pt idx="284">
                  <c:v>44142.081717980567</c:v>
                </c:pt>
                <c:pt idx="285">
                  <c:v>44194.366454430587</c:v>
                </c:pt>
                <c:pt idx="286">
                  <c:v>44246.369929078988</c:v>
                </c:pt>
                <c:pt idx="287">
                  <c:v>44298.094030668464</c:v>
                </c:pt>
                <c:pt idx="288">
                  <c:v>44349.540632742064</c:v>
                </c:pt>
                <c:pt idx="289">
                  <c:v>44400.711593785738</c:v>
                </c:pt>
                <c:pt idx="290">
                  <c:v>44451.608757369264</c:v>
                </c:pt>
                <c:pt idx="291">
                  <c:v>44502.233952285846</c:v>
                </c:pt>
                <c:pt idx="292">
                  <c:v>44552.588992689976</c:v>
                </c:pt>
                <c:pt idx="293">
                  <c:v>44602.675678234096</c:v>
                </c:pt>
                <c:pt idx="294">
                  <c:v>44652.495794203445</c:v>
                </c:pt>
                <c:pt idx="295">
                  <c:v>44702.05111164994</c:v>
                </c:pt>
                <c:pt idx="296">
                  <c:v>44751.343387524306</c:v>
                </c:pt>
                <c:pt idx="297">
                  <c:v>44800.374364806812</c:v>
                </c:pt>
                <c:pt idx="298">
                  <c:v>44849.145772636744</c:v>
                </c:pt>
                <c:pt idx="299">
                  <c:v>44897.659326440596</c:v>
                </c:pt>
                <c:pt idx="300">
                  <c:v>44945.916728058452</c:v>
                </c:pt>
                <c:pt idx="301">
                  <c:v>44993.919665869806</c:v>
                </c:pt>
                <c:pt idx="302">
                  <c:v>45041.669814917164</c:v>
                </c:pt>
                <c:pt idx="303">
                  <c:v>45089.168837029123</c:v>
                </c:pt>
                <c:pt idx="304">
                  <c:v>45136.418380941672</c:v>
                </c:pt>
                <c:pt idx="305">
                  <c:v>45183.420082418401</c:v>
                </c:pt>
                <c:pt idx="306">
                  <c:v>45230.175564369441</c:v>
                </c:pt>
                <c:pt idx="307">
                  <c:v>45276.686436969052</c:v>
                </c:pt>
                <c:pt idx="308">
                  <c:v>45322.954297772281</c:v>
                </c:pt>
                <c:pt idx="309">
                  <c:v>45368.980731829964</c:v>
                </c:pt>
                <c:pt idx="310">
                  <c:v>45414.767311802862</c:v>
                </c:pt>
                <c:pt idx="311">
                  <c:v>45460.315598074623</c:v>
                </c:pt>
                <c:pt idx="312">
                  <c:v>45505.627138863187</c:v>
                </c:pt>
                <c:pt idx="313">
                  <c:v>45550.703470331537</c:v>
                </c:pt>
                <c:pt idx="314">
                  <c:v>45595.546116696933</c:v>
                </c:pt>
                <c:pt idx="315">
                  <c:v>45640.156590339197</c:v>
                </c:pt>
                <c:pt idx="316">
                  <c:v>45684.536391907895</c:v>
                </c:pt>
                <c:pt idx="317">
                  <c:v>45728.687010428199</c:v>
                </c:pt>
                <c:pt idx="318">
                  <c:v>45772.6099234059</c:v>
                </c:pt>
                <c:pt idx="319">
                  <c:v>45816.306596931252</c:v>
                </c:pt>
                <c:pt idx="320">
                  <c:v>45859.778485781673</c:v>
                </c:pt>
                <c:pt idx="321">
                  <c:v>45903.027033523467</c:v>
                </c:pt>
                <c:pt idx="322">
                  <c:v>45946.053672612637</c:v>
                </c:pt>
                <c:pt idx="323">
                  <c:v>45988.859824494277</c:v>
                </c:pt>
                <c:pt idx="324">
                  <c:v>46031.446899701376</c:v>
                </c:pt>
                <c:pt idx="325">
                  <c:v>46073.816297952348</c:v>
                </c:pt>
                <c:pt idx="326">
                  <c:v>46115.969408247642</c:v>
                </c:pt>
                <c:pt idx="327">
                  <c:v>46157.90760896539</c:v>
                </c:pt>
                <c:pt idx="328">
                  <c:v>46199.632267956098</c:v>
                </c:pt>
                <c:pt idx="329">
                  <c:v>46241.144742636185</c:v>
                </c:pt>
                <c:pt idx="330">
                  <c:v>46282.446380080946</c:v>
                </c:pt>
                <c:pt idx="331">
                  <c:v>46323.538517116132</c:v>
                </c:pt>
                <c:pt idx="332">
                  <c:v>46364.422480408968</c:v>
                </c:pt>
                <c:pt idx="333">
                  <c:v>46405.099586558004</c:v>
                </c:pt>
                <c:pt idx="334">
                  <c:v>46445.571142182278</c:v>
                </c:pt>
                <c:pt idx="335">
                  <c:v>46485.838444009227</c:v>
                </c:pt>
                <c:pt idx="336">
                  <c:v>46525.902778962227</c:v>
                </c:pt>
                <c:pt idx="337">
                  <c:v>46565.765424246754</c:v>
                </c:pt>
                <c:pt idx="338">
                  <c:v>46605.427647435943</c:v>
                </c:pt>
                <c:pt idx="339">
                  <c:v>46644.890706555299</c:v>
                </c:pt>
                <c:pt idx="340">
                  <c:v>46684.155850166346</c:v>
                </c:pt>
                <c:pt idx="341">
                  <c:v>46723.2243174498</c:v>
                </c:pt>
                <c:pt idx="342">
                  <c:v>46762.097338287487</c:v>
                </c:pt>
                <c:pt idx="343">
                  <c:v>46800.776133343788</c:v>
                </c:pt>
                <c:pt idx="344">
                  <c:v>46839.261914146024</c:v>
                </c:pt>
                <c:pt idx="345">
                  <c:v>46877.555883164219</c:v>
                </c:pt>
                <c:pt idx="346">
                  <c:v>46915.659233890059</c:v>
                </c:pt>
                <c:pt idx="347">
                  <c:v>46953.573150914854</c:v>
                </c:pt>
                <c:pt idx="348">
                  <c:v>46991.298810006963</c:v>
                </c:pt>
                <c:pt idx="349">
                  <c:v>47028.837378188422</c:v>
                </c:pt>
                <c:pt idx="350">
                  <c:v>47066.190013810563</c:v>
                </c:pt>
                <c:pt idx="351">
                  <c:v>47103.357866629369</c:v>
                </c:pt>
                <c:pt idx="352">
                  <c:v>47140.342077879541</c:v>
                </c:pt>
                <c:pt idx="353">
                  <c:v>47177.143780348182</c:v>
                </c:pt>
                <c:pt idx="354">
                  <c:v>47213.764098447667</c:v>
                </c:pt>
                <c:pt idx="355">
                  <c:v>47250.204148287783</c:v>
                </c:pt>
                <c:pt idx="356">
                  <c:v>47286.465037747155</c:v>
                </c:pt>
                <c:pt idx="357">
                  <c:v>47322.54786654398</c:v>
                </c:pt>
                <c:pt idx="358">
                  <c:v>47358.453726306048</c:v>
                </c:pt>
                <c:pt idx="359">
                  <c:v>47394.183700640198</c:v>
                </c:pt>
                <c:pt idx="360">
                  <c:v>47429.738865200823</c:v>
                </c:pt>
                <c:pt idx="361">
                  <c:v>47465.120287757978</c:v>
                </c:pt>
                <c:pt idx="362">
                  <c:v>47500.329028264787</c:v>
                </c:pt>
                <c:pt idx="363">
                  <c:v>47535.36613892395</c:v>
                </c:pt>
                <c:pt idx="364">
                  <c:v>47570.232664253934</c:v>
                </c:pt>
                <c:pt idx="365">
                  <c:v>47604.929641154282</c:v>
                </c:pt>
                <c:pt idx="366">
                  <c:v>47639.458098970412</c:v>
                </c:pt>
                <c:pt idx="367">
                  <c:v>47673.81905955766</c:v>
                </c:pt>
                <c:pt idx="368">
                  <c:v>47708.013537345025</c:v>
                </c:pt>
                <c:pt idx="369">
                  <c:v>47742.042539397669</c:v>
                </c:pt>
                <c:pt idx="370">
                  <c:v>47775.90706547958</c:v>
                </c:pt>
                <c:pt idx="371">
                  <c:v>47809.608108115048</c:v>
                </c:pt>
                <c:pt idx="372">
                  <c:v>47843.146652649848</c:v>
                </c:pt>
                <c:pt idx="373">
                  <c:v>47876.523677311605</c:v>
                </c:pt>
                <c:pt idx="374">
                  <c:v>47909.740153269937</c:v>
                </c:pt>
                <c:pt idx="375">
                  <c:v>47942.797044695508</c:v>
                </c:pt>
                <c:pt idx="376">
                  <c:v>47975.695308819115</c:v>
                </c:pt>
                <c:pt idx="377">
                  <c:v>48008.435895989664</c:v>
                </c:pt>
                <c:pt idx="378">
                  <c:v>48041.019749731844</c:v>
                </c:pt>
                <c:pt idx="379">
                  <c:v>48073.44780680343</c:v>
                </c:pt>
                <c:pt idx="380">
                  <c:v>48105.720997251556</c:v>
                </c:pt>
                <c:pt idx="381">
                  <c:v>48137.840244468935</c:v>
                </c:pt>
                <c:pt idx="382">
                  <c:v>48169.806465249225</c:v>
                </c:pt>
                <c:pt idx="383">
                  <c:v>48201.620569842111</c:v>
                </c:pt>
                <c:pt idx="384">
                  <c:v>48233.283462007566</c:v>
                </c:pt>
                <c:pt idx="385">
                  <c:v>48264.796039069908</c:v>
                </c:pt>
                <c:pt idx="386">
                  <c:v>48296.159191971172</c:v>
                </c:pt>
                <c:pt idx="387">
                  <c:v>48327.373805323921</c:v>
                </c:pt>
                <c:pt idx="388">
                  <c:v>48358.440757463766</c:v>
                </c:pt>
                <c:pt idx="389">
                  <c:v>48389.360920501196</c:v>
                </c:pt>
                <c:pt idx="390">
                  <c:v>48420.135160373022</c:v>
                </c:pt>
                <c:pt idx="391">
                  <c:v>48450.764336893226</c:v>
                </c:pt>
                <c:pt idx="392">
                  <c:v>48481.249303803554</c:v>
                </c:pt>
                <c:pt idx="393">
                  <c:v>48511.590908823382</c:v>
                </c:pt>
                <c:pt idx="394">
                  <c:v>48541.789993699211</c:v>
                </c:pt>
                <c:pt idx="395">
                  <c:v>48571.847394253782</c:v>
                </c:pt>
                <c:pt idx="396">
                  <c:v>48601.763940434612</c:v>
                </c:pt>
                <c:pt idx="397">
                  <c:v>48631.540456362105</c:v>
                </c:pt>
                <c:pt idx="398">
                  <c:v>48661.177760377257</c:v>
                </c:pt>
                <c:pt idx="399">
                  <c:v>48690.676665088875</c:v>
                </c:pt>
                <c:pt idx="400">
                  <c:v>48720.037977420347</c:v>
                </c:pt>
                <c:pt idx="401">
                  <c:v>48749.262498656033</c:v>
                </c:pt>
                <c:pt idx="402">
                  <c:v>48778.351024487172</c:v>
                </c:pt>
                <c:pt idx="403">
                  <c:v>48807.304345057382</c:v>
                </c:pt>
                <c:pt idx="404">
                  <c:v>48836.123245007642</c:v>
                </c:pt>
                <c:pt idx="405">
                  <c:v>48864.808503521141</c:v>
                </c:pt>
                <c:pt idx="406">
                  <c:v>48893.360894367332</c:v>
                </c:pt>
                <c:pt idx="407">
                  <c:v>48921.781185945874</c:v>
                </c:pt>
                <c:pt idx="408">
                  <c:v>48950.070141330034</c:v>
                </c:pt>
                <c:pt idx="409">
                  <c:v>48978.228518309639</c:v>
                </c:pt>
                <c:pt idx="410">
                  <c:v>49006.257069433785</c:v>
                </c:pt>
                <c:pt idx="411">
                  <c:v>49034.156542053104</c:v>
                </c:pt>
                <c:pt idx="412">
                  <c:v>49061.927678361528</c:v>
                </c:pt>
                <c:pt idx="413">
                  <c:v>49089.571215437812</c:v>
                </c:pt>
                <c:pt idx="414">
                  <c:v>49117.087885286492</c:v>
                </c:pt>
                <c:pt idx="415">
                  <c:v>49144.478414878817</c:v>
                </c:pt>
                <c:pt idx="416">
                  <c:v>49171.743526192884</c:v>
                </c:pt>
                <c:pt idx="417">
                  <c:v>49198.883936253682</c:v>
                </c:pt>
                <c:pt idx="418">
                  <c:v>49225.90035717273</c:v>
                </c:pt>
                <c:pt idx="419">
                  <c:v>49252.793496187151</c:v>
                </c:pt>
                <c:pt idx="420">
                  <c:v>49279.5640556988</c:v>
                </c:pt>
                <c:pt idx="421">
                  <c:v>49306.212733312583</c:v>
                </c:pt>
                <c:pt idx="422">
                  <c:v>49332.740221874716</c:v>
                </c:pt>
                <c:pt idx="423">
                  <c:v>49359.147209510535</c:v>
                </c:pt>
                <c:pt idx="424">
                  <c:v>49385.434379662016</c:v>
                </c:pt>
                <c:pt idx="425">
                  <c:v>49411.602411124855</c:v>
                </c:pt>
                <c:pt idx="426">
                  <c:v>49437.651978085371</c:v>
                </c:pt>
                <c:pt idx="427">
                  <c:v>49463.583750156882</c:v>
                </c:pt>
                <c:pt idx="428">
                  <c:v>49489.398392415918</c:v>
                </c:pt>
                <c:pt idx="429">
                  <c:v>49515.096565438027</c:v>
                </c:pt>
                <c:pt idx="430">
                  <c:v>49540.678925333239</c:v>
                </c:pt>
                <c:pt idx="431">
                  <c:v>49566.146123781306</c:v>
                </c:pt>
                <c:pt idx="432">
                  <c:v>49591.498808066513</c:v>
                </c:pt>
                <c:pt idx="433">
                  <c:v>49616.737621112254</c:v>
                </c:pt>
                <c:pt idx="434">
                  <c:v>49641.863201515218</c:v>
                </c:pt>
                <c:pt idx="435">
                  <c:v>49666.876183579414</c:v>
                </c:pt>
                <c:pt idx="436">
                  <c:v>49691.777197349773</c:v>
                </c:pt>
                <c:pt idx="437">
                  <c:v>49716.566868645365</c:v>
                </c:pt>
                <c:pt idx="438">
                  <c:v>49741.24581909259</c:v>
                </c:pt>
                <c:pt idx="439">
                  <c:v>49765.81466615777</c:v>
                </c:pt>
                <c:pt idx="440">
                  <c:v>49790.2740231797</c:v>
                </c:pt>
                <c:pt idx="441">
                  <c:v>49814.624499401812</c:v>
                </c:pt>
                <c:pt idx="442">
                  <c:v>49838.866700003862</c:v>
                </c:pt>
                <c:pt idx="443">
                  <c:v>49863.001226133776</c:v>
                </c:pt>
                <c:pt idx="444">
                  <c:v>49887.028674938738</c:v>
                </c:pt>
                <c:pt idx="445">
                  <c:v>49910.949639596336</c:v>
                </c:pt>
                <c:pt idx="446">
                  <c:v>49934.764709345312</c:v>
                </c:pt>
                <c:pt idx="447">
                  <c:v>49958.474469515961</c:v>
                </c:pt>
                <c:pt idx="448">
                  <c:v>49982.079501560402</c:v>
                </c:pt>
                <c:pt idx="449">
                  <c:v>50005.58038308259</c:v>
                </c:pt>
                <c:pt idx="450">
                  <c:v>50028.977687867831</c:v>
                </c:pt>
                <c:pt idx="451">
                  <c:v>50052.27198591231</c:v>
                </c:pt>
                <c:pt idx="452">
                  <c:v>50075.463843452293</c:v>
                </c:pt>
                <c:pt idx="453">
                  <c:v>50098.553822992893</c:v>
                </c:pt>
                <c:pt idx="454">
                  <c:v>50121.542483336889</c:v>
                </c:pt>
                <c:pt idx="455">
                  <c:v>50144.430379612953</c:v>
                </c:pt>
                <c:pt idx="456">
                  <c:v>50167.218063303953</c:v>
                </c:pt>
                <c:pt idx="457">
                  <c:v>50189.906082274771</c:v>
                </c:pt>
                <c:pt idx="458">
                  <c:v>50212.494980799987</c:v>
                </c:pt>
                <c:pt idx="459">
                  <c:v>50234.985299591237</c:v>
                </c:pt>
                <c:pt idx="460">
                  <c:v>50257.377575824576</c:v>
                </c:pt>
                <c:pt idx="461">
                  <c:v>50279.672343167222</c:v>
                </c:pt>
                <c:pt idx="462">
                  <c:v>50301.870131804317</c:v>
                </c:pt>
                <c:pt idx="463">
                  <c:v>50323.971468465483</c:v>
                </c:pt>
                <c:pt idx="464">
                  <c:v>50345.976876450994</c:v>
                </c:pt>
                <c:pt idx="465">
                  <c:v>50367.886875657816</c:v>
                </c:pt>
                <c:pt idx="466">
                  <c:v>50389.701982605402</c:v>
                </c:pt>
                <c:pt idx="467">
                  <c:v>50411.422710461316</c:v>
                </c:pt>
                <c:pt idx="468">
                  <c:v>50433.049569066461</c:v>
                </c:pt>
                <c:pt idx="469">
                  <c:v>50454.583064960301</c:v>
                </c:pt>
                <c:pt idx="470">
                  <c:v>50476.023701405786</c:v>
                </c:pt>
                <c:pt idx="471">
                  <c:v>50497.371978413961</c:v>
                </c:pt>
                <c:pt idx="472">
                  <c:v>50518.628392768645</c:v>
                </c:pt>
                <c:pt idx="473">
                  <c:v>50539.793438050365</c:v>
                </c:pt>
                <c:pt idx="474">
                  <c:v>50560.867604660853</c:v>
                </c:pt>
                <c:pt idx="475">
                  <c:v>50581.851379846572</c:v>
                </c:pt>
                <c:pt idx="476">
                  <c:v>50602.745247722516</c:v>
                </c:pt>
                <c:pt idx="477">
                  <c:v>50623.549689295665</c:v>
                </c:pt>
                <c:pt idx="478">
                  <c:v>50644.26518248819</c:v>
                </c:pt>
                <c:pt idx="479">
                  <c:v>50664.892202160561</c:v>
                </c:pt>
                <c:pt idx="480">
                  <c:v>50685.431220134349</c:v>
                </c:pt>
                <c:pt idx="481">
                  <c:v>50705.882705214965</c:v>
                </c:pt>
                <c:pt idx="482">
                  <c:v>50726.247123214031</c:v>
                </c:pt>
                <c:pt idx="483">
                  <c:v>50746.524936971749</c:v>
                </c:pt>
                <c:pt idx="484">
                  <c:v>50766.716606378999</c:v>
                </c:pt>
                <c:pt idx="485">
                  <c:v>50786.822588399176</c:v>
                </c:pt>
                <c:pt idx="486">
                  <c:v>50806.843337089878</c:v>
                </c:pt>
                <c:pt idx="487">
                  <c:v>50826.7793036246</c:v>
                </c:pt>
                <c:pt idx="488">
                  <c:v>50846.630936313857</c:v>
                </c:pt>
                <c:pt idx="489">
                  <c:v>50866.39868062664</c:v>
                </c:pt>
                <c:pt idx="490">
                  <c:v>50886.082979211111</c:v>
                </c:pt>
                <c:pt idx="491">
                  <c:v>50905.684271915634</c:v>
                </c:pt>
                <c:pt idx="492">
                  <c:v>50925.202995809261</c:v>
                </c:pt>
                <c:pt idx="493">
                  <c:v>50944.6395852024</c:v>
                </c:pt>
                <c:pt idx="494">
                  <c:v>50963.994471666847</c:v>
                </c:pt>
                <c:pt idx="495">
                  <c:v>50983.268084056122</c:v>
                </c:pt>
                <c:pt idx="496">
                  <c:v>51002.46084852537</c:v>
                </c:pt>
                <c:pt idx="497">
                  <c:v>51021.573188551054</c:v>
                </c:pt>
                <c:pt idx="498">
                  <c:v>51040.605524950704</c:v>
                </c:pt>
                <c:pt idx="499">
                  <c:v>51059.558275902287</c:v>
                </c:pt>
                <c:pt idx="500">
                  <c:v>51078.431856963543</c:v>
                </c:pt>
                <c:pt idx="501">
                  <c:v>51097.22668109119</c:v>
                </c:pt>
                <c:pt idx="502">
                  <c:v>51115.943158659698</c:v>
                </c:pt>
                <c:pt idx="503">
                  <c:v>51134.581697480302</c:v>
                </c:pt>
                <c:pt idx="504">
                  <c:v>51153.142702819547</c:v>
                </c:pt>
                <c:pt idx="505">
                  <c:v>51171.626577417926</c:v>
                </c:pt>
                <c:pt idx="506">
                  <c:v>51190.033721507985</c:v>
                </c:pt>
                <c:pt idx="507">
                  <c:v>51208.364532832813</c:v>
                </c:pt>
                <c:pt idx="508">
                  <c:v>51226.619406663915</c:v>
                </c:pt>
                <c:pt idx="509">
                  <c:v>51244.79873581916</c:v>
                </c:pt>
                <c:pt idx="510">
                  <c:v>51262.902910680474</c:v>
                </c:pt>
                <c:pt idx="511">
                  <c:v>51280.93231921157</c:v>
                </c:pt>
                <c:pt idx="512">
                  <c:v>51298.887346975273</c:v>
                </c:pt>
                <c:pt idx="513">
                  <c:v>51316.768377150896</c:v>
                </c:pt>
                <c:pt idx="514">
                  <c:v>51334.575790551455</c:v>
                </c:pt>
                <c:pt idx="515">
                  <c:v>51352.309965640605</c:v>
                </c:pt>
                <c:pt idx="516">
                  <c:v>51369.971278549616</c:v>
                </c:pt>
                <c:pt idx="517">
                  <c:v>51387.560103094118</c:v>
                </c:pt>
                <c:pt idx="518">
                  <c:v>51405.076810790597</c:v>
                </c:pt>
                <c:pt idx="519">
                  <c:v>51422.521770873049</c:v>
                </c:pt>
                <c:pt idx="520">
                  <c:v>51439.89535030922</c:v>
                </c:pt>
                <c:pt idx="521">
                  <c:v>51457.197913816854</c:v>
                </c:pt>
                <c:pt idx="522">
                  <c:v>51474.429823879735</c:v>
                </c:pt>
                <c:pt idx="523">
                  <c:v>51491.591440763666</c:v>
                </c:pt>
                <c:pt idx="524">
                  <c:v>51508.683122532297</c:v>
                </c:pt>
                <c:pt idx="525">
                  <c:v>51525.705225062768</c:v>
                </c:pt>
                <c:pt idx="526">
                  <c:v>51542.658102061279</c:v>
                </c:pt>
                <c:pt idx="527">
                  <c:v>51559.542105078603</c:v>
                </c:pt>
                <c:pt idx="528">
                  <c:v>51576.357583525321</c:v>
                </c:pt>
                <c:pt idx="529">
                  <c:v>51593.10488468696</c:v>
                </c:pt>
                <c:pt idx="530">
                  <c:v>51609.784353739189</c:v>
                </c:pt>
                <c:pt idx="531">
                  <c:v>51626.396333762597</c:v>
                </c:pt>
                <c:pt idx="532">
                  <c:v>51642.941165757715</c:v>
                </c:pt>
                <c:pt idx="533">
                  <c:v>51659.4191886595</c:v>
                </c:pt>
                <c:pt idx="534">
                  <c:v>51675.830739352095</c:v>
                </c:pt>
                <c:pt idx="535">
                  <c:v>51692.176152683212</c:v>
                </c:pt>
                <c:pt idx="536">
                  <c:v>51708.455761478392</c:v>
                </c:pt>
                <c:pt idx="537">
                  <c:v>51724.669896555395</c:v>
                </c:pt>
                <c:pt idx="538">
                  <c:v>51740.8188867383</c:v>
                </c:pt>
                <c:pt idx="539">
                  <c:v>51756.903058871358</c:v>
                </c:pt>
                <c:pt idx="540">
                  <c:v>51772.922737833025</c:v>
                </c:pt>
                <c:pt idx="541">
                  <c:v>51788.878246549735</c:v>
                </c:pt>
                <c:pt idx="542">
                  <c:v>51804.769906009518</c:v>
                </c:pt>
                <c:pt idx="543">
                  <c:v>51820.598035275565</c:v>
                </c:pt>
                <c:pt idx="544">
                  <c:v>51836.362951499679</c:v>
                </c:pt>
                <c:pt idx="545">
                  <c:v>51852.064969935709</c:v>
                </c:pt>
                <c:pt idx="546">
                  <c:v>51867.70440395263</c:v>
                </c:pt>
                <c:pt idx="547">
                  <c:v>51883.281565047859</c:v>
                </c:pt>
                <c:pt idx="548">
                  <c:v>51898.796762860075</c:v>
                </c:pt>
                <c:pt idx="549">
                  <c:v>51914.250305182366</c:v>
                </c:pt>
                <c:pt idx="550">
                  <c:v>51929.642497974855</c:v>
                </c:pt>
                <c:pt idx="551">
                  <c:v>51944.973645377599</c:v>
                </c:pt>
                <c:pt idx="552">
                  <c:v>51960.244049723056</c:v>
                </c:pt>
                <c:pt idx="553">
                  <c:v>51975.454011548696</c:v>
                </c:pt>
                <c:pt idx="554">
                  <c:v>51990.603829609368</c:v>
                </c:pt>
                <c:pt idx="555">
                  <c:v>52005.693800889669</c:v>
                </c:pt>
                <c:pt idx="556">
                  <c:v>52020.724220616168</c:v>
                </c:pt>
                <c:pt idx="557">
                  <c:v>52035.695382269485</c:v>
                </c:pt>
                <c:pt idx="558">
                  <c:v>52050.607577596398</c:v>
                </c:pt>
                <c:pt idx="559">
                  <c:v>52065.461096621737</c:v>
                </c:pt>
                <c:pt idx="560">
                  <c:v>52080.256227660197</c:v>
                </c:pt>
                <c:pt idx="561">
                  <c:v>52094.993257328169</c:v>
                </c:pt>
                <c:pt idx="562">
                  <c:v>52109.672470555342</c:v>
                </c:pt>
                <c:pt idx="563">
                  <c:v>52124.294150596303</c:v>
                </c:pt>
                <c:pt idx="564">
                  <c:v>52138.858579042004</c:v>
                </c:pt>
                <c:pt idx="565">
                  <c:v>52153.366035831132</c:v>
                </c:pt>
                <c:pt idx="566">
                  <c:v>52167.816799261447</c:v>
                </c:pt>
                <c:pt idx="567">
                  <c:v>52182.211146000955</c:v>
                </c:pt>
                <c:pt idx="568">
                  <c:v>52196.549351099042</c:v>
                </c:pt>
                <c:pt idx="569">
                  <c:v>52210.831687997554</c:v>
                </c:pt>
                <c:pt idx="570">
                  <c:v>52225.058428541633</c:v>
                </c:pt>
                <c:pt idx="571">
                  <c:v>52239.22984299079</c:v>
                </c:pt>
                <c:pt idx="572">
                  <c:v>52253.346200029438</c:v>
                </c:pt>
                <c:pt idx="573">
                  <c:v>52267.40776677776</c:v>
                </c:pt>
                <c:pt idx="574">
                  <c:v>52281.414808802278</c:v>
                </c:pt>
                <c:pt idx="575">
                  <c:v>52295.367590126327</c:v>
                </c:pt>
                <c:pt idx="576">
                  <c:v>52309.266373240658</c:v>
                </c:pt>
                <c:pt idx="577">
                  <c:v>52323.111419113629</c:v>
                </c:pt>
                <c:pt idx="578">
                  <c:v>52336.902987201633</c:v>
                </c:pt>
                <c:pt idx="579">
                  <c:v>52350.641335459142</c:v>
                </c:pt>
                <c:pt idx="580">
                  <c:v>52364.326720349112</c:v>
                </c:pt>
                <c:pt idx="581">
                  <c:v>52377.959396852748</c:v>
                </c:pt>
                <c:pt idx="582">
                  <c:v>52391.53961847967</c:v>
                </c:pt>
                <c:pt idx="583">
                  <c:v>52405.067637277731</c:v>
                </c:pt>
                <c:pt idx="584">
                  <c:v>52418.543703842806</c:v>
                </c:pt>
                <c:pt idx="585">
                  <c:v>52431.968067328715</c:v>
                </c:pt>
                <c:pt idx="586">
                  <c:v>52445.340975456646</c:v>
                </c:pt>
                <c:pt idx="587">
                  <c:v>52458.662674524974</c:v>
                </c:pt>
                <c:pt idx="588">
                  <c:v>52471.933409418649</c:v>
                </c:pt>
                <c:pt idx="589">
                  <c:v>52485.153423618729</c:v>
                </c:pt>
                <c:pt idx="590">
                  <c:v>52498.322959211677</c:v>
                </c:pt>
                <c:pt idx="591">
                  <c:v>52511.442256898838</c:v>
                </c:pt>
                <c:pt idx="592">
                  <c:v>52524.511556005396</c:v>
                </c:pt>
                <c:pt idx="593">
                  <c:v>52537.531094489852</c:v>
                </c:pt>
                <c:pt idx="594">
                  <c:v>52550.501108952893</c:v>
                </c:pt>
                <c:pt idx="595">
                  <c:v>52563.421834646579</c:v>
                </c:pt>
                <c:pt idx="596">
                  <c:v>52576.293505483161</c:v>
                </c:pt>
                <c:pt idx="597">
                  <c:v>52589.116354044119</c:v>
                </c:pt>
                <c:pt idx="598">
                  <c:v>52601.890611588824</c:v>
                </c:pt>
                <c:pt idx="599">
                  <c:v>52614.61650806346</c:v>
                </c:pt>
                <c:pt idx="600">
                  <c:v>52627.294272109619</c:v>
                </c:pt>
                <c:pt idx="601">
                  <c:v>52639.92413107297</c:v>
                </c:pt>
                <c:pt idx="602">
                  <c:v>52652.506311011777</c:v>
                </c:pt>
                <c:pt idx="603">
                  <c:v>52665.041036705414</c:v>
                </c:pt>
                <c:pt idx="604">
                  <c:v>52677.528531662872</c:v>
                </c:pt>
                <c:pt idx="605">
                  <c:v>52689.969018130883</c:v>
                </c:pt>
                <c:pt idx="606">
                  <c:v>52702.362717102675</c:v>
                </c:pt>
                <c:pt idx="607">
                  <c:v>52714.709848325765</c:v>
                </c:pt>
                <c:pt idx="608">
                  <c:v>52727.010630310309</c:v>
                </c:pt>
                <c:pt idx="609">
                  <c:v>52739.265280337342</c:v>
                </c:pt>
                <c:pt idx="610">
                  <c:v>52751.474014466636</c:v>
                </c:pt>
                <c:pt idx="611">
                  <c:v>52763.637047544893</c:v>
                </c:pt>
                <c:pt idx="612">
                  <c:v>52775.754593213518</c:v>
                </c:pt>
                <c:pt idx="613">
                  <c:v>52787.826863916525</c:v>
                </c:pt>
                <c:pt idx="614">
                  <c:v>52799.854070908536</c:v>
                </c:pt>
                <c:pt idx="615">
                  <c:v>52811.836424262292</c:v>
                </c:pt>
                <c:pt idx="616">
                  <c:v>52823.77413287657</c:v>
                </c:pt>
                <c:pt idx="617">
                  <c:v>52835.667404483625</c:v>
                </c:pt>
                <c:pt idx="618">
                  <c:v>52847.516445657006</c:v>
                </c:pt>
                <c:pt idx="619">
                  <c:v>52859.321461818909</c:v>
                </c:pt>
                <c:pt idx="620">
                  <c:v>52871.08265724776</c:v>
                </c:pt>
                <c:pt idx="621">
                  <c:v>52882.80023508559</c:v>
                </c:pt>
                <c:pt idx="622">
                  <c:v>52894.47439734541</c:v>
                </c:pt>
                <c:pt idx="623">
                  <c:v>52906.105344918578</c:v>
                </c:pt>
                <c:pt idx="624">
                  <c:v>52917.693277581944</c:v>
                </c:pt>
                <c:pt idx="625">
                  <c:v>52929.238394005166</c:v>
                </c:pt>
                <c:pt idx="626">
                  <c:v>52940.74089175785</c:v>
                </c:pt>
                <c:pt idx="627">
                  <c:v>52952.200967316574</c:v>
                </c:pt>
                <c:pt idx="628">
                  <c:v>52963.618816071954</c:v>
                </c:pt>
                <c:pt idx="629">
                  <c:v>52974.99463233578</c:v>
                </c:pt>
                <c:pt idx="630">
                  <c:v>52986.3286093477</c:v>
                </c:pt>
                <c:pt idx="631">
                  <c:v>52997.620939282489</c:v>
                </c:pt>
                <c:pt idx="632">
                  <c:v>53008.871813256344</c:v>
                </c:pt>
                <c:pt idx="633">
                  <c:v>53020.081421334347</c:v>
                </c:pt>
                <c:pt idx="634">
                  <c:v>53031.249952536542</c:v>
                </c:pt>
                <c:pt idx="635">
                  <c:v>53042.377594845253</c:v>
                </c:pt>
                <c:pt idx="636">
                  <c:v>53053.46453521114</c:v>
                </c:pt>
                <c:pt idx="637">
                  <c:v>53064.510959560255</c:v>
                </c:pt>
                <c:pt idx="638">
                  <c:v>53075.517052800329</c:v>
                </c:pt>
                <c:pt idx="639">
                  <c:v>53086.482998827443</c:v>
                </c:pt>
                <c:pt idx="640">
                  <c:v>53097.40898053228</c:v>
                </c:pt>
                <c:pt idx="641">
                  <c:v>53108.295179806701</c:v>
                </c:pt>
                <c:pt idx="642">
                  <c:v>53119.141777550052</c:v>
                </c:pt>
                <c:pt idx="643">
                  <c:v>53129.948953675441</c:v>
                </c:pt>
                <c:pt idx="644">
                  <c:v>53140.716887116032</c:v>
                </c:pt>
                <c:pt idx="645">
                  <c:v>53151.445755831308</c:v>
                </c:pt>
                <c:pt idx="646">
                  <c:v>53162.135736813194</c:v>
                </c:pt>
                <c:pt idx="647">
                  <c:v>53172.787006092149</c:v>
                </c:pt>
                <c:pt idx="648">
                  <c:v>53183.399738743421</c:v>
                </c:pt>
                <c:pt idx="649">
                  <c:v>53193.974108892813</c:v>
                </c:pt>
                <c:pt idx="650">
                  <c:v>53204.510289723017</c:v>
                </c:pt>
                <c:pt idx="651">
                  <c:v>53215.008453479291</c:v>
                </c:pt>
                <c:pt idx="652">
                  <c:v>53225.468771475491</c:v>
                </c:pt>
                <c:pt idx="653">
                  <c:v>53235.891414099962</c:v>
                </c:pt>
                <c:pt idx="654">
                  <c:v>53246.276550821298</c:v>
                </c:pt>
                <c:pt idx="655">
                  <c:v>53256.624350194208</c:v>
                </c:pt>
                <c:pt idx="656">
                  <c:v>53266.934979865189</c:v>
                </c:pt>
                <c:pt idx="657">
                  <c:v>53277.208606578286</c:v>
                </c:pt>
                <c:pt idx="658">
                  <c:v>53287.445396180679</c:v>
                </c:pt>
                <c:pt idx="659">
                  <c:v>53297.645513628428</c:v>
                </c:pt>
                <c:pt idx="660">
                  <c:v>53307.809122991872</c:v>
                </c:pt>
                <c:pt idx="661">
                  <c:v>53317.93638746145</c:v>
                </c:pt>
                <c:pt idx="662">
                  <c:v>53328.027469352812</c:v>
                </c:pt>
                <c:pt idx="663">
                  <c:v>53338.082530112712</c:v>
                </c:pt>
                <c:pt idx="664">
                  <c:v>53348.101730324131</c:v>
                </c:pt>
                <c:pt idx="665">
                  <c:v>53358.085229711724</c:v>
                </c:pt>
                <c:pt idx="666">
                  <c:v>53368.033187147259</c:v>
                </c:pt>
                <c:pt idx="667">
                  <c:v>53377.94576065486</c:v>
                </c:pt>
                <c:pt idx="668">
                  <c:v>53387.823107416247</c:v>
                </c:pt>
                <c:pt idx="669">
                  <c:v>53397.665383776031</c:v>
                </c:pt>
                <c:pt idx="670">
                  <c:v>53407.472745246931</c:v>
                </c:pt>
                <c:pt idx="671">
                  <c:v>53417.245346514821</c:v>
                </c:pt>
                <c:pt idx="672">
                  <c:v>53426.983341443985</c:v>
                </c:pt>
                <c:pt idx="673">
                  <c:v>53436.68688308206</c:v>
                </c:pt>
                <c:pt idx="674">
                  <c:v>53446.356123665275</c:v>
                </c:pt>
                <c:pt idx="675">
                  <c:v>53455.991214623282</c:v>
                </c:pt>
                <c:pt idx="676">
                  <c:v>53465.592306584273</c:v>
                </c:pt>
                <c:pt idx="677">
                  <c:v>53475.159549379794</c:v>
                </c:pt>
                <c:pt idx="678">
                  <c:v>53484.693092049834</c:v>
                </c:pt>
                <c:pt idx="679">
                  <c:v>53494.193082847472</c:v>
                </c:pt>
                <c:pt idx="680">
                  <c:v>53503.659669243971</c:v>
                </c:pt>
                <c:pt idx="681">
                  <c:v>53513.092997933389</c:v>
                </c:pt>
                <c:pt idx="682">
                  <c:v>53522.493214837392</c:v>
                </c:pt>
                <c:pt idx="683">
                  <c:v>53531.860465110127</c:v>
                </c:pt>
                <c:pt idx="684">
                  <c:v>53541.194893142703</c:v>
                </c:pt>
                <c:pt idx="685">
                  <c:v>53550.496642568061</c:v>
                </c:pt>
                <c:pt idx="686">
                  <c:v>53559.765856265549</c:v>
                </c:pt>
                <c:pt idx="687">
                  <c:v>53569.002676365439</c:v>
                </c:pt>
                <c:pt idx="688">
                  <c:v>53578.207244253725</c:v>
                </c:pt>
                <c:pt idx="689">
                  <c:v>53587.379700576399</c:v>
                </c:pt>
                <c:pt idx="690">
                  <c:v>53596.520185244168</c:v>
                </c:pt>
                <c:pt idx="691">
                  <c:v>53605.62883743686</c:v>
                </c:pt>
                <c:pt idx="692">
                  <c:v>53614.705795607842</c:v>
                </c:pt>
                <c:pt idx="693">
                  <c:v>53623.751197488549</c:v>
                </c:pt>
                <c:pt idx="694">
                  <c:v>53632.765180092676</c:v>
                </c:pt>
                <c:pt idx="695">
                  <c:v>53641.747879720788</c:v>
                </c:pt>
                <c:pt idx="696">
                  <c:v>53650.69943196448</c:v>
                </c:pt>
                <c:pt idx="697">
                  <c:v>53659.619971710606</c:v>
                </c:pt>
                <c:pt idx="698">
                  <c:v>53668.509633145877</c:v>
                </c:pt>
                <c:pt idx="699">
                  <c:v>53677.368549760693</c:v>
                </c:pt>
                <c:pt idx="700">
                  <c:v>53686.196854353613</c:v>
                </c:pt>
                <c:pt idx="701">
                  <c:v>53694.994679035422</c:v>
                </c:pt>
                <c:pt idx="702">
                  <c:v>53703.762155233373</c:v>
                </c:pt>
                <c:pt idx="703">
                  <c:v>53712.499413695245</c:v>
                </c:pt>
                <c:pt idx="704">
                  <c:v>53721.206584493426</c:v>
                </c:pt>
                <c:pt idx="705">
                  <c:v>53729.883797029004</c:v>
                </c:pt>
                <c:pt idx="706">
                  <c:v>53738.531180035839</c:v>
                </c:pt>
                <c:pt idx="707">
                  <c:v>53747.148861584552</c:v>
                </c:pt>
                <c:pt idx="708">
                  <c:v>53755.736969086422</c:v>
                </c:pt>
                <c:pt idx="709">
                  <c:v>53764.295629297521</c:v>
                </c:pt>
                <c:pt idx="710">
                  <c:v>53772.824968322449</c:v>
                </c:pt>
                <c:pt idx="711">
                  <c:v>53781.325111618353</c:v>
                </c:pt>
                <c:pt idx="712">
                  <c:v>53789.796183998857</c:v>
                </c:pt>
                <c:pt idx="713">
                  <c:v>53798.238309637673</c:v>
                </c:pt>
                <c:pt idx="714">
                  <c:v>53806.651612072696</c:v>
                </c:pt>
                <c:pt idx="715">
                  <c:v>53815.036214209649</c:v>
                </c:pt>
                <c:pt idx="716">
                  <c:v>53823.392238325891</c:v>
                </c:pt>
                <c:pt idx="717">
                  <c:v>53831.719806074201</c:v>
                </c:pt>
                <c:pt idx="718">
                  <c:v>53840.019038486353</c:v>
                </c:pt>
                <c:pt idx="719">
                  <c:v>53848.290055977006</c:v>
                </c:pt>
                <c:pt idx="720">
                  <c:v>53856.532978347255</c:v>
                </c:pt>
                <c:pt idx="721">
                  <c:v>53864.747924788287</c:v>
                </c:pt>
                <c:pt idx="722">
                  <c:v>53872.935013884999</c:v>
                </c:pt>
                <c:pt idx="723">
                  <c:v>53881.094363619646</c:v>
                </c:pt>
                <c:pt idx="724">
                  <c:v>53889.226091375393</c:v>
                </c:pt>
                <c:pt idx="725">
                  <c:v>53897.330313939761</c:v>
                </c:pt>
                <c:pt idx="726">
                  <c:v>53905.407147508253</c:v>
                </c:pt>
                <c:pt idx="727">
                  <c:v>53913.456707687852</c:v>
                </c:pt>
                <c:pt idx="728">
                  <c:v>53921.479109500506</c:v>
                </c:pt>
                <c:pt idx="729">
                  <c:v>53929.474467386455</c:v>
                </c:pt>
                <c:pt idx="730">
                  <c:v>53937.442895207838</c:v>
                </c:pt>
                <c:pt idx="731">
                  <c:v>53945.384506251939</c:v>
                </c:pt>
                <c:pt idx="732">
                  <c:v>53953.299413234708</c:v>
                </c:pt>
                <c:pt idx="733">
                  <c:v>53961.18772830403</c:v>
                </c:pt>
                <c:pt idx="734">
                  <c:v>53969.049563043052</c:v>
                </c:pt>
                <c:pt idx="735">
                  <c:v>53976.885028473531</c:v>
                </c:pt>
                <c:pt idx="736">
                  <c:v>53984.694235059222</c:v>
                </c:pt>
                <c:pt idx="737">
                  <c:v>53992.477292708929</c:v>
                </c:pt>
                <c:pt idx="738">
                  <c:v>54000.23431077991</c:v>
                </c:pt>
                <c:pt idx="739">
                  <c:v>54007.96539808112</c:v>
                </c:pt>
                <c:pt idx="740">
                  <c:v>54015.670662876342</c:v>
                </c:pt>
                <c:pt idx="741">
                  <c:v>54023.350212887388</c:v>
                </c:pt>
                <c:pt idx="742">
                  <c:v>54031.004155297283</c:v>
                </c:pt>
                <c:pt idx="743">
                  <c:v>54038.632596753385</c:v>
                </c:pt>
                <c:pt idx="744">
                  <c:v>54046.235643370477</c:v>
                </c:pt>
                <c:pt idx="745">
                  <c:v>54053.813400733961</c:v>
                </c:pt>
                <c:pt idx="746">
                  <c:v>54061.365973902859</c:v>
                </c:pt>
                <c:pt idx="747">
                  <c:v>54068.893467412898</c:v>
                </c:pt>
                <c:pt idx="748">
                  <c:v>54076.395985279516</c:v>
                </c:pt>
                <c:pt idx="749">
                  <c:v>54083.873631000941</c:v>
                </c:pt>
                <c:pt idx="750">
                  <c:v>54091.326507561142</c:v>
                </c:pt>
                <c:pt idx="751">
                  <c:v>54098.754717432792</c:v>
                </c:pt>
                <c:pt idx="752">
                  <c:v>54106.158362580354</c:v>
                </c:pt>
                <c:pt idx="753">
                  <c:v>54113.537544462764</c:v>
                </c:pt>
                <c:pt idx="754">
                  <c:v>54120.892364036605</c:v>
                </c:pt>
                <c:pt idx="755">
                  <c:v>54128.222921758999</c:v>
                </c:pt>
                <c:pt idx="756">
                  <c:v>54135.529317590226</c:v>
                </c:pt>
                <c:pt idx="757">
                  <c:v>54142.811650996839</c:v>
                </c:pt>
                <c:pt idx="758">
                  <c:v>54150.070020954488</c:v>
                </c:pt>
                <c:pt idx="759">
                  <c:v>54157.304525950567</c:v>
                </c:pt>
                <c:pt idx="760">
                  <c:v>54164.515263987254</c:v>
                </c:pt>
                <c:pt idx="761">
                  <c:v>54171.7023325841</c:v>
                </c:pt>
                <c:pt idx="762">
                  <c:v>54178.865828780916</c:v>
                </c:pt>
                <c:pt idx="763">
                  <c:v>54186.005849140529</c:v>
                </c:pt>
                <c:pt idx="764">
                  <c:v>54193.122489751426</c:v>
                </c:pt>
                <c:pt idx="765">
                  <c:v>54200.215846230531</c:v>
                </c:pt>
                <c:pt idx="766">
                  <c:v>54207.286013725934</c:v>
                </c:pt>
                <c:pt idx="767">
                  <c:v>54214.333086919491</c:v>
                </c:pt>
                <c:pt idx="768">
                  <c:v>54221.357160029533</c:v>
                </c:pt>
                <c:pt idx="769">
                  <c:v>54228.35832681349</c:v>
                </c:pt>
                <c:pt idx="770">
                  <c:v>54235.336680570603</c:v>
                </c:pt>
                <c:pt idx="771">
                  <c:v>54242.29231414439</c:v>
                </c:pt>
                <c:pt idx="772">
                  <c:v>54249.225319925317</c:v>
                </c:pt>
                <c:pt idx="773">
                  <c:v>54256.135789853484</c:v>
                </c:pt>
                <c:pt idx="774">
                  <c:v>54263.023815420944</c:v>
                </c:pt>
                <c:pt idx="775">
                  <c:v>54269.889487674416</c:v>
                </c:pt>
                <c:pt idx="776">
                  <c:v>54276.732897217815</c:v>
                </c:pt>
                <c:pt idx="777">
                  <c:v>54283.554134214704</c:v>
                </c:pt>
                <c:pt idx="778">
                  <c:v>54290.353288390805</c:v>
                </c:pt>
                <c:pt idx="779">
                  <c:v>54297.130449036464</c:v>
                </c:pt>
                <c:pt idx="780">
                  <c:v>54303.885705009125</c:v>
                </c:pt>
                <c:pt idx="781">
                  <c:v>54310.619144735829</c:v>
                </c:pt>
                <c:pt idx="782">
                  <c:v>54317.330856215565</c:v>
                </c:pt>
                <c:pt idx="783">
                  <c:v>54324.020927021716</c:v>
                </c:pt>
                <c:pt idx="784">
                  <c:v>54330.689444304458</c:v>
                </c:pt>
                <c:pt idx="785">
                  <c:v>54337.336494793184</c:v>
                </c:pt>
                <c:pt idx="786">
                  <c:v>54343.962164798766</c:v>
                </c:pt>
                <c:pt idx="787">
                  <c:v>54350.566540215987</c:v>
                </c:pt>
                <c:pt idx="788">
                  <c:v>54357.149706526019</c:v>
                </c:pt>
                <c:pt idx="789">
                  <c:v>54363.711748798341</c:v>
                </c:pt>
                <c:pt idx="790">
                  <c:v>54370.252751693515</c:v>
                </c:pt>
                <c:pt idx="791">
                  <c:v>54376.772799465129</c:v>
                </c:pt>
                <c:pt idx="792">
                  <c:v>54383.27197596238</c:v>
                </c:pt>
                <c:pt idx="793">
                  <c:v>54389.750364631967</c:v>
                </c:pt>
                <c:pt idx="794">
                  <c:v>54396.208048520726</c:v>
                </c:pt>
                <c:pt idx="795">
                  <c:v>54402.645110277561</c:v>
                </c:pt>
                <c:pt idx="796">
                  <c:v>54409.061632155892</c:v>
                </c:pt>
                <c:pt idx="797">
                  <c:v>54415.457696015685</c:v>
                </c:pt>
                <c:pt idx="798">
                  <c:v>54421.833383325815</c:v>
                </c:pt>
                <c:pt idx="799">
                  <c:v>54428.188775165945</c:v>
                </c:pt>
                <c:pt idx="800">
                  <c:v>54434.523952229218</c:v>
                </c:pt>
                <c:pt idx="801">
                  <c:v>54440.838994823804</c:v>
                </c:pt>
                <c:pt idx="802">
                  <c:v>54447.133982875464</c:v>
                </c:pt>
                <c:pt idx="803">
                  <c:v>54453.408995929552</c:v>
                </c:pt>
                <c:pt idx="804">
                  <c:v>54459.66411315299</c:v>
                </c:pt>
                <c:pt idx="805">
                  <c:v>54465.899413336607</c:v>
                </c:pt>
                <c:pt idx="806">
                  <c:v>54472.114974896969</c:v>
                </c:pt>
                <c:pt idx="807">
                  <c:v>54478.310875878771</c:v>
                </c:pt>
                <c:pt idx="808">
                  <c:v>54484.487193956506</c:v>
                </c:pt>
                <c:pt idx="809">
                  <c:v>54490.644006436785</c:v>
                </c:pt>
                <c:pt idx="810">
                  <c:v>54496.781390260359</c:v>
                </c:pt>
                <c:pt idx="811">
                  <c:v>54502.899422003939</c:v>
                </c:pt>
                <c:pt idx="812">
                  <c:v>54508.998177882437</c:v>
                </c:pt>
                <c:pt idx="813">
                  <c:v>54515.077733750841</c:v>
                </c:pt>
                <c:pt idx="814">
                  <c:v>54521.138165106189</c:v>
                </c:pt>
                <c:pt idx="815">
                  <c:v>54527.179547089559</c:v>
                </c:pt>
                <c:pt idx="816">
                  <c:v>54533.201954488039</c:v>
                </c:pt>
                <c:pt idx="817">
                  <c:v>54539.205461736652</c:v>
                </c:pt>
                <c:pt idx="818">
                  <c:v>54545.190142920321</c:v>
                </c:pt>
                <c:pt idx="819">
                  <c:v>54551.15607177576</c:v>
                </c:pt>
                <c:pt idx="820">
                  <c:v>54557.103321693299</c:v>
                </c:pt>
                <c:pt idx="821">
                  <c:v>54563.031965719034</c:v>
                </c:pt>
                <c:pt idx="822">
                  <c:v>54568.942076556414</c:v>
                </c:pt>
                <c:pt idx="823">
                  <c:v>54574.833726568235</c:v>
                </c:pt>
                <c:pt idx="824">
                  <c:v>54580.706987778613</c:v>
                </c:pt>
                <c:pt idx="825">
                  <c:v>54586.561931874603</c:v>
                </c:pt>
                <c:pt idx="826">
                  <c:v>54592.398630208307</c:v>
                </c:pt>
                <c:pt idx="827">
                  <c:v>54598.217153798418</c:v>
                </c:pt>
                <c:pt idx="828">
                  <c:v>54604.017573332283</c:v>
                </c:pt>
                <c:pt idx="829">
                  <c:v>54609.799959167452</c:v>
                </c:pt>
                <c:pt idx="830">
                  <c:v>54615.564381333803</c:v>
                </c:pt>
                <c:pt idx="831">
                  <c:v>54621.310909534986</c:v>
                </c:pt>
                <c:pt idx="832">
                  <c:v>54627.039613150344</c:v>
                </c:pt>
                <c:pt idx="833">
                  <c:v>54632.750561236811</c:v>
                </c:pt>
                <c:pt idx="834">
                  <c:v>54638.443822530346</c:v>
                </c:pt>
                <c:pt idx="835">
                  <c:v>54644.119465447926</c:v>
                </c:pt>
                <c:pt idx="836">
                  <c:v>54649.777558089205</c:v>
                </c:pt>
                <c:pt idx="837">
                  <c:v>54655.418168238175</c:v>
                </c:pt>
                <c:pt idx="838">
                  <c:v>54661.041363364915</c:v>
                </c:pt>
                <c:pt idx="839">
                  <c:v>54666.647210627292</c:v>
                </c:pt>
                <c:pt idx="840">
                  <c:v>54672.235776872643</c:v>
                </c:pt>
                <c:pt idx="841">
                  <c:v>54677.807128639397</c:v>
                </c:pt>
                <c:pt idx="842">
                  <c:v>54683.36133215882</c:v>
                </c:pt>
                <c:pt idx="843">
                  <c:v>54688.898453356654</c:v>
                </c:pt>
                <c:pt idx="844">
                  <c:v>54694.418557854668</c:v>
                </c:pt>
                <c:pt idx="845">
                  <c:v>54699.921710972412</c:v>
                </c:pt>
                <c:pt idx="846">
                  <c:v>54705.40797772877</c:v>
                </c:pt>
                <c:pt idx="847">
                  <c:v>54710.87742284358</c:v>
                </c:pt>
                <c:pt idx="848">
                  <c:v>54716.330110739291</c:v>
                </c:pt>
                <c:pt idx="849">
                  <c:v>54721.766105542425</c:v>
                </c:pt>
                <c:pt idx="850">
                  <c:v>54727.185471085366</c:v>
                </c:pt>
                <c:pt idx="851">
                  <c:v>54732.588270907734</c:v>
                </c:pt>
                <c:pt idx="852">
                  <c:v>54737.974568258061</c:v>
                </c:pt>
                <c:pt idx="853">
                  <c:v>54743.344426095355</c:v>
                </c:pt>
                <c:pt idx="854">
                  <c:v>54748.697907090493</c:v>
                </c:pt>
                <c:pt idx="855">
                  <c:v>54754.035073627994</c:v>
                </c:pt>
                <c:pt idx="856">
                  <c:v>54759.355987807365</c:v>
                </c:pt>
                <c:pt idx="857">
                  <c:v>54764.660711444689</c:v>
                </c:pt>
                <c:pt idx="858">
                  <c:v>54769.949306074137</c:v>
                </c:pt>
                <c:pt idx="859">
                  <c:v>54775.221832949406</c:v>
                </c:pt>
                <c:pt idx="860">
                  <c:v>54780.478353045321</c:v>
                </c:pt>
                <c:pt idx="861">
                  <c:v>54785.718927059192</c:v>
                </c:pt>
                <c:pt idx="862">
                  <c:v>54790.943615412361</c:v>
                </c:pt>
                <c:pt idx="863">
                  <c:v>54796.152478251679</c:v>
                </c:pt>
                <c:pt idx="864">
                  <c:v>54801.345575450861</c:v>
                </c:pt>
                <c:pt idx="865">
                  <c:v>54806.522966612036</c:v>
                </c:pt>
                <c:pt idx="866">
                  <c:v>54811.684711067202</c:v>
                </c:pt>
                <c:pt idx="867">
                  <c:v>54816.830867879486</c:v>
                </c:pt>
                <c:pt idx="868">
                  <c:v>54821.961495844749</c:v>
                </c:pt>
                <c:pt idx="869">
                  <c:v>54827.076653492943</c:v>
                </c:pt>
                <c:pt idx="870">
                  <c:v>54832.176399089323</c:v>
                </c:pt>
                <c:pt idx="871">
                  <c:v>54837.260790636268</c:v>
                </c:pt>
                <c:pt idx="872">
                  <c:v>54842.329885874242</c:v>
                </c:pt>
                <c:pt idx="873">
                  <c:v>54847.383742283389</c:v>
                </c:pt>
                <c:pt idx="874">
                  <c:v>54852.42241708481</c:v>
                </c:pt>
                <c:pt idx="875">
                  <c:v>54857.445967242013</c:v>
                </c:pt>
                <c:pt idx="876">
                  <c:v>54862.45444946221</c:v>
                </c:pt>
                <c:pt idx="877">
                  <c:v>54867.447920197606</c:v>
                </c:pt>
                <c:pt idx="878">
                  <c:v>54872.426435646878</c:v>
                </c:pt>
                <c:pt idx="879">
                  <c:v>54877.39005175644</c:v>
                </c:pt>
                <c:pt idx="880">
                  <c:v>54882.338824221595</c:v>
                </c:pt>
                <c:pt idx="881">
                  <c:v>54887.272808488175</c:v>
                </c:pt>
                <c:pt idx="882">
                  <c:v>54892.192059753543</c:v>
                </c:pt>
                <c:pt idx="883">
                  <c:v>54897.09663296811</c:v>
                </c:pt>
                <c:pt idx="884">
                  <c:v>54901.986582836449</c:v>
                </c:pt>
                <c:pt idx="885">
                  <c:v>54906.861963818679</c:v>
                </c:pt>
                <c:pt idx="886">
                  <c:v>54911.722830131759</c:v>
                </c:pt>
                <c:pt idx="887">
                  <c:v>54916.569235750641</c:v>
                </c:pt>
                <c:pt idx="888">
                  <c:v>54921.401234409721</c:v>
                </c:pt>
                <c:pt idx="889">
                  <c:v>54926.218879603788</c:v>
                </c:pt>
                <c:pt idx="890">
                  <c:v>54931.022224589608</c:v>
                </c:pt>
                <c:pt idx="891">
                  <c:v>54935.811322386893</c:v>
                </c:pt>
                <c:pt idx="892">
                  <c:v>54940.586225779705</c:v>
                </c:pt>
                <c:pt idx="893">
                  <c:v>54945.346987317615</c:v>
                </c:pt>
                <c:pt idx="894">
                  <c:v>54950.093659316808</c:v>
                </c:pt>
                <c:pt idx="895">
                  <c:v>54954.826293861544</c:v>
                </c:pt>
                <c:pt idx="896">
                  <c:v>54959.544942805107</c:v>
                </c:pt>
                <c:pt idx="897">
                  <c:v>54964.249657771135</c:v>
                </c:pt>
                <c:pt idx="898">
                  <c:v>54968.940490154753</c:v>
                </c:pt>
                <c:pt idx="899">
                  <c:v>54973.617491123761</c:v>
                </c:pt>
                <c:pt idx="900">
                  <c:v>54978.280711619875</c:v>
                </c:pt>
                <c:pt idx="901">
                  <c:v>54982.930202359799</c:v>
                </c:pt>
                <c:pt idx="902">
                  <c:v>54987.566013836382</c:v>
                </c:pt>
                <c:pt idx="903">
                  <c:v>54992.188196319832</c:v>
                </c:pt>
                <c:pt idx="904">
                  <c:v>54996.79679985885</c:v>
                </c:pt>
                <c:pt idx="905">
                  <c:v>55001.39187428174</c:v>
                </c:pt>
                <c:pt idx="906">
                  <c:v>55005.973469197532</c:v>
                </c:pt>
                <c:pt idx="907">
                  <c:v>55010.541633997134</c:v>
                </c:pt>
                <c:pt idx="908">
                  <c:v>55015.096417854445</c:v>
                </c:pt>
                <c:pt idx="909">
                  <c:v>55019.637869727507</c:v>
                </c:pt>
                <c:pt idx="910">
                  <c:v>55024.166038359508</c:v>
                </c:pt>
                <c:pt idx="911">
                  <c:v>55028.680972279901</c:v>
                </c:pt>
                <c:pt idx="912">
                  <c:v>55033.182719805693</c:v>
                </c:pt>
                <c:pt idx="913">
                  <c:v>55037.671329042219</c:v>
                </c:pt>
                <c:pt idx="914">
                  <c:v>55042.146847884404</c:v>
                </c:pt>
                <c:pt idx="915">
                  <c:v>55046.609324017896</c:v>
                </c:pt>
                <c:pt idx="916">
                  <c:v>55051.058804919943</c:v>
                </c:pt>
                <c:pt idx="917">
                  <c:v>55055.495337860593</c:v>
                </c:pt>
                <c:pt idx="918">
                  <c:v>55059.918969903723</c:v>
                </c:pt>
                <c:pt idx="919">
                  <c:v>55064.329747908021</c:v>
                </c:pt>
                <c:pt idx="920">
                  <c:v>55068.7277185282</c:v>
                </c:pt>
                <c:pt idx="921">
                  <c:v>55073.112928215764</c:v>
                </c:pt>
                <c:pt idx="922">
                  <c:v>55077.485423220307</c:v>
                </c:pt>
                <c:pt idx="923">
                  <c:v>55081.845249590398</c:v>
                </c:pt>
                <c:pt idx="924">
                  <c:v>55086.192453174575</c:v>
                </c:pt>
                <c:pt idx="925">
                  <c:v>55090.527079622465</c:v>
                </c:pt>
                <c:pt idx="926">
                  <c:v>55094.849174385687</c:v>
                </c:pt>
                <c:pt idx="927">
                  <c:v>55099.158782718936</c:v>
                </c:pt>
                <c:pt idx="928">
                  <c:v>55103.455949680894</c:v>
                </c:pt>
                <c:pt idx="929">
                  <c:v>55107.740720135276</c:v>
                </c:pt>
                <c:pt idx="930">
                  <c:v>55112.013138751841</c:v>
                </c:pt>
                <c:pt idx="931">
                  <c:v>55116.273250007296</c:v>
                </c:pt>
                <c:pt idx="932">
                  <c:v>55120.521098186291</c:v>
                </c:pt>
                <c:pt idx="933">
                  <c:v>55124.756727382461</c:v>
                </c:pt>
                <c:pt idx="934">
                  <c:v>55128.980181499253</c:v>
                </c:pt>
                <c:pt idx="935">
                  <c:v>55133.191504251001</c:v>
                </c:pt>
                <c:pt idx="936">
                  <c:v>55137.390739163762</c:v>
                </c:pt>
                <c:pt idx="937">
                  <c:v>55141.5779295764</c:v>
                </c:pt>
                <c:pt idx="938">
                  <c:v>55145.753118641449</c:v>
                </c:pt>
                <c:pt idx="939">
                  <c:v>55149.916349326013</c:v>
                </c:pt>
                <c:pt idx="940">
                  <c:v>55154.067664412738</c:v>
                </c:pt>
                <c:pt idx="941">
                  <c:v>55158.207106500704</c:v>
                </c:pt>
                <c:pt idx="942">
                  <c:v>55162.334718006445</c:v>
                </c:pt>
                <c:pt idx="943">
                  <c:v>55166.450541164726</c:v>
                </c:pt>
                <c:pt idx="944">
                  <c:v>55170.554618029513</c:v>
                </c:pt>
                <c:pt idx="945">
                  <c:v>55174.646990474881</c:v>
                </c:pt>
                <c:pt idx="946">
                  <c:v>55178.727700195886</c:v>
                </c:pt>
                <c:pt idx="947">
                  <c:v>55182.796788709544</c:v>
                </c:pt>
                <c:pt idx="948">
                  <c:v>55186.854297355516</c:v>
                </c:pt>
                <c:pt idx="949">
                  <c:v>55190.900267297249</c:v>
                </c:pt>
                <c:pt idx="950">
                  <c:v>55194.934739522636</c:v>
                </c:pt>
                <c:pt idx="951">
                  <c:v>55198.957754845032</c:v>
                </c:pt>
                <c:pt idx="952">
                  <c:v>55202.969353904045</c:v>
                </c:pt>
                <c:pt idx="953">
                  <c:v>55206.96957716639</c:v>
                </c:pt>
                <c:pt idx="954">
                  <c:v>55210.958464926844</c:v>
                </c:pt>
                <c:pt idx="955">
                  <c:v>55214.936057308943</c:v>
                </c:pt>
                <c:pt idx="956">
                  <c:v>55218.902394266013</c:v>
                </c:pt>
                <c:pt idx="957">
                  <c:v>55222.857515581818</c:v>
                </c:pt>
                <c:pt idx="958">
                  <c:v>55226.801460871575</c:v>
                </c:pt>
                <c:pt idx="959">
                  <c:v>55230.734269582681</c:v>
                </c:pt>
                <c:pt idx="960">
                  <c:v>55234.655980995514</c:v>
                </c:pt>
                <c:pt idx="961">
                  <c:v>55238.566634224408</c:v>
                </c:pt>
                <c:pt idx="962">
                  <c:v>55242.466268218312</c:v>
                </c:pt>
                <c:pt idx="963">
                  <c:v>55246.354921761696</c:v>
                </c:pt>
                <c:pt idx="964">
                  <c:v>55250.232633475309</c:v>
                </c:pt>
                <c:pt idx="965">
                  <c:v>55254.099441817038</c:v>
                </c:pt>
                <c:pt idx="966">
                  <c:v>55257.955385082634</c:v>
                </c:pt>
                <c:pt idx="967">
                  <c:v>55261.800501406608</c:v>
                </c:pt>
                <c:pt idx="968">
                  <c:v>55265.634828762915</c:v>
                </c:pt>
                <c:pt idx="969">
                  <c:v>55269.458404965895</c:v>
                </c:pt>
                <c:pt idx="970">
                  <c:v>55273.271267670796</c:v>
                </c:pt>
                <c:pt idx="971">
                  <c:v>55277.073454374869</c:v>
                </c:pt>
                <c:pt idx="972">
                  <c:v>55280.865002417922</c:v>
                </c:pt>
                <c:pt idx="973">
                  <c:v>55284.645948983132</c:v>
                </c:pt>
                <c:pt idx="974">
                  <c:v>55288.416331097891</c:v>
                </c:pt>
                <c:pt idx="975">
                  <c:v>55292.176185634438</c:v>
                </c:pt>
                <c:pt idx="976">
                  <c:v>55295.92554931077</c:v>
                </c:pt>
                <c:pt idx="977">
                  <c:v>55299.664458691259</c:v>
                </c:pt>
                <c:pt idx="978">
                  <c:v>55303.392950187437</c:v>
                </c:pt>
                <c:pt idx="979">
                  <c:v>55307.111060058865</c:v>
                </c:pt>
                <c:pt idx="980">
                  <c:v>55310.818824413647</c:v>
                </c:pt>
                <c:pt idx="981">
                  <c:v>55314.516279209318</c:v>
                </c:pt>
                <c:pt idx="982">
                  <c:v>55318.203460253608</c:v>
                </c:pt>
                <c:pt idx="983">
                  <c:v>55321.880403205061</c:v>
                </c:pt>
                <c:pt idx="984">
                  <c:v>55325.547143573764</c:v>
                </c:pt>
                <c:pt idx="985">
                  <c:v>55329.203716722193</c:v>
                </c:pt>
                <c:pt idx="986">
                  <c:v>55332.850157865811</c:v>
                </c:pt>
                <c:pt idx="987">
                  <c:v>55336.486502073785</c:v>
                </c:pt>
                <c:pt idx="988">
                  <c:v>55340.112784269753</c:v>
                </c:pt>
                <c:pt idx="989">
                  <c:v>55343.729039232479</c:v>
                </c:pt>
                <c:pt idx="990">
                  <c:v>55347.335301596642</c:v>
                </c:pt>
                <c:pt idx="991">
                  <c:v>55350.931605853322</c:v>
                </c:pt>
                <c:pt idx="992">
                  <c:v>55354.517986351006</c:v>
                </c:pt>
                <c:pt idx="993">
                  <c:v>55358.094477295999</c:v>
                </c:pt>
                <c:pt idx="994">
                  <c:v>55361.661112753216</c:v>
                </c:pt>
                <c:pt idx="995">
                  <c:v>55365.217926646896</c:v>
                </c:pt>
                <c:pt idx="996">
                  <c:v>55368.764952761274</c:v>
                </c:pt>
                <c:pt idx="997">
                  <c:v>55372.302224741135</c:v>
                </c:pt>
                <c:pt idx="998">
                  <c:v>55375.829776092687</c:v>
                </c:pt>
                <c:pt idx="999">
                  <c:v>55379.347640184045</c:v>
                </c:pt>
                <c:pt idx="1000">
                  <c:v>55382.855850245978</c:v>
                </c:pt>
                <c:pt idx="1001">
                  <c:v>55386.354439372604</c:v>
                </c:pt>
              </c:numCache>
            </c:numRef>
          </c:yVal>
          <c:smooth val="1"/>
        </c:ser>
        <c:ser>
          <c:idx val="2"/>
          <c:order val="2"/>
          <c:tx>
            <c:v>Producción glicerol</c:v>
          </c:tx>
          <c:marker>
            <c:symbol val="none"/>
          </c:marker>
          <c:xVal>
            <c:numRef>
              <c:f>'Diseño reactor'!$J$10:$J$1011</c:f>
              <c:numCache>
                <c:formatCode>0.00</c:formatCode>
                <c:ptCount val="1002"/>
                <c:pt idx="0">
                  <c:v>104.1993620728805</c:v>
                </c:pt>
                <c:pt idx="1">
                  <c:v>86.832801727400422</c:v>
                </c:pt>
                <c:pt idx="2">
                  <c:v>74.428115766343225</c:v>
                </c:pt>
                <c:pt idx="3">
                  <c:v>65.12460129555032</c:v>
                </c:pt>
                <c:pt idx="4">
                  <c:v>57.888534484933608</c:v>
                </c:pt>
                <c:pt idx="5">
                  <c:v>52.099681036440252</c:v>
                </c:pt>
                <c:pt idx="6">
                  <c:v>47.363346396763866</c:v>
                </c:pt>
                <c:pt idx="7">
                  <c:v>43.416400863700211</c:v>
                </c:pt>
                <c:pt idx="8">
                  <c:v>40.076677720338658</c:v>
                </c:pt>
                <c:pt idx="9">
                  <c:v>37.214057883171613</c:v>
                </c:pt>
                <c:pt idx="10">
                  <c:v>34.733120690960163</c:v>
                </c:pt>
                <c:pt idx="11">
                  <c:v>32.56230064777516</c:v>
                </c:pt>
                <c:pt idx="12">
                  <c:v>30.64687119790603</c:v>
                </c:pt>
                <c:pt idx="13">
                  <c:v>28.944267242466804</c:v>
                </c:pt>
                <c:pt idx="14">
                  <c:v>27.420884756021191</c:v>
                </c:pt>
                <c:pt idx="15">
                  <c:v>26.049840518220126</c:v>
                </c:pt>
                <c:pt idx="16">
                  <c:v>24.809371922114408</c:v>
                </c:pt>
                <c:pt idx="17">
                  <c:v>23.681673198381933</c:v>
                </c:pt>
                <c:pt idx="18">
                  <c:v>22.652035233234894</c:v>
                </c:pt>
                <c:pt idx="19">
                  <c:v>21.708200431850106</c:v>
                </c:pt>
                <c:pt idx="20">
                  <c:v>20.839872414576103</c:v>
                </c:pt>
                <c:pt idx="21">
                  <c:v>20.038338860169329</c:v>
                </c:pt>
                <c:pt idx="22">
                  <c:v>19.296178161644537</c:v>
                </c:pt>
                <c:pt idx="23">
                  <c:v>18.607028941585806</c:v>
                </c:pt>
                <c:pt idx="24">
                  <c:v>17.965407253944917</c:v>
                </c:pt>
                <c:pt idx="25">
                  <c:v>17.366560345480082</c:v>
                </c:pt>
                <c:pt idx="26">
                  <c:v>16.806348721432339</c:v>
                </c:pt>
                <c:pt idx="27">
                  <c:v>16.28115032388758</c:v>
                </c:pt>
                <c:pt idx="28">
                  <c:v>15.787782132254621</c:v>
                </c:pt>
                <c:pt idx="29">
                  <c:v>15.323435598953015</c:v>
                </c:pt>
                <c:pt idx="30">
                  <c:v>14.885623153268645</c:v>
                </c:pt>
                <c:pt idx="31">
                  <c:v>14.472133621233402</c:v>
                </c:pt>
                <c:pt idx="32">
                  <c:v>14.080994874713582</c:v>
                </c:pt>
                <c:pt idx="33">
                  <c:v>13.710442378010596</c:v>
                </c:pt>
                <c:pt idx="34">
                  <c:v>13.358892573446218</c:v>
                </c:pt>
                <c:pt idx="35">
                  <c:v>13.024920259110063</c:v>
                </c:pt>
                <c:pt idx="36">
                  <c:v>12.707239277180552</c:v>
                </c:pt>
                <c:pt idx="37">
                  <c:v>12.404685961057204</c:v>
                </c:pt>
                <c:pt idx="38">
                  <c:v>12.116204892195407</c:v>
                </c:pt>
                <c:pt idx="39">
                  <c:v>11.840836599190967</c:v>
                </c:pt>
                <c:pt idx="40">
                  <c:v>11.577706896986722</c:v>
                </c:pt>
                <c:pt idx="41">
                  <c:v>11.326017616617447</c:v>
                </c:pt>
                <c:pt idx="42">
                  <c:v>11.085038518391544</c:v>
                </c:pt>
                <c:pt idx="43">
                  <c:v>10.854100215925053</c:v>
                </c:pt>
                <c:pt idx="44">
                  <c:v>10.632587966620461</c:v>
                </c:pt>
                <c:pt idx="45">
                  <c:v>10.419936207288051</c:v>
                </c:pt>
                <c:pt idx="46">
                  <c:v>10.215623732635343</c:v>
                </c:pt>
                <c:pt idx="47">
                  <c:v>10.019169430084665</c:v>
                </c:pt>
                <c:pt idx="48">
                  <c:v>9.8301284974415584</c:v>
                </c:pt>
                <c:pt idx="49">
                  <c:v>9.6480890808222686</c:v>
                </c:pt>
                <c:pt idx="50">
                  <c:v>9.4726692793527736</c:v>
                </c:pt>
                <c:pt idx="51">
                  <c:v>9.3035144707929032</c:v>
                </c:pt>
                <c:pt idx="52">
                  <c:v>9.1402949186737281</c:v>
                </c:pt>
                <c:pt idx="53">
                  <c:v>8.9827036269724587</c:v>
                </c:pt>
                <c:pt idx="54">
                  <c:v>8.8304544129559748</c:v>
                </c:pt>
                <c:pt idx="55">
                  <c:v>8.6832801727400408</c:v>
                </c:pt>
                <c:pt idx="56">
                  <c:v>8.5409313174492212</c:v>
                </c:pt>
                <c:pt idx="57">
                  <c:v>8.4031743607161697</c:v>
                </c:pt>
                <c:pt idx="58">
                  <c:v>8.2697906407048016</c:v>
                </c:pt>
                <c:pt idx="59">
                  <c:v>8.1405751619437901</c:v>
                </c:pt>
                <c:pt idx="60">
                  <c:v>8.0153355440677316</c:v>
                </c:pt>
                <c:pt idx="61">
                  <c:v>7.8938910661273107</c:v>
                </c:pt>
                <c:pt idx="62">
                  <c:v>7.7760717964836195</c:v>
                </c:pt>
                <c:pt idx="63">
                  <c:v>7.6617177994765076</c:v>
                </c:pt>
                <c:pt idx="64">
                  <c:v>7.5506784110782972</c:v>
                </c:pt>
                <c:pt idx="65">
                  <c:v>7.4428115766343224</c:v>
                </c:pt>
                <c:pt idx="66">
                  <c:v>7.3379832445690498</c:v>
                </c:pt>
                <c:pt idx="67">
                  <c:v>7.236066810616701</c:v>
                </c:pt>
                <c:pt idx="68">
                  <c:v>7.1369426077315419</c:v>
                </c:pt>
                <c:pt idx="69">
                  <c:v>7.040497437356791</c:v>
                </c:pt>
                <c:pt idx="70">
                  <c:v>6.9466241381920328</c:v>
                </c:pt>
                <c:pt idx="71">
                  <c:v>6.8552211890052979</c:v>
                </c:pt>
                <c:pt idx="72">
                  <c:v>6.766192342394838</c:v>
                </c:pt>
                <c:pt idx="73">
                  <c:v>6.6794462867231088</c:v>
                </c:pt>
                <c:pt idx="74">
                  <c:v>6.5948963337266155</c:v>
                </c:pt>
                <c:pt idx="75">
                  <c:v>6.5124601295550315</c:v>
                </c:pt>
                <c:pt idx="76">
                  <c:v>6.4320593872148448</c:v>
                </c:pt>
                <c:pt idx="77">
                  <c:v>6.3536196385902759</c:v>
                </c:pt>
                <c:pt idx="78">
                  <c:v>6.2770700043903922</c:v>
                </c:pt>
                <c:pt idx="79">
                  <c:v>6.2023429805286021</c:v>
                </c:pt>
                <c:pt idx="80">
                  <c:v>6.1293742395812068</c:v>
                </c:pt>
                <c:pt idx="81">
                  <c:v>6.0581024460977035</c:v>
                </c:pt>
                <c:pt idx="82">
                  <c:v>5.9884690846483046</c:v>
                </c:pt>
                <c:pt idx="83">
                  <c:v>5.9204182995954833</c:v>
                </c:pt>
                <c:pt idx="84">
                  <c:v>5.853896745667444</c:v>
                </c:pt>
                <c:pt idx="85">
                  <c:v>5.7888534484933611</c:v>
                </c:pt>
                <c:pt idx="86">
                  <c:v>5.7252396743340936</c:v>
                </c:pt>
                <c:pt idx="87">
                  <c:v>5.6630088083087236</c:v>
                </c:pt>
                <c:pt idx="88">
                  <c:v>5.6021162404774465</c:v>
                </c:pt>
                <c:pt idx="89">
                  <c:v>5.5425192591957719</c:v>
                </c:pt>
                <c:pt idx="90">
                  <c:v>5.4841769512042378</c:v>
                </c:pt>
                <c:pt idx="91">
                  <c:v>5.4270501079625264</c:v>
                </c:pt>
                <c:pt idx="92">
                  <c:v>5.3711011377773454</c:v>
                </c:pt>
                <c:pt idx="93">
                  <c:v>5.3162939833102305</c:v>
                </c:pt>
                <c:pt idx="94">
                  <c:v>5.2625940440848735</c:v>
                </c:pt>
                <c:pt idx="95">
                  <c:v>5.2099681036440257</c:v>
                </c:pt>
                <c:pt idx="96">
                  <c:v>5.1583842610336887</c:v>
                </c:pt>
                <c:pt idx="97">
                  <c:v>5.1078118663176717</c:v>
                </c:pt>
                <c:pt idx="98">
                  <c:v>5.0582214598485686</c:v>
                </c:pt>
                <c:pt idx="99">
                  <c:v>5.0095847150423323</c:v>
                </c:pt>
                <c:pt idx="100">
                  <c:v>4.961874384422881</c:v>
                </c:pt>
                <c:pt idx="101">
                  <c:v>4.9150642487207792</c:v>
                </c:pt>
                <c:pt idx="102">
                  <c:v>4.8691290688261919</c:v>
                </c:pt>
                <c:pt idx="103">
                  <c:v>4.8240445404111343</c:v>
                </c:pt>
                <c:pt idx="104">
                  <c:v>4.7797872510495649</c:v>
                </c:pt>
                <c:pt idx="105">
                  <c:v>4.7363346396763868</c:v>
                </c:pt>
                <c:pt idx="106">
                  <c:v>4.6936649582378607</c:v>
                </c:pt>
                <c:pt idx="107">
                  <c:v>4.6517572353964516</c:v>
                </c:pt>
                <c:pt idx="108">
                  <c:v>4.6105912421628537</c:v>
                </c:pt>
                <c:pt idx="109">
                  <c:v>4.5701474593368641</c:v>
                </c:pt>
                <c:pt idx="110">
                  <c:v>4.530407046646979</c:v>
                </c:pt>
                <c:pt idx="111">
                  <c:v>4.4913518134862294</c:v>
                </c:pt>
                <c:pt idx="112">
                  <c:v>4.4529641911487392</c:v>
                </c:pt>
                <c:pt idx="113">
                  <c:v>4.4152272064779874</c:v>
                </c:pt>
                <c:pt idx="114">
                  <c:v>4.378124456843719</c:v>
                </c:pt>
                <c:pt idx="115">
                  <c:v>4.3416400863700204</c:v>
                </c:pt>
                <c:pt idx="116">
                  <c:v>4.3057587633421699</c:v>
                </c:pt>
                <c:pt idx="117">
                  <c:v>4.2704656587246106</c:v>
                </c:pt>
                <c:pt idx="118">
                  <c:v>4.2357464257268491</c:v>
                </c:pt>
                <c:pt idx="119">
                  <c:v>4.2015871803580849</c:v>
                </c:pt>
                <c:pt idx="120">
                  <c:v>4.1679744829152199</c:v>
                </c:pt>
                <c:pt idx="121">
                  <c:v>4.1348953203524008</c:v>
                </c:pt>
                <c:pt idx="122">
                  <c:v>4.102337089483485</c:v>
                </c:pt>
                <c:pt idx="123">
                  <c:v>4.070287580971895</c:v>
                </c:pt>
                <c:pt idx="124">
                  <c:v>4.038734964065136</c:v>
                </c:pt>
                <c:pt idx="125">
                  <c:v>4.0076677720338658</c:v>
                </c:pt>
                <c:pt idx="126">
                  <c:v>3.9770748882778819</c:v>
                </c:pt>
                <c:pt idx="127">
                  <c:v>3.9469455330636554</c:v>
                </c:pt>
                <c:pt idx="128">
                  <c:v>3.9172692508601696</c:v>
                </c:pt>
                <c:pt idx="129">
                  <c:v>3.8880358982418097</c:v>
                </c:pt>
                <c:pt idx="130">
                  <c:v>3.8592356323289074</c:v>
                </c:pt>
                <c:pt idx="131">
                  <c:v>3.8308588997382538</c:v>
                </c:pt>
                <c:pt idx="132">
                  <c:v>3.8028964260175369</c:v>
                </c:pt>
                <c:pt idx="133">
                  <c:v>3.7753392055391486</c:v>
                </c:pt>
                <c:pt idx="134">
                  <c:v>3.7481784918302341</c:v>
                </c:pt>
                <c:pt idx="135">
                  <c:v>3.7214057883171612</c:v>
                </c:pt>
                <c:pt idx="136">
                  <c:v>3.6950128394638475</c:v>
                </c:pt>
                <c:pt idx="137">
                  <c:v>3.6689916222845249</c:v>
                </c:pt>
                <c:pt idx="138">
                  <c:v>3.6433343382126053</c:v>
                </c:pt>
                <c:pt idx="139">
                  <c:v>3.6180334053083505</c:v>
                </c:pt>
                <c:pt idx="140">
                  <c:v>3.5930814507889832</c:v>
                </c:pt>
                <c:pt idx="141">
                  <c:v>3.5684713038657709</c:v>
                </c:pt>
                <c:pt idx="142">
                  <c:v>3.5441959888734864</c:v>
                </c:pt>
                <c:pt idx="143">
                  <c:v>3.5202487186783955</c:v>
                </c:pt>
                <c:pt idx="144">
                  <c:v>3.4966228883516948</c:v>
                </c:pt>
                <c:pt idx="145">
                  <c:v>3.4733120690960164</c:v>
                </c:pt>
                <c:pt idx="146">
                  <c:v>3.450310002413262</c:v>
                </c:pt>
                <c:pt idx="147">
                  <c:v>3.4276105945026489</c:v>
                </c:pt>
                <c:pt idx="148">
                  <c:v>3.4052079108784477</c:v>
                </c:pt>
                <c:pt idx="149">
                  <c:v>3.383096171197419</c:v>
                </c:pt>
                <c:pt idx="150">
                  <c:v>3.3612697442864685</c:v>
                </c:pt>
                <c:pt idx="151">
                  <c:v>3.3397231433615544</c:v>
                </c:pt>
                <c:pt idx="152">
                  <c:v>3.3184510214293157</c:v>
                </c:pt>
                <c:pt idx="153">
                  <c:v>3.2974481668633078</c:v>
                </c:pt>
                <c:pt idx="154">
                  <c:v>3.2767094991471852</c:v>
                </c:pt>
                <c:pt idx="155">
                  <c:v>3.2562300647775158</c:v>
                </c:pt>
                <c:pt idx="156">
                  <c:v>3.2360050333192709</c:v>
                </c:pt>
                <c:pt idx="157">
                  <c:v>3.2160296936074224</c:v>
                </c:pt>
                <c:pt idx="158">
                  <c:v>3.1962994500883593</c:v>
                </c:pt>
                <c:pt idx="159">
                  <c:v>3.1768098192951379</c:v>
                </c:pt>
                <c:pt idx="160">
                  <c:v>3.1575564264509244</c:v>
                </c:pt>
                <c:pt idx="161">
                  <c:v>3.1385350021951961</c:v>
                </c:pt>
                <c:pt idx="162">
                  <c:v>3.1197413794275604</c:v>
                </c:pt>
                <c:pt idx="163">
                  <c:v>3.1011714902643011</c:v>
                </c:pt>
                <c:pt idx="164">
                  <c:v>3.0828213631029735</c:v>
                </c:pt>
                <c:pt idx="165">
                  <c:v>3.0646871197906034</c:v>
                </c:pt>
                <c:pt idx="166">
                  <c:v>3.0467649728912427</c:v>
                </c:pt>
                <c:pt idx="167">
                  <c:v>3.0290512230488518</c:v>
                </c:pt>
                <c:pt idx="168">
                  <c:v>3.0115422564416332</c:v>
                </c:pt>
                <c:pt idx="169">
                  <c:v>2.9942345423241523</c:v>
                </c:pt>
                <c:pt idx="170">
                  <c:v>2.9771246306537287</c:v>
                </c:pt>
                <c:pt idx="171">
                  <c:v>2.9602091497977416</c:v>
                </c:pt>
                <c:pt idx="172">
                  <c:v>2.9434848043186586</c:v>
                </c:pt>
                <c:pt idx="173">
                  <c:v>2.926948372833722</c:v>
                </c:pt>
                <c:pt idx="174">
                  <c:v>2.9105967059463831</c:v>
                </c:pt>
                <c:pt idx="175">
                  <c:v>2.8944267242466806</c:v>
                </c:pt>
                <c:pt idx="176">
                  <c:v>2.8784354163779149</c:v>
                </c:pt>
                <c:pt idx="177">
                  <c:v>2.8626198371670468</c:v>
                </c:pt>
                <c:pt idx="178">
                  <c:v>2.8469771058164071</c:v>
                </c:pt>
                <c:pt idx="179">
                  <c:v>2.8315044041543618</c:v>
                </c:pt>
                <c:pt idx="180">
                  <c:v>2.8161989749427163</c:v>
                </c:pt>
                <c:pt idx="181">
                  <c:v>2.8010581202387232</c:v>
                </c:pt>
                <c:pt idx="182">
                  <c:v>2.7860791998096395</c:v>
                </c:pt>
                <c:pt idx="183">
                  <c:v>2.771259629597886</c:v>
                </c:pt>
                <c:pt idx="184">
                  <c:v>2.7565968802349339</c:v>
                </c:pt>
                <c:pt idx="185">
                  <c:v>2.7420884756021189</c:v>
                </c:pt>
                <c:pt idx="186">
                  <c:v>2.7277319914366625</c:v>
                </c:pt>
                <c:pt idx="187">
                  <c:v>2.7135250539812632</c:v>
                </c:pt>
                <c:pt idx="188">
                  <c:v>2.6994653386756609</c:v>
                </c:pt>
                <c:pt idx="189">
                  <c:v>2.6855505688886727</c:v>
                </c:pt>
                <c:pt idx="190">
                  <c:v>2.6717785146892434</c:v>
                </c:pt>
                <c:pt idx="191">
                  <c:v>2.6581469916551153</c:v>
                </c:pt>
                <c:pt idx="192">
                  <c:v>2.6446538597177796</c:v>
                </c:pt>
                <c:pt idx="193">
                  <c:v>2.6312970220424368</c:v>
                </c:pt>
                <c:pt idx="194">
                  <c:v>2.6180744239417213</c:v>
                </c:pt>
                <c:pt idx="195">
                  <c:v>2.6049840518220129</c:v>
                </c:pt>
                <c:pt idx="196">
                  <c:v>2.5920239321612062</c:v>
                </c:pt>
                <c:pt idx="197">
                  <c:v>2.5791921305168444</c:v>
                </c:pt>
                <c:pt idx="198">
                  <c:v>2.5664867505635596</c:v>
                </c:pt>
                <c:pt idx="199">
                  <c:v>2.5539059331588359</c:v>
                </c:pt>
                <c:pt idx="200">
                  <c:v>2.5414478554361097</c:v>
                </c:pt>
                <c:pt idx="201">
                  <c:v>2.5291107299242843</c:v>
                </c:pt>
                <c:pt idx="202">
                  <c:v>2.5168928036927656</c:v>
                </c:pt>
                <c:pt idx="203">
                  <c:v>2.5047923575211661</c:v>
                </c:pt>
                <c:pt idx="204">
                  <c:v>2.4928077050928352</c:v>
                </c:pt>
                <c:pt idx="205">
                  <c:v>2.4809371922114405</c:v>
                </c:pt>
                <c:pt idx="206">
                  <c:v>2.4691791960398222</c:v>
                </c:pt>
                <c:pt idx="207">
                  <c:v>2.4575321243603896</c:v>
                </c:pt>
                <c:pt idx="208">
                  <c:v>2.4459944148563499</c:v>
                </c:pt>
                <c:pt idx="209">
                  <c:v>2.4345645344130959</c:v>
                </c:pt>
                <c:pt idx="210">
                  <c:v>2.4232409784390816</c:v>
                </c:pt>
                <c:pt idx="211">
                  <c:v>2.4120222702055671</c:v>
                </c:pt>
                <c:pt idx="212">
                  <c:v>2.4009069602046198</c:v>
                </c:pt>
                <c:pt idx="213">
                  <c:v>2.3898936255247825</c:v>
                </c:pt>
                <c:pt idx="214">
                  <c:v>2.378980869243847</c:v>
                </c:pt>
                <c:pt idx="215">
                  <c:v>2.3681673198381934</c:v>
                </c:pt>
                <c:pt idx="216">
                  <c:v>2.3574516306081565</c:v>
                </c:pt>
                <c:pt idx="217">
                  <c:v>2.3468324791189303</c:v>
                </c:pt>
                <c:pt idx="218">
                  <c:v>2.3363085666565135</c:v>
                </c:pt>
                <c:pt idx="219">
                  <c:v>2.3258786176982258</c:v>
                </c:pt>
                <c:pt idx="220">
                  <c:v>2.3155413793973447</c:v>
                </c:pt>
                <c:pt idx="221">
                  <c:v>2.3052956210814268</c:v>
                </c:pt>
                <c:pt idx="222">
                  <c:v>2.2951401337638879</c:v>
                </c:pt>
                <c:pt idx="223">
                  <c:v>2.285073729668432</c:v>
                </c:pt>
                <c:pt idx="224">
                  <c:v>2.2750952417659502</c:v>
                </c:pt>
                <c:pt idx="225">
                  <c:v>2.2652035233234895</c:v>
                </c:pt>
                <c:pt idx="226">
                  <c:v>2.2553974474649459</c:v>
                </c:pt>
                <c:pt idx="227">
                  <c:v>2.2456759067431147</c:v>
                </c:pt>
                <c:pt idx="228">
                  <c:v>2.2360378127227576</c:v>
                </c:pt>
                <c:pt idx="229">
                  <c:v>2.2264820955743696</c:v>
                </c:pt>
                <c:pt idx="230">
                  <c:v>2.2170077036783087</c:v>
                </c:pt>
                <c:pt idx="231">
                  <c:v>2.2076136032389937</c:v>
                </c:pt>
                <c:pt idx="232">
                  <c:v>2.1982987779088714</c:v>
                </c:pt>
                <c:pt idx="233">
                  <c:v>2.1890622284218595</c:v>
                </c:pt>
                <c:pt idx="234">
                  <c:v>2.1799029722359937</c:v>
                </c:pt>
                <c:pt idx="235">
                  <c:v>2.1708200431850102</c:v>
                </c:pt>
                <c:pt idx="236">
                  <c:v>2.1618124911385999</c:v>
                </c:pt>
                <c:pt idx="237">
                  <c:v>2.1528793816710849</c:v>
                </c:pt>
                <c:pt idx="238">
                  <c:v>2.1440197957382821</c:v>
                </c:pt>
                <c:pt idx="239">
                  <c:v>2.1352328293623053</c:v>
                </c:pt>
                <c:pt idx="240">
                  <c:v>2.1265175933240923</c:v>
                </c:pt>
                <c:pt idx="241">
                  <c:v>2.1178732128634246</c:v>
                </c:pt>
                <c:pt idx="242">
                  <c:v>2.1092988273862452</c:v>
                </c:pt>
                <c:pt idx="243">
                  <c:v>2.1007935901790424</c:v>
                </c:pt>
                <c:pt idx="244">
                  <c:v>2.0923566681301304</c:v>
                </c:pt>
                <c:pt idx="245">
                  <c:v>2.0839872414576099</c:v>
                </c:pt>
                <c:pt idx="246">
                  <c:v>2.0756845034438349</c:v>
                </c:pt>
                <c:pt idx="247">
                  <c:v>2.0674476601762004</c:v>
                </c:pt>
                <c:pt idx="248">
                  <c:v>2.0592759302940813</c:v>
                </c:pt>
                <c:pt idx="249">
                  <c:v>2.0511685447417425</c:v>
                </c:pt>
                <c:pt idx="250">
                  <c:v>2.0431247465270683</c:v>
                </c:pt>
                <c:pt idx="251">
                  <c:v>2.0351437904859475</c:v>
                </c:pt>
                <c:pt idx="252">
                  <c:v>2.0272249430521501</c:v>
                </c:pt>
                <c:pt idx="253">
                  <c:v>2.019367482032568</c:v>
                </c:pt>
                <c:pt idx="254">
                  <c:v>2.0115706963876545</c:v>
                </c:pt>
                <c:pt idx="255">
                  <c:v>2.0038338860169329</c:v>
                </c:pt>
                <c:pt idx="256">
                  <c:v>1.9961563615494351</c:v>
                </c:pt>
                <c:pt idx="257">
                  <c:v>1.988537444138941</c:v>
                </c:pt>
                <c:pt idx="258">
                  <c:v>1.9809764652638879</c:v>
                </c:pt>
                <c:pt idx="259">
                  <c:v>1.9734727665318277</c:v>
                </c:pt>
                <c:pt idx="260">
                  <c:v>1.9660256994883114</c:v>
                </c:pt>
                <c:pt idx="261">
                  <c:v>1.9586346254300848</c:v>
                </c:pt>
                <c:pt idx="262">
                  <c:v>1.9512989152224813</c:v>
                </c:pt>
                <c:pt idx="263">
                  <c:v>1.9440179491209049</c:v>
                </c:pt>
                <c:pt idx="264">
                  <c:v>1.9367911165962919</c:v>
                </c:pt>
                <c:pt idx="265">
                  <c:v>1.9296178161644537</c:v>
                </c:pt>
                <c:pt idx="266">
                  <c:v>1.9224974552191973</c:v>
                </c:pt>
                <c:pt idx="267">
                  <c:v>1.9154294498691269</c:v>
                </c:pt>
                <c:pt idx="268">
                  <c:v>1.9084132247780312</c:v>
                </c:pt>
                <c:pt idx="269">
                  <c:v>1.9014482130087684</c:v>
                </c:pt>
                <c:pt idx="270">
                  <c:v>1.8945338558705547</c:v>
                </c:pt>
                <c:pt idx="271">
                  <c:v>1.8876696027695743</c:v>
                </c:pt>
                <c:pt idx="272">
                  <c:v>1.880854911062825</c:v>
                </c:pt>
                <c:pt idx="273">
                  <c:v>1.8740892459151171</c:v>
                </c:pt>
                <c:pt idx="274">
                  <c:v>1.8673720801591487</c:v>
                </c:pt>
                <c:pt idx="275">
                  <c:v>1.8607028941585806</c:v>
                </c:pt>
                <c:pt idx="276">
                  <c:v>1.8540811756740303</c:v>
                </c:pt>
                <c:pt idx="277">
                  <c:v>1.8475064197319238</c:v>
                </c:pt>
                <c:pt idx="278">
                  <c:v>1.840978128496122</c:v>
                </c:pt>
                <c:pt idx="279">
                  <c:v>1.8344958111422625</c:v>
                </c:pt>
                <c:pt idx="280">
                  <c:v>1.8280589837347456</c:v>
                </c:pt>
                <c:pt idx="281">
                  <c:v>1.8216671691063027</c:v>
                </c:pt>
                <c:pt idx="282">
                  <c:v>1.8153198967400785</c:v>
                </c:pt>
                <c:pt idx="283">
                  <c:v>1.8090167026541752</c:v>
                </c:pt>
                <c:pt idx="284">
                  <c:v>1.80275712928859</c:v>
                </c:pt>
                <c:pt idx="285">
                  <c:v>1.7965407253944916</c:v>
                </c:pt>
                <c:pt idx="286">
                  <c:v>1.7903670459257817</c:v>
                </c:pt>
                <c:pt idx="287">
                  <c:v>1.7842356519328855</c:v>
                </c:pt>
                <c:pt idx="288">
                  <c:v>1.7781461104587117</c:v>
                </c:pt>
                <c:pt idx="289">
                  <c:v>1.7720979944367432</c:v>
                </c:pt>
                <c:pt idx="290">
                  <c:v>1.766090882591195</c:v>
                </c:pt>
                <c:pt idx="291">
                  <c:v>1.7601243593391978</c:v>
                </c:pt>
                <c:pt idx="292">
                  <c:v>1.7541980146949578</c:v>
                </c:pt>
                <c:pt idx="293">
                  <c:v>1.7483114441758474</c:v>
                </c:pt>
                <c:pt idx="294">
                  <c:v>1.7424642487103765</c:v>
                </c:pt>
                <c:pt idx="295">
                  <c:v>1.7366560345480082</c:v>
                </c:pt>
                <c:pt idx="296">
                  <c:v>1.7308864131707724</c:v>
                </c:pt>
                <c:pt idx="297">
                  <c:v>1.725155001206631</c:v>
                </c:pt>
                <c:pt idx="298">
                  <c:v>1.7194614203445631</c:v>
                </c:pt>
                <c:pt idx="299">
                  <c:v>1.7138052972513245</c:v>
                </c:pt>
                <c:pt idx="300">
                  <c:v>1.7081862634898441</c:v>
                </c:pt>
                <c:pt idx="301">
                  <c:v>1.7026039554392238</c:v>
                </c:pt>
                <c:pt idx="302">
                  <c:v>1.6970580142162948</c:v>
                </c:pt>
                <c:pt idx="303">
                  <c:v>1.6915480855987095</c:v>
                </c:pt>
                <c:pt idx="304">
                  <c:v>1.6860738199495229</c:v>
                </c:pt>
                <c:pt idx="305">
                  <c:v>1.6806348721432343</c:v>
                </c:pt>
                <c:pt idx="306">
                  <c:v>1.6752309014932554</c:v>
                </c:pt>
                <c:pt idx="307">
                  <c:v>1.6698615716807772</c:v>
                </c:pt>
                <c:pt idx="308">
                  <c:v>1.664526550684992</c:v>
                </c:pt>
                <c:pt idx="309">
                  <c:v>1.6592255107146578</c:v>
                </c:pt>
                <c:pt idx="310">
                  <c:v>1.6539581281409605</c:v>
                </c:pt>
                <c:pt idx="311">
                  <c:v>1.6487240834316539</c:v>
                </c:pt>
                <c:pt idx="312">
                  <c:v>1.6435230610864433</c:v>
                </c:pt>
                <c:pt idx="313">
                  <c:v>1.6383547495735926</c:v>
                </c:pt>
                <c:pt idx="314">
                  <c:v>1.6332188412677193</c:v>
                </c:pt>
                <c:pt idx="315">
                  <c:v>1.6281150323887579</c:v>
                </c:pt>
                <c:pt idx="316">
                  <c:v>1.623043022942064</c:v>
                </c:pt>
                <c:pt idx="317">
                  <c:v>1.6180025166596355</c:v>
                </c:pt>
                <c:pt idx="318">
                  <c:v>1.6129932209424227</c:v>
                </c:pt>
                <c:pt idx="319">
                  <c:v>1.6080148468037112</c:v>
                </c:pt>
                <c:pt idx="320">
                  <c:v>1.6030671088135462</c:v>
                </c:pt>
                <c:pt idx="321">
                  <c:v>1.5981497250441796</c:v>
                </c:pt>
                <c:pt idx="322">
                  <c:v>1.5932624170165215</c:v>
                </c:pt>
                <c:pt idx="323">
                  <c:v>1.588404909647569</c:v>
                </c:pt>
                <c:pt idx="324">
                  <c:v>1.5835769311987919</c:v>
                </c:pt>
                <c:pt idx="325">
                  <c:v>1.5787782132254622</c:v>
                </c:pt>
                <c:pt idx="326">
                  <c:v>1.5740084905268956</c:v>
                </c:pt>
                <c:pt idx="327">
                  <c:v>1.569267501097598</c:v>
                </c:pt>
                <c:pt idx="328">
                  <c:v>1.5645549860792869</c:v>
                </c:pt>
                <c:pt idx="329">
                  <c:v>1.5598706897137802</c:v>
                </c:pt>
                <c:pt idx="330">
                  <c:v>1.555214359296724</c:v>
                </c:pt>
                <c:pt idx="331">
                  <c:v>1.5505857451321505</c:v>
                </c:pt>
                <c:pt idx="332">
                  <c:v>1.5459846004878413</c:v>
                </c:pt>
                <c:pt idx="333">
                  <c:v>1.5414106815514867</c:v>
                </c:pt>
                <c:pt idx="334">
                  <c:v>1.5368637473876181</c:v>
                </c:pt>
                <c:pt idx="335">
                  <c:v>1.5323435598953017</c:v>
                </c:pt>
                <c:pt idx="336">
                  <c:v>1.5278498837665764</c:v>
                </c:pt>
                <c:pt idx="337">
                  <c:v>1.5233824864456214</c:v>
                </c:pt>
                <c:pt idx="338">
                  <c:v>1.5189411380886368</c:v>
                </c:pt>
                <c:pt idx="339">
                  <c:v>1.5145256115244259</c:v>
                </c:pt>
                <c:pt idx="340">
                  <c:v>1.5101356822156595</c:v>
                </c:pt>
                <c:pt idx="341">
                  <c:v>1.5057711282208166</c:v>
                </c:pt>
                <c:pt idx="342">
                  <c:v>1.5014317301567794</c:v>
                </c:pt>
                <c:pt idx="343">
                  <c:v>1.4971172711620762</c:v>
                </c:pt>
                <c:pt idx="344">
                  <c:v>1.4928275368607524</c:v>
                </c:pt>
                <c:pt idx="345">
                  <c:v>1.4885623153268643</c:v>
                </c:pt>
                <c:pt idx="346">
                  <c:v>1.4843213970495799</c:v>
                </c:pt>
                <c:pt idx="347">
                  <c:v>1.4801045748988708</c:v>
                </c:pt>
                <c:pt idx="348">
                  <c:v>1.4759116440917919</c:v>
                </c:pt>
                <c:pt idx="349">
                  <c:v>1.4717424021593293</c:v>
                </c:pt>
                <c:pt idx="350">
                  <c:v>1.4675966489138099</c:v>
                </c:pt>
                <c:pt idx="351">
                  <c:v>1.463474186416861</c:v>
                </c:pt>
                <c:pt idx="352">
                  <c:v>1.4593748189479063</c:v>
                </c:pt>
                <c:pt idx="353">
                  <c:v>1.4552983529731915</c:v>
                </c:pt>
                <c:pt idx="354">
                  <c:v>1.4512445971153272</c:v>
                </c:pt>
                <c:pt idx="355">
                  <c:v>1.4472133621233403</c:v>
                </c:pt>
                <c:pt idx="356">
                  <c:v>1.4432044608432204</c:v>
                </c:pt>
                <c:pt idx="357">
                  <c:v>1.4392177081889574</c:v>
                </c:pt>
                <c:pt idx="358">
                  <c:v>1.4352529211140566</c:v>
                </c:pt>
                <c:pt idx="359">
                  <c:v>1.4313099185835234</c:v>
                </c:pt>
                <c:pt idx="360">
                  <c:v>1.4273885215463082</c:v>
                </c:pt>
                <c:pt idx="361">
                  <c:v>1.4234885529082035</c:v>
                </c:pt>
                <c:pt idx="362">
                  <c:v>1.419609837505184</c:v>
                </c:pt>
                <c:pt idx="363">
                  <c:v>1.4157522020771809</c:v>
                </c:pt>
                <c:pt idx="364">
                  <c:v>1.4119154752422833</c:v>
                </c:pt>
                <c:pt idx="365">
                  <c:v>1.4080994874713582</c:v>
                </c:pt>
                <c:pt idx="366">
                  <c:v>1.4043040710630794</c:v>
                </c:pt>
                <c:pt idx="367">
                  <c:v>1.4005290601193616</c:v>
                </c:pt>
                <c:pt idx="368">
                  <c:v>1.3967742905211864</c:v>
                </c:pt>
                <c:pt idx="369">
                  <c:v>1.3930395999048197</c:v>
                </c:pt>
                <c:pt idx="370">
                  <c:v>1.3893248276384069</c:v>
                </c:pt>
                <c:pt idx="371">
                  <c:v>1.385629814798943</c:v>
                </c:pt>
                <c:pt idx="372">
                  <c:v>1.3819544041496086</c:v>
                </c:pt>
                <c:pt idx="373">
                  <c:v>1.3782984401174669</c:v>
                </c:pt>
                <c:pt idx="374">
                  <c:v>1.3746617687715106</c:v>
                </c:pt>
                <c:pt idx="375">
                  <c:v>1.3710442378010594</c:v>
                </c:pt>
                <c:pt idx="376">
                  <c:v>1.367445696494495</c:v>
                </c:pt>
                <c:pt idx="377">
                  <c:v>1.3638659957183312</c:v>
                </c:pt>
                <c:pt idx="378">
                  <c:v>1.3603049878966122</c:v>
                </c:pt>
                <c:pt idx="379">
                  <c:v>1.3567625269906316</c:v>
                </c:pt>
                <c:pt idx="380">
                  <c:v>1.3532384684789676</c:v>
                </c:pt>
                <c:pt idx="381">
                  <c:v>1.3497326693378304</c:v>
                </c:pt>
                <c:pt idx="382">
                  <c:v>1.346244988021712</c:v>
                </c:pt>
                <c:pt idx="383">
                  <c:v>1.3427752844443364</c:v>
                </c:pt>
                <c:pt idx="384">
                  <c:v>1.3393234199599036</c:v>
                </c:pt>
                <c:pt idx="385">
                  <c:v>1.3358892573446217</c:v>
                </c:pt>
                <c:pt idx="386">
                  <c:v>1.3324726607785231</c:v>
                </c:pt>
                <c:pt idx="387">
                  <c:v>1.3290734958275576</c:v>
                </c:pt>
                <c:pt idx="388">
                  <c:v>1.3256916294259609</c:v>
                </c:pt>
                <c:pt idx="389">
                  <c:v>1.3223269298588898</c:v>
                </c:pt>
                <c:pt idx="390">
                  <c:v>1.3189792667453226</c:v>
                </c:pt>
                <c:pt idx="391">
                  <c:v>1.3156485110212184</c:v>
                </c:pt>
                <c:pt idx="392">
                  <c:v>1.3123345349229283</c:v>
                </c:pt>
                <c:pt idx="393">
                  <c:v>1.3090372119708606</c:v>
                </c:pt>
                <c:pt idx="394">
                  <c:v>1.30575641695339</c:v>
                </c:pt>
                <c:pt idx="395">
                  <c:v>1.3024920259110064</c:v>
                </c:pt>
                <c:pt idx="396">
                  <c:v>1.2992439161207043</c:v>
                </c:pt>
                <c:pt idx="397">
                  <c:v>1.2960119660806031</c:v>
                </c:pt>
                <c:pt idx="398">
                  <c:v>1.2927960554947953</c:v>
                </c:pt>
                <c:pt idx="399">
                  <c:v>1.2895960652584222</c:v>
                </c:pt>
                <c:pt idx="400">
                  <c:v>1.2864118774429694</c:v>
                </c:pt>
                <c:pt idx="401">
                  <c:v>1.2832433752817798</c:v>
                </c:pt>
                <c:pt idx="402">
                  <c:v>1.2800904431557802</c:v>
                </c:pt>
                <c:pt idx="403">
                  <c:v>1.2769529665794179</c:v>
                </c:pt>
                <c:pt idx="404">
                  <c:v>1.2738308321868033</c:v>
                </c:pt>
                <c:pt idx="405">
                  <c:v>1.2707239277180549</c:v>
                </c:pt>
                <c:pt idx="406">
                  <c:v>1.2676321420058456</c:v>
                </c:pt>
                <c:pt idx="407">
                  <c:v>1.2645553649621422</c:v>
                </c:pt>
                <c:pt idx="408">
                  <c:v>1.2614934875651393</c:v>
                </c:pt>
                <c:pt idx="409">
                  <c:v>1.2584464018463828</c:v>
                </c:pt>
                <c:pt idx="410">
                  <c:v>1.2554140008780783</c:v>
                </c:pt>
                <c:pt idx="411">
                  <c:v>1.2523961787605831</c:v>
                </c:pt>
                <c:pt idx="412">
                  <c:v>1.2493928306100781</c:v>
                </c:pt>
                <c:pt idx="413">
                  <c:v>1.2464038525464176</c:v>
                </c:pt>
                <c:pt idx="414">
                  <c:v>1.2434291416811516</c:v>
                </c:pt>
                <c:pt idx="415">
                  <c:v>1.2404685961057202</c:v>
                </c:pt>
                <c:pt idx="416">
                  <c:v>1.2375221148798159</c:v>
                </c:pt>
                <c:pt idx="417">
                  <c:v>1.2345895980199111</c:v>
                </c:pt>
                <c:pt idx="418">
                  <c:v>1.2316709464879492</c:v>
                </c:pt>
                <c:pt idx="419">
                  <c:v>1.2287660621801948</c:v>
                </c:pt>
                <c:pt idx="420">
                  <c:v>1.2258748479162411</c:v>
                </c:pt>
                <c:pt idx="421">
                  <c:v>1.222997207428175</c:v>
                </c:pt>
                <c:pt idx="422">
                  <c:v>1.2201330453498886</c:v>
                </c:pt>
                <c:pt idx="423">
                  <c:v>1.217282267206548</c:v>
                </c:pt>
                <c:pt idx="424">
                  <c:v>1.2144447794042017</c:v>
                </c:pt>
                <c:pt idx="425">
                  <c:v>1.2116204892195408</c:v>
                </c:pt>
                <c:pt idx="426">
                  <c:v>1.208809304789797</c:v>
                </c:pt>
                <c:pt idx="427">
                  <c:v>1.2060111351027836</c:v>
                </c:pt>
                <c:pt idx="428">
                  <c:v>1.2032258899870727</c:v>
                </c:pt>
                <c:pt idx="429">
                  <c:v>1.2004534801023099</c:v>
                </c:pt>
                <c:pt idx="430">
                  <c:v>1.1976938169296609</c:v>
                </c:pt>
                <c:pt idx="431">
                  <c:v>1.1949468127623912</c:v>
                </c:pt>
                <c:pt idx="432">
                  <c:v>1.1922123806965732</c:v>
                </c:pt>
                <c:pt idx="433">
                  <c:v>1.1894904346219235</c:v>
                </c:pt>
                <c:pt idx="434">
                  <c:v>1.186780889212762</c:v>
                </c:pt>
                <c:pt idx="435">
                  <c:v>1.1840836599190967</c:v>
                </c:pt>
                <c:pt idx="436">
                  <c:v>1.1813986629578288</c:v>
                </c:pt>
                <c:pt idx="437">
                  <c:v>1.1787258153040783</c:v>
                </c:pt>
                <c:pt idx="438">
                  <c:v>1.1760650346826242</c:v>
                </c:pt>
                <c:pt idx="439">
                  <c:v>1.1734162395594652</c:v>
                </c:pt>
                <c:pt idx="440">
                  <c:v>1.1707793491334888</c:v>
                </c:pt>
                <c:pt idx="441">
                  <c:v>1.1681542833282568</c:v>
                </c:pt>
                <c:pt idx="442">
                  <c:v>1.1655409627838982</c:v>
                </c:pt>
                <c:pt idx="443">
                  <c:v>1.1629393088491129</c:v>
                </c:pt>
                <c:pt idx="444">
                  <c:v>1.1603492435732794</c:v>
                </c:pt>
                <c:pt idx="445">
                  <c:v>1.1577706896986724</c:v>
                </c:pt>
                <c:pt idx="446">
                  <c:v>1.1552035706527772</c:v>
                </c:pt>
                <c:pt idx="447">
                  <c:v>1.1526478105407134</c:v>
                </c:pt>
                <c:pt idx="448">
                  <c:v>1.150103334137754</c:v>
                </c:pt>
                <c:pt idx="449">
                  <c:v>1.147570066881944</c:v>
                </c:pt>
                <c:pt idx="450">
                  <c:v>1.1450479348668186</c:v>
                </c:pt>
                <c:pt idx="451">
                  <c:v>1.142536864834216</c:v>
                </c:pt>
                <c:pt idx="452">
                  <c:v>1.1400367841671828</c:v>
                </c:pt>
                <c:pt idx="453">
                  <c:v>1.1375476208829751</c:v>
                </c:pt>
                <c:pt idx="454">
                  <c:v>1.1350693036261492</c:v>
                </c:pt>
                <c:pt idx="455">
                  <c:v>1.1326017616617448</c:v>
                </c:pt>
                <c:pt idx="456">
                  <c:v>1.130144924868552</c:v>
                </c:pt>
                <c:pt idx="457">
                  <c:v>1.1276987237324729</c:v>
                </c:pt>
                <c:pt idx="458">
                  <c:v>1.1252630893399622</c:v>
                </c:pt>
                <c:pt idx="459">
                  <c:v>1.1228379533715573</c:v>
                </c:pt>
                <c:pt idx="460">
                  <c:v>1.1204232480954892</c:v>
                </c:pt>
                <c:pt idx="461">
                  <c:v>1.1180189063613788</c:v>
                </c:pt>
                <c:pt idx="462">
                  <c:v>1.1156248615940096</c:v>
                </c:pt>
                <c:pt idx="463">
                  <c:v>1.1132410477871848</c:v>
                </c:pt>
                <c:pt idx="464">
                  <c:v>1.1108673994976599</c:v>
                </c:pt>
                <c:pt idx="465">
                  <c:v>1.1085038518391543</c:v>
                </c:pt>
                <c:pt idx="466">
                  <c:v>1.1061503404764386</c:v>
                </c:pt>
                <c:pt idx="467">
                  <c:v>1.1038068016194968</c:v>
                </c:pt>
                <c:pt idx="468">
                  <c:v>1.1014731720177642</c:v>
                </c:pt>
                <c:pt idx="469">
                  <c:v>1.0991493889544357</c:v>
                </c:pt>
                <c:pt idx="470">
                  <c:v>1.0968353902408474</c:v>
                </c:pt>
                <c:pt idx="471">
                  <c:v>1.0945311142109297</c:v>
                </c:pt>
                <c:pt idx="472">
                  <c:v>1.0922364997157286</c:v>
                </c:pt>
                <c:pt idx="473">
                  <c:v>1.0899514861179969</c:v>
                </c:pt>
                <c:pt idx="474">
                  <c:v>1.0876760132868528</c:v>
                </c:pt>
                <c:pt idx="475">
                  <c:v>1.0854100215925051</c:v>
                </c:pt>
                <c:pt idx="476">
                  <c:v>1.0831534519010448</c:v>
                </c:pt>
                <c:pt idx="477">
                  <c:v>1.0809062455692999</c:v>
                </c:pt>
                <c:pt idx="478">
                  <c:v>1.0786683444397569</c:v>
                </c:pt>
                <c:pt idx="479">
                  <c:v>1.0764396908355425</c:v>
                </c:pt>
                <c:pt idx="480">
                  <c:v>1.0742202275554691</c:v>
                </c:pt>
                <c:pt idx="481">
                  <c:v>1.072009897869141</c:v>
                </c:pt>
                <c:pt idx="482">
                  <c:v>1.0698086455121201</c:v>
                </c:pt>
                <c:pt idx="483">
                  <c:v>1.0676164146811526</c:v>
                </c:pt>
                <c:pt idx="484">
                  <c:v>1.0654331500294532</c:v>
                </c:pt>
                <c:pt idx="485">
                  <c:v>1.0632587966620461</c:v>
                </c:pt>
                <c:pt idx="486">
                  <c:v>1.061093300131166</c:v>
                </c:pt>
                <c:pt idx="487">
                  <c:v>1.0589366064317123</c:v>
                </c:pt>
                <c:pt idx="488">
                  <c:v>1.0567886619967597</c:v>
                </c:pt>
                <c:pt idx="489">
                  <c:v>1.0546494136931226</c:v>
                </c:pt>
                <c:pt idx="490">
                  <c:v>1.0525188088169748</c:v>
                </c:pt>
                <c:pt idx="491">
                  <c:v>1.0503967950895212</c:v>
                </c:pt>
                <c:pt idx="492">
                  <c:v>1.0482833206527213</c:v>
                </c:pt>
                <c:pt idx="493">
                  <c:v>1.0461783340650652</c:v>
                </c:pt>
                <c:pt idx="494">
                  <c:v>1.0440817842973997</c:v>
                </c:pt>
                <c:pt idx="495">
                  <c:v>1.041993620728805</c:v>
                </c:pt>
                <c:pt idx="496">
                  <c:v>1.03991379314252</c:v>
                </c:pt>
                <c:pt idx="497">
                  <c:v>1.0378422517219175</c:v>
                </c:pt>
                <c:pt idx="498">
                  <c:v>1.035778947046526</c:v>
                </c:pt>
                <c:pt idx="499">
                  <c:v>1.0337238300881002</c:v>
                </c:pt>
                <c:pt idx="500">
                  <c:v>1.0316768522067377</c:v>
                </c:pt>
                <c:pt idx="501">
                  <c:v>1.0296379651470406</c:v>
                </c:pt>
                <c:pt idx="502">
                  <c:v>1.0276071210343245</c:v>
                </c:pt>
                <c:pt idx="503">
                  <c:v>1.0255842723708712</c:v>
                </c:pt>
                <c:pt idx="504">
                  <c:v>1.023569372032225</c:v>
                </c:pt>
                <c:pt idx="505">
                  <c:v>1.0215623732635342</c:v>
                </c:pt>
                <c:pt idx="506">
                  <c:v>1.0195632296759345</c:v>
                </c:pt>
                <c:pt idx="507">
                  <c:v>1.0175718952429738</c:v>
                </c:pt>
                <c:pt idx="508">
                  <c:v>1.0155883242970809</c:v>
                </c:pt>
                <c:pt idx="509">
                  <c:v>1.013612471526075</c:v>
                </c:pt>
                <c:pt idx="510">
                  <c:v>1.0116442919697137</c:v>
                </c:pt>
                <c:pt idx="511">
                  <c:v>1.009683741016284</c:v>
                </c:pt>
                <c:pt idx="512">
                  <c:v>1.0077307743992312</c:v>
                </c:pt>
                <c:pt idx="513">
                  <c:v>1.0057853481938273</c:v>
                </c:pt>
                <c:pt idx="514">
                  <c:v>1.0038474188138777</c:v>
                </c:pt>
                <c:pt idx="515">
                  <c:v>1.0019169430084665</c:v>
                </c:pt>
                <c:pt idx="516">
                  <c:v>0.99999387785873817</c:v>
                </c:pt>
                <c:pt idx="517">
                  <c:v>0.99807818077471755</c:v>
                </c:pt>
                <c:pt idx="518">
                  <c:v>0.99616980949216538</c:v>
                </c:pt>
                <c:pt idx="519">
                  <c:v>0.99426872206947048</c:v>
                </c:pt>
                <c:pt idx="520">
                  <c:v>0.99237487688457626</c:v>
                </c:pt>
                <c:pt idx="521">
                  <c:v>0.99048823263194397</c:v>
                </c:pt>
                <c:pt idx="522">
                  <c:v>0.98860874831954948</c:v>
                </c:pt>
                <c:pt idx="523">
                  <c:v>0.98673638326591384</c:v>
                </c:pt>
                <c:pt idx="524">
                  <c:v>0.98487109709716913</c:v>
                </c:pt>
                <c:pt idx="525">
                  <c:v>0.9830128497441557</c:v>
                </c:pt>
                <c:pt idx="526">
                  <c:v>0.98116160143955278</c:v>
                </c:pt>
                <c:pt idx="527">
                  <c:v>0.97931731271504241</c:v>
                </c:pt>
                <c:pt idx="528">
                  <c:v>0.97747994439850383</c:v>
                </c:pt>
                <c:pt idx="529">
                  <c:v>0.97564945761124067</c:v>
                </c:pt>
                <c:pt idx="530">
                  <c:v>0.97382581376523836</c:v>
                </c:pt>
                <c:pt idx="531">
                  <c:v>0.97200897456045243</c:v>
                </c:pt>
                <c:pt idx="532">
                  <c:v>0.97019890198212755</c:v>
                </c:pt>
                <c:pt idx="533">
                  <c:v>0.96839555829814594</c:v>
                </c:pt>
                <c:pt idx="534">
                  <c:v>0.96659890605640553</c:v>
                </c:pt>
                <c:pt idx="535">
                  <c:v>0.96480890808222686</c:v>
                </c:pt>
                <c:pt idx="536">
                  <c:v>0.96302552747579029</c:v>
                </c:pt>
                <c:pt idx="537">
                  <c:v>0.96124872760959867</c:v>
                </c:pt>
                <c:pt idx="538">
                  <c:v>0.95947847212597148</c:v>
                </c:pt>
                <c:pt idx="539">
                  <c:v>0.95771472493456344</c:v>
                </c:pt>
                <c:pt idx="540">
                  <c:v>0.95595745020991296</c:v>
                </c:pt>
                <c:pt idx="541">
                  <c:v>0.95420661238901561</c:v>
                </c:pt>
                <c:pt idx="542">
                  <c:v>0.95246217616892603</c:v>
                </c:pt>
                <c:pt idx="543">
                  <c:v>0.95072410650438421</c:v>
                </c:pt>
                <c:pt idx="544">
                  <c:v>0.94899236860546909</c:v>
                </c:pt>
                <c:pt idx="545">
                  <c:v>0.94726692793527734</c:v>
                </c:pt>
                <c:pt idx="546">
                  <c:v>0.94554775020762716</c:v>
                </c:pt>
                <c:pt idx="547">
                  <c:v>0.94383480138478715</c:v>
                </c:pt>
                <c:pt idx="548">
                  <c:v>0.94212804767523062</c:v>
                </c:pt>
                <c:pt idx="549">
                  <c:v>0.94042745553141249</c:v>
                </c:pt>
                <c:pt idx="550">
                  <c:v>0.93873299164757207</c:v>
                </c:pt>
                <c:pt idx="551">
                  <c:v>0.93704462295755853</c:v>
                </c:pt>
                <c:pt idx="552">
                  <c:v>0.93536231663267966</c:v>
                </c:pt>
                <c:pt idx="553">
                  <c:v>0.93368604007957434</c:v>
                </c:pt>
                <c:pt idx="554">
                  <c:v>0.93201576093810823</c:v>
                </c:pt>
                <c:pt idx="555">
                  <c:v>0.93035144707929029</c:v>
                </c:pt>
                <c:pt idx="556">
                  <c:v>0.92869306660321305</c:v>
                </c:pt>
                <c:pt idx="557">
                  <c:v>0.92704058783701515</c:v>
                </c:pt>
                <c:pt idx="558">
                  <c:v>0.92539397933286416</c:v>
                </c:pt>
                <c:pt idx="559">
                  <c:v>0.92375320986596188</c:v>
                </c:pt>
                <c:pt idx="560">
                  <c:v>0.92211824843257084</c:v>
                </c:pt>
                <c:pt idx="561">
                  <c:v>0.92048906424806098</c:v>
                </c:pt>
                <c:pt idx="562">
                  <c:v>0.91886562674497807</c:v>
                </c:pt>
                <c:pt idx="563">
                  <c:v>0.91724790557113123</c:v>
                </c:pt>
                <c:pt idx="564">
                  <c:v>0.91563587058770213</c:v>
                </c:pt>
                <c:pt idx="565">
                  <c:v>0.91402949186737281</c:v>
                </c:pt>
                <c:pt idx="566">
                  <c:v>0.91242873969247373</c:v>
                </c:pt>
                <c:pt idx="567">
                  <c:v>0.91083358455315133</c:v>
                </c:pt>
                <c:pt idx="568">
                  <c:v>0.90924399714555415</c:v>
                </c:pt>
                <c:pt idx="569">
                  <c:v>0.90765994837003927</c:v>
                </c:pt>
                <c:pt idx="570">
                  <c:v>0.90608140932939574</c:v>
                </c:pt>
                <c:pt idx="571">
                  <c:v>0.90450835132708762</c:v>
                </c:pt>
                <c:pt idx="572">
                  <c:v>0.90294074586551565</c:v>
                </c:pt>
                <c:pt idx="573">
                  <c:v>0.901378564644295</c:v>
                </c:pt>
                <c:pt idx="574">
                  <c:v>0.89982177955855358</c:v>
                </c:pt>
                <c:pt idx="575">
                  <c:v>0.89827036269724581</c:v>
                </c:pt>
                <c:pt idx="576">
                  <c:v>0.8967242863414846</c:v>
                </c:pt>
                <c:pt idx="577">
                  <c:v>0.89518352296289083</c:v>
                </c:pt>
                <c:pt idx="578">
                  <c:v>0.89364804522195973</c:v>
                </c:pt>
                <c:pt idx="579">
                  <c:v>0.89211782596644273</c:v>
                </c:pt>
                <c:pt idx="580">
                  <c:v>0.89059283822974789</c:v>
                </c:pt>
                <c:pt idx="581">
                  <c:v>0.88907305522935587</c:v>
                </c:pt>
                <c:pt idx="582">
                  <c:v>0.88755845036525127</c:v>
                </c:pt>
                <c:pt idx="583">
                  <c:v>0.8860489972183716</c:v>
                </c:pt>
                <c:pt idx="584">
                  <c:v>0.88454466954907052</c:v>
                </c:pt>
                <c:pt idx="585">
                  <c:v>0.88304544129559748</c:v>
                </c:pt>
                <c:pt idx="586">
                  <c:v>0.88155128657259307</c:v>
                </c:pt>
                <c:pt idx="587">
                  <c:v>0.88006217966959888</c:v>
                </c:pt>
                <c:pt idx="588">
                  <c:v>0.87857809504958262</c:v>
                </c:pt>
                <c:pt idx="589">
                  <c:v>0.87709900734747892</c:v>
                </c:pt>
                <c:pt idx="590">
                  <c:v>0.87562489136874377</c:v>
                </c:pt>
                <c:pt idx="591">
                  <c:v>0.87415572208792369</c:v>
                </c:pt>
                <c:pt idx="592">
                  <c:v>0.87269147464724039</c:v>
                </c:pt>
                <c:pt idx="593">
                  <c:v>0.87123212435518826</c:v>
                </c:pt>
                <c:pt idx="594">
                  <c:v>0.86977764668514612</c:v>
                </c:pt>
                <c:pt idx="595">
                  <c:v>0.8683280172740041</c:v>
                </c:pt>
                <c:pt idx="596">
                  <c:v>0.86688321192080298</c:v>
                </c:pt>
                <c:pt idx="597">
                  <c:v>0.8654432065853862</c:v>
                </c:pt>
                <c:pt idx="598">
                  <c:v>0.8640079773870688</c:v>
                </c:pt>
                <c:pt idx="599">
                  <c:v>0.86257750060331551</c:v>
                </c:pt>
                <c:pt idx="600">
                  <c:v>0.86115175266843391</c:v>
                </c:pt>
                <c:pt idx="601">
                  <c:v>0.85973071017228153</c:v>
                </c:pt>
                <c:pt idx="602">
                  <c:v>0.85831434985898281</c:v>
                </c:pt>
                <c:pt idx="603">
                  <c:v>0.85690264862566223</c:v>
                </c:pt>
                <c:pt idx="604">
                  <c:v>0.85549558352118638</c:v>
                </c:pt>
                <c:pt idx="605">
                  <c:v>0.85409313174492207</c:v>
                </c:pt>
                <c:pt idx="606">
                  <c:v>0.85269527064550332</c:v>
                </c:pt>
                <c:pt idx="607">
                  <c:v>0.85130197771961191</c:v>
                </c:pt>
                <c:pt idx="608">
                  <c:v>0.84991323061077084</c:v>
                </c:pt>
                <c:pt idx="609">
                  <c:v>0.84852900710814738</c:v>
                </c:pt>
                <c:pt idx="610">
                  <c:v>0.84714928514537002</c:v>
                </c:pt>
                <c:pt idx="611">
                  <c:v>0.84577404279935475</c:v>
                </c:pt>
                <c:pt idx="612">
                  <c:v>0.84440325828914509</c:v>
                </c:pt>
                <c:pt idx="613">
                  <c:v>0.84303690997476144</c:v>
                </c:pt>
                <c:pt idx="614">
                  <c:v>0.84167497635606225</c:v>
                </c:pt>
                <c:pt idx="615">
                  <c:v>0.84031743607161713</c:v>
                </c:pt>
                <c:pt idx="616">
                  <c:v>0.83896426789758849</c:v>
                </c:pt>
                <c:pt idx="617">
                  <c:v>0.83761545074662769</c:v>
                </c:pt>
                <c:pt idx="618">
                  <c:v>0.83627096366677767</c:v>
                </c:pt>
                <c:pt idx="619">
                  <c:v>0.8349307858403886</c:v>
                </c:pt>
                <c:pt idx="620">
                  <c:v>0.83359489658304409</c:v>
                </c:pt>
                <c:pt idx="621">
                  <c:v>0.832263275342496</c:v>
                </c:pt>
                <c:pt idx="622">
                  <c:v>0.83093590169761178</c:v>
                </c:pt>
                <c:pt idx="623">
                  <c:v>0.82961275535732892</c:v>
                </c:pt>
                <c:pt idx="624">
                  <c:v>0.82829381615962239</c:v>
                </c:pt>
                <c:pt idx="625">
                  <c:v>0.82697906407048027</c:v>
                </c:pt>
                <c:pt idx="626">
                  <c:v>0.82566847918288833</c:v>
                </c:pt>
                <c:pt idx="627">
                  <c:v>0.82436204171582694</c:v>
                </c:pt>
                <c:pt idx="628">
                  <c:v>0.82305973201327398</c:v>
                </c:pt>
                <c:pt idx="629">
                  <c:v>0.82176153054322165</c:v>
                </c:pt>
                <c:pt idx="630">
                  <c:v>0.82046741789669686</c:v>
                </c:pt>
                <c:pt idx="631">
                  <c:v>0.81917737478679631</c:v>
                </c:pt>
                <c:pt idx="632">
                  <c:v>0.81789138204772771</c:v>
                </c:pt>
                <c:pt idx="633">
                  <c:v>0.81660942063385966</c:v>
                </c:pt>
                <c:pt idx="634">
                  <c:v>0.81533147161878339</c:v>
                </c:pt>
                <c:pt idx="635">
                  <c:v>0.81405751619437894</c:v>
                </c:pt>
                <c:pt idx="636">
                  <c:v>0.81278753566989481</c:v>
                </c:pt>
                <c:pt idx="637">
                  <c:v>0.81152151147103202</c:v>
                </c:pt>
                <c:pt idx="638">
                  <c:v>0.8102594251390397</c:v>
                </c:pt>
                <c:pt idx="639">
                  <c:v>0.80900125832981773</c:v>
                </c:pt>
                <c:pt idx="640">
                  <c:v>0.80774699281302709</c:v>
                </c:pt>
                <c:pt idx="641">
                  <c:v>0.80649661047121135</c:v>
                </c:pt>
                <c:pt idx="642">
                  <c:v>0.80525009329892194</c:v>
                </c:pt>
                <c:pt idx="643">
                  <c:v>0.8040074234018556</c:v>
                </c:pt>
                <c:pt idx="644">
                  <c:v>0.80276858299599774</c:v>
                </c:pt>
                <c:pt idx="645">
                  <c:v>0.8015335544067731</c:v>
                </c:pt>
                <c:pt idx="646">
                  <c:v>0.80030232006820667</c:v>
                </c:pt>
                <c:pt idx="647">
                  <c:v>0.79907486252208981</c:v>
                </c:pt>
                <c:pt idx="648">
                  <c:v>0.79785116441715553</c:v>
                </c:pt>
                <c:pt idx="649">
                  <c:v>0.79663120850826075</c:v>
                </c:pt>
                <c:pt idx="650">
                  <c:v>0.79541497765557634</c:v>
                </c:pt>
                <c:pt idx="651">
                  <c:v>0.79420245482378449</c:v>
                </c:pt>
                <c:pt idx="652">
                  <c:v>0.7929936230812823</c:v>
                </c:pt>
                <c:pt idx="653">
                  <c:v>0.79178846559939597</c:v>
                </c:pt>
                <c:pt idx="654">
                  <c:v>0.79058696565159714</c:v>
                </c:pt>
                <c:pt idx="655">
                  <c:v>0.7893891066127311</c:v>
                </c:pt>
                <c:pt idx="656">
                  <c:v>0.78819487195824889</c:v>
                </c:pt>
                <c:pt idx="657">
                  <c:v>0.78700424526344781</c:v>
                </c:pt>
                <c:pt idx="658">
                  <c:v>0.78581721020271877</c:v>
                </c:pt>
                <c:pt idx="659">
                  <c:v>0.78463375054879902</c:v>
                </c:pt>
                <c:pt idx="660">
                  <c:v>0.78345385017203395</c:v>
                </c:pt>
                <c:pt idx="661">
                  <c:v>0.78227749303964345</c:v>
                </c:pt>
                <c:pt idx="662">
                  <c:v>0.78110466321499628</c:v>
                </c:pt>
                <c:pt idx="663">
                  <c:v>0.77993534485689009</c:v>
                </c:pt>
                <c:pt idx="664">
                  <c:v>0.77876952221883777</c:v>
                </c:pt>
                <c:pt idx="665">
                  <c:v>0.77760717964836201</c:v>
                </c:pt>
                <c:pt idx="666">
                  <c:v>0.77644830158629285</c:v>
                </c:pt>
                <c:pt idx="667">
                  <c:v>0.77529287256607526</c:v>
                </c:pt>
                <c:pt idx="668">
                  <c:v>0.77414087721307956</c:v>
                </c:pt>
                <c:pt idx="669">
                  <c:v>0.77299230024392063</c:v>
                </c:pt>
                <c:pt idx="670">
                  <c:v>0.77184712646578157</c:v>
                </c:pt>
                <c:pt idx="671">
                  <c:v>0.77070534077574337</c:v>
                </c:pt>
                <c:pt idx="672">
                  <c:v>0.76956692816012195</c:v>
                </c:pt>
                <c:pt idx="673">
                  <c:v>0.76843187369380905</c:v>
                </c:pt>
                <c:pt idx="674">
                  <c:v>0.76730016253962097</c:v>
                </c:pt>
                <c:pt idx="675">
                  <c:v>0.76617177994765084</c:v>
                </c:pt>
                <c:pt idx="676">
                  <c:v>0.76504671125462909</c:v>
                </c:pt>
                <c:pt idx="677">
                  <c:v>0.76392494188328819</c:v>
                </c:pt>
                <c:pt idx="678">
                  <c:v>0.76280645734173125</c:v>
                </c:pt>
                <c:pt idx="679">
                  <c:v>0.76169124322281068</c:v>
                </c:pt>
                <c:pt idx="680">
                  <c:v>0.76057928520350726</c:v>
                </c:pt>
                <c:pt idx="681">
                  <c:v>0.75947056904431842</c:v>
                </c:pt>
                <c:pt idx="682">
                  <c:v>0.75836508058864993</c:v>
                </c:pt>
                <c:pt idx="683">
                  <c:v>0.75726280576221294</c:v>
                </c:pt>
                <c:pt idx="684">
                  <c:v>0.75616373057242758</c:v>
                </c:pt>
                <c:pt idx="685">
                  <c:v>0.75506784110782976</c:v>
                </c:pt>
                <c:pt idx="686">
                  <c:v>0.75397512353748564</c:v>
                </c:pt>
                <c:pt idx="687">
                  <c:v>0.7528855641104083</c:v>
                </c:pt>
                <c:pt idx="688">
                  <c:v>0.75179914915498192</c:v>
                </c:pt>
                <c:pt idx="689">
                  <c:v>0.75071586507838972</c:v>
                </c:pt>
                <c:pt idx="690">
                  <c:v>0.74963569836604671</c:v>
                </c:pt>
                <c:pt idx="691">
                  <c:v>0.74855863558103808</c:v>
                </c:pt>
                <c:pt idx="692">
                  <c:v>0.74748466336356167</c:v>
                </c:pt>
                <c:pt idx="693">
                  <c:v>0.74641376843037621</c:v>
                </c:pt>
                <c:pt idx="694">
                  <c:v>0.7453459375742526</c:v>
                </c:pt>
                <c:pt idx="695">
                  <c:v>0.74428115766343217</c:v>
                </c:pt>
                <c:pt idx="696">
                  <c:v>0.74321941564108784</c:v>
                </c:pt>
                <c:pt idx="697">
                  <c:v>0.74216069852478994</c:v>
                </c:pt>
                <c:pt idx="698">
                  <c:v>0.74110499340597813</c:v>
                </c:pt>
                <c:pt idx="699">
                  <c:v>0.74005228744943541</c:v>
                </c:pt>
                <c:pt idx="700">
                  <c:v>0.73900256789276952</c:v>
                </c:pt>
                <c:pt idx="701">
                  <c:v>0.73795582204589594</c:v>
                </c:pt>
                <c:pt idx="702">
                  <c:v>0.73691203729052679</c:v>
                </c:pt>
                <c:pt idx="703">
                  <c:v>0.73587120107966464</c:v>
                </c:pt>
                <c:pt idx="704">
                  <c:v>0.73483330093709798</c:v>
                </c:pt>
                <c:pt idx="705">
                  <c:v>0.73379832445690496</c:v>
                </c:pt>
                <c:pt idx="706">
                  <c:v>0.73276625930295713</c:v>
                </c:pt>
                <c:pt idx="707">
                  <c:v>0.7317370932084305</c:v>
                </c:pt>
                <c:pt idx="708">
                  <c:v>0.73071081397531912</c:v>
                </c:pt>
                <c:pt idx="709">
                  <c:v>0.72968740947395316</c:v>
                </c:pt>
                <c:pt idx="710">
                  <c:v>0.72866686764252109</c:v>
                </c:pt>
                <c:pt idx="711">
                  <c:v>0.72764917648659577</c:v>
                </c:pt>
                <c:pt idx="712">
                  <c:v>0.72663432407866457</c:v>
                </c:pt>
                <c:pt idx="713">
                  <c:v>0.72562229855766358</c:v>
                </c:pt>
                <c:pt idx="714">
                  <c:v>0.72461308812851521</c:v>
                </c:pt>
                <c:pt idx="715">
                  <c:v>0.72360668106167014</c:v>
                </c:pt>
                <c:pt idx="716">
                  <c:v>0.72260306569265254</c:v>
                </c:pt>
                <c:pt idx="717">
                  <c:v>0.7216022304216102</c:v>
                </c:pt>
                <c:pt idx="718">
                  <c:v>0.72060416371286651</c:v>
                </c:pt>
                <c:pt idx="719">
                  <c:v>0.71960885409447872</c:v>
                </c:pt>
                <c:pt idx="720">
                  <c:v>0.7186162901577966</c:v>
                </c:pt>
                <c:pt idx="721">
                  <c:v>0.71762646055702828</c:v>
                </c:pt>
                <c:pt idx="722">
                  <c:v>0.71663935400880685</c:v>
                </c:pt>
                <c:pt idx="723">
                  <c:v>0.71565495929176171</c:v>
                </c:pt>
                <c:pt idx="724">
                  <c:v>0.71467326524609398</c:v>
                </c:pt>
                <c:pt idx="725">
                  <c:v>0.71369426077315412</c:v>
                </c:pt>
                <c:pt idx="726">
                  <c:v>0.71271793483502388</c:v>
                </c:pt>
                <c:pt idx="727">
                  <c:v>0.71174427645410177</c:v>
                </c:pt>
                <c:pt idx="728">
                  <c:v>0.71077327471269092</c:v>
                </c:pt>
                <c:pt idx="729">
                  <c:v>0.709804918752592</c:v>
                </c:pt>
                <c:pt idx="730">
                  <c:v>0.70883919777469728</c:v>
                </c:pt>
                <c:pt idx="731">
                  <c:v>0.70787610103859044</c:v>
                </c:pt>
                <c:pt idx="732">
                  <c:v>0.70691561786214729</c:v>
                </c:pt>
                <c:pt idx="733">
                  <c:v>0.70595773762114167</c:v>
                </c:pt>
                <c:pt idx="734">
                  <c:v>0.70500244974885329</c:v>
                </c:pt>
                <c:pt idx="735">
                  <c:v>0.70404974373567908</c:v>
                </c:pt>
                <c:pt idx="736">
                  <c:v>0.70309960912874836</c:v>
                </c:pt>
                <c:pt idx="737">
                  <c:v>0.70215203553153971</c:v>
                </c:pt>
                <c:pt idx="738">
                  <c:v>0.70120701260350271</c:v>
                </c:pt>
                <c:pt idx="739">
                  <c:v>0.70026453005968081</c:v>
                </c:pt>
                <c:pt idx="740">
                  <c:v>0.69932457767033884</c:v>
                </c:pt>
                <c:pt idx="741">
                  <c:v>0.6983871452605932</c:v>
                </c:pt>
                <c:pt idx="742">
                  <c:v>0.69745222271004348</c:v>
                </c:pt>
                <c:pt idx="743">
                  <c:v>0.69651979995240987</c:v>
                </c:pt>
                <c:pt idx="744">
                  <c:v>0.69558986697517022</c:v>
                </c:pt>
                <c:pt idx="745">
                  <c:v>0.69466241381920346</c:v>
                </c:pt>
                <c:pt idx="746">
                  <c:v>0.69373743057843218</c:v>
                </c:pt>
                <c:pt idx="747">
                  <c:v>0.69281490739947149</c:v>
                </c:pt>
                <c:pt idx="748">
                  <c:v>0.6918948344812782</c:v>
                </c:pt>
                <c:pt idx="749">
                  <c:v>0.69097720207480429</c:v>
                </c:pt>
                <c:pt idx="750">
                  <c:v>0.69006200048265232</c:v>
                </c:pt>
                <c:pt idx="751">
                  <c:v>0.68914922005873347</c:v>
                </c:pt>
                <c:pt idx="752">
                  <c:v>0.68823885120792927</c:v>
                </c:pt>
                <c:pt idx="753">
                  <c:v>0.68733088438575529</c:v>
                </c:pt>
                <c:pt idx="754">
                  <c:v>0.68642531009802699</c:v>
                </c:pt>
                <c:pt idx="755">
                  <c:v>0.68552211890052972</c:v>
                </c:pt>
                <c:pt idx="756">
                  <c:v>0.68462130139868926</c:v>
                </c:pt>
                <c:pt idx="757">
                  <c:v>0.68372284824724749</c:v>
                </c:pt>
                <c:pt idx="758">
                  <c:v>0.68282675014993777</c:v>
                </c:pt>
                <c:pt idx="759">
                  <c:v>0.68193299785916561</c:v>
                </c:pt>
                <c:pt idx="760">
                  <c:v>0.68104158217568955</c:v>
                </c:pt>
                <c:pt idx="761">
                  <c:v>0.68015249394830612</c:v>
                </c:pt>
                <c:pt idx="762">
                  <c:v>0.67926572407353658</c:v>
                </c:pt>
                <c:pt idx="763">
                  <c:v>0.6783812634953158</c:v>
                </c:pt>
                <c:pt idx="764">
                  <c:v>0.67749910320468476</c:v>
                </c:pt>
                <c:pt idx="765">
                  <c:v>0.67661923423948378</c:v>
                </c:pt>
                <c:pt idx="766">
                  <c:v>0.67574164768404998</c:v>
                </c:pt>
                <c:pt idx="767">
                  <c:v>0.67486633466891521</c:v>
                </c:pt>
                <c:pt idx="768">
                  <c:v>0.67399328637050782</c:v>
                </c:pt>
                <c:pt idx="769">
                  <c:v>0.673122494010856</c:v>
                </c:pt>
                <c:pt idx="770">
                  <c:v>0.67225394885729362</c:v>
                </c:pt>
                <c:pt idx="771">
                  <c:v>0.67138764222216818</c:v>
                </c:pt>
                <c:pt idx="772">
                  <c:v>0.67052356546255154</c:v>
                </c:pt>
                <c:pt idx="773">
                  <c:v>0.66966170997995178</c:v>
                </c:pt>
                <c:pt idx="774">
                  <c:v>0.66880206722002888</c:v>
                </c:pt>
                <c:pt idx="775">
                  <c:v>0.66794462867231086</c:v>
                </c:pt>
                <c:pt idx="776">
                  <c:v>0.66708938586991362</c:v>
                </c:pt>
                <c:pt idx="777">
                  <c:v>0.66623633038926156</c:v>
                </c:pt>
                <c:pt idx="778">
                  <c:v>0.66538545384981163</c:v>
                </c:pt>
                <c:pt idx="779">
                  <c:v>0.66453674791377881</c:v>
                </c:pt>
                <c:pt idx="780">
                  <c:v>0.66369020428586312</c:v>
                </c:pt>
                <c:pt idx="781">
                  <c:v>0.66284581471298043</c:v>
                </c:pt>
                <c:pt idx="782">
                  <c:v>0.66200357098399309</c:v>
                </c:pt>
                <c:pt idx="783">
                  <c:v>0.66116346492944489</c:v>
                </c:pt>
                <c:pt idx="784">
                  <c:v>0.66032548842129601</c:v>
                </c:pt>
                <c:pt idx="785">
                  <c:v>0.65948963337266131</c:v>
                </c:pt>
                <c:pt idx="786">
                  <c:v>0.65865589173755057</c:v>
                </c:pt>
                <c:pt idx="787">
                  <c:v>0.65782425551060919</c:v>
                </c:pt>
                <c:pt idx="788">
                  <c:v>0.65699471672686327</c:v>
                </c:pt>
                <c:pt idx="789">
                  <c:v>0.65616726746146414</c:v>
                </c:pt>
                <c:pt idx="790">
                  <c:v>0.65534189982943714</c:v>
                </c:pt>
                <c:pt idx="791">
                  <c:v>0.65451860598543032</c:v>
                </c:pt>
                <c:pt idx="792">
                  <c:v>0.65369737812346618</c:v>
                </c:pt>
                <c:pt idx="793">
                  <c:v>0.65287820847669498</c:v>
                </c:pt>
                <c:pt idx="794">
                  <c:v>0.65206108931714957</c:v>
                </c:pt>
                <c:pt idx="795">
                  <c:v>0.65124601295550322</c:v>
                </c:pt>
                <c:pt idx="796">
                  <c:v>0.65043297174082715</c:v>
                </c:pt>
                <c:pt idx="797">
                  <c:v>0.64962195806035217</c:v>
                </c:pt>
                <c:pt idx="798">
                  <c:v>0.64881296433923097</c:v>
                </c:pt>
                <c:pt idx="799">
                  <c:v>0.64800598304030155</c:v>
                </c:pt>
                <c:pt idx="800">
                  <c:v>0.64720100666385405</c:v>
                </c:pt>
                <c:pt idx="801">
                  <c:v>0.64639802774739763</c:v>
                </c:pt>
                <c:pt idx="802">
                  <c:v>0.64559703886543074</c:v>
                </c:pt>
                <c:pt idx="803">
                  <c:v>0.64479803262921109</c:v>
                </c:pt>
                <c:pt idx="804">
                  <c:v>0.64400100168652963</c:v>
                </c:pt>
                <c:pt idx="805">
                  <c:v>0.64320593872148468</c:v>
                </c:pt>
                <c:pt idx="806">
                  <c:v>0.64241283645425717</c:v>
                </c:pt>
                <c:pt idx="807">
                  <c:v>0.64162168764088989</c:v>
                </c:pt>
                <c:pt idx="808">
                  <c:v>0.64083248507306589</c:v>
                </c:pt>
                <c:pt idx="809">
                  <c:v>0.64004522157789012</c:v>
                </c:pt>
                <c:pt idx="810">
                  <c:v>0.63925989001767181</c:v>
                </c:pt>
                <c:pt idx="811">
                  <c:v>0.63847648328970896</c:v>
                </c:pt>
                <c:pt idx="812">
                  <c:v>0.63769499432607413</c:v>
                </c:pt>
                <c:pt idx="813">
                  <c:v>0.63691541609340163</c:v>
                </c:pt>
                <c:pt idx="814">
                  <c:v>0.63613774159267711</c:v>
                </c:pt>
                <c:pt idx="815">
                  <c:v>0.63536196385902743</c:v>
                </c:pt>
                <c:pt idx="816">
                  <c:v>0.63458807596151345</c:v>
                </c:pt>
                <c:pt idx="817">
                  <c:v>0.63381607100292281</c:v>
                </c:pt>
                <c:pt idx="818">
                  <c:v>0.63304594211956566</c:v>
                </c:pt>
                <c:pt idx="819">
                  <c:v>0.63227768248107108</c:v>
                </c:pt>
                <c:pt idx="820">
                  <c:v>0.63151128529018496</c:v>
                </c:pt>
                <c:pt idx="821">
                  <c:v>0.63074674378256967</c:v>
                </c:pt>
                <c:pt idx="822">
                  <c:v>0.62998405122660517</c:v>
                </c:pt>
                <c:pt idx="823">
                  <c:v>0.62922320092319139</c:v>
                </c:pt>
                <c:pt idx="824">
                  <c:v>0.62846418620555189</c:v>
                </c:pt>
                <c:pt idx="825">
                  <c:v>0.62770700043903915</c:v>
                </c:pt>
                <c:pt idx="826">
                  <c:v>0.6269516370209417</c:v>
                </c:pt>
                <c:pt idx="827">
                  <c:v>0.62619808938029153</c:v>
                </c:pt>
                <c:pt idx="828">
                  <c:v>0.6254463509776742</c:v>
                </c:pt>
                <c:pt idx="829">
                  <c:v>0.62469641530503905</c:v>
                </c:pt>
                <c:pt idx="830">
                  <c:v>0.62394827588551205</c:v>
                </c:pt>
                <c:pt idx="831">
                  <c:v>0.62320192627320881</c:v>
                </c:pt>
                <c:pt idx="832">
                  <c:v>0.62245736005304964</c:v>
                </c:pt>
                <c:pt idx="833">
                  <c:v>0.6217145708405758</c:v>
                </c:pt>
                <c:pt idx="834">
                  <c:v>0.62097355228176698</c:v>
                </c:pt>
                <c:pt idx="835">
                  <c:v>0.62023429805286012</c:v>
                </c:pt>
                <c:pt idx="836">
                  <c:v>0.61949680186016942</c:v>
                </c:pt>
                <c:pt idx="837">
                  <c:v>0.61876105743990795</c:v>
                </c:pt>
                <c:pt idx="838">
                  <c:v>0.6180270585580101</c:v>
                </c:pt>
                <c:pt idx="839">
                  <c:v>0.61729479900995554</c:v>
                </c:pt>
                <c:pt idx="840">
                  <c:v>0.61656427262059477</c:v>
                </c:pt>
                <c:pt idx="841">
                  <c:v>0.61583547324397458</c:v>
                </c:pt>
                <c:pt idx="842">
                  <c:v>0.61510839476316703</c:v>
                </c:pt>
                <c:pt idx="843">
                  <c:v>0.6143830310900974</c:v>
                </c:pt>
                <c:pt idx="844">
                  <c:v>0.61365937616537403</c:v>
                </c:pt>
                <c:pt idx="845">
                  <c:v>0.61293742395812056</c:v>
                </c:pt>
                <c:pt idx="846">
                  <c:v>0.61221716846580787</c:v>
                </c:pt>
                <c:pt idx="847">
                  <c:v>0.61149860371408749</c:v>
                </c:pt>
                <c:pt idx="848">
                  <c:v>0.61078172375662665</c:v>
                </c:pt>
                <c:pt idx="849">
                  <c:v>0.61006652267494432</c:v>
                </c:pt>
                <c:pt idx="850">
                  <c:v>0.60935299457824854</c:v>
                </c:pt>
                <c:pt idx="851">
                  <c:v>0.60864113360327399</c:v>
                </c:pt>
                <c:pt idx="852">
                  <c:v>0.60793093391412201</c:v>
                </c:pt>
                <c:pt idx="853">
                  <c:v>0.60722238970210085</c:v>
                </c:pt>
                <c:pt idx="854">
                  <c:v>0.60651549518556758</c:v>
                </c:pt>
                <c:pt idx="855">
                  <c:v>0.6058102446097704</c:v>
                </c:pt>
                <c:pt idx="856">
                  <c:v>0.60510663224669281</c:v>
                </c:pt>
                <c:pt idx="857">
                  <c:v>0.60440465239489849</c:v>
                </c:pt>
                <c:pt idx="858">
                  <c:v>0.6037042993793772</c:v>
                </c:pt>
                <c:pt idx="859">
                  <c:v>0.60300556755139179</c:v>
                </c:pt>
                <c:pt idx="860">
                  <c:v>0.60230845128832655</c:v>
                </c:pt>
                <c:pt idx="861">
                  <c:v>0.60161294499353635</c:v>
                </c:pt>
                <c:pt idx="862">
                  <c:v>0.6009190430961967</c:v>
                </c:pt>
                <c:pt idx="863">
                  <c:v>0.60022674005115495</c:v>
                </c:pt>
                <c:pt idx="864">
                  <c:v>0.59953603033878311</c:v>
                </c:pt>
                <c:pt idx="865">
                  <c:v>0.59884690846483046</c:v>
                </c:pt>
                <c:pt idx="866">
                  <c:v>0.59815936896027855</c:v>
                </c:pt>
                <c:pt idx="867">
                  <c:v>0.59747340638119562</c:v>
                </c:pt>
                <c:pt idx="868">
                  <c:v>0.59678901530859396</c:v>
                </c:pt>
                <c:pt idx="869">
                  <c:v>0.5961061903482866</c:v>
                </c:pt>
                <c:pt idx="870">
                  <c:v>0.59542492613074571</c:v>
                </c:pt>
                <c:pt idx="871">
                  <c:v>0.59474521731096175</c:v>
                </c:pt>
                <c:pt idx="872">
                  <c:v>0.59406705856830389</c:v>
                </c:pt>
                <c:pt idx="873">
                  <c:v>0.59339044460638102</c:v>
                </c:pt>
                <c:pt idx="874">
                  <c:v>0.59271537015290388</c:v>
                </c:pt>
                <c:pt idx="875">
                  <c:v>0.59204182995954835</c:v>
                </c:pt>
                <c:pt idx="876">
                  <c:v>0.59136981880181905</c:v>
                </c:pt>
                <c:pt idx="877">
                  <c:v>0.5906993314789144</c:v>
                </c:pt>
                <c:pt idx="878">
                  <c:v>0.590030362813593</c:v>
                </c:pt>
                <c:pt idx="879">
                  <c:v>0.58936290765203914</c:v>
                </c:pt>
                <c:pt idx="880">
                  <c:v>0.58869696086373169</c:v>
                </c:pt>
                <c:pt idx="881">
                  <c:v>0.58803251734131212</c:v>
                </c:pt>
                <c:pt idx="882">
                  <c:v>0.5873695720004537</c:v>
                </c:pt>
                <c:pt idx="883">
                  <c:v>0.58670811977973258</c:v>
                </c:pt>
                <c:pt idx="884">
                  <c:v>0.58604815564049773</c:v>
                </c:pt>
                <c:pt idx="885">
                  <c:v>0.5853896745667444</c:v>
                </c:pt>
                <c:pt idx="886">
                  <c:v>0.58473267156498598</c:v>
                </c:pt>
                <c:pt idx="887">
                  <c:v>0.58407714166412839</c:v>
                </c:pt>
                <c:pt idx="888">
                  <c:v>0.58342307991534437</c:v>
                </c:pt>
                <c:pt idx="889">
                  <c:v>0.58277048139194909</c:v>
                </c:pt>
                <c:pt idx="890">
                  <c:v>0.58211934118927666</c:v>
                </c:pt>
                <c:pt idx="891">
                  <c:v>0.58146965442455645</c:v>
                </c:pt>
                <c:pt idx="892">
                  <c:v>0.58082141623679218</c:v>
                </c:pt>
                <c:pt idx="893">
                  <c:v>0.5801746217866397</c:v>
                </c:pt>
                <c:pt idx="894">
                  <c:v>0.57952926625628753</c:v>
                </c:pt>
                <c:pt idx="895">
                  <c:v>0.57888534484933618</c:v>
                </c:pt>
                <c:pt idx="896">
                  <c:v>0.57824285279067977</c:v>
                </c:pt>
                <c:pt idx="897">
                  <c:v>0.57760178532638862</c:v>
                </c:pt>
                <c:pt idx="898">
                  <c:v>0.57696213772359084</c:v>
                </c:pt>
                <c:pt idx="899">
                  <c:v>0.57632390527035671</c:v>
                </c:pt>
                <c:pt idx="900">
                  <c:v>0.57568708327558293</c:v>
                </c:pt>
                <c:pt idx="901">
                  <c:v>0.575051667068877</c:v>
                </c:pt>
                <c:pt idx="902">
                  <c:v>0.57441765200044381</c:v>
                </c:pt>
                <c:pt idx="903">
                  <c:v>0.57378503344097198</c:v>
                </c:pt>
                <c:pt idx="904">
                  <c:v>0.57315380678152095</c:v>
                </c:pt>
                <c:pt idx="905">
                  <c:v>0.57252396743340928</c:v>
                </c:pt>
                <c:pt idx="906">
                  <c:v>0.57189551082810375</c:v>
                </c:pt>
                <c:pt idx="907">
                  <c:v>0.57126843241710801</c:v>
                </c:pt>
                <c:pt idx="908">
                  <c:v>0.57064272767185376</c:v>
                </c:pt>
                <c:pt idx="909">
                  <c:v>0.5700183920835914</c:v>
                </c:pt>
                <c:pt idx="910">
                  <c:v>0.56939542116328146</c:v>
                </c:pt>
                <c:pt idx="911">
                  <c:v>0.56877381044148756</c:v>
                </c:pt>
                <c:pt idx="912">
                  <c:v>0.56815355546826884</c:v>
                </c:pt>
                <c:pt idx="913">
                  <c:v>0.56753465181307461</c:v>
                </c:pt>
                <c:pt idx="914">
                  <c:v>0.56691709506463828</c:v>
                </c:pt>
                <c:pt idx="915">
                  <c:v>0.56630088083087238</c:v>
                </c:pt>
                <c:pt idx="916">
                  <c:v>0.56568600473876507</c:v>
                </c:pt>
                <c:pt idx="917">
                  <c:v>0.565072462434276</c:v>
                </c:pt>
                <c:pt idx="918">
                  <c:v>0.56446024958223462</c:v>
                </c:pt>
                <c:pt idx="919">
                  <c:v>0.56384936186623646</c:v>
                </c:pt>
                <c:pt idx="920">
                  <c:v>0.56323979498854326</c:v>
                </c:pt>
                <c:pt idx="921">
                  <c:v>0.56263154466998111</c:v>
                </c:pt>
                <c:pt idx="922">
                  <c:v>0.56202460664984089</c:v>
                </c:pt>
                <c:pt idx="923">
                  <c:v>0.56141897668577867</c:v>
                </c:pt>
                <c:pt idx="924">
                  <c:v>0.56081465055371638</c:v>
                </c:pt>
                <c:pt idx="925">
                  <c:v>0.56021162404774461</c:v>
                </c:pt>
                <c:pt idx="926">
                  <c:v>0.55960989298002428</c:v>
                </c:pt>
                <c:pt idx="927">
                  <c:v>0.5590094531806894</c:v>
                </c:pt>
                <c:pt idx="928">
                  <c:v>0.55841030049775198</c:v>
                </c:pt>
                <c:pt idx="929">
                  <c:v>0.55781243079700482</c:v>
                </c:pt>
                <c:pt idx="930">
                  <c:v>0.55721583996192781</c:v>
                </c:pt>
                <c:pt idx="931">
                  <c:v>0.5566205238935924</c:v>
                </c:pt>
                <c:pt idx="932">
                  <c:v>0.5560264785105683</c:v>
                </c:pt>
                <c:pt idx="933">
                  <c:v>0.55543369974882995</c:v>
                </c:pt>
                <c:pt idx="934">
                  <c:v>0.55484218356166404</c:v>
                </c:pt>
                <c:pt idx="935">
                  <c:v>0.55425192591957717</c:v>
                </c:pt>
                <c:pt idx="936">
                  <c:v>0.55366292281020457</c:v>
                </c:pt>
                <c:pt idx="937">
                  <c:v>0.55307517023821928</c:v>
                </c:pt>
                <c:pt idx="938">
                  <c:v>0.55248866422524134</c:v>
                </c:pt>
                <c:pt idx="939">
                  <c:v>0.55190340080974842</c:v>
                </c:pt>
                <c:pt idx="940">
                  <c:v>0.55131937604698689</c:v>
                </c:pt>
                <c:pt idx="941">
                  <c:v>0.55073658600888209</c:v>
                </c:pt>
                <c:pt idx="942">
                  <c:v>0.55015502678395201</c:v>
                </c:pt>
                <c:pt idx="943">
                  <c:v>0.54957469447721785</c:v>
                </c:pt>
                <c:pt idx="944">
                  <c:v>0.54899558521011849</c:v>
                </c:pt>
                <c:pt idx="945">
                  <c:v>0.54841769512042371</c:v>
                </c:pt>
                <c:pt idx="946">
                  <c:v>0.54784102036214777</c:v>
                </c:pt>
                <c:pt idx="947">
                  <c:v>0.54726555710546487</c:v>
                </c:pt>
                <c:pt idx="948">
                  <c:v>0.54669130153662382</c:v>
                </c:pt>
                <c:pt idx="949">
                  <c:v>0.54611824985786428</c:v>
                </c:pt>
                <c:pt idx="950">
                  <c:v>0.54554639828733253</c:v>
                </c:pt>
                <c:pt idx="951">
                  <c:v>0.54497574305899843</c:v>
                </c:pt>
                <c:pt idx="952">
                  <c:v>0.54440628042257322</c:v>
                </c:pt>
                <c:pt idx="953">
                  <c:v>0.54383800664342641</c:v>
                </c:pt>
                <c:pt idx="954">
                  <c:v>0.54327091800250527</c:v>
                </c:pt>
                <c:pt idx="955">
                  <c:v>0.54270501079625255</c:v>
                </c:pt>
                <c:pt idx="956">
                  <c:v>0.54214028133652714</c:v>
                </c:pt>
                <c:pt idx="957">
                  <c:v>0.54157672595052242</c:v>
                </c:pt>
                <c:pt idx="958">
                  <c:v>0.5410143409806879</c:v>
                </c:pt>
                <c:pt idx="959">
                  <c:v>0.54045312278464996</c:v>
                </c:pt>
                <c:pt idx="960">
                  <c:v>0.53989306773513213</c:v>
                </c:pt>
                <c:pt idx="961">
                  <c:v>0.53933417221987845</c:v>
                </c:pt>
                <c:pt idx="962">
                  <c:v>0.53877643264157449</c:v>
                </c:pt>
                <c:pt idx="963">
                  <c:v>0.53821984541777124</c:v>
                </c:pt>
                <c:pt idx="964">
                  <c:v>0.53766440698080764</c:v>
                </c:pt>
                <c:pt idx="965">
                  <c:v>0.53711011377773454</c:v>
                </c:pt>
                <c:pt idx="966">
                  <c:v>0.53655696227023941</c:v>
                </c:pt>
                <c:pt idx="967">
                  <c:v>0.53600494893457051</c:v>
                </c:pt>
                <c:pt idx="968">
                  <c:v>0.53545407026146197</c:v>
                </c:pt>
                <c:pt idx="969">
                  <c:v>0.53490432275606004</c:v>
                </c:pt>
                <c:pt idx="970">
                  <c:v>0.53435570293784873</c:v>
                </c:pt>
                <c:pt idx="971">
                  <c:v>0.53380820734057632</c:v>
                </c:pt>
                <c:pt idx="972">
                  <c:v>0.53326183251218273</c:v>
                </c:pt>
                <c:pt idx="973">
                  <c:v>0.53271657501472658</c:v>
                </c:pt>
                <c:pt idx="974">
                  <c:v>0.53217243142431314</c:v>
                </c:pt>
                <c:pt idx="975">
                  <c:v>0.53162939833102307</c:v>
                </c:pt>
                <c:pt idx="976">
                  <c:v>0.53108747233884057</c:v>
                </c:pt>
                <c:pt idx="977">
                  <c:v>0.53054665006558299</c:v>
                </c:pt>
                <c:pt idx="978">
                  <c:v>0.53000692814283068</c:v>
                </c:pt>
                <c:pt idx="979">
                  <c:v>0.52946830321585614</c:v>
                </c:pt>
                <c:pt idx="980">
                  <c:v>0.52893077194355587</c:v>
                </c:pt>
                <c:pt idx="981">
                  <c:v>0.52839433099837985</c:v>
                </c:pt>
                <c:pt idx="982">
                  <c:v>0.52785897706626395</c:v>
                </c:pt>
                <c:pt idx="983">
                  <c:v>0.5273247068465613</c:v>
                </c:pt>
                <c:pt idx="984">
                  <c:v>0.52679151705197425</c:v>
                </c:pt>
                <c:pt idx="985">
                  <c:v>0.5262594044084874</c:v>
                </c:pt>
                <c:pt idx="986">
                  <c:v>0.52572836565530023</c:v>
                </c:pt>
                <c:pt idx="987">
                  <c:v>0.52519839754476061</c:v>
                </c:pt>
                <c:pt idx="988">
                  <c:v>0.52466949684229869</c:v>
                </c:pt>
                <c:pt idx="989">
                  <c:v>0.52414166032636067</c:v>
                </c:pt>
                <c:pt idx="990">
                  <c:v>0.52361488478834428</c:v>
                </c:pt>
                <c:pt idx="991">
                  <c:v>0.52308916703253261</c:v>
                </c:pt>
                <c:pt idx="992">
                  <c:v>0.52256450387603059</c:v>
                </c:pt>
                <c:pt idx="993">
                  <c:v>0.52204089214869986</c:v>
                </c:pt>
                <c:pt idx="994">
                  <c:v>0.52151832869309567</c:v>
                </c:pt>
                <c:pt idx="995">
                  <c:v>0.52099681036440249</c:v>
                </c:pt>
                <c:pt idx="996">
                  <c:v>0.52047633403037208</c:v>
                </c:pt>
                <c:pt idx="997">
                  <c:v>0.51995689657125999</c:v>
                </c:pt>
                <c:pt idx="998">
                  <c:v>0.51943849487976324</c:v>
                </c:pt>
                <c:pt idx="999">
                  <c:v>0.51892112586095873</c:v>
                </c:pt>
                <c:pt idx="1000">
                  <c:v>0.5184047864322413</c:v>
                </c:pt>
                <c:pt idx="1001">
                  <c:v>0.51788947352326298</c:v>
                </c:pt>
              </c:numCache>
            </c:numRef>
          </c:xVal>
          <c:yVal>
            <c:numRef>
              <c:f>'Diseño reactor'!$Y$10:$Y$1011</c:f>
              <c:numCache>
                <c:formatCode>0.0</c:formatCode>
                <c:ptCount val="1002"/>
                <c:pt idx="0">
                  <c:v>191.24056630437241</c:v>
                </c:pt>
                <c:pt idx="1">
                  <c:v>227.98736107096013</c:v>
                </c:pt>
                <c:pt idx="2">
                  <c:v>264.24896120375342</c:v>
                </c:pt>
                <c:pt idx="3">
                  <c:v>300.03171107525321</c:v>
                </c:pt>
                <c:pt idx="4">
                  <c:v>335.34186325353772</c:v>
                </c:pt>
                <c:pt idx="5">
                  <c:v>370.1855799924013</c:v>
                </c:pt>
                <c:pt idx="6">
                  <c:v>404.56893469447147</c:v>
                </c:pt>
                <c:pt idx="7">
                  <c:v>438.49791334784896</c:v>
                </c:pt>
                <c:pt idx="8">
                  <c:v>471.97841593679823</c:v>
                </c:pt>
                <c:pt idx="9">
                  <c:v>505.0162578270141</c:v>
                </c:pt>
                <c:pt idx="10">
                  <c:v>537.61717112596421</c:v>
                </c:pt>
                <c:pt idx="11">
                  <c:v>569.78680601881194</c:v>
                </c:pt>
                <c:pt idx="12">
                  <c:v>601.53073208040155</c:v>
                </c:pt>
                <c:pt idx="13">
                  <c:v>632.8544395637814</c:v>
                </c:pt>
                <c:pt idx="14">
                  <c:v>663.76334066572952</c:v>
                </c:pt>
                <c:pt idx="15">
                  <c:v>694.2627707697402</c:v>
                </c:pt>
                <c:pt idx="16">
                  <c:v>724.35798966691129</c:v>
                </c:pt>
                <c:pt idx="17">
                  <c:v>754.05418275516911</c:v>
                </c:pt>
                <c:pt idx="18">
                  <c:v>783.35646221726154</c:v>
                </c:pt>
                <c:pt idx="19">
                  <c:v>812.26986817792761</c:v>
                </c:pt>
                <c:pt idx="20">
                  <c:v>840.79936984065785</c:v>
                </c:pt>
                <c:pt idx="21">
                  <c:v>868.94986660444147</c:v>
                </c:pt>
                <c:pt idx="22">
                  <c:v>896.72618916089164</c:v>
                </c:pt>
                <c:pt idx="23">
                  <c:v>924.13310057212857</c:v>
                </c:pt>
                <c:pt idx="24">
                  <c:v>951.17529732980051</c:v>
                </c:pt>
                <c:pt idx="25">
                  <c:v>977.85741039559844</c:v>
                </c:pt>
                <c:pt idx="26">
                  <c:v>1004.1840062236306</c:v>
                </c:pt>
                <c:pt idx="27">
                  <c:v>1030.1595877650061</c:v>
                </c:pt>
                <c:pt idx="28">
                  <c:v>1055.7885954549665</c:v>
                </c:pt>
                <c:pt idx="29">
                  <c:v>1081.0754081829036</c:v>
                </c:pt>
                <c:pt idx="30">
                  <c:v>1106.024344245596</c:v>
                </c:pt>
                <c:pt idx="31">
                  <c:v>1130.6396622839754</c:v>
                </c:pt>
                <c:pt idx="32">
                  <c:v>1154.9255622037515</c:v>
                </c:pt>
                <c:pt idx="33">
                  <c:v>1178.886186080191</c:v>
                </c:pt>
                <c:pt idx="34">
                  <c:v>1202.5256190473608</c:v>
                </c:pt>
                <c:pt idx="35">
                  <c:v>1225.8478901721264</c:v>
                </c:pt>
                <c:pt idx="36">
                  <c:v>1248.8569733132003</c:v>
                </c:pt>
                <c:pt idx="37">
                  <c:v>1271.5567879655125</c:v>
                </c:pt>
                <c:pt idx="38">
                  <c:v>1293.9512000901966</c:v>
                </c:pt>
                <c:pt idx="39">
                  <c:v>1316.0440229304479</c:v>
                </c:pt>
                <c:pt idx="40">
                  <c:v>1337.8390178135282</c:v>
                </c:pt>
                <c:pt idx="41">
                  <c:v>1359.3398949391767</c:v>
                </c:pt>
                <c:pt idx="42">
                  <c:v>1380.5503141546787</c:v>
                </c:pt>
                <c:pt idx="43">
                  <c:v>1401.4738857168443</c:v>
                </c:pt>
                <c:pt idx="44">
                  <c:v>1422.114171041145</c:v>
                </c:pt>
                <c:pt idx="45">
                  <c:v>1442.4746834382379</c:v>
                </c:pt>
                <c:pt idx="46">
                  <c:v>1462.5588888381287</c:v>
                </c:pt>
                <c:pt idx="47">
                  <c:v>1482.3702065021819</c:v>
                </c:pt>
                <c:pt idx="48">
                  <c:v>1501.9120097232237</c:v>
                </c:pt>
                <c:pt idx="49">
                  <c:v>1521.1876265139508</c:v>
                </c:pt>
                <c:pt idx="50">
                  <c:v>1540.2003402838491</c:v>
                </c:pt>
                <c:pt idx="51">
                  <c:v>1558.9533905048586</c:v>
                </c:pt>
                <c:pt idx="52">
                  <c:v>1577.4499733659723</c:v>
                </c:pt>
                <c:pt idx="53">
                  <c:v>1595.6932424169759</c:v>
                </c:pt>
                <c:pt idx="54">
                  <c:v>1613.6863092015383</c:v>
                </c:pt>
                <c:pt idx="55">
                  <c:v>1631.4322438798317</c:v>
                </c:pt>
                <c:pt idx="56">
                  <c:v>1648.9340758408869</c:v>
                </c:pt>
                <c:pt idx="57">
                  <c:v>1666.1947943048647</c:v>
                </c:pt>
                <c:pt idx="58">
                  <c:v>1683.2173489154193</c:v>
                </c:pt>
                <c:pt idx="59">
                  <c:v>1700.0046503223596</c:v>
                </c:pt>
                <c:pt idx="60">
                  <c:v>1716.5595707547473</c:v>
                </c:pt>
                <c:pt idx="61">
                  <c:v>1732.8849445846395</c:v>
                </c:pt>
                <c:pt idx="62">
                  <c:v>1748.9835688816229</c:v>
                </c:pt>
                <c:pt idx="63">
                  <c:v>1764.8582039583137</c:v>
                </c:pt>
                <c:pt idx="64">
                  <c:v>1780.5115739069902</c:v>
                </c:pt>
                <c:pt idx="65">
                  <c:v>1795.946367127505</c:v>
                </c:pt>
                <c:pt idx="66">
                  <c:v>1811.1652368466507</c:v>
                </c:pt>
                <c:pt idx="67">
                  <c:v>1826.1708016291116</c:v>
                </c:pt>
                <c:pt idx="68">
                  <c:v>1840.9656458801778</c:v>
                </c:pt>
                <c:pt idx="69">
                  <c:v>1855.5523203403347</c:v>
                </c:pt>
                <c:pt idx="70">
                  <c:v>1869.9333425719121</c:v>
                </c:pt>
                <c:pt idx="71">
                  <c:v>1884.1111974378985</c:v>
                </c:pt>
                <c:pt idx="72">
                  <c:v>1898.0883375730855</c:v>
                </c:pt>
                <c:pt idx="73">
                  <c:v>1911.8671838476628</c:v>
                </c:pt>
                <c:pt idx="74">
                  <c:v>1925.4501258234034</c:v>
                </c:pt>
                <c:pt idx="75">
                  <c:v>1938.8395222025749</c:v>
                </c:pt>
                <c:pt idx="76">
                  <c:v>1952.0377012696895</c:v>
                </c:pt>
                <c:pt idx="77">
                  <c:v>1965.0469613262371</c:v>
                </c:pt>
                <c:pt idx="78">
                  <c:v>1977.8695711185155</c:v>
                </c:pt>
                <c:pt idx="79">
                  <c:v>1990.5077702586759</c:v>
                </c:pt>
                <c:pt idx="80">
                  <c:v>2002.9637696391085</c:v>
                </c:pt>
                <c:pt idx="81">
                  <c:v>2015.2397518402911</c:v>
                </c:pt>
                <c:pt idx="82">
                  <c:v>2027.3378715321853</c:v>
                </c:pt>
                <c:pt idx="83">
                  <c:v>2039.2602558693395</c:v>
                </c:pt>
                <c:pt idx="84">
                  <c:v>2051.0090048797642</c:v>
                </c:pt>
                <c:pt idx="85">
                  <c:v>2062.5861918477121</c:v>
                </c:pt>
                <c:pt idx="86">
                  <c:v>2073.993863690464</c:v>
                </c:pt>
                <c:pt idx="87">
                  <c:v>2085.2340413292204</c:v>
                </c:pt>
                <c:pt idx="88">
                  <c:v>2096.3087200542027</c:v>
                </c:pt>
                <c:pt idx="89">
                  <c:v>2107.2198698840671</c:v>
                </c:pt>
                <c:pt idx="90">
                  <c:v>2117.9694359197229</c:v>
                </c:pt>
                <c:pt idx="91">
                  <c:v>2128.5593386926562</c:v>
                </c:pt>
                <c:pt idx="92">
                  <c:v>2138.9914745078504</c:v>
                </c:pt>
                <c:pt idx="93">
                  <c:v>2149.267715781401</c:v>
                </c:pt>
                <c:pt idx="94">
                  <c:v>2159.3899113729044</c:v>
                </c:pt>
                <c:pt idx="95">
                  <c:v>2169.359886912725</c:v>
                </c:pt>
                <c:pt idx="96">
                  <c:v>2179.1794451242163</c:v>
                </c:pt>
                <c:pt idx="97">
                  <c:v>2188.8503661409873</c:v>
                </c:pt>
                <c:pt idx="98">
                  <c:v>2198.3744078192904</c:v>
                </c:pt>
                <c:pt idx="99">
                  <c:v>2207.7533060456299</c:v>
                </c:pt>
                <c:pt idx="100">
                  <c:v>2216.9887750396574</c:v>
                </c:pt>
                <c:pt idx="101">
                  <c:v>2226.0825076524311</c:v>
                </c:pt>
                <c:pt idx="102">
                  <c:v>2235.0361756601396</c:v>
                </c:pt>
                <c:pt idx="103">
                  <c:v>2243.8514300533352</c:v>
                </c:pt>
                <c:pt idx="104">
                  <c:v>2252.5299013217805</c:v>
                </c:pt>
                <c:pt idx="105">
                  <c:v>2261.0731997349626</c:v>
                </c:pt>
                <c:pt idx="106">
                  <c:v>2269.4829156183569</c:v>
                </c:pt>
                <c:pt idx="107">
                  <c:v>2277.760619625511</c:v>
                </c:pt>
                <c:pt idx="108">
                  <c:v>2285.9078630060144</c:v>
                </c:pt>
                <c:pt idx="109">
                  <c:v>2293.9261778694249</c:v>
                </c:pt>
                <c:pt idx="110">
                  <c:v>2301.8170774452228</c:v>
                </c:pt>
                <c:pt idx="111">
                  <c:v>2309.5820563388506</c:v>
                </c:pt>
                <c:pt idx="112">
                  <c:v>2317.2225907839115</c:v>
                </c:pt>
                <c:pt idx="113">
                  <c:v>2324.7401388905846</c:v>
                </c:pt>
                <c:pt idx="114">
                  <c:v>2332.1361408903208</c:v>
                </c:pt>
                <c:pt idx="115">
                  <c:v>2339.4120193768881</c:v>
                </c:pt>
                <c:pt idx="116">
                  <c:v>2346.5691795438083</c:v>
                </c:pt>
                <c:pt idx="117">
                  <c:v>2353.6090094182673</c:v>
                </c:pt>
                <c:pt idx="118">
                  <c:v>2360.5328800915345</c:v>
                </c:pt>
                <c:pt idx="119">
                  <c:v>2367.3421459459764</c:v>
                </c:pt>
                <c:pt idx="120">
                  <c:v>2374.0381448786839</c:v>
                </c:pt>
                <c:pt idx="121">
                  <c:v>2380.6221985218049</c:v>
                </c:pt>
                <c:pt idx="122">
                  <c:v>2387.095612459605</c:v>
                </c:pt>
                <c:pt idx="123">
                  <c:v>2393.4596764423413</c:v>
                </c:pt>
                <c:pt idx="124">
                  <c:v>2399.7156645969635</c:v>
                </c:pt>
                <c:pt idx="125">
                  <c:v>2405.8648356347353</c:v>
                </c:pt>
                <c:pt idx="126">
                  <c:v>2411.908433055788</c:v>
                </c:pt>
                <c:pt idx="127">
                  <c:v>2417.8476853506813</c:v>
                </c:pt>
                <c:pt idx="128">
                  <c:v>2423.6838061990129</c:v>
                </c:pt>
                <c:pt idx="129">
                  <c:v>2429.4179946651157</c:v>
                </c:pt>
                <c:pt idx="130">
                  <c:v>2435.0514353909125</c:v>
                </c:pt>
                <c:pt idx="131">
                  <c:v>2440.5852987859289</c:v>
                </c:pt>
                <c:pt idx="132">
                  <c:v>2446.0207412145787</c:v>
                </c:pt>
                <c:pt idx="133">
                  <c:v>2451.3589051806935</c:v>
                </c:pt>
                <c:pt idx="134">
                  <c:v>2456.6009195093898</c:v>
                </c:pt>
                <c:pt idx="135">
                  <c:v>2461.7478995262982</c:v>
                </c:pt>
                <c:pt idx="136">
                  <c:v>2466.8009472341955</c:v>
                </c:pt>
                <c:pt idx="137">
                  <c:v>2471.7611514870864</c:v>
                </c:pt>
                <c:pt idx="138">
                  <c:v>2476.6295881617716</c:v>
                </c:pt>
                <c:pt idx="139">
                  <c:v>2481.4073203269495</c:v>
                </c:pt>
                <c:pt idx="140">
                  <c:v>2486.0953984098724</c:v>
                </c:pt>
                <c:pt idx="141">
                  <c:v>2490.6948603606265</c:v>
                </c:pt>
                <c:pt idx="142">
                  <c:v>2495.2067318140403</c:v>
                </c:pt>
                <c:pt idx="143">
                  <c:v>2499.6320262492777</c:v>
                </c:pt>
                <c:pt idx="144">
                  <c:v>2503.9717451471593</c:v>
                </c:pt>
                <c:pt idx="145">
                  <c:v>2508.2268781452185</c:v>
                </c:pt>
                <c:pt idx="146">
                  <c:v>2512.3984031905616</c:v>
                </c:pt>
                <c:pt idx="147">
                  <c:v>2516.4872866905457</c:v>
                </c:pt>
                <c:pt idx="148">
                  <c:v>2520.4944836613149</c:v>
                </c:pt>
                <c:pt idx="149">
                  <c:v>2524.4209378742235</c:v>
                </c:pt>
                <c:pt idx="150">
                  <c:v>2528.2675820001941</c:v>
                </c:pt>
                <c:pt idx="151">
                  <c:v>2532.0353377520205</c:v>
                </c:pt>
                <c:pt idx="152">
                  <c:v>2535.7251160246628</c:v>
                </c:pt>
                <c:pt idx="153">
                  <c:v>2539.3378170335673</c:v>
                </c:pt>
                <c:pt idx="154">
                  <c:v>2542.8743304510349</c:v>
                </c:pt>
                <c:pt idx="155">
                  <c:v>2546.3355355406579</c:v>
                </c:pt>
                <c:pt idx="156">
                  <c:v>2549.7223012898894</c:v>
                </c:pt>
                <c:pt idx="157">
                  <c:v>2553.0354865407317</c:v>
                </c:pt>
                <c:pt idx="158">
                  <c:v>2556.2759401186063</c:v>
                </c:pt>
                <c:pt idx="159">
                  <c:v>2559.4445009594183</c:v>
                </c:pt>
                <c:pt idx="160">
                  <c:v>2562.5419982348349</c:v>
                </c:pt>
                <c:pt idx="161">
                  <c:v>2565.5692514758316</c:v>
                </c:pt>
                <c:pt idx="162">
                  <c:v>2568.5270706945066</c:v>
                </c:pt>
                <c:pt idx="163">
                  <c:v>2571.4162565042006</c:v>
                </c:pt>
                <c:pt idx="164">
                  <c:v>2574.2376002379519</c:v>
                </c:pt>
                <c:pt idx="165">
                  <c:v>2576.9918840653072</c:v>
                </c:pt>
                <c:pt idx="166">
                  <c:v>2579.6798811075064</c:v>
                </c:pt>
                <c:pt idx="167">
                  <c:v>2582.3023555510836</c:v>
                </c:pt>
                <c:pt idx="168">
                  <c:v>2584.8600627598948</c:v>
                </c:pt>
                <c:pt idx="169">
                  <c:v>2587.3537493855983</c:v>
                </c:pt>
                <c:pt idx="170">
                  <c:v>2589.7841534766112</c:v>
                </c:pt>
                <c:pt idx="171">
                  <c:v>2592.1520045855755</c:v>
                </c:pt>
                <c:pt idx="172">
                  <c:v>2594.4580238753347</c:v>
                </c:pt>
                <c:pt idx="173">
                  <c:v>2596.7029242234685</c:v>
                </c:pt>
                <c:pt idx="174">
                  <c:v>2598.8874103253856</c:v>
                </c:pt>
                <c:pt idx="175">
                  <c:v>2601.0121787960124</c:v>
                </c:pt>
                <c:pt idx="176">
                  <c:v>2603.0779182700876</c:v>
                </c:pt>
                <c:pt idx="177">
                  <c:v>2605.0853095010962</c:v>
                </c:pt>
                <c:pt idx="178">
                  <c:v>2607.0350254588398</c:v>
                </c:pt>
                <c:pt idx="179">
                  <c:v>2608.927731425696</c:v>
                </c:pt>
                <c:pt idx="180">
                  <c:v>2610.7640850915595</c:v>
                </c:pt>
                <c:pt idx="181">
                  <c:v>2612.5447366474987</c:v>
                </c:pt>
                <c:pt idx="182">
                  <c:v>2614.2703288781408</c:v>
                </c:pt>
                <c:pt idx="183">
                  <c:v>2615.9414972528111</c:v>
                </c:pt>
                <c:pt idx="184">
                  <c:v>2617.5588700154321</c:v>
                </c:pt>
                <c:pt idx="185">
                  <c:v>2619.1230682732148</c:v>
                </c:pt>
                <c:pt idx="186">
                  <c:v>2620.6347060841567</c:v>
                </c:pt>
                <c:pt idx="187">
                  <c:v>2622.0943905433583</c:v>
                </c:pt>
                <c:pt idx="188">
                  <c:v>2623.5027218681798</c:v>
                </c:pt>
                <c:pt idx="189">
                  <c:v>2624.8602934822493</c:v>
                </c:pt>
                <c:pt idx="190">
                  <c:v>2626.16769209836</c:v>
                </c:pt>
                <c:pt idx="191">
                  <c:v>2627.4254978002386</c:v>
                </c:pt>
                <c:pt idx="192">
                  <c:v>2628.6342841232349</c:v>
                </c:pt>
                <c:pt idx="193">
                  <c:v>2629.7946181339248</c:v>
                </c:pt>
                <c:pt idx="194">
                  <c:v>2630.9070605086577</c:v>
                </c:pt>
                <c:pt idx="195">
                  <c:v>2631.9721656110505</c:v>
                </c:pt>
                <c:pt idx="196">
                  <c:v>2632.9904815684622</c:v>
                </c:pt>
                <c:pt idx="197">
                  <c:v>2633.9625503474426</c:v>
                </c:pt>
                <c:pt idx="198">
                  <c:v>2634.88890782818</c:v>
                </c:pt>
                <c:pt idx="199">
                  <c:v>2635.770083877972</c:v>
                </c:pt>
                <c:pt idx="200">
                  <c:v>2636.6066024237184</c:v>
                </c:pt>
                <c:pt idx="201">
                  <c:v>2637.3989815234477</c:v>
                </c:pt>
                <c:pt idx="202">
                  <c:v>2638.1477334369197</c:v>
                </c:pt>
                <c:pt idx="203">
                  <c:v>2638.8533646952769</c:v>
                </c:pt>
                <c:pt idx="204">
                  <c:v>2639.5163761697927</c:v>
                </c:pt>
                <c:pt idx="205">
                  <c:v>2640.1372631397098</c:v>
                </c:pt>
                <c:pt idx="206">
                  <c:v>2640.7165153591918</c:v>
                </c:pt>
                <c:pt idx="207">
                  <c:v>2641.2546171233894</c:v>
                </c:pt>
                <c:pt idx="208">
                  <c:v>2641.7520473336572</c:v>
                </c:pt>
                <c:pt idx="209">
                  <c:v>2642.2092795618946</c:v>
                </c:pt>
                <c:pt idx="210">
                  <c:v>2642.6267821140696</c:v>
                </c:pt>
                <c:pt idx="211">
                  <c:v>2643.0050180928979</c:v>
                </c:pt>
                <c:pt idx="212">
                  <c:v>2643.3444454597102</c:v>
                </c:pt>
                <c:pt idx="213">
                  <c:v>2643.6455170955251</c:v>
                </c:pt>
                <c:pt idx="214">
                  <c:v>2643.9086808613033</c:v>
                </c:pt>
                <c:pt idx="215">
                  <c:v>2644.1343796574511</c:v>
                </c:pt>
                <c:pt idx="216">
                  <c:v>2644.3230514825241</c:v>
                </c:pt>
                <c:pt idx="217">
                  <c:v>2644.4751294911907</c:v>
                </c:pt>
                <c:pt idx="218">
                  <c:v>2644.591042051441</c:v>
                </c:pt>
                <c:pt idx="219">
                  <c:v>2644.6712128010499</c:v>
                </c:pt>
                <c:pt idx="220">
                  <c:v>2644.7160607033193</c:v>
                </c:pt>
                <c:pt idx="221">
                  <c:v>2644.7260001021004</c:v>
                </c:pt>
                <c:pt idx="222">
                  <c:v>2644.701440776113</c:v>
                </c:pt>
                <c:pt idx="223">
                  <c:v>2644.6427879925577</c:v>
                </c:pt>
                <c:pt idx="224">
                  <c:v>2644.5504425600425</c:v>
                </c:pt>
                <c:pt idx="225">
                  <c:v>2644.4248008808408</c:v>
                </c:pt>
                <c:pt idx="226">
                  <c:v>2644.2662550024666</c:v>
                </c:pt>
                <c:pt idx="227">
                  <c:v>2644.0751926686003</c:v>
                </c:pt>
                <c:pt idx="228">
                  <c:v>2643.8519973693601</c:v>
                </c:pt>
                <c:pt idx="229">
                  <c:v>2643.5970483909332</c:v>
                </c:pt>
                <c:pt idx="230">
                  <c:v>2643.3107208645733</c:v>
                </c:pt>
                <c:pt idx="231">
                  <c:v>2642.993385814982</c:v>
                </c:pt>
                <c:pt idx="232">
                  <c:v>2642.645410208062</c:v>
                </c:pt>
                <c:pt idx="233">
                  <c:v>2642.2671569980753</c:v>
                </c:pt>
                <c:pt idx="234">
                  <c:v>2641.8589851742072</c:v>
                </c:pt>
                <c:pt idx="235">
                  <c:v>2641.4212498065199</c:v>
                </c:pt>
                <c:pt idx="236">
                  <c:v>2640.9543020913538</c:v>
                </c:pt>
                <c:pt idx="237">
                  <c:v>2640.4584893961342</c:v>
                </c:pt>
                <c:pt idx="238">
                  <c:v>2639.9341553036206</c:v>
                </c:pt>
                <c:pt idx="239">
                  <c:v>2639.3816396555976</c:v>
                </c:pt>
                <c:pt idx="240">
                  <c:v>2638.8012785960159</c:v>
                </c:pt>
                <c:pt idx="241">
                  <c:v>2638.1934046135957</c:v>
                </c:pt>
                <c:pt idx="242">
                  <c:v>2637.5583465838813</c:v>
                </c:pt>
                <c:pt idx="243">
                  <c:v>2636.8964298107926</c:v>
                </c:pt>
                <c:pt idx="244">
                  <c:v>2636.2079760676293</c:v>
                </c:pt>
                <c:pt idx="245">
                  <c:v>2635.4933036375796</c:v>
                </c:pt>
                <c:pt idx="246">
                  <c:v>2634.7527273537194</c:v>
                </c:pt>
                <c:pt idx="247">
                  <c:v>2633.9865586385122</c:v>
                </c:pt>
                <c:pt idx="248">
                  <c:v>2633.1951055428108</c:v>
                </c:pt>
                <c:pt idx="249">
                  <c:v>2632.3786727843849</c:v>
                </c:pt>
                <c:pt idx="250">
                  <c:v>2631.5375617859545</c:v>
                </c:pt>
                <c:pt idx="251">
                  <c:v>2630.6720707127683</c:v>
                </c:pt>
                <c:pt idx="252">
                  <c:v>2629.7824945097077</c:v>
                </c:pt>
                <c:pt idx="253">
                  <c:v>2628.8691249379231</c:v>
                </c:pt>
                <c:pt idx="254">
                  <c:v>2627.9322506110266</c:v>
                </c:pt>
                <c:pt idx="255">
                  <c:v>2626.9721570308448</c:v>
                </c:pt>
                <c:pt idx="256">
                  <c:v>2625.9891266227069</c:v>
                </c:pt>
                <c:pt idx="257">
                  <c:v>2624.9834387703218</c:v>
                </c:pt>
                <c:pt idx="258">
                  <c:v>2623.9553698502132</c:v>
                </c:pt>
                <c:pt idx="259">
                  <c:v>2622.9051932657262</c:v>
                </c:pt>
                <c:pt idx="260">
                  <c:v>2621.8331794806322</c:v>
                </c:pt>
                <c:pt idx="261">
                  <c:v>2620.7395960523081</c:v>
                </c:pt>
                <c:pt idx="262">
                  <c:v>2619.6247076645127</c:v>
                </c:pt>
                <c:pt idx="263">
                  <c:v>2618.4887761597611</c:v>
                </c:pt>
                <c:pt idx="264">
                  <c:v>2617.3320605713056</c:v>
                </c:pt>
                <c:pt idx="265">
                  <c:v>2616.1548171547206</c:v>
                </c:pt>
                <c:pt idx="266">
                  <c:v>2614.9572994191103</c:v>
                </c:pt>
                <c:pt idx="267">
                  <c:v>2613.739758157928</c:v>
                </c:pt>
                <c:pt idx="268">
                  <c:v>2612.5024414794198</c:v>
                </c:pt>
                <c:pt idx="269">
                  <c:v>2611.2455948367106</c:v>
                </c:pt>
                <c:pt idx="270">
                  <c:v>2609.9694610575061</c:v>
                </c:pt>
                <c:pt idx="271">
                  <c:v>2608.6742803734483</c:v>
                </c:pt>
                <c:pt idx="272">
                  <c:v>2607.3602904491086</c:v>
                </c:pt>
                <c:pt idx="273">
                  <c:v>2606.0277264106362</c:v>
                </c:pt>
                <c:pt idx="274">
                  <c:v>2604.6768208740491</c:v>
                </c:pt>
                <c:pt idx="275">
                  <c:v>2603.3078039731931</c:v>
                </c:pt>
                <c:pt idx="276">
                  <c:v>2601.9209033873608</c:v>
                </c:pt>
                <c:pt idx="277">
                  <c:v>2600.516344368576</c:v>
                </c:pt>
                <c:pt idx="278">
                  <c:v>2599.0943497685512</c:v>
                </c:pt>
                <c:pt idx="279">
                  <c:v>2597.6551400653188</c:v>
                </c:pt>
                <c:pt idx="280">
                  <c:v>2596.1989333895449</c:v>
                </c:pt>
                <c:pt idx="281">
                  <c:v>2594.7259455505259</c:v>
                </c:pt>
                <c:pt idx="282">
                  <c:v>2593.2363900618766</c:v>
                </c:pt>
                <c:pt idx="283">
                  <c:v>2591.730478166904</c:v>
                </c:pt>
                <c:pt idx="284">
                  <c:v>2590.2084188636827</c:v>
                </c:pt>
                <c:pt idx="285">
                  <c:v>2588.6704189298284</c:v>
                </c:pt>
                <c:pt idx="286">
                  <c:v>2587.1166829469835</c:v>
                </c:pt>
                <c:pt idx="287">
                  <c:v>2585.547413324995</c:v>
                </c:pt>
                <c:pt idx="288">
                  <c:v>2583.9628103258187</c:v>
                </c:pt>
                <c:pt idx="289">
                  <c:v>2582.3630720871356</c:v>
                </c:pt>
                <c:pt idx="290">
                  <c:v>2580.7483946456819</c:v>
                </c:pt>
                <c:pt idx="291">
                  <c:v>2579.1189719603067</c:v>
                </c:pt>
                <c:pt idx="292">
                  <c:v>2577.4749959347628</c:v>
                </c:pt>
                <c:pt idx="293">
                  <c:v>2575.8166564402109</c:v>
                </c:pt>
                <c:pt idx="294">
                  <c:v>2574.1441413374714</c:v>
                </c:pt>
                <c:pt idx="295">
                  <c:v>2572.4576364990139</c:v>
                </c:pt>
                <c:pt idx="296">
                  <c:v>2570.7573258306716</c:v>
                </c:pt>
                <c:pt idx="297">
                  <c:v>2569.0433912931239</c:v>
                </c:pt>
                <c:pt idx="298">
                  <c:v>2567.3160129230996</c:v>
                </c:pt>
                <c:pt idx="299">
                  <c:v>2565.5753688543496</c:v>
                </c:pt>
                <c:pt idx="300">
                  <c:v>2563.8216353383705</c:v>
                </c:pt>
                <c:pt idx="301">
                  <c:v>2562.0549867648697</c:v>
                </c:pt>
                <c:pt idx="302">
                  <c:v>2560.2755956820138</c:v>
                </c:pt>
                <c:pt idx="303">
                  <c:v>2558.483632816421</c:v>
                </c:pt>
                <c:pt idx="304">
                  <c:v>2556.679267092929</c:v>
                </c:pt>
                <c:pt idx="305">
                  <c:v>2554.8626656541273</c:v>
                </c:pt>
                <c:pt idx="306">
                  <c:v>2553.0339938796628</c:v>
                </c:pt>
                <c:pt idx="307">
                  <c:v>2551.193415405322</c:v>
                </c:pt>
                <c:pt idx="308">
                  <c:v>2549.3410921418872</c:v>
                </c:pt>
                <c:pt idx="309">
                  <c:v>2547.4771842937766</c:v>
                </c:pt>
                <c:pt idx="310">
                  <c:v>2545.6018503774649</c:v>
                </c:pt>
                <c:pt idx="311">
                  <c:v>2543.7152472396929</c:v>
                </c:pt>
                <c:pt idx="312">
                  <c:v>2541.8175300754597</c:v>
                </c:pt>
                <c:pt idx="313">
                  <c:v>2539.9088524458139</c:v>
                </c:pt>
                <c:pt idx="314">
                  <c:v>2537.989366295431</c:v>
                </c:pt>
                <c:pt idx="315">
                  <c:v>2536.059221969997</c:v>
                </c:pt>
                <c:pt idx="316">
                  <c:v>2534.1185682333817</c:v>
                </c:pt>
                <c:pt idx="317">
                  <c:v>2532.1675522846181</c:v>
                </c:pt>
                <c:pt idx="318">
                  <c:v>2530.2063197746834</c:v>
                </c:pt>
                <c:pt idx="319">
                  <c:v>2528.2350148230917</c:v>
                </c:pt>
                <c:pt idx="320">
                  <c:v>2526.2537800342898</c:v>
                </c:pt>
                <c:pt idx="321">
                  <c:v>2524.2627565138669</c:v>
                </c:pt>
                <c:pt idx="322">
                  <c:v>2522.2620838845819</c:v>
                </c:pt>
                <c:pt idx="323">
                  <c:v>2520.2519003021985</c:v>
                </c:pt>
                <c:pt idx="324">
                  <c:v>2518.2323424711399</c:v>
                </c:pt>
                <c:pt idx="325">
                  <c:v>2516.2035456599792</c:v>
                </c:pt>
                <c:pt idx="326">
                  <c:v>2514.1656437167253</c:v>
                </c:pt>
                <c:pt idx="327">
                  <c:v>2512.1187690839665</c:v>
                </c:pt>
                <c:pt idx="328">
                  <c:v>2510.0630528138076</c:v>
                </c:pt>
                <c:pt idx="329">
                  <c:v>2507.9986245826599</c:v>
                </c:pt>
                <c:pt idx="330">
                  <c:v>2505.925612705862</c:v>
                </c:pt>
                <c:pt idx="331">
                  <c:v>2503.8441441521168</c:v>
                </c:pt>
                <c:pt idx="332">
                  <c:v>2501.7543445577803</c:v>
                </c:pt>
                <c:pt idx="333">
                  <c:v>2499.6563382409845</c:v>
                </c:pt>
                <c:pt idx="334">
                  <c:v>2497.5502482155985</c:v>
                </c:pt>
                <c:pt idx="335">
                  <c:v>2495.436196205022</c:v>
                </c:pt>
                <c:pt idx="336">
                  <c:v>2493.3143026558482</c:v>
                </c:pt>
                <c:pt idx="337">
                  <c:v>2491.1846867513395</c:v>
                </c:pt>
                <c:pt idx="338">
                  <c:v>2489.0474664247768</c:v>
                </c:pt>
                <c:pt idx="339">
                  <c:v>2486.9027583726415</c:v>
                </c:pt>
                <c:pt idx="340">
                  <c:v>2484.7506780676608</c:v>
                </c:pt>
                <c:pt idx="341">
                  <c:v>2482.5913397716977</c:v>
                </c:pt>
                <c:pt idx="342">
                  <c:v>2480.4248565484959</c:v>
                </c:pt>
                <c:pt idx="343">
                  <c:v>2478.2513402762893</c:v>
                </c:pt>
                <c:pt idx="344">
                  <c:v>2476.0709016602555</c:v>
                </c:pt>
                <c:pt idx="345">
                  <c:v>2473.8836502448485</c:v>
                </c:pt>
                <c:pt idx="346">
                  <c:v>2471.6896944259738</c:v>
                </c:pt>
                <c:pt idx="347">
                  <c:v>2469.489141463042</c:v>
                </c:pt>
                <c:pt idx="348">
                  <c:v>2467.2820974908745</c:v>
                </c:pt>
                <c:pt idx="349">
                  <c:v>2465.0686675314887</c:v>
                </c:pt>
                <c:pt idx="350">
                  <c:v>2462.8489555057404</c:v>
                </c:pt>
                <c:pt idx="351">
                  <c:v>2460.6230642448468</c:v>
                </c:pt>
                <c:pt idx="352">
                  <c:v>2458.3910955017686</c:v>
                </c:pt>
                <c:pt idx="353">
                  <c:v>2456.1531499624766</c:v>
                </c:pt>
                <c:pt idx="354">
                  <c:v>2453.9093272570863</c:v>
                </c:pt>
                <c:pt idx="355">
                  <c:v>2451.6597259708669</c:v>
                </c:pt>
                <c:pt idx="356">
                  <c:v>2449.4044436551394</c:v>
                </c:pt>
                <c:pt idx="357">
                  <c:v>2447.1435768380402</c:v>
                </c:pt>
                <c:pt idx="358">
                  <c:v>2444.8772210351658</c:v>
                </c:pt>
                <c:pt idx="359">
                  <c:v>2442.605470760117</c:v>
                </c:pt>
                <c:pt idx="360">
                  <c:v>2440.3284195349033</c:v>
                </c:pt>
                <c:pt idx="361">
                  <c:v>2438.0461599002438</c:v>
                </c:pt>
                <c:pt idx="362">
                  <c:v>2435.7587834257592</c:v>
                </c:pt>
                <c:pt idx="363">
                  <c:v>2433.4663807200368</c:v>
                </c:pt>
                <c:pt idx="364">
                  <c:v>2431.169041440598</c:v>
                </c:pt>
                <c:pt idx="365">
                  <c:v>2428.8668543037493</c:v>
                </c:pt>
                <c:pt idx="366">
                  <c:v>2426.5599070943254</c:v>
                </c:pt>
                <c:pt idx="367">
                  <c:v>2424.2482866753239</c:v>
                </c:pt>
                <c:pt idx="368">
                  <c:v>2421.932078997444</c:v>
                </c:pt>
                <c:pt idx="369">
                  <c:v>2419.6113691085006</c:v>
                </c:pt>
                <c:pt idx="370">
                  <c:v>2417.2862411627534</c:v>
                </c:pt>
                <c:pt idx="371">
                  <c:v>2414.9567784301294</c:v>
                </c:pt>
                <c:pt idx="372">
                  <c:v>2412.6230633053374</c:v>
                </c:pt>
                <c:pt idx="373">
                  <c:v>2410.2851773168863</c:v>
                </c:pt>
                <c:pt idx="374">
                  <c:v>2407.9432011360145</c:v>
                </c:pt>
                <c:pt idx="375">
                  <c:v>2405.5972145855003</c:v>
                </c:pt>
                <c:pt idx="376">
                  <c:v>2403.2472966484011</c:v>
                </c:pt>
                <c:pt idx="377">
                  <c:v>2400.8935254766802</c:v>
                </c:pt>
                <c:pt idx="378">
                  <c:v>2398.5359783997405</c:v>
                </c:pt>
                <c:pt idx="379">
                  <c:v>2396.1747319328806</c:v>
                </c:pt>
                <c:pt idx="380">
                  <c:v>2393.8098617856303</c:v>
                </c:pt>
                <c:pt idx="381">
                  <c:v>2391.4414428700329</c:v>
                </c:pt>
                <c:pt idx="382">
                  <c:v>2389.069549308801</c:v>
                </c:pt>
                <c:pt idx="383">
                  <c:v>2386.6942544434141</c:v>
                </c:pt>
                <c:pt idx="384">
                  <c:v>2384.3156308421007</c:v>
                </c:pt>
                <c:pt idx="385">
                  <c:v>2381.9337503077618</c:v>
                </c:pt>
                <c:pt idx="386">
                  <c:v>2379.5486838857851</c:v>
                </c:pt>
                <c:pt idx="387">
                  <c:v>2377.1605018717873</c:v>
                </c:pt>
                <c:pt idx="388">
                  <c:v>2374.7692738192745</c:v>
                </c:pt>
                <c:pt idx="389">
                  <c:v>2372.3750685472082</c:v>
                </c:pt>
                <c:pt idx="390">
                  <c:v>2369.9779541475023</c:v>
                </c:pt>
                <c:pt idx="391">
                  <c:v>2367.5779979924305</c:v>
                </c:pt>
                <c:pt idx="392">
                  <c:v>2365.1752667419628</c:v>
                </c:pt>
                <c:pt idx="393">
                  <c:v>2362.7698263510097</c:v>
                </c:pt>
                <c:pt idx="394">
                  <c:v>2360.3617420766036</c:v>
                </c:pt>
                <c:pt idx="395">
                  <c:v>2357.9510784849949</c:v>
                </c:pt>
                <c:pt idx="396">
                  <c:v>2355.537899458669</c:v>
                </c:pt>
                <c:pt idx="397">
                  <c:v>2353.1222682032972</c:v>
                </c:pt>
                <c:pt idx="398">
                  <c:v>2350.7042472546082</c:v>
                </c:pt>
                <c:pt idx="399">
                  <c:v>2348.2838984851801</c:v>
                </c:pt>
                <c:pt idx="400">
                  <c:v>2345.8612831111745</c:v>
                </c:pt>
                <c:pt idx="401">
                  <c:v>2343.4364616989842</c:v>
                </c:pt>
                <c:pt idx="402">
                  <c:v>2341.0094941718171</c:v>
                </c:pt>
                <c:pt idx="403">
                  <c:v>2338.5804398162104</c:v>
                </c:pt>
                <c:pt idx="404">
                  <c:v>2336.1493572884683</c:v>
                </c:pt>
                <c:pt idx="405">
                  <c:v>2333.7163046210435</c:v>
                </c:pt>
                <c:pt idx="406">
                  <c:v>2331.2813392288408</c:v>
                </c:pt>
                <c:pt idx="407">
                  <c:v>2328.844517915456</c:v>
                </c:pt>
                <c:pt idx="408">
                  <c:v>2326.4058968793474</c:v>
                </c:pt>
                <c:pt idx="409">
                  <c:v>2323.9655317199486</c:v>
                </c:pt>
                <c:pt idx="410">
                  <c:v>2321.5234774437067</c:v>
                </c:pt>
                <c:pt idx="411">
                  <c:v>2319.0797884700632</c:v>
                </c:pt>
                <c:pt idx="412">
                  <c:v>2316.6345186373728</c:v>
                </c:pt>
                <c:pt idx="413">
                  <c:v>2314.1877212087502</c:v>
                </c:pt>
                <c:pt idx="414">
                  <c:v>2311.7394488778668</c:v>
                </c:pt>
                <c:pt idx="415">
                  <c:v>2309.2897537746776</c:v>
                </c:pt>
                <c:pt idx="416">
                  <c:v>2306.8386874710941</c:v>
                </c:pt>
                <c:pt idx="417">
                  <c:v>2304.3863009865909</c:v>
                </c:pt>
                <c:pt idx="418">
                  <c:v>2301.9326447937592</c:v>
                </c:pt>
                <c:pt idx="419">
                  <c:v>2299.4777688237964</c:v>
                </c:pt>
                <c:pt idx="420">
                  <c:v>2297.0217224719463</c:v>
                </c:pt>
                <c:pt idx="421">
                  <c:v>2294.5645546028668</c:v>
                </c:pt>
                <c:pt idx="422">
                  <c:v>2292.1063135559634</c:v>
                </c:pt>
                <c:pt idx="423">
                  <c:v>2289.6470471506432</c:v>
                </c:pt>
                <c:pt idx="424">
                  <c:v>2287.1868026915326</c:v>
                </c:pt>
                <c:pt idx="425">
                  <c:v>2284.7256269736276</c:v>
                </c:pt>
                <c:pt idx="426">
                  <c:v>2282.2635662874027</c:v>
                </c:pt>
                <c:pt idx="427">
                  <c:v>2279.8006664238478</c:v>
                </c:pt>
                <c:pt idx="428">
                  <c:v>2277.3369726794749</c:v>
                </c:pt>
                <c:pt idx="429">
                  <c:v>2274.872529861254</c:v>
                </c:pt>
                <c:pt idx="430">
                  <c:v>2272.4073822915079</c:v>
                </c:pt>
                <c:pt idx="431">
                  <c:v>2269.9415738127532</c:v>
                </c:pt>
                <c:pt idx="432">
                  <c:v>2267.4751477924865</c:v>
                </c:pt>
                <c:pt idx="433">
                  <c:v>2265.0081471279304</c:v>
                </c:pt>
                <c:pt idx="434">
                  <c:v>2262.5406142507222</c:v>
                </c:pt>
                <c:pt idx="435">
                  <c:v>2260.0725911315558</c:v>
                </c:pt>
                <c:pt idx="436">
                  <c:v>2257.6041192847742</c:v>
                </c:pt>
                <c:pt idx="437">
                  <c:v>2255.1352397729183</c:v>
                </c:pt>
                <c:pt idx="438">
                  <c:v>2252.6659932112289</c:v>
                </c:pt>
                <c:pt idx="439">
                  <c:v>2250.1964197720913</c:v>
                </c:pt>
                <c:pt idx="440">
                  <c:v>2247.7265591894484</c:v>
                </c:pt>
                <c:pt idx="441">
                  <c:v>2245.2564507631605</c:v>
                </c:pt>
                <c:pt idx="442">
                  <c:v>2242.7861333633214</c:v>
                </c:pt>
                <c:pt idx="443">
                  <c:v>2240.3156454345249</c:v>
                </c:pt>
                <c:pt idx="444">
                  <c:v>2237.8450250001001</c:v>
                </c:pt>
                <c:pt idx="445">
                  <c:v>2235.3743096662884</c:v>
                </c:pt>
                <c:pt idx="446">
                  <c:v>2232.9035366263852</c:v>
                </c:pt>
                <c:pt idx="447">
                  <c:v>2230.432742664841</c:v>
                </c:pt>
                <c:pt idx="448">
                  <c:v>2227.961964161314</c:v>
                </c:pt>
                <c:pt idx="449">
                  <c:v>2225.4912370946849</c:v>
                </c:pt>
                <c:pt idx="450">
                  <c:v>2223.0205970470306</c:v>
                </c:pt>
                <c:pt idx="451">
                  <c:v>2220.5500792075486</c:v>
                </c:pt>
                <c:pt idx="452">
                  <c:v>2218.0797183764635</c:v>
                </c:pt>
                <c:pt idx="453">
                  <c:v>2215.6095489688646</c:v>
                </c:pt>
                <c:pt idx="454">
                  <c:v>2213.1396050185235</c:v>
                </c:pt>
                <c:pt idx="455">
                  <c:v>2210.6699201816677</c:v>
                </c:pt>
                <c:pt idx="456">
                  <c:v>2208.2005277407156</c:v>
                </c:pt>
                <c:pt idx="457">
                  <c:v>2205.731460607969</c:v>
                </c:pt>
                <c:pt idx="458">
                  <c:v>2203.2627513292746</c:v>
                </c:pt>
                <c:pt idx="459">
                  <c:v>2200.794432087645</c:v>
                </c:pt>
                <c:pt idx="460">
                  <c:v>2198.3265347068445</c:v>
                </c:pt>
                <c:pt idx="461">
                  <c:v>2195.8590906549312</c:v>
                </c:pt>
                <c:pt idx="462">
                  <c:v>2193.3921310477722</c:v>
                </c:pt>
                <c:pt idx="463">
                  <c:v>2190.9256866525238</c:v>
                </c:pt>
                <c:pt idx="464">
                  <c:v>2188.4597878910622</c:v>
                </c:pt>
                <c:pt idx="465">
                  <c:v>2185.9944648433971</c:v>
                </c:pt>
                <c:pt idx="466">
                  <c:v>2183.5297472510356</c:v>
                </c:pt>
                <c:pt idx="467">
                  <c:v>2181.0656645203285</c:v>
                </c:pt>
                <c:pt idx="468">
                  <c:v>2178.6022457257618</c:v>
                </c:pt>
                <c:pt idx="469">
                  <c:v>2176.1395196132335</c:v>
                </c:pt>
                <c:pt idx="470">
                  <c:v>2173.6775146032874</c:v>
                </c:pt>
                <c:pt idx="471">
                  <c:v>2171.2162587943153</c:v>
                </c:pt>
                <c:pt idx="472">
                  <c:v>2168.755779965732</c:v>
                </c:pt>
                <c:pt idx="473">
                  <c:v>2166.2961055811074</c:v>
                </c:pt>
                <c:pt idx="474">
                  <c:v>2163.8372627912804</c:v>
                </c:pt>
                <c:pt idx="475">
                  <c:v>2161.3792784374295</c:v>
                </c:pt>
                <c:pt idx="476">
                  <c:v>2158.9221790541214</c:v>
                </c:pt>
                <c:pt idx="477">
                  <c:v>2156.4659908723238</c:v>
                </c:pt>
                <c:pt idx="478">
                  <c:v>2154.0107398223868</c:v>
                </c:pt>
                <c:pt idx="479">
                  <c:v>2151.5564515370011</c:v>
                </c:pt>
                <c:pt idx="480">
                  <c:v>2149.103151354117</c:v>
                </c:pt>
                <c:pt idx="481">
                  <c:v>2146.6508643198408</c:v>
                </c:pt>
                <c:pt idx="482">
                  <c:v>2144.1996151913013</c:v>
                </c:pt>
                <c:pt idx="483">
                  <c:v>2141.7494284394861</c:v>
                </c:pt>
                <c:pt idx="484">
                  <c:v>2139.3003282520485</c:v>
                </c:pt>
                <c:pt idx="485">
                  <c:v>2136.8523385360882</c:v>
                </c:pt>
                <c:pt idx="486">
                  <c:v>2134.4054829209026</c:v>
                </c:pt>
                <c:pt idx="487">
                  <c:v>2131.9597847607129</c:v>
                </c:pt>
                <c:pt idx="488">
                  <c:v>2129.5152671373608</c:v>
                </c:pt>
                <c:pt idx="489">
                  <c:v>2127.071952862977</c:v>
                </c:pt>
                <c:pt idx="490">
                  <c:v>2124.6298644826275</c:v>
                </c:pt>
                <c:pt idx="491">
                  <c:v>2122.1890242769309</c:v>
                </c:pt>
                <c:pt idx="492">
                  <c:v>2119.7494542646441</c:v>
                </c:pt>
                <c:pt idx="493">
                  <c:v>2117.3111762052336</c:v>
                </c:pt>
                <c:pt idx="494">
                  <c:v>2114.8742116014137</c:v>
                </c:pt>
                <c:pt idx="495">
                  <c:v>2112.4385817016582</c:v>
                </c:pt>
                <c:pt idx="496">
                  <c:v>2110.0043075026924</c:v>
                </c:pt>
                <c:pt idx="497">
                  <c:v>2107.5714097519563</c:v>
                </c:pt>
                <c:pt idx="498">
                  <c:v>2105.139908950046</c:v>
                </c:pt>
                <c:pt idx="499">
                  <c:v>2102.7098253531244</c:v>
                </c:pt>
                <c:pt idx="500">
                  <c:v>2100.2811789753196</c:v>
                </c:pt>
                <c:pt idx="501">
                  <c:v>2097.8539895910903</c:v>
                </c:pt>
                <c:pt idx="502">
                  <c:v>2095.4282767375698</c:v>
                </c:pt>
                <c:pt idx="503">
                  <c:v>2093.0040597168836</c:v>
                </c:pt>
                <c:pt idx="504">
                  <c:v>2090.5813575984548</c:v>
                </c:pt>
                <c:pt idx="505">
                  <c:v>2088.1601892212757</c:v>
                </c:pt>
                <c:pt idx="506">
                  <c:v>2085.7405731961594</c:v>
                </c:pt>
                <c:pt idx="507">
                  <c:v>2083.3225279079725</c:v>
                </c:pt>
                <c:pt idx="508">
                  <c:v>2080.9060715178443</c:v>
                </c:pt>
                <c:pt idx="509">
                  <c:v>2078.4912219653502</c:v>
                </c:pt>
                <c:pt idx="510">
                  <c:v>2076.0779969706805</c:v>
                </c:pt>
                <c:pt idx="511">
                  <c:v>2073.6664140367834</c:v>
                </c:pt>
                <c:pt idx="512">
                  <c:v>2071.2564904514848</c:v>
                </c:pt>
                <c:pt idx="513">
                  <c:v>2068.8482432895926</c:v>
                </c:pt>
                <c:pt idx="514">
                  <c:v>2066.4416894149799</c:v>
                </c:pt>
                <c:pt idx="515">
                  <c:v>2064.036845482638</c:v>
                </c:pt>
                <c:pt idx="516">
                  <c:v>2061.6337279407276</c:v>
                </c:pt>
                <c:pt idx="517">
                  <c:v>2059.2323530325884</c:v>
                </c:pt>
                <c:pt idx="518">
                  <c:v>2056.8327367987454</c:v>
                </c:pt>
                <c:pt idx="519">
                  <c:v>2054.4348950788881</c:v>
                </c:pt>
                <c:pt idx="520">
                  <c:v>2052.038843513832</c:v>
                </c:pt>
                <c:pt idx="521">
                  <c:v>2049.6445975474612</c:v>
                </c:pt>
                <c:pt idx="522">
                  <c:v>2047.2521724286487</c:v>
                </c:pt>
                <c:pt idx="523">
                  <c:v>2044.8615832131638</c:v>
                </c:pt>
                <c:pt idx="524">
                  <c:v>2042.4728447655573</c:v>
                </c:pt>
                <c:pt idx="525">
                  <c:v>2040.0859717610242</c:v>
                </c:pt>
                <c:pt idx="526">
                  <c:v>2037.7009786872575</c:v>
                </c:pt>
                <c:pt idx="527">
                  <c:v>2035.3178798462786</c:v>
                </c:pt>
                <c:pt idx="528">
                  <c:v>2032.9366893562471</c:v>
                </c:pt>
                <c:pt idx="529">
                  <c:v>2030.5574211532564</c:v>
                </c:pt>
                <c:pt idx="530">
                  <c:v>2028.180088993113</c:v>
                </c:pt>
                <c:pt idx="531">
                  <c:v>2025.8047064530958</c:v>
                </c:pt>
                <c:pt idx="532">
                  <c:v>2023.4312869337002</c:v>
                </c:pt>
                <c:pt idx="533">
                  <c:v>2021.0598436603625</c:v>
                </c:pt>
                <c:pt idx="534">
                  <c:v>2018.6903896851691</c:v>
                </c:pt>
                <c:pt idx="535">
                  <c:v>2016.3229378885512</c:v>
                </c:pt>
                <c:pt idx="536">
                  <c:v>2013.9575009809598</c:v>
                </c:pt>
                <c:pt idx="537">
                  <c:v>2011.5940915045242</c:v>
                </c:pt>
                <c:pt idx="538">
                  <c:v>2009.2327218346982</c:v>
                </c:pt>
                <c:pt idx="539">
                  <c:v>2006.8734041818848</c:v>
                </c:pt>
                <c:pt idx="540">
                  <c:v>2004.5161505930521</c:v>
                </c:pt>
                <c:pt idx="541">
                  <c:v>2002.1609729533282</c:v>
                </c:pt>
                <c:pt idx="542">
                  <c:v>1999.8078829875772</c:v>
                </c:pt>
                <c:pt idx="543">
                  <c:v>1997.4568922619733</c:v>
                </c:pt>
                <c:pt idx="544">
                  <c:v>1995.1080121855443</c:v>
                </c:pt>
                <c:pt idx="545">
                  <c:v>1992.7612540117098</c:v>
                </c:pt>
                <c:pt idx="546">
                  <c:v>1990.4166288398021</c:v>
                </c:pt>
                <c:pt idx="547">
                  <c:v>1988.0741476165699</c:v>
                </c:pt>
                <c:pt idx="548">
                  <c:v>1985.7338211376709</c:v>
                </c:pt>
                <c:pt idx="549">
                  <c:v>1983.3956600491483</c:v>
                </c:pt>
                <c:pt idx="550">
                  <c:v>1981.0596748488952</c:v>
                </c:pt>
                <c:pt idx="551">
                  <c:v>1978.7258758880994</c:v>
                </c:pt>
                <c:pt idx="552">
                  <c:v>1976.3942733726808</c:v>
                </c:pt>
                <c:pt idx="553">
                  <c:v>1974.0648773647094</c:v>
                </c:pt>
                <c:pt idx="554">
                  <c:v>1971.7376977838151</c:v>
                </c:pt>
                <c:pt idx="555">
                  <c:v>1969.4127444085793</c:v>
                </c:pt>
                <c:pt idx="556">
                  <c:v>1967.0900268779149</c:v>
                </c:pt>
                <c:pt idx="557">
                  <c:v>1964.7695546924349</c:v>
                </c:pt>
                <c:pt idx="558">
                  <c:v>1962.4513372158028</c:v>
                </c:pt>
                <c:pt idx="559">
                  <c:v>1960.1353836760763</c:v>
                </c:pt>
                <c:pt idx="560">
                  <c:v>1957.8217031670299</c:v>
                </c:pt>
                <c:pt idx="561">
                  <c:v>1955.5103046494769</c:v>
                </c:pt>
                <c:pt idx="562">
                  <c:v>1953.2011969525663</c:v>
                </c:pt>
                <c:pt idx="563">
                  <c:v>1950.8943887750754</c:v>
                </c:pt>
                <c:pt idx="564">
                  <c:v>1948.589888686683</c:v>
                </c:pt>
                <c:pt idx="565">
                  <c:v>1946.2877051292419</c:v>
                </c:pt>
                <c:pt idx="566">
                  <c:v>1943.9878464180231</c:v>
                </c:pt>
                <c:pt idx="567">
                  <c:v>1941.6903207429646</c:v>
                </c:pt>
                <c:pt idx="568">
                  <c:v>1939.3951361698948</c:v>
                </c:pt>
                <c:pt idx="569">
                  <c:v>1937.1023006417545</c:v>
                </c:pt>
                <c:pt idx="570">
                  <c:v>1934.811821979798</c:v>
                </c:pt>
                <c:pt idx="571">
                  <c:v>1932.5237078847924</c:v>
                </c:pt>
                <c:pt idx="572">
                  <c:v>1930.2379659381941</c:v>
                </c:pt>
                <c:pt idx="573">
                  <c:v>1927.9546036033269</c:v>
                </c:pt>
                <c:pt idx="574">
                  <c:v>1925.6736282265372</c:v>
                </c:pt>
                <c:pt idx="575">
                  <c:v>1923.3950470383456</c:v>
                </c:pt>
                <c:pt idx="576">
                  <c:v>1921.1188671545865</c:v>
                </c:pt>
                <c:pt idx="577">
                  <c:v>1918.8450955775324</c:v>
                </c:pt>
                <c:pt idx="578">
                  <c:v>1916.5737391970117</c:v>
                </c:pt>
                <c:pt idx="579">
                  <c:v>1914.304804791514</c:v>
                </c:pt>
                <c:pt idx="580">
                  <c:v>1912.0382990292903</c:v>
                </c:pt>
                <c:pt idx="581">
                  <c:v>1909.7742284694302</c:v>
                </c:pt>
                <c:pt idx="582">
                  <c:v>1907.5125995629426</c:v>
                </c:pt>
                <c:pt idx="583">
                  <c:v>1905.2534186538198</c:v>
                </c:pt>
                <c:pt idx="584">
                  <c:v>1902.9966919800863</c:v>
                </c:pt>
                <c:pt idx="585">
                  <c:v>1900.7424256748529</c:v>
                </c:pt>
                <c:pt idx="586">
                  <c:v>1898.4906257673408</c:v>
                </c:pt>
                <c:pt idx="587">
                  <c:v>1896.2412981839122</c:v>
                </c:pt>
                <c:pt idx="588">
                  <c:v>1893.9944487490877</c:v>
                </c:pt>
                <c:pt idx="589">
                  <c:v>1891.7500831865432</c:v>
                </c:pt>
                <c:pt idx="590">
                  <c:v>1889.5082071201114</c:v>
                </c:pt>
                <c:pt idx="591">
                  <c:v>1887.2688260747707</c:v>
                </c:pt>
                <c:pt idx="592">
                  <c:v>1885.0319454776143</c:v>
                </c:pt>
                <c:pt idx="593">
                  <c:v>1882.7975706588225</c:v>
                </c:pt>
                <c:pt idx="594">
                  <c:v>1880.5657068526227</c:v>
                </c:pt>
                <c:pt idx="595">
                  <c:v>1878.3363591982384</c:v>
                </c:pt>
                <c:pt idx="596">
                  <c:v>1876.1095327408245</c:v>
                </c:pt>
                <c:pt idx="597">
                  <c:v>1873.8852324324048</c:v>
                </c:pt>
                <c:pt idx="598">
                  <c:v>1871.6634631327934</c:v>
                </c:pt>
                <c:pt idx="599">
                  <c:v>1869.4442296105085</c:v>
                </c:pt>
                <c:pt idx="600">
                  <c:v>1867.227536543674</c:v>
                </c:pt>
                <c:pt idx="601">
                  <c:v>1865.0133885209248</c:v>
                </c:pt>
                <c:pt idx="602">
                  <c:v>1862.8017900422872</c:v>
                </c:pt>
                <c:pt idx="603">
                  <c:v>1860.5927455200615</c:v>
                </c:pt>
                <c:pt idx="604">
                  <c:v>1858.386259279697</c:v>
                </c:pt>
                <c:pt idx="605">
                  <c:v>1856.1823355606507</c:v>
                </c:pt>
                <c:pt idx="606">
                  <c:v>1853.9809785172449</c:v>
                </c:pt>
                <c:pt idx="607">
                  <c:v>1851.7821922195158</c:v>
                </c:pt>
                <c:pt idx="608">
                  <c:v>1849.5859806540495</c:v>
                </c:pt>
                <c:pt idx="609">
                  <c:v>1847.3923477248172</c:v>
                </c:pt>
                <c:pt idx="610">
                  <c:v>1845.2012972539962</c:v>
                </c:pt>
                <c:pt idx="611">
                  <c:v>1843.0128329827858</c:v>
                </c:pt>
                <c:pt idx="612">
                  <c:v>1840.8269585722178</c:v>
                </c:pt>
                <c:pt idx="613">
                  <c:v>1838.6436776039545</c:v>
                </c:pt>
                <c:pt idx="614">
                  <c:v>1836.4629935810829</c:v>
                </c:pt>
                <c:pt idx="615">
                  <c:v>1834.2849099289006</c:v>
                </c:pt>
                <c:pt idx="616">
                  <c:v>1832.1094299956935</c:v>
                </c:pt>
                <c:pt idx="617">
                  <c:v>1829.9365570535056</c:v>
                </c:pt>
                <c:pt idx="618">
                  <c:v>1827.7662942989073</c:v>
                </c:pt>
                <c:pt idx="619">
                  <c:v>1825.5986448537449</c:v>
                </c:pt>
                <c:pt idx="620">
                  <c:v>1823.4336117658959</c:v>
                </c:pt>
                <c:pt idx="621">
                  <c:v>1821.2711980100091</c:v>
                </c:pt>
                <c:pt idx="622">
                  <c:v>1819.1114064882395</c:v>
                </c:pt>
                <c:pt idx="623">
                  <c:v>1816.9542400309781</c:v>
                </c:pt>
                <c:pt idx="624">
                  <c:v>1814.7997013975723</c:v>
                </c:pt>
                <c:pt idx="625">
                  <c:v>1812.6477932770424</c:v>
                </c:pt>
                <c:pt idx="626">
                  <c:v>1810.4985182887906</c:v>
                </c:pt>
                <c:pt idx="627">
                  <c:v>1808.3518789832976</c:v>
                </c:pt>
                <c:pt idx="628">
                  <c:v>1806.2078778428236</c:v>
                </c:pt>
                <c:pt idx="629">
                  <c:v>1804.0665172820943</c:v>
                </c:pt>
                <c:pt idx="630">
                  <c:v>1801.9277996489827</c:v>
                </c:pt>
                <c:pt idx="631">
                  <c:v>1799.7917272251868</c:v>
                </c:pt>
                <c:pt idx="632">
                  <c:v>1797.6583022268946</c:v>
                </c:pt>
                <c:pt idx="633">
                  <c:v>1795.5275268054559</c:v>
                </c:pt>
                <c:pt idx="634">
                  <c:v>1793.3994030480258</c:v>
                </c:pt>
                <c:pt idx="635">
                  <c:v>1791.2739329782323</c:v>
                </c:pt>
                <c:pt idx="636">
                  <c:v>1789.1511185568056</c:v>
                </c:pt>
                <c:pt idx="637">
                  <c:v>1787.0309616822269</c:v>
                </c:pt>
                <c:pt idx="638">
                  <c:v>1784.9134641913568</c:v>
                </c:pt>
                <c:pt idx="639">
                  <c:v>1782.7986278600633</c:v>
                </c:pt>
                <c:pt idx="640">
                  <c:v>1780.6864544038444</c:v>
                </c:pt>
                <c:pt idx="641">
                  <c:v>1778.5769454784379</c:v>
                </c:pt>
                <c:pt idx="642">
                  <c:v>1776.4701026804398</c:v>
                </c:pt>
                <c:pt idx="643">
                  <c:v>1774.3659275479006</c:v>
                </c:pt>
                <c:pt idx="644">
                  <c:v>1772.264421560925</c:v>
                </c:pt>
                <c:pt idx="645">
                  <c:v>1770.1655861422682</c:v>
                </c:pt>
                <c:pt idx="646">
                  <c:v>1768.0694226579196</c:v>
                </c:pt>
                <c:pt idx="647">
                  <c:v>1765.9759324176841</c:v>
                </c:pt>
                <c:pt idx="648">
                  <c:v>1763.8851166757624</c:v>
                </c:pt>
                <c:pt idx="649">
                  <c:v>1761.7969766313172</c:v>
                </c:pt>
                <c:pt idx="650">
                  <c:v>1759.7115134290405</c:v>
                </c:pt>
                <c:pt idx="651">
                  <c:v>1757.6287281597158</c:v>
                </c:pt>
                <c:pt idx="652">
                  <c:v>1755.5486218607705</c:v>
                </c:pt>
                <c:pt idx="653">
                  <c:v>1753.4711955168261</c:v>
                </c:pt>
                <c:pt idx="654">
                  <c:v>1751.3964500602456</c:v>
                </c:pt>
                <c:pt idx="655">
                  <c:v>1749.3243863716716</c:v>
                </c:pt>
                <c:pt idx="656">
                  <c:v>1747.2550052805598</c:v>
                </c:pt>
                <c:pt idx="657">
                  <c:v>1745.1883075657108</c:v>
                </c:pt>
                <c:pt idx="658">
                  <c:v>1743.1242939557944</c:v>
                </c:pt>
                <c:pt idx="659">
                  <c:v>1741.0629651298689</c:v>
                </c:pt>
                <c:pt idx="660">
                  <c:v>1739.0043217178959</c:v>
                </c:pt>
                <c:pt idx="661">
                  <c:v>1736.9483643012563</c:v>
                </c:pt>
                <c:pt idx="662">
                  <c:v>1734.8950934132436</c:v>
                </c:pt>
                <c:pt idx="663">
                  <c:v>1732.8445095395796</c:v>
                </c:pt>
                <c:pt idx="664">
                  <c:v>1730.7966131189007</c:v>
                </c:pt>
                <c:pt idx="665">
                  <c:v>1728.7514045432515</c:v>
                </c:pt>
                <c:pt idx="666">
                  <c:v>1726.7088841585767</c:v>
                </c:pt>
                <c:pt idx="667">
                  <c:v>1724.6690522651954</c:v>
                </c:pt>
                <c:pt idx="668">
                  <c:v>1722.6319091182875</c:v>
                </c:pt>
                <c:pt idx="669">
                  <c:v>1720.5974549283628</c:v>
                </c:pt>
                <c:pt idx="670">
                  <c:v>1718.5656898617322</c:v>
                </c:pt>
                <c:pt idx="671">
                  <c:v>1716.5366140409715</c:v>
                </c:pt>
                <c:pt idx="672">
                  <c:v>1714.5102275453823</c:v>
                </c:pt>
                <c:pt idx="673">
                  <c:v>1712.4865304114489</c:v>
                </c:pt>
                <c:pt idx="674">
                  <c:v>1710.4655226332914</c:v>
                </c:pt>
                <c:pt idx="675">
                  <c:v>1708.4472041631093</c:v>
                </c:pt>
                <c:pt idx="676">
                  <c:v>1706.4315749116354</c:v>
                </c:pt>
                <c:pt idx="677">
                  <c:v>1704.4186347485609</c:v>
                </c:pt>
                <c:pt idx="678">
                  <c:v>1702.4083835029853</c:v>
                </c:pt>
                <c:pt idx="679">
                  <c:v>1700.4008209638382</c:v>
                </c:pt>
                <c:pt idx="680">
                  <c:v>1698.395946880313</c:v>
                </c:pt>
                <c:pt idx="681">
                  <c:v>1696.3937609622874</c:v>
                </c:pt>
                <c:pt idx="682">
                  <c:v>1694.3942628807429</c:v>
                </c:pt>
                <c:pt idx="683">
                  <c:v>1692.3974522681833</c:v>
                </c:pt>
                <c:pt idx="684">
                  <c:v>1690.4033287190452</c:v>
                </c:pt>
                <c:pt idx="685">
                  <c:v>1688.4118917901055</c:v>
                </c:pt>
                <c:pt idx="686">
                  <c:v>1686.4231410008883</c:v>
                </c:pt>
                <c:pt idx="687">
                  <c:v>1684.4370758340624</c:v>
                </c:pt>
                <c:pt idx="688">
                  <c:v>1682.4536957358418</c:v>
                </c:pt>
                <c:pt idx="689">
                  <c:v>1680.473000116375</c:v>
                </c:pt>
                <c:pt idx="690">
                  <c:v>1678.4949883501386</c:v>
                </c:pt>
                <c:pt idx="691">
                  <c:v>1676.5196597763236</c:v>
                </c:pt>
                <c:pt idx="692">
                  <c:v>1674.547013699211</c:v>
                </c:pt>
                <c:pt idx="693">
                  <c:v>1672.5770493885627</c:v>
                </c:pt>
                <c:pt idx="694">
                  <c:v>1670.6097660799842</c:v>
                </c:pt>
                <c:pt idx="695">
                  <c:v>1668.6451629753087</c:v>
                </c:pt>
                <c:pt idx="696">
                  <c:v>1666.6832392429551</c:v>
                </c:pt>
                <c:pt idx="697">
                  <c:v>1664.7239940182997</c:v>
                </c:pt>
                <c:pt idx="698">
                  <c:v>1662.7674264040377</c:v>
                </c:pt>
                <c:pt idx="699">
                  <c:v>1660.8135354705385</c:v>
                </c:pt>
                <c:pt idx="700">
                  <c:v>1658.8623202562039</c:v>
                </c:pt>
                <c:pt idx="701">
                  <c:v>1656.9137797678177</c:v>
                </c:pt>
                <c:pt idx="702">
                  <c:v>1654.9679129808962</c:v>
                </c:pt>
                <c:pt idx="703">
                  <c:v>1653.0247188400342</c:v>
                </c:pt>
                <c:pt idx="704">
                  <c:v>1651.0841962592435</c:v>
                </c:pt>
                <c:pt idx="705">
                  <c:v>1649.1463441222963</c:v>
                </c:pt>
                <c:pt idx="706">
                  <c:v>1647.211161283059</c:v>
                </c:pt>
                <c:pt idx="707">
                  <c:v>1645.2786465658255</c:v>
                </c:pt>
                <c:pt idx="708">
                  <c:v>1643.3487987656465</c:v>
                </c:pt>
                <c:pt idx="709">
                  <c:v>1641.4216166486572</c:v>
                </c:pt>
                <c:pt idx="710">
                  <c:v>1639.4970989524004</c:v>
                </c:pt>
                <c:pt idx="711">
                  <c:v>1637.5752443861477</c:v>
                </c:pt>
                <c:pt idx="712">
                  <c:v>1635.6560516312161</c:v>
                </c:pt>
                <c:pt idx="713">
                  <c:v>1633.7395193412833</c:v>
                </c:pt>
                <c:pt idx="714">
                  <c:v>1631.8256461427025</c:v>
                </c:pt>
                <c:pt idx="715">
                  <c:v>1629.9144306348064</c:v>
                </c:pt>
                <c:pt idx="716">
                  <c:v>1628.0058713902165</c:v>
                </c:pt>
                <c:pt idx="717">
                  <c:v>1626.0999669551479</c:v>
                </c:pt>
                <c:pt idx="718">
                  <c:v>1624.1967158497059</c:v>
                </c:pt>
                <c:pt idx="719">
                  <c:v>1622.2961165681857</c:v>
                </c:pt>
                <c:pt idx="720">
                  <c:v>1620.3981675793691</c:v>
                </c:pt>
                <c:pt idx="721">
                  <c:v>1618.5028673268148</c:v>
                </c:pt>
                <c:pt idx="722">
                  <c:v>1616.6102142291488</c:v>
                </c:pt>
                <c:pt idx="723">
                  <c:v>1614.7202066803497</c:v>
                </c:pt>
                <c:pt idx="724">
                  <c:v>1612.8328430500376</c:v>
                </c:pt>
                <c:pt idx="725">
                  <c:v>1610.9481216837494</c:v>
                </c:pt>
                <c:pt idx="726">
                  <c:v>1609.0660409032221</c:v>
                </c:pt>
                <c:pt idx="727">
                  <c:v>1607.1865990066692</c:v>
                </c:pt>
                <c:pt idx="728">
                  <c:v>1605.3097942690549</c:v>
                </c:pt>
                <c:pt idx="729">
                  <c:v>1603.4356249423599</c:v>
                </c:pt>
                <c:pt idx="730">
                  <c:v>1601.5640892558602</c:v>
                </c:pt>
                <c:pt idx="731">
                  <c:v>1599.6951854163851</c:v>
                </c:pt>
                <c:pt idx="732">
                  <c:v>1597.8289116085853</c:v>
                </c:pt>
                <c:pt idx="733">
                  <c:v>1595.9652659951939</c:v>
                </c:pt>
                <c:pt idx="734">
                  <c:v>1594.1042467172822</c:v>
                </c:pt>
                <c:pt idx="735">
                  <c:v>1592.2458518945227</c:v>
                </c:pt>
                <c:pt idx="736">
                  <c:v>1590.3900796254395</c:v>
                </c:pt>
                <c:pt idx="737">
                  <c:v>1588.5369279876579</c:v>
                </c:pt>
                <c:pt idx="738">
                  <c:v>1586.686395038161</c:v>
                </c:pt>
                <c:pt idx="739">
                  <c:v>1584.8384788135304</c:v>
                </c:pt>
                <c:pt idx="740">
                  <c:v>1582.9931773301944</c:v>
                </c:pt>
                <c:pt idx="741">
                  <c:v>1581.1504885846709</c:v>
                </c:pt>
                <c:pt idx="742">
                  <c:v>1579.3104105538066</c:v>
                </c:pt>
                <c:pt idx="743">
                  <c:v>1577.4729411950173</c:v>
                </c:pt>
                <c:pt idx="744">
                  <c:v>1575.638078446523</c:v>
                </c:pt>
                <c:pt idx="745">
                  <c:v>1573.8058202275788</c:v>
                </c:pt>
                <c:pt idx="746">
                  <c:v>1571.9761644387133</c:v>
                </c:pt>
                <c:pt idx="747">
                  <c:v>1570.1491089619531</c:v>
                </c:pt>
                <c:pt idx="748">
                  <c:v>1568.3246516610525</c:v>
                </c:pt>
                <c:pt idx="749">
                  <c:v>1566.5027903817167</c:v>
                </c:pt>
                <c:pt idx="750">
                  <c:v>1564.6835229518281</c:v>
                </c:pt>
                <c:pt idx="751">
                  <c:v>1562.8668471816641</c:v>
                </c:pt>
                <c:pt idx="752">
                  <c:v>1561.0527608641216</c:v>
                </c:pt>
                <c:pt idx="753">
                  <c:v>1559.2412617749278</c:v>
                </c:pt>
                <c:pt idx="754">
                  <c:v>1557.4323476728605</c:v>
                </c:pt>
                <c:pt idx="755">
                  <c:v>1555.626016299959</c:v>
                </c:pt>
                <c:pt idx="756">
                  <c:v>1553.822265381734</c:v>
                </c:pt>
                <c:pt idx="757">
                  <c:v>1552.0210926273808</c:v>
                </c:pt>
                <c:pt idx="758">
                  <c:v>1550.2224957299818</c:v>
                </c:pt>
                <c:pt idx="759">
                  <c:v>1548.4264723667163</c:v>
                </c:pt>
                <c:pt idx="760">
                  <c:v>1546.6330201990602</c:v>
                </c:pt>
                <c:pt idx="761">
                  <c:v>1544.8421368729917</c:v>
                </c:pt>
                <c:pt idx="762">
                  <c:v>1543.0538200191852</c:v>
                </c:pt>
                <c:pt idx="763">
                  <c:v>1541.2680672532163</c:v>
                </c:pt>
                <c:pt idx="764">
                  <c:v>1539.4848761757514</c:v>
                </c:pt>
                <c:pt idx="765">
                  <c:v>1537.7042443727466</c:v>
                </c:pt>
                <c:pt idx="766">
                  <c:v>1535.9261694156376</c:v>
                </c:pt>
                <c:pt idx="767">
                  <c:v>1534.1506488615303</c:v>
                </c:pt>
                <c:pt idx="768">
                  <c:v>1532.377680253391</c:v>
                </c:pt>
                <c:pt idx="769">
                  <c:v>1530.6072611202312</c:v>
                </c:pt>
                <c:pt idx="770">
                  <c:v>1528.8393889772972</c:v>
                </c:pt>
                <c:pt idx="771">
                  <c:v>1527.0740613262492</c:v>
                </c:pt>
                <c:pt idx="772">
                  <c:v>1525.3112756553444</c:v>
                </c:pt>
                <c:pt idx="773">
                  <c:v>1523.5510294396199</c:v>
                </c:pt>
                <c:pt idx="774">
                  <c:v>1521.793320141069</c:v>
                </c:pt>
                <c:pt idx="775">
                  <c:v>1520.0381452088159</c:v>
                </c:pt>
                <c:pt idx="776">
                  <c:v>1518.2855020792949</c:v>
                </c:pt>
                <c:pt idx="777">
                  <c:v>1516.5353881764236</c:v>
                </c:pt>
                <c:pt idx="778">
                  <c:v>1514.7878009117726</c:v>
                </c:pt>
                <c:pt idx="779">
                  <c:v>1513.0427376847367</c:v>
                </c:pt>
                <c:pt idx="780">
                  <c:v>1511.3001958827044</c:v>
                </c:pt>
                <c:pt idx="781">
                  <c:v>1509.5601728812253</c:v>
                </c:pt>
                <c:pt idx="782">
                  <c:v>1507.8226660441744</c:v>
                </c:pt>
                <c:pt idx="783">
                  <c:v>1506.0876727239174</c:v>
                </c:pt>
                <c:pt idx="784">
                  <c:v>1504.3551902614738</c:v>
                </c:pt>
                <c:pt idx="785">
                  <c:v>1502.625215986676</c:v>
                </c:pt>
                <c:pt idx="786">
                  <c:v>1500.8977472183306</c:v>
                </c:pt>
                <c:pt idx="787">
                  <c:v>1499.1727812643735</c:v>
                </c:pt>
                <c:pt idx="788">
                  <c:v>1497.4503154220342</c:v>
                </c:pt>
                <c:pt idx="789">
                  <c:v>1495.7303469779797</c:v>
                </c:pt>
                <c:pt idx="790">
                  <c:v>1494.012873208477</c:v>
                </c:pt>
                <c:pt idx="791">
                  <c:v>1492.2978913795428</c:v>
                </c:pt>
                <c:pt idx="792">
                  <c:v>1490.5853987470939</c:v>
                </c:pt>
                <c:pt idx="793">
                  <c:v>1488.8753925570934</c:v>
                </c:pt>
                <c:pt idx="794">
                  <c:v>1487.1678700457055</c:v>
                </c:pt>
                <c:pt idx="795">
                  <c:v>1485.4628284394378</c:v>
                </c:pt>
                <c:pt idx="796">
                  <c:v>1483.7602649552862</c:v>
                </c:pt>
                <c:pt idx="797">
                  <c:v>1482.0601768008812</c:v>
                </c:pt>
                <c:pt idx="798">
                  <c:v>1480.3625611746274</c:v>
                </c:pt>
                <c:pt idx="799">
                  <c:v>1478.6674152658475</c:v>
                </c:pt>
                <c:pt idx="800">
                  <c:v>1476.9747362549208</c:v>
                </c:pt>
                <c:pt idx="801">
                  <c:v>1475.2845213134219</c:v>
                </c:pt>
                <c:pt idx="802">
                  <c:v>1473.5967676042567</c:v>
                </c:pt>
                <c:pt idx="803">
                  <c:v>1471.9114722818033</c:v>
                </c:pt>
                <c:pt idx="804">
                  <c:v>1470.2286324920392</c:v>
                </c:pt>
                <c:pt idx="805">
                  <c:v>1468.5482453726795</c:v>
                </c:pt>
                <c:pt idx="806">
                  <c:v>1466.8703080533085</c:v>
                </c:pt>
                <c:pt idx="807">
                  <c:v>1465.1948176555118</c:v>
                </c:pt>
                <c:pt idx="808">
                  <c:v>1463.5217712930012</c:v>
                </c:pt>
                <c:pt idx="809">
                  <c:v>1461.8511660717468</c:v>
                </c:pt>
                <c:pt idx="810">
                  <c:v>1460.1829990901065</c:v>
                </c:pt>
                <c:pt idx="811">
                  <c:v>1458.517267438946</c:v>
                </c:pt>
                <c:pt idx="812">
                  <c:v>1456.8539682017686</c:v>
                </c:pt>
                <c:pt idx="813">
                  <c:v>1455.1930984548364</c:v>
                </c:pt>
                <c:pt idx="814">
                  <c:v>1453.5346552672938</c:v>
                </c:pt>
                <c:pt idx="815">
                  <c:v>1451.8786357012896</c:v>
                </c:pt>
                <c:pt idx="816">
                  <c:v>1450.2250368120924</c:v>
                </c:pt>
                <c:pt idx="817">
                  <c:v>1448.5738556482174</c:v>
                </c:pt>
                <c:pt idx="818">
                  <c:v>1446.9250892515392</c:v>
                </c:pt>
                <c:pt idx="819">
                  <c:v>1445.2787346574087</c:v>
                </c:pt>
                <c:pt idx="820">
                  <c:v>1443.6347888947689</c:v>
                </c:pt>
                <c:pt idx="821">
                  <c:v>1441.9932489862738</c:v>
                </c:pt>
                <c:pt idx="822">
                  <c:v>1440.3541119483946</c:v>
                </c:pt>
                <c:pt idx="823">
                  <c:v>1438.7173747915367</c:v>
                </c:pt>
                <c:pt idx="824">
                  <c:v>1437.0830345201518</c:v>
                </c:pt>
                <c:pt idx="825">
                  <c:v>1435.4510881328461</c:v>
                </c:pt>
                <c:pt idx="826">
                  <c:v>1433.8215326224899</c:v>
                </c:pt>
                <c:pt idx="827">
                  <c:v>1432.1943649763239</c:v>
                </c:pt>
                <c:pt idx="828">
                  <c:v>1430.5695821760728</c:v>
                </c:pt>
                <c:pt idx="829">
                  <c:v>1428.947181198042</c:v>
                </c:pt>
                <c:pt idx="830">
                  <c:v>1427.3271590132324</c:v>
                </c:pt>
                <c:pt idx="831">
                  <c:v>1425.7095125874362</c:v>
                </c:pt>
                <c:pt idx="832">
                  <c:v>1424.0942388813455</c:v>
                </c:pt>
                <c:pt idx="833">
                  <c:v>1422.4813348506525</c:v>
                </c:pt>
                <c:pt idx="834">
                  <c:v>1420.8707974461504</c:v>
                </c:pt>
                <c:pt idx="835">
                  <c:v>1419.2626236138342</c:v>
                </c:pt>
                <c:pt idx="836">
                  <c:v>1417.6568102949993</c:v>
                </c:pt>
                <c:pt idx="837">
                  <c:v>1416.0533544263412</c:v>
                </c:pt>
                <c:pt idx="838">
                  <c:v>1414.4522529400504</c:v>
                </c:pt>
                <c:pt idx="839">
                  <c:v>1412.8535027639111</c:v>
                </c:pt>
                <c:pt idx="840">
                  <c:v>1411.2571008213954</c:v>
                </c:pt>
                <c:pt idx="841">
                  <c:v>1409.6630440317579</c:v>
                </c:pt>
                <c:pt idx="842">
                  <c:v>1408.0713293101305</c:v>
                </c:pt>
                <c:pt idx="843">
                  <c:v>1406.4819535676129</c:v>
                </c:pt>
                <c:pt idx="844">
                  <c:v>1404.8949137113671</c:v>
                </c:pt>
                <c:pt idx="845">
                  <c:v>1403.3102066447073</c:v>
                </c:pt>
                <c:pt idx="846">
                  <c:v>1401.7278292671867</c:v>
                </c:pt>
                <c:pt idx="847">
                  <c:v>1400.1477784746928</c:v>
                </c:pt>
                <c:pt idx="848">
                  <c:v>1398.5700511595323</c:v>
                </c:pt>
                <c:pt idx="849">
                  <c:v>1396.9946442105174</c:v>
                </c:pt>
                <c:pt idx="850">
                  <c:v>1395.4215545130551</c:v>
                </c:pt>
                <c:pt idx="851">
                  <c:v>1393.8507789492305</c:v>
                </c:pt>
                <c:pt idx="852">
                  <c:v>1392.2823143978949</c:v>
                </c:pt>
                <c:pt idx="853">
                  <c:v>1390.716157734747</c:v>
                </c:pt>
                <c:pt idx="854">
                  <c:v>1389.1523058324171</c:v>
                </c:pt>
                <c:pt idx="855">
                  <c:v>1387.5907555605504</c:v>
                </c:pt>
                <c:pt idx="856">
                  <c:v>1386.0315037858875</c:v>
                </c:pt>
                <c:pt idx="857">
                  <c:v>1384.4745473723467</c:v>
                </c:pt>
                <c:pt idx="858">
                  <c:v>1382.9198831811013</c:v>
                </c:pt>
                <c:pt idx="859">
                  <c:v>1381.3675080706641</c:v>
                </c:pt>
                <c:pt idx="860">
                  <c:v>1379.8174188969597</c:v>
                </c:pt>
                <c:pt idx="861">
                  <c:v>1378.2696125134066</c:v>
                </c:pt>
                <c:pt idx="862">
                  <c:v>1376.724085770993</c:v>
                </c:pt>
                <c:pt idx="863">
                  <c:v>1375.1808355183537</c:v>
                </c:pt>
                <c:pt idx="864">
                  <c:v>1373.6398586018427</c:v>
                </c:pt>
                <c:pt idx="865">
                  <c:v>1372.1011518656114</c:v>
                </c:pt>
                <c:pt idx="866">
                  <c:v>1370.5647121516824</c:v>
                </c:pt>
                <c:pt idx="867">
                  <c:v>1369.0305363000209</c:v>
                </c:pt>
                <c:pt idx="868">
                  <c:v>1367.4986211486066</c:v>
                </c:pt>
                <c:pt idx="869">
                  <c:v>1365.9689635335096</c:v>
                </c:pt>
                <c:pt idx="870">
                  <c:v>1364.4415602889576</c:v>
                </c:pt>
                <c:pt idx="871">
                  <c:v>1362.9164082474081</c:v>
                </c:pt>
                <c:pt idx="872">
                  <c:v>1361.3935042396186</c:v>
                </c:pt>
                <c:pt idx="873">
                  <c:v>1359.8728450947131</c:v>
                </c:pt>
                <c:pt idx="874">
                  <c:v>1358.354427640254</c:v>
                </c:pt>
                <c:pt idx="875">
                  <c:v>1356.8382487023071</c:v>
                </c:pt>
                <c:pt idx="876">
                  <c:v>1355.3243051055099</c:v>
                </c:pt>
                <c:pt idx="877">
                  <c:v>1353.8125936731376</c:v>
                </c:pt>
                <c:pt idx="878">
                  <c:v>1352.303111227169</c:v>
                </c:pt>
                <c:pt idx="879">
                  <c:v>1350.7958545883505</c:v>
                </c:pt>
                <c:pt idx="880">
                  <c:v>1349.2908205762617</c:v>
                </c:pt>
                <c:pt idx="881">
                  <c:v>1347.7880060093803</c:v>
                </c:pt>
                <c:pt idx="882">
                  <c:v>1346.2874077051406</c:v>
                </c:pt>
                <c:pt idx="883">
                  <c:v>1344.7890224800014</c:v>
                </c:pt>
                <c:pt idx="884">
                  <c:v>1343.292847149505</c:v>
                </c:pt>
                <c:pt idx="885">
                  <c:v>1341.7988785283367</c:v>
                </c:pt>
                <c:pt idx="886">
                  <c:v>1340.3071134303912</c:v>
                </c:pt>
                <c:pt idx="887">
                  <c:v>1338.8175486688253</c:v>
                </c:pt>
                <c:pt idx="888">
                  <c:v>1337.330181056125</c:v>
                </c:pt>
                <c:pt idx="889">
                  <c:v>1335.8450074041555</c:v>
                </c:pt>
                <c:pt idx="890">
                  <c:v>1334.3620245242271</c:v>
                </c:pt>
                <c:pt idx="891">
                  <c:v>1332.8812292271491</c:v>
                </c:pt>
                <c:pt idx="892">
                  <c:v>1331.4026183232875</c:v>
                </c:pt>
                <c:pt idx="893">
                  <c:v>1329.9261886226216</c:v>
                </c:pt>
                <c:pt idx="894">
                  <c:v>1328.4519369347977</c:v>
                </c:pt>
                <c:pt idx="895">
                  <c:v>1326.9798600691897</c:v>
                </c:pt>
                <c:pt idx="896">
                  <c:v>1325.5099548349476</c:v>
                </c:pt>
                <c:pt idx="897">
                  <c:v>1324.0422180410574</c:v>
                </c:pt>
                <c:pt idx="898">
                  <c:v>1322.5766464963879</c:v>
                </c:pt>
                <c:pt idx="899">
                  <c:v>1321.1132370097505</c:v>
                </c:pt>
                <c:pt idx="900">
                  <c:v>1319.6519863899482</c:v>
                </c:pt>
                <c:pt idx="901">
                  <c:v>1318.1928914458294</c:v>
                </c:pt>
                <c:pt idx="902">
                  <c:v>1316.7359489863363</c:v>
                </c:pt>
                <c:pt idx="903">
                  <c:v>1315.2811558205581</c:v>
                </c:pt>
                <c:pt idx="904">
                  <c:v>1313.8285087577824</c:v>
                </c:pt>
                <c:pt idx="905">
                  <c:v>1312.3780046075426</c:v>
                </c:pt>
                <c:pt idx="906">
                  <c:v>1310.9296401796687</c:v>
                </c:pt>
                <c:pt idx="907">
                  <c:v>1309.4834122843347</c:v>
                </c:pt>
                <c:pt idx="908">
                  <c:v>1308.0393177321098</c:v>
                </c:pt>
                <c:pt idx="909">
                  <c:v>1306.5973533340034</c:v>
                </c:pt>
                <c:pt idx="910">
                  <c:v>1305.1575159015135</c:v>
                </c:pt>
                <c:pt idx="911">
                  <c:v>1303.7198022466723</c:v>
                </c:pt>
                <c:pt idx="912">
                  <c:v>1302.2842091820969</c:v>
                </c:pt>
                <c:pt idx="913">
                  <c:v>1300.850733521029</c:v>
                </c:pt>
                <c:pt idx="914">
                  <c:v>1299.4193720773837</c:v>
                </c:pt>
                <c:pt idx="915">
                  <c:v>1297.9901216657956</c:v>
                </c:pt>
                <c:pt idx="916">
                  <c:v>1296.5629791016595</c:v>
                </c:pt>
                <c:pt idx="917">
                  <c:v>1295.1379412011781</c:v>
                </c:pt>
                <c:pt idx="918">
                  <c:v>1293.7150047814025</c:v>
                </c:pt>
                <c:pt idx="919">
                  <c:v>1292.2941666602776</c:v>
                </c:pt>
                <c:pt idx="920">
                  <c:v>1290.8754236566836</c:v>
                </c:pt>
                <c:pt idx="921">
                  <c:v>1289.4587725904764</c:v>
                </c:pt>
                <c:pt idx="922">
                  <c:v>1288.0442102825334</c:v>
                </c:pt>
                <c:pt idx="923">
                  <c:v>1286.6317335547917</c:v>
                </c:pt>
                <c:pt idx="924">
                  <c:v>1285.2213392302883</c:v>
                </c:pt>
                <c:pt idx="925">
                  <c:v>1283.8130241332037</c:v>
                </c:pt>
                <c:pt idx="926">
                  <c:v>1282.4067850888982</c:v>
                </c:pt>
                <c:pt idx="927">
                  <c:v>1281.0026189239538</c:v>
                </c:pt>
                <c:pt idx="928">
                  <c:v>1279.6005224662129</c:v>
                </c:pt>
                <c:pt idx="929">
                  <c:v>1278.2004925448143</c:v>
                </c:pt>
                <c:pt idx="930">
                  <c:v>1276.8025259902374</c:v>
                </c:pt>
                <c:pt idx="931">
                  <c:v>1275.4066196343333</c:v>
                </c:pt>
                <c:pt idx="932">
                  <c:v>1274.0127703103669</c:v>
                </c:pt>
                <c:pt idx="933">
                  <c:v>1272.6209748530507</c:v>
                </c:pt>
                <c:pt idx="934">
                  <c:v>1271.2312300985843</c:v>
                </c:pt>
                <c:pt idx="935">
                  <c:v>1269.843532884689</c:v>
                </c:pt>
                <c:pt idx="936">
                  <c:v>1268.4578800506431</c:v>
                </c:pt>
                <c:pt idx="937">
                  <c:v>1267.0742684373181</c:v>
                </c:pt>
                <c:pt idx="938">
                  <c:v>1265.6926948872151</c:v>
                </c:pt>
                <c:pt idx="939">
                  <c:v>1264.3131562444964</c:v>
                </c:pt>
                <c:pt idx="940">
                  <c:v>1262.935649355021</c:v>
                </c:pt>
                <c:pt idx="941">
                  <c:v>1261.5601710663811</c:v>
                </c:pt>
                <c:pt idx="942">
                  <c:v>1260.1867182279309</c:v>
                </c:pt>
                <c:pt idx="943">
                  <c:v>1258.8152876908227</c:v>
                </c:pt>
                <c:pt idx="944">
                  <c:v>1257.4458763080406</c:v>
                </c:pt>
                <c:pt idx="945">
                  <c:v>1256.0784809344302</c:v>
                </c:pt>
                <c:pt idx="946">
                  <c:v>1254.7130984267314</c:v>
                </c:pt>
                <c:pt idx="947">
                  <c:v>1253.3497256436115</c:v>
                </c:pt>
                <c:pt idx="948">
                  <c:v>1251.9883594456949</c:v>
                </c:pt>
                <c:pt idx="949">
                  <c:v>1250.6289966955953</c:v>
                </c:pt>
                <c:pt idx="950">
                  <c:v>1249.2716342579447</c:v>
                </c:pt>
                <c:pt idx="951">
                  <c:v>1247.916268999425</c:v>
                </c:pt>
                <c:pt idx="952">
                  <c:v>1246.5628977887991</c:v>
                </c:pt>
                <c:pt idx="953">
                  <c:v>1245.2115174969367</c:v>
                </c:pt>
                <c:pt idx="954">
                  <c:v>1243.8621249968478</c:v>
                </c:pt>
                <c:pt idx="955">
                  <c:v>1242.5147171637082</c:v>
                </c:pt>
                <c:pt idx="956">
                  <c:v>1241.1692908748901</c:v>
                </c:pt>
                <c:pt idx="957">
                  <c:v>1239.8258430099897</c:v>
                </c:pt>
                <c:pt idx="958">
                  <c:v>1238.4843704508555</c:v>
                </c:pt>
                <c:pt idx="959">
                  <c:v>1237.1448700816152</c:v>
                </c:pt>
                <c:pt idx="960">
                  <c:v>1235.8073387887041</c:v>
                </c:pt>
                <c:pt idx="961">
                  <c:v>1234.4717734608903</c:v>
                </c:pt>
                <c:pt idx="962">
                  <c:v>1233.1381709893033</c:v>
                </c:pt>
                <c:pt idx="963">
                  <c:v>1231.806528267459</c:v>
                </c:pt>
                <c:pt idx="964">
                  <c:v>1230.4768421912875</c:v>
                </c:pt>
                <c:pt idx="965">
                  <c:v>1229.1491096591553</c:v>
                </c:pt>
                <c:pt idx="966">
                  <c:v>1227.823327571894</c:v>
                </c:pt>
                <c:pt idx="967">
                  <c:v>1226.4994928328249</c:v>
                </c:pt>
                <c:pt idx="968">
                  <c:v>1225.177602347783</c:v>
                </c:pt>
                <c:pt idx="969">
                  <c:v>1223.8576530251419</c:v>
                </c:pt>
                <c:pt idx="970">
                  <c:v>1222.5396417758377</c:v>
                </c:pt>
                <c:pt idx="971">
                  <c:v>1221.2235655133934</c:v>
                </c:pt>
                <c:pt idx="972">
                  <c:v>1219.9094211539434</c:v>
                </c:pt>
                <c:pt idx="973">
                  <c:v>1218.5972056162527</c:v>
                </c:pt>
                <c:pt idx="974">
                  <c:v>1217.2869158217472</c:v>
                </c:pt>
                <c:pt idx="975">
                  <c:v>1215.9785486945309</c:v>
                </c:pt>
                <c:pt idx="976">
                  <c:v>1214.6721011614086</c:v>
                </c:pt>
                <c:pt idx="977">
                  <c:v>1213.367570151913</c:v>
                </c:pt>
                <c:pt idx="978">
                  <c:v>1212.0649525983185</c:v>
                </c:pt>
                <c:pt idx="979">
                  <c:v>1210.7642454356728</c:v>
                </c:pt>
                <c:pt idx="980">
                  <c:v>1209.4654456018095</c:v>
                </c:pt>
                <c:pt idx="981">
                  <c:v>1208.1685500373749</c:v>
                </c:pt>
                <c:pt idx="982">
                  <c:v>1206.8735556858467</c:v>
                </c:pt>
                <c:pt idx="983">
                  <c:v>1205.5804594935548</c:v>
                </c:pt>
                <c:pt idx="984">
                  <c:v>1204.2892584097026</c:v>
                </c:pt>
                <c:pt idx="985">
                  <c:v>1202.9999493863859</c:v>
                </c:pt>
                <c:pt idx="986">
                  <c:v>1201.7125293786148</c:v>
                </c:pt>
                <c:pt idx="987">
                  <c:v>1200.4269953443297</c:v>
                </c:pt>
                <c:pt idx="988">
                  <c:v>1199.1433442444247</c:v>
                </c:pt>
                <c:pt idx="989">
                  <c:v>1197.8615730427641</c:v>
                </c:pt>
                <c:pt idx="990">
                  <c:v>1196.5816787062026</c:v>
                </c:pt>
                <c:pt idx="991">
                  <c:v>1195.3036582046052</c:v>
                </c:pt>
                <c:pt idx="992">
                  <c:v>1194.0275085108599</c:v>
                </c:pt>
                <c:pt idx="993">
                  <c:v>1192.7532266009052</c:v>
                </c:pt>
                <c:pt idx="994">
                  <c:v>1191.4808094537393</c:v>
                </c:pt>
                <c:pt idx="995">
                  <c:v>1190.2102540514422</c:v>
                </c:pt>
                <c:pt idx="996">
                  <c:v>1188.9415573791937</c:v>
                </c:pt>
                <c:pt idx="997">
                  <c:v>1187.6747164252868</c:v>
                </c:pt>
                <c:pt idx="998">
                  <c:v>1186.4097281811505</c:v>
                </c:pt>
                <c:pt idx="999">
                  <c:v>1185.1465896413604</c:v>
                </c:pt>
                <c:pt idx="1000">
                  <c:v>1183.8852978036603</c:v>
                </c:pt>
                <c:pt idx="1001">
                  <c:v>1182.6258496689766</c:v>
                </c:pt>
              </c:numCache>
            </c:numRef>
          </c:yVal>
          <c:smooth val="1"/>
        </c:ser>
        <c:axId val="201242496"/>
        <c:axId val="201240576"/>
      </c:scatterChart>
      <c:valAx>
        <c:axId val="20121945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ES"/>
                  <a:t>W/F</a:t>
                </a:r>
                <a:r>
                  <a:rPr lang="es-ES" baseline="-25000"/>
                  <a:t>total</a:t>
                </a:r>
                <a:r>
                  <a:rPr lang="es-ES" baseline="0"/>
                  <a:t> (min)</a:t>
                </a:r>
                <a:endParaRPr lang="es-ES"/>
              </a:p>
            </c:rich>
          </c:tx>
          <c:layout>
            <c:manualLayout>
              <c:xMode val="edge"/>
              <c:yMode val="edge"/>
              <c:x val="0.45342288297922212"/>
              <c:y val="0.89378224315226928"/>
            </c:manualLayout>
          </c:layout>
        </c:title>
        <c:numFmt formatCode="0" sourceLinked="0"/>
        <c:tickLblPos val="nextTo"/>
        <c:crossAx val="201230208"/>
        <c:crosses val="autoZero"/>
        <c:crossBetween val="midCat"/>
      </c:valAx>
      <c:valAx>
        <c:axId val="201230208"/>
        <c:scaling>
          <c:orientation val="minMax"/>
          <c:max val="1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/>
                  <a:t>Conversión</a:t>
                </a:r>
              </a:p>
            </c:rich>
          </c:tx>
          <c:layout/>
        </c:title>
        <c:numFmt formatCode="0.00" sourceLinked="1"/>
        <c:tickLblPos val="nextTo"/>
        <c:crossAx val="201219456"/>
        <c:crosses val="autoZero"/>
        <c:crossBetween val="midCat"/>
      </c:valAx>
      <c:valAx>
        <c:axId val="201240576"/>
        <c:scaling>
          <c:orientation val="minMax"/>
        </c:scaling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ES"/>
                  <a:t>Producción</a:t>
                </a:r>
                <a:r>
                  <a:rPr lang="es-ES" baseline="0"/>
                  <a:t> (ton/año)</a:t>
                </a:r>
                <a:endParaRPr lang="es-ES"/>
              </a:p>
            </c:rich>
          </c:tx>
          <c:layout/>
        </c:title>
        <c:numFmt formatCode="0" sourceLinked="0"/>
        <c:tickLblPos val="nextTo"/>
        <c:crossAx val="201242496"/>
        <c:crosses val="max"/>
        <c:crossBetween val="midCat"/>
      </c:valAx>
      <c:valAx>
        <c:axId val="201242496"/>
        <c:scaling>
          <c:orientation val="minMax"/>
        </c:scaling>
        <c:delete val="1"/>
        <c:axPos val="b"/>
        <c:numFmt formatCode="0.00" sourceLinked="1"/>
        <c:tickLblPos val="none"/>
        <c:crossAx val="201240576"/>
        <c:crosses val="autoZero"/>
        <c:crossBetween val="midCat"/>
      </c:valAx>
    </c:plotArea>
    <c:legend>
      <c:legendPos val="b"/>
      <c:layout/>
    </c:legend>
    <c:plotVisOnly val="1"/>
  </c:chart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77</xdr:col>
      <xdr:colOff>47624</xdr:colOff>
      <xdr:row>11</xdr:row>
      <xdr:rowOff>161924</xdr:rowOff>
    </xdr:from>
    <xdr:to>
      <xdr:col>88</xdr:col>
      <xdr:colOff>180975</xdr:colOff>
      <xdr:row>43</xdr:row>
      <xdr:rowOff>28575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180975</xdr:colOff>
      <xdr:row>32</xdr:row>
      <xdr:rowOff>9524</xdr:rowOff>
    </xdr:from>
    <xdr:to>
      <xdr:col>3</xdr:col>
      <xdr:colOff>390525</xdr:colOff>
      <xdr:row>34</xdr:row>
      <xdr:rowOff>9525</xdr:rowOff>
    </xdr:to>
    <xdr:sp macro="" textlink="">
      <xdr:nvSpPr>
        <xdr:cNvPr id="3" name="2 CuadroTexto"/>
        <xdr:cNvSpPr txBox="1"/>
      </xdr:nvSpPr>
      <xdr:spPr>
        <a:xfrm>
          <a:off x="942975" y="6934199"/>
          <a:ext cx="2247900" cy="45720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100"/>
            <a:t>Sistema de agitación: </a:t>
          </a:r>
          <a:r>
            <a:rPr lang="es-ES" sz="1100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Hub-mounted</a:t>
          </a:r>
        </a:p>
        <a:p>
          <a:r>
            <a:rPr lang="es-ES" sz="1100" baseline="0" smtClean="0">
              <a:solidFill>
                <a:schemeClr val="dk1"/>
              </a:solidFill>
              <a:latin typeface="+mn-lt"/>
              <a:ea typeface="+mn-ea"/>
              <a:cs typeface="+mn-cs"/>
            </a:rPr>
            <a:t>flate-blade turbine with 6 blades.</a:t>
          </a:r>
          <a:endParaRPr lang="es-ES" sz="1100"/>
        </a:p>
      </xdr:txBody>
    </xdr:sp>
    <xdr:clientData/>
  </xdr:twoCellAnchor>
  <xdr:twoCellAnchor>
    <xdr:from>
      <xdr:col>0</xdr:col>
      <xdr:colOff>552450</xdr:colOff>
      <xdr:row>6</xdr:row>
      <xdr:rowOff>28575</xdr:rowOff>
    </xdr:from>
    <xdr:to>
      <xdr:col>3</xdr:col>
      <xdr:colOff>47625</xdr:colOff>
      <xdr:row>11</xdr:row>
      <xdr:rowOff>219075</xdr:rowOff>
    </xdr:to>
    <xdr:sp macro="" textlink="">
      <xdr:nvSpPr>
        <xdr:cNvPr id="4" name="3 CuadroTexto"/>
        <xdr:cNvSpPr txBox="1"/>
      </xdr:nvSpPr>
      <xdr:spPr>
        <a:xfrm>
          <a:off x="552450" y="1276350"/>
          <a:ext cx="2295525" cy="12858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100"/>
            <a:t>LEYENDA</a:t>
          </a:r>
        </a:p>
        <a:p>
          <a:r>
            <a:rPr lang="es-ES" sz="1100"/>
            <a:t>A:</a:t>
          </a:r>
          <a:r>
            <a:rPr lang="es-ES" sz="1100" baseline="0"/>
            <a:t> Triglicéridos (ác.linoleico)</a:t>
          </a:r>
        </a:p>
        <a:p>
          <a:r>
            <a:rPr lang="es-ES" sz="1100" baseline="0"/>
            <a:t>B: Metanol</a:t>
          </a:r>
        </a:p>
        <a:p>
          <a:r>
            <a:rPr lang="es-ES" sz="1100" baseline="0"/>
            <a:t>C:  Diglicéridos</a:t>
          </a:r>
        </a:p>
        <a:p>
          <a:r>
            <a:rPr lang="es-ES" sz="1100" baseline="0"/>
            <a:t>D: FAME (biodiesel)</a:t>
          </a:r>
        </a:p>
        <a:p>
          <a:r>
            <a:rPr lang="es-ES" sz="1100" baseline="0"/>
            <a:t>E: Monoglicéridos</a:t>
          </a:r>
        </a:p>
        <a:p>
          <a:r>
            <a:rPr lang="es-ES" sz="1100" baseline="0"/>
            <a:t>F: Glicerol</a:t>
          </a:r>
          <a:endParaRPr lang="es-ES" sz="1100"/>
        </a:p>
      </xdr:txBody>
    </xdr:sp>
    <xdr:clientData/>
  </xdr:twoCellAnchor>
  <xdr:twoCellAnchor>
    <xdr:from>
      <xdr:col>1</xdr:col>
      <xdr:colOff>228600</xdr:colOff>
      <xdr:row>44</xdr:row>
      <xdr:rowOff>85721</xdr:rowOff>
    </xdr:from>
    <xdr:to>
      <xdr:col>3</xdr:col>
      <xdr:colOff>342900</xdr:colOff>
      <xdr:row>50</xdr:row>
      <xdr:rowOff>219074</xdr:rowOff>
    </xdr:to>
    <xdr:sp macro="" textlink="">
      <xdr:nvSpPr>
        <xdr:cNvPr id="5" name="4 CuadroTexto"/>
        <xdr:cNvSpPr txBox="1"/>
      </xdr:nvSpPr>
      <xdr:spPr>
        <a:xfrm>
          <a:off x="990600" y="9467846"/>
          <a:ext cx="2152650" cy="150495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100" baseline="0"/>
            <a:t>Se han realizado los cálculos para una coversión X</a:t>
          </a:r>
          <a:r>
            <a:rPr lang="es-ES" sz="1100" baseline="-25000"/>
            <a:t>A</a:t>
          </a:r>
          <a:r>
            <a:rPr lang="es-ES" sz="1100" baseline="0"/>
            <a:t>=0,90, de tal forma que la temperatura del agua en la camisa es de 23,3ºC y la temperatura a la que entra el agua a la camisa es de 20ºC. Se ha supuesto que el encamisado sólo se realiza sobre la parte cilíndrica.</a:t>
          </a:r>
        </a:p>
      </xdr:txBody>
    </xdr:sp>
    <xdr:clientData/>
  </xdr:twoCellAnchor>
  <xdr:twoCellAnchor>
    <xdr:from>
      <xdr:col>1</xdr:col>
      <xdr:colOff>371475</xdr:colOff>
      <xdr:row>65</xdr:row>
      <xdr:rowOff>133350</xdr:rowOff>
    </xdr:from>
    <xdr:to>
      <xdr:col>3</xdr:col>
      <xdr:colOff>381000</xdr:colOff>
      <xdr:row>70</xdr:row>
      <xdr:rowOff>9525</xdr:rowOff>
    </xdr:to>
    <xdr:sp macro="" textlink="">
      <xdr:nvSpPr>
        <xdr:cNvPr id="7" name="6 CuadroTexto"/>
        <xdr:cNvSpPr txBox="1"/>
      </xdr:nvSpPr>
      <xdr:spPr>
        <a:xfrm>
          <a:off x="1133475" y="14106525"/>
          <a:ext cx="2047875" cy="10191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100"/>
            <a:t>Aislante utilizado: lana</a:t>
          </a:r>
          <a:r>
            <a:rPr lang="es-ES" sz="1100" baseline="0"/>
            <a:t> de vidrio.</a:t>
          </a:r>
        </a:p>
        <a:p>
          <a:r>
            <a:rPr lang="es-ES" sz="1100" baseline="0"/>
            <a:t>El cálculo del espesor se ha realizado para una temperatura de 55ºC en er reactor y una temperatura ambiental de 20ºC.</a:t>
          </a:r>
          <a:endParaRPr lang="es-E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752475</xdr:colOff>
      <xdr:row>11</xdr:row>
      <xdr:rowOff>0</xdr:rowOff>
    </xdr:from>
    <xdr:to>
      <xdr:col>4</xdr:col>
      <xdr:colOff>447675</xdr:colOff>
      <xdr:row>18</xdr:row>
      <xdr:rowOff>133350</xdr:rowOff>
    </xdr:to>
    <xdr:sp macro="" textlink="">
      <xdr:nvSpPr>
        <xdr:cNvPr id="2" name="1 CuadroTexto"/>
        <xdr:cNvSpPr txBox="1"/>
      </xdr:nvSpPr>
      <xdr:spPr>
        <a:xfrm>
          <a:off x="752475" y="2238375"/>
          <a:ext cx="2724150" cy="14668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s-ES" sz="1100"/>
            <a:t>Material:</a:t>
          </a:r>
          <a:r>
            <a:rPr lang="es-ES" sz="1100" baseline="0"/>
            <a:t>  Acero inoxidable 304 (SA-240-304).</a:t>
          </a:r>
        </a:p>
        <a:p>
          <a:r>
            <a:rPr lang="es-ES" sz="1100" baseline="0"/>
            <a:t>Cabezal toriesférico tipo Koppler.</a:t>
          </a:r>
        </a:p>
        <a:p>
          <a:r>
            <a:rPr lang="es-ES" sz="1100" baseline="0"/>
            <a:t>C1: sobrespesor por corrosión.</a:t>
          </a:r>
        </a:p>
        <a:p>
          <a:r>
            <a:rPr lang="es-ES" sz="1100" baseline="0"/>
            <a:t>C2: sobrespesor por tolerancia (solo para el cabezal y fondo toriesférico).</a:t>
          </a:r>
        </a:p>
        <a:p>
          <a:r>
            <a:rPr lang="es-ES" sz="1100" baseline="0"/>
            <a:t>F: factor que sirve para determinar el diámetro óptimo del reactor.</a:t>
          </a:r>
          <a:endParaRPr lang="es-ES" sz="1100"/>
        </a:p>
      </xdr:txBody>
    </xdr:sp>
    <xdr:clientData/>
  </xdr:twoCellAnchor>
  <xdr:twoCellAnchor editAs="oneCell">
    <xdr:from>
      <xdr:col>12</xdr:col>
      <xdr:colOff>0</xdr:colOff>
      <xdr:row>5</xdr:row>
      <xdr:rowOff>0</xdr:rowOff>
    </xdr:from>
    <xdr:to>
      <xdr:col>15</xdr:col>
      <xdr:colOff>723900</xdr:colOff>
      <xdr:row>11</xdr:row>
      <xdr:rowOff>47625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24950" y="1000125"/>
          <a:ext cx="3009900" cy="1304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O15"/>
  <sheetViews>
    <sheetView workbookViewId="0">
      <selection activeCell="K13" sqref="K13"/>
    </sheetView>
  </sheetViews>
  <sheetFormatPr baseColWidth="10" defaultRowHeight="15"/>
  <cols>
    <col min="2" max="2" width="17.7109375" bestFit="1" customWidth="1"/>
    <col min="5" max="5" width="23.28515625" bestFit="1" customWidth="1"/>
    <col min="7" max="7" width="11.42578125" customWidth="1"/>
    <col min="8" max="8" width="18.28515625" bestFit="1" customWidth="1"/>
    <col min="11" max="11" width="18.28515625" bestFit="1" customWidth="1"/>
    <col min="14" max="14" width="18.28515625" bestFit="1" customWidth="1"/>
  </cols>
  <sheetData>
    <row r="2" spans="2:15" ht="15.75" thickBot="1"/>
    <row r="3" spans="2:15" ht="18">
      <c r="B3" s="100" t="s">
        <v>0</v>
      </c>
      <c r="C3" s="101"/>
      <c r="E3" s="100" t="s">
        <v>1</v>
      </c>
      <c r="F3" s="101"/>
      <c r="H3" s="100" t="s">
        <v>51</v>
      </c>
      <c r="I3" s="101"/>
      <c r="K3" s="100" t="s">
        <v>90</v>
      </c>
      <c r="L3" s="101"/>
      <c r="N3" s="100" t="s">
        <v>103</v>
      </c>
      <c r="O3" s="101"/>
    </row>
    <row r="4" spans="2:15">
      <c r="B4" s="4" t="s">
        <v>54</v>
      </c>
      <c r="C4" s="10">
        <f>1113-0.648*('Diseño reactor'!F4+273.15)</f>
        <v>900.35879999999997</v>
      </c>
      <c r="E4" s="4" t="s">
        <v>52</v>
      </c>
      <c r="F4" s="7">
        <v>879.38</v>
      </c>
      <c r="H4" s="4" t="s">
        <v>53</v>
      </c>
      <c r="I4" s="14">
        <f>((45.1^(-0.2661)+(('Diseño reactor'!$F$4-39.85)/233))^(1/(-0.2661)))/1000</f>
        <v>2.4277935892938529E-2</v>
      </c>
      <c r="K4" s="42" t="s">
        <v>53</v>
      </c>
      <c r="L4" s="91">
        <v>2.1</v>
      </c>
      <c r="N4" s="53" t="s">
        <v>53</v>
      </c>
      <c r="O4" s="118">
        <v>0.15</v>
      </c>
    </row>
    <row r="5" spans="2:15">
      <c r="B5" s="4" t="s">
        <v>3</v>
      </c>
      <c r="C5" s="10">
        <f>1079-0.971*('Diseño reactor'!F4+273.15)</f>
        <v>760.36635000000001</v>
      </c>
      <c r="E5" s="4" t="s">
        <v>2</v>
      </c>
      <c r="F5" s="7">
        <v>294.47000000000003</v>
      </c>
      <c r="H5" s="4" t="s">
        <v>3</v>
      </c>
      <c r="I5" s="14">
        <f>((0.55^(-0.2661)+(('Diseño reactor'!$F$4-24.85)/233))^(1/(-0.2661)))/1000</f>
        <v>3.7110692742256009E-4</v>
      </c>
      <c r="K5" s="42" t="s">
        <v>3</v>
      </c>
      <c r="L5" s="91">
        <v>2.7</v>
      </c>
      <c r="N5" s="53" t="s">
        <v>3</v>
      </c>
      <c r="O5" s="118">
        <v>0.2</v>
      </c>
    </row>
    <row r="6" spans="2:15">
      <c r="B6" s="4" t="s">
        <v>4</v>
      </c>
      <c r="C6" s="11">
        <f>1453-0.656*('Diseño reactor'!F4+273.15)</f>
        <v>1237.7336</v>
      </c>
      <c r="E6" s="4" t="s">
        <v>3</v>
      </c>
      <c r="F6" s="7">
        <v>32.04</v>
      </c>
      <c r="H6" s="4" t="s">
        <v>4</v>
      </c>
      <c r="I6" s="14">
        <f>((1500^(-0.2661)+(('Diseño reactor'!$F$4-19.85)/233))^(1/(-0.2661)))/1000</f>
        <v>9.9915428024798039E-2</v>
      </c>
      <c r="K6" s="42" t="s">
        <v>4</v>
      </c>
      <c r="L6" s="91">
        <v>1.3</v>
      </c>
      <c r="N6" s="53" t="s">
        <v>4</v>
      </c>
      <c r="O6" s="118">
        <v>0.28999999999999998</v>
      </c>
    </row>
    <row r="7" spans="2:15">
      <c r="B7" s="4" t="s">
        <v>5</v>
      </c>
      <c r="C7" s="11">
        <f>1108-0.543*('Diseño reactor'!F4+273.15)</f>
        <v>929.81455000000005</v>
      </c>
      <c r="E7" s="4" t="s">
        <v>4</v>
      </c>
      <c r="F7" s="7">
        <v>92.09</v>
      </c>
      <c r="H7" s="4" t="s">
        <v>5</v>
      </c>
      <c r="I7" s="14">
        <f>((91.5^(-0.2661)+(('Diseño reactor'!$F$4-39.85)/233))^(1/(-0.2661)))/1000</f>
        <v>4.3841278105998242E-2</v>
      </c>
      <c r="K7" s="42" t="s">
        <v>5</v>
      </c>
      <c r="L7" s="10">
        <v>1</v>
      </c>
      <c r="N7" s="53" t="s">
        <v>5</v>
      </c>
      <c r="O7" s="118">
        <v>0.1</v>
      </c>
    </row>
    <row r="8" spans="2:15">
      <c r="B8" s="4" t="s">
        <v>6</v>
      </c>
      <c r="C8" s="11">
        <f>1042-0.42*('Diseño reactor'!F4+273.15)</f>
        <v>904.17700000000002</v>
      </c>
      <c r="E8" s="4" t="s">
        <v>5</v>
      </c>
      <c r="F8" s="7">
        <f>F9+F6-F5</f>
        <v>354.51999999999987</v>
      </c>
      <c r="H8" s="4" t="s">
        <v>6</v>
      </c>
      <c r="I8" s="14">
        <f>((68^(-0.2661)+(('Diseño reactor'!$F$4-39.85)/233))^(1/(-0.2661)))/1000</f>
        <v>3.4289525090257608E-2</v>
      </c>
      <c r="K8" s="42" t="s">
        <v>6</v>
      </c>
      <c r="L8" s="91">
        <v>1.5</v>
      </c>
      <c r="N8" s="53" t="s">
        <v>6</v>
      </c>
      <c r="O8" s="118">
        <v>0.12</v>
      </c>
    </row>
    <row r="9" spans="2:15" ht="15.75" thickBot="1">
      <c r="B9" s="4" t="s">
        <v>2</v>
      </c>
      <c r="C9" s="11">
        <v>875</v>
      </c>
      <c r="E9" s="4" t="s">
        <v>6</v>
      </c>
      <c r="F9" s="7">
        <f>F4+F6-F5</f>
        <v>616.94999999999993</v>
      </c>
      <c r="H9" s="5" t="s">
        <v>2</v>
      </c>
      <c r="I9" s="15">
        <f>((5.2^(-0.2661)+(('Diseño reactor'!$F$4-39.85)/233))^(1/(-0.2661)))/1000</f>
        <v>3.6242720260474793E-3</v>
      </c>
      <c r="J9" s="2"/>
      <c r="K9" s="5" t="s">
        <v>2</v>
      </c>
      <c r="L9" s="117">
        <v>1.5</v>
      </c>
      <c r="N9" s="5" t="s">
        <v>2</v>
      </c>
      <c r="O9" s="119">
        <v>0.12</v>
      </c>
    </row>
    <row r="10" spans="2:15" ht="15.75" thickBot="1">
      <c r="B10" s="5" t="s">
        <v>16</v>
      </c>
      <c r="C10" s="12">
        <f>C4*'Diseño reactor'!K5+'Propiedades físicas'!C5*'Diseño reactor'!K6</f>
        <v>875.24528159982094</v>
      </c>
      <c r="E10" s="5" t="s">
        <v>21</v>
      </c>
      <c r="F10" s="99">
        <f>F4*'Diseño reactor'!I5+'Propiedades físicas'!F6*'Diseño reactor'!I6</f>
        <v>153.08857142857141</v>
      </c>
      <c r="J10" s="1"/>
    </row>
    <row r="11" spans="2:15">
      <c r="B11" s="6"/>
      <c r="C11" s="6"/>
    </row>
    <row r="12" spans="2:15">
      <c r="D12" s="2"/>
      <c r="F12" s="2"/>
      <c r="H12" s="46"/>
      <c r="K12" s="1"/>
    </row>
    <row r="13" spans="2:15">
      <c r="F13" s="2"/>
    </row>
    <row r="14" spans="2:15">
      <c r="D14" s="2"/>
    </row>
    <row r="15" spans="2:15">
      <c r="D15" s="2"/>
    </row>
  </sheetData>
  <mergeCells count="5">
    <mergeCell ref="B3:C3"/>
    <mergeCell ref="H3:I3"/>
    <mergeCell ref="E3:F3"/>
    <mergeCell ref="K3:L3"/>
    <mergeCell ref="N3:O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B1:BT4950"/>
  <sheetViews>
    <sheetView zoomScaleNormal="100" workbookViewId="0">
      <selection activeCell="F65" sqref="F65:F75"/>
    </sheetView>
  </sheetViews>
  <sheetFormatPr baseColWidth="10" defaultRowHeight="15"/>
  <cols>
    <col min="2" max="2" width="19.140625" bestFit="1" customWidth="1"/>
    <col min="3" max="3" width="11.5703125" bestFit="1" customWidth="1"/>
    <col min="5" max="5" width="16.7109375" bestFit="1" customWidth="1"/>
    <col min="6" max="6" width="12.5703125" bestFit="1" customWidth="1"/>
    <col min="8" max="8" width="11" bestFit="1" customWidth="1"/>
    <col min="9" max="9" width="11.7109375" bestFit="1" customWidth="1"/>
    <col min="10" max="10" width="12.5703125" bestFit="1" customWidth="1"/>
    <col min="11" max="11" width="13.140625" bestFit="1" customWidth="1"/>
    <col min="12" max="12" width="15" bestFit="1" customWidth="1"/>
    <col min="13" max="13" width="14.28515625" bestFit="1" customWidth="1"/>
    <col min="14" max="14" width="10.42578125" bestFit="1" customWidth="1"/>
    <col min="15" max="15" width="10.28515625" bestFit="1" customWidth="1"/>
    <col min="16" max="16" width="9.7109375" bestFit="1" customWidth="1"/>
    <col min="17" max="18" width="9.5703125" bestFit="1" customWidth="1"/>
    <col min="19" max="19" width="9.7109375" bestFit="1" customWidth="1"/>
    <col min="20" max="21" width="9.5703125" bestFit="1" customWidth="1"/>
    <col min="22" max="22" width="12.85546875" bestFit="1" customWidth="1"/>
    <col min="23" max="23" width="4.5703125" bestFit="1" customWidth="1"/>
    <col min="24" max="24" width="12" bestFit="1" customWidth="1"/>
    <col min="25" max="25" width="11.85546875" bestFit="1" customWidth="1"/>
    <col min="26" max="26" width="12.42578125" bestFit="1" customWidth="1"/>
    <col min="27" max="28" width="12.28515625" bestFit="1" customWidth="1"/>
    <col min="29" max="29" width="12.42578125" bestFit="1" customWidth="1"/>
    <col min="30" max="31" width="12.28515625" bestFit="1" customWidth="1"/>
    <col min="32" max="32" width="14.140625" bestFit="1" customWidth="1"/>
    <col min="33" max="33" width="12.42578125" bestFit="1" customWidth="1"/>
    <col min="34" max="35" width="12.28515625" bestFit="1" customWidth="1"/>
    <col min="36" max="36" width="12.42578125" bestFit="1" customWidth="1"/>
    <col min="37" max="39" width="12.28515625" bestFit="1" customWidth="1"/>
    <col min="40" max="40" width="11" bestFit="1" customWidth="1"/>
    <col min="41" max="42" width="10.85546875" bestFit="1" customWidth="1"/>
    <col min="43" max="43" width="11" bestFit="1" customWidth="1"/>
    <col min="44" max="45" width="10.85546875" bestFit="1" customWidth="1"/>
    <col min="46" max="46" width="12.7109375" bestFit="1" customWidth="1"/>
    <col min="47" max="47" width="9.5703125" bestFit="1" customWidth="1"/>
    <col min="48" max="49" width="9.42578125" bestFit="1" customWidth="1"/>
    <col min="50" max="50" width="9.5703125" bestFit="1" customWidth="1"/>
    <col min="51" max="53" width="9.42578125" bestFit="1" customWidth="1"/>
    <col min="54" max="54" width="9.28515625" bestFit="1" customWidth="1"/>
    <col min="55" max="55" width="11.28515625" bestFit="1" customWidth="1"/>
    <col min="56" max="56" width="7.5703125" bestFit="1" customWidth="1"/>
    <col min="57" max="57" width="11.7109375" bestFit="1" customWidth="1"/>
    <col min="58" max="58" width="10.140625" bestFit="1" customWidth="1"/>
    <col min="59" max="59" width="10.7109375" bestFit="1" customWidth="1"/>
    <col min="60" max="60" width="7.5703125" bestFit="1" customWidth="1"/>
    <col min="61" max="61" width="7.5703125" customWidth="1"/>
    <col min="62" max="62" width="8.42578125" bestFit="1" customWidth="1"/>
    <col min="63" max="63" width="11.5703125" bestFit="1" customWidth="1"/>
    <col min="64" max="64" width="10.28515625" bestFit="1" customWidth="1"/>
    <col min="65" max="65" width="3.85546875" bestFit="1" customWidth="1"/>
    <col min="66" max="66" width="7" bestFit="1" customWidth="1"/>
    <col min="67" max="67" width="10.85546875" bestFit="1" customWidth="1"/>
    <col min="68" max="68" width="11.7109375" bestFit="1" customWidth="1"/>
    <col min="69" max="69" width="12.7109375" bestFit="1" customWidth="1"/>
  </cols>
  <sheetData>
    <row r="1" spans="2:72">
      <c r="B1" s="3"/>
      <c r="C1" s="3"/>
    </row>
    <row r="2" spans="2:72" ht="15.75" thickBot="1">
      <c r="B2" s="3"/>
      <c r="C2" s="3"/>
    </row>
    <row r="3" spans="2:72">
      <c r="B3" s="100" t="s">
        <v>7</v>
      </c>
      <c r="C3" s="101"/>
      <c r="E3" s="100" t="s">
        <v>10</v>
      </c>
      <c r="F3" s="101"/>
      <c r="H3" s="100" t="s">
        <v>17</v>
      </c>
      <c r="I3" s="111"/>
      <c r="J3" s="111"/>
      <c r="K3" s="101"/>
    </row>
    <row r="4" spans="2:72" ht="18">
      <c r="B4" s="4" t="s">
        <v>8</v>
      </c>
      <c r="C4" s="97">
        <v>1.0200000000000001E-3</v>
      </c>
      <c r="E4" s="63" t="s">
        <v>11</v>
      </c>
      <c r="F4" s="91">
        <v>55</v>
      </c>
      <c r="H4" s="112" t="s">
        <v>18</v>
      </c>
      <c r="I4" s="113"/>
      <c r="J4" s="113" t="s">
        <v>19</v>
      </c>
      <c r="K4" s="114"/>
      <c r="S4" s="1"/>
    </row>
    <row r="5" spans="2:72" ht="18.75" thickBot="1">
      <c r="B5" s="5" t="s">
        <v>9</v>
      </c>
      <c r="C5" s="117">
        <v>1.03</v>
      </c>
      <c r="E5" s="63" t="s">
        <v>12</v>
      </c>
      <c r="F5" s="91">
        <v>1</v>
      </c>
      <c r="H5" s="4" t="s">
        <v>55</v>
      </c>
      <c r="I5" s="31">
        <f>1/(1+F6)</f>
        <v>0.14285714285714285</v>
      </c>
      <c r="J5" s="13" t="s">
        <v>55</v>
      </c>
      <c r="K5" s="8">
        <f>I5*('Propiedades físicas'!F4/('Diseño reactor'!I5*'Propiedades físicas'!F4+'Diseño reactor'!I6*'Propiedades físicas'!F6))</f>
        <v>0.82060805136149018</v>
      </c>
    </row>
    <row r="6" spans="2:72" ht="15.75" thickBot="1">
      <c r="E6" s="63" t="s">
        <v>13</v>
      </c>
      <c r="F6" s="91">
        <v>6</v>
      </c>
      <c r="H6" s="5" t="s">
        <v>3</v>
      </c>
      <c r="I6" s="36">
        <f>F6/(F5+F6)</f>
        <v>0.8571428571428571</v>
      </c>
      <c r="J6" s="18" t="s">
        <v>3</v>
      </c>
      <c r="K6" s="9">
        <f>I6*('Propiedades físicas'!F6/('Diseño reactor'!I5*'Propiedades físicas'!F4+'Diseño reactor'!I6*'Propiedades físicas'!F6))</f>
        <v>0.17939194863850991</v>
      </c>
    </row>
    <row r="7" spans="2:72" ht="15.75" thickBot="1">
      <c r="E7" s="63" t="s">
        <v>14</v>
      </c>
      <c r="F7" s="91">
        <v>456</v>
      </c>
    </row>
    <row r="8" spans="2:72" ht="18.75" thickBot="1">
      <c r="E8" s="52" t="s">
        <v>155</v>
      </c>
      <c r="F8" s="117">
        <v>20</v>
      </c>
      <c r="H8" s="102" t="s">
        <v>33</v>
      </c>
      <c r="I8" s="103"/>
      <c r="J8" s="103"/>
      <c r="K8" s="103"/>
      <c r="L8" s="103"/>
      <c r="M8" s="103"/>
      <c r="N8" s="103"/>
      <c r="O8" s="104"/>
      <c r="P8" s="108" t="s">
        <v>43</v>
      </c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09"/>
      <c r="AG8" s="109"/>
      <c r="AH8" s="109"/>
      <c r="AI8" s="109"/>
      <c r="AJ8" s="109"/>
      <c r="AK8" s="109"/>
      <c r="AL8" s="109"/>
      <c r="AM8" s="109"/>
      <c r="AN8" s="109"/>
      <c r="AO8" s="109"/>
      <c r="AP8" s="109"/>
      <c r="AQ8" s="109"/>
      <c r="AR8" s="109"/>
      <c r="AS8" s="109"/>
      <c r="AT8" s="109"/>
      <c r="AU8" s="109"/>
      <c r="AV8" s="109"/>
      <c r="AW8" s="109"/>
      <c r="AX8" s="109"/>
      <c r="AY8" s="109"/>
      <c r="AZ8" s="109"/>
      <c r="BA8" s="109"/>
      <c r="BB8" s="109"/>
      <c r="BC8" s="109"/>
      <c r="BD8" s="109"/>
      <c r="BE8" s="110"/>
      <c r="BF8" s="105" t="s">
        <v>106</v>
      </c>
      <c r="BG8" s="106"/>
      <c r="BH8" s="106"/>
      <c r="BI8" s="106"/>
      <c r="BJ8" s="106"/>
      <c r="BK8" s="106"/>
      <c r="BL8" s="106"/>
      <c r="BM8" s="106"/>
      <c r="BN8" s="106"/>
      <c r="BO8" s="107"/>
      <c r="BP8" s="60" t="s">
        <v>87</v>
      </c>
    </row>
    <row r="9" spans="2:72" ht="18.75" thickBot="1">
      <c r="H9" s="19" t="s">
        <v>15</v>
      </c>
      <c r="I9" s="20" t="s">
        <v>20</v>
      </c>
      <c r="J9" s="20" t="s">
        <v>189</v>
      </c>
      <c r="K9" s="20" t="s">
        <v>22</v>
      </c>
      <c r="L9" s="20" t="s">
        <v>23</v>
      </c>
      <c r="M9" s="20" t="s">
        <v>24</v>
      </c>
      <c r="N9" s="20" t="s">
        <v>25</v>
      </c>
      <c r="O9" s="21" t="s">
        <v>26</v>
      </c>
      <c r="P9" s="19" t="s">
        <v>27</v>
      </c>
      <c r="Q9" s="20" t="s">
        <v>28</v>
      </c>
      <c r="R9" s="20" t="s">
        <v>29</v>
      </c>
      <c r="S9" s="20" t="s">
        <v>30</v>
      </c>
      <c r="T9" s="20" t="s">
        <v>31</v>
      </c>
      <c r="U9" s="20" t="s">
        <v>32</v>
      </c>
      <c r="V9" s="20" t="s">
        <v>92</v>
      </c>
      <c r="W9" s="20" t="s">
        <v>34</v>
      </c>
      <c r="X9" s="20" t="s">
        <v>44</v>
      </c>
      <c r="Y9" s="20" t="s">
        <v>45</v>
      </c>
      <c r="Z9" s="20" t="s">
        <v>56</v>
      </c>
      <c r="AA9" s="20" t="s">
        <v>57</v>
      </c>
      <c r="AB9" s="20" t="s">
        <v>58</v>
      </c>
      <c r="AC9" s="20" t="s">
        <v>59</v>
      </c>
      <c r="AD9" s="20" t="s">
        <v>60</v>
      </c>
      <c r="AE9" s="20" t="s">
        <v>61</v>
      </c>
      <c r="AF9" s="20" t="s">
        <v>62</v>
      </c>
      <c r="AG9" s="20" t="s">
        <v>63</v>
      </c>
      <c r="AH9" s="20" t="s">
        <v>64</v>
      </c>
      <c r="AI9" s="20" t="s">
        <v>65</v>
      </c>
      <c r="AJ9" s="20" t="s">
        <v>66</v>
      </c>
      <c r="AK9" s="20" t="s">
        <v>67</v>
      </c>
      <c r="AL9" s="20" t="s">
        <v>68</v>
      </c>
      <c r="AM9" s="20" t="s">
        <v>76</v>
      </c>
      <c r="AN9" s="20" t="s">
        <v>69</v>
      </c>
      <c r="AO9" s="20" t="s">
        <v>70</v>
      </c>
      <c r="AP9" s="20" t="s">
        <v>71</v>
      </c>
      <c r="AQ9" s="20" t="s">
        <v>72</v>
      </c>
      <c r="AR9" s="20" t="s">
        <v>73</v>
      </c>
      <c r="AS9" s="20" t="s">
        <v>74</v>
      </c>
      <c r="AT9" s="20" t="s">
        <v>75</v>
      </c>
      <c r="AU9" s="20" t="s">
        <v>77</v>
      </c>
      <c r="AV9" s="20" t="s">
        <v>78</v>
      </c>
      <c r="AW9" s="20" t="s">
        <v>79</v>
      </c>
      <c r="AX9" s="20" t="s">
        <v>80</v>
      </c>
      <c r="AY9" s="20" t="s">
        <v>81</v>
      </c>
      <c r="AZ9" s="20" t="s">
        <v>82</v>
      </c>
      <c r="BA9" s="20" t="s">
        <v>83</v>
      </c>
      <c r="BB9" s="22" t="s">
        <v>84</v>
      </c>
      <c r="BC9" s="22" t="s">
        <v>89</v>
      </c>
      <c r="BD9" s="22" t="s">
        <v>93</v>
      </c>
      <c r="BE9" s="64" t="s">
        <v>94</v>
      </c>
      <c r="BF9" s="86" t="s">
        <v>149</v>
      </c>
      <c r="BG9" s="22" t="s">
        <v>150</v>
      </c>
      <c r="BH9" s="22" t="s">
        <v>146</v>
      </c>
      <c r="BI9" s="22" t="s">
        <v>147</v>
      </c>
      <c r="BJ9" s="22" t="s">
        <v>151</v>
      </c>
      <c r="BK9" s="22" t="s">
        <v>137</v>
      </c>
      <c r="BL9" s="22" t="s">
        <v>145</v>
      </c>
      <c r="BM9" s="22" t="s">
        <v>148</v>
      </c>
      <c r="BN9" s="22" t="s">
        <v>104</v>
      </c>
      <c r="BO9" s="64" t="s">
        <v>136</v>
      </c>
      <c r="BP9" s="57" t="s">
        <v>86</v>
      </c>
      <c r="BQ9" s="46"/>
      <c r="BS9" s="46"/>
      <c r="BT9" s="46"/>
    </row>
    <row r="10" spans="2:72">
      <c r="H10" s="23">
        <v>5</v>
      </c>
      <c r="I10" s="24">
        <f>('Propiedades físicas'!$C$10*'Diseño reactor'!H10)/1000</f>
        <v>4.3762264079991047</v>
      </c>
      <c r="J10" s="24">
        <f t="shared" ref="J10:J73" si="0">$F$7/I10</f>
        <v>104.1993620728805</v>
      </c>
      <c r="K10" s="24">
        <f>(I10*1000)/'Propiedades físicas'!$F$10</f>
        <v>28.586238457656385</v>
      </c>
      <c r="L10" s="24">
        <f t="shared" ref="L10:L73" si="1">K10*$I$5</f>
        <v>4.0837483510937691</v>
      </c>
      <c r="M10" s="24">
        <f t="shared" ref="M10:M73" si="2">$I$6*K10</f>
        <v>24.502490106562615</v>
      </c>
      <c r="N10" s="24">
        <f t="shared" ref="N10:N73" si="3">L10/H10</f>
        <v>0.81674967021875378</v>
      </c>
      <c r="O10" s="25">
        <f t="shared" ref="O10:O73" si="4">M10/H10</f>
        <v>4.9004980213125231</v>
      </c>
      <c r="P10" s="26">
        <f t="shared" ref="P10:P73" si="5">(H10*$C$5*N10)/(H10*$C$5+$F$7*1000*$C$4)</f>
        <v>8.9443528220523993E-3</v>
      </c>
      <c r="Q10" s="24">
        <f t="shared" ref="Q10:Q73" si="6">((H10^3)*($C$5^3)*O10+3*(H10^2)*($C$5^2)*O10*$F$7*1000*$C$4+3*H10*$C$5*O10*(($F$7*1000)^2)*($C$4^2)+O10*(($F$7*1000)^3)*($C$4^3)-3*N10*(($F$7*1000)^3)*($C$4^3)-3*(($F$7*1000)^2)*($C$4^2)*H10*$C$5*N10-$F$7*1000*$C$4*(H10^2)*($C$5^2)*N10)/(3*(($F$7*1000)^2)*($C$4^2)*H10*$C$5+(($F$7*1000)^3)*($C$4^3)+3*(H10^2)*($C$5^2)*$F$7*1000*$C$4+(H10^3)*($C$5^3))</f>
        <v>2.5035243962629949</v>
      </c>
      <c r="R10" s="24">
        <f t="shared" ref="R10:R73" si="7">($F$7*1000*$C$4*H10*$C$5*N10)/((H10^2)*($C$5^2)+2*$F$7*1000*$C$4*H10*$C$5+(($F$7*1000)^2)*($C$4^2))</f>
        <v>8.8464018214919338E-3</v>
      </c>
      <c r="S10" s="24">
        <f t="shared" ref="S10:S73" si="8">(N10*$F$7*1000*$C$4*(3*(($F$7*1000)^2)*($C$4^2)+3*$F$7*1000*$C$4*H10*$C$5+(H10^2)*($C$5^2)))/(3*(($F$7*1000)^2)*($C$4^2)*H10*$C$5+(($F$7*1000)^3)*($C$4^3)+3*(H10^2)*($C$5^2)*$F$7*1000*$C$4+(H10^3)*($C$5^3))</f>
        <v>2.396973625049529</v>
      </c>
      <c r="T10" s="24">
        <f t="shared" ref="T10:T73" si="9">((($F$7*1000)^2)*($C$4^2)*H10*$C$5*N10)/(3*(($F$7*1000)^2)*($C$4^2)*H10*$C$5+(($F$7*1000)^3)*($C$4^3)+3*(H10^2)*($C$5^2)*$F$7*1000*$C$4+(H10^3)*($C$5^3))</f>
        <v>8.7495234975914458E-3</v>
      </c>
      <c r="U10" s="24">
        <f t="shared" ref="U10:U73" si="10">((($F$7*1000)^3)*($C$4^3)*N10)/(3*(($F$7*1000)^2)*($C$4^2)*H10*$C$5+(($F$7*1000)^3)*($C$4^3)+3*(H10^2)*($C$5^2)*$F$7*1000*$C$4+(H10^3)*($C$5^3))</f>
        <v>0.79020939207761809</v>
      </c>
      <c r="V10" s="47">
        <f>$C$4*P10/$C$5</f>
        <v>8.8575144451392693E-6</v>
      </c>
      <c r="W10" s="24">
        <f t="shared" ref="W10:W73" si="11">($F$7*1000*$C$4)/(H10*$C$5+$F$7*1000*$C$4)</f>
        <v>0.98904884428094508</v>
      </c>
      <c r="X10" s="27">
        <f>(S10*H10*'Propiedades físicas'!$F$5*60*24*365)/(1000000)</f>
        <v>1854.9391718119844</v>
      </c>
      <c r="Y10" s="27">
        <f>(U10*H10*'Propiedades físicas'!$F$7*60*24*365)/(1000000)</f>
        <v>191.24056630437241</v>
      </c>
      <c r="Z10" s="24">
        <f>P10*$H10</f>
        <v>4.4721764110261998E-2</v>
      </c>
      <c r="AA10" s="24">
        <f>Q10*$H10</f>
        <v>12.517621981314974</v>
      </c>
      <c r="AB10" s="24">
        <f>R10*$H10</f>
        <v>4.4232009107459669E-2</v>
      </c>
      <c r="AC10" s="24">
        <f>S10*$H10</f>
        <v>11.984868125247646</v>
      </c>
      <c r="AD10" s="24">
        <f>T10*$H10</f>
        <v>4.3747617487957233E-2</v>
      </c>
      <c r="AE10" s="24">
        <f t="shared" ref="AE10:AE25" si="12">U10*$H10</f>
        <v>3.9510469603880907</v>
      </c>
      <c r="AF10" s="24">
        <f>Z10+AA10+AB10+AC10+AD10+AE10</f>
        <v>28.586238457656389</v>
      </c>
      <c r="AG10" s="28">
        <f>Z10/$AF10</f>
        <v>1.5644508170078583E-3</v>
      </c>
      <c r="AH10" s="24">
        <f>AA10/$AF10</f>
        <v>0.43788979091659119</v>
      </c>
      <c r="AI10" s="28">
        <f t="shared" ref="AI10:AL25" si="13">AB10/$AF10</f>
        <v>1.5473182724960023E-3</v>
      </c>
      <c r="AJ10" s="24">
        <f t="shared" si="13"/>
        <v>0.41925306622626596</v>
      </c>
      <c r="AK10" s="28">
        <f t="shared" si="13"/>
        <v>1.5303733491469598E-3</v>
      </c>
      <c r="AL10" s="24">
        <f t="shared" si="13"/>
        <v>0.13821500041849202</v>
      </c>
      <c r="AM10" s="24">
        <f>AG10+AH10+AI10+AJ10+AK10+AL10</f>
        <v>0.99999999999999989</v>
      </c>
      <c r="AN10" s="24">
        <f>(Z10*'Propiedades físicas'!$F$4)/1000</f>
        <v>3.9327424923282193E-2</v>
      </c>
      <c r="AO10" s="24">
        <f>(AA10*'Propiedades físicas'!$F$6)/1000</f>
        <v>0.40106460828133172</v>
      </c>
      <c r="AP10" s="24">
        <f>(AB10*'Propiedades físicas'!$F$9)/1000</f>
        <v>2.7288938018847238E-2</v>
      </c>
      <c r="AQ10" s="24">
        <f>(AC10*'Propiedades físicas'!$F$5)/1000</f>
        <v>3.5291841168416744</v>
      </c>
      <c r="AR10" s="24">
        <f>(AD10*'Propiedades físicas'!$F$8)/1000</f>
        <v>1.5509405351830593E-2</v>
      </c>
      <c r="AS10" s="24">
        <f>(AE10*'Propiedades físicas'!$F$7)/1000</f>
        <v>0.36385191458213928</v>
      </c>
      <c r="AT10" s="24">
        <f>AN10+AO10+AP10+AQ10+AR10+AS10</f>
        <v>4.3762264079991056</v>
      </c>
      <c r="AU10" s="24">
        <f>AN10/$AT10</f>
        <v>8.9866065547699672E-3</v>
      </c>
      <c r="AV10" s="24">
        <f>AO10/$AT10</f>
        <v>9.164622002834312E-2</v>
      </c>
      <c r="AW10" s="24">
        <f t="shared" ref="AW10:AZ25" si="14">AP10/$AT10</f>
        <v>6.2357235377417924E-3</v>
      </c>
      <c r="AX10" s="24">
        <f t="shared" si="14"/>
        <v>0.80644459125579948</v>
      </c>
      <c r="AY10" s="28">
        <f t="shared" si="14"/>
        <v>3.5440134732247068E-3</v>
      </c>
      <c r="AZ10" s="24">
        <f t="shared" si="14"/>
        <v>8.3142845150120867E-2</v>
      </c>
      <c r="BA10" s="24">
        <f>AU10+AV10+AW10+AX10+AY10+AZ10</f>
        <v>1</v>
      </c>
      <c r="BB10" s="27">
        <f>AU10*'Propiedades físicas'!$C$4+'Diseño reactor'!AV10*'Propiedades físicas'!$C$5+'Diseño reactor'!AW10*'Propiedades físicas'!$C$8+'Diseño reactor'!AX10*'Propiedades físicas'!$C$9+'Diseño reactor'!AY10*'Propiedades físicas'!$C$7+'Diseño reactor'!AZ10*'Propiedades físicas'!$C$6</f>
        <v>895.25705559268431</v>
      </c>
      <c r="BC10" s="45">
        <f>AU10*'Propiedades físicas'!$L$4+'Diseño reactor'!AV10*'Propiedades físicas'!$L$5+'Diseño reactor'!AW10*'Propiedades físicas'!$L$8+AX10*'Propiedades físicas'!$L$9+'Diseño reactor'!AY10*'Propiedades físicas'!$L$7+'Diseño reactor'!AZ10*'Propiedades físicas'!$L$6</f>
        <v>1.5969668522002372</v>
      </c>
      <c r="BD10" s="29">
        <f t="shared" ref="BD10:BD73" si="15">((-$F$19)*V10*($F$7*1000))/(H10*(BB10/1000)*BC10)</f>
        <v>11.300380034371774</v>
      </c>
      <c r="BE10" s="45">
        <f t="shared" ref="BE10:BE73" si="16">BD10+$F$20+((BP10*60)/(H10*(BB10/1000)*BC10))</f>
        <v>108.40751019759838</v>
      </c>
      <c r="BF10" s="41">
        <f>AU10*'Propiedades físicas'!$I$4+'Diseño reactor'!AV10*'Propiedades físicas'!$I$5+'Diseño reactor'!AW10*'Propiedades físicas'!$I$8+'Diseño reactor'!AX10*'Propiedades físicas'!$I$9+'Diseño reactor'!AY10*'Propiedades físicas'!$I$7+'Diseño reactor'!AZ10*'Propiedades físicas'!$I$6</f>
        <v>1.1851408416970251E-2</v>
      </c>
      <c r="BG10" s="24">
        <f>AU10*'Propiedades físicas'!$O$4+'Diseño reactor'!AV10*'Propiedades físicas'!$O$5+'Diseño reactor'!AW10*'Propiedades físicas'!$O$8+'Diseño reactor'!AX10*'Propiedades físicas'!$O$9+'Diseño reactor'!AY10*'Propiedades físicas'!$O$7+'Diseño reactor'!AZ10*'Propiedades físicas'!$O$6</f>
        <v>0.14166469920496658</v>
      </c>
      <c r="BH10" s="55">
        <f t="shared" ref="BH10:BH73" si="17">(BB10*($F$33^2)*$F$34)/BF10</f>
        <v>70923.798473754316</v>
      </c>
      <c r="BI10" s="27">
        <f>(BC10*BF10)/(BG10/1000)</f>
        <v>133.59931231989546</v>
      </c>
      <c r="BJ10" s="27">
        <f t="shared" ref="BJ10:BJ73" si="18">$F$43*(BH10^$F$44)*(BI10^$F$45)</f>
        <v>5430.6826113455327</v>
      </c>
      <c r="BK10" s="27">
        <f t="shared" ref="BK10:BK73" si="19">(BJ10*BG10)/$F$16</f>
        <v>591.79693739531331</v>
      </c>
      <c r="BL10" s="27">
        <f t="shared" ref="BL10:BL73" si="20">1/((1/BK10)+(1/$F$61))</f>
        <v>106.44656213745982</v>
      </c>
      <c r="BM10" s="27">
        <f t="shared" ref="BM10:BM73" si="21">($F$33*($F$34^2))/9.8</f>
        <v>1.1054421768707483</v>
      </c>
      <c r="BN10" s="45">
        <f t="shared" ref="BN10:BN73" si="22">((((H10/60)*(BB10/1000)*BC10*($F$20-$F$4)+(((-$F$19)*V10*($F$7*1000))/60)))/(-BL10*$F$46/1000))+$F$4</f>
        <v>56.180344100970878</v>
      </c>
      <c r="BO10" s="45">
        <f t="shared" ref="BO10:BO73" si="23">((-$F$19)*V10*($F$7*1000)/60)+BP10</f>
        <v>8.1859034701915085</v>
      </c>
      <c r="BP10" s="65">
        <f t="shared" ref="BP10:BP73" si="24">($F$35*($F$33^5)*($F$34^3)*BB10)/1000</f>
        <v>6.8395612745303405</v>
      </c>
    </row>
    <row r="11" spans="2:72" ht="15.75" thickBot="1">
      <c r="H11" s="68">
        <v>6</v>
      </c>
      <c r="I11" s="31">
        <f>('Propiedades físicas'!$C$10*'Diseño reactor'!H11)/1000</f>
        <v>5.251471689598926</v>
      </c>
      <c r="J11" s="31">
        <f t="shared" si="0"/>
        <v>86.832801727400422</v>
      </c>
      <c r="K11" s="31">
        <f>(I11*1000)/'Propiedades físicas'!$F$10</f>
        <v>34.303486149187663</v>
      </c>
      <c r="L11" s="31">
        <f t="shared" si="1"/>
        <v>4.9004980213125231</v>
      </c>
      <c r="M11" s="31">
        <f t="shared" si="2"/>
        <v>29.402988127875137</v>
      </c>
      <c r="N11" s="31">
        <f t="shared" si="3"/>
        <v>0.81674967021875389</v>
      </c>
      <c r="O11" s="32">
        <f t="shared" si="4"/>
        <v>4.9004980213125231</v>
      </c>
      <c r="P11" s="33">
        <f t="shared" si="5"/>
        <v>1.0709766522282831E-2</v>
      </c>
      <c r="Q11" s="31">
        <f t="shared" si="6"/>
        <v>2.5139477168369266</v>
      </c>
      <c r="R11" s="31">
        <f t="shared" si="7"/>
        <v>1.0569332919253533E-2</v>
      </c>
      <c r="S11" s="31">
        <f t="shared" si="8"/>
        <v>2.3865503044755969</v>
      </c>
      <c r="T11" s="31">
        <f t="shared" si="9"/>
        <v>1.0430740775309151E-2</v>
      </c>
      <c r="U11" s="31">
        <f t="shared" si="10"/>
        <v>0.78503983000190836</v>
      </c>
      <c r="V11" s="47">
        <f t="shared" ref="V11:V74" si="25">$C$4*P11/$C$5</f>
        <v>1.0605788206532511E-5</v>
      </c>
      <c r="W11" s="31">
        <f t="shared" si="11"/>
        <v>0.98688733290897512</v>
      </c>
      <c r="X11" s="34">
        <f>(S11*H11*'Propiedades físicas'!$F$5*60*24*365)/(1000000)</f>
        <v>2216.2474875859989</v>
      </c>
      <c r="Y11" s="34">
        <f>(U11*H11*'Propiedades físicas'!$F$7*60*24*365)/(1000000)</f>
        <v>227.98736107096013</v>
      </c>
      <c r="Z11" s="31">
        <f t="shared" ref="Z11:Z74" si="26">P11*$H11</f>
        <v>6.4258599133696984E-2</v>
      </c>
      <c r="AA11" s="31">
        <f t="shared" ref="AA11:AA42" si="27">Q11*$H11</f>
        <v>15.08368630102156</v>
      </c>
      <c r="AB11" s="31">
        <f t="shared" ref="AB11:AB42" si="28">R11*$H11</f>
        <v>6.3415997515521197E-2</v>
      </c>
      <c r="AC11" s="31">
        <f t="shared" ref="AC11:AC42" si="29">S11*$H11</f>
        <v>14.319301826853582</v>
      </c>
      <c r="AD11" s="31">
        <f t="shared" ref="AD11:AD42" si="30">T11*$H11</f>
        <v>6.2584444651854906E-2</v>
      </c>
      <c r="AE11" s="31">
        <f t="shared" si="12"/>
        <v>4.7102389800114501</v>
      </c>
      <c r="AF11" s="31">
        <f t="shared" ref="AF11:AF74" si="31">Z11+AA11+AB11+AC11+AD11+AE11</f>
        <v>34.303486149187663</v>
      </c>
      <c r="AG11" s="35">
        <f t="shared" ref="AG11:AG74" si="32">Z11/AF11</f>
        <v>1.8732381558606889E-3</v>
      </c>
      <c r="AH11" s="31">
        <f t="shared" ref="AH11:AL74" si="33">AA11/$AF11</f>
        <v>0.43971292700169934</v>
      </c>
      <c r="AI11" s="35">
        <f t="shared" si="13"/>
        <v>1.8486750075406824E-3</v>
      </c>
      <c r="AJ11" s="31">
        <f t="shared" si="13"/>
        <v>0.41742993014115787</v>
      </c>
      <c r="AK11" s="35">
        <f t="shared" si="13"/>
        <v>1.8244339476073035E-3</v>
      </c>
      <c r="AL11" s="31">
        <f t="shared" si="13"/>
        <v>0.1373107957461342</v>
      </c>
      <c r="AM11" s="31">
        <f t="shared" ref="AM11:AM74" si="34">AG11+AH11+AI11+AJ11+AK11+AL11</f>
        <v>1.0000000000000002</v>
      </c>
      <c r="AN11" s="31">
        <f>(Z11*'Propiedades físicas'!$F$4)/1000</f>
        <v>5.6507726906190457E-2</v>
      </c>
      <c r="AO11" s="31">
        <f>(AA11*'Propiedades físicas'!$F$6)/1000</f>
        <v>0.48328130908473077</v>
      </c>
      <c r="AP11" s="31">
        <f>(AB11*'Propiedades físicas'!$F$9)/1000</f>
        <v>3.9124499667200802E-2</v>
      </c>
      <c r="AQ11" s="31">
        <f>(AC11*'Propiedades físicas'!$F$5)/1000</f>
        <v>4.2166048089535755</v>
      </c>
      <c r="AR11" s="31">
        <f>(AD11*'Propiedades físicas'!$F$8)/1000</f>
        <v>2.2187437317975595E-2</v>
      </c>
      <c r="AS11" s="31">
        <f>(AE11*'Propiedades físicas'!$F$7)/1000</f>
        <v>0.43376590766925444</v>
      </c>
      <c r="AT11" s="31">
        <f t="shared" ref="AT11:AT74" si="35">AN11+AO11+AP11+AQ11+AR11+AS11</f>
        <v>5.2514716895989277</v>
      </c>
      <c r="AU11" s="31">
        <f t="shared" ref="AU11:AU74" si="36">AN11/$AT11</f>
        <v>1.0760360189717816E-2</v>
      </c>
      <c r="AV11" s="31">
        <f>AO11/$AT11</f>
        <v>9.2027785285773975E-2</v>
      </c>
      <c r="AW11" s="31">
        <f t="shared" si="14"/>
        <v>7.4501971979951528E-3</v>
      </c>
      <c r="AX11" s="31">
        <f t="shared" si="14"/>
        <v>0.80293773977778249</v>
      </c>
      <c r="AY11" s="35">
        <f t="shared" si="14"/>
        <v>4.2249941786642519E-3</v>
      </c>
      <c r="AZ11" s="31">
        <f t="shared" si="14"/>
        <v>8.2598923370066302E-2</v>
      </c>
      <c r="BA11" s="31">
        <f t="shared" ref="BA11:BA74" si="37">AU11+AV11+AW11+AX11+AY11+AZ11</f>
        <v>1</v>
      </c>
      <c r="BB11" s="34">
        <f>AU11*'Propiedades físicas'!$C$4+'Diseño reactor'!AV11*'Propiedades físicas'!$C$5+'Diseño reactor'!AW11*'Propiedades físicas'!$C$8+'Diseño reactor'!AX11*'Propiedades físicas'!$C$9+'Diseño reactor'!AY11*'Propiedades físicas'!$C$7+'Diseño reactor'!AZ11*'Propiedades físicas'!$C$6</f>
        <v>895.13375928170478</v>
      </c>
      <c r="BC11" s="45">
        <f>AU11*'Propiedades físicas'!$L$4+'Diseño reactor'!AV11*'Propiedades físicas'!$L$5+'Diseño reactor'!AW11*'Propiedades físicas'!$L$8+AX11*'Propiedades físicas'!$L$9+'Diseño reactor'!AY11*'Propiedades físicas'!$L$7+'Diseño reactor'!AZ11*'Propiedades físicas'!$L$6</f>
        <v>1.598257276693414</v>
      </c>
      <c r="BD11" s="29">
        <f t="shared" si="15"/>
        <v>11.268131619373431</v>
      </c>
      <c r="BE11" s="58">
        <f t="shared" si="16"/>
        <v>98.768781577039434</v>
      </c>
      <c r="BF11" s="30">
        <f>AU11*'Propiedades físicas'!$I$4+'Diseño reactor'!AV11*'Propiedades físicas'!$I$5+'Diseño reactor'!AW11*'Propiedades físicas'!$I$8+'Diseño reactor'!AX11*'Propiedades físicas'!$I$9+'Diseño reactor'!AY11*'Propiedades físicas'!$I$7+'Diseño reactor'!AZ11*'Propiedades físicas'!$I$6</f>
        <v>1.1899055923878944E-2</v>
      </c>
      <c r="BG11" s="24">
        <f>AU11*'Propiedades físicas'!$O$4+'Diseño reactor'!AV11*'Propiedades físicas'!$O$5+'Diseño reactor'!AW11*'Propiedades físicas'!$O$8+'Diseño reactor'!AX11*'Propiedades físicas'!$O$9+'Diseño reactor'!AY11*'Propiedades físicas'!$O$7+'Diseño reactor'!AZ11*'Propiedades físicas'!$O$6</f>
        <v>0.14164235071789144</v>
      </c>
      <c r="BH11" s="54">
        <f t="shared" si="17"/>
        <v>70630.068976511204</v>
      </c>
      <c r="BI11" s="34">
        <f t="shared" ref="BI11:BI74" si="38">(BC11*BF11)/(BG11/1000)</f>
        <v>134.26600603373905</v>
      </c>
      <c r="BJ11" s="27">
        <f t="shared" si="18"/>
        <v>5424.6717825794958</v>
      </c>
      <c r="BK11" s="34">
        <f t="shared" si="19"/>
        <v>591.04866396736475</v>
      </c>
      <c r="BL11" s="27">
        <f t="shared" si="20"/>
        <v>106.42232793318426</v>
      </c>
      <c r="BM11" s="34">
        <f t="shared" si="21"/>
        <v>1.1054421768707483</v>
      </c>
      <c r="BN11" s="45">
        <f t="shared" si="22"/>
        <v>56.429115588446983</v>
      </c>
      <c r="BO11" s="45">
        <f t="shared" si="23"/>
        <v>8.4506991260139728</v>
      </c>
      <c r="BP11" s="66">
        <f t="shared" si="24"/>
        <v>6.8386193186210305</v>
      </c>
    </row>
    <row r="12" spans="2:72">
      <c r="E12" s="100" t="s">
        <v>35</v>
      </c>
      <c r="F12" s="101"/>
      <c r="H12" s="68">
        <v>7</v>
      </c>
      <c r="I12" s="31">
        <f>('Propiedades físicas'!$C$10*'Diseño reactor'!H12)/1000</f>
        <v>6.1267169711987464</v>
      </c>
      <c r="J12" s="31">
        <f t="shared" si="0"/>
        <v>74.428115766343225</v>
      </c>
      <c r="K12" s="31">
        <f>(I12*1000)/'Propiedades físicas'!$F$10</f>
        <v>40.02073384071894</v>
      </c>
      <c r="L12" s="31">
        <f t="shared" si="1"/>
        <v>5.7172476915312771</v>
      </c>
      <c r="M12" s="31">
        <f t="shared" si="2"/>
        <v>34.303486149187663</v>
      </c>
      <c r="N12" s="31">
        <f t="shared" si="3"/>
        <v>0.81674967021875389</v>
      </c>
      <c r="O12" s="32">
        <f t="shared" si="4"/>
        <v>4.9004980213125231</v>
      </c>
      <c r="P12" s="33">
        <f t="shared" si="5"/>
        <v>1.2467480622186215E-2</v>
      </c>
      <c r="Q12" s="31">
        <f t="shared" si="6"/>
        <v>2.52429554750378</v>
      </c>
      <c r="R12" s="31">
        <f t="shared" si="7"/>
        <v>1.2277167630663421E-2</v>
      </c>
      <c r="S12" s="31">
        <f t="shared" si="8"/>
        <v>2.3762024738087431</v>
      </c>
      <c r="T12" s="31">
        <f t="shared" si="9"/>
        <v>1.2089759719632817E-2</v>
      </c>
      <c r="U12" s="31">
        <f t="shared" si="10"/>
        <v>0.77991526224627139</v>
      </c>
      <c r="V12" s="47">
        <f t="shared" si="25"/>
        <v>1.2346437120999943E-5</v>
      </c>
      <c r="W12" s="31">
        <f t="shared" si="11"/>
        <v>0.9847352486608939</v>
      </c>
      <c r="X12" s="34">
        <f>(S12*H12*'Propiedades físicas'!$F$5*60*24*365)/(1000000)</f>
        <v>2574.4110839878854</v>
      </c>
      <c r="Y12" s="34">
        <f>(U12*H12*'Propiedades físicas'!$F$7*60*24*365)/(1000000)</f>
        <v>264.24896120375342</v>
      </c>
      <c r="Z12" s="31">
        <f t="shared" si="26"/>
        <v>8.72723643553035E-2</v>
      </c>
      <c r="AA12" s="31">
        <f t="shared" si="27"/>
        <v>17.670068832526461</v>
      </c>
      <c r="AB12" s="31">
        <f t="shared" si="28"/>
        <v>8.5940173414643953E-2</v>
      </c>
      <c r="AC12" s="31">
        <f t="shared" si="29"/>
        <v>16.633417316661202</v>
      </c>
      <c r="AD12" s="31">
        <f t="shared" si="30"/>
        <v>8.462831803742972E-2</v>
      </c>
      <c r="AE12" s="31">
        <f t="shared" si="12"/>
        <v>5.4594068357238994</v>
      </c>
      <c r="AF12" s="31">
        <f t="shared" si="31"/>
        <v>40.02073384071894</v>
      </c>
      <c r="AG12" s="35">
        <f t="shared" si="32"/>
        <v>2.1806787627294474E-3</v>
      </c>
      <c r="AH12" s="31">
        <f t="shared" si="33"/>
        <v>0.44152285919725237</v>
      </c>
      <c r="AI12" s="35">
        <f t="shared" si="13"/>
        <v>2.1473912436659136E-3</v>
      </c>
      <c r="AJ12" s="31">
        <f t="shared" si="13"/>
        <v>0.41561999794560478</v>
      </c>
      <c r="AK12" s="35">
        <f t="shared" si="13"/>
        <v>2.1146118503035786E-3</v>
      </c>
      <c r="AL12" s="31">
        <f t="shared" si="13"/>
        <v>0.13641446100044391</v>
      </c>
      <c r="AM12" s="31">
        <f t="shared" si="34"/>
        <v>1</v>
      </c>
      <c r="AN12" s="31">
        <f>(Z12*'Propiedades físicas'!$F$4)/1000</f>
        <v>7.6745571766766787E-2</v>
      </c>
      <c r="AO12" s="31">
        <f>(AA12*'Propiedades físicas'!$F$6)/1000</f>
        <v>0.56614900539414781</v>
      </c>
      <c r="AP12" s="31">
        <f>(AB12*'Propiedades físicas'!$F$9)/1000</f>
        <v>5.3020789988164577E-2</v>
      </c>
      <c r="AQ12" s="31">
        <f>(AC12*'Propiedades físicas'!$F$5)/1000</f>
        <v>4.8980423972372247</v>
      </c>
      <c r="AR12" s="31">
        <f>(AD12*'Propiedades físicas'!$F$8)/1000</f>
        <v>3.000243131062957E-2</v>
      </c>
      <c r="AS12" s="31">
        <f>(AE12*'Propiedades físicas'!$F$7)/1000</f>
        <v>0.50275677550181397</v>
      </c>
      <c r="AT12" s="31">
        <f t="shared" si="35"/>
        <v>6.1267169711987473</v>
      </c>
      <c r="AU12" s="31">
        <f t="shared" si="36"/>
        <v>1.2526377850901578E-2</v>
      </c>
      <c r="AV12" s="31">
        <f t="shared" ref="AV12:AZ75" si="39">AO12/$AT12</f>
        <v>9.240658709314846E-2</v>
      </c>
      <c r="AW12" s="31">
        <f t="shared" si="14"/>
        <v>8.6540295948729917E-3</v>
      </c>
      <c r="AX12" s="31">
        <f t="shared" si="14"/>
        <v>0.79945628633778376</v>
      </c>
      <c r="AY12" s="35">
        <f t="shared" si="14"/>
        <v>4.8969834010072323E-3</v>
      </c>
      <c r="AZ12" s="31">
        <f t="shared" si="14"/>
        <v>8.2059735722286045E-2</v>
      </c>
      <c r="BA12" s="31">
        <f t="shared" si="37"/>
        <v>1</v>
      </c>
      <c r="BB12" s="34">
        <f>AU12*'Propiedades físicas'!$C$4+'Diseño reactor'!AV12*'Propiedades físicas'!$C$5+'Diseño reactor'!AW12*'Propiedades físicas'!$C$8+'Diseño reactor'!AX12*'Propiedades físicas'!$C$9+'Diseño reactor'!AY12*'Propiedades físicas'!$C$7+'Diseño reactor'!AZ12*'Propiedades físicas'!$C$6</f>
        <v>895.01149746468172</v>
      </c>
      <c r="BC12" s="45">
        <f>AU12*'Propiedades físicas'!$L$4+'Diseño reactor'!AV12*'Propiedades físicas'!$L$5+'Diseño reactor'!AW12*'Propiedades físicas'!$L$8+AX12*'Propiedades físicas'!$L$9+'Diseño reactor'!AY12*'Propiedades físicas'!$L$7+'Diseño reactor'!AZ12*'Propiedades físicas'!$L$6</f>
        <v>1.5995432923773585</v>
      </c>
      <c r="BD12" s="29">
        <f t="shared" si="15"/>
        <v>11.236054418772564</v>
      </c>
      <c r="BE12" s="58">
        <f t="shared" si="16"/>
        <v>91.875099058892403</v>
      </c>
      <c r="BF12" s="30">
        <f>AU12*'Propiedades físicas'!$I$4+'Diseño reactor'!AV12*'Propiedades físicas'!$I$5+'Diseño reactor'!AW12*'Propiedades físicas'!$I$8+'Diseño reactor'!AX12*'Propiedades físicas'!$I$9+'Diseño reactor'!AY12*'Propiedades físicas'!$I$7+'Diseño reactor'!AZ12*'Propiedades físicas'!$I$6</f>
        <v>1.1946320572049755E-2</v>
      </c>
      <c r="BG12" s="24">
        <f>AU12*'Propiedades físicas'!$O$4+'Diseño reactor'!AV12*'Propiedades físicas'!$O$5+'Diseño reactor'!AW12*'Propiedades físicas'!$O$8+'Diseño reactor'!AX12*'Propiedades físicas'!$O$9+'Diseño reactor'!AY12*'Propiedades físicas'!$O$7+'Diseño reactor'!AZ12*'Propiedades físicas'!$O$6</f>
        <v>0.14162053370774741</v>
      </c>
      <c r="BH12" s="54">
        <f t="shared" si="17"/>
        <v>70341.018000424694</v>
      </c>
      <c r="BI12" s="34">
        <f t="shared" si="38"/>
        <v>134.92857595809559</v>
      </c>
      <c r="BJ12" s="27">
        <f t="shared" si="18"/>
        <v>5418.7456722678016</v>
      </c>
      <c r="BK12" s="34">
        <f t="shared" si="19"/>
        <v>590.31204164085591</v>
      </c>
      <c r="BL12" s="27">
        <f t="shared" si="20"/>
        <v>106.39842187695638</v>
      </c>
      <c r="BM12" s="34">
        <f t="shared" si="21"/>
        <v>1.1054421768707483</v>
      </c>
      <c r="BN12" s="45">
        <f t="shared" si="22"/>
        <v>56.682066797317191</v>
      </c>
      <c r="BO12" s="45">
        <f t="shared" si="23"/>
        <v>8.7143437084033923</v>
      </c>
      <c r="BP12" s="66">
        <f t="shared" si="24"/>
        <v>6.8376852660114018</v>
      </c>
    </row>
    <row r="13" spans="2:72" ht="18">
      <c r="E13" s="16" t="s">
        <v>39</v>
      </c>
      <c r="F13" s="91">
        <v>228</v>
      </c>
      <c r="H13" s="68">
        <v>8</v>
      </c>
      <c r="I13" s="31">
        <f>('Propiedades físicas'!$C$10*'Diseño reactor'!H13)/1000</f>
        <v>7.0019622527985677</v>
      </c>
      <c r="J13" s="31">
        <f t="shared" si="0"/>
        <v>65.12460129555032</v>
      </c>
      <c r="K13" s="31">
        <f>(I13*1000)/'Propiedades físicas'!$F$10</f>
        <v>45.737981532250217</v>
      </c>
      <c r="L13" s="31">
        <f t="shared" si="1"/>
        <v>6.5339973617500302</v>
      </c>
      <c r="M13" s="31">
        <f t="shared" si="2"/>
        <v>39.203984170500185</v>
      </c>
      <c r="N13" s="31">
        <f t="shared" si="3"/>
        <v>0.81674967021875378</v>
      </c>
      <c r="O13" s="32">
        <f t="shared" si="4"/>
        <v>4.9004980213125231</v>
      </c>
      <c r="P13" s="33">
        <f t="shared" si="5"/>
        <v>1.4217545383223191E-2</v>
      </c>
      <c r="Q13" s="31">
        <f t="shared" si="6"/>
        <v>2.5345686251773474</v>
      </c>
      <c r="R13" s="31">
        <f t="shared" si="7"/>
        <v>1.3970053888467069E-2</v>
      </c>
      <c r="S13" s="31">
        <f t="shared" si="8"/>
        <v>2.3659293961351757</v>
      </c>
      <c r="T13" s="31">
        <f t="shared" si="9"/>
        <v>1.3726870594481584E-2</v>
      </c>
      <c r="U13" s="31">
        <f t="shared" si="10"/>
        <v>0.77483520035258191</v>
      </c>
      <c r="V13" s="47">
        <f t="shared" si="25"/>
        <v>1.407951096202685E-5</v>
      </c>
      <c r="W13" s="31">
        <f t="shared" si="11"/>
        <v>0.98259252999830993</v>
      </c>
      <c r="X13" s="34">
        <f>(S13*H13*'Propiedades físicas'!$F$5*60*24*365)/(1000000)</f>
        <v>2929.4641000762294</v>
      </c>
      <c r="Y13" s="34">
        <f>(U13*H13*'Propiedades físicas'!$F$7*60*24*365)/(1000000)</f>
        <v>300.03171107525321</v>
      </c>
      <c r="Z13" s="31">
        <f t="shared" si="26"/>
        <v>0.11374036306578553</v>
      </c>
      <c r="AA13" s="31">
        <f t="shared" si="27"/>
        <v>20.276549001418779</v>
      </c>
      <c r="AB13" s="31">
        <f t="shared" si="28"/>
        <v>0.11176043110773655</v>
      </c>
      <c r="AC13" s="31">
        <f t="shared" si="29"/>
        <v>18.927435169081406</v>
      </c>
      <c r="AD13" s="31">
        <f t="shared" si="30"/>
        <v>0.10981496475585267</v>
      </c>
      <c r="AE13" s="31">
        <f t="shared" si="12"/>
        <v>6.1986816028206553</v>
      </c>
      <c r="AF13" s="31">
        <f t="shared" si="31"/>
        <v>45.737981532250217</v>
      </c>
      <c r="AG13" s="35">
        <f t="shared" si="32"/>
        <v>2.4867814288128628E-3</v>
      </c>
      <c r="AH13" s="31">
        <f t="shared" si="33"/>
        <v>0.44331971639635259</v>
      </c>
      <c r="AI13" s="35">
        <f t="shared" si="13"/>
        <v>2.4434928556900434E-3</v>
      </c>
      <c r="AJ13" s="31">
        <f t="shared" si="13"/>
        <v>0.4138231407465045</v>
      </c>
      <c r="AK13" s="35">
        <f t="shared" si="13"/>
        <v>2.4009578271052749E-3</v>
      </c>
      <c r="AL13" s="31">
        <f t="shared" si="13"/>
        <v>0.13552591074553466</v>
      </c>
      <c r="AM13" s="31">
        <f t="shared" si="34"/>
        <v>0.99999999999999989</v>
      </c>
      <c r="AN13" s="31">
        <f>(Z13*'Propiedades físicas'!$F$4)/1000</f>
        <v>0.10002100047279047</v>
      </c>
      <c r="AO13" s="31">
        <f>(AA13*'Propiedades físicas'!$F$6)/1000</f>
        <v>0.6496606300054576</v>
      </c>
      <c r="AP13" s="31">
        <f>(AB13*'Propiedades físicas'!$F$9)/1000</f>
        <v>6.8950597971918062E-2</v>
      </c>
      <c r="AQ13" s="31">
        <f>(AC13*'Propiedades físicas'!$F$5)/1000</f>
        <v>5.5735618342394018</v>
      </c>
      <c r="AR13" s="31">
        <f>(AD13*'Propiedades físicas'!$F$8)/1000</f>
        <v>3.8931601305244874E-2</v>
      </c>
      <c r="AS13" s="31">
        <f>(AE13*'Propiedades físicas'!$F$7)/1000</f>
        <v>0.5708365888037541</v>
      </c>
      <c r="AT13" s="31">
        <f t="shared" si="35"/>
        <v>7.0019622527985668</v>
      </c>
      <c r="AU13" s="31">
        <f t="shared" si="36"/>
        <v>1.428471003722046E-2</v>
      </c>
      <c r="AV13" s="31">
        <f t="shared" si="39"/>
        <v>9.2782652426582152E-2</v>
      </c>
      <c r="AW13" s="31">
        <f t="shared" si="14"/>
        <v>9.847325004409966E-3</v>
      </c>
      <c r="AX13" s="31">
        <f t="shared" si="14"/>
        <v>0.79599998300644115</v>
      </c>
      <c r="AY13" s="31">
        <f t="shared" si="14"/>
        <v>5.5600987122837696E-3</v>
      </c>
      <c r="AZ13" s="31">
        <f t="shared" si="14"/>
        <v>8.1525230813062483E-2</v>
      </c>
      <c r="BA13" s="31">
        <f t="shared" si="37"/>
        <v>1</v>
      </c>
      <c r="BB13" s="34">
        <f>AU13*'Propiedades físicas'!$C$4+'Diseño reactor'!AV13*'Propiedades físicas'!$C$5+'Diseño reactor'!AW13*'Propiedades físicas'!$C$8+'Diseño reactor'!AX13*'Propiedades físicas'!$C$9+'Diseño reactor'!AY13*'Propiedades físicas'!$C$7+'Diseño reactor'!AZ13*'Propiedades físicas'!$C$6</f>
        <v>894.89025917472748</v>
      </c>
      <c r="BC13" s="45">
        <f>AU13*'Propiedades físicas'!$L$4+'Diseño reactor'!AV13*'Propiedades físicas'!$L$5+'Diseño reactor'!AW13*'Propiedades físicas'!$L$8+AX13*'Propiedades físicas'!$L$9+'Diseño reactor'!AY13*'Propiedades físicas'!$L$7+'Diseño reactor'!AZ13*'Propiedades físicas'!$L$6</f>
        <v>1.6008249134154762</v>
      </c>
      <c r="BD13" s="29">
        <f t="shared" si="15"/>
        <v>11.204147207271596</v>
      </c>
      <c r="BE13" s="58">
        <f t="shared" si="16"/>
        <v>86.697132429425423</v>
      </c>
      <c r="BF13" s="30">
        <f>AU13*'Propiedades físicas'!$I$4+'Diseño reactor'!AV13*'Propiedades físicas'!$I$5+'Diseño reactor'!AW13*'Propiedades físicas'!$I$8+'Diseño reactor'!AX13*'Propiedades físicas'!$I$9+'Diseño reactor'!AY13*'Propiedades físicas'!$I$7+'Diseño reactor'!AZ13*'Propiedades físicas'!$I$6</f>
        <v>1.1993206293997777E-2</v>
      </c>
      <c r="BG13" s="24">
        <f>AU13*'Propiedades físicas'!$O$4+'Diseño reactor'!AV13*'Propiedades físicas'!$O$5+'Diseño reactor'!AW13*'Propiedades físicas'!$O$8+'Diseño reactor'!AX13*'Propiedades físicas'!$O$9+'Diseño reactor'!AY13*'Propiedades físicas'!$O$7+'Diseño reactor'!AZ13*'Propiedades físicas'!$O$6</f>
        <v>0.14159924075921812</v>
      </c>
      <c r="BH13" s="54">
        <f t="shared" si="17"/>
        <v>70056.538720137309</v>
      </c>
      <c r="BI13" s="34">
        <f t="shared" si="38"/>
        <v>135.58705063828583</v>
      </c>
      <c r="BJ13" s="27">
        <f t="shared" si="18"/>
        <v>5412.9025903393067</v>
      </c>
      <c r="BK13" s="34">
        <f t="shared" si="19"/>
        <v>589.58684391973145</v>
      </c>
      <c r="BL13" s="27">
        <f t="shared" si="20"/>
        <v>106.37483876539225</v>
      </c>
      <c r="BM13" s="34">
        <f t="shared" si="21"/>
        <v>1.1054421768707483</v>
      </c>
      <c r="BN13" s="45">
        <f t="shared" si="22"/>
        <v>56.939174602585865</v>
      </c>
      <c r="BO13" s="45">
        <f t="shared" si="23"/>
        <v>8.9768446991449977</v>
      </c>
      <c r="BP13" s="66">
        <f t="shared" si="24"/>
        <v>6.8367590329169161</v>
      </c>
    </row>
    <row r="14" spans="2:72" ht="18">
      <c r="E14" s="16" t="s">
        <v>40</v>
      </c>
      <c r="F14" s="91">
        <f>F7/F13</f>
        <v>2</v>
      </c>
      <c r="H14" s="68">
        <v>9</v>
      </c>
      <c r="I14" s="31">
        <f>('Propiedades físicas'!$C$10*'Diseño reactor'!H14)/1000</f>
        <v>7.8772075343983889</v>
      </c>
      <c r="J14" s="31">
        <f t="shared" si="0"/>
        <v>57.888534484933608</v>
      </c>
      <c r="K14" s="31">
        <f>(I14*1000)/'Propiedades físicas'!$F$10</f>
        <v>51.455229223781494</v>
      </c>
      <c r="L14" s="31">
        <f t="shared" si="1"/>
        <v>7.3507470319687842</v>
      </c>
      <c r="M14" s="31">
        <f t="shared" si="2"/>
        <v>44.104482191812707</v>
      </c>
      <c r="N14" s="31">
        <f t="shared" si="3"/>
        <v>0.81674967021875378</v>
      </c>
      <c r="O14" s="32">
        <f t="shared" si="4"/>
        <v>4.9004980213125231</v>
      </c>
      <c r="P14" s="33">
        <f t="shared" si="5"/>
        <v>1.59600106303418E-2</v>
      </c>
      <c r="Q14" s="31">
        <f t="shared" si="6"/>
        <v>2.5447676778361927</v>
      </c>
      <c r="R14" s="31">
        <f t="shared" si="7"/>
        <v>1.5648137912655367E-2</v>
      </c>
      <c r="S14" s="31">
        <f t="shared" si="8"/>
        <v>2.3557303434763317</v>
      </c>
      <c r="T14" s="31">
        <f t="shared" si="9"/>
        <v>1.5342359463593802E-2</v>
      </c>
      <c r="U14" s="31">
        <f t="shared" si="10"/>
        <v>0.76979916221216282</v>
      </c>
      <c r="V14" s="47">
        <f t="shared" si="25"/>
        <v>1.5805059070823921E-5</v>
      </c>
      <c r="W14" s="31">
        <f t="shared" si="11"/>
        <v>0.9804591159172833</v>
      </c>
      <c r="X14" s="34">
        <f>(S14*H14*'Propiedades físicas'!$F$5*60*24*365)/(1000000)</f>
        <v>3281.4402311373369</v>
      </c>
      <c r="Y14" s="34">
        <f>(U14*H14*'Propiedades físicas'!$F$7*60*24*365)/(1000000)</f>
        <v>335.34186325353772</v>
      </c>
      <c r="Z14" s="31">
        <f t="shared" si="26"/>
        <v>0.1436400956730762</v>
      </c>
      <c r="AA14" s="31">
        <f t="shared" si="27"/>
        <v>22.902909100525733</v>
      </c>
      <c r="AB14" s="31">
        <f t="shared" si="28"/>
        <v>0.14083324121389831</v>
      </c>
      <c r="AC14" s="31">
        <f t="shared" si="29"/>
        <v>21.201573091286985</v>
      </c>
      <c r="AD14" s="31">
        <f t="shared" si="30"/>
        <v>0.13808123517234422</v>
      </c>
      <c r="AE14" s="31">
        <f t="shared" si="12"/>
        <v>6.9281924599094653</v>
      </c>
      <c r="AF14" s="31">
        <f t="shared" si="31"/>
        <v>51.455229223781508</v>
      </c>
      <c r="AG14" s="35">
        <f t="shared" si="32"/>
        <v>2.7915548689595344E-3</v>
      </c>
      <c r="AH14" s="31">
        <f t="shared" si="33"/>
        <v>0.44510362592924757</v>
      </c>
      <c r="AI14" s="35">
        <f t="shared" si="13"/>
        <v>2.7370054188546535E-3</v>
      </c>
      <c r="AJ14" s="31">
        <f t="shared" si="13"/>
        <v>0.41203923121360947</v>
      </c>
      <c r="AK14" s="35">
        <f t="shared" si="13"/>
        <v>2.6835219132310467E-3</v>
      </c>
      <c r="AL14" s="31">
        <f t="shared" si="13"/>
        <v>0.13464506065609758</v>
      </c>
      <c r="AM14" s="31">
        <f t="shared" si="34"/>
        <v>0.99999999999999989</v>
      </c>
      <c r="AN14" s="31">
        <f>(Z14*'Propiedades físicas'!$F$4)/1000</f>
        <v>0.12631422733298975</v>
      </c>
      <c r="AO14" s="31">
        <f>(AA14*'Propiedades físicas'!$F$6)/1000</f>
        <v>0.73380920758084445</v>
      </c>
      <c r="AP14" s="31">
        <f>(AB14*'Propiedades físicas'!$F$9)/1000</f>
        <v>8.6887068166914563E-2</v>
      </c>
      <c r="AQ14" s="31">
        <f>(AC14*'Propiedades físicas'!$F$5)/1000</f>
        <v>6.2432272281912793</v>
      </c>
      <c r="AR14" s="31">
        <f>(AD14*'Propiedades físicas'!$F$8)/1000</f>
        <v>4.8952559493299456E-2</v>
      </c>
      <c r="AS14" s="31">
        <f>(AE14*'Propiedades físicas'!$F$7)/1000</f>
        <v>0.63801724363306267</v>
      </c>
      <c r="AT14" s="31">
        <f t="shared" si="35"/>
        <v>7.8772075343983907</v>
      </c>
      <c r="AU14" s="31">
        <f t="shared" si="36"/>
        <v>1.6035406808998946E-2</v>
      </c>
      <c r="AV14" s="31">
        <f t="shared" si="39"/>
        <v>9.3156007935099802E-2</v>
      </c>
      <c r="AW14" s="31">
        <f t="shared" si="14"/>
        <v>1.1030186495340372E-2</v>
      </c>
      <c r="AX14" s="31">
        <f t="shared" si="14"/>
        <v>0.79256858486058612</v>
      </c>
      <c r="AY14" s="31">
        <f t="shared" si="14"/>
        <v>6.2144559832316426E-3</v>
      </c>
      <c r="AZ14" s="31">
        <f t="shared" si="14"/>
        <v>8.0995357916743047E-2</v>
      </c>
      <c r="BA14" s="31">
        <f t="shared" si="37"/>
        <v>1</v>
      </c>
      <c r="BB14" s="34">
        <f>AU14*'Propiedades físicas'!$C$4+'Diseño reactor'!AV14*'Propiedades físicas'!$C$5+'Diseño reactor'!AW14*'Propiedades físicas'!$C$8+'Diseño reactor'!AX14*'Propiedades físicas'!$C$9+'Diseño reactor'!AY14*'Propiedades físicas'!$C$7+'Diseño reactor'!AZ14*'Propiedades físicas'!$C$6</f>
        <v>894.77003358517743</v>
      </c>
      <c r="BC14" s="45">
        <f>AU14*'Propiedades físicas'!$L$4+'Diseño reactor'!AV14*'Propiedades físicas'!$L$5+'Diseño reactor'!AW14*'Propiedades físicas'!$L$8+AX14*'Propiedades físicas'!$L$9+'Diseño reactor'!AY14*'Propiedades físicas'!$L$7+'Diseño reactor'!AZ14*'Propiedades físicas'!$L$6</f>
        <v>1.6021021540325546</v>
      </c>
      <c r="BD14" s="29">
        <f t="shared" si="15"/>
        <v>11.172408769370847</v>
      </c>
      <c r="BE14" s="58">
        <f t="shared" si="16"/>
        <v>82.663031039500254</v>
      </c>
      <c r="BF14" s="30">
        <f>AU14*'Propiedades físicas'!$I$4+'Diseño reactor'!AV14*'Propiedades físicas'!$I$5+'Diseño reactor'!AW14*'Propiedades físicas'!$I$8+'Diseño reactor'!AX14*'Propiedades físicas'!$I$9+'Diseño reactor'!AY14*'Propiedades físicas'!$I$7+'Diseño reactor'!AZ14*'Propiedades físicas'!$I$6</f>
        <v>1.2039716973129706E-2</v>
      </c>
      <c r="BG14" s="24">
        <f>AU14*'Propiedades físicas'!$O$4+'Diseño reactor'!AV14*'Propiedades físicas'!$O$5+'Diseño reactor'!AW14*'Propiedades físicas'!$O$8+'Diseño reactor'!AX14*'Propiedades físicas'!$O$9+'Diseño reactor'!AY14*'Propiedades físicas'!$O$7+'Diseño reactor'!AZ14*'Propiedades físicas'!$O$6</f>
        <v>0.14157846456525963</v>
      </c>
      <c r="BH14" s="54">
        <f t="shared" si="17"/>
        <v>69776.527514623216</v>
      </c>
      <c r="BI14" s="34">
        <f t="shared" si="38"/>
        <v>136.24145844371932</v>
      </c>
      <c r="BJ14" s="27">
        <f t="shared" si="18"/>
        <v>5407.1408913514151</v>
      </c>
      <c r="BK14" s="34">
        <f t="shared" si="19"/>
        <v>588.87285006581737</v>
      </c>
      <c r="BL14" s="27">
        <f t="shared" si="20"/>
        <v>106.35157350100508</v>
      </c>
      <c r="BM14" s="34">
        <f t="shared" si="21"/>
        <v>1.1054421768707483</v>
      </c>
      <c r="BN14" s="45">
        <f t="shared" si="22"/>
        <v>57.200415996406299</v>
      </c>
      <c r="BO14" s="45">
        <f t="shared" si="23"/>
        <v>9.238209515389542</v>
      </c>
      <c r="BP14" s="66">
        <f t="shared" si="24"/>
        <v>6.8358405366243069</v>
      </c>
    </row>
    <row r="15" spans="2:72" ht="18">
      <c r="E15" s="44" t="s">
        <v>125</v>
      </c>
      <c r="F15" s="95">
        <f>F14/0.75</f>
        <v>2.6666666666666665</v>
      </c>
      <c r="H15" s="68">
        <v>10</v>
      </c>
      <c r="I15" s="31">
        <f>('Propiedades físicas'!$C$10*'Diseño reactor'!H15)/1000</f>
        <v>8.7524528159982093</v>
      </c>
      <c r="J15" s="31">
        <f t="shared" si="0"/>
        <v>52.099681036440252</v>
      </c>
      <c r="K15" s="31">
        <f>(I15*1000)/'Propiedades físicas'!$F$10</f>
        <v>57.172476915312771</v>
      </c>
      <c r="L15" s="31">
        <f t="shared" si="1"/>
        <v>8.1674967021875382</v>
      </c>
      <c r="M15" s="31">
        <f t="shared" si="2"/>
        <v>49.004980213125229</v>
      </c>
      <c r="N15" s="31">
        <f t="shared" si="3"/>
        <v>0.81674967021875378</v>
      </c>
      <c r="O15" s="32">
        <f t="shared" si="4"/>
        <v>4.9004980213125231</v>
      </c>
      <c r="P15" s="33">
        <f t="shared" si="5"/>
        <v>1.7694925756705993E-2</v>
      </c>
      <c r="Q15" s="31">
        <f t="shared" si="6"/>
        <v>2.5548934246523709</v>
      </c>
      <c r="R15" s="31">
        <f t="shared" si="7"/>
        <v>1.731156423364413E-2</v>
      </c>
      <c r="S15" s="31">
        <f t="shared" si="8"/>
        <v>2.3456045966601522</v>
      </c>
      <c r="T15" s="31">
        <f t="shared" si="9"/>
        <v>1.6936508258702954E-2</v>
      </c>
      <c r="U15" s="31">
        <f t="shared" si="10"/>
        <v>0.76480667196970076</v>
      </c>
      <c r="V15" s="47">
        <f t="shared" si="25"/>
        <v>1.752313036100982E-5</v>
      </c>
      <c r="W15" s="31">
        <f t="shared" si="11"/>
        <v>0.97833494594253501</v>
      </c>
      <c r="X15" s="34">
        <f>(S15*H15*'Propiedades físicas'!$F$5*60*24*365)/(1000000)</f>
        <v>3630.372735400676</v>
      </c>
      <c r="Y15" s="34">
        <f>(U15*H15*'Propiedades físicas'!$F$7*60*24*365)/(1000000)</f>
        <v>370.1855799924013</v>
      </c>
      <c r="Z15" s="31">
        <f t="shared" si="26"/>
        <v>0.17694925756705993</v>
      </c>
      <c r="AA15" s="31">
        <f t="shared" si="27"/>
        <v>25.548934246523707</v>
      </c>
      <c r="AB15" s="31">
        <f t="shared" si="28"/>
        <v>0.17311564233644131</v>
      </c>
      <c r="AC15" s="31">
        <f t="shared" si="29"/>
        <v>23.456045966601522</v>
      </c>
      <c r="AD15" s="31">
        <f t="shared" si="30"/>
        <v>0.16936508258702954</v>
      </c>
      <c r="AE15" s="31">
        <f t="shared" si="12"/>
        <v>7.6480667196970078</v>
      </c>
      <c r="AF15" s="31">
        <f t="shared" si="31"/>
        <v>57.172476915312764</v>
      </c>
      <c r="AG15" s="35">
        <f t="shared" si="32"/>
        <v>3.0950077224949964E-3</v>
      </c>
      <c r="AH15" s="31">
        <f t="shared" si="33"/>
        <v>0.44687471358584469</v>
      </c>
      <c r="AI15" s="35">
        <f t="shared" si="13"/>
        <v>3.0279542128788715E-3</v>
      </c>
      <c r="AJ15" s="31">
        <f t="shared" si="13"/>
        <v>0.41026814355701252</v>
      </c>
      <c r="AK15" s="35">
        <f t="shared" si="13"/>
        <v>2.9623534211733219E-3</v>
      </c>
      <c r="AL15" s="31">
        <f t="shared" si="13"/>
        <v>0.13377182750059569</v>
      </c>
      <c r="AM15" s="31">
        <f t="shared" si="34"/>
        <v>1</v>
      </c>
      <c r="AN15" s="31">
        <f>(Z15*'Propiedades físicas'!$F$4)/1000</f>
        <v>0.15560563811932115</v>
      </c>
      <c r="AO15" s="31">
        <f>(AA15*'Propiedades físicas'!$F$6)/1000</f>
        <v>0.8185878532586196</v>
      </c>
      <c r="AP15" s="31">
        <f>(AB15*'Propiedades físicas'!$F$9)/1000</f>
        <v>0.10680369553946746</v>
      </c>
      <c r="AQ15" s="31">
        <f>(AC15*'Propiedades físicas'!$F$5)/1000</f>
        <v>6.9071018557851511</v>
      </c>
      <c r="AR15" s="31">
        <f>(AD15*'Propiedades físicas'!$F$8)/1000</f>
        <v>6.0043309078753687E-2</v>
      </c>
      <c r="AS15" s="31">
        <f>(AE15*'Propiedades físicas'!$F$7)/1000</f>
        <v>0.70431046421689747</v>
      </c>
      <c r="AT15" s="31">
        <f t="shared" si="35"/>
        <v>8.7524528159982111</v>
      </c>
      <c r="AU15" s="31">
        <f t="shared" si="36"/>
        <v>1.7778517792737675E-2</v>
      </c>
      <c r="AV15" s="31">
        <f t="shared" si="39"/>
        <v>9.3526679945347441E-2</v>
      </c>
      <c r="AW15" s="31">
        <f t="shared" si="14"/>
        <v>1.2202715945437127E-2</v>
      </c>
      <c r="AX15" s="31">
        <f t="shared" si="14"/>
        <v>0.7891618499399361</v>
      </c>
      <c r="AY15" s="31">
        <f t="shared" si="14"/>
        <v>6.8601694109111048E-3</v>
      </c>
      <c r="AZ15" s="31">
        <f t="shared" si="14"/>
        <v>8.0470066965630527E-2</v>
      </c>
      <c r="BA15" s="31">
        <f t="shared" si="37"/>
        <v>0.99999999999999989</v>
      </c>
      <c r="BB15" s="34">
        <f>AU15*'Propiedades físicas'!$C$4+'Diseño reactor'!AV15*'Propiedades físicas'!$C$5+'Diseño reactor'!AW15*'Propiedades físicas'!$C$8+'Diseño reactor'!AX15*'Propiedades físicas'!$C$9+'Diseño reactor'!AY15*'Propiedades físicas'!$C$7+'Diseño reactor'!AZ15*'Propiedades físicas'!$C$6</f>
        <v>894.65081000749262</v>
      </c>
      <c r="BC15" s="45">
        <f>AU15*'Propiedades físicas'!$L$4+'Diseño reactor'!AV15*'Propiedades físicas'!$L$5+'Diseño reactor'!AW15*'Propiedades físicas'!$L$8+AX15*'Propiedades físicas'!$L$9+'Diseño reactor'!AY15*'Propiedades físicas'!$L$7+'Diseño reactor'!AZ15*'Propiedades físicas'!$L$6</f>
        <v>1.6033750285114778</v>
      </c>
      <c r="BD15" s="29">
        <f t="shared" si="15"/>
        <v>11.140837899305357</v>
      </c>
      <c r="BE15" s="58">
        <f t="shared" si="16"/>
        <v>79.429684027128474</v>
      </c>
      <c r="BF15" s="30">
        <f>AU15*'Propiedades físicas'!$I$4+'Diseño reactor'!AV15*'Propiedades físicas'!$I$5+'Diseño reactor'!AW15*'Propiedades físicas'!$I$8+'Diseño reactor'!AX15*'Propiedades físicas'!$I$9+'Diseño reactor'!AY15*'Propiedades físicas'!$I$7+'Diseño reactor'!AZ15*'Propiedades físicas'!$I$6</f>
        <v>1.2085856444464797E-2</v>
      </c>
      <c r="BG15" s="24">
        <f>AU15*'Propiedades físicas'!$O$4+'Diseño reactor'!AV15*'Propiedades físicas'!$O$5+'Diseño reactor'!AW15*'Propiedades físicas'!$O$8+'Diseño reactor'!AX15*'Propiedades físicas'!$O$9+'Diseño reactor'!AY15*'Propiedades físicas'!$O$7+'Diseño reactor'!AZ15*'Propiedades físicas'!$O$6</f>
        <v>0.14155819792534888</v>
      </c>
      <c r="BH15" s="54">
        <f t="shared" si="17"/>
        <v>69500.883848093436</v>
      </c>
      <c r="BI15" s="34">
        <f t="shared" si="38"/>
        <v>136.89182756796961</v>
      </c>
      <c r="BJ15" s="27">
        <f t="shared" si="18"/>
        <v>5401.4589730110765</v>
      </c>
      <c r="BK15" s="34">
        <f t="shared" si="19"/>
        <v>588.16984491319511</v>
      </c>
      <c r="BL15" s="27">
        <f t="shared" si="20"/>
        <v>106.3286210894078</v>
      </c>
      <c r="BM15" s="34">
        <f t="shared" si="21"/>
        <v>1.1054421768707483</v>
      </c>
      <c r="BN15" s="45">
        <f t="shared" si="22"/>
        <v>57.465768088479024</v>
      </c>
      <c r="BO15" s="45">
        <f t="shared" si="23"/>
        <v>9.4984455103490468</v>
      </c>
      <c r="BP15" s="66">
        <f t="shared" si="24"/>
        <v>6.8349296954755552</v>
      </c>
    </row>
    <row r="16" spans="2:72" ht="18">
      <c r="E16" s="16" t="s">
        <v>41</v>
      </c>
      <c r="F16" s="7">
        <v>1.3</v>
      </c>
      <c r="H16" s="68">
        <v>11</v>
      </c>
      <c r="I16" s="31">
        <f>('Propiedades físicas'!$C$10*'Diseño reactor'!H16)/1000</f>
        <v>9.6276980975980297</v>
      </c>
      <c r="J16" s="31">
        <f t="shared" si="0"/>
        <v>47.363346396763866</v>
      </c>
      <c r="K16" s="31">
        <f>(I16*1000)/'Propiedades físicas'!$F$10</f>
        <v>62.889724606844041</v>
      </c>
      <c r="L16" s="31">
        <f t="shared" si="1"/>
        <v>8.9842463724062913</v>
      </c>
      <c r="M16" s="31">
        <f t="shared" si="2"/>
        <v>53.905478234437744</v>
      </c>
      <c r="N16" s="31">
        <f t="shared" si="3"/>
        <v>0.81674967021875378</v>
      </c>
      <c r="O16" s="32">
        <f t="shared" si="4"/>
        <v>4.9004980213125222</v>
      </c>
      <c r="P16" s="33">
        <f t="shared" si="5"/>
        <v>1.9422339728362849E-2</v>
      </c>
      <c r="Q16" s="31">
        <f t="shared" si="6"/>
        <v>2.5649465761180137</v>
      </c>
      <c r="R16" s="31">
        <f t="shared" si="7"/>
        <v>1.8960475715093145E-2</v>
      </c>
      <c r="S16" s="31">
        <f t="shared" si="8"/>
        <v>2.3355514451945094</v>
      </c>
      <c r="T16" s="31">
        <f t="shared" si="9"/>
        <v>1.850959484647733E-2</v>
      </c>
      <c r="U16" s="31">
        <f t="shared" si="10"/>
        <v>0.75985725992882047</v>
      </c>
      <c r="V16" s="47">
        <f t="shared" si="25"/>
        <v>1.9233773323233114E-5</v>
      </c>
      <c r="W16" s="31">
        <f t="shared" si="11"/>
        <v>0.97621996012173373</v>
      </c>
      <c r="X16" s="34">
        <f>(S16*H16*'Propiedades físicas'!$F$5*60*24*365)/(1000000)</f>
        <v>3976.2944406384554</v>
      </c>
      <c r="Y16" s="34">
        <f>(U16*H16*'Propiedades físicas'!$F$7*60*24*365)/(1000000)</f>
        <v>404.56893469447147</v>
      </c>
      <c r="Z16" s="31">
        <f t="shared" si="26"/>
        <v>0.21364573701199135</v>
      </c>
      <c r="AA16" s="31">
        <f t="shared" si="27"/>
        <v>28.21441233729815</v>
      </c>
      <c r="AB16" s="31">
        <f t="shared" si="28"/>
        <v>0.2085652328660246</v>
      </c>
      <c r="AC16" s="31">
        <f t="shared" si="29"/>
        <v>25.691065897139602</v>
      </c>
      <c r="AD16" s="31">
        <f t="shared" si="30"/>
        <v>0.20360554331125064</v>
      </c>
      <c r="AE16" s="31">
        <f t="shared" si="12"/>
        <v>8.3584298592170256</v>
      </c>
      <c r="AF16" s="31">
        <f t="shared" si="31"/>
        <v>62.889724606844041</v>
      </c>
      <c r="AG16" s="35">
        <f t="shared" si="32"/>
        <v>3.3971485540380494E-3</v>
      </c>
      <c r="AH16" s="31">
        <f t="shared" si="33"/>
        <v>0.44863310363785064</v>
      </c>
      <c r="AI16" s="35">
        <f t="shared" si="13"/>
        <v>3.3163642259506298E-3</v>
      </c>
      <c r="AJ16" s="31">
        <f t="shared" si="13"/>
        <v>0.40850975350500651</v>
      </c>
      <c r="AK16" s="35">
        <f t="shared" si="13"/>
        <v>3.2375009524066678E-3</v>
      </c>
      <c r="AL16" s="31">
        <f t="shared" si="13"/>
        <v>0.13290612912474753</v>
      </c>
      <c r="AM16" s="31">
        <f t="shared" si="34"/>
        <v>1</v>
      </c>
      <c r="AN16" s="31">
        <f>(Z16*'Propiedades físicas'!$F$4)/1000</f>
        <v>0.18787578821360496</v>
      </c>
      <c r="AO16" s="31">
        <f>(AA16*'Propiedades físicas'!$F$6)/1000</f>
        <v>0.90398977128703273</v>
      </c>
      <c r="AP16" s="31">
        <f>(AB16*'Propiedades físicas'!$F$9)/1000</f>
        <v>0.12867432041669385</v>
      </c>
      <c r="AQ16" s="31">
        <f>(AC16*'Propiedades físicas'!$F$5)/1000</f>
        <v>7.5652481747306997</v>
      </c>
      <c r="AR16" s="31">
        <f>(AD16*'Propiedades físicas'!$F$8)/1000</f>
        <v>7.2182237214704542E-2</v>
      </c>
      <c r="AS16" s="31">
        <f>(AE16*'Propiedades físicas'!$F$7)/1000</f>
        <v>0.76972780573529587</v>
      </c>
      <c r="AT16" s="31">
        <f t="shared" si="35"/>
        <v>9.6276980975980315</v>
      </c>
      <c r="AU16" s="31">
        <f t="shared" si="36"/>
        <v>1.9514092185802669E-2</v>
      </c>
      <c r="AV16" s="31">
        <f t="shared" si="39"/>
        <v>9.3894694466226031E-2</v>
      </c>
      <c r="AW16" s="31">
        <f t="shared" si="14"/>
        <v>1.3365014057596613E-2</v>
      </c>
      <c r="AX16" s="31">
        <f t="shared" si="14"/>
        <v>0.78577953920450805</v>
      </c>
      <c r="AY16" s="31">
        <f t="shared" si="14"/>
        <v>7.4973515458189267E-3</v>
      </c>
      <c r="AZ16" s="31">
        <f t="shared" si="14"/>
        <v>7.9949308540047753E-2</v>
      </c>
      <c r="BA16" s="31">
        <f t="shared" si="37"/>
        <v>1</v>
      </c>
      <c r="BB16" s="34">
        <f>AU16*'Propiedades físicas'!$C$4+'Diseño reactor'!AV16*'Propiedades físicas'!$C$5+'Diseño reactor'!AW16*'Propiedades físicas'!$C$8+'Diseño reactor'!AX16*'Propiedades físicas'!$C$9+'Diseño reactor'!AY16*'Propiedades físicas'!$C$7+'Diseño reactor'!AZ16*'Propiedades físicas'!$C$6</f>
        <v>894.53257788919973</v>
      </c>
      <c r="BC16" s="45">
        <f>AU16*'Propiedades físicas'!$L$4+'Diseño reactor'!AV16*'Propiedades físicas'!$L$5+'Diseño reactor'!AW16*'Propiedades físicas'!$L$8+AX16*'Propiedades físicas'!$L$9+'Diseño reactor'!AY16*'Propiedades físicas'!$L$7+'Diseño reactor'!AZ16*'Propiedades físicas'!$L$6</f>
        <v>1.6046435511900339</v>
      </c>
      <c r="BD16" s="29">
        <f t="shared" si="15"/>
        <v>11.109433400981258</v>
      </c>
      <c r="BE16" s="58">
        <f t="shared" si="16"/>
        <v>76.778747691324241</v>
      </c>
      <c r="BF16" s="30">
        <f>AU16*'Propiedades físicas'!$I$4+'Diseño reactor'!AV16*'Propiedades físicas'!$I$5+'Diseño reactor'!AW16*'Propiedades físicas'!$I$8+'Diseño reactor'!AX16*'Propiedades físicas'!$I$9+'Diseño reactor'!AY16*'Propiedades físicas'!$I$7+'Diseño reactor'!AZ16*'Propiedades físicas'!$I$6</f>
        <v>1.2131628495343629E-2</v>
      </c>
      <c r="BG16" s="24">
        <f>AU16*'Propiedades físicas'!$O$4+'Diseño reactor'!AV16*'Propiedades físicas'!$O$5+'Diseño reactor'!AW16*'Propiedades físicas'!$O$8+'Diseño reactor'!AX16*'Propiedades físicas'!$O$9+'Diseño reactor'!AY16*'Propiedades físicas'!$O$7+'Diseño reactor'!AZ16*'Propiedades físicas'!$O$6</f>
        <v>0.1415384337437639</v>
      </c>
      <c r="BH16" s="54">
        <f t="shared" si="17"/>
        <v>69229.510156172561</v>
      </c>
      <c r="BI16" s="34">
        <f t="shared" si="38"/>
        <v>137.53818602888214</v>
      </c>
      <c r="BJ16" s="27">
        <f t="shared" si="18"/>
        <v>5395.8552747550211</v>
      </c>
      <c r="BK16" s="34">
        <f t="shared" si="19"/>
        <v>587.47761868988653</v>
      </c>
      <c r="BL16" s="27">
        <f t="shared" si="20"/>
        <v>106.30597663661037</v>
      </c>
      <c r="BM16" s="34">
        <f t="shared" si="21"/>
        <v>1.1054421768707483</v>
      </c>
      <c r="BN16" s="45">
        <f t="shared" si="22"/>
        <v>57.735208106407391</v>
      </c>
      <c r="BO16" s="45">
        <f t="shared" si="23"/>
        <v>9.7575599739835859</v>
      </c>
      <c r="BP16" s="66">
        <f t="shared" si="24"/>
        <v>6.8340264288521535</v>
      </c>
    </row>
    <row r="17" spans="3:68" ht="18">
      <c r="C17" s="88"/>
      <c r="E17" s="16" t="s">
        <v>42</v>
      </c>
      <c r="F17" s="7">
        <f>'Diseño mecánico'!H8+2*'Diseño mecánico'!K11</f>
        <v>2.277512275004844</v>
      </c>
      <c r="H17" s="68">
        <v>12</v>
      </c>
      <c r="I17" s="31">
        <f>('Propiedades físicas'!$C$10*'Diseño reactor'!H17)/1000</f>
        <v>10.502943379197852</v>
      </c>
      <c r="J17" s="31">
        <f t="shared" si="0"/>
        <v>43.416400863700211</v>
      </c>
      <c r="K17" s="31">
        <f>(I17*1000)/'Propiedades físicas'!$F$10</f>
        <v>68.606972298375325</v>
      </c>
      <c r="L17" s="31">
        <f t="shared" si="1"/>
        <v>9.8009960426250462</v>
      </c>
      <c r="M17" s="31">
        <f t="shared" si="2"/>
        <v>58.805976255750274</v>
      </c>
      <c r="N17" s="31">
        <f t="shared" si="3"/>
        <v>0.81674967021875389</v>
      </c>
      <c r="O17" s="32">
        <f t="shared" si="4"/>
        <v>4.9004980213125231</v>
      </c>
      <c r="P17" s="33">
        <f t="shared" si="5"/>
        <v>2.1142301088849368E-2</v>
      </c>
      <c r="Q17" s="31">
        <f t="shared" si="6"/>
        <v>2.5749278341698005</v>
      </c>
      <c r="R17" s="31">
        <f t="shared" si="7"/>
        <v>2.0595013576370988E-2</v>
      </c>
      <c r="S17" s="31">
        <f t="shared" si="8"/>
        <v>2.3255701871427235</v>
      </c>
      <c r="T17" s="31">
        <f t="shared" si="9"/>
        <v>2.0061893094248287E-2</v>
      </c>
      <c r="U17" s="31">
        <f t="shared" si="10"/>
        <v>0.75495046245928532</v>
      </c>
      <c r="V17" s="47">
        <f t="shared" si="25"/>
        <v>2.0937036029734324E-5</v>
      </c>
      <c r="W17" s="31">
        <f t="shared" si="11"/>
        <v>0.97411409901985424</v>
      </c>
      <c r="X17" s="34">
        <f>(S17*H17*'Propiedades físicas'!$F$5*60*24*365)/(1000000)</f>
        <v>4319.2377506515395</v>
      </c>
      <c r="Y17" s="34">
        <f>(U17*H17*'Propiedades físicas'!$F$7*60*24*365)/(1000000)</f>
        <v>438.49791334784896</v>
      </c>
      <c r="Z17" s="31">
        <f t="shared" si="26"/>
        <v>0.25370761306619238</v>
      </c>
      <c r="AA17" s="31">
        <f t="shared" si="27"/>
        <v>30.899134010037606</v>
      </c>
      <c r="AB17" s="31">
        <f t="shared" si="28"/>
        <v>0.24714016291645186</v>
      </c>
      <c r="AC17" s="31">
        <f t="shared" si="29"/>
        <v>27.906842245712681</v>
      </c>
      <c r="AD17" s="31">
        <f t="shared" si="30"/>
        <v>0.24074271713097944</v>
      </c>
      <c r="AE17" s="31">
        <f t="shared" si="12"/>
        <v>9.0594055495114247</v>
      </c>
      <c r="AF17" s="31">
        <f t="shared" si="31"/>
        <v>68.606972298375325</v>
      </c>
      <c r="AG17" s="35">
        <f t="shared" si="32"/>
        <v>3.697985854306537E-3</v>
      </c>
      <c r="AH17" s="31">
        <f t="shared" si="33"/>
        <v>0.45037891886054454</v>
      </c>
      <c r="AI17" s="35">
        <f t="shared" si="13"/>
        <v>3.6022601586559789E-3</v>
      </c>
      <c r="AJ17" s="31">
        <f t="shared" si="13"/>
        <v>0.40676393828231278</v>
      </c>
      <c r="AK17" s="35">
        <f t="shared" si="13"/>
        <v>3.5090124088842855E-3</v>
      </c>
      <c r="AL17" s="31">
        <f t="shared" si="13"/>
        <v>0.13204788443529608</v>
      </c>
      <c r="AM17" s="31">
        <f t="shared" si="34"/>
        <v>1.0000000000000002</v>
      </c>
      <c r="AN17" s="31">
        <f>(Z17*'Propiedades físicas'!$F$4)/1000</f>
        <v>0.22310540077814828</v>
      </c>
      <c r="AO17" s="31">
        <f>(AA17*'Propiedades físicas'!$F$6)/1000</f>
        <v>0.99000825368160483</v>
      </c>
      <c r="AP17" s="31">
        <f>(AB17*'Propiedades físicas'!$F$9)/1000</f>
        <v>0.15247312351130496</v>
      </c>
      <c r="AQ17" s="31">
        <f>(AC17*'Propiedades físicas'!$F$5)/1000</f>
        <v>8.2177278360950154</v>
      </c>
      <c r="AR17" s="31">
        <f>(AD17*'Propiedades físicas'!$F$8)/1000</f>
        <v>8.5348108077274804E-2</v>
      </c>
      <c r="AS17" s="31">
        <f>(AE17*'Propiedades físicas'!$F$7)/1000</f>
        <v>0.83428065705450716</v>
      </c>
      <c r="AT17" s="31">
        <f t="shared" si="35"/>
        <v>10.502943379197855</v>
      </c>
      <c r="AU17" s="31">
        <f t="shared" si="36"/>
        <v>2.124217876105389E-2</v>
      </c>
      <c r="AV17" s="31">
        <f t="shared" si="39"/>
        <v>9.426007719344813E-2</v>
      </c>
      <c r="AW17" s="31">
        <f t="shared" si="14"/>
        <v>1.4517180375673875E-2</v>
      </c>
      <c r="AX17" s="31">
        <f t="shared" si="14"/>
        <v>0.78242141649273844</v>
      </c>
      <c r="AY17" s="31">
        <f t="shared" si="14"/>
        <v>8.1261133185117785E-3</v>
      </c>
      <c r="AZ17" s="31">
        <f t="shared" si="14"/>
        <v>7.9433033858573837E-2</v>
      </c>
      <c r="BA17" s="31">
        <f t="shared" si="37"/>
        <v>0.99999999999999989</v>
      </c>
      <c r="BB17" s="34">
        <f>AU17*'Propiedades físicas'!$C$4+'Diseño reactor'!AV17*'Propiedades físicas'!$C$5+'Diseño reactor'!AW17*'Propiedades físicas'!$C$8+'Diseño reactor'!AX17*'Propiedades físicas'!$C$9+'Diseño reactor'!AY17*'Propiedades físicas'!$C$7+'Diseño reactor'!AZ17*'Propiedades físicas'!$C$6</f>
        <v>894.41532681186561</v>
      </c>
      <c r="BC17" s="45">
        <f>AU17*'Propiedades físicas'!$L$4+'Diseño reactor'!AV17*'Propiedades físicas'!$L$5+'Diseño reactor'!AW17*'Propiedades físicas'!$L$8+AX17*'Propiedades físicas'!$L$9+'Diseño reactor'!AY17*'Propiedades físicas'!$L$7+'Diseño reactor'!AZ17*'Propiedades físicas'!$L$6</f>
        <v>1.6059077364577994</v>
      </c>
      <c r="BD17" s="29">
        <f t="shared" si="15"/>
        <v>11.078194087911791</v>
      </c>
      <c r="BE17" s="58">
        <f t="shared" si="16"/>
        <v>74.564659178997061</v>
      </c>
      <c r="BF17" s="30">
        <f>AU17*'Propiedades físicas'!$I$4+'Diseño reactor'!AV17*'Propiedades físicas'!$I$5+'Diseño reactor'!AW17*'Propiedades físicas'!$I$8+'Diseño reactor'!AX17*'Propiedades físicas'!$I$9+'Diseño reactor'!AY17*'Propiedades físicas'!$I$7+'Diseño reactor'!AZ17*'Propiedades físicas'!$I$6</f>
        <v>1.2177036866125033E-2</v>
      </c>
      <c r="BG17" s="24">
        <f>AU17*'Propiedades físicas'!$O$4+'Diseño reactor'!AV17*'Propiedades físicas'!$O$5+'Diseño reactor'!AW17*'Propiedades físicas'!$O$8+'Diseño reactor'!AX17*'Propiedades físicas'!$O$9+'Diseño reactor'!AY17*'Propiedades físicas'!$O$7+'Diseño reactor'!AZ17*'Propiedades físicas'!$O$6</f>
        <v>0.14151916502789477</v>
      </c>
      <c r="BH17" s="54">
        <f t="shared" si="17"/>
        <v>68962.311737076292</v>
      </c>
      <c r="BI17" s="34">
        <f t="shared" si="38"/>
        <v>138.18056166871472</v>
      </c>
      <c r="BJ17" s="27">
        <f t="shared" si="18"/>
        <v>5390.328276386289</v>
      </c>
      <c r="BK17" s="34">
        <f t="shared" si="19"/>
        <v>586.79596684649141</v>
      </c>
      <c r="BL17" s="27">
        <f t="shared" si="20"/>
        <v>106.28363534640636</v>
      </c>
      <c r="BM17" s="34">
        <f t="shared" si="21"/>
        <v>1.1054421768707483</v>
      </c>
      <c r="BN17" s="45">
        <f t="shared" si="22"/>
        <v>58.008713396012055</v>
      </c>
      <c r="BO17" s="45">
        <f t="shared" si="23"/>
        <v>10.015560133679248</v>
      </c>
      <c r="BP17" s="66">
        <f t="shared" si="24"/>
        <v>6.8331306571596304</v>
      </c>
    </row>
    <row r="18" spans="3:68" ht="18">
      <c r="C18" s="88"/>
      <c r="E18" s="44" t="s">
        <v>105</v>
      </c>
      <c r="F18" s="7">
        <f>((4*(F14-'Diseño mecánico'!K5))/(PI()*(F16^2)))+'Diseño mecánico'!K11</f>
        <v>1.6410202577135315</v>
      </c>
      <c r="H18" s="68">
        <v>13</v>
      </c>
      <c r="I18" s="31">
        <f>('Propiedades físicas'!$C$10*'Diseño reactor'!H18)/1000</f>
        <v>11.378188660797672</v>
      </c>
      <c r="J18" s="31">
        <f t="shared" si="0"/>
        <v>40.076677720338658</v>
      </c>
      <c r="K18" s="31">
        <f>(I18*1000)/'Propiedades físicas'!$F$10</f>
        <v>74.324219989906595</v>
      </c>
      <c r="L18" s="31">
        <f t="shared" si="1"/>
        <v>10.617745712843799</v>
      </c>
      <c r="M18" s="31">
        <f t="shared" si="2"/>
        <v>63.706474277062796</v>
      </c>
      <c r="N18" s="31">
        <f t="shared" si="3"/>
        <v>0.81674967021875378</v>
      </c>
      <c r="O18" s="32">
        <f t="shared" si="4"/>
        <v>4.9004980213125231</v>
      </c>
      <c r="P18" s="33">
        <f t="shared" si="5"/>
        <v>2.2854857963739761E-2</v>
      </c>
      <c r="Q18" s="31">
        <f t="shared" si="6"/>
        <v>2.5848378923113762</v>
      </c>
      <c r="R18" s="31">
        <f t="shared" si="7"/>
        <v>2.2215317414671872E-2</v>
      </c>
      <c r="S18" s="31">
        <f t="shared" si="8"/>
        <v>2.3156601290011469</v>
      </c>
      <c r="T18" s="31">
        <f t="shared" si="9"/>
        <v>2.1593672934551382E-2</v>
      </c>
      <c r="U18" s="31">
        <f t="shared" si="10"/>
        <v>0.75008582190579076</v>
      </c>
      <c r="V18" s="47">
        <f t="shared" si="25"/>
        <v>2.2632966138849085E-5</v>
      </c>
      <c r="W18" s="31">
        <f t="shared" si="11"/>
        <v>0.97201730371361106</v>
      </c>
      <c r="X18" s="34">
        <f>(S18*H18*'Propiedades físicas'!$F$5*60*24*365)/(1000000)</f>
        <v>4659.234651643912</v>
      </c>
      <c r="Y18" s="34">
        <f>(U18*H18*'Propiedades físicas'!$F$7*60*24*365)/(1000000)</f>
        <v>471.97841593679823</v>
      </c>
      <c r="Z18" s="31">
        <f t="shared" si="26"/>
        <v>0.29711315352861689</v>
      </c>
      <c r="AA18" s="31">
        <f t="shared" si="27"/>
        <v>33.602892600047888</v>
      </c>
      <c r="AB18" s="31">
        <f t="shared" si="28"/>
        <v>0.28879912639073435</v>
      </c>
      <c r="AC18" s="31">
        <f t="shared" si="29"/>
        <v>30.103581677014908</v>
      </c>
      <c r="AD18" s="31">
        <f t="shared" si="30"/>
        <v>0.28071774814916794</v>
      </c>
      <c r="AE18" s="31">
        <f t="shared" si="12"/>
        <v>9.7511156847752805</v>
      </c>
      <c r="AF18" s="31">
        <f t="shared" si="31"/>
        <v>74.324219989906609</v>
      </c>
      <c r="AG18" s="35">
        <f t="shared" si="32"/>
        <v>3.9975280409127135E-3</v>
      </c>
      <c r="AH18" s="31">
        <f t="shared" si="33"/>
        <v>0.45211228055418856</v>
      </c>
      <c r="AI18" s="35">
        <f t="shared" si="13"/>
        <v>3.8856664278475294E-3</v>
      </c>
      <c r="AJ18" s="31">
        <f t="shared" si="13"/>
        <v>0.40503057658866842</v>
      </c>
      <c r="AK18" s="35">
        <f t="shared" si="13"/>
        <v>3.7769350043268535E-3</v>
      </c>
      <c r="AL18" s="31">
        <f t="shared" si="13"/>
        <v>0.13119701338405573</v>
      </c>
      <c r="AM18" s="31">
        <f t="shared" si="34"/>
        <v>0.99999999999999989</v>
      </c>
      <c r="AN18" s="31">
        <f>(Z18*'Propiedades físicas'!$F$4)/1000</f>
        <v>0.26127536494999509</v>
      </c>
      <c r="AO18" s="31">
        <f>(AA18*'Propiedades físicas'!$F$6)/1000</f>
        <v>1.0766366789055344</v>
      </c>
      <c r="AP18" s="31">
        <f>(AB18*'Propiedades físicas'!$F$9)/1000</f>
        <v>0.17817462102676354</v>
      </c>
      <c r="AQ18" s="31">
        <f>(AC18*'Propiedades físicas'!$F$5)/1000</f>
        <v>8.8646016964305794</v>
      </c>
      <c r="AR18" s="31">
        <f>(AD18*'Propiedades físicas'!$F$8)/1000</f>
        <v>9.9520056073842983E-2</v>
      </c>
      <c r="AS18" s="31">
        <f>(AE18*'Propiedades físicas'!$F$7)/1000</f>
        <v>0.89798024341095561</v>
      </c>
      <c r="AT18" s="31">
        <f t="shared" si="35"/>
        <v>11.378188660797671</v>
      </c>
      <c r="AU18" s="31">
        <f t="shared" si="36"/>
        <v>2.2962825871414082E-2</v>
      </c>
      <c r="AV18" s="31">
        <f t="shared" si="39"/>
        <v>9.4622853514019389E-2</v>
      </c>
      <c r="AW18" s="31">
        <f t="shared" si="14"/>
        <v>1.5659313300072541E-2</v>
      </c>
      <c r="AX18" s="31">
        <f t="shared" si="14"/>
        <v>0.77908724848029764</v>
      </c>
      <c r="AY18" s="31">
        <f t="shared" si="14"/>
        <v>8.7465640657487659E-3</v>
      </c>
      <c r="AZ18" s="31">
        <f t="shared" si="14"/>
        <v>7.8921194768447667E-2</v>
      </c>
      <c r="BA18" s="31">
        <f t="shared" si="37"/>
        <v>1.0000000000000002</v>
      </c>
      <c r="BB18" s="34">
        <f>AU18*'Propiedades físicas'!$C$4+'Diseño reactor'!AV18*'Propiedades físicas'!$C$5+'Diseño reactor'!AW18*'Propiedades físicas'!$C$8+'Diseño reactor'!AX18*'Propiedades físicas'!$C$9+'Diseño reactor'!AY18*'Propiedades físicas'!$C$7+'Diseño reactor'!AZ18*'Propiedades físicas'!$C$6</f>
        <v>894.29904648910735</v>
      </c>
      <c r="BC18" s="45">
        <f>AU18*'Propiedades físicas'!$L$4+'Diseño reactor'!AV18*'Propiedades físicas'!$L$5+'Diseño reactor'!AW18*'Propiedades físicas'!$L$8+AX18*'Propiedades físicas'!$L$9+'Diseño reactor'!AY18*'Propiedades físicas'!$L$7+'Diseño reactor'!AZ18*'Propiedades físicas'!$L$6</f>
        <v>1.6071675987531078</v>
      </c>
      <c r="BD18" s="29">
        <f t="shared" si="15"/>
        <v>11.047118783152968</v>
      </c>
      <c r="BE18" s="58">
        <f t="shared" si="16"/>
        <v>72.686643854786269</v>
      </c>
      <c r="BF18" s="30">
        <f>AU18*'Propiedades físicas'!$I$4+'Diseño reactor'!AV18*'Propiedades físicas'!$I$5+'Diseño reactor'!AW18*'Propiedades físicas'!$I$8+'Diseño reactor'!AX18*'Propiedades físicas'!$I$9+'Diseño reactor'!AY18*'Propiedades físicas'!$I$7+'Diseño reactor'!AZ18*'Propiedades físicas'!$I$6</f>
        <v>1.2222085250871253E-2</v>
      </c>
      <c r="BG18" s="24">
        <f>AU18*'Propiedades físicas'!$O$4+'Diseño reactor'!AV18*'Propiedades físicas'!$O$5+'Diseño reactor'!AW18*'Propiedades físicas'!$O$8+'Diseño reactor'!AX18*'Propiedades físicas'!$O$9+'Diseño reactor'!AY18*'Propiedades físicas'!$O$7+'Diseño reactor'!AZ18*'Propiedades físicas'!$O$6</f>
        <v>0.14150038488658512</v>
      </c>
      <c r="BH18" s="54">
        <f t="shared" si="17"/>
        <v>68699.196647535777</v>
      </c>
      <c r="BI18" s="34">
        <f t="shared" si="38"/>
        <v>138.81898215430769</v>
      </c>
      <c r="BJ18" s="27">
        <f t="shared" si="18"/>
        <v>5384.8764967645302</v>
      </c>
      <c r="BK18" s="34">
        <f t="shared" si="19"/>
        <v>586.12468989146703</v>
      </c>
      <c r="BL18" s="27">
        <f t="shared" si="20"/>
        <v>106.26159251784647</v>
      </c>
      <c r="BM18" s="34">
        <f t="shared" si="21"/>
        <v>1.1054421768707483</v>
      </c>
      <c r="BN18" s="45">
        <f t="shared" si="22"/>
        <v>58.2862614216059</v>
      </c>
      <c r="BO18" s="45">
        <f t="shared" si="23"/>
        <v>10.272453154917411</v>
      </c>
      <c r="BP18" s="66">
        <f t="shared" si="24"/>
        <v>6.8322423018123493</v>
      </c>
    </row>
    <row r="19" spans="3:68" ht="18">
      <c r="E19" s="44" t="s">
        <v>88</v>
      </c>
      <c r="F19" s="91">
        <v>-20</v>
      </c>
      <c r="H19" s="68">
        <v>14</v>
      </c>
      <c r="I19" s="31">
        <f>('Propiedades físicas'!$C$10*'Diseño reactor'!H19)/1000</f>
        <v>12.253433942397493</v>
      </c>
      <c r="J19" s="31">
        <f t="shared" si="0"/>
        <v>37.214057883171613</v>
      </c>
      <c r="K19" s="31">
        <f>(I19*1000)/'Propiedades físicas'!$F$10</f>
        <v>80.041467681437879</v>
      </c>
      <c r="L19" s="31">
        <f t="shared" si="1"/>
        <v>11.434495383062554</v>
      </c>
      <c r="M19" s="31">
        <f t="shared" si="2"/>
        <v>68.606972298375325</v>
      </c>
      <c r="N19" s="31">
        <f t="shared" si="3"/>
        <v>0.81674967021875389</v>
      </c>
      <c r="O19" s="32">
        <f t="shared" si="4"/>
        <v>4.9004980213125231</v>
      </c>
      <c r="P19" s="33">
        <f t="shared" si="5"/>
        <v>2.4560058065134147E-2</v>
      </c>
      <c r="Q19" s="31">
        <f t="shared" si="6"/>
        <v>2.5946774357337499</v>
      </c>
      <c r="R19" s="31">
        <f t="shared" si="7"/>
        <v>2.3821525226790666E-2</v>
      </c>
      <c r="S19" s="31">
        <f t="shared" si="8"/>
        <v>2.3058205855787741</v>
      </c>
      <c r="T19" s="31">
        <f t="shared" si="9"/>
        <v>2.3105200428504138E-2</v>
      </c>
      <c r="U19" s="31">
        <f t="shared" si="10"/>
        <v>0.74526288649832495</v>
      </c>
      <c r="V19" s="47">
        <f t="shared" si="25"/>
        <v>2.4321610899453236E-5</v>
      </c>
      <c r="W19" s="31">
        <f t="shared" si="11"/>
        <v>0.96992951578596154</v>
      </c>
      <c r="X19" s="34">
        <f>(S19*H19*'Propiedades físicas'!$F$5*60*24*365)/(1000000)</f>
        <v>4996.3167184878721</v>
      </c>
      <c r="Y19" s="34">
        <f>(U19*H19*'Propiedades físicas'!$F$7*60*24*365)/(1000000)</f>
        <v>505.0162578270141</v>
      </c>
      <c r="Z19" s="31">
        <f t="shared" si="26"/>
        <v>0.34384081291187807</v>
      </c>
      <c r="AA19" s="31">
        <f t="shared" si="27"/>
        <v>36.325484100272497</v>
      </c>
      <c r="AB19" s="31">
        <f t="shared" si="28"/>
        <v>0.33350135317506935</v>
      </c>
      <c r="AC19" s="31">
        <f t="shared" si="29"/>
        <v>32.281488198102835</v>
      </c>
      <c r="AD19" s="31">
        <f t="shared" si="30"/>
        <v>0.32347280599905792</v>
      </c>
      <c r="AE19" s="31">
        <f t="shared" si="12"/>
        <v>10.43368041097655</v>
      </c>
      <c r="AF19" s="31">
        <f t="shared" si="31"/>
        <v>80.041467681437894</v>
      </c>
      <c r="AG19" s="35">
        <f t="shared" si="32"/>
        <v>4.2957834591483487E-3</v>
      </c>
      <c r="AH19" s="31">
        <f t="shared" si="33"/>
        <v>0.45383330856508769</v>
      </c>
      <c r="AI19" s="35">
        <f t="shared" si="13"/>
        <v>4.1666071704531023E-3</v>
      </c>
      <c r="AJ19" s="31">
        <f t="shared" si="13"/>
        <v>0.40330954857776941</v>
      </c>
      <c r="AK19" s="35">
        <f t="shared" si="13"/>
        <v>4.0413152753078921E-3</v>
      </c>
      <c r="AL19" s="31">
        <f t="shared" si="13"/>
        <v>0.1303534369522335</v>
      </c>
      <c r="AM19" s="31">
        <f t="shared" si="34"/>
        <v>1</v>
      </c>
      <c r="AN19" s="31">
        <f>(Z19*'Propiedades físicas'!$F$4)/1000</f>
        <v>0.30236673405844733</v>
      </c>
      <c r="AO19" s="31">
        <f>(AA19*'Propiedades físicas'!$F$6)/1000</f>
        <v>1.1638685105727309</v>
      </c>
      <c r="AP19" s="31">
        <f>(AB19*'Propiedades físicas'!$F$9)/1000</f>
        <v>0.20575365984135902</v>
      </c>
      <c r="AQ19" s="31">
        <f>(AC19*'Propiedades físicas'!$F$5)/1000</f>
        <v>9.5059298296953418</v>
      </c>
      <c r="AR19" s="31">
        <f>(AD19*'Propiedades físicas'!$F$8)/1000</f>
        <v>0.11467757918278598</v>
      </c>
      <c r="AS19" s="31">
        <f>(AE19*'Propiedades físicas'!$F$7)/1000</f>
        <v>0.96083762904683045</v>
      </c>
      <c r="AT19" s="31">
        <f t="shared" si="35"/>
        <v>12.253433942397495</v>
      </c>
      <c r="AU19" s="31">
        <f t="shared" si="36"/>
        <v>2.4676081454378541E-2</v>
      </c>
      <c r="AV19" s="31">
        <f t="shared" si="39"/>
        <v>9.4983048510645457E-2</v>
      </c>
      <c r="AW19" s="31">
        <f t="shared" si="14"/>
        <v>1.6791510103093717E-2</v>
      </c>
      <c r="AX19" s="31">
        <f t="shared" si="14"/>
        <v>0.77577680463958343</v>
      </c>
      <c r="AY19" s="31">
        <f t="shared" si="14"/>
        <v>9.3588115561627026E-3</v>
      </c>
      <c r="AZ19" s="31">
        <f t="shared" si="14"/>
        <v>7.8413743736136216E-2</v>
      </c>
      <c r="BA19" s="31">
        <f t="shared" si="37"/>
        <v>1</v>
      </c>
      <c r="BB19" s="34">
        <f>AU19*'Propiedades físicas'!$C$4+'Diseño reactor'!AV19*'Propiedades físicas'!$C$5+'Diseño reactor'!AW19*'Propiedades físicas'!$C$8+'Diseño reactor'!AX19*'Propiedades físicas'!$C$9+'Diseño reactor'!AY19*'Propiedades físicas'!$C$7+'Diseño reactor'!AZ19*'Propiedades físicas'!$C$6</f>
        <v>894.18372676463298</v>
      </c>
      <c r="BC19" s="45">
        <f>AU19*'Propiedades físicas'!$L$4+'Diseño reactor'!AV19*'Propiedades físicas'!$L$5+'Diseño reactor'!AW19*'Propiedades físicas'!$L$8+AX19*'Propiedades físicas'!$L$9+'Diseño reactor'!AY19*'Propiedades físicas'!$L$7+'Diseño reactor'!AZ19*'Propiedades físicas'!$L$6</f>
        <v>1.6084231525600932</v>
      </c>
      <c r="BD19" s="29">
        <f t="shared" si="15"/>
        <v>11.016206319238961</v>
      </c>
      <c r="BE19" s="58">
        <f t="shared" si="16"/>
        <v>71.072719512365964</v>
      </c>
      <c r="BF19" s="30">
        <f>AU19*'Propiedades físicas'!$I$4+'Diseño reactor'!AV19*'Propiedades físicas'!$I$5+'Diseño reactor'!AW19*'Propiedades físicas'!$I$8+'Diseño reactor'!AX19*'Propiedades físicas'!$I$9+'Diseño reactor'!AY19*'Propiedades físicas'!$I$7+'Diseño reactor'!AZ19*'Propiedades físicas'!$I$6</f>
        <v>1.2266777298021669E-2</v>
      </c>
      <c r="BG19" s="24">
        <f>AU19*'Propiedades físicas'!$O$4+'Diseño reactor'!AV19*'Propiedades físicas'!$O$5+'Diseño reactor'!AW19*'Propiedades físicas'!$O$8+'Diseño reactor'!AX19*'Propiedades físicas'!$O$9+'Diseño reactor'!AY19*'Propiedades físicas'!$O$7+'Diseño reactor'!AZ19*'Propiedades físicas'!$O$6</f>
        <v>0.14148208652850292</v>
      </c>
      <c r="BH19" s="54">
        <f t="shared" si="17"/>
        <v>68440.075603228674</v>
      </c>
      <c r="BI19" s="34">
        <f t="shared" si="38"/>
        <v>139.4534749772846</v>
      </c>
      <c r="BJ19" s="27">
        <f t="shared" si="18"/>
        <v>5379.4984925476047</v>
      </c>
      <c r="BK19" s="34">
        <f t="shared" si="19"/>
        <v>585.46359323274703</v>
      </c>
      <c r="BL19" s="27">
        <f t="shared" si="20"/>
        <v>106.2398435427946</v>
      </c>
      <c r="BM19" s="34">
        <f t="shared" si="21"/>
        <v>1.1054421768707483</v>
      </c>
      <c r="BN19" s="45">
        <f t="shared" si="22"/>
        <v>58.567829766231078</v>
      </c>
      <c r="BO19" s="45">
        <f t="shared" si="23"/>
        <v>10.52824614193543</v>
      </c>
      <c r="BP19" s="66">
        <f t="shared" si="24"/>
        <v>6.831361285218537</v>
      </c>
    </row>
    <row r="20" spans="3:68" ht="18.75" thickBot="1">
      <c r="E20" s="43" t="s">
        <v>91</v>
      </c>
      <c r="F20" s="117">
        <v>39.700000000000003</v>
      </c>
      <c r="H20" s="68">
        <v>15</v>
      </c>
      <c r="I20" s="31">
        <f>('Propiedades físicas'!$C$10*'Diseño reactor'!H20)/1000</f>
        <v>13.128679223997315</v>
      </c>
      <c r="J20" s="31">
        <f t="shared" si="0"/>
        <v>34.733120690960163</v>
      </c>
      <c r="K20" s="31">
        <f>(I20*1000)/'Propiedades físicas'!$F$10</f>
        <v>85.758715372969164</v>
      </c>
      <c r="L20" s="31">
        <f t="shared" si="1"/>
        <v>12.251245053281309</v>
      </c>
      <c r="M20" s="31">
        <f t="shared" si="2"/>
        <v>73.507470319687854</v>
      </c>
      <c r="N20" s="31">
        <f t="shared" si="3"/>
        <v>0.81674967021875389</v>
      </c>
      <c r="O20" s="32">
        <f t="shared" si="4"/>
        <v>4.900498021312524</v>
      </c>
      <c r="P20" s="33">
        <f t="shared" si="5"/>
        <v>2.6257948696089533E-2</v>
      </c>
      <c r="Q20" s="31">
        <f t="shared" si="6"/>
        <v>2.6044471414336989</v>
      </c>
      <c r="R20" s="31">
        <f t="shared" si="7"/>
        <v>2.5413773430561965E-2</v>
      </c>
      <c r="S20" s="31">
        <f t="shared" si="8"/>
        <v>2.2960508798788255</v>
      </c>
      <c r="T20" s="31">
        <f t="shared" si="9"/>
        <v>2.4596737828043749E-2</v>
      </c>
      <c r="U20" s="31">
        <f t="shared" si="10"/>
        <v>0.74048121026405878</v>
      </c>
      <c r="V20" s="47">
        <f t="shared" si="25"/>
        <v>2.6003017155350801E-5</v>
      </c>
      <c r="W20" s="31">
        <f t="shared" si="11"/>
        <v>0.96785067732068175</v>
      </c>
      <c r="X20" s="34">
        <f>(S20*H20*'Propiedades físicas'!$F$5*60*24*365)/(1000000)</f>
        <v>5330.5151208819834</v>
      </c>
      <c r="Y20" s="34">
        <f>(U20*H20*'Propiedades físicas'!$F$7*60*24*365)/(1000000)</f>
        <v>537.61717112596421</v>
      </c>
      <c r="Z20" s="31">
        <f t="shared" si="26"/>
        <v>0.39386923044134298</v>
      </c>
      <c r="AA20" s="31">
        <f t="shared" si="27"/>
        <v>39.066707121505488</v>
      </c>
      <c r="AB20" s="31">
        <f t="shared" si="28"/>
        <v>0.38120660145842949</v>
      </c>
      <c r="AC20" s="31">
        <f t="shared" si="29"/>
        <v>34.440763198182381</v>
      </c>
      <c r="AD20" s="31">
        <f t="shared" si="30"/>
        <v>0.36895106742065625</v>
      </c>
      <c r="AE20" s="31">
        <f t="shared" si="12"/>
        <v>11.107218153960881</v>
      </c>
      <c r="AF20" s="31">
        <f t="shared" si="31"/>
        <v>85.758715372969178</v>
      </c>
      <c r="AG20" s="35">
        <f t="shared" si="32"/>
        <v>4.5927603827597566E-3</v>
      </c>
      <c r="AH20" s="31">
        <f t="shared" si="33"/>
        <v>0.4555421213062989</v>
      </c>
      <c r="AI20" s="35">
        <f t="shared" si="13"/>
        <v>4.4451062472256244E-3</v>
      </c>
      <c r="AJ20" s="31">
        <f t="shared" si="13"/>
        <v>0.40160073583655825</v>
      </c>
      <c r="AK20" s="35">
        <f t="shared" si="13"/>
        <v>4.3021990921397156E-3</v>
      </c>
      <c r="AL20" s="31">
        <f t="shared" si="13"/>
        <v>0.12951707713501776</v>
      </c>
      <c r="AM20" s="31">
        <f t="shared" si="34"/>
        <v>1</v>
      </c>
      <c r="AN20" s="31">
        <f>(Z20*'Propiedades físicas'!$F$4)/1000</f>
        <v>0.3463607238655082</v>
      </c>
      <c r="AO20" s="31">
        <f>(AA20*'Propiedades físicas'!$F$6)/1000</f>
        <v>1.2516972961730357</v>
      </c>
      <c r="AP20" s="31">
        <f>(AB20*'Propiedades físicas'!$F$9)/1000</f>
        <v>0.23518541276977806</v>
      </c>
      <c r="AQ20" s="31">
        <f>(AC20*'Propiedades físicas'!$F$5)/1000</f>
        <v>10.141771538968767</v>
      </c>
      <c r="AR20" s="31">
        <f>(AD20*'Propiedades físicas'!$F$8)/1000</f>
        <v>0.13080053242197101</v>
      </c>
      <c r="AS20" s="31">
        <f>(AE20*'Propiedades físicas'!$F$7)/1000</f>
        <v>1.0228637197982575</v>
      </c>
      <c r="AT20" s="31">
        <f t="shared" si="35"/>
        <v>13.128679223997317</v>
      </c>
      <c r="AU20" s="31">
        <f t="shared" si="36"/>
        <v>2.6381993036467155E-2</v>
      </c>
      <c r="AV20" s="31">
        <f t="shared" si="39"/>
        <v>9.5340686966067012E-2</v>
      </c>
      <c r="AW20" s="31">
        <f t="shared" si="14"/>
        <v>1.7913866944048212E-2</v>
      </c>
      <c r="AX20" s="31">
        <f t="shared" si="14"/>
        <v>0.77248985719988372</v>
      </c>
      <c r="AY20" s="31">
        <f t="shared" si="14"/>
        <v>9.9629620154696643E-3</v>
      </c>
      <c r="AZ20" s="31">
        <f t="shared" si="14"/>
        <v>7.7910633838064333E-2</v>
      </c>
      <c r="BA20" s="31">
        <f t="shared" si="37"/>
        <v>1</v>
      </c>
      <c r="BB20" s="34">
        <f>AU20*'Propiedades físicas'!$C$4+'Diseño reactor'!AV20*'Propiedades físicas'!$C$5+'Diseño reactor'!AW20*'Propiedades físicas'!$C$8+'Diseño reactor'!AX20*'Propiedades físicas'!$C$9+'Diseño reactor'!AY20*'Propiedades físicas'!$C$7+'Diseño reactor'!AZ20*'Propiedades físicas'!$C$6</f>
        <v>894.06935761032003</v>
      </c>
      <c r="BC20" s="45">
        <f>AU20*'Propiedades físicas'!$L$4+'Diseño reactor'!AV20*'Propiedades físicas'!$L$5+'Diseño reactor'!AW20*'Propiedades físicas'!$L$8+AX20*'Propiedades físicas'!$L$9+'Diseño reactor'!AY20*'Propiedades físicas'!$L$7+'Diseño reactor'!AZ20*'Propiedades físicas'!$L$6</f>
        <v>1.6096744124058133</v>
      </c>
      <c r="BD20" s="29">
        <f t="shared" si="15"/>
        <v>10.985455538117195</v>
      </c>
      <c r="BE20" s="58">
        <f t="shared" si="16"/>
        <v>69.670098901200944</v>
      </c>
      <c r="BF20" s="30">
        <f>AU20*'Propiedades físicas'!$I$4+'Diseño reactor'!AV20*'Propiedades físicas'!$I$5+'Diseño reactor'!AW20*'Propiedades físicas'!$I$8+'Diseño reactor'!AX20*'Propiedades físicas'!$I$9+'Diseño reactor'!AY20*'Propiedades físicas'!$I$7+'Diseño reactor'!AZ20*'Propiedades físicas'!$I$6</f>
        <v>1.2311116611055276E-2</v>
      </c>
      <c r="BG20" s="24">
        <f>AU20*'Propiedades físicas'!$O$4+'Diseño reactor'!AV20*'Propiedades físicas'!$O$5+'Diseño reactor'!AW20*'Propiedades físicas'!$O$8+'Diseño reactor'!AX20*'Propiedades físicas'!$O$9+'Diseño reactor'!AY20*'Propiedades físicas'!$O$7+'Diseño reactor'!AZ20*'Propiedades físicas'!$O$6</f>
        <v>0.14146426326054093</v>
      </c>
      <c r="BH20" s="54">
        <f t="shared" si="17"/>
        <v>68184.86188349103</v>
      </c>
      <c r="BI20" s="34">
        <f t="shared" si="38"/>
        <v>140.0840674542815</v>
      </c>
      <c r="BJ20" s="27">
        <f t="shared" si="18"/>
        <v>5374.1928569820284</v>
      </c>
      <c r="BK20" s="34">
        <f t="shared" si="19"/>
        <v>584.81248702540324</v>
      </c>
      <c r="BL20" s="27">
        <f t="shared" si="20"/>
        <v>106.21838390356372</v>
      </c>
      <c r="BM20" s="34">
        <f t="shared" si="21"/>
        <v>1.1054421768707483</v>
      </c>
      <c r="BN20" s="45">
        <f t="shared" si="22"/>
        <v>58.853396131859604</v>
      </c>
      <c r="BO20" s="45">
        <f t="shared" si="23"/>
        <v>10.78294613837893</v>
      </c>
      <c r="BP20" s="66">
        <f t="shared" si="24"/>
        <v>6.8304875307656081</v>
      </c>
    </row>
    <row r="21" spans="3:68">
      <c r="H21" s="68">
        <v>16</v>
      </c>
      <c r="I21" s="31">
        <f>('Propiedades físicas'!$C$10*'Diseño reactor'!H21)/1000</f>
        <v>14.003924505597135</v>
      </c>
      <c r="J21" s="31">
        <f t="shared" si="0"/>
        <v>32.56230064777516</v>
      </c>
      <c r="K21" s="31">
        <f>(I21*1000)/'Propiedades físicas'!$F$10</f>
        <v>91.475963064500434</v>
      </c>
      <c r="L21" s="31">
        <f t="shared" si="1"/>
        <v>13.06799472350006</v>
      </c>
      <c r="M21" s="31">
        <f t="shared" si="2"/>
        <v>78.40796834100037</v>
      </c>
      <c r="N21" s="31">
        <f t="shared" si="3"/>
        <v>0.81674967021875378</v>
      </c>
      <c r="O21" s="32">
        <f t="shared" si="4"/>
        <v>4.9004980213125231</v>
      </c>
      <c r="P21" s="33">
        <f t="shared" si="5"/>
        <v>2.7948576754993893E-2</v>
      </c>
      <c r="Q21" s="31">
        <f t="shared" si="6"/>
        <v>2.6141476783302289</v>
      </c>
      <c r="R21" s="31">
        <f t="shared" si="7"/>
        <v>2.699219688596919E-2</v>
      </c>
      <c r="S21" s="31">
        <f t="shared" si="8"/>
        <v>2.2863503429822942</v>
      </c>
      <c r="T21" s="31">
        <f t="shared" si="9"/>
        <v>2.6068543637047321E-2</v>
      </c>
      <c r="U21" s="31">
        <f t="shared" si="10"/>
        <v>0.73574035294074336</v>
      </c>
      <c r="V21" s="47">
        <f t="shared" si="25"/>
        <v>2.7677231349605607E-5</v>
      </c>
      <c r="W21" s="31">
        <f t="shared" si="11"/>
        <v>0.96578073089700989</v>
      </c>
      <c r="X21" s="34">
        <f>(S21*H21*'Propiedades físicas'!$F$5*60*24*365)/(1000000)</f>
        <v>5661.86062940395</v>
      </c>
      <c r="Y21" s="34">
        <f>(U21*H21*'Propiedades físicas'!$F$7*60*24*365)/(1000000)</f>
        <v>569.78680601881194</v>
      </c>
      <c r="Z21" s="31">
        <f t="shared" si="26"/>
        <v>0.44717722807990229</v>
      </c>
      <c r="AA21" s="31">
        <f t="shared" si="27"/>
        <v>41.826362853283662</v>
      </c>
      <c r="AB21" s="31">
        <f t="shared" si="28"/>
        <v>0.43187515017550704</v>
      </c>
      <c r="AC21" s="31">
        <f t="shared" si="29"/>
        <v>36.581605487716708</v>
      </c>
      <c r="AD21" s="31">
        <f t="shared" si="30"/>
        <v>0.41709669819275713</v>
      </c>
      <c r="AE21" s="31">
        <f t="shared" si="12"/>
        <v>11.771845647051894</v>
      </c>
      <c r="AF21" s="31">
        <f t="shared" si="31"/>
        <v>91.475963064500419</v>
      </c>
      <c r="AG21" s="35">
        <f t="shared" si="32"/>
        <v>4.8884670147128608E-3</v>
      </c>
      <c r="AH21" s="31">
        <f t="shared" si="33"/>
        <v>0.45723883577800178</v>
      </c>
      <c r="AI21" s="35">
        <f t="shared" si="13"/>
        <v>4.7211872464353122E-3</v>
      </c>
      <c r="AJ21" s="31">
        <f t="shared" si="13"/>
        <v>0.39990402136485548</v>
      </c>
      <c r="AK21" s="35">
        <f t="shared" si="13"/>
        <v>4.5596316695639379E-3</v>
      </c>
      <c r="AL21" s="31">
        <f t="shared" si="13"/>
        <v>0.12868785692643075</v>
      </c>
      <c r="AM21" s="31">
        <f t="shared" si="34"/>
        <v>1.0000000000000002</v>
      </c>
      <c r="AN21" s="31">
        <f>(Z21*'Propiedades físicas'!$F$4)/1000</f>
        <v>0.39323871082890444</v>
      </c>
      <c r="AO21" s="31">
        <f>(AA21*'Propiedades físicas'!$F$6)/1000</f>
        <v>1.3401166658192085</v>
      </c>
      <c r="AP21" s="31">
        <f>(AB21*'Propiedades físicas'!$F$9)/1000</f>
        <v>0.26644537390077905</v>
      </c>
      <c r="AQ21" s="31">
        <f>(AC21*'Propiedades físicas'!$F$5)/1000</f>
        <v>10.772185367967941</v>
      </c>
      <c r="AR21" s="31">
        <f>(AD21*'Propiedades físicas'!$F$8)/1000</f>
        <v>0.1478691214432962</v>
      </c>
      <c r="AS21" s="31">
        <f>(AE21*'Propiedades físicas'!$F$7)/1000</f>
        <v>1.084069265637009</v>
      </c>
      <c r="AT21" s="31">
        <f t="shared" si="35"/>
        <v>14.003924505597137</v>
      </c>
      <c r="AU21" s="31">
        <f t="shared" si="36"/>
        <v>2.8080607737619081E-2</v>
      </c>
      <c r="AV21" s="31">
        <f t="shared" si="39"/>
        <v>9.5695793367322576E-2</v>
      </c>
      <c r="AW21" s="31">
        <f t="shared" si="14"/>
        <v>1.9026478884136031E-2</v>
      </c>
      <c r="AX21" s="31">
        <f t="shared" si="14"/>
        <v>0.76922618110819407</v>
      </c>
      <c r="AY21" s="31">
        <f t="shared" si="14"/>
        <v>1.0559120151225848E-2</v>
      </c>
      <c r="AZ21" s="31">
        <f t="shared" si="14"/>
        <v>7.7411818751502437E-2</v>
      </c>
      <c r="BA21" s="31">
        <f t="shared" si="37"/>
        <v>1</v>
      </c>
      <c r="BB21" s="34">
        <f>AU21*'Propiedades físicas'!$C$4+'Diseño reactor'!AV21*'Propiedades físicas'!$C$5+'Diseño reactor'!AW21*'Propiedades físicas'!$C$8+'Diseño reactor'!AX21*'Propiedades físicas'!$C$9+'Diseño reactor'!AY21*'Propiedades físicas'!$C$7+'Diseño reactor'!AZ21*'Propiedades físicas'!$C$6</f>
        <v>893.95592912432267</v>
      </c>
      <c r="BC21" s="45">
        <f>AU21*'Propiedades físicas'!$L$4+'Diseño reactor'!AV21*'Propiedades físicas'!$L$5+'Diseño reactor'!AW21*'Propiedades físicas'!$L$8+AX21*'Propiedades físicas'!$L$9+'Diseño reactor'!AY21*'Propiedades físicas'!$L$7+'Diseño reactor'!AZ21*'Propiedades físicas'!$L$6</f>
        <v>1.6109213928574453</v>
      </c>
      <c r="BD21" s="29">
        <f t="shared" si="15"/>
        <v>10.954865291083232</v>
      </c>
      <c r="BE21" s="58">
        <f t="shared" si="16"/>
        <v>68.439191305743805</v>
      </c>
      <c r="BF21" s="30">
        <f>AU21*'Propiedades físicas'!$I$4+'Diseño reactor'!AV21*'Propiedades físicas'!$I$5+'Diseño reactor'!AW21*'Propiedades físicas'!$I$8+'Diseño reactor'!AX21*'Propiedades físicas'!$I$9+'Diseño reactor'!AY21*'Propiedades físicas'!$I$7+'Diseño reactor'!AZ21*'Propiedades físicas'!$I$6</f>
        <v>1.2355106749142076E-2</v>
      </c>
      <c r="BG21" s="24">
        <f>AU21*'Propiedades físicas'!$O$4+'Diseño reactor'!AV21*'Propiedades físicas'!$O$5+'Diseño reactor'!AW21*'Propiedades físicas'!$O$8+'Diseño reactor'!AX21*'Propiedades físicas'!$O$9+'Diseño reactor'!AY21*'Propiedades físicas'!$O$7+'Diseño reactor'!AZ21*'Propiedades físicas'!$O$6</f>
        <v>0.14144690848624528</v>
      </c>
      <c r="BH21" s="54">
        <f t="shared" si="17"/>
        <v>67933.471240096842</v>
      </c>
      <c r="BI21" s="34">
        <f t="shared" si="38"/>
        <v>140.71078672720381</v>
      </c>
      <c r="BJ21" s="27">
        <f t="shared" si="18"/>
        <v>5368.9582187401802</v>
      </c>
      <c r="BK21" s="34">
        <f t="shared" si="19"/>
        <v>584.17118602508981</v>
      </c>
      <c r="BL21" s="27">
        <f t="shared" si="20"/>
        <v>106.19720917062779</v>
      </c>
      <c r="BM21" s="34">
        <f t="shared" si="21"/>
        <v>1.1054421768707483</v>
      </c>
      <c r="BN21" s="45">
        <f t="shared" si="22"/>
        <v>59.142938339558846</v>
      </c>
      <c r="BO21" s="45">
        <f t="shared" si="23"/>
        <v>11.036560127945755</v>
      </c>
      <c r="BP21" s="66">
        <f t="shared" si="24"/>
        <v>6.829620962805703</v>
      </c>
    </row>
    <row r="22" spans="3:68">
      <c r="H22" s="68">
        <v>17</v>
      </c>
      <c r="I22" s="31">
        <f>('Propiedades físicas'!$C$10*'Diseño reactor'!H22)/1000</f>
        <v>14.879169787196956</v>
      </c>
      <c r="J22" s="31">
        <f t="shared" si="0"/>
        <v>30.64687119790603</v>
      </c>
      <c r="K22" s="31">
        <f>(I22*1000)/'Propiedades físicas'!$F$10</f>
        <v>97.193210756031704</v>
      </c>
      <c r="L22" s="31">
        <f t="shared" si="1"/>
        <v>13.884744393718814</v>
      </c>
      <c r="M22" s="31">
        <f t="shared" si="2"/>
        <v>83.308466362312885</v>
      </c>
      <c r="N22" s="31">
        <f t="shared" si="3"/>
        <v>0.81674967021875378</v>
      </c>
      <c r="O22" s="32">
        <f t="shared" si="4"/>
        <v>4.9004980213125222</v>
      </c>
      <c r="P22" s="33">
        <f t="shared" si="5"/>
        <v>2.9631988739884339E-2</v>
      </c>
      <c r="Q22" s="31">
        <f t="shared" si="6"/>
        <v>2.6237797073791294</v>
      </c>
      <c r="R22" s="31">
        <f t="shared" si="7"/>
        <v>2.855692891592939E-2</v>
      </c>
      <c r="S22" s="31">
        <f t="shared" si="8"/>
        <v>2.2767183139333929</v>
      </c>
      <c r="T22" s="31">
        <f t="shared" si="9"/>
        <v>2.7520872671357107E-2</v>
      </c>
      <c r="U22" s="31">
        <f t="shared" si="10"/>
        <v>0.73103987989158292</v>
      </c>
      <c r="V22" s="47">
        <f t="shared" si="25"/>
        <v>2.9344299528817502E-5</v>
      </c>
      <c r="W22" s="31">
        <f t="shared" si="11"/>
        <v>0.9637196195843607</v>
      </c>
      <c r="X22" s="34">
        <f>(S22*H22*'Propiedades físicas'!$F$5*60*24*365)/(1000000)</f>
        <v>5990.3836214603189</v>
      </c>
      <c r="Y22" s="34">
        <f>(U22*H22*'Propiedades físicas'!$F$7*60*24*365)/(1000000)</f>
        <v>601.53073208040155</v>
      </c>
      <c r="Z22" s="31">
        <f t="shared" si="26"/>
        <v>0.5037438085780338</v>
      </c>
      <c r="AA22" s="31">
        <f t="shared" si="27"/>
        <v>44.604255025445198</v>
      </c>
      <c r="AB22" s="31">
        <f t="shared" si="28"/>
        <v>0.48546779157079961</v>
      </c>
      <c r="AC22" s="31">
        <f t="shared" si="29"/>
        <v>38.704211336867679</v>
      </c>
      <c r="AD22" s="31">
        <f t="shared" si="30"/>
        <v>0.46785483541307082</v>
      </c>
      <c r="AE22" s="31">
        <f t="shared" si="12"/>
        <v>12.427677958156909</v>
      </c>
      <c r="AF22" s="31">
        <f t="shared" si="31"/>
        <v>97.193210756031675</v>
      </c>
      <c r="AG22" s="31">
        <f t="shared" si="32"/>
        <v>5.1829114879484743E-3</v>
      </c>
      <c r="AH22" s="31">
        <f t="shared" si="33"/>
        <v>0.45892356758753461</v>
      </c>
      <c r="AI22" s="35">
        <f t="shared" si="13"/>
        <v>4.9948734875051156E-3</v>
      </c>
      <c r="AJ22" s="31">
        <f t="shared" si="13"/>
        <v>0.39821928955532265</v>
      </c>
      <c r="AK22" s="35">
        <f t="shared" si="13"/>
        <v>4.81365757725044E-3</v>
      </c>
      <c r="AL22" s="31">
        <f t="shared" si="13"/>
        <v>0.12786570030443886</v>
      </c>
      <c r="AM22" s="31">
        <f t="shared" si="34"/>
        <v>1</v>
      </c>
      <c r="AN22" s="31">
        <f>(Z22*'Propiedades físicas'!$F$4)/1000</f>
        <v>0.44298223038735135</v>
      </c>
      <c r="AO22" s="31">
        <f>(AA22*'Propiedades físicas'!$F$6)/1000</f>
        <v>1.429120331015264</v>
      </c>
      <c r="AP22" s="31">
        <f>(AB22*'Propiedades físicas'!$F$9)/1000</f>
        <v>0.29950935400960482</v>
      </c>
      <c r="AQ22" s="31">
        <f>(AC22*'Propiedades físicas'!$F$5)/1000</f>
        <v>11.397229112367425</v>
      </c>
      <c r="AR22" s="31">
        <f>(AD22*'Propiedades físicas'!$F$8)/1000</f>
        <v>0.1658638962506418</v>
      </c>
      <c r="AS22" s="31">
        <f>(AE22*'Propiedades físicas'!$F$7)/1000</f>
        <v>1.1444648631666698</v>
      </c>
      <c r="AT22" s="31">
        <f t="shared" si="35"/>
        <v>14.879169787196956</v>
      </c>
      <c r="AU22" s="31">
        <f t="shared" si="36"/>
        <v>2.9771972275531342E-2</v>
      </c>
      <c r="AV22" s="31">
        <f t="shared" si="39"/>
        <v>9.6048391909942174E-2</v>
      </c>
      <c r="AW22" s="31">
        <f t="shared" si="14"/>
        <v>2.0129439901097366E-2</v>
      </c>
      <c r="AX22" s="31">
        <f t="shared" si="14"/>
        <v>0.76598555399067847</v>
      </c>
      <c r="AY22" s="31">
        <f t="shared" si="14"/>
        <v>1.114738917714094E-2</v>
      </c>
      <c r="AZ22" s="31">
        <f t="shared" si="14"/>
        <v>7.6917252745609829E-2</v>
      </c>
      <c r="BA22" s="31">
        <f t="shared" si="37"/>
        <v>1.0000000000000002</v>
      </c>
      <c r="BB22" s="34">
        <f>AU22*'Propiedades físicas'!$C$4+'Diseño reactor'!AV22*'Propiedades físicas'!$C$5+'Diseño reactor'!AW22*'Propiedades físicas'!$C$8+'Diseño reactor'!AX22*'Propiedades físicas'!$C$9+'Diseño reactor'!AY22*'Propiedades físicas'!$C$7+'Diseño reactor'!AZ22*'Propiedades físicas'!$C$6</f>
        <v>893.84343152921292</v>
      </c>
      <c r="BC22" s="45">
        <f>AU22*'Propiedades físicas'!$L$4+'Diseño reactor'!AV22*'Propiedades físicas'!$L$5+'Diseño reactor'!AW22*'Propiedades físicas'!$L$8+AX22*'Propiedades físicas'!$L$9+'Diseño reactor'!AY22*'Propiedades físicas'!$L$7+'Diseño reactor'!AZ22*'Propiedades físicas'!$L$6</f>
        <v>1.6121641085195573</v>
      </c>
      <c r="BD22" s="29">
        <f t="shared" si="15"/>
        <v>10.924434438715441</v>
      </c>
      <c r="BE22" s="58">
        <f t="shared" si="16"/>
        <v>67.349721214303088</v>
      </c>
      <c r="BF22" s="30">
        <f>AU22*'Propiedades físicas'!$I$4+'Diseño reactor'!AV22*'Propiedades físicas'!$I$5+'Diseño reactor'!AW22*'Propiedades físicas'!$I$8+'Diseño reactor'!AX22*'Propiedades físicas'!$I$9+'Diseño reactor'!AY22*'Propiedades físicas'!$I$7+'Diseño reactor'!AZ22*'Propiedades físicas'!$I$6</f>
        <v>1.2398751227783687E-2</v>
      </c>
      <c r="BG22" s="24">
        <f>AU22*'Propiedades físicas'!$O$4+'Diseño reactor'!AV22*'Propiedades físicas'!$O$5+'Diseño reactor'!AW22*'Propiedades físicas'!$O$8+'Diseño reactor'!AX22*'Propiedades físicas'!$O$9+'Diseño reactor'!AY22*'Propiedades físicas'!$O$7+'Diseño reactor'!AZ22*'Propiedades físicas'!$O$6</f>
        <v>0.14143001570427219</v>
      </c>
      <c r="BH22" s="54">
        <f t="shared" si="17"/>
        <v>67685.821809903951</v>
      </c>
      <c r="BI22" s="34">
        <f t="shared" si="38"/>
        <v>141.33365976351121</v>
      </c>
      <c r="BJ22" s="27">
        <f t="shared" si="18"/>
        <v>5363.7932408020624</v>
      </c>
      <c r="BK22" s="34">
        <f t="shared" si="19"/>
        <v>583.53950944700364</v>
      </c>
      <c r="BL22" s="27">
        <f t="shared" si="20"/>
        <v>106.17631500040747</v>
      </c>
      <c r="BM22" s="34">
        <f t="shared" si="21"/>
        <v>1.1054421768707483</v>
      </c>
      <c r="BN22" s="45">
        <f t="shared" si="22"/>
        <v>59.436434329623552</v>
      </c>
      <c r="BO22" s="45">
        <f t="shared" si="23"/>
        <v>11.289095035021743</v>
      </c>
      <c r="BP22" s="66">
        <f t="shared" si="24"/>
        <v>6.8287615066414835</v>
      </c>
    </row>
    <row r="23" spans="3:68" ht="15.75" thickBot="1">
      <c r="H23" s="68">
        <v>18</v>
      </c>
      <c r="I23" s="31">
        <f>('Propiedades físicas'!$C$10*'Diseño reactor'!H23)/1000</f>
        <v>15.754415068796778</v>
      </c>
      <c r="J23" s="31">
        <f t="shared" si="0"/>
        <v>28.944267242466804</v>
      </c>
      <c r="K23" s="31">
        <f>(I23*1000)/'Propiedades físicas'!$F$10</f>
        <v>102.91045844756299</v>
      </c>
      <c r="L23" s="31">
        <f t="shared" si="1"/>
        <v>14.701494063937568</v>
      </c>
      <c r="M23" s="31">
        <f t="shared" si="2"/>
        <v>88.208964383625414</v>
      </c>
      <c r="N23" s="31">
        <f t="shared" si="3"/>
        <v>0.81674967021875378</v>
      </c>
      <c r="O23" s="32">
        <f t="shared" si="4"/>
        <v>4.9004980213125231</v>
      </c>
      <c r="P23" s="33">
        <f t="shared" si="5"/>
        <v>3.1308230752709942E-2</v>
      </c>
      <c r="Q23" s="31">
        <f t="shared" si="6"/>
        <v>2.6333438816856423</v>
      </c>
      <c r="R23" s="31">
        <f t="shared" si="7"/>
        <v>3.0108101326759402E-2</v>
      </c>
      <c r="S23" s="31">
        <f t="shared" si="8"/>
        <v>2.2671541396268804</v>
      </c>
      <c r="T23" s="31">
        <f t="shared" si="9"/>
        <v>2.8953976117732153E-2</v>
      </c>
      <c r="U23" s="31">
        <f t="shared" si="10"/>
        <v>0.72637936202155229</v>
      </c>
      <c r="V23" s="47">
        <f t="shared" si="25"/>
        <v>3.1004267347343831E-5</v>
      </c>
      <c r="W23" s="31">
        <f t="shared" si="11"/>
        <v>0.96166728693710457</v>
      </c>
      <c r="X23" s="34">
        <f>(S23*H23*'Propiedades físicas'!$F$5*60*24*365)/(1000000)</f>
        <v>6316.1140871350708</v>
      </c>
      <c r="Y23" s="34">
        <f>(U23*H23*'Propiedades físicas'!$F$7*60*24*365)/(1000000)</f>
        <v>632.8544395637814</v>
      </c>
      <c r="Z23" s="31">
        <f t="shared" si="26"/>
        <v>0.56354815354877896</v>
      </c>
      <c r="AA23" s="31">
        <f t="shared" si="27"/>
        <v>47.400189870341563</v>
      </c>
      <c r="AB23" s="31">
        <f t="shared" si="28"/>
        <v>0.54194582388166923</v>
      </c>
      <c r="AC23" s="31">
        <f t="shared" si="29"/>
        <v>40.808774513283851</v>
      </c>
      <c r="AD23" s="31">
        <f t="shared" si="30"/>
        <v>0.52117157011917881</v>
      </c>
      <c r="AE23" s="31">
        <f t="shared" si="12"/>
        <v>13.074828516387941</v>
      </c>
      <c r="AF23" s="31">
        <f t="shared" si="31"/>
        <v>102.91045844756299</v>
      </c>
      <c r="AG23" s="31">
        <f t="shared" si="32"/>
        <v>5.4761018661279156E-3</v>
      </c>
      <c r="AH23" s="31">
        <f t="shared" si="33"/>
        <v>0.4605964309691018</v>
      </c>
      <c r="AI23" s="31">
        <f t="shared" si="13"/>
        <v>5.2661880245904492E-3</v>
      </c>
      <c r="AJ23" s="31">
        <f t="shared" si="13"/>
        <v>0.3965464261737553</v>
      </c>
      <c r="AK23" s="31">
        <f t="shared" si="13"/>
        <v>5.0643207501085679E-3</v>
      </c>
      <c r="AL23" s="31">
        <f t="shared" si="13"/>
        <v>0.1270505322163159</v>
      </c>
      <c r="AM23" s="31">
        <f t="shared" si="34"/>
        <v>0.99999999999999989</v>
      </c>
      <c r="AN23" s="31">
        <f>(Z23*'Propiedades físicas'!$F$4)/1000</f>
        <v>0.49557297526772526</v>
      </c>
      <c r="AO23" s="31">
        <f>(AA23*'Propiedades físicas'!$F$6)/1000</f>
        <v>1.5187020834457436</v>
      </c>
      <c r="AP23" s="31">
        <f>(AB23*'Propiedades físicas'!$F$9)/1000</f>
        <v>0.33435347604379578</v>
      </c>
      <c r="AQ23" s="31">
        <f>(AC23*'Propiedades físicas'!$F$5)/1000</f>
        <v>12.016959830926696</v>
      </c>
      <c r="AR23" s="31">
        <f>(AD23*'Propiedades físicas'!$F$8)/1000</f>
        <v>0.1847657450386512</v>
      </c>
      <c r="AS23" s="31">
        <f>(AE23*'Propiedades físicas'!$F$7)/1000</f>
        <v>1.2040609580741655</v>
      </c>
      <c r="AT23" s="31">
        <f t="shared" si="35"/>
        <v>15.754415068796778</v>
      </c>
      <c r="AU23" s="31">
        <f t="shared" si="36"/>
        <v>3.1456132969941736E-2</v>
      </c>
      <c r="AV23" s="31">
        <f t="shared" si="39"/>
        <v>9.6398506502071768E-2</v>
      </c>
      <c r="AW23" s="31">
        <f t="shared" si="14"/>
        <v>2.1222842903638923E-2</v>
      </c>
      <c r="AX23" s="31">
        <f t="shared" si="14"/>
        <v>0.762767756114761</v>
      </c>
      <c r="AY23" s="31">
        <f t="shared" si="14"/>
        <v>1.1727870836956592E-2</v>
      </c>
      <c r="AZ23" s="31">
        <f t="shared" si="14"/>
        <v>7.6426890672629963E-2</v>
      </c>
      <c r="BA23" s="31">
        <f t="shared" si="37"/>
        <v>1</v>
      </c>
      <c r="BB23" s="34">
        <f>AU23*'Propiedades físicas'!$C$4+'Diseño reactor'!AV23*'Propiedades físicas'!$C$5+'Diseño reactor'!AW23*'Propiedades físicas'!$C$8+'Diseño reactor'!AX23*'Propiedades físicas'!$C$9+'Diseño reactor'!AY23*'Propiedades físicas'!$C$7+'Diseño reactor'!AZ23*'Propiedades físicas'!$C$6</f>
        <v>893.73185517015179</v>
      </c>
      <c r="BC23" s="45">
        <f>AU23*'Propiedades físicas'!$L$4+'Diseño reactor'!AV23*'Propiedades físicas'!$L$5+'Diseño reactor'!AW23*'Propiedades físicas'!$L$8+AX23*'Propiedades físicas'!$L$9+'Diseño reactor'!AY23*'Propiedades físicas'!$L$7+'Diseño reactor'!AZ23*'Propiedades físicas'!$L$6</f>
        <v>1.6134025740314468</v>
      </c>
      <c r="BD23" s="29">
        <f t="shared" si="15"/>
        <v>10.8941618508095</v>
      </c>
      <c r="BE23" s="58">
        <f t="shared" si="16"/>
        <v>66.378140764932922</v>
      </c>
      <c r="BF23" s="30">
        <f>AU23*'Propiedades físicas'!$I$4+'Diseño reactor'!AV23*'Propiedades físicas'!$I$5+'Diseño reactor'!AW23*'Propiedades físicas'!$I$8+'Diseño reactor'!AX23*'Propiedades físicas'!$I$9+'Diseño reactor'!AY23*'Propiedades físicas'!$I$7+'Diseño reactor'!AZ23*'Propiedades físicas'!$I$6</f>
        <v>1.2442053519443268E-2</v>
      </c>
      <c r="BG23" s="24">
        <f>AU23*'Propiedades físicas'!$O$4+'Diseño reactor'!AV23*'Propiedades físicas'!$O$5+'Diseño reactor'!AW23*'Propiedades físicas'!$O$8+'Diseño reactor'!AX23*'Propiedades físicas'!$O$9+'Diseño reactor'!AY23*'Propiedades físicas'!$O$7+'Diseño reactor'!AZ23*'Propiedades físicas'!$O$6</f>
        <v>0.14141357850687195</v>
      </c>
      <c r="BH23" s="54">
        <f t="shared" si="17"/>
        <v>67441.834031176579</v>
      </c>
      <c r="BI23" s="34">
        <f t="shared" si="38"/>
        <v>141.95271335652751</v>
      </c>
      <c r="BJ23" s="27">
        <f t="shared" si="18"/>
        <v>5358.6966193795679</v>
      </c>
      <c r="BK23" s="34">
        <f t="shared" si="19"/>
        <v>582.91728083010912</v>
      </c>
      <c r="BL23" s="27">
        <f t="shared" si="20"/>
        <v>106.1556971331258</v>
      </c>
      <c r="BM23" s="34">
        <f t="shared" si="21"/>
        <v>1.1054421768707483</v>
      </c>
      <c r="BN23" s="45">
        <f t="shared" si="22"/>
        <v>59.733862161675376</v>
      </c>
      <c r="BO23" s="45">
        <f t="shared" si="23"/>
        <v>11.540557725308428</v>
      </c>
      <c r="BP23" s="66">
        <f t="shared" si="24"/>
        <v>6.8279090885121647</v>
      </c>
    </row>
    <row r="24" spans="3:68">
      <c r="E24" s="115" t="s">
        <v>36</v>
      </c>
      <c r="F24" s="116"/>
      <c r="H24" s="68">
        <v>19</v>
      </c>
      <c r="I24" s="31">
        <f>('Propiedades físicas'!$C$10*'Diseño reactor'!H24)/1000</f>
        <v>16.629660350396595</v>
      </c>
      <c r="J24" s="31">
        <f t="shared" si="0"/>
        <v>27.420884756021191</v>
      </c>
      <c r="K24" s="31">
        <f>(I24*1000)/'Propiedades físicas'!$F$10</f>
        <v>108.62770613909426</v>
      </c>
      <c r="L24" s="31">
        <f t="shared" si="1"/>
        <v>15.518243734156322</v>
      </c>
      <c r="M24" s="31">
        <f t="shared" si="2"/>
        <v>93.109462404937929</v>
      </c>
      <c r="N24" s="31">
        <f t="shared" si="3"/>
        <v>0.81674967021875378</v>
      </c>
      <c r="O24" s="32">
        <f t="shared" si="4"/>
        <v>4.9004980213125222</v>
      </c>
      <c r="P24" s="33">
        <f t="shared" si="5"/>
        <v>3.2977348503540428E-2</v>
      </c>
      <c r="Q24" s="31">
        <f t="shared" si="6"/>
        <v>2.6428408466152873</v>
      </c>
      <c r="R24" s="31">
        <f t="shared" si="7"/>
        <v>3.1645844428328872E-2</v>
      </c>
      <c r="S24" s="31">
        <f t="shared" si="8"/>
        <v>2.257657174697234</v>
      </c>
      <c r="T24" s="31">
        <f t="shared" si="9"/>
        <v>3.0368101591747979E-2</v>
      </c>
      <c r="U24" s="31">
        <f t="shared" si="10"/>
        <v>0.72175837569513646</v>
      </c>
      <c r="V24" s="47">
        <f t="shared" si="25"/>
        <v>3.2657180071467221E-5</v>
      </c>
      <c r="W24" s="31">
        <f t="shared" si="11"/>
        <v>0.95962367698941597</v>
      </c>
      <c r="X24" s="34">
        <f>(S24*H24*'Propiedades físicas'!$F$5*60*24*365)/(1000000)</f>
        <v>6639.0816349389761</v>
      </c>
      <c r="Y24" s="34">
        <f>(U24*H24*'Propiedades físicas'!$F$7*60*24*365)/(1000000)</f>
        <v>663.76334066572952</v>
      </c>
      <c r="Z24" s="31">
        <f t="shared" si="26"/>
        <v>0.62656962156726814</v>
      </c>
      <c r="AA24" s="31">
        <f t="shared" si="27"/>
        <v>50.213976085690462</v>
      </c>
      <c r="AB24" s="31">
        <f t="shared" si="28"/>
        <v>0.60127104413824861</v>
      </c>
      <c r="AC24" s="31">
        <f t="shared" si="29"/>
        <v>42.895486319247446</v>
      </c>
      <c r="AD24" s="31">
        <f t="shared" si="30"/>
        <v>0.57699393024321155</v>
      </c>
      <c r="AE24" s="31">
        <f t="shared" si="12"/>
        <v>13.713409138207593</v>
      </c>
      <c r="AF24" s="31">
        <f t="shared" si="31"/>
        <v>108.62770613909423</v>
      </c>
      <c r="AG24" s="31">
        <f t="shared" si="32"/>
        <v>5.7680461443691562E-3</v>
      </c>
      <c r="AH24" s="31">
        <f t="shared" si="33"/>
        <v>0.46225753880315862</v>
      </c>
      <c r="AI24" s="31">
        <f t="shared" si="13"/>
        <v>5.5351536501041521E-3</v>
      </c>
      <c r="AJ24" s="31">
        <f t="shared" si="13"/>
        <v>0.39488531833969848</v>
      </c>
      <c r="AK24" s="31">
        <f t="shared" si="13"/>
        <v>5.311664498414333E-3</v>
      </c>
      <c r="AL24" s="31">
        <f t="shared" si="13"/>
        <v>0.12624227856425524</v>
      </c>
      <c r="AM24" s="31">
        <f t="shared" si="34"/>
        <v>1</v>
      </c>
      <c r="AN24" s="31">
        <f>(Z24*'Propiedades físicas'!$F$4)/1000</f>
        <v>0.55099279381382427</v>
      </c>
      <c r="AO24" s="31">
        <f>(AA24*'Propiedades físicas'!$F$6)/1000</f>
        <v>1.6088557937855223</v>
      </c>
      <c r="AP24" s="31">
        <f>(AB24*'Propiedades físicas'!$F$9)/1000</f>
        <v>0.37095417068109243</v>
      </c>
      <c r="AQ24" s="31">
        <f>(AC24*'Propiedades físicas'!$F$5)/1000</f>
        <v>12.631433856428798</v>
      </c>
      <c r="AR24" s="31">
        <f>(AD24*'Propiedades físicas'!$F$8)/1000</f>
        <v>0.20455588814982328</v>
      </c>
      <c r="AS24" s="31">
        <f>(AE24*'Propiedades físicas'!$F$7)/1000</f>
        <v>1.2628678475375372</v>
      </c>
      <c r="AT24" s="31">
        <f t="shared" si="35"/>
        <v>16.629660350396598</v>
      </c>
      <c r="AU24" s="31">
        <f t="shared" si="36"/>
        <v>3.3133135746857494E-2</v>
      </c>
      <c r="AV24" s="31">
        <f t="shared" si="39"/>
        <v>9.6746160768530251E-2</v>
      </c>
      <c r="AW24" s="31">
        <f t="shared" si="14"/>
        <v>2.230677974563958E-2</v>
      </c>
      <c r="AX24" s="31">
        <f t="shared" si="14"/>
        <v>0.75957257035183834</v>
      </c>
      <c r="AY24" s="31">
        <f t="shared" si="14"/>
        <v>1.2300665427898825E-2</v>
      </c>
      <c r="AZ24" s="31">
        <f t="shared" si="14"/>
        <v>7.5940687959235392E-2</v>
      </c>
      <c r="BA24" s="31">
        <f t="shared" si="37"/>
        <v>0.99999999999999989</v>
      </c>
      <c r="BB24" s="34">
        <f>AU24*'Propiedades físicas'!$C$4+'Diseño reactor'!AV24*'Propiedades físicas'!$C$5+'Diseño reactor'!AW24*'Propiedades físicas'!$C$8+'Diseño reactor'!AX24*'Propiedades físicas'!$C$9+'Diseño reactor'!AY24*'Propiedades físicas'!$C$7+'Diseño reactor'!AZ24*'Propiedades físicas'!$C$6</f>
        <v>893.62119051309332</v>
      </c>
      <c r="BC24" s="45">
        <f>AU24*'Propiedades físicas'!$L$4+'Diseño reactor'!AV24*'Propiedades físicas'!$L$5+'Diseño reactor'!AW24*'Propiedades físicas'!$L$8+AX24*'Propiedades físicas'!$L$9+'Diseño reactor'!AY24*'Propiedades físicas'!$L$7+'Diseño reactor'!AZ24*'Propiedades físicas'!$L$6</f>
        <v>1.6146368040645542</v>
      </c>
      <c r="BD24" s="29">
        <f t="shared" si="15"/>
        <v>10.864046406312738</v>
      </c>
      <c r="BE24" s="58">
        <f t="shared" si="16"/>
        <v>65.505859313651598</v>
      </c>
      <c r="BF24" s="30">
        <f>AU24*'Propiedades físicas'!$I$4+'Diseño reactor'!AV24*'Propiedades físicas'!$I$5+'Diseño reactor'!AW24*'Propiedades físicas'!$I$8+'Diseño reactor'!AX24*'Propiedades físicas'!$I$9+'Diseño reactor'!AY24*'Propiedades físicas'!$I$7+'Diseño reactor'!AZ24*'Propiedades físicas'!$I$6</f>
        <v>1.2485017054165062E-2</v>
      </c>
      <c r="BG24" s="24">
        <f>AU24*'Propiedades físicas'!$O$4+'Diseño reactor'!AV24*'Propiedades físicas'!$O$5+'Diseño reactor'!AW24*'Propiedades físicas'!$O$8+'Diseño reactor'!AX24*'Propiedades físicas'!$O$9+'Diseño reactor'!AY24*'Propiedades físicas'!$O$7+'Diseño reactor'!AZ24*'Propiedades físicas'!$O$6</f>
        <v>0.14139759057840018</v>
      </c>
      <c r="BH24" s="54">
        <f t="shared" si="17"/>
        <v>67201.430563405302</v>
      </c>
      <c r="BI24" s="34">
        <f t="shared" si="38"/>
        <v>142.56797412577677</v>
      </c>
      <c r="BJ24" s="27">
        <f t="shared" si="18"/>
        <v>5353.6670828815259</v>
      </c>
      <c r="BK24" s="34">
        <f t="shared" si="19"/>
        <v>582.30432790641532</v>
      </c>
      <c r="BL24" s="27">
        <f t="shared" si="20"/>
        <v>106.13535139073205</v>
      </c>
      <c r="BM24" s="34">
        <f t="shared" si="21"/>
        <v>1.1054421768707483</v>
      </c>
      <c r="BN24" s="45">
        <f t="shared" si="22"/>
        <v>60.035200014731601</v>
      </c>
      <c r="BO24" s="45">
        <f t="shared" si="23"/>
        <v>11.790955006442811</v>
      </c>
      <c r="BP24" s="66">
        <f t="shared" si="24"/>
        <v>6.827063635579794</v>
      </c>
    </row>
    <row r="25" spans="3:68" ht="18">
      <c r="E25" s="63" t="s">
        <v>37</v>
      </c>
      <c r="F25" s="121">
        <v>2.5000000000000001E-5</v>
      </c>
      <c r="H25" s="68">
        <v>20</v>
      </c>
      <c r="I25" s="31">
        <f>('Propiedades físicas'!$C$10*'Diseño reactor'!H25)/1000</f>
        <v>17.504905631996419</v>
      </c>
      <c r="J25" s="31">
        <f t="shared" si="0"/>
        <v>26.049840518220126</v>
      </c>
      <c r="K25" s="31">
        <f>(I25*1000)/'Propiedades físicas'!$F$10</f>
        <v>114.34495383062554</v>
      </c>
      <c r="L25" s="31">
        <f t="shared" si="1"/>
        <v>16.334993404375076</v>
      </c>
      <c r="M25" s="31">
        <f t="shared" si="2"/>
        <v>98.009960426250458</v>
      </c>
      <c r="N25" s="31">
        <f t="shared" si="3"/>
        <v>0.81674967021875378</v>
      </c>
      <c r="O25" s="32">
        <f t="shared" si="4"/>
        <v>4.9004980213125231</v>
      </c>
      <c r="P25" s="33">
        <f t="shared" si="5"/>
        <v>3.463938731472109E-2</v>
      </c>
      <c r="Q25" s="31">
        <f t="shared" si="6"/>
        <v>2.6522712399029018</v>
      </c>
      <c r="R25" s="31">
        <f t="shared" si="7"/>
        <v>3.3170287053905692E-2</v>
      </c>
      <c r="S25" s="31">
        <f t="shared" si="8"/>
        <v>2.2482267814096213</v>
      </c>
      <c r="T25" s="31">
        <f t="shared" si="9"/>
        <v>3.1763493194664857E-2</v>
      </c>
      <c r="U25" s="31">
        <f t="shared" si="10"/>
        <v>0.71717650265546207</v>
      </c>
      <c r="V25" s="47">
        <f t="shared" si="25"/>
        <v>3.4303082583510207E-5</v>
      </c>
      <c r="W25" s="31">
        <f t="shared" si="11"/>
        <v>0.9575887342501852</v>
      </c>
      <c r="X25" s="34">
        <f>(S25*H25*'Propiedades físicas'!$F$5*60*24*365)/(1000000)</f>
        <v>6959.3154974616182</v>
      </c>
      <c r="Y25" s="34">
        <f>(U25*H25*'Propiedades físicas'!$F$7*60*24*365)/(1000000)</f>
        <v>694.2627707697402</v>
      </c>
      <c r="Z25" s="31">
        <f t="shared" si="26"/>
        <v>0.69278774629442186</v>
      </c>
      <c r="AA25" s="31">
        <f t="shared" si="27"/>
        <v>53.045424798058036</v>
      </c>
      <c r="AB25" s="31">
        <f t="shared" si="28"/>
        <v>0.66340574107811379</v>
      </c>
      <c r="AC25" s="31">
        <f t="shared" si="29"/>
        <v>44.964535628192422</v>
      </c>
      <c r="AD25" s="31">
        <f t="shared" si="30"/>
        <v>0.6352698638932972</v>
      </c>
      <c r="AE25" s="31">
        <f t="shared" si="12"/>
        <v>14.343530053109241</v>
      </c>
      <c r="AF25" s="31">
        <f t="shared" si="31"/>
        <v>114.34495383062554</v>
      </c>
      <c r="AG25" s="31">
        <f t="shared" si="32"/>
        <v>6.0587522499735294E-3</v>
      </c>
      <c r="AH25" s="31">
        <f t="shared" si="33"/>
        <v>0.46390700263548168</v>
      </c>
      <c r="AI25" s="31">
        <f t="shared" si="13"/>
        <v>5.8017928981876129E-3</v>
      </c>
      <c r="AJ25" s="31">
        <f t="shared" si="13"/>
        <v>0.39323585450737542</v>
      </c>
      <c r="AK25" s="31">
        <f t="shared" si="13"/>
        <v>5.5557315177571917E-3</v>
      </c>
      <c r="AL25" s="31">
        <f t="shared" si="13"/>
        <v>0.12544086619122449</v>
      </c>
      <c r="AM25" s="31">
        <f t="shared" si="34"/>
        <v>1</v>
      </c>
      <c r="AN25" s="31">
        <f>(Z25*'Propiedades físicas'!$F$4)/1000</f>
        <v>0.60922368833638874</v>
      </c>
      <c r="AO25" s="31">
        <f>(AA25*'Propiedades físicas'!$F$6)/1000</f>
        <v>1.6995754105297793</v>
      </c>
      <c r="AP25" s="31">
        <f>(AB25*'Propiedades físicas'!$F$9)/1000</f>
        <v>0.40928817195814227</v>
      </c>
      <c r="AQ25" s="31">
        <f>(AC25*'Propiedades físicas'!$F$5)/1000</f>
        <v>13.240706806433824</v>
      </c>
      <c r="AR25" s="31">
        <f>(AD25*'Propiedades físicas'!$F$8)/1000</f>
        <v>0.22521587214745165</v>
      </c>
      <c r="AS25" s="31">
        <f>(AE25*'Propiedades físicas'!$F$7)/1000</f>
        <v>1.32089568259083</v>
      </c>
      <c r="AT25" s="31">
        <f t="shared" si="35"/>
        <v>17.504905631996415</v>
      </c>
      <c r="AU25" s="31">
        <f t="shared" si="36"/>
        <v>3.4803026142729766E-2</v>
      </c>
      <c r="AV25" s="31">
        <f t="shared" si="39"/>
        <v>9.7091378054801003E-2</v>
      </c>
      <c r="AW25" s="31">
        <f t="shared" si="14"/>
        <v>2.3381341240139172E-2</v>
      </c>
      <c r="AX25" s="31">
        <f t="shared" si="14"/>
        <v>0.75639978214059844</v>
      </c>
      <c r="AY25" s="31">
        <f t="shared" si="14"/>
        <v>1.2865871823712655E-2</v>
      </c>
      <c r="AZ25" s="31">
        <f t="shared" si="14"/>
        <v>7.5458600598018954E-2</v>
      </c>
      <c r="BA25" s="31">
        <f t="shared" si="37"/>
        <v>1</v>
      </c>
      <c r="BB25" s="34">
        <f>AU25*'Propiedades físicas'!$C$4+'Diseño reactor'!AV25*'Propiedades físicas'!$C$5+'Diseño reactor'!AW25*'Propiedades físicas'!$C$8+'Diseño reactor'!AX25*'Propiedades físicas'!$C$9+'Diseño reactor'!AY25*'Propiedades físicas'!$C$7+'Diseño reactor'!AZ25*'Propiedades físicas'!$C$6</f>
        <v>893.51142814301602</v>
      </c>
      <c r="BC25" s="45">
        <f>AU25*'Propiedades físicas'!$L$4+'Diseño reactor'!AV25*'Propiedades físicas'!$L$5+'Diseño reactor'!AW25*'Propiedades físicas'!$L$8+AX25*'Propiedades físicas'!$L$9+'Diseño reactor'!AY25*'Propiedades físicas'!$L$7+'Diseño reactor'!AZ25*'Propiedades físicas'!$L$6</f>
        <v>1.6158668133199388</v>
      </c>
      <c r="BD25" s="29">
        <f t="shared" si="15"/>
        <v>10.834086993258426</v>
      </c>
      <c r="BE25" s="58">
        <f t="shared" si="16"/>
        <v>64.718004132174471</v>
      </c>
      <c r="BF25" s="30">
        <f>AU25*'Propiedades físicas'!$I$4+'Diseño reactor'!AV25*'Propiedades físicas'!$I$5+'Diseño reactor'!AW25*'Propiedades físicas'!$I$8+'Diseño reactor'!AX25*'Propiedades físicas'!$I$9+'Diseño reactor'!AY25*'Propiedades físicas'!$I$7+'Diseño reactor'!AZ25*'Propiedades físicas'!$I$6</f>
        <v>1.252764522018366E-2</v>
      </c>
      <c r="BG25" s="24">
        <f>AU25*'Propiedades físicas'!$O$4+'Diseño reactor'!AV25*'Propiedades físicas'!$O$5+'Diseño reactor'!AW25*'Propiedades físicas'!$O$8+'Diseño reactor'!AX25*'Propiedades físicas'!$O$9+'Diseño reactor'!AY25*'Propiedades físicas'!$O$7+'Diseño reactor'!AZ25*'Propiedades físicas'!$O$6</f>
        <v>0.14138204569385493</v>
      </c>
      <c r="BH25" s="54">
        <f t="shared" si="17"/>
        <v>66964.536210454884</v>
      </c>
      <c r="BI25" s="34">
        <f t="shared" si="38"/>
        <v>143.17946851734357</v>
      </c>
      <c r="BJ25" s="27">
        <f t="shared" si="18"/>
        <v>5348.7033909175343</v>
      </c>
      <c r="BK25" s="34">
        <f t="shared" si="19"/>
        <v>581.70048247506122</v>
      </c>
      <c r="BL25" s="27">
        <f t="shared" si="20"/>
        <v>106.1152736748904</v>
      </c>
      <c r="BM25" s="34">
        <f t="shared" si="21"/>
        <v>1.1054421768707483</v>
      </c>
      <c r="BN25" s="45">
        <f t="shared" si="22"/>
        <v>60.340426187243878</v>
      </c>
      <c r="BO25" s="45">
        <f t="shared" si="23"/>
        <v>12.040293628609289</v>
      </c>
      <c r="BP25" s="66">
        <f t="shared" si="24"/>
        <v>6.8262250759157386</v>
      </c>
    </row>
    <row r="26" spans="3:68" ht="18">
      <c r="E26" s="16" t="s">
        <v>38</v>
      </c>
      <c r="F26" s="122">
        <v>0.45</v>
      </c>
      <c r="H26" s="68">
        <v>21</v>
      </c>
      <c r="I26" s="31">
        <f>('Propiedades físicas'!$C$10*'Diseño reactor'!H26)/1000</f>
        <v>18.380150913596239</v>
      </c>
      <c r="J26" s="31">
        <f t="shared" si="0"/>
        <v>24.809371922114408</v>
      </c>
      <c r="K26" s="31">
        <f>(I26*1000)/'Propiedades físicas'!$F$10</f>
        <v>120.06220152215683</v>
      </c>
      <c r="L26" s="31">
        <f t="shared" si="1"/>
        <v>17.151743074593831</v>
      </c>
      <c r="M26" s="31">
        <f t="shared" si="2"/>
        <v>102.91045844756299</v>
      </c>
      <c r="N26" s="31">
        <f t="shared" si="3"/>
        <v>0.81674967021875389</v>
      </c>
      <c r="O26" s="32">
        <f t="shared" si="4"/>
        <v>4.9004980213125231</v>
      </c>
      <c r="P26" s="33">
        <f t="shared" si="5"/>
        <v>3.6294392124975122E-2</v>
      </c>
      <c r="Q26" s="31">
        <f t="shared" si="6"/>
        <v>2.6616356917598702</v>
      </c>
      <c r="R26" s="31">
        <f t="shared" si="7"/>
        <v>3.4681556579698888E-2</v>
      </c>
      <c r="S26" s="31">
        <f t="shared" si="8"/>
        <v>2.2388623295526533</v>
      </c>
      <c r="T26" s="31">
        <f t="shared" si="9"/>
        <v>3.3140391569285152E-2</v>
      </c>
      <c r="U26" s="31">
        <f t="shared" si="10"/>
        <v>0.71263332994479478</v>
      </c>
      <c r="V26" s="47">
        <f t="shared" si="25"/>
        <v>3.5942019385897695E-5</v>
      </c>
      <c r="W26" s="31">
        <f t="shared" si="11"/>
        <v>0.95556240369799694</v>
      </c>
      <c r="X26" s="34">
        <f>(S26*H26*'Propiedades físicas'!$F$5*60*24*365)/(1000000)</f>
        <v>7276.8445369279616</v>
      </c>
      <c r="Y26" s="34">
        <f>(U26*H26*'Propiedades físicas'!$F$7*60*24*365)/(1000000)</f>
        <v>724.35798966691129</v>
      </c>
      <c r="Z26" s="31">
        <f t="shared" si="26"/>
        <v>0.76218223462447754</v>
      </c>
      <c r="AA26" s="31">
        <f t="shared" si="27"/>
        <v>55.894349526957278</v>
      </c>
      <c r="AB26" s="31">
        <f t="shared" si="28"/>
        <v>0.72831268817367667</v>
      </c>
      <c r="AC26" s="31">
        <f t="shared" si="29"/>
        <v>47.016108920605717</v>
      </c>
      <c r="AD26" s="31">
        <f t="shared" si="30"/>
        <v>0.69594822295498815</v>
      </c>
      <c r="AE26" s="31">
        <f t="shared" ref="AE26:AE69" si="40">U26*$H26</f>
        <v>14.96529992884069</v>
      </c>
      <c r="AF26" s="31">
        <f t="shared" si="31"/>
        <v>120.06220152215683</v>
      </c>
      <c r="AG26" s="31">
        <f t="shared" si="32"/>
        <v>6.3482280431432945E-3</v>
      </c>
      <c r="AH26" s="31">
        <f t="shared" si="33"/>
        <v>0.46554493269592662</v>
      </c>
      <c r="AI26" s="31">
        <f t="shared" si="33"/>
        <v>6.0661280481290403E-3</v>
      </c>
      <c r="AJ26" s="31">
        <f t="shared" si="33"/>
        <v>0.39159792444693053</v>
      </c>
      <c r="AK26" s="31">
        <f t="shared" si="33"/>
        <v>5.796563898810024E-3</v>
      </c>
      <c r="AL26" s="31">
        <f t="shared" si="33"/>
        <v>0.12464622286706049</v>
      </c>
      <c r="AM26" s="31">
        <f t="shared" si="34"/>
        <v>1</v>
      </c>
      <c r="AN26" s="31">
        <f>(Z26*'Propiedades físicas'!$F$4)/1000</f>
        <v>0.67024781348407303</v>
      </c>
      <c r="AO26" s="31">
        <f>(AA26*'Propiedades físicas'!$F$6)/1000</f>
        <v>1.790854958843711</v>
      </c>
      <c r="AP26" s="31">
        <f>(AB26*'Propiedades físicas'!$F$9)/1000</f>
        <v>0.44933251296874976</v>
      </c>
      <c r="AQ26" s="31">
        <f>(AC26*'Propiedades físicas'!$F$5)/1000</f>
        <v>13.844833593850765</v>
      </c>
      <c r="AR26" s="31">
        <f>(AD26*'Propiedades físicas'!$F$8)/1000</f>
        <v>0.2467275640020023</v>
      </c>
      <c r="AS26" s="31">
        <f>(AE26*'Propiedades físicas'!$F$7)/1000</f>
        <v>1.3781544704469391</v>
      </c>
      <c r="AT26" s="31">
        <f t="shared" si="35"/>
        <v>18.380150913596239</v>
      </c>
      <c r="AU26" s="31">
        <f t="shared" si="36"/>
        <v>3.6465849308575299E-2</v>
      </c>
      <c r="AV26" s="31">
        <f t="shared" si="39"/>
        <v>9.7434181430957278E-2</v>
      </c>
      <c r="AW26" s="31">
        <f t="shared" si="39"/>
        <v>2.4446617173114051E-2</v>
      </c>
      <c r="AX26" s="31">
        <f t="shared" si="39"/>
        <v>0.7532491794509375</v>
      </c>
      <c r="AY26" s="31">
        <f t="shared" si="39"/>
        <v>1.3423587497287195E-2</v>
      </c>
      <c r="AZ26" s="31">
        <f t="shared" si="39"/>
        <v>7.4980585139128808E-2</v>
      </c>
      <c r="BA26" s="31">
        <f t="shared" si="37"/>
        <v>1.0000000000000002</v>
      </c>
      <c r="BB26" s="34">
        <f>AU26*'Propiedades físicas'!$C$4+'Diseño reactor'!AV26*'Propiedades físicas'!$C$5+'Diseño reactor'!AW26*'Propiedades físicas'!$C$8+'Diseño reactor'!AX26*'Propiedades físicas'!$C$9+'Diseño reactor'!AY26*'Propiedades físicas'!$C$7+'Diseño reactor'!AZ26*'Propiedades físicas'!$C$6</f>
        <v>893.40255876218566</v>
      </c>
      <c r="BC26" s="45">
        <f>AU26*'Propiedades físicas'!$L$4+'Diseño reactor'!AV26*'Propiedades físicas'!$L$5+'Diseño reactor'!AW26*'Propiedades físicas'!$L$8+AX26*'Propiedades físicas'!$L$9+'Diseño reactor'!AY26*'Propiedades físicas'!$L$7+'Diseño reactor'!AZ26*'Propiedades físicas'!$L$6</f>
        <v>1.6170926165258248</v>
      </c>
      <c r="BD26" s="29">
        <f t="shared" si="15"/>
        <v>10.804282508699892</v>
      </c>
      <c r="BE26" s="58">
        <f t="shared" si="16"/>
        <v>64.002535191989153</v>
      </c>
      <c r="BF26" s="30">
        <f>AU26*'Propiedades físicas'!$I$4+'Diseño reactor'!AV26*'Propiedades físicas'!$I$5+'Diseño reactor'!AW26*'Propiedades físicas'!$I$8+'Diseño reactor'!AX26*'Propiedades físicas'!$I$9+'Diseño reactor'!AY26*'Propiedades físicas'!$I$7+'Diseño reactor'!AZ26*'Propiedades físicas'!$I$6</f>
        <v>1.2569941364523225E-2</v>
      </c>
      <c r="BG26" s="24">
        <f>AU26*'Propiedades físicas'!$O$4+'Diseño reactor'!AV26*'Propiedades físicas'!$O$5+'Diseño reactor'!AW26*'Propiedades físicas'!$O$8+'Diseño reactor'!AX26*'Propiedades físicas'!$O$9+'Diseño reactor'!AY26*'Propiedades físicas'!$O$7+'Diseño reactor'!AZ26*'Propiedades físicas'!$O$6</f>
        <v>0.14136693771744002</v>
      </c>
      <c r="BH26" s="54">
        <f t="shared" si="17"/>
        <v>66731.077846880202</v>
      </c>
      <c r="BI26" s="34">
        <f t="shared" si="38"/>
        <v>143.78722280425691</v>
      </c>
      <c r="BJ26" s="27">
        <f t="shared" si="18"/>
        <v>5343.8043333390051</v>
      </c>
      <c r="BK26" s="34">
        <f t="shared" si="19"/>
        <v>581.10558028101627</v>
      </c>
      <c r="BL26" s="27">
        <f t="shared" si="20"/>
        <v>106.0954599650312</v>
      </c>
      <c r="BM26" s="34">
        <f t="shared" si="21"/>
        <v>1.1054421768707483</v>
      </c>
      <c r="BN26" s="45">
        <f t="shared" si="22"/>
        <v>60.649519097108481</v>
      </c>
      <c r="BO26" s="45">
        <f t="shared" si="23"/>
        <v>12.288580285143862</v>
      </c>
      <c r="BP26" s="66">
        <f t="shared" si="24"/>
        <v>6.8253933384874124</v>
      </c>
    </row>
    <row r="27" spans="3:68" ht="18">
      <c r="E27" s="63" t="s">
        <v>47</v>
      </c>
      <c r="F27" s="121">
        <v>1.0000000000000001E-5</v>
      </c>
      <c r="H27" s="68">
        <v>22</v>
      </c>
      <c r="I27" s="31">
        <f>('Propiedades físicas'!$C$10*'Diseño reactor'!H27)/1000</f>
        <v>19.255396195196059</v>
      </c>
      <c r="J27" s="31">
        <f t="shared" si="0"/>
        <v>23.681673198381933</v>
      </c>
      <c r="K27" s="31">
        <f>(I27*1000)/'Propiedades físicas'!$F$10</f>
        <v>125.77944921368808</v>
      </c>
      <c r="L27" s="31">
        <f t="shared" si="1"/>
        <v>17.968492744812583</v>
      </c>
      <c r="M27" s="31">
        <f t="shared" si="2"/>
        <v>107.81095646887549</v>
      </c>
      <c r="N27" s="31">
        <f t="shared" si="3"/>
        <v>0.81674967021875378</v>
      </c>
      <c r="O27" s="32">
        <f t="shared" si="4"/>
        <v>4.9004980213125222</v>
      </c>
      <c r="P27" s="33">
        <f t="shared" si="5"/>
        <v>3.7942407493453935E-2</v>
      </c>
      <c r="Q27" s="31">
        <f t="shared" si="6"/>
        <v>2.6709348249796507</v>
      </c>
      <c r="R27" s="31">
        <f t="shared" si="7"/>
        <v>3.6179778944104499E-2</v>
      </c>
      <c r="S27" s="31">
        <f t="shared" si="8"/>
        <v>2.229563196332871</v>
      </c>
      <c r="T27" s="31">
        <f t="shared" si="9"/>
        <v>3.4499033954819562E-2</v>
      </c>
      <c r="U27" s="31">
        <f t="shared" si="10"/>
        <v>0.70812844982637579</v>
      </c>
      <c r="V27" s="47">
        <f t="shared" si="25"/>
        <v>3.7574034605167977E-5</v>
      </c>
      <c r="W27" s="31">
        <f t="shared" si="11"/>
        <v>0.95354463077616958</v>
      </c>
      <c r="X27" s="34">
        <f>(S27*H27*'Propiedades físicas'!$F$5*60*24*365)/(1000000)</f>
        <v>7591.6972506612237</v>
      </c>
      <c r="Y27" s="34">
        <f>(U27*H27*'Propiedades físicas'!$F$7*60*24*365)/(1000000)</f>
        <v>754.05418275516911</v>
      </c>
      <c r="Z27" s="31">
        <f t="shared" si="26"/>
        <v>0.83473296485598658</v>
      </c>
      <c r="AA27" s="31">
        <f t="shared" si="27"/>
        <v>58.760566149552318</v>
      </c>
      <c r="AB27" s="31">
        <f t="shared" si="28"/>
        <v>0.79595513677029894</v>
      </c>
      <c r="AC27" s="31">
        <f t="shared" si="29"/>
        <v>49.050390319323164</v>
      </c>
      <c r="AD27" s="31">
        <f t="shared" si="30"/>
        <v>0.75897874700603041</v>
      </c>
      <c r="AE27" s="31">
        <f t="shared" si="40"/>
        <v>15.578825896180268</v>
      </c>
      <c r="AF27" s="31">
        <f t="shared" si="31"/>
        <v>125.77944921368805</v>
      </c>
      <c r="AG27" s="31">
        <f t="shared" si="32"/>
        <v>6.6364813176900605E-3</v>
      </c>
      <c r="AH27" s="31">
        <f t="shared" si="33"/>
        <v>0.46717143791688387</v>
      </c>
      <c r="AI27" s="31">
        <f t="shared" si="33"/>
        <v>6.3281811277297153E-3</v>
      </c>
      <c r="AJ27" s="31">
        <f t="shared" si="33"/>
        <v>0.38997141922597334</v>
      </c>
      <c r="AK27" s="31">
        <f t="shared" si="33"/>
        <v>6.0342031369257573E-3</v>
      </c>
      <c r="AL27" s="31">
        <f t="shared" si="33"/>
        <v>0.12385827727479737</v>
      </c>
      <c r="AM27" s="31">
        <f t="shared" si="34"/>
        <v>1</v>
      </c>
      <c r="AN27" s="31">
        <f>(Z27*'Propiedades físicas'!$F$4)/1000</f>
        <v>0.73404747463505748</v>
      </c>
      <c r="AO27" s="31">
        <f>(AA27*'Propiedades físicas'!$F$6)/1000</f>
        <v>1.8826885394316561</v>
      </c>
      <c r="AP27" s="31">
        <f>(AB27*'Propiedades físicas'!$F$9)/1000</f>
        <v>0.4910645216304359</v>
      </c>
      <c r="AQ27" s="31">
        <f>(AC27*'Propiedades físicas'!$F$5)/1000</f>
        <v>14.443868437331094</v>
      </c>
      <c r="AR27" s="31">
        <f>(AD27*'Propiedades físicas'!$F$8)/1000</f>
        <v>0.26907314538857779</v>
      </c>
      <c r="AS27" s="31">
        <f>(AE27*'Propiedades físicas'!$F$7)/1000</f>
        <v>1.4346540767792411</v>
      </c>
      <c r="AT27" s="31">
        <f t="shared" si="35"/>
        <v>19.255396195196063</v>
      </c>
      <c r="AU27" s="31">
        <f t="shared" si="36"/>
        <v>3.8121650014046007E-2</v>
      </c>
      <c r="AV27" s="31">
        <f t="shared" si="39"/>
        <v>9.7774593695525158E-2</v>
      </c>
      <c r="AW27" s="31">
        <f t="shared" si="39"/>
        <v>2.5502696317043286E-2</v>
      </c>
      <c r="AX27" s="31">
        <f t="shared" si="39"/>
        <v>0.75012055274846157</v>
      </c>
      <c r="AY27" s="31">
        <f t="shared" si="39"/>
        <v>1.3973908542879401E-2</v>
      </c>
      <c r="AZ27" s="31">
        <f t="shared" si="39"/>
        <v>7.4506598682044567E-2</v>
      </c>
      <c r="BA27" s="31">
        <f t="shared" si="37"/>
        <v>1</v>
      </c>
      <c r="BB27" s="34">
        <f>AU27*'Propiedades físicas'!$C$4+'Diseño reactor'!AV27*'Propiedades físicas'!$C$5+'Diseño reactor'!AW27*'Propiedades físicas'!$C$8+'Diseño reactor'!AX27*'Propiedades físicas'!$C$9+'Diseño reactor'!AY27*'Propiedades físicas'!$C$7+'Diseño reactor'!AZ27*'Propiedades físicas'!$C$6</f>
        <v>893.29457318844595</v>
      </c>
      <c r="BC27" s="45">
        <f>AU27*'Propiedades físicas'!$L$4+'Diseño reactor'!AV27*'Propiedades físicas'!$L$5+'Diseño reactor'!AW27*'Propiedades físicas'!$L$8+AX27*'Propiedades físicas'!$L$9+'Diseño reactor'!AY27*'Propiedades físicas'!$L$7+'Diseño reactor'!AZ27*'Propiedades físicas'!$L$6</f>
        <v>1.6183142284352092</v>
      </c>
      <c r="BD27" s="29">
        <f t="shared" si="15"/>
        <v>10.774631858644685</v>
      </c>
      <c r="BE27" s="58">
        <f t="shared" si="16"/>
        <v>63.349601370937521</v>
      </c>
      <c r="BF27" s="30">
        <f>AU27*'Propiedades físicas'!$I$4+'Diseño reactor'!AV27*'Propiedades físicas'!$I$5+'Diseño reactor'!AW27*'Propiedades físicas'!$I$8+'Diseño reactor'!AX27*'Propiedades físicas'!$I$9+'Diseño reactor'!AY27*'Propiedades físicas'!$I$7+'Diseño reactor'!AZ27*'Propiedades físicas'!$I$6</f>
        <v>1.2611908793586878E-2</v>
      </c>
      <c r="BG27" s="24">
        <f>AU27*'Propiedades físicas'!$O$4+'Diseño reactor'!AV27*'Propiedades físicas'!$O$5+'Diseño reactor'!AW27*'Propiedades físicas'!$O$8+'Diseño reactor'!AX27*'Propiedades físicas'!$O$9+'Diseño reactor'!AY27*'Propiedades físicas'!$O$7+'Diseño reactor'!AZ27*'Propiedades físicas'!$O$6</f>
        <v>0.14135226060115338</v>
      </c>
      <c r="BH27" s="54">
        <f t="shared" si="17"/>
        <v>66500.984347258622</v>
      </c>
      <c r="BI27" s="34">
        <f t="shared" si="38"/>
        <v>144.39126308689711</v>
      </c>
      <c r="BJ27" s="27">
        <f t="shared" si="18"/>
        <v>5338.9687293156885</v>
      </c>
      <c r="BK27" s="34">
        <f t="shared" si="19"/>
        <v>580.51946089818455</v>
      </c>
      <c r="BL27" s="27">
        <f t="shared" si="20"/>
        <v>106.07590631646264</v>
      </c>
      <c r="BM27" s="34">
        <f t="shared" si="21"/>
        <v>1.1054421768707483</v>
      </c>
      <c r="BN27" s="45">
        <f t="shared" si="22"/>
        <v>60.962457281649002</v>
      </c>
      <c r="BO27" s="45">
        <f t="shared" si="23"/>
        <v>12.535821613130754</v>
      </c>
      <c r="BP27" s="66">
        <f t="shared" si="24"/>
        <v>6.8245683531452208</v>
      </c>
    </row>
    <row r="28" spans="3:68" ht="18">
      <c r="E28" s="16" t="s">
        <v>48</v>
      </c>
      <c r="F28" s="122">
        <v>2460</v>
      </c>
      <c r="H28" s="68">
        <v>23</v>
      </c>
      <c r="I28" s="31">
        <f>('Propiedades físicas'!$C$10*'Diseño reactor'!H28)/1000</f>
        <v>20.13064147679588</v>
      </c>
      <c r="J28" s="31">
        <f t="shared" si="0"/>
        <v>22.652035233234894</v>
      </c>
      <c r="K28" s="31">
        <f>(I28*1000)/'Propiedades físicas'!$F$10</f>
        <v>131.49669690521938</v>
      </c>
      <c r="L28" s="31">
        <f t="shared" si="1"/>
        <v>18.785242415031338</v>
      </c>
      <c r="M28" s="31">
        <f t="shared" si="2"/>
        <v>112.71145449018803</v>
      </c>
      <c r="N28" s="31">
        <f t="shared" si="3"/>
        <v>0.81674967021875378</v>
      </c>
      <c r="O28" s="32">
        <f t="shared" si="4"/>
        <v>4.9004980213125231</v>
      </c>
      <c r="P28" s="33">
        <f t="shared" si="5"/>
        <v>3.9583477603736164E-2</v>
      </c>
      <c r="Q28" s="31">
        <f t="shared" si="6"/>
        <v>2.6801692550415717</v>
      </c>
      <c r="R28" s="31">
        <f t="shared" si="7"/>
        <v>3.7665078666659371E-2</v>
      </c>
      <c r="S28" s="31">
        <f t="shared" si="8"/>
        <v>2.2203287662709523</v>
      </c>
      <c r="T28" s="31">
        <f t="shared" si="9"/>
        <v>3.5839654240781914E-2</v>
      </c>
      <c r="U28" s="31">
        <f t="shared" si="10"/>
        <v>0.70366145970757632</v>
      </c>
      <c r="V28" s="47">
        <f t="shared" si="25"/>
        <v>3.9199171995932906E-5</v>
      </c>
      <c r="W28" s="31">
        <f t="shared" si="11"/>
        <v>0.95153536138786032</v>
      </c>
      <c r="X28" s="34">
        <f>(S28*H28*'Propiedades físicas'!$F$5*60*24*365)/(1000000)</f>
        <v>7903.9017764538667</v>
      </c>
      <c r="Y28" s="34">
        <f>(U28*H28*'Propiedades físicas'!$F$7*60*24*365)/(1000000)</f>
        <v>783.35646221726154</v>
      </c>
      <c r="Z28" s="31">
        <f t="shared" si="26"/>
        <v>0.91041998488593179</v>
      </c>
      <c r="AA28" s="31">
        <f t="shared" si="27"/>
        <v>61.643892865956147</v>
      </c>
      <c r="AB28" s="31">
        <f t="shared" si="28"/>
        <v>0.86629680933316555</v>
      </c>
      <c r="AC28" s="31">
        <f t="shared" si="29"/>
        <v>51.067561624231907</v>
      </c>
      <c r="AD28" s="31">
        <f t="shared" si="30"/>
        <v>0.82431204753798404</v>
      </c>
      <c r="AE28" s="31">
        <f t="shared" si="40"/>
        <v>16.184213573274256</v>
      </c>
      <c r="AF28" s="31">
        <f t="shared" si="31"/>
        <v>131.49669690521938</v>
      </c>
      <c r="AG28" s="31">
        <f t="shared" si="32"/>
        <v>6.9235198017342393E-3</v>
      </c>
      <c r="AH28" s="31">
        <f t="shared" si="33"/>
        <v>0.46878662595143383</v>
      </c>
      <c r="AI28" s="31">
        <f t="shared" si="33"/>
        <v>6.5879739166191968E-3</v>
      </c>
      <c r="AJ28" s="31">
        <f t="shared" si="33"/>
        <v>0.38835623119142337</v>
      </c>
      <c r="AK28" s="31">
        <f t="shared" si="33"/>
        <v>6.2686901415640456E-3</v>
      </c>
      <c r="AL28" s="31">
        <f t="shared" si="33"/>
        <v>0.12307695899722536</v>
      </c>
      <c r="AM28" s="31">
        <f t="shared" si="34"/>
        <v>1</v>
      </c>
      <c r="AN28" s="31">
        <f>(Z28*'Propiedades físicas'!$F$4)/1000</f>
        <v>0.80060512630899072</v>
      </c>
      <c r="AO28" s="31">
        <f>(AA28*'Propiedades físicas'!$F$6)/1000</f>
        <v>1.9750703274252348</v>
      </c>
      <c r="AP28" s="31">
        <f>(AB28*'Propiedades físicas'!$F$9)/1000</f>
        <v>0.53446181651809643</v>
      </c>
      <c r="AQ28" s="31">
        <f>(AC28*'Propiedades físicas'!$F$5)/1000</f>
        <v>15.037864871487571</v>
      </c>
      <c r="AR28" s="31">
        <f>(AD28*'Propiedades físicas'!$F$8)/1000</f>
        <v>0.29223510709316597</v>
      </c>
      <c r="AS28" s="31">
        <f>(AE28*'Propiedades físicas'!$F$7)/1000</f>
        <v>1.4904042279628262</v>
      </c>
      <c r="AT28" s="31">
        <f t="shared" si="35"/>
        <v>20.130641476795887</v>
      </c>
      <c r="AU28" s="31">
        <f t="shared" si="36"/>
        <v>3.9770472651446766E-2</v>
      </c>
      <c r="AV28" s="31">
        <f t="shared" si="39"/>
        <v>9.8112637379283288E-2</v>
      </c>
      <c r="AW28" s="31">
        <f t="shared" si="39"/>
        <v>2.6549666444268948E-2</v>
      </c>
      <c r="AX28" s="31">
        <f t="shared" si="39"/>
        <v>0.74701369495956504</v>
      </c>
      <c r="AY28" s="31">
        <f t="shared" si="39"/>
        <v>1.4516929697944223E-2</v>
      </c>
      <c r="AZ28" s="31">
        <f t="shared" si="39"/>
        <v>7.4036598867491615E-2</v>
      </c>
      <c r="BA28" s="31">
        <f t="shared" si="37"/>
        <v>0.99999999999999989</v>
      </c>
      <c r="BB28" s="34">
        <f>AU28*'Propiedades físicas'!$C$4+'Diseño reactor'!AV28*'Propiedades físicas'!$C$5+'Diseño reactor'!AW28*'Propiedades físicas'!$C$8+'Diseño reactor'!AX28*'Propiedades físicas'!$C$9+'Diseño reactor'!AY28*'Propiedades físicas'!$C$7+'Diseño reactor'!AZ28*'Propiedades físicas'!$C$6</f>
        <v>893.18746235353979</v>
      </c>
      <c r="BC28" s="45">
        <f>AU28*'Propiedades físicas'!$L$4+'Diseño reactor'!AV28*'Propiedades físicas'!$L$5+'Diseño reactor'!AW28*'Propiedades físicas'!$L$8+AX28*'Propiedades físicas'!$L$9+'Diseño reactor'!AY28*'Propiedades físicas'!$L$7+'Diseño reactor'!AZ28*'Propiedades físicas'!$L$6</f>
        <v>1.6195316638235373</v>
      </c>
      <c r="BD28" s="29">
        <f t="shared" si="15"/>
        <v>10.745133957988573</v>
      </c>
      <c r="BE28" s="58">
        <f t="shared" si="16"/>
        <v>62.751064605888679</v>
      </c>
      <c r="BF28" s="30">
        <f>AU28*'Propiedades físicas'!$I$4+'Diseño reactor'!AV28*'Propiedades físicas'!$I$5+'Diseño reactor'!AW28*'Propiedades físicas'!$I$8+'Diseño reactor'!AX28*'Propiedades físicas'!$I$9+'Diseño reactor'!AY28*'Propiedades físicas'!$I$7+'Diseño reactor'!AZ28*'Propiedades físicas'!$I$6</f>
        <v>1.2653550773736387E-2</v>
      </c>
      <c r="BG28" s="24">
        <f>AU28*'Propiedades físicas'!$O$4+'Diseño reactor'!AV28*'Propiedades físicas'!$O$5+'Diseño reactor'!AW28*'Propiedades físicas'!$O$8+'Diseño reactor'!AX28*'Propiedades físicas'!$O$9+'Diseño reactor'!AY28*'Propiedades físicas'!$O$7+'Diseño reactor'!AZ28*'Propiedades físicas'!$O$6</f>
        <v>0.14133800838340074</v>
      </c>
      <c r="BH28" s="54">
        <f t="shared" si="17"/>
        <v>66274.186518396149</v>
      </c>
      <c r="BI28" s="34">
        <f t="shared" si="38"/>
        <v>144.99161529342487</v>
      </c>
      <c r="BJ28" s="27">
        <f t="shared" si="18"/>
        <v>5334.1954264462847</v>
      </c>
      <c r="BK28" s="34">
        <f t="shared" si="19"/>
        <v>579.94196761674073</v>
      </c>
      <c r="BL28" s="27">
        <f t="shared" si="20"/>
        <v>106.05660885854019</v>
      </c>
      <c r="BM28" s="34">
        <f t="shared" si="21"/>
        <v>1.1054421768707483</v>
      </c>
      <c r="BN28" s="45">
        <f t="shared" si="22"/>
        <v>61.279219397572859</v>
      </c>
      <c r="BO28" s="45">
        <f t="shared" si="23"/>
        <v>12.782024193991532</v>
      </c>
      <c r="BP28" s="66">
        <f t="shared" si="24"/>
        <v>6.8237500506097302</v>
      </c>
    </row>
    <row r="29" spans="3:68" ht="15.75" thickBot="1">
      <c r="E29" s="17" t="s">
        <v>46</v>
      </c>
      <c r="F29" s="123">
        <f>(((C4*Q3005*F28)/(F27*60))^(1/2))*(F25/2)</f>
        <v>1.7669224786285454E-3</v>
      </c>
      <c r="H29" s="68">
        <v>24</v>
      </c>
      <c r="I29" s="31">
        <f>('Propiedades físicas'!$C$10*'Diseño reactor'!H29)/1000</f>
        <v>21.005886758395704</v>
      </c>
      <c r="J29" s="31">
        <f t="shared" si="0"/>
        <v>21.708200431850106</v>
      </c>
      <c r="K29" s="31">
        <f>(I29*1000)/'Propiedades físicas'!$F$10</f>
        <v>137.21394459675065</v>
      </c>
      <c r="L29" s="31">
        <f t="shared" si="1"/>
        <v>19.601992085250092</v>
      </c>
      <c r="M29" s="31">
        <f t="shared" si="2"/>
        <v>117.61195251150055</v>
      </c>
      <c r="N29" s="31">
        <f t="shared" si="3"/>
        <v>0.81674967021875389</v>
      </c>
      <c r="O29" s="32">
        <f t="shared" si="4"/>
        <v>4.9004980213125231</v>
      </c>
      <c r="P29" s="33">
        <f t="shared" si="5"/>
        <v>4.1217646267776402E-2</v>
      </c>
      <c r="Q29" s="31">
        <f t="shared" si="6"/>
        <v>2.6893395902129384</v>
      </c>
      <c r="R29" s="31">
        <f t="shared" si="7"/>
        <v>3.9137578866707823E-2</v>
      </c>
      <c r="S29" s="31">
        <f t="shared" si="8"/>
        <v>2.2111584310995855</v>
      </c>
      <c r="T29" s="31">
        <f t="shared" si="9"/>
        <v>3.7162483019931282E-2</v>
      </c>
      <c r="U29" s="31">
        <f t="shared" si="10"/>
        <v>0.69923196206433835</v>
      </c>
      <c r="V29" s="47">
        <f t="shared" si="25"/>
        <v>4.0817474944788283E-5</v>
      </c>
      <c r="W29" s="31">
        <f t="shared" si="11"/>
        <v>0.94953454189122988</v>
      </c>
      <c r="X29" s="34">
        <f>(S29*H29*'Propiedades físicas'!$F$5*60*24*365)/(1000000)</f>
        <v>8213.4858978484426</v>
      </c>
      <c r="Y29" s="34">
        <f>(U29*H29*'Propiedades físicas'!$F$7*60*24*365)/(1000000)</f>
        <v>812.26986817792761</v>
      </c>
      <c r="Z29" s="31">
        <f t="shared" si="26"/>
        <v>0.98922351042663359</v>
      </c>
      <c r="AA29" s="31">
        <f t="shared" si="27"/>
        <v>64.544150165110523</v>
      </c>
      <c r="AB29" s="31">
        <f t="shared" si="28"/>
        <v>0.93930189280098775</v>
      </c>
      <c r="AC29" s="31">
        <f t="shared" si="29"/>
        <v>53.067802346390053</v>
      </c>
      <c r="AD29" s="31">
        <f t="shared" si="30"/>
        <v>0.89189959247835082</v>
      </c>
      <c r="AE29" s="31">
        <f t="shared" si="40"/>
        <v>16.781567089544119</v>
      </c>
      <c r="AF29" s="31">
        <f t="shared" si="31"/>
        <v>137.21394459675068</v>
      </c>
      <c r="AG29" s="31">
        <f t="shared" si="32"/>
        <v>7.2093511583957411E-3</v>
      </c>
      <c r="AH29" s="31">
        <f t="shared" si="33"/>
        <v>0.47039060319120785</v>
      </c>
      <c r="AI29" s="31">
        <f t="shared" si="33"/>
        <v>6.8455279495203076E-3</v>
      </c>
      <c r="AJ29" s="31">
        <f t="shared" si="33"/>
        <v>0.38675225395164931</v>
      </c>
      <c r="AK29" s="31">
        <f t="shared" si="33"/>
        <v>6.5000652455513737E-3</v>
      </c>
      <c r="AL29" s="31">
        <f t="shared" si="33"/>
        <v>0.12230219850367539</v>
      </c>
      <c r="AM29" s="31">
        <f t="shared" si="34"/>
        <v>1</v>
      </c>
      <c r="AN29" s="31">
        <f>(Z29*'Propiedades físicas'!$F$4)/1000</f>
        <v>0.86990337059897305</v>
      </c>
      <c r="AO29" s="31">
        <f>(AA29*'Propiedades físicas'!$F$6)/1000</f>
        <v>2.0679945712901411</v>
      </c>
      <c r="AP29" s="31">
        <f>(AB29*'Propiedades físicas'!$F$9)/1000</f>
        <v>0.57950230276356929</v>
      </c>
      <c r="AQ29" s="31">
        <f>(AC29*'Propiedades físicas'!$F$5)/1000</f>
        <v>15.62687575694148</v>
      </c>
      <c r="AR29" s="31">
        <f>(AD29*'Propiedades físicas'!$F$8)/1000</f>
        <v>0.3161962435254248</v>
      </c>
      <c r="AS29" s="31">
        <f>(AE29*'Propiedades físicas'!$F$7)/1000</f>
        <v>1.5454145132761179</v>
      </c>
      <c r="AT29" s="31">
        <f t="shared" si="35"/>
        <v>21.005886758395707</v>
      </c>
      <c r="AU29" s="31">
        <f t="shared" si="36"/>
        <v>4.1412361239702815E-2</v>
      </c>
      <c r="AV29" s="31">
        <f t="shared" si="39"/>
        <v>9.8448334749000666E-2</v>
      </c>
      <c r="AW29" s="31">
        <f t="shared" si="39"/>
        <v>2.758761434015404E-2</v>
      </c>
      <c r="AX29" s="31">
        <f t="shared" si="39"/>
        <v>0.74392840143707217</v>
      </c>
      <c r="AY29" s="31">
        <f t="shared" si="39"/>
        <v>1.5052744364578961E-2</v>
      </c>
      <c r="AZ29" s="31">
        <f t="shared" si="39"/>
        <v>7.3570543869491301E-2</v>
      </c>
      <c r="BA29" s="31">
        <f t="shared" si="37"/>
        <v>1</v>
      </c>
      <c r="BB29" s="34">
        <f>AU29*'Propiedades físicas'!$C$4+'Diseño reactor'!AV29*'Propiedades físicas'!$C$5+'Diseño reactor'!AW29*'Propiedades físicas'!$C$8+'Diseño reactor'!AX29*'Propiedades físicas'!$C$9+'Diseño reactor'!AY29*'Propiedades físicas'!$C$7+'Diseño reactor'!AZ29*'Propiedades físicas'!$C$6</f>
        <v>893.08121730145626</v>
      </c>
      <c r="BC29" s="45">
        <f>AU29*'Propiedades físicas'!$L$4+'Diseño reactor'!AV29*'Propiedades físicas'!$L$5+'Diseño reactor'!AW29*'Propiedades físicas'!$L$8+AX29*'Propiedades físicas'!$L$9+'Diseño reactor'!AY29*'Propiedades físicas'!$L$7+'Diseño reactor'!AZ29*'Propiedades físicas'!$L$6</f>
        <v>1.6207449374864344</v>
      </c>
      <c r="BD29" s="29">
        <f t="shared" si="15"/>
        <v>10.715787730449636</v>
      </c>
      <c r="BE29" s="58">
        <f t="shared" si="16"/>
        <v>62.200143007227091</v>
      </c>
      <c r="BF29" s="30">
        <f>AU29*'Propiedades físicas'!$I$4+'Diseño reactor'!AV29*'Propiedades físicas'!$I$5+'Diseño reactor'!AW29*'Propiedades físicas'!$I$8+'Diseño reactor'!AX29*'Propiedades físicas'!$I$9+'Diseño reactor'!AY29*'Propiedades físicas'!$I$7+'Diseño reactor'!AZ29*'Propiedades físicas'!$I$6</f>
        <v>1.2694870531862358E-2</v>
      </c>
      <c r="BG29" s="24">
        <f>AU29*'Propiedades físicas'!$O$4+'Diseño reactor'!AV29*'Propiedades físicas'!$O$5+'Diseño reactor'!AW29*'Propiedades físicas'!$O$8+'Diseño reactor'!AX29*'Propiedades físicas'!$O$9+'Diseño reactor'!AY29*'Propiedades físicas'!$O$7+'Diseño reactor'!AZ29*'Propiedades físicas'!$O$6</f>
        <v>0.14132417518763307</v>
      </c>
      <c r="BH29" s="54">
        <f t="shared" si="17"/>
        <v>66050.617034271621</v>
      </c>
      <c r="BI29" s="34">
        <f t="shared" si="38"/>
        <v>145.58830518023157</v>
      </c>
      <c r="BJ29" s="27">
        <f t="shared" si="18"/>
        <v>5329.4832999014552</v>
      </c>
      <c r="BK29" s="34">
        <f t="shared" si="19"/>
        <v>579.37294733449085</v>
      </c>
      <c r="BL29" s="27">
        <f t="shared" si="20"/>
        <v>106.03756379289182</v>
      </c>
      <c r="BM29" s="34">
        <f t="shared" si="21"/>
        <v>1.1054421768707483</v>
      </c>
      <c r="BN29" s="45">
        <f t="shared" si="22"/>
        <v>61.599784220902308</v>
      </c>
      <c r="BO29" s="45">
        <f t="shared" si="23"/>
        <v>13.027194554066867</v>
      </c>
      <c r="BP29" s="66">
        <f t="shared" si="24"/>
        <v>6.8229383624590465</v>
      </c>
    </row>
    <row r="30" spans="3:68">
      <c r="H30" s="68">
        <v>25</v>
      </c>
      <c r="I30" s="31">
        <f>('Propiedades físicas'!$C$10*'Diseño reactor'!H30)/1000</f>
        <v>21.881132039995521</v>
      </c>
      <c r="J30" s="31">
        <f t="shared" si="0"/>
        <v>20.839872414576103</v>
      </c>
      <c r="K30" s="31">
        <f>(I30*1000)/'Propiedades físicas'!$F$10</f>
        <v>142.93119228828192</v>
      </c>
      <c r="L30" s="31">
        <f t="shared" si="1"/>
        <v>20.418741755468844</v>
      </c>
      <c r="M30" s="31">
        <f t="shared" si="2"/>
        <v>122.51245053281306</v>
      </c>
      <c r="N30" s="31">
        <f t="shared" si="3"/>
        <v>0.81674967021875378</v>
      </c>
      <c r="O30" s="32">
        <f t="shared" si="4"/>
        <v>4.9004980213125222</v>
      </c>
      <c r="P30" s="33">
        <f t="shared" si="5"/>
        <v>4.2844956929804036E-2</v>
      </c>
      <c r="Q30" s="31">
        <f t="shared" si="6"/>
        <v>2.698446431649526</v>
      </c>
      <c r="R30" s="31">
        <f t="shared" si="7"/>
        <v>4.0597401281786329E-2</v>
      </c>
      <c r="S30" s="31">
        <f t="shared" si="8"/>
        <v>2.2020515896629962</v>
      </c>
      <c r="T30" s="31">
        <f t="shared" si="9"/>
        <v>3.8467747640280436E-2</v>
      </c>
      <c r="U30" s="31">
        <f t="shared" si="10"/>
        <v>0.69483956436688299</v>
      </c>
      <c r="V30" s="47">
        <f t="shared" si="25"/>
        <v>4.2428986474174876E-5</v>
      </c>
      <c r="W30" s="31">
        <f t="shared" si="11"/>
        <v>0.94754211909466868</v>
      </c>
      <c r="X30" s="34">
        <f>(S30*H30*'Propiedades físicas'!$F$5*60*24*365)/(1000000)</f>
        <v>8520.477049329942</v>
      </c>
      <c r="Y30" s="34">
        <f>(U30*H30*'Propiedades físicas'!$F$7*60*24*365)/(1000000)</f>
        <v>840.79936984065785</v>
      </c>
      <c r="Z30" s="31">
        <f t="shared" si="26"/>
        <v>1.0711239232451009</v>
      </c>
      <c r="AA30" s="31">
        <f t="shared" si="27"/>
        <v>67.461160791238157</v>
      </c>
      <c r="AB30" s="31">
        <f t="shared" si="28"/>
        <v>1.0149350320446582</v>
      </c>
      <c r="AC30" s="31">
        <f t="shared" si="29"/>
        <v>55.051289741574905</v>
      </c>
      <c r="AD30" s="31">
        <f t="shared" si="30"/>
        <v>0.96169369100701085</v>
      </c>
      <c r="AE30" s="31">
        <f t="shared" si="40"/>
        <v>17.370989109172076</v>
      </c>
      <c r="AF30" s="31">
        <f t="shared" si="31"/>
        <v>142.93119228828192</v>
      </c>
      <c r="AG30" s="31">
        <f t="shared" si="32"/>
        <v>7.4939829864759059E-3</v>
      </c>
      <c r="AH30" s="31">
        <f t="shared" si="33"/>
        <v>0.47198347478396357</v>
      </c>
      <c r="AI30" s="31">
        <f t="shared" si="33"/>
        <v>7.1008645194647734E-3</v>
      </c>
      <c r="AJ30" s="31">
        <f t="shared" si="33"/>
        <v>0.38515938235889352</v>
      </c>
      <c r="AK30" s="31">
        <f t="shared" si="33"/>
        <v>6.7283682141777981E-3</v>
      </c>
      <c r="AL30" s="31">
        <f t="shared" si="33"/>
        <v>0.12153392713702438</v>
      </c>
      <c r="AM30" s="31">
        <f t="shared" si="34"/>
        <v>0.99999999999999989</v>
      </c>
      <c r="AN30" s="31">
        <f>(Z30*'Propiedades físicas'!$F$4)/1000</f>
        <v>0.94192495562327683</v>
      </c>
      <c r="AO30" s="31">
        <f>(AA30*'Propiedades físicas'!$F$6)/1000</f>
        <v>2.1614555917512703</v>
      </c>
      <c r="AP30" s="31">
        <f>(AB30*'Propiedades físicas'!$F$9)/1000</f>
        <v>0.62616416801995178</v>
      </c>
      <c r="AQ30" s="31">
        <f>(AC30*'Propiedades físicas'!$F$5)/1000</f>
        <v>16.210953290201562</v>
      </c>
      <c r="AR30" s="31">
        <f>(AD30*'Propiedades físicas'!$F$8)/1000</f>
        <v>0.3409396473358054</v>
      </c>
      <c r="AS30" s="31">
        <f>(AE30*'Propiedades físicas'!$F$7)/1000</f>
        <v>1.5996943870636564</v>
      </c>
      <c r="AT30" s="31">
        <f t="shared" si="35"/>
        <v>21.881132039995524</v>
      </c>
      <c r="AU30" s="31">
        <f t="shared" si="36"/>
        <v>4.3047359428277074E-2</v>
      </c>
      <c r="AV30" s="31">
        <f t="shared" si="39"/>
        <v>9.8781707811115269E-2</v>
      </c>
      <c r="AW30" s="31">
        <f t="shared" si="39"/>
        <v>2.861662581604164E-2</v>
      </c>
      <c r="AX30" s="31">
        <f t="shared" si="39"/>
        <v>0.74086446992643251</v>
      </c>
      <c r="AY30" s="31">
        <f t="shared" si="39"/>
        <v>1.5581444630589376E-2</v>
      </c>
      <c r="AZ30" s="31">
        <f t="shared" si="39"/>
        <v>7.3108392387544116E-2</v>
      </c>
      <c r="BA30" s="31">
        <f t="shared" si="37"/>
        <v>1</v>
      </c>
      <c r="BB30" s="34">
        <f>AU30*'Propiedades físicas'!$C$4+'Diseño reactor'!AV30*'Propiedades físicas'!$C$5+'Diseño reactor'!AW30*'Propiedades físicas'!$C$8+'Diseño reactor'!AX30*'Propiedades físicas'!$C$9+'Diseño reactor'!AY30*'Propiedades físicas'!$C$7+'Diseño reactor'!AZ30*'Propiedades físicas'!$C$6</f>
        <v>892.97582918680484</v>
      </c>
      <c r="BC30" s="45">
        <f>AU30*'Propiedades físicas'!$L$4+'Diseño reactor'!AV30*'Propiedades físicas'!$L$5+'Diseño reactor'!AW30*'Propiedades físicas'!$L$8+AX30*'Propiedades físicas'!$L$9+'Diseño reactor'!AY30*'Propiedades físicas'!$L$7+'Diseño reactor'!AZ30*'Propiedades físicas'!$L$6</f>
        <v>1.621954064237501</v>
      </c>
      <c r="BD30" s="29">
        <f t="shared" si="15"/>
        <v>10.686592108502344</v>
      </c>
      <c r="BE30" s="58">
        <f t="shared" si="16"/>
        <v>61.691139625847214</v>
      </c>
      <c r="BF30" s="30">
        <f>AU30*'Propiedades físicas'!$I$4+'Diseño reactor'!AV30*'Propiedades físicas'!$I$5+'Diseño reactor'!AW30*'Propiedades físicas'!$I$8+'Diseño reactor'!AX30*'Propiedades físicas'!$I$9+'Diseño reactor'!AY30*'Propiedades físicas'!$I$7+'Diseño reactor'!AZ30*'Propiedades físicas'!$I$6</f>
        <v>1.2735871255945105E-2</v>
      </c>
      <c r="BG30" s="24">
        <f>AU30*'Propiedades físicas'!$O$4+'Diseño reactor'!AV30*'Propiedades físicas'!$O$5+'Diseño reactor'!AW30*'Propiedades físicas'!$O$8+'Diseño reactor'!AX30*'Propiedades físicas'!$O$9+'Diseño reactor'!AY30*'Propiedades físicas'!$O$7+'Diseño reactor'!AZ30*'Propiedades físicas'!$O$6</f>
        <v>0.14131075522100825</v>
      </c>
      <c r="BH30" s="54">
        <f t="shared" si="17"/>
        <v>65830.210373590729</v>
      </c>
      <c r="BI30" s="34">
        <f t="shared" si="38"/>
        <v>146.1813583324103</v>
      </c>
      <c r="BJ30" s="27">
        <f t="shared" si="18"/>
        <v>5324.8312515980851</v>
      </c>
      <c r="BK30" s="34">
        <f t="shared" si="19"/>
        <v>578.81225045211681</v>
      </c>
      <c r="BL30" s="27">
        <f t="shared" si="20"/>
        <v>106.01876739169685</v>
      </c>
      <c r="BM30" s="34">
        <f t="shared" si="21"/>
        <v>1.1054421768707483</v>
      </c>
      <c r="BN30" s="45">
        <f t="shared" si="22"/>
        <v>61.924130646881245</v>
      </c>
      <c r="BO30" s="45">
        <f t="shared" si="23"/>
        <v>13.271339165190966</v>
      </c>
      <c r="BP30" s="66">
        <f t="shared" si="24"/>
        <v>6.8221332211163865</v>
      </c>
    </row>
    <row r="31" spans="3:68" ht="15.75" thickBot="1">
      <c r="H31" s="68">
        <v>26</v>
      </c>
      <c r="I31" s="31">
        <f>('Propiedades físicas'!$C$10*'Diseño reactor'!H31)/1000</f>
        <v>22.756377321595345</v>
      </c>
      <c r="J31" s="31">
        <f t="shared" si="0"/>
        <v>20.038338860169329</v>
      </c>
      <c r="K31" s="31">
        <f>(I31*1000)/'Propiedades físicas'!$F$10</f>
        <v>148.64843997981319</v>
      </c>
      <c r="L31" s="31">
        <f t="shared" si="1"/>
        <v>21.235491425687599</v>
      </c>
      <c r="M31" s="31">
        <f t="shared" si="2"/>
        <v>127.41294855412559</v>
      </c>
      <c r="N31" s="31">
        <f t="shared" si="3"/>
        <v>0.81674967021875378</v>
      </c>
      <c r="O31" s="32">
        <f t="shared" si="4"/>
        <v>4.9004980213125231</v>
      </c>
      <c r="P31" s="33">
        <f t="shared" si="5"/>
        <v>4.4465452670173253E-2</v>
      </c>
      <c r="Q31" s="31">
        <f t="shared" si="6"/>
        <v>2.7074903734944322</v>
      </c>
      <c r="R31" s="31">
        <f t="shared" si="7"/>
        <v>4.2044666285730808E-2</v>
      </c>
      <c r="S31" s="31">
        <f t="shared" si="8"/>
        <v>2.1930076478180918</v>
      </c>
      <c r="T31" s="31">
        <f t="shared" si="9"/>
        <v>3.9755672256188486E-2</v>
      </c>
      <c r="U31" s="31">
        <f t="shared" si="10"/>
        <v>0.69048387900666119</v>
      </c>
      <c r="V31" s="47">
        <f t="shared" si="25"/>
        <v>4.4033749246190992E-5</v>
      </c>
      <c r="W31" s="31">
        <f t="shared" si="11"/>
        <v>0.94555804025208368</v>
      </c>
      <c r="X31" s="34">
        <f>(S31*H31*'Propiedades físicas'!$F$5*60*24*365)/(1000000)</f>
        <v>8824.9023214313875</v>
      </c>
      <c r="Y31" s="34">
        <f>(U31*H31*'Propiedades físicas'!$F$7*60*24*365)/(1000000)</f>
        <v>868.94986660444147</v>
      </c>
      <c r="Z31" s="31">
        <f t="shared" si="26"/>
        <v>1.1561017694245046</v>
      </c>
      <c r="AA31" s="31">
        <f t="shared" si="27"/>
        <v>70.394749710855237</v>
      </c>
      <c r="AB31" s="31">
        <f t="shared" si="28"/>
        <v>1.093161323429001</v>
      </c>
      <c r="AC31" s="31">
        <f t="shared" si="29"/>
        <v>57.018198843270383</v>
      </c>
      <c r="AD31" s="31">
        <f t="shared" si="30"/>
        <v>1.0336474786609007</v>
      </c>
      <c r="AE31" s="31">
        <f t="shared" si="40"/>
        <v>17.952580854173192</v>
      </c>
      <c r="AF31" s="31">
        <f t="shared" si="31"/>
        <v>148.64843997981322</v>
      </c>
      <c r="AG31" s="31">
        <f t="shared" si="32"/>
        <v>7.777422821130889E-3</v>
      </c>
      <c r="AH31" s="31">
        <f t="shared" si="33"/>
        <v>0.47356534465087557</v>
      </c>
      <c r="AI31" s="31">
        <f t="shared" si="33"/>
        <v>7.3540046809603566E-3</v>
      </c>
      <c r="AJ31" s="31">
        <f t="shared" si="33"/>
        <v>0.38357751249198163</v>
      </c>
      <c r="AK31" s="31">
        <f t="shared" si="33"/>
        <v>6.9536382541335266E-3</v>
      </c>
      <c r="AL31" s="31">
        <f t="shared" si="33"/>
        <v>0.12077207710091806</v>
      </c>
      <c r="AM31" s="31">
        <f t="shared" si="34"/>
        <v>1</v>
      </c>
      <c r="AN31" s="31">
        <f>(Z31*'Propiedades físicas'!$F$4)/1000</f>
        <v>1.0166527739965208</v>
      </c>
      <c r="AO31" s="31">
        <f>(AA31*'Propiedades físicas'!$F$6)/1000</f>
        <v>2.2554477807358015</v>
      </c>
      <c r="AP31" s="31">
        <f>(AB31*'Propiedades físicas'!$F$9)/1000</f>
        <v>0.67442587848952207</v>
      </c>
      <c r="AQ31" s="31">
        <f>(AC31*'Propiedades físicas'!$F$5)/1000</f>
        <v>16.790149013377832</v>
      </c>
      <c r="AR31" s="31">
        <f>(AD31*'Propiedades físicas'!$F$8)/1000</f>
        <v>0.36644870413486241</v>
      </c>
      <c r="AS31" s="31">
        <f>(AE31*'Propiedades físicas'!$F$7)/1000</f>
        <v>1.6532531708608094</v>
      </c>
      <c r="AT31" s="31">
        <f t="shared" si="35"/>
        <v>22.756377321595345</v>
      </c>
      <c r="AU31" s="31">
        <f t="shared" si="36"/>
        <v>4.4675510501038219E-2</v>
      </c>
      <c r="AV31" s="31">
        <f t="shared" si="39"/>
        <v>9.9112778315352812E-2</v>
      </c>
      <c r="AW31" s="31">
        <f t="shared" si="39"/>
        <v>2.9636785722018482E-2</v>
      </c>
      <c r="AX31" s="31">
        <f t="shared" si="39"/>
        <v>0.7378217005324621</v>
      </c>
      <c r="AY31" s="31">
        <f t="shared" si="39"/>
        <v>1.6103121290184881E-2</v>
      </c>
      <c r="AZ31" s="31">
        <f t="shared" si="39"/>
        <v>7.2650103638943683E-2</v>
      </c>
      <c r="BA31" s="31">
        <f t="shared" si="37"/>
        <v>1.0000000000000002</v>
      </c>
      <c r="BB31" s="34">
        <f>AU31*'Propiedades físicas'!$C$4+'Diseño reactor'!AV31*'Propiedades físicas'!$C$5+'Diseño reactor'!AW31*'Propiedades físicas'!$C$8+'Diseño reactor'!AX31*'Propiedades físicas'!$C$9+'Diseño reactor'!AY31*'Propiedades físicas'!$C$7+'Diseño reactor'!AZ31*'Propiedades físicas'!$C$6</f>
        <v>892.87128927321953</v>
      </c>
      <c r="BC31" s="45">
        <f>AU31*'Propiedades físicas'!$L$4+'Diseño reactor'!AV31*'Propiedades físicas'!$L$5+'Diseño reactor'!AW31*'Propiedades físicas'!$L$8+AX31*'Propiedades físicas'!$L$9+'Diseño reactor'!AY31*'Propiedades físicas'!$L$7+'Diseño reactor'!AZ31*'Propiedades físicas'!$L$6</f>
        <v>1.6231590589061655</v>
      </c>
      <c r="BD31" s="29">
        <f t="shared" si="15"/>
        <v>10.657546033311641</v>
      </c>
      <c r="BE31" s="58">
        <f t="shared" si="16"/>
        <v>61.219233812364628</v>
      </c>
      <c r="BF31" s="30">
        <f>AU31*'Propiedades físicas'!$I$4+'Diseño reactor'!AV31*'Propiedades físicas'!$I$5+'Diseño reactor'!AW31*'Propiedades físicas'!$I$8+'Diseño reactor'!AX31*'Propiedades físicas'!$I$9+'Diseño reactor'!AY31*'Propiedades físicas'!$I$7+'Diseño reactor'!AZ31*'Propiedades físicas'!$I$6</f>
        <v>1.2776556095606368E-2</v>
      </c>
      <c r="BG31" s="24">
        <f>AU31*'Propiedades físicas'!$O$4+'Diseño reactor'!AV31*'Propiedades físicas'!$O$5+'Diseño reactor'!AW31*'Propiedades físicas'!$O$8+'Diseño reactor'!AX31*'Propiedades físicas'!$O$9+'Diseño reactor'!AY31*'Propiedades físicas'!$O$7+'Diseño reactor'!AZ31*'Propiedades físicas'!$O$6</f>
        <v>0.14129774277307613</v>
      </c>
      <c r="BH31" s="54">
        <f t="shared" si="17"/>
        <v>65612.902759829143</v>
      </c>
      <c r="BI31" s="34">
        <f t="shared" si="38"/>
        <v>146.77080016424651</v>
      </c>
      <c r="BJ31" s="27">
        <f t="shared" si="18"/>
        <v>5320.2382094032755</v>
      </c>
      <c r="BK31" s="34">
        <f t="shared" si="19"/>
        <v>578.25973077211938</v>
      </c>
      <c r="BL31" s="27">
        <f t="shared" si="20"/>
        <v>106.00021599601669</v>
      </c>
      <c r="BM31" s="34">
        <f t="shared" si="21"/>
        <v>1.1054421768707483</v>
      </c>
      <c r="BN31" s="45">
        <f t="shared" si="22"/>
        <v>62.252237689858738</v>
      </c>
      <c r="BO31" s="45">
        <f t="shared" si="23"/>
        <v>13.514464445258923</v>
      </c>
      <c r="BP31" s="66">
        <f t="shared" si="24"/>
        <v>6.8213345598378918</v>
      </c>
    </row>
    <row r="32" spans="3:68">
      <c r="E32" s="115" t="s">
        <v>49</v>
      </c>
      <c r="F32" s="116"/>
      <c r="H32" s="68">
        <v>27</v>
      </c>
      <c r="I32" s="31">
        <f>('Propiedades físicas'!$C$10*'Diseño reactor'!H32)/1000</f>
        <v>23.631622603195165</v>
      </c>
      <c r="J32" s="31">
        <f t="shared" si="0"/>
        <v>19.296178161644537</v>
      </c>
      <c r="K32" s="31">
        <f>(I32*1000)/'Propiedades físicas'!$F$10</f>
        <v>154.36568767134449</v>
      </c>
      <c r="L32" s="31">
        <f t="shared" si="1"/>
        <v>22.052241095906354</v>
      </c>
      <c r="M32" s="31">
        <f t="shared" si="2"/>
        <v>132.31344657543812</v>
      </c>
      <c r="N32" s="31">
        <f t="shared" si="3"/>
        <v>0.81674967021875389</v>
      </c>
      <c r="O32" s="32">
        <f t="shared" si="4"/>
        <v>4.9004980213125231</v>
      </c>
      <c r="P32" s="33">
        <f t="shared" si="5"/>
        <v>4.6079176209164678E-2</v>
      </c>
      <c r="Q32" s="31">
        <f t="shared" si="6"/>
        <v>2.7164720029753351</v>
      </c>
      <c r="R32" s="31">
        <f t="shared" si="7"/>
        <v>4.3479492906511423E-2</v>
      </c>
      <c r="S32" s="31">
        <f t="shared" si="8"/>
        <v>2.1840260183371893</v>
      </c>
      <c r="T32" s="31">
        <f t="shared" si="9"/>
        <v>4.1026477878555963E-2</v>
      </c>
      <c r="U32" s="31">
        <f t="shared" si="10"/>
        <v>0.68616452322452193</v>
      </c>
      <c r="V32" s="47">
        <f t="shared" si="25"/>
        <v>4.5631805566357256E-5</v>
      </c>
      <c r="W32" s="31">
        <f t="shared" si="11"/>
        <v>0.94358225305824361</v>
      </c>
      <c r="X32" s="34">
        <f>(S32*H32*'Propiedades físicas'!$F$5*60*24*365)/(1000000)</f>
        <v>9126.7884657542272</v>
      </c>
      <c r="Y32" s="34">
        <f>(U32*H32*'Propiedades físicas'!$F$7*60*24*365)/(1000000)</f>
        <v>896.72618916089164</v>
      </c>
      <c r="Z32" s="31">
        <f t="shared" si="26"/>
        <v>1.2441377576474464</v>
      </c>
      <c r="AA32" s="31">
        <f t="shared" si="27"/>
        <v>73.344744080334053</v>
      </c>
      <c r="AB32" s="31">
        <f t="shared" si="28"/>
        <v>1.1739463084758084</v>
      </c>
      <c r="AC32" s="31">
        <f t="shared" si="29"/>
        <v>58.968702495104111</v>
      </c>
      <c r="AD32" s="31">
        <f t="shared" si="30"/>
        <v>1.1077149027210109</v>
      </c>
      <c r="AE32" s="31">
        <f t="shared" si="40"/>
        <v>18.526442127062094</v>
      </c>
      <c r="AF32" s="31">
        <f t="shared" si="31"/>
        <v>154.36568767134452</v>
      </c>
      <c r="AG32" s="31">
        <f t="shared" si="32"/>
        <v>8.0596781345366325E-3</v>
      </c>
      <c r="AH32" s="31">
        <f t="shared" si="33"/>
        <v>0.47513631550354768</v>
      </c>
      <c r="AI32" s="31">
        <f t="shared" si="33"/>
        <v>7.6049692531103361E-3</v>
      </c>
      <c r="AJ32" s="31">
        <f t="shared" si="33"/>
        <v>0.38200654163930947</v>
      </c>
      <c r="AK32" s="31">
        <f t="shared" si="33"/>
        <v>7.1759140222885176E-3</v>
      </c>
      <c r="AL32" s="31">
        <f t="shared" si="33"/>
        <v>0.12001658144720737</v>
      </c>
      <c r="AM32" s="31">
        <f t="shared" si="34"/>
        <v>1</v>
      </c>
      <c r="AN32" s="31">
        <f>(Z32*'Propiedades físicas'!$F$4)/1000</f>
        <v>1.0940698613200113</v>
      </c>
      <c r="AO32" s="31">
        <f>(AA32*'Propiedades físicas'!$F$6)/1000</f>
        <v>2.3499656003339027</v>
      </c>
      <c r="AP32" s="31">
        <f>(AB32*'Propiedades físicas'!$F$9)/1000</f>
        <v>0.72426617501414992</v>
      </c>
      <c r="AQ32" s="31">
        <f>(AC32*'Propiedades físicas'!$F$5)/1000</f>
        <v>17.364513823733308</v>
      </c>
      <c r="AR32" s="31">
        <f>(AD32*'Propiedades físicas'!$F$8)/1000</f>
        <v>0.39270708731265264</v>
      </c>
      <c r="AS32" s="31">
        <f>(AE32*'Propiedades físicas'!$F$7)/1000</f>
        <v>1.7061000554811483</v>
      </c>
      <c r="AT32" s="31">
        <f t="shared" si="35"/>
        <v>23.631622603195172</v>
      </c>
      <c r="AU32" s="31">
        <f t="shared" si="36"/>
        <v>4.6296857380080401E-2</v>
      </c>
      <c r="AV32" s="31">
        <f t="shared" si="39"/>
        <v>9.9441567758287136E-2</v>
      </c>
      <c r="AW32" s="31">
        <f t="shared" si="39"/>
        <v>3.0648177959486527E-2</v>
      </c>
      <c r="AX32" s="31">
        <f t="shared" si="39"/>
        <v>0.73479989568661674</v>
      </c>
      <c r="AY32" s="31">
        <f t="shared" si="39"/>
        <v>1.6617863864310176E-2</v>
      </c>
      <c r="AZ32" s="31">
        <f t="shared" si="39"/>
        <v>7.2195637351218991E-2</v>
      </c>
      <c r="BA32" s="31">
        <f t="shared" si="37"/>
        <v>1</v>
      </c>
      <c r="BB32" s="34">
        <f>AU32*'Propiedades físicas'!$C$4+'Diseño reactor'!AV32*'Propiedades físicas'!$C$5+'Diseño reactor'!AW32*'Propiedades físicas'!$C$8+'Diseño reactor'!AX32*'Propiedades físicas'!$C$9+'Diseño reactor'!AY32*'Propiedades físicas'!$C$7+'Diseño reactor'!AZ32*'Propiedades físicas'!$C$6</f>
        <v>892.76758893178464</v>
      </c>
      <c r="BC32" s="45">
        <f>AU32*'Propiedades físicas'!$L$4+'Diseño reactor'!AV32*'Propiedades físicas'!$L$5+'Diseño reactor'!AW32*'Propiedades físicas'!$L$8+AX32*'Propiedades físicas'!$L$9+'Diseño reactor'!AY32*'Propiedades físicas'!$L$7+'Diseño reactor'!AZ32*'Propiedades físicas'!$L$6</f>
        <v>1.6243599363355941</v>
      </c>
      <c r="BD32" s="29">
        <f t="shared" si="15"/>
        <v>10.628648454667124</v>
      </c>
      <c r="BE32" s="58">
        <f t="shared" si="16"/>
        <v>60.780318940932034</v>
      </c>
      <c r="BF32" s="30">
        <f>AU32*'Propiedades físicas'!$I$4+'Diseño reactor'!AV32*'Propiedades físicas'!$I$5+'Diseño reactor'!AW32*'Propiedades físicas'!$I$8+'Diseño reactor'!AX32*'Propiedades físicas'!$I$9+'Diseño reactor'!AY32*'Propiedades físicas'!$I$7+'Diseño reactor'!AZ32*'Propiedades físicas'!$I$6</f>
        <v>1.2816928162652058E-2</v>
      </c>
      <c r="BG32" s="24">
        <f>AU32*'Propiedades físicas'!$O$4+'Diseño reactor'!AV32*'Propiedades físicas'!$O$5+'Diseño reactor'!AW32*'Propiedades físicas'!$O$8+'Diseño reactor'!AX32*'Propiedades físicas'!$O$9+'Diseño reactor'!AY32*'Propiedades físicas'!$O$7+'Diseño reactor'!AZ32*'Propiedades físicas'!$O$6</f>
        <v>0.14128513221448641</v>
      </c>
      <c r="BH32" s="54">
        <f t="shared" si="17"/>
        <v>65398.63210364867</v>
      </c>
      <c r="BI32" s="34">
        <f t="shared" si="38"/>
        <v>147.35665591972821</v>
      </c>
      <c r="BJ32" s="27">
        <f t="shared" si="18"/>
        <v>5315.7031263669178</v>
      </c>
      <c r="BK32" s="34">
        <f t="shared" si="19"/>
        <v>577.71524540131441</v>
      </c>
      <c r="BL32" s="27">
        <f t="shared" si="20"/>
        <v>105.98190601417495</v>
      </c>
      <c r="BM32" s="34">
        <f t="shared" si="21"/>
        <v>1.1054421768707483</v>
      </c>
      <c r="BN32" s="45">
        <f t="shared" si="22"/>
        <v>62.584084483150114</v>
      </c>
      <c r="BO32" s="45">
        <f t="shared" si="23"/>
        <v>13.756576758786903</v>
      </c>
      <c r="BP32" s="66">
        <f t="shared" si="24"/>
        <v>6.8205423127005993</v>
      </c>
    </row>
    <row r="33" spans="5:68" ht="18">
      <c r="E33" s="63" t="s">
        <v>50</v>
      </c>
      <c r="F33" s="7">
        <f>(1/3)*F16</f>
        <v>0.43333333333333335</v>
      </c>
      <c r="H33" s="68">
        <v>28</v>
      </c>
      <c r="I33" s="31">
        <f>('Propiedades físicas'!$C$10*'Diseño reactor'!H33)/1000</f>
        <v>24.506867884794985</v>
      </c>
      <c r="J33" s="31">
        <f t="shared" si="0"/>
        <v>18.607028941585806</v>
      </c>
      <c r="K33" s="31">
        <f>(I33*1000)/'Propiedades físicas'!$F$10</f>
        <v>160.08293536287576</v>
      </c>
      <c r="L33" s="31">
        <f t="shared" si="1"/>
        <v>22.868990766125108</v>
      </c>
      <c r="M33" s="31">
        <f t="shared" si="2"/>
        <v>137.21394459675065</v>
      </c>
      <c r="N33" s="31">
        <f t="shared" si="3"/>
        <v>0.81674967021875389</v>
      </c>
      <c r="O33" s="32">
        <f t="shared" si="4"/>
        <v>4.9004980213125231</v>
      </c>
      <c r="P33" s="33">
        <f t="shared" si="5"/>
        <v>4.768616991073945E-2</v>
      </c>
      <c r="Q33" s="31">
        <f t="shared" si="6"/>
        <v>2.7253919005002185</v>
      </c>
      <c r="R33" s="31">
        <f t="shared" si="7"/>
        <v>4.4901998843799369E-2</v>
      </c>
      <c r="S33" s="31">
        <f t="shared" si="8"/>
        <v>2.1751061208123055</v>
      </c>
      <c r="T33" s="31">
        <f t="shared" si="9"/>
        <v>4.2280382424139527E-2</v>
      </c>
      <c r="U33" s="31">
        <f t="shared" si="10"/>
        <v>0.68188111904007553</v>
      </c>
      <c r="V33" s="47">
        <f t="shared" si="25"/>
        <v>4.7223197387334212E-5</v>
      </c>
      <c r="W33" s="31">
        <f t="shared" si="11"/>
        <v>0.94161470564418182</v>
      </c>
      <c r="X33" s="34">
        <f>(S33*H33*'Propiedades físicas'!$F$5*60*24*365)/(1000000)</f>
        <v>9426.1618999051589</v>
      </c>
      <c r="Y33" s="34">
        <f>(U33*H33*'Propiedades físicas'!$F$7*60*24*365)/(1000000)</f>
        <v>924.13310057212857</v>
      </c>
      <c r="Z33" s="31">
        <f t="shared" si="26"/>
        <v>1.3352127575007047</v>
      </c>
      <c r="AA33" s="31">
        <f t="shared" si="27"/>
        <v>76.310973214006111</v>
      </c>
      <c r="AB33" s="31">
        <f t="shared" si="28"/>
        <v>1.2572559676263824</v>
      </c>
      <c r="AC33" s="31">
        <f t="shared" si="29"/>
        <v>60.902971382744553</v>
      </c>
      <c r="AD33" s="31">
        <f t="shared" si="30"/>
        <v>1.1838507078759068</v>
      </c>
      <c r="AE33" s="31">
        <f t="shared" si="40"/>
        <v>19.092671333122116</v>
      </c>
      <c r="AF33" s="31">
        <f t="shared" si="31"/>
        <v>160.08293536287579</v>
      </c>
      <c r="AG33" s="31">
        <f t="shared" si="32"/>
        <v>8.3407563365454664E-3</v>
      </c>
      <c r="AH33" s="31">
        <f t="shared" si="33"/>
        <v>0.47669648886075522</v>
      </c>
      <c r="AI33" s="31">
        <f t="shared" si="33"/>
        <v>7.8537788226861038E-3</v>
      </c>
      <c r="AJ33" s="31">
        <f t="shared" si="33"/>
        <v>0.38044636828210188</v>
      </c>
      <c r="AK33" s="31">
        <f t="shared" si="33"/>
        <v>7.3952336343180844E-3</v>
      </c>
      <c r="AL33" s="31">
        <f t="shared" si="33"/>
        <v>0.11926737406359318</v>
      </c>
      <c r="AM33" s="31">
        <f t="shared" si="34"/>
        <v>0.99999999999999989</v>
      </c>
      <c r="AN33" s="31">
        <f>(Z33*'Propiedades físicas'!$F$4)/1000</f>
        <v>1.1741593946909696</v>
      </c>
      <c r="AO33" s="31">
        <f>(AA33*'Propiedades físicas'!$F$6)/1000</f>
        <v>2.4450035817767559</v>
      </c>
      <c r="AP33" s="31">
        <f>(AB33*'Propiedades físicas'!$F$9)/1000</f>
        <v>0.77566406922709652</v>
      </c>
      <c r="AQ33" s="31">
        <f>(AC33*'Propiedades físicas'!$F$5)/1000</f>
        <v>17.934097983076789</v>
      </c>
      <c r="AR33" s="31">
        <f>(AD33*'Propiedades físicas'!$F$8)/1000</f>
        <v>0.41969875295616632</v>
      </c>
      <c r="AS33" s="31">
        <f>(AE33*'Propiedades físicas'!$F$7)/1000</f>
        <v>1.7582441030672158</v>
      </c>
      <c r="AT33" s="31">
        <f t="shared" si="35"/>
        <v>24.506867884794993</v>
      </c>
      <c r="AU33" s="31">
        <f t="shared" si="36"/>
        <v>4.7911442629495038E-2</v>
      </c>
      <c r="AV33" s="31">
        <f t="shared" si="39"/>
        <v>9.976809738684439E-2</v>
      </c>
      <c r="AW33" s="31">
        <f t="shared" si="39"/>
        <v>3.1650885493545604E-2</v>
      </c>
      <c r="AX33" s="31">
        <f t="shared" si="39"/>
        <v>0.73179886011479245</v>
      </c>
      <c r="AY33" s="31">
        <f t="shared" si="39"/>
        <v>1.7125760620620298E-2</v>
      </c>
      <c r="AZ33" s="31">
        <f t="shared" si="39"/>
        <v>7.1744953754702301E-2</v>
      </c>
      <c r="BA33" s="31">
        <f t="shared" si="37"/>
        <v>1.0000000000000002</v>
      </c>
      <c r="BB33" s="34">
        <f>AU33*'Propiedades físicas'!$C$4+'Diseño reactor'!AV33*'Propiedades físicas'!$C$5+'Diseño reactor'!AW33*'Propiedades físicas'!$C$8+'Diseño reactor'!AX33*'Propiedades físicas'!$C$9+'Diseño reactor'!AY33*'Propiedades físicas'!$C$7+'Diseño reactor'!AZ33*'Propiedades físicas'!$C$6</f>
        <v>892.66471963949243</v>
      </c>
      <c r="BC33" s="45">
        <f>AU33*'Propiedades físicas'!$L$4+'Diseño reactor'!AV33*'Propiedades físicas'!$L$5+'Diseño reactor'!AW33*'Propiedades físicas'!$L$8+AX33*'Propiedades físicas'!$L$9+'Diseño reactor'!AY33*'Propiedades físicas'!$L$7+'Diseño reactor'!AZ33*'Propiedades físicas'!$L$6</f>
        <v>1.6255567113806599</v>
      </c>
      <c r="BD33" s="29">
        <f t="shared" si="15"/>
        <v>10.59989833091721</v>
      </c>
      <c r="BE33" s="58">
        <f t="shared" si="16"/>
        <v>60.370874906508746</v>
      </c>
      <c r="BF33" s="30">
        <f>AU33*'Propiedades físicas'!$I$4+'Diseño reactor'!AV33*'Propiedades físicas'!$I$5+'Diseño reactor'!AW33*'Propiedades físicas'!$I$8+'Diseño reactor'!AX33*'Propiedades físicas'!$I$9+'Diseño reactor'!AY33*'Propiedades físicas'!$I$7+'Diseño reactor'!AZ33*'Propiedades físicas'!$I$6</f>
        <v>1.2856990531606174E-2</v>
      </c>
      <c r="BG33" s="24">
        <f>AU33*'Propiedades físicas'!$O$4+'Diseño reactor'!AV33*'Propiedades físicas'!$O$5+'Diseño reactor'!AW33*'Propiedades físicas'!$O$8+'Diseño reactor'!AX33*'Propiedades físicas'!$O$9+'Diseño reactor'!AY33*'Propiedades físicas'!$O$7+'Diseño reactor'!AZ33*'Propiedades físicas'!$O$6</f>
        <v>0.14127291799571939</v>
      </c>
      <c r="BH33" s="54">
        <f t="shared" si="17"/>
        <v>65187.33794757897</v>
      </c>
      <c r="BI33" s="34">
        <f t="shared" si="38"/>
        <v>147.9389506730744</v>
      </c>
      <c r="BJ33" s="27">
        <f t="shared" si="18"/>
        <v>5311.2249799816182</v>
      </c>
      <c r="BK33" s="34">
        <f t="shared" si="19"/>
        <v>577.17865465673799</v>
      </c>
      <c r="BL33" s="27">
        <f t="shared" si="20"/>
        <v>105.96383392018598</v>
      </c>
      <c r="BM33" s="34">
        <f t="shared" si="21"/>
        <v>1.1054421768707483</v>
      </c>
      <c r="BN33" s="45">
        <f t="shared" si="22"/>
        <v>62.919650278876816</v>
      </c>
      <c r="BO33" s="45">
        <f t="shared" si="23"/>
        <v>13.997682417465461</v>
      </c>
      <c r="BP33" s="66">
        <f t="shared" si="24"/>
        <v>6.8197564145906604</v>
      </c>
    </row>
    <row r="34" spans="5:68" ht="18">
      <c r="E34" s="63" t="s">
        <v>85</v>
      </c>
      <c r="F34" s="91">
        <v>5</v>
      </c>
      <c r="H34" s="68">
        <v>29</v>
      </c>
      <c r="I34" s="31">
        <f>('Propiedades físicas'!$C$10*'Diseño reactor'!H34)/1000</f>
        <v>25.382113166394806</v>
      </c>
      <c r="J34" s="31">
        <f t="shared" si="0"/>
        <v>17.965407253944917</v>
      </c>
      <c r="K34" s="31">
        <f>(I34*1000)/'Propiedades físicas'!$F$10</f>
        <v>165.80018305440703</v>
      </c>
      <c r="L34" s="31">
        <f t="shared" si="1"/>
        <v>23.68574043634386</v>
      </c>
      <c r="M34" s="31">
        <f t="shared" si="2"/>
        <v>142.11444261806315</v>
      </c>
      <c r="N34" s="31">
        <f t="shared" si="3"/>
        <v>0.81674967021875378</v>
      </c>
      <c r="O34" s="32">
        <f t="shared" si="4"/>
        <v>4.9004980213125222</v>
      </c>
      <c r="P34" s="33">
        <f t="shared" si="5"/>
        <v>4.9286475786246536E-2</v>
      </c>
      <c r="Q34" s="31">
        <f t="shared" si="6"/>
        <v>2.7342506397515445</v>
      </c>
      <c r="R34" s="31">
        <f t="shared" si="7"/>
        <v>4.6312300486270414E-2</v>
      </c>
      <c r="S34" s="31">
        <f t="shared" si="8"/>
        <v>2.1662473815609773</v>
      </c>
      <c r="T34" s="31">
        <f t="shared" si="9"/>
        <v>4.351760076400351E-2</v>
      </c>
      <c r="U34" s="31">
        <f t="shared" si="10"/>
        <v>0.67763329318223331</v>
      </c>
      <c r="V34" s="47">
        <f t="shared" si="25"/>
        <v>4.8807966312593658E-5</v>
      </c>
      <c r="W34" s="31">
        <f t="shared" si="11"/>
        <v>0.93965534657265803</v>
      </c>
      <c r="X34" s="34">
        <f>(S34*H34*'Propiedades físicas'!$F$5*60*24*365)/(1000000)</f>
        <v>9723.0487123509756</v>
      </c>
      <c r="Y34" s="34">
        <f>(U34*H34*'Propiedades físicas'!$F$7*60*24*365)/(1000000)</f>
        <v>951.17529732980051</v>
      </c>
      <c r="Z34" s="31">
        <f t="shared" si="26"/>
        <v>1.4293077978011495</v>
      </c>
      <c r="AA34" s="31">
        <f t="shared" si="27"/>
        <v>79.293268552794785</v>
      </c>
      <c r="AB34" s="31">
        <f t="shared" si="28"/>
        <v>1.3430567141018419</v>
      </c>
      <c r="AC34" s="31">
        <f t="shared" si="29"/>
        <v>62.821174065268345</v>
      </c>
      <c r="AD34" s="31">
        <f t="shared" si="30"/>
        <v>1.2620104221561017</v>
      </c>
      <c r="AE34" s="31">
        <f t="shared" si="40"/>
        <v>19.651365502284765</v>
      </c>
      <c r="AF34" s="31">
        <f t="shared" si="31"/>
        <v>165.80018305440697</v>
      </c>
      <c r="AG34" s="31">
        <f t="shared" si="32"/>
        <v>8.6206647753345675E-3</v>
      </c>
      <c r="AH34" s="31">
        <f t="shared" si="33"/>
        <v>0.47824596506491718</v>
      </c>
      <c r="AI34" s="31">
        <f t="shared" si="33"/>
        <v>8.1004537471537092E-3</v>
      </c>
      <c r="AJ34" s="31">
        <f t="shared" si="33"/>
        <v>0.37889689207794008</v>
      </c>
      <c r="AK34" s="31">
        <f t="shared" si="33"/>
        <v>7.6116346731775059E-3</v>
      </c>
      <c r="AL34" s="31">
        <f t="shared" si="33"/>
        <v>0.1185243896614771</v>
      </c>
      <c r="AM34" s="31">
        <f t="shared" si="34"/>
        <v>1.0000000000000002</v>
      </c>
      <c r="AN34" s="31">
        <f>(Z34*'Propiedades físicas'!$F$4)/1000</f>
        <v>1.2569046912303747</v>
      </c>
      <c r="AO34" s="31">
        <f>(AA34*'Propiedades físicas'!$F$6)/1000</f>
        <v>2.5405563244315448</v>
      </c>
      <c r="AP34" s="31">
        <f>(AB34*'Propiedades físicas'!$F$9)/1000</f>
        <v>0.82859883976513127</v>
      </c>
      <c r="AQ34" s="31">
        <f>(AC34*'Propiedades físicas'!$F$5)/1000</f>
        <v>18.498951126999572</v>
      </c>
      <c r="AR34" s="31">
        <f>(AD34*'Propiedades físicas'!$F$8)/1000</f>
        <v>0.44740793486278102</v>
      </c>
      <c r="AS34" s="31">
        <f>(AE34*'Propiedades físicas'!$F$7)/1000</f>
        <v>1.8096942491054042</v>
      </c>
      <c r="AT34" s="31">
        <f t="shared" si="35"/>
        <v>25.382113166394809</v>
      </c>
      <c r="AU34" s="31">
        <f t="shared" si="36"/>
        <v>4.9519308459095537E-2</v>
      </c>
      <c r="AV34" s="31">
        <f t="shared" si="39"/>
        <v>0.10009238820175022</v>
      </c>
      <c r="AW34" s="31">
        <f t="shared" si="39"/>
        <v>3.2644990365190411E-2</v>
      </c>
      <c r="AX34" s="31">
        <f t="shared" si="39"/>
        <v>0.72881840080563709</v>
      </c>
      <c r="AY34" s="31">
        <f t="shared" si="39"/>
        <v>1.7626898593105962E-2</v>
      </c>
      <c r="AZ34" s="31">
        <f t="shared" si="39"/>
        <v>7.1298013575220656E-2</v>
      </c>
      <c r="BA34" s="31">
        <f t="shared" si="37"/>
        <v>0.99999999999999989</v>
      </c>
      <c r="BB34" s="34">
        <f>AU34*'Propiedades físicas'!$C$4+'Diseño reactor'!AV34*'Propiedades físicas'!$C$5+'Diseño reactor'!AW34*'Propiedades físicas'!$C$8+'Diseño reactor'!AX34*'Propiedades físicas'!$C$9+'Diseño reactor'!AY34*'Propiedades físicas'!$C$7+'Diseño reactor'!AZ34*'Propiedades físicas'!$C$6</f>
        <v>892.56267297771956</v>
      </c>
      <c r="BC34" s="45">
        <f>AU34*'Propiedades físicas'!$L$4+'Diseño reactor'!AV34*'Propiedades físicas'!$L$5+'Diseño reactor'!AW34*'Propiedades físicas'!$L$8+AX34*'Propiedades físicas'!$L$9+'Diseño reactor'!AY34*'Propiedades físicas'!$L$7+'Diseño reactor'!AZ34*'Propiedades físicas'!$L$6</f>
        <v>1.6267493989059605</v>
      </c>
      <c r="BD34" s="29">
        <f t="shared" si="15"/>
        <v>10.571294628903543</v>
      </c>
      <c r="BE34" s="58">
        <f t="shared" si="16"/>
        <v>59.987867001991944</v>
      </c>
      <c r="BF34" s="30">
        <f>AU34*'Propiedades físicas'!$I$4+'Diseño reactor'!AV34*'Propiedades físicas'!$I$5+'Diseño reactor'!AW34*'Propiedades físicas'!$I$8+'Diseño reactor'!AX34*'Propiedades físicas'!$I$9+'Diseño reactor'!AY34*'Propiedades físicas'!$I$7+'Diseño reactor'!AZ34*'Propiedades físicas'!$I$6</f>
        <v>1.2896746240236073E-2</v>
      </c>
      <c r="BG34" s="24">
        <f>AU34*'Propiedades físicas'!$O$4+'Diseño reactor'!AV34*'Propiedades físicas'!$O$5+'Diseño reactor'!AW34*'Propiedades físicas'!$O$8+'Diseño reactor'!AX34*'Propiedades físicas'!$O$9+'Diseño reactor'!AY34*'Propiedades físicas'!$O$7+'Diseño reactor'!AZ34*'Propiedades físicas'!$O$6</f>
        <v>0.14126109464583828</v>
      </c>
      <c r="BH34" s="54">
        <f t="shared" si="17"/>
        <v>64978.961412860059</v>
      </c>
      <c r="BI34" s="34">
        <f t="shared" si="38"/>
        <v>148.51770932928153</v>
      </c>
      <c r="BJ34" s="27">
        <f t="shared" si="18"/>
        <v>5306.8027714688069</v>
      </c>
      <c r="BK34" s="34">
        <f t="shared" si="19"/>
        <v>576.64982197480913</v>
      </c>
      <c r="BL34" s="27">
        <f t="shared" si="20"/>
        <v>105.94599625222934</v>
      </c>
      <c r="BM34" s="34">
        <f t="shared" si="21"/>
        <v>1.1054421768707483</v>
      </c>
      <c r="BN34" s="45">
        <f t="shared" si="22"/>
        <v>63.258914447785322</v>
      </c>
      <c r="BO34" s="45">
        <f t="shared" si="23"/>
        <v>14.237787680705933</v>
      </c>
      <c r="BP34" s="66">
        <f t="shared" si="24"/>
        <v>6.8189768011916971</v>
      </c>
    </row>
    <row r="35" spans="5:68" ht="18">
      <c r="E35" s="63" t="s">
        <v>95</v>
      </c>
      <c r="F35" s="91">
        <v>4</v>
      </c>
      <c r="H35" s="68">
        <v>30</v>
      </c>
      <c r="I35" s="31">
        <f>('Propiedades físicas'!$C$10*'Diseño reactor'!H35)/1000</f>
        <v>26.25735844799463</v>
      </c>
      <c r="J35" s="31">
        <f t="shared" si="0"/>
        <v>17.366560345480082</v>
      </c>
      <c r="K35" s="31">
        <f>(I35*1000)/'Propiedades físicas'!$F$10</f>
        <v>171.51743074593833</v>
      </c>
      <c r="L35" s="31">
        <f t="shared" si="1"/>
        <v>24.502490106562618</v>
      </c>
      <c r="M35" s="31">
        <f t="shared" si="2"/>
        <v>147.01494063937571</v>
      </c>
      <c r="N35" s="31">
        <f t="shared" si="3"/>
        <v>0.81674967021875389</v>
      </c>
      <c r="O35" s="32">
        <f t="shared" si="4"/>
        <v>4.900498021312524</v>
      </c>
      <c r="P35" s="33">
        <f t="shared" si="5"/>
        <v>5.0880135498083741E-2</v>
      </c>
      <c r="Q35" s="31">
        <f t="shared" si="6"/>
        <v>2.7430487877789376</v>
      </c>
      <c r="R35" s="31">
        <f t="shared" si="7"/>
        <v>4.7710512928649466E-2</v>
      </c>
      <c r="S35" s="31">
        <f t="shared" si="8"/>
        <v>2.1574492335335869</v>
      </c>
      <c r="T35" s="31">
        <f t="shared" si="9"/>
        <v>4.4738344771125038E-2</v>
      </c>
      <c r="U35" s="31">
        <f t="shared" si="10"/>
        <v>0.6734206770208957</v>
      </c>
      <c r="V35" s="47">
        <f t="shared" si="25"/>
        <v>5.0386153600044096E-5</v>
      </c>
      <c r="W35" s="31">
        <f t="shared" si="11"/>
        <v>0.93770412483367616</v>
      </c>
      <c r="X35" s="34">
        <f>(S35*H35*'Propiedades físicas'!$F$5*60*24*365)/(1000000)</f>
        <v>10017.474667192884</v>
      </c>
      <c r="Y35" s="34">
        <f>(U35*H35*'Propiedades físicas'!$F$7*60*24*365)/(1000000)</f>
        <v>977.85741039559844</v>
      </c>
      <c r="Z35" s="31">
        <f t="shared" si="26"/>
        <v>1.5264040649425121</v>
      </c>
      <c r="AA35" s="31">
        <f t="shared" si="27"/>
        <v>82.291463633368124</v>
      </c>
      <c r="AB35" s="31">
        <f t="shared" si="28"/>
        <v>1.431315387859484</v>
      </c>
      <c r="AC35" s="31">
        <f t="shared" si="29"/>
        <v>64.723477006007613</v>
      </c>
      <c r="AD35" s="31">
        <f t="shared" si="30"/>
        <v>1.3421503431337511</v>
      </c>
      <c r="AE35" s="31">
        <f t="shared" si="40"/>
        <v>20.20262031062687</v>
      </c>
      <c r="AF35" s="31">
        <f t="shared" si="31"/>
        <v>171.51743074593833</v>
      </c>
      <c r="AG35" s="31">
        <f t="shared" si="32"/>
        <v>8.8994107380462768E-3</v>
      </c>
      <c r="AH35" s="31">
        <f t="shared" si="33"/>
        <v>0.47978484329830628</v>
      </c>
      <c r="AI35" s="31">
        <f t="shared" si="33"/>
        <v>8.3450141576551021E-3</v>
      </c>
      <c r="AJ35" s="31">
        <f t="shared" si="33"/>
        <v>0.37735801384455098</v>
      </c>
      <c r="AK35" s="31">
        <f t="shared" si="33"/>
        <v>7.825154197428616E-3</v>
      </c>
      <c r="AL35" s="31">
        <f t="shared" si="33"/>
        <v>0.11778756376401285</v>
      </c>
      <c r="AM35" s="31">
        <f t="shared" si="34"/>
        <v>1</v>
      </c>
      <c r="AN35" s="31">
        <f>(Z35*'Propiedades físicas'!$F$4)/1000</f>
        <v>1.3422892066291463</v>
      </c>
      <c r="AO35" s="31">
        <f>(AA35*'Propiedades físicas'!$F$6)/1000</f>
        <v>2.6366184948131144</v>
      </c>
      <c r="AP35" s="31">
        <f>(AB35*'Propiedades físicas'!$F$9)/1000</f>
        <v>0.88305002853990855</v>
      </c>
      <c r="AQ35" s="31">
        <f>(AC35*'Propiedades físicas'!$F$5)/1000</f>
        <v>19.059122273959062</v>
      </c>
      <c r="AR35" s="31">
        <f>(AD35*'Propiedades físicas'!$F$8)/1000</f>
        <v>0.47581913964777728</v>
      </c>
      <c r="AS35" s="31">
        <f>(AE35*'Propiedades físicas'!$F$7)/1000</f>
        <v>1.8604593044056286</v>
      </c>
      <c r="AT35" s="31">
        <f t="shared" si="35"/>
        <v>26.257358447994637</v>
      </c>
      <c r="AU35" s="31">
        <f t="shared" si="36"/>
        <v>5.1120496728095717E-2</v>
      </c>
      <c r="AV35" s="31">
        <f t="shared" si="39"/>
        <v>0.10041446096092281</v>
      </c>
      <c r="AW35" s="31">
        <f t="shared" si="39"/>
        <v>3.3630573703325062E-2</v>
      </c>
      <c r="AX35" s="31">
        <f t="shared" si="39"/>
        <v>0.7258583269793718</v>
      </c>
      <c r="AY35" s="31">
        <f t="shared" si="39"/>
        <v>1.8121363601376176E-2</v>
      </c>
      <c r="AZ35" s="31">
        <f t="shared" si="39"/>
        <v>7.0854778026908413E-2</v>
      </c>
      <c r="BA35" s="31">
        <f t="shared" si="37"/>
        <v>1</v>
      </c>
      <c r="BB35" s="34">
        <f>AU35*'Propiedades físicas'!$C$4+'Diseño reactor'!AV35*'Propiedades físicas'!$C$5+'Diseño reactor'!AW35*'Propiedades físicas'!$C$8+'Diseño reactor'!AX35*'Propiedades físicas'!$C$9+'Diseño reactor'!AY35*'Propiedades físicas'!$C$7+'Diseño reactor'!AZ35*'Propiedades físicas'!$C$6</f>
        <v>892.46144063073439</v>
      </c>
      <c r="BC35" s="45">
        <f>AU35*'Propiedades físicas'!$L$4+'Diseño reactor'!AV35*'Propiedades físicas'!$L$5+'Diseño reactor'!AW35*'Propiedades físicas'!$L$8+AX35*'Propiedades físicas'!$L$9+'Diseño reactor'!AY35*'Propiedades físicas'!$L$7+'Diseño reactor'!AZ35*'Propiedades físicas'!$L$6</f>
        <v>1.627938013783895</v>
      </c>
      <c r="BD35" s="29">
        <f t="shared" si="15"/>
        <v>10.542836323895369</v>
      </c>
      <c r="BE35" s="58">
        <f t="shared" si="16"/>
        <v>59.628665019908127</v>
      </c>
      <c r="BF35" s="30">
        <f>AU35*'Propiedades físicas'!$I$4+'Diseño reactor'!AV35*'Propiedades físicas'!$I$5+'Diseño reactor'!AW35*'Propiedades físicas'!$I$8+'Diseño reactor'!AX35*'Propiedades físicas'!$I$9+'Diseño reactor'!AY35*'Propiedades físicas'!$I$7+'Diseño reactor'!AZ35*'Propiedades físicas'!$I$6</f>
        <v>1.2936198290069222E-2</v>
      </c>
      <c r="BG35" s="24">
        <f>AU35*'Propiedades físicas'!$O$4+'Diseño reactor'!AV35*'Propiedades físicas'!$O$5+'Diseño reactor'!AW35*'Propiedades físicas'!$O$8+'Diseño reactor'!AX35*'Propiedades físicas'!$O$9+'Diseño reactor'!AY35*'Propiedades físicas'!$O$7+'Diseño reactor'!AZ35*'Propiedades físicas'!$O$6</f>
        <v>0.14124965677126361</v>
      </c>
      <c r="BH35" s="54">
        <f t="shared" si="17"/>
        <v>64773.445148349194</v>
      </c>
      <c r="BI35" s="34">
        <f t="shared" si="38"/>
        <v>149.09295662468685</v>
      </c>
      <c r="BJ35" s="27">
        <f t="shared" si="18"/>
        <v>5302.4355250899771</v>
      </c>
      <c r="BK35" s="34">
        <f t="shared" si="19"/>
        <v>576.12861382362632</v>
      </c>
      <c r="BL35" s="27">
        <f t="shared" si="20"/>
        <v>105.92838961116878</v>
      </c>
      <c r="BM35" s="34">
        <f t="shared" si="21"/>
        <v>1.1054421768707483</v>
      </c>
      <c r="BN35" s="45">
        <f t="shared" si="22"/>
        <v>63.601856479046788</v>
      </c>
      <c r="BO35" s="45">
        <f t="shared" si="23"/>
        <v>14.476898756180104</v>
      </c>
      <c r="BP35" s="66">
        <f t="shared" si="24"/>
        <v>6.8182034089734014</v>
      </c>
    </row>
    <row r="36" spans="5:68" ht="18">
      <c r="E36" s="51" t="s">
        <v>96</v>
      </c>
      <c r="F36" s="7">
        <f>F33</f>
        <v>0.43333333333333335</v>
      </c>
      <c r="H36" s="68">
        <v>31</v>
      </c>
      <c r="I36" s="31">
        <f>('Propiedades físicas'!$C$10*'Diseño reactor'!H36)/1000</f>
        <v>27.132603729594447</v>
      </c>
      <c r="J36" s="31">
        <f t="shared" si="0"/>
        <v>16.806348721432339</v>
      </c>
      <c r="K36" s="31">
        <f>(I36*1000)/'Propiedades físicas'!$F$10</f>
        <v>177.2346784374696</v>
      </c>
      <c r="L36" s="31">
        <f t="shared" si="1"/>
        <v>25.319239776781369</v>
      </c>
      <c r="M36" s="31">
        <f t="shared" si="2"/>
        <v>151.91543866068821</v>
      </c>
      <c r="N36" s="31">
        <f t="shared" si="3"/>
        <v>0.81674967021875389</v>
      </c>
      <c r="O36" s="32">
        <f t="shared" si="4"/>
        <v>4.9004980213125231</v>
      </c>
      <c r="P36" s="33">
        <f t="shared" si="5"/>
        <v>5.2467190363313168E-2</v>
      </c>
      <c r="Q36" s="31">
        <f t="shared" si="6"/>
        <v>2.7517869050903716</v>
      </c>
      <c r="R36" s="31">
        <f t="shared" si="7"/>
        <v>4.9096749988500596E-2</v>
      </c>
      <c r="S36" s="31">
        <f t="shared" si="8"/>
        <v>2.1487111162221515</v>
      </c>
      <c r="T36" s="31">
        <f t="shared" si="9"/>
        <v>4.5942823367169087E-2</v>
      </c>
      <c r="U36" s="31">
        <f t="shared" si="10"/>
        <v>0.66924290649977103</v>
      </c>
      <c r="V36" s="47">
        <f t="shared" si="25"/>
        <v>5.1957800165611102E-5</v>
      </c>
      <c r="W36" s="31">
        <f t="shared" si="11"/>
        <v>0.93576098984005629</v>
      </c>
      <c r="X36" s="34">
        <f>(S36*H36*'Propiedades físicas'!$F$5*60*24*365)/(1000000)</f>
        <v>10309.465208861853</v>
      </c>
      <c r="Y36" s="34">
        <f>(U36*H36*'Propiedades físicas'!$F$7*60*24*365)/(1000000)</f>
        <v>1004.1840062236306</v>
      </c>
      <c r="Z36" s="31">
        <f t="shared" si="26"/>
        <v>1.6264829012627082</v>
      </c>
      <c r="AA36" s="31">
        <f t="shared" si="27"/>
        <v>85.305394057801522</v>
      </c>
      <c r="AB36" s="31">
        <f t="shared" si="28"/>
        <v>1.5219992496435184</v>
      </c>
      <c r="AC36" s="31">
        <f t="shared" si="29"/>
        <v>66.610044602886703</v>
      </c>
      <c r="AD36" s="31">
        <f t="shared" si="30"/>
        <v>1.4242275243822418</v>
      </c>
      <c r="AE36" s="31">
        <f t="shared" si="40"/>
        <v>20.746530101492901</v>
      </c>
      <c r="AF36" s="31">
        <f t="shared" si="31"/>
        <v>177.2346784374696</v>
      </c>
      <c r="AG36" s="31">
        <f t="shared" si="32"/>
        <v>9.1770014514205231E-3</v>
      </c>
      <c r="AH36" s="31">
        <f t="shared" si="33"/>
        <v>0.4813132215990012</v>
      </c>
      <c r="AI36" s="31">
        <f t="shared" si="33"/>
        <v>8.5874799619449025E-3</v>
      </c>
      <c r="AJ36" s="31">
        <f t="shared" si="33"/>
        <v>0.37582963554385596</v>
      </c>
      <c r="AK36" s="31">
        <f t="shared" si="33"/>
        <v>8.0358287494212109E-3</v>
      </c>
      <c r="AL36" s="31">
        <f t="shared" si="33"/>
        <v>0.11705683269435621</v>
      </c>
      <c r="AM36" s="31">
        <f t="shared" si="34"/>
        <v>1</v>
      </c>
      <c r="AN36" s="31">
        <f>(Z36*'Propiedades físicas'!$F$4)/1000</f>
        <v>1.4302965337124003</v>
      </c>
      <c r="AO36" s="31">
        <f>(AA36*'Propiedades físicas'!$F$6)/1000</f>
        <v>2.7331848256119606</v>
      </c>
      <c r="AP36" s="31">
        <f>(AB36*'Propiedades físicas'!$F$9)/1000</f>
        <v>0.93899743706756866</v>
      </c>
      <c r="AQ36" s="31">
        <f>(AC36*'Propiedades físicas'!$F$5)/1000</f>
        <v>19.614659834212048</v>
      </c>
      <c r="AR36" s="31">
        <f>(AD36*'Propiedades físicas'!$F$8)/1000</f>
        <v>0.50491714194399218</v>
      </c>
      <c r="AS36" s="31">
        <f>(AE36*'Propiedades físicas'!$F$7)/1000</f>
        <v>1.9105479570464814</v>
      </c>
      <c r="AT36" s="31">
        <f t="shared" si="35"/>
        <v>27.13260372959445</v>
      </c>
      <c r="AU36" s="31">
        <f t="shared" si="36"/>
        <v>5.2715048948742335E-2</v>
      </c>
      <c r="AV36" s="31">
        <f t="shared" si="39"/>
        <v>0.10073433618281107</v>
      </c>
      <c r="AW36" s="31">
        <f t="shared" si="39"/>
        <v>3.4607715736598189E-2</v>
      </c>
      <c r="AX36" s="31">
        <f t="shared" si="39"/>
        <v>0.72291845005710509</v>
      </c>
      <c r="AY36" s="31">
        <f t="shared" si="39"/>
        <v>1.860924026960457E-2</v>
      </c>
      <c r="AZ36" s="31">
        <f t="shared" si="39"/>
        <v>7.041520880513881E-2</v>
      </c>
      <c r="BA36" s="31">
        <f t="shared" si="37"/>
        <v>1</v>
      </c>
      <c r="BB36" s="34">
        <f>AU36*'Propiedades físicas'!$C$4+'Diseño reactor'!AV36*'Propiedades físicas'!$C$5+'Diseño reactor'!AW36*'Propiedades físicas'!$C$8+'Diseño reactor'!AX36*'Propiedades físicas'!$C$9+'Diseño reactor'!AY36*'Propiedades físicas'!$C$7+'Diseño reactor'!AZ36*'Propiedades físicas'!$C$6</f>
        <v>892.36101438422543</v>
      </c>
      <c r="BC36" s="45">
        <f>AU36*'Propiedades físicas'!$L$4+'Diseño reactor'!AV36*'Propiedades físicas'!$L$5+'Diseño reactor'!AW36*'Propiedades físicas'!$L$8+AX36*'Propiedades físicas'!$L$9+'Diseño reactor'!AY36*'Propiedades físicas'!$L$7+'Diseño reactor'!AZ36*'Propiedades físicas'!$L$6</f>
        <v>1.6291225708927888</v>
      </c>
      <c r="BD36" s="29">
        <f t="shared" si="15"/>
        <v>10.514522399524099</v>
      </c>
      <c r="BE36" s="58">
        <f t="shared" si="16"/>
        <v>59.290978011829019</v>
      </c>
      <c r="BF36" s="30">
        <f>AU36*'Propiedades físicas'!$I$4+'Diseño reactor'!AV36*'Propiedades físicas'!$I$5+'Diseño reactor'!AW36*'Propiedades físicas'!$I$8+'Diseño reactor'!AX36*'Propiedades físicas'!$I$9+'Diseño reactor'!AY36*'Propiedades físicas'!$I$7+'Diseño reactor'!AZ36*'Propiedades físicas'!$I$6</f>
        <v>1.2975349646901639E-2</v>
      </c>
      <c r="BG36" s="24">
        <f>AU36*'Propiedades físicas'!$O$4+'Diseño reactor'!AV36*'Propiedades físicas'!$O$5+'Diseño reactor'!AW36*'Propiedades físicas'!$O$8+'Diseño reactor'!AX36*'Propiedades físicas'!$O$9+'Diseño reactor'!AY36*'Propiedades físicas'!$O$7+'Diseño reactor'!AZ36*'Propiedades físicas'!$O$6</f>
        <v>0.14123859905456865</v>
      </c>
      <c r="BH36" s="54">
        <f t="shared" si="17"/>
        <v>64570.733281397988</v>
      </c>
      <c r="BI36" s="34">
        <f t="shared" si="38"/>
        <v>149.66471712754839</v>
      </c>
      <c r="BJ36" s="27">
        <f t="shared" si="18"/>
        <v>5298.1222874820151</v>
      </c>
      <c r="BK36" s="34">
        <f t="shared" si="19"/>
        <v>575.61489961826646</v>
      </c>
      <c r="BL36" s="27">
        <f t="shared" si="20"/>
        <v>105.91101065911447</v>
      </c>
      <c r="BM36" s="34">
        <f t="shared" si="21"/>
        <v>1.1054421768707483</v>
      </c>
      <c r="BN36" s="45">
        <f t="shared" si="22"/>
        <v>63.948455980037437</v>
      </c>
      <c r="BO36" s="45">
        <f t="shared" si="23"/>
        <v>14.715021800353181</v>
      </c>
      <c r="BP36" s="66">
        <f t="shared" si="24"/>
        <v>6.8174361751802932</v>
      </c>
    </row>
    <row r="37" spans="5:68" ht="18">
      <c r="E37" s="51" t="s">
        <v>97</v>
      </c>
      <c r="F37" s="7">
        <f>(1/12)*F16</f>
        <v>0.10833333333333334</v>
      </c>
      <c r="H37" s="68">
        <v>32</v>
      </c>
      <c r="I37" s="31">
        <f>('Propiedades físicas'!$C$10*'Diseño reactor'!H37)/1000</f>
        <v>28.007849011194271</v>
      </c>
      <c r="J37" s="31">
        <f t="shared" si="0"/>
        <v>16.28115032388758</v>
      </c>
      <c r="K37" s="31">
        <f>(I37*1000)/'Propiedades físicas'!$F$10</f>
        <v>182.95192612900087</v>
      </c>
      <c r="L37" s="31">
        <f t="shared" si="1"/>
        <v>26.135989447000121</v>
      </c>
      <c r="M37" s="31">
        <f t="shared" si="2"/>
        <v>156.81593668200074</v>
      </c>
      <c r="N37" s="31">
        <f t="shared" si="3"/>
        <v>0.81674967021875378</v>
      </c>
      <c r="O37" s="32">
        <f t="shared" si="4"/>
        <v>4.9004980213125231</v>
      </c>
      <c r="P37" s="33">
        <f t="shared" si="5"/>
        <v>5.4047681357232015E-2</v>
      </c>
      <c r="Q37" s="31">
        <f t="shared" si="6"/>
        <v>2.7604655457419414</v>
      </c>
      <c r="R37" s="31">
        <f t="shared" si="7"/>
        <v>5.0471124222766936E-2</v>
      </c>
      <c r="S37" s="31">
        <f t="shared" si="8"/>
        <v>2.1400324755705813</v>
      </c>
      <c r="T37" s="31">
        <f t="shared" si="9"/>
        <v>4.7131242568449555E-2</v>
      </c>
      <c r="U37" s="31">
        <f t="shared" si="10"/>
        <v>0.66509962207030526</v>
      </c>
      <c r="V37" s="47">
        <f t="shared" si="25"/>
        <v>5.3522946586773456E-5</v>
      </c>
      <c r="W37" s="31">
        <f t="shared" si="11"/>
        <v>0.9338258914230646</v>
      </c>
      <c r="X37" s="34">
        <f>(S37*H37*'Propiedades físicas'!$F$5*60*24*365)/(1000000)</f>
        <v>10599.045466736481</v>
      </c>
      <c r="Y37" s="34">
        <f>(U37*H37*'Propiedades físicas'!$F$7*60*24*365)/(1000000)</f>
        <v>1030.1595877650061</v>
      </c>
      <c r="Z37" s="31">
        <f t="shared" si="26"/>
        <v>1.7295258034314245</v>
      </c>
      <c r="AA37" s="31">
        <f t="shared" si="27"/>
        <v>88.334897463742124</v>
      </c>
      <c r="AB37" s="31">
        <f t="shared" si="28"/>
        <v>1.615075975128542</v>
      </c>
      <c r="AC37" s="31">
        <f t="shared" si="29"/>
        <v>68.481039218258601</v>
      </c>
      <c r="AD37" s="31">
        <f t="shared" si="30"/>
        <v>1.5081997621903858</v>
      </c>
      <c r="AE37" s="31">
        <f t="shared" si="40"/>
        <v>21.283187906249768</v>
      </c>
      <c r="AF37" s="31">
        <f t="shared" si="31"/>
        <v>182.95192612900084</v>
      </c>
      <c r="AG37" s="31">
        <f t="shared" si="32"/>
        <v>9.4534440824193475E-3</v>
      </c>
      <c r="AH37" s="31">
        <f t="shared" si="33"/>
        <v>0.48283119687658543</v>
      </c>
      <c r="AI37" s="31">
        <f t="shared" si="33"/>
        <v>8.8278708472833423E-3</v>
      </c>
      <c r="AJ37" s="31">
        <f t="shared" si="33"/>
        <v>0.37431166026627172</v>
      </c>
      <c r="AK37" s="31">
        <f t="shared" si="33"/>
        <v>8.2436943633320495E-3</v>
      </c>
      <c r="AL37" s="31">
        <f t="shared" si="33"/>
        <v>0.11633213356410813</v>
      </c>
      <c r="AM37" s="31">
        <f t="shared" si="34"/>
        <v>1</v>
      </c>
      <c r="AN37" s="31">
        <f>(Z37*'Propiedades físicas'!$F$4)/1000</f>
        <v>1.520910401021526</v>
      </c>
      <c r="AO37" s="31">
        <f>(AA37*'Propiedades físicas'!$F$6)/1000</f>
        <v>2.8302501147382979</v>
      </c>
      <c r="AP37" s="31">
        <f>(AB37*'Propiedades físicas'!$F$9)/1000</f>
        <v>0.99642112285555395</v>
      </c>
      <c r="AQ37" s="31">
        <f>(AC37*'Propiedades físicas'!$F$5)/1000</f>
        <v>20.165611618600611</v>
      </c>
      <c r="AR37" s="31">
        <f>(AD37*'Propiedades físicas'!$F$8)/1000</f>
        <v>0.5346869796917354</v>
      </c>
      <c r="AS37" s="31">
        <f>(AE37*'Propiedades físicas'!$F$7)/1000</f>
        <v>1.9599687742865413</v>
      </c>
      <c r="AT37" s="31">
        <f t="shared" si="35"/>
        <v>28.007849011194264</v>
      </c>
      <c r="AU37" s="31">
        <f t="shared" si="36"/>
        <v>5.4303006289902658E-2</v>
      </c>
      <c r="AV37" s="31">
        <f t="shared" si="39"/>
        <v>0.1010520341496805</v>
      </c>
      <c r="AW37" s="31">
        <f t="shared" si="39"/>
        <v>3.5576495805061691E-2</v>
      </c>
      <c r="AX37" s="31">
        <f t="shared" si="39"/>
        <v>0.71999858363063718</v>
      </c>
      <c r="AY37" s="31">
        <f t="shared" si="39"/>
        <v>1.9090612045145991E-2</v>
      </c>
      <c r="AZ37" s="31">
        <f t="shared" si="39"/>
        <v>6.9979268079572082E-2</v>
      </c>
      <c r="BA37" s="31">
        <f t="shared" si="37"/>
        <v>1</v>
      </c>
      <c r="BB37" s="34">
        <f>AU37*'Propiedades físicas'!$C$4+'Diseño reactor'!AV37*'Propiedades físicas'!$C$5+'Diseño reactor'!AW37*'Propiedades físicas'!$C$8+'Diseño reactor'!AX37*'Propiedades físicas'!$C$9+'Diseño reactor'!AY37*'Propiedades físicas'!$C$7+'Diseño reactor'!AZ37*'Propiedades físicas'!$C$6</f>
        <v>892.26138612385375</v>
      </c>
      <c r="BC37" s="45">
        <f>AU37*'Propiedades físicas'!$L$4+'Diseño reactor'!AV37*'Propiedades físicas'!$L$5+'Diseño reactor'!AW37*'Propiedades físicas'!$L$8+AX37*'Propiedades físicas'!$L$9+'Diseño reactor'!AY37*'Propiedades físicas'!$L$7+'Diseño reactor'!AZ37*'Propiedades físicas'!$L$6</f>
        <v>1.6303030851150708</v>
      </c>
      <c r="BD37" s="29">
        <f t="shared" si="15"/>
        <v>10.486351847718055</v>
      </c>
      <c r="BE37" s="58">
        <f t="shared" si="16"/>
        <v>58.972801280384672</v>
      </c>
      <c r="BF37" s="30">
        <f>AU37*'Propiedades físicas'!$I$4+'Diseño reactor'!AV37*'Propiedades físicas'!$I$5+'Diseño reactor'!AW37*'Propiedades físicas'!$I$8+'Diseño reactor'!AX37*'Propiedades físicas'!$I$9+'Diseño reactor'!AY37*'Propiedades físicas'!$I$7+'Diseño reactor'!AZ37*'Propiedades físicas'!$I$6</f>
        <v>1.3014203241298112E-2</v>
      </c>
      <c r="BG37" s="24">
        <f>AU37*'Propiedades físicas'!$O$4+'Diseño reactor'!AV37*'Propiedades físicas'!$O$5+'Diseño reactor'!AW37*'Propiedades físicas'!$O$8+'Diseño reactor'!AX37*'Propiedades físicas'!$O$9+'Diseño reactor'!AY37*'Propiedades físicas'!$O$7+'Diseño reactor'!AZ37*'Propiedades físicas'!$O$6</f>
        <v>0.14122791625329587</v>
      </c>
      <c r="BH37" s="54">
        <f t="shared" si="17"/>
        <v>64370.771370612507</v>
      </c>
      <c r="BI37" s="34">
        <f t="shared" si="38"/>
        <v>150.23301523864066</v>
      </c>
      <c r="BJ37" s="27">
        <f t="shared" si="18"/>
        <v>5293.8621270156391</v>
      </c>
      <c r="BK37" s="34">
        <f t="shared" si="19"/>
        <v>575.10855163896872</v>
      </c>
      <c r="BL37" s="27">
        <f t="shared" si="20"/>
        <v>105.89385611802643</v>
      </c>
      <c r="BM37" s="34">
        <f t="shared" si="21"/>
        <v>1.1054421768707483</v>
      </c>
      <c r="BN37" s="45">
        <f t="shared" si="22"/>
        <v>64.298692676100998</v>
      </c>
      <c r="BO37" s="45">
        <f t="shared" si="23"/>
        <v>14.952162919010227</v>
      </c>
      <c r="BP37" s="66">
        <f t="shared" si="24"/>
        <v>6.8166750378206595</v>
      </c>
    </row>
    <row r="38" spans="5:68">
      <c r="E38" s="51" t="s">
        <v>99</v>
      </c>
      <c r="F38" s="120">
        <f>(1/5)*F33</f>
        <v>8.666666666666667E-2</v>
      </c>
      <c r="H38" s="68">
        <v>33</v>
      </c>
      <c r="I38" s="31">
        <f>('Propiedades físicas'!$C$10*'Diseño reactor'!H38)/1000</f>
        <v>28.883094292794091</v>
      </c>
      <c r="J38" s="31">
        <f t="shared" si="0"/>
        <v>15.787782132254621</v>
      </c>
      <c r="K38" s="31">
        <f>(I38*1000)/'Propiedades físicas'!$F$10</f>
        <v>188.66917382053217</v>
      </c>
      <c r="L38" s="31">
        <f t="shared" si="1"/>
        <v>26.952739117218879</v>
      </c>
      <c r="M38" s="31">
        <f t="shared" si="2"/>
        <v>161.71643470331327</v>
      </c>
      <c r="N38" s="31">
        <f t="shared" si="3"/>
        <v>0.81674967021875389</v>
      </c>
      <c r="O38" s="32">
        <f t="shared" si="4"/>
        <v>4.9004980213125231</v>
      </c>
      <c r="P38" s="33">
        <f t="shared" si="5"/>
        <v>5.5621649116898965E-2</v>
      </c>
      <c r="Q38" s="31">
        <f t="shared" si="6"/>
        <v>2.7690852574261795</v>
      </c>
      <c r="R38" s="31">
        <f t="shared" si="7"/>
        <v>5.1833746944064535E-2</v>
      </c>
      <c r="S38" s="31">
        <f t="shared" si="8"/>
        <v>2.1314127638863436</v>
      </c>
      <c r="T38" s="31">
        <f t="shared" si="9"/>
        <v>4.830380553109194E-2</v>
      </c>
      <c r="U38" s="31">
        <f t="shared" si="10"/>
        <v>0.66099046862669852</v>
      </c>
      <c r="V38" s="47">
        <f t="shared" si="25"/>
        <v>5.5081633106055289E-5</v>
      </c>
      <c r="W38" s="31">
        <f t="shared" si="11"/>
        <v>0.93189877982809399</v>
      </c>
      <c r="X38" s="34">
        <f>(S38*H38*'Propiedades físicas'!$F$5*60*24*365)/(1000000)</f>
        <v>10886.240259684739</v>
      </c>
      <c r="Y38" s="34">
        <f>(U38*H38*'Propiedades físicas'!$F$7*60*24*365)/(1000000)</f>
        <v>1055.7885954549665</v>
      </c>
      <c r="Z38" s="31">
        <f t="shared" si="26"/>
        <v>1.8355144208576659</v>
      </c>
      <c r="AA38" s="31">
        <f t="shared" si="27"/>
        <v>91.379813495063928</v>
      </c>
      <c r="AB38" s="31">
        <f t="shared" si="28"/>
        <v>1.7105136491541297</v>
      </c>
      <c r="AC38" s="31">
        <f t="shared" si="29"/>
        <v>70.33662120824934</v>
      </c>
      <c r="AD38" s="31">
        <f t="shared" si="30"/>
        <v>1.5940255825260341</v>
      </c>
      <c r="AE38" s="31">
        <f t="shared" si="40"/>
        <v>21.812685464681053</v>
      </c>
      <c r="AF38" s="31">
        <f t="shared" si="31"/>
        <v>188.66917382053214</v>
      </c>
      <c r="AG38" s="31">
        <f t="shared" si="32"/>
        <v>9.7287457388437141E-3</v>
      </c>
      <c r="AH38" s="31">
        <f t="shared" si="33"/>
        <v>0.48433886492759642</v>
      </c>
      <c r="AI38" s="31">
        <f t="shared" si="33"/>
        <v>9.0662062832862263E-3</v>
      </c>
      <c r="AJ38" s="31">
        <f t="shared" si="33"/>
        <v>0.37280399221526073</v>
      </c>
      <c r="AK38" s="31">
        <f t="shared" si="33"/>
        <v>8.4487865730642348E-3</v>
      </c>
      <c r="AL38" s="31">
        <f t="shared" si="33"/>
        <v>0.11561340426194872</v>
      </c>
      <c r="AM38" s="31">
        <f t="shared" si="34"/>
        <v>1</v>
      </c>
      <c r="AN38" s="31">
        <f>(Z38*'Propiedades físicas'!$F$4)/1000</f>
        <v>1.6141146714138142</v>
      </c>
      <c r="AO38" s="31">
        <f>(AA38*'Propiedades físicas'!$F$6)/1000</f>
        <v>2.9278092243818481</v>
      </c>
      <c r="AP38" s="31">
        <f>(AB38*'Propiedades físicas'!$F$9)/1000</f>
        <v>1.0553013958456401</v>
      </c>
      <c r="AQ38" s="31">
        <f>(AC38*'Propiedades físicas'!$F$5)/1000</f>
        <v>20.712024847193184</v>
      </c>
      <c r="AR38" s="31">
        <f>(AD38*'Propiedades físicas'!$F$8)/1000</f>
        <v>0.56511394951712945</v>
      </c>
      <c r="AS38" s="31">
        <f>(AE38*'Propiedades físicas'!$F$7)/1000</f>
        <v>2.0087302044424784</v>
      </c>
      <c r="AT38" s="31">
        <f t="shared" si="35"/>
        <v>28.883094292794095</v>
      </c>
      <c r="AU38" s="31">
        <f t="shared" si="36"/>
        <v>5.5884409580607572E-2</v>
      </c>
      <c r="AV38" s="31">
        <f t="shared" si="39"/>
        <v>0.10136757491084648</v>
      </c>
      <c r="AW38" s="31">
        <f t="shared" si="39"/>
        <v>3.6536992371656044E-2</v>
      </c>
      <c r="AX38" s="31">
        <f t="shared" si="39"/>
        <v>0.71709854343274182</v>
      </c>
      <c r="AY38" s="31">
        <f t="shared" si="39"/>
        <v>1.9565561216829772E-2</v>
      </c>
      <c r="AZ38" s="31">
        <f t="shared" si="39"/>
        <v>6.9546918487318268E-2</v>
      </c>
      <c r="BA38" s="31">
        <f t="shared" si="37"/>
        <v>1</v>
      </c>
      <c r="BB38" s="34">
        <f>AU38*'Propiedades físicas'!$C$4+'Diseño reactor'!AV38*'Propiedades físicas'!$C$5+'Diseño reactor'!AW38*'Propiedades físicas'!$C$8+'Diseño reactor'!AX38*'Propiedades físicas'!$C$9+'Diseño reactor'!AY38*'Propiedades físicas'!$C$7+'Diseño reactor'!AZ38*'Propiedades físicas'!$C$6</f>
        <v>892.16254783383124</v>
      </c>
      <c r="BC38" s="45">
        <f>AU38*'Propiedades físicas'!$L$4+'Diseño reactor'!AV38*'Propiedades físicas'!$L$5+'Diseño reactor'!AW38*'Propiedades físicas'!$L$8+AX38*'Propiedades físicas'!$L$9+'Diseño reactor'!AY38*'Propiedades físicas'!$L$7+'Diseño reactor'!AZ38*'Propiedades físicas'!$L$6</f>
        <v>1.6314795713355017</v>
      </c>
      <c r="BD38" s="29">
        <f t="shared" si="15"/>
        <v>10.458323668637295</v>
      </c>
      <c r="BE38" s="58">
        <f t="shared" si="16"/>
        <v>58.672373009080353</v>
      </c>
      <c r="BF38" s="30">
        <f>AU38*'Propiedades físicas'!$I$4+'Diseño reactor'!AV38*'Propiedades físicas'!$I$5+'Diseño reactor'!AW38*'Propiedades físicas'!$I$8+'Diseño reactor'!AX38*'Propiedades físicas'!$I$9+'Diseño reactor'!AY38*'Propiedades físicas'!$I$7+'Diseño reactor'!AZ38*'Propiedades físicas'!$I$6</f>
        <v>1.3052761969084392E-2</v>
      </c>
      <c r="BG38" s="24">
        <f>AU38*'Propiedades físicas'!$O$4+'Diseño reactor'!AV38*'Propiedades físicas'!$O$5+'Diseño reactor'!AW38*'Propiedades físicas'!$O$8+'Diseño reactor'!AX38*'Propiedades físicas'!$O$9+'Diseño reactor'!AY38*'Propiedades físicas'!$O$7+'Diseño reactor'!AZ38*'Propiedades físicas'!$O$6</f>
        <v>0.14121760319879345</v>
      </c>
      <c r="BH38" s="54">
        <f t="shared" si="17"/>
        <v>64173.506360412386</v>
      </c>
      <c r="BI38" s="34">
        <f t="shared" si="38"/>
        <v>150.79787519186624</v>
      </c>
      <c r="BJ38" s="27">
        <f t="shared" si="18"/>
        <v>5289.6541331759272</v>
      </c>
      <c r="BK38" s="34">
        <f t="shared" si="19"/>
        <v>574.60944495207377</v>
      </c>
      <c r="BL38" s="27">
        <f t="shared" si="20"/>
        <v>105.87692276835789</v>
      </c>
      <c r="BM38" s="34">
        <f t="shared" si="21"/>
        <v>1.1054421768707483</v>
      </c>
      <c r="BN38" s="45">
        <f t="shared" si="22"/>
        <v>64.652546410293851</v>
      </c>
      <c r="BO38" s="45">
        <f t="shared" si="23"/>
        <v>15.188328167776097</v>
      </c>
      <c r="BP38" s="66">
        <f t="shared" si="24"/>
        <v>6.8159199356556943</v>
      </c>
    </row>
    <row r="39" spans="5:68" ht="15.75" thickBot="1">
      <c r="E39" s="52" t="s">
        <v>98</v>
      </c>
      <c r="F39" s="117">
        <v>4</v>
      </c>
      <c r="H39" s="68">
        <v>34</v>
      </c>
      <c r="I39" s="31">
        <f>('Propiedades físicas'!$C$10*'Diseño reactor'!H39)/1000</f>
        <v>29.758339574393911</v>
      </c>
      <c r="J39" s="31">
        <f t="shared" si="0"/>
        <v>15.323435598953015</v>
      </c>
      <c r="K39" s="31">
        <f>(I39*1000)/'Propiedades físicas'!$F$10</f>
        <v>194.38642151206341</v>
      </c>
      <c r="L39" s="31">
        <f t="shared" si="1"/>
        <v>27.769488787437627</v>
      </c>
      <c r="M39" s="31">
        <f t="shared" si="2"/>
        <v>166.61693272462577</v>
      </c>
      <c r="N39" s="31">
        <f t="shared" si="3"/>
        <v>0.81674967021875378</v>
      </c>
      <c r="O39" s="32">
        <f t="shared" si="4"/>
        <v>4.9004980213125222</v>
      </c>
      <c r="P39" s="33">
        <f t="shared" si="5"/>
        <v>5.718913394461702E-2</v>
      </c>
      <c r="Q39" s="31">
        <f t="shared" si="6"/>
        <v>2.7776465815589932</v>
      </c>
      <c r="R39" s="31">
        <f t="shared" si="7"/>
        <v>5.3184728236734251E-2</v>
      </c>
      <c r="S39" s="31">
        <f t="shared" si="8"/>
        <v>2.1228514397535294</v>
      </c>
      <c r="T39" s="31">
        <f t="shared" si="9"/>
        <v>4.9460712595412959E-2</v>
      </c>
      <c r="U39" s="31">
        <f t="shared" si="10"/>
        <v>0.65691509544198956</v>
      </c>
      <c r="V39" s="47">
        <f t="shared" si="25"/>
        <v>5.6633899634475109E-5</v>
      </c>
      <c r="W39" s="31">
        <f t="shared" si="11"/>
        <v>0.92997960571040117</v>
      </c>
      <c r="X39" s="34">
        <f>(S39*H39*'Propiedades físicas'!$F$5*60*24*365)/(1000000)</f>
        <v>11171.07410053103</v>
      </c>
      <c r="Y39" s="34">
        <f>(U39*H39*'Propiedades físicas'!$F$7*60*24*365)/(1000000)</f>
        <v>1081.0754081829036</v>
      </c>
      <c r="Z39" s="31">
        <f t="shared" si="26"/>
        <v>1.9444305541169786</v>
      </c>
      <c r="AA39" s="31">
        <f t="shared" si="27"/>
        <v>94.439983773005764</v>
      </c>
      <c r="AB39" s="31">
        <f t="shared" si="28"/>
        <v>1.8082807600489645</v>
      </c>
      <c r="AC39" s="31">
        <f t="shared" si="29"/>
        <v>72.176948951620005</v>
      </c>
      <c r="AD39" s="31">
        <f t="shared" si="30"/>
        <v>1.6816642282440406</v>
      </c>
      <c r="AE39" s="31">
        <f t="shared" si="40"/>
        <v>22.335113245027646</v>
      </c>
      <c r="AF39" s="31">
        <f t="shared" si="31"/>
        <v>194.38642151206341</v>
      </c>
      <c r="AG39" s="31">
        <f t="shared" si="32"/>
        <v>1.0002913469942702E-2</v>
      </c>
      <c r="AH39" s="31">
        <f t="shared" si="33"/>
        <v>0.48583632045073127</v>
      </c>
      <c r="AI39" s="31">
        <f t="shared" si="33"/>
        <v>9.3025055247325725E-3</v>
      </c>
      <c r="AJ39" s="31">
        <f t="shared" si="33"/>
        <v>0.37130653669212582</v>
      </c>
      <c r="AK39" s="31">
        <f t="shared" si="33"/>
        <v>8.6511404200096276E-3</v>
      </c>
      <c r="AL39" s="31">
        <f t="shared" si="33"/>
        <v>0.11490058344245796</v>
      </c>
      <c r="AM39" s="31">
        <f t="shared" si="34"/>
        <v>0.99999999999999978</v>
      </c>
      <c r="AN39" s="31">
        <f>(Z39*'Propiedades físicas'!$F$4)/1000</f>
        <v>1.7098933406793888</v>
      </c>
      <c r="AO39" s="31">
        <f>(AA39*'Propiedades físicas'!$F$6)/1000</f>
        <v>3.0258570800871047</v>
      </c>
      <c r="AP39" s="31">
        <f>(AB39*'Propiedades físicas'!$F$9)/1000</f>
        <v>1.1156188149122086</v>
      </c>
      <c r="AQ39" s="31">
        <f>(AC39*'Propiedades físicas'!$F$5)/1000</f>
        <v>21.253946157783545</v>
      </c>
      <c r="AR39" s="31">
        <f>(AD39*'Propiedades físicas'!$F$8)/1000</f>
        <v>0.59618360219707711</v>
      </c>
      <c r="AS39" s="31">
        <f>(AE39*'Propiedades físicas'!$F$7)/1000</f>
        <v>2.056840578734596</v>
      </c>
      <c r="AT39" s="31">
        <f t="shared" si="35"/>
        <v>29.758339574393922</v>
      </c>
      <c r="AU39" s="31">
        <f t="shared" si="36"/>
        <v>5.7459299313550954E-2</v>
      </c>
      <c r="AV39" s="31">
        <f t="shared" si="39"/>
        <v>0.10168097828585691</v>
      </c>
      <c r="AW39" s="31">
        <f t="shared" si="39"/>
        <v>3.7489283033525236E-2</v>
      </c>
      <c r="AX39" s="31">
        <f t="shared" si="39"/>
        <v>0.71421814730791866</v>
      </c>
      <c r="AY39" s="31">
        <f t="shared" si="39"/>
        <v>2.0034168932935813E-2</v>
      </c>
      <c r="AZ39" s="31">
        <f t="shared" si="39"/>
        <v>6.9118123126212322E-2</v>
      </c>
      <c r="BA39" s="31">
        <f t="shared" si="37"/>
        <v>0.99999999999999989</v>
      </c>
      <c r="BB39" s="34">
        <f>AU39*'Propiedades físicas'!$C$4+'Diseño reactor'!AV39*'Propiedades físicas'!$C$5+'Diseño reactor'!AW39*'Propiedades físicas'!$C$8+'Diseño reactor'!AX39*'Propiedades físicas'!$C$9+'Diseño reactor'!AY39*'Propiedades físicas'!$C$7+'Diseño reactor'!AZ39*'Propiedades físicas'!$C$6</f>
        <v>892.06449159552017</v>
      </c>
      <c r="BC39" s="45">
        <f>AU39*'Propiedades físicas'!$L$4+'Diseño reactor'!AV39*'Propiedades físicas'!$L$5+'Diseño reactor'!AW39*'Propiedades físicas'!$L$8+AX39*'Propiedades físicas'!$L$9+'Diseño reactor'!AY39*'Propiedades físicas'!$L$7+'Diseño reactor'!AZ39*'Propiedades físicas'!$L$6</f>
        <v>1.6326520444394483</v>
      </c>
      <c r="BD39" s="29">
        <f t="shared" si="15"/>
        <v>10.430436870608665</v>
      </c>
      <c r="BE39" s="58">
        <f t="shared" si="16"/>
        <v>58.388138545663665</v>
      </c>
      <c r="BF39" s="30">
        <f>AU39*'Propiedades físicas'!$I$4+'Diseño reactor'!AV39*'Propiedades físicas'!$I$5+'Diseño reactor'!AW39*'Propiedades físicas'!$I$8+'Diseño reactor'!AX39*'Propiedades físicas'!$I$9+'Diseño reactor'!AY39*'Propiedades físicas'!$I$7+'Diseño reactor'!AZ39*'Propiedades físicas'!$I$6</f>
        <v>1.3091028691831506E-2</v>
      </c>
      <c r="BG39" s="24">
        <f>AU39*'Propiedades físicas'!$O$4+'Diseño reactor'!AV39*'Propiedades físicas'!$O$5+'Diseño reactor'!AW39*'Propiedades físicas'!$O$8+'Diseño reactor'!AX39*'Propiedades físicas'!$O$9+'Diseño reactor'!AY39*'Propiedades físicas'!$O$7+'Diseño reactor'!AZ39*'Propiedades físicas'!$O$6</f>
        <v>0.14120765479507244</v>
      </c>
      <c r="BH39" s="54">
        <f t="shared" si="17"/>
        <v>63978.886537309372</v>
      </c>
      <c r="BI39" s="34">
        <f t="shared" si="38"/>
        <v>151.35932105488109</v>
      </c>
      <c r="BJ39" s="27">
        <f t="shared" si="18"/>
        <v>5285.4974159642252</v>
      </c>
      <c r="BK39" s="34">
        <f t="shared" si="19"/>
        <v>574.11745733363364</v>
      </c>
      <c r="BL39" s="27">
        <f t="shared" si="20"/>
        <v>105.86020744773749</v>
      </c>
      <c r="BM39" s="34">
        <f t="shared" si="21"/>
        <v>1.1054421768707483</v>
      </c>
      <c r="BN39" s="45">
        <f t="shared" si="22"/>
        <v>65.009997143113353</v>
      </c>
      <c r="BO39" s="45">
        <f t="shared" si="23"/>
        <v>15.423523552629012</v>
      </c>
      <c r="BP39" s="66">
        <f t="shared" si="24"/>
        <v>6.8151708081887961</v>
      </c>
    </row>
    <row r="40" spans="5:68">
      <c r="H40" s="68">
        <v>35</v>
      </c>
      <c r="I40" s="31">
        <f>('Propiedades físicas'!$C$10*'Diseño reactor'!H40)/1000</f>
        <v>30.633584855993732</v>
      </c>
      <c r="J40" s="31">
        <f t="shared" si="0"/>
        <v>14.885623153268645</v>
      </c>
      <c r="K40" s="31">
        <f>(I40*1000)/'Propiedades físicas'!$F$10</f>
        <v>200.10366920359471</v>
      </c>
      <c r="L40" s="31">
        <f t="shared" si="1"/>
        <v>28.586238457656385</v>
      </c>
      <c r="M40" s="31">
        <f t="shared" si="2"/>
        <v>171.5174307459383</v>
      </c>
      <c r="N40" s="31">
        <f t="shared" si="3"/>
        <v>0.81674967021875389</v>
      </c>
      <c r="O40" s="32">
        <f t="shared" si="4"/>
        <v>4.9004980213125231</v>
      </c>
      <c r="P40" s="33">
        <f t="shared" si="5"/>
        <v>5.875017581137354E-2</v>
      </c>
      <c r="Q40" s="31">
        <f t="shared" si="6"/>
        <v>2.786150053365227</v>
      </c>
      <c r="R40" s="31">
        <f t="shared" si="7"/>
        <v>5.4524176972656109E-2</v>
      </c>
      <c r="S40" s="31">
        <f t="shared" si="8"/>
        <v>2.1143479679472965</v>
      </c>
      <c r="T40" s="31">
        <f t="shared" si="9"/>
        <v>5.0602161329532512E-2</v>
      </c>
      <c r="U40" s="31">
        <f t="shared" si="10"/>
        <v>0.6528731561051917</v>
      </c>
      <c r="V40" s="47">
        <f t="shared" si="25"/>
        <v>5.8179785754952437E-5</v>
      </c>
      <c r="W40" s="31">
        <f t="shared" si="11"/>
        <v>0.92806832013089369</v>
      </c>
      <c r="X40" s="34">
        <f>(S40*H40*'Propiedades físicas'!$F$5*60*24*365)/(1000000)</f>
        <v>11453.57120045002</v>
      </c>
      <c r="Y40" s="34">
        <f>(U40*H40*'Propiedades físicas'!$F$7*60*24*365)/(1000000)</f>
        <v>1106.024344245596</v>
      </c>
      <c r="Z40" s="31">
        <f t="shared" si="26"/>
        <v>2.0562561533980741</v>
      </c>
      <c r="AA40" s="31">
        <f t="shared" si="27"/>
        <v>97.515251867782951</v>
      </c>
      <c r="AB40" s="31">
        <f t="shared" si="28"/>
        <v>1.9083461940429638</v>
      </c>
      <c r="AC40" s="31">
        <f t="shared" si="29"/>
        <v>74.002178878155377</v>
      </c>
      <c r="AD40" s="31">
        <f t="shared" si="30"/>
        <v>1.7710756465336379</v>
      </c>
      <c r="AE40" s="31">
        <f t="shared" si="40"/>
        <v>22.85056046368171</v>
      </c>
      <c r="AF40" s="31">
        <f t="shared" si="31"/>
        <v>200.10366920359471</v>
      </c>
      <c r="AG40" s="31">
        <f t="shared" si="32"/>
        <v>1.0275954267015185E-2</v>
      </c>
      <c r="AH40" s="31">
        <f t="shared" si="33"/>
        <v>0.48732365706181247</v>
      </c>
      <c r="AI40" s="31">
        <f t="shared" si="33"/>
        <v>9.5367876143306711E-3</v>
      </c>
      <c r="AJ40" s="31">
        <f t="shared" si="33"/>
        <v>0.36981920008104474</v>
      </c>
      <c r="AK40" s="31">
        <f t="shared" si="33"/>
        <v>8.8507904606769799E-3</v>
      </c>
      <c r="AL40" s="31">
        <f t="shared" si="33"/>
        <v>0.11419361051512002</v>
      </c>
      <c r="AM40" s="31">
        <f t="shared" si="34"/>
        <v>1</v>
      </c>
      <c r="AN40" s="31">
        <f>(Z40*'Propiedades físicas'!$F$4)/1000</f>
        <v>1.8082305361751985</v>
      </c>
      <c r="AO40" s="31">
        <f>(AA40*'Propiedades físicas'!$F$6)/1000</f>
        <v>3.1243886698437655</v>
      </c>
      <c r="AP40" s="31">
        <f>(AB40*'Propiedades físicas'!$F$9)/1000</f>
        <v>1.1773541844148065</v>
      </c>
      <c r="AQ40" s="31">
        <f>(AC40*'Propiedades físicas'!$F$5)/1000</f>
        <v>21.791421614250417</v>
      </c>
      <c r="AR40" s="31">
        <f>(AD40*'Propiedades físicas'!$F$8)/1000</f>
        <v>0.62788173820910509</v>
      </c>
      <c r="AS40" s="31">
        <f>(AE40*'Propiedades físicas'!$F$7)/1000</f>
        <v>2.1043081131004486</v>
      </c>
      <c r="AT40" s="31">
        <f t="shared" si="35"/>
        <v>30.633584855993742</v>
      </c>
      <c r="AU40" s="31">
        <f t="shared" si="36"/>
        <v>5.902771564854583E-2</v>
      </c>
      <c r="AV40" s="31">
        <f t="shared" si="39"/>
        <v>0.10199226386762404</v>
      </c>
      <c r="AW40" s="31">
        <f t="shared" si="39"/>
        <v>3.8433444533163948E-2</v>
      </c>
      <c r="AX40" s="31">
        <f t="shared" si="39"/>
        <v>0.71135721518360673</v>
      </c>
      <c r="AY40" s="31">
        <f t="shared" si="39"/>
        <v>2.0496515218859677E-2</v>
      </c>
      <c r="AZ40" s="31">
        <f t="shared" si="39"/>
        <v>6.8692845548199738E-2</v>
      </c>
      <c r="BA40" s="31">
        <f t="shared" si="37"/>
        <v>0.99999999999999989</v>
      </c>
      <c r="BB40" s="34">
        <f>AU40*'Propiedades físicas'!$C$4+'Diseño reactor'!AV40*'Propiedades físicas'!$C$5+'Diseño reactor'!AW40*'Propiedades físicas'!$C$8+'Diseño reactor'!AX40*'Propiedades físicas'!$C$9+'Diseño reactor'!AY40*'Propiedades físicas'!$C$7+'Diseño reactor'!AZ40*'Propiedades físicas'!$C$6</f>
        <v>891.96720958605601</v>
      </c>
      <c r="BC40" s="45">
        <f>AU40*'Propiedades físicas'!$L$4+'Diseño reactor'!AV40*'Propiedades físicas'!$L$5+'Diseño reactor'!AW40*'Propiedades físicas'!$L$8+AX40*'Propiedades físicas'!$L$9+'Diseño reactor'!AY40*'Propiedades físicas'!$L$7+'Diseño reactor'!AZ40*'Propiedades físicas'!$L$6</f>
        <v>1.6338205193112068</v>
      </c>
      <c r="BD40" s="29">
        <f t="shared" si="15"/>
        <v>10.402690470061039</v>
      </c>
      <c r="BE40" s="58">
        <f t="shared" si="16"/>
        <v>58.118720808331965</v>
      </c>
      <c r="BF40" s="30">
        <f>AU40*'Propiedades físicas'!$I$4+'Diseño reactor'!AV40*'Propiedades físicas'!$I$5+'Diseño reactor'!AW40*'Propiedades físicas'!$I$8+'Diseño reactor'!AX40*'Propiedades físicas'!$I$9+'Diseño reactor'!AY40*'Propiedades físicas'!$I$7+'Diseño reactor'!AZ40*'Propiedades físicas'!$I$6</f>
        <v>1.3129006237332288E-2</v>
      </c>
      <c r="BG40" s="24">
        <f>AU40*'Propiedades físicas'!$O$4+'Diseño reactor'!AV40*'Propiedades físicas'!$O$5+'Diseño reactor'!AW40*'Propiedades físicas'!$O$8+'Diseño reactor'!AX40*'Propiedades físicas'!$O$9+'Diseño reactor'!AY40*'Propiedades físicas'!$O$7+'Diseño reactor'!AZ40*'Propiedades físicas'!$O$6</f>
        <v>0.14119806601768303</v>
      </c>
      <c r="BH40" s="54">
        <f t="shared" si="17"/>
        <v>63786.861487830312</v>
      </c>
      <c r="BI40" s="34">
        <f t="shared" si="38"/>
        <v>151.91737672973474</v>
      </c>
      <c r="BJ40" s="27">
        <f t="shared" si="18"/>
        <v>5281.3911053203446</v>
      </c>
      <c r="BK40" s="34">
        <f t="shared" si="19"/>
        <v>573.63246919555843</v>
      </c>
      <c r="BL40" s="27">
        <f t="shared" si="20"/>
        <v>105.84370704968845</v>
      </c>
      <c r="BM40" s="34">
        <f t="shared" si="21"/>
        <v>1.1054421768707483</v>
      </c>
      <c r="BN40" s="45">
        <f t="shared" si="22"/>
        <v>65.371024952210533</v>
      </c>
      <c r="BO40" s="45">
        <f t="shared" si="23"/>
        <v>15.657755030407824</v>
      </c>
      <c r="BP40" s="66">
        <f t="shared" si="24"/>
        <v>6.8144275956550517</v>
      </c>
    </row>
    <row r="41" spans="5:68" ht="15.75" thickBot="1">
      <c r="H41" s="68">
        <v>36</v>
      </c>
      <c r="I41" s="31">
        <f>('Propiedades físicas'!$C$10*'Diseño reactor'!H41)/1000</f>
        <v>31.508830137593556</v>
      </c>
      <c r="J41" s="31">
        <f t="shared" si="0"/>
        <v>14.472133621233402</v>
      </c>
      <c r="K41" s="31">
        <f>(I41*1000)/'Propiedades físicas'!$F$10</f>
        <v>205.82091689512598</v>
      </c>
      <c r="L41" s="31">
        <f t="shared" si="1"/>
        <v>29.402988127875137</v>
      </c>
      <c r="M41" s="31">
        <f t="shared" si="2"/>
        <v>176.41792876725083</v>
      </c>
      <c r="N41" s="31">
        <f t="shared" si="3"/>
        <v>0.81674967021875378</v>
      </c>
      <c r="O41" s="32">
        <f t="shared" si="4"/>
        <v>4.9004980213125231</v>
      </c>
      <c r="P41" s="33">
        <f t="shared" si="5"/>
        <v>6.0304814360237727E-2</v>
      </c>
      <c r="Q41" s="31">
        <f t="shared" si="6"/>
        <v>2.7945962019628663</v>
      </c>
      <c r="R41" s="31">
        <f t="shared" si="7"/>
        <v>5.5852200826829498E-2</v>
      </c>
      <c r="S41" s="31">
        <f t="shared" si="8"/>
        <v>2.1059018193496573</v>
      </c>
      <c r="T41" s="31">
        <f t="shared" si="9"/>
        <v>5.1728346572232055E-2</v>
      </c>
      <c r="U41" s="31">
        <f t="shared" si="10"/>
        <v>0.64886430845945453</v>
      </c>
      <c r="V41" s="47">
        <f t="shared" si="25"/>
        <v>5.9719330725672321E-5</v>
      </c>
      <c r="W41" s="31">
        <f t="shared" si="11"/>
        <v>0.92616487455197138</v>
      </c>
      <c r="X41" s="34">
        <f>(S41*H41*'Propiedades físicas'!$F$5*60*24*365)/(1000000)</f>
        <v>11733.75547328846</v>
      </c>
      <c r="Y41" s="34">
        <f>(U41*H41*'Propiedades físicas'!$F$7*60*24*365)/(1000000)</f>
        <v>1130.6396622839754</v>
      </c>
      <c r="Z41" s="31">
        <f t="shared" si="26"/>
        <v>2.1709733169685581</v>
      </c>
      <c r="AA41" s="31">
        <f t="shared" si="27"/>
        <v>100.60546327066319</v>
      </c>
      <c r="AB41" s="31">
        <f t="shared" si="28"/>
        <v>2.010679229765862</v>
      </c>
      <c r="AC41" s="31">
        <f t="shared" si="29"/>
        <v>75.812465496587663</v>
      </c>
      <c r="AD41" s="31">
        <f t="shared" si="30"/>
        <v>1.8622204766003541</v>
      </c>
      <c r="AE41" s="31">
        <f t="shared" si="40"/>
        <v>23.359115104540365</v>
      </c>
      <c r="AF41" s="31">
        <f t="shared" si="31"/>
        <v>205.82091689512598</v>
      </c>
      <c r="AG41" s="31">
        <f t="shared" si="32"/>
        <v>1.0547875064004094E-2</v>
      </c>
      <c r="AH41" s="31">
        <f t="shared" si="33"/>
        <v>0.48880096730851569</v>
      </c>
      <c r="AI41" s="31">
        <f t="shared" si="33"/>
        <v>9.7690713854432197E-3</v>
      </c>
      <c r="AJ41" s="31">
        <f t="shared" si="33"/>
        <v>0.36834188983434157</v>
      </c>
      <c r="AK41" s="31">
        <f t="shared" si="33"/>
        <v>9.0477707741882726E-3</v>
      </c>
      <c r="AL41" s="31">
        <f t="shared" si="33"/>
        <v>0.11349242563350727</v>
      </c>
      <c r="AM41" s="31">
        <f t="shared" si="34"/>
        <v>1.0000000000000002</v>
      </c>
      <c r="AN41" s="31">
        <f>(Z41*'Propiedades físicas'!$F$4)/1000</f>
        <v>1.9091105154758106</v>
      </c>
      <c r="AO41" s="31">
        <f>(AA41*'Propiedades físicas'!$F$6)/1000</f>
        <v>3.2233990431920487</v>
      </c>
      <c r="AP41" s="31">
        <f>(AB41*'Propiedades físicas'!$F$9)/1000</f>
        <v>1.2404885508040484</v>
      </c>
      <c r="AQ41" s="31">
        <f>(AC41*'Propiedades físicas'!$F$5)/1000</f>
        <v>22.324496714780171</v>
      </c>
      <c r="AR41" s="31">
        <f>(AD41*'Propiedades físicas'!$F$8)/1000</f>
        <v>0.66019440336435731</v>
      </c>
      <c r="AS41" s="31">
        <f>(AE41*'Propiedades físicas'!$F$7)/1000</f>
        <v>2.1511409099771224</v>
      </c>
      <c r="AT41" s="31">
        <f t="shared" si="35"/>
        <v>31.508830137593559</v>
      </c>
      <c r="AU41" s="31">
        <f t="shared" si="36"/>
        <v>6.0589698415937955E-2</v>
      </c>
      <c r="AV41" s="31">
        <f t="shared" si="39"/>
        <v>0.10230145102550707</v>
      </c>
      <c r="AW41" s="31">
        <f t="shared" si="39"/>
        <v>3.9369552769399928E-2</v>
      </c>
      <c r="AX41" s="31">
        <f t="shared" si="39"/>
        <v>0.70851556904185242</v>
      </c>
      <c r="AY41" s="31">
        <f t="shared" si="39"/>
        <v>2.0952678994472458E-2</v>
      </c>
      <c r="AZ41" s="31">
        <f t="shared" si="39"/>
        <v>6.8271049752830104E-2</v>
      </c>
      <c r="BA41" s="31">
        <f t="shared" si="37"/>
        <v>1</v>
      </c>
      <c r="BB41" s="34">
        <f>AU41*'Propiedades físicas'!$C$4+'Diseño reactor'!AV41*'Propiedades físicas'!$C$5+'Diseño reactor'!AW41*'Propiedades físicas'!$C$8+'Diseño reactor'!AX41*'Propiedades físicas'!$C$9+'Diseño reactor'!AY41*'Propiedades físicas'!$C$7+'Diseño reactor'!AZ41*'Propiedades físicas'!$C$6</f>
        <v>891.87069407699232</v>
      </c>
      <c r="BC41" s="45">
        <f>AU41*'Propiedades físicas'!$L$4+'Diseño reactor'!AV41*'Propiedades físicas'!$L$5+'Diseño reactor'!AW41*'Propiedades físicas'!$L$8+AX41*'Propiedades físicas'!$L$9+'Diseño reactor'!AY41*'Propiedades físicas'!$L$7+'Diseño reactor'!AZ41*'Propiedades físicas'!$L$6</f>
        <v>1.6349850108323691</v>
      </c>
      <c r="BD41" s="29">
        <f t="shared" si="15"/>
        <v>10.375083491460749</v>
      </c>
      <c r="BE41" s="58">
        <f t="shared" si="16"/>
        <v>57.862895624227683</v>
      </c>
      <c r="BF41" s="30">
        <f>AU41*'Propiedades físicas'!$I$4+'Diseño reactor'!AV41*'Propiedades físicas'!$I$5+'Diseño reactor'!AW41*'Propiedades físicas'!$I$8+'Diseño reactor'!AX41*'Propiedades físicas'!$I$9+'Diseño reactor'!AY41*'Propiedades físicas'!$I$7+'Diseño reactor'!AZ41*'Propiedades físicas'!$I$6</f>
        <v>1.31666974000703E-2</v>
      </c>
      <c r="BG41" s="24">
        <f>AU41*'Propiedades físicas'!$O$4+'Diseño reactor'!AV41*'Propiedades físicas'!$O$5+'Diseño reactor'!AW41*'Propiedades físicas'!$O$8+'Diseño reactor'!AX41*'Propiedades físicas'!$O$9+'Diseño reactor'!AY41*'Propiedades físicas'!$O$7+'Diseño reactor'!AZ41*'Propiedades físicas'!$O$6</f>
        <v>0.14118883191261036</v>
      </c>
      <c r="BH41" s="54">
        <f t="shared" si="17"/>
        <v>63597.382058012416</v>
      </c>
      <c r="BI41" s="34">
        <f t="shared" si="38"/>
        <v>152.47206595352347</v>
      </c>
      <c r="BJ41" s="27">
        <f t="shared" si="18"/>
        <v>5277.3343505644098</v>
      </c>
      <c r="BK41" s="34">
        <f t="shared" si="19"/>
        <v>573.15436351421783</v>
      </c>
      <c r="BL41" s="27">
        <f t="shared" si="20"/>
        <v>105.82741852238374</v>
      </c>
      <c r="BM41" s="34">
        <f t="shared" si="21"/>
        <v>1.1054421768707483</v>
      </c>
      <c r="BN41" s="45">
        <f t="shared" si="22"/>
        <v>65.735610032087223</v>
      </c>
      <c r="BO41" s="45">
        <f t="shared" si="23"/>
        <v>15.891028509313072</v>
      </c>
      <c r="BP41" s="66">
        <f t="shared" si="24"/>
        <v>6.8136902390108798</v>
      </c>
    </row>
    <row r="42" spans="5:68">
      <c r="E42" s="115" t="s">
        <v>154</v>
      </c>
      <c r="F42" s="116"/>
      <c r="H42" s="68">
        <v>37</v>
      </c>
      <c r="I42" s="31">
        <f>('Propiedades físicas'!$C$10*'Diseño reactor'!H42)/1000</f>
        <v>32.384075419193373</v>
      </c>
      <c r="J42" s="31">
        <f t="shared" si="0"/>
        <v>14.080994874713582</v>
      </c>
      <c r="K42" s="31">
        <f>(I42*1000)/'Propiedades físicas'!$F$10</f>
        <v>211.53816458665725</v>
      </c>
      <c r="L42" s="31">
        <f t="shared" si="1"/>
        <v>30.219737798093892</v>
      </c>
      <c r="M42" s="31">
        <f t="shared" si="2"/>
        <v>181.31842678856336</v>
      </c>
      <c r="N42" s="31">
        <f t="shared" si="3"/>
        <v>0.81674967021875378</v>
      </c>
      <c r="O42" s="32">
        <f t="shared" si="4"/>
        <v>4.9004980213125231</v>
      </c>
      <c r="P42" s="33">
        <f t="shared" si="5"/>
        <v>6.1853088909716636E-2</v>
      </c>
      <c r="Q42" s="31">
        <f t="shared" si="6"/>
        <v>2.8029855504459347</v>
      </c>
      <c r="R42" s="31">
        <f t="shared" si="7"/>
        <v>5.7168906292723809E-2</v>
      </c>
      <c r="S42" s="31">
        <f t="shared" si="8"/>
        <v>2.0975124708665893</v>
      </c>
      <c r="T42" s="31">
        <f t="shared" si="9"/>
        <v>5.2839460475074422E-2</v>
      </c>
      <c r="U42" s="31">
        <f t="shared" si="10"/>
        <v>0.6448882145412389</v>
      </c>
      <c r="V42" s="47">
        <f t="shared" si="25"/>
        <v>6.1252573483408699E-5</v>
      </c>
      <c r="W42" s="31">
        <f t="shared" si="11"/>
        <v>0.92426922083341612</v>
      </c>
      <c r="X42" s="34">
        <f>(S42*H42*'Propiedades físicas'!$F$5*60*24*365)/(1000000)</f>
        <v>12011.650539816415</v>
      </c>
      <c r="Y42" s="34">
        <f>(U42*H42*'Propiedades físicas'!$F$7*60*24*365)/(1000000)</f>
        <v>1154.9255622037515</v>
      </c>
      <c r="Z42" s="31">
        <f t="shared" si="26"/>
        <v>2.2885642896595155</v>
      </c>
      <c r="AA42" s="31">
        <f t="shared" si="27"/>
        <v>103.71046536649958</v>
      </c>
      <c r="AB42" s="31">
        <f t="shared" si="28"/>
        <v>2.1152495328307808</v>
      </c>
      <c r="AC42" s="31">
        <f t="shared" si="29"/>
        <v>77.607961422063809</v>
      </c>
      <c r="AD42" s="31">
        <f t="shared" si="30"/>
        <v>1.9550600375777536</v>
      </c>
      <c r="AE42" s="31">
        <f t="shared" si="40"/>
        <v>23.86086393802584</v>
      </c>
      <c r="AF42" s="31">
        <f t="shared" si="31"/>
        <v>211.53816458665727</v>
      </c>
      <c r="AG42" s="31">
        <f t="shared" si="32"/>
        <v>1.0818682738083406E-2</v>
      </c>
      <c r="AH42" s="31">
        <f t="shared" si="33"/>
        <v>0.4902683426848693</v>
      </c>
      <c r="AI42" s="31">
        <f t="shared" si="33"/>
        <v>9.9993754647722775E-3</v>
      </c>
      <c r="AJ42" s="31">
        <f t="shared" si="33"/>
        <v>0.36687451445798785</v>
      </c>
      <c r="AK42" s="31">
        <f t="shared" si="33"/>
        <v>9.2421149696458541E-3</v>
      </c>
      <c r="AL42" s="31">
        <f t="shared" si="33"/>
        <v>0.11279696968464129</v>
      </c>
      <c r="AM42" s="31">
        <f t="shared" si="34"/>
        <v>1</v>
      </c>
      <c r="AN42" s="31">
        <f>(Z42*'Propiedades físicas'!$F$4)/1000</f>
        <v>2.012517665040785</v>
      </c>
      <c r="AO42" s="31">
        <f>(AA42*'Propiedades físicas'!$F$6)/1000</f>
        <v>3.3228833103426463</v>
      </c>
      <c r="AP42" s="31">
        <f>(AB42*'Propiedades físicas'!$F$9)/1000</f>
        <v>1.30500319927995</v>
      </c>
      <c r="AQ42" s="31">
        <f>(AC42*'Propiedades físicas'!$F$5)/1000</f>
        <v>22.85321639995513</v>
      </c>
      <c r="AR42" s="31">
        <f>(AD42*'Propiedades físicas'!$F$8)/1000</f>
        <v>0.69310788452206495</v>
      </c>
      <c r="AS42" s="31">
        <f>(AE42*'Propiedades físicas'!$F$7)/1000</f>
        <v>2.1973469600527995</v>
      </c>
      <c r="AT42" s="31">
        <f t="shared" si="35"/>
        <v>32.384075419193373</v>
      </c>
      <c r="AU42" s="31">
        <f t="shared" si="36"/>
        <v>6.2145287119977723E-2</v>
      </c>
      <c r="AV42" s="31">
        <f t="shared" si="39"/>
        <v>0.10260855890834672</v>
      </c>
      <c r="AW42" s="31">
        <f t="shared" si="39"/>
        <v>4.0297682808214483E-2</v>
      </c>
      <c r="AX42" s="31">
        <f t="shared" si="39"/>
        <v>0.70569303289142238</v>
      </c>
      <c r="AY42" s="31">
        <f t="shared" si="39"/>
        <v>2.1402738091181515E-2</v>
      </c>
      <c r="AZ42" s="31">
        <f t="shared" si="39"/>
        <v>6.7852700180857331E-2</v>
      </c>
      <c r="BA42" s="31">
        <f t="shared" si="37"/>
        <v>1.0000000000000002</v>
      </c>
      <c r="BB42" s="34">
        <f>AU42*'Propiedades físicas'!$C$4+'Diseño reactor'!AV42*'Propiedades físicas'!$C$5+'Diseño reactor'!AW42*'Propiedades físicas'!$C$8+'Diseño reactor'!AX42*'Propiedades físicas'!$C$9+'Diseño reactor'!AY42*'Propiedades físicas'!$C$7+'Diseño reactor'!AZ42*'Propiedades físicas'!$C$6</f>
        <v>891.77493743296873</v>
      </c>
      <c r="BC42" s="45">
        <f>AU42*'Propiedades físicas'!$L$4+'Diseño reactor'!AV42*'Propiedades físicas'!$L$5+'Diseño reactor'!AW42*'Propiedades físicas'!$L$8+AX42*'Propiedades físicas'!$L$9+'Diseño reactor'!AY42*'Propiedades físicas'!$L$7+'Diseño reactor'!AZ42*'Propiedades físicas'!$L$6</f>
        <v>1.6361455338802406</v>
      </c>
      <c r="BD42" s="29">
        <f t="shared" si="15"/>
        <v>10.347614967247234</v>
      </c>
      <c r="BE42" s="58">
        <f t="shared" si="16"/>
        <v>57.619571067086234</v>
      </c>
      <c r="BF42" s="30">
        <f>AU42*'Propiedades físicas'!$I$4+'Diseño reactor'!AV42*'Propiedades físicas'!$I$5+'Diseño reactor'!AW42*'Propiedades físicas'!$I$8+'Diseño reactor'!AX42*'Propiedades físicas'!$I$9+'Diseño reactor'!AY42*'Propiedades físicas'!$I$7+'Diseño reactor'!AZ42*'Propiedades físicas'!$I$6</f>
        <v>1.3204104941681291E-2</v>
      </c>
      <c r="BG42" s="24">
        <f>AU42*'Propiedades físicas'!$O$4+'Diseño reactor'!AV42*'Propiedades físicas'!$O$5+'Diseño reactor'!AW42*'Propiedades físicas'!$O$8+'Diseño reactor'!AX42*'Propiedades físicas'!$O$9+'Diseño reactor'!AY42*'Propiedades físicas'!$O$7+'Diseño reactor'!AZ42*'Propiedades físicas'!$O$6</f>
        <v>0.1411799475951892</v>
      </c>
      <c r="BH42" s="54">
        <f t="shared" si="17"/>
        <v>63410.400314403065</v>
      </c>
      <c r="BI42" s="34">
        <f t="shared" si="38"/>
        <v>153.02341229905673</v>
      </c>
      <c r="BJ42" s="27">
        <f t="shared" si="18"/>
        <v>5273.3263198575287</v>
      </c>
      <c r="BK42" s="34">
        <f t="shared" si="19"/>
        <v>572.68302576139831</v>
      </c>
      <c r="BL42" s="27">
        <f t="shared" si="20"/>
        <v>105.81133886743616</v>
      </c>
      <c r="BM42" s="34">
        <f t="shared" si="21"/>
        <v>1.1054421768707483</v>
      </c>
      <c r="BN42" s="45">
        <f t="shared" si="22"/>
        <v>66.103732693778966</v>
      </c>
      <c r="BO42" s="45">
        <f t="shared" si="23"/>
        <v>16.123349849401976</v>
      </c>
      <c r="BP42" s="66">
        <f t="shared" si="24"/>
        <v>6.8129586799238542</v>
      </c>
    </row>
    <row r="43" spans="5:68">
      <c r="E43" s="63" t="s">
        <v>100</v>
      </c>
      <c r="F43" s="91">
        <v>0.62</v>
      </c>
      <c r="G43" s="2"/>
      <c r="H43" s="68">
        <v>38</v>
      </c>
      <c r="I43" s="31">
        <f>('Propiedades físicas'!$C$10*'Diseño reactor'!H43)/1000</f>
        <v>33.259320700793189</v>
      </c>
      <c r="J43" s="31">
        <f t="shared" si="0"/>
        <v>13.710442378010596</v>
      </c>
      <c r="K43" s="31">
        <f>(I43*1000)/'Propiedades físicas'!$F$10</f>
        <v>217.25541227818852</v>
      </c>
      <c r="L43" s="31">
        <f t="shared" si="1"/>
        <v>31.036487468312643</v>
      </c>
      <c r="M43" s="31">
        <f t="shared" si="2"/>
        <v>186.21892480987586</v>
      </c>
      <c r="N43" s="31">
        <f t="shared" si="3"/>
        <v>0.81674967021875378</v>
      </c>
      <c r="O43" s="32">
        <f t="shared" si="4"/>
        <v>4.9004980213125222</v>
      </c>
      <c r="P43" s="33">
        <f t="shared" si="5"/>
        <v>6.3395038457069799E-2</v>
      </c>
      <c r="Q43" s="31">
        <f t="shared" si="6"/>
        <v>2.8113186159660746</v>
      </c>
      <c r="R43" s="31">
        <f t="shared" si="7"/>
        <v>5.8474398697402737E-2</v>
      </c>
      <c r="S43" s="31">
        <f t="shared" si="8"/>
        <v>2.0891794053464481</v>
      </c>
      <c r="T43" s="31">
        <f t="shared" si="9"/>
        <v>5.393569254379877E-2</v>
      </c>
      <c r="U43" s="31">
        <f t="shared" si="10"/>
        <v>0.64094454052048244</v>
      </c>
      <c r="V43" s="47">
        <f t="shared" si="25"/>
        <v>6.2779552646806983E-5</v>
      </c>
      <c r="W43" s="31">
        <f t="shared" si="11"/>
        <v>0.92238131122833467</v>
      </c>
      <c r="X43" s="34">
        <f>(S43*H43*'Propiedades físicas'!$F$5*60*24*365)/(1000000)</f>
        <v>12287.279731909181</v>
      </c>
      <c r="Y43" s="34">
        <f>(U43*H43*'Propiedades físicas'!$F$7*60*24*365)/(1000000)</f>
        <v>1178.886186080191</v>
      </c>
      <c r="Z43" s="31">
        <f t="shared" si="26"/>
        <v>2.4090114613686522</v>
      </c>
      <c r="AA43" s="31">
        <f t="shared" ref="AA43:AA74" si="41">Q43*$H43</f>
        <v>106.83010740671084</v>
      </c>
      <c r="AB43" s="31">
        <f t="shared" ref="AB43:AB74" si="42">R43*$H43</f>
        <v>2.2220271505013041</v>
      </c>
      <c r="AC43" s="31">
        <f t="shared" ref="AC43:AC74" si="43">S43*$H43</f>
        <v>79.388817403165021</v>
      </c>
      <c r="AD43" s="31">
        <f t="shared" ref="AD43:AD74" si="44">T43*$H43</f>
        <v>2.0495563166643533</v>
      </c>
      <c r="AE43" s="31">
        <f t="shared" si="40"/>
        <v>24.355892539778331</v>
      </c>
      <c r="AF43" s="31">
        <f t="shared" si="31"/>
        <v>217.25541227818852</v>
      </c>
      <c r="AG43" s="31">
        <f t="shared" si="32"/>
        <v>1.1088384110237912E-2</v>
      </c>
      <c r="AH43" s="31">
        <f t="shared" si="33"/>
        <v>0.49172587364552439</v>
      </c>
      <c r="AI43" s="31">
        <f t="shared" si="33"/>
        <v>1.0227718275004677E-2</v>
      </c>
      <c r="AJ43" s="31">
        <f t="shared" si="33"/>
        <v>0.3654169834973327</v>
      </c>
      <c r="AK43" s="31">
        <f t="shared" si="33"/>
        <v>9.4338561933728169E-3</v>
      </c>
      <c r="AL43" s="31">
        <f t="shared" si="33"/>
        <v>0.11210718427852744</v>
      </c>
      <c r="AM43" s="31">
        <f t="shared" si="34"/>
        <v>0.99999999999999978</v>
      </c>
      <c r="AN43" s="31">
        <f>(Z43*'Propiedades físicas'!$F$4)/1000</f>
        <v>2.1184364988983653</v>
      </c>
      <c r="AO43" s="31">
        <f>(AA43*'Propiedades físicas'!$F$6)/1000</f>
        <v>3.4228366413110152</v>
      </c>
      <c r="AP43" s="31">
        <f>(AB43*'Propiedades físicas'!$F$9)/1000</f>
        <v>1.3708796505017795</v>
      </c>
      <c r="AQ43" s="31">
        <f>(AC43*'Propiedades físicas'!$F$5)/1000</f>
        <v>23.377625060710006</v>
      </c>
      <c r="AR43" s="31">
        <f>(AD43*'Propiedades físicas'!$F$8)/1000</f>
        <v>0.72660870538384636</v>
      </c>
      <c r="AS43" s="31">
        <f>(AE43*'Propiedades físicas'!$F$7)/1000</f>
        <v>2.2429341439881862</v>
      </c>
      <c r="AT43" s="31">
        <f t="shared" si="35"/>
        <v>33.259320700793197</v>
      </c>
      <c r="AU43" s="31">
        <f t="shared" si="36"/>
        <v>6.3694520942150307E-2</v>
      </c>
      <c r="AV43" s="31">
        <f t="shared" si="39"/>
        <v>0.10291360644745172</v>
      </c>
      <c r="AW43" s="31">
        <f t="shared" si="39"/>
        <v>4.1217908893403397E-2</v>
      </c>
      <c r="AX43" s="31">
        <f t="shared" si="39"/>
        <v>0.70288943274035287</v>
      </c>
      <c r="AY43" s="31">
        <f t="shared" si="39"/>
        <v>2.184676926869759E-2</v>
      </c>
      <c r="AZ43" s="31">
        <f t="shared" si="39"/>
        <v>6.7437761707944174E-2</v>
      </c>
      <c r="BA43" s="31">
        <f t="shared" si="37"/>
        <v>1</v>
      </c>
      <c r="BB43" s="34">
        <f>AU43*'Propiedades físicas'!$C$4+'Diseño reactor'!AV43*'Propiedades físicas'!$C$5+'Diseño reactor'!AW43*'Propiedades físicas'!$C$8+'Diseño reactor'!AX43*'Propiedades físicas'!$C$9+'Diseño reactor'!AY43*'Propiedades físicas'!$C$7+'Diseño reactor'!AZ43*'Propiedades físicas'!$C$6</f>
        <v>891.679932110398</v>
      </c>
      <c r="BC43" s="45">
        <f>AU43*'Propiedades físicas'!$L$4+'Diseño reactor'!AV43*'Propiedades físicas'!$L$5+'Diseño reactor'!AW43*'Propiedades físicas'!$L$8+AX43*'Propiedades físicas'!$L$9+'Diseño reactor'!AY43*'Propiedades físicas'!$L$7+'Diseño reactor'!AZ43*'Propiedades físicas'!$L$6</f>
        <v>1.6373021033262949</v>
      </c>
      <c r="BD43" s="29">
        <f t="shared" si="15"/>
        <v>10.320283937768927</v>
      </c>
      <c r="BE43" s="58">
        <f t="shared" si="16"/>
        <v>57.387770057350423</v>
      </c>
      <c r="BF43" s="30">
        <f>AU43*'Propiedades físicas'!$I$4+'Diseño reactor'!AV43*'Propiedades físicas'!$I$5+'Diseño reactor'!AW43*'Propiedades físicas'!$I$8+'Diseño reactor'!AX43*'Propiedades físicas'!$I$9+'Diseño reactor'!AY43*'Propiedades físicas'!$I$7+'Diseño reactor'!AZ43*'Propiedades físicas'!$I$6</f>
        <v>1.3241231591407318E-2</v>
      </c>
      <c r="BG43" s="24">
        <f>AU43*'Propiedades físicas'!$O$4+'Diseño reactor'!AV43*'Propiedades físicas'!$O$5+'Diseño reactor'!AW43*'Propiedades físicas'!$O$8+'Diseño reactor'!AX43*'Propiedades físicas'!$O$9+'Diseño reactor'!AY43*'Propiedades físicas'!$O$7+'Diseño reactor'!AZ43*'Propiedades físicas'!$O$6</f>
        <v>0.14117140824903721</v>
      </c>
      <c r="BH43" s="54">
        <f t="shared" si="17"/>
        <v>63225.869506499024</v>
      </c>
      <c r="BI43" s="34">
        <f t="shared" si="38"/>
        <v>153.57143917553606</v>
      </c>
      <c r="BJ43" s="27">
        <f t="shared" si="18"/>
        <v>5269.3661996805085</v>
      </c>
      <c r="BK43" s="34">
        <f t="shared" si="19"/>
        <v>572.218343837519</v>
      </c>
      <c r="BL43" s="27">
        <f t="shared" si="20"/>
        <v>105.79546513872164</v>
      </c>
      <c r="BM43" s="34">
        <f t="shared" si="21"/>
        <v>1.1054421768707483</v>
      </c>
      <c r="BN43" s="45">
        <f t="shared" si="22"/>
        <v>66.475373364523691</v>
      </c>
      <c r="BO43" s="45">
        <f t="shared" si="23"/>
        <v>16.35472486307734</v>
      </c>
      <c r="BP43" s="66">
        <f t="shared" si="24"/>
        <v>6.8122328607626761</v>
      </c>
    </row>
    <row r="44" spans="5:68">
      <c r="E44" s="63" t="s">
        <v>101</v>
      </c>
      <c r="F44" s="7">
        <f>2/3</f>
        <v>0.66666666666666663</v>
      </c>
      <c r="H44" s="68">
        <v>39</v>
      </c>
      <c r="I44" s="31">
        <f>('Propiedades físicas'!$C$10*'Diseño reactor'!H44)/1000</f>
        <v>34.134565982393021</v>
      </c>
      <c r="J44" s="31">
        <f t="shared" si="0"/>
        <v>13.358892573446218</v>
      </c>
      <c r="K44" s="31">
        <f>(I44*1000)/'Propiedades físicas'!$F$10</f>
        <v>222.97265996971981</v>
      </c>
      <c r="L44" s="31">
        <f t="shared" si="1"/>
        <v>31.853237138531401</v>
      </c>
      <c r="M44" s="31">
        <f t="shared" si="2"/>
        <v>191.11942283118839</v>
      </c>
      <c r="N44" s="31">
        <f t="shared" si="3"/>
        <v>0.81674967021875389</v>
      </c>
      <c r="O44" s="32">
        <f t="shared" si="4"/>
        <v>4.9004980213125231</v>
      </c>
      <c r="P44" s="33">
        <f t="shared" si="5"/>
        <v>6.4930701681583533E-2</v>
      </c>
      <c r="Q44" s="31">
        <f t="shared" si="6"/>
        <v>2.8195959098128704</v>
      </c>
      <c r="R44" s="31">
        <f t="shared" si="7"/>
        <v>5.9768782216426466E-2</v>
      </c>
      <c r="S44" s="31">
        <f t="shared" si="8"/>
        <v>2.080902111499654</v>
      </c>
      <c r="T44" s="31">
        <f t="shared" si="9"/>
        <v>5.5017229679004701E-2</v>
      </c>
      <c r="U44" s="31">
        <f t="shared" si="10"/>
        <v>0.63703295664173931</v>
      </c>
      <c r="V44" s="47">
        <f t="shared" si="25"/>
        <v>6.4300306519626417E-5</v>
      </c>
      <c r="W44" s="31">
        <f t="shared" si="11"/>
        <v>0.92050109837914862</v>
      </c>
      <c r="X44" s="34">
        <f>(S44*H44*'Propiedades físicas'!$F$5*60*24*365)/(1000000)</f>
        <v>12560.666096661078</v>
      </c>
      <c r="Y44" s="34">
        <f>(U44*H44*'Propiedades físicas'!$F$7*60*24*365)/(1000000)</f>
        <v>1202.5256190473608</v>
      </c>
      <c r="Z44" s="31">
        <f t="shared" si="26"/>
        <v>2.532297365581758</v>
      </c>
      <c r="AA44" s="31">
        <f t="shared" si="41"/>
        <v>109.96424048270195</v>
      </c>
      <c r="AB44" s="31">
        <f t="shared" si="42"/>
        <v>2.3309825064406322</v>
      </c>
      <c r="AC44" s="31">
        <f t="shared" si="43"/>
        <v>81.155182348486505</v>
      </c>
      <c r="AD44" s="31">
        <f t="shared" si="44"/>
        <v>2.1456719574811833</v>
      </c>
      <c r="AE44" s="31">
        <f t="shared" si="40"/>
        <v>24.844285309027832</v>
      </c>
      <c r="AF44" s="31">
        <f t="shared" si="31"/>
        <v>222.97265996971987</v>
      </c>
      <c r="AG44" s="31">
        <f t="shared" si="32"/>
        <v>1.1356985945835911E-2</v>
      </c>
      <c r="AH44" s="31">
        <f t="shared" si="33"/>
        <v>0.49317364961980231</v>
      </c>
      <c r="AI44" s="31">
        <f t="shared" si="33"/>
        <v>1.0454118037418508E-2</v>
      </c>
      <c r="AJ44" s="31">
        <f t="shared" si="33"/>
        <v>0.36396920752305478</v>
      </c>
      <c r="AK44" s="31">
        <f t="shared" si="33"/>
        <v>9.6230271360290085E-3</v>
      </c>
      <c r="AL44" s="31">
        <f t="shared" si="33"/>
        <v>0.11142301173785941</v>
      </c>
      <c r="AM44" s="31">
        <f t="shared" si="34"/>
        <v>0.99999999999999989</v>
      </c>
      <c r="AN44" s="31">
        <f>(Z44*'Propiedades físicas'!$F$4)/1000</f>
        <v>2.2268516573452861</v>
      </c>
      <c r="AO44" s="31">
        <f>(AA44*'Propiedades físicas'!$F$6)/1000</f>
        <v>3.5232542650657708</v>
      </c>
      <c r="AP44" s="31">
        <f>(AB44*'Propiedades físicas'!$F$9)/1000</f>
        <v>1.4380996573485478</v>
      </c>
      <c r="AQ44" s="31">
        <f>(AC44*'Propiedades físicas'!$F$5)/1000</f>
        <v>23.897766546158824</v>
      </c>
      <c r="AR44" s="31">
        <f>(AD44*'Propiedades físicas'!$F$8)/1000</f>
        <v>0.76068362236622888</v>
      </c>
      <c r="AS44" s="31">
        <f>(AE44*'Propiedades físicas'!$F$7)/1000</f>
        <v>2.2879102341083732</v>
      </c>
      <c r="AT44" s="31">
        <f t="shared" si="35"/>
        <v>34.134565982393035</v>
      </c>
      <c r="AU44" s="31">
        <f t="shared" si="36"/>
        <v>6.5237438744465637E-2</v>
      </c>
      <c r="AV44" s="31">
        <f t="shared" si="39"/>
        <v>0.10321661235953906</v>
      </c>
      <c r="AW44" s="31">
        <f t="shared" si="39"/>
        <v>4.2130304457081269E-2</v>
      </c>
      <c r="AX44" s="31">
        <f t="shared" si="39"/>
        <v>0.70010459656893076</v>
      </c>
      <c r="AY44" s="31">
        <f t="shared" si="39"/>
        <v>2.2284848231513985E-2</v>
      </c>
      <c r="AZ44" s="31">
        <f t="shared" si="39"/>
        <v>6.7026199638469147E-2</v>
      </c>
      <c r="BA44" s="31">
        <f t="shared" si="37"/>
        <v>0.99999999999999989</v>
      </c>
      <c r="BB44" s="34">
        <f>AU44*'Propiedades físicas'!$C$4+'Diseño reactor'!AV44*'Propiedades físicas'!$C$5+'Diseño reactor'!AW44*'Propiedades físicas'!$C$8+'Diseño reactor'!AX44*'Propiedades físicas'!$C$9+'Diseño reactor'!AY44*'Propiedades físicas'!$C$7+'Diseño reactor'!AZ44*'Propiedades físicas'!$C$6</f>
        <v>891.58567065617763</v>
      </c>
      <c r="BC44" s="45">
        <f>AU44*'Propiedades físicas'!$L$4+'Diseño reactor'!AV44*'Propiedades físicas'!$L$5+'Diseño reactor'!AW44*'Propiedades físicas'!$L$8+AX44*'Propiedades físicas'!$L$9+'Diseño reactor'!AY44*'Propiedades físicas'!$L$7+'Diseño reactor'!AZ44*'Propiedades físicas'!$L$6</f>
        <v>1.6384547340346751</v>
      </c>
      <c r="BD44" s="29">
        <f t="shared" si="15"/>
        <v>10.293089451219368</v>
      </c>
      <c r="BE44" s="58">
        <f t="shared" si="16"/>
        <v>57.16661563918062</v>
      </c>
      <c r="BF44" s="30">
        <f>AU44*'Propiedades físicas'!$I$4+'Diseño reactor'!AV44*'Propiedades físicas'!$I$5+'Diseño reactor'!AW44*'Propiedades físicas'!$I$8+'Diseño reactor'!AX44*'Propiedades físicas'!$I$9+'Diseño reactor'!AY44*'Propiedades físicas'!$I$7+'Diseño reactor'!AZ44*'Propiedades físicas'!$I$6</f>
        <v>1.3278080046543643E-2</v>
      </c>
      <c r="BG44" s="24">
        <f>AU44*'Propiedades físicas'!$O$4+'Diseño reactor'!AV44*'Propiedades físicas'!$O$5+'Diseño reactor'!AW44*'Propiedades físicas'!$O$8+'Diseño reactor'!AX44*'Propiedades físicas'!$O$9+'Diseño reactor'!AY44*'Propiedades físicas'!$O$7+'Diseño reactor'!AZ44*'Propiedades físicas'!$O$6</f>
        <v>0.14116320912500654</v>
      </c>
      <c r="BH44" s="54">
        <f t="shared" si="17"/>
        <v>63043.744030563757</v>
      </c>
      <c r="BI44" s="34">
        <f t="shared" si="38"/>
        <v>154.11616982924539</v>
      </c>
      <c r="BJ44" s="27">
        <f t="shared" si="18"/>
        <v>5265.4531943299016</v>
      </c>
      <c r="BK44" s="34">
        <f t="shared" si="19"/>
        <v>571.76020800701974</v>
      </c>
      <c r="BL44" s="27">
        <f t="shared" si="20"/>
        <v>105.77979444123507</v>
      </c>
      <c r="BM44" s="34">
        <f t="shared" si="21"/>
        <v>1.1054421768707483</v>
      </c>
      <c r="BN44" s="45">
        <f t="shared" si="22"/>
        <v>66.850512587417271</v>
      </c>
      <c r="BO44" s="45">
        <f t="shared" si="23"/>
        <v>16.585159315570543</v>
      </c>
      <c r="BP44" s="66">
        <f t="shared" si="24"/>
        <v>6.8115127245873293</v>
      </c>
    </row>
    <row r="45" spans="5:68">
      <c r="E45" s="63" t="s">
        <v>102</v>
      </c>
      <c r="F45" s="7">
        <f>1/3</f>
        <v>0.33333333333333331</v>
      </c>
      <c r="H45" s="68">
        <v>40</v>
      </c>
      <c r="I45" s="31">
        <f>('Propiedades físicas'!$C$10*'Diseño reactor'!H45)/1000</f>
        <v>35.009811263992837</v>
      </c>
      <c r="J45" s="31">
        <f t="shared" si="0"/>
        <v>13.024920259110063</v>
      </c>
      <c r="K45" s="31">
        <f>(I45*1000)/'Propiedades físicas'!$F$10</f>
        <v>228.68990766125108</v>
      </c>
      <c r="L45" s="31">
        <f t="shared" si="1"/>
        <v>32.669986808750153</v>
      </c>
      <c r="M45" s="31">
        <f t="shared" si="2"/>
        <v>196.01992085250092</v>
      </c>
      <c r="N45" s="31">
        <f t="shared" si="3"/>
        <v>0.81674967021875378</v>
      </c>
      <c r="O45" s="32">
        <f t="shared" si="4"/>
        <v>4.9004980213125231</v>
      </c>
      <c r="P45" s="33">
        <f t="shared" si="5"/>
        <v>6.6460116947805056E-2</v>
      </c>
      <c r="Q45" s="31">
        <f t="shared" si="6"/>
        <v>2.8278179374928865</v>
      </c>
      <c r="R45" s="31">
        <f t="shared" si="7"/>
        <v>6.1052159888535087E-2</v>
      </c>
      <c r="S45" s="31">
        <f t="shared" si="8"/>
        <v>2.0726800838196371</v>
      </c>
      <c r="T45" s="31">
        <f t="shared" si="9"/>
        <v>5.6084256216138891E-2</v>
      </c>
      <c r="U45" s="31">
        <f t="shared" si="10"/>
        <v>0.63315313716627475</v>
      </c>
      <c r="V45" s="47">
        <f t="shared" si="25"/>
        <v>6.5814873093942864E-5</v>
      </c>
      <c r="W45" s="31">
        <f t="shared" si="11"/>
        <v>0.91862853531363564</v>
      </c>
      <c r="X45" s="34">
        <f>(S45*H45*'Propiedades físicas'!$F$5*60*24*365)/(1000000)</f>
        <v>12831.83240043252</v>
      </c>
      <c r="Y45" s="34">
        <f>(U45*H45*'Propiedades físicas'!$F$7*60*24*365)/(1000000)</f>
        <v>1225.8478901721264</v>
      </c>
      <c r="Z45" s="31">
        <f t="shared" si="26"/>
        <v>2.6584046779122024</v>
      </c>
      <c r="AA45" s="31">
        <f t="shared" si="41"/>
        <v>113.11271749971546</v>
      </c>
      <c r="AB45" s="31">
        <f t="shared" si="42"/>
        <v>2.4420863955414034</v>
      </c>
      <c r="AC45" s="31">
        <f t="shared" si="43"/>
        <v>82.907203352785487</v>
      </c>
      <c r="AD45" s="31">
        <f t="shared" si="44"/>
        <v>2.2433702486455558</v>
      </c>
      <c r="AE45" s="31">
        <f t="shared" si="40"/>
        <v>25.326125486650991</v>
      </c>
      <c r="AF45" s="31">
        <f t="shared" si="31"/>
        <v>228.68990766125111</v>
      </c>
      <c r="AG45" s="31">
        <f t="shared" si="32"/>
        <v>1.1624494955194905E-2</v>
      </c>
      <c r="AH45" s="31">
        <f t="shared" si="33"/>
        <v>0.49461175902552135</v>
      </c>
      <c r="AI45" s="31">
        <f t="shared" si="33"/>
        <v>1.0678592774451441E-2</v>
      </c>
      <c r="AJ45" s="31">
        <f t="shared" si="33"/>
        <v>0.3625310981173358</v>
      </c>
      <c r="AK45" s="31">
        <f t="shared" si="33"/>
        <v>9.8096600396051017E-3</v>
      </c>
      <c r="AL45" s="31">
        <f t="shared" si="33"/>
        <v>0.11074439508789138</v>
      </c>
      <c r="AM45" s="31">
        <f t="shared" si="34"/>
        <v>1.0000000000000002</v>
      </c>
      <c r="AN45" s="31">
        <f>(Z45*'Propiedades físicas'!$F$4)/1000</f>
        <v>2.3377479056624324</v>
      </c>
      <c r="AO45" s="31">
        <f>(AA45*'Propiedades físicas'!$F$6)/1000</f>
        <v>3.6241314686908832</v>
      </c>
      <c r="AP45" s="31">
        <f>(AB45*'Propiedades físicas'!$F$9)/1000</f>
        <v>1.5066452017292686</v>
      </c>
      <c r="AQ45" s="31">
        <f>(AC45*'Propiedades físicas'!$F$5)/1000</f>
        <v>24.413684171294747</v>
      </c>
      <c r="AR45" s="31">
        <f>(AD45*'Propiedades físicas'!$F$8)/1000</f>
        <v>0.79531962054982219</v>
      </c>
      <c r="AS45" s="31">
        <f>(AE45*'Propiedades físicas'!$F$7)/1000</f>
        <v>2.3322828960656898</v>
      </c>
      <c r="AT45" s="31">
        <f t="shared" si="35"/>
        <v>35.009811263992844</v>
      </c>
      <c r="AU45" s="31">
        <f t="shared" si="36"/>
        <v>6.6774079072707743E-2</v>
      </c>
      <c r="AV45" s="31">
        <f t="shared" si="39"/>
        <v>0.10351759514962759</v>
      </c>
      <c r="AW45" s="31">
        <f t="shared" si="39"/>
        <v>4.3034942130031832E-2</v>
      </c>
      <c r="AX45" s="31">
        <f t="shared" si="39"/>
        <v>0.69733835430309554</v>
      </c>
      <c r="AY45" s="31">
        <f t="shared" si="39"/>
        <v>2.27170496451033E-2</v>
      </c>
      <c r="AZ45" s="31">
        <f t="shared" si="39"/>
        <v>6.6617979699433963E-2</v>
      </c>
      <c r="BA45" s="31">
        <f t="shared" si="37"/>
        <v>1</v>
      </c>
      <c r="BB45" s="34">
        <f>AU45*'Propiedades físicas'!$C$4+'Diseño reactor'!AV45*'Propiedades físicas'!$C$5+'Diseño reactor'!AW45*'Propiedades físicas'!$C$8+'Diseño reactor'!AX45*'Propiedades físicas'!$C$9+'Diseño reactor'!AY45*'Propiedades físicas'!$C$7+'Diseño reactor'!AZ45*'Propiedades físicas'!$C$6</f>
        <v>891.49214570641925</v>
      </c>
      <c r="BC45" s="45">
        <f>AU45*'Propiedades físicas'!$L$4+'Diseño reactor'!AV45*'Propiedades físicas'!$L$5+'Diseño reactor'!AW45*'Propiedades físicas'!$L$8+AX45*'Propiedades físicas'!$L$9+'Diseño reactor'!AY45*'Propiedades físicas'!$L$7+'Diseño reactor'!AZ45*'Propiedades físicas'!$L$6</f>
        <v>1.6396034408607392</v>
      </c>
      <c r="BD45" s="29">
        <f t="shared" si="15"/>
        <v>10.266030563573553</v>
      </c>
      <c r="BE45" s="58">
        <f t="shared" si="16"/>
        <v>56.955318465903893</v>
      </c>
      <c r="BF45" s="30">
        <f>AU45*'Propiedades físicas'!$I$4+'Diseño reactor'!AV45*'Propiedades físicas'!$I$5+'Diseño reactor'!AW45*'Propiedades físicas'!$I$8+'Diseño reactor'!AX45*'Propiedades físicas'!$I$9+'Diseño reactor'!AY45*'Propiedades físicas'!$I$7+'Diseño reactor'!AZ45*'Propiedades físicas'!$I$6</f>
        <v>1.3314652972878559E-2</v>
      </c>
      <c r="BG45" s="24">
        <f>AU45*'Propiedades físicas'!$O$4+'Diseño reactor'!AV45*'Propiedades físicas'!$O$5+'Diseño reactor'!AW45*'Propiedades físicas'!$O$8+'Diseño reactor'!AX45*'Propiedades físicas'!$O$9+'Diseño reactor'!AY45*'Propiedades físicas'!$O$7+'Diseño reactor'!AZ45*'Propiedades físicas'!$O$6</f>
        <v>0.14115534554015313</v>
      </c>
      <c r="BH45" s="54">
        <f t="shared" si="17"/>
        <v>62863.979394764043</v>
      </c>
      <c r="BI45" s="34">
        <f t="shared" si="38"/>
        <v>154.65762734425363</v>
      </c>
      <c r="BJ45" s="27">
        <f t="shared" si="18"/>
        <v>5261.5865254308492</v>
      </c>
      <c r="BK45" s="34">
        <f t="shared" si="19"/>
        <v>571.30851083585014</v>
      </c>
      <c r="BL45" s="27">
        <f t="shared" si="20"/>
        <v>105.76432392997752</v>
      </c>
      <c r="BM45" s="34">
        <f t="shared" si="21"/>
        <v>1.1054421768707483</v>
      </c>
      <c r="BN45" s="45">
        <f t="shared" si="22"/>
        <v>67.229131021056304</v>
      </c>
      <c r="BO45" s="45">
        <f t="shared" si="23"/>
        <v>16.814658925418691</v>
      </c>
      <c r="BP45" s="66">
        <f t="shared" si="24"/>
        <v>6.8107982151393731</v>
      </c>
    </row>
    <row r="46" spans="5:68" ht="18">
      <c r="E46" s="44" t="s">
        <v>133</v>
      </c>
      <c r="F46" s="7">
        <v>3.7926333712328604</v>
      </c>
      <c r="H46" s="68">
        <v>41</v>
      </c>
      <c r="I46" s="31">
        <f>('Propiedades físicas'!$C$10*'Diseño reactor'!H46)/1000</f>
        <v>35.885056545592654</v>
      </c>
      <c r="J46" s="31">
        <f t="shared" si="0"/>
        <v>12.707239277180552</v>
      </c>
      <c r="K46" s="31">
        <f>(I46*1000)/'Propiedades físicas'!$F$10</f>
        <v>234.40715535278235</v>
      </c>
      <c r="L46" s="31">
        <f t="shared" si="1"/>
        <v>33.486736478968908</v>
      </c>
      <c r="M46" s="31">
        <f t="shared" si="2"/>
        <v>200.92041887381345</v>
      </c>
      <c r="N46" s="31">
        <f t="shared" si="3"/>
        <v>0.81674967021875389</v>
      </c>
      <c r="O46" s="32">
        <f t="shared" si="4"/>
        <v>4.9004980213125231</v>
      </c>
      <c r="P46" s="33">
        <f t="shared" si="5"/>
        <v>6.7983322308737507E-2</v>
      </c>
      <c r="Q46" s="31">
        <f t="shared" si="6"/>
        <v>2.835985198807506</v>
      </c>
      <c r="R46" s="31">
        <f t="shared" si="7"/>
        <v>6.2324633630117254E-2</v>
      </c>
      <c r="S46" s="31">
        <f t="shared" si="8"/>
        <v>2.0645128225050167</v>
      </c>
      <c r="T46" s="31">
        <f t="shared" si="9"/>
        <v>5.7136953964797753E-2</v>
      </c>
      <c r="U46" s="31">
        <f t="shared" si="10"/>
        <v>0.6293047603151013</v>
      </c>
      <c r="V46" s="47">
        <f t="shared" si="25"/>
        <v>6.7323290053312863E-5</v>
      </c>
      <c r="W46" s="31">
        <f t="shared" si="11"/>
        <v>0.91676357544101705</v>
      </c>
      <c r="X46" s="34">
        <f>(S46*H46*'Propiedades físicas'!$F$5*60*24*365)/(1000000)</f>
        <v>13100.801132831439</v>
      </c>
      <c r="Y46" s="34">
        <f>(U46*H46*'Propiedades físicas'!$F$7*60*24*365)/(1000000)</f>
        <v>1248.8569733132003</v>
      </c>
      <c r="Z46" s="31">
        <f t="shared" si="26"/>
        <v>2.787316214658238</v>
      </c>
      <c r="AA46" s="31">
        <f t="shared" si="41"/>
        <v>116.27539315110775</v>
      </c>
      <c r="AB46" s="31">
        <f t="shared" si="42"/>
        <v>2.5553099788348073</v>
      </c>
      <c r="AC46" s="31">
        <f t="shared" si="43"/>
        <v>84.645025722705682</v>
      </c>
      <c r="AD46" s="31">
        <f t="shared" si="44"/>
        <v>2.3426151125567078</v>
      </c>
      <c r="AE46" s="31">
        <f t="shared" si="40"/>
        <v>25.801495172919154</v>
      </c>
      <c r="AF46" s="31">
        <f t="shared" si="31"/>
        <v>234.40715535278233</v>
      </c>
      <c r="AG46" s="31">
        <f t="shared" si="32"/>
        <v>1.1890917794140423E-2</v>
      </c>
      <c r="AH46" s="31">
        <f t="shared" si="33"/>
        <v>0.49604028928260957</v>
      </c>
      <c r="AI46" s="31">
        <f t="shared" si="33"/>
        <v>1.0901160312231385E-2</v>
      </c>
      <c r="AJ46" s="31">
        <f t="shared" si="33"/>
        <v>0.36110256786024758</v>
      </c>
      <c r="AK46" s="31">
        <f t="shared" si="33"/>
        <v>9.9937867042969586E-3</v>
      </c>
      <c r="AL46" s="31">
        <f t="shared" si="33"/>
        <v>0.1100712780464741</v>
      </c>
      <c r="AM46" s="31">
        <f t="shared" si="34"/>
        <v>1</v>
      </c>
      <c r="AN46" s="31">
        <f>(Z46*'Propiedades físicas'!$F$4)/1000</f>
        <v>2.4511101328461615</v>
      </c>
      <c r="AO46" s="31">
        <f>(AA46*'Propiedades físicas'!$F$6)/1000</f>
        <v>3.7254635965614922</v>
      </c>
      <c r="AP46" s="31">
        <f>(AB46*'Propiedades físicas'!$F$9)/1000</f>
        <v>1.5764984914421341</v>
      </c>
      <c r="AQ46" s="31">
        <f>(AC46*'Propiedades físicas'!$F$5)/1000</f>
        <v>24.925420724565146</v>
      </c>
      <c r="AR46" s="31">
        <f>(AD46*'Propiedades físicas'!$F$8)/1000</f>
        <v>0.83050390970360377</v>
      </c>
      <c r="AS46" s="31">
        <f>(AE46*'Propiedades físicas'!$F$7)/1000</f>
        <v>2.3760596904741251</v>
      </c>
      <c r="AT46" s="31">
        <f t="shared" si="35"/>
        <v>35.885056545592654</v>
      </c>
      <c r="AU46" s="31">
        <f t="shared" si="36"/>
        <v>6.8304480159644701E-2</v>
      </c>
      <c r="AV46" s="31">
        <f t="shared" si="39"/>
        <v>0.10381657311388709</v>
      </c>
      <c r="AW46" s="31">
        <f t="shared" si="39"/>
        <v>4.3931893751906516E-2</v>
      </c>
      <c r="AX46" s="31">
        <f t="shared" si="39"/>
        <v>0.69459053778825508</v>
      </c>
      <c r="AY46" s="31">
        <f t="shared" si="39"/>
        <v>2.3143447151836936E-2</v>
      </c>
      <c r="AZ46" s="31">
        <f t="shared" si="39"/>
        <v>6.6213068034469885E-2</v>
      </c>
      <c r="BA46" s="31">
        <f t="shared" si="37"/>
        <v>1.0000000000000002</v>
      </c>
      <c r="BB46" s="34">
        <f>AU46*'Propiedades físicas'!$C$4+'Diseño reactor'!AV46*'Propiedades físicas'!$C$5+'Diseño reactor'!AW46*'Propiedades físicas'!$C$8+'Diseño reactor'!AX46*'Propiedades físicas'!$C$9+'Diseño reactor'!AY46*'Propiedades físicas'!$C$7+'Diseño reactor'!AZ46*'Propiedades físicas'!$C$6</f>
        <v>891.39934998520005</v>
      </c>
      <c r="BC46" s="45">
        <f>AU46*'Propiedades físicas'!$L$4+'Diseño reactor'!AV46*'Propiedades físicas'!$L$5+'Diseño reactor'!AW46*'Propiedades físicas'!$L$8+AX46*'Propiedades físicas'!$L$9+'Diseño reactor'!AY46*'Propiedades físicas'!$L$7+'Diseño reactor'!AZ46*'Propiedades físicas'!$L$6</f>
        <v>1.6407482386496393</v>
      </c>
      <c r="BD46" s="29">
        <f t="shared" si="15"/>
        <v>10.239106338524625</v>
      </c>
      <c r="BE46" s="58">
        <f t="shared" si="16"/>
        <v>56.753166116851745</v>
      </c>
      <c r="BF46" s="30">
        <f>AU46*'Propiedades físicas'!$I$4+'Diseño reactor'!AV46*'Propiedades físicas'!$I$5+'Diseño reactor'!AW46*'Propiedades físicas'!$I$8+'Diseño reactor'!AX46*'Propiedades físicas'!$I$9+'Diseño reactor'!AY46*'Propiedades físicas'!$I$7+'Diseño reactor'!AZ46*'Propiedades físicas'!$I$6</f>
        <v>1.3350953005126245E-2</v>
      </c>
      <c r="BG46" s="24">
        <f>AU46*'Propiedades físicas'!$O$4+'Diseño reactor'!AV46*'Propiedades físicas'!$O$5+'Diseño reactor'!AW46*'Propiedades físicas'!$O$8+'Diseño reactor'!AX46*'Propiedades físicas'!$O$9+'Diseño reactor'!AY46*'Propiedades físicas'!$O$7+'Diseño reactor'!AZ46*'Propiedades físicas'!$O$6</f>
        <v>0.14114781287672348</v>
      </c>
      <c r="BH46" s="54">
        <f t="shared" si="17"/>
        <v>62686.532185570257</v>
      </c>
      <c r="BI46" s="34">
        <f t="shared" si="38"/>
        <v>155.19583464312691</v>
      </c>
      <c r="BJ46" s="27">
        <f t="shared" si="18"/>
        <v>5257.7654314658112</v>
      </c>
      <c r="BK46" s="34">
        <f t="shared" si="19"/>
        <v>570.8631471309551</v>
      </c>
      <c r="BL46" s="27">
        <f t="shared" si="20"/>
        <v>105.74905080887359</v>
      </c>
      <c r="BM46" s="34">
        <f t="shared" si="21"/>
        <v>1.1054421768707483</v>
      </c>
      <c r="BN46" s="45">
        <f t="shared" si="22"/>
        <v>67.61120943916859</v>
      </c>
      <c r="BO46" s="45">
        <f t="shared" si="23"/>
        <v>17.043229364935961</v>
      </c>
      <c r="BP46" s="66">
        <f t="shared" si="24"/>
        <v>6.8100892768324055</v>
      </c>
    </row>
    <row r="47" spans="5:68" ht="18">
      <c r="E47" s="44" t="s">
        <v>144</v>
      </c>
      <c r="F47" s="7">
        <f>F46/(PI()*F16)</f>
        <v>0.92864053594921392</v>
      </c>
      <c r="H47" s="68">
        <v>42</v>
      </c>
      <c r="I47" s="31">
        <f>('Propiedades físicas'!$C$10*'Diseño reactor'!H47)/1000</f>
        <v>36.760301827192478</v>
      </c>
      <c r="J47" s="31">
        <f t="shared" si="0"/>
        <v>12.404685961057204</v>
      </c>
      <c r="K47" s="31">
        <f>(I47*1000)/'Propiedades físicas'!$F$10</f>
        <v>240.12440304431365</v>
      </c>
      <c r="L47" s="31">
        <f t="shared" si="1"/>
        <v>34.303486149187663</v>
      </c>
      <c r="M47" s="31">
        <f t="shared" si="2"/>
        <v>205.82091689512598</v>
      </c>
      <c r="N47" s="31">
        <f t="shared" si="3"/>
        <v>0.81674967021875389</v>
      </c>
      <c r="O47" s="32">
        <f t="shared" si="4"/>
        <v>4.9004980213125231</v>
      </c>
      <c r="P47" s="33">
        <f t="shared" si="5"/>
        <v>6.9500355508995804E-2</v>
      </c>
      <c r="Q47" s="31">
        <f t="shared" si="6"/>
        <v>2.8440981879295419</v>
      </c>
      <c r="R47" s="31">
        <f t="shared" si="7"/>
        <v>6.3586304249467193E-2</v>
      </c>
      <c r="S47" s="31">
        <f t="shared" si="8"/>
        <v>2.0563998333829812</v>
      </c>
      <c r="T47" s="31">
        <f t="shared" si="9"/>
        <v>5.8175502247358638E-2</v>
      </c>
      <c r="U47" s="31">
        <f t="shared" si="10"/>
        <v>0.62548750821293231</v>
      </c>
      <c r="V47" s="47">
        <f t="shared" si="25"/>
        <v>6.8825594775898759E-5</v>
      </c>
      <c r="W47" s="31">
        <f t="shared" si="11"/>
        <v>0.91490617254809392</v>
      </c>
      <c r="X47" s="34">
        <f>(S47*H47*'Propiedades físicas'!$F$5*60*24*365)/(1000000)</f>
        <v>13367.594510630312</v>
      </c>
      <c r="Y47" s="34">
        <f>(U47*H47*'Propiedades físicas'!$F$7*60*24*365)/(1000000)</f>
        <v>1271.5567879655125</v>
      </c>
      <c r="Z47" s="31">
        <f t="shared" si="26"/>
        <v>2.9190149313778235</v>
      </c>
      <c r="AA47" s="31">
        <f t="shared" si="41"/>
        <v>119.45212389304076</v>
      </c>
      <c r="AB47" s="31">
        <f t="shared" si="42"/>
        <v>2.670624778477622</v>
      </c>
      <c r="AC47" s="31">
        <f t="shared" si="43"/>
        <v>86.368793002085212</v>
      </c>
      <c r="AD47" s="31">
        <f t="shared" si="44"/>
        <v>2.4433710943890627</v>
      </c>
      <c r="AE47" s="31">
        <f t="shared" si="40"/>
        <v>26.270475344943158</v>
      </c>
      <c r="AF47" s="31">
        <f t="shared" si="31"/>
        <v>240.12440304431362</v>
      </c>
      <c r="AG47" s="31">
        <f t="shared" si="32"/>
        <v>1.2156261064558006E-2</v>
      </c>
      <c r="AH47" s="31">
        <f t="shared" si="33"/>
        <v>0.49745932682650557</v>
      </c>
      <c r="AI47" s="31">
        <f t="shared" si="33"/>
        <v>1.1121838283070184E-2</v>
      </c>
      <c r="AJ47" s="31">
        <f t="shared" si="33"/>
        <v>0.35968353031635159</v>
      </c>
      <c r="AK47" s="31">
        <f t="shared" si="33"/>
        <v>1.0175438495262609E-2</v>
      </c>
      <c r="AL47" s="31">
        <f t="shared" si="33"/>
        <v>0.10940360501425209</v>
      </c>
      <c r="AM47" s="31">
        <f t="shared" si="34"/>
        <v>1</v>
      </c>
      <c r="AN47" s="31">
        <f>(Z47*'Propiedades físicas'!$F$4)/1000</f>
        <v>2.5669233503550304</v>
      </c>
      <c r="AO47" s="31">
        <f>(AA47*'Propiedades físicas'!$F$6)/1000</f>
        <v>3.8272460495330263</v>
      </c>
      <c r="AP47" s="31">
        <f>(AB47*'Propiedades físicas'!$F$9)/1000</f>
        <v>1.6476419570817686</v>
      </c>
      <c r="AQ47" s="31">
        <f>(AC47*'Propiedades físicas'!$F$5)/1000</f>
        <v>25.433018475324037</v>
      </c>
      <c r="AR47" s="31">
        <f>(AD47*'Propiedades físicas'!$F$8)/1000</f>
        <v>0.86622392038281015</v>
      </c>
      <c r="AS47" s="31">
        <f>(AE47*'Propiedades físicas'!$F$7)/1000</f>
        <v>2.4192480745158154</v>
      </c>
      <c r="AT47" s="31">
        <f t="shared" si="35"/>
        <v>36.760301827192485</v>
      </c>
      <c r="AU47" s="31">
        <f t="shared" si="36"/>
        <v>6.982867992819948E-2</v>
      </c>
      <c r="AV47" s="31">
        <f t="shared" si="39"/>
        <v>0.1041135643424429</v>
      </c>
      <c r="AW47" s="31">
        <f t="shared" si="39"/>
        <v>4.4821230381274182E-2</v>
      </c>
      <c r="AX47" s="31">
        <f t="shared" si="39"/>
        <v>0.69186098076350988</v>
      </c>
      <c r="AY47" s="31">
        <f t="shared" si="39"/>
        <v>2.3564113386632841E-2</v>
      </c>
      <c r="AZ47" s="31">
        <f t="shared" si="39"/>
        <v>6.5811431197940792E-2</v>
      </c>
      <c r="BA47" s="31">
        <f t="shared" si="37"/>
        <v>1</v>
      </c>
      <c r="BB47" s="34">
        <f>AU47*'Propiedades físicas'!$C$4+'Diseño reactor'!AV47*'Propiedades físicas'!$C$5+'Diseño reactor'!AW47*'Propiedades físicas'!$C$8+'Diseño reactor'!AX47*'Propiedades físicas'!$C$9+'Diseño reactor'!AY47*'Propiedades físicas'!$C$7+'Diseño reactor'!AZ47*'Propiedades físicas'!$C$6</f>
        <v>891.3072763033324</v>
      </c>
      <c r="BC47" s="45">
        <f>AU47*'Propiedades físicas'!$L$4+'Diseño reactor'!AV47*'Propiedades físicas'!$L$5+'Diseño reactor'!AW47*'Propiedades físicas'!$L$8+AX47*'Propiedades físicas'!$L$9+'Diseño reactor'!AY47*'Propiedades físicas'!$L$7+'Diseño reactor'!AZ47*'Propiedades físicas'!$L$6</f>
        <v>1.6418891422349471</v>
      </c>
      <c r="BD47" s="29">
        <f t="shared" si="15"/>
        <v>10.212315847420747</v>
      </c>
      <c r="BE47" s="58">
        <f t="shared" si="16"/>
        <v>56.559513940354933</v>
      </c>
      <c r="BF47" s="30">
        <f>AU47*'Propiedades físicas'!$I$4+'Diseño reactor'!AV47*'Propiedades físicas'!$I$5+'Diseño reactor'!AW47*'Propiedades físicas'!$I$8+'Diseño reactor'!AX47*'Propiedades físicas'!$I$9+'Diseño reactor'!AY47*'Propiedades físicas'!$I$7+'Diseño reactor'!AZ47*'Propiedades físicas'!$I$6</f>
        <v>1.3386982747352814E-2</v>
      </c>
      <c r="BG47" s="24">
        <f>AU47*'Propiedades físicas'!$O$4+'Diseño reactor'!AV47*'Propiedades físicas'!$O$5+'Diseño reactor'!AW47*'Propiedades físicas'!$O$8+'Diseño reactor'!AX47*'Propiedades físicas'!$O$9+'Diseño reactor'!AY47*'Propiedades físicas'!$O$7+'Diseño reactor'!AZ47*'Propiedades físicas'!$O$6</f>
        <v>0.14114060658115871</v>
      </c>
      <c r="BH47" s="54">
        <f t="shared" si="17"/>
        <v>62511.360035366968</v>
      </c>
      <c r="BI47" s="34">
        <f t="shared" si="38"/>
        <v>155.73081448765234</v>
      </c>
      <c r="BJ47" s="27">
        <f t="shared" si="18"/>
        <v>5253.9891673188358</v>
      </c>
      <c r="BK47" s="34">
        <f t="shared" si="19"/>
        <v>570.42401388170572</v>
      </c>
      <c r="BL47" s="27">
        <f t="shared" si="20"/>
        <v>105.73397232971791</v>
      </c>
      <c r="BM47" s="34">
        <f t="shared" si="21"/>
        <v>1.1054421768707483</v>
      </c>
      <c r="BN47" s="45">
        <f t="shared" si="22"/>
        <v>67.996728730232121</v>
      </c>
      <c r="BO47" s="45">
        <f t="shared" si="23"/>
        <v>17.27087626067927</v>
      </c>
      <c r="BP47" s="66">
        <f t="shared" si="24"/>
        <v>6.8093858547426587</v>
      </c>
    </row>
    <row r="48" spans="5:68" ht="18">
      <c r="E48" s="51" t="s">
        <v>110</v>
      </c>
      <c r="F48" s="7">
        <v>1.4</v>
      </c>
      <c r="H48" s="68">
        <v>43</v>
      </c>
      <c r="I48" s="31">
        <f>('Propiedades físicas'!$C$10*'Diseño reactor'!H48)/1000</f>
        <v>37.635547108792302</v>
      </c>
      <c r="J48" s="31">
        <f t="shared" si="0"/>
        <v>12.116204892195407</v>
      </c>
      <c r="K48" s="31">
        <f>(I48*1000)/'Propiedades físicas'!$F$10</f>
        <v>245.84165073584492</v>
      </c>
      <c r="L48" s="31">
        <f t="shared" si="1"/>
        <v>35.120235819406417</v>
      </c>
      <c r="M48" s="31">
        <f t="shared" si="2"/>
        <v>210.7214149164385</v>
      </c>
      <c r="N48" s="31">
        <f t="shared" si="3"/>
        <v>0.81674967021875389</v>
      </c>
      <c r="O48" s="32">
        <f t="shared" si="4"/>
        <v>4.9004980213125231</v>
      </c>
      <c r="P48" s="33">
        <f t="shared" si="5"/>
        <v>7.1011253987924461E-2</v>
      </c>
      <c r="Q48" s="31">
        <f t="shared" si="6"/>
        <v>2.8521573934786559</v>
      </c>
      <c r="R48" s="31">
        <f t="shared" si="7"/>
        <v>6.483727146083397E-2</v>
      </c>
      <c r="S48" s="31">
        <f t="shared" si="8"/>
        <v>2.0483406278338672</v>
      </c>
      <c r="T48" s="31">
        <f t="shared" si="9"/>
        <v>5.9200077936952734E-2</v>
      </c>
      <c r="U48" s="31">
        <f t="shared" si="10"/>
        <v>0.62170106683304271</v>
      </c>
      <c r="V48" s="47">
        <f t="shared" si="25"/>
        <v>7.0321824337556271E-5</v>
      </c>
      <c r="W48" s="31">
        <f t="shared" si="11"/>
        <v>0.91305628079543</v>
      </c>
      <c r="X48" s="34">
        <f>(S48*H48*'Propiedades físicas'!$F$5*60*24*365)/(1000000)</f>
        <v>13632.234481619944</v>
      </c>
      <c r="Y48" s="34">
        <f>(U48*H48*'Propiedades físicas'!$F$7*60*24*365)/(1000000)</f>
        <v>1293.9512000901966</v>
      </c>
      <c r="Z48" s="31">
        <f t="shared" si="26"/>
        <v>3.0534839214807517</v>
      </c>
      <c r="AA48" s="31">
        <f t="shared" si="41"/>
        <v>122.64276791958221</v>
      </c>
      <c r="AB48" s="31">
        <f t="shared" si="42"/>
        <v>2.7880026728158609</v>
      </c>
      <c r="AC48" s="31">
        <f t="shared" si="43"/>
        <v>88.078646996856293</v>
      </c>
      <c r="AD48" s="31">
        <f t="shared" si="44"/>
        <v>2.5456033512889675</v>
      </c>
      <c r="AE48" s="31">
        <f t="shared" si="40"/>
        <v>26.733145873820838</v>
      </c>
      <c r="AF48" s="31">
        <f t="shared" si="31"/>
        <v>245.84165073584492</v>
      </c>
      <c r="AG48" s="31">
        <f t="shared" si="32"/>
        <v>1.2420531314938567E-2</v>
      </c>
      <c r="AH48" s="31">
        <f t="shared" si="33"/>
        <v>0.49886895712135038</v>
      </c>
      <c r="AI48" s="31">
        <f t="shared" si="33"/>
        <v>1.1340644127920983E-2</v>
      </c>
      <c r="AJ48" s="31">
        <f t="shared" si="33"/>
        <v>0.35827390002150677</v>
      </c>
      <c r="AK48" s="31">
        <f t="shared" si="33"/>
        <v>1.0354646349264062E-2</v>
      </c>
      <c r="AL48" s="31">
        <f t="shared" si="33"/>
        <v>0.10874132106501924</v>
      </c>
      <c r="AM48" s="31">
        <f t="shared" si="34"/>
        <v>1</v>
      </c>
      <c r="AN48" s="31">
        <f>(Z48*'Propiedades físicas'!$F$4)/1000</f>
        <v>2.6851726908717435</v>
      </c>
      <c r="AO48" s="31">
        <f>(AA48*'Propiedades físicas'!$F$6)/1000</f>
        <v>3.929474284143414</v>
      </c>
      <c r="AP48" s="31">
        <f>(AB48*'Propiedades físicas'!$F$9)/1000</f>
        <v>1.720058248993745</v>
      </c>
      <c r="AQ48" s="31">
        <f>(AC48*'Propiedades físicas'!$F$5)/1000</f>
        <v>25.936519181164275</v>
      </c>
      <c r="AR48" s="31">
        <f>(AD48*'Propiedades físicas'!$F$8)/1000</f>
        <v>0.90246730009896436</v>
      </c>
      <c r="AS48" s="31">
        <f>(AE48*'Propiedades físicas'!$F$7)/1000</f>
        <v>2.4618554035201607</v>
      </c>
      <c r="AT48" s="31">
        <f t="shared" si="35"/>
        <v>37.635547108792302</v>
      </c>
      <c r="AU48" s="31">
        <f t="shared" si="36"/>
        <v>7.1346715994582727E-2</v>
      </c>
      <c r="AV48" s="31">
        <f t="shared" si="39"/>
        <v>0.10440858672213701</v>
      </c>
      <c r="AW48" s="31">
        <f t="shared" si="39"/>
        <v>4.5703022305524296E-2</v>
      </c>
      <c r="AX48" s="31">
        <f t="shared" si="39"/>
        <v>0.68914951883627762</v>
      </c>
      <c r="AY48" s="31">
        <f t="shared" si="39"/>
        <v>2.3979119992336519E-2</v>
      </c>
      <c r="AZ48" s="31">
        <f t="shared" si="39"/>
        <v>6.5413036149141818E-2</v>
      </c>
      <c r="BA48" s="31">
        <f t="shared" si="37"/>
        <v>1</v>
      </c>
      <c r="BB48" s="34">
        <f>AU48*'Propiedades físicas'!$C$4+'Diseño reactor'!AV48*'Propiedades físicas'!$C$5+'Diseño reactor'!AW48*'Propiedades físicas'!$C$8+'Diseño reactor'!AX48*'Propiedades físicas'!$C$9+'Diseño reactor'!AY48*'Propiedades físicas'!$C$7+'Diseño reactor'!AZ48*'Propiedades físicas'!$C$6</f>
        <v>891.21591755715576</v>
      </c>
      <c r="BC48" s="45">
        <f>AU48*'Propiedades físicas'!$L$4+'Diseño reactor'!AV48*'Propiedades físicas'!$L$5+'Diseño reactor'!AW48*'Propiedades físicas'!$L$8+AX48*'Propiedades físicas'!$L$9+'Diseño reactor'!AY48*'Propiedades físicas'!$L$7+'Diseño reactor'!AZ48*'Propiedades físicas'!$L$6</f>
        <v>1.6430261664373174</v>
      </c>
      <c r="BD48" s="29">
        <f t="shared" si="15"/>
        <v>10.185658169202284</v>
      </c>
      <c r="BE48" s="58">
        <f t="shared" si="16"/>
        <v>56.373777174451313</v>
      </c>
      <c r="BF48" s="30">
        <f>AU48*'Propiedades físicas'!$I$4+'Diseño reactor'!AV48*'Propiedades físicas'!$I$5+'Diseño reactor'!AW48*'Propiedades físicas'!$I$8+'Diseño reactor'!AX48*'Propiedades físicas'!$I$9+'Diseño reactor'!AY48*'Propiedades físicas'!$I$7+'Diseño reactor'!AZ48*'Propiedades físicas'!$I$6</f>
        <v>1.3422744773395655E-2</v>
      </c>
      <c r="BG48" s="24">
        <f>AU48*'Propiedades físicas'!$O$4+'Diseño reactor'!AV48*'Propiedades físicas'!$O$5+'Diseño reactor'!AW48*'Propiedades físicas'!$O$8+'Diseño reactor'!AX48*'Propiedades físicas'!$O$9+'Diseño reactor'!AY48*'Propiedades físicas'!$O$7+'Diseño reactor'!AZ48*'Propiedades físicas'!$O$6</f>
        <v>0.14113372216311582</v>
      </c>
      <c r="BH48" s="54">
        <f t="shared" si="17"/>
        <v>62338.421591223465</v>
      </c>
      <c r="BI48" s="34">
        <f t="shared" si="38"/>
        <v>156.26258947957103</v>
      </c>
      <c r="BJ48" s="27">
        <f t="shared" si="18"/>
        <v>5250.2570038346075</v>
      </c>
      <c r="BK48" s="34">
        <f t="shared" si="19"/>
        <v>569.99101020318949</v>
      </c>
      <c r="BL48" s="27">
        <f t="shared" si="20"/>
        <v>105.71908579115025</v>
      </c>
      <c r="BM48" s="34">
        <f t="shared" si="21"/>
        <v>1.1054421768707483</v>
      </c>
      <c r="BN48" s="45">
        <f t="shared" si="22"/>
        <v>68.385669897083034</v>
      </c>
      <c r="BO48" s="45">
        <f t="shared" si="23"/>
        <v>17.497605193908328</v>
      </c>
      <c r="BP48" s="66">
        <f t="shared" si="24"/>
        <v>6.8086878945997746</v>
      </c>
    </row>
    <row r="49" spans="5:68" ht="18">
      <c r="E49" s="51" t="s">
        <v>135</v>
      </c>
      <c r="F49" s="10">
        <v>20</v>
      </c>
      <c r="H49" s="68">
        <v>44</v>
      </c>
      <c r="I49" s="31">
        <f>('Propiedades físicas'!$C$10*'Diseño reactor'!H49)/1000</f>
        <v>38.510792390392119</v>
      </c>
      <c r="J49" s="31">
        <f t="shared" si="0"/>
        <v>11.840836599190967</v>
      </c>
      <c r="K49" s="31">
        <f>(I49*1000)/'Propiedades físicas'!$F$10</f>
        <v>251.55889842737616</v>
      </c>
      <c r="L49" s="31">
        <f t="shared" si="1"/>
        <v>35.936985489625165</v>
      </c>
      <c r="M49" s="31">
        <f t="shared" si="2"/>
        <v>215.62191293775098</v>
      </c>
      <c r="N49" s="31">
        <f t="shared" si="3"/>
        <v>0.81674967021875378</v>
      </c>
      <c r="O49" s="32">
        <f t="shared" si="4"/>
        <v>4.9004980213125222</v>
      </c>
      <c r="P49" s="33">
        <f t="shared" si="5"/>
        <v>7.2516054882677539E-2</v>
      </c>
      <c r="Q49" s="31">
        <f t="shared" si="6"/>
        <v>2.8601632985956185</v>
      </c>
      <c r="R49" s="31">
        <f t="shared" si="7"/>
        <v>6.6077633898266153E-2</v>
      </c>
      <c r="S49" s="31">
        <f t="shared" si="8"/>
        <v>2.0403347227169046</v>
      </c>
      <c r="T49" s="31">
        <f t="shared" si="9"/>
        <v>6.0210855494791854E-2</v>
      </c>
      <c r="U49" s="31">
        <f t="shared" si="10"/>
        <v>0.61794512594301831</v>
      </c>
      <c r="V49" s="47">
        <f t="shared" si="25"/>
        <v>7.1812015514884566E-5</v>
      </c>
      <c r="W49" s="31">
        <f t="shared" si="11"/>
        <v>0.91121385471358052</v>
      </c>
      <c r="X49" s="34">
        <f>(S49*H49*'Propiedades físicas'!$F$5*60*24*365)/(1000000)</f>
        <v>13894.742728401203</v>
      </c>
      <c r="Y49" s="34">
        <f>(U49*H49*'Propiedades físicas'!$F$7*60*24*365)/(1000000)</f>
        <v>1316.0440229304479</v>
      </c>
      <c r="Z49" s="31">
        <f t="shared" si="26"/>
        <v>3.1907064148378117</v>
      </c>
      <c r="AA49" s="31">
        <f t="shared" si="41"/>
        <v>125.84718513820721</v>
      </c>
      <c r="AB49" s="31">
        <f t="shared" si="42"/>
        <v>2.9074158915237107</v>
      </c>
      <c r="AC49" s="31">
        <f t="shared" si="43"/>
        <v>89.774727799543797</v>
      </c>
      <c r="AD49" s="31">
        <f t="shared" si="44"/>
        <v>2.6492776417708415</v>
      </c>
      <c r="AE49" s="31">
        <f t="shared" si="40"/>
        <v>27.189585541492807</v>
      </c>
      <c r="AF49" s="31">
        <f t="shared" si="31"/>
        <v>251.55889842737619</v>
      </c>
      <c r="AG49" s="31">
        <f t="shared" si="32"/>
        <v>1.2683735040917079E-2</v>
      </c>
      <c r="AH49" s="31">
        <f t="shared" si="33"/>
        <v>0.5002692646729755</v>
      </c>
      <c r="AI49" s="31">
        <f t="shared" si="33"/>
        <v>1.1557595098799764E-2</v>
      </c>
      <c r="AJ49" s="31">
        <f t="shared" si="33"/>
        <v>0.35687359246988165</v>
      </c>
      <c r="AK49" s="31">
        <f t="shared" si="33"/>
        <v>1.0531440781196118E-2</v>
      </c>
      <c r="AL49" s="31">
        <f t="shared" si="33"/>
        <v>0.1080843719362299</v>
      </c>
      <c r="AM49" s="31">
        <f t="shared" si="34"/>
        <v>1.0000000000000002</v>
      </c>
      <c r="AN49" s="31">
        <f>(Z49*'Propiedades físicas'!$F$4)/1000</f>
        <v>2.8058434070800748</v>
      </c>
      <c r="AO49" s="31">
        <f>(AA49*'Propiedades físicas'!$F$6)/1000</f>
        <v>4.032143811828159</v>
      </c>
      <c r="AP49" s="31">
        <f>(AB49*'Propiedades físicas'!$F$9)/1000</f>
        <v>1.7937302342755532</v>
      </c>
      <c r="AQ49" s="31">
        <f>(AC49*'Propiedades físicas'!$F$5)/1000</f>
        <v>26.435964095131666</v>
      </c>
      <c r="AR49" s="31">
        <f>(AD49*'Propiedades físicas'!$F$8)/1000</f>
        <v>0.93922190956059837</v>
      </c>
      <c r="AS49" s="31">
        <f>(AE49*'Propiedades físicas'!$F$7)/1000</f>
        <v>2.5038889325160727</v>
      </c>
      <c r="AT49" s="31">
        <f t="shared" si="35"/>
        <v>38.510792390392126</v>
      </c>
      <c r="AU49" s="31">
        <f t="shared" si="36"/>
        <v>7.2858625671386901E-2</v>
      </c>
      <c r="AV49" s="31">
        <f t="shared" si="39"/>
        <v>0.10470165793924613</v>
      </c>
      <c r="AW49" s="31">
        <f t="shared" si="39"/>
        <v>4.6577339050625777E-2</v>
      </c>
      <c r="AX49" s="31">
        <f t="shared" si="39"/>
        <v>0.6864559894573099</v>
      </c>
      <c r="AY49" s="31">
        <f t="shared" si="39"/>
        <v>2.4388537634840262E-2</v>
      </c>
      <c r="AZ49" s="31">
        <f t="shared" si="39"/>
        <v>6.5017850246591027E-2</v>
      </c>
      <c r="BA49" s="31">
        <f t="shared" si="37"/>
        <v>1</v>
      </c>
      <c r="BB49" s="34">
        <f>AU49*'Propiedades físicas'!$C$4+'Diseño reactor'!AV49*'Propiedades físicas'!$C$5+'Diseño reactor'!AW49*'Propiedades físicas'!$C$8+'Diseño reactor'!AX49*'Propiedades físicas'!$C$9+'Diseño reactor'!AY49*'Propiedades físicas'!$C$7+'Diseño reactor'!AZ49*'Propiedades físicas'!$C$6</f>
        <v>891.12526672734714</v>
      </c>
      <c r="BC49" s="45">
        <f>AU49*'Propiedades físicas'!$L$4+'Diseño reactor'!AV49*'Propiedades físicas'!$L$5+'Diseño reactor'!AW49*'Propiedades físicas'!$L$8+AX49*'Propiedades físicas'!$L$9+'Diseño reactor'!AY49*'Propiedades físicas'!$L$7+'Diseño reactor'!AZ49*'Propiedades físicas'!$L$6</f>
        <v>1.644159326063189</v>
      </c>
      <c r="BD49" s="29">
        <f t="shared" si="15"/>
        <v>10.159132390339277</v>
      </c>
      <c r="BE49" s="58">
        <f t="shared" si="16"/>
        <v>56.195424142034234</v>
      </c>
      <c r="BF49" s="30">
        <f>AU49*'Propiedades físicas'!$I$4+'Diseño reactor'!AV49*'Propiedades físicas'!$I$5+'Diseño reactor'!AW49*'Propiedades físicas'!$I$8+'Diseño reactor'!AX49*'Propiedades físicas'!$I$9+'Diseño reactor'!AY49*'Propiedades físicas'!$I$7+'Diseño reactor'!AZ49*'Propiedades físicas'!$I$6</f>
        <v>1.3458241627276157E-2</v>
      </c>
      <c r="BG49" s="24">
        <f>AU49*'Propiedades físicas'!$O$4+'Diseño reactor'!AV49*'Propiedades físicas'!$O$5+'Diseño reactor'!AW49*'Propiedades físicas'!$O$8+'Diseño reactor'!AX49*'Propiedades físicas'!$O$9+'Diseño reactor'!AY49*'Propiedades físicas'!$O$7+'Diseño reactor'!AZ49*'Propiedades físicas'!$O$6</f>
        <v>0.14112715519450497</v>
      </c>
      <c r="BH49" s="54">
        <f t="shared" si="17"/>
        <v>62167.676484776312</v>
      </c>
      <c r="BI49" s="34">
        <f t="shared" si="38"/>
        <v>156.79118206132091</v>
      </c>
      <c r="BJ49" s="27">
        <f t="shared" si="18"/>
        <v>5246.56822739176</v>
      </c>
      <c r="BK49" s="34">
        <f t="shared" si="19"/>
        <v>569.56403728128907</v>
      </c>
      <c r="BL49" s="27">
        <f t="shared" si="20"/>
        <v>105.70438853765769</v>
      </c>
      <c r="BM49" s="34">
        <f t="shared" si="21"/>
        <v>1.1054421768707483</v>
      </c>
      <c r="BN49" s="45">
        <f t="shared" si="22"/>
        <v>68.77801405651293</v>
      </c>
      <c r="BO49" s="45">
        <f t="shared" si="23"/>
        <v>17.72342170104017</v>
      </c>
      <c r="BP49" s="66">
        <f t="shared" si="24"/>
        <v>6.8079953427777147</v>
      </c>
    </row>
    <row r="50" spans="5:68" ht="18">
      <c r="E50" s="51" t="s">
        <v>152</v>
      </c>
      <c r="F50" s="91">
        <v>23.3</v>
      </c>
      <c r="H50" s="68">
        <v>45</v>
      </c>
      <c r="I50" s="31">
        <f>('Propiedades físicas'!$C$10*'Diseño reactor'!H50)/1000</f>
        <v>39.386037671991943</v>
      </c>
      <c r="J50" s="31">
        <f t="shared" si="0"/>
        <v>11.577706896986722</v>
      </c>
      <c r="K50" s="31">
        <f>(I50*1000)/'Propiedades físicas'!$F$10</f>
        <v>257.27614611890749</v>
      </c>
      <c r="L50" s="31">
        <f t="shared" si="1"/>
        <v>36.753735159843927</v>
      </c>
      <c r="M50" s="31">
        <f t="shared" si="2"/>
        <v>220.52241095906356</v>
      </c>
      <c r="N50" s="31">
        <f t="shared" si="3"/>
        <v>0.81674967021875389</v>
      </c>
      <c r="O50" s="32">
        <f t="shared" si="4"/>
        <v>4.900498021312524</v>
      </c>
      <c r="P50" s="33">
        <f t="shared" si="5"/>
        <v>7.4014795031261335E-2</v>
      </c>
      <c r="Q50" s="31">
        <f t="shared" si="6"/>
        <v>2.8681163810154184</v>
      </c>
      <c r="R50" s="31">
        <f t="shared" si="7"/>
        <v>6.7307489129255438E-2</v>
      </c>
      <c r="S50" s="31">
        <f t="shared" si="8"/>
        <v>2.0323816402971051</v>
      </c>
      <c r="T50" s="31">
        <f t="shared" si="9"/>
        <v>6.120800700686118E-2</v>
      </c>
      <c r="U50" s="31">
        <f t="shared" si="10"/>
        <v>0.61421937905137591</v>
      </c>
      <c r="V50" s="47">
        <f t="shared" si="25"/>
        <v>7.3296204788239383E-5</v>
      </c>
      <c r="W50" s="31">
        <f t="shared" si="11"/>
        <v>0.90937884919936651</v>
      </c>
      <c r="X50" s="34">
        <f>(S50*H50*'Propiedades físicas'!$F$5*60*24*365)/(1000000)</f>
        <v>14155.140672115762</v>
      </c>
      <c r="Y50" s="34">
        <f>(U50*H50*'Propiedades físicas'!$F$7*60*24*365)/(1000000)</f>
        <v>1337.8390178135282</v>
      </c>
      <c r="Z50" s="31">
        <f t="shared" si="26"/>
        <v>3.33066577640676</v>
      </c>
      <c r="AA50" s="31">
        <f t="shared" si="41"/>
        <v>129.06523714569383</v>
      </c>
      <c r="AB50" s="31">
        <f t="shared" si="42"/>
        <v>3.0288370108164946</v>
      </c>
      <c r="AC50" s="31">
        <f t="shared" si="43"/>
        <v>91.457173813369735</v>
      </c>
      <c r="AD50" s="31">
        <f t="shared" si="44"/>
        <v>2.754360315308753</v>
      </c>
      <c r="AE50" s="31">
        <f t="shared" si="40"/>
        <v>27.639872057311916</v>
      </c>
      <c r="AF50" s="31">
        <f t="shared" si="31"/>
        <v>257.27614611890749</v>
      </c>
      <c r="AG50" s="31">
        <f t="shared" si="32"/>
        <v>1.2945878685804777E-2</v>
      </c>
      <c r="AH50" s="31">
        <f t="shared" si="33"/>
        <v>0.50166033304169078</v>
      </c>
      <c r="AI50" s="31">
        <f t="shared" si="33"/>
        <v>1.1772708261171758E-2</v>
      </c>
      <c r="AJ50" s="31">
        <f t="shared" si="33"/>
        <v>0.35548252410116638</v>
      </c>
      <c r="AK50" s="31">
        <f t="shared" si="33"/>
        <v>1.0705851890504249E-2</v>
      </c>
      <c r="AL50" s="31">
        <f t="shared" si="33"/>
        <v>0.10743270401966205</v>
      </c>
      <c r="AM50" s="31">
        <f t="shared" si="34"/>
        <v>0.99999999999999989</v>
      </c>
      <c r="AN50" s="31">
        <f>(Z50*'Propiedades físicas'!$F$4)/1000</f>
        <v>2.9289208704565768</v>
      </c>
      <c r="AO50" s="31">
        <f>(AA50*'Propiedades físicas'!$F$6)/1000</f>
        <v>4.1352501981480296</v>
      </c>
      <c r="AP50" s="31">
        <f>(AB50*'Propiedades físicas'!$F$9)/1000</f>
        <v>1.8686409938232362</v>
      </c>
      <c r="AQ50" s="31">
        <f>(AC50*'Propiedades físicas'!$F$5)/1000</f>
        <v>26.931393972822988</v>
      </c>
      <c r="AR50" s="31">
        <f>(AD50*'Propiedades físicas'!$F$8)/1000</f>
        <v>0.97647581898325875</v>
      </c>
      <c r="AS50" s="31">
        <f>(AE50*'Propiedades físicas'!$F$7)/1000</f>
        <v>2.5453558177578541</v>
      </c>
      <c r="AT50" s="31">
        <f t="shared" si="35"/>
        <v>39.386037671991943</v>
      </c>
      <c r="AU50" s="31">
        <f t="shared" si="36"/>
        <v>7.4364445970643567E-2</v>
      </c>
      <c r="AV50" s="31">
        <f t="shared" si="39"/>
        <v>0.10499279548215823</v>
      </c>
      <c r="AW50" s="31">
        <f t="shared" si="39"/>
        <v>4.7444249390744313E-2</v>
      </c>
      <c r="AX50" s="31">
        <f t="shared" si="39"/>
        <v>0.68378023189609505</v>
      </c>
      <c r="AY50" s="31">
        <f t="shared" si="39"/>
        <v>2.4792436017945688E-2</v>
      </c>
      <c r="AZ50" s="31">
        <f t="shared" si="39"/>
        <v>6.4625841242413135E-2</v>
      </c>
      <c r="BA50" s="31">
        <f t="shared" si="37"/>
        <v>0.99999999999999989</v>
      </c>
      <c r="BB50" s="34">
        <f>AU50*'Propiedades físicas'!$C$4+'Diseño reactor'!AV50*'Propiedades físicas'!$C$5+'Diseño reactor'!AW50*'Propiedades físicas'!$C$8+'Diseño reactor'!AX50*'Propiedades físicas'!$C$9+'Diseño reactor'!AY50*'Propiedades físicas'!$C$7+'Diseño reactor'!AZ50*'Propiedades físicas'!$C$6</f>
        <v>891.03531687774728</v>
      </c>
      <c r="BC50" s="45">
        <f>AU50*'Propiedades físicas'!$L$4+'Diseño reactor'!AV50*'Propiedades físicas'!$L$5+'Diseño reactor'!AW50*'Propiedades físicas'!$L$8+AX50*'Propiedades físicas'!$L$9+'Diseño reactor'!AY50*'Propiedades físicas'!$L$7+'Diseño reactor'!AZ50*'Propiedades físicas'!$L$6</f>
        <v>1.6452886359035206</v>
      </c>
      <c r="BD50" s="29">
        <f t="shared" si="15"/>
        <v>10.13273760476924</v>
      </c>
      <c r="BE50" s="58">
        <f t="shared" si="16"/>
        <v>56.02397035330641</v>
      </c>
      <c r="BF50" s="30">
        <f>AU50*'Propiedades físicas'!$I$4+'Diseño reactor'!AV50*'Propiedades físicas'!$I$5+'Diseño reactor'!AW50*'Propiedades físicas'!$I$8+'Diseño reactor'!AX50*'Propiedades físicas'!$I$9+'Diseño reactor'!AY50*'Propiedades físicas'!$I$7+'Diseño reactor'!AZ50*'Propiedades físicas'!$I$6</f>
        <v>1.3493475823605985E-2</v>
      </c>
      <c r="BG50" s="24">
        <f>AU50*'Propiedades físicas'!$O$4+'Diseño reactor'!AV50*'Propiedades físicas'!$O$5+'Diseño reactor'!AW50*'Propiedades físicas'!$O$8+'Diseño reactor'!AX50*'Propiedades físicas'!$O$9+'Diseño reactor'!AY50*'Propiedades físicas'!$O$7+'Diseño reactor'!AZ50*'Propiedades físicas'!$O$6</f>
        <v>0.14112090130854327</v>
      </c>
      <c r="BH50" s="54">
        <f t="shared" si="17"/>
        <v>61999.085303177242</v>
      </c>
      <c r="BI50" s="34">
        <f t="shared" si="38"/>
        <v>157.31661451678829</v>
      </c>
      <c r="BJ50" s="27">
        <f t="shared" si="18"/>
        <v>5242.9221394899241</v>
      </c>
      <c r="BK50" s="34">
        <f t="shared" si="19"/>
        <v>569.14299831948779</v>
      </c>
      <c r="BL50" s="27">
        <f t="shared" si="20"/>
        <v>105.68987795860326</v>
      </c>
      <c r="BM50" s="34">
        <f t="shared" si="21"/>
        <v>1.1054421768707483</v>
      </c>
      <c r="BN50" s="45">
        <f t="shared" si="22"/>
        <v>69.173742438856124</v>
      </c>
      <c r="BO50" s="45">
        <f t="shared" si="23"/>
        <v>17.948331274098177</v>
      </c>
      <c r="BP50" s="66">
        <f t="shared" si="24"/>
        <v>6.8073081462857914</v>
      </c>
    </row>
    <row r="51" spans="5:68" ht="18">
      <c r="E51" s="51" t="s">
        <v>107</v>
      </c>
      <c r="F51" s="7">
        <f>BO57/(F54*(F50-F49))</f>
        <v>1.4134954575391199</v>
      </c>
      <c r="H51" s="68">
        <v>46</v>
      </c>
      <c r="I51" s="31">
        <f>('Propiedades físicas'!$C$10*'Diseño reactor'!H51)/1000</f>
        <v>40.26128295359176</v>
      </c>
      <c r="J51" s="31">
        <f t="shared" si="0"/>
        <v>11.326017616617447</v>
      </c>
      <c r="K51" s="31">
        <f>(I51*1000)/'Propiedades físicas'!$F$10</f>
        <v>262.99339381043876</v>
      </c>
      <c r="L51" s="31">
        <f t="shared" si="1"/>
        <v>37.570484830062675</v>
      </c>
      <c r="M51" s="31">
        <f t="shared" si="2"/>
        <v>225.42290898037606</v>
      </c>
      <c r="N51" s="31">
        <f t="shared" si="3"/>
        <v>0.81674967021875378</v>
      </c>
      <c r="O51" s="32">
        <f t="shared" si="4"/>
        <v>4.9004980213125231</v>
      </c>
      <c r="P51" s="33">
        <f t="shared" si="5"/>
        <v>7.5507510975540579E-2</v>
      </c>
      <c r="Q51" s="31">
        <f t="shared" si="6"/>
        <v>2.8760171131392389</v>
      </c>
      <c r="R51" s="31">
        <f t="shared" si="7"/>
        <v>6.8526933668182327E-2</v>
      </c>
      <c r="S51" s="31">
        <f t="shared" si="8"/>
        <v>2.0244809081732851</v>
      </c>
      <c r="T51" s="31">
        <f t="shared" si="9"/>
        <v>6.2191702219990173E-2</v>
      </c>
      <c r="U51" s="31">
        <f t="shared" si="10"/>
        <v>0.61052352335504068</v>
      </c>
      <c r="V51" s="47">
        <f t="shared" si="25"/>
        <v>7.4774428344710097E-5</v>
      </c>
      <c r="W51" s="31">
        <f t="shared" si="11"/>
        <v>0.90755121951219508</v>
      </c>
      <c r="X51" s="34">
        <f>(S51*H51*'Propiedades físicas'!$F$5*60*24*365)/(1000000)</f>
        <v>14413.449476116984</v>
      </c>
      <c r="Y51" s="34">
        <f>(U51*H51*'Propiedades físicas'!$F$7*60*24*365)/(1000000)</f>
        <v>1359.3398949391767</v>
      </c>
      <c r="Z51" s="31">
        <f t="shared" si="26"/>
        <v>3.4733455048748665</v>
      </c>
      <c r="AA51" s="31">
        <f t="shared" si="41"/>
        <v>132.29678720440498</v>
      </c>
      <c r="AB51" s="31">
        <f t="shared" si="42"/>
        <v>3.1522389487363869</v>
      </c>
      <c r="AC51" s="31">
        <f t="shared" si="43"/>
        <v>93.126121775971114</v>
      </c>
      <c r="AD51" s="31">
        <f t="shared" si="44"/>
        <v>2.8608183021195481</v>
      </c>
      <c r="AE51" s="31">
        <f t="shared" si="40"/>
        <v>28.084082074331871</v>
      </c>
      <c r="AF51" s="31">
        <f t="shared" si="31"/>
        <v>262.99339381043876</v>
      </c>
      <c r="AG51" s="31">
        <f t="shared" si="32"/>
        <v>1.3206968641114977E-2</v>
      </c>
      <c r="AH51" s="31">
        <f t="shared" si="33"/>
        <v>0.50304224485487381</v>
      </c>
      <c r="AI51" s="31">
        <f t="shared" si="33"/>
        <v>1.1986000496303219E-2</v>
      </c>
      <c r="AJ51" s="31">
        <f t="shared" si="33"/>
        <v>0.3541006122879834</v>
      </c>
      <c r="AK51" s="31">
        <f t="shared" si="33"/>
        <v>1.0877909367493763E-2</v>
      </c>
      <c r="AL51" s="31">
        <f t="shared" si="33"/>
        <v>0.10678626435223086</v>
      </c>
      <c r="AM51" s="31">
        <f t="shared" si="34"/>
        <v>1</v>
      </c>
      <c r="AN51" s="31">
        <f>(Z51*'Propiedades físicas'!$F$4)/1000</f>
        <v>3.0543905700768601</v>
      </c>
      <c r="AO51" s="31">
        <f>(AA51*'Propiedades físicas'!$F$6)/1000</f>
        <v>4.2387890620291353</v>
      </c>
      <c r="AP51" s="31">
        <f>(AB51*'Propiedades físicas'!$F$9)/1000</f>
        <v>1.9447738194229136</v>
      </c>
      <c r="AQ51" s="31">
        <f>(AC51*'Propiedades físicas'!$F$5)/1000</f>
        <v>27.422849079370216</v>
      </c>
      <c r="AR51" s="31">
        <f>(AD51*'Propiedades físicas'!$F$8)/1000</f>
        <v>1.0142173044674219</v>
      </c>
      <c r="AS51" s="31">
        <f>(AE51*'Propiedades físicas'!$F$7)/1000</f>
        <v>2.5862631182252223</v>
      </c>
      <c r="AT51" s="31">
        <f t="shared" si="35"/>
        <v>40.261282953591774</v>
      </c>
      <c r="AU51" s="31">
        <f t="shared" si="36"/>
        <v>7.5864213606843672E-2</v>
      </c>
      <c r="AV51" s="31">
        <f t="shared" si="39"/>
        <v>0.10528201664400727</v>
      </c>
      <c r="AW51" s="31">
        <f t="shared" si="39"/>
        <v>4.8303821357719975E-2</v>
      </c>
      <c r="AX51" s="31">
        <f t="shared" si="39"/>
        <v>0.68112208721664147</v>
      </c>
      <c r="AY51" s="31">
        <f t="shared" si="39"/>
        <v>2.5190883897974293E-2</v>
      </c>
      <c r="AZ51" s="31">
        <f t="shared" si="39"/>
        <v>6.4236977276813226E-2</v>
      </c>
      <c r="BA51" s="31">
        <f t="shared" si="37"/>
        <v>0.99999999999999989</v>
      </c>
      <c r="BB51" s="34">
        <f>AU51*'Propiedades físicas'!$C$4+'Diseño reactor'!AV51*'Propiedades físicas'!$C$5+'Diseño reactor'!AW51*'Propiedades físicas'!$C$8+'Diseño reactor'!AX51*'Propiedades físicas'!$C$9+'Diseño reactor'!AY51*'Propiedades físicas'!$C$7+'Diseño reactor'!AZ51*'Propiedades físicas'!$C$6</f>
        <v>890.94606115421038</v>
      </c>
      <c r="BC51" s="45">
        <f>AU51*'Propiedades físicas'!$L$4+'Diseño reactor'!AV51*'Propiedades físicas'!$L$5+'Diseño reactor'!AW51*'Propiedades físicas'!$L$8+AX51*'Propiedades físicas'!$L$9+'Diseño reactor'!AY51*'Propiedades físicas'!$L$7+'Diseño reactor'!AZ51*'Propiedades físicas'!$L$6</f>
        <v>1.6464141107325649</v>
      </c>
      <c r="BD51" s="29">
        <f t="shared" si="15"/>
        <v>10.106472913835265</v>
      </c>
      <c r="BE51" s="58">
        <f t="shared" si="16"/>
        <v>55.85897337747106</v>
      </c>
      <c r="BF51" s="30">
        <f>AU51*'Propiedades físicas'!$I$4+'Diseño reactor'!AV51*'Propiedades físicas'!$I$5+'Diseño reactor'!AW51*'Propiedades físicas'!$I$8+'Diseño reactor'!AX51*'Propiedades físicas'!$I$9+'Diseño reactor'!AY51*'Propiedades físicas'!$I$7+'Diseño reactor'!AZ51*'Propiedades físicas'!$I$6</f>
        <v>1.3528449847986982E-2</v>
      </c>
      <c r="BG51" s="24">
        <f>AU51*'Propiedades físicas'!$O$4+'Diseño reactor'!AV51*'Propiedades físicas'!$O$5+'Diseño reactor'!AW51*'Propiedades físicas'!$O$8+'Diseño reactor'!AX51*'Propiedades físicas'!$O$9+'Diseño reactor'!AY51*'Propiedades físicas'!$O$7+'Diseño reactor'!AZ51*'Propiedades físicas'!$O$6</f>
        <v>0.14111495619882464</v>
      </c>
      <c r="BH51" s="54">
        <f t="shared" si="17"/>
        <v>61832.609561063553</v>
      </c>
      <c r="BI51" s="34">
        <f t="shared" si="38"/>
        <v>157.8389089720676</v>
      </c>
      <c r="BJ51" s="27">
        <f t="shared" si="18"/>
        <v>5239.3180563499873</v>
      </c>
      <c r="BK51" s="34">
        <f t="shared" si="19"/>
        <v>568.72779848733796</v>
      </c>
      <c r="BL51" s="27">
        <f t="shared" si="20"/>
        <v>105.67555148728044</v>
      </c>
      <c r="BM51" s="34">
        <f t="shared" si="21"/>
        <v>1.1054421768707483</v>
      </c>
      <c r="BN51" s="45">
        <f t="shared" si="22"/>
        <v>69.572836387567108</v>
      </c>
      <c r="BO51" s="45">
        <f t="shared" si="23"/>
        <v>18.172339361155814</v>
      </c>
      <c r="BP51" s="66">
        <f t="shared" si="24"/>
        <v>6.806626252759882</v>
      </c>
    </row>
    <row r="52" spans="5:68" ht="18">
      <c r="E52" s="51" t="s">
        <v>108</v>
      </c>
      <c r="F52" s="10">
        <v>994.6</v>
      </c>
      <c r="H52" s="68">
        <v>47</v>
      </c>
      <c r="I52" s="31">
        <f>('Propiedades físicas'!$C$10*'Diseño reactor'!H52)/1000</f>
        <v>41.136528235191584</v>
      </c>
      <c r="J52" s="31">
        <f t="shared" si="0"/>
        <v>11.085038518391544</v>
      </c>
      <c r="K52" s="31">
        <f>(I52*1000)/'Propiedades físicas'!$F$10</f>
        <v>268.71064150197003</v>
      </c>
      <c r="L52" s="31">
        <f t="shared" si="1"/>
        <v>38.38723450028143</v>
      </c>
      <c r="M52" s="31">
        <f t="shared" si="2"/>
        <v>230.32340700168859</v>
      </c>
      <c r="N52" s="31">
        <f t="shared" si="3"/>
        <v>0.81674967021875378</v>
      </c>
      <c r="O52" s="32">
        <f t="shared" si="4"/>
        <v>4.9004980213125231</v>
      </c>
      <c r="P52" s="33">
        <f t="shared" si="5"/>
        <v>7.6994238964208261E-2</v>
      </c>
      <c r="Q52" s="31">
        <f t="shared" si="6"/>
        <v>2.8838659621053346</v>
      </c>
      <c r="R52" s="31">
        <f t="shared" si="7"/>
        <v>6.9736062989567416E-2</v>
      </c>
      <c r="S52" s="31">
        <f t="shared" si="8"/>
        <v>2.0166320592071885</v>
      </c>
      <c r="T52" s="31">
        <f t="shared" si="9"/>
        <v>6.3162108577313095E-2</v>
      </c>
      <c r="U52" s="31">
        <f t="shared" si="10"/>
        <v>0.60685725968766502</v>
      </c>
      <c r="V52" s="47">
        <f t="shared" si="25"/>
        <v>7.6246722081060609E-5</v>
      </c>
      <c r="W52" s="31">
        <f t="shared" si="11"/>
        <v>0.90573092127042232</v>
      </c>
      <c r="X52" s="34">
        <f>(S52*H52*'Propiedades físicas'!$F$5*60*24*365)/(1000000)</f>
        <v>14669.690049582019</v>
      </c>
      <c r="Y52" s="34">
        <f>(U52*H52*'Propiedades físicas'!$F$7*60*24*365)/(1000000)</f>
        <v>1380.5503141546787</v>
      </c>
      <c r="Z52" s="31">
        <f t="shared" si="26"/>
        <v>3.6187292313177881</v>
      </c>
      <c r="AA52" s="31">
        <f t="shared" si="41"/>
        <v>135.54170021895072</v>
      </c>
      <c r="AB52" s="31">
        <f t="shared" si="42"/>
        <v>3.2775949605096684</v>
      </c>
      <c r="AC52" s="31">
        <f t="shared" si="43"/>
        <v>94.781706782737857</v>
      </c>
      <c r="AD52" s="31">
        <f t="shared" si="44"/>
        <v>2.9686191031337152</v>
      </c>
      <c r="AE52" s="31">
        <f t="shared" si="40"/>
        <v>28.522291205320254</v>
      </c>
      <c r="AF52" s="31">
        <f t="shared" si="31"/>
        <v>268.71064150197003</v>
      </c>
      <c r="AG52" s="31">
        <f t="shared" si="32"/>
        <v>1.3467011247082515E-2</v>
      </c>
      <c r="AH52" s="31">
        <f t="shared" si="33"/>
        <v>0.50441508181936667</v>
      </c>
      <c r="AI52" s="31">
        <f t="shared" si="33"/>
        <v>1.219748850357919E-2</v>
      </c>
      <c r="AJ52" s="31">
        <f t="shared" si="33"/>
        <v>0.35272777532349037</v>
      </c>
      <c r="AK52" s="31">
        <f t="shared" si="33"/>
        <v>1.1047642499532164E-2</v>
      </c>
      <c r="AL52" s="31">
        <f t="shared" si="33"/>
        <v>0.10614500060694897</v>
      </c>
      <c r="AM52" s="31">
        <f t="shared" si="34"/>
        <v>0.99999999999999978</v>
      </c>
      <c r="AN52" s="31">
        <f>(Z52*'Propiedades físicas'!$F$4)/1000</f>
        <v>3.1822381114362366</v>
      </c>
      <c r="AO52" s="31">
        <f>(AA52*'Propiedades físicas'!$F$6)/1000</f>
        <v>4.3427560750151804</v>
      </c>
      <c r="AP52" s="31">
        <f>(AB52*'Propiedades físicas'!$F$9)/1000</f>
        <v>2.0221122108864398</v>
      </c>
      <c r="AQ52" s="31">
        <f>(AC52*'Propiedades físicas'!$F$5)/1000</f>
        <v>27.910369196312818</v>
      </c>
      <c r="AR52" s="31">
        <f>(AD52*'Propiedades físicas'!$F$8)/1000</f>
        <v>1.0524348444429643</v>
      </c>
      <c r="AS52" s="31">
        <f>(AE52*'Propiedades físicas'!$F$7)/1000</f>
        <v>2.6266177970979423</v>
      </c>
      <c r="AT52" s="31">
        <f t="shared" si="35"/>
        <v>41.136528235191577</v>
      </c>
      <c r="AU52" s="31">
        <f t="shared" si="36"/>
        <v>7.7357964999921605E-2</v>
      </c>
      <c r="AV52" s="31">
        <f t="shared" si="39"/>
        <v>0.10556933852526788</v>
      </c>
      <c r="AW52" s="31">
        <f t="shared" si="39"/>
        <v>4.9156122250408052E-2</v>
      </c>
      <c r="AX52" s="31">
        <f t="shared" si="39"/>
        <v>0.67848139825363263</v>
      </c>
      <c r="AY52" s="31">
        <f t="shared" si="39"/>
        <v>2.5583949098130863E-2</v>
      </c>
      <c r="AZ52" s="31">
        <f t="shared" si="39"/>
        <v>6.3851226872639125E-2</v>
      </c>
      <c r="BA52" s="31">
        <f t="shared" si="37"/>
        <v>1.0000000000000002</v>
      </c>
      <c r="BB52" s="34">
        <f>AU52*'Propiedades físicas'!$C$4+'Diseño reactor'!AV52*'Propiedades físicas'!$C$5+'Diseño reactor'!AW52*'Propiedades físicas'!$C$8+'Diseño reactor'!AX52*'Propiedades físicas'!$C$9+'Diseño reactor'!AY52*'Propiedades físicas'!$C$7+'Diseño reactor'!AZ52*'Propiedades físicas'!$C$6</f>
        <v>890.8574927834693</v>
      </c>
      <c r="BC52" s="45">
        <f>AU52*'Propiedades físicas'!$L$4+'Diseño reactor'!AV52*'Propiedades físicas'!$L$5+'Diseño reactor'!AW52*'Propiedades físicas'!$L$8+AX52*'Propiedades físicas'!$L$9+'Diseño reactor'!AY52*'Propiedades físicas'!$L$7+'Diseño reactor'!AZ52*'Propiedades físicas'!$L$6</f>
        <v>1.6475357653066818</v>
      </c>
      <c r="BD52" s="29">
        <f t="shared" si="15"/>
        <v>10.080337426224359</v>
      </c>
      <c r="BE52" s="58">
        <f t="shared" si="16"/>
        <v>55.700028369092941</v>
      </c>
      <c r="BF52" s="30">
        <f>AU52*'Propiedades físicas'!$I$4+'Diseño reactor'!AV52*'Propiedades físicas'!$I$5+'Diseño reactor'!AW52*'Propiedades físicas'!$I$8+'Diseño reactor'!AX52*'Propiedades físicas'!$I$9+'Diseño reactor'!AY52*'Propiedades físicas'!$I$7+'Diseño reactor'!AZ52*'Propiedades físicas'!$I$6</f>
        <v>1.3563166157404865E-2</v>
      </c>
      <c r="BG52" s="24">
        <f>AU52*'Propiedades físicas'!$O$4+'Diseño reactor'!AV52*'Propiedades físicas'!$O$5+'Diseño reactor'!AW52*'Propiedades físicas'!$O$8+'Diseño reactor'!AX52*'Propiedades físicas'!$O$9+'Diseño reactor'!AY52*'Propiedades físicas'!$O$7+'Diseño reactor'!AZ52*'Propiedades físicas'!$O$6</f>
        <v>0.14110931561840515</v>
      </c>
      <c r="BH52" s="54">
        <f t="shared" si="17"/>
        <v>61668.211673508711</v>
      </c>
      <c r="BI52" s="34">
        <f t="shared" si="38"/>
        <v>158.35808739623073</v>
      </c>
      <c r="BJ52" s="27">
        <f t="shared" si="18"/>
        <v>5235.755308527022</v>
      </c>
      <c r="BK52" s="34">
        <f t="shared" si="19"/>
        <v>568.31834487052288</v>
      </c>
      <c r="BL52" s="27">
        <f t="shared" si="20"/>
        <v>105.66140659999206</v>
      </c>
      <c r="BM52" s="34">
        <f t="shared" si="21"/>
        <v>1.1054421768707483</v>
      </c>
      <c r="BN52" s="45">
        <f t="shared" si="22"/>
        <v>69.975277358789398</v>
      </c>
      <c r="BO52" s="45">
        <f t="shared" si="23"/>
        <v>18.395451366774974</v>
      </c>
      <c r="BP52" s="66">
        <f t="shared" si="24"/>
        <v>6.8059496104537596</v>
      </c>
    </row>
    <row r="53" spans="5:68" ht="18">
      <c r="E53" s="51" t="s">
        <v>109</v>
      </c>
      <c r="F53" s="98">
        <v>7.3999999999999999E-4</v>
      </c>
      <c r="H53" s="68">
        <v>48</v>
      </c>
      <c r="I53" s="31">
        <f>('Propiedades físicas'!$C$10*'Diseño reactor'!H53)/1000</f>
        <v>42.011773516791408</v>
      </c>
      <c r="J53" s="31">
        <f t="shared" si="0"/>
        <v>10.854100215925053</v>
      </c>
      <c r="K53" s="31">
        <f>(I53*1000)/'Propiedades físicas'!$F$10</f>
        <v>274.4278891935013</v>
      </c>
      <c r="L53" s="31">
        <f t="shared" si="1"/>
        <v>39.203984170500185</v>
      </c>
      <c r="M53" s="31">
        <f t="shared" si="2"/>
        <v>235.22390502300109</v>
      </c>
      <c r="N53" s="31">
        <f t="shared" si="3"/>
        <v>0.81674967021875389</v>
      </c>
      <c r="O53" s="32">
        <f t="shared" si="4"/>
        <v>4.9004980213125231</v>
      </c>
      <c r="P53" s="33">
        <f t="shared" si="5"/>
        <v>7.8475014955719805E-2</v>
      </c>
      <c r="Q53" s="31">
        <f t="shared" si="6"/>
        <v>2.8916633898588135</v>
      </c>
      <c r="R53" s="31">
        <f t="shared" si="7"/>
        <v>7.093497154113107E-2</v>
      </c>
      <c r="S53" s="31">
        <f t="shared" si="8"/>
        <v>2.0088346314537096</v>
      </c>
      <c r="T53" s="31">
        <f t="shared" si="9"/>
        <v>6.4119391253130584E-2</v>
      </c>
      <c r="U53" s="31">
        <f t="shared" si="10"/>
        <v>0.6032202924687724</v>
      </c>
      <c r="V53" s="47">
        <f t="shared" si="25"/>
        <v>7.7713121606635155E-5</v>
      </c>
      <c r="W53" s="31">
        <f t="shared" si="11"/>
        <v>0.90391791044776126</v>
      </c>
      <c r="X53" s="34">
        <f>(S53*H53*'Propiedades físicas'!$F$5*60*24*365)/(1000000)</f>
        <v>14923.883051066201</v>
      </c>
      <c r="Y53" s="34">
        <f>(U53*H53*'Propiedades físicas'!$F$7*60*24*365)/(1000000)</f>
        <v>1401.4738857168443</v>
      </c>
      <c r="Z53" s="31">
        <f t="shared" si="26"/>
        <v>3.7668007178745508</v>
      </c>
      <c r="AA53" s="31">
        <f t="shared" si="41"/>
        <v>138.79984271322306</v>
      </c>
      <c r="AB53" s="31">
        <f t="shared" si="42"/>
        <v>3.4048786339742914</v>
      </c>
      <c r="AC53" s="31">
        <f t="shared" si="43"/>
        <v>96.424062309778066</v>
      </c>
      <c r="AD53" s="31">
        <f t="shared" si="44"/>
        <v>3.0777307801502678</v>
      </c>
      <c r="AE53" s="31">
        <f t="shared" si="40"/>
        <v>28.954574038501075</v>
      </c>
      <c r="AF53" s="31">
        <f t="shared" si="31"/>
        <v>274.4278891935013</v>
      </c>
      <c r="AG53" s="31">
        <f t="shared" si="32"/>
        <v>1.372601279317697E-2</v>
      </c>
      <c r="AH53" s="31">
        <f t="shared" si="33"/>
        <v>0.5057789247336818</v>
      </c>
      <c r="AI53" s="31">
        <f t="shared" si="33"/>
        <v>1.2407188802787766E-2</v>
      </c>
      <c r="AJ53" s="31">
        <f t="shared" si="33"/>
        <v>0.35136393240917541</v>
      </c>
      <c r="AK53" s="31">
        <f t="shared" si="33"/>
        <v>1.1215080177146773E-2</v>
      </c>
      <c r="AL53" s="31">
        <f t="shared" si="33"/>
        <v>0.10550886108403135</v>
      </c>
      <c r="AM53" s="31">
        <f t="shared" si="34"/>
        <v>1</v>
      </c>
      <c r="AN53" s="31">
        <f>(Z53*'Propiedades físicas'!$F$4)/1000</f>
        <v>3.3124492152845222</v>
      </c>
      <c r="AO53" s="31">
        <f>(AA53*'Propiedades físicas'!$F$6)/1000</f>
        <v>4.4471469605316667</v>
      </c>
      <c r="AP53" s="31">
        <f>(AB53*'Propiedades físicas'!$F$9)/1000</f>
        <v>2.1006398732304388</v>
      </c>
      <c r="AQ53" s="31">
        <f>(AC53*'Propiedades físicas'!$F$5)/1000</f>
        <v>28.393993628360349</v>
      </c>
      <c r="AR53" s="31">
        <f>(AD53*'Propiedades físicas'!$F$8)/1000</f>
        <v>1.0911171161788724</v>
      </c>
      <c r="AS53" s="31">
        <f>(AE53*'Propiedades físicas'!$F$7)/1000</f>
        <v>2.6664267232055638</v>
      </c>
      <c r="AT53" s="31">
        <f t="shared" si="35"/>
        <v>42.011773516791408</v>
      </c>
      <c r="AU53" s="31">
        <f t="shared" si="36"/>
        <v>7.8845736278202849E-2</v>
      </c>
      <c r="AV53" s="31">
        <f t="shared" si="39"/>
        <v>0.10585477803630966</v>
      </c>
      <c r="AW53" s="31">
        <f t="shared" si="39"/>
        <v>5.0001218643884383E-2</v>
      </c>
      <c r="AX53" s="31">
        <f t="shared" si="39"/>
        <v>0.6758580095889487</v>
      </c>
      <c r="AY53" s="31">
        <f t="shared" si="39"/>
        <v>2.5971698522624164E-2</v>
      </c>
      <c r="AZ53" s="31">
        <f t="shared" si="39"/>
        <v>6.3468558930030353E-2</v>
      </c>
      <c r="BA53" s="31">
        <f t="shared" si="37"/>
        <v>1.0000000000000002</v>
      </c>
      <c r="BB53" s="34">
        <f>AU53*'Propiedades físicas'!$C$4+'Diseño reactor'!AV53*'Propiedades físicas'!$C$5+'Diseño reactor'!AW53*'Propiedades físicas'!$C$8+'Diseño reactor'!AX53*'Propiedades físicas'!$C$9+'Diseño reactor'!AY53*'Propiedades físicas'!$C$7+'Diseño reactor'!AZ53*'Propiedades físicas'!$C$6</f>
        <v>890.76960507201784</v>
      </c>
      <c r="BC53" s="45">
        <f>AU53*'Propiedades físicas'!$L$4+'Diseño reactor'!AV53*'Propiedades físicas'!$L$5+'Diseño reactor'!AW53*'Propiedades físicas'!$L$8+AX53*'Propiedades físicas'!$L$9+'Diseño reactor'!AY53*'Propiedades físicas'!$L$7+'Diseño reactor'!AZ53*'Propiedades físicas'!$L$6</f>
        <v>1.6486536143631754</v>
      </c>
      <c r="BD53" s="29">
        <f t="shared" si="15"/>
        <v>10.054330257906242</v>
      </c>
      <c r="BE53" s="58">
        <f t="shared" si="16"/>
        <v>55.546764153657037</v>
      </c>
      <c r="BF53" s="30">
        <f>AU53*'Propiedades físicas'!$I$4+'Diseño reactor'!AV53*'Propiedades físicas'!$I$5+'Diseño reactor'!AW53*'Propiedades físicas'!$I$8+'Diseño reactor'!AX53*'Propiedades físicas'!$I$9+'Diseño reactor'!AY53*'Propiedades físicas'!$I$7+'Diseño reactor'!AZ53*'Propiedades físicas'!$I$6</f>
        <v>1.3597627180616693E-2</v>
      </c>
      <c r="BG53" s="24">
        <f>AU53*'Propiedades físicas'!$O$4+'Diseño reactor'!AV53*'Propiedades físicas'!$O$5+'Diseño reactor'!AW53*'Propiedades físicas'!$O$8+'Diseño reactor'!AX53*'Propiedades físicas'!$O$9+'Diseño reactor'!AY53*'Propiedades físicas'!$O$7+'Diseño reactor'!AZ53*'Propiedades físicas'!$O$6</f>
        <v>0.14110397537890354</v>
      </c>
      <c r="BH53" s="54">
        <f t="shared" si="17"/>
        <v>61505.854929913665</v>
      </c>
      <c r="BI53" s="34">
        <f t="shared" si="38"/>
        <v>158.87417160210177</v>
      </c>
      <c r="BJ53" s="27">
        <f t="shared" si="18"/>
        <v>5232.2332405355355</v>
      </c>
      <c r="BK53" s="34">
        <f t="shared" si="19"/>
        <v>567.91454642246674</v>
      </c>
      <c r="BL53" s="27">
        <f t="shared" si="20"/>
        <v>105.64744081515356</v>
      </c>
      <c r="BM53" s="34">
        <f t="shared" si="21"/>
        <v>1.1054421768707483</v>
      </c>
      <c r="BN53" s="45">
        <f t="shared" si="22"/>
        <v>70.381046920915026</v>
      </c>
      <c r="BO53" s="45">
        <f t="shared" si="23"/>
        <v>18.617672652439094</v>
      </c>
      <c r="BP53" s="66">
        <f t="shared" si="24"/>
        <v>6.8052781682305508</v>
      </c>
    </row>
    <row r="54" spans="5:68" ht="18">
      <c r="E54" s="51" t="s">
        <v>134</v>
      </c>
      <c r="F54" s="7">
        <v>4.18</v>
      </c>
      <c r="H54" s="68">
        <v>49</v>
      </c>
      <c r="I54" s="31">
        <f>('Propiedades físicas'!$C$10*'Diseño reactor'!H54)/1000</f>
        <v>42.887018798391225</v>
      </c>
      <c r="J54" s="31">
        <f t="shared" si="0"/>
        <v>10.632587966620461</v>
      </c>
      <c r="K54" s="31">
        <f>(I54*1000)/'Propiedades físicas'!$F$10</f>
        <v>280.14513688503257</v>
      </c>
      <c r="L54" s="31">
        <f t="shared" si="1"/>
        <v>40.02073384071894</v>
      </c>
      <c r="M54" s="31">
        <f t="shared" si="2"/>
        <v>240.12440304431362</v>
      </c>
      <c r="N54" s="31">
        <f t="shared" si="3"/>
        <v>0.81674967021875389</v>
      </c>
      <c r="O54" s="32">
        <f t="shared" si="4"/>
        <v>4.9004980213125231</v>
      </c>
      <c r="P54" s="33">
        <f t="shared" si="5"/>
        <v>7.9949874621192241E-2</v>
      </c>
      <c r="Q54" s="31">
        <f t="shared" si="6"/>
        <v>2.8994098532203525</v>
      </c>
      <c r="R54" s="31">
        <f t="shared" si="7"/>
        <v>7.2123752756665049E-2</v>
      </c>
      <c r="S54" s="31">
        <f t="shared" si="8"/>
        <v>2.001088168092171</v>
      </c>
      <c r="T54" s="31">
        <f t="shared" si="9"/>
        <v>6.5063713187183722E-2</v>
      </c>
      <c r="U54" s="31">
        <f t="shared" si="10"/>
        <v>0.59961232965371292</v>
      </c>
      <c r="V54" s="47">
        <f t="shared" si="25"/>
        <v>7.9173662246229218E-5</v>
      </c>
      <c r="W54" s="31">
        <f t="shared" si="11"/>
        <v>0.90211214336973178</v>
      </c>
      <c r="X54" s="34">
        <f>(S54*H54*'Propiedades físicas'!$F$5*60*24*365)/(1000000)</f>
        <v>15176.048892000692</v>
      </c>
      <c r="Y54" s="34">
        <f>(U54*H54*'Propiedades físicas'!$F$7*60*24*365)/(1000000)</f>
        <v>1422.114171041145</v>
      </c>
      <c r="Z54" s="31">
        <f t="shared" si="26"/>
        <v>3.91754385643842</v>
      </c>
      <c r="AA54" s="31">
        <f t="shared" si="41"/>
        <v>142.07108280779727</v>
      </c>
      <c r="AB54" s="31">
        <f t="shared" si="42"/>
        <v>3.5340638850765873</v>
      </c>
      <c r="AC54" s="31">
        <f t="shared" si="43"/>
        <v>98.053320236516385</v>
      </c>
      <c r="AD54" s="31">
        <f t="shared" si="44"/>
        <v>3.1881219461720023</v>
      </c>
      <c r="AE54" s="31">
        <f t="shared" si="40"/>
        <v>29.381004153031935</v>
      </c>
      <c r="AF54" s="31">
        <f t="shared" si="31"/>
        <v>280.14513688503257</v>
      </c>
      <c r="AG54" s="31">
        <f t="shared" si="32"/>
        <v>1.3983979518609749E-2</v>
      </c>
      <c r="AH54" s="31">
        <f t="shared" si="33"/>
        <v>0.50713385350002038</v>
      </c>
      <c r="AI54" s="31">
        <f t="shared" si="33"/>
        <v>1.2615117736371469E-2</v>
      </c>
      <c r="AJ54" s="31">
        <f t="shared" si="33"/>
        <v>0.35000900364283682</v>
      </c>
      <c r="AK54" s="31">
        <f t="shared" si="33"/>
        <v>1.1380250900019586E-2</v>
      </c>
      <c r="AL54" s="31">
        <f t="shared" si="33"/>
        <v>0.10487779470214208</v>
      </c>
      <c r="AM54" s="31">
        <f t="shared" si="34"/>
        <v>1</v>
      </c>
      <c r="AN54" s="31">
        <f>(Z54*'Propiedades físicas'!$F$4)/1000</f>
        <v>3.4450097164748175</v>
      </c>
      <c r="AO54" s="31">
        <f>(AA54*'Propiedades físicas'!$F$6)/1000</f>
        <v>4.5519574931618241</v>
      </c>
      <c r="AP54" s="31">
        <f>(AB54*'Propiedades físicas'!$F$9)/1000</f>
        <v>2.180340713898</v>
      </c>
      <c r="AQ54" s="31">
        <f>(AC54*'Propiedades físicas'!$F$5)/1000</f>
        <v>28.873761210046982</v>
      </c>
      <c r="AR54" s="31">
        <f>(AD54*'Propiedades físicas'!$F$8)/1000</f>
        <v>1.1302529923568978</v>
      </c>
      <c r="AS54" s="31">
        <f>(AE54*'Propiedades físicas'!$F$7)/1000</f>
        <v>2.7056966724527109</v>
      </c>
      <c r="AT54" s="31">
        <f t="shared" si="35"/>
        <v>42.887018798391232</v>
      </c>
      <c r="AU54" s="31">
        <f t="shared" si="36"/>
        <v>8.0327563281317321E-2</v>
      </c>
      <c r="AV54" s="31">
        <f t="shared" si="39"/>
        <v>0.1061383518999128</v>
      </c>
      <c r="AW54" s="31">
        <f t="shared" si="39"/>
        <v>5.0839176398518718E-2</v>
      </c>
      <c r="AX54" s="31">
        <f t="shared" si="39"/>
        <v>0.67325176752854854</v>
      </c>
      <c r="AY54" s="31">
        <f t="shared" si="39"/>
        <v>2.6354198170549816E-2</v>
      </c>
      <c r="AZ54" s="31">
        <f t="shared" si="39"/>
        <v>6.3088942721152869E-2</v>
      </c>
      <c r="BA54" s="31">
        <f t="shared" si="37"/>
        <v>1</v>
      </c>
      <c r="BB54" s="34">
        <f>AU54*'Propiedades físicas'!$C$4+'Diseño reactor'!AV54*'Propiedades físicas'!$C$5+'Diseño reactor'!AW54*'Propiedades físicas'!$C$8+'Diseño reactor'!AX54*'Propiedades físicas'!$C$9+'Diseño reactor'!AY54*'Propiedades físicas'!$C$7+'Diseño reactor'!AZ54*'Propiedades físicas'!$C$6</f>
        <v>890.68239140501362</v>
      </c>
      <c r="BC54" s="45">
        <f>AU54*'Propiedades físicas'!$L$4+'Diseño reactor'!AV54*'Propiedades físicas'!$L$5+'Diseño reactor'!AW54*'Propiedades físicas'!$L$8+AX54*'Propiedades físicas'!$L$9+'Diseño reactor'!AY54*'Propiedades físicas'!$L$7+'Diseño reactor'!AZ54*'Propiedades físicas'!$L$6</f>
        <v>1.6497676726191801</v>
      </c>
      <c r="BD54" s="29">
        <f t="shared" si="15"/>
        <v>10.028450532072338</v>
      </c>
      <c r="BE54" s="58">
        <f t="shared" si="16"/>
        <v>55.398839792439148</v>
      </c>
      <c r="BF54" s="30">
        <f>AU54*'Propiedades físicas'!$I$4+'Diseño reactor'!AV54*'Propiedades físicas'!$I$5+'Diseño reactor'!AW54*'Propiedades físicas'!$I$8+'Diseño reactor'!AX54*'Propiedades físicas'!$I$9+'Diseño reactor'!AY54*'Propiedades físicas'!$I$7+'Diseño reactor'!AZ54*'Propiedades físicas'!$I$6</f>
        <v>1.3631835318532456E-2</v>
      </c>
      <c r="BG54" s="24">
        <f>AU54*'Propiedades físicas'!$O$4+'Diseño reactor'!AV54*'Propiedades físicas'!$O$5+'Diseño reactor'!AW54*'Propiedades físicas'!$O$8+'Diseño reactor'!AX54*'Propiedades físicas'!$O$9+'Diseño reactor'!AY54*'Propiedades físicas'!$O$7+'Diseño reactor'!AZ54*'Propiedades físicas'!$O$6</f>
        <v>0.14109893134961754</v>
      </c>
      <c r="BH54" s="54">
        <f t="shared" si="17"/>
        <v>61345.503468800634</v>
      </c>
      <c r="BI54" s="34">
        <f t="shared" si="38"/>
        <v>159.38718324704158</v>
      </c>
      <c r="BJ54" s="27">
        <f t="shared" si="18"/>
        <v>5228.7512104864281</v>
      </c>
      <c r="BK54" s="34">
        <f t="shared" si="19"/>
        <v>567.51631391742626</v>
      </c>
      <c r="BL54" s="27">
        <f t="shared" si="20"/>
        <v>105.63365169241922</v>
      </c>
      <c r="BM54" s="34">
        <f t="shared" si="21"/>
        <v>1.1054421768707483</v>
      </c>
      <c r="BN54" s="45">
        <f t="shared" si="22"/>
        <v>70.790126754136253</v>
      </c>
      <c r="BO54" s="45">
        <f t="shared" si="23"/>
        <v>18.839008536981197</v>
      </c>
      <c r="BP54" s="66">
        <f t="shared" si="24"/>
        <v>6.8046118755543574</v>
      </c>
    </row>
    <row r="55" spans="5:68" ht="18">
      <c r="E55" s="51" t="s">
        <v>139</v>
      </c>
      <c r="F55" s="7">
        <v>0.62</v>
      </c>
      <c r="H55" s="68">
        <v>50</v>
      </c>
      <c r="I55" s="31">
        <f>('Propiedades físicas'!$C$10*'Diseño reactor'!H55)/1000</f>
        <v>43.762264079991041</v>
      </c>
      <c r="J55" s="31">
        <f t="shared" si="0"/>
        <v>10.419936207288051</v>
      </c>
      <c r="K55" s="31">
        <f>(I55*1000)/'Propiedades físicas'!$F$10</f>
        <v>285.86238457656384</v>
      </c>
      <c r="L55" s="31">
        <f t="shared" si="1"/>
        <v>40.837483510937687</v>
      </c>
      <c r="M55" s="31">
        <f t="shared" si="2"/>
        <v>245.02490106562612</v>
      </c>
      <c r="N55" s="31">
        <f t="shared" si="3"/>
        <v>0.81674967021875378</v>
      </c>
      <c r="O55" s="32">
        <f t="shared" si="4"/>
        <v>4.9004980213125222</v>
      </c>
      <c r="P55" s="33">
        <f t="shared" si="5"/>
        <v>8.1418853347268422E-2</v>
      </c>
      <c r="Q55" s="31">
        <f t="shared" si="6"/>
        <v>2.9071058039538547</v>
      </c>
      <c r="R55" s="31">
        <f t="shared" si="7"/>
        <v>7.3302499068718774E-2</v>
      </c>
      <c r="S55" s="31">
        <f t="shared" si="8"/>
        <v>1.9933922173586676</v>
      </c>
      <c r="T55" s="31">
        <f t="shared" si="9"/>
        <v>6.5995235118350967E-2</v>
      </c>
      <c r="U55" s="31">
        <f t="shared" si="10"/>
        <v>0.59603308268441557</v>
      </c>
      <c r="V55" s="47">
        <f t="shared" si="25"/>
        <v>8.0628379042926008E-5</v>
      </c>
      <c r="W55" s="31">
        <f t="shared" si="11"/>
        <v>0.90031357671015433</v>
      </c>
      <c r="X55" s="34">
        <f>(S55*H55*'Propiedades físicas'!$F$5*60*24*365)/(1000000)</f>
        <v>15426.207740134549</v>
      </c>
      <c r="Y55" s="34">
        <f>(U55*H55*'Propiedades físicas'!$F$7*60*24*365)/(1000000)</f>
        <v>1442.4746834382379</v>
      </c>
      <c r="Z55" s="31">
        <f t="shared" si="26"/>
        <v>4.070942667363421</v>
      </c>
      <c r="AA55" s="31">
        <f t="shared" si="41"/>
        <v>145.35529019769274</v>
      </c>
      <c r="AB55" s="31">
        <f t="shared" si="42"/>
        <v>3.6651249534359387</v>
      </c>
      <c r="AC55" s="31">
        <f t="shared" si="43"/>
        <v>99.669610867933372</v>
      </c>
      <c r="AD55" s="31">
        <f t="shared" si="44"/>
        <v>3.2997617559175483</v>
      </c>
      <c r="AE55" s="31">
        <f t="shared" si="40"/>
        <v>29.801654134220779</v>
      </c>
      <c r="AF55" s="31">
        <f t="shared" si="31"/>
        <v>285.86238457656378</v>
      </c>
      <c r="AG55" s="31">
        <f t="shared" si="32"/>
        <v>1.4240917612835075E-2</v>
      </c>
      <c r="AH55" s="31">
        <f t="shared" si="33"/>
        <v>0.50847994713610734</v>
      </c>
      <c r="AI55" s="31">
        <f t="shared" si="33"/>
        <v>1.2821291471646182E-2</v>
      </c>
      <c r="AJ55" s="31">
        <f t="shared" si="33"/>
        <v>0.34866291000674982</v>
      </c>
      <c r="AK55" s="31">
        <f t="shared" si="33"/>
        <v>1.1543182782881176E-2</v>
      </c>
      <c r="AL55" s="31">
        <f t="shared" si="33"/>
        <v>0.10425175098978044</v>
      </c>
      <c r="AM55" s="31">
        <f t="shared" si="34"/>
        <v>1</v>
      </c>
      <c r="AN55" s="31">
        <f>(Z55*'Propiedades físicas'!$F$4)/1000</f>
        <v>3.5799055628260454</v>
      </c>
      <c r="AO55" s="31">
        <f>(AA55*'Propiedades físicas'!$F$6)/1000</f>
        <v>4.657183497934076</v>
      </c>
      <c r="AP55" s="31">
        <f>(AB55*'Propiedades físicas'!$F$9)/1000</f>
        <v>2.2611988400223022</v>
      </c>
      <c r="AQ55" s="31">
        <f>(AC55*'Propiedades físicas'!$F$5)/1000</f>
        <v>29.34971031228034</v>
      </c>
      <c r="AR55" s="31">
        <f>(AD55*'Propiedades físicas'!$F$8)/1000</f>
        <v>1.1698315377078889</v>
      </c>
      <c r="AS55" s="31">
        <f>(AE55*'Propiedades físicas'!$F$7)/1000</f>
        <v>2.7444343292203914</v>
      </c>
      <c r="AT55" s="31">
        <f t="shared" si="35"/>
        <v>43.762264079991041</v>
      </c>
      <c r="AU55" s="31">
        <f t="shared" si="36"/>
        <v>8.1803481563076805E-2</v>
      </c>
      <c r="AV55" s="31">
        <f t="shared" si="39"/>
        <v>0.10642007665374495</v>
      </c>
      <c r="AW55" s="31">
        <f t="shared" si="39"/>
        <v>5.1670060668916953E-2</v>
      </c>
      <c r="AX55" s="31">
        <f t="shared" si="39"/>
        <v>0.67066252007970495</v>
      </c>
      <c r="AY55" s="31">
        <f t="shared" si="39"/>
        <v>2.6731513149539234E-2</v>
      </c>
      <c r="AZ55" s="31">
        <f t="shared" si="39"/>
        <v>6.2712347885017228E-2</v>
      </c>
      <c r="BA55" s="31">
        <f t="shared" si="37"/>
        <v>1</v>
      </c>
      <c r="BB55" s="34">
        <f>AU55*'Propiedades físicas'!$C$4+'Diseño reactor'!AV55*'Propiedades físicas'!$C$5+'Diseño reactor'!AW55*'Propiedades físicas'!$C$8+'Diseño reactor'!AX55*'Propiedades físicas'!$C$9+'Diseño reactor'!AY55*'Propiedades físicas'!$C$7+'Diseño reactor'!AZ55*'Propiedades físicas'!$C$6</f>
        <v>890.59584524519607</v>
      </c>
      <c r="BC55" s="45">
        <f>AU55*'Propiedades físicas'!$L$4+'Diseño reactor'!AV55*'Propiedades físicas'!$L$5+'Diseño reactor'!AW55*'Propiedades físicas'!$L$8+AX55*'Propiedades físicas'!$L$9+'Diseño reactor'!AY55*'Propiedades físicas'!$L$7+'Diseño reactor'!AZ55*'Propiedades físicas'!$L$6</f>
        <v>1.650877954770567</v>
      </c>
      <c r="BD55" s="29">
        <f t="shared" si="15"/>
        <v>10.002697379075183</v>
      </c>
      <c r="BE55" s="58">
        <f t="shared" si="16"/>
        <v>55.255941559585089</v>
      </c>
      <c r="BF55" s="30">
        <f>AU55*'Propiedades físicas'!$I$4+'Diseño reactor'!AV55*'Propiedades físicas'!$I$5+'Diseño reactor'!AW55*'Propiedades físicas'!$I$8+'Diseño reactor'!AX55*'Propiedades físicas'!$I$9+'Diseño reactor'!AY55*'Propiedades físicas'!$I$7+'Diseño reactor'!AZ55*'Propiedades físicas'!$I$6</f>
        <v>1.3665792944590575E-2</v>
      </c>
      <c r="BG55" s="24">
        <f>AU55*'Propiedades físicas'!$O$4+'Diseño reactor'!AV55*'Propiedades físicas'!$O$5+'Diseño reactor'!AW55*'Propiedades físicas'!$O$8+'Diseño reactor'!AX55*'Propiedades físicas'!$O$9+'Diseño reactor'!AY55*'Propiedades físicas'!$O$7+'Diseño reactor'!AZ55*'Propiedades físicas'!$O$6</f>
        <v>0.14109417945665403</v>
      </c>
      <c r="BH55" s="54">
        <f t="shared" si="17"/>
        <v>61187.122253473797</v>
      </c>
      <c r="BI55" s="34">
        <f t="shared" si="38"/>
        <v>159.89714383373715</v>
      </c>
      <c r="BJ55" s="27">
        <f t="shared" si="18"/>
        <v>5225.3085897353476</v>
      </c>
      <c r="BK55" s="34">
        <f t="shared" si="19"/>
        <v>567.12355990501146</v>
      </c>
      <c r="BL55" s="27">
        <f t="shared" si="20"/>
        <v>105.620036831831</v>
      </c>
      <c r="BM55" s="34">
        <f t="shared" si="21"/>
        <v>1.1054421768707483</v>
      </c>
      <c r="BN55" s="45">
        <f t="shared" si="22"/>
        <v>71.202498649989437</v>
      </c>
      <c r="BO55" s="45">
        <f t="shared" si="23"/>
        <v>19.059464297006741</v>
      </c>
      <c r="BP55" s="66">
        <f t="shared" si="24"/>
        <v>6.8039506824819886</v>
      </c>
    </row>
    <row r="56" spans="5:68" ht="18">
      <c r="E56" s="51" t="s">
        <v>138</v>
      </c>
      <c r="F56" s="7">
        <f>F48-F16</f>
        <v>9.9999999999999867E-2</v>
      </c>
      <c r="H56" s="68">
        <v>51</v>
      </c>
      <c r="I56" s="31">
        <f>('Propiedades físicas'!$C$10*'Diseño reactor'!H56)/1000</f>
        <v>44.637509361590872</v>
      </c>
      <c r="J56" s="31">
        <f t="shared" si="0"/>
        <v>10.215623732635343</v>
      </c>
      <c r="K56" s="31">
        <f>(I56*1000)/'Propiedades físicas'!$F$10</f>
        <v>291.57963226809517</v>
      </c>
      <c r="L56" s="31">
        <f t="shared" si="1"/>
        <v>41.654233181156449</v>
      </c>
      <c r="M56" s="31">
        <f t="shared" si="2"/>
        <v>249.92539908693871</v>
      </c>
      <c r="N56" s="31">
        <f t="shared" si="3"/>
        <v>0.81674967021875389</v>
      </c>
      <c r="O56" s="32">
        <f t="shared" si="4"/>
        <v>4.900498021312524</v>
      </c>
      <c r="P56" s="33">
        <f t="shared" si="5"/>
        <v>8.2881986238947436E-2</v>
      </c>
      <c r="Q56" s="31">
        <f t="shared" si="6"/>
        <v>2.9147516888330918</v>
      </c>
      <c r="R56" s="31">
        <f t="shared" si="7"/>
        <v>7.4471301921103503E-2</v>
      </c>
      <c r="S56" s="31">
        <f t="shared" si="8"/>
        <v>1.9857463324794329</v>
      </c>
      <c r="T56" s="31">
        <f t="shared" si="9"/>
        <v>6.6914115617779713E-2</v>
      </c>
      <c r="U56" s="31">
        <f t="shared" si="10"/>
        <v>0.59248226644092328</v>
      </c>
      <c r="V56" s="47">
        <f t="shared" si="25"/>
        <v>8.2077306760899404E-5</v>
      </c>
      <c r="W56" s="31">
        <f t="shared" si="11"/>
        <v>0.89852216748768465</v>
      </c>
      <c r="X56" s="34">
        <f>(S56*H56*'Propiedades físicas'!$F$5*60*24*365)/(1000000)</f>
        <v>15674.379522921998</v>
      </c>
      <c r="Y56" s="34">
        <f>(U56*H56*'Propiedades físicas'!$F$7*60*24*365)/(1000000)</f>
        <v>1462.5588888381287</v>
      </c>
      <c r="Z56" s="31">
        <f t="shared" si="26"/>
        <v>4.2269812981863195</v>
      </c>
      <c r="AA56" s="31">
        <f t="shared" si="41"/>
        <v>148.65233613048767</v>
      </c>
      <c r="AB56" s="31">
        <f t="shared" si="42"/>
        <v>3.7980363979762788</v>
      </c>
      <c r="AC56" s="31">
        <f t="shared" si="43"/>
        <v>101.27306295645107</v>
      </c>
      <c r="AD56" s="31">
        <f t="shared" si="44"/>
        <v>3.4126198965067651</v>
      </c>
      <c r="AE56" s="31">
        <f t="shared" si="40"/>
        <v>30.216595588487088</v>
      </c>
      <c r="AF56" s="31">
        <f t="shared" si="31"/>
        <v>291.57963226809522</v>
      </c>
      <c r="AG56" s="31">
        <f t="shared" si="32"/>
        <v>1.4496833216045035E-2</v>
      </c>
      <c r="AH56" s="31">
        <f t="shared" si="33"/>
        <v>0.50981728378684588</v>
      </c>
      <c r="AI56" s="31">
        <f t="shared" si="33"/>
        <v>1.3025726002988246E-2</v>
      </c>
      <c r="AJ56" s="31">
        <f t="shared" si="33"/>
        <v>0.34732557335601116</v>
      </c>
      <c r="AK56" s="31">
        <f t="shared" si="33"/>
        <v>1.1703903561305696E-2</v>
      </c>
      <c r="AL56" s="31">
        <f t="shared" si="33"/>
        <v>0.10363068007680384</v>
      </c>
      <c r="AM56" s="31">
        <f t="shared" si="34"/>
        <v>0.99999999999999989</v>
      </c>
      <c r="AN56" s="31">
        <f>(Z56*'Propiedades físicas'!$F$4)/1000</f>
        <v>3.7171228139990857</v>
      </c>
      <c r="AO56" s="31">
        <f>(AA56*'Propiedades físicas'!$F$6)/1000</f>
        <v>4.7628208496208249</v>
      </c>
      <c r="AP56" s="31">
        <f>(AB56*'Propiedades físicas'!$F$9)/1000</f>
        <v>2.343198555731465</v>
      </c>
      <c r="AQ56" s="31">
        <f>(AC56*'Propiedades físicas'!$F$5)/1000</f>
        <v>29.821878848786149</v>
      </c>
      <c r="AR56" s="31">
        <f>(AD56*'Propiedades físicas'!$F$8)/1000</f>
        <v>1.209842005709578</v>
      </c>
      <c r="AS56" s="31">
        <f>(AE56*'Propiedades físicas'!$F$7)/1000</f>
        <v>2.7826462877437761</v>
      </c>
      <c r="AT56" s="31">
        <f t="shared" si="35"/>
        <v>44.637509361590872</v>
      </c>
      <c r="AU56" s="31">
        <f t="shared" si="36"/>
        <v>8.3273526394318703E-2</v>
      </c>
      <c r="AV56" s="31">
        <f t="shared" si="39"/>
        <v>0.10669996865280028</v>
      </c>
      <c r="AW56" s="31">
        <f t="shared" si="39"/>
        <v>5.2493935912735115E-2</v>
      </c>
      <c r="AX56" s="31">
        <f t="shared" si="39"/>
        <v>0.66809011692858711</v>
      </c>
      <c r="AY56" s="31">
        <f t="shared" si="39"/>
        <v>2.7103707689179624E-2</v>
      </c>
      <c r="AZ56" s="31">
        <f t="shared" si="39"/>
        <v>6.2338744422379286E-2</v>
      </c>
      <c r="BA56" s="31">
        <f t="shared" si="37"/>
        <v>1</v>
      </c>
      <c r="BB56" s="34">
        <f>AU56*'Propiedades físicas'!$C$4+'Diseño reactor'!AV56*'Propiedades físicas'!$C$5+'Diseño reactor'!AW56*'Propiedades físicas'!$C$8+'Diseño reactor'!AX56*'Propiedades físicas'!$C$9+'Diseño reactor'!AY56*'Propiedades físicas'!$C$7+'Diseño reactor'!AZ56*'Propiedades físicas'!$C$6</f>
        <v>890.50996013182157</v>
      </c>
      <c r="BC56" s="45">
        <f>AU56*'Propiedades físicas'!$L$4+'Diseño reactor'!AV56*'Propiedades físicas'!$L$5+'Diseño reactor'!AW56*'Propiedades físicas'!$L$8+AX56*'Propiedades físicas'!$L$9+'Diseño reactor'!AY56*'Propiedades físicas'!$L$7+'Diseño reactor'!AZ56*'Propiedades físicas'!$L$6</f>
        <v>1.6519844754908863</v>
      </c>
      <c r="BD56" s="29">
        <f t="shared" si="15"/>
        <v>9.9770699363681778</v>
      </c>
      <c r="BE56" s="58">
        <f t="shared" si="16"/>
        <v>55.117780274820745</v>
      </c>
      <c r="BF56" s="30">
        <f>AU56*'Propiedades físicas'!$I$4+'Diseño reactor'!AV56*'Propiedades físicas'!$I$5+'Diseño reactor'!AW56*'Propiedades físicas'!$I$8+'Diseño reactor'!AX56*'Propiedades físicas'!$I$9+'Diseño reactor'!AY56*'Propiedades físicas'!$I$7+'Diseño reactor'!AZ56*'Propiedades físicas'!$I$6</f>
        <v>1.3699502405127717E-2</v>
      </c>
      <c r="BG56" s="24">
        <f>AU56*'Propiedades físicas'!$O$4+'Diseño reactor'!AV56*'Propiedades físicas'!$O$5+'Diseño reactor'!AW56*'Propiedades físicas'!$O$8+'Diseño reactor'!AX56*'Propiedades físicas'!$O$9+'Diseño reactor'!AY56*'Propiedades físicas'!$O$7+'Diseño reactor'!AZ56*'Propiedades físicas'!$O$6</f>
        <v>0.14108971568207448</v>
      </c>
      <c r="BH56" s="54">
        <f t="shared" si="17"/>
        <v>61030.677048511403</v>
      </c>
      <c r="BI56" s="34">
        <f t="shared" si="38"/>
        <v>160.40407471099874</v>
      </c>
      <c r="BJ56" s="27">
        <f t="shared" si="18"/>
        <v>5221.9047625419798</v>
      </c>
      <c r="BK56" s="34">
        <f t="shared" si="19"/>
        <v>566.73619866609124</v>
      </c>
      <c r="BL56" s="27">
        <f t="shared" si="20"/>
        <v>105.60659387298918</v>
      </c>
      <c r="BM56" s="34">
        <f t="shared" si="21"/>
        <v>1.1054421768707483</v>
      </c>
      <c r="BN56" s="45">
        <f t="shared" si="22"/>
        <v>71.618144510890886</v>
      </c>
      <c r="BO56" s="45">
        <f t="shared" si="23"/>
        <v>19.279045167311537</v>
      </c>
      <c r="BP56" s="66">
        <f t="shared" si="24"/>
        <v>6.803294539654825</v>
      </c>
    </row>
    <row r="57" spans="5:68" ht="18">
      <c r="E57" s="51" t="s">
        <v>140</v>
      </c>
      <c r="F57" s="120">
        <f>(F51/F52)/((PI()/4)*(F48^2-F16^2))</f>
        <v>6.7018131720264704E-3</v>
      </c>
      <c r="H57" s="72">
        <v>52</v>
      </c>
      <c r="I57" s="73">
        <f>('Propiedades físicas'!$C$10*'Diseño reactor'!H57)/1000</f>
        <v>45.512754643190689</v>
      </c>
      <c r="J57" s="73">
        <f t="shared" si="0"/>
        <v>10.019169430084665</v>
      </c>
      <c r="K57" s="73">
        <f>(I57*1000)/'Propiedades físicas'!$F$10</f>
        <v>297.29687995962638</v>
      </c>
      <c r="L57" s="73">
        <f t="shared" si="1"/>
        <v>42.470982851375197</v>
      </c>
      <c r="M57" s="73">
        <f t="shared" si="2"/>
        <v>254.82589710825118</v>
      </c>
      <c r="N57" s="73">
        <f t="shared" si="3"/>
        <v>0.81674967021875378</v>
      </c>
      <c r="O57" s="74">
        <f t="shared" si="4"/>
        <v>4.9004980213125231</v>
      </c>
      <c r="P57" s="75">
        <f t="shared" si="5"/>
        <v>8.433930812238076E-2</v>
      </c>
      <c r="Q57" s="73">
        <f t="shared" si="6"/>
        <v>2.9223479497073006</v>
      </c>
      <c r="R57" s="73">
        <f t="shared" si="7"/>
        <v>7.5630251781217198E-2</v>
      </c>
      <c r="S57" s="73">
        <f t="shared" si="8"/>
        <v>1.9781500716052229</v>
      </c>
      <c r="T57" s="73">
        <f t="shared" si="9"/>
        <v>6.7820511121461688E-2</v>
      </c>
      <c r="U57" s="73">
        <f t="shared" si="10"/>
        <v>0.58895959919369423</v>
      </c>
      <c r="V57" s="76">
        <f t="shared" si="25"/>
        <v>8.3520479888182889E-5</v>
      </c>
      <c r="W57" s="73">
        <f t="shared" si="11"/>
        <v>0.89673787306238917</v>
      </c>
      <c r="X57" s="77">
        <f>(S57*H57*'Propiedades físicas'!$F$5*60*24*365)/(1000000)</f>
        <v>15920.583930856077</v>
      </c>
      <c r="Y57" s="77">
        <f>(U57*H57*'Propiedades físicas'!$F$7*60*24*365)/(1000000)</f>
        <v>1482.3702065021819</v>
      </c>
      <c r="Z57" s="73">
        <f t="shared" si="26"/>
        <v>4.3856440223637998</v>
      </c>
      <c r="AA57" s="73">
        <f t="shared" si="41"/>
        <v>151.96209338477962</v>
      </c>
      <c r="AB57" s="73">
        <f t="shared" si="42"/>
        <v>3.9327730926232944</v>
      </c>
      <c r="AC57" s="73">
        <f t="shared" si="43"/>
        <v>102.86380372347159</v>
      </c>
      <c r="AD57" s="73">
        <f t="shared" si="44"/>
        <v>3.5266665783160076</v>
      </c>
      <c r="AE57" s="73">
        <f t="shared" si="40"/>
        <v>30.625899158072102</v>
      </c>
      <c r="AF57" s="73">
        <f t="shared" si="31"/>
        <v>297.29687995962644</v>
      </c>
      <c r="AG57" s="73">
        <f t="shared" si="32"/>
        <v>1.4751732419658692E-2</v>
      </c>
      <c r="AH57" s="73">
        <f t="shared" si="33"/>
        <v>0.51114594073579378</v>
      </c>
      <c r="AI57" s="73">
        <f t="shared" si="33"/>
        <v>1.3228437153990226E-2</v>
      </c>
      <c r="AJ57" s="73">
        <f t="shared" si="33"/>
        <v>0.34599691640706326</v>
      </c>
      <c r="AK57" s="73">
        <f t="shared" si="33"/>
        <v>1.186244059740868E-2</v>
      </c>
      <c r="AL57" s="73">
        <f t="shared" si="33"/>
        <v>0.10301453268608525</v>
      </c>
      <c r="AM57" s="73">
        <f t="shared" si="34"/>
        <v>1</v>
      </c>
      <c r="AN57" s="73">
        <f>(Z57*'Propiedades físicas'!$F$4)/1000</f>
        <v>3.8566476403862784</v>
      </c>
      <c r="AO57" s="73">
        <f>(AA57*'Propiedades físicas'!$F$6)/1000</f>
        <v>4.8688654720483395</v>
      </c>
      <c r="AP57" s="73">
        <f>(AB57*'Propiedades físicas'!$F$9)/1000</f>
        <v>2.4263243594939414</v>
      </c>
      <c r="AQ57" s="73">
        <f>(AC57*'Propiedades físicas'!$F$5)/1000</f>
        <v>30.290304282450681</v>
      </c>
      <c r="AR57" s="73">
        <f>(AD57*'Propiedades físicas'!$F$8)/1000</f>
        <v>1.2502738353445904</v>
      </c>
      <c r="AS57" s="73">
        <f>(AE57*'Propiedades físicas'!$F$7)/1000</f>
        <v>2.82033905346686</v>
      </c>
      <c r="AT57" s="73">
        <f t="shared" si="35"/>
        <v>45.512754643190689</v>
      </c>
      <c r="AU57" s="73">
        <f t="shared" si="36"/>
        <v>8.4737732765715681E-2</v>
      </c>
      <c r="AV57" s="73">
        <f t="shared" si="39"/>
        <v>0.10697804407180145</v>
      </c>
      <c r="AW57" s="73">
        <f t="shared" si="39"/>
        <v>5.3310865899367219E-2</v>
      </c>
      <c r="AX57" s="73">
        <f t="shared" si="39"/>
        <v>0.6655344094181852</v>
      </c>
      <c r="AY57" s="73">
        <f t="shared" si="39"/>
        <v>2.747084515420883E-2</v>
      </c>
      <c r="AZ57" s="73">
        <f t="shared" si="39"/>
        <v>6.1968102690721664E-2</v>
      </c>
      <c r="BA57" s="73">
        <f t="shared" si="37"/>
        <v>1</v>
      </c>
      <c r="BB57" s="77">
        <f>AU57*'Propiedades físicas'!$C$4+'Diseño reactor'!AV57*'Propiedades físicas'!$C$5+'Diseño reactor'!AW57*'Propiedades físicas'!$C$8+'Diseño reactor'!AX57*'Propiedades físicas'!$C$9+'Diseño reactor'!AY57*'Propiedades físicas'!$C$7+'Diseño reactor'!AZ57*'Propiedades físicas'!$C$6</f>
        <v>890.42472967961646</v>
      </c>
      <c r="BC57" s="78">
        <f>AU57*'Propiedades físicas'!$L$4+'Diseño reactor'!AV57*'Propiedades físicas'!$L$5+'Diseño reactor'!AW57*'Propiedades físicas'!$L$8+AX57*'Propiedades físicas'!$L$9+'Diseño reactor'!AY57*'Propiedades físicas'!$L$7+'Diseño reactor'!AZ57*'Propiedades físicas'!$L$6</f>
        <v>1.6530872494303424</v>
      </c>
      <c r="BD57" s="79">
        <f t="shared" si="15"/>
        <v>9.9515673484456215</v>
      </c>
      <c r="BE57" s="80">
        <f t="shared" si="16"/>
        <v>54.984088943919687</v>
      </c>
      <c r="BF57" s="81">
        <f>AU57*'Propiedades físicas'!$I$4+'Diseño reactor'!AV57*'Propiedades físicas'!$I$5+'Diseño reactor'!AW57*'Propiedades físicas'!$I$8+'Diseño reactor'!AX57*'Propiedades físicas'!$I$9+'Diseño reactor'!AY57*'Propiedades físicas'!$I$7+'Diseño reactor'!AZ57*'Propiedades físicas'!$I$6</f>
        <v>1.3732966019742811E-2</v>
      </c>
      <c r="BG57" s="82">
        <f>AU57*'Propiedades físicas'!$O$4+'Diseño reactor'!AV57*'Propiedades físicas'!$O$5+'Diseño reactor'!AW57*'Propiedades físicas'!$O$8+'Diseño reactor'!AX57*'Propiedades físicas'!$O$9+'Diseño reactor'!AY57*'Propiedades físicas'!$O$7+'Diseño reactor'!AZ57*'Propiedades físicas'!$O$6</f>
        <v>0.14108553606305407</v>
      </c>
      <c r="BH57" s="83">
        <f t="shared" si="17"/>
        <v>60876.1343970573</v>
      </c>
      <c r="BI57" s="77">
        <f t="shared" si="38"/>
        <v>160.90799707456259</v>
      </c>
      <c r="BJ57" s="84">
        <f t="shared" si="18"/>
        <v>5218.5391257398223</v>
      </c>
      <c r="BK57" s="77">
        <f t="shared" si="19"/>
        <v>566.35414617001868</v>
      </c>
      <c r="BL57" s="84">
        <f t="shared" si="20"/>
        <v>105.59332049424384</v>
      </c>
      <c r="BM57" s="77">
        <f t="shared" si="21"/>
        <v>1.1054421768707483</v>
      </c>
      <c r="BN57" s="78">
        <f t="shared" si="22"/>
        <v>72.037046349666426</v>
      </c>
      <c r="BO57" s="78">
        <f t="shared" si="23"/>
        <v>19.497756341294622</v>
      </c>
      <c r="BP57" s="85">
        <f t="shared" si="24"/>
        <v>6.8026433982908205</v>
      </c>
    </row>
    <row r="58" spans="5:68" ht="18">
      <c r="E58" s="51" t="s">
        <v>141</v>
      </c>
      <c r="F58" s="98">
        <f>F52*F57*F56/F53</f>
        <v>900.75991633750255</v>
      </c>
      <c r="H58" s="68">
        <v>53</v>
      </c>
      <c r="I58" s="31">
        <f>('Propiedades físicas'!$C$10*'Diseño reactor'!H58)/1000</f>
        <v>46.387999924790506</v>
      </c>
      <c r="J58" s="31">
        <f t="shared" si="0"/>
        <v>9.8301284974415584</v>
      </c>
      <c r="K58" s="31">
        <f>(I58*1000)/'Propiedades físicas'!$F$10</f>
        <v>303.01412765115765</v>
      </c>
      <c r="L58" s="31">
        <f t="shared" si="1"/>
        <v>43.287732521593945</v>
      </c>
      <c r="M58" s="31">
        <f t="shared" si="2"/>
        <v>259.72639512956368</v>
      </c>
      <c r="N58" s="31">
        <f t="shared" si="3"/>
        <v>0.81674967021875367</v>
      </c>
      <c r="O58" s="32">
        <f t="shared" si="4"/>
        <v>4.9004980213125222</v>
      </c>
      <c r="P58" s="33">
        <f t="shared" si="5"/>
        <v>8.5790853547635729E-2</v>
      </c>
      <c r="Q58" s="31">
        <f t="shared" si="6"/>
        <v>2.9298950235658188</v>
      </c>
      <c r="R58" s="31">
        <f t="shared" si="7"/>
        <v>7.6779438152193208E-2</v>
      </c>
      <c r="S58" s="31">
        <f t="shared" si="8"/>
        <v>1.9706029977467037</v>
      </c>
      <c r="T58" s="31">
        <f t="shared" si="9"/>
        <v>6.8714575962263769E-2</v>
      </c>
      <c r="U58" s="31">
        <f t="shared" si="10"/>
        <v>0.58546480255666089</v>
      </c>
      <c r="V58" s="47">
        <f t="shared" si="25"/>
        <v>8.4957932639406262E-5</v>
      </c>
      <c r="W58" s="31">
        <f t="shared" si="11"/>
        <v>0.89496065113236234</v>
      </c>
      <c r="X58" s="34">
        <f>(S58*H58*'Propiedades físicas'!$F$5*60*24*365)/(1000000)</f>
        <v>16164.840420749519</v>
      </c>
      <c r="Y58" s="34">
        <f>(U58*H58*'Propiedades físicas'!$F$7*60*24*365)/(1000000)</f>
        <v>1501.9120097232237</v>
      </c>
      <c r="Z58" s="31">
        <f t="shared" si="26"/>
        <v>4.5469152380246936</v>
      </c>
      <c r="AA58" s="31">
        <f t="shared" si="41"/>
        <v>155.28443624898838</v>
      </c>
      <c r="AB58" s="31">
        <f t="shared" si="42"/>
        <v>4.0693102220662398</v>
      </c>
      <c r="AC58" s="31">
        <f t="shared" si="43"/>
        <v>104.4419588805753</v>
      </c>
      <c r="AD58" s="31">
        <f t="shared" si="44"/>
        <v>3.6418725259999798</v>
      </c>
      <c r="AE58" s="31">
        <f t="shared" si="40"/>
        <v>31.029634535503028</v>
      </c>
      <c r="AF58" s="31">
        <f t="shared" si="31"/>
        <v>303.01412765115765</v>
      </c>
      <c r="AG58" s="31">
        <f t="shared" si="32"/>
        <v>1.5005621266805387E-2</v>
      </c>
      <c r="AH58" s="31">
        <f t="shared" si="33"/>
        <v>0.51246599441646568</v>
      </c>
      <c r="AI58" s="31">
        <f t="shared" si="33"/>
        <v>1.3429440579585773E-2</v>
      </c>
      <c r="AJ58" s="31">
        <f t="shared" si="33"/>
        <v>0.34467686272639136</v>
      </c>
      <c r="AK58" s="31">
        <f t="shared" si="33"/>
        <v>1.2018820885449451E-2</v>
      </c>
      <c r="AL58" s="31">
        <f t="shared" si="33"/>
        <v>0.10240326012530222</v>
      </c>
      <c r="AM58" s="31">
        <f t="shared" si="34"/>
        <v>0.99999999999999978</v>
      </c>
      <c r="AN58" s="31">
        <f>(Z58*'Propiedades físicas'!$F$4)/1000</f>
        <v>3.998466322014155</v>
      </c>
      <c r="AO58" s="31">
        <f>(AA58*'Propiedades físicas'!$F$6)/1000</f>
        <v>4.975313337417588</v>
      </c>
      <c r="AP58" s="31">
        <f>(AB58*'Propiedades físicas'!$F$9)/1000</f>
        <v>2.5105609415037664</v>
      </c>
      <c r="AQ58" s="31">
        <f>(AC58*'Propiedades físicas'!$F$5)/1000</f>
        <v>30.755023631563009</v>
      </c>
      <c r="AR58" s="31">
        <f>(AD58*'Propiedades físicas'!$F$8)/1000</f>
        <v>1.2911166479175125</v>
      </c>
      <c r="AS58" s="31">
        <f>(AE58*'Propiedades físicas'!$F$7)/1000</f>
        <v>2.8575190443744742</v>
      </c>
      <c r="AT58" s="31">
        <f t="shared" si="35"/>
        <v>46.387999924790506</v>
      </c>
      <c r="AU58" s="31">
        <f t="shared" si="36"/>
        <v>8.6196135390551931E-2</v>
      </c>
      <c r="AV58" s="31">
        <f t="shared" si="39"/>
        <v>0.10725431890756512</v>
      </c>
      <c r="AW58" s="31">
        <f t="shared" si="39"/>
        <v>5.4120913718508516E-2</v>
      </c>
      <c r="AX58" s="31">
        <f t="shared" si="39"/>
        <v>0.66299525052657038</v>
      </c>
      <c r="AY58" s="31">
        <f t="shared" si="39"/>
        <v>2.7832988057489381E-2</v>
      </c>
      <c r="AZ58" s="31">
        <f t="shared" si="39"/>
        <v>6.1600393399314661E-2</v>
      </c>
      <c r="BA58" s="31">
        <f t="shared" si="37"/>
        <v>1</v>
      </c>
      <c r="BB58" s="34">
        <f>AU58*'Propiedades físicas'!$C$4+'Diseño reactor'!AV58*'Propiedades físicas'!$C$5+'Diseño reactor'!AW58*'Propiedades físicas'!$C$8+'Diseño reactor'!AX58*'Propiedades físicas'!$C$9+'Diseño reactor'!AY58*'Propiedades físicas'!$C$7+'Diseño reactor'!AZ58*'Propiedades físicas'!$C$6</f>
        <v>890.34014757774491</v>
      </c>
      <c r="BC58" s="45">
        <f>AU58*'Propiedades físicas'!$L$4+'Diseño reactor'!AV58*'Propiedades físicas'!$L$5+'Diseño reactor'!AW58*'Propiedades físicas'!$L$8+AX58*'Propiedades físicas'!$L$9+'Diseño reactor'!AY58*'Propiedades físicas'!$L$7+'Diseño reactor'!AZ58*'Propiedades físicas'!$L$6</f>
        <v>1.6541862912148015</v>
      </c>
      <c r="BD58" s="29">
        <f t="shared" si="15"/>
        <v>9.9261887667831612</v>
      </c>
      <c r="BE58" s="58">
        <f t="shared" si="16"/>
        <v>54.854620666281157</v>
      </c>
      <c r="BF58" s="30">
        <f>AU58*'Propiedades físicas'!$I$4+'Diseño reactor'!AV58*'Propiedades físicas'!$I$5+'Diseño reactor'!AW58*'Propiedades físicas'!$I$8+'Diseño reactor'!AX58*'Propiedades físicas'!$I$9+'Diseño reactor'!AY58*'Propiedades físicas'!$I$7+'Diseño reactor'!AZ58*'Propiedades físicas'!$I$6</f>
        <v>1.3766186081655498E-2</v>
      </c>
      <c r="BG58" s="24">
        <f>AU58*'Propiedades físicas'!$O$4+'Diseño reactor'!AV58*'Propiedades físicas'!$O$5+'Diseño reactor'!AW58*'Propiedades físicas'!$O$8+'Diseño reactor'!AX58*'Propiedades físicas'!$O$9+'Diseño reactor'!AY58*'Propiedades físicas'!$O$7+'Diseño reactor'!AZ58*'Propiedades físicas'!$O$6</f>
        <v>0.14108163669105547</v>
      </c>
      <c r="BH58" s="54">
        <f t="shared" si="17"/>
        <v>60723.461598879592</v>
      </c>
      <c r="BI58" s="34">
        <f t="shared" si="38"/>
        <v>161.4089319678998</v>
      </c>
      <c r="BJ58" s="27">
        <f t="shared" si="18"/>
        <v>5215.2110884162394</v>
      </c>
      <c r="BK58" s="34">
        <f t="shared" si="19"/>
        <v>565.97732003315673</v>
      </c>
      <c r="BL58" s="27">
        <f t="shared" si="20"/>
        <v>105.58021441190743</v>
      </c>
      <c r="BM58" s="34">
        <f t="shared" si="21"/>
        <v>1.1054421768707483</v>
      </c>
      <c r="BN58" s="45">
        <f t="shared" si="22"/>
        <v>72.459186289073727</v>
      </c>
      <c r="BO58" s="45">
        <f t="shared" si="23"/>
        <v>19.715602971366373</v>
      </c>
      <c r="BP58" s="66">
        <f t="shared" si="24"/>
        <v>6.8019972101766193</v>
      </c>
    </row>
    <row r="59" spans="5:68" ht="18">
      <c r="E59" s="51" t="s">
        <v>142</v>
      </c>
      <c r="F59" s="10">
        <f>F54*F53/(F55/1000)</f>
        <v>4.9890322580645163</v>
      </c>
      <c r="H59" s="68">
        <v>54</v>
      </c>
      <c r="I59" s="31">
        <f>('Propiedades físicas'!$C$10*'Diseño reactor'!H59)/1000</f>
        <v>47.26324520639033</v>
      </c>
      <c r="J59" s="31">
        <f t="shared" si="0"/>
        <v>9.6480890808222686</v>
      </c>
      <c r="K59" s="31">
        <f>(I59*1000)/'Propiedades físicas'!$F$10</f>
        <v>308.73137534268898</v>
      </c>
      <c r="L59" s="31">
        <f t="shared" si="1"/>
        <v>44.104482191812707</v>
      </c>
      <c r="M59" s="31">
        <f t="shared" si="2"/>
        <v>264.62689315087624</v>
      </c>
      <c r="N59" s="31">
        <f t="shared" si="3"/>
        <v>0.81674967021875389</v>
      </c>
      <c r="O59" s="32">
        <f t="shared" si="4"/>
        <v>4.9004980213125231</v>
      </c>
      <c r="P59" s="33">
        <f t="shared" si="5"/>
        <v>8.7236656791425837E-2</v>
      </c>
      <c r="Q59" s="31">
        <f t="shared" si="6"/>
        <v>2.9373933426017138</v>
      </c>
      <c r="R59" s="31">
        <f t="shared" si="7"/>
        <v>7.7918949584875344E-2</v>
      </c>
      <c r="S59" s="31">
        <f t="shared" si="8"/>
        <v>1.9631046787108102</v>
      </c>
      <c r="T59" s="31">
        <f t="shared" si="9"/>
        <v>6.9596462401423392E-2</v>
      </c>
      <c r="U59" s="31">
        <f t="shared" si="10"/>
        <v>0.5819976014410293</v>
      </c>
      <c r="V59" s="47">
        <f t="shared" si="25"/>
        <v>8.6389698958499385E-5</v>
      </c>
      <c r="W59" s="31">
        <f t="shared" si="11"/>
        <v>0.8931904597303838</v>
      </c>
      <c r="X59" s="34">
        <f>(S59*H59*'Propiedades físicas'!$F$5*60*24*365)/(1000000)</f>
        <v>16407.168218963794</v>
      </c>
      <c r="Y59" s="34">
        <f>(U59*H59*'Propiedades físicas'!$F$7*60*24*365)/(1000000)</f>
        <v>1521.1876265139508</v>
      </c>
      <c r="Z59" s="31">
        <f t="shared" si="26"/>
        <v>4.7107794667369953</v>
      </c>
      <c r="AA59" s="31">
        <f t="shared" si="41"/>
        <v>158.61924050049254</v>
      </c>
      <c r="AB59" s="31">
        <f t="shared" si="42"/>
        <v>4.2076232775832683</v>
      </c>
      <c r="AC59" s="31">
        <f t="shared" si="43"/>
        <v>106.00765265038375</v>
      </c>
      <c r="AD59" s="31">
        <f t="shared" si="44"/>
        <v>3.758208969676863</v>
      </c>
      <c r="AE59" s="31">
        <f t="shared" si="40"/>
        <v>31.427870477815581</v>
      </c>
      <c r="AF59" s="31">
        <f t="shared" si="31"/>
        <v>308.73137534268898</v>
      </c>
      <c r="AG59" s="31">
        <f t="shared" si="32"/>
        <v>1.5258505752802331E-2</v>
      </c>
      <c r="AH59" s="31">
        <f t="shared" si="33"/>
        <v>0.51377752042346403</v>
      </c>
      <c r="AI59" s="31">
        <f t="shared" si="33"/>
        <v>1.3628751768144216E-2</v>
      </c>
      <c r="AJ59" s="31">
        <f t="shared" si="33"/>
        <v>0.34336533671939312</v>
      </c>
      <c r="AK59" s="31">
        <f t="shared" si="33"/>
        <v>1.2173071057340012E-2</v>
      </c>
      <c r="AL59" s="31">
        <f t="shared" si="33"/>
        <v>0.10179681427885628</v>
      </c>
      <c r="AM59" s="31">
        <f t="shared" si="34"/>
        <v>1</v>
      </c>
      <c r="AN59" s="31">
        <f>(Z59*'Propiedades físicas'!$F$4)/1000</f>
        <v>4.1425652474591788</v>
      </c>
      <c r="AO59" s="31">
        <f>(AA59*'Propiedades físicas'!$F$6)/1000</f>
        <v>5.0821604656357806</v>
      </c>
      <c r="AP59" s="31">
        <f>(AB59*'Propiedades físicas'!$F$9)/1000</f>
        <v>2.595893181104997</v>
      </c>
      <c r="AQ59" s="31">
        <f>(AC59*'Propiedades físicas'!$F$5)/1000</f>
        <v>31.216073475958506</v>
      </c>
      <c r="AR59" s="31">
        <f>(AD59*'Propiedades físicas'!$F$8)/1000</f>
        <v>1.332360243929841</v>
      </c>
      <c r="AS59" s="31">
        <f>(AE59*'Propiedades físicas'!$F$7)/1000</f>
        <v>2.8941925923020371</v>
      </c>
      <c r="AT59" s="31">
        <f t="shared" si="35"/>
        <v>47.263245206390337</v>
      </c>
      <c r="AU59" s="31">
        <f t="shared" si="36"/>
        <v>8.7648768707466448E-2</v>
      </c>
      <c r="AV59" s="31">
        <f t="shared" si="39"/>
        <v>0.10752880898133155</v>
      </c>
      <c r="AW59" s="31">
        <f t="shared" si="39"/>
        <v>5.4924141788596718E-2</v>
      </c>
      <c r="AX59" s="31">
        <f t="shared" si="39"/>
        <v>0.66047249484548443</v>
      </c>
      <c r="AY59" s="31">
        <f t="shared" si="39"/>
        <v>2.8190198072765772E-2</v>
      </c>
      <c r="AZ59" s="31">
        <f t="shared" si="39"/>
        <v>6.1235587604355213E-2</v>
      </c>
      <c r="BA59" s="31">
        <f t="shared" si="37"/>
        <v>1.0000000000000002</v>
      </c>
      <c r="BB59" s="34">
        <f>AU59*'Propiedades físicas'!$C$4+'Diseño reactor'!AV59*'Propiedades físicas'!$C$5+'Diseño reactor'!AW59*'Propiedades físicas'!$C$8+'Diseño reactor'!AX59*'Propiedades físicas'!$C$9+'Diseño reactor'!AY59*'Propiedades físicas'!$C$7+'Diseño reactor'!AZ59*'Propiedades físicas'!$C$6</f>
        <v>890.25620758879472</v>
      </c>
      <c r="BC59" s="45">
        <f>AU59*'Propiedades físicas'!$L$4+'Diseño reactor'!AV59*'Propiedades físicas'!$L$5+'Diseño reactor'!AW59*'Propiedades físicas'!$L$8+AX59*'Propiedades físicas'!$L$9+'Diseño reactor'!AY59*'Propiedades físicas'!$L$7+'Diseño reactor'!AZ59*'Propiedades físicas'!$L$6</f>
        <v>1.655281615444824</v>
      </c>
      <c r="BD59" s="29">
        <f t="shared" si="15"/>
        <v>9.9009333497785725</v>
      </c>
      <c r="BE59" s="58">
        <f t="shared" si="16"/>
        <v>54.729146774993097</v>
      </c>
      <c r="BF59" s="30">
        <f>AU59*'Propiedades físicas'!$I$4+'Diseño reactor'!AV59*'Propiedades físicas'!$I$5+'Diseño reactor'!AW59*'Propiedades físicas'!$I$8+'Diseño reactor'!AX59*'Propiedades físicas'!$I$9+'Diseño reactor'!AY59*'Propiedades físicas'!$I$7+'Diseño reactor'!AZ59*'Propiedades físicas'!$I$6</f>
        <v>1.3799164858059036E-2</v>
      </c>
      <c r="BG59" s="24">
        <f>AU59*'Propiedades físicas'!$O$4+'Diseño reactor'!AV59*'Propiedades físicas'!$O$5+'Diseño reactor'!AW59*'Propiedades físicas'!$O$8+'Diseño reactor'!AX59*'Propiedades físicas'!$O$9+'Diseño reactor'!AY59*'Propiedades físicas'!$O$7+'Diseño reactor'!AZ59*'Propiedades físicas'!$O$6</f>
        <v>0.14107801371101558</v>
      </c>
      <c r="BH59" s="54">
        <f t="shared" si="17"/>
        <v>60572.626689166806</v>
      </c>
      <c r="BI59" s="34">
        <f t="shared" si="38"/>
        <v>161.9069002830305</v>
      </c>
      <c r="BJ59" s="27">
        <f t="shared" si="18"/>
        <v>5211.920071602146</v>
      </c>
      <c r="BK59" s="34">
        <f t="shared" si="19"/>
        <v>565.60563947861908</v>
      </c>
      <c r="BL59" s="27">
        <f t="shared" si="20"/>
        <v>105.56727337948628</v>
      </c>
      <c r="BM59" s="34">
        <f t="shared" si="21"/>
        <v>1.1054421768707483</v>
      </c>
      <c r="BN59" s="45">
        <f t="shared" si="22"/>
        <v>72.884546561318615</v>
      </c>
      <c r="BO59" s="45">
        <f t="shared" si="23"/>
        <v>19.932590169351709</v>
      </c>
      <c r="BP59" s="66">
        <f t="shared" si="24"/>
        <v>6.8013559276598023</v>
      </c>
    </row>
    <row r="60" spans="5:68" ht="18">
      <c r="E60" s="51" t="s">
        <v>153</v>
      </c>
      <c r="F60" s="10">
        <f>0.027*(F58^0.9)*(F59^0.33)</f>
        <v>20.934244580273795</v>
      </c>
      <c r="H60" s="68">
        <v>55</v>
      </c>
      <c r="I60" s="31">
        <f>('Propiedades físicas'!$C$10*'Diseño reactor'!H60)/1000</f>
        <v>48.138490487990154</v>
      </c>
      <c r="J60" s="31">
        <f t="shared" si="0"/>
        <v>9.4726692793527736</v>
      </c>
      <c r="K60" s="31">
        <f>(I60*1000)/'Propiedades físicas'!$F$10</f>
        <v>314.44862303422025</v>
      </c>
      <c r="L60" s="31">
        <f t="shared" si="1"/>
        <v>44.921231862031462</v>
      </c>
      <c r="M60" s="31">
        <f t="shared" si="2"/>
        <v>269.52739117218874</v>
      </c>
      <c r="N60" s="31">
        <f t="shared" si="3"/>
        <v>0.81674967021875389</v>
      </c>
      <c r="O60" s="32">
        <f t="shared" si="4"/>
        <v>4.9004980213125222</v>
      </c>
      <c r="P60" s="33">
        <f t="shared" si="5"/>
        <v>8.8676751859808722E-2</v>
      </c>
      <c r="Q60" s="31">
        <f t="shared" si="6"/>
        <v>2.9448433342744504</v>
      </c>
      <c r="R60" s="31">
        <f t="shared" si="7"/>
        <v>7.9048873689622309E-2</v>
      </c>
      <c r="S60" s="31">
        <f t="shared" si="8"/>
        <v>1.955654687038072</v>
      </c>
      <c r="T60" s="31">
        <f t="shared" si="9"/>
        <v>7.0466320659518827E-2</v>
      </c>
      <c r="U60" s="31">
        <f t="shared" si="10"/>
        <v>0.57855772400980399</v>
      </c>
      <c r="V60" s="47">
        <f t="shared" si="25"/>
        <v>8.7815812521363992E-5</v>
      </c>
      <c r="W60" s="31">
        <f t="shared" si="11"/>
        <v>0.89142725722061444</v>
      </c>
      <c r="X60" s="34">
        <f>(S60*H60*'Propiedades físicas'!$F$5*60*24*365)/(1000000)</f>
        <v>16647.586324587261</v>
      </c>
      <c r="Y60" s="34">
        <f>(U60*H60*'Propiedades físicas'!$F$7*60*24*365)/(1000000)</f>
        <v>1540.2003402838491</v>
      </c>
      <c r="Z60" s="31">
        <f t="shared" si="26"/>
        <v>4.8772213522894798</v>
      </c>
      <c r="AA60" s="31">
        <f t="shared" si="41"/>
        <v>161.96638338509479</v>
      </c>
      <c r="AB60" s="31">
        <f t="shared" si="42"/>
        <v>4.347688052929227</v>
      </c>
      <c r="AC60" s="31">
        <f t="shared" si="43"/>
        <v>107.56100778709396</v>
      </c>
      <c r="AD60" s="31">
        <f t="shared" si="44"/>
        <v>3.8756476362735355</v>
      </c>
      <c r="AE60" s="31">
        <f t="shared" si="40"/>
        <v>31.820674820539221</v>
      </c>
      <c r="AF60" s="31">
        <f t="shared" si="31"/>
        <v>314.44862303422019</v>
      </c>
      <c r="AG60" s="31">
        <f t="shared" si="32"/>
        <v>1.5510391825626507E-2</v>
      </c>
      <c r="AH60" s="31">
        <f t="shared" si="33"/>
        <v>0.5150805935234406</v>
      </c>
      <c r="AI60" s="31">
        <f t="shared" si="33"/>
        <v>1.3826386043535276E-2</v>
      </c>
      <c r="AJ60" s="31">
        <f t="shared" si="33"/>
        <v>0.3420622636194165</v>
      </c>
      <c r="AK60" s="31">
        <f t="shared" si="33"/>
        <v>1.2325217388062037E-2</v>
      </c>
      <c r="AL60" s="31">
        <f t="shared" si="33"/>
        <v>0.10119514759991906</v>
      </c>
      <c r="AM60" s="31">
        <f t="shared" si="34"/>
        <v>1</v>
      </c>
      <c r="AN60" s="31">
        <f>(Z60*'Propiedades físicas'!$F$4)/1000</f>
        <v>4.2889309127763227</v>
      </c>
      <c r="AO60" s="31">
        <f>(AA60*'Propiedades físicas'!$F$6)/1000</f>
        <v>5.1894029236584363</v>
      </c>
      <c r="AP60" s="31">
        <f>(AB60*'Propiedades físicas'!$F$9)/1000</f>
        <v>2.6823061442546865</v>
      </c>
      <c r="AQ60" s="31">
        <f>(AC60*'Propiedades físicas'!$F$5)/1000</f>
        <v>31.67348996306556</v>
      </c>
      <c r="AR60" s="31">
        <f>(AD60*'Propiedades físicas'!$F$8)/1000</f>
        <v>1.3739946000116934</v>
      </c>
      <c r="AS60" s="31">
        <f>(AE60*'Propiedades físicas'!$F$7)/1000</f>
        <v>2.9303659442234569</v>
      </c>
      <c r="AT60" s="31">
        <f t="shared" si="35"/>
        <v>48.138490487990154</v>
      </c>
      <c r="AU60" s="31">
        <f t="shared" si="36"/>
        <v>8.9095666883163852E-2</v>
      </c>
      <c r="AV60" s="31">
        <f t="shared" si="39"/>
        <v>0.10780152994105863</v>
      </c>
      <c r="AW60" s="31">
        <f t="shared" si="39"/>
        <v>5.5720611865132795E-2</v>
      </c>
      <c r="AX60" s="31">
        <f t="shared" si="39"/>
        <v>0.65796599855925331</v>
      </c>
      <c r="AY60" s="31">
        <f t="shared" si="39"/>
        <v>2.8542536047209143E-2</v>
      </c>
      <c r="AZ60" s="31">
        <f t="shared" si="39"/>
        <v>6.087365670418228E-2</v>
      </c>
      <c r="BA60" s="31">
        <f t="shared" si="37"/>
        <v>1</v>
      </c>
      <c r="BB60" s="34">
        <f>AU60*'Propiedades físicas'!$C$4+'Diseño reactor'!AV60*'Propiedades físicas'!$C$5+'Diseño reactor'!AW60*'Propiedades físicas'!$C$8+'Diseño reactor'!AX60*'Propiedades físicas'!$C$9+'Diseño reactor'!AY60*'Propiedades físicas'!$C$7+'Diseño reactor'!AZ60*'Propiedades físicas'!$C$6</f>
        <v>890.17290354777674</v>
      </c>
      <c r="BC60" s="45">
        <f>AU60*'Propiedades físicas'!$L$4+'Diseño reactor'!AV60*'Propiedades físicas'!$L$5+'Diseño reactor'!AW60*'Propiedades físicas'!$L$8+AX60*'Propiedades físicas'!$L$9+'Diseño reactor'!AY60*'Propiedades físicas'!$L$7+'Diseño reactor'!AZ60*'Propiedades físicas'!$L$6</f>
        <v>1.6563732366947275</v>
      </c>
      <c r="BD60" s="29">
        <f t="shared" si="15"/>
        <v>9.8758002626929038</v>
      </c>
      <c r="BE60" s="58">
        <f t="shared" si="16"/>
        <v>54.607455179791302</v>
      </c>
      <c r="BF60" s="30">
        <f>AU60*'Propiedades físicas'!$I$4+'Diseño reactor'!AV60*'Propiedades físicas'!$I$5+'Diseño reactor'!AW60*'Propiedades físicas'!$I$8+'Diseño reactor'!AX60*'Propiedades físicas'!$I$9+'Diseño reactor'!AY60*'Propiedades físicas'!$I$7+'Diseño reactor'!AZ60*'Propiedades físicas'!$I$6</f>
        <v>1.3831904590467774E-2</v>
      </c>
      <c r="BG60" s="24">
        <f>AU60*'Propiedades físicas'!$O$4+'Diseño reactor'!AV60*'Propiedades físicas'!$O$5+'Diseño reactor'!AW60*'Propiedades físicas'!$O$8+'Diseño reactor'!AX60*'Propiedades físicas'!$O$9+'Diseño reactor'!AY60*'Propiedades físicas'!$O$7+'Diseño reactor'!AZ60*'Propiedades físicas'!$O$6</f>
        <v>0.14107466332054641</v>
      </c>
      <c r="BH60" s="54">
        <f t="shared" si="17"/>
        <v>60423.598418032729</v>
      </c>
      <c r="BI60" s="34">
        <f t="shared" si="38"/>
        <v>162.40192276134241</v>
      </c>
      <c r="BJ60" s="27">
        <f t="shared" si="18"/>
        <v>5208.6655079712727</v>
      </c>
      <c r="BK60" s="34">
        <f t="shared" si="19"/>
        <v>565.23902529722318</v>
      </c>
      <c r="BL60" s="27">
        <f t="shared" si="20"/>
        <v>105.55449518693206</v>
      </c>
      <c r="BM60" s="34">
        <f t="shared" si="21"/>
        <v>1.1054421768707483</v>
      </c>
      <c r="BN60" s="45">
        <f t="shared" si="22"/>
        <v>73.313109507565116</v>
      </c>
      <c r="BO60" s="45">
        <f t="shared" si="23"/>
        <v>20.148723006888577</v>
      </c>
      <c r="BP60" s="66">
        <f t="shared" si="24"/>
        <v>6.8007195036412496</v>
      </c>
    </row>
    <row r="61" spans="5:68" ht="18.75" thickBot="1">
      <c r="E61" s="52" t="s">
        <v>143</v>
      </c>
      <c r="F61" s="124">
        <f>F60*F55/F56</f>
        <v>129.7923163976977</v>
      </c>
      <c r="H61" s="68">
        <v>56</v>
      </c>
      <c r="I61" s="31">
        <f>('Propiedades físicas'!$C$10*'Diseño reactor'!H61)/1000</f>
        <v>49.013735769589971</v>
      </c>
      <c r="J61" s="31">
        <f t="shared" si="0"/>
        <v>9.3035144707929032</v>
      </c>
      <c r="K61" s="31">
        <f>(I61*1000)/'Propiedades físicas'!$F$10</f>
        <v>320.16587072575152</v>
      </c>
      <c r="L61" s="31">
        <f t="shared" si="1"/>
        <v>45.737981532250217</v>
      </c>
      <c r="M61" s="31">
        <f t="shared" si="2"/>
        <v>274.4278891935013</v>
      </c>
      <c r="N61" s="31">
        <f t="shared" si="3"/>
        <v>0.81674967021875389</v>
      </c>
      <c r="O61" s="32">
        <f t="shared" si="4"/>
        <v>4.9004980213125231</v>
      </c>
      <c r="P61" s="33">
        <f t="shared" si="5"/>
        <v>9.0111172490852556E-2</v>
      </c>
      <c r="Q61" s="31">
        <f t="shared" si="6"/>
        <v>2.9522454213716318</v>
      </c>
      <c r="R61" s="31">
        <f t="shared" si="7"/>
        <v>8.0169297147944421E-2</v>
      </c>
      <c r="S61" s="31">
        <f t="shared" si="8"/>
        <v>1.9482525999408906</v>
      </c>
      <c r="T61" s="31">
        <f t="shared" si="9"/>
        <v>7.1324298946924075E-2</v>
      </c>
      <c r="U61" s="31">
        <f t="shared" si="10"/>
        <v>0.57514490163303278</v>
      </c>
      <c r="V61" s="47">
        <f t="shared" si="25"/>
        <v>8.9236306738514184E-5</v>
      </c>
      <c r="W61" s="31">
        <f t="shared" si="11"/>
        <v>0.8896710022953328</v>
      </c>
      <c r="X61" s="34">
        <f>(S61*H61*'Propiedades físicas'!$F$5*60*24*365)/(1000000)</f>
        <v>16886.113512563381</v>
      </c>
      <c r="Y61" s="34">
        <f>(U61*H61*'Propiedades físicas'!$F$7*60*24*365)/(1000000)</f>
        <v>1558.9533905048586</v>
      </c>
      <c r="Z61" s="31">
        <f t="shared" si="26"/>
        <v>5.0462256594877433</v>
      </c>
      <c r="AA61" s="31">
        <f t="shared" si="41"/>
        <v>165.32574359681138</v>
      </c>
      <c r="AB61" s="31">
        <f t="shared" si="42"/>
        <v>4.4894806402848877</v>
      </c>
      <c r="AC61" s="31">
        <f t="shared" si="43"/>
        <v>109.10214559668988</v>
      </c>
      <c r="AD61" s="31">
        <f t="shared" si="44"/>
        <v>3.9941607410277484</v>
      </c>
      <c r="AE61" s="31">
        <f t="shared" si="40"/>
        <v>32.208114491449834</v>
      </c>
      <c r="AF61" s="31">
        <f t="shared" si="31"/>
        <v>320.16587072575146</v>
      </c>
      <c r="AG61" s="31">
        <f t="shared" si="32"/>
        <v>1.5761285386381028E-2</v>
      </c>
      <c r="AH61" s="31">
        <f t="shared" si="33"/>
        <v>0.51637528766589413</v>
      </c>
      <c r="AI61" s="31">
        <f t="shared" si="33"/>
        <v>1.402235856716439E-2</v>
      </c>
      <c r="AJ61" s="31">
        <f t="shared" si="33"/>
        <v>0.34076756947696307</v>
      </c>
      <c r="AK61" s="31">
        <f t="shared" si="33"/>
        <v>1.2475285800993689E-2</v>
      </c>
      <c r="AL61" s="31">
        <f t="shared" si="33"/>
        <v>0.10059821310260376</v>
      </c>
      <c r="AM61" s="31">
        <f t="shared" si="34"/>
        <v>1</v>
      </c>
      <c r="AN61" s="31">
        <f>(Z61*'Propiedades físicas'!$F$4)/1000</f>
        <v>4.4375499204403317</v>
      </c>
      <c r="AO61" s="31">
        <f>(AA61*'Propiedades físicas'!$F$6)/1000</f>
        <v>5.297036824841836</v>
      </c>
      <c r="AP61" s="31">
        <f>(AB61*'Propiedades físicas'!$F$9)/1000</f>
        <v>2.7697850810237612</v>
      </c>
      <c r="AQ61" s="31">
        <f>(AC61*'Propiedades físicas'!$F$5)/1000</f>
        <v>32.127308813857269</v>
      </c>
      <c r="AR61" s="31">
        <f>(AD61*'Propiedades físicas'!$F$8)/1000</f>
        <v>1.4160098659091569</v>
      </c>
      <c r="AS61" s="31">
        <f>(AE61*'Propiedades físicas'!$F$7)/1000</f>
        <v>2.9660452635176151</v>
      </c>
      <c r="AT61" s="31">
        <f t="shared" si="35"/>
        <v>49.013735769589971</v>
      </c>
      <c r="AU61" s="31">
        <f t="shared" si="36"/>
        <v>9.0536863815093238E-2</v>
      </c>
      <c r="AV61" s="31">
        <f t="shared" si="39"/>
        <v>0.10807249726368183</v>
      </c>
      <c r="AW61" s="31">
        <f t="shared" si="39"/>
        <v>5.6510385048883456E-2</v>
      </c>
      <c r="AX61" s="31">
        <f t="shared" si="39"/>
        <v>0.65547561942402077</v>
      </c>
      <c r="AY61" s="31">
        <f t="shared" si="39"/>
        <v>2.8890062013752979E-2</v>
      </c>
      <c r="AZ61" s="31">
        <f t="shared" si="39"/>
        <v>6.0514572434567718E-2</v>
      </c>
      <c r="BA61" s="31">
        <f t="shared" si="37"/>
        <v>1</v>
      </c>
      <c r="BB61" s="34">
        <f>AU61*'Propiedades físicas'!$C$4+'Diseño reactor'!AV61*'Propiedades físicas'!$C$5+'Diseño reactor'!AW61*'Propiedades físicas'!$C$8+'Diseño reactor'!AX61*'Propiedades físicas'!$C$9+'Diseño reactor'!AY61*'Propiedades físicas'!$C$7+'Diseño reactor'!AZ61*'Propiedades físicas'!$C$6</f>
        <v>890.09022936114206</v>
      </c>
      <c r="BC61" s="45">
        <f>AU61*'Propiedades físicas'!$L$4+'Diseño reactor'!AV61*'Propiedades físicas'!$L$5+'Diseño reactor'!AW61*'Propiedades físicas'!$L$8+AX61*'Propiedades físicas'!$L$9+'Diseño reactor'!AY61*'Propiedades físicas'!$L$7+'Diseño reactor'!AZ61*'Propiedades físicas'!$L$6</f>
        <v>1.6574611695116841</v>
      </c>
      <c r="BD61" s="29">
        <f t="shared" si="15"/>
        <v>9.850788677591984</v>
      </c>
      <c r="BE61" s="58">
        <f t="shared" si="16"/>
        <v>54.489348887552559</v>
      </c>
      <c r="BF61" s="30">
        <f>AU61*'Propiedades físicas'!$I$4+'Diseño reactor'!AV61*'Propiedades físicas'!$I$5+'Diseño reactor'!AW61*'Propiedades físicas'!$I$8+'Diseño reactor'!AX61*'Propiedades físicas'!$I$9+'Diseño reactor'!AY61*'Propiedades físicas'!$I$7+'Diseño reactor'!AZ61*'Propiedades físicas'!$I$6</f>
        <v>1.3864407495059336E-2</v>
      </c>
      <c r="BG61" s="24">
        <f>AU61*'Propiedades físicas'!$O$4+'Diseño reactor'!AV61*'Propiedades físicas'!$O$5+'Diseño reactor'!AW61*'Propiedades físicas'!$O$8+'Diseño reactor'!AX61*'Propiedades físicas'!$O$9+'Diseño reactor'!AY61*'Propiedades físicas'!$O$7+'Diseño reactor'!AZ61*'Propiedades físicas'!$O$6</f>
        <v>0.1410715817691488</v>
      </c>
      <c r="BH61" s="54">
        <f t="shared" si="17"/>
        <v>60276.346230702191</v>
      </c>
      <c r="BI61" s="34">
        <f t="shared" si="38"/>
        <v>162.89401999441591</v>
      </c>
      <c r="BJ61" s="27">
        <f t="shared" si="18"/>
        <v>5205.4468415484826</v>
      </c>
      <c r="BK61" s="34">
        <f t="shared" si="19"/>
        <v>564.87739980958781</v>
      </c>
      <c r="BL61" s="27">
        <f t="shared" si="20"/>
        <v>105.54187765991156</v>
      </c>
      <c r="BM61" s="34">
        <f t="shared" si="21"/>
        <v>1.1054421768707483</v>
      </c>
      <c r="BN61" s="45">
        <f t="shared" si="22"/>
        <v>73.744857577440101</v>
      </c>
      <c r="BO61" s="45">
        <f t="shared" si="23"/>
        <v>20.364006515821778</v>
      </c>
      <c r="BP61" s="66">
        <f t="shared" si="24"/>
        <v>6.8000878915676246</v>
      </c>
    </row>
    <row r="62" spans="5:68">
      <c r="H62" s="68">
        <v>57</v>
      </c>
      <c r="I62" s="31">
        <f>('Propiedades físicas'!$C$10*'Diseño reactor'!H62)/1000</f>
        <v>49.888981051189795</v>
      </c>
      <c r="J62" s="31">
        <f t="shared" si="0"/>
        <v>9.1402949186737281</v>
      </c>
      <c r="K62" s="31">
        <f>(I62*1000)/'Propiedades físicas'!$F$10</f>
        <v>325.88311841728279</v>
      </c>
      <c r="L62" s="31">
        <f t="shared" si="1"/>
        <v>46.554731202468965</v>
      </c>
      <c r="M62" s="31">
        <f t="shared" si="2"/>
        <v>279.3283872148138</v>
      </c>
      <c r="N62" s="31">
        <f t="shared" si="3"/>
        <v>0.81674967021875378</v>
      </c>
      <c r="O62" s="32">
        <f t="shared" si="4"/>
        <v>4.9004980213125231</v>
      </c>
      <c r="P62" s="33">
        <f t="shared" si="5"/>
        <v>9.1539952157270552E-2</v>
      </c>
      <c r="Q62" s="31">
        <f t="shared" si="6"/>
        <v>2.9596000220697802</v>
      </c>
      <c r="R62" s="31">
        <f t="shared" si="7"/>
        <v>8.1280305723974725E-2</v>
      </c>
      <c r="S62" s="31">
        <f t="shared" si="8"/>
        <v>1.9408979992427424</v>
      </c>
      <c r="T62" s="31">
        <f t="shared" si="9"/>
        <v>7.2170543493757761E-2</v>
      </c>
      <c r="U62" s="31">
        <f t="shared" si="10"/>
        <v>0.57175886884375082</v>
      </c>
      <c r="V62" s="47">
        <f t="shared" si="25"/>
        <v>9.06512147576854E-5</v>
      </c>
      <c r="W62" s="31">
        <f t="shared" si="11"/>
        <v>0.88792165397170841</v>
      </c>
      <c r="X62" s="34">
        <f>(S62*H62*'Propiedades físicas'!$F$5*60*24*365)/(1000000)</f>
        <v>17122.768336769765</v>
      </c>
      <c r="Y62" s="34">
        <f>(U62*H62*'Propiedades físicas'!$F$7*60*24*365)/(1000000)</f>
        <v>1577.4499733659723</v>
      </c>
      <c r="Z62" s="31">
        <f t="shared" si="26"/>
        <v>5.2177772729644216</v>
      </c>
      <c r="AA62" s="31">
        <f t="shared" si="41"/>
        <v>168.69720125797747</v>
      </c>
      <c r="AB62" s="31">
        <f t="shared" si="42"/>
        <v>4.6329774262665593</v>
      </c>
      <c r="AC62" s="31">
        <f t="shared" si="43"/>
        <v>110.63118595683632</v>
      </c>
      <c r="AD62" s="31">
        <f t="shared" si="44"/>
        <v>4.1137209791441922</v>
      </c>
      <c r="AE62" s="31">
        <f t="shared" si="40"/>
        <v>32.590255524093799</v>
      </c>
      <c r="AF62" s="31">
        <f t="shared" si="31"/>
        <v>325.88311841728273</v>
      </c>
      <c r="AG62" s="31">
        <f t="shared" si="32"/>
        <v>1.6011192289755949E-2</v>
      </c>
      <c r="AH62" s="31">
        <f t="shared" si="33"/>
        <v>0.51766167599380275</v>
      </c>
      <c r="AI62" s="31">
        <f t="shared" si="33"/>
        <v>1.4216684339979165E-2</v>
      </c>
      <c r="AJ62" s="31">
        <f t="shared" si="33"/>
        <v>0.33948118114905446</v>
      </c>
      <c r="AK62" s="31">
        <f t="shared" si="33"/>
        <v>1.2623301873147986E-2</v>
      </c>
      <c r="AL62" s="31">
        <f t="shared" si="33"/>
        <v>0.10000596435425979</v>
      </c>
      <c r="AM62" s="31">
        <f t="shared" si="34"/>
        <v>1</v>
      </c>
      <c r="AN62" s="31">
        <f>(Z62*'Propiedades físicas'!$F$4)/1000</f>
        <v>4.5884089782994533</v>
      </c>
      <c r="AO62" s="31">
        <f>(AA62*'Propiedades físicas'!$F$6)/1000</f>
        <v>5.4050583283055973</v>
      </c>
      <c r="AP62" s="31">
        <f>(AB62*'Propiedades físicas'!$F$9)/1000</f>
        <v>2.8583154231351537</v>
      </c>
      <c r="AQ62" s="31">
        <f>(AC62*'Propiedades físicas'!$F$5)/1000</f>
        <v>32.577565328709596</v>
      </c>
      <c r="AR62" s="31">
        <f>(AD62*'Propiedades físicas'!$F$8)/1000</f>
        <v>1.4583963615261986</v>
      </c>
      <c r="AS62" s="31">
        <f>(AE62*'Propiedades físicas'!$F$7)/1000</f>
        <v>3.0012366312137977</v>
      </c>
      <c r="AT62" s="31">
        <f t="shared" si="35"/>
        <v>49.888981051189802</v>
      </c>
      <c r="AU62" s="31">
        <f t="shared" si="36"/>
        <v>9.1972393134095179E-2</v>
      </c>
      <c r="AV62" s="31">
        <f t="shared" si="39"/>
        <v>0.10834172625733939</v>
      </c>
      <c r="AW62" s="31">
        <f t="shared" si="39"/>
        <v>5.729352179396708E-2</v>
      </c>
      <c r="AX62" s="31">
        <f t="shared" si="39"/>
        <v>0.65300121674729317</v>
      </c>
      <c r="AY62" s="31">
        <f t="shared" si="39"/>
        <v>2.9232835203224044E-2</v>
      </c>
      <c r="AZ62" s="31">
        <f t="shared" si="39"/>
        <v>6.0158306864080989E-2</v>
      </c>
      <c r="BA62" s="31">
        <f t="shared" si="37"/>
        <v>0.99999999999999978</v>
      </c>
      <c r="BB62" s="34">
        <f>AU62*'Propiedades físicas'!$C$4+'Diseño reactor'!AV62*'Propiedades físicas'!$C$5+'Diseño reactor'!AW62*'Propiedades físicas'!$C$8+'Diseño reactor'!AX62*'Propiedades físicas'!$C$9+'Diseño reactor'!AY62*'Propiedades físicas'!$C$7+'Diseño reactor'!AZ62*'Propiedades físicas'!$C$6</f>
        <v>890.0081790058133</v>
      </c>
      <c r="BC62" s="45">
        <f>AU62*'Propiedades físicas'!$L$4+'Diseño reactor'!AV62*'Propiedades físicas'!$L$5+'Diseño reactor'!AW62*'Propiedades físicas'!$L$8+AX62*'Propiedades físicas'!$L$9+'Diseño reactor'!AY62*'Propiedades físicas'!$L$7+'Diseño reactor'!AZ62*'Propiedades físicas'!$L$6</f>
        <v>1.658545428414836</v>
      </c>
      <c r="BD62" s="29">
        <f t="shared" si="15"/>
        <v>9.8258977732883004</v>
      </c>
      <c r="BE62" s="58">
        <f t="shared" si="16"/>
        <v>54.374644678519658</v>
      </c>
      <c r="BF62" s="30">
        <f>AU62*'Propiedades físicas'!$I$4+'Diseño reactor'!AV62*'Propiedades físicas'!$I$5+'Diseño reactor'!AW62*'Propiedades físicas'!$I$8+'Diseño reactor'!AX62*'Propiedades físicas'!$I$9+'Diseño reactor'!AY62*'Propiedades físicas'!$I$7+'Diseño reactor'!AZ62*'Propiedades físicas'!$I$6</f>
        <v>1.3896675763011516E-2</v>
      </c>
      <c r="BG62" s="24">
        <f>AU62*'Propiedades físicas'!$O$4+'Diseño reactor'!AV62*'Propiedades físicas'!$O$5+'Diseño reactor'!AW62*'Propiedades físicas'!$O$8+'Diseño reactor'!AX62*'Propiedades físicas'!$O$9+'Diseño reactor'!AY62*'Propiedades físicas'!$O$7+'Diseño reactor'!AZ62*'Propiedades físicas'!$O$6</f>
        <v>0.14106876535743929</v>
      </c>
      <c r="BH62" s="54">
        <f t="shared" si="17"/>
        <v>60130.840248352062</v>
      </c>
      <c r="BI62" s="34">
        <f t="shared" si="38"/>
        <v>163.38321242485125</v>
      </c>
      <c r="BJ62" s="27">
        <f t="shared" si="18"/>
        <v>5202.2635274268223</v>
      </c>
      <c r="BK62" s="34">
        <f t="shared" si="19"/>
        <v>564.52068682933759</v>
      </c>
      <c r="BL62" s="27">
        <f t="shared" si="20"/>
        <v>105.52941865909445</v>
      </c>
      <c r="BM62" s="34">
        <f t="shared" si="21"/>
        <v>1.1054421768707483</v>
      </c>
      <c r="BN62" s="45">
        <f t="shared" si="22"/>
        <v>74.179773328532534</v>
      </c>
      <c r="BO62" s="45">
        <f t="shared" si="23"/>
        <v>20.578445688592161</v>
      </c>
      <c r="BP62" s="66">
        <f t="shared" si="24"/>
        <v>6.799461045423981</v>
      </c>
    </row>
    <row r="63" spans="5:68" ht="15.75" thickBot="1">
      <c r="H63" s="68">
        <v>58</v>
      </c>
      <c r="I63" s="31">
        <f>('Propiedades físicas'!$C$10*'Diseño reactor'!H63)/1000</f>
        <v>50.764226332789612</v>
      </c>
      <c r="J63" s="31">
        <f t="shared" si="0"/>
        <v>8.9827036269724587</v>
      </c>
      <c r="K63" s="31">
        <f>(I63*1000)/'Propiedades físicas'!$F$10</f>
        <v>331.60036610881406</v>
      </c>
      <c r="L63" s="31">
        <f t="shared" si="1"/>
        <v>47.371480872687719</v>
      </c>
      <c r="M63" s="31">
        <f t="shared" si="2"/>
        <v>284.2288852361263</v>
      </c>
      <c r="N63" s="31">
        <f t="shared" si="3"/>
        <v>0.81674967021875378</v>
      </c>
      <c r="O63" s="32">
        <f t="shared" si="4"/>
        <v>4.9004980213125222</v>
      </c>
      <c r="P63" s="33">
        <f t="shared" si="5"/>
        <v>9.2963124069024794E-2</v>
      </c>
      <c r="Q63" s="31">
        <f t="shared" si="6"/>
        <v>2.9669075499942261</v>
      </c>
      <c r="R63" s="31">
        <f t="shared" si="7"/>
        <v>8.2381984275777934E-2</v>
      </c>
      <c r="S63" s="31">
        <f t="shared" si="8"/>
        <v>1.9335904713182959</v>
      </c>
      <c r="T63" s="31">
        <f t="shared" si="9"/>
        <v>7.3005198579335129E-2</v>
      </c>
      <c r="U63" s="31">
        <f t="shared" si="10"/>
        <v>0.56839936329461593</v>
      </c>
      <c r="V63" s="47">
        <f t="shared" si="25"/>
        <v>9.2060569466412905E-5</v>
      </c>
      <c r="W63" s="31">
        <f t="shared" si="11"/>
        <v>0.88617917158861415</v>
      </c>
      <c r="X63" s="34">
        <f>(S63*H63*'Propiedades físicas'!$F$5*60*24*365)/(1000000)</f>
        <v>17357.569133048954</v>
      </c>
      <c r="Y63" s="34">
        <f>(U63*H63*'Propiedades físicas'!$F$7*60*24*365)/(1000000)</f>
        <v>1595.6932424169759</v>
      </c>
      <c r="Z63" s="31">
        <f t="shared" si="26"/>
        <v>5.3918611960034379</v>
      </c>
      <c r="AA63" s="31">
        <f t="shared" si="41"/>
        <v>172.08063789966511</v>
      </c>
      <c r="AB63" s="31">
        <f t="shared" si="42"/>
        <v>4.7781550879951205</v>
      </c>
      <c r="AC63" s="31">
        <f t="shared" si="43"/>
        <v>112.14824733646115</v>
      </c>
      <c r="AD63" s="31">
        <f t="shared" si="44"/>
        <v>4.2343015176014376</v>
      </c>
      <c r="AE63" s="31">
        <f t="shared" si="40"/>
        <v>32.967163071087725</v>
      </c>
      <c r="AF63" s="31">
        <f t="shared" si="31"/>
        <v>331.600366108814</v>
      </c>
      <c r="AG63" s="31">
        <f t="shared" si="32"/>
        <v>1.6260118344483702E-2</v>
      </c>
      <c r="AH63" s="31">
        <f t="shared" si="33"/>
        <v>0.51893983085409856</v>
      </c>
      <c r="AI63" s="31">
        <f t="shared" si="33"/>
        <v>1.4409378204447394E-2</v>
      </c>
      <c r="AJ63" s="31">
        <f t="shared" si="33"/>
        <v>0.33820302628875848</v>
      </c>
      <c r="AK63" s="31">
        <f t="shared" si="33"/>
        <v>1.2769290840324223E-2</v>
      </c>
      <c r="AL63" s="31">
        <f t="shared" si="33"/>
        <v>9.9418355467887562E-2</v>
      </c>
      <c r="AM63" s="31">
        <f t="shared" si="34"/>
        <v>0.99999999999999989</v>
      </c>
      <c r="AN63" s="31">
        <f>(Z63*'Propiedades físicas'!$F$4)/1000</f>
        <v>4.7414948985415029</v>
      </c>
      <c r="AO63" s="31">
        <f>(AA63*'Propiedades físicas'!$F$6)/1000</f>
        <v>5.5134636383052706</v>
      </c>
      <c r="AP63" s="31">
        <f>(AB63*'Propiedades físicas'!$F$9)/1000</f>
        <v>2.9478827815385893</v>
      </c>
      <c r="AQ63" s="31">
        <f>(AC63*'Propiedades físicas'!$F$5)/1000</f>
        <v>33.024294393167722</v>
      </c>
      <c r="AR63" s="31">
        <f>(AD63*'Propiedades físicas'!$F$8)/1000</f>
        <v>1.5011445740200611</v>
      </c>
      <c r="AS63" s="31">
        <f>(AE63*'Propiedades físicas'!$F$7)/1000</f>
        <v>3.0359460472164685</v>
      </c>
      <c r="AT63" s="31">
        <f t="shared" si="35"/>
        <v>50.764226332789619</v>
      </c>
      <c r="AU63" s="31">
        <f t="shared" si="36"/>
        <v>9.3402288207017889E-2</v>
      </c>
      <c r="AV63" s="31">
        <f t="shared" si="39"/>
        <v>0.10860923206356472</v>
      </c>
      <c r="AW63" s="31">
        <f t="shared" si="39"/>
        <v>5.8070081915825307E-2</v>
      </c>
      <c r="AX63" s="31">
        <f t="shared" si="39"/>
        <v>0.65054265136779355</v>
      </c>
      <c r="AY63" s="31">
        <f t="shared" si="39"/>
        <v>2.9570914056271987E-2</v>
      </c>
      <c r="AZ63" s="31">
        <f t="shared" si="39"/>
        <v>5.9804832389526462E-2</v>
      </c>
      <c r="BA63" s="31">
        <f t="shared" si="37"/>
        <v>1</v>
      </c>
      <c r="BB63" s="34">
        <f>AU63*'Propiedades físicas'!$C$4+'Diseño reactor'!AV63*'Propiedades físicas'!$C$5+'Diseño reactor'!AW63*'Propiedades físicas'!$C$8+'Diseño reactor'!AX63*'Propiedades físicas'!$C$9+'Diseño reactor'!AY63*'Propiedades físicas'!$C$7+'Diseño reactor'!AZ63*'Propiedades físicas'!$C$6</f>
        <v>889.92674652823132</v>
      </c>
      <c r="BC63" s="45">
        <f>AU63*'Propiedades físicas'!$L$4+'Diseño reactor'!AV63*'Propiedades físicas'!$L$5+'Diseño reactor'!AW63*'Propiedades físicas'!$L$8+AX63*'Propiedades físicas'!$L$9+'Diseño reactor'!AY63*'Propiedades físicas'!$L$7+'Diseño reactor'!AZ63*'Propiedades físicas'!$L$6</f>
        <v>1.6596260278944468</v>
      </c>
      <c r="BD63" s="29">
        <f t="shared" si="15"/>
        <v>9.8011267352832583</v>
      </c>
      <c r="BE63" s="58">
        <f t="shared" si="16"/>
        <v>54.263171919462884</v>
      </c>
      <c r="BF63" s="30">
        <f>AU63*'Propiedades físicas'!$I$4+'Diseño reactor'!AV63*'Propiedades físicas'!$I$5+'Diseño reactor'!AW63*'Propiedades físicas'!$I$8+'Diseño reactor'!AX63*'Propiedades físicas'!$I$9+'Diseño reactor'!AY63*'Propiedades físicas'!$I$7+'Diseño reactor'!AZ63*'Propiedades físicas'!$I$6</f>
        <v>1.3928711560834075E-2</v>
      </c>
      <c r="BG63" s="24">
        <f>AU63*'Propiedades físicas'!$O$4+'Diseño reactor'!AV63*'Propiedades físicas'!$O$5+'Diseño reactor'!AW63*'Propiedades físicas'!$O$8+'Diseño reactor'!AX63*'Propiedades físicas'!$O$9+'Diseño reactor'!AY63*'Propiedades físicas'!$O$7+'Diseño reactor'!AZ63*'Propiedades físicas'!$O$6</f>
        <v>0.14106621043638976</v>
      </c>
      <c r="BH63" s="54">
        <f t="shared" si="17"/>
        <v>59987.051249581724</v>
      </c>
      <c r="BI63" s="34">
        <f t="shared" si="38"/>
        <v>163.86952034710183</v>
      </c>
      <c r="BJ63" s="27">
        <f t="shared" si="18"/>
        <v>5199.1150314931556</v>
      </c>
      <c r="BK63" s="34">
        <f t="shared" si="19"/>
        <v>564.16881162739276</v>
      </c>
      <c r="BL63" s="27">
        <f t="shared" si="20"/>
        <v>105.51711607945886</v>
      </c>
      <c r="BM63" s="34">
        <f t="shared" si="21"/>
        <v>1.1054421768707483</v>
      </c>
      <c r="BN63" s="45">
        <f t="shared" si="22"/>
        <v>74.617839425887695</v>
      </c>
      <c r="BO63" s="45">
        <f t="shared" si="23"/>
        <v>20.792045478621237</v>
      </c>
      <c r="BP63" s="66">
        <f t="shared" si="24"/>
        <v>6.7988389197264745</v>
      </c>
    </row>
    <row r="64" spans="5:68">
      <c r="E64" s="100" t="s">
        <v>160</v>
      </c>
      <c r="F64" s="101"/>
      <c r="H64" s="68">
        <v>59</v>
      </c>
      <c r="I64" s="31">
        <f>('Propiedades físicas'!$C$10*'Diseño reactor'!H64)/1000</f>
        <v>51.639471614389436</v>
      </c>
      <c r="J64" s="31">
        <f t="shared" si="0"/>
        <v>8.8304544129559748</v>
      </c>
      <c r="K64" s="31">
        <f>(I64*1000)/'Propiedades físicas'!$F$10</f>
        <v>337.31761380034533</v>
      </c>
      <c r="L64" s="31">
        <f t="shared" si="1"/>
        <v>48.188230542906474</v>
      </c>
      <c r="M64" s="31">
        <f t="shared" si="2"/>
        <v>289.12938325743886</v>
      </c>
      <c r="N64" s="31">
        <f t="shared" si="3"/>
        <v>0.81674967021875378</v>
      </c>
      <c r="O64" s="32">
        <f t="shared" si="4"/>
        <v>4.9004980213125231</v>
      </c>
      <c r="P64" s="33">
        <f t="shared" si="5"/>
        <v>9.4380721175899254E-2</v>
      </c>
      <c r="Q64" s="31">
        <f t="shared" si="6"/>
        <v>2.9741684142780915</v>
      </c>
      <c r="R64" s="31">
        <f t="shared" si="7"/>
        <v>8.3474416766499193E-2</v>
      </c>
      <c r="S64" s="31">
        <f t="shared" si="8"/>
        <v>1.9263296070344327</v>
      </c>
      <c r="T64" s="31">
        <f t="shared" si="9"/>
        <v>7.3828406561132778E-2</v>
      </c>
      <c r="U64" s="31">
        <f t="shared" si="10"/>
        <v>0.56506612571522263</v>
      </c>
      <c r="V64" s="47">
        <f t="shared" si="25"/>
        <v>9.3464403494579842E-5</v>
      </c>
      <c r="W64" s="31">
        <f t="shared" si="11"/>
        <v>0.88444351480347594</v>
      </c>
      <c r="X64" s="34">
        <f>(S64*H64*'Propiedades físicas'!$F$5*60*24*365)/(1000000)</f>
        <v>17590.5340221919</v>
      </c>
      <c r="Y64" s="34">
        <f>(U64*H64*'Propiedades físicas'!$F$7*60*24*365)/(1000000)</f>
        <v>1613.6863092015383</v>
      </c>
      <c r="Z64" s="31">
        <f t="shared" si="26"/>
        <v>5.5684625493780562</v>
      </c>
      <c r="AA64" s="31">
        <f t="shared" si="41"/>
        <v>175.4759364424074</v>
      </c>
      <c r="AB64" s="31">
        <f t="shared" si="42"/>
        <v>4.9249905892234525</v>
      </c>
      <c r="AC64" s="31">
        <f t="shared" si="43"/>
        <v>113.65344681503153</v>
      </c>
      <c r="AD64" s="31">
        <f t="shared" si="44"/>
        <v>4.3558759871068338</v>
      </c>
      <c r="AE64" s="31">
        <f t="shared" si="40"/>
        <v>33.338901417198137</v>
      </c>
      <c r="AF64" s="31">
        <f t="shared" si="31"/>
        <v>337.31761380034544</v>
      </c>
      <c r="AG64" s="31">
        <f t="shared" si="32"/>
        <v>1.6508069313789134E-2</v>
      </c>
      <c r="AH64" s="31">
        <f t="shared" si="33"/>
        <v>0.52020982380798431</v>
      </c>
      <c r="AI64" s="31">
        <f t="shared" si="33"/>
        <v>1.4600454846507066E-2</v>
      </c>
      <c r="AJ64" s="31">
        <f t="shared" si="33"/>
        <v>0.33693303333487279</v>
      </c>
      <c r="AK64" s="31">
        <f t="shared" si="33"/>
        <v>1.2913277602174159E-2</v>
      </c>
      <c r="AL64" s="31">
        <f t="shared" si="33"/>
        <v>9.8835341094672458E-2</v>
      </c>
      <c r="AM64" s="31">
        <f t="shared" si="34"/>
        <v>1</v>
      </c>
      <c r="AN64" s="31">
        <f>(Z64*'Propiedades físicas'!$F$4)/1000</f>
        <v>4.8967945966720752</v>
      </c>
      <c r="AO64" s="31">
        <f>(AA64*'Propiedades físicas'!$F$6)/1000</f>
        <v>5.6222490036147326</v>
      </c>
      <c r="AP64" s="31">
        <f>(AB64*'Propiedades físicas'!$F$9)/1000</f>
        <v>3.0384729440214087</v>
      </c>
      <c r="AQ64" s="31">
        <f>(AC64*'Propiedades físicas'!$F$5)/1000</f>
        <v>33.467530483622333</v>
      </c>
      <c r="AR64" s="31">
        <f>(AD64*'Propiedades físicas'!$F$8)/1000</f>
        <v>1.5442451549491141</v>
      </c>
      <c r="AS64" s="31">
        <f>(AE64*'Propiedades físicas'!$F$7)/1000</f>
        <v>3.0701794315097763</v>
      </c>
      <c r="AT64" s="31">
        <f t="shared" si="35"/>
        <v>51.639471614389443</v>
      </c>
      <c r="AU64" s="31">
        <f t="shared" si="36"/>
        <v>9.4826582139302396E-2</v>
      </c>
      <c r="AV64" s="31">
        <f t="shared" si="39"/>
        <v>0.10887502965944526</v>
      </c>
      <c r="AW64" s="31">
        <f t="shared" si="39"/>
        <v>5.8840124599081528E-2</v>
      </c>
      <c r="AX64" s="31">
        <f t="shared" si="39"/>
        <v>0.6480997856356171</v>
      </c>
      <c r="AY64" s="31">
        <f t="shared" si="39"/>
        <v>2.9904356235101504E-2</v>
      </c>
      <c r="AZ64" s="31">
        <f t="shared" si="39"/>
        <v>5.945412173145212E-2</v>
      </c>
      <c r="BA64" s="31">
        <f t="shared" si="37"/>
        <v>0.99999999999999989</v>
      </c>
      <c r="BB64" s="34">
        <f>AU64*'Propiedades físicas'!$C$4+'Diseño reactor'!AV64*'Propiedades físicas'!$C$5+'Diseño reactor'!AW64*'Propiedades físicas'!$C$8+'Diseño reactor'!AX64*'Propiedades físicas'!$C$9+'Diseño reactor'!AY64*'Propiedades físicas'!$C$7+'Diseño reactor'!AZ64*'Propiedades físicas'!$C$6</f>
        <v>889.8459260434156</v>
      </c>
      <c r="BC64" s="45">
        <f>AU64*'Propiedades físicas'!$L$4+'Diseño reactor'!AV64*'Propiedades físicas'!$L$5+'Diseño reactor'!AW64*'Propiedades físicas'!$L$8+AX64*'Propiedades físicas'!$L$9+'Diseño reactor'!AY64*'Propiedades físicas'!$L$7+'Diseño reactor'!AZ64*'Propiedades físicas'!$L$6</f>
        <v>1.6607029824110744</v>
      </c>
      <c r="BD64" s="29">
        <f t="shared" si="15"/>
        <v>9.7764747557097955</v>
      </c>
      <c r="BE64" s="58">
        <f t="shared" si="16"/>
        <v>54.154771497531456</v>
      </c>
      <c r="BF64" s="30">
        <f>AU64*'Propiedades físicas'!$I$4+'Diseño reactor'!AV64*'Propiedades físicas'!$I$5+'Diseño reactor'!AW64*'Propiedades físicas'!$I$8+'Diseño reactor'!AX64*'Propiedades físicas'!$I$9+'Diseño reactor'!AY64*'Propiedades físicas'!$I$7+'Diseño reactor'!AZ64*'Propiedades físicas'!$I$6</f>
        <v>1.3960517030695448E-2</v>
      </c>
      <c r="BG64" s="24">
        <f>AU64*'Propiedades físicas'!$O$4+'Diseño reactor'!AV64*'Propiedades físicas'!$O$5+'Diseño reactor'!AW64*'Propiedades físicas'!$O$8+'Diseño reactor'!AX64*'Propiedades físicas'!$O$9+'Diseño reactor'!AY64*'Propiedades físicas'!$O$7+'Diseño reactor'!AZ64*'Propiedades físicas'!$O$6</f>
        <v>0.14106391340657951</v>
      </c>
      <c r="BH64" s="54">
        <f t="shared" si="17"/>
        <v>59844.950652489402</v>
      </c>
      <c r="BI64" s="34">
        <f t="shared" si="38"/>
        <v>164.35296390830999</v>
      </c>
      <c r="BJ64" s="27">
        <f t="shared" si="18"/>
        <v>5196.0008301618691</v>
      </c>
      <c r="BK64" s="34">
        <f t="shared" si="19"/>
        <v>563.8217008972839</v>
      </c>
      <c r="BL64" s="27">
        <f t="shared" si="20"/>
        <v>105.50496784961359</v>
      </c>
      <c r="BM64" s="34">
        <f t="shared" si="21"/>
        <v>1.1054421768707483</v>
      </c>
      <c r="BN64" s="45">
        <f t="shared" si="22"/>
        <v>75.05903864149667</v>
      </c>
      <c r="BO64" s="45">
        <f t="shared" si="23"/>
        <v>21.00481080069132</v>
      </c>
      <c r="BP64" s="66">
        <f t="shared" si="24"/>
        <v>6.7982214695151839</v>
      </c>
    </row>
    <row r="65" spans="5:68" ht="18">
      <c r="E65" s="44" t="s">
        <v>156</v>
      </c>
      <c r="F65" s="92">
        <v>4.1000000000000002E-2</v>
      </c>
      <c r="H65" s="68">
        <v>60</v>
      </c>
      <c r="I65" s="31">
        <f>('Propiedades físicas'!$C$10*'Diseño reactor'!H65)/1000</f>
        <v>52.51471689598926</v>
      </c>
      <c r="J65" s="31">
        <f t="shared" si="0"/>
        <v>8.6832801727400408</v>
      </c>
      <c r="K65" s="31">
        <f>(I65*1000)/'Propiedades físicas'!$F$10</f>
        <v>343.03486149187665</v>
      </c>
      <c r="L65" s="31">
        <f t="shared" si="1"/>
        <v>49.004980213125236</v>
      </c>
      <c r="M65" s="31">
        <f t="shared" si="2"/>
        <v>294.02988127875142</v>
      </c>
      <c r="N65" s="31">
        <f t="shared" si="3"/>
        <v>0.81674967021875389</v>
      </c>
      <c r="O65" s="32">
        <f t="shared" si="4"/>
        <v>4.900498021312524</v>
      </c>
      <c r="P65" s="33">
        <f t="shared" si="5"/>
        <v>9.5792776170042865E-2</v>
      </c>
      <c r="Q65" s="31">
        <f t="shared" si="6"/>
        <v>2.9813830196203761</v>
      </c>
      <c r="R65" s="31">
        <f t="shared" si="7"/>
        <v>8.4557686275355537E-2</v>
      </c>
      <c r="S65" s="31">
        <f t="shared" si="8"/>
        <v>1.9191150016921479</v>
      </c>
      <c r="T65" s="31">
        <f t="shared" si="9"/>
        <v>7.4640307903274458E-2</v>
      </c>
      <c r="U65" s="31">
        <f t="shared" si="10"/>
        <v>0.5617588998700811</v>
      </c>
      <c r="V65" s="47">
        <f t="shared" si="25"/>
        <v>9.4862749216935658E-5</v>
      </c>
      <c r="W65" s="31">
        <f t="shared" si="11"/>
        <v>0.88271464358915963</v>
      </c>
      <c r="X65" s="34">
        <f>(S65*H65*'Propiedades físicas'!$F$5*60*24*365)/(1000000)</f>
        <v>17821.68091287477</v>
      </c>
      <c r="Y65" s="34">
        <f>(U65*H65*'Propiedades físicas'!$F$7*60*24*365)/(1000000)</f>
        <v>1631.4322438798317</v>
      </c>
      <c r="Z65" s="31">
        <f t="shared" si="26"/>
        <v>5.7475665702025722</v>
      </c>
      <c r="AA65" s="31">
        <f t="shared" si="41"/>
        <v>178.88298117722258</v>
      </c>
      <c r="AB65" s="31">
        <f t="shared" si="42"/>
        <v>5.0734611765213327</v>
      </c>
      <c r="AC65" s="31">
        <f t="shared" si="43"/>
        <v>115.14690010152887</v>
      </c>
      <c r="AD65" s="31">
        <f t="shared" si="44"/>
        <v>4.4784184741964674</v>
      </c>
      <c r="AE65" s="31">
        <f t="shared" si="40"/>
        <v>33.705533992204863</v>
      </c>
      <c r="AF65" s="31">
        <f t="shared" si="31"/>
        <v>343.03486149187665</v>
      </c>
      <c r="AG65" s="31">
        <f t="shared" si="32"/>
        <v>1.6755050915834336E-2</v>
      </c>
      <c r="AH65" s="31">
        <f t="shared" si="33"/>
        <v>0.52147172564109401</v>
      </c>
      <c r="AI65" s="31">
        <f t="shared" si="33"/>
        <v>1.478992879748893E-2</v>
      </c>
      <c r="AJ65" s="31">
        <f t="shared" si="33"/>
        <v>0.33567113150176325</v>
      </c>
      <c r="AK65" s="31">
        <f t="shared" si="33"/>
        <v>1.3055286727184491E-2</v>
      </c>
      <c r="AL65" s="31">
        <f t="shared" si="33"/>
        <v>9.8256876416635094E-2</v>
      </c>
      <c r="AM65" s="31">
        <f t="shared" si="34"/>
        <v>1.0000000000000002</v>
      </c>
      <c r="AN65" s="31">
        <f>(Z65*'Propiedades físicas'!$F$4)/1000</f>
        <v>5.0542950905047386</v>
      </c>
      <c r="AO65" s="31">
        <f>(AA65*'Propiedades físicas'!$F$6)/1000</f>
        <v>5.7314107169182105</v>
      </c>
      <c r="AP65" s="31">
        <f>(AB65*'Propiedades físicas'!$F$9)/1000</f>
        <v>3.130071872854836</v>
      </c>
      <c r="AQ65" s="31">
        <f>(AC65*'Propiedades físicas'!$F$5)/1000</f>
        <v>33.907307672897211</v>
      </c>
      <c r="AR65" s="31">
        <f>(AD65*'Propiedades físicas'!$F$8)/1000</f>
        <v>1.5876889174721311</v>
      </c>
      <c r="AS65" s="31">
        <f>(AE65*'Propiedades físicas'!$F$7)/1000</f>
        <v>3.103942625342146</v>
      </c>
      <c r="AT65" s="31">
        <f t="shared" si="35"/>
        <v>52.514716895989267</v>
      </c>
      <c r="AU65" s="31">
        <f t="shared" si="36"/>
        <v>9.624530777753755E-2</v>
      </c>
      <c r="AV65" s="31">
        <f t="shared" si="39"/>
        <v>0.1091391338597493</v>
      </c>
      <c r="AW65" s="31">
        <f t="shared" si="39"/>
        <v>5.960370840528878E-2</v>
      </c>
      <c r="AX65" s="31">
        <f t="shared" si="39"/>
        <v>0.64567248339268546</v>
      </c>
      <c r="AY65" s="31">
        <f t="shared" si="39"/>
        <v>3.0233218635010647E-2</v>
      </c>
      <c r="AZ65" s="31">
        <f t="shared" si="39"/>
        <v>5.9106147929728341E-2</v>
      </c>
      <c r="BA65" s="31">
        <f t="shared" si="37"/>
        <v>1</v>
      </c>
      <c r="BB65" s="34">
        <f>AU65*'Propiedades físicas'!$C$4+'Diseño reactor'!AV65*'Propiedades físicas'!$C$5+'Diseño reactor'!AW65*'Propiedades físicas'!$C$8+'Diseño reactor'!AX65*'Propiedades físicas'!$C$9+'Diseño reactor'!AY65*'Propiedades físicas'!$C$7+'Diseño reactor'!AZ65*'Propiedades físicas'!$C$6</f>
        <v>889.76571173404113</v>
      </c>
      <c r="BC65" s="45">
        <f>AU65*'Propiedades físicas'!$L$4+'Diseño reactor'!AV65*'Propiedades físicas'!$L$5+'Diseño reactor'!AW65*'Propiedades físicas'!$L$8+AX65*'Propiedades físicas'!$L$9+'Diseño reactor'!AY65*'Propiedades físicas'!$L$7+'Diseño reactor'!AZ65*'Propiedades físicas'!$L$6</f>
        <v>1.661776306394771</v>
      </c>
      <c r="BD65" s="29">
        <f t="shared" si="15"/>
        <v>9.7519410332754166</v>
      </c>
      <c r="BE65" s="58">
        <f t="shared" si="16"/>
        <v>54.049294860714419</v>
      </c>
      <c r="BF65" s="30">
        <f>AU65*'Propiedades físicas'!$I$4+'Diseño reactor'!AV65*'Propiedades físicas'!$I$5+'Diseño reactor'!AW65*'Propiedades físicas'!$I$8+'Diseño reactor'!AX65*'Propiedades físicas'!$I$9+'Diseño reactor'!AY65*'Propiedades físicas'!$I$7+'Diseño reactor'!AZ65*'Propiedades físicas'!$I$6</f>
        <v>1.3992094290744498E-2</v>
      </c>
      <c r="BG65" s="24">
        <f>AU65*'Propiedades físicas'!$O$4+'Diseño reactor'!AV65*'Propiedades físicas'!$O$5+'Diseño reactor'!AW65*'Propiedades físicas'!$O$8+'Diseño reactor'!AX65*'Propiedades físicas'!$O$9+'Diseño reactor'!AY65*'Propiedades físicas'!$O$7+'Diseño reactor'!AZ65*'Propiedades físicas'!$O$6</f>
        <v>0.14106187071745968</v>
      </c>
      <c r="BH65" s="54">
        <f t="shared" si="17"/>
        <v>59704.510497331379</v>
      </c>
      <c r="BI65" s="34">
        <f t="shared" si="38"/>
        <v>164.83356310914721</v>
      </c>
      <c r="BJ65" s="27">
        <f t="shared" si="18"/>
        <v>5192.920410116516</v>
      </c>
      <c r="BK65" s="34">
        <f t="shared" si="19"/>
        <v>563.47928272147203</v>
      </c>
      <c r="BL65" s="27">
        <f t="shared" si="20"/>
        <v>105.49297193113703</v>
      </c>
      <c r="BM65" s="34">
        <f t="shared" si="21"/>
        <v>1.1054421768707483</v>
      </c>
      <c r="BN65" s="45">
        <f t="shared" si="22"/>
        <v>75.503353853781448</v>
      </c>
      <c r="BO65" s="45">
        <f t="shared" si="23"/>
        <v>21.216746531321284</v>
      </c>
      <c r="BP65" s="66">
        <f t="shared" si="24"/>
        <v>6.7976086503470654</v>
      </c>
    </row>
    <row r="66" spans="5:68" ht="18">
      <c r="E66" s="51" t="s">
        <v>157</v>
      </c>
      <c r="F66" s="91">
        <v>30</v>
      </c>
      <c r="H66" s="68">
        <v>61</v>
      </c>
      <c r="I66" s="31">
        <f>('Propiedades físicas'!$C$10*'Diseño reactor'!H66)/1000</f>
        <v>53.389962177589076</v>
      </c>
      <c r="J66" s="31">
        <f t="shared" si="0"/>
        <v>8.5409313174492212</v>
      </c>
      <c r="K66" s="31">
        <f>(I66*1000)/'Propiedades físicas'!$F$10</f>
        <v>348.75210918340792</v>
      </c>
      <c r="L66" s="31">
        <f t="shared" si="1"/>
        <v>49.821729883343984</v>
      </c>
      <c r="M66" s="31">
        <f t="shared" si="2"/>
        <v>298.93037930006392</v>
      </c>
      <c r="N66" s="31">
        <f t="shared" si="3"/>
        <v>0.81674967021875389</v>
      </c>
      <c r="O66" s="32">
        <f t="shared" si="4"/>
        <v>4.9004980213125231</v>
      </c>
      <c r="P66" s="33">
        <f t="shared" si="5"/>
        <v>9.719932148848244E-2</v>
      </c>
      <c r="Q66" s="31">
        <f t="shared" si="6"/>
        <v>2.9885517663432002</v>
      </c>
      <c r="R66" s="31">
        <f t="shared" si="7"/>
        <v>8.5631875008472289E-2</v>
      </c>
      <c r="S66" s="31">
        <f t="shared" si="8"/>
        <v>1.9119462549693225</v>
      </c>
      <c r="T66" s="31">
        <f t="shared" si="9"/>
        <v>7.5441041204547088E-2</v>
      </c>
      <c r="U66" s="31">
        <f t="shared" si="10"/>
        <v>0.55847743251725201</v>
      </c>
      <c r="V66" s="47">
        <f t="shared" si="25"/>
        <v>9.6255638755584551E-5</v>
      </c>
      <c r="W66" s="31">
        <f t="shared" si="11"/>
        <v>0.88099251823089308</v>
      </c>
      <c r="X66" s="34">
        <f>(S66*H66*'Propiedades físicas'!$F$5*60*24*365)/(1000000)</f>
        <v>18051.027504550097</v>
      </c>
      <c r="Y66" s="34">
        <f>(U66*H66*'Propiedades físicas'!$F$7*60*24*365)/(1000000)</f>
        <v>1648.9340758408869</v>
      </c>
      <c r="Z66" s="31">
        <f t="shared" si="26"/>
        <v>5.9291586107974288</v>
      </c>
      <c r="AA66" s="31">
        <f t="shared" si="41"/>
        <v>182.30165774693521</v>
      </c>
      <c r="AB66" s="31">
        <f t="shared" si="42"/>
        <v>5.2235443755168092</v>
      </c>
      <c r="AC66" s="31">
        <f t="shared" si="43"/>
        <v>116.62872155312867</v>
      </c>
      <c r="AD66" s="31">
        <f t="shared" si="44"/>
        <v>4.6019035134773727</v>
      </c>
      <c r="AE66" s="31">
        <f t="shared" si="40"/>
        <v>34.067123383552371</v>
      </c>
      <c r="AF66" s="31">
        <f t="shared" si="31"/>
        <v>348.75210918340787</v>
      </c>
      <c r="AG66" s="31">
        <f t="shared" si="32"/>
        <v>1.7001068824158132E-2</v>
      </c>
      <c r="AH66" s="31">
        <f t="shared" si="33"/>
        <v>0.52272560637350363</v>
      </c>
      <c r="AI66" s="31">
        <f t="shared" si="33"/>
        <v>1.4977814436011799E-2</v>
      </c>
      <c r="AJ66" s="31">
        <f t="shared" si="33"/>
        <v>0.33441725076935352</v>
      </c>
      <c r="AK66" s="31">
        <f t="shared" si="33"/>
        <v>1.3195342457577062E-2</v>
      </c>
      <c r="AL66" s="31">
        <f t="shared" si="33"/>
        <v>9.7682917139395864E-2</v>
      </c>
      <c r="AM66" s="31">
        <f t="shared" si="34"/>
        <v>0.99999999999999978</v>
      </c>
      <c r="AN66" s="31">
        <f>(Z66*'Propiedades físicas'!$F$4)/1000</f>
        <v>5.2139834991630432</v>
      </c>
      <c r="AO66" s="31">
        <f>(AA66*'Propiedades físicas'!$F$6)/1000</f>
        <v>5.8409451142118041</v>
      </c>
      <c r="AP66" s="31">
        <f>(AB66*'Propiedades físicas'!$F$9)/1000</f>
        <v>3.2226657024750951</v>
      </c>
      <c r="AQ66" s="31">
        <f>(AC66*'Propiedades físicas'!$F$5)/1000</f>
        <v>34.343659635749809</v>
      </c>
      <c r="AR66" s="31">
        <f>(AD66*'Propiedades físicas'!$F$8)/1000</f>
        <v>1.6314668335979976</v>
      </c>
      <c r="AS66" s="31">
        <f>(AE66*'Propiedades físicas'!$F$7)/1000</f>
        <v>3.1372413923913376</v>
      </c>
      <c r="AT66" s="31">
        <f t="shared" si="35"/>
        <v>53.389962177589091</v>
      </c>
      <c r="AU66" s="31">
        <f t="shared" si="36"/>
        <v>9.7658497711984871E-2</v>
      </c>
      <c r="AV66" s="31">
        <f t="shared" si="39"/>
        <v>0.10940155931902107</v>
      </c>
      <c r="AW66" s="31">
        <f t="shared" si="39"/>
        <v>6.0360891280568048E-2</v>
      </c>
      <c r="AX66" s="31">
        <f t="shared" si="39"/>
        <v>0.64326060995349166</v>
      </c>
      <c r="AY66" s="31">
        <f t="shared" si="39"/>
        <v>3.0557557395738712E-2</v>
      </c>
      <c r="AZ66" s="31">
        <f t="shared" si="39"/>
        <v>5.8760884339195553E-2</v>
      </c>
      <c r="BA66" s="31">
        <f t="shared" si="37"/>
        <v>0.99999999999999989</v>
      </c>
      <c r="BB66" s="34">
        <f>AU66*'Propiedades físicas'!$C$4+'Diseño reactor'!AV66*'Propiedades físicas'!$C$5+'Diseño reactor'!AW66*'Propiedades físicas'!$C$8+'Diseño reactor'!AX66*'Propiedades físicas'!$C$9+'Diseño reactor'!AY66*'Propiedades físicas'!$C$7+'Diseño reactor'!AZ66*'Propiedades físicas'!$C$6</f>
        <v>889.68609784952741</v>
      </c>
      <c r="BC66" s="45">
        <f>AU66*'Propiedades físicas'!$L$4+'Diseño reactor'!AV66*'Propiedades físicas'!$L$5+'Diseño reactor'!AW66*'Propiedades físicas'!$L$8+AX66*'Propiedades físicas'!$L$9+'Diseño reactor'!AY66*'Propiedades físicas'!$L$7+'Diseño reactor'!AZ66*'Propiedades físicas'!$L$6</f>
        <v>1.6628460142443076</v>
      </c>
      <c r="BD66" s="29">
        <f t="shared" si="15"/>
        <v>9.7275247732055643</v>
      </c>
      <c r="BE66" s="58">
        <f t="shared" si="16"/>
        <v>53.946603152677227</v>
      </c>
      <c r="BF66" s="30">
        <f>AU66*'Propiedades físicas'!$I$4+'Diseño reactor'!AV66*'Propiedades físicas'!$I$5+'Diseño reactor'!AW66*'Propiedades físicas'!$I$8+'Diseño reactor'!AX66*'Propiedades físicas'!$I$9+'Diseño reactor'!AY66*'Propiedades físicas'!$I$7+'Diseño reactor'!AZ66*'Propiedades físicas'!$I$6</f>
        <v>1.402344543542736E-2</v>
      </c>
      <c r="BG66" s="24">
        <f>AU66*'Propiedades físicas'!$O$4+'Diseño reactor'!AV66*'Propiedades físicas'!$O$5+'Diseño reactor'!AW66*'Propiedades físicas'!$O$8+'Diseño reactor'!AX66*'Propiedades físicas'!$O$9+'Diseño reactor'!AY66*'Propiedades físicas'!$O$7+'Diseño reactor'!AZ66*'Propiedades físicas'!$O$6</f>
        <v>0.14106007886662969</v>
      </c>
      <c r="BH66" s="54">
        <f t="shared" si="17"/>
        <v>59565.703429741916</v>
      </c>
      <c r="BI66" s="34">
        <f t="shared" si="38"/>
        <v>165.31133780465655</v>
      </c>
      <c r="BJ66" s="27">
        <f t="shared" si="18"/>
        <v>5189.8732680591002</v>
      </c>
      <c r="BK66" s="34">
        <f t="shared" si="19"/>
        <v>563.14148653863833</v>
      </c>
      <c r="BL66" s="27">
        <f t="shared" si="20"/>
        <v>105.48112631793217</v>
      </c>
      <c r="BM66" s="34">
        <f t="shared" si="21"/>
        <v>1.1054421768707483</v>
      </c>
      <c r="BN66" s="45">
        <f t="shared" si="22"/>
        <v>75.950768047075854</v>
      </c>
      <c r="BO66" s="45">
        <f t="shared" si="23"/>
        <v>21.427857509137837</v>
      </c>
      <c r="BP66" s="66">
        <f t="shared" si="24"/>
        <v>6.7970004182889845</v>
      </c>
    </row>
    <row r="67" spans="5:68" ht="18">
      <c r="E67" s="69" t="s">
        <v>165</v>
      </c>
      <c r="F67" s="93">
        <v>13.695186660085078</v>
      </c>
      <c r="H67" s="68">
        <v>62</v>
      </c>
      <c r="I67" s="31">
        <f>('Propiedades físicas'!$C$10*'Diseño reactor'!H67)/1000</f>
        <v>54.265207459188893</v>
      </c>
      <c r="J67" s="31">
        <f t="shared" si="0"/>
        <v>8.4031743607161697</v>
      </c>
      <c r="K67" s="31">
        <f>(I67*1000)/'Propiedades físicas'!$F$10</f>
        <v>354.46935687493919</v>
      </c>
      <c r="L67" s="31">
        <f t="shared" si="1"/>
        <v>50.638479553562739</v>
      </c>
      <c r="M67" s="31">
        <f t="shared" si="2"/>
        <v>303.83087732137642</v>
      </c>
      <c r="N67" s="31">
        <f t="shared" si="3"/>
        <v>0.81674967021875389</v>
      </c>
      <c r="O67" s="32">
        <f t="shared" si="4"/>
        <v>4.9004980213125231</v>
      </c>
      <c r="P67" s="33">
        <f t="shared" si="5"/>
        <v>9.8600389315606676E-2</v>
      </c>
      <c r="Q67" s="31">
        <f t="shared" si="6"/>
        <v>2.9956750504481726</v>
      </c>
      <c r="R67" s="31">
        <f t="shared" si="7"/>
        <v>8.6697064309567431E-2</v>
      </c>
      <c r="S67" s="31">
        <f t="shared" si="8"/>
        <v>1.9048229708643514</v>
      </c>
      <c r="T67" s="31">
        <f t="shared" si="9"/>
        <v>7.6230743225955619E-2</v>
      </c>
      <c r="U67" s="31">
        <f t="shared" si="10"/>
        <v>0.55522147336762429</v>
      </c>
      <c r="V67" s="47">
        <f t="shared" si="25"/>
        <v>9.7643103982445443E-5</v>
      </c>
      <c r="W67" s="31">
        <f t="shared" si="11"/>
        <v>0.87927709932322595</v>
      </c>
      <c r="X67" s="34">
        <f>(S67*H67*'Propiedades físicas'!$F$5*60*24*365)/(1000000)</f>
        <v>18278.591290292923</v>
      </c>
      <c r="Y67" s="34">
        <f>(U67*H67*'Propiedades físicas'!$F$7*60*24*365)/(1000000)</f>
        <v>1666.1947943048647</v>
      </c>
      <c r="Z67" s="31">
        <f t="shared" si="26"/>
        <v>6.113224137567614</v>
      </c>
      <c r="AA67" s="31">
        <f t="shared" si="41"/>
        <v>185.73185312778671</v>
      </c>
      <c r="AB67" s="31">
        <f t="shared" si="42"/>
        <v>5.3752179871931807</v>
      </c>
      <c r="AC67" s="31">
        <f t="shared" si="43"/>
        <v>118.09902419358978</v>
      </c>
      <c r="AD67" s="31">
        <f t="shared" si="44"/>
        <v>4.7263060800092482</v>
      </c>
      <c r="AE67" s="31">
        <f t="shared" si="40"/>
        <v>34.423731348792707</v>
      </c>
      <c r="AF67" s="31">
        <f t="shared" si="31"/>
        <v>354.46935687493925</v>
      </c>
      <c r="AG67" s="31">
        <f t="shared" si="32"/>
        <v>1.7246128668110591E-2</v>
      </c>
      <c r="AH67" s="31">
        <f t="shared" si="33"/>
        <v>0.52397153526959162</v>
      </c>
      <c r="AI67" s="31">
        <f t="shared" si="33"/>
        <v>1.516412598985141E-2</v>
      </c>
      <c r="AJ67" s="31">
        <f t="shared" si="33"/>
        <v>0.33317132187326542</v>
      </c>
      <c r="AK67" s="31">
        <f t="shared" si="33"/>
        <v>1.3333468714128488E-2</v>
      </c>
      <c r="AL67" s="31">
        <f t="shared" si="33"/>
        <v>9.7113419485052366E-2</v>
      </c>
      <c r="AM67" s="31">
        <f t="shared" si="34"/>
        <v>0.99999999999999989</v>
      </c>
      <c r="AN67" s="31">
        <f>(Z67*'Propiedades físicas'!$F$4)/1000</f>
        <v>5.3758470420942084</v>
      </c>
      <c r="AO67" s="31">
        <f>(AA67*'Propiedades físicas'!$F$6)/1000</f>
        <v>5.9508485742142856</v>
      </c>
      <c r="AP67" s="31">
        <f>(AB67*'Propiedades físicas'!$F$9)/1000</f>
        <v>3.3162407371988323</v>
      </c>
      <c r="AQ67" s="31">
        <f>(AC67*'Propiedades físicas'!$F$5)/1000</f>
        <v>34.776619654286385</v>
      </c>
      <c r="AR67" s="31">
        <f>(AD67*'Propiedades físicas'!$F$8)/1000</f>
        <v>1.675570031484878</v>
      </c>
      <c r="AS67" s="31">
        <f>(AE67*'Propiedades físicas'!$F$7)/1000</f>
        <v>3.1700814199103204</v>
      </c>
      <c r="AT67" s="31">
        <f t="shared" si="35"/>
        <v>54.265207459188915</v>
      </c>
      <c r="AU67" s="31">
        <f t="shared" si="36"/>
        <v>9.9066184279074335E-2</v>
      </c>
      <c r="AV67" s="31">
        <f t="shared" si="39"/>
        <v>0.1096623205336444</v>
      </c>
      <c r="AW67" s="31">
        <f t="shared" si="39"/>
        <v>6.1111730563139711E-2</v>
      </c>
      <c r="AX67" s="31">
        <f t="shared" si="39"/>
        <v>0.64086403208613441</v>
      </c>
      <c r="AY67" s="31">
        <f t="shared" si="39"/>
        <v>3.0877427912627431E-2</v>
      </c>
      <c r="AZ67" s="31">
        <f t="shared" ref="AZ67:AZ130" si="45">AS67/$AT67</f>
        <v>5.841830462537962E-2</v>
      </c>
      <c r="BA67" s="31">
        <f t="shared" si="37"/>
        <v>1</v>
      </c>
      <c r="BB67" s="34">
        <f>AU67*'Propiedades físicas'!$C$4+'Diseño reactor'!AV67*'Propiedades físicas'!$C$5+'Diseño reactor'!AW67*'Propiedades físicas'!$C$8+'Diseño reactor'!AX67*'Propiedades físicas'!$C$9+'Diseño reactor'!AY67*'Propiedades físicas'!$C$7+'Diseño reactor'!AZ67*'Propiedades físicas'!$C$6</f>
        <v>889.60707870514386</v>
      </c>
      <c r="BC67" s="45">
        <f>AU67*'Propiedades físicas'!$L$4+'Diseño reactor'!AV67*'Propiedades físicas'!$L$5+'Diseño reactor'!AW67*'Propiedades físicas'!$L$8+AX67*'Propiedades físicas'!$L$9+'Diseño reactor'!AY67*'Propiedades físicas'!$L$7+'Diseño reactor'!AZ67*'Propiedades físicas'!$L$6</f>
        <v>1.6639121203264282</v>
      </c>
      <c r="BD67" s="29">
        <f t="shared" si="15"/>
        <v>9.70322518718738</v>
      </c>
      <c r="BE67" s="58">
        <f t="shared" si="16"/>
        <v>53.846566431318593</v>
      </c>
      <c r="BF67" s="30">
        <f>AU67*'Propiedades físicas'!$I$4+'Diseño reactor'!AV67*'Propiedades físicas'!$I$5+'Diseño reactor'!AW67*'Propiedades físicas'!$I$8+'Diseño reactor'!AX67*'Propiedades físicas'!$I$9+'Diseño reactor'!AY67*'Propiedades físicas'!$I$7+'Diseño reactor'!AZ67*'Propiedades físicas'!$I$6</f>
        <v>1.4054572535799538E-2</v>
      </c>
      <c r="BG67" s="24">
        <f>AU67*'Propiedades físicas'!$O$4+'Diseño reactor'!AV67*'Propiedades físicas'!$O$5+'Diseño reactor'!AW67*'Propiedades físicas'!$O$8+'Diseño reactor'!AX67*'Propiedades físicas'!$O$9+'Diseño reactor'!AY67*'Propiedades físicas'!$O$7+'Diseño reactor'!AZ67*'Propiedades físicas'!$O$6</f>
        <v>0.14105853439912575</v>
      </c>
      <c r="BH67" s="54">
        <f t="shared" si="17"/>
        <v>59428.502684492887</v>
      </c>
      <c r="BI67" s="34">
        <f t="shared" si="38"/>
        <v>165.78630770509929</v>
      </c>
      <c r="BJ67" s="27">
        <f t="shared" si="18"/>
        <v>5186.8589104666707</v>
      </c>
      <c r="BK67" s="34">
        <f t="shared" si="19"/>
        <v>562.80824311190361</v>
      </c>
      <c r="BL67" s="27">
        <f t="shared" si="20"/>
        <v>105.46942903559685</v>
      </c>
      <c r="BM67" s="34">
        <f t="shared" si="21"/>
        <v>1.1054421768707483</v>
      </c>
      <c r="BN67" s="45">
        <f t="shared" si="22"/>
        <v>76.401264311102892</v>
      </c>
      <c r="BO67" s="45">
        <f t="shared" si="23"/>
        <v>21.638148535242593</v>
      </c>
      <c r="BP67" s="66">
        <f t="shared" si="24"/>
        <v>6.7963967299108852</v>
      </c>
    </row>
    <row r="68" spans="5:68" ht="18">
      <c r="E68" s="69" t="s">
        <v>158</v>
      </c>
      <c r="F68" s="94">
        <f>(333*(10^(-5))*9.8*($F$66-$F$8)*($F$16^3)*((($F$5*101325)/(287*(($F$66+$F$8)/2)))^2))/((0.000018)^2)</f>
        <v>441311017516.35937</v>
      </c>
      <c r="H68" s="68">
        <v>63</v>
      </c>
      <c r="I68" s="31">
        <f>('Propiedades físicas'!$C$10*'Diseño reactor'!H68)/1000</f>
        <v>55.140452740788724</v>
      </c>
      <c r="J68" s="31">
        <f t="shared" si="0"/>
        <v>8.2697906407048016</v>
      </c>
      <c r="K68" s="31">
        <f>(I68*1000)/'Propiedades físicas'!$F$10</f>
        <v>360.18660456647046</v>
      </c>
      <c r="L68" s="31">
        <f t="shared" si="1"/>
        <v>51.455229223781494</v>
      </c>
      <c r="M68" s="31">
        <f t="shared" si="2"/>
        <v>308.73137534268898</v>
      </c>
      <c r="N68" s="31">
        <f t="shared" si="3"/>
        <v>0.81674967021875389</v>
      </c>
      <c r="O68" s="32">
        <f t="shared" si="4"/>
        <v>4.9004980213125231</v>
      </c>
      <c r="P68" s="33">
        <f t="shared" si="5"/>
        <v>9.9996011585620895E-2</v>
      </c>
      <c r="Q68" s="31">
        <f t="shared" si="6"/>
        <v>3.0027532636719205</v>
      </c>
      <c r="R68" s="31">
        <f t="shared" si="7"/>
        <v>8.7753334670485475E-2</v>
      </c>
      <c r="S68" s="31">
        <f t="shared" si="8"/>
        <v>1.8977447576406039</v>
      </c>
      <c r="T68" s="31">
        <f t="shared" si="9"/>
        <v>7.7009548917824577E-2</v>
      </c>
      <c r="U68" s="31">
        <f t="shared" si="10"/>
        <v>0.55199077504482308</v>
      </c>
      <c r="V68" s="47">
        <f t="shared" si="25"/>
        <v>9.9025176521682831E-5</v>
      </c>
      <c r="W68" s="31">
        <f t="shared" si="11"/>
        <v>0.87756834776702319</v>
      </c>
      <c r="X68" s="34">
        <f>(S68*H68*'Propiedades físicas'!$F$5*60*24*365)/(1000000)</f>
        <v>18504.389559602805</v>
      </c>
      <c r="Y68" s="34">
        <f>(U68*H68*'Propiedades físicas'!$F$7*60*24*365)/(1000000)</f>
        <v>1683.2173489154193</v>
      </c>
      <c r="Z68" s="31">
        <f t="shared" si="26"/>
        <v>6.2997487298941159</v>
      </c>
      <c r="AA68" s="31">
        <f t="shared" si="41"/>
        <v>189.17345561133098</v>
      </c>
      <c r="AB68" s="31">
        <f t="shared" si="42"/>
        <v>5.5284600842405851</v>
      </c>
      <c r="AC68" s="31">
        <f t="shared" si="43"/>
        <v>119.55791973135804</v>
      </c>
      <c r="AD68" s="31">
        <f t="shared" si="44"/>
        <v>4.8516015818229485</v>
      </c>
      <c r="AE68" s="31">
        <f t="shared" si="40"/>
        <v>34.775418827823856</v>
      </c>
      <c r="AF68" s="31">
        <f t="shared" si="31"/>
        <v>360.18660456647046</v>
      </c>
      <c r="AG68" s="31">
        <f t="shared" si="32"/>
        <v>1.7490236033282387E-2</v>
      </c>
      <c r="AH68" s="31">
        <f t="shared" si="33"/>
        <v>0.52520958084775204</v>
      </c>
      <c r="AI68" s="31">
        <f t="shared" si="33"/>
        <v>1.5348877537782886E-2</v>
      </c>
      <c r="AJ68" s="31">
        <f t="shared" si="33"/>
        <v>0.33193327629510522</v>
      </c>
      <c r="AK68" s="31">
        <f t="shared" si="33"/>
        <v>1.3469689100910504E-2</v>
      </c>
      <c r="AL68" s="31">
        <f t="shared" si="33"/>
        <v>9.6548340185167114E-2</v>
      </c>
      <c r="AM68" s="31">
        <f t="shared" si="34"/>
        <v>1</v>
      </c>
      <c r="AN68" s="31">
        <f>(Z68*'Propiedades físicas'!$F$4)/1000</f>
        <v>5.5398730380942878</v>
      </c>
      <c r="AO68" s="31">
        <f>(AA68*'Propiedades físicas'!$F$6)/1000</f>
        <v>6.0611175177870447</v>
      </c>
      <c r="AP68" s="31">
        <f>(AB68*'Propiedades físicas'!$F$9)/1000</f>
        <v>3.4107834489722286</v>
      </c>
      <c r="AQ68" s="31">
        <f>(AC68*'Propiedades físicas'!$F$5)/1000</f>
        <v>35.206220623293007</v>
      </c>
      <c r="AR68" s="31">
        <f>(AD68*'Propiedades físicas'!$F$8)/1000</f>
        <v>1.7199897927878711</v>
      </c>
      <c r="AS68" s="31">
        <f>(AE68*'Propiedades físicas'!$F$7)/1000</f>
        <v>3.2024683198542987</v>
      </c>
      <c r="AT68" s="31">
        <f t="shared" si="35"/>
        <v>55.140452740788739</v>
      </c>
      <c r="AU68" s="31">
        <f t="shared" si="36"/>
        <v>0.10046839956387062</v>
      </c>
      <c r="AV68" s="31">
        <f t="shared" si="39"/>
        <v>0.10992143184387546</v>
      </c>
      <c r="AW68" s="31">
        <f t="shared" si="39"/>
        <v>6.1856282990748621E-2</v>
      </c>
      <c r="AX68" s="31">
        <f t="shared" si="39"/>
        <v>0.63848261799363326</v>
      </c>
      <c r="AY68" s="31">
        <f t="shared" si="39"/>
        <v>3.1192884847598516E-2</v>
      </c>
      <c r="AZ68" s="31">
        <f t="shared" si="45"/>
        <v>5.8078382760273467E-2</v>
      </c>
      <c r="BA68" s="31">
        <f t="shared" si="37"/>
        <v>1</v>
      </c>
      <c r="BB68" s="34">
        <f>AU68*'Propiedades físicas'!$C$4+'Diseño reactor'!AV68*'Propiedades físicas'!$C$5+'Diseño reactor'!AW68*'Propiedades físicas'!$C$8+'Diseño reactor'!AX68*'Propiedades físicas'!$C$9+'Diseño reactor'!AY68*'Propiedades físicas'!$C$7+'Diseño reactor'!AZ68*'Propiedades físicas'!$C$6</f>
        <v>889.52864868112647</v>
      </c>
      <c r="BC68" s="45">
        <f>AU68*'Propiedades físicas'!$L$4+'Diseño reactor'!AV68*'Propiedades físicas'!$L$5+'Diseño reactor'!AW68*'Propiedades físicas'!$L$8+AX68*'Propiedades físicas'!$L$9+'Diseño reactor'!AY68*'Propiedades físicas'!$L$7+'Diseño reactor'!AZ68*'Propiedades físicas'!$L$6</f>
        <v>1.6649746389751185</v>
      </c>
      <c r="BD68" s="29">
        <f t="shared" si="15"/>
        <v>9.6790414933139086</v>
      </c>
      <c r="BE68" s="58">
        <f t="shared" si="16"/>
        <v>53.749062961745658</v>
      </c>
      <c r="BF68" s="30">
        <f>AU68*'Propiedades físicas'!$I$4+'Diseño reactor'!AV68*'Propiedades físicas'!$I$5+'Diseño reactor'!AW68*'Propiedades físicas'!$I$8+'Diseño reactor'!AX68*'Propiedades físicas'!$I$9+'Diseño reactor'!AY68*'Propiedades físicas'!$I$7+'Diseño reactor'!AZ68*'Propiedades físicas'!$I$6</f>
        <v>1.4085477639833206E-2</v>
      </c>
      <c r="BG68" s="24">
        <f>AU68*'Propiedades físicas'!$O$4+'Diseño reactor'!AV68*'Propiedades físicas'!$O$5+'Diseño reactor'!AW68*'Propiedades físicas'!$O$8+'Diseño reactor'!AX68*'Propiedades físicas'!$O$9+'Diseño reactor'!AY68*'Propiedades físicas'!$O$7+'Diseño reactor'!AZ68*'Propiedades físicas'!$O$6</f>
        <v>0.14105723390672067</v>
      </c>
      <c r="BH68" s="54">
        <f t="shared" si="17"/>
        <v>59292.882069773208</v>
      </c>
      <c r="BI68" s="34">
        <f t="shared" si="38"/>
        <v>166.25849237680274</v>
      </c>
      <c r="BJ68" s="27">
        <f t="shared" si="18"/>
        <v>5183.8768533550474</v>
      </c>
      <c r="BK68" s="34">
        <f t="shared" si="19"/>
        <v>562.47948449795228</v>
      </c>
      <c r="BL68" s="27">
        <f t="shared" si="20"/>
        <v>105.4578781408094</v>
      </c>
      <c r="BM68" s="34">
        <f t="shared" si="21"/>
        <v>1.1054421768707483</v>
      </c>
      <c r="BN68" s="45">
        <f t="shared" si="22"/>
        <v>76.854825840447802</v>
      </c>
      <c r="BO68" s="45">
        <f t="shared" si="23"/>
        <v>21.847624373574835</v>
      </c>
      <c r="BP68" s="66">
        <f t="shared" si="24"/>
        <v>6.7957975422790442</v>
      </c>
    </row>
    <row r="69" spans="5:68" ht="18">
      <c r="E69" s="69" t="s">
        <v>159</v>
      </c>
      <c r="F69" s="92">
        <v>0.73</v>
      </c>
      <c r="H69" s="68">
        <v>64</v>
      </c>
      <c r="I69" s="31">
        <f>('Propiedades físicas'!$C$10*'Diseño reactor'!H69)/1000</f>
        <v>56.015698022388541</v>
      </c>
      <c r="J69" s="31">
        <f t="shared" si="0"/>
        <v>8.1405751619437901</v>
      </c>
      <c r="K69" s="31">
        <f>(I69*1000)/'Propiedades físicas'!$F$10</f>
        <v>365.90385225800173</v>
      </c>
      <c r="L69" s="31">
        <f t="shared" si="1"/>
        <v>52.271978894000242</v>
      </c>
      <c r="M69" s="31">
        <f t="shared" si="2"/>
        <v>313.63187336400148</v>
      </c>
      <c r="N69" s="31">
        <f t="shared" si="3"/>
        <v>0.81674967021875378</v>
      </c>
      <c r="O69" s="32">
        <f t="shared" si="4"/>
        <v>4.9004980213125231</v>
      </c>
      <c r="P69" s="33">
        <f t="shared" si="5"/>
        <v>0.10138621998497334</v>
      </c>
      <c r="Q69" s="31">
        <f t="shared" si="6"/>
        <v>3.0097867935408065</v>
      </c>
      <c r="R69" s="31">
        <f t="shared" si="7"/>
        <v>8.8800765741584062E-2</v>
      </c>
      <c r="S69" s="31">
        <f t="shared" si="8"/>
        <v>1.8907112277717188</v>
      </c>
      <c r="T69" s="31">
        <f t="shared" si="9"/>
        <v>7.7777591446455241E-2</v>
      </c>
      <c r="U69" s="31">
        <f t="shared" si="10"/>
        <v>0.5487850930457413</v>
      </c>
      <c r="V69" s="47">
        <f t="shared" si="25"/>
        <v>1.0040188775210951E-4</v>
      </c>
      <c r="W69" s="31">
        <f t="shared" si="11"/>
        <v>0.87586622476649589</v>
      </c>
      <c r="X69" s="34">
        <f>(S69*H69*'Propiedades físicas'!$F$5*60*24*365)/(1000000)</f>
        <v>18728.43940116241</v>
      </c>
      <c r="Y69" s="34">
        <f>(U69*H69*'Propiedades físicas'!$F$7*60*24*365)/(1000000)</f>
        <v>1700.0046503223596</v>
      </c>
      <c r="Z69" s="31">
        <f t="shared" si="26"/>
        <v>6.4887180790382937</v>
      </c>
      <c r="AA69" s="31">
        <f t="shared" si="41"/>
        <v>192.62635478661161</v>
      </c>
      <c r="AB69" s="31">
        <f t="shared" si="42"/>
        <v>5.68324900746138</v>
      </c>
      <c r="AC69" s="31">
        <f t="shared" si="43"/>
        <v>121.00551857739001</v>
      </c>
      <c r="AD69" s="31">
        <f t="shared" si="44"/>
        <v>4.9777658525731354</v>
      </c>
      <c r="AE69" s="31">
        <f t="shared" si="40"/>
        <v>35.122245954927443</v>
      </c>
      <c r="AF69" s="31">
        <f t="shared" si="31"/>
        <v>365.9038522580019</v>
      </c>
      <c r="AG69" s="31">
        <f t="shared" si="32"/>
        <v>1.7733396461929139E-2</v>
      </c>
      <c r="AH69" s="31">
        <f t="shared" si="33"/>
        <v>0.52643981088996339</v>
      </c>
      <c r="AI69" s="31">
        <f t="shared" si="33"/>
        <v>1.5532083011397411E-2</v>
      </c>
      <c r="AJ69" s="31">
        <f t="shared" si="33"/>
        <v>0.33070304625289376</v>
      </c>
      <c r="AK69" s="31">
        <f t="shared" si="33"/>
        <v>1.3604026909952483E-2</v>
      </c>
      <c r="AL69" s="31">
        <f t="shared" si="33"/>
        <v>9.5987636473863769E-2</v>
      </c>
      <c r="AM69" s="31">
        <f t="shared" si="34"/>
        <v>0.99999999999999989</v>
      </c>
      <c r="AN69" s="31">
        <f>(Z69*'Propiedades físicas'!$F$4)/1000</f>
        <v>5.7060489043446951</v>
      </c>
      <c r="AO69" s="31">
        <f>(AA69*'Propiedades físicas'!$F$6)/1000</f>
        <v>6.1717484073630358</v>
      </c>
      <c r="AP69" s="31">
        <f>(AB69*'Propiedades físicas'!$F$9)/1000</f>
        <v>3.5062804751532979</v>
      </c>
      <c r="AQ69" s="31">
        <f>(AC69*'Propiedades físicas'!$F$5)/1000</f>
        <v>35.632495055484043</v>
      </c>
      <c r="AR69" s="31">
        <f>(AD69*'Propiedades físicas'!$F$8)/1000</f>
        <v>1.7647175500542274</v>
      </c>
      <c r="AS69" s="31">
        <f>(AE69*'Propiedades físicas'!$F$7)/1000</f>
        <v>3.2344076299892688</v>
      </c>
      <c r="AT69" s="31">
        <f t="shared" si="35"/>
        <v>56.01569802238857</v>
      </c>
      <c r="AU69" s="31">
        <f t="shared" si="36"/>
        <v>0.10186517540251092</v>
      </c>
      <c r="AV69" s="31">
        <f t="shared" si="39"/>
        <v>0.11017890743584571</v>
      </c>
      <c r="AW69" s="31">
        <f t="shared" si="39"/>
        <v>6.2594604707985502E-2</v>
      </c>
      <c r="AX69" s="31">
        <f t="shared" si="39"/>
        <v>0.63611623729552225</v>
      </c>
      <c r="AY69" s="31">
        <f t="shared" si="39"/>
        <v>3.1503982139951169E-2</v>
      </c>
      <c r="AZ69" s="31">
        <f t="shared" si="45"/>
        <v>5.774109301818444E-2</v>
      </c>
      <c r="BA69" s="31">
        <f t="shared" si="37"/>
        <v>1</v>
      </c>
      <c r="BB69" s="34">
        <f>AU69*'Propiedades físicas'!$C$4+'Diseño reactor'!AV69*'Propiedades físicas'!$C$5+'Diseño reactor'!AW69*'Propiedades físicas'!$C$8+'Diseño reactor'!AX69*'Propiedades físicas'!$C$9+'Diseño reactor'!AY69*'Propiedades físicas'!$C$7+'Diseño reactor'!AZ69*'Propiedades físicas'!$C$6</f>
        <v>889.45080222180945</v>
      </c>
      <c r="BC69" s="45">
        <f>AU69*'Propiedades físicas'!$L$4+'Diseño reactor'!AV69*'Propiedades físicas'!$L$5+'Diseño reactor'!AW69*'Propiedades físicas'!$L$8+AX69*'Propiedades físicas'!$L$9+'Diseño reactor'!AY69*'Propiedades físicas'!$L$7+'Diseño reactor'!AZ69*'Propiedades físicas'!$L$6</f>
        <v>1.6660335844909091</v>
      </c>
      <c r="BD69" s="29">
        <f t="shared" si="15"/>
        <v>9.6549729160285995</v>
      </c>
      <c r="BE69" s="58">
        <f t="shared" si="16"/>
        <v>53.653978575527695</v>
      </c>
      <c r="BF69" s="30">
        <f>AU69*'Propiedades físicas'!$I$4+'Diseño reactor'!AV69*'Propiedades físicas'!$I$5+'Diseño reactor'!AW69*'Propiedades físicas'!$I$8+'Diseño reactor'!AX69*'Propiedades físicas'!$I$9+'Diseño reactor'!AY69*'Propiedades físicas'!$I$7+'Diseño reactor'!AZ69*'Propiedades físicas'!$I$6</f>
        <v>1.4116162772719935E-2</v>
      </c>
      <c r="BG69" s="24">
        <f>AU69*'Propiedades físicas'!$O$4+'Diseño reactor'!AV69*'Propiedades físicas'!$O$5+'Diseño reactor'!AW69*'Propiedades físicas'!$O$8+'Diseño reactor'!AX69*'Propiedades físicas'!$O$9+'Diseño reactor'!AY69*'Propiedades físicas'!$O$7+'Diseño reactor'!AZ69*'Propiedades físicas'!$O$6</f>
        <v>0.1410561740272353</v>
      </c>
      <c r="BH69" s="54">
        <f t="shared" si="17"/>
        <v>59158.815951968332</v>
      </c>
      <c r="BI69" s="34">
        <f t="shared" si="38"/>
        <v>166.72791124301185</v>
      </c>
      <c r="BJ69" s="27">
        <f t="shared" si="18"/>
        <v>5180.9266220493682</v>
      </c>
      <c r="BK69" s="34">
        <f t="shared" si="19"/>
        <v>562.15514401702467</v>
      </c>
      <c r="BL69" s="27">
        <f t="shared" si="20"/>
        <v>105.44647172072858</v>
      </c>
      <c r="BM69" s="34">
        <f t="shared" si="21"/>
        <v>1.1054421768707483</v>
      </c>
      <c r="BN69" s="45">
        <f t="shared" si="22"/>
        <v>77.311435934028779</v>
      </c>
      <c r="BO69" s="45">
        <f t="shared" si="23"/>
        <v>22.056289751270075</v>
      </c>
      <c r="BP69" s="66">
        <f t="shared" si="24"/>
        <v>6.7952028129494311</v>
      </c>
    </row>
    <row r="70" spans="5:68" ht="18">
      <c r="E70" s="69" t="s">
        <v>161</v>
      </c>
      <c r="F70" s="94">
        <f>F68*F69</f>
        <v>322157042786.94232</v>
      </c>
      <c r="H70" s="68">
        <v>65</v>
      </c>
      <c r="I70" s="31">
        <f>('Propiedades físicas'!$C$10*'Diseño reactor'!H70)/1000</f>
        <v>56.890943303988358</v>
      </c>
      <c r="J70" s="31">
        <f t="shared" si="0"/>
        <v>8.0153355440677316</v>
      </c>
      <c r="K70" s="31">
        <f>(I70*1000)/'Propiedades físicas'!$F$10</f>
        <v>371.621099949533</v>
      </c>
      <c r="L70" s="31">
        <f t="shared" si="1"/>
        <v>53.088728564218997</v>
      </c>
      <c r="M70" s="31">
        <f t="shared" si="2"/>
        <v>318.53237138531398</v>
      </c>
      <c r="N70" s="31">
        <f t="shared" si="3"/>
        <v>0.81674967021875378</v>
      </c>
      <c r="O70" s="32">
        <f t="shared" si="4"/>
        <v>4.9004980213125231</v>
      </c>
      <c r="P70" s="33">
        <f t="shared" si="5"/>
        <v>0.10277104595475324</v>
      </c>
      <c r="Q70" s="31">
        <f t="shared" si="6"/>
        <v>3.0167760234248178</v>
      </c>
      <c r="R70" s="31">
        <f t="shared" si="7"/>
        <v>8.9839436341975359E-2</v>
      </c>
      <c r="S70" s="31">
        <f t="shared" si="8"/>
        <v>1.8837219978877049</v>
      </c>
      <c r="T70" s="31">
        <f t="shared" si="9"/>
        <v>7.8535002220346165E-2</v>
      </c>
      <c r="U70" s="31">
        <f t="shared" si="10"/>
        <v>0.54560418570167901</v>
      </c>
      <c r="V70" s="47">
        <f t="shared" si="25"/>
        <v>1.0177326880956147E-4</v>
      </c>
      <c r="W70" s="31">
        <f t="shared" si="11"/>
        <v>0.8741706918262635</v>
      </c>
      <c r="X70" s="34">
        <f>(S70*H70*'Propiedades físicas'!$F$5*60*24*365)/(1000000)</f>
        <v>18950.757705553493</v>
      </c>
      <c r="Y70" s="34">
        <f>(U70*H70*'Propiedades físicas'!$F$7*60*24*365)/(1000000)</f>
        <v>1716.5595707547473</v>
      </c>
      <c r="Z70" s="31">
        <f t="shared" si="26"/>
        <v>6.6801179870589609</v>
      </c>
      <c r="AA70" s="31">
        <f t="shared" si="41"/>
        <v>196.09044152261316</v>
      </c>
      <c r="AB70" s="31">
        <f t="shared" si="42"/>
        <v>5.8395633622283984</v>
      </c>
      <c r="AC70" s="31">
        <f t="shared" si="43"/>
        <v>122.44192986270082</v>
      </c>
      <c r="AD70" s="31">
        <f t="shared" si="44"/>
        <v>5.1047751443225007</v>
      </c>
      <c r="AE70" s="31">
        <f t="shared" ref="AE70:AE133" si="46">U70*$H70</f>
        <v>35.464272070609134</v>
      </c>
      <c r="AF70" s="31">
        <f t="shared" si="31"/>
        <v>371.621099949533</v>
      </c>
      <c r="AG70" s="31">
        <f t="shared" si="32"/>
        <v>1.7975615453390929E-2</v>
      </c>
      <c r="AH70" s="31">
        <f t="shared" si="33"/>
        <v>0.52766229245121632</v>
      </c>
      <c r="AI70" s="31">
        <f t="shared" si="33"/>
        <v>1.5713756196893622E-2</v>
      </c>
      <c r="AJ70" s="31">
        <f t="shared" si="33"/>
        <v>0.32948056469164078</v>
      </c>
      <c r="AK70" s="31">
        <f t="shared" si="33"/>
        <v>1.3736505125827733E-2</v>
      </c>
      <c r="AL70" s="31">
        <f t="shared" ref="AL70:AL133" si="47">AE70/$AF70</f>
        <v>9.5431266081030558E-2</v>
      </c>
      <c r="AM70" s="31">
        <f t="shared" si="34"/>
        <v>0.99999999999999989</v>
      </c>
      <c r="AN70" s="31">
        <f>(Z70*'Propiedades físicas'!$F$4)/1000</f>
        <v>5.8743621554599086</v>
      </c>
      <c r="AO70" s="31">
        <f>(AA70*'Propiedades físicas'!$F$6)/1000</f>
        <v>6.2827377463845258</v>
      </c>
      <c r="AP70" s="31">
        <f>(AB70*'Propiedades físicas'!$F$9)/1000</f>
        <v>3.6027186163268103</v>
      </c>
      <c r="AQ70" s="31">
        <f>(AC70*'Propiedades físicas'!$F$5)/1000</f>
        <v>36.05547508666951</v>
      </c>
      <c r="AR70" s="31">
        <f>(AD70*'Propiedades físicas'!$F$8)/1000</f>
        <v>1.8097448841652122</v>
      </c>
      <c r="AS70" s="31">
        <f>(AE70*'Propiedades físicas'!$F$7)/1000</f>
        <v>3.2659048149823953</v>
      </c>
      <c r="AT70" s="31">
        <f t="shared" si="35"/>
        <v>56.890943303988365</v>
      </c>
      <c r="AU70" s="31">
        <f t="shared" si="36"/>
        <v>0.10325654338461433</v>
      </c>
      <c r="AV70" s="31">
        <f t="shared" si="39"/>
        <v>0.11043476134353483</v>
      </c>
      <c r="AW70" s="31">
        <f t="shared" si="39"/>
        <v>6.3326751273506135E-2</v>
      </c>
      <c r="AX70" s="31">
        <f t="shared" si="39"/>
        <v>0.63376476100971635</v>
      </c>
      <c r="AY70" s="31">
        <f t="shared" si="39"/>
        <v>3.1810773016982812E-2</v>
      </c>
      <c r="AZ70" s="31">
        <f t="shared" si="45"/>
        <v>5.7406409971645478E-2</v>
      </c>
      <c r="BA70" s="31">
        <f t="shared" si="37"/>
        <v>0.99999999999999989</v>
      </c>
      <c r="BB70" s="34">
        <f>AU70*'Propiedades físicas'!$C$4+'Diseño reactor'!AV70*'Propiedades físicas'!$C$5+'Diseño reactor'!AW70*'Propiedades físicas'!$C$8+'Diseño reactor'!AX70*'Propiedades físicas'!$C$9+'Diseño reactor'!AY70*'Propiedades físicas'!$C$7+'Diseño reactor'!AZ70*'Propiedades físicas'!$C$6</f>
        <v>889.37353383476943</v>
      </c>
      <c r="BC70" s="45">
        <f>AU70*'Propiedades físicas'!$L$4+'Diseño reactor'!AV70*'Propiedades físicas'!$L$5+'Diseño reactor'!AW70*'Propiedades físicas'!$L$8+AX70*'Propiedades físicas'!$L$9+'Diseño reactor'!AY70*'Propiedades físicas'!$L$7+'Diseño reactor'!AZ70*'Propiedades físicas'!$L$6</f>
        <v>1.6670889711401897</v>
      </c>
      <c r="BD70" s="29">
        <f t="shared" si="15"/>
        <v>9.6310186860703233</v>
      </c>
      <c r="BE70" s="58">
        <f t="shared" si="16"/>
        <v>53.561206089091101</v>
      </c>
      <c r="BF70" s="30">
        <f>AU70*'Propiedades físicas'!$I$4+'Diseño reactor'!AV70*'Propiedades físicas'!$I$5+'Diseño reactor'!AW70*'Propiedades físicas'!$I$8+'Diseño reactor'!AX70*'Propiedades físicas'!$I$9+'Diseño reactor'!AY70*'Propiedades físicas'!$I$7+'Diseño reactor'!AZ70*'Propiedades físicas'!$I$6</f>
        <v>1.4146629937168828E-2</v>
      </c>
      <c r="BG70" s="24">
        <f>AU70*'Propiedades físicas'!$O$4+'Diseño reactor'!AV70*'Propiedades físicas'!$O$5+'Diseño reactor'!AW70*'Propiedades físicas'!$O$8+'Diseño reactor'!AX70*'Propiedades físicas'!$O$9+'Diseño reactor'!AY70*'Propiedades físicas'!$O$7+'Diseño reactor'!AZ70*'Propiedades físicas'!$O$6</f>
        <v>0.14105535144386128</v>
      </c>
      <c r="BH70" s="54">
        <f t="shared" si="17"/>
        <v>59026.279240921809</v>
      </c>
      <c r="BI70" s="34">
        <f t="shared" si="38"/>
        <v>167.19458358474174</v>
      </c>
      <c r="BJ70" s="27">
        <f t="shared" si="18"/>
        <v>5178.007750961352</v>
      </c>
      <c r="BK70" s="34">
        <f t="shared" si="19"/>
        <v>561.8351562237624</v>
      </c>
      <c r="BL70" s="27">
        <f t="shared" si="20"/>
        <v>105.43520789240817</v>
      </c>
      <c r="BM70" s="34">
        <f t="shared" si="21"/>
        <v>1.1054421768707483</v>
      </c>
      <c r="BN70" s="45">
        <f t="shared" si="22"/>
        <v>77.77107799456337</v>
      </c>
      <c r="BO70" s="45">
        <f t="shared" si="23"/>
        <v>22.264149359014517</v>
      </c>
      <c r="BP70" s="66">
        <f t="shared" si="24"/>
        <v>6.7946124999611746</v>
      </c>
    </row>
    <row r="71" spans="5:68">
      <c r="E71" s="70" t="s">
        <v>162</v>
      </c>
      <c r="F71" s="92">
        <v>1.24</v>
      </c>
      <c r="H71" s="68">
        <v>66</v>
      </c>
      <c r="I71" s="31">
        <f>('Propiedades físicas'!$C$10*'Diseño reactor'!H71)/1000</f>
        <v>57.766188585588182</v>
      </c>
      <c r="J71" s="31">
        <f t="shared" si="0"/>
        <v>7.8938910661273107</v>
      </c>
      <c r="K71" s="31">
        <f>(I71*1000)/'Propiedades físicas'!$F$10</f>
        <v>377.33834764106433</v>
      </c>
      <c r="L71" s="31">
        <f t="shared" si="1"/>
        <v>53.905478234437759</v>
      </c>
      <c r="M71" s="31">
        <f t="shared" si="2"/>
        <v>323.43286940662654</v>
      </c>
      <c r="N71" s="31">
        <f t="shared" si="3"/>
        <v>0.81674967021875389</v>
      </c>
      <c r="O71" s="32">
        <f t="shared" si="4"/>
        <v>4.9004980213125231</v>
      </c>
      <c r="P71" s="33">
        <f t="shared" si="5"/>
        <v>0.10415052069306113</v>
      </c>
      <c r="Q71" s="31">
        <f t="shared" si="6"/>
        <v>3.0237213325906787</v>
      </c>
      <c r="R71" s="31">
        <f t="shared" si="7"/>
        <v>9.086942446962408E-2</v>
      </c>
      <c r="S71" s="31">
        <f t="shared" si="8"/>
        <v>1.8767766887218453</v>
      </c>
      <c r="T71" s="31">
        <f t="shared" si="9"/>
        <v>7.928191091598491E-2</v>
      </c>
      <c r="U71" s="31">
        <f t="shared" si="10"/>
        <v>0.54244781414008381</v>
      </c>
      <c r="V71" s="47">
        <f t="shared" si="25"/>
        <v>1.0313935058924502E-4</v>
      </c>
      <c r="W71" s="31">
        <f t="shared" si="11"/>
        <v>0.87248171074845249</v>
      </c>
      <c r="X71" s="34">
        <f>(S71*H71*'Propiedades físicas'!$F$5*60*24*365)/(1000000)</f>
        <v>19171.361167931002</v>
      </c>
      <c r="Y71" s="34">
        <f>(U71*H71*'Propiedades físicas'!$F$7*60*24*365)/(1000000)</f>
        <v>1732.8849445846395</v>
      </c>
      <c r="Z71" s="31">
        <f t="shared" si="26"/>
        <v>6.8739343657420351</v>
      </c>
      <c r="AA71" s="31">
        <f t="shared" si="41"/>
        <v>199.5656079509848</v>
      </c>
      <c r="AB71" s="31">
        <f t="shared" si="42"/>
        <v>5.9973820149951891</v>
      </c>
      <c r="AC71" s="31">
        <f t="shared" si="43"/>
        <v>123.8672614556418</v>
      </c>
      <c r="AD71" s="31">
        <f t="shared" si="44"/>
        <v>5.2326061204550038</v>
      </c>
      <c r="AE71" s="31">
        <f t="shared" si="46"/>
        <v>35.801555733245529</v>
      </c>
      <c r="AF71" s="31">
        <f t="shared" si="31"/>
        <v>377.33834764106439</v>
      </c>
      <c r="AG71" s="31">
        <f t="shared" si="32"/>
        <v>1.8216898464506789E-2</v>
      </c>
      <c r="AH71" s="31">
        <f t="shared" si="33"/>
        <v>0.52887709186880105</v>
      </c>
      <c r="AI71" s="31">
        <f t="shared" si="33"/>
        <v>1.5893910736843739E-2</v>
      </c>
      <c r="AJ71" s="31">
        <f t="shared" si="33"/>
        <v>0.32826576527405604</v>
      </c>
      <c r="AK71" s="31">
        <f t="shared" si="33"/>
        <v>1.3867146430164623E-2</v>
      </c>
      <c r="AL71" s="31">
        <f t="shared" si="47"/>
        <v>9.4879187225627673E-2</v>
      </c>
      <c r="AM71" s="31">
        <f t="shared" si="34"/>
        <v>1</v>
      </c>
      <c r="AN71" s="31">
        <f>(Z71*'Propiedades físicas'!$F$4)/1000</f>
        <v>6.0448004025462305</v>
      </c>
      <c r="AO71" s="31">
        <f>(AA71*'Propiedades físicas'!$F$6)/1000</f>
        <v>6.3940820787495536</v>
      </c>
      <c r="AP71" s="31">
        <f>(AB71*'Propiedades físicas'!$F$9)/1000</f>
        <v>3.7000848341512813</v>
      </c>
      <c r="AQ71" s="31">
        <f>(AC71*'Propiedades físicas'!$F$5)/1000</f>
        <v>36.475192480842843</v>
      </c>
      <c r="AR71" s="31">
        <f>(AD71*'Propiedades físicas'!$F$8)/1000</f>
        <v>1.8550635218237073</v>
      </c>
      <c r="AS71" s="31">
        <f>(AE71*'Propiedades físicas'!$F$7)/1000</f>
        <v>3.2969652674745809</v>
      </c>
      <c r="AT71" s="31">
        <f t="shared" si="35"/>
        <v>57.766188585588203</v>
      </c>
      <c r="AU71" s="31">
        <f t="shared" si="36"/>
        <v>0.10464253485566326</v>
      </c>
      <c r="AV71" s="31">
        <f t="shared" si="39"/>
        <v>0.11068900745071454</v>
      </c>
      <c r="AW71" s="31">
        <f t="shared" si="39"/>
        <v>6.4052777667148994E-2</v>
      </c>
      <c r="AX71" s="31">
        <f t="shared" si="39"/>
        <v>0.63142806153464759</v>
      </c>
      <c r="AY71" s="31">
        <f t="shared" si="39"/>
        <v>3.2113310004436013E-2</v>
      </c>
      <c r="AZ71" s="31">
        <f t="shared" si="45"/>
        <v>5.7074308487389529E-2</v>
      </c>
      <c r="BA71" s="31">
        <f t="shared" si="37"/>
        <v>0.99999999999999978</v>
      </c>
      <c r="BB71" s="34">
        <f>AU71*'Propiedades físicas'!$C$4+'Diseño reactor'!AV71*'Propiedades físicas'!$C$5+'Diseño reactor'!AW71*'Propiedades físicas'!$C$8+'Diseño reactor'!AX71*'Propiedades físicas'!$C$9+'Diseño reactor'!AY71*'Propiedades físicas'!$C$7+'Diseño reactor'!AZ71*'Propiedades físicas'!$C$6</f>
        <v>889.29683808998459</v>
      </c>
      <c r="BC71" s="45">
        <f>AU71*'Propiedades físicas'!$L$4+'Diseño reactor'!AV71*'Propiedades físicas'!$L$5+'Diseño reactor'!AW71*'Propiedades físicas'!$L$8+AX71*'Propiedades físicas'!$L$9+'Diseño reactor'!AY71*'Propiedades físicas'!$L$7+'Diseño reactor'!AZ71*'Propiedades físicas'!$L$6</f>
        <v>1.6681408131545592</v>
      </c>
      <c r="BD71" s="29">
        <f t="shared" si="15"/>
        <v>9.6071780404186047</v>
      </c>
      <c r="BE71" s="58">
        <f t="shared" si="16"/>
        <v>53.470644774982681</v>
      </c>
      <c r="BF71" s="30">
        <f>AU71*'Propiedades físicas'!$I$4+'Diseño reactor'!AV71*'Propiedades físicas'!$I$5+'Diseño reactor'!AW71*'Propiedades físicas'!$I$8+'Diseño reactor'!AX71*'Propiedades físicas'!$I$9+'Diseño reactor'!AY71*'Propiedades físicas'!$I$7+'Diseño reactor'!AZ71*'Propiedades físicas'!$I$6</f>
        <v>1.4176881113700177E-2</v>
      </c>
      <c r="BG71" s="24">
        <f>AU71*'Propiedades físicas'!$O$4+'Diseño reactor'!AV71*'Propiedades físicas'!$O$5+'Diseño reactor'!AW71*'Propiedades físicas'!$O$8+'Diseño reactor'!AX71*'Propiedades físicas'!$O$9+'Diseño reactor'!AY71*'Propiedades físicas'!$O$7+'Diseño reactor'!AZ71*'Propiedades físicas'!$O$6</f>
        <v>0.14105476288449456</v>
      </c>
      <c r="BH71" s="54">
        <f t="shared" si="17"/>
        <v>58895.247375660962</v>
      </c>
      <c r="BI71" s="34">
        <f t="shared" si="38"/>
        <v>167.65852854163316</v>
      </c>
      <c r="BJ71" s="27">
        <f t="shared" si="18"/>
        <v>5175.1197833728393</v>
      </c>
      <c r="BK71" s="34">
        <f t="shared" si="19"/>
        <v>561.51945687885598</v>
      </c>
      <c r="BL71" s="27">
        <f t="shared" si="20"/>
        <v>105.42408480222488</v>
      </c>
      <c r="BM71" s="34">
        <f t="shared" si="21"/>
        <v>1.1054421768707483</v>
      </c>
      <c r="BN71" s="45">
        <f t="shared" si="22"/>
        <v>78.233735528033336</v>
      </c>
      <c r="BO71" s="45">
        <f t="shared" si="23"/>
        <v>22.471207851395381</v>
      </c>
      <c r="BP71" s="66">
        <f t="shared" si="24"/>
        <v>6.7940265618301376</v>
      </c>
    </row>
    <row r="72" spans="5:68">
      <c r="E72" s="70" t="s">
        <v>163</v>
      </c>
      <c r="F72" s="92">
        <v>0.33</v>
      </c>
      <c r="H72" s="68">
        <v>67</v>
      </c>
      <c r="I72" s="31">
        <f>('Propiedades físicas'!$C$10*'Diseño reactor'!H72)/1000</f>
        <v>58.641433867188006</v>
      </c>
      <c r="J72" s="31">
        <f t="shared" si="0"/>
        <v>7.7760717964836195</v>
      </c>
      <c r="K72" s="31">
        <f>(I72*1000)/'Propiedades físicas'!$F$10</f>
        <v>383.05559533259554</v>
      </c>
      <c r="L72" s="31">
        <f t="shared" si="1"/>
        <v>54.722227904656506</v>
      </c>
      <c r="M72" s="31">
        <f t="shared" si="2"/>
        <v>328.33336742793904</v>
      </c>
      <c r="N72" s="31">
        <f t="shared" si="3"/>
        <v>0.81674967021875378</v>
      </c>
      <c r="O72" s="32">
        <f t="shared" si="4"/>
        <v>4.9004980213125231</v>
      </c>
      <c r="P72" s="33">
        <f t="shared" si="5"/>
        <v>0.10552467515735156</v>
      </c>
      <c r="Q72" s="31">
        <f t="shared" si="6"/>
        <v>3.0306230962541454</v>
      </c>
      <c r="R72" s="31">
        <f t="shared" si="7"/>
        <v>9.1890807311305042E-2</v>
      </c>
      <c r="S72" s="31">
        <f t="shared" si="8"/>
        <v>1.8698749250583777</v>
      </c>
      <c r="T72" s="31">
        <f t="shared" si="9"/>
        <v>8.0018445503218696E-2</v>
      </c>
      <c r="U72" s="31">
        <f t="shared" si="10"/>
        <v>0.5393157422468785</v>
      </c>
      <c r="V72" s="47">
        <f t="shared" si="25"/>
        <v>1.0450016374805688E-4</v>
      </c>
      <c r="W72" s="31">
        <f t="shared" si="11"/>
        <v>0.87079924362982786</v>
      </c>
      <c r="X72" s="34">
        <f>(S72*H72*'Propiedades físicas'!$F$5*60*24*365)/(1000000)</f>
        <v>19390.266290655873</v>
      </c>
      <c r="Y72" s="34">
        <f>(U72*H72*'Propiedades físicas'!$F$7*60*24*365)/(1000000)</f>
        <v>1748.9835688816229</v>
      </c>
      <c r="Z72" s="31">
        <f t="shared" si="26"/>
        <v>7.0701532355425547</v>
      </c>
      <c r="AA72" s="31">
        <f t="shared" si="41"/>
        <v>203.05174744902774</v>
      </c>
      <c r="AB72" s="31">
        <f t="shared" si="42"/>
        <v>6.1566840898574382</v>
      </c>
      <c r="AC72" s="31">
        <f t="shared" si="43"/>
        <v>125.28161997891131</v>
      </c>
      <c r="AD72" s="31">
        <f t="shared" si="44"/>
        <v>5.3612358487156531</v>
      </c>
      <c r="AE72" s="31">
        <f t="shared" si="46"/>
        <v>36.134154730540857</v>
      </c>
      <c r="AF72" s="31">
        <f t="shared" si="31"/>
        <v>383.05559533259554</v>
      </c>
      <c r="AG72" s="31">
        <f t="shared" si="32"/>
        <v>1.8457250910024574E-2</v>
      </c>
      <c r="AH72" s="31">
        <f t="shared" si="33"/>
        <v>0.53008427477145736</v>
      </c>
      <c r="AI72" s="31">
        <f t="shared" si="33"/>
        <v>1.6072560131935355E-2</v>
      </c>
      <c r="AJ72" s="31">
        <f t="shared" si="33"/>
        <v>0.32705858237139984</v>
      </c>
      <c r="AK72" s="31">
        <f t="shared" si="33"/>
        <v>1.3995973206084237E-2</v>
      </c>
      <c r="AL72" s="31">
        <f t="shared" si="47"/>
        <v>9.4331358609098678E-2</v>
      </c>
      <c r="AM72" s="31">
        <f t="shared" si="34"/>
        <v>1</v>
      </c>
      <c r="AN72" s="31">
        <f>(Z72*'Propiedades físicas'!$F$4)/1000</f>
        <v>6.2173513522714119</v>
      </c>
      <c r="AO72" s="31">
        <f>(AA72*'Propiedades físicas'!$F$6)/1000</f>
        <v>6.5057779882668481</v>
      </c>
      <c r="AP72" s="31">
        <f>(AB72*'Propiedades físicas'!$F$9)/1000</f>
        <v>3.7983662492375463</v>
      </c>
      <c r="AQ72" s="31">
        <f>(AC72*'Propiedades físicas'!$F$5)/1000</f>
        <v>36.891678635190019</v>
      </c>
      <c r="AR72" s="31">
        <f>(AD72*'Propiedades físicas'!$F$8)/1000</f>
        <v>1.9006653330866727</v>
      </c>
      <c r="AS72" s="31">
        <f>(AE72*'Propiedades físicas'!$F$7)/1000</f>
        <v>3.3275943091355074</v>
      </c>
      <c r="AT72" s="31">
        <f t="shared" si="35"/>
        <v>58.641433867188006</v>
      </c>
      <c r="AU72" s="31">
        <f t="shared" si="36"/>
        <v>0.1060231809193575</v>
      </c>
      <c r="AV72" s="31">
        <f t="shared" si="39"/>
        <v>0.11094165949286354</v>
      </c>
      <c r="AW72" s="31">
        <f t="shared" si="39"/>
        <v>6.4772738296954721E-2</v>
      </c>
      <c r="AX72" s="31">
        <f t="shared" si="39"/>
        <v>0.62910601263166321</v>
      </c>
      <c r="AY72" s="31">
        <f t="shared" si="39"/>
        <v>3.2411644936775043E-2</v>
      </c>
      <c r="AZ72" s="31">
        <f t="shared" si="45"/>
        <v>5.6744763722385995E-2</v>
      </c>
      <c r="BA72" s="31">
        <f t="shared" si="37"/>
        <v>1</v>
      </c>
      <c r="BB72" s="34">
        <f>AU72*'Propiedades físicas'!$C$4+'Diseño reactor'!AV72*'Propiedades físicas'!$C$5+'Diseño reactor'!AW72*'Propiedades físicas'!$C$8+'Diseño reactor'!AX72*'Propiedades físicas'!$C$9+'Diseño reactor'!AY72*'Propiedades físicas'!$C$7+'Diseño reactor'!AZ72*'Propiedades físicas'!$C$6</f>
        <v>889.22070961900363</v>
      </c>
      <c r="BC72" s="45">
        <f>AU72*'Propiedades físicas'!$L$4+'Diseño reactor'!AV72*'Propiedades físicas'!$L$5+'Diseño reactor'!AW72*'Propiedades físicas'!$L$8+AX72*'Propiedades físicas'!$L$9+'Diseño reactor'!AY72*'Propiedades físicas'!$L$7+'Diseño reactor'!AZ72*'Propiedades físicas'!$L$6</f>
        <v>1.6691891247301862</v>
      </c>
      <c r="BD72" s="29">
        <f t="shared" si="15"/>
        <v>9.583450222239426</v>
      </c>
      <c r="BE72" s="58">
        <f t="shared" si="16"/>
        <v>53.382199880478176</v>
      </c>
      <c r="BF72" s="30">
        <f>AU72*'Propiedades físicas'!$I$4+'Diseño reactor'!AV72*'Propiedades físicas'!$I$5+'Diseño reactor'!AW72*'Propiedades físicas'!$I$8+'Diseño reactor'!AX72*'Propiedades físicas'!$I$9+'Diseño reactor'!AY72*'Propiedades físicas'!$I$7+'Diseño reactor'!AZ72*'Propiedades físicas'!$I$6</f>
        <v>1.4206918260934722E-2</v>
      </c>
      <c r="BG72" s="24">
        <f>AU72*'Propiedades físicas'!$O$4+'Diseño reactor'!AV72*'Propiedades físicas'!$O$5+'Diseño reactor'!AW72*'Propiedades físicas'!$O$8+'Diseño reactor'!AX72*'Propiedades físicas'!$O$9+'Diseño reactor'!AY72*'Propiedades físicas'!$O$7+'Diseño reactor'!AZ72*'Propiedades físicas'!$O$6</f>
        <v>0.14105440512107992</v>
      </c>
      <c r="BH72" s="54">
        <f t="shared" si="17"/>
        <v>58765.696310569612</v>
      </c>
      <c r="BI72" s="34">
        <f t="shared" si="38"/>
        <v>168.11976511280881</v>
      </c>
      <c r="BJ72" s="27">
        <f t="shared" si="18"/>
        <v>5172.2622712256461</v>
      </c>
      <c r="BK72" s="34">
        <f t="shared" si="19"/>
        <v>561.20798292149175</v>
      </c>
      <c r="BL72" s="27">
        <f t="shared" si="20"/>
        <v>105.41310062532004</v>
      </c>
      <c r="BM72" s="34">
        <f t="shared" si="21"/>
        <v>1.1054421768707483</v>
      </c>
      <c r="BN72" s="45">
        <f t="shared" si="22"/>
        <v>78.699392143145772</v>
      </c>
      <c r="BO72" s="45">
        <f t="shared" si="23"/>
        <v>22.677469847247213</v>
      </c>
      <c r="BP72" s="66">
        <f t="shared" si="24"/>
        <v>6.7934449575425671</v>
      </c>
    </row>
    <row r="73" spans="5:68" ht="18.75">
      <c r="E73" s="70" t="s">
        <v>164</v>
      </c>
      <c r="F73" s="93">
        <f>F71*((F66-F8)^F72)*((F16+((2*'Diseño mecánico'!H12)/1000)+((2*'Diseño reactor'!F67)/100))^(3*F72-1))</f>
        <v>2.6389522509991186</v>
      </c>
      <c r="H73" s="68">
        <v>68</v>
      </c>
      <c r="I73" s="31">
        <f>('Propiedades físicas'!$C$10*'Diseño reactor'!H73)/1000</f>
        <v>59.516679148787823</v>
      </c>
      <c r="J73" s="31">
        <f t="shared" si="0"/>
        <v>7.6617177994765076</v>
      </c>
      <c r="K73" s="31">
        <f>(I73*1000)/'Propiedades físicas'!$F$10</f>
        <v>388.77284302412681</v>
      </c>
      <c r="L73" s="31">
        <f t="shared" si="1"/>
        <v>55.538977574875254</v>
      </c>
      <c r="M73" s="31">
        <f t="shared" si="2"/>
        <v>333.23386544925154</v>
      </c>
      <c r="N73" s="31">
        <f t="shared" si="3"/>
        <v>0.81674967021875378</v>
      </c>
      <c r="O73" s="32">
        <f t="shared" si="4"/>
        <v>4.9004980213125222</v>
      </c>
      <c r="P73" s="33">
        <f t="shared" si="5"/>
        <v>0.10689354006674921</v>
      </c>
      <c r="Q73" s="31">
        <f t="shared" si="6"/>
        <v>3.0374816856315645</v>
      </c>
      <c r="R73" s="31">
        <f t="shared" si="7"/>
        <v>9.2903661252422443E-2</v>
      </c>
      <c r="S73" s="31">
        <f t="shared" si="8"/>
        <v>1.8630163356809566</v>
      </c>
      <c r="T73" s="31">
        <f t="shared" si="9"/>
        <v>8.074473227021213E-2</v>
      </c>
      <c r="U73" s="31">
        <f t="shared" si="10"/>
        <v>0.53620773662936994</v>
      </c>
      <c r="V73" s="47">
        <f t="shared" si="25"/>
        <v>1.0585573870687786E-4</v>
      </c>
      <c r="W73" s="31">
        <f t="shared" si="11"/>
        <v>0.86912325285895808</v>
      </c>
      <c r="X73" s="34">
        <f>(S73*H73*'Propiedades físicas'!$F$5*60*24*365)/(1000000)</f>
        <v>19607.489385887588</v>
      </c>
      <c r="Y73" s="34">
        <f>(U73*H73*'Propiedades físicas'!$F$7*60*24*365)/(1000000)</f>
        <v>1764.8582039583137</v>
      </c>
      <c r="Z73" s="31">
        <f t="shared" si="26"/>
        <v>7.2687607245389465</v>
      </c>
      <c r="AA73" s="31">
        <f t="shared" si="41"/>
        <v>206.54875462294638</v>
      </c>
      <c r="AB73" s="31">
        <f t="shared" si="42"/>
        <v>6.3174489651647256</v>
      </c>
      <c r="AC73" s="31">
        <f t="shared" si="43"/>
        <v>126.68511082630505</v>
      </c>
      <c r="AD73" s="31">
        <f t="shared" si="44"/>
        <v>5.490641794374425</v>
      </c>
      <c r="AE73" s="31">
        <f t="shared" si="46"/>
        <v>36.462126090797156</v>
      </c>
      <c r="AF73" s="31">
        <f t="shared" si="31"/>
        <v>388.77284302412664</v>
      </c>
      <c r="AG73" s="31">
        <f t="shared" si="32"/>
        <v>1.8696678163005995E-2</v>
      </c>
      <c r="AH73" s="31">
        <f t="shared" si="33"/>
        <v>0.53128390608838971</v>
      </c>
      <c r="AI73" s="31">
        <f t="shared" si="33"/>
        <v>1.6249717742688817E-2</v>
      </c>
      <c r="AJ73" s="31">
        <f t="shared" si="33"/>
        <v>0.32585895105446749</v>
      </c>
      <c r="AK73" s="31">
        <f t="shared" si="33"/>
        <v>1.4123007542565631E-2</v>
      </c>
      <c r="AL73" s="31">
        <f t="shared" si="47"/>
        <v>9.3787739408882465E-2</v>
      </c>
      <c r="AM73" s="31">
        <f t="shared" si="34"/>
        <v>1.0000000000000002</v>
      </c>
      <c r="AN73" s="31">
        <f>(Z73*'Propiedades físicas'!$F$4)/1000</f>
        <v>6.3920028059450589</v>
      </c>
      <c r="AO73" s="31">
        <f>(AA73*'Propiedades físicas'!$F$6)/1000</f>
        <v>6.617822098119202</v>
      </c>
      <c r="AP73" s="31">
        <f>(AB73*'Propiedades físicas'!$F$9)/1000</f>
        <v>3.8975501390583771</v>
      </c>
      <c r="AQ73" s="31">
        <f>(AC73*'Propiedades físicas'!$F$5)/1000</f>
        <v>37.304964585022049</v>
      </c>
      <c r="AR73" s="31">
        <f>(AD73*'Propiedades físicas'!$F$8)/1000</f>
        <v>1.9465423289416204</v>
      </c>
      <c r="AS73" s="31">
        <f>(AE73*'Propiedades físicas'!$F$7)/1000</f>
        <v>3.3577971917015104</v>
      </c>
      <c r="AT73" s="31">
        <f t="shared" si="35"/>
        <v>59.516679148787816</v>
      </c>
      <c r="AU73" s="31">
        <f t="shared" si="36"/>
        <v>0.10739851243994089</v>
      </c>
      <c r="AV73" s="31">
        <f t="shared" si="39"/>
        <v>0.11119273105905453</v>
      </c>
      <c r="AW73" s="31">
        <f t="shared" si="39"/>
        <v>6.5486687006087077E-2</v>
      </c>
      <c r="AX73" s="31">
        <f t="shared" si="39"/>
        <v>0.62679848940768468</v>
      </c>
      <c r="AY73" s="31">
        <f t="shared" si="39"/>
        <v>3.2705828967294889E-2</v>
      </c>
      <c r="AZ73" s="31">
        <f t="shared" si="45"/>
        <v>5.641775111993793E-2</v>
      </c>
      <c r="BA73" s="31">
        <f t="shared" si="37"/>
        <v>1</v>
      </c>
      <c r="BB73" s="34">
        <f>AU73*'Propiedades físicas'!$C$4+'Diseño reactor'!AV73*'Propiedades físicas'!$C$5+'Diseño reactor'!AW73*'Propiedades físicas'!$C$8+'Diseño reactor'!AX73*'Propiedades físicas'!$C$9+'Diseño reactor'!AY73*'Propiedades físicas'!$C$7+'Diseño reactor'!AZ73*'Propiedades físicas'!$C$6</f>
        <v>889.14514311412916</v>
      </c>
      <c r="BC73" s="45">
        <f>AU73*'Propiedades físicas'!$L$4+'Diseño reactor'!AV73*'Propiedades físicas'!$L$5+'Diseño reactor'!AW73*'Propiedades físicas'!$L$8+AX73*'Propiedades físicas'!$L$9+'Diseño reactor'!AY73*'Propiedades físicas'!$L$7+'Diseño reactor'!AZ73*'Propiedades físicas'!$L$6</f>
        <v>1.670233920027195</v>
      </c>
      <c r="BD73" s="29">
        <f t="shared" si="15"/>
        <v>9.5598344808313538</v>
      </c>
      <c r="BE73" s="58">
        <f t="shared" si="16"/>
        <v>53.295782188662031</v>
      </c>
      <c r="BF73" s="30">
        <f>AU73*'Propiedades físicas'!$I$4+'Diseño reactor'!AV73*'Propiedades físicas'!$I$5+'Diseño reactor'!AW73*'Propiedades físicas'!$I$8+'Diseño reactor'!AX73*'Propiedades físicas'!$I$9+'Diseño reactor'!AY73*'Propiedades físicas'!$I$7+'Diseño reactor'!AZ73*'Propiedades físicas'!$I$6</f>
        <v>1.4236743315878569E-2</v>
      </c>
      <c r="BG73" s="24">
        <f>AU73*'Propiedades físicas'!$O$4+'Diseño reactor'!AV73*'Propiedades físicas'!$O$5+'Diseño reactor'!AW73*'Propiedades físicas'!$O$8+'Diseño reactor'!AX73*'Propiedades físicas'!$O$9+'Diseño reactor'!AY73*'Propiedades físicas'!$O$7+'Diseño reactor'!AZ73*'Propiedades físicas'!$O$6</f>
        <v>0.14105427496896614</v>
      </c>
      <c r="BH73" s="54">
        <f t="shared" si="17"/>
        <v>58637.602501991845</v>
      </c>
      <c r="BI73" s="34">
        <f t="shared" si="38"/>
        <v>168.57831215773123</v>
      </c>
      <c r="BJ73" s="27">
        <f t="shared" si="18"/>
        <v>5169.4347749173039</v>
      </c>
      <c r="BK73" s="34">
        <f t="shared" si="19"/>
        <v>560.90067244255454</v>
      </c>
      <c r="BL73" s="27">
        <f t="shared" si="20"/>
        <v>105.40225356505424</v>
      </c>
      <c r="BM73" s="34">
        <f t="shared" si="21"/>
        <v>1.1054421768707483</v>
      </c>
      <c r="BN73" s="45">
        <f t="shared" si="22"/>
        <v>79.168031550792165</v>
      </c>
      <c r="BO73" s="45">
        <f t="shared" si="23"/>
        <v>22.88293992999429</v>
      </c>
      <c r="BP73" s="66">
        <f t="shared" si="24"/>
        <v>6.7928676465488564</v>
      </c>
    </row>
    <row r="74" spans="5:68" ht="18">
      <c r="E74" s="70" t="s">
        <v>166</v>
      </c>
      <c r="F74" s="95">
        <f>((F66-F8)/(1/(2*PI()*((F16/2)+('Diseño mecánico'!H12/1000)+('Diseño reactor'!F67/100))*'Diseño reactor'!F73)))/1000</f>
        <v>0.13109819164826311</v>
      </c>
      <c r="H74" s="68">
        <v>69</v>
      </c>
      <c r="I74" s="31">
        <f>('Propiedades físicas'!$C$10*'Diseño reactor'!H74)/1000</f>
        <v>60.391924430387647</v>
      </c>
      <c r="J74" s="31">
        <f t="shared" ref="J74:J137" si="48">$F$7/I74</f>
        <v>7.5506784110782972</v>
      </c>
      <c r="K74" s="31">
        <f>(I74*1000)/'Propiedades físicas'!$F$10</f>
        <v>394.49009071565814</v>
      </c>
      <c r="L74" s="31">
        <f t="shared" ref="L74:L137" si="49">K74*$I$5</f>
        <v>56.355727245094016</v>
      </c>
      <c r="M74" s="31">
        <f t="shared" ref="M74:M137" si="50">$I$6*K74</f>
        <v>338.1343634705641</v>
      </c>
      <c r="N74" s="31">
        <f t="shared" ref="N74:N137" si="51">L74/H74</f>
        <v>0.81674967021875389</v>
      </c>
      <c r="O74" s="32">
        <f t="shared" ref="O74:O137" si="52">M74/H74</f>
        <v>4.9004980213125231</v>
      </c>
      <c r="P74" s="33">
        <f t="shared" ref="P74:P137" si="53">(H74*$C$5*N74)/(H74*$C$5+$F$7*1000*$C$4)</f>
        <v>0.10825714590433771</v>
      </c>
      <c r="Q74" s="31">
        <f t="shared" ref="Q74:Q137" si="54">((H74^3)*($C$5^3)*O74+3*(H74^2)*($C$5^2)*O74*$F$7*1000*$C$4+3*H74*$C$5*O74*(($F$7*1000)^2)*($C$4^2)+O74*(($F$7*1000)^3)*($C$4^3)-3*N74*(($F$7*1000)^3)*($C$4^3)-3*(($F$7*1000)^2)*($C$4^2)*H74*$C$5*N74-$F$7*1000*$C$4*(H74^2)*($C$5^2)*N74)/(3*(($F$7*1000)^2)*($C$4^2)*H74*$C$5+(($F$7*1000)^3)*($C$4^3)+3*(H74^2)*($C$5^2)*$F$7*1000*$C$4+(H74^3)*($C$5^3))</f>
        <v>3.0442974679906585</v>
      </c>
      <c r="R74" s="31">
        <f t="shared" ref="R74:R137" si="55">($F$7*1000*$C$4*H74*$C$5*N74)/((H74^2)*($C$5^2)+2*$F$7*1000*$C$4*H74*$C$5+(($F$7*1000)^2)*($C$4^2))</f>
        <v>9.3908061886692318E-2</v>
      </c>
      <c r="S74" s="31">
        <f t="shared" ref="S74:S137" si="56">(N74*$F$7*1000*$C$4*(3*(($F$7*1000)^2)*($C$4^2)+3*$F$7*1000*$C$4*H74*$C$5+(H74^2)*($C$5^2)))/(3*(($F$7*1000)^2)*($C$4^2)*H74*$C$5+(($F$7*1000)^3)*($C$4^3)+3*(H74^2)*($C$5^2)*$F$7*1000*$C$4+(H74^3)*($C$5^3))</f>
        <v>1.8562005533218655</v>
      </c>
      <c r="T74" s="31">
        <f t="shared" ref="T74:T137" si="57">((($F$7*1000)^2)*($C$4^2)*H74*$C$5*N74)/(3*(($F$7*1000)^2)*($C$4^2)*H74*$C$5+(($F$7*1000)^3)*($C$4^3)+3*(H74^2)*($C$5^2)*$F$7*1000*$C$4+(H74^3)*($C$5^3))</f>
        <v>8.1460895847998538E-2</v>
      </c>
      <c r="U74" s="31">
        <f t="shared" ref="U74:U137" si="58">((($F$7*1000)^3)*($C$4^3)*N74)/(3*(($F$7*1000)^2)*($C$4^2)*H74*$C$5+(($F$7*1000)^3)*($C$4^3)+3*(H74^2)*($C$5^2)*$F$7*1000*$C$4+(H74^3)*($C$5^3))</f>
        <v>0.53312356657972537</v>
      </c>
      <c r="V74" s="47">
        <f t="shared" si="25"/>
        <v>1.072061056528393E-4</v>
      </c>
      <c r="W74" s="31">
        <f t="shared" ref="W74:W137" si="59">($F$7*1000*$C$4)/(H74*$C$5+$F$7*1000*$C$4)</f>
        <v>0.86745370111341136</v>
      </c>
      <c r="X74" s="34">
        <f>(S74*H74*'Propiedades físicas'!$F$5*60*24*365)/(1000000)</f>
        <v>19823.046578136767</v>
      </c>
      <c r="Y74" s="34">
        <f>(U74*H74*'Propiedades físicas'!$F$7*60*24*365)/(1000000)</f>
        <v>1780.5115739069902</v>
      </c>
      <c r="Z74" s="31">
        <f t="shared" si="26"/>
        <v>7.4697430673993024</v>
      </c>
      <c r="AA74" s="31">
        <f t="shared" si="41"/>
        <v>210.05652529135543</v>
      </c>
      <c r="AB74" s="31">
        <f t="shared" si="42"/>
        <v>6.4796562701817697</v>
      </c>
      <c r="AC74" s="31">
        <f t="shared" si="43"/>
        <v>128.07783817920873</v>
      </c>
      <c r="AD74" s="31">
        <f t="shared" si="44"/>
        <v>5.6208018135118989</v>
      </c>
      <c r="AE74" s="31">
        <f t="shared" si="46"/>
        <v>36.78552609400105</v>
      </c>
      <c r="AF74" s="31">
        <f t="shared" si="31"/>
        <v>394.4900907156582</v>
      </c>
      <c r="AG74" s="31">
        <f t="shared" si="32"/>
        <v>1.8935185555226955E-2</v>
      </c>
      <c r="AH74" s="31">
        <f t="shared" si="33"/>
        <v>0.53247605005815124</v>
      </c>
      <c r="AI74" s="31">
        <f t="shared" si="33"/>
        <v>1.6425396791150824E-2</v>
      </c>
      <c r="AJ74" s="31">
        <f t="shared" si="33"/>
        <v>0.32466680708470591</v>
      </c>
      <c r="AK74" s="31">
        <f t="shared" si="33"/>
        <v>1.4248271238740133E-2</v>
      </c>
      <c r="AL74" s="31">
        <f t="shared" si="47"/>
        <v>9.3248289272024928E-2</v>
      </c>
      <c r="AM74" s="31">
        <f t="shared" si="34"/>
        <v>1.0000000000000002</v>
      </c>
      <c r="AN74" s="31">
        <f>(Z74*'Propiedades físicas'!$F$4)/1000</f>
        <v>6.5687426586095992</v>
      </c>
      <c r="AO74" s="31">
        <f>(AA74*'Propiedades físicas'!$F$6)/1000</f>
        <v>6.7302110703350282</v>
      </c>
      <c r="AP74" s="31">
        <f>(AB74*'Propiedades físicas'!$F$9)/1000</f>
        <v>3.9976239358886425</v>
      </c>
      <c r="AQ74" s="31">
        <f>(AC74*'Propiedades físicas'!$F$5)/1000</f>
        <v>37.7150810086316</v>
      </c>
      <c r="AR74" s="31">
        <f>(AD74*'Propiedades físicas'!$F$8)/1000</f>
        <v>1.9926866589262378</v>
      </c>
      <c r="AS74" s="31">
        <f>(AE74*'Propiedades físicas'!$F$7)/1000</f>
        <v>3.3875790979965568</v>
      </c>
      <c r="AT74" s="31">
        <f t="shared" si="35"/>
        <v>60.391924430387668</v>
      </c>
      <c r="AU74" s="31">
        <f t="shared" si="36"/>
        <v>0.10876856004450118</v>
      </c>
      <c r="AV74" s="31">
        <f t="shared" si="39"/>
        <v>0.11144223559381325</v>
      </c>
      <c r="AW74" s="31">
        <f t="shared" si="39"/>
        <v>6.6194677079658357E-2</v>
      </c>
      <c r="AX74" s="31">
        <f t="shared" si="39"/>
        <v>0.62450536829812198</v>
      </c>
      <c r="AY74" s="31">
        <f t="shared" si="39"/>
        <v>3.2995912578065965E-2</v>
      </c>
      <c r="AZ74" s="31">
        <f t="shared" si="45"/>
        <v>5.6093246405839216E-2</v>
      </c>
      <c r="BA74" s="31">
        <f t="shared" si="37"/>
        <v>1</v>
      </c>
      <c r="BB74" s="34">
        <f>AU74*'Propiedades físicas'!$C$4+'Diseño reactor'!AV74*'Propiedades físicas'!$C$5+'Diseño reactor'!AW74*'Propiedades físicas'!$C$8+'Diseño reactor'!AX74*'Propiedades físicas'!$C$9+'Diseño reactor'!AY74*'Propiedades físicas'!$C$7+'Diseño reactor'!AZ74*'Propiedades físicas'!$C$6</f>
        <v>889.07013332761403</v>
      </c>
      <c r="BC74" s="45">
        <f>AU74*'Propiedades físicas'!$L$4+'Diseño reactor'!AV74*'Propiedades físicas'!$L$5+'Diseño reactor'!AW74*'Propiedades físicas'!$L$8+AX74*'Propiedades físicas'!$L$9+'Diseño reactor'!AY74*'Propiedades físicas'!$L$7+'Diseño reactor'!AZ74*'Propiedades físicas'!$L$6</f>
        <v>1.6712752131690758</v>
      </c>
      <c r="BD74" s="29">
        <f t="shared" ref="BD74:BD137" si="60">((-$F$19)*V74*($F$7*1000))/(H74*(BB74/1000)*BC74)</f>
        <v>9.5363300715720136</v>
      </c>
      <c r="BE74" s="58">
        <f t="shared" ref="BE74:BE137" si="61">BD74+$F$20+((BP74*60)/(H74*(BB74/1000)*BC74))</f>
        <v>53.211307617669824</v>
      </c>
      <c r="BF74" s="30">
        <f>AU74*'Propiedades físicas'!$I$4+'Diseño reactor'!AV74*'Propiedades físicas'!$I$5+'Diseño reactor'!AW74*'Propiedades físicas'!$I$8+'Diseño reactor'!AX74*'Propiedades físicas'!$I$9+'Diseño reactor'!AY74*'Propiedades físicas'!$I$7+'Diseño reactor'!AZ74*'Propiedades físicas'!$I$6</f>
        <v>1.4266358194203847E-2</v>
      </c>
      <c r="BG74" s="24">
        <f>AU74*'Propiedades físicas'!$O$4+'Diseño reactor'!AV74*'Propiedades físicas'!$O$5+'Diseño reactor'!AW74*'Propiedades físicas'!$O$8+'Diseño reactor'!AX74*'Propiedades físicas'!$O$9+'Diseño reactor'!AY74*'Propiedades físicas'!$O$7+'Diseño reactor'!AZ74*'Propiedades físicas'!$O$6</f>
        <v>0.14105436928627144</v>
      </c>
      <c r="BH74" s="54">
        <f t="shared" ref="BH74:BH137" si="62">(BB74*($F$33^2)*$F$34)/BF74</f>
        <v>58510.942895251173</v>
      </c>
      <c r="BI74" s="34">
        <f t="shared" si="38"/>
        <v>169.03418839706248</v>
      </c>
      <c r="BJ74" s="27">
        <f t="shared" ref="BJ74:BJ137" si="63">$F$43*(BH74^$F$44)*(BI74^$F$45)</f>
        <v>5166.6368631026426</v>
      </c>
      <c r="BK74" s="34">
        <f t="shared" ref="BK74:BK137" si="64">(BJ74*BG74)/$F$16</f>
        <v>560.59746465857165</v>
      </c>
      <c r="BL74" s="27">
        <f t="shared" ref="BL74:BL137" si="65">1/((1/BK74)+(1/$F$61))</f>
        <v>105.39154185247445</v>
      </c>
      <c r="BM74" s="34">
        <f t="shared" ref="BM74:BM137" si="66">($F$33*($F$34^2))/9.8</f>
        <v>1.1054421768707483</v>
      </c>
      <c r="BN74" s="45">
        <f t="shared" ref="BN74:BN137" si="67">((((H74/60)*(BB74/1000)*BC74*($F$20-$F$4)+(((-$F$19)*V74*($F$7*1000))/60)))/(-BL74*$F$46/1000))+$F$4</f>
        <v>79.639637563505687</v>
      </c>
      <c r="BO74" s="45">
        <f t="shared" ref="BO74:BO137" si="68">((-$F$19)*V74*($F$7*1000)/60)+BP74</f>
        <v>23.087622647988979</v>
      </c>
      <c r="BP74" s="66">
        <f t="shared" ref="BP74:BP137" si="69">($F$35*($F$33^5)*($F$34^3)*BB74)/1000</f>
        <v>6.7922945887574038</v>
      </c>
    </row>
    <row r="75" spans="5:68" ht="18.75" thickBot="1">
      <c r="E75" s="71" t="s">
        <v>166</v>
      </c>
      <c r="F75" s="96">
        <f>((F4-F8)/((1/(2*PI()*(F16/2)*BK57))+(1/(2*PI()*((F16/2)+('Diseño mecánico'!H12/1000)+('Diseño reactor'!F67/100))*'Diseño reactor'!F73))+(LN(((F16/2)+('Diseño mecánico'!H12/1000))/('Diseño reactor'!F16/2))/(2*PI()*'Diseño mecánico'!D8))+LN(((F16/2)+('Diseño mecánico'!H12/1000)+('Diseño reactor'!F67/100))/(('Diseño reactor'!F16/2)+('Diseño mecánico'!H12/1000)))))/1000</f>
        <v>0.13109757275816902</v>
      </c>
      <c r="H75" s="68">
        <v>70</v>
      </c>
      <c r="I75" s="31">
        <f>('Propiedades físicas'!$C$10*'Diseño reactor'!H75)/1000</f>
        <v>61.267169711987464</v>
      </c>
      <c r="J75" s="31">
        <f t="shared" si="48"/>
        <v>7.4428115766343224</v>
      </c>
      <c r="K75" s="31">
        <f>(I75*1000)/'Propiedades físicas'!$F$10</f>
        <v>400.20733840718941</v>
      </c>
      <c r="L75" s="31">
        <f t="shared" si="49"/>
        <v>57.172476915312771</v>
      </c>
      <c r="M75" s="31">
        <f t="shared" si="50"/>
        <v>343.0348614918766</v>
      </c>
      <c r="N75" s="31">
        <f t="shared" si="51"/>
        <v>0.81674967021875389</v>
      </c>
      <c r="O75" s="32">
        <f t="shared" si="52"/>
        <v>4.9004980213125231</v>
      </c>
      <c r="P75" s="33">
        <f t="shared" si="53"/>
        <v>0.1096155229194225</v>
      </c>
      <c r="Q75" s="31">
        <f t="shared" si="54"/>
        <v>3.0510708067005439</v>
      </c>
      <c r="R75" s="31">
        <f t="shared" si="55"/>
        <v>9.4904084025691143E-2</v>
      </c>
      <c r="S75" s="31">
        <f t="shared" si="56"/>
        <v>1.8494272146119792</v>
      </c>
      <c r="T75" s="31">
        <f t="shared" si="57"/>
        <v>8.2167059234632855E-2</v>
      </c>
      <c r="U75" s="31">
        <f t="shared" si="58"/>
        <v>0.53006300403900741</v>
      </c>
      <c r="V75" s="47">
        <f t="shared" ref="V75:V138" si="70">$C$4*P75/$C$5</f>
        <v>1.0855129454156403E-4</v>
      </c>
      <c r="W75" s="31">
        <f t="shared" si="59"/>
        <v>0.86579055135698602</v>
      </c>
      <c r="X75" s="34">
        <f>(S75*H75*'Propiedades físicas'!$F$5*60*24*365)/(1000000)</f>
        <v>20036.953806778758</v>
      </c>
      <c r="Y75" s="34">
        <f>(U75*H75*'Propiedades físicas'!$F$7*60*24*365)/(1000000)</f>
        <v>1795.946367127505</v>
      </c>
      <c r="Z75" s="31">
        <f t="shared" ref="Z75:Z138" si="71">P75*$H75</f>
        <v>7.6730866043595753</v>
      </c>
      <c r="AA75" s="31">
        <f t="shared" ref="AA75:AD138" si="72">Q75*$H75</f>
        <v>213.57495646903806</v>
      </c>
      <c r="AB75" s="31">
        <f t="shared" si="72"/>
        <v>6.6432858817983798</v>
      </c>
      <c r="AC75" s="31">
        <f t="shared" si="72"/>
        <v>129.45990502283854</v>
      </c>
      <c r="AD75" s="31">
        <f t="shared" si="72"/>
        <v>5.7516941464242999</v>
      </c>
      <c r="AE75" s="31">
        <f t="shared" si="46"/>
        <v>37.10441028273052</v>
      </c>
      <c r="AF75" s="31">
        <f t="shared" ref="AF75:AF138" si="73">Z75+AA75+AB75+AC75+AD75+AE75</f>
        <v>400.20733840718935</v>
      </c>
      <c r="AG75" s="31">
        <f t="shared" ref="AG75:AG138" si="74">Z75/AF75</f>
        <v>1.9172778377573436E-2</v>
      </c>
      <c r="AH75" s="31">
        <f t="shared" ref="AH75:AK138" si="75">AA75/$AF75</f>
        <v>0.533660770237394</v>
      </c>
      <c r="AI75" s="31">
        <f t="shared" si="75"/>
        <v>1.6599610362564604E-2</v>
      </c>
      <c r="AJ75" s="31">
        <f t="shared" si="75"/>
        <v>0.32348208690546321</v>
      </c>
      <c r="AK75" s="31">
        <f t="shared" si="75"/>
        <v>1.4371785808115947E-2</v>
      </c>
      <c r="AL75" s="31">
        <f t="shared" si="47"/>
        <v>9.2712968308888893E-2</v>
      </c>
      <c r="AM75" s="31">
        <f t="shared" ref="AM75:AM138" si="76">AG75+AH75+AI75+AJ75+AK75+AL75</f>
        <v>1.0000000000000002</v>
      </c>
      <c r="AN75" s="31">
        <f>(Z75*'Propiedades físicas'!$F$4)/1000</f>
        <v>6.7475588981417234</v>
      </c>
      <c r="AO75" s="31">
        <f>(AA75*'Propiedades físicas'!$F$6)/1000</f>
        <v>6.8429416052679786</v>
      </c>
      <c r="AP75" s="31">
        <f>(AB75*'Propiedades físicas'!$F$9)/1000</f>
        <v>4.0985752247755096</v>
      </c>
      <c r="AQ75" s="31">
        <f>(AC75*'Propiedades físicas'!$F$5)/1000</f>
        <v>38.122058232075268</v>
      </c>
      <c r="AR75" s="31">
        <f>(AD75*'Propiedades físicas'!$F$8)/1000</f>
        <v>2.039090608790342</v>
      </c>
      <c r="AS75" s="31">
        <f>(AE75*'Propiedades físicas'!$F$7)/1000</f>
        <v>3.4169451429366537</v>
      </c>
      <c r="AT75" s="31">
        <f t="shared" ref="AT75:AT138" si="77">AN75+AO75+AP75+AQ75+AR75+AS75</f>
        <v>61.267169711987471</v>
      </c>
      <c r="AU75" s="31">
        <f t="shared" ref="AU75:AU138" si="78">AN75/$AT75</f>
        <v>0.11013335412524373</v>
      </c>
      <c r="AV75" s="31">
        <f t="shared" si="39"/>
        <v>0.11169018639894991</v>
      </c>
      <c r="AW75" s="31">
        <f t="shared" si="39"/>
        <v>6.6896761251460046E-2</v>
      </c>
      <c r="AX75" s="31">
        <f t="shared" si="39"/>
        <v>0.62222652705003845</v>
      </c>
      <c r="AY75" s="31">
        <f t="shared" si="39"/>
        <v>3.3281945589717289E-2</v>
      </c>
      <c r="AZ75" s="31">
        <f t="shared" si="45"/>
        <v>5.5771225584590661E-2</v>
      </c>
      <c r="BA75" s="31">
        <f t="shared" ref="BA75:BA138" si="79">AU75+AV75+AW75+AX75+AY75+AZ75</f>
        <v>1</v>
      </c>
      <c r="BB75" s="34">
        <f>AU75*'Propiedades físicas'!$C$4+'Diseño reactor'!AV75*'Propiedades físicas'!$C$5+'Diseño reactor'!AW75*'Propiedades físicas'!$C$8+'Diseño reactor'!AX75*'Propiedades físicas'!$C$9+'Diseño reactor'!AY75*'Propiedades físicas'!$C$7+'Diseño reactor'!AZ75*'Propiedades físicas'!$C$6</f>
        <v>888.99567507086863</v>
      </c>
      <c r="BC75" s="45">
        <f>AU75*'Propiedades físicas'!$L$4+'Diseño reactor'!AV75*'Propiedades físicas'!$L$5+'Diseño reactor'!AW75*'Propiedades físicas'!$L$8+AX75*'Propiedades físicas'!$L$9+'Diseño reactor'!AY75*'Propiedades físicas'!$L$7+'Diseño reactor'!AZ75*'Propiedades físicas'!$L$6</f>
        <v>1.6723130182421095</v>
      </c>
      <c r="BD75" s="29">
        <f t="shared" si="60"/>
        <v>9.5129362558650286</v>
      </c>
      <c r="BE75" s="58">
        <f t="shared" si="61"/>
        <v>53.128696854277145</v>
      </c>
      <c r="BF75" s="30">
        <f>AU75*'Propiedades físicas'!$I$4+'Diseño reactor'!AV75*'Propiedades físicas'!$I$5+'Diseño reactor'!AW75*'Propiedades físicas'!$I$8+'Diseño reactor'!AX75*'Propiedades físicas'!$I$9+'Diseño reactor'!AY75*'Propiedades físicas'!$I$7+'Diseño reactor'!AZ75*'Propiedades físicas'!$I$6</f>
        <v>1.4295764790525214E-2</v>
      </c>
      <c r="BG75" s="24">
        <f>AU75*'Propiedades físicas'!$O$4+'Diseño reactor'!AV75*'Propiedades físicas'!$O$5+'Diseño reactor'!AW75*'Propiedades físicas'!$O$8+'Diseño reactor'!AX75*'Propiedades físicas'!$O$9+'Diseño reactor'!AY75*'Propiedades físicas'!$O$7+'Diseño reactor'!AZ75*'Propiedades físicas'!$O$6</f>
        <v>0.14105468497325938</v>
      </c>
      <c r="BH75" s="54">
        <f t="shared" si="62"/>
        <v>58385.694912069877</v>
      </c>
      <c r="BI75" s="34">
        <f t="shared" ref="BI75:BI138" si="80">(BC75*BF75)/(BG75/1000)</f>
        <v>169.48741241352388</v>
      </c>
      <c r="BJ75" s="27">
        <f t="shared" si="63"/>
        <v>5163.8681125009252</v>
      </c>
      <c r="BK75" s="34">
        <f t="shared" si="64"/>
        <v>560.29829988636732</v>
      </c>
      <c r="BL75" s="27">
        <f t="shared" si="65"/>
        <v>105.38096374579371</v>
      </c>
      <c r="BM75" s="34">
        <f t="shared" si="66"/>
        <v>1.1054421768707483</v>
      </c>
      <c r="BN75" s="45">
        <f t="shared" si="67"/>
        <v>80.114194094915831</v>
      </c>
      <c r="BO75" s="45">
        <f t="shared" si="68"/>
        <v>23.291522514846292</v>
      </c>
      <c r="BP75" s="66">
        <f t="shared" si="69"/>
        <v>6.791725744528561</v>
      </c>
    </row>
    <row r="76" spans="5:68">
      <c r="H76" s="68">
        <v>71</v>
      </c>
      <c r="I76" s="31">
        <f>('Propiedades físicas'!$C$10*'Diseño reactor'!H76)/1000</f>
        <v>62.142414993587288</v>
      </c>
      <c r="J76" s="31">
        <f t="shared" si="48"/>
        <v>7.3379832445690498</v>
      </c>
      <c r="K76" s="31">
        <f>(I76*1000)/'Propiedades físicas'!$F$10</f>
        <v>405.92458609872068</v>
      </c>
      <c r="L76" s="31">
        <f t="shared" si="49"/>
        <v>57.989226585531526</v>
      </c>
      <c r="M76" s="31">
        <f t="shared" si="50"/>
        <v>347.93535951318916</v>
      </c>
      <c r="N76" s="31">
        <f t="shared" si="51"/>
        <v>0.81674967021875389</v>
      </c>
      <c r="O76" s="32">
        <f t="shared" si="52"/>
        <v>4.9004980213125231</v>
      </c>
      <c r="P76" s="33">
        <f t="shared" si="53"/>
        <v>0.1109687011297677</v>
      </c>
      <c r="Q76" s="31">
        <f t="shared" si="54"/>
        <v>3.057802061281063</v>
      </c>
      <c r="R76" s="31">
        <f t="shared" si="55"/>
        <v>9.5891801708272287E-2</v>
      </c>
      <c r="S76" s="31">
        <f t="shared" si="56"/>
        <v>1.8426959600314607</v>
      </c>
      <c r="T76" s="31">
        <f t="shared" si="57"/>
        <v>8.28633438189533E-2</v>
      </c>
      <c r="U76" s="31">
        <f t="shared" si="58"/>
        <v>0.52702582356176064</v>
      </c>
      <c r="V76" s="47">
        <f t="shared" si="70"/>
        <v>1.0989133509938162E-4</v>
      </c>
      <c r="W76" s="31">
        <f t="shared" si="59"/>
        <v>0.86413376683697174</v>
      </c>
      <c r="X76" s="34">
        <f>(S76*H76*'Propiedades físicas'!$F$5*60*24*365)/(1000000)</f>
        <v>20249.226828528885</v>
      </c>
      <c r="Y76" s="34">
        <f>(U76*H76*'Propiedades físicas'!$F$7*60*24*365)/(1000000)</f>
        <v>1811.1652368466507</v>
      </c>
      <c r="Z76" s="31">
        <f t="shared" si="71"/>
        <v>7.8787777802135066</v>
      </c>
      <c r="AA76" s="31">
        <f t="shared" si="72"/>
        <v>217.10394635095548</v>
      </c>
      <c r="AB76" s="31">
        <f t="shared" si="72"/>
        <v>6.8083179212873324</v>
      </c>
      <c r="AC76" s="31">
        <f t="shared" si="72"/>
        <v>130.8314131622337</v>
      </c>
      <c r="AD76" s="31">
        <f t="shared" si="72"/>
        <v>5.8832974111456844</v>
      </c>
      <c r="AE76" s="31">
        <f t="shared" si="46"/>
        <v>37.418833472885005</v>
      </c>
      <c r="AF76" s="31">
        <f t="shared" si="73"/>
        <v>405.92458609872074</v>
      </c>
      <c r="AG76" s="31">
        <f t="shared" si="74"/>
        <v>1.9409461880432615E-2</v>
      </c>
      <c r="AH76" s="31">
        <f t="shared" si="75"/>
        <v>0.53483812950949428</v>
      </c>
      <c r="AI76" s="31">
        <f t="shared" si="75"/>
        <v>1.6772371407016849E-2</v>
      </c>
      <c r="AJ76" s="31">
        <f t="shared" si="75"/>
        <v>0.32230472763336276</v>
      </c>
      <c r="AK76" s="31">
        <f t="shared" si="75"/>
        <v>1.4493572482734189E-2</v>
      </c>
      <c r="AL76" s="31">
        <f t="shared" si="47"/>
        <v>9.218173708695919E-2</v>
      </c>
      <c r="AM76" s="31">
        <f t="shared" si="76"/>
        <v>0.99999999999999989</v>
      </c>
      <c r="AN76" s="31">
        <f>(Z76*'Propiedades físicas'!$F$4)/1000</f>
        <v>6.9284396043641534</v>
      </c>
      <c r="AO76" s="31">
        <f>(AA76*'Propiedades físicas'!$F$6)/1000</f>
        <v>6.9560104410846133</v>
      </c>
      <c r="AP76" s="31">
        <f>(AB76*'Propiedades físicas'!$F$9)/1000</f>
        <v>4.200391741538219</v>
      </c>
      <c r="AQ76" s="31">
        <f>(AC76*'Propiedades físicas'!$F$5)/1000</f>
        <v>38.525926233882963</v>
      </c>
      <c r="AR76" s="31">
        <f>(AD76*'Propiedades físicas'!$F$8)/1000</f>
        <v>2.0857465981993673</v>
      </c>
      <c r="AS76" s="31">
        <f>(AE76*'Propiedades físicas'!$F$7)/1000</f>
        <v>3.4459003745179801</v>
      </c>
      <c r="AT76" s="31">
        <f t="shared" si="77"/>
        <v>62.142414993587295</v>
      </c>
      <c r="AU76" s="31">
        <f t="shared" si="78"/>
        <v>0.11149292484173852</v>
      </c>
      <c r="AV76" s="31">
        <f t="shared" ref="AV76:AY139" si="81">AO76/$AT76</f>
        <v>0.11193659663536458</v>
      </c>
      <c r="AW76" s="31">
        <f t="shared" si="81"/>
        <v>6.7592991710600125E-2</v>
      </c>
      <c r="AX76" s="31">
        <f t="shared" si="81"/>
        <v>0.61996184470556215</v>
      </c>
      <c r="AY76" s="31">
        <f t="shared" si="81"/>
        <v>3.356397717106107E-2</v>
      </c>
      <c r="AZ76" s="31">
        <f t="shared" si="45"/>
        <v>5.5451664935673571E-2</v>
      </c>
      <c r="BA76" s="31">
        <f t="shared" si="79"/>
        <v>1</v>
      </c>
      <c r="BB76" s="34">
        <f>AU76*'Propiedades físicas'!$C$4+'Diseño reactor'!AV76*'Propiedades físicas'!$C$5+'Diseño reactor'!AW76*'Propiedades físicas'!$C$8+'Diseño reactor'!AX76*'Propiedades físicas'!$C$9+'Diseño reactor'!AY76*'Propiedades físicas'!$C$7+'Diseño reactor'!AZ76*'Propiedades físicas'!$C$6</f>
        <v>888.92176321368004</v>
      </c>
      <c r="BC76" s="45">
        <f>AU76*'Propiedades físicas'!$L$4+'Diseño reactor'!AV76*'Propiedades físicas'!$L$5+'Diseño reactor'!AW76*'Propiedades físicas'!$L$8+AX76*'Propiedades físicas'!$L$9+'Diseño reactor'!AY76*'Propiedades físicas'!$L$7+'Diseño reactor'!AZ76*'Propiedades físicas'!$L$6</f>
        <v>1.6733473492948152</v>
      </c>
      <c r="BD76" s="29">
        <f t="shared" si="60"/>
        <v>9.4896523010873572</v>
      </c>
      <c r="BE76" s="58">
        <f t="shared" si="61"/>
        <v>53.047875018448757</v>
      </c>
      <c r="BF76" s="30">
        <f>AU76*'Propiedades físicas'!$I$4+'Diseño reactor'!AV76*'Propiedades físicas'!$I$5+'Diseño reactor'!AW76*'Propiedades físicas'!$I$8+'Diseño reactor'!AX76*'Propiedades físicas'!$I$9+'Diseño reactor'!AY76*'Propiedades físicas'!$I$7+'Diseño reactor'!AZ76*'Propiedades físicas'!$I$6</f>
        <v>1.4324964978672161E-2</v>
      </c>
      <c r="BG76" s="24">
        <f>AU76*'Propiedades físicas'!$O$4+'Diseño reactor'!AV76*'Propiedades físicas'!$O$5+'Diseño reactor'!AW76*'Propiedades físicas'!$O$8+'Diseño reactor'!AX76*'Propiedades físicas'!$O$9+'Diseño reactor'!AY76*'Propiedades físicas'!$O$7+'Diseño reactor'!AZ76*'Propiedades físicas'!$O$6</f>
        <v>0.1410552189717246</v>
      </c>
      <c r="BH76" s="54">
        <f t="shared" si="62"/>
        <v>58261.836438374768</v>
      </c>
      <c r="BI76" s="34">
        <f t="shared" si="80"/>
        <v>169.93800265275675</v>
      </c>
      <c r="BJ76" s="27">
        <f t="shared" si="63"/>
        <v>5161.1281077084186</v>
      </c>
      <c r="BK76" s="34">
        <f t="shared" si="64"/>
        <v>560.00311951841047</v>
      </c>
      <c r="BL76" s="27">
        <f t="shared" si="65"/>
        <v>105.37051752988256</v>
      </c>
      <c r="BM76" s="34">
        <f t="shared" si="66"/>
        <v>1.1054421768707483</v>
      </c>
      <c r="BN76" s="45">
        <f t="shared" si="67"/>
        <v>80.591685159201404</v>
      </c>
      <c r="BO76" s="45">
        <f t="shared" si="68"/>
        <v>23.494644009774667</v>
      </c>
      <c r="BP76" s="66">
        <f t="shared" si="69"/>
        <v>6.7911610746686613</v>
      </c>
    </row>
    <row r="77" spans="5:68">
      <c r="H77" s="68">
        <v>72</v>
      </c>
      <c r="I77" s="31">
        <f>('Propiedades físicas'!$C$10*'Diseño reactor'!H77)/1000</f>
        <v>63.017660275187112</v>
      </c>
      <c r="J77" s="31">
        <f t="shared" si="48"/>
        <v>7.236066810616701</v>
      </c>
      <c r="K77" s="31">
        <f>(I77*1000)/'Propiedades físicas'!$F$10</f>
        <v>411.64183379025195</v>
      </c>
      <c r="L77" s="31">
        <f t="shared" si="49"/>
        <v>58.805976255750274</v>
      </c>
      <c r="M77" s="31">
        <f t="shared" si="50"/>
        <v>352.83585753450166</v>
      </c>
      <c r="N77" s="31">
        <f t="shared" si="51"/>
        <v>0.81674967021875378</v>
      </c>
      <c r="O77" s="32">
        <f t="shared" si="52"/>
        <v>4.9004980213125231</v>
      </c>
      <c r="P77" s="33">
        <f t="shared" si="53"/>
        <v>0.11231671032380725</v>
      </c>
      <c r="Q77" s="31">
        <f t="shared" si="54"/>
        <v>3.064491587451347</v>
      </c>
      <c r="R77" s="31">
        <f t="shared" si="55"/>
        <v>9.6871288209852455E-2</v>
      </c>
      <c r="S77" s="31">
        <f t="shared" si="56"/>
        <v>1.8360064338611763</v>
      </c>
      <c r="T77" s="31">
        <f t="shared" si="57"/>
        <v>8.3549869403958199E-2</v>
      </c>
      <c r="U77" s="31">
        <f t="shared" si="58"/>
        <v>0.52401180228113586</v>
      </c>
      <c r="V77" s="47">
        <f t="shared" si="70"/>
        <v>1.1122625682551787E-4</v>
      </c>
      <c r="W77" s="31">
        <f t="shared" si="59"/>
        <v>0.86248331108144194</v>
      </c>
      <c r="X77" s="34">
        <f>(S77*H77*'Propiedades físicas'!$F$5*60*24*365)/(1000000)</f>
        <v>20459.881219879826</v>
      </c>
      <c r="Y77" s="34">
        <f>(U77*H77*'Propiedades físicas'!$F$7*60*24*365)/(1000000)</f>
        <v>1826.1708016291116</v>
      </c>
      <c r="Z77" s="31">
        <f t="shared" si="71"/>
        <v>8.0868031433141212</v>
      </c>
      <c r="AA77" s="31">
        <f t="shared" si="72"/>
        <v>220.64339429649698</v>
      </c>
      <c r="AB77" s="31">
        <f t="shared" si="72"/>
        <v>6.9747327511093768</v>
      </c>
      <c r="AC77" s="31">
        <f t="shared" si="72"/>
        <v>132.19246323800471</v>
      </c>
      <c r="AD77" s="31">
        <f t="shared" si="72"/>
        <v>6.0155905970849908</v>
      </c>
      <c r="AE77" s="31">
        <f t="shared" si="46"/>
        <v>37.728849764241779</v>
      </c>
      <c r="AF77" s="31">
        <f t="shared" si="73"/>
        <v>411.64183379025195</v>
      </c>
      <c r="AG77" s="31">
        <f t="shared" si="74"/>
        <v>1.9645241274079718E-2</v>
      </c>
      <c r="AH77" s="31">
        <f t="shared" si="75"/>
        <v>0.53600819009304979</v>
      </c>
      <c r="AI77" s="31">
        <f t="shared" si="75"/>
        <v>1.6943692741062083E-2</v>
      </c>
      <c r="AJ77" s="31">
        <f t="shared" si="75"/>
        <v>0.32113466704980737</v>
      </c>
      <c r="AK77" s="31">
        <f t="shared" si="75"/>
        <v>1.4613652217257821E-2</v>
      </c>
      <c r="AL77" s="31">
        <f t="shared" si="47"/>
        <v>9.1654556624743214E-2</v>
      </c>
      <c r="AM77" s="31">
        <f t="shared" si="76"/>
        <v>1</v>
      </c>
      <c r="AN77" s="31">
        <f>(Z77*'Propiedades físicas'!$F$4)/1000</f>
        <v>7.1113729481675723</v>
      </c>
      <c r="AO77" s="31">
        <f>(AA77*'Propiedades físicas'!$F$6)/1000</f>
        <v>7.0694143532597629</v>
      </c>
      <c r="AP77" s="31">
        <f>(AB77*'Propiedades físicas'!$F$9)/1000</f>
        <v>4.3030613707969296</v>
      </c>
      <c r="AQ77" s="31">
        <f>(AC77*'Propiedades físicas'!$F$5)/1000</f>
        <v>38.926714649695249</v>
      </c>
      <c r="AR77" s="31">
        <f>(AD77*'Propiedades físicas'!$F$8)/1000</f>
        <v>2.1326471784785701</v>
      </c>
      <c r="AS77" s="31">
        <f>(AE77*'Propiedades físicas'!$F$7)/1000</f>
        <v>3.4744497747890253</v>
      </c>
      <c r="AT77" s="31">
        <f t="shared" si="77"/>
        <v>63.017660275187104</v>
      </c>
      <c r="AU77" s="31">
        <f t="shared" si="78"/>
        <v>0.11284730212314215</v>
      </c>
      <c r="AV77" s="31">
        <f t="shared" si="81"/>
        <v>0.11218147932482524</v>
      </c>
      <c r="AW77" s="31">
        <f t="shared" si="81"/>
        <v>6.8283420108049289E-2</v>
      </c>
      <c r="AX77" s="31">
        <f t="shared" si="81"/>
        <v>0.61771120158554116</v>
      </c>
      <c r="AY77" s="31">
        <f t="shared" si="81"/>
        <v>3.3842055848561703E-2</v>
      </c>
      <c r="AZ77" s="31">
        <f t="shared" si="45"/>
        <v>5.5134541009880571E-2</v>
      </c>
      <c r="BA77" s="31">
        <f t="shared" si="79"/>
        <v>1</v>
      </c>
      <c r="BB77" s="34">
        <f>AU77*'Propiedades físicas'!$C$4+'Diseño reactor'!AV77*'Propiedades físicas'!$C$5+'Diseño reactor'!AW77*'Propiedades físicas'!$C$8+'Diseño reactor'!AX77*'Propiedades físicas'!$C$9+'Diseño reactor'!AY77*'Propiedades físicas'!$C$7+'Diseño reactor'!AZ77*'Propiedades físicas'!$C$6</f>
        <v>888.84839268344422</v>
      </c>
      <c r="BC77" s="45">
        <f>AU77*'Propiedades físicas'!$L$4+'Diseño reactor'!AV77*'Propiedades físicas'!$L$5+'Diseño reactor'!AW77*'Propiedades físicas'!$L$8+AX77*'Propiedades físicas'!$L$9+'Diseño reactor'!AY77*'Propiedades físicas'!$L$7+'Diseño reactor'!AZ77*'Propiedades físicas'!$L$6</f>
        <v>1.6743782203374189</v>
      </c>
      <c r="BD77" s="29">
        <f t="shared" si="60"/>
        <v>9.4664774805369714</v>
      </c>
      <c r="BE77" s="58">
        <f t="shared" si="61"/>
        <v>52.968771355837887</v>
      </c>
      <c r="BF77" s="30">
        <f>AU77*'Propiedades físicas'!$I$4+'Diseño reactor'!AV77*'Propiedades físicas'!$I$5+'Diseño reactor'!AW77*'Propiedades físicas'!$I$8+'Diseño reactor'!AX77*'Propiedades físicas'!$I$9+'Diseño reactor'!AY77*'Propiedades físicas'!$I$7+'Diseño reactor'!AZ77*'Propiedades físicas'!$I$6</f>
        <v>1.435396061195739E-2</v>
      </c>
      <c r="BG77" s="24">
        <f>AU77*'Propiedades físicas'!$O$4+'Diseño reactor'!AV77*'Propiedades físicas'!$O$5+'Diseño reactor'!AW77*'Propiedades físicas'!$O$8+'Diseño reactor'!AX77*'Propiedades físicas'!$O$9+'Diseño reactor'!AY77*'Propiedades físicas'!$O$7+'Diseño reactor'!AZ77*'Propiedades físicas'!$O$6</f>
        <v>0.14105596826438876</v>
      </c>
      <c r="BH77" s="54">
        <f t="shared" si="62"/>
        <v>58139.34581247485</v>
      </c>
      <c r="BI77" s="34">
        <f t="shared" si="80"/>
        <v>170.38597742418446</v>
      </c>
      <c r="BJ77" s="27">
        <f t="shared" si="63"/>
        <v>5158.4164410161857</v>
      </c>
      <c r="BK77" s="34">
        <f t="shared" si="64"/>
        <v>559.71186599883106</v>
      </c>
      <c r="BL77" s="27">
        <f t="shared" si="65"/>
        <v>105.36020151577226</v>
      </c>
      <c r="BM77" s="34">
        <f t="shared" si="66"/>
        <v>1.1054421768707483</v>
      </c>
      <c r="BN77" s="45">
        <f t="shared" si="67"/>
        <v>81.072094870542344</v>
      </c>
      <c r="BO77" s="45">
        <f t="shared" si="68"/>
        <v>23.696991577902875</v>
      </c>
      <c r="BP77" s="66">
        <f t="shared" si="69"/>
        <v>6.7906005404241583</v>
      </c>
    </row>
    <row r="78" spans="5:68">
      <c r="E78" s="88"/>
      <c r="H78" s="68">
        <v>73</v>
      </c>
      <c r="I78" s="31">
        <f>('Propiedades físicas'!$C$10*'Diseño reactor'!H78)/1000</f>
        <v>63.892905556786928</v>
      </c>
      <c r="J78" s="31">
        <f t="shared" si="48"/>
        <v>7.1369426077315419</v>
      </c>
      <c r="K78" s="31">
        <f>(I78*1000)/'Propiedades físicas'!$F$10</f>
        <v>417.35908148178322</v>
      </c>
      <c r="L78" s="31">
        <f t="shared" si="49"/>
        <v>59.622725925969029</v>
      </c>
      <c r="M78" s="31">
        <f t="shared" si="50"/>
        <v>357.73635555581416</v>
      </c>
      <c r="N78" s="31">
        <f t="shared" si="51"/>
        <v>0.81674967021875378</v>
      </c>
      <c r="O78" s="32">
        <f t="shared" si="52"/>
        <v>4.9004980213125231</v>
      </c>
      <c r="P78" s="33">
        <f t="shared" si="53"/>
        <v>0.11365958006283076</v>
      </c>
      <c r="Q78" s="31">
        <f t="shared" si="54"/>
        <v>3.0711397371777007</v>
      </c>
      <c r="R78" s="31">
        <f t="shared" si="55"/>
        <v>9.7842616051570103E-2</v>
      </c>
      <c r="S78" s="31">
        <f t="shared" si="56"/>
        <v>1.8293582841348233</v>
      </c>
      <c r="T78" s="31">
        <f t="shared" si="57"/>
        <v>8.4226754229805648E-2</v>
      </c>
      <c r="U78" s="31">
        <f t="shared" si="58"/>
        <v>0.52102071987454723</v>
      </c>
      <c r="V78" s="47">
        <f t="shared" si="70"/>
        <v>1.125560889942596E-4</v>
      </c>
      <c r="W78" s="31">
        <f t="shared" si="59"/>
        <v>0.86083914789657789</v>
      </c>
      <c r="X78" s="34">
        <f>(S78*H78*'Propiedades físicas'!$F$5*60*24*365)/(1000000)</f>
        <v>20668.932379501981</v>
      </c>
      <c r="Y78" s="34">
        <f>(U78*H78*'Propiedades físicas'!$F$7*60*24*365)/(1000000)</f>
        <v>1840.9656458801778</v>
      </c>
      <c r="Z78" s="31">
        <f t="shared" si="71"/>
        <v>8.2971493445866464</v>
      </c>
      <c r="AA78" s="31">
        <f t="shared" si="72"/>
        <v>224.19320081397214</v>
      </c>
      <c r="AB78" s="31">
        <f t="shared" si="72"/>
        <v>7.1425109717646178</v>
      </c>
      <c r="AC78" s="31">
        <f t="shared" si="72"/>
        <v>133.5431547418421</v>
      </c>
      <c r="AD78" s="31">
        <f t="shared" si="72"/>
        <v>6.1485530587758124</v>
      </c>
      <c r="AE78" s="31">
        <f t="shared" si="46"/>
        <v>38.034512550841946</v>
      </c>
      <c r="AF78" s="31">
        <f t="shared" si="73"/>
        <v>417.35908148178328</v>
      </c>
      <c r="AG78" s="31">
        <f t="shared" si="74"/>
        <v>1.9880121729060295E-2</v>
      </c>
      <c r="AH78" s="31">
        <f t="shared" si="75"/>
        <v>0.53717101355025298</v>
      </c>
      <c r="AI78" s="31">
        <f t="shared" si="75"/>
        <v>1.7113587049324506E-2</v>
      </c>
      <c r="AJ78" s="31">
        <f t="shared" si="75"/>
        <v>0.31997184359260417</v>
      </c>
      <c r="AK78" s="31">
        <f t="shared" si="75"/>
        <v>1.473204569299442E-2</v>
      </c>
      <c r="AL78" s="31">
        <f t="shared" si="47"/>
        <v>9.1131388385763595E-2</v>
      </c>
      <c r="AM78" s="31">
        <f t="shared" si="76"/>
        <v>1</v>
      </c>
      <c r="AN78" s="31">
        <f>(Z78*'Propiedades físicas'!$F$4)/1000</f>
        <v>7.2963471906426047</v>
      </c>
      <c r="AO78" s="31">
        <f>(AA78*'Propiedades físicas'!$F$6)/1000</f>
        <v>7.1831501540796667</v>
      </c>
      <c r="AP78" s="31">
        <f>(AB78*'Propiedades físicas'!$F$9)/1000</f>
        <v>4.4065721440301804</v>
      </c>
      <c r="AQ78" s="31">
        <f>(AC78*'Propiedades físicas'!$F$5)/1000</f>
        <v>39.324452776830249</v>
      </c>
      <c r="AR78" s="31">
        <f>(AD78*'Propiedades físicas'!$F$8)/1000</f>
        <v>2.1797850303972002</v>
      </c>
      <c r="AS78" s="31">
        <f>(AE78*'Propiedades físicas'!$F$7)/1000</f>
        <v>3.502598260807035</v>
      </c>
      <c r="AT78" s="31">
        <f t="shared" si="77"/>
        <v>63.892905556786936</v>
      </c>
      <c r="AU78" s="31">
        <f t="shared" si="78"/>
        <v>0.11419651567039371</v>
      </c>
      <c r="AV78" s="31">
        <f t="shared" si="81"/>
        <v>0.11242484735172052</v>
      </c>
      <c r="AW78" s="31">
        <f t="shared" si="81"/>
        <v>6.8968097563096326E-2</v>
      </c>
      <c r="AX78" s="31">
        <f t="shared" si="81"/>
        <v>0.61547447927343579</v>
      </c>
      <c r="AY78" s="31">
        <f t="shared" si="81"/>
        <v>3.4116229515651686E-2</v>
      </c>
      <c r="AZ78" s="31">
        <f t="shared" si="45"/>
        <v>5.4819830625702018E-2</v>
      </c>
      <c r="BA78" s="31">
        <f t="shared" si="79"/>
        <v>1</v>
      </c>
      <c r="BB78" s="34">
        <f>AU78*'Propiedades físicas'!$C$4+'Diseño reactor'!AV78*'Propiedades físicas'!$C$5+'Diseño reactor'!AW78*'Propiedades físicas'!$C$8+'Diseño reactor'!AX78*'Propiedades físicas'!$C$9+'Diseño reactor'!AY78*'Propiedades físicas'!$C$7+'Diseño reactor'!AZ78*'Propiedades físicas'!$C$6</f>
        <v>888.77555846440873</v>
      </c>
      <c r="BC78" s="45">
        <f>AU78*'Propiedades físicas'!$L$4+'Diseño reactor'!AV78*'Propiedades físicas'!$L$5+'Diseño reactor'!AW78*'Propiedades físicas'!$L$8+AX78*'Propiedades físicas'!$L$9+'Diseño reactor'!AY78*'Propiedades físicas'!$L$7+'Diseño reactor'!AZ78*'Propiedades físicas'!$L$6</f>
        <v>1.6754056453413346</v>
      </c>
      <c r="BD78" s="29">
        <f t="shared" si="60"/>
        <v>9.443411073381009</v>
      </c>
      <c r="BE78" s="58">
        <f t="shared" si="61"/>
        <v>52.891318955555775</v>
      </c>
      <c r="BF78" s="30">
        <f>AU78*'Propiedades físicas'!$I$4+'Diseño reactor'!AV78*'Propiedades físicas'!$I$5+'Diseño reactor'!AW78*'Propiedades físicas'!$I$8+'Diseño reactor'!AX78*'Propiedades físicas'!$I$9+'Diseño reactor'!AY78*'Propiedades físicas'!$I$7+'Diseño reactor'!AZ78*'Propiedades físicas'!$I$6</f>
        <v>1.4382753523441094E-2</v>
      </c>
      <c r="BG78" s="24">
        <f>AU78*'Propiedades físicas'!$O$4+'Diseño reactor'!AV78*'Propiedades físicas'!$O$5+'Diseño reactor'!AW78*'Propiedades físicas'!$O$8+'Diseño reactor'!AX78*'Propiedades físicas'!$O$9+'Diseño reactor'!AY78*'Propiedades físicas'!$O$7+'Diseño reactor'!AZ78*'Propiedades físicas'!$O$6</f>
        <v>0.14105692987430576</v>
      </c>
      <c r="BH78" s="54">
        <f t="shared" si="62"/>
        <v>58018.201813598513</v>
      </c>
      <c r="BI78" s="34">
        <f t="shared" si="80"/>
        <v>170.83135490187331</v>
      </c>
      <c r="BJ78" s="27">
        <f t="shared" si="63"/>
        <v>5155.7327122329098</v>
      </c>
      <c r="BK78" s="34">
        <f t="shared" si="64"/>
        <v>559.42448280007829</v>
      </c>
      <c r="BL78" s="27">
        <f t="shared" si="65"/>
        <v>105.35001404016919</v>
      </c>
      <c r="BM78" s="34">
        <f t="shared" si="66"/>
        <v>1.1054421768707483</v>
      </c>
      <c r="BN78" s="45">
        <f t="shared" si="67"/>
        <v>81.555407442569376</v>
      </c>
      <c r="BO78" s="45">
        <f t="shared" si="68"/>
        <v>23.898569630603301</v>
      </c>
      <c r="BP78" s="66">
        <f t="shared" si="69"/>
        <v>6.7900441034758385</v>
      </c>
    </row>
    <row r="79" spans="5:68">
      <c r="H79" s="68">
        <v>74</v>
      </c>
      <c r="I79" s="31">
        <f>('Propiedades físicas'!$C$10*'Diseño reactor'!H79)/1000</f>
        <v>64.768150838386745</v>
      </c>
      <c r="J79" s="31">
        <f t="shared" si="48"/>
        <v>7.040497437356791</v>
      </c>
      <c r="K79" s="31">
        <f>(I79*1000)/'Propiedades físicas'!$F$10</f>
        <v>423.07632917331449</v>
      </c>
      <c r="L79" s="31">
        <f t="shared" si="49"/>
        <v>60.439475596187783</v>
      </c>
      <c r="M79" s="31">
        <f t="shared" si="50"/>
        <v>362.63685357712671</v>
      </c>
      <c r="N79" s="31">
        <f t="shared" si="51"/>
        <v>0.81674967021875378</v>
      </c>
      <c r="O79" s="32">
        <f t="shared" si="52"/>
        <v>4.9004980213125231</v>
      </c>
      <c r="P79" s="33">
        <f t="shared" si="53"/>
        <v>0.11499733968314443</v>
      </c>
      <c r="Q79" s="31">
        <f t="shared" si="54"/>
        <v>3.0777468587207726</v>
      </c>
      <c r="R79" s="31">
        <f t="shared" si="55"/>
        <v>9.8805857009317877E-2</v>
      </c>
      <c r="S79" s="31">
        <f t="shared" si="56"/>
        <v>1.8227511625917503</v>
      </c>
      <c r="T79" s="31">
        <f t="shared" si="57"/>
        <v>8.4894114996442033E-2</v>
      </c>
      <c r="U79" s="31">
        <f t="shared" si="58"/>
        <v>0.51805235852984932</v>
      </c>
      <c r="V79" s="47">
        <f t="shared" si="70"/>
        <v>1.138808606570945E-4</v>
      </c>
      <c r="W79" s="31">
        <f t="shared" si="59"/>
        <v>0.85920124136402265</v>
      </c>
      <c r="X79" s="34">
        <f>(S79*H79*'Propiedades físicas'!$F$5*60*24*365)/(1000000)</f>
        <v>20876.395530607322</v>
      </c>
      <c r="Y79" s="34">
        <f>(U79*H79*'Propiedades físicas'!$F$7*60*24*365)/(1000000)</f>
        <v>1855.5523203403347</v>
      </c>
      <c r="Z79" s="31">
        <f t="shared" si="71"/>
        <v>8.5098031365526889</v>
      </c>
      <c r="AA79" s="31">
        <f t="shared" si="72"/>
        <v>227.75326754533717</v>
      </c>
      <c r="AB79" s="31">
        <f t="shared" si="72"/>
        <v>7.3116334186895227</v>
      </c>
      <c r="AC79" s="31">
        <f t="shared" si="72"/>
        <v>134.88358603178952</v>
      </c>
      <c r="AD79" s="31">
        <f t="shared" si="72"/>
        <v>6.2821645097367105</v>
      </c>
      <c r="AE79" s="31">
        <f t="shared" si="46"/>
        <v>38.335874531208852</v>
      </c>
      <c r="AF79" s="31">
        <f t="shared" si="73"/>
        <v>423.07632917331449</v>
      </c>
      <c r="AG79" s="31">
        <f t="shared" si="74"/>
        <v>2.0114108376568199E-2</v>
      </c>
      <c r="AH79" s="31">
        <f t="shared" si="75"/>
        <v>0.53832666079514313</v>
      </c>
      <c r="AI79" s="31">
        <f t="shared" si="75"/>
        <v>1.728206688607788E-2</v>
      </c>
      <c r="AJ79" s="31">
        <f t="shared" si="75"/>
        <v>0.31881619634771402</v>
      </c>
      <c r="AK79" s="31">
        <f t="shared" si="75"/>
        <v>1.4848773321854183E-2</v>
      </c>
      <c r="AL79" s="31">
        <f t="shared" si="47"/>
        <v>9.0612194272642568E-2</v>
      </c>
      <c r="AM79" s="31">
        <f t="shared" si="76"/>
        <v>1.0000000000000002</v>
      </c>
      <c r="AN79" s="31">
        <f>(Z79*'Propiedades físicas'!$F$4)/1000</f>
        <v>7.4833506822217029</v>
      </c>
      <c r="AO79" s="31">
        <f>(AA79*'Propiedades físicas'!$F$6)/1000</f>
        <v>7.2972146921526031</v>
      </c>
      <c r="AP79" s="31">
        <f>(AB79*'Propiedades físicas'!$F$9)/1000</f>
        <v>4.5109122376605004</v>
      </c>
      <c r="AQ79" s="31">
        <f>(AC79*'Propiedades físicas'!$F$5)/1000</f>
        <v>39.719169578781063</v>
      </c>
      <c r="AR79" s="31">
        <f>(AD79*'Propiedades físicas'!$F$8)/1000</f>
        <v>2.227152961991858</v>
      </c>
      <c r="AS79" s="31">
        <f>(AE79*'Propiedades físicas'!$F$7)/1000</f>
        <v>3.5303506855790232</v>
      </c>
      <c r="AT79" s="31">
        <f t="shared" si="77"/>
        <v>64.768150838386745</v>
      </c>
      <c r="AU79" s="31">
        <f t="shared" si="78"/>
        <v>0.11554059495838617</v>
      </c>
      <c r="AV79" s="31">
        <f t="shared" si="81"/>
        <v>0.11266671346478668</v>
      </c>
      <c r="AW79" s="31">
        <f t="shared" si="81"/>
        <v>6.9647074669715231E-2</v>
      </c>
      <c r="AX79" s="31">
        <f t="shared" si="81"/>
        <v>0.61325156059944719</v>
      </c>
      <c r="AY79" s="31">
        <f t="shared" si="81"/>
        <v>3.4386545441897509E-2</v>
      </c>
      <c r="AZ79" s="31">
        <f t="shared" si="45"/>
        <v>5.4507510865767335E-2</v>
      </c>
      <c r="BA79" s="31">
        <f t="shared" si="79"/>
        <v>1</v>
      </c>
      <c r="BB79" s="34">
        <f>AU79*'Propiedades físicas'!$C$4+'Diseño reactor'!AV79*'Propiedades físicas'!$C$5+'Diseño reactor'!AW79*'Propiedades físicas'!$C$8+'Diseño reactor'!AX79*'Propiedades físicas'!$C$9+'Diseño reactor'!AY79*'Propiedades físicas'!$C$7+'Diseño reactor'!AZ79*'Propiedades físicas'!$C$6</f>
        <v>888.70325559692753</v>
      </c>
      <c r="BC79" s="45">
        <f>AU79*'Propiedades físicas'!$L$4+'Diseño reactor'!AV79*'Propiedades físicas'!$L$5+'Diseño reactor'!AW79*'Propiedades físicas'!$L$8+AX79*'Propiedades físicas'!$L$9+'Diseño reactor'!AY79*'Propiedades físicas'!$L$7+'Diseño reactor'!AZ79*'Propiedades físicas'!$L$6</f>
        <v>1.6764296382386736</v>
      </c>
      <c r="BD79" s="29">
        <f t="shared" si="60"/>
        <v>9.420452364604234</v>
      </c>
      <c r="BE79" s="58">
        <f t="shared" si="61"/>
        <v>52.815454490820827</v>
      </c>
      <c r="BF79" s="30">
        <f>AU79*'Propiedades físicas'!$I$4+'Diseño reactor'!AV79*'Propiedades físicas'!$I$5+'Diseño reactor'!AW79*'Propiedades físicas'!$I$8+'Diseño reactor'!AX79*'Propiedades físicas'!$I$9+'Diseño reactor'!AY79*'Propiedades físicas'!$I$7+'Diseño reactor'!AZ79*'Propiedades físicas'!$I$6</f>
        <v>1.4411345526191423E-2</v>
      </c>
      <c r="BG79" s="24">
        <f>AU79*'Propiedades físicas'!$O$4+'Diseño reactor'!AV79*'Propiedades físicas'!$O$5+'Diseño reactor'!AW79*'Propiedades físicas'!$O$8+'Diseño reactor'!AX79*'Propiedades físicas'!$O$9+'Diseño reactor'!AY79*'Propiedades físicas'!$O$7+'Diseño reactor'!AZ79*'Propiedades físicas'!$O$6</f>
        <v>0.14105810086427703</v>
      </c>
      <c r="BH79" s="54">
        <f t="shared" si="62"/>
        <v>57898.38365077685</v>
      </c>
      <c r="BI79" s="34">
        <f t="shared" si="80"/>
        <v>171.27415312539512</v>
      </c>
      <c r="BJ79" s="27">
        <f t="shared" si="63"/>
        <v>5153.0765285126636</v>
      </c>
      <c r="BK79" s="34">
        <f t="shared" si="64"/>
        <v>559.14091440021377</v>
      </c>
      <c r="BL79" s="27">
        <f t="shared" si="65"/>
        <v>105.33995346498035</v>
      </c>
      <c r="BM79" s="34">
        <f t="shared" si="66"/>
        <v>1.1054421768707483</v>
      </c>
      <c r="BN79" s="45">
        <f t="shared" si="67"/>
        <v>82.041607187813156</v>
      </c>
      <c r="BO79" s="45">
        <f t="shared" si="68"/>
        <v>24.099382545811494</v>
      </c>
      <c r="BP79" s="66">
        <f t="shared" si="69"/>
        <v>6.7894917259331287</v>
      </c>
    </row>
    <row r="80" spans="5:68">
      <c r="H80" s="68">
        <v>75</v>
      </c>
      <c r="I80" s="31">
        <f>('Propiedades físicas'!$C$10*'Diseño reactor'!H80)/1000</f>
        <v>65.643396119986576</v>
      </c>
      <c r="J80" s="31">
        <f t="shared" si="48"/>
        <v>6.9466241381920328</v>
      </c>
      <c r="K80" s="31">
        <f>(I80*1000)/'Propiedades físicas'!$F$10</f>
        <v>428.79357686484582</v>
      </c>
      <c r="L80" s="31">
        <f t="shared" si="49"/>
        <v>61.256225266406545</v>
      </c>
      <c r="M80" s="31">
        <f t="shared" si="50"/>
        <v>367.53735159843927</v>
      </c>
      <c r="N80" s="31">
        <f t="shared" si="51"/>
        <v>0.81674967021875389</v>
      </c>
      <c r="O80" s="32">
        <f t="shared" si="52"/>
        <v>4.900498021312524</v>
      </c>
      <c r="P80" s="33">
        <f t="shared" si="53"/>
        <v>0.11633001829820735</v>
      </c>
      <c r="Q80" s="31">
        <f t="shared" si="54"/>
        <v>3.0843132966820526</v>
      </c>
      <c r="R80" s="31">
        <f t="shared" si="55"/>
        <v>9.9761082122651001E-2</v>
      </c>
      <c r="S80" s="31">
        <f t="shared" si="56"/>
        <v>1.8161847246304712</v>
      </c>
      <c r="T80" s="31">
        <f t="shared" si="57"/>
        <v>8.5552066885866529E-2</v>
      </c>
      <c r="U80" s="31">
        <f t="shared" si="58"/>
        <v>0.51510650291202897</v>
      </c>
      <c r="V80" s="47">
        <f t="shared" si="70"/>
        <v>1.152006006448267E-4</v>
      </c>
      <c r="W80" s="31">
        <f t="shared" si="59"/>
        <v>0.85756955583826533</v>
      </c>
      <c r="X80" s="34">
        <f>(S80*H80*'Propiedades físicas'!$F$5*60*24*365)/(1000000)</f>
        <v>21082.285723277477</v>
      </c>
      <c r="Y80" s="34">
        <f>(U80*H80*'Propiedades físicas'!$F$7*60*24*365)/(1000000)</f>
        <v>1869.9333425719121</v>
      </c>
      <c r="Z80" s="31">
        <f t="shared" si="71"/>
        <v>8.7247513723655512</v>
      </c>
      <c r="AA80" s="31">
        <f t="shared" si="72"/>
        <v>231.32349725115395</v>
      </c>
      <c r="AB80" s="31">
        <f t="shared" si="72"/>
        <v>7.4820811591988248</v>
      </c>
      <c r="AC80" s="31">
        <f t="shared" si="72"/>
        <v>136.21385434728535</v>
      </c>
      <c r="AD80" s="31">
        <f t="shared" si="72"/>
        <v>6.41640501643999</v>
      </c>
      <c r="AE80" s="31">
        <f t="shared" si="46"/>
        <v>38.63298771840217</v>
      </c>
      <c r="AF80" s="31">
        <f t="shared" si="73"/>
        <v>428.79357686484576</v>
      </c>
      <c r="AG80" s="31">
        <f t="shared" si="74"/>
        <v>2.0347206308819227E-2</v>
      </c>
      <c r="AH80" s="31">
        <f t="shared" si="75"/>
        <v>0.53947519210173778</v>
      </c>
      <c r="AI80" s="31">
        <f t="shared" si="75"/>
        <v>1.7449144676803661E-2</v>
      </c>
      <c r="AJ80" s="31">
        <f t="shared" si="75"/>
        <v>0.31766766504111948</v>
      </c>
      <c r="AK80" s="31">
        <f t="shared" si="75"/>
        <v>1.4963855250244148E-2</v>
      </c>
      <c r="AL80" s="31">
        <f t="shared" si="47"/>
        <v>9.0096936621275825E-2</v>
      </c>
      <c r="AM80" s="31">
        <f t="shared" si="76"/>
        <v>1</v>
      </c>
      <c r="AN80" s="31">
        <f>(Z80*'Propiedades físicas'!$F$4)/1000</f>
        <v>7.6723718618308183</v>
      </c>
      <c r="AO80" s="31">
        <f>(AA80*'Propiedades físicas'!$F$6)/1000</f>
        <v>7.4116048519269722</v>
      </c>
      <c r="AP80" s="31">
        <f>(AB80*'Propiedades físicas'!$F$9)/1000</f>
        <v>4.6160699711677147</v>
      </c>
      <c r="AQ80" s="31">
        <f>(AC80*'Propiedades físicas'!$F$5)/1000</f>
        <v>40.110893689645117</v>
      </c>
      <c r="AR80" s="31">
        <f>(AD80*'Propiedades físicas'!$F$8)/1000</f>
        <v>2.2747439064283044</v>
      </c>
      <c r="AS80" s="31">
        <f>(AE80*'Propiedades físicas'!$F$7)/1000</f>
        <v>3.5577118389876561</v>
      </c>
      <c r="AT80" s="31">
        <f t="shared" si="77"/>
        <v>65.643396119986576</v>
      </c>
      <c r="AU80" s="31">
        <f t="shared" si="78"/>
        <v>0.11687956923811253</v>
      </c>
      <c r="AV80" s="31">
        <f t="shared" si="81"/>
        <v>0.11290709027880942</v>
      </c>
      <c r="AW80" s="31">
        <f t="shared" si="81"/>
        <v>7.032040150284441E-2</v>
      </c>
      <c r="AX80" s="31">
        <f t="shared" si="81"/>
        <v>0.61104232962487559</v>
      </c>
      <c r="AY80" s="31">
        <f t="shared" si="81"/>
        <v>3.4653050282017761E-2</v>
      </c>
      <c r="AZ80" s="31">
        <f t="shared" si="45"/>
        <v>5.4197559073340396E-2</v>
      </c>
      <c r="BA80" s="31">
        <f t="shared" si="79"/>
        <v>1</v>
      </c>
      <c r="BB80" s="34">
        <f>AU80*'Propiedades físicas'!$C$4+'Diseño reactor'!AV80*'Propiedades físicas'!$C$5+'Diseño reactor'!AW80*'Propiedades físicas'!$C$8+'Diseño reactor'!AX80*'Propiedades físicas'!$C$9+'Diseño reactor'!AY80*'Propiedades físicas'!$C$7+'Diseño reactor'!AZ80*'Propiedades físicas'!$C$6</f>
        <v>888.63147917672632</v>
      </c>
      <c r="BC80" s="45">
        <f>AU80*'Propiedades físicas'!$L$4+'Diseño reactor'!AV80*'Propiedades físicas'!$L$5+'Diseño reactor'!AW80*'Propiedades físicas'!$L$8+AX80*'Propiedades físicas'!$L$9+'Diseño reactor'!AY80*'Propiedades físicas'!$L$7+'Diseño reactor'!AZ80*'Propiedades físicas'!$L$6</f>
        <v>1.6774502129217619</v>
      </c>
      <c r="BD80" s="29">
        <f t="shared" si="60"/>
        <v>9.397600644957997</v>
      </c>
      <c r="BE80" s="58">
        <f t="shared" si="61"/>
        <v>52.741117980352215</v>
      </c>
      <c r="BF80" s="30">
        <f>AU80*'Propiedades físicas'!$I$4+'Diseño reactor'!AV80*'Propiedades físicas'!$I$5+'Diseño reactor'!AW80*'Propiedades físicas'!$I$8+'Diseño reactor'!AX80*'Propiedades físicas'!$I$9+'Diseño reactor'!AY80*'Propiedades físicas'!$I$7+'Diseño reactor'!AZ80*'Propiedades físicas'!$I$6</f>
        <v>1.4439738413541011E-2</v>
      </c>
      <c r="BG80" s="24">
        <f>AU80*'Propiedades físicas'!$O$4+'Diseño reactor'!AV80*'Propiedades físicas'!$O$5+'Diseño reactor'!AW80*'Propiedades físicas'!$O$8+'Diseño reactor'!AX80*'Propiedades físicas'!$O$9+'Diseño reactor'!AY80*'Propiedades físicas'!$O$7+'Diseño reactor'!AZ80*'Propiedades físicas'!$O$6</f>
        <v>0.14105947833627566</v>
      </c>
      <c r="BH80" s="54">
        <f t="shared" si="62"/>
        <v>57779.870952061603</v>
      </c>
      <c r="BI80" s="34">
        <f t="shared" si="80"/>
        <v>171.71439000068852</v>
      </c>
      <c r="BJ80" s="27">
        <f t="shared" si="63"/>
        <v>5150.4475041873657</v>
      </c>
      <c r="BK80" s="34">
        <f t="shared" si="64"/>
        <v>558.8611062608021</v>
      </c>
      <c r="BL80" s="27">
        <f t="shared" si="65"/>
        <v>105.33001817684946</v>
      </c>
      <c r="BM80" s="34">
        <f t="shared" si="66"/>
        <v>1.1054421768707483</v>
      </c>
      <c r="BN80" s="45">
        <f t="shared" si="67"/>
        <v>82.530678517151671</v>
      </c>
      <c r="BO80" s="45">
        <f t="shared" si="68"/>
        <v>24.29943466834214</v>
      </c>
      <c r="BP80" s="66">
        <f t="shared" si="69"/>
        <v>6.7889433703284832</v>
      </c>
    </row>
    <row r="81" spans="8:68">
      <c r="H81" s="68">
        <v>76</v>
      </c>
      <c r="I81" s="31">
        <f>('Propiedades físicas'!$C$10*'Diseño reactor'!H81)/1000</f>
        <v>66.518641401586379</v>
      </c>
      <c r="J81" s="31">
        <f t="shared" si="48"/>
        <v>6.8552211890052979</v>
      </c>
      <c r="K81" s="31">
        <f>(I81*1000)/'Propiedades físicas'!$F$10</f>
        <v>434.51082455637703</v>
      </c>
      <c r="L81" s="31">
        <f t="shared" si="49"/>
        <v>62.072974936625286</v>
      </c>
      <c r="M81" s="31">
        <f t="shared" si="50"/>
        <v>372.43784961975172</v>
      </c>
      <c r="N81" s="31">
        <f t="shared" si="51"/>
        <v>0.81674967021875378</v>
      </c>
      <c r="O81" s="32">
        <f t="shared" si="52"/>
        <v>4.9004980213125222</v>
      </c>
      <c r="P81" s="33">
        <f t="shared" si="53"/>
        <v>0.11765764480074353</v>
      </c>
      <c r="Q81" s="31">
        <f t="shared" si="54"/>
        <v>3.0908393920496762</v>
      </c>
      <c r="R81" s="31">
        <f t="shared" si="55"/>
        <v>0.10070836170357347</v>
      </c>
      <c r="S81" s="31">
        <f t="shared" si="56"/>
        <v>1.8096586292628463</v>
      </c>
      <c r="T81" s="31">
        <f t="shared" si="57"/>
        <v>8.6200723584037742E-2</v>
      </c>
      <c r="U81" s="31">
        <f t="shared" si="58"/>
        <v>0.512182940130399</v>
      </c>
      <c r="V81" s="47">
        <f t="shared" si="70"/>
        <v>1.1651533756966836E-4</v>
      </c>
      <c r="W81" s="31">
        <f t="shared" si="59"/>
        <v>0.85594405594405587</v>
      </c>
      <c r="X81" s="34">
        <f>(S81*H81*'Propiedades físicas'!$F$5*60*24*365)/(1000000)</f>
        <v>21286.617836756403</v>
      </c>
      <c r="Y81" s="34">
        <f>(U81*H81*'Propiedades físicas'!$F$7*60*24*365)/(1000000)</f>
        <v>1884.1111974378985</v>
      </c>
      <c r="Z81" s="31">
        <f t="shared" si="71"/>
        <v>8.9419810048565083</v>
      </c>
      <c r="AA81" s="31">
        <f t="shared" si="72"/>
        <v>234.90379379577539</v>
      </c>
      <c r="AB81" s="31">
        <f t="shared" si="72"/>
        <v>7.6538354894715841</v>
      </c>
      <c r="AC81" s="31">
        <f t="shared" si="72"/>
        <v>137.5340558239763</v>
      </c>
      <c r="AD81" s="31">
        <f t="shared" si="72"/>
        <v>6.5512549923868679</v>
      </c>
      <c r="AE81" s="31">
        <f t="shared" si="46"/>
        <v>38.925903449910322</v>
      </c>
      <c r="AF81" s="31">
        <f t="shared" si="73"/>
        <v>434.51082455637697</v>
      </c>
      <c r="AG81" s="31">
        <f t="shared" si="74"/>
        <v>2.0579420579420579E-2</v>
      </c>
      <c r="AH81" s="31">
        <f t="shared" si="75"/>
        <v>0.54061666711204581</v>
      </c>
      <c r="AI81" s="31">
        <f t="shared" si="75"/>
        <v>1.7614832719727823E-2</v>
      </c>
      <c r="AJ81" s="31">
        <f t="shared" si="75"/>
        <v>0.31652619003081134</v>
      </c>
      <c r="AK81" s="31">
        <f t="shared" si="75"/>
        <v>1.5077311362899901E-2</v>
      </c>
      <c r="AL81" s="31">
        <f t="shared" si="47"/>
        <v>8.9585578195094565E-2</v>
      </c>
      <c r="AM81" s="31">
        <f t="shared" si="76"/>
        <v>1</v>
      </c>
      <c r="AN81" s="31">
        <f>(Z81*'Propiedades físicas'!$F$4)/1000</f>
        <v>7.863399256050716</v>
      </c>
      <c r="AO81" s="31">
        <f>(AA81*'Propiedades físicas'!$F$6)/1000</f>
        <v>7.5263175532166438</v>
      </c>
      <c r="AP81" s="31">
        <f>(AB81*'Propiedades físicas'!$F$9)/1000</f>
        <v>4.7220338052294935</v>
      </c>
      <c r="AQ81" s="31">
        <f>(AC81*'Propiedades físicas'!$F$5)/1000</f>
        <v>40.499653418486304</v>
      </c>
      <c r="AR81" s="31">
        <f>(AD81*'Propiedades físicas'!$F$8)/1000</f>
        <v>2.3225509199009915</v>
      </c>
      <c r="AS81" s="31">
        <f>(AE81*'Propiedades físicas'!$F$7)/1000</f>
        <v>3.5846864487022416</v>
      </c>
      <c r="AT81" s="31">
        <f t="shared" si="77"/>
        <v>66.518641401586393</v>
      </c>
      <c r="AU81" s="31">
        <f t="shared" si="78"/>
        <v>0.11821346753878804</v>
      </c>
      <c r="AV81" s="31">
        <f t="shared" si="81"/>
        <v>0.11314599027630094</v>
      </c>
      <c r="AW81" s="31">
        <f t="shared" si="81"/>
        <v>7.0988127624580108E-2</v>
      </c>
      <c r="AX81" s="31">
        <f t="shared" si="81"/>
        <v>0.60884667162670636</v>
      </c>
      <c r="AY81" s="31">
        <f t="shared" si="81"/>
        <v>3.491579008475662E-2</v>
      </c>
      <c r="AZ81" s="31">
        <f t="shared" si="45"/>
        <v>5.3889952848867884E-2</v>
      </c>
      <c r="BA81" s="31">
        <f t="shared" si="79"/>
        <v>1</v>
      </c>
      <c r="BB81" s="34">
        <f>AU81*'Propiedades físicas'!$C$4+'Diseño reactor'!AV81*'Propiedades físicas'!$C$5+'Diseño reactor'!AW81*'Propiedades físicas'!$C$8+'Diseño reactor'!AX81*'Propiedades físicas'!$C$9+'Diseño reactor'!AY81*'Propiedades físicas'!$C$7+'Diseño reactor'!AZ81*'Propiedades físicas'!$C$6</f>
        <v>888.56022435417867</v>
      </c>
      <c r="BC81" s="45">
        <f>AU81*'Propiedades físicas'!$L$4+'Diseño reactor'!AV81*'Propiedades físicas'!$L$5+'Diseño reactor'!AW81*'Propiedades físicas'!$L$8+AX81*'Propiedades físicas'!$L$9+'Diseño reactor'!AY81*'Propiedades físicas'!$L$7+'Diseño reactor'!AZ81*'Propiedades físicas'!$L$6</f>
        <v>1.678467383242682</v>
      </c>
      <c r="BD81" s="29">
        <f t="shared" si="60"/>
        <v>9.3748552109095211</v>
      </c>
      <c r="BE81" s="58">
        <f t="shared" si="61"/>
        <v>52.668252568597097</v>
      </c>
      <c r="BF81" s="30">
        <f>AU81*'Propiedades físicas'!$I$4+'Diseño reactor'!AV81*'Propiedades físicas'!$I$5+'Diseño reactor'!AW81*'Propiedades físicas'!$I$8+'Diseño reactor'!AX81*'Propiedades físicas'!$I$9+'Diseño reactor'!AY81*'Propiedades físicas'!$I$7+'Diseño reactor'!AZ81*'Propiedades físicas'!$I$6</f>
        <v>1.4467933959339813E-2</v>
      </c>
      <c r="BG81" s="24">
        <f>AU81*'Propiedades físicas'!$O$4+'Diseño reactor'!AV81*'Propiedades físicas'!$O$5+'Diseño reactor'!AW81*'Propiedades físicas'!$O$8+'Diseño reactor'!AX81*'Propiedades físicas'!$O$9+'Diseño reactor'!AY81*'Propiedades físicas'!$O$7+'Diseño reactor'!AZ81*'Propiedades físicas'!$O$6</f>
        <v>0.14106105943088013</v>
      </c>
      <c r="BH81" s="54">
        <f t="shared" si="62"/>
        <v>57662.643754065408</v>
      </c>
      <c r="BI81" s="34">
        <f t="shared" si="80"/>
        <v>172.15208330092091</v>
      </c>
      <c r="BJ81" s="27">
        <f t="shared" si="63"/>
        <v>5147.8452606038791</v>
      </c>
      <c r="BK81" s="34">
        <f t="shared" si="64"/>
        <v>558.58500480539874</v>
      </c>
      <c r="BL81" s="27">
        <f t="shared" si="65"/>
        <v>105.3202065867037</v>
      </c>
      <c r="BM81" s="34">
        <f t="shared" si="66"/>
        <v>1.1054421768707483</v>
      </c>
      <c r="BN81" s="45">
        <f t="shared" si="67"/>
        <v>83.022605939257033</v>
      </c>
      <c r="BO81" s="45">
        <f t="shared" si="68"/>
        <v>24.498730310201445</v>
      </c>
      <c r="BP81" s="66">
        <f t="shared" si="69"/>
        <v>6.7883989996118537</v>
      </c>
    </row>
    <row r="82" spans="8:68">
      <c r="H82" s="68">
        <v>77</v>
      </c>
      <c r="I82" s="31">
        <f>('Propiedades físicas'!$C$10*'Diseño reactor'!H82)/1000</f>
        <v>67.39388668318621</v>
      </c>
      <c r="J82" s="31">
        <f t="shared" si="48"/>
        <v>6.766192342394838</v>
      </c>
      <c r="K82" s="31">
        <f>(I82*1000)/'Propiedades físicas'!$F$10</f>
        <v>440.2280722479083</v>
      </c>
      <c r="L82" s="31">
        <f t="shared" si="49"/>
        <v>62.889724606844041</v>
      </c>
      <c r="M82" s="31">
        <f t="shared" si="50"/>
        <v>377.33834764106422</v>
      </c>
      <c r="N82" s="31">
        <f t="shared" si="51"/>
        <v>0.81674967021875378</v>
      </c>
      <c r="O82" s="32">
        <f t="shared" si="52"/>
        <v>4.9004980213125222</v>
      </c>
      <c r="P82" s="33">
        <f t="shared" si="53"/>
        <v>0.11898024786482994</v>
      </c>
      <c r="Q82" s="31">
        <f t="shared" si="54"/>
        <v>3.0973254822435892</v>
      </c>
      <c r="R82" s="31">
        <f t="shared" si="55"/>
        <v>0.1016477653452045</v>
      </c>
      <c r="S82" s="31">
        <f t="shared" si="56"/>
        <v>1.8031725390689333</v>
      </c>
      <c r="T82" s="31">
        <f t="shared" si="57"/>
        <v>8.6840197302429215E-2</v>
      </c>
      <c r="U82" s="31">
        <f t="shared" si="58"/>
        <v>0.50928145970629024</v>
      </c>
      <c r="V82" s="47">
        <f t="shared" si="70"/>
        <v>1.1782509982730733E-4</v>
      </c>
      <c r="W82" s="31">
        <f t="shared" si="59"/>
        <v>0.85432470657384785</v>
      </c>
      <c r="X82" s="34">
        <f>(S82*H82*'Propiedades físicas'!$F$5*60*24*365)/(1000000)</f>
        <v>21489.406581708674</v>
      </c>
      <c r="Y82" s="34">
        <f>(U82*H82*'Propiedades físicas'!$F$7*60*24*365)/(1000000)</f>
        <v>1898.0883375730855</v>
      </c>
      <c r="Z82" s="31">
        <f t="shared" si="71"/>
        <v>9.161479085591905</v>
      </c>
      <c r="AA82" s="31">
        <f t="shared" si="72"/>
        <v>238.49406213275637</v>
      </c>
      <c r="AB82" s="31">
        <f t="shared" si="72"/>
        <v>7.8268779315807473</v>
      </c>
      <c r="AC82" s="31">
        <f t="shared" si="72"/>
        <v>138.84428550830785</v>
      </c>
      <c r="AD82" s="31">
        <f t="shared" si="72"/>
        <v>6.6866951922870497</v>
      </c>
      <c r="AE82" s="31">
        <f t="shared" si="46"/>
        <v>39.214672397384348</v>
      </c>
      <c r="AF82" s="31">
        <f t="shared" si="73"/>
        <v>440.22807224790824</v>
      </c>
      <c r="AG82" s="31">
        <f t="shared" si="74"/>
        <v>2.0810756203736021E-2</v>
      </c>
      <c r="AH82" s="31">
        <f t="shared" si="75"/>
        <v>0.5417511448439658</v>
      </c>
      <c r="AI82" s="31">
        <f t="shared" si="75"/>
        <v>1.7779143187336657E-2</v>
      </c>
      <c r="AJ82" s="31">
        <f t="shared" si="75"/>
        <v>0.3153917122988914</v>
      </c>
      <c r="AK82" s="31">
        <f t="shared" si="75"/>
        <v>1.518916128665582E-2</v>
      </c>
      <c r="AL82" s="31">
        <f t="shared" si="47"/>
        <v>8.9078082179414389E-2</v>
      </c>
      <c r="AM82" s="31">
        <f t="shared" si="76"/>
        <v>1.0000000000000002</v>
      </c>
      <c r="AN82" s="31">
        <f>(Z82*'Propiedades físicas'!$F$4)/1000</f>
        <v>8.0564214782878096</v>
      </c>
      <c r="AO82" s="31">
        <f>(AA82*'Propiedades físicas'!$F$6)/1000</f>
        <v>7.6413497507335144</v>
      </c>
      <c r="AP82" s="31">
        <f>(AB82*'Propiedades físicas'!$F$9)/1000</f>
        <v>4.8287923398887411</v>
      </c>
      <c r="AQ82" s="31">
        <f>(AC82*'Propiedades físicas'!$F$5)/1000</f>
        <v>40.885476753631416</v>
      </c>
      <c r="AR82" s="31">
        <f>(AD82*'Propiedades físicas'!$F$8)/1000</f>
        <v>2.3705671795696039</v>
      </c>
      <c r="AS82" s="31">
        <f>(AE82*'Propiedades físicas'!$F$7)/1000</f>
        <v>3.6112791810751248</v>
      </c>
      <c r="AT82" s="31">
        <f t="shared" si="77"/>
        <v>67.39388668318621</v>
      </c>
      <c r="AU82" s="31">
        <f t="shared" si="78"/>
        <v>0.11954231866994798</v>
      </c>
      <c r="AV82" s="31">
        <f t="shared" si="81"/>
        <v>0.1133834258091531</v>
      </c>
      <c r="AW82" s="31">
        <f t="shared" si="81"/>
        <v>7.1650302090285209E-2</v>
      </c>
      <c r="AX82" s="31">
        <f t="shared" si="81"/>
        <v>0.606664473082419</v>
      </c>
      <c r="AY82" s="31">
        <f t="shared" si="81"/>
        <v>3.517481030161488E-2</v>
      </c>
      <c r="AZ82" s="31">
        <f t="shared" si="45"/>
        <v>5.3584670046579852E-2</v>
      </c>
      <c r="BA82" s="31">
        <f t="shared" si="79"/>
        <v>1</v>
      </c>
      <c r="BB82" s="34">
        <f>AU82*'Propiedades físicas'!$C$4+'Diseño reactor'!AV82*'Propiedades físicas'!$C$5+'Diseño reactor'!AW82*'Propiedades físicas'!$C$8+'Diseño reactor'!AX82*'Propiedades físicas'!$C$9+'Diseño reactor'!AY82*'Propiedades físicas'!$C$7+'Diseño reactor'!AZ82*'Propiedades físicas'!$C$6</f>
        <v>888.48948633359475</v>
      </c>
      <c r="BC82" s="45">
        <f>AU82*'Propiedades físicas'!$L$4+'Diseño reactor'!AV82*'Propiedades físicas'!$L$5+'Diseño reactor'!AW82*'Propiedades físicas'!$L$8+AX82*'Propiedades físicas'!$L$9+'Diseño reactor'!AY82*'Propiedades físicas'!$L$7+'Diseño reactor'!AZ82*'Propiedades físicas'!$L$6</f>
        <v>1.6794811630128292</v>
      </c>
      <c r="BD82" s="29">
        <f t="shared" si="60"/>
        <v>9.3522153645916024</v>
      </c>
      <c r="BE82" s="58">
        <f t="shared" si="61"/>
        <v>52.596804323079525</v>
      </c>
      <c r="BF82" s="30">
        <f>AU82*'Propiedades físicas'!$I$4+'Diseño reactor'!AV82*'Propiedades físicas'!$I$5+'Diseño reactor'!AW82*'Propiedades físicas'!$I$8+'Diseño reactor'!AX82*'Propiedades físicas'!$I$9+'Diseño reactor'!AY82*'Propiedades físicas'!$I$7+'Diseño reactor'!AZ82*'Propiedades físicas'!$I$6</f>
        <v>1.4495933918204151E-2</v>
      </c>
      <c r="BG82" s="24">
        <f>AU82*'Propiedades físicas'!$O$4+'Diseño reactor'!AV82*'Propiedades físicas'!$O$5+'Diseño reactor'!AW82*'Propiedades físicas'!$O$8+'Diseño reactor'!AX82*'Propiedades físicas'!$O$9+'Diseño reactor'!AY82*'Propiedades físicas'!$O$7+'Diseño reactor'!AZ82*'Propiedades físicas'!$O$6</f>
        <v>0.14106284132671698</v>
      </c>
      <c r="BH82" s="54">
        <f t="shared" si="62"/>
        <v>57546.682491813786</v>
      </c>
      <c r="BI82" s="34">
        <f t="shared" si="80"/>
        <v>172.58725066734931</v>
      </c>
      <c r="BJ82" s="27">
        <f t="shared" si="63"/>
        <v>5145.2694259654509</v>
      </c>
      <c r="BK82" s="34">
        <f t="shared" si="64"/>
        <v>558.31255739859421</v>
      </c>
      <c r="BL82" s="27">
        <f t="shared" si="65"/>
        <v>105.31051712931</v>
      </c>
      <c r="BM82" s="34">
        <f t="shared" si="66"/>
        <v>1.1054421768707483</v>
      </c>
      <c r="BN82" s="45">
        <f t="shared" si="67"/>
        <v>83.517374060041746</v>
      </c>
      <c r="BO82" s="45">
        <f t="shared" si="68"/>
        <v>24.697273750895967</v>
      </c>
      <c r="BP82" s="66">
        <f t="shared" si="69"/>
        <v>6.787858577145256</v>
      </c>
    </row>
    <row r="83" spans="8:68">
      <c r="H83" s="68">
        <v>78</v>
      </c>
      <c r="I83" s="31">
        <f>('Propiedades físicas'!$C$10*'Diseño reactor'!H83)/1000</f>
        <v>68.269131964786041</v>
      </c>
      <c r="J83" s="31">
        <f t="shared" si="48"/>
        <v>6.6794462867231088</v>
      </c>
      <c r="K83" s="31">
        <f>(I83*1000)/'Propiedades físicas'!$F$10</f>
        <v>445.94531993943963</v>
      </c>
      <c r="L83" s="31">
        <f t="shared" si="49"/>
        <v>63.706474277062803</v>
      </c>
      <c r="M83" s="31">
        <f t="shared" si="50"/>
        <v>382.23884566237678</v>
      </c>
      <c r="N83" s="31">
        <f t="shared" si="51"/>
        <v>0.81674967021875389</v>
      </c>
      <c r="O83" s="32">
        <f t="shared" si="52"/>
        <v>4.9004980213125231</v>
      </c>
      <c r="P83" s="33">
        <f t="shared" si="53"/>
        <v>0.12029785594796079</v>
      </c>
      <c r="Q83" s="31">
        <f t="shared" si="54"/>
        <v>3.1037719011600347</v>
      </c>
      <c r="R83" s="31">
        <f t="shared" si="55"/>
        <v>0.10257936193032581</v>
      </c>
      <c r="S83" s="31">
        <f t="shared" si="56"/>
        <v>1.7967261201524884</v>
      </c>
      <c r="T83" s="31">
        <f t="shared" si="57"/>
        <v>8.7470598799239435E-2</v>
      </c>
      <c r="U83" s="31">
        <f t="shared" si="58"/>
        <v>0.50640185354122791</v>
      </c>
      <c r="V83" s="47">
        <f t="shared" si="70"/>
        <v>1.1912991559895148E-4</v>
      </c>
      <c r="W83" s="31">
        <f t="shared" si="59"/>
        <v>0.85271147288527116</v>
      </c>
      <c r="X83" s="34">
        <f>(S83*H83*'Propiedades físicas'!$F$5*60*24*365)/(1000000)</f>
        <v>21690.666502443513</v>
      </c>
      <c r="Y83" s="34">
        <f>(U83*H83*'Propiedades físicas'!$F$7*60*24*365)/(1000000)</f>
        <v>1911.8671838476628</v>
      </c>
      <c r="Z83" s="31">
        <f t="shared" si="71"/>
        <v>9.3832327639409421</v>
      </c>
      <c r="AA83" s="31">
        <f t="shared" si="72"/>
        <v>242.0942082904827</v>
      </c>
      <c r="AB83" s="31">
        <f t="shared" si="72"/>
        <v>8.0011902305654132</v>
      </c>
      <c r="AC83" s="31">
        <f t="shared" si="72"/>
        <v>140.14463737189411</v>
      </c>
      <c r="AD83" s="31">
        <f t="shared" si="72"/>
        <v>6.8227067063406759</v>
      </c>
      <c r="AE83" s="31">
        <f t="shared" si="46"/>
        <v>39.499344576215776</v>
      </c>
      <c r="AF83" s="31">
        <f t="shared" si="73"/>
        <v>445.94531993943963</v>
      </c>
      <c r="AG83" s="31">
        <f t="shared" si="74"/>
        <v>2.1041218159246981E-2</v>
      </c>
      <c r="AH83" s="31">
        <f t="shared" si="75"/>
        <v>0.54287868369906789</v>
      </c>
      <c r="AI83" s="31">
        <f t="shared" si="75"/>
        <v>1.7942088127871805E-2</v>
      </c>
      <c r="AJ83" s="31">
        <f t="shared" si="75"/>
        <v>0.31426417344378915</v>
      </c>
      <c r="AK83" s="31">
        <f t="shared" si="75"/>
        <v>1.5299424394154904E-2</v>
      </c>
      <c r="AL83" s="31">
        <f t="shared" si="47"/>
        <v>8.8574412175869172E-2</v>
      </c>
      <c r="AM83" s="31">
        <f t="shared" si="76"/>
        <v>0.99999999999999978</v>
      </c>
      <c r="AN83" s="31">
        <f>(Z83*'Propiedades físicas'!$F$4)/1000</f>
        <v>8.2514272279543857</v>
      </c>
      <c r="AO83" s="31">
        <f>(AA83*'Propiedades físicas'!$F$6)/1000</f>
        <v>7.756698433627065</v>
      </c>
      <c r="AP83" s="31">
        <f>(AB83*'Propiedades físicas'!$F$9)/1000</f>
        <v>4.9363343127473307</v>
      </c>
      <c r="AQ83" s="31">
        <f>(AC83*'Propiedades físicas'!$F$5)/1000</f>
        <v>41.26839136690166</v>
      </c>
      <c r="AR83" s="31">
        <f>(AD83*'Propiedades físicas'!$F$8)/1000</f>
        <v>2.4187859815318955</v>
      </c>
      <c r="AS83" s="31">
        <f>(AE83*'Propiedades físicas'!$F$7)/1000</f>
        <v>3.6374946420237113</v>
      </c>
      <c r="AT83" s="31">
        <f t="shared" si="77"/>
        <v>68.269131964786055</v>
      </c>
      <c r="AU83" s="31">
        <f t="shared" si="78"/>
        <v>0.12086615122352162</v>
      </c>
      <c r="AV83" s="31">
        <f t="shared" si="81"/>
        <v>0.11361940910026588</v>
      </c>
      <c r="AW83" s="31">
        <f t="shared" si="81"/>
        <v>7.2306973454614079E-2</v>
      </c>
      <c r="AX83" s="31">
        <f t="shared" si="81"/>
        <v>0.6044956216550158</v>
      </c>
      <c r="AY83" s="31">
        <f t="shared" si="81"/>
        <v>3.5430155795441065E-2</v>
      </c>
      <c r="AZ83" s="31">
        <f t="shared" si="45"/>
        <v>5.3281688771141394E-2</v>
      </c>
      <c r="BA83" s="31">
        <f t="shared" si="79"/>
        <v>0.99999999999999978</v>
      </c>
      <c r="BB83" s="34">
        <f>AU83*'Propiedades físicas'!$C$4+'Diseño reactor'!AV83*'Propiedades físicas'!$C$5+'Diseño reactor'!AW83*'Propiedades físicas'!$C$8+'Diseño reactor'!AX83*'Propiedades físicas'!$C$9+'Diseño reactor'!AY83*'Propiedades físicas'!$C$7+'Diseño reactor'!AZ83*'Propiedades físicas'!$C$6</f>
        <v>888.41926037251812</v>
      </c>
      <c r="BC83" s="45">
        <f>AU83*'Propiedades físicas'!$L$4+'Diseño reactor'!AV83*'Propiedades físicas'!$L$5+'Diseño reactor'!AW83*'Propiedades físicas'!$L$8+AX83*'Propiedades físicas'!$L$9+'Diseño reactor'!AY83*'Propiedades físicas'!$L$7+'Diseño reactor'!AZ83*'Propiedades físicas'!$L$6</f>
        <v>1.6804915660024828</v>
      </c>
      <c r="BD83" s="29">
        <f t="shared" si="60"/>
        <v>9.3296804137527349</v>
      </c>
      <c r="BE83" s="58">
        <f t="shared" si="61"/>
        <v>52.526722047334331</v>
      </c>
      <c r="BF83" s="30">
        <f>AU83*'Propiedades físicas'!$I$4+'Diseño reactor'!AV83*'Propiedades físicas'!$I$5+'Diseño reactor'!AW83*'Propiedades físicas'!$I$8+'Diseño reactor'!AX83*'Propiedades físicas'!$I$9+'Diseño reactor'!AY83*'Propiedades físicas'!$I$7+'Diseño reactor'!AZ83*'Propiedades físicas'!$I$6</f>
        <v>1.4523740025762118E-2</v>
      </c>
      <c r="BG83" s="24">
        <f>AU83*'Propiedades físicas'!$O$4+'Diseño reactor'!AV83*'Propiedades físicas'!$O$5+'Diseño reactor'!AW83*'Propiedades físicas'!$O$8+'Diseño reactor'!AX83*'Propiedades físicas'!$O$9+'Diseño reactor'!AY83*'Propiedades físicas'!$O$7+'Diseño reactor'!AZ83*'Propiedades físicas'!$O$6</f>
        <v>0.14106482123991212</v>
      </c>
      <c r="BH83" s="54">
        <f t="shared" si="62"/>
        <v>57431.96798889769</v>
      </c>
      <c r="BI83" s="34">
        <f t="shared" si="80"/>
        <v>173.01990961018089</v>
      </c>
      <c r="BJ83" s="27">
        <f t="shared" si="63"/>
        <v>5142.7196351775783</v>
      </c>
      <c r="BK83" s="34">
        <f t="shared" si="64"/>
        <v>558.04371232562403</v>
      </c>
      <c r="BL83" s="27">
        <f t="shared" si="65"/>
        <v>105.30094826284198</v>
      </c>
      <c r="BM83" s="34">
        <f t="shared" si="66"/>
        <v>1.1054421768707483</v>
      </c>
      <c r="BN83" s="45">
        <f t="shared" si="67"/>
        <v>84.014967582103694</v>
      </c>
      <c r="BO83" s="45">
        <f t="shared" si="68"/>
        <v>24.895069237738021</v>
      </c>
      <c r="BP83" s="66">
        <f t="shared" si="69"/>
        <v>6.7873220666973948</v>
      </c>
    </row>
    <row r="84" spans="8:68">
      <c r="H84" s="68">
        <v>79</v>
      </c>
      <c r="I84" s="31">
        <f>('Propiedades físicas'!$C$10*'Diseño reactor'!H84)/1000</f>
        <v>69.144377246385844</v>
      </c>
      <c r="J84" s="31">
        <f t="shared" si="48"/>
        <v>6.5948963337266155</v>
      </c>
      <c r="K84" s="31">
        <f>(I84*1000)/'Propiedades físicas'!$F$10</f>
        <v>451.66256763097084</v>
      </c>
      <c r="L84" s="31">
        <f t="shared" si="49"/>
        <v>64.523223947281551</v>
      </c>
      <c r="M84" s="31">
        <f t="shared" si="50"/>
        <v>387.13934368368928</v>
      </c>
      <c r="N84" s="31">
        <f t="shared" si="51"/>
        <v>0.81674967021875378</v>
      </c>
      <c r="O84" s="32">
        <f t="shared" si="52"/>
        <v>4.9004980213125222</v>
      </c>
      <c r="P84" s="33">
        <f t="shared" si="53"/>
        <v>0.12161049729308861</v>
      </c>
      <c r="Q84" s="31">
        <f t="shared" si="54"/>
        <v>3.1101789792154158</v>
      </c>
      <c r="R84" s="31">
        <f t="shared" si="55"/>
        <v>0.10350321963981292</v>
      </c>
      <c r="S84" s="31">
        <f t="shared" si="56"/>
        <v>1.7903190420971065</v>
      </c>
      <c r="T84" s="31">
        <f t="shared" si="57"/>
        <v>8.8092037400263126E-2</v>
      </c>
      <c r="U84" s="31">
        <f t="shared" si="58"/>
        <v>0.50354391588558911</v>
      </c>
      <c r="V84" s="47">
        <f t="shared" si="70"/>
        <v>1.2042981285334989E-4</v>
      </c>
      <c r="W84" s="31">
        <f t="shared" si="59"/>
        <v>0.85110432029863314</v>
      </c>
      <c r="X84" s="34">
        <f>(S84*H84*'Propiedades físicas'!$F$5*60*24*365)/(1000000)</f>
        <v>21890.411979105407</v>
      </c>
      <c r="Y84" s="34">
        <f>(U84*H84*'Propiedades físicas'!$F$7*60*24*365)/(1000000)</f>
        <v>1925.4501258234034</v>
      </c>
      <c r="Z84" s="31">
        <f t="shared" si="71"/>
        <v>9.6072292861540003</v>
      </c>
      <c r="AA84" s="31">
        <f t="shared" si="72"/>
        <v>245.70413935801784</v>
      </c>
      <c r="AB84" s="31">
        <f t="shared" si="72"/>
        <v>8.1767543515452203</v>
      </c>
      <c r="AC84" s="31">
        <f t="shared" si="72"/>
        <v>141.43520432567141</v>
      </c>
      <c r="AD84" s="31">
        <f t="shared" si="72"/>
        <v>6.9592709546207869</v>
      </c>
      <c r="AE84" s="31">
        <f t="shared" si="46"/>
        <v>39.779969354961537</v>
      </c>
      <c r="AF84" s="31">
        <f t="shared" si="73"/>
        <v>451.66256763097078</v>
      </c>
      <c r="AG84" s="31">
        <f t="shared" si="74"/>
        <v>2.1270811385909562E-2</v>
      </c>
      <c r="AH84" s="31">
        <f t="shared" si="75"/>
        <v>0.54399934147026652</v>
      </c>
      <c r="AI84" s="31">
        <f t="shared" si="75"/>
        <v>1.8103679466804978E-2</v>
      </c>
      <c r="AJ84" s="31">
        <f t="shared" si="75"/>
        <v>0.31314351567259058</v>
      </c>
      <c r="AK84" s="31">
        <f t="shared" si="75"/>
        <v>1.5408119807499374E-2</v>
      </c>
      <c r="AL84" s="31">
        <f t="shared" si="47"/>
        <v>8.8074532196928956E-2</v>
      </c>
      <c r="AM84" s="31">
        <f t="shared" si="76"/>
        <v>1</v>
      </c>
      <c r="AN84" s="31">
        <f>(Z84*'Propiedades físicas'!$F$4)/1000</f>
        <v>8.4484052896581048</v>
      </c>
      <c r="AO84" s="31">
        <f>(AA84*'Propiedades físicas'!$F$6)/1000</f>
        <v>7.8723606250308915</v>
      </c>
      <c r="AP84" s="31">
        <f>(AB84*'Propiedades físicas'!$F$9)/1000</f>
        <v>5.044648597185823</v>
      </c>
      <c r="AQ84" s="31">
        <f>(AC84*'Propiedades físicas'!$F$5)/1000</f>
        <v>41.648424617780456</v>
      </c>
      <c r="AR84" s="31">
        <f>(AD84*'Propiedades físicas'!$F$8)/1000</f>
        <v>2.4672007388321604</v>
      </c>
      <c r="AS84" s="31">
        <f>(AE84*'Propiedades físicas'!$F$7)/1000</f>
        <v>3.6633373778984084</v>
      </c>
      <c r="AT84" s="31">
        <f t="shared" si="77"/>
        <v>69.144377246385858</v>
      </c>
      <c r="AU84" s="31">
        <f t="shared" si="78"/>
        <v>0.12218499357588326</v>
      </c>
      <c r="AV84" s="31">
        <f t="shared" si="81"/>
        <v>0.11385395224515346</v>
      </c>
      <c r="AW84" s="31">
        <f t="shared" si="81"/>
        <v>7.2958189777455898E-2</v>
      </c>
      <c r="AX84" s="31">
        <f t="shared" si="81"/>
        <v>0.60234000617826666</v>
      </c>
      <c r="AY84" s="31">
        <f t="shared" si="81"/>
        <v>3.5681870848885543E-2</v>
      </c>
      <c r="AZ84" s="31">
        <f t="shared" si="45"/>
        <v>5.2980987374354999E-2</v>
      </c>
      <c r="BA84" s="31">
        <f t="shared" si="79"/>
        <v>0.99999999999999978</v>
      </c>
      <c r="BB84" s="34">
        <f>AU84*'Propiedades físicas'!$C$4+'Diseño reactor'!AV84*'Propiedades físicas'!$C$5+'Diseño reactor'!AW84*'Propiedades físicas'!$C$8+'Diseño reactor'!AX84*'Propiedades físicas'!$C$9+'Diseño reactor'!AY84*'Propiedades físicas'!$C$7+'Diseño reactor'!AZ84*'Propiedades físicas'!$C$6</f>
        <v>888.34954178103521</v>
      </c>
      <c r="BC84" s="45">
        <f>AU84*'Propiedades físicas'!$L$4+'Diseño reactor'!AV84*'Propiedades físicas'!$L$5+'Diseño reactor'!AW84*'Propiedades físicas'!$L$8+AX84*'Propiedades físicas'!$L$9+'Diseño reactor'!AY84*'Propiedades físicas'!$L$7+'Diseño reactor'!AZ84*'Propiedades físicas'!$L$6</f>
        <v>1.6814986059404002</v>
      </c>
      <c r="BD84" s="29">
        <f t="shared" si="60"/>
        <v>9.3072496717075879</v>
      </c>
      <c r="BE84" s="58">
        <f t="shared" si="61"/>
        <v>52.457957108045257</v>
      </c>
      <c r="BF84" s="30">
        <f>AU84*'Propiedades físicas'!$I$4+'Diseño reactor'!AV84*'Propiedades físicas'!$I$5+'Diseño reactor'!AW84*'Propiedades físicas'!$I$8+'Diseño reactor'!AX84*'Propiedades físicas'!$I$9+'Diseño reactor'!AY84*'Propiedades físicas'!$I$7+'Diseño reactor'!AZ84*'Propiedades físicas'!$I$6</f>
        <v>1.4551353998895424E-2</v>
      </c>
      <c r="BG84" s="24">
        <f>AU84*'Propiedades físicas'!$O$4+'Diseño reactor'!AV84*'Propiedades físicas'!$O$5+'Diseño reactor'!AW84*'Propiedades físicas'!$O$8+'Diseño reactor'!AX84*'Propiedades físicas'!$O$9+'Diseño reactor'!AY84*'Propiedades físicas'!$O$7+'Diseño reactor'!AZ84*'Propiedades físicas'!$O$6</f>
        <v>0.14106699642355136</v>
      </c>
      <c r="BH84" s="54">
        <f t="shared" si="62"/>
        <v>57318.481447916289</v>
      </c>
      <c r="BI84" s="34">
        <f t="shared" si="80"/>
        <v>173.45007750943324</v>
      </c>
      <c r="BJ84" s="27">
        <f t="shared" si="63"/>
        <v>5140.1955296979322</v>
      </c>
      <c r="BK84" s="34">
        <f t="shared" si="64"/>
        <v>557.77841877250216</v>
      </c>
      <c r="BL84" s="27">
        <f t="shared" si="65"/>
        <v>105.29149846845581</v>
      </c>
      <c r="BM84" s="34">
        <f t="shared" si="66"/>
        <v>1.1054421768707483</v>
      </c>
      <c r="BN84" s="45">
        <f t="shared" si="67"/>
        <v>84.515371304171452</v>
      </c>
      <c r="BO84" s="45">
        <f t="shared" si="68"/>
        <v>25.092120986147577</v>
      </c>
      <c r="BP84" s="66">
        <f t="shared" si="69"/>
        <v>6.7867894324383942</v>
      </c>
    </row>
    <row r="85" spans="8:68">
      <c r="H85" s="68">
        <v>80</v>
      </c>
      <c r="I85" s="31">
        <f>('Propiedades físicas'!$C$10*'Diseño reactor'!H85)/1000</f>
        <v>70.019622527985675</v>
      </c>
      <c r="J85" s="31">
        <f t="shared" si="48"/>
        <v>6.5124601295550315</v>
      </c>
      <c r="K85" s="31">
        <f>(I85*1000)/'Propiedades físicas'!$F$10</f>
        <v>457.37981532250217</v>
      </c>
      <c r="L85" s="31">
        <f t="shared" si="49"/>
        <v>65.339973617500306</v>
      </c>
      <c r="M85" s="31">
        <f t="shared" si="50"/>
        <v>392.03984170500183</v>
      </c>
      <c r="N85" s="31">
        <f t="shared" si="51"/>
        <v>0.81674967021875378</v>
      </c>
      <c r="O85" s="32">
        <f t="shared" si="52"/>
        <v>4.9004980213125231</v>
      </c>
      <c r="P85" s="33">
        <f t="shared" si="53"/>
        <v>0.12291819993064236</v>
      </c>
      <c r="Q85" s="31">
        <f t="shared" si="54"/>
        <v>3.1165470433895224</v>
      </c>
      <c r="R85" s="31">
        <f t="shared" si="55"/>
        <v>0.10441940596095189</v>
      </c>
      <c r="S85" s="31">
        <f t="shared" si="56"/>
        <v>1.7839509779230014</v>
      </c>
      <c r="T85" s="31">
        <f t="shared" si="57"/>
        <v>8.8704621019429344E-2</v>
      </c>
      <c r="U85" s="31">
        <f t="shared" si="58"/>
        <v>0.5007074433077302</v>
      </c>
      <c r="V85" s="47">
        <f t="shared" si="70"/>
        <v>1.2172481934879148E-4</v>
      </c>
      <c r="W85" s="31">
        <f t="shared" si="59"/>
        <v>0.84950321449444766</v>
      </c>
      <c r="X85" s="34">
        <f>(S85*H85*'Propiedades físicas'!$F$5*60*24*365)/(1000000)</f>
        <v>22088.657229831937</v>
      </c>
      <c r="Y85" s="34">
        <f>(U85*H85*'Propiedades físicas'!$F$7*60*24*365)/(1000000)</f>
        <v>1938.8395222025749</v>
      </c>
      <c r="Z85" s="31">
        <f t="shared" si="71"/>
        <v>9.8334559944513895</v>
      </c>
      <c r="AA85" s="31">
        <f t="shared" si="72"/>
        <v>249.32376347116178</v>
      </c>
      <c r="AB85" s="31">
        <f t="shared" si="72"/>
        <v>8.3535524768761515</v>
      </c>
      <c r="AC85" s="31">
        <f t="shared" si="72"/>
        <v>142.71607823384011</v>
      </c>
      <c r="AD85" s="31">
        <f t="shared" si="72"/>
        <v>7.0963696815543473</v>
      </c>
      <c r="AE85" s="31">
        <f t="shared" si="46"/>
        <v>40.056595464618418</v>
      </c>
      <c r="AF85" s="31">
        <f t="shared" si="73"/>
        <v>457.37981532250217</v>
      </c>
      <c r="AG85" s="31">
        <f t="shared" si="74"/>
        <v>2.1499540786507471E-2</v>
      </c>
      <c r="AH85" s="31">
        <f t="shared" si="75"/>
        <v>0.5451131753493792</v>
      </c>
      <c r="AI85" s="31">
        <f t="shared" si="75"/>
        <v>1.8263929008292584E-2</v>
      </c>
      <c r="AJ85" s="31">
        <f t="shared" si="75"/>
        <v>0.31202968179347806</v>
      </c>
      <c r="AK85" s="31">
        <f t="shared" si="75"/>
        <v>1.5515266401842942E-2</v>
      </c>
      <c r="AL85" s="31">
        <f t="shared" si="47"/>
        <v>8.7578406660499861E-2</v>
      </c>
      <c r="AM85" s="31">
        <f t="shared" si="76"/>
        <v>1.0000000000000002</v>
      </c>
      <c r="AN85" s="31">
        <f>(Z85*'Propiedades físicas'!$F$4)/1000</f>
        <v>8.6473445324006626</v>
      </c>
      <c r="AO85" s="31">
        <f>(AA85*'Propiedades físicas'!$F$6)/1000</f>
        <v>7.9883333816160231</v>
      </c>
      <c r="AP85" s="31">
        <f>(AB85*'Propiedades físicas'!$F$9)/1000</f>
        <v>5.1537242006087407</v>
      </c>
      <c r="AQ85" s="31">
        <f>(AC85*'Propiedades físicas'!$F$5)/1000</f>
        <v>42.025603557518899</v>
      </c>
      <c r="AR85" s="31">
        <f>(AD85*'Propiedades físicas'!$F$8)/1000</f>
        <v>2.5158049795046464</v>
      </c>
      <c r="AS85" s="31">
        <f>(AE85*'Propiedades físicas'!$F$7)/1000</f>
        <v>3.6888118763367101</v>
      </c>
      <c r="AT85" s="31">
        <f t="shared" si="77"/>
        <v>70.019622527985689</v>
      </c>
      <c r="AU85" s="31">
        <f t="shared" si="78"/>
        <v>0.12349887388987939</v>
      </c>
      <c r="AV85" s="31">
        <f t="shared" si="81"/>
        <v>0.114087067213526</v>
      </c>
      <c r="AW85" s="31">
        <f t="shared" si="81"/>
        <v>7.3603998629796705E-2</v>
      </c>
      <c r="AX85" s="31">
        <f t="shared" si="81"/>
        <v>0.60019751664216636</v>
      </c>
      <c r="AY85" s="31">
        <f t="shared" si="81"/>
        <v>3.5929999172719343E-2</v>
      </c>
      <c r="AZ85" s="31">
        <f t="shared" si="45"/>
        <v>5.2682544451912075E-2</v>
      </c>
      <c r="BA85" s="31">
        <f t="shared" si="79"/>
        <v>0.99999999999999989</v>
      </c>
      <c r="BB85" s="34">
        <f>AU85*'Propiedades físicas'!$C$4+'Diseño reactor'!AV85*'Propiedades físicas'!$C$5+'Diseño reactor'!AW85*'Propiedades físicas'!$C$8+'Diseño reactor'!AX85*'Propiedades físicas'!$C$9+'Diseño reactor'!AY85*'Propiedades físicas'!$C$7+'Diseño reactor'!AZ85*'Propiedades físicas'!$C$6</f>
        <v>888.28032592109332</v>
      </c>
      <c r="BC85" s="45">
        <f>AU85*'Propiedades físicas'!$L$4+'Diseño reactor'!AV85*'Propiedades físicas'!$L$5+'Diseño reactor'!AW85*'Propiedades físicas'!$L$8+AX85*'Propiedades físicas'!$L$9+'Diseño reactor'!AY85*'Propiedades físicas'!$L$7+'Diseño reactor'!AZ85*'Propiedades físicas'!$L$6</f>
        <v>1.6825022965134164</v>
      </c>
      <c r="BD85" s="29">
        <f t="shared" si="60"/>
        <v>9.2849224572879567</v>
      </c>
      <c r="BE85" s="58">
        <f t="shared" si="61"/>
        <v>52.390463275144363</v>
      </c>
      <c r="BF85" s="30">
        <f>AU85*'Propiedades físicas'!$I$4+'Diseño reactor'!AV85*'Propiedades físicas'!$I$5+'Diseño reactor'!AW85*'Propiedades físicas'!$I$8+'Diseño reactor'!AX85*'Propiedades físicas'!$I$9+'Diseño reactor'!AY85*'Propiedades físicas'!$I$7+'Diseño reactor'!AZ85*'Propiedades físicas'!$I$6</f>
        <v>1.4578777535977645E-2</v>
      </c>
      <c r="BG85" s="24">
        <f>AU85*'Propiedades físicas'!$O$4+'Diseño reactor'!AV85*'Propiedades físicas'!$O$5+'Diseño reactor'!AW85*'Propiedades físicas'!$O$8+'Diseño reactor'!AX85*'Propiedades físicas'!$O$9+'Diseño reactor'!AY85*'Propiedades físicas'!$O$7+'Diseño reactor'!AZ85*'Propiedades físicas'!$O$6</f>
        <v>0.1410693641671491</v>
      </c>
      <c r="BH85" s="54">
        <f t="shared" si="62"/>
        <v>57206.204441200294</v>
      </c>
      <c r="BI85" s="34">
        <f t="shared" si="80"/>
        <v>173.87777161579234</v>
      </c>
      <c r="BJ85" s="27">
        <f t="shared" si="63"/>
        <v>5137.6967573903366</v>
      </c>
      <c r="BK85" s="34">
        <f t="shared" si="64"/>
        <v>557.51662680667573</v>
      </c>
      <c r="BL85" s="27">
        <f t="shared" si="65"/>
        <v>105.28216624987569</v>
      </c>
      <c r="BM85" s="34">
        <f t="shared" si="66"/>
        <v>1.1054421768707483</v>
      </c>
      <c r="BN85" s="45">
        <f t="shared" si="67"/>
        <v>85.018570120548503</v>
      </c>
      <c r="BO85" s="45">
        <f t="shared" si="68"/>
        <v>25.288433179950882</v>
      </c>
      <c r="BP85" s="66">
        <f t="shared" si="69"/>
        <v>6.7862606389345794</v>
      </c>
    </row>
    <row r="86" spans="8:68">
      <c r="H86" s="68">
        <v>81</v>
      </c>
      <c r="I86" s="31">
        <f>('Propiedades físicas'!$C$10*'Diseño reactor'!H86)/1000</f>
        <v>70.894867809585506</v>
      </c>
      <c r="J86" s="31">
        <f t="shared" si="48"/>
        <v>6.4320593872148448</v>
      </c>
      <c r="K86" s="31">
        <f>(I86*1000)/'Propiedades físicas'!$F$10</f>
        <v>463.09706301403349</v>
      </c>
      <c r="L86" s="31">
        <f t="shared" si="49"/>
        <v>66.156723287719061</v>
      </c>
      <c r="M86" s="31">
        <f t="shared" si="50"/>
        <v>396.94033972631439</v>
      </c>
      <c r="N86" s="31">
        <f t="shared" si="51"/>
        <v>0.81674967021875389</v>
      </c>
      <c r="O86" s="32">
        <f t="shared" si="52"/>
        <v>4.9004980213125231</v>
      </c>
      <c r="P86" s="33">
        <f t="shared" si="53"/>
        <v>0.12422099168052253</v>
      </c>
      <c r="Q86" s="31">
        <f t="shared" si="54"/>
        <v>3.1228764172681274</v>
      </c>
      <c r="R86" s="31">
        <f t="shared" si="55"/>
        <v>0.10532798769564242</v>
      </c>
      <c r="S86" s="31">
        <f t="shared" si="56"/>
        <v>1.7776216040443971</v>
      </c>
      <c r="T86" s="31">
        <f t="shared" si="57"/>
        <v>8.9308456179012299E-2</v>
      </c>
      <c r="U86" s="31">
        <f t="shared" si="58"/>
        <v>0.49789223466357668</v>
      </c>
      <c r="V86" s="47">
        <f t="shared" si="70"/>
        <v>1.2301496263508055E-4</v>
      </c>
      <c r="W86" s="31">
        <f t="shared" si="59"/>
        <v>0.84790812141099259</v>
      </c>
      <c r="X86" s="34">
        <f>(S86*H86*'Propiedades físicas'!$F$5*60*24*365)/(1000000)</f>
        <v>22285.416312879013</v>
      </c>
      <c r="Y86" s="34">
        <f>(U86*H86*'Propiedades físicas'!$F$7*60*24*365)/(1000000)</f>
        <v>1952.0377012696895</v>
      </c>
      <c r="Z86" s="31">
        <f t="shared" si="71"/>
        <v>10.061900326122325</v>
      </c>
      <c r="AA86" s="31">
        <f t="shared" si="72"/>
        <v>252.95298979871831</v>
      </c>
      <c r="AB86" s="31">
        <f t="shared" si="72"/>
        <v>8.5315670033470354</v>
      </c>
      <c r="AC86" s="31">
        <f t="shared" si="72"/>
        <v>143.98734992759617</v>
      </c>
      <c r="AD86" s="31">
        <f t="shared" si="72"/>
        <v>7.2339849504999965</v>
      </c>
      <c r="AE86" s="31">
        <f t="shared" si="46"/>
        <v>40.329271007749711</v>
      </c>
      <c r="AF86" s="31">
        <f t="shared" si="73"/>
        <v>463.09706301403355</v>
      </c>
      <c r="AG86" s="31">
        <f t="shared" si="74"/>
        <v>2.1727411227001048E-2</v>
      </c>
      <c r="AH86" s="31">
        <f t="shared" si="75"/>
        <v>0.54622024193457885</v>
      </c>
      <c r="AI86" s="31">
        <f t="shared" si="75"/>
        <v>1.8422848436610573E-2</v>
      </c>
      <c r="AJ86" s="31">
        <f t="shared" si="75"/>
        <v>0.3109226152082783</v>
      </c>
      <c r="AK86" s="31">
        <f t="shared" si="75"/>
        <v>1.5620882808925911E-2</v>
      </c>
      <c r="AL86" s="31">
        <f t="shared" si="47"/>
        <v>8.7086000384605303E-2</v>
      </c>
      <c r="AM86" s="31">
        <f t="shared" si="76"/>
        <v>1</v>
      </c>
      <c r="AN86" s="31">
        <f>(Z86*'Propiedades físicas'!$F$4)/1000</f>
        <v>8.8482339087854509</v>
      </c>
      <c r="AO86" s="31">
        <f>(AA86*'Propiedades físicas'!$F$6)/1000</f>
        <v>8.1046137931509339</v>
      </c>
      <c r="AP86" s="31">
        <f>(AB86*'Propiedades físicas'!$F$9)/1000</f>
        <v>5.2635502627149524</v>
      </c>
      <c r="AQ86" s="31">
        <f>(AC86*'Propiedades físicas'!$F$5)/1000</f>
        <v>42.399954933179252</v>
      </c>
      <c r="AR86" s="31">
        <f>(AD86*'Propiedades físicas'!$F$8)/1000</f>
        <v>2.564592344651258</v>
      </c>
      <c r="AS86" s="31">
        <f>(AE86*'Propiedades físicas'!$F$7)/1000</f>
        <v>3.7139225671036713</v>
      </c>
      <c r="AT86" s="31">
        <f t="shared" si="77"/>
        <v>70.894867809585506</v>
      </c>
      <c r="AU86" s="31">
        <f t="shared" si="78"/>
        <v>0.12480782011683368</v>
      </c>
      <c r="AV86" s="31">
        <f t="shared" si="81"/>
        <v>0.11431876585084952</v>
      </c>
      <c r="AW86" s="31">
        <f t="shared" si="81"/>
        <v>7.4244447099501912E-2</v>
      </c>
      <c r="AX86" s="31">
        <f t="shared" si="81"/>
        <v>0.59806804417860082</v>
      </c>
      <c r="AY86" s="31">
        <f t="shared" si="81"/>
        <v>3.617458391402073E-2</v>
      </c>
      <c r="AZ86" s="31">
        <f t="shared" si="45"/>
        <v>5.2386338840193475E-2</v>
      </c>
      <c r="BA86" s="31">
        <f t="shared" si="79"/>
        <v>1</v>
      </c>
      <c r="BB86" s="34">
        <f>AU86*'Propiedades físicas'!$C$4+'Diseño reactor'!AV86*'Propiedades físicas'!$C$5+'Diseño reactor'!AW86*'Propiedades físicas'!$C$8+'Diseño reactor'!AX86*'Propiedades físicas'!$C$9+'Diseño reactor'!AY86*'Propiedades físicas'!$C$7+'Diseño reactor'!AZ86*'Propiedades físicas'!$C$6</f>
        <v>888.2116082058302</v>
      </c>
      <c r="BC86" s="45">
        <f>AU86*'Propiedades físicas'!$L$4+'Diseño reactor'!AV86*'Propiedades físicas'!$L$5+'Diseño reactor'!AW86*'Propiedades físicas'!$L$8+AX86*'Propiedades físicas'!$L$9+'Diseño reactor'!AY86*'Propiedades físicas'!$L$7+'Diseño reactor'!AZ86*'Propiedades físicas'!$L$6</f>
        <v>1.6835026513660707</v>
      </c>
      <c r="BD86" s="29">
        <f t="shared" si="60"/>
        <v>9.2626980947940005</v>
      </c>
      <c r="BE86" s="58">
        <f t="shared" si="61"/>
        <v>52.324196573752687</v>
      </c>
      <c r="BF86" s="30">
        <f>AU86*'Propiedades físicas'!$I$4+'Diseño reactor'!AV86*'Propiedades físicas'!$I$5+'Diseño reactor'!AW86*'Propiedades físicas'!$I$8+'Diseño reactor'!AX86*'Propiedades físicas'!$I$9+'Diseño reactor'!AY86*'Propiedades físicas'!$I$7+'Diseño reactor'!AZ86*'Propiedades físicas'!$I$6</f>
        <v>1.4606012317109032E-2</v>
      </c>
      <c r="BG86" s="24">
        <f>AU86*'Propiedades físicas'!$O$4+'Diseño reactor'!AV86*'Propiedades físicas'!$O$5+'Diseño reactor'!AW86*'Propiedades físicas'!$O$8+'Diseño reactor'!AX86*'Propiedades físicas'!$O$9+'Diseño reactor'!AY86*'Propiedades físicas'!$O$7+'Diseño reactor'!AZ86*'Propiedades físicas'!$O$6</f>
        <v>0.14107192179612546</v>
      </c>
      <c r="BH86" s="54">
        <f t="shared" si="62"/>
        <v>57095.118901806134</v>
      </c>
      <c r="BI86" s="34">
        <f t="shared" si="80"/>
        <v>174.30300905147155</v>
      </c>
      <c r="BJ86" s="27">
        <f t="shared" si="63"/>
        <v>5135.2229723826777</v>
      </c>
      <c r="BK86" s="34">
        <f t="shared" si="64"/>
        <v>557.25828735818152</v>
      </c>
      <c r="BL86" s="27">
        <f t="shared" si="65"/>
        <v>105.2729501329884</v>
      </c>
      <c r="BM86" s="34">
        <f t="shared" si="66"/>
        <v>1.1054421768707483</v>
      </c>
      <c r="BN86" s="45">
        <f t="shared" si="67"/>
        <v>85.524549020557913</v>
      </c>
      <c r="BO86" s="45">
        <f t="shared" si="68"/>
        <v>25.484009971675604</v>
      </c>
      <c r="BP86" s="66">
        <f t="shared" si="69"/>
        <v>6.7857356511433613</v>
      </c>
    </row>
    <row r="87" spans="8:68">
      <c r="H87" s="68">
        <v>82</v>
      </c>
      <c r="I87" s="31">
        <f>('Propiedades físicas'!$C$10*'Diseño reactor'!H87)/1000</f>
        <v>71.770113091185308</v>
      </c>
      <c r="J87" s="31">
        <f t="shared" si="48"/>
        <v>6.3536196385902759</v>
      </c>
      <c r="K87" s="31">
        <f>(I87*1000)/'Propiedades físicas'!$F$10</f>
        <v>468.81431070556471</v>
      </c>
      <c r="L87" s="31">
        <f t="shared" si="49"/>
        <v>66.973472957937815</v>
      </c>
      <c r="M87" s="31">
        <f t="shared" si="50"/>
        <v>401.84083774762689</v>
      </c>
      <c r="N87" s="31">
        <f t="shared" si="51"/>
        <v>0.81674967021875389</v>
      </c>
      <c r="O87" s="32">
        <f t="shared" si="52"/>
        <v>4.9004980213125231</v>
      </c>
      <c r="P87" s="33">
        <f t="shared" si="53"/>
        <v>0.12551890015407394</v>
      </c>
      <c r="Q87" s="31">
        <f t="shared" si="54"/>
        <v>3.1291674210849845</v>
      </c>
      <c r="R87" s="31">
        <f t="shared" si="55"/>
        <v>0.10622903096849023</v>
      </c>
      <c r="S87" s="31">
        <f t="shared" si="56"/>
        <v>1.7713306002275382</v>
      </c>
      <c r="T87" s="31">
        <f t="shared" si="57"/>
        <v>8.9903648029521055E-2</v>
      </c>
      <c r="U87" s="31">
        <f t="shared" si="58"/>
        <v>0.49509809106666863</v>
      </c>
      <c r="V87" s="47">
        <f t="shared" si="70"/>
        <v>1.243002700554907E-4</v>
      </c>
      <c r="W87" s="31">
        <f t="shared" si="59"/>
        <v>0.84631900724189391</v>
      </c>
      <c r="X87" s="34">
        <f>(S87*H87*'Propiedades físicas'!$F$5*60*24*365)/(1000000)</f>
        <v>22480.703128714562</v>
      </c>
      <c r="Y87" s="34">
        <f>(U87*H87*'Propiedades físicas'!$F$7*60*24*365)/(1000000)</f>
        <v>1965.0469613262371</v>
      </c>
      <c r="Z87" s="31">
        <f t="shared" si="71"/>
        <v>10.292549812634062</v>
      </c>
      <c r="AA87" s="31">
        <f t="shared" si="72"/>
        <v>256.5917285289687</v>
      </c>
      <c r="AB87" s="31">
        <f t="shared" si="72"/>
        <v>8.7107805394161986</v>
      </c>
      <c r="AC87" s="31">
        <f t="shared" si="72"/>
        <v>145.24910921865813</v>
      </c>
      <c r="AD87" s="31">
        <f t="shared" si="72"/>
        <v>7.3720991384207268</v>
      </c>
      <c r="AE87" s="31">
        <f t="shared" si="46"/>
        <v>40.59804346746683</v>
      </c>
      <c r="AF87" s="31">
        <f t="shared" si="73"/>
        <v>468.81431070556459</v>
      </c>
      <c r="AG87" s="31">
        <f t="shared" si="74"/>
        <v>2.1954427536872319E-2</v>
      </c>
      <c r="AH87" s="31">
        <f t="shared" si="75"/>
        <v>0.54732059723773929</v>
      </c>
      <c r="AI87" s="31">
        <f t="shared" si="75"/>
        <v>1.8580449317569876E-2</v>
      </c>
      <c r="AJ87" s="31">
        <f t="shared" si="75"/>
        <v>0.30982225990511791</v>
      </c>
      <c r="AK87" s="31">
        <f t="shared" si="75"/>
        <v>1.5724987420554063E-2</v>
      </c>
      <c r="AL87" s="31">
        <f t="shared" si="47"/>
        <v>8.6597278582146636E-2</v>
      </c>
      <c r="AM87" s="31">
        <f t="shared" si="76"/>
        <v>1</v>
      </c>
      <c r="AN87" s="31">
        <f>(Z87*'Propiedades físicas'!$F$4)/1000</f>
        <v>9.0510624542341418</v>
      </c>
      <c r="AO87" s="31">
        <f>(AA87*'Propiedades físicas'!$F$6)/1000</f>
        <v>8.2211989820681577</v>
      </c>
      <c r="AP87" s="31">
        <f>(AB87*'Propiedades físicas'!$F$9)/1000</f>
        <v>5.3741160537928234</v>
      </c>
      <c r="AQ87" s="31">
        <f>(AC87*'Propiedades físicas'!$F$5)/1000</f>
        <v>42.77150519161826</v>
      </c>
      <c r="AR87" s="31">
        <f>(AD87*'Propiedades físicas'!$F$8)/1000</f>
        <v>2.6135565865529151</v>
      </c>
      <c r="AS87" s="31">
        <f>(AE87*'Propiedades físicas'!$F$7)/1000</f>
        <v>3.7386738229190204</v>
      </c>
      <c r="AT87" s="31">
        <f t="shared" si="77"/>
        <v>71.770113091185337</v>
      </c>
      <c r="AU87" s="31">
        <f t="shared" si="78"/>
        <v>0.12611185999852875</v>
      </c>
      <c r="AV87" s="31">
        <f t="shared" si="81"/>
        <v>0.11454905987988291</v>
      </c>
      <c r="AW87" s="31">
        <f t="shared" si="81"/>
        <v>7.4879581797020492E-2</v>
      </c>
      <c r="AX87" s="31">
        <f t="shared" si="81"/>
        <v>0.5959514810472184</v>
      </c>
      <c r="AY87" s="31">
        <f t="shared" si="81"/>
        <v>3.6415667664231488E-2</v>
      </c>
      <c r="AZ87" s="31">
        <f t="shared" si="45"/>
        <v>5.2092349613117678E-2</v>
      </c>
      <c r="BA87" s="31">
        <f t="shared" si="79"/>
        <v>0.99999999999999967</v>
      </c>
      <c r="BB87" s="34">
        <f>AU87*'Propiedades físicas'!$C$4+'Diseño reactor'!AV87*'Propiedades físicas'!$C$5+'Diseño reactor'!AW87*'Propiedades físicas'!$C$8+'Diseño reactor'!AX87*'Propiedades físicas'!$C$9+'Diseño reactor'!AY87*'Propiedades físicas'!$C$7+'Diseño reactor'!AZ87*'Propiedades físicas'!$C$6</f>
        <v>888.14338409891172</v>
      </c>
      <c r="BC87" s="45">
        <f>AU87*'Propiedades físicas'!$L$4+'Diseño reactor'!AV87*'Propiedades físicas'!$L$5+'Diseño reactor'!AW87*'Propiedades físicas'!$L$8+AX87*'Propiedades físicas'!$L$9+'Diseño reactor'!AY87*'Propiedades físicas'!$L$7+'Diseño reactor'!AZ87*'Propiedades físicas'!$L$6</f>
        <v>1.6844996841002371</v>
      </c>
      <c r="BD87" s="29">
        <f t="shared" si="60"/>
        <v>9.2405759139459924</v>
      </c>
      <c r="BE87" s="58">
        <f t="shared" si="61"/>
        <v>52.259115146951359</v>
      </c>
      <c r="BF87" s="30">
        <f>AU87*'Propiedades físicas'!$I$4+'Diseño reactor'!AV87*'Propiedades físicas'!$I$5+'Diseño reactor'!AW87*'Propiedades físicas'!$I$8+'Diseño reactor'!AX87*'Propiedades físicas'!$I$9+'Diseño reactor'!AY87*'Propiedades físicas'!$I$7+'Diseño reactor'!AZ87*'Propiedades físicas'!$I$6</f>
        <v>1.4633060004347869E-2</v>
      </c>
      <c r="BG87" s="24">
        <f>AU87*'Propiedades físicas'!$O$4+'Diseño reactor'!AV87*'Propiedades físicas'!$O$5+'Diseño reactor'!AW87*'Propiedades físicas'!$O$8+'Diseño reactor'!AX87*'Propiedades físicas'!$O$9+'Diseño reactor'!AY87*'Propiedades físicas'!$O$7+'Diseño reactor'!AZ87*'Propiedades físicas'!$O$6</f>
        <v>0.14107466667129184</v>
      </c>
      <c r="BH87" s="54">
        <f t="shared" si="62"/>
        <v>56985.207114771671</v>
      </c>
      <c r="BI87" s="34">
        <f t="shared" si="80"/>
        <v>174.72580681106695</v>
      </c>
      <c r="BJ87" s="27">
        <f t="shared" si="63"/>
        <v>5132.773834928591</v>
      </c>
      <c r="BK87" s="34">
        <f t="shared" si="64"/>
        <v>557.00335220129182</v>
      </c>
      <c r="BL87" s="27">
        <f t="shared" si="65"/>
        <v>105.2638486654467</v>
      </c>
      <c r="BM87" s="34">
        <f t="shared" si="66"/>
        <v>1.1054421768707483</v>
      </c>
      <c r="BN87" s="45">
        <f t="shared" si="67"/>
        <v>86.03329308798638</v>
      </c>
      <c r="BO87" s="45">
        <f t="shared" si="68"/>
        <v>25.67885548284276</v>
      </c>
      <c r="BP87" s="66">
        <f t="shared" si="69"/>
        <v>6.7852144344081742</v>
      </c>
    </row>
    <row r="88" spans="8:68">
      <c r="H88" s="68">
        <v>83</v>
      </c>
      <c r="I88" s="31">
        <f>('Propiedades físicas'!$C$10*'Diseño reactor'!H88)/1000</f>
        <v>72.64535837278514</v>
      </c>
      <c r="J88" s="31">
        <f t="shared" si="48"/>
        <v>6.2770700043903922</v>
      </c>
      <c r="K88" s="31">
        <f>(I88*1000)/'Propiedades físicas'!$F$10</f>
        <v>474.53155839709598</v>
      </c>
      <c r="L88" s="31">
        <f t="shared" si="49"/>
        <v>67.79022262815657</v>
      </c>
      <c r="M88" s="31">
        <f t="shared" si="50"/>
        <v>406.74133576893939</v>
      </c>
      <c r="N88" s="31">
        <f t="shared" si="51"/>
        <v>0.81674967021875389</v>
      </c>
      <c r="O88" s="32">
        <f t="shared" si="52"/>
        <v>4.9004980213125231</v>
      </c>
      <c r="P88" s="33">
        <f t="shared" si="53"/>
        <v>0.12681195275603652</v>
      </c>
      <c r="Q88" s="31">
        <f t="shared" si="54"/>
        <v>3.1354203717632241</v>
      </c>
      <c r="R88" s="31">
        <f t="shared" si="55"/>
        <v>0.10712260123478999</v>
      </c>
      <c r="S88" s="31">
        <f t="shared" si="56"/>
        <v>1.765077649549299</v>
      </c>
      <c r="T88" s="31">
        <f t="shared" si="57"/>
        <v>9.0490300369273191E-2</v>
      </c>
      <c r="U88" s="31">
        <f t="shared" si="58"/>
        <v>0.49232481585865423</v>
      </c>
      <c r="V88" s="47">
        <f t="shared" si="70"/>
        <v>1.2558076874869637E-4</v>
      </c>
      <c r="W88" s="31">
        <f t="shared" si="59"/>
        <v>0.84473583843373701</v>
      </c>
      <c r="X88" s="34">
        <f>(S88*H88*'Propiedades físicas'!$F$5*60*24*365)/(1000000)</f>
        <v>22674.531422080778</v>
      </c>
      <c r="Y88" s="34">
        <f>(U88*H88*'Propiedades físicas'!$F$7*60*24*365)/(1000000)</f>
        <v>1977.8695711185155</v>
      </c>
      <c r="Z88" s="31">
        <f t="shared" si="71"/>
        <v>10.525392078751031</v>
      </c>
      <c r="AA88" s="31">
        <f t="shared" si="72"/>
        <v>260.23989085634759</v>
      </c>
      <c r="AB88" s="31">
        <f t="shared" si="72"/>
        <v>8.8911759024875696</v>
      </c>
      <c r="AC88" s="31">
        <f t="shared" si="72"/>
        <v>146.50144491259181</v>
      </c>
      <c r="AD88" s="31">
        <f t="shared" si="72"/>
        <v>7.5106949306496746</v>
      </c>
      <c r="AE88" s="31">
        <f t="shared" si="46"/>
        <v>40.8629597162683</v>
      </c>
      <c r="AF88" s="31">
        <f t="shared" si="73"/>
        <v>474.53155839709598</v>
      </c>
      <c r="AG88" s="31">
        <f t="shared" si="74"/>
        <v>2.2180594509466123E-2</v>
      </c>
      <c r="AH88" s="31">
        <f t="shared" si="75"/>
        <v>0.5484142966916743</v>
      </c>
      <c r="AI88" s="31">
        <f t="shared" si="75"/>
        <v>1.8736743099912617E-2</v>
      </c>
      <c r="AJ88" s="31">
        <f t="shared" si="75"/>
        <v>0.30872856045118274</v>
      </c>
      <c r="AK88" s="31">
        <f t="shared" si="75"/>
        <v>1.5827598392022222E-2</v>
      </c>
      <c r="AL88" s="31">
        <f t="shared" si="47"/>
        <v>8.6112206855741905E-2</v>
      </c>
      <c r="AM88" s="31">
        <f t="shared" si="76"/>
        <v>0.99999999999999989</v>
      </c>
      <c r="AN88" s="31">
        <f>(Z88*'Propiedades físicas'!$F$4)/1000</f>
        <v>9.2558192862120805</v>
      </c>
      <c r="AO88" s="31">
        <f>(AA88*'Propiedades físicas'!$F$6)/1000</f>
        <v>8.3380861030373765</v>
      </c>
      <c r="AP88" s="31">
        <f>(AB88*'Propiedades físicas'!$F$9)/1000</f>
        <v>5.4854109730397056</v>
      </c>
      <c r="AQ88" s="31">
        <f>(AC88*'Propiedades físicas'!$F$5)/1000</f>
        <v>43.140280483410912</v>
      </c>
      <c r="AR88" s="31">
        <f>(AD88*'Propiedades físicas'!$F$8)/1000</f>
        <v>2.6626915668139217</v>
      </c>
      <c r="AS88" s="31">
        <f>(AE88*'Propiedades físicas'!$F$7)/1000</f>
        <v>3.7630699602711477</v>
      </c>
      <c r="AT88" s="31">
        <f t="shared" si="77"/>
        <v>72.64535837278514</v>
      </c>
      <c r="AU88" s="31">
        <f t="shared" si="78"/>
        <v>0.12741102106916652</v>
      </c>
      <c r="AV88" s="31">
        <f t="shared" si="81"/>
        <v>0.11477796090219362</v>
      </c>
      <c r="AW88" s="31">
        <f t="shared" si="81"/>
        <v>7.5509448861011949E-2</v>
      </c>
      <c r="AX88" s="31">
        <f t="shared" si="81"/>
        <v>0.59384772062150626</v>
      </c>
      <c r="AY88" s="31">
        <f t="shared" si="81"/>
        <v>3.6653292467085354E-2</v>
      </c>
      <c r="AZ88" s="31">
        <f t="shared" si="45"/>
        <v>5.1800556079036324E-2</v>
      </c>
      <c r="BA88" s="31">
        <f t="shared" si="79"/>
        <v>1</v>
      </c>
      <c r="BB88" s="34">
        <f>AU88*'Propiedades físicas'!$C$4+'Diseño reactor'!AV88*'Propiedades físicas'!$C$5+'Diseño reactor'!AW88*'Propiedades físicas'!$C$8+'Diseño reactor'!AX88*'Propiedades físicas'!$C$9+'Diseño reactor'!AY88*'Propiedades físicas'!$C$7+'Diseño reactor'!AZ88*'Propiedades físicas'!$C$6</f>
        <v>888.07564911388317</v>
      </c>
      <c r="BC88" s="45">
        <f>AU88*'Propiedades físicas'!$L$4+'Diseño reactor'!AV88*'Propiedades físicas'!$L$5+'Diseño reactor'!AW88*'Propiedades físicas'!$L$8+AX88*'Propiedades físicas'!$L$9+'Diseño reactor'!AY88*'Propiedades físicas'!$L$7+'Diseño reactor'!AZ88*'Propiedades físicas'!$L$6</f>
        <v>1.6854934082747823</v>
      </c>
      <c r="BD88" s="29">
        <f t="shared" si="60"/>
        <v>9.2185552498363368</v>
      </c>
      <c r="BE88" s="58">
        <f t="shared" si="61"/>
        <v>52.195179128469746</v>
      </c>
      <c r="BF88" s="30">
        <f>AU88*'Propiedades físicas'!$I$4+'Diseño reactor'!AV88*'Propiedades físicas'!$I$5+'Diseño reactor'!AW88*'Propiedades físicas'!$I$8+'Diseño reactor'!AX88*'Propiedades físicas'!$I$9+'Diseño reactor'!AY88*'Propiedades físicas'!$I$7+'Diseño reactor'!AZ88*'Propiedades físicas'!$I$6</f>
        <v>1.4659922241938531E-2</v>
      </c>
      <c r="BG88" s="24">
        <f>AU88*'Propiedades físicas'!$O$4+'Diseño reactor'!AV88*'Propiedades físicas'!$O$5+'Diseño reactor'!AW88*'Propiedades físicas'!$O$8+'Diseño reactor'!AX88*'Propiedades físicas'!$O$9+'Diseño reactor'!AY88*'Propiedades físicas'!$O$7+'Diseño reactor'!AZ88*'Propiedades físicas'!$O$6</f>
        <v>0.14107759618834495</v>
      </c>
      <c r="BH88" s="54">
        <f t="shared" si="62"/>
        <v>56876.451708624882</v>
      </c>
      <c r="BI88" s="34">
        <f t="shared" si="80"/>
        <v>175.14618176241365</v>
      </c>
      <c r="BJ88" s="27">
        <f t="shared" si="63"/>
        <v>5130.3490112727504</v>
      </c>
      <c r="BK88" s="34">
        <f t="shared" si="64"/>
        <v>556.75177393662443</v>
      </c>
      <c r="BL88" s="27">
        <f t="shared" si="65"/>
        <v>105.2548604162812</v>
      </c>
      <c r="BM88" s="34">
        <f t="shared" si="66"/>
        <v>1.1054421768707483</v>
      </c>
      <c r="BN88" s="45">
        <f t="shared" si="67"/>
        <v>86.544787500529182</v>
      </c>
      <c r="BO88" s="45">
        <f t="shared" si="68"/>
        <v>25.872973804255366</v>
      </c>
      <c r="BP88" s="66">
        <f t="shared" si="69"/>
        <v>6.7846969544535192</v>
      </c>
    </row>
    <row r="89" spans="8:68">
      <c r="H89" s="68">
        <v>84</v>
      </c>
      <c r="I89" s="31">
        <f>('Propiedades físicas'!$C$10*'Diseño reactor'!H89)/1000</f>
        <v>73.520603654384956</v>
      </c>
      <c r="J89" s="31">
        <f t="shared" si="48"/>
        <v>6.2023429805286021</v>
      </c>
      <c r="K89" s="31">
        <f>(I89*1000)/'Propiedades físicas'!$F$10</f>
        <v>480.2488060886273</v>
      </c>
      <c r="L89" s="31">
        <f t="shared" si="49"/>
        <v>68.606972298375325</v>
      </c>
      <c r="M89" s="31">
        <f t="shared" si="50"/>
        <v>411.64183379025195</v>
      </c>
      <c r="N89" s="31">
        <f t="shared" si="51"/>
        <v>0.81674967021875389</v>
      </c>
      <c r="O89" s="32">
        <f t="shared" si="52"/>
        <v>4.9004980213125231</v>
      </c>
      <c r="P89" s="33">
        <f t="shared" si="53"/>
        <v>0.12810017668647408</v>
      </c>
      <c r="Q89" s="31">
        <f t="shared" si="54"/>
        <v>3.141635582956142</v>
      </c>
      <c r="R89" s="31">
        <f t="shared" si="55"/>
        <v>0.10800876328839977</v>
      </c>
      <c r="S89" s="31">
        <f t="shared" si="56"/>
        <v>1.7588624383563816</v>
      </c>
      <c r="T89" s="31">
        <f t="shared" si="57"/>
        <v>9.1068515663658381E-2</v>
      </c>
      <c r="U89" s="31">
        <f t="shared" si="58"/>
        <v>0.48957221458022177</v>
      </c>
      <c r="V89" s="47">
        <f t="shared" si="70"/>
        <v>1.2685648565068306E-4</v>
      </c>
      <c r="W89" s="31">
        <f t="shared" si="59"/>
        <v>0.84315858168370672</v>
      </c>
      <c r="X89" s="34">
        <f>(S89*H89*'Propiedades físicas'!$F$5*60*24*365)/(1000000)</f>
        <v>22866.91478402567</v>
      </c>
      <c r="Y89" s="34">
        <f>(U89*H89*'Propiedades físicas'!$F$7*60*24*365)/(1000000)</f>
        <v>1990.5077702586759</v>
      </c>
      <c r="Z89" s="31">
        <f t="shared" si="71"/>
        <v>10.760414841663822</v>
      </c>
      <c r="AA89" s="31">
        <f t="shared" si="72"/>
        <v>263.89738896831591</v>
      </c>
      <c r="AB89" s="31">
        <f t="shared" si="72"/>
        <v>9.0727361162255811</v>
      </c>
      <c r="AC89" s="31">
        <f t="shared" si="72"/>
        <v>147.74444482193604</v>
      </c>
      <c r="AD89" s="31">
        <f t="shared" si="72"/>
        <v>7.6497553157473037</v>
      </c>
      <c r="AE89" s="31">
        <f t="shared" si="46"/>
        <v>41.124066024738632</v>
      </c>
      <c r="AF89" s="31">
        <f t="shared" si="73"/>
        <v>480.2488060886273</v>
      </c>
      <c r="AG89" s="31">
        <f t="shared" si="74"/>
        <v>2.2405916902327596E-2</v>
      </c>
      <c r="AH89" s="31">
        <f t="shared" si="75"/>
        <v>0.54950139515727414</v>
      </c>
      <c r="AI89" s="31">
        <f t="shared" si="75"/>
        <v>1.8891741116689537E-2</v>
      </c>
      <c r="AJ89" s="31">
        <f t="shared" si="75"/>
        <v>0.30764146198558295</v>
      </c>
      <c r="AK89" s="31">
        <f t="shared" si="75"/>
        <v>1.5928733645483719E-2</v>
      </c>
      <c r="AL89" s="31">
        <f t="shared" si="47"/>
        <v>8.5630751192642032E-2</v>
      </c>
      <c r="AM89" s="31">
        <f t="shared" si="76"/>
        <v>1</v>
      </c>
      <c r="AN89" s="31">
        <f>(Z89*'Propiedades físicas'!$F$4)/1000</f>
        <v>9.462493603462331</v>
      </c>
      <c r="AO89" s="31">
        <f>(AA89*'Propiedades físicas'!$F$6)/1000</f>
        <v>8.4552723425448413</v>
      </c>
      <c r="AP89" s="31">
        <f>(AB89*'Propiedades físicas'!$F$9)/1000</f>
        <v>5.5974245469053709</v>
      </c>
      <c r="AQ89" s="31">
        <f>(AC89*'Propiedades físicas'!$F$5)/1000</f>
        <v>43.50630666671551</v>
      </c>
      <c r="AR89" s="31">
        <f>(AD89*'Propiedades físicas'!$F$8)/1000</f>
        <v>2.7119912545387335</v>
      </c>
      <c r="AS89" s="31">
        <f>(AE89*'Propiedades físicas'!$F$7)/1000</f>
        <v>3.7871152402181805</v>
      </c>
      <c r="AT89" s="31">
        <f t="shared" si="77"/>
        <v>73.520603654384971</v>
      </c>
      <c r="AU89" s="31">
        <f t="shared" si="78"/>
        <v>0.12870533065730563</v>
      </c>
      <c r="AV89" s="31">
        <f t="shared" si="81"/>
        <v>0.11500548039965047</v>
      </c>
      <c r="AW89" s="31">
        <f t="shared" si="81"/>
        <v>7.6134093963896948E-2</v>
      </c>
      <c r="AX89" s="31">
        <f t="shared" si="81"/>
        <v>0.59175665737506056</v>
      </c>
      <c r="AY89" s="31">
        <f t="shared" si="81"/>
        <v>3.6887499826410673E-2</v>
      </c>
      <c r="AZ89" s="31">
        <f t="shared" si="45"/>
        <v>5.1510937777675694E-2</v>
      </c>
      <c r="BA89" s="31">
        <f t="shared" si="79"/>
        <v>1</v>
      </c>
      <c r="BB89" s="34">
        <f>AU89*'Propiedades físicas'!$C$4+'Diseño reactor'!AV89*'Propiedades físicas'!$C$5+'Diseño reactor'!AW89*'Propiedades físicas'!$C$8+'Diseño reactor'!AX89*'Propiedades físicas'!$C$9+'Diseño reactor'!AY89*'Propiedades físicas'!$C$7+'Diseño reactor'!AZ89*'Propiedades físicas'!$C$6</f>
        <v>888.00839881352374</v>
      </c>
      <c r="BC89" s="45">
        <f>AU89*'Propiedades físicas'!$L$4+'Diseño reactor'!AV89*'Propiedades físicas'!$L$5+'Diseño reactor'!AW89*'Propiedades físicas'!$L$8+AX89*'Propiedades físicas'!$L$9+'Diseño reactor'!AY89*'Propiedades físicas'!$L$7+'Diseño reactor'!AZ89*'Propiedades físicas'!$L$6</f>
        <v>1.6864838374052236</v>
      </c>
      <c r="BD89" s="29">
        <f t="shared" si="60"/>
        <v>9.1966354428821351</v>
      </c>
      <c r="BE89" s="58">
        <f t="shared" si="61"/>
        <v>52.132350524464357</v>
      </c>
      <c r="BF89" s="30">
        <f>AU89*'Propiedades físicas'!$I$4+'Diseño reactor'!AV89*'Propiedades físicas'!$I$5+'Diseño reactor'!AW89*'Propiedades físicas'!$I$8+'Diseño reactor'!AX89*'Propiedades físicas'!$I$9+'Diseño reactor'!AY89*'Propiedades físicas'!$I$7+'Diseño reactor'!AZ89*'Propiedades físicas'!$I$6</f>
        <v>1.4686600656536101E-2</v>
      </c>
      <c r="BG89" s="24">
        <f>AU89*'Propiedades físicas'!$O$4+'Diseño reactor'!AV89*'Propiedades físicas'!$O$5+'Diseño reactor'!AW89*'Propiedades físicas'!$O$8+'Diseño reactor'!AX89*'Propiedades físicas'!$O$9+'Diseño reactor'!AY89*'Propiedades físicas'!$O$7+'Diseño reactor'!AZ89*'Propiedades físicas'!$O$6</f>
        <v>0.14108070777736786</v>
      </c>
      <c r="BH89" s="54">
        <f t="shared" si="62"/>
        <v>56768.835647136897</v>
      </c>
      <c r="BI89" s="34">
        <f t="shared" si="80"/>
        <v>175.56415064743865</v>
      </c>
      <c r="BJ89" s="27">
        <f t="shared" si="63"/>
        <v>5127.9481735197969</v>
      </c>
      <c r="BK89" s="34">
        <f t="shared" si="64"/>
        <v>556.50350597371823</v>
      </c>
      <c r="BL89" s="27">
        <f t="shared" si="65"/>
        <v>105.24598397552079</v>
      </c>
      <c r="BM89" s="34">
        <f t="shared" si="66"/>
        <v>1.1054421768707483</v>
      </c>
      <c r="BN89" s="45">
        <f t="shared" si="67"/>
        <v>87.059017529234097</v>
      </c>
      <c r="BO89" s="45">
        <f t="shared" si="68"/>
        <v>26.066368996283856</v>
      </c>
      <c r="BP89" s="66">
        <f t="shared" si="69"/>
        <v>6.7841831773800347</v>
      </c>
    </row>
    <row r="90" spans="8:68">
      <c r="H90" s="68">
        <v>85</v>
      </c>
      <c r="I90" s="31">
        <f>('Propiedades físicas'!$C$10*'Diseño reactor'!H90)/1000</f>
        <v>74.395848935984773</v>
      </c>
      <c r="J90" s="31">
        <f t="shared" si="48"/>
        <v>6.1293742395812068</v>
      </c>
      <c r="K90" s="31">
        <f>(I90*1000)/'Propiedades físicas'!$F$10</f>
        <v>485.96605378015852</v>
      </c>
      <c r="L90" s="31">
        <f t="shared" si="49"/>
        <v>69.423721968594066</v>
      </c>
      <c r="M90" s="31">
        <f t="shared" si="50"/>
        <v>416.5423318115644</v>
      </c>
      <c r="N90" s="31">
        <f t="shared" si="51"/>
        <v>0.81674967021875367</v>
      </c>
      <c r="O90" s="32">
        <f t="shared" si="52"/>
        <v>4.9004980213125222</v>
      </c>
      <c r="P90" s="33">
        <f t="shared" si="53"/>
        <v>0.12938359894268167</v>
      </c>
      <c r="Q90" s="31">
        <f t="shared" si="54"/>
        <v>3.1478133650874236</v>
      </c>
      <c r="R90" s="31">
        <f t="shared" si="55"/>
        <v>0.10888758126951002</v>
      </c>
      <c r="S90" s="31">
        <f t="shared" si="56"/>
        <v>1.7526846562250988</v>
      </c>
      <c r="T90" s="31">
        <f t="shared" si="57"/>
        <v>9.1638395064097031E-2</v>
      </c>
      <c r="U90" s="31">
        <f t="shared" si="58"/>
        <v>0.486840094942465</v>
      </c>
      <c r="V90" s="47">
        <f t="shared" si="70"/>
        <v>1.2812744749663622E-4</v>
      </c>
      <c r="W90" s="31">
        <f t="shared" si="59"/>
        <v>0.84158720393725006</v>
      </c>
      <c r="X90" s="34">
        <f>(S90*H90*'Propiedades físicas'!$F$5*60*24*365)/(1000000)</f>
        <v>23057.866653904392</v>
      </c>
      <c r="Y90" s="34">
        <f>(U90*H90*'Propiedades físicas'!$F$7*60*24*365)/(1000000)</f>
        <v>2002.9637696391085</v>
      </c>
      <c r="Z90" s="31">
        <f t="shared" si="71"/>
        <v>10.997605910127943</v>
      </c>
      <c r="AA90" s="31">
        <f t="shared" si="72"/>
        <v>267.56413603243101</v>
      </c>
      <c r="AB90" s="31">
        <f t="shared" si="72"/>
        <v>9.2554444079083513</v>
      </c>
      <c r="AC90" s="31">
        <f t="shared" si="72"/>
        <v>148.97819577913342</v>
      </c>
      <c r="AD90" s="31">
        <f t="shared" si="72"/>
        <v>7.7892635804482477</v>
      </c>
      <c r="AE90" s="31">
        <f t="shared" si="46"/>
        <v>41.381408070109522</v>
      </c>
      <c r="AF90" s="31">
        <f t="shared" si="73"/>
        <v>485.96605378015846</v>
      </c>
      <c r="AG90" s="31">
        <f t="shared" si="74"/>
        <v>2.2630399437535701E-2</v>
      </c>
      <c r="AH90" s="31">
        <f t="shared" si="75"/>
        <v>0.55058194693053975</v>
      </c>
      <c r="AI90" s="31">
        <f t="shared" si="75"/>
        <v>1.9045454586618788E-2</v>
      </c>
      <c r="AJ90" s="31">
        <f t="shared" si="75"/>
        <v>0.30656091021231752</v>
      </c>
      <c r="AK90" s="31">
        <f t="shared" si="75"/>
        <v>1.6028410873266383E-2</v>
      </c>
      <c r="AL90" s="31">
        <f t="shared" si="47"/>
        <v>8.5152877959721984E-2</v>
      </c>
      <c r="AM90" s="31">
        <f t="shared" si="76"/>
        <v>1.0000000000000002</v>
      </c>
      <c r="AN90" s="31">
        <f>(Z90*'Propiedades físicas'!$F$4)/1000</f>
        <v>9.6710746852483105</v>
      </c>
      <c r="AO90" s="31">
        <f>(AA90*'Propiedades físicas'!$F$6)/1000</f>
        <v>8.5727549184790899</v>
      </c>
      <c r="AP90" s="31">
        <f>(AB90*'Propiedades físicas'!$F$9)/1000</f>
        <v>5.7101464274590574</v>
      </c>
      <c r="AQ90" s="31">
        <f>(AC90*'Propiedades físicas'!$F$5)/1000</f>
        <v>43.869609311081419</v>
      </c>
      <c r="AR90" s="31">
        <f>(AD90*'Propiedades físicas'!$F$8)/1000</f>
        <v>2.7614497245405119</v>
      </c>
      <c r="AS90" s="31">
        <f>(AE90*'Propiedades físicas'!$F$7)/1000</f>
        <v>3.810813869176386</v>
      </c>
      <c r="AT90" s="31">
        <f t="shared" si="77"/>
        <v>74.395848935984773</v>
      </c>
      <c r="AU90" s="31">
        <f t="shared" si="78"/>
        <v>0.12999481588777834</v>
      </c>
      <c r="AV90" s="31">
        <f t="shared" si="81"/>
        <v>0.11523162973589654</v>
      </c>
      <c r="AW90" s="31">
        <f t="shared" si="81"/>
        <v>7.6753562317333782E-2</v>
      </c>
      <c r="AX90" s="31">
        <f t="shared" si="81"/>
        <v>0.58967818686805773</v>
      </c>
      <c r="AY90" s="31">
        <f t="shared" si="81"/>
        <v>3.7118330713809718E-2</v>
      </c>
      <c r="AZ90" s="31">
        <f t="shared" si="45"/>
        <v>5.1223474477123963E-2</v>
      </c>
      <c r="BA90" s="31">
        <f t="shared" si="79"/>
        <v>1.0000000000000002</v>
      </c>
      <c r="BB90" s="34">
        <f>AU90*'Propiedades físicas'!$C$4+'Diseño reactor'!AV90*'Propiedades físicas'!$C$5+'Diseño reactor'!AW90*'Propiedades físicas'!$C$8+'Diseño reactor'!AX90*'Propiedades físicas'!$C$9+'Diseño reactor'!AY90*'Propiedades físicas'!$C$7+'Diseño reactor'!AZ90*'Propiedades físicas'!$C$6</f>
        <v>887.94162880921749</v>
      </c>
      <c r="BC90" s="45">
        <f>AU90*'Propiedades físicas'!$L$4+'Diseño reactor'!AV90*'Propiedades físicas'!$L$5+'Diseño reactor'!AW90*'Propiedades físicas'!$L$8+AX90*'Propiedades físicas'!$L$9+'Diseño reactor'!AY90*'Propiedades físicas'!$L$7+'Diseño reactor'!AZ90*'Propiedades físicas'!$L$6</f>
        <v>1.6874709849634135</v>
      </c>
      <c r="BD90" s="29">
        <f t="shared" si="60"/>
        <v>9.1748158387780077</v>
      </c>
      <c r="BE90" s="58">
        <f t="shared" si="61"/>
        <v>52.070593103639702</v>
      </c>
      <c r="BF90" s="30">
        <f>AU90*'Propiedades físicas'!$I$4+'Diseño reactor'!AV90*'Propiedades físicas'!$I$5+'Diseño reactor'!AW90*'Propiedades físicas'!$I$8+'Diseño reactor'!AX90*'Propiedades físicas'!$I$9+'Diseño reactor'!AY90*'Propiedades físicas'!$I$7+'Diseño reactor'!AZ90*'Propiedades físicas'!$I$6</f>
        <v>1.4713096857427886E-2</v>
      </c>
      <c r="BG90" s="24">
        <f>AU90*'Propiedades físicas'!$O$4+'Diseño reactor'!AV90*'Propiedades físicas'!$O$5+'Diseño reactor'!AW90*'Propiedades físicas'!$O$8+'Diseño reactor'!AX90*'Propiedades físicas'!$O$9+'Diseño reactor'!AY90*'Propiedades físicas'!$O$7+'Diseño reactor'!AZ90*'Propiedades físicas'!$O$6</f>
        <v>0.14108399890233994</v>
      </c>
      <c r="BH90" s="54">
        <f t="shared" si="62"/>
        <v>56662.342221311155</v>
      </c>
      <c r="BI90" s="34">
        <f t="shared" si="80"/>
        <v>175.97973008301338</v>
      </c>
      <c r="BJ90" s="27">
        <f t="shared" si="63"/>
        <v>5125.5709995066518</v>
      </c>
      <c r="BK90" s="34">
        <f t="shared" si="64"/>
        <v>556.25850251404756</v>
      </c>
      <c r="BL90" s="27">
        <f t="shared" si="65"/>
        <v>105.2372179538211</v>
      </c>
      <c r="BM90" s="34">
        <f t="shared" si="66"/>
        <v>1.1054421768707483</v>
      </c>
      <c r="BN90" s="45">
        <f t="shared" si="67"/>
        <v>87.57596853794675</v>
      </c>
      <c r="BO90" s="45">
        <f t="shared" si="68"/>
        <v>26.259045089148394</v>
      </c>
      <c r="BP90" s="66">
        <f t="shared" si="69"/>
        <v>6.7836730696596881</v>
      </c>
    </row>
    <row r="91" spans="8:68">
      <c r="H91" s="68">
        <v>86</v>
      </c>
      <c r="I91" s="31">
        <f>('Propiedades físicas'!$C$10*'Diseño reactor'!H91)/1000</f>
        <v>75.271094217584604</v>
      </c>
      <c r="J91" s="31">
        <f t="shared" si="48"/>
        <v>6.0581024460977035</v>
      </c>
      <c r="K91" s="31">
        <f>(I91*1000)/'Propiedades físicas'!$F$10</f>
        <v>491.68330147168984</v>
      </c>
      <c r="L91" s="31">
        <f t="shared" si="49"/>
        <v>70.240471638812835</v>
      </c>
      <c r="M91" s="31">
        <f t="shared" si="50"/>
        <v>421.44282983287701</v>
      </c>
      <c r="N91" s="31">
        <f t="shared" si="51"/>
        <v>0.81674967021875389</v>
      </c>
      <c r="O91" s="32">
        <f t="shared" si="52"/>
        <v>4.9004980213125231</v>
      </c>
      <c r="P91" s="33">
        <f t="shared" si="53"/>
        <v>0.13066224632107135</v>
      </c>
      <c r="Q91" s="31">
        <f t="shared" si="54"/>
        <v>3.1539540253907914</v>
      </c>
      <c r="R91" s="31">
        <f t="shared" si="55"/>
        <v>0.1097591186723076</v>
      </c>
      <c r="S91" s="31">
        <f t="shared" si="56"/>
        <v>1.7465439959217328</v>
      </c>
      <c r="T91" s="31">
        <f t="shared" si="57"/>
        <v>9.2200038426699854E-2</v>
      </c>
      <c r="U91" s="31">
        <f t="shared" si="58"/>
        <v>0.48412826679867516</v>
      </c>
      <c r="V91" s="47">
        <f t="shared" si="70"/>
        <v>1.293936808228085E-4</v>
      </c>
      <c r="W91" s="31">
        <f t="shared" si="59"/>
        <v>0.84002167238576853</v>
      </c>
      <c r="X91" s="34">
        <f>(S91*H91*'Propiedades físicas'!$F$5*60*24*365)/(1000000)</f>
        <v>23247.400321350851</v>
      </c>
      <c r="Y91" s="34">
        <f>(U91*H91*'Propiedades físicas'!$F$7*60*24*365)/(1000000)</f>
        <v>2015.2397518402911</v>
      </c>
      <c r="Z91" s="31">
        <f t="shared" si="71"/>
        <v>11.236953183612135</v>
      </c>
      <c r="AA91" s="31">
        <f t="shared" si="72"/>
        <v>271.24004618360806</v>
      </c>
      <c r="AB91" s="31">
        <f t="shared" si="72"/>
        <v>9.4392842058184545</v>
      </c>
      <c r="AC91" s="31">
        <f t="shared" si="72"/>
        <v>150.20278364926901</v>
      </c>
      <c r="AD91" s="31">
        <f t="shared" si="72"/>
        <v>7.9292033046961876</v>
      </c>
      <c r="AE91" s="31">
        <f t="shared" si="46"/>
        <v>41.635030944686065</v>
      </c>
      <c r="AF91" s="31">
        <f t="shared" si="73"/>
        <v>491.6833014716899</v>
      </c>
      <c r="AG91" s="31">
        <f t="shared" si="74"/>
        <v>2.2854046802033068E-2</v>
      </c>
      <c r="AH91" s="31">
        <f t="shared" si="75"/>
        <v>0.55165600574951701</v>
      </c>
      <c r="AI91" s="31">
        <f t="shared" si="75"/>
        <v>1.9197894615426449E-2</v>
      </c>
      <c r="AJ91" s="31">
        <f t="shared" si="75"/>
        <v>0.3054868513933402</v>
      </c>
      <c r="AK91" s="31">
        <f t="shared" si="75"/>
        <v>1.6126647541136262E-2</v>
      </c>
      <c r="AL91" s="31">
        <f t="shared" si="47"/>
        <v>8.4678553898547074E-2</v>
      </c>
      <c r="AM91" s="31">
        <f t="shared" si="76"/>
        <v>1</v>
      </c>
      <c r="AN91" s="31">
        <f>(Z91*'Propiedades físicas'!$F$4)/1000</f>
        <v>9.8815518906048396</v>
      </c>
      <c r="AO91" s="31">
        <f>(AA91*'Propiedades físicas'!$F$6)/1000</f>
        <v>8.6905310797228008</v>
      </c>
      <c r="AP91" s="31">
        <f>(AB91*'Propiedades físicas'!$F$9)/1000</f>
        <v>5.8235663907796953</v>
      </c>
      <c r="AQ91" s="31">
        <f>(AC91*'Propiedades físicas'!$F$5)/1000</f>
        <v>44.230213701200249</v>
      </c>
      <c r="AR91" s="31">
        <f>(AD91*'Propiedades físicas'!$F$8)/1000</f>
        <v>2.8110611555808913</v>
      </c>
      <c r="AS91" s="31">
        <f>(AE91*'Propiedades físicas'!$F$7)/1000</f>
        <v>3.8341699996961398</v>
      </c>
      <c r="AT91" s="31">
        <f t="shared" si="77"/>
        <v>75.271094217584618</v>
      </c>
      <c r="AU91" s="31">
        <f t="shared" si="78"/>
        <v>0.13127950368358454</v>
      </c>
      <c r="AV91" s="31">
        <f t="shared" si="81"/>
        <v>0.11545642015780001</v>
      </c>
      <c r="AW91" s="31">
        <f t="shared" si="81"/>
        <v>7.736789867762027E-2</v>
      </c>
      <c r="AX91" s="31">
        <f t="shared" si="81"/>
        <v>0.58761220573391526</v>
      </c>
      <c r="AY91" s="31">
        <f t="shared" si="81"/>
        <v>3.7345825576216733E-2</v>
      </c>
      <c r="AZ91" s="31">
        <f t="shared" si="45"/>
        <v>5.0938146170863181E-2</v>
      </c>
      <c r="BA91" s="31">
        <f t="shared" si="79"/>
        <v>1</v>
      </c>
      <c r="BB91" s="34">
        <f>AU91*'Propiedades físicas'!$C$4+'Diseño reactor'!AV91*'Propiedades físicas'!$C$5+'Diseño reactor'!AW91*'Propiedades físicas'!$C$8+'Diseño reactor'!AX91*'Propiedades físicas'!$C$9+'Diseño reactor'!AY91*'Propiedades físicas'!$C$7+'Diseño reactor'!AZ91*'Propiedades físicas'!$C$6</f>
        <v>887.87533476032831</v>
      </c>
      <c r="BC91" s="45">
        <f>AU91*'Propiedades físicas'!$L$4+'Diseño reactor'!AV91*'Propiedades físicas'!$L$5+'Diseño reactor'!AW91*'Propiedades físicas'!$L$8+AX91*'Propiedades físicas'!$L$9+'Diseño reactor'!AY91*'Propiedades físicas'!$L$7+'Diseño reactor'!AZ91*'Propiedades físicas'!$L$6</f>
        <v>1.6884548643772297</v>
      </c>
      <c r="BD91" s="29">
        <f t="shared" si="60"/>
        <v>9.1530957884493613</v>
      </c>
      <c r="BE91" s="58">
        <f t="shared" si="61"/>
        <v>52.009872295032295</v>
      </c>
      <c r="BF91" s="30">
        <f>AU91*'Propiedades físicas'!$I$4+'Diseño reactor'!AV91*'Propiedades físicas'!$I$5+'Diseño reactor'!AW91*'Propiedades físicas'!$I$8+'Diseño reactor'!AX91*'Propiedades físicas'!$I$9+'Diseño reactor'!AY91*'Propiedades físicas'!$I$7+'Diseño reactor'!AZ91*'Propiedades físicas'!$I$6</f>
        <v>1.4739412436751618E-2</v>
      </c>
      <c r="BG91" s="24">
        <f>AU91*'Propiedades físicas'!$O$4+'Diseño reactor'!AV91*'Propiedades físicas'!$O$5+'Diseño reactor'!AW91*'Propiedades físicas'!$O$8+'Diseño reactor'!AX91*'Propiedades físicas'!$O$9+'Diseño reactor'!AY91*'Propiedades físicas'!$O$7+'Diseño reactor'!AZ91*'Propiedades físicas'!$O$6</f>
        <v>0.14108746706065395</v>
      </c>
      <c r="BH91" s="54">
        <f t="shared" si="62"/>
        <v>56556.955041600944</v>
      </c>
      <c r="BI91" s="34">
        <f t="shared" si="80"/>
        <v>176.39293656180371</v>
      </c>
      <c r="BJ91" s="27">
        <f t="shared" si="63"/>
        <v>5123.2171726781571</v>
      </c>
      <c r="BK91" s="34">
        <f t="shared" si="64"/>
        <v>556.01671853446624</v>
      </c>
      <c r="BL91" s="27">
        <f t="shared" si="65"/>
        <v>105.22856098210103</v>
      </c>
      <c r="BM91" s="34">
        <f t="shared" si="66"/>
        <v>1.1054421768707483</v>
      </c>
      <c r="BN91" s="45">
        <f t="shared" si="67"/>
        <v>88.09562598275582</v>
      </c>
      <c r="BO91" s="45">
        <f t="shared" si="68"/>
        <v>26.451006083197893</v>
      </c>
      <c r="BP91" s="66">
        <f t="shared" si="69"/>
        <v>6.7831665981310003</v>
      </c>
    </row>
    <row r="92" spans="8:68">
      <c r="H92" s="68">
        <v>87</v>
      </c>
      <c r="I92" s="31">
        <f>('Propiedades físicas'!$C$10*'Diseño reactor'!H92)/1000</f>
        <v>76.146339499184421</v>
      </c>
      <c r="J92" s="31">
        <f t="shared" si="48"/>
        <v>5.9884690846483046</v>
      </c>
      <c r="K92" s="31">
        <f>(I92*1000)/'Propiedades físicas'!$F$10</f>
        <v>497.40054916322111</v>
      </c>
      <c r="L92" s="31">
        <f t="shared" si="49"/>
        <v>71.05722130903159</v>
      </c>
      <c r="M92" s="31">
        <f t="shared" si="50"/>
        <v>426.34332785418951</v>
      </c>
      <c r="N92" s="31">
        <f t="shared" si="51"/>
        <v>0.81674967021875389</v>
      </c>
      <c r="O92" s="32">
        <f t="shared" si="52"/>
        <v>4.9004980213125231</v>
      </c>
      <c r="P92" s="33">
        <f t="shared" si="53"/>
        <v>0.13193614541903725</v>
      </c>
      <c r="Q92" s="31">
        <f t="shared" si="54"/>
        <v>3.1600578679490794</v>
      </c>
      <c r="R92" s="31">
        <f t="shared" si="55"/>
        <v>0.11062343835253653</v>
      </c>
      <c r="S92" s="31">
        <f t="shared" si="56"/>
        <v>1.7404401533634444</v>
      </c>
      <c r="T92" s="31">
        <f t="shared" si="57"/>
        <v>9.275354433063257E-2</v>
      </c>
      <c r="U92" s="31">
        <f t="shared" si="58"/>
        <v>0.48143654211654752</v>
      </c>
      <c r="V92" s="47">
        <f t="shared" si="70"/>
        <v>1.3065521196836701E-4</v>
      </c>
      <c r="W92" s="31">
        <f t="shared" si="59"/>
        <v>0.83846195446433414</v>
      </c>
      <c r="X92" s="34">
        <f>(S92*H92*'Propiedades físicas'!$F$5*60*24*365)/(1000000)</f>
        <v>23435.528928219999</v>
      </c>
      <c r="Y92" s="34">
        <f>(U92*H92*'Propiedades físicas'!$F$7*60*24*365)/(1000000)</f>
        <v>2027.3378715321853</v>
      </c>
      <c r="Z92" s="31">
        <f t="shared" si="71"/>
        <v>11.478444651456241</v>
      </c>
      <c r="AA92" s="31">
        <f t="shared" si="72"/>
        <v>274.92503451156989</v>
      </c>
      <c r="AB92" s="31">
        <f t="shared" si="72"/>
        <v>9.6242391366706777</v>
      </c>
      <c r="AC92" s="31">
        <f t="shared" si="72"/>
        <v>151.41829334261965</v>
      </c>
      <c r="AD92" s="31">
        <f t="shared" si="72"/>
        <v>8.0695583567650342</v>
      </c>
      <c r="AE92" s="31">
        <f t="shared" si="46"/>
        <v>41.884979164139637</v>
      </c>
      <c r="AF92" s="31">
        <f t="shared" si="73"/>
        <v>497.40054916322106</v>
      </c>
      <c r="AG92" s="31">
        <f t="shared" si="74"/>
        <v>2.3076863647952289E-2</v>
      </c>
      <c r="AH92" s="31">
        <f t="shared" si="75"/>
        <v>0.55272362480113335</v>
      </c>
      <c r="AI92" s="31">
        <f t="shared" si="75"/>
        <v>1.9349072197169009E-2</v>
      </c>
      <c r="AJ92" s="31">
        <f t="shared" si="75"/>
        <v>0.30441923234172391</v>
      </c>
      <c r="AK92" s="31">
        <f t="shared" si="75"/>
        <v>1.622346089150984E-2</v>
      </c>
      <c r="AL92" s="31">
        <f t="shared" si="47"/>
        <v>8.4207746120511739E-2</v>
      </c>
      <c r="AM92" s="31">
        <f t="shared" si="76"/>
        <v>1</v>
      </c>
      <c r="AN92" s="31">
        <f>(Z92*'Propiedades físicas'!$F$4)/1000</f>
        <v>10.09391465759759</v>
      </c>
      <c r="AO92" s="31">
        <f>(AA92*'Propiedades físicas'!$F$6)/1000</f>
        <v>8.8085981057507006</v>
      </c>
      <c r="AP92" s="31">
        <f>(AB92*'Propiedades físicas'!$F$9)/1000</f>
        <v>5.9376743353689738</v>
      </c>
      <c r="AQ92" s="31">
        <f>(AC92*'Propiedades físicas'!$F$5)/1000</f>
        <v>44.58814484060121</v>
      </c>
      <c r="AR92" s="31">
        <f>(AD92*'Propiedades físicas'!$F$8)/1000</f>
        <v>2.8608198286403388</v>
      </c>
      <c r="AS92" s="31">
        <f>(AE92*'Propiedades físicas'!$F$7)/1000</f>
        <v>3.8571877312256193</v>
      </c>
      <c r="AT92" s="31">
        <f t="shared" si="77"/>
        <v>76.146339499184435</v>
      </c>
      <c r="AU92" s="31">
        <f t="shared" si="78"/>
        <v>0.13255942076776653</v>
      </c>
      <c r="AV92" s="31">
        <f t="shared" si="81"/>
        <v>0.11567986279688526</v>
      </c>
      <c r="AW92" s="31">
        <f t="shared" si="81"/>
        <v>7.797714735102361E-2</v>
      </c>
      <c r="AX92" s="31">
        <f t="shared" si="81"/>
        <v>0.58555861166614276</v>
      </c>
      <c r="AY92" s="31">
        <f t="shared" si="81"/>
        <v>3.7570024343336679E-2</v>
      </c>
      <c r="AZ92" s="31">
        <f t="shared" si="45"/>
        <v>5.0654933074845074E-2</v>
      </c>
      <c r="BA92" s="31">
        <f t="shared" si="79"/>
        <v>0.99999999999999989</v>
      </c>
      <c r="BB92" s="34">
        <f>AU92*'Propiedades físicas'!$C$4+'Diseño reactor'!AV92*'Propiedades físicas'!$C$5+'Diseño reactor'!AW92*'Propiedades físicas'!$C$8+'Diseño reactor'!AX92*'Propiedades físicas'!$C$9+'Diseño reactor'!AY92*'Propiedades físicas'!$C$7+'Diseño reactor'!AZ92*'Propiedades físicas'!$C$6</f>
        <v>887.80951237358681</v>
      </c>
      <c r="BC92" s="45">
        <f>AU92*'Propiedades físicas'!$L$4+'Diseño reactor'!AV92*'Propiedades físicas'!$L$5+'Diseño reactor'!AW92*'Propiedades físicas'!$L$8+AX92*'Propiedades físicas'!$L$9+'Diseño reactor'!AY92*'Propiedades físicas'!$L$7+'Diseño reactor'!AZ92*'Propiedades físicas'!$L$6</f>
        <v>1.689435489030285</v>
      </c>
      <c r="BD92" s="29">
        <f t="shared" si="60"/>
        <v>9.1314746480060709</v>
      </c>
      <c r="BE92" s="58">
        <f t="shared" si="61"/>
        <v>51.950155092841229</v>
      </c>
      <c r="BF92" s="30">
        <f>AU92*'Propiedades físicas'!$I$4+'Diseño reactor'!AV92*'Propiedades físicas'!$I$5+'Diseño reactor'!AW92*'Propiedades físicas'!$I$8+'Diseño reactor'!AX92*'Propiedades físicas'!$I$9+'Diseño reactor'!AY92*'Propiedades físicas'!$I$7+'Diseño reactor'!AZ92*'Propiedades físicas'!$I$6</f>
        <v>1.4765548969710546E-2</v>
      </c>
      <c r="BG92" s="24">
        <f>AU92*'Propiedades físicas'!$O$4+'Diseño reactor'!AV92*'Propiedades físicas'!$O$5+'Diseño reactor'!AW92*'Propiedades físicas'!$O$8+'Diseño reactor'!AX92*'Propiedades físicas'!$O$9+'Diseño reactor'!AY92*'Propiedades físicas'!$O$7+'Diseño reactor'!AZ92*'Propiedades físicas'!$O$6</f>
        <v>0.14109110978264072</v>
      </c>
      <c r="BH92" s="54">
        <f t="shared" si="62"/>
        <v>56452.658030347775</v>
      </c>
      <c r="BI92" s="34">
        <f t="shared" si="80"/>
        <v>176.80378645311885</v>
      </c>
      <c r="BJ92" s="27">
        <f t="shared" si="63"/>
        <v>5120.8863819660146</v>
      </c>
      <c r="BK92" s="34">
        <f t="shared" si="64"/>
        <v>555.77810977107447</v>
      </c>
      <c r="BL92" s="27">
        <f t="shared" si="65"/>
        <v>105.22001171118698</v>
      </c>
      <c r="BM92" s="34">
        <f t="shared" si="66"/>
        <v>1.1054421768707483</v>
      </c>
      <c r="BN92" s="45">
        <f t="shared" si="67"/>
        <v>88.617975411438977</v>
      </c>
      <c r="BO92" s="45">
        <f t="shared" si="68"/>
        <v>26.642255949186151</v>
      </c>
      <c r="BP92" s="66">
        <f t="shared" si="69"/>
        <v>6.7826637299943666</v>
      </c>
    </row>
    <row r="93" spans="8:68">
      <c r="H93" s="68">
        <v>88</v>
      </c>
      <c r="I93" s="31">
        <f>('Propiedades físicas'!$C$10*'Diseño reactor'!H93)/1000</f>
        <v>77.021584780784238</v>
      </c>
      <c r="J93" s="31">
        <f t="shared" si="48"/>
        <v>5.9204182995954833</v>
      </c>
      <c r="K93" s="31">
        <f>(I93*1000)/'Propiedades físicas'!$F$10</f>
        <v>503.11779685475233</v>
      </c>
      <c r="L93" s="31">
        <f t="shared" si="49"/>
        <v>71.873970979250331</v>
      </c>
      <c r="M93" s="31">
        <f t="shared" si="50"/>
        <v>431.24382587550195</v>
      </c>
      <c r="N93" s="31">
        <f t="shared" si="51"/>
        <v>0.81674967021875378</v>
      </c>
      <c r="O93" s="32">
        <f t="shared" si="52"/>
        <v>4.9004980213125222</v>
      </c>
      <c r="P93" s="33">
        <f t="shared" si="53"/>
        <v>0.13320532263679977</v>
      </c>
      <c r="Q93" s="31">
        <f t="shared" si="54"/>
        <v>3.166125193732769</v>
      </c>
      <c r="R93" s="31">
        <f t="shared" si="55"/>
        <v>0.11148060253495809</v>
      </c>
      <c r="S93" s="31">
        <f t="shared" si="56"/>
        <v>1.7343728275797539</v>
      </c>
      <c r="T93" s="31">
        <f t="shared" si="57"/>
        <v>9.3299010096192084E-2</v>
      </c>
      <c r="U93" s="31">
        <f t="shared" si="58"/>
        <v>0.47876473495080385</v>
      </c>
      <c r="V93" s="47">
        <f t="shared" si="70"/>
        <v>1.3191206707721919E-4</v>
      </c>
      <c r="W93" s="31">
        <f t="shared" si="59"/>
        <v>0.83690801784943136</v>
      </c>
      <c r="X93" s="34">
        <f>(S93*H93*'Propiedades físicas'!$F$5*60*24*365)/(1000000)</f>
        <v>23622.265470501527</v>
      </c>
      <c r="Y93" s="34">
        <f>(U93*H93*'Propiedades físicas'!$F$7*60*24*365)/(1000000)</f>
        <v>2039.2602558693395</v>
      </c>
      <c r="Z93" s="31">
        <f t="shared" si="71"/>
        <v>11.722068392038379</v>
      </c>
      <c r="AA93" s="31">
        <f t="shared" si="72"/>
        <v>278.61901704848367</v>
      </c>
      <c r="AB93" s="31">
        <f t="shared" si="72"/>
        <v>9.8102930230763121</v>
      </c>
      <c r="AC93" s="31">
        <f t="shared" si="72"/>
        <v>152.62480882701834</v>
      </c>
      <c r="AD93" s="31">
        <f t="shared" si="72"/>
        <v>8.2103128884649035</v>
      </c>
      <c r="AE93" s="31">
        <f t="shared" si="46"/>
        <v>42.13129667567074</v>
      </c>
      <c r="AF93" s="31">
        <f t="shared" si="73"/>
        <v>503.11779685475233</v>
      </c>
      <c r="AG93" s="31">
        <f t="shared" si="74"/>
        <v>2.3298854592938366E-2</v>
      </c>
      <c r="AH93" s="31">
        <f t="shared" si="75"/>
        <v>0.55378485672793565</v>
      </c>
      <c r="AI93" s="31">
        <f t="shared" si="75"/>
        <v>1.9498998215538171E-2</v>
      </c>
      <c r="AJ93" s="31">
        <f t="shared" si="75"/>
        <v>0.3033580004149215</v>
      </c>
      <c r="AK93" s="31">
        <f t="shared" si="75"/>
        <v>1.6318867946615655E-2</v>
      </c>
      <c r="AL93" s="31">
        <f t="shared" si="47"/>
        <v>8.3740422102050668E-2</v>
      </c>
      <c r="AM93" s="31">
        <f t="shared" si="76"/>
        <v>1</v>
      </c>
      <c r="AN93" s="31">
        <f>(Z93*'Propiedades físicas'!$F$4)/1000</f>
        <v>10.30815250259071</v>
      </c>
      <c r="AO93" s="31">
        <f>(AA93*'Propiedades físicas'!$F$6)/1000</f>
        <v>8.9269533062334165</v>
      </c>
      <c r="AP93" s="31">
        <f>(AB93*'Propiedades físicas'!$F$9)/1000</f>
        <v>6.0524602805869296</v>
      </c>
      <c r="AQ93" s="31">
        <f>(AC93*'Propiedades físicas'!$F$5)/1000</f>
        <v>44.943427455292095</v>
      </c>
      <c r="AR93" s="31">
        <f>(AD93*'Propiedades físicas'!$F$8)/1000</f>
        <v>2.9107201252185764</v>
      </c>
      <c r="AS93" s="31">
        <f>(AE93*'Propiedades físicas'!$F$7)/1000</f>
        <v>3.8798711108625183</v>
      </c>
      <c r="AT93" s="31">
        <f t="shared" si="77"/>
        <v>77.021584780784252</v>
      </c>
      <c r="AU93" s="31">
        <f t="shared" si="78"/>
        <v>0.13383459366526099</v>
      </c>
      <c r="AV93" s="31">
        <f t="shared" si="81"/>
        <v>0.1159019686707428</v>
      </c>
      <c r="AW93" s="31">
        <f t="shared" si="81"/>
        <v>7.8581352199038737E-2</v>
      </c>
      <c r="AX93" s="31">
        <f t="shared" si="81"/>
        <v>0.58351730340538011</v>
      </c>
      <c r="AY93" s="31">
        <f t="shared" si="81"/>
        <v>3.7790966434966919E-2</v>
      </c>
      <c r="AZ93" s="31">
        <f t="shared" si="45"/>
        <v>5.0373815624610324E-2</v>
      </c>
      <c r="BA93" s="31">
        <f t="shared" si="79"/>
        <v>0.99999999999999978</v>
      </c>
      <c r="BB93" s="34">
        <f>AU93*'Propiedades físicas'!$C$4+'Diseño reactor'!AV93*'Propiedades físicas'!$C$5+'Diseño reactor'!AW93*'Propiedades físicas'!$C$8+'Diseño reactor'!AX93*'Propiedades físicas'!$C$9+'Diseño reactor'!AY93*'Propiedades físicas'!$C$7+'Diseño reactor'!AZ93*'Propiedades físicas'!$C$6</f>
        <v>887.74415740248594</v>
      </c>
      <c r="BC93" s="45">
        <f>AU93*'Propiedades físicas'!$L$4+'Diseño reactor'!AV93*'Propiedades físicas'!$L$5+'Diseño reactor'!AW93*'Propiedades físicas'!$L$8+AX93*'Propiedades físicas'!$L$9+'Diseño reactor'!AY93*'Propiedades físicas'!$L$7+'Diseño reactor'!AZ93*'Propiedades físicas'!$L$6</f>
        <v>1.6904128722616425</v>
      </c>
      <c r="BD93" s="29">
        <f t="shared" si="60"/>
        <v>9.109951778696491</v>
      </c>
      <c r="BE93" s="58">
        <f t="shared" si="61"/>
        <v>51.891409967744771</v>
      </c>
      <c r="BF93" s="30">
        <f>AU93*'Propiedades físicas'!$I$4+'Diseño reactor'!AV93*'Propiedades físicas'!$I$5+'Diseño reactor'!AW93*'Propiedades físicas'!$I$8+'Diseño reactor'!AX93*'Propiedades físicas'!$I$9+'Diseño reactor'!AY93*'Propiedades físicas'!$I$7+'Diseño reactor'!AZ93*'Propiedades físicas'!$I$6</f>
        <v>1.4791508014785425E-2</v>
      </c>
      <c r="BG93" s="24">
        <f>AU93*'Propiedades físicas'!$O$4+'Diseño reactor'!AV93*'Propiedades físicas'!$O$5+'Diseño reactor'!AW93*'Propiedades físicas'!$O$8+'Diseño reactor'!AX93*'Propiedades físicas'!$O$9+'Diseño reactor'!AY93*'Propiedades físicas'!$O$7+'Diseño reactor'!AZ93*'Propiedades físicas'!$O$6</f>
        <v>0.14109492463110163</v>
      </c>
      <c r="BH93" s="54">
        <f t="shared" si="62"/>
        <v>56349.435414433246</v>
      </c>
      <c r="BI93" s="34">
        <f t="shared" si="80"/>
        <v>177.21229600375676</v>
      </c>
      <c r="BJ93" s="27">
        <f t="shared" si="63"/>
        <v>5118.5783216707732</v>
      </c>
      <c r="BK93" s="34">
        <f t="shared" si="64"/>
        <v>555.54263270348338</v>
      </c>
      <c r="BL93" s="27">
        <f t="shared" si="65"/>
        <v>105.21156881146456</v>
      </c>
      <c r="BM93" s="34">
        <f t="shared" si="66"/>
        <v>1.1054421768707483</v>
      </c>
      <c r="BN93" s="45">
        <f t="shared" si="67"/>
        <v>89.143002462909323</v>
      </c>
      <c r="BO93" s="45">
        <f t="shared" si="68"/>
        <v>26.832798628544751</v>
      </c>
      <c r="BP93" s="66">
        <f t="shared" si="69"/>
        <v>6.7821644328074333</v>
      </c>
    </row>
    <row r="94" spans="8:68">
      <c r="H94" s="68">
        <v>89</v>
      </c>
      <c r="I94" s="31">
        <f>('Propiedades físicas'!$C$10*'Diseño reactor'!H94)/1000</f>
        <v>77.896830062384069</v>
      </c>
      <c r="J94" s="31">
        <f t="shared" si="48"/>
        <v>5.853896745667444</v>
      </c>
      <c r="K94" s="31">
        <f>(I94*1000)/'Propiedades físicas'!$F$10</f>
        <v>508.83504454628365</v>
      </c>
      <c r="L94" s="31">
        <f t="shared" si="49"/>
        <v>72.690720649469085</v>
      </c>
      <c r="M94" s="31">
        <f t="shared" si="50"/>
        <v>436.14432389681451</v>
      </c>
      <c r="N94" s="31">
        <f t="shared" si="51"/>
        <v>0.81674967021875378</v>
      </c>
      <c r="O94" s="32">
        <f t="shared" si="52"/>
        <v>4.9004980213125222</v>
      </c>
      <c r="P94" s="33">
        <f t="shared" si="53"/>
        <v>0.13446980417922944</v>
      </c>
      <c r="Q94" s="31">
        <f t="shared" si="54"/>
        <v>3.1721563006379676</v>
      </c>
      <c r="R94" s="31">
        <f t="shared" si="55"/>
        <v>0.11233067282071013</v>
      </c>
      <c r="S94" s="31">
        <f t="shared" si="56"/>
        <v>1.7283417206745544</v>
      </c>
      <c r="T94" s="31">
        <f t="shared" si="57"/>
        <v>9.3836531802598294E-2</v>
      </c>
      <c r="U94" s="31">
        <f t="shared" si="58"/>
        <v>0.47611266141621594</v>
      </c>
      <c r="V94" s="47">
        <f t="shared" si="70"/>
        <v>1.3316427209981944E-4</v>
      </c>
      <c r="W94" s="31">
        <f t="shared" si="59"/>
        <v>0.83535983045672513</v>
      </c>
      <c r="X94" s="34">
        <f>(S94*H94*'Propiedades físicas'!$F$5*60*24*365)/(1000000)</f>
        <v>23807.622800205165</v>
      </c>
      <c r="Y94" s="34">
        <f>(U94*H94*'Propiedades físicas'!$F$7*60*24*365)/(1000000)</f>
        <v>2051.0090048797642</v>
      </c>
      <c r="Z94" s="31">
        <f t="shared" si="71"/>
        <v>11.96781257195142</v>
      </c>
      <c r="AA94" s="31">
        <f t="shared" si="72"/>
        <v>282.32191075677912</v>
      </c>
      <c r="AB94" s="31">
        <f t="shared" si="72"/>
        <v>9.9974298810432014</v>
      </c>
      <c r="AC94" s="31">
        <f t="shared" si="72"/>
        <v>153.82241314003534</v>
      </c>
      <c r="AD94" s="31">
        <f t="shared" si="72"/>
        <v>8.3514513304312477</v>
      </c>
      <c r="AE94" s="31">
        <f t="shared" si="46"/>
        <v>42.374026866043216</v>
      </c>
      <c r="AF94" s="31">
        <f t="shared" si="73"/>
        <v>508.83504454628354</v>
      </c>
      <c r="AG94" s="31">
        <f t="shared" si="74"/>
        <v>2.3520024220467839E-2</v>
      </c>
      <c r="AH94" s="31">
        <f t="shared" si="75"/>
        <v>0.55483975363473448</v>
      </c>
      <c r="AI94" s="31">
        <f t="shared" si="75"/>
        <v>1.9647683445148081E-2</v>
      </c>
      <c r="AJ94" s="31">
        <f t="shared" si="75"/>
        <v>0.30230310350812262</v>
      </c>
      <c r="AK94" s="31">
        <f t="shared" si="75"/>
        <v>1.6412885511606308E-2</v>
      </c>
      <c r="AL94" s="31">
        <f t="shared" si="47"/>
        <v>8.3276549679920653E-2</v>
      </c>
      <c r="AM94" s="31">
        <f t="shared" si="76"/>
        <v>1</v>
      </c>
      <c r="AN94" s="31">
        <f>(Z94*'Propiedades físicas'!$F$4)/1000</f>
        <v>10.52425501952264</v>
      </c>
      <c r="AO94" s="31">
        <f>(AA94*'Propiedades físicas'!$F$6)/1000</f>
        <v>9.0455940206472025</v>
      </c>
      <c r="AP94" s="31">
        <f>(AB94*'Propiedades físicas'!$F$9)/1000</f>
        <v>6.1679143651096027</v>
      </c>
      <c r="AQ94" s="31">
        <f>(AC94*'Propiedades físicas'!$F$5)/1000</f>
        <v>45.296085997346204</v>
      </c>
      <c r="AR94" s="31">
        <f>(AD94*'Propiedades físicas'!$F$8)/1000</f>
        <v>2.9607565256644848</v>
      </c>
      <c r="AS94" s="31">
        <f>(AE94*'Propiedades físicas'!$F$7)/1000</f>
        <v>3.9022241340939199</v>
      </c>
      <c r="AT94" s="31">
        <f t="shared" si="77"/>
        <v>77.896830062384041</v>
      </c>
      <c r="AU94" s="31">
        <f t="shared" si="78"/>
        <v>0.13510504870473217</v>
      </c>
      <c r="AV94" s="31">
        <f t="shared" si="81"/>
        <v>0.1161227486844201</v>
      </c>
      <c r="AW94" s="31">
        <f t="shared" si="81"/>
        <v>7.9180556643575858E-2</v>
      </c>
      <c r="AX94" s="31">
        <f t="shared" si="81"/>
        <v>0.58148818072661779</v>
      </c>
      <c r="AY94" s="31">
        <f t="shared" si="81"/>
        <v>3.8008690768203908E-2</v>
      </c>
      <c r="AZ94" s="31">
        <f t="shared" si="45"/>
        <v>5.0094774472450358E-2</v>
      </c>
      <c r="BA94" s="31">
        <f t="shared" si="79"/>
        <v>1.0000000000000002</v>
      </c>
      <c r="BB94" s="34">
        <f>AU94*'Propiedades físicas'!$C$4+'Diseño reactor'!AV94*'Propiedades físicas'!$C$5+'Diseño reactor'!AW94*'Propiedades físicas'!$C$8+'Diseño reactor'!AX94*'Propiedades físicas'!$C$9+'Diseño reactor'!AY94*'Propiedades físicas'!$C$7+'Diseño reactor'!AZ94*'Propiedades físicas'!$C$6</f>
        <v>887.67926564668392</v>
      </c>
      <c r="BC94" s="45">
        <f>AU94*'Propiedades físicas'!$L$4+'Diseño reactor'!AV94*'Propiedades físicas'!$L$5+'Diseño reactor'!AW94*'Propiedades físicas'!$L$8+AX94*'Propiedades físicas'!$L$9+'Diseño reactor'!AY94*'Propiedades físicas'!$L$7+'Diseño reactor'!AZ94*'Propiedades físicas'!$L$6</f>
        <v>1.6913870273655516</v>
      </c>
      <c r="BD94" s="29">
        <f t="shared" si="60"/>
        <v>9.088526546861921</v>
      </c>
      <c r="BE94" s="58">
        <f t="shared" si="61"/>
        <v>51.833606784192902</v>
      </c>
      <c r="BF94" s="30">
        <f>AU94*'Propiedades físicas'!$I$4+'Diseño reactor'!AV94*'Propiedades físicas'!$I$5+'Diseño reactor'!AW94*'Propiedades físicas'!$I$8+'Diseño reactor'!AX94*'Propiedades físicas'!$I$9+'Diseño reactor'!AY94*'Propiedades físicas'!$I$7+'Diseño reactor'!AZ94*'Propiedades físicas'!$I$6</f>
        <v>1.4817291113943462E-2</v>
      </c>
      <c r="BG94" s="24">
        <f>AU94*'Propiedades físicas'!$O$4+'Diseño reactor'!AV94*'Propiedades físicas'!$O$5+'Diseño reactor'!AW94*'Propiedades físicas'!$O$8+'Diseño reactor'!AX94*'Propiedades físicas'!$O$9+'Diseño reactor'!AY94*'Propiedades físicas'!$O$7+'Diseño reactor'!AZ94*'Propiedades físicas'!$O$6</f>
        <v>0.14109890920084808</v>
      </c>
      <c r="BH94" s="54">
        <f t="shared" si="62"/>
        <v>56247.271718137345</v>
      </c>
      <c r="BI94" s="34">
        <f t="shared" si="80"/>
        <v>177.61848133884936</v>
      </c>
      <c r="BJ94" s="27">
        <f t="shared" si="63"/>
        <v>5116.2926913469237</v>
      </c>
      <c r="BK94" s="34">
        <f t="shared" si="64"/>
        <v>555.31024453947862</v>
      </c>
      <c r="BL94" s="27">
        <f t="shared" si="65"/>
        <v>105.20323097253778</v>
      </c>
      <c r="BM94" s="34">
        <f t="shared" si="66"/>
        <v>1.1054421768707483</v>
      </c>
      <c r="BN94" s="45">
        <f t="shared" si="67"/>
        <v>89.670692866662534</v>
      </c>
      <c r="BO94" s="45">
        <f t="shared" si="68"/>
        <v>27.022638033653095</v>
      </c>
      <c r="BP94" s="66">
        <f t="shared" si="69"/>
        <v>6.7816686744805406</v>
      </c>
    </row>
    <row r="95" spans="8:68">
      <c r="H95" s="68">
        <v>90</v>
      </c>
      <c r="I95" s="31">
        <f>('Propiedades físicas'!$C$10*'Diseño reactor'!H95)/1000</f>
        <v>78.772075343983886</v>
      </c>
      <c r="J95" s="31">
        <f t="shared" si="48"/>
        <v>5.7888534484933611</v>
      </c>
      <c r="K95" s="31">
        <f>(I95*1000)/'Propiedades físicas'!$F$10</f>
        <v>514.55229223781498</v>
      </c>
      <c r="L95" s="31">
        <f t="shared" si="49"/>
        <v>73.507470319687854</v>
      </c>
      <c r="M95" s="31">
        <f t="shared" si="50"/>
        <v>441.04482191812713</v>
      </c>
      <c r="N95" s="31">
        <f t="shared" si="51"/>
        <v>0.81674967021875389</v>
      </c>
      <c r="O95" s="32">
        <f t="shared" si="52"/>
        <v>4.900498021312524</v>
      </c>
      <c r="P95" s="33">
        <f t="shared" si="53"/>
        <v>0.13572961605765027</v>
      </c>
      <c r="Q95" s="31">
        <f t="shared" si="54"/>
        <v>3.1781514835238576</v>
      </c>
      <c r="R95" s="31">
        <f t="shared" si="55"/>
        <v>0.11317371019456868</v>
      </c>
      <c r="S95" s="31">
        <f t="shared" si="56"/>
        <v>1.7223465377886666</v>
      </c>
      <c r="T95" s="31">
        <f t="shared" si="57"/>
        <v>9.4366204305506754E-2</v>
      </c>
      <c r="U95" s="31">
        <f t="shared" si="58"/>
        <v>0.47348013966102809</v>
      </c>
      <c r="V95" s="47">
        <f t="shared" si="70"/>
        <v>1.3441185279495466E-4</v>
      </c>
      <c r="W95" s="31">
        <f t="shared" si="59"/>
        <v>0.83381736043885124</v>
      </c>
      <c r="X95" s="34">
        <f>(S95*H95*'Propiedades físicas'!$F$5*60*24*365)/(1000000)</f>
        <v>23991.613627218267</v>
      </c>
      <c r="Y95" s="34">
        <f>(U95*H95*'Propiedades físicas'!$F$7*60*24*365)/(1000000)</f>
        <v>2062.5861918477121</v>
      </c>
      <c r="Z95" s="31">
        <f t="shared" si="71"/>
        <v>12.215665445188524</v>
      </c>
      <c r="AA95" s="31">
        <f t="shared" si="72"/>
        <v>286.03363351714717</v>
      </c>
      <c r="AB95" s="31">
        <f t="shared" si="72"/>
        <v>10.185633917511181</v>
      </c>
      <c r="AC95" s="31">
        <f t="shared" si="72"/>
        <v>155.01118840097999</v>
      </c>
      <c r="AD95" s="31">
        <f t="shared" si="72"/>
        <v>8.4929583874956087</v>
      </c>
      <c r="AE95" s="31">
        <f t="shared" si="46"/>
        <v>42.613212569492525</v>
      </c>
      <c r="AF95" s="31">
        <f t="shared" si="73"/>
        <v>514.55229223781487</v>
      </c>
      <c r="AG95" s="31">
        <f t="shared" si="74"/>
        <v>2.3740377080164108E-2</v>
      </c>
      <c r="AH95" s="31">
        <f t="shared" si="75"/>
        <v>0.55588836709515355</v>
      </c>
      <c r="AI95" s="31">
        <f t="shared" si="75"/>
        <v>1.9795138552805441E-2</v>
      </c>
      <c r="AJ95" s="31">
        <f t="shared" si="75"/>
        <v>0.30125449004770383</v>
      </c>
      <c r="AK95" s="31">
        <f t="shared" si="75"/>
        <v>1.6505530177621575E-2</v>
      </c>
      <c r="AL95" s="31">
        <f t="shared" si="47"/>
        <v>8.281609704655174E-2</v>
      </c>
      <c r="AM95" s="31">
        <f t="shared" si="76"/>
        <v>1.0000000000000002</v>
      </c>
      <c r="AN95" s="31">
        <f>(Z95*'Propiedades físicas'!$F$4)/1000</f>
        <v>10.742211879189885</v>
      </c>
      <c r="AO95" s="31">
        <f>(AA95*'Propiedades físicas'!$F$6)/1000</f>
        <v>9.1645176178893948</v>
      </c>
      <c r="AP95" s="31">
        <f>(AB95*'Propiedades físicas'!$F$9)/1000</f>
        <v>6.2840268454085226</v>
      </c>
      <c r="AQ95" s="31">
        <f>(AC95*'Propiedades físicas'!$F$5)/1000</f>
        <v>45.646144648436582</v>
      </c>
      <c r="AR95" s="31">
        <f>(AD95*'Propiedades físicas'!$F$8)/1000</f>
        <v>3.0109236075349424</v>
      </c>
      <c r="AS95" s="31">
        <f>(AE95*'Propiedades físicas'!$F$7)/1000</f>
        <v>3.9242507455245668</v>
      </c>
      <c r="AT95" s="31">
        <f t="shared" si="77"/>
        <v>78.7720753439839</v>
      </c>
      <c r="AU95" s="31">
        <f t="shared" si="78"/>
        <v>0.13637081202038312</v>
      </c>
      <c r="AV95" s="31">
        <f t="shared" si="81"/>
        <v>0.11634221363179206</v>
      </c>
      <c r="AW95" s="31">
        <f t="shared" si="81"/>
        <v>7.9774803672078898E-2</v>
      </c>
      <c r="AX95" s="31">
        <f t="shared" si="81"/>
        <v>0.57947114442659831</v>
      </c>
      <c r="AY95" s="31">
        <f t="shared" si="81"/>
        <v>3.8223235764536664E-2</v>
      </c>
      <c r="AZ95" s="31">
        <f t="shared" si="45"/>
        <v>4.981779048461081E-2</v>
      </c>
      <c r="BA95" s="31">
        <f t="shared" si="79"/>
        <v>0.99999999999999989</v>
      </c>
      <c r="BB95" s="34">
        <f>AU95*'Propiedades físicas'!$C$4+'Diseño reactor'!AV95*'Propiedades físicas'!$C$5+'Diseño reactor'!AW95*'Propiedades físicas'!$C$8+'Diseño reactor'!AX95*'Propiedades físicas'!$C$9+'Diseño reactor'!AY95*'Propiedades físicas'!$C$7+'Diseño reactor'!AZ95*'Propiedades físicas'!$C$6</f>
        <v>887.61483295141625</v>
      </c>
      <c r="BC95" s="45">
        <f>AU95*'Propiedades físicas'!$L$4+'Diseño reactor'!AV95*'Propiedades físicas'!$L$5+'Diseño reactor'!AW95*'Propiedades físicas'!$L$8+AX95*'Propiedades físicas'!$L$9+'Diseño reactor'!AY95*'Propiedades físicas'!$L$7+'Diseño reactor'!AZ95*'Propiedades físicas'!$L$6</f>
        <v>1.6923579675911897</v>
      </c>
      <c r="BD95" s="29">
        <f t="shared" si="60"/>
        <v>9.0671983238914269</v>
      </c>
      <c r="BE95" s="58">
        <f t="shared" si="61"/>
        <v>51.776716723211116</v>
      </c>
      <c r="BF95" s="30">
        <f>AU95*'Propiedades físicas'!$I$4+'Diseño reactor'!AV95*'Propiedades físicas'!$I$5+'Diseño reactor'!AW95*'Propiedades físicas'!$I$8+'Diseño reactor'!AX95*'Propiedades físicas'!$I$9+'Diseño reactor'!AY95*'Propiedades físicas'!$I$7+'Diseño reactor'!AZ95*'Propiedades físicas'!$I$6</f>
        <v>1.4842899792844221E-2</v>
      </c>
      <c r="BG95" s="24">
        <f>AU95*'Propiedades físicas'!$O$4+'Diseño reactor'!AV95*'Propiedades físicas'!$O$5+'Diseño reactor'!AW95*'Propiedades físicas'!$O$8+'Diseño reactor'!AX95*'Propiedades físicas'!$O$9+'Diseño reactor'!AY95*'Propiedades físicas'!$O$7+'Diseño reactor'!AZ95*'Propiedades físicas'!$O$6</f>
        <v>0.14110306111824794</v>
      </c>
      <c r="BH95" s="54">
        <f t="shared" si="62"/>
        <v>56146.151756196683</v>
      </c>
      <c r="BI95" s="34">
        <f t="shared" si="80"/>
        <v>178.02235846270378</v>
      </c>
      <c r="BJ95" s="27">
        <f t="shared" si="63"/>
        <v>5114.0291956909223</v>
      </c>
      <c r="BK95" s="34">
        <f t="shared" si="64"/>
        <v>555.08090320006193</v>
      </c>
      <c r="BL95" s="27">
        <f t="shared" si="65"/>
        <v>105.1949969028953</v>
      </c>
      <c r="BM95" s="34">
        <f t="shared" si="66"/>
        <v>1.1054421768707483</v>
      </c>
      <c r="BN95" s="45">
        <f t="shared" si="67"/>
        <v>90.2010324422249</v>
      </c>
      <c r="BO95" s="45">
        <f t="shared" si="68"/>
        <v>27.211778048105337</v>
      </c>
      <c r="BP95" s="66">
        <f t="shared" si="69"/>
        <v>6.7811764232722274</v>
      </c>
    </row>
    <row r="96" spans="8:68">
      <c r="H96" s="68">
        <v>91</v>
      </c>
      <c r="I96" s="31">
        <f>('Propiedades físicas'!$C$10*'Diseño reactor'!H96)/1000</f>
        <v>79.647320625583703</v>
      </c>
      <c r="J96" s="31">
        <f t="shared" si="48"/>
        <v>5.7252396743340936</v>
      </c>
      <c r="K96" s="31">
        <f>(I96*1000)/'Propiedades físicas'!$F$10</f>
        <v>520.26953992934614</v>
      </c>
      <c r="L96" s="31">
        <f t="shared" si="49"/>
        <v>74.324219989906581</v>
      </c>
      <c r="M96" s="31">
        <f t="shared" si="50"/>
        <v>445.94531993943951</v>
      </c>
      <c r="N96" s="31">
        <f t="shared" si="51"/>
        <v>0.81674967021875367</v>
      </c>
      <c r="O96" s="32">
        <f t="shared" si="52"/>
        <v>4.9004980213125222</v>
      </c>
      <c r="P96" s="33">
        <f t="shared" si="53"/>
        <v>0.13698478409162348</v>
      </c>
      <c r="Q96" s="31">
        <f t="shared" si="54"/>
        <v>3.1841110342496037</v>
      </c>
      <c r="R96" s="31">
        <f t="shared" si="55"/>
        <v>0.11400977503211221</v>
      </c>
      <c r="S96" s="31">
        <f t="shared" si="56"/>
        <v>1.7163869870629191</v>
      </c>
      <c r="T96" s="31">
        <f t="shared" si="57"/>
        <v>9.4888121254247171E-2</v>
      </c>
      <c r="U96" s="31">
        <f t="shared" si="58"/>
        <v>0.4708669898407708</v>
      </c>
      <c r="V96" s="47">
        <f t="shared" si="70"/>
        <v>1.3565483473151064E-4</v>
      </c>
      <c r="W96" s="31">
        <f t="shared" si="59"/>
        <v>0.83228057618323348</v>
      </c>
      <c r="X96" s="34">
        <f>(S96*H96*'Propiedades físicas'!$F$5*60*24*365)/(1000000)</f>
        <v>24174.250521135953</v>
      </c>
      <c r="Y96" s="34">
        <f>(U96*H96*'Propiedades físicas'!$F$7*60*24*365)/(1000000)</f>
        <v>2073.993863690464</v>
      </c>
      <c r="Z96" s="31">
        <f t="shared" si="71"/>
        <v>12.465615352337737</v>
      </c>
      <c r="AA96" s="31">
        <f t="shared" si="72"/>
        <v>289.75410411671396</v>
      </c>
      <c r="AB96" s="31">
        <f t="shared" si="72"/>
        <v>10.37488952792221</v>
      </c>
      <c r="AC96" s="31">
        <f t="shared" si="72"/>
        <v>156.19121582272564</v>
      </c>
      <c r="AD96" s="31">
        <f t="shared" si="72"/>
        <v>8.634819034136493</v>
      </c>
      <c r="AE96" s="31">
        <f t="shared" si="46"/>
        <v>42.84889607551014</v>
      </c>
      <c r="AF96" s="31">
        <f t="shared" si="73"/>
        <v>520.26953992934614</v>
      </c>
      <c r="AG96" s="31">
        <f t="shared" si="74"/>
        <v>2.3959917688109511E-2</v>
      </c>
      <c r="AH96" s="31">
        <f t="shared" si="75"/>
        <v>0.55693074815808608</v>
      </c>
      <c r="AI96" s="31">
        <f t="shared" si="75"/>
        <v>1.9941374098762624E-2</v>
      </c>
      <c r="AJ96" s="31">
        <f t="shared" si="75"/>
        <v>0.30021210898477119</v>
      </c>
      <c r="AK96" s="31">
        <f t="shared" si="75"/>
        <v>1.6596818324803565E-2</v>
      </c>
      <c r="AL96" s="31">
        <f t="shared" si="47"/>
        <v>8.2359032745467131E-2</v>
      </c>
      <c r="AM96" s="31">
        <f t="shared" si="76"/>
        <v>1</v>
      </c>
      <c r="AN96" s="31">
        <f>(Z96*'Propiedades físicas'!$F$4)/1000</f>
        <v>10.962012828538761</v>
      </c>
      <c r="AO96" s="31">
        <f>(AA96*'Propiedades físicas'!$F$6)/1000</f>
        <v>9.2837214958995151</v>
      </c>
      <c r="AP96" s="31">
        <f>(AB96*'Propiedades físicas'!$F$9)/1000</f>
        <v>6.4007880942516069</v>
      </c>
      <c r="AQ96" s="31">
        <f>(AC96*'Propiedades físicas'!$F$5)/1000</f>
        <v>45.993627323318023</v>
      </c>
      <c r="AR96" s="31">
        <f>(AD96*'Propiedades físicas'!$F$8)/1000</f>
        <v>3.0612160439820681</v>
      </c>
      <c r="AS96" s="31">
        <f>(AE96*'Propiedades físicas'!$F$7)/1000</f>
        <v>3.9459548395937292</v>
      </c>
      <c r="AT96" s="31">
        <f t="shared" si="77"/>
        <v>79.647320625583703</v>
      </c>
      <c r="AU96" s="31">
        <f t="shared" si="78"/>
        <v>0.13763190955374871</v>
      </c>
      <c r="AV96" s="31">
        <f t="shared" si="81"/>
        <v>0.11656037419691265</v>
      </c>
      <c r="AW96" s="31">
        <f t="shared" si="81"/>
        <v>8.0364135842575915E-2</v>
      </c>
      <c r="AX96" s="31">
        <f t="shared" si="81"/>
        <v>0.57746609631139689</v>
      </c>
      <c r="AY96" s="31">
        <f t="shared" si="81"/>
        <v>3.8434639356829385E-2</v>
      </c>
      <c r="AZ96" s="31">
        <f t="shared" si="45"/>
        <v>4.9542844738536498E-2</v>
      </c>
      <c r="BA96" s="31">
        <f t="shared" si="79"/>
        <v>1</v>
      </c>
      <c r="BB96" s="34">
        <f>AU96*'Propiedades físicas'!$C$4+'Diseño reactor'!AV96*'Propiedades físicas'!$C$5+'Diseño reactor'!AW96*'Propiedades físicas'!$C$8+'Diseño reactor'!AX96*'Propiedades físicas'!$C$9+'Diseño reactor'!AY96*'Propiedades físicas'!$C$7+'Diseño reactor'!AZ96*'Propiedades físicas'!$C$6</f>
        <v>887.55085520691978</v>
      </c>
      <c r="BC96" s="45">
        <f>AU96*'Propiedades físicas'!$L$4+'Diseño reactor'!AV96*'Propiedades físicas'!$L$5+'Diseño reactor'!AW96*'Propiedades físicas'!$L$8+AX96*'Propiedades físicas'!$L$9+'Diseño reactor'!AY96*'Propiedades físicas'!$L$7+'Diseño reactor'!AZ96*'Propiedades físicas'!$L$6</f>
        <v>1.6933257061424225</v>
      </c>
      <c r="BD96" s="29">
        <f t="shared" si="60"/>
        <v>9.0459664861769848</v>
      </c>
      <c r="BE96" s="58">
        <f t="shared" si="61"/>
        <v>51.720712210291332</v>
      </c>
      <c r="BF96" s="30">
        <f>AU96*'Propiedades físicas'!$I$4+'Diseño reactor'!AV96*'Propiedades físicas'!$I$5+'Diseño reactor'!AW96*'Propiedades físicas'!$I$8+'Diseño reactor'!AX96*'Propiedades físicas'!$I$9+'Diseño reactor'!AY96*'Propiedades físicas'!$I$7+'Diseño reactor'!AZ96*'Propiedades físicas'!$I$6</f>
        <v>1.4868335561042669E-2</v>
      </c>
      <c r="BG96" s="24">
        <f>AU96*'Propiedades físicas'!$O$4+'Diseño reactor'!AV96*'Propiedades físicas'!$O$5+'Diseño reactor'!AW96*'Propiedades físicas'!$O$8+'Diseño reactor'!AX96*'Propiedades físicas'!$O$9+'Diseño reactor'!AY96*'Propiedades físicas'!$O$7+'Diseño reactor'!AZ96*'Propiedades físicas'!$O$6</f>
        <v>0.14110737804078011</v>
      </c>
      <c r="BH96" s="54">
        <f t="shared" si="62"/>
        <v>56046.060627055864</v>
      </c>
      <c r="BI96" s="34">
        <f t="shared" si="80"/>
        <v>178.42394325964244</v>
      </c>
      <c r="BJ96" s="27">
        <f t="shared" si="63"/>
        <v>5111.7875444320498</v>
      </c>
      <c r="BK96" s="34">
        <f t="shared" si="64"/>
        <v>554.85456730486487</v>
      </c>
      <c r="BL96" s="27">
        <f t="shared" si="65"/>
        <v>105.18686532958381</v>
      </c>
      <c r="BM96" s="34">
        <f t="shared" si="66"/>
        <v>1.1054421768707483</v>
      </c>
      <c r="BN96" s="45">
        <f t="shared" si="67"/>
        <v>90.734007098602717</v>
      </c>
      <c r="BO96" s="45">
        <f t="shared" si="68"/>
        <v>27.400222526974453</v>
      </c>
      <c r="BP96" s="66">
        <f t="shared" si="69"/>
        <v>6.7806876477848332</v>
      </c>
    </row>
    <row r="97" spans="8:68">
      <c r="H97" s="68">
        <v>92</v>
      </c>
      <c r="I97" s="31">
        <f>('Propiedades físicas'!$C$10*'Diseño reactor'!H97)/1000</f>
        <v>80.52256590718352</v>
      </c>
      <c r="J97" s="31">
        <f t="shared" si="48"/>
        <v>5.6630088083087236</v>
      </c>
      <c r="K97" s="31">
        <f>(I97*1000)/'Propiedades físicas'!$F$10</f>
        <v>525.98678762087752</v>
      </c>
      <c r="L97" s="31">
        <f t="shared" si="49"/>
        <v>75.14096966012535</v>
      </c>
      <c r="M97" s="31">
        <f t="shared" si="50"/>
        <v>450.84581796075213</v>
      </c>
      <c r="N97" s="31">
        <f t="shared" si="51"/>
        <v>0.81674967021875378</v>
      </c>
      <c r="O97" s="32">
        <f t="shared" si="52"/>
        <v>4.9004980213125231</v>
      </c>
      <c r="P97" s="33">
        <f t="shared" si="53"/>
        <v>0.13823533391071138</v>
      </c>
      <c r="Q97" s="31">
        <f t="shared" si="54"/>
        <v>3.1900352417107709</v>
      </c>
      <c r="R97" s="31">
        <f t="shared" si="55"/>
        <v>0.1148389271067909</v>
      </c>
      <c r="S97" s="31">
        <f t="shared" si="56"/>
        <v>1.7104627796017531</v>
      </c>
      <c r="T97" s="31">
        <f t="shared" si="57"/>
        <v>9.5402375108792223E-2</v>
      </c>
      <c r="U97" s="31">
        <f t="shared" si="58"/>
        <v>0.46827303409245929</v>
      </c>
      <c r="V97" s="47">
        <f t="shared" si="70"/>
        <v>1.3689324329021904E-4</v>
      </c>
      <c r="W97" s="31">
        <f t="shared" si="59"/>
        <v>0.83074944630992353</v>
      </c>
      <c r="X97" s="34">
        <f>(S97*H97*'Propiedades físicas'!$F$5*60*24*365)/(1000000)</f>
        <v>24355.54591306451</v>
      </c>
      <c r="Y97" s="34">
        <f>(U97*H97*'Propiedades físicas'!$F$7*60*24*365)/(1000000)</f>
        <v>2085.2340413292204</v>
      </c>
      <c r="Z97" s="31">
        <f t="shared" si="71"/>
        <v>12.717650719785448</v>
      </c>
      <c r="AA97" s="31">
        <f t="shared" si="72"/>
        <v>293.48324223739093</v>
      </c>
      <c r="AB97" s="31">
        <f t="shared" si="72"/>
        <v>10.565181293824763</v>
      </c>
      <c r="AC97" s="31">
        <f t="shared" si="72"/>
        <v>157.36257572336129</v>
      </c>
      <c r="AD97" s="31">
        <f t="shared" si="72"/>
        <v>8.7770185100088849</v>
      </c>
      <c r="AE97" s="31">
        <f t="shared" si="46"/>
        <v>43.081119136506253</v>
      </c>
      <c r="AF97" s="31">
        <f t="shared" si="73"/>
        <v>525.98678762087764</v>
      </c>
      <c r="AG97" s="31">
        <f t="shared" si="74"/>
        <v>2.4178650527153765E-2</v>
      </c>
      <c r="AH97" s="31">
        <f t="shared" si="75"/>
        <v>0.55796694735406294</v>
      </c>
      <c r="AI97" s="31">
        <f t="shared" si="75"/>
        <v>2.0086400537954133E-2</v>
      </c>
      <c r="AJ97" s="31">
        <f t="shared" si="75"/>
        <v>0.2991759097887941</v>
      </c>
      <c r="AK97" s="31">
        <f t="shared" si="75"/>
        <v>1.6686766125264749E-2</v>
      </c>
      <c r="AL97" s="31">
        <f t="shared" si="47"/>
        <v>8.1905325666770154E-2</v>
      </c>
      <c r="AM97" s="31">
        <f t="shared" si="76"/>
        <v>0.99999999999999978</v>
      </c>
      <c r="AN97" s="31">
        <f>(Z97*'Propiedades físicas'!$F$4)/1000</f>
        <v>11.183647689964928</v>
      </c>
      <c r="AO97" s="31">
        <f>(AA97*'Propiedades físicas'!$F$6)/1000</f>
        <v>9.403203081286005</v>
      </c>
      <c r="AP97" s="31">
        <f>(AB97*'Propiedades físicas'!$F$9)/1000</f>
        <v>6.5181885992251862</v>
      </c>
      <c r="AQ97" s="31">
        <f>(AC97*'Propiedades físicas'!$F$5)/1000</f>
        <v>46.338557673258208</v>
      </c>
      <c r="AR97" s="31">
        <f>(AD97*'Propiedades físicas'!$F$8)/1000</f>
        <v>3.1116286021683486</v>
      </c>
      <c r="AS97" s="31">
        <f>(AE97*'Propiedades físicas'!$F$7)/1000</f>
        <v>3.967340261280861</v>
      </c>
      <c r="AT97" s="31">
        <f t="shared" si="77"/>
        <v>80.522565907183548</v>
      </c>
      <c r="AU97" s="31">
        <f t="shared" si="78"/>
        <v>0.13888836705546684</v>
      </c>
      <c r="AV97" s="31">
        <f t="shared" si="81"/>
        <v>0.11677724095534728</v>
      </c>
      <c r="AW97" s="31">
        <f t="shared" si="81"/>
        <v>8.0948595288661662E-2</v>
      </c>
      <c r="AX97" s="31">
        <f t="shared" si="81"/>
        <v>0.57547293918417308</v>
      </c>
      <c r="AY97" s="31">
        <f t="shared" si="81"/>
        <v>3.8642938996194545E-2</v>
      </c>
      <c r="AZ97" s="31">
        <f t="shared" si="45"/>
        <v>4.9269918520156449E-2</v>
      </c>
      <c r="BA97" s="31">
        <f t="shared" si="79"/>
        <v>0.99999999999999989</v>
      </c>
      <c r="BB97" s="34">
        <f>AU97*'Propiedades físicas'!$C$4+'Diseño reactor'!AV97*'Propiedades físicas'!$C$5+'Diseño reactor'!AW97*'Propiedades físicas'!$C$8+'Diseño reactor'!AX97*'Propiedades físicas'!$C$9+'Diseño reactor'!AY97*'Propiedades físicas'!$C$7+'Diseño reactor'!AZ97*'Propiedades físicas'!$C$6</f>
        <v>887.48732834785926</v>
      </c>
      <c r="BC97" s="45">
        <f>AU97*'Propiedades físicas'!$L$4+'Diseño reactor'!AV97*'Propiedades físicas'!$L$5+'Diseño reactor'!AW97*'Propiedades físicas'!$L$8+AX97*'Propiedades físicas'!$L$9+'Diseño reactor'!AY97*'Propiedades físicas'!$L$7+'Diseño reactor'!AZ97*'Propiedades físicas'!$L$6</f>
        <v>1.6942902561775681</v>
      </c>
      <c r="BD97" s="29">
        <f t="shared" si="60"/>
        <v>9.0248304150691556</v>
      </c>
      <c r="BE97" s="58">
        <f t="shared" si="61"/>
        <v>51.665566847983222</v>
      </c>
      <c r="BF97" s="30">
        <f>AU97*'Propiedades físicas'!$I$4+'Diseño reactor'!AV97*'Propiedades físicas'!$I$5+'Diseño reactor'!AW97*'Propiedades físicas'!$I$8+'Diseño reactor'!AX97*'Propiedades físicas'!$I$9+'Diseño reactor'!AY97*'Propiedades físicas'!$I$7+'Diseño reactor'!AZ97*'Propiedades físicas'!$I$6</f>
        <v>1.4893599912189203E-2</v>
      </c>
      <c r="BG97" s="24">
        <f>AU97*'Propiedades físicas'!$O$4+'Diseño reactor'!AV97*'Propiedades físicas'!$O$5+'Diseño reactor'!AW97*'Propiedades físicas'!$O$8+'Diseño reactor'!AX97*'Propiedades físicas'!$O$9+'Diseño reactor'!AY97*'Propiedades físicas'!$O$7+'Diseño reactor'!AZ97*'Propiedades físicas'!$O$6</f>
        <v>0.14111185765659448</v>
      </c>
      <c r="BH97" s="54">
        <f t="shared" si="62"/>
        <v>55946.983706306019</v>
      </c>
      <c r="BI97" s="34">
        <f t="shared" si="80"/>
        <v>178.82325149483995</v>
      </c>
      <c r="BJ97" s="27">
        <f t="shared" si="63"/>
        <v>5109.5674522260961</v>
      </c>
      <c r="BK97" s="34">
        <f t="shared" si="64"/>
        <v>554.63119615792073</v>
      </c>
      <c r="BL97" s="27">
        <f t="shared" si="65"/>
        <v>105.17883499788812</v>
      </c>
      <c r="BM97" s="34">
        <f t="shared" si="66"/>
        <v>1.1054421768707483</v>
      </c>
      <c r="BN97" s="45">
        <f t="shared" si="67"/>
        <v>91.26960283373171</v>
      </c>
      <c r="BO97" s="45">
        <f t="shared" si="68"/>
        <v>27.58797529707341</v>
      </c>
      <c r="BP97" s="66">
        <f t="shared" si="69"/>
        <v>6.7802023169601178</v>
      </c>
    </row>
    <row r="98" spans="8:68">
      <c r="H98" s="68">
        <v>93</v>
      </c>
      <c r="I98" s="31">
        <f>('Propiedades físicas'!$C$10*'Diseño reactor'!H98)/1000</f>
        <v>81.397811188783351</v>
      </c>
      <c r="J98" s="31">
        <f t="shared" si="48"/>
        <v>5.6021162404774465</v>
      </c>
      <c r="K98" s="31">
        <f>(I98*1000)/'Propiedades físicas'!$F$10</f>
        <v>531.70403531240879</v>
      </c>
      <c r="L98" s="31">
        <f t="shared" si="49"/>
        <v>75.957719330344105</v>
      </c>
      <c r="M98" s="31">
        <f t="shared" si="50"/>
        <v>455.74631598206463</v>
      </c>
      <c r="N98" s="31">
        <f t="shared" si="51"/>
        <v>0.81674967021875378</v>
      </c>
      <c r="O98" s="32">
        <f t="shared" si="52"/>
        <v>4.9004980213125231</v>
      </c>
      <c r="P98" s="33">
        <f t="shared" si="53"/>
        <v>0.13948129095622189</v>
      </c>
      <c r="Q98" s="31">
        <f t="shared" si="54"/>
        <v>3.1959243918751916</v>
      </c>
      <c r="R98" s="31">
        <f t="shared" si="55"/>
        <v>0.11566122559690133</v>
      </c>
      <c r="S98" s="31">
        <f t="shared" si="56"/>
        <v>1.7045736294373315</v>
      </c>
      <c r="T98" s="31">
        <f t="shared" si="57"/>
        <v>9.5909057156461364E-2</v>
      </c>
      <c r="U98" s="31">
        <f t="shared" si="58"/>
        <v>0.4656980965091691</v>
      </c>
      <c r="V98" s="47">
        <f t="shared" si="70"/>
        <v>1.381271036653848E-4</v>
      </c>
      <c r="W98" s="31">
        <f t="shared" si="59"/>
        <v>0.82922393966946573</v>
      </c>
      <c r="X98" s="34">
        <f>(S98*H98*'Propiedades físicas'!$F$5*60*24*365)/(1000000)</f>
        <v>24535.512097398223</v>
      </c>
      <c r="Y98" s="34">
        <f>(U98*H98*'Propiedades físicas'!$F$7*60*24*365)/(1000000)</f>
        <v>2096.3087200542027</v>
      </c>
      <c r="Z98" s="31">
        <f t="shared" si="71"/>
        <v>12.971760058928636</v>
      </c>
      <c r="AA98" s="31">
        <f t="shared" si="72"/>
        <v>297.22096844439284</v>
      </c>
      <c r="AB98" s="31">
        <f t="shared" si="72"/>
        <v>10.756493980511824</v>
      </c>
      <c r="AC98" s="31">
        <f t="shared" si="72"/>
        <v>158.52534753767182</v>
      </c>
      <c r="AD98" s="31">
        <f t="shared" si="72"/>
        <v>8.9195423155509062</v>
      </c>
      <c r="AE98" s="31">
        <f t="shared" si="46"/>
        <v>43.309922975352727</v>
      </c>
      <c r="AF98" s="31">
        <f t="shared" si="73"/>
        <v>531.70403531240879</v>
      </c>
      <c r="AG98" s="31">
        <f t="shared" si="74"/>
        <v>2.4396580047219181E-2</v>
      </c>
      <c r="AH98" s="31">
        <f t="shared" si="75"/>
        <v>0.55899701470152896</v>
      </c>
      <c r="AI98" s="31">
        <f t="shared" si="75"/>
        <v>2.0230228221216569E-2</v>
      </c>
      <c r="AJ98" s="31">
        <f t="shared" si="75"/>
        <v>0.29814584244132819</v>
      </c>
      <c r="AK98" s="31">
        <f t="shared" si="75"/>
        <v>1.6775389546009607E-2</v>
      </c>
      <c r="AL98" s="31">
        <f t="shared" si="47"/>
        <v>8.1454945042697458E-2</v>
      </c>
      <c r="AM98" s="31">
        <f t="shared" si="76"/>
        <v>1</v>
      </c>
      <c r="AN98" s="31">
        <f>(Z98*'Propiedades físicas'!$F$4)/1000</f>
        <v>11.407106360620665</v>
      </c>
      <c r="AO98" s="31">
        <f>(AA98*'Propiedades físicas'!$F$6)/1000</f>
        <v>9.5229598289583457</v>
      </c>
      <c r="AP98" s="31">
        <f>(AB98*'Propiedades físicas'!$F$9)/1000</f>
        <v>6.6362189612767688</v>
      </c>
      <c r="AQ98" s="31">
        <f>(AC98*'Propiedades físicas'!$F$5)/1000</f>
        <v>46.680959089418224</v>
      </c>
      <c r="AR98" s="31">
        <f>(AD98*'Propiedades físicas'!$F$8)/1000</f>
        <v>3.1621561417091062</v>
      </c>
      <c r="AS98" s="31">
        <f>(AE98*'Propiedades físicas'!$F$7)/1000</f>
        <v>3.9884108068002329</v>
      </c>
      <c r="AT98" s="31">
        <f t="shared" si="77"/>
        <v>81.397811188783336</v>
      </c>
      <c r="AU98" s="31">
        <f t="shared" si="78"/>
        <v>0.14014021008703204</v>
      </c>
      <c r="AV98" s="31">
        <f t="shared" si="81"/>
        <v>0.11699282437548658</v>
      </c>
      <c r="AW98" s="31">
        <f t="shared" si="81"/>
        <v>8.1528223724414386E-2</v>
      </c>
      <c r="AX98" s="31">
        <f t="shared" si="81"/>
        <v>0.57349157683309904</v>
      </c>
      <c r="AY98" s="31">
        <f t="shared" si="81"/>
        <v>3.8848171658758965E-2</v>
      </c>
      <c r="AZ98" s="31">
        <f t="shared" si="45"/>
        <v>4.8998993321209085E-2</v>
      </c>
      <c r="BA98" s="31">
        <f t="shared" si="79"/>
        <v>1.0000000000000002</v>
      </c>
      <c r="BB98" s="34">
        <f>AU98*'Propiedades físicas'!$C$4+'Diseño reactor'!AV98*'Propiedades físicas'!$C$5+'Diseño reactor'!AW98*'Propiedades físicas'!$C$8+'Diseño reactor'!AX98*'Propiedades físicas'!$C$9+'Diseño reactor'!AY98*'Propiedades físicas'!$C$7+'Diseño reactor'!AZ98*'Propiedades físicas'!$C$6</f>
        <v>887.42424835276711</v>
      </c>
      <c r="BC98" s="45">
        <f>AU98*'Propiedades físicas'!$L$4+'Diseño reactor'!AV98*'Propiedades físicas'!$L$5+'Diseño reactor'!AW98*'Propiedades físicas'!$L$8+AX98*'Propiedades físicas'!$L$9+'Diseño reactor'!AY98*'Propiedades físicas'!$L$7+'Diseño reactor'!AZ98*'Propiedades físicas'!$L$6</f>
        <v>1.6952516308091821</v>
      </c>
      <c r="BD98" s="29">
        <f t="shared" si="60"/>
        <v>9.0037894968329741</v>
      </c>
      <c r="BE98" s="58">
        <f t="shared" si="61"/>
        <v>51.611255352831876</v>
      </c>
      <c r="BF98" s="30">
        <f>AU98*'Propiedades físicas'!$I$4+'Diseño reactor'!AV98*'Propiedades físicas'!$I$5+'Diseño reactor'!AW98*'Propiedades físicas'!$I$8+'Diseño reactor'!AX98*'Propiedades físicas'!$I$9+'Diseño reactor'!AY98*'Propiedades físicas'!$I$7+'Diseño reactor'!AZ98*'Propiedades físicas'!$I$6</f>
        <v>1.4918694324226914E-2</v>
      </c>
      <c r="BG98" s="24">
        <f>AU98*'Propiedades físicas'!$O$4+'Diseño reactor'!AV98*'Propiedades físicas'!$O$5+'Diseño reactor'!AW98*'Propiedades físicas'!$O$8+'Diseño reactor'!AX98*'Propiedades físicas'!$O$9+'Diseño reactor'!AY98*'Propiedades físicas'!$O$7+'Diseño reactor'!AZ98*'Propiedades físicas'!$O$6</f>
        <v>0.14111649768408027</v>
      </c>
      <c r="BH98" s="54">
        <f t="shared" si="62"/>
        <v>55848.906640304325</v>
      </c>
      <c r="BI98" s="34">
        <f t="shared" si="80"/>
        <v>179.22029881515761</v>
      </c>
      <c r="BJ98" s="27">
        <f t="shared" si="63"/>
        <v>5107.3686385516767</v>
      </c>
      <c r="BK98" s="34">
        <f t="shared" si="64"/>
        <v>554.41074973378602</v>
      </c>
      <c r="BL98" s="27">
        <f t="shared" si="65"/>
        <v>105.17090467101779</v>
      </c>
      <c r="BM98" s="34">
        <f t="shared" si="66"/>
        <v>1.1054421768707483</v>
      </c>
      <c r="BN98" s="45">
        <f t="shared" si="67"/>
        <v>91.807805733928518</v>
      </c>
      <c r="BO98" s="45">
        <f t="shared" si="68"/>
        <v>27.775040157213468</v>
      </c>
      <c r="BP98" s="66">
        <f t="shared" si="69"/>
        <v>6.7797204000749787</v>
      </c>
    </row>
    <row r="99" spans="8:68">
      <c r="H99" s="68">
        <v>94</v>
      </c>
      <c r="I99" s="31">
        <f>('Propiedades físicas'!$C$10*'Diseño reactor'!H99)/1000</f>
        <v>82.273056470383167</v>
      </c>
      <c r="J99" s="31">
        <f t="shared" si="48"/>
        <v>5.5425192591957719</v>
      </c>
      <c r="K99" s="31">
        <f>(I99*1000)/'Propiedades físicas'!$F$10</f>
        <v>537.42128300394006</v>
      </c>
      <c r="L99" s="31">
        <f t="shared" si="49"/>
        <v>76.77446900056286</v>
      </c>
      <c r="M99" s="31">
        <f t="shared" si="50"/>
        <v>460.64681400337719</v>
      </c>
      <c r="N99" s="31">
        <f t="shared" si="51"/>
        <v>0.81674967021875378</v>
      </c>
      <c r="O99" s="32">
        <f t="shared" si="52"/>
        <v>4.9004980213125231</v>
      </c>
      <c r="P99" s="33">
        <f t="shared" si="53"/>
        <v>0.14072268048293365</v>
      </c>
      <c r="Q99" s="31">
        <f t="shared" si="54"/>
        <v>3.2017787678183645</v>
      </c>
      <c r="R99" s="31">
        <f t="shared" si="55"/>
        <v>0.11647672909246914</v>
      </c>
      <c r="S99" s="31">
        <f t="shared" si="56"/>
        <v>1.6987192534941573</v>
      </c>
      <c r="T99" s="31">
        <f t="shared" si="57"/>
        <v>9.6408257528364669E-2</v>
      </c>
      <c r="U99" s="31">
        <f t="shared" si="58"/>
        <v>0.46314200311498632</v>
      </c>
      <c r="V99" s="47">
        <f t="shared" si="70"/>
        <v>1.3935644086659449E-4</v>
      </c>
      <c r="W99" s="31">
        <f t="shared" si="59"/>
        <v>0.82770402534078369</v>
      </c>
      <c r="X99" s="34">
        <f>(S99*H99*'Propiedades físicas'!$F$5*60*24*365)/(1000000)</f>
        <v>24714.161233570267</v>
      </c>
      <c r="Y99" s="34">
        <f>(U99*H99*'Propiedades físicas'!$F$7*60*24*365)/(1000000)</f>
        <v>2107.2198698840671</v>
      </c>
      <c r="Z99" s="31">
        <f t="shared" si="71"/>
        <v>13.227931965395763</v>
      </c>
      <c r="AA99" s="31">
        <f t="shared" si="72"/>
        <v>300.96720417492628</v>
      </c>
      <c r="AB99" s="31">
        <f t="shared" si="72"/>
        <v>10.948812534692099</v>
      </c>
      <c r="AC99" s="31">
        <f t="shared" si="72"/>
        <v>159.67960982845079</v>
      </c>
      <c r="AD99" s="31">
        <f t="shared" si="72"/>
        <v>9.0623762076662793</v>
      </c>
      <c r="AE99" s="31">
        <f t="shared" si="46"/>
        <v>43.535348292808713</v>
      </c>
      <c r="AF99" s="31">
        <f t="shared" si="73"/>
        <v>537.42128300393995</v>
      </c>
      <c r="AG99" s="31">
        <f t="shared" si="74"/>
        <v>2.4613710665602327E-2</v>
      </c>
      <c r="AH99" s="31">
        <f t="shared" si="75"/>
        <v>0.5600209997130311</v>
      </c>
      <c r="AI99" s="31">
        <f t="shared" si="75"/>
        <v>2.0372867396492429E-2</v>
      </c>
      <c r="AJ99" s="31">
        <f t="shared" si="75"/>
        <v>0.29712185742982594</v>
      </c>
      <c r="AK99" s="31">
        <f t="shared" si="75"/>
        <v>1.6862704351810795E-2</v>
      </c>
      <c r="AL99" s="31">
        <f t="shared" si="47"/>
        <v>8.1007860443237309E-2</v>
      </c>
      <c r="AM99" s="31">
        <f t="shared" si="76"/>
        <v>0.99999999999999989</v>
      </c>
      <c r="AN99" s="31">
        <f>(Z99*'Propiedades físicas'!$F$4)/1000</f>
        <v>11.632378811729726</v>
      </c>
      <c r="AO99" s="31">
        <f>(AA99*'Propiedades físicas'!$F$6)/1000</f>
        <v>9.6429892217646369</v>
      </c>
      <c r="AP99" s="31">
        <f>(AB99*'Propiedades físicas'!$F$9)/1000</f>
        <v>6.7548698932782898</v>
      </c>
      <c r="AQ99" s="31">
        <f>(AC99*'Propiedades físicas'!$F$5)/1000</f>
        <v>47.020854706183911</v>
      </c>
      <c r="AR99" s="31">
        <f>(AD99*'Propiedades físicas'!$F$8)/1000</f>
        <v>3.2127936131418484</v>
      </c>
      <c r="AS99" s="31">
        <f>(AE99*'Propiedades físicas'!$F$7)/1000</f>
        <v>4.0091702242847544</v>
      </c>
      <c r="AT99" s="31">
        <f t="shared" si="77"/>
        <v>82.273056470383182</v>
      </c>
      <c r="AU99" s="31">
        <f t="shared" si="78"/>
        <v>0.14138746402252811</v>
      </c>
      <c r="AV99" s="31">
        <f t="shared" si="81"/>
        <v>0.11720713481984153</v>
      </c>
      <c r="AW99" s="31">
        <f t="shared" si="81"/>
        <v>8.2103062449246936E-2</v>
      </c>
      <c r="AX99" s="31">
        <f t="shared" si="81"/>
        <v>0.57152191401945263</v>
      </c>
      <c r="AY99" s="31">
        <f t="shared" si="81"/>
        <v>3.9050373852324259E-2</v>
      </c>
      <c r="AZ99" s="31">
        <f t="shared" si="45"/>
        <v>4.8730050836606316E-2</v>
      </c>
      <c r="BA99" s="31">
        <f t="shared" si="79"/>
        <v>0.99999999999999967</v>
      </c>
      <c r="BB99" s="34">
        <f>AU99*'Propiedades físicas'!$C$4+'Diseño reactor'!AV99*'Propiedades físicas'!$C$5+'Diseño reactor'!AW99*'Propiedades físicas'!$C$8+'Diseño reactor'!AX99*'Propiedades físicas'!$C$9+'Diseño reactor'!AY99*'Propiedades físicas'!$C$7+'Diseño reactor'!AZ99*'Propiedades físicas'!$C$6</f>
        <v>887.36161124348769</v>
      </c>
      <c r="BC99" s="45">
        <f>AU99*'Propiedades físicas'!$L$4+'Diseño reactor'!AV99*'Propiedades físicas'!$L$5+'Diseño reactor'!AW99*'Propiedades físicas'!$L$8+AX99*'Propiedades físicas'!$L$9+'Diseño reactor'!AY99*'Propiedades físicas'!$L$7+'Diseño reactor'!AZ99*'Propiedades físicas'!$L$6</f>
        <v>1.696209843103843</v>
      </c>
      <c r="BD99" s="29">
        <f t="shared" si="60"/>
        <v>8.9828431226043506</v>
      </c>
      <c r="BE99" s="58">
        <f t="shared" si="61"/>
        <v>51.557753496338378</v>
      </c>
      <c r="BF99" s="30">
        <f>AU99*'Propiedades físicas'!$I$4+'Diseño reactor'!AV99*'Propiedades físicas'!$I$5+'Diseño reactor'!AW99*'Propiedades físicas'!$I$8+'Diseño reactor'!AX99*'Propiedades físicas'!$I$9+'Diseño reactor'!AY99*'Propiedades físicas'!$I$7+'Diseño reactor'!AZ99*'Propiedades físicas'!$I$6</f>
        <v>1.4943620259585975E-2</v>
      </c>
      <c r="BG99" s="24">
        <f>AU99*'Propiedades físicas'!$O$4+'Diseño reactor'!AV99*'Propiedades físicas'!$O$5+'Diseño reactor'!AW99*'Propiedades físicas'!$O$8+'Diseño reactor'!AX99*'Propiedades físicas'!$O$9+'Diseño reactor'!AY99*'Propiedades físicas'!$O$7+'Diseño reactor'!AZ99*'Propiedades físicas'!$O$6</f>
        <v>0.14112129587143971</v>
      </c>
      <c r="BH99" s="54">
        <f t="shared" si="62"/>
        <v>55751.8153399687</v>
      </c>
      <c r="BI99" s="34">
        <f t="shared" si="80"/>
        <v>179.61510074997548</v>
      </c>
      <c r="BJ99" s="27">
        <f t="shared" si="63"/>
        <v>5105.1908276092245</v>
      </c>
      <c r="BK99" s="34">
        <f t="shared" si="64"/>
        <v>554.19318866400113</v>
      </c>
      <c r="BL99" s="27">
        <f t="shared" si="65"/>
        <v>105.16307312980058</v>
      </c>
      <c r="BM99" s="34">
        <f t="shared" si="66"/>
        <v>1.1054421768707483</v>
      </c>
      <c r="BN99" s="45">
        <f t="shared" si="67"/>
        <v>92.348601973342781</v>
      </c>
      <c r="BO99" s="45">
        <f t="shared" si="68"/>
        <v>27.96142087845957</v>
      </c>
      <c r="BP99" s="66">
        <f t="shared" si="69"/>
        <v>6.7792418667372072</v>
      </c>
    </row>
    <row r="100" spans="8:68">
      <c r="H100" s="68">
        <v>95</v>
      </c>
      <c r="I100" s="31">
        <f>('Propiedades físicas'!$C$10*'Diseño reactor'!H100)/1000</f>
        <v>83.148301751982984</v>
      </c>
      <c r="J100" s="31">
        <f t="shared" si="48"/>
        <v>5.4841769512042378</v>
      </c>
      <c r="K100" s="31">
        <f>(I100*1000)/'Propiedades físicas'!$F$10</f>
        <v>543.13853069547133</v>
      </c>
      <c r="L100" s="31">
        <f t="shared" si="49"/>
        <v>77.591218670781615</v>
      </c>
      <c r="M100" s="31">
        <f t="shared" si="50"/>
        <v>465.54731202468969</v>
      </c>
      <c r="N100" s="31">
        <f t="shared" si="51"/>
        <v>0.81674967021875389</v>
      </c>
      <c r="O100" s="32">
        <f t="shared" si="52"/>
        <v>4.9004980213125231</v>
      </c>
      <c r="P100" s="33">
        <f t="shared" si="53"/>
        <v>0.14195952756080266</v>
      </c>
      <c r="Q100" s="31">
        <f t="shared" si="54"/>
        <v>3.2075986497583404</v>
      </c>
      <c r="R100" s="31">
        <f t="shared" si="55"/>
        <v>0.11728549560204014</v>
      </c>
      <c r="S100" s="31">
        <f t="shared" si="56"/>
        <v>1.6928993715541834</v>
      </c>
      <c r="T100" s="31">
        <f t="shared" si="57"/>
        <v>9.6900065215590345E-2</v>
      </c>
      <c r="U100" s="31">
        <f t="shared" si="58"/>
        <v>0.46060458184032077</v>
      </c>
      <c r="V100" s="47">
        <f t="shared" si="70"/>
        <v>1.4058127972040651E-4</v>
      </c>
      <c r="W100" s="31">
        <f t="shared" si="59"/>
        <v>0.82618967262909215</v>
      </c>
      <c r="X100" s="34">
        <f>(S100*H100*'Propiedades físicas'!$F$5*60*24*365)/(1000000)</f>
        <v>24891.505347777995</v>
      </c>
      <c r="Y100" s="34">
        <f>(U100*H100*'Propiedades físicas'!$F$7*60*24*365)/(1000000)</f>
        <v>2117.9694359197229</v>
      </c>
      <c r="Z100" s="31">
        <f t="shared" si="71"/>
        <v>13.486155118276253</v>
      </c>
      <c r="AA100" s="31">
        <f t="shared" si="72"/>
        <v>304.72187172704236</v>
      </c>
      <c r="AB100" s="31">
        <f t="shared" si="72"/>
        <v>11.142122082193813</v>
      </c>
      <c r="AC100" s="31">
        <f t="shared" si="72"/>
        <v>160.82544029764742</v>
      </c>
      <c r="AD100" s="31">
        <f t="shared" si="72"/>
        <v>9.2055061954810835</v>
      </c>
      <c r="AE100" s="31">
        <f t="shared" si="46"/>
        <v>43.75743527483047</v>
      </c>
      <c r="AF100" s="31">
        <f t="shared" si="73"/>
        <v>543.13853069547133</v>
      </c>
      <c r="AG100" s="31">
        <f t="shared" si="74"/>
        <v>2.4830046767272556E-2</v>
      </c>
      <c r="AH100" s="31">
        <f t="shared" si="75"/>
        <v>0.56103895140132265</v>
      </c>
      <c r="AI100" s="31">
        <f t="shared" si="75"/>
        <v>2.051432821001796E-2</v>
      </c>
      <c r="AJ100" s="31">
        <f t="shared" si="75"/>
        <v>0.29610390574153456</v>
      </c>
      <c r="AK100" s="31">
        <f t="shared" si="75"/>
        <v>1.6948726108040487E-2</v>
      </c>
      <c r="AL100" s="31">
        <f t="shared" si="47"/>
        <v>8.0564041771811853E-2</v>
      </c>
      <c r="AM100" s="31">
        <f t="shared" si="76"/>
        <v>1</v>
      </c>
      <c r="AN100" s="31">
        <f>(Z100*'Propiedades físicas'!$F$4)/1000</f>
        <v>11.859455087909771</v>
      </c>
      <c r="AO100" s="31">
        <f>(AA100*'Propiedades físicas'!$F$6)/1000</f>
        <v>9.7632887701344373</v>
      </c>
      <c r="AP100" s="31">
        <f>(AB100*'Propiedades físicas'!$F$9)/1000</f>
        <v>6.8741322186094722</v>
      </c>
      <c r="AQ100" s="31">
        <f>(AC100*'Propiedades físicas'!$F$5)/1000</f>
        <v>47.358267404448242</v>
      </c>
      <c r="AR100" s="31">
        <f>(AD100*'Propiedades físicas'!$F$8)/1000</f>
        <v>3.2635360564219527</v>
      </c>
      <c r="AS100" s="31">
        <f>(AE100*'Propiedades físicas'!$F$7)/1000</f>
        <v>4.0296222144591383</v>
      </c>
      <c r="AT100" s="31">
        <f t="shared" si="77"/>
        <v>83.148301751983013</v>
      </c>
      <c r="AU100" s="31">
        <f t="shared" si="78"/>
        <v>0.14263015405034335</v>
      </c>
      <c r="AV100" s="31">
        <f t="shared" si="81"/>
        <v>0.11742018254632111</v>
      </c>
      <c r="AW100" s="31">
        <f t="shared" si="81"/>
        <v>8.2673152352694082E-2</v>
      </c>
      <c r="AX100" s="31">
        <f t="shared" si="81"/>
        <v>0.56956385646588137</v>
      </c>
      <c r="AY100" s="31">
        <f t="shared" si="81"/>
        <v>3.9249581622923767E-2</v>
      </c>
      <c r="AZ100" s="31">
        <f t="shared" si="45"/>
        <v>4.8463072961836356E-2</v>
      </c>
      <c r="BA100" s="31">
        <f t="shared" si="79"/>
        <v>1</v>
      </c>
      <c r="BB100" s="34">
        <f>AU100*'Propiedades físicas'!$C$4+'Diseño reactor'!AV100*'Propiedades físicas'!$C$5+'Diseño reactor'!AW100*'Propiedades físicas'!$C$8+'Diseño reactor'!AX100*'Propiedades físicas'!$C$9+'Diseño reactor'!AY100*'Propiedades físicas'!$C$7+'Diseño reactor'!AZ100*'Propiedades físicas'!$C$6</f>
        <v>887.29941308463367</v>
      </c>
      <c r="BC100" s="45">
        <f>AU100*'Propiedades físicas'!$L$4+'Diseño reactor'!AV100*'Propiedades físicas'!$L$5+'Diseño reactor'!AW100*'Propiedades físicas'!$L$8+AX100*'Propiedades físicas'!$L$9+'Diseño reactor'!AY100*'Propiedades físicas'!$L$7+'Diseño reactor'!AZ100*'Propiedades físicas'!$L$6</f>
        <v>1.6971649060819622</v>
      </c>
      <c r="BD100" s="29">
        <f t="shared" si="60"/>
        <v>8.9619906883467468</v>
      </c>
      <c r="BE100" s="58">
        <f t="shared" si="61"/>
        <v>51.505038049646714</v>
      </c>
      <c r="BF100" s="30">
        <f>AU100*'Propiedades físicas'!$I$4+'Diseño reactor'!AV100*'Propiedades físicas'!$I$5+'Diseño reactor'!AW100*'Propiedades físicas'!$I$8+'Diseño reactor'!AX100*'Propiedades físicas'!$I$9+'Diseño reactor'!AY100*'Propiedades físicas'!$I$7+'Diseño reactor'!AZ100*'Propiedades físicas'!$I$6</f>
        <v>1.4968379165375328E-2</v>
      </c>
      <c r="BG100" s="24">
        <f>AU100*'Propiedades físicas'!$O$4+'Diseño reactor'!AV100*'Propiedades físicas'!$O$5+'Diseño reactor'!AW100*'Propiedades físicas'!$O$8+'Diseño reactor'!AX100*'Propiedades físicas'!$O$9+'Diseño reactor'!AY100*'Propiedades físicas'!$O$7+'Diseño reactor'!AZ100*'Propiedades físicas'!$O$6</f>
        <v>0.14112624999626969</v>
      </c>
      <c r="BH100" s="54">
        <f t="shared" si="62"/>
        <v>55655.695974742215</v>
      </c>
      <c r="BI100" s="34">
        <f t="shared" si="80"/>
        <v>180.00767271202136</v>
      </c>
      <c r="BJ100" s="27">
        <f t="shared" si="63"/>
        <v>5103.0337482224641</v>
      </c>
      <c r="BK100" s="34">
        <f t="shared" si="64"/>
        <v>553.97847422388043</v>
      </c>
      <c r="BL100" s="27">
        <f t="shared" si="65"/>
        <v>105.1553391723818</v>
      </c>
      <c r="BM100" s="34">
        <f t="shared" si="66"/>
        <v>1.1054421768707483</v>
      </c>
      <c r="BN100" s="45">
        <f t="shared" si="67"/>
        <v>92.891977813410961</v>
      </c>
      <c r="BO100" s="45">
        <f t="shared" si="68"/>
        <v>28.147121204383129</v>
      </c>
      <c r="BP100" s="66">
        <f t="shared" si="69"/>
        <v>6.7787666868813359</v>
      </c>
    </row>
    <row r="101" spans="8:68">
      <c r="H101" s="68">
        <v>96</v>
      </c>
      <c r="I101" s="31">
        <f>('Propiedades físicas'!$C$10*'Diseño reactor'!H101)/1000</f>
        <v>84.023547033582815</v>
      </c>
      <c r="J101" s="31">
        <f t="shared" si="48"/>
        <v>5.4270501079625264</v>
      </c>
      <c r="K101" s="31">
        <f>(I101*1000)/'Propiedades físicas'!$F$10</f>
        <v>548.8557783870026</v>
      </c>
      <c r="L101" s="31">
        <f t="shared" si="49"/>
        <v>78.40796834100037</v>
      </c>
      <c r="M101" s="31">
        <f t="shared" si="50"/>
        <v>470.44781004600219</v>
      </c>
      <c r="N101" s="31">
        <f t="shared" si="51"/>
        <v>0.81674967021875389</v>
      </c>
      <c r="O101" s="32">
        <f t="shared" si="52"/>
        <v>4.9004980213125231</v>
      </c>
      <c r="P101" s="33">
        <f t="shared" si="53"/>
        <v>0.14319185707664961</v>
      </c>
      <c r="Q101" s="31">
        <f t="shared" si="54"/>
        <v>3.2133843150901149</v>
      </c>
      <c r="R101" s="31">
        <f t="shared" si="55"/>
        <v>0.11808758255938168</v>
      </c>
      <c r="S101" s="31">
        <f t="shared" si="56"/>
        <v>1.6871137062224086</v>
      </c>
      <c r="T101" s="31">
        <f t="shared" si="57"/>
        <v>9.7384568085141135E-2</v>
      </c>
      <c r="U101" s="31">
        <f t="shared" si="58"/>
        <v>0.45808566249758148</v>
      </c>
      <c r="V101" s="47">
        <f t="shared" si="70"/>
        <v>1.4180164487202196E-4</v>
      </c>
      <c r="W101" s="31">
        <f t="shared" si="59"/>
        <v>0.82468085106382993</v>
      </c>
      <c r="X101" s="34">
        <f>(S101*H101*'Propiedades físicas'!$F$5*60*24*365)/(1000000)</f>
        <v>25067.556334683071</v>
      </c>
      <c r="Y101" s="34">
        <f>(U101*H101*'Propiedades físicas'!$F$7*60*24*365)/(1000000)</f>
        <v>2128.5593386926562</v>
      </c>
      <c r="Z101" s="31">
        <f t="shared" si="71"/>
        <v>13.746418279358362</v>
      </c>
      <c r="AA101" s="31">
        <f t="shared" si="72"/>
        <v>308.48489424865102</v>
      </c>
      <c r="AB101" s="31">
        <f t="shared" si="72"/>
        <v>11.336407925700641</v>
      </c>
      <c r="AC101" s="31">
        <f t="shared" si="72"/>
        <v>161.96291579735123</v>
      </c>
      <c r="AD101" s="31">
        <f t="shared" si="72"/>
        <v>9.3489185361735494</v>
      </c>
      <c r="AE101" s="31">
        <f t="shared" si="46"/>
        <v>43.97622359976782</v>
      </c>
      <c r="AF101" s="31">
        <f t="shared" si="73"/>
        <v>548.8557783870026</v>
      </c>
      <c r="AG101" s="31">
        <f t="shared" si="74"/>
        <v>2.5045592705167173E-2</v>
      </c>
      <c r="AH101" s="31">
        <f t="shared" si="75"/>
        <v>0.56205091828537856</v>
      </c>
      <c r="AI101" s="31">
        <f t="shared" si="75"/>
        <v>2.0654620707495311E-2</v>
      </c>
      <c r="AJ101" s="31">
        <f t="shared" si="75"/>
        <v>0.29509193885747864</v>
      </c>
      <c r="AK101" s="31">
        <f t="shared" si="75"/>
        <v>1.7033470183457834E-2</v>
      </c>
      <c r="AL101" s="31">
        <f t="shared" si="47"/>
        <v>8.0123459261022545E-2</v>
      </c>
      <c r="AM101" s="31">
        <f t="shared" si="76"/>
        <v>1</v>
      </c>
      <c r="AN101" s="31">
        <f>(Z101*'Propiedades físicas'!$F$4)/1000</f>
        <v>12.088325306502156</v>
      </c>
      <c r="AO101" s="31">
        <f>(AA101*'Propiedades físicas'!$F$6)/1000</f>
        <v>9.8838560117267793</v>
      </c>
      <c r="AP101" s="31">
        <f>(AB101*'Propiedades físicas'!$F$9)/1000</f>
        <v>6.9939968697610091</v>
      </c>
      <c r="AQ101" s="31">
        <f>(AC101*'Propiedades físicas'!$F$5)/1000</f>
        <v>47.693219814846024</v>
      </c>
      <c r="AR101" s="31">
        <f>(AD101*'Propiedades físicas'!$F$8)/1000</f>
        <v>3.3143785994442454</v>
      </c>
      <c r="AS101" s="31">
        <f>(AE101*'Propiedades físicas'!$F$7)/1000</f>
        <v>4.049770431302619</v>
      </c>
      <c r="AT101" s="31">
        <f t="shared" si="77"/>
        <v>84.02354703358283</v>
      </c>
      <c r="AU101" s="31">
        <f t="shared" si="78"/>
        <v>0.14386830517486546</v>
      </c>
      <c r="AV101" s="31">
        <f t="shared" si="81"/>
        <v>0.11763197770949094</v>
      </c>
      <c r="AW101" s="31">
        <f t="shared" si="81"/>
        <v>8.3238533919136062E-2</v>
      </c>
      <c r="AX101" s="31">
        <f t="shared" si="81"/>
        <v>0.56761731084482581</v>
      </c>
      <c r="AY101" s="31">
        <f t="shared" si="81"/>
        <v>3.9445830561277574E-2</v>
      </c>
      <c r="AZ101" s="31">
        <f t="shared" si="45"/>
        <v>4.8198041790404211E-2</v>
      </c>
      <c r="BA101" s="31">
        <f t="shared" si="79"/>
        <v>1</v>
      </c>
      <c r="BB101" s="34">
        <f>AU101*'Propiedades físicas'!$C$4+'Diseño reactor'!AV101*'Propiedades físicas'!$C$5+'Diseño reactor'!AW101*'Propiedades físicas'!$C$8+'Diseño reactor'!AX101*'Propiedades físicas'!$C$9+'Diseño reactor'!AY101*'Propiedades físicas'!$C$7+'Diseño reactor'!AZ101*'Propiedades físicas'!$C$6</f>
        <v>887.23764998304603</v>
      </c>
      <c r="BC101" s="45">
        <f>AU101*'Propiedades físicas'!$L$4+'Diseño reactor'!AV101*'Propiedades físicas'!$L$5+'Diseño reactor'!AW101*'Propiedades físicas'!$L$8+AX101*'Propiedades físicas'!$L$9+'Diseño reactor'!AY101*'Propiedades físicas'!$L$7+'Diseño reactor'!AZ101*'Propiedades físicas'!$L$6</f>
        <v>1.6981168327175891</v>
      </c>
      <c r="BD101" s="29">
        <f t="shared" si="60"/>
        <v>8.9412315948083148</v>
      </c>
      <c r="BE101" s="58">
        <f t="shared" si="61"/>
        <v>51.453086731685552</v>
      </c>
      <c r="BF101" s="30">
        <f>AU101*'Propiedades físicas'!$I$4+'Diseño reactor'!AV101*'Propiedades físicas'!$I$5+'Diseño reactor'!AW101*'Propiedades físicas'!$I$8+'Diseño reactor'!AX101*'Propiedades físicas'!$I$9+'Diseño reactor'!AY101*'Propiedades físicas'!$I$7+'Diseño reactor'!AZ101*'Propiedades físicas'!$I$6</f>
        <v>1.4992972473571576E-2</v>
      </c>
      <c r="BG101" s="24">
        <f>AU101*'Propiedades físicas'!$O$4+'Diseño reactor'!AV101*'Propiedades físicas'!$O$5+'Diseño reactor'!AW101*'Propiedades físicas'!$O$8+'Diseño reactor'!AX101*'Propiedades físicas'!$O$9+'Diseño reactor'!AY101*'Propiedades físicas'!$O$7+'Diseño reactor'!AZ101*'Propiedades físicas'!$O$6</f>
        <v>0.14113135786514844</v>
      </c>
      <c r="BH101" s="54">
        <f t="shared" si="62"/>
        <v>55560.534966721803</v>
      </c>
      <c r="BI101" s="34">
        <f t="shared" si="80"/>
        <v>180.39802999819725</v>
      </c>
      <c r="BJ101" s="27">
        <f t="shared" si="63"/>
        <v>5100.8971337423955</v>
      </c>
      <c r="BK101" s="34">
        <f t="shared" si="64"/>
        <v>553.76656831962146</v>
      </c>
      <c r="BL101" s="27">
        <f t="shared" si="65"/>
        <v>105.14770161393021</v>
      </c>
      <c r="BM101" s="34">
        <f t="shared" si="66"/>
        <v>1.1054421768707483</v>
      </c>
      <c r="BN101" s="45">
        <f t="shared" si="67"/>
        <v>93.43791960231087</v>
      </c>
      <c r="BO101" s="45">
        <f t="shared" si="68"/>
        <v>28.332144851311845</v>
      </c>
      <c r="BP101" s="66">
        <f t="shared" si="69"/>
        <v>6.7782948307645094</v>
      </c>
    </row>
    <row r="102" spans="8:68">
      <c r="H102" s="68">
        <v>97</v>
      </c>
      <c r="I102" s="31">
        <f>('Propiedades físicas'!$C$10*'Diseño reactor'!H102)/1000</f>
        <v>84.898792315182632</v>
      </c>
      <c r="J102" s="31">
        <f t="shared" si="48"/>
        <v>5.3711011377773454</v>
      </c>
      <c r="K102" s="31">
        <f>(I102*1000)/'Propiedades físicas'!$F$10</f>
        <v>554.57302607853387</v>
      </c>
      <c r="L102" s="31">
        <f t="shared" si="49"/>
        <v>79.224718011219124</v>
      </c>
      <c r="M102" s="31">
        <f t="shared" si="50"/>
        <v>475.34830806731475</v>
      </c>
      <c r="N102" s="31">
        <f t="shared" si="51"/>
        <v>0.81674967021875389</v>
      </c>
      <c r="O102" s="32">
        <f t="shared" si="52"/>
        <v>4.9004980213125231</v>
      </c>
      <c r="P102" s="33">
        <f t="shared" si="53"/>
        <v>0.14441969373582939</v>
      </c>
      <c r="Q102" s="31">
        <f t="shared" si="54"/>
        <v>3.2191360384195638</v>
      </c>
      <c r="R102" s="31">
        <f t="shared" si="55"/>
        <v>0.11888304683009572</v>
      </c>
      <c r="S102" s="31">
        <f t="shared" si="56"/>
        <v>1.6813619828929585</v>
      </c>
      <c r="T102" s="31">
        <f t="shared" si="57"/>
        <v>9.7861852895623436E-2</v>
      </c>
      <c r="U102" s="31">
        <f t="shared" si="58"/>
        <v>0.45558507675720528</v>
      </c>
      <c r="V102" s="47">
        <f t="shared" si="70"/>
        <v>1.4301756078693783E-4</v>
      </c>
      <c r="W102" s="31">
        <f t="shared" si="59"/>
        <v>0.82317753039661612</v>
      </c>
      <c r="X102" s="34">
        <f>(S102*H102*'Propiedades físicas'!$F$5*60*24*365)/(1000000)</f>
        <v>25242.325959086844</v>
      </c>
      <c r="Y102" s="34">
        <f>(U102*H102*'Propiedades físicas'!$F$7*60*24*365)/(1000000)</f>
        <v>2138.9914745078504</v>
      </c>
      <c r="Z102" s="31">
        <f t="shared" si="71"/>
        <v>14.008710292375451</v>
      </c>
      <c r="AA102" s="31">
        <f t="shared" si="72"/>
        <v>312.25619572669768</v>
      </c>
      <c r="AB102" s="31">
        <f t="shared" si="72"/>
        <v>11.531655542519285</v>
      </c>
      <c r="AC102" s="31">
        <f t="shared" si="72"/>
        <v>163.09211234061698</v>
      </c>
      <c r="AD102" s="31">
        <f t="shared" si="72"/>
        <v>9.4925997308754724</v>
      </c>
      <c r="AE102" s="31">
        <f t="shared" si="46"/>
        <v>44.191752445448913</v>
      </c>
      <c r="AF102" s="31">
        <f t="shared" si="73"/>
        <v>554.57302607853376</v>
      </c>
      <c r="AG102" s="31">
        <f t="shared" si="74"/>
        <v>2.5260352800483412E-2</v>
      </c>
      <c r="AH102" s="31">
        <f t="shared" si="75"/>
        <v>0.56305694839633025</v>
      </c>
      <c r="AI102" s="31">
        <f t="shared" si="75"/>
        <v>2.0793754835249187E-2</v>
      </c>
      <c r="AJ102" s="31">
        <f t="shared" si="75"/>
        <v>0.2940859087465269</v>
      </c>
      <c r="AK102" s="31">
        <f t="shared" si="75"/>
        <v>1.7116951752953115E-2</v>
      </c>
      <c r="AL102" s="31">
        <f t="shared" si="47"/>
        <v>7.9686083468457167E-2</v>
      </c>
      <c r="AM102" s="31">
        <f t="shared" si="76"/>
        <v>1</v>
      </c>
      <c r="AN102" s="31">
        <f>(Z102*'Propiedades físicas'!$F$4)/1000</f>
        <v>12.318979656909123</v>
      </c>
      <c r="AO102" s="31">
        <f>(AA102*'Propiedades físicas'!$F$6)/1000</f>
        <v>10.004688511083394</v>
      </c>
      <c r="AP102" s="31">
        <f>(AB102*'Propiedades físicas'!$F$9)/1000</f>
        <v>7.1144548869572715</v>
      </c>
      <c r="AQ102" s="31">
        <f>(AC102*'Propiedades físicas'!$F$5)/1000</f>
        <v>48.025734320941481</v>
      </c>
      <c r="AR102" s="31">
        <f>(AD102*'Propiedades físicas'!$F$8)/1000</f>
        <v>3.3653164565899711</v>
      </c>
      <c r="AS102" s="31">
        <f>(AE102*'Propiedades físicas'!$F$7)/1000</f>
        <v>4.0696184827013901</v>
      </c>
      <c r="AT102" s="31">
        <f t="shared" si="77"/>
        <v>84.898792315182618</v>
      </c>
      <c r="AU102" s="31">
        <f t="shared" si="78"/>
        <v>0.14510194221815917</v>
      </c>
      <c r="AV102" s="31">
        <f t="shared" si="81"/>
        <v>0.11784253036181572</v>
      </c>
      <c r="AW102" s="31">
        <f t="shared" si="81"/>
        <v>8.37992472324601E-2</v>
      </c>
      <c r="AX102" s="31">
        <f t="shared" si="81"/>
        <v>0.56568218476710819</v>
      </c>
      <c r="AY102" s="31">
        <f t="shared" si="81"/>
        <v>3.9639155809147418E-2</v>
      </c>
      <c r="AZ102" s="31">
        <f t="shared" si="45"/>
        <v>4.7934939611309547E-2</v>
      </c>
      <c r="BA102" s="31">
        <f t="shared" si="79"/>
        <v>1.0000000000000002</v>
      </c>
      <c r="BB102" s="34">
        <f>AU102*'Propiedades físicas'!$C$4+'Diseño reactor'!AV102*'Propiedades físicas'!$C$5+'Diseño reactor'!AW102*'Propiedades físicas'!$C$8+'Diseño reactor'!AX102*'Propiedades físicas'!$C$9+'Diseño reactor'!AY102*'Propiedades físicas'!$C$7+'Diseño reactor'!AZ102*'Propiedades físicas'!$C$6</f>
        <v>887.17631808726389</v>
      </c>
      <c r="BC102" s="45">
        <f>AU102*'Propiedades físicas'!$L$4+'Diseño reactor'!AV102*'Propiedades físicas'!$L$5+'Diseño reactor'!AW102*'Propiedades físicas'!$L$8+AX102*'Propiedades físicas'!$L$9+'Diseño reactor'!AY102*'Propiedades físicas'!$L$7+'Diseño reactor'!AZ102*'Propiedades físicas'!$L$6</f>
        <v>1.699065635938239</v>
      </c>
      <c r="BD102" s="29">
        <f t="shared" si="60"/>
        <v>8.9205652474793506</v>
      </c>
      <c r="BE102" s="58">
        <f t="shared" si="61"/>
        <v>51.401878160515381</v>
      </c>
      <c r="BF102" s="30">
        <f>AU102*'Propiedades físicas'!$I$4+'Diseño reactor'!AV102*'Propiedades físicas'!$I$5+'Diseño reactor'!AW102*'Propiedades físicas'!$I$8+'Diseño reactor'!AX102*'Propiedades físicas'!$I$9+'Diseño reactor'!AY102*'Propiedades físicas'!$I$7+'Diseño reactor'!AZ102*'Propiedades físicas'!$I$6</f>
        <v>1.5017401601205273E-2</v>
      </c>
      <c r="BG102" s="24">
        <f>AU102*'Propiedades físicas'!$O$4+'Diseño reactor'!AV102*'Propiedades físicas'!$O$5+'Diseño reactor'!AW102*'Propiedades físicas'!$O$8+'Diseño reactor'!AX102*'Propiedades físicas'!$O$9+'Diseño reactor'!AY102*'Propiedades físicas'!$O$7+'Diseño reactor'!AZ102*'Propiedades físicas'!$O$6</f>
        <v>0.14113661731322971</v>
      </c>
      <c r="BH102" s="54">
        <f t="shared" si="62"/>
        <v>55466.318984945756</v>
      </c>
      <c r="BI102" s="34">
        <f t="shared" si="80"/>
        <v>180.78618779040283</v>
      </c>
      <c r="BJ102" s="27">
        <f t="shared" si="63"/>
        <v>5098.7807219536335</v>
      </c>
      <c r="BK102" s="34">
        <f t="shared" si="64"/>
        <v>553.55743347572547</v>
      </c>
      <c r="BL102" s="27">
        <f t="shared" si="65"/>
        <v>105.14015928634959</v>
      </c>
      <c r="BM102" s="34">
        <f t="shared" si="66"/>
        <v>1.1054421768707483</v>
      </c>
      <c r="BN102" s="45">
        <f t="shared" si="67"/>
        <v>93.986413774418139</v>
      </c>
      <c r="BO102" s="45">
        <f t="shared" si="68"/>
        <v>28.516495508576988</v>
      </c>
      <c r="BP102" s="66">
        <f t="shared" si="69"/>
        <v>6.7778262689624391</v>
      </c>
    </row>
    <row r="103" spans="8:68">
      <c r="H103" s="68">
        <v>98</v>
      </c>
      <c r="I103" s="31">
        <f>('Propiedades físicas'!$C$10*'Diseño reactor'!H103)/1000</f>
        <v>85.774037596782449</v>
      </c>
      <c r="J103" s="31">
        <f t="shared" si="48"/>
        <v>5.3162939833102305</v>
      </c>
      <c r="K103" s="31">
        <f>(I103*1000)/'Propiedades físicas'!$F$10</f>
        <v>560.29027377006514</v>
      </c>
      <c r="L103" s="31">
        <f t="shared" si="49"/>
        <v>80.041467681437879</v>
      </c>
      <c r="M103" s="31">
        <f t="shared" si="50"/>
        <v>480.24880608862725</v>
      </c>
      <c r="N103" s="31">
        <f t="shared" si="51"/>
        <v>0.81674967021875389</v>
      </c>
      <c r="O103" s="32">
        <f t="shared" si="52"/>
        <v>4.9004980213125231</v>
      </c>
      <c r="P103" s="33">
        <f t="shared" si="53"/>
        <v>0.14564306206388195</v>
      </c>
      <c r="Q103" s="31">
        <f t="shared" si="54"/>
        <v>3.2248540915968893</v>
      </c>
      <c r="R103" s="31">
        <f t="shared" si="55"/>
        <v>0.11967194471814431</v>
      </c>
      <c r="S103" s="31">
        <f t="shared" si="56"/>
        <v>1.6756439297156334</v>
      </c>
      <c r="T103" s="31">
        <f t="shared" si="57"/>
        <v>9.833200531269351E-2</v>
      </c>
      <c r="U103" s="31">
        <f t="shared" si="58"/>
        <v>0.45310265812403411</v>
      </c>
      <c r="V103" s="47">
        <f t="shared" si="70"/>
        <v>1.4422905175258212E-4</v>
      </c>
      <c r="W103" s="31">
        <f t="shared" si="59"/>
        <v>0.8216796805992298</v>
      </c>
      <c r="X103" s="34">
        <f>(S103*H103*'Propiedades físicas'!$F$5*60*24*365)/(1000000)</f>
        <v>25415.825857581433</v>
      </c>
      <c r="Y103" s="34">
        <f>(U103*H103*'Propiedades físicas'!$F$7*60*24*365)/(1000000)</f>
        <v>2149.267715781401</v>
      </c>
      <c r="Z103" s="31">
        <f t="shared" si="71"/>
        <v>14.27302008226043</v>
      </c>
      <c r="AA103" s="31">
        <f t="shared" si="72"/>
        <v>316.03570097649515</v>
      </c>
      <c r="AB103" s="31">
        <f t="shared" si="72"/>
        <v>11.727850582378142</v>
      </c>
      <c r="AC103" s="31">
        <f t="shared" si="72"/>
        <v>164.21310511213207</v>
      </c>
      <c r="AD103" s="31">
        <f t="shared" si="72"/>
        <v>9.6365365206439648</v>
      </c>
      <c r="AE103" s="31">
        <f t="shared" si="46"/>
        <v>44.404060496155346</v>
      </c>
      <c r="AF103" s="31">
        <f t="shared" si="73"/>
        <v>560.29027377006514</v>
      </c>
      <c r="AG103" s="31">
        <f t="shared" si="74"/>
        <v>2.5474331342967175E-2</v>
      </c>
      <c r="AH103" s="31">
        <f t="shared" si="75"/>
        <v>0.56405708928331588</v>
      </c>
      <c r="AI103" s="31">
        <f t="shared" si="75"/>
        <v>2.0931740441368217E-2</v>
      </c>
      <c r="AJ103" s="31">
        <f t="shared" si="75"/>
        <v>0.29308576785954116</v>
      </c>
      <c r="AK103" s="31">
        <f t="shared" si="75"/>
        <v>1.7199185800249421E-2</v>
      </c>
      <c r="AL103" s="31">
        <f t="shared" si="47"/>
        <v>7.9251885272558054E-2</v>
      </c>
      <c r="AM103" s="31">
        <f t="shared" si="76"/>
        <v>1</v>
      </c>
      <c r="AN103" s="31">
        <f>(Z103*'Propiedades físicas'!$F$4)/1000</f>
        <v>12.551408399938177</v>
      </c>
      <c r="AO103" s="31">
        <f>(AA103*'Propiedades físicas'!$F$6)/1000</f>
        <v>10.125783859286905</v>
      </c>
      <c r="AP103" s="31">
        <f>(AB103*'Propiedades físicas'!$F$9)/1000</f>
        <v>7.2354974167981938</v>
      </c>
      <c r="AQ103" s="31">
        <f>(AC103*'Propiedades físicas'!$F$5)/1000</f>
        <v>48.355833062369534</v>
      </c>
      <c r="AR103" s="31">
        <f>(AD103*'Propiedades físicas'!$F$8)/1000</f>
        <v>3.4163449272986974</v>
      </c>
      <c r="AS103" s="31">
        <f>(AE103*'Propiedades físicas'!$F$7)/1000</f>
        <v>4.0891699310909457</v>
      </c>
      <c r="AT103" s="31">
        <f t="shared" si="77"/>
        <v>85.774037596782449</v>
      </c>
      <c r="AU103" s="31">
        <f t="shared" si="78"/>
        <v>0.1463310898216246</v>
      </c>
      <c r="AV103" s="31">
        <f t="shared" si="81"/>
        <v>0.11805185045488337</v>
      </c>
      <c r="AW103" s="31">
        <f t="shared" si="81"/>
        <v>8.4355331980659976E-2</v>
      </c>
      <c r="AX103" s="31">
        <f t="shared" si="81"/>
        <v>0.56375838677067769</v>
      </c>
      <c r="AY103" s="31">
        <f t="shared" si="81"/>
        <v>3.9829592065593181E-2</v>
      </c>
      <c r="AZ103" s="31">
        <f t="shared" si="45"/>
        <v>4.7673748906561189E-2</v>
      </c>
      <c r="BA103" s="31">
        <f t="shared" si="79"/>
        <v>1</v>
      </c>
      <c r="BB103" s="34">
        <f>AU103*'Propiedades físicas'!$C$4+'Diseño reactor'!AV103*'Propiedades físicas'!$C$5+'Diseño reactor'!AW103*'Propiedades físicas'!$C$8+'Diseño reactor'!AX103*'Propiedades físicas'!$C$9+'Diseño reactor'!AY103*'Propiedades físicas'!$C$7+'Diseño reactor'!AZ103*'Propiedades físicas'!$C$6</f>
        <v>887.11541358700288</v>
      </c>
      <c r="BC103" s="45">
        <f>AU103*'Propiedades físicas'!$L$4+'Diseño reactor'!AV103*'Propiedades físicas'!$L$5+'Diseño reactor'!AW103*'Propiedades físicas'!$L$8+AX103*'Propiedades físicas'!$L$9+'Diseño reactor'!AY103*'Propiedades físicas'!$L$7+'Diseño reactor'!AZ103*'Propiedades físicas'!$L$6</f>
        <v>1.700011328624726</v>
      </c>
      <c r="BD103" s="29">
        <f t="shared" si="60"/>
        <v>8.899991056550153</v>
      </c>
      <c r="BE103" s="58">
        <f t="shared" si="61"/>
        <v>51.351391807652206</v>
      </c>
      <c r="BF103" s="30">
        <f>AU103*'Propiedades físicas'!$I$4+'Diseño reactor'!AV103*'Propiedades físicas'!$I$5+'Diseño reactor'!AW103*'Propiedades físicas'!$I$8+'Diseño reactor'!AX103*'Propiedades físicas'!$I$9+'Diseño reactor'!AY103*'Propiedades físicas'!$I$7+'Diseño reactor'!AZ103*'Propiedades físicas'!$I$6</f>
        <v>1.5041667950544506E-2</v>
      </c>
      <c r="BG103" s="24">
        <f>AU103*'Propiedades físicas'!$O$4+'Diseño reactor'!AV103*'Propiedades físicas'!$O$5+'Diseño reactor'!AW103*'Propiedades físicas'!$O$8+'Diseño reactor'!AX103*'Propiedades físicas'!$O$9+'Diseño reactor'!AY103*'Propiedades físicas'!$O$7+'Diseño reactor'!AZ103*'Propiedades físicas'!$O$6</f>
        <v>0.14114202620384295</v>
      </c>
      <c r="BH103" s="54">
        <f t="shared" si="62"/>
        <v>55373.034939835736</v>
      </c>
      <c r="BI103" s="34">
        <f t="shared" si="80"/>
        <v>181.17216115635506</v>
      </c>
      <c r="BJ103" s="27">
        <f t="shared" si="63"/>
        <v>5096.6842549830644</v>
      </c>
      <c r="BK103" s="34">
        <f t="shared" si="64"/>
        <v>553.35103282271803</v>
      </c>
      <c r="BL103" s="27">
        <f t="shared" si="65"/>
        <v>105.13271103799639</v>
      </c>
      <c r="BM103" s="34">
        <f t="shared" si="66"/>
        <v>1.1054421768707483</v>
      </c>
      <c r="BN103" s="45">
        <f t="shared" si="67"/>
        <v>94.53744684976391</v>
      </c>
      <c r="BO103" s="45">
        <f t="shared" si="68"/>
        <v>28.700176838757894</v>
      </c>
      <c r="BP103" s="66">
        <f t="shared" si="69"/>
        <v>6.7773609723654138</v>
      </c>
    </row>
    <row r="104" spans="8:68">
      <c r="H104" s="68">
        <v>99</v>
      </c>
      <c r="I104" s="31">
        <f>('Propiedades físicas'!$C$10*'Diseño reactor'!H104)/1000</f>
        <v>86.64928287838228</v>
      </c>
      <c r="J104" s="31">
        <f t="shared" si="48"/>
        <v>5.2625940440848735</v>
      </c>
      <c r="K104" s="31">
        <f>(I104*1000)/'Propiedades físicas'!$F$10</f>
        <v>566.00752146159641</v>
      </c>
      <c r="L104" s="31">
        <f t="shared" si="49"/>
        <v>80.85821735165662</v>
      </c>
      <c r="M104" s="31">
        <f t="shared" si="50"/>
        <v>485.14930410993975</v>
      </c>
      <c r="N104" s="31">
        <f t="shared" si="51"/>
        <v>0.81674967021875378</v>
      </c>
      <c r="O104" s="32">
        <f t="shared" si="52"/>
        <v>4.9004980213125231</v>
      </c>
      <c r="P104" s="33">
        <f t="shared" si="53"/>
        <v>0.14686198640816506</v>
      </c>
      <c r="Q104" s="31">
        <f t="shared" si="54"/>
        <v>3.2305387437496007</v>
      </c>
      <c r="R104" s="31">
        <f t="shared" si="55"/>
        <v>0.12045433197228965</v>
      </c>
      <c r="S104" s="31">
        <f t="shared" si="56"/>
        <v>1.669959277562922</v>
      </c>
      <c r="T104" s="31">
        <f t="shared" si="57"/>
        <v>9.8795109924264865E-2</v>
      </c>
      <c r="U104" s="31">
        <f t="shared" si="58"/>
        <v>0.45063824191403423</v>
      </c>
      <c r="V104" s="47">
        <f t="shared" si="70"/>
        <v>1.4543614187993047E-4</v>
      </c>
      <c r="W104" s="31">
        <f t="shared" si="59"/>
        <v>0.82018727186160933</v>
      </c>
      <c r="X104" s="34">
        <f>(S104*H104*'Propiedades físicas'!$F$5*60*24*365)/(1000000)</f>
        <v>25588.067540176755</v>
      </c>
      <c r="Y104" s="34">
        <f>(U104*H104*'Propiedades físicas'!$F$7*60*24*365)/(1000000)</f>
        <v>2159.3899113729044</v>
      </c>
      <c r="Z104" s="31">
        <f t="shared" si="71"/>
        <v>14.539336654408341</v>
      </c>
      <c r="AA104" s="31">
        <f t="shared" si="72"/>
        <v>319.82333563121045</v>
      </c>
      <c r="AB104" s="31">
        <f t="shared" si="72"/>
        <v>11.924978865256675</v>
      </c>
      <c r="AC104" s="31">
        <f t="shared" si="72"/>
        <v>165.32596847872927</v>
      </c>
      <c r="AD104" s="31">
        <f t="shared" si="72"/>
        <v>9.7807158825022213</v>
      </c>
      <c r="AE104" s="31">
        <f t="shared" si="46"/>
        <v>44.613185949489392</v>
      </c>
      <c r="AF104" s="31">
        <f t="shared" si="73"/>
        <v>566.00752146159641</v>
      </c>
      <c r="AG104" s="31">
        <f t="shared" si="74"/>
        <v>2.5687532591198676E-2</v>
      </c>
      <c r="AH104" s="31">
        <f t="shared" si="75"/>
        <v>0.56505138801924992</v>
      </c>
      <c r="AI104" s="31">
        <f t="shared" si="75"/>
        <v>2.1068587276831415E-2</v>
      </c>
      <c r="AJ104" s="31">
        <f t="shared" si="75"/>
        <v>0.29209146912360712</v>
      </c>
      <c r="AK104" s="31">
        <f t="shared" si="75"/>
        <v>1.7280187120562573E-2</v>
      </c>
      <c r="AL104" s="31">
        <f t="shared" si="47"/>
        <v>7.8820835868550196E-2</v>
      </c>
      <c r="AM104" s="31">
        <f t="shared" si="76"/>
        <v>0.99999999999999989</v>
      </c>
      <c r="AN104" s="31">
        <f>(Z104*'Propiedades físicas'!$F$4)/1000</f>
        <v>12.785601867153607</v>
      </c>
      <c r="AO104" s="31">
        <f>(AA104*'Propiedades físicas'!$F$6)/1000</f>
        <v>10.247139673623982</v>
      </c>
      <c r="AP104" s="31">
        <f>(AB104*'Propiedades físicas'!$F$9)/1000</f>
        <v>7.3571157109201053</v>
      </c>
      <c r="AQ104" s="31">
        <f>(AC104*'Propiedades físicas'!$F$5)/1000</f>
        <v>48.683537937931412</v>
      </c>
      <c r="AR104" s="31">
        <f>(AD104*'Propiedades físicas'!$F$8)/1000</f>
        <v>3.4674593946646866</v>
      </c>
      <c r="AS104" s="31">
        <f>(AE104*'Propiedades físicas'!$F$7)/1000</f>
        <v>4.1084282940884789</v>
      </c>
      <c r="AT104" s="31">
        <f t="shared" si="77"/>
        <v>86.64928287838228</v>
      </c>
      <c r="AU104" s="31">
        <f t="shared" si="78"/>
        <v>0.14755577244763818</v>
      </c>
      <c r="AV104" s="31">
        <f t="shared" si="81"/>
        <v>0.11825994784061268</v>
      </c>
      <c r="AW104" s="31">
        <f t="shared" si="81"/>
        <v>8.4906827460375867E-2</v>
      </c>
      <c r="AX104" s="31">
        <f t="shared" si="81"/>
        <v>0.56184582630951285</v>
      </c>
      <c r="AY104" s="31">
        <f t="shared" si="81"/>
        <v>4.001717359313272E-2</v>
      </c>
      <c r="AZ104" s="31">
        <f t="shared" si="45"/>
        <v>4.7414452348727647E-2</v>
      </c>
      <c r="BA104" s="31">
        <f t="shared" si="79"/>
        <v>1</v>
      </c>
      <c r="BB104" s="34">
        <f>AU104*'Propiedades físicas'!$C$4+'Diseño reactor'!AV104*'Propiedades físicas'!$C$5+'Diseño reactor'!AW104*'Propiedades físicas'!$C$8+'Diseño reactor'!AX104*'Propiedades físicas'!$C$9+'Diseño reactor'!AY104*'Propiedades físicas'!$C$7+'Diseño reactor'!AZ104*'Propiedades físicas'!$C$6</f>
        <v>887.05493271263936</v>
      </c>
      <c r="BC104" s="45">
        <f>AU104*'Propiedades físicas'!$L$4+'Diseño reactor'!AV104*'Propiedades físicas'!$L$5+'Diseño reactor'!AW104*'Propiedades físicas'!$L$8+AX104*'Propiedades físicas'!$L$9+'Diseño reactor'!AY104*'Propiedades físicas'!$L$7+'Diseño reactor'!AZ104*'Propiedades físicas'!$L$6</f>
        <v>1.7009539236110063</v>
      </c>
      <c r="BD104" s="29">
        <f t="shared" si="60"/>
        <v>8.8795084368691981</v>
      </c>
      <c r="BE104" s="58">
        <f t="shared" si="61"/>
        <v>51.301607955157309</v>
      </c>
      <c r="BF104" s="30">
        <f>AU104*'Propiedades físicas'!$I$4+'Diseño reactor'!AV104*'Propiedades físicas'!$I$5+'Diseño reactor'!AW104*'Propiedades físicas'!$I$8+'Diseño reactor'!AX104*'Propiedades físicas'!$I$9+'Diseño reactor'!AY104*'Propiedades físicas'!$I$7+'Diseño reactor'!AZ104*'Propiedades físicas'!$I$6</f>
        <v>1.5065772909275951E-2</v>
      </c>
      <c r="BG104" s="24">
        <f>AU104*'Propiedades físicas'!$O$4+'Diseño reactor'!AV104*'Propiedades físicas'!$O$5+'Diseño reactor'!AW104*'Propiedades físicas'!$O$8+'Diseño reactor'!AX104*'Propiedades físicas'!$O$9+'Diseño reactor'!AY104*'Propiedades físicas'!$O$7+'Diseño reactor'!AZ104*'Propiedades físicas'!$O$6</f>
        <v>0.14114758242809922</v>
      </c>
      <c r="BH104" s="54">
        <f t="shared" si="62"/>
        <v>55280.669977787686</v>
      </c>
      <c r="BI104" s="34">
        <f t="shared" si="80"/>
        <v>181.55596505040637</v>
      </c>
      <c r="BJ104" s="27">
        <f t="shared" si="63"/>
        <v>5094.607479210792</v>
      </c>
      <c r="BK104" s="34">
        <f t="shared" si="64"/>
        <v>553.14733008516612</v>
      </c>
      <c r="BL104" s="27">
        <f t="shared" si="65"/>
        <v>105.1253557334031</v>
      </c>
      <c r="BM104" s="34">
        <f t="shared" si="66"/>
        <v>1.1054421768707483</v>
      </c>
      <c r="BN104" s="45">
        <f t="shared" si="67"/>
        <v>95.091005433494487</v>
      </c>
      <c r="BO104" s="45">
        <f t="shared" si="68"/>
        <v>28.883192477923792</v>
      </c>
      <c r="BP104" s="66">
        <f t="shared" si="69"/>
        <v>6.7768989121743637</v>
      </c>
    </row>
    <row r="105" spans="8:68">
      <c r="H105" s="68">
        <v>100</v>
      </c>
      <c r="I105" s="31">
        <f>('Propiedades físicas'!$C$10*'Diseño reactor'!H105)/1000</f>
        <v>87.524528159982083</v>
      </c>
      <c r="J105" s="31">
        <f t="shared" si="48"/>
        <v>5.2099681036440257</v>
      </c>
      <c r="K105" s="31">
        <f>(I105*1000)/'Propiedades físicas'!$F$10</f>
        <v>571.72476915312768</v>
      </c>
      <c r="L105" s="31">
        <f t="shared" si="49"/>
        <v>81.674967021875375</v>
      </c>
      <c r="M105" s="31">
        <f t="shared" si="50"/>
        <v>490.04980213125225</v>
      </c>
      <c r="N105" s="31">
        <f t="shared" si="51"/>
        <v>0.81674967021875378</v>
      </c>
      <c r="O105" s="32">
        <f t="shared" si="52"/>
        <v>4.9004980213125222</v>
      </c>
      <c r="P105" s="33">
        <f t="shared" si="53"/>
        <v>0.14807649093946987</v>
      </c>
      <c r="Q105" s="31">
        <f t="shared" si="54"/>
        <v>3.2361902613150488</v>
      </c>
      <c r="R105" s="31">
        <f t="shared" si="55"/>
        <v>0.12123026379244921</v>
      </c>
      <c r="S105" s="31">
        <f t="shared" si="56"/>
        <v>1.6643077599974718</v>
      </c>
      <c r="T105" s="31">
        <f t="shared" si="57"/>
        <v>9.9251250255481177E-2</v>
      </c>
      <c r="U105" s="31">
        <f t="shared" si="58"/>
        <v>0.44819166523135351</v>
      </c>
      <c r="V105" s="47">
        <f t="shared" si="70"/>
        <v>1.466388551051061E-4</v>
      </c>
      <c r="W105" s="31">
        <f t="shared" si="59"/>
        <v>0.81870027458987527</v>
      </c>
      <c r="X105" s="34">
        <f>(S105*H105*'Propiedades físicas'!$F$5*60*24*365)/(1000000)</f>
        <v>25759.062391904103</v>
      </c>
      <c r="Y105" s="34">
        <f>(U105*H105*'Propiedades físicas'!$F$7*60*24*365)/(1000000)</f>
        <v>2169.359886912725</v>
      </c>
      <c r="Z105" s="31">
        <f t="shared" si="71"/>
        <v>14.807649093946987</v>
      </c>
      <c r="AA105" s="31">
        <f t="shared" si="72"/>
        <v>323.61902613150488</v>
      </c>
      <c r="AB105" s="31">
        <f t="shared" si="72"/>
        <v>12.123026379244921</v>
      </c>
      <c r="AC105" s="31">
        <f t="shared" si="72"/>
        <v>166.43077599974717</v>
      </c>
      <c r="AD105" s="31">
        <f t="shared" si="72"/>
        <v>9.9251250255481178</v>
      </c>
      <c r="AE105" s="31">
        <f t="shared" si="46"/>
        <v>44.819166523135351</v>
      </c>
      <c r="AF105" s="31">
        <f t="shared" si="73"/>
        <v>571.72476915312745</v>
      </c>
      <c r="AG105" s="31">
        <f t="shared" si="74"/>
        <v>2.5899960772874948E-2</v>
      </c>
      <c r="AH105" s="31">
        <f t="shared" si="75"/>
        <v>0.56603989120651277</v>
      </c>
      <c r="AI105" s="31">
        <f t="shared" si="75"/>
        <v>2.1204304996619728E-2</v>
      </c>
      <c r="AJ105" s="31">
        <f t="shared" si="75"/>
        <v>0.29110296593634433</v>
      </c>
      <c r="AK105" s="31">
        <f t="shared" si="75"/>
        <v>1.7359970323220036E-2</v>
      </c>
      <c r="AL105" s="31">
        <f t="shared" si="47"/>
        <v>7.8392906764428186E-2</v>
      </c>
      <c r="AM105" s="31">
        <f t="shared" si="76"/>
        <v>1</v>
      </c>
      <c r="AN105" s="31">
        <f>(Z105*'Propiedades físicas'!$F$4)/1000</f>
        <v>13.021550460235101</v>
      </c>
      <c r="AO105" s="31">
        <f>(AA105*'Propiedades físicas'!$F$6)/1000</f>
        <v>10.368753597253416</v>
      </c>
      <c r="AP105" s="31">
        <f>(AB105*'Propiedades físicas'!$F$9)/1000</f>
        <v>7.4793011246751533</v>
      </c>
      <c r="AQ105" s="31">
        <f>(AC105*'Propiedades físicas'!$F$5)/1000</f>
        <v>49.008870608645559</v>
      </c>
      <c r="AR105" s="31">
        <f>(AD105*'Propiedades físicas'!$F$8)/1000</f>
        <v>3.5186553240573177</v>
      </c>
      <c r="AS105" s="31">
        <f>(AE105*'Propiedades físicas'!$F$7)/1000</f>
        <v>4.1273970451155346</v>
      </c>
      <c r="AT105" s="31">
        <f t="shared" si="77"/>
        <v>87.524528159982083</v>
      </c>
      <c r="AU105" s="31">
        <f t="shared" si="78"/>
        <v>0.14877601438117558</v>
      </c>
      <c r="AV105" s="31">
        <f t="shared" si="81"/>
        <v>0.1184668322724442</v>
      </c>
      <c r="AW105" s="31">
        <f t="shared" si="81"/>
        <v>8.5453772581373766E-2</v>
      </c>
      <c r="AX105" s="31">
        <f t="shared" si="81"/>
        <v>0.55994441374267667</v>
      </c>
      <c r="AY105" s="31">
        <f t="shared" si="81"/>
        <v>4.0201934223806711E-2</v>
      </c>
      <c r="AZ105" s="31">
        <f t="shared" si="45"/>
        <v>4.715703279852311E-2</v>
      </c>
      <c r="BA105" s="31">
        <f t="shared" si="79"/>
        <v>1</v>
      </c>
      <c r="BB105" s="34">
        <f>AU105*'Propiedades físicas'!$C$4+'Diseño reactor'!AV105*'Propiedades físicas'!$C$5+'Diseño reactor'!AW105*'Propiedades físicas'!$C$8+'Diseño reactor'!AX105*'Propiedades físicas'!$C$9+'Diseño reactor'!AY105*'Propiedades físicas'!$C$7+'Diseño reactor'!AZ105*'Propiedades físicas'!$C$6</f>
        <v>886.99487173470186</v>
      </c>
      <c r="BC105" s="45">
        <f>AU105*'Propiedades físicas'!$L$4+'Diseño reactor'!AV105*'Propiedades físicas'!$L$5+'Diseño reactor'!AW105*'Propiedades físicas'!$L$8+AX105*'Propiedades físicas'!$L$9+'Diseño reactor'!AY105*'Propiedades físicas'!$L$7+'Diseño reactor'!AZ105*'Propiedades físicas'!$L$6</f>
        <v>1.7018934336840303</v>
      </c>
      <c r="BD105" s="29">
        <f t="shared" si="60"/>
        <v>8.8591168079017795</v>
      </c>
      <c r="BE105" s="58">
        <f t="shared" si="61"/>
        <v>51.25250765529951</v>
      </c>
      <c r="BF105" s="30">
        <f>AU105*'Propiedades físicas'!$I$4+'Diseño reactor'!AV105*'Propiedades físicas'!$I$5+'Diseño reactor'!AW105*'Propiedades físicas'!$I$8+'Diseño reactor'!AX105*'Propiedades físicas'!$I$9+'Diseño reactor'!AY105*'Propiedades físicas'!$I$7+'Diseño reactor'!AZ105*'Propiedades físicas'!$I$6</f>
        <v>1.5089717850683349E-2</v>
      </c>
      <c r="BG105" s="24">
        <f>AU105*'Propiedades físicas'!$O$4+'Diseño reactor'!AV105*'Propiedades físicas'!$O$5+'Diseño reactor'!AW105*'Propiedades físicas'!$O$8+'Diseño reactor'!AX105*'Propiedades físicas'!$O$9+'Diseño reactor'!AY105*'Propiedades físicas'!$O$7+'Diseño reactor'!AZ105*'Propiedades físicas'!$O$6</f>
        <v>0.1411532839045036</v>
      </c>
      <c r="BH105" s="54">
        <f t="shared" si="62"/>
        <v>55189.211475907308</v>
      </c>
      <c r="BI105" s="34">
        <f t="shared" si="80"/>
        <v>181.93761431435829</v>
      </c>
      <c r="BJ105" s="27">
        <f t="shared" si="63"/>
        <v>5092.5501451832488</v>
      </c>
      <c r="BK105" s="34">
        <f t="shared" si="64"/>
        <v>552.9462895699786</v>
      </c>
      <c r="BL105" s="27">
        <f t="shared" si="65"/>
        <v>105.11809225300708</v>
      </c>
      <c r="BM105" s="34">
        <f t="shared" si="66"/>
        <v>1.1054421768707483</v>
      </c>
      <c r="BN105" s="45">
        <f t="shared" si="67"/>
        <v>95.647076215331765</v>
      </c>
      <c r="BO105" s="45">
        <f t="shared" si="68"/>
        <v>29.065546035873091</v>
      </c>
      <c r="BP105" s="66">
        <f t="shared" si="69"/>
        <v>6.7764400598969683</v>
      </c>
    </row>
    <row r="106" spans="8:68">
      <c r="H106" s="68">
        <v>101</v>
      </c>
      <c r="I106" s="31">
        <f>('Propiedades físicas'!$C$10*'Diseño reactor'!H106)/1000</f>
        <v>88.399773441581914</v>
      </c>
      <c r="J106" s="31">
        <f t="shared" si="48"/>
        <v>5.1583842610336887</v>
      </c>
      <c r="K106" s="31">
        <f>(I106*1000)/'Propiedades físicas'!$F$10</f>
        <v>577.44201684465895</v>
      </c>
      <c r="L106" s="31">
        <f t="shared" si="49"/>
        <v>82.49171669209413</v>
      </c>
      <c r="M106" s="31">
        <f t="shared" si="50"/>
        <v>494.95030015256481</v>
      </c>
      <c r="N106" s="31">
        <f t="shared" si="51"/>
        <v>0.81674967021875378</v>
      </c>
      <c r="O106" s="32">
        <f t="shared" si="52"/>
        <v>4.9004980213125231</v>
      </c>
      <c r="P106" s="33">
        <f t="shared" si="53"/>
        <v>0.14928659965361846</v>
      </c>
      <c r="Q106" s="31">
        <f t="shared" si="54"/>
        <v>3.2418089080725108</v>
      </c>
      <c r="R106" s="31">
        <f t="shared" si="55"/>
        <v>0.12199979483596771</v>
      </c>
      <c r="S106" s="31">
        <f t="shared" si="56"/>
        <v>1.6586891132400119</v>
      </c>
      <c r="T106" s="31">
        <f t="shared" si="57"/>
        <v>9.9700508783458291E-2</v>
      </c>
      <c r="U106" s="31">
        <f t="shared" si="58"/>
        <v>0.44576276694570921</v>
      </c>
      <c r="V106" s="47">
        <f t="shared" si="70"/>
        <v>1.4783721519096197E-4</v>
      </c>
      <c r="W106" s="31">
        <f t="shared" si="59"/>
        <v>0.81721865940437488</v>
      </c>
      <c r="X106" s="34">
        <f>(S106*H106*'Propiedades físicas'!$F$5*60*24*365)/(1000000)</f>
        <v>25928.821674396528</v>
      </c>
      <c r="Y106" s="34">
        <f>(U106*H106*'Propiedades físicas'!$F$7*60*24*365)/(1000000)</f>
        <v>2179.1794451242163</v>
      </c>
      <c r="Z106" s="31">
        <f t="shared" si="71"/>
        <v>15.077946565015464</v>
      </c>
      <c r="AA106" s="31">
        <f t="shared" si="72"/>
        <v>327.42269971532357</v>
      </c>
      <c r="AB106" s="31">
        <f t="shared" si="72"/>
        <v>12.321979278432739</v>
      </c>
      <c r="AC106" s="31">
        <f t="shared" si="72"/>
        <v>167.5276004372412</v>
      </c>
      <c r="AD106" s="31">
        <f t="shared" si="72"/>
        <v>10.069751387129287</v>
      </c>
      <c r="AE106" s="31">
        <f t="shared" si="46"/>
        <v>45.022039461516627</v>
      </c>
      <c r="AF106" s="31">
        <f t="shared" si="73"/>
        <v>577.44201684465895</v>
      </c>
      <c r="AG106" s="31">
        <f t="shared" si="74"/>
        <v>2.6111620085089288E-2</v>
      </c>
      <c r="AH106" s="31">
        <f t="shared" si="75"/>
        <v>0.56702264498256194</v>
      </c>
      <c r="AI106" s="31">
        <f t="shared" si="75"/>
        <v>2.1338903160813022E-2</v>
      </c>
      <c r="AJ106" s="31">
        <f t="shared" si="75"/>
        <v>0.29012021216029521</v>
      </c>
      <c r="AK106" s="31">
        <f t="shared" si="75"/>
        <v>1.743854983423939E-2</v>
      </c>
      <c r="AL106" s="31">
        <f t="shared" si="47"/>
        <v>7.7968069777001117E-2</v>
      </c>
      <c r="AM106" s="31">
        <f t="shared" si="76"/>
        <v>0.99999999999999989</v>
      </c>
      <c r="AN106" s="31">
        <f>(Z106*'Propiedades físicas'!$F$4)/1000</f>
        <v>13.259244650343298</v>
      </c>
      <c r="AO106" s="31">
        <f>(AA106*'Propiedades físicas'!$F$6)/1000</f>
        <v>10.490623298878967</v>
      </c>
      <c r="AP106" s="31">
        <f>(AB106*'Propiedades físicas'!$F$9)/1000</f>
        <v>7.6020451158290774</v>
      </c>
      <c r="AQ106" s="31">
        <f>(AC106*'Propiedades físicas'!$F$5)/1000</f>
        <v>49.331852500754422</v>
      </c>
      <c r="AR106" s="31">
        <f>(AD106*'Propiedades físicas'!$F$8)/1000</f>
        <v>3.5699282617650732</v>
      </c>
      <c r="AS106" s="31">
        <f>(AE106*'Propiedades físicas'!$F$7)/1000</f>
        <v>4.1460796140110663</v>
      </c>
      <c r="AT106" s="31">
        <f t="shared" si="77"/>
        <v>88.399773441581914</v>
      </c>
      <c r="AU106" s="31">
        <f t="shared" si="78"/>
        <v>0.14999183973141667</v>
      </c>
      <c r="AV106" s="31">
        <f t="shared" si="81"/>
        <v>0.11867251340651443</v>
      </c>
      <c r="AW106" s="31">
        <f t="shared" si="81"/>
        <v>8.5996205870966527E-2</v>
      </c>
      <c r="AX106" s="31">
        <f t="shared" si="81"/>
        <v>0.55805406032352411</v>
      </c>
      <c r="AY106" s="31">
        <f t="shared" si="81"/>
        <v>4.0383907365149796E-2</v>
      </c>
      <c r="AZ106" s="31">
        <f t="shared" si="45"/>
        <v>4.6901473302428325E-2</v>
      </c>
      <c r="BA106" s="31">
        <f t="shared" si="79"/>
        <v>0.99999999999999989</v>
      </c>
      <c r="BB106" s="34">
        <f>AU106*'Propiedades físicas'!$C$4+'Diseño reactor'!AV106*'Propiedades físicas'!$C$5+'Diseño reactor'!AW106*'Propiedades físicas'!$C$8+'Diseño reactor'!AX106*'Propiedades físicas'!$C$9+'Diseño reactor'!AY106*'Propiedades físicas'!$C$7+'Diseño reactor'!AZ106*'Propiedades físicas'!$C$6</f>
        <v>886.93522696337152</v>
      </c>
      <c r="BC106" s="45">
        <f>AU106*'Propiedades físicas'!$L$4+'Diseño reactor'!AV106*'Propiedades físicas'!$L$5+'Diseño reactor'!AW106*'Propiedades físicas'!$L$8+AX106*'Propiedades físicas'!$L$9+'Diseño reactor'!AY106*'Propiedades físicas'!$L$7+'Diseño reactor'!AZ106*'Propiedades físicas'!$L$6</f>
        <v>1.7028298715836065</v>
      </c>
      <c r="BD106" s="29">
        <f t="shared" si="60"/>
        <v>8.8388155936889046</v>
      </c>
      <c r="BE106" s="58">
        <f t="shared" si="61"/>
        <v>51.204072692611646</v>
      </c>
      <c r="BF106" s="30">
        <f>AU106*'Propiedades físicas'!$I$4+'Diseño reactor'!AV106*'Propiedades físicas'!$I$5+'Diseño reactor'!AW106*'Propiedades físicas'!$I$8+'Diseño reactor'!AX106*'Propiedades físicas'!$I$9+'Diseño reactor'!AY106*'Propiedades físicas'!$I$7+'Diseño reactor'!AZ106*'Propiedades físicas'!$I$6</f>
        <v>1.5113504133823442E-2</v>
      </c>
      <c r="BG106" s="24">
        <f>AU106*'Propiedades físicas'!$O$4+'Diseño reactor'!AV106*'Propiedades físicas'!$O$5+'Diseño reactor'!AW106*'Propiedades físicas'!$O$8+'Diseño reactor'!AX106*'Propiedades físicas'!$O$9+'Diseño reactor'!AY106*'Propiedades físicas'!$O$7+'Diseño reactor'!AZ106*'Propiedades físicas'!$O$6</f>
        <v>0.14115912857857346</v>
      </c>
      <c r="BH106" s="54">
        <f t="shared" si="62"/>
        <v>55098.647036885945</v>
      </c>
      <c r="BI106" s="34">
        <f t="shared" si="80"/>
        <v>182.31712367827203</v>
      </c>
      <c r="BJ106" s="27">
        <f t="shared" si="63"/>
        <v>5090.5120075284094</v>
      </c>
      <c r="BK106" s="34">
        <f t="shared" si="64"/>
        <v>552.74787615498064</v>
      </c>
      <c r="BL106" s="27">
        <f t="shared" si="65"/>
        <v>105.11091949288482</v>
      </c>
      <c r="BM106" s="34">
        <f t="shared" si="66"/>
        <v>1.1054421768707483</v>
      </c>
      <c r="BN106" s="45">
        <f t="shared" si="67"/>
        <v>96.205645969036254</v>
      </c>
      <c r="BO106" s="45">
        <f t="shared" si="68"/>
        <v>29.247241096370068</v>
      </c>
      <c r="BP106" s="66">
        <f t="shared" si="69"/>
        <v>6.7759843873438506</v>
      </c>
    </row>
    <row r="107" spans="8:68">
      <c r="H107" s="68">
        <v>102</v>
      </c>
      <c r="I107" s="31">
        <f>('Propiedades físicas'!$C$10*'Diseño reactor'!H107)/1000</f>
        <v>89.275018723181745</v>
      </c>
      <c r="J107" s="31">
        <f t="shared" si="48"/>
        <v>5.1078118663176717</v>
      </c>
      <c r="K107" s="31">
        <f>(I107*1000)/'Propiedades físicas'!$F$10</f>
        <v>583.15926453619034</v>
      </c>
      <c r="L107" s="31">
        <f t="shared" si="49"/>
        <v>83.308466362312899</v>
      </c>
      <c r="M107" s="31">
        <f t="shared" si="50"/>
        <v>499.85079817387742</v>
      </c>
      <c r="N107" s="31">
        <f t="shared" si="51"/>
        <v>0.81674967021875389</v>
      </c>
      <c r="O107" s="32">
        <f t="shared" si="52"/>
        <v>4.900498021312524</v>
      </c>
      <c r="P107" s="33">
        <f t="shared" si="53"/>
        <v>0.1504923363730441</v>
      </c>
      <c r="Q107" s="31">
        <f t="shared" si="54"/>
        <v>3.2473949451748081</v>
      </c>
      <c r="R107" s="31">
        <f t="shared" si="55"/>
        <v>0.12276297922380697</v>
      </c>
      <c r="S107" s="31">
        <f t="shared" si="56"/>
        <v>1.6531030761377157</v>
      </c>
      <c r="T107" s="31">
        <f t="shared" si="57"/>
        <v>0.10014296695179961</v>
      </c>
      <c r="U107" s="31">
        <f t="shared" si="58"/>
        <v>0.44335138767010318</v>
      </c>
      <c r="V107" s="47">
        <f t="shared" si="70"/>
        <v>1.4903124572864562E-4</v>
      </c>
      <c r="W107" s="31">
        <f t="shared" si="59"/>
        <v>0.81574239713774599</v>
      </c>
      <c r="X107" s="34">
        <f>(S107*H107*'Propiedades físicas'!$F$5*60*24*365)/(1000000)</f>
        <v>26097.356527446347</v>
      </c>
      <c r="Y107" s="34">
        <f>(U107*H107*'Propiedades físicas'!$F$7*60*24*365)/(1000000)</f>
        <v>2188.8503661409873</v>
      </c>
      <c r="Z107" s="31">
        <f t="shared" si="71"/>
        <v>15.350218310050499</v>
      </c>
      <c r="AA107" s="31">
        <f t="shared" si="72"/>
        <v>331.23428440783044</v>
      </c>
      <c r="AB107" s="31">
        <f t="shared" si="72"/>
        <v>12.521823880828311</v>
      </c>
      <c r="AC107" s="31">
        <f t="shared" si="72"/>
        <v>168.61651376604701</v>
      </c>
      <c r="AD107" s="31">
        <f t="shared" si="72"/>
        <v>10.21458262908356</v>
      </c>
      <c r="AE107" s="31">
        <f t="shared" si="46"/>
        <v>45.221841542350525</v>
      </c>
      <c r="AF107" s="31">
        <f t="shared" si="73"/>
        <v>583.15926453619034</v>
      </c>
      <c r="AG107" s="31">
        <f t="shared" si="74"/>
        <v>2.6322514694607717E-2</v>
      </c>
      <c r="AH107" s="31">
        <f t="shared" si="75"/>
        <v>0.56799969502546477</v>
      </c>
      <c r="AI107" s="31">
        <f t="shared" si="75"/>
        <v>2.1472391235672836E-2</v>
      </c>
      <c r="AJ107" s="31">
        <f t="shared" si="75"/>
        <v>0.28914316211739238</v>
      </c>
      <c r="AK107" s="31">
        <f t="shared" si="75"/>
        <v>1.7515939898867287E-2</v>
      </c>
      <c r="AL107" s="31">
        <f t="shared" si="47"/>
        <v>7.7546297027994995E-2</v>
      </c>
      <c r="AM107" s="31">
        <f t="shared" si="76"/>
        <v>0.99999999999999989</v>
      </c>
      <c r="AN107" s="31">
        <f>(Z107*'Propiedades físicas'!$F$4)/1000</f>
        <v>13.498674977492207</v>
      </c>
      <c r="AO107" s="31">
        <f>(AA107*'Propiedades físicas'!$F$6)/1000</f>
        <v>10.612746472426887</v>
      </c>
      <c r="AP107" s="31">
        <f>(AB107*'Propiedades físicas'!$F$9)/1000</f>
        <v>7.725339243277026</v>
      </c>
      <c r="AQ107" s="31">
        <f>(AC107*'Propiedades físicas'!$F$5)/1000</f>
        <v>49.652504808687866</v>
      </c>
      <c r="AR107" s="31">
        <f>(AD107*'Propiedades físicas'!$F$8)/1000</f>
        <v>3.6212738336627024</v>
      </c>
      <c r="AS107" s="31">
        <f>(AE107*'Propiedades físicas'!$F$7)/1000</f>
        <v>4.1644793876350592</v>
      </c>
      <c r="AT107" s="31">
        <f t="shared" si="77"/>
        <v>89.275018723181731</v>
      </c>
      <c r="AU107" s="31">
        <f t="shared" si="78"/>
        <v>0.15120327243333362</v>
      </c>
      <c r="AV107" s="31">
        <f t="shared" si="81"/>
        <v>0.11887700080281374</v>
      </c>
      <c r="AW107" s="31">
        <f t="shared" si="81"/>
        <v>8.6534165478377154E-2</v>
      </c>
      <c r="AX107" s="31">
        <f t="shared" si="81"/>
        <v>0.55617467818905952</v>
      </c>
      <c r="AY107" s="31">
        <f t="shared" si="81"/>
        <v>4.056312600607026E-2</v>
      </c>
      <c r="AZ107" s="31">
        <f t="shared" si="45"/>
        <v>4.6647757090345854E-2</v>
      </c>
      <c r="BA107" s="31">
        <f t="shared" si="79"/>
        <v>1</v>
      </c>
      <c r="BB107" s="34">
        <f>AU107*'Propiedades físicas'!$C$4+'Diseño reactor'!AV107*'Propiedades físicas'!$C$5+'Diseño reactor'!AW107*'Propiedades físicas'!$C$8+'Diseño reactor'!AX107*'Propiedades físicas'!$C$9+'Diseño reactor'!AY107*'Propiedades físicas'!$C$7+'Diseño reactor'!AZ107*'Propiedades físicas'!$C$6</f>
        <v>886.87599474798844</v>
      </c>
      <c r="BC107" s="45">
        <f>AU107*'Propiedades físicas'!$L$4+'Diseño reactor'!AV107*'Propiedades físicas'!$L$5+'Diseño reactor'!AW107*'Propiedades físicas'!$L$8+AX107*'Propiedades físicas'!$L$9+'Diseño reactor'!AY107*'Propiedades físicas'!$L$7+'Diseño reactor'!AZ107*'Propiedades físicas'!$L$6</f>
        <v>1.7037632500022726</v>
      </c>
      <c r="BD107" s="29">
        <f t="shared" si="60"/>
        <v>8.8186042228066359</v>
      </c>
      <c r="BE107" s="58">
        <f t="shared" si="61"/>
        <v>51.156285548176932</v>
      </c>
      <c r="BF107" s="30">
        <f>AU107*'Propiedades físicas'!$I$4+'Diseño reactor'!AV107*'Propiedades físicas'!$I$5+'Diseño reactor'!AW107*'Propiedades físicas'!$I$8+'Diseño reactor'!AX107*'Propiedades físicas'!$I$9+'Diseño reactor'!AY107*'Propiedades físicas'!$I$7+'Diseño reactor'!AZ107*'Propiedades físicas'!$I$6</f>
        <v>1.513713310369951E-2</v>
      </c>
      <c r="BG107" s="24">
        <f>AU107*'Propiedades físicas'!$O$4+'Diseño reactor'!AV107*'Propiedades físicas'!$O$5+'Diseño reactor'!AW107*'Propiedades físicas'!$O$8+'Diseño reactor'!AX107*'Propiedades físicas'!$O$9+'Diseño reactor'!AY107*'Propiedades físicas'!$O$7+'Diseño reactor'!AZ107*'Propiedades físicas'!$O$6</f>
        <v>0.14116511442246249</v>
      </c>
      <c r="BH107" s="54">
        <f t="shared" si="62"/>
        <v>55008.964484011885</v>
      </c>
      <c r="BI107" s="34">
        <f t="shared" si="80"/>
        <v>182.69450776127655</v>
      </c>
      <c r="BJ107" s="27">
        <f t="shared" si="63"/>
        <v>5088.4928248731358</v>
      </c>
      <c r="BK107" s="34">
        <f t="shared" si="64"/>
        <v>552.55205527776582</v>
      </c>
      <c r="BL107" s="27">
        <f t="shared" si="65"/>
        <v>105.10383636449187</v>
      </c>
      <c r="BM107" s="34">
        <f t="shared" si="66"/>
        <v>1.1054421768707483</v>
      </c>
      <c r="BN107" s="45">
        <f t="shared" si="67"/>
        <v>96.766701551871165</v>
      </c>
      <c r="BO107" s="45">
        <f t="shared" si="68"/>
        <v>29.428281217378924</v>
      </c>
      <c r="BP107" s="66">
        <f t="shared" si="69"/>
        <v>6.7755318666247923</v>
      </c>
    </row>
    <row r="108" spans="8:68">
      <c r="H108" s="68">
        <v>103</v>
      </c>
      <c r="I108" s="31">
        <f>('Propiedades físicas'!$C$10*'Diseño reactor'!H108)/1000</f>
        <v>90.150264004781548</v>
      </c>
      <c r="J108" s="31">
        <f t="shared" si="48"/>
        <v>5.0582214598485686</v>
      </c>
      <c r="K108" s="31">
        <f>(I108*1000)/'Propiedades físicas'!$F$10</f>
        <v>588.87651222772149</v>
      </c>
      <c r="L108" s="31">
        <f t="shared" si="49"/>
        <v>84.12521603253164</v>
      </c>
      <c r="M108" s="31">
        <f t="shared" si="50"/>
        <v>504.75129619518981</v>
      </c>
      <c r="N108" s="31">
        <f t="shared" si="51"/>
        <v>0.81674967021875378</v>
      </c>
      <c r="O108" s="32">
        <f t="shared" si="52"/>
        <v>4.9004980213125222</v>
      </c>
      <c r="P108" s="33">
        <f t="shared" si="53"/>
        <v>0.15169372474835452</v>
      </c>
      <c r="Q108" s="31">
        <f t="shared" si="54"/>
        <v>3.2529486311795228</v>
      </c>
      <c r="R108" s="31">
        <f t="shared" si="55"/>
        <v>0.12351987054665475</v>
      </c>
      <c r="S108" s="31">
        <f t="shared" si="56"/>
        <v>1.6475493901330003</v>
      </c>
      <c r="T108" s="31">
        <f t="shared" si="57"/>
        <v>0.10057870518488835</v>
      </c>
      <c r="U108" s="31">
        <f t="shared" si="58"/>
        <v>0.44095736973885624</v>
      </c>
      <c r="V108" s="47">
        <f t="shared" si="70"/>
        <v>1.5022097013914719E-4</v>
      </c>
      <c r="W108" s="31">
        <f t="shared" si="59"/>
        <v>0.81427145883300367</v>
      </c>
      <c r="X108" s="34">
        <f>(S108*H108*'Propiedades físicas'!$F$5*60*24*365)/(1000000)</f>
        <v>26264.677970540313</v>
      </c>
      <c r="Y108" s="34">
        <f>(U108*H108*'Propiedades físicas'!$F$7*60*24*365)/(1000000)</f>
        <v>2198.3744078192904</v>
      </c>
      <c r="Z108" s="31">
        <f t="shared" si="71"/>
        <v>15.624453649080515</v>
      </c>
      <c r="AA108" s="31">
        <f t="shared" si="72"/>
        <v>335.05370901149087</v>
      </c>
      <c r="AB108" s="31">
        <f t="shared" si="72"/>
        <v>12.722546666305439</v>
      </c>
      <c r="AC108" s="31">
        <f t="shared" si="72"/>
        <v>169.69758718369903</v>
      </c>
      <c r="AD108" s="31">
        <f t="shared" si="72"/>
        <v>10.3596066340435</v>
      </c>
      <c r="AE108" s="31">
        <f t="shared" si="46"/>
        <v>45.41860908310219</v>
      </c>
      <c r="AF108" s="31">
        <f t="shared" si="73"/>
        <v>588.87651222772161</v>
      </c>
      <c r="AG108" s="31">
        <f t="shared" si="74"/>
        <v>2.6532648738142331E-2</v>
      </c>
      <c r="AH108" s="31">
        <f t="shared" si="75"/>
        <v>0.56897108655935635</v>
      </c>
      <c r="AI108" s="31">
        <f t="shared" si="75"/>
        <v>2.160477859471081E-2</v>
      </c>
      <c r="AJ108" s="31">
        <f t="shared" si="75"/>
        <v>0.28817177058350069</v>
      </c>
      <c r="AK108" s="31">
        <f t="shared" si="75"/>
        <v>1.7592154584079228E-2</v>
      </c>
      <c r="AL108" s="31">
        <f t="shared" si="47"/>
        <v>7.7127560940210463E-2</v>
      </c>
      <c r="AM108" s="31">
        <f t="shared" si="76"/>
        <v>0.99999999999999989</v>
      </c>
      <c r="AN108" s="31">
        <f>(Z108*'Propiedades físicas'!$F$4)/1000</f>
        <v>13.739832049928424</v>
      </c>
      <c r="AO108" s="31">
        <f>(AA108*'Propiedades físicas'!$F$6)/1000</f>
        <v>10.735120836728168</v>
      </c>
      <c r="AP108" s="31">
        <f>(AB108*'Propiedades físicas'!$F$9)/1000</f>
        <v>7.8491751657771394</v>
      </c>
      <c r="AQ108" s="31">
        <f>(AC108*'Propiedades físicas'!$F$5)/1000</f>
        <v>49.970848497983852</v>
      </c>
      <c r="AR108" s="31">
        <f>(AD108*'Propiedades físicas'!$F$8)/1000</f>
        <v>3.6726877439011001</v>
      </c>
      <c r="AS108" s="31">
        <f>(AE108*'Propiedades físicas'!$F$7)/1000</f>
        <v>4.1825997104628803</v>
      </c>
      <c r="AT108" s="31">
        <f t="shared" si="77"/>
        <v>90.150264004781548</v>
      </c>
      <c r="AU108" s="31">
        <f t="shared" si="78"/>
        <v>0.1524103362492612</v>
      </c>
      <c r="AV108" s="31">
        <f t="shared" si="81"/>
        <v>0.11908030392632882</v>
      </c>
      <c r="AW108" s="31">
        <f t="shared" si="81"/>
        <v>8.7067689179044686E-2</v>
      </c>
      <c r="AX108" s="31">
        <f t="shared" si="81"/>
        <v>0.55430618034943757</v>
      </c>
      <c r="AY108" s="31">
        <f t="shared" si="81"/>
        <v>4.0739622722638966E-2</v>
      </c>
      <c r="AZ108" s="31">
        <f t="shared" si="45"/>
        <v>4.6395867573288931E-2</v>
      </c>
      <c r="BA108" s="31">
        <f t="shared" si="79"/>
        <v>1</v>
      </c>
      <c r="BB108" s="34">
        <f>AU108*'Propiedades físicas'!$C$4+'Diseño reactor'!AV108*'Propiedades físicas'!$C$5+'Diseño reactor'!AW108*'Propiedades físicas'!$C$8+'Diseño reactor'!AX108*'Propiedades físicas'!$C$9+'Diseño reactor'!AY108*'Propiedades físicas'!$C$7+'Diseño reactor'!AZ108*'Propiedades físicas'!$C$6</f>
        <v>886.81717147656423</v>
      </c>
      <c r="BC108" s="45">
        <f>AU108*'Propiedades físicas'!$L$4+'Diseño reactor'!AV108*'Propiedades físicas'!$L$5+'Diseño reactor'!AW108*'Propiedades físicas'!$L$8+AX108*'Propiedades físicas'!$L$9+'Diseño reactor'!AY108*'Propiedades físicas'!$L$7+'Diseño reactor'!AZ108*'Propiedades físicas'!$L$6</f>
        <v>1.7046935815851743</v>
      </c>
      <c r="BD108" s="29">
        <f t="shared" si="60"/>
        <v>8.7984821283257517</v>
      </c>
      <c r="BE108" s="58">
        <f t="shared" si="61"/>
        <v>51.109129365993802</v>
      </c>
      <c r="BF108" s="30">
        <f>AU108*'Propiedades físicas'!$I$4+'Diseño reactor'!AV108*'Propiedades físicas'!$I$5+'Diseño reactor'!AW108*'Propiedades físicas'!$I$8+'Diseño reactor'!AX108*'Propiedades físicas'!$I$9+'Diseño reactor'!AY108*'Propiedades físicas'!$I$7+'Diseño reactor'!AZ108*'Propiedades físicas'!$I$6</f>
        <v>1.5160606091432383E-2</v>
      </c>
      <c r="BG108" s="24">
        <f>AU108*'Propiedades físicas'!$O$4+'Diseño reactor'!AV108*'Propiedades físicas'!$O$5+'Diseño reactor'!AW108*'Propiedades físicas'!$O$8+'Diseño reactor'!AX108*'Propiedades físicas'!$O$9+'Diseño reactor'!AY108*'Propiedades físicas'!$O$7+'Diseño reactor'!AZ108*'Propiedades físicas'!$O$6</f>
        <v>0.14117123943459051</v>
      </c>
      <c r="BH108" s="54">
        <f t="shared" si="62"/>
        <v>54920.151856313547</v>
      </c>
      <c r="BI108" s="34">
        <f t="shared" si="80"/>
        <v>183.06978107237188</v>
      </c>
      <c r="BJ108" s="27">
        <f t="shared" si="63"/>
        <v>5086.4923597624638</v>
      </c>
      <c r="BK108" s="34">
        <f t="shared" si="64"/>
        <v>552.35879292480161</v>
      </c>
      <c r="BL108" s="27">
        <f t="shared" si="65"/>
        <v>105.09684179440742</v>
      </c>
      <c r="BM108" s="34">
        <f t="shared" si="66"/>
        <v>1.1054421768707483</v>
      </c>
      <c r="BN108" s="45">
        <f t="shared" si="67"/>
        <v>97.330229904068602</v>
      </c>
      <c r="BO108" s="45">
        <f t="shared" si="68"/>
        <v>29.608669931295392</v>
      </c>
      <c r="BP108" s="66">
        <f t="shared" si="69"/>
        <v>6.7750824701450201</v>
      </c>
    </row>
    <row r="109" spans="8:68">
      <c r="H109" s="68">
        <v>104</v>
      </c>
      <c r="I109" s="31">
        <f>('Propiedades físicas'!$C$10*'Diseño reactor'!H109)/1000</f>
        <v>91.025509286381379</v>
      </c>
      <c r="J109" s="31">
        <f t="shared" si="48"/>
        <v>5.0095847150423323</v>
      </c>
      <c r="K109" s="31">
        <f>(I109*1000)/'Propiedades físicas'!$F$10</f>
        <v>594.59375991925276</v>
      </c>
      <c r="L109" s="31">
        <f t="shared" si="49"/>
        <v>84.941965702750394</v>
      </c>
      <c r="M109" s="31">
        <f t="shared" si="50"/>
        <v>509.65179421650237</v>
      </c>
      <c r="N109" s="31">
        <f t="shared" si="51"/>
        <v>0.81674967021875378</v>
      </c>
      <c r="O109" s="32">
        <f t="shared" si="52"/>
        <v>4.9004980213125231</v>
      </c>
      <c r="P109" s="33">
        <f t="shared" si="53"/>
        <v>0.15289078825987856</v>
      </c>
      <c r="Q109" s="31">
        <f t="shared" si="54"/>
        <v>3.2584702220797657</v>
      </c>
      <c r="R109" s="31">
        <f t="shared" si="55"/>
        <v>0.12427052187095398</v>
      </c>
      <c r="S109" s="31">
        <f t="shared" si="56"/>
        <v>1.6420277992327568</v>
      </c>
      <c r="T109" s="31">
        <f t="shared" si="57"/>
        <v>0.10100780290196092</v>
      </c>
      <c r="U109" s="31">
        <f t="shared" si="58"/>
        <v>0.43858055718596028</v>
      </c>
      <c r="V109" s="47">
        <f t="shared" si="70"/>
        <v>1.5140641167483122E-4</v>
      </c>
      <c r="W109" s="31">
        <f t="shared" si="59"/>
        <v>0.81280581574164701</v>
      </c>
      <c r="X109" s="34">
        <f>(S109*H109*'Propiedades físicas'!$F$5*60*24*365)/(1000000)</f>
        <v>26430.796904372713</v>
      </c>
      <c r="Y109" s="34">
        <f>(U109*H109*'Propiedades físicas'!$F$7*60*24*365)/(1000000)</f>
        <v>2207.7533060456299</v>
      </c>
      <c r="Z109" s="31">
        <f t="shared" si="71"/>
        <v>15.90064197902737</v>
      </c>
      <c r="AA109" s="31">
        <f t="shared" si="72"/>
        <v>338.88090309629564</v>
      </c>
      <c r="AB109" s="31">
        <f t="shared" si="72"/>
        <v>12.924134274579215</v>
      </c>
      <c r="AC109" s="31">
        <f t="shared" si="72"/>
        <v>170.7708911202067</v>
      </c>
      <c r="AD109" s="31">
        <f t="shared" si="72"/>
        <v>10.504811501803935</v>
      </c>
      <c r="AE109" s="31">
        <f t="shared" si="46"/>
        <v>45.612377947339873</v>
      </c>
      <c r="AF109" s="31">
        <f t="shared" si="73"/>
        <v>594.59375991925276</v>
      </c>
      <c r="AG109" s="31">
        <f t="shared" si="74"/>
        <v>2.6742026322621876E-2</v>
      </c>
      <c r="AH109" s="31">
        <f t="shared" si="75"/>
        <v>0.56993686435982183</v>
      </c>
      <c r="AI109" s="31">
        <f t="shared" si="75"/>
        <v>2.1736074519743267E-2</v>
      </c>
      <c r="AJ109" s="31">
        <f t="shared" si="75"/>
        <v>0.28720599278303527</v>
      </c>
      <c r="AK109" s="31">
        <f t="shared" si="75"/>
        <v>1.7667207781041149E-2</v>
      </c>
      <c r="AL109" s="31">
        <f t="shared" si="47"/>
        <v>7.6711834233736564E-2</v>
      </c>
      <c r="AM109" s="31">
        <f t="shared" si="76"/>
        <v>1</v>
      </c>
      <c r="AN109" s="31">
        <f>(Z109*'Propiedades físicas'!$F$4)/1000</f>
        <v>13.982706543517088</v>
      </c>
      <c r="AO109" s="31">
        <f>(AA109*'Propiedades físicas'!$F$6)/1000</f>
        <v>10.857744135205312</v>
      </c>
      <c r="AP109" s="31">
        <f>(AB109*'Propiedades físicas'!$F$9)/1000</f>
        <v>7.9735446407016459</v>
      </c>
      <c r="AQ109" s="31">
        <f>(AC109*'Propiedades físicas'!$F$5)/1000</f>
        <v>50.286904308167273</v>
      </c>
      <c r="AR109" s="31">
        <f>(AD109*'Propiedades físicas'!$F$8)/1000</f>
        <v>3.7241657736195299</v>
      </c>
      <c r="AS109" s="31">
        <f>(AE109*'Propiedades físicas'!$F$7)/1000</f>
        <v>4.2004438851705288</v>
      </c>
      <c r="AT109" s="31">
        <f t="shared" si="77"/>
        <v>91.025509286381379</v>
      </c>
      <c r="AU109" s="31">
        <f t="shared" si="78"/>
        <v>0.15361305477045087</v>
      </c>
      <c r="AV109" s="31">
        <f t="shared" si="81"/>
        <v>0.11928243214816898</v>
      </c>
      <c r="AW109" s="31">
        <f t="shared" si="81"/>
        <v>8.7596814378874274E-2</v>
      </c>
      <c r="AX109" s="31">
        <f t="shared" si="81"/>
        <v>0.55244848067761221</v>
      </c>
      <c r="AY109" s="31">
        <f t="shared" si="81"/>
        <v>4.0913429683789908E-2</v>
      </c>
      <c r="AZ109" s="31">
        <f t="shared" si="45"/>
        <v>4.6145788341103749E-2</v>
      </c>
      <c r="BA109" s="31">
        <f t="shared" si="79"/>
        <v>0.99999999999999989</v>
      </c>
      <c r="BB109" s="34">
        <f>AU109*'Propiedades físicas'!$C$4+'Diseño reactor'!AV109*'Propiedades físicas'!$C$5+'Diseño reactor'!AW109*'Propiedades físicas'!$C$8+'Diseño reactor'!AX109*'Propiedades físicas'!$C$9+'Diseño reactor'!AY109*'Propiedades físicas'!$C$7+'Diseño reactor'!AZ109*'Propiedades físicas'!$C$6</f>
        <v>886.75875357530344</v>
      </c>
      <c r="BC109" s="45">
        <f>AU109*'Propiedades físicas'!$L$4+'Diseño reactor'!AV109*'Propiedades físicas'!$L$5+'Diseño reactor'!AW109*'Propiedades físicas'!$L$8+AX109*'Propiedades físicas'!$L$9+'Diseño reactor'!AY109*'Propiedades físicas'!$L$7+'Diseño reactor'!AZ109*'Propiedades físicas'!$L$6</f>
        <v>1.7056208789299576</v>
      </c>
      <c r="BD109" s="29">
        <f t="shared" si="60"/>
        <v>8.7784487477717938</v>
      </c>
      <c r="BE109" s="58">
        <f t="shared" si="61"/>
        <v>51.062587921279217</v>
      </c>
      <c r="BF109" s="30">
        <f>AU109*'Propiedades físicas'!$I$4+'Diseño reactor'!AV109*'Propiedades físicas'!$I$5+'Diseño reactor'!AW109*'Propiedades físicas'!$I$8+'Diseño reactor'!AX109*'Propiedades físicas'!$I$9+'Diseño reactor'!AY109*'Propiedades físicas'!$I$7+'Diseño reactor'!AZ109*'Propiedades físicas'!$I$6</f>
        <v>1.5183924414429161E-2</v>
      </c>
      <c r="BG109" s="24">
        <f>AU109*'Propiedades físicas'!$O$4+'Diseño reactor'!AV109*'Propiedades físicas'!$O$5+'Diseño reactor'!AW109*'Propiedades físicas'!$O$8+'Diseño reactor'!AX109*'Propiedades físicas'!$O$9+'Diseño reactor'!AY109*'Propiedades físicas'!$O$7+'Diseño reactor'!AZ109*'Propiedades físicas'!$O$6</f>
        <v>0.14117750163927889</v>
      </c>
      <c r="BH109" s="54">
        <f t="shared" si="62"/>
        <v>54832.197403829952</v>
      </c>
      <c r="BI109" s="34">
        <f t="shared" si="80"/>
        <v>183.44295801123081</v>
      </c>
      <c r="BJ109" s="27">
        <f t="shared" si="63"/>
        <v>5084.5103785808369</v>
      </c>
      <c r="BK109" s="34">
        <f t="shared" si="64"/>
        <v>552.16805562078969</v>
      </c>
      <c r="BL109" s="27">
        <f t="shared" si="65"/>
        <v>105.08993472408429</v>
      </c>
      <c r="BM109" s="34">
        <f t="shared" si="66"/>
        <v>1.1054421768707483</v>
      </c>
      <c r="BN109" s="45">
        <f t="shared" si="67"/>
        <v>97.896218048297584</v>
      </c>
      <c r="BO109" s="45">
        <f t="shared" si="68"/>
        <v>29.788410745175895</v>
      </c>
      <c r="BP109" s="66">
        <f t="shared" si="69"/>
        <v>6.7746361706015472</v>
      </c>
    </row>
    <row r="110" spans="8:68">
      <c r="H110" s="68">
        <v>105</v>
      </c>
      <c r="I110" s="31">
        <f>('Propiedades físicas'!$C$10*'Diseño reactor'!H110)/1000</f>
        <v>91.90075456798121</v>
      </c>
      <c r="J110" s="31">
        <f t="shared" si="48"/>
        <v>4.961874384422881</v>
      </c>
      <c r="K110" s="31">
        <f>(I110*1000)/'Propiedades físicas'!$F$10</f>
        <v>600.31100761078415</v>
      </c>
      <c r="L110" s="31">
        <f t="shared" si="49"/>
        <v>85.758715372969164</v>
      </c>
      <c r="M110" s="31">
        <f t="shared" si="50"/>
        <v>514.55229223781498</v>
      </c>
      <c r="N110" s="31">
        <f t="shared" si="51"/>
        <v>0.81674967021875389</v>
      </c>
      <c r="O110" s="32">
        <f t="shared" si="52"/>
        <v>4.900498021312524</v>
      </c>
      <c r="P110" s="33">
        <f t="shared" si="53"/>
        <v>0.15408355021919554</v>
      </c>
      <c r="Q110" s="31">
        <f t="shared" si="54"/>
        <v>3.2639599713345211</v>
      </c>
      <c r="R110" s="31">
        <f t="shared" si="55"/>
        <v>0.12501498574485362</v>
      </c>
      <c r="S110" s="31">
        <f t="shared" si="56"/>
        <v>1.6365380499780031</v>
      </c>
      <c r="T110" s="31">
        <f t="shared" si="57"/>
        <v>0.10143033853096504</v>
      </c>
      <c r="U110" s="31">
        <f t="shared" si="58"/>
        <v>0.43622079572373978</v>
      </c>
      <c r="V110" s="47">
        <f t="shared" si="70"/>
        <v>1.5258759342095092E-4</v>
      </c>
      <c r="W110" s="31">
        <f t="shared" si="59"/>
        <v>0.81134543932178549</v>
      </c>
      <c r="X110" s="34">
        <f>(S110*H110*'Propiedades físicas'!$F$5*60*24*365)/(1000000)</f>
        <v>26595.724112336728</v>
      </c>
      <c r="Y110" s="34">
        <f>(U110*H110*'Propiedades físicas'!$F$7*60*24*365)/(1000000)</f>
        <v>2216.9887750396574</v>
      </c>
      <c r="Z110" s="31">
        <f t="shared" si="71"/>
        <v>16.178772773015531</v>
      </c>
      <c r="AA110" s="31">
        <f t="shared" si="72"/>
        <v>342.71579699012472</v>
      </c>
      <c r="AB110" s="31">
        <f t="shared" si="72"/>
        <v>13.126573503209629</v>
      </c>
      <c r="AC110" s="31">
        <f t="shared" si="72"/>
        <v>171.83649524769032</v>
      </c>
      <c r="AD110" s="31">
        <f t="shared" si="72"/>
        <v>10.650185545751329</v>
      </c>
      <c r="AE110" s="31">
        <f t="shared" si="46"/>
        <v>45.803183550992678</v>
      </c>
      <c r="AF110" s="31">
        <f t="shared" si="73"/>
        <v>600.31100761078426</v>
      </c>
      <c r="AG110" s="31">
        <f t="shared" si="74"/>
        <v>2.69506515254592E-2</v>
      </c>
      <c r="AH110" s="31">
        <f t="shared" si="75"/>
        <v>0.57089707275920354</v>
      </c>
      <c r="AI110" s="31">
        <f t="shared" si="75"/>
        <v>2.1866288201932045E-2</v>
      </c>
      <c r="AJ110" s="31">
        <f t="shared" si="75"/>
        <v>0.2862457843836535</v>
      </c>
      <c r="AK110" s="31">
        <f t="shared" si="75"/>
        <v>1.7741113207533334E-2</v>
      </c>
      <c r="AL110" s="31">
        <f t="shared" si="47"/>
        <v>7.6299089922218261E-2</v>
      </c>
      <c r="AM110" s="31">
        <f t="shared" si="76"/>
        <v>0.99999999999999978</v>
      </c>
      <c r="AN110" s="31">
        <f>(Z110*'Propiedades físicas'!$F$4)/1000</f>
        <v>14.227289201134397</v>
      </c>
      <c r="AO110" s="31">
        <f>(AA110*'Propiedades físicas'!$F$6)/1000</f>
        <v>10.980614135563595</v>
      </c>
      <c r="AP110" s="31">
        <f>(AB110*'Propiedades físicas'!$F$9)/1000</f>
        <v>8.0984395228051795</v>
      </c>
      <c r="AQ110" s="31">
        <f>(AC110*'Propiedades físicas'!$F$5)/1000</f>
        <v>50.600692755587374</v>
      </c>
      <c r="AR110" s="31">
        <f>(AD110*'Propiedades físicas'!$F$8)/1000</f>
        <v>3.7757037796797599</v>
      </c>
      <c r="AS110" s="31">
        <f>(AE110*'Propiedades físicas'!$F$7)/1000</f>
        <v>4.2180151732109161</v>
      </c>
      <c r="AT110" s="31">
        <f t="shared" si="77"/>
        <v>91.900754567981224</v>
      </c>
      <c r="AU110" s="31">
        <f t="shared" si="78"/>
        <v>0.1548114514186075</v>
      </c>
      <c r="AV110" s="31">
        <f t="shared" si="81"/>
        <v>0.11948339474667716</v>
      </c>
      <c r="AW110" s="31">
        <f t="shared" si="81"/>
        <v>8.8121578118431729E-2</v>
      </c>
      <c r="AX110" s="31">
        <f t="shared" si="81"/>
        <v>0.55060149389912583</v>
      </c>
      <c r="AY110" s="31">
        <f t="shared" si="81"/>
        <v>4.1084578656933442E-2</v>
      </c>
      <c r="AZ110" s="31">
        <f t="shared" si="45"/>
        <v>4.5897503160224298E-2</v>
      </c>
      <c r="BA110" s="31">
        <f t="shared" si="79"/>
        <v>1</v>
      </c>
      <c r="BB110" s="34">
        <f>AU110*'Propiedades físicas'!$C$4+'Diseño reactor'!AV110*'Propiedades físicas'!$C$5+'Diseño reactor'!AW110*'Propiedades físicas'!$C$8+'Diseño reactor'!AX110*'Propiedades físicas'!$C$9+'Diseño reactor'!AY110*'Propiedades físicas'!$C$7+'Diseño reactor'!AZ110*'Propiedades físicas'!$C$6</f>
        <v>886.70073750813219</v>
      </c>
      <c r="BC110" s="45">
        <f>AU110*'Propiedades físicas'!$L$4+'Diseño reactor'!AV110*'Propiedades físicas'!$L$5+'Diseño reactor'!AW110*'Propiedades físicas'!$L$8+AX110*'Propiedades físicas'!$L$9+'Diseño reactor'!AY110*'Propiedades físicas'!$L$7+'Diseño reactor'!AZ110*'Propiedades físicas'!$L$6</f>
        <v>1.7065451545866654</v>
      </c>
      <c r="BD110" s="29">
        <f t="shared" si="60"/>
        <v>8.7585035230854054</v>
      </c>
      <c r="BE110" s="58">
        <f t="shared" si="61"/>
        <v>51.016645590581284</v>
      </c>
      <c r="BF110" s="30">
        <f>AU110*'Propiedades físicas'!$I$4+'Diseño reactor'!AV110*'Propiedades físicas'!$I$5+'Diseño reactor'!AW110*'Propiedades físicas'!$I$8+'Diseño reactor'!AX110*'Propiedades físicas'!$I$9+'Diseño reactor'!AY110*'Propiedades físicas'!$I$7+'Diseño reactor'!AZ110*'Propiedades físicas'!$I$6</f>
        <v>1.52070893765495E-2</v>
      </c>
      <c r="BG110" s="24">
        <f>AU110*'Propiedades físicas'!$O$4+'Diseño reactor'!AV110*'Propiedades físicas'!$O$5+'Diseño reactor'!AW110*'Propiedades físicas'!$O$8+'Diseño reactor'!AX110*'Propiedades físicas'!$O$9+'Diseño reactor'!AY110*'Propiedades físicas'!$O$7+'Diseño reactor'!AZ110*'Propiedades físicas'!$O$6</f>
        <v>0.14118389908639187</v>
      </c>
      <c r="BH110" s="54">
        <f t="shared" si="62"/>
        <v>54745.089583005167</v>
      </c>
      <c r="BI110" s="34">
        <f t="shared" si="80"/>
        <v>183.81405286899511</v>
      </c>
      <c r="BJ110" s="27">
        <f t="shared" si="63"/>
        <v>5082.5466514753371</v>
      </c>
      <c r="BK110" s="34">
        <f t="shared" si="64"/>
        <v>551.97981041828689</v>
      </c>
      <c r="BL110" s="27">
        <f t="shared" si="65"/>
        <v>105.08311410960397</v>
      </c>
      <c r="BM110" s="34">
        <f t="shared" si="66"/>
        <v>1.1054421768707483</v>
      </c>
      <c r="BN110" s="45">
        <f t="shared" si="67"/>
        <v>98.464653089134032</v>
      </c>
      <c r="BO110" s="45">
        <f t="shared" si="68"/>
        <v>29.967507140964106</v>
      </c>
      <c r="BP110" s="66">
        <f t="shared" si="69"/>
        <v>6.7741929409795674</v>
      </c>
    </row>
    <row r="111" spans="8:68">
      <c r="H111" s="68">
        <v>106</v>
      </c>
      <c r="I111" s="31">
        <f>('Propiedades físicas'!$C$10*'Diseño reactor'!H111)/1000</f>
        <v>92.775999849581012</v>
      </c>
      <c r="J111" s="31">
        <f t="shared" si="48"/>
        <v>4.9150642487207792</v>
      </c>
      <c r="K111" s="31">
        <f>(I111*1000)/'Propiedades físicas'!$F$10</f>
        <v>606.0282553023153</v>
      </c>
      <c r="L111" s="31">
        <f t="shared" si="49"/>
        <v>86.57546504318789</v>
      </c>
      <c r="M111" s="31">
        <f t="shared" si="50"/>
        <v>519.45279025912737</v>
      </c>
      <c r="N111" s="31">
        <f t="shared" si="51"/>
        <v>0.81674967021875367</v>
      </c>
      <c r="O111" s="32">
        <f t="shared" si="52"/>
        <v>4.9004980213125222</v>
      </c>
      <c r="P111" s="33">
        <f t="shared" si="53"/>
        <v>0.15527203377064866</v>
      </c>
      <c r="Q111" s="31">
        <f t="shared" si="54"/>
        <v>3.2694181298985776</v>
      </c>
      <c r="R111" s="31">
        <f t="shared" si="55"/>
        <v>0.12575331420408167</v>
      </c>
      <c r="S111" s="31">
        <f t="shared" si="56"/>
        <v>1.631079891413947</v>
      </c>
      <c r="T111" s="31">
        <f t="shared" si="57"/>
        <v>0.10184638952220526</v>
      </c>
      <c r="U111" s="31">
        <f t="shared" si="58"/>
        <v>0.43387793272181818</v>
      </c>
      <c r="V111" s="47">
        <f t="shared" si="70"/>
        <v>1.5376453829714723E-4</v>
      </c>
      <c r="W111" s="31">
        <f t="shared" si="59"/>
        <v>0.80989030123628769</v>
      </c>
      <c r="X111" s="34">
        <f>(S111*H111*'Propiedades físicas'!$F$5*60*24*365)/(1000000)</f>
        <v>26759.470261994342</v>
      </c>
      <c r="Y111" s="34">
        <f>(U111*H111*'Propiedades físicas'!$F$7*60*24*365)/(1000000)</f>
        <v>2226.0825076524311</v>
      </c>
      <c r="Z111" s="31">
        <f t="shared" si="71"/>
        <v>16.458835579688756</v>
      </c>
      <c r="AA111" s="31">
        <f t="shared" si="72"/>
        <v>346.55832176924923</v>
      </c>
      <c r="AB111" s="31">
        <f t="shared" si="72"/>
        <v>13.329851305632657</v>
      </c>
      <c r="AC111" s="31">
        <f t="shared" si="72"/>
        <v>172.89446848987839</v>
      </c>
      <c r="AD111" s="31">
        <f t="shared" si="72"/>
        <v>10.795717289353757</v>
      </c>
      <c r="AE111" s="31">
        <f t="shared" si="46"/>
        <v>45.991060868512726</v>
      </c>
      <c r="AF111" s="31">
        <f t="shared" si="73"/>
        <v>606.02825530231553</v>
      </c>
      <c r="AG111" s="31">
        <f t="shared" si="74"/>
        <v>2.7158528394816032E-2</v>
      </c>
      <c r="AH111" s="31">
        <f t="shared" si="75"/>
        <v>0.57185175565183766</v>
      </c>
      <c r="AI111" s="31">
        <f t="shared" si="75"/>
        <v>2.199542874281183E-2</v>
      </c>
      <c r="AJ111" s="31">
        <f t="shared" si="75"/>
        <v>0.28529110149101955</v>
      </c>
      <c r="AK111" s="31">
        <f t="shared" si="75"/>
        <v>1.7813884410337176E-2</v>
      </c>
      <c r="AL111" s="31">
        <f t="shared" si="47"/>
        <v>7.5889301309177759E-2</v>
      </c>
      <c r="AM111" s="31">
        <f t="shared" si="76"/>
        <v>1</v>
      </c>
      <c r="AN111" s="31">
        <f>(Z111*'Propiedades físicas'!$F$4)/1000</f>
        <v>14.473570832066699</v>
      </c>
      <c r="AO111" s="31">
        <f>(AA111*'Propiedades físicas'!$F$6)/1000</f>
        <v>11.103728629486744</v>
      </c>
      <c r="AP111" s="31">
        <f>(AB111*'Propiedades físicas'!$F$9)/1000</f>
        <v>8.2238517630100674</v>
      </c>
      <c r="AQ111" s="31">
        <f>(AC111*'Propiedades físicas'!$F$5)/1000</f>
        <v>50.912234136214494</v>
      </c>
      <c r="AR111" s="31">
        <f>(AD111*'Propiedades físicas'!$F$8)/1000</f>
        <v>3.8272976934216922</v>
      </c>
      <c r="AS111" s="31">
        <f>(AE111*'Propiedades físicas'!$F$7)/1000</f>
        <v>4.2353167953813369</v>
      </c>
      <c r="AT111" s="31">
        <f t="shared" si="77"/>
        <v>92.775999849581041</v>
      </c>
      <c r="AU111" s="31">
        <f t="shared" si="78"/>
        <v>0.1560055494474098</v>
      </c>
      <c r="AV111" s="31">
        <f t="shared" si="81"/>
        <v>0.11968320090852555</v>
      </c>
      <c r="AW111" s="31">
        <f t="shared" si="81"/>
        <v>8.8642017077083593E-2</v>
      </c>
      <c r="AX111" s="31">
        <f t="shared" si="81"/>
        <v>0.54876513558203821</v>
      </c>
      <c r="AY111" s="31">
        <f t="shared" si="81"/>
        <v>4.1253101013483451E-2</v>
      </c>
      <c r="AZ111" s="31">
        <f t="shared" si="45"/>
        <v>4.5650995971459343E-2</v>
      </c>
      <c r="BA111" s="31">
        <f t="shared" si="79"/>
        <v>1</v>
      </c>
      <c r="BB111" s="34">
        <f>AU111*'Propiedades físicas'!$C$4+'Diseño reactor'!AV111*'Propiedades físicas'!$C$5+'Diseño reactor'!AW111*'Propiedades físicas'!$C$8+'Diseño reactor'!AX111*'Propiedades físicas'!$C$9+'Diseño reactor'!AY111*'Propiedades físicas'!$C$7+'Diseño reactor'!AZ111*'Propiedades físicas'!$C$6</f>
        <v>886.64311977622901</v>
      </c>
      <c r="BC111" s="45">
        <f>AU111*'Propiedades físicas'!$L$4+'Diseño reactor'!AV111*'Propiedades físicas'!$L$5+'Diseño reactor'!AW111*'Propiedades físicas'!$L$8+AX111*'Propiedades físicas'!$L$9+'Diseño reactor'!AY111*'Propiedades físicas'!$L$7+'Diseño reactor'!AZ111*'Propiedades físicas'!$L$6</f>
        <v>1.7074664210576429</v>
      </c>
      <c r="BD111" s="29">
        <f t="shared" si="60"/>
        <v>8.7386459005831369</v>
      </c>
      <c r="BE111" s="58">
        <f t="shared" si="61"/>
        <v>50.971287323581805</v>
      </c>
      <c r="BF111" s="30">
        <f>AU111*'Propiedades físicas'!$I$4+'Diseño reactor'!AV111*'Propiedades físicas'!$I$5+'Diseño reactor'!AW111*'Propiedades físicas'!$I$8+'Diseño reactor'!AX111*'Propiedades físicas'!$I$9+'Diseño reactor'!AY111*'Propiedades físicas'!$I$7+'Diseño reactor'!AZ111*'Propiedades físicas'!$I$6</f>
        <v>1.5230102268269617E-2</v>
      </c>
      <c r="BG111" s="24">
        <f>AU111*'Propiedades físicas'!$O$4+'Diseño reactor'!AV111*'Propiedades físicas'!$O$5+'Diseño reactor'!AW111*'Propiedades físicas'!$O$8+'Diseño reactor'!AX111*'Propiedades físicas'!$O$9+'Diseño reactor'!AY111*'Propiedades físicas'!$O$7+'Diseño reactor'!AZ111*'Propiedades físicas'!$O$6</f>
        <v>0.14119042985098276</v>
      </c>
      <c r="BH111" s="54">
        <f t="shared" si="62"/>
        <v>54658.817052202401</v>
      </c>
      <c r="BI111" s="34">
        <f t="shared" si="80"/>
        <v>184.18307982906961</v>
      </c>
      <c r="BJ111" s="27">
        <f t="shared" si="63"/>
        <v>5080.6009522805925</v>
      </c>
      <c r="BK111" s="34">
        <f t="shared" si="64"/>
        <v>551.79402488754556</v>
      </c>
      <c r="BL111" s="27">
        <f t="shared" si="65"/>
        <v>105.07637892143597</v>
      </c>
      <c r="BM111" s="34">
        <f t="shared" si="66"/>
        <v>1.1054421768707483</v>
      </c>
      <c r="BN111" s="45">
        <f t="shared" si="67"/>
        <v>99.035522212532257</v>
      </c>
      <c r="BO111" s="45">
        <f t="shared" si="68"/>
        <v>30.145962575715256</v>
      </c>
      <c r="BP111" s="66">
        <f t="shared" si="69"/>
        <v>6.7737527545488776</v>
      </c>
    </row>
    <row r="112" spans="8:68">
      <c r="H112" s="68">
        <v>107</v>
      </c>
      <c r="I112" s="31">
        <f>('Propiedades físicas'!$C$10*'Diseño reactor'!H112)/1000</f>
        <v>93.651245131180843</v>
      </c>
      <c r="J112" s="31">
        <f t="shared" si="48"/>
        <v>4.8691290688261919</v>
      </c>
      <c r="K112" s="31">
        <f>(I112*1000)/'Propiedades físicas'!$F$10</f>
        <v>611.74550299384669</v>
      </c>
      <c r="L112" s="31">
        <f t="shared" si="49"/>
        <v>87.392214713406659</v>
      </c>
      <c r="M112" s="31">
        <f t="shared" si="50"/>
        <v>524.35328828043998</v>
      </c>
      <c r="N112" s="31">
        <f t="shared" si="51"/>
        <v>0.81674967021875378</v>
      </c>
      <c r="O112" s="32">
        <f t="shared" si="52"/>
        <v>4.9004980213125231</v>
      </c>
      <c r="P112" s="33">
        <f t="shared" si="53"/>
        <v>0.15645626189284212</v>
      </c>
      <c r="Q112" s="31">
        <f t="shared" si="54"/>
        <v>3.2748449462520552</v>
      </c>
      <c r="R112" s="31">
        <f t="shared" si="55"/>
        <v>0.1264855587777427</v>
      </c>
      <c r="S112" s="31">
        <f t="shared" si="56"/>
        <v>1.6256530750604685</v>
      </c>
      <c r="T112" s="31">
        <f t="shared" si="57"/>
        <v>0.10225603236178141</v>
      </c>
      <c r="U112" s="31">
        <f t="shared" si="58"/>
        <v>0.43155181718638758</v>
      </c>
      <c r="V112" s="47">
        <f t="shared" si="70"/>
        <v>1.5493726905893104E-4</v>
      </c>
      <c r="W112" s="31">
        <f t="shared" si="59"/>
        <v>0.80844037335094643</v>
      </c>
      <c r="X112" s="34">
        <f>(S112*H112*'Propiedades físicas'!$F$5*60*24*365)/(1000000)</f>
        <v>26922.045906525469</v>
      </c>
      <c r="Y112" s="34">
        <f>(U112*H112*'Propiedades físicas'!$F$7*60*24*365)/(1000000)</f>
        <v>2235.0361756601396</v>
      </c>
      <c r="Z112" s="31">
        <f t="shared" si="71"/>
        <v>16.740820022534106</v>
      </c>
      <c r="AA112" s="31">
        <f t="shared" si="72"/>
        <v>350.40840924896992</v>
      </c>
      <c r="AB112" s="31">
        <f t="shared" si="72"/>
        <v>13.53395478921847</v>
      </c>
      <c r="AC112" s="31">
        <f t="shared" si="72"/>
        <v>173.94487903147012</v>
      </c>
      <c r="AD112" s="31">
        <f t="shared" si="72"/>
        <v>10.941395462710611</v>
      </c>
      <c r="AE112" s="31">
        <f t="shared" si="46"/>
        <v>46.176044438943471</v>
      </c>
      <c r="AF112" s="31">
        <f t="shared" si="73"/>
        <v>611.74550299384669</v>
      </c>
      <c r="AG112" s="31">
        <f t="shared" si="74"/>
        <v>2.7365660949864791E-2</v>
      </c>
      <c r="AH112" s="31">
        <f t="shared" si="75"/>
        <v>0.57280095649921692</v>
      </c>
      <c r="AI112" s="31">
        <f t="shared" si="75"/>
        <v>2.2123505155304105E-2</v>
      </c>
      <c r="AJ112" s="31">
        <f t="shared" si="75"/>
        <v>0.28434190064364029</v>
      </c>
      <c r="AK112" s="31">
        <f t="shared" si="75"/>
        <v>1.7885534767585642E-2</v>
      </c>
      <c r="AL112" s="31">
        <f t="shared" si="47"/>
        <v>7.5482441984388304E-2</v>
      </c>
      <c r="AM112" s="31">
        <f t="shared" si="76"/>
        <v>1</v>
      </c>
      <c r="AN112" s="31">
        <f>(Z112*'Propiedades físicas'!$F$4)/1000</f>
        <v>14.721542311416043</v>
      </c>
      <c r="AO112" s="31">
        <f>(AA112*'Propiedades físicas'!$F$6)/1000</f>
        <v>11.227085432336997</v>
      </c>
      <c r="AP112" s="31">
        <f>(AB112*'Propiedades físicas'!$F$9)/1000</f>
        <v>8.3497734072083336</v>
      </c>
      <c r="AQ112" s="31">
        <f>(AC112*'Propiedades físicas'!$F$5)/1000</f>
        <v>51.221548528397015</v>
      </c>
      <c r="AR112" s="31">
        <f>(AD112*'Propiedades físicas'!$F$8)/1000</f>
        <v>3.8789435194401642</v>
      </c>
      <c r="AS112" s="31">
        <f>(AE112*'Propiedades físicas'!$F$7)/1000</f>
        <v>4.2523519323823047</v>
      </c>
      <c r="AT112" s="31">
        <f t="shared" si="77"/>
        <v>93.651245131180872</v>
      </c>
      <c r="AU112" s="31">
        <f t="shared" si="78"/>
        <v>0.15719537194401437</v>
      </c>
      <c r="AV112" s="31">
        <f t="shared" si="81"/>
        <v>0.11988185972979633</v>
      </c>
      <c r="AW112" s="31">
        <f t="shared" si="81"/>
        <v>8.9158167577083336E-2</v>
      </c>
      <c r="AX112" s="31">
        <f t="shared" si="81"/>
        <v>0.54693932212699403</v>
      </c>
      <c r="AY112" s="31">
        <f t="shared" si="81"/>
        <v>4.1419027734300597E-2</v>
      </c>
      <c r="AZ112" s="31">
        <f t="shared" si="45"/>
        <v>4.5406250887811188E-2</v>
      </c>
      <c r="BA112" s="31">
        <f t="shared" si="79"/>
        <v>0.99999999999999978</v>
      </c>
      <c r="BB112" s="34">
        <f>AU112*'Propiedades físicas'!$C$4+'Diseño reactor'!AV112*'Propiedades físicas'!$C$5+'Diseño reactor'!AW112*'Propiedades físicas'!$C$8+'Diseño reactor'!AX112*'Propiedades físicas'!$C$9+'Diseño reactor'!AY112*'Propiedades físicas'!$C$7+'Diseño reactor'!AZ112*'Propiedades físicas'!$C$6</f>
        <v>886.58589691756788</v>
      </c>
      <c r="BC112" s="45">
        <f>AU112*'Propiedades físicas'!$L$4+'Diseño reactor'!AV112*'Propiedades físicas'!$L$5+'Diseño reactor'!AW112*'Propiedades físicas'!$L$8+AX112*'Propiedades físicas'!$L$9+'Diseño reactor'!AY112*'Propiedades físicas'!$L$7+'Diseño reactor'!AZ112*'Propiedades físicas'!$L$6</f>
        <v>1.7083846907974514</v>
      </c>
      <c r="BD112" s="29">
        <f t="shared" si="60"/>
        <v>8.7188753309185074</v>
      </c>
      <c r="BE112" s="58">
        <f t="shared" si="61"/>
        <v>50.926498616478128</v>
      </c>
      <c r="BF112" s="30">
        <f>AU112*'Propiedades físicas'!$I$4+'Diseño reactor'!AV112*'Propiedades físicas'!$I$5+'Diseño reactor'!AW112*'Propiedades físicas'!$I$8+'Diseño reactor'!AX112*'Propiedades físicas'!$I$9+'Diseño reactor'!AY112*'Propiedades físicas'!$I$7+'Diseño reactor'!AZ112*'Propiedades físicas'!$I$6</f>
        <v>1.5252964366844007E-2</v>
      </c>
      <c r="BG112" s="24">
        <f>AU112*'Propiedades físicas'!$O$4+'Diseño reactor'!AV112*'Propiedades físicas'!$O$5+'Diseño reactor'!AW112*'Propiedades físicas'!$O$8+'Diseño reactor'!AX112*'Propiedades físicas'!$O$9+'Diseño reactor'!AY112*'Propiedades físicas'!$O$7+'Diseño reactor'!AZ112*'Propiedades físicas'!$O$6</f>
        <v>0.141197092032946</v>
      </c>
      <c r="BH112" s="54">
        <f t="shared" si="62"/>
        <v>54573.368667334493</v>
      </c>
      <c r="BI112" s="34">
        <f t="shared" si="80"/>
        <v>184.55005296791208</v>
      </c>
      <c r="BJ112" s="27">
        <f t="shared" si="63"/>
        <v>5078.6730584456191</v>
      </c>
      <c r="BK112" s="34">
        <f t="shared" si="64"/>
        <v>551.61066710660725</v>
      </c>
      <c r="BL112" s="27">
        <f t="shared" si="65"/>
        <v>105.06972814420257</v>
      </c>
      <c r="BM112" s="34">
        <f t="shared" si="66"/>
        <v>1.1054421768707483</v>
      </c>
      <c r="BN112" s="45">
        <f t="shared" si="67"/>
        <v>99.608812685299029</v>
      </c>
      <c r="BO112" s="45">
        <f t="shared" si="68"/>
        <v>30.323780481817899</v>
      </c>
      <c r="BP112" s="66">
        <f t="shared" si="69"/>
        <v>6.7733155848603817</v>
      </c>
    </row>
    <row r="113" spans="8:68">
      <c r="H113" s="68">
        <v>108</v>
      </c>
      <c r="I113" s="31">
        <f>('Propiedades físicas'!$C$10*'Diseño reactor'!H113)/1000</f>
        <v>94.52649041278066</v>
      </c>
      <c r="J113" s="31">
        <f t="shared" si="48"/>
        <v>4.8240445404111343</v>
      </c>
      <c r="K113" s="31">
        <f>(I113*1000)/'Propiedades físicas'!$F$10</f>
        <v>617.46275068537796</v>
      </c>
      <c r="L113" s="31">
        <f t="shared" si="49"/>
        <v>88.208964383625414</v>
      </c>
      <c r="M113" s="31">
        <f t="shared" si="50"/>
        <v>529.25378630175248</v>
      </c>
      <c r="N113" s="31">
        <f t="shared" si="51"/>
        <v>0.81674967021875389</v>
      </c>
      <c r="O113" s="32">
        <f t="shared" si="52"/>
        <v>4.9004980213125231</v>
      </c>
      <c r="P113" s="33">
        <f t="shared" si="53"/>
        <v>0.15763625740012174</v>
      </c>
      <c r="Q113" s="31">
        <f t="shared" si="54"/>
        <v>3.2802406664295272</v>
      </c>
      <c r="R113" s="31">
        <f t="shared" si="55"/>
        <v>0.12721177049403956</v>
      </c>
      <c r="S113" s="31">
        <f t="shared" si="56"/>
        <v>1.6202573548829959</v>
      </c>
      <c r="T113" s="31">
        <f t="shared" si="57"/>
        <v>0.10265934258482141</v>
      </c>
      <c r="U113" s="31">
        <f t="shared" si="58"/>
        <v>0.42924229973977118</v>
      </c>
      <c r="V113" s="47">
        <f t="shared" si="70"/>
        <v>1.561058082991497E-4</v>
      </c>
      <c r="W113" s="31">
        <f t="shared" si="59"/>
        <v>0.80699562773266698</v>
      </c>
      <c r="X113" s="34">
        <f>(S113*H113*'Propiedades físicas'!$F$5*60*24*365)/(1000000)</f>
        <v>27083.461486156193</v>
      </c>
      <c r="Y113" s="34">
        <f>(U113*H113*'Propiedades físicas'!$F$7*60*24*365)/(1000000)</f>
        <v>2243.8514300533352</v>
      </c>
      <c r="Z113" s="31">
        <f t="shared" si="71"/>
        <v>17.024715799213148</v>
      </c>
      <c r="AA113" s="31">
        <f t="shared" si="72"/>
        <v>354.26599197438895</v>
      </c>
      <c r="AB113" s="31">
        <f t="shared" si="72"/>
        <v>13.738871213356273</v>
      </c>
      <c r="AC113" s="31">
        <f t="shared" si="72"/>
        <v>174.98779432736356</v>
      </c>
      <c r="AD113" s="31">
        <f t="shared" si="72"/>
        <v>11.087208999160712</v>
      </c>
      <c r="AE113" s="31">
        <f t="shared" si="46"/>
        <v>46.358168371895289</v>
      </c>
      <c r="AF113" s="31">
        <f t="shared" si="73"/>
        <v>617.46275068537796</v>
      </c>
      <c r="AG113" s="31">
        <f t="shared" si="74"/>
        <v>2.7572053181047555E-2</v>
      </c>
      <c r="AH113" s="31">
        <f t="shared" si="75"/>
        <v>0.57374471833508489</v>
      </c>
      <c r="AI113" s="31">
        <f t="shared" si="75"/>
        <v>2.2250526364717957E-2</v>
      </c>
      <c r="AJ113" s="31">
        <f t="shared" si="75"/>
        <v>0.28339813880777215</v>
      </c>
      <c r="AK113" s="31">
        <f t="shared" si="75"/>
        <v>1.7956077491077822E-2</v>
      </c>
      <c r="AL113" s="31">
        <f t="shared" si="47"/>
        <v>7.5078485820299523E-2</v>
      </c>
      <c r="AM113" s="31">
        <f t="shared" si="76"/>
        <v>1</v>
      </c>
      <c r="AN113" s="31">
        <f>(Z113*'Propiedades físicas'!$F$4)/1000</f>
        <v>14.971194579512057</v>
      </c>
      <c r="AO113" s="31">
        <f>(AA113*'Propiedades físicas'!$F$6)/1000</f>
        <v>11.350682382859423</v>
      </c>
      <c r="AP113" s="31">
        <f>(AB113*'Propiedades físicas'!$F$9)/1000</f>
        <v>8.4761965950801521</v>
      </c>
      <c r="AQ113" s="31">
        <f>(AC113*'Propiedades físicas'!$F$5)/1000</f>
        <v>51.52865579557875</v>
      </c>
      <c r="AR113" s="31">
        <f>(AD113*'Propiedades físicas'!$F$8)/1000</f>
        <v>3.9306373343824541</v>
      </c>
      <c r="AS113" s="31">
        <f>(AE113*'Propiedades físicas'!$F$7)/1000</f>
        <v>4.2691237253678374</v>
      </c>
      <c r="AT113" s="31">
        <f t="shared" si="77"/>
        <v>94.52649041278066</v>
      </c>
      <c r="AU113" s="31">
        <f t="shared" si="78"/>
        <v>0.15838094183054366</v>
      </c>
      <c r="AV113" s="31">
        <f t="shared" si="81"/>
        <v>0.12007938021704791</v>
      </c>
      <c r="AW113" s="31">
        <f t="shared" si="81"/>
        <v>8.9670065587604944E-2</v>
      </c>
      <c r="AX113" s="31">
        <f t="shared" si="81"/>
        <v>0.54512397075742591</v>
      </c>
      <c r="AY113" s="31">
        <f t="shared" si="81"/>
        <v>4.1582389415052309E-2</v>
      </c>
      <c r="AZ113" s="31">
        <f t="shared" si="45"/>
        <v>4.5163252192325351E-2</v>
      </c>
      <c r="BA113" s="31">
        <f t="shared" si="79"/>
        <v>1.0000000000000002</v>
      </c>
      <c r="BB113" s="34">
        <f>AU113*'Propiedades físicas'!$C$4+'Diseño reactor'!AV113*'Propiedades físicas'!$C$5+'Diseño reactor'!AW113*'Propiedades físicas'!$C$8+'Diseño reactor'!AX113*'Propiedades físicas'!$C$9+'Diseño reactor'!AY113*'Propiedades físicas'!$C$7+'Diseño reactor'!AZ113*'Propiedades físicas'!$C$6</f>
        <v>886.52906550646492</v>
      </c>
      <c r="BC113" s="45">
        <f>AU113*'Propiedades físicas'!$L$4+'Diseño reactor'!AV113*'Propiedades físicas'!$L$5+'Diseño reactor'!AW113*'Propiedades físicas'!$L$8+AX113*'Propiedades físicas'!$L$9+'Diseño reactor'!AY113*'Propiedades físicas'!$L$7+'Diseño reactor'!AZ113*'Propiedades físicas'!$L$6</f>
        <v>1.7092999762127927</v>
      </c>
      <c r="BD113" s="29">
        <f t="shared" si="60"/>
        <v>8.6991912690434443</v>
      </c>
      <c r="BE113" s="58">
        <f t="shared" si="61"/>
        <v>50.882265486841888</v>
      </c>
      <c r="BF113" s="30">
        <f>AU113*'Propiedades físicas'!$I$4+'Diseño reactor'!AV113*'Propiedades físicas'!$I$5+'Diseño reactor'!AW113*'Propiedades físicas'!$I$8+'Diseño reactor'!AX113*'Propiedades físicas'!$I$9+'Diseño reactor'!AY113*'Propiedades físicas'!$I$7+'Diseño reactor'!AZ113*'Propiedades físicas'!$I$6</f>
        <v>1.5275676936464918E-2</v>
      </c>
      <c r="BG113" s="24">
        <f>AU113*'Propiedades físicas'!$O$4+'Diseño reactor'!AV113*'Propiedades físicas'!$O$5+'Diseño reactor'!AW113*'Propiedades físicas'!$O$8+'Diseño reactor'!AX113*'Propiedades físicas'!$O$9+'Diseño reactor'!AY113*'Propiedades físicas'!$O$7+'Diseño reactor'!AZ113*'Propiedades físicas'!$O$6</f>
        <v>0.14120388375667442</v>
      </c>
      <c r="BH113" s="54">
        <f t="shared" si="62"/>
        <v>54488.733477607318</v>
      </c>
      <c r="BI113" s="34">
        <f t="shared" si="80"/>
        <v>184.91498625581954</v>
      </c>
      <c r="BJ113" s="27">
        <f t="shared" si="63"/>
        <v>5076.7627509623317</v>
      </c>
      <c r="BK113" s="34">
        <f t="shared" si="64"/>
        <v>551.42970565161522</v>
      </c>
      <c r="BL113" s="27">
        <f t="shared" si="65"/>
        <v>105.06316077644769</v>
      </c>
      <c r="BM113" s="34">
        <f t="shared" si="66"/>
        <v>1.1054421768707483</v>
      </c>
      <c r="BN113" s="45">
        <f t="shared" si="67"/>
        <v>100.18451185456942</v>
      </c>
      <c r="BO113" s="45">
        <f t="shared" si="68"/>
        <v>30.500964267213384</v>
      </c>
      <c r="BP113" s="66">
        <f t="shared" si="69"/>
        <v>6.7728814057426314</v>
      </c>
    </row>
    <row r="114" spans="8:68">
      <c r="H114" s="68">
        <v>109</v>
      </c>
      <c r="I114" s="31">
        <f>('Propiedades físicas'!$C$10*'Diseño reactor'!H114)/1000</f>
        <v>95.401735694380477</v>
      </c>
      <c r="J114" s="31">
        <f t="shared" si="48"/>
        <v>4.7797872510495649</v>
      </c>
      <c r="K114" s="31">
        <f>(I114*1000)/'Propiedades físicas'!$F$10</f>
        <v>623.17999837690923</v>
      </c>
      <c r="L114" s="31">
        <f t="shared" si="49"/>
        <v>89.025714053844169</v>
      </c>
      <c r="M114" s="31">
        <f t="shared" si="50"/>
        <v>534.15428432306499</v>
      </c>
      <c r="N114" s="31">
        <f t="shared" si="51"/>
        <v>0.81674967021875389</v>
      </c>
      <c r="O114" s="32">
        <f t="shared" si="52"/>
        <v>4.9004980213125231</v>
      </c>
      <c r="P114" s="33">
        <f t="shared" si="53"/>
        <v>0.15881204294404039</v>
      </c>
      <c r="Q114" s="31">
        <f t="shared" si="54"/>
        <v>3.285605534048738</v>
      </c>
      <c r="R114" s="31">
        <f t="shared" si="55"/>
        <v>0.12793199988592127</v>
      </c>
      <c r="S114" s="31">
        <f t="shared" si="56"/>
        <v>1.6148924872637849</v>
      </c>
      <c r="T114" s="31">
        <f t="shared" si="57"/>
        <v>0.10305639478851333</v>
      </c>
      <c r="U114" s="31">
        <f t="shared" si="58"/>
        <v>0.42694923260027895</v>
      </c>
      <c r="V114" s="47">
        <f t="shared" si="70"/>
        <v>1.5727017844943805E-4</v>
      </c>
      <c r="W114" s="31">
        <f t="shared" si="59"/>
        <v>0.80555603664767317</v>
      </c>
      <c r="X114" s="34">
        <f>(S114*H114*'Propiedades físicas'!$F$5*60*24*365)/(1000000)</f>
        <v>27243.727329566715</v>
      </c>
      <c r="Y114" s="34">
        <f>(U114*H114*'Propiedades físicas'!$F$7*60*24*365)/(1000000)</f>
        <v>2252.5299013217805</v>
      </c>
      <c r="Z114" s="31">
        <f t="shared" si="71"/>
        <v>17.310512680900402</v>
      </c>
      <c r="AA114" s="31">
        <f t="shared" si="72"/>
        <v>358.13100321131242</v>
      </c>
      <c r="AB114" s="31">
        <f t="shared" si="72"/>
        <v>13.944587987565418</v>
      </c>
      <c r="AC114" s="31">
        <f t="shared" si="72"/>
        <v>176.02328111175254</v>
      </c>
      <c r="AD114" s="31">
        <f t="shared" si="72"/>
        <v>11.233147031947952</v>
      </c>
      <c r="AE114" s="31">
        <f t="shared" si="46"/>
        <v>46.537466353430403</v>
      </c>
      <c r="AF114" s="31">
        <f t="shared" si="73"/>
        <v>623.17999837690911</v>
      </c>
      <c r="AG114" s="31">
        <f t="shared" si="74"/>
        <v>2.7777709050332406E-2</v>
      </c>
      <c r="AH114" s="31">
        <f t="shared" si="75"/>
        <v>0.57468308377046007</v>
      </c>
      <c r="AI114" s="31">
        <f t="shared" si="75"/>
        <v>2.2376501209737977E-2</v>
      </c>
      <c r="AJ114" s="31">
        <f t="shared" si="75"/>
        <v>0.28245977337239708</v>
      </c>
      <c r="AK114" s="31">
        <f t="shared" si="75"/>
        <v>1.8025525628558393E-2</v>
      </c>
      <c r="AL114" s="31">
        <f t="shared" si="47"/>
        <v>7.4677406968514104E-2</v>
      </c>
      <c r="AM114" s="31">
        <f t="shared" si="76"/>
        <v>1</v>
      </c>
      <c r="AN114" s="31">
        <f>(Z114*'Propiedades físicas'!$F$4)/1000</f>
        <v>15.222518641330197</v>
      </c>
      <c r="AO114" s="31">
        <f>(AA114*'Propiedades físicas'!$F$6)/1000</f>
        <v>11.474517342890449</v>
      </c>
      <c r="AP114" s="31">
        <f>(AB114*'Propiedades físicas'!$F$9)/1000</f>
        <v>8.6031135589284844</v>
      </c>
      <c r="AQ114" s="31">
        <f>(AC114*'Propiedades físicas'!$F$5)/1000</f>
        <v>51.833575588977773</v>
      </c>
      <c r="AR114" s="31">
        <f>(AD114*'Propiedades físicas'!$F$8)/1000</f>
        <v>3.9823752857661865</v>
      </c>
      <c r="AS114" s="31">
        <f>(AE114*'Propiedades físicas'!$F$7)/1000</f>
        <v>4.2856352764874064</v>
      </c>
      <c r="AT114" s="31">
        <f t="shared" si="77"/>
        <v>95.401735694380491</v>
      </c>
      <c r="AU114" s="31">
        <f t="shared" si="78"/>
        <v>0.1595622818655579</v>
      </c>
      <c r="AV114" s="31">
        <f t="shared" si="81"/>
        <v>0.12027577128836597</v>
      </c>
      <c r="AW114" s="31">
        <f t="shared" si="81"/>
        <v>9.0177746728723709E-2</v>
      </c>
      <c r="AX114" s="31">
        <f t="shared" si="81"/>
        <v>0.54331899950989004</v>
      </c>
      <c r="AY114" s="31">
        <f t="shared" si="81"/>
        <v>4.1743216271491412E-2</v>
      </c>
      <c r="AZ114" s="31">
        <f t="shared" si="45"/>
        <v>4.4921984335971006E-2</v>
      </c>
      <c r="BA114" s="31">
        <f t="shared" si="79"/>
        <v>1</v>
      </c>
      <c r="BB114" s="34">
        <f>AU114*'Propiedades físicas'!$C$4+'Diseño reactor'!AV114*'Propiedades físicas'!$C$5+'Diseño reactor'!AW114*'Propiedades físicas'!$C$8+'Diseño reactor'!AX114*'Propiedades físicas'!$C$9+'Diseño reactor'!AY114*'Propiedades físicas'!$C$7+'Diseño reactor'!AZ114*'Propiedades físicas'!$C$6</f>
        <v>886.4726221531306</v>
      </c>
      <c r="BC114" s="45">
        <f>AU114*'Propiedades físicas'!$L$4+'Diseño reactor'!AV114*'Propiedades físicas'!$L$5+'Diseño reactor'!AW114*'Propiedades físicas'!$L$8+AX114*'Propiedades físicas'!$L$9+'Diseño reactor'!AY114*'Propiedades físicas'!$L$7+'Diseño reactor'!AZ114*'Propiedades físicas'!$L$6</f>
        <v>1.7102122896624341</v>
      </c>
      <c r="BD114" s="29">
        <f t="shared" si="60"/>
        <v>8.6795931741701047</v>
      </c>
      <c r="BE114" s="58">
        <f t="shared" si="61"/>
        <v>50.838574449860047</v>
      </c>
      <c r="BF114" s="30">
        <f>AU114*'Propiedades físicas'!$I$4+'Diseño reactor'!AV114*'Propiedades físicas'!$I$5+'Diseño reactor'!AW114*'Propiedades físicas'!$I$8+'Diseño reactor'!AX114*'Propiedades físicas'!$I$9+'Diseño reactor'!AY114*'Propiedades físicas'!$I$7+'Diseño reactor'!AZ114*'Propiedades físicas'!$I$6</f>
        <v>1.5298241228419576E-2</v>
      </c>
      <c r="BG114" s="24">
        <f>AU114*'Propiedades físicas'!$O$4+'Diseño reactor'!AV114*'Propiedades físicas'!$O$5+'Diseño reactor'!AW114*'Propiedades físicas'!$O$8+'Diseño reactor'!AX114*'Propiedades físicas'!$O$9+'Diseño reactor'!AY114*'Propiedades físicas'!$O$7+'Diseño reactor'!AZ114*'Propiedades físicas'!$O$6</f>
        <v>0.14121080317072127</v>
      </c>
      <c r="BH114" s="54">
        <f t="shared" si="62"/>
        <v>54404.900721372367</v>
      </c>
      <c r="BI114" s="34">
        <f t="shared" si="80"/>
        <v>185.2778935577104</v>
      </c>
      <c r="BJ114" s="27">
        <f t="shared" si="63"/>
        <v>5074.8698142957701</v>
      </c>
      <c r="BK114" s="34">
        <f t="shared" si="64"/>
        <v>551.25110958734979</v>
      </c>
      <c r="BL114" s="27">
        <f t="shared" si="65"/>
        <v>105.05667583041041</v>
      </c>
      <c r="BM114" s="34">
        <f t="shared" si="66"/>
        <v>1.1054421768707483</v>
      </c>
      <c r="BN114" s="45">
        <f t="shared" si="67"/>
        <v>100.76260714728438</v>
      </c>
      <c r="BO114" s="45">
        <f t="shared" si="68"/>
        <v>30.677517315612988</v>
      </c>
      <c r="BP114" s="66">
        <f t="shared" si="69"/>
        <v>6.7724501912984021</v>
      </c>
    </row>
    <row r="115" spans="8:68">
      <c r="H115" s="68">
        <v>110</v>
      </c>
      <c r="I115" s="31">
        <f>('Propiedades físicas'!$C$10*'Diseño reactor'!H115)/1000</f>
        <v>96.276980975980308</v>
      </c>
      <c r="J115" s="31">
        <f t="shared" si="48"/>
        <v>4.7363346396763868</v>
      </c>
      <c r="K115" s="31">
        <f>(I115*1000)/'Propiedades físicas'!$F$10</f>
        <v>628.8972460684405</v>
      </c>
      <c r="L115" s="31">
        <f t="shared" si="49"/>
        <v>89.842463724062924</v>
      </c>
      <c r="M115" s="31">
        <f t="shared" si="50"/>
        <v>539.05478234437749</v>
      </c>
      <c r="N115" s="31">
        <f t="shared" si="51"/>
        <v>0.81674967021875389</v>
      </c>
      <c r="O115" s="32">
        <f t="shared" si="52"/>
        <v>4.9004980213125222</v>
      </c>
      <c r="P115" s="33">
        <f t="shared" si="53"/>
        <v>0.15998364101480722</v>
      </c>
      <c r="Q115" s="31">
        <f t="shared" si="54"/>
        <v>3.2909397903389377</v>
      </c>
      <c r="R115" s="31">
        <f t="shared" si="55"/>
        <v>0.12864629699665839</v>
      </c>
      <c r="S115" s="31">
        <f t="shared" si="56"/>
        <v>1.6095582309735839</v>
      </c>
      <c r="T115" s="31">
        <f t="shared" si="57"/>
        <v>0.10344726264493924</v>
      </c>
      <c r="U115" s="31">
        <f t="shared" si="58"/>
        <v>0.424672469562349</v>
      </c>
      <c r="V115" s="47">
        <f t="shared" si="70"/>
        <v>1.5843040178165375E-4</v>
      </c>
      <c r="W115" s="31">
        <f t="shared" si="59"/>
        <v>0.80412157255973171</v>
      </c>
      <c r="X115" s="34">
        <f>(S115*H115*'Propiedades físicas'!$F$5*60*24*365)/(1000000)</f>
        <v>27402.85365527933</v>
      </c>
      <c r="Y115" s="34">
        <f>(U115*H115*'Propiedades físicas'!$F$7*60*24*365)/(1000000)</f>
        <v>2261.0731997349626</v>
      </c>
      <c r="Z115" s="31">
        <f t="shared" si="71"/>
        <v>17.598200511628793</v>
      </c>
      <c r="AA115" s="31">
        <f t="shared" si="72"/>
        <v>362.00337693728312</v>
      </c>
      <c r="AB115" s="31">
        <f t="shared" si="72"/>
        <v>14.151092669632423</v>
      </c>
      <c r="AC115" s="31">
        <f t="shared" si="72"/>
        <v>177.05140540709422</v>
      </c>
      <c r="AD115" s="31">
        <f t="shared" si="72"/>
        <v>11.379198890943316</v>
      </c>
      <c r="AE115" s="31">
        <f t="shared" si="46"/>
        <v>46.713971651858387</v>
      </c>
      <c r="AF115" s="31">
        <f t="shared" si="73"/>
        <v>628.89724606844038</v>
      </c>
      <c r="AG115" s="31">
        <f t="shared" si="74"/>
        <v>2.7982632491466899E-2</v>
      </c>
      <c r="AH115" s="31">
        <f t="shared" si="75"/>
        <v>0.57561609499859023</v>
      </c>
      <c r="AI115" s="31">
        <f t="shared" si="75"/>
        <v>2.250143844339941E-2</v>
      </c>
      <c r="AJ115" s="31">
        <f t="shared" si="75"/>
        <v>0.28152676214426675</v>
      </c>
      <c r="AK115" s="31">
        <f t="shared" si="75"/>
        <v>1.8093892065962337E-2</v>
      </c>
      <c r="AL115" s="31">
        <f t="shared" si="47"/>
        <v>7.4279179856314229E-2</v>
      </c>
      <c r="AM115" s="31">
        <f t="shared" si="76"/>
        <v>0.99999999999999989</v>
      </c>
      <c r="AN115" s="31">
        <f>(Z115*'Propiedades físicas'!$F$4)/1000</f>
        <v>15.475505565916128</v>
      </c>
      <c r="AO115" s="31">
        <f>(AA115*'Propiedades físicas'!$F$6)/1000</f>
        <v>11.598588197070551</v>
      </c>
      <c r="AP115" s="31">
        <f>(AB115*'Propiedades físicas'!$F$9)/1000</f>
        <v>8.7305166225297217</v>
      </c>
      <c r="AQ115" s="31">
        <f>(AC115*'Propiedades físicas'!$F$5)/1000</f>
        <v>52.136327350227042</v>
      </c>
      <c r="AR115" s="31">
        <f>(AD115*'Propiedades físicas'!$F$8)/1000</f>
        <v>4.0341535908172226</v>
      </c>
      <c r="AS115" s="31">
        <f>(AE115*'Propiedades físicas'!$F$7)/1000</f>
        <v>4.301889649419639</v>
      </c>
      <c r="AT115" s="31">
        <f t="shared" si="77"/>
        <v>96.276980975980294</v>
      </c>
      <c r="AU115" s="31">
        <f t="shared" si="78"/>
        <v>0.16073941464551159</v>
      </c>
      <c r="AV115" s="31">
        <f t="shared" si="81"/>
        <v>0.1204710417744012</v>
      </c>
      <c r="AW115" s="31">
        <f t="shared" si="81"/>
        <v>9.068124627534653E-2</v>
      </c>
      <c r="AX115" s="31">
        <f t="shared" si="81"/>
        <v>0.54152432722453459</v>
      </c>
      <c r="AY115" s="31">
        <f t="shared" si="81"/>
        <v>4.1901538144654589E-2</v>
      </c>
      <c r="AZ115" s="31">
        <f t="shared" si="45"/>
        <v>4.4682431935551631E-2</v>
      </c>
      <c r="BA115" s="31">
        <f t="shared" si="79"/>
        <v>1</v>
      </c>
      <c r="BB115" s="34">
        <f>AU115*'Propiedades físicas'!$C$4+'Diseño reactor'!AV115*'Propiedades físicas'!$C$5+'Diseño reactor'!AW115*'Propiedades físicas'!$C$8+'Diseño reactor'!AX115*'Propiedades físicas'!$C$9+'Diseño reactor'!AY115*'Propiedades físicas'!$C$7+'Diseño reactor'!AZ115*'Propiedades físicas'!$C$6</f>
        <v>886.41656350323103</v>
      </c>
      <c r="BC115" s="45">
        <f>AU115*'Propiedades físicas'!$L$4+'Diseño reactor'!AV115*'Propiedades físicas'!$L$5+'Diseño reactor'!AW115*'Propiedades físicas'!$L$8+AX115*'Propiedades físicas'!$L$9+'Diseño reactor'!AY115*'Propiedades físicas'!$L$7+'Diseño reactor'!AZ115*'Propiedades físicas'!$L$6</f>
        <v>1.711121643457151</v>
      </c>
      <c r="BD115" s="29">
        <f t="shared" si="60"/>
        <v>8.6600805097329747</v>
      </c>
      <c r="BE115" s="58">
        <f t="shared" si="61"/>
        <v>50.795412495870032</v>
      </c>
      <c r="BF115" s="30">
        <f>AU115*'Propiedades físicas'!$I$4+'Diseño reactor'!AV115*'Propiedades físicas'!$I$5+'Diseño reactor'!AW115*'Propiedades físicas'!$I$8+'Diseño reactor'!AX115*'Propiedades físicas'!$I$9+'Diseño reactor'!AY115*'Propiedades físicas'!$I$7+'Diseño reactor'!AZ115*'Propiedades físicas'!$I$6</f>
        <v>1.5320658481245315E-2</v>
      </c>
      <c r="BG115" s="24">
        <f>AU115*'Propiedades físicas'!$O$4+'Diseño reactor'!AV115*'Propiedades físicas'!$O$5+'Diseño reactor'!AW115*'Propiedades físicas'!$O$8+'Diseño reactor'!AX115*'Propiedades físicas'!$O$9+'Diseño reactor'!AY115*'Propiedades físicas'!$O$7+'Diseño reactor'!AZ115*'Propiedades físicas'!$O$6</f>
        <v>0.14121784844746813</v>
      </c>
      <c r="BH115" s="54">
        <f t="shared" si="62"/>
        <v>54321.859822085666</v>
      </c>
      <c r="BI115" s="34">
        <f t="shared" si="80"/>
        <v>185.638788633904</v>
      </c>
      <c r="BJ115" s="27">
        <f t="shared" si="63"/>
        <v>5072.9940363159403</v>
      </c>
      <c r="BK115" s="34">
        <f t="shared" si="64"/>
        <v>551.07484845798001</v>
      </c>
      <c r="BL115" s="27">
        <f t="shared" si="65"/>
        <v>105.05027233180286</v>
      </c>
      <c r="BM115" s="34">
        <f t="shared" si="66"/>
        <v>1.1054421768707483</v>
      </c>
      <c r="BN115" s="45">
        <f t="shared" si="67"/>
        <v>101.34308606967134</v>
      </c>
      <c r="BO115" s="45">
        <f t="shared" si="68"/>
        <v>30.853442986712711</v>
      </c>
      <c r="BP115" s="66">
        <f t="shared" si="69"/>
        <v>6.7720219159013411</v>
      </c>
    </row>
    <row r="116" spans="8:68">
      <c r="H116" s="68">
        <v>111</v>
      </c>
      <c r="I116" s="31">
        <f>('Propiedades físicas'!$C$10*'Diseño reactor'!H116)/1000</f>
        <v>97.152226257580125</v>
      </c>
      <c r="J116" s="31">
        <f t="shared" si="48"/>
        <v>4.6936649582378607</v>
      </c>
      <c r="K116" s="31">
        <f>(I116*1000)/'Propiedades físicas'!$F$10</f>
        <v>634.61449375997177</v>
      </c>
      <c r="L116" s="31">
        <f t="shared" si="49"/>
        <v>90.659213394281679</v>
      </c>
      <c r="M116" s="31">
        <f t="shared" si="50"/>
        <v>543.9552803656901</v>
      </c>
      <c r="N116" s="31">
        <f t="shared" si="51"/>
        <v>0.81674967021875389</v>
      </c>
      <c r="O116" s="32">
        <f t="shared" si="52"/>
        <v>4.9004980213125231</v>
      </c>
      <c r="P116" s="33">
        <f t="shared" si="53"/>
        <v>0.16115107394272177</v>
      </c>
      <c r="Q116" s="31">
        <f t="shared" si="54"/>
        <v>3.2962436741688337</v>
      </c>
      <c r="R116" s="31">
        <f t="shared" si="55"/>
        <v>0.12935471138534604</v>
      </c>
      <c r="S116" s="31">
        <f t="shared" si="56"/>
        <v>1.6042543471436894</v>
      </c>
      <c r="T116" s="31">
        <f t="shared" si="57"/>
        <v>0.10383201891371498</v>
      </c>
      <c r="U116" s="31">
        <f t="shared" si="58"/>
        <v>0.42241186597697117</v>
      </c>
      <c r="V116" s="47">
        <f t="shared" si="70"/>
        <v>1.5958650040929731E-4</v>
      </c>
      <c r="W116" s="31">
        <f t="shared" si="59"/>
        <v>0.8026922081283977</v>
      </c>
      <c r="X116" s="34">
        <f>(S116*H116*'Propiedades físicas'!$F$5*60*24*365)/(1000000)</f>
        <v>27560.850573026652</v>
      </c>
      <c r="Y116" s="34">
        <f>(U116*H116*'Propiedades físicas'!$F$7*60*24*365)/(1000000)</f>
        <v>2269.4829156183569</v>
      </c>
      <c r="Z116" s="31">
        <f t="shared" si="71"/>
        <v>17.887769207642116</v>
      </c>
      <c r="AA116" s="31">
        <f t="shared" si="72"/>
        <v>365.88304783274054</v>
      </c>
      <c r="AB116" s="31">
        <f t="shared" si="72"/>
        <v>14.358372963773411</v>
      </c>
      <c r="AC116" s="31">
        <f t="shared" si="72"/>
        <v>178.07223253294953</v>
      </c>
      <c r="AD116" s="31">
        <f t="shared" si="72"/>
        <v>11.525354099422362</v>
      </c>
      <c r="AE116" s="31">
        <f t="shared" si="46"/>
        <v>46.887717123443799</v>
      </c>
      <c r="AF116" s="31">
        <f t="shared" si="73"/>
        <v>634.61449375997177</v>
      </c>
      <c r="AG116" s="31">
        <f t="shared" si="74"/>
        <v>2.8186827410228911E-2</v>
      </c>
      <c r="AH116" s="31">
        <f t="shared" si="75"/>
        <v>0.57654379379984244</v>
      </c>
      <c r="AI116" s="31">
        <f t="shared" si="75"/>
        <v>2.2625346734050693E-2</v>
      </c>
      <c r="AJ116" s="31">
        <f t="shared" si="75"/>
        <v>0.28059906334301471</v>
      </c>
      <c r="AK116" s="31">
        <f t="shared" si="75"/>
        <v>1.8161189529625775E-2</v>
      </c>
      <c r="AL116" s="31">
        <f t="shared" si="47"/>
        <v>7.3883779183237491E-2</v>
      </c>
      <c r="AM116" s="31">
        <f t="shared" si="76"/>
        <v>1</v>
      </c>
      <c r="AN116" s="31">
        <f>(Z116*'Propiedades físicas'!$F$4)/1000</f>
        <v>15.730146485816324</v>
      </c>
      <c r="AO116" s="31">
        <f>(AA116*'Propiedades físicas'!$F$6)/1000</f>
        <v>11.722892852561007</v>
      </c>
      <c r="AP116" s="31">
        <f>(AB116*'Propiedades físicas'!$F$9)/1000</f>
        <v>8.8583982000000052</v>
      </c>
      <c r="AQ116" s="31">
        <f>(AC116*'Propiedades físicas'!$F$5)/1000</f>
        <v>52.436930313977655</v>
      </c>
      <c r="AR116" s="31">
        <f>(AD116*'Propiedades físicas'!$F$8)/1000</f>
        <v>4.0859685353272139</v>
      </c>
      <c r="AS116" s="31">
        <f>(AE116*'Propiedades físicas'!$F$7)/1000</f>
        <v>4.3178898698979395</v>
      </c>
      <c r="AT116" s="31">
        <f t="shared" si="77"/>
        <v>97.152226257580139</v>
      </c>
      <c r="AU116" s="31">
        <f t="shared" si="78"/>
        <v>0.16191236260619407</v>
      </c>
      <c r="AV116" s="31">
        <f t="shared" si="81"/>
        <v>0.1206652004193918</v>
      </c>
      <c r="AW116" s="31">
        <f t="shared" si="81"/>
        <v>9.1180599161090697E-2</v>
      </c>
      <c r="AX116" s="31">
        <f t="shared" si="81"/>
        <v>0.5397398735356963</v>
      </c>
      <c r="AY116" s="31">
        <f t="shared" si="81"/>
        <v>4.2057384505982058E-2</v>
      </c>
      <c r="AZ116" s="31">
        <f t="shared" si="45"/>
        <v>4.4444579771645155E-2</v>
      </c>
      <c r="BA116" s="31">
        <f t="shared" si="79"/>
        <v>1</v>
      </c>
      <c r="BB116" s="34">
        <f>AU116*'Propiedades físicas'!$C$4+'Diseño reactor'!AV116*'Propiedades físicas'!$C$5+'Diseño reactor'!AW116*'Propiedades físicas'!$C$8+'Diseño reactor'!AX116*'Propiedades físicas'!$C$9+'Diseño reactor'!AY116*'Propiedades físicas'!$C$7+'Diseño reactor'!AZ116*'Propiedades físicas'!$C$6</f>
        <v>886.3608862374532</v>
      </c>
      <c r="BC116" s="45">
        <f>AU116*'Propiedades físicas'!$L$4+'Diseño reactor'!AV116*'Propiedades físicas'!$L$5+'Diseño reactor'!AW116*'Propiedades físicas'!$L$8+AX116*'Propiedades físicas'!$L$9+'Diseño reactor'!AY116*'Propiedades físicas'!$L$7+'Diseño reactor'!AZ116*'Propiedades físicas'!$L$6</f>
        <v>1.7120280498596665</v>
      </c>
      <c r="BD116" s="29">
        <f t="shared" si="60"/>
        <v>8.6406527433513904</v>
      </c>
      <c r="BE116" s="58">
        <f t="shared" si="61"/>
        <v>50.752767069107584</v>
      </c>
      <c r="BF116" s="30">
        <f>AU116*'Propiedades físicas'!$I$4+'Diseño reactor'!AV116*'Propiedades físicas'!$I$5+'Diseño reactor'!AW116*'Propiedades físicas'!$I$8+'Diseño reactor'!AX116*'Propiedades físicas'!$I$9+'Diseño reactor'!AY116*'Propiedades físicas'!$I$7+'Diseño reactor'!AZ116*'Propiedades físicas'!$I$6</f>
        <v>1.53429299208825E-2</v>
      </c>
      <c r="BG116" s="24">
        <f>AU116*'Propiedades físicas'!$O$4+'Diseño reactor'!AV116*'Propiedades físicas'!$O$5+'Diseño reactor'!AW116*'Propiedades físicas'!$O$8+'Diseño reactor'!AX116*'Propiedades físicas'!$O$9+'Diseño reactor'!AY116*'Propiedades físicas'!$O$7+'Diseño reactor'!AZ116*'Propiedades físicas'!$O$6</f>
        <v>0.1412250177827972</v>
      </c>
      <c r="BH116" s="54">
        <f t="shared" si="62"/>
        <v>54239.600384369536</v>
      </c>
      <c r="BI116" s="34">
        <f t="shared" si="80"/>
        <v>185.9976851408949</v>
      </c>
      <c r="BJ116" s="27">
        <f t="shared" si="63"/>
        <v>5071.1352082312969</v>
      </c>
      <c r="BK116" s="34">
        <f t="shared" si="64"/>
        <v>550.90089227802605</v>
      </c>
      <c r="BL116" s="27">
        <f t="shared" si="65"/>
        <v>105.04394931959253</v>
      </c>
      <c r="BM116" s="34">
        <f t="shared" si="66"/>
        <v>1.1054421768707483</v>
      </c>
      <c r="BN116" s="45">
        <f t="shared" si="67"/>
        <v>101.92593620672585</v>
      </c>
      <c r="BO116" s="45">
        <f t="shared" si="68"/>
        <v>31.028744616405842</v>
      </c>
      <c r="BP116" s="66">
        <f t="shared" si="69"/>
        <v>6.7715965541926488</v>
      </c>
    </row>
    <row r="117" spans="8:68">
      <c r="H117" s="68">
        <v>112</v>
      </c>
      <c r="I117" s="31">
        <f>('Propiedades físicas'!$C$10*'Diseño reactor'!H117)/1000</f>
        <v>98.027471539179942</v>
      </c>
      <c r="J117" s="31">
        <f t="shared" si="48"/>
        <v>4.6517572353964516</v>
      </c>
      <c r="K117" s="31">
        <f>(I117*1000)/'Propiedades físicas'!$F$10</f>
        <v>640.33174145150304</v>
      </c>
      <c r="L117" s="31">
        <f t="shared" si="49"/>
        <v>91.475963064500434</v>
      </c>
      <c r="M117" s="31">
        <f t="shared" si="50"/>
        <v>548.8557783870026</v>
      </c>
      <c r="N117" s="31">
        <f t="shared" si="51"/>
        <v>0.81674967021875389</v>
      </c>
      <c r="O117" s="32">
        <f t="shared" si="52"/>
        <v>4.9004980213125231</v>
      </c>
      <c r="P117" s="33">
        <f t="shared" si="53"/>
        <v>0.16231436389959247</v>
      </c>
      <c r="Q117" s="31">
        <f t="shared" si="54"/>
        <v>3.3015174220741494</v>
      </c>
      <c r="R117" s="31">
        <f t="shared" si="55"/>
        <v>0.13005729213233611</v>
      </c>
      <c r="S117" s="31">
        <f t="shared" si="56"/>
        <v>1.5989805992383743</v>
      </c>
      <c r="T117" s="31">
        <f t="shared" si="57"/>
        <v>0.10421073545443799</v>
      </c>
      <c r="U117" s="31">
        <f t="shared" si="58"/>
        <v>0.42016727873238735</v>
      </c>
      <c r="V117" s="47">
        <f t="shared" si="70"/>
        <v>1.6073849628891681E-4</v>
      </c>
      <c r="W117" s="31">
        <f t="shared" si="59"/>
        <v>0.80126791620727678</v>
      </c>
      <c r="X117" s="34">
        <f>(S117*H117*'Propiedades físicas'!$F$5*60*24*365)/(1000000)</f>
        <v>27717.728085100465</v>
      </c>
      <c r="Y117" s="34">
        <f>(U117*H117*'Propiedades físicas'!$F$7*60*24*365)/(1000000)</f>
        <v>2277.760619625511</v>
      </c>
      <c r="Z117" s="31">
        <f t="shared" si="71"/>
        <v>18.179208756754356</v>
      </c>
      <c r="AA117" s="31">
        <f t="shared" si="72"/>
        <v>369.76995127230475</v>
      </c>
      <c r="AB117" s="31">
        <f t="shared" si="72"/>
        <v>14.566416718821644</v>
      </c>
      <c r="AC117" s="31">
        <f t="shared" si="72"/>
        <v>179.08582711469793</v>
      </c>
      <c r="AD117" s="31">
        <f t="shared" si="72"/>
        <v>11.671602370897055</v>
      </c>
      <c r="AE117" s="31">
        <f t="shared" si="46"/>
        <v>47.05873521802738</v>
      </c>
      <c r="AF117" s="31">
        <f t="shared" si="73"/>
        <v>640.33174145150315</v>
      </c>
      <c r="AG117" s="31">
        <f t="shared" si="74"/>
        <v>2.8390297684674742E-2</v>
      </c>
      <c r="AH117" s="31">
        <f t="shared" si="75"/>
        <v>0.57746622154652327</v>
      </c>
      <c r="AI117" s="31">
        <f t="shared" si="75"/>
        <v>2.2748234666303609E-2</v>
      </c>
      <c r="AJ117" s="31">
        <f t="shared" si="75"/>
        <v>0.27967663559633388</v>
      </c>
      <c r="AK117" s="31">
        <f t="shared" si="75"/>
        <v>1.8227430588463229E-2</v>
      </c>
      <c r="AL117" s="31">
        <f t="shared" si="47"/>
        <v>7.3491179917701252E-2</v>
      </c>
      <c r="AM117" s="31">
        <f t="shared" si="76"/>
        <v>1</v>
      </c>
      <c r="AN117" s="31">
        <f>(Z117*'Propiedades físicas'!$F$4)/1000</f>
        <v>15.986432596514645</v>
      </c>
      <c r="AO117" s="31">
        <f>(AA117*'Propiedades físicas'!$F$6)/1000</f>
        <v>11.847429238764644</v>
      </c>
      <c r="AP117" s="31">
        <f>(AB117*'Propiedades físicas'!$F$9)/1000</f>
        <v>8.9867507946770129</v>
      </c>
      <c r="AQ117" s="31">
        <f>(AC117*'Propiedades físicas'!$F$5)/1000</f>
        <v>52.735403510465105</v>
      </c>
      <c r="AR117" s="31">
        <f>(AD117*'Propiedades físicas'!$F$8)/1000</f>
        <v>4.1378164725304227</v>
      </c>
      <c r="AS117" s="31">
        <f>(AE117*'Propiedades físicas'!$F$7)/1000</f>
        <v>4.3336389262281418</v>
      </c>
      <c r="AT117" s="31">
        <f t="shared" si="77"/>
        <v>98.02747153917997</v>
      </c>
      <c r="AU117" s="31">
        <f t="shared" si="78"/>
        <v>0.16308114802415494</v>
      </c>
      <c r="AV117" s="31">
        <f t="shared" si="81"/>
        <v>0.120858255882173</v>
      </c>
      <c r="AW117" s="31">
        <f t="shared" si="81"/>
        <v>9.1675839982113136E-2</v>
      </c>
      <c r="AX117" s="31">
        <f t="shared" si="81"/>
        <v>0.53796555886262587</v>
      </c>
      <c r="AY117" s="31">
        <f t="shared" si="81"/>
        <v>4.2210784462359673E-2</v>
      </c>
      <c r="AZ117" s="31">
        <f t="shared" si="45"/>
        <v>4.4208412786573378E-2</v>
      </c>
      <c r="BA117" s="31">
        <f t="shared" si="79"/>
        <v>1</v>
      </c>
      <c r="BB117" s="34">
        <f>AU117*'Propiedades físicas'!$C$4+'Diseño reactor'!AV117*'Propiedades físicas'!$C$5+'Diseño reactor'!AW117*'Propiedades físicas'!$C$8+'Diseño reactor'!AX117*'Propiedades físicas'!$C$9+'Diseño reactor'!AY117*'Propiedades físicas'!$C$7+'Diseño reactor'!AZ117*'Propiedades físicas'!$C$6</f>
        <v>886.30558707107662</v>
      </c>
      <c r="BC117" s="45">
        <f>AU117*'Propiedades físicas'!$L$4+'Diseño reactor'!AV117*'Propiedades físicas'!$L$5+'Diseño reactor'!AW117*'Propiedades físicas'!$L$8+AX117*'Propiedades físicas'!$L$9+'Diseño reactor'!AY117*'Propiedades físicas'!$L$7+'Diseño reactor'!AZ117*'Propiedades físicas'!$L$6</f>
        <v>1.7129315210846061</v>
      </c>
      <c r="BD117" s="29">
        <f t="shared" si="60"/>
        <v>8.6213093467923176</v>
      </c>
      <c r="BE117" s="58">
        <f t="shared" si="61"/>
        <v>50.710626047591361</v>
      </c>
      <c r="BF117" s="30">
        <f>AU117*'Propiedades físicas'!$I$4+'Diseño reactor'!AV117*'Propiedades físicas'!$I$5+'Diseño reactor'!AW117*'Propiedades físicas'!$I$8+'Diseño reactor'!AX117*'Propiedades físicas'!$I$9+'Diseño reactor'!AY117*'Propiedades físicas'!$I$7+'Diseño reactor'!AZ117*'Propiedades físicas'!$I$6</f>
        <v>1.5365056760825353E-2</v>
      </c>
      <c r="BG117" s="24">
        <f>AU117*'Propiedades físicas'!$O$4+'Diseño reactor'!AV117*'Propiedades físicas'!$O$5+'Diseño reactor'!AW117*'Propiedades físicas'!$O$8+'Diseño reactor'!AX117*'Propiedades físicas'!$O$9+'Diseño reactor'!AY117*'Propiedades físicas'!$O$7+'Diseño reactor'!AZ117*'Propiedades físicas'!$O$6</f>
        <v>0.14123230939576875</v>
      </c>
      <c r="BH117" s="54">
        <f t="shared" si="62"/>
        <v>54158.112190174434</v>
      </c>
      <c r="BI117" s="34">
        <f t="shared" si="80"/>
        <v>186.35459663212441</v>
      </c>
      <c r="BJ117" s="27">
        <f t="shared" si="63"/>
        <v>5069.2931245237569</v>
      </c>
      <c r="BK117" s="34">
        <f t="shared" si="64"/>
        <v>550.72921152352501</v>
      </c>
      <c r="BL117" s="27">
        <f t="shared" si="65"/>
        <v>105.03770584578851</v>
      </c>
      <c r="BM117" s="34">
        <f t="shared" si="66"/>
        <v>1.1054421768707483</v>
      </c>
      <c r="BN117" s="45">
        <f t="shared" si="67"/>
        <v>102.51114522169641</v>
      </c>
      <c r="BO117" s="45">
        <f t="shared" si="68"/>
        <v>31.203425516993157</v>
      </c>
      <c r="BP117" s="66">
        <f t="shared" si="69"/>
        <v>6.7711740810778043</v>
      </c>
    </row>
    <row r="118" spans="8:68">
      <c r="H118" s="68">
        <v>113</v>
      </c>
      <c r="I118" s="31">
        <f>('Propiedades físicas'!$C$10*'Diseño reactor'!H118)/1000</f>
        <v>98.902716820779773</v>
      </c>
      <c r="J118" s="31">
        <f t="shared" si="48"/>
        <v>4.6105912421628537</v>
      </c>
      <c r="K118" s="31">
        <f>(I118*1000)/'Propiedades físicas'!$F$10</f>
        <v>646.04898914303431</v>
      </c>
      <c r="L118" s="31">
        <f t="shared" si="49"/>
        <v>92.292712734719174</v>
      </c>
      <c r="M118" s="31">
        <f t="shared" si="50"/>
        <v>553.7562764083151</v>
      </c>
      <c r="N118" s="31">
        <f t="shared" si="51"/>
        <v>0.81674967021875378</v>
      </c>
      <c r="O118" s="32">
        <f t="shared" si="52"/>
        <v>4.9004980213125231</v>
      </c>
      <c r="P118" s="33">
        <f t="shared" si="53"/>
        <v>0.16347353290014055</v>
      </c>
      <c r="Q118" s="31">
        <f t="shared" si="54"/>
        <v>3.3067612682848315</v>
      </c>
      <c r="R118" s="31">
        <f t="shared" si="55"/>
        <v>0.13075408784460005</v>
      </c>
      <c r="S118" s="31">
        <f t="shared" si="56"/>
        <v>1.5937367530276922</v>
      </c>
      <c r="T118" s="31">
        <f t="shared" si="57"/>
        <v>0.10458348323894755</v>
      </c>
      <c r="U118" s="31">
        <f t="shared" si="58"/>
        <v>0.41793856623506559</v>
      </c>
      <c r="V118" s="47">
        <f t="shared" si="70"/>
        <v>1.6188641122149842E-4</v>
      </c>
      <c r="W118" s="31">
        <f t="shared" si="59"/>
        <v>0.79984866984230707</v>
      </c>
      <c r="X118" s="34">
        <f>(S118*H118*'Propiedades físicas'!$F$5*60*24*365)/(1000000)</f>
        <v>27873.496087681455</v>
      </c>
      <c r="Y118" s="34">
        <f>(U118*H118*'Propiedades físicas'!$F$7*60*24*365)/(1000000)</f>
        <v>2285.9078630060144</v>
      </c>
      <c r="Z118" s="31">
        <f t="shared" si="71"/>
        <v>18.472509217715881</v>
      </c>
      <c r="AA118" s="31">
        <f t="shared" si="72"/>
        <v>373.66402331618599</v>
      </c>
      <c r="AB118" s="31">
        <f t="shared" si="72"/>
        <v>14.775211926439805</v>
      </c>
      <c r="AC118" s="31">
        <f t="shared" si="72"/>
        <v>180.09225309212923</v>
      </c>
      <c r="AD118" s="31">
        <f t="shared" si="72"/>
        <v>11.817933606001073</v>
      </c>
      <c r="AE118" s="31">
        <f t="shared" si="46"/>
        <v>47.227057984562414</v>
      </c>
      <c r="AF118" s="31">
        <f t="shared" si="73"/>
        <v>646.04898914303431</v>
      </c>
      <c r="AG118" s="31">
        <f t="shared" si="74"/>
        <v>2.8593047165384688E-2</v>
      </c>
      <c r="AH118" s="31">
        <f t="shared" si="75"/>
        <v>0.57838341920763736</v>
      </c>
      <c r="AI118" s="31">
        <f t="shared" si="75"/>
        <v>2.2870110741971296E-2</v>
      </c>
      <c r="AJ118" s="31">
        <f t="shared" si="75"/>
        <v>0.2787594379352199</v>
      </c>
      <c r="AK118" s="31">
        <f t="shared" si="75"/>
        <v>1.8292627656112004E-2</v>
      </c>
      <c r="AL118" s="31">
        <f t="shared" si="47"/>
        <v>7.3101357293674854E-2</v>
      </c>
      <c r="AM118" s="31">
        <f t="shared" si="76"/>
        <v>1.0000000000000002</v>
      </c>
      <c r="AN118" s="31">
        <f>(Z118*'Propiedades físicas'!$F$4)/1000</f>
        <v>16.244355155874992</v>
      </c>
      <c r="AO118" s="31">
        <f>(AA118*'Propiedades físicas'!$F$6)/1000</f>
        <v>11.972195307050599</v>
      </c>
      <c r="AP118" s="31">
        <f>(AB118*'Propiedades físicas'!$F$9)/1000</f>
        <v>9.1155669980170373</v>
      </c>
      <c r="AQ118" s="31">
        <f>(AC118*'Propiedades físicas'!$F$5)/1000</f>
        <v>53.031765768039293</v>
      </c>
      <c r="AR118" s="31">
        <f>(AD118*'Propiedades físicas'!$F$8)/1000</f>
        <v>4.1896938219994988</v>
      </c>
      <c r="AS118" s="31">
        <f>(AE118*'Propiedades físicas'!$F$7)/1000</f>
        <v>4.3491397697983532</v>
      </c>
      <c r="AT118" s="31">
        <f t="shared" si="77"/>
        <v>98.902716820779773</v>
      </c>
      <c r="AU118" s="31">
        <f t="shared" si="78"/>
        <v>0.16424579301811457</v>
      </c>
      <c r="AV118" s="31">
        <f t="shared" si="81"/>
        <v>0.12105021673717262</v>
      </c>
      <c r="AW118" s="31">
        <f t="shared" si="81"/>
        <v>9.2167003000890549E-2</v>
      </c>
      <c r="AX118" s="31">
        <f t="shared" si="81"/>
        <v>0.53620130440033731</v>
      </c>
      <c r="AY118" s="31">
        <f t="shared" si="81"/>
        <v>4.2361766761084878E-2</v>
      </c>
      <c r="AZ118" s="31">
        <f t="shared" si="45"/>
        <v>4.3973916082400123E-2</v>
      </c>
      <c r="BA118" s="31">
        <f t="shared" si="79"/>
        <v>1</v>
      </c>
      <c r="BB118" s="34">
        <f>AU118*'Propiedades físicas'!$C$4+'Diseño reactor'!AV118*'Propiedades físicas'!$C$5+'Diseño reactor'!AW118*'Propiedades físicas'!$C$8+'Diseño reactor'!AX118*'Propiedades físicas'!$C$9+'Diseño reactor'!AY118*'Propiedades físicas'!$C$7+'Diseño reactor'!AZ118*'Propiedades físicas'!$C$6</f>
        <v>886.25066275355232</v>
      </c>
      <c r="BC118" s="45">
        <f>AU118*'Propiedades físicas'!$L$4+'Diseño reactor'!AV118*'Propiedades físicas'!$L$5+'Diseño reactor'!AW118*'Propiedades físicas'!$L$8+AX118*'Propiedades físicas'!$L$9+'Diseño reactor'!AY118*'Propiedades físicas'!$L$7+'Diseño reactor'!AZ118*'Propiedades físicas'!$L$6</f>
        <v>1.7138320692984537</v>
      </c>
      <c r="BD118" s="29">
        <f t="shared" si="60"/>
        <v>8.6020497959335493</v>
      </c>
      <c r="BE118" s="58">
        <f t="shared" si="61"/>
        <v>50.668977724074075</v>
      </c>
      <c r="BF118" s="30">
        <f>AU118*'Propiedades físicas'!$I$4+'Diseño reactor'!AV118*'Propiedades físicas'!$I$5+'Diseño reactor'!AW118*'Propiedades físicas'!$I$8+'Diseño reactor'!AX118*'Propiedades físicas'!$I$9+'Diseño reactor'!AY118*'Propiedades físicas'!$I$7+'Diseño reactor'!AZ118*'Propiedades físicas'!$I$6</f>
        <v>1.5387040202270712E-2</v>
      </c>
      <c r="BG118" s="24">
        <f>AU118*'Propiedades físicas'!$O$4+'Diseño reactor'!AV118*'Propiedades físicas'!$O$5+'Diseño reactor'!AW118*'Propiedades físicas'!$O$8+'Diseño reactor'!AX118*'Propiedades físicas'!$O$9+'Diseño reactor'!AY118*'Propiedades físicas'!$O$7+'Diseño reactor'!AZ118*'Propiedades físicas'!$O$6</f>
        <v>0.14123972152830358</v>
      </c>
      <c r="BH118" s="54">
        <f t="shared" si="62"/>
        <v>54077.385195037707</v>
      </c>
      <c r="BI118" s="34">
        <f t="shared" si="80"/>
        <v>186.70953655874749</v>
      </c>
      <c r="BJ118" s="27">
        <f t="shared" si="63"/>
        <v>5067.4675828852378</v>
      </c>
      <c r="BK118" s="34">
        <f t="shared" si="64"/>
        <v>550.55977712339745</v>
      </c>
      <c r="BL118" s="27">
        <f t="shared" si="65"/>
        <v>105.03154097523223</v>
      </c>
      <c r="BM118" s="34">
        <f t="shared" si="66"/>
        <v>1.1054421768707483</v>
      </c>
      <c r="BN118" s="45">
        <f t="shared" si="67"/>
        <v>103.09870085557074</v>
      </c>
      <c r="BO118" s="45">
        <f t="shared" si="68"/>
        <v>31.37748897739111</v>
      </c>
      <c r="BP118" s="66">
        <f t="shared" si="69"/>
        <v>6.7707544717233485</v>
      </c>
    </row>
    <row r="119" spans="8:68">
      <c r="H119" s="68">
        <v>114</v>
      </c>
      <c r="I119" s="31">
        <f>('Propiedades físicas'!$C$10*'Diseño reactor'!H119)/1000</f>
        <v>99.77796210237959</v>
      </c>
      <c r="J119" s="31">
        <f t="shared" si="48"/>
        <v>4.5701474593368641</v>
      </c>
      <c r="K119" s="31">
        <f>(I119*1000)/'Propiedades físicas'!$F$10</f>
        <v>651.76623683456558</v>
      </c>
      <c r="L119" s="31">
        <f t="shared" si="49"/>
        <v>93.109462404937929</v>
      </c>
      <c r="M119" s="31">
        <f t="shared" si="50"/>
        <v>558.6567744296276</v>
      </c>
      <c r="N119" s="31">
        <f t="shared" si="51"/>
        <v>0.81674967021875378</v>
      </c>
      <c r="O119" s="32">
        <f t="shared" si="52"/>
        <v>4.9004980213125231</v>
      </c>
      <c r="P119" s="33">
        <f t="shared" si="53"/>
        <v>0.1646286028033887</v>
      </c>
      <c r="Q119" s="31">
        <f t="shared" si="54"/>
        <v>3.3119754447518726</v>
      </c>
      <c r="R119" s="31">
        <f t="shared" si="55"/>
        <v>0.13144514666102272</v>
      </c>
      <c r="S119" s="31">
        <f t="shared" si="56"/>
        <v>1.5885225765606499</v>
      </c>
      <c r="T119" s="31">
        <f t="shared" si="57"/>
        <v>0.10495033236339971</v>
      </c>
      <c r="U119" s="31">
        <f t="shared" si="58"/>
        <v>0.41572558839094259</v>
      </c>
      <c r="V119" s="47">
        <f t="shared" si="70"/>
        <v>1.6303026685384126E-4</v>
      </c>
      <c r="W119" s="31">
        <f t="shared" si="59"/>
        <v>0.79843444227005866</v>
      </c>
      <c r="X119" s="34">
        <f>(S119*H119*'Propiedades físicas'!$F$5*60*24*365)/(1000000)</f>
        <v>28028.164372150295</v>
      </c>
      <c r="Y119" s="34">
        <f>(U119*H119*'Propiedades físicas'!$F$7*60*24*365)/(1000000)</f>
        <v>2293.9261778694249</v>
      </c>
      <c r="Z119" s="31">
        <f t="shared" si="71"/>
        <v>18.767660719586313</v>
      </c>
      <c r="AA119" s="31">
        <f t="shared" si="72"/>
        <v>377.56520070171348</v>
      </c>
      <c r="AB119" s="31">
        <f t="shared" si="72"/>
        <v>14.98474671935659</v>
      </c>
      <c r="AC119" s="31">
        <f t="shared" si="72"/>
        <v>181.0915737279141</v>
      </c>
      <c r="AD119" s="31">
        <f t="shared" si="72"/>
        <v>11.964337889427567</v>
      </c>
      <c r="AE119" s="31">
        <f t="shared" si="46"/>
        <v>47.392717076567457</v>
      </c>
      <c r="AF119" s="31">
        <f t="shared" si="73"/>
        <v>651.76623683456558</v>
      </c>
      <c r="AG119" s="31">
        <f t="shared" si="74"/>
        <v>2.8795079675705895E-2</v>
      </c>
      <c r="AH119" s="31">
        <f t="shared" si="75"/>
        <v>0.57929542735357875</v>
      </c>
      <c r="AI119" s="31">
        <f t="shared" si="75"/>
        <v>2.2990983380994142E-2</v>
      </c>
      <c r="AJ119" s="31">
        <f t="shared" si="75"/>
        <v>0.27784742978927829</v>
      </c>
      <c r="AK119" s="31">
        <f t="shared" si="75"/>
        <v>1.8356792993044241E-2</v>
      </c>
      <c r="AL119" s="31">
        <f t="shared" si="47"/>
        <v>7.2714286807398568E-2</v>
      </c>
      <c r="AM119" s="31">
        <f t="shared" si="76"/>
        <v>1</v>
      </c>
      <c r="AN119" s="31">
        <f>(Z119*'Propiedades físicas'!$F$4)/1000</f>
        <v>16.503905483589815</v>
      </c>
      <c r="AO119" s="31">
        <f>(AA119*'Propiedades físicas'!$F$6)/1000</f>
        <v>12.0971890304829</v>
      </c>
      <c r="AP119" s="31">
        <f>(AB119*'Propiedades físicas'!$F$9)/1000</f>
        <v>9.2448394885070471</v>
      </c>
      <c r="AQ119" s="31">
        <f>(AC119*'Propiedades físicas'!$F$5)/1000</f>
        <v>53.326035715658868</v>
      </c>
      <c r="AR119" s="31">
        <f>(AD119*'Propiedades físicas'!$F$8)/1000</f>
        <v>4.2415970685598596</v>
      </c>
      <c r="AS119" s="31">
        <f>(AE119*'Propiedades físicas'!$F$7)/1000</f>
        <v>4.3643953155810982</v>
      </c>
      <c r="AT119" s="31">
        <f t="shared" si="77"/>
        <v>99.777962102379576</v>
      </c>
      <c r="AU119" s="31">
        <f t="shared" si="78"/>
        <v>0.16540631955035909</v>
      </c>
      <c r="AV119" s="31">
        <f t="shared" si="81"/>
        <v>0.12124109147539301</v>
      </c>
      <c r="AW119" s="31">
        <f t="shared" si="81"/>
        <v>9.2654122149950877E-2</v>
      </c>
      <c r="AX119" s="31">
        <f t="shared" si="81"/>
        <v>0.53444703211058175</v>
      </c>
      <c r="AY119" s="31">
        <f t="shared" si="81"/>
        <v>4.2510359794757757E-2</v>
      </c>
      <c r="AZ119" s="31">
        <f t="shared" si="45"/>
        <v>4.3741074918957609E-2</v>
      </c>
      <c r="BA119" s="31">
        <f t="shared" si="79"/>
        <v>1</v>
      </c>
      <c r="BB119" s="34">
        <f>AU119*'Propiedades físicas'!$C$4+'Diseño reactor'!AV119*'Propiedades físicas'!$C$5+'Diseño reactor'!AW119*'Propiedades físicas'!$C$8+'Diseño reactor'!AX119*'Propiedades físicas'!$C$9+'Diseño reactor'!AY119*'Propiedades físicas'!$C$7+'Diseño reactor'!AZ119*'Propiedades físicas'!$C$6</f>
        <v>886.19611006808555</v>
      </c>
      <c r="BC119" s="45">
        <f>AU119*'Propiedades físicas'!$L$4+'Diseño reactor'!AV119*'Propiedades físicas'!$L$5+'Diseño reactor'!AW119*'Propiedades físicas'!$L$8+AX119*'Propiedades físicas'!$L$9+'Diseño reactor'!AY119*'Propiedades físicas'!$L$7+'Diseño reactor'!AZ119*'Propiedades físicas'!$L$6</f>
        <v>1.7147297066195168</v>
      </c>
      <c r="BD119" s="29">
        <f t="shared" si="60"/>
        <v>8.5828735707271893</v>
      </c>
      <c r="BE119" s="58">
        <f t="shared" si="61"/>
        <v>50.627810787994534</v>
      </c>
      <c r="BF119" s="30">
        <f>AU119*'Propiedades físicas'!$I$4+'Diseño reactor'!AV119*'Propiedades físicas'!$I$5+'Diseño reactor'!AW119*'Propiedades físicas'!$I$8+'Diseño reactor'!AX119*'Propiedades físicas'!$I$9+'Diseño reactor'!AY119*'Propiedades físicas'!$I$7+'Diseño reactor'!AZ119*'Propiedades físicas'!$I$6</f>
        <v>1.5408881434264759E-2</v>
      </c>
      <c r="BG119" s="24">
        <f>AU119*'Propiedades físicas'!$O$4+'Diseño reactor'!AV119*'Propiedades físicas'!$O$5+'Diseño reactor'!AW119*'Propiedades físicas'!$O$8+'Diseño reactor'!AX119*'Propiedades físicas'!$O$9+'Diseño reactor'!AY119*'Propiedades físicas'!$O$7+'Diseño reactor'!AZ119*'Propiedades físicas'!$O$6</f>
        <v>0.14124725244486985</v>
      </c>
      <c r="BH119" s="54">
        <f t="shared" si="62"/>
        <v>53997.409524436487</v>
      </c>
      <c r="BI119" s="34">
        <f t="shared" si="80"/>
        <v>187.06251827039617</v>
      </c>
      <c r="BJ119" s="27">
        <f t="shared" si="63"/>
        <v>5065.6583841556294</v>
      </c>
      <c r="BK119" s="34">
        <f t="shared" si="64"/>
        <v>550.39256045100137</v>
      </c>
      <c r="BL119" s="27">
        <f t="shared" si="65"/>
        <v>105.0254537853916</v>
      </c>
      <c r="BM119" s="34">
        <f t="shared" si="66"/>
        <v>1.1054421768707483</v>
      </c>
      <c r="BN119" s="45">
        <f t="shared" si="67"/>
        <v>103.68859092656493</v>
      </c>
      <c r="BO119" s="45">
        <f t="shared" si="68"/>
        <v>31.550938263337571</v>
      </c>
      <c r="BP119" s="66">
        <f t="shared" si="69"/>
        <v>6.7703377015536983</v>
      </c>
    </row>
    <row r="120" spans="8:68">
      <c r="H120" s="68">
        <v>115</v>
      </c>
      <c r="I120" s="31">
        <f>('Propiedades físicas'!$C$10*'Diseño reactor'!H120)/1000</f>
        <v>100.65320738397941</v>
      </c>
      <c r="J120" s="31">
        <f t="shared" si="48"/>
        <v>4.530407046646979</v>
      </c>
      <c r="K120" s="31">
        <f>(I120*1000)/'Propiedades físicas'!$F$10</f>
        <v>657.48348452609685</v>
      </c>
      <c r="L120" s="31">
        <f t="shared" si="49"/>
        <v>93.926212075156684</v>
      </c>
      <c r="M120" s="31">
        <f t="shared" si="50"/>
        <v>563.5572724509401</v>
      </c>
      <c r="N120" s="31">
        <f t="shared" si="51"/>
        <v>0.81674967021875378</v>
      </c>
      <c r="O120" s="32">
        <f t="shared" si="52"/>
        <v>4.9004980213125222</v>
      </c>
      <c r="P120" s="33">
        <f t="shared" si="53"/>
        <v>0.16577959531403497</v>
      </c>
      <c r="Q120" s="31">
        <f t="shared" si="54"/>
        <v>3.317160181173783</v>
      </c>
      <c r="R120" s="31">
        <f t="shared" si="55"/>
        <v>0.13213051625762795</v>
      </c>
      <c r="S120" s="31">
        <f t="shared" si="56"/>
        <v>1.5833378401387401</v>
      </c>
      <c r="T120" s="31">
        <f t="shared" si="57"/>
        <v>0.10531135206016061</v>
      </c>
      <c r="U120" s="31">
        <f t="shared" si="58"/>
        <v>0.41352820658693035</v>
      </c>
      <c r="V120" s="47">
        <f t="shared" si="70"/>
        <v>1.6417008467991813E-4</v>
      </c>
      <c r="W120" s="31">
        <f t="shared" si="59"/>
        <v>0.79702520691605128</v>
      </c>
      <c r="X120" s="34">
        <f>(S120*H120*'Propiedades físicas'!$F$5*60*24*365)/(1000000)</f>
        <v>28181.742626380124</v>
      </c>
      <c r="Y120" s="34">
        <f>(U120*H120*'Propiedades físicas'!$F$7*60*24*365)/(1000000)</f>
        <v>2301.8170774452228</v>
      </c>
      <c r="Z120" s="31">
        <f t="shared" si="71"/>
        <v>19.06465346111402</v>
      </c>
      <c r="AA120" s="31">
        <f t="shared" si="72"/>
        <v>381.47342083498506</v>
      </c>
      <c r="AB120" s="31">
        <f t="shared" si="72"/>
        <v>15.195009369627215</v>
      </c>
      <c r="AC120" s="31">
        <f t="shared" si="72"/>
        <v>182.08385161595513</v>
      </c>
      <c r="AD120" s="31">
        <f t="shared" si="72"/>
        <v>12.110805486918471</v>
      </c>
      <c r="AE120" s="31">
        <f t="shared" si="46"/>
        <v>47.555743757496991</v>
      </c>
      <c r="AF120" s="31">
        <f t="shared" si="73"/>
        <v>657.48348452609685</v>
      </c>
      <c r="AG120" s="31">
        <f t="shared" si="74"/>
        <v>2.899639901199268E-2</v>
      </c>
      <c r="AH120" s="31">
        <f t="shared" si="75"/>
        <v>0.58020228616076153</v>
      </c>
      <c r="AI120" s="31">
        <f t="shared" si="75"/>
        <v>2.311086092235385E-2</v>
      </c>
      <c r="AJ120" s="31">
        <f t="shared" si="75"/>
        <v>0.27694057098209568</v>
      </c>
      <c r="AK120" s="31">
        <f t="shared" si="75"/>
        <v>1.8419938708647166E-2</v>
      </c>
      <c r="AL120" s="31">
        <f t="shared" si="47"/>
        <v>7.2329944214149164E-2</v>
      </c>
      <c r="AM120" s="31">
        <f t="shared" si="76"/>
        <v>1</v>
      </c>
      <c r="AN120" s="31">
        <f>(Z120*'Propiedades físicas'!$F$4)/1000</f>
        <v>16.765074960634447</v>
      </c>
      <c r="AO120" s="31">
        <f>(AA120*'Propiedades físicas'!$F$6)/1000</f>
        <v>12.222408403552921</v>
      </c>
      <c r="AP120" s="31">
        <f>(AB120*'Propiedades físicas'!$F$9)/1000</f>
        <v>9.3745610305915097</v>
      </c>
      <c r="AQ120" s="31">
        <f>(AC120*'Propiedades físicas'!$F$5)/1000</f>
        <v>53.618231785350311</v>
      </c>
      <c r="AR120" s="31">
        <f>(AD120*'Propiedades físicas'!$F$8)/1000</f>
        <v>4.2935227612223343</v>
      </c>
      <c r="AS120" s="31">
        <f>(AE120*'Propiedades físicas'!$F$7)/1000</f>
        <v>4.3794084426278976</v>
      </c>
      <c r="AT120" s="31">
        <f t="shared" si="77"/>
        <v>100.65320738397941</v>
      </c>
      <c r="AU120" s="31">
        <f t="shared" si="78"/>
        <v>0.16656274942812085</v>
      </c>
      <c r="AV120" s="31">
        <f t="shared" si="81"/>
        <v>0.12143088850538027</v>
      </c>
      <c r="AW120" s="31">
        <f t="shared" si="81"/>
        <v>9.3137231035556878E-2</v>
      </c>
      <c r="AX120" s="31">
        <f t="shared" si="81"/>
        <v>0.53270266471294314</v>
      </c>
      <c r="AY120" s="31">
        <f t="shared" si="81"/>
        <v>4.2656591606098367E-2</v>
      </c>
      <c r="AZ120" s="31">
        <f t="shared" si="45"/>
        <v>4.3509874711900653E-2</v>
      </c>
      <c r="BA120" s="31">
        <f t="shared" si="79"/>
        <v>1.0000000000000002</v>
      </c>
      <c r="BB120" s="34">
        <f>AU120*'Propiedades físicas'!$C$4+'Diseño reactor'!AV120*'Propiedades físicas'!$C$5+'Diseño reactor'!AW120*'Propiedades físicas'!$C$8+'Diseño reactor'!AX120*'Propiedades físicas'!$C$9+'Diseño reactor'!AY120*'Propiedades físicas'!$C$7+'Diseño reactor'!AZ120*'Propiedades físicas'!$C$6</f>
        <v>886.14192583122633</v>
      </c>
      <c r="BC120" s="45">
        <f>AU120*'Propiedades físicas'!$L$4+'Diseño reactor'!AV120*'Propiedades físicas'!$L$5+'Diseño reactor'!AW120*'Propiedades físicas'!$L$8+AX120*'Propiedades físicas'!$L$9+'Diseño reactor'!AY120*'Propiedades físicas'!$L$7+'Diseño reactor'!AZ120*'Propiedades físicas'!$L$6</f>
        <v>1.7156244451178999</v>
      </c>
      <c r="BD120" s="29">
        <f t="shared" si="60"/>
        <v>8.5637801551634567</v>
      </c>
      <c r="BE120" s="58">
        <f t="shared" si="61"/>
        <v>50.587114308369827</v>
      </c>
      <c r="BF120" s="30">
        <f>AU120*'Propiedades físicas'!$I$4+'Diseño reactor'!AV120*'Propiedades físicas'!$I$5+'Diseño reactor'!AW120*'Propiedades físicas'!$I$8+'Diseño reactor'!AX120*'Propiedades físicas'!$I$9+'Diseño reactor'!AY120*'Propiedades físicas'!$I$7+'Diseño reactor'!AZ120*'Propiedades físicas'!$I$6</f>
        <v>1.5430581633847681E-2</v>
      </c>
      <c r="BG120" s="24">
        <f>AU120*'Propiedades físicas'!$O$4+'Diseño reactor'!AV120*'Propiedades físicas'!$O$5+'Diseño reactor'!AW120*'Propiedades físicas'!$O$8+'Diseño reactor'!AX120*'Propiedades físicas'!$O$9+'Diseño reactor'!AY120*'Propiedades físicas'!$O$7+'Diseño reactor'!AZ120*'Propiedades físicas'!$O$6</f>
        <v>0.1412549004321752</v>
      </c>
      <c r="BH120" s="54">
        <f t="shared" si="62"/>
        <v>53918.175470232127</v>
      </c>
      <c r="BI120" s="34">
        <f t="shared" si="80"/>
        <v>187.41355501593856</v>
      </c>
      <c r="BJ120" s="27">
        <f t="shared" si="63"/>
        <v>5063.8653322622949</v>
      </c>
      <c r="BK120" s="34">
        <f t="shared" si="64"/>
        <v>550.22753331588785</v>
      </c>
      <c r="BL120" s="27">
        <f t="shared" si="65"/>
        <v>105.0194433661599</v>
      </c>
      <c r="BM120" s="34">
        <f t="shared" si="66"/>
        <v>1.1054421768707483</v>
      </c>
      <c r="BN120" s="45">
        <f t="shared" si="67"/>
        <v>104.28080332961451</v>
      </c>
      <c r="BO120" s="45">
        <f t="shared" si="68"/>
        <v>31.723776617595572</v>
      </c>
      <c r="BP120" s="66">
        <f t="shared" si="69"/>
        <v>6.7699237462480157</v>
      </c>
    </row>
    <row r="121" spans="8:68">
      <c r="H121" s="68">
        <v>116</v>
      </c>
      <c r="I121" s="31">
        <f>('Propiedades físicas'!$C$10*'Diseño reactor'!H121)/1000</f>
        <v>101.52845266557922</v>
      </c>
      <c r="J121" s="31">
        <f t="shared" si="48"/>
        <v>4.4913518134862294</v>
      </c>
      <c r="K121" s="31">
        <f>(I121*1000)/'Propiedades físicas'!$F$10</f>
        <v>663.20073221762811</v>
      </c>
      <c r="L121" s="31">
        <f t="shared" si="49"/>
        <v>94.742961745375439</v>
      </c>
      <c r="M121" s="31">
        <f t="shared" si="50"/>
        <v>568.45777047225261</v>
      </c>
      <c r="N121" s="31">
        <f t="shared" si="51"/>
        <v>0.81674967021875378</v>
      </c>
      <c r="O121" s="32">
        <f t="shared" si="52"/>
        <v>4.9004980213125222</v>
      </c>
      <c r="P121" s="33">
        <f t="shared" si="53"/>
        <v>0.16692653198381235</v>
      </c>
      <c r="Q121" s="31">
        <f t="shared" si="54"/>
        <v>3.3223157050226941</v>
      </c>
      <c r="R121" s="31">
        <f t="shared" si="55"/>
        <v>0.13281024385273826</v>
      </c>
      <c r="S121" s="31">
        <f t="shared" si="56"/>
        <v>1.5781823162898276</v>
      </c>
      <c r="T121" s="31">
        <f t="shared" si="57"/>
        <v>0.10566661070952042</v>
      </c>
      <c r="U121" s="31">
        <f t="shared" si="58"/>
        <v>0.41134628367268278</v>
      </c>
      <c r="V121" s="47">
        <f t="shared" si="70"/>
        <v>1.6530588604222196E-4</v>
      </c>
      <c r="W121" s="31">
        <f t="shared" si="59"/>
        <v>0.79562093739308937</v>
      </c>
      <c r="X121" s="34">
        <f>(S121*H121*'Propiedades físicas'!$F$5*60*24*365)/(1000000)</f>
        <v>28334.240436010787</v>
      </c>
      <c r="Y121" s="34">
        <f>(U121*H121*'Propiedades físicas'!$F$7*60*24*365)/(1000000)</f>
        <v>2309.5820563388506</v>
      </c>
      <c r="Z121" s="31">
        <f t="shared" si="71"/>
        <v>19.363477710122233</v>
      </c>
      <c r="AA121" s="31">
        <f t="shared" si="72"/>
        <v>385.38862178263253</v>
      </c>
      <c r="AB121" s="31">
        <f t="shared" si="72"/>
        <v>15.405988286917639</v>
      </c>
      <c r="AC121" s="31">
        <f t="shared" si="72"/>
        <v>183.06914868961999</v>
      </c>
      <c r="AD121" s="31">
        <f t="shared" si="72"/>
        <v>12.257326842304369</v>
      </c>
      <c r="AE121" s="31">
        <f t="shared" si="46"/>
        <v>47.7161689060312</v>
      </c>
      <c r="AF121" s="31">
        <f t="shared" si="73"/>
        <v>663.20073221762789</v>
      </c>
      <c r="AG121" s="31">
        <f t="shared" si="74"/>
        <v>2.9197008943844395E-2</v>
      </c>
      <c r="AH121" s="31">
        <f t="shared" si="75"/>
        <v>0.58110403541618538</v>
      </c>
      <c r="AI121" s="31">
        <f t="shared" si="75"/>
        <v>2.3229751624975887E-2</v>
      </c>
      <c r="AJ121" s="31">
        <f t="shared" si="75"/>
        <v>0.27603882172667182</v>
      </c>
      <c r="AK121" s="31">
        <f t="shared" si="75"/>
        <v>1.848207676327196E-2</v>
      </c>
      <c r="AL121" s="31">
        <f t="shared" si="47"/>
        <v>7.194830552505066E-2</v>
      </c>
      <c r="AM121" s="31">
        <f t="shared" si="76"/>
        <v>1</v>
      </c>
      <c r="AN121" s="31">
        <f>(Z121*'Propiedades físicas'!$F$4)/1000</f>
        <v>17.027855028727288</v>
      </c>
      <c r="AO121" s="31">
        <f>(AA121*'Propiedades físicas'!$F$6)/1000</f>
        <v>12.347851441915545</v>
      </c>
      <c r="AP121" s="31">
        <f>(AB121*'Propiedades físicas'!$F$9)/1000</f>
        <v>9.5047244736138357</v>
      </c>
      <c r="AQ121" s="31">
        <f>(AC121*'Propiedades físicas'!$F$5)/1000</f>
        <v>53.908372214632408</v>
      </c>
      <c r="AR121" s="31">
        <f>(AD121*'Propiedades físicas'!$F$8)/1000</f>
        <v>4.3454675121337436</v>
      </c>
      <c r="AS121" s="31">
        <f>(AE121*'Propiedades físicas'!$F$7)/1000</f>
        <v>4.3941819945564129</v>
      </c>
      <c r="AT121" s="31">
        <f t="shared" si="77"/>
        <v>101.52845266557922</v>
      </c>
      <c r="AU121" s="31">
        <f t="shared" si="78"/>
        <v>0.16771510430494496</v>
      </c>
      <c r="AV121" s="31">
        <f t="shared" si="81"/>
        <v>0.12161961615417967</v>
      </c>
      <c r="AW121" s="31">
        <f t="shared" si="81"/>
        <v>9.3616362941343081E-2</v>
      </c>
      <c r="AX121" s="31">
        <f t="shared" si="81"/>
        <v>0.53096812567605245</v>
      </c>
      <c r="AY121" s="31">
        <f t="shared" si="81"/>
        <v>4.2800489892691626E-2</v>
      </c>
      <c r="AZ121" s="31">
        <f t="shared" si="45"/>
        <v>4.328030103078833E-2</v>
      </c>
      <c r="BA121" s="31">
        <f t="shared" si="79"/>
        <v>1</v>
      </c>
      <c r="BB121" s="34">
        <f>AU121*'Propiedades físicas'!$C$4+'Diseño reactor'!AV121*'Propiedades físicas'!$C$5+'Diseño reactor'!AW121*'Propiedades físicas'!$C$8+'Diseño reactor'!AX121*'Propiedades físicas'!$C$9+'Diseño reactor'!AY121*'Propiedades físicas'!$C$7+'Diseño reactor'!AZ121*'Propiedades físicas'!$C$6</f>
        <v>886.08810689246434</v>
      </c>
      <c r="BC121" s="45">
        <f>AU121*'Propiedades físicas'!$L$4+'Diseño reactor'!AV121*'Propiedades físicas'!$L$5+'Diseño reactor'!AW121*'Propiedades físicas'!$L$8+AX121*'Propiedades físicas'!$L$9+'Diseño reactor'!AY121*'Propiedades físicas'!$L$7+'Diseño reactor'!AZ121*'Propiedades físicas'!$L$6</f>
        <v>1.7165162968154797</v>
      </c>
      <c r="BD121" s="29">
        <f t="shared" si="60"/>
        <v>8.5447690372348877</v>
      </c>
      <c r="BE121" s="58">
        <f t="shared" si="61"/>
        <v>50.546877717570787</v>
      </c>
      <c r="BF121" s="30">
        <f>AU121*'Propiedades físicas'!$I$4+'Diseño reactor'!AV121*'Propiedades físicas'!$I$5+'Diseño reactor'!AW121*'Propiedades físicas'!$I$8+'Diseño reactor'!AX121*'Propiedades físicas'!$I$9+'Diseño reactor'!AY121*'Propiedades físicas'!$I$7+'Diseño reactor'!AZ121*'Propiedades físicas'!$I$6</f>
        <v>1.5452141966196452E-2</v>
      </c>
      <c r="BG121" s="24">
        <f>AU121*'Propiedades físicas'!$O$4+'Diseño reactor'!AV121*'Propiedades físicas'!$O$5+'Diseño reactor'!AW121*'Propiedades físicas'!$O$8+'Diseño reactor'!AX121*'Propiedades físicas'!$O$9+'Diseño reactor'!AY121*'Propiedades físicas'!$O$7+'Diseño reactor'!AZ121*'Propiedades físicas'!$O$6</f>
        <v>0.14126266379886293</v>
      </c>
      <c r="BH121" s="54">
        <f t="shared" si="62"/>
        <v>53839.673487203065</v>
      </c>
      <c r="BI121" s="34">
        <f t="shared" si="80"/>
        <v>187.76265994423431</v>
      </c>
      <c r="BJ121" s="27">
        <f t="shared" si="63"/>
        <v>5062.0882341608321</v>
      </c>
      <c r="BK121" s="34">
        <f t="shared" si="64"/>
        <v>550.06466795572408</v>
      </c>
      <c r="BL121" s="27">
        <f t="shared" si="65"/>
        <v>105.01350881965759</v>
      </c>
      <c r="BM121" s="34">
        <f t="shared" si="66"/>
        <v>1.1054421768707483</v>
      </c>
      <c r="BN121" s="45">
        <f t="shared" si="67"/>
        <v>104.87532603586789</v>
      </c>
      <c r="BO121" s="45">
        <f t="shared" si="68"/>
        <v>31.89600726015485</v>
      </c>
      <c r="BP121" s="66">
        <f t="shared" si="69"/>
        <v>6.7695125817371151</v>
      </c>
    </row>
    <row r="122" spans="8:68">
      <c r="H122" s="68">
        <v>117</v>
      </c>
      <c r="I122" s="31">
        <f>('Propiedades físicas'!$C$10*'Diseño reactor'!H122)/1000</f>
        <v>102.40369794717905</v>
      </c>
      <c r="J122" s="31">
        <f t="shared" si="48"/>
        <v>4.4529641911487392</v>
      </c>
      <c r="K122" s="31">
        <f>(I122*1000)/'Propiedades físicas'!$F$10</f>
        <v>668.9179799091595</v>
      </c>
      <c r="L122" s="31">
        <f t="shared" si="49"/>
        <v>95.559711415594208</v>
      </c>
      <c r="M122" s="31">
        <f t="shared" si="50"/>
        <v>573.35826849356522</v>
      </c>
      <c r="N122" s="31">
        <f t="shared" si="51"/>
        <v>0.81674967021875389</v>
      </c>
      <c r="O122" s="32">
        <f t="shared" si="52"/>
        <v>4.9004980213125231</v>
      </c>
      <c r="P122" s="33">
        <f t="shared" si="53"/>
        <v>0.16806943421283405</v>
      </c>
      <c r="Q122" s="31">
        <f t="shared" si="54"/>
        <v>3.327442241570131</v>
      </c>
      <c r="R122" s="31">
        <f t="shared" si="55"/>
        <v>0.13348437621206802</v>
      </c>
      <c r="S122" s="31">
        <f t="shared" si="56"/>
        <v>1.5730557797423912</v>
      </c>
      <c r="T122" s="31">
        <f t="shared" si="57"/>
        <v>0.10601617585123213</v>
      </c>
      <c r="U122" s="31">
        <f t="shared" si="58"/>
        <v>0.40917968394261961</v>
      </c>
      <c r="V122" s="47">
        <f t="shared" si="70"/>
        <v>1.6643769213309782E-4</v>
      </c>
      <c r="W122" s="31">
        <f t="shared" si="59"/>
        <v>0.79422160749961579</v>
      </c>
      <c r="X122" s="34">
        <f>(S122*H122*'Propiedades físicas'!$F$5*60*24*365)/(1000000)</f>
        <v>28485.667285705422</v>
      </c>
      <c r="Y122" s="34">
        <f>(U122*H122*'Propiedades físicas'!$F$7*60*24*365)/(1000000)</f>
        <v>2317.2225907839115</v>
      </c>
      <c r="Z122" s="31">
        <f t="shared" si="71"/>
        <v>19.664123802901582</v>
      </c>
      <c r="AA122" s="31">
        <f t="shared" si="72"/>
        <v>389.31074226370532</v>
      </c>
      <c r="AB122" s="31">
        <f t="shared" si="72"/>
        <v>15.617672016811959</v>
      </c>
      <c r="AC122" s="31">
        <f t="shared" si="72"/>
        <v>184.04752622985976</v>
      </c>
      <c r="AD122" s="31">
        <f t="shared" si="72"/>
        <v>12.40389257459416</v>
      </c>
      <c r="AE122" s="31">
        <f t="shared" si="46"/>
        <v>47.874023021286497</v>
      </c>
      <c r="AF122" s="31">
        <f t="shared" si="73"/>
        <v>668.91797990915927</v>
      </c>
      <c r="AG122" s="31">
        <f t="shared" si="74"/>
        <v>2.9396913214340598E-2</v>
      </c>
      <c r="AH122" s="31">
        <f t="shared" si="75"/>
        <v>0.58200071452194291</v>
      </c>
      <c r="AI122" s="31">
        <f t="shared" si="75"/>
        <v>2.3347663668620296E-2</v>
      </c>
      <c r="AJ122" s="31">
        <f t="shared" si="75"/>
        <v>0.27514214262091424</v>
      </c>
      <c r="AK122" s="31">
        <f t="shared" si="75"/>
        <v>1.8543218970251987E-2</v>
      </c>
      <c r="AL122" s="31">
        <f t="shared" si="47"/>
        <v>7.1569347003930001E-2</v>
      </c>
      <c r="AM122" s="31">
        <f t="shared" si="76"/>
        <v>1</v>
      </c>
      <c r="AN122" s="31">
        <f>(Z122*'Propiedades físicas'!$F$4)/1000</f>
        <v>17.292237189795593</v>
      </c>
      <c r="AO122" s="31">
        <f>(AA122*'Propiedades físicas'!$F$6)/1000</f>
        <v>12.473516182129119</v>
      </c>
      <c r="AP122" s="31">
        <f>(AB122*'Propiedades físicas'!$F$9)/1000</f>
        <v>9.6353227507721364</v>
      </c>
      <c r="AQ122" s="31">
        <f>(AC122*'Propiedades físicas'!$F$5)/1000</f>
        <v>54.196475048906812</v>
      </c>
      <c r="AR122" s="31">
        <f>(AD122*'Propiedades físicas'!$F$8)/1000</f>
        <v>4.3974279955451205</v>
      </c>
      <c r="AS122" s="31">
        <f>(AE122*'Propiedades físicas'!$F$7)/1000</f>
        <v>4.4087187800302736</v>
      </c>
      <c r="AT122" s="31">
        <f t="shared" si="77"/>
        <v>102.40369794717905</v>
      </c>
      <c r="AU122" s="31">
        <f t="shared" si="78"/>
        <v>0.16886340568204009</v>
      </c>
      <c r="AV122" s="31">
        <f t="shared" si="81"/>
        <v>0.12180728266827917</v>
      </c>
      <c r="AW122" s="31">
        <f t="shared" si="81"/>
        <v>9.4091550831905901E-2</v>
      </c>
      <c r="AX122" s="31">
        <f t="shared" si="81"/>
        <v>0.52924333920892142</v>
      </c>
      <c r="AY122" s="31">
        <f t="shared" si="81"/>
        <v>4.2942082011660963E-2</v>
      </c>
      <c r="AZ122" s="31">
        <f t="shared" si="45"/>
        <v>4.3052339597192464E-2</v>
      </c>
      <c r="BA122" s="31">
        <f t="shared" si="79"/>
        <v>1</v>
      </c>
      <c r="BB122" s="34">
        <f>AU122*'Propiedades físicas'!$C$4+'Diseño reactor'!AV122*'Propiedades físicas'!$C$5+'Diseño reactor'!AW122*'Propiedades físicas'!$C$8+'Diseño reactor'!AX122*'Propiedades físicas'!$C$9+'Diseño reactor'!AY122*'Propiedades físicas'!$C$7+'Diseño reactor'!AZ122*'Propiedades físicas'!$C$6</f>
        <v>886.03465013383016</v>
      </c>
      <c r="BC122" s="45">
        <f>AU122*'Propiedades físicas'!$L$4+'Diseño reactor'!AV122*'Propiedades físicas'!$L$5+'Diseño reactor'!AW122*'Propiedades físicas'!$L$8+AX122*'Propiedades físicas'!$L$9+'Diseño reactor'!AY122*'Propiedades físicas'!$L$7+'Diseño reactor'!AZ122*'Propiedades físicas'!$L$6</f>
        <v>1.71740527368589</v>
      </c>
      <c r="BD122" s="29">
        <f t="shared" si="60"/>
        <v>8.5258397089007936</v>
      </c>
      <c r="BE122" s="58">
        <f t="shared" si="61"/>
        <v>50.50709079592805</v>
      </c>
      <c r="BF122" s="30">
        <f>AU122*'Propiedades físicas'!$I$4+'Diseño reactor'!AV122*'Propiedades físicas'!$I$5+'Diseño reactor'!AW122*'Propiedades físicas'!$I$8+'Diseño reactor'!AX122*'Propiedades físicas'!$I$9+'Diseño reactor'!AY122*'Propiedades físicas'!$I$7+'Diseño reactor'!AZ122*'Propiedades físicas'!$I$6</f>
        <v>1.5473563584765555E-2</v>
      </c>
      <c r="BG122" s="24">
        <f>AU122*'Propiedades físicas'!$O$4+'Diseño reactor'!AV122*'Propiedades físicas'!$O$5+'Diseño reactor'!AW122*'Propiedades físicas'!$O$8+'Diseño reactor'!AX122*'Propiedades físicas'!$O$9+'Diseño reactor'!AY122*'Propiedades físicas'!$O$7+'Diseño reactor'!AZ122*'Propiedades físicas'!$O$6</f>
        <v>0.14127054087521304</v>
      </c>
      <c r="BH122" s="54">
        <f t="shared" si="62"/>
        <v>53761.894189664228</v>
      </c>
      <c r="BI122" s="34">
        <f t="shared" si="80"/>
        <v>188.10984610488586</v>
      </c>
      <c r="BJ122" s="27">
        <f t="shared" si="63"/>
        <v>5060.3268997773139</v>
      </c>
      <c r="BK122" s="34">
        <f t="shared" si="64"/>
        <v>549.90393702840845</v>
      </c>
      <c r="BL122" s="27">
        <f t="shared" si="65"/>
        <v>105.00764926003853</v>
      </c>
      <c r="BM122" s="34">
        <f t="shared" si="66"/>
        <v>1.1054421768707483</v>
      </c>
      <c r="BN122" s="45">
        <f t="shared" si="67"/>
        <v>105.47214709218233</v>
      </c>
      <c r="BO122" s="45">
        <f t="shared" si="68"/>
        <v>32.067633388431283</v>
      </c>
      <c r="BP122" s="66">
        <f t="shared" si="69"/>
        <v>6.7691041842004163</v>
      </c>
    </row>
    <row r="123" spans="8:68">
      <c r="H123" s="68">
        <v>118</v>
      </c>
      <c r="I123" s="31">
        <f>('Propiedades físicas'!$C$10*'Diseño reactor'!H123)/1000</f>
        <v>103.27894322877887</v>
      </c>
      <c r="J123" s="31">
        <f t="shared" si="48"/>
        <v>4.4152272064779874</v>
      </c>
      <c r="K123" s="31">
        <f>(I123*1000)/'Propiedades físicas'!$F$10</f>
        <v>674.63522760069065</v>
      </c>
      <c r="L123" s="31">
        <f t="shared" si="49"/>
        <v>96.376461085812949</v>
      </c>
      <c r="M123" s="31">
        <f t="shared" si="50"/>
        <v>578.25876651487772</v>
      </c>
      <c r="N123" s="31">
        <f t="shared" si="51"/>
        <v>0.81674967021875378</v>
      </c>
      <c r="O123" s="32">
        <f t="shared" si="52"/>
        <v>4.9004980213125231</v>
      </c>
      <c r="P123" s="33">
        <f t="shared" si="53"/>
        <v>0.16920832325092444</v>
      </c>
      <c r="Q123" s="31">
        <f t="shared" si="54"/>
        <v>3.3325400139124151</v>
      </c>
      <c r="R123" s="31">
        <f t="shared" si="55"/>
        <v>0.13415295965375168</v>
      </c>
      <c r="S123" s="31">
        <f t="shared" si="56"/>
        <v>1.5679580074001083</v>
      </c>
      <c r="T123" s="31">
        <f t="shared" si="57"/>
        <v>0.10636011419587665</v>
      </c>
      <c r="U123" s="31">
        <f t="shared" si="58"/>
        <v>0.407028273118201</v>
      </c>
      <c r="V123" s="47">
        <f t="shared" si="70"/>
        <v>1.6756552399606109E-4</v>
      </c>
      <c r="W123" s="31">
        <f t="shared" si="59"/>
        <v>0.79282719121808198</v>
      </c>
      <c r="X123" s="34">
        <f>(S123*H123*'Propiedades físicas'!$F$5*60*24*365)/(1000000)</f>
        <v>28636.032560389147</v>
      </c>
      <c r="Y123" s="34">
        <f>(U123*H123*'Propiedades físicas'!$F$7*60*24*365)/(1000000)</f>
        <v>2324.7401388905846</v>
      </c>
      <c r="Z123" s="31">
        <f t="shared" si="71"/>
        <v>19.966582143609084</v>
      </c>
      <c r="AA123" s="31">
        <f t="shared" si="72"/>
        <v>393.23972164166497</v>
      </c>
      <c r="AB123" s="31">
        <f t="shared" si="72"/>
        <v>15.830049239142697</v>
      </c>
      <c r="AC123" s="31">
        <f t="shared" si="72"/>
        <v>185.01904487321278</v>
      </c>
      <c r="AD123" s="31">
        <f t="shared" si="72"/>
        <v>12.550493475113445</v>
      </c>
      <c r="AE123" s="31">
        <f t="shared" si="46"/>
        <v>48.029336227947717</v>
      </c>
      <c r="AF123" s="31">
        <f t="shared" si="73"/>
        <v>674.63522760069065</v>
      </c>
      <c r="AG123" s="31">
        <f t="shared" si="74"/>
        <v>2.9596115540273995E-2</v>
      </c>
      <c r="AH123" s="31">
        <f t="shared" si="75"/>
        <v>0.58289236249966381</v>
      </c>
      <c r="AI123" s="31">
        <f t="shared" si="75"/>
        <v>2.3464605154761252E-2</v>
      </c>
      <c r="AJ123" s="31">
        <f t="shared" si="75"/>
        <v>0.2742504946431934</v>
      </c>
      <c r="AK123" s="31">
        <f t="shared" si="75"/>
        <v>1.8603376997890698E-2</v>
      </c>
      <c r="AL123" s="31">
        <f t="shared" si="47"/>
        <v>7.11930451642169E-2</v>
      </c>
      <c r="AM123" s="31">
        <f t="shared" si="76"/>
        <v>1</v>
      </c>
      <c r="AN123" s="31">
        <f>(Z123*'Propiedades físicas'!$F$4)/1000</f>
        <v>17.558213005446955</v>
      </c>
      <c r="AO123" s="31">
        <f>(AA123*'Propiedades físicas'!$F$6)/1000</f>
        <v>12.599400681398945</v>
      </c>
      <c r="AP123" s="31">
        <f>(AB123*'Propiedades físicas'!$F$9)/1000</f>
        <v>9.7663488780890866</v>
      </c>
      <c r="AQ123" s="31">
        <f>(AC123*'Propiedades físicas'!$F$5)/1000</f>
        <v>54.482558143814977</v>
      </c>
      <c r="AR123" s="31">
        <f>(AD123*'Propiedades físicas'!$F$8)/1000</f>
        <v>4.4494009467972164</v>
      </c>
      <c r="AS123" s="31">
        <f>(AE123*'Propiedades físicas'!$F$7)/1000</f>
        <v>4.423021573231706</v>
      </c>
      <c r="AT123" s="31">
        <f t="shared" si="77"/>
        <v>103.27894322877887</v>
      </c>
      <c r="AU123" s="31">
        <f t="shared" si="78"/>
        <v>0.1700076749096163</v>
      </c>
      <c r="AV123" s="31">
        <f t="shared" si="81"/>
        <v>0.12199389621453929</v>
      </c>
      <c r="AW123" s="31">
        <f t="shared" si="81"/>
        <v>9.4562827356348036E-2</v>
      </c>
      <c r="AX123" s="31">
        <f t="shared" si="81"/>
        <v>0.52752823025239193</v>
      </c>
      <c r="AY123" s="31">
        <f t="shared" si="81"/>
        <v>4.3081394984271902E-2</v>
      </c>
      <c r="AZ123" s="31">
        <f t="shared" si="45"/>
        <v>4.2825976282832676E-2</v>
      </c>
      <c r="BA123" s="31">
        <f t="shared" si="79"/>
        <v>1</v>
      </c>
      <c r="BB123" s="34">
        <f>AU123*'Propiedades físicas'!$C$4+'Diseño reactor'!AV123*'Propiedades físicas'!$C$5+'Diseño reactor'!AW123*'Propiedades físicas'!$C$8+'Diseño reactor'!AX123*'Propiedades físicas'!$C$9+'Diseño reactor'!AY123*'Propiedades físicas'!$C$7+'Diseño reactor'!AZ123*'Propiedades físicas'!$C$6</f>
        <v>885.98155246950205</v>
      </c>
      <c r="BC123" s="45">
        <f>AU123*'Propiedades físicas'!$L$4+'Diseño reactor'!AV123*'Propiedades físicas'!$L$5+'Diseño reactor'!AW123*'Propiedades físicas'!$L$8+AX123*'Propiedades físicas'!$L$9+'Diseño reactor'!AY123*'Propiedades físicas'!$L$7+'Diseño reactor'!AZ123*'Propiedades físicas'!$L$6</f>
        <v>1.7182913876545145</v>
      </c>
      <c r="BD123" s="29">
        <f t="shared" si="60"/>
        <v>8.5069916660520821</v>
      </c>
      <c r="BE123" s="58">
        <f t="shared" si="61"/>
        <v>50.467743657119314</v>
      </c>
      <c r="BF123" s="30">
        <f>AU123*'Propiedades físicas'!$I$4+'Diseño reactor'!AV123*'Propiedades físicas'!$I$5+'Diseño reactor'!AW123*'Propiedades físicas'!$I$8+'Diseño reactor'!AX123*'Propiedades físicas'!$I$9+'Diseño reactor'!AY123*'Propiedades físicas'!$I$7+'Diseño reactor'!AZ123*'Propiedades físicas'!$I$6</f>
        <v>1.5494847631425852E-2</v>
      </c>
      <c r="BG123" s="24">
        <f>AU123*'Propiedades físicas'!$O$4+'Diseño reactor'!AV123*'Propiedades físicas'!$O$5+'Diseño reactor'!AW123*'Propiedades físicas'!$O$8+'Diseño reactor'!AX123*'Propiedades físicas'!$O$9+'Diseño reactor'!AY123*'Propiedades físicas'!$O$7+'Diseño reactor'!AZ123*'Propiedades físicas'!$O$6</f>
        <v>0.14127853001284776</v>
      </c>
      <c r="BH123" s="54">
        <f t="shared" si="62"/>
        <v>53684.828348169889</v>
      </c>
      <c r="BI123" s="34">
        <f t="shared" si="80"/>
        <v>188.45512644898531</v>
      </c>
      <c r="BJ123" s="27">
        <f t="shared" si="63"/>
        <v>5058.5811419517595</v>
      </c>
      <c r="BK123" s="34">
        <f t="shared" si="64"/>
        <v>549.74531360435185</v>
      </c>
      <c r="BL123" s="27">
        <f t="shared" si="65"/>
        <v>105.00186381329959</v>
      </c>
      <c r="BM123" s="34">
        <f t="shared" si="66"/>
        <v>1.1054421768707483</v>
      </c>
      <c r="BN123" s="45">
        <f t="shared" si="67"/>
        <v>106.07125462062218</v>
      </c>
      <c r="BO123" s="45">
        <f t="shared" si="68"/>
        <v>32.238658177464224</v>
      </c>
      <c r="BP123" s="66">
        <f t="shared" si="69"/>
        <v>6.7686985300629399</v>
      </c>
    </row>
    <row r="124" spans="8:68">
      <c r="H124" s="68">
        <v>119</v>
      </c>
      <c r="I124" s="31">
        <f>('Propiedades físicas'!$C$10*'Diseño reactor'!H124)/1000</f>
        <v>104.15418851037869</v>
      </c>
      <c r="J124" s="31">
        <f t="shared" si="48"/>
        <v>4.378124456843719</v>
      </c>
      <c r="K124" s="31">
        <f>(I124*1000)/'Propiedades físicas'!$F$10</f>
        <v>680.35247529222192</v>
      </c>
      <c r="L124" s="31">
        <f t="shared" si="49"/>
        <v>97.193210756031704</v>
      </c>
      <c r="M124" s="31">
        <f t="shared" si="50"/>
        <v>583.15926453619022</v>
      </c>
      <c r="N124" s="31">
        <f t="shared" si="51"/>
        <v>0.81674967021875378</v>
      </c>
      <c r="O124" s="32">
        <f t="shared" si="52"/>
        <v>4.9004980213125231</v>
      </c>
      <c r="P124" s="33">
        <f t="shared" si="53"/>
        <v>0.17034322019893591</v>
      </c>
      <c r="Q124" s="31">
        <f t="shared" si="54"/>
        <v>3.3376092429957449</v>
      </c>
      <c r="R124" s="31">
        <f t="shared" si="55"/>
        <v>0.13481604005330886</v>
      </c>
      <c r="S124" s="31">
        <f t="shared" si="56"/>
        <v>1.5628887783167775</v>
      </c>
      <c r="T124" s="31">
        <f t="shared" si="57"/>
        <v>0.10669849163605814</v>
      </c>
      <c r="U124" s="31">
        <f t="shared" si="58"/>
        <v>0.40489191833045085</v>
      </c>
      <c r="V124" s="47">
        <f t="shared" si="70"/>
        <v>1.686894025271016E-4</v>
      </c>
      <c r="W124" s="31">
        <f t="shared" si="59"/>
        <v>0.79143766271333527</v>
      </c>
      <c r="X124" s="34">
        <f>(S124*H124*'Propiedades físicas'!$F$5*60*24*365)/(1000000)</f>
        <v>28785.345546470613</v>
      </c>
      <c r="Y124" s="34">
        <f>(U124*H124*'Propiedades físicas'!$F$7*60*24*365)/(1000000)</f>
        <v>2332.1361408903208</v>
      </c>
      <c r="Z124" s="31">
        <f t="shared" si="71"/>
        <v>20.270843203673373</v>
      </c>
      <c r="AA124" s="31">
        <f t="shared" si="72"/>
        <v>397.17549991649366</v>
      </c>
      <c r="AB124" s="31">
        <f t="shared" si="72"/>
        <v>16.043108766343753</v>
      </c>
      <c r="AC124" s="31">
        <f t="shared" si="72"/>
        <v>185.98376461969653</v>
      </c>
      <c r="AD124" s="31">
        <f t="shared" si="72"/>
        <v>12.697120504690918</v>
      </c>
      <c r="AE124" s="31">
        <f t="shared" si="46"/>
        <v>48.182138281323653</v>
      </c>
      <c r="AF124" s="31">
        <f t="shared" si="73"/>
        <v>680.35247529222192</v>
      </c>
      <c r="AG124" s="31">
        <f t="shared" si="74"/>
        <v>2.9794619612380672E-2</v>
      </c>
      <c r="AH124" s="31">
        <f t="shared" si="75"/>
        <v>0.58377901799490128</v>
      </c>
      <c r="AI124" s="31">
        <f t="shared" si="75"/>
        <v>2.3580584107455463E-2</v>
      </c>
      <c r="AJ124" s="31">
        <f t="shared" si="75"/>
        <v>0.27336383914795581</v>
      </c>
      <c r="AK124" s="31">
        <f t="shared" si="75"/>
        <v>1.8662562371419767E-2</v>
      </c>
      <c r="AL124" s="31">
        <f t="shared" si="47"/>
        <v>7.0819376765886941E-2</v>
      </c>
      <c r="AM124" s="31">
        <f t="shared" si="76"/>
        <v>0.99999999999999989</v>
      </c>
      <c r="AN124" s="31">
        <f>(Z124*'Propiedades físicas'!$F$4)/1000</f>
        <v>17.825774096446288</v>
      </c>
      <c r="AO124" s="31">
        <f>(AA124*'Propiedades físicas'!$F$6)/1000</f>
        <v>12.725503017324456</v>
      </c>
      <c r="AP124" s="31">
        <f>(AB124*'Propiedades físicas'!$F$9)/1000</f>
        <v>9.8977959533957769</v>
      </c>
      <c r="AQ124" s="31">
        <f>(AC124*'Propiedades físicas'!$F$5)/1000</f>
        <v>54.76663916756204</v>
      </c>
      <c r="AR124" s="31">
        <f>(AD124*'Propiedades físicas'!$F$8)/1000</f>
        <v>4.5013831613230222</v>
      </c>
      <c r="AS124" s="31">
        <f>(AE124*'Propiedades físicas'!$F$7)/1000</f>
        <v>4.4370931143270953</v>
      </c>
      <c r="AT124" s="31">
        <f t="shared" si="77"/>
        <v>104.15418851037867</v>
      </c>
      <c r="AU124" s="31">
        <f t="shared" si="78"/>
        <v>0.17114793318820778</v>
      </c>
      <c r="AV124" s="31">
        <f t="shared" si="81"/>
        <v>0.1221794648811113</v>
      </c>
      <c r="AW124" s="31">
        <f t="shared" si="81"/>
        <v>9.5030224851778186E-2</v>
      </c>
      <c r="AX124" s="31">
        <f t="shared" si="81"/>
        <v>0.52582272447069855</v>
      </c>
      <c r="AY124" s="31">
        <f t="shared" si="81"/>
        <v>4.3218455500466713E-2</v>
      </c>
      <c r="AZ124" s="31">
        <f t="shared" si="45"/>
        <v>4.2601197107737548E-2</v>
      </c>
      <c r="BA124" s="31">
        <f t="shared" si="79"/>
        <v>1</v>
      </c>
      <c r="BB124" s="34">
        <f>AU124*'Propiedades físicas'!$C$4+'Diseño reactor'!AV124*'Propiedades físicas'!$C$5+'Diseño reactor'!AW124*'Propiedades físicas'!$C$8+'Diseño reactor'!AX124*'Propiedades físicas'!$C$9+'Diseño reactor'!AY124*'Propiedades físicas'!$C$7+'Diseño reactor'!AZ124*'Propiedades físicas'!$C$6</f>
        <v>885.92881084541727</v>
      </c>
      <c r="BC124" s="45">
        <f>AU124*'Propiedades físicas'!$L$4+'Diseño reactor'!AV124*'Propiedades físicas'!$L$5+'Diseño reactor'!AW124*'Propiedades físicas'!$L$8+AX124*'Propiedades físicas'!$L$9+'Diseño reactor'!AY124*'Propiedades físicas'!$L$7+'Diseño reactor'!AZ124*'Propiedades físicas'!$L$6</f>
        <v>1.7191746505984773</v>
      </c>
      <c r="BD124" s="29">
        <f t="shared" si="60"/>
        <v>8.4882244084764107</v>
      </c>
      <c r="BE124" s="58">
        <f t="shared" si="61"/>
        <v>50.428826734292016</v>
      </c>
      <c r="BF124" s="30">
        <f>AU124*'Propiedades físicas'!$I$4+'Diseño reactor'!AV124*'Propiedades físicas'!$I$5+'Diseño reactor'!AW124*'Propiedades físicas'!$I$8+'Diseño reactor'!AX124*'Propiedades físicas'!$I$9+'Diseño reactor'!AY124*'Propiedades físicas'!$I$7+'Diseño reactor'!AZ124*'Propiedades físicas'!$I$6</f>
        <v>1.5515995236601547E-2</v>
      </c>
      <c r="BG124" s="24">
        <f>AU124*'Propiedades físicas'!$O$4+'Diseño reactor'!AV124*'Propiedades físicas'!$O$5+'Diseño reactor'!AW124*'Propiedades físicas'!$O$8+'Diseño reactor'!AX124*'Propiedades físicas'!$O$9+'Diseño reactor'!AY124*'Propiedades físicas'!$O$7+'Diseño reactor'!AZ124*'Propiedades físicas'!$O$6</f>
        <v>0.14128662958444121</v>
      </c>
      <c r="BH124" s="54">
        <f t="shared" si="62"/>
        <v>53608.466886297807</v>
      </c>
      <c r="BI124" s="34">
        <f t="shared" si="80"/>
        <v>188.79851382985765</v>
      </c>
      <c r="BJ124" s="27">
        <f t="shared" si="63"/>
        <v>5056.8507763829703</v>
      </c>
      <c r="BK124" s="34">
        <f t="shared" si="64"/>
        <v>549.58877115893438</v>
      </c>
      <c r="BL124" s="27">
        <f t="shared" si="65"/>
        <v>104.9961516170939</v>
      </c>
      <c r="BM124" s="34">
        <f t="shared" si="66"/>
        <v>1.1054421768707483</v>
      </c>
      <c r="BN124" s="45">
        <f t="shared" si="67"/>
        <v>106.67263681795941</v>
      </c>
      <c r="BO124" s="45">
        <f t="shared" si="68"/>
        <v>32.409084780111783</v>
      </c>
      <c r="BP124" s="66">
        <f t="shared" si="69"/>
        <v>6.7682955959923365</v>
      </c>
    </row>
    <row r="125" spans="8:68">
      <c r="H125" s="68">
        <v>120</v>
      </c>
      <c r="I125" s="31">
        <f>('Propiedades físicas'!$C$10*'Diseño reactor'!H125)/1000</f>
        <v>105.02943379197852</v>
      </c>
      <c r="J125" s="31">
        <f t="shared" si="48"/>
        <v>4.3416400863700204</v>
      </c>
      <c r="K125" s="31">
        <f>(I125*1000)/'Propiedades físicas'!$F$10</f>
        <v>686.06972298375331</v>
      </c>
      <c r="L125" s="31">
        <f t="shared" si="49"/>
        <v>98.009960426250473</v>
      </c>
      <c r="M125" s="31">
        <f t="shared" si="50"/>
        <v>588.05976255750284</v>
      </c>
      <c r="N125" s="31">
        <f t="shared" si="51"/>
        <v>0.81674967021875389</v>
      </c>
      <c r="O125" s="32">
        <f t="shared" si="52"/>
        <v>4.900498021312524</v>
      </c>
      <c r="P125" s="33">
        <f t="shared" si="53"/>
        <v>0.17147414601005229</v>
      </c>
      <c r="Q125" s="31">
        <f t="shared" si="54"/>
        <v>3.3426501476409407</v>
      </c>
      <c r="R125" s="31">
        <f t="shared" si="55"/>
        <v>0.1354736628485452</v>
      </c>
      <c r="S125" s="31">
        <f t="shared" si="56"/>
        <v>1.5578478736715822</v>
      </c>
      <c r="T125" s="31">
        <f t="shared" si="57"/>
        <v>0.10703137325743194</v>
      </c>
      <c r="U125" s="31">
        <f t="shared" si="58"/>
        <v>0.40277048810272442</v>
      </c>
      <c r="V125" s="47">
        <f t="shared" si="70"/>
        <v>1.6980934847597411E-4</v>
      </c>
      <c r="W125" s="31">
        <f t="shared" si="59"/>
        <v>0.79005299633102333</v>
      </c>
      <c r="X125" s="34">
        <f>(S125*H125*'Propiedades físicas'!$F$5*60*24*365)/(1000000)</f>
        <v>28933.615433046387</v>
      </c>
      <c r="Y125" s="34">
        <f>(U125*H125*'Propiedades físicas'!$F$7*60*24*365)/(1000000)</f>
        <v>2339.4120193768881</v>
      </c>
      <c r="Z125" s="31">
        <f t="shared" si="71"/>
        <v>20.576897521206273</v>
      </c>
      <c r="AA125" s="31">
        <f t="shared" si="72"/>
        <v>401.1180177169129</v>
      </c>
      <c r="AB125" s="31">
        <f t="shared" si="72"/>
        <v>16.256839541825425</v>
      </c>
      <c r="AC125" s="31">
        <f t="shared" si="72"/>
        <v>186.94174484058985</v>
      </c>
      <c r="AD125" s="31">
        <f t="shared" si="72"/>
        <v>12.843764790891832</v>
      </c>
      <c r="AE125" s="31">
        <f t="shared" si="46"/>
        <v>48.332458572326928</v>
      </c>
      <c r="AF125" s="31">
        <f t="shared" si="73"/>
        <v>686.06972298375308</v>
      </c>
      <c r="AG125" s="31">
        <f t="shared" si="74"/>
        <v>2.9992429095568117E-2</v>
      </c>
      <c r="AH125" s="31">
        <f t="shared" si="75"/>
        <v>0.58466071928145968</v>
      </c>
      <c r="AI125" s="31">
        <f t="shared" si="75"/>
        <v>2.3695608474199357E-2</v>
      </c>
      <c r="AJ125" s="31">
        <f t="shared" si="75"/>
        <v>0.27248213786139758</v>
      </c>
      <c r="AK125" s="31">
        <f t="shared" si="75"/>
        <v>1.8720786474927982E-2</v>
      </c>
      <c r="AL125" s="31">
        <f t="shared" si="47"/>
        <v>7.0448318812447425E-2</v>
      </c>
      <c r="AM125" s="31">
        <f t="shared" si="76"/>
        <v>1.0000000000000002</v>
      </c>
      <c r="AN125" s="31">
        <f>(Z125*'Propiedades físicas'!$F$4)/1000</f>
        <v>18.094912142198371</v>
      </c>
      <c r="AO125" s="31">
        <f>(AA125*'Propiedades físicas'!$F$6)/1000</f>
        <v>12.851821287649889</v>
      </c>
      <c r="AP125" s="31">
        <f>(AB125*'Propiedades físicas'!$F$9)/1000</f>
        <v>10.029657155329193</v>
      </c>
      <c r="AQ125" s="31">
        <f>(AC125*'Propiedades físicas'!$F$5)/1000</f>
        <v>55.048735603208499</v>
      </c>
      <c r="AR125" s="31">
        <f>(AD125*'Propiedades físicas'!$F$8)/1000</f>
        <v>4.5533714936669707</v>
      </c>
      <c r="AS125" s="31">
        <f>(AE125*'Propiedades físicas'!$F$7)/1000</f>
        <v>4.4509361099255864</v>
      </c>
      <c r="AT125" s="31">
        <f t="shared" si="77"/>
        <v>105.02943379197852</v>
      </c>
      <c r="AU125" s="31">
        <f t="shared" si="78"/>
        <v>0.17228420156998261</v>
      </c>
      <c r="AV125" s="31">
        <f t="shared" si="81"/>
        <v>0.12236399667834284</v>
      </c>
      <c r="AW125" s="31">
        <f t="shared" si="81"/>
        <v>9.5493775346765647E-2</v>
      </c>
      <c r="AX125" s="31">
        <f t="shared" si="81"/>
        <v>0.52412674824314598</v>
      </c>
      <c r="AY125" s="31">
        <f t="shared" si="81"/>
        <v>4.3353289923331269E-2</v>
      </c>
      <c r="AZ125" s="31">
        <f t="shared" si="45"/>
        <v>4.2377988238431509E-2</v>
      </c>
      <c r="BA125" s="31">
        <f t="shared" si="79"/>
        <v>0.99999999999999989</v>
      </c>
      <c r="BB125" s="34">
        <f>AU125*'Propiedades físicas'!$C$4+'Diseño reactor'!AV125*'Propiedades físicas'!$C$5+'Diseño reactor'!AW125*'Propiedades físicas'!$C$8+'Diseño reactor'!AX125*'Propiedades físicas'!$C$9+'Diseño reactor'!AY125*'Propiedades físicas'!$C$7+'Diseño reactor'!AZ125*'Propiedades físicas'!$C$6</f>
        <v>885.87642223888986</v>
      </c>
      <c r="BC125" s="45">
        <f>AU125*'Propiedades físicas'!$L$4+'Diseño reactor'!AV125*'Propiedades físicas'!$L$5+'Diseño reactor'!AW125*'Propiedades físicas'!$L$8+AX125*'Propiedades físicas'!$L$9+'Diseño reactor'!AY125*'Propiedades físicas'!$L$7+'Diseño reactor'!AZ125*'Propiedades físicas'!$L$6</f>
        <v>1.7200550743466489</v>
      </c>
      <c r="BD125" s="29">
        <f t="shared" si="60"/>
        <v>8.4695374398236183</v>
      </c>
      <c r="BE125" s="58">
        <f t="shared" si="61"/>
        <v>50.390330766878385</v>
      </c>
      <c r="BF125" s="30">
        <f>AU125*'Propiedades físicas'!$I$4+'Diseño reactor'!AV125*'Propiedades físicas'!$I$5+'Diseño reactor'!AW125*'Propiedades físicas'!$I$8+'Diseño reactor'!AX125*'Propiedades físicas'!$I$9+'Diseño reactor'!AY125*'Propiedades físicas'!$I$7+'Diseño reactor'!AZ125*'Propiedades físicas'!$I$6</f>
        <v>1.5537007519405267E-2</v>
      </c>
      <c r="BG125" s="24">
        <f>AU125*'Propiedades físicas'!$O$4+'Diseño reactor'!AV125*'Propiedades físicas'!$O$5+'Diseño reactor'!AW125*'Propiedades físicas'!$O$8+'Diseño reactor'!AX125*'Propiedades físicas'!$O$9+'Diseño reactor'!AY125*'Propiedades físicas'!$O$7+'Diseño reactor'!AZ125*'Propiedades físicas'!$O$6</f>
        <v>0.14129483798343359</v>
      </c>
      <c r="BH125" s="54">
        <f t="shared" si="62"/>
        <v>53532.800877512433</v>
      </c>
      <c r="BI125" s="34">
        <f t="shared" si="80"/>
        <v>189.14002100379943</v>
      </c>
      <c r="BJ125" s="27">
        <f t="shared" si="63"/>
        <v>5055.1356215745145</v>
      </c>
      <c r="BK125" s="34">
        <f t="shared" si="64"/>
        <v>549.43428356511913</v>
      </c>
      <c r="BL125" s="27">
        <f t="shared" si="65"/>
        <v>104.99051182054735</v>
      </c>
      <c r="BM125" s="34">
        <f t="shared" si="66"/>
        <v>1.1054421768707483</v>
      </c>
      <c r="BN125" s="45">
        <f t="shared" si="67"/>
        <v>107.27628195517681</v>
      </c>
      <c r="BO125" s="45">
        <f t="shared" si="68"/>
        <v>32.578916327244038</v>
      </c>
      <c r="BP125" s="66">
        <f t="shared" si="69"/>
        <v>6.76789535889597</v>
      </c>
    </row>
    <row r="126" spans="8:68">
      <c r="H126" s="68">
        <v>121</v>
      </c>
      <c r="I126" s="31">
        <f>('Propiedades físicas'!$C$10*'Diseño reactor'!H126)/1000</f>
        <v>105.90467907357832</v>
      </c>
      <c r="J126" s="31">
        <f t="shared" si="48"/>
        <v>4.3057587633421699</v>
      </c>
      <c r="K126" s="31">
        <f>(I126*1000)/'Propiedades físicas'!$F$10</f>
        <v>691.78697067528446</v>
      </c>
      <c r="L126" s="31">
        <f t="shared" si="49"/>
        <v>98.826710096469199</v>
      </c>
      <c r="M126" s="31">
        <f t="shared" si="50"/>
        <v>592.96026057881522</v>
      </c>
      <c r="N126" s="31">
        <f t="shared" si="51"/>
        <v>0.81674967021875367</v>
      </c>
      <c r="O126" s="32">
        <f t="shared" si="52"/>
        <v>4.9004980213125222</v>
      </c>
      <c r="P126" s="33">
        <f t="shared" si="53"/>
        <v>0.17260112149107801</v>
      </c>
      <c r="Q126" s="31">
        <f t="shared" si="54"/>
        <v>3.3476629445678467</v>
      </c>
      <c r="R126" s="31">
        <f t="shared" si="55"/>
        <v>0.13612587304439203</v>
      </c>
      <c r="S126" s="31">
        <f t="shared" si="56"/>
        <v>1.5528350767446752</v>
      </c>
      <c r="T126" s="31">
        <f t="shared" si="57"/>
        <v>0.10735882334956785</v>
      </c>
      <c r="U126" s="31">
        <f t="shared" si="58"/>
        <v>0.40066385233371576</v>
      </c>
      <c r="V126" s="47">
        <f t="shared" si="70"/>
        <v>1.7092538244747532E-4</v>
      </c>
      <c r="W126" s="31">
        <f t="shared" si="59"/>
        <v>0.78867316659601516</v>
      </c>
      <c r="X126" s="34">
        <f>(S126*H126*'Propiedades físicas'!$F$5*60*24*365)/(1000000)</f>
        <v>29080.851313088569</v>
      </c>
      <c r="Y126" s="34">
        <f>(U126*H126*'Propiedades físicas'!$F$7*60*24*365)/(1000000)</f>
        <v>2346.5691795438083</v>
      </c>
      <c r="Z126" s="31">
        <f t="shared" si="71"/>
        <v>20.884735700420439</v>
      </c>
      <c r="AA126" s="31">
        <f t="shared" si="72"/>
        <v>405.06721629270947</v>
      </c>
      <c r="AB126" s="31">
        <f t="shared" si="72"/>
        <v>16.471230638371434</v>
      </c>
      <c r="AC126" s="31">
        <f t="shared" si="72"/>
        <v>187.89304428610569</v>
      </c>
      <c r="AD126" s="31">
        <f t="shared" si="72"/>
        <v>12.990417625297709</v>
      </c>
      <c r="AE126" s="31">
        <f t="shared" si="46"/>
        <v>48.480326132379609</v>
      </c>
      <c r="AF126" s="31">
        <f t="shared" si="73"/>
        <v>691.78697067528435</v>
      </c>
      <c r="AG126" s="31">
        <f t="shared" si="74"/>
        <v>3.0189547629140674E-2</v>
      </c>
      <c r="AH126" s="31">
        <f t="shared" si="75"/>
        <v>0.58553750426566309</v>
      </c>
      <c r="AI126" s="31">
        <f t="shared" si="75"/>
        <v>2.3809686126775597E-2</v>
      </c>
      <c r="AJ126" s="31">
        <f t="shared" si="75"/>
        <v>0.27160535287719406</v>
      </c>
      <c r="AK126" s="31">
        <f t="shared" si="75"/>
        <v>1.8778060553261328E-2</v>
      </c>
      <c r="AL126" s="31">
        <f t="shared" si="47"/>
        <v>7.0079848547965257E-2</v>
      </c>
      <c r="AM126" s="31">
        <f t="shared" si="76"/>
        <v>1.0000000000000002</v>
      </c>
      <c r="AN126" s="31">
        <f>(Z126*'Propiedades físicas'!$F$4)/1000</f>
        <v>18.365618880235726</v>
      </c>
      <c r="AO126" s="31">
        <f>(AA126*'Propiedades físicas'!$F$6)/1000</f>
        <v>12.978353610018411</v>
      </c>
      <c r="AP126" s="31">
        <f>(AB126*'Propiedades físicas'!$F$9)/1000</f>
        <v>10.161925742343255</v>
      </c>
      <c r="AQ126" s="31">
        <f>(AC126*'Propiedades físicas'!$F$5)/1000</f>
        <v>55.328864750929547</v>
      </c>
      <c r="AR126" s="31">
        <f>(AD126*'Propiedades físicas'!$F$8)/1000</f>
        <v>4.6053628565205429</v>
      </c>
      <c r="AS126" s="31">
        <f>(AE126*'Propiedades físicas'!$F$7)/1000</f>
        <v>4.4645532335308378</v>
      </c>
      <c r="AT126" s="31">
        <f t="shared" si="77"/>
        <v>105.90467907357832</v>
      </c>
      <c r="AU126" s="31">
        <f t="shared" si="78"/>
        <v>0.17341650096003813</v>
      </c>
      <c r="AV126" s="31">
        <f t="shared" si="81"/>
        <v>0.12254749953967163</v>
      </c>
      <c r="AW126" s="31">
        <f t="shared" si="81"/>
        <v>9.595351056475189E-2</v>
      </c>
      <c r="AX126" s="31">
        <f t="shared" si="81"/>
        <v>0.52244022865589601</v>
      </c>
      <c r="AY126" s="31">
        <f t="shared" si="81"/>
        <v>4.34859242934953E-2</v>
      </c>
      <c r="AZ126" s="31">
        <f t="shared" si="45"/>
        <v>4.2156335986146987E-2</v>
      </c>
      <c r="BA126" s="31">
        <f t="shared" si="79"/>
        <v>1</v>
      </c>
      <c r="BB126" s="34">
        <f>AU126*'Propiedades físicas'!$C$4+'Diseño reactor'!AV126*'Propiedades físicas'!$C$5+'Diseño reactor'!AW126*'Propiedades físicas'!$C$8+'Diseño reactor'!AX126*'Propiedades físicas'!$C$9+'Diseño reactor'!AY126*'Propiedades físicas'!$C$7+'Diseño reactor'!AZ126*'Propiedades físicas'!$C$6</f>
        <v>885.82438365823384</v>
      </c>
      <c r="BC126" s="45">
        <f>AU126*'Propiedades físicas'!$L$4+'Diseño reactor'!AV126*'Propiedades físicas'!$L$5+'Diseño reactor'!AW126*'Propiedades físicas'!$L$8+AX126*'Propiedades físicas'!$L$9+'Diseño reactor'!AY126*'Propiedades físicas'!$L$7+'Diseño reactor'!AZ126*'Propiedades físicas'!$L$6</f>
        <v>1.7209326706796517</v>
      </c>
      <c r="BD126" s="29">
        <f t="shared" si="60"/>
        <v>8.4509302675715201</v>
      </c>
      <c r="BE126" s="58">
        <f t="shared" si="61"/>
        <v>50.352246788062949</v>
      </c>
      <c r="BF126" s="30">
        <f>AU126*'Propiedades físicas'!$I$4+'Diseño reactor'!AV126*'Propiedades físicas'!$I$5+'Diseño reactor'!AW126*'Propiedades físicas'!$I$8+'Diseño reactor'!AX126*'Propiedades físicas'!$I$9+'Diseño reactor'!AY126*'Propiedades físicas'!$I$7+'Diseño reactor'!AZ126*'Propiedades físicas'!$I$6</f>
        <v>1.555788558777136E-2</v>
      </c>
      <c r="BG126" s="24">
        <f>AU126*'Propiedades físicas'!$O$4+'Diseño reactor'!AV126*'Propiedades físicas'!$O$5+'Diseño reactor'!AW126*'Propiedades físicas'!$O$8+'Diseño reactor'!AX126*'Propiedades físicas'!$O$9+'Diseño reactor'!AY126*'Propiedades físicas'!$O$7+'Diseño reactor'!AZ126*'Propiedades físicas'!$O$6</f>
        <v>0.14130315362374996</v>
      </c>
      <c r="BH126" s="54">
        <f t="shared" si="62"/>
        <v>53457.821542104699</v>
      </c>
      <c r="BI126" s="34">
        <f t="shared" si="80"/>
        <v>189.47966063081336</v>
      </c>
      <c r="BJ126" s="27">
        <f t="shared" si="63"/>
        <v>5053.4354987820525</v>
      </c>
      <c r="BK126" s="34">
        <f t="shared" si="64"/>
        <v>549.28182508623991</v>
      </c>
      <c r="BL126" s="27">
        <f t="shared" si="65"/>
        <v>104.98494358407903</v>
      </c>
      <c r="BM126" s="34">
        <f t="shared" si="66"/>
        <v>1.1054421768707483</v>
      </c>
      <c r="BN126" s="45">
        <f t="shared" si="67"/>
        <v>107.88217837697356</v>
      </c>
      <c r="BO126" s="45">
        <f t="shared" si="68"/>
        <v>32.748155927934285</v>
      </c>
      <c r="BP126" s="66">
        <f t="shared" si="69"/>
        <v>6.7674977959180378</v>
      </c>
    </row>
    <row r="127" spans="8:68">
      <c r="H127" s="68">
        <v>122</v>
      </c>
      <c r="I127" s="31">
        <f>('Propiedades físicas'!$C$10*'Diseño reactor'!H127)/1000</f>
        <v>106.77992435517815</v>
      </c>
      <c r="J127" s="31">
        <f t="shared" si="48"/>
        <v>4.2704656587246106</v>
      </c>
      <c r="K127" s="31">
        <f>(I127*1000)/'Propiedades físicas'!$F$10</f>
        <v>697.50421836681585</v>
      </c>
      <c r="L127" s="31">
        <f t="shared" si="49"/>
        <v>99.643459766687968</v>
      </c>
      <c r="M127" s="31">
        <f t="shared" si="50"/>
        <v>597.86075860012784</v>
      </c>
      <c r="N127" s="31">
        <f t="shared" si="51"/>
        <v>0.81674967021875389</v>
      </c>
      <c r="O127" s="32">
        <f t="shared" si="52"/>
        <v>4.9004980213125231</v>
      </c>
      <c r="P127" s="33">
        <f t="shared" si="53"/>
        <v>0.17372416730371473</v>
      </c>
      <c r="Q127" s="31">
        <f t="shared" si="54"/>
        <v>3.3526478484194273</v>
      </c>
      <c r="R127" s="31">
        <f t="shared" si="55"/>
        <v>0.13677271521768478</v>
      </c>
      <c r="S127" s="31">
        <f t="shared" si="56"/>
        <v>1.547850172893096</v>
      </c>
      <c r="T127" s="31">
        <f t="shared" si="57"/>
        <v>0.1076809054166518</v>
      </c>
      <c r="U127" s="31">
        <f t="shared" si="58"/>
        <v>0.39857188228070262</v>
      </c>
      <c r="V127" s="47">
        <f t="shared" si="70"/>
        <v>1.720375249027078E-4</v>
      </c>
      <c r="W127" s="31">
        <f t="shared" si="59"/>
        <v>0.78729814821083988</v>
      </c>
      <c r="X127" s="34">
        <f>(S127*H127*'Propiedades físicas'!$F$5*60*24*365)/(1000000)</f>
        <v>29227.062184615861</v>
      </c>
      <c r="Y127" s="34">
        <f>(U127*H127*'Propiedades físicas'!$F$7*60*24*365)/(1000000)</f>
        <v>2353.6090094182673</v>
      </c>
      <c r="Z127" s="31">
        <f t="shared" si="71"/>
        <v>21.194348411053198</v>
      </c>
      <c r="AA127" s="31">
        <f t="shared" si="72"/>
        <v>409.02303750717016</v>
      </c>
      <c r="AB127" s="31">
        <f t="shared" si="72"/>
        <v>16.686271256557543</v>
      </c>
      <c r="AC127" s="31">
        <f t="shared" si="72"/>
        <v>188.83772109295771</v>
      </c>
      <c r="AD127" s="31">
        <f t="shared" si="72"/>
        <v>13.13707046083152</v>
      </c>
      <c r="AE127" s="31">
        <f t="shared" si="46"/>
        <v>48.625769638245721</v>
      </c>
      <c r="AF127" s="31">
        <f t="shared" si="73"/>
        <v>697.50421836681585</v>
      </c>
      <c r="AG127" s="31">
        <f t="shared" si="74"/>
        <v>3.0385978827022864E-2</v>
      </c>
      <c r="AH127" s="31">
        <f t="shared" si="75"/>
        <v>0.58640941049056983</v>
      </c>
      <c r="AI127" s="31">
        <f t="shared" si="75"/>
        <v>2.3922824862088892E-2</v>
      </c>
      <c r="AJ127" s="31">
        <f t="shared" si="75"/>
        <v>0.27073344665228732</v>
      </c>
      <c r="AK127" s="31">
        <f t="shared" si="75"/>
        <v>1.8834395713894829E-2</v>
      </c>
      <c r="AL127" s="31">
        <f t="shared" si="47"/>
        <v>6.9713943454136271E-2</v>
      </c>
      <c r="AM127" s="31">
        <f t="shared" si="76"/>
        <v>1</v>
      </c>
      <c r="AN127" s="31">
        <f>(Z127*'Propiedades físicas'!$F$4)/1000</f>
        <v>18.63788610571196</v>
      </c>
      <c r="AO127" s="31">
        <f>(AA127*'Propiedades físicas'!$F$6)/1000</f>
        <v>13.105098121729732</v>
      </c>
      <c r="AP127" s="31">
        <f>(AB127*'Propiedades físicas'!$F$9)/1000</f>
        <v>10.294595051733175</v>
      </c>
      <c r="AQ127" s="31">
        <f>(AC127*'Propiedades físicas'!$F$5)/1000</f>
        <v>55.607043730243262</v>
      </c>
      <c r="AR127" s="31">
        <f>(AD127*'Propiedades físicas'!$F$8)/1000</f>
        <v>4.657354219773989</v>
      </c>
      <c r="AS127" s="31">
        <f>(AE127*'Propiedades físicas'!$F$7)/1000</f>
        <v>4.4779471259860486</v>
      </c>
      <c r="AT127" s="31">
        <f t="shared" si="77"/>
        <v>106.77992435517817</v>
      </c>
      <c r="AU127" s="31">
        <f t="shared" si="78"/>
        <v>0.17454485211768309</v>
      </c>
      <c r="AV127" s="31">
        <f t="shared" si="81"/>
        <v>0.12272998132250705</v>
      </c>
      <c r="AW127" s="31">
        <f t="shared" si="81"/>
        <v>9.6409461927418491E-2</v>
      </c>
      <c r="AX127" s="31">
        <f t="shared" si="81"/>
        <v>0.52076309349386296</v>
      </c>
      <c r="AY127" s="31">
        <f t="shared" si="81"/>
        <v>4.3616384333467047E-2</v>
      </c>
      <c r="AZ127" s="31">
        <f t="shared" si="45"/>
        <v>4.1936226805061372E-2</v>
      </c>
      <c r="BA127" s="31">
        <f t="shared" si="79"/>
        <v>1</v>
      </c>
      <c r="BB127" s="34">
        <f>AU127*'Propiedades físicas'!$C$4+'Diseño reactor'!AV127*'Propiedades físicas'!$C$5+'Diseño reactor'!AW127*'Propiedades físicas'!$C$8+'Diseño reactor'!AX127*'Propiedades físicas'!$C$9+'Diseño reactor'!AY127*'Propiedades físicas'!$C$7+'Diseño reactor'!AZ127*'Propiedades físicas'!$C$6</f>
        <v>885.77269214238993</v>
      </c>
      <c r="BC127" s="45">
        <f>AU127*'Propiedades físicas'!$L$4+'Diseño reactor'!AV127*'Propiedades físicas'!$L$5+'Diseño reactor'!AW127*'Propiedades físicas'!$L$8+AX127*'Propiedades físicas'!$L$9+'Diseño reactor'!AY127*'Propiedades físicas'!$L$7+'Diseño reactor'!AZ127*'Propiedades físicas'!$L$6</f>
        <v>1.7218074513298727</v>
      </c>
      <c r="BD127" s="29">
        <f t="shared" si="60"/>
        <v>8.4324024029920128</v>
      </c>
      <c r="BE127" s="58">
        <f t="shared" si="61"/>
        <v>50.314566112865052</v>
      </c>
      <c r="BF127" s="30">
        <f>AU127*'Propiedades físicas'!$I$4+'Diseño reactor'!AV127*'Propiedades físicas'!$I$5+'Diseño reactor'!AW127*'Propiedades físicas'!$I$8+'Diseño reactor'!AX127*'Propiedades físicas'!$I$9+'Diseño reactor'!AY127*'Propiedades físicas'!$I$7+'Diseño reactor'!AZ127*'Propiedades físicas'!$I$6</f>
        <v>1.5578630538587327E-2</v>
      </c>
      <c r="BG127" s="24">
        <f>AU127*'Propiedades físicas'!$O$4+'Diseño reactor'!AV127*'Propiedades físicas'!$O$5+'Diseño reactor'!AW127*'Propiedades físicas'!$O$8+'Diseño reactor'!AX127*'Propiedades físicas'!$O$9+'Diseño reactor'!AY127*'Propiedades físicas'!$O$7+'Diseño reactor'!AZ127*'Propiedades físicas'!$O$6</f>
        <v>0.14131157493952215</v>
      </c>
      <c r="BH127" s="54">
        <f t="shared" si="62"/>
        <v>53383.520244206382</v>
      </c>
      <c r="BI127" s="34">
        <f t="shared" si="80"/>
        <v>189.81744527533937</v>
      </c>
      <c r="BJ127" s="27">
        <f t="shared" si="63"/>
        <v>5051.7502319617361</v>
      </c>
      <c r="BK127" s="34">
        <f t="shared" si="64"/>
        <v>549.13137036893022</v>
      </c>
      <c r="BL127" s="27">
        <f t="shared" si="65"/>
        <v>104.97944607922449</v>
      </c>
      <c r="BM127" s="34">
        <f t="shared" si="66"/>
        <v>1.1054421768707483</v>
      </c>
      <c r="BN127" s="45">
        <f t="shared" si="67"/>
        <v>108.49031450127299</v>
      </c>
      <c r="BO127" s="45">
        <f t="shared" si="68"/>
        <v>32.916806669648295</v>
      </c>
      <c r="BP127" s="66">
        <f t="shared" si="69"/>
        <v>6.7671028844367163</v>
      </c>
    </row>
    <row r="128" spans="8:68">
      <c r="H128" s="68">
        <v>123</v>
      </c>
      <c r="I128" s="31">
        <f>('Propiedades físicas'!$C$10*'Diseño reactor'!H128)/1000</f>
        <v>107.65516963677798</v>
      </c>
      <c r="J128" s="31">
        <f t="shared" si="48"/>
        <v>4.2357464257268491</v>
      </c>
      <c r="K128" s="31">
        <f>(I128*1000)/'Propiedades físicas'!$F$10</f>
        <v>703.22146605834712</v>
      </c>
      <c r="L128" s="31">
        <f t="shared" si="49"/>
        <v>100.46020943690672</v>
      </c>
      <c r="M128" s="31">
        <f t="shared" si="50"/>
        <v>602.76125662144034</v>
      </c>
      <c r="N128" s="31">
        <f t="shared" si="51"/>
        <v>0.81674967021875389</v>
      </c>
      <c r="O128" s="32">
        <f t="shared" si="52"/>
        <v>4.9004980213125231</v>
      </c>
      <c r="P128" s="33">
        <f t="shared" si="53"/>
        <v>0.17484330396582334</v>
      </c>
      <c r="Q128" s="31">
        <f t="shared" si="54"/>
        <v>3.3576050717855193</v>
      </c>
      <c r="R128" s="31">
        <f t="shared" si="55"/>
        <v>0.13741423352187995</v>
      </c>
      <c r="S128" s="31">
        <f t="shared" si="56"/>
        <v>1.5428929495270041</v>
      </c>
      <c r="T128" s="31">
        <f t="shared" si="57"/>
        <v>0.1079976821880279</v>
      </c>
      <c r="U128" s="31">
        <f t="shared" si="58"/>
        <v>0.39649445054302268</v>
      </c>
      <c r="V128" s="47">
        <f t="shared" si="70"/>
        <v>1.7314579616032992E-4</v>
      </c>
      <c r="W128" s="31">
        <f t="shared" si="59"/>
        <v>0.78592791605413903</v>
      </c>
      <c r="X128" s="34">
        <f>(S128*H128*'Propiedades físicas'!$F$5*60*24*365)/(1000000)</f>
        <v>29372.256951848354</v>
      </c>
      <c r="Y128" s="34">
        <f>(U128*H128*'Propiedades físicas'!$F$7*60*24*365)/(1000000)</f>
        <v>2360.5328800915345</v>
      </c>
      <c r="Z128" s="31">
        <f t="shared" si="71"/>
        <v>21.505726387796273</v>
      </c>
      <c r="AA128" s="31">
        <f t="shared" si="72"/>
        <v>412.98542382961887</v>
      </c>
      <c r="AB128" s="31">
        <f t="shared" si="72"/>
        <v>16.901950723191234</v>
      </c>
      <c r="AC128" s="31">
        <f t="shared" si="72"/>
        <v>189.7758327918215</v>
      </c>
      <c r="AD128" s="31">
        <f t="shared" si="72"/>
        <v>13.283714909127431</v>
      </c>
      <c r="AE128" s="31">
        <f t="shared" si="46"/>
        <v>48.768817416791791</v>
      </c>
      <c r="AF128" s="31">
        <f t="shared" si="73"/>
        <v>703.221466058347</v>
      </c>
      <c r="AG128" s="31">
        <f t="shared" si="74"/>
        <v>3.0581726277980142E-2</v>
      </c>
      <c r="AH128" s="31">
        <f t="shared" si="75"/>
        <v>0.58727647514012749</v>
      </c>
      <c r="AI128" s="31">
        <f t="shared" si="75"/>
        <v>2.4035032402991041E-2</v>
      </c>
      <c r="AJ128" s="31">
        <f t="shared" si="75"/>
        <v>0.26986638200272972</v>
      </c>
      <c r="AK128" s="31">
        <f t="shared" si="75"/>
        <v>1.8889802928776449E-2</v>
      </c>
      <c r="AL128" s="31">
        <f t="shared" si="47"/>
        <v>6.9350581247395238E-2</v>
      </c>
      <c r="AM128" s="31">
        <f t="shared" si="76"/>
        <v>1</v>
      </c>
      <c r="AN128" s="31">
        <f>(Z128*'Propiedades físicas'!$F$4)/1000</f>
        <v>18.911705670900286</v>
      </c>
      <c r="AO128" s="31">
        <f>(AA128*'Propiedades físicas'!$F$6)/1000</f>
        <v>13.232052979500988</v>
      </c>
      <c r="AP128" s="31">
        <f>(AB128*'Propiedades físicas'!$F$9)/1000</f>
        <v>10.42765849867283</v>
      </c>
      <c r="AQ128" s="31">
        <f>(AC128*'Propiedades físicas'!$F$5)/1000</f>
        <v>55.883289482207687</v>
      </c>
      <c r="AR128" s="31">
        <f>(AD128*'Propiedades físicas'!$F$8)/1000</f>
        <v>4.7093426095838549</v>
      </c>
      <c r="AS128" s="31">
        <f>(AE128*'Propiedades físicas'!$F$7)/1000</f>
        <v>4.4911203959123558</v>
      </c>
      <c r="AT128" s="31">
        <f t="shared" si="77"/>
        <v>107.65516963677801</v>
      </c>
      <c r="AU128" s="31">
        <f t="shared" si="78"/>
        <v>0.17566927565770626</v>
      </c>
      <c r="AV128" s="31">
        <f t="shared" si="81"/>
        <v>0.12291144980910002</v>
      </c>
      <c r="AW128" s="31">
        <f t="shared" si="81"/>
        <v>9.6861660558012361E-2</v>
      </c>
      <c r="AX128" s="31">
        <f t="shared" si="81"/>
        <v>0.51909527123271926</v>
      </c>
      <c r="AY128" s="31">
        <f t="shared" si="81"/>
        <v>4.3744695451903425E-2</v>
      </c>
      <c r="AZ128" s="31">
        <f t="shared" si="45"/>
        <v>4.1717647290558574E-2</v>
      </c>
      <c r="BA128" s="31">
        <f t="shared" si="79"/>
        <v>0.99999999999999989</v>
      </c>
      <c r="BB128" s="34">
        <f>AU128*'Propiedades físicas'!$C$4+'Diseño reactor'!AV128*'Propiedades físicas'!$C$5+'Diseño reactor'!AW128*'Propiedades físicas'!$C$8+'Diseño reactor'!AX128*'Propiedades físicas'!$C$9+'Diseño reactor'!AY128*'Propiedades físicas'!$C$7+'Diseño reactor'!AZ128*'Propiedades físicas'!$C$6</f>
        <v>885.72134476055851</v>
      </c>
      <c r="BC128" s="45">
        <f>AU128*'Propiedades físicas'!$L$4+'Diseño reactor'!AV128*'Propiedades físicas'!$L$5+'Diseño reactor'!AW128*'Propiedades físicas'!$L$8+AX128*'Propiedades físicas'!$L$9+'Diseño reactor'!AY128*'Propiedades físicas'!$L$7+'Diseño reactor'!AZ128*'Propiedades físicas'!$L$6</f>
        <v>1.7226794279814801</v>
      </c>
      <c r="BD128" s="29">
        <f t="shared" si="60"/>
        <v>8.4139533611174713</v>
      </c>
      <c r="BE128" s="58">
        <f t="shared" si="61"/>
        <v>50.277280326801339</v>
      </c>
      <c r="BF128" s="30">
        <f>AU128*'Propiedades físicas'!$I$4+'Diseño reactor'!AV128*'Propiedades físicas'!$I$5+'Diseño reactor'!AW128*'Propiedades físicas'!$I$8+'Diseño reactor'!AX128*'Propiedades físicas'!$I$9+'Diseño reactor'!AY128*'Propiedades físicas'!$I$7+'Diseño reactor'!AZ128*'Propiedades físicas'!$I$6</f>
        <v>1.559924345782351E-2</v>
      </c>
      <c r="BG128" s="24">
        <f>AU128*'Propiedades físicas'!$O$4+'Diseño reactor'!AV128*'Propiedades físicas'!$O$5+'Diseño reactor'!AW128*'Propiedades físicas'!$O$8+'Diseño reactor'!AX128*'Propiedades físicas'!$O$9+'Diseño reactor'!AY128*'Propiedades físicas'!$O$7+'Diseño reactor'!AZ128*'Propiedades físicas'!$O$6</f>
        <v>0.14132010038481604</v>
      </c>
      <c r="BH128" s="54">
        <f t="shared" si="62"/>
        <v>53309.888488876866</v>
      </c>
      <c r="BI128" s="34">
        <f t="shared" si="80"/>
        <v>190.15338740698016</v>
      </c>
      <c r="BJ128" s="27">
        <f t="shared" si="63"/>
        <v>5050.079647719841</v>
      </c>
      <c r="BK128" s="34">
        <f t="shared" si="64"/>
        <v>548.98289443621866</v>
      </c>
      <c r="BL128" s="27">
        <f t="shared" si="65"/>
        <v>104.97401848846251</v>
      </c>
      <c r="BM128" s="34">
        <f t="shared" si="66"/>
        <v>1.1054421768707483</v>
      </c>
      <c r="BN128" s="45">
        <f t="shared" si="67"/>
        <v>109.10067881873313</v>
      </c>
      <c r="BO128" s="45">
        <f t="shared" si="68"/>
        <v>33.084871618431507</v>
      </c>
      <c r="BP128" s="66">
        <f t="shared" si="69"/>
        <v>6.7667106020613597</v>
      </c>
    </row>
    <row r="129" spans="8:68">
      <c r="H129" s="68">
        <v>124</v>
      </c>
      <c r="I129" s="31">
        <f>('Propiedades físicas'!$C$10*'Diseño reactor'!H129)/1000</f>
        <v>108.53041491837779</v>
      </c>
      <c r="J129" s="31">
        <f t="shared" si="48"/>
        <v>4.2015871803580849</v>
      </c>
      <c r="K129" s="31">
        <f>(I129*1000)/'Propiedades físicas'!$F$10</f>
        <v>708.93871374987839</v>
      </c>
      <c r="L129" s="31">
        <f t="shared" si="49"/>
        <v>101.27695910712548</v>
      </c>
      <c r="M129" s="31">
        <f t="shared" si="50"/>
        <v>607.66175464275284</v>
      </c>
      <c r="N129" s="31">
        <f t="shared" si="51"/>
        <v>0.81674967021875389</v>
      </c>
      <c r="O129" s="32">
        <f t="shared" si="52"/>
        <v>4.9004980213125231</v>
      </c>
      <c r="P129" s="33">
        <f t="shared" si="53"/>
        <v>0.17595855185267398</v>
      </c>
      <c r="Q129" s="31">
        <f t="shared" si="54"/>
        <v>3.3625348252262959</v>
      </c>
      <c r="R129" s="31">
        <f t="shared" si="55"/>
        <v>0.138050471691714</v>
      </c>
      <c r="S129" s="31">
        <f t="shared" si="56"/>
        <v>1.5379631960862272</v>
      </c>
      <c r="T129" s="31">
        <f t="shared" si="57"/>
        <v>0.10830921562858446</v>
      </c>
      <c r="U129" s="31">
        <f t="shared" si="58"/>
        <v>0.39443143104578149</v>
      </c>
      <c r="V129" s="47">
        <f t="shared" si="70"/>
        <v>1.7425021639779365E-4</v>
      </c>
      <c r="W129" s="31">
        <f t="shared" si="59"/>
        <v>0.78456244517913776</v>
      </c>
      <c r="X129" s="34">
        <f>(S129*H129*'Propiedades físicas'!$F$5*60*24*365)/(1000000)</f>
        <v>29516.444426346345</v>
      </c>
      <c r="Y129" s="34">
        <f>(U129*H129*'Propiedades físicas'!$F$7*60*24*365)/(1000000)</f>
        <v>2367.3421459459764</v>
      </c>
      <c r="Z129" s="31">
        <f t="shared" si="71"/>
        <v>21.818860429731572</v>
      </c>
      <c r="AA129" s="31">
        <f t="shared" si="72"/>
        <v>416.95431832806071</v>
      </c>
      <c r="AB129" s="31">
        <f t="shared" si="72"/>
        <v>17.118258489772536</v>
      </c>
      <c r="AC129" s="31">
        <f t="shared" si="72"/>
        <v>190.70743631469219</v>
      </c>
      <c r="AD129" s="31">
        <f t="shared" si="72"/>
        <v>13.430342737944473</v>
      </c>
      <c r="AE129" s="31">
        <f t="shared" si="46"/>
        <v>48.909497449676905</v>
      </c>
      <c r="AF129" s="31">
        <f t="shared" si="73"/>
        <v>708.93871374987839</v>
      </c>
      <c r="AG129" s="31">
        <f t="shared" si="74"/>
        <v>3.0776793545837466E-2</v>
      </c>
      <c r="AH129" s="31">
        <f t="shared" si="75"/>
        <v>0.58813873504327618</v>
      </c>
      <c r="AI129" s="31">
        <f t="shared" si="75"/>
        <v>2.4146316399095751E-2</v>
      </c>
      <c r="AJ129" s="31">
        <f t="shared" si="75"/>
        <v>0.26900412209958102</v>
      </c>
      <c r="AK129" s="31">
        <f t="shared" si="75"/>
        <v>1.8944293036143672E-2</v>
      </c>
      <c r="AL129" s="31">
        <f t="shared" si="47"/>
        <v>6.8989739876065978E-2</v>
      </c>
      <c r="AM129" s="31">
        <f t="shared" si="76"/>
        <v>1</v>
      </c>
      <c r="AN129" s="31">
        <f>(Z129*'Propiedades físicas'!$F$4)/1000</f>
        <v>19.18706948469735</v>
      </c>
      <c r="AO129" s="31">
        <f>(AA129*'Propiedades físicas'!$F$6)/1000</f>
        <v>13.359216359231064</v>
      </c>
      <c r="AP129" s="31">
        <f>(AB129*'Propiedades físicas'!$F$9)/1000</f>
        <v>10.561109575265165</v>
      </c>
      <c r="AQ129" s="31">
        <f>(AC129*'Propiedades físicas'!$F$5)/1000</f>
        <v>56.157618771587408</v>
      </c>
      <c r="AR129" s="31">
        <f>(AD129*'Propiedades físicas'!$F$8)/1000</f>
        <v>4.7613251074560727</v>
      </c>
      <c r="AS129" s="31">
        <f>(AE129*'Propiedades físicas'!$F$7)/1000</f>
        <v>4.504075620140747</v>
      </c>
      <c r="AT129" s="31">
        <f t="shared" si="77"/>
        <v>108.53041491837782</v>
      </c>
      <c r="AU129" s="31">
        <f t="shared" si="78"/>
        <v>0.17678979205163198</v>
      </c>
      <c r="AV129" s="31">
        <f t="shared" si="81"/>
        <v>0.12309191270740184</v>
      </c>
      <c r="AW129" s="31">
        <f t="shared" si="81"/>
        <v>9.7310137284629672E-2</v>
      </c>
      <c r="AX129" s="31">
        <f t="shared" si="81"/>
        <v>0.51743669103100476</v>
      </c>
      <c r="AY129" s="31">
        <f t="shared" si="81"/>
        <v>4.3870882747816912E-2</v>
      </c>
      <c r="AZ129" s="31">
        <f t="shared" si="45"/>
        <v>4.1500584177514802E-2</v>
      </c>
      <c r="BA129" s="31">
        <f t="shared" si="79"/>
        <v>0.99999999999999989</v>
      </c>
      <c r="BB129" s="34">
        <f>AU129*'Propiedades físicas'!$C$4+'Diseño reactor'!AV129*'Propiedades físicas'!$C$5+'Diseño reactor'!AW129*'Propiedades físicas'!$C$8+'Diseño reactor'!AX129*'Propiedades físicas'!$C$9+'Diseño reactor'!AY129*'Propiedades físicas'!$C$7+'Diseño reactor'!AZ129*'Propiedades físicas'!$C$6</f>
        <v>885.67033861183904</v>
      </c>
      <c r="BC129" s="45">
        <f>AU129*'Propiedades físicas'!$L$4+'Diseño reactor'!AV129*'Propiedades físicas'!$L$5+'Diseño reactor'!AW129*'Propiedades físicas'!$L$8+AX129*'Propiedades físicas'!$L$9+'Diseño reactor'!AY129*'Propiedades físicas'!$L$7+'Diseño reactor'!AZ129*'Propiedades físicas'!$L$6</f>
        <v>1.72354861227045</v>
      </c>
      <c r="BD129" s="29">
        <f t="shared" si="60"/>
        <v>8.3955826607074435</v>
      </c>
      <c r="BE129" s="58">
        <f t="shared" si="61"/>
        <v>50.240381275095508</v>
      </c>
      <c r="BF129" s="30">
        <f>AU129*'Propiedades físicas'!$I$4+'Diseño reactor'!AV129*'Propiedades físicas'!$I$5+'Diseño reactor'!AW129*'Propiedades físicas'!$I$8+'Diseño reactor'!AX129*'Propiedades físicas'!$I$9+'Diseño reactor'!AY129*'Propiedades físicas'!$I$7+'Diseño reactor'!AZ129*'Propiedades físicas'!$I$6</f>
        <v>1.5619725420661064E-2</v>
      </c>
      <c r="BG129" s="24">
        <f>AU129*'Propiedades físicas'!$O$4+'Diseño reactor'!AV129*'Propiedades físicas'!$O$5+'Diseño reactor'!AW129*'Propiedades físicas'!$O$8+'Diseño reactor'!AX129*'Propiedades físicas'!$O$9+'Diseño reactor'!AY129*'Propiedades físicas'!$O$7+'Diseño reactor'!AZ129*'Propiedades físicas'!$O$6</f>
        <v>0.14132872843336225</v>
      </c>
      <c r="BH129" s="54">
        <f t="shared" si="62"/>
        <v>53236.917919260231</v>
      </c>
      <c r="BI129" s="34">
        <f t="shared" si="80"/>
        <v>190.48749940122406</v>
      </c>
      <c r="BJ129" s="27">
        <f t="shared" si="63"/>
        <v>5048.4235752634759</v>
      </c>
      <c r="BK129" s="34">
        <f t="shared" si="64"/>
        <v>548.83637268076575</v>
      </c>
      <c r="BL129" s="27">
        <f t="shared" si="65"/>
        <v>104.96866000504508</v>
      </c>
      <c r="BM129" s="34">
        <f t="shared" si="66"/>
        <v>1.1054421768707483</v>
      </c>
      <c r="BN129" s="45">
        <f t="shared" si="67"/>
        <v>109.71325989226017</v>
      </c>
      <c r="BO129" s="45">
        <f t="shared" si="68"/>
        <v>33.252353819094381</v>
      </c>
      <c r="BP129" s="66">
        <f t="shared" si="69"/>
        <v>6.7663209266297448</v>
      </c>
    </row>
    <row r="130" spans="8:68">
      <c r="H130" s="68">
        <v>125</v>
      </c>
      <c r="I130" s="31">
        <f>('Propiedades físicas'!$C$10*'Diseño reactor'!H130)/1000</f>
        <v>109.40566019997762</v>
      </c>
      <c r="J130" s="31">
        <f t="shared" si="48"/>
        <v>4.1679744829152199</v>
      </c>
      <c r="K130" s="31">
        <f>(I130*1000)/'Propiedades físicas'!$F$10</f>
        <v>714.65596144140966</v>
      </c>
      <c r="L130" s="31">
        <f t="shared" si="49"/>
        <v>102.09370877734423</v>
      </c>
      <c r="M130" s="31">
        <f t="shared" si="50"/>
        <v>612.56225266406534</v>
      </c>
      <c r="N130" s="31">
        <f t="shared" si="51"/>
        <v>0.81674967021875389</v>
      </c>
      <c r="O130" s="32">
        <f t="shared" si="52"/>
        <v>4.9004980213125231</v>
      </c>
      <c r="P130" s="33">
        <f t="shared" si="53"/>
        <v>0.17706993119818232</v>
      </c>
      <c r="Q130" s="31">
        <f t="shared" si="54"/>
        <v>3.3674373172953995</v>
      </c>
      <c r="R130" s="31">
        <f t="shared" si="55"/>
        <v>0.13868147304780268</v>
      </c>
      <c r="S130" s="31">
        <f t="shared" si="56"/>
        <v>1.5330607040171238</v>
      </c>
      <c r="T130" s="31">
        <f t="shared" si="57"/>
        <v>0.10861556694898546</v>
      </c>
      <c r="U130" s="31">
        <f t="shared" si="58"/>
        <v>0.39238269902378342</v>
      </c>
      <c r="V130" s="47">
        <f t="shared" si="70"/>
        <v>1.7535080565256892E-4</v>
      </c>
      <c r="W130" s="31">
        <f t="shared" si="59"/>
        <v>0.78320171081213052</v>
      </c>
      <c r="X130" s="34">
        <f>(S130*H130*'Propiedades físicas'!$F$5*60*24*365)/(1000000)</f>
        <v>29659.63332813331</v>
      </c>
      <c r="Y130" s="34">
        <f>(U130*H130*'Propiedades físicas'!$F$7*60*24*365)/(1000000)</f>
        <v>2374.0381448786839</v>
      </c>
      <c r="Z130" s="31">
        <f t="shared" si="71"/>
        <v>22.133741399772791</v>
      </c>
      <c r="AA130" s="31">
        <f t="shared" si="72"/>
        <v>420.92966466192496</v>
      </c>
      <c r="AB130" s="31">
        <f t="shared" si="72"/>
        <v>17.335184130975335</v>
      </c>
      <c r="AC130" s="31">
        <f t="shared" si="72"/>
        <v>191.63258800214047</v>
      </c>
      <c r="AD130" s="31">
        <f t="shared" si="72"/>
        <v>13.576945868623183</v>
      </c>
      <c r="AE130" s="31">
        <f t="shared" si="46"/>
        <v>49.047837377972925</v>
      </c>
      <c r="AF130" s="31">
        <f t="shared" si="73"/>
        <v>714.65596144140966</v>
      </c>
      <c r="AG130" s="31">
        <f t="shared" si="74"/>
        <v>3.0971184169695621E-2</v>
      </c>
      <c r="AH130" s="31">
        <f t="shared" si="75"/>
        <v>0.58899622667799501</v>
      </c>
      <c r="AI130" s="31">
        <f t="shared" si="75"/>
        <v>2.4256684427583192E-2</v>
      </c>
      <c r="AJ130" s="31">
        <f t="shared" si="75"/>
        <v>0.26814663046486215</v>
      </c>
      <c r="AK130" s="31">
        <f t="shared" si="75"/>
        <v>1.8997876742313125E-2</v>
      </c>
      <c r="AL130" s="31">
        <f t="shared" si="47"/>
        <v>6.8631397517550916E-2</v>
      </c>
      <c r="AM130" s="31">
        <f t="shared" si="76"/>
        <v>0.99999999999999989</v>
      </c>
      <c r="AN130" s="31">
        <f>(Z130*'Propiedades físicas'!$F$4)/1000</f>
        <v>19.463969512132195</v>
      </c>
      <c r="AO130" s="31">
        <f>(AA130*'Propiedades físicas'!$F$6)/1000</f>
        <v>13.486586455768077</v>
      </c>
      <c r="AP130" s="31">
        <f>(AB130*'Propiedades físicas'!$F$9)/1000</f>
        <v>10.694941849605231</v>
      </c>
      <c r="AQ130" s="31">
        <f>(AC130*'Propiedades físicas'!$F$5)/1000</f>
        <v>56.430048188990312</v>
      </c>
      <c r="AR130" s="31">
        <f>(AD130*'Propiedades físicas'!$F$8)/1000</f>
        <v>4.8132988493442888</v>
      </c>
      <c r="AS130" s="31">
        <f>(AE130*'Propiedades físicas'!$F$7)/1000</f>
        <v>4.5168153441375267</v>
      </c>
      <c r="AT130" s="31">
        <f t="shared" si="77"/>
        <v>109.40566019997763</v>
      </c>
      <c r="AU130" s="31">
        <f t="shared" si="78"/>
        <v>0.17790642162896225</v>
      </c>
      <c r="AV130" s="31">
        <f t="shared" si="81"/>
        <v>0.12327137765191086</v>
      </c>
      <c r="AW130" s="31">
        <f t="shared" si="81"/>
        <v>9.7754922643457684E-2</v>
      </c>
      <c r="AX130" s="31">
        <f t="shared" si="81"/>
        <v>0.51578728272234176</v>
      </c>
      <c r="AY130" s="31">
        <f t="shared" si="81"/>
        <v>4.3994971014719698E-2</v>
      </c>
      <c r="AZ130" s="31">
        <f t="shared" si="45"/>
        <v>4.1285024338607756E-2</v>
      </c>
      <c r="BA130" s="31">
        <f t="shared" si="79"/>
        <v>1</v>
      </c>
      <c r="BB130" s="34">
        <f>AU130*'Propiedades físicas'!$C$4+'Diseño reactor'!AV130*'Propiedades físicas'!$C$5+'Diseño reactor'!AW130*'Propiedades físicas'!$C$8+'Diseño reactor'!AX130*'Propiedades físicas'!$C$9+'Diseño reactor'!AY130*'Propiedades físicas'!$C$7+'Diseño reactor'!AZ130*'Propiedades físicas'!$C$6</f>
        <v>885.61967082487138</v>
      </c>
      <c r="BC130" s="45">
        <f>AU130*'Propiedades físicas'!$L$4+'Diseño reactor'!AV130*'Propiedades físicas'!$L$5+'Diseño reactor'!AW130*'Propiedades físicas'!$L$8+AX130*'Propiedades físicas'!$L$9+'Diseño reactor'!AY130*'Propiedades físicas'!$L$7+'Diseño reactor'!AZ130*'Propiedades físicas'!$L$6</f>
        <v>1.7244150157845888</v>
      </c>
      <c r="BD130" s="29">
        <f t="shared" si="60"/>
        <v>8.3772898242157243</v>
      </c>
      <c r="BE130" s="58">
        <f t="shared" si="61"/>
        <v>50.20386105240479</v>
      </c>
      <c r="BF130" s="30">
        <f>AU130*'Propiedades físicas'!$I$4+'Diseño reactor'!AV130*'Propiedades físicas'!$I$5+'Diseño reactor'!AW130*'Propiedades físicas'!$I$8+'Diseño reactor'!AX130*'Propiedades físicas'!$I$9+'Diseño reactor'!AY130*'Propiedades físicas'!$I$7+'Diseño reactor'!AZ130*'Propiedades físicas'!$I$6</f>
        <v>1.5640077491618099E-2</v>
      </c>
      <c r="BG130" s="24">
        <f>AU130*'Propiedades físicas'!$O$4+'Diseño reactor'!AV130*'Propiedades físicas'!$O$5+'Diseño reactor'!AW130*'Propiedades físicas'!$O$8+'Diseño reactor'!AX130*'Propiedades físicas'!$O$9+'Diseño reactor'!AY130*'Propiedades físicas'!$O$7+'Diseño reactor'!AZ130*'Propiedades físicas'!$O$6</f>
        <v>0.14133745757829067</v>
      </c>
      <c r="BH130" s="54">
        <f t="shared" si="62"/>
        <v>53164.600313810937</v>
      </c>
      <c r="BI130" s="34">
        <f t="shared" si="80"/>
        <v>190.8197935401619</v>
      </c>
      <c r="BJ130" s="27">
        <f t="shared" si="63"/>
        <v>5046.78184635242</v>
      </c>
      <c r="BK130" s="34">
        <f t="shared" si="64"/>
        <v>548.69178085824819</v>
      </c>
      <c r="BL130" s="27">
        <f t="shared" si="65"/>
        <v>104.96336983283047</v>
      </c>
      <c r="BM130" s="34">
        <f t="shared" si="66"/>
        <v>1.1054421768707483</v>
      </c>
      <c r="BN130" s="45">
        <f t="shared" si="67"/>
        <v>110.32804635652333</v>
      </c>
      <c r="BO130" s="45">
        <f t="shared" si="68"/>
        <v>33.419256295395805</v>
      </c>
      <c r="BP130" s="66">
        <f t="shared" si="69"/>
        <v>6.7659338362053294</v>
      </c>
    </row>
    <row r="131" spans="8:68">
      <c r="H131" s="68">
        <v>126</v>
      </c>
      <c r="I131" s="31">
        <f>('Propiedades físicas'!$C$10*'Diseño reactor'!H131)/1000</f>
        <v>110.28090548157745</v>
      </c>
      <c r="J131" s="31">
        <f t="shared" si="48"/>
        <v>4.1348953203524008</v>
      </c>
      <c r="K131" s="31">
        <f>(I131*1000)/'Propiedades físicas'!$F$10</f>
        <v>720.37320913294093</v>
      </c>
      <c r="L131" s="31">
        <f t="shared" si="49"/>
        <v>102.91045844756299</v>
      </c>
      <c r="M131" s="31">
        <f t="shared" si="50"/>
        <v>617.46275068537796</v>
      </c>
      <c r="N131" s="31">
        <f t="shared" si="51"/>
        <v>0.81674967021875389</v>
      </c>
      <c r="O131" s="32">
        <f t="shared" si="52"/>
        <v>4.9004980213125231</v>
      </c>
      <c r="P131" s="33">
        <f t="shared" si="53"/>
        <v>0.17817746209613358</v>
      </c>
      <c r="Q131" s="31">
        <f t="shared" si="54"/>
        <v>3.372312754562778</v>
      </c>
      <c r="R131" s="31">
        <f t="shared" si="55"/>
        <v>0.13930728050118282</v>
      </c>
      <c r="S131" s="31">
        <f t="shared" si="56"/>
        <v>1.5281852667497442</v>
      </c>
      <c r="T131" s="31">
        <f t="shared" si="57"/>
        <v>0.10891679661575081</v>
      </c>
      <c r="U131" s="31">
        <f t="shared" si="58"/>
        <v>0.39034813100568666</v>
      </c>
      <c r="V131" s="47">
        <f t="shared" si="70"/>
        <v>1.7644758382335561E-4</v>
      </c>
      <c r="W131" s="31">
        <f t="shared" si="59"/>
        <v>0.78184568835098334</v>
      </c>
      <c r="X131" s="34">
        <f>(S131*H131*'Propiedades físicas'!$F$5*60*24*365)/(1000000)</f>
        <v>29801.832286803372</v>
      </c>
      <c r="Y131" s="34">
        <f>(U131*H131*'Propiedades físicas'!$F$7*60*24*365)/(1000000)</f>
        <v>2380.6221985218049</v>
      </c>
      <c r="Z131" s="31">
        <f t="shared" si="71"/>
        <v>22.450360224112831</v>
      </c>
      <c r="AA131" s="31">
        <f t="shared" si="72"/>
        <v>424.91140707491002</v>
      </c>
      <c r="AB131" s="31">
        <f t="shared" si="72"/>
        <v>17.552717343149034</v>
      </c>
      <c r="AC131" s="31">
        <f t="shared" si="72"/>
        <v>192.55134361046777</v>
      </c>
      <c r="AD131" s="31">
        <f t="shared" si="72"/>
        <v>13.723516373584602</v>
      </c>
      <c r="AE131" s="31">
        <f t="shared" si="46"/>
        <v>49.183864506716517</v>
      </c>
      <c r="AF131" s="31">
        <f t="shared" si="73"/>
        <v>720.37320913294081</v>
      </c>
      <c r="AG131" s="31">
        <f t="shared" si="74"/>
        <v>3.1164901664145237E-2</v>
      </c>
      <c r="AH131" s="31">
        <f t="shared" si="75"/>
        <v>0.58984898617529657</v>
      </c>
      <c r="AI131" s="31">
        <f t="shared" si="75"/>
        <v>2.4366143993994338E-2</v>
      </c>
      <c r="AJ131" s="31">
        <f t="shared" si="75"/>
        <v>0.26729387096756052</v>
      </c>
      <c r="AK131" s="31">
        <f t="shared" si="75"/>
        <v>1.9050564623443685E-2</v>
      </c>
      <c r="AL131" s="31">
        <f t="shared" si="47"/>
        <v>6.8275532575559614E-2</v>
      </c>
      <c r="AM131" s="31">
        <f t="shared" si="76"/>
        <v>1</v>
      </c>
      <c r="AN131" s="31">
        <f>(Z131*'Propiedades físicas'!$F$4)/1000</f>
        <v>19.742397773880342</v>
      </c>
      <c r="AO131" s="31">
        <f>(AA131*'Propiedades físicas'!$F$6)/1000</f>
        <v>13.614161482680116</v>
      </c>
      <c r="AP131" s="31">
        <f>(AB131*'Propiedades físicas'!$F$9)/1000</f>
        <v>10.829148964855795</v>
      </c>
      <c r="AQ131" s="31">
        <f>(AC131*'Propiedades físicas'!$F$5)/1000</f>
        <v>56.700594152974453</v>
      </c>
      <c r="AR131" s="31">
        <f>(AD131*'Propiedades físicas'!$F$8)/1000</f>
        <v>4.8652610247632113</v>
      </c>
      <c r="AS131" s="31">
        <f>(AE131*'Propiedades físicas'!$F$7)/1000</f>
        <v>4.5293420824235247</v>
      </c>
      <c r="AT131" s="31">
        <f t="shared" si="77"/>
        <v>110.28090548157745</v>
      </c>
      <c r="AU131" s="31">
        <f t="shared" si="78"/>
        <v>0.17901918457840674</v>
      </c>
      <c r="AV131" s="31">
        <f t="shared" si="81"/>
        <v>0.12344985220450858</v>
      </c>
      <c r="AW131" s="31">
        <f t="shared" si="81"/>
        <v>9.8196046881976473E-2</v>
      </c>
      <c r="AX131" s="31">
        <f t="shared" si="81"/>
        <v>0.51414697680775168</v>
      </c>
      <c r="AY131" s="31">
        <f t="shared" si="81"/>
        <v>4.4116984744706857E-2</v>
      </c>
      <c r="AZ131" s="31">
        <f t="shared" ref="AZ131:AZ194" si="82">AS131/$AT131</f>
        <v>4.1070954782649625E-2</v>
      </c>
      <c r="BA131" s="31">
        <f t="shared" si="79"/>
        <v>1</v>
      </c>
      <c r="BB131" s="34">
        <f>AU131*'Propiedades físicas'!$C$4+'Diseño reactor'!AV131*'Propiedades físicas'!$C$5+'Diseño reactor'!AW131*'Propiedades físicas'!$C$8+'Diseño reactor'!AX131*'Propiedades físicas'!$C$9+'Diseño reactor'!AY131*'Propiedades físicas'!$C$7+'Diseño reactor'!AZ131*'Propiedades físicas'!$C$6</f>
        <v>885.56933855748446</v>
      </c>
      <c r="BC131" s="45">
        <f>AU131*'Propiedades físicas'!$L$4+'Diseño reactor'!AV131*'Propiedades físicas'!$L$5+'Diseño reactor'!AW131*'Propiedades físicas'!$L$8+AX131*'Propiedades físicas'!$L$9+'Diseño reactor'!AY131*'Propiedades físicas'!$L$7+'Diseño reactor'!AZ131*'Propiedades físicas'!$L$6</f>
        <v>1.7252786500635711</v>
      </c>
      <c r="BD131" s="29">
        <f t="shared" si="60"/>
        <v>8.3590743777576613</v>
      </c>
      <c r="BE131" s="58">
        <f t="shared" si="61"/>
        <v>50.167711993034352</v>
      </c>
      <c r="BF131" s="30">
        <f>AU131*'Propiedades físicas'!$I$4+'Diseño reactor'!AV131*'Propiedades físicas'!$I$5+'Diseño reactor'!AW131*'Propiedades físicas'!$I$8+'Diseño reactor'!AX131*'Propiedades físicas'!$I$9+'Diseño reactor'!AY131*'Propiedades físicas'!$I$7+'Diseño reactor'!AZ131*'Propiedades físicas'!$I$6</f>
        <v>1.5660300724674271E-2</v>
      </c>
      <c r="BG131" s="24">
        <f>AU131*'Propiedades físicas'!$O$4+'Diseño reactor'!AV131*'Propiedades físicas'!$O$5+'Diseño reactor'!AW131*'Propiedades físicas'!$O$8+'Diseño reactor'!AX131*'Propiedades físicas'!$O$9+'Diseño reactor'!AY131*'Propiedades físicas'!$O$7+'Diseño reactor'!AZ131*'Propiedades físicas'!$O$6</f>
        <v>0.14134628633186916</v>
      </c>
      <c r="BH131" s="54">
        <f t="shared" si="62"/>
        <v>53092.927583585653</v>
      </c>
      <c r="BI131" s="34">
        <f t="shared" si="80"/>
        <v>191.15028201320197</v>
      </c>
      <c r="BJ131" s="27">
        <f t="shared" si="63"/>
        <v>5045.1542952520022</v>
      </c>
      <c r="BK131" s="34">
        <f t="shared" si="64"/>
        <v>548.54909508088383</v>
      </c>
      <c r="BL131" s="27">
        <f t="shared" si="65"/>
        <v>104.95814718611923</v>
      </c>
      <c r="BM131" s="34">
        <f t="shared" si="66"/>
        <v>1.1054421768707483</v>
      </c>
      <c r="BN131" s="45">
        <f t="shared" si="67"/>
        <v>110.94502691747334</v>
      </c>
      <c r="BO131" s="45">
        <f t="shared" si="68"/>
        <v>33.585582050224623</v>
      </c>
      <c r="BP131" s="66">
        <f t="shared" si="69"/>
        <v>6.7655493090745704</v>
      </c>
    </row>
    <row r="132" spans="8:68">
      <c r="H132" s="68">
        <v>127</v>
      </c>
      <c r="I132" s="31">
        <f>('Propiedades físicas'!$C$10*'Diseño reactor'!H132)/1000</f>
        <v>111.15615076317725</v>
      </c>
      <c r="J132" s="31">
        <f t="shared" si="48"/>
        <v>4.102337089483485</v>
      </c>
      <c r="K132" s="31">
        <f>(I132*1000)/'Propiedades físicas'!$F$10</f>
        <v>726.0904568244722</v>
      </c>
      <c r="L132" s="31">
        <f t="shared" si="49"/>
        <v>103.72720811778174</v>
      </c>
      <c r="M132" s="31">
        <f t="shared" si="50"/>
        <v>622.36324870669046</v>
      </c>
      <c r="N132" s="31">
        <f t="shared" si="51"/>
        <v>0.81674967021875389</v>
      </c>
      <c r="O132" s="32">
        <f t="shared" si="52"/>
        <v>4.9004980213125231</v>
      </c>
      <c r="P132" s="33">
        <f t="shared" si="53"/>
        <v>0.17928116450139309</v>
      </c>
      <c r="Q132" s="31">
        <f t="shared" si="54"/>
        <v>3.3771613416372226</v>
      </c>
      <c r="R132" s="31">
        <f t="shared" si="55"/>
        <v>0.13992793655779698</v>
      </c>
      <c r="S132" s="31">
        <f t="shared" si="56"/>
        <v>1.5233366796753007</v>
      </c>
      <c r="T132" s="31">
        <f t="shared" si="57"/>
        <v>0.1092129643611876</v>
      </c>
      <c r="U132" s="31">
        <f t="shared" si="58"/>
        <v>0.38832760479837619</v>
      </c>
      <c r="V132" s="47">
        <f t="shared" si="70"/>
        <v>1.7754057067128248E-4</v>
      </c>
      <c r="W132" s="31">
        <f t="shared" si="59"/>
        <v>0.78049435336365014</v>
      </c>
      <c r="X132" s="34">
        <f>(S132*H132*'Propiedades físicas'!$F$5*60*24*365)/(1000000)</f>
        <v>29943.049842613531</v>
      </c>
      <c r="Y132" s="34">
        <f>(U132*H132*'Propiedades físicas'!$F$7*60*24*365)/(1000000)</f>
        <v>2387.095612459605</v>
      </c>
      <c r="Z132" s="31">
        <f t="shared" si="71"/>
        <v>22.768707891676922</v>
      </c>
      <c r="AA132" s="31">
        <f t="shared" si="72"/>
        <v>428.89949038792724</v>
      </c>
      <c r="AB132" s="31">
        <f t="shared" si="72"/>
        <v>17.770847942840216</v>
      </c>
      <c r="AC132" s="31">
        <f t="shared" si="72"/>
        <v>193.46375831876318</v>
      </c>
      <c r="AD132" s="31">
        <f t="shared" si="72"/>
        <v>13.870046473870826</v>
      </c>
      <c r="AE132" s="31">
        <f t="shared" si="46"/>
        <v>49.317605809393775</v>
      </c>
      <c r="AF132" s="31">
        <f t="shared" si="73"/>
        <v>726.09045682447208</v>
      </c>
      <c r="AG132" s="31">
        <f t="shared" si="74"/>
        <v>3.135794951947856E-2</v>
      </c>
      <c r="AH132" s="31">
        <f t="shared" si="75"/>
        <v>0.59069704932316869</v>
      </c>
      <c r="AI132" s="31">
        <f t="shared" si="75"/>
        <v>2.44747025330154E-2</v>
      </c>
      <c r="AJ132" s="31">
        <f t="shared" si="75"/>
        <v>0.26644580781968857</v>
      </c>
      <c r="AK132" s="31">
        <f t="shared" si="75"/>
        <v>1.9102367127273544E-2</v>
      </c>
      <c r="AL132" s="31">
        <f t="shared" si="47"/>
        <v>6.7922123677375365E-2</v>
      </c>
      <c r="AM132" s="31">
        <f t="shared" si="76"/>
        <v>1.0000000000000002</v>
      </c>
      <c r="AN132" s="31">
        <f>(Z132*'Propiedades físicas'!$F$4)/1000</f>
        <v>20.02234634578285</v>
      </c>
      <c r="AO132" s="31">
        <f>(AA132*'Propiedades físicas'!$F$6)/1000</f>
        <v>13.741939672029188</v>
      </c>
      <c r="AP132" s="31">
        <f>(AB132*'Propiedades físicas'!$F$9)/1000</f>
        <v>10.96372463833527</v>
      </c>
      <c r="AQ132" s="31">
        <f>(AC132*'Propiedades físicas'!$F$5)/1000</f>
        <v>56.9692729121262</v>
      </c>
      <c r="AR132" s="31">
        <f>(AD132*'Propiedades físicas'!$F$8)/1000</f>
        <v>4.9172088759166837</v>
      </c>
      <c r="AS132" s="31">
        <f>(AE132*'Propiedades físicas'!$F$7)/1000</f>
        <v>4.5416583189870723</v>
      </c>
      <c r="AT132" s="31">
        <f t="shared" si="77"/>
        <v>111.15615076317728</v>
      </c>
      <c r="AU132" s="31">
        <f t="shared" si="78"/>
        <v>0.18012810094909887</v>
      </c>
      <c r="AV132" s="31">
        <f t="shared" si="81"/>
        <v>0.12362734385528473</v>
      </c>
      <c r="AW132" s="31">
        <f t="shared" si="81"/>
        <v>9.863353996211989E-2</v>
      </c>
      <c r="AX132" s="31">
        <f t="shared" si="81"/>
        <v>0.5125157044480747</v>
      </c>
      <c r="AY132" s="31">
        <f t="shared" si="81"/>
        <v>4.423694813247895E-2</v>
      </c>
      <c r="AZ132" s="31">
        <f t="shared" si="82"/>
        <v>4.0858362652942716E-2</v>
      </c>
      <c r="BA132" s="31">
        <f t="shared" si="79"/>
        <v>0.99999999999999989</v>
      </c>
      <c r="BB132" s="34">
        <f>AU132*'Propiedades físicas'!$C$4+'Diseño reactor'!AV132*'Propiedades físicas'!$C$5+'Diseño reactor'!AW132*'Propiedades físicas'!$C$8+'Diseño reactor'!AX132*'Propiedades físicas'!$C$9+'Diseño reactor'!AY132*'Propiedades físicas'!$C$7+'Diseño reactor'!AZ132*'Propiedades físicas'!$C$6</f>
        <v>885.51933899634901</v>
      </c>
      <c r="BC132" s="45">
        <f>AU132*'Propiedades físicas'!$L$4+'Diseño reactor'!AV132*'Propiedades físicas'!$L$5+'Diseño reactor'!AW132*'Propiedades físicas'!$L$8+AX132*'Propiedades físicas'!$L$9+'Diseño reactor'!AY132*'Propiedades físicas'!$L$7+'Diseño reactor'!AZ132*'Propiedades físicas'!$L$6</f>
        <v>1.7261395265989727</v>
      </c>
      <c r="BD132" s="29">
        <f t="shared" si="60"/>
        <v>8.3409358510777949</v>
      </c>
      <c r="BE132" s="58">
        <f t="shared" si="61"/>
        <v>50.131926661612738</v>
      </c>
      <c r="BF132" s="30">
        <f>AU132*'Propiedades físicas'!$I$4+'Diseño reactor'!AV132*'Propiedades físicas'!$I$5+'Diseño reactor'!AW132*'Propiedades físicas'!$I$8+'Diseño reactor'!AX132*'Propiedades físicas'!$I$9+'Diseño reactor'!AY132*'Propiedades físicas'!$I$7+'Diseño reactor'!AZ132*'Propiedades físicas'!$I$6</f>
        <v>1.5680396163393565E-2</v>
      </c>
      <c r="BG132" s="24">
        <f>AU132*'Propiedades físicas'!$O$4+'Diseño reactor'!AV132*'Propiedades físicas'!$O$5+'Diseño reactor'!AW132*'Propiedades físicas'!$O$8+'Diseño reactor'!AX132*'Propiedades físicas'!$O$9+'Diseño reactor'!AY132*'Propiedades físicas'!$O$7+'Diseño reactor'!AZ132*'Propiedades físicas'!$O$6</f>
        <v>0.14135521322524638</v>
      </c>
      <c r="BH132" s="54">
        <f t="shared" si="62"/>
        <v>53021.89176960005</v>
      </c>
      <c r="BI132" s="34">
        <f t="shared" si="80"/>
        <v>191.47897691777783</v>
      </c>
      <c r="BJ132" s="27">
        <f t="shared" si="63"/>
        <v>5043.5407586870324</v>
      </c>
      <c r="BK132" s="34">
        <f t="shared" si="64"/>
        <v>548.40829181109723</v>
      </c>
      <c r="BL132" s="27">
        <f t="shared" si="65"/>
        <v>104.95299128949351</v>
      </c>
      <c r="BM132" s="34">
        <f t="shared" si="66"/>
        <v>1.1054421768707483</v>
      </c>
      <c r="BN132" s="45">
        <f t="shared" si="67"/>
        <v>111.56419035186302</v>
      </c>
      <c r="BO132" s="45">
        <f t="shared" si="68"/>
        <v>33.751334065779204</v>
      </c>
      <c r="BP132" s="66">
        <f t="shared" si="69"/>
        <v>6.7651673237442687</v>
      </c>
    </row>
    <row r="133" spans="8:68">
      <c r="H133" s="68">
        <v>128</v>
      </c>
      <c r="I133" s="31">
        <f>('Propiedades físicas'!$C$10*'Diseño reactor'!H133)/1000</f>
        <v>112.03139604477708</v>
      </c>
      <c r="J133" s="31">
        <f t="shared" si="48"/>
        <v>4.070287580971895</v>
      </c>
      <c r="K133" s="31">
        <f>(I133*1000)/'Propiedades físicas'!$F$10</f>
        <v>731.80770451600347</v>
      </c>
      <c r="L133" s="31">
        <f t="shared" si="49"/>
        <v>104.54395778800048</v>
      </c>
      <c r="M133" s="31">
        <f t="shared" si="50"/>
        <v>627.26374672800296</v>
      </c>
      <c r="N133" s="31">
        <f t="shared" si="51"/>
        <v>0.81674967021875378</v>
      </c>
      <c r="O133" s="32">
        <f t="shared" si="52"/>
        <v>4.9004980213125231</v>
      </c>
      <c r="P133" s="33">
        <f t="shared" si="53"/>
        <v>0.18038105823110509</v>
      </c>
      <c r="Q133" s="31">
        <f t="shared" si="54"/>
        <v>3.3819832811885955</v>
      </c>
      <c r="R133" s="31">
        <f t="shared" si="55"/>
        <v>0.14054348332292213</v>
      </c>
      <c r="S133" s="31">
        <f t="shared" si="56"/>
        <v>1.5185147401239272</v>
      </c>
      <c r="T133" s="31">
        <f t="shared" si="57"/>
        <v>0.10950412919317468</v>
      </c>
      <c r="U133" s="31">
        <f t="shared" si="58"/>
        <v>0.38632099947155196</v>
      </c>
      <c r="V133" s="47">
        <f t="shared" si="70"/>
        <v>1.7862978582109437E-4</v>
      </c>
      <c r="W133" s="31">
        <f t="shared" si="59"/>
        <v>0.779147681586706</v>
      </c>
      <c r="X133" s="34">
        <f>(S133*H133*'Propiedades físicas'!$F$5*60*24*365)/(1000000)</f>
        <v>30083.294447560747</v>
      </c>
      <c r="Y133" s="34">
        <f>(U133*H133*'Propiedades físicas'!$F$7*60*24*365)/(1000000)</f>
        <v>2393.4596764423413</v>
      </c>
      <c r="Z133" s="31">
        <f t="shared" si="71"/>
        <v>23.088775453581452</v>
      </c>
      <c r="AA133" s="31">
        <f t="shared" si="72"/>
        <v>432.89385999214022</v>
      </c>
      <c r="AB133" s="31">
        <f t="shared" si="72"/>
        <v>17.989565865334033</v>
      </c>
      <c r="AC133" s="31">
        <f t="shared" si="72"/>
        <v>194.36988673586268</v>
      </c>
      <c r="AD133" s="31">
        <f t="shared" si="72"/>
        <v>14.016528536726359</v>
      </c>
      <c r="AE133" s="31">
        <f t="shared" si="46"/>
        <v>49.449087932358651</v>
      </c>
      <c r="AF133" s="31">
        <f t="shared" si="73"/>
        <v>731.80770451600347</v>
      </c>
      <c r="AG133" s="31">
        <f t="shared" si="74"/>
        <v>3.1550331201899144E-2</v>
      </c>
      <c r="AH133" s="31">
        <f t="shared" si="75"/>
        <v>0.59154045157046242</v>
      </c>
      <c r="AI133" s="31">
        <f t="shared" si="75"/>
        <v>2.4582367409252424E-2</v>
      </c>
      <c r="AJ133" s="31">
        <f t="shared" si="75"/>
        <v>0.26560240557239462</v>
      </c>
      <c r="AK133" s="31">
        <f t="shared" si="75"/>
        <v>1.9153294574831631E-2</v>
      </c>
      <c r="AL133" s="31">
        <f t="shared" si="47"/>
        <v>6.7571149671159653E-2</v>
      </c>
      <c r="AM133" s="31">
        <f t="shared" si="76"/>
        <v>0.99999999999999989</v>
      </c>
      <c r="AN133" s="31">
        <f>(Z133*'Propiedades físicas'!$F$4)/1000</f>
        <v>20.303807358370456</v>
      </c>
      <c r="AO133" s="31">
        <f>(AA133*'Propiedades físicas'!$F$6)/1000</f>
        <v>13.869919274148172</v>
      </c>
      <c r="AP133" s="31">
        <f>(AB133*'Propiedades físicas'!$F$9)/1000</f>
        <v>11.09866266061783</v>
      </c>
      <c r="AQ133" s="31">
        <f>(AC133*'Propiedades físicas'!$F$5)/1000</f>
        <v>57.236100547109487</v>
      </c>
      <c r="AR133" s="31">
        <f>(AD133*'Propiedades físicas'!$F$8)/1000</f>
        <v>4.9691396968402266</v>
      </c>
      <c r="AS133" s="31">
        <f>(AE133*'Propiedades físicas'!$F$7)/1000</f>
        <v>4.5537665076909075</v>
      </c>
      <c r="AT133" s="31">
        <f t="shared" si="77"/>
        <v>112.03139604477708</v>
      </c>
      <c r="AU133" s="31">
        <f t="shared" si="78"/>
        <v>0.18123319065180052</v>
      </c>
      <c r="AV133" s="31">
        <f t="shared" si="81"/>
        <v>0.12380386002335092</v>
      </c>
      <c r="AW133" s="31">
        <f t="shared" si="81"/>
        <v>9.9067431563397451E-2</v>
      </c>
      <c r="AX133" s="31">
        <f t="shared" si="81"/>
        <v>0.51089339745648776</v>
      </c>
      <c r="AY133" s="31">
        <f t="shared" si="81"/>
        <v>4.4354885079305309E-2</v>
      </c>
      <c r="AZ133" s="31">
        <f t="shared" si="82"/>
        <v>4.0647235225658017E-2</v>
      </c>
      <c r="BA133" s="31">
        <f t="shared" si="79"/>
        <v>1</v>
      </c>
      <c r="BB133" s="34">
        <f>AU133*'Propiedades físicas'!$C$4+'Diseño reactor'!AV133*'Propiedades físicas'!$C$5+'Diseño reactor'!AW133*'Propiedades físicas'!$C$8+'Diseño reactor'!AX133*'Propiedades físicas'!$C$9+'Diseño reactor'!AY133*'Propiedades físicas'!$C$7+'Diseño reactor'!AZ133*'Propiedades físicas'!$C$6</f>
        <v>885.46966935663386</v>
      </c>
      <c r="BC133" s="45">
        <f>AU133*'Propiedades físicas'!$L$4+'Diseño reactor'!AV133*'Propiedades físicas'!$L$5+'Diseño reactor'!AW133*'Propiedades físicas'!$L$8+AX133*'Propiedades físicas'!$L$9+'Diseño reactor'!AY133*'Propiedades físicas'!$L$7+'Diseño reactor'!AZ133*'Propiedades físicas'!$L$6</f>
        <v>1.7269976568343175</v>
      </c>
      <c r="BD133" s="29">
        <f t="shared" si="60"/>
        <v>8.3228737775178061</v>
      </c>
      <c r="BE133" s="58">
        <f t="shared" si="61"/>
        <v>50.096497844203242</v>
      </c>
      <c r="BF133" s="30">
        <f>AU133*'Propiedades físicas'!$I$4+'Diseño reactor'!AV133*'Propiedades físicas'!$I$5+'Diseño reactor'!AW133*'Propiedades físicas'!$I$8+'Diseño reactor'!AX133*'Propiedades físicas'!$I$9+'Diseño reactor'!AY133*'Propiedades físicas'!$I$7+'Diseño reactor'!AZ133*'Propiedades físicas'!$I$6</f>
        <v>1.5700364841045523E-2</v>
      </c>
      <c r="BG133" s="24">
        <f>AU133*'Propiedades físicas'!$O$4+'Diseño reactor'!AV133*'Propiedades físicas'!$O$5+'Diseño reactor'!AW133*'Propiedades físicas'!$O$8+'Diseño reactor'!AX133*'Propiedades físicas'!$O$9+'Diseño reactor'!AY133*'Propiedades físicas'!$O$7+'Diseño reactor'!AZ133*'Propiedades físicas'!$O$6</f>
        <v>0.14136423680819782</v>
      </c>
      <c r="BH133" s="54">
        <f t="shared" si="62"/>
        <v>52951.485040248263</v>
      </c>
      <c r="BI133" s="34">
        <f t="shared" si="80"/>
        <v>191.80589026005427</v>
      </c>
      <c r="BJ133" s="27">
        <f t="shared" si="63"/>
        <v>5041.9410757967535</v>
      </c>
      <c r="BK133" s="34">
        <f t="shared" si="64"/>
        <v>548.26934785531682</v>
      </c>
      <c r="BL133" s="27">
        <f t="shared" si="65"/>
        <v>104.94790137765895</v>
      </c>
      <c r="BM133" s="34">
        <f t="shared" si="66"/>
        <v>1.1054421768707483</v>
      </c>
      <c r="BN133" s="45">
        <f t="shared" si="67"/>
        <v>112.18552550677042</v>
      </c>
      <c r="BO133" s="45">
        <f t="shared" si="68"/>
        <v>33.916515303745285</v>
      </c>
      <c r="BP133" s="66">
        <f t="shared" si="69"/>
        <v>6.764787858938945</v>
      </c>
    </row>
    <row r="134" spans="8:68">
      <c r="H134" s="68">
        <v>129</v>
      </c>
      <c r="I134" s="31">
        <f>('Propiedades físicas'!$C$10*'Diseño reactor'!H134)/1000</f>
        <v>112.9066413263769</v>
      </c>
      <c r="J134" s="31">
        <f t="shared" si="48"/>
        <v>4.038734964065136</v>
      </c>
      <c r="K134" s="31">
        <f>(I134*1000)/'Propiedades físicas'!$F$10</f>
        <v>737.52495220753474</v>
      </c>
      <c r="L134" s="31">
        <f t="shared" si="49"/>
        <v>105.36070745821924</v>
      </c>
      <c r="M134" s="31">
        <f t="shared" si="50"/>
        <v>632.16424474931546</v>
      </c>
      <c r="N134" s="31">
        <f t="shared" si="51"/>
        <v>0.81674967021875378</v>
      </c>
      <c r="O134" s="32">
        <f t="shared" si="52"/>
        <v>4.9004980213125231</v>
      </c>
      <c r="P134" s="33">
        <f t="shared" si="53"/>
        <v>0.18147716296587874</v>
      </c>
      <c r="Q134" s="31">
        <f t="shared" si="54"/>
        <v>3.3867787739697857</v>
      </c>
      <c r="R134" s="31">
        <f t="shared" si="55"/>
        <v>0.14115396250554274</v>
      </c>
      <c r="S134" s="31">
        <f t="shared" si="56"/>
        <v>1.5137192473427368</v>
      </c>
      <c r="T134" s="31">
        <f t="shared" si="57"/>
        <v>0.10979034940480283</v>
      </c>
      <c r="U134" s="31">
        <f t="shared" si="58"/>
        <v>0.38432819534252949</v>
      </c>
      <c r="V134" s="47">
        <f t="shared" si="70"/>
        <v>1.7971524876232652E-4</v>
      </c>
      <c r="W134" s="31">
        <f t="shared" si="59"/>
        <v>0.77780564892389514</v>
      </c>
      <c r="X134" s="34">
        <f>(S134*H134*'Propiedades físicas'!$F$5*60*24*365)/(1000000)</f>
        <v>30222.574466444305</v>
      </c>
      <c r="Y134" s="34">
        <f>(U134*H134*'Propiedades físicas'!$F$7*60*24*365)/(1000000)</f>
        <v>2399.7156645969635</v>
      </c>
      <c r="Z134" s="31">
        <f t="shared" si="71"/>
        <v>23.410554022598358</v>
      </c>
      <c r="AA134" s="31">
        <f t="shared" si="72"/>
        <v>436.89446184210237</v>
      </c>
      <c r="AB134" s="31">
        <f t="shared" si="72"/>
        <v>18.208861163215012</v>
      </c>
      <c r="AC134" s="31">
        <f t="shared" si="72"/>
        <v>195.26978290721306</v>
      </c>
      <c r="AD134" s="31">
        <f t="shared" si="72"/>
        <v>14.162955073219564</v>
      </c>
      <c r="AE134" s="31">
        <f t="shared" ref="AE134:AE197" si="83">U134*$H134</f>
        <v>49.578337199186301</v>
      </c>
      <c r="AF134" s="31">
        <f t="shared" si="73"/>
        <v>737.52495220753474</v>
      </c>
      <c r="AG134" s="31">
        <f t="shared" si="74"/>
        <v>3.174205015372928E-2</v>
      </c>
      <c r="AH134" s="31">
        <f t="shared" si="75"/>
        <v>0.59237922803073262</v>
      </c>
      <c r="AI134" s="31">
        <f t="shared" si="75"/>
        <v>2.4689145917996216E-2</v>
      </c>
      <c r="AJ134" s="31">
        <f t="shared" si="75"/>
        <v>0.26476362911212448</v>
      </c>
      <c r="AK134" s="31">
        <f t="shared" si="75"/>
        <v>1.9203357162123784E-2</v>
      </c>
      <c r="AL134" s="31">
        <f t="shared" ref="AL134:AL197" si="84">AE134/$AF134</f>
        <v>6.7222589623293555E-2</v>
      </c>
      <c r="AM134" s="31">
        <f t="shared" si="76"/>
        <v>0.99999999999999989</v>
      </c>
      <c r="AN134" s="31">
        <f>(Z134*'Propiedades físicas'!$F$4)/1000</f>
        <v>20.586772996392543</v>
      </c>
      <c r="AO134" s="31">
        <f>(AA134*'Propiedades físicas'!$F$6)/1000</f>
        <v>13.99809855742096</v>
      </c>
      <c r="AP134" s="31">
        <f>(AB134*'Propiedades físicas'!$F$9)/1000</f>
        <v>11.2339568946455</v>
      </c>
      <c r="AQ134" s="31">
        <f>(AC134*'Propiedades físicas'!$F$5)/1000</f>
        <v>57.501092972687033</v>
      </c>
      <c r="AR134" s="31">
        <f>(AD134*'Propiedades físicas'!$F$8)/1000</f>
        <v>5.0210508325577976</v>
      </c>
      <c r="AS134" s="31">
        <f>(AE134*'Propiedades físicas'!$F$7)/1000</f>
        <v>4.5656690726730664</v>
      </c>
      <c r="AT134" s="31">
        <f t="shared" si="77"/>
        <v>112.90664132637689</v>
      </c>
      <c r="AU134" s="31">
        <f t="shared" si="78"/>
        <v>0.18233447346009332</v>
      </c>
      <c r="AV134" s="31">
        <f t="shared" si="81"/>
        <v>0.12397940805764425</v>
      </c>
      <c r="AW134" s="31">
        <f t="shared" si="81"/>
        <v>9.9497751085976721E-2</v>
      </c>
      <c r="AX134" s="31">
        <f t="shared" si="81"/>
        <v>0.50927998829112109</v>
      </c>
      <c r="AY134" s="31">
        <f t="shared" si="81"/>
        <v>4.4470819196928815E-2</v>
      </c>
      <c r="AZ134" s="31">
        <f t="shared" si="82"/>
        <v>4.043755990823588E-2</v>
      </c>
      <c r="BA134" s="31">
        <f t="shared" si="79"/>
        <v>1.0000000000000002</v>
      </c>
      <c r="BB134" s="34">
        <f>AU134*'Propiedades físicas'!$C$4+'Diseño reactor'!AV134*'Propiedades físicas'!$C$5+'Diseño reactor'!AW134*'Propiedades físicas'!$C$8+'Diseño reactor'!AX134*'Propiedades físicas'!$C$9+'Diseño reactor'!AY134*'Propiedades físicas'!$C$7+'Diseño reactor'!AZ134*'Propiedades físicas'!$C$6</f>
        <v>885.42032688166944</v>
      </c>
      <c r="BC134" s="45">
        <f>AU134*'Propiedades físicas'!$L$4+'Diseño reactor'!AV134*'Propiedades físicas'!$L$5+'Diseño reactor'!AW134*'Propiedades físicas'!$L$8+AX134*'Propiedades físicas'!$L$9+'Diseño reactor'!AY134*'Propiedades físicas'!$L$7+'Diseño reactor'!AZ134*'Propiedades físicas'!$L$6</f>
        <v>1.7278530521651176</v>
      </c>
      <c r="BD134" s="29">
        <f t="shared" si="60"/>
        <v>8.3048876939847531</v>
      </c>
      <c r="BE134" s="58">
        <f t="shared" si="61"/>
        <v>50.061418539827521</v>
      </c>
      <c r="BF134" s="30">
        <f>AU134*'Propiedades físicas'!$I$4+'Diseño reactor'!AV134*'Propiedades físicas'!$I$5+'Diseño reactor'!AW134*'Propiedades físicas'!$I$8+'Diseño reactor'!AX134*'Propiedades físicas'!$I$9+'Diseño reactor'!AY134*'Propiedades físicas'!$I$7+'Diseño reactor'!AZ134*'Propiedades físicas'!$I$6</f>
        <v>1.5720207780724811E-2</v>
      </c>
      <c r="BG134" s="24">
        <f>AU134*'Propiedades físicas'!$O$4+'Diseño reactor'!AV134*'Propiedades físicas'!$O$5+'Diseño reactor'!AW134*'Propiedades físicas'!$O$8+'Diseño reactor'!AX134*'Propiedades físicas'!$O$9+'Diseño reactor'!AY134*'Propiedades físicas'!$O$7+'Diseño reactor'!AZ134*'Propiedades físicas'!$O$6</f>
        <v>0.14137335564887585</v>
      </c>
      <c r="BH134" s="54">
        <f t="shared" si="62"/>
        <v>52881.699688783519</v>
      </c>
      <c r="BI134" s="34">
        <f t="shared" si="80"/>
        <v>192.13103395562766</v>
      </c>
      <c r="BJ134" s="27">
        <f t="shared" si="63"/>
        <v>5040.3550880907351</v>
      </c>
      <c r="BK134" s="34">
        <f t="shared" si="64"/>
        <v>548.13224035790188</v>
      </c>
      <c r="BL134" s="27">
        <f t="shared" si="65"/>
        <v>104.94287669528953</v>
      </c>
      <c r="BM134" s="34">
        <f t="shared" si="66"/>
        <v>1.1054421768707483</v>
      </c>
      <c r="BN134" s="45">
        <f t="shared" si="67"/>
        <v>112.80902129912462</v>
      </c>
      <c r="BO134" s="45">
        <f t="shared" si="68"/>
        <v>34.081128705471897</v>
      </c>
      <c r="BP134" s="66">
        <f t="shared" si="69"/>
        <v>6.7644108935982654</v>
      </c>
    </row>
    <row r="135" spans="8:68">
      <c r="H135" s="68">
        <v>130</v>
      </c>
      <c r="I135" s="31">
        <f>('Propiedades físicas'!$C$10*'Diseño reactor'!H135)/1000</f>
        <v>113.78188660797672</v>
      </c>
      <c r="J135" s="31">
        <f t="shared" si="48"/>
        <v>4.0076677720338658</v>
      </c>
      <c r="K135" s="31">
        <f>(I135*1000)/'Propiedades físicas'!$F$10</f>
        <v>743.24219989906601</v>
      </c>
      <c r="L135" s="31">
        <f t="shared" si="49"/>
        <v>106.17745712843799</v>
      </c>
      <c r="M135" s="31">
        <f t="shared" si="50"/>
        <v>637.06474277062796</v>
      </c>
      <c r="N135" s="31">
        <f t="shared" si="51"/>
        <v>0.81674967021875378</v>
      </c>
      <c r="O135" s="32">
        <f t="shared" si="52"/>
        <v>4.9004980213125231</v>
      </c>
      <c r="P135" s="33">
        <f t="shared" si="53"/>
        <v>0.18256949825096175</v>
      </c>
      <c r="Q135" s="31">
        <f t="shared" si="54"/>
        <v>3.3915480188383582</v>
      </c>
      <c r="R135" s="31">
        <f t="shared" si="55"/>
        <v>0.14175941542266923</v>
      </c>
      <c r="S135" s="31">
        <f t="shared" si="56"/>
        <v>1.5089500024741638</v>
      </c>
      <c r="T135" s="31">
        <f t="shared" si="57"/>
        <v>0.11007168258387354</v>
      </c>
      <c r="U135" s="31">
        <f t="shared" si="58"/>
        <v>0.38234907396124912</v>
      </c>
      <c r="V135" s="47">
        <f t="shared" si="70"/>
        <v>1.8079697885046699E-4</v>
      </c>
      <c r="W135" s="31">
        <f t="shared" si="59"/>
        <v>0.77646823144469301</v>
      </c>
      <c r="X135" s="34">
        <f>(S135*H135*'Propiedades físicas'!$F$5*60*24*365)/(1000000)</f>
        <v>30360.898177913532</v>
      </c>
      <c r="Y135" s="34">
        <f>(U135*H135*'Propiedades físicas'!$F$7*60*24*365)/(1000000)</f>
        <v>2405.8648356347353</v>
      </c>
      <c r="Z135" s="31">
        <f t="shared" si="71"/>
        <v>23.734034772625026</v>
      </c>
      <c r="AA135" s="31">
        <f t="shared" si="72"/>
        <v>440.90124244898658</v>
      </c>
      <c r="AB135" s="31">
        <f t="shared" si="72"/>
        <v>18.428724004947</v>
      </c>
      <c r="AC135" s="31">
        <f t="shared" si="72"/>
        <v>196.16350032164129</v>
      </c>
      <c r="AD135" s="31">
        <f t="shared" si="72"/>
        <v>14.30931873590356</v>
      </c>
      <c r="AE135" s="31">
        <f t="shared" si="83"/>
        <v>49.705379614962382</v>
      </c>
      <c r="AF135" s="31">
        <f t="shared" si="73"/>
        <v>743.24219989906578</v>
      </c>
      <c r="AG135" s="31">
        <f t="shared" si="74"/>
        <v>3.1933109793615286E-2</v>
      </c>
      <c r="AH135" s="31">
        <f t="shared" si="75"/>
        <v>0.59321341348602397</v>
      </c>
      <c r="AI135" s="31">
        <f t="shared" si="75"/>
        <v>2.4795045285977663E-2</v>
      </c>
      <c r="AJ135" s="31">
        <f t="shared" si="75"/>
        <v>0.2639294436568333</v>
      </c>
      <c r="AK135" s="31">
        <f t="shared" si="75"/>
        <v>1.9252564961794155E-2</v>
      </c>
      <c r="AL135" s="31">
        <f t="shared" si="84"/>
        <v>6.6876422815755759E-2</v>
      </c>
      <c r="AM135" s="31">
        <f t="shared" si="76"/>
        <v>1.0000000000000002</v>
      </c>
      <c r="AN135" s="31">
        <f>(Z135*'Propiedades físicas'!$F$4)/1000</f>
        <v>20.871235498350995</v>
      </c>
      <c r="AO135" s="31">
        <f>(AA135*'Propiedades físicas'!$F$6)/1000</f>
        <v>14.12647580806553</v>
      </c>
      <c r="AP135" s="31">
        <f>(AB135*'Propiedades físicas'!$F$9)/1000</f>
        <v>11.36960127485205</v>
      </c>
      <c r="AQ135" s="31">
        <f>(AC135*'Propiedades físicas'!$F$5)/1000</f>
        <v>57.764265939713717</v>
      </c>
      <c r="AR135" s="31">
        <f>(AD135*'Propiedades físicas'!$F$8)/1000</f>
        <v>5.0729396782525278</v>
      </c>
      <c r="AS135" s="31">
        <f>(AE135*'Propiedades físicas'!$F$7)/1000</f>
        <v>4.5773684087418864</v>
      </c>
      <c r="AT135" s="31">
        <f t="shared" si="77"/>
        <v>113.7818866079767</v>
      </c>
      <c r="AU135" s="31">
        <f t="shared" si="78"/>
        <v>0.18343196901155806</v>
      </c>
      <c r="AV135" s="31">
        <f t="shared" si="81"/>
        <v>0.12415399523771994</v>
      </c>
      <c r="AW135" s="31">
        <f t="shared" si="81"/>
        <v>9.992452765372746E-2</v>
      </c>
      <c r="AX135" s="31">
        <f t="shared" si="81"/>
        <v>0.50767541004777239</v>
      </c>
      <c r="AY135" s="31">
        <f t="shared" si="81"/>
        <v>4.4584773811413389E-2</v>
      </c>
      <c r="AZ135" s="31">
        <f t="shared" si="82"/>
        <v>4.022932423780877E-2</v>
      </c>
      <c r="BA135" s="31">
        <f t="shared" si="79"/>
        <v>0.99999999999999989</v>
      </c>
      <c r="BB135" s="34">
        <f>AU135*'Propiedades físicas'!$C$4+'Diseño reactor'!AV135*'Propiedades físicas'!$C$5+'Diseño reactor'!AW135*'Propiedades físicas'!$C$8+'Diseño reactor'!AX135*'Propiedades físicas'!$C$9+'Diseño reactor'!AY135*'Propiedades físicas'!$C$7+'Diseño reactor'!AZ135*'Propiedades físicas'!$C$6</f>
        <v>885.37130884261262</v>
      </c>
      <c r="BC135" s="45">
        <f>AU135*'Propiedades físicas'!$L$4+'Diseño reactor'!AV135*'Propiedades físicas'!$L$5+'Diseño reactor'!AW135*'Propiedades físicas'!$L$8+AX135*'Propiedades físicas'!$L$9+'Diseño reactor'!AY135*'Propiedades físicas'!$L$7+'Diseño reactor'!AZ135*'Propiedades físicas'!$L$6</f>
        <v>1.7287057239389303</v>
      </c>
      <c r="BD135" s="29">
        <f t="shared" si="60"/>
        <v>8.2869771409196034</v>
      </c>
      <c r="BE135" s="58">
        <f t="shared" si="61"/>
        <v>50.026681952379242</v>
      </c>
      <c r="BF135" s="30">
        <f>AU135*'Propiedades físicas'!$I$4+'Diseño reactor'!AV135*'Propiedades físicas'!$I$5+'Diseño reactor'!AW135*'Propiedades físicas'!$I$8+'Diseño reactor'!AX135*'Propiedades físicas'!$I$9+'Diseño reactor'!AY135*'Propiedades físicas'!$I$7+'Diseño reactor'!AZ135*'Propiedades físicas'!$I$6</f>
        <v>1.5739925995469198E-2</v>
      </c>
      <c r="BG135" s="24">
        <f>AU135*'Propiedades físicas'!$O$4+'Diseño reactor'!AV135*'Propiedades físicas'!$O$5+'Diseño reactor'!AW135*'Propiedades físicas'!$O$8+'Diseño reactor'!AX135*'Propiedades físicas'!$O$9+'Diseño reactor'!AY135*'Propiedades físicas'!$O$7+'Diseño reactor'!AZ135*'Propiedades físicas'!$O$6</f>
        <v>0.14138256833356355</v>
      </c>
      <c r="BH135" s="54">
        <f t="shared" si="62"/>
        <v>52812.528130858111</v>
      </c>
      <c r="BI135" s="34">
        <f t="shared" si="80"/>
        <v>192.45441983022258</v>
      </c>
      <c r="BJ135" s="27">
        <f t="shared" si="63"/>
        <v>5038.7826394058311</v>
      </c>
      <c r="BK135" s="34">
        <f t="shared" si="64"/>
        <v>547.99694679520655</v>
      </c>
      <c r="BL135" s="27">
        <f t="shared" si="65"/>
        <v>104.93791649687552</v>
      </c>
      <c r="BM135" s="34">
        <f t="shared" si="66"/>
        <v>1.1054421768707483</v>
      </c>
      <c r="BN135" s="45">
        <f t="shared" si="67"/>
        <v>113.43466671523421</v>
      </c>
      <c r="BO135" s="45">
        <f t="shared" si="68"/>
        <v>34.245177192145476</v>
      </c>
      <c r="BP135" s="66">
        <f t="shared" si="69"/>
        <v>6.7640364068744905</v>
      </c>
    </row>
    <row r="136" spans="8:68">
      <c r="H136" s="68">
        <v>131</v>
      </c>
      <c r="I136" s="31">
        <f>('Propiedades físicas'!$C$10*'Diseño reactor'!H136)/1000</f>
        <v>114.65713188957655</v>
      </c>
      <c r="J136" s="31">
        <f t="shared" si="48"/>
        <v>3.9770748882778819</v>
      </c>
      <c r="K136" s="31">
        <f>(I136*1000)/'Propiedades físicas'!$F$10</f>
        <v>748.95944759059728</v>
      </c>
      <c r="L136" s="31">
        <f t="shared" si="49"/>
        <v>106.99420679865675</v>
      </c>
      <c r="M136" s="31">
        <f t="shared" si="50"/>
        <v>641.96524079194046</v>
      </c>
      <c r="N136" s="31">
        <f t="shared" si="51"/>
        <v>0.81674967021875378</v>
      </c>
      <c r="O136" s="32">
        <f t="shared" si="52"/>
        <v>4.9004980213125222</v>
      </c>
      <c r="P136" s="33">
        <f t="shared" si="53"/>
        <v>0.18365808349740262</v>
      </c>
      <c r="Q136" s="31">
        <f t="shared" si="54"/>
        <v>3.3962912127779319</v>
      </c>
      <c r="R136" s="31">
        <f t="shared" si="55"/>
        <v>0.14235988300360289</v>
      </c>
      <c r="S136" s="31">
        <f t="shared" si="56"/>
        <v>1.5042068085345903</v>
      </c>
      <c r="T136" s="31">
        <f t="shared" si="57"/>
        <v>0.11034818562225777</v>
      </c>
      <c r="U136" s="31">
        <f t="shared" si="58"/>
        <v>0.38038351809549054</v>
      </c>
      <c r="V136" s="47">
        <f t="shared" si="70"/>
        <v>1.8187499530810747E-4</v>
      </c>
      <c r="W136" s="31">
        <f t="shared" si="59"/>
        <v>0.77513540538288472</v>
      </c>
      <c r="X136" s="34">
        <f>(S136*H136*'Propiedades físicas'!$F$5*60*24*365)/(1000000)</f>
        <v>30498.273775501169</v>
      </c>
      <c r="Y136" s="34">
        <f>(U136*H136*'Propiedades físicas'!$F$7*60*24*365)/(1000000)</f>
        <v>2411.908433055788</v>
      </c>
      <c r="Z136" s="31">
        <f t="shared" si="71"/>
        <v>24.059208938159742</v>
      </c>
      <c r="AA136" s="31">
        <f t="shared" si="72"/>
        <v>444.91414887390908</v>
      </c>
      <c r="AB136" s="31">
        <f t="shared" si="72"/>
        <v>18.64914467347198</v>
      </c>
      <c r="AC136" s="31">
        <f t="shared" si="72"/>
        <v>197.05109191803132</v>
      </c>
      <c r="AD136" s="31">
        <f t="shared" si="72"/>
        <v>14.455612316515769</v>
      </c>
      <c r="AE136" s="31">
        <f t="shared" si="83"/>
        <v>49.830240870509257</v>
      </c>
      <c r="AF136" s="31">
        <f t="shared" si="73"/>
        <v>748.95944759059705</v>
      </c>
      <c r="AG136" s="31">
        <f t="shared" si="74"/>
        <v>3.2123513516730755E-2</v>
      </c>
      <c r="AH136" s="31">
        <f t="shared" si="75"/>
        <v>0.59404304239061023</v>
      </c>
      <c r="AI136" s="31">
        <f t="shared" si="75"/>
        <v>2.4900072672113676E-2</v>
      </c>
      <c r="AJ136" s="31">
        <f t="shared" si="75"/>
        <v>0.26309981475224697</v>
      </c>
      <c r="AK136" s="31">
        <f t="shared" si="75"/>
        <v>1.9300927924762123E-2</v>
      </c>
      <c r="AL136" s="31">
        <f t="shared" si="84"/>
        <v>6.653262874353634E-2</v>
      </c>
      <c r="AM136" s="31">
        <f t="shared" si="76"/>
        <v>1</v>
      </c>
      <c r="AN136" s="31">
        <f>(Z136*'Propiedades físicas'!$F$4)/1000</f>
        <v>21.157187156038916</v>
      </c>
      <c r="AO136" s="31">
        <f>(AA136*'Propiedades físicas'!$F$6)/1000</f>
        <v>14.255049329920046</v>
      </c>
      <c r="AP136" s="31">
        <f>(AB136*'Propiedades físicas'!$F$9)/1000</f>
        <v>11.505589806298536</v>
      </c>
      <c r="AQ136" s="31">
        <f>(AC136*'Propiedades físicas'!$F$5)/1000</f>
        <v>58.025635037102688</v>
      </c>
      <c r="AR136" s="31">
        <f>(AD136*'Propiedades físicas'!$F$8)/1000</f>
        <v>5.124803678451169</v>
      </c>
      <c r="AS136" s="31">
        <f>(AE136*'Propiedades físicas'!$F$7)/1000</f>
        <v>4.5888668817651981</v>
      </c>
      <c r="AT136" s="31">
        <f t="shared" si="77"/>
        <v>114.65713188957656</v>
      </c>
      <c r="AU136" s="31">
        <f t="shared" si="78"/>
        <v>0.18452569680894232</v>
      </c>
      <c r="AV136" s="31">
        <f t="shared" si="81"/>
        <v>0.12432762877453389</v>
      </c>
      <c r="AW136" s="31">
        <f t="shared" si="81"/>
        <v>0.1003477901172278</v>
      </c>
      <c r="AX136" s="31">
        <f t="shared" si="81"/>
        <v>0.5060795964527155</v>
      </c>
      <c r="AY136" s="31">
        <f t="shared" si="81"/>
        <v>4.4696771966934778E-2</v>
      </c>
      <c r="AZ136" s="31">
        <f t="shared" si="82"/>
        <v>4.0022515879645601E-2</v>
      </c>
      <c r="BA136" s="31">
        <f t="shared" si="79"/>
        <v>0.99999999999999989</v>
      </c>
      <c r="BB136" s="34">
        <f>AU136*'Propiedades físicas'!$C$4+'Diseño reactor'!AV136*'Propiedades físicas'!$C$5+'Diseño reactor'!AW136*'Propiedades físicas'!$C$8+'Diseño reactor'!AX136*'Propiedades físicas'!$C$9+'Diseño reactor'!AY136*'Propiedades físicas'!$C$7+'Diseño reactor'!AZ136*'Propiedades físicas'!$C$6</f>
        <v>885.3226125381201</v>
      </c>
      <c r="BC136" s="45">
        <f>AU136*'Propiedades físicas'!$L$4+'Diseño reactor'!AV136*'Propiedades físicas'!$L$5+'Diseño reactor'!AW136*'Propiedades físicas'!$L$8+AX136*'Propiedades físicas'!$L$9+'Diseño reactor'!AY136*'Propiedades físicas'!$L$7+'Diseño reactor'!AZ136*'Propiedades físicas'!$L$6</f>
        <v>1.7295556834554096</v>
      </c>
      <c r="BD136" s="29">
        <f t="shared" si="60"/>
        <v>8.2691416622660618</v>
      </c>
      <c r="BE136" s="58">
        <f t="shared" si="61"/>
        <v>49.992281482906954</v>
      </c>
      <c r="BF136" s="30">
        <f>AU136*'Propiedades físicas'!$I$4+'Diseño reactor'!AV136*'Propiedades físicas'!$I$5+'Diseño reactor'!AW136*'Propiedades físicas'!$I$8+'Diseño reactor'!AX136*'Propiedades físicas'!$I$9+'Diseño reactor'!AY136*'Propiedades físicas'!$I$7+'Diseño reactor'!AZ136*'Propiedades físicas'!$I$6</f>
        <v>1.5759520488375964E-2</v>
      </c>
      <c r="BG136" s="24">
        <f>AU136*'Propiedades físicas'!$O$4+'Diseño reactor'!AV136*'Propiedades físicas'!$O$5+'Diseño reactor'!AW136*'Propiedades físicas'!$O$8+'Diseño reactor'!AX136*'Propiedades físicas'!$O$9+'Diseño reactor'!AY136*'Propiedades físicas'!$O$7+'Diseño reactor'!AZ136*'Propiedades físicas'!$O$6</f>
        <v>0.14139187346643203</v>
      </c>
      <c r="BH136" s="54">
        <f t="shared" si="62"/>
        <v>52743.962902121399</v>
      </c>
      <c r="BI136" s="34">
        <f t="shared" si="80"/>
        <v>192.77605962038348</v>
      </c>
      <c r="BJ136" s="27">
        <f t="shared" si="63"/>
        <v>5037.2235758639226</v>
      </c>
      <c r="BK136" s="34">
        <f t="shared" si="64"/>
        <v>547.8634449697538</v>
      </c>
      <c r="BL136" s="27">
        <f t="shared" si="65"/>
        <v>104.93302004657367</v>
      </c>
      <c r="BM136" s="34">
        <f t="shared" si="66"/>
        <v>1.1054421768707483</v>
      </c>
      <c r="BN136" s="45">
        <f t="shared" si="67"/>
        <v>114.0624508103183</v>
      </c>
      <c r="BO136" s="45">
        <f t="shared" si="68"/>
        <v>34.408663664962297</v>
      </c>
      <c r="BP136" s="66">
        <f t="shared" si="69"/>
        <v>6.7636643781299641</v>
      </c>
    </row>
    <row r="137" spans="8:68">
      <c r="H137" s="68">
        <v>132</v>
      </c>
      <c r="I137" s="31">
        <f>('Propiedades físicas'!$C$10*'Diseño reactor'!H137)/1000</f>
        <v>115.53237717117636</v>
      </c>
      <c r="J137" s="31">
        <f t="shared" si="48"/>
        <v>3.9469455330636554</v>
      </c>
      <c r="K137" s="31">
        <f>(I137*1000)/'Propiedades físicas'!$F$10</f>
        <v>754.67669528212866</v>
      </c>
      <c r="L137" s="31">
        <f t="shared" si="49"/>
        <v>107.81095646887552</v>
      </c>
      <c r="M137" s="31">
        <f t="shared" si="50"/>
        <v>646.86573881325307</v>
      </c>
      <c r="N137" s="31">
        <f t="shared" si="51"/>
        <v>0.81674967021875389</v>
      </c>
      <c r="O137" s="32">
        <f t="shared" si="52"/>
        <v>4.9004980213125231</v>
      </c>
      <c r="P137" s="33">
        <f t="shared" si="53"/>
        <v>0.18474293798319985</v>
      </c>
      <c r="Q137" s="31">
        <f t="shared" si="54"/>
        <v>3.4010085509192725</v>
      </c>
      <c r="R137" s="31">
        <f t="shared" si="55"/>
        <v>0.14295540579414706</v>
      </c>
      <c r="S137" s="31">
        <f t="shared" si="56"/>
        <v>1.4994894703932502</v>
      </c>
      <c r="T137" s="31">
        <f t="shared" si="57"/>
        <v>0.11061991472511762</v>
      </c>
      <c r="U137" s="31">
        <f t="shared" si="58"/>
        <v>0.37843141171628936</v>
      </c>
      <c r="V137" s="47">
        <f t="shared" si="70"/>
        <v>1.8294931722608141E-4</v>
      </c>
      <c r="W137" s="31">
        <f t="shared" si="59"/>
        <v>0.77380714713515675</v>
      </c>
      <c r="X137" s="34">
        <f>(S137*H137*'Propiedades físicas'!$F$5*60*24*365)/(1000000)</f>
        <v>30634.709368642594</v>
      </c>
      <c r="Y137" s="34">
        <f>(U137*H137*'Propiedades físicas'!$F$7*60*24*365)/(1000000)</f>
        <v>2417.8476853506813</v>
      </c>
      <c r="Z137" s="31">
        <f t="shared" si="71"/>
        <v>24.386067813782379</v>
      </c>
      <c r="AA137" s="31">
        <f t="shared" si="72"/>
        <v>448.93312872134396</v>
      </c>
      <c r="AB137" s="31">
        <f t="shared" si="72"/>
        <v>18.870113564827413</v>
      </c>
      <c r="AC137" s="31">
        <f t="shared" si="72"/>
        <v>197.93261009190903</v>
      </c>
      <c r="AD137" s="31">
        <f t="shared" si="72"/>
        <v>14.601828743715526</v>
      </c>
      <c r="AE137" s="31">
        <f t="shared" si="83"/>
        <v>49.952946346550192</v>
      </c>
      <c r="AF137" s="31">
        <f t="shared" si="73"/>
        <v>754.67669528212855</v>
      </c>
      <c r="AG137" s="31">
        <f t="shared" si="74"/>
        <v>3.2313264694977611E-2</v>
      </c>
      <c r="AH137" s="31">
        <f t="shared" si="75"/>
        <v>0.5948681488746842</v>
      </c>
      <c r="AI137" s="31">
        <f t="shared" si="75"/>
        <v>2.5004235168243807E-2</v>
      </c>
      <c r="AJ137" s="31">
        <f t="shared" si="75"/>
        <v>0.26227470826817284</v>
      </c>
      <c r="AK137" s="31">
        <f t="shared" si="75"/>
        <v>1.93484558818353E-2</v>
      </c>
      <c r="AL137" s="31">
        <f t="shared" si="84"/>
        <v>6.6191187112086144E-2</v>
      </c>
      <c r="AM137" s="31">
        <f t="shared" si="76"/>
        <v>1</v>
      </c>
      <c r="AN137" s="31">
        <f>(Z137*'Propiedades físicas'!$F$4)/1000</f>
        <v>21.444620314083949</v>
      </c>
      <c r="AO137" s="31">
        <f>(AA137*'Propiedades físicas'!$F$6)/1000</f>
        <v>14.383817444231859</v>
      </c>
      <c r="AP137" s="31">
        <f>(AB137*'Propiedades físicas'!$F$9)/1000</f>
        <v>11.641916563820272</v>
      </c>
      <c r="AQ137" s="31">
        <f>(AC137*'Propiedades físicas'!$F$5)/1000</f>
        <v>58.285215693764457</v>
      </c>
      <c r="AR137" s="31">
        <f>(AD137*'Propiedades físicas'!$F$8)/1000</f>
        <v>5.1766403262220262</v>
      </c>
      <c r="AS137" s="31">
        <f>(AE137*'Propiedades físicas'!$F$7)/1000</f>
        <v>4.6001668290538076</v>
      </c>
      <c r="AT137" s="31">
        <f t="shared" si="77"/>
        <v>115.53237717117636</v>
      </c>
      <c r="AU137" s="31">
        <f t="shared" si="78"/>
        <v>0.18561567622131528</v>
      </c>
      <c r="AV137" s="31">
        <f t="shared" si="81"/>
        <v>0.12450031581121496</v>
      </c>
      <c r="AW137" s="31">
        <f t="shared" si="81"/>
        <v>0.10076756705673291</v>
      </c>
      <c r="AX137" s="31">
        <f t="shared" si="81"/>
        <v>0.50449248185560369</v>
      </c>
      <c r="AY137" s="31">
        <f t="shared" si="81"/>
        <v>4.4806836429515814E-2</v>
      </c>
      <c r="AZ137" s="31">
        <f t="shared" si="82"/>
        <v>3.9817122625617381E-2</v>
      </c>
      <c r="BA137" s="31">
        <f t="shared" si="79"/>
        <v>1</v>
      </c>
      <c r="BB137" s="34">
        <f>AU137*'Propiedades físicas'!$C$4+'Diseño reactor'!AV137*'Propiedades físicas'!$C$5+'Diseño reactor'!AW137*'Propiedades físicas'!$C$8+'Diseño reactor'!AX137*'Propiedades físicas'!$C$9+'Diseño reactor'!AY137*'Propiedades físicas'!$C$7+'Diseño reactor'!AZ137*'Propiedades físicas'!$C$6</f>
        <v>885.27423529402222</v>
      </c>
      <c r="BC137" s="45">
        <f>AU137*'Propiedades físicas'!$L$4+'Diseño reactor'!AV137*'Propiedades físicas'!$L$5+'Diseño reactor'!AW137*'Propiedades físicas'!$L$8+AX137*'Propiedades físicas'!$L$9+'Diseño reactor'!AY137*'Propiedades físicas'!$L$7+'Diseño reactor'!AZ137*'Propiedades físicas'!$L$6</f>
        <v>1.7304029419663658</v>
      </c>
      <c r="BD137" s="29">
        <f t="shared" si="60"/>
        <v>8.2513808054396875</v>
      </c>
      <c r="BE137" s="58">
        <f t="shared" si="61"/>
        <v>49.958210722246626</v>
      </c>
      <c r="BF137" s="30">
        <f>AU137*'Propiedades físicas'!$I$4+'Diseño reactor'!AV137*'Propiedades físicas'!$I$5+'Diseño reactor'!AW137*'Propiedades físicas'!$I$8+'Diseño reactor'!AX137*'Propiedades físicas'!$I$9+'Diseño reactor'!AY137*'Propiedades físicas'!$I$7+'Diseño reactor'!AZ137*'Propiedades físicas'!$I$6</f>
        <v>1.5778992252716763E-2</v>
      </c>
      <c r="BG137" s="24">
        <f>AU137*'Propiedades físicas'!$O$4+'Diseño reactor'!AV137*'Propiedades físicas'!$O$5+'Diseño reactor'!AW137*'Propiedades físicas'!$O$8+'Diseño reactor'!AX137*'Propiedades físicas'!$O$9+'Diseño reactor'!AY137*'Propiedades físicas'!$O$7+'Diseño reactor'!AZ137*'Propiedades físicas'!$O$6</f>
        <v>0.1414012696693013</v>
      </c>
      <c r="BH137" s="54">
        <f t="shared" si="62"/>
        <v>52675.996655873714</v>
      </c>
      <c r="BI137" s="34">
        <f t="shared" si="80"/>
        <v>193.095964974163</v>
      </c>
      <c r="BJ137" s="27">
        <f t="shared" si="63"/>
        <v>5035.6777458307406</v>
      </c>
      <c r="BK137" s="34">
        <f t="shared" si="64"/>
        <v>547.7317130045476</v>
      </c>
      <c r="BL137" s="27">
        <f t="shared" si="65"/>
        <v>104.92818661806064</v>
      </c>
      <c r="BM137" s="34">
        <f t="shared" si="66"/>
        <v>1.1054421768707483</v>
      </c>
      <c r="BN137" s="45">
        <f t="shared" si="67"/>
        <v>114.69236270804009</v>
      </c>
      <c r="BO137" s="45">
        <f t="shared" si="68"/>
        <v>34.571591005299013</v>
      </c>
      <c r="BP137" s="66">
        <f t="shared" si="69"/>
        <v>6.7632947869346385</v>
      </c>
    </row>
    <row r="138" spans="8:68">
      <c r="H138" s="68">
        <v>133</v>
      </c>
      <c r="I138" s="31">
        <f>('Propiedades físicas'!$C$10*'Diseño reactor'!H138)/1000</f>
        <v>116.40762245277618</v>
      </c>
      <c r="J138" s="31">
        <f t="shared" ref="J138:J201" si="85">$F$7/I138</f>
        <v>3.9172692508601696</v>
      </c>
      <c r="K138" s="31">
        <f>(I138*1000)/'Propiedades físicas'!$F$10</f>
        <v>760.39394297365982</v>
      </c>
      <c r="L138" s="31">
        <f t="shared" ref="L138:L201" si="86">K138*$I$5</f>
        <v>108.62770613909426</v>
      </c>
      <c r="M138" s="31">
        <f t="shared" ref="M138:M201" si="87">$I$6*K138</f>
        <v>651.76623683456558</v>
      </c>
      <c r="N138" s="31">
        <f t="shared" ref="N138:N201" si="88">L138/H138</f>
        <v>0.81674967021875378</v>
      </c>
      <c r="O138" s="32">
        <f t="shared" ref="O138:O201" si="89">M138/H138</f>
        <v>4.9004980213125231</v>
      </c>
      <c r="P138" s="33">
        <f t="shared" ref="P138:P201" si="90">(H138*$C$5*N138)/(H138*$C$5+$F$7*1000*$C$4)</f>
        <v>0.18582408085444033</v>
      </c>
      <c r="Q138" s="31">
        <f t="shared" ref="Q138:Q201" si="91">((H138^3)*($C$5^3)*O138+3*(H138^2)*($C$5^2)*O138*$F$7*1000*$C$4+3*H138*$C$5*O138*(($F$7*1000)^2)*($C$4^2)+O138*(($F$7*1000)^3)*($C$4^3)-3*N138*(($F$7*1000)^3)*($C$4^3)-3*(($F$7*1000)^2)*($C$4^2)*H138*$C$5*N138-$F$7*1000*$C$4*(H138^2)*($C$5^2)*N138)/(3*(($F$7*1000)^2)*($C$4^2)*H138*$C$5+(($F$7*1000)^3)*($C$4^3)+3*(H138^2)*($C$5^2)*$F$7*1000*$C$4+(H138^3)*($C$5^3))</f>
        <v>3.4057002265611085</v>
      </c>
      <c r="R138" s="31">
        <f t="shared" ref="R138:R201" si="92">($F$7*1000*$C$4*H138*$C$5*N138)/((H138^2)*($C$5^2)+2*$F$7*1000*$C$4*H138*$C$5+(($F$7*1000)^2)*($C$4^2))</f>
        <v>0.14354602396076677</v>
      </c>
      <c r="S138" s="31">
        <f t="shared" ref="S138:S201" si="93">(N138*$F$7*1000*$C$4*(3*(($F$7*1000)^2)*($C$4^2)+3*$F$7*1000*$C$4*H138*$C$5+(H138^2)*($C$5^2)))/(3*(($F$7*1000)^2)*($C$4^2)*H138*$C$5+(($F$7*1000)^3)*($C$4^3)+3*(H138^2)*($C$5^2)*$F$7*1000*$C$4+(H138^3)*($C$5^3))</f>
        <v>1.4947977947514137</v>
      </c>
      <c r="T138" s="31">
        <f t="shared" ref="T138:T201" si="94">((($F$7*1000)^2)*($C$4^2)*H138*$C$5*N138)/(3*(($F$7*1000)^2)*($C$4^2)*H138*$C$5+(($F$7*1000)^3)*($C$4^3)+3*(H138^2)*($C$5^2)*$F$7*1000*$C$4+(H138^3)*($C$5^3))</f>
        <v>0.11088692541999277</v>
      </c>
      <c r="U138" s="31">
        <f t="shared" ref="U138:U201" si="95">((($F$7*1000)^3)*($C$4^3)*N138)/(3*(($F$7*1000)^2)*($C$4^2)*H138*$C$5+(($F$7*1000)^3)*($C$4^3)+3*(H138^2)*($C$5^2)*$F$7*1000*$C$4+(H138^3)*($C$5^3))</f>
        <v>0.37649263998355387</v>
      </c>
      <c r="V138" s="47">
        <f t="shared" si="70"/>
        <v>1.840199635645914E-4</v>
      </c>
      <c r="W138" s="31">
        <f t="shared" ref="W138:W201" si="96">($F$7*1000*$C$4)/(H138*$C$5+$F$7*1000*$C$4)</f>
        <v>0.77248343325970337</v>
      </c>
      <c r="X138" s="34">
        <f>(S138*H138*'Propiedades físicas'!$F$5*60*24*365)/(1000000)</f>
        <v>30770.212983681151</v>
      </c>
      <c r="Y138" s="34">
        <f>(U138*H138*'Propiedades físicas'!$F$7*60*24*365)/(1000000)</f>
        <v>2423.6838061990129</v>
      </c>
      <c r="Z138" s="31">
        <f t="shared" si="71"/>
        <v>24.714602753640563</v>
      </c>
      <c r="AA138" s="31">
        <f t="shared" si="72"/>
        <v>452.95813013262745</v>
      </c>
      <c r="AB138" s="31">
        <f t="shared" si="72"/>
        <v>19.091621186781978</v>
      </c>
      <c r="AC138" s="31">
        <f t="shared" si="72"/>
        <v>198.80810670193802</v>
      </c>
      <c r="AD138" s="31">
        <f t="shared" ref="AD138:AD169" si="97">T138*$H138</f>
        <v>14.747961080859039</v>
      </c>
      <c r="AE138" s="31">
        <f t="shared" si="83"/>
        <v>50.073521117812668</v>
      </c>
      <c r="AF138" s="31">
        <f t="shared" si="73"/>
        <v>760.3939429736597</v>
      </c>
      <c r="AG138" s="31">
        <f t="shared" si="74"/>
        <v>3.2502366677185229E-2</v>
      </c>
      <c r="AH138" s="31">
        <f t="shared" si="75"/>
        <v>0.59568876674799875</v>
      </c>
      <c r="AI138" s="31">
        <f t="shared" si="75"/>
        <v>2.5107539799857821E-2</v>
      </c>
      <c r="AJ138" s="31">
        <f t="shared" si="75"/>
        <v>0.2614540903948584</v>
      </c>
      <c r="AK138" s="31">
        <f t="shared" ref="AK138:AL201" si="98">AD138/$AF138</f>
        <v>1.9395158545298819E-2</v>
      </c>
      <c r="AL138" s="31">
        <f t="shared" si="84"/>
        <v>6.5852077834801001E-2</v>
      </c>
      <c r="AM138" s="31">
        <f t="shared" si="76"/>
        <v>1</v>
      </c>
      <c r="AN138" s="31">
        <f>(Z138*'Propiedades físicas'!$F$4)/1000</f>
        <v>21.733527369496439</v>
      </c>
      <c r="AO138" s="31">
        <f>(AA138*'Propiedades físicas'!$F$6)/1000</f>
        <v>14.512778489449383</v>
      </c>
      <c r="AP138" s="31">
        <f>(AB138*'Propiedades físicas'!$F$9)/1000</f>
        <v>11.778575691185141</v>
      </c>
      <c r="AQ138" s="31">
        <f>(AC138*'Propiedades físicas'!$F$5)/1000</f>
        <v>58.543023180519697</v>
      </c>
      <c r="AR138" s="31">
        <f>(AD138*'Propiedades físicas'!$F$8)/1000</f>
        <v>5.2284471623861446</v>
      </c>
      <c r="AS138" s="31">
        <f>(AE138*'Propiedades físicas'!$F$7)/1000</f>
        <v>4.6112705597393688</v>
      </c>
      <c r="AT138" s="31">
        <f t="shared" si="77"/>
        <v>116.40762245277618</v>
      </c>
      <c r="AU138" s="31">
        <f t="shared" si="78"/>
        <v>0.18670192648521119</v>
      </c>
      <c r="AV138" s="31">
        <f t="shared" si="81"/>
        <v>0.12467206342382668</v>
      </c>
      <c r="AW138" s="31">
        <f t="shared" si="81"/>
        <v>0.10118388678510662</v>
      </c>
      <c r="AX138" s="31">
        <f t="shared" si="81"/>
        <v>0.50291400122246477</v>
      </c>
      <c r="AY138" s="31">
        <f t="shared" si="81"/>
        <v>4.4914989690706911E-2</v>
      </c>
      <c r="AZ138" s="31">
        <f t="shared" si="82"/>
        <v>3.9613132392683756E-2</v>
      </c>
      <c r="BA138" s="31">
        <f t="shared" si="79"/>
        <v>0.99999999999999989</v>
      </c>
      <c r="BB138" s="34">
        <f>AU138*'Propiedades físicas'!$C$4+'Diseño reactor'!AV138*'Propiedades físicas'!$C$5+'Diseño reactor'!AW138*'Propiedades físicas'!$C$8+'Diseño reactor'!AX138*'Propiedades físicas'!$C$9+'Diseño reactor'!AY138*'Propiedades físicas'!$C$7+'Diseño reactor'!AZ138*'Propiedades físicas'!$C$6</f>
        <v>885.22617446300296</v>
      </c>
      <c r="BC138" s="45">
        <f>AU138*'Propiedades físicas'!$L$4+'Diseño reactor'!AV138*'Propiedades físicas'!$L$5+'Diseño reactor'!AW138*'Propiedades físicas'!$L$8+AX138*'Propiedades físicas'!$L$9+'Diseño reactor'!AY138*'Propiedades físicas'!$L$7+'Diseño reactor'!AZ138*'Propiedades físicas'!$L$6</f>
        <v>1.7312475106758283</v>
      </c>
      <c r="BD138" s="29">
        <f t="shared" ref="BD138:BD201" si="99">((-$F$19)*V138*($F$7*1000))/(H138*(BB138/1000)*BC138)</f>
        <v>8.2336941212973187</v>
      </c>
      <c r="BE138" s="58">
        <f t="shared" ref="BE138:BE201" si="100">BD138+$F$20+((BP138*60)/(H138*(BB138/1000)*BC138))</f>
        <v>49.924463443985509</v>
      </c>
      <c r="BF138" s="30">
        <f>AU138*'Propiedades físicas'!$I$4+'Diseño reactor'!AV138*'Propiedades físicas'!$I$5+'Diseño reactor'!AW138*'Propiedades físicas'!$I$8+'Diseño reactor'!AX138*'Propiedades físicas'!$I$9+'Diseño reactor'!AY138*'Propiedades físicas'!$I$7+'Diseño reactor'!AZ138*'Propiedades físicas'!$I$6</f>
        <v>1.5798342272050927E-2</v>
      </c>
      <c r="BG138" s="24">
        <f>AU138*'Propiedades físicas'!$O$4+'Diseño reactor'!AV138*'Propiedades físicas'!$O$5+'Diseño reactor'!AW138*'Propiedades físicas'!$O$8+'Diseño reactor'!AX138*'Propiedades físicas'!$O$9+'Diseño reactor'!AY138*'Propiedades físicas'!$O$7+'Diseño reactor'!AZ138*'Propiedades físicas'!$O$6</f>
        <v>0.14141075558140456</v>
      </c>
      <c r="BH138" s="54">
        <f t="shared" ref="BH138:BH201" si="101">(BB138*($F$33^2)*$F$34)/BF138</f>
        <v>52608.622160775238</v>
      </c>
      <c r="BI138" s="34">
        <f t="shared" si="80"/>
        <v>193.41414745180455</v>
      </c>
      <c r="BJ138" s="27">
        <f t="shared" ref="BJ138:BJ201" si="102">$F$43*(BH138^$F$44)*(BI138^$F$45)</f>
        <v>5034.1449998754306</v>
      </c>
      <c r="BK138" s="34">
        <f t="shared" ref="BK138:BK201" si="103">(BJ138*BG138)/$F$16</f>
        <v>547.601729337488</v>
      </c>
      <c r="BL138" s="27">
        <f t="shared" ref="BL138:BL201" si="104">1/((1/BK138)+(1/$F$61))</f>
        <v>104.92341549438846</v>
      </c>
      <c r="BM138" s="34">
        <f t="shared" ref="BM138:BM201" si="105">($F$33*($F$34^2))/9.8</f>
        <v>1.1054421768707483</v>
      </c>
      <c r="BN138" s="45">
        <f t="shared" ref="BN138:BN201" si="106">((((H138/60)*(BB138/1000)*BC138*($F$20-$F$4)+(((-$F$19)*V138*($F$7*1000))/60)))/(-BL138*$F$46/1000))+$F$4</f>
        <v>115.3243916000429</v>
      </c>
      <c r="BO138" s="45">
        <f t="shared" ref="BO138:BO201" si="107">((-$F$19)*V138*($F$7*1000)/60)+BP138</f>
        <v>34.733962074881511</v>
      </c>
      <c r="BP138" s="66">
        <f t="shared" ref="BP138:BP201" si="108">($F$35*($F$33^5)*($F$34^3)*BB138)/1000</f>
        <v>6.7629276130636171</v>
      </c>
    </row>
    <row r="139" spans="8:68">
      <c r="H139" s="68">
        <v>134</v>
      </c>
      <c r="I139" s="31">
        <f>('Propiedades físicas'!$C$10*'Diseño reactor'!H139)/1000</f>
        <v>117.28286773437601</v>
      </c>
      <c r="J139" s="31">
        <f t="shared" si="85"/>
        <v>3.8880358982418097</v>
      </c>
      <c r="K139" s="31">
        <f>(I139*1000)/'Propiedades físicas'!$F$10</f>
        <v>766.11119066519109</v>
      </c>
      <c r="L139" s="31">
        <f t="shared" si="86"/>
        <v>109.44445580931301</v>
      </c>
      <c r="M139" s="31">
        <f t="shared" si="87"/>
        <v>656.66673485587808</v>
      </c>
      <c r="N139" s="31">
        <f t="shared" si="88"/>
        <v>0.81674967021875378</v>
      </c>
      <c r="O139" s="32">
        <f t="shared" si="89"/>
        <v>4.9004980213125231</v>
      </c>
      <c r="P139" s="33">
        <f t="shared" si="90"/>
        <v>0.18690153112642569</v>
      </c>
      <c r="Q139" s="31">
        <f t="shared" si="91"/>
        <v>3.4103664311906861</v>
      </c>
      <c r="R139" s="31">
        <f t="shared" si="92"/>
        <v>0.14413177729469628</v>
      </c>
      <c r="S139" s="31">
        <f t="shared" si="93"/>
        <v>1.4901315901218375</v>
      </c>
      <c r="T139" s="31">
        <f t="shared" si="94"/>
        <v>0.11114927256575444</v>
      </c>
      <c r="U139" s="31">
        <f t="shared" si="95"/>
        <v>0.37456708923187731</v>
      </c>
      <c r="V139" s="47">
        <f t="shared" ref="V139:V202" si="109">$C$4*P139/$C$5</f>
        <v>1.8508695315432445E-4</v>
      </c>
      <c r="W139" s="31">
        <f t="shared" si="96"/>
        <v>0.77116424047484822</v>
      </c>
      <c r="X139" s="34">
        <f>(S139*H139*'Propiedades físicas'!$F$5*60*24*365)/(1000000)</f>
        <v>30904.79256485973</v>
      </c>
      <c r="Y139" s="34">
        <f>(U139*H139*'Propiedades físicas'!$F$7*60*24*365)/(1000000)</f>
        <v>2429.4179946651157</v>
      </c>
      <c r="Z139" s="31">
        <f t="shared" ref="Z139:Z202" si="110">P139*$H139</f>
        <v>25.044805170941043</v>
      </c>
      <c r="AA139" s="31">
        <f t="shared" ref="AA139:AA170" si="111">Q139*$H139</f>
        <v>456.98910177955196</v>
      </c>
      <c r="AB139" s="31">
        <f t="shared" ref="AB139:AB170" si="112">R139*$H139</f>
        <v>19.313658157489304</v>
      </c>
      <c r="AC139" s="31">
        <f t="shared" ref="AC139:AC170" si="113">S139*$H139</f>
        <v>199.67763307632623</v>
      </c>
      <c r="AD139" s="31">
        <f t="shared" si="97"/>
        <v>14.894002523811094</v>
      </c>
      <c r="AE139" s="31">
        <f t="shared" si="83"/>
        <v>50.191989957071563</v>
      </c>
      <c r="AF139" s="31">
        <f t="shared" ref="AF139:AF202" si="114">Z139+AA139+AB139+AC139+AD139+AE139</f>
        <v>766.1111906651912</v>
      </c>
      <c r="AG139" s="31">
        <f t="shared" ref="AG139:AG202" si="115">Z139/AF139</f>
        <v>3.2690822789307378E-2</v>
      </c>
      <c r="AH139" s="31">
        <f t="shared" ref="AH139:AL202" si="116">AA139/$AF139</f>
        <v>0.59650492950346035</v>
      </c>
      <c r="AI139" s="31">
        <f t="shared" si="116"/>
        <v>2.5209993526814089E-2</v>
      </c>
      <c r="AJ139" s="31">
        <f t="shared" si="116"/>
        <v>0.2606379276393968</v>
      </c>
      <c r="AK139" s="31">
        <f t="shared" si="98"/>
        <v>1.9441045510481425E-2</v>
      </c>
      <c r="AL139" s="31">
        <f t="shared" si="84"/>
        <v>6.5515281030539926E-2</v>
      </c>
      <c r="AM139" s="31">
        <f t="shared" ref="AM139:AM202" si="117">AG139+AH139+AI139+AJ139+AK139+AL139</f>
        <v>1</v>
      </c>
      <c r="AN139" s="31">
        <f>(Z139*'Propiedades físicas'!$F$4)/1000</f>
        <v>22.023900771222134</v>
      </c>
      <c r="AO139" s="31">
        <f>(AA139*'Propiedades físicas'!$F$6)/1000</f>
        <v>14.641930821016844</v>
      </c>
      <c r="AP139" s="31">
        <f>(AB139*'Propiedades físicas'!$F$9)/1000</f>
        <v>11.915561400263025</v>
      </c>
      <c r="AQ139" s="31">
        <f>(AC139*'Propiedades físicas'!$F$5)/1000</f>
        <v>58.799072611985792</v>
      </c>
      <c r="AR139" s="31">
        <f>(AD139*'Propiedades físicas'!$F$8)/1000</f>
        <v>5.2802217747415074</v>
      </c>
      <c r="AS139" s="31">
        <f>(AE139*'Propiedades físicas'!$F$7)/1000</f>
        <v>4.6221803551467202</v>
      </c>
      <c r="AT139" s="31">
        <f t="shared" ref="AT139:AT202" si="118">AN139+AO139+AP139+AQ139+AR139+AS139</f>
        <v>117.28286773437603</v>
      </c>
      <c r="AU139" s="31">
        <f t="shared" ref="AU139:AU202" si="119">AN139/$AT139</f>
        <v>0.18778446670576124</v>
      </c>
      <c r="AV139" s="31">
        <f t="shared" si="81"/>
        <v>0.12484287862211986</v>
      </c>
      <c r="AW139" s="31">
        <f t="shared" si="81"/>
        <v>0.10159677735071727</v>
      </c>
      <c r="AX139" s="31">
        <f t="shared" si="81"/>
        <v>0.50134409012878844</v>
      </c>
      <c r="AY139" s="31">
        <f t="shared" ref="AY139:AZ202" si="120">AR139/$AT139</f>
        <v>4.5021253971212843E-2</v>
      </c>
      <c r="AZ139" s="31">
        <f t="shared" si="82"/>
        <v>3.9410533221400271E-2</v>
      </c>
      <c r="BA139" s="31">
        <f t="shared" ref="BA139:BA202" si="121">AU139+AV139+AW139+AX139+AY139+AZ139</f>
        <v>0.99999999999999989</v>
      </c>
      <c r="BB139" s="34">
        <f>AU139*'Propiedades físicas'!$C$4+'Diseño reactor'!AV139*'Propiedades físicas'!$C$5+'Diseño reactor'!AW139*'Propiedades físicas'!$C$8+'Diseño reactor'!AX139*'Propiedades físicas'!$C$9+'Diseño reactor'!AY139*'Propiedades físicas'!$C$7+'Diseño reactor'!AZ139*'Propiedades físicas'!$C$6</f>
        <v>885.17842742428525</v>
      </c>
      <c r="BC139" s="45">
        <f>AU139*'Propiedades físicas'!$L$4+'Diseño reactor'!AV139*'Propiedades físicas'!$L$5+'Diseño reactor'!AW139*'Propiedades físicas'!$L$8+AX139*'Propiedades físicas'!$L$9+'Diseño reactor'!AY139*'Propiedades físicas'!$L$7+'Diseño reactor'!AZ139*'Propiedades físicas'!$L$6</f>
        <v>1.732089400740114</v>
      </c>
      <c r="BD139" s="29">
        <f t="shared" si="99"/>
        <v>8.2160811641067522</v>
      </c>
      <c r="BE139" s="58">
        <f t="shared" si="100"/>
        <v>49.891033597739892</v>
      </c>
      <c r="BF139" s="30">
        <f>AU139*'Propiedades físicas'!$I$4+'Diseño reactor'!AV139*'Propiedades físicas'!$I$5+'Diseño reactor'!AW139*'Propiedades físicas'!$I$8+'Diseño reactor'!AX139*'Propiedades físicas'!$I$9+'Diseño reactor'!AY139*'Propiedades físicas'!$I$7+'Diseño reactor'!AZ139*'Propiedades físicas'!$I$6</f>
        <v>1.5817571520337345E-2</v>
      </c>
      <c r="BG139" s="24">
        <f>AU139*'Propiedades físicas'!$O$4+'Diseño reactor'!AV139*'Propiedades físicas'!$O$5+'Diseño reactor'!AW139*'Propiedades físicas'!$O$8+'Diseño reactor'!AX139*'Propiedades físicas'!$O$9+'Diseño reactor'!AY139*'Propiedades físicas'!$O$7+'Diseño reactor'!AZ139*'Propiedades físicas'!$O$6</f>
        <v>0.14142032985915617</v>
      </c>
      <c r="BH139" s="54">
        <f t="shared" si="101"/>
        <v>52541.8322986079</v>
      </c>
      <c r="BI139" s="34">
        <f t="shared" ref="BI139:BI202" si="122">(BC139*BF139)/(BG139/1000)</f>
        <v>193.7306185264224</v>
      </c>
      <c r="BJ139" s="27">
        <f t="shared" si="102"/>
        <v>5032.6251907310925</v>
      </c>
      <c r="BK139" s="34">
        <f t="shared" si="103"/>
        <v>547.47347271591525</v>
      </c>
      <c r="BL139" s="27">
        <f t="shared" si="104"/>
        <v>104.91870596784311</v>
      </c>
      <c r="BM139" s="34">
        <f t="shared" si="105"/>
        <v>1.1054421768707483</v>
      </c>
      <c r="BN139" s="45">
        <f t="shared" si="106"/>
        <v>115.95852674548962</v>
      </c>
      <c r="BO139" s="45">
        <f t="shared" si="107"/>
        <v>34.895779715952074</v>
      </c>
      <c r="BP139" s="66">
        <f t="shared" si="108"/>
        <v>6.762562836494757</v>
      </c>
    </row>
    <row r="140" spans="8:68">
      <c r="H140" s="68">
        <v>135</v>
      </c>
      <c r="I140" s="31">
        <f>('Propiedades físicas'!$C$10*'Diseño reactor'!H140)/1000</f>
        <v>118.15811301597583</v>
      </c>
      <c r="J140" s="31">
        <f t="shared" si="85"/>
        <v>3.8592356323289074</v>
      </c>
      <c r="K140" s="31">
        <f>(I140*1000)/'Propiedades físicas'!$F$10</f>
        <v>771.82843835672247</v>
      </c>
      <c r="L140" s="31">
        <f t="shared" si="86"/>
        <v>110.26120547953178</v>
      </c>
      <c r="M140" s="31">
        <f t="shared" si="87"/>
        <v>661.56723287719069</v>
      </c>
      <c r="N140" s="31">
        <f t="shared" si="88"/>
        <v>0.81674967021875389</v>
      </c>
      <c r="O140" s="32">
        <f t="shared" si="89"/>
        <v>4.900498021312524</v>
      </c>
      <c r="P140" s="33">
        <f t="shared" si="90"/>
        <v>0.18797530768478696</v>
      </c>
      <c r="Q140" s="31">
        <f t="shared" si="91"/>
        <v>3.4150073545040427</v>
      </c>
      <c r="R140" s="31">
        <f t="shared" si="92"/>
        <v>0.14471270521599566</v>
      </c>
      <c r="S140" s="31">
        <f t="shared" si="93"/>
        <v>1.4854906668084822</v>
      </c>
      <c r="T140" s="31">
        <f t="shared" si="94"/>
        <v>0.11140701036142794</v>
      </c>
      <c r="U140" s="31">
        <f t="shared" si="95"/>
        <v>0.37265464695654343</v>
      </c>
      <c r="V140" s="47">
        <f t="shared" si="109"/>
        <v>1.8615030469755603E-4</v>
      </c>
      <c r="W140" s="31">
        <f t="shared" si="96"/>
        <v>0.76984954565767916</v>
      </c>
      <c r="X140" s="34">
        <f>(S140*H140*'Propiedades físicas'!$F$5*60*24*365)/(1000000)</f>
        <v>31038.455975298839</v>
      </c>
      <c r="Y140" s="34">
        <f>(U140*H140*'Propiedades físicas'!$F$7*60*24*365)/(1000000)</f>
        <v>2435.0514353909125</v>
      </c>
      <c r="Z140" s="31">
        <f t="shared" si="110"/>
        <v>25.376666537446241</v>
      </c>
      <c r="AA140" s="31">
        <f t="shared" si="111"/>
        <v>461.02599285804575</v>
      </c>
      <c r="AB140" s="31">
        <f t="shared" si="112"/>
        <v>19.536215204159415</v>
      </c>
      <c r="AC140" s="31">
        <f t="shared" si="113"/>
        <v>200.54124001914511</v>
      </c>
      <c r="AD140" s="31">
        <f t="shared" si="97"/>
        <v>15.039946398792772</v>
      </c>
      <c r="AE140" s="31">
        <f t="shared" si="83"/>
        <v>50.308377339133365</v>
      </c>
      <c r="AF140" s="31">
        <f t="shared" si="114"/>
        <v>771.82843835672259</v>
      </c>
      <c r="AG140" s="31">
        <f t="shared" si="115"/>
        <v>3.2878636334617267E-2</v>
      </c>
      <c r="AH140" s="31">
        <f t="shared" si="116"/>
        <v>0.59731667032067737</v>
      </c>
      <c r="AI140" s="31">
        <f t="shared" si="116"/>
        <v>2.5311603244049158E-2</v>
      </c>
      <c r="AJ140" s="31">
        <f t="shared" si="116"/>
        <v>0.25982618682217984</v>
      </c>
      <c r="AK140" s="31">
        <f t="shared" si="98"/>
        <v>1.9486126257298685E-2</v>
      </c>
      <c r="AL140" s="31">
        <f t="shared" si="84"/>
        <v>6.5180777021177735E-2</v>
      </c>
      <c r="AM140" s="31">
        <f t="shared" si="117"/>
        <v>1</v>
      </c>
      <c r="AN140" s="31">
        <f>(Z140*'Propiedades físicas'!$F$4)/1000</f>
        <v>22.315733019699472</v>
      </c>
      <c r="AO140" s="31">
        <f>(AA140*'Propiedades físicas'!$F$6)/1000</f>
        <v>14.771272811171785</v>
      </c>
      <c r="AP140" s="31">
        <f>(AB140*'Propiedades físicas'!$F$9)/1000</f>
        <v>12.052867970206149</v>
      </c>
      <c r="AQ140" s="31">
        <f>(AC140*'Propiedades físicas'!$F$5)/1000</f>
        <v>59.053378948437668</v>
      </c>
      <c r="AR140" s="31">
        <f>(AD140*'Propiedades físicas'!$F$8)/1000</f>
        <v>5.3319617973000115</v>
      </c>
      <c r="AS140" s="31">
        <f>(AE140*'Propiedades físicas'!$F$7)/1000</f>
        <v>4.632898469160792</v>
      </c>
      <c r="AT140" s="31">
        <f t="shared" si="118"/>
        <v>118.15811301597587</v>
      </c>
      <c r="AU140" s="31">
        <f t="shared" si="119"/>
        <v>0.18886331585781346</v>
      </c>
      <c r="AV140" s="31">
        <f t="shared" ref="AV140:AZ203" si="123">AO140/$AT140</f>
        <v>0.12501276835027483</v>
      </c>
      <c r="AW140" s="31">
        <f t="shared" si="123"/>
        <v>0.10200626654029682</v>
      </c>
      <c r="AX140" s="31">
        <f t="shared" si="123"/>
        <v>0.49978268475270254</v>
      </c>
      <c r="AY140" s="31">
        <f t="shared" si="120"/>
        <v>4.5125651224466407E-2</v>
      </c>
      <c r="AZ140" s="31">
        <f t="shared" si="82"/>
        <v>3.9209313274445989E-2</v>
      </c>
      <c r="BA140" s="31">
        <f t="shared" si="121"/>
        <v>1</v>
      </c>
      <c r="BB140" s="34">
        <f>AU140*'Propiedades físicas'!$C$4+'Diseño reactor'!AV140*'Propiedades físicas'!$C$5+'Diseño reactor'!AW140*'Propiedades físicas'!$C$8+'Diseño reactor'!AX140*'Propiedades físicas'!$C$9+'Diseño reactor'!AY140*'Propiedades físicas'!$C$7+'Diseño reactor'!AZ140*'Propiedades físicas'!$C$6</f>
        <v>885.13099158331852</v>
      </c>
      <c r="BC140" s="45">
        <f>AU140*'Propiedades físicas'!$L$4+'Diseño reactor'!AV140*'Propiedades físicas'!$L$5+'Diseño reactor'!AW140*'Propiedades físicas'!$L$8+AX140*'Propiedades físicas'!$L$9+'Diseño reactor'!AY140*'Propiedades físicas'!$L$7+'Diseño reactor'!AZ140*'Propiedades físicas'!$L$6</f>
        <v>1.7329286232678958</v>
      </c>
      <c r="BD140" s="29">
        <f t="shared" si="99"/>
        <v>8.1985414915167372</v>
      </c>
      <c r="BE140" s="58">
        <f t="shared" si="100"/>
        <v>49.857915302730582</v>
      </c>
      <c r="BF140" s="30">
        <f>AU140*'Propiedades físicas'!$I$4+'Diseño reactor'!AV140*'Propiedades físicas'!$I$5+'Diseño reactor'!AW140*'Propiedades físicas'!$I$8+'Diseño reactor'!AX140*'Propiedades físicas'!$I$9+'Diseño reactor'!AY140*'Propiedades físicas'!$I$7+'Diseño reactor'!AZ140*'Propiedades físicas'!$I$6</f>
        <v>1.5836680962044773E-2</v>
      </c>
      <c r="BG140" s="24">
        <f>AU140*'Propiedades físicas'!$O$4+'Diseño reactor'!AV140*'Propiedades físicas'!$O$5+'Diseño reactor'!AW140*'Propiedades físicas'!$O$8+'Diseño reactor'!AX140*'Propiedades físicas'!$O$9+'Diseño reactor'!AY140*'Propiedades físicas'!$O$7+'Diseño reactor'!AZ140*'Propiedades físicas'!$O$6</f>
        <v>0.14142999117592286</v>
      </c>
      <c r="BH140" s="54">
        <f t="shared" si="101"/>
        <v>52475.620062089183</v>
      </c>
      <c r="BI140" s="34">
        <f t="shared" si="122"/>
        <v>194.04538958467529</v>
      </c>
      <c r="BJ140" s="27">
        <f t="shared" si="102"/>
        <v>5031.1181732560945</v>
      </c>
      <c r="BK140" s="34">
        <f t="shared" si="103"/>
        <v>547.34692219125736</v>
      </c>
      <c r="BL140" s="27">
        <f t="shared" si="104"/>
        <v>104.91405733980525</v>
      </c>
      <c r="BM140" s="34">
        <f t="shared" si="105"/>
        <v>1.1054421768707483</v>
      </c>
      <c r="BN140" s="45">
        <f t="shared" si="106"/>
        <v>116.59475747060365</v>
      </c>
      <c r="BO140" s="45">
        <f t="shared" si="107"/>
        <v>35.057046751434797</v>
      </c>
      <c r="BP140" s="66">
        <f t="shared" si="108"/>
        <v>6.7622004374062783</v>
      </c>
    </row>
    <row r="141" spans="8:68">
      <c r="H141" s="68">
        <v>136</v>
      </c>
      <c r="I141" s="31">
        <f>('Propiedades físicas'!$C$10*'Diseño reactor'!H141)/1000</f>
        <v>119.03335829757565</v>
      </c>
      <c r="J141" s="31">
        <f t="shared" si="85"/>
        <v>3.8308588997382538</v>
      </c>
      <c r="K141" s="31">
        <f>(I141*1000)/'Propiedades físicas'!$F$10</f>
        <v>777.54568604825363</v>
      </c>
      <c r="L141" s="31">
        <f t="shared" si="86"/>
        <v>111.07795514975051</v>
      </c>
      <c r="M141" s="31">
        <f t="shared" si="87"/>
        <v>666.46773089850308</v>
      </c>
      <c r="N141" s="31">
        <f t="shared" si="88"/>
        <v>0.81674967021875378</v>
      </c>
      <c r="O141" s="32">
        <f t="shared" si="89"/>
        <v>4.9004980213125222</v>
      </c>
      <c r="P141" s="33">
        <f t="shared" si="90"/>
        <v>0.18904542928658796</v>
      </c>
      <c r="Q141" s="31">
        <f t="shared" si="91"/>
        <v>3.4196231844260256</v>
      </c>
      <c r="R141" s="31">
        <f t="shared" si="92"/>
        <v>0.14528884677755749</v>
      </c>
      <c r="S141" s="31">
        <f t="shared" si="93"/>
        <v>1.4808748368864959</v>
      </c>
      <c r="T141" s="31">
        <f t="shared" si="94"/>
        <v>0.11166019235488688</v>
      </c>
      <c r="U141" s="31">
        <f t="shared" si="95"/>
        <v>0.37075520179972149</v>
      </c>
      <c r="V141" s="47">
        <f t="shared" si="109"/>
        <v>1.8721003676924248E-4</v>
      </c>
      <c r="W141" s="31">
        <f t="shared" si="96"/>
        <v>0.76853932584269669</v>
      </c>
      <c r="X141" s="34">
        <f>(S141*H141*'Propiedades físicas'!$F$5*60*24*365)/(1000000)</f>
        <v>31171.210997961392</v>
      </c>
      <c r="Y141" s="34">
        <f>(U141*H141*'Propiedades físicas'!$F$7*60*24*365)/(1000000)</f>
        <v>2440.5852987859289</v>
      </c>
      <c r="Z141" s="31">
        <f t="shared" si="110"/>
        <v>25.710178382975961</v>
      </c>
      <c r="AA141" s="31">
        <f t="shared" si="111"/>
        <v>465.06875308193946</v>
      </c>
      <c r="AB141" s="31">
        <f t="shared" si="112"/>
        <v>19.759283161747817</v>
      </c>
      <c r="AC141" s="31">
        <f t="shared" si="113"/>
        <v>201.39897781656344</v>
      </c>
      <c r="AD141" s="31">
        <f t="shared" si="97"/>
        <v>15.185786160264614</v>
      </c>
      <c r="AE141" s="31">
        <f t="shared" si="83"/>
        <v>50.422707444762125</v>
      </c>
      <c r="AF141" s="31">
        <f t="shared" si="114"/>
        <v>777.5456860482534</v>
      </c>
      <c r="AG141" s="31">
        <f t="shared" si="115"/>
        <v>3.3065810593900492E-2</v>
      </c>
      <c r="AH141" s="31">
        <f t="shared" si="116"/>
        <v>0.59812402206946069</v>
      </c>
      <c r="AI141" s="31">
        <f t="shared" si="116"/>
        <v>2.5412375782278576E-2</v>
      </c>
      <c r="AJ141" s="31">
        <f t="shared" si="116"/>
        <v>0.25901883507339646</v>
      </c>
      <c r="AK141" s="31">
        <f t="shared" si="98"/>
        <v>1.9530410151773647E-2</v>
      </c>
      <c r="AL141" s="31">
        <f t="shared" si="84"/>
        <v>6.4848546329190182E-2</v>
      </c>
      <c r="AM141" s="31">
        <f t="shared" si="117"/>
        <v>1</v>
      </c>
      <c r="AN141" s="31">
        <f>(Z141*'Propiedades físicas'!$F$4)/1000</f>
        <v>22.6090166664214</v>
      </c>
      <c r="AO141" s="31">
        <f>(AA141*'Propiedades físicas'!$F$6)/1000</f>
        <v>14.900802848745339</v>
      </c>
      <c r="AP141" s="31">
        <f>(AB141*'Propiedades físicas'!$F$9)/1000</f>
        <v>12.190489746640315</v>
      </c>
      <c r="AQ141" s="31">
        <f>(AC141*'Propiedades físicas'!$F$5)/1000</f>
        <v>59.305956997643442</v>
      </c>
      <c r="AR141" s="31">
        <f>(AD141*'Propiedades físicas'!$F$8)/1000</f>
        <v>5.3836649095370097</v>
      </c>
      <c r="AS141" s="31">
        <f>(AE141*'Propiedades físicas'!$F$7)/1000</f>
        <v>4.6434271285881445</v>
      </c>
      <c r="AT141" s="31">
        <f t="shared" si="118"/>
        <v>119.03335829757565</v>
      </c>
      <c r="AU141" s="31">
        <f t="shared" si="119"/>
        <v>0.18993849278704153</v>
      </c>
      <c r="AV141" s="31">
        <f t="shared" si="123"/>
        <v>0.12518173948763422</v>
      </c>
      <c r="AW141" s="31">
        <f t="shared" si="123"/>
        <v>0.10241238188176531</v>
      </c>
      <c r="AX141" s="31">
        <f t="shared" si="123"/>
        <v>0.49822972186823805</v>
      </c>
      <c r="AY141" s="31">
        <f t="shared" si="120"/>
        <v>4.522820314014999E-2</v>
      </c>
      <c r="AZ141" s="31">
        <f t="shared" si="82"/>
        <v>3.9009460835170921E-2</v>
      </c>
      <c r="BA141" s="31">
        <f t="shared" si="121"/>
        <v>1</v>
      </c>
      <c r="BB141" s="34">
        <f>AU141*'Propiedades físicas'!$C$4+'Diseño reactor'!AV141*'Propiedades físicas'!$C$5+'Diseño reactor'!AW141*'Propiedades físicas'!$C$8+'Diseño reactor'!AX141*'Propiedades físicas'!$C$9+'Diseño reactor'!AY141*'Propiedades físicas'!$C$7+'Diseño reactor'!AZ141*'Propiedades físicas'!$C$6</f>
        <v>885.08386437147215</v>
      </c>
      <c r="BC141" s="45">
        <f>AU141*'Propiedades físicas'!$L$4+'Diseño reactor'!AV141*'Propiedades físicas'!$L$5+'Diseño reactor'!AW141*'Propiedades físicas'!$L$8+AX141*'Propiedades físicas'!$L$9+'Diseño reactor'!AY141*'Propiedades físicas'!$L$7+'Diseño reactor'!AZ141*'Propiedades físicas'!$L$6</f>
        <v>1.733765189320277</v>
      </c>
      <c r="BD141" s="29">
        <f t="shared" si="99"/>
        <v>8.1810746645272161</v>
      </c>
      <c r="BE141" s="58">
        <f t="shared" si="100"/>
        <v>49.82510284164087</v>
      </c>
      <c r="BF141" s="30">
        <f>AU141*'Propiedades físicas'!$I$4+'Diseño reactor'!AV141*'Propiedades físicas'!$I$5+'Diseño reactor'!AW141*'Propiedades físicas'!$I$8+'Diseño reactor'!AX141*'Propiedades físicas'!$I$9+'Diseño reactor'!AY141*'Propiedades físicas'!$I$7+'Diseño reactor'!AZ141*'Propiedades físicas'!$I$6</f>
        <v>1.5855671552260732E-2</v>
      </c>
      <c r="BG141" s="24">
        <f>AU141*'Propiedades físicas'!$O$4+'Diseño reactor'!AV141*'Propiedades físicas'!$O$5+'Diseño reactor'!AW141*'Propiedades físicas'!$O$8+'Diseño reactor'!AX141*'Propiedades físicas'!$O$9+'Diseño reactor'!AY141*'Propiedades físicas'!$O$7+'Diseño reactor'!AZ141*'Propiedades físicas'!$O$6</f>
        <v>0.14143973822179801</v>
      </c>
      <c r="BH141" s="54">
        <f t="shared" si="101"/>
        <v>52409.978552736276</v>
      </c>
      <c r="BI141" s="34">
        <f t="shared" si="122"/>
        <v>194.35847192743768</v>
      </c>
      <c r="BJ141" s="27">
        <f t="shared" si="102"/>
        <v>5029.6238043962785</v>
      </c>
      <c r="BK141" s="34">
        <f t="shared" si="103"/>
        <v>547.2220571137949</v>
      </c>
      <c r="BL141" s="27">
        <f t="shared" si="104"/>
        <v>104.90946892061368</v>
      </c>
      <c r="BM141" s="34">
        <f t="shared" si="105"/>
        <v>1.1054421768707483</v>
      </c>
      <c r="BN141" s="45">
        <f t="shared" si="106"/>
        <v>117.23307316821347</v>
      </c>
      <c r="BO141" s="45">
        <f t="shared" si="107"/>
        <v>35.217765985099284</v>
      </c>
      <c r="BP141" s="66">
        <f t="shared" si="108"/>
        <v>6.7618403961744251</v>
      </c>
    </row>
    <row r="142" spans="8:68">
      <c r="H142" s="68">
        <v>137</v>
      </c>
      <c r="I142" s="31">
        <f>('Propiedades físicas'!$C$10*'Diseño reactor'!H142)/1000</f>
        <v>119.90860357917546</v>
      </c>
      <c r="J142" s="31">
        <f t="shared" si="85"/>
        <v>3.8028964260175369</v>
      </c>
      <c r="K142" s="31">
        <f>(I142*1000)/'Propiedades físicas'!$F$10</f>
        <v>783.26293373978501</v>
      </c>
      <c r="L142" s="31">
        <f t="shared" si="86"/>
        <v>111.89470481996928</v>
      </c>
      <c r="M142" s="31">
        <f t="shared" si="87"/>
        <v>671.36822891981569</v>
      </c>
      <c r="N142" s="31">
        <f t="shared" si="88"/>
        <v>0.81674967021875389</v>
      </c>
      <c r="O142" s="32">
        <f t="shared" si="89"/>
        <v>4.9004980213125231</v>
      </c>
      <c r="P142" s="33">
        <f t="shared" si="90"/>
        <v>0.19011191456141791</v>
      </c>
      <c r="Q142" s="31">
        <f t="shared" si="91"/>
        <v>3.4242141071300645</v>
      </c>
      <c r="R142" s="31">
        <f t="shared" si="92"/>
        <v>0.14586024066906403</v>
      </c>
      <c r="S142" s="31">
        <f t="shared" si="93"/>
        <v>1.4762839141824586</v>
      </c>
      <c r="T142" s="31">
        <f t="shared" si="94"/>
        <v>0.11190887145142117</v>
      </c>
      <c r="U142" s="31">
        <f t="shared" si="95"/>
        <v>0.36886864353685084</v>
      </c>
      <c r="V142" s="47">
        <f t="shared" si="109"/>
        <v>1.8826616781810319E-4</v>
      </c>
      <c r="W142" s="31">
        <f t="shared" si="96"/>
        <v>0.76723355822047745</v>
      </c>
      <c r="X142" s="34">
        <f>(S142*H142*'Propiedades físicas'!$F$5*60*24*365)/(1000000)</f>
        <v>31303.065336604526</v>
      </c>
      <c r="Y142" s="34">
        <f>(U142*H142*'Propiedades físicas'!$F$7*60*24*365)/(1000000)</f>
        <v>2446.0207412145787</v>
      </c>
      <c r="Z142" s="31">
        <f t="shared" si="110"/>
        <v>26.045332294914253</v>
      </c>
      <c r="AA142" s="31">
        <f t="shared" si="111"/>
        <v>469.11733267681882</v>
      </c>
      <c r="AB142" s="31">
        <f t="shared" si="112"/>
        <v>19.982852971661771</v>
      </c>
      <c r="AC142" s="31">
        <f t="shared" si="113"/>
        <v>202.25089624299684</v>
      </c>
      <c r="AD142" s="31">
        <f t="shared" si="97"/>
        <v>15.3315153888447</v>
      </c>
      <c r="AE142" s="31">
        <f t="shared" si="83"/>
        <v>50.535004164548567</v>
      </c>
      <c r="AF142" s="31">
        <f t="shared" si="114"/>
        <v>783.26293373978501</v>
      </c>
      <c r="AG142" s="31">
        <f t="shared" si="115"/>
        <v>3.3252348825646094E-2</v>
      </c>
      <c r="AH142" s="31">
        <f t="shared" si="116"/>
        <v>0.59892701731328013</v>
      </c>
      <c r="AI142" s="31">
        <f t="shared" si="116"/>
        <v>2.5512317908688961E-2</v>
      </c>
      <c r="AJ142" s="31">
        <f t="shared" si="116"/>
        <v>0.25821583982957691</v>
      </c>
      <c r="AK142" s="31">
        <f t="shared" si="98"/>
        <v>1.9573906447535438E-2</v>
      </c>
      <c r="AL142" s="31">
        <f t="shared" si="84"/>
        <v>6.4518569675272378E-2</v>
      </c>
      <c r="AM142" s="31">
        <f t="shared" si="117"/>
        <v>0.99999999999999989</v>
      </c>
      <c r="AN142" s="31">
        <f>(Z142*'Propiedades físicas'!$F$4)/1000</f>
        <v>22.903744313501694</v>
      </c>
      <c r="AO142" s="31">
        <f>(AA142*'Propiedades físicas'!$F$6)/1000</f>
        <v>15.030519338965274</v>
      </c>
      <c r="AP142" s="31">
        <f>(AB142*'Propiedades físicas'!$F$9)/1000</f>
        <v>12.328421140866729</v>
      </c>
      <c r="AQ142" s="31">
        <f>(AC142*'Propiedades físicas'!$F$5)/1000</f>
        <v>59.556821416675291</v>
      </c>
      <c r="AR142" s="31">
        <f>(AD142*'Propiedades físicas'!$F$8)/1000</f>
        <v>5.4353288356532214</v>
      </c>
      <c r="AS142" s="31">
        <f>(AE142*'Propiedades físicas'!$F$7)/1000</f>
        <v>4.6537685335132775</v>
      </c>
      <c r="AT142" s="31">
        <f t="shared" si="118"/>
        <v>119.90860357917549</v>
      </c>
      <c r="AU142" s="31">
        <f t="shared" si="119"/>
        <v>0.19101001621104177</v>
      </c>
      <c r="AV142" s="31">
        <f t="shared" si="123"/>
        <v>0.12534979884942654</v>
      </c>
      <c r="AW142" s="31">
        <f t="shared" si="123"/>
        <v>0.10281515064701999</v>
      </c>
      <c r="AX142" s="31">
        <f t="shared" si="123"/>
        <v>0.49668513883868226</v>
      </c>
      <c r="AY142" s="31">
        <f t="shared" si="120"/>
        <v>4.5328931147665986E-2</v>
      </c>
      <c r="AZ142" s="31">
        <f t="shared" si="82"/>
        <v>3.8810964306163404E-2</v>
      </c>
      <c r="BA142" s="31">
        <f t="shared" si="121"/>
        <v>0.99999999999999989</v>
      </c>
      <c r="BB142" s="34">
        <f>AU142*'Propiedades físicas'!$C$4+'Diseño reactor'!AV142*'Propiedades físicas'!$C$5+'Diseño reactor'!AW142*'Propiedades físicas'!$C$8+'Diseño reactor'!AX142*'Propiedades físicas'!$C$9+'Diseño reactor'!AY142*'Propiedades físicas'!$C$7+'Diseño reactor'!AZ142*'Propiedades físicas'!$C$6</f>
        <v>885.03704324573152</v>
      </c>
      <c r="BC142" s="45">
        <f>AU142*'Propiedades físicas'!$L$4+'Diseño reactor'!AV142*'Propiedades físicas'!$L$5+'Diseño reactor'!AW142*'Propiedades físicas'!$L$8+AX142*'Propiedades físicas'!$L$9+'Diseño reactor'!AY142*'Propiedades físicas'!$L$7+'Diseño reactor'!AZ142*'Propiedades físicas'!$L$6</f>
        <v>1.7345991099108711</v>
      </c>
      <c r="BD142" s="29">
        <f t="shared" si="99"/>
        <v>8.1636802474598973</v>
      </c>
      <c r="BE142" s="58">
        <f t="shared" si="100"/>
        <v>49.792590654742355</v>
      </c>
      <c r="BF142" s="30">
        <f>AU142*'Propiedades físicas'!$I$4+'Diseño reactor'!AV142*'Propiedades físicas'!$I$5+'Diseño reactor'!AW142*'Propiedades físicas'!$I$8+'Diseño reactor'!AX142*'Propiedades físicas'!$I$9+'Diseño reactor'!AY142*'Propiedades físicas'!$I$7+'Diseño reactor'!AZ142*'Propiedades físicas'!$I$6</f>
        <v>1.5874544236798967E-2</v>
      </c>
      <c r="BG142" s="24">
        <f>AU142*'Propiedades físicas'!$O$4+'Diseño reactor'!AV142*'Propiedades físicas'!$O$5+'Diseño reactor'!AW142*'Propiedades físicas'!$O$8+'Diseño reactor'!AX142*'Propiedades físicas'!$O$9+'Diseño reactor'!AY142*'Propiedades físicas'!$O$7+'Diseño reactor'!AZ142*'Propiedades físicas'!$O$6</f>
        <v>0.14144956970337982</v>
      </c>
      <c r="BH142" s="54">
        <f t="shared" si="101"/>
        <v>52344.900978779231</v>
      </c>
      <c r="BI142" s="34">
        <f t="shared" si="122"/>
        <v>194.6698767704649</v>
      </c>
      <c r="BJ142" s="27">
        <f t="shared" si="102"/>
        <v>5028.1419431478944</v>
      </c>
      <c r="BK142" s="34">
        <f t="shared" si="103"/>
        <v>547.09885712752748</v>
      </c>
      <c r="BL142" s="27">
        <f t="shared" si="104"/>
        <v>104.9049400294309</v>
      </c>
      <c r="BM142" s="34">
        <f t="shared" si="105"/>
        <v>1.1054421768707483</v>
      </c>
      <c r="BN142" s="45">
        <f t="shared" si="106"/>
        <v>117.87346329729924</v>
      </c>
      <c r="BO142" s="45">
        <f t="shared" si="107"/>
        <v>35.377940201722829</v>
      </c>
      <c r="BP142" s="66">
        <f t="shared" si="108"/>
        <v>6.7614826933711401</v>
      </c>
    </row>
    <row r="143" spans="8:68">
      <c r="H143" s="68">
        <v>138</v>
      </c>
      <c r="I143" s="31">
        <f>('Propiedades físicas'!$C$10*'Diseño reactor'!H143)/1000</f>
        <v>120.78384886077529</v>
      </c>
      <c r="J143" s="31">
        <f t="shared" si="85"/>
        <v>3.7753392055391486</v>
      </c>
      <c r="K143" s="31">
        <f>(I143*1000)/'Propiedades físicas'!$F$10</f>
        <v>788.98018143131628</v>
      </c>
      <c r="L143" s="31">
        <f t="shared" si="86"/>
        <v>112.71145449018803</v>
      </c>
      <c r="M143" s="31">
        <f t="shared" si="87"/>
        <v>676.26872694112819</v>
      </c>
      <c r="N143" s="31">
        <f t="shared" si="88"/>
        <v>0.81674967021875389</v>
      </c>
      <c r="O143" s="32">
        <f t="shared" si="89"/>
        <v>4.9004980213125231</v>
      </c>
      <c r="P143" s="33">
        <f t="shared" si="90"/>
        <v>0.19117478201247187</v>
      </c>
      <c r="Q143" s="31">
        <f t="shared" si="91"/>
        <v>3.4287803070576484</v>
      </c>
      <c r="R143" s="31">
        <f t="shared" si="92"/>
        <v>0.14642692522089537</v>
      </c>
      <c r="S143" s="31">
        <f t="shared" si="93"/>
        <v>1.4717177142548759</v>
      </c>
      <c r="T143" s="31">
        <f t="shared" si="94"/>
        <v>0.11215309992217973</v>
      </c>
      <c r="U143" s="31">
        <f t="shared" si="95"/>
        <v>0.366994863063207</v>
      </c>
      <c r="V143" s="47">
        <f t="shared" si="109"/>
        <v>1.8931871616769061E-4</v>
      </c>
      <c r="W143" s="31">
        <f t="shared" si="96"/>
        <v>0.76593222013635009</v>
      </c>
      <c r="X143" s="34">
        <f>(S143*H143*'Propiedades físicas'!$F$5*60*24*365)/(1000000)</f>
        <v>31434.026616718304</v>
      </c>
      <c r="Y143" s="34">
        <f>(U143*H143*'Propiedades físicas'!$F$7*60*24*365)/(1000000)</f>
        <v>2451.3589051806935</v>
      </c>
      <c r="Z143" s="31">
        <f t="shared" si="110"/>
        <v>26.38211991772112</v>
      </c>
      <c r="AA143" s="31">
        <f t="shared" si="111"/>
        <v>473.17168237395549</v>
      </c>
      <c r="AB143" s="31">
        <f t="shared" si="112"/>
        <v>20.206915680483561</v>
      </c>
      <c r="AC143" s="31">
        <f t="shared" si="113"/>
        <v>203.09704456717287</v>
      </c>
      <c r="AD143" s="31">
        <f t="shared" si="97"/>
        <v>15.477127789260802</v>
      </c>
      <c r="AE143" s="31">
        <f t="shared" si="83"/>
        <v>50.645291102722567</v>
      </c>
      <c r="AF143" s="31">
        <f t="shared" si="114"/>
        <v>788.98018143131628</v>
      </c>
      <c r="AG143" s="31">
        <f t="shared" si="115"/>
        <v>3.3438254266235687E-2</v>
      </c>
      <c r="AH143" s="31">
        <f t="shared" si="116"/>
        <v>0.59972568831267514</v>
      </c>
      <c r="AI143" s="31">
        <f t="shared" si="116"/>
        <v>2.5611436327621685E-2</v>
      </c>
      <c r="AJ143" s="31">
        <f t="shared" si="116"/>
        <v>0.25741716883018212</v>
      </c>
      <c r="AK143" s="31">
        <f t="shared" si="98"/>
        <v>1.9616624287296047E-2</v>
      </c>
      <c r="AL143" s="31">
        <f t="shared" si="84"/>
        <v>6.4190827975989448E-2</v>
      </c>
      <c r="AM143" s="31">
        <f t="shared" si="117"/>
        <v>1</v>
      </c>
      <c r="AN143" s="31">
        <f>(Z143*'Propiedades físicas'!$F$4)/1000</f>
        <v>23.199908613245601</v>
      </c>
      <c r="AO143" s="31">
        <f>(AA143*'Propiedades físicas'!$F$6)/1000</f>
        <v>15.160420703261535</v>
      </c>
      <c r="AP143" s="31">
        <f>(AB143*'Propiedades físicas'!$F$9)/1000</f>
        <v>12.466656629074333</v>
      </c>
      <c r="AQ143" s="31">
        <f>(AC143*'Propiedades físicas'!$F$5)/1000</f>
        <v>59.805986713695397</v>
      </c>
      <c r="AR143" s="31">
        <f>(AD143*'Propiedades físicas'!$F$8)/1000</f>
        <v>5.4869513438487374</v>
      </c>
      <c r="AS143" s="31">
        <f>(AE143*'Propiedades físicas'!$F$7)/1000</f>
        <v>4.6639248576497208</v>
      </c>
      <c r="AT143" s="31">
        <f t="shared" si="118"/>
        <v>120.78384886077534</v>
      </c>
      <c r="AU143" s="31">
        <f t="shared" si="119"/>
        <v>0.19207790472041988</v>
      </c>
      <c r="AV143" s="31">
        <f t="shared" si="123"/>
        <v>0.12551695318747949</v>
      </c>
      <c r="AW143" s="31">
        <f t="shared" si="123"/>
        <v>0.10321459985469043</v>
      </c>
      <c r="AX143" s="31">
        <f t="shared" si="123"/>
        <v>0.49514887361001664</v>
      </c>
      <c r="AY143" s="31">
        <f t="shared" si="120"/>
        <v>4.5427856419556684E-2</v>
      </c>
      <c r="AZ143" s="31">
        <f t="shared" si="82"/>
        <v>3.8613812207836794E-2</v>
      </c>
      <c r="BA143" s="31">
        <f t="shared" si="121"/>
        <v>1</v>
      </c>
      <c r="BB143" s="34">
        <f>AU143*'Propiedades físicas'!$C$4+'Diseño reactor'!AV143*'Propiedades físicas'!$C$5+'Diseño reactor'!AW143*'Propiedades físicas'!$C$8+'Diseño reactor'!AX143*'Propiedades físicas'!$C$9+'Diseño reactor'!AY143*'Propiedades físicas'!$C$7+'Diseño reactor'!AZ143*'Propiedades físicas'!$C$6</f>
        <v>884.99052568839977</v>
      </c>
      <c r="BC143" s="45">
        <f>AU143*'Propiedades físicas'!$L$4+'Diseño reactor'!AV143*'Propiedades físicas'!$L$5+'Diseño reactor'!AW143*'Propiedades físicas'!$L$8+AX143*'Propiedades físicas'!$L$9+'Diseño reactor'!AY143*'Propiedades físicas'!$L$7+'Diseño reactor'!AZ143*'Propiedades físicas'!$L$6</f>
        <v>1.7354303960058817</v>
      </c>
      <c r="BD143" s="29">
        <f t="shared" si="99"/>
        <v>8.1463578079290304</v>
      </c>
      <c r="BE143" s="58">
        <f t="shared" si="100"/>
        <v>49.760373334275265</v>
      </c>
      <c r="BF143" s="30">
        <f>AU143*'Propiedades físicas'!$I$4+'Diseño reactor'!AV143*'Propiedades físicas'!$I$5+'Diseño reactor'!AW143*'Propiedades físicas'!$I$8+'Diseño reactor'!AX143*'Propiedades físicas'!$I$9+'Diseño reactor'!AY143*'Propiedades físicas'!$I$7+'Diseño reactor'!AZ143*'Propiedades físicas'!$I$6</f>
        <v>1.5893299952305491E-2</v>
      </c>
      <c r="BG143" s="24">
        <f>AU143*'Propiedades físicas'!$O$4+'Diseño reactor'!AV143*'Propiedades físicas'!$O$5+'Diseño reactor'!AW143*'Propiedades físicas'!$O$8+'Diseño reactor'!AX143*'Propiedades físicas'!$O$9+'Diseño reactor'!AY143*'Propiedades físicas'!$O$7+'Diseño reactor'!AZ143*'Propiedades físicas'!$O$6</f>
        <v>0.14145948434355207</v>
      </c>
      <c r="BH143" s="54">
        <f t="shared" si="101"/>
        <v>52280.380653121916</v>
      </c>
      <c r="BI143" s="34">
        <f t="shared" si="122"/>
        <v>194.97961524505581</v>
      </c>
      <c r="BJ143" s="27">
        <f t="shared" si="102"/>
        <v>5026.6724505214224</v>
      </c>
      <c r="BK143" s="34">
        <f t="shared" si="103"/>
        <v>546.97730216515356</v>
      </c>
      <c r="BL143" s="27">
        <f t="shared" si="104"/>
        <v>104.90046999411156</v>
      </c>
      <c r="BM143" s="34">
        <f t="shared" si="105"/>
        <v>1.1054421768707483</v>
      </c>
      <c r="BN143" s="45">
        <f t="shared" si="106"/>
        <v>118.51591738254251</v>
      </c>
      <c r="BO143" s="45">
        <f t="shared" si="107"/>
        <v>35.537572167250765</v>
      </c>
      <c r="BP143" s="66">
        <f t="shared" si="108"/>
        <v>6.7611273097617914</v>
      </c>
    </row>
    <row r="144" spans="8:68">
      <c r="H144" s="68">
        <v>139</v>
      </c>
      <c r="I144" s="31">
        <f>('Propiedades físicas'!$C$10*'Diseño reactor'!H144)/1000</f>
        <v>121.65909414237511</v>
      </c>
      <c r="J144" s="31">
        <f t="shared" si="85"/>
        <v>3.7481784918302341</v>
      </c>
      <c r="K144" s="31">
        <f>(I144*1000)/'Propiedades físicas'!$F$10</f>
        <v>794.69742912284744</v>
      </c>
      <c r="L144" s="31">
        <f t="shared" si="86"/>
        <v>113.52820416040677</v>
      </c>
      <c r="M144" s="31">
        <f t="shared" si="87"/>
        <v>681.16922496244058</v>
      </c>
      <c r="N144" s="31">
        <f t="shared" si="88"/>
        <v>0.81674967021875378</v>
      </c>
      <c r="O144" s="32">
        <f t="shared" si="89"/>
        <v>4.9004980213125222</v>
      </c>
      <c r="P144" s="33">
        <f t="shared" si="90"/>
        <v>0.19223405001762148</v>
      </c>
      <c r="Q144" s="31">
        <f t="shared" si="91"/>
        <v>3.4333219669375956</v>
      </c>
      <c r="R144" s="31">
        <f t="shared" si="92"/>
        <v>0.14698893840798977</v>
      </c>
      <c r="S144" s="31">
        <f t="shared" si="93"/>
        <v>1.4671760543749262</v>
      </c>
      <c r="T144" s="31">
        <f t="shared" si="94"/>
        <v>0.1123929294124911</v>
      </c>
      <c r="U144" s="31">
        <f t="shared" si="95"/>
        <v>0.36513375238065143</v>
      </c>
      <c r="V144" s="47">
        <f t="shared" si="109"/>
        <v>1.9036770001745041E-4</v>
      </c>
      <c r="W144" s="31">
        <f t="shared" si="96"/>
        <v>0.76463528908908585</v>
      </c>
      <c r="X144" s="34">
        <f>(S144*H144*'Propiedades físicas'!$F$5*60*24*365)/(1000000)</f>
        <v>31564.102386451807</v>
      </c>
      <c r="Y144" s="34">
        <f>(U144*H144*'Propiedades físicas'!$F$7*60*24*365)/(1000000)</f>
        <v>2456.6009195093898</v>
      </c>
      <c r="Z144" s="31">
        <f t="shared" si="110"/>
        <v>26.720532952449386</v>
      </c>
      <c r="AA144" s="31">
        <f t="shared" si="111"/>
        <v>477.23175340432579</v>
      </c>
      <c r="AB144" s="31">
        <f t="shared" si="112"/>
        <v>20.431462438710579</v>
      </c>
      <c r="AC144" s="31">
        <f t="shared" si="113"/>
        <v>203.93747155811474</v>
      </c>
      <c r="AD144" s="31">
        <f t="shared" si="97"/>
        <v>15.622617188336262</v>
      </c>
      <c r="AE144" s="31">
        <f t="shared" si="83"/>
        <v>50.753591580910552</v>
      </c>
      <c r="AF144" s="31">
        <f t="shared" si="114"/>
        <v>794.69742912284721</v>
      </c>
      <c r="AG144" s="31">
        <f t="shared" si="115"/>
        <v>3.3623530130130606E-2</v>
      </c>
      <c r="AH144" s="31">
        <f t="shared" si="116"/>
        <v>0.60052006702862204</v>
      </c>
      <c r="AI144" s="31">
        <f t="shared" si="116"/>
        <v>2.5709737681248002E-2</v>
      </c>
      <c r="AJ144" s="31">
        <f t="shared" si="116"/>
        <v>0.25662279011423522</v>
      </c>
      <c r="AK144" s="31">
        <f t="shared" si="98"/>
        <v>1.965857270430563E-2</v>
      </c>
      <c r="AL144" s="31">
        <f t="shared" si="84"/>
        <v>6.3865302341458666E-2</v>
      </c>
      <c r="AM144" s="31">
        <f t="shared" si="117"/>
        <v>1.0000000000000002</v>
      </c>
      <c r="AN144" s="31">
        <f>(Z144*'Propiedades físicas'!$F$4)/1000</f>
        <v>23.49750226772494</v>
      </c>
      <c r="AO144" s="31">
        <f>(AA144*'Propiedades físicas'!$F$6)/1000</f>
        <v>15.290505379074597</v>
      </c>
      <c r="AP144" s="31">
        <f>(AB144*'Propiedades físicas'!$F$9)/1000</f>
        <v>12.605190751562489</v>
      </c>
      <c r="AQ144" s="31">
        <f>(AC144*'Propiedades físicas'!$F$5)/1000</f>
        <v>60.053467249718054</v>
      </c>
      <c r="AR144" s="31">
        <f>(AD144*'Propiedades físicas'!$F$8)/1000</f>
        <v>5.5385302456089693</v>
      </c>
      <c r="AS144" s="31">
        <f>(AE144*'Propiedades físicas'!$F$7)/1000</f>
        <v>4.6738982486860534</v>
      </c>
      <c r="AT144" s="31">
        <f t="shared" si="118"/>
        <v>121.65909414237511</v>
      </c>
      <c r="AU144" s="31">
        <f t="shared" si="119"/>
        <v>0.19314217677986573</v>
      </c>
      <c r="AV144" s="31">
        <f t="shared" si="123"/>
        <v>0.12568320919092524</v>
      </c>
      <c r="AW144" s="31">
        <f t="shared" si="123"/>
        <v>0.10361075627285944</v>
      </c>
      <c r="AX144" s="31">
        <f t="shared" si="123"/>
        <v>0.49362086470443983</v>
      </c>
      <c r="AY144" s="31">
        <f t="shared" si="120"/>
        <v>4.5524999874874482E-2</v>
      </c>
      <c r="AZ144" s="31">
        <f t="shared" si="82"/>
        <v>3.8417993177035224E-2</v>
      </c>
      <c r="BA144" s="31">
        <f t="shared" si="121"/>
        <v>0.99999999999999989</v>
      </c>
      <c r="BB144" s="34">
        <f>AU144*'Propiedades físicas'!$C$4+'Diseño reactor'!AV144*'Propiedades físicas'!$C$5+'Diseño reactor'!AW144*'Propiedades físicas'!$C$8+'Diseño reactor'!AX144*'Propiedades físicas'!$C$9+'Diseño reactor'!AY144*'Propiedades físicas'!$C$7+'Diseño reactor'!AZ144*'Propiedades físicas'!$C$6</f>
        <v>884.9443092068019</v>
      </c>
      <c r="BC144" s="45">
        <f>AU144*'Propiedades físicas'!$L$4+'Diseño reactor'!AV144*'Propiedades físicas'!$L$5+'Diseño reactor'!AW144*'Propiedades físicas'!$L$8+AX144*'Propiedades físicas'!$L$9+'Diseño reactor'!AY144*'Propiedades físicas'!$L$7+'Diseño reactor'!AZ144*'Propiedades físicas'!$L$6</f>
        <v>1.7362590585241857</v>
      </c>
      <c r="BD144" s="29">
        <f t="shared" si="99"/>
        <v>8.1291069168125496</v>
      </c>
      <c r="BE144" s="58">
        <f t="shared" si="100"/>
        <v>49.728445619070321</v>
      </c>
      <c r="BF144" s="30">
        <f>AU144*'Propiedades físicas'!$I$4+'Diseño reactor'!AV144*'Propiedades físicas'!$I$5+'Diseño reactor'!AW144*'Propiedades físicas'!$I$8+'Diseño reactor'!AX144*'Propiedades físicas'!$I$9+'Diseño reactor'!AY144*'Propiedades físicas'!$I$7+'Diseño reactor'!AZ144*'Propiedades físicas'!$I$6</f>
        <v>1.5911939626363232E-2</v>
      </c>
      <c r="BG144" s="24">
        <f>AU144*'Propiedades físicas'!$O$4+'Diseño reactor'!AV144*'Propiedades físicas'!$O$5+'Diseño reactor'!AW144*'Propiedades físicas'!$O$8+'Diseño reactor'!AX144*'Propiedades físicas'!$O$9+'Diseño reactor'!AY144*'Propiedades físicas'!$O$7+'Diseño reactor'!AZ144*'Propiedades físicas'!$O$6</f>
        <v>0.14146948088126846</v>
      </c>
      <c r="BH144" s="54">
        <f t="shared" si="101"/>
        <v>52216.410991349301</v>
      </c>
      <c r="BI144" s="34">
        <f t="shared" si="122"/>
        <v>195.28769839870918</v>
      </c>
      <c r="BJ144" s="27">
        <f t="shared" si="102"/>
        <v>5025.2151895059978</v>
      </c>
      <c r="BK144" s="34">
        <f t="shared" si="103"/>
        <v>546.85737244313736</v>
      </c>
      <c r="BL144" s="27">
        <f t="shared" si="104"/>
        <v>104.89605815107242</v>
      </c>
      <c r="BM144" s="34">
        <f t="shared" si="105"/>
        <v>1.1054421768707483</v>
      </c>
      <c r="BN144" s="45">
        <f t="shared" si="106"/>
        <v>119.16042501387814</v>
      </c>
      <c r="BO144" s="45">
        <f t="shared" si="107"/>
        <v>35.696664628955361</v>
      </c>
      <c r="BP144" s="66">
        <f t="shared" si="108"/>
        <v>6.760774226302904</v>
      </c>
    </row>
    <row r="145" spans="8:68">
      <c r="H145" s="68">
        <v>140</v>
      </c>
      <c r="I145" s="31">
        <f>('Propiedades físicas'!$C$10*'Diseño reactor'!H145)/1000</f>
        <v>122.53433942397493</v>
      </c>
      <c r="J145" s="31">
        <f t="shared" si="85"/>
        <v>3.7214057883171612</v>
      </c>
      <c r="K145" s="31">
        <f>(I145*1000)/'Propiedades físicas'!$F$10</f>
        <v>800.41467681437882</v>
      </c>
      <c r="L145" s="31">
        <f t="shared" si="86"/>
        <v>114.34495383062554</v>
      </c>
      <c r="M145" s="31">
        <f t="shared" si="87"/>
        <v>686.06972298375319</v>
      </c>
      <c r="N145" s="31">
        <f t="shared" si="88"/>
        <v>0.81674967021875389</v>
      </c>
      <c r="O145" s="32">
        <f t="shared" si="89"/>
        <v>4.9004980213125231</v>
      </c>
      <c r="P145" s="33">
        <f t="shared" si="90"/>
        <v>0.19328973683047385</v>
      </c>
      <c r="Q145" s="31">
        <f t="shared" si="91"/>
        <v>3.4378392678050589</v>
      </c>
      <c r="R145" s="31">
        <f t="shared" si="92"/>
        <v>0.14754631785365652</v>
      </c>
      <c r="S145" s="31">
        <f t="shared" si="93"/>
        <v>1.4626587535074635</v>
      </c>
      <c r="T145" s="31">
        <f t="shared" si="94"/>
        <v>0.11262841095006354</v>
      </c>
      <c r="U145" s="31">
        <f t="shared" si="95"/>
        <v>0.36328520458456004</v>
      </c>
      <c r="V145" s="47">
        <f t="shared" si="109"/>
        <v>1.9141313744377024E-4</v>
      </c>
      <c r="W145" s="31">
        <f t="shared" si="96"/>
        <v>0.76334274272960023</v>
      </c>
      <c r="X145" s="34">
        <f>(S145*H145*'Propiedades físicas'!$F$5*60*24*365)/(1000000)</f>
        <v>31693.300117526909</v>
      </c>
      <c r="Y145" s="34">
        <f>(U145*H145*'Propiedades físicas'!$F$7*60*24*365)/(1000000)</f>
        <v>2461.7478995262982</v>
      </c>
      <c r="Z145" s="31">
        <f t="shared" si="110"/>
        <v>27.060563156266337</v>
      </c>
      <c r="AA145" s="31">
        <f t="shared" si="111"/>
        <v>481.29749749270826</v>
      </c>
      <c r="AB145" s="31">
        <f t="shared" si="112"/>
        <v>20.656484499511912</v>
      </c>
      <c r="AC145" s="31">
        <f t="shared" si="113"/>
        <v>204.77222549104491</v>
      </c>
      <c r="AD145" s="31">
        <f t="shared" si="97"/>
        <v>15.767977533008896</v>
      </c>
      <c r="AE145" s="31">
        <f t="shared" si="83"/>
        <v>50.859928641838408</v>
      </c>
      <c r="AF145" s="31">
        <f t="shared" si="114"/>
        <v>800.41467681437871</v>
      </c>
      <c r="AG145" s="31">
        <f t="shared" si="115"/>
        <v>3.3808179610057117E-2</v>
      </c>
      <c r="AH145" s="31">
        <f t="shared" si="116"/>
        <v>0.60131018512585854</v>
      </c>
      <c r="AI145" s="31">
        <f t="shared" si="116"/>
        <v>2.5807228550235945E-2</v>
      </c>
      <c r="AJ145" s="31">
        <f t="shared" si="116"/>
        <v>0.25583267201699861</v>
      </c>
      <c r="AK145" s="31">
        <f t="shared" si="98"/>
        <v>1.9699760623786752E-2</v>
      </c>
      <c r="AL145" s="31">
        <f t="shared" si="84"/>
        <v>6.3541974073063071E-2</v>
      </c>
      <c r="AM145" s="31">
        <f t="shared" si="117"/>
        <v>1.0000000000000002</v>
      </c>
      <c r="AN145" s="31">
        <f>(Z145*'Propiedades físicas'!$F$4)/1000</f>
        <v>23.796518028357493</v>
      </c>
      <c r="AO145" s="31">
        <f>(AA145*'Propiedades físicas'!$F$6)/1000</f>
        <v>15.420771819666372</v>
      </c>
      <c r="AP145" s="31">
        <f>(AB145*'Propiedades físicas'!$F$9)/1000</f>
        <v>12.744018111973872</v>
      </c>
      <c r="AQ145" s="31">
        <f>(AC145*'Propiedades físicas'!$F$5)/1000</f>
        <v>60.299277240347998</v>
      </c>
      <c r="AR145" s="31">
        <f>(AD145*'Propiedades físicas'!$F$8)/1000</f>
        <v>5.5900633950023124</v>
      </c>
      <c r="AS145" s="31">
        <f>(AE145*'Propiedades físicas'!$F$7)/1000</f>
        <v>4.683690828626899</v>
      </c>
      <c r="AT145" s="31">
        <f t="shared" si="118"/>
        <v>122.53433942397494</v>
      </c>
      <c r="AU145" s="31">
        <f t="shared" si="119"/>
        <v>0.19420285072921764</v>
      </c>
      <c r="AV145" s="31">
        <f t="shared" si="123"/>
        <v>0.12584857348689604</v>
      </c>
      <c r="AW145" s="31">
        <f t="shared" si="123"/>
        <v>0.10400364642175067</v>
      </c>
      <c r="AX145" s="31">
        <f t="shared" si="123"/>
        <v>0.49210105121397424</v>
      </c>
      <c r="AY145" s="31">
        <f t="shared" si="120"/>
        <v>4.5620382182503257E-2</v>
      </c>
      <c r="AZ145" s="31">
        <f t="shared" si="82"/>
        <v>3.8223495965658202E-2</v>
      </c>
      <c r="BA145" s="31">
        <f t="shared" si="121"/>
        <v>1</v>
      </c>
      <c r="BB145" s="34">
        <f>AU145*'Propiedades físicas'!$C$4+'Diseño reactor'!AV145*'Propiedades físicas'!$C$5+'Diseño reactor'!AW145*'Propiedades físicas'!$C$8+'Diseño reactor'!AX145*'Propiedades físicas'!$C$9+'Diseño reactor'!AY145*'Propiedades físicas'!$C$7+'Diseño reactor'!AZ145*'Propiedades físicas'!$C$6</f>
        <v>884.89839133299404</v>
      </c>
      <c r="BC145" s="45">
        <f>AU145*'Propiedades físicas'!$L$4+'Diseño reactor'!AV145*'Propiedades físicas'!$L$5+'Diseño reactor'!AW145*'Propiedades físicas'!$L$8+AX145*'Propiedades físicas'!$L$9+'Diseño reactor'!AY145*'Propiedades físicas'!$L$7+'Diseño reactor'!AZ145*'Propiedades físicas'!$L$6</f>
        <v>1.7370851083374226</v>
      </c>
      <c r="BD145" s="29">
        <f t="shared" si="99"/>
        <v>8.1119271482234065</v>
      </c>
      <c r="BE145" s="58">
        <f t="shared" si="100"/>
        <v>49.696802389400162</v>
      </c>
      <c r="BF145" s="30">
        <f>AU145*'Propiedades físicas'!$I$4+'Diseño reactor'!AV145*'Propiedades físicas'!$I$5+'Diseño reactor'!AW145*'Propiedades físicas'!$I$8+'Diseño reactor'!AX145*'Propiedades físicas'!$I$9+'Diseño reactor'!AY145*'Propiedades físicas'!$I$7+'Diseño reactor'!AZ145*'Propiedades físicas'!$I$6</f>
        <v>1.5930464177595291E-2</v>
      </c>
      <c r="BG145" s="24">
        <f>AU145*'Propiedades físicas'!$O$4+'Diseño reactor'!AV145*'Propiedades físicas'!$O$5+'Diseño reactor'!AW145*'Propiedades físicas'!$O$8+'Diseño reactor'!AX145*'Propiedades físicas'!$O$9+'Diseño reactor'!AY145*'Propiedades físicas'!$O$7+'Diseño reactor'!AZ145*'Propiedades físicas'!$O$6</f>
        <v>0.14147955807134002</v>
      </c>
      <c r="BH145" s="54">
        <f t="shared" si="101"/>
        <v>52152.985509780214</v>
      </c>
      <c r="BI145" s="34">
        <f t="shared" si="122"/>
        <v>195.59413719577677</v>
      </c>
      <c r="BJ145" s="27">
        <f t="shared" si="102"/>
        <v>5023.7700250347798</v>
      </c>
      <c r="BK145" s="34">
        <f t="shared" si="103"/>
        <v>546.73904845689651</v>
      </c>
      <c r="BL145" s="27">
        <f t="shared" si="104"/>
        <v>104.89170384516549</v>
      </c>
      <c r="BM145" s="34">
        <f t="shared" si="105"/>
        <v>1.1054421768707483</v>
      </c>
      <c r="BN145" s="45">
        <f t="shared" si="106"/>
        <v>119.80697584604911</v>
      </c>
      <c r="BO145" s="45">
        <f t="shared" si="107"/>
        <v>35.855220315593023</v>
      </c>
      <c r="BP145" s="66">
        <f t="shared" si="108"/>
        <v>6.7604234241399466</v>
      </c>
    </row>
    <row r="146" spans="8:68">
      <c r="H146" s="68">
        <v>141</v>
      </c>
      <c r="I146" s="31">
        <f>('Propiedades físicas'!$C$10*'Diseño reactor'!H146)/1000</f>
        <v>123.40958470557476</v>
      </c>
      <c r="J146" s="31">
        <f t="shared" si="85"/>
        <v>3.6950128394638475</v>
      </c>
      <c r="K146" s="31">
        <f>(I146*1000)/'Propiedades físicas'!$F$10</f>
        <v>806.13192450591009</v>
      </c>
      <c r="L146" s="31">
        <f t="shared" si="86"/>
        <v>115.1617035008443</v>
      </c>
      <c r="M146" s="31">
        <f t="shared" si="87"/>
        <v>690.97022100506581</v>
      </c>
      <c r="N146" s="31">
        <f t="shared" si="88"/>
        <v>0.81674967021875389</v>
      </c>
      <c r="O146" s="32">
        <f t="shared" si="89"/>
        <v>4.9004980213125231</v>
      </c>
      <c r="P146" s="33">
        <f t="shared" si="90"/>
        <v>0.19434186058141986</v>
      </c>
      <c r="Q146" s="31">
        <f t="shared" si="91"/>
        <v>3.4423323890202711</v>
      </c>
      <c r="R146" s="31">
        <f t="shared" si="92"/>
        <v>0.14809910083334157</v>
      </c>
      <c r="S146" s="31">
        <f t="shared" si="93"/>
        <v>1.4581656322922532</v>
      </c>
      <c r="T146" s="31">
        <f t="shared" si="94"/>
        <v>0.11285959495306601</v>
      </c>
      <c r="U146" s="31">
        <f t="shared" si="95"/>
        <v>0.36144911385092654</v>
      </c>
      <c r="V146" s="47">
        <f t="shared" si="109"/>
        <v>1.9245504640101775E-4</v>
      </c>
      <c r="W146" s="31">
        <f t="shared" si="96"/>
        <v>0.76205455885967077</v>
      </c>
      <c r="X146" s="34">
        <f>(S146*H146*'Propiedades físicas'!$F$5*60*24*365)/(1000000)</f>
        <v>31821.627206139408</v>
      </c>
      <c r="Y146" s="34">
        <f>(U146*H146*'Propiedades físicas'!$F$7*60*24*365)/(1000000)</f>
        <v>2466.8009472341955</v>
      </c>
      <c r="Z146" s="31">
        <f t="shared" si="110"/>
        <v>27.4022023419802</v>
      </c>
      <c r="AA146" s="31">
        <f t="shared" si="111"/>
        <v>485.36886685185823</v>
      </c>
      <c r="AB146" s="31">
        <f t="shared" si="112"/>
        <v>20.881973217501162</v>
      </c>
      <c r="AC146" s="31">
        <f t="shared" si="113"/>
        <v>205.60135415320769</v>
      </c>
      <c r="AD146" s="31">
        <f t="shared" si="97"/>
        <v>15.913202888382306</v>
      </c>
      <c r="AE146" s="31">
        <f t="shared" si="83"/>
        <v>50.964325052980641</v>
      </c>
      <c r="AF146" s="31">
        <f t="shared" si="114"/>
        <v>806.13192450591021</v>
      </c>
      <c r="AG146" s="31">
        <f t="shared" si="115"/>
        <v>3.3992205877189895E-2</v>
      </c>
      <c r="AH146" s="31">
        <f t="shared" si="116"/>
        <v>0.60209607397616438</v>
      </c>
      <c r="AI146" s="31">
        <f t="shared" si="116"/>
        <v>2.5903915454409055E-2</v>
      </c>
      <c r="AJ146" s="31">
        <f t="shared" si="116"/>
        <v>0.25504678316669288</v>
      </c>
      <c r="AK146" s="31">
        <f t="shared" si="98"/>
        <v>1.97401968643479E-2</v>
      </c>
      <c r="AL146" s="31">
        <f t="shared" si="84"/>
        <v>6.3220824661195996E-2</v>
      </c>
      <c r="AM146" s="31">
        <f t="shared" si="117"/>
        <v>1</v>
      </c>
      <c r="AN146" s="31">
        <f>(Z146*'Propiedades físicas'!$F$4)/1000</f>
        <v>24.096948695490546</v>
      </c>
      <c r="AO146" s="31">
        <f>(AA146*'Propiedades físicas'!$F$6)/1000</f>
        <v>15.551218493933536</v>
      </c>
      <c r="AP146" s="31">
        <f>(AB146*'Propiedades físicas'!$F$9)/1000</f>
        <v>12.883133376537341</v>
      </c>
      <c r="AQ146" s="31">
        <f>(AC146*'Propiedades físicas'!$F$5)/1000</f>
        <v>60.543430757495074</v>
      </c>
      <c r="AR146" s="31">
        <f>(AD146*'Propiedades físicas'!$F$8)/1000</f>
        <v>5.6415486879892933</v>
      </c>
      <c r="AS146" s="31">
        <f>(AE146*'Propiedades físicas'!$F$7)/1000</f>
        <v>4.6933046941289875</v>
      </c>
      <c r="AT146" s="31">
        <f t="shared" si="118"/>
        <v>123.40958470557479</v>
      </c>
      <c r="AU146" s="31">
        <f t="shared" si="119"/>
        <v>0.19525994478451569</v>
      </c>
      <c r="AV146" s="31">
        <f t="shared" si="123"/>
        <v>0.12601305264121063</v>
      </c>
      <c r="AW146" s="31">
        <f t="shared" si="123"/>
        <v>0.1043932965763831</v>
      </c>
      <c r="AX146" s="31">
        <f t="shared" si="123"/>
        <v>0.49058937279415499</v>
      </c>
      <c r="AY146" s="31">
        <f t="shared" si="120"/>
        <v>4.5714023764431705E-2</v>
      </c>
      <c r="AZ146" s="31">
        <f t="shared" si="82"/>
        <v>3.8030309439303842E-2</v>
      </c>
      <c r="BA146" s="31">
        <f t="shared" si="121"/>
        <v>1</v>
      </c>
      <c r="BB146" s="34">
        <f>AU146*'Propiedades físicas'!$C$4+'Diseño reactor'!AV146*'Propiedades físicas'!$C$5+'Diseño reactor'!AW146*'Propiedades físicas'!$C$8+'Diseño reactor'!AX146*'Propiedades físicas'!$C$9+'Diseño reactor'!AY146*'Propiedades físicas'!$C$7+'Diseño reactor'!AZ146*'Propiedades físicas'!$C$6</f>
        <v>884.85276962347587</v>
      </c>
      <c r="BC146" s="45">
        <f>AU146*'Propiedades físicas'!$L$4+'Diseño reactor'!AV146*'Propiedades físicas'!$L$5+'Diseño reactor'!AW146*'Propiedades físicas'!$L$8+AX146*'Propiedades físicas'!$L$9+'Diseño reactor'!AY146*'Propiedades físicas'!$L$7+'Diseño reactor'!AZ146*'Propiedades físicas'!$L$6</f>
        <v>1.7379085562700856</v>
      </c>
      <c r="BD146" s="29">
        <f t="shared" si="99"/>
        <v>8.094818079481195</v>
      </c>
      <c r="BE146" s="58">
        <f t="shared" si="100"/>
        <v>49.665438662048892</v>
      </c>
      <c r="BF146" s="30">
        <f>AU146*'Propiedades físicas'!$I$4+'Diseño reactor'!AV146*'Propiedades físicas'!$I$5+'Diseño reactor'!AW146*'Propiedades físicas'!$I$8+'Diseño reactor'!AX146*'Propiedades físicas'!$I$9+'Diseño reactor'!AY146*'Propiedades físicas'!$I$7+'Diseño reactor'!AZ146*'Propiedades físicas'!$I$6</f>
        <v>1.5948874515766858E-2</v>
      </c>
      <c r="BG146" s="24">
        <f>AU146*'Propiedades físicas'!$O$4+'Diseño reactor'!AV146*'Propiedades físicas'!$O$5+'Diseño reactor'!AW146*'Propiedades físicas'!$O$8+'Diseño reactor'!AX146*'Propiedades físicas'!$O$9+'Diseño reactor'!AY146*'Propiedades físicas'!$O$7+'Diseño reactor'!AZ146*'Propiedades físicas'!$O$6</f>
        <v>0.14148971468422533</v>
      </c>
      <c r="BH146" s="54">
        <f t="shared" si="101"/>
        <v>52090.097823563927</v>
      </c>
      <c r="BI146" s="34">
        <f t="shared" si="122"/>
        <v>195.89894251811208</v>
      </c>
      <c r="BJ146" s="27">
        <f t="shared" si="102"/>
        <v>5022.3368239508991</v>
      </c>
      <c r="BK146" s="34">
        <f t="shared" si="103"/>
        <v>546.62231097607003</v>
      </c>
      <c r="BL146" s="27">
        <f t="shared" si="104"/>
        <v>104.88740642955266</v>
      </c>
      <c r="BM146" s="34">
        <f t="shared" si="105"/>
        <v>1.1054421768707483</v>
      </c>
      <c r="BN146" s="45">
        <f t="shared" si="106"/>
        <v>120.4555595981643</v>
      </c>
      <c r="BO146" s="45">
        <f t="shared" si="107"/>
        <v>36.013241937559833</v>
      </c>
      <c r="BP146" s="66">
        <f t="shared" si="108"/>
        <v>6.7600748846051291</v>
      </c>
    </row>
    <row r="147" spans="8:68">
      <c r="H147" s="68">
        <v>142</v>
      </c>
      <c r="I147" s="31">
        <f>('Propiedades físicas'!$C$10*'Diseño reactor'!H147)/1000</f>
        <v>124.28482998717458</v>
      </c>
      <c r="J147" s="31">
        <f t="shared" si="85"/>
        <v>3.6689916222845249</v>
      </c>
      <c r="K147" s="31">
        <f>(I147*1000)/'Propiedades físicas'!$F$10</f>
        <v>811.84917219744136</v>
      </c>
      <c r="L147" s="31">
        <f t="shared" si="86"/>
        <v>115.97845317106305</v>
      </c>
      <c r="M147" s="31">
        <f t="shared" si="87"/>
        <v>695.87071902637831</v>
      </c>
      <c r="N147" s="31">
        <f t="shared" si="88"/>
        <v>0.81674967021875389</v>
      </c>
      <c r="O147" s="32">
        <f t="shared" si="89"/>
        <v>4.9004980213125231</v>
      </c>
      <c r="P147" s="33">
        <f t="shared" si="90"/>
        <v>0.1953904392786727</v>
      </c>
      <c r="Q147" s="31">
        <f t="shared" si="91"/>
        <v>3.4468015082870687</v>
      </c>
      <c r="R147" s="31">
        <f t="shared" si="92"/>
        <v>0.14864732427834779</v>
      </c>
      <c r="S147" s="31">
        <f t="shared" si="93"/>
        <v>1.4536965130254556</v>
      </c>
      <c r="T147" s="31">
        <f t="shared" si="94"/>
        <v>0.11308653123809273</v>
      </c>
      <c r="U147" s="31">
        <f t="shared" si="95"/>
        <v>0.3596253754236407</v>
      </c>
      <c r="V147" s="47">
        <f t="shared" si="109"/>
        <v>1.9349344472256909E-4</v>
      </c>
      <c r="W147" s="31">
        <f t="shared" si="96"/>
        <v>0.76077071543066499</v>
      </c>
      <c r="X147" s="34">
        <f>(S147*H147*'Propiedades físicas'!$F$5*60*24*365)/(1000000)</f>
        <v>31949.09097384831</v>
      </c>
      <c r="Y147" s="34">
        <f>(U147*H147*'Propiedades físicas'!$F$7*60*24*365)/(1000000)</f>
        <v>2471.7611514870864</v>
      </c>
      <c r="Z147" s="31">
        <f t="shared" si="110"/>
        <v>27.745442377571521</v>
      </c>
      <c r="AA147" s="31">
        <f t="shared" si="111"/>
        <v>489.44581417676375</v>
      </c>
      <c r="AB147" s="31">
        <f t="shared" si="112"/>
        <v>21.107920047525386</v>
      </c>
      <c r="AC147" s="31">
        <f t="shared" si="113"/>
        <v>206.42490484961468</v>
      </c>
      <c r="AD147" s="31">
        <f t="shared" si="97"/>
        <v>16.058287435809167</v>
      </c>
      <c r="AE147" s="31">
        <f t="shared" si="83"/>
        <v>51.066803310156978</v>
      </c>
      <c r="AF147" s="31">
        <f t="shared" si="114"/>
        <v>811.84917219744136</v>
      </c>
      <c r="AG147" s="31">
        <f t="shared" si="115"/>
        <v>3.4175612081333552E-2</v>
      </c>
      <c r="AH147" s="31">
        <f t="shared" si="116"/>
        <v>0.60287776466159992</v>
      </c>
      <c r="AI147" s="31">
        <f t="shared" si="116"/>
        <v>2.5999804853397018E-2</v>
      </c>
      <c r="AJ147" s="31">
        <f t="shared" si="116"/>
        <v>0.25426509248125739</v>
      </c>
      <c r="AK147" s="31">
        <f t="shared" si="98"/>
        <v>1.9779890139376526E-2</v>
      </c>
      <c r="AL147" s="31">
        <f t="shared" si="84"/>
        <v>6.2901835783035764E-2</v>
      </c>
      <c r="AM147" s="31">
        <f t="shared" si="117"/>
        <v>1.0000000000000002</v>
      </c>
      <c r="AN147" s="31">
        <f>(Z147*'Propiedades físicas'!$F$4)/1000</f>
        <v>24.398787117988842</v>
      </c>
      <c r="AO147" s="31">
        <f>(AA147*'Propiedades físicas'!$F$6)/1000</f>
        <v>15.681843886223511</v>
      </c>
      <c r="AP147" s="31">
        <f>(AB147*'Propiedades físicas'!$F$9)/1000</f>
        <v>13.022531273320785</v>
      </c>
      <c r="AQ147" s="31">
        <f>(AC147*'Propiedades físicas'!$F$5)/1000</f>
        <v>60.785941731066046</v>
      </c>
      <c r="AR147" s="31">
        <f>(AD147*'Propiedades físicas'!$F$8)/1000</f>
        <v>5.692984061743064</v>
      </c>
      <c r="AS147" s="31">
        <f>(AE147*'Propiedades físicas'!$F$7)/1000</f>
        <v>4.7027419168323554</v>
      </c>
      <c r="AT147" s="31">
        <f t="shared" si="118"/>
        <v>124.2848299871746</v>
      </c>
      <c r="AU147" s="31">
        <f t="shared" si="119"/>
        <v>0.19631347703904523</v>
      </c>
      <c r="AV147" s="31">
        <f t="shared" si="123"/>
        <v>0.1261766531590523</v>
      </c>
      <c r="AW147" s="31">
        <f t="shared" si="123"/>
        <v>0.10477973276919336</v>
      </c>
      <c r="AX147" s="31">
        <f t="shared" si="123"/>
        <v>0.48908576965779949</v>
      </c>
      <c r="AY147" s="31">
        <f t="shared" si="120"/>
        <v>4.5805944798979439E-2</v>
      </c>
      <c r="AZ147" s="31">
        <f t="shared" si="82"/>
        <v>3.783842257593021E-2</v>
      </c>
      <c r="BA147" s="31">
        <f t="shared" si="121"/>
        <v>1</v>
      </c>
      <c r="BB147" s="34">
        <f>AU147*'Propiedades físicas'!$C$4+'Diseño reactor'!AV147*'Propiedades físicas'!$C$5+'Diseño reactor'!AW147*'Propiedades físicas'!$C$8+'Diseño reactor'!AX147*'Propiedades físicas'!$C$9+'Diseño reactor'!AY147*'Propiedades físicas'!$C$7+'Diseño reactor'!AZ147*'Propiedades físicas'!$C$6</f>
        <v>884.80744165890758</v>
      </c>
      <c r="BC147" s="45">
        <f>AU147*'Propiedades físicas'!$L$4+'Diseño reactor'!AV147*'Propiedades físicas'!$L$5+'Diseño reactor'!AW147*'Propiedades físicas'!$L$8+AX147*'Propiedades físicas'!$L$9+'Diseño reactor'!AY147*'Propiedades físicas'!$L$7+'Diseño reactor'!AZ147*'Propiedades físicas'!$L$6</f>
        <v>1.7387294130996143</v>
      </c>
      <c r="BD147" s="29">
        <f t="shared" si="99"/>
        <v>8.0777792910840791</v>
      </c>
      <c r="BE147" s="58">
        <f t="shared" si="100"/>
        <v>49.634349585589085</v>
      </c>
      <c r="BF147" s="30">
        <f>AU147*'Propiedades físicas'!$I$4+'Diseño reactor'!AV147*'Propiedades físicas'!$I$5+'Diseño reactor'!AW147*'Propiedades físicas'!$I$8+'Diseño reactor'!AX147*'Propiedades físicas'!$I$9+'Diseño reactor'!AY147*'Propiedades físicas'!$I$7+'Diseño reactor'!AZ147*'Propiedades físicas'!$I$6</f>
        <v>1.5967171541885834E-2</v>
      </c>
      <c r="BG147" s="24">
        <f>AU147*'Propiedades físicas'!$O$4+'Diseño reactor'!AV147*'Propiedades físicas'!$O$5+'Diseño reactor'!AW147*'Propiedades físicas'!$O$8+'Diseño reactor'!AX147*'Propiedades físicas'!$O$9+'Diseño reactor'!AY147*'Propiedades físicas'!$O$7+'Diseño reactor'!AZ147*'Propiedades físicas'!$O$6</f>
        <v>0.14149994950582409</v>
      </c>
      <c r="BH147" s="54">
        <f t="shared" si="101"/>
        <v>52027.741644819616</v>
      </c>
      <c r="BI147" s="34">
        <f t="shared" si="122"/>
        <v>196.20212516571476</v>
      </c>
      <c r="BJ147" s="27">
        <f t="shared" si="102"/>
        <v>5020.9154549741688</v>
      </c>
      <c r="BK147" s="34">
        <f t="shared" si="103"/>
        <v>546.5071410398898</v>
      </c>
      <c r="BL147" s="27">
        <f t="shared" si="104"/>
        <v>104.88316526558296</v>
      </c>
      <c r="BM147" s="34">
        <f t="shared" si="105"/>
        <v>1.1054421768707483</v>
      </c>
      <c r="BN147" s="45">
        <f t="shared" si="106"/>
        <v>121.10616605325843</v>
      </c>
      <c r="BO147" s="45">
        <f t="shared" si="107"/>
        <v>36.170732187045743</v>
      </c>
      <c r="BP147" s="66">
        <f t="shared" si="108"/>
        <v>6.7597285892152428</v>
      </c>
    </row>
    <row r="148" spans="8:68">
      <c r="H148" s="68">
        <v>143</v>
      </c>
      <c r="I148" s="31">
        <f>('Propiedades físicas'!$C$10*'Diseño reactor'!H148)/1000</f>
        <v>125.16007526877439</v>
      </c>
      <c r="J148" s="31">
        <f t="shared" si="85"/>
        <v>3.6433343382126053</v>
      </c>
      <c r="K148" s="31">
        <f>(I148*1000)/'Propiedades físicas'!$F$10</f>
        <v>817.56641988897263</v>
      </c>
      <c r="L148" s="31">
        <f t="shared" si="86"/>
        <v>116.79520284128179</v>
      </c>
      <c r="M148" s="31">
        <f t="shared" si="87"/>
        <v>700.77121704769081</v>
      </c>
      <c r="N148" s="31">
        <f t="shared" si="88"/>
        <v>0.81674967021875378</v>
      </c>
      <c r="O148" s="32">
        <f t="shared" si="89"/>
        <v>4.9004980213125231</v>
      </c>
      <c r="P148" s="33">
        <f t="shared" si="90"/>
        <v>0.19643549080929479</v>
      </c>
      <c r="Q148" s="31">
        <f t="shared" si="91"/>
        <v>3.4512468016711768</v>
      </c>
      <c r="R148" s="31">
        <f t="shared" si="92"/>
        <v>0.14919102477950916</v>
      </c>
      <c r="S148" s="31">
        <f t="shared" si="93"/>
        <v>1.4492512196413458</v>
      </c>
      <c r="T148" s="31">
        <f t="shared" si="94"/>
        <v>0.11330926902801278</v>
      </c>
      <c r="U148" s="31">
        <f t="shared" si="95"/>
        <v>0.357813885601937</v>
      </c>
      <c r="V148" s="47">
        <f t="shared" si="109"/>
        <v>1.9452835012182589E-4</v>
      </c>
      <c r="W148" s="31">
        <f t="shared" si="96"/>
        <v>0.75949119054228376</v>
      </c>
      <c r="X148" s="34">
        <f>(S148*H148*'Propiedades físicas'!$F$5*60*24*365)/(1000000)</f>
        <v>32075.698668453006</v>
      </c>
      <c r="Y148" s="34">
        <f>(U148*H148*'Propiedades físicas'!$F$7*60*24*365)/(1000000)</f>
        <v>2476.6295881617716</v>
      </c>
      <c r="Z148" s="31">
        <f t="shared" si="110"/>
        <v>28.090275185729155</v>
      </c>
      <c r="AA148" s="31">
        <f t="shared" si="111"/>
        <v>493.52829263897826</v>
      </c>
      <c r="AB148" s="31">
        <f t="shared" si="112"/>
        <v>21.334316543469811</v>
      </c>
      <c r="AC148" s="31">
        <f t="shared" si="113"/>
        <v>207.24292440871247</v>
      </c>
      <c r="AD148" s="31">
        <f t="shared" si="97"/>
        <v>16.203225471005826</v>
      </c>
      <c r="AE148" s="31">
        <f t="shared" si="83"/>
        <v>51.16738564107699</v>
      </c>
      <c r="AF148" s="31">
        <f t="shared" si="114"/>
        <v>817.5664198889724</v>
      </c>
      <c r="AG148" s="31">
        <f t="shared" si="115"/>
        <v>3.4358401351102318E-2</v>
      </c>
      <c r="AH148" s="31">
        <f t="shared" si="116"/>
        <v>0.60365528797770418</v>
      </c>
      <c r="AI148" s="31">
        <f t="shared" si="116"/>
        <v>2.6094903147278317E-2</v>
      </c>
      <c r="AJ148" s="31">
        <f t="shared" si="116"/>
        <v>0.25348756916515308</v>
      </c>
      <c r="AK148" s="31">
        <f t="shared" si="98"/>
        <v>1.9818849058411993E-2</v>
      </c>
      <c r="AL148" s="31">
        <f t="shared" si="84"/>
        <v>6.2584989300350238E-2</v>
      </c>
      <c r="AM148" s="31">
        <f t="shared" si="117"/>
        <v>1.0000000000000002</v>
      </c>
      <c r="AN148" s="31">
        <f>(Z148*'Propiedades físicas'!$F$4)/1000</f>
        <v>24.702026192826501</v>
      </c>
      <c r="AO148" s="31">
        <f>(AA148*'Propiedades físicas'!$F$6)/1000</f>
        <v>15.812646496152864</v>
      </c>
      <c r="AP148" s="31">
        <f>(AB148*'Propiedades físicas'!$F$9)/1000</f>
        <v>13.162206591493698</v>
      </c>
      <c r="AQ148" s="31">
        <f>(AC148*'Propiedades físicas'!$F$5)/1000</f>
        <v>61.026823950633563</v>
      </c>
      <c r="AR148" s="31">
        <f>(AD148*'Propiedades físicas'!$F$8)/1000</f>
        <v>5.7443674939809837</v>
      </c>
      <c r="AS148" s="31">
        <f>(AE148*'Propiedades físicas'!$F$7)/1000</f>
        <v>4.7120045436867803</v>
      </c>
      <c r="AT148" s="31">
        <f t="shared" si="118"/>
        <v>125.16007526877439</v>
      </c>
      <c r="AU148" s="31">
        <f t="shared" si="119"/>
        <v>0.19736346546436837</v>
      </c>
      <c r="AV148" s="31">
        <f t="shared" si="123"/>
        <v>0.12633938148563809</v>
      </c>
      <c r="AW148" s="31">
        <f t="shared" si="123"/>
        <v>0.10516298079262562</v>
      </c>
      <c r="AX148" s="31">
        <f t="shared" si="123"/>
        <v>0.48759018256885678</v>
      </c>
      <c r="AY148" s="31">
        <f t="shared" si="120"/>
        <v>4.5896165223976333E-2</v>
      </c>
      <c r="AZ148" s="31">
        <f t="shared" si="82"/>
        <v>3.7647824464534789E-2</v>
      </c>
      <c r="BA148" s="31">
        <f t="shared" si="121"/>
        <v>0.99999999999999989</v>
      </c>
      <c r="BB148" s="34">
        <f>AU148*'Propiedades físicas'!$C$4+'Diseño reactor'!AV148*'Propiedades físicas'!$C$5+'Diseño reactor'!AW148*'Propiedades físicas'!$C$8+'Diseño reactor'!AX148*'Propiedades físicas'!$C$9+'Diseño reactor'!AY148*'Propiedades físicas'!$C$7+'Diseño reactor'!AZ148*'Propiedades físicas'!$C$6</f>
        <v>884.76240504382974</v>
      </c>
      <c r="BC148" s="45">
        <f>AU148*'Propiedades físicas'!$L$4+'Diseño reactor'!AV148*'Propiedades físicas'!$L$5+'Diseño reactor'!AW148*'Propiedades físicas'!$L$8+AX148*'Propiedades físicas'!$L$9+'Diseño reactor'!AY148*'Propiedades físicas'!$L$7+'Diseño reactor'!AZ148*'Propiedades físicas'!$L$6</f>
        <v>1.7395476895564916</v>
      </c>
      <c r="BD148" s="29">
        <f t="shared" si="99"/>
        <v>8.0608103666809505</v>
      </c>
      <c r="BE148" s="58">
        <f t="shared" si="100"/>
        <v>49.603530435855973</v>
      </c>
      <c r="BF148" s="30">
        <f>AU148*'Propiedades físicas'!$I$4+'Diseño reactor'!AV148*'Propiedades físicas'!$I$5+'Diseño reactor'!AW148*'Propiedades físicas'!$I$8+'Diseño reactor'!AX148*'Propiedades físicas'!$I$9+'Diseño reactor'!AY148*'Propiedades físicas'!$I$7+'Diseño reactor'!AZ148*'Propiedades físicas'!$I$6</f>
        <v>1.5985356148302078E-2</v>
      </c>
      <c r="BG148" s="24">
        <f>AU148*'Propiedades físicas'!$O$4+'Diseño reactor'!AV148*'Propiedades físicas'!$O$5+'Diseño reactor'!AW148*'Propiedades físicas'!$O$8+'Diseño reactor'!AX148*'Propiedades físicas'!$O$9+'Diseño reactor'!AY148*'Propiedades físicas'!$O$7+'Diseño reactor'!AZ148*'Propiedades físicas'!$O$6</f>
        <v>0.14151026133727349</v>
      </c>
      <c r="BH148" s="54">
        <f t="shared" si="101"/>
        <v>51965.910780817758</v>
      </c>
      <c r="BI148" s="34">
        <f t="shared" si="122"/>
        <v>196.50369585737005</v>
      </c>
      <c r="BJ148" s="27">
        <f t="shared" si="102"/>
        <v>5019.5057886685054</v>
      </c>
      <c r="BK148" s="34">
        <f t="shared" si="103"/>
        <v>546.39351995264406</v>
      </c>
      <c r="BL148" s="27">
        <f t="shared" si="104"/>
        <v>104.87897972267174</v>
      </c>
      <c r="BM148" s="34">
        <f t="shared" si="105"/>
        <v>1.1054421768707483</v>
      </c>
      <c r="BN148" s="45">
        <f t="shared" si="106"/>
        <v>121.75878505785484</v>
      </c>
      <c r="BO148" s="45">
        <f t="shared" si="107"/>
        <v>36.327693738187058</v>
      </c>
      <c r="BP148" s="66">
        <f t="shared" si="108"/>
        <v>6.7593845196695215</v>
      </c>
    </row>
    <row r="149" spans="8:68">
      <c r="H149" s="68">
        <v>144</v>
      </c>
      <c r="I149" s="31">
        <f>('Propiedades físicas'!$C$10*'Diseño reactor'!H149)/1000</f>
        <v>126.03532055037422</v>
      </c>
      <c r="J149" s="31">
        <f t="shared" si="85"/>
        <v>3.6180334053083505</v>
      </c>
      <c r="K149" s="31">
        <f>(I149*1000)/'Propiedades físicas'!$F$10</f>
        <v>823.2836675805039</v>
      </c>
      <c r="L149" s="31">
        <f t="shared" si="86"/>
        <v>117.61195251150055</v>
      </c>
      <c r="M149" s="31">
        <f t="shared" si="87"/>
        <v>705.67171506900331</v>
      </c>
      <c r="N149" s="31">
        <f t="shared" si="88"/>
        <v>0.81674967021875378</v>
      </c>
      <c r="O149" s="32">
        <f t="shared" si="89"/>
        <v>4.9004980213125231</v>
      </c>
      <c r="P149" s="33">
        <f t="shared" si="90"/>
        <v>0.1974770329402151</v>
      </c>
      <c r="Q149" s="31">
        <f t="shared" si="91"/>
        <v>3.4556684436182539</v>
      </c>
      <c r="R149" s="31">
        <f t="shared" si="92"/>
        <v>0.14973023859082038</v>
      </c>
      <c r="S149" s="31">
        <f t="shared" si="93"/>
        <v>1.4448295776942686</v>
      </c>
      <c r="T149" s="31">
        <f t="shared" si="94"/>
        <v>0.11352785695970653</v>
      </c>
      <c r="U149" s="31">
        <f t="shared" si="95"/>
        <v>0.35601454172801178</v>
      </c>
      <c r="V149" s="47">
        <f t="shared" si="109"/>
        <v>1.9555978019322271E-4</v>
      </c>
      <c r="W149" s="31">
        <f t="shared" si="96"/>
        <v>0.75821596244131462</v>
      </c>
      <c r="X149" s="34">
        <f>(S149*H149*'Propiedades físicas'!$F$5*60*24*365)/(1000000)</f>
        <v>32201.457464858773</v>
      </c>
      <c r="Y149" s="34">
        <f>(U149*H149*'Propiedades físicas'!$F$7*60*24*365)/(1000000)</f>
        <v>2481.4073203269495</v>
      </c>
      <c r="Z149" s="31">
        <f t="shared" si="110"/>
        <v>28.436692743390974</v>
      </c>
      <c r="AA149" s="31">
        <f t="shared" si="111"/>
        <v>497.61625588102856</v>
      </c>
      <c r="AB149" s="31">
        <f t="shared" si="112"/>
        <v>21.561154357078134</v>
      </c>
      <c r="AC149" s="31">
        <f t="shared" si="113"/>
        <v>208.05545918797466</v>
      </c>
      <c r="AD149" s="31">
        <f t="shared" si="97"/>
        <v>16.348011402197741</v>
      </c>
      <c r="AE149" s="31">
        <f t="shared" si="83"/>
        <v>51.266094008833697</v>
      </c>
      <c r="AF149" s="31">
        <f t="shared" si="114"/>
        <v>823.28366758050367</v>
      </c>
      <c r="AG149" s="31">
        <f t="shared" si="115"/>
        <v>3.4540576794097923E-2</v>
      </c>
      <c r="AH149" s="31">
        <f t="shared" si="116"/>
        <v>0.60442867443665138</v>
      </c>
      <c r="AI149" s="31">
        <f t="shared" si="116"/>
        <v>2.6189216677215094E-2</v>
      </c>
      <c r="AJ149" s="31">
        <f t="shared" si="116"/>
        <v>0.25271418270620588</v>
      </c>
      <c r="AK149" s="31">
        <f t="shared" si="98"/>
        <v>1.9857082128498769E-2</v>
      </c>
      <c r="AL149" s="31">
        <f t="shared" si="84"/>
        <v>6.2270267257331098E-2</v>
      </c>
      <c r="AM149" s="31">
        <f t="shared" si="117"/>
        <v>1.0000000000000002</v>
      </c>
      <c r="AN149" s="31">
        <f>(Z149*'Propiedades físicas'!$F$4)/1000</f>
        <v>25.006658864683153</v>
      </c>
      <c r="AO149" s="31">
        <f>(AA149*'Propiedades físicas'!$F$6)/1000</f>
        <v>15.943624838428155</v>
      </c>
      <c r="AP149" s="31">
        <f>(AB149*'Propiedades físicas'!$F$9)/1000</f>
        <v>13.302154180599352</v>
      </c>
      <c r="AQ149" s="31">
        <f>(AC149*'Propiedades físicas'!$F$5)/1000</f>
        <v>61.266091067082904</v>
      </c>
      <c r="AR149" s="31">
        <f>(AD149*'Propiedades físicas'!$F$8)/1000</f>
        <v>5.7956970023071408</v>
      </c>
      <c r="AS149" s="31">
        <f>(AE149*'Propiedades físicas'!$F$7)/1000</f>
        <v>4.7210945972734955</v>
      </c>
      <c r="AT149" s="31">
        <f t="shared" si="118"/>
        <v>126.03532055037419</v>
      </c>
      <c r="AU149" s="31">
        <f t="shared" si="119"/>
        <v>0.19840992791134621</v>
      </c>
      <c r="AV149" s="31">
        <f t="shared" si="123"/>
        <v>0.12650124400687945</v>
      </c>
      <c r="AW149" s="31">
        <f t="shared" si="123"/>
        <v>0.10554306620168991</v>
      </c>
      <c r="AX149" s="31">
        <f t="shared" si="123"/>
        <v>0.48610255283633669</v>
      </c>
      <c r="AY149" s="31">
        <f t="shared" si="120"/>
        <v>4.5984704739896291E-2</v>
      </c>
      <c r="AZ149" s="31">
        <f t="shared" si="82"/>
        <v>3.7458504303851503E-2</v>
      </c>
      <c r="BA149" s="31">
        <f t="shared" si="121"/>
        <v>1</v>
      </c>
      <c r="BB149" s="34">
        <f>AU149*'Propiedades físicas'!$C$4+'Diseño reactor'!AV149*'Propiedades físicas'!$C$5+'Diseño reactor'!AW149*'Propiedades físicas'!$C$8+'Diseño reactor'!AX149*'Propiedades físicas'!$C$9+'Diseño reactor'!AY149*'Propiedades físicas'!$C$7+'Diseño reactor'!AZ149*'Propiedades físicas'!$C$6</f>
        <v>884.7176574063875</v>
      </c>
      <c r="BC149" s="45">
        <f>AU149*'Propiedades físicas'!$L$4+'Diseño reactor'!AV149*'Propiedades físicas'!$L$5+'Diseño reactor'!AW149*'Propiedades físicas'!$L$8+AX149*'Propiedades físicas'!$L$9+'Diseño reactor'!AY149*'Propiedades físicas'!$L$7+'Diseño reactor'!AZ149*'Propiedades físicas'!$L$6</f>
        <v>1.7403633963243446</v>
      </c>
      <c r="BD149" s="29">
        <f t="shared" si="99"/>
        <v>8.0439108930438525</v>
      </c>
      <c r="BE149" s="58">
        <f t="shared" si="100"/>
        <v>49.572976611609363</v>
      </c>
      <c r="BF149" s="30">
        <f>AU149*'Propiedades físicas'!$I$4+'Diseño reactor'!AV149*'Propiedades físicas'!$I$5+'Diseño reactor'!AW149*'Propiedades físicas'!$I$8+'Diseño reactor'!AX149*'Propiedades físicas'!$I$9+'Diseño reactor'!AY149*'Propiedades físicas'!$I$7+'Diseño reactor'!AZ149*'Propiedades físicas'!$I$6</f>
        <v>1.6003429218805383E-2</v>
      </c>
      <c r="BG149" s="24">
        <f>AU149*'Propiedades físicas'!$O$4+'Diseño reactor'!AV149*'Propiedades físicas'!$O$5+'Diseño reactor'!AW149*'Propiedades físicas'!$O$8+'Diseño reactor'!AX149*'Propiedades físicas'!$O$9+'Diseño reactor'!AY149*'Propiedades físicas'!$O$7+'Diseño reactor'!AZ149*'Propiedades físicas'!$O$6</f>
        <v>0.14152064899474759</v>
      </c>
      <c r="BH149" s="54">
        <f t="shared" si="101"/>
        <v>51904.599132202122</v>
      </c>
      <c r="BI149" s="34">
        <f t="shared" si="122"/>
        <v>196.80366523128427</v>
      </c>
      <c r="BJ149" s="27">
        <f t="shared" si="102"/>
        <v>5018.1076974099842</v>
      </c>
      <c r="BK149" s="34">
        <f t="shared" si="103"/>
        <v>546.28142927923034</v>
      </c>
      <c r="BL149" s="27">
        <f t="shared" si="104"/>
        <v>104.87484917818199</v>
      </c>
      <c r="BM149" s="34">
        <f t="shared" si="105"/>
        <v>1.1054421768707483</v>
      </c>
      <c r="BN149" s="45">
        <f t="shared" si="106"/>
        <v>122.41340652153099</v>
      </c>
      <c r="BO149" s="45">
        <f t="shared" si="107"/>
        <v>36.484129247217382</v>
      </c>
      <c r="BP149" s="66">
        <f t="shared" si="108"/>
        <v>6.7590426578475284</v>
      </c>
    </row>
    <row r="150" spans="8:68">
      <c r="H150" s="68">
        <v>145</v>
      </c>
      <c r="I150" s="31">
        <f>('Propiedades físicas'!$C$10*'Diseño reactor'!H150)/1000</f>
        <v>126.91056583197403</v>
      </c>
      <c r="J150" s="31">
        <f t="shared" si="85"/>
        <v>3.5930814507889832</v>
      </c>
      <c r="K150" s="31">
        <f>(I150*1000)/'Propiedades físicas'!$F$10</f>
        <v>829.00091527203517</v>
      </c>
      <c r="L150" s="31">
        <f t="shared" si="86"/>
        <v>118.4287021817193</v>
      </c>
      <c r="M150" s="31">
        <f t="shared" si="87"/>
        <v>710.57221309031581</v>
      </c>
      <c r="N150" s="31">
        <f t="shared" si="88"/>
        <v>0.81674967021875378</v>
      </c>
      <c r="O150" s="32">
        <f t="shared" si="89"/>
        <v>4.9004980213125231</v>
      </c>
      <c r="P150" s="33">
        <f t="shared" si="90"/>
        <v>0.19851508331923587</v>
      </c>
      <c r="Q150" s="31">
        <f t="shared" si="91"/>
        <v>3.4600666069717043</v>
      </c>
      <c r="R150" s="31">
        <f t="shared" si="92"/>
        <v>0.15026500163302192</v>
      </c>
      <c r="S150" s="31">
        <f t="shared" si="93"/>
        <v>1.4404314143408192</v>
      </c>
      <c r="T150" s="31">
        <f t="shared" si="94"/>
        <v>0.11374234309169071</v>
      </c>
      <c r="U150" s="31">
        <f t="shared" si="95"/>
        <v>0.35422724217480533</v>
      </c>
      <c r="V150" s="47">
        <f t="shared" si="109"/>
        <v>1.965877524132239E-4</v>
      </c>
      <c r="W150" s="31">
        <f t="shared" si="96"/>
        <v>0.75694500952039978</v>
      </c>
      <c r="X150" s="34">
        <f>(S150*H150*'Propiedades físicas'!$F$5*60*24*365)/(1000000)</f>
        <v>32326.374465930687</v>
      </c>
      <c r="Y150" s="34">
        <f>(U150*H150*'Propiedades físicas'!$F$7*60*24*365)/(1000000)</f>
        <v>2486.0953984098724</v>
      </c>
      <c r="Z150" s="31">
        <f t="shared" si="110"/>
        <v>28.784687081289199</v>
      </c>
      <c r="AA150" s="31">
        <f t="shared" si="111"/>
        <v>501.7096580108971</v>
      </c>
      <c r="AB150" s="31">
        <f t="shared" si="112"/>
        <v>21.788425236788179</v>
      </c>
      <c r="AC150" s="31">
        <f t="shared" si="113"/>
        <v>208.8625550794188</v>
      </c>
      <c r="AD150" s="31">
        <f t="shared" si="97"/>
        <v>16.492639748295151</v>
      </c>
      <c r="AE150" s="31">
        <f t="shared" si="83"/>
        <v>51.36295011534677</v>
      </c>
      <c r="AF150" s="31">
        <f t="shared" si="114"/>
        <v>829.00091527203517</v>
      </c>
      <c r="AG150" s="31">
        <f t="shared" si="115"/>
        <v>3.4722141497085746E-2</v>
      </c>
      <c r="AH150" s="31">
        <f t="shared" si="116"/>
        <v>0.60519795427036649</v>
      </c>
      <c r="AI150" s="31">
        <f t="shared" si="116"/>
        <v>2.6282751726080238E-2</v>
      </c>
      <c r="AJ150" s="31">
        <f t="shared" si="116"/>
        <v>0.25194490287249072</v>
      </c>
      <c r="AK150" s="31">
        <f t="shared" si="98"/>
        <v>1.9894597755520115E-2</v>
      </c>
      <c r="AL150" s="31">
        <f t="shared" si="84"/>
        <v>6.1957651878456747E-2</v>
      </c>
      <c r="AM150" s="31">
        <f t="shared" si="117"/>
        <v>1</v>
      </c>
      <c r="AN150" s="31">
        <f>(Z150*'Propiedades físicas'!$F$4)/1000</f>
        <v>25.312678125544096</v>
      </c>
      <c r="AO150" s="31">
        <f>(AA150*'Propiedades físicas'!$F$6)/1000</f>
        <v>16.074777442669141</v>
      </c>
      <c r="AP150" s="31">
        <f>(AB150*'Propiedades físicas'!$F$9)/1000</f>
        <v>13.442368949836466</v>
      </c>
      <c r="AQ150" s="31">
        <f>(AC150*'Propiedades físicas'!$F$5)/1000</f>
        <v>61.503756594236457</v>
      </c>
      <c r="AR150" s="31">
        <f>(AD150*'Propiedades físicas'!$F$8)/1000</f>
        <v>5.8469706435655944</v>
      </c>
      <c r="AS150" s="31">
        <f>(AE150*'Propiedades físicas'!$F$7)/1000</f>
        <v>4.7300140761222851</v>
      </c>
      <c r="AT150" s="31">
        <f t="shared" si="118"/>
        <v>126.91056583197405</v>
      </c>
      <c r="AU150" s="31">
        <f t="shared" si="119"/>
        <v>0.19945288211115025</v>
      </c>
      <c r="AV150" s="31">
        <f t="shared" si="123"/>
        <v>0.12666224705003432</v>
      </c>
      <c r="AW150" s="31">
        <f t="shared" si="123"/>
        <v>0.10592001431648942</v>
      </c>
      <c r="AX150" s="31">
        <f t="shared" si="123"/>
        <v>0.48462282230831483</v>
      </c>
      <c r="AY150" s="31">
        <f t="shared" si="120"/>
        <v>4.6071582812945738E-2</v>
      </c>
      <c r="AZ150" s="31">
        <f t="shared" si="82"/>
        <v>3.7270451401065281E-2</v>
      </c>
      <c r="BA150" s="31">
        <f t="shared" si="121"/>
        <v>0.99999999999999989</v>
      </c>
      <c r="BB150" s="34">
        <f>AU150*'Propiedades físicas'!$C$4+'Diseño reactor'!AV150*'Propiedades físicas'!$C$5+'Diseño reactor'!AW150*'Propiedades físicas'!$C$8+'Diseño reactor'!AX150*'Propiedades físicas'!$C$9+'Diseño reactor'!AY150*'Propiedades físicas'!$C$7+'Diseño reactor'!AZ150*'Propiedades físicas'!$C$6</f>
        <v>884.67319639805783</v>
      </c>
      <c r="BC150" s="45">
        <f>AU150*'Propiedades físicas'!$L$4+'Diseño reactor'!AV150*'Propiedades físicas'!$L$5+'Diseño reactor'!AW150*'Propiedades físicas'!$L$8+AX150*'Propiedades físicas'!$L$9+'Diseño reactor'!AY150*'Propiedades físicas'!$L$7+'Diseño reactor'!AZ150*'Propiedades físicas'!$L$6</f>
        <v>1.7411765440400451</v>
      </c>
      <c r="BD150" s="29">
        <f t="shared" si="99"/>
        <v>8.027080460040672</v>
      </c>
      <c r="BE150" s="58">
        <f t="shared" si="100"/>
        <v>49.542683630374249</v>
      </c>
      <c r="BF150" s="30">
        <f>AU150*'Propiedades físicas'!$I$4+'Diseño reactor'!AV150*'Propiedades físicas'!$I$5+'Diseño reactor'!AW150*'Propiedades físicas'!$I$8+'Diseño reactor'!AX150*'Propiedades físicas'!$I$9+'Diseño reactor'!AY150*'Propiedades físicas'!$I$7+'Diseño reactor'!AZ150*'Propiedades físicas'!$I$6</f>
        <v>1.6021391628722174E-2</v>
      </c>
      <c r="BG150" s="24">
        <f>AU150*'Propiedades físicas'!$O$4+'Diseño reactor'!AV150*'Propiedades físicas'!$O$5+'Diseño reactor'!AW150*'Propiedades físicas'!$O$8+'Diseño reactor'!AX150*'Propiedades físicas'!$O$9+'Diseño reactor'!AY150*'Propiedades físicas'!$O$7+'Diseño reactor'!AZ150*'Propiedades físicas'!$O$6</f>
        <v>0.14153111130925938</v>
      </c>
      <c r="BH150" s="54">
        <f t="shared" si="101"/>
        <v>51843.800691251286</v>
      </c>
      <c r="BI150" s="34">
        <f t="shared" si="122"/>
        <v>197.10204384571622</v>
      </c>
      <c r="BJ150" s="27">
        <f t="shared" si="102"/>
        <v>5016.7210553555979</v>
      </c>
      <c r="BK150" s="34">
        <f t="shared" si="103"/>
        <v>546.17085084079872</v>
      </c>
      <c r="BL150" s="27">
        <f t="shared" si="104"/>
        <v>104.87077301730763</v>
      </c>
      <c r="BM150" s="34">
        <f t="shared" si="105"/>
        <v>1.1054421768707483</v>
      </c>
      <c r="BN150" s="45">
        <f t="shared" si="106"/>
        <v>123.07002041648677</v>
      </c>
      <c r="BO150" s="45">
        <f t="shared" si="107"/>
        <v>36.640041352617111</v>
      </c>
      <c r="BP150" s="66">
        <f t="shared" si="108"/>
        <v>6.7587029858070808</v>
      </c>
    </row>
    <row r="151" spans="8:68">
      <c r="H151" s="68">
        <v>146</v>
      </c>
      <c r="I151" s="31">
        <f>('Propiedades físicas'!$C$10*'Diseño reactor'!H151)/1000</f>
        <v>127.78581111357386</v>
      </c>
      <c r="J151" s="31">
        <f t="shared" si="85"/>
        <v>3.5684713038657709</v>
      </c>
      <c r="K151" s="31">
        <f>(I151*1000)/'Propiedades físicas'!$F$10</f>
        <v>834.71816296356644</v>
      </c>
      <c r="L151" s="31">
        <f t="shared" si="86"/>
        <v>119.24545185193806</v>
      </c>
      <c r="M151" s="31">
        <f t="shared" si="87"/>
        <v>715.47271111162831</v>
      </c>
      <c r="N151" s="31">
        <f t="shared" si="88"/>
        <v>0.81674967021875378</v>
      </c>
      <c r="O151" s="32">
        <f t="shared" si="89"/>
        <v>4.9004980213125231</v>
      </c>
      <c r="P151" s="33">
        <f t="shared" si="90"/>
        <v>0.19954965947602957</v>
      </c>
      <c r="Q151" s="31">
        <f t="shared" si="91"/>
        <v>3.4644414629902682</v>
      </c>
      <c r="R151" s="31">
        <f t="shared" si="92"/>
        <v>0.15079534949714193</v>
      </c>
      <c r="S151" s="31">
        <f t="shared" si="93"/>
        <v>1.4360565583222553</v>
      </c>
      <c r="T151" s="31">
        <f t="shared" si="94"/>
        <v>0.1139527749116339</v>
      </c>
      <c r="U151" s="31">
        <f t="shared" si="95"/>
        <v>0.35245188633394842</v>
      </c>
      <c r="V151" s="47">
        <f t="shared" si="109"/>
        <v>1.9761228414131085E-4</v>
      </c>
      <c r="W151" s="31">
        <f t="shared" si="96"/>
        <v>0.75567831031681565</v>
      </c>
      <c r="X151" s="34">
        <f>(S151*H151*'Propiedades físicas'!$F$5*60*24*365)/(1000000)</f>
        <v>32450.456703335971</v>
      </c>
      <c r="Y151" s="34">
        <f>(U151*H151*'Propiedades físicas'!$F$7*60*24*365)/(1000000)</f>
        <v>2490.6948603606265</v>
      </c>
      <c r="Z151" s="31">
        <f t="shared" si="110"/>
        <v>29.134250283500318</v>
      </c>
      <c r="AA151" s="31">
        <f t="shared" si="111"/>
        <v>505.80845359657917</v>
      </c>
      <c r="AB151" s="31">
        <f t="shared" si="112"/>
        <v>22.016121026582724</v>
      </c>
      <c r="AC151" s="31">
        <f t="shared" si="113"/>
        <v>209.66425751504929</v>
      </c>
      <c r="AD151" s="31">
        <f t="shared" si="97"/>
        <v>16.637105137098548</v>
      </c>
      <c r="AE151" s="31">
        <f t="shared" si="83"/>
        <v>51.457975404756468</v>
      </c>
      <c r="AF151" s="31">
        <f t="shared" si="114"/>
        <v>834.71816296356644</v>
      </c>
      <c r="AG151" s="31">
        <f t="shared" si="115"/>
        <v>3.4903098526169199E-2</v>
      </c>
      <c r="AH151" s="31">
        <f t="shared" si="116"/>
        <v>0.60596315743360263</v>
      </c>
      <c r="AI151" s="31">
        <f t="shared" si="116"/>
        <v>2.6375514519076874E-2</v>
      </c>
      <c r="AJ151" s="31">
        <f t="shared" si="116"/>
        <v>0.25117969970925463</v>
      </c>
      <c r="AK151" s="31">
        <f t="shared" si="98"/>
        <v>1.9931404245512648E-2</v>
      </c>
      <c r="AL151" s="31">
        <f t="shared" si="84"/>
        <v>6.1647125566384124E-2</v>
      </c>
      <c r="AM151" s="31">
        <f t="shared" si="117"/>
        <v>1</v>
      </c>
      <c r="AN151" s="31">
        <f>(Z151*'Propiedades físicas'!$F$4)/1000</f>
        <v>25.62007701430451</v>
      </c>
      <c r="AO151" s="31">
        <f>(AA151*'Propiedades físicas'!$F$6)/1000</f>
        <v>16.206102853234395</v>
      </c>
      <c r="AP151" s="31">
        <f>(AB151*'Propiedades físicas'!$F$9)/1000</f>
        <v>13.58284586735021</v>
      </c>
      <c r="AQ151" s="31">
        <f>(AC151*'Propiedades físicas'!$F$5)/1000</f>
        <v>61.739833910456568</v>
      </c>
      <c r="AR151" s="31">
        <f>(AD151*'Propiedades físicas'!$F$8)/1000</f>
        <v>5.8981865132041751</v>
      </c>
      <c r="AS151" s="31">
        <f>(AE151*'Propiedades físicas'!$F$7)/1000</f>
        <v>4.7387649550240232</v>
      </c>
      <c r="AT151" s="31">
        <f t="shared" si="118"/>
        <v>127.78581111357389</v>
      </c>
      <c r="AU151" s="31">
        <f t="shared" si="119"/>
        <v>0.20049234567626459</v>
      </c>
      <c r="AV151" s="31">
        <f t="shared" si="123"/>
        <v>0.12682239688435112</v>
      </c>
      <c r="AW151" s="31">
        <f t="shared" si="123"/>
        <v>0.10629385022471709</v>
      </c>
      <c r="AX151" s="31">
        <f t="shared" si="123"/>
        <v>0.48315093336601539</v>
      </c>
      <c r="AY151" s="31">
        <f t="shared" si="120"/>
        <v>4.6156818678107898E-2</v>
      </c>
      <c r="AZ151" s="31">
        <f t="shared" si="82"/>
        <v>3.7083655170543843E-2</v>
      </c>
      <c r="BA151" s="31">
        <f t="shared" si="121"/>
        <v>0.99999999999999989</v>
      </c>
      <c r="BB151" s="34">
        <f>AU151*'Propiedades físicas'!$C$4+'Diseño reactor'!AV151*'Propiedades físicas'!$C$5+'Diseño reactor'!AW151*'Propiedades físicas'!$C$8+'Diseño reactor'!AX151*'Propiedades físicas'!$C$9+'Diseño reactor'!AY151*'Propiedades físicas'!$C$7+'Diseño reactor'!AZ151*'Propiedades físicas'!$C$6</f>
        <v>884.62901969338191</v>
      </c>
      <c r="BC151" s="45">
        <f>AU151*'Propiedades físicas'!$L$4+'Diseño reactor'!AV151*'Propiedades físicas'!$L$5+'Diseño reactor'!AW151*'Propiedades físicas'!$L$8+AX151*'Propiedades físicas'!$L$9+'Diseño reactor'!AY151*'Propiedades físicas'!$L$7+'Diseño reactor'!AZ151*'Propiedades físicas'!$L$6</f>
        <v>1.7419871432938172</v>
      </c>
      <c r="BD151" s="29">
        <f t="shared" si="99"/>
        <v>8.0103186606080747</v>
      </c>
      <c r="BE151" s="58">
        <f t="shared" si="100"/>
        <v>49.512647124451334</v>
      </c>
      <c r="BF151" s="30">
        <f>AU151*'Propiedades físicas'!$I$4+'Diseño reactor'!AV151*'Propiedades físicas'!$I$5+'Diseño reactor'!AW151*'Propiedades físicas'!$I$8+'Diseño reactor'!AX151*'Propiedades físicas'!$I$9+'Diseño reactor'!AY151*'Propiedades físicas'!$I$7+'Diseño reactor'!AZ151*'Propiedades físicas'!$I$6</f>
        <v>1.6039244245011006E-2</v>
      </c>
      <c r="BG151" s="24">
        <f>AU151*'Propiedades físicas'!$O$4+'Diseño reactor'!AV151*'Propiedades físicas'!$O$5+'Diseño reactor'!AW151*'Propiedades físicas'!$O$8+'Diseño reactor'!AX151*'Propiedades físicas'!$O$9+'Diseño reactor'!AY151*'Propiedades físicas'!$O$7+'Diseño reactor'!AZ151*'Propiedades físicas'!$O$6</f>
        <v>0.14154164712646627</v>
      </c>
      <c r="BH151" s="54">
        <f t="shared" si="101"/>
        <v>51783.509540178871</v>
      </c>
      <c r="BI151" s="34">
        <f t="shared" si="122"/>
        <v>197.398842179604</v>
      </c>
      <c r="BJ151" s="27">
        <f t="shared" si="102"/>
        <v>5015.3457384126323</v>
      </c>
      <c r="BK151" s="34">
        <f t="shared" si="103"/>
        <v>546.06176671048252</v>
      </c>
      <c r="BL151" s="27">
        <f t="shared" si="104"/>
        <v>104.86675063295908</v>
      </c>
      <c r="BM151" s="34">
        <f t="shared" si="105"/>
        <v>1.1054421768707483</v>
      </c>
      <c r="BN151" s="45">
        <f t="shared" si="106"/>
        <v>123.72861677711528</v>
      </c>
      <c r="BO151" s="45">
        <f t="shared" si="107"/>
        <v>36.795432675261452</v>
      </c>
      <c r="BP151" s="66">
        <f t="shared" si="108"/>
        <v>6.7583654857821998</v>
      </c>
    </row>
    <row r="152" spans="8:68">
      <c r="H152" s="68">
        <v>147</v>
      </c>
      <c r="I152" s="31">
        <f>('Propiedades físicas'!$C$10*'Diseño reactor'!H152)/1000</f>
        <v>128.66105639517369</v>
      </c>
      <c r="J152" s="31">
        <f t="shared" si="85"/>
        <v>3.5441959888734864</v>
      </c>
      <c r="K152" s="31">
        <f>(I152*1000)/'Propiedades físicas'!$F$10</f>
        <v>840.43541065509783</v>
      </c>
      <c r="L152" s="31">
        <f t="shared" si="86"/>
        <v>120.06220152215683</v>
      </c>
      <c r="M152" s="31">
        <f t="shared" si="87"/>
        <v>720.37320913294093</v>
      </c>
      <c r="N152" s="31">
        <f t="shared" si="88"/>
        <v>0.81674967021875389</v>
      </c>
      <c r="O152" s="32">
        <f t="shared" si="89"/>
        <v>4.9004980213125231</v>
      </c>
      <c r="P152" s="33">
        <f t="shared" si="90"/>
        <v>0.20058077882312539</v>
      </c>
      <c r="Q152" s="31">
        <f t="shared" si="91"/>
        <v>3.4687931813653918</v>
      </c>
      <c r="R152" s="31">
        <f t="shared" si="92"/>
        <v>0.15132131744799457</v>
      </c>
      <c r="S152" s="31">
        <f t="shared" si="93"/>
        <v>1.4317048399471315</v>
      </c>
      <c r="T152" s="31">
        <f t="shared" si="94"/>
        <v>0.1141591993437647</v>
      </c>
      <c r="U152" s="31">
        <f t="shared" si="95"/>
        <v>0.35068837460386926</v>
      </c>
      <c r="V152" s="47">
        <f t="shared" si="109"/>
        <v>1.9863339262095913E-4</v>
      </c>
      <c r="W152" s="31">
        <f t="shared" si="96"/>
        <v>0.75441584351126467</v>
      </c>
      <c r="X152" s="34">
        <f>(S152*H152*'Propiedades físicas'!$F$5*60*24*365)/(1000000)</f>
        <v>32573.711138375354</v>
      </c>
      <c r="Y152" s="34">
        <f>(U152*H152*'Propiedades físicas'!$F$7*60*24*365)/(1000000)</f>
        <v>2495.2067318140403</v>
      </c>
      <c r="Z152" s="31">
        <f t="shared" si="110"/>
        <v>29.485374486999433</v>
      </c>
      <c r="AA152" s="31">
        <f t="shared" si="111"/>
        <v>509.91259766071261</v>
      </c>
      <c r="AB152" s="31">
        <f t="shared" si="112"/>
        <v>22.244233664855201</v>
      </c>
      <c r="AC152" s="31">
        <f t="shared" si="113"/>
        <v>210.46061147222832</v>
      </c>
      <c r="AD152" s="31">
        <f t="shared" si="97"/>
        <v>16.781402303533412</v>
      </c>
      <c r="AE152" s="31">
        <f t="shared" si="83"/>
        <v>51.55119106676878</v>
      </c>
      <c r="AF152" s="31">
        <f t="shared" si="114"/>
        <v>840.43541065509771</v>
      </c>
      <c r="AG152" s="31">
        <f t="shared" si="115"/>
        <v>3.5083450926962183E-2</v>
      </c>
      <c r="AH152" s="31">
        <f t="shared" si="116"/>
        <v>0.60672431360697776</v>
      </c>
      <c r="AI152" s="31">
        <f t="shared" si="116"/>
        <v>2.6467511224350239E-2</v>
      </c>
      <c r="AJ152" s="31">
        <f t="shared" si="116"/>
        <v>0.25041854353587945</v>
      </c>
      <c r="AK152" s="31">
        <f t="shared" si="98"/>
        <v>1.9967509805962055E-2</v>
      </c>
      <c r="AL152" s="31">
        <f t="shared" si="84"/>
        <v>6.1338670899868386E-2</v>
      </c>
      <c r="AM152" s="31">
        <f t="shared" si="117"/>
        <v>1</v>
      </c>
      <c r="AN152" s="31">
        <f>(Z152*'Propiedades físicas'!$F$4)/1000</f>
        <v>25.928848616377561</v>
      </c>
      <c r="AO152" s="31">
        <f>(AA152*'Propiedades físicas'!$F$6)/1000</f>
        <v>16.33759962904923</v>
      </c>
      <c r="AP152" s="31">
        <f>(AB152*'Propiedades físicas'!$F$9)/1000</f>
        <v>13.723579959532415</v>
      </c>
      <c r="AQ152" s="31">
        <f>(AC152*'Propiedades físicas'!$F$5)/1000</f>
        <v>61.974336260227076</v>
      </c>
      <c r="AR152" s="31">
        <f>(AD152*'Propiedades físicas'!$F$8)/1000</f>
        <v>5.9493427446486633</v>
      </c>
      <c r="AS152" s="31">
        <f>(AE152*'Propiedades físicas'!$F$7)/1000</f>
        <v>4.7473491853387371</v>
      </c>
      <c r="AT152" s="31">
        <f t="shared" si="118"/>
        <v>128.66105639517369</v>
      </c>
      <c r="AU152" s="31">
        <f t="shared" si="119"/>
        <v>0.2015283361014763</v>
      </c>
      <c r="AV152" s="31">
        <f t="shared" si="123"/>
        <v>0.12698169972170448</v>
      </c>
      <c r="AW152" s="31">
        <f t="shared" si="123"/>
        <v>0.10666459878412138</v>
      </c>
      <c r="AX152" s="31">
        <f t="shared" si="123"/>
        <v>0.4816868289179681</v>
      </c>
      <c r="AY152" s="31">
        <f t="shared" si="120"/>
        <v>4.6240431342143354E-2</v>
      </c>
      <c r="AZ152" s="31">
        <f t="shared" si="82"/>
        <v>3.6898105132586324E-2</v>
      </c>
      <c r="BA152" s="31">
        <f t="shared" si="121"/>
        <v>1</v>
      </c>
      <c r="BB152" s="34">
        <f>AU152*'Propiedades físicas'!$C$4+'Diseño reactor'!AV152*'Propiedades físicas'!$C$5+'Diseño reactor'!AW152*'Propiedades físicas'!$C$8+'Diseño reactor'!AX152*'Propiedades físicas'!$C$9+'Diseño reactor'!AY152*'Propiedades físicas'!$C$7+'Diseño reactor'!AZ152*'Propiedades físicas'!$C$6</f>
        <v>884.58512498969856</v>
      </c>
      <c r="BC152" s="45">
        <f>AU152*'Propiedades físicas'!$L$4+'Diseño reactor'!AV152*'Propiedades físicas'!$L$5+'Diseño reactor'!AW152*'Propiedades físicas'!$L$8+AX152*'Propiedades físicas'!$L$9+'Diseño reactor'!AY152*'Propiedades físicas'!$L$7+'Diseño reactor'!AZ152*'Propiedades físicas'!$L$6</f>
        <v>1.7427952046293422</v>
      </c>
      <c r="BD152" s="29">
        <f t="shared" si="99"/>
        <v>7.9936250907247306</v>
      </c>
      <c r="BE152" s="58">
        <f t="shared" si="100"/>
        <v>49.482862837089726</v>
      </c>
      <c r="BF152" s="30">
        <f>AU152*'Propiedades físicas'!$I$4+'Diseño reactor'!AV152*'Propiedades físicas'!$I$5+'Diseño reactor'!AW152*'Propiedades físicas'!$I$8+'Diseño reactor'!AX152*'Propiedades físicas'!$I$9+'Diseño reactor'!AY152*'Propiedades físicas'!$I$7+'Diseño reactor'!AZ152*'Propiedades físicas'!$I$6</f>
        <v>1.6056987926356715E-2</v>
      </c>
      <c r="BG152" s="24">
        <f>AU152*'Propiedades físicas'!$O$4+'Diseño reactor'!AV152*'Propiedades físicas'!$O$5+'Diseño reactor'!AW152*'Propiedades físicas'!$O$8+'Diseño reactor'!AX152*'Propiedades físicas'!$O$9+'Diseño reactor'!AY152*'Propiedades físicas'!$O$7+'Diseño reactor'!AZ152*'Propiedades físicas'!$O$6</f>
        <v>0.14155225530647744</v>
      </c>
      <c r="BH152" s="54">
        <f t="shared" si="101"/>
        <v>51723.719849471257</v>
      </c>
      <c r="BI152" s="34">
        <f t="shared" si="122"/>
        <v>197.69407063318741</v>
      </c>
      <c r="BJ152" s="27">
        <f t="shared" si="102"/>
        <v>5013.9816242086636</v>
      </c>
      <c r="BK152" s="34">
        <f t="shared" si="103"/>
        <v>545.95415920920857</v>
      </c>
      <c r="BL152" s="27">
        <f t="shared" si="104"/>
        <v>104.86278142565041</v>
      </c>
      <c r="BM152" s="34">
        <f t="shared" si="105"/>
        <v>1.1054421768707483</v>
      </c>
      <c r="BN152" s="45">
        <f t="shared" si="106"/>
        <v>124.3891856995763</v>
      </c>
      <c r="BO152" s="45">
        <f t="shared" si="107"/>
        <v>36.950305818566861</v>
      </c>
      <c r="BP152" s="66">
        <f t="shared" si="108"/>
        <v>6.7580301401810736</v>
      </c>
    </row>
    <row r="153" spans="8:68">
      <c r="H153" s="68">
        <v>148</v>
      </c>
      <c r="I153" s="31">
        <f>('Propiedades físicas'!$C$10*'Diseño reactor'!H153)/1000</f>
        <v>129.53630167677349</v>
      </c>
      <c r="J153" s="31">
        <f t="shared" si="85"/>
        <v>3.5202487186783955</v>
      </c>
      <c r="K153" s="31">
        <f>(I153*1000)/'Propiedades físicas'!$F$10</f>
        <v>846.15265834662898</v>
      </c>
      <c r="L153" s="31">
        <f t="shared" si="86"/>
        <v>120.87895119237557</v>
      </c>
      <c r="M153" s="31">
        <f t="shared" si="87"/>
        <v>725.27370715425343</v>
      </c>
      <c r="N153" s="31">
        <f t="shared" si="88"/>
        <v>0.81674967021875378</v>
      </c>
      <c r="O153" s="32">
        <f t="shared" si="89"/>
        <v>4.9004980213125231</v>
      </c>
      <c r="P153" s="33">
        <f t="shared" si="90"/>
        <v>0.20160845865688648</v>
      </c>
      <c r="Q153" s="31">
        <f t="shared" si="91"/>
        <v>3.4731219302383662</v>
      </c>
      <c r="R153" s="31">
        <f t="shared" si="92"/>
        <v>0.15184294042763624</v>
      </c>
      <c r="S153" s="31">
        <f t="shared" si="93"/>
        <v>1.4273760910741564</v>
      </c>
      <c r="T153" s="31">
        <f t="shared" si="94"/>
        <v>0.11436166275617296</v>
      </c>
      <c r="U153" s="31">
        <f t="shared" si="95"/>
        <v>0.34893660837805807</v>
      </c>
      <c r="V153" s="47">
        <f t="shared" si="109"/>
        <v>1.9965109498060605E-4</v>
      </c>
      <c r="W153" s="31">
        <f t="shared" si="96"/>
        <v>0.7531575879266792</v>
      </c>
      <c r="X153" s="34">
        <f>(S153*H153*'Propiedades físicas'!$F$5*60*24*365)/(1000000)</f>
        <v>32696.144662803181</v>
      </c>
      <c r="Y153" s="34">
        <f>(U153*H153*'Propiedades físicas'!$F$7*60*24*365)/(1000000)</f>
        <v>2499.6320262492777</v>
      </c>
      <c r="Z153" s="31">
        <f t="shared" si="110"/>
        <v>29.838051881219201</v>
      </c>
      <c r="AA153" s="31">
        <f t="shared" si="111"/>
        <v>514.02204567527815</v>
      </c>
      <c r="AB153" s="31">
        <f t="shared" si="112"/>
        <v>22.472755183290165</v>
      </c>
      <c r="AC153" s="31">
        <f t="shared" si="113"/>
        <v>211.25166147897514</v>
      </c>
      <c r="AD153" s="31">
        <f t="shared" si="97"/>
        <v>16.9255260879136</v>
      </c>
      <c r="AE153" s="31">
        <f t="shared" si="83"/>
        <v>51.642618039952595</v>
      </c>
      <c r="AF153" s="31">
        <f t="shared" si="114"/>
        <v>846.15265834662875</v>
      </c>
      <c r="AG153" s="31">
        <f t="shared" si="115"/>
        <v>3.5263201724760121E-2</v>
      </c>
      <c r="AH153" s="31">
        <f t="shared" si="116"/>
        <v>0.60748145219997363</v>
      </c>
      <c r="AI153" s="31">
        <f t="shared" si="116"/>
        <v>2.6558747953592244E-2</v>
      </c>
      <c r="AJ153" s="31">
        <f t="shared" si="116"/>
        <v>0.24966140494288364</v>
      </c>
      <c r="AK153" s="31">
        <f t="shared" si="98"/>
        <v>2.0002922547080165E-2</v>
      </c>
      <c r="AL153" s="31">
        <f t="shared" si="84"/>
        <v>6.103227063171035E-2</v>
      </c>
      <c r="AM153" s="31">
        <f t="shared" si="117"/>
        <v>1.0000000000000002</v>
      </c>
      <c r="AN153" s="31">
        <f>(Z153*'Propiedades físicas'!$F$4)/1000</f>
        <v>26.238986063306541</v>
      </c>
      <c r="AO153" s="31">
        <f>(AA153*'Propiedades físicas'!$F$6)/1000</f>
        <v>16.469266343435912</v>
      </c>
      <c r="AP153" s="31">
        <f>(AB153*'Propiedades físicas'!$F$9)/1000</f>
        <v>13.864566310330865</v>
      </c>
      <c r="AQ153" s="31">
        <f>(AC153*'Propiedades físicas'!$F$5)/1000</f>
        <v>62.207276755713814</v>
      </c>
      <c r="AR153" s="31">
        <f>(AD153*'Propiedades físicas'!$F$8)/1000</f>
        <v>6.0004375086871269</v>
      </c>
      <c r="AS153" s="31">
        <f>(AE153*'Propiedades físicas'!$F$7)/1000</f>
        <v>4.7557686952992348</v>
      </c>
      <c r="AT153" s="31">
        <f t="shared" si="118"/>
        <v>129.53630167677349</v>
      </c>
      <c r="AU153" s="31">
        <f t="shared" si="119"/>
        <v>0.20256087076485774</v>
      </c>
      <c r="AV153" s="31">
        <f t="shared" si="123"/>
        <v>0.12714016171722259</v>
      </c>
      <c r="AW153" s="31">
        <f t="shared" si="123"/>
        <v>0.10703228462494271</v>
      </c>
      <c r="AX153" s="31">
        <f t="shared" si="123"/>
        <v>0.480230452394241</v>
      </c>
      <c r="AY153" s="31">
        <f t="shared" si="120"/>
        <v>4.6322439586547463E-2</v>
      </c>
      <c r="AZ153" s="31">
        <f t="shared" si="82"/>
        <v>3.6713790912188501E-2</v>
      </c>
      <c r="BA153" s="31">
        <f t="shared" si="121"/>
        <v>1</v>
      </c>
      <c r="BB153" s="34">
        <f>AU153*'Propiedades físicas'!$C$4+'Diseño reactor'!AV153*'Propiedades físicas'!$C$5+'Diseño reactor'!AW153*'Propiedades físicas'!$C$8+'Diseño reactor'!AX153*'Propiedades físicas'!$C$9+'Diseño reactor'!AY153*'Propiedades físicas'!$C$7+'Diseño reactor'!AZ153*'Propiedades físicas'!$C$6</f>
        <v>884.54151000688262</v>
      </c>
      <c r="BC153" s="45">
        <f>AU153*'Propiedades físicas'!$L$4+'Diseño reactor'!AV153*'Propiedades físicas'!$L$5+'Diseño reactor'!AW153*'Propiedades físicas'!$L$8+AX153*'Propiedades físicas'!$L$9+'Diseño reactor'!AY153*'Propiedades físicas'!$L$7+'Diseño reactor'!AZ153*'Propiedades físicas'!$L$6</f>
        <v>1.7436007385438703</v>
      </c>
      <c r="BD153" s="29">
        <f t="shared" si="99"/>
        <v>7.9769993493847675</v>
      </c>
      <c r="BE153" s="58">
        <f t="shared" si="100"/>
        <v>49.453326618813875</v>
      </c>
      <c r="BF153" s="30">
        <f>AU153*'Propiedades físicas'!$I$4+'Diseño reactor'!AV153*'Propiedades físicas'!$I$5+'Diseño reactor'!AW153*'Propiedades físicas'!$I$8+'Diseño reactor'!AX153*'Propiedades físicas'!$I$9+'Diseño reactor'!AY153*'Propiedades físicas'!$I$7+'Diseño reactor'!AZ153*'Propiedades físicas'!$I$6</f>
        <v>1.6074623523263432E-2</v>
      </c>
      <c r="BG153" s="24">
        <f>AU153*'Propiedades físicas'!$O$4+'Diseño reactor'!AV153*'Propiedades físicas'!$O$5+'Diseño reactor'!AW153*'Propiedades físicas'!$O$8+'Diseño reactor'!AX153*'Propiedades físicas'!$O$9+'Diseño reactor'!AY153*'Propiedades físicas'!$O$7+'Diseño reactor'!AZ153*'Propiedades físicas'!$O$6</f>
        <v>0.14156293472366463</v>
      </c>
      <c r="BH153" s="54">
        <f t="shared" si="101"/>
        <v>51664.425876262059</v>
      </c>
      <c r="BI153" s="34">
        <f t="shared" si="122"/>
        <v>197.98773952862598</v>
      </c>
      <c r="BJ153" s="27">
        <f t="shared" si="102"/>
        <v>5012.6285920621904</v>
      </c>
      <c r="BK153" s="34">
        <f t="shared" si="103"/>
        <v>545.8480109015959</v>
      </c>
      <c r="BL153" s="27">
        <f t="shared" si="104"/>
        <v>104.85886480338864</v>
      </c>
      <c r="BM153" s="34">
        <f t="shared" si="105"/>
        <v>1.1054421768707483</v>
      </c>
      <c r="BN153" s="45">
        <f t="shared" si="106"/>
        <v>125.05171734137217</v>
      </c>
      <c r="BO153" s="45">
        <f t="shared" si="107"/>
        <v>37.104663368636182</v>
      </c>
      <c r="BP153" s="66">
        <f t="shared" si="108"/>
        <v>6.7576969315840643</v>
      </c>
    </row>
    <row r="154" spans="8:68">
      <c r="H154" s="68">
        <v>149</v>
      </c>
      <c r="I154" s="31">
        <f>('Propiedades físicas'!$C$10*'Diseño reactor'!H154)/1000</f>
        <v>130.41154695837332</v>
      </c>
      <c r="J154" s="31">
        <f t="shared" si="85"/>
        <v>3.4966228883516948</v>
      </c>
      <c r="K154" s="31">
        <f>(I154*1000)/'Propiedades físicas'!$F$10</f>
        <v>851.86990603816025</v>
      </c>
      <c r="L154" s="31">
        <f t="shared" si="86"/>
        <v>121.69570086259432</v>
      </c>
      <c r="M154" s="31">
        <f t="shared" si="87"/>
        <v>730.17420517556593</v>
      </c>
      <c r="N154" s="31">
        <f t="shared" si="88"/>
        <v>0.81674967021875389</v>
      </c>
      <c r="O154" s="32">
        <f t="shared" si="89"/>
        <v>4.9004980213125231</v>
      </c>
      <c r="P154" s="33">
        <f t="shared" si="90"/>
        <v>0.20263271615847678</v>
      </c>
      <c r="Q154" s="31">
        <f t="shared" si="91"/>
        <v>3.4774278762172597</v>
      </c>
      <c r="R154" s="31">
        <f t="shared" si="92"/>
        <v>0.15236025305877998</v>
      </c>
      <c r="S154" s="31">
        <f t="shared" si="93"/>
        <v>1.4230701450952639</v>
      </c>
      <c r="T154" s="31">
        <f t="shared" si="94"/>
        <v>0.11456021096800749</v>
      </c>
      <c r="U154" s="31">
        <f t="shared" si="95"/>
        <v>0.34719649003348962</v>
      </c>
      <c r="V154" s="47">
        <f t="shared" si="109"/>
        <v>2.0066540823460808E-4</v>
      </c>
      <c r="W154" s="31">
        <f t="shared" si="96"/>
        <v>0.7519035225270374</v>
      </c>
      <c r="X154" s="34">
        <f>(S154*H154*'Propiedades físicas'!$F$5*60*24*365)/(1000000)</f>
        <v>32817.764099636668</v>
      </c>
      <c r="Y154" s="34">
        <f>(U154*H154*'Propiedades físicas'!$F$7*60*24*365)/(1000000)</f>
        <v>2503.9717451471593</v>
      </c>
      <c r="Z154" s="31">
        <f t="shared" si="110"/>
        <v>30.192274707613041</v>
      </c>
      <c r="AA154" s="31">
        <f t="shared" si="111"/>
        <v>518.13675355637167</v>
      </c>
      <c r="AB154" s="31">
        <f t="shared" si="112"/>
        <v>22.701677705758218</v>
      </c>
      <c r="AC154" s="31">
        <f t="shared" si="113"/>
        <v>212.03745161919431</v>
      </c>
      <c r="AD154" s="31">
        <f t="shared" si="97"/>
        <v>17.069471434233115</v>
      </c>
      <c r="AE154" s="31">
        <f t="shared" si="83"/>
        <v>51.732277014989954</v>
      </c>
      <c r="AF154" s="31">
        <f t="shared" si="114"/>
        <v>851.86990603816037</v>
      </c>
      <c r="AG154" s="31">
        <f t="shared" si="115"/>
        <v>3.5442353924708951E-2</v>
      </c>
      <c r="AH154" s="31">
        <f t="shared" si="116"/>
        <v>0.60823460235389648</v>
      </c>
      <c r="AI154" s="31">
        <f t="shared" si="116"/>
        <v>2.6649230762638625E-2</v>
      </c>
      <c r="AJ154" s="31">
        <f t="shared" si="116"/>
        <v>0.24890825478896056</v>
      </c>
      <c r="AK154" s="31">
        <f t="shared" si="98"/>
        <v>2.0037650483063867E-2</v>
      </c>
      <c r="AL154" s="31">
        <f t="shared" si="84"/>
        <v>6.0727907686731399E-2</v>
      </c>
      <c r="AM154" s="31">
        <f t="shared" si="117"/>
        <v>0.99999999999999978</v>
      </c>
      <c r="AN154" s="31">
        <f>(Z154*'Propiedades físicas'!$F$4)/1000</f>
        <v>26.550482532380755</v>
      </c>
      <c r="AO154" s="31">
        <f>(AA154*'Propiedades físicas'!$F$6)/1000</f>
        <v>16.601101583946146</v>
      </c>
      <c r="AP154" s="31">
        <f>(AB154*'Propiedades físicas'!$F$9)/1000</f>
        <v>14.005800060567532</v>
      </c>
      <c r="AQ154" s="31">
        <f>(AC154*'Propiedades físicas'!$F$5)/1000</f>
        <v>62.438668378304158</v>
      </c>
      <c r="AR154" s="31">
        <f>(AD154*'Propiedades físicas'!$F$8)/1000</f>
        <v>6.0514690128643212</v>
      </c>
      <c r="AS154" s="31">
        <f>(AE154*'Propiedades físicas'!$F$7)/1000</f>
        <v>4.764025390310425</v>
      </c>
      <c r="AT154" s="31">
        <f t="shared" si="118"/>
        <v>130.41154695837332</v>
      </c>
      <c r="AU154" s="31">
        <f t="shared" si="119"/>
        <v>0.20358996692873776</v>
      </c>
      <c r="AV154" s="31">
        <f t="shared" si="123"/>
        <v>0.12729778896990718</v>
      </c>
      <c r="AW154" s="31">
        <f t="shared" si="123"/>
        <v>0.10739693215232014</v>
      </c>
      <c r="AX154" s="31">
        <f t="shared" si="123"/>
        <v>0.47878174774074456</v>
      </c>
      <c r="AY154" s="31">
        <f t="shared" si="120"/>
        <v>4.6402861970465836E-2</v>
      </c>
      <c r="AZ154" s="31">
        <f t="shared" si="82"/>
        <v>3.6530702237824668E-2</v>
      </c>
      <c r="BA154" s="31">
        <f t="shared" si="121"/>
        <v>1.0000000000000002</v>
      </c>
      <c r="BB154" s="34">
        <f>AU154*'Propiedades físicas'!$C$4+'Diseño reactor'!AV154*'Propiedades físicas'!$C$5+'Diseño reactor'!AW154*'Propiedades físicas'!$C$8+'Diseño reactor'!AX154*'Propiedades físicas'!$C$9+'Diseño reactor'!AY154*'Propiedades físicas'!$C$7+'Diseño reactor'!AZ154*'Propiedades físicas'!$C$6</f>
        <v>884.49817248708791</v>
      </c>
      <c r="BC154" s="45">
        <f>AU154*'Propiedades físicas'!$L$4+'Diseño reactor'!AV154*'Propiedades físicas'!$L$5+'Diseño reactor'!AW154*'Propiedades físicas'!$L$8+AX154*'Propiedades físicas'!$L$9+'Diseño reactor'!AY154*'Propiedades físicas'!$L$7+'Diseño reactor'!AZ154*'Propiedades físicas'!$L$6</f>
        <v>1.7444037554883336</v>
      </c>
      <c r="BD154" s="29">
        <f t="shared" si="99"/>
        <v>7.960441038571453</v>
      </c>
      <c r="BE154" s="58">
        <f t="shared" si="100"/>
        <v>49.424034423897631</v>
      </c>
      <c r="BF154" s="30">
        <f>AU154*'Propiedades físicas'!$I$4+'Diseño reactor'!AV154*'Propiedades físicas'!$I$5+'Diseño reactor'!AW154*'Propiedades físicas'!$I$8+'Diseño reactor'!AX154*'Propiedades físicas'!$I$9+'Diseño reactor'!AY154*'Propiedades físicas'!$I$7+'Diseño reactor'!AZ154*'Propiedades físicas'!$I$6</f>
        <v>1.6092151878146398E-2</v>
      </c>
      <c r="BG154" s="24">
        <f>AU154*'Propiedades físicas'!$O$4+'Diseño reactor'!AV154*'Propiedades físicas'!$O$5+'Diseño reactor'!AW154*'Propiedades físicas'!$O$8+'Diseño reactor'!AX154*'Propiedades físicas'!$O$9+'Diseño reactor'!AY154*'Propiedades físicas'!$O$7+'Diseño reactor'!AZ154*'Propiedades físicas'!$O$6</f>
        <v>0.14157368426647562</v>
      </c>
      <c r="BH154" s="54">
        <f t="shared" si="101"/>
        <v>51605.621962742196</v>
      </c>
      <c r="BI154" s="34">
        <f t="shared" si="122"/>
        <v>198.27985911061316</v>
      </c>
      <c r="BJ154" s="27">
        <f t="shared" si="102"/>
        <v>5011.2865229538666</v>
      </c>
      <c r="BK154" s="34">
        <f t="shared" si="103"/>
        <v>545.7433045919347</v>
      </c>
      <c r="BL154" s="27">
        <f t="shared" si="104"/>
        <v>104.85500018156496</v>
      </c>
      <c r="BM154" s="34">
        <f t="shared" si="105"/>
        <v>1.1054421768707483</v>
      </c>
      <c r="BN154" s="45">
        <f t="shared" si="106"/>
        <v>125.71620192092718</v>
      </c>
      <c r="BO154" s="45">
        <f t="shared" si="107"/>
        <v>37.258507894402172</v>
      </c>
      <c r="BP154" s="66">
        <f t="shared" si="108"/>
        <v>6.757365842741736</v>
      </c>
    </row>
    <row r="155" spans="8:68">
      <c r="H155" s="68">
        <v>150</v>
      </c>
      <c r="I155" s="31">
        <f>('Propiedades físicas'!$C$10*'Diseño reactor'!H155)/1000</f>
        <v>131.28679223997315</v>
      </c>
      <c r="J155" s="31">
        <f t="shared" si="85"/>
        <v>3.4733120690960164</v>
      </c>
      <c r="K155" s="31">
        <f>(I155*1000)/'Propiedades físicas'!$F$10</f>
        <v>857.58715372969164</v>
      </c>
      <c r="L155" s="31">
        <f t="shared" si="86"/>
        <v>122.51245053281309</v>
      </c>
      <c r="M155" s="31">
        <f t="shared" si="87"/>
        <v>735.07470319687854</v>
      </c>
      <c r="N155" s="31">
        <f t="shared" si="88"/>
        <v>0.81674967021875389</v>
      </c>
      <c r="O155" s="32">
        <f t="shared" si="89"/>
        <v>4.900498021312524</v>
      </c>
      <c r="P155" s="33">
        <f t="shared" si="90"/>
        <v>0.20365356839481852</v>
      </c>
      <c r="Q155" s="31">
        <f t="shared" si="91"/>
        <v>3.4817111843936246</v>
      </c>
      <c r="R155" s="31">
        <f t="shared" si="92"/>
        <v>0.15287328964816826</v>
      </c>
      <c r="S155" s="31">
        <f t="shared" si="93"/>
        <v>1.4187868369188994</v>
      </c>
      <c r="T155" s="31">
        <f t="shared" si="94"/>
        <v>0.11475488925657018</v>
      </c>
      <c r="U155" s="31">
        <f t="shared" si="95"/>
        <v>0.34546792291919692</v>
      </c>
      <c r="V155" s="47">
        <f t="shared" si="109"/>
        <v>2.0167634928418922E-4</v>
      </c>
      <c r="W155" s="31">
        <f t="shared" si="96"/>
        <v>0.75065362641619049</v>
      </c>
      <c r="X155" s="34">
        <f>(S155*H155*'Propiedades físicas'!$F$5*60*24*365)/(1000000)</f>
        <v>32938.576203954355</v>
      </c>
      <c r="Y155" s="34">
        <f>(U155*H155*'Propiedades físicas'!$F$7*60*24*365)/(1000000)</f>
        <v>2508.2268781452185</v>
      </c>
      <c r="Z155" s="31">
        <f t="shared" si="110"/>
        <v>30.548035259222779</v>
      </c>
      <c r="AA155" s="31">
        <f t="shared" si="111"/>
        <v>522.2566776590437</v>
      </c>
      <c r="AB155" s="31">
        <f t="shared" si="112"/>
        <v>22.930993447225241</v>
      </c>
      <c r="AC155" s="31">
        <f t="shared" si="113"/>
        <v>212.8180255378349</v>
      </c>
      <c r="AD155" s="31">
        <f t="shared" si="97"/>
        <v>17.213233388485527</v>
      </c>
      <c r="AE155" s="31">
        <f t="shared" si="83"/>
        <v>51.820188437879537</v>
      </c>
      <c r="AF155" s="31">
        <f t="shared" si="114"/>
        <v>857.58715372969152</v>
      </c>
      <c r="AG155" s="31">
        <f t="shared" si="115"/>
        <v>3.5620910511972775E-2</v>
      </c>
      <c r="AH155" s="31">
        <f t="shared" si="116"/>
        <v>0.60898379294480098</v>
      </c>
      <c r="AI155" s="31">
        <f t="shared" si="116"/>
        <v>2.6738965652058973E-2</v>
      </c>
      <c r="AJ155" s="31">
        <f t="shared" si="116"/>
        <v>0.24815906419805631</v>
      </c>
      <c r="AK155" s="31">
        <f t="shared" si="98"/>
        <v>2.0071701533336025E-2</v>
      </c>
      <c r="AL155" s="31">
        <f t="shared" si="84"/>
        <v>6.0425565159775096E-2</v>
      </c>
      <c r="AM155" s="31">
        <f t="shared" si="117"/>
        <v>1.0000000000000002</v>
      </c>
      <c r="AN155" s="31">
        <f>(Z155*'Propiedades físicas'!$F$4)/1000</f>
        <v>26.863331246255324</v>
      </c>
      <c r="AO155" s="31">
        <f>(AA155*'Propiedades físicas'!$F$6)/1000</f>
        <v>16.733103952195762</v>
      </c>
      <c r="AP155" s="31">
        <f>(AB155*'Propiedades físicas'!$F$9)/1000</f>
        <v>14.147276407265609</v>
      </c>
      <c r="AQ155" s="31">
        <f>(AC155*'Propiedades físicas'!$F$5)/1000</f>
        <v>62.668523980126253</v>
      </c>
      <c r="AR155" s="31">
        <f>(AD155*'Propiedades físicas'!$F$8)/1000</f>
        <v>6.1024355008858864</v>
      </c>
      <c r="AS155" s="31">
        <f>(AE155*'Propiedades físicas'!$F$7)/1000</f>
        <v>4.7721211532443268</v>
      </c>
      <c r="AT155" s="31">
        <f t="shared" si="118"/>
        <v>131.28679223997315</v>
      </c>
      <c r="AU155" s="31">
        <f t="shared" si="119"/>
        <v>0.20461564174066393</v>
      </c>
      <c r="AV155" s="31">
        <f t="shared" si="123"/>
        <v>0.12745458752324515</v>
      </c>
      <c r="AW155" s="31">
        <f t="shared" si="123"/>
        <v>0.10775856554866881</v>
      </c>
      <c r="AX155" s="31">
        <f t="shared" si="123"/>
        <v>0.47734065941360887</v>
      </c>
      <c r="AY155" s="31">
        <f t="shared" si="120"/>
        <v>4.648171683356786E-2</v>
      </c>
      <c r="AZ155" s="31">
        <f t="shared" si="82"/>
        <v>3.6348828940245444E-2</v>
      </c>
      <c r="BA155" s="31">
        <f t="shared" si="121"/>
        <v>1</v>
      </c>
      <c r="BB155" s="34">
        <f>AU155*'Propiedades físicas'!$C$4+'Diseño reactor'!AV155*'Propiedades físicas'!$C$5+'Diseño reactor'!AW155*'Propiedades físicas'!$C$8+'Diseño reactor'!AX155*'Propiedades físicas'!$C$9+'Diseño reactor'!AY155*'Propiedades físicas'!$C$7+'Diseño reactor'!AZ155*'Propiedades físicas'!$C$6</f>
        <v>884.45511019449145</v>
      </c>
      <c r="BC155" s="45">
        <f>AU155*'Propiedades físicas'!$L$4+'Diseño reactor'!AV155*'Propiedades físicas'!$L$5+'Diseño reactor'!AW155*'Propiedades físicas'!$L$8+AX155*'Propiedades físicas'!$L$9+'Diseño reactor'!AY155*'Propiedades físicas'!$L$7+'Diseño reactor'!AZ155*'Propiedades físicas'!$L$6</f>
        <v>1.7452042658674596</v>
      </c>
      <c r="BD155" s="29">
        <f t="shared" si="99"/>
        <v>7.9439497632311697</v>
      </c>
      <c r="BE155" s="58">
        <f t="shared" si="100"/>
        <v>49.394982306978491</v>
      </c>
      <c r="BF155" s="30">
        <f>AU155*'Propiedades físicas'!$I$4+'Diseño reactor'!AV155*'Propiedades físicas'!$I$5+'Diseño reactor'!AW155*'Propiedades físicas'!$I$8+'Diseño reactor'!AX155*'Propiedades físicas'!$I$9+'Diseño reactor'!AY155*'Propiedades físicas'!$I$7+'Diseño reactor'!AZ155*'Propiedades físicas'!$I$6</f>
        <v>1.6109573825422524E-2</v>
      </c>
      <c r="BG155" s="24">
        <f>AU155*'Propiedades físicas'!$O$4+'Diseño reactor'!AV155*'Propiedades físicas'!$O$5+'Diseño reactor'!AW155*'Propiedades físicas'!$O$8+'Diseño reactor'!AX155*'Propiedades físicas'!$O$9+'Diseño reactor'!AY155*'Propiedades físicas'!$O$7+'Diseño reactor'!AZ155*'Propiedades físicas'!$O$6</f>
        <v>0.14158450283724988</v>
      </c>
      <c r="BH155" s="54">
        <f t="shared" si="101"/>
        <v>51547.302534604816</v>
      </c>
      <c r="BI155" s="34">
        <f t="shared" si="122"/>
        <v>198.57043954698574</v>
      </c>
      <c r="BJ155" s="27">
        <f t="shared" si="102"/>
        <v>5009.9552994983069</v>
      </c>
      <c r="BK155" s="34">
        <f t="shared" si="103"/>
        <v>545.64002332024086</v>
      </c>
      <c r="BL155" s="27">
        <f t="shared" si="104"/>
        <v>104.85118698284765</v>
      </c>
      <c r="BM155" s="34">
        <f t="shared" si="105"/>
        <v>1.1054421768707483</v>
      </c>
      <c r="BN155" s="45">
        <f t="shared" si="106"/>
        <v>126.38262971716868</v>
      </c>
      <c r="BO155" s="45">
        <f t="shared" si="107"/>
        <v>37.411841947769666</v>
      </c>
      <c r="BP155" s="66">
        <f t="shared" si="108"/>
        <v>6.7570368565729089</v>
      </c>
    </row>
    <row r="156" spans="8:68">
      <c r="H156" s="68">
        <v>151</v>
      </c>
      <c r="I156" s="31">
        <f>('Propiedades físicas'!$C$10*'Diseño reactor'!H156)/1000</f>
        <v>132.16203752157296</v>
      </c>
      <c r="J156" s="31">
        <f t="shared" si="85"/>
        <v>3.450310002413262</v>
      </c>
      <c r="K156" s="31">
        <f>(I156*1000)/'Propiedades físicas'!$F$10</f>
        <v>863.30440142122279</v>
      </c>
      <c r="L156" s="31">
        <f t="shared" si="86"/>
        <v>123.32920020303182</v>
      </c>
      <c r="M156" s="31">
        <f t="shared" si="87"/>
        <v>739.97520121819093</v>
      </c>
      <c r="N156" s="31">
        <f t="shared" si="88"/>
        <v>0.81674967021875378</v>
      </c>
      <c r="O156" s="32">
        <f t="shared" si="89"/>
        <v>4.9004980213125231</v>
      </c>
      <c r="P156" s="33">
        <f t="shared" si="90"/>
        <v>0.20467103231954042</v>
      </c>
      <c r="Q156" s="31">
        <f t="shared" si="91"/>
        <v>3.4859720183590039</v>
      </c>
      <c r="R156" s="31">
        <f t="shared" si="92"/>
        <v>0.15338208418990518</v>
      </c>
      <c r="S156" s="31">
        <f t="shared" si="93"/>
        <v>1.4145260029535203</v>
      </c>
      <c r="T156" s="31">
        <f t="shared" si="94"/>
        <v>0.11494574236430952</v>
      </c>
      <c r="U156" s="31">
        <f t="shared" si="95"/>
        <v>0.34375081134499869</v>
      </c>
      <c r="V156" s="47">
        <f t="shared" si="109"/>
        <v>2.0268393491837983E-4</v>
      </c>
      <c r="W156" s="31">
        <f t="shared" si="96"/>
        <v>0.74940787883670346</v>
      </c>
      <c r="X156" s="34">
        <f>(S156*H156*'Propiedades físicas'!$F$5*60*24*365)/(1000000)</f>
        <v>33058.587663684128</v>
      </c>
      <c r="Y156" s="34">
        <f>(U156*H156*'Propiedades físicas'!$F$7*60*24*365)/(1000000)</f>
        <v>2512.3984031905616</v>
      </c>
      <c r="Z156" s="31">
        <f t="shared" si="110"/>
        <v>30.905325880250604</v>
      </c>
      <c r="AA156" s="31">
        <f t="shared" si="111"/>
        <v>526.38177477220961</v>
      </c>
      <c r="AB156" s="31">
        <f t="shared" si="112"/>
        <v>23.160694712675681</v>
      </c>
      <c r="AC156" s="31">
        <f t="shared" si="113"/>
        <v>213.59342644598155</v>
      </c>
      <c r="AD156" s="31">
        <f t="shared" si="97"/>
        <v>17.356807097010737</v>
      </c>
      <c r="AE156" s="31">
        <f t="shared" si="83"/>
        <v>51.906372513094801</v>
      </c>
      <c r="AF156" s="31">
        <f t="shared" si="114"/>
        <v>863.30440142122291</v>
      </c>
      <c r="AG156" s="31">
        <f t="shared" si="115"/>
        <v>3.5798874451899498E-2</v>
      </c>
      <c r="AH156" s="31">
        <f t="shared" si="116"/>
        <v>0.60972905258637478</v>
      </c>
      <c r="AI156" s="31">
        <f t="shared" si="116"/>
        <v>2.6827958567739459E-2</v>
      </c>
      <c r="AJ156" s="31">
        <f t="shared" si="116"/>
        <v>0.24741380455648249</v>
      </c>
      <c r="AK156" s="31">
        <f t="shared" si="98"/>
        <v>2.0105083523768594E-2</v>
      </c>
      <c r="AL156" s="31">
        <f t="shared" si="84"/>
        <v>6.0125226313735285E-2</v>
      </c>
      <c r="AM156" s="31">
        <f t="shared" si="117"/>
        <v>1.0000000000000002</v>
      </c>
      <c r="AN156" s="31">
        <f>(Z156*'Propiedades físicas'!$F$4)/1000</f>
        <v>27.177525472574775</v>
      </c>
      <c r="AO156" s="31">
        <f>(AA156*'Propiedades físicas'!$F$6)/1000</f>
        <v>16.865272063701596</v>
      </c>
      <c r="AP156" s="31">
        <f>(AB156*'Propiedades físicas'!$F$9)/1000</f>
        <v>14.288990602985262</v>
      </c>
      <c r="AQ156" s="31">
        <f>(AC156*'Propiedades físicas'!$F$5)/1000</f>
        <v>62.896856285548196</v>
      </c>
      <c r="AR156" s="31">
        <f>(AD156*'Propiedades físicas'!$F$8)/1000</f>
        <v>6.1533352520322442</v>
      </c>
      <c r="AS156" s="31">
        <f>(AE156*'Propiedades físicas'!$F$7)/1000</f>
        <v>4.7800578447309006</v>
      </c>
      <c r="AT156" s="31">
        <f t="shared" si="118"/>
        <v>132.16203752157298</v>
      </c>
      <c r="AU156" s="31">
        <f t="shared" si="119"/>
        <v>0.20563791223435512</v>
      </c>
      <c r="AV156" s="31">
        <f t="shared" si="123"/>
        <v>0.12761056336581264</v>
      </c>
      <c r="AW156" s="31">
        <f t="shared" si="123"/>
        <v>0.10811720877602883</v>
      </c>
      <c r="AX156" s="31">
        <f t="shared" si="123"/>
        <v>0.4759071323736323</v>
      </c>
      <c r="AY156" s="31">
        <f t="shared" si="120"/>
        <v>4.6559022298879336E-2</v>
      </c>
      <c r="AZ156" s="31">
        <f t="shared" si="82"/>
        <v>3.6168160951291668E-2</v>
      </c>
      <c r="BA156" s="31">
        <f t="shared" si="121"/>
        <v>1</v>
      </c>
      <c r="BB156" s="34">
        <f>AU156*'Propiedades físicas'!$C$4+'Diseño reactor'!AV156*'Propiedades físicas'!$C$5+'Diseño reactor'!AW156*'Propiedades físicas'!$C$8+'Diseño reactor'!AX156*'Propiedades físicas'!$C$9+'Diseño reactor'!AY156*'Propiedades físicas'!$C$7+'Diseño reactor'!AZ156*'Propiedades físicas'!$C$6</f>
        <v>884.41232091504185</v>
      </c>
      <c r="BC156" s="45">
        <f>AU156*'Propiedades físicas'!$L$4+'Diseño reactor'!AV156*'Propiedades físicas'!$L$5+'Diseño reactor'!AW156*'Propiedades físicas'!$L$8+AX156*'Propiedades físicas'!$L$9+'Diseño reactor'!AY156*'Propiedades físicas'!$L$7+'Diseño reactor'!AZ156*'Propiedades físicas'!$L$6</f>
        <v>1.7460022800398902</v>
      </c>
      <c r="BD156" s="29">
        <f t="shared" si="99"/>
        <v>7.9275251312476112</v>
      </c>
      <c r="BE156" s="58">
        <f t="shared" si="100"/>
        <v>49.366166419805722</v>
      </c>
      <c r="BF156" s="30">
        <f>AU156*'Propiedades físicas'!$I$4+'Diseño reactor'!AV156*'Propiedades físicas'!$I$5+'Diseño reactor'!AW156*'Propiedades físicas'!$I$8+'Diseño reactor'!AX156*'Propiedades físicas'!$I$9+'Diseño reactor'!AY156*'Propiedades físicas'!$I$7+'Diseño reactor'!AZ156*'Propiedades físicas'!$I$6</f>
        <v>1.6126890191599869E-2</v>
      </c>
      <c r="BG156" s="24">
        <f>AU156*'Propiedades físicas'!$O$4+'Diseño reactor'!AV156*'Propiedades físicas'!$O$5+'Diseño reactor'!AW156*'Propiedades físicas'!$O$8+'Diseño reactor'!AX156*'Propiedades físicas'!$O$9+'Diseño reactor'!AY156*'Propiedades físicas'!$O$7+'Diseño reactor'!AZ156*'Propiedades físicas'!$O$6</f>
        <v>0.14159538935203766</v>
      </c>
      <c r="BH156" s="54">
        <f t="shared" si="101"/>
        <v>51489.462099524018</v>
      </c>
      <c r="BI156" s="34">
        <f t="shared" si="122"/>
        <v>198.85949092932879</v>
      </c>
      <c r="BJ156" s="27">
        <f t="shared" si="102"/>
        <v>5008.6348059164429</v>
      </c>
      <c r="BK156" s="34">
        <f t="shared" si="103"/>
        <v>545.53815035838943</v>
      </c>
      <c r="BL156" s="27">
        <f t="shared" si="104"/>
        <v>104.84742463707698</v>
      </c>
      <c r="BM156" s="34">
        <f t="shared" si="105"/>
        <v>1.1054421768707483</v>
      </c>
      <c r="BN156" s="45">
        <f t="shared" si="106"/>
        <v>127.05099106911138</v>
      </c>
      <c r="BO156" s="45">
        <f t="shared" si="107"/>
        <v>37.564668063756457</v>
      </c>
      <c r="BP156" s="66">
        <f t="shared" si="108"/>
        <v>6.7567099561627302</v>
      </c>
    </row>
    <row r="157" spans="8:68">
      <c r="H157" s="68">
        <v>152</v>
      </c>
      <c r="I157" s="31">
        <f>('Propiedades físicas'!$C$10*'Diseño reactor'!H157)/1000</f>
        <v>133.03728280317276</v>
      </c>
      <c r="J157" s="31">
        <f t="shared" si="85"/>
        <v>3.4276105945026489</v>
      </c>
      <c r="K157" s="31">
        <f>(I157*1000)/'Propiedades físicas'!$F$10</f>
        <v>869.02164911275406</v>
      </c>
      <c r="L157" s="31">
        <f t="shared" si="86"/>
        <v>124.14594987325057</v>
      </c>
      <c r="M157" s="31">
        <f t="shared" si="87"/>
        <v>744.87569923950343</v>
      </c>
      <c r="N157" s="31">
        <f t="shared" si="88"/>
        <v>0.81674967021875378</v>
      </c>
      <c r="O157" s="32">
        <f t="shared" si="89"/>
        <v>4.9004980213125222</v>
      </c>
      <c r="P157" s="33">
        <f t="shared" si="90"/>
        <v>0.20568512477391596</v>
      </c>
      <c r="Q157" s="31">
        <f t="shared" si="91"/>
        <v>3.4902105402212209</v>
      </c>
      <c r="R157" s="31">
        <f t="shared" si="92"/>
        <v>0.15388667036874887</v>
      </c>
      <c r="S157" s="31">
        <f t="shared" si="93"/>
        <v>1.4102874810913013</v>
      </c>
      <c r="T157" s="31">
        <f t="shared" si="94"/>
        <v>0.11513281450571433</v>
      </c>
      <c r="U157" s="31">
        <f t="shared" si="95"/>
        <v>0.34204506057037459</v>
      </c>
      <c r="V157" s="47">
        <f t="shared" si="109"/>
        <v>2.036881818149459E-4</v>
      </c>
      <c r="W157" s="31">
        <f t="shared" si="96"/>
        <v>0.74816625916870416</v>
      </c>
      <c r="X157" s="34">
        <f>(S157*H157*'Propiedades físicas'!$F$5*60*24*365)/(1000000)</f>
        <v>33177.805100380639</v>
      </c>
      <c r="Y157" s="34">
        <f>(U157*H157*'Propiedades físicas'!$F$7*60*24*365)/(1000000)</f>
        <v>2516.4872866905457</v>
      </c>
      <c r="Z157" s="31">
        <f t="shared" si="110"/>
        <v>31.264138965635226</v>
      </c>
      <c r="AA157" s="31">
        <f t="shared" si="111"/>
        <v>530.51200211362561</v>
      </c>
      <c r="AB157" s="31">
        <f t="shared" si="112"/>
        <v>23.390773896049829</v>
      </c>
      <c r="AC157" s="31">
        <f t="shared" si="113"/>
        <v>214.36369712587779</v>
      </c>
      <c r="AD157" s="31">
        <f t="shared" si="97"/>
        <v>17.500187804868578</v>
      </c>
      <c r="AE157" s="31">
        <f t="shared" si="83"/>
        <v>51.990849206696936</v>
      </c>
      <c r="AF157" s="31">
        <f t="shared" si="114"/>
        <v>869.02164911275395</v>
      </c>
      <c r="AG157" s="31">
        <f t="shared" si="115"/>
        <v>3.597624869018512E-2</v>
      </c>
      <c r="AH157" s="31">
        <f t="shared" si="116"/>
        <v>0.61047040963278998</v>
      </c>
      <c r="AI157" s="31">
        <f t="shared" si="116"/>
        <v>2.6916215401458797E-2</v>
      </c>
      <c r="AJ157" s="31">
        <f t="shared" si="116"/>
        <v>0.24667244751006714</v>
      </c>
      <c r="AK157" s="31">
        <f t="shared" si="98"/>
        <v>2.0137804187888488E-2</v>
      </c>
      <c r="AL157" s="31">
        <f t="shared" si="84"/>
        <v>5.9826874577610462E-2</v>
      </c>
      <c r="AM157" s="31">
        <f t="shared" si="117"/>
        <v>1</v>
      </c>
      <c r="AN157" s="31">
        <f>(Z157*'Propiedades físicas'!$F$4)/1000</f>
        <v>27.493058523600308</v>
      </c>
      <c r="AO157" s="31">
        <f>(AA157*'Propiedades físicas'!$F$6)/1000</f>
        <v>16.997604547720563</v>
      </c>
      <c r="AP157" s="31">
        <f>(AB157*'Propiedades físicas'!$F$9)/1000</f>
        <v>14.430937955167941</v>
      </c>
      <c r="AQ157" s="31">
        <f>(AC157*'Propiedades físicas'!$F$5)/1000</f>
        <v>63.123677892657234</v>
      </c>
      <c r="AR157" s="31">
        <f>(AD157*'Propiedades físicas'!$F$8)/1000</f>
        <v>6.2041665805820054</v>
      </c>
      <c r="AS157" s="31">
        <f>(AE157*'Propiedades físicas'!$F$7)/1000</f>
        <v>4.7878373034447215</v>
      </c>
      <c r="AT157" s="31">
        <f t="shared" si="118"/>
        <v>133.03728280317276</v>
      </c>
      <c r="AU157" s="31">
        <f t="shared" si="119"/>
        <v>0.20665679533064424</v>
      </c>
      <c r="AV157" s="31">
        <f t="shared" si="123"/>
        <v>0.12776572243187151</v>
      </c>
      <c r="AW157" s="31">
        <f t="shared" si="123"/>
        <v>0.10847288557838602</v>
      </c>
      <c r="AX157" s="31">
        <f t="shared" si="123"/>
        <v>0.47448111208079952</v>
      </c>
      <c r="AY157" s="31">
        <f t="shared" si="120"/>
        <v>4.6634796275574895E-2</v>
      </c>
      <c r="AZ157" s="31">
        <f t="shared" si="82"/>
        <v>3.5988688302723948E-2</v>
      </c>
      <c r="BA157" s="31">
        <f t="shared" si="121"/>
        <v>1</v>
      </c>
      <c r="BB157" s="34">
        <f>AU157*'Propiedades físicas'!$C$4+'Diseño reactor'!AV157*'Propiedades físicas'!$C$5+'Diseño reactor'!AW157*'Propiedades físicas'!$C$8+'Diseño reactor'!AX157*'Propiedades físicas'!$C$9+'Diseño reactor'!AY157*'Propiedades físicas'!$C$7+'Diseño reactor'!AZ157*'Propiedades físicas'!$C$6</f>
        <v>884.36980245621135</v>
      </c>
      <c r="BC157" s="45">
        <f>AU157*'Propiedades físicas'!$L$4+'Diseño reactor'!AV157*'Propiedades físicas'!$L$5+'Diseño reactor'!AW157*'Propiedades físicas'!$L$8+AX157*'Propiedades físicas'!$L$9+'Diseño reactor'!AY157*'Propiedades físicas'!$L$7+'Diseño reactor'!AZ157*'Propiedades físicas'!$L$6</f>
        <v>1.7467978083183004</v>
      </c>
      <c r="BD157" s="29">
        <f t="shared" si="99"/>
        <v>7.9111667534162358</v>
      </c>
      <c r="BE157" s="58">
        <f t="shared" si="100"/>
        <v>49.337583008115935</v>
      </c>
      <c r="BF157" s="30">
        <f>AU157*'Propiedades físicas'!$I$4+'Diseño reactor'!AV157*'Propiedades físicas'!$I$5+'Diseño reactor'!AW157*'Propiedades físicas'!$I$8+'Diseño reactor'!AX157*'Propiedades físicas'!$I$9+'Diseño reactor'!AY157*'Propiedades físicas'!$I$7+'Diseño reactor'!AZ157*'Propiedades físicas'!$I$6</f>
        <v>1.614410179536592E-2</v>
      </c>
      <c r="BG157" s="24">
        <f>AU157*'Propiedades físicas'!$O$4+'Diseño reactor'!AV157*'Propiedades físicas'!$O$5+'Diseño reactor'!AW157*'Propiedades físicas'!$O$8+'Diseño reactor'!AX157*'Propiedades físicas'!$O$9+'Diseño reactor'!AY157*'Propiedades físicas'!$O$7+'Diseño reactor'!AZ157*'Propiedades físicas'!$O$6</f>
        <v>0.14160634274042061</v>
      </c>
      <c r="BH157" s="54">
        <f t="shared" si="101"/>
        <v>51432.095245666686</v>
      </c>
      <c r="BI157" s="34">
        <f t="shared" si="122"/>
        <v>199.14702327357745</v>
      </c>
      <c r="BJ157" s="27">
        <f t="shared" si="102"/>
        <v>5007.3249280084847</v>
      </c>
      <c r="BK157" s="34">
        <f t="shared" si="103"/>
        <v>545.43766920632413</v>
      </c>
      <c r="BL157" s="27">
        <f t="shared" si="104"/>
        <v>104.84371258116167</v>
      </c>
      <c r="BM157" s="34">
        <f t="shared" si="105"/>
        <v>1.1054421768707483</v>
      </c>
      <c r="BN157" s="45">
        <f t="shared" si="106"/>
        <v>127.72127637544396</v>
      </c>
      <c r="BO157" s="45">
        <f t="shared" si="107"/>
        <v>37.716988760632567</v>
      </c>
      <c r="BP157" s="66">
        <f t="shared" si="108"/>
        <v>6.7563851247607847</v>
      </c>
    </row>
    <row r="158" spans="8:68">
      <c r="H158" s="68">
        <v>153</v>
      </c>
      <c r="I158" s="31">
        <f>('Propiedades físicas'!$C$10*'Diseño reactor'!H158)/1000</f>
        <v>133.91252808477262</v>
      </c>
      <c r="J158" s="31">
        <f t="shared" si="85"/>
        <v>3.4052079108784477</v>
      </c>
      <c r="K158" s="31">
        <f>(I158*1000)/'Propiedades físicas'!$F$10</f>
        <v>874.73889680428545</v>
      </c>
      <c r="L158" s="31">
        <f t="shared" si="86"/>
        <v>124.96269954346934</v>
      </c>
      <c r="M158" s="31">
        <f t="shared" si="87"/>
        <v>749.77619726081605</v>
      </c>
      <c r="N158" s="31">
        <f t="shared" si="88"/>
        <v>0.81674967021875389</v>
      </c>
      <c r="O158" s="32">
        <f t="shared" si="89"/>
        <v>4.9004980213125231</v>
      </c>
      <c r="P158" s="33">
        <f t="shared" si="90"/>
        <v>0.20669586248779273</v>
      </c>
      <c r="Q158" s="31">
        <f t="shared" si="91"/>
        <v>3.4944269106204766</v>
      </c>
      <c r="R158" s="31">
        <f t="shared" si="92"/>
        <v>0.15438708156336362</v>
      </c>
      <c r="S158" s="31">
        <f t="shared" si="93"/>
        <v>1.4060711106920469</v>
      </c>
      <c r="T158" s="31">
        <f t="shared" si="94"/>
        <v>0.11531614937410944</v>
      </c>
      <c r="U158" s="31">
        <f t="shared" si="95"/>
        <v>0.34035057679348812</v>
      </c>
      <c r="V158" s="47">
        <f t="shared" si="109"/>
        <v>2.0468910654130934E-4</v>
      </c>
      <c r="W158" s="31">
        <f t="shared" si="96"/>
        <v>0.746928746928747</v>
      </c>
      <c r="X158" s="34">
        <f>(S158*H158*'Propiedades físicas'!$F$5*60*24*365)/(1000000)</f>
        <v>33296.235069992588</v>
      </c>
      <c r="Y158" s="34">
        <f>(U158*H158*'Propiedades físicas'!$F$7*60*24*365)/(1000000)</f>
        <v>2520.4944836613149</v>
      </c>
      <c r="Z158" s="31">
        <f t="shared" si="110"/>
        <v>31.624466960632287</v>
      </c>
      <c r="AA158" s="31">
        <f t="shared" si="111"/>
        <v>534.64731732493294</v>
      </c>
      <c r="AB158" s="31">
        <f t="shared" si="112"/>
        <v>23.621223479194633</v>
      </c>
      <c r="AC158" s="31">
        <f t="shared" si="113"/>
        <v>215.12887993588319</v>
      </c>
      <c r="AD158" s="31">
        <f t="shared" si="97"/>
        <v>17.643370854238746</v>
      </c>
      <c r="AE158" s="31">
        <f t="shared" si="83"/>
        <v>52.073638249403686</v>
      </c>
      <c r="AF158" s="31">
        <f t="shared" si="114"/>
        <v>874.73889680428545</v>
      </c>
      <c r="AG158" s="31">
        <f t="shared" si="115"/>
        <v>3.6153036153036146E-2</v>
      </c>
      <c r="AH158" s="31">
        <f t="shared" si="116"/>
        <v>0.61120789218151717</v>
      </c>
      <c r="AI158" s="31">
        <f t="shared" si="116"/>
        <v>2.7003741991456977E-2</v>
      </c>
      <c r="AJ158" s="31">
        <f t="shared" si="116"/>
        <v>0.24593496496134004</v>
      </c>
      <c r="AK158" s="31">
        <f t="shared" si="98"/>
        <v>2.0169871168066147E-2</v>
      </c>
      <c r="AL158" s="31">
        <f t="shared" si="84"/>
        <v>5.953049354458359E-2</v>
      </c>
      <c r="AM158" s="31">
        <f t="shared" si="117"/>
        <v>1</v>
      </c>
      <c r="AN158" s="31">
        <f>(Z158*'Propiedades físicas'!$F$4)/1000</f>
        <v>27.809923755840821</v>
      </c>
      <c r="AO158" s="31">
        <f>(AA158*'Propiedades físicas'!$F$6)/1000</f>
        <v>17.130100047090853</v>
      </c>
      <c r="AP158" s="31">
        <f>(AB158*'Propiedades físicas'!$F$9)/1000</f>
        <v>14.573113825489127</v>
      </c>
      <c r="AQ158" s="31">
        <f>(AC158*'Propiedades físicas'!$F$5)/1000</f>
        <v>63.349001274719527</v>
      </c>
      <c r="AR158" s="31">
        <f>(AD158*'Propiedades físicas'!$F$8)/1000</f>
        <v>6.2549278352447182</v>
      </c>
      <c r="AS158" s="31">
        <f>(AE158*'Propiedades físicas'!$F$7)/1000</f>
        <v>4.7954613463875857</v>
      </c>
      <c r="AT158" s="31">
        <f t="shared" si="118"/>
        <v>133.91252808477265</v>
      </c>
      <c r="AU158" s="31">
        <f t="shared" si="119"/>
        <v>0.20767230783841142</v>
      </c>
      <c r="AV158" s="31">
        <f t="shared" si="123"/>
        <v>0.1279200706019584</v>
      </c>
      <c r="AW158" s="31">
        <f t="shared" si="123"/>
        <v>0.10882561948396413</v>
      </c>
      <c r="AX158" s="31">
        <f t="shared" si="123"/>
        <v>0.47306254448886786</v>
      </c>
      <c r="AY158" s="31">
        <f t="shared" si="120"/>
        <v>4.6709056461730507E-2</v>
      </c>
      <c r="AZ158" s="31">
        <f t="shared" si="82"/>
        <v>3.5810401125067573E-2</v>
      </c>
      <c r="BA158" s="31">
        <f t="shared" si="121"/>
        <v>0.99999999999999989</v>
      </c>
      <c r="BB158" s="34">
        <f>AU158*'Propiedades físicas'!$C$4+'Diseño reactor'!AV158*'Propiedades físicas'!$C$5+'Diseño reactor'!AW158*'Propiedades físicas'!$C$8+'Diseño reactor'!AX158*'Propiedades físicas'!$C$9+'Diseño reactor'!AY158*'Propiedades físicas'!$C$7+'Diseño reactor'!AZ158*'Propiedades físicas'!$C$6</f>
        <v>884.32755264675018</v>
      </c>
      <c r="BC158" s="45">
        <f>AU158*'Propiedades físicas'!$L$4+'Diseño reactor'!AV158*'Propiedades físicas'!$L$5+'Diseño reactor'!AW158*'Propiedades físicas'!$L$8+AX158*'Propiedades físicas'!$L$9+'Diseño reactor'!AY158*'Propiedades físicas'!$L$7+'Diseño reactor'!AZ158*'Propiedades físicas'!$L$6</f>
        <v>1.7475908609695181</v>
      </c>
      <c r="BD158" s="29">
        <f t="shared" si="99"/>
        <v>7.8948742434189469</v>
      </c>
      <c r="BE158" s="58">
        <f t="shared" si="100"/>
        <v>49.309228408630538</v>
      </c>
      <c r="BF158" s="30">
        <f>AU158*'Propiedades físicas'!$I$4+'Diseño reactor'!AV158*'Propiedades físicas'!$I$5+'Diseño reactor'!AW158*'Propiedades físicas'!$I$8+'Diseño reactor'!AX158*'Propiedades físicas'!$I$9+'Diseño reactor'!AY158*'Propiedades físicas'!$I$7+'Diseño reactor'!AZ158*'Propiedades físicas'!$I$6</f>
        <v>1.6161209447674716E-2</v>
      </c>
      <c r="BG158" s="24">
        <f>AU158*'Propiedades físicas'!$O$4+'Diseño reactor'!AV158*'Propiedades físicas'!$O$5+'Diseño reactor'!AW158*'Propiedades físicas'!$O$8+'Diseño reactor'!AX158*'Propiedades físicas'!$O$9+'Diseño reactor'!AY158*'Propiedades físicas'!$O$7+'Diseño reactor'!AZ158*'Propiedades físicas'!$O$6</f>
        <v>0.14161736194533589</v>
      </c>
      <c r="BH158" s="54">
        <f t="shared" si="101"/>
        <v>51375.19664023658</v>
      </c>
      <c r="BI158" s="34">
        <f t="shared" si="122"/>
        <v>199.43304652061232</v>
      </c>
      <c r="BJ158" s="27">
        <f t="shared" si="102"/>
        <v>5006.0255531273751</v>
      </c>
      <c r="BK158" s="34">
        <f t="shared" si="103"/>
        <v>545.33856358833827</v>
      </c>
      <c r="BL158" s="27">
        <f t="shared" si="104"/>
        <v>104.8400502589773</v>
      </c>
      <c r="BM158" s="34">
        <f t="shared" si="105"/>
        <v>1.1054421768707483</v>
      </c>
      <c r="BN158" s="45">
        <f t="shared" si="106"/>
        <v>128.39347609411871</v>
      </c>
      <c r="BO158" s="45">
        <f t="shared" si="107"/>
        <v>37.86880654005823</v>
      </c>
      <c r="BP158" s="66">
        <f t="shared" si="108"/>
        <v>6.7560623457792151</v>
      </c>
    </row>
    <row r="159" spans="8:68">
      <c r="H159" s="68">
        <v>154</v>
      </c>
      <c r="I159" s="31">
        <f>('Propiedades físicas'!$C$10*'Diseño reactor'!H159)/1000</f>
        <v>134.78777336637242</v>
      </c>
      <c r="J159" s="31">
        <f t="shared" si="85"/>
        <v>3.383096171197419</v>
      </c>
      <c r="K159" s="31">
        <f>(I159*1000)/'Propiedades físicas'!$F$10</f>
        <v>880.4561444958166</v>
      </c>
      <c r="L159" s="31">
        <f t="shared" si="86"/>
        <v>125.77944921368808</v>
      </c>
      <c r="M159" s="31">
        <f t="shared" si="87"/>
        <v>754.67669528212843</v>
      </c>
      <c r="N159" s="31">
        <f t="shared" si="88"/>
        <v>0.81674967021875378</v>
      </c>
      <c r="O159" s="32">
        <f t="shared" si="89"/>
        <v>4.9004980213125222</v>
      </c>
      <c r="P159" s="33">
        <f t="shared" si="90"/>
        <v>0.20770326208051229</v>
      </c>
      <c r="Q159" s="31">
        <f t="shared" si="91"/>
        <v>3.4986212887452188</v>
      </c>
      <c r="R159" s="31">
        <f t="shared" si="92"/>
        <v>0.15488335084953322</v>
      </c>
      <c r="S159" s="31">
        <f t="shared" si="93"/>
        <v>1.4018767325673032</v>
      </c>
      <c r="T159" s="31">
        <f t="shared" si="94"/>
        <v>0.11549579014835494</v>
      </c>
      <c r="U159" s="31">
        <f t="shared" si="95"/>
        <v>0.33866726714035333</v>
      </c>
      <c r="V159" s="47">
        <f t="shared" si="109"/>
        <v>2.0568672555545879E-4</v>
      </c>
      <c r="W159" s="31">
        <f t="shared" si="96"/>
        <v>0.7456953217686858</v>
      </c>
      <c r="X159" s="34">
        <f>(S159*H159*'Propiedades físicas'!$F$5*60*24*365)/(1000000)</f>
        <v>33413.884063619706</v>
      </c>
      <c r="Y159" s="34">
        <f>(U159*H159*'Propiedades físicas'!$F$7*60*24*365)/(1000000)</f>
        <v>2524.4209378742235</v>
      </c>
      <c r="Z159" s="31">
        <f t="shared" si="110"/>
        <v>31.986302360398891</v>
      </c>
      <c r="AA159" s="31">
        <f t="shared" si="111"/>
        <v>538.78767846676374</v>
      </c>
      <c r="AB159" s="31">
        <f t="shared" si="112"/>
        <v>23.852036030828117</v>
      </c>
      <c r="AC159" s="31">
        <f t="shared" si="113"/>
        <v>215.8890168153647</v>
      </c>
      <c r="AD159" s="31">
        <f t="shared" si="97"/>
        <v>17.786351682846661</v>
      </c>
      <c r="AE159" s="31">
        <f t="shared" si="83"/>
        <v>52.154759139614413</v>
      </c>
      <c r="AF159" s="31">
        <f t="shared" si="114"/>
        <v>880.45614449581649</v>
      </c>
      <c r="AG159" s="31">
        <f t="shared" si="115"/>
        <v>3.6329239747330627E-2</v>
      </c>
      <c r="AH159" s="31">
        <f t="shared" si="116"/>
        <v>0.61194152807610258</v>
      </c>
      <c r="AI159" s="31">
        <f t="shared" si="116"/>
        <v>2.7090544122997429E-2</v>
      </c>
      <c r="AJ159" s="31">
        <f t="shared" si="116"/>
        <v>0.24520132906675457</v>
      </c>
      <c r="AK159" s="31">
        <f t="shared" si="98"/>
        <v>2.0201292016687349E-2</v>
      </c>
      <c r="AL159" s="31">
        <f t="shared" si="84"/>
        <v>5.9236066970127468E-2</v>
      </c>
      <c r="AM159" s="31">
        <f t="shared" si="117"/>
        <v>0.99999999999999989</v>
      </c>
      <c r="AN159" s="31">
        <f>(Z159*'Propiedades físicas'!$F$4)/1000</f>
        <v>28.128114569687575</v>
      </c>
      <c r="AO159" s="31">
        <f>(AA159*'Propiedades físicas'!$F$6)/1000</f>
        <v>17.262757218075109</v>
      </c>
      <c r="AP159" s="31">
        <f>(AB159*'Propiedades físicas'!$F$9)/1000</f>
        <v>14.715513629219405</v>
      </c>
      <c r="AQ159" s="31">
        <f>(AC159*'Propiedades físicas'!$F$5)/1000</f>
        <v>63.572838781620447</v>
      </c>
      <c r="AR159" s="31">
        <f>(AD159*'Propiedades físicas'!$F$8)/1000</f>
        <v>6.3056173986027959</v>
      </c>
      <c r="AS159" s="31">
        <f>(AE159*'Propiedades físicas'!$F$7)/1000</f>
        <v>4.802931769167091</v>
      </c>
      <c r="AT159" s="31">
        <f t="shared" si="118"/>
        <v>134.78777336637242</v>
      </c>
      <c r="AU159" s="31">
        <f t="shared" si="119"/>
        <v>0.20868446645550959</v>
      </c>
      <c r="AV159" s="31">
        <f t="shared" si="123"/>
        <v>0.12807361370346604</v>
      </c>
      <c r="AW159" s="31">
        <f t="shared" si="123"/>
        <v>0.10917543380749037</v>
      </c>
      <c r="AX159" s="31">
        <f t="shared" si="123"/>
        <v>0.471651376040024</v>
      </c>
      <c r="AY159" s="31">
        <f t="shared" si="120"/>
        <v>4.6781820347037172E-2</v>
      </c>
      <c r="AZ159" s="31">
        <f t="shared" si="82"/>
        <v>3.5633289646472874E-2</v>
      </c>
      <c r="BA159" s="31">
        <f t="shared" si="121"/>
        <v>1</v>
      </c>
      <c r="BB159" s="34">
        <f>AU159*'Propiedades físicas'!$C$4+'Diseño reactor'!AV159*'Propiedades físicas'!$C$5+'Diseño reactor'!AW159*'Propiedades físicas'!$C$8+'Diseño reactor'!AX159*'Propiedades físicas'!$C$9+'Diseño reactor'!AY159*'Propiedades físicas'!$C$7+'Diseño reactor'!AZ159*'Propiedades físicas'!$C$6</f>
        <v>884.28556933644643</v>
      </c>
      <c r="BC159" s="45">
        <f>AU159*'Propiedades físicas'!$L$4+'Diseño reactor'!AV159*'Propiedades físicas'!$L$5+'Diseño reactor'!AW159*'Propiedades físicas'!$L$8+AX159*'Propiedades físicas'!$L$9+'Diseño reactor'!AY159*'Propiedades físicas'!$L$7+'Diseño reactor'!AZ159*'Propiedades físicas'!$L$6</f>
        <v>1.7483814482146518</v>
      </c>
      <c r="BD159" s="29">
        <f t="shared" si="99"/>
        <v>7.8786472177990063</v>
      </c>
      <c r="BE159" s="58">
        <f t="shared" si="100"/>
        <v>49.281099046169373</v>
      </c>
      <c r="BF159" s="30">
        <f>AU159*'Propiedades físicas'!$I$4+'Diseño reactor'!AV159*'Propiedades físicas'!$I$5+'Diseño reactor'!AW159*'Propiedades físicas'!$I$8+'Diseño reactor'!AX159*'Propiedades físicas'!$I$9+'Diseño reactor'!AY159*'Propiedades físicas'!$I$7+'Diseño reactor'!AZ159*'Propiedades físicas'!$I$6</f>
        <v>1.6178213951832943E-2</v>
      </c>
      <c r="BG159" s="24">
        <f>AU159*'Propiedades físicas'!$O$4+'Diseño reactor'!AV159*'Propiedades físicas'!$O$5+'Diseño reactor'!AW159*'Propiedades físicas'!$O$8+'Diseño reactor'!AX159*'Propiedades físicas'!$O$9+'Diseño reactor'!AY159*'Propiedades físicas'!$O$7+'Diseño reactor'!AZ159*'Propiedades físicas'!$O$6</f>
        <v>0.14162844592290222</v>
      </c>
      <c r="BH159" s="54">
        <f t="shared" si="101"/>
        <v>51318.761028049732</v>
      </c>
      <c r="BI159" s="34">
        <f t="shared" si="122"/>
        <v>199.71757053685351</v>
      </c>
      <c r="BJ159" s="27">
        <f t="shared" si="102"/>
        <v>5004.7365701528443</v>
      </c>
      <c r="BK159" s="34">
        <f t="shared" si="103"/>
        <v>545.24081744943317</v>
      </c>
      <c r="BL159" s="27">
        <f t="shared" si="104"/>
        <v>104.83643712126643</v>
      </c>
      <c r="BM159" s="34">
        <f t="shared" si="105"/>
        <v>1.1054421768707483</v>
      </c>
      <c r="BN159" s="45">
        <f t="shared" si="106"/>
        <v>129.06758074194363</v>
      </c>
      <c r="BO159" s="45">
        <f t="shared" si="107"/>
        <v>38.020123887220628</v>
      </c>
      <c r="BP159" s="66">
        <f t="shared" si="108"/>
        <v>6.7557416027908896</v>
      </c>
    </row>
    <row r="160" spans="8:68">
      <c r="H160" s="68">
        <v>155</v>
      </c>
      <c r="I160" s="31">
        <f>('Propiedades físicas'!$C$10*'Diseño reactor'!H160)/1000</f>
        <v>135.66301864797222</v>
      </c>
      <c r="J160" s="31">
        <f t="shared" si="85"/>
        <v>3.3612697442864685</v>
      </c>
      <c r="K160" s="31">
        <f>(I160*1000)/'Propiedades físicas'!$F$10</f>
        <v>886.17339218734787</v>
      </c>
      <c r="L160" s="31">
        <f t="shared" si="86"/>
        <v>126.59619888390684</v>
      </c>
      <c r="M160" s="31">
        <f t="shared" si="87"/>
        <v>759.57719330344094</v>
      </c>
      <c r="N160" s="31">
        <f t="shared" si="88"/>
        <v>0.81674967021875378</v>
      </c>
      <c r="O160" s="32">
        <f t="shared" si="89"/>
        <v>4.9004980213125222</v>
      </c>
      <c r="P160" s="33">
        <f t="shared" si="90"/>
        <v>0.20870734006182118</v>
      </c>
      <c r="Q160" s="31">
        <f t="shared" si="91"/>
        <v>3.5027938323478476</v>
      </c>
      <c r="R160" s="31">
        <f t="shared" si="92"/>
        <v>0.15537551100333608</v>
      </c>
      <c r="S160" s="31">
        <f t="shared" si="93"/>
        <v>1.3977041889646753</v>
      </c>
      <c r="T160" s="31">
        <f t="shared" si="94"/>
        <v>0.11567177949945051</v>
      </c>
      <c r="U160" s="31">
        <f t="shared" si="95"/>
        <v>0.33699503965414601</v>
      </c>
      <c r="V160" s="47">
        <f t="shared" si="109"/>
        <v>2.0668105520685207E-4</v>
      </c>
      <c r="W160" s="31">
        <f t="shared" si="96"/>
        <v>0.74446596347455862</v>
      </c>
      <c r="X160" s="34">
        <f>(S160*H160*'Propiedades físicas'!$F$5*60*24*365)/(1000000)</f>
        <v>33530.7585082601</v>
      </c>
      <c r="Y160" s="34">
        <f>(U160*H160*'Propiedades físicas'!$F$7*60*24*365)/(1000000)</f>
        <v>2528.2675820001941</v>
      </c>
      <c r="Z160" s="31">
        <f t="shared" si="110"/>
        <v>32.349637709582282</v>
      </c>
      <c r="AA160" s="31">
        <f t="shared" si="111"/>
        <v>542.9330440139164</v>
      </c>
      <c r="AB160" s="31">
        <f t="shared" si="112"/>
        <v>24.083204205517092</v>
      </c>
      <c r="AC160" s="31">
        <f t="shared" si="113"/>
        <v>216.64414928952468</v>
      </c>
      <c r="AD160" s="31">
        <f t="shared" si="97"/>
        <v>17.929125822414829</v>
      </c>
      <c r="AE160" s="31">
        <f t="shared" si="83"/>
        <v>52.234231146392631</v>
      </c>
      <c r="AF160" s="31">
        <f t="shared" si="114"/>
        <v>886.17339218734776</v>
      </c>
      <c r="AG160" s="31">
        <f t="shared" si="115"/>
        <v>3.6504862360777338E-2</v>
      </c>
      <c r="AH160" s="31">
        <f t="shared" si="116"/>
        <v>0.61267134490891351</v>
      </c>
      <c r="AI160" s="31">
        <f t="shared" si="116"/>
        <v>2.7176627528922255E-2</v>
      </c>
      <c r="AJ160" s="31">
        <f t="shared" si="116"/>
        <v>0.24447151223394381</v>
      </c>
      <c r="AK160" s="31">
        <f t="shared" si="98"/>
        <v>2.0232074197308325E-2</v>
      </c>
      <c r="AL160" s="31">
        <f t="shared" si="84"/>
        <v>5.8943578770134959E-2</v>
      </c>
      <c r="AM160" s="31">
        <f t="shared" si="117"/>
        <v>1.0000000000000002</v>
      </c>
      <c r="AN160" s="31">
        <f>(Z160*'Propiedades físicas'!$F$4)/1000</f>
        <v>28.447624409052466</v>
      </c>
      <c r="AO160" s="31">
        <f>(AA160*'Propiedades físicas'!$F$6)/1000</f>
        <v>17.39557473020588</v>
      </c>
      <c r="AP160" s="31">
        <f>(AB160*'Propiedades físicas'!$F$9)/1000</f>
        <v>14.858132834593768</v>
      </c>
      <c r="AQ160" s="31">
        <f>(AC160*'Propiedades físicas'!$F$5)/1000</f>
        <v>63.795202641286338</v>
      </c>
      <c r="AR160" s="31">
        <f>(AD160*'Propiedades físicas'!$F$8)/1000</f>
        <v>6.3562336865625033</v>
      </c>
      <c r="AS160" s="31">
        <f>(AE160*'Propiedades físicas'!$F$7)/1000</f>
        <v>4.8102503462712978</v>
      </c>
      <c r="AT160" s="31">
        <f t="shared" si="118"/>
        <v>135.66301864797222</v>
      </c>
      <c r="AU160" s="31">
        <f t="shared" si="119"/>
        <v>0.20969328776967824</v>
      </c>
      <c r="AV160" s="31">
        <f t="shared" si="123"/>
        <v>0.12822635751121769</v>
      </c>
      <c r="AW160" s="31">
        <f t="shared" si="123"/>
        <v>0.10952235165243283</v>
      </c>
      <c r="AX160" s="31">
        <f t="shared" si="123"/>
        <v>0.47024755365960519</v>
      </c>
      <c r="AY160" s="31">
        <f t="shared" si="120"/>
        <v>4.6853105215475838E-2</v>
      </c>
      <c r="AZ160" s="31">
        <f t="shared" si="82"/>
        <v>3.5457344191590398E-2</v>
      </c>
      <c r="BA160" s="31">
        <f t="shared" si="121"/>
        <v>1</v>
      </c>
      <c r="BB160" s="34">
        <f>AU160*'Propiedades físicas'!$C$4+'Diseño reactor'!AV160*'Propiedades físicas'!$C$5+'Diseño reactor'!AW160*'Propiedades físicas'!$C$8+'Diseño reactor'!AX160*'Propiedades físicas'!$C$9+'Diseño reactor'!AY160*'Propiedades físicas'!$C$7+'Diseño reactor'!AZ160*'Propiedades físicas'!$C$6</f>
        <v>884.24385039588469</v>
      </c>
      <c r="BC160" s="45">
        <f>AU160*'Propiedades físicas'!$L$4+'Diseño reactor'!AV160*'Propiedades físicas'!$L$5+'Diseño reactor'!AW160*'Propiedades físicas'!$L$8+AX160*'Propiedades físicas'!$L$9+'Diseño reactor'!AY160*'Propiedades físicas'!$L$7+'Diseño reactor'!AZ160*'Propiedades físicas'!$L$6</f>
        <v>1.7491695802292124</v>
      </c>
      <c r="BD160" s="29">
        <f t="shared" si="99"/>
        <v>7.8624852959362315</v>
      </c>
      <c r="BE160" s="58">
        <f t="shared" si="100"/>
        <v>49.253191430875397</v>
      </c>
      <c r="BF160" s="30">
        <f>AU160*'Propiedades físicas'!$I$4+'Diseño reactor'!AV160*'Propiedades físicas'!$I$5+'Diseño reactor'!AW160*'Propiedades físicas'!$I$8+'Diseño reactor'!AX160*'Propiedades físicas'!$I$9+'Diseño reactor'!AY160*'Propiedades físicas'!$I$7+'Diseño reactor'!AZ160*'Propiedades físicas'!$I$6</f>
        <v>1.6195116103584831E-2</v>
      </c>
      <c r="BG160" s="24">
        <f>AU160*'Propiedades físicas'!$O$4+'Diseño reactor'!AV160*'Propiedades físicas'!$O$5+'Diseño reactor'!AW160*'Propiedades físicas'!$O$8+'Diseño reactor'!AX160*'Propiedades físicas'!$O$9+'Diseño reactor'!AY160*'Propiedades físicas'!$O$7+'Diseño reactor'!AZ160*'Propiedades físicas'!$O$6</f>
        <v>0.14163959364224862</v>
      </c>
      <c r="BH160" s="54">
        <f t="shared" si="101"/>
        <v>51262.783230140398</v>
      </c>
      <c r="BI160" s="34">
        <f t="shared" si="122"/>
        <v>200.00060511484753</v>
      </c>
      <c r="BJ160" s="27">
        <f t="shared" si="102"/>
        <v>5003.457869465884</v>
      </c>
      <c r="BK160" s="34">
        <f t="shared" si="103"/>
        <v>545.14441495173753</v>
      </c>
      <c r="BL160" s="27">
        <f t="shared" si="104"/>
        <v>104.83287262554012</v>
      </c>
      <c r="BM160" s="34">
        <f t="shared" si="105"/>
        <v>1.1054421768707483</v>
      </c>
      <c r="BN160" s="45">
        <f t="shared" si="106"/>
        <v>129.74358089417694</v>
      </c>
      <c r="BO160" s="45">
        <f t="shared" si="107"/>
        <v>38.170943270969076</v>
      </c>
      <c r="BP160" s="66">
        <f t="shared" si="108"/>
        <v>6.7554228795275568</v>
      </c>
    </row>
    <row r="161" spans="8:68">
      <c r="H161" s="68">
        <v>156</v>
      </c>
      <c r="I161" s="31">
        <f>('Propiedades físicas'!$C$10*'Diseño reactor'!H161)/1000</f>
        <v>136.53826392957208</v>
      </c>
      <c r="J161" s="31">
        <f t="shared" si="85"/>
        <v>3.3397231433615544</v>
      </c>
      <c r="K161" s="31">
        <f>(I161*1000)/'Propiedades físicas'!$F$10</f>
        <v>891.89063987887926</v>
      </c>
      <c r="L161" s="31">
        <f t="shared" si="86"/>
        <v>127.41294855412561</v>
      </c>
      <c r="M161" s="31">
        <f t="shared" si="87"/>
        <v>764.47769132475355</v>
      </c>
      <c r="N161" s="31">
        <f t="shared" si="88"/>
        <v>0.81674967021875389</v>
      </c>
      <c r="O161" s="32">
        <f t="shared" si="89"/>
        <v>4.9004980213125231</v>
      </c>
      <c r="P161" s="33">
        <f t="shared" si="90"/>
        <v>0.20970811283277305</v>
      </c>
      <c r="Q161" s="31">
        <f t="shared" si="91"/>
        <v>3.5069446977601904</v>
      </c>
      <c r="R161" s="31">
        <f t="shared" si="92"/>
        <v>0.15586359450428156</v>
      </c>
      <c r="S161" s="31">
        <f t="shared" si="93"/>
        <v>1.3935533235523336</v>
      </c>
      <c r="T161" s="31">
        <f t="shared" si="94"/>
        <v>0.1158441595970461</v>
      </c>
      <c r="U161" s="31">
        <f t="shared" si="95"/>
        <v>0.33533380328465323</v>
      </c>
      <c r="V161" s="47">
        <f t="shared" si="109"/>
        <v>2.0767211173730924E-4</v>
      </c>
      <c r="W161" s="31">
        <f t="shared" si="96"/>
        <v>0.74324065196548417</v>
      </c>
      <c r="X161" s="34">
        <f>(S161*H161*'Propiedades físicas'!$F$5*60*24*365)/(1000000)</f>
        <v>33646.864767547377</v>
      </c>
      <c r="Y161" s="34">
        <f>(U161*H161*'Propiedades físicas'!$F$7*60*24*365)/(1000000)</f>
        <v>2532.0353377520205</v>
      </c>
      <c r="Z161" s="31">
        <f t="shared" si="110"/>
        <v>32.714465601912593</v>
      </c>
      <c r="AA161" s="31">
        <f t="shared" si="111"/>
        <v>547.08337285058974</v>
      </c>
      <c r="AB161" s="31">
        <f t="shared" si="112"/>
        <v>24.314720742667923</v>
      </c>
      <c r="AC161" s="31">
        <f t="shared" si="113"/>
        <v>217.39431847416404</v>
      </c>
      <c r="AD161" s="31">
        <f t="shared" si="97"/>
        <v>18.07168889713919</v>
      </c>
      <c r="AE161" s="31">
        <f t="shared" si="83"/>
        <v>52.312073312405907</v>
      </c>
      <c r="AF161" s="31">
        <f t="shared" si="114"/>
        <v>891.89063987887937</v>
      </c>
      <c r="AG161" s="31">
        <f t="shared" si="115"/>
        <v>3.6679906862073682E-2</v>
      </c>
      <c r="AH161" s="31">
        <f t="shared" si="116"/>
        <v>0.61339737002384598</v>
      </c>
      <c r="AI161" s="31">
        <f t="shared" si="116"/>
        <v>2.7261997890200881E-2</v>
      </c>
      <c r="AJ161" s="31">
        <f t="shared" si="116"/>
        <v>0.2437454871190112</v>
      </c>
      <c r="AK161" s="31">
        <f t="shared" si="98"/>
        <v>2.0262225085794557E-2</v>
      </c>
      <c r="AL161" s="31">
        <f t="shared" si="84"/>
        <v>5.8653013019073726E-2</v>
      </c>
      <c r="AM161" s="31">
        <f t="shared" si="117"/>
        <v>1</v>
      </c>
      <c r="AN161" s="31">
        <f>(Z161*'Propiedades físicas'!$F$4)/1000</f>
        <v>28.768446761009894</v>
      </c>
      <c r="AO161" s="31">
        <f>(AA161*'Propiedades físicas'!$F$6)/1000</f>
        <v>17.528551266132894</v>
      </c>
      <c r="AP161" s="31">
        <f>(AB161*'Propiedades físicas'!$F$9)/1000</f>
        <v>15.000966962188974</v>
      </c>
      <c r="AQ161" s="31">
        <f>(AC161*'Propiedades físicas'!$F$5)/1000</f>
        <v>64.016104961087095</v>
      </c>
      <c r="AR161" s="31">
        <f>(AD161*'Propiedades físicas'!$F$8)/1000</f>
        <v>6.4067751478137831</v>
      </c>
      <c r="AS161" s="31">
        <f>(AE161*'Propiedades físicas'!$F$7)/1000</f>
        <v>4.8174188313394595</v>
      </c>
      <c r="AT161" s="31">
        <f t="shared" si="118"/>
        <v>136.53826392957211</v>
      </c>
      <c r="AU161" s="31">
        <f t="shared" si="119"/>
        <v>0.2106987882594506</v>
      </c>
      <c r="AV161" s="31">
        <f t="shared" si="123"/>
        <v>0.12837830774803397</v>
      </c>
      <c r="AW161" s="31">
        <f t="shared" si="123"/>
        <v>0.10986639591321179</v>
      </c>
      <c r="AX161" s="31">
        <f t="shared" si="123"/>
        <v>0.46885102475088802</v>
      </c>
      <c r="AY161" s="31">
        <f t="shared" si="120"/>
        <v>4.6922928147954672E-2</v>
      </c>
      <c r="AZ161" s="31">
        <f t="shared" si="82"/>
        <v>3.5282555180460883E-2</v>
      </c>
      <c r="BA161" s="31">
        <f t="shared" si="121"/>
        <v>0.99999999999999989</v>
      </c>
      <c r="BB161" s="34">
        <f>AU161*'Propiedades físicas'!$C$4+'Diseño reactor'!AV161*'Propiedades físicas'!$C$5+'Diseño reactor'!AW161*'Propiedades físicas'!$C$8+'Diseño reactor'!AX161*'Propiedades físicas'!$C$9+'Diseño reactor'!AY161*'Propiedades físicas'!$C$7+'Diseño reactor'!AZ161*'Propiedades físicas'!$C$6</f>
        <v>884.20239371621278</v>
      </c>
      <c r="BC161" s="45">
        <f>AU161*'Propiedades físicas'!$L$4+'Diseño reactor'!AV161*'Propiedades físicas'!$L$5+'Diseño reactor'!AW161*'Propiedades físicas'!$L$8+AX161*'Propiedades físicas'!$L$9+'Diseño reactor'!AY161*'Propiedades físicas'!$L$7+'Diseño reactor'!AZ161*'Propiedades físicas'!$L$6</f>
        <v>1.7499552671432415</v>
      </c>
      <c r="BD161" s="29">
        <f t="shared" si="99"/>
        <v>7.8463881000223772</v>
      </c>
      <c r="BE161" s="58">
        <f t="shared" si="100"/>
        <v>49.225502155545378</v>
      </c>
      <c r="BF161" s="30">
        <f>AU161*'Propiedades físicas'!$I$4+'Diseño reactor'!AV161*'Propiedades físicas'!$I$5+'Diseño reactor'!AW161*'Propiedades físicas'!$I$8+'Diseño reactor'!AX161*'Propiedades físicas'!$I$9+'Diseño reactor'!AY161*'Propiedades físicas'!$I$7+'Diseño reactor'!AZ161*'Propiedades físicas'!$I$6</f>
        <v>1.6211916691196E-2</v>
      </c>
      <c r="BG161" s="24">
        <f>AU161*'Propiedades físicas'!$O$4+'Diseño reactor'!AV161*'Propiedades físicas'!$O$5+'Diseño reactor'!AW161*'Propiedades físicas'!$O$8+'Diseño reactor'!AX161*'Propiedades físicas'!$O$9+'Diseño reactor'!AY161*'Propiedades físicas'!$O$7+'Diseño reactor'!AZ161*'Propiedades físicas'!$O$6</f>
        <v>0.1416508040853455</v>
      </c>
      <c r="BH161" s="54">
        <f t="shared" si="101"/>
        <v>51207.258142397171</v>
      </c>
      <c r="BI161" s="34">
        <f t="shared" si="122"/>
        <v>200.28215997385155</v>
      </c>
      <c r="BJ161" s="27">
        <f t="shared" si="102"/>
        <v>5002.1893429238307</v>
      </c>
      <c r="BK161" s="34">
        <f t="shared" si="103"/>
        <v>545.04934047100517</v>
      </c>
      <c r="BL161" s="27">
        <f t="shared" si="104"/>
        <v>104.82935623598139</v>
      </c>
      <c r="BM161" s="34">
        <f t="shared" si="105"/>
        <v>1.1054421768707483</v>
      </c>
      <c r="BN161" s="45">
        <f t="shared" si="106"/>
        <v>130.42146718412457</v>
      </c>
      <c r="BO161" s="45">
        <f t="shared" si="107"/>
        <v>38.321267143949065</v>
      </c>
      <c r="BP161" s="66">
        <f t="shared" si="108"/>
        <v>6.7551061598780624</v>
      </c>
    </row>
    <row r="162" spans="8:68">
      <c r="H162" s="68">
        <v>157</v>
      </c>
      <c r="I162" s="31">
        <f>('Propiedades físicas'!$C$10*'Diseño reactor'!H162)/1000</f>
        <v>137.41350921117188</v>
      </c>
      <c r="J162" s="31">
        <f t="shared" si="85"/>
        <v>3.3184510214293157</v>
      </c>
      <c r="K162" s="31">
        <f>(I162*1000)/'Propiedades físicas'!$F$10</f>
        <v>897.60788757041053</v>
      </c>
      <c r="L162" s="31">
        <f t="shared" si="86"/>
        <v>128.22969822434436</v>
      </c>
      <c r="M162" s="31">
        <f t="shared" si="87"/>
        <v>769.37818934606616</v>
      </c>
      <c r="N162" s="31">
        <f t="shared" si="88"/>
        <v>0.81674967021875389</v>
      </c>
      <c r="O162" s="32">
        <f t="shared" si="89"/>
        <v>4.9004980213125231</v>
      </c>
      <c r="P162" s="33">
        <f t="shared" si="90"/>
        <v>0.21070559668662106</v>
      </c>
      <c r="Q162" s="31">
        <f t="shared" si="91"/>
        <v>3.511074039908805</v>
      </c>
      <c r="R162" s="31">
        <f t="shared" si="92"/>
        <v>0.15634763353840944</v>
      </c>
      <c r="S162" s="31">
        <f t="shared" si="93"/>
        <v>1.389423981403719</v>
      </c>
      <c r="T162" s="31">
        <f t="shared" si="94"/>
        <v>0.11601297211586079</v>
      </c>
      <c r="U162" s="31">
        <f t="shared" si="95"/>
        <v>0.33368346787786268</v>
      </c>
      <c r="V162" s="47">
        <f t="shared" si="109"/>
        <v>2.086599112818966E-4</v>
      </c>
      <c r="W162" s="31">
        <f t="shared" si="96"/>
        <v>0.74201936729256746</v>
      </c>
      <c r="X162" s="34">
        <f>(S162*H162*'Propiedades físicas'!$F$5*60*24*365)/(1000000)</f>
        <v>33762.209142478372</v>
      </c>
      <c r="Y162" s="34">
        <f>(U162*H162*'Propiedades físicas'!$F$7*60*24*365)/(1000000)</f>
        <v>2535.7251160246628</v>
      </c>
      <c r="Z162" s="31">
        <f t="shared" si="110"/>
        <v>33.080778679799508</v>
      </c>
      <c r="AA162" s="31">
        <f t="shared" si="111"/>
        <v>551.23862426568235</v>
      </c>
      <c r="AB162" s="31">
        <f t="shared" si="112"/>
        <v>24.546578465530281</v>
      </c>
      <c r="AC162" s="31">
        <f t="shared" si="113"/>
        <v>218.13956508038387</v>
      </c>
      <c r="AD162" s="31">
        <f t="shared" si="97"/>
        <v>18.214036622190143</v>
      </c>
      <c r="AE162" s="31">
        <f t="shared" si="83"/>
        <v>52.388304456824443</v>
      </c>
      <c r="AF162" s="31">
        <f t="shared" si="114"/>
        <v>897.60788757041064</v>
      </c>
      <c r="AG162" s="31">
        <f t="shared" si="115"/>
        <v>3.6854376101061799E-2</v>
      </c>
      <c r="AH162" s="31">
        <f t="shared" si="116"/>
        <v>0.61411963051900187</v>
      </c>
      <c r="AI162" s="31">
        <f t="shared" si="116"/>
        <v>2.7346660836472188E-2</v>
      </c>
      <c r="AJ162" s="31">
        <f t="shared" si="116"/>
        <v>0.24302322662385523</v>
      </c>
      <c r="AK162" s="31">
        <f t="shared" si="98"/>
        <v>2.029175197144353E-2</v>
      </c>
      <c r="AL162" s="31">
        <f t="shared" si="84"/>
        <v>5.8364353948165339E-2</v>
      </c>
      <c r="AM162" s="31">
        <f t="shared" si="117"/>
        <v>0.99999999999999989</v>
      </c>
      <c r="AN162" s="31">
        <f>(Z162*'Propiedades físicas'!$F$4)/1000</f>
        <v>29.090575155442089</v>
      </c>
      <c r="AO162" s="31">
        <f>(AA162*'Propiedades físicas'!$F$6)/1000</f>
        <v>17.661685521472464</v>
      </c>
      <c r="AP162" s="31">
        <f>(AB162*'Propiedades físicas'!$F$9)/1000</f>
        <v>15.144011584308906</v>
      </c>
      <c r="AQ162" s="31">
        <f>(AC162*'Propiedades físicas'!$F$5)/1000</f>
        <v>64.235557729220645</v>
      </c>
      <c r="AR162" s="31">
        <f>(AD162*'Propiedades físicas'!$F$8)/1000</f>
        <v>6.4572402632988473</v>
      </c>
      <c r="AS162" s="31">
        <f>(AE162*'Propiedades físicas'!$F$7)/1000</f>
        <v>4.8244389574289634</v>
      </c>
      <c r="AT162" s="31">
        <f t="shared" si="118"/>
        <v>137.41350921117191</v>
      </c>
      <c r="AU162" s="31">
        <f t="shared" si="119"/>
        <v>0.21170098429505055</v>
      </c>
      <c r="AV162" s="31">
        <f t="shared" si="123"/>
        <v>0.12852947008529306</v>
      </c>
      <c r="AW162" s="31">
        <f t="shared" si="123"/>
        <v>0.11020758927738436</v>
      </c>
      <c r="AX162" s="31">
        <f t="shared" si="123"/>
        <v>0.46746173718994294</v>
      </c>
      <c r="AY162" s="31">
        <f t="shared" si="120"/>
        <v>4.699130602490912E-2</v>
      </c>
      <c r="AZ162" s="31">
        <f t="shared" si="82"/>
        <v>3.5108913127420004E-2</v>
      </c>
      <c r="BA162" s="31">
        <f t="shared" si="121"/>
        <v>1</v>
      </c>
      <c r="BB162" s="34">
        <f>AU162*'Propiedades físicas'!$C$4+'Diseño reactor'!AV162*'Propiedades físicas'!$C$5+'Diseño reactor'!AW162*'Propiedades físicas'!$C$8+'Diseño reactor'!AX162*'Propiedades físicas'!$C$9+'Diseño reactor'!AY162*'Propiedades físicas'!$C$7+'Diseño reactor'!AZ162*'Propiedades físicas'!$C$6</f>
        <v>884.16119720890856</v>
      </c>
      <c r="BC162" s="45">
        <f>AU162*'Propiedades físicas'!$L$4+'Diseño reactor'!AV162*'Propiedades físicas'!$L$5+'Diseño reactor'!AW162*'Propiedades físicas'!$L$8+AX162*'Propiedades físicas'!$L$9+'Diseño reactor'!AY162*'Propiedades físicas'!$L$7+'Diseño reactor'!AZ162*'Propiedades físicas'!$L$6</f>
        <v>1.7507385190414435</v>
      </c>
      <c r="BD162" s="29">
        <f t="shared" si="99"/>
        <v>7.8303552550367526</v>
      </c>
      <c r="BE162" s="58">
        <f t="shared" si="100"/>
        <v>49.198027893061827</v>
      </c>
      <c r="BF162" s="30">
        <f>AU162*'Propiedades físicas'!$I$4+'Diseño reactor'!AV162*'Propiedades físicas'!$I$5+'Diseño reactor'!AW162*'Propiedades físicas'!$I$8+'Diseño reactor'!AX162*'Propiedades físicas'!$I$9+'Diseño reactor'!AY162*'Propiedades físicas'!$I$7+'Diseño reactor'!AZ162*'Propiedades físicas'!$I$6</f>
        <v>1.6228616495536304E-2</v>
      </c>
      <c r="BG162" s="24">
        <f>AU162*'Propiedades físicas'!$O$4+'Diseño reactor'!AV162*'Propiedades físicas'!$O$5+'Diseño reactor'!AW162*'Propiedades físicas'!$O$8+'Diseño reactor'!AX162*'Propiedades físicas'!$O$9+'Diseño reactor'!AY162*'Propiedades físicas'!$O$7+'Diseño reactor'!AZ162*'Propiedades físicas'!$O$6</f>
        <v>0.14166207624683819</v>
      </c>
      <c r="BH162" s="54">
        <f t="shared" si="101"/>
        <v>51152.180734227702</v>
      </c>
      <c r="BI162" s="34">
        <f t="shared" si="122"/>
        <v>200.56224476041385</v>
      </c>
      <c r="BJ162" s="27">
        <f t="shared" si="102"/>
        <v>5000.9308838358638</v>
      </c>
      <c r="BK162" s="34">
        <f t="shared" si="103"/>
        <v>544.95557859317228</v>
      </c>
      <c r="BL162" s="27">
        <f t="shared" si="104"/>
        <v>104.82588742335017</v>
      </c>
      <c r="BM162" s="34">
        <f t="shared" si="105"/>
        <v>1.1054421768707483</v>
      </c>
      <c r="BN162" s="45">
        <f t="shared" si="106"/>
        <v>131.10123030274036</v>
      </c>
      <c r="BO162" s="45">
        <f t="shared" si="107"/>
        <v>38.471097942734858</v>
      </c>
      <c r="BP162" s="66">
        <f t="shared" si="108"/>
        <v>6.7547914278865697</v>
      </c>
    </row>
    <row r="163" spans="8:68">
      <c r="H163" s="68">
        <v>158</v>
      </c>
      <c r="I163" s="31">
        <f>('Propiedades físicas'!$C$10*'Diseño reactor'!H163)/1000</f>
        <v>138.28875449277169</v>
      </c>
      <c r="J163" s="31">
        <f t="shared" si="85"/>
        <v>3.2974481668633078</v>
      </c>
      <c r="K163" s="31">
        <f>(I163*1000)/'Propiedades físicas'!$F$10</f>
        <v>903.32513526194168</v>
      </c>
      <c r="L163" s="31">
        <f t="shared" si="86"/>
        <v>129.0464478945631</v>
      </c>
      <c r="M163" s="31">
        <f t="shared" si="87"/>
        <v>774.27868736737855</v>
      </c>
      <c r="N163" s="31">
        <f t="shared" si="88"/>
        <v>0.81674967021875378</v>
      </c>
      <c r="O163" s="32">
        <f t="shared" si="89"/>
        <v>4.9004980213125222</v>
      </c>
      <c r="P163" s="33">
        <f t="shared" si="90"/>
        <v>0.21169980780970274</v>
      </c>
      <c r="Q163" s="31">
        <f t="shared" si="91"/>
        <v>3.5151820123300843</v>
      </c>
      <c r="R163" s="31">
        <f t="shared" si="92"/>
        <v>0.15682766000135215</v>
      </c>
      <c r="S163" s="31">
        <f t="shared" si="93"/>
        <v>1.3853160089824379</v>
      </c>
      <c r="T163" s="31">
        <f t="shared" si="94"/>
        <v>0.11617825824201082</v>
      </c>
      <c r="U163" s="31">
        <f t="shared" si="95"/>
        <v>0.33204394416568805</v>
      </c>
      <c r="V163" s="47">
        <f t="shared" si="109"/>
        <v>2.0964446986980272E-4</v>
      </c>
      <c r="W163" s="31">
        <f t="shared" si="96"/>
        <v>0.74080208963781724</v>
      </c>
      <c r="X163" s="34">
        <f>(S163*H163*'Propiedades físicas'!$F$5*60*24*365)/(1000000)</f>
        <v>33876.797872131254</v>
      </c>
      <c r="Y163" s="34">
        <f>(U163*H163*'Propiedades físicas'!$F$7*60*24*365)/(1000000)</f>
        <v>2539.3378170335673</v>
      </c>
      <c r="Z163" s="31">
        <f t="shared" si="110"/>
        <v>33.448569633933033</v>
      </c>
      <c r="AA163" s="31">
        <f t="shared" si="111"/>
        <v>555.39875794815327</v>
      </c>
      <c r="AB163" s="31">
        <f t="shared" si="112"/>
        <v>24.778770280213639</v>
      </c>
      <c r="AC163" s="31">
        <f t="shared" si="113"/>
        <v>218.87992941922519</v>
      </c>
      <c r="AD163" s="31">
        <f t="shared" si="97"/>
        <v>18.356164802237711</v>
      </c>
      <c r="AE163" s="31">
        <f t="shared" si="83"/>
        <v>52.462943178178712</v>
      </c>
      <c r="AF163" s="31">
        <f t="shared" si="114"/>
        <v>903.32513526194157</v>
      </c>
      <c r="AG163" s="31">
        <f t="shared" si="115"/>
        <v>3.7028272908883234E-2</v>
      </c>
      <c r="AH163" s="31">
        <f t="shared" si="116"/>
        <v>0.61483815324932989</v>
      </c>
      <c r="AI163" s="31">
        <f t="shared" si="116"/>
        <v>2.7430621946580084E-2</v>
      </c>
      <c r="AJ163" s="31">
        <f t="shared" si="116"/>
        <v>0.24230470389352723</v>
      </c>
      <c r="AK163" s="31">
        <f t="shared" si="98"/>
        <v>2.0320662058091504E-2</v>
      </c>
      <c r="AL163" s="31">
        <f t="shared" si="84"/>
        <v>5.8077585943588049E-2</v>
      </c>
      <c r="AM163" s="31">
        <f t="shared" si="117"/>
        <v>0.99999999999999989</v>
      </c>
      <c r="AN163" s="31">
        <f>(Z163*'Propiedades físicas'!$F$4)/1000</f>
        <v>29.41400316468803</v>
      </c>
      <c r="AO163" s="31">
        <f>(AA163*'Propiedades físicas'!$F$6)/1000</f>
        <v>17.79497620465883</v>
      </c>
      <c r="AP163" s="31">
        <f>(AB163*'Propiedades físicas'!$F$9)/1000</f>
        <v>15.287262324377803</v>
      </c>
      <c r="AQ163" s="31">
        <f>(AC163*'Propiedades físicas'!$F$5)/1000</f>
        <v>64.453572816079244</v>
      </c>
      <c r="AR163" s="31">
        <f>(AD163*'Propiedades físicas'!$F$8)/1000</f>
        <v>6.5076275456893109</v>
      </c>
      <c r="AS163" s="31">
        <f>(AE163*'Propiedades físicas'!$F$7)/1000</f>
        <v>4.8313124372784779</v>
      </c>
      <c r="AT163" s="31">
        <f t="shared" si="118"/>
        <v>138.28875449277172</v>
      </c>
      <c r="AU163" s="31">
        <f t="shared" si="119"/>
        <v>0.21269989213928081</v>
      </c>
      <c r="AV163" s="31">
        <f t="shared" si="123"/>
        <v>0.1286798501434834</v>
      </c>
      <c r="AW163" s="31">
        <f t="shared" si="123"/>
        <v>0.11054595422780282</v>
      </c>
      <c r="AX163" s="31">
        <f t="shared" si="123"/>
        <v>0.46607963932055085</v>
      </c>
      <c r="AY163" s="31">
        <f t="shared" si="120"/>
        <v>4.7058255528864869E-2</v>
      </c>
      <c r="AZ163" s="31">
        <f t="shared" si="82"/>
        <v>3.4936408640017132E-2</v>
      </c>
      <c r="BA163" s="31">
        <f t="shared" si="121"/>
        <v>1</v>
      </c>
      <c r="BB163" s="34">
        <f>AU163*'Propiedades físicas'!$C$4+'Diseño reactor'!AV163*'Propiedades físicas'!$C$5+'Diseño reactor'!AW163*'Propiedades físicas'!$C$8+'Diseño reactor'!AX163*'Propiedades físicas'!$C$9+'Diseño reactor'!AY163*'Propiedades físicas'!$C$7+'Diseño reactor'!AZ163*'Propiedades físicas'!$C$6</f>
        <v>884.12025880554984</v>
      </c>
      <c r="BC163" s="45">
        <f>AU163*'Propiedades físicas'!$L$4+'Diseño reactor'!AV163*'Propiedades físicas'!$L$5+'Diseño reactor'!AW163*'Propiedades físicas'!$L$8+AX163*'Propiedades físicas'!$L$9+'Diseño reactor'!AY163*'Propiedades físicas'!$L$7+'Diseño reactor'!AZ163*'Propiedades físicas'!$L$6</f>
        <v>1.7515193459633125</v>
      </c>
      <c r="BD163" s="29">
        <f t="shared" si="99"/>
        <v>7.8143863887221174</v>
      </c>
      <c r="BE163" s="58">
        <f t="shared" si="100"/>
        <v>49.170765393921961</v>
      </c>
      <c r="BF163" s="30">
        <f>AU163*'Propiedades físicas'!$I$4+'Diseño reactor'!AV163*'Propiedades físicas'!$I$5+'Diseño reactor'!AW163*'Propiedades físicas'!$I$8+'Diseño reactor'!AX163*'Propiedades físicas'!$I$9+'Diseño reactor'!AY163*'Propiedades físicas'!$I$7+'Diseño reactor'!AZ163*'Propiedades físicas'!$I$6</f>
        <v>1.6245216290161485E-2</v>
      </c>
      <c r="BG163" s="24">
        <f>AU163*'Propiedades físicas'!$O$4+'Diseño reactor'!AV163*'Propiedades físicas'!$O$5+'Diseño reactor'!AW163*'Propiedades físicas'!$O$8+'Diseño reactor'!AX163*'Propiedades físicas'!$O$9+'Diseño reactor'!AY163*'Propiedades físicas'!$O$7+'Diseño reactor'!AZ163*'Propiedades físicas'!$O$6</f>
        <v>0.14167340913388268</v>
      </c>
      <c r="BH163" s="54">
        <f t="shared" si="101"/>
        <v>51097.546047252297</v>
      </c>
      <c r="BI163" s="34">
        <f t="shared" si="122"/>
        <v>200.84086904894821</v>
      </c>
      <c r="BJ163" s="27">
        <f t="shared" si="102"/>
        <v>4999.6823869390619</v>
      </c>
      <c r="BK163" s="34">
        <f t="shared" si="103"/>
        <v>544.86311411098836</v>
      </c>
      <c r="BL163" s="27">
        <f t="shared" si="104"/>
        <v>104.8224656648899</v>
      </c>
      <c r="BM163" s="34">
        <f t="shared" si="105"/>
        <v>1.1054421768707483</v>
      </c>
      <c r="BN163" s="45">
        <f t="shared" si="106"/>
        <v>131.78286099822827</v>
      </c>
      <c r="BO163" s="45">
        <f t="shared" si="107"/>
        <v>38.620438087960821</v>
      </c>
      <c r="BP163" s="66">
        <f t="shared" si="108"/>
        <v>6.7544786677508037</v>
      </c>
    </row>
    <row r="164" spans="8:68">
      <c r="H164" s="68">
        <v>159</v>
      </c>
      <c r="I164" s="31">
        <f>('Propiedades físicas'!$C$10*'Diseño reactor'!H164)/1000</f>
        <v>139.16399977437155</v>
      </c>
      <c r="J164" s="31">
        <f t="shared" si="85"/>
        <v>3.2767094991471852</v>
      </c>
      <c r="K164" s="31">
        <f>(I164*1000)/'Propiedades físicas'!$F$10</f>
        <v>909.04238295347307</v>
      </c>
      <c r="L164" s="31">
        <f t="shared" si="86"/>
        <v>129.86319756478187</v>
      </c>
      <c r="M164" s="31">
        <f t="shared" si="87"/>
        <v>779.17918538869117</v>
      </c>
      <c r="N164" s="31">
        <f t="shared" si="88"/>
        <v>0.81674967021875389</v>
      </c>
      <c r="O164" s="32">
        <f t="shared" si="89"/>
        <v>4.9004980213125231</v>
      </c>
      <c r="P164" s="33">
        <f t="shared" si="90"/>
        <v>0.21269076228231537</v>
      </c>
      <c r="Q164" s="31">
        <f t="shared" si="91"/>
        <v>3.5192687671851774</v>
      </c>
      <c r="R164" s="31">
        <f t="shared" si="92"/>
        <v>0.15730370550136039</v>
      </c>
      <c r="S164" s="31">
        <f t="shared" si="93"/>
        <v>1.3812292541273459</v>
      </c>
      <c r="T164" s="31">
        <f t="shared" si="94"/>
        <v>0.11634005867924872</v>
      </c>
      <c r="U164" s="31">
        <f t="shared" si="95"/>
        <v>0.33041514375582937</v>
      </c>
      <c r="V164" s="47">
        <f t="shared" si="109"/>
        <v>2.106258034252055E-4</v>
      </c>
      <c r="W164" s="31">
        <f t="shared" si="96"/>
        <v>0.73958879931307542</v>
      </c>
      <c r="X164" s="34">
        <f>(S164*H164*'Propiedades físicas'!$F$5*60*24*365)/(1000000)</f>
        <v>33990.637134374236</v>
      </c>
      <c r="Y164" s="34">
        <f>(U164*H164*'Propiedades físicas'!$F$7*60*24*365)/(1000000)</f>
        <v>2542.8743304510349</v>
      </c>
      <c r="Z164" s="31">
        <f t="shared" si="110"/>
        <v>33.817831202888144</v>
      </c>
      <c r="AA164" s="31">
        <f t="shared" si="111"/>
        <v>559.56373398244318</v>
      </c>
      <c r="AB164" s="31">
        <f t="shared" si="112"/>
        <v>25.0112891747163</v>
      </c>
      <c r="AC164" s="31">
        <f t="shared" si="113"/>
        <v>219.61545140624798</v>
      </c>
      <c r="AD164" s="31">
        <f t="shared" si="97"/>
        <v>18.498069330000547</v>
      </c>
      <c r="AE164" s="31">
        <f t="shared" si="83"/>
        <v>52.53600785717687</v>
      </c>
      <c r="AF164" s="31">
        <f t="shared" si="114"/>
        <v>909.04238295347307</v>
      </c>
      <c r="AG164" s="31">
        <f t="shared" si="115"/>
        <v>3.720160009813208E-2</v>
      </c>
      <c r="AH164" s="31">
        <f t="shared" si="116"/>
        <v>0.61555296482923505</v>
      </c>
      <c r="AI164" s="31">
        <f t="shared" si="116"/>
        <v>2.7513886749102694E-2</v>
      </c>
      <c r="AJ164" s="31">
        <f t="shared" si="116"/>
        <v>0.2415898923136221</v>
      </c>
      <c r="AK164" s="31">
        <f t="shared" si="98"/>
        <v>2.0348962465204797E-2</v>
      </c>
      <c r="AL164" s="31">
        <f t="shared" si="84"/>
        <v>5.7792693544703282E-2</v>
      </c>
      <c r="AM164" s="31">
        <f t="shared" si="117"/>
        <v>1</v>
      </c>
      <c r="AN164" s="31">
        <f>(Z164*'Propiedades físicas'!$F$4)/1000</f>
        <v>29.738724403195775</v>
      </c>
      <c r="AO164" s="31">
        <f>(AA164*'Propiedades físicas'!$F$6)/1000</f>
        <v>17.928422036797478</v>
      </c>
      <c r="AP164" s="31">
        <f>(AB164*'Propiedades físicas'!$F$9)/1000</f>
        <v>15.430714856341218</v>
      </c>
      <c r="AQ164" s="31">
        <f>(AC164*'Propiedades físicas'!$F$5)/1000</f>
        <v>64.67016197559785</v>
      </c>
      <c r="AR164" s="31">
        <f>(AD164*'Propiedades físicas'!$F$8)/1000</f>
        <v>6.5579355388717913</v>
      </c>
      <c r="AS164" s="31">
        <f>(AE164*'Propiedades físicas'!$F$7)/1000</f>
        <v>4.8380409635674173</v>
      </c>
      <c r="AT164" s="31">
        <f t="shared" si="118"/>
        <v>139.16399977437152</v>
      </c>
      <c r="AU164" s="31">
        <f t="shared" si="119"/>
        <v>0.21369552794840313</v>
      </c>
      <c r="AV164" s="31">
        <f t="shared" si="123"/>
        <v>0.12882945349275007</v>
      </c>
      <c r="AW164" s="31">
        <f t="shared" si="123"/>
        <v>0.11088151304474754</v>
      </c>
      <c r="AX164" s="31">
        <f t="shared" si="123"/>
        <v>0.46470467994918557</v>
      </c>
      <c r="AY164" s="31">
        <f t="shared" si="120"/>
        <v>4.7123793146965173E-2</v>
      </c>
      <c r="AZ164" s="31">
        <f t="shared" si="82"/>
        <v>3.4765032417948601E-2</v>
      </c>
      <c r="BA164" s="31">
        <f t="shared" si="121"/>
        <v>1</v>
      </c>
      <c r="BB164" s="34">
        <f>AU164*'Propiedades físicas'!$C$4+'Diseño reactor'!AV164*'Propiedades físicas'!$C$5+'Diseño reactor'!AW164*'Propiedades físicas'!$C$8+'Diseño reactor'!AX164*'Propiedades físicas'!$C$9+'Diseño reactor'!AY164*'Propiedades físicas'!$C$7+'Diseño reactor'!AZ164*'Propiedades físicas'!$C$6</f>
        <v>884.0795764575887</v>
      </c>
      <c r="BC164" s="45">
        <f>AU164*'Propiedades físicas'!$L$4+'Diseño reactor'!AV164*'Propiedades físicas'!$L$5+'Diseño reactor'!AW164*'Propiedades físicas'!$L$8+AX164*'Propiedades físicas'!$L$9+'Diseño reactor'!AY164*'Propiedades físicas'!$L$7+'Diseño reactor'!AZ164*'Propiedades físicas'!$L$6</f>
        <v>1.7522977579032699</v>
      </c>
      <c r="BD164" s="29">
        <f t="shared" si="99"/>
        <v>7.7984811315607505</v>
      </c>
      <c r="BE164" s="58">
        <f t="shared" si="100"/>
        <v>49.143711483858972</v>
      </c>
      <c r="BF164" s="30">
        <f>AU164*'Propiedades físicas'!$I$4+'Diseño reactor'!AV164*'Propiedades físicas'!$I$5+'Diseño reactor'!AW164*'Propiedades físicas'!$I$8+'Diseño reactor'!AX164*'Propiedades físicas'!$I$9+'Diseño reactor'!AY164*'Propiedades físicas'!$I$7+'Diseño reactor'!AZ164*'Propiedades físicas'!$I$6</f>
        <v>1.6261716841393933E-2</v>
      </c>
      <c r="BG164" s="24">
        <f>AU164*'Propiedades físicas'!$O$4+'Diseño reactor'!AV164*'Propiedades físicas'!$O$5+'Diseño reactor'!AW164*'Propiedades físicas'!$O$8+'Diseño reactor'!AX164*'Propiedades físicas'!$O$9+'Diseño reactor'!AY164*'Propiedades físicas'!$O$7+'Diseño reactor'!AZ164*'Propiedades físicas'!$O$6</f>
        <v>0.14168480176598405</v>
      </c>
      <c r="BH164" s="54">
        <f t="shared" si="101"/>
        <v>51043.349194024828</v>
      </c>
      <c r="BI164" s="34">
        <f t="shared" si="122"/>
        <v>201.11804234230615</v>
      </c>
      <c r="BJ164" s="27">
        <f t="shared" si="102"/>
        <v>4998.4437483748434</v>
      </c>
      <c r="BK164" s="34">
        <f t="shared" si="103"/>
        <v>544.77193202070146</v>
      </c>
      <c r="BL164" s="27">
        <f t="shared" si="104"/>
        <v>104.81909044423554</v>
      </c>
      <c r="BM164" s="34">
        <f t="shared" si="105"/>
        <v>1.1054421768707483</v>
      </c>
      <c r="BN164" s="45">
        <f t="shared" si="106"/>
        <v>132.46635007564788</v>
      </c>
      <c r="BO164" s="45">
        <f t="shared" si="107"/>
        <v>38.769289984451554</v>
      </c>
      <c r="BP164" s="66">
        <f t="shared" si="108"/>
        <v>6.7541678638203191</v>
      </c>
    </row>
    <row r="165" spans="8:68">
      <c r="H165" s="68">
        <v>160</v>
      </c>
      <c r="I165" s="31">
        <f>('Propiedades físicas'!$C$10*'Diseño reactor'!H165)/1000</f>
        <v>140.03924505597135</v>
      </c>
      <c r="J165" s="31">
        <f t="shared" si="85"/>
        <v>3.2562300647775158</v>
      </c>
      <c r="K165" s="31">
        <f>(I165*1000)/'Propiedades físicas'!$F$10</f>
        <v>914.75963064500434</v>
      </c>
      <c r="L165" s="31">
        <f t="shared" si="86"/>
        <v>130.67994723500061</v>
      </c>
      <c r="M165" s="31">
        <f t="shared" si="87"/>
        <v>784.07968341000367</v>
      </c>
      <c r="N165" s="31">
        <f t="shared" si="88"/>
        <v>0.81674967021875378</v>
      </c>
      <c r="O165" s="32">
        <f t="shared" si="89"/>
        <v>4.9004980213125231</v>
      </c>
      <c r="P165" s="33">
        <f t="shared" si="90"/>
        <v>0.21367847607958251</v>
      </c>
      <c r="Q165" s="31">
        <f t="shared" si="91"/>
        <v>3.5233344552747092</v>
      </c>
      <c r="R165" s="31">
        <f t="shared" si="92"/>
        <v>0.15777580136229272</v>
      </c>
      <c r="S165" s="31">
        <f t="shared" si="93"/>
        <v>1.3771635660378145</v>
      </c>
      <c r="T165" s="31">
        <f t="shared" si="94"/>
        <v>0.11649841365511429</v>
      </c>
      <c r="U165" s="31">
        <f t="shared" si="95"/>
        <v>0.32879697912176431</v>
      </c>
      <c r="V165" s="47">
        <f t="shared" si="109"/>
        <v>2.1160392776813027E-4</v>
      </c>
      <c r="W165" s="31">
        <f t="shared" si="96"/>
        <v>0.73837947675895355</v>
      </c>
      <c r="X165" s="34">
        <f>(S165*H165*'Propiedades físicas'!$F$5*60*24*365)/(1000000)</f>
        <v>34103.733046564994</v>
      </c>
      <c r="Y165" s="34">
        <f>(U165*H165*'Propiedades físicas'!$F$7*60*24*365)/(1000000)</f>
        <v>2546.3355355406579</v>
      </c>
      <c r="Z165" s="31">
        <f t="shared" si="110"/>
        <v>34.1885561727332</v>
      </c>
      <c r="AA165" s="31">
        <f t="shared" si="111"/>
        <v>563.73351284395346</v>
      </c>
      <c r="AB165" s="31">
        <f t="shared" si="112"/>
        <v>25.244128217966836</v>
      </c>
      <c r="AC165" s="31">
        <f t="shared" si="113"/>
        <v>220.34617056605032</v>
      </c>
      <c r="AD165" s="31">
        <f t="shared" si="97"/>
        <v>18.639746184818286</v>
      </c>
      <c r="AE165" s="31">
        <f t="shared" si="83"/>
        <v>52.607516659482286</v>
      </c>
      <c r="AF165" s="31">
        <f t="shared" si="114"/>
        <v>914.75963064500434</v>
      </c>
      <c r="AG165" s="31">
        <f t="shared" si="115"/>
        <v>3.7374360463006635E-2</v>
      </c>
      <c r="AH165" s="31">
        <f t="shared" si="116"/>
        <v>0.61626409163515494</v>
      </c>
      <c r="AI165" s="31">
        <f t="shared" si="116"/>
        <v>2.7596460722875363E-2</v>
      </c>
      <c r="AJ165" s="31">
        <f t="shared" si="116"/>
        <v>0.24087876550770224</v>
      </c>
      <c r="AK165" s="31">
        <f t="shared" si="98"/>
        <v>2.037666022895572E-2</v>
      </c>
      <c r="AL165" s="31">
        <f t="shared" si="84"/>
        <v>5.7509661442305127E-2</v>
      </c>
      <c r="AM165" s="31">
        <f t="shared" si="117"/>
        <v>1</v>
      </c>
      <c r="AN165" s="31">
        <f>(Z165*'Propiedades físicas'!$F$4)/1000</f>
        <v>30.064732527178123</v>
      </c>
      <c r="AO165" s="31">
        <f>(AA165*'Propiedades físicas'!$F$6)/1000</f>
        <v>18.062021751520266</v>
      </c>
      <c r="AP165" s="31">
        <f>(AB165*'Propiedades físicas'!$F$9)/1000</f>
        <v>15.574364904074637</v>
      </c>
      <c r="AQ165" s="31">
        <f>(AC165*'Propiedades físicas'!$F$5)/1000</f>
        <v>64.885336846584835</v>
      </c>
      <c r="AR165" s="31">
        <f>(AD165*'Propiedades físicas'!$F$8)/1000</f>
        <v>6.6081628174417766</v>
      </c>
      <c r="AS165" s="31">
        <f>(AE165*'Propiedades físicas'!$F$7)/1000</f>
        <v>4.8446262091717234</v>
      </c>
      <c r="AT165" s="31">
        <f t="shared" si="118"/>
        <v>140.03924505597138</v>
      </c>
      <c r="AU165" s="31">
        <f t="shared" si="119"/>
        <v>0.21468790777300853</v>
      </c>
      <c r="AV165" s="31">
        <f t="shared" si="123"/>
        <v>0.12897828565343361</v>
      </c>
      <c r="AW165" s="31">
        <f t="shared" si="123"/>
        <v>0.11121428780803423</v>
      </c>
      <c r="AX165" s="31">
        <f t="shared" si="123"/>
        <v>0.46333680834005664</v>
      </c>
      <c r="AY165" s="31">
        <f t="shared" si="120"/>
        <v>4.7187935173462286E-2</v>
      </c>
      <c r="AZ165" s="31">
        <f t="shared" si="82"/>
        <v>3.4594775252004578E-2</v>
      </c>
      <c r="BA165" s="31">
        <f t="shared" si="121"/>
        <v>0.99999999999999989</v>
      </c>
      <c r="BB165" s="34">
        <f>AU165*'Propiedades físicas'!$C$4+'Diseño reactor'!AV165*'Propiedades físicas'!$C$5+'Diseño reactor'!AW165*'Propiedades físicas'!$C$8+'Diseño reactor'!AX165*'Propiedades físicas'!$C$9+'Diseño reactor'!AY165*'Propiedades físicas'!$C$7+'Diseño reactor'!AZ165*'Propiedades físicas'!$C$6</f>
        <v>884.03914813612653</v>
      </c>
      <c r="BC165" s="45">
        <f>AU165*'Propiedades físicas'!$L$4+'Diseño reactor'!AV165*'Propiedades físicas'!$L$5+'Diseño reactor'!AW165*'Propiedades físicas'!$L$8+AX165*'Propiedades físicas'!$L$9+'Diseño reactor'!AY165*'Propiedades físicas'!$L$7+'Diseño reactor'!AZ165*'Propiedades físicas'!$L$6</f>
        <v>1.7530737648107932</v>
      </c>
      <c r="BD165" s="29">
        <f t="shared" si="99"/>
        <v>7.7826391167507838</v>
      </c>
      <c r="BE165" s="58">
        <f t="shared" si="100"/>
        <v>49.11686306155211</v>
      </c>
      <c r="BF165" s="30">
        <f>AU165*'Propiedades físicas'!$I$4+'Diseño reactor'!AV165*'Propiedades físicas'!$I$5+'Diseño reactor'!AW165*'Propiedades físicas'!$I$8+'Diseño reactor'!AX165*'Propiedades físicas'!$I$9+'Diseño reactor'!AY165*'Propiedades físicas'!$I$7+'Diseño reactor'!AZ165*'Propiedades físicas'!$I$6</f>
        <v>1.6278118908402289E-2</v>
      </c>
      <c r="BG165" s="24">
        <f>AU165*'Propiedades físicas'!$O$4+'Diseño reactor'!AV165*'Propiedades físicas'!$O$5+'Diseño reactor'!AW165*'Propiedades físicas'!$O$8+'Diseño reactor'!AX165*'Propiedades físicas'!$O$9+'Diseño reactor'!AY165*'Propiedades físicas'!$O$7+'Diseño reactor'!AZ165*'Propiedades físicas'!$O$6</f>
        <v>0.14169625317483645</v>
      </c>
      <c r="BH165" s="54">
        <f t="shared" si="101"/>
        <v>50989.58535678091</v>
      </c>
      <c r="BI165" s="34">
        <f t="shared" si="122"/>
        <v>201.39377407234323</v>
      </c>
      <c r="BJ165" s="27">
        <f t="shared" si="102"/>
        <v>4997.2148656659674</v>
      </c>
      <c r="BK165" s="34">
        <f t="shared" si="103"/>
        <v>544.68201751881634</v>
      </c>
      <c r="BL165" s="27">
        <f t="shared" si="104"/>
        <v>104.81576125132314</v>
      </c>
      <c r="BM165" s="34">
        <f t="shared" si="105"/>
        <v>1.1054421768707483</v>
      </c>
      <c r="BN165" s="45">
        <f t="shared" si="106"/>
        <v>133.15168839652185</v>
      </c>
      <c r="BO165" s="45">
        <f t="shared" si="107"/>
        <v>38.917656021350595</v>
      </c>
      <c r="BP165" s="66">
        <f t="shared" si="108"/>
        <v>6.7538590005947921</v>
      </c>
    </row>
    <row r="166" spans="8:68">
      <c r="H166" s="68">
        <v>161</v>
      </c>
      <c r="I166" s="31">
        <f>('Propiedades físicas'!$C$10*'Diseño reactor'!H166)/1000</f>
        <v>140.91449033757115</v>
      </c>
      <c r="J166" s="31">
        <f t="shared" si="85"/>
        <v>3.2360050333192709</v>
      </c>
      <c r="K166" s="31">
        <f>(I166*1000)/'Propiedades físicas'!$F$10</f>
        <v>920.47687833653549</v>
      </c>
      <c r="L166" s="31">
        <f t="shared" si="86"/>
        <v>131.49669690521935</v>
      </c>
      <c r="M166" s="31">
        <f t="shared" si="87"/>
        <v>788.98018143131605</v>
      </c>
      <c r="N166" s="31">
        <f t="shared" si="88"/>
        <v>0.81674967021875378</v>
      </c>
      <c r="O166" s="32">
        <f t="shared" si="89"/>
        <v>4.9004980213125222</v>
      </c>
      <c r="P166" s="33">
        <f t="shared" si="90"/>
        <v>0.21466296507231311</v>
      </c>
      <c r="Q166" s="31">
        <f t="shared" si="91"/>
        <v>3.5273792260533399</v>
      </c>
      <c r="R166" s="31">
        <f t="shared" si="92"/>
        <v>0.15824397862656986</v>
      </c>
      <c r="S166" s="31">
        <f t="shared" si="93"/>
        <v>1.3731187952591832</v>
      </c>
      <c r="T166" s="31">
        <f t="shared" si="94"/>
        <v>0.11665336292699925</v>
      </c>
      <c r="U166" s="31">
        <f t="shared" si="95"/>
        <v>0.32718936359287165</v>
      </c>
      <c r="V166" s="47">
        <f t="shared" si="109"/>
        <v>2.1257885861530038E-4</v>
      </c>
      <c r="W166" s="31">
        <f t="shared" si="96"/>
        <v>0.73717410254378324</v>
      </c>
      <c r="X166" s="34">
        <f>(S166*H166*'Propiedades físicas'!$F$5*60*24*365)/(1000000)</f>
        <v>34216.091666241031</v>
      </c>
      <c r="Y166" s="34">
        <f>(U166*H166*'Propiedades físicas'!$F$7*60*24*365)/(1000000)</f>
        <v>2549.7223012898894</v>
      </c>
      <c r="Z166" s="31">
        <f t="shared" si="110"/>
        <v>34.560737376642408</v>
      </c>
      <c r="AA166" s="31">
        <f t="shared" si="111"/>
        <v>567.90805539458768</v>
      </c>
      <c r="AB166" s="31">
        <f t="shared" si="112"/>
        <v>25.477280558877748</v>
      </c>
      <c r="AC166" s="31">
        <f t="shared" si="113"/>
        <v>221.07212603672849</v>
      </c>
      <c r="AD166" s="31">
        <f t="shared" si="97"/>
        <v>18.781191431246878</v>
      </c>
      <c r="AE166" s="31">
        <f t="shared" si="83"/>
        <v>52.677487538452333</v>
      </c>
      <c r="AF166" s="31">
        <f t="shared" si="114"/>
        <v>920.47687833653538</v>
      </c>
      <c r="AG166" s="31">
        <f t="shared" si="115"/>
        <v>3.7546556779459554E-2</v>
      </c>
      <c r="AH166" s="31">
        <f t="shared" si="116"/>
        <v>0.61697155980810514</v>
      </c>
      <c r="AI166" s="31">
        <f t="shared" si="116"/>
        <v>2.7678349297507291E-2</v>
      </c>
      <c r="AJ166" s="31">
        <f t="shared" si="116"/>
        <v>0.24017129733475212</v>
      </c>
      <c r="AK166" s="31">
        <f t="shared" si="98"/>
        <v>2.0403762303283286E-2</v>
      </c>
      <c r="AL166" s="31">
        <f t="shared" si="84"/>
        <v>5.7228474476892756E-2</v>
      </c>
      <c r="AM166" s="31">
        <f t="shared" si="117"/>
        <v>1.0000000000000002</v>
      </c>
      <c r="AN166" s="31">
        <f>(Z166*'Propiedades físicas'!$F$4)/1000</f>
        <v>30.392021234271802</v>
      </c>
      <c r="AO166" s="31">
        <f>(AA166*'Propiedades físicas'!$F$6)/1000</f>
        <v>18.195774094842587</v>
      </c>
      <c r="AP166" s="31">
        <f>(AB166*'Propiedades físicas'!$F$9)/1000</f>
        <v>15.718208240799624</v>
      </c>
      <c r="AQ166" s="31">
        <f>(AC166*'Propiedades físicas'!$F$5)/1000</f>
        <v>65.099108954035444</v>
      </c>
      <c r="AR166" s="31">
        <f>(AD166*'Propiedades físicas'!$F$8)/1000</f>
        <v>6.6583079862056413</v>
      </c>
      <c r="AS166" s="31">
        <f>(AE166*'Propiedades físicas'!$F$7)/1000</f>
        <v>4.851069827416076</v>
      </c>
      <c r="AT166" s="31">
        <f t="shared" si="118"/>
        <v>140.91449033757118</v>
      </c>
      <c r="AU166" s="31">
        <f t="shared" si="119"/>
        <v>0.2156770475588809</v>
      </c>
      <c r="AV166" s="31">
        <f t="shared" si="123"/>
        <v>0.12912635209660306</v>
      </c>
      <c r="AW166" s="31">
        <f t="shared" si="123"/>
        <v>0.11154430039909652</v>
      </c>
      <c r="AX166" s="31">
        <f t="shared" si="123"/>
        <v>0.46197597421021547</v>
      </c>
      <c r="AY166" s="31">
        <f t="shared" si="120"/>
        <v>4.7250697712174008E-2</v>
      </c>
      <c r="AZ166" s="31">
        <f t="shared" si="82"/>
        <v>3.4425628023029967E-2</v>
      </c>
      <c r="BA166" s="31">
        <f t="shared" si="121"/>
        <v>1</v>
      </c>
      <c r="BB166" s="34">
        <f>AU166*'Propiedades físicas'!$C$4+'Diseño reactor'!AV166*'Propiedades físicas'!$C$5+'Diseño reactor'!AW166*'Propiedades físicas'!$C$8+'Diseño reactor'!AX166*'Propiedades físicas'!$C$9+'Diseño reactor'!AY166*'Propiedades físicas'!$C$7+'Diseño reactor'!AZ166*'Propiedades físicas'!$C$6</f>
        <v>883.99897183169503</v>
      </c>
      <c r="BC166" s="45">
        <f>AU166*'Propiedades físicas'!$L$4+'Diseño reactor'!AV166*'Propiedades físicas'!$L$5+'Diseño reactor'!AW166*'Propiedades físicas'!$L$8+AX166*'Propiedades físicas'!$L$9+'Diseño reactor'!AY166*'Propiedades físicas'!$L$7+'Diseño reactor'!AZ166*'Propiedades físicas'!$L$6</f>
        <v>1.7538473765905591</v>
      </c>
      <c r="BD166" s="29">
        <f t="shared" si="99"/>
        <v>7.7668599801827325</v>
      </c>
      <c r="BE166" s="58">
        <f t="shared" si="100"/>
        <v>49.090217096421163</v>
      </c>
      <c r="BF166" s="30">
        <f>AU166*'Propiedades físicas'!$I$4+'Diseño reactor'!AV166*'Propiedades físicas'!$I$5+'Diseño reactor'!AW166*'Propiedades físicas'!$I$8+'Diseño reactor'!AX166*'Propiedades físicas'!$I$9+'Diseño reactor'!AY166*'Propiedades físicas'!$I$7+'Diseño reactor'!AZ166*'Propiedades físicas'!$I$6</f>
        <v>1.6294423243280183E-2</v>
      </c>
      <c r="BG166" s="24">
        <f>AU166*'Propiedades físicas'!$O$4+'Diseño reactor'!AV166*'Propiedades físicas'!$O$5+'Diseño reactor'!AW166*'Propiedades físicas'!$O$8+'Diseño reactor'!AX166*'Propiedades físicas'!$O$9+'Diseño reactor'!AY166*'Propiedades físicas'!$O$7+'Diseño reactor'!AZ166*'Propiedades físicas'!$O$6</f>
        <v>0.14170776240416627</v>
      </c>
      <c r="BH166" s="54">
        <f t="shared" si="101"/>
        <v>50936.249786212138</v>
      </c>
      <c r="BI166" s="34">
        <f t="shared" si="122"/>
        <v>201.66807360048313</v>
      </c>
      <c r="BJ166" s="27">
        <f t="shared" si="102"/>
        <v>4995.995637693879</v>
      </c>
      <c r="BK166" s="34">
        <f t="shared" si="103"/>
        <v>544.59335599890414</v>
      </c>
      <c r="BL166" s="27">
        <f t="shared" si="104"/>
        <v>104.81247758230096</v>
      </c>
      <c r="BM166" s="34">
        <f t="shared" si="105"/>
        <v>1.1054421768707483</v>
      </c>
      <c r="BN166" s="45">
        <f t="shared" si="106"/>
        <v>133.83886687844722</v>
      </c>
      <c r="BO166" s="45">
        <f t="shared" si="107"/>
        <v>39.065538572247995</v>
      </c>
      <c r="BP166" s="66">
        <f t="shared" si="108"/>
        <v>6.7535520627223367</v>
      </c>
    </row>
    <row r="167" spans="8:68">
      <c r="H167" s="68">
        <v>162</v>
      </c>
      <c r="I167" s="31">
        <f>('Propiedades físicas'!$C$10*'Diseño reactor'!H167)/1000</f>
        <v>141.78973561917101</v>
      </c>
      <c r="J167" s="31">
        <f t="shared" si="85"/>
        <v>3.2160296936074224</v>
      </c>
      <c r="K167" s="31">
        <f>(I167*1000)/'Propiedades físicas'!$F$10</f>
        <v>926.19412602806699</v>
      </c>
      <c r="L167" s="31">
        <f t="shared" si="86"/>
        <v>132.31344657543812</v>
      </c>
      <c r="M167" s="31">
        <f t="shared" si="87"/>
        <v>793.88067945262878</v>
      </c>
      <c r="N167" s="31">
        <f t="shared" si="88"/>
        <v>0.81674967021875389</v>
      </c>
      <c r="O167" s="32">
        <f t="shared" si="89"/>
        <v>4.9004980213125231</v>
      </c>
      <c r="P167" s="33">
        <f t="shared" si="90"/>
        <v>0.21564424502785101</v>
      </c>
      <c r="Q167" s="31">
        <f t="shared" si="91"/>
        <v>3.531403227644129</v>
      </c>
      <c r="R167" s="31">
        <f t="shared" si="92"/>
        <v>0.15870826805809368</v>
      </c>
      <c r="S167" s="31">
        <f t="shared" si="93"/>
        <v>1.3690947936683941</v>
      </c>
      <c r="T167" s="31">
        <f t="shared" si="94"/>
        <v>0.11680494578812706</v>
      </c>
      <c r="U167" s="31">
        <f t="shared" si="95"/>
        <v>0.32559221134468214</v>
      </c>
      <c r="V167" s="47">
        <f t="shared" si="109"/>
        <v>2.1355061158097869E-4</v>
      </c>
      <c r="W167" s="31">
        <f t="shared" si="96"/>
        <v>0.73597265736257489</v>
      </c>
      <c r="X167" s="34">
        <f>(S167*H167*'Propiedades físicas'!$F$5*60*24*365)/(1000000)</f>
        <v>34327.718991801063</v>
      </c>
      <c r="Y167" s="34">
        <f>(U167*H167*'Propiedades físicas'!$F$7*60*24*365)/(1000000)</f>
        <v>2553.0354865407317</v>
      </c>
      <c r="Z167" s="31">
        <f t="shared" si="110"/>
        <v>34.934367694511863</v>
      </c>
      <c r="AA167" s="31">
        <f t="shared" si="111"/>
        <v>572.08732287834891</v>
      </c>
      <c r="AB167" s="31">
        <f t="shared" si="112"/>
        <v>25.710739425411177</v>
      </c>
      <c r="AC167" s="31">
        <f t="shared" si="113"/>
        <v>221.79335657427984</v>
      </c>
      <c r="AD167" s="31">
        <f t="shared" si="97"/>
        <v>18.922401217676583</v>
      </c>
      <c r="AE167" s="31">
        <f t="shared" si="83"/>
        <v>52.745938237838509</v>
      </c>
      <c r="AF167" s="31">
        <f t="shared" si="114"/>
        <v>926.19412602806676</v>
      </c>
      <c r="AG167" s="31">
        <f t="shared" si="115"/>
        <v>3.7718191805346468E-2</v>
      </c>
      <c r="AH167" s="31">
        <f t="shared" si="116"/>
        <v>0.61767539525619142</v>
      </c>
      <c r="AI167" s="31">
        <f t="shared" si="116"/>
        <v>2.7759557853892128E-2</v>
      </c>
      <c r="AJ167" s="31">
        <f t="shared" si="116"/>
        <v>0.23946746188666582</v>
      </c>
      <c r="AK167" s="31">
        <f t="shared" si="98"/>
        <v>2.0430275560939123E-2</v>
      </c>
      <c r="AL167" s="31">
        <f t="shared" si="84"/>
        <v>5.6949117636965162E-2</v>
      </c>
      <c r="AM167" s="31">
        <f t="shared" si="117"/>
        <v>1.0000000000000002</v>
      </c>
      <c r="AN167" s="31">
        <f>(Z167*'Propiedades físicas'!$F$4)/1000</f>
        <v>30.720584263199843</v>
      </c>
      <c r="AO167" s="31">
        <f>(AA167*'Propiedades físicas'!$F$6)/1000</f>
        <v>18.329677825022301</v>
      </c>
      <c r="AP167" s="31">
        <f>(AB167*'Propiedades físicas'!$F$9)/1000</f>
        <v>15.862240688507423</v>
      </c>
      <c r="AQ167" s="31">
        <f>(AC167*'Propiedades físicas'!$F$5)/1000</f>
        <v>65.311489710428191</v>
      </c>
      <c r="AR167" s="31">
        <f>(AD167*'Propiedades físicas'!$F$8)/1000</f>
        <v>6.7083696796906995</v>
      </c>
      <c r="AS167" s="31">
        <f>(AE167*'Propiedades físicas'!$F$7)/1000</f>
        <v>4.8573734523225482</v>
      </c>
      <c r="AT167" s="31">
        <f t="shared" si="118"/>
        <v>141.78973561917101</v>
      </c>
      <c r="AU167" s="31">
        <f t="shared" si="119"/>
        <v>0.21666296314785</v>
      </c>
      <c r="AV167" s="31">
        <f t="shared" si="123"/>
        <v>0.12927365824458167</v>
      </c>
      <c r="AW167" s="31">
        <f t="shared" si="123"/>
        <v>0.11187157250304325</v>
      </c>
      <c r="AX167" s="31">
        <f t="shared" si="123"/>
        <v>0.46062212772472083</v>
      </c>
      <c r="AY167" s="31">
        <f t="shared" si="120"/>
        <v>4.7312096678905707E-2</v>
      </c>
      <c r="AZ167" s="31">
        <f t="shared" si="82"/>
        <v>3.4257581700898494E-2</v>
      </c>
      <c r="BA167" s="31">
        <f t="shared" si="121"/>
        <v>0.99999999999999989</v>
      </c>
      <c r="BB167" s="34">
        <f>AU167*'Propiedades físicas'!$C$4+'Diseño reactor'!AV167*'Propiedades físicas'!$C$5+'Diseño reactor'!AW167*'Propiedades físicas'!$C$8+'Diseño reactor'!AX167*'Propiedades físicas'!$C$9+'Diseño reactor'!AY167*'Propiedades físicas'!$C$7+'Diseño reactor'!AZ167*'Propiedades físicas'!$C$6</f>
        <v>883.95904555403774</v>
      </c>
      <c r="BC167" s="45">
        <f>AU167*'Propiedades físicas'!$L$4+'Diseño reactor'!AV167*'Propiedades físicas'!$L$5+'Diseño reactor'!AW167*'Propiedades físicas'!$L$8+AX167*'Propiedades físicas'!$L$9+'Diseño reactor'!AY167*'Propiedades físicas'!$L$7+'Diseño reactor'!AZ167*'Propiedades físicas'!$L$6</f>
        <v>1.7546186031025754</v>
      </c>
      <c r="BD167" s="29">
        <f t="shared" si="99"/>
        <v>7.7511433604162612</v>
      </c>
      <c r="BE167" s="58">
        <f t="shared" si="100"/>
        <v>49.06377062650229</v>
      </c>
      <c r="BF167" s="30">
        <f>AU167*'Propiedades físicas'!$I$4+'Diseño reactor'!AV167*'Propiedades físicas'!$I$5+'Diseño reactor'!AW167*'Propiedades físicas'!$I$8+'Diseño reactor'!AX167*'Propiedades físicas'!$I$9+'Diseño reactor'!AY167*'Propiedades físicas'!$I$7+'Diseño reactor'!AZ167*'Propiedades físicas'!$I$6</f>
        <v>1.6310630591123816E-2</v>
      </c>
      <c r="BG167" s="24">
        <f>AU167*'Propiedades físicas'!$O$4+'Diseño reactor'!AV167*'Propiedades físicas'!$O$5+'Diseño reactor'!AW167*'Propiedades físicas'!$O$8+'Diseño reactor'!AX167*'Propiedades físicas'!$O$9+'Diseño reactor'!AY167*'Propiedades físicas'!$O$7+'Diseño reactor'!AZ167*'Propiedades físicas'!$O$6</f>
        <v>0.14171932850957664</v>
      </c>
      <c r="BH167" s="54">
        <f t="shared" si="101"/>
        <v>50883.337800266476</v>
      </c>
      <c r="BI167" s="34">
        <f t="shared" si="122"/>
        <v>201.94095021827519</v>
      </c>
      <c r="BJ167" s="27">
        <f t="shared" si="102"/>
        <v>4994.7859646766274</v>
      </c>
      <c r="BK167" s="34">
        <f t="shared" si="103"/>
        <v>544.50593304848428</v>
      </c>
      <c r="BL167" s="27">
        <f t="shared" si="104"/>
        <v>104.8092389394422</v>
      </c>
      <c r="BM167" s="34">
        <f t="shared" si="105"/>
        <v>1.1054421768707483</v>
      </c>
      <c r="BN167" s="45">
        <f t="shared" si="106"/>
        <v>134.5278764947073</v>
      </c>
      <c r="BO167" s="45">
        <f t="shared" si="107"/>
        <v>39.212939995306613</v>
      </c>
      <c r="BP167" s="66">
        <f t="shared" si="108"/>
        <v>6.7532470349978473</v>
      </c>
    </row>
    <row r="168" spans="8:68">
      <c r="H168" s="68">
        <v>163</v>
      </c>
      <c r="I168" s="31">
        <f>('Propiedades físicas'!$C$10*'Diseño reactor'!H168)/1000</f>
        <v>142.66498090077081</v>
      </c>
      <c r="J168" s="31">
        <f t="shared" si="85"/>
        <v>3.1962994500883593</v>
      </c>
      <c r="K168" s="31">
        <f>(I168*1000)/'Propiedades físicas'!$F$10</f>
        <v>931.91137371959815</v>
      </c>
      <c r="L168" s="31">
        <f t="shared" si="86"/>
        <v>133.13019624565686</v>
      </c>
      <c r="M168" s="31">
        <f t="shared" si="87"/>
        <v>798.78117747394117</v>
      </c>
      <c r="N168" s="31">
        <f t="shared" si="88"/>
        <v>0.81674967021875378</v>
      </c>
      <c r="O168" s="32">
        <f t="shared" si="89"/>
        <v>4.9004980213125222</v>
      </c>
      <c r="P168" s="33">
        <f t="shared" si="90"/>
        <v>0.21662233161091698</v>
      </c>
      <c r="Q168" s="31">
        <f t="shared" si="91"/>
        <v>3.5354066068527228</v>
      </c>
      <c r="R168" s="31">
        <f t="shared" si="92"/>
        <v>0.15916870014513151</v>
      </c>
      <c r="S168" s="31">
        <f t="shared" si="93"/>
        <v>1.3650914144597988</v>
      </c>
      <c r="T168" s="31">
        <f t="shared" si="94"/>
        <v>0.11695320107344843</v>
      </c>
      <c r="U168" s="31">
        <f t="shared" si="95"/>
        <v>0.3240054373892568</v>
      </c>
      <c r="V168" s="47">
        <f t="shared" si="109"/>
        <v>2.1451920217780129E-4</v>
      </c>
      <c r="W168" s="31">
        <f t="shared" si="96"/>
        <v>0.73477512203598672</v>
      </c>
      <c r="X168" s="34">
        <f>(S168*H168*'Propiedades físicas'!$F$5*60*24*365)/(1000000)</f>
        <v>34438.62096317744</v>
      </c>
      <c r="Y168" s="34">
        <f>(U168*H168*'Propiedades físicas'!$F$7*60*24*365)/(1000000)</f>
        <v>2556.2759401186063</v>
      </c>
      <c r="Z168" s="31">
        <f t="shared" si="110"/>
        <v>35.309440052579468</v>
      </c>
      <c r="AA168" s="31">
        <f t="shared" si="111"/>
        <v>576.27127691699377</v>
      </c>
      <c r="AB168" s="31">
        <f t="shared" si="112"/>
        <v>25.944498123656437</v>
      </c>
      <c r="AC168" s="31">
        <f t="shared" si="113"/>
        <v>222.5099005569472</v>
      </c>
      <c r="AD168" s="31">
        <f t="shared" si="97"/>
        <v>19.063371774972094</v>
      </c>
      <c r="AE168" s="31">
        <f t="shared" si="83"/>
        <v>52.812886294448859</v>
      </c>
      <c r="AF168" s="31">
        <f t="shared" si="114"/>
        <v>931.9113737195978</v>
      </c>
      <c r="AG168" s="31">
        <f t="shared" si="115"/>
        <v>3.7889268280573325E-2</v>
      </c>
      <c r="AH168" s="31">
        <f t="shared" si="116"/>
        <v>0.6183756236570922</v>
      </c>
      <c r="AI168" s="31">
        <f t="shared" si="116"/>
        <v>2.7840091724712506E-2</v>
      </c>
      <c r="AJ168" s="31">
        <f t="shared" si="116"/>
        <v>0.23876723348576498</v>
      </c>
      <c r="AK168" s="31">
        <f t="shared" si="98"/>
        <v>2.0456206794518702E-2</v>
      </c>
      <c r="AL168" s="31">
        <f t="shared" si="84"/>
        <v>5.6671576057338358E-2</v>
      </c>
      <c r="AM168" s="31">
        <f t="shared" si="117"/>
        <v>1</v>
      </c>
      <c r="AN168" s="31">
        <f>(Z168*'Propiedades físicas'!$F$4)/1000</f>
        <v>31.05041539343733</v>
      </c>
      <c r="AO168" s="31">
        <f>(AA168*'Propiedades físicas'!$F$6)/1000</f>
        <v>18.463731712420479</v>
      </c>
      <c r="AP168" s="31">
        <f>(AB168*'Propiedades físicas'!$F$9)/1000</f>
        <v>16.006458117389837</v>
      </c>
      <c r="AQ168" s="31">
        <f>(AC168*'Propiedades físicas'!$F$5)/1000</f>
        <v>65.522490417004249</v>
      </c>
      <c r="AR168" s="31">
        <f>(AD168*'Propiedades físicas'!$F$8)/1000</f>
        <v>6.758346561663104</v>
      </c>
      <c r="AS168" s="31">
        <f>(AE168*'Propiedades físicas'!$F$7)/1000</f>
        <v>4.8635386988557956</v>
      </c>
      <c r="AT168" s="31">
        <f t="shared" si="118"/>
        <v>142.66498090077079</v>
      </c>
      <c r="AU168" s="31">
        <f t="shared" si="119"/>
        <v>0.21764567027863788</v>
      </c>
      <c r="AV168" s="31">
        <f t="shared" si="123"/>
        <v>0.12942020947146621</v>
      </c>
      <c r="AW168" s="31">
        <f t="shared" si="123"/>
        <v>0.11219612561069188</v>
      </c>
      <c r="AX168" s="31">
        <f t="shared" si="123"/>
        <v>0.45927521949186512</v>
      </c>
      <c r="AY168" s="31">
        <f t="shared" si="120"/>
        <v>4.7372147803838457E-2</v>
      </c>
      <c r="AZ168" s="31">
        <f t="shared" si="82"/>
        <v>3.4090627343500518E-2</v>
      </c>
      <c r="BA168" s="31">
        <f t="shared" si="121"/>
        <v>1</v>
      </c>
      <c r="BB168" s="34">
        <f>AU168*'Propiedades físicas'!$C$4+'Diseño reactor'!AV168*'Propiedades físicas'!$C$5+'Diseño reactor'!AW168*'Propiedades físicas'!$C$8+'Diseño reactor'!AX168*'Propiedades físicas'!$C$9+'Diseño reactor'!AY168*'Propiedades físicas'!$C$7+'Diseño reactor'!AZ168*'Propiedades físicas'!$C$6</f>
        <v>883.91936733189368</v>
      </c>
      <c r="BC168" s="45">
        <f>AU168*'Propiedades físicas'!$L$4+'Diseño reactor'!AV168*'Propiedades físicas'!$L$5+'Diseño reactor'!AW168*'Propiedades físicas'!$L$8+AX168*'Propiedades físicas'!$L$9+'Diseño reactor'!AY168*'Propiedades físicas'!$L$7+'Diseño reactor'!AZ168*'Propiedades físicas'!$L$6</f>
        <v>1.7553874541623229</v>
      </c>
      <c r="BD168" s="29">
        <f t="shared" si="99"/>
        <v>7.7354888986571808</v>
      </c>
      <c r="BE168" s="58">
        <f t="shared" si="100"/>
        <v>49.037520756401122</v>
      </c>
      <c r="BF168" s="30">
        <f>AU168*'Propiedades físicas'!$I$4+'Diseño reactor'!AV168*'Propiedades físicas'!$I$5+'Diseño reactor'!AW168*'Propiedades físicas'!$I$8+'Diseño reactor'!AX168*'Propiedades físicas'!$I$9+'Diseño reactor'!AY168*'Propiedades físicas'!$I$7+'Diseño reactor'!AZ168*'Propiedades físicas'!$I$6</f>
        <v>1.6326741690108719E-2</v>
      </c>
      <c r="BG168" s="24">
        <f>AU168*'Propiedades físicas'!$O$4+'Diseño reactor'!AV168*'Propiedades físicas'!$O$5+'Diseño reactor'!AW168*'Propiedades físicas'!$O$8+'Diseño reactor'!AX168*'Propiedades físicas'!$O$9+'Diseño reactor'!AY168*'Propiedades físicas'!$O$7+'Diseño reactor'!AZ168*'Propiedades físicas'!$O$6</f>
        <v>0.1417309505583948</v>
      </c>
      <c r="BH168" s="54">
        <f t="shared" si="101"/>
        <v>50830.84478297305</v>
      </c>
      <c r="BI168" s="34">
        <f t="shared" si="122"/>
        <v>202.21241314795003</v>
      </c>
      <c r="BJ168" s="27">
        <f t="shared" si="102"/>
        <v>4993.5857481470557</v>
      </c>
      <c r="BK168" s="34">
        <f t="shared" si="103"/>
        <v>544.4197344459501</v>
      </c>
      <c r="BL168" s="27">
        <f t="shared" si="104"/>
        <v>104.80604483105861</v>
      </c>
      <c r="BM168" s="34">
        <f t="shared" si="105"/>
        <v>1.1054421768707483</v>
      </c>
      <c r="BN168" s="45">
        <f t="shared" si="106"/>
        <v>135.21870827388801</v>
      </c>
      <c r="BO168" s="45">
        <f t="shared" si="107"/>
        <v>39.359862633387124</v>
      </c>
      <c r="BP168" s="66">
        <f t="shared" si="108"/>
        <v>6.7529439023613342</v>
      </c>
    </row>
    <row r="169" spans="8:68">
      <c r="H169" s="68">
        <v>164</v>
      </c>
      <c r="I169" s="31">
        <f>('Propiedades físicas'!$C$10*'Diseño reactor'!H169)/1000</f>
        <v>143.54022618237062</v>
      </c>
      <c r="J169" s="31">
        <f t="shared" si="85"/>
        <v>3.1768098192951379</v>
      </c>
      <c r="K169" s="31">
        <f>(I169*1000)/'Propiedades físicas'!$F$10</f>
        <v>937.62862141112942</v>
      </c>
      <c r="L169" s="31">
        <f t="shared" si="86"/>
        <v>133.94694591587563</v>
      </c>
      <c r="M169" s="31">
        <f t="shared" si="87"/>
        <v>803.68167549525378</v>
      </c>
      <c r="N169" s="31">
        <f t="shared" si="88"/>
        <v>0.81674967021875389</v>
      </c>
      <c r="O169" s="32">
        <f t="shared" si="89"/>
        <v>4.9004980213125231</v>
      </c>
      <c r="P169" s="33">
        <f t="shared" si="90"/>
        <v>0.21759724038444245</v>
      </c>
      <c r="Q169" s="31">
        <f t="shared" si="91"/>
        <v>3.539389509181377</v>
      </c>
      <c r="R169" s="31">
        <f t="shared" si="92"/>
        <v>0.1596253051031668</v>
      </c>
      <c r="S169" s="31">
        <f t="shared" si="93"/>
        <v>1.3611085121311461</v>
      </c>
      <c r="T169" s="31">
        <f t="shared" si="94"/>
        <v>0.11709816716545481</v>
      </c>
      <c r="U169" s="31">
        <f t="shared" si="95"/>
        <v>0.3224289575656899</v>
      </c>
      <c r="V169" s="47">
        <f t="shared" si="109"/>
        <v>2.154846458176032E-4</v>
      </c>
      <c r="W169" s="31">
        <f t="shared" si="96"/>
        <v>0.73358147750930547</v>
      </c>
      <c r="X169" s="34">
        <f>(S169*H169*'Propiedades físicas'!$F$5*60*24*365)/(1000000)</f>
        <v>34548.803462499985</v>
      </c>
      <c r="Y169" s="34">
        <f>(U169*H169*'Propiedades físicas'!$F$7*60*24*365)/(1000000)</f>
        <v>2559.4445009594183</v>
      </c>
      <c r="Z169" s="31">
        <f t="shared" si="110"/>
        <v>35.68594742304856</v>
      </c>
      <c r="AA169" s="31">
        <f t="shared" si="111"/>
        <v>580.45987950574579</v>
      </c>
      <c r="AB169" s="31">
        <f t="shared" si="112"/>
        <v>26.178550036919354</v>
      </c>
      <c r="AC169" s="31">
        <f t="shared" si="113"/>
        <v>223.22179598950797</v>
      </c>
      <c r="AD169" s="31">
        <f t="shared" si="97"/>
        <v>19.204099415134589</v>
      </c>
      <c r="AE169" s="31">
        <f t="shared" si="83"/>
        <v>52.878349040773145</v>
      </c>
      <c r="AF169" s="31">
        <f t="shared" si="114"/>
        <v>937.62862141112942</v>
      </c>
      <c r="AG169" s="31">
        <f t="shared" si="115"/>
        <v>3.8059788927242079E-2</v>
      </c>
      <c r="AH169" s="31">
        <f t="shared" si="116"/>
        <v>0.61907227046050994</v>
      </c>
      <c r="AI169" s="31">
        <f t="shared" si="116"/>
        <v>2.7919956194938551E-2</v>
      </c>
      <c r="AJ169" s="31">
        <f t="shared" si="116"/>
        <v>0.23807058668234718</v>
      </c>
      <c r="AK169" s="31">
        <f t="shared" si="98"/>
        <v>2.0481562717478113E-2</v>
      </c>
      <c r="AL169" s="31">
        <f t="shared" si="84"/>
        <v>5.6395835017484131E-2</v>
      </c>
      <c r="AM169" s="31">
        <f t="shared" si="117"/>
        <v>1</v>
      </c>
      <c r="AN169" s="31">
        <f>(Z169*'Propiedades físicas'!$F$4)/1000</f>
        <v>31.381508444880442</v>
      </c>
      <c r="AO169" s="31">
        <f>(AA169*'Propiedades físicas'!$F$6)/1000</f>
        <v>18.597934539364093</v>
      </c>
      <c r="AP169" s="31">
        <f>(AB169*'Propiedades físicas'!$F$9)/1000</f>
        <v>16.150856445277395</v>
      </c>
      <c r="AQ169" s="31">
        <f>(AC169*'Propiedades físicas'!$F$5)/1000</f>
        <v>65.732122265030412</v>
      </c>
      <c r="AR169" s="31">
        <f>(AD169*'Propiedades físicas'!$F$8)/1000</f>
        <v>6.8082373246535113</v>
      </c>
      <c r="AS169" s="31">
        <f>(AE169*'Propiedades físicas'!$F$7)/1000</f>
        <v>4.869567163164799</v>
      </c>
      <c r="AT169" s="31">
        <f t="shared" si="118"/>
        <v>143.54022618237062</v>
      </c>
      <c r="AU169" s="31">
        <f t="shared" si="119"/>
        <v>0.21862518458769623</v>
      </c>
      <c r="AV169" s="31">
        <f t="shared" si="123"/>
        <v>0.12956601110364047</v>
      </c>
      <c r="AW169" s="31">
        <f t="shared" si="123"/>
        <v>0.11251798102057761</v>
      </c>
      <c r="AX169" s="31">
        <f t="shared" si="123"/>
        <v>0.45793520055845871</v>
      </c>
      <c r="AY169" s="31">
        <f t="shared" si="120"/>
        <v>4.7430866633883628E-2</v>
      </c>
      <c r="AZ169" s="31">
        <f t="shared" si="82"/>
        <v>3.3924756095743643E-2</v>
      </c>
      <c r="BA169" s="31">
        <f t="shared" si="121"/>
        <v>1.0000000000000004</v>
      </c>
      <c r="BB169" s="34">
        <f>AU169*'Propiedades físicas'!$C$4+'Diseño reactor'!AV169*'Propiedades físicas'!$C$5+'Diseño reactor'!AW169*'Propiedades físicas'!$C$8+'Diseño reactor'!AX169*'Propiedades físicas'!$C$9+'Diseño reactor'!AY169*'Propiedades físicas'!$C$7+'Diseño reactor'!AZ169*'Propiedades físicas'!$C$6</f>
        <v>883.87993521278668</v>
      </c>
      <c r="BC169" s="45">
        <f>AU169*'Propiedades físicas'!$L$4+'Diseño reactor'!AV169*'Propiedades físicas'!$L$5+'Diseño reactor'!AW169*'Propiedades físicas'!$L$8+AX169*'Propiedades físicas'!$L$9+'Diseño reactor'!AY169*'Propiedades físicas'!$L$7+'Diseño reactor'!AZ169*'Propiedades físicas'!$L$6</f>
        <v>1.7561539395408963</v>
      </c>
      <c r="BD169" s="29">
        <f t="shared" si="99"/>
        <v>7.7198962387346501</v>
      </c>
      <c r="BE169" s="58">
        <f t="shared" si="100"/>
        <v>49.011464655320381</v>
      </c>
      <c r="BF169" s="30">
        <f>AU169*'Propiedades físicas'!$I$4+'Diseño reactor'!AV169*'Propiedades físicas'!$I$5+'Diseño reactor'!AW169*'Propiedades físicas'!$I$8+'Diseño reactor'!AX169*'Propiedades físicas'!$I$9+'Diseño reactor'!AY169*'Propiedades físicas'!$I$7+'Diseño reactor'!AZ169*'Propiedades físicas'!$I$6</f>
        <v>1.6342757271565405E-2</v>
      </c>
      <c r="BG169" s="24">
        <f>AU169*'Propiedades físicas'!$O$4+'Diseño reactor'!AV169*'Propiedades físicas'!$O$5+'Diseño reactor'!AW169*'Propiedades físicas'!$O$8+'Diseño reactor'!AX169*'Propiedades físicas'!$O$9+'Diseño reactor'!AY169*'Propiedades físicas'!$O$7+'Diseño reactor'!AZ169*'Propiedades físicas'!$O$6</f>
        <v>0.14174262762952089</v>
      </c>
      <c r="BH169" s="54">
        <f t="shared" si="101"/>
        <v>50778.766183292093</v>
      </c>
      <c r="BI169" s="34">
        <f t="shared" si="122"/>
        <v>202.48247154296973</v>
      </c>
      <c r="BJ169" s="27">
        <f t="shared" si="102"/>
        <v>4992.3948909315714</v>
      </c>
      <c r="BK169" s="34">
        <f t="shared" si="103"/>
        <v>544.33474615756631</v>
      </c>
      <c r="BL169" s="27">
        <f t="shared" si="104"/>
        <v>104.80289477141631</v>
      </c>
      <c r="BM169" s="34">
        <f t="shared" si="105"/>
        <v>1.1054421768707483</v>
      </c>
      <c r="BN169" s="45">
        <f t="shared" si="106"/>
        <v>135.9113532994958</v>
      </c>
      <c r="BO169" s="45">
        <f t="shared" si="107"/>
        <v>39.506308814172009</v>
      </c>
      <c r="BP169" s="66">
        <f t="shared" si="108"/>
        <v>6.7526426498963223</v>
      </c>
    </row>
    <row r="170" spans="8:68">
      <c r="H170" s="68">
        <v>165</v>
      </c>
      <c r="I170" s="31">
        <f>('Propiedades físicas'!$C$10*'Diseño reactor'!H170)/1000</f>
        <v>144.41547146397045</v>
      </c>
      <c r="J170" s="31">
        <f t="shared" si="85"/>
        <v>3.1575564264509244</v>
      </c>
      <c r="K170" s="31">
        <f>(I170*1000)/'Propiedades físicas'!$F$10</f>
        <v>943.3458691026608</v>
      </c>
      <c r="L170" s="31">
        <f t="shared" si="86"/>
        <v>134.7636955860944</v>
      </c>
      <c r="M170" s="31">
        <f t="shared" si="87"/>
        <v>808.5821735165664</v>
      </c>
      <c r="N170" s="31">
        <f t="shared" si="88"/>
        <v>0.81674967021875389</v>
      </c>
      <c r="O170" s="32">
        <f t="shared" si="89"/>
        <v>4.900498021312524</v>
      </c>
      <c r="P170" s="33">
        <f t="shared" si="90"/>
        <v>0.21856898681039447</v>
      </c>
      <c r="Q170" s="31">
        <f t="shared" si="91"/>
        <v>3.5433520788427866</v>
      </c>
      <c r="R170" s="31">
        <f t="shared" si="92"/>
        <v>0.16007811287771531</v>
      </c>
      <c r="S170" s="31">
        <f t="shared" si="93"/>
        <v>1.3571459424697374</v>
      </c>
      <c r="T170" s="31">
        <f t="shared" si="94"/>
        <v>0.1172398819999102</v>
      </c>
      <c r="U170" s="31">
        <f t="shared" si="95"/>
        <v>0.32086268853073396</v>
      </c>
      <c r="V170" s="47">
        <f t="shared" si="109"/>
        <v>2.1644695781223531E-4</v>
      </c>
      <c r="W170" s="31">
        <f t="shared" si="96"/>
        <v>0.73239170485143379</v>
      </c>
      <c r="X170" s="34">
        <f>(S170*H170*'Propiedades físicas'!$F$5*60*24*365)/(1000000)</f>
        <v>34658.272314751113</v>
      </c>
      <c r="Y170" s="34">
        <f>(U170*H170*'Propiedades físicas'!$F$7*60*24*365)/(1000000)</f>
        <v>2562.5419982348349</v>
      </c>
      <c r="Z170" s="31">
        <f t="shared" si="110"/>
        <v>36.06388282371509</v>
      </c>
      <c r="AA170" s="31">
        <f t="shared" si="111"/>
        <v>584.65309300905983</v>
      </c>
      <c r="AB170" s="31">
        <f t="shared" si="112"/>
        <v>26.412888624823026</v>
      </c>
      <c r="AC170" s="31">
        <f t="shared" si="113"/>
        <v>223.92908050750668</v>
      </c>
      <c r="AD170" s="31">
        <f t="shared" ref="AD170:AD202" si="124">T170*$H170</f>
        <v>19.344580529985183</v>
      </c>
      <c r="AE170" s="31">
        <f t="shared" si="83"/>
        <v>52.942343607571104</v>
      </c>
      <c r="AF170" s="31">
        <f t="shared" si="114"/>
        <v>943.3458691026608</v>
      </c>
      <c r="AG170" s="31">
        <f t="shared" si="115"/>
        <v>3.8229756449795184E-2</v>
      </c>
      <c r="AH170" s="31">
        <f t="shared" si="116"/>
        <v>0.61976536089059209</v>
      </c>
      <c r="AI170" s="31">
        <f t="shared" si="116"/>
        <v>2.7999156502320582E-2</v>
      </c>
      <c r="AJ170" s="31">
        <f t="shared" si="116"/>
        <v>0.23737749625226515</v>
      </c>
      <c r="AK170" s="31">
        <f t="shared" si="98"/>
        <v>2.0506349965136686E-2</v>
      </c>
      <c r="AL170" s="31">
        <f t="shared" si="84"/>
        <v>5.6121879939890408E-2</v>
      </c>
      <c r="AM170" s="31">
        <f t="shared" si="117"/>
        <v>1</v>
      </c>
      <c r="AN170" s="31">
        <f>(Z170*'Propiedades físicas'!$F$4)/1000</f>
        <v>31.713857277518574</v>
      </c>
      <c r="AO170" s="31">
        <f>(AA170*'Propiedades físicas'!$F$6)/1000</f>
        <v>18.732285100010277</v>
      </c>
      <c r="AP170" s="31">
        <f>(AB170*'Propiedades físicas'!$F$9)/1000</f>
        <v>16.295431637084565</v>
      </c>
      <c r="AQ170" s="31">
        <f>(AC170*'Propiedades físicas'!$F$5)/1000</f>
        <v>65.940396337045499</v>
      </c>
      <c r="AR170" s="31">
        <f>(AD170*'Propiedades físicas'!$F$8)/1000</f>
        <v>6.8580406894903447</v>
      </c>
      <c r="AS170" s="31">
        <f>(AE170*'Propiedades físicas'!$F$7)/1000</f>
        <v>4.8754604228212228</v>
      </c>
      <c r="AT170" s="31">
        <f t="shared" si="118"/>
        <v>144.41547146397048</v>
      </c>
      <c r="AU170" s="31">
        <f t="shared" si="119"/>
        <v>0.21960152161003549</v>
      </c>
      <c r="AV170" s="31">
        <f t="shared" si="123"/>
        <v>0.12971106842028143</v>
      </c>
      <c r="AW170" s="31">
        <f t="shared" si="123"/>
        <v>0.11283715984093876</v>
      </c>
      <c r="AX170" s="31">
        <f t="shared" si="123"/>
        <v>0.45660202240517322</v>
      </c>
      <c r="AY170" s="31">
        <f t="shared" si="120"/>
        <v>4.7488268535004742E-2</v>
      </c>
      <c r="AZ170" s="31">
        <f t="shared" si="82"/>
        <v>3.3759959188566425E-2</v>
      </c>
      <c r="BA170" s="31">
        <f t="shared" si="121"/>
        <v>1</v>
      </c>
      <c r="BB170" s="34">
        <f>AU170*'Propiedades físicas'!$C$4+'Diseño reactor'!AV170*'Propiedades físicas'!$C$5+'Diseño reactor'!AW170*'Propiedades físicas'!$C$8+'Diseño reactor'!AX170*'Propiedades físicas'!$C$9+'Diseño reactor'!AY170*'Propiedades físicas'!$C$7+'Diseño reactor'!AZ170*'Propiedades físicas'!$C$6</f>
        <v>883.84074726281438</v>
      </c>
      <c r="BC170" s="45">
        <f>AU170*'Propiedades físicas'!$L$4+'Diseño reactor'!AV170*'Propiedades físicas'!$L$5+'Diseño reactor'!AW170*'Propiedades físicas'!$L$8+AX170*'Propiedades físicas'!$L$9+'Diseño reactor'!AY170*'Propiedades físicas'!$L$7+'Diseño reactor'!AZ170*'Propiedades físicas'!$L$6</f>
        <v>1.7569180689651434</v>
      </c>
      <c r="BD170" s="29">
        <f t="shared" si="99"/>
        <v>7.7043650270785999</v>
      </c>
      <c r="BE170" s="58">
        <f t="shared" si="100"/>
        <v>48.985599555158458</v>
      </c>
      <c r="BF170" s="30">
        <f>AU170*'Propiedades físicas'!$I$4+'Diseño reactor'!AV170*'Propiedades físicas'!$I$5+'Diseño reactor'!AW170*'Propiedades físicas'!$I$8+'Diseño reactor'!AX170*'Propiedades físicas'!$I$9+'Diseño reactor'!AY170*'Propiedades físicas'!$I$7+'Diseño reactor'!AZ170*'Propiedades físicas'!$I$6</f>
        <v>1.6358678060054192E-2</v>
      </c>
      <c r="BG170" s="24">
        <f>AU170*'Propiedades físicas'!$O$4+'Diseño reactor'!AV170*'Propiedades físicas'!$O$5+'Diseño reactor'!AW170*'Propiedades físicas'!$O$8+'Diseño reactor'!AX170*'Propiedades físicas'!$O$9+'Diseño reactor'!AY170*'Propiedades físicas'!$O$7+'Diseño reactor'!AZ170*'Propiedades físicas'!$O$6</f>
        <v>0.1417543588132798</v>
      </c>
      <c r="BH170" s="54">
        <f t="shared" si="101"/>
        <v>50727.09751398825</v>
      </c>
      <c r="BI170" s="34">
        <f t="shared" si="122"/>
        <v>202.75113448857402</v>
      </c>
      <c r="BJ170" s="27">
        <f t="shared" si="102"/>
        <v>4991.2132971291994</v>
      </c>
      <c r="BK170" s="34">
        <f t="shared" si="103"/>
        <v>544.25095433451224</v>
      </c>
      <c r="BL170" s="27">
        <f t="shared" si="104"/>
        <v>104.79978828065221</v>
      </c>
      <c r="BM170" s="34">
        <f t="shared" si="105"/>
        <v>1.1054421768707483</v>
      </c>
      <c r="BN170" s="45">
        <f t="shared" si="106"/>
        <v>136.6058027095782</v>
      </c>
      <c r="BO170" s="45">
        <f t="shared" si="107"/>
        <v>39.652280850288001</v>
      </c>
      <c r="BP170" s="66">
        <f t="shared" si="108"/>
        <v>6.7523432628282345</v>
      </c>
    </row>
    <row r="171" spans="8:68">
      <c r="H171" s="68">
        <v>166</v>
      </c>
      <c r="I171" s="31">
        <f>('Propiedades físicas'!$C$10*'Diseño reactor'!H171)/1000</f>
        <v>145.29071674557028</v>
      </c>
      <c r="J171" s="31">
        <f t="shared" si="85"/>
        <v>3.1385350021951961</v>
      </c>
      <c r="K171" s="31">
        <f>(I171*1000)/'Propiedades físicas'!$F$10</f>
        <v>949.06311679419196</v>
      </c>
      <c r="L171" s="31">
        <f t="shared" si="86"/>
        <v>135.58044525631314</v>
      </c>
      <c r="M171" s="31">
        <f t="shared" si="87"/>
        <v>813.48267153787879</v>
      </c>
      <c r="N171" s="31">
        <f t="shared" si="88"/>
        <v>0.81674967021875389</v>
      </c>
      <c r="O171" s="32">
        <f t="shared" si="89"/>
        <v>4.9004980213125231</v>
      </c>
      <c r="P171" s="33">
        <f t="shared" si="90"/>
        <v>0.2195375862505935</v>
      </c>
      <c r="Q171" s="31">
        <f t="shared" si="91"/>
        <v>3.5472944587737634</v>
      </c>
      <c r="R171" s="31">
        <f t="shared" si="92"/>
        <v>0.16052715314710905</v>
      </c>
      <c r="S171" s="31">
        <f t="shared" si="93"/>
        <v>1.35320356253876</v>
      </c>
      <c r="T171" s="31">
        <f t="shared" si="94"/>
        <v>0.11737838307150349</v>
      </c>
      <c r="U171" s="31">
        <f t="shared" si="95"/>
        <v>0.31930654774954792</v>
      </c>
      <c r="V171" s="47">
        <f t="shared" si="109"/>
        <v>2.1740615337437414E-4</v>
      </c>
      <c r="W171" s="31">
        <f t="shared" si="96"/>
        <v>0.73120578525389079</v>
      </c>
      <c r="X171" s="34">
        <f>(S171*H171*'Propiedades físicas'!$F$5*60*24*365)/(1000000)</f>
        <v>34767.033288412582</v>
      </c>
      <c r="Y171" s="34">
        <f>(U171*H171*'Propiedades físicas'!$F$7*60*24*365)/(1000000)</f>
        <v>2565.5692514758316</v>
      </c>
      <c r="Z171" s="31">
        <f t="shared" si="110"/>
        <v>36.443239317598518</v>
      </c>
      <c r="AA171" s="31">
        <f t="shared" ref="AA171:AA202" si="125">Q171*$H171</f>
        <v>588.85088015644476</v>
      </c>
      <c r="AB171" s="31">
        <f t="shared" ref="AB171:AB202" si="126">R171*$H171</f>
        <v>26.647507422420102</v>
      </c>
      <c r="AC171" s="31">
        <f t="shared" ref="AC171:AC202" si="127">S171*$H171</f>
        <v>224.63179138143414</v>
      </c>
      <c r="AD171" s="31">
        <f t="shared" si="124"/>
        <v>19.48481158986958</v>
      </c>
      <c r="AE171" s="31">
        <f t="shared" si="83"/>
        <v>53.004886926424952</v>
      </c>
      <c r="AF171" s="31">
        <f t="shared" si="114"/>
        <v>949.06311679419207</v>
      </c>
      <c r="AG171" s="31">
        <f t="shared" si="115"/>
        <v>3.8399173535158433E-2</v>
      </c>
      <c r="AH171" s="31">
        <f t="shared" si="116"/>
        <v>0.62045491994832136</v>
      </c>
      <c r="AI171" s="31">
        <f t="shared" si="116"/>
        <v>2.8077697837875955E-2</v>
      </c>
      <c r="AJ171" s="31">
        <f t="shared" si="116"/>
        <v>0.23668793719453582</v>
      </c>
      <c r="AK171" s="31">
        <f t="shared" si="98"/>
        <v>2.0530575095665565E-2</v>
      </c>
      <c r="AL171" s="31">
        <f t="shared" si="84"/>
        <v>5.58496963884429E-2</v>
      </c>
      <c r="AM171" s="31">
        <f t="shared" si="117"/>
        <v>1</v>
      </c>
      <c r="AN171" s="31">
        <f>(Z171*'Propiedades físicas'!$F$4)/1000</f>
        <v>32.047455791109783</v>
      </c>
      <c r="AO171" s="31">
        <f>(AA171*'Propiedades físicas'!$F$6)/1000</f>
        <v>18.866782200212487</v>
      </c>
      <c r="AP171" s="31">
        <f>(AB171*'Propiedades físicas'!$F$9)/1000</f>
        <v>16.440179704262079</v>
      </c>
      <c r="AQ171" s="31">
        <f>(AC171*'Propiedades físicas'!$F$5)/1000</f>
        <v>66.147323608090915</v>
      </c>
      <c r="AR171" s="31">
        <f>(AD171*'Propiedades físicas'!$F$8)/1000</f>
        <v>6.9077554048405609</v>
      </c>
      <c r="AS171" s="31">
        <f>(AE171*'Propiedades físicas'!$F$7)/1000</f>
        <v>4.881220037054474</v>
      </c>
      <c r="AT171" s="31">
        <f t="shared" si="118"/>
        <v>145.29071674557031</v>
      </c>
      <c r="AU171" s="31">
        <f t="shared" si="119"/>
        <v>0.22057469678004643</v>
      </c>
      <c r="AV171" s="31">
        <f t="shared" si="123"/>
        <v>0.12985538665386001</v>
      </c>
      <c r="AW171" s="31">
        <f t="shared" si="123"/>
        <v>0.11315368299167892</v>
      </c>
      <c r="AX171" s="31">
        <f t="shared" si="123"/>
        <v>0.45527563694194279</v>
      </c>
      <c r="AY171" s="31">
        <f t="shared" si="120"/>
        <v>4.7544368694506893E-2</v>
      </c>
      <c r="AZ171" s="31">
        <f t="shared" si="82"/>
        <v>3.35962279379649E-2</v>
      </c>
      <c r="BA171" s="31">
        <f t="shared" si="121"/>
        <v>0.99999999999999989</v>
      </c>
      <c r="BB171" s="34">
        <f>AU171*'Propiedades físicas'!$C$4+'Diseño reactor'!AV171*'Propiedades físicas'!$C$5+'Diseño reactor'!AW171*'Propiedades físicas'!$C$8+'Diseño reactor'!AX171*'Propiedades físicas'!$C$9+'Diseño reactor'!AY171*'Propiedades físicas'!$C$7+'Diseño reactor'!AZ171*'Propiedades físicas'!$C$6</f>
        <v>883.8018015664428</v>
      </c>
      <c r="BC171" s="45">
        <f>AU171*'Propiedades físicas'!$L$4+'Diseño reactor'!AV171*'Propiedades físicas'!$L$5+'Diseño reactor'!AW171*'Propiedades físicas'!$L$8+AX171*'Propiedades físicas'!$L$9+'Diseño reactor'!AY171*'Propiedades físicas'!$L$7+'Diseño reactor'!AZ171*'Propiedades físicas'!$L$6</f>
        <v>1.7576798521178134</v>
      </c>
      <c r="BD171" s="29">
        <f t="shared" si="99"/>
        <v>7.6888949126973323</v>
      </c>
      <c r="BE171" s="58">
        <f t="shared" si="100"/>
        <v>48.959922748676135</v>
      </c>
      <c r="BF171" s="30">
        <f>AU171*'Propiedades físicas'!$I$4+'Diseño reactor'!AV171*'Propiedades físicas'!$I$5+'Diseño reactor'!AW171*'Propiedades físicas'!$I$8+'Diseño reactor'!AX171*'Propiedades físicas'!$I$9+'Diseño reactor'!AY171*'Propiedades físicas'!$I$7+'Diseño reactor'!AZ171*'Propiedades físicas'!$I$6</f>
        <v>1.6374504773438998E-2</v>
      </c>
      <c r="BG171" s="24">
        <f>AU171*'Propiedades físicas'!$O$4+'Diseño reactor'!AV171*'Propiedades físicas'!$O$5+'Diseño reactor'!AW171*'Propiedades físicas'!$O$8+'Diseño reactor'!AX171*'Propiedades físicas'!$O$9+'Diseño reactor'!AY171*'Propiedades físicas'!$O$7+'Diseño reactor'!AZ171*'Propiedades físicas'!$O$6</f>
        <v>0.14176614321127406</v>
      </c>
      <c r="BH171" s="54">
        <f t="shared" si="101"/>
        <v>50675.834350527468</v>
      </c>
      <c r="BI171" s="34">
        <f t="shared" si="122"/>
        <v>203.01841100232349</v>
      </c>
      <c r="BJ171" s="27">
        <f t="shared" si="102"/>
        <v>4990.0408720911255</v>
      </c>
      <c r="BK171" s="34">
        <f t="shared" si="103"/>
        <v>544.16834530998563</v>
      </c>
      <c r="BL171" s="27">
        <f t="shared" si="104"/>
        <v>104.79672488469231</v>
      </c>
      <c r="BM171" s="34">
        <f t="shared" si="105"/>
        <v>1.1054421768707483</v>
      </c>
      <c r="BN171" s="45">
        <f t="shared" si="106"/>
        <v>137.30204769634773</v>
      </c>
      <c r="BO171" s="45">
        <f t="shared" si="107"/>
        <v>39.797781039427697</v>
      </c>
      <c r="BP171" s="66">
        <f t="shared" si="108"/>
        <v>6.7520457265228249</v>
      </c>
    </row>
    <row r="172" spans="8:68">
      <c r="H172" s="68">
        <v>167</v>
      </c>
      <c r="I172" s="31">
        <f>('Propiedades físicas'!$C$10*'Diseño reactor'!H172)/1000</f>
        <v>146.16596202717008</v>
      </c>
      <c r="J172" s="31">
        <f t="shared" si="85"/>
        <v>3.1197413794275604</v>
      </c>
      <c r="K172" s="31">
        <f>(I172*1000)/'Propiedades físicas'!$F$10</f>
        <v>954.78036448572323</v>
      </c>
      <c r="L172" s="31">
        <f t="shared" si="86"/>
        <v>136.39719492653188</v>
      </c>
      <c r="M172" s="31">
        <f t="shared" si="87"/>
        <v>818.38316955919129</v>
      </c>
      <c r="N172" s="31">
        <f t="shared" si="88"/>
        <v>0.81674967021875378</v>
      </c>
      <c r="O172" s="32">
        <f t="shared" si="89"/>
        <v>4.9004980213125231</v>
      </c>
      <c r="P172" s="33">
        <f t="shared" si="90"/>
        <v>0.22050305396752279</v>
      </c>
      <c r="Q172" s="31">
        <f t="shared" si="91"/>
        <v>3.551216790648744</v>
      </c>
      <c r="R172" s="31">
        <f t="shared" si="92"/>
        <v>0.16097245532524637</v>
      </c>
      <c r="S172" s="31">
        <f t="shared" si="93"/>
        <v>1.3492812306637789</v>
      </c>
      <c r="T172" s="31">
        <f t="shared" si="94"/>
        <v>0.11751370743942147</v>
      </c>
      <c r="U172" s="31">
        <f t="shared" si="95"/>
        <v>0.31776045348656312</v>
      </c>
      <c r="V172" s="47">
        <f t="shared" si="109"/>
        <v>2.1836224761832354E-4</v>
      </c>
      <c r="W172" s="31">
        <f t="shared" si="96"/>
        <v>0.7300237000298212</v>
      </c>
      <c r="X172" s="34">
        <f>(S172*H172*'Propiedades físicas'!$F$5*60*24*365)/(1000000)</f>
        <v>34875.092096103799</v>
      </c>
      <c r="Y172" s="34">
        <f>(U172*H172*'Propiedades físicas'!$F$7*60*24*365)/(1000000)</f>
        <v>2568.5270706945066</v>
      </c>
      <c r="Z172" s="31">
        <f t="shared" si="110"/>
        <v>36.824010012576309</v>
      </c>
      <c r="AA172" s="31">
        <f t="shared" si="125"/>
        <v>593.05320403834025</v>
      </c>
      <c r="AB172" s="31">
        <f t="shared" si="126"/>
        <v>26.882400039316146</v>
      </c>
      <c r="AC172" s="31">
        <f t="shared" si="127"/>
        <v>225.32996552085109</v>
      </c>
      <c r="AD172" s="31">
        <f t="shared" si="124"/>
        <v>19.624789142383385</v>
      </c>
      <c r="AE172" s="31">
        <f t="shared" si="83"/>
        <v>53.065995732256042</v>
      </c>
      <c r="AF172" s="31">
        <f t="shared" si="114"/>
        <v>954.78036448572323</v>
      </c>
      <c r="AG172" s="31">
        <f t="shared" si="115"/>
        <v>3.8568042852882671E-2</v>
      </c>
      <c r="AH172" s="31">
        <f t="shared" si="116"/>
        <v>0.62114097241387933</v>
      </c>
      <c r="AI172" s="31">
        <f t="shared" si="116"/>
        <v>2.8155585346370113E-2</v>
      </c>
      <c r="AJ172" s="31">
        <f t="shared" si="116"/>
        <v>0.23600188472897782</v>
      </c>
      <c r="AK172" s="31">
        <f t="shared" si="98"/>
        <v>2.0554244591062528E-2</v>
      </c>
      <c r="AL172" s="31">
        <f t="shared" si="84"/>
        <v>5.5579270066827537E-2</v>
      </c>
      <c r="AM172" s="31">
        <f t="shared" si="117"/>
        <v>0.99999999999999989</v>
      </c>
      <c r="AN172" s="31">
        <f>(Z172*'Propiedades físicas'!$F$4)/1000</f>
        <v>32.382297924859351</v>
      </c>
      <c r="AO172" s="31">
        <f>(AA172*'Propiedades físicas'!$F$6)/1000</f>
        <v>19.001424657388423</v>
      </c>
      <c r="AP172" s="31">
        <f>(AB172*'Propiedades físicas'!$F$9)/1000</f>
        <v>16.585096704256095</v>
      </c>
      <c r="AQ172" s="31">
        <f>(AC172*'Propiedades físicas'!$F$5)/1000</f>
        <v>66.352914946925026</v>
      </c>
      <c r="AR172" s="31">
        <f>(AD172*'Propiedades físicas'!$F$8)/1000</f>
        <v>6.9573802467577552</v>
      </c>
      <c r="AS172" s="31">
        <f>(AE172*'Propiedades físicas'!$F$7)/1000</f>
        <v>4.8868475469834589</v>
      </c>
      <c r="AT172" s="31">
        <f t="shared" si="118"/>
        <v>146.16596202717014</v>
      </c>
      <c r="AU172" s="31">
        <f t="shared" si="119"/>
        <v>0.22154472543231338</v>
      </c>
      <c r="AV172" s="31">
        <f t="shared" si="123"/>
        <v>0.12999897099063551</v>
      </c>
      <c r="AW172" s="31">
        <f t="shared" si="123"/>
        <v>0.11346757120630564</v>
      </c>
      <c r="AX172" s="31">
        <f t="shared" si="123"/>
        <v>0.45395599650341972</v>
      </c>
      <c r="AY172" s="31">
        <f t="shared" si="120"/>
        <v>4.7599182123294059E-2</v>
      </c>
      <c r="AZ172" s="31">
        <f t="shared" si="82"/>
        <v>3.3433553744031494E-2</v>
      </c>
      <c r="BA172" s="31">
        <f t="shared" si="121"/>
        <v>0.99999999999999978</v>
      </c>
      <c r="BB172" s="34">
        <f>AU172*'Propiedades físicas'!$C$4+'Diseño reactor'!AV172*'Propiedades físicas'!$C$5+'Diseño reactor'!AW172*'Propiedades físicas'!$C$8+'Diseño reactor'!AX172*'Propiedades físicas'!$C$9+'Diseño reactor'!AY172*'Propiedades físicas'!$C$7+'Diseño reactor'!AZ172*'Propiedades físicas'!$C$6</f>
        <v>883.76309622630095</v>
      </c>
      <c r="BC172" s="45">
        <f>AU172*'Propiedades físicas'!$L$4+'Diseño reactor'!AV172*'Propiedades físicas'!$L$5+'Diseño reactor'!AW172*'Propiedades físicas'!$L$8+AX172*'Propiedades físicas'!$L$9+'Diseño reactor'!AY172*'Propiedades físicas'!$L$7+'Diseño reactor'!AZ172*'Propiedades físicas'!$L$6</f>
        <v>1.7584392986376971</v>
      </c>
      <c r="BD172" s="29">
        <f t="shared" si="99"/>
        <v>7.6734855471554138</v>
      </c>
      <c r="BE172" s="58">
        <f t="shared" si="100"/>
        <v>48.934431587728675</v>
      </c>
      <c r="BF172" s="30">
        <f>AU172*'Propiedades físicas'!$I$4+'Diseño reactor'!AV172*'Propiedades físicas'!$I$5+'Diseño reactor'!AW172*'Propiedades físicas'!$I$8+'Diseño reactor'!AX172*'Propiedades físicas'!$I$9+'Diseño reactor'!AY172*'Propiedades físicas'!$I$7+'Diseño reactor'!AZ172*'Propiedades físicas'!$I$6</f>
        <v>1.6390238122960251E-2</v>
      </c>
      <c r="BG172" s="24">
        <f>AU172*'Propiedades físicas'!$O$4+'Diseño reactor'!AV172*'Propiedades físicas'!$O$5+'Diseño reactor'!AW172*'Propiedades físicas'!$O$8+'Diseño reactor'!AX172*'Propiedades físicas'!$O$9+'Diseño reactor'!AY172*'Propiedades físicas'!$O$7+'Diseño reactor'!AZ172*'Propiedades físicas'!$O$6</f>
        <v>0.1417779799362397</v>
      </c>
      <c r="BH172" s="54">
        <f t="shared" si="101"/>
        <v>50624.972329996468</v>
      </c>
      <c r="BI172" s="34">
        <f t="shared" si="122"/>
        <v>203.2843100346368</v>
      </c>
      <c r="BJ172" s="27">
        <f t="shared" si="102"/>
        <v>4988.8775224005776</v>
      </c>
      <c r="BK172" s="34">
        <f t="shared" si="103"/>
        <v>544.08690559635875</v>
      </c>
      <c r="BL172" s="27">
        <f t="shared" si="104"/>
        <v>104.79370411517114</v>
      </c>
      <c r="BM172" s="34">
        <f t="shared" si="105"/>
        <v>1.1054421768707483</v>
      </c>
      <c r="BN172" s="45">
        <f t="shared" si="106"/>
        <v>138.00007950580715</v>
      </c>
      <c r="BO172" s="45">
        <f t="shared" si="107"/>
        <v>39.942811664469787</v>
      </c>
      <c r="BP172" s="66">
        <f t="shared" si="108"/>
        <v>6.7517500264846086</v>
      </c>
    </row>
    <row r="173" spans="8:68">
      <c r="H173" s="68">
        <v>168</v>
      </c>
      <c r="I173" s="31">
        <f>('Propiedades físicas'!$C$10*'Diseño reactor'!H173)/1000</f>
        <v>147.04120730876991</v>
      </c>
      <c r="J173" s="31">
        <f t="shared" si="85"/>
        <v>3.1011714902643011</v>
      </c>
      <c r="K173" s="31">
        <f>(I173*1000)/'Propiedades físicas'!$F$10</f>
        <v>960.49761217725461</v>
      </c>
      <c r="L173" s="31">
        <f t="shared" si="86"/>
        <v>137.21394459675065</v>
      </c>
      <c r="M173" s="31">
        <f t="shared" si="87"/>
        <v>823.2836675805039</v>
      </c>
      <c r="N173" s="31">
        <f t="shared" si="88"/>
        <v>0.81674967021875389</v>
      </c>
      <c r="O173" s="32">
        <f t="shared" si="89"/>
        <v>4.9004980213125231</v>
      </c>
      <c r="P173" s="33">
        <f t="shared" si="90"/>
        <v>0.22146540512513027</v>
      </c>
      <c r="Q173" s="31">
        <f t="shared" si="91"/>
        <v>3.5551192148931201</v>
      </c>
      <c r="R173" s="31">
        <f t="shared" si="92"/>
        <v>0.16141404856431085</v>
      </c>
      <c r="S173" s="31">
        <f t="shared" si="93"/>
        <v>1.3453788064194043</v>
      </c>
      <c r="T173" s="31">
        <f t="shared" si="94"/>
        <v>0.11764589173284487</v>
      </c>
      <c r="U173" s="31">
        <f t="shared" si="95"/>
        <v>0.31622432479646789</v>
      </c>
      <c r="V173" s="47">
        <f t="shared" si="109"/>
        <v>2.1931525556080861E-4</v>
      </c>
      <c r="W173" s="31">
        <f t="shared" si="96"/>
        <v>0.72884543061301243</v>
      </c>
      <c r="X173" s="34">
        <f>(S173*H173*'Propiedades físicas'!$F$5*60*24*365)/(1000000)</f>
        <v>34982.454395211935</v>
      </c>
      <c r="Y173" s="34">
        <f>(U173*H173*'Propiedades físicas'!$F$7*60*24*365)/(1000000)</f>
        <v>2571.4162565042006</v>
      </c>
      <c r="Z173" s="31">
        <f t="shared" si="110"/>
        <v>37.206188061021884</v>
      </c>
      <c r="AA173" s="31">
        <f t="shared" si="125"/>
        <v>597.2600281020442</v>
      </c>
      <c r="AB173" s="31">
        <f t="shared" si="126"/>
        <v>27.117560158804224</v>
      </c>
      <c r="AC173" s="31">
        <f t="shared" si="127"/>
        <v>226.02363947845993</v>
      </c>
      <c r="AD173" s="31">
        <f t="shared" si="124"/>
        <v>19.764509811117939</v>
      </c>
      <c r="AE173" s="31">
        <f t="shared" si="83"/>
        <v>53.125686565806603</v>
      </c>
      <c r="AF173" s="31">
        <f t="shared" si="114"/>
        <v>960.49761217725484</v>
      </c>
      <c r="AG173" s="31">
        <f t="shared" si="115"/>
        <v>3.8736367055283917E-2</v>
      </c>
      <c r="AH173" s="31">
        <f t="shared" si="116"/>
        <v>0.62182354284897789</v>
      </c>
      <c r="AI173" s="31">
        <f t="shared" si="116"/>
        <v>2.8232824126792122E-2</v>
      </c>
      <c r="AJ173" s="31">
        <f t="shared" si="116"/>
        <v>0.2353193142938792</v>
      </c>
      <c r="AK173" s="31">
        <f t="shared" si="98"/>
        <v>2.0577364858113258E-2</v>
      </c>
      <c r="AL173" s="31">
        <f t="shared" si="84"/>
        <v>5.5310586816953514E-2</v>
      </c>
      <c r="AM173" s="31">
        <f t="shared" si="117"/>
        <v>1</v>
      </c>
      <c r="AN173" s="31">
        <f>(Z173*'Propiedades físicas'!$F$4)/1000</f>
        <v>32.718377657101421</v>
      </c>
      <c r="AO173" s="31">
        <f>(AA173*'Propiedades físicas'!$F$6)/1000</f>
        <v>19.136211300389494</v>
      </c>
      <c r="AP173" s="31">
        <f>(AB173*'Propiedades físicas'!$F$9)/1000</f>
        <v>16.730178739974264</v>
      </c>
      <c r="AQ173" s="31">
        <f>(AC173*'Propiedades físicas'!$F$5)/1000</f>
        <v>66.5571811172221</v>
      </c>
      <c r="AR173" s="31">
        <f>(AD173*'Propiedades físicas'!$F$8)/1000</f>
        <v>7.0069140182375298</v>
      </c>
      <c r="AS173" s="31">
        <f>(AE173*'Propiedades físicas'!$F$7)/1000</f>
        <v>4.8923444758451309</v>
      </c>
      <c r="AT173" s="31">
        <f t="shared" si="118"/>
        <v>147.04120730876994</v>
      </c>
      <c r="AU173" s="31">
        <f t="shared" si="119"/>
        <v>0.22251162280241973</v>
      </c>
      <c r="AV173" s="31">
        <f t="shared" si="123"/>
        <v>0.13014182657114348</v>
      </c>
      <c r="AW173" s="31">
        <f t="shared" si="123"/>
        <v>0.11377884503384671</v>
      </c>
      <c r="AX173" s="31">
        <f t="shared" si="123"/>
        <v>0.45264305384448816</v>
      </c>
      <c r="AY173" s="31">
        <f t="shared" si="120"/>
        <v>4.7652723658095385E-2</v>
      </c>
      <c r="AZ173" s="31">
        <f t="shared" si="82"/>
        <v>3.3271928090006495E-2</v>
      </c>
      <c r="BA173" s="31">
        <f t="shared" si="121"/>
        <v>0.99999999999999989</v>
      </c>
      <c r="BB173" s="34">
        <f>AU173*'Propiedades físicas'!$C$4+'Diseño reactor'!AV173*'Propiedades físicas'!$C$5+'Diseño reactor'!AW173*'Propiedades físicas'!$C$8+'Diseño reactor'!AX173*'Propiedades físicas'!$C$9+'Diseño reactor'!AY173*'Propiedades físicas'!$C$7+'Diseño reactor'!AZ173*'Propiedades físicas'!$C$6</f>
        <v>883.72462936297939</v>
      </c>
      <c r="BC173" s="45">
        <f>AU173*'Propiedades físicas'!$L$4+'Diseño reactor'!AV173*'Propiedades físicas'!$L$5+'Diseño reactor'!AW173*'Propiedades físicas'!$L$8+AX173*'Propiedades físicas'!$L$9+'Diseño reactor'!AY173*'Propiedades físicas'!$L$7+'Diseño reactor'!AZ173*'Propiedades físicas'!$L$6</f>
        <v>1.7591964181197752</v>
      </c>
      <c r="BD173" s="29">
        <f t="shared" si="99"/>
        <v>7.658136584551702</v>
      </c>
      <c r="BE173" s="58">
        <f t="shared" si="100"/>
        <v>48.909123481560378</v>
      </c>
      <c r="BF173" s="30">
        <f>AU173*'Propiedades físicas'!$I$4+'Diseño reactor'!AV173*'Propiedades físicas'!$I$5+'Diseño reactor'!AW173*'Propiedades físicas'!$I$8+'Diseño reactor'!AX173*'Propiedades físicas'!$I$9+'Diseño reactor'!AY173*'Propiedades físicas'!$I$7+'Diseño reactor'!AZ173*'Propiedades físicas'!$I$6</f>
        <v>1.6405878813306886E-2</v>
      </c>
      <c r="BG173" s="24">
        <f>AU173*'Propiedades físicas'!$O$4+'Diseño reactor'!AV173*'Propiedades físicas'!$O$5+'Diseño reactor'!AW173*'Propiedades físicas'!$O$8+'Diseño reactor'!AX173*'Propiedades físicas'!$O$9+'Diseño reactor'!AY173*'Propiedades físicas'!$O$7+'Diseño reactor'!AZ173*'Propiedades físicas'!$O$6</f>
        <v>0.14178986811190328</v>
      </c>
      <c r="BH173" s="54">
        <f t="shared" si="101"/>
        <v>50574.507150044512</v>
      </c>
      <c r="BI173" s="34">
        <f t="shared" si="122"/>
        <v>203.54884046932608</v>
      </c>
      <c r="BJ173" s="27">
        <f t="shared" si="102"/>
        <v>4987.7231558531284</v>
      </c>
      <c r="BK173" s="34">
        <f t="shared" si="103"/>
        <v>544.00662188238539</v>
      </c>
      <c r="BL173" s="27">
        <f t="shared" si="104"/>
        <v>104.7907255093524</v>
      </c>
      <c r="BM173" s="34">
        <f t="shared" si="105"/>
        <v>1.1054421768707483</v>
      </c>
      <c r="BN173" s="45">
        <f t="shared" si="106"/>
        <v>138.69988943737809</v>
      </c>
      <c r="BO173" s="45">
        <f t="shared" si="107"/>
        <v>40.087374993598232</v>
      </c>
      <c r="BP173" s="66">
        <f t="shared" si="108"/>
        <v>6.7514561483553246</v>
      </c>
    </row>
    <row r="174" spans="8:68">
      <c r="H174" s="68">
        <v>169</v>
      </c>
      <c r="I174" s="31">
        <f>('Propiedades físicas'!$C$10*'Diseño reactor'!H174)/1000</f>
        <v>147.91645259036974</v>
      </c>
      <c r="J174" s="31">
        <f t="shared" si="85"/>
        <v>3.0828213631029735</v>
      </c>
      <c r="K174" s="31">
        <f>(I174*1000)/'Propiedades físicas'!$F$10</f>
        <v>966.21485986878577</v>
      </c>
      <c r="L174" s="31">
        <f t="shared" si="86"/>
        <v>138.03069426696939</v>
      </c>
      <c r="M174" s="31">
        <f t="shared" si="87"/>
        <v>828.18416560181629</v>
      </c>
      <c r="N174" s="31">
        <f t="shared" si="88"/>
        <v>0.81674967021875378</v>
      </c>
      <c r="O174" s="32">
        <f t="shared" si="89"/>
        <v>4.9004980213125222</v>
      </c>
      <c r="P174" s="33">
        <f t="shared" si="90"/>
        <v>0.22242465478962198</v>
      </c>
      <c r="Q174" s="31">
        <f t="shared" si="91"/>
        <v>3.5590018706964082</v>
      </c>
      <c r="R174" s="31">
        <f t="shared" si="92"/>
        <v>0.16185196175745706</v>
      </c>
      <c r="S174" s="31">
        <f t="shared" si="93"/>
        <v>1.3414961506161143</v>
      </c>
      <c r="T174" s="31">
        <f t="shared" si="94"/>
        <v>0.1177749721563673</v>
      </c>
      <c r="U174" s="31">
        <f t="shared" si="95"/>
        <v>0.31469808151530743</v>
      </c>
      <c r="V174" s="47">
        <f t="shared" si="109"/>
        <v>2.2026519212176159E-4</v>
      </c>
      <c r="W174" s="31">
        <f t="shared" si="96"/>
        <v>0.72767095855692365</v>
      </c>
      <c r="X174" s="34">
        <f>(S174*H174*'Propiedades físicas'!$F$5*60*24*365)/(1000000)</f>
        <v>35089.125788513993</v>
      </c>
      <c r="Y174" s="34">
        <f>(U174*H174*'Propiedades físicas'!$F$7*60*24*365)/(1000000)</f>
        <v>2574.2376002379519</v>
      </c>
      <c r="Z174" s="31">
        <f t="shared" si="110"/>
        <v>37.589766659446113</v>
      </c>
      <c r="AA174" s="31">
        <f t="shared" si="125"/>
        <v>601.47131614769296</v>
      </c>
      <c r="AB174" s="31">
        <f t="shared" si="126"/>
        <v>27.352981537010244</v>
      </c>
      <c r="AC174" s="31">
        <f t="shared" si="127"/>
        <v>226.7128494541233</v>
      </c>
      <c r="AD174" s="31">
        <f t="shared" si="124"/>
        <v>19.903970294426074</v>
      </c>
      <c r="AE174" s="31">
        <f t="shared" si="83"/>
        <v>53.183975776086953</v>
      </c>
      <c r="AF174" s="31">
        <f t="shared" si="114"/>
        <v>966.21485986878565</v>
      </c>
      <c r="AG174" s="31">
        <f t="shared" si="115"/>
        <v>3.8904148777582345E-2</v>
      </c>
      <c r="AH174" s="31">
        <f t="shared" si="116"/>
        <v>0.62250265559916373</v>
      </c>
      <c r="AI174" s="31">
        <f t="shared" si="116"/>
        <v>2.8309419232824515E-2</v>
      </c>
      <c r="AJ174" s="31">
        <f t="shared" si="116"/>
        <v>0.23464020154369336</v>
      </c>
      <c r="AK174" s="31">
        <f t="shared" si="98"/>
        <v>2.0599942229339221E-2</v>
      </c>
      <c r="AL174" s="31">
        <f t="shared" si="84"/>
        <v>5.5043632617396782E-2</v>
      </c>
      <c r="AM174" s="31">
        <f t="shared" si="117"/>
        <v>0.99999999999999989</v>
      </c>
      <c r="AN174" s="31">
        <f>(Z174*'Propiedades físicas'!$F$4)/1000</f>
        <v>33.055689004983726</v>
      </c>
      <c r="AO174" s="31">
        <f>(AA174*'Propiedades físicas'!$F$6)/1000</f>
        <v>19.27114096937208</v>
      </c>
      <c r="AP174" s="31">
        <f>(AB174*'Propiedades físicas'!$F$9)/1000</f>
        <v>16.875421959258468</v>
      </c>
      <c r="AQ174" s="31">
        <f>(AC174*'Propiedades físicas'!$F$5)/1000</f>
        <v>66.76013277875569</v>
      </c>
      <c r="AR174" s="31">
        <f>(AD174*'Propiedades físicas'!$F$8)/1000</f>
        <v>7.0563555487799299</v>
      </c>
      <c r="AS174" s="31">
        <f>(AE174*'Propiedades físicas'!$F$7)/1000</f>
        <v>4.8977123292198472</v>
      </c>
      <c r="AT174" s="31">
        <f t="shared" si="118"/>
        <v>147.91645259036972</v>
      </c>
      <c r="AU174" s="31">
        <f t="shared" si="119"/>
        <v>0.22347540402774543</v>
      </c>
      <c r="AV174" s="31">
        <f t="shared" si="123"/>
        <v>0.13028395849067809</v>
      </c>
      <c r="AW174" s="31">
        <f t="shared" si="123"/>
        <v>0.11408752484074353</v>
      </c>
      <c r="AX174" s="31">
        <f t="shared" si="123"/>
        <v>0.45133676213583146</v>
      </c>
      <c r="AY174" s="31">
        <f t="shared" si="120"/>
        <v>4.7705007963660041E-2</v>
      </c>
      <c r="AZ174" s="31">
        <f t="shared" si="82"/>
        <v>3.3111342541341605E-2</v>
      </c>
      <c r="BA174" s="31">
        <f t="shared" si="121"/>
        <v>1.0000000000000002</v>
      </c>
      <c r="BB174" s="34">
        <f>AU174*'Propiedades físicas'!$C$4+'Diseño reactor'!AV174*'Propiedades físicas'!$C$5+'Diseño reactor'!AW174*'Propiedades físicas'!$C$8+'Diseño reactor'!AX174*'Propiedades físicas'!$C$9+'Diseño reactor'!AY174*'Propiedades físicas'!$C$7+'Diseño reactor'!AZ174*'Propiedades físicas'!$C$6</f>
        <v>883.68639911483081</v>
      </c>
      <c r="BC174" s="45">
        <f>AU174*'Propiedades físicas'!$L$4+'Diseño reactor'!AV174*'Propiedades físicas'!$L$5+'Diseño reactor'!AW174*'Propiedades físicas'!$L$8+AX174*'Propiedades físicas'!$L$9+'Diseño reactor'!AY174*'Propiedades físicas'!$L$7+'Diseño reactor'!AZ174*'Propiedades físicas'!$L$6</f>
        <v>1.7599512201153629</v>
      </c>
      <c r="BD174" s="29">
        <f t="shared" si="99"/>
        <v>7.6428476814976269</v>
      </c>
      <c r="BE174" s="58">
        <f t="shared" si="100"/>
        <v>48.883995895159231</v>
      </c>
      <c r="BF174" s="30">
        <f>AU174*'Propiedades físicas'!$I$4+'Diseño reactor'!AV174*'Propiedades físicas'!$I$5+'Diseño reactor'!AW174*'Propiedades físicas'!$I$8+'Diseño reactor'!AX174*'Propiedades físicas'!$I$9+'Diseño reactor'!AY174*'Propiedades físicas'!$I$7+'Diseño reactor'!AZ174*'Propiedades físicas'!$I$6</f>
        <v>1.6421427542687397E-2</v>
      </c>
      <c r="BG174" s="24">
        <f>AU174*'Propiedades físicas'!$O$4+'Diseño reactor'!AV174*'Propiedades físicas'!$O$5+'Diseño reactor'!AW174*'Propiedades físicas'!$O$8+'Diseño reactor'!AX174*'Propiedades físicas'!$O$9+'Diseño reactor'!AY174*'Propiedades físicas'!$O$7+'Diseño reactor'!AZ174*'Propiedades físicas'!$O$6</f>
        <v>0.1418018068728415</v>
      </c>
      <c r="BH174" s="54">
        <f t="shared" si="101"/>
        <v>50524.434567846809</v>
      </c>
      <c r="BI174" s="34">
        <f t="shared" si="122"/>
        <v>203.81201112412583</v>
      </c>
      <c r="BJ174" s="27">
        <f t="shared" si="102"/>
        <v>4986.577681437353</v>
      </c>
      <c r="BK174" s="34">
        <f t="shared" si="103"/>
        <v>543.92748103046245</v>
      </c>
      <c r="BL174" s="27">
        <f t="shared" si="104"/>
        <v>104.78778861005111</v>
      </c>
      <c r="BM174" s="34">
        <f t="shared" si="105"/>
        <v>1.1054421768707483</v>
      </c>
      <c r="BN174" s="45">
        <f t="shared" si="106"/>
        <v>139.40146884353163</v>
      </c>
      <c r="BO174" s="45">
        <f t="shared" si="107"/>
        <v>40.231473280420168</v>
      </c>
      <c r="BP174" s="66">
        <f t="shared" si="108"/>
        <v>6.7511640779124056</v>
      </c>
    </row>
    <row r="175" spans="8:68">
      <c r="H175" s="68">
        <v>170</v>
      </c>
      <c r="I175" s="31">
        <f>('Propiedades físicas'!$C$10*'Diseño reactor'!H175)/1000</f>
        <v>148.79169787196955</v>
      </c>
      <c r="J175" s="31">
        <f t="shared" si="85"/>
        <v>3.0646871197906034</v>
      </c>
      <c r="K175" s="31">
        <f>(I175*1000)/'Propiedades físicas'!$F$10</f>
        <v>971.93210756031704</v>
      </c>
      <c r="L175" s="31">
        <f t="shared" si="86"/>
        <v>138.84744393718813</v>
      </c>
      <c r="M175" s="31">
        <f t="shared" si="87"/>
        <v>833.08466362312879</v>
      </c>
      <c r="N175" s="31">
        <f t="shared" si="88"/>
        <v>0.81674967021875367</v>
      </c>
      <c r="O175" s="32">
        <f t="shared" si="89"/>
        <v>4.9004980213125222</v>
      </c>
      <c r="P175" s="33">
        <f t="shared" si="90"/>
        <v>0.22338081793024861</v>
      </c>
      <c r="Q175" s="31">
        <f t="shared" si="91"/>
        <v>3.5628648960252791</v>
      </c>
      <c r="R175" s="31">
        <f t="shared" si="92"/>
        <v>0.16228622354146582</v>
      </c>
      <c r="S175" s="31">
        <f t="shared" si="93"/>
        <v>1.3376331252872435</v>
      </c>
      <c r="T175" s="31">
        <f t="shared" si="94"/>
        <v>0.11790098449534002</v>
      </c>
      <c r="U175" s="31">
        <f t="shared" si="95"/>
        <v>0.31318164425169925</v>
      </c>
      <c r="V175" s="47">
        <f t="shared" si="109"/>
        <v>2.2121207212510058E-4</v>
      </c>
      <c r="W175" s="31">
        <f t="shared" si="96"/>
        <v>0.72650026553372282</v>
      </c>
      <c r="X175" s="34">
        <f>(S175*H175*'Propiedades físicas'!$F$5*60*24*365)/(1000000)</f>
        <v>35195.111824790758</v>
      </c>
      <c r="Y175" s="34">
        <f>(U175*H175*'Propiedades físicas'!$F$7*60*24*365)/(1000000)</f>
        <v>2576.9918840653072</v>
      </c>
      <c r="Z175" s="31">
        <f t="shared" si="110"/>
        <v>37.974739048142261</v>
      </c>
      <c r="AA175" s="31">
        <f t="shared" si="125"/>
        <v>605.68703232429743</v>
      </c>
      <c r="AB175" s="31">
        <f t="shared" si="126"/>
        <v>27.58865800204919</v>
      </c>
      <c r="AC175" s="31">
        <f t="shared" si="127"/>
        <v>227.39763129883141</v>
      </c>
      <c r="AD175" s="31">
        <f t="shared" si="124"/>
        <v>20.043167364207804</v>
      </c>
      <c r="AE175" s="31">
        <f t="shared" si="83"/>
        <v>53.240879522788873</v>
      </c>
      <c r="AF175" s="31">
        <f t="shared" si="114"/>
        <v>971.93210756031692</v>
      </c>
      <c r="AG175" s="31">
        <f t="shared" si="115"/>
        <v>3.9071390638039598E-2</v>
      </c>
      <c r="AH175" s="31">
        <f t="shared" si="116"/>
        <v>0.62317833479609508</v>
      </c>
      <c r="AI175" s="31">
        <f t="shared" si="116"/>
        <v>2.8385375673307584E-2</v>
      </c>
      <c r="AJ175" s="31">
        <f t="shared" si="116"/>
        <v>0.23396452234676215</v>
      </c>
      <c r="AK175" s="31">
        <f t="shared" si="98"/>
        <v>2.0621982963932438E-2</v>
      </c>
      <c r="AL175" s="31">
        <f t="shared" si="84"/>
        <v>5.477839358186324E-2</v>
      </c>
      <c r="AM175" s="31">
        <f t="shared" si="117"/>
        <v>1</v>
      </c>
      <c r="AN175" s="31">
        <f>(Z175*'Propiedades físicas'!$F$4)/1000</f>
        <v>33.394226024155344</v>
      </c>
      <c r="AO175" s="31">
        <f>(AA175*'Propiedades físicas'!$F$6)/1000</f>
        <v>19.406212515670489</v>
      </c>
      <c r="AP175" s="31">
        <f>(AB175*'Propiedades físicas'!$F$9)/1000</f>
        <v>17.020822554364248</v>
      </c>
      <c r="AQ175" s="31">
        <f>(AC175*'Propiedades físicas'!$F$5)/1000</f>
        <v>66.961780488566887</v>
      </c>
      <c r="AR175" s="31">
        <f>(AD175*'Propiedades físicas'!$F$8)/1000</f>
        <v>7.1057036939589482</v>
      </c>
      <c r="AS175" s="31">
        <f>(AE175*'Propiedades físicas'!$F$7)/1000</f>
        <v>4.9029525952536277</v>
      </c>
      <c r="AT175" s="31">
        <f t="shared" si="118"/>
        <v>148.79169787196955</v>
      </c>
      <c r="AU175" s="31">
        <f t="shared" si="119"/>
        <v>0.22443608414825669</v>
      </c>
      <c r="AV175" s="31">
        <f t="shared" si="123"/>
        <v>0.13042537179976876</v>
      </c>
      <c r="AW175" s="31">
        <f t="shared" si="123"/>
        <v>0.11439363081272261</v>
      </c>
      <c r="AX175" s="31">
        <f t="shared" si="123"/>
        <v>0.45003707495955414</v>
      </c>
      <c r="AY175" s="31">
        <f t="shared" si="120"/>
        <v>4.775604953492215E-2</v>
      </c>
      <c r="AZ175" s="31">
        <f t="shared" si="82"/>
        <v>3.2951788744775667E-2</v>
      </c>
      <c r="BA175" s="31">
        <f t="shared" si="121"/>
        <v>1</v>
      </c>
      <c r="BB175" s="34">
        <f>AU175*'Propiedades físicas'!$C$4+'Diseño reactor'!AV175*'Propiedades físicas'!$C$5+'Diseño reactor'!AW175*'Propiedades físicas'!$C$8+'Diseño reactor'!AX175*'Propiedades físicas'!$C$9+'Diseño reactor'!AY175*'Propiedades físicas'!$C$7+'Diseño reactor'!AZ175*'Propiedades físicas'!$C$6</f>
        <v>883.64840363777341</v>
      </c>
      <c r="BC175" s="45">
        <f>AU175*'Propiedades físicas'!$L$4+'Diseño reactor'!AV175*'Propiedades físicas'!$L$5+'Diseño reactor'!AW175*'Propiedades físicas'!$L$8+AX175*'Propiedades físicas'!$L$9+'Diseño reactor'!AY175*'Propiedades físicas'!$L$7+'Diseño reactor'!AZ175*'Propiedades físicas'!$L$6</f>
        <v>1.7607037141322603</v>
      </c>
      <c r="BD175" s="29">
        <f t="shared" si="99"/>
        <v>7.6276184970956384</v>
      </c>
      <c r="BE175" s="58">
        <f t="shared" si="100"/>
        <v>48.859046347668901</v>
      </c>
      <c r="BF175" s="30">
        <f>AU175*'Propiedades físicas'!$I$4+'Diseño reactor'!AV175*'Propiedades físicas'!$I$5+'Diseño reactor'!AW175*'Propiedades físicas'!$I$8+'Diseño reactor'!AX175*'Propiedades físicas'!$I$9+'Diseño reactor'!AY175*'Propiedades físicas'!$I$7+'Diseño reactor'!AZ175*'Propiedades físicas'!$I$6</f>
        <v>1.6436885002900088E-2</v>
      </c>
      <c r="BG175" s="24">
        <f>AU175*'Propiedades físicas'!$O$4+'Diseño reactor'!AV175*'Propiedades físicas'!$O$5+'Diseño reactor'!AW175*'Propiedades físicas'!$O$8+'Diseño reactor'!AX175*'Propiedades físicas'!$O$9+'Diseño reactor'!AY175*'Propiedades físicas'!$O$7+'Diseño reactor'!AZ175*'Propiedades físicas'!$O$6</f>
        <v>0.14181379536434263</v>
      </c>
      <c r="BH175" s="54">
        <f t="shared" si="101"/>
        <v>50474.750399088902</v>
      </c>
      <c r="BI175" s="34">
        <f t="shared" si="122"/>
        <v>204.07383075122021</v>
      </c>
      <c r="BJ175" s="27">
        <f t="shared" si="102"/>
        <v>4985.4410093158522</v>
      </c>
      <c r="BK175" s="34">
        <f t="shared" si="103"/>
        <v>543.84947007393851</v>
      </c>
      <c r="BL175" s="27">
        <f t="shared" si="104"/>
        <v>104.78489296555678</v>
      </c>
      <c r="BM175" s="34">
        <f t="shared" si="105"/>
        <v>1.1054421768707483</v>
      </c>
      <c r="BN175" s="45">
        <f t="shared" si="106"/>
        <v>140.10480912942216</v>
      </c>
      <c r="BO175" s="45">
        <f t="shared" si="107"/>
        <v>40.375108764082775</v>
      </c>
      <c r="BP175" s="66">
        <f t="shared" si="108"/>
        <v>6.7508738010674865</v>
      </c>
    </row>
    <row r="176" spans="8:68">
      <c r="H176" s="68">
        <v>171</v>
      </c>
      <c r="I176" s="31">
        <f>('Propiedades físicas'!$C$10*'Diseño reactor'!H176)/1000</f>
        <v>149.66694315356938</v>
      </c>
      <c r="J176" s="31">
        <f t="shared" si="85"/>
        <v>3.0467649728912427</v>
      </c>
      <c r="K176" s="31">
        <f>(I176*1000)/'Propiedades físicas'!$F$10</f>
        <v>977.64935525184842</v>
      </c>
      <c r="L176" s="31">
        <f t="shared" si="86"/>
        <v>139.6641936074069</v>
      </c>
      <c r="M176" s="31">
        <f t="shared" si="87"/>
        <v>837.9851616444414</v>
      </c>
      <c r="N176" s="31">
        <f t="shared" si="88"/>
        <v>0.81674967021875378</v>
      </c>
      <c r="O176" s="32">
        <f t="shared" si="89"/>
        <v>4.9004980213125231</v>
      </c>
      <c r="P176" s="33">
        <f t="shared" si="90"/>
        <v>0.22433390942008435</v>
      </c>
      <c r="Q176" s="31">
        <f t="shared" si="91"/>
        <v>3.5667084276363914</v>
      </c>
      <c r="R176" s="31">
        <f t="shared" si="92"/>
        <v>0.16271686229936783</v>
      </c>
      <c r="S176" s="31">
        <f t="shared" si="93"/>
        <v>1.333789593676131</v>
      </c>
      <c r="T176" s="31">
        <f t="shared" si="94"/>
        <v>0.11802396412114149</v>
      </c>
      <c r="U176" s="31">
        <f t="shared" si="95"/>
        <v>0.31167493437816007</v>
      </c>
      <c r="V176" s="47">
        <f t="shared" si="109"/>
        <v>2.2215591029950104E-4</v>
      </c>
      <c r="W176" s="31">
        <f t="shared" si="96"/>
        <v>0.72533333333333339</v>
      </c>
      <c r="X176" s="34">
        <f>(S176*H176*'Propiedades físicas'!$F$5*60*24*365)/(1000000)</f>
        <v>35300.417999432997</v>
      </c>
      <c r="Y176" s="34">
        <f>(U176*H176*'Propiedades físicas'!$F$7*60*24*365)/(1000000)</f>
        <v>2579.6798811075064</v>
      </c>
      <c r="Z176" s="31">
        <f t="shared" si="110"/>
        <v>38.361098510834424</v>
      </c>
      <c r="AA176" s="31">
        <f t="shared" si="125"/>
        <v>609.90714112582293</v>
      </c>
      <c r="AB176" s="31">
        <f t="shared" si="126"/>
        <v>27.824583453191899</v>
      </c>
      <c r="AC176" s="31">
        <f t="shared" si="127"/>
        <v>228.07802051861842</v>
      </c>
      <c r="AD176" s="31">
        <f t="shared" si="124"/>
        <v>20.182097864715196</v>
      </c>
      <c r="AE176" s="31">
        <f t="shared" si="83"/>
        <v>53.296413778665375</v>
      </c>
      <c r="AF176" s="31">
        <f t="shared" si="114"/>
        <v>977.64935525184808</v>
      </c>
      <c r="AG176" s="31">
        <f t="shared" si="115"/>
        <v>3.9238095238095246E-2</v>
      </c>
      <c r="AH176" s="31">
        <f t="shared" si="116"/>
        <v>0.62385060435978845</v>
      </c>
      <c r="AI176" s="31">
        <f t="shared" si="116"/>
        <v>2.8460698412698413E-2</v>
      </c>
      <c r="AJ176" s="31">
        <f t="shared" si="116"/>
        <v>0.23329225278306884</v>
      </c>
      <c r="AK176" s="31">
        <f t="shared" si="98"/>
        <v>2.0643493248677255E-2</v>
      </c>
      <c r="AL176" s="31">
        <f t="shared" si="84"/>
        <v>5.4514855957671977E-2</v>
      </c>
      <c r="AM176" s="31">
        <f t="shared" si="117"/>
        <v>1.0000000000000002</v>
      </c>
      <c r="AN176" s="31">
        <f>(Z176*'Propiedades físicas'!$F$4)/1000</f>
        <v>33.733982808457576</v>
      </c>
      <c r="AO176" s="31">
        <f>(AA176*'Propiedades físicas'!$F$6)/1000</f>
        <v>19.541424801671365</v>
      </c>
      <c r="AP176" s="31">
        <f>(AB176*'Propiedades físicas'!$F$9)/1000</f>
        <v>17.166376761446738</v>
      </c>
      <c r="AQ176" s="31">
        <f>(AC176*'Propiedades físicas'!$F$5)/1000</f>
        <v>67.162134702117569</v>
      </c>
      <c r="AR176" s="31">
        <f>(AD176*'Propiedades físicas'!$F$8)/1000</f>
        <v>7.1549573349988282</v>
      </c>
      <c r="AS176" s="31">
        <f>(AE176*'Propiedades físicas'!$F$7)/1000</f>
        <v>4.9080667448772948</v>
      </c>
      <c r="AT176" s="31">
        <f t="shared" si="118"/>
        <v>149.66694315356938</v>
      </c>
      <c r="AU176" s="31">
        <f t="shared" si="119"/>
        <v>0.22539367810728925</v>
      </c>
      <c r="AV176" s="31">
        <f t="shared" si="123"/>
        <v>0.13056607150465027</v>
      </c>
      <c r="AW176" s="31">
        <f t="shared" si="123"/>
        <v>0.11469718295664504</v>
      </c>
      <c r="AX176" s="31">
        <f t="shared" si="123"/>
        <v>0.44874394630485798</v>
      </c>
      <c r="AY176" s="31">
        <f t="shared" si="120"/>
        <v>4.7805862699135317E-2</v>
      </c>
      <c r="AZ176" s="31">
        <f t="shared" si="82"/>
        <v>3.279325842742211E-2</v>
      </c>
      <c r="BA176" s="31">
        <f t="shared" si="121"/>
        <v>1</v>
      </c>
      <c r="BB176" s="34">
        <f>AU176*'Propiedades físicas'!$C$4+'Diseño reactor'!AV176*'Propiedades físicas'!$C$5+'Diseño reactor'!AW176*'Propiedades físicas'!$C$8+'Diseño reactor'!AX176*'Propiedades físicas'!$C$9+'Diseño reactor'!AY176*'Propiedades físicas'!$C$7+'Diseño reactor'!AZ176*'Propiedades físicas'!$C$6</f>
        <v>883.61064110509801</v>
      </c>
      <c r="BC176" s="45">
        <f>AU176*'Propiedades físicas'!$L$4+'Diseño reactor'!AV176*'Propiedades físicas'!$L$5+'Diseño reactor'!AW176*'Propiedades físicas'!$L$8+AX176*'Propiedades físicas'!$L$9+'Diseño reactor'!AY176*'Propiedades físicas'!$L$7+'Diseño reactor'!AZ176*'Propiedades físicas'!$L$6</f>
        <v>1.7614539096349016</v>
      </c>
      <c r="BD176" s="29">
        <f t="shared" si="99"/>
        <v>7.6124486929179049</v>
      </c>
      <c r="BE176" s="58">
        <f t="shared" si="100"/>
        <v>48.834272410856101</v>
      </c>
      <c r="BF176" s="30">
        <f>AU176*'Propiedades físicas'!$I$4+'Diseño reactor'!AV176*'Propiedades físicas'!$I$5+'Diseño reactor'!AW176*'Propiedades físicas'!$I$8+'Diseño reactor'!AX176*'Propiedades físicas'!$I$9+'Diseño reactor'!AY176*'Propiedades físicas'!$I$7+'Diseño reactor'!AZ176*'Propiedades físicas'!$I$6</f>
        <v>1.6452251879402368E-2</v>
      </c>
      <c r="BG176" s="24">
        <f>AU176*'Propiedades físicas'!$O$4+'Diseño reactor'!AV176*'Propiedades físicas'!$O$5+'Diseño reactor'!AW176*'Propiedades físicas'!$O$8+'Diseño reactor'!AX176*'Propiedades físicas'!$O$9+'Diseño reactor'!AY176*'Propiedades físicas'!$O$7+'Diseño reactor'!AZ176*'Propiedades físicas'!$O$6</f>
        <v>0.14182583274226976</v>
      </c>
      <c r="BH176" s="54">
        <f t="shared" si="101"/>
        <v>50425.450516972036</v>
      </c>
      <c r="BI176" s="34">
        <f t="shared" si="122"/>
        <v>204.3343080377648</v>
      </c>
      <c r="BJ176" s="27">
        <f t="shared" si="102"/>
        <v>4984.3130508066679</v>
      </c>
      <c r="BK176" s="34">
        <f t="shared" si="103"/>
        <v>543.77257621447598</v>
      </c>
      <c r="BL176" s="27">
        <f t="shared" si="104"/>
        <v>104.78203812955805</v>
      </c>
      <c r="BM176" s="34">
        <f t="shared" si="105"/>
        <v>1.1054421768707483</v>
      </c>
      <c r="BN176" s="45">
        <f t="shared" si="106"/>
        <v>140.80990175252333</v>
      </c>
      <c r="BO176" s="45">
        <f t="shared" si="107"/>
        <v>40.518283669389078</v>
      </c>
      <c r="BP176" s="66">
        <f t="shared" si="108"/>
        <v>6.7505853038649217</v>
      </c>
    </row>
    <row r="177" spans="8:68">
      <c r="H177" s="68">
        <v>172</v>
      </c>
      <c r="I177" s="31">
        <f>('Propiedades físicas'!$C$10*'Diseño reactor'!H177)/1000</f>
        <v>150.54218843516921</v>
      </c>
      <c r="J177" s="31">
        <f t="shared" si="85"/>
        <v>3.0290512230488518</v>
      </c>
      <c r="K177" s="31">
        <f>(I177*1000)/'Propiedades físicas'!$F$10</f>
        <v>983.36660294337969</v>
      </c>
      <c r="L177" s="31">
        <f t="shared" si="86"/>
        <v>140.48094327762567</v>
      </c>
      <c r="M177" s="31">
        <f t="shared" si="87"/>
        <v>842.88565966575402</v>
      </c>
      <c r="N177" s="31">
        <f t="shared" si="88"/>
        <v>0.81674967021875389</v>
      </c>
      <c r="O177" s="32">
        <f t="shared" si="89"/>
        <v>4.9004980213125231</v>
      </c>
      <c r="P177" s="33">
        <f t="shared" si="90"/>
        <v>0.22528394403679766</v>
      </c>
      <c r="Q177" s="31">
        <f t="shared" si="91"/>
        <v>3.5705326010891039</v>
      </c>
      <c r="R177" s="31">
        <f t="shared" si="92"/>
        <v>0.16314390616303689</v>
      </c>
      <c r="S177" s="31">
        <f t="shared" si="93"/>
        <v>1.3299654202234197</v>
      </c>
      <c r="T177" s="31">
        <f t="shared" si="94"/>
        <v>0.11814394599637498</v>
      </c>
      <c r="U177" s="31">
        <f t="shared" si="95"/>
        <v>0.31017787402254426</v>
      </c>
      <c r="V177" s="47">
        <f t="shared" si="109"/>
        <v>2.2309672127915884E-4</v>
      </c>
      <c r="W177" s="31">
        <f t="shared" si="96"/>
        <v>0.7241701438624899</v>
      </c>
      <c r="X177" s="34">
        <f>(S177*H177*'Propiedades físicas'!$F$5*60*24*365)/(1000000)</f>
        <v>35405.049755039756</v>
      </c>
      <c r="Y177" s="34">
        <f>(U177*H177*'Propiedades físicas'!$F$7*60*24*365)/(1000000)</f>
        <v>2582.3023555510836</v>
      </c>
      <c r="Z177" s="31">
        <f t="shared" si="110"/>
        <v>38.748838374329196</v>
      </c>
      <c r="AA177" s="31">
        <f t="shared" si="125"/>
        <v>614.13160738732586</v>
      </c>
      <c r="AB177" s="31">
        <f t="shared" si="126"/>
        <v>28.060751860042345</v>
      </c>
      <c r="AC177" s="31">
        <f t="shared" si="127"/>
        <v>228.75405227842819</v>
      </c>
      <c r="AD177" s="31">
        <f t="shared" si="124"/>
        <v>20.320758711376499</v>
      </c>
      <c r="AE177" s="31">
        <f t="shared" si="83"/>
        <v>53.350594331877616</v>
      </c>
      <c r="AF177" s="31">
        <f t="shared" si="114"/>
        <v>983.36660294337969</v>
      </c>
      <c r="AG177" s="31">
        <f t="shared" si="115"/>
        <v>3.9404265162501437E-2</v>
      </c>
      <c r="AH177" s="31">
        <f t="shared" si="116"/>
        <v>0.62451948800084112</v>
      </c>
      <c r="AI177" s="31">
        <f t="shared" si="116"/>
        <v>2.8535392371524363E-2</v>
      </c>
      <c r="AJ177" s="31">
        <f t="shared" si="116"/>
        <v>0.23262336914201609</v>
      </c>
      <c r="AK177" s="31">
        <f t="shared" si="98"/>
        <v>2.0664479198859397E-2</v>
      </c>
      <c r="AL177" s="31">
        <f t="shared" si="84"/>
        <v>5.4253006124257645E-2</v>
      </c>
      <c r="AM177" s="31">
        <f t="shared" si="117"/>
        <v>1</v>
      </c>
      <c r="AN177" s="31">
        <f>(Z177*'Propiedades físicas'!$F$4)/1000</f>
        <v>34.074953489617613</v>
      </c>
      <c r="AO177" s="31">
        <f>(AA177*'Propiedades físicas'!$F$6)/1000</f>
        <v>19.676776700689921</v>
      </c>
      <c r="AP177" s="31">
        <f>(AB177*'Propiedades físicas'!$F$9)/1000</f>
        <v>17.312080860053122</v>
      </c>
      <c r="AQ177" s="31">
        <f>(AC177*'Propiedades físicas'!$F$5)/1000</f>
        <v>67.361205774428754</v>
      </c>
      <c r="AR177" s="31">
        <f>(AD177*'Propiedades físicas'!$F$8)/1000</f>
        <v>7.2041153783571934</v>
      </c>
      <c r="AS177" s="31">
        <f>(AE177*'Propiedades físicas'!$F$7)/1000</f>
        <v>4.9130562320226101</v>
      </c>
      <c r="AT177" s="31">
        <f t="shared" si="118"/>
        <v>150.54218843516918</v>
      </c>
      <c r="AU177" s="31">
        <f t="shared" si="119"/>
        <v>0.22634820075232234</v>
      </c>
      <c r="AV177" s="31">
        <f t="shared" si="123"/>
        <v>0.13070606256772799</v>
      </c>
      <c r="AW177" s="31">
        <f t="shared" si="123"/>
        <v>0.11499820110233451</v>
      </c>
      <c r="AX177" s="31">
        <f t="shared" si="123"/>
        <v>0.44745733056376935</v>
      </c>
      <c r="AY177" s="31">
        <f t="shared" si="120"/>
        <v>4.7854461617977857E-2</v>
      </c>
      <c r="AZ177" s="31">
        <f t="shared" si="82"/>
        <v>3.2635743395868146E-2</v>
      </c>
      <c r="BA177" s="31">
        <f t="shared" si="121"/>
        <v>1.0000000000000002</v>
      </c>
      <c r="BB177" s="34">
        <f>AU177*'Propiedades físicas'!$C$4+'Diseño reactor'!AV177*'Propiedades físicas'!$C$5+'Diseño reactor'!AW177*'Propiedades físicas'!$C$8+'Diseño reactor'!AX177*'Propiedades físicas'!$C$9+'Diseño reactor'!AY177*'Propiedades físicas'!$C$7+'Diseño reactor'!AZ177*'Propiedades físicas'!$C$6</f>
        <v>883.57310970727519</v>
      </c>
      <c r="BC177" s="45">
        <f>AU177*'Propiedades físicas'!$L$4+'Diseño reactor'!AV177*'Propiedades físicas'!$L$5+'Diseño reactor'!AW177*'Propiedades físicas'!$L$8+AX177*'Propiedades físicas'!$L$9+'Diseño reactor'!AY177*'Propiedades físicas'!$L$7+'Diseño reactor'!AZ177*'Propiedades físicas'!$L$6</f>
        <v>1.762201816044505</v>
      </c>
      <c r="BD177" s="29">
        <f t="shared" si="99"/>
        <v>7.59733793298515</v>
      </c>
      <c r="BE177" s="58">
        <f t="shared" si="100"/>
        <v>48.809671707630713</v>
      </c>
      <c r="BF177" s="30">
        <f>AU177*'Propiedades físicas'!$I$4+'Diseño reactor'!AV177*'Propiedades físicas'!$I$5+'Diseño reactor'!AW177*'Propiedades físicas'!$I$8+'Diseño reactor'!AX177*'Propiedades físicas'!$I$9+'Diseño reactor'!AY177*'Propiedades físicas'!$I$7+'Diseño reactor'!AZ177*'Propiedades físicas'!$I$6</f>
        <v>1.6467528851379237E-2</v>
      </c>
      <c r="BG177" s="24">
        <f>AU177*'Propiedades físicas'!$O$4+'Diseño reactor'!AV177*'Propiedades físicas'!$O$5+'Diseño reactor'!AW177*'Propiedades físicas'!$O$8+'Diseño reactor'!AX177*'Propiedades físicas'!$O$9+'Diseño reactor'!AY177*'Propiedades físicas'!$O$7+'Diseño reactor'!AZ177*'Propiedades físicas'!$O$6</f>
        <v>0.14183791817292596</v>
      </c>
      <c r="BH177" s="54">
        <f t="shared" si="101"/>
        <v>50376.530851238364</v>
      </c>
      <c r="BI177" s="34">
        <f t="shared" si="122"/>
        <v>204.5934516064051</v>
      </c>
      <c r="BJ177" s="27">
        <f t="shared" si="102"/>
        <v>4983.1937183650061</v>
      </c>
      <c r="BK177" s="34">
        <f t="shared" si="103"/>
        <v>543.6967868194572</v>
      </c>
      <c r="BL177" s="27">
        <f t="shared" si="104"/>
        <v>104.7792236610683</v>
      </c>
      <c r="BM177" s="34">
        <f t="shared" si="105"/>
        <v>1.1054421768707483</v>
      </c>
      <c r="BN177" s="45">
        <f t="shared" si="106"/>
        <v>141.5167382222661</v>
      </c>
      <c r="BO177" s="45">
        <f t="shared" si="107"/>
        <v>40.661000206912469</v>
      </c>
      <c r="BP177" s="66">
        <f t="shared" si="108"/>
        <v>6.7502985724803164</v>
      </c>
    </row>
    <row r="178" spans="8:68">
      <c r="H178" s="68">
        <v>173</v>
      </c>
      <c r="I178" s="31">
        <f>('Propiedades físicas'!$C$10*'Diseño reactor'!H178)/1000</f>
        <v>151.41743371676901</v>
      </c>
      <c r="J178" s="31">
        <f t="shared" si="85"/>
        <v>3.0115422564416332</v>
      </c>
      <c r="K178" s="31">
        <f>(I178*1000)/'Propiedades físicas'!$F$10</f>
        <v>989.08385063491085</v>
      </c>
      <c r="L178" s="31">
        <f t="shared" si="86"/>
        <v>141.29769294784441</v>
      </c>
      <c r="M178" s="31">
        <f t="shared" si="87"/>
        <v>847.78615768706641</v>
      </c>
      <c r="N178" s="31">
        <f t="shared" si="88"/>
        <v>0.81674967021875378</v>
      </c>
      <c r="O178" s="32">
        <f t="shared" si="89"/>
        <v>4.9004980213125222</v>
      </c>
      <c r="P178" s="33">
        <f t="shared" si="90"/>
        <v>0.22623093646341533</v>
      </c>
      <c r="Q178" s="31">
        <f t="shared" si="91"/>
        <v>3.5743375507580057</v>
      </c>
      <c r="R178" s="31">
        <f t="shared" si="92"/>
        <v>0.16356738301575252</v>
      </c>
      <c r="S178" s="31">
        <f t="shared" si="93"/>
        <v>1.3261604705545167</v>
      </c>
      <c r="T178" s="31">
        <f t="shared" si="94"/>
        <v>0.11826096467999384</v>
      </c>
      <c r="U178" s="31">
        <f t="shared" si="95"/>
        <v>0.30869038605959215</v>
      </c>
      <c r="V178" s="47">
        <f t="shared" si="109"/>
        <v>2.2403451960454723E-4</v>
      </c>
      <c r="W178" s="31">
        <f t="shared" si="96"/>
        <v>0.72301067914380313</v>
      </c>
      <c r="X178" s="34">
        <f>(S178*H178*'Propiedades físicas'!$F$5*60*24*365)/(1000000)</f>
        <v>35509.012482009144</v>
      </c>
      <c r="Y178" s="34">
        <f>(U178*H178*'Propiedades físicas'!$F$7*60*24*365)/(1000000)</f>
        <v>2584.8600627598948</v>
      </c>
      <c r="Z178" s="31">
        <f t="shared" si="110"/>
        <v>39.137952008170849</v>
      </c>
      <c r="AA178" s="31">
        <f t="shared" si="125"/>
        <v>618.36039628113497</v>
      </c>
      <c r="AB178" s="31">
        <f t="shared" si="126"/>
        <v>28.297157261725186</v>
      </c>
      <c r="AC178" s="31">
        <f t="shared" si="127"/>
        <v>229.42576140593138</v>
      </c>
      <c r="AD178" s="31">
        <f t="shared" si="124"/>
        <v>20.459146889638934</v>
      </c>
      <c r="AE178" s="31">
        <f t="shared" si="83"/>
        <v>53.403436788309442</v>
      </c>
      <c r="AF178" s="31">
        <f t="shared" si="114"/>
        <v>989.08385063491085</v>
      </c>
      <c r="AG178" s="31">
        <f t="shared" si="115"/>
        <v>3.9569902979456686E-2</v>
      </c>
      <c r="AH178" s="31">
        <f t="shared" si="116"/>
        <v>0.62518500922262377</v>
      </c>
      <c r="AI178" s="31">
        <f t="shared" si="116"/>
        <v>2.8609462426831385E-2</v>
      </c>
      <c r="AJ178" s="31">
        <f t="shared" si="116"/>
        <v>0.23195784792023327</v>
      </c>
      <c r="AK178" s="31">
        <f t="shared" si="98"/>
        <v>2.0684946859162483E-2</v>
      </c>
      <c r="AL178" s="31">
        <f t="shared" si="84"/>
        <v>5.3992830591692312E-2</v>
      </c>
      <c r="AM178" s="31">
        <f t="shared" si="117"/>
        <v>0.99999999999999989</v>
      </c>
      <c r="AN178" s="31">
        <f>(Z178*'Propiedades físicas'!$F$4)/1000</f>
        <v>34.417132236945285</v>
      </c>
      <c r="AO178" s="31">
        <f>(AA178*'Propiedades físicas'!$F$6)/1000</f>
        <v>19.812267096847567</v>
      </c>
      <c r="AP178" s="31">
        <f>(AB178*'Propiedades físicas'!$F$9)/1000</f>
        <v>17.457931172621354</v>
      </c>
      <c r="AQ178" s="31">
        <f>(AC178*'Propiedades físicas'!$F$5)/1000</f>
        <v>67.559003961204624</v>
      </c>
      <c r="AR178" s="31">
        <f>(AD178*'Propiedades físicas'!$F$8)/1000</f>
        <v>7.2531767553147919</v>
      </c>
      <c r="AS178" s="31">
        <f>(AE178*'Propiedades físicas'!$F$7)/1000</f>
        <v>4.917922493835416</v>
      </c>
      <c r="AT178" s="31">
        <f t="shared" si="118"/>
        <v>151.41743371676907</v>
      </c>
      <c r="AU178" s="31">
        <f t="shared" si="119"/>
        <v>0.22729966683574615</v>
      </c>
      <c r="AV178" s="31">
        <f t="shared" si="123"/>
        <v>0.13084534990803645</v>
      </c>
      <c r="AW178" s="31">
        <f t="shared" si="123"/>
        <v>0.11529670490438339</v>
      </c>
      <c r="AX178" s="31">
        <f t="shared" si="123"/>
        <v>0.44617718252691962</v>
      </c>
      <c r="AY178" s="31">
        <f t="shared" si="120"/>
        <v>4.7901860289628742E-2</v>
      </c>
      <c r="AZ178" s="31">
        <f t="shared" si="82"/>
        <v>3.2479235535285457E-2</v>
      </c>
      <c r="BA178" s="31">
        <f t="shared" si="121"/>
        <v>0.99999999999999978</v>
      </c>
      <c r="BB178" s="34">
        <f>AU178*'Propiedades físicas'!$C$4+'Diseño reactor'!AV178*'Propiedades físicas'!$C$5+'Diseño reactor'!AW178*'Propiedades físicas'!$C$8+'Diseño reactor'!AX178*'Propiedades físicas'!$C$9+'Diseño reactor'!AY178*'Propiedades físicas'!$C$7+'Diseño reactor'!AZ178*'Propiedades físicas'!$C$6</f>
        <v>883.53580765176491</v>
      </c>
      <c r="BC178" s="45">
        <f>AU178*'Propiedades físicas'!$L$4+'Diseño reactor'!AV178*'Propiedades físicas'!$L$5+'Diseño reactor'!AW178*'Propiedades físicas'!$L$8+AX178*'Propiedades físicas'!$L$9+'Diseño reactor'!AY178*'Propiedades físicas'!$L$7+'Diseño reactor'!AZ178*'Propiedades físicas'!$L$6</f>
        <v>1.7629474427392198</v>
      </c>
      <c r="BD178" s="29">
        <f t="shared" si="99"/>
        <v>7.5822858837457998</v>
      </c>
      <c r="BE178" s="58">
        <f t="shared" si="100"/>
        <v>48.78524191061689</v>
      </c>
      <c r="BF178" s="30">
        <f>AU178*'Propiedades físicas'!$I$4+'Diseño reactor'!AV178*'Propiedades físicas'!$I$5+'Diseño reactor'!AW178*'Propiedades físicas'!$I$8+'Diseño reactor'!AX178*'Propiedades físicas'!$I$9+'Diseño reactor'!AY178*'Propiedades físicas'!$I$7+'Diseño reactor'!AZ178*'Propiedades físicas'!$I$6</f>
        <v>1.6482716591810873E-2</v>
      </c>
      <c r="BG178" s="24">
        <f>AU178*'Propiedades físicas'!$O$4+'Diseño reactor'!AV178*'Propiedades físicas'!$O$5+'Diseño reactor'!AW178*'Propiedades físicas'!$O$8+'Diseño reactor'!AX178*'Propiedades físicas'!$O$9+'Diseño reactor'!AY178*'Propiedades físicas'!$O$7+'Diseño reactor'!AZ178*'Propiedades físicas'!$O$6</f>
        <v>0.14185005083292121</v>
      </c>
      <c r="BH178" s="54">
        <f t="shared" si="101"/>
        <v>50327.987387215951</v>
      </c>
      <c r="BI178" s="34">
        <f t="shared" si="122"/>
        <v>204.85127001579005</v>
      </c>
      <c r="BJ178" s="27">
        <f t="shared" si="102"/>
        <v>4982.082925565308</v>
      </c>
      <c r="BK178" s="34">
        <f t="shared" si="103"/>
        <v>543.62208941943675</v>
      </c>
      <c r="BL178" s="27">
        <f t="shared" si="104"/>
        <v>104.7764491243525</v>
      </c>
      <c r="BM178" s="34">
        <f t="shared" si="105"/>
        <v>1.1054421768707483</v>
      </c>
      <c r="BN178" s="45">
        <f t="shared" si="106"/>
        <v>142.22531009967949</v>
      </c>
      <c r="BO178" s="45">
        <f t="shared" si="107"/>
        <v>40.803260573110251</v>
      </c>
      <c r="BP178" s="66">
        <f t="shared" si="108"/>
        <v>6.7500135932190695</v>
      </c>
    </row>
    <row r="179" spans="8:68">
      <c r="H179" s="68">
        <v>174</v>
      </c>
      <c r="I179" s="31">
        <f>('Propiedades físicas'!$C$10*'Diseño reactor'!H179)/1000</f>
        <v>152.29267899836884</v>
      </c>
      <c r="J179" s="31">
        <f t="shared" si="85"/>
        <v>2.9942345423241523</v>
      </c>
      <c r="K179" s="31">
        <f>(I179*1000)/'Propiedades físicas'!$F$10</f>
        <v>994.80109832644223</v>
      </c>
      <c r="L179" s="31">
        <f t="shared" si="86"/>
        <v>142.11444261806318</v>
      </c>
      <c r="M179" s="31">
        <f t="shared" si="87"/>
        <v>852.68665570837902</v>
      </c>
      <c r="N179" s="31">
        <f t="shared" si="88"/>
        <v>0.81674967021875389</v>
      </c>
      <c r="O179" s="32">
        <f t="shared" si="89"/>
        <v>4.9004980213125231</v>
      </c>
      <c r="P179" s="33">
        <f t="shared" si="90"/>
        <v>0.22717490128907886</v>
      </c>
      <c r="Q179" s="31">
        <f t="shared" si="91"/>
        <v>3.5781234098453205</v>
      </c>
      <c r="R179" s="31">
        <f t="shared" si="92"/>
        <v>0.16398732049473314</v>
      </c>
      <c r="S179" s="31">
        <f t="shared" si="93"/>
        <v>1.322374611467203</v>
      </c>
      <c r="T179" s="31">
        <f t="shared" si="94"/>
        <v>0.11837505433235605</v>
      </c>
      <c r="U179" s="31">
        <f t="shared" si="95"/>
        <v>0.30721239410258588</v>
      </c>
      <c r="V179" s="47">
        <f t="shared" si="109"/>
        <v>2.2496931972316547E-4</v>
      </c>
      <c r="W179" s="31">
        <f t="shared" si="96"/>
        <v>0.72185492131483386</v>
      </c>
      <c r="X179" s="34">
        <f>(S179*H179*'Propiedades físicas'!$F$5*60*24*365)/(1000000)</f>
        <v>35612.311519121518</v>
      </c>
      <c r="Y179" s="34">
        <f>(U179*H179*'Propiedades físicas'!$F$7*60*24*365)/(1000000)</f>
        <v>2587.3537493855983</v>
      </c>
      <c r="Z179" s="31">
        <f t="shared" si="110"/>
        <v>39.52843282429972</v>
      </c>
      <c r="AA179" s="31">
        <f t="shared" si="125"/>
        <v>622.59347331308572</v>
      </c>
      <c r="AB179" s="31">
        <f t="shared" si="126"/>
        <v>28.533793766083566</v>
      </c>
      <c r="AC179" s="31">
        <f t="shared" si="127"/>
        <v>230.09318239529333</v>
      </c>
      <c r="AD179" s="31">
        <f t="shared" si="124"/>
        <v>20.597259453829952</v>
      </c>
      <c r="AE179" s="31">
        <f t="shared" si="83"/>
        <v>53.454956573849941</v>
      </c>
      <c r="AF179" s="31">
        <f t="shared" si="114"/>
        <v>994.80109832644212</v>
      </c>
      <c r="AG179" s="31">
        <f t="shared" si="115"/>
        <v>3.9735011240738034E-2</v>
      </c>
      <c r="AH179" s="31">
        <f t="shared" si="116"/>
        <v>0.62584719132344868</v>
      </c>
      <c r="AI179" s="31">
        <f t="shared" si="116"/>
        <v>2.8682913412626989E-2</v>
      </c>
      <c r="AJ179" s="31">
        <f t="shared" si="116"/>
        <v>0.23129566581940852</v>
      </c>
      <c r="AK179" s="31">
        <f t="shared" si="98"/>
        <v>2.070490220455205E-2</v>
      </c>
      <c r="AL179" s="31">
        <f t="shared" si="84"/>
        <v>5.3734315999225804E-2</v>
      </c>
      <c r="AM179" s="31">
        <f t="shared" si="117"/>
        <v>1</v>
      </c>
      <c r="AN179" s="31">
        <f>(Z179*'Propiedades físicas'!$F$4)/1000</f>
        <v>34.760513257032692</v>
      </c>
      <c r="AO179" s="31">
        <f>(AA179*'Propiedades físicas'!$F$6)/1000</f>
        <v>19.947894884951268</v>
      </c>
      <c r="AP179" s="31">
        <f>(AB179*'Propiedades físicas'!$F$9)/1000</f>
        <v>17.603924063985254</v>
      </c>
      <c r="AQ179" s="31">
        <f>(AC179*'Propiedades físicas'!$F$5)/1000</f>
        <v>67.755539419942025</v>
      </c>
      <c r="AR179" s="31">
        <f>(AD179*'Propiedades físicas'!$F$8)/1000</f>
        <v>7.3021404215717922</v>
      </c>
      <c r="AS179" s="31">
        <f>(AE179*'Propiedades físicas'!$F$7)/1000</f>
        <v>4.9226669508858416</v>
      </c>
      <c r="AT179" s="31">
        <f t="shared" si="118"/>
        <v>152.2926789983689</v>
      </c>
      <c r="AU179" s="31">
        <f t="shared" si="119"/>
        <v>0.22824809101562255</v>
      </c>
      <c r="AV179" s="31">
        <f t="shared" si="123"/>
        <v>0.13098393840169373</v>
      </c>
      <c r="AW179" s="31">
        <f t="shared" si="123"/>
        <v>0.1155927138439386</v>
      </c>
      <c r="AX179" s="31">
        <f t="shared" si="123"/>
        <v>0.44490345737937742</v>
      </c>
      <c r="AY179" s="31">
        <f t="shared" si="120"/>
        <v>4.7948072550815131E-2</v>
      </c>
      <c r="AZ179" s="31">
        <f t="shared" si="82"/>
        <v>3.2323726808552396E-2</v>
      </c>
      <c r="BA179" s="31">
        <f t="shared" si="121"/>
        <v>0.99999999999999978</v>
      </c>
      <c r="BB179" s="34">
        <f>AU179*'Propiedades físicas'!$C$4+'Diseño reactor'!AV179*'Propiedades físicas'!$C$5+'Diseño reactor'!AW179*'Propiedades físicas'!$C$8+'Diseño reactor'!AX179*'Propiedades físicas'!$C$9+'Diseño reactor'!AY179*'Propiedades físicas'!$C$7+'Diseño reactor'!AZ179*'Propiedades físicas'!$C$6</f>
        <v>883.49873316283322</v>
      </c>
      <c r="BC179" s="45">
        <f>AU179*'Propiedades físicas'!$L$4+'Diseño reactor'!AV179*'Propiedades físicas'!$L$5+'Diseño reactor'!AW179*'Propiedades físicas'!$L$8+AX179*'Propiedades físicas'!$L$9+'Diseño reactor'!AY179*'Propiedades físicas'!$L$7+'Diseño reactor'!AZ179*'Propiedades físicas'!$L$6</f>
        <v>1.7636907990542876</v>
      </c>
      <c r="BD179" s="29">
        <f t="shared" si="99"/>
        <v>7.567292214055156</v>
      </c>
      <c r="BE179" s="58">
        <f t="shared" si="100"/>
        <v>48.760980740772673</v>
      </c>
      <c r="BF179" s="30">
        <f>AU179*'Propiedades físicas'!$I$4+'Diseño reactor'!AV179*'Propiedades físicas'!$I$5+'Diseño reactor'!AW179*'Propiedades físicas'!$I$8+'Diseño reactor'!AX179*'Propiedades físicas'!$I$9+'Diseño reactor'!AY179*'Propiedades físicas'!$I$7+'Diseño reactor'!AZ179*'Propiedades físicas'!$I$6</f>
        <v>1.6497815767539444E-2</v>
      </c>
      <c r="BG179" s="24">
        <f>AU179*'Propiedades físicas'!$O$4+'Diseño reactor'!AV179*'Propiedades físicas'!$O$5+'Diseño reactor'!AW179*'Propiedades físicas'!$O$8+'Diseño reactor'!AX179*'Propiedades físicas'!$O$9+'Diseño reactor'!AY179*'Propiedades físicas'!$O$7+'Diseño reactor'!AZ179*'Propiedades físicas'!$O$6</f>
        <v>0.14186222990904179</v>
      </c>
      <c r="BH179" s="54">
        <f t="shared" si="101"/>
        <v>50279.816164883123</v>
      </c>
      <c r="BI179" s="34">
        <f t="shared" si="122"/>
        <v>205.10777176108328</v>
      </c>
      <c r="BJ179" s="27">
        <f t="shared" si="102"/>
        <v>4980.980587083709</v>
      </c>
      <c r="BK179" s="34">
        <f t="shared" si="103"/>
        <v>543.54847170564858</v>
      </c>
      <c r="BL179" s="27">
        <f t="shared" si="104"/>
        <v>104.77371408885541</v>
      </c>
      <c r="BM179" s="34">
        <f t="shared" si="105"/>
        <v>1.1054421768707483</v>
      </c>
      <c r="BN179" s="45">
        <f t="shared" si="106"/>
        <v>142.93560899703508</v>
      </c>
      <c r="BO179" s="45">
        <f t="shared" si="107"/>
        <v>40.945066950436129</v>
      </c>
      <c r="BP179" s="66">
        <f t="shared" si="108"/>
        <v>6.7497303525149768</v>
      </c>
    </row>
    <row r="180" spans="8:68">
      <c r="H180" s="68">
        <v>175</v>
      </c>
      <c r="I180" s="31">
        <f>('Propiedades físicas'!$C$10*'Diseño reactor'!H180)/1000</f>
        <v>153.16792427996867</v>
      </c>
      <c r="J180" s="31">
        <f t="shared" si="85"/>
        <v>2.9771246306537287</v>
      </c>
      <c r="K180" s="31">
        <f>(I180*1000)/'Propiedades físicas'!$F$10</f>
        <v>1000.5183460179735</v>
      </c>
      <c r="L180" s="31">
        <f t="shared" si="86"/>
        <v>142.93119228828192</v>
      </c>
      <c r="M180" s="31">
        <f t="shared" si="87"/>
        <v>857.58715372969152</v>
      </c>
      <c r="N180" s="31">
        <f t="shared" si="88"/>
        <v>0.81674967021875378</v>
      </c>
      <c r="O180" s="32">
        <f t="shared" si="89"/>
        <v>4.9004980213125231</v>
      </c>
      <c r="P180" s="33">
        <f t="shared" si="90"/>
        <v>0.22811585300979337</v>
      </c>
      <c r="Q180" s="31">
        <f t="shared" si="91"/>
        <v>3.5818903103931299</v>
      </c>
      <c r="R180" s="31">
        <f t="shared" si="92"/>
        <v>0.16440374599363947</v>
      </c>
      <c r="S180" s="31">
        <f t="shared" si="93"/>
        <v>1.3186077109193926</v>
      </c>
      <c r="T180" s="31">
        <f t="shared" si="94"/>
        <v>0.11848624872020948</v>
      </c>
      <c r="U180" s="31">
        <f t="shared" si="95"/>
        <v>0.30574382249511139</v>
      </c>
      <c r="V180" s="47">
        <f t="shared" si="109"/>
        <v>2.2590113599028084E-4</v>
      </c>
      <c r="W180" s="31">
        <f t="shared" si="96"/>
        <v>0.72070285262717504</v>
      </c>
      <c r="X180" s="34">
        <f>(S180*H180*'Propiedades físicas'!$F$5*60*24*365)/(1000000)</f>
        <v>35714.952154115206</v>
      </c>
      <c r="Y180" s="34">
        <f>(U180*H180*'Propiedades físicas'!$F$7*60*24*365)/(1000000)</f>
        <v>2589.7841534766112</v>
      </c>
      <c r="Z180" s="31">
        <f t="shared" si="110"/>
        <v>39.92027427671384</v>
      </c>
      <c r="AA180" s="31">
        <f t="shared" si="125"/>
        <v>626.83080431879773</v>
      </c>
      <c r="AB180" s="31">
        <f t="shared" si="126"/>
        <v>28.770655548886907</v>
      </c>
      <c r="AC180" s="31">
        <f t="shared" si="127"/>
        <v>230.7563494108937</v>
      </c>
      <c r="AD180" s="31">
        <f t="shared" si="124"/>
        <v>20.735093526036657</v>
      </c>
      <c r="AE180" s="31">
        <f t="shared" si="83"/>
        <v>53.505168936644495</v>
      </c>
      <c r="AF180" s="31">
        <f t="shared" si="114"/>
        <v>1000.5183460179733</v>
      </c>
      <c r="AG180" s="31">
        <f t="shared" si="115"/>
        <v>3.9899592481832127E-2</v>
      </c>
      <c r="AH180" s="31">
        <f t="shared" si="116"/>
        <v>0.62650605739870902</v>
      </c>
      <c r="AI180" s="31">
        <f t="shared" si="116"/>
        <v>2.8755750120318207E-2</v>
      </c>
      <c r="AJ180" s="31">
        <f t="shared" si="116"/>
        <v>0.23063679974414822</v>
      </c>
      <c r="AK180" s="31">
        <f t="shared" si="98"/>
        <v>2.0724351141147564E-2</v>
      </c>
      <c r="AL180" s="31">
        <f t="shared" si="84"/>
        <v>5.3477449113844965E-2</v>
      </c>
      <c r="AM180" s="31">
        <f t="shared" si="117"/>
        <v>1</v>
      </c>
      <c r="AN180" s="31">
        <f>(Z180*'Propiedades físicas'!$F$4)/1000</f>
        <v>35.105090793456618</v>
      </c>
      <c r="AO180" s="31">
        <f>(AA180*'Propiedades físicas'!$F$6)/1000</f>
        <v>20.08365897037428</v>
      </c>
      <c r="AP180" s="31">
        <f>(AB180*'Propiedades físicas'!$F$9)/1000</f>
        <v>17.750055940885776</v>
      </c>
      <c r="AQ180" s="31">
        <f>(AC180*'Propiedades físicas'!$F$5)/1000</f>
        <v>67.95082221102588</v>
      </c>
      <c r="AR180" s="31">
        <f>(AD180*'Propiedades físicas'!$F$8)/1000</f>
        <v>7.3510053568505125</v>
      </c>
      <c r="AS180" s="31">
        <f>(AE180*'Propiedades físicas'!$F$7)/1000</f>
        <v>4.927291007375592</v>
      </c>
      <c r="AT180" s="31">
        <f t="shared" si="118"/>
        <v>153.16792427996867</v>
      </c>
      <c r="AU180" s="31">
        <f t="shared" si="119"/>
        <v>0.2291934878564367</v>
      </c>
      <c r="AV180" s="31">
        <f t="shared" si="123"/>
        <v>0.13112183288234863</v>
      </c>
      <c r="AW180" s="31">
        <f t="shared" si="123"/>
        <v>0.1158862472304662</v>
      </c>
      <c r="AX180" s="31">
        <f t="shared" si="123"/>
        <v>0.44363611069652981</v>
      </c>
      <c r="AY180" s="31">
        <f t="shared" si="120"/>
        <v>4.7993112078831494E-2</v>
      </c>
      <c r="AZ180" s="31">
        <f t="shared" si="82"/>
        <v>3.2169209255387056E-2</v>
      </c>
      <c r="BA180" s="31">
        <f t="shared" si="121"/>
        <v>0.99999999999999989</v>
      </c>
      <c r="BB180" s="34">
        <f>AU180*'Propiedades físicas'!$C$4+'Diseño reactor'!AV180*'Propiedades físicas'!$C$5+'Diseño reactor'!AW180*'Propiedades físicas'!$C$8+'Diseño reactor'!AX180*'Propiedades físicas'!$C$9+'Diseño reactor'!AY180*'Propiedades físicas'!$C$7+'Diseño reactor'!AZ180*'Propiedades físicas'!$C$6</f>
        <v>883.46188448136411</v>
      </c>
      <c r="BC180" s="45">
        <f>AU180*'Propiedades físicas'!$L$4+'Diseño reactor'!AV180*'Propiedades físicas'!$L$5+'Diseño reactor'!AW180*'Propiedades físicas'!$L$8+AX180*'Propiedades físicas'!$L$9+'Diseño reactor'!AY180*'Propiedades físicas'!$L$7+'Diseño reactor'!AZ180*'Propiedades físicas'!$L$6</f>
        <v>1.7644318942821871</v>
      </c>
      <c r="BD180" s="29">
        <f t="shared" si="99"/>
        <v>7.5523565951549498</v>
      </c>
      <c r="BE180" s="58">
        <f t="shared" si="100"/>
        <v>48.736885966056654</v>
      </c>
      <c r="BF180" s="30">
        <f>AU180*'Propiedades físicas'!$I$4+'Diseño reactor'!AV180*'Propiedades físicas'!$I$5+'Diseño reactor'!AW180*'Propiedades físicas'!$I$8+'Diseño reactor'!AX180*'Propiedades físicas'!$I$9+'Diseño reactor'!AY180*'Propiedades físicas'!$I$7+'Diseño reactor'!AZ180*'Propiedades físicas'!$I$6</f>
        <v>1.6512827039335029E-2</v>
      </c>
      <c r="BG180" s="24">
        <f>AU180*'Propiedades físicas'!$O$4+'Diseño reactor'!AV180*'Propiedades físicas'!$O$5+'Diseño reactor'!AW180*'Propiedades físicas'!$O$8+'Diseño reactor'!AX180*'Propiedades físicas'!$O$9+'Diseño reactor'!AY180*'Propiedades físicas'!$O$7+'Diseño reactor'!AZ180*'Propiedades físicas'!$O$6</f>
        <v>0.14187445459812015</v>
      </c>
      <c r="BH180" s="54">
        <f t="shared" si="101"/>
        <v>50232.013277951395</v>
      </c>
      <c r="BI180" s="34">
        <f t="shared" si="122"/>
        <v>205.36296527446936</v>
      </c>
      <c r="BJ180" s="27">
        <f t="shared" si="102"/>
        <v>4979.88661868078</v>
      </c>
      <c r="BK180" s="34">
        <f t="shared" si="103"/>
        <v>543.47592152754805</v>
      </c>
      <c r="BL180" s="27">
        <f t="shared" si="104"/>
        <v>104.77101812913077</v>
      </c>
      <c r="BM180" s="34">
        <f t="shared" si="105"/>
        <v>1.1054421768707483</v>
      </c>
      <c r="BN180" s="45">
        <f t="shared" si="106"/>
        <v>143.64762657749151</v>
      </c>
      <c r="BO180" s="45">
        <f t="shared" si="107"/>
        <v>41.086421507451476</v>
      </c>
      <c r="BP180" s="66">
        <f t="shared" si="108"/>
        <v>6.7494488369287895</v>
      </c>
    </row>
    <row r="181" spans="8:68">
      <c r="H181" s="68">
        <v>176</v>
      </c>
      <c r="I181" s="31">
        <f>('Propiedades físicas'!$C$10*'Diseño reactor'!H181)/1000</f>
        <v>154.04316956156848</v>
      </c>
      <c r="J181" s="31">
        <f t="shared" si="85"/>
        <v>2.9602091497977416</v>
      </c>
      <c r="K181" s="31">
        <f>(I181*1000)/'Propiedades físicas'!$F$10</f>
        <v>1006.2355937095047</v>
      </c>
      <c r="L181" s="31">
        <f t="shared" si="86"/>
        <v>143.74794195850066</v>
      </c>
      <c r="M181" s="31">
        <f t="shared" si="87"/>
        <v>862.48765175100391</v>
      </c>
      <c r="N181" s="31">
        <f t="shared" si="88"/>
        <v>0.81674967021875378</v>
      </c>
      <c r="O181" s="32">
        <f t="shared" si="89"/>
        <v>4.9004980213125222</v>
      </c>
      <c r="P181" s="33">
        <f t="shared" si="90"/>
        <v>0.2290538060291703</v>
      </c>
      <c r="Q181" s="31">
        <f t="shared" si="91"/>
        <v>3.5856383832954788</v>
      </c>
      <c r="R181" s="31">
        <f t="shared" si="92"/>
        <v>0.16481668666504903</v>
      </c>
      <c r="S181" s="31">
        <f t="shared" si="93"/>
        <v>1.3148596380170443</v>
      </c>
      <c r="T181" s="31">
        <f t="shared" si="94"/>
        <v>0.11859458122160831</v>
      </c>
      <c r="U181" s="31">
        <f t="shared" si="95"/>
        <v>0.3042845963029262</v>
      </c>
      <c r="V181" s="47">
        <f t="shared" si="109"/>
        <v>2.268299826696638E-4</v>
      </c>
      <c r="W181" s="31">
        <f t="shared" si="96"/>
        <v>0.71955445544554453</v>
      </c>
      <c r="X181" s="34">
        <f>(S181*H181*'Propiedades físicas'!$F$5*60*24*365)/(1000000)</f>
        <v>35816.939624254912</v>
      </c>
      <c r="Y181" s="34">
        <f>(U181*H181*'Propiedades físicas'!$F$7*60*24*365)/(1000000)</f>
        <v>2592.1520045855755</v>
      </c>
      <c r="Z181" s="31">
        <f t="shared" si="110"/>
        <v>40.313469861133974</v>
      </c>
      <c r="AA181" s="31">
        <f t="shared" si="125"/>
        <v>631.07235546000425</v>
      </c>
      <c r="AB181" s="31">
        <f t="shared" si="126"/>
        <v>29.00773685304863</v>
      </c>
      <c r="AC181" s="31">
        <f t="shared" si="127"/>
        <v>231.41529629099981</v>
      </c>
      <c r="AD181" s="31">
        <f t="shared" si="124"/>
        <v>20.872646295003062</v>
      </c>
      <c r="AE181" s="31">
        <f t="shared" si="83"/>
        <v>53.554088949315009</v>
      </c>
      <c r="AF181" s="31">
        <f t="shared" si="114"/>
        <v>1006.2355937095047</v>
      </c>
      <c r="AG181" s="31">
        <f t="shared" si="115"/>
        <v>4.0063649222065068E-2</v>
      </c>
      <c r="AH181" s="31">
        <f t="shared" si="116"/>
        <v>0.62716163034299477</v>
      </c>
      <c r="AI181" s="31">
        <f t="shared" si="116"/>
        <v>2.8827977299144342E-2</v>
      </c>
      <c r="AJ181" s="31">
        <f t="shared" si="116"/>
        <v>0.22998122679986241</v>
      </c>
      <c r="AK181" s="31">
        <f t="shared" si="98"/>
        <v>2.0743299507082327E-2</v>
      </c>
      <c r="AL181" s="31">
        <f t="shared" si="84"/>
        <v>5.3222216828851129E-2</v>
      </c>
      <c r="AM181" s="31">
        <f t="shared" si="117"/>
        <v>1</v>
      </c>
      <c r="AN181" s="31">
        <f>(Z181*'Propiedades físicas'!$F$4)/1000</f>
        <v>35.450859126483991</v>
      </c>
      <c r="AO181" s="31">
        <f>(AA181*'Propiedades físicas'!$F$6)/1000</f>
        <v>20.219558268938535</v>
      </c>
      <c r="AP181" s="31">
        <f>(AB181*'Propiedades físicas'!$F$9)/1000</f>
        <v>17.896323251488351</v>
      </c>
      <c r="AQ181" s="31">
        <f>(AC181*'Propiedades físicas'!$F$5)/1000</f>
        <v>68.144862298810722</v>
      </c>
      <c r="AR181" s="31">
        <f>(AD181*'Propiedades físicas'!$F$8)/1000</f>
        <v>7.3997705645044825</v>
      </c>
      <c r="AS181" s="31">
        <f>(AE181*'Propiedades físicas'!$F$7)/1000</f>
        <v>4.9317960513424195</v>
      </c>
      <c r="AT181" s="31">
        <f t="shared" si="118"/>
        <v>154.0431695615685</v>
      </c>
      <c r="AU181" s="31">
        <f t="shared" si="119"/>
        <v>0.23013587182984357</v>
      </c>
      <c r="AV181" s="31">
        <f t="shared" si="123"/>
        <v>0.13125903814162374</v>
      </c>
      <c r="AW181" s="31">
        <f t="shared" si="123"/>
        <v>0.11617732420349534</v>
      </c>
      <c r="AX181" s="31">
        <f t="shared" si="123"/>
        <v>0.44237509844001455</v>
      </c>
      <c r="AY181" s="31">
        <f t="shared" si="120"/>
        <v>4.8036992393531062E-2</v>
      </c>
      <c r="AZ181" s="31">
        <f t="shared" si="82"/>
        <v>3.2015674991491667E-2</v>
      </c>
      <c r="BA181" s="31">
        <f t="shared" si="121"/>
        <v>1</v>
      </c>
      <c r="BB181" s="34">
        <f>AU181*'Propiedades físicas'!$C$4+'Diseño reactor'!AV181*'Propiedades físicas'!$C$5+'Diseño reactor'!AW181*'Propiedades físicas'!$C$8+'Diseño reactor'!AX181*'Propiedades físicas'!$C$9+'Diseño reactor'!AY181*'Propiedades físicas'!$C$7+'Diseño reactor'!AZ181*'Propiedades físicas'!$C$6</f>
        <v>883.42525986467911</v>
      </c>
      <c r="BC181" s="45">
        <f>AU181*'Propiedades físicas'!$L$4+'Diseño reactor'!AV181*'Propiedades físicas'!$L$5+'Diseño reactor'!AW181*'Propiedades físicas'!$L$8+AX181*'Propiedades físicas'!$L$9+'Diseño reactor'!AY181*'Propiedades físicas'!$L$7+'Diseño reactor'!AZ181*'Propiedades físicas'!$L$6</f>
        <v>1.7651707376727908</v>
      </c>
      <c r="BD181" s="29">
        <f t="shared" si="99"/>
        <v>7.5374787006529722</v>
      </c>
      <c r="BE181" s="58">
        <f t="shared" si="100"/>
        <v>48.712955400139485</v>
      </c>
      <c r="BF181" s="30">
        <f>AU181*'Propiedades físicas'!$I$4+'Diseño reactor'!AV181*'Propiedades físicas'!$I$5+'Diseño reactor'!AW181*'Propiedades físicas'!$I$8+'Diseño reactor'!AX181*'Propiedades físicas'!$I$9+'Diseño reactor'!AY181*'Propiedades físicas'!$I$7+'Diseño reactor'!AZ181*'Propiedades físicas'!$I$6</f>
        <v>1.652775106196076E-2</v>
      </c>
      <c r="BG181" s="24">
        <f>AU181*'Propiedades físicas'!$O$4+'Diseño reactor'!AV181*'Propiedades físicas'!$O$5+'Diseño reactor'!AW181*'Propiedades físicas'!$O$8+'Diseño reactor'!AX181*'Propiedades físicas'!$O$9+'Diseño reactor'!AY181*'Propiedades físicas'!$O$7+'Diseño reactor'!AZ181*'Propiedades físicas'!$O$6</f>
        <v>0.14188672410690817</v>
      </c>
      <c r="BH181" s="54">
        <f t="shared" si="101"/>
        <v>50184.574872966819</v>
      </c>
      <c r="BI181" s="34">
        <f t="shared" si="122"/>
        <v>205.61685892565538</v>
      </c>
      <c r="BJ181" s="27">
        <f t="shared" si="102"/>
        <v>4978.800937184581</v>
      </c>
      <c r="BK181" s="34">
        <f t="shared" si="103"/>
        <v>543.40442689040333</v>
      </c>
      <c r="BL181" s="27">
        <f t="shared" si="104"/>
        <v>104.76836082477146</v>
      </c>
      <c r="BM181" s="34">
        <f t="shared" si="105"/>
        <v>1.1054421768707483</v>
      </c>
      <c r="BN181" s="45">
        <f t="shared" si="106"/>
        <v>144.36135455474351</v>
      </c>
      <c r="BO181" s="45">
        <f t="shared" si="107"/>
        <v>41.22732639893573</v>
      </c>
      <c r="BP181" s="66">
        <f t="shared" si="108"/>
        <v>6.7491690331468384</v>
      </c>
    </row>
    <row r="182" spans="8:68">
      <c r="H182" s="68">
        <v>177</v>
      </c>
      <c r="I182" s="31">
        <f>('Propiedades físicas'!$C$10*'Diseño reactor'!H182)/1000</f>
        <v>154.91841484316831</v>
      </c>
      <c r="J182" s="31">
        <f t="shared" si="85"/>
        <v>2.9434848043186586</v>
      </c>
      <c r="K182" s="31">
        <f>(I182*1000)/'Propiedades físicas'!$F$10</f>
        <v>1011.9528414010362</v>
      </c>
      <c r="L182" s="31">
        <f t="shared" si="86"/>
        <v>144.56469162871943</v>
      </c>
      <c r="M182" s="31">
        <f t="shared" si="87"/>
        <v>867.38814977231664</v>
      </c>
      <c r="N182" s="31">
        <f t="shared" si="88"/>
        <v>0.81674967021875389</v>
      </c>
      <c r="O182" s="32">
        <f t="shared" si="89"/>
        <v>4.9004980213125231</v>
      </c>
      <c r="P182" s="33">
        <f t="shared" si="90"/>
        <v>0.22998877465916162</v>
      </c>
      <c r="Q182" s="31">
        <f t="shared" si="91"/>
        <v>3.5893677583103112</v>
      </c>
      <c r="R182" s="31">
        <f t="shared" si="92"/>
        <v>0.16522616942290172</v>
      </c>
      <c r="S182" s="31">
        <f t="shared" si="93"/>
        <v>1.3111302630022117</v>
      </c>
      <c r="T182" s="31">
        <f t="shared" si="94"/>
        <v>0.11870008483076168</v>
      </c>
      <c r="U182" s="31">
        <f t="shared" si="95"/>
        <v>0.3028346413059288</v>
      </c>
      <c r="V182" s="47">
        <f t="shared" si="109"/>
        <v>2.2775587393431538E-4</v>
      </c>
      <c r="W182" s="31">
        <f t="shared" si="96"/>
        <v>0.71840971224688388</v>
      </c>
      <c r="X182" s="34">
        <f>(S182*H182*'Propiedades físicas'!$F$5*60*24*365)/(1000000)</f>
        <v>35918.279116892954</v>
      </c>
      <c r="Y182" s="34">
        <f>(U182*H182*'Propiedades físicas'!$F$7*60*24*365)/(1000000)</f>
        <v>2594.4580238753347</v>
      </c>
      <c r="Z182" s="31">
        <f t="shared" si="110"/>
        <v>40.708013114671608</v>
      </c>
      <c r="AA182" s="31">
        <f t="shared" si="125"/>
        <v>635.31809322092511</v>
      </c>
      <c r="AB182" s="31">
        <f t="shared" si="126"/>
        <v>29.245031987853604</v>
      </c>
      <c r="AC182" s="31">
        <f t="shared" si="127"/>
        <v>232.07005655139147</v>
      </c>
      <c r="AD182" s="31">
        <f t="shared" si="124"/>
        <v>21.009915015044818</v>
      </c>
      <c r="AE182" s="31">
        <f t="shared" si="83"/>
        <v>53.601731511149396</v>
      </c>
      <c r="AF182" s="31">
        <f t="shared" si="114"/>
        <v>1011.9528414010362</v>
      </c>
      <c r="AG182" s="31">
        <f t="shared" si="115"/>
        <v>4.0227183964730878E-2</v>
      </c>
      <c r="AH182" s="31">
        <f t="shared" si="116"/>
        <v>0.62781393285218223</v>
      </c>
      <c r="AI182" s="31">
        <f t="shared" si="116"/>
        <v>2.8899599656604769E-2</v>
      </c>
      <c r="AJ182" s="31">
        <f t="shared" si="116"/>
        <v>0.22932892429067481</v>
      </c>
      <c r="AK182" s="31">
        <f t="shared" si="98"/>
        <v>2.0761753073351572E-2</v>
      </c>
      <c r="AL182" s="31">
        <f t="shared" si="84"/>
        <v>5.296860616245562E-2</v>
      </c>
      <c r="AM182" s="31">
        <f t="shared" si="117"/>
        <v>1</v>
      </c>
      <c r="AN182" s="31">
        <f>(Z182*'Propiedades físicas'!$F$4)/1000</f>
        <v>35.797812572779918</v>
      </c>
      <c r="AO182" s="31">
        <f>(AA182*'Propiedades físicas'!$F$6)/1000</f>
        <v>20.355591706798442</v>
      </c>
      <c r="AP182" s="31">
        <f>(AB182*'Propiedades físicas'!$F$9)/1000</f>
        <v>18.042722484906282</v>
      </c>
      <c r="AQ182" s="31">
        <f>(AC182*'Propiedades físicas'!$F$5)/1000</f>
        <v>68.337669552688254</v>
      </c>
      <c r="AR182" s="31">
        <f>(AD182*'Propiedades físicas'!$F$8)/1000</f>
        <v>7.4484350711336864</v>
      </c>
      <c r="AS182" s="31">
        <f>(AE182*'Propiedades físicas'!$F$7)/1000</f>
        <v>4.936183454861748</v>
      </c>
      <c r="AT182" s="31">
        <f t="shared" si="118"/>
        <v>154.91841484316834</v>
      </c>
      <c r="AU182" s="31">
        <f t="shared" si="119"/>
        <v>0.2310752573154059</v>
      </c>
      <c r="AV182" s="31">
        <f t="shared" si="123"/>
        <v>0.13139555892955287</v>
      </c>
      <c r="AW182" s="31">
        <f t="shared" si="123"/>
        <v>0.11646596373434258</v>
      </c>
      <c r="AX182" s="31">
        <f t="shared" si="123"/>
        <v>0.44112037695370104</v>
      </c>
      <c r="AY182" s="31">
        <f t="shared" si="120"/>
        <v>4.8079726859289837E-2</v>
      </c>
      <c r="AZ182" s="31">
        <f t="shared" si="82"/>
        <v>3.1863116207707737E-2</v>
      </c>
      <c r="BA182" s="31">
        <f t="shared" si="121"/>
        <v>1</v>
      </c>
      <c r="BB182" s="34">
        <f>AU182*'Propiedades físicas'!$C$4+'Diseño reactor'!AV182*'Propiedades físicas'!$C$5+'Diseño reactor'!AW182*'Propiedades físicas'!$C$8+'Diseño reactor'!AX182*'Propiedades físicas'!$C$9+'Diseño reactor'!AY182*'Propiedades físicas'!$C$7+'Diseño reactor'!AZ182*'Propiedades físicas'!$C$6</f>
        <v>883.38885758635729</v>
      </c>
      <c r="BC182" s="45">
        <f>AU182*'Propiedades físicas'!$L$4+'Diseño reactor'!AV182*'Propiedades físicas'!$L$5+'Diseño reactor'!AW182*'Propiedades físicas'!$L$8+AX182*'Propiedades físicas'!$L$9+'Diseño reactor'!AY182*'Propiedades físicas'!$L$7+'Diseño reactor'!AZ182*'Propiedades físicas'!$L$6</f>
        <v>1.7659073384335204</v>
      </c>
      <c r="BD182" s="29">
        <f t="shared" si="99"/>
        <v>7.5226582065029248</v>
      </c>
      <c r="BE182" s="58">
        <f t="shared" si="100"/>
        <v>48.689186901158578</v>
      </c>
      <c r="BF182" s="30">
        <f>AU182*'Propiedades físicas'!$I$4+'Diseño reactor'!AV182*'Propiedades físicas'!$I$5+'Diseño reactor'!AW182*'Propiedades físicas'!$I$8+'Diseño reactor'!AX182*'Propiedades físicas'!$I$9+'Diseño reactor'!AY182*'Propiedades físicas'!$I$7+'Diseño reactor'!AZ182*'Propiedades físicas'!$I$6</f>
        <v>1.6542588484237165E-2</v>
      </c>
      <c r="BG182" s="24">
        <f>AU182*'Propiedades físicas'!$O$4+'Diseño reactor'!AV182*'Propiedades físicas'!$O$5+'Diseño reactor'!AW182*'Propiedades físicas'!$O$8+'Diseño reactor'!AX182*'Propiedades físicas'!$O$9+'Diseño reactor'!AY182*'Propiedades físicas'!$O$7+'Diseño reactor'!AZ182*'Propiedades físicas'!$O$6</f>
        <v>0.14189903765195089</v>
      </c>
      <c r="BH182" s="54">
        <f t="shared" si="101"/>
        <v>50137.497148429284</v>
      </c>
      <c r="BI182" s="34">
        <f t="shared" si="122"/>
        <v>205.86946102237098</v>
      </c>
      <c r="BJ182" s="27">
        <f t="shared" si="102"/>
        <v>4977.7234604740715</v>
      </c>
      <c r="BK182" s="34">
        <f t="shared" si="103"/>
        <v>543.33397595293047</v>
      </c>
      <c r="BL182" s="27">
        <f t="shared" si="104"/>
        <v>104.76574176034117</v>
      </c>
      <c r="BM182" s="34">
        <f t="shared" si="105"/>
        <v>1.1054421768707483</v>
      </c>
      <c r="BN182" s="45">
        <f t="shared" si="106"/>
        <v>145.0767846926727</v>
      </c>
      <c r="BO182" s="45">
        <f t="shared" si="107"/>
        <v>41.36778376599559</v>
      </c>
      <c r="BP182" s="66">
        <f t="shared" si="108"/>
        <v>6.7488909279796578</v>
      </c>
    </row>
    <row r="183" spans="8:68">
      <c r="H183" s="68">
        <v>178</v>
      </c>
      <c r="I183" s="31">
        <f>('Propiedades físicas'!$C$10*'Diseño reactor'!H183)/1000</f>
        <v>155.79366012476814</v>
      </c>
      <c r="J183" s="31">
        <f t="shared" si="85"/>
        <v>2.926948372833722</v>
      </c>
      <c r="K183" s="31">
        <f>(I183*1000)/'Propiedades físicas'!$F$10</f>
        <v>1017.6700890925673</v>
      </c>
      <c r="L183" s="31">
        <f t="shared" si="86"/>
        <v>145.38144129893817</v>
      </c>
      <c r="M183" s="31">
        <f t="shared" si="87"/>
        <v>872.28864779362902</v>
      </c>
      <c r="N183" s="31">
        <f t="shared" si="88"/>
        <v>0.81674967021875378</v>
      </c>
      <c r="O183" s="32">
        <f t="shared" si="89"/>
        <v>4.9004980213125222</v>
      </c>
      <c r="P183" s="33">
        <f t="shared" si="90"/>
        <v>0.23092077312078818</v>
      </c>
      <c r="Q183" s="31">
        <f t="shared" si="91"/>
        <v>3.5930785640712766</v>
      </c>
      <c r="R183" s="31">
        <f t="shared" si="92"/>
        <v>0.1656322209449172</v>
      </c>
      <c r="S183" s="31">
        <f t="shared" si="93"/>
        <v>1.3074194572412459</v>
      </c>
      <c r="T183" s="31">
        <f t="shared" si="94"/>
        <v>0.11880279216281636</v>
      </c>
      <c r="U183" s="31">
        <f t="shared" si="95"/>
        <v>0.30139388399023204</v>
      </c>
      <c r="V183" s="47">
        <f t="shared" si="109"/>
        <v>2.2867882386718829E-4</v>
      </c>
      <c r="W183" s="31">
        <f t="shared" si="96"/>
        <v>0.7172686056194677</v>
      </c>
      <c r="X183" s="34">
        <f>(S183*H183*'Propiedades físicas'!$F$5*60*24*365)/(1000000)</f>
        <v>36018.97577002328</v>
      </c>
      <c r="Y183" s="34">
        <f>(U183*H183*'Propiedades físicas'!$F$7*60*24*365)/(1000000)</f>
        <v>2596.7029242234685</v>
      </c>
      <c r="Z183" s="31">
        <f t="shared" si="110"/>
        <v>41.103897615500294</v>
      </c>
      <c r="AA183" s="31">
        <f t="shared" si="125"/>
        <v>639.56798440468719</v>
      </c>
      <c r="AB183" s="31">
        <f t="shared" si="126"/>
        <v>29.482535328195262</v>
      </c>
      <c r="AC183" s="31">
        <f t="shared" si="127"/>
        <v>232.72066338894177</v>
      </c>
      <c r="AD183" s="31">
        <f t="shared" si="124"/>
        <v>21.146897004981312</v>
      </c>
      <c r="AE183" s="31">
        <f t="shared" si="83"/>
        <v>53.648111350261303</v>
      </c>
      <c r="AF183" s="31">
        <f t="shared" si="114"/>
        <v>1017.670089092567</v>
      </c>
      <c r="AG183" s="31">
        <f t="shared" si="115"/>
        <v>4.0390199197218909E-2</v>
      </c>
      <c r="AH183" s="31">
        <f t="shared" si="116"/>
        <v>0.62846298742549789</v>
      </c>
      <c r="AI183" s="31">
        <f t="shared" si="116"/>
        <v>2.8970621858881752E-2</v>
      </c>
      <c r="AJ183" s="31">
        <f t="shared" si="116"/>
        <v>0.22867986971735943</v>
      </c>
      <c r="AK183" s="31">
        <f t="shared" si="98"/>
        <v>2.0779717544648989E-2</v>
      </c>
      <c r="AL183" s="31">
        <f t="shared" si="84"/>
        <v>5.271660425639324E-2</v>
      </c>
      <c r="AM183" s="31">
        <f t="shared" si="117"/>
        <v>1.0000000000000002</v>
      </c>
      <c r="AN183" s="31">
        <f>(Z183*'Propiedades físicas'!$F$4)/1000</f>
        <v>36.145945485118645</v>
      </c>
      <c r="AO183" s="31">
        <f>(AA183*'Propiedades físicas'!$F$6)/1000</f>
        <v>20.491758220326176</v>
      </c>
      <c r="AP183" s="31">
        <f>(AB183*'Propiedades físicas'!$F$9)/1000</f>
        <v>18.189250170730066</v>
      </c>
      <c r="AQ183" s="31">
        <f>(AC183*'Propiedades físicas'!$F$5)/1000</f>
        <v>68.529253748141699</v>
      </c>
      <c r="AR183" s="31">
        <f>(AD183*'Propiedades físicas'!$F$8)/1000</f>
        <v>7.4969979262059727</v>
      </c>
      <c r="AS183" s="31">
        <f>(AE183*'Propiedades físicas'!$F$7)/1000</f>
        <v>4.9404545742455639</v>
      </c>
      <c r="AT183" s="31">
        <f t="shared" si="118"/>
        <v>155.79366012476814</v>
      </c>
      <c r="AU183" s="31">
        <f t="shared" si="119"/>
        <v>0.2320116586013255</v>
      </c>
      <c r="AV183" s="31">
        <f t="shared" si="123"/>
        <v>0.13153139995501259</v>
      </c>
      <c r="AW183" s="31">
        <f t="shared" si="123"/>
        <v>0.11675218462781549</v>
      </c>
      <c r="AX183" s="31">
        <f t="shared" si="123"/>
        <v>0.43987190295972056</v>
      </c>
      <c r="AY183" s="31">
        <f t="shared" si="120"/>
        <v>4.8121328686943771E-2</v>
      </c>
      <c r="AZ183" s="31">
        <f t="shared" si="82"/>
        <v>3.1711525169181957E-2</v>
      </c>
      <c r="BA183" s="31">
        <f t="shared" si="121"/>
        <v>0.99999999999999978</v>
      </c>
      <c r="BB183" s="34">
        <f>AU183*'Propiedades físicas'!$C$4+'Diseño reactor'!AV183*'Propiedades físicas'!$C$5+'Diseño reactor'!AW183*'Propiedades físicas'!$C$8+'Diseño reactor'!AX183*'Propiedades físicas'!$C$9+'Diseño reactor'!AY183*'Propiedades físicas'!$C$7+'Diseño reactor'!AZ183*'Propiedades físicas'!$C$6</f>
        <v>883.35267593605704</v>
      </c>
      <c r="BC183" s="45">
        <f>AU183*'Propiedades físicas'!$L$4+'Diseño reactor'!AV183*'Propiedades físicas'!$L$5+'Diseño reactor'!AW183*'Propiedades físicas'!$L$8+AX183*'Propiedades físicas'!$L$9+'Diseño reactor'!AY183*'Propiedades físicas'!$L$7+'Diseño reactor'!AZ183*'Propiedades físicas'!$L$6</f>
        <v>1.7666417057295019</v>
      </c>
      <c r="BD183" s="29">
        <f t="shared" si="99"/>
        <v>7.5078947909844844</v>
      </c>
      <c r="BE183" s="58">
        <f t="shared" si="100"/>
        <v>48.665578370514297</v>
      </c>
      <c r="BF183" s="30">
        <f>AU183*'Propiedades físicas'!$I$4+'Diseño reactor'!AV183*'Propiedades físicas'!$I$5+'Diseño reactor'!AW183*'Propiedades físicas'!$I$8+'Diseño reactor'!AX183*'Propiedades físicas'!$I$9+'Diseño reactor'!AY183*'Propiedades físicas'!$I$7+'Diseño reactor'!AZ183*'Propiedades físicas'!$I$6</f>
        <v>1.6557339949105691E-2</v>
      </c>
      <c r="BG183" s="24">
        <f>AU183*'Propiedades físicas'!$O$4+'Diseño reactor'!AV183*'Propiedades físicas'!$O$5+'Diseño reactor'!AW183*'Propiedades físicas'!$O$8+'Diseño reactor'!AX183*'Propiedades físicas'!$O$9+'Diseño reactor'!AY183*'Propiedades físicas'!$O$7+'Diseño reactor'!AZ183*'Propiedades físicas'!$O$6</f>
        <v>0.1419113944594628</v>
      </c>
      <c r="BH183" s="54">
        <f t="shared" si="101"/>
        <v>50090.776353929243</v>
      </c>
      <c r="BI183" s="34">
        <f t="shared" si="122"/>
        <v>206.1207798108619</v>
      </c>
      <c r="BJ183" s="27">
        <f t="shared" si="102"/>
        <v>4976.6541074627958</v>
      </c>
      <c r="BK183" s="34">
        <f t="shared" si="103"/>
        <v>543.2645570249681</v>
      </c>
      <c r="BL183" s="27">
        <f t="shared" si="104"/>
        <v>104.76316052530667</v>
      </c>
      <c r="BM183" s="34">
        <f t="shared" si="105"/>
        <v>1.1054421768707483</v>
      </c>
      <c r="BN183" s="45">
        <f t="shared" si="106"/>
        <v>145.79390880500011</v>
      </c>
      <c r="BO183" s="45">
        <f t="shared" si="107"/>
        <v>41.50779573617325</v>
      </c>
      <c r="BP183" s="66">
        <f t="shared" si="108"/>
        <v>6.7486145083606273</v>
      </c>
    </row>
    <row r="184" spans="8:68">
      <c r="H184" s="68">
        <v>179</v>
      </c>
      <c r="I184" s="31">
        <f>('Propiedades físicas'!$C$10*'Diseño reactor'!H184)/1000</f>
        <v>156.66890540636794</v>
      </c>
      <c r="J184" s="31">
        <f t="shared" si="85"/>
        <v>2.9105967059463831</v>
      </c>
      <c r="K184" s="31">
        <f>(I184*1000)/'Propiedades físicas'!$F$10</f>
        <v>1023.3873367840986</v>
      </c>
      <c r="L184" s="31">
        <f t="shared" si="86"/>
        <v>146.19819096915694</v>
      </c>
      <c r="M184" s="31">
        <f t="shared" si="87"/>
        <v>877.18914581494164</v>
      </c>
      <c r="N184" s="31">
        <f t="shared" si="88"/>
        <v>0.81674967021875389</v>
      </c>
      <c r="O184" s="32">
        <f t="shared" si="89"/>
        <v>4.9004980213125231</v>
      </c>
      <c r="P184" s="33">
        <f t="shared" si="90"/>
        <v>0.23184981554486081</v>
      </c>
      <c r="Q184" s="31">
        <f t="shared" si="91"/>
        <v>3.596770928099386</v>
      </c>
      <c r="R184" s="31">
        <f t="shared" si="92"/>
        <v>0.16603486767498446</v>
      </c>
      <c r="S184" s="31">
        <f t="shared" si="93"/>
        <v>1.3037270932131373</v>
      </c>
      <c r="T184" s="31">
        <f t="shared" si="94"/>
        <v>0.11890273545857333</v>
      </c>
      <c r="U184" s="31">
        <f t="shared" si="95"/>
        <v>0.29996225154033535</v>
      </c>
      <c r="V184" s="47">
        <f t="shared" si="109"/>
        <v>2.29598846461901E-4</v>
      </c>
      <c r="W184" s="31">
        <f t="shared" si="96"/>
        <v>0.71613111826202103</v>
      </c>
      <c r="X184" s="34">
        <f>(S184*H184*'Propiedades físicas'!$F$5*60*24*365)/(1000000)</f>
        <v>36119.034672828639</v>
      </c>
      <c r="Y184" s="34">
        <f>(U184*H184*'Propiedades físicas'!$F$7*60*24*365)/(1000000)</f>
        <v>2598.8874103253856</v>
      </c>
      <c r="Z184" s="31">
        <f t="shared" si="110"/>
        <v>41.501116982530085</v>
      </c>
      <c r="AA184" s="31">
        <f t="shared" si="125"/>
        <v>643.82199612979014</v>
      </c>
      <c r="AB184" s="31">
        <f t="shared" si="126"/>
        <v>29.720241313822218</v>
      </c>
      <c r="AC184" s="31">
        <f t="shared" si="127"/>
        <v>233.36714968515159</v>
      </c>
      <c r="AD184" s="31">
        <f t="shared" si="124"/>
        <v>21.283589647084625</v>
      </c>
      <c r="AE184" s="31">
        <f t="shared" si="83"/>
        <v>53.693243025720029</v>
      </c>
      <c r="AF184" s="31">
        <f t="shared" si="114"/>
        <v>1023.3873367840988</v>
      </c>
      <c r="AG184" s="31">
        <f t="shared" si="115"/>
        <v>4.0552697391139855E-2</v>
      </c>
      <c r="AH184" s="31">
        <f t="shared" si="116"/>
        <v>0.62910881636755633</v>
      </c>
      <c r="AI184" s="31">
        <f t="shared" si="116"/>
        <v>2.9041048531258322E-2</v>
      </c>
      <c r="AJ184" s="31">
        <f t="shared" si="116"/>
        <v>0.22803404077530071</v>
      </c>
      <c r="AK184" s="31">
        <f t="shared" si="98"/>
        <v>2.0797198560191649E-2</v>
      </c>
      <c r="AL184" s="31">
        <f t="shared" si="84"/>
        <v>5.2466198374553019E-2</v>
      </c>
      <c r="AM184" s="31">
        <f t="shared" si="117"/>
        <v>1</v>
      </c>
      <c r="AN184" s="31">
        <f>(Z184*'Propiedades físicas'!$F$4)/1000</f>
        <v>36.495252252097309</v>
      </c>
      <c r="AO184" s="31">
        <f>(AA184*'Propiedades físicas'!$F$6)/1000</f>
        <v>20.628056755998475</v>
      </c>
      <c r="AP184" s="31">
        <f>(AB184*'Propiedades físicas'!$F$9)/1000</f>
        <v>18.335902878562614</v>
      </c>
      <c r="AQ184" s="31">
        <f>(AC184*'Propiedades físicas'!$F$5)/1000</f>
        <v>68.719624567786596</v>
      </c>
      <c r="AR184" s="31">
        <f>(AD184*'Propiedades físicas'!$F$8)/1000</f>
        <v>7.5454582016844389</v>
      </c>
      <c r="AS184" s="31">
        <f>(AE184*'Propiedades físicas'!$F$7)/1000</f>
        <v>4.9446107502385575</v>
      </c>
      <c r="AT184" s="31">
        <f t="shared" si="118"/>
        <v>156.66890540636797</v>
      </c>
      <c r="AU184" s="31">
        <f t="shared" si="119"/>
        <v>0.23294508988516827</v>
      </c>
      <c r="AV184" s="31">
        <f t="shared" si="123"/>
        <v>0.13166656588614953</v>
      </c>
      <c r="AW184" s="31">
        <f t="shared" si="123"/>
        <v>0.11703600552389723</v>
      </c>
      <c r="AX184" s="31">
        <f t="shared" si="123"/>
        <v>0.43862963355454332</v>
      </c>
      <c r="AY184" s="31">
        <f t="shared" si="120"/>
        <v>4.8161810935699219E-2</v>
      </c>
      <c r="AZ184" s="31">
        <f t="shared" si="82"/>
        <v>3.1560894214542577E-2</v>
      </c>
      <c r="BA184" s="31">
        <f t="shared" si="121"/>
        <v>1.0000000000000002</v>
      </c>
      <c r="BB184" s="34">
        <f>AU184*'Propiedades físicas'!$C$4+'Diseño reactor'!AV184*'Propiedades físicas'!$C$5+'Diseño reactor'!AW184*'Propiedades físicas'!$C$8+'Diseño reactor'!AX184*'Propiedades físicas'!$C$9+'Diseño reactor'!AY184*'Propiedades físicas'!$C$7+'Diseño reactor'!AZ184*'Propiedades físicas'!$C$6</f>
        <v>883.31671321934164</v>
      </c>
      <c r="BC184" s="45">
        <f>AU184*'Propiedades físicas'!$L$4+'Diseño reactor'!AV184*'Propiedades físicas'!$L$5+'Diseño reactor'!AW184*'Propiedades físicas'!$L$8+AX184*'Propiedades físicas'!$L$9+'Diseño reactor'!AY184*'Propiedades físicas'!$L$7+'Diseño reactor'!AZ184*'Propiedades físicas'!$L$6</f>
        <v>1.7673738486837225</v>
      </c>
      <c r="BD184" s="29">
        <f t="shared" si="99"/>
        <v>7.4931881346835087</v>
      </c>
      <c r="BE184" s="58">
        <f t="shared" si="100"/>
        <v>48.642127751706028</v>
      </c>
      <c r="BF184" s="30">
        <f>AU184*'Propiedades físicas'!$I$4+'Diseño reactor'!AV184*'Propiedades físicas'!$I$5+'Diseño reactor'!AW184*'Propiedades físicas'!$I$8+'Diseño reactor'!AX184*'Propiedades físicas'!$I$9+'Diseño reactor'!AY184*'Propiedades físicas'!$I$7+'Diseño reactor'!AZ184*'Propiedades físicas'!$I$6</f>
        <v>1.6572006093691489E-2</v>
      </c>
      <c r="BG184" s="24">
        <f>AU184*'Propiedades físicas'!$O$4+'Diseño reactor'!AV184*'Propiedades físicas'!$O$5+'Diseño reactor'!AW184*'Propiedades físicas'!$O$8+'Diseño reactor'!AX184*'Propiedades físicas'!$O$9+'Diseño reactor'!AY184*'Propiedades físicas'!$O$7+'Diseño reactor'!AZ184*'Propiedades físicas'!$O$6</f>
        <v>0.14192379376520528</v>
      </c>
      <c r="BH184" s="54">
        <f t="shared" si="101"/>
        <v>50044.408789301538</v>
      </c>
      <c r="BI184" s="34">
        <f t="shared" si="122"/>
        <v>206.37082347638204</v>
      </c>
      <c r="BJ184" s="27">
        <f t="shared" si="102"/>
        <v>4975.5927980828856</v>
      </c>
      <c r="BK184" s="34">
        <f t="shared" si="103"/>
        <v>543.19615856519704</v>
      </c>
      <c r="BL184" s="27">
        <f t="shared" si="104"/>
        <v>104.76061671397152</v>
      </c>
      <c r="BM184" s="34">
        <f t="shared" si="105"/>
        <v>1.1054421768707483</v>
      </c>
      <c r="BN184" s="45">
        <f t="shared" si="106"/>
        <v>146.51271875494308</v>
      </c>
      <c r="BO184" s="45">
        <f t="shared" si="107"/>
        <v>41.647364423553583</v>
      </c>
      <c r="BP184" s="66">
        <f t="shared" si="108"/>
        <v>6.7483397613446305</v>
      </c>
    </row>
    <row r="185" spans="8:68">
      <c r="H185" s="68">
        <v>180</v>
      </c>
      <c r="I185" s="31">
        <f>('Propiedades físicas'!$C$10*'Diseño reactor'!H185)/1000</f>
        <v>157.54415068796777</v>
      </c>
      <c r="J185" s="31">
        <f t="shared" si="85"/>
        <v>2.8944267242466806</v>
      </c>
      <c r="K185" s="31">
        <f>(I185*1000)/'Propiedades físicas'!$F$10</f>
        <v>1029.10458447563</v>
      </c>
      <c r="L185" s="31">
        <f t="shared" si="86"/>
        <v>147.01494063937571</v>
      </c>
      <c r="M185" s="31">
        <f t="shared" si="87"/>
        <v>882.08964383625425</v>
      </c>
      <c r="N185" s="31">
        <f t="shared" si="88"/>
        <v>0.81674967021875389</v>
      </c>
      <c r="O185" s="32">
        <f t="shared" si="89"/>
        <v>4.900498021312524</v>
      </c>
      <c r="P185" s="33">
        <f t="shared" si="90"/>
        <v>0.23277591597269406</v>
      </c>
      <c r="Q185" s="31">
        <f t="shared" si="91"/>
        <v>3.6004449768145306</v>
      </c>
      <c r="R185" s="31">
        <f t="shared" si="92"/>
        <v>0.16643413582552338</v>
      </c>
      <c r="S185" s="31">
        <f t="shared" si="93"/>
        <v>1.3000530444979927</v>
      </c>
      <c r="T185" s="31">
        <f t="shared" si="94"/>
        <v>0.11899994658914015</v>
      </c>
      <c r="U185" s="31">
        <f t="shared" si="95"/>
        <v>0.29853967183139629</v>
      </c>
      <c r="V185" s="47">
        <f t="shared" si="109"/>
        <v>2.3051595562344462E-4</v>
      </c>
      <c r="W185" s="31">
        <f t="shared" si="96"/>
        <v>0.71499723298284446</v>
      </c>
      <c r="X185" s="34">
        <f>(S185*H185*'Propiedades físicas'!$F$5*60*24*365)/(1000000)</f>
        <v>36218.46086622055</v>
      </c>
      <c r="Y185" s="34">
        <f>(U185*H185*'Propiedades físicas'!$F$7*60*24*365)/(1000000)</f>
        <v>2601.0121787960124</v>
      </c>
      <c r="Z185" s="31">
        <f t="shared" si="110"/>
        <v>41.89966487508493</v>
      </c>
      <c r="AA185" s="31">
        <f t="shared" si="125"/>
        <v>648.08009582661555</v>
      </c>
      <c r="AB185" s="31">
        <f t="shared" si="126"/>
        <v>29.958144448594208</v>
      </c>
      <c r="AC185" s="31">
        <f t="shared" si="127"/>
        <v>234.00954800963871</v>
      </c>
      <c r="AD185" s="31">
        <f t="shared" si="124"/>
        <v>21.419990386045228</v>
      </c>
      <c r="AE185" s="31">
        <f t="shared" si="83"/>
        <v>53.737140929651332</v>
      </c>
      <c r="AF185" s="31">
        <f t="shared" si="114"/>
        <v>1029.10458447563</v>
      </c>
      <c r="AG185" s="31">
        <f t="shared" si="115"/>
        <v>4.0714681002450778E-2</v>
      </c>
      <c r="AH185" s="31">
        <f t="shared" si="116"/>
        <v>0.62975144179037779</v>
      </c>
      <c r="AI185" s="31">
        <f t="shared" si="116"/>
        <v>2.9110884258531491E-2</v>
      </c>
      <c r="AJ185" s="31">
        <f t="shared" si="116"/>
        <v>0.22739141535247942</v>
      </c>
      <c r="AK185" s="31">
        <f t="shared" si="98"/>
        <v>2.0814201694533865E-2</v>
      </c>
      <c r="AL185" s="31">
        <f t="shared" si="84"/>
        <v>5.2217375901626714E-2</v>
      </c>
      <c r="AM185" s="31">
        <f t="shared" si="117"/>
        <v>1</v>
      </c>
      <c r="AN185" s="31">
        <f>(Z185*'Propiedades físicas'!$F$4)/1000</f>
        <v>36.845727297852186</v>
      </c>
      <c r="AO185" s="31">
        <f>(AA185*'Propiedades físicas'!$F$6)/1000</f>
        <v>20.76448627028476</v>
      </c>
      <c r="AP185" s="31">
        <f>(AB185*'Propiedades físicas'!$F$9)/1000</f>
        <v>18.482677217560195</v>
      </c>
      <c r="AQ185" s="31">
        <f>(AC185*'Propiedades físicas'!$F$5)/1000</f>
        <v>68.90879160239831</v>
      </c>
      <c r="AR185" s="31">
        <f>(AD185*'Propiedades físicas'!$F$8)/1000</f>
        <v>7.5938149916607518</v>
      </c>
      <c r="AS185" s="31">
        <f>(AE185*'Propiedades físicas'!$F$7)/1000</f>
        <v>4.9486533082115916</v>
      </c>
      <c r="AT185" s="31">
        <f t="shared" si="118"/>
        <v>157.5441506879678</v>
      </c>
      <c r="AU185" s="31">
        <f t="shared" si="119"/>
        <v>0.23387556527458067</v>
      </c>
      <c r="AV185" s="31">
        <f t="shared" si="123"/>
        <v>0.1318010613508015</v>
      </c>
      <c r="AW185" s="31">
        <f t="shared" si="123"/>
        <v>0.11731744489941118</v>
      </c>
      <c r="AX185" s="31">
        <f t="shared" si="123"/>
        <v>0.4373935262051028</v>
      </c>
      <c r="AY185" s="31">
        <f t="shared" si="120"/>
        <v>4.8201186515017459E-2</v>
      </c>
      <c r="AZ185" s="31">
        <f t="shared" si="82"/>
        <v>3.1411215755086347E-2</v>
      </c>
      <c r="BA185" s="31">
        <f t="shared" si="121"/>
        <v>0.99999999999999989</v>
      </c>
      <c r="BB185" s="34">
        <f>AU185*'Propiedades físicas'!$C$4+'Diseño reactor'!AV185*'Propiedades físicas'!$C$5+'Diseño reactor'!AW185*'Propiedades físicas'!$C$8+'Diseño reactor'!AX185*'Propiedades físicas'!$C$9+'Diseño reactor'!AY185*'Propiedades físicas'!$C$7+'Diseño reactor'!AZ185*'Propiedades físicas'!$C$6</f>
        <v>883.28096775750475</v>
      </c>
      <c r="BC185" s="45">
        <f>AU185*'Propiedades físicas'!$L$4+'Diseño reactor'!AV185*'Propiedades físicas'!$L$5+'Diseño reactor'!AW185*'Propiedades físicas'!$L$8+AX185*'Propiedades físicas'!$L$9+'Diseño reactor'!AY185*'Propiedades físicas'!$L$7+'Diseño reactor'!AZ185*'Propiedades físicas'!$L$6</f>
        <v>1.7681037763771841</v>
      </c>
      <c r="BD185" s="29">
        <f t="shared" si="99"/>
        <v>7.4785379204725011</v>
      </c>
      <c r="BE185" s="58">
        <f t="shared" si="100"/>
        <v>48.618833029206684</v>
      </c>
      <c r="BF185" s="30">
        <f>AU185*'Propiedades físicas'!$I$4+'Diseño reactor'!AV185*'Propiedades físicas'!$I$5+'Diseño reactor'!AW185*'Propiedades físicas'!$I$8+'Diseño reactor'!AX185*'Propiedades físicas'!$I$9+'Diseño reactor'!AY185*'Propiedades físicas'!$I$7+'Diseño reactor'!AZ185*'Propiedades físicas'!$I$6</f>
        <v>1.6586587549365355E-2</v>
      </c>
      <c r="BG185" s="24">
        <f>AU185*'Propiedades físicas'!$O$4+'Diseño reactor'!AV185*'Propiedades físicas'!$O$5+'Diseño reactor'!AW185*'Propiedades físicas'!$O$8+'Diseño reactor'!AX185*'Propiedades físicas'!$O$9+'Diseño reactor'!AY185*'Propiedades físicas'!$O$7+'Diseño reactor'!AZ185*'Propiedades físicas'!$O$6</f>
        <v>0.14193623481436587</v>
      </c>
      <c r="BH185" s="54">
        <f t="shared" si="101"/>
        <v>49998.390803796021</v>
      </c>
      <c r="BI185" s="34">
        <f t="shared" si="122"/>
        <v>206.61960014367943</v>
      </c>
      <c r="BJ185" s="27">
        <f t="shared" si="102"/>
        <v>4974.5394532693554</v>
      </c>
      <c r="BK185" s="34">
        <f t="shared" si="103"/>
        <v>543.1287691788973</v>
      </c>
      <c r="BL185" s="27">
        <f t="shared" si="104"/>
        <v>104.75810992541059</v>
      </c>
      <c r="BM185" s="34">
        <f t="shared" si="105"/>
        <v>1.1054421768707483</v>
      </c>
      <c r="BN185" s="45">
        <f t="shared" si="106"/>
        <v>147.23320645487166</v>
      </c>
      <c r="BO185" s="45">
        <f t="shared" si="107"/>
        <v>41.786491928870319</v>
      </c>
      <c r="BP185" s="66">
        <f t="shared" si="108"/>
        <v>6.7480666741067337</v>
      </c>
    </row>
    <row r="186" spans="8:68">
      <c r="H186" s="68">
        <v>181</v>
      </c>
      <c r="I186" s="31">
        <f>('Propiedades físicas'!$C$10*'Diseño reactor'!H186)/1000</f>
        <v>158.41939596956757</v>
      </c>
      <c r="J186" s="31">
        <f t="shared" si="85"/>
        <v>2.8784354163779149</v>
      </c>
      <c r="K186" s="31">
        <f>(I186*1000)/'Propiedades físicas'!$F$10</f>
        <v>1034.8218321671611</v>
      </c>
      <c r="L186" s="31">
        <f t="shared" si="86"/>
        <v>147.83169030959445</v>
      </c>
      <c r="M186" s="31">
        <f t="shared" si="87"/>
        <v>886.99014185756664</v>
      </c>
      <c r="N186" s="31">
        <f t="shared" si="88"/>
        <v>0.81674967021875389</v>
      </c>
      <c r="O186" s="32">
        <f t="shared" si="89"/>
        <v>4.9004980213125231</v>
      </c>
      <c r="P186" s="33">
        <f t="shared" si="90"/>
        <v>0.23369908835681419</v>
      </c>
      <c r="Q186" s="31">
        <f t="shared" si="91"/>
        <v>3.6041008355468618</v>
      </c>
      <c r="R186" s="31">
        <f t="shared" si="92"/>
        <v>0.16683005137981957</v>
      </c>
      <c r="S186" s="31">
        <f t="shared" si="93"/>
        <v>1.29639718576566</v>
      </c>
      <c r="T186" s="31">
        <f t="shared" si="94"/>
        <v>0.11909445706051976</v>
      </c>
      <c r="U186" s="31">
        <f t="shared" si="95"/>
        <v>0.29712607342160036</v>
      </c>
      <c r="V186" s="47">
        <f t="shared" si="109"/>
        <v>2.3143016516888397E-4</v>
      </c>
      <c r="W186" s="31">
        <f t="shared" si="96"/>
        <v>0.71386693269894863</v>
      </c>
      <c r="X186" s="34">
        <f>(S186*H186*'Propiedades físicas'!$F$5*60*24*365)/(1000000)</f>
        <v>36317.259343372789</v>
      </c>
      <c r="Y186" s="34">
        <f>(U186*H186*'Propiedades físicas'!$F$7*60*24*365)/(1000000)</f>
        <v>2603.0779182700876</v>
      </c>
      <c r="Z186" s="31">
        <f t="shared" si="110"/>
        <v>42.299534992583368</v>
      </c>
      <c r="AA186" s="31">
        <f t="shared" si="125"/>
        <v>652.34225123398198</v>
      </c>
      <c r="AB186" s="31">
        <f t="shared" si="126"/>
        <v>30.196239299747344</v>
      </c>
      <c r="AC186" s="31">
        <f t="shared" si="127"/>
        <v>234.64789062358446</v>
      </c>
      <c r="AD186" s="31">
        <f t="shared" si="124"/>
        <v>21.556096727954078</v>
      </c>
      <c r="AE186" s="31">
        <f t="shared" si="83"/>
        <v>53.779819289309664</v>
      </c>
      <c r="AF186" s="31">
        <f t="shared" si="114"/>
        <v>1034.8218321671609</v>
      </c>
      <c r="AG186" s="31">
        <f t="shared" si="115"/>
        <v>4.0876152471578775E-2</v>
      </c>
      <c r="AH186" s="31">
        <f t="shared" si="116"/>
        <v>0.63039088561537548</v>
      </c>
      <c r="AI186" s="31">
        <f t="shared" si="116"/>
        <v>2.9180133585420497E-2</v>
      </c>
      <c r="AJ186" s="31">
        <f t="shared" si="116"/>
        <v>0.22675197152748164</v>
      </c>
      <c r="AK186" s="31">
        <f t="shared" si="98"/>
        <v>2.0830732458369697E-2</v>
      </c>
      <c r="AL186" s="31">
        <f t="shared" si="84"/>
        <v>5.1970124341773928E-2</v>
      </c>
      <c r="AM186" s="31">
        <f t="shared" si="117"/>
        <v>1</v>
      </c>
      <c r="AN186" s="31">
        <f>(Z186*'Propiedades físicas'!$F$4)/1000</f>
        <v>37.19736508177796</v>
      </c>
      <c r="AO186" s="31">
        <f>(AA186*'Propiedades físicas'!$F$6)/1000</f>
        <v>20.901045729536783</v>
      </c>
      <c r="AP186" s="31">
        <f>(AB186*'Propiedades físicas'!$F$9)/1000</f>
        <v>18.629569835979119</v>
      </c>
      <c r="AQ186" s="31">
        <f>(AC186*'Propiedades físicas'!$F$5)/1000</f>
        <v>69.096764351926922</v>
      </c>
      <c r="AR186" s="31">
        <f>(AD186*'Propiedades físicas'!$F$8)/1000</f>
        <v>7.6420674119942769</v>
      </c>
      <c r="AS186" s="31">
        <f>(AE186*'Propiedades físicas'!$F$7)/1000</f>
        <v>4.9525835583525266</v>
      </c>
      <c r="AT186" s="31">
        <f t="shared" si="118"/>
        <v>158.4193959695676</v>
      </c>
      <c r="AU186" s="31">
        <f t="shared" si="119"/>
        <v>0.23480309878800182</v>
      </c>
      <c r="AV186" s="31">
        <f t="shared" si="123"/>
        <v>0.13193489093691455</v>
      </c>
      <c r="AW186" s="31">
        <f t="shared" si="123"/>
        <v>0.11759652106966664</v>
      </c>
      <c r="AX186" s="31">
        <f t="shared" si="123"/>
        <v>0.43616353874496799</v>
      </c>
      <c r="AY186" s="31">
        <f t="shared" si="120"/>
        <v>4.8239468186473324E-2</v>
      </c>
      <c r="AZ186" s="31">
        <f t="shared" si="82"/>
        <v>3.1262482273975586E-2</v>
      </c>
      <c r="BA186" s="31">
        <f t="shared" si="121"/>
        <v>0.99999999999999978</v>
      </c>
      <c r="BB186" s="34">
        <f>AU186*'Propiedades físicas'!$C$4+'Diseño reactor'!AV186*'Propiedades físicas'!$C$5+'Diseño reactor'!AW186*'Propiedades físicas'!$C$8+'Diseño reactor'!AX186*'Propiedades físicas'!$C$9+'Diseño reactor'!AY186*'Propiedades físicas'!$C$7+'Diseño reactor'!AZ186*'Propiedades físicas'!$C$6</f>
        <v>883.24543788740061</v>
      </c>
      <c r="BC186" s="45">
        <f>AU186*'Propiedades físicas'!$L$4+'Diseño reactor'!AV186*'Propiedades físicas'!$L$5+'Diseño reactor'!AW186*'Propiedades físicas'!$L$8+AX186*'Propiedades físicas'!$L$9+'Diseño reactor'!AY186*'Propiedades físicas'!$L$7+'Diseño reactor'!AZ186*'Propiedades físicas'!$L$6</f>
        <v>1.7688314978490665</v>
      </c>
      <c r="BD186" s="29">
        <f t="shared" si="99"/>
        <v>7.4639438334911734</v>
      </c>
      <c r="BE186" s="58">
        <f t="shared" si="100"/>
        <v>48.595692227373803</v>
      </c>
      <c r="BF186" s="30">
        <f>AU186*'Propiedades físicas'!$I$4+'Diseño reactor'!AV186*'Propiedades físicas'!$I$5+'Diseño reactor'!AW186*'Propiedades físicas'!$I$8+'Diseño reactor'!AX186*'Propiedades físicas'!$I$9+'Diseño reactor'!AY186*'Propiedades físicas'!$I$7+'Diseño reactor'!AZ186*'Propiedades físicas'!$I$6</f>
        <v>1.6601084941805018E-2</v>
      </c>
      <c r="BG186" s="24">
        <f>AU186*'Propiedades físicas'!$O$4+'Diseño reactor'!AV186*'Propiedades físicas'!$O$5+'Diseño reactor'!AW186*'Propiedades físicas'!$O$8+'Diseño reactor'!AX186*'Propiedades físicas'!$O$9+'Diseño reactor'!AY186*'Propiedades físicas'!$O$7+'Diseño reactor'!AZ186*'Propiedades físicas'!$O$6</f>
        <v>0.14194871686143959</v>
      </c>
      <c r="BH186" s="54">
        <f t="shared" si="101"/>
        <v>49952.718795264242</v>
      </c>
      <c r="BI186" s="34">
        <f t="shared" si="122"/>
        <v>206.86711787748067</v>
      </c>
      <c r="BJ186" s="27">
        <f t="shared" si="102"/>
        <v>4973.4939949446816</v>
      </c>
      <c r="BK186" s="34">
        <f t="shared" si="103"/>
        <v>543.06237761574812</v>
      </c>
      <c r="BL186" s="27">
        <f t="shared" si="104"/>
        <v>104.7556397634058</v>
      </c>
      <c r="BM186" s="34">
        <f t="shared" si="105"/>
        <v>1.1054421768707483</v>
      </c>
      <c r="BN186" s="45">
        <f t="shared" si="106"/>
        <v>147.95536386597036</v>
      </c>
      <c r="BO186" s="45">
        <f t="shared" si="107"/>
        <v>41.925180339611238</v>
      </c>
      <c r="BP186" s="66">
        <f t="shared" si="108"/>
        <v>6.7477952339408782</v>
      </c>
    </row>
    <row r="187" spans="8:68">
      <c r="H187" s="68">
        <v>182</v>
      </c>
      <c r="I187" s="31">
        <f>('Propiedades físicas'!$C$10*'Diseño reactor'!H187)/1000</f>
        <v>159.29464125116741</v>
      </c>
      <c r="J187" s="31">
        <f t="shared" si="85"/>
        <v>2.8626198371670468</v>
      </c>
      <c r="K187" s="31">
        <f>(I187*1000)/'Propiedades físicas'!$F$10</f>
        <v>1040.5390798586923</v>
      </c>
      <c r="L187" s="31">
        <f t="shared" si="86"/>
        <v>148.64843997981316</v>
      </c>
      <c r="M187" s="31">
        <f t="shared" si="87"/>
        <v>891.89063987887903</v>
      </c>
      <c r="N187" s="31">
        <f t="shared" si="88"/>
        <v>0.81674967021875367</v>
      </c>
      <c r="O187" s="32">
        <f t="shared" si="89"/>
        <v>4.9004980213125222</v>
      </c>
      <c r="P187" s="33">
        <f t="shared" si="90"/>
        <v>0.2346193465616592</v>
      </c>
      <c r="Q187" s="31">
        <f t="shared" si="91"/>
        <v>3.6077386285480393</v>
      </c>
      <c r="R187" s="31">
        <f t="shared" si="92"/>
        <v>0.1672226400943316</v>
      </c>
      <c r="S187" s="31">
        <f t="shared" si="93"/>
        <v>1.2927593927644838</v>
      </c>
      <c r="T187" s="31">
        <f t="shared" si="94"/>
        <v>0.1191862980181365</v>
      </c>
      <c r="U187" s="31">
        <f t="shared" si="95"/>
        <v>0.29572138554462635</v>
      </c>
      <c r="V187" s="47">
        <f t="shared" si="109"/>
        <v>2.3234148882805088E-4</v>
      </c>
      <c r="W187" s="31">
        <f t="shared" si="96"/>
        <v>0.7127402004351957</v>
      </c>
      <c r="X187" s="34">
        <f>(S187*H187*'Propiedades físicas'!$F$5*60*24*365)/(1000000)</f>
        <v>36415.435050247914</v>
      </c>
      <c r="Y187" s="34">
        <f>(U187*H187*'Propiedades físicas'!$F$7*60*24*365)/(1000000)</f>
        <v>2605.0853095010962</v>
      </c>
      <c r="Z187" s="31">
        <f t="shared" si="110"/>
        <v>42.700721074221974</v>
      </c>
      <c r="AA187" s="31">
        <f t="shared" si="125"/>
        <v>656.6084303957432</v>
      </c>
      <c r="AB187" s="31">
        <f t="shared" si="126"/>
        <v>30.434520497168354</v>
      </c>
      <c r="AC187" s="31">
        <f t="shared" si="127"/>
        <v>235.28220948313606</v>
      </c>
      <c r="AD187" s="31">
        <f t="shared" si="124"/>
        <v>21.691906239300842</v>
      </c>
      <c r="AE187" s="31">
        <f t="shared" si="83"/>
        <v>53.821292169121996</v>
      </c>
      <c r="AF187" s="31">
        <f t="shared" si="114"/>
        <v>1040.5390798586925</v>
      </c>
      <c r="AG187" s="31">
        <f t="shared" si="115"/>
        <v>4.1037114223543461E-2</v>
      </c>
      <c r="AH187" s="31">
        <f t="shared" si="116"/>
        <v>0.63102716957532445</v>
      </c>
      <c r="AI187" s="31">
        <f t="shared" si="116"/>
        <v>2.9248801016970385E-2</v>
      </c>
      <c r="AJ187" s="31">
        <f t="shared" si="116"/>
        <v>0.2261156875675327</v>
      </c>
      <c r="AK187" s="31">
        <f t="shared" si="98"/>
        <v>2.0846796299324625E-2</v>
      </c>
      <c r="AL187" s="31">
        <f t="shared" si="84"/>
        <v>5.1724431317304337E-2</v>
      </c>
      <c r="AM187" s="31">
        <f t="shared" si="117"/>
        <v>0.99999999999999989</v>
      </c>
      <c r="AN187" s="31">
        <f>(Z187*'Propiedades físicas'!$F$4)/1000</f>
        <v>37.550160098249322</v>
      </c>
      <c r="AO187" s="31">
        <f>(AA187*'Propiedades físicas'!$F$6)/1000</f>
        <v>21.037734109879612</v>
      </c>
      <c r="AP187" s="31">
        <f>(AB187*'Propiedades físicas'!$F$9)/1000</f>
        <v>18.77657742072801</v>
      </c>
      <c r="AQ187" s="31">
        <f>(AC187*'Propiedades físicas'!$F$5)/1000</f>
        <v>69.283552226499083</v>
      </c>
      <c r="AR187" s="31">
        <f>(AD187*'Propiedades físicas'!$F$8)/1000</f>
        <v>7.6902145999569314</v>
      </c>
      <c r="AS187" s="31">
        <f>(AE187*'Propiedades físicas'!$F$7)/1000</f>
        <v>4.9564027958544452</v>
      </c>
      <c r="AT187" s="31">
        <f t="shared" si="118"/>
        <v>159.29464125116741</v>
      </c>
      <c r="AU187" s="31">
        <f t="shared" si="119"/>
        <v>0.23572770435536627</v>
      </c>
      <c r="AV187" s="31">
        <f t="shared" si="123"/>
        <v>0.13206805919295439</v>
      </c>
      <c r="AW187" s="31">
        <f t="shared" si="123"/>
        <v>0.11787325219008524</v>
      </c>
      <c r="AX187" s="31">
        <f t="shared" si="123"/>
        <v>0.43493962937056008</v>
      </c>
      <c r="AY187" s="31">
        <f t="shared" si="120"/>
        <v>4.8276668565588501E-2</v>
      </c>
      <c r="AZ187" s="31">
        <f t="shared" si="82"/>
        <v>3.1114686325445499E-2</v>
      </c>
      <c r="BA187" s="31">
        <f t="shared" si="121"/>
        <v>1</v>
      </c>
      <c r="BB187" s="34">
        <f>AU187*'Propiedades físicas'!$C$4+'Diseño reactor'!AV187*'Propiedades físicas'!$C$5+'Diseño reactor'!AW187*'Propiedades físicas'!$C$8+'Diseño reactor'!AX187*'Propiedades físicas'!$C$9+'Diseño reactor'!AY187*'Propiedades físicas'!$C$7+'Diseño reactor'!AZ187*'Propiedades físicas'!$C$6</f>
        <v>883.21012196127401</v>
      </c>
      <c r="BC187" s="45">
        <f>AU187*'Propiedades físicas'!$L$4+'Diseño reactor'!AV187*'Propiedades físicas'!$L$5+'Diseño reactor'!AW187*'Propiedades físicas'!$L$8+AX187*'Propiedades físicas'!$L$9+'Diseño reactor'!AY187*'Propiedades físicas'!$L$7+'Diseño reactor'!AZ187*'Propiedades físicas'!$L$6</f>
        <v>1.7695570220968817</v>
      </c>
      <c r="BD187" s="29">
        <f t="shared" si="99"/>
        <v>7.449405561127266</v>
      </c>
      <c r="BE187" s="58">
        <f t="shared" si="100"/>
        <v>48.572703409396404</v>
      </c>
      <c r="BF187" s="30">
        <f>AU187*'Propiedades físicas'!$I$4+'Diseño reactor'!AV187*'Propiedades físicas'!$I$5+'Diseño reactor'!AW187*'Propiedades físicas'!$I$8+'Diseño reactor'!AX187*'Propiedades físicas'!$I$9+'Diseño reactor'!AY187*'Propiedades físicas'!$I$7+'Diseño reactor'!AZ187*'Propiedades físicas'!$I$6</f>
        <v>1.6615498891055562E-2</v>
      </c>
      <c r="BG187" s="24">
        <f>AU187*'Propiedades físicas'!$O$4+'Diseño reactor'!AV187*'Propiedades físicas'!$O$5+'Diseño reactor'!AW187*'Propiedades físicas'!$O$8+'Diseño reactor'!AX187*'Propiedades físicas'!$O$9+'Diseño reactor'!AY187*'Propiedades físicas'!$O$7+'Diseño reactor'!AZ187*'Propiedades físicas'!$O$6</f>
        <v>0.1419612391701113</v>
      </c>
      <c r="BH187" s="54">
        <f t="shared" si="101"/>
        <v>49907.389209362482</v>
      </c>
      <c r="BI187" s="34">
        <f t="shared" si="122"/>
        <v>207.11338468296964</v>
      </c>
      <c r="BJ187" s="27">
        <f t="shared" si="102"/>
        <v>4972.456346003657</v>
      </c>
      <c r="BK187" s="34">
        <f t="shared" si="103"/>
        <v>542.99697276766369</v>
      </c>
      <c r="BL187" s="27">
        <f t="shared" si="104"/>
        <v>104.75320583638263</v>
      </c>
      <c r="BM187" s="34">
        <f t="shared" si="105"/>
        <v>1.1054421768707483</v>
      </c>
      <c r="BN187" s="45">
        <f t="shared" si="106"/>
        <v>148.67918299790011</v>
      </c>
      <c r="BO187" s="45">
        <f t="shared" si="107"/>
        <v>42.063431730122318</v>
      </c>
      <c r="BP187" s="66">
        <f t="shared" si="108"/>
        <v>6.7475254282585873</v>
      </c>
    </row>
    <row r="188" spans="8:68">
      <c r="H188" s="68">
        <v>183</v>
      </c>
      <c r="I188" s="31">
        <f>('Propiedades físicas'!$C$10*'Diseño reactor'!H188)/1000</f>
        <v>160.16988653276724</v>
      </c>
      <c r="J188" s="31">
        <f t="shared" si="85"/>
        <v>2.8469771058164071</v>
      </c>
      <c r="K188" s="31">
        <f>(I188*1000)/'Propiedades físicas'!$F$10</f>
        <v>1046.2563275502237</v>
      </c>
      <c r="L188" s="31">
        <f t="shared" si="86"/>
        <v>149.46518965003193</v>
      </c>
      <c r="M188" s="31">
        <f t="shared" si="87"/>
        <v>896.79113790019164</v>
      </c>
      <c r="N188" s="31">
        <f t="shared" si="88"/>
        <v>0.81674967021875378</v>
      </c>
      <c r="O188" s="32">
        <f t="shared" si="89"/>
        <v>4.9004980213125222</v>
      </c>
      <c r="P188" s="33">
        <f t="shared" si="90"/>
        <v>0.23553670436427362</v>
      </c>
      <c r="Q188" s="31">
        <f t="shared" si="91"/>
        <v>3.611358479002329</v>
      </c>
      <c r="R188" s="31">
        <f t="shared" si="92"/>
        <v>0.16761192750097298</v>
      </c>
      <c r="S188" s="31">
        <f t="shared" si="93"/>
        <v>1.2891395423101943</v>
      </c>
      <c r="T188" s="31">
        <f t="shared" si="94"/>
        <v>0.11927550025130058</v>
      </c>
      <c r="U188" s="31">
        <f t="shared" si="95"/>
        <v>0.29432553810220663</v>
      </c>
      <c r="V188" s="47">
        <f t="shared" si="109"/>
        <v>2.3324994024423215E-4</v>
      </c>
      <c r="W188" s="31">
        <f t="shared" si="96"/>
        <v>0.71161701932344967</v>
      </c>
      <c r="X188" s="34">
        <f>(S188*H188*'Propiedades físicas'!$F$5*60*24*365)/(1000000)</f>
        <v>36512.992886117216</v>
      </c>
      <c r="Y188" s="34">
        <f>(U188*H188*'Propiedades físicas'!$F$7*60*24*365)/(1000000)</f>
        <v>2607.0350254588398</v>
      </c>
      <c r="Z188" s="31">
        <f t="shared" si="110"/>
        <v>43.103216898662076</v>
      </c>
      <c r="AA188" s="31">
        <f t="shared" si="125"/>
        <v>660.8786016574262</v>
      </c>
      <c r="AB188" s="31">
        <f t="shared" si="126"/>
        <v>30.672982732678054</v>
      </c>
      <c r="AC188" s="31">
        <f t="shared" si="127"/>
        <v>235.91253624276555</v>
      </c>
      <c r="AD188" s="31">
        <f t="shared" si="124"/>
        <v>21.827416545988008</v>
      </c>
      <c r="AE188" s="31">
        <f t="shared" si="83"/>
        <v>53.86157347270381</v>
      </c>
      <c r="AF188" s="31">
        <f t="shared" si="114"/>
        <v>1046.2563275502237</v>
      </c>
      <c r="AG188" s="31">
        <f t="shared" si="115"/>
        <v>4.1197568668078603E-2</v>
      </c>
      <c r="AH188" s="31">
        <f t="shared" si="116"/>
        <v>0.63166031521630339</v>
      </c>
      <c r="AI188" s="31">
        <f t="shared" si="116"/>
        <v>2.9316891018951234E-2</v>
      </c>
      <c r="AJ188" s="31">
        <f t="shared" si="116"/>
        <v>0.22548254192655384</v>
      </c>
      <c r="AK188" s="31">
        <f t="shared" si="98"/>
        <v>2.08623986027365E-2</v>
      </c>
      <c r="AL188" s="31">
        <f t="shared" si="84"/>
        <v>5.1480284567376515E-2</v>
      </c>
      <c r="AM188" s="31">
        <f t="shared" si="117"/>
        <v>1</v>
      </c>
      <c r="AN188" s="31">
        <f>(Z188*'Propiedades físicas'!$F$4)/1000</f>
        <v>37.904106876345452</v>
      </c>
      <c r="AO188" s="31">
        <f>(AA188*'Propiedades físicas'!$F$6)/1000</f>
        <v>21.174550397103935</v>
      </c>
      <c r="AP188" s="31">
        <f>(AB188*'Propiedades físicas'!$F$9)/1000</f>
        <v>18.923696696925724</v>
      </c>
      <c r="AQ188" s="31">
        <f>(AC188*'Propiedades físicas'!$F$5)/1000</f>
        <v>69.469164547407189</v>
      </c>
      <c r="AR188" s="31">
        <f>(AD188*'Propiedades físicas'!$F$8)/1000</f>
        <v>7.7382557138836656</v>
      </c>
      <c r="AS188" s="31">
        <f>(AE188*'Propiedades físicas'!$F$7)/1000</f>
        <v>4.9601123011012938</v>
      </c>
      <c r="AT188" s="31">
        <f t="shared" si="118"/>
        <v>160.16988653276726</v>
      </c>
      <c r="AU188" s="31">
        <f t="shared" si="119"/>
        <v>0.23664939581880204</v>
      </c>
      <c r="AV188" s="31">
        <f t="shared" si="123"/>
        <v>0.13220057062831272</v>
      </c>
      <c r="AW188" s="31">
        <f t="shared" si="123"/>
        <v>0.11814765625780942</v>
      </c>
      <c r="AX188" s="31">
        <f t="shared" si="123"/>
        <v>0.43372175663741458</v>
      </c>
      <c r="AY188" s="31">
        <f t="shared" si="120"/>
        <v>4.8312800123639893E-2</v>
      </c>
      <c r="AZ188" s="31">
        <f t="shared" si="82"/>
        <v>3.0967820534021313E-2</v>
      </c>
      <c r="BA188" s="31">
        <f t="shared" si="121"/>
        <v>1</v>
      </c>
      <c r="BB188" s="34">
        <f>AU188*'Propiedades físicas'!$C$4+'Diseño reactor'!AV188*'Propiedades físicas'!$C$5+'Diseño reactor'!AW188*'Propiedades físicas'!$C$8+'Diseño reactor'!AX188*'Propiedades físicas'!$C$9+'Diseño reactor'!AY188*'Propiedades físicas'!$C$7+'Diseño reactor'!AZ188*'Propiedades físicas'!$C$6</f>
        <v>883.17501834659447</v>
      </c>
      <c r="BC188" s="45">
        <f>AU188*'Propiedades físicas'!$L$4+'Diseño reactor'!AV188*'Propiedades físicas'!$L$5+'Diseño reactor'!AW188*'Propiedades físicas'!$L$8+AX188*'Propiedades físicas'!$L$9+'Diseño reactor'!AY188*'Propiedades físicas'!$L$7+'Diseño reactor'!AZ188*'Propiedades físicas'!$L$6</f>
        <v>1.7702803580766322</v>
      </c>
      <c r="BD188" s="29">
        <f t="shared" si="99"/>
        <v>7.4349227929975106</v>
      </c>
      <c r="BE188" s="58">
        <f t="shared" si="100"/>
        <v>48.549864676275718</v>
      </c>
      <c r="BF188" s="30">
        <f>AU188*'Propiedades físicas'!$I$4+'Diseño reactor'!AV188*'Propiedades físicas'!$I$5+'Diseño reactor'!AW188*'Propiedades físicas'!$I$8+'Diseño reactor'!AX188*'Propiedades físicas'!$I$9+'Diseño reactor'!AY188*'Propiedades físicas'!$I$7+'Diseño reactor'!AZ188*'Propiedades físicas'!$I$6</f>
        <v>1.6629830011589207E-2</v>
      </c>
      <c r="BG188" s="24">
        <f>AU188*'Propiedades físicas'!$O$4+'Diseño reactor'!AV188*'Propiedades físicas'!$O$5+'Diseño reactor'!AW188*'Propiedades físicas'!$O$8+'Diseño reactor'!AX188*'Propiedades físicas'!$O$9+'Diseño reactor'!AY188*'Propiedades físicas'!$O$7+'Diseño reactor'!AZ188*'Propiedades físicas'!$O$6</f>
        <v>0.14197380101313989</v>
      </c>
      <c r="BH188" s="54">
        <f t="shared" si="101"/>
        <v>49862.398538769936</v>
      </c>
      <c r="BI188" s="34">
        <f t="shared" si="122"/>
        <v>207.35840850626377</v>
      </c>
      <c r="BJ188" s="27">
        <f t="shared" si="102"/>
        <v>4971.426430298553</v>
      </c>
      <c r="BK188" s="34">
        <f t="shared" si="103"/>
        <v>542.93254366667009</v>
      </c>
      <c r="BL188" s="27">
        <f t="shared" si="104"/>
        <v>104.75080775734777</v>
      </c>
      <c r="BM188" s="34">
        <f t="shared" si="105"/>
        <v>1.1054421768707483</v>
      </c>
      <c r="BN188" s="45">
        <f t="shared" si="106"/>
        <v>149.40465590846387</v>
      </c>
      <c r="BO188" s="45">
        <f t="shared" si="107"/>
        <v>42.201248161710993</v>
      </c>
      <c r="BP188" s="66">
        <f t="shared" si="108"/>
        <v>6.7472572445876988</v>
      </c>
    </row>
    <row r="189" spans="8:68">
      <c r="H189" s="68">
        <v>184</v>
      </c>
      <c r="I189" s="31">
        <f>('Propiedades físicas'!$C$10*'Diseño reactor'!H189)/1000</f>
        <v>161.04513181436704</v>
      </c>
      <c r="J189" s="31">
        <f t="shared" si="85"/>
        <v>2.8315044041543618</v>
      </c>
      <c r="K189" s="31">
        <f>(I189*1000)/'Propiedades físicas'!$F$10</f>
        <v>1051.973575241755</v>
      </c>
      <c r="L189" s="31">
        <f t="shared" si="86"/>
        <v>150.2819393202507</v>
      </c>
      <c r="M189" s="31">
        <f t="shared" si="87"/>
        <v>901.69163592150426</v>
      </c>
      <c r="N189" s="31">
        <f t="shared" si="88"/>
        <v>0.81674967021875378</v>
      </c>
      <c r="O189" s="32">
        <f t="shared" si="89"/>
        <v>4.9004980213125231</v>
      </c>
      <c r="P189" s="33">
        <f t="shared" si="90"/>
        <v>0.23645117545499542</v>
      </c>
      <c r="Q189" s="31">
        <f t="shared" si="91"/>
        <v>3.6149605090375938</v>
      </c>
      <c r="R189" s="31">
        <f t="shared" si="92"/>
        <v>0.16799793890936618</v>
      </c>
      <c r="S189" s="31">
        <f t="shared" si="93"/>
        <v>1.2855375122749315</v>
      </c>
      <c r="T189" s="31">
        <f t="shared" si="94"/>
        <v>0.11936209419761154</v>
      </c>
      <c r="U189" s="31">
        <f t="shared" si="95"/>
        <v>0.29293846165678067</v>
      </c>
      <c r="V189" s="47">
        <f t="shared" si="109"/>
        <v>2.3415553297484985E-4</v>
      </c>
      <c r="W189" s="31">
        <f t="shared" si="96"/>
        <v>0.71049737260173529</v>
      </c>
      <c r="X189" s="34">
        <f>(S189*H189*'Propiedades físicas'!$F$5*60*24*365)/(1000000)</f>
        <v>36609.937704074124</v>
      </c>
      <c r="Y189" s="34">
        <f>(U189*H189*'Propiedades físicas'!$F$7*60*24*365)/(1000000)</f>
        <v>2608.927731425696</v>
      </c>
      <c r="Z189" s="31">
        <f t="shared" si="110"/>
        <v>43.507016283719153</v>
      </c>
      <c r="AA189" s="31">
        <f t="shared" si="125"/>
        <v>665.15273366291729</v>
      </c>
      <c r="AB189" s="31">
        <f t="shared" si="126"/>
        <v>30.911620759323377</v>
      </c>
      <c r="AC189" s="31">
        <f t="shared" si="127"/>
        <v>236.5389022585874</v>
      </c>
      <c r="AD189" s="31">
        <f t="shared" si="124"/>
        <v>21.962625332360524</v>
      </c>
      <c r="AE189" s="31">
        <f t="shared" si="83"/>
        <v>53.900676944847646</v>
      </c>
      <c r="AF189" s="31">
        <f t="shared" si="114"/>
        <v>1051.9735752417555</v>
      </c>
      <c r="AG189" s="31">
        <f t="shared" si="115"/>
        <v>4.1357518199752065E-2</v>
      </c>
      <c r="AH189" s="31">
        <f t="shared" si="116"/>
        <v>0.63229034389961514</v>
      </c>
      <c r="AI189" s="31">
        <f t="shared" si="116"/>
        <v>2.9384408018252296E-2</v>
      </c>
      <c r="AJ189" s="31">
        <f t="shared" si="116"/>
        <v>0.22485251324324193</v>
      </c>
      <c r="AK189" s="31">
        <f t="shared" si="98"/>
        <v>2.0877544692425629E-2</v>
      </c>
      <c r="AL189" s="31">
        <f t="shared" si="84"/>
        <v>5.1237671946712783E-2</v>
      </c>
      <c r="AM189" s="31">
        <f t="shared" si="117"/>
        <v>0.99999999999999989</v>
      </c>
      <c r="AN189" s="31">
        <f>(Z189*'Propiedades físicas'!$F$4)/1000</f>
        <v>38.259199979576948</v>
      </c>
      <c r="AO189" s="31">
        <f>(AA189*'Propiedades físicas'!$F$6)/1000</f>
        <v>21.31149358655987</v>
      </c>
      <c r="AP189" s="31">
        <f>(AB189*'Propiedades físicas'!$F$9)/1000</f>
        <v>19.070924427464554</v>
      </c>
      <c r="AQ189" s="31">
        <f>(AC189*'Propiedades físicas'!$F$5)/1000</f>
        <v>69.653610548086235</v>
      </c>
      <c r="AR189" s="31">
        <f>(AD189*'Propiedades físicas'!$F$8)/1000</f>
        <v>7.7861899328284503</v>
      </c>
      <c r="AS189" s="31">
        <f>(AE189*'Propiedades físicas'!$F$7)/1000</f>
        <v>4.9637133398510196</v>
      </c>
      <c r="AT189" s="31">
        <f t="shared" si="118"/>
        <v>161.04513181436707</v>
      </c>
      <c r="AU189" s="31">
        <f t="shared" si="119"/>
        <v>0.23756818693332143</v>
      </c>
      <c r="AV189" s="31">
        <f t="shared" si="123"/>
        <v>0.13233242971370987</v>
      </c>
      <c r="AW189" s="31">
        <f t="shared" si="123"/>
        <v>0.11841975111329139</v>
      </c>
      <c r="AX189" s="31">
        <f t="shared" si="123"/>
        <v>0.43250987945648872</v>
      </c>
      <c r="AY189" s="31">
        <f t="shared" si="120"/>
        <v>4.8347875189443217E-2</v>
      </c>
      <c r="AZ189" s="31">
        <f t="shared" si="82"/>
        <v>3.0821877593745429E-2</v>
      </c>
      <c r="BA189" s="31">
        <f t="shared" si="121"/>
        <v>1</v>
      </c>
      <c r="BB189" s="34">
        <f>AU189*'Propiedades físicas'!$C$4+'Diseño reactor'!AV189*'Propiedades físicas'!$C$5+'Diseño reactor'!AW189*'Propiedades físicas'!$C$8+'Diseño reactor'!AX189*'Propiedades físicas'!$C$9+'Diseño reactor'!AY189*'Propiedades físicas'!$C$7+'Diseño reactor'!AZ189*'Propiedades físicas'!$C$6</f>
        <v>883.14012542589035</v>
      </c>
      <c r="BC189" s="45">
        <f>AU189*'Propiedades físicas'!$L$4+'Diseño reactor'!AV189*'Propiedades físicas'!$L$5+'Diseño reactor'!AW189*'Propiedades físicas'!$L$8+AX189*'Propiedades físicas'!$L$9+'Diseño reactor'!AY189*'Propiedades físicas'!$L$7+'Diseño reactor'!AZ189*'Propiedades físicas'!$L$6</f>
        <v>1.7710015147029743</v>
      </c>
      <c r="BD189" s="29">
        <f t="shared" si="99"/>
        <v>7.4204952209287738</v>
      </c>
      <c r="BE189" s="58">
        <f t="shared" si="100"/>
        <v>48.527174165838744</v>
      </c>
      <c r="BF189" s="30">
        <f>AU189*'Propiedades físicas'!$I$4+'Diseño reactor'!AV189*'Propiedades físicas'!$I$5+'Diseño reactor'!AW189*'Propiedades físicas'!$I$8+'Diseño reactor'!AX189*'Propiedades físicas'!$I$9+'Diseño reactor'!AY189*'Propiedades físicas'!$I$7+'Diseño reactor'!AZ189*'Propiedades físicas'!$I$6</f>
        <v>1.6644078912364298E-2</v>
      </c>
      <c r="BG189" s="24">
        <f>AU189*'Propiedades físicas'!$O$4+'Diseño reactor'!AV189*'Propiedades físicas'!$O$5+'Diseño reactor'!AW189*'Propiedades físicas'!$O$8+'Diseño reactor'!AX189*'Propiedades físicas'!$O$9+'Diseño reactor'!AY189*'Propiedades físicas'!$O$7+'Diseño reactor'!AZ189*'Propiedades físicas'!$O$6</f>
        <v>0.14198640167224427</v>
      </c>
      <c r="BH189" s="54">
        <f t="shared" si="101"/>
        <v>49817.743322422408</v>
      </c>
      <c r="BI189" s="34">
        <f t="shared" si="122"/>
        <v>207.60219723488603</v>
      </c>
      <c r="BJ189" s="27">
        <f t="shared" si="102"/>
        <v>4970.4041726245123</v>
      </c>
      <c r="BK189" s="34">
        <f t="shared" si="103"/>
        <v>542.8690794828176</v>
      </c>
      <c r="BL189" s="27">
        <f t="shared" si="104"/>
        <v>104.74844514382775</v>
      </c>
      <c r="BM189" s="34">
        <f t="shared" si="105"/>
        <v>1.1054421768707483</v>
      </c>
      <c r="BN189" s="45">
        <f t="shared" si="106"/>
        <v>150.13177470327406</v>
      </c>
      <c r="BO189" s="45">
        <f t="shared" si="107"/>
        <v>42.338631682748272</v>
      </c>
      <c r="BP189" s="66">
        <f t="shared" si="108"/>
        <v>6.746990670571094</v>
      </c>
    </row>
    <row r="190" spans="8:68">
      <c r="H190" s="68">
        <v>185</v>
      </c>
      <c r="I190" s="31">
        <f>('Propiedades físicas'!$C$10*'Diseño reactor'!H190)/1000</f>
        <v>161.92037709596687</v>
      </c>
      <c r="J190" s="31">
        <f t="shared" si="85"/>
        <v>2.8161989749427163</v>
      </c>
      <c r="K190" s="31">
        <f>(I190*1000)/'Propiedades físicas'!$F$10</f>
        <v>1057.6908229332862</v>
      </c>
      <c r="L190" s="31">
        <f t="shared" si="86"/>
        <v>151.09868899046944</v>
      </c>
      <c r="M190" s="31">
        <f t="shared" si="87"/>
        <v>906.59213394281664</v>
      </c>
      <c r="N190" s="31">
        <f t="shared" si="88"/>
        <v>0.81674967021875378</v>
      </c>
      <c r="O190" s="32">
        <f t="shared" si="89"/>
        <v>4.9004980213125222</v>
      </c>
      <c r="P190" s="33">
        <f t="shared" si="90"/>
        <v>0.23736277343813736</v>
      </c>
      <c r="Q190" s="31">
        <f t="shared" si="91"/>
        <v>3.6185448397361202</v>
      </c>
      <c r="R190" s="31">
        <f t="shared" si="92"/>
        <v>0.16838069940907235</v>
      </c>
      <c r="S190" s="31">
        <f t="shared" si="93"/>
        <v>1.2819531815764025</v>
      </c>
      <c r="T190" s="31">
        <f t="shared" si="94"/>
        <v>0.11944610994730236</v>
      </c>
      <c r="U190" s="31">
        <f t="shared" si="95"/>
        <v>0.29156008742424178</v>
      </c>
      <c r="V190" s="47">
        <f t="shared" si="109"/>
        <v>2.3505828049213604E-4</v>
      </c>
      <c r="W190" s="31">
        <f t="shared" si="96"/>
        <v>0.70938124361340305</v>
      </c>
      <c r="X190" s="34">
        <f>(S190*H190*'Propiedades físicas'!$F$5*60*24*365)/(1000000)</f>
        <v>36706.27431154131</v>
      </c>
      <c r="Y190" s="34">
        <f>(U190*H190*'Propiedades físicas'!$F$7*60*24*365)/(1000000)</f>
        <v>2610.7640850915595</v>
      </c>
      <c r="Z190" s="31">
        <f t="shared" si="110"/>
        <v>43.912113086055413</v>
      </c>
      <c r="AA190" s="31">
        <f t="shared" si="125"/>
        <v>669.43079535118227</v>
      </c>
      <c r="AB190" s="31">
        <f t="shared" si="126"/>
        <v>31.150429390678386</v>
      </c>
      <c r="AC190" s="31">
        <f t="shared" si="127"/>
        <v>237.16133859163446</v>
      </c>
      <c r="AD190" s="31">
        <f t="shared" si="124"/>
        <v>22.097530340250938</v>
      </c>
      <c r="AE190" s="31">
        <f t="shared" si="83"/>
        <v>53.938616173484732</v>
      </c>
      <c r="AF190" s="31">
        <f t="shared" si="114"/>
        <v>1057.6908229332862</v>
      </c>
      <c r="AG190" s="31">
        <f t="shared" si="115"/>
        <v>4.1516965198085273E-2</v>
      </c>
      <c r="AH190" s="31">
        <f t="shared" si="116"/>
        <v>0.63291727680368326</v>
      </c>
      <c r="AI190" s="31">
        <f t="shared" si="116"/>
        <v>2.9451356403272112E-2</v>
      </c>
      <c r="AJ190" s="31">
        <f t="shared" si="116"/>
        <v>0.22422558033917384</v>
      </c>
      <c r="AK190" s="31">
        <f t="shared" si="98"/>
        <v>2.0892239831454735E-2</v>
      </c>
      <c r="AL190" s="31">
        <f t="shared" si="84"/>
        <v>5.0996581424330757E-2</v>
      </c>
      <c r="AM190" s="31">
        <f t="shared" si="117"/>
        <v>0.99999999999999989</v>
      </c>
      <c r="AN190" s="31">
        <f>(Z190*'Propiedades físicas'!$F$4)/1000</f>
        <v>38.615434005615413</v>
      </c>
      <c r="AO190" s="31">
        <f>(AA190*'Propiedades físicas'!$F$6)/1000</f>
        <v>21.448562683051879</v>
      </c>
      <c r="AP190" s="31">
        <f>(AB190*'Propiedades físicas'!$F$9)/1000</f>
        <v>19.218257412579028</v>
      </c>
      <c r="AQ190" s="31">
        <f>(AC190*'Propiedades físicas'!$F$5)/1000</f>
        <v>69.836899375078602</v>
      </c>
      <c r="AR190" s="31">
        <f>(AD190*'Propiedades físicas'!$F$8)/1000</f>
        <v>7.8340164562257595</v>
      </c>
      <c r="AS190" s="31">
        <f>(AE190*'Propiedades físicas'!$F$7)/1000</f>
        <v>4.9672071634162096</v>
      </c>
      <c r="AT190" s="31">
        <f t="shared" si="118"/>
        <v>161.9203770959669</v>
      </c>
      <c r="AU190" s="31">
        <f t="shared" si="119"/>
        <v>0.23848409136750487</v>
      </c>
      <c r="AV190" s="31">
        <f t="shared" si="123"/>
        <v>0.13246364088159054</v>
      </c>
      <c r="AW190" s="31">
        <f t="shared" si="123"/>
        <v>0.11868955444186471</v>
      </c>
      <c r="AX190" s="31">
        <f t="shared" si="123"/>
        <v>0.43130395709051306</v>
      </c>
      <c r="AY190" s="31">
        <f t="shared" si="120"/>
        <v>4.8381905951112615E-2</v>
      </c>
      <c r="AZ190" s="31">
        <f t="shared" si="82"/>
        <v>3.0676850267414135E-2</v>
      </c>
      <c r="BA190" s="31">
        <f t="shared" si="121"/>
        <v>0.99999999999999989</v>
      </c>
      <c r="BB190" s="34">
        <f>AU190*'Propiedades físicas'!$C$4+'Diseño reactor'!AV190*'Propiedades físicas'!$C$5+'Diseño reactor'!AW190*'Propiedades físicas'!$C$8+'Diseño reactor'!AX190*'Propiedades físicas'!$C$9+'Diseño reactor'!AY190*'Propiedades físicas'!$C$7+'Diseño reactor'!AZ190*'Propiedades físicas'!$C$6</f>
        <v>883.10544159658707</v>
      </c>
      <c r="BC190" s="45">
        <f>AU190*'Propiedades físicas'!$L$4+'Diseño reactor'!AV190*'Propiedades físicas'!$L$5+'Diseño reactor'!AW190*'Propiedades físicas'!$L$8+AX190*'Propiedades físicas'!$L$9+'Diseño reactor'!AY190*'Propiedades físicas'!$L$7+'Diseño reactor'!AZ190*'Propiedades físicas'!$L$6</f>
        <v>1.7717205008493724</v>
      </c>
      <c r="BD190" s="29">
        <f t="shared" si="99"/>
        <v>7.4061225389394068</v>
      </c>
      <c r="BE190" s="58">
        <f t="shared" si="100"/>
        <v>48.504630051783515</v>
      </c>
      <c r="BF190" s="30">
        <f>AU190*'Propiedades físicas'!$I$4+'Diseño reactor'!AV190*'Propiedades físicas'!$I$5+'Diseño reactor'!AW190*'Propiedades físicas'!$I$8+'Diseño reactor'!AX190*'Propiedades físicas'!$I$9+'Diseño reactor'!AY190*'Propiedades físicas'!$I$7+'Diseño reactor'!AZ190*'Propiedades físicas'!$I$6</f>
        <v>1.6658246196883598E-2</v>
      </c>
      <c r="BG190" s="24">
        <f>AU190*'Propiedades físicas'!$O$4+'Diseño reactor'!AV190*'Propiedades físicas'!$O$5+'Diseño reactor'!AW190*'Propiedades físicas'!$O$8+'Diseño reactor'!AX190*'Propiedades físicas'!$O$9+'Diseño reactor'!AY190*'Propiedades físicas'!$O$7+'Diseño reactor'!AZ190*'Propiedades físicas'!$O$6</f>
        <v>0.14199904043799053</v>
      </c>
      <c r="BH190" s="54">
        <f t="shared" si="101"/>
        <v>49773.420144760814</v>
      </c>
      <c r="BI190" s="34">
        <f t="shared" si="122"/>
        <v>207.84475869823294</v>
      </c>
      <c r="BJ190" s="27">
        <f t="shared" si="102"/>
        <v>4969.3894987052299</v>
      </c>
      <c r="BK190" s="34">
        <f t="shared" si="103"/>
        <v>542.8065695221303</v>
      </c>
      <c r="BL190" s="27">
        <f t="shared" si="104"/>
        <v>104.74611761780845</v>
      </c>
      <c r="BM190" s="34">
        <f t="shared" si="105"/>
        <v>1.1054421768707483</v>
      </c>
      <c r="BN190" s="45">
        <f t="shared" si="106"/>
        <v>150.8605315354219</v>
      </c>
      <c r="BO190" s="45">
        <f t="shared" si="107"/>
        <v>42.47558432877014</v>
      </c>
      <c r="BP190" s="66">
        <f t="shared" si="108"/>
        <v>6.7467256939654661</v>
      </c>
    </row>
    <row r="191" spans="8:68">
      <c r="H191" s="68">
        <v>186</v>
      </c>
      <c r="I191" s="31">
        <f>('Propiedades físicas'!$C$10*'Diseño reactor'!H191)/1000</f>
        <v>162.7956223775667</v>
      </c>
      <c r="J191" s="31">
        <f t="shared" si="85"/>
        <v>2.8010581202387232</v>
      </c>
      <c r="K191" s="31">
        <f>(I191*1000)/'Propiedades físicas'!$F$10</f>
        <v>1063.4080706248176</v>
      </c>
      <c r="L191" s="31">
        <f t="shared" si="86"/>
        <v>151.91543866068821</v>
      </c>
      <c r="M191" s="31">
        <f t="shared" si="87"/>
        <v>911.49263196412926</v>
      </c>
      <c r="N191" s="31">
        <f t="shared" si="88"/>
        <v>0.81674967021875378</v>
      </c>
      <c r="O191" s="32">
        <f t="shared" si="89"/>
        <v>4.9004980213125231</v>
      </c>
      <c r="P191" s="33">
        <f t="shared" si="90"/>
        <v>0.23827151183266157</v>
      </c>
      <c r="Q191" s="31">
        <f t="shared" si="91"/>
        <v>3.6221115911453596</v>
      </c>
      <c r="R191" s="31">
        <f t="shared" si="92"/>
        <v>0.16876023387179462</v>
      </c>
      <c r="S191" s="31">
        <f t="shared" si="93"/>
        <v>1.278386430167163</v>
      </c>
      <c r="T191" s="31">
        <f t="shared" si="94"/>
        <v>0.11952757724752418</v>
      </c>
      <c r="U191" s="31">
        <f t="shared" si="95"/>
        <v>0.2901903472667734</v>
      </c>
      <c r="V191" s="47">
        <f t="shared" si="109"/>
        <v>2.3595819618380077E-4</v>
      </c>
      <c r="W191" s="31">
        <f t="shared" si="96"/>
        <v>0.70826861580630429</v>
      </c>
      <c r="X191" s="34">
        <f>(S191*H191*'Propiedades físicas'!$F$5*60*24*365)/(1000000)</f>
        <v>36802.007470771241</v>
      </c>
      <c r="Y191" s="34">
        <f>(U191*H191*'Propiedades físicas'!$F$7*60*24*365)/(1000000)</f>
        <v>2612.5447366474987</v>
      </c>
      <c r="Z191" s="31">
        <f t="shared" si="110"/>
        <v>44.318501200875055</v>
      </c>
      <c r="AA191" s="31">
        <f t="shared" si="125"/>
        <v>673.71275595303689</v>
      </c>
      <c r="AB191" s="31">
        <f t="shared" si="126"/>
        <v>31.389403500153797</v>
      </c>
      <c r="AC191" s="31">
        <f t="shared" si="127"/>
        <v>237.77987601109231</v>
      </c>
      <c r="AD191" s="31">
        <f t="shared" si="124"/>
        <v>22.232129368039498</v>
      </c>
      <c r="AE191" s="31">
        <f t="shared" si="83"/>
        <v>53.975404591619849</v>
      </c>
      <c r="AF191" s="31">
        <f t="shared" si="114"/>
        <v>1063.4080706248174</v>
      </c>
      <c r="AG191" s="31">
        <f t="shared" si="115"/>
        <v>4.1675912027670826E-2</v>
      </c>
      <c r="AH191" s="31">
        <f t="shared" si="116"/>
        <v>0.63354113492592679</v>
      </c>
      <c r="AI191" s="31">
        <f t="shared" si="116"/>
        <v>2.9517740524303716E-2</v>
      </c>
      <c r="AJ191" s="31">
        <f t="shared" si="116"/>
        <v>0.22360172221693039</v>
      </c>
      <c r="AK191" s="31">
        <f t="shared" si="98"/>
        <v>2.0906489222878251E-2</v>
      </c>
      <c r="AL191" s="31">
        <f t="shared" si="84"/>
        <v>5.0757001082290067E-2</v>
      </c>
      <c r="AM191" s="31">
        <f t="shared" si="117"/>
        <v>1</v>
      </c>
      <c r="AN191" s="31">
        <f>(Z191*'Propiedades físicas'!$F$4)/1000</f>
        <v>38.972803586025506</v>
      </c>
      <c r="AO191" s="31">
        <f>(AA191*'Propiedades físicas'!$F$6)/1000</f>
        <v>21.585756700735303</v>
      </c>
      <c r="AP191" s="31">
        <f>(AB191*'Propiedades físicas'!$F$9)/1000</f>
        <v>19.365692489419882</v>
      </c>
      <c r="AQ191" s="31">
        <f>(AC191*'Propiedades físicas'!$F$5)/1000</f>
        <v>70.019040088986372</v>
      </c>
      <c r="AR191" s="31">
        <f>(AD191*'Propiedades físicas'!$F$8)/1000</f>
        <v>7.88173450355736</v>
      </c>
      <c r="AS191" s="31">
        <f>(AE191*'Propiedades físicas'!$F$7)/1000</f>
        <v>4.9705950088422721</v>
      </c>
      <c r="AT191" s="31">
        <f t="shared" si="118"/>
        <v>162.7956223775667</v>
      </c>
      <c r="AU191" s="31">
        <f t="shared" si="119"/>
        <v>0.2393971227041789</v>
      </c>
      <c r="AV191" s="31">
        <f t="shared" si="123"/>
        <v>0.13259420852651765</v>
      </c>
      <c r="AW191" s="31">
        <f t="shared" si="123"/>
        <v>0.1189570837752974</v>
      </c>
      <c r="AX191" s="31">
        <f t="shared" si="123"/>
        <v>0.43010394915038591</v>
      </c>
      <c r="AY191" s="31">
        <f t="shared" si="120"/>
        <v>4.8414904457796192E-2</v>
      </c>
      <c r="AZ191" s="31">
        <f t="shared" si="82"/>
        <v>3.0532731385823936E-2</v>
      </c>
      <c r="BA191" s="31">
        <f t="shared" si="121"/>
        <v>1</v>
      </c>
      <c r="BB191" s="34">
        <f>AU191*'Propiedades físicas'!$C$4+'Diseño reactor'!AV191*'Propiedades físicas'!$C$5+'Diseño reactor'!AW191*'Propiedades físicas'!$C$8+'Diseño reactor'!AX191*'Propiedades físicas'!$C$9+'Diseño reactor'!AY191*'Propiedades físicas'!$C$7+'Diseño reactor'!AZ191*'Propiedades físicas'!$C$6</f>
        <v>883.07096527084673</v>
      </c>
      <c r="BC191" s="45">
        <f>AU191*'Propiedades físicas'!$L$4+'Diseño reactor'!AV191*'Propiedades físicas'!$L$5+'Diseño reactor'!AW191*'Propiedades físicas'!$L$8+AX191*'Propiedades físicas'!$L$9+'Diseño reactor'!AY191*'Propiedades físicas'!$L$7+'Diseño reactor'!AZ191*'Propiedades físicas'!$L$6</f>
        <v>1.7724373253482655</v>
      </c>
      <c r="BD191" s="29">
        <f t="shared" si="99"/>
        <v>7.3918044432207148</v>
      </c>
      <c r="BE191" s="58">
        <f t="shared" si="100"/>
        <v>48.4822305427545</v>
      </c>
      <c r="BF191" s="30">
        <f>AU191*'Propiedades físicas'!$I$4+'Diseño reactor'!AV191*'Propiedades físicas'!$I$5+'Diseño reactor'!AW191*'Propiedades físicas'!$I$8+'Diseño reactor'!AX191*'Propiedades físicas'!$I$9+'Diseño reactor'!AY191*'Propiedades físicas'!$I$7+'Diseño reactor'!AZ191*'Propiedades físicas'!$I$6</f>
        <v>1.6672332463251883E-2</v>
      </c>
      <c r="BG191" s="24">
        <f>AU191*'Propiedades físicas'!$O$4+'Diseño reactor'!AV191*'Propiedades físicas'!$O$5+'Diseño reactor'!AW191*'Propiedades físicas'!$O$8+'Diseño reactor'!AX191*'Propiedades físicas'!$O$9+'Diseño reactor'!AY191*'Propiedades físicas'!$O$7+'Diseño reactor'!AZ191*'Propiedades físicas'!$O$6</f>
        <v>0.1420117166096809</v>
      </c>
      <c r="BH191" s="54">
        <f t="shared" si="101"/>
        <v>49729.425634994186</v>
      </c>
      <c r="BI191" s="34">
        <f t="shared" si="122"/>
        <v>208.08610066803999</v>
      </c>
      <c r="BJ191" s="27">
        <f t="shared" si="102"/>
        <v>4968.3823351788942</v>
      </c>
      <c r="BK191" s="34">
        <f t="shared" si="103"/>
        <v>542.7450032245921</v>
      </c>
      <c r="BL191" s="27">
        <f t="shared" si="104"/>
        <v>104.74382480567552</v>
      </c>
      <c r="BM191" s="34">
        <f t="shared" si="105"/>
        <v>1.1054421768707483</v>
      </c>
      <c r="BN191" s="45">
        <f t="shared" si="106"/>
        <v>151.59091860515088</v>
      </c>
      <c r="BO191" s="45">
        <f t="shared" si="107"/>
        <v>42.612108122577808</v>
      </c>
      <c r="BP191" s="66">
        <f t="shared" si="108"/>
        <v>6.7464623026400936</v>
      </c>
    </row>
    <row r="192" spans="8:68">
      <c r="H192" s="68">
        <v>187</v>
      </c>
      <c r="I192" s="31">
        <f>('Propiedades físicas'!$C$10*'Diseño reactor'!H192)/1000</f>
        <v>163.6708676591665</v>
      </c>
      <c r="J192" s="31">
        <f t="shared" si="85"/>
        <v>2.7860791998096395</v>
      </c>
      <c r="K192" s="31">
        <f>(I192*1000)/'Propiedades físicas'!$F$10</f>
        <v>1069.1253183163487</v>
      </c>
      <c r="L192" s="31">
        <f t="shared" si="86"/>
        <v>152.73218833090695</v>
      </c>
      <c r="M192" s="31">
        <f t="shared" si="87"/>
        <v>916.39312998544176</v>
      </c>
      <c r="N192" s="31">
        <f t="shared" si="88"/>
        <v>0.81674967021875378</v>
      </c>
      <c r="O192" s="32">
        <f t="shared" si="89"/>
        <v>4.9004980213125231</v>
      </c>
      <c r="P192" s="33">
        <f t="shared" si="90"/>
        <v>0.23917740407284777</v>
      </c>
      <c r="Q192" s="31">
        <f t="shared" si="91"/>
        <v>3.6256608822884915</v>
      </c>
      <c r="R192" s="31">
        <f t="shared" si="92"/>
        <v>0.16913656695355686</v>
      </c>
      <c r="S192" s="31">
        <f t="shared" si="93"/>
        <v>1.274837139024031</v>
      </c>
      <c r="T192" s="31">
        <f t="shared" si="94"/>
        <v>0.11960652550657314</v>
      </c>
      <c r="U192" s="31">
        <f t="shared" si="95"/>
        <v>0.28882917368577593</v>
      </c>
      <c r="V192" s="47">
        <f t="shared" si="109"/>
        <v>2.3685529335369391E-4</v>
      </c>
      <c r="W192" s="31">
        <f t="shared" si="96"/>
        <v>0.70715947273197211</v>
      </c>
      <c r="X192" s="34">
        <f>(S192*H192*'Propiedades físicas'!$F$5*60*24*365)/(1000000)</f>
        <v>36897.141899340553</v>
      </c>
      <c r="Y192" s="34">
        <f>(U192*H192*'Propiedades físicas'!$F$7*60*24*365)/(1000000)</f>
        <v>2614.2703288781408</v>
      </c>
      <c r="Z192" s="31">
        <f t="shared" si="110"/>
        <v>44.726174561622535</v>
      </c>
      <c r="AA192" s="31">
        <f t="shared" si="125"/>
        <v>677.99858498794788</v>
      </c>
      <c r="AB192" s="31">
        <f t="shared" si="126"/>
        <v>31.628538020315133</v>
      </c>
      <c r="AC192" s="31">
        <f t="shared" si="127"/>
        <v>238.3945449974938</v>
      </c>
      <c r="AD192" s="31">
        <f t="shared" si="124"/>
        <v>22.366420269729176</v>
      </c>
      <c r="AE192" s="31">
        <f t="shared" si="83"/>
        <v>54.011055479240099</v>
      </c>
      <c r="AF192" s="31">
        <f t="shared" si="114"/>
        <v>1069.1253183163485</v>
      </c>
      <c r="AG192" s="31">
        <f t="shared" si="115"/>
        <v>4.1834361038289712E-2</v>
      </c>
      <c r="AH192" s="31">
        <f t="shared" si="116"/>
        <v>0.63416193908461127</v>
      </c>
      <c r="AI192" s="31">
        <f t="shared" si="116"/>
        <v>2.9583564693915907E-2</v>
      </c>
      <c r="AJ192" s="31">
        <f t="shared" si="116"/>
        <v>0.22298091805824594</v>
      </c>
      <c r="AK192" s="31">
        <f t="shared" si="98"/>
        <v>2.0920298010481751E-2</v>
      </c>
      <c r="AL192" s="31">
        <f t="shared" si="84"/>
        <v>5.0518919114455496E-2</v>
      </c>
      <c r="AM192" s="31">
        <f t="shared" si="117"/>
        <v>1</v>
      </c>
      <c r="AN192" s="31">
        <f>(Z192*'Propiedades físicas'!$F$4)/1000</f>
        <v>39.331303385999625</v>
      </c>
      <c r="AO192" s="31">
        <f>(AA192*'Propiedades físicas'!$F$6)/1000</f>
        <v>21.72307466301385</v>
      </c>
      <c r="AP192" s="31">
        <f>(AB192*'Propiedades físicas'!$F$9)/1000</f>
        <v>19.513226531633421</v>
      </c>
      <c r="AQ192" s="31">
        <f>(AC192*'Propiedades físicas'!$F$5)/1000</f>
        <v>70.200041665412002</v>
      </c>
      <c r="AR192" s="31">
        <f>(AD192*'Propiedades físicas'!$F$8)/1000</f>
        <v>7.9293433140243845</v>
      </c>
      <c r="AS192" s="31">
        <f>(AE192*'Propiedades físicas'!$F$7)/1000</f>
        <v>4.9738780990832208</v>
      </c>
      <c r="AT192" s="31">
        <f t="shared" si="118"/>
        <v>163.6708676591665</v>
      </c>
      <c r="AU192" s="31">
        <f t="shared" si="119"/>
        <v>0.2403072944410877</v>
      </c>
      <c r="AV192" s="31">
        <f t="shared" si="123"/>
        <v>0.13272413700555852</v>
      </c>
      <c r="AW192" s="31">
        <f t="shared" si="123"/>
        <v>0.11922235649332778</v>
      </c>
      <c r="AX192" s="31">
        <f t="shared" si="123"/>
        <v>0.42890981559161057</v>
      </c>
      <c r="AY192" s="31">
        <f t="shared" si="120"/>
        <v>4.8446882621388097E-2</v>
      </c>
      <c r="AZ192" s="31">
        <f t="shared" si="82"/>
        <v>3.0389513847027348E-2</v>
      </c>
      <c r="BA192" s="31">
        <f t="shared" si="121"/>
        <v>1</v>
      </c>
      <c r="BB192" s="34">
        <f>AU192*'Propiedades físicas'!$C$4+'Diseño reactor'!AV192*'Propiedades físicas'!$C$5+'Diseño reactor'!AW192*'Propiedades físicas'!$C$8+'Diseño reactor'!AX192*'Propiedades físicas'!$C$9+'Diseño reactor'!AY192*'Propiedades físicas'!$C$7+'Diseño reactor'!AZ192*'Propiedades físicas'!$C$6</f>
        <v>883.03669487540753</v>
      </c>
      <c r="BC192" s="45">
        <f>AU192*'Propiedades físicas'!$L$4+'Diseño reactor'!AV192*'Propiedades físicas'!$L$5+'Diseño reactor'!AW192*'Propiedades físicas'!$L$8+AX192*'Propiedades físicas'!$L$9+'Diseño reactor'!AY192*'Propiedades físicas'!$L$7+'Diseño reactor'!AZ192*'Propiedades físicas'!$L$6</f>
        <v>1.7731519969912235</v>
      </c>
      <c r="BD192" s="29">
        <f t="shared" si="99"/>
        <v>7.3775406321186701</v>
      </c>
      <c r="BE192" s="58">
        <f t="shared" si="100"/>
        <v>48.459973881447496</v>
      </c>
      <c r="BF192" s="30">
        <f>AU192*'Propiedades físicas'!$I$4+'Diseño reactor'!AV192*'Propiedades físicas'!$I$5+'Diseño reactor'!AW192*'Propiedades físicas'!$I$8+'Diseño reactor'!AX192*'Propiedades físicas'!$I$9+'Diseño reactor'!AY192*'Propiedades físicas'!$I$7+'Diseño reactor'!AZ192*'Propiedades físicas'!$I$6</f>
        <v>1.6686338304232821E-2</v>
      </c>
      <c r="BG192" s="24">
        <f>AU192*'Propiedades físicas'!$O$4+'Diseño reactor'!AV192*'Propiedades físicas'!$O$5+'Diseño reactor'!AW192*'Propiedades físicas'!$O$8+'Diseño reactor'!AX192*'Propiedades físicas'!$O$9+'Diseño reactor'!AY192*'Propiedades físicas'!$O$7+'Diseño reactor'!AZ192*'Propiedades físicas'!$O$6</f>
        <v>0.14202442949524419</v>
      </c>
      <c r="BH192" s="54">
        <f t="shared" si="101"/>
        <v>49685.756466376894</v>
      </c>
      <c r="BI192" s="34">
        <f t="shared" si="122"/>
        <v>208.32623085884205</v>
      </c>
      <c r="BJ192" s="27">
        <f t="shared" si="102"/>
        <v>4967.3826095843624</v>
      </c>
      <c r="BK192" s="34">
        <f t="shared" si="103"/>
        <v>542.68437016216637</v>
      </c>
      <c r="BL192" s="27">
        <f t="shared" si="104"/>
        <v>104.74156633815579</v>
      </c>
      <c r="BM192" s="34">
        <f t="shared" si="105"/>
        <v>1.1054421768707483</v>
      </c>
      <c r="BN192" s="45">
        <f t="shared" si="106"/>
        <v>152.32292815952994</v>
      </c>
      <c r="BO192" s="45">
        <f t="shared" si="107"/>
        <v>42.748205074337079</v>
      </c>
      <c r="BP192" s="66">
        <f t="shared" si="108"/>
        <v>6.7462004845756116</v>
      </c>
    </row>
    <row r="193" spans="8:68">
      <c r="H193" s="68">
        <v>188</v>
      </c>
      <c r="I193" s="31">
        <f>('Propiedades físicas'!$C$10*'Diseño reactor'!H193)/1000</f>
        <v>164.54611294076633</v>
      </c>
      <c r="J193" s="31">
        <f t="shared" si="85"/>
        <v>2.771259629597886</v>
      </c>
      <c r="K193" s="31">
        <f>(I193*1000)/'Propiedades físicas'!$F$10</f>
        <v>1074.8425660078801</v>
      </c>
      <c r="L193" s="31">
        <f t="shared" si="86"/>
        <v>153.54893800112572</v>
      </c>
      <c r="M193" s="31">
        <f t="shared" si="87"/>
        <v>921.29362800675437</v>
      </c>
      <c r="N193" s="31">
        <f t="shared" si="88"/>
        <v>0.81674967021875378</v>
      </c>
      <c r="O193" s="32">
        <f t="shared" si="89"/>
        <v>4.9004980213125231</v>
      </c>
      <c r="P193" s="33">
        <f t="shared" si="90"/>
        <v>0.2400804635089554</v>
      </c>
      <c r="Q193" s="31">
        <f t="shared" si="91"/>
        <v>3.6291928311749007</v>
      </c>
      <c r="R193" s="31">
        <f t="shared" si="92"/>
        <v>0.16950972309685675</v>
      </c>
      <c r="S193" s="31">
        <f t="shared" si="93"/>
        <v>1.2713051901376216</v>
      </c>
      <c r="T193" s="31">
        <f t="shared" si="94"/>
        <v>0.11968298379806</v>
      </c>
      <c r="U193" s="31">
        <f t="shared" si="95"/>
        <v>0.28747649981488155</v>
      </c>
      <c r="V193" s="47">
        <f t="shared" si="109"/>
        <v>2.3774958522246071E-4</v>
      </c>
      <c r="W193" s="31">
        <f t="shared" si="96"/>
        <v>0.7060537980448115</v>
      </c>
      <c r="X193" s="34">
        <f>(S193*H193*'Propiedades físicas'!$F$5*60*24*365)/(1000000)</f>
        <v>36991.682270638295</v>
      </c>
      <c r="Y193" s="34">
        <f>(U193*H193*'Propiedades físicas'!$F$7*60*24*365)/(1000000)</f>
        <v>2615.9414972528111</v>
      </c>
      <c r="Z193" s="31">
        <f t="shared" si="110"/>
        <v>45.135127139683618</v>
      </c>
      <c r="AA193" s="31">
        <f t="shared" si="125"/>
        <v>682.28825226088134</v>
      </c>
      <c r="AB193" s="31">
        <f t="shared" si="126"/>
        <v>31.867827942209068</v>
      </c>
      <c r="AC193" s="31">
        <f t="shared" si="127"/>
        <v>239.00537574587284</v>
      </c>
      <c r="AD193" s="31">
        <f t="shared" si="124"/>
        <v>22.500400954035278</v>
      </c>
      <c r="AE193" s="31">
        <f t="shared" si="83"/>
        <v>54.045581965197734</v>
      </c>
      <c r="AF193" s="31">
        <f t="shared" si="114"/>
        <v>1074.8425660078799</v>
      </c>
      <c r="AG193" s="31">
        <f t="shared" si="115"/>
        <v>4.1992314565026931E-2</v>
      </c>
      <c r="AH193" s="31">
        <f t="shared" si="116"/>
        <v>0.63477970992068</v>
      </c>
      <c r="AI193" s="31">
        <f t="shared" si="116"/>
        <v>2.9648833187329724E-2</v>
      </c>
      <c r="AJ193" s="31">
        <f t="shared" si="116"/>
        <v>0.22236314722217712</v>
      </c>
      <c r="AK193" s="31">
        <f t="shared" si="98"/>
        <v>2.0933671279511203E-2</v>
      </c>
      <c r="AL193" s="31">
        <f t="shared" si="84"/>
        <v>5.0282323825274998E-2</v>
      </c>
      <c r="AM193" s="31">
        <f t="shared" si="117"/>
        <v>0.99999999999999989</v>
      </c>
      <c r="AN193" s="31">
        <f>(Z193*'Propiedades físicas'!$F$4)/1000</f>
        <v>39.690928104094979</v>
      </c>
      <c r="AO193" s="31">
        <f>(AA193*'Propiedades físicas'!$F$6)/1000</f>
        <v>21.860515602438639</v>
      </c>
      <c r="AP193" s="31">
        <f>(AB193*'Propiedades físicas'!$F$9)/1000</f>
        <v>19.660856448945886</v>
      </c>
      <c r="AQ193" s="31">
        <f>(AC193*'Propiedades físicas'!$F$5)/1000</f>
        <v>70.379912995887182</v>
      </c>
      <c r="AR193" s="31">
        <f>(AD193*'Propiedades físicas'!$F$8)/1000</f>
        <v>7.976842146224584</v>
      </c>
      <c r="AS193" s="31">
        <f>(AE193*'Propiedades físicas'!$F$7)/1000</f>
        <v>4.9770576431750593</v>
      </c>
      <c r="AT193" s="31">
        <f t="shared" si="118"/>
        <v>164.54611294076636</v>
      </c>
      <c r="AU193" s="31">
        <f t="shared" si="119"/>
        <v>0.24121461999155822</v>
      </c>
      <c r="AV193" s="31">
        <f t="shared" si="123"/>
        <v>0.13285343063866864</v>
      </c>
      <c r="AW193" s="31">
        <f t="shared" si="123"/>
        <v>0.11948538982518195</v>
      </c>
      <c r="AX193" s="31">
        <f t="shared" si="123"/>
        <v>0.42772151671077568</v>
      </c>
      <c r="AY193" s="31">
        <f t="shared" si="120"/>
        <v>4.8477852218217418E-2</v>
      </c>
      <c r="AZ193" s="31">
        <f t="shared" si="82"/>
        <v>3.0247190615597892E-2</v>
      </c>
      <c r="BA193" s="31">
        <f t="shared" si="121"/>
        <v>0.99999999999999978</v>
      </c>
      <c r="BB193" s="34">
        <f>AU193*'Propiedades físicas'!$C$4+'Diseño reactor'!AV193*'Propiedades físicas'!$C$5+'Diseño reactor'!AW193*'Propiedades físicas'!$C$8+'Diseño reactor'!AX193*'Propiedades físicas'!$C$9+'Diseño reactor'!AY193*'Propiedades físicas'!$C$7+'Diseño reactor'!AZ193*'Propiedades físicas'!$C$6</f>
        <v>883.00262885142877</v>
      </c>
      <c r="BC193" s="45">
        <f>AU193*'Propiedades físicas'!$L$4+'Diseño reactor'!AV193*'Propiedades físicas'!$L$5+'Diseño reactor'!AW193*'Propiedades físicas'!$L$8+AX193*'Propiedades físicas'!$L$9+'Diseño reactor'!AY193*'Propiedades físicas'!$L$7+'Diseño reactor'!AZ193*'Propiedades físicas'!$L$6</f>
        <v>1.7738645245291087</v>
      </c>
      <c r="BD193" s="29">
        <f t="shared" si="99"/>
        <v>7.3633308061157621</v>
      </c>
      <c r="BE193" s="58">
        <f t="shared" si="100"/>
        <v>48.437858343742548</v>
      </c>
      <c r="BF193" s="30">
        <f>AU193*'Propiedades físicas'!$I$4+'Diseño reactor'!AV193*'Propiedades físicas'!$I$5+'Diseño reactor'!AW193*'Propiedades físicas'!$I$8+'Diseño reactor'!AX193*'Propiedades físicas'!$I$9+'Diseño reactor'!AY193*'Propiedades físicas'!$I$7+'Diseño reactor'!AZ193*'Propiedades físicas'!$I$6</f>
        <v>1.6700264307305163E-2</v>
      </c>
      <c r="BG193" s="24">
        <f>AU193*'Propiedades físicas'!$O$4+'Diseño reactor'!AV193*'Propiedades físicas'!$O$5+'Diseño reactor'!AW193*'Propiedades físicas'!$O$8+'Diseño reactor'!AX193*'Propiedades físicas'!$O$9+'Diseño reactor'!AY193*'Propiedades físicas'!$O$7+'Diseño reactor'!AZ193*'Propiedades físicas'!$O$6</f>
        <v>0.14203717841112753</v>
      </c>
      <c r="BH193" s="54">
        <f t="shared" si="101"/>
        <v>49642.40935549984</v>
      </c>
      <c r="BI193" s="34">
        <f t="shared" si="122"/>
        <v>208.56515692843067</v>
      </c>
      <c r="BJ193" s="27">
        <f t="shared" si="102"/>
        <v>4966.390250347602</v>
      </c>
      <c r="BK193" s="34">
        <f t="shared" si="103"/>
        <v>542.62466003685131</v>
      </c>
      <c r="BL193" s="27">
        <f t="shared" si="104"/>
        <v>104.73934185025958</v>
      </c>
      <c r="BM193" s="34">
        <f t="shared" si="105"/>
        <v>1.1054421768707483</v>
      </c>
      <c r="BN193" s="45">
        <f t="shared" si="106"/>
        <v>153.056552492131</v>
      </c>
      <c r="BO193" s="45">
        <f t="shared" si="107"/>
        <v>42.883877181676858</v>
      </c>
      <c r="BP193" s="66">
        <f t="shared" si="108"/>
        <v>6.74594022786283</v>
      </c>
    </row>
    <row r="194" spans="8:68">
      <c r="H194" s="68">
        <v>189</v>
      </c>
      <c r="I194" s="31">
        <f>('Propiedades físicas'!$C$10*'Diseño reactor'!H194)/1000</f>
        <v>165.42135822236617</v>
      </c>
      <c r="J194" s="31">
        <f t="shared" si="85"/>
        <v>2.7565968802349339</v>
      </c>
      <c r="K194" s="31">
        <f>(I194*1000)/'Propiedades físicas'!$F$10</f>
        <v>1080.5598136994115</v>
      </c>
      <c r="L194" s="31">
        <f t="shared" si="86"/>
        <v>154.36568767134449</v>
      </c>
      <c r="M194" s="31">
        <f t="shared" si="87"/>
        <v>926.19412602806699</v>
      </c>
      <c r="N194" s="31">
        <f t="shared" si="88"/>
        <v>0.81674967021875389</v>
      </c>
      <c r="O194" s="32">
        <f t="shared" si="89"/>
        <v>4.900498021312524</v>
      </c>
      <c r="P194" s="33">
        <f t="shared" si="90"/>
        <v>0.24098070340787953</v>
      </c>
      <c r="Q194" s="31">
        <f t="shared" si="91"/>
        <v>3.6327075548105143</v>
      </c>
      <c r="R194" s="31">
        <f t="shared" si="92"/>
        <v>0.16987972653279512</v>
      </c>
      <c r="S194" s="31">
        <f t="shared" si="93"/>
        <v>1.2677904665020097</v>
      </c>
      <c r="T194" s="31">
        <f t="shared" si="94"/>
        <v>0.11975698086502325</v>
      </c>
      <c r="U194" s="31">
        <f t="shared" si="95"/>
        <v>0.28613225941305603</v>
      </c>
      <c r="V194" s="47">
        <f t="shared" si="109"/>
        <v>2.3864108492819137E-4</v>
      </c>
      <c r="W194" s="31">
        <f t="shared" si="96"/>
        <v>0.70495157550129584</v>
      </c>
      <c r="X194" s="34">
        <f>(S194*H194*'Propiedades físicas'!$F$5*60*24*365)/(1000000)</f>
        <v>37085.633214348047</v>
      </c>
      <c r="Y194" s="34">
        <f>(U194*H194*'Propiedades físicas'!$F$7*60*24*365)/(1000000)</f>
        <v>2617.5588700154321</v>
      </c>
      <c r="Z194" s="31">
        <f t="shared" si="110"/>
        <v>45.545352944089231</v>
      </c>
      <c r="AA194" s="31">
        <f t="shared" si="125"/>
        <v>686.58172785918725</v>
      </c>
      <c r="AB194" s="31">
        <f t="shared" si="126"/>
        <v>32.107268314698281</v>
      </c>
      <c r="AC194" s="31">
        <f t="shared" si="127"/>
        <v>239.61239816887982</v>
      </c>
      <c r="AD194" s="31">
        <f t="shared" si="124"/>
        <v>22.634069383489393</v>
      </c>
      <c r="AE194" s="31">
        <f t="shared" si="83"/>
        <v>54.078997029067594</v>
      </c>
      <c r="AF194" s="31">
        <f t="shared" si="114"/>
        <v>1080.5598136994115</v>
      </c>
      <c r="AG194" s="31">
        <f t="shared" si="115"/>
        <v>4.2149774928386306E-2</v>
      </c>
      <c r="AH194" s="31">
        <f t="shared" si="116"/>
        <v>0.63539446789956189</v>
      </c>
      <c r="AI194" s="31">
        <f t="shared" si="116"/>
        <v>2.9713550242790938E-2</v>
      </c>
      <c r="AJ194" s="31">
        <f t="shared" si="116"/>
        <v>0.22174838924329537</v>
      </c>
      <c r="AK194" s="31">
        <f t="shared" si="98"/>
        <v>2.0946614057392388E-2</v>
      </c>
      <c r="AL194" s="31">
        <f t="shared" si="84"/>
        <v>5.0047203628573227E-2</v>
      </c>
      <c r="AM194" s="31">
        <f t="shared" si="117"/>
        <v>1.0000000000000002</v>
      </c>
      <c r="AN194" s="31">
        <f>(Z194*'Propiedades físicas'!$F$4)/1000</f>
        <v>40.051672471973184</v>
      </c>
      <c r="AO194" s="31">
        <f>(AA194*'Propiedades físicas'!$F$6)/1000</f>
        <v>21.998078560608359</v>
      </c>
      <c r="AP194" s="31">
        <f>(AB194*'Propiedades físicas'!$F$9)/1000</f>
        <v>19.8085791867531</v>
      </c>
      <c r="AQ194" s="31">
        <f>(AC194*'Propiedades físicas'!$F$5)/1000</f>
        <v>70.558662888790039</v>
      </c>
      <c r="AR194" s="31">
        <f>(AD194*'Propiedades físicas'!$F$8)/1000</f>
        <v>8.0242302778346559</v>
      </c>
      <c r="AS194" s="31">
        <f>(AE194*'Propiedades físicas'!$F$7)/1000</f>
        <v>4.980134836406835</v>
      </c>
      <c r="AT194" s="31">
        <f t="shared" si="118"/>
        <v>165.42135822236619</v>
      </c>
      <c r="AU194" s="31">
        <f t="shared" si="119"/>
        <v>0.24211911268515932</v>
      </c>
      <c r="AV194" s="31">
        <f t="shared" si="123"/>
        <v>0.13298209370907013</v>
      </c>
      <c r="AW194" s="31">
        <f t="shared" si="123"/>
        <v>0.11974620085107507</v>
      </c>
      <c r="AX194" s="31">
        <f t="shared" si="123"/>
        <v>0.42653901314207676</v>
      </c>
      <c r="AY194" s="31">
        <f t="shared" si="120"/>
        <v>4.8507824890714264E-2</v>
      </c>
      <c r="AZ194" s="31">
        <f t="shared" si="82"/>
        <v>3.0105754721904368E-2</v>
      </c>
      <c r="BA194" s="31">
        <f t="shared" si="121"/>
        <v>0.99999999999999989</v>
      </c>
      <c r="BB194" s="34">
        <f>AU194*'Propiedades físicas'!$C$4+'Diseño reactor'!AV194*'Propiedades físicas'!$C$5+'Diseño reactor'!AW194*'Propiedades físicas'!$C$8+'Diseño reactor'!AX194*'Propiedades físicas'!$C$9+'Diseño reactor'!AY194*'Propiedades físicas'!$C$7+'Diseño reactor'!AZ194*'Propiedades físicas'!$C$6</f>
        <v>882.96876565433604</v>
      </c>
      <c r="BC194" s="45">
        <f>AU194*'Propiedades físicas'!$L$4+'Diseño reactor'!AV194*'Propiedades físicas'!$L$5+'Diseño reactor'!AW194*'Propiedades físicas'!$L$8+AX194*'Propiedades físicas'!$L$9+'Diseño reactor'!AY194*'Propiedades físicas'!$L$7+'Diseño reactor'!AZ194*'Propiedades físicas'!$L$6</f>
        <v>1.7745749166722415</v>
      </c>
      <c r="BD194" s="29">
        <f t="shared" si="99"/>
        <v>7.3491746678129894</v>
      </c>
      <c r="BE194" s="58">
        <f t="shared" si="100"/>
        <v>48.415882237863975</v>
      </c>
      <c r="BF194" s="30">
        <f>AU194*'Propiedades físicas'!$I$4+'Diseño reactor'!AV194*'Propiedades físicas'!$I$5+'Diseño reactor'!AW194*'Propiedades físicas'!$I$8+'Diseño reactor'!AX194*'Propiedades físicas'!$I$9+'Diseño reactor'!AY194*'Propiedades físicas'!$I$7+'Diseño reactor'!AZ194*'Propiedades físicas'!$I$6</f>
        <v>1.6714111054718268E-2</v>
      </c>
      <c r="BG194" s="24">
        <f>AU194*'Propiedades físicas'!$O$4+'Diseño reactor'!AV194*'Propiedades físicas'!$O$5+'Diseño reactor'!AW194*'Propiedades físicas'!$O$8+'Diseño reactor'!AX194*'Propiedades físicas'!$O$9+'Diseño reactor'!AY194*'Propiedades físicas'!$O$7+'Diseño reactor'!AZ194*'Propiedades físicas'!$O$6</f>
        <v>0.14204996268218981</v>
      </c>
      <c r="BH194" s="54">
        <f t="shared" si="101"/>
        <v>49599.381061595268</v>
      </c>
      <c r="BI194" s="34">
        <f t="shared" si="122"/>
        <v>208.80288647830866</v>
      </c>
      <c r="BJ194" s="27">
        <f t="shared" si="102"/>
        <v>4965.4051867683929</v>
      </c>
      <c r="BK194" s="34">
        <f t="shared" si="103"/>
        <v>542.56586267877071</v>
      </c>
      <c r="BL194" s="27">
        <f t="shared" si="104"/>
        <v>104.73715098122386</v>
      </c>
      <c r="BM194" s="34">
        <f t="shared" si="105"/>
        <v>1.1054421768707483</v>
      </c>
      <c r="BN194" s="45">
        <f t="shared" si="106"/>
        <v>153.79178394270824</v>
      </c>
      <c r="BO194" s="45">
        <f t="shared" si="107"/>
        <v>43.019126429786645</v>
      </c>
      <c r="BP194" s="66">
        <f t="shared" si="108"/>
        <v>6.7456815207015515</v>
      </c>
    </row>
    <row r="195" spans="8:68">
      <c r="H195" s="68">
        <v>190</v>
      </c>
      <c r="I195" s="31">
        <f>('Propiedades físicas'!$C$10*'Diseño reactor'!H195)/1000</f>
        <v>166.29660350396597</v>
      </c>
      <c r="J195" s="31">
        <f t="shared" si="85"/>
        <v>2.7420884756021189</v>
      </c>
      <c r="K195" s="31">
        <f>(I195*1000)/'Propiedades físicas'!$F$10</f>
        <v>1086.2770613909427</v>
      </c>
      <c r="L195" s="31">
        <f t="shared" si="86"/>
        <v>155.18243734156323</v>
      </c>
      <c r="M195" s="31">
        <f t="shared" si="87"/>
        <v>931.09462404937938</v>
      </c>
      <c r="N195" s="31">
        <f t="shared" si="88"/>
        <v>0.81674967021875389</v>
      </c>
      <c r="O195" s="32">
        <f t="shared" si="89"/>
        <v>4.9004980213125231</v>
      </c>
      <c r="P195" s="33">
        <f t="shared" si="90"/>
        <v>0.2418781369538</v>
      </c>
      <c r="Q195" s="31">
        <f t="shared" si="91"/>
        <v>3.6362051692080106</v>
      </c>
      <c r="R195" s="31">
        <f t="shared" si="92"/>
        <v>0.17024660128318073</v>
      </c>
      <c r="S195" s="31">
        <f t="shared" si="93"/>
        <v>1.2642928521045138</v>
      </c>
      <c r="T195" s="31">
        <f t="shared" si="94"/>
        <v>0.1198285451239869</v>
      </c>
      <c r="U195" s="31">
        <f t="shared" si="95"/>
        <v>0.28479638685778635</v>
      </c>
      <c r="V195" s="47">
        <f t="shared" si="109"/>
        <v>2.395298055270641E-4</v>
      </c>
      <c r="W195" s="31">
        <f t="shared" si="96"/>
        <v>0.70385278895917203</v>
      </c>
      <c r="X195" s="34">
        <f>(S195*H195*'Propiedades físicas'!$F$5*60*24*365)/(1000000)</f>
        <v>37178.999316923968</v>
      </c>
      <c r="Y195" s="34">
        <f>(U195*H195*'Propiedades físicas'!$F$7*60*24*365)/(1000000)</f>
        <v>2619.1230682732148</v>
      </c>
      <c r="Z195" s="31">
        <f t="shared" si="110"/>
        <v>45.956846021221999</v>
      </c>
      <c r="AA195" s="31">
        <f t="shared" si="125"/>
        <v>690.87898214952202</v>
      </c>
      <c r="AB195" s="31">
        <f t="shared" si="126"/>
        <v>32.346854243804337</v>
      </c>
      <c r="AC195" s="31">
        <f t="shared" si="127"/>
        <v>240.21564189985762</v>
      </c>
      <c r="AD195" s="31">
        <f t="shared" si="124"/>
        <v>22.767423573557512</v>
      </c>
      <c r="AE195" s="31">
        <f t="shared" si="83"/>
        <v>54.111313502979407</v>
      </c>
      <c r="AF195" s="31">
        <f t="shared" si="114"/>
        <v>1086.2770613909429</v>
      </c>
      <c r="AG195" s="31">
        <f t="shared" si="115"/>
        <v>4.2306744434403992E-2</v>
      </c>
      <c r="AH195" s="31">
        <f t="shared" si="116"/>
        <v>0.63600623331295758</v>
      </c>
      <c r="AI195" s="31">
        <f t="shared" si="116"/>
        <v>2.9777720061938184E-2</v>
      </c>
      <c r="AJ195" s="31">
        <f t="shared" si="116"/>
        <v>0.22113662382989954</v>
      </c>
      <c r="AK195" s="31">
        <f t="shared" si="98"/>
        <v>2.0959131314440681E-2</v>
      </c>
      <c r="AL195" s="31">
        <f t="shared" si="84"/>
        <v>4.9813547046359985E-2</v>
      </c>
      <c r="AM195" s="31">
        <f t="shared" si="117"/>
        <v>1</v>
      </c>
      <c r="AN195" s="31">
        <f>(Z195*'Propiedades físicas'!$F$4)/1000</f>
        <v>40.4135312541422</v>
      </c>
      <c r="AO195" s="31">
        <f>(AA195*'Propiedades físicas'!$F$6)/1000</f>
        <v>22.135762588070683</v>
      </c>
      <c r="AP195" s="31">
        <f>(AB195*'Propiedades físicas'!$F$9)/1000</f>
        <v>19.956391725715083</v>
      </c>
      <c r="AQ195" s="31">
        <f>(AC195*'Propiedades físicas'!$F$5)/1000</f>
        <v>70.736300070251076</v>
      </c>
      <c r="AR195" s="31">
        <f>(AD195*'Propiedades físicas'!$F$8)/1000</f>
        <v>8.0715070052976063</v>
      </c>
      <c r="AS195" s="31">
        <f>(AE195*'Propiedades físicas'!$F$7)/1000</f>
        <v>4.983110860489373</v>
      </c>
      <c r="AT195" s="31">
        <f t="shared" si="118"/>
        <v>166.29660350396603</v>
      </c>
      <c r="AU195" s="31">
        <f t="shared" si="119"/>
        <v>0.24302078576835379</v>
      </c>
      <c r="AV195" s="31">
        <f t="shared" si="123"/>
        <v>0.1331101304636253</v>
      </c>
      <c r="AW195" s="31">
        <f t="shared" si="123"/>
        <v>0.12000480650369472</v>
      </c>
      <c r="AX195" s="31">
        <f t="shared" si="123"/>
        <v>0.42536226585387882</v>
      </c>
      <c r="AY195" s="31">
        <f t="shared" si="120"/>
        <v>4.8536812149053352E-2</v>
      </c>
      <c r="AZ195" s="31">
        <f t="shared" si="120"/>
        <v>2.9965199261393995E-2</v>
      </c>
      <c r="BA195" s="31">
        <f t="shared" si="121"/>
        <v>1</v>
      </c>
      <c r="BB195" s="34">
        <f>AU195*'Propiedades físicas'!$C$4+'Diseño reactor'!AV195*'Propiedades físicas'!$C$5+'Diseño reactor'!AW195*'Propiedades físicas'!$C$8+'Diseño reactor'!AX195*'Propiedades físicas'!$C$9+'Diseño reactor'!AY195*'Propiedades físicas'!$C$7+'Diseño reactor'!AZ195*'Propiedades físicas'!$C$6</f>
        <v>882.93510375366691</v>
      </c>
      <c r="BC195" s="45">
        <f>AU195*'Propiedades físicas'!$L$4+'Diseño reactor'!AV195*'Propiedades físicas'!$L$5+'Diseño reactor'!AW195*'Propiedades físicas'!$L$8+AX195*'Propiedades físicas'!$L$9+'Diseño reactor'!AY195*'Propiedades físicas'!$L$7+'Diseño reactor'!AZ195*'Propiedades físicas'!$L$6</f>
        <v>1.7752831820905572</v>
      </c>
      <c r="BD195" s="29">
        <f t="shared" si="99"/>
        <v>7.3350719219120784</v>
      </c>
      <c r="BE195" s="58">
        <f t="shared" si="100"/>
        <v>48.394043903566633</v>
      </c>
      <c r="BF195" s="30">
        <f>AU195*'Propiedades físicas'!$I$4+'Diseño reactor'!AV195*'Propiedades físicas'!$I$5+'Diseño reactor'!AW195*'Propiedades físicas'!$I$8+'Diseño reactor'!AX195*'Propiedades físicas'!$I$9+'Diseño reactor'!AY195*'Propiedades físicas'!$I$7+'Diseño reactor'!AZ195*'Propiedades físicas'!$I$6</f>
        <v>1.6727879123546931E-2</v>
      </c>
      <c r="BG195" s="24">
        <f>AU195*'Propiedades físicas'!$O$4+'Diseño reactor'!AV195*'Propiedades físicas'!$O$5+'Diseño reactor'!AW195*'Propiedades físicas'!$O$8+'Diseño reactor'!AX195*'Propiedades físicas'!$O$9+'Diseño reactor'!AY195*'Propiedades físicas'!$O$7+'Diseño reactor'!AZ195*'Propiedades físicas'!$O$6</f>
        <v>0.14206278164159655</v>
      </c>
      <c r="BH195" s="54">
        <f t="shared" si="101"/>
        <v>49556.668385854653</v>
      </c>
      <c r="BI195" s="34">
        <f t="shared" si="122"/>
        <v>209.03942705413897</v>
      </c>
      <c r="BJ195" s="27">
        <f t="shared" si="102"/>
        <v>4964.4273490072137</v>
      </c>
      <c r="BK195" s="34">
        <f t="shared" si="103"/>
        <v>542.50796804429365</v>
      </c>
      <c r="BL195" s="27">
        <f t="shared" si="104"/>
        <v>104.73499337445629</v>
      </c>
      <c r="BM195" s="34">
        <f t="shared" si="105"/>
        <v>1.1054421768707483</v>
      </c>
      <c r="BN195" s="45">
        <f t="shared" si="106"/>
        <v>154.52861489687908</v>
      </c>
      <c r="BO195" s="45">
        <f t="shared" si="107"/>
        <v>43.153954791513129</v>
      </c>
      <c r="BP195" s="66">
        <f t="shared" si="108"/>
        <v>6.7454243513993886</v>
      </c>
    </row>
    <row r="196" spans="8:68">
      <c r="H196" s="68">
        <v>191</v>
      </c>
      <c r="I196" s="31">
        <f>('Propiedades físicas'!$C$10*'Diseño reactor'!H196)/1000</f>
        <v>167.1718487855658</v>
      </c>
      <c r="J196" s="31">
        <f t="shared" si="85"/>
        <v>2.7277319914366625</v>
      </c>
      <c r="K196" s="31">
        <f>(I196*1000)/'Propiedades físicas'!$F$10</f>
        <v>1091.9943090824738</v>
      </c>
      <c r="L196" s="31">
        <f t="shared" si="86"/>
        <v>155.99918701178197</v>
      </c>
      <c r="M196" s="31">
        <f t="shared" si="87"/>
        <v>935.99512207069176</v>
      </c>
      <c r="N196" s="31">
        <f t="shared" si="88"/>
        <v>0.81674967021875378</v>
      </c>
      <c r="O196" s="32">
        <f t="shared" si="89"/>
        <v>4.9004980213125222</v>
      </c>
      <c r="P196" s="33">
        <f t="shared" si="90"/>
        <v>0.24277277724882587</v>
      </c>
      <c r="Q196" s="31">
        <f t="shared" si="91"/>
        <v>3.6396857893969248</v>
      </c>
      <c r="R196" s="31">
        <f t="shared" si="92"/>
        <v>0.17061037116261071</v>
      </c>
      <c r="S196" s="31">
        <f t="shared" si="93"/>
        <v>1.2608122319155988</v>
      </c>
      <c r="T196" s="31">
        <f t="shared" si="94"/>
        <v>0.11989770466896352</v>
      </c>
      <c r="U196" s="31">
        <f t="shared" si="95"/>
        <v>0.28346881713835365</v>
      </c>
      <c r="V196" s="47">
        <f t="shared" si="109"/>
        <v>2.4041575999398293E-4</v>
      </c>
      <c r="W196" s="31">
        <f t="shared" si="96"/>
        <v>0.70275742237667138</v>
      </c>
      <c r="X196" s="34">
        <f>(S196*H196*'Propiedades físicas'!$F$5*60*24*365)/(1000000)</f>
        <v>37271.785122061025</v>
      </c>
      <c r="Y196" s="34">
        <f>(U196*H196*'Propiedades físicas'!$F$7*60*24*365)/(1000000)</f>
        <v>2620.6347060841567</v>
      </c>
      <c r="Z196" s="31">
        <f t="shared" si="110"/>
        <v>46.369600454525738</v>
      </c>
      <c r="AA196" s="31">
        <f t="shared" si="125"/>
        <v>695.17998577481262</v>
      </c>
      <c r="AB196" s="31">
        <f t="shared" si="126"/>
        <v>32.586580892058649</v>
      </c>
      <c r="AC196" s="31">
        <f t="shared" si="127"/>
        <v>240.81513629587937</v>
      </c>
      <c r="AD196" s="31">
        <f t="shared" si="124"/>
        <v>22.900461591772032</v>
      </c>
      <c r="AE196" s="31">
        <f t="shared" si="83"/>
        <v>54.142544073425547</v>
      </c>
      <c r="AF196" s="31">
        <f t="shared" si="114"/>
        <v>1091.994309082474</v>
      </c>
      <c r="AG196" s="31">
        <f t="shared" si="115"/>
        <v>4.2463225374761202E-2</v>
      </c>
      <c r="AH196" s="31">
        <f t="shared" si="116"/>
        <v>0.63661502628060707</v>
      </c>
      <c r="AI196" s="31">
        <f t="shared" si="116"/>
        <v>2.9841346810166858E-2</v>
      </c>
      <c r="AJ196" s="31">
        <f t="shared" si="116"/>
        <v>0.22052783086224997</v>
      </c>
      <c r="AK196" s="31">
        <f t="shared" si="98"/>
        <v>2.0971227964561169E-2</v>
      </c>
      <c r="AL196" s="31">
        <f t="shared" si="84"/>
        <v>4.9581342707653589E-2</v>
      </c>
      <c r="AM196" s="31">
        <f t="shared" si="117"/>
        <v>0.99999999999999978</v>
      </c>
      <c r="AN196" s="31">
        <f>(Z196*'Propiedades físicas'!$F$4)/1000</f>
        <v>40.776499247700841</v>
      </c>
      <c r="AO196" s="31">
        <f>(AA196*'Propiedades físicas'!$F$6)/1000</f>
        <v>22.273566744224993</v>
      </c>
      <c r="AP196" s="31">
        <f>(AB196*'Propiedades físicas'!$F$9)/1000</f>
        <v>20.104291081355584</v>
      </c>
      <c r="AQ196" s="31">
        <f>(AC196*'Propiedades físicas'!$F$5)/1000</f>
        <v>70.912833185047603</v>
      </c>
      <c r="AR196" s="31">
        <f>(AD196*'Propiedades físicas'!$F$8)/1000</f>
        <v>8.1186716435150181</v>
      </c>
      <c r="AS196" s="31">
        <f>(AE196*'Propiedades físicas'!$F$7)/1000</f>
        <v>4.9859868837217594</v>
      </c>
      <c r="AT196" s="31">
        <f t="shared" si="118"/>
        <v>167.1718487855658</v>
      </c>
      <c r="AU196" s="31">
        <f t="shared" si="119"/>
        <v>0.24391965240514601</v>
      </c>
      <c r="AV196" s="31">
        <f t="shared" si="123"/>
        <v>0.13323754511320671</v>
      </c>
      <c r="AW196" s="31">
        <f t="shared" si="123"/>
        <v>0.12026122356966754</v>
      </c>
      <c r="AX196" s="31">
        <f t="shared" si="123"/>
        <v>0.42419123614531962</v>
      </c>
      <c r="AY196" s="31">
        <f t="shared" si="120"/>
        <v>4.85648253727754E-2</v>
      </c>
      <c r="AZ196" s="31">
        <f t="shared" si="120"/>
        <v>2.9825517393884723E-2</v>
      </c>
      <c r="BA196" s="31">
        <f t="shared" si="121"/>
        <v>1</v>
      </c>
      <c r="BB196" s="34">
        <f>AU196*'Propiedades físicas'!$C$4+'Diseño reactor'!AV196*'Propiedades físicas'!$C$5+'Diseño reactor'!AW196*'Propiedades físicas'!$C$8+'Diseño reactor'!AX196*'Propiedades físicas'!$C$9+'Diseño reactor'!AY196*'Propiedades físicas'!$C$7+'Diseño reactor'!AZ196*'Propiedades físicas'!$C$6</f>
        <v>882.90164163292093</v>
      </c>
      <c r="BC196" s="45">
        <f>AU196*'Propiedades físicas'!$L$4+'Diseño reactor'!AV196*'Propiedades físicas'!$L$5+'Diseño reactor'!AW196*'Propiedades físicas'!$L$8+AX196*'Propiedades físicas'!$L$9+'Diseño reactor'!AY196*'Propiedades físicas'!$L$7+'Diseño reactor'!AZ196*'Propiedades físicas'!$L$6</f>
        <v>1.7759893294137712</v>
      </c>
      <c r="BD196" s="29">
        <f t="shared" si="99"/>
        <v>7.3210222751978486</v>
      </c>
      <c r="BE196" s="58">
        <f t="shared" si="100"/>
        <v>48.372341711347282</v>
      </c>
      <c r="BF196" s="30">
        <f>AU196*'Propiedades físicas'!$I$4+'Diseño reactor'!AV196*'Propiedades físicas'!$I$5+'Diseño reactor'!AW196*'Propiedades físicas'!$I$8+'Diseño reactor'!AX196*'Propiedades físicas'!$I$9+'Diseño reactor'!AY196*'Propiedades físicas'!$I$7+'Diseño reactor'!AZ196*'Propiedades físicas'!$I$6</f>
        <v>1.6741569085745586E-2</v>
      </c>
      <c r="BG196" s="24">
        <f>AU196*'Propiedades físicas'!$O$4+'Diseño reactor'!AV196*'Propiedades físicas'!$O$5+'Diseño reactor'!AW196*'Propiedades físicas'!$O$8+'Diseño reactor'!AX196*'Propiedades físicas'!$O$9+'Diseño reactor'!AY196*'Propiedades físicas'!$O$7+'Diseño reactor'!AZ196*'Propiedades físicas'!$O$6</f>
        <v>0.14207563463071582</v>
      </c>
      <c r="BH196" s="54">
        <f t="shared" si="101"/>
        <v>49514.268170759817</v>
      </c>
      <c r="BI196" s="34">
        <f t="shared" si="122"/>
        <v>209.27478614619244</v>
      </c>
      <c r="BJ196" s="27">
        <f t="shared" si="102"/>
        <v>4963.4566680724138</v>
      </c>
      <c r="BK196" s="34">
        <f t="shared" si="103"/>
        <v>542.45096621418952</v>
      </c>
      <c r="BL196" s="27">
        <f t="shared" si="104"/>
        <v>104.73286867748008</v>
      </c>
      <c r="BM196" s="34">
        <f t="shared" si="105"/>
        <v>1.1054421768707483</v>
      </c>
      <c r="BN196" s="45">
        <f t="shared" si="106"/>
        <v>155.26703778580799</v>
      </c>
      <c r="BO196" s="45">
        <f t="shared" si="107"/>
        <v>43.288364227456029</v>
      </c>
      <c r="BP196" s="66">
        <f t="shared" si="108"/>
        <v>6.7451687083706204</v>
      </c>
    </row>
    <row r="197" spans="8:68">
      <c r="H197" s="68">
        <v>192</v>
      </c>
      <c r="I197" s="31">
        <f>('Propiedades físicas'!$C$10*'Diseño reactor'!H197)/1000</f>
        <v>168.04709406716563</v>
      </c>
      <c r="J197" s="31">
        <f t="shared" si="85"/>
        <v>2.7135250539812632</v>
      </c>
      <c r="K197" s="31">
        <f>(I197*1000)/'Propiedades físicas'!$F$10</f>
        <v>1097.7115567740052</v>
      </c>
      <c r="L197" s="31">
        <f t="shared" si="86"/>
        <v>156.81593668200074</v>
      </c>
      <c r="M197" s="31">
        <f t="shared" si="87"/>
        <v>940.89562009200438</v>
      </c>
      <c r="N197" s="31">
        <f t="shared" si="88"/>
        <v>0.81674967021875389</v>
      </c>
      <c r="O197" s="32">
        <f t="shared" si="89"/>
        <v>4.9004980213125231</v>
      </c>
      <c r="P197" s="33">
        <f t="shared" si="90"/>
        <v>0.24366463731363253</v>
      </c>
      <c r="Q197" s="31">
        <f t="shared" si="91"/>
        <v>3.643149529433618</v>
      </c>
      <c r="R197" s="31">
        <f t="shared" si="92"/>
        <v>0.17097105978052857</v>
      </c>
      <c r="S197" s="31">
        <f t="shared" si="93"/>
        <v>1.2573484918789031</v>
      </c>
      <c r="T197" s="31">
        <f t="shared" si="94"/>
        <v>0.11996448727540344</v>
      </c>
      <c r="U197" s="31">
        <f t="shared" si="95"/>
        <v>0.28214948584918925</v>
      </c>
      <c r="V197" s="47">
        <f t="shared" si="109"/>
        <v>2.4129896122320892E-4</v>
      </c>
      <c r="W197" s="31">
        <f t="shared" si="96"/>
        <v>0.70166545981173056</v>
      </c>
      <c r="X197" s="34">
        <f>(S197*H197*'Propiedades físicas'!$F$5*60*24*365)/(1000000)</f>
        <v>37363.99513115942</v>
      </c>
      <c r="Y197" s="34">
        <f>(U197*H197*'Propiedades físicas'!$F$7*60*24*365)/(1000000)</f>
        <v>2622.0943905433583</v>
      </c>
      <c r="Z197" s="31">
        <f t="shared" si="110"/>
        <v>46.783610364217445</v>
      </c>
      <c r="AA197" s="31">
        <f t="shared" si="125"/>
        <v>699.48470965125466</v>
      </c>
      <c r="AB197" s="31">
        <f t="shared" si="126"/>
        <v>32.826443477861488</v>
      </c>
      <c r="AC197" s="31">
        <f t="shared" si="127"/>
        <v>241.41091044074938</v>
      </c>
      <c r="AD197" s="31">
        <f t="shared" si="124"/>
        <v>23.033181556877462</v>
      </c>
      <c r="AE197" s="31">
        <f t="shared" si="83"/>
        <v>54.172701283044333</v>
      </c>
      <c r="AF197" s="31">
        <f t="shared" si="114"/>
        <v>1097.7115567740047</v>
      </c>
      <c r="AG197" s="31">
        <f t="shared" si="115"/>
        <v>4.2619220026895631E-2</v>
      </c>
      <c r="AH197" s="31">
        <f t="shared" si="116"/>
        <v>0.63722086675203293</v>
      </c>
      <c r="AI197" s="31">
        <f t="shared" si="116"/>
        <v>2.9904434616989051E-2</v>
      </c>
      <c r="AJ197" s="31">
        <f t="shared" si="116"/>
        <v>0.21992199039082422</v>
      </c>
      <c r="AK197" s="31">
        <f t="shared" si="98"/>
        <v>2.0982908865939454E-2</v>
      </c>
      <c r="AL197" s="31">
        <f t="shared" si="84"/>
        <v>4.935057934731877E-2</v>
      </c>
      <c r="AM197" s="31">
        <f t="shared" si="117"/>
        <v>1.0000000000000002</v>
      </c>
      <c r="AN197" s="31">
        <f>(Z197*'Propiedades físicas'!$F$4)/1000</f>
        <v>41.140571282085531</v>
      </c>
      <c r="AO197" s="31">
        <f>(AA197*'Propiedades físicas'!$F$6)/1000</f>
        <v>22.411490097226199</v>
      </c>
      <c r="AP197" s="31">
        <f>(AB197*'Propiedades físicas'!$F$9)/1000</f>
        <v>20.252274303666642</v>
      </c>
      <c r="AQ197" s="31">
        <f>(AC197*'Propiedades físicas'!$F$5)/1000</f>
        <v>71.088270797487482</v>
      </c>
      <c r="AR197" s="31">
        <f>(AD197*'Propiedades físicas'!$F$8)/1000</f>
        <v>8.1657235255441947</v>
      </c>
      <c r="AS197" s="31">
        <f>(AE197*'Propiedades físicas'!$F$7)/1000</f>
        <v>4.9887640611555524</v>
      </c>
      <c r="AT197" s="31">
        <f t="shared" si="118"/>
        <v>168.04709406716563</v>
      </c>
      <c r="AU197" s="31">
        <f t="shared" si="119"/>
        <v>0.24481572567772181</v>
      </c>
      <c r="AV197" s="31">
        <f t="shared" si="123"/>
        <v>0.13336434183306198</v>
      </c>
      <c r="AW197" s="31">
        <f t="shared" si="123"/>
        <v>0.12051546869100958</v>
      </c>
      <c r="AX197" s="31">
        <f t="shared" si="123"/>
        <v>0.42302588564295363</v>
      </c>
      <c r="AY197" s="31">
        <f t="shared" si="120"/>
        <v>4.8591875812386796E-2</v>
      </c>
      <c r="AZ197" s="31">
        <f t="shared" si="120"/>
        <v>2.9686702342866019E-2</v>
      </c>
      <c r="BA197" s="31">
        <f t="shared" si="121"/>
        <v>0.99999999999999978</v>
      </c>
      <c r="BB197" s="34">
        <f>AU197*'Propiedades físicas'!$C$4+'Diseño reactor'!AV197*'Propiedades físicas'!$C$5+'Diseño reactor'!AW197*'Propiedades físicas'!$C$8+'Diseño reactor'!AX197*'Propiedades físicas'!$C$9+'Diseño reactor'!AY197*'Propiedades físicas'!$C$7+'Diseño reactor'!AZ197*'Propiedades físicas'!$C$6</f>
        <v>882.86837778941026</v>
      </c>
      <c r="BC197" s="45">
        <f>AU197*'Propiedades físicas'!$L$4+'Diseño reactor'!AV197*'Propiedades físicas'!$L$5+'Diseño reactor'!AW197*'Propiedades físicas'!$L$8+AX197*'Propiedades físicas'!$L$9+'Diseño reactor'!AY197*'Propiedades físicas'!$L$7+'Diseño reactor'!AZ197*'Propiedades físicas'!$L$6</f>
        <v>1.7766933672315406</v>
      </c>
      <c r="BD197" s="29">
        <f t="shared" si="99"/>
        <v>7.3070254365207257</v>
      </c>
      <c r="BE197" s="58">
        <f t="shared" si="100"/>
        <v>48.350774061680191</v>
      </c>
      <c r="BF197" s="30">
        <f>AU197*'Propiedades físicas'!$I$4+'Diseño reactor'!AV197*'Propiedades físicas'!$I$5+'Diseño reactor'!AW197*'Propiedades físicas'!$I$8+'Diseño reactor'!AX197*'Propiedades físicas'!$I$9+'Diseño reactor'!AY197*'Propiedades físicas'!$I$7+'Diseño reactor'!AZ197*'Propiedades físicas'!$I$6</f>
        <v>1.6755181508201811E-2</v>
      </c>
      <c r="BG197" s="24">
        <f>AU197*'Propiedades físicas'!$O$4+'Diseño reactor'!AV197*'Propiedades físicas'!$O$5+'Diseño reactor'!AW197*'Propiedades físicas'!$O$8+'Diseño reactor'!AX197*'Propiedades físicas'!$O$9+'Diseño reactor'!AY197*'Propiedades físicas'!$O$7+'Diseño reactor'!AZ197*'Propiedades físicas'!$O$6</f>
        <v>0.14208852099901606</v>
      </c>
      <c r="BH197" s="54">
        <f t="shared" si="101"/>
        <v>49472.177299426672</v>
      </c>
      <c r="BI197" s="34">
        <f t="shared" si="122"/>
        <v>209.50897118978995</v>
      </c>
      <c r="BJ197" s="27">
        <f t="shared" si="102"/>
        <v>4962.493075807587</v>
      </c>
      <c r="BK197" s="34">
        <f t="shared" si="103"/>
        <v>542.39484739181398</v>
      </c>
      <c r="BL197" s="27">
        <f t="shared" si="104"/>
        <v>104.73077654187978</v>
      </c>
      <c r="BM197" s="34">
        <f t="shared" si="105"/>
        <v>1.1054421768707483</v>
      </c>
      <c r="BN197" s="45">
        <f t="shared" si="106"/>
        <v>156.00704508589251</v>
      </c>
      <c r="BO197" s="45">
        <f t="shared" si="107"/>
        <v>43.422356686062805</v>
      </c>
      <c r="BP197" s="66">
        <f t="shared" si="108"/>
        <v>6.7449145801350525</v>
      </c>
    </row>
    <row r="198" spans="8:68">
      <c r="H198" s="68">
        <v>193</v>
      </c>
      <c r="I198" s="31">
        <f>('Propiedades físicas'!$C$10*'Diseño reactor'!H198)/1000</f>
        <v>168.92233934876543</v>
      </c>
      <c r="J198" s="31">
        <f t="shared" si="85"/>
        <v>2.6994653386756609</v>
      </c>
      <c r="K198" s="31">
        <f>(I198*1000)/'Propiedades físicas'!$F$10</f>
        <v>1103.4288044655366</v>
      </c>
      <c r="L198" s="31">
        <f t="shared" si="86"/>
        <v>157.63268635221951</v>
      </c>
      <c r="M198" s="31">
        <f t="shared" si="87"/>
        <v>945.79611811331699</v>
      </c>
      <c r="N198" s="31">
        <f t="shared" si="88"/>
        <v>0.81674967021875389</v>
      </c>
      <c r="O198" s="32">
        <f t="shared" si="89"/>
        <v>4.9004980213125231</v>
      </c>
      <c r="P198" s="33">
        <f t="shared" si="90"/>
        <v>0.24455373008809336</v>
      </c>
      <c r="Q198" s="31">
        <f t="shared" si="91"/>
        <v>3.6465965024111466</v>
      </c>
      <c r="R198" s="31">
        <f t="shared" si="92"/>
        <v>0.17132869054325739</v>
      </c>
      <c r="S198" s="31">
        <f t="shared" si="93"/>
        <v>1.253901518901376</v>
      </c>
      <c r="T198" s="31">
        <f t="shared" si="94"/>
        <v>0.12002892040409072</v>
      </c>
      <c r="U198" s="31">
        <f t="shared" si="95"/>
        <v>0.28083832918331247</v>
      </c>
      <c r="V198" s="47">
        <f t="shared" si="109"/>
        <v>2.4217942202898568E-4</v>
      </c>
      <c r="W198" s="31">
        <f t="shared" si="96"/>
        <v>0.70057688542121677</v>
      </c>
      <c r="X198" s="34">
        <f>(S198*H198*'Propiedades físicas'!$F$5*60*24*365)/(1000000)</f>
        <v>37455.633803783116</v>
      </c>
      <c r="Y198" s="34">
        <f>(U198*H198*'Propiedades físicas'!$F$7*60*24*365)/(1000000)</f>
        <v>2623.5027218681798</v>
      </c>
      <c r="Z198" s="31">
        <f t="shared" si="110"/>
        <v>47.19886990700202</v>
      </c>
      <c r="AA198" s="31">
        <f t="shared" si="125"/>
        <v>703.79312496535135</v>
      </c>
      <c r="AB198" s="31">
        <f t="shared" si="126"/>
        <v>33.066437274848674</v>
      </c>
      <c r="AC198" s="31">
        <f t="shared" si="127"/>
        <v>242.00299314796558</v>
      </c>
      <c r="AD198" s="31">
        <f t="shared" si="124"/>
        <v>23.165581637989508</v>
      </c>
      <c r="AE198" s="31">
        <f t="shared" ref="AE198:AE201" si="128">U198*$H198</f>
        <v>54.20179753237931</v>
      </c>
      <c r="AF198" s="31">
        <f t="shared" si="114"/>
        <v>1103.4288044655366</v>
      </c>
      <c r="AG198" s="31">
        <f t="shared" si="115"/>
        <v>4.2774730654111887E-2</v>
      </c>
      <c r="AH198" s="31">
        <f t="shared" si="116"/>
        <v>0.63782377450826544</v>
      </c>
      <c r="AI198" s="31">
        <f t="shared" si="116"/>
        <v>2.9966987576389156E-2</v>
      </c>
      <c r="AJ198" s="31">
        <f t="shared" si="116"/>
        <v>0.21931908263459154</v>
      </c>
      <c r="AK198" s="31">
        <f t="shared" si="98"/>
        <v>2.0994178821723008E-2</v>
      </c>
      <c r="AL198" s="31">
        <f t="shared" si="98"/>
        <v>4.9121245804918806E-2</v>
      </c>
      <c r="AM198" s="31">
        <f t="shared" si="117"/>
        <v>0.99999999999999989</v>
      </c>
      <c r="AN198" s="31">
        <f>(Z198*'Propiedades físicas'!$F$4)/1000</f>
        <v>41.505742218819442</v>
      </c>
      <c r="AO198" s="31">
        <f>(AA198*'Propiedades físicas'!$F$6)/1000</f>
        <v>22.549531723889856</v>
      </c>
      <c r="AP198" s="31">
        <f>(AB198*'Propiedades físicas'!$F$9)/1000</f>
        <v>20.400338476717888</v>
      </c>
      <c r="AQ198" s="31">
        <f>(AC198*'Propiedades físicas'!$F$5)/1000</f>
        <v>71.262621392281432</v>
      </c>
      <c r="AR198" s="31">
        <f>(AD198*'Propiedades físicas'!$F$8)/1000</f>
        <v>8.2126620023000374</v>
      </c>
      <c r="AS198" s="31">
        <f>(AE198*'Propiedades físicas'!$F$7)/1000</f>
        <v>4.9914435347568107</v>
      </c>
      <c r="AT198" s="31">
        <f t="shared" si="118"/>
        <v>168.92233934876546</v>
      </c>
      <c r="AU198" s="31">
        <f t="shared" si="119"/>
        <v>0.24570901858708352</v>
      </c>
      <c r="AV198" s="31">
        <f t="shared" si="123"/>
        <v>0.13349052476317519</v>
      </c>
      <c r="AW198" s="31">
        <f t="shared" si="123"/>
        <v>0.12076755836656</v>
      </c>
      <c r="AX198" s="31">
        <f t="shared" si="123"/>
        <v>0.421866176297435</v>
      </c>
      <c r="AY198" s="31">
        <f t="shared" si="120"/>
        <v>4.8617974590937717E-2</v>
      </c>
      <c r="AZ198" s="31">
        <f t="shared" si="120"/>
        <v>2.9548747394808617E-2</v>
      </c>
      <c r="BA198" s="31">
        <f t="shared" si="121"/>
        <v>1</v>
      </c>
      <c r="BB198" s="34">
        <f>AU198*'Propiedades físicas'!$C$4+'Diseño reactor'!AV198*'Propiedades físicas'!$C$5+'Diseño reactor'!AW198*'Propiedades físicas'!$C$8+'Diseño reactor'!AX198*'Propiedades físicas'!$C$9+'Diseño reactor'!AY198*'Propiedades físicas'!$C$7+'Diseño reactor'!AZ198*'Propiedades físicas'!$C$6</f>
        <v>882.83531073411234</v>
      </c>
      <c r="BC198" s="45">
        <f>AU198*'Propiedades físicas'!$L$4+'Diseño reactor'!AV198*'Propiedades físicas'!$L$5+'Diseño reactor'!AW198*'Propiedades físicas'!$L$8+AX198*'Propiedades físicas'!$L$9+'Diseño reactor'!AY198*'Propiedades físicas'!$L$7+'Diseño reactor'!AZ198*'Propiedades físicas'!$L$6</f>
        <v>1.7773953040936301</v>
      </c>
      <c r="BD198" s="29">
        <f t="shared" si="99"/>
        <v>7.2930811167794198</v>
      </c>
      <c r="BE198" s="58">
        <f t="shared" si="100"/>
        <v>48.329339384276224</v>
      </c>
      <c r="BF198" s="30">
        <f>AU198*'Propiedades físicas'!$I$4+'Diseño reactor'!AV198*'Propiedades físicas'!$I$5+'Diseño reactor'!AW198*'Propiedades físicas'!$I$8+'Diseño reactor'!AX198*'Propiedades físicas'!$I$9+'Diseño reactor'!AY198*'Propiedades físicas'!$I$7+'Diseño reactor'!AZ198*'Propiedades físicas'!$I$6</f>
        <v>1.6768716952789257E-2</v>
      </c>
      <c r="BG198" s="24">
        <f>AU198*'Propiedades físicas'!$O$4+'Diseño reactor'!AV198*'Propiedades físicas'!$O$5+'Diseño reactor'!AW198*'Propiedades físicas'!$O$8+'Diseño reactor'!AX198*'Propiedades físicas'!$O$9+'Diseño reactor'!AY198*'Propiedades físicas'!$O$7+'Diseño reactor'!AZ198*'Propiedades físicas'!$O$6</f>
        <v>0.14210144010396525</v>
      </c>
      <c r="BH198" s="54">
        <f t="shared" si="101"/>
        <v>49430.392694961309</v>
      </c>
      <c r="BI198" s="34">
        <f t="shared" si="122"/>
        <v>209.74198956574256</v>
      </c>
      <c r="BJ198" s="27">
        <f t="shared" si="102"/>
        <v>4961.5365048791709</v>
      </c>
      <c r="BK198" s="34">
        <f t="shared" si="103"/>
        <v>542.33960190132666</v>
      </c>
      <c r="BL198" s="27">
        <f t="shared" si="104"/>
        <v>104.72871662324772</v>
      </c>
      <c r="BM198" s="34">
        <f t="shared" si="105"/>
        <v>1.1054421768707483</v>
      </c>
      <c r="BN198" s="45">
        <f t="shared" si="106"/>
        <v>156.748629318452</v>
      </c>
      <c r="BO198" s="45">
        <f t="shared" si="107"/>
        <v>43.555934103722706</v>
      </c>
      <c r="BP198" s="66">
        <f t="shared" si="108"/>
        <v>6.7446619553168894</v>
      </c>
    </row>
    <row r="199" spans="8:68">
      <c r="H199" s="68">
        <v>194</v>
      </c>
      <c r="I199" s="31">
        <f>('Propiedades físicas'!$C$10*'Diseño reactor'!H199)/1000</f>
        <v>169.79758463036526</v>
      </c>
      <c r="J199" s="31">
        <f t="shared" si="85"/>
        <v>2.6855505688886727</v>
      </c>
      <c r="K199" s="31">
        <f>(I199*1000)/'Propiedades físicas'!$F$10</f>
        <v>1109.1460521570677</v>
      </c>
      <c r="L199" s="31">
        <f t="shared" si="86"/>
        <v>158.44943602243825</v>
      </c>
      <c r="M199" s="31">
        <f t="shared" si="87"/>
        <v>950.69661613462949</v>
      </c>
      <c r="N199" s="31">
        <f t="shared" si="88"/>
        <v>0.81674967021875389</v>
      </c>
      <c r="O199" s="32">
        <f t="shared" si="89"/>
        <v>4.9004980213125231</v>
      </c>
      <c r="P199" s="33">
        <f t="shared" si="90"/>
        <v>0.24544006843190569</v>
      </c>
      <c r="Q199" s="31">
        <f t="shared" si="91"/>
        <v>3.6500268204689865</v>
      </c>
      <c r="R199" s="31">
        <f t="shared" si="92"/>
        <v>0.17168328665601107</v>
      </c>
      <c r="S199" s="31">
        <f t="shared" si="93"/>
        <v>1.2504712008435357</v>
      </c>
      <c r="T199" s="31">
        <f t="shared" si="94"/>
        <v>0.12009103120498672</v>
      </c>
      <c r="U199" s="31">
        <f t="shared" si="95"/>
        <v>0.27953528392585042</v>
      </c>
      <c r="V199" s="47">
        <f t="shared" si="109"/>
        <v>2.4305715514615905E-4</v>
      </c>
      <c r="W199" s="31">
        <f t="shared" si="96"/>
        <v>0.69949168346016188</v>
      </c>
      <c r="X199" s="34">
        <f>(S199*H199*'Propiedades físicas'!$F$5*60*24*365)/(1000000)</f>
        <v>37546.705558112772</v>
      </c>
      <c r="Y199" s="34">
        <f>(U199*H199*'Propiedades físicas'!$F$7*60*24*365)/(1000000)</f>
        <v>2624.8602934822493</v>
      </c>
      <c r="Z199" s="31">
        <f t="shared" si="110"/>
        <v>47.6153732757897</v>
      </c>
      <c r="AA199" s="31">
        <f t="shared" si="125"/>
        <v>708.10520317098337</v>
      </c>
      <c r="AB199" s="31">
        <f t="shared" si="126"/>
        <v>33.30655761126615</v>
      </c>
      <c r="AC199" s="31">
        <f t="shared" si="127"/>
        <v>242.59141296364592</v>
      </c>
      <c r="AD199" s="31">
        <f t="shared" si="124"/>
        <v>23.297660053767423</v>
      </c>
      <c r="AE199" s="31">
        <f t="shared" si="128"/>
        <v>54.229845081614982</v>
      </c>
      <c r="AF199" s="31">
        <f t="shared" si="114"/>
        <v>1109.1460521570675</v>
      </c>
      <c r="AG199" s="31">
        <f t="shared" si="115"/>
        <v>4.2929759505691167E-2</v>
      </c>
      <c r="AH199" s="31">
        <f t="shared" si="116"/>
        <v>0.63842376916354726</v>
      </c>
      <c r="AI199" s="31">
        <f t="shared" si="116"/>
        <v>3.002900974717581E-2</v>
      </c>
      <c r="AJ199" s="31">
        <f t="shared" si="116"/>
        <v>0.21871908797930992</v>
      </c>
      <c r="AK199" s="31">
        <f t="shared" si="98"/>
        <v>2.1005042580693613E-2</v>
      </c>
      <c r="AL199" s="31">
        <f t="shared" si="98"/>
        <v>4.8893331023582301E-2</v>
      </c>
      <c r="AM199" s="31">
        <f t="shared" si="117"/>
        <v>1.0000000000000002</v>
      </c>
      <c r="AN199" s="31">
        <f>(Z199*'Propiedades físicas'!$F$4)/1000</f>
        <v>41.872006951263948</v>
      </c>
      <c r="AO199" s="31">
        <f>(AA199*'Propiedades físicas'!$F$6)/1000</f>
        <v>22.687690709598307</v>
      </c>
      <c r="AP199" s="31">
        <f>(AB199*'Propiedades físicas'!$F$9)/1000</f>
        <v>20.54848071827065</v>
      </c>
      <c r="AQ199" s="31">
        <f>(AC199*'Propiedades físicas'!$F$5)/1000</f>
        <v>71.435893375404817</v>
      </c>
      <c r="AR199" s="31">
        <f>(AD199*'Propiedades físicas'!$F$8)/1000</f>
        <v>8.2594864422616237</v>
      </c>
      <c r="AS199" s="31">
        <f>(AE199*'Propiedades físicas'!$F$7)/1000</f>
        <v>4.9940264335659243</v>
      </c>
      <c r="AT199" s="31">
        <f t="shared" si="118"/>
        <v>169.79758463036526</v>
      </c>
      <c r="AU199" s="31">
        <f t="shared" si="119"/>
        <v>0.24659954405367843</v>
      </c>
      <c r="AV199" s="31">
        <f t="shared" si="123"/>
        <v>0.13361609800862279</v>
      </c>
      <c r="AW199" s="31">
        <f t="shared" si="123"/>
        <v>0.1210175089533984</v>
      </c>
      <c r="AX199" s="31">
        <f t="shared" si="123"/>
        <v>0.420712070380239</v>
      </c>
      <c r="AY199" s="31">
        <f t="shared" si="120"/>
        <v>4.8643132705578913E-2</v>
      </c>
      <c r="AZ199" s="31">
        <f t="shared" si="120"/>
        <v>2.9411645898482539E-2</v>
      </c>
      <c r="BA199" s="31">
        <f t="shared" si="121"/>
        <v>1</v>
      </c>
      <c r="BB199" s="34">
        <f>AU199*'Propiedades físicas'!$C$4+'Diseño reactor'!AV199*'Propiedades físicas'!$C$5+'Diseño reactor'!AW199*'Propiedades físicas'!$C$8+'Diseño reactor'!AX199*'Propiedades físicas'!$C$9+'Diseño reactor'!AY199*'Propiedades físicas'!$C$7+'Diseño reactor'!AZ199*'Propiedades físicas'!$C$6</f>
        <v>882.80243899152401</v>
      </c>
      <c r="BC199" s="45">
        <f>AU199*'Propiedades físicas'!$L$4+'Diseño reactor'!AV199*'Propiedades físicas'!$L$5+'Diseño reactor'!AW199*'Propiedades físicas'!$L$8+AX199*'Propiedades físicas'!$L$9+'Diseño reactor'!AY199*'Propiedades físicas'!$L$7+'Diseño reactor'!AZ199*'Propiedades físicas'!$L$6</f>
        <v>1.7780951485100687</v>
      </c>
      <c r="BD199" s="29">
        <f t="shared" si="99"/>
        <v>7.2791890289038079</v>
      </c>
      <c r="BE199" s="58">
        <f t="shared" si="100"/>
        <v>48.308036137364397</v>
      </c>
      <c r="BF199" s="30">
        <f>AU199*'Propiedades físicas'!$I$4+'Diseño reactor'!AV199*'Propiedades físicas'!$I$5+'Diseño reactor'!AW199*'Propiedades físicas'!$I$8+'Diseño reactor'!AX199*'Propiedades físicas'!$I$9+'Diseño reactor'!AY199*'Propiedades físicas'!$I$7+'Diseño reactor'!AZ199*'Propiedades físicas'!$I$6</f>
        <v>1.6782175976419837E-2</v>
      </c>
      <c r="BG199" s="24">
        <f>AU199*'Propiedades físicas'!$O$4+'Diseño reactor'!AV199*'Propiedades físicas'!$O$5+'Diseño reactor'!AW199*'Propiedades físicas'!$O$8+'Diseño reactor'!AX199*'Propiedades físicas'!$O$9+'Diseño reactor'!AY199*'Propiedades físicas'!$O$7+'Diseño reactor'!AZ199*'Propiedades físicas'!$O$6</f>
        <v>0.14211439131093065</v>
      </c>
      <c r="BH199" s="54">
        <f t="shared" si="101"/>
        <v>49388.911319828359</v>
      </c>
      <c r="BI199" s="34">
        <f t="shared" si="122"/>
        <v>209.97384860078691</v>
      </c>
      <c r="BJ199" s="27">
        <f t="shared" si="102"/>
        <v>4960.586888764291</v>
      </c>
      <c r="BK199" s="34">
        <f t="shared" si="103"/>
        <v>542.28522018593878</v>
      </c>
      <c r="BL199" s="27">
        <f t="shared" si="104"/>
        <v>104.72668858113154</v>
      </c>
      <c r="BM199" s="34">
        <f t="shared" si="105"/>
        <v>1.1054421768707483</v>
      </c>
      <c r="BN199" s="45">
        <f t="shared" si="106"/>
        <v>157.49178304941688</v>
      </c>
      <c r="BO199" s="45">
        <f t="shared" si="107"/>
        <v>43.689098404859799</v>
      </c>
      <c r="BP199" s="66">
        <f t="shared" si="108"/>
        <v>6.744410822643621</v>
      </c>
    </row>
    <row r="200" spans="8:68">
      <c r="H200" s="68">
        <v>195</v>
      </c>
      <c r="I200" s="31">
        <f>('Propiedades físicas'!$C$10*'Diseño reactor'!H200)/1000</f>
        <v>170.6728299119651</v>
      </c>
      <c r="J200" s="31">
        <f t="shared" si="85"/>
        <v>2.6717785146892434</v>
      </c>
      <c r="K200" s="31">
        <f>(I200*1000)/'Propiedades físicas'!$F$10</f>
        <v>1114.8632998485991</v>
      </c>
      <c r="L200" s="31">
        <f t="shared" si="86"/>
        <v>159.26618569265702</v>
      </c>
      <c r="M200" s="31">
        <f t="shared" si="87"/>
        <v>955.59711415594211</v>
      </c>
      <c r="N200" s="31">
        <f t="shared" si="88"/>
        <v>0.81674967021875389</v>
      </c>
      <c r="O200" s="32">
        <f t="shared" si="89"/>
        <v>4.900498021312524</v>
      </c>
      <c r="P200" s="33">
        <f t="shared" si="90"/>
        <v>0.24632366512521089</v>
      </c>
      <c r="Q200" s="31">
        <f t="shared" si="91"/>
        <v>3.6534405948026829</v>
      </c>
      <c r="R200" s="31">
        <f t="shared" si="92"/>
        <v>0.17203487112488264</v>
      </c>
      <c r="S200" s="31">
        <f t="shared" si="93"/>
        <v>1.2470574265098411</v>
      </c>
      <c r="T200" s="31">
        <f t="shared" si="94"/>
        <v>0.12015084652102263</v>
      </c>
      <c r="U200" s="31">
        <f t="shared" si="95"/>
        <v>0.27824028744763774</v>
      </c>
      <c r="V200" s="47">
        <f t="shared" si="109"/>
        <v>2.439321732307914E-4</v>
      </c>
      <c r="W200" s="31">
        <f t="shared" si="96"/>
        <v>0.69840983828100367</v>
      </c>
      <c r="X200" s="34">
        <f>(S200*H200*'Propiedades físicas'!$F$5*60*24*365)/(1000000)</f>
        <v>37637.214771393104</v>
      </c>
      <c r="Y200" s="34">
        <f>(U200*H200*'Propiedades físicas'!$F$7*60*24*365)/(1000000)</f>
        <v>2626.16769209836</v>
      </c>
      <c r="Z200" s="31">
        <f t="shared" si="110"/>
        <v>48.033114699416124</v>
      </c>
      <c r="AA200" s="31">
        <f t="shared" si="125"/>
        <v>712.42091598652314</v>
      </c>
      <c r="AB200" s="31">
        <f t="shared" si="126"/>
        <v>33.546799869352114</v>
      </c>
      <c r="AC200" s="31">
        <f t="shared" si="127"/>
        <v>243.17619816941902</v>
      </c>
      <c r="AD200" s="31">
        <f t="shared" si="124"/>
        <v>23.429415071599415</v>
      </c>
      <c r="AE200" s="31">
        <f t="shared" si="128"/>
        <v>54.256856052289358</v>
      </c>
      <c r="AF200" s="31">
        <f t="shared" si="114"/>
        <v>1114.8632998485991</v>
      </c>
      <c r="AG200" s="31">
        <f t="shared" si="115"/>
        <v>4.308430881699947E-2</v>
      </c>
      <c r="AH200" s="31">
        <f t="shared" si="116"/>
        <v>0.63902087016701636</v>
      </c>
      <c r="AI200" s="31">
        <f t="shared" si="116"/>
        <v>3.0090505153329419E-2</v>
      </c>
      <c r="AJ200" s="31">
        <f t="shared" si="116"/>
        <v>0.21812198697584079</v>
      </c>
      <c r="AK200" s="31">
        <f t="shared" si="98"/>
        <v>2.1015504837930517E-2</v>
      </c>
      <c r="AL200" s="31">
        <f t="shared" si="98"/>
        <v>4.8666824048883443E-2</v>
      </c>
      <c r="AM200" s="31">
        <f t="shared" si="117"/>
        <v>0.99999999999999989</v>
      </c>
      <c r="AN200" s="31">
        <f>(Z200*'Propiedades físicas'!$F$4)/1000</f>
        <v>42.239360404372547</v>
      </c>
      <c r="AO200" s="31">
        <f>(AA200*'Propiedades físicas'!$F$6)/1000</f>
        <v>22.825966148208202</v>
      </c>
      <c r="AP200" s="31">
        <f>(AB200*'Propiedades físicas'!$F$9)/1000</f>
        <v>20.696698179396787</v>
      </c>
      <c r="AQ200" s="31">
        <f>(AC200*'Propiedades físicas'!$F$5)/1000</f>
        <v>71.608095074948821</v>
      </c>
      <c r="AR200" s="31">
        <f>(AD200*'Propiedades físicas'!$F$8)/1000</f>
        <v>8.3061962311834208</v>
      </c>
      <c r="AS200" s="31">
        <f>(AE200*'Propiedades físicas'!$F$7)/1000</f>
        <v>4.996513873855327</v>
      </c>
      <c r="AT200" s="31">
        <f t="shared" si="118"/>
        <v>170.67282991196512</v>
      </c>
      <c r="AU200" s="31">
        <f t="shared" si="119"/>
        <v>0.24748731491802217</v>
      </c>
      <c r="AV200" s="31">
        <f t="shared" si="123"/>
        <v>0.13374106563992688</v>
      </c>
      <c r="AW200" s="31">
        <f t="shared" si="123"/>
        <v>0.12126533666824629</v>
      </c>
      <c r="AX200" s="31">
        <f t="shared" si="123"/>
        <v>0.41956353048042294</v>
      </c>
      <c r="AY200" s="31">
        <f t="shared" si="120"/>
        <v>4.8667361029097869E-2</v>
      </c>
      <c r="AZ200" s="31">
        <f t="shared" si="120"/>
        <v>2.9275391264283732E-2</v>
      </c>
      <c r="BA200" s="31">
        <f t="shared" si="121"/>
        <v>0.99999999999999989</v>
      </c>
      <c r="BB200" s="34">
        <f>AU200*'Propiedades físicas'!$C$4+'Diseño reactor'!AV200*'Propiedades físicas'!$C$5+'Diseño reactor'!AW200*'Propiedades físicas'!$C$8+'Diseño reactor'!AX200*'Propiedades físicas'!$C$9+'Diseño reactor'!AY200*'Propiedades físicas'!$C$7+'Diseño reactor'!AZ200*'Propiedades físicas'!$C$6</f>
        <v>882.76976109951772</v>
      </c>
      <c r="BC200" s="45">
        <f>AU200*'Propiedades físicas'!$L$4+'Diseño reactor'!AV200*'Propiedades físicas'!$L$5+'Diseño reactor'!AW200*'Propiedades físicas'!$L$8+AX200*'Propiedades físicas'!$L$9+'Diseño reactor'!AY200*'Propiedades físicas'!$L$7+'Diseño reactor'!AZ200*'Propiedades físicas'!$L$6</f>
        <v>1.7787929089513199</v>
      </c>
      <c r="BD200" s="29">
        <f t="shared" si="99"/>
        <v>7.2653488878379262</v>
      </c>
      <c r="BE200" s="58">
        <f t="shared" si="100"/>
        <v>48.286862806995167</v>
      </c>
      <c r="BF200" s="30">
        <f>AU200*'Propiedades físicas'!$I$4+'Diseño reactor'!AV200*'Propiedades físicas'!$I$5+'Diseño reactor'!AW200*'Propiedades físicas'!$I$8+'Diseño reactor'!AX200*'Propiedades físicas'!$I$9+'Diseño reactor'!AY200*'Propiedades físicas'!$I$7+'Diseño reactor'!AZ200*'Propiedades físicas'!$I$6</f>
        <v>1.679555913109541E-2</v>
      </c>
      <c r="BG200" s="24">
        <f>AU200*'Propiedades físicas'!$O$4+'Diseño reactor'!AV200*'Propiedades físicas'!$O$5+'Diseño reactor'!AW200*'Propiedades físicas'!$O$8+'Diseño reactor'!AX200*'Propiedades físicas'!$O$9+'Diseño reactor'!AY200*'Propiedades físicas'!$O$7+'Diseño reactor'!AZ200*'Propiedades físicas'!$O$6</f>
        <v>0.14212737399308109</v>
      </c>
      <c r="BH200" s="54">
        <f t="shared" si="101"/>
        <v>49347.730175231154</v>
      </c>
      <c r="BI200" s="34">
        <f t="shared" si="122"/>
        <v>210.20455556801812</v>
      </c>
      <c r="BJ200" s="27">
        <f t="shared" si="102"/>
        <v>4959.6441617387563</v>
      </c>
      <c r="BK200" s="34">
        <f t="shared" si="103"/>
        <v>542.23169280618868</v>
      </c>
      <c r="BL200" s="27">
        <f t="shared" si="104"/>
        <v>104.72469207898216</v>
      </c>
      <c r="BM200" s="34">
        <f t="shared" si="105"/>
        <v>1.1054421768707483</v>
      </c>
      <c r="BN200" s="45">
        <f t="shared" si="106"/>
        <v>158.23649888902236</v>
      </c>
      <c r="BO200" s="45">
        <f t="shared" si="107"/>
        <v>43.821851502025211</v>
      </c>
      <c r="BP200" s="66">
        <f t="shared" si="108"/>
        <v>6.7441611709449232</v>
      </c>
    </row>
    <row r="201" spans="8:68">
      <c r="H201" s="68">
        <v>196</v>
      </c>
      <c r="I201" s="31">
        <f>('Propiedades físicas'!$C$10*'Diseño reactor'!H201)/1000</f>
        <v>171.5480751935649</v>
      </c>
      <c r="J201" s="31">
        <f t="shared" si="85"/>
        <v>2.6581469916551153</v>
      </c>
      <c r="K201" s="31">
        <f>(I201*1000)/'Propiedades físicas'!$F$10</f>
        <v>1120.5805475401303</v>
      </c>
      <c r="L201" s="31">
        <f t="shared" si="86"/>
        <v>160.08293536287576</v>
      </c>
      <c r="M201" s="31">
        <f t="shared" si="87"/>
        <v>960.4976121772545</v>
      </c>
      <c r="N201" s="31">
        <f t="shared" si="88"/>
        <v>0.81674967021875389</v>
      </c>
      <c r="O201" s="32">
        <f t="shared" si="89"/>
        <v>4.9004980213125231</v>
      </c>
      <c r="P201" s="33">
        <f t="shared" si="90"/>
        <v>0.24720453286920846</v>
      </c>
      <c r="Q201" s="31">
        <f t="shared" si="91"/>
        <v>3.6568379356733471</v>
      </c>
      <c r="R201" s="31">
        <f t="shared" si="92"/>
        <v>0.17238346675880994</v>
      </c>
      <c r="S201" s="31">
        <f t="shared" si="93"/>
        <v>1.2436600856391757</v>
      </c>
      <c r="T201" s="31">
        <f t="shared" si="94"/>
        <v>0.12020839289184063</v>
      </c>
      <c r="U201" s="31">
        <f t="shared" si="95"/>
        <v>0.27695327769889494</v>
      </c>
      <c r="V201" s="47">
        <f t="shared" si="109"/>
        <v>2.4480448886076957E-4</v>
      </c>
      <c r="W201" s="31">
        <f t="shared" si="96"/>
        <v>0.69733133433283367</v>
      </c>
      <c r="X201" s="34">
        <f>(S201*H201*'Propiedades físicas'!$F$5*60*24*365)/(1000000)</f>
        <v>37727.165780374671</v>
      </c>
      <c r="Y201" s="34">
        <f>(U201*H201*'Propiedades físicas'!$F$7*60*24*365)/(1000000)</f>
        <v>2627.4254978002386</v>
      </c>
      <c r="Z201" s="31">
        <f t="shared" si="110"/>
        <v>48.452088442364861</v>
      </c>
      <c r="AA201" s="31">
        <f t="shared" si="125"/>
        <v>716.74023539197606</v>
      </c>
      <c r="AB201" s="31">
        <f t="shared" si="126"/>
        <v>33.78715948472675</v>
      </c>
      <c r="AC201" s="31">
        <f t="shared" si="127"/>
        <v>243.75737678527844</v>
      </c>
      <c r="AD201" s="31">
        <f t="shared" si="124"/>
        <v>23.560845006800761</v>
      </c>
      <c r="AE201" s="31">
        <f t="shared" si="128"/>
        <v>54.282842428983408</v>
      </c>
      <c r="AF201" s="31">
        <f t="shared" si="114"/>
        <v>1120.5805475401303</v>
      </c>
      <c r="AG201" s="31">
        <f t="shared" si="115"/>
        <v>4.323838080959521E-2</v>
      </c>
      <c r="AH201" s="31">
        <f t="shared" si="116"/>
        <v>0.63961509680437145</v>
      </c>
      <c r="AI201" s="31">
        <f t="shared" si="116"/>
        <v>3.0151477784346209E-2</v>
      </c>
      <c r="AJ201" s="31">
        <f t="shared" si="116"/>
        <v>0.21752776033848562</v>
      </c>
      <c r="AK201" s="31">
        <f t="shared" si="98"/>
        <v>2.1025570235464933E-2</v>
      </c>
      <c r="AL201" s="31">
        <f t="shared" si="98"/>
        <v>4.8441714027736525E-2</v>
      </c>
      <c r="AM201" s="31">
        <f t="shared" si="117"/>
        <v>1</v>
      </c>
      <c r="AN201" s="31">
        <f>(Z201*'Propiedades físicas'!$F$4)/1000</f>
        <v>42.607797534446817</v>
      </c>
      <c r="AO201" s="31">
        <f>(AA201*'Propiedades físicas'!$F$6)/1000</f>
        <v>22.964357141958914</v>
      </c>
      <c r="AP201" s="31">
        <f>(AB201*'Propiedades físicas'!$F$9)/1000</f>
        <v>20.844988044102166</v>
      </c>
      <c r="AQ201" s="31">
        <f>(AC201*'Propiedades físicas'!$F$5)/1000</f>
        <v>71.779234741960948</v>
      </c>
      <c r="AR201" s="31">
        <f>(AD201*'Propiedades físicas'!$F$8)/1000</f>
        <v>8.3527907718110033</v>
      </c>
      <c r="AS201" s="31">
        <f>(AE201*'Propiedades físicas'!$F$7)/1000</f>
        <v>4.9989069592850823</v>
      </c>
      <c r="AT201" s="31">
        <f t="shared" si="118"/>
        <v>171.54807519356493</v>
      </c>
      <c r="AU201" s="31">
        <f t="shared" si="119"/>
        <v>0.24837234394131583</v>
      </c>
      <c r="AV201" s="31">
        <f t="shared" si="123"/>
        <v>0.13386543169340293</v>
      </c>
      <c r="AW201" s="31">
        <f t="shared" si="123"/>
        <v>0.12151105758885308</v>
      </c>
      <c r="AX201" s="31">
        <f t="shared" si="123"/>
        <v>0.41842051950142495</v>
      </c>
      <c r="AY201" s="31">
        <f t="shared" si="120"/>
        <v>4.8690670311434259E-2</v>
      </c>
      <c r="AZ201" s="31">
        <f t="shared" si="120"/>
        <v>2.9139976963568986E-2</v>
      </c>
      <c r="BA201" s="31">
        <f t="shared" si="121"/>
        <v>1</v>
      </c>
      <c r="BB201" s="34">
        <f>AU201*'Propiedades físicas'!$C$4+'Diseño reactor'!AV201*'Propiedades físicas'!$C$5+'Diseño reactor'!AW201*'Propiedades físicas'!$C$8+'Diseño reactor'!AX201*'Propiedades físicas'!$C$9+'Diseño reactor'!AY201*'Propiedades físicas'!$C$7+'Diseño reactor'!AZ201*'Propiedades físicas'!$C$6</f>
        <v>882.73727560920065</v>
      </c>
      <c r="BC201" s="45">
        <f>AU201*'Propiedades físicas'!$L$4+'Diseño reactor'!AV201*'Propiedades físicas'!$L$5+'Diseño reactor'!AW201*'Propiedades físicas'!$L$8+AX201*'Propiedades físicas'!$L$9+'Diseño reactor'!AY201*'Propiedades físicas'!$L$7+'Diseño reactor'!AZ201*'Propiedades físicas'!$L$6</f>
        <v>1.7794885938484419</v>
      </c>
      <c r="BD201" s="29">
        <f t="shared" si="99"/>
        <v>7.2515604105231448</v>
      </c>
      <c r="BE201" s="58">
        <f t="shared" si="100"/>
        <v>48.265817906364802</v>
      </c>
      <c r="BF201" s="30">
        <f>AU201*'Propiedades físicas'!$I$4+'Diseño reactor'!AV201*'Propiedades físicas'!$I$5+'Diseño reactor'!AW201*'Propiedades físicas'!$I$8+'Diseño reactor'!AX201*'Propiedades físicas'!$I$9+'Diseño reactor'!AY201*'Propiedades físicas'!$I$7+'Diseño reactor'!AZ201*'Propiedades físicas'!$I$6</f>
        <v>1.6808866963958773E-2</v>
      </c>
      <c r="BG201" s="24">
        <f>AU201*'Propiedades físicas'!$O$4+'Diseño reactor'!AV201*'Propiedades físicas'!$O$5+'Diseño reactor'!AW201*'Propiedades físicas'!$O$8+'Diseño reactor'!AX201*'Propiedades físicas'!$O$9+'Diseño reactor'!AY201*'Propiedades físicas'!$O$7+'Diseño reactor'!AZ201*'Propiedades físicas'!$O$6</f>
        <v>0.14214038753128977</v>
      </c>
      <c r="BH201" s="54">
        <f t="shared" si="101"/>
        <v>49306.846300503566</v>
      </c>
      <c r="BI201" s="34">
        <f t="shared" si="122"/>
        <v>210.43411768731875</v>
      </c>
      <c r="BJ201" s="27">
        <f t="shared" si="102"/>
        <v>4958.7082588653593</v>
      </c>
      <c r="BK201" s="34">
        <f t="shared" si="103"/>
        <v>542.17901043825327</v>
      </c>
      <c r="BL201" s="27">
        <f t="shared" si="104"/>
        <v>104.72272678410292</v>
      </c>
      <c r="BM201" s="34">
        <f t="shared" si="105"/>
        <v>1.1054421768707483</v>
      </c>
      <c r="BN201" s="45">
        <f t="shared" si="106"/>
        <v>158.98276949150306</v>
      </c>
      <c r="BO201" s="45">
        <f t="shared" si="107"/>
        <v>43.954195295988548</v>
      </c>
      <c r="BP201" s="66">
        <f t="shared" si="108"/>
        <v>6.7439129891515837</v>
      </c>
    </row>
    <row r="202" spans="8:68">
      <c r="H202" s="68">
        <v>197</v>
      </c>
      <c r="I202" s="31">
        <f>('Propiedades físicas'!$C$10*'Diseño reactor'!H202)/1000</f>
        <v>172.4233204751647</v>
      </c>
      <c r="J202" s="31">
        <f t="shared" ref="J202:J265" si="129">$F$7/I202</f>
        <v>2.6446538597177796</v>
      </c>
      <c r="K202" s="31">
        <f>(I202*1000)/'Propiedades físicas'!$F$10</f>
        <v>1126.2977952316614</v>
      </c>
      <c r="L202" s="31">
        <f t="shared" ref="L202:L265" si="130">K202*$I$5</f>
        <v>160.89968503309447</v>
      </c>
      <c r="M202" s="31">
        <f t="shared" ref="M202:M265" si="131">$I$6*K202</f>
        <v>965.39811019856688</v>
      </c>
      <c r="N202" s="31">
        <f t="shared" ref="N202:N265" si="132">L202/H202</f>
        <v>0.81674967021875367</v>
      </c>
      <c r="O202" s="32">
        <f t="shared" ref="O202:O265" si="133">M202/H202</f>
        <v>4.9004980213125222</v>
      </c>
      <c r="P202" s="33">
        <f t="shared" ref="P202:P265" si="134">(H202*$C$5*N202)/(H202*$C$5+$F$7*1000*$C$4)</f>
        <v>0.2480826842867645</v>
      </c>
      <c r="Q202" s="31">
        <f t="shared" ref="Q202:Q265" si="135">((H202^3)*($C$5^3)*O202+3*(H202^2)*($C$5^2)*O202*$F$7*1000*$C$4+3*H202*$C$5*O202*(($F$7*1000)^2)*($C$4^2)+O202*(($F$7*1000)^3)*($C$4^3)-3*N202*(($F$7*1000)^3)*($C$4^3)-3*(($F$7*1000)^2)*($C$4^2)*H202*$C$5*N202-$F$7*1000*$C$4*(H202^2)*($C$5^2)*N202)/(3*(($F$7*1000)^2)*($C$4^2)*H202*$C$5+(($F$7*1000)^3)*($C$4^3)+3*(H202^2)*($C$5^2)*$F$7*1000*$C$4+(H202^3)*($C$5^3))</f>
        <v>3.6602189524170794</v>
      </c>
      <c r="R202" s="31">
        <f t="shared" ref="R202:R265" si="136">($F$7*1000*$C$4*H202*$C$5*N202)/((H202^2)*($C$5^2)+2*$F$7*1000*$C$4*H202*$C$5+(($F$7*1000)^2)*($C$4^2))</f>
        <v>0.17272909617151913</v>
      </c>
      <c r="S202" s="31">
        <f t="shared" ref="S202:S265" si="137">(N202*$F$7*1000*$C$4*(3*(($F$7*1000)^2)*($C$4^2)+3*$F$7*1000*$C$4*H202*$C$5+(H202^2)*($C$5^2)))/(3*(($F$7*1000)^2)*($C$4^2)*H202*$C$5+(($F$7*1000)^3)*($C$4^3)+3*(H202^2)*($C$5^2)*$F$7*1000*$C$4+(H202^3)*($C$5^3))</f>
        <v>1.2402790688954439</v>
      </c>
      <c r="T202" s="31">
        <f t="shared" ref="T202:T265" si="138">((($F$7*1000)^2)*($C$4^2)*H202*$C$5*N202)/(3*(($F$7*1000)^2)*($C$4^2)*H202*$C$5+(($F$7*1000)^3)*($C$4^3)+3*(H202^2)*($C$5^2)*$F$7*1000*$C$4+(H202^3)*($C$5^3))</f>
        <v>0.12026369655748541</v>
      </c>
      <c r="U202" s="31">
        <f t="shared" ref="U202:U265" si="139">((($F$7*1000)^3)*($C$4^3)*N202)/(3*(($F$7*1000)^2)*($C$4^2)*H202*$C$5+(($F$7*1000)^3)*($C$4^3)+3*(H202^2)*($C$5^2)*$F$7*1000*$C$4+(H202^3)*($C$5^3))</f>
        <v>0.27567419320298464</v>
      </c>
      <c r="V202" s="47">
        <f t="shared" si="109"/>
        <v>2.4567411453640757E-4</v>
      </c>
      <c r="W202" s="31">
        <f t="shared" ref="W202:W265" si="140">($F$7*1000*$C$4)/(H202*$C$5+$F$7*1000*$C$4)</f>
        <v>0.69625615616065151</v>
      </c>
      <c r="X202" s="34">
        <f>(S202*H202*'Propiedades físicas'!$F$5*60*24*365)/(1000000)</f>
        <v>37816.562881750331</v>
      </c>
      <c r="Y202" s="34">
        <f>(U202*H202*'Propiedades físicas'!$F$7*60*24*365)/(1000000)</f>
        <v>2628.6342841232349</v>
      </c>
      <c r="Z202" s="31">
        <f t="shared" si="110"/>
        <v>48.872288804492605</v>
      </c>
      <c r="AA202" s="31">
        <f t="shared" si="125"/>
        <v>721.06313362616459</v>
      </c>
      <c r="AB202" s="31">
        <f t="shared" si="126"/>
        <v>34.027631945789267</v>
      </c>
      <c r="AC202" s="31">
        <f t="shared" si="127"/>
        <v>244.33497657240244</v>
      </c>
      <c r="AD202" s="31">
        <f t="shared" si="124"/>
        <v>23.691948221824624</v>
      </c>
      <c r="AE202" s="31">
        <f t="shared" ref="AE202" si="141">U202*$H202</f>
        <v>54.307816060987975</v>
      </c>
      <c r="AF202" s="31">
        <f t="shared" si="114"/>
        <v>1126.2977952316614</v>
      </c>
      <c r="AG202" s="31">
        <f t="shared" si="115"/>
        <v>4.3391977691335494E-2</v>
      </c>
      <c r="AH202" s="31">
        <f t="shared" si="116"/>
        <v>0.64020646819951688</v>
      </c>
      <c r="AI202" s="31">
        <f t="shared" si="116"/>
        <v>3.0211931595577994E-2</v>
      </c>
      <c r="AJ202" s="31">
        <f t="shared" si="116"/>
        <v>0.21693638894334039</v>
      </c>
      <c r="AK202" s="31">
        <f t="shared" si="116"/>
        <v>2.1035243362925674E-2</v>
      </c>
      <c r="AL202" s="31">
        <f t="shared" si="116"/>
        <v>4.8217990207303676E-2</v>
      </c>
      <c r="AM202" s="31">
        <f t="shared" si="117"/>
        <v>1.0000000000000002</v>
      </c>
      <c r="AN202" s="31">
        <f>(Z202*'Propiedades físicas'!$F$4)/1000</f>
        <v>42.977313328894709</v>
      </c>
      <c r="AO202" s="31">
        <f>(AA202*'Propiedades físicas'!$F$6)/1000</f>
        <v>23.102862801382315</v>
      </c>
      <c r="AP202" s="31">
        <f>(AB202*'Propiedades físicas'!$F$9)/1000</f>
        <v>20.993347528954683</v>
      </c>
      <c r="AQ202" s="31">
        <f>(AC202*'Propiedades físicas'!$F$5)/1000</f>
        <v>71.949320551275349</v>
      </c>
      <c r="AR202" s="31">
        <f>(AD202*'Propiedades físicas'!$F$8)/1000</f>
        <v>8.3992694836012625</v>
      </c>
      <c r="AS202" s="31">
        <f>(AE202*'Propiedades físicas'!$F$7)/1000</f>
        <v>5.0012067810563829</v>
      </c>
      <c r="AT202" s="31">
        <f t="shared" si="118"/>
        <v>172.42332047516473</v>
      </c>
      <c r="AU202" s="31">
        <f t="shared" si="119"/>
        <v>0.24925464380605647</v>
      </c>
      <c r="AV202" s="31">
        <f t="shared" si="123"/>
        <v>0.13398920017150448</v>
      </c>
      <c r="AW202" s="31">
        <f t="shared" si="123"/>
        <v>0.12175468765536558</v>
      </c>
      <c r="AX202" s="31">
        <f t="shared" si="123"/>
        <v>0.41728300065789931</v>
      </c>
      <c r="AY202" s="31">
        <f t="shared" si="120"/>
        <v>4.8713071181175086E-2</v>
      </c>
      <c r="AZ202" s="31">
        <f t="shared" si="120"/>
        <v>2.900539652799889E-2</v>
      </c>
      <c r="BA202" s="31">
        <f t="shared" si="121"/>
        <v>0.99999999999999978</v>
      </c>
      <c r="BB202" s="34">
        <f>AU202*'Propiedades físicas'!$C$4+'Diseño reactor'!AV202*'Propiedades físicas'!$C$5+'Diseño reactor'!AW202*'Propiedades físicas'!$C$8+'Diseño reactor'!AX202*'Propiedades físicas'!$C$9+'Diseño reactor'!AY202*'Propiedades físicas'!$C$7+'Diseño reactor'!AZ202*'Propiedades físicas'!$C$6</f>
        <v>882.70498108477193</v>
      </c>
      <c r="BC202" s="45">
        <f>AU202*'Propiedades físicas'!$L$4+'Diseño reactor'!AV202*'Propiedades físicas'!$L$5+'Diseño reactor'!AW202*'Propiedades físicas'!$L$8+AX202*'Propiedades físicas'!$L$9+'Diseño reactor'!AY202*'Propiedades físicas'!$L$7+'Diseño reactor'!AZ202*'Propiedades físicas'!$L$6</f>
        <v>1.7801822115932515</v>
      </c>
      <c r="BD202" s="29">
        <f t="shared" ref="BD202:BD265" si="142">((-$F$19)*V202*($F$7*1000))/(H202*(BB202/1000)*BC202)</f>
        <v>7.2378233158815135</v>
      </c>
      <c r="BE202" s="58">
        <f t="shared" ref="BE202:BE265" si="143">BD202+$F$20+((BP202*60)/(H202*(BB202/1000)*BC202))</f>
        <v>48.244899975159825</v>
      </c>
      <c r="BF202" s="30">
        <f>AU202*'Propiedades físicas'!$I$4+'Diseño reactor'!AV202*'Propiedades físicas'!$I$5+'Diseño reactor'!AW202*'Propiedades físicas'!$I$8+'Diseño reactor'!AX202*'Propiedades físicas'!$I$9+'Diseño reactor'!AY202*'Propiedades físicas'!$I$7+'Diseño reactor'!AZ202*'Propiedades físicas'!$I$6</f>
        <v>1.6822100017344018E-2</v>
      </c>
      <c r="BG202" s="24">
        <f>AU202*'Propiedades físicas'!$O$4+'Diseño reactor'!AV202*'Propiedades físicas'!$O$5+'Diseño reactor'!AW202*'Propiedades físicas'!$O$8+'Diseño reactor'!AX202*'Propiedades físicas'!$O$9+'Diseño reactor'!AY202*'Propiedades físicas'!$O$7+'Diseño reactor'!AZ202*'Propiedades físicas'!$O$6</f>
        <v>0.14215343131403835</v>
      </c>
      <c r="BH202" s="54">
        <f t="shared" ref="BH202:BH265" si="144">(BB202*($F$33^2)*$F$34)/BF202</f>
        <v>49266.256772513203</v>
      </c>
      <c r="BI202" s="34">
        <f t="shared" si="122"/>
        <v>210.66254212578406</v>
      </c>
      <c r="BJ202" s="27">
        <f t="shared" ref="BJ202:BJ265" si="145">$F$43*(BH202^$F$44)*(BI202^$F$45)</f>
        <v>4957.77911598229</v>
      </c>
      <c r="BK202" s="34">
        <f t="shared" ref="BK202:BK265" si="146">(BJ202*BG202)/$F$16</f>
        <v>542.12716387227863</v>
      </c>
      <c r="BL202" s="27">
        <f t="shared" ref="BL202:BL265" si="147">1/((1/BK202)+(1/$F$61))</f>
        <v>104.7207923675991</v>
      </c>
      <c r="BM202" s="34">
        <f t="shared" ref="BM202:BM265" si="148">($F$33*($F$34^2))/9.8</f>
        <v>1.1054421768707483</v>
      </c>
      <c r="BN202" s="45">
        <f t="shared" ref="BN202:BN265" si="149">((((H202/60)*(BB202/1000)*BC202*($F$20-$F$4)+(((-$F$19)*V202*($F$7*1000))/60)))/(-BL202*$F$46/1000))+$F$4</f>
        <v>159.73058755478957</v>
      </c>
      <c r="BO202" s="45">
        <f t="shared" ref="BO202:BO265" si="150">((-$F$19)*V202*($F$7*1000)/60)+BP202</f>
        <v>44.086131675828362</v>
      </c>
      <c r="BP202" s="66">
        <f t="shared" ref="BP202:BP265" si="151">($F$35*($F$33^5)*($F$34^3)*BB202)/1000</f>
        <v>6.7436662662944089</v>
      </c>
    </row>
    <row r="203" spans="8:68">
      <c r="H203" s="68">
        <v>198</v>
      </c>
      <c r="I203" s="31">
        <f>('Propiedades físicas'!$C$10*'Diseño reactor'!H203)/1000</f>
        <v>173.29856575676456</v>
      </c>
      <c r="J203" s="31">
        <f t="shared" si="129"/>
        <v>2.6312970220424368</v>
      </c>
      <c r="K203" s="31">
        <f>(I203*1000)/'Propiedades físicas'!$F$10</f>
        <v>1132.0150429231928</v>
      </c>
      <c r="L203" s="31">
        <f t="shared" si="130"/>
        <v>161.71643470331324</v>
      </c>
      <c r="M203" s="31">
        <f t="shared" si="131"/>
        <v>970.2986082198795</v>
      </c>
      <c r="N203" s="31">
        <f t="shared" si="132"/>
        <v>0.81674967021875378</v>
      </c>
      <c r="O203" s="32">
        <f t="shared" si="133"/>
        <v>4.9004980213125231</v>
      </c>
      <c r="P203" s="33">
        <f t="shared" si="134"/>
        <v>0.24895813192301533</v>
      </c>
      <c r="Q203" s="31">
        <f t="shared" si="135"/>
        <v>3.6635837534542475</v>
      </c>
      <c r="R203" s="31">
        <f t="shared" si="136"/>
        <v>0.17307178178344676</v>
      </c>
      <c r="S203" s="31">
        <f t="shared" si="137"/>
        <v>1.2369142678582752</v>
      </c>
      <c r="T203" s="31">
        <f t="shared" si="138"/>
        <v>0.12031678346204641</v>
      </c>
      <c r="U203" s="31">
        <f t="shared" si="139"/>
        <v>0.27440297305024525</v>
      </c>
      <c r="V203" s="47">
        <f t="shared" ref="V203:V266" si="152">$C$4*P203/$C$5</f>
        <v>2.4654106268104435E-4</v>
      </c>
      <c r="W203" s="31">
        <f t="shared" si="140"/>
        <v>0.69518428840462743</v>
      </c>
      <c r="X203" s="34">
        <f>(S203*H203*'Propiedades físicas'!$F$5*60*24*365)/(1000000)</f>
        <v>37905.410332586129</v>
      </c>
      <c r="Y203" s="34">
        <f>(U203*H203*'Propiedades físicas'!$F$7*60*24*365)/(1000000)</f>
        <v>2629.7946181339248</v>
      </c>
      <c r="Z203" s="31">
        <f t="shared" ref="Z203:Z266" si="153">P203*$H203</f>
        <v>49.293710120757034</v>
      </c>
      <c r="AA203" s="31">
        <f t="shared" ref="AA203:AD266" si="154">Q203*$H203</f>
        <v>725.389583183941</v>
      </c>
      <c r="AB203" s="31">
        <f t="shared" si="154"/>
        <v>34.268212793122458</v>
      </c>
      <c r="AC203" s="31">
        <f t="shared" si="154"/>
        <v>244.9090250359385</v>
      </c>
      <c r="AD203" s="31">
        <f t="shared" si="154"/>
        <v>23.82272312548519</v>
      </c>
      <c r="AE203" s="31">
        <f t="shared" ref="AE203:AE266" si="155">U203*$H203</f>
        <v>54.331788663948558</v>
      </c>
      <c r="AF203" s="31">
        <f t="shared" ref="AF203:AF266" si="156">Z203+AA203+AB203+AC203+AD203+AE203</f>
        <v>1132.0150429231928</v>
      </c>
      <c r="AG203" s="31">
        <f t="shared" ref="AG203:AG266" si="157">Z203/AF203</f>
        <v>4.3545101656481795E-2</v>
      </c>
      <c r="AH203" s="31">
        <f t="shared" ref="AH203:AK266" si="158">AA203/$AF203</f>
        <v>0.64079500331618711</v>
      </c>
      <c r="AI203" s="31">
        <f t="shared" si="158"/>
        <v>3.0271870508568458E-2</v>
      </c>
      <c r="AJ203" s="31">
        <f t="shared" si="158"/>
        <v>0.21634785382667002</v>
      </c>
      <c r="AK203" s="31">
        <f t="shared" si="158"/>
        <v>2.1044528758176195E-2</v>
      </c>
      <c r="AL203" s="31">
        <f t="shared" ref="AL203:AL266" si="159">AE203/$AF203</f>
        <v>4.7995641933916394E-2</v>
      </c>
      <c r="AM203" s="31">
        <f t="shared" ref="AM203:AM266" si="160">AG203+AH203+AI203+AJ203+AK203+AL203</f>
        <v>1</v>
      </c>
      <c r="AN203" s="31">
        <f>(Z203*'Propiedades físicas'!$F$4)/1000</f>
        <v>43.347902805991318</v>
      </c>
      <c r="AO203" s="31">
        <f>(AA203*'Propiedades físicas'!$F$6)/1000</f>
        <v>23.241482245213469</v>
      </c>
      <c r="AP203" s="31">
        <f>(AB203*'Propiedades físicas'!$F$9)/1000</f>
        <v>21.141773882716898</v>
      </c>
      <c r="AQ203" s="31">
        <f>(AC203*'Propiedades físicas'!$F$5)/1000</f>
        <v>72.118360602332814</v>
      </c>
      <c r="AR203" s="31">
        <f>(AD203*'Propiedades físicas'!$F$8)/1000</f>
        <v>8.4456318024470054</v>
      </c>
      <c r="AS203" s="31">
        <f>(AE203*'Propiedades físicas'!$F$7)/1000</f>
        <v>5.0034144180630227</v>
      </c>
      <c r="AT203" s="31">
        <f t="shared" ref="AT203:AT266" si="161">AN203+AO203+AP203+AQ203+AR203+AS203</f>
        <v>173.2985657567645</v>
      </c>
      <c r="AU203" s="31">
        <f t="shared" ref="AU203:AU266" si="162">AN203/$AT203</f>
        <v>0.25013422711664468</v>
      </c>
      <c r="AV203" s="31">
        <f t="shared" si="123"/>
        <v>0.13411237504316312</v>
      </c>
      <c r="AW203" s="31">
        <f t="shared" si="123"/>
        <v>0.12199624267168324</v>
      </c>
      <c r="AX203" s="31">
        <f t="shared" si="123"/>
        <v>0.41615093747258991</v>
      </c>
      <c r="AY203" s="31">
        <f t="shared" si="123"/>
        <v>4.8734574147030064E-2</v>
      </c>
      <c r="AZ203" s="31">
        <f t="shared" si="123"/>
        <v>2.8871643548889096E-2</v>
      </c>
      <c r="BA203" s="31">
        <f t="shared" ref="BA203:BA266" si="163">AU203+AV203+AW203+AX203+AY203+AZ203</f>
        <v>1.0000000000000002</v>
      </c>
      <c r="BB203" s="34">
        <f>AU203*'Propiedades físicas'!$C$4+'Diseño reactor'!AV203*'Propiedades físicas'!$C$5+'Diseño reactor'!AW203*'Propiedades físicas'!$C$8+'Diseño reactor'!AX203*'Propiedades físicas'!$C$9+'Diseño reactor'!AY203*'Propiedades físicas'!$C$7+'Diseño reactor'!AZ203*'Propiedades físicas'!$C$6</f>
        <v>882.67287610338701</v>
      </c>
      <c r="BC203" s="45">
        <f>AU203*'Propiedades físicas'!$L$4+'Diseño reactor'!AV203*'Propiedades físicas'!$L$5+'Diseño reactor'!AW203*'Propiedades físicas'!$L$8+AX203*'Propiedades físicas'!$L$9+'Diseño reactor'!AY203*'Propiedades físicas'!$L$7+'Diseño reactor'!AZ203*'Propiedades físicas'!$L$6</f>
        <v>1.7808737705384898</v>
      </c>
      <c r="BD203" s="29">
        <f t="shared" si="142"/>
        <v>7.2241373247992335</v>
      </c>
      <c r="BE203" s="58">
        <f t="shared" si="143"/>
        <v>48.2241075789211</v>
      </c>
      <c r="BF203" s="30">
        <f>AU203*'Propiedades físicas'!$I$4+'Diseño reactor'!AV203*'Propiedades físicas'!$I$5+'Diseño reactor'!AW203*'Propiedades físicas'!$I$8+'Diseño reactor'!AX203*'Propiedades físicas'!$I$9+'Diseño reactor'!AY203*'Propiedades físicas'!$I$7+'Diseño reactor'!AZ203*'Propiedades físicas'!$I$6</f>
        <v>1.6835258828826409E-2</v>
      </c>
      <c r="BG203" s="24">
        <f>AU203*'Propiedades físicas'!$O$4+'Diseño reactor'!AV203*'Propiedades físicas'!$O$5+'Diseño reactor'!AW203*'Propiedades físicas'!$O$8+'Diseño reactor'!AX203*'Propiedades físicas'!$O$9+'Diseño reactor'!AY203*'Propiedades físicas'!$O$7+'Diseño reactor'!AZ203*'Propiedades físicas'!$O$6</f>
        <v>0.14216650473732295</v>
      </c>
      <c r="BH203" s="54">
        <f t="shared" si="144"/>
        <v>49225.958705075645</v>
      </c>
      <c r="BI203" s="34">
        <f t="shared" ref="BI203:BI266" si="164">(BC203*BF203)/(BG203/1000)</f>
        <v>210.8898359981446</v>
      </c>
      <c r="BJ203" s="27">
        <f t="shared" si="145"/>
        <v>4956.8566696918087</v>
      </c>
      <c r="BK203" s="34">
        <f t="shared" si="146"/>
        <v>542.07614401074716</v>
      </c>
      <c r="BL203" s="27">
        <f t="shared" si="147"/>
        <v>104.71888850432859</v>
      </c>
      <c r="BM203" s="34">
        <f t="shared" si="148"/>
        <v>1.1054421768707483</v>
      </c>
      <c r="BN203" s="45">
        <f t="shared" si="149"/>
        <v>160.47994582020857</v>
      </c>
      <c r="BO203" s="45">
        <f t="shared" si="150"/>
        <v>44.217662519021928</v>
      </c>
      <c r="BP203" s="66">
        <f t="shared" si="151"/>
        <v>6.7434209915031875</v>
      </c>
    </row>
    <row r="204" spans="8:68">
      <c r="H204" s="68">
        <v>199</v>
      </c>
      <c r="I204" s="31">
        <f>('Propiedades físicas'!$C$10*'Diseño reactor'!H204)/1000</f>
        <v>174.17381103836436</v>
      </c>
      <c r="J204" s="31">
        <f t="shared" si="129"/>
        <v>2.6180744239417213</v>
      </c>
      <c r="K204" s="31">
        <f>(I204*1000)/'Propiedades físicas'!$F$10</f>
        <v>1137.7322906147242</v>
      </c>
      <c r="L204" s="31">
        <f t="shared" si="130"/>
        <v>162.53318437353201</v>
      </c>
      <c r="M204" s="31">
        <f t="shared" si="131"/>
        <v>975.19910624119211</v>
      </c>
      <c r="N204" s="31">
        <f t="shared" si="132"/>
        <v>0.81674967021875378</v>
      </c>
      <c r="O204" s="32">
        <f t="shared" si="133"/>
        <v>4.9004980213125231</v>
      </c>
      <c r="P204" s="33">
        <f t="shared" si="134"/>
        <v>0.24983088824596389</v>
      </c>
      <c r="Q204" s="31">
        <f t="shared" si="135"/>
        <v>3.6669324462986839</v>
      </c>
      <c r="R204" s="31">
        <f t="shared" si="136"/>
        <v>0.17341154582363974</v>
      </c>
      <c r="S204" s="31">
        <f t="shared" si="137"/>
        <v>1.2335655750138395</v>
      </c>
      <c r="T204" s="31">
        <f t="shared" si="138"/>
        <v>0.12036767925725099</v>
      </c>
      <c r="U204" s="31">
        <f t="shared" si="139"/>
        <v>0.27313955689189923</v>
      </c>
      <c r="V204" s="47">
        <f t="shared" si="152"/>
        <v>2.474053456416342E-4</v>
      </c>
      <c r="W204" s="31">
        <f t="shared" si="140"/>
        <v>0.69411571579937026</v>
      </c>
      <c r="X204" s="34">
        <f>(S204*H204*'Propiedades físicas'!$F$5*60*24*365)/(1000000)</f>
        <v>37993.712350747141</v>
      </c>
      <c r="Y204" s="34">
        <f>(U204*H204*'Propiedades físicas'!$F$7*60*24*365)/(1000000)</f>
        <v>2630.9070605086577</v>
      </c>
      <c r="Z204" s="31">
        <f t="shared" si="153"/>
        <v>49.716346760946813</v>
      </c>
      <c r="AA204" s="31">
        <f t="shared" si="154"/>
        <v>729.71955681343809</v>
      </c>
      <c r="AB204" s="31">
        <f t="shared" si="154"/>
        <v>34.508897618904307</v>
      </c>
      <c r="AC204" s="31">
        <f t="shared" si="154"/>
        <v>245.47954942775405</v>
      </c>
      <c r="AD204" s="31">
        <f t="shared" si="154"/>
        <v>23.953168172192946</v>
      </c>
      <c r="AE204" s="31">
        <f t="shared" si="155"/>
        <v>54.354771821487944</v>
      </c>
      <c r="AF204" s="31">
        <f t="shared" si="156"/>
        <v>1137.7322906147242</v>
      </c>
      <c r="AG204" s="31">
        <f t="shared" si="157"/>
        <v>4.3697754885804241E-2</v>
      </c>
      <c r="AH204" s="31">
        <f t="shared" si="158"/>
        <v>0.64138072095955534</v>
      </c>
      <c r="AI204" s="31">
        <f t="shared" si="158"/>
        <v>3.0331298411385443E-2</v>
      </c>
      <c r="AJ204" s="31">
        <f t="shared" si="158"/>
        <v>0.21576213618330181</v>
      </c>
      <c r="AK204" s="31">
        <f t="shared" si="158"/>
        <v>2.1053430907943108E-2</v>
      </c>
      <c r="AL204" s="31">
        <f t="shared" si="159"/>
        <v>4.7774658652010048E-2</v>
      </c>
      <c r="AM204" s="31">
        <f t="shared" si="160"/>
        <v>1</v>
      </c>
      <c r="AN204" s="31">
        <f>(Z204*'Propiedades físicas'!$F$4)/1000</f>
        <v>43.719561014641414</v>
      </c>
      <c r="AO204" s="31">
        <f>(AA204*'Propiedades físicas'!$F$6)/1000</f>
        <v>23.380214600302555</v>
      </c>
      <c r="AP204" s="31">
        <f>(AB204*'Propiedades físicas'!$F$9)/1000</f>
        <v>21.290264385983008</v>
      </c>
      <c r="AQ204" s="31">
        <f>(AC204*'Propiedades físicas'!$F$5)/1000</f>
        <v>72.286362919990751</v>
      </c>
      <c r="AR204" s="31">
        <f>(AD204*'Propiedades físicas'!$F$8)/1000</f>
        <v>8.4918771804058402</v>
      </c>
      <c r="AS204" s="31">
        <f>(AE204*'Propiedades físicas'!$F$7)/1000</f>
        <v>5.0055309370408247</v>
      </c>
      <c r="AT204" s="31">
        <f t="shared" si="161"/>
        <v>174.17381103836439</v>
      </c>
      <c r="AU204" s="31">
        <f t="shared" si="162"/>
        <v>0.25101110639998298</v>
      </c>
      <c r="AV204" s="31">
        <f t="shared" ref="AV204:AY267" si="165">AO204/$AT204</f>
        <v>0.13423496024412482</v>
      </c>
      <c r="AW204" s="31">
        <f t="shared" si="165"/>
        <v>0.12223573830679693</v>
      </c>
      <c r="AX204" s="31">
        <f t="shared" si="165"/>
        <v>0.41502429377323896</v>
      </c>
      <c r="AY204" s="31">
        <f t="shared" si="165"/>
        <v>4.8755189599286985E-2</v>
      </c>
      <c r="AZ204" s="31">
        <f t="shared" ref="AZ204:AZ267" si="166">AS204/$AT204</f>
        <v>2.8738711676569342E-2</v>
      </c>
      <c r="BA204" s="31">
        <f t="shared" si="163"/>
        <v>1</v>
      </c>
      <c r="BB204" s="34">
        <f>AU204*'Propiedades físicas'!$C$4+'Diseño reactor'!AV204*'Propiedades físicas'!$C$5+'Diseño reactor'!AW204*'Propiedades físicas'!$C$8+'Diseño reactor'!AX204*'Propiedades físicas'!$C$9+'Diseño reactor'!AY204*'Propiedades físicas'!$C$7+'Diseño reactor'!AZ204*'Propiedades físicas'!$C$6</f>
        <v>882.64095925501806</v>
      </c>
      <c r="BC204" s="45">
        <f>AU204*'Propiedades físicas'!$L$4+'Diseño reactor'!AV204*'Propiedades físicas'!$L$5+'Diseño reactor'!AW204*'Propiedades físicas'!$L$8+AX204*'Propiedades físicas'!$L$9+'Diseño reactor'!AY204*'Propiedades físicas'!$L$7+'Diseño reactor'!AZ204*'Propiedades físicas'!$L$6</f>
        <v>1.7815632789979825</v>
      </c>
      <c r="BD204" s="29">
        <f t="shared" si="142"/>
        <v>7.2105021601103116</v>
      </c>
      <c r="BE204" s="58">
        <f t="shared" si="143"/>
        <v>48.203439308426731</v>
      </c>
      <c r="BF204" s="30">
        <f>AU204*'Propiedades físicas'!$I$4+'Diseño reactor'!AV204*'Propiedades físicas'!$I$5+'Diseño reactor'!AW204*'Propiedades físicas'!$I$8+'Diseño reactor'!AX204*'Propiedades físicas'!$I$9+'Diseño reactor'!AY204*'Propiedades físicas'!$I$7+'Diseño reactor'!AZ204*'Propiedades físicas'!$I$6</f>
        <v>1.6848343931271485E-2</v>
      </c>
      <c r="BG204" s="24">
        <f>AU204*'Propiedades físicas'!$O$4+'Diseño reactor'!AV204*'Propiedades físicas'!$O$5+'Diseño reactor'!AW204*'Propiedades físicas'!$O$8+'Diseño reactor'!AX204*'Propiedades físicas'!$O$9+'Diseño reactor'!AY204*'Propiedades físicas'!$O$7+'Diseño reactor'!AZ204*'Propiedades físicas'!$O$6</f>
        <v>0.14217960720456049</v>
      </c>
      <c r="BH204" s="54">
        <f t="shared" si="144"/>
        <v>49185.949248379802</v>
      </c>
      <c r="BI204" s="34">
        <f t="shared" si="164"/>
        <v>211.11600636718453</v>
      </c>
      <c r="BJ204" s="27">
        <f t="shared" si="145"/>
        <v>4955.9408573490846</v>
      </c>
      <c r="BK204" s="34">
        <f t="shared" si="146"/>
        <v>542.02594186686588</v>
      </c>
      <c r="BL204" s="27">
        <f t="shared" si="147"/>
        <v>104.71701487285279</v>
      </c>
      <c r="BM204" s="34">
        <f t="shared" si="148"/>
        <v>1.1054421768707483</v>
      </c>
      <c r="BN204" s="45">
        <f t="shared" si="149"/>
        <v>161.23083707218339</v>
      </c>
      <c r="BO204" s="45">
        <f t="shared" si="150"/>
        <v>44.34878969153403</v>
      </c>
      <c r="BP204" s="66">
        <f t="shared" si="151"/>
        <v>6.7431771540056271</v>
      </c>
    </row>
    <row r="205" spans="8:68">
      <c r="H205" s="68">
        <v>200</v>
      </c>
      <c r="I205" s="31">
        <f>('Propiedades físicas'!$C$10*'Diseño reactor'!H205)/1000</f>
        <v>175.04905631996417</v>
      </c>
      <c r="J205" s="31">
        <f t="shared" si="129"/>
        <v>2.6049840518220129</v>
      </c>
      <c r="K205" s="31">
        <f>(I205*1000)/'Propiedades físicas'!$F$10</f>
        <v>1143.4495383062554</v>
      </c>
      <c r="L205" s="31">
        <f t="shared" si="130"/>
        <v>163.34993404375075</v>
      </c>
      <c r="M205" s="31">
        <f t="shared" si="131"/>
        <v>980.0996042625045</v>
      </c>
      <c r="N205" s="31">
        <f t="shared" si="132"/>
        <v>0.81674967021875378</v>
      </c>
      <c r="O205" s="32">
        <f t="shared" si="133"/>
        <v>4.9004980213125222</v>
      </c>
      <c r="P205" s="33">
        <f t="shared" si="134"/>
        <v>0.25070096564707245</v>
      </c>
      <c r="Q205" s="31">
        <f t="shared" si="135"/>
        <v>3.6702651375667577</v>
      </c>
      <c r="R205" s="31">
        <f t="shared" si="136"/>
        <v>0.17374841033163421</v>
      </c>
      <c r="S205" s="31">
        <f t="shared" si="137"/>
        <v>1.230232883745765</v>
      </c>
      <c r="T205" s="31">
        <f t="shared" si="138"/>
        <v>0.1204164093060104</v>
      </c>
      <c r="U205" s="31">
        <f t="shared" si="139"/>
        <v>0.2718838849340367</v>
      </c>
      <c r="V205" s="47">
        <f t="shared" si="152"/>
        <v>2.4826697568933388E-4</v>
      </c>
      <c r="W205" s="31">
        <f t="shared" si="140"/>
        <v>0.69305042317320298</v>
      </c>
      <c r="X205" s="34">
        <f>(S205*H205*'Propiedades físicas'!$F$5*60*24*365)/(1000000)</f>
        <v>38081.473115317815</v>
      </c>
      <c r="Y205" s="34">
        <f>(U205*H205*'Propiedades físicas'!$F$7*60*24*365)/(1000000)</f>
        <v>2631.9721656110505</v>
      </c>
      <c r="Z205" s="31">
        <f t="shared" si="153"/>
        <v>50.140193129414492</v>
      </c>
      <c r="AA205" s="31">
        <f t="shared" si="154"/>
        <v>734.05302751335148</v>
      </c>
      <c r="AB205" s="31">
        <f t="shared" si="154"/>
        <v>34.749682066326841</v>
      </c>
      <c r="AC205" s="31">
        <f t="shared" si="154"/>
        <v>246.04657674915299</v>
      </c>
      <c r="AD205" s="31">
        <f t="shared" si="154"/>
        <v>24.083281861202082</v>
      </c>
      <c r="AE205" s="31">
        <f t="shared" si="155"/>
        <v>54.376776986807343</v>
      </c>
      <c r="AF205" s="31">
        <f t="shared" si="156"/>
        <v>1143.4495383062551</v>
      </c>
      <c r="AG205" s="31">
        <f t="shared" si="157"/>
        <v>4.3849939546685292E-2</v>
      </c>
      <c r="AH205" s="31">
        <f t="shared" si="158"/>
        <v>0.64196363977782012</v>
      </c>
      <c r="AI205" s="31">
        <f t="shared" si="158"/>
        <v>3.039021915894961E-2</v>
      </c>
      <c r="AJ205" s="31">
        <f t="shared" si="158"/>
        <v>0.21517921736503709</v>
      </c>
      <c r="AK205" s="31">
        <f t="shared" si="158"/>
        <v>2.1061954248436411E-2</v>
      </c>
      <c r="AL205" s="31">
        <f t="shared" si="159"/>
        <v>4.7555029903071568E-2</v>
      </c>
      <c r="AM205" s="31">
        <f t="shared" si="160"/>
        <v>1</v>
      </c>
      <c r="AN205" s="31">
        <f>(Z205*'Propiedades físicas'!$F$4)/1000</f>
        <v>44.092283034144515</v>
      </c>
      <c r="AO205" s="31">
        <f>(AA205*'Propiedades físicas'!$F$6)/1000</f>
        <v>23.519059001527783</v>
      </c>
      <c r="AP205" s="31">
        <f>(AB205*'Propiedades físicas'!$F$9)/1000</f>
        <v>21.438816350820343</v>
      </c>
      <c r="AQ205" s="31">
        <f>(AC205*'Propiedades físicas'!$F$5)/1000</f>
        <v>72.453335455323085</v>
      </c>
      <c r="AR205" s="31">
        <f>(AD205*'Propiedades físicas'!$F$8)/1000</f>
        <v>8.5380050854333582</v>
      </c>
      <c r="AS205" s="31">
        <f>(AE205*'Propiedades físicas'!$F$7)/1000</f>
        <v>5.0075573927150883</v>
      </c>
      <c r="AT205" s="31">
        <f t="shared" si="161"/>
        <v>175.04905631996417</v>
      </c>
      <c r="AU205" s="31">
        <f t="shared" si="162"/>
        <v>0.25188529410607186</v>
      </c>
      <c r="AV205" s="31">
        <f t="shared" si="165"/>
        <v>0.13435695967728253</v>
      </c>
      <c r="AW205" s="31">
        <f t="shared" si="165"/>
        <v>0.12247319009611403</v>
      </c>
      <c r="AX205" s="31">
        <f t="shared" si="165"/>
        <v>0.41390303368953296</v>
      </c>
      <c r="AY205" s="31">
        <f t="shared" si="165"/>
        <v>4.877492781124812E-2</v>
      </c>
      <c r="AZ205" s="31">
        <f t="shared" si="166"/>
        <v>2.8606594619750497E-2</v>
      </c>
      <c r="BA205" s="31">
        <f t="shared" si="163"/>
        <v>1</v>
      </c>
      <c r="BB205" s="34">
        <f>AU205*'Propiedades físicas'!$C$4+'Diseño reactor'!AV205*'Propiedades físicas'!$C$5+'Diseño reactor'!AW205*'Propiedades físicas'!$C$8+'Diseño reactor'!AX205*'Propiedades físicas'!$C$9+'Diseño reactor'!AY205*'Propiedades físicas'!$C$7+'Diseño reactor'!AZ205*'Propiedades físicas'!$C$6</f>
        <v>882.60922914232037</v>
      </c>
      <c r="BC205" s="45">
        <f>AU205*'Propiedades físicas'!$L$4+'Diseño reactor'!AV205*'Propiedades físicas'!$L$5+'Diseño reactor'!AW205*'Propiedades físicas'!$L$8+AX205*'Propiedades físicas'!$L$9+'Diseño reactor'!AY205*'Propiedades físicas'!$L$7+'Diseño reactor'!AZ205*'Propiedades físicas'!$L$6</f>
        <v>1.7822507452468082</v>
      </c>
      <c r="BD205" s="29">
        <f t="shared" si="142"/>
        <v>7.1969175465803463</v>
      </c>
      <c r="BE205" s="58">
        <f t="shared" si="143"/>
        <v>48.182893779093042</v>
      </c>
      <c r="BF205" s="30">
        <f>AU205*'Propiedades físicas'!$I$4+'Diseño reactor'!AV205*'Propiedades físicas'!$I$5+'Diseño reactor'!AW205*'Propiedades físicas'!$I$8+'Diseño reactor'!AX205*'Propiedades físicas'!$I$9+'Diseño reactor'!AY205*'Propiedades físicas'!$I$7+'Diseño reactor'!AZ205*'Propiedades físicas'!$I$6</f>
        <v>1.6861355852883779E-2</v>
      </c>
      <c r="BG205" s="24">
        <f>AU205*'Propiedades físicas'!$O$4+'Diseño reactor'!AV205*'Propiedades físicas'!$O$5+'Diseño reactor'!AW205*'Propiedades físicas'!$O$8+'Diseño reactor'!AX205*'Propiedades físicas'!$O$9+'Diseño reactor'!AY205*'Propiedades físicas'!$O$7+'Diseño reactor'!AZ205*'Propiedades físicas'!$O$6</f>
        <v>0.14219273812649738</v>
      </c>
      <c r="BH205" s="54">
        <f t="shared" si="144"/>
        <v>49146.225588423549</v>
      </c>
      <c r="BI205" s="34">
        <f t="shared" si="164"/>
        <v>211.34106024415715</v>
      </c>
      <c r="BJ205" s="27">
        <f t="shared" si="145"/>
        <v>4955.0316170512688</v>
      </c>
      <c r="BK205" s="34">
        <f t="shared" si="146"/>
        <v>541.97654856298914</v>
      </c>
      <c r="BL205" s="27">
        <f t="shared" si="147"/>
        <v>104.71517115538892</v>
      </c>
      <c r="BM205" s="34">
        <f t="shared" si="148"/>
        <v>1.1054421768707483</v>
      </c>
      <c r="BN205" s="45">
        <f t="shared" si="149"/>
        <v>161.98325413793799</v>
      </c>
      <c r="BO205" s="45">
        <f t="shared" si="150"/>
        <v>44.479515047905075</v>
      </c>
      <c r="BP205" s="66">
        <f t="shared" si="151"/>
        <v>6.7429347431263293</v>
      </c>
    </row>
    <row r="206" spans="8:68">
      <c r="H206" s="68">
        <v>201</v>
      </c>
      <c r="I206" s="31">
        <f>('Propiedades físicas'!$C$10*'Diseño reactor'!H206)/1000</f>
        <v>175.92430160156403</v>
      </c>
      <c r="J206" s="31">
        <f t="shared" si="129"/>
        <v>2.5920239321612062</v>
      </c>
      <c r="K206" s="31">
        <f>(I206*1000)/'Propiedades físicas'!$F$10</f>
        <v>1149.1667859977867</v>
      </c>
      <c r="L206" s="31">
        <f t="shared" si="130"/>
        <v>164.16668371396952</v>
      </c>
      <c r="M206" s="31">
        <f t="shared" si="131"/>
        <v>985.00010228381711</v>
      </c>
      <c r="N206" s="31">
        <f t="shared" si="132"/>
        <v>0.81674967021875378</v>
      </c>
      <c r="O206" s="32">
        <f t="shared" si="133"/>
        <v>4.9004980213125231</v>
      </c>
      <c r="P206" s="33">
        <f t="shared" si="134"/>
        <v>0.25156837644184865</v>
      </c>
      <c r="Q206" s="31">
        <f t="shared" si="135"/>
        <v>3.6735819329863535</v>
      </c>
      <c r="R206" s="31">
        <f t="shared" si="136"/>
        <v>0.17408239715931365</v>
      </c>
      <c r="S206" s="31">
        <f t="shared" si="137"/>
        <v>1.2269160883261698</v>
      </c>
      <c r="T206" s="31">
        <f t="shared" si="138"/>
        <v>0.12046299868591824</v>
      </c>
      <c r="U206" s="31">
        <f t="shared" si="139"/>
        <v>0.2706358979316732</v>
      </c>
      <c r="V206" s="47">
        <f t="shared" si="152"/>
        <v>2.4912596502008316E-4</v>
      </c>
      <c r="W206" s="31">
        <f t="shared" si="140"/>
        <v>0.69198839544744473</v>
      </c>
      <c r="X206" s="34">
        <f>(S206*H206*'Propiedades físicas'!$F$5*60*24*365)/(1000000)</f>
        <v>38168.696767017558</v>
      </c>
      <c r="Y206" s="34">
        <f>(U206*H206*'Propiedades físicas'!$F$7*60*24*365)/(1000000)</f>
        <v>2632.9904815684622</v>
      </c>
      <c r="Z206" s="31">
        <f t="shared" si="153"/>
        <v>50.565243664811582</v>
      </c>
      <c r="AA206" s="31">
        <f t="shared" si="154"/>
        <v>738.38996853025708</v>
      </c>
      <c r="AB206" s="31">
        <f t="shared" si="154"/>
        <v>34.990561829022042</v>
      </c>
      <c r="AC206" s="31">
        <f t="shared" si="154"/>
        <v>246.61013375356015</v>
      </c>
      <c r="AD206" s="31">
        <f t="shared" si="154"/>
        <v>24.213062735869567</v>
      </c>
      <c r="AE206" s="31">
        <f t="shared" si="155"/>
        <v>54.39781548426631</v>
      </c>
      <c r="AF206" s="31">
        <f t="shared" si="156"/>
        <v>1149.1667859977865</v>
      </c>
      <c r="AG206" s="31">
        <f t="shared" si="157"/>
        <v>4.4001657793222175E-2</v>
      </c>
      <c r="AH206" s="31">
        <f t="shared" si="158"/>
        <v>0.64254377826377529</v>
      </c>
      <c r="AI206" s="31">
        <f t="shared" si="158"/>
        <v>3.0448636573359368E-2</v>
      </c>
      <c r="AJ206" s="31">
        <f t="shared" si="158"/>
        <v>0.214599078879082</v>
      </c>
      <c r="AK206" s="31">
        <f t="shared" si="158"/>
        <v>2.1070103165961328E-2</v>
      </c>
      <c r="AL206" s="31">
        <f t="shared" si="159"/>
        <v>4.7336745324599985E-2</v>
      </c>
      <c r="AM206" s="31">
        <f t="shared" si="160"/>
        <v>1.0000000000000002</v>
      </c>
      <c r="AN206" s="31">
        <f>(Z206*'Propiedades físicas'!$F$4)/1000</f>
        <v>44.466063973962008</v>
      </c>
      <c r="AO206" s="31">
        <f>(AA206*'Propiedades físicas'!$F$6)/1000</f>
        <v>23.658014591709438</v>
      </c>
      <c r="AP206" s="31">
        <f>(AB206*'Propiedades físicas'!$F$9)/1000</f>
        <v>21.587427120415146</v>
      </c>
      <c r="AQ206" s="31">
        <f>(AC206*'Propiedades físicas'!$F$5)/1000</f>
        <v>72.619286086410867</v>
      </c>
      <c r="AR206" s="31">
        <f>(AD206*'Propiedades físicas'!$F$8)/1000</f>
        <v>8.5840150011204752</v>
      </c>
      <c r="AS206" s="31">
        <f>(AE206*'Propiedades físicas'!$F$7)/1000</f>
        <v>5.0094948279460851</v>
      </c>
      <c r="AT206" s="31">
        <f t="shared" si="161"/>
        <v>175.92430160156403</v>
      </c>
      <c r="AU206" s="31">
        <f t="shared" si="162"/>
        <v>0.25275680260859817</v>
      </c>
      <c r="AV206" s="31">
        <f t="shared" si="165"/>
        <v>0.13447837721300415</v>
      </c>
      <c r="AW206" s="31">
        <f t="shared" si="165"/>
        <v>0.1227086134427674</v>
      </c>
      <c r="AX206" s="31">
        <f t="shared" si="165"/>
        <v>0.41278712165008397</v>
      </c>
      <c r="AY206" s="31">
        <f t="shared" si="165"/>
        <v>4.8793798940647094E-2</v>
      </c>
      <c r="AZ206" s="31">
        <f t="shared" si="166"/>
        <v>2.8475286144899206E-2</v>
      </c>
      <c r="BA206" s="31">
        <f t="shared" si="163"/>
        <v>1</v>
      </c>
      <c r="BB206" s="34">
        <f>AU206*'Propiedades físicas'!$C$4+'Diseño reactor'!AV206*'Propiedades físicas'!$C$5+'Diseño reactor'!AW206*'Propiedades físicas'!$C$8+'Diseño reactor'!AX206*'Propiedades físicas'!$C$9+'Diseño reactor'!AY206*'Propiedades físicas'!$C$7+'Diseño reactor'!AZ206*'Propiedades físicas'!$C$6</f>
        <v>882.57768438049845</v>
      </c>
      <c r="BC206" s="45">
        <f>AU206*'Propiedades físicas'!$L$4+'Diseño reactor'!AV206*'Propiedades físicas'!$L$5+'Diseño reactor'!AW206*'Propiedades físicas'!$L$8+AX206*'Propiedades físicas'!$L$9+'Diseño reactor'!AY206*'Propiedades físicas'!$L$7+'Diseño reactor'!AZ206*'Propiedades físicas'!$L$6</f>
        <v>1.7829361775214605</v>
      </c>
      <c r="BD206" s="29">
        <f t="shared" si="142"/>
        <v>7.1833832108904891</v>
      </c>
      <c r="BE206" s="58">
        <f t="shared" si="143"/>
        <v>48.162469630393268</v>
      </c>
      <c r="BF206" s="30">
        <f>AU206*'Propiedades físicas'!$I$4+'Diseño reactor'!AV206*'Propiedades físicas'!$I$5+'Diseño reactor'!AW206*'Propiedades físicas'!$I$8+'Diseño reactor'!AX206*'Propiedades físicas'!$I$9+'Diseño reactor'!AY206*'Propiedades físicas'!$I$7+'Diseño reactor'!AZ206*'Propiedades físicas'!$I$6</f>
        <v>1.6874295117254787E-2</v>
      </c>
      <c r="BG206" s="24">
        <f>AU206*'Propiedades físicas'!$O$4+'Diseño reactor'!AV206*'Propiedades físicas'!$O$5+'Diseño reactor'!AW206*'Propiedades físicas'!$O$8+'Diseño reactor'!AX206*'Propiedades físicas'!$O$9+'Diseño reactor'!AY206*'Propiedades físicas'!$O$7+'Diseño reactor'!AZ206*'Propiedades físicas'!$O$6</f>
        <v>0.14220589692111818</v>
      </c>
      <c r="BH206" s="54">
        <f t="shared" si="144"/>
        <v>49106.784946460226</v>
      </c>
      <c r="BI206" s="34">
        <f t="shared" si="164"/>
        <v>211.56500458919737</v>
      </c>
      <c r="BJ206" s="27">
        <f t="shared" si="145"/>
        <v>4954.1288876267045</v>
      </c>
      <c r="BK206" s="34">
        <f t="shared" si="146"/>
        <v>541.92795532905927</v>
      </c>
      <c r="BL206" s="27">
        <f t="shared" si="147"/>
        <v>104.71335703776236</v>
      </c>
      <c r="BM206" s="34">
        <f t="shared" si="148"/>
        <v>1.1054421768707483</v>
      </c>
      <c r="BN206" s="45">
        <f t="shared" si="149"/>
        <v>162.73718988720279</v>
      </c>
      <c r="BO206" s="45">
        <f t="shared" si="150"/>
        <v>44.609840431338412</v>
      </c>
      <c r="BP206" s="66">
        <f t="shared" si="151"/>
        <v>6.7426937482857703</v>
      </c>
    </row>
    <row r="207" spans="8:68">
      <c r="H207" s="68">
        <v>202</v>
      </c>
      <c r="I207" s="31">
        <f>('Propiedades físicas'!$C$10*'Diseño reactor'!H207)/1000</f>
        <v>176.79954688316383</v>
      </c>
      <c r="J207" s="31">
        <f t="shared" si="129"/>
        <v>2.5791921305168444</v>
      </c>
      <c r="K207" s="31">
        <f>(I207*1000)/'Propiedades físicas'!$F$10</f>
        <v>1154.8840336893179</v>
      </c>
      <c r="L207" s="31">
        <f t="shared" si="130"/>
        <v>164.98343338418826</v>
      </c>
      <c r="M207" s="31">
        <f t="shared" si="131"/>
        <v>989.90060030512961</v>
      </c>
      <c r="N207" s="31">
        <f t="shared" si="132"/>
        <v>0.81674967021875378</v>
      </c>
      <c r="O207" s="32">
        <f t="shared" si="133"/>
        <v>4.9004980213125231</v>
      </c>
      <c r="P207" s="33">
        <f t="shared" si="134"/>
        <v>0.25243313287042674</v>
      </c>
      <c r="Q207" s="31">
        <f t="shared" si="135"/>
        <v>3.6768829374057375</v>
      </c>
      <c r="R207" s="31">
        <f t="shared" si="136"/>
        <v>0.17441352797274562</v>
      </c>
      <c r="S207" s="31">
        <f t="shared" si="137"/>
        <v>1.2236150839067874</v>
      </c>
      <c r="T207" s="31">
        <f t="shared" si="138"/>
        <v>0.12050747219270247</v>
      </c>
      <c r="U207" s="31">
        <f t="shared" si="139"/>
        <v>0.2693955371828789</v>
      </c>
      <c r="V207" s="47">
        <f t="shared" si="152"/>
        <v>2.4998232575517988E-4</v>
      </c>
      <c r="W207" s="31">
        <f t="shared" si="140"/>
        <v>0.69092961763569927</v>
      </c>
      <c r="X207" s="34">
        <f>(S207*H207*'Propiedades físicas'!$F$5*60*24*365)/(1000000)</f>
        <v>38255.387408610739</v>
      </c>
      <c r="Y207" s="34">
        <f>(U207*H207*'Propiedades físicas'!$F$7*60*24*365)/(1000000)</f>
        <v>2633.9625503474426</v>
      </c>
      <c r="Z207" s="31">
        <f t="shared" si="153"/>
        <v>50.991492839826201</v>
      </c>
      <c r="AA207" s="31">
        <f t="shared" si="154"/>
        <v>742.73035335595898</v>
      </c>
      <c r="AB207" s="31">
        <f t="shared" si="154"/>
        <v>35.231532650494614</v>
      </c>
      <c r="AC207" s="31">
        <f t="shared" si="154"/>
        <v>247.17024694917106</v>
      </c>
      <c r="AD207" s="31">
        <f t="shared" si="154"/>
        <v>24.3425093829259</v>
      </c>
      <c r="AE207" s="31">
        <f t="shared" si="155"/>
        <v>54.417898510941541</v>
      </c>
      <c r="AF207" s="31">
        <f t="shared" si="156"/>
        <v>1154.8840336893184</v>
      </c>
      <c r="AG207" s="31">
        <f t="shared" si="157"/>
        <v>4.4152911766328649E-2</v>
      </c>
      <c r="AH207" s="31">
        <f t="shared" si="158"/>
        <v>0.64312115475636134</v>
      </c>
      <c r="AI207" s="31">
        <f t="shared" si="158"/>
        <v>3.0506554444212224E-2</v>
      </c>
      <c r="AJ207" s="31">
        <f t="shared" si="158"/>
        <v>0.21402170238649579</v>
      </c>
      <c r="AK207" s="31">
        <f t="shared" si="158"/>
        <v>2.1077881997522196E-2</v>
      </c>
      <c r="AL207" s="31">
        <f t="shared" si="159"/>
        <v>4.7119794649079713E-2</v>
      </c>
      <c r="AM207" s="31">
        <f t="shared" si="160"/>
        <v>0.99999999999999989</v>
      </c>
      <c r="AN207" s="31">
        <f>(Z207*'Propiedades físicas'!$F$4)/1000</f>
        <v>44.840898973486361</v>
      </c>
      <c r="AO207" s="31">
        <f>(AA207*'Propiedades físicas'!$F$6)/1000</f>
        <v>23.797080521524922</v>
      </c>
      <c r="AP207" s="31">
        <f>(AB207*'Propiedades físicas'!$F$9)/1000</f>
        <v>21.73609406872265</v>
      </c>
      <c r="AQ207" s="31">
        <f>(AC207*'Propiedades físicas'!$F$5)/1000</f>
        <v>72.784222619122403</v>
      </c>
      <c r="AR207" s="31">
        <f>(AD207*'Propiedades físicas'!$F$8)/1000</f>
        <v>8.6299064264348875</v>
      </c>
      <c r="AS207" s="31">
        <f>(AE207*'Propiedades físicas'!$F$7)/1000</f>
        <v>5.0113442738726075</v>
      </c>
      <c r="AT207" s="31">
        <f t="shared" si="161"/>
        <v>176.79954688316383</v>
      </c>
      <c r="AU207" s="31">
        <f t="shared" si="162"/>
        <v>0.25362564420551942</v>
      </c>
      <c r="AV207" s="31">
        <f t="shared" si="165"/>
        <v>0.13459921668945779</v>
      </c>
      <c r="AW207" s="31">
        <f t="shared" si="165"/>
        <v>0.12294202361891078</v>
      </c>
      <c r="AX207" s="31">
        <f t="shared" si="165"/>
        <v>0.4116765223794443</v>
      </c>
      <c r="AY207" s="31">
        <f t="shared" si="165"/>
        <v>4.8811813031047376E-2</v>
      </c>
      <c r="AZ207" s="31">
        <f t="shared" si="166"/>
        <v>2.8344780075620347E-2</v>
      </c>
      <c r="BA207" s="31">
        <f t="shared" si="163"/>
        <v>1</v>
      </c>
      <c r="BB207" s="34">
        <f>AU207*'Propiedades físicas'!$C$4+'Diseño reactor'!AV207*'Propiedades físicas'!$C$5+'Diseño reactor'!AW207*'Propiedades físicas'!$C$8+'Diseño reactor'!AX207*'Propiedades físicas'!$C$9+'Diseño reactor'!AY207*'Propiedades físicas'!$C$7+'Diseño reactor'!AZ207*'Propiedades físicas'!$C$6</f>
        <v>882.54632359717357</v>
      </c>
      <c r="BC207" s="45">
        <f>AU207*'Propiedades físicas'!$L$4+'Diseño reactor'!AV207*'Propiedades físicas'!$L$5+'Diseño reactor'!AW207*'Propiedades físicas'!$L$8+AX207*'Propiedades físicas'!$L$9+'Diseño reactor'!AY207*'Propiedades físicas'!$L$7+'Diseño reactor'!AZ207*'Propiedades físicas'!$L$6</f>
        <v>1.7836195840200131</v>
      </c>
      <c r="BD207" s="29">
        <f t="shared" si="142"/>
        <v>7.1698988816215197</v>
      </c>
      <c r="BE207" s="58">
        <f t="shared" si="143"/>
        <v>48.142165525293052</v>
      </c>
      <c r="BF207" s="30">
        <f>AU207*'Propiedades físicas'!$I$4+'Diseño reactor'!AV207*'Propiedades físicas'!$I$5+'Diseño reactor'!AW207*'Propiedades físicas'!$I$8+'Diseño reactor'!AX207*'Propiedades físicas'!$I$9+'Diseño reactor'!AY207*'Propiedades físicas'!$I$7+'Diseño reactor'!AZ207*'Propiedades físicas'!$I$6</f>
        <v>1.688716224341047E-2</v>
      </c>
      <c r="BG207" s="24">
        <f>AU207*'Propiedades físicas'!$O$4+'Diseño reactor'!AV207*'Propiedades físicas'!$O$5+'Diseño reactor'!AW207*'Propiedades físicas'!$O$8+'Diseño reactor'!AX207*'Propiedades físicas'!$O$9+'Diseño reactor'!AY207*'Propiedades físicas'!$O$7+'Diseño reactor'!AZ207*'Propiedades físicas'!$O$6</f>
        <v>0.14221908301355674</v>
      </c>
      <c r="BH207" s="54">
        <f t="shared" si="144"/>
        <v>49067.624578454961</v>
      </c>
      <c r="BI207" s="34">
        <f t="shared" si="164"/>
        <v>211.78784631172948</v>
      </c>
      <c r="BJ207" s="27">
        <f t="shared" si="145"/>
        <v>4953.232608624352</v>
      </c>
      <c r="BK207" s="34">
        <f t="shared" si="146"/>
        <v>541.88015350107912</v>
      </c>
      <c r="BL207" s="27">
        <f t="shared" si="147"/>
        <v>104.71157220936017</v>
      </c>
      <c r="BM207" s="34">
        <f t="shared" si="148"/>
        <v>1.1054421768707483</v>
      </c>
      <c r="BN207" s="45">
        <f t="shared" si="149"/>
        <v>163.49263723192246</v>
      </c>
      <c r="BO207" s="45">
        <f t="shared" si="150"/>
        <v>44.739767673786631</v>
      </c>
      <c r="BP207" s="66">
        <f t="shared" si="151"/>
        <v>6.7424541589992879</v>
      </c>
    </row>
    <row r="208" spans="8:68">
      <c r="H208" s="68">
        <v>203</v>
      </c>
      <c r="I208" s="31">
        <f>('Propiedades físicas'!$C$10*'Diseño reactor'!H208)/1000</f>
        <v>177.67479216476363</v>
      </c>
      <c r="J208" s="31">
        <f t="shared" si="129"/>
        <v>2.5664867505635596</v>
      </c>
      <c r="K208" s="31">
        <f>(I208*1000)/'Propiedades físicas'!$F$10</f>
        <v>1160.6012813808493</v>
      </c>
      <c r="L208" s="31">
        <f t="shared" si="130"/>
        <v>165.80018305440703</v>
      </c>
      <c r="M208" s="31">
        <f t="shared" si="131"/>
        <v>994.80109832644223</v>
      </c>
      <c r="N208" s="31">
        <f t="shared" si="132"/>
        <v>0.81674967021875389</v>
      </c>
      <c r="O208" s="32">
        <f t="shared" si="133"/>
        <v>4.9004980213125231</v>
      </c>
      <c r="P208" s="33">
        <f t="shared" si="134"/>
        <v>0.25329524709814338</v>
      </c>
      <c r="Q208" s="31">
        <f t="shared" si="135"/>
        <v>3.6801682548023198</v>
      </c>
      <c r="R208" s="31">
        <f t="shared" si="136"/>
        <v>0.17474182425399867</v>
      </c>
      <c r="S208" s="31">
        <f t="shared" si="137"/>
        <v>1.2203297665102026</v>
      </c>
      <c r="T208" s="31">
        <f t="shared" si="138"/>
        <v>0.12054985434363162</v>
      </c>
      <c r="U208" s="31">
        <f t="shared" si="139"/>
        <v>0.26816274452298028</v>
      </c>
      <c r="V208" s="47">
        <f t="shared" si="152"/>
        <v>2.5083606994185075E-4</v>
      </c>
      <c r="W208" s="31">
        <f t="shared" si="140"/>
        <v>0.68987407484314978</v>
      </c>
      <c r="X208" s="34">
        <f>(S208*H208*'Propiedades físicas'!$F$5*60*24*365)/(1000000)</f>
        <v>38341.549105312173</v>
      </c>
      <c r="Y208" s="34">
        <f>(U208*H208*'Propiedades físicas'!$F$7*60*24*365)/(1000000)</f>
        <v>2634.88890782818</v>
      </c>
      <c r="Z208" s="31">
        <f t="shared" si="153"/>
        <v>51.418935160923105</v>
      </c>
      <c r="AA208" s="31">
        <f t="shared" si="154"/>
        <v>747.07415572487093</v>
      </c>
      <c r="AB208" s="31">
        <f t="shared" si="154"/>
        <v>35.472590323561732</v>
      </c>
      <c r="AC208" s="31">
        <f t="shared" si="154"/>
        <v>247.72694260157112</v>
      </c>
      <c r="AD208" s="31">
        <f t="shared" si="154"/>
        <v>24.47162043175722</v>
      </c>
      <c r="AE208" s="31">
        <f t="shared" si="155"/>
        <v>54.437037138164996</v>
      </c>
      <c r="AF208" s="31">
        <f t="shared" si="156"/>
        <v>1160.6012813808488</v>
      </c>
      <c r="AG208" s="31">
        <f t="shared" si="157"/>
        <v>4.4303703593835765E-2</v>
      </c>
      <c r="AH208" s="31">
        <f t="shared" si="158"/>
        <v>0.64369578744219924</v>
      </c>
      <c r="AI208" s="31">
        <f t="shared" si="158"/>
        <v>3.0563976528922579E-2</v>
      </c>
      <c r="AJ208" s="31">
        <f t="shared" si="158"/>
        <v>0.21344706970065808</v>
      </c>
      <c r="AK208" s="31">
        <f t="shared" si="158"/>
        <v>2.1085295031418209E-2</v>
      </c>
      <c r="AL208" s="31">
        <f t="shared" si="159"/>
        <v>4.6904167702966369E-2</v>
      </c>
      <c r="AM208" s="31">
        <f t="shared" si="160"/>
        <v>1.0000000000000002</v>
      </c>
      <c r="AN208" s="31">
        <f>(Z208*'Propiedades físicas'!$F$4)/1000</f>
        <v>45.216783201812561</v>
      </c>
      <c r="AO208" s="31">
        <f>(AA208*'Propiedades físicas'!$F$6)/1000</f>
        <v>23.936255949424865</v>
      </c>
      <c r="AP208" s="31">
        <f>(AB208*'Propiedades físicas'!$F$9)/1000</f>
        <v>21.884814600121409</v>
      </c>
      <c r="AQ208" s="31">
        <f>(AC208*'Propiedades físicas'!$F$5)/1000</f>
        <v>72.948152787884652</v>
      </c>
      <c r="AR208" s="31">
        <f>(AD208*'Propiedades físicas'!$F$8)/1000</f>
        <v>8.6756788754665664</v>
      </c>
      <c r="AS208" s="31">
        <f>(AE208*'Propiedades físicas'!$F$7)/1000</f>
        <v>5.0131067500536144</v>
      </c>
      <c r="AT208" s="31">
        <f t="shared" si="161"/>
        <v>177.67479216476366</v>
      </c>
      <c r="AU208" s="31">
        <f t="shared" si="162"/>
        <v>0.25449183111964219</v>
      </c>
      <c r="AV208" s="31">
        <f t="shared" si="165"/>
        <v>0.1347194819129322</v>
      </c>
      <c r="AW208" s="31">
        <f t="shared" si="165"/>
        <v>0.12317343576699898</v>
      </c>
      <c r="AX208" s="31">
        <f t="shared" si="165"/>
        <v>0.41057120089515814</v>
      </c>
      <c r="AY208" s="31">
        <f t="shared" si="165"/>
        <v>4.8828980013221709E-2</v>
      </c>
      <c r="AZ208" s="31">
        <f t="shared" si="166"/>
        <v>2.8215070292046809E-2</v>
      </c>
      <c r="BA208" s="31">
        <f t="shared" si="163"/>
        <v>1</v>
      </c>
      <c r="BB208" s="34">
        <f>AU208*'Propiedades físicas'!$C$4+'Diseño reactor'!AV208*'Propiedades físicas'!$C$5+'Diseño reactor'!AW208*'Propiedades físicas'!$C$8+'Diseño reactor'!AX208*'Propiedades físicas'!$C$9+'Diseño reactor'!AY208*'Propiedades físicas'!$C$7+'Diseño reactor'!AZ208*'Propiedades físicas'!$C$6</f>
        <v>882.51514543225312</v>
      </c>
      <c r="BC208" s="45">
        <f>AU208*'Propiedades físicas'!$L$4+'Diseño reactor'!AV208*'Propiedades físicas'!$L$5+'Diseño reactor'!AW208*'Propiedades físicas'!$L$8+AX208*'Propiedades físicas'!$L$9+'Diseño reactor'!AY208*'Propiedades físicas'!$L$7+'Diseño reactor'!AZ208*'Propiedades físicas'!$L$6</f>
        <v>1.7843009729022838</v>
      </c>
      <c r="BD208" s="29">
        <f t="shared" si="142"/>
        <v>7.1564642892381256</v>
      </c>
      <c r="BE208" s="58">
        <f t="shared" si="143"/>
        <v>48.121980149702409</v>
      </c>
      <c r="BF208" s="30">
        <f>AU208*'Propiedades físicas'!$I$4+'Diseño reactor'!AV208*'Propiedades físicas'!$I$5+'Diseño reactor'!AW208*'Propiedades físicas'!$I$8+'Diseño reactor'!AX208*'Propiedades físicas'!$I$9+'Diseño reactor'!AY208*'Propiedades físicas'!$I$7+'Diseño reactor'!AZ208*'Propiedades físicas'!$I$6</f>
        <v>1.6899957745858167E-2</v>
      </c>
      <c r="BG208" s="24">
        <f>AU208*'Propiedades físicas'!$O$4+'Diseño reactor'!AV208*'Propiedades físicas'!$O$5+'Diseño reactor'!AW208*'Propiedades físicas'!$O$8+'Diseño reactor'!AX208*'Propiedades físicas'!$O$9+'Diseño reactor'!AY208*'Propiedades físicas'!$O$7+'Diseño reactor'!AZ208*'Propiedades físicas'!$O$6</f>
        <v>0.14223229583600733</v>
      </c>
      <c r="BH208" s="54">
        <f t="shared" si="144"/>
        <v>49028.741774551076</v>
      </c>
      <c r="BI208" s="34">
        <f t="shared" si="164"/>
        <v>212.00959227087378</v>
      </c>
      <c r="BJ208" s="27">
        <f t="shared" si="145"/>
        <v>4952.3427203034025</v>
      </c>
      <c r="BK208" s="34">
        <f t="shared" si="146"/>
        <v>541.83313451960828</v>
      </c>
      <c r="BL208" s="27">
        <f t="shared" si="147"/>
        <v>104.70981636308504</v>
      </c>
      <c r="BM208" s="34">
        <f t="shared" si="148"/>
        <v>1.1054421768707483</v>
      </c>
      <c r="BN208" s="45">
        <f t="shared" si="149"/>
        <v>164.24958912596566</v>
      </c>
      <c r="BO208" s="45">
        <f t="shared" si="150"/>
        <v>44.869298596037403</v>
      </c>
      <c r="BP208" s="66">
        <f t="shared" si="151"/>
        <v>6.7422159648760829</v>
      </c>
    </row>
    <row r="209" spans="8:68">
      <c r="H209" s="68">
        <v>204</v>
      </c>
      <c r="I209" s="31">
        <f>('Propiedades físicas'!$C$10*'Diseño reactor'!H209)/1000</f>
        <v>178.55003744636349</v>
      </c>
      <c r="J209" s="31">
        <f t="shared" si="129"/>
        <v>2.5539059331588359</v>
      </c>
      <c r="K209" s="31">
        <f>(I209*1000)/'Propiedades físicas'!$F$10</f>
        <v>1166.3185290723807</v>
      </c>
      <c r="L209" s="31">
        <f t="shared" si="130"/>
        <v>166.6169327246258</v>
      </c>
      <c r="M209" s="31">
        <f t="shared" si="131"/>
        <v>999.70159634775484</v>
      </c>
      <c r="N209" s="31">
        <f t="shared" si="132"/>
        <v>0.81674967021875389</v>
      </c>
      <c r="O209" s="32">
        <f t="shared" si="133"/>
        <v>4.900498021312524</v>
      </c>
      <c r="P209" s="33">
        <f t="shared" si="134"/>
        <v>0.25415473121610771</v>
      </c>
      <c r="Q209" s="31">
        <f t="shared" si="135"/>
        <v>3.6834379882913368</v>
      </c>
      <c r="R209" s="31">
        <f t="shared" si="136"/>
        <v>0.17506730730293824</v>
      </c>
      <c r="S209" s="31">
        <f t="shared" si="137"/>
        <v>1.2170600330211863</v>
      </c>
      <c r="T209" s="31">
        <f t="shared" si="138"/>
        <v>0.12059016938087587</v>
      </c>
      <c r="U209" s="31">
        <f t="shared" si="139"/>
        <v>0.26693746231883209</v>
      </c>
      <c r="V209" s="47">
        <f t="shared" si="152"/>
        <v>2.5168720955381544E-4</v>
      </c>
      <c r="W209" s="31">
        <f t="shared" si="140"/>
        <v>0.68882175226586106</v>
      </c>
      <c r="X209" s="34">
        <f>(S209*H209*'Propiedades físicas'!$F$5*60*24*365)/(1000000)</f>
        <v>38427.185885187362</v>
      </c>
      <c r="Y209" s="34">
        <f>(U209*H209*'Propiedades físicas'!$F$7*60*24*365)/(1000000)</f>
        <v>2635.770083877972</v>
      </c>
      <c r="Z209" s="31">
        <f t="shared" si="153"/>
        <v>51.847565168085971</v>
      </c>
      <c r="AA209" s="31">
        <f t="shared" si="154"/>
        <v>751.42134961143267</v>
      </c>
      <c r="AB209" s="31">
        <f t="shared" si="154"/>
        <v>35.713730689799398</v>
      </c>
      <c r="AC209" s="31">
        <f t="shared" si="154"/>
        <v>248.280246736322</v>
      </c>
      <c r="AD209" s="31">
        <f t="shared" si="154"/>
        <v>24.600394553698678</v>
      </c>
      <c r="AE209" s="31">
        <f t="shared" si="155"/>
        <v>54.455242313041744</v>
      </c>
      <c r="AF209" s="31">
        <f t="shared" si="156"/>
        <v>1166.3185290723804</v>
      </c>
      <c r="AG209" s="31">
        <f t="shared" si="157"/>
        <v>4.4454035390591284E-2</v>
      </c>
      <c r="AH209" s="31">
        <f t="shared" si="158"/>
        <v>0.64426769435710496</v>
      </c>
      <c r="AI209" s="31">
        <f t="shared" si="158"/>
        <v>3.0620906553035687E-2</v>
      </c>
      <c r="AJ209" s="31">
        <f t="shared" si="158"/>
        <v>0.21287516278575216</v>
      </c>
      <c r="AK209" s="31">
        <f t="shared" si="158"/>
        <v>2.1092346507831226E-2</v>
      </c>
      <c r="AL209" s="31">
        <f t="shared" si="159"/>
        <v>4.6689854405684669E-2</v>
      </c>
      <c r="AM209" s="31">
        <f t="shared" si="160"/>
        <v>0.99999999999999989</v>
      </c>
      <c r="AN209" s="31">
        <f>(Z209*'Propiedades físicas'!$F$4)/1000</f>
        <v>45.593711857511444</v>
      </c>
      <c r="AO209" s="31">
        <f>(AA209*'Propiedades físicas'!$F$6)/1000</f>
        <v>24.075540041550301</v>
      </c>
      <c r="AP209" s="31">
        <f>(AB209*'Propiedades físicas'!$F$9)/1000</f>
        <v>22.033586149071738</v>
      </c>
      <c r="AQ209" s="31">
        <f>(AC209*'Propiedades físicas'!$F$5)/1000</f>
        <v>73.111084256444755</v>
      </c>
      <c r="AR209" s="31">
        <f>(AD209*'Propiedades físicas'!$F$8)/1000</f>
        <v>8.7213318771772528</v>
      </c>
      <c r="AS209" s="31">
        <f>(AE209*'Propiedades físicas'!$F$7)/1000</f>
        <v>5.0147832646080142</v>
      </c>
      <c r="AT209" s="31">
        <f t="shared" si="161"/>
        <v>178.55003744636349</v>
      </c>
      <c r="AU209" s="31">
        <f t="shared" si="162"/>
        <v>0.25535537549919479</v>
      </c>
      <c r="AV209" s="31">
        <f t="shared" si="165"/>
        <v>0.13483917665815445</v>
      </c>
      <c r="AW209" s="31">
        <f t="shared" si="165"/>
        <v>0.12340286490105407</v>
      </c>
      <c r="AX209" s="31">
        <f t="shared" si="165"/>
        <v>0.40947112250484607</v>
      </c>
      <c r="AY209" s="31">
        <f t="shared" si="165"/>
        <v>4.8845309706513754E-2</v>
      </c>
      <c r="AZ209" s="31">
        <f t="shared" si="166"/>
        <v>2.8086150730236934E-2</v>
      </c>
      <c r="BA209" s="31">
        <f t="shared" si="163"/>
        <v>1</v>
      </c>
      <c r="BB209" s="34">
        <f>AU209*'Propiedades físicas'!$C$4+'Diseño reactor'!AV209*'Propiedades físicas'!$C$5+'Diseño reactor'!AW209*'Propiedades físicas'!$C$8+'Diseño reactor'!AX209*'Propiedades físicas'!$C$9+'Diseño reactor'!AY209*'Propiedades físicas'!$C$7+'Diseño reactor'!AZ209*'Propiedades físicas'!$C$6</f>
        <v>882.48414853780264</v>
      </c>
      <c r="BC209" s="45">
        <f>AU209*'Propiedades físicas'!$L$4+'Diseño reactor'!AV209*'Propiedades físicas'!$L$5+'Diseño reactor'!AW209*'Propiedades físicas'!$L$8+AX209*'Propiedades físicas'!$L$9+'Diseño reactor'!AY209*'Propiedades físicas'!$L$7+'Diseño reactor'!AZ209*'Propiedades físicas'!$L$6</f>
        <v>1.7849803522899983</v>
      </c>
      <c r="BD209" s="29">
        <f t="shared" si="142"/>
        <v>7.1430791660732549</v>
      </c>
      <c r="BE209" s="58">
        <f t="shared" si="143"/>
        <v>48.101912211943414</v>
      </c>
      <c r="BF209" s="30">
        <f>AU209*'Propiedades físicas'!$I$4+'Diseño reactor'!AV209*'Propiedades físicas'!$I$5+'Diseño reactor'!AW209*'Propiedades físicas'!$I$8+'Diseño reactor'!AX209*'Propiedades físicas'!$I$9+'Diseño reactor'!AY209*'Propiedades físicas'!$I$7+'Diseño reactor'!AZ209*'Propiedades físicas'!$I$6</f>
        <v>1.6912682134632935E-2</v>
      </c>
      <c r="BG209" s="24">
        <f>AU209*'Propiedades físicas'!$O$4+'Diseño reactor'!AV209*'Propiedades físicas'!$O$5+'Diseño reactor'!AW209*'Propiedades físicas'!$O$8+'Diseño reactor'!AX209*'Propiedades físicas'!$O$9+'Diseño reactor'!AY209*'Propiedades físicas'!$O$7+'Diseño reactor'!AZ209*'Propiedades físicas'!$O$6</f>
        <v>0.14224553482763819</v>
      </c>
      <c r="BH209" s="54">
        <f t="shared" si="144"/>
        <v>48990.133858546455</v>
      </c>
      <c r="BI209" s="34">
        <f t="shared" si="164"/>
        <v>212.2302492758472</v>
      </c>
      <c r="BJ209" s="27">
        <f t="shared" si="145"/>
        <v>4951.4591636230662</v>
      </c>
      <c r="BK209" s="34">
        <f t="shared" si="146"/>
        <v>541.786889928287</v>
      </c>
      <c r="BL209" s="27">
        <f t="shared" si="147"/>
        <v>104.70808919531021</v>
      </c>
      <c r="BM209" s="34">
        <f t="shared" si="148"/>
        <v>1.1054421768707483</v>
      </c>
      <c r="BN209" s="45">
        <f t="shared" si="149"/>
        <v>165.00803856483731</v>
      </c>
      <c r="BO209" s="45">
        <f t="shared" si="150"/>
        <v>44.998435007798186</v>
      </c>
      <c r="BP209" s="66">
        <f t="shared" si="151"/>
        <v>6.741979155618238</v>
      </c>
    </row>
    <row r="210" spans="8:68">
      <c r="H210" s="68">
        <v>205</v>
      </c>
      <c r="I210" s="31">
        <f>('Propiedades físicas'!$C$10*'Diseño reactor'!H210)/1000</f>
        <v>179.42528272796329</v>
      </c>
      <c r="J210" s="31">
        <f t="shared" si="129"/>
        <v>2.5414478554361097</v>
      </c>
      <c r="K210" s="31">
        <f>(I210*1000)/'Propiedades físicas'!$F$10</f>
        <v>1172.0357767639118</v>
      </c>
      <c r="L210" s="31">
        <f t="shared" si="130"/>
        <v>167.43368239484454</v>
      </c>
      <c r="M210" s="31">
        <f t="shared" si="131"/>
        <v>1004.6020943690672</v>
      </c>
      <c r="N210" s="31">
        <f t="shared" si="132"/>
        <v>0.81674967021875389</v>
      </c>
      <c r="O210" s="32">
        <f t="shared" si="133"/>
        <v>4.9004980213125231</v>
      </c>
      <c r="P210" s="33">
        <f t="shared" si="134"/>
        <v>0.25501159724176714</v>
      </c>
      <c r="Q210" s="31">
        <f t="shared" si="135"/>
        <v>3.6866922401343922</v>
      </c>
      <c r="R210" s="31">
        <f t="shared" si="136"/>
        <v>0.17538999823900325</v>
      </c>
      <c r="S210" s="31">
        <f t="shared" si="137"/>
        <v>1.2138057811781298</v>
      </c>
      <c r="T210" s="31">
        <f t="shared" si="138"/>
        <v>0.12062844127482399</v>
      </c>
      <c r="U210" s="31">
        <f t="shared" si="139"/>
        <v>0.26571963346315952</v>
      </c>
      <c r="V210" s="47">
        <f t="shared" si="152"/>
        <v>2.525357564918471E-4</v>
      </c>
      <c r="W210" s="31">
        <f t="shared" si="140"/>
        <v>0.6877726351900868</v>
      </c>
      <c r="X210" s="34">
        <f>(S210*H210*'Propiedades físicas'!$F$5*60*24*365)/(1000000)</f>
        <v>38512.301739547926</v>
      </c>
      <c r="Y210" s="34">
        <f>(U210*H210*'Propiedades físicas'!$F$7*60*24*365)/(1000000)</f>
        <v>2636.6066024237184</v>
      </c>
      <c r="Z210" s="31">
        <f t="shared" si="153"/>
        <v>52.277377434562261</v>
      </c>
      <c r="AA210" s="31">
        <f t="shared" si="154"/>
        <v>755.7719092275504</v>
      </c>
      <c r="AB210" s="31">
        <f t="shared" si="154"/>
        <v>35.954949638995664</v>
      </c>
      <c r="AC210" s="31">
        <f t="shared" si="154"/>
        <v>248.83018514151661</v>
      </c>
      <c r="AD210" s="31">
        <f t="shared" si="154"/>
        <v>24.728830461338916</v>
      </c>
      <c r="AE210" s="31">
        <f t="shared" si="155"/>
        <v>54.472524859947704</v>
      </c>
      <c r="AF210" s="31">
        <f t="shared" si="156"/>
        <v>1172.0357767639116</v>
      </c>
      <c r="AG210" s="31">
        <f t="shared" si="157"/>
        <v>4.4603909258559032E-2</v>
      </c>
      <c r="AH210" s="31">
        <f t="shared" si="158"/>
        <v>0.64483689338758887</v>
      </c>
      <c r="AI210" s="31">
        <f t="shared" si="158"/>
        <v>3.0677348210538653E-2</v>
      </c>
      <c r="AJ210" s="31">
        <f t="shared" si="158"/>
        <v>0.2123059637552682</v>
      </c>
      <c r="AK210" s="31">
        <f t="shared" si="158"/>
        <v>2.1099040619406071E-2</v>
      </c>
      <c r="AL210" s="31">
        <f t="shared" si="159"/>
        <v>4.6476844768639128E-2</v>
      </c>
      <c r="AM210" s="31">
        <f t="shared" si="160"/>
        <v>1</v>
      </c>
      <c r="AN210" s="31">
        <f>(Z210*'Propiedades físicas'!$F$4)/1000</f>
        <v>45.971680168405364</v>
      </c>
      <c r="AO210" s="31">
        <f>(AA210*'Propiedades físicas'!$F$6)/1000</f>
        <v>24.214931971650714</v>
      </c>
      <c r="AP210" s="31">
        <f>(AB210*'Propiedades físicas'!$F$9)/1000</f>
        <v>22.182406179778372</v>
      </c>
      <c r="AQ210" s="31">
        <f>(AC210*'Propiedades físicas'!$F$5)/1000</f>
        <v>73.273024618622401</v>
      </c>
      <c r="AR210" s="31">
        <f>(AD210*'Propiedades físicas'!$F$8)/1000</f>
        <v>8.7668649751538688</v>
      </c>
      <c r="AS210" s="31">
        <f>(AE210*'Propiedades físicas'!$F$7)/1000</f>
        <v>5.0163748143525844</v>
      </c>
      <c r="AT210" s="31">
        <f t="shared" si="161"/>
        <v>179.42528272796329</v>
      </c>
      <c r="AU210" s="31">
        <f t="shared" si="162"/>
        <v>0.25621628941839597</v>
      </c>
      <c r="AV210" s="31">
        <f t="shared" si="165"/>
        <v>0.13495830466860306</v>
      </c>
      <c r="AW210" s="31">
        <f t="shared" si="165"/>
        <v>0.12363032590791767</v>
      </c>
      <c r="AX210" s="31">
        <f t="shared" si="165"/>
        <v>0.40837625280332279</v>
      </c>
      <c r="AY210" s="31">
        <f t="shared" si="165"/>
        <v>4.8860811820181455E-2</v>
      </c>
      <c r="AZ210" s="31">
        <f t="shared" si="166"/>
        <v>2.7958015381579143E-2</v>
      </c>
      <c r="BA210" s="31">
        <f t="shared" si="163"/>
        <v>1</v>
      </c>
      <c r="BB210" s="34">
        <f>AU210*'Propiedades físicas'!$C$4+'Diseño reactor'!AV210*'Propiedades físicas'!$C$5+'Diseño reactor'!AW210*'Propiedades físicas'!$C$8+'Diseño reactor'!AX210*'Propiedades físicas'!$C$9+'Diseño reactor'!AY210*'Propiedades físicas'!$C$7+'Diseño reactor'!AZ210*'Propiedades físicas'!$C$6</f>
        <v>882.45333157791811</v>
      </c>
      <c r="BC210" s="45">
        <f>AU210*'Propiedades físicas'!$L$4+'Diseño reactor'!AV210*'Propiedades físicas'!$L$5+'Diseño reactor'!AW210*'Propiedades físicas'!$L$8+AX210*'Propiedades físicas'!$L$9+'Diseño reactor'!AY210*'Propiedades físicas'!$L$7+'Diseño reactor'!AZ210*'Propiedades físicas'!$L$6</f>
        <v>1.7856577302669547</v>
      </c>
      <c r="BD210" s="29">
        <f t="shared" si="142"/>
        <v>7.1297432463126942</v>
      </c>
      <c r="BE210" s="58">
        <f t="shared" si="143"/>
        <v>48.081960442233232</v>
      </c>
      <c r="BF210" s="30">
        <f>AU210*'Propiedades físicas'!$I$4+'Diseño reactor'!AV210*'Propiedades físicas'!$I$5+'Diseño reactor'!AW210*'Propiedades físicas'!$I$8+'Diseño reactor'!AX210*'Propiedades físicas'!$I$9+'Diseño reactor'!AY210*'Propiedades físicas'!$I$7+'Diseño reactor'!AZ210*'Propiedades físicas'!$I$6</f>
        <v>1.6925335915343356E-2</v>
      </c>
      <c r="BG210" s="24">
        <f>AU210*'Propiedades físicas'!$O$4+'Diseño reactor'!AV210*'Propiedades físicas'!$O$5+'Diseño reactor'!AW210*'Propiedades físicas'!$O$8+'Diseño reactor'!AX210*'Propiedades físicas'!$O$9+'Diseño reactor'!AY210*'Propiedades físicas'!$O$7+'Diseño reactor'!AZ210*'Propiedades físicas'!$O$6</f>
        <v>0.14225879943450495</v>
      </c>
      <c r="BH210" s="54">
        <f t="shared" si="144"/>
        <v>48951.798187379252</v>
      </c>
      <c r="BI210" s="34">
        <f t="shared" si="164"/>
        <v>212.44982408636309</v>
      </c>
      <c r="BJ210" s="27">
        <f t="shared" si="145"/>
        <v>4950.5818802325057</v>
      </c>
      <c r="BK210" s="34">
        <f t="shared" si="146"/>
        <v>541.74141137237723</v>
      </c>
      <c r="BL210" s="27">
        <f t="shared" si="147"/>
        <v>104.70639040583457</v>
      </c>
      <c r="BM210" s="34">
        <f t="shared" si="148"/>
        <v>1.1054421768707483</v>
      </c>
      <c r="BN210" s="45">
        <f t="shared" si="149"/>
        <v>165.76797858539257</v>
      </c>
      <c r="BO210" s="45">
        <f t="shared" si="150"/>
        <v>45.127178707780516</v>
      </c>
      <c r="BP210" s="66">
        <f t="shared" si="151"/>
        <v>6.7417437210197528</v>
      </c>
    </row>
    <row r="211" spans="8:68">
      <c r="H211" s="68">
        <v>206</v>
      </c>
      <c r="I211" s="31">
        <f>('Propiedades físicas'!$C$10*'Diseño reactor'!H211)/1000</f>
        <v>180.3005280095631</v>
      </c>
      <c r="J211" s="31">
        <f t="shared" si="129"/>
        <v>2.5291107299242843</v>
      </c>
      <c r="K211" s="31">
        <f>(I211*1000)/'Propiedades físicas'!$F$10</f>
        <v>1177.753024455443</v>
      </c>
      <c r="L211" s="31">
        <f t="shared" si="130"/>
        <v>168.25043206506328</v>
      </c>
      <c r="M211" s="31">
        <f t="shared" si="131"/>
        <v>1009.5025923903796</v>
      </c>
      <c r="N211" s="31">
        <f t="shared" si="132"/>
        <v>0.81674967021875378</v>
      </c>
      <c r="O211" s="32">
        <f t="shared" si="133"/>
        <v>4.9004980213125222</v>
      </c>
      <c r="P211" s="33">
        <f t="shared" si="134"/>
        <v>0.25586585711946724</v>
      </c>
      <c r="Q211" s="31">
        <f t="shared" si="135"/>
        <v>3.6899311117479443</v>
      </c>
      <c r="R211" s="31">
        <f t="shared" si="136"/>
        <v>0.17570991800296268</v>
      </c>
      <c r="S211" s="31">
        <f t="shared" si="137"/>
        <v>1.2105669095645786</v>
      </c>
      <c r="T211" s="31">
        <f t="shared" si="138"/>
        <v>0.12066469372735569</v>
      </c>
      <c r="U211" s="31">
        <f t="shared" si="139"/>
        <v>0.26450920136896822</v>
      </c>
      <c r="V211" s="47">
        <f t="shared" si="152"/>
        <v>2.533817225843268E-4</v>
      </c>
      <c r="W211" s="31">
        <f t="shared" si="140"/>
        <v>0.68672670899158428</v>
      </c>
      <c r="X211" s="34">
        <f>(S211*H211*'Propiedades físicas'!$F$5*60*24*365)/(1000000)</f>
        <v>38596.900623342357</v>
      </c>
      <c r="Y211" s="34">
        <f>(U211*H211*'Propiedades físicas'!$F$7*60*24*365)/(1000000)</f>
        <v>2637.3989815234477</v>
      </c>
      <c r="Z211" s="31">
        <f t="shared" si="153"/>
        <v>52.708366566610252</v>
      </c>
      <c r="AA211" s="31">
        <f t="shared" si="154"/>
        <v>760.12580902007653</v>
      </c>
      <c r="AB211" s="31">
        <f t="shared" si="154"/>
        <v>36.196243108610311</v>
      </c>
      <c r="AC211" s="31">
        <f t="shared" si="154"/>
        <v>249.37678337030317</v>
      </c>
      <c r="AD211" s="31">
        <f t="shared" si="154"/>
        <v>24.856926907835273</v>
      </c>
      <c r="AE211" s="31">
        <f t="shared" si="155"/>
        <v>54.48889548200745</v>
      </c>
      <c r="AF211" s="31">
        <f t="shared" si="156"/>
        <v>1177.753024455443</v>
      </c>
      <c r="AG211" s="31">
        <f t="shared" si="157"/>
        <v>4.4753327286916535E-2</v>
      </c>
      <c r="AH211" s="31">
        <f t="shared" si="158"/>
        <v>0.64540340227233595</v>
      </c>
      <c r="AI211" s="31">
        <f t="shared" si="158"/>
        <v>3.073330516416746E-2</v>
      </c>
      <c r="AJ211" s="31">
        <f t="shared" si="158"/>
        <v>0.21173945487052123</v>
      </c>
      <c r="AK211" s="31">
        <f t="shared" si="158"/>
        <v>2.1105381511822785E-2</v>
      </c>
      <c r="AL211" s="31">
        <f t="shared" si="159"/>
        <v>4.6265128894236084E-2</v>
      </c>
      <c r="AM211" s="31">
        <f t="shared" si="160"/>
        <v>1.0000000000000002</v>
      </c>
      <c r="AN211" s="31">
        <f>(Z211*'Propiedades físicas'!$F$4)/1000</f>
        <v>46.350683391345726</v>
      </c>
      <c r="AO211" s="31">
        <f>(AA211*'Propiedades físicas'!$F$6)/1000</f>
        <v>24.354430921003253</v>
      </c>
      <c r="AP211" s="31">
        <f>(AB211*'Propiedades físicas'!$F$9)/1000</f>
        <v>22.331272185857127</v>
      </c>
      <c r="AQ211" s="31">
        <f>(AC211*'Propiedades físicas'!$F$5)/1000</f>
        <v>73.433981399053181</v>
      </c>
      <c r="AR211" s="31">
        <f>(AD211*'Propiedades físicas'!$F$8)/1000</f>
        <v>8.8122777273657569</v>
      </c>
      <c r="AS211" s="31">
        <f>(AE211*'Propiedades físicas'!$F$7)/1000</f>
        <v>5.0178823849380656</v>
      </c>
      <c r="AT211" s="31">
        <f t="shared" si="161"/>
        <v>180.30052800956312</v>
      </c>
      <c r="AU211" s="31">
        <f t="shared" si="162"/>
        <v>0.25707458487801704</v>
      </c>
      <c r="AV211" s="31">
        <f t="shared" si="165"/>
        <v>0.13507686965681817</v>
      </c>
      <c r="AW211" s="31">
        <f t="shared" si="165"/>
        <v>0.12385583354848899</v>
      </c>
      <c r="AX211" s="31">
        <f t="shared" si="165"/>
        <v>0.40728655766974931</v>
      </c>
      <c r="AY211" s="31">
        <f t="shared" si="165"/>
        <v>4.8875495954722632E-2</v>
      </c>
      <c r="AZ211" s="31">
        <f t="shared" si="166"/>
        <v>2.7830658292203766E-2</v>
      </c>
      <c r="BA211" s="31">
        <f t="shared" si="163"/>
        <v>0.99999999999999989</v>
      </c>
      <c r="BB211" s="34">
        <f>AU211*'Propiedades físicas'!$C$4+'Diseño reactor'!AV211*'Propiedades físicas'!$C$5+'Diseño reactor'!AW211*'Propiedades físicas'!$C$8+'Diseño reactor'!AX211*'Propiedades físicas'!$C$9+'Diseño reactor'!AY211*'Propiedades físicas'!$C$7+'Diseño reactor'!AZ211*'Propiedades físicas'!$C$6</f>
        <v>882.42269322859954</v>
      </c>
      <c r="BC211" s="45">
        <f>AU211*'Propiedades físicas'!$L$4+'Diseño reactor'!AV211*'Propiedades físicas'!$L$5+'Diseño reactor'!AW211*'Propiedades físicas'!$L$8+AX211*'Propiedades físicas'!$L$9+'Diseño reactor'!AY211*'Propiedades físicas'!$L$7+'Diseño reactor'!AZ211*'Propiedades físicas'!$L$6</f>
        <v>1.7863331148791899</v>
      </c>
      <c r="BD211" s="29">
        <f t="shared" si="142"/>
        <v>7.1164562659797319</v>
      </c>
      <c r="BE211" s="58">
        <f t="shared" si="143"/>
        <v>48.062123592181877</v>
      </c>
      <c r="BF211" s="30">
        <f>AU211*'Propiedades físicas'!$I$4+'Diseño reactor'!AV211*'Propiedades físicas'!$I$5+'Diseño reactor'!AW211*'Propiedades físicas'!$I$8+'Diseño reactor'!AX211*'Propiedades físicas'!$I$9+'Diseño reactor'!AY211*'Propiedades físicas'!$I$7+'Diseño reactor'!AZ211*'Propiedades físicas'!$I$6</f>
        <v>1.6937919589216831E-2</v>
      </c>
      <c r="BG211" s="24">
        <f>AU211*'Propiedades físicas'!$O$4+'Diseño reactor'!AV211*'Propiedades físicas'!$O$5+'Diseño reactor'!AW211*'Propiedades físicas'!$O$8+'Diseño reactor'!AX211*'Propiedades físicas'!$O$9+'Diseño reactor'!AY211*'Propiedades físicas'!$O$7+'Diseño reactor'!AZ211*'Propiedades físicas'!$O$6</f>
        <v>0.14227208910946615</v>
      </c>
      <c r="BH211" s="54">
        <f t="shared" si="144"/>
        <v>48913.732150622905</v>
      </c>
      <c r="BI211" s="34">
        <f t="shared" si="164"/>
        <v>212.66832341302703</v>
      </c>
      <c r="BJ211" s="27">
        <f t="shared" si="145"/>
        <v>4949.7108124609822</v>
      </c>
      <c r="BK211" s="34">
        <f t="shared" si="146"/>
        <v>541.6966905973361</v>
      </c>
      <c r="BL211" s="27">
        <f t="shared" si="147"/>
        <v>104.70471969783891</v>
      </c>
      <c r="BM211" s="34">
        <f t="shared" si="148"/>
        <v>1.1054421768707483</v>
      </c>
      <c r="BN211" s="45">
        <f t="shared" si="149"/>
        <v>166.52940226555364</v>
      </c>
      <c r="BO211" s="45">
        <f t="shared" si="150"/>
        <v>45.255531483783244</v>
      </c>
      <c r="BP211" s="66">
        <f t="shared" si="151"/>
        <v>6.7415096509655648</v>
      </c>
    </row>
    <row r="212" spans="8:68">
      <c r="H212" s="68">
        <v>207</v>
      </c>
      <c r="I212" s="31">
        <f>('Propiedades físicas'!$C$10*'Diseño reactor'!H212)/1000</f>
        <v>181.17577329116295</v>
      </c>
      <c r="J212" s="31">
        <f t="shared" si="129"/>
        <v>2.5168928036927656</v>
      </c>
      <c r="K212" s="31">
        <f>(I212*1000)/'Propiedades físicas'!$F$10</f>
        <v>1183.4702721469744</v>
      </c>
      <c r="L212" s="31">
        <f t="shared" si="130"/>
        <v>169.06718173528205</v>
      </c>
      <c r="M212" s="31">
        <f t="shared" si="131"/>
        <v>1014.4030904116922</v>
      </c>
      <c r="N212" s="31">
        <f t="shared" si="132"/>
        <v>0.81674967021875389</v>
      </c>
      <c r="O212" s="32">
        <f t="shared" si="133"/>
        <v>4.9004980213125231</v>
      </c>
      <c r="P212" s="33">
        <f t="shared" si="134"/>
        <v>0.25671752272100679</v>
      </c>
      <c r="Q212" s="31">
        <f t="shared" si="135"/>
        <v>3.6931547037116572</v>
      </c>
      <c r="R212" s="31">
        <f t="shared" si="136"/>
        <v>0.17602708735865236</v>
      </c>
      <c r="S212" s="31">
        <f t="shared" si="137"/>
        <v>1.2073433176008652</v>
      </c>
      <c r="T212" s="31">
        <f t="shared" si="138"/>
        <v>0.12069895017507173</v>
      </c>
      <c r="U212" s="31">
        <f t="shared" si="139"/>
        <v>0.26330610996402309</v>
      </c>
      <c r="V212" s="47">
        <f t="shared" si="152"/>
        <v>2.5422511958779313E-4</v>
      </c>
      <c r="W212" s="31">
        <f t="shared" si="140"/>
        <v>0.68568395913493441</v>
      </c>
      <c r="X212" s="34">
        <f>(S212*H212*'Propiedades físicas'!$F$5*60*24*365)/(1000000)</f>
        <v>38680.986455541846</v>
      </c>
      <c r="Y212" s="34">
        <f>(U212*H212*'Propiedades físicas'!$F$7*60*24*365)/(1000000)</f>
        <v>2638.1477334369197</v>
      </c>
      <c r="Z212" s="31">
        <f t="shared" si="153"/>
        <v>53.140527203248404</v>
      </c>
      <c r="AA212" s="31">
        <f t="shared" si="154"/>
        <v>764.48302366831308</v>
      </c>
      <c r="AB212" s="31">
        <f t="shared" si="154"/>
        <v>36.437607083241041</v>
      </c>
      <c r="AC212" s="31">
        <f t="shared" si="154"/>
        <v>249.9200667433791</v>
      </c>
      <c r="AD212" s="31">
        <f t="shared" si="154"/>
        <v>24.98468268623985</v>
      </c>
      <c r="AE212" s="31">
        <f t="shared" si="155"/>
        <v>54.504364762552783</v>
      </c>
      <c r="AF212" s="31">
        <f t="shared" si="156"/>
        <v>1183.4702721469744</v>
      </c>
      <c r="AG212" s="31">
        <f t="shared" si="157"/>
        <v>4.4902291552152244E-2</v>
      </c>
      <c r="AH212" s="31">
        <f t="shared" si="158"/>
        <v>0.64596723860366845</v>
      </c>
      <c r="AI212" s="31">
        <f t="shared" si="158"/>
        <v>3.0788781045710863E-2</v>
      </c>
      <c r="AJ212" s="31">
        <f t="shared" si="158"/>
        <v>0.21117561853918854</v>
      </c>
      <c r="AK212" s="31">
        <f t="shared" si="158"/>
        <v>2.1111373284361655E-2</v>
      </c>
      <c r="AL212" s="31">
        <f t="shared" si="159"/>
        <v>4.6054696974918118E-2</v>
      </c>
      <c r="AM212" s="31">
        <f t="shared" si="160"/>
        <v>0.99999999999999978</v>
      </c>
      <c r="AN212" s="31">
        <f>(Z212*'Propiedades físicas'!$F$4)/1000</f>
        <v>46.730716811992579</v>
      </c>
      <c r="AO212" s="31">
        <f>(AA212*'Propiedades físicas'!$F$6)/1000</f>
        <v>24.494036078332748</v>
      </c>
      <c r="AP212" s="31">
        <f>(AB212*'Propiedades físicas'!$F$9)/1000</f>
        <v>22.480181690005555</v>
      </c>
      <c r="AQ212" s="31">
        <f>(AC212*'Propiedades físicas'!$F$5)/1000</f>
        <v>73.593962053922851</v>
      </c>
      <c r="AR212" s="31">
        <f>(AD212*'Propiedades físicas'!$F$8)/1000</f>
        <v>8.8575697059257497</v>
      </c>
      <c r="AS212" s="31">
        <f>(AE212*'Propiedades físicas'!$F$7)/1000</f>
        <v>5.019306950983486</v>
      </c>
      <c r="AT212" s="31">
        <f t="shared" si="161"/>
        <v>181.17577329116298</v>
      </c>
      <c r="AU212" s="31">
        <f t="shared" si="162"/>
        <v>0.25793027380594002</v>
      </c>
      <c r="AV212" s="31">
        <f t="shared" si="165"/>
        <v>0.13519487530470756</v>
      </c>
      <c r="AW212" s="31">
        <f t="shared" si="165"/>
        <v>0.12407940245894922</v>
      </c>
      <c r="AX212" s="31">
        <f t="shared" si="165"/>
        <v>0.40620200326481765</v>
      </c>
      <c r="AY212" s="31">
        <f t="shared" si="165"/>
        <v>4.8889371603183247E-2</v>
      </c>
      <c r="AZ212" s="31">
        <f t="shared" si="166"/>
        <v>2.7704073562402218E-2</v>
      </c>
      <c r="BA212" s="31">
        <f t="shared" si="163"/>
        <v>0.99999999999999989</v>
      </c>
      <c r="BB212" s="34">
        <f>AU212*'Propiedades físicas'!$C$4+'Diseño reactor'!AV212*'Propiedades físicas'!$C$5+'Diseño reactor'!AW212*'Propiedades físicas'!$C$8+'Diseño reactor'!AX212*'Propiedades físicas'!$C$9+'Diseño reactor'!AY212*'Propiedades físicas'!$C$7+'Diseño reactor'!AZ212*'Propiedades físicas'!$C$6</f>
        <v>882.39223217762753</v>
      </c>
      <c r="BC212" s="45">
        <f>AU212*'Propiedades físicas'!$L$4+'Diseño reactor'!AV212*'Propiedades físicas'!$L$5+'Diseño reactor'!AW212*'Propiedades físicas'!$L$8+AX212*'Propiedades físicas'!$L$9+'Diseño reactor'!AY212*'Propiedades físicas'!$L$7+'Diseño reactor'!AZ212*'Propiedades físicas'!$L$6</f>
        <v>1.7870065141351408</v>
      </c>
      <c r="BD212" s="29">
        <f t="shared" si="142"/>
        <v>7.1032179629199943</v>
      </c>
      <c r="BE212" s="58">
        <f t="shared" si="143"/>
        <v>48.042400434304184</v>
      </c>
      <c r="BF212" s="30">
        <f>AU212*'Propiedades físicas'!$I$4+'Diseño reactor'!AV212*'Propiedades físicas'!$I$5+'Diseño reactor'!AW212*'Propiedades físicas'!$I$8+'Diseño reactor'!AX212*'Propiedades físicas'!$I$9+'Diseño reactor'!AY212*'Propiedades físicas'!$I$7+'Diseño reactor'!AZ212*'Propiedades físicas'!$I$6</f>
        <v>1.6950433653144296E-2</v>
      </c>
      <c r="BG212" s="24">
        <f>AU212*'Propiedades físicas'!$O$4+'Diseño reactor'!AV212*'Propiedades físicas'!$O$5+'Diseño reactor'!AW212*'Propiedades físicas'!$O$8+'Diseño reactor'!AX212*'Propiedades físicas'!$O$9+'Diseño reactor'!AY212*'Propiedades físicas'!$O$7+'Diseño reactor'!AZ212*'Propiedades físicas'!$O$6</f>
        <v>0.14228540331209952</v>
      </c>
      <c r="BH212" s="54">
        <f t="shared" si="144"/>
        <v>48875.933169990538</v>
      </c>
      <c r="BI212" s="34">
        <f t="shared" si="164"/>
        <v>212.88575391772849</v>
      </c>
      <c r="BJ212" s="27">
        <f t="shared" si="145"/>
        <v>4948.8459033081517</v>
      </c>
      <c r="BK212" s="34">
        <f t="shared" si="146"/>
        <v>541.65271944740903</v>
      </c>
      <c r="BL212" s="27">
        <f t="shared" si="147"/>
        <v>104.70307677784264</v>
      </c>
      <c r="BM212" s="34">
        <f t="shared" si="148"/>
        <v>1.1054421768707483</v>
      </c>
      <c r="BN212" s="45">
        <f t="shared" si="149"/>
        <v>167.29230272402708</v>
      </c>
      <c r="BO212" s="45">
        <f t="shared" si="150"/>
        <v>45.383495112775179</v>
      </c>
      <c r="BP212" s="66">
        <f t="shared" si="151"/>
        <v>6.7412769354306157</v>
      </c>
    </row>
    <row r="213" spans="8:68">
      <c r="H213" s="68">
        <v>208</v>
      </c>
      <c r="I213" s="31">
        <f>('Propiedades físicas'!$C$10*'Diseño reactor'!H213)/1000</f>
        <v>182.05101857276276</v>
      </c>
      <c r="J213" s="31">
        <f t="shared" si="129"/>
        <v>2.5047923575211661</v>
      </c>
      <c r="K213" s="31">
        <f>(I213*1000)/'Propiedades físicas'!$F$10</f>
        <v>1189.1875198385055</v>
      </c>
      <c r="L213" s="31">
        <f t="shared" si="130"/>
        <v>169.88393140550079</v>
      </c>
      <c r="M213" s="31">
        <f t="shared" si="131"/>
        <v>1019.3035884330047</v>
      </c>
      <c r="N213" s="31">
        <f t="shared" si="132"/>
        <v>0.81674967021875378</v>
      </c>
      <c r="O213" s="32">
        <f t="shared" si="133"/>
        <v>4.9004980213125231</v>
      </c>
      <c r="P213" s="33">
        <f t="shared" si="134"/>
        <v>0.25756660584618729</v>
      </c>
      <c r="Q213" s="31">
        <f t="shared" si="135"/>
        <v>3.6963631157766903</v>
      </c>
      <c r="R213" s="31">
        <f t="shared" si="136"/>
        <v>0.17634152689469298</v>
      </c>
      <c r="S213" s="31">
        <f t="shared" si="137"/>
        <v>1.2041349055358328</v>
      </c>
      <c r="T213" s="31">
        <f t="shared" si="138"/>
        <v>0.12073123379248059</v>
      </c>
      <c r="U213" s="31">
        <f t="shared" si="139"/>
        <v>0.2621103036853929</v>
      </c>
      <c r="V213" s="47">
        <f t="shared" si="152"/>
        <v>2.5506595918748645E-4</v>
      </c>
      <c r="W213" s="31">
        <f t="shared" si="140"/>
        <v>0.68464437117286858</v>
      </c>
      <c r="X213" s="34">
        <f>(S213*H213*'Propiedades físicas'!$F$5*60*24*365)/(1000000)</f>
        <v>38764.563119521546</v>
      </c>
      <c r="Y213" s="34">
        <f>(U213*H213*'Propiedades físicas'!$F$7*60*24*365)/(1000000)</f>
        <v>2638.8533646952769</v>
      </c>
      <c r="Z213" s="31">
        <f t="shared" si="153"/>
        <v>53.573854016006955</v>
      </c>
      <c r="AA213" s="31">
        <f t="shared" si="154"/>
        <v>768.84352808155154</v>
      </c>
      <c r="AB213" s="31">
        <f t="shared" si="154"/>
        <v>36.679037594096144</v>
      </c>
      <c r="AC213" s="31">
        <f t="shared" si="154"/>
        <v>250.46006035145322</v>
      </c>
      <c r="AD213" s="31">
        <f t="shared" si="154"/>
        <v>25.112096628835964</v>
      </c>
      <c r="AE213" s="31">
        <f t="shared" si="155"/>
        <v>54.518943166561726</v>
      </c>
      <c r="AF213" s="31">
        <f t="shared" si="156"/>
        <v>1189.1875198385058</v>
      </c>
      <c r="AG213" s="31">
        <f t="shared" si="157"/>
        <v>4.5050804118161619E-2</v>
      </c>
      <c r="AH213" s="31">
        <f t="shared" si="158"/>
        <v>0.64652841982899567</v>
      </c>
      <c r="AI213" s="31">
        <f t="shared" si="158"/>
        <v>3.0843779456310842E-2</v>
      </c>
      <c r="AJ213" s="31">
        <f t="shared" si="158"/>
        <v>0.21061443731386134</v>
      </c>
      <c r="AK213" s="31">
        <f t="shared" si="158"/>
        <v>2.1117019990460579E-2</v>
      </c>
      <c r="AL213" s="31">
        <f t="shared" si="159"/>
        <v>4.5845539292209789E-2</v>
      </c>
      <c r="AM213" s="31">
        <f t="shared" si="160"/>
        <v>0.99999999999999989</v>
      </c>
      <c r="AN213" s="31">
        <f>(Z213*'Propiedades físicas'!$F$4)/1000</f>
        <v>47.111775744596201</v>
      </c>
      <c r="AO213" s="31">
        <f>(AA213*'Propiedades físicas'!$F$6)/1000</f>
        <v>24.633746639732912</v>
      </c>
      <c r="AP213" s="31">
        <f>(AB213*'Propiedades físicas'!$F$9)/1000</f>
        <v>22.629132243677613</v>
      </c>
      <c r="AQ213" s="31">
        <f>(AC213*'Propiedades físicas'!$F$5)/1000</f>
        <v>73.752973971692441</v>
      </c>
      <c r="AR213" s="31">
        <f>(AD213*'Propiedades físicas'!$F$8)/1000</f>
        <v>8.9027404968549213</v>
      </c>
      <c r="AS213" s="31">
        <f>(AE213*'Propiedades físicas'!$F$7)/1000</f>
        <v>5.0206494762086695</v>
      </c>
      <c r="AT213" s="31">
        <f t="shared" si="161"/>
        <v>182.05101857276276</v>
      </c>
      <c r="AU213" s="31">
        <f t="shared" si="162"/>
        <v>0.25878336805770968</v>
      </c>
      <c r="AV213" s="31">
        <f t="shared" si="165"/>
        <v>0.13531232526385023</v>
      </c>
      <c r="AW213" s="31">
        <f t="shared" si="165"/>
        <v>0.12430104715197254</v>
      </c>
      <c r="AX213" s="31">
        <f t="shared" si="165"/>
        <v>0.40512255602796643</v>
      </c>
      <c r="AY213" s="31">
        <f t="shared" si="165"/>
        <v>4.8902448152448236E-2</v>
      </c>
      <c r="AZ213" s="31">
        <f t="shared" si="166"/>
        <v>2.7578255346052894E-2</v>
      </c>
      <c r="BA213" s="31">
        <f t="shared" si="163"/>
        <v>1</v>
      </c>
      <c r="BB213" s="34">
        <f>AU213*'Propiedades físicas'!$C$4+'Diseño reactor'!AV213*'Propiedades físicas'!$C$5+'Diseño reactor'!AW213*'Propiedades físicas'!$C$8+'Diseño reactor'!AX213*'Propiedades físicas'!$C$9+'Diseño reactor'!AY213*'Propiedades físicas'!$C$7+'Diseño reactor'!AZ213*'Propiedades físicas'!$C$6</f>
        <v>882.36194712444035</v>
      </c>
      <c r="BC213" s="45">
        <f>AU213*'Propiedades físicas'!$L$4+'Diseño reactor'!AV213*'Propiedades físicas'!$L$5+'Diseño reactor'!AW213*'Propiedades físicas'!$L$8+AX213*'Propiedades físicas'!$L$9+'Diseño reactor'!AY213*'Propiedades físicas'!$L$7+'Diseño reactor'!AZ213*'Propiedades físicas'!$L$6</f>
        <v>1.7876779360058115</v>
      </c>
      <c r="BD213" s="29">
        <f t="shared" si="142"/>
        <v>7.0900280767863979</v>
      </c>
      <c r="BE213" s="58">
        <f t="shared" si="143"/>
        <v>48.022789761545688</v>
      </c>
      <c r="BF213" s="30">
        <f>AU213*'Propiedades físicas'!$I$4+'Diseño reactor'!AV213*'Propiedades físicas'!$I$5+'Diseño reactor'!AW213*'Propiedades físicas'!$I$8+'Diseño reactor'!AX213*'Propiedades físicas'!$I$9+'Diseño reactor'!AY213*'Propiedades físicas'!$I$7+'Diseño reactor'!AZ213*'Propiedades físicas'!$I$6</f>
        <v>1.6962878599724424E-2</v>
      </c>
      <c r="BG213" s="24">
        <f>AU213*'Propiedades físicas'!$O$4+'Diseño reactor'!AV213*'Propiedades físicas'!$O$5+'Diseño reactor'!AW213*'Propiedades físicas'!$O$8+'Diseño reactor'!AX213*'Propiedades físicas'!$O$9+'Diseño reactor'!AY213*'Propiedades físicas'!$O$7+'Diseño reactor'!AZ213*'Propiedades físicas'!$O$6</f>
        <v>0.14229874150861935</v>
      </c>
      <c r="BH213" s="54">
        <f t="shared" si="144"/>
        <v>48838.398698848265</v>
      </c>
      <c r="BI213" s="34">
        <f t="shared" si="164"/>
        <v>213.10212221403029</v>
      </c>
      <c r="BJ213" s="27">
        <f t="shared" si="145"/>
        <v>4947.9870964345237</v>
      </c>
      <c r="BK213" s="34">
        <f t="shared" si="146"/>
        <v>541.60948986424637</v>
      </c>
      <c r="BL213" s="27">
        <f t="shared" si="147"/>
        <v>104.70146135566098</v>
      </c>
      <c r="BM213" s="34">
        <f t="shared" si="148"/>
        <v>1.1054421768707483</v>
      </c>
      <c r="BN213" s="45">
        <f t="shared" si="149"/>
        <v>168.05667312002535</v>
      </c>
      <c r="BO213" s="45">
        <f t="shared" si="150"/>
        <v>45.51107136097685</v>
      </c>
      <c r="BP213" s="66">
        <f t="shared" si="151"/>
        <v>6.7410455644789069</v>
      </c>
    </row>
    <row r="214" spans="8:68">
      <c r="H214" s="68">
        <v>209</v>
      </c>
      <c r="I214" s="31">
        <f>('Propiedades físicas'!$C$10*'Diseño reactor'!H214)/1000</f>
        <v>182.92626385436256</v>
      </c>
      <c r="J214" s="31">
        <f t="shared" si="129"/>
        <v>2.4928077050928352</v>
      </c>
      <c r="K214" s="31">
        <f>(I214*1000)/'Propiedades físicas'!$F$10</f>
        <v>1194.9047675300369</v>
      </c>
      <c r="L214" s="31">
        <f t="shared" si="130"/>
        <v>170.70068107571956</v>
      </c>
      <c r="M214" s="31">
        <f t="shared" si="131"/>
        <v>1024.2040864543173</v>
      </c>
      <c r="N214" s="31">
        <f t="shared" si="132"/>
        <v>0.81674967021875389</v>
      </c>
      <c r="O214" s="32">
        <f t="shared" si="133"/>
        <v>4.9004980213125231</v>
      </c>
      <c r="P214" s="33">
        <f t="shared" si="134"/>
        <v>0.25841311822335883</v>
      </c>
      <c r="Q214" s="31">
        <f t="shared" si="135"/>
        <v>3.6995564468738595</v>
      </c>
      <c r="R214" s="31">
        <f t="shared" si="136"/>
        <v>0.17665325702618892</v>
      </c>
      <c r="S214" s="31">
        <f t="shared" si="137"/>
        <v>1.2009415744386636</v>
      </c>
      <c r="T214" s="31">
        <f t="shared" si="138"/>
        <v>0.12076156749514395</v>
      </c>
      <c r="U214" s="31">
        <f t="shared" si="139"/>
        <v>0.26092172747406217</v>
      </c>
      <c r="V214" s="47">
        <f t="shared" si="152"/>
        <v>2.5590425299788934E-4</v>
      </c>
      <c r="W214" s="31">
        <f t="shared" si="140"/>
        <v>0.68360793074560178</v>
      </c>
      <c r="X214" s="34">
        <f>(S214*H214*'Propiedades físicas'!$F$5*60*24*365)/(1000000)</f>
        <v>38847.634463437294</v>
      </c>
      <c r="Y214" s="34">
        <f>(U214*H214*'Propiedades físicas'!$F$7*60*24*365)/(1000000)</f>
        <v>2639.5163761697927</v>
      </c>
      <c r="Z214" s="31">
        <f t="shared" si="153"/>
        <v>54.008341708681996</v>
      </c>
      <c r="AA214" s="31">
        <f t="shared" si="154"/>
        <v>773.20729739663659</v>
      </c>
      <c r="AB214" s="31">
        <f t="shared" si="154"/>
        <v>36.920530718473486</v>
      </c>
      <c r="AC214" s="31">
        <f t="shared" si="154"/>
        <v>250.99678905768067</v>
      </c>
      <c r="AD214" s="31">
        <f t="shared" si="154"/>
        <v>25.239167606485086</v>
      </c>
      <c r="AE214" s="31">
        <f t="shared" si="155"/>
        <v>54.532641042078993</v>
      </c>
      <c r="AF214" s="31">
        <f t="shared" si="156"/>
        <v>1194.9047675300369</v>
      </c>
      <c r="AG214" s="31">
        <f t="shared" si="157"/>
        <v>4.5198867036342592E-2</v>
      </c>
      <c r="AH214" s="31">
        <f t="shared" si="158"/>
        <v>0.64708696325224102</v>
      </c>
      <c r="AI214" s="31">
        <f t="shared" si="158"/>
        <v>3.0898303966759758E-2</v>
      </c>
      <c r="AJ214" s="31">
        <f t="shared" si="158"/>
        <v>0.21005589389061605</v>
      </c>
      <c r="AK214" s="31">
        <f t="shared" si="158"/>
        <v>2.1122325638265257E-2</v>
      </c>
      <c r="AL214" s="31">
        <f t="shared" si="159"/>
        <v>4.5637646215775249E-2</v>
      </c>
      <c r="AM214" s="31">
        <f t="shared" si="160"/>
        <v>0.99999999999999989</v>
      </c>
      <c r="AN214" s="31">
        <f>(Z214*'Propiedades físicas'!$F$4)/1000</f>
        <v>47.493855531780774</v>
      </c>
      <c r="AO214" s="31">
        <f>(AA214*'Propiedades físicas'!$F$6)/1000</f>
        <v>24.773561808588234</v>
      </c>
      <c r="AP214" s="31">
        <f>(AB214*'Propiedades físicas'!$F$9)/1000</f>
        <v>22.778121426762215</v>
      </c>
      <c r="AQ214" s="31">
        <f>(AC214*'Propiedades físicas'!$F$5)/1000</f>
        <v>73.911024473815246</v>
      </c>
      <c r="AR214" s="31">
        <f>(AD214*'Propiedades físicas'!$F$8)/1000</f>
        <v>8.9477896998510893</v>
      </c>
      <c r="AS214" s="31">
        <f>(AE214*'Propiedades físicas'!$F$7)/1000</f>
        <v>5.0219109135650539</v>
      </c>
      <c r="AT214" s="31">
        <f t="shared" si="161"/>
        <v>182.92626385436262</v>
      </c>
      <c r="AU214" s="31">
        <f t="shared" si="162"/>
        <v>0.25963387941708127</v>
      </c>
      <c r="AV214" s="31">
        <f t="shared" si="165"/>
        <v>0.13542922315579459</v>
      </c>
      <c r="AW214" s="31">
        <f t="shared" si="165"/>
        <v>0.12452078201792333</v>
      </c>
      <c r="AX214" s="31">
        <f t="shared" si="165"/>
        <v>0.40404818267463094</v>
      </c>
      <c r="AY214" s="31">
        <f t="shared" si="165"/>
        <v>4.8914734884515559E-2</v>
      </c>
      <c r="AZ214" s="31">
        <f t="shared" si="166"/>
        <v>2.7453197850054303E-2</v>
      </c>
      <c r="BA214" s="31">
        <f t="shared" si="163"/>
        <v>1</v>
      </c>
      <c r="BB214" s="34">
        <f>AU214*'Propiedades físicas'!$C$4+'Diseño reactor'!AV214*'Propiedades físicas'!$C$5+'Diseño reactor'!AW214*'Propiedades físicas'!$C$8+'Diseño reactor'!AX214*'Propiedades físicas'!$C$9+'Diseño reactor'!AY214*'Propiedades físicas'!$C$7+'Diseño reactor'!AZ214*'Propiedades físicas'!$C$6</f>
        <v>882.33183678001205</v>
      </c>
      <c r="BC214" s="45">
        <f>AU214*'Propiedades físicas'!$L$4+'Diseño reactor'!AV214*'Propiedades físicas'!$L$5+'Diseño reactor'!AW214*'Propiedades físicas'!$L$8+AX214*'Propiedades físicas'!$L$9+'Diseño reactor'!AY214*'Propiedades físicas'!$L$7+'Diseño reactor'!AZ214*'Propiedades físicas'!$L$6</f>
        <v>1.7883473884249337</v>
      </c>
      <c r="BD214" s="29">
        <f t="shared" si="142"/>
        <v>7.0768863490242895</v>
      </c>
      <c r="BE214" s="58">
        <f t="shared" si="143"/>
        <v>48.003290386821675</v>
      </c>
      <c r="BF214" s="30">
        <f>AU214*'Propiedades físicas'!$I$4+'Diseño reactor'!AV214*'Propiedades físicas'!$I$5+'Diseño reactor'!AW214*'Propiedades físicas'!$I$8+'Diseño reactor'!AX214*'Propiedades físicas'!$I$9+'Diseño reactor'!AY214*'Propiedades físicas'!$I$7+'Diseño reactor'!AZ214*'Propiedades físicas'!$I$6</f>
        <v>1.6975254917307329E-2</v>
      </c>
      <c r="BG214" s="24">
        <f>AU214*'Propiedades físicas'!$O$4+'Diseño reactor'!AV214*'Propiedades físicas'!$O$5+'Diseño reactor'!AW214*'Propiedades físicas'!$O$8+'Diseño reactor'!AX214*'Propiedades físicas'!$O$9+'Diseño reactor'!AY214*'Propiedades físicas'!$O$7+'Diseño reactor'!AZ214*'Propiedades físicas'!$O$6</f>
        <v>0.14231210317179493</v>
      </c>
      <c r="BH214" s="54">
        <f t="shared" si="144"/>
        <v>48801.126221737082</v>
      </c>
      <c r="BI214" s="34">
        <f t="shared" si="164"/>
        <v>213.3174348675546</v>
      </c>
      <c r="BJ214" s="27">
        <f t="shared" si="145"/>
        <v>4947.1343361520867</v>
      </c>
      <c r="BK214" s="34">
        <f t="shared" si="146"/>
        <v>541.56699388554227</v>
      </c>
      <c r="BL214" s="27">
        <f t="shared" si="147"/>
        <v>104.6998731443631</v>
      </c>
      <c r="BM214" s="34">
        <f t="shared" si="148"/>
        <v>1.1054421768707483</v>
      </c>
      <c r="BN214" s="45">
        <f t="shared" si="149"/>
        <v>168.82250665298778</v>
      </c>
      <c r="BO214" s="45">
        <f t="shared" si="150"/>
        <v>45.638261983941753</v>
      </c>
      <c r="BP214" s="66">
        <f t="shared" si="151"/>
        <v>6.7408155282625728</v>
      </c>
    </row>
    <row r="215" spans="8:68">
      <c r="H215" s="68">
        <v>210</v>
      </c>
      <c r="I215" s="31">
        <f>('Propiedades físicas'!$C$10*'Diseño reactor'!H215)/1000</f>
        <v>183.80150913596242</v>
      </c>
      <c r="J215" s="31">
        <f t="shared" si="129"/>
        <v>2.4809371922114405</v>
      </c>
      <c r="K215" s="31">
        <f>(I215*1000)/'Propiedades físicas'!$F$10</f>
        <v>1200.6220152215683</v>
      </c>
      <c r="L215" s="31">
        <f t="shared" si="130"/>
        <v>171.51743074593833</v>
      </c>
      <c r="M215" s="31">
        <f t="shared" si="131"/>
        <v>1029.10458447563</v>
      </c>
      <c r="N215" s="31">
        <f t="shared" si="132"/>
        <v>0.81674967021875389</v>
      </c>
      <c r="O215" s="32">
        <f t="shared" si="133"/>
        <v>4.900498021312524</v>
      </c>
      <c r="P215" s="33">
        <f t="shared" si="134"/>
        <v>0.2592570715099593</v>
      </c>
      <c r="Q215" s="31">
        <f t="shared" si="135"/>
        <v>3.7027347951217364</v>
      </c>
      <c r="R215" s="31">
        <f t="shared" si="136"/>
        <v>0.17696229799640789</v>
      </c>
      <c r="S215" s="31">
        <f t="shared" si="137"/>
        <v>1.197763226190788</v>
      </c>
      <c r="T215" s="31">
        <f t="shared" si="138"/>
        <v>0.12078997394278018</v>
      </c>
      <c r="U215" s="31">
        <f t="shared" si="139"/>
        <v>0.25974032676960662</v>
      </c>
      <c r="V215" s="47">
        <f t="shared" si="152"/>
        <v>2.5674001256326069E-4</v>
      </c>
      <c r="W215" s="31">
        <f t="shared" si="140"/>
        <v>0.68257462358017085</v>
      </c>
      <c r="X215" s="34">
        <f>(S215*H215*'Propiedades físicas'!$F$5*60*24*365)/(1000000)</f>
        <v>38930.204300597514</v>
      </c>
      <c r="Y215" s="34">
        <f>(U215*H215*'Propiedades físicas'!$F$7*60*24*365)/(1000000)</f>
        <v>2640.1372631397098</v>
      </c>
      <c r="Z215" s="31">
        <f t="shared" si="153"/>
        <v>54.443985017091457</v>
      </c>
      <c r="AA215" s="31">
        <f t="shared" si="154"/>
        <v>777.5743069755647</v>
      </c>
      <c r="AB215" s="31">
        <f t="shared" si="154"/>
        <v>37.162082579245656</v>
      </c>
      <c r="AC215" s="31">
        <f t="shared" si="154"/>
        <v>251.53027750006549</v>
      </c>
      <c r="AD215" s="31">
        <f t="shared" si="154"/>
        <v>25.365894527983837</v>
      </c>
      <c r="AE215" s="31">
        <f t="shared" si="155"/>
        <v>54.545468621617388</v>
      </c>
      <c r="AF215" s="31">
        <f t="shared" si="156"/>
        <v>1200.6220152215683</v>
      </c>
      <c r="AG215" s="31">
        <f t="shared" si="157"/>
        <v>4.534648234568988E-2</v>
      </c>
      <c r="AH215" s="31">
        <f t="shared" si="158"/>
        <v>0.64764288603525866</v>
      </c>
      <c r="AI215" s="31">
        <f t="shared" si="158"/>
        <v>3.0952358117794128E-2</v>
      </c>
      <c r="AJ215" s="31">
        <f t="shared" si="158"/>
        <v>0.20949997110759871</v>
      </c>
      <c r="AK215" s="31">
        <f t="shared" si="158"/>
        <v>2.1127294191171982E-2</v>
      </c>
      <c r="AL215" s="31">
        <f t="shared" si="159"/>
        <v>4.5431008202486876E-2</v>
      </c>
      <c r="AM215" s="31">
        <f t="shared" si="160"/>
        <v>1.0000000000000002</v>
      </c>
      <c r="AN215" s="31">
        <f>(Z215*'Propiedades físicas'!$F$4)/1000</f>
        <v>47.876951544329884</v>
      </c>
      <c r="AO215" s="31">
        <f>(AA215*'Propiedades físicas'!$F$6)/1000</f>
        <v>24.913480795497094</v>
      </c>
      <c r="AP215" s="31">
        <f>(AB215*'Propiedades físicas'!$F$9)/1000</f>
        <v>22.927146847265604</v>
      </c>
      <c r="AQ215" s="31">
        <f>(AC215*'Propiedades físicas'!$F$5)/1000</f>
        <v>74.068120815444288</v>
      </c>
      <c r="AR215" s="31">
        <f>(AD215*'Propiedades físicas'!$F$8)/1000</f>
        <v>8.9927169280608261</v>
      </c>
      <c r="AS215" s="31">
        <f>(AE215*'Propiedades físicas'!$F$7)/1000</f>
        <v>5.0230922053647458</v>
      </c>
      <c r="AT215" s="31">
        <f t="shared" si="161"/>
        <v>183.80150913596245</v>
      </c>
      <c r="AU215" s="31">
        <f t="shared" si="162"/>
        <v>0.26048181959656347</v>
      </c>
      <c r="AV215" s="31">
        <f t="shared" si="165"/>
        <v>0.13554557257235569</v>
      </c>
      <c r="AW215" s="31">
        <f t="shared" si="165"/>
        <v>0.12473862132604056</v>
      </c>
      <c r="AX215" s="31">
        <f t="shared" si="165"/>
        <v>0.40297885019352209</v>
      </c>
      <c r="AY215" s="31">
        <f t="shared" si="165"/>
        <v>4.8926240977753312E-2</v>
      </c>
      <c r="AZ215" s="31">
        <f t="shared" si="166"/>
        <v>2.7328895333764872E-2</v>
      </c>
      <c r="BA215" s="31">
        <f t="shared" si="163"/>
        <v>1</v>
      </c>
      <c r="BB215" s="34">
        <f>AU215*'Propiedades físicas'!$C$4+'Diseño reactor'!AV215*'Propiedades físicas'!$C$5+'Diseño reactor'!AW215*'Propiedades físicas'!$C$8+'Diseño reactor'!AX215*'Propiedades físicas'!$C$9+'Diseño reactor'!AY215*'Propiedades físicas'!$C$7+'Diseño reactor'!AZ215*'Propiedades físicas'!$C$6</f>
        <v>882.30189986673315</v>
      </c>
      <c r="BC215" s="45">
        <f>AU215*'Propiedades físicas'!$L$4+'Diseño reactor'!AV215*'Propiedades físicas'!$L$5+'Diseño reactor'!AW215*'Propiedades físicas'!$L$8+AX215*'Propiedades físicas'!$L$9+'Diseño reactor'!AY215*'Propiedades físicas'!$L$7+'Diseño reactor'!AZ215*'Propiedades físicas'!$L$6</f>
        <v>1.7890148792891354</v>
      </c>
      <c r="BD215" s="29">
        <f t="shared" si="142"/>
        <v>7.063792522856656</v>
      </c>
      <c r="BE215" s="58">
        <f t="shared" si="143"/>
        <v>47.983901142569223</v>
      </c>
      <c r="BF215" s="30">
        <f>AU215*'Propiedades físicas'!$I$4+'Diseño reactor'!AV215*'Propiedades físicas'!$I$5+'Diseño reactor'!AW215*'Propiedades físicas'!$I$8+'Diseño reactor'!AX215*'Propiedades físicas'!$I$9+'Diseño reactor'!AY215*'Propiedades físicas'!$I$7+'Diseño reactor'!AZ215*'Propiedades físicas'!$I$6</f>
        <v>1.698756309003777E-2</v>
      </c>
      <c r="BG215" s="24">
        <f>AU215*'Propiedades físicas'!$O$4+'Diseño reactor'!AV215*'Propiedades físicas'!$O$5+'Diseño reactor'!AW215*'Propiedades físicas'!$O$8+'Diseño reactor'!AX215*'Propiedades físicas'!$O$9+'Diseño reactor'!AY215*'Propiedades físicas'!$O$7+'Diseño reactor'!AZ215*'Propiedades físicas'!$O$6</f>
        <v>0.14232548778087034</v>
      </c>
      <c r="BH215" s="54">
        <f t="shared" si="144"/>
        <v>48764.113253903517</v>
      </c>
      <c r="BI215" s="34">
        <f t="shared" si="164"/>
        <v>213.5316983963661</v>
      </c>
      <c r="BJ215" s="27">
        <f t="shared" si="145"/>
        <v>4946.2875674150764</v>
      </c>
      <c r="BK215" s="34">
        <f t="shared" si="146"/>
        <v>541.52522364369634</v>
      </c>
      <c r="BL215" s="27">
        <f t="shared" si="147"/>
        <v>104.6983118602305</v>
      </c>
      <c r="BM215" s="34">
        <f t="shared" si="148"/>
        <v>1.1054421768707483</v>
      </c>
      <c r="BN215" s="45">
        <f t="shared" si="149"/>
        <v>169.58979656230647</v>
      </c>
      <c r="BO215" s="45">
        <f t="shared" si="150"/>
        <v>45.765068726636592</v>
      </c>
      <c r="BP215" s="66">
        <f t="shared" si="151"/>
        <v>6.7405868170209668</v>
      </c>
    </row>
    <row r="216" spans="8:68">
      <c r="H216" s="68">
        <v>211</v>
      </c>
      <c r="I216" s="31">
        <f>('Propiedades físicas'!$C$10*'Diseño reactor'!H216)/1000</f>
        <v>184.67675441756222</v>
      </c>
      <c r="J216" s="31">
        <f t="shared" si="129"/>
        <v>2.4691791960398222</v>
      </c>
      <c r="K216" s="31">
        <f>(I216*1000)/'Propiedades físicas'!$F$10</f>
        <v>1206.3392629130994</v>
      </c>
      <c r="L216" s="31">
        <f t="shared" si="130"/>
        <v>172.33418041615707</v>
      </c>
      <c r="M216" s="31">
        <f t="shared" si="131"/>
        <v>1034.0050824969424</v>
      </c>
      <c r="N216" s="31">
        <f t="shared" si="132"/>
        <v>0.81674967021875389</v>
      </c>
      <c r="O216" s="32">
        <f t="shared" si="133"/>
        <v>4.9004980213125231</v>
      </c>
      <c r="P216" s="33">
        <f t="shared" si="134"/>
        <v>0.26009847729304975</v>
      </c>
      <c r="Q216" s="31">
        <f t="shared" si="135"/>
        <v>3.7058982578346229</v>
      </c>
      <c r="R216" s="31">
        <f t="shared" si="136"/>
        <v>0.17726866987844278</v>
      </c>
      <c r="S216" s="31">
        <f t="shared" si="137"/>
        <v>1.1945997634778995</v>
      </c>
      <c r="T216" s="31">
        <f t="shared" si="138"/>
        <v>0.12081647554232738</v>
      </c>
      <c r="U216" s="31">
        <f t="shared" si="139"/>
        <v>0.25856604750493406</v>
      </c>
      <c r="V216" s="47">
        <f t="shared" si="152"/>
        <v>2.5757324935816577E-4</v>
      </c>
      <c r="W216" s="31">
        <f t="shared" si="140"/>
        <v>0.6815444354897795</v>
      </c>
      <c r="X216" s="34">
        <f>(S216*H216*'Propiedades físicas'!$F$5*60*24*365)/(1000000)</f>
        <v>39012.276409831044</v>
      </c>
      <c r="Y216" s="34">
        <f>(U216*H216*'Propiedades físicas'!$F$7*60*24*365)/(1000000)</f>
        <v>2640.7165153591918</v>
      </c>
      <c r="Z216" s="31">
        <f t="shared" si="153"/>
        <v>54.880778708833496</v>
      </c>
      <c r="AA216" s="31">
        <f t="shared" si="154"/>
        <v>781.94453240310543</v>
      </c>
      <c r="AB216" s="31">
        <f t="shared" si="154"/>
        <v>37.403689344351427</v>
      </c>
      <c r="AC216" s="31">
        <f t="shared" si="154"/>
        <v>252.06055009383681</v>
      </c>
      <c r="AD216" s="31">
        <f t="shared" si="154"/>
        <v>25.492276339431079</v>
      </c>
      <c r="AE216" s="31">
        <f t="shared" si="155"/>
        <v>54.557436023541086</v>
      </c>
      <c r="AF216" s="31">
        <f t="shared" si="156"/>
        <v>1206.3392629130994</v>
      </c>
      <c r="AG216" s="31">
        <f t="shared" si="157"/>
        <v>4.5493652072888656E-2</v>
      </c>
      <c r="AH216" s="31">
        <f t="shared" si="158"/>
        <v>0.64819620519922849</v>
      </c>
      <c r="AI216" s="31">
        <f t="shared" si="158"/>
        <v>3.1005945420385327E-2</v>
      </c>
      <c r="AJ216" s="31">
        <f t="shared" si="158"/>
        <v>0.20894665194362855</v>
      </c>
      <c r="AK216" s="31">
        <f t="shared" si="158"/>
        <v>2.1131929568363437E-2</v>
      </c>
      <c r="AL216" s="31">
        <f t="shared" si="159"/>
        <v>4.5225615795505464E-2</v>
      </c>
      <c r="AM216" s="31">
        <f t="shared" si="160"/>
        <v>0.99999999999999989</v>
      </c>
      <c r="AN216" s="31">
        <f>(Z216*'Propiedades físicas'!$F$4)/1000</f>
        <v>48.261059180974001</v>
      </c>
      <c r="AO216" s="31">
        <f>(AA216*'Propiedades físicas'!$F$6)/1000</f>
        <v>25.053502818195497</v>
      </c>
      <c r="AP216" s="31">
        <f>(AB216*'Propiedades físicas'!$F$9)/1000</f>
        <v>23.076206140997613</v>
      </c>
      <c r="AQ216" s="31">
        <f>(AC216*'Propiedades físicas'!$F$5)/1000</f>
        <v>74.224270186132131</v>
      </c>
      <c r="AR216" s="31">
        <f>(AD216*'Propiedades físicas'!$F$8)/1000</f>
        <v>9.0375218078551018</v>
      </c>
      <c r="AS216" s="31">
        <f>(AE216*'Propiedades físicas'!$F$7)/1000</f>
        <v>5.0241942834078994</v>
      </c>
      <c r="AT216" s="31">
        <f t="shared" si="161"/>
        <v>184.67675441756225</v>
      </c>
      <c r="AU216" s="31">
        <f t="shared" si="162"/>
        <v>0.26132720023795536</v>
      </c>
      <c r="AV216" s="31">
        <f t="shared" si="165"/>
        <v>0.13566137707590653</v>
      </c>
      <c r="AW216" s="31">
        <f t="shared" si="165"/>
        <v>0.12495457922560897</v>
      </c>
      <c r="AX216" s="31">
        <f t="shared" si="165"/>
        <v>0.40191452584393916</v>
      </c>
      <c r="AY216" s="31">
        <f t="shared" si="165"/>
        <v>4.8936975508140391E-2</v>
      </c>
      <c r="AZ216" s="31">
        <f t="shared" si="166"/>
        <v>2.7205342108449531E-2</v>
      </c>
      <c r="BA216" s="31">
        <f t="shared" si="163"/>
        <v>0.99999999999999989</v>
      </c>
      <c r="BB216" s="34">
        <f>AU216*'Propiedades físicas'!$C$4+'Diseño reactor'!AV216*'Propiedades físicas'!$C$5+'Diseño reactor'!AW216*'Propiedades físicas'!$C$8+'Diseño reactor'!AX216*'Propiedades físicas'!$C$9+'Diseño reactor'!AY216*'Propiedades físicas'!$C$7+'Diseño reactor'!AZ216*'Propiedades físicas'!$C$6</f>
        <v>882.27213511829143</v>
      </c>
      <c r="BC216" s="45">
        <f>AU216*'Propiedades físicas'!$L$4+'Diseño reactor'!AV216*'Propiedades físicas'!$L$5+'Diseño reactor'!AW216*'Propiedades físicas'!$L$8+AX216*'Propiedades físicas'!$L$9+'Diseño reactor'!AY216*'Propiedades físicas'!$L$7+'Diseño reactor'!AZ216*'Propiedades físicas'!$L$6</f>
        <v>1.7896804164581008</v>
      </c>
      <c r="BD216" s="29">
        <f t="shared" si="142"/>
        <v>7.0507463432695419</v>
      </c>
      <c r="BE216" s="58">
        <f t="shared" si="143"/>
        <v>47.964620880311685</v>
      </c>
      <c r="BF216" s="30">
        <f>AU216*'Propiedades físicas'!$I$4+'Diseño reactor'!AV216*'Propiedades físicas'!$I$5+'Diseño reactor'!AW216*'Propiedades físicas'!$I$8+'Diseño reactor'!AX216*'Propiedades físicas'!$I$9+'Diseño reactor'!AY216*'Propiedades físicas'!$I$7+'Diseño reactor'!AZ216*'Propiedades físicas'!$I$6</f>
        <v>1.6999803597897774E-2</v>
      </c>
      <c r="BG216" s="24">
        <f>AU216*'Propiedades físicas'!$O$4+'Diseño reactor'!AV216*'Propiedades físicas'!$O$5+'Diseño reactor'!AW216*'Propiedades físicas'!$O$8+'Diseño reactor'!AX216*'Propiedades físicas'!$O$9+'Diseño reactor'!AY216*'Propiedades físicas'!$O$7+'Diseño reactor'!AZ216*'Propiedades físicas'!$O$6</f>
        <v>0.14233889482148476</v>
      </c>
      <c r="BH216" s="54">
        <f t="shared" si="144"/>
        <v>48727.357340838709</v>
      </c>
      <c r="BI216" s="34">
        <f t="shared" si="164"/>
        <v>213.74491927135119</v>
      </c>
      <c r="BJ216" s="27">
        <f t="shared" si="145"/>
        <v>4945.4467358109187</v>
      </c>
      <c r="BK216" s="34">
        <f t="shared" si="146"/>
        <v>541.48417136449655</v>
      </c>
      <c r="BL216" s="27">
        <f t="shared" si="147"/>
        <v>104.69677722271631</v>
      </c>
      <c r="BM216" s="34">
        <f t="shared" si="148"/>
        <v>1.1054421768707483</v>
      </c>
      <c r="BN216" s="45">
        <f t="shared" si="149"/>
        <v>170.35853612705168</v>
      </c>
      <c r="BO216" s="45">
        <f t="shared" si="150"/>
        <v>45.891493323520947</v>
      </c>
      <c r="BP216" s="66">
        <f t="shared" si="151"/>
        <v>6.7403594210797495</v>
      </c>
    </row>
    <row r="217" spans="8:68">
      <c r="H217" s="68">
        <v>212</v>
      </c>
      <c r="I217" s="31">
        <f>('Propiedades físicas'!$C$10*'Diseño reactor'!H217)/1000</f>
        <v>185.55199969916202</v>
      </c>
      <c r="J217" s="31">
        <f t="shared" si="129"/>
        <v>2.4575321243603896</v>
      </c>
      <c r="K217" s="31">
        <f>(I217*1000)/'Propiedades físicas'!$F$10</f>
        <v>1212.0565106046306</v>
      </c>
      <c r="L217" s="31">
        <f t="shared" si="130"/>
        <v>173.15093008637578</v>
      </c>
      <c r="M217" s="31">
        <f t="shared" si="131"/>
        <v>1038.9055805182547</v>
      </c>
      <c r="N217" s="31">
        <f t="shared" si="132"/>
        <v>0.81674967021875367</v>
      </c>
      <c r="O217" s="32">
        <f t="shared" si="133"/>
        <v>4.9004980213125222</v>
      </c>
      <c r="P217" s="33">
        <f t="shared" si="134"/>
        <v>0.26093734708984473</v>
      </c>
      <c r="Q217" s="31">
        <f t="shared" si="135"/>
        <v>3.7090469315304722</v>
      </c>
      <c r="R217" s="31">
        <f t="shared" si="136"/>
        <v>0.17757239257685459</v>
      </c>
      <c r="S217" s="31">
        <f t="shared" si="137"/>
        <v>1.1914510897820514</v>
      </c>
      <c r="T217" s="31">
        <f t="shared" si="138"/>
        <v>0.12084109445096654</v>
      </c>
      <c r="U217" s="31">
        <f t="shared" si="139"/>
        <v>0.25739883610108788</v>
      </c>
      <c r="V217" s="47">
        <f t="shared" si="152"/>
        <v>2.5840397478800161E-4</v>
      </c>
      <c r="W217" s="31">
        <f t="shared" si="140"/>
        <v>0.68051735237314925</v>
      </c>
      <c r="X217" s="34">
        <f>(S217*H217*'Propiedades físicas'!$F$5*60*24*365)/(1000000)</f>
        <v>39093.854535850151</v>
      </c>
      <c r="Y217" s="34">
        <f>(U217*H217*'Propiedades físicas'!$F$7*60*24*365)/(1000000)</f>
        <v>2641.2546171233894</v>
      </c>
      <c r="Z217" s="31">
        <f t="shared" si="153"/>
        <v>55.318717583047082</v>
      </c>
      <c r="AA217" s="31">
        <f t="shared" si="154"/>
        <v>786.31794948446009</v>
      </c>
      <c r="AB217" s="31">
        <f t="shared" si="154"/>
        <v>37.645347226293175</v>
      </c>
      <c r="AC217" s="31">
        <f t="shared" si="154"/>
        <v>252.58763103379491</v>
      </c>
      <c r="AD217" s="31">
        <f t="shared" si="154"/>
        <v>25.618312023604908</v>
      </c>
      <c r="AE217" s="31">
        <f t="shared" si="155"/>
        <v>54.568553253430629</v>
      </c>
      <c r="AF217" s="31">
        <f t="shared" si="156"/>
        <v>1212.0565106046306</v>
      </c>
      <c r="AG217" s="31">
        <f t="shared" si="157"/>
        <v>4.5640378232407262E-2</v>
      </c>
      <c r="AH217" s="31">
        <f t="shared" si="158"/>
        <v>0.64874693762604174</v>
      </c>
      <c r="AI217" s="31">
        <f t="shared" si="158"/>
        <v>3.1059069356026901E-2</v>
      </c>
      <c r="AJ217" s="31">
        <f t="shared" si="158"/>
        <v>0.20839591951681558</v>
      </c>
      <c r="AK217" s="31">
        <f t="shared" si="158"/>
        <v>2.1136235645337439E-2</v>
      </c>
      <c r="AL217" s="31">
        <f t="shared" si="159"/>
        <v>4.5021459623371257E-2</v>
      </c>
      <c r="AM217" s="31">
        <f t="shared" si="160"/>
        <v>1.0000000000000002</v>
      </c>
      <c r="AN217" s="31">
        <f>(Z217*'Propiedades físicas'!$F$4)/1000</f>
        <v>48.646173868179943</v>
      </c>
      <c r="AO217" s="31">
        <f>(AA217*'Propiedades físicas'!$F$6)/1000</f>
        <v>25.1936271014821</v>
      </c>
      <c r="AP217" s="31">
        <f>(AB217*'Propiedades físicas'!$F$9)/1000</f>
        <v>23.225296971261571</v>
      </c>
      <c r="AQ217" s="31">
        <f>(AC217*'Propiedades físicas'!$F$5)/1000</f>
        <v>74.379479710521593</v>
      </c>
      <c r="AR217" s="31">
        <f>(AD217*'Propiedades físicas'!$F$8)/1000</f>
        <v>9.0822039786084083</v>
      </c>
      <c r="AS217" s="31">
        <f>(AE217*'Propiedades físicas'!$F$7)/1000</f>
        <v>5.0252180691084272</v>
      </c>
      <c r="AT217" s="31">
        <f t="shared" si="161"/>
        <v>185.55199969916205</v>
      </c>
      <c r="AU217" s="31">
        <f t="shared" si="162"/>
        <v>0.2621700329128796</v>
      </c>
      <c r="AV217" s="31">
        <f t="shared" si="165"/>
        <v>0.13577664019966837</v>
      </c>
      <c r="AW217" s="31">
        <f t="shared" si="165"/>
        <v>0.12516866974711702</v>
      </c>
      <c r="AX217" s="31">
        <f t="shared" si="165"/>
        <v>0.40085517715311092</v>
      </c>
      <c r="AY217" s="31">
        <f t="shared" si="165"/>
        <v>4.894694745049101E-2</v>
      </c>
      <c r="AZ217" s="31">
        <f t="shared" si="166"/>
        <v>2.7082532536732994E-2</v>
      </c>
      <c r="BA217" s="31">
        <f t="shared" si="163"/>
        <v>0.99999999999999989</v>
      </c>
      <c r="BB217" s="34">
        <f>AU217*'Propiedades físicas'!$C$4+'Diseño reactor'!AV217*'Propiedades físicas'!$C$5+'Diseño reactor'!AW217*'Propiedades físicas'!$C$8+'Diseño reactor'!AX217*'Propiedades físicas'!$C$9+'Diseño reactor'!AY217*'Propiedades físicas'!$C$7+'Diseño reactor'!AZ217*'Propiedades físicas'!$C$6</f>
        <v>882.24254127955669</v>
      </c>
      <c r="BC217" s="45">
        <f>AU217*'Propiedades físicas'!$L$4+'Diseño reactor'!AV217*'Propiedades físicas'!$L$5+'Diseño reactor'!AW217*'Propiedades físicas'!$L$8+AX217*'Propiedades físicas'!$L$9+'Diseño reactor'!AY217*'Propiedades físicas'!$L$7+'Diseño reactor'!AZ217*'Propiedades físicas'!$L$6</f>
        <v>1.7903440077547377</v>
      </c>
      <c r="BD217" s="29">
        <f t="shared" si="142"/>
        <v>7.0377475569975365</v>
      </c>
      <c r="BE217" s="58">
        <f t="shared" si="143"/>
        <v>47.945448470235185</v>
      </c>
      <c r="BF217" s="30">
        <f>AU217*'Propiedades físicas'!$I$4+'Diseño reactor'!AV217*'Propiedades físicas'!$I$5+'Diseño reactor'!AW217*'Propiedades físicas'!$I$8+'Diseño reactor'!AX217*'Propiedades físicas'!$I$9+'Diseño reactor'!AY217*'Propiedades físicas'!$I$7+'Diseño reactor'!AZ217*'Propiedades físicas'!$I$6</f>
        <v>1.7011976916748849E-2</v>
      </c>
      <c r="BG217" s="24">
        <f>AU217*'Propiedades físicas'!$O$4+'Diseño reactor'!AV217*'Propiedades físicas'!$O$5+'Diseño reactor'!AW217*'Propiedades físicas'!$O$8+'Diseño reactor'!AX217*'Propiedades físicas'!$O$9+'Diseño reactor'!AY217*'Propiedades físicas'!$O$7+'Diseño reactor'!AZ217*'Propiedades físicas'!$O$6</f>
        <v>0.14235232378559465</v>
      </c>
      <c r="BH217" s="54">
        <f t="shared" si="144"/>
        <v>48690.856057825767</v>
      </c>
      <c r="BI217" s="34">
        <f t="shared" si="164"/>
        <v>213.95710391659475</v>
      </c>
      <c r="BJ217" s="27">
        <f t="shared" si="145"/>
        <v>4944.6117875513519</v>
      </c>
      <c r="BK217" s="34">
        <f t="shared" si="146"/>
        <v>541.44382936582917</v>
      </c>
      <c r="BL217" s="27">
        <f t="shared" si="147"/>
        <v>104.69526895440515</v>
      </c>
      <c r="BM217" s="34">
        <f t="shared" si="148"/>
        <v>1.1054421768707483</v>
      </c>
      <c r="BN217" s="45">
        <f t="shared" si="149"/>
        <v>171.12871866570086</v>
      </c>
      <c r="BO217" s="45">
        <f t="shared" si="150"/>
        <v>46.017537498626247</v>
      </c>
      <c r="BP217" s="66">
        <f t="shared" si="151"/>
        <v>6.7401333308500098</v>
      </c>
    </row>
    <row r="218" spans="8:68">
      <c r="H218" s="68">
        <v>213</v>
      </c>
      <c r="I218" s="31">
        <f>('Propiedades físicas'!$C$10*'Diseño reactor'!H218)/1000</f>
        <v>186.42724498076186</v>
      </c>
      <c r="J218" s="31">
        <f t="shared" si="129"/>
        <v>2.4459944148563499</v>
      </c>
      <c r="K218" s="31">
        <f>(I218*1000)/'Propiedades físicas'!$F$10</f>
        <v>1217.773758296162</v>
      </c>
      <c r="L218" s="31">
        <f t="shared" si="130"/>
        <v>173.96767975659455</v>
      </c>
      <c r="M218" s="31">
        <f t="shared" si="131"/>
        <v>1043.8060785395674</v>
      </c>
      <c r="N218" s="31">
        <f t="shared" si="132"/>
        <v>0.81674967021875378</v>
      </c>
      <c r="O218" s="32">
        <f t="shared" si="133"/>
        <v>4.9004980213125231</v>
      </c>
      <c r="P218" s="33">
        <f t="shared" si="134"/>
        <v>0.26177369234823794</v>
      </c>
      <c r="Q218" s="31">
        <f t="shared" si="135"/>
        <v>3.7121809119386753</v>
      </c>
      <c r="R218" s="31">
        <f t="shared" si="136"/>
        <v>0.17787348582929752</v>
      </c>
      <c r="S218" s="31">
        <f t="shared" si="137"/>
        <v>1.1883171093738478</v>
      </c>
      <c r="T218" s="31">
        <f t="shared" si="138"/>
        <v>0.12086385257910459</v>
      </c>
      <c r="U218" s="31">
        <f t="shared" si="139"/>
        <v>0.25623863946211373</v>
      </c>
      <c r="V218" s="47">
        <f t="shared" si="152"/>
        <v>2.5923220018951717E-4</v>
      </c>
      <c r="W218" s="31">
        <f t="shared" si="140"/>
        <v>0.67949336021387563</v>
      </c>
      <c r="X218" s="34">
        <f>(S218*H218*'Propiedades físicas'!$F$5*60*24*365)/(1000000)</f>
        <v>39174.942389609379</v>
      </c>
      <c r="Y218" s="34">
        <f>(U218*H218*'Propiedades físicas'!$F$7*60*24*365)/(1000000)</f>
        <v>2641.7520473336572</v>
      </c>
      <c r="Z218" s="31">
        <f t="shared" si="153"/>
        <v>55.757796470174682</v>
      </c>
      <c r="AA218" s="31">
        <f t="shared" si="154"/>
        <v>790.69453424293783</v>
      </c>
      <c r="AB218" s="31">
        <f t="shared" si="154"/>
        <v>37.887052481640374</v>
      </c>
      <c r="AC218" s="31">
        <f t="shared" si="154"/>
        <v>253.11154429662957</v>
      </c>
      <c r="AD218" s="31">
        <f t="shared" si="154"/>
        <v>25.744000599349278</v>
      </c>
      <c r="AE218" s="31">
        <f t="shared" si="155"/>
        <v>54.578830205430222</v>
      </c>
      <c r="AF218" s="31">
        <f t="shared" si="156"/>
        <v>1217.7737582961618</v>
      </c>
      <c r="AG218" s="31">
        <f t="shared" si="157"/>
        <v>4.5786662826589192E-2</v>
      </c>
      <c r="AH218" s="31">
        <f t="shared" si="158"/>
        <v>0.64929510005966273</v>
      </c>
      <c r="AI218" s="31">
        <f t="shared" si="158"/>
        <v>3.1111733377018846E-2</v>
      </c>
      <c r="AJ218" s="31">
        <f t="shared" si="158"/>
        <v>0.20784775708319461</v>
      </c>
      <c r="AK218" s="31">
        <f t="shared" si="158"/>
        <v>2.1140216254428724E-2</v>
      </c>
      <c r="AL218" s="31">
        <f t="shared" si="159"/>
        <v>4.4818530399106112E-2</v>
      </c>
      <c r="AM218" s="31">
        <f t="shared" si="160"/>
        <v>1.0000000000000002</v>
      </c>
      <c r="AN218" s="31">
        <f>(Z218*'Propiedades físicas'!$F$4)/1000</f>
        <v>49.03229105994221</v>
      </c>
      <c r="AO218" s="31">
        <f>(AA218*'Propiedades físicas'!$F$6)/1000</f>
        <v>25.333852877143727</v>
      </c>
      <c r="AP218" s="31">
        <f>(AB218*'Propiedades físicas'!$F$9)/1000</f>
        <v>23.374417028548024</v>
      </c>
      <c r="AQ218" s="31">
        <f>(AC218*'Propiedades físicas'!$F$5)/1000</f>
        <v>74.533756449028516</v>
      </c>
      <c r="AR218" s="31">
        <f>(AD218*'Propiedades físicas'!$F$8)/1000</f>
        <v>9.1267630924813012</v>
      </c>
      <c r="AS218" s="31">
        <f>(AE218*'Propiedades físicas'!$F$7)/1000</f>
        <v>5.0261644736180697</v>
      </c>
      <c r="AT218" s="31">
        <f t="shared" si="161"/>
        <v>186.42724498076186</v>
      </c>
      <c r="AU218" s="31">
        <f t="shared" si="162"/>
        <v>0.26301032912331052</v>
      </c>
      <c r="AV218" s="31">
        <f t="shared" si="165"/>
        <v>0.13589136544799568</v>
      </c>
      <c r="AW218" s="31">
        <f t="shared" si="165"/>
        <v>0.12538090680340269</v>
      </c>
      <c r="AX218" s="31">
        <f t="shared" si="165"/>
        <v>0.39980077191356844</v>
      </c>
      <c r="AY218" s="31">
        <f t="shared" si="165"/>
        <v>4.8956165679663009E-2</v>
      </c>
      <c r="AZ218" s="31">
        <f t="shared" si="166"/>
        <v>2.6960461032059659E-2</v>
      </c>
      <c r="BA218" s="31">
        <f t="shared" si="163"/>
        <v>0.99999999999999989</v>
      </c>
      <c r="BB218" s="34">
        <f>AU218*'Propiedades físicas'!$C$4+'Diseño reactor'!AV218*'Propiedades físicas'!$C$5+'Diseño reactor'!AW218*'Propiedades físicas'!$C$8+'Diseño reactor'!AX218*'Propiedades físicas'!$C$9+'Diseño reactor'!AY218*'Propiedades físicas'!$C$7+'Diseño reactor'!AZ218*'Propiedades físicas'!$C$6</f>
        <v>882.21311710646228</v>
      </c>
      <c r="BC218" s="45">
        <f>AU218*'Propiedades físicas'!$L$4+'Diseño reactor'!AV218*'Propiedades físicas'!$L$5+'Diseño reactor'!AW218*'Propiedades físicas'!$L$8+AX218*'Propiedades físicas'!$L$9+'Diseño reactor'!AY218*'Propiedades físicas'!$L$7+'Diseño reactor'!AZ218*'Propiedades físicas'!$L$6</f>
        <v>1.7910056609653378</v>
      </c>
      <c r="BD218" s="29">
        <f t="shared" si="142"/>
        <v>7.024795912509469</v>
      </c>
      <c r="BE218" s="58">
        <f t="shared" si="143"/>
        <v>47.926382800776835</v>
      </c>
      <c r="BF218" s="30">
        <f>AU218*'Propiedades físicas'!$I$4+'Diseño reactor'!AV218*'Propiedades físicas'!$I$5+'Diseño reactor'!AW218*'Propiedades físicas'!$I$8+'Diseño reactor'!AX218*'Propiedades físicas'!$I$9+'Diseño reactor'!AY218*'Propiedades físicas'!$I$7+'Diseño reactor'!AZ218*'Propiedades físicas'!$I$6</f>
        <v>1.7024083518373683E-2</v>
      </c>
      <c r="BG218" s="24">
        <f>AU218*'Propiedades físicas'!$O$4+'Diseño reactor'!AV218*'Propiedades físicas'!$O$5+'Diseño reactor'!AW218*'Propiedades físicas'!$O$8+'Diseño reactor'!AX218*'Propiedades físicas'!$O$9+'Diseño reactor'!AY218*'Propiedades físicas'!$O$7+'Diseño reactor'!AZ218*'Propiedades físicas'!$O$6</f>
        <v>0.14236577417139584</v>
      </c>
      <c r="BH218" s="54">
        <f t="shared" si="144"/>
        <v>48654.607009494837</v>
      </c>
      <c r="BI218" s="34">
        <f t="shared" si="164"/>
        <v>214.16825870975438</v>
      </c>
      <c r="BJ218" s="27">
        <f t="shared" si="145"/>
        <v>4943.7826694635924</v>
      </c>
      <c r="BK218" s="34">
        <f t="shared" si="146"/>
        <v>541.40419005639558</v>
      </c>
      <c r="BL218" s="27">
        <f t="shared" si="147"/>
        <v>104.69378678097321</v>
      </c>
      <c r="BM218" s="34">
        <f t="shared" si="148"/>
        <v>1.1054421768707483</v>
      </c>
      <c r="BN218" s="45">
        <f t="shared" si="149"/>
        <v>171.90033753586846</v>
      </c>
      <c r="BO218" s="45">
        <f t="shared" si="150"/>
        <v>46.143202965633975</v>
      </c>
      <c r="BP218" s="66">
        <f t="shared" si="151"/>
        <v>6.739908536827361</v>
      </c>
    </row>
    <row r="219" spans="8:68">
      <c r="H219" s="68">
        <v>214</v>
      </c>
      <c r="I219" s="31">
        <f>('Propiedades físicas'!$C$10*'Diseño reactor'!H219)/1000</f>
        <v>187.30249026236169</v>
      </c>
      <c r="J219" s="31">
        <f t="shared" si="129"/>
        <v>2.4345645344130959</v>
      </c>
      <c r="K219" s="31">
        <f>(I219*1000)/'Propiedades físicas'!$F$10</f>
        <v>1223.4910059876934</v>
      </c>
      <c r="L219" s="31">
        <f t="shared" si="130"/>
        <v>174.78442942681332</v>
      </c>
      <c r="M219" s="31">
        <f t="shared" si="131"/>
        <v>1048.70657656088</v>
      </c>
      <c r="N219" s="31">
        <f t="shared" si="132"/>
        <v>0.81674967021875378</v>
      </c>
      <c r="O219" s="32">
        <f t="shared" si="133"/>
        <v>4.9004980213125231</v>
      </c>
      <c r="P219" s="33">
        <f t="shared" si="134"/>
        <v>0.26260752444732283</v>
      </c>
      <c r="Q219" s="31">
        <f t="shared" si="135"/>
        <v>3.7153002940078022</v>
      </c>
      <c r="R219" s="31">
        <f t="shared" si="136"/>
        <v>0.17817196920812614</v>
      </c>
      <c r="S219" s="31">
        <f t="shared" si="137"/>
        <v>1.1851977273047221</v>
      </c>
      <c r="T219" s="31">
        <f t="shared" si="138"/>
        <v>0.1208847715933186</v>
      </c>
      <c r="U219" s="31">
        <f t="shared" si="139"/>
        <v>0.25508540496998616</v>
      </c>
      <c r="V219" s="47">
        <f t="shared" si="152"/>
        <v>2.6005793683132942E-4</v>
      </c>
      <c r="W219" s="31">
        <f t="shared" si="140"/>
        <v>0.6784724450797911</v>
      </c>
      <c r="X219" s="34">
        <f>(S219*H219*'Propiedades físicas'!$F$5*60*24*365)/(1000000)</f>
        <v>39255.543648660117</v>
      </c>
      <c r="Y219" s="34">
        <f>(U219*H219*'Propiedades físicas'!$F$7*60*24*365)/(1000000)</f>
        <v>2642.2092795618946</v>
      </c>
      <c r="Z219" s="31">
        <f t="shared" si="153"/>
        <v>56.198010231727082</v>
      </c>
      <c r="AA219" s="31">
        <f t="shared" si="154"/>
        <v>795.07426291766967</v>
      </c>
      <c r="AB219" s="31">
        <f t="shared" si="154"/>
        <v>38.128801410538998</v>
      </c>
      <c r="AC219" s="31">
        <f t="shared" si="154"/>
        <v>253.63231364321052</v>
      </c>
      <c r="AD219" s="31">
        <f t="shared" si="154"/>
        <v>25.86934112097018</v>
      </c>
      <c r="AE219" s="31">
        <f t="shared" si="155"/>
        <v>54.588276663577041</v>
      </c>
      <c r="AF219" s="31">
        <f t="shared" si="156"/>
        <v>1223.4910059876936</v>
      </c>
      <c r="AG219" s="31">
        <f t="shared" si="157"/>
        <v>4.5932507845744104E-2</v>
      </c>
      <c r="AH219" s="31">
        <f t="shared" si="158"/>
        <v>0.64984070910748226</v>
      </c>
      <c r="AI219" s="31">
        <f t="shared" si="158"/>
        <v>3.1163940906748695E-2</v>
      </c>
      <c r="AJ219" s="31">
        <f t="shared" si="158"/>
        <v>0.20730214803537483</v>
      </c>
      <c r="AK219" s="31">
        <f t="shared" si="158"/>
        <v>2.1143875185323908E-2</v>
      </c>
      <c r="AL219" s="31">
        <f t="shared" si="159"/>
        <v>4.461681891932609E-2</v>
      </c>
      <c r="AM219" s="31">
        <f t="shared" si="160"/>
        <v>0.99999999999999989</v>
      </c>
      <c r="AN219" s="31">
        <f>(Z219*'Propiedades físicas'!$F$4)/1000</f>
        <v>49.419406237576162</v>
      </c>
      <c r="AO219" s="31">
        <f>(AA219*'Propiedades físicas'!$F$6)/1000</f>
        <v>25.474179383882134</v>
      </c>
      <c r="AP219" s="31">
        <f>(AB219*'Propiedades físicas'!$F$9)/1000</f>
        <v>23.523564030232031</v>
      </c>
      <c r="AQ219" s="31">
        <f>(AC219*'Propiedades físicas'!$F$5)/1000</f>
        <v>74.687107398516204</v>
      </c>
      <c r="AR219" s="31">
        <f>(AD219*'Propiedades físicas'!$F$8)/1000</f>
        <v>9.1711988142063454</v>
      </c>
      <c r="AS219" s="31">
        <f>(AE219*'Propiedades físicas'!$F$7)/1000</f>
        <v>5.0270343979488095</v>
      </c>
      <c r="AT219" s="31">
        <f t="shared" si="161"/>
        <v>187.30249026236166</v>
      </c>
      <c r="AU219" s="31">
        <f t="shared" si="162"/>
        <v>0.2638481003020971</v>
      </c>
      <c r="AV219" s="31">
        <f t="shared" si="165"/>
        <v>0.13600555629665945</v>
      </c>
      <c r="AW219" s="31">
        <f t="shared" si="165"/>
        <v>0.12559130419078618</v>
      </c>
      <c r="AX219" s="31">
        <f t="shared" si="165"/>
        <v>0.39875127818054718</v>
      </c>
      <c r="AY219" s="31">
        <f t="shared" si="165"/>
        <v>4.8964638971750463E-2</v>
      </c>
      <c r="AZ219" s="31">
        <f t="shared" si="166"/>
        <v>2.6839122058159786E-2</v>
      </c>
      <c r="BA219" s="31">
        <f t="shared" si="163"/>
        <v>1.0000000000000002</v>
      </c>
      <c r="BB219" s="34">
        <f>AU219*'Propiedades físicas'!$C$4+'Diseño reactor'!AV219*'Propiedades físicas'!$C$5+'Diseño reactor'!AW219*'Propiedades físicas'!$C$8+'Diseño reactor'!AX219*'Propiedades físicas'!$C$9+'Diseño reactor'!AY219*'Propiedades físicas'!$C$7+'Diseño reactor'!AZ219*'Propiedades físicas'!$C$6</f>
        <v>882.18386136589356</v>
      </c>
      <c r="BC219" s="45">
        <f>AU219*'Propiedades físicas'!$L$4+'Diseño reactor'!AV219*'Propiedades físicas'!$L$5+'Diseño reactor'!AW219*'Propiedades físicas'!$L$8+AX219*'Propiedades físicas'!$L$9+'Diseño reactor'!AY219*'Propiedades físicas'!$L$7+'Diseño reactor'!AZ219*'Propiedades físicas'!$L$6</f>
        <v>1.7916653838397427</v>
      </c>
      <c r="BD219" s="29">
        <f t="shared" si="142"/>
        <v>7.0118911599941711</v>
      </c>
      <c r="BE219" s="58">
        <f t="shared" si="143"/>
        <v>47.907422778224188</v>
      </c>
      <c r="BF219" s="30">
        <f>AU219*'Propiedades físicas'!$I$4+'Diseño reactor'!AV219*'Propiedades físicas'!$I$5+'Diseño reactor'!AW219*'Propiedades físicas'!$I$8+'Diseño reactor'!AX219*'Propiedades físicas'!$I$9+'Diseño reactor'!AY219*'Propiedades físicas'!$I$7+'Diseño reactor'!AZ219*'Propiedades físicas'!$I$6</f>
        <v>1.7036123870517297E-2</v>
      </c>
      <c r="BG219" s="24">
        <f>AU219*'Propiedades físicas'!$O$4+'Diseño reactor'!AV219*'Propiedades físicas'!$O$5+'Diseño reactor'!AW219*'Propiedades físicas'!$O$8+'Diseño reactor'!AX219*'Propiedades físicas'!$O$9+'Diseño reactor'!AY219*'Propiedades físicas'!$O$7+'Diseño reactor'!AZ219*'Propiedades físicas'!$O$6</f>
        <v>0.14237924548324782</v>
      </c>
      <c r="BH219" s="54">
        <f t="shared" si="144"/>
        <v>48618.607829386667</v>
      </c>
      <c r="BI219" s="34">
        <f t="shared" si="164"/>
        <v>214.37838998242961</v>
      </c>
      <c r="BJ219" s="27">
        <f t="shared" si="145"/>
        <v>4942.9593289817985</v>
      </c>
      <c r="BK219" s="34">
        <f t="shared" si="146"/>
        <v>541.3652459344687</v>
      </c>
      <c r="BL219" s="27">
        <f t="shared" si="147"/>
        <v>104.69233043114951</v>
      </c>
      <c r="BM219" s="34">
        <f t="shared" si="148"/>
        <v>1.1054421768707483</v>
      </c>
      <c r="BN219" s="45">
        <f t="shared" si="149"/>
        <v>172.67338613403894</v>
      </c>
      <c r="BO219" s="45">
        <f t="shared" si="150"/>
        <v>46.268491427953165</v>
      </c>
      <c r="BP219" s="66">
        <f t="shared" si="151"/>
        <v>6.7396850295910857</v>
      </c>
    </row>
    <row r="220" spans="8:68">
      <c r="H220" s="68">
        <v>215</v>
      </c>
      <c r="I220" s="31">
        <f>('Propiedades físicas'!$C$10*'Diseño reactor'!H220)/1000</f>
        <v>188.17773554396149</v>
      </c>
      <c r="J220" s="31">
        <f t="shared" si="129"/>
        <v>2.4232409784390816</v>
      </c>
      <c r="K220" s="31">
        <f>(I220*1000)/'Propiedades físicas'!$F$10</f>
        <v>1229.2082536792245</v>
      </c>
      <c r="L220" s="31">
        <f t="shared" si="130"/>
        <v>175.60117909703206</v>
      </c>
      <c r="M220" s="31">
        <f t="shared" si="131"/>
        <v>1053.6070745821924</v>
      </c>
      <c r="N220" s="31">
        <f t="shared" si="132"/>
        <v>0.81674967021875378</v>
      </c>
      <c r="O220" s="32">
        <f t="shared" si="133"/>
        <v>4.9004980213125222</v>
      </c>
      <c r="P220" s="33">
        <f t="shared" si="134"/>
        <v>0.26343885469790851</v>
      </c>
      <c r="Q220" s="31">
        <f t="shared" si="135"/>
        <v>3.7184051719132185</v>
      </c>
      <c r="R220" s="31">
        <f t="shared" si="136"/>
        <v>0.17846786212198493</v>
      </c>
      <c r="S220" s="31">
        <f t="shared" si="137"/>
        <v>1.1820928493993041</v>
      </c>
      <c r="T220" s="31">
        <f t="shared" si="138"/>
        <v>0.12090387291926188</v>
      </c>
      <c r="U220" s="31">
        <f t="shared" si="139"/>
        <v>0.25393908047959851</v>
      </c>
      <c r="V220" s="47">
        <f t="shared" si="152"/>
        <v>2.6088119591443368E-4</v>
      </c>
      <c r="W220" s="31">
        <f t="shared" si="140"/>
        <v>0.6774545931223328</v>
      </c>
      <c r="X220" s="34">
        <f>(S220*H220*'Propiedades físicas'!$F$5*60*24*365)/(1000000)</f>
        <v>39335.661957500735</v>
      </c>
      <c r="Y220" s="34">
        <f>(U220*H220*'Propiedades físicas'!$F$7*60*24*365)/(1000000)</f>
        <v>2642.6267821140696</v>
      </c>
      <c r="Z220" s="31">
        <f t="shared" si="153"/>
        <v>56.639353760050327</v>
      </c>
      <c r="AA220" s="31">
        <f t="shared" si="154"/>
        <v>799.45711196134198</v>
      </c>
      <c r="AB220" s="31">
        <f t="shared" si="154"/>
        <v>38.370590356226757</v>
      </c>
      <c r="AC220" s="31">
        <f t="shared" si="154"/>
        <v>254.1499626208504</v>
      </c>
      <c r="AD220" s="31">
        <f t="shared" si="154"/>
        <v>25.994332677641307</v>
      </c>
      <c r="AE220" s="31">
        <f t="shared" si="155"/>
        <v>54.59690230311368</v>
      </c>
      <c r="AF220" s="31">
        <f t="shared" si="156"/>
        <v>1229.2082536792245</v>
      </c>
      <c r="AG220" s="31">
        <f t="shared" si="157"/>
        <v>4.6077915268238179E-2</v>
      </c>
      <c r="AH220" s="31">
        <f t="shared" si="158"/>
        <v>0.65038378124165208</v>
      </c>
      <c r="AI220" s="31">
        <f t="shared" si="158"/>
        <v>3.1215695339969613E-2</v>
      </c>
      <c r="AJ220" s="31">
        <f t="shared" si="158"/>
        <v>0.20675907590120499</v>
      </c>
      <c r="AK220" s="31">
        <f t="shared" si="158"/>
        <v>2.1147216185569816E-2</v>
      </c>
      <c r="AL220" s="31">
        <f t="shared" si="159"/>
        <v>4.4416316063365241E-2</v>
      </c>
      <c r="AM220" s="31">
        <f t="shared" si="160"/>
        <v>0.99999999999999989</v>
      </c>
      <c r="AN220" s="31">
        <f>(Z220*'Propiedades físicas'!$F$4)/1000</f>
        <v>49.807514909513053</v>
      </c>
      <c r="AO220" s="31">
        <f>(AA220*'Propiedades físicas'!$F$6)/1000</f>
        <v>25.614605867241398</v>
      </c>
      <c r="AP220" s="31">
        <f>(AB220*'Propiedades físicas'!$F$9)/1000</f>
        <v>23.672735720274094</v>
      </c>
      <c r="AQ220" s="31">
        <f>(AC220*'Propiedades físicas'!$F$5)/1000</f>
        <v>74.839539492961819</v>
      </c>
      <c r="AR220" s="31">
        <f>(AD220*'Propiedades físicas'!$F$8)/1000</f>
        <v>9.2155108208773928</v>
      </c>
      <c r="AS220" s="31">
        <f>(AE220*'Propiedades físicas'!$F$7)/1000</f>
        <v>5.027828733093739</v>
      </c>
      <c r="AT220" s="31">
        <f t="shared" si="161"/>
        <v>188.17773554396152</v>
      </c>
      <c r="AU220" s="31">
        <f t="shared" si="162"/>
        <v>0.26468335781348146</v>
      </c>
      <c r="AV220" s="31">
        <f t="shared" si="165"/>
        <v>0.13611921619312606</v>
      </c>
      <c r="AW220" s="31">
        <f t="shared" si="165"/>
        <v>0.12579987559019032</v>
      </c>
      <c r="AX220" s="31">
        <f t="shared" si="165"/>
        <v>0.39770666426941903</v>
      </c>
      <c r="AY220" s="31">
        <f t="shared" si="165"/>
        <v>4.8972376005260693E-2</v>
      </c>
      <c r="AZ220" s="31">
        <f t="shared" si="166"/>
        <v>2.6718510128522367E-2</v>
      </c>
      <c r="BA220" s="31">
        <f t="shared" si="163"/>
        <v>0.99999999999999989</v>
      </c>
      <c r="BB220" s="34">
        <f>AU220*'Propiedades físicas'!$C$4+'Diseño reactor'!AV220*'Propiedades físicas'!$C$5+'Diseño reactor'!AW220*'Propiedades físicas'!$C$8+'Diseño reactor'!AX220*'Propiedades físicas'!$C$9+'Diseño reactor'!AY220*'Propiedades físicas'!$C$7+'Diseño reactor'!AZ220*'Propiedades físicas'!$C$6</f>
        <v>882.154772835573</v>
      </c>
      <c r="BC220" s="45">
        <f>AU220*'Propiedades físicas'!$L$4+'Diseño reactor'!AV220*'Propiedades físicas'!$L$5+'Diseño reactor'!AW220*'Propiedades físicas'!$L$8+AX220*'Propiedades físicas'!$L$9+'Diseño reactor'!AY220*'Propiedades físicas'!$L$7+'Diseño reactor'!AZ220*'Propiedades físicas'!$L$6</f>
        <v>1.7923231840915055</v>
      </c>
      <c r="BD220" s="29">
        <f t="shared" si="142"/>
        <v>6.9990330513463954</v>
      </c>
      <c r="BE220" s="58">
        <f t="shared" si="143"/>
        <v>47.888567326325585</v>
      </c>
      <c r="BF220" s="30">
        <f>AU220*'Propiedades físicas'!$I$4+'Diseño reactor'!AV220*'Propiedades físicas'!$I$5+'Diseño reactor'!AW220*'Propiedades físicas'!$I$8+'Diseño reactor'!AX220*'Propiedades físicas'!$I$9+'Diseño reactor'!AY220*'Propiedades físicas'!$I$7+'Diseño reactor'!AZ220*'Propiedades físicas'!$I$6</f>
        <v>1.7048098436927804E-2</v>
      </c>
      <c r="BG220" s="24">
        <f>AU220*'Propiedades físicas'!$O$4+'Diseño reactor'!AV220*'Propiedades físicas'!$O$5+'Diseño reactor'!AW220*'Propiedades físicas'!$O$8+'Diseño reactor'!AX220*'Propiedades físicas'!$O$9+'Diseño reactor'!AY220*'Propiedades físicas'!$O$7+'Diseño reactor'!AZ220*'Propiedades físicas'!$O$6</f>
        <v>0.14239273723159812</v>
      </c>
      <c r="BH220" s="54">
        <f t="shared" si="144"/>
        <v>48582.856179523413</v>
      </c>
      <c r="BI220" s="34">
        <f t="shared" si="164"/>
        <v>214.58750402053019</v>
      </c>
      <c r="BJ220" s="27">
        <f t="shared" si="145"/>
        <v>4942.1417141385336</v>
      </c>
      <c r="BK220" s="34">
        <f t="shared" si="146"/>
        <v>541.32698958665242</v>
      </c>
      <c r="BL220" s="27">
        <f t="shared" si="147"/>
        <v>104.69089963667713</v>
      </c>
      <c r="BM220" s="34">
        <f t="shared" si="148"/>
        <v>1.1054421768707483</v>
      </c>
      <c r="BN220" s="45">
        <f t="shared" si="149"/>
        <v>173.44785789530061</v>
      </c>
      <c r="BO220" s="45">
        <f t="shared" si="150"/>
        <v>46.393404578797188</v>
      </c>
      <c r="BP220" s="66">
        <f t="shared" si="151"/>
        <v>6.7394627998032606</v>
      </c>
    </row>
    <row r="221" spans="8:68">
      <c r="H221" s="68">
        <v>216</v>
      </c>
      <c r="I221" s="31">
        <f>('Propiedades físicas'!$C$10*'Diseño reactor'!H221)/1000</f>
        <v>189.05298082556132</v>
      </c>
      <c r="J221" s="31">
        <f t="shared" si="129"/>
        <v>2.4120222702055671</v>
      </c>
      <c r="K221" s="31">
        <f>(I221*1000)/'Propiedades físicas'!$F$10</f>
        <v>1234.9255013707559</v>
      </c>
      <c r="L221" s="31">
        <f t="shared" si="130"/>
        <v>176.41792876725083</v>
      </c>
      <c r="M221" s="31">
        <f t="shared" si="131"/>
        <v>1058.507572603505</v>
      </c>
      <c r="N221" s="31">
        <f t="shared" si="132"/>
        <v>0.81674967021875389</v>
      </c>
      <c r="O221" s="32">
        <f t="shared" si="133"/>
        <v>4.9004980213125231</v>
      </c>
      <c r="P221" s="33">
        <f t="shared" si="134"/>
        <v>0.26426769434303132</v>
      </c>
      <c r="Q221" s="31">
        <f t="shared" si="135"/>
        <v>3.7214956390646488</v>
      </c>
      <c r="R221" s="31">
        <f t="shared" si="136"/>
        <v>0.17876118381738038</v>
      </c>
      <c r="S221" s="31">
        <f t="shared" si="137"/>
        <v>1.1790023822478755</v>
      </c>
      <c r="T221" s="31">
        <f t="shared" si="138"/>
        <v>0.12092117774453166</v>
      </c>
      <c r="U221" s="31">
        <f t="shared" si="139"/>
        <v>0.25279961431381059</v>
      </c>
      <c r="V221" s="47">
        <f t="shared" si="152"/>
        <v>2.6170198857271065E-4</v>
      </c>
      <c r="W221" s="31">
        <f t="shared" si="140"/>
        <v>0.67643979057591619</v>
      </c>
      <c r="X221" s="34">
        <f>(S221*H221*'Propiedades físicas'!$F$5*60*24*365)/(1000000)</f>
        <v>39415.300927922792</v>
      </c>
      <c r="Y221" s="34">
        <f>(U221*H221*'Propiedades físicas'!$F$7*60*24*365)/(1000000)</f>
        <v>2643.0050180928979</v>
      </c>
      <c r="Z221" s="31">
        <f t="shared" si="153"/>
        <v>57.081821978094766</v>
      </c>
      <c r="AA221" s="31">
        <f t="shared" si="154"/>
        <v>803.84305803796417</v>
      </c>
      <c r="AB221" s="31">
        <f t="shared" si="154"/>
        <v>38.612415704554159</v>
      </c>
      <c r="AC221" s="31">
        <f t="shared" si="154"/>
        <v>254.66451456554111</v>
      </c>
      <c r="AD221" s="31">
        <f t="shared" si="154"/>
        <v>26.118974392818838</v>
      </c>
      <c r="AE221" s="31">
        <f t="shared" si="155"/>
        <v>54.604716691783089</v>
      </c>
      <c r="AF221" s="31">
        <f t="shared" si="156"/>
        <v>1234.9255013707561</v>
      </c>
      <c r="AG221" s="31">
        <f t="shared" si="157"/>
        <v>4.6222887060583376E-2</v>
      </c>
      <c r="AH221" s="31">
        <f t="shared" si="158"/>
        <v>0.65092433280040429</v>
      </c>
      <c r="AI221" s="31">
        <f t="shared" si="158"/>
        <v>3.1267000043075255E-2</v>
      </c>
      <c r="AJ221" s="31">
        <f t="shared" si="158"/>
        <v>0.20621852434245289</v>
      </c>
      <c r="AK221" s="31">
        <f t="shared" si="158"/>
        <v>2.115024296107499E-2</v>
      </c>
      <c r="AL221" s="31">
        <f t="shared" si="159"/>
        <v>4.4217012792409215E-2</v>
      </c>
      <c r="AM221" s="31">
        <f t="shared" si="160"/>
        <v>1.0000000000000002</v>
      </c>
      <c r="AN221" s="31">
        <f>(Z221*'Propiedades físicas'!$F$4)/1000</f>
        <v>50.196612611096981</v>
      </c>
      <c r="AO221" s="31">
        <f>(AA221*'Propiedades físicas'!$F$6)/1000</f>
        <v>25.755131579536371</v>
      </c>
      <c r="AP221" s="31">
        <f>(AB221*'Propiedades físicas'!$F$9)/1000</f>
        <v>23.821929868924688</v>
      </c>
      <c r="AQ221" s="31">
        <f>(AC221*'Propiedades físicas'!$F$5)/1000</f>
        <v>74.991059604114895</v>
      </c>
      <c r="AR221" s="31">
        <f>(AD221*'Propiedades físicas'!$F$8)/1000</f>
        <v>9.2596988017421324</v>
      </c>
      <c r="AS221" s="31">
        <f>(AE221*'Propiedades físicas'!$F$7)/1000</f>
        <v>5.0285483601463046</v>
      </c>
      <c r="AT221" s="31">
        <f t="shared" si="161"/>
        <v>189.05298082556138</v>
      </c>
      <c r="AU221" s="31">
        <f t="shared" si="162"/>
        <v>0.26551611295361299</v>
      </c>
      <c r="AV221" s="31">
        <f t="shared" si="165"/>
        <v>0.13623234855683419</v>
      </c>
      <c r="AW221" s="31">
        <f t="shared" si="165"/>
        <v>0.12600663456824895</v>
      </c>
      <c r="AX221" s="31">
        <f t="shared" si="165"/>
        <v>0.39666689875315386</v>
      </c>
      <c r="AY221" s="31">
        <f t="shared" si="165"/>
        <v>4.8979385362275925E-2</v>
      </c>
      <c r="AZ221" s="31">
        <f t="shared" si="166"/>
        <v>2.6598619805874055E-2</v>
      </c>
      <c r="BA221" s="31">
        <f t="shared" si="163"/>
        <v>1</v>
      </c>
      <c r="BB221" s="34">
        <f>AU221*'Propiedades físicas'!$C$4+'Diseño reactor'!AV221*'Propiedades físicas'!$C$5+'Diseño reactor'!AW221*'Propiedades físicas'!$C$8+'Diseño reactor'!AX221*'Propiedades físicas'!$C$9+'Diseño reactor'!AY221*'Propiedades físicas'!$C$7+'Diseño reactor'!AZ221*'Propiedades físicas'!$C$6</f>
        <v>882.12585030394951</v>
      </c>
      <c r="BC221" s="45">
        <f>AU221*'Propiedades físicas'!$L$4+'Diseño reactor'!AV221*'Propiedades físicas'!$L$5+'Diseño reactor'!AW221*'Propiedades físicas'!$L$8+AX221*'Propiedades físicas'!$L$9+'Diseño reactor'!AY221*'Propiedades físicas'!$L$7+'Diseño reactor'!AZ221*'Propiedades físicas'!$L$6</f>
        <v>1.7929790693980561</v>
      </c>
      <c r="BD221" s="29">
        <f t="shared" si="142"/>
        <v>6.9862213401528752</v>
      </c>
      <c r="BE221" s="58">
        <f t="shared" si="143"/>
        <v>47.869815385911139</v>
      </c>
      <c r="BF221" s="30">
        <f>AU221*'Propiedades físicas'!$I$4+'Diseño reactor'!AV221*'Propiedades físicas'!$I$5+'Diseño reactor'!AW221*'Propiedades físicas'!$I$8+'Diseño reactor'!AX221*'Propiedades físicas'!$I$9+'Diseño reactor'!AY221*'Propiedades físicas'!$I$7+'Diseño reactor'!AZ221*'Propiedades físicas'!$I$6</f>
        <v>1.7060007677396658E-2</v>
      </c>
      <c r="BG221" s="24">
        <f>AU221*'Propiedades físicas'!$O$4+'Diseño reactor'!AV221*'Propiedades físicas'!$O$5+'Diseño reactor'!AW221*'Propiedades físicas'!$O$8+'Diseño reactor'!AX221*'Propiedades físicas'!$O$9+'Diseño reactor'!AY221*'Propiedades físicas'!$O$7+'Diseño reactor'!AZ221*'Propiedades físicas'!$O$6</f>
        <v>0.14240624893290818</v>
      </c>
      <c r="BH221" s="54">
        <f t="shared" si="144"/>
        <v>48547.349749987152</v>
      </c>
      <c r="BI221" s="34">
        <f t="shared" si="164"/>
        <v>214.79560706464071</v>
      </c>
      <c r="BJ221" s="27">
        <f t="shared" si="145"/>
        <v>4941.3297735564556</v>
      </c>
      <c r="BK221" s="34">
        <f t="shared" si="146"/>
        <v>541.28941368667029</v>
      </c>
      <c r="BL221" s="27">
        <f t="shared" si="147"/>
        <v>104.68949413227529</v>
      </c>
      <c r="BM221" s="34">
        <f t="shared" si="148"/>
        <v>1.1054421768707483</v>
      </c>
      <c r="BN221" s="45">
        <f t="shared" si="149"/>
        <v>174.22374629308251</v>
      </c>
      <c r="BO221" s="45">
        <f t="shared" si="150"/>
        <v>46.517944101259928</v>
      </c>
      <c r="BP221" s="66">
        <f t="shared" si="151"/>
        <v>6.7392418382079082</v>
      </c>
    </row>
    <row r="222" spans="8:68">
      <c r="H222" s="68">
        <v>217</v>
      </c>
      <c r="I222" s="31">
        <f>('Propiedades físicas'!$C$10*'Diseño reactor'!H222)/1000</f>
        <v>189.92822610716115</v>
      </c>
      <c r="J222" s="31">
        <f t="shared" si="129"/>
        <v>2.4009069602046198</v>
      </c>
      <c r="K222" s="31">
        <f>(I222*1000)/'Propiedades físicas'!$F$10</f>
        <v>1240.6427490622871</v>
      </c>
      <c r="L222" s="31">
        <f t="shared" si="130"/>
        <v>177.23467843746957</v>
      </c>
      <c r="M222" s="31">
        <f t="shared" si="131"/>
        <v>1063.4080706248174</v>
      </c>
      <c r="N222" s="31">
        <f t="shared" si="132"/>
        <v>0.81674967021875378</v>
      </c>
      <c r="O222" s="32">
        <f t="shared" si="133"/>
        <v>4.9004980213125222</v>
      </c>
      <c r="P222" s="33">
        <f t="shared" si="134"/>
        <v>0.26509405455846191</v>
      </c>
      <c r="Q222" s="31">
        <f t="shared" si="135"/>
        <v>3.7245717881136184</v>
      </c>
      <c r="R222" s="31">
        <f t="shared" si="136"/>
        <v>0.17905195338023586</v>
      </c>
      <c r="S222" s="31">
        <f t="shared" si="137"/>
        <v>1.1759262331989042</v>
      </c>
      <c r="T222" s="31">
        <f t="shared" si="138"/>
        <v>0.12093670702149965</v>
      </c>
      <c r="U222" s="31">
        <f t="shared" si="139"/>
        <v>0.25166695525855631</v>
      </c>
      <c r="V222" s="47">
        <f t="shared" si="152"/>
        <v>2.6252032587342831E-4</v>
      </c>
      <c r="W222" s="31">
        <f t="shared" si="140"/>
        <v>0.67542802375731525</v>
      </c>
      <c r="X222" s="34">
        <f>(S222*H222*'Propiedades físicas'!$F$5*60*24*365)/(1000000)</f>
        <v>39494.464139352807</v>
      </c>
      <c r="Y222" s="34">
        <f>(U222*H222*'Propiedades físicas'!$F$7*60*24*365)/(1000000)</f>
        <v>2643.3444454597102</v>
      </c>
      <c r="Z222" s="31">
        <f t="shared" si="153"/>
        <v>57.525409839186231</v>
      </c>
      <c r="AA222" s="31">
        <f t="shared" si="154"/>
        <v>808.23207802065519</v>
      </c>
      <c r="AB222" s="31">
        <f t="shared" si="154"/>
        <v>38.854273883511183</v>
      </c>
      <c r="AC222" s="31">
        <f t="shared" si="154"/>
        <v>255.17599260416222</v>
      </c>
      <c r="AD222" s="31">
        <f t="shared" si="154"/>
        <v>26.243265423665424</v>
      </c>
      <c r="AE222" s="31">
        <f t="shared" si="155"/>
        <v>54.61172929110672</v>
      </c>
      <c r="AF222" s="31">
        <f t="shared" si="156"/>
        <v>1240.6427490622868</v>
      </c>
      <c r="AG222" s="31">
        <f t="shared" si="157"/>
        <v>4.6367425177526386E-2</v>
      </c>
      <c r="AH222" s="31">
        <f t="shared" si="158"/>
        <v>0.65146237998935641</v>
      </c>
      <c r="AI222" s="31">
        <f t="shared" si="158"/>
        <v>3.1317858354371834E-2</v>
      </c>
      <c r="AJ222" s="31">
        <f t="shared" si="158"/>
        <v>0.20568047715350088</v>
      </c>
      <c r="AK222" s="31">
        <f t="shared" si="158"/>
        <v>2.1152959176604893E-2</v>
      </c>
      <c r="AL222" s="31">
        <f t="shared" si="159"/>
        <v>4.4018900148639746E-2</v>
      </c>
      <c r="AM222" s="31">
        <f t="shared" si="160"/>
        <v>1.0000000000000002</v>
      </c>
      <c r="AN222" s="31">
        <f>(Z222*'Propiedades físicas'!$F$4)/1000</f>
        <v>50.586694904383585</v>
      </c>
      <c r="AO222" s="31">
        <f>(AA222*'Propiedades físicas'!$F$6)/1000</f>
        <v>25.895755779781794</v>
      </c>
      <c r="AP222" s="31">
        <f>(AB222*'Propiedades físicas'!$F$9)/1000</f>
        <v>23.971144272432223</v>
      </c>
      <c r="AQ222" s="31">
        <f>(AC222*'Propiedades físicas'!$F$5)/1000</f>
        <v>75.141674542147655</v>
      </c>
      <c r="AR222" s="31">
        <f>(AD222*'Propiedades físicas'!$F$8)/1000</f>
        <v>9.3037624579978626</v>
      </c>
      <c r="AS222" s="31">
        <f>(AE222*'Propiedades físicas'!$F$7)/1000</f>
        <v>5.029194150418018</v>
      </c>
      <c r="AT222" s="31">
        <f t="shared" si="161"/>
        <v>189.92822610716115</v>
      </c>
      <c r="AU222" s="31">
        <f t="shared" si="162"/>
        <v>0.26634637695105728</v>
      </c>
      <c r="AV222" s="31">
        <f t="shared" si="165"/>
        <v>0.13634495677946737</v>
      </c>
      <c r="AW222" s="31">
        <f t="shared" si="165"/>
        <v>0.1262115945784027</v>
      </c>
      <c r="AX222" s="31">
        <f t="shared" si="165"/>
        <v>0.39563195045980831</v>
      </c>
      <c r="AY222" s="31">
        <f t="shared" si="165"/>
        <v>4.8985675529599801E-2</v>
      </c>
      <c r="AZ222" s="31">
        <f t="shared" si="166"/>
        <v>2.6479445701664429E-2</v>
      </c>
      <c r="BA222" s="31">
        <f t="shared" si="163"/>
        <v>0.99999999999999989</v>
      </c>
      <c r="BB222" s="34">
        <f>AU222*'Propiedades físicas'!$C$4+'Diseño reactor'!AV222*'Propiedades físicas'!$C$5+'Diseño reactor'!AW222*'Propiedades físicas'!$C$8+'Diseño reactor'!AX222*'Propiedades físicas'!$C$9+'Diseño reactor'!AY222*'Propiedades físicas'!$C$7+'Diseño reactor'!AZ222*'Propiedades físicas'!$C$6</f>
        <v>882.09709257008808</v>
      </c>
      <c r="BC222" s="45">
        <f>AU222*'Propiedades físicas'!$L$4+'Diseño reactor'!AV222*'Propiedades físicas'!$L$5+'Diseño reactor'!AW222*'Propiedades físicas'!$L$8+AX222*'Propiedades físicas'!$L$9+'Diseño reactor'!AY222*'Propiedades físicas'!$L$7+'Diseño reactor'!AZ222*'Propiedades físicas'!$L$6</f>
        <v>1.7936330474008624</v>
      </c>
      <c r="BD222" s="29">
        <f t="shared" si="142"/>
        <v>6.9734557816785099</v>
      </c>
      <c r="BE222" s="58">
        <f t="shared" si="143"/>
        <v>47.851165914523904</v>
      </c>
      <c r="BF222" s="30">
        <f>AU222*'Propiedades físicas'!$I$4+'Diseño reactor'!AV222*'Propiedades físicas'!$I$5+'Diseño reactor'!AW222*'Propiedades físicas'!$I$8+'Diseño reactor'!AX222*'Propiedades físicas'!$I$9+'Diseño reactor'!AY222*'Propiedades físicas'!$I$7+'Diseño reactor'!AZ222*'Propiedades físicas'!$I$6</f>
        <v>1.7071852047798423E-2</v>
      </c>
      <c r="BG222" s="24">
        <f>AU222*'Propiedades físicas'!$O$4+'Diseño reactor'!AV222*'Propiedades físicas'!$O$5+'Diseño reactor'!AW222*'Propiedades físicas'!$O$8+'Diseño reactor'!AX222*'Propiedades físicas'!$O$9+'Diseño reactor'!AY222*'Propiedades físicas'!$O$7+'Diseño reactor'!AZ222*'Propiedades físicas'!$O$6</f>
        <v>0.14241978010958004</v>
      </c>
      <c r="BH222" s="54">
        <f t="shared" si="144"/>
        <v>48512.086258505995</v>
      </c>
      <c r="BI222" s="34">
        <f t="shared" si="164"/>
        <v>215.00270531038129</v>
      </c>
      <c r="BJ222" s="27">
        <f t="shared" si="145"/>
        <v>4940.523456440168</v>
      </c>
      <c r="BK222" s="34">
        <f t="shared" si="146"/>
        <v>541.25251099417767</v>
      </c>
      <c r="BL222" s="27">
        <f t="shared" si="147"/>
        <v>104.68811365560228</v>
      </c>
      <c r="BM222" s="34">
        <f t="shared" si="148"/>
        <v>1.1054421768707483</v>
      </c>
      <c r="BN222" s="45">
        <f t="shared" si="149"/>
        <v>175.0010448388918</v>
      </c>
      <c r="BO222" s="45">
        <f t="shared" si="150"/>
        <v>46.642111668391259</v>
      </c>
      <c r="BP222" s="66">
        <f t="shared" si="151"/>
        <v>6.7390221356301589</v>
      </c>
    </row>
    <row r="223" spans="8:68">
      <c r="H223" s="68">
        <v>218</v>
      </c>
      <c r="I223" s="31">
        <f>('Propiedades físicas'!$C$10*'Diseño reactor'!H223)/1000</f>
        <v>190.80347138876095</v>
      </c>
      <c r="J223" s="31">
        <f t="shared" si="129"/>
        <v>2.3898936255247825</v>
      </c>
      <c r="K223" s="31">
        <f>(I223*1000)/'Propiedades físicas'!$F$10</f>
        <v>1246.3599967538185</v>
      </c>
      <c r="L223" s="31">
        <f t="shared" si="130"/>
        <v>178.05142810768834</v>
      </c>
      <c r="M223" s="31">
        <f t="shared" si="131"/>
        <v>1068.30856864613</v>
      </c>
      <c r="N223" s="31">
        <f t="shared" si="132"/>
        <v>0.81674967021875389</v>
      </c>
      <c r="O223" s="32">
        <f t="shared" si="133"/>
        <v>4.9004980213125231</v>
      </c>
      <c r="P223" s="33">
        <f t="shared" si="134"/>
        <v>0.26591794645320732</v>
      </c>
      <c r="Q223" s="31">
        <f t="shared" si="135"/>
        <v>3.7276337109608497</v>
      </c>
      <c r="R223" s="31">
        <f t="shared" si="136"/>
        <v>0.17934018973742977</v>
      </c>
      <c r="S223" s="31">
        <f t="shared" si="137"/>
        <v>1.172864310351674</v>
      </c>
      <c r="T223" s="31">
        <f t="shared" si="138"/>
        <v>0.12095048147010608</v>
      </c>
      <c r="U223" s="31">
        <f t="shared" si="139"/>
        <v>0.25054105255801074</v>
      </c>
      <c r="V223" s="47">
        <f t="shared" si="152"/>
        <v>2.6333621881773929E-4</v>
      </c>
      <c r="W223" s="31">
        <f t="shared" si="140"/>
        <v>0.67441927906504651</v>
      </c>
      <c r="X223" s="34">
        <f>(S223*H223*'Propiedades físicas'!$F$5*60*24*365)/(1000000)</f>
        <v>39573.155139190298</v>
      </c>
      <c r="Y223" s="34">
        <f>(U223*H223*'Propiedades físicas'!$F$7*60*24*365)/(1000000)</f>
        <v>2643.6455170955251</v>
      </c>
      <c r="Z223" s="31">
        <f t="shared" si="153"/>
        <v>57.970112326799196</v>
      </c>
      <c r="AA223" s="31">
        <f t="shared" si="154"/>
        <v>812.6241489894652</v>
      </c>
      <c r="AB223" s="31">
        <f t="shared" si="154"/>
        <v>39.096161362759688</v>
      </c>
      <c r="AC223" s="31">
        <f t="shared" si="154"/>
        <v>255.68441965666494</v>
      </c>
      <c r="AD223" s="31">
        <f t="shared" si="154"/>
        <v>26.367204960483125</v>
      </c>
      <c r="AE223" s="31">
        <f t="shared" si="155"/>
        <v>54.61794945764634</v>
      </c>
      <c r="AF223" s="31">
        <f t="shared" si="156"/>
        <v>1246.3599967538185</v>
      </c>
      <c r="AG223" s="31">
        <f t="shared" si="157"/>
        <v>4.65115315621362E-2</v>
      </c>
      <c r="AH223" s="31">
        <f t="shared" si="158"/>
        <v>0.65199793888280178</v>
      </c>
      <c r="AI223" s="31">
        <f t="shared" si="158"/>
        <v>3.1368273584347059E-2</v>
      </c>
      <c r="AJ223" s="31">
        <f t="shared" si="158"/>
        <v>0.20514491826005535</v>
      </c>
      <c r="AK223" s="31">
        <f t="shared" si="158"/>
        <v>2.1155368456270494E-2</v>
      </c>
      <c r="AL223" s="31">
        <f t="shared" si="159"/>
        <v>4.3821969254389109E-2</v>
      </c>
      <c r="AM223" s="31">
        <f t="shared" si="160"/>
        <v>0.99999999999999989</v>
      </c>
      <c r="AN223" s="31">
        <f>(Z223*'Propiedades físicas'!$F$4)/1000</f>
        <v>50.977757377940677</v>
      </c>
      <c r="AO223" s="31">
        <f>(AA223*'Propiedades físicas'!$F$6)/1000</f>
        <v>26.036477733622466</v>
      </c>
      <c r="AP223" s="31">
        <f>(AB223*'Propiedades físicas'!$F$9)/1000</f>
        <v>24.120376752754588</v>
      </c>
      <c r="AQ223" s="31">
        <f>(AC223*'Propiedades físicas'!$F$5)/1000</f>
        <v>75.291391056298139</v>
      </c>
      <c r="AR223" s="31">
        <f>(AD223*'Propiedades físicas'!$F$8)/1000</f>
        <v>9.3477015025904748</v>
      </c>
      <c r="AS223" s="31">
        <f>(AE223*'Propiedades físicas'!$F$7)/1000</f>
        <v>5.0297669655546517</v>
      </c>
      <c r="AT223" s="31">
        <f t="shared" si="161"/>
        <v>190.80347138876098</v>
      </c>
      <c r="AU223" s="31">
        <f t="shared" si="162"/>
        <v>0.26717416096730118</v>
      </c>
      <c r="AV223" s="31">
        <f t="shared" si="165"/>
        <v>0.13645704422522423</v>
      </c>
      <c r="AW223" s="31">
        <f t="shared" si="165"/>
        <v>0.12641476896198317</v>
      </c>
      <c r="AX223" s="31">
        <f t="shared" si="165"/>
        <v>0.39460178847004496</v>
      </c>
      <c r="AY223" s="31">
        <f t="shared" si="165"/>
        <v>4.8991254899889043E-2</v>
      </c>
      <c r="AZ223" s="31">
        <f t="shared" si="166"/>
        <v>2.6360982475557428E-2</v>
      </c>
      <c r="BA223" s="31">
        <f t="shared" si="163"/>
        <v>1</v>
      </c>
      <c r="BB223" s="34">
        <f>AU223*'Propiedades físicas'!$C$4+'Diseño reactor'!AV223*'Propiedades físicas'!$C$5+'Diseño reactor'!AW223*'Propiedades físicas'!$C$8+'Diseño reactor'!AX223*'Propiedades físicas'!$C$9+'Diseño reactor'!AY223*'Propiedades físicas'!$C$7+'Diseño reactor'!AZ223*'Propiedades físicas'!$C$6</f>
        <v>882.068498443561</v>
      </c>
      <c r="BC223" s="45">
        <f>AU223*'Propiedades físicas'!$L$4+'Diseño reactor'!AV223*'Propiedades físicas'!$L$5+'Diseño reactor'!AW223*'Propiedades físicas'!$L$8+AX223*'Propiedades físicas'!$L$9+'Diseño reactor'!AY223*'Propiedades físicas'!$L$7+'Diseño reactor'!AZ223*'Propiedades físicas'!$L$6</f>
        <v>1.7942851257055938</v>
      </c>
      <c r="BD223" s="29">
        <f t="shared" si="142"/>
        <v>6.9607361328526629</v>
      </c>
      <c r="BE223" s="58">
        <f t="shared" si="143"/>
        <v>47.832617886060916</v>
      </c>
      <c r="BF223" s="30">
        <f>AU223*'Propiedades físicas'!$I$4+'Diseño reactor'!AV223*'Propiedades físicas'!$I$5+'Diseño reactor'!AW223*'Propiedades físicas'!$I$8+'Diseño reactor'!AX223*'Propiedades físicas'!$I$9+'Diseño reactor'!AY223*'Propiedades físicas'!$I$7+'Diseño reactor'!AZ223*'Propiedades físicas'!$I$6</f>
        <v>1.7083632000130102E-2</v>
      </c>
      <c r="BG223" s="24">
        <f>AU223*'Propiedades físicas'!$O$4+'Diseño reactor'!AV223*'Propiedades físicas'!$O$5+'Diseño reactor'!AW223*'Propiedades físicas'!$O$8+'Diseño reactor'!AX223*'Propiedades físicas'!$O$9+'Diseño reactor'!AY223*'Propiedades físicas'!$O$7+'Diseño reactor'!AZ223*'Propiedades físicas'!$O$6</f>
        <v>0.14243333028988395</v>
      </c>
      <c r="BH223" s="54">
        <f t="shared" si="144"/>
        <v>48477.06345004731</v>
      </c>
      <c r="BI223" s="34">
        <f t="shared" si="164"/>
        <v>215.20880490876655</v>
      </c>
      <c r="BJ223" s="27">
        <f t="shared" si="145"/>
        <v>4939.7227125680593</v>
      </c>
      <c r="BK223" s="34">
        <f t="shared" si="146"/>
        <v>541.21627435357527</v>
      </c>
      <c r="BL223" s="27">
        <f t="shared" si="147"/>
        <v>104.68675794721806</v>
      </c>
      <c r="BM223" s="34">
        <f t="shared" si="148"/>
        <v>1.1054421768707483</v>
      </c>
      <c r="BN223" s="45">
        <f t="shared" si="149"/>
        <v>175.77974708205483</v>
      </c>
      <c r="BO223" s="45">
        <f t="shared" si="150"/>
        <v>46.765908943271789</v>
      </c>
      <c r="BP223" s="66">
        <f t="shared" si="151"/>
        <v>6.7388036829754148</v>
      </c>
    </row>
    <row r="224" spans="8:68">
      <c r="H224" s="68">
        <v>219</v>
      </c>
      <c r="I224" s="31">
        <f>('Propiedades físicas'!$C$10*'Diseño reactor'!H224)/1000</f>
        <v>191.67871667036079</v>
      </c>
      <c r="J224" s="31">
        <f t="shared" si="129"/>
        <v>2.378980869243847</v>
      </c>
      <c r="K224" s="31">
        <f>(I224*1000)/'Propiedades físicas'!$F$10</f>
        <v>1252.0772444453498</v>
      </c>
      <c r="L224" s="31">
        <f t="shared" si="130"/>
        <v>178.86817777790711</v>
      </c>
      <c r="M224" s="31">
        <f t="shared" si="131"/>
        <v>1073.2090666674426</v>
      </c>
      <c r="N224" s="31">
        <f t="shared" si="132"/>
        <v>0.81674967021875389</v>
      </c>
      <c r="O224" s="32">
        <f t="shared" si="133"/>
        <v>4.9004980213125231</v>
      </c>
      <c r="P224" s="33">
        <f t="shared" si="134"/>
        <v>0.26673938107000872</v>
      </c>
      <c r="Q224" s="31">
        <f t="shared" si="135"/>
        <v>3.7306814987635355</v>
      </c>
      <c r="R224" s="31">
        <f t="shared" si="136"/>
        <v>0.17962591165831623</v>
      </c>
      <c r="S224" s="31">
        <f t="shared" si="137"/>
        <v>1.1698165225489865</v>
      </c>
      <c r="T224" s="31">
        <f t="shared" si="138"/>
        <v>0.12096252158061656</v>
      </c>
      <c r="U224" s="31">
        <f t="shared" si="139"/>
        <v>0.24942185590981236</v>
      </c>
      <c r="V224" s="47">
        <f t="shared" si="152"/>
        <v>2.6414967834117369E-4</v>
      </c>
      <c r="W224" s="31">
        <f t="shared" si="140"/>
        <v>0.67341354297876044</v>
      </c>
      <c r="X224" s="34">
        <f>(S224*H224*'Propiedades físicas'!$F$5*60*24*365)/(1000000)</f>
        <v>39651.377443141442</v>
      </c>
      <c r="Y224" s="34">
        <f>(U224*H224*'Propiedades físicas'!$F$7*60*24*365)/(1000000)</f>
        <v>2643.9086808613033</v>
      </c>
      <c r="Z224" s="31">
        <f t="shared" si="153"/>
        <v>58.415924454331908</v>
      </c>
      <c r="AA224" s="31">
        <f t="shared" si="154"/>
        <v>817.01924822921433</v>
      </c>
      <c r="AB224" s="31">
        <f t="shared" si="154"/>
        <v>39.338074653171255</v>
      </c>
      <c r="AC224" s="31">
        <f t="shared" si="154"/>
        <v>256.18981843822803</v>
      </c>
      <c r="AD224" s="31">
        <f t="shared" si="154"/>
        <v>26.490792226155026</v>
      </c>
      <c r="AE224" s="31">
        <f t="shared" si="155"/>
        <v>54.623386444248908</v>
      </c>
      <c r="AF224" s="31">
        <f t="shared" si="156"/>
        <v>1252.0772444453494</v>
      </c>
      <c r="AG224" s="31">
        <f t="shared" si="157"/>
        <v>4.6655208145891386E-2</v>
      </c>
      <c r="AH224" s="31">
        <f t="shared" si="158"/>
        <v>0.65253102542498576</v>
      </c>
      <c r="AI224" s="31">
        <f t="shared" si="158"/>
        <v>3.1418249015936241E-2</v>
      </c>
      <c r="AJ224" s="31">
        <f t="shared" si="158"/>
        <v>0.20461183171787145</v>
      </c>
      <c r="AK224" s="31">
        <f t="shared" si="158"/>
        <v>2.1157474384010576E-2</v>
      </c>
      <c r="AL224" s="31">
        <f t="shared" si="159"/>
        <v>4.3626211311304688E-2</v>
      </c>
      <c r="AM224" s="31">
        <f t="shared" si="160"/>
        <v>1.0000000000000002</v>
      </c>
      <c r="AN224" s="31">
        <f>(Z224*'Propiedades físicas'!$F$4)/1000</f>
        <v>51.369795646650388</v>
      </c>
      <c r="AO224" s="31">
        <f>(AA224*'Propiedades físicas'!$F$6)/1000</f>
        <v>26.177296713264028</v>
      </c>
      <c r="AP224" s="31">
        <f>(AB224*'Propiedades físicas'!$F$9)/1000</f>
        <v>24.269625157274003</v>
      </c>
      <c r="AQ224" s="31">
        <f>(AC224*'Propiedades físicas'!$F$5)/1000</f>
        <v>75.440215835505015</v>
      </c>
      <c r="AR224" s="31">
        <f>(AD224*'Propiedades físicas'!$F$8)/1000</f>
        <v>9.3915156600164753</v>
      </c>
      <c r="AS224" s="31">
        <f>(AE224*'Propiedades físicas'!$F$7)/1000</f>
        <v>5.0302676576508825</v>
      </c>
      <c r="AT224" s="31">
        <f t="shared" si="161"/>
        <v>191.67871667036079</v>
      </c>
      <c r="AU224" s="31">
        <f t="shared" si="162"/>
        <v>0.2679994760972525</v>
      </c>
      <c r="AV224" s="31">
        <f t="shared" si="165"/>
        <v>0.13656861423108543</v>
      </c>
      <c r="AW224" s="31">
        <f t="shared" si="165"/>
        <v>0.12661617094928521</v>
      </c>
      <c r="AX224" s="31">
        <f t="shared" si="165"/>
        <v>0.39357638211467799</v>
      </c>
      <c r="AY224" s="31">
        <f t="shared" si="165"/>
        <v>4.8996131772770173E-2</v>
      </c>
      <c r="AZ224" s="31">
        <f t="shared" si="166"/>
        <v>2.6243224834928743E-2</v>
      </c>
      <c r="BA224" s="31">
        <f t="shared" si="163"/>
        <v>1.0000000000000002</v>
      </c>
      <c r="BB224" s="34">
        <f>AU224*'Propiedades físicas'!$C$4+'Diseño reactor'!AV224*'Propiedades físicas'!$C$5+'Diseño reactor'!AW224*'Propiedades físicas'!$C$8+'Diseño reactor'!AX224*'Propiedades físicas'!$C$9+'Diseño reactor'!AY224*'Propiedades físicas'!$C$7+'Diseño reactor'!AZ224*'Propiedades físicas'!$C$6</f>
        <v>882.04006674433924</v>
      </c>
      <c r="BC224" s="45">
        <f>AU224*'Propiedades físicas'!$L$4+'Diseño reactor'!AV224*'Propiedades físicas'!$L$5+'Diseño reactor'!AW224*'Propiedades físicas'!$L$8+AX224*'Propiedades físicas'!$L$9+'Diseño reactor'!AY224*'Propiedades físicas'!$L$7+'Diseño reactor'!AZ224*'Propiedades físicas'!$L$6</f>
        <v>1.7949353118822833</v>
      </c>
      <c r="BD224" s="29">
        <f t="shared" si="142"/>
        <v>6.9480621522556021</v>
      </c>
      <c r="BE224" s="58">
        <f t="shared" si="143"/>
        <v>47.814170290423931</v>
      </c>
      <c r="BF224" s="30">
        <f>AU224*'Propiedades físicas'!$I$4+'Diseño reactor'!AV224*'Propiedades físicas'!$I$5+'Diseño reactor'!AW224*'Propiedades físicas'!$I$8+'Diseño reactor'!AX224*'Propiedades físicas'!$I$9+'Diseño reactor'!AY224*'Propiedades físicas'!$I$7+'Diseño reactor'!AZ224*'Propiedades físicas'!$I$6</f>
        <v>1.7095347982549993E-2</v>
      </c>
      <c r="BG224" s="24">
        <f>AU224*'Propiedades físicas'!$O$4+'Diseño reactor'!AV224*'Propiedades físicas'!$O$5+'Diseño reactor'!AW224*'Propiedades físicas'!$O$8+'Diseño reactor'!AX224*'Propiedades físicas'!$O$9+'Diseño reactor'!AY224*'Propiedades físicas'!$O$7+'Diseño reactor'!AZ224*'Propiedades físicas'!$O$6</f>
        <v>0.1424468990078869</v>
      </c>
      <c r="BH224" s="54">
        <f t="shared" si="144"/>
        <v>48442.279096418053</v>
      </c>
      <c r="BI224" s="34">
        <f t="shared" si="164"/>
        <v>215.41391196656087</v>
      </c>
      <c r="BJ224" s="27">
        <f t="shared" si="145"/>
        <v>4938.927492284507</v>
      </c>
      <c r="BK224" s="34">
        <f t="shared" si="146"/>
        <v>541.18069669286717</v>
      </c>
      <c r="BL224" s="27">
        <f t="shared" si="147"/>
        <v>104.68542675054842</v>
      </c>
      <c r="BM224" s="34">
        <f t="shared" si="148"/>
        <v>1.1054421768707483</v>
      </c>
      <c r="BN224" s="45">
        <f t="shared" si="149"/>
        <v>176.55984660945842</v>
      </c>
      <c r="BO224" s="45">
        <f t="shared" si="150"/>
        <v>46.889337579086913</v>
      </c>
      <c r="BP224" s="66">
        <f t="shared" si="151"/>
        <v>6.7385864712285182</v>
      </c>
    </row>
    <row r="225" spans="8:68">
      <c r="H225" s="68">
        <v>220</v>
      </c>
      <c r="I225" s="31">
        <f>('Propiedades físicas'!$C$10*'Diseño reactor'!H225)/1000</f>
        <v>192.55396195196062</v>
      </c>
      <c r="J225" s="31">
        <f t="shared" si="129"/>
        <v>2.3681673198381934</v>
      </c>
      <c r="K225" s="31">
        <f>(I225*1000)/'Propiedades físicas'!$F$10</f>
        <v>1257.794492136881</v>
      </c>
      <c r="L225" s="31">
        <f t="shared" si="130"/>
        <v>179.68492744812585</v>
      </c>
      <c r="M225" s="31">
        <f t="shared" si="131"/>
        <v>1078.109564688755</v>
      </c>
      <c r="N225" s="31">
        <f t="shared" si="132"/>
        <v>0.81674967021875389</v>
      </c>
      <c r="O225" s="32">
        <f t="shared" si="133"/>
        <v>4.9004980213125222</v>
      </c>
      <c r="P225" s="33">
        <f t="shared" si="134"/>
        <v>0.26755836938583472</v>
      </c>
      <c r="Q225" s="31">
        <f t="shared" si="135"/>
        <v>3.7337152419425688</v>
      </c>
      <c r="R225" s="31">
        <f t="shared" si="136"/>
        <v>0.17990913775623005</v>
      </c>
      <c r="S225" s="31">
        <f t="shared" si="137"/>
        <v>1.1667827793699528</v>
      </c>
      <c r="T225" s="31">
        <f t="shared" si="138"/>
        <v>0.12097284761634436</v>
      </c>
      <c r="U225" s="31">
        <f t="shared" si="139"/>
        <v>0.24830931546034465</v>
      </c>
      <c r="V225" s="47">
        <f t="shared" si="152"/>
        <v>2.649607153141276E-4</v>
      </c>
      <c r="W225" s="31">
        <f t="shared" si="140"/>
        <v>0.67241080205863646</v>
      </c>
      <c r="X225" s="34">
        <f>(S225*H225*'Propiedades físicas'!$F$5*60*24*365)/(1000000)</f>
        <v>39729.134535549012</v>
      </c>
      <c r="Y225" s="34">
        <f>(U225*H225*'Propiedades físicas'!$F$7*60*24*365)/(1000000)</f>
        <v>2644.1343796574511</v>
      </c>
      <c r="Z225" s="31">
        <f t="shared" si="153"/>
        <v>58.862841264883635</v>
      </c>
      <c r="AA225" s="31">
        <f t="shared" si="154"/>
        <v>821.41735322736508</v>
      </c>
      <c r="AB225" s="31">
        <f t="shared" si="154"/>
        <v>39.58001030637061</v>
      </c>
      <c r="AC225" s="31">
        <f t="shared" si="154"/>
        <v>256.6922114613896</v>
      </c>
      <c r="AD225" s="31">
        <f t="shared" si="154"/>
        <v>26.614026475595757</v>
      </c>
      <c r="AE225" s="31">
        <f t="shared" si="155"/>
        <v>54.628049401275824</v>
      </c>
      <c r="AF225" s="31">
        <f t="shared" si="156"/>
        <v>1257.7944921368803</v>
      </c>
      <c r="AG225" s="31">
        <f t="shared" si="157"/>
        <v>4.6798456848766233E-2</v>
      </c>
      <c r="AH225" s="31">
        <f t="shared" si="158"/>
        <v>0.65306165543136585</v>
      </c>
      <c r="AI225" s="31">
        <f t="shared" si="158"/>
        <v>3.1467787904785396E-2</v>
      </c>
      <c r="AJ225" s="31">
        <f t="shared" si="158"/>
        <v>0.20408120171149144</v>
      </c>
      <c r="AK225" s="31">
        <f t="shared" si="158"/>
        <v>2.1159280504067804E-2</v>
      </c>
      <c r="AL225" s="31">
        <f t="shared" si="159"/>
        <v>4.3431617599523478E-2</v>
      </c>
      <c r="AM225" s="31">
        <f t="shared" si="160"/>
        <v>1.0000000000000002</v>
      </c>
      <c r="AN225" s="31">
        <f>(Z225*'Propiedades físicas'!$F$4)/1000</f>
        <v>51.762805351513371</v>
      </c>
      <c r="AO225" s="31">
        <f>(AA225*'Propiedades físicas'!$F$6)/1000</f>
        <v>26.318211997404777</v>
      </c>
      <c r="AP225" s="31">
        <f>(AB225*'Propiedades físicas'!$F$9)/1000</f>
        <v>24.418887358515345</v>
      </c>
      <c r="AQ225" s="31">
        <f>(AC225*'Propiedades físicas'!$F$5)/1000</f>
        <v>75.588155509035403</v>
      </c>
      <c r="AR225" s="31">
        <f>(AD225*'Propiedades físicas'!$F$8)/1000</f>
        <v>9.4352046661282039</v>
      </c>
      <c r="AS225" s="31">
        <f>(AE225*'Propiedades físicas'!$F$7)/1000</f>
        <v>5.0306970693634909</v>
      </c>
      <c r="AT225" s="31">
        <f t="shared" si="161"/>
        <v>192.55396195196062</v>
      </c>
      <c r="AU225" s="31">
        <f t="shared" si="162"/>
        <v>0.26882233336973577</v>
      </c>
      <c r="AV225" s="31">
        <f t="shared" si="165"/>
        <v>0.13667967010707774</v>
      </c>
      <c r="AW225" s="31">
        <f t="shared" si="165"/>
        <v>0.12681581366062725</v>
      </c>
      <c r="AX225" s="31">
        <f t="shared" si="165"/>
        <v>0.39255570097224762</v>
      </c>
      <c r="AY225" s="31">
        <f t="shared" si="165"/>
        <v>4.9000314355942202E-2</v>
      </c>
      <c r="AZ225" s="31">
        <f t="shared" si="166"/>
        <v>2.612616753436928E-2</v>
      </c>
      <c r="BA225" s="31">
        <f t="shared" si="163"/>
        <v>0.99999999999999978</v>
      </c>
      <c r="BB225" s="34">
        <f>AU225*'Propiedades físicas'!$C$4+'Diseño reactor'!AV225*'Propiedades físicas'!$C$5+'Diseño reactor'!AW225*'Propiedades físicas'!$C$8+'Diseño reactor'!AX225*'Propiedades físicas'!$C$9+'Diseño reactor'!AY225*'Propiedades físicas'!$C$7+'Diseño reactor'!AZ225*'Propiedades físicas'!$C$6</f>
        <v>882.01179630268678</v>
      </c>
      <c r="BC225" s="45">
        <f>AU225*'Propiedades físicas'!$L$4+'Diseño reactor'!AV225*'Propiedades físicas'!$L$5+'Diseño reactor'!AW225*'Propiedades físicas'!$L$8+AX225*'Propiedades físicas'!$L$9+'Diseño reactor'!AY225*'Propiedades físicas'!$L$7+'Diseño reactor'!AZ225*'Propiedades físicas'!$L$6</f>
        <v>1.7955836134654897</v>
      </c>
      <c r="BD225" s="29">
        <f t="shared" si="142"/>
        <v>6.9354336001050578</v>
      </c>
      <c r="BE225" s="58">
        <f t="shared" si="143"/>
        <v>47.795822133179264</v>
      </c>
      <c r="BF225" s="30">
        <f>AU225*'Propiedades físicas'!$I$4+'Diseño reactor'!AV225*'Propiedades físicas'!$I$5+'Diseño reactor'!AW225*'Propiedades físicas'!$I$8+'Diseño reactor'!AX225*'Propiedades físicas'!$I$9+'Diseño reactor'!AY225*'Propiedades físicas'!$I$7+'Diseño reactor'!AZ225*'Propiedades físicas'!$I$6</f>
        <v>1.710700043941614E-2</v>
      </c>
      <c r="BG225" s="24">
        <f>AU225*'Propiedades físicas'!$O$4+'Diseño reactor'!AV225*'Propiedades físicas'!$O$5+'Diseño reactor'!AW225*'Propiedades físicas'!$O$8+'Diseño reactor'!AX225*'Propiedades físicas'!$O$9+'Diseño reactor'!AY225*'Propiedades físicas'!$O$7+'Diseño reactor'!AZ225*'Propiedades físicas'!$O$6</f>
        <v>0.14246048580338222</v>
      </c>
      <c r="BH225" s="54">
        <f t="shared" si="144"/>
        <v>48407.730995872123</v>
      </c>
      <c r="BI225" s="34">
        <f t="shared" si="164"/>
        <v>215.61803254663116</v>
      </c>
      <c r="BJ225" s="27">
        <f t="shared" si="145"/>
        <v>4938.1377464919442</v>
      </c>
      <c r="BK225" s="34">
        <f t="shared" si="146"/>
        <v>541.14577102250882</v>
      </c>
      <c r="BL225" s="27">
        <f t="shared" si="147"/>
        <v>104.68411981184873</v>
      </c>
      <c r="BM225" s="34">
        <f t="shared" si="148"/>
        <v>1.1054421768707483</v>
      </c>
      <c r="BN225" s="45">
        <f t="shared" si="149"/>
        <v>177.34133704529421</v>
      </c>
      <c r="BO225" s="45">
        <f t="shared" si="150"/>
        <v>47.012399219200347</v>
      </c>
      <c r="BP225" s="66">
        <f t="shared" si="151"/>
        <v>6.7383704914529527</v>
      </c>
    </row>
    <row r="226" spans="8:68">
      <c r="H226" s="68">
        <v>221</v>
      </c>
      <c r="I226" s="31">
        <f>('Propiedades físicas'!$C$10*'Diseño reactor'!H226)/1000</f>
        <v>193.42920723356042</v>
      </c>
      <c r="J226" s="31">
        <f t="shared" si="129"/>
        <v>2.3574516306081565</v>
      </c>
      <c r="K226" s="31">
        <f>(I226*1000)/'Propiedades físicas'!$F$10</f>
        <v>1263.5117398284121</v>
      </c>
      <c r="L226" s="31">
        <f t="shared" si="130"/>
        <v>180.50167711834459</v>
      </c>
      <c r="M226" s="31">
        <f t="shared" si="131"/>
        <v>1083.0100627100676</v>
      </c>
      <c r="N226" s="31">
        <f t="shared" si="132"/>
        <v>0.81674967021875378</v>
      </c>
      <c r="O226" s="32">
        <f t="shared" si="133"/>
        <v>4.9004980213125231</v>
      </c>
      <c r="P226" s="33">
        <f t="shared" si="134"/>
        <v>0.26837492231237087</v>
      </c>
      <c r="Q226" s="31">
        <f t="shared" si="135"/>
        <v>3.7367350301896596</v>
      </c>
      <c r="R226" s="31">
        <f t="shared" si="136"/>
        <v>0.18018988648997467</v>
      </c>
      <c r="S226" s="31">
        <f t="shared" si="137"/>
        <v>1.1637629911228631</v>
      </c>
      <c r="T226" s="31">
        <f t="shared" si="138"/>
        <v>0.12098147961633637</v>
      </c>
      <c r="U226" s="31">
        <f t="shared" si="139"/>
        <v>0.24720338180007193</v>
      </c>
      <c r="V226" s="47">
        <f t="shared" si="152"/>
        <v>2.6576934054234786E-4</v>
      </c>
      <c r="W226" s="31">
        <f t="shared" si="140"/>
        <v>0.67141104294478537</v>
      </c>
      <c r="X226" s="34">
        <f>(S226*H226*'Propiedades físicas'!$F$5*60*24*365)/(1000000)</f>
        <v>39806.429869718297</v>
      </c>
      <c r="Y226" s="34">
        <f>(U226*H226*'Propiedades físicas'!$F$7*60*24*365)/(1000000)</f>
        <v>2644.3230514825241</v>
      </c>
      <c r="Z226" s="31">
        <f t="shared" si="153"/>
        <v>59.310857831033964</v>
      </c>
      <c r="AA226" s="31">
        <f t="shared" si="154"/>
        <v>825.8184416719148</v>
      </c>
      <c r="AB226" s="31">
        <f t="shared" si="154"/>
        <v>39.821964914284401</v>
      </c>
      <c r="AC226" s="31">
        <f t="shared" si="154"/>
        <v>257.19162103815273</v>
      </c>
      <c r="AD226" s="31">
        <f t="shared" si="154"/>
        <v>26.73690699521034</v>
      </c>
      <c r="AE226" s="31">
        <f t="shared" si="155"/>
        <v>54.631947377815898</v>
      </c>
      <c r="AF226" s="31">
        <f t="shared" si="156"/>
        <v>1263.5117398284124</v>
      </c>
      <c r="AG226" s="31">
        <f t="shared" si="157"/>
        <v>4.6941279579316382E-2</v>
      </c>
      <c r="AH226" s="31">
        <f t="shared" si="158"/>
        <v>0.65358984458985936</v>
      </c>
      <c r="AI226" s="31">
        <f t="shared" si="158"/>
        <v>3.1516893479511567E-2</v>
      </c>
      <c r="AJ226" s="31">
        <f t="shared" si="158"/>
        <v>0.20355301255299765</v>
      </c>
      <c r="AK226" s="31">
        <f t="shared" si="158"/>
        <v>2.1160790321458563E-2</v>
      </c>
      <c r="AL226" s="31">
        <f t="shared" si="159"/>
        <v>4.3238179476856334E-2</v>
      </c>
      <c r="AM226" s="31">
        <f t="shared" si="160"/>
        <v>0.99999999999999989</v>
      </c>
      <c r="AN226" s="31">
        <f>(Z226*'Propiedades físicas'!$F$4)/1000</f>
        <v>52.15678215945465</v>
      </c>
      <c r="AO226" s="31">
        <f>(AA226*'Propiedades físicas'!$F$6)/1000</f>
        <v>26.459222871168148</v>
      </c>
      <c r="AP226" s="31">
        <f>(AB226*'Propiedades físicas'!$F$9)/1000</f>
        <v>24.568161253867757</v>
      </c>
      <c r="AQ226" s="31">
        <f>(AC226*'Propiedades físicas'!$F$5)/1000</f>
        <v>75.735216647104835</v>
      </c>
      <c r="AR226" s="31">
        <f>(AD226*'Propiedades físicas'!$F$8)/1000</f>
        <v>9.478768267941966</v>
      </c>
      <c r="AS226" s="31">
        <f>(AE226*'Propiedades físicas'!$F$7)/1000</f>
        <v>5.0310560340230657</v>
      </c>
      <c r="AT226" s="31">
        <f t="shared" si="161"/>
        <v>193.42920723356045</v>
      </c>
      <c r="AU226" s="31">
        <f t="shared" si="162"/>
        <v>0.26964274374798408</v>
      </c>
      <c r="AV226" s="31">
        <f t="shared" si="165"/>
        <v>0.136790215136535</v>
      </c>
      <c r="AW226" s="31">
        <f t="shared" si="165"/>
        <v>0.12701371010740056</v>
      </c>
      <c r="AX226" s="31">
        <f t="shared" si="165"/>
        <v>0.39153971486662115</v>
      </c>
      <c r="AY226" s="31">
        <f t="shared" si="165"/>
        <v>4.9003810766264547E-2</v>
      </c>
      <c r="AZ226" s="31">
        <f t="shared" si="166"/>
        <v>2.600980537519447E-2</v>
      </c>
      <c r="BA226" s="31">
        <f t="shared" si="163"/>
        <v>0.99999999999999989</v>
      </c>
      <c r="BB226" s="34">
        <f>AU226*'Propiedades físicas'!$C$4+'Diseño reactor'!AV226*'Propiedades físicas'!$C$5+'Diseño reactor'!AW226*'Propiedades físicas'!$C$8+'Diseño reactor'!AX226*'Propiedades físicas'!$C$9+'Diseño reactor'!AY226*'Propiedades físicas'!$C$7+'Diseño reactor'!AZ226*'Propiedades físicas'!$C$6</f>
        <v>881.98368595905515</v>
      </c>
      <c r="BC226" s="45">
        <f>AU226*'Propiedades físicas'!$L$4+'Diseño reactor'!AV226*'Propiedades físicas'!$L$5+'Diseño reactor'!AW226*'Propiedades físicas'!$L$8+AX226*'Propiedades físicas'!$L$9+'Diseño reactor'!AY226*'Propiedades físicas'!$L$7+'Diseño reactor'!AZ226*'Propiedades físicas'!$L$6</f>
        <v>1.7962300379544609</v>
      </c>
      <c r="BD226" s="29">
        <f t="shared" si="142"/>
        <v>6.9228502382429173</v>
      </c>
      <c r="BE226" s="58">
        <f t="shared" si="143"/>
        <v>47.777572435226858</v>
      </c>
      <c r="BF226" s="30">
        <f>AU226*'Propiedades físicas'!$I$4+'Diseño reactor'!AV226*'Propiedades físicas'!$I$5+'Diseño reactor'!AW226*'Propiedades físicas'!$I$8+'Diseño reactor'!AX226*'Propiedades físicas'!$I$9+'Diseño reactor'!AY226*'Propiedades físicas'!$I$7+'Diseño reactor'!AZ226*'Propiedades físicas'!$I$6</f>
        <v>1.7118589811324282E-2</v>
      </c>
      <c r="BG226" s="24">
        <f>AU226*'Propiedades físicas'!$O$4+'Diseño reactor'!AV226*'Propiedades físicas'!$O$5+'Diseño reactor'!AW226*'Propiedades físicas'!$O$8+'Diseño reactor'!AX226*'Propiedades físicas'!$O$9+'Diseño reactor'!AY226*'Propiedades físicas'!$O$7+'Diseño reactor'!AZ226*'Propiedades físicas'!$O$6</f>
        <v>0.14247409022182006</v>
      </c>
      <c r="BH226" s="54">
        <f t="shared" si="144"/>
        <v>48373.416972724583</v>
      </c>
      <c r="BI226" s="34">
        <f t="shared" si="164"/>
        <v>215.82117266829638</v>
      </c>
      <c r="BJ226" s="27">
        <f t="shared" si="145"/>
        <v>4937.3534266433107</v>
      </c>
      <c r="BK226" s="34">
        <f t="shared" si="146"/>
        <v>541.11149043430112</v>
      </c>
      <c r="BL226" s="27">
        <f t="shared" si="147"/>
        <v>104.68283688016905</v>
      </c>
      <c r="BM226" s="34">
        <f t="shared" si="148"/>
        <v>1.1054421768707483</v>
      </c>
      <c r="BN226" s="45">
        <f t="shared" si="149"/>
        <v>178.12421205080429</v>
      </c>
      <c r="BO226" s="45">
        <f t="shared" si="150"/>
        <v>47.135095497226914</v>
      </c>
      <c r="BP226" s="66">
        <f t="shared" si="151"/>
        <v>6.7381557347900305</v>
      </c>
    </row>
    <row r="227" spans="8:68">
      <c r="H227" s="68">
        <v>222</v>
      </c>
      <c r="I227" s="31">
        <f>('Propiedades físicas'!$C$10*'Diseño reactor'!H227)/1000</f>
        <v>194.30445251516025</v>
      </c>
      <c r="J227" s="31">
        <f t="shared" si="129"/>
        <v>2.3468324791189303</v>
      </c>
      <c r="K227" s="31">
        <f>(I227*1000)/'Propiedades físicas'!$F$10</f>
        <v>1269.2289875199435</v>
      </c>
      <c r="L227" s="31">
        <f t="shared" si="130"/>
        <v>181.31842678856336</v>
      </c>
      <c r="M227" s="31">
        <f t="shared" si="131"/>
        <v>1087.9105607313802</v>
      </c>
      <c r="N227" s="31">
        <f t="shared" si="132"/>
        <v>0.81674967021875389</v>
      </c>
      <c r="O227" s="32">
        <f t="shared" si="133"/>
        <v>4.9004980213125231</v>
      </c>
      <c r="P227" s="33">
        <f t="shared" si="134"/>
        <v>0.26918905069650356</v>
      </c>
      <c r="Q227" s="31">
        <f t="shared" si="135"/>
        <v>3.7397409524743845</v>
      </c>
      <c r="R227" s="31">
        <f t="shared" si="136"/>
        <v>0.18046817616529412</v>
      </c>
      <c r="S227" s="31">
        <f t="shared" si="137"/>
        <v>1.1607570688381381</v>
      </c>
      <c r="T227" s="31">
        <f t="shared" si="138"/>
        <v>0.12098843739802474</v>
      </c>
      <c r="U227" s="31">
        <f t="shared" si="139"/>
        <v>0.24610400595893148</v>
      </c>
      <c r="V227" s="47">
        <f t="shared" si="152"/>
        <v>2.6657556476741129E-4</v>
      </c>
      <c r="W227" s="31">
        <f t="shared" si="140"/>
        <v>0.67041425235665486</v>
      </c>
      <c r="X227" s="34">
        <f>(S227*H227*'Propiedades físicas'!$F$5*60*24*365)/(1000000)</f>
        <v>39883.266868239232</v>
      </c>
      <c r="Y227" s="34">
        <f>(U227*H227*'Propiedades físicas'!$F$7*60*24*365)/(1000000)</f>
        <v>2644.4751294911907</v>
      </c>
      <c r="Z227" s="31">
        <f t="shared" si="153"/>
        <v>59.75996925462379</v>
      </c>
      <c r="AA227" s="31">
        <f t="shared" si="154"/>
        <v>830.22249144931334</v>
      </c>
      <c r="AB227" s="31">
        <f t="shared" si="154"/>
        <v>40.063935108695297</v>
      </c>
      <c r="AC227" s="31">
        <f t="shared" si="154"/>
        <v>257.68806928206664</v>
      </c>
      <c r="AD227" s="31">
        <f t="shared" si="154"/>
        <v>26.859433102361493</v>
      </c>
      <c r="AE227" s="31">
        <f t="shared" si="155"/>
        <v>54.635089322882784</v>
      </c>
      <c r="AF227" s="31">
        <f t="shared" si="156"/>
        <v>1269.2289875199433</v>
      </c>
      <c r="AG227" s="31">
        <f t="shared" si="157"/>
        <v>4.7083678234763594E-2</v>
      </c>
      <c r="AH227" s="31">
        <f t="shared" si="158"/>
        <v>0.65411560846207673</v>
      </c>
      <c r="AI227" s="31">
        <f t="shared" si="158"/>
        <v>3.1565568941960345E-2</v>
      </c>
      <c r="AJ227" s="31">
        <f t="shared" si="158"/>
        <v>0.2030272486807804</v>
      </c>
      <c r="AK227" s="31">
        <f t="shared" si="158"/>
        <v>2.1162007302436791E-2</v>
      </c>
      <c r="AL227" s="31">
        <f t="shared" si="159"/>
        <v>4.3045888377982157E-2</v>
      </c>
      <c r="AM227" s="31">
        <f t="shared" si="160"/>
        <v>1</v>
      </c>
      <c r="AN227" s="31">
        <f>(Z227*'Propiedades físicas'!$F$4)/1000</f>
        <v>52.55172176313107</v>
      </c>
      <c r="AO227" s="31">
        <f>(AA227*'Propiedades físicas'!$F$6)/1000</f>
        <v>26.600328626035999</v>
      </c>
      <c r="AP227" s="31">
        <f>(AB227*'Propiedades físicas'!$F$9)/1000</f>
        <v>24.717444765309558</v>
      </c>
      <c r="AQ227" s="31">
        <f>(AC227*'Propiedades físicas'!$F$5)/1000</f>
        <v>75.881405761490171</v>
      </c>
      <c r="AR227" s="31">
        <f>(AD227*'Propiedades físicas'!$F$8)/1000</f>
        <v>9.522206223449194</v>
      </c>
      <c r="AS227" s="31">
        <f>(AE227*'Propiedades físicas'!$F$7)/1000</f>
        <v>5.0313453757442756</v>
      </c>
      <c r="AT227" s="31">
        <f t="shared" si="161"/>
        <v>194.30445251516025</v>
      </c>
      <c r="AU227" s="31">
        <f t="shared" si="162"/>
        <v>0.27046071813012529</v>
      </c>
      <c r="AV227" s="31">
        <f t="shared" si="165"/>
        <v>0.13690025257635596</v>
      </c>
      <c r="AW227" s="31">
        <f t="shared" si="165"/>
        <v>0.1272098731931067</v>
      </c>
      <c r="AX227" s="31">
        <f t="shared" si="165"/>
        <v>0.39052839386462163</v>
      </c>
      <c r="AY227" s="31">
        <f t="shared" si="165"/>
        <v>4.9006629030831091E-2</v>
      </c>
      <c r="AZ227" s="31">
        <f t="shared" si="166"/>
        <v>2.5894133204959438E-2</v>
      </c>
      <c r="BA227" s="31">
        <f t="shared" si="163"/>
        <v>1</v>
      </c>
      <c r="BB227" s="34">
        <f>AU227*'Propiedades físicas'!$C$4+'Diseño reactor'!AV227*'Propiedades físicas'!$C$5+'Diseño reactor'!AW227*'Propiedades físicas'!$C$8+'Diseño reactor'!AX227*'Propiedades físicas'!$C$9+'Diseño reactor'!AY227*'Propiedades físicas'!$C$7+'Diseño reactor'!AZ227*'Propiedades físicas'!$C$6</f>
        <v>881.95573456398051</v>
      </c>
      <c r="BC227" s="45">
        <f>AU227*'Propiedades físicas'!$L$4+'Diseño reactor'!AV227*'Propiedades físicas'!$L$5+'Diseño reactor'!AW227*'Propiedades físicas'!$L$8+AX227*'Propiedades físicas'!$L$9+'Diseño reactor'!AY227*'Propiedades físicas'!$L$7+'Diseño reactor'!AZ227*'Propiedades físicas'!$L$6</f>
        <v>1.7968745928132952</v>
      </c>
      <c r="BD227" s="29">
        <f t="shared" si="142"/>
        <v>6.9103118301220086</v>
      </c>
      <c r="BE227" s="58">
        <f t="shared" si="143"/>
        <v>47.759420232477844</v>
      </c>
      <c r="BF227" s="30">
        <f>AU227*'Propiedades físicas'!$I$4+'Diseño reactor'!AV227*'Propiedades físicas'!$I$5+'Diseño reactor'!AW227*'Propiedades físicas'!$I$8+'Diseño reactor'!AX227*'Propiedades físicas'!$I$9+'Diseño reactor'!AY227*'Propiedades físicas'!$I$7+'Diseño reactor'!AZ227*'Propiedades físicas'!$I$6</f>
        <v>1.7130116535145415E-2</v>
      </c>
      <c r="BG227" s="24">
        <f>AU227*'Propiedades físicas'!$O$4+'Diseño reactor'!AV227*'Propiedades físicas'!$O$5+'Diseño reactor'!AW227*'Propiedades físicas'!$O$8+'Diseño reactor'!AX227*'Propiedades físicas'!$O$9+'Diseño reactor'!AY227*'Propiedades físicas'!$O$7+'Diseño reactor'!AZ227*'Propiedades físicas'!$O$6</f>
        <v>0.14248771181423875</v>
      </c>
      <c r="BH227" s="54">
        <f t="shared" si="144"/>
        <v>48339.334876972585</v>
      </c>
      <c r="BI227" s="34">
        <f t="shared" si="164"/>
        <v>216.02333830767444</v>
      </c>
      <c r="BJ227" s="27">
        <f t="shared" si="145"/>
        <v>4936.5744847344358</v>
      </c>
      <c r="BK227" s="34">
        <f t="shared" si="146"/>
        <v>541.07784810028033</v>
      </c>
      <c r="BL227" s="27">
        <f t="shared" si="147"/>
        <v>104.68157770731906</v>
      </c>
      <c r="BM227" s="34">
        <f t="shared" si="148"/>
        <v>1.1054421768707483</v>
      </c>
      <c r="BN227" s="45">
        <f t="shared" si="149"/>
        <v>178.90846532402952</v>
      </c>
      <c r="BO227" s="45">
        <f t="shared" si="150"/>
        <v>47.257428037104624</v>
      </c>
      <c r="BP227" s="66">
        <f t="shared" si="151"/>
        <v>6.7379421924581084</v>
      </c>
    </row>
    <row r="228" spans="8:68">
      <c r="H228" s="68">
        <v>223</v>
      </c>
      <c r="I228" s="31">
        <f>('Propiedades físicas'!$C$10*'Diseño reactor'!H228)/1000</f>
        <v>195.17969779676008</v>
      </c>
      <c r="J228" s="31">
        <f t="shared" si="129"/>
        <v>2.3363085666565135</v>
      </c>
      <c r="K228" s="31">
        <f>(I228*1000)/'Propiedades físicas'!$F$10</f>
        <v>1274.9462352114747</v>
      </c>
      <c r="L228" s="31">
        <f t="shared" si="130"/>
        <v>182.1351764587821</v>
      </c>
      <c r="M228" s="31">
        <f t="shared" si="131"/>
        <v>1092.8110587526926</v>
      </c>
      <c r="N228" s="31">
        <f t="shared" si="132"/>
        <v>0.81674967021875378</v>
      </c>
      <c r="O228" s="32">
        <f t="shared" si="133"/>
        <v>4.9004980213125231</v>
      </c>
      <c r="P228" s="33">
        <f t="shared" si="134"/>
        <v>0.2700007653208007</v>
      </c>
      <c r="Q228" s="31">
        <f t="shared" si="135"/>
        <v>3.7427330970511665</v>
      </c>
      <c r="R228" s="31">
        <f t="shared" si="136"/>
        <v>0.18074402493632913</v>
      </c>
      <c r="S228" s="31">
        <f t="shared" si="137"/>
        <v>1.1577649242613568</v>
      </c>
      <c r="T228" s="31">
        <f t="shared" si="138"/>
        <v>0.12099374055984427</v>
      </c>
      <c r="U228" s="31">
        <f t="shared" si="139"/>
        <v>0.24501113940177965</v>
      </c>
      <c r="V228" s="47">
        <f t="shared" si="152"/>
        <v>2.6737939866720069E-4</v>
      </c>
      <c r="W228" s="31">
        <f t="shared" si="140"/>
        <v>0.6694204170924426</v>
      </c>
      <c r="X228" s="34">
        <f>(S228*H228*'Propiedades físicas'!$F$5*60*24*365)/(1000000)</f>
        <v>39959.648923304514</v>
      </c>
      <c r="Y228" s="34">
        <f>(U228*H228*'Propiedades físicas'!$F$7*60*24*365)/(1000000)</f>
        <v>2644.591042051441</v>
      </c>
      <c r="Z228" s="31">
        <f t="shared" si="153"/>
        <v>60.210170666538552</v>
      </c>
      <c r="AA228" s="31">
        <f t="shared" si="154"/>
        <v>834.62948064241016</v>
      </c>
      <c r="AB228" s="31">
        <f t="shared" si="154"/>
        <v>40.305917560801397</v>
      </c>
      <c r="AC228" s="31">
        <f t="shared" si="154"/>
        <v>258.18157811028254</v>
      </c>
      <c r="AD228" s="31">
        <f t="shared" si="154"/>
        <v>26.981604144845271</v>
      </c>
      <c r="AE228" s="31">
        <f t="shared" si="155"/>
        <v>54.637484086596864</v>
      </c>
      <c r="AF228" s="31">
        <f t="shared" si="156"/>
        <v>1274.9462352114749</v>
      </c>
      <c r="AG228" s="31">
        <f t="shared" si="157"/>
        <v>4.7225654701079617E-2</v>
      </c>
      <c r="AH228" s="31">
        <f t="shared" si="158"/>
        <v>0.6546389624845399</v>
      </c>
      <c r="AI228" s="31">
        <f t="shared" si="158"/>
        <v>3.1613817467460399E-2</v>
      </c>
      <c r="AJ228" s="31">
        <f t="shared" si="158"/>
        <v>0.20250389465831714</v>
      </c>
      <c r="AK228" s="31">
        <f t="shared" si="158"/>
        <v>2.1162934874951682E-2</v>
      </c>
      <c r="AL228" s="31">
        <f t="shared" si="159"/>
        <v>4.2854735813651124E-2</v>
      </c>
      <c r="AM228" s="31">
        <f t="shared" si="160"/>
        <v>1</v>
      </c>
      <c r="AN228" s="31">
        <f>(Z228*'Propiedades físicas'!$F$4)/1000</f>
        <v>52.947619880740667</v>
      </c>
      <c r="AO228" s="31">
        <f>(AA228*'Propiedades físicas'!$F$6)/1000</f>
        <v>26.741528559782822</v>
      </c>
      <c r="AP228" s="31">
        <f>(AB228*'Propiedades físicas'!$F$9)/1000</f>
        <v>24.866735839136417</v>
      </c>
      <c r="AQ228" s="31">
        <f>(AC228*'Propiedades físicas'!$F$5)/1000</f>
        <v>76.026729306134911</v>
      </c>
      <c r="AR228" s="31">
        <f>(AD228*'Propiedades físicas'!$F$8)/1000</f>
        <v>9.5655183014305418</v>
      </c>
      <c r="AS228" s="31">
        <f>(AE228*'Propiedades físicas'!$F$7)/1000</f>
        <v>5.0315659095347058</v>
      </c>
      <c r="AT228" s="31">
        <f t="shared" si="161"/>
        <v>195.17969779676008</v>
      </c>
      <c r="AU228" s="31">
        <f t="shared" si="162"/>
        <v>0.27127626734966481</v>
      </c>
      <c r="AV228" s="31">
        <f t="shared" si="165"/>
        <v>0.13700978565725969</v>
      </c>
      <c r="AW228" s="31">
        <f t="shared" si="165"/>
        <v>0.12740431571438368</v>
      </c>
      <c r="AX228" s="31">
        <f t="shared" si="165"/>
        <v>0.3895217082736816</v>
      </c>
      <c r="AY228" s="31">
        <f t="shared" si="165"/>
        <v>4.9008777088030343E-2</v>
      </c>
      <c r="AZ228" s="31">
        <f t="shared" si="166"/>
        <v>2.5779145916979836E-2</v>
      </c>
      <c r="BA228" s="31">
        <f t="shared" si="163"/>
        <v>0.99999999999999989</v>
      </c>
      <c r="BB228" s="34">
        <f>AU228*'Propiedades físicas'!$C$4+'Diseño reactor'!AV228*'Propiedades físicas'!$C$5+'Diseño reactor'!AW228*'Propiedades físicas'!$C$8+'Diseño reactor'!AX228*'Propiedades físicas'!$C$9+'Diseño reactor'!AY228*'Propiedades físicas'!$C$7+'Diseño reactor'!AZ228*'Propiedades físicas'!$C$6</f>
        <v>881.92794097797787</v>
      </c>
      <c r="BC228" s="45">
        <f>AU228*'Propiedades físicas'!$L$4+'Diseño reactor'!AV228*'Propiedades físicas'!$L$5+'Diseño reactor'!AW228*'Propiedades físicas'!$L$8+AX228*'Propiedades físicas'!$L$9+'Diseño reactor'!AY228*'Propiedades físicas'!$L$7+'Diseño reactor'!AZ228*'Propiedades físicas'!$L$6</f>
        <v>1.7975172854710992</v>
      </c>
      <c r="BD228" s="29">
        <f t="shared" si="142"/>
        <v>6.8978181407930723</v>
      </c>
      <c r="BE228" s="58">
        <f t="shared" si="143"/>
        <v>47.741364575540693</v>
      </c>
      <c r="BF228" s="30">
        <f>AU228*'Propiedades físicas'!$I$4+'Diseño reactor'!AV228*'Propiedades físicas'!$I$5+'Diseño reactor'!AW228*'Propiedades físicas'!$I$8+'Diseño reactor'!AX228*'Propiedades físicas'!$I$9+'Diseño reactor'!AY228*'Propiedades físicas'!$I$7+'Diseño reactor'!AZ228*'Propiedades físicas'!$I$6</f>
        <v>1.7141581044062874E-2</v>
      </c>
      <c r="BG228" s="24">
        <f>AU228*'Propiedades físicas'!$O$4+'Diseño reactor'!AV228*'Propiedades físicas'!$O$5+'Diseño reactor'!AW228*'Propiedades físicas'!$O$8+'Diseño reactor'!AX228*'Propiedades físicas'!$O$9+'Diseño reactor'!AY228*'Propiedades físicas'!$O$7+'Diseño reactor'!AZ228*'Propiedades físicas'!$O$6</f>
        <v>0.14250135013719667</v>
      </c>
      <c r="BH228" s="54">
        <f t="shared" si="144"/>
        <v>48305.482583922741</v>
      </c>
      <c r="BI228" s="34">
        <f t="shared" si="164"/>
        <v>216.22453539802581</v>
      </c>
      <c r="BJ228" s="27">
        <f t="shared" si="145"/>
        <v>4935.8008732966491</v>
      </c>
      <c r="BK228" s="34">
        <f t="shared" si="146"/>
        <v>541.04483727163608</v>
      </c>
      <c r="BL228" s="27">
        <f t="shared" si="147"/>
        <v>104.68034204783372</v>
      </c>
      <c r="BM228" s="34">
        <f t="shared" si="148"/>
        <v>1.1054421768707483</v>
      </c>
      <c r="BN228" s="45">
        <f t="shared" si="149"/>
        <v>179.69409059955757</v>
      </c>
      <c r="BO228" s="45">
        <f t="shared" si="150"/>
        <v>47.379398453166289</v>
      </c>
      <c r="BP228" s="66">
        <f t="shared" si="151"/>
        <v>6.7377298557517769</v>
      </c>
    </row>
    <row r="229" spans="8:68">
      <c r="H229" s="68">
        <v>224</v>
      </c>
      <c r="I229" s="31">
        <f>('Propiedades físicas'!$C$10*'Diseño reactor'!H229)/1000</f>
        <v>196.05494307835988</v>
      </c>
      <c r="J229" s="31">
        <f t="shared" si="129"/>
        <v>2.3258786176982258</v>
      </c>
      <c r="K229" s="31">
        <f>(I229*1000)/'Propiedades físicas'!$F$10</f>
        <v>1280.6634829030061</v>
      </c>
      <c r="L229" s="31">
        <f t="shared" si="130"/>
        <v>182.95192612900087</v>
      </c>
      <c r="M229" s="31">
        <f t="shared" si="131"/>
        <v>1097.7115567740052</v>
      </c>
      <c r="N229" s="31">
        <f t="shared" si="132"/>
        <v>0.81674967021875389</v>
      </c>
      <c r="O229" s="32">
        <f t="shared" si="133"/>
        <v>4.9004980213125231</v>
      </c>
      <c r="P229" s="33">
        <f t="shared" si="134"/>
        <v>0.27081007690398784</v>
      </c>
      <c r="Q229" s="31">
        <f t="shared" si="135"/>
        <v>3.745711551466155</v>
      </c>
      <c r="R229" s="31">
        <f t="shared" si="136"/>
        <v>0.18101745080705742</v>
      </c>
      <c r="S229" s="31">
        <f t="shared" si="137"/>
        <v>1.1547864698463675</v>
      </c>
      <c r="T229" s="31">
        <f t="shared" si="138"/>
        <v>0.12099740848381602</v>
      </c>
      <c r="U229" s="31">
        <f t="shared" si="139"/>
        <v>0.24392473402389267</v>
      </c>
      <c r="V229" s="47">
        <f t="shared" si="152"/>
        <v>2.6818085285637631E-4</v>
      </c>
      <c r="W229" s="31">
        <f t="shared" si="140"/>
        <v>0.66842952402851241</v>
      </c>
      <c r="X229" s="34">
        <f>(S229*H229*'Propiedades físicas'!$F$5*60*24*365)/(1000000)</f>
        <v>40035.579397024245</v>
      </c>
      <c r="Y229" s="34">
        <f>(U229*H229*'Propiedades físicas'!$F$7*60*24*365)/(1000000)</f>
        <v>2644.6712128010499</v>
      </c>
      <c r="Z229" s="31">
        <f t="shared" si="153"/>
        <v>60.661457226493276</v>
      </c>
      <c r="AA229" s="31">
        <f t="shared" si="154"/>
        <v>839.03938752841873</v>
      </c>
      <c r="AB229" s="31">
        <f t="shared" si="154"/>
        <v>40.547908980780861</v>
      </c>
      <c r="AC229" s="31">
        <f t="shared" si="154"/>
        <v>258.6721692455863</v>
      </c>
      <c r="AD229" s="31">
        <f t="shared" si="154"/>
        <v>27.103419500374788</v>
      </c>
      <c r="AE229" s="31">
        <f t="shared" si="155"/>
        <v>54.639140421351961</v>
      </c>
      <c r="AF229" s="31">
        <f t="shared" si="156"/>
        <v>1280.6634829030061</v>
      </c>
      <c r="AG229" s="31">
        <f t="shared" si="157"/>
        <v>4.736721085306967E-2</v>
      </c>
      <c r="AH229" s="31">
        <f t="shared" si="158"/>
        <v>0.65515992196988826</v>
      </c>
      <c r="AI229" s="31">
        <f t="shared" si="158"/>
        <v>3.1661642205075544E-2</v>
      </c>
      <c r="AJ229" s="31">
        <f t="shared" si="158"/>
        <v>0.20198293517296878</v>
      </c>
      <c r="AK229" s="31">
        <f t="shared" si="158"/>
        <v>2.11635764290997E-2</v>
      </c>
      <c r="AL229" s="31">
        <f t="shared" si="159"/>
        <v>4.2664713369897952E-2</v>
      </c>
      <c r="AM229" s="31">
        <f t="shared" si="160"/>
        <v>1</v>
      </c>
      <c r="AN229" s="31">
        <f>(Z229*'Propiedades físicas'!$F$4)/1000</f>
        <v>53.344472255833658</v>
      </c>
      <c r="AO229" s="31">
        <f>(AA229*'Propiedades físicas'!$F$6)/1000</f>
        <v>26.882821976410533</v>
      </c>
      <c r="AP229" s="31">
        <f>(AB229*'Propiedades físicas'!$F$9)/1000</f>
        <v>25.016032445692748</v>
      </c>
      <c r="AQ229" s="31">
        <f>(AC229*'Propiedades físicas'!$F$5)/1000</f>
        <v>76.171193677747809</v>
      </c>
      <c r="AR229" s="31">
        <f>(AD229*'Propiedades físicas'!$F$8)/1000</f>
        <v>9.6087042812728676</v>
      </c>
      <c r="AS229" s="31">
        <f>(AE229*'Propiedades físicas'!$F$7)/1000</f>
        <v>5.031718441402302</v>
      </c>
      <c r="AT229" s="31">
        <f t="shared" si="161"/>
        <v>196.05494307835991</v>
      </c>
      <c r="AU229" s="31">
        <f t="shared" si="162"/>
        <v>0.27208940217596428</v>
      </c>
      <c r="AV229" s="31">
        <f t="shared" si="165"/>
        <v>0.13711881758403774</v>
      </c>
      <c r="AW229" s="31">
        <f t="shared" si="165"/>
        <v>0.12759705036202149</v>
      </c>
      <c r="AX229" s="31">
        <f t="shared" si="165"/>
        <v>0.38851962863952605</v>
      </c>
      <c r="AY229" s="31">
        <f t="shared" si="165"/>
        <v>4.901026278859201E-2</v>
      </c>
      <c r="AZ229" s="31">
        <f t="shared" si="166"/>
        <v>2.5664838449858455E-2</v>
      </c>
      <c r="BA229" s="31">
        <f t="shared" si="163"/>
        <v>1</v>
      </c>
      <c r="BB229" s="34">
        <f>AU229*'Propiedades físicas'!$C$4+'Diseño reactor'!AV229*'Propiedades físicas'!$C$5+'Diseño reactor'!AW229*'Propiedades físicas'!$C$8+'Diseño reactor'!AX229*'Propiedades físicas'!$C$9+'Diseño reactor'!AY229*'Propiedades físicas'!$C$7+'Diseño reactor'!AZ229*'Propiedades físicas'!$C$6</f>
        <v>881.90030407144411</v>
      </c>
      <c r="BC229" s="45">
        <f>AU229*'Propiedades físicas'!$L$4+'Diseño reactor'!AV229*'Propiedades físicas'!$L$5+'Diseño reactor'!AW229*'Propiedades físicas'!$L$8+AX229*'Propiedades físicas'!$L$9+'Diseño reactor'!AY229*'Propiedades físicas'!$L$7+'Diseño reactor'!AZ229*'Propiedades físicas'!$L$6</f>
        <v>1.7981581233221562</v>
      </c>
      <c r="BD229" s="29">
        <f t="shared" si="142"/>
        <v>6.8853689368917639</v>
      </c>
      <c r="BE229" s="58">
        <f t="shared" si="143"/>
        <v>47.72340452941549</v>
      </c>
      <c r="BF229" s="30">
        <f>AU229*'Propiedades físicas'!$I$4+'Diseño reactor'!AV229*'Propiedades físicas'!$I$5+'Diseño reactor'!AW229*'Propiedades físicas'!$I$8+'Diseño reactor'!AX229*'Propiedades físicas'!$I$9+'Diseño reactor'!AY229*'Propiedades físicas'!$I$7+'Diseño reactor'!AZ229*'Propiedades físicas'!$I$6</f>
        <v>1.7152983767609067E-2</v>
      </c>
      <c r="BG229" s="24">
        <f>AU229*'Propiedades físicas'!$O$4+'Diseño reactor'!AV229*'Propiedades físicas'!$O$5+'Diseño reactor'!AW229*'Propiedades físicas'!$O$8+'Diseño reactor'!AX229*'Propiedades físicas'!$O$9+'Diseño reactor'!AY229*'Propiedades físicas'!$O$7+'Diseño reactor'!AZ229*'Propiedades físicas'!$O$6</f>
        <v>0.14251500475270604</v>
      </c>
      <c r="BH229" s="54">
        <f t="shared" si="144"/>
        <v>48271.857993825077</v>
      </c>
      <c r="BI229" s="34">
        <f t="shared" si="164"/>
        <v>216.42476983009522</v>
      </c>
      <c r="BJ229" s="27">
        <f t="shared" si="145"/>
        <v>4935.0325453894629</v>
      </c>
      <c r="BK229" s="34">
        <f t="shared" si="146"/>
        <v>541.0124512776448</v>
      </c>
      <c r="BL229" s="27">
        <f t="shared" si="147"/>
        <v>104.67912965893969</v>
      </c>
      <c r="BM229" s="34">
        <f t="shared" si="148"/>
        <v>1.1054421768707483</v>
      </c>
      <c r="BN229" s="45">
        <f t="shared" si="149"/>
        <v>180.48108164827636</v>
      </c>
      <c r="BO229" s="45">
        <f t="shared" si="150"/>
        <v>47.50100835021032</v>
      </c>
      <c r="BP229" s="66">
        <f t="shared" si="151"/>
        <v>6.7375187160411256</v>
      </c>
    </row>
    <row r="230" spans="8:68">
      <c r="H230" s="68">
        <v>225</v>
      </c>
      <c r="I230" s="31">
        <f>('Propiedades físicas'!$C$10*'Diseño reactor'!H230)/1000</f>
        <v>196.93018835995971</v>
      </c>
      <c r="J230" s="31">
        <f t="shared" si="129"/>
        <v>2.3155413793973447</v>
      </c>
      <c r="K230" s="31">
        <f>(I230*1000)/'Propiedades físicas'!$F$10</f>
        <v>1286.3807305945375</v>
      </c>
      <c r="L230" s="31">
        <f t="shared" si="130"/>
        <v>183.76867579921964</v>
      </c>
      <c r="M230" s="31">
        <f t="shared" si="131"/>
        <v>1102.6120547953178</v>
      </c>
      <c r="N230" s="31">
        <f t="shared" si="132"/>
        <v>0.81674967021875389</v>
      </c>
      <c r="O230" s="32">
        <f t="shared" si="133"/>
        <v>4.900498021312524</v>
      </c>
      <c r="P230" s="33">
        <f t="shared" si="134"/>
        <v>0.27161699610141948</v>
      </c>
      <c r="Q230" s="31">
        <f t="shared" si="135"/>
        <v>3.7486764025640542</v>
      </c>
      <c r="R230" s="31">
        <f t="shared" si="136"/>
        <v>0.18128847163271808</v>
      </c>
      <c r="S230" s="31">
        <f t="shared" si="137"/>
        <v>1.15182161874847</v>
      </c>
      <c r="T230" s="31">
        <f t="shared" si="138"/>
        <v>0.12099946033809728</v>
      </c>
      <c r="U230" s="31">
        <f t="shared" si="139"/>
        <v>0.24284474214651913</v>
      </c>
      <c r="V230" s="47">
        <f t="shared" si="152"/>
        <v>2.6897993788684265E-4</v>
      </c>
      <c r="W230" s="31">
        <f t="shared" si="140"/>
        <v>0.66744156011881695</v>
      </c>
      <c r="X230" s="34">
        <f>(S230*H230*'Propiedades físicas'!$F$5*60*24*365)/(1000000)</f>
        <v>40111.061621736662</v>
      </c>
      <c r="Y230" s="34">
        <f>(U230*H230*'Propiedades físicas'!$F$7*60*24*365)/(1000000)</f>
        <v>2644.7160607033193</v>
      </c>
      <c r="Z230" s="31">
        <f t="shared" si="153"/>
        <v>61.113824122819381</v>
      </c>
      <c r="AA230" s="31">
        <f t="shared" si="154"/>
        <v>843.45219057691224</v>
      </c>
      <c r="AB230" s="31">
        <f t="shared" si="154"/>
        <v>40.789906117361568</v>
      </c>
      <c r="AC230" s="31">
        <f t="shared" si="154"/>
        <v>259.15986421840574</v>
      </c>
      <c r="AD230" s="31">
        <f t="shared" si="154"/>
        <v>27.224878576071887</v>
      </c>
      <c r="AE230" s="31">
        <f t="shared" si="155"/>
        <v>54.640066982966808</v>
      </c>
      <c r="AF230" s="31">
        <f t="shared" si="156"/>
        <v>1286.3807305945377</v>
      </c>
      <c r="AG230" s="31">
        <f t="shared" si="157"/>
        <v>4.7508348554454696E-2</v>
      </c>
      <c r="AH230" s="31">
        <f t="shared" si="158"/>
        <v>0.65567850210807077</v>
      </c>
      <c r="AI230" s="31">
        <f t="shared" si="158"/>
        <v>3.1709046277853793E-2</v>
      </c>
      <c r="AJ230" s="31">
        <f t="shared" si="158"/>
        <v>0.20146435503478632</v>
      </c>
      <c r="AK230" s="31">
        <f t="shared" si="158"/>
        <v>2.1163935317570506E-2</v>
      </c>
      <c r="AL230" s="31">
        <f t="shared" si="159"/>
        <v>4.2475812707263839E-2</v>
      </c>
      <c r="AM230" s="31">
        <f t="shared" si="160"/>
        <v>1</v>
      </c>
      <c r="AN230" s="31">
        <f>(Z230*'Propiedades físicas'!$F$4)/1000</f>
        <v>53.742274657124909</v>
      </c>
      <c r="AO230" s="31">
        <f>(AA230*'Propiedades físicas'!$F$6)/1000</f>
        <v>27.024208186084266</v>
      </c>
      <c r="AP230" s="31">
        <f>(AB230*'Propiedades físicas'!$F$9)/1000</f>
        <v>25.165332579106217</v>
      </c>
      <c r="AQ230" s="31">
        <f>(AC230*'Propiedades físicas'!$F$5)/1000</f>
        <v>76.31480521639395</v>
      </c>
      <c r="AR230" s="31">
        <f>(AD230*'Propiedades físicas'!$F$8)/1000</f>
        <v>9.6517639527890022</v>
      </c>
      <c r="AS230" s="31">
        <f>(AE230*'Propiedades físicas'!$F$7)/1000</f>
        <v>5.0318037684614136</v>
      </c>
      <c r="AT230" s="31">
        <f t="shared" si="161"/>
        <v>196.93018835995974</v>
      </c>
      <c r="AU230" s="31">
        <f t="shared" si="162"/>
        <v>0.2729001333147148</v>
      </c>
      <c r="AV230" s="31">
        <f t="shared" si="165"/>
        <v>0.13722735153580387</v>
      </c>
      <c r="AW230" s="31">
        <f t="shared" si="165"/>
        <v>0.12778808972196609</v>
      </c>
      <c r="AX230" s="31">
        <f t="shared" si="165"/>
        <v>0.38752212574387823</v>
      </c>
      <c r="AY230" s="31">
        <f t="shared" si="165"/>
        <v>4.9011093896619756E-2</v>
      </c>
      <c r="AZ230" s="31">
        <f t="shared" si="166"/>
        <v>2.5551205787017316E-2</v>
      </c>
      <c r="BA230" s="31">
        <f t="shared" si="163"/>
        <v>1</v>
      </c>
      <c r="BB230" s="34">
        <f>AU230*'Propiedades físicas'!$C$4+'Diseño reactor'!AV230*'Propiedades físicas'!$C$5+'Diseño reactor'!AW230*'Propiedades físicas'!$C$8+'Diseño reactor'!AX230*'Propiedades físicas'!$C$9+'Diseño reactor'!AY230*'Propiedades físicas'!$C$7+'Diseño reactor'!AZ230*'Propiedades físicas'!$C$6</f>
        <v>881.87282272455343</v>
      </c>
      <c r="BC230" s="45">
        <f>AU230*'Propiedades físicas'!$L$4+'Diseño reactor'!AV230*'Propiedades físicas'!$L$5+'Diseño reactor'!AW230*'Propiedades físicas'!$L$8+AX230*'Propiedades físicas'!$L$9+'Diseño reactor'!AY230*'Propiedades físicas'!$L$7+'Diseño reactor'!AZ230*'Propiedades físicas'!$L$6</f>
        <v>1.7987971137260803</v>
      </c>
      <c r="BD230" s="29">
        <f t="shared" si="142"/>
        <v>6.8729639866258569</v>
      </c>
      <c r="BE230" s="58">
        <f t="shared" si="143"/>
        <v>47.705539173196129</v>
      </c>
      <c r="BF230" s="30">
        <f>AU230*'Propiedades físicas'!$I$4+'Diseño reactor'!AV230*'Propiedades físicas'!$I$5+'Diseño reactor'!AW230*'Propiedades físicas'!$I$8+'Diseño reactor'!AX230*'Propiedades físicas'!$I$9+'Diseño reactor'!AY230*'Propiedades físicas'!$I$7+'Diseño reactor'!AZ230*'Propiedades físicas'!$I$6</f>
        <v>1.7164325131701682E-2</v>
      </c>
      <c r="BG230" s="24">
        <f>AU230*'Propiedades físicas'!$O$4+'Diseño reactor'!AV230*'Propiedades físicas'!$O$5+'Diseño reactor'!AW230*'Propiedades físicas'!$O$8+'Diseño reactor'!AX230*'Propiedades físicas'!$O$9+'Diseño reactor'!AY230*'Propiedades físicas'!$O$7+'Diseño reactor'!AZ230*'Propiedades físicas'!$O$6</f>
        <v>0.14252867522816631</v>
      </c>
      <c r="BH230" s="54">
        <f t="shared" si="144"/>
        <v>48238.459031513208</v>
      </c>
      <c r="BI230" s="34">
        <f t="shared" si="164"/>
        <v>216.6240474524491</v>
      </c>
      <c r="BJ230" s="27">
        <f t="shared" si="145"/>
        <v>4934.269454593421</v>
      </c>
      <c r="BK230" s="34">
        <f t="shared" si="146"/>
        <v>540.98068352462076</v>
      </c>
      <c r="BL230" s="27">
        <f t="shared" si="147"/>
        <v>104.67794030052177</v>
      </c>
      <c r="BM230" s="34">
        <f t="shared" si="148"/>
        <v>1.1054421768707483</v>
      </c>
      <c r="BN230" s="45">
        <f t="shared" si="149"/>
        <v>181.26943227712559</v>
      </c>
      <c r="BO230" s="45">
        <f t="shared" si="150"/>
        <v>47.622259323571029</v>
      </c>
      <c r="BP230" s="66">
        <f t="shared" si="151"/>
        <v>6.7373087647709387</v>
      </c>
    </row>
    <row r="231" spans="8:68">
      <c r="H231" s="68">
        <v>226</v>
      </c>
      <c r="I231" s="31">
        <f>('Propiedades físicas'!$C$10*'Diseño reactor'!H231)/1000</f>
        <v>197.80543364155955</v>
      </c>
      <c r="J231" s="31">
        <f t="shared" si="129"/>
        <v>2.3052956210814268</v>
      </c>
      <c r="K231" s="31">
        <f>(I231*1000)/'Propiedades físicas'!$F$10</f>
        <v>1292.0979782860686</v>
      </c>
      <c r="L231" s="31">
        <f t="shared" si="130"/>
        <v>184.58542546943835</v>
      </c>
      <c r="M231" s="31">
        <f t="shared" si="131"/>
        <v>1107.5125528166302</v>
      </c>
      <c r="N231" s="31">
        <f t="shared" si="132"/>
        <v>0.81674967021875378</v>
      </c>
      <c r="O231" s="32">
        <f t="shared" si="133"/>
        <v>4.9004980213125231</v>
      </c>
      <c r="P231" s="33">
        <f t="shared" si="134"/>
        <v>0.27242153350554732</v>
      </c>
      <c r="Q231" s="31">
        <f t="shared" si="135"/>
        <v>3.751627736494846</v>
      </c>
      <c r="R231" s="31">
        <f t="shared" si="136"/>
        <v>0.18155710512122109</v>
      </c>
      <c r="S231" s="31">
        <f t="shared" si="137"/>
        <v>1.1488702848176784</v>
      </c>
      <c r="T231" s="31">
        <f t="shared" si="138"/>
        <v>0.120999915079499</v>
      </c>
      <c r="U231" s="31">
        <f t="shared" si="139"/>
        <v>0.24177111651248639</v>
      </c>
      <c r="V231" s="47">
        <f t="shared" si="152"/>
        <v>2.6977666424821194E-4</v>
      </c>
      <c r="W231" s="31">
        <f t="shared" si="140"/>
        <v>0.6664565123943258</v>
      </c>
      <c r="X231" s="34">
        <f>(S231*H231*'Propiedades físicas'!$F$5*60*24*365)/(1000000)</f>
        <v>40186.098900315206</v>
      </c>
      <c r="Y231" s="34">
        <f>(U231*H231*'Propiedades físicas'!$F$7*60*24*365)/(1000000)</f>
        <v>2644.7260001021004</v>
      </c>
      <c r="Z231" s="31">
        <f t="shared" si="153"/>
        <v>61.567266572253693</v>
      </c>
      <c r="AA231" s="31">
        <f t="shared" si="154"/>
        <v>847.86786844783524</v>
      </c>
      <c r="AB231" s="31">
        <f t="shared" si="154"/>
        <v>41.031905757395968</v>
      </c>
      <c r="AC231" s="31">
        <f t="shared" si="154"/>
        <v>259.64468436879531</v>
      </c>
      <c r="AD231" s="31">
        <f t="shared" si="154"/>
        <v>27.345980807966775</v>
      </c>
      <c r="AE231" s="31">
        <f t="shared" si="155"/>
        <v>54.640272331821926</v>
      </c>
      <c r="AF231" s="31">
        <f t="shared" si="156"/>
        <v>1292.0979782860688</v>
      </c>
      <c r="AG231" s="31">
        <f t="shared" si="157"/>
        <v>4.764906965795343E-2</v>
      </c>
      <c r="AH231" s="31">
        <f t="shared" si="158"/>
        <v>0.65619471796752427</v>
      </c>
      <c r="AI231" s="31">
        <f t="shared" si="158"/>
        <v>3.1756032783073943E-2</v>
      </c>
      <c r="AJ231" s="31">
        <f t="shared" si="158"/>
        <v>0.20094813917533297</v>
      </c>
      <c r="AK231" s="31">
        <f t="shared" si="158"/>
        <v>2.1164014856087338E-2</v>
      </c>
      <c r="AL231" s="31">
        <f t="shared" si="159"/>
        <v>4.2288025560028114E-2</v>
      </c>
      <c r="AM231" s="31">
        <f t="shared" si="160"/>
        <v>1</v>
      </c>
      <c r="AN231" s="31">
        <f>(Z231*'Propiedades físicas'!$F$4)/1000</f>
        <v>54.141022878308455</v>
      </c>
      <c r="AO231" s="31">
        <f>(AA231*'Propiedades físicas'!$F$6)/1000</f>
        <v>27.165686505068638</v>
      </c>
      <c r="AP231" s="31">
        <f>(AB231*'Propiedades físicas'!$F$9)/1000</f>
        <v>25.314634257025439</v>
      </c>
      <c r="AQ231" s="31">
        <f>(AC231*'Propiedades físicas'!$F$5)/1000</f>
        <v>76.457570206079168</v>
      </c>
      <c r="AR231" s="31">
        <f>(AD231*'Propiedades físicas'!$F$8)/1000</f>
        <v>9.694697116040377</v>
      </c>
      <c r="AS231" s="31">
        <f>(AE231*'Propiedades físicas'!$F$7)/1000</f>
        <v>5.0318226790374814</v>
      </c>
      <c r="AT231" s="31">
        <f t="shared" si="161"/>
        <v>197.80543364155955</v>
      </c>
      <c r="AU231" s="31">
        <f t="shared" si="162"/>
        <v>0.27370847140840754</v>
      </c>
      <c r="AV231" s="31">
        <f t="shared" si="165"/>
        <v>0.13733539066624023</v>
      </c>
      <c r="AW231" s="31">
        <f t="shared" si="165"/>
        <v>0.12797744627631277</v>
      </c>
      <c r="AX231" s="31">
        <f t="shared" si="165"/>
        <v>0.38652917060219316</v>
      </c>
      <c r="AY231" s="31">
        <f t="shared" si="165"/>
        <v>4.901127809061101E-2</v>
      </c>
      <c r="AZ231" s="31">
        <f t="shared" si="166"/>
        <v>2.5438242956235351E-2</v>
      </c>
      <c r="BA231" s="31">
        <f t="shared" si="163"/>
        <v>1</v>
      </c>
      <c r="BB231" s="34">
        <f>AU231*'Propiedades físicas'!$C$4+'Diseño reactor'!AV231*'Propiedades físicas'!$C$5+'Diseño reactor'!AW231*'Propiedades físicas'!$C$8+'Diseño reactor'!AX231*'Propiedades físicas'!$C$9+'Diseño reactor'!AY231*'Propiedades físicas'!$C$7+'Diseño reactor'!AZ231*'Propiedades físicas'!$C$6</f>
        <v>881.84549582716011</v>
      </c>
      <c r="BC231" s="45">
        <f>AU231*'Propiedades físicas'!$L$4+'Diseño reactor'!AV231*'Propiedades físicas'!$L$5+'Diseño reactor'!AW231*'Propiedades físicas'!$L$8+AX231*'Propiedades físicas'!$L$9+'Diseño reactor'!AY231*'Propiedades físicas'!$L$7+'Diseño reactor'!AZ231*'Propiedades físicas'!$L$6</f>
        <v>1.7994342640079806</v>
      </c>
      <c r="BD231" s="29">
        <f t="shared" si="142"/>
        <v>6.8606030597625152</v>
      </c>
      <c r="BE231" s="58">
        <f t="shared" si="143"/>
        <v>47.687767599780244</v>
      </c>
      <c r="BF231" s="30">
        <f>AU231*'Propiedades físicas'!$I$4+'Diseño reactor'!AV231*'Propiedades físicas'!$I$5+'Diseño reactor'!AW231*'Propiedades físicas'!$I$8+'Diseño reactor'!AX231*'Propiedades físicas'!$I$9+'Diseño reactor'!AY231*'Propiedades físicas'!$I$7+'Diseño reactor'!AZ231*'Propiedades físicas'!$I$6</f>
        <v>1.7175605558679582E-2</v>
      </c>
      <c r="BG231" s="24">
        <f>AU231*'Propiedades físicas'!$O$4+'Diseño reactor'!AV231*'Propiedades físicas'!$O$5+'Diseño reactor'!AW231*'Propiedades físicas'!$O$8+'Diseño reactor'!AX231*'Propiedades físicas'!$O$9+'Diseño reactor'!AY231*'Propiedades físicas'!$O$7+'Diseño reactor'!AZ231*'Propiedades físicas'!$O$6</f>
        <v>0.14254236113629923</v>
      </c>
      <c r="BH231" s="54">
        <f t="shared" si="144"/>
        <v>48205.283646050659</v>
      </c>
      <c r="BI231" s="34">
        <f t="shared" si="164"/>
        <v>216.82237407181188</v>
      </c>
      <c r="BJ231" s="27">
        <f t="shared" si="145"/>
        <v>4933.5115550029877</v>
      </c>
      <c r="BK231" s="34">
        <f t="shared" si="146"/>
        <v>540.94952749487766</v>
      </c>
      <c r="BL231" s="27">
        <f t="shared" si="147"/>
        <v>104.67677373509009</v>
      </c>
      <c r="BM231" s="34">
        <f t="shared" si="148"/>
        <v>1.1054421768707483</v>
      </c>
      <c r="BN231" s="45">
        <f t="shared" si="149"/>
        <v>182.05913632885262</v>
      </c>
      <c r="BO231" s="45">
        <f t="shared" si="150"/>
        <v>47.743152959188173</v>
      </c>
      <c r="BP231" s="66">
        <f t="shared" si="151"/>
        <v>6.7370999934599549</v>
      </c>
    </row>
    <row r="232" spans="8:68">
      <c r="H232" s="68">
        <v>227</v>
      </c>
      <c r="I232" s="31">
        <f>('Propiedades físicas'!$C$10*'Diseño reactor'!H232)/1000</f>
        <v>198.68067892315935</v>
      </c>
      <c r="J232" s="31">
        <f t="shared" si="129"/>
        <v>2.2951401337638879</v>
      </c>
      <c r="K232" s="31">
        <f>(I232*1000)/'Propiedades físicas'!$F$10</f>
        <v>1297.8152259775998</v>
      </c>
      <c r="L232" s="31">
        <f t="shared" si="130"/>
        <v>185.40217513965709</v>
      </c>
      <c r="M232" s="31">
        <f t="shared" si="131"/>
        <v>1112.4130508379426</v>
      </c>
      <c r="N232" s="31">
        <f t="shared" si="132"/>
        <v>0.81674967021875367</v>
      </c>
      <c r="O232" s="32">
        <f t="shared" si="133"/>
        <v>4.9004980213125222</v>
      </c>
      <c r="P232" s="33">
        <f t="shared" si="134"/>
        <v>0.27322369964638343</v>
      </c>
      <c r="Q232" s="31">
        <f t="shared" si="135"/>
        <v>3.7545656387204658</v>
      </c>
      <c r="R232" s="31">
        <f t="shared" si="136"/>
        <v>0.1818233688345412</v>
      </c>
      <c r="S232" s="31">
        <f t="shared" si="137"/>
        <v>1.1459323825920573</v>
      </c>
      <c r="T232" s="31">
        <f t="shared" si="138"/>
        <v>0.12099879145597098</v>
      </c>
      <c r="U232" s="31">
        <f t="shared" si="139"/>
        <v>0.24070381028185803</v>
      </c>
      <c r="V232" s="47">
        <f t="shared" si="152"/>
        <v>2.7057104236826324E-4</v>
      </c>
      <c r="W232" s="31">
        <f t="shared" si="140"/>
        <v>0.66547436796245696</v>
      </c>
      <c r="X232" s="34">
        <f>(S232*H232*'Propiedades físicas'!$F$5*60*24*365)/(1000000)</f>
        <v>40260.694506472115</v>
      </c>
      <c r="Y232" s="34">
        <f>(U232*H232*'Propiedades físicas'!$F$7*60*24*365)/(1000000)</f>
        <v>2644.701440776113</v>
      </c>
      <c r="Z232" s="31">
        <f t="shared" si="153"/>
        <v>62.021779819729041</v>
      </c>
      <c r="AA232" s="31">
        <f t="shared" si="154"/>
        <v>852.28639998954577</v>
      </c>
      <c r="AB232" s="31">
        <f t="shared" si="154"/>
        <v>41.27390472544085</v>
      </c>
      <c r="AC232" s="31">
        <f t="shared" si="154"/>
        <v>260.12665084839699</v>
      </c>
      <c r="AD232" s="31">
        <f t="shared" si="154"/>
        <v>27.466725660505411</v>
      </c>
      <c r="AE232" s="31">
        <f t="shared" si="155"/>
        <v>54.639764933981773</v>
      </c>
      <c r="AF232" s="31">
        <f t="shared" si="156"/>
        <v>1297.8152259776</v>
      </c>
      <c r="AG232" s="31">
        <f t="shared" si="157"/>
        <v>4.7789376005363281E-2</v>
      </c>
      <c r="AH232" s="31">
        <f t="shared" si="158"/>
        <v>0.65670858449633884</v>
      </c>
      <c r="AI232" s="31">
        <f t="shared" si="158"/>
        <v>3.1802604792489336E-2</v>
      </c>
      <c r="AJ232" s="31">
        <f t="shared" si="158"/>
        <v>0.20043427264651825</v>
      </c>
      <c r="AK232" s="31">
        <f t="shared" si="158"/>
        <v>2.1163818323841642E-2</v>
      </c>
      <c r="AL232" s="31">
        <f t="shared" si="159"/>
        <v>4.2101343735448549E-2</v>
      </c>
      <c r="AM232" s="31">
        <f t="shared" si="160"/>
        <v>0.99999999999999978</v>
      </c>
      <c r="AN232" s="31">
        <f>(Z232*'Propiedades físicas'!$F$4)/1000</f>
        <v>54.540712737873321</v>
      </c>
      <c r="AO232" s="31">
        <f>(AA232*'Propiedades físicas'!$F$6)/1000</f>
        <v>27.307256255665045</v>
      </c>
      <c r="AP232" s="31">
        <f>(AB232*'Propiedades físicas'!$F$9)/1000</f>
        <v>25.463935520360732</v>
      </c>
      <c r="AQ232" s="31">
        <f>(AC232*'Propiedades físicas'!$F$5)/1000</f>
        <v>76.599494875327466</v>
      </c>
      <c r="AR232" s="31">
        <f>(AD232*'Propiedades físicas'!$F$8)/1000</f>
        <v>9.7375035811623754</v>
      </c>
      <c r="AS232" s="31">
        <f>(AE232*'Propiedades físicas'!$F$7)/1000</f>
        <v>5.0317759527703823</v>
      </c>
      <c r="AT232" s="31">
        <f t="shared" si="161"/>
        <v>198.68067892315932</v>
      </c>
      <c r="AU232" s="31">
        <f t="shared" si="162"/>
        <v>0.27451442703679907</v>
      </c>
      <c r="AV232" s="31">
        <f t="shared" si="165"/>
        <v>0.13744293810384176</v>
      </c>
      <c r="AW232" s="31">
        <f t="shared" si="165"/>
        <v>0.12816513240428892</v>
      </c>
      <c r="AX232" s="31">
        <f t="shared" si="165"/>
        <v>0.38554073446141524</v>
      </c>
      <c r="AY232" s="31">
        <f t="shared" si="165"/>
        <v>4.9010822964463498E-2</v>
      </c>
      <c r="AZ232" s="31">
        <f t="shared" si="166"/>
        <v>2.5325945029191516E-2</v>
      </c>
      <c r="BA232" s="31">
        <f t="shared" si="163"/>
        <v>1</v>
      </c>
      <c r="BB232" s="34">
        <f>AU232*'Propiedades físicas'!$C$4+'Diseño reactor'!AV232*'Propiedades físicas'!$C$5+'Diseño reactor'!AW232*'Propiedades físicas'!$C$8+'Diseño reactor'!AX232*'Propiedades físicas'!$C$9+'Diseño reactor'!AY232*'Propiedades físicas'!$C$7+'Diseño reactor'!AZ232*'Propiedades físicas'!$C$6</f>
        <v>881.81832227870063</v>
      </c>
      <c r="BC232" s="45">
        <f>AU232*'Propiedades físicas'!$L$4+'Diseño reactor'!AV232*'Propiedades físicas'!$L$5+'Diseño reactor'!AW232*'Propiedades físicas'!$L$8+AX232*'Propiedades físicas'!$L$9+'Diseño reactor'!AY232*'Propiedades físicas'!$L$7+'Diseño reactor'!AZ232*'Propiedades físicas'!$L$6</f>
        <v>1.8000695814586194</v>
      </c>
      <c r="BD232" s="29">
        <f t="shared" si="142"/>
        <v>6.8482859276157146</v>
      </c>
      <c r="BE232" s="58">
        <f t="shared" si="143"/>
        <v>47.670088915586511</v>
      </c>
      <c r="BF232" s="30">
        <f>AU232*'Propiedades físicas'!$I$4+'Diseño reactor'!AV232*'Propiedades físicas'!$I$5+'Diseño reactor'!AW232*'Propiedades físicas'!$I$8+'Diseño reactor'!AX232*'Propiedades físicas'!$I$9+'Diseño reactor'!AY232*'Propiedades físicas'!$I$7+'Diseño reactor'!AZ232*'Propiedades físicas'!$I$6</f>
        <v>1.7186825467338233E-2</v>
      </c>
      <c r="BG232" s="24">
        <f>AU232*'Propiedades físicas'!$O$4+'Diseño reactor'!AV232*'Propiedades físicas'!$O$5+'Diseño reactor'!AW232*'Propiedades físicas'!$O$8+'Diseño reactor'!AX232*'Propiedades físicas'!$O$9+'Diseño reactor'!AY232*'Propiedades físicas'!$O$7+'Diseño reactor'!AZ232*'Propiedades físicas'!$O$6</f>
        <v>0.14255606205508459</v>
      </c>
      <c r="BH232" s="54">
        <f t="shared" si="144"/>
        <v>48172.329810383359</v>
      </c>
      <c r="BI232" s="34">
        <f t="shared" si="164"/>
        <v>217.01975545339795</v>
      </c>
      <c r="BJ232" s="27">
        <f t="shared" si="145"/>
        <v>4932.7588012196502</v>
      </c>
      <c r="BK232" s="34">
        <f t="shared" si="146"/>
        <v>540.91897674571771</v>
      </c>
      <c r="BL232" s="27">
        <f t="shared" si="147"/>
        <v>104.67562972774782</v>
      </c>
      <c r="BM232" s="34">
        <f t="shared" si="148"/>
        <v>1.1054421768707483</v>
      </c>
      <c r="BN232" s="45">
        <f t="shared" si="149"/>
        <v>182.85018768176894</v>
      </c>
      <c r="BO232" s="45">
        <f t="shared" si="150"/>
        <v>47.863690833676131</v>
      </c>
      <c r="BP232" s="66">
        <f t="shared" si="151"/>
        <v>6.7368923937001153</v>
      </c>
    </row>
    <row r="233" spans="8:68">
      <c r="H233" s="68">
        <v>228</v>
      </c>
      <c r="I233" s="31">
        <f>('Propiedades físicas'!$C$10*'Diseño reactor'!H233)/1000</f>
        <v>199.55592420475918</v>
      </c>
      <c r="J233" s="31">
        <f t="shared" si="129"/>
        <v>2.285073729668432</v>
      </c>
      <c r="K233" s="31">
        <f>(I233*1000)/'Propiedades físicas'!$F$10</f>
        <v>1303.5324736691312</v>
      </c>
      <c r="L233" s="31">
        <f t="shared" si="130"/>
        <v>186.21892480987586</v>
      </c>
      <c r="M233" s="31">
        <f t="shared" si="131"/>
        <v>1117.3135488592552</v>
      </c>
      <c r="N233" s="31">
        <f t="shared" si="132"/>
        <v>0.81674967021875378</v>
      </c>
      <c r="O233" s="32">
        <f t="shared" si="133"/>
        <v>4.9004980213125231</v>
      </c>
      <c r="P233" s="33">
        <f t="shared" si="134"/>
        <v>0.27402350499195971</v>
      </c>
      <c r="Q233" s="31">
        <f t="shared" si="135"/>
        <v>3.7574901940213894</v>
      </c>
      <c r="R233" s="31">
        <f t="shared" si="136"/>
        <v>0.18208728019009704</v>
      </c>
      <c r="S233" s="31">
        <f t="shared" si="137"/>
        <v>1.1430078272911337</v>
      </c>
      <c r="T233" s="31">
        <f t="shared" si="138"/>
        <v>0.12099610800905471</v>
      </c>
      <c r="U233" s="31">
        <f t="shared" si="139"/>
        <v>0.23964277702764233</v>
      </c>
      <c r="V233" s="47">
        <f t="shared" si="152"/>
        <v>2.7136308261339702E-4</v>
      </c>
      <c r="W233" s="31">
        <f t="shared" si="140"/>
        <v>0.66449511400651473</v>
      </c>
      <c r="X233" s="34">
        <f>(S233*H233*'Propiedades físicas'!$F$5*60*24*365)/(1000000)</f>
        <v>40334.851685058355</v>
      </c>
      <c r="Y233" s="34">
        <f>(U233*H233*'Propiedades físicas'!$F$7*60*24*365)/(1000000)</f>
        <v>2644.6427879925577</v>
      </c>
      <c r="Z233" s="31">
        <f t="shared" si="153"/>
        <v>62.477359138166811</v>
      </c>
      <c r="AA233" s="31">
        <f t="shared" si="154"/>
        <v>856.70776423687676</v>
      </c>
      <c r="AB233" s="31">
        <f t="shared" si="154"/>
        <v>41.515899883342122</v>
      </c>
      <c r="AC233" s="31">
        <f t="shared" si="154"/>
        <v>260.60578462237851</v>
      </c>
      <c r="AD233" s="31">
        <f t="shared" si="154"/>
        <v>27.587112626064474</v>
      </c>
      <c r="AE233" s="31">
        <f t="shared" si="155"/>
        <v>54.638553162302451</v>
      </c>
      <c r="AF233" s="31">
        <f t="shared" si="156"/>
        <v>1303.5324736691312</v>
      </c>
      <c r="AG233" s="31">
        <f t="shared" si="157"/>
        <v>4.7929269427640753E-2</v>
      </c>
      <c r="AH233" s="31">
        <f t="shared" si="158"/>
        <v>0.65722011652341117</v>
      </c>
      <c r="AI233" s="31">
        <f t="shared" si="158"/>
        <v>3.1848765352569107E-2</v>
      </c>
      <c r="AJ233" s="31">
        <f t="shared" si="158"/>
        <v>0.19992274061944598</v>
      </c>
      <c r="AK233" s="31">
        <f t="shared" si="158"/>
        <v>2.1163348963922142E-2</v>
      </c>
      <c r="AL233" s="31">
        <f t="shared" si="159"/>
        <v>4.1915759113010841E-2</v>
      </c>
      <c r="AM233" s="31">
        <f t="shared" si="160"/>
        <v>0.99999999999999989</v>
      </c>
      <c r="AN233" s="31">
        <f>(Z233*'Propiedades físicas'!$F$4)/1000</f>
        <v>54.941340078921129</v>
      </c>
      <c r="AO233" s="31">
        <f>(AA233*'Propiedades físicas'!$F$6)/1000</f>
        <v>27.44891676614953</v>
      </c>
      <c r="AP233" s="31">
        <f>(AB233*'Propiedades físicas'!$F$9)/1000</f>
        <v>25.61323443302792</v>
      </c>
      <c r="AQ233" s="31">
        <f>(AC233*'Propiedades físicas'!$F$5)/1000</f>
        <v>76.740585397751815</v>
      </c>
      <c r="AR233" s="31">
        <f>(AD233*'Propiedades físicas'!$F$8)/1000</f>
        <v>9.7801831681923748</v>
      </c>
      <c r="AS233" s="31">
        <f>(AE233*'Propiedades físicas'!$F$7)/1000</f>
        <v>5.0316643607164329</v>
      </c>
      <c r="AT233" s="31">
        <f t="shared" si="161"/>
        <v>199.55592420475921</v>
      </c>
      <c r="AU233" s="31">
        <f t="shared" si="162"/>
        <v>0.27531801071737277</v>
      </c>
      <c r="AV233" s="31">
        <f t="shared" si="165"/>
        <v>0.13754999695215714</v>
      </c>
      <c r="AW233" s="31">
        <f t="shared" si="165"/>
        <v>0.12835116038322589</v>
      </c>
      <c r="AX233" s="31">
        <f t="shared" si="165"/>
        <v>0.38455678879776212</v>
      </c>
      <c r="AY233" s="31">
        <f t="shared" si="165"/>
        <v>4.9009736028468795E-2</v>
      </c>
      <c r="AZ233" s="31">
        <f t="shared" si="166"/>
        <v>2.5214307121013212E-2</v>
      </c>
      <c r="BA233" s="31">
        <f t="shared" si="163"/>
        <v>1</v>
      </c>
      <c r="BB233" s="34">
        <f>AU233*'Propiedades físicas'!$C$4+'Diseño reactor'!AV233*'Propiedades físicas'!$C$5+'Diseño reactor'!AW233*'Propiedades físicas'!$C$8+'Diseño reactor'!AX233*'Propiedades físicas'!$C$9+'Diseño reactor'!AY233*'Propiedades físicas'!$C$7+'Diseño reactor'!AZ233*'Propiedades físicas'!$C$6</f>
        <v>881.7913009880964</v>
      </c>
      <c r="BC233" s="45">
        <f>AU233*'Propiedades físicas'!$L$4+'Diseño reactor'!AV233*'Propiedades físicas'!$L$5+'Diseño reactor'!AW233*'Propiedades físicas'!$L$8+AX233*'Propiedades físicas'!$L$9+'Diseño reactor'!AY233*'Propiedades físicas'!$L$7+'Diseño reactor'!AZ233*'Propiedades físicas'!$L$6</f>
        <v>1.8007030733345748</v>
      </c>
      <c r="BD233" s="29">
        <f t="shared" si="142"/>
        <v>6.8360123630337366</v>
      </c>
      <c r="BE233" s="58">
        <f t="shared" si="143"/>
        <v>47.652502240279297</v>
      </c>
      <c r="BF233" s="30">
        <f>AU233*'Propiedades físicas'!$I$4+'Diseño reactor'!AV233*'Propiedades físicas'!$I$5+'Diseño reactor'!AW233*'Propiedades físicas'!$I$8+'Diseño reactor'!AX233*'Propiedades físicas'!$I$9+'Diseño reactor'!AY233*'Propiedades físicas'!$I$7+'Diseño reactor'!AZ233*'Propiedades físicas'!$I$6</f>
        <v>1.7197985272964726E-2</v>
      </c>
      <c r="BG233" s="24">
        <f>AU233*'Propiedades físicas'!$O$4+'Diseño reactor'!AV233*'Propiedades físicas'!$O$5+'Diseño reactor'!AW233*'Propiedades físicas'!$O$8+'Diseño reactor'!AX233*'Propiedades físicas'!$O$9+'Diseño reactor'!AY233*'Propiedades físicas'!$O$7+'Diseño reactor'!AZ233*'Propiedades físicas'!$O$6</f>
        <v>0.14256977756769662</v>
      </c>
      <c r="BH233" s="54">
        <f t="shared" si="144"/>
        <v>48139.595520997966</v>
      </c>
      <c r="BI233" s="34">
        <f t="shared" si="164"/>
        <v>217.21619732124179</v>
      </c>
      <c r="BJ233" s="27">
        <f t="shared" si="145"/>
        <v>4932.0111483450191</v>
      </c>
      <c r="BK233" s="34">
        <f t="shared" si="146"/>
        <v>540.88902490842247</v>
      </c>
      <c r="BL233" s="27">
        <f t="shared" si="147"/>
        <v>104.67450804615896</v>
      </c>
      <c r="BM233" s="34">
        <f t="shared" si="148"/>
        <v>1.1054421768707483</v>
      </c>
      <c r="BN233" s="45">
        <f t="shared" si="149"/>
        <v>183.64258024950934</v>
      </c>
      <c r="BO233" s="45">
        <f t="shared" si="150"/>
        <v>47.98387451439217</v>
      </c>
      <c r="BP233" s="66">
        <f t="shared" si="151"/>
        <v>6.7366859571558297</v>
      </c>
    </row>
    <row r="234" spans="8:68">
      <c r="H234" s="68">
        <v>229</v>
      </c>
      <c r="I234" s="31">
        <f>('Propiedades físicas'!$C$10*'Diseño reactor'!H234)/1000</f>
        <v>200.43116948635898</v>
      </c>
      <c r="J234" s="31">
        <f t="shared" si="129"/>
        <v>2.2750952417659502</v>
      </c>
      <c r="K234" s="31">
        <f>(I234*1000)/'Propiedades físicas'!$F$10</f>
        <v>1309.2497213606625</v>
      </c>
      <c r="L234" s="31">
        <f t="shared" si="130"/>
        <v>187.03567448009463</v>
      </c>
      <c r="M234" s="31">
        <f t="shared" si="131"/>
        <v>1122.2140468805678</v>
      </c>
      <c r="N234" s="31">
        <f t="shared" si="132"/>
        <v>0.81674967021875378</v>
      </c>
      <c r="O234" s="32">
        <f t="shared" si="133"/>
        <v>4.9004980213125231</v>
      </c>
      <c r="P234" s="33">
        <f t="shared" si="134"/>
        <v>0.27482095994878308</v>
      </c>
      <c r="Q234" s="31">
        <f t="shared" si="135"/>
        <v>3.7604014865031461</v>
      </c>
      <c r="R234" s="31">
        <f t="shared" si="136"/>
        <v>0.18234885646211499</v>
      </c>
      <c r="S234" s="31">
        <f t="shared" si="137"/>
        <v>1.1400965348093774</v>
      </c>
      <c r="T234" s="31">
        <f t="shared" si="138"/>
        <v>0.12099188307630486</v>
      </c>
      <c r="U234" s="31">
        <f t="shared" si="139"/>
        <v>0.23858797073155091</v>
      </c>
      <c r="V234" s="47">
        <f t="shared" si="152"/>
        <v>2.7215279528908617E-4</v>
      </c>
      <c r="W234" s="31">
        <f t="shared" si="140"/>
        <v>0.66351873778513248</v>
      </c>
      <c r="X234" s="34">
        <f>(S234*H234*'Propiedades físicas'!$F$5*60*24*365)/(1000000)</f>
        <v>40408.573652359853</v>
      </c>
      <c r="Y234" s="34">
        <f>(U234*H234*'Propiedades físicas'!$F$7*60*24*365)/(1000000)</f>
        <v>2644.5504425600425</v>
      </c>
      <c r="Z234" s="31">
        <f t="shared" si="153"/>
        <v>62.933999828271325</v>
      </c>
      <c r="AA234" s="31">
        <f t="shared" si="154"/>
        <v>861.13194040922042</v>
      </c>
      <c r="AB234" s="31">
        <f t="shared" si="154"/>
        <v>41.75788812982433</v>
      </c>
      <c r="AC234" s="31">
        <f t="shared" si="154"/>
        <v>261.08210647134746</v>
      </c>
      <c r="AD234" s="31">
        <f t="shared" si="154"/>
        <v>27.707141224473812</v>
      </c>
      <c r="AE234" s="31">
        <f t="shared" si="155"/>
        <v>54.636645297525156</v>
      </c>
      <c r="AF234" s="31">
        <f t="shared" si="156"/>
        <v>1309.2497213606625</v>
      </c>
      <c r="AG234" s="31">
        <f t="shared" si="157"/>
        <v>4.806875174498107E-2</v>
      </c>
      <c r="AH234" s="31">
        <f t="shared" si="158"/>
        <v>0.65772932875958356</v>
      </c>
      <c r="AI234" s="31">
        <f t="shared" si="158"/>
        <v>3.189451748473672E-2</v>
      </c>
      <c r="AJ234" s="31">
        <f t="shared" si="158"/>
        <v>0.19941352838327356</v>
      </c>
      <c r="AK234" s="31">
        <f t="shared" si="158"/>
        <v>2.116260998373835E-2</v>
      </c>
      <c r="AL234" s="31">
        <f t="shared" si="159"/>
        <v>4.1731263643686699E-2</v>
      </c>
      <c r="AM234" s="31">
        <f t="shared" si="160"/>
        <v>0.99999999999999989</v>
      </c>
      <c r="AN234" s="31">
        <f>(Z234*'Propiedades físicas'!$F$4)/1000</f>
        <v>55.342900768985238</v>
      </c>
      <c r="AO234" s="31">
        <f>(AA234*'Propiedades físicas'!$F$6)/1000</f>
        <v>27.590667370711422</v>
      </c>
      <c r="AP234" s="31">
        <f>(AB234*'Propiedades físicas'!$F$9)/1000</f>
        <v>25.762529081695117</v>
      </c>
      <c r="AQ234" s="31">
        <f>(AC234*'Propiedades físicas'!$F$5)/1000</f>
        <v>76.880847892617695</v>
      </c>
      <c r="AR234" s="31">
        <f>(AD234*'Propiedades físicas'!$F$8)/1000</f>
        <v>9.8227357069004526</v>
      </c>
      <c r="AS234" s="31">
        <f>(AE234*'Propiedades físicas'!$F$7)/1000</f>
        <v>5.0314886654490918</v>
      </c>
      <c r="AT234" s="31">
        <f t="shared" si="161"/>
        <v>200.43116948635904</v>
      </c>
      <c r="AU234" s="31">
        <f t="shared" si="162"/>
        <v>0.27611923290579699</v>
      </c>
      <c r="AV234" s="31">
        <f t="shared" si="165"/>
        <v>0.13765657029002762</v>
      </c>
      <c r="AW234" s="31">
        <f t="shared" si="165"/>
        <v>0.12853554238952072</v>
      </c>
      <c r="AX234" s="31">
        <f t="shared" si="165"/>
        <v>0.38357730531453121</v>
      </c>
      <c r="AY234" s="31">
        <f t="shared" si="165"/>
        <v>4.9008024710293224E-2</v>
      </c>
      <c r="AZ234" s="31">
        <f t="shared" si="166"/>
        <v>2.5103324389830123E-2</v>
      </c>
      <c r="BA234" s="31">
        <f t="shared" si="163"/>
        <v>0.99999999999999978</v>
      </c>
      <c r="BB234" s="34">
        <f>AU234*'Propiedades físicas'!$C$4+'Diseño reactor'!AV234*'Propiedades físicas'!$C$5+'Diseño reactor'!AW234*'Propiedades físicas'!$C$8+'Diseño reactor'!AX234*'Propiedades físicas'!$C$9+'Diseño reactor'!AY234*'Propiedades físicas'!$C$7+'Diseño reactor'!AZ234*'Propiedades físicas'!$C$6</f>
        <v>881.7644308736576</v>
      </c>
      <c r="BC234" s="45">
        <f>AU234*'Propiedades físicas'!$L$4+'Diseño reactor'!AV234*'Propiedades físicas'!$L$5+'Diseño reactor'!AW234*'Propiedades físicas'!$L$8+AX234*'Propiedades físicas'!$L$9+'Diseño reactor'!AY234*'Propiedades físicas'!$L$7+'Diseño reactor'!AZ234*'Propiedades físicas'!$L$6</f>
        <v>1.8013347468583987</v>
      </c>
      <c r="BD234" s="29">
        <f t="shared" si="142"/>
        <v>6.8237821403868262</v>
      </c>
      <c r="BE234" s="58">
        <f t="shared" si="143"/>
        <v>47.635006706500143</v>
      </c>
      <c r="BF234" s="30">
        <f>AU234*'Propiedades físicas'!$I$4+'Diseño reactor'!AV234*'Propiedades físicas'!$I$5+'Diseño reactor'!AW234*'Propiedades físicas'!$I$8+'Diseño reactor'!AX234*'Propiedades físicas'!$I$9+'Diseño reactor'!AY234*'Propiedades físicas'!$I$7+'Diseño reactor'!AZ234*'Propiedades físicas'!$I$6</f>
        <v>1.7209085387372459E-2</v>
      </c>
      <c r="BG234" s="24">
        <f>AU234*'Propiedades físicas'!$O$4+'Diseño reactor'!AV234*'Propiedades físicas'!$O$5+'Diseño reactor'!AW234*'Propiedades físicas'!$O$8+'Diseño reactor'!AX234*'Propiedades físicas'!$O$9+'Diseño reactor'!AY234*'Propiedades físicas'!$O$7+'Diseño reactor'!AZ234*'Propiedades físicas'!$O$6</f>
        <v>0.14258350726244132</v>
      </c>
      <c r="BH234" s="54">
        <f t="shared" si="144"/>
        <v>48107.078797585957</v>
      </c>
      <c r="BI234" s="34">
        <f t="shared" si="164"/>
        <v>217.41170535852598</v>
      </c>
      <c r="BJ234" s="27">
        <f t="shared" si="145"/>
        <v>4931.2685519741699</v>
      </c>
      <c r="BK234" s="34">
        <f t="shared" si="146"/>
        <v>540.85966568727497</v>
      </c>
      <c r="BL234" s="27">
        <f t="shared" si="147"/>
        <v>104.67340846051718</v>
      </c>
      <c r="BM234" s="34">
        <f t="shared" si="148"/>
        <v>1.1054421768707483</v>
      </c>
      <c r="BN234" s="45">
        <f t="shared" si="149"/>
        <v>184.43630798079172</v>
      </c>
      <c r="BO234" s="45">
        <f t="shared" si="150"/>
        <v>48.103705559504327</v>
      </c>
      <c r="BP234" s="66">
        <f t="shared" si="151"/>
        <v>6.7364806755632296</v>
      </c>
    </row>
    <row r="235" spans="8:68">
      <c r="H235" s="68">
        <v>230</v>
      </c>
      <c r="I235" s="31">
        <f>('Propiedades físicas'!$C$10*'Diseño reactor'!H235)/1000</f>
        <v>201.30641476795881</v>
      </c>
      <c r="J235" s="31">
        <f t="shared" si="129"/>
        <v>2.2652035233234895</v>
      </c>
      <c r="K235" s="31">
        <f>(I235*1000)/'Propiedades físicas'!$F$10</f>
        <v>1314.9669690521937</v>
      </c>
      <c r="L235" s="31">
        <f t="shared" si="130"/>
        <v>187.85242415031337</v>
      </c>
      <c r="M235" s="31">
        <f t="shared" si="131"/>
        <v>1127.1145449018802</v>
      </c>
      <c r="N235" s="31">
        <f t="shared" si="132"/>
        <v>0.81674967021875378</v>
      </c>
      <c r="O235" s="32">
        <f t="shared" si="133"/>
        <v>4.9004980213125222</v>
      </c>
      <c r="P235" s="33">
        <f t="shared" si="134"/>
        <v>0.27561607486228706</v>
      </c>
      <c r="Q235" s="31">
        <f t="shared" si="135"/>
        <v>3.7632995996027612</v>
      </c>
      <c r="R235" s="31">
        <f t="shared" si="136"/>
        <v>0.18260811478297909</v>
      </c>
      <c r="S235" s="31">
        <f t="shared" si="137"/>
        <v>1.1371984217097624</v>
      </c>
      <c r="T235" s="31">
        <f t="shared" si="138"/>
        <v>0.12098613479368001</v>
      </c>
      <c r="U235" s="31">
        <f t="shared" si="139"/>
        <v>0.2375393457798077</v>
      </c>
      <c r="V235" s="47">
        <f t="shared" si="152"/>
        <v>2.7294019064032313E-4</v>
      </c>
      <c r="W235" s="31">
        <f t="shared" si="140"/>
        <v>0.66254522663171989</v>
      </c>
      <c r="X235" s="34">
        <f>(S235*H235*'Propiedades físicas'!$F$5*60*24*365)/(1000000)</f>
        <v>40481.863596390758</v>
      </c>
      <c r="Y235" s="34">
        <f>(U235*H235*'Propiedades físicas'!$F$7*60*24*365)/(1000000)</f>
        <v>2644.4248008808408</v>
      </c>
      <c r="Z235" s="31">
        <f t="shared" si="153"/>
        <v>63.391697218326023</v>
      </c>
      <c r="AA235" s="31">
        <f t="shared" si="154"/>
        <v>865.55890790863509</v>
      </c>
      <c r="AB235" s="31">
        <f t="shared" si="154"/>
        <v>41.999866400085189</v>
      </c>
      <c r="AC235" s="31">
        <f t="shared" si="154"/>
        <v>261.55563699324534</v>
      </c>
      <c r="AD235" s="31">
        <f t="shared" si="154"/>
        <v>27.8268110025464</v>
      </c>
      <c r="AE235" s="31">
        <f t="shared" si="155"/>
        <v>54.634049529355771</v>
      </c>
      <c r="AF235" s="31">
        <f t="shared" si="156"/>
        <v>1314.9669690521939</v>
      </c>
      <c r="AG235" s="31">
        <f t="shared" si="157"/>
        <v>4.8207824766897146E-2</v>
      </c>
      <c r="AH235" s="31">
        <f t="shared" si="158"/>
        <v>0.658236235798771</v>
      </c>
      <c r="AI235" s="31">
        <f t="shared" si="158"/>
        <v>3.1939864185606112E-2</v>
      </c>
      <c r="AJ235" s="31">
        <f t="shared" si="158"/>
        <v>0.19890662134408613</v>
      </c>
      <c r="AK235" s="31">
        <f t="shared" si="158"/>
        <v>2.1161604555438755E-2</v>
      </c>
      <c r="AL235" s="31">
        <f t="shared" si="159"/>
        <v>4.1547849349200819E-2</v>
      </c>
      <c r="AM235" s="31">
        <f t="shared" si="160"/>
        <v>1</v>
      </c>
      <c r="AN235" s="31">
        <f>(Z235*'Propiedades físicas'!$F$4)/1000</f>
        <v>55.745390699851541</v>
      </c>
      <c r="AO235" s="31">
        <f>(AA235*'Propiedades físicas'!$F$6)/1000</f>
        <v>27.732507409392667</v>
      </c>
      <c r="AP235" s="31">
        <f>(AB235*'Propiedades físicas'!$F$9)/1000</f>
        <v>25.911817575532552</v>
      </c>
      <c r="AQ235" s="31">
        <f>(AC235*'Propiedades físicas'!$F$5)/1000</f>
        <v>77.020288425400963</v>
      </c>
      <c r="AR235" s="31">
        <f>(AD235*'Propiedades físicas'!$F$8)/1000</f>
        <v>9.8651610366227445</v>
      </c>
      <c r="AS235" s="31">
        <f>(AE235*'Propiedades físicas'!$F$7)/1000</f>
        <v>5.0312496211583726</v>
      </c>
      <c r="AT235" s="31">
        <f t="shared" si="161"/>
        <v>201.30641476795884</v>
      </c>
      <c r="AU235" s="31">
        <f t="shared" si="162"/>
        <v>0.27691810399637756</v>
      </c>
      <c r="AV235" s="31">
        <f t="shared" si="165"/>
        <v>0.13776266117182245</v>
      </c>
      <c r="AW235" s="31">
        <f t="shared" si="165"/>
        <v>0.12871829049958738</v>
      </c>
      <c r="AX235" s="31">
        <f t="shared" si="165"/>
        <v>0.38260225593993336</v>
      </c>
      <c r="AY235" s="31">
        <f t="shared" si="165"/>
        <v>4.9005696355946149E-2</v>
      </c>
      <c r="AZ235" s="31">
        <f t="shared" si="166"/>
        <v>2.4992992036333147E-2</v>
      </c>
      <c r="BA235" s="31">
        <f t="shared" si="163"/>
        <v>1.0000000000000002</v>
      </c>
      <c r="BB235" s="34">
        <f>AU235*'Propiedades físicas'!$C$4+'Diseño reactor'!AV235*'Propiedades físicas'!$C$5+'Diseño reactor'!AW235*'Propiedades físicas'!$C$8+'Diseño reactor'!AX235*'Propiedades físicas'!$C$9+'Diseño reactor'!AY235*'Propiedades físicas'!$C$7+'Diseño reactor'!AZ235*'Propiedades físicas'!$C$6</f>
        <v>881.73771086298882</v>
      </c>
      <c r="BC235" s="45">
        <f>AU235*'Propiedades físicas'!$L$4+'Diseño reactor'!AV235*'Propiedades físicas'!$L$5+'Diseño reactor'!AW235*'Propiedades físicas'!$L$8+AX235*'Propiedades físicas'!$L$9+'Diseño reactor'!AY235*'Propiedades físicas'!$L$7+'Diseño reactor'!AZ235*'Propiedades físicas'!$L$6</f>
        <v>1.801964609218774</v>
      </c>
      <c r="BD235" s="29">
        <f t="shared" si="142"/>
        <v>6.8115950355549328</v>
      </c>
      <c r="BE235" s="58">
        <f t="shared" si="143"/>
        <v>47.617601459606242</v>
      </c>
      <c r="BF235" s="30">
        <f>AU235*'Propiedades físicas'!$I$4+'Diseño reactor'!AV235*'Propiedades físicas'!$I$5+'Diseño reactor'!AW235*'Propiedades físicas'!$I$8+'Diseño reactor'!AX235*'Propiedades físicas'!$I$9+'Diseño reactor'!AY235*'Propiedades físicas'!$I$7+'Diseño reactor'!AZ235*'Propiedades físicas'!$I$6</f>
        <v>1.722012621893533E-2</v>
      </c>
      <c r="BG235" s="24">
        <f>AU235*'Propiedades físicas'!$O$4+'Diseño reactor'!AV235*'Propiedades físicas'!$O$5+'Diseño reactor'!AW235*'Propiedades físicas'!$O$8+'Diseño reactor'!AX235*'Propiedades físicas'!$O$9+'Diseño reactor'!AY235*'Propiedades físicas'!$O$7+'Diseño reactor'!AZ235*'Propiedades físicas'!$O$6</f>
        <v>0.14259725073269486</v>
      </c>
      <c r="BH235" s="54">
        <f t="shared" si="144"/>
        <v>48074.777682713626</v>
      </c>
      <c r="BI235" s="34">
        <f t="shared" si="164"/>
        <v>217.6062852079038</v>
      </c>
      <c r="BJ235" s="27">
        <f t="shared" si="145"/>
        <v>4930.5309681889403</v>
      </c>
      <c r="BK235" s="34">
        <f t="shared" si="146"/>
        <v>540.8308928585808</v>
      </c>
      <c r="BL235" s="27">
        <f t="shared" si="147"/>
        <v>104.67233074351444</v>
      </c>
      <c r="BM235" s="34">
        <f t="shared" si="148"/>
        <v>1.1054421768707483</v>
      </c>
      <c r="BN235" s="45">
        <f t="shared" si="149"/>
        <v>185.23136485917968</v>
      </c>
      <c r="BO235" s="45">
        <f t="shared" si="150"/>
        <v>48.223185518058578</v>
      </c>
      <c r="BP235" s="66">
        <f t="shared" si="151"/>
        <v>6.7362765407294605</v>
      </c>
    </row>
    <row r="236" spans="8:68">
      <c r="H236" s="68">
        <v>231</v>
      </c>
      <c r="I236" s="31">
        <f>('Propiedades físicas'!$C$10*'Diseño reactor'!H236)/1000</f>
        <v>202.18166004955864</v>
      </c>
      <c r="J236" s="31">
        <f t="shared" si="129"/>
        <v>2.2553974474649459</v>
      </c>
      <c r="K236" s="31">
        <f>(I236*1000)/'Propiedades físicas'!$F$10</f>
        <v>1320.6842167437251</v>
      </c>
      <c r="L236" s="31">
        <f t="shared" si="130"/>
        <v>188.66917382053214</v>
      </c>
      <c r="M236" s="31">
        <f t="shared" si="131"/>
        <v>1132.0150429231928</v>
      </c>
      <c r="N236" s="31">
        <f t="shared" si="132"/>
        <v>0.81674967021875389</v>
      </c>
      <c r="O236" s="32">
        <f t="shared" si="133"/>
        <v>4.9004980213125231</v>
      </c>
      <c r="P236" s="33">
        <f t="shared" si="134"/>
        <v>0.2764088600172791</v>
      </c>
      <c r="Q236" s="31">
        <f t="shared" si="135"/>
        <v>3.7661846160951313</v>
      </c>
      <c r="R236" s="31">
        <f t="shared" si="136"/>
        <v>0.18286507214456565</v>
      </c>
      <c r="S236" s="31">
        <f t="shared" si="137"/>
        <v>1.1343134052173907</v>
      </c>
      <c r="T236" s="31">
        <f t="shared" si="138"/>
        <v>0.12097888109790254</v>
      </c>
      <c r="U236" s="31">
        <f t="shared" si="139"/>
        <v>0.23649685695900657</v>
      </c>
      <c r="V236" s="47">
        <f t="shared" si="152"/>
        <v>2.737252788520628E-4</v>
      </c>
      <c r="W236" s="31">
        <f t="shared" si="140"/>
        <v>0.66157456795391512</v>
      </c>
      <c r="X236" s="34">
        <f>(S236*H236*'Propiedades físicas'!$F$5*60*24*365)/(1000000)</f>
        <v>40554.724677182632</v>
      </c>
      <c r="Y236" s="34">
        <f>(U236*H236*'Propiedades físicas'!$F$7*60*24*365)/(1000000)</f>
        <v>2644.2662550024666</v>
      </c>
      <c r="Z236" s="31">
        <f t="shared" si="153"/>
        <v>63.85044666399147</v>
      </c>
      <c r="AA236" s="31">
        <f t="shared" si="154"/>
        <v>869.98864631797528</v>
      </c>
      <c r="AB236" s="31">
        <f t="shared" si="154"/>
        <v>42.241831665394663</v>
      </c>
      <c r="AC236" s="31">
        <f t="shared" si="154"/>
        <v>262.02639660521726</v>
      </c>
      <c r="AD236" s="31">
        <f t="shared" si="154"/>
        <v>27.946121533615489</v>
      </c>
      <c r="AE236" s="31">
        <f t="shared" si="155"/>
        <v>54.630773957530522</v>
      </c>
      <c r="AF236" s="31">
        <f t="shared" si="156"/>
        <v>1320.6842167437246</v>
      </c>
      <c r="AG236" s="31">
        <f t="shared" si="157"/>
        <v>4.8346490292297851E-2</v>
      </c>
      <c r="AH236" s="31">
        <f t="shared" si="158"/>
        <v>0.65874085211907574</v>
      </c>
      <c r="AI236" s="31">
        <f t="shared" si="158"/>
        <v>3.1984808427215107E-2</v>
      </c>
      <c r="AJ236" s="31">
        <f t="shared" si="158"/>
        <v>0.19840200502378141</v>
      </c>
      <c r="AK236" s="31">
        <f t="shared" si="158"/>
        <v>2.1160335816323581E-2</v>
      </c>
      <c r="AL236" s="31">
        <f t="shared" si="159"/>
        <v>4.1365508321306366E-2</v>
      </c>
      <c r="AM236" s="31">
        <f t="shared" si="160"/>
        <v>1</v>
      </c>
      <c r="AN236" s="31">
        <f>(Z236*'Propiedades físicas'!$F$4)/1000</f>
        <v>56.148805787380823</v>
      </c>
      <c r="AO236" s="31">
        <f>(AA236*'Propiedades físicas'!$F$6)/1000</f>
        <v>27.874436228027928</v>
      </c>
      <c r="AP236" s="31">
        <f>(AB236*'Propiedades físicas'!$F$9)/1000</f>
        <v>26.061098045965235</v>
      </c>
      <c r="AQ236" s="31">
        <f>(AC236*'Propiedades físicas'!$F$5)/1000</f>
        <v>77.158913008338331</v>
      </c>
      <c r="AR236" s="31">
        <f>(AD236*'Propiedades físicas'!$F$8)/1000</f>
        <v>9.9074590060973584</v>
      </c>
      <c r="AS236" s="31">
        <f>(AE236*'Propiedades físicas'!$F$7)/1000</f>
        <v>5.0309479737489857</v>
      </c>
      <c r="AT236" s="31">
        <f t="shared" si="161"/>
        <v>202.18166004955867</v>
      </c>
      <c r="AU236" s="31">
        <f t="shared" si="162"/>
        <v>0.27771463432250804</v>
      </c>
      <c r="AV236" s="31">
        <f t="shared" si="165"/>
        <v>0.13786827262767237</v>
      </c>
      <c r="AW236" s="31">
        <f t="shared" si="165"/>
        <v>0.12889941669079752</v>
      </c>
      <c r="AX236" s="31">
        <f t="shared" si="165"/>
        <v>0.38163161282494751</v>
      </c>
      <c r="AY236" s="31">
        <f t="shared" si="165"/>
        <v>4.9002758230735896E-2</v>
      </c>
      <c r="AZ236" s="31">
        <f t="shared" si="166"/>
        <v>2.4883305303338602E-2</v>
      </c>
      <c r="BA236" s="31">
        <f t="shared" si="163"/>
        <v>0.99999999999999989</v>
      </c>
      <c r="BB236" s="34">
        <f>AU236*'Propiedades físicas'!$C$4+'Diseño reactor'!AV236*'Propiedades físicas'!$C$5+'Diseño reactor'!AW236*'Propiedades físicas'!$C$8+'Diseño reactor'!AX236*'Propiedades físicas'!$C$9+'Diseño reactor'!AY236*'Propiedades físicas'!$C$7+'Diseño reactor'!AZ236*'Propiedades físicas'!$C$6</f>
        <v>881.7111398928954</v>
      </c>
      <c r="BC236" s="45">
        <f>AU236*'Propiedades físicas'!$L$4+'Diseño reactor'!AV236*'Propiedades físicas'!$L$5+'Diseño reactor'!AW236*'Propiedades físicas'!$L$8+AX236*'Propiedades físicas'!$L$9+'Diseño reactor'!AY236*'Propiedades físicas'!$L$7+'Diseño reactor'!AZ236*'Propiedades físicas'!$L$6</f>
        <v>1.8025926675706758</v>
      </c>
      <c r="BD236" s="29">
        <f t="shared" si="142"/>
        <v>6.7994508259155824</v>
      </c>
      <c r="BE236" s="58">
        <f t="shared" si="143"/>
        <v>47.60028565741537</v>
      </c>
      <c r="BF236" s="30">
        <f>AU236*'Propiedades físicas'!$I$4+'Diseño reactor'!AV236*'Propiedades físicas'!$I$5+'Diseño reactor'!AW236*'Propiedades físicas'!$I$8+'Diseño reactor'!AX236*'Propiedades físicas'!$I$9+'Diseño reactor'!AY236*'Propiedades físicas'!$I$7+'Diseño reactor'!AZ236*'Propiedades físicas'!$I$6</f>
        <v>1.7231108172621627E-2</v>
      </c>
      <c r="BG236" s="24">
        <f>AU236*'Propiedades físicas'!$O$4+'Diseño reactor'!AV236*'Propiedades físicas'!$O$5+'Diseño reactor'!AW236*'Propiedades físicas'!$O$8+'Diseño reactor'!AX236*'Propiedades físicas'!$O$9+'Diseño reactor'!AY236*'Propiedades físicas'!$O$7+'Diseño reactor'!AZ236*'Propiedades físicas'!$O$6</f>
        <v>0.14261100757684186</v>
      </c>
      <c r="BH236" s="54">
        <f t="shared" si="144"/>
        <v>48042.690241497468</v>
      </c>
      <c r="BI236" s="34">
        <f t="shared" si="164"/>
        <v>217.79994247182316</v>
      </c>
      <c r="BJ236" s="27">
        <f t="shared" si="145"/>
        <v>4929.798353551475</v>
      </c>
      <c r="BK236" s="34">
        <f t="shared" si="146"/>
        <v>540.80270026971687</v>
      </c>
      <c r="BL236" s="27">
        <f t="shared" si="147"/>
        <v>104.67127467031047</v>
      </c>
      <c r="BM236" s="34">
        <f t="shared" si="148"/>
        <v>1.1054421768707483</v>
      </c>
      <c r="BN236" s="45">
        <f t="shared" si="149"/>
        <v>186.02774490284602</v>
      </c>
      <c r="BO236" s="45">
        <f t="shared" si="150"/>
        <v>48.342315930045501</v>
      </c>
      <c r="BP236" s="66">
        <f t="shared" si="151"/>
        <v>6.7360735445319513</v>
      </c>
    </row>
    <row r="237" spans="8:68">
      <c r="H237" s="68">
        <v>232</v>
      </c>
      <c r="I237" s="31">
        <f>('Propiedades físicas'!$C$10*'Diseño reactor'!H237)/1000</f>
        <v>203.05690533115845</v>
      </c>
      <c r="J237" s="31">
        <f t="shared" si="129"/>
        <v>2.2456759067431147</v>
      </c>
      <c r="K237" s="31">
        <f>(I237*1000)/'Propiedades físicas'!$F$10</f>
        <v>1326.4014644352562</v>
      </c>
      <c r="L237" s="31">
        <f t="shared" si="130"/>
        <v>189.48592349075088</v>
      </c>
      <c r="M237" s="31">
        <f t="shared" si="131"/>
        <v>1136.9155409445052</v>
      </c>
      <c r="N237" s="31">
        <f t="shared" si="132"/>
        <v>0.81674967021875378</v>
      </c>
      <c r="O237" s="32">
        <f t="shared" si="133"/>
        <v>4.9004980213125222</v>
      </c>
      <c r="P237" s="33">
        <f t="shared" si="134"/>
        <v>0.27719932563838401</v>
      </c>
      <c r="Q237" s="31">
        <f t="shared" si="135"/>
        <v>3.7690566180993312</v>
      </c>
      <c r="R237" s="31">
        <f t="shared" si="136"/>
        <v>0.18311974539956419</v>
      </c>
      <c r="S237" s="31">
        <f t="shared" si="137"/>
        <v>1.1314414032131928</v>
      </c>
      <c r="T237" s="31">
        <f t="shared" si="138"/>
        <v>0.12097013972878838</v>
      </c>
      <c r="U237" s="31">
        <f t="shared" si="139"/>
        <v>0.23546045945201727</v>
      </c>
      <c r="V237" s="47">
        <f t="shared" si="152"/>
        <v>2.7450807004966184E-4</v>
      </c>
      <c r="W237" s="31">
        <f t="shared" si="140"/>
        <v>0.66060674923304175</v>
      </c>
      <c r="X237" s="34">
        <f>(S237*H237*'Propiedades físicas'!$F$5*60*24*365)/(1000000)</f>
        <v>40627.160027070793</v>
      </c>
      <c r="Y237" s="34">
        <f>(U237*H237*'Propiedades físicas'!$F$7*60*24*365)/(1000000)</f>
        <v>2644.0751926686003</v>
      </c>
      <c r="Z237" s="31">
        <f t="shared" si="153"/>
        <v>64.310243548105092</v>
      </c>
      <c r="AA237" s="31">
        <f t="shared" si="154"/>
        <v>874.42113539904483</v>
      </c>
      <c r="AB237" s="31">
        <f t="shared" si="154"/>
        <v>42.483780932698892</v>
      </c>
      <c r="AC237" s="31">
        <f t="shared" si="154"/>
        <v>262.49440554546072</v>
      </c>
      <c r="AD237" s="31">
        <f t="shared" si="154"/>
        <v>28.065072417078905</v>
      </c>
      <c r="AE237" s="31">
        <f t="shared" si="155"/>
        <v>54.626826592868007</v>
      </c>
      <c r="AF237" s="31">
        <f t="shared" si="156"/>
        <v>1326.4014644352562</v>
      </c>
      <c r="AG237" s="31">
        <f t="shared" si="157"/>
        <v>4.8484750109565475E-2</v>
      </c>
      <c r="AH237" s="31">
        <f t="shared" si="158"/>
        <v>0.65924319208389015</v>
      </c>
      <c r="AI237" s="31">
        <f t="shared" si="158"/>
        <v>3.2029353157256406E-2</v>
      </c>
      <c r="AJ237" s="31">
        <f t="shared" si="158"/>
        <v>0.19789966505896714</v>
      </c>
      <c r="AK237" s="31">
        <f t="shared" si="158"/>
        <v>2.1158806869252221E-2</v>
      </c>
      <c r="AL237" s="31">
        <f t="shared" si="159"/>
        <v>4.1184232721068761E-2</v>
      </c>
      <c r="AM237" s="31">
        <f t="shared" si="160"/>
        <v>1.0000000000000002</v>
      </c>
      <c r="AN237" s="31">
        <f>(Z237*'Propiedades físicas'!$F$4)/1000</f>
        <v>56.553141971332657</v>
      </c>
      <c r="AO237" s="31">
        <f>(AA237*'Propiedades físicas'!$F$6)/1000</f>
        <v>28.016453178185394</v>
      </c>
      <c r="AP237" s="31">
        <f>(AB237*'Propiedades físicas'!$F$9)/1000</f>
        <v>26.210368646428577</v>
      </c>
      <c r="AQ237" s="31">
        <f>(AC237*'Propiedades físicas'!$F$5)/1000</f>
        <v>77.29672760097182</v>
      </c>
      <c r="AR237" s="31">
        <f>(AD237*'Propiedades físicas'!$F$8)/1000</f>
        <v>9.9496294733028101</v>
      </c>
      <c r="AS237" s="31">
        <f>(AE237*'Propiedades físicas'!$F$7)/1000</f>
        <v>5.0305844609372148</v>
      </c>
      <c r="AT237" s="31">
        <f t="shared" si="161"/>
        <v>203.05690533115848</v>
      </c>
      <c r="AU237" s="31">
        <f t="shared" si="162"/>
        <v>0.27850883415711519</v>
      </c>
      <c r="AV237" s="31">
        <f t="shared" si="165"/>
        <v>0.13797340766370064</v>
      </c>
      <c r="AW237" s="31">
        <f t="shared" si="165"/>
        <v>0.12907893284241181</v>
      </c>
      <c r="AX237" s="31">
        <f t="shared" si="165"/>
        <v>0.38066534834120153</v>
      </c>
      <c r="AY237" s="31">
        <f t="shared" si="165"/>
        <v>4.8999217520213377E-2</v>
      </c>
      <c r="AZ237" s="31">
        <f t="shared" si="166"/>
        <v>2.4774259475357455E-2</v>
      </c>
      <c r="BA237" s="31">
        <f t="shared" si="163"/>
        <v>1</v>
      </c>
      <c r="BB237" s="34">
        <f>AU237*'Propiedades físicas'!$C$4+'Diseño reactor'!AV237*'Propiedades físicas'!$C$5+'Diseño reactor'!AW237*'Propiedades físicas'!$C$8+'Diseño reactor'!AX237*'Propiedades físicas'!$C$9+'Diseño reactor'!AY237*'Propiedades físicas'!$C$7+'Diseño reactor'!AZ237*'Propiedades físicas'!$C$6</f>
        <v>881.68471690929164</v>
      </c>
      <c r="BC237" s="45">
        <f>AU237*'Propiedades físicas'!$L$4+'Diseño reactor'!AV237*'Propiedades físicas'!$L$5+'Diseño reactor'!AW237*'Propiedades físicas'!$L$8+AX237*'Propiedades físicas'!$L$9+'Diseño reactor'!AY237*'Propiedades físicas'!$L$7+'Diseño reactor'!AZ237*'Propiedades físicas'!$L$6</f>
        <v>1.8032189290355318</v>
      </c>
      <c r="BD237" s="29">
        <f t="shared" si="142"/>
        <v>6.7873492903318224</v>
      </c>
      <c r="BE237" s="58">
        <f t="shared" si="143"/>
        <v>47.583058469957209</v>
      </c>
      <c r="BF237" s="30">
        <f>AU237*'Propiedades físicas'!$I$4+'Diseño reactor'!AV237*'Propiedades físicas'!$I$5+'Diseño reactor'!AW237*'Propiedades físicas'!$I$8+'Diseño reactor'!AX237*'Propiedades físicas'!$I$9+'Diseño reactor'!AY237*'Propiedades físicas'!$I$7+'Diseño reactor'!AZ237*'Propiedades físicas'!$I$6</f>
        <v>1.7242031650027502E-2</v>
      </c>
      <c r="BG237" s="24">
        <f>AU237*'Propiedades físicas'!$O$4+'Diseño reactor'!AV237*'Propiedades físicas'!$O$5+'Diseño reactor'!AW237*'Propiedades físicas'!$O$8+'Diseño reactor'!AX237*'Propiedades físicas'!$O$9+'Diseño reactor'!AY237*'Propiedades físicas'!$O$7+'Diseño reactor'!AZ237*'Propiedades físicas'!$O$6</f>
        <v>0.14262477739821602</v>
      </c>
      <c r="BH237" s="54">
        <f t="shared" si="144"/>
        <v>48010.814561285129</v>
      </c>
      <c r="BI237" s="34">
        <f t="shared" si="164"/>
        <v>217.99268271284416</v>
      </c>
      <c r="BJ237" s="27">
        <f t="shared" si="145"/>
        <v>4929.0706650977882</v>
      </c>
      <c r="BK237" s="34">
        <f t="shared" si="146"/>
        <v>540.77508183819123</v>
      </c>
      <c r="BL237" s="27">
        <f t="shared" si="147"/>
        <v>104.67024001850271</v>
      </c>
      <c r="BM237" s="34">
        <f t="shared" si="148"/>
        <v>1.1054421768707483</v>
      </c>
      <c r="BN237" s="45">
        <f t="shared" si="149"/>
        <v>186.82544216433914</v>
      </c>
      <c r="BO237" s="45">
        <f t="shared" si="150"/>
        <v>48.461098326466342</v>
      </c>
      <c r="BP237" s="66">
        <f t="shared" si="151"/>
        <v>6.7358716789177295</v>
      </c>
    </row>
    <row r="238" spans="8:68">
      <c r="H238" s="68">
        <v>233</v>
      </c>
      <c r="I238" s="31">
        <f>('Propiedades físicas'!$C$10*'Diseño reactor'!H238)/1000</f>
        <v>203.93215061275828</v>
      </c>
      <c r="J238" s="31">
        <f t="shared" si="129"/>
        <v>2.2360378127227576</v>
      </c>
      <c r="K238" s="31">
        <f>(I238*1000)/'Propiedades físicas'!$F$10</f>
        <v>1332.1187121267876</v>
      </c>
      <c r="L238" s="31">
        <f t="shared" si="130"/>
        <v>190.30267316096965</v>
      </c>
      <c r="M238" s="31">
        <f t="shared" si="131"/>
        <v>1141.8160389658178</v>
      </c>
      <c r="N238" s="31">
        <f t="shared" si="132"/>
        <v>0.81674967021875389</v>
      </c>
      <c r="O238" s="32">
        <f t="shared" si="133"/>
        <v>4.9004980213125231</v>
      </c>
      <c r="P238" s="33">
        <f t="shared" si="134"/>
        <v>0.27798748189048339</v>
      </c>
      <c r="Q238" s="31">
        <f t="shared" si="135"/>
        <v>3.7719156870848258</v>
      </c>
      <c r="R238" s="31">
        <f t="shared" si="136"/>
        <v>0.183372151262784</v>
      </c>
      <c r="S238" s="31">
        <f t="shared" si="137"/>
        <v>1.1285823342276964</v>
      </c>
      <c r="T238" s="31">
        <f t="shared" si="138"/>
        <v>0.120959928231547</v>
      </c>
      <c r="U238" s="31">
        <f t="shared" si="139"/>
        <v>0.2344301088339395</v>
      </c>
      <c r="V238" s="47">
        <f t="shared" si="152"/>
        <v>2.7528857429931361E-4</v>
      </c>
      <c r="W238" s="31">
        <f t="shared" si="140"/>
        <v>0.65964175802357072</v>
      </c>
      <c r="X238" s="34">
        <f>(S238*H238*'Propiedades físicas'!$F$5*60*24*365)/(1000000)</f>
        <v>40699.172750977057</v>
      </c>
      <c r="Y238" s="34">
        <f>(U238*H238*'Propiedades físicas'!$F$7*60*24*365)/(1000000)</f>
        <v>2643.8519973693601</v>
      </c>
      <c r="Z238" s="31">
        <f t="shared" si="153"/>
        <v>64.771083280482628</v>
      </c>
      <c r="AA238" s="31">
        <f t="shared" si="154"/>
        <v>878.8563550907644</v>
      </c>
      <c r="AB238" s="31">
        <f t="shared" si="154"/>
        <v>42.72571124422867</v>
      </c>
      <c r="AC238" s="31">
        <f t="shared" si="154"/>
        <v>262.95968387505326</v>
      </c>
      <c r="AD238" s="31">
        <f t="shared" si="154"/>
        <v>28.183663277950451</v>
      </c>
      <c r="AE238" s="31">
        <f t="shared" si="155"/>
        <v>54.622215358307905</v>
      </c>
      <c r="AF238" s="31">
        <f t="shared" si="156"/>
        <v>1332.1187121267874</v>
      </c>
      <c r="AG238" s="31">
        <f t="shared" si="157"/>
        <v>4.8622605996632748E-2</v>
      </c>
      <c r="AH238" s="31">
        <f t="shared" si="158"/>
        <v>0.65974326994298482</v>
      </c>
      <c r="AI238" s="31">
        <f t="shared" si="158"/>
        <v>3.2073501299306237E-2</v>
      </c>
      <c r="AJ238" s="31">
        <f t="shared" si="158"/>
        <v>0.19739958719987222</v>
      </c>
      <c r="AK238" s="31">
        <f t="shared" si="158"/>
        <v>2.1157020783045655E-2</v>
      </c>
      <c r="AL238" s="31">
        <f t="shared" si="159"/>
        <v>4.1004014778158238E-2</v>
      </c>
      <c r="AM238" s="31">
        <f t="shared" si="160"/>
        <v>0.99999999999999978</v>
      </c>
      <c r="AN238" s="31">
        <f>(Z238*'Propiedades físicas'!$F$4)/1000</f>
        <v>56.958395215190819</v>
      </c>
      <c r="AO238" s="31">
        <f>(AA238*'Propiedades físicas'!$F$6)/1000</f>
        <v>28.158557617108091</v>
      </c>
      <c r="AP238" s="31">
        <f>(AB238*'Propiedades físicas'!$F$9)/1000</f>
        <v>26.359627552126877</v>
      </c>
      <c r="AQ238" s="31">
        <f>(AC238*'Propiedades físicas'!$F$5)/1000</f>
        <v>77.433738110686946</v>
      </c>
      <c r="AR238" s="31">
        <f>(AD238*'Propiedades físicas'!$F$8)/1000</f>
        <v>9.9916723052989909</v>
      </c>
      <c r="AS238" s="31">
        <f>(AE238*'Propiedades físicas'!$F$7)/1000</f>
        <v>5.0301598123465752</v>
      </c>
      <c r="AT238" s="31">
        <f t="shared" si="161"/>
        <v>203.93215061275831</v>
      </c>
      <c r="AU238" s="31">
        <f t="shared" si="162"/>
        <v>0.27930071371310011</v>
      </c>
      <c r="AV238" s="31">
        <f t="shared" si="165"/>
        <v>0.13807806926225025</v>
      </c>
      <c r="AW238" s="31">
        <f t="shared" si="165"/>
        <v>0.12925685073650067</v>
      </c>
      <c r="AX238" s="31">
        <f t="shared" si="165"/>
        <v>0.37970343507887555</v>
      </c>
      <c r="AY238" s="31">
        <f t="shared" si="165"/>
        <v>4.8995081331103744E-2</v>
      </c>
      <c r="AZ238" s="31">
        <f t="shared" si="166"/>
        <v>2.4665849878169631E-2</v>
      </c>
      <c r="BA238" s="31">
        <f t="shared" si="163"/>
        <v>0.99999999999999989</v>
      </c>
      <c r="BB238" s="34">
        <f>AU238*'Propiedades físicas'!$C$4+'Diseño reactor'!AV238*'Propiedades físicas'!$C$5+'Diseño reactor'!AW238*'Propiedades físicas'!$C$8+'Diseño reactor'!AX238*'Propiedades físicas'!$C$9+'Diseño reactor'!AY238*'Propiedades físicas'!$C$7+'Diseño reactor'!AZ238*'Propiedades físicas'!$C$6</f>
        <v>881.65844086710797</v>
      </c>
      <c r="BC238" s="45">
        <f>AU238*'Propiedades físicas'!$L$4+'Diseño reactor'!AV238*'Propiedades físicas'!$L$5+'Diseño reactor'!AW238*'Propiedades físicas'!$L$8+AX238*'Propiedades físicas'!$L$9+'Diseño reactor'!AY238*'Propiedades físicas'!$L$7+'Diseño reactor'!AZ238*'Propiedades físicas'!$L$6</f>
        <v>1.8038434007013746</v>
      </c>
      <c r="BD238" s="29">
        <f t="shared" si="142"/>
        <v>6.7752902091403344</v>
      </c>
      <c r="BE238" s="58">
        <f t="shared" si="143"/>
        <v>47.565919079230987</v>
      </c>
      <c r="BF238" s="30">
        <f>AU238*'Propiedades físicas'!$I$4+'Diseño reactor'!AV238*'Propiedades físicas'!$I$5+'Diseño reactor'!AW238*'Propiedades físicas'!$I$8+'Diseño reactor'!AX238*'Propiedades físicas'!$I$9+'Diseño reactor'!AY238*'Propiedades físicas'!$I$7+'Diseño reactor'!AZ238*'Propiedades físicas'!$I$6</f>
        <v>1.7252897049410056E-2</v>
      </c>
      <c r="BG238" s="24">
        <f>AU238*'Propiedades físicas'!$O$4+'Diseño reactor'!AV238*'Propiedades físicas'!$O$5+'Diseño reactor'!AW238*'Propiedades físicas'!$O$8+'Diseño reactor'!AX238*'Propiedades físicas'!$O$9+'Diseño reactor'!AY238*'Propiedades físicas'!$O$7+'Diseño reactor'!AZ238*'Propiedades físicas'!$O$6</f>
        <v>0.14263855980503978</v>
      </c>
      <c r="BH238" s="54">
        <f t="shared" si="144"/>
        <v>47979.148751341687</v>
      </c>
      <c r="BI238" s="34">
        <f t="shared" si="164"/>
        <v>218.18451145395639</v>
      </c>
      <c r="BJ238" s="27">
        <f t="shared" si="145"/>
        <v>4928.3478603314561</v>
      </c>
      <c r="BK238" s="34">
        <f t="shared" si="146"/>
        <v>540.74803155071402</v>
      </c>
      <c r="BL238" s="27">
        <f t="shared" si="147"/>
        <v>104.66922656809639</v>
      </c>
      <c r="BM238" s="34">
        <f t="shared" si="148"/>
        <v>1.1054421768707483</v>
      </c>
      <c r="BN238" s="45">
        <f t="shared" si="149"/>
        <v>187.62445073034968</v>
      </c>
      <c r="BO238" s="45">
        <f t="shared" si="150"/>
        <v>48.579534229398369</v>
      </c>
      <c r="BP238" s="66">
        <f t="shared" si="151"/>
        <v>6.7356709359026992</v>
      </c>
    </row>
    <row r="239" spans="8:68">
      <c r="H239" s="68">
        <v>234</v>
      </c>
      <c r="I239" s="31">
        <f>('Propiedades físicas'!$C$10*'Diseño reactor'!H239)/1000</f>
        <v>204.80739589435811</v>
      </c>
      <c r="J239" s="31">
        <f t="shared" si="129"/>
        <v>2.2264820955743696</v>
      </c>
      <c r="K239" s="31">
        <f>(I239*1000)/'Propiedades físicas'!$F$10</f>
        <v>1337.835959818319</v>
      </c>
      <c r="L239" s="31">
        <f t="shared" si="130"/>
        <v>191.11942283118842</v>
      </c>
      <c r="M239" s="31">
        <f t="shared" si="131"/>
        <v>1146.7165369871304</v>
      </c>
      <c r="N239" s="31">
        <f t="shared" si="132"/>
        <v>0.81674967021875389</v>
      </c>
      <c r="O239" s="32">
        <f t="shared" si="133"/>
        <v>4.9004980213125231</v>
      </c>
      <c r="P239" s="33">
        <f t="shared" si="134"/>
        <v>0.27877333887915151</v>
      </c>
      <c r="Q239" s="31">
        <f t="shared" si="135"/>
        <v>3.7747619038776601</v>
      </c>
      <c r="R239" s="31">
        <f t="shared" si="136"/>
        <v>0.1836223063124465</v>
      </c>
      <c r="S239" s="31">
        <f t="shared" si="137"/>
        <v>1.1257361174348623</v>
      </c>
      <c r="T239" s="31">
        <f t="shared" si="138"/>
        <v>0.12094826395905219</v>
      </c>
      <c r="U239" s="31">
        <f t="shared" si="139"/>
        <v>0.23340576106810373</v>
      </c>
      <c r="V239" s="47">
        <f t="shared" si="152"/>
        <v>2.7606680160848011E-4</v>
      </c>
      <c r="W239" s="31">
        <f t="shared" si="140"/>
        <v>0.65867958195258725</v>
      </c>
      <c r="X239" s="34">
        <f>(S239*H239*'Propiedades físicas'!$F$5*60*24*365)/(1000000)</f>
        <v>40770.765926689193</v>
      </c>
      <c r="Y239" s="34">
        <f>(U239*H239*'Propiedades físicas'!$F$7*60*24*365)/(1000000)</f>
        <v>2643.5970483909332</v>
      </c>
      <c r="Z239" s="31">
        <f t="shared" si="153"/>
        <v>65.232961297721459</v>
      </c>
      <c r="AA239" s="31">
        <f t="shared" si="154"/>
        <v>883.29428550737248</v>
      </c>
      <c r="AB239" s="31">
        <f t="shared" si="154"/>
        <v>42.967619677112481</v>
      </c>
      <c r="AC239" s="31">
        <f t="shared" si="154"/>
        <v>263.42225147975779</v>
      </c>
      <c r="AD239" s="31">
        <f t="shared" si="154"/>
        <v>28.30189376641821</v>
      </c>
      <c r="AE239" s="31">
        <f t="shared" si="155"/>
        <v>54.616948089936272</v>
      </c>
      <c r="AF239" s="31">
        <f t="shared" si="156"/>
        <v>1337.8359598183188</v>
      </c>
      <c r="AG239" s="31">
        <f t="shared" si="157"/>
        <v>4.8760059721058964E-2</v>
      </c>
      <c r="AH239" s="31">
        <f t="shared" si="158"/>
        <v>0.66024109983358936</v>
      </c>
      <c r="AI239" s="31">
        <f t="shared" si="158"/>
        <v>3.2117255753050307E-2</v>
      </c>
      <c r="AJ239" s="31">
        <f t="shared" si="158"/>
        <v>0.19690175730926768</v>
      </c>
      <c r="AK239" s="31">
        <f t="shared" si="158"/>
        <v>2.1154980592883506E-2</v>
      </c>
      <c r="AL239" s="31">
        <f t="shared" si="159"/>
        <v>4.0824846790150103E-2</v>
      </c>
      <c r="AM239" s="31">
        <f t="shared" si="160"/>
        <v>0.99999999999999989</v>
      </c>
      <c r="AN239" s="31">
        <f>(Z239*'Propiedades físicas'!$F$4)/1000</f>
        <v>57.364561505990302</v>
      </c>
      <c r="AO239" s="31">
        <f>(AA239*'Propiedades físicas'!$F$6)/1000</f>
        <v>28.300748907656214</v>
      </c>
      <c r="AP239" s="31">
        <f>(AB239*'Propiedades físicas'!$F$9)/1000</f>
        <v>26.508872959794541</v>
      </c>
      <c r="AQ239" s="31">
        <f>(AC239*'Propiedades físicas'!$F$5)/1000</f>
        <v>77.569950393244284</v>
      </c>
      <c r="AR239" s="31">
        <f>(AD239*'Propiedades físicas'!$F$8)/1000</f>
        <v>10.03358737807058</v>
      </c>
      <c r="AS239" s="31">
        <f>(AE239*'Propiedades físicas'!$F$7)/1000</f>
        <v>5.0296747496022318</v>
      </c>
      <c r="AT239" s="31">
        <f t="shared" si="161"/>
        <v>204.80739589435819</v>
      </c>
      <c r="AU239" s="31">
        <f t="shared" si="162"/>
        <v>0.28009028314377643</v>
      </c>
      <c r="AV239" s="31">
        <f t="shared" si="165"/>
        <v>0.13818226038211059</v>
      </c>
      <c r="AW239" s="31">
        <f t="shared" si="165"/>
        <v>0.1294331820588554</v>
      </c>
      <c r="AX239" s="31">
        <f t="shared" si="165"/>
        <v>0.378745845844628</v>
      </c>
      <c r="AY239" s="31">
        <f t="shared" si="165"/>
        <v>4.8990356692226143E-2</v>
      </c>
      <c r="AZ239" s="31">
        <f t="shared" si="166"/>
        <v>2.4558071878403216E-2</v>
      </c>
      <c r="BA239" s="31">
        <f t="shared" si="163"/>
        <v>0.99999999999999978</v>
      </c>
      <c r="BB239" s="34">
        <f>AU239*'Propiedades físicas'!$C$4+'Diseño reactor'!AV239*'Propiedades físicas'!$C$5+'Diseño reactor'!AW239*'Propiedades físicas'!$C$8+'Diseño reactor'!AX239*'Propiedades físicas'!$C$9+'Diseño reactor'!AY239*'Propiedades físicas'!$C$7+'Diseño reactor'!AZ239*'Propiedades físicas'!$C$6</f>
        <v>881.63231073020154</v>
      </c>
      <c r="BC239" s="45">
        <f>AU239*'Propiedades físicas'!$L$4+'Diseño reactor'!AV239*'Propiedades físicas'!$L$5+'Diseño reactor'!AW239*'Propiedades físicas'!$L$8+AX239*'Propiedades físicas'!$L$9+'Diseño reactor'!AY239*'Propiedades físicas'!$L$7+'Diseño reactor'!AZ239*'Propiedades físicas'!$L$6</f>
        <v>1.8044660896230045</v>
      </c>
      <c r="BD239" s="29">
        <f t="shared" si="142"/>
        <v>6.7632733641396197</v>
      </c>
      <c r="BE239" s="58">
        <f t="shared" si="143"/>
        <v>47.548866678969055</v>
      </c>
      <c r="BF239" s="30">
        <f>AU239*'Propiedades físicas'!$I$4+'Diseño reactor'!AV239*'Propiedades físicas'!$I$5+'Diseño reactor'!AW239*'Propiedades físicas'!$I$8+'Diseño reactor'!AX239*'Propiedades físicas'!$I$9+'Diseño reactor'!AY239*'Propiedades físicas'!$I$7+'Diseño reactor'!AZ239*'Propiedades físicas'!$I$6</f>
        <v>1.7263704765720044E-2</v>
      </c>
      <c r="BG239" s="24">
        <f>AU239*'Propiedades físicas'!$O$4+'Diseño reactor'!AV239*'Propiedades físicas'!$O$5+'Diseño reactor'!AW239*'Propiedades físicas'!$O$8+'Diseño reactor'!AX239*'Propiedades físicas'!$O$9+'Diseño reactor'!AY239*'Propiedades físicas'!$O$7+'Diseño reactor'!AZ239*'Propiedades físicas'!$O$6</f>
        <v>0.14265235441036614</v>
      </c>
      <c r="BH239" s="54">
        <f t="shared" si="144"/>
        <v>47947.690942541332</v>
      </c>
      <c r="BI239" s="34">
        <f t="shared" si="164"/>
        <v>218.37543417889194</v>
      </c>
      <c r="BJ239" s="27">
        <f t="shared" si="145"/>
        <v>4927.6298972174091</v>
      </c>
      <c r="BK239" s="34">
        <f t="shared" si="146"/>
        <v>540.72154346228763</v>
      </c>
      <c r="BL239" s="27">
        <f t="shared" si="147"/>
        <v>104.66823410147522</v>
      </c>
      <c r="BM239" s="34">
        <f t="shared" si="148"/>
        <v>1.1054421768707483</v>
      </c>
      <c r="BN239" s="45">
        <f t="shared" si="149"/>
        <v>188.42476472148002</v>
      </c>
      <c r="BO239" s="45">
        <f t="shared" si="150"/>
        <v>48.697625152059935</v>
      </c>
      <c r="BP239" s="66">
        <f t="shared" si="151"/>
        <v>6.735471307570962</v>
      </c>
    </row>
    <row r="240" spans="8:68">
      <c r="H240" s="68">
        <v>235</v>
      </c>
      <c r="I240" s="31">
        <f>('Propiedades físicas'!$C$10*'Diseño reactor'!H240)/1000</f>
        <v>205.68264117595791</v>
      </c>
      <c r="J240" s="31">
        <f t="shared" si="129"/>
        <v>2.2170077036783087</v>
      </c>
      <c r="K240" s="31">
        <f>(I240*1000)/'Propiedades físicas'!$F$10</f>
        <v>1343.5532075098502</v>
      </c>
      <c r="L240" s="31">
        <f t="shared" si="130"/>
        <v>191.93617250140716</v>
      </c>
      <c r="M240" s="31">
        <f t="shared" si="131"/>
        <v>1151.6170350084428</v>
      </c>
      <c r="N240" s="31">
        <f t="shared" si="132"/>
        <v>0.81674967021875389</v>
      </c>
      <c r="O240" s="32">
        <f t="shared" si="133"/>
        <v>4.9004980213125231</v>
      </c>
      <c r="P240" s="33">
        <f t="shared" si="134"/>
        <v>0.27955690665108723</v>
      </c>
      <c r="Q240" s="31">
        <f t="shared" si="135"/>
        <v>3.7775953486665346</v>
      </c>
      <c r="R240" s="31">
        <f t="shared" si="136"/>
        <v>0.18387022699146416</v>
      </c>
      <c r="S240" s="31">
        <f t="shared" si="137"/>
        <v>1.1229026726459879</v>
      </c>
      <c r="T240" s="31">
        <f t="shared" si="138"/>
        <v>0.12093516407408376</v>
      </c>
      <c r="U240" s="31">
        <f t="shared" si="139"/>
        <v>0.23238737250211874</v>
      </c>
      <c r="V240" s="47">
        <f t="shared" si="152"/>
        <v>2.7684276192631936E-4</v>
      </c>
      <c r="W240" s="31">
        <f t="shared" si="140"/>
        <v>0.65772020871926129</v>
      </c>
      <c r="X240" s="34">
        <f>(S240*H240*'Propiedades físicas'!$F$5*60*24*365)/(1000000)</f>
        <v>40841.942605137141</v>
      </c>
      <c r="Y240" s="34">
        <f>(U240*H240*'Propiedades físicas'!$F$7*60*24*365)/(1000000)</f>
        <v>2643.3107208645733</v>
      </c>
      <c r="Z240" s="31">
        <f t="shared" si="153"/>
        <v>65.695873063005493</v>
      </c>
      <c r="AA240" s="31">
        <f t="shared" si="154"/>
        <v>887.73490693663564</v>
      </c>
      <c r="AB240" s="31">
        <f t="shared" si="154"/>
        <v>43.209503342994076</v>
      </c>
      <c r="AC240" s="31">
        <f t="shared" si="154"/>
        <v>263.88212807180713</v>
      </c>
      <c r="AD240" s="31">
        <f t="shared" si="154"/>
        <v>28.419763557409684</v>
      </c>
      <c r="AE240" s="31">
        <f t="shared" si="155"/>
        <v>54.611032537997907</v>
      </c>
      <c r="AF240" s="31">
        <f t="shared" si="156"/>
        <v>1343.5532075098499</v>
      </c>
      <c r="AG240" s="31">
        <f t="shared" si="157"/>
        <v>4.8897113040105529E-2</v>
      </c>
      <c r="AH240" s="31">
        <f t="shared" si="158"/>
        <v>0.66073669578145633</v>
      </c>
      <c r="AI240" s="31">
        <f t="shared" si="158"/>
        <v>3.2160619394507525E-2</v>
      </c>
      <c r="AJ240" s="31">
        <f t="shared" si="158"/>
        <v>0.19640616136140074</v>
      </c>
      <c r="AK240" s="31">
        <f t="shared" si="158"/>
        <v>2.1152689300696217E-2</v>
      </c>
      <c r="AL240" s="31">
        <f t="shared" si="159"/>
        <v>4.0646721121833609E-2</v>
      </c>
      <c r="AM240" s="31">
        <f t="shared" si="160"/>
        <v>1</v>
      </c>
      <c r="AN240" s="31">
        <f>(Z240*'Propiedades físicas'!$F$4)/1000</f>
        <v>57.771636854145768</v>
      </c>
      <c r="AO240" s="31">
        <f>(AA240*'Propiedades físicas'!$F$6)/1000</f>
        <v>28.443026418249808</v>
      </c>
      <c r="AP240" s="31">
        <f>(AB240*'Propiedades físicas'!$F$9)/1000</f>
        <v>26.658103087460194</v>
      </c>
      <c r="AQ240" s="31">
        <f>(AC240*'Propiedades físicas'!$F$5)/1000</f>
        <v>77.705370253305048</v>
      </c>
      <c r="AR240" s="31">
        <f>(AD240*'Propiedades físicas'!$F$8)/1000</f>
        <v>10.075374576372878</v>
      </c>
      <c r="AS240" s="31">
        <f>(AE240*'Propiedades físicas'!$F$7)/1000</f>
        <v>5.0291299864242269</v>
      </c>
      <c r="AT240" s="31">
        <f t="shared" si="161"/>
        <v>205.68264117595791</v>
      </c>
      <c r="AU240" s="31">
        <f t="shared" si="162"/>
        <v>0.28087755254330454</v>
      </c>
      <c r="AV240" s="31">
        <f t="shared" si="165"/>
        <v>0.13828598395874009</v>
      </c>
      <c r="AW240" s="31">
        <f t="shared" si="165"/>
        <v>0.12960793839988982</v>
      </c>
      <c r="AX240" s="31">
        <f t="shared" si="165"/>
        <v>0.37779255365954512</v>
      </c>
      <c r="AY240" s="31">
        <f t="shared" si="165"/>
        <v>4.8985050555401859E-2</v>
      </c>
      <c r="AZ240" s="31">
        <f t="shared" si="166"/>
        <v>2.4450920883118638E-2</v>
      </c>
      <c r="BA240" s="31">
        <f t="shared" si="163"/>
        <v>1</v>
      </c>
      <c r="BB240" s="34">
        <f>AU240*'Propiedades físicas'!$C$4+'Diseño reactor'!AV240*'Propiedades físicas'!$C$5+'Diseño reactor'!AW240*'Propiedades físicas'!$C$8+'Diseño reactor'!AX240*'Propiedades físicas'!$C$9+'Diseño reactor'!AY240*'Propiedades físicas'!$C$7+'Diseño reactor'!AZ240*'Propiedades físicas'!$C$6</f>
        <v>881.60632547126738</v>
      </c>
      <c r="BC240" s="45">
        <f>AU240*'Propiedades físicas'!$L$4+'Diseño reactor'!AV240*'Propiedades físicas'!$L$5+'Diseño reactor'!AW240*'Propiedades físicas'!$L$8+AX240*'Propiedades físicas'!$L$9+'Diseño reactor'!AY240*'Propiedades físicas'!$L$7+'Diseño reactor'!AZ240*'Propiedades físicas'!$L$6</f>
        <v>1.8050870028221464</v>
      </c>
      <c r="BD240" s="29">
        <f t="shared" si="142"/>
        <v>6.7512985385782747</v>
      </c>
      <c r="BE240" s="58">
        <f t="shared" si="143"/>
        <v>47.531900474406292</v>
      </c>
      <c r="BF240" s="30">
        <f>AU240*'Propiedades físicas'!$I$4+'Diseño reactor'!AV240*'Propiedades físicas'!$I$5+'Diseño reactor'!AW240*'Propiedades físicas'!$I$8+'Diseño reactor'!AX240*'Propiedades físicas'!$I$9+'Diseño reactor'!AY240*'Propiedades físicas'!$I$7+'Diseño reactor'!AZ240*'Propiedades físicas'!$I$6</f>
        <v>1.7274455190634298E-2</v>
      </c>
      <c r="BG240" s="24">
        <f>AU240*'Propiedades físicas'!$O$4+'Diseño reactor'!AV240*'Propiedades físicas'!$O$5+'Diseño reactor'!AW240*'Propiedades físicas'!$O$8+'Diseño reactor'!AX240*'Propiedades físicas'!$O$9+'Diseño reactor'!AY240*'Propiedades físicas'!$O$7+'Diseño reactor'!AZ240*'Propiedades físicas'!$O$6</f>
        <v>0.14266616083202047</v>
      </c>
      <c r="BH240" s="54">
        <f t="shared" si="144"/>
        <v>47916.439287063913</v>
      </c>
      <c r="BI240" s="34">
        <f t="shared" si="164"/>
        <v>218.56545633243789</v>
      </c>
      <c r="BJ240" s="27">
        <f t="shared" si="145"/>
        <v>4926.9167341757984</v>
      </c>
      <c r="BK240" s="34">
        <f t="shared" si="146"/>
        <v>540.69561169530573</v>
      </c>
      <c r="BL240" s="27">
        <f t="shared" si="147"/>
        <v>104.66726240337232</v>
      </c>
      <c r="BM240" s="34">
        <f t="shared" si="148"/>
        <v>1.1054421768707483</v>
      </c>
      <c r="BN240" s="45">
        <f t="shared" si="149"/>
        <v>189.22637829201557</v>
      </c>
      <c r="BO240" s="45">
        <f t="shared" si="150"/>
        <v>48.815372598874681</v>
      </c>
      <c r="BP240" s="66">
        <f t="shared" si="151"/>
        <v>6.7352727860741428</v>
      </c>
    </row>
    <row r="241" spans="8:68">
      <c r="H241" s="68">
        <v>236</v>
      </c>
      <c r="I241" s="31">
        <f>('Propiedades físicas'!$C$10*'Diseño reactor'!H241)/1000</f>
        <v>206.55788645755774</v>
      </c>
      <c r="J241" s="31">
        <f t="shared" si="129"/>
        <v>2.2076136032389937</v>
      </c>
      <c r="K241" s="31">
        <f>(I241*1000)/'Propiedades físicas'!$F$10</f>
        <v>1349.2704552013813</v>
      </c>
      <c r="L241" s="31">
        <f t="shared" si="130"/>
        <v>192.7529221716259</v>
      </c>
      <c r="M241" s="31">
        <f t="shared" si="131"/>
        <v>1156.5175330297554</v>
      </c>
      <c r="N241" s="31">
        <f t="shared" si="132"/>
        <v>0.81674967021875378</v>
      </c>
      <c r="O241" s="32">
        <f t="shared" si="133"/>
        <v>4.9004980213125231</v>
      </c>
      <c r="P241" s="33">
        <f t="shared" si="134"/>
        <v>0.28033819519454201</v>
      </c>
      <c r="Q241" s="31">
        <f t="shared" si="135"/>
        <v>3.7804161010088402</v>
      </c>
      <c r="R241" s="31">
        <f t="shared" si="136"/>
        <v>0.18411592960870571</v>
      </c>
      <c r="S241" s="31">
        <f t="shared" si="137"/>
        <v>1.1200819203036829</v>
      </c>
      <c r="T241" s="31">
        <f t="shared" si="138"/>
        <v>0.12092064555154081</v>
      </c>
      <c r="U241" s="31">
        <f t="shared" si="139"/>
        <v>0.23137489986396523</v>
      </c>
      <c r="V241" s="47">
        <f t="shared" si="152"/>
        <v>2.776164651441096E-4</v>
      </c>
      <c r="W241" s="31">
        <f t="shared" si="140"/>
        <v>0.6567636260943237</v>
      </c>
      <c r="X241" s="34">
        <f>(S241*H241*'Propiedades físicas'!$F$5*60*24*365)/(1000000)</f>
        <v>40912.705810666157</v>
      </c>
      <c r="Y241" s="34">
        <f>(U241*H241*'Propiedades físicas'!$F$7*60*24*365)/(1000000)</f>
        <v>2642.993385814982</v>
      </c>
      <c r="Z241" s="31">
        <f t="shared" si="153"/>
        <v>66.159814065911917</v>
      </c>
      <c r="AA241" s="31">
        <f t="shared" si="154"/>
        <v>892.17819983808624</v>
      </c>
      <c r="AB241" s="31">
        <f t="shared" si="154"/>
        <v>43.451359387654549</v>
      </c>
      <c r="AC241" s="31">
        <f t="shared" si="154"/>
        <v>264.3393331916692</v>
      </c>
      <c r="AD241" s="31">
        <f t="shared" si="154"/>
        <v>28.537272350163629</v>
      </c>
      <c r="AE241" s="31">
        <f t="shared" si="155"/>
        <v>54.604476367895792</v>
      </c>
      <c r="AF241" s="31">
        <f t="shared" si="156"/>
        <v>1349.2704552013813</v>
      </c>
      <c r="AG241" s="31">
        <f t="shared" si="157"/>
        <v>4.9033767700810901E-2</v>
      </c>
      <c r="AH241" s="31">
        <f t="shared" si="158"/>
        <v>0.66123007170191606</v>
      </c>
      <c r="AI241" s="31">
        <f t="shared" si="158"/>
        <v>3.2203595076251298E-2</v>
      </c>
      <c r="AJ241" s="31">
        <f t="shared" si="158"/>
        <v>0.19591278544094115</v>
      </c>
      <c r="AK241" s="31">
        <f t="shared" si="158"/>
        <v>2.1150149875552107E-2</v>
      </c>
      <c r="AL241" s="31">
        <f t="shared" si="159"/>
        <v>4.0469630204528539E-2</v>
      </c>
      <c r="AM241" s="31">
        <f t="shared" si="160"/>
        <v>1</v>
      </c>
      <c r="AN241" s="31">
        <f>(Z241*'Propiedades físicas'!$F$4)/1000</f>
        <v>58.179617293281616</v>
      </c>
      <c r="AO241" s="31">
        <f>(AA241*'Propiedades físicas'!$F$6)/1000</f>
        <v>28.585389522812282</v>
      </c>
      <c r="AP241" s="31">
        <f>(AB241*'Propiedades físicas'!$F$9)/1000</f>
        <v>26.807316174213472</v>
      </c>
      <c r="AQ241" s="31">
        <f>(AC241*'Propiedades físicas'!$F$5)/1000</f>
        <v>77.840003444950838</v>
      </c>
      <c r="AR241" s="31">
        <f>(AD241*'Propiedades físicas'!$F$8)/1000</f>
        <v>10.117033793580005</v>
      </c>
      <c r="AS241" s="31">
        <f>(AE241*'Propiedades físicas'!$F$7)/1000</f>
        <v>5.0285262287195236</v>
      </c>
      <c r="AT241" s="31">
        <f t="shared" si="161"/>
        <v>206.55788645755771</v>
      </c>
      <c r="AU241" s="31">
        <f t="shared" si="162"/>
        <v>0.28166253194712088</v>
      </c>
      <c r="AV241" s="31">
        <f t="shared" si="165"/>
        <v>0.13838924290448643</v>
      </c>
      <c r="AW241" s="31">
        <f t="shared" si="165"/>
        <v>0.12978113125553151</v>
      </c>
      <c r="AX241" s="31">
        <f t="shared" si="165"/>
        <v>0.37684353175711321</v>
      </c>
      <c r="AY241" s="31">
        <f t="shared" si="165"/>
        <v>4.8979169796350489E-2</v>
      </c>
      <c r="AZ241" s="31">
        <f t="shared" si="166"/>
        <v>2.4344392339397582E-2</v>
      </c>
      <c r="BA241" s="31">
        <f t="shared" si="163"/>
        <v>1.0000000000000002</v>
      </c>
      <c r="BB241" s="34">
        <f>AU241*'Propiedades físicas'!$C$4+'Diseño reactor'!AV241*'Propiedades físicas'!$C$5+'Diseño reactor'!AW241*'Propiedades físicas'!$C$8+'Diseño reactor'!AX241*'Propiedades físicas'!$C$9+'Diseño reactor'!AY241*'Propiedades físicas'!$C$7+'Diseño reactor'!AZ241*'Propiedades físicas'!$C$6</f>
        <v>881.58048407174806</v>
      </c>
      <c r="BC241" s="45">
        <f>AU241*'Propiedades físicas'!$L$4+'Diseño reactor'!AV241*'Propiedades físicas'!$L$5+'Diseño reactor'!AW241*'Propiedades físicas'!$L$8+AX241*'Propiedades físicas'!$L$9+'Diseño reactor'!AY241*'Propiedades físicas'!$L$7+'Diseño reactor'!AZ241*'Propiedades físicas'!$L$6</f>
        <v>1.8057061472876017</v>
      </c>
      <c r="BD241" s="29">
        <f t="shared" si="142"/>
        <v>6.739365517143443</v>
      </c>
      <c r="BE241" s="58">
        <f t="shared" si="143"/>
        <v>47.515019682055275</v>
      </c>
      <c r="BF241" s="30">
        <f>AU241*'Propiedades físicas'!$I$4+'Diseño reactor'!AV241*'Propiedades físicas'!$I$5+'Diseño reactor'!AW241*'Propiedades físicas'!$I$8+'Diseño reactor'!AX241*'Propiedades físicas'!$I$9+'Diseño reactor'!AY241*'Propiedades físicas'!$I$7+'Diseño reactor'!AZ241*'Propiedades físicas'!$I$6</f>
        <v>1.7285148712587607E-2</v>
      </c>
      <c r="BG241" s="24">
        <f>AU241*'Propiedades físicas'!$O$4+'Diseño reactor'!AV241*'Propiedades físicas'!$O$5+'Diseño reactor'!AW241*'Propiedades físicas'!$O$8+'Diseño reactor'!AX241*'Propiedades físicas'!$O$9+'Diseño reactor'!AY241*'Propiedades físicas'!$O$7+'Diseño reactor'!AZ241*'Propiedades físicas'!$O$6</f>
        <v>0.14267997869254312</v>
      </c>
      <c r="BH241" s="54">
        <f t="shared" si="144"/>
        <v>47885.391958096945</v>
      </c>
      <c r="BI241" s="34">
        <f t="shared" si="164"/>
        <v>218.75458332074339</v>
      </c>
      <c r="BJ241" s="27">
        <f t="shared" si="145"/>
        <v>4926.2083300760023</v>
      </c>
      <c r="BK241" s="34">
        <f t="shared" si="146"/>
        <v>540.67023043867107</v>
      </c>
      <c r="BL241" s="27">
        <f t="shared" si="147"/>
        <v>104.66631126084184</v>
      </c>
      <c r="BM241" s="34">
        <f t="shared" si="148"/>
        <v>1.1054421768707483</v>
      </c>
      <c r="BN241" s="45">
        <f t="shared" si="149"/>
        <v>190.02928562969603</v>
      </c>
      <c r="BO241" s="45">
        <f t="shared" si="150"/>
        <v>48.932778065535345</v>
      </c>
      <c r="BP241" s="66">
        <f t="shared" si="151"/>
        <v>6.735075363630691</v>
      </c>
    </row>
    <row r="242" spans="8:68">
      <c r="H242" s="68">
        <v>237</v>
      </c>
      <c r="I242" s="31">
        <f>('Propiedades físicas'!$C$10*'Diseño reactor'!H242)/1000</f>
        <v>207.43313173915757</v>
      </c>
      <c r="J242" s="31">
        <f t="shared" si="129"/>
        <v>2.1982987779088714</v>
      </c>
      <c r="K242" s="31">
        <f>(I242*1000)/'Propiedades físicas'!$F$10</f>
        <v>1354.9877028929127</v>
      </c>
      <c r="L242" s="31">
        <f t="shared" si="130"/>
        <v>193.56967184184467</v>
      </c>
      <c r="M242" s="31">
        <f t="shared" si="131"/>
        <v>1161.4180310510681</v>
      </c>
      <c r="N242" s="31">
        <f t="shared" si="132"/>
        <v>0.81674967021875389</v>
      </c>
      <c r="O242" s="32">
        <f t="shared" si="133"/>
        <v>4.9004980213125231</v>
      </c>
      <c r="P242" s="33">
        <f t="shared" si="134"/>
        <v>0.28111721443974458</v>
      </c>
      <c r="Q242" s="31">
        <f t="shared" si="135"/>
        <v>3.7832242398366174</v>
      </c>
      <c r="R242" s="31">
        <f t="shared" si="136"/>
        <v>0.18435943034024785</v>
      </c>
      <c r="S242" s="31">
        <f t="shared" si="137"/>
        <v>1.1172737814759055</v>
      </c>
      <c r="T242" s="31">
        <f t="shared" si="138"/>
        <v>0.12090472518062698</v>
      </c>
      <c r="U242" s="31">
        <f t="shared" si="139"/>
        <v>0.23036830025813457</v>
      </c>
      <c r="V242" s="47">
        <f t="shared" si="152"/>
        <v>2.7838792109566941E-4</v>
      </c>
      <c r="W242" s="31">
        <f t="shared" si="140"/>
        <v>0.65580982191954662</v>
      </c>
      <c r="X242" s="34">
        <f>(S242*H242*'Propiedades físicas'!$F$5*60*24*365)/(1000000)</f>
        <v>40983.058541306615</v>
      </c>
      <c r="Y242" s="34">
        <f>(U242*H242*'Propiedades físicas'!$F$7*60*24*365)/(1000000)</f>
        <v>2642.645410208062</v>
      </c>
      <c r="Z242" s="31">
        <f t="shared" si="153"/>
        <v>66.624779822219466</v>
      </c>
      <c r="AA242" s="31">
        <f t="shared" si="154"/>
        <v>896.62414484127828</v>
      </c>
      <c r="AB242" s="31">
        <f t="shared" si="154"/>
        <v>43.693184990638741</v>
      </c>
      <c r="AC242" s="31">
        <f t="shared" si="154"/>
        <v>264.7938862097896</v>
      </c>
      <c r="AD242" s="31">
        <f t="shared" si="154"/>
        <v>28.654419867808592</v>
      </c>
      <c r="AE242" s="31">
        <f t="shared" si="155"/>
        <v>54.597287161177896</v>
      </c>
      <c r="AF242" s="31">
        <f t="shared" si="156"/>
        <v>1354.9877028929127</v>
      </c>
      <c r="AG242" s="31">
        <f t="shared" si="157"/>
        <v>4.9170025440064789E-2</v>
      </c>
      <c r="AH242" s="31">
        <f t="shared" si="158"/>
        <v>0.66172124140091937</v>
      </c>
      <c r="AI242" s="31">
        <f t="shared" si="158"/>
        <v>3.224618562762846E-2</v>
      </c>
      <c r="AJ242" s="31">
        <f t="shared" si="158"/>
        <v>0.19542161574193767</v>
      </c>
      <c r="AK242" s="31">
        <f t="shared" si="158"/>
        <v>2.1147365254039659E-2</v>
      </c>
      <c r="AL242" s="31">
        <f t="shared" si="159"/>
        <v>4.0293566535409969E-2</v>
      </c>
      <c r="AM242" s="31">
        <f t="shared" si="160"/>
        <v>0.99999999999999989</v>
      </c>
      <c r="AN242" s="31">
        <f>(Z242*'Propiedades físicas'!$F$4)/1000</f>
        <v>58.588498880063348</v>
      </c>
      <c r="AO242" s="31">
        <f>(AA242*'Propiedades físicas'!$F$6)/1000</f>
        <v>28.727837600714555</v>
      </c>
      <c r="AP242" s="31">
        <f>(AB242*'Propiedades físicas'!$F$9)/1000</f>
        <v>26.956510479974568</v>
      </c>
      <c r="AQ242" s="31">
        <f>(AC242*'Propiedades físicas'!$F$5)/1000</f>
        <v>77.973855672196748</v>
      </c>
      <c r="AR242" s="31">
        <f>(AD242*'Propiedades físicas'!$F$8)/1000</f>
        <v>10.158564931535498</v>
      </c>
      <c r="AS242" s="31">
        <f>(AE242*'Propiedades físicas'!$F$7)/1000</f>
        <v>5.0278641746728727</v>
      </c>
      <c r="AT242" s="31">
        <f t="shared" si="161"/>
        <v>207.4331317391576</v>
      </c>
      <c r="AU242" s="31">
        <f t="shared" si="162"/>
        <v>0.28244523133236515</v>
      </c>
      <c r="AV242" s="31">
        <f t="shared" si="165"/>
        <v>0.13849204010880553</v>
      </c>
      <c r="AW242" s="31">
        <f t="shared" si="165"/>
        <v>0.12995277202810476</v>
      </c>
      <c r="AX242" s="31">
        <f t="shared" si="165"/>
        <v>0.37589875358121227</v>
      </c>
      <c r="AY242" s="31">
        <f t="shared" si="165"/>
        <v>4.8972721215575436E-2</v>
      </c>
      <c r="AZ242" s="31">
        <f t="shared" si="166"/>
        <v>2.4238481733936779E-2</v>
      </c>
      <c r="BA242" s="31">
        <f t="shared" si="163"/>
        <v>0.99999999999999978</v>
      </c>
      <c r="BB242" s="34">
        <f>AU242*'Propiedades físicas'!$C$4+'Diseño reactor'!AV242*'Propiedades físicas'!$C$5+'Diseño reactor'!AW242*'Propiedades físicas'!$C$8+'Diseño reactor'!AX242*'Propiedades físicas'!$C$9+'Diseño reactor'!AY242*'Propiedades físicas'!$C$7+'Diseño reactor'!AZ242*'Propiedades físicas'!$C$6</f>
        <v>881.55478552174861</v>
      </c>
      <c r="BC242" s="45">
        <f>AU242*'Propiedades físicas'!$L$4+'Diseño reactor'!AV242*'Propiedades físicas'!$L$5+'Diseño reactor'!AW242*'Propiedades físicas'!$L$8+AX242*'Propiedades físicas'!$L$9+'Diseño reactor'!AY242*'Propiedades físicas'!$L$7+'Diseño reactor'!AZ242*'Propiedades físicas'!$L$6</f>
        <v>1.8063235299754108</v>
      </c>
      <c r="BD242" s="29">
        <f t="shared" si="142"/>
        <v>6.7274740859492885</v>
      </c>
      <c r="BE242" s="58">
        <f t="shared" si="143"/>
        <v>47.498223529486857</v>
      </c>
      <c r="BF242" s="30">
        <f>AU242*'Propiedades físicas'!$I$4+'Diseño reactor'!AV242*'Propiedades físicas'!$I$5+'Diseño reactor'!AW242*'Propiedades físicas'!$I$8+'Diseño reactor'!AX242*'Propiedades físicas'!$I$9+'Diseño reactor'!AY242*'Propiedades físicas'!$I$7+'Diseño reactor'!AZ242*'Propiedades físicas'!$I$6</f>
        <v>1.729578571680445E-2</v>
      </c>
      <c r="BG242" s="24">
        <f>AU242*'Propiedades físicas'!$O$4+'Diseño reactor'!AV242*'Propiedades físicas'!$O$5+'Diseño reactor'!AW242*'Propiedades físicas'!$O$8+'Diseño reactor'!AX242*'Propiedades físicas'!$O$9+'Diseño reactor'!AY242*'Propiedades físicas'!$O$7+'Diseño reactor'!AZ242*'Propiedades físicas'!$O$6</f>
        <v>0.14269380761913311</v>
      </c>
      <c r="BH242" s="54">
        <f t="shared" si="144"/>
        <v>47854.54714954221</v>
      </c>
      <c r="BI242" s="34">
        <f t="shared" si="164"/>
        <v>218.9428205116271</v>
      </c>
      <c r="BJ242" s="27">
        <f t="shared" si="145"/>
        <v>4925.5046442306984</v>
      </c>
      <c r="BK242" s="34">
        <f t="shared" si="146"/>
        <v>540.64539394692451</v>
      </c>
      <c r="BL242" s="27">
        <f t="shared" si="147"/>
        <v>104.6653804632307</v>
      </c>
      <c r="BM242" s="34">
        <f t="shared" si="148"/>
        <v>1.1054421768707483</v>
      </c>
      <c r="BN242" s="45">
        <f t="shared" si="149"/>
        <v>190.83348095549093</v>
      </c>
      <c r="BO242" s="45">
        <f t="shared" si="150"/>
        <v>49.049843039066999</v>
      </c>
      <c r="BP242" s="66">
        <f t="shared" si="151"/>
        <v>6.7348790325252397</v>
      </c>
    </row>
    <row r="243" spans="8:68">
      <c r="H243" s="68">
        <v>238</v>
      </c>
      <c r="I243" s="31">
        <f>('Propiedades físicas'!$C$10*'Diseño reactor'!H243)/1000</f>
        <v>208.30837702075738</v>
      </c>
      <c r="J243" s="31">
        <f t="shared" si="129"/>
        <v>2.1890622284218595</v>
      </c>
      <c r="K243" s="31">
        <f>(I243*1000)/'Propiedades físicas'!$F$10</f>
        <v>1360.7049505844438</v>
      </c>
      <c r="L243" s="31">
        <f t="shared" si="130"/>
        <v>194.38642151206341</v>
      </c>
      <c r="M243" s="31">
        <f t="shared" si="131"/>
        <v>1166.3185290723804</v>
      </c>
      <c r="N243" s="31">
        <f t="shared" si="132"/>
        <v>0.81674967021875378</v>
      </c>
      <c r="O243" s="32">
        <f t="shared" si="133"/>
        <v>4.9004980213125231</v>
      </c>
      <c r="P243" s="33">
        <f t="shared" si="134"/>
        <v>0.28189397425932089</v>
      </c>
      <c r="Q243" s="31">
        <f t="shared" si="135"/>
        <v>3.7860198434624586</v>
      </c>
      <c r="R243" s="31">
        <f t="shared" si="136"/>
        <v>0.18460074523061326</v>
      </c>
      <c r="S243" s="31">
        <f t="shared" si="137"/>
        <v>1.1144781778500645</v>
      </c>
      <c r="T243" s="31">
        <f t="shared" si="138"/>
        <v>0.12088741956700763</v>
      </c>
      <c r="U243" s="31">
        <f t="shared" si="139"/>
        <v>0.22936753116181197</v>
      </c>
      <c r="V243" s="47">
        <f t="shared" si="152"/>
        <v>2.7915713955777407E-4</v>
      </c>
      <c r="W243" s="31">
        <f t="shared" si="140"/>
        <v>0.65485878410722831</v>
      </c>
      <c r="X243" s="34">
        <f>(S243*H243*'Propiedades físicas'!$F$5*60*24*365)/(1000000)</f>
        <v>41053.00376904069</v>
      </c>
      <c r="Y243" s="34">
        <f>(U243*H243*'Propiedades físicas'!$F$7*60*24*365)/(1000000)</f>
        <v>2642.2671569980753</v>
      </c>
      <c r="Z243" s="31">
        <f t="shared" si="153"/>
        <v>67.090765873718368</v>
      </c>
      <c r="AA243" s="31">
        <f t="shared" si="154"/>
        <v>901.07272274406512</v>
      </c>
      <c r="AB243" s="31">
        <f t="shared" si="154"/>
        <v>43.93497736488596</v>
      </c>
      <c r="AC243" s="31">
        <f t="shared" si="154"/>
        <v>265.24580632831538</v>
      </c>
      <c r="AD243" s="31">
        <f t="shared" si="154"/>
        <v>28.771205856947816</v>
      </c>
      <c r="AE243" s="31">
        <f t="shared" si="155"/>
        <v>54.589472416511249</v>
      </c>
      <c r="AF243" s="31">
        <f t="shared" si="156"/>
        <v>1360.7049505844438</v>
      </c>
      <c r="AG243" s="31">
        <f t="shared" si="157"/>
        <v>4.9305887984681648E-2</v>
      </c>
      <c r="AH243" s="31">
        <f t="shared" si="158"/>
        <v>0.66221021857606999</v>
      </c>
      <c r="AI243" s="31">
        <f t="shared" si="158"/>
        <v>3.2288393854975839E-2</v>
      </c>
      <c r="AJ243" s="31">
        <f t="shared" si="158"/>
        <v>0.19493263856678716</v>
      </c>
      <c r="AK243" s="31">
        <f t="shared" si="158"/>
        <v>2.1144338340644778E-2</v>
      </c>
      <c r="AL243" s="31">
        <f t="shared" si="159"/>
        <v>4.011852267684058E-2</v>
      </c>
      <c r="AM243" s="31">
        <f t="shared" si="160"/>
        <v>0.99999999999999989</v>
      </c>
      <c r="AN243" s="31">
        <f>(Z243*'Propiedades físicas'!$F$4)/1000</f>
        <v>58.998277694030463</v>
      </c>
      <c r="AO243" s="31">
        <f>(AA243*'Propiedades físicas'!$F$6)/1000</f>
        <v>28.870370036719848</v>
      </c>
      <c r="AP243" s="31">
        <f>(AB243*'Propiedades físicas'!$F$9)/1000</f>
        <v>27.105684285266392</v>
      </c>
      <c r="AQ243" s="31">
        <f>(AC243*'Propiedades físicas'!$F$5)/1000</f>
        <v>78.106932589499038</v>
      </c>
      <c r="AR243" s="31">
        <f>(AD243*'Propiedades físicas'!$F$8)/1000</f>
        <v>10.199967900405136</v>
      </c>
      <c r="AS243" s="31">
        <f>(AE243*'Propiedades físicas'!$F$7)/1000</f>
        <v>5.0271445148365208</v>
      </c>
      <c r="AT243" s="31">
        <f t="shared" si="161"/>
        <v>208.3083770207574</v>
      </c>
      <c r="AU243" s="31">
        <f t="shared" si="162"/>
        <v>0.28322566061830262</v>
      </c>
      <c r="AV243" s="31">
        <f t="shared" si="165"/>
        <v>0.13859437843847724</v>
      </c>
      <c r="AW243" s="31">
        <f t="shared" si="165"/>
        <v>0.1301228720272031</v>
      </c>
      <c r="AX243" s="31">
        <f t="shared" si="165"/>
        <v>0.37495819278413312</v>
      </c>
      <c r="AY243" s="31">
        <f t="shared" si="165"/>
        <v>4.8965711539237497E-2</v>
      </c>
      <c r="AZ243" s="31">
        <f t="shared" si="166"/>
        <v>2.4133184592646403E-2</v>
      </c>
      <c r="BA243" s="31">
        <f t="shared" si="163"/>
        <v>0.99999999999999989</v>
      </c>
      <c r="BB243" s="34">
        <f>AU243*'Propiedades físicas'!$C$4+'Diseño reactor'!AV243*'Propiedades físicas'!$C$5+'Diseño reactor'!AW243*'Propiedades físicas'!$C$8+'Diseño reactor'!AX243*'Propiedades físicas'!$C$9+'Diseño reactor'!AY243*'Propiedades físicas'!$C$7+'Diseño reactor'!AZ243*'Propiedades físicas'!$C$6</f>
        <v>881.52922881994937</v>
      </c>
      <c r="BC243" s="45">
        <f>AU243*'Propiedades físicas'!$L$4+'Diseño reactor'!AV243*'Propiedades físicas'!$L$5+'Diseño reactor'!AW243*'Propiedades físicas'!$L$8+AX243*'Propiedades físicas'!$L$9+'Diseño reactor'!AY243*'Propiedades físicas'!$L$7+'Diseño reactor'!AZ243*'Propiedades físicas'!$L$6</f>
        <v>1.8069391578090062</v>
      </c>
      <c r="BD243" s="29">
        <f t="shared" si="142"/>
        <v>6.7156240325256142</v>
      </c>
      <c r="BE243" s="58">
        <f t="shared" si="143"/>
        <v>47.481511255116132</v>
      </c>
      <c r="BF243" s="30">
        <f>AU243*'Propiedades físicas'!$I$4+'Diseño reactor'!AV243*'Propiedades físicas'!$I$5+'Diseño reactor'!AW243*'Propiedades físicas'!$I$8+'Diseño reactor'!AX243*'Propiedades físicas'!$I$9+'Diseño reactor'!AY243*'Propiedades físicas'!$I$7+'Diseño reactor'!AZ243*'Propiedades físicas'!$I$6</f>
        <v>1.7306366585330198E-2</v>
      </c>
      <c r="BG243" s="24">
        <f>AU243*'Propiedades físicas'!$O$4+'Diseño reactor'!AV243*'Propiedades físicas'!$O$5+'Diseño reactor'!AW243*'Propiedades físicas'!$O$8+'Diseño reactor'!AX243*'Propiedades físicas'!$O$9+'Diseño reactor'!AY243*'Propiedades físicas'!$O$7+'Diseño reactor'!AZ243*'Propiedades físicas'!$O$6</f>
        <v>0.14270764724359239</v>
      </c>
      <c r="BH243" s="54">
        <f t="shared" si="144"/>
        <v>47823.903075727554</v>
      </c>
      <c r="BI243" s="34">
        <f t="shared" si="164"/>
        <v>219.13017323487949</v>
      </c>
      <c r="BJ243" s="27">
        <f t="shared" si="145"/>
        <v>4924.8056363900296</v>
      </c>
      <c r="BK243" s="34">
        <f t="shared" si="146"/>
        <v>540.62109653938751</v>
      </c>
      <c r="BL243" s="27">
        <f t="shared" si="147"/>
        <v>104.66446980215086</v>
      </c>
      <c r="BM243" s="34">
        <f t="shared" si="148"/>
        <v>1.1054421768707483</v>
      </c>
      <c r="BN243" s="45">
        <f t="shared" si="149"/>
        <v>191.63895852337501</v>
      </c>
      <c r="BO243" s="45">
        <f t="shared" si="150"/>
        <v>49.166568997889598</v>
      </c>
      <c r="BP243" s="66">
        <f t="shared" si="151"/>
        <v>6.734683785107932</v>
      </c>
    </row>
    <row r="244" spans="8:68">
      <c r="H244" s="68">
        <v>239</v>
      </c>
      <c r="I244" s="31">
        <f>('Propiedades físicas'!$C$10*'Diseño reactor'!H244)/1000</f>
        <v>209.18362230235721</v>
      </c>
      <c r="J244" s="31">
        <f t="shared" si="129"/>
        <v>2.1799029722359937</v>
      </c>
      <c r="K244" s="31">
        <f>(I244*1000)/'Propiedades físicas'!$F$10</f>
        <v>1366.4221982759752</v>
      </c>
      <c r="L244" s="31">
        <f t="shared" si="130"/>
        <v>195.20317118228218</v>
      </c>
      <c r="M244" s="31">
        <f t="shared" si="131"/>
        <v>1171.2190270936931</v>
      </c>
      <c r="N244" s="31">
        <f t="shared" si="132"/>
        <v>0.81674967021875389</v>
      </c>
      <c r="O244" s="32">
        <f t="shared" si="133"/>
        <v>4.9004980213125231</v>
      </c>
      <c r="P244" s="33">
        <f t="shared" si="134"/>
        <v>0.28266848446871268</v>
      </c>
      <c r="Q244" s="31">
        <f t="shared" si="135"/>
        <v>3.788802989585331</v>
      </c>
      <c r="R244" s="31">
        <f t="shared" si="136"/>
        <v>0.1848398901939963</v>
      </c>
      <c r="S244" s="31">
        <f t="shared" si="137"/>
        <v>1.1116950317271912</v>
      </c>
      <c r="T244" s="31">
        <f t="shared" si="138"/>
        <v>0.12086874513494013</v>
      </c>
      <c r="U244" s="31">
        <f t="shared" si="139"/>
        <v>0.2283725504211048</v>
      </c>
      <c r="V244" s="47">
        <f t="shared" si="152"/>
        <v>2.7992413025056985E-4</v>
      </c>
      <c r="W244" s="31">
        <f t="shared" si="140"/>
        <v>0.65391050063968281</v>
      </c>
      <c r="X244" s="34">
        <f>(S244*H244*'Propiedades físicas'!$F$5*60*24*365)/(1000000)</f>
        <v>41122.544440066144</v>
      </c>
      <c r="Y244" s="34">
        <f>(U244*H244*'Propiedades físicas'!$F$7*60*24*365)/(1000000)</f>
        <v>2641.8589851742072</v>
      </c>
      <c r="Z244" s="31">
        <f t="shared" si="153"/>
        <v>67.557767788022332</v>
      </c>
      <c r="AA244" s="31">
        <f t="shared" si="154"/>
        <v>905.52391451089409</v>
      </c>
      <c r="AB244" s="31">
        <f t="shared" si="154"/>
        <v>44.176733756365117</v>
      </c>
      <c r="AC244" s="31">
        <f t="shared" si="154"/>
        <v>265.69511258279869</v>
      </c>
      <c r="AD244" s="31">
        <f t="shared" si="154"/>
        <v>28.887630087250692</v>
      </c>
      <c r="AE244" s="31">
        <f t="shared" si="155"/>
        <v>54.58103955064405</v>
      </c>
      <c r="AF244" s="31">
        <f t="shared" si="156"/>
        <v>1366.422198275975</v>
      </c>
      <c r="AG244" s="31">
        <f t="shared" si="157"/>
        <v>4.9441357051473893E-2</v>
      </c>
      <c r="AH244" s="31">
        <f t="shared" si="158"/>
        <v>0.6626970168176427</v>
      </c>
      <c r="AI244" s="31">
        <f t="shared" si="158"/>
        <v>3.2330222541834604E-2</v>
      </c>
      <c r="AJ244" s="31">
        <f t="shared" si="158"/>
        <v>0.19444584032521439</v>
      </c>
      <c r="AK244" s="31">
        <f t="shared" si="158"/>
        <v>2.1141072008123426E-2</v>
      </c>
      <c r="AL244" s="31">
        <f t="shared" si="159"/>
        <v>3.9944491255710972E-2</v>
      </c>
      <c r="AM244" s="31">
        <f t="shared" si="160"/>
        <v>1</v>
      </c>
      <c r="AN244" s="31">
        <f>(Z244*'Propiedades físicas'!$F$4)/1000</f>
        <v>59.408949837431081</v>
      </c>
      <c r="AO244" s="31">
        <f>(AA244*'Propiedades físicas'!$F$6)/1000</f>
        <v>29.012986220929044</v>
      </c>
      <c r="AP244" s="31">
        <f>(AB244*'Propiedades físicas'!$F$9)/1000</f>
        <v>27.254835890989455</v>
      </c>
      <c r="AQ244" s="31">
        <f>(AC244*'Propiedades físicas'!$F$5)/1000</f>
        <v>78.239239802256733</v>
      </c>
      <c r="AR244" s="31">
        <f>(AD244*'Propiedades físicas'!$F$8)/1000</f>
        <v>10.241242618532111</v>
      </c>
      <c r="AS244" s="31">
        <f>(AE244*'Propiedades físicas'!$F$7)/1000</f>
        <v>5.0263679322188111</v>
      </c>
      <c r="AT244" s="31">
        <f t="shared" si="161"/>
        <v>209.18362230235726</v>
      </c>
      <c r="AU244" s="31">
        <f t="shared" si="162"/>
        <v>0.28400382966674353</v>
      </c>
      <c r="AV244" s="31">
        <f t="shared" si="165"/>
        <v>0.13869626073781829</v>
      </c>
      <c r="AW244" s="31">
        <f t="shared" si="165"/>
        <v>0.13029144247055294</v>
      </c>
      <c r="AX244" s="31">
        <f t="shared" si="165"/>
        <v>0.37402182322461419</v>
      </c>
      <c r="AY244" s="31">
        <f t="shared" si="165"/>
        <v>4.8958147420017709E-2</v>
      </c>
      <c r="AZ244" s="31">
        <f t="shared" si="166"/>
        <v>2.4028496480253222E-2</v>
      </c>
      <c r="BA244" s="31">
        <f t="shared" si="163"/>
        <v>0.99999999999999978</v>
      </c>
      <c r="BB244" s="34">
        <f>AU244*'Propiedades físicas'!$C$4+'Diseño reactor'!AV244*'Propiedades físicas'!$C$5+'Diseño reactor'!AW244*'Propiedades físicas'!$C$8+'Diseño reactor'!AX244*'Propiedades físicas'!$C$9+'Diseño reactor'!AY244*'Propiedades físicas'!$C$7+'Diseño reactor'!AZ244*'Propiedades físicas'!$C$6</f>
        <v>881.50381297351998</v>
      </c>
      <c r="BC244" s="45">
        <f>AU244*'Propiedades físicas'!$L$4+'Diseño reactor'!AV244*'Propiedades físicas'!$L$5+'Diseño reactor'!AW244*'Propiedades físicas'!$L$8+AX244*'Propiedades físicas'!$L$9+'Diseño reactor'!AY244*'Propiedades físicas'!$L$7+'Diseño reactor'!AZ244*'Propiedades físicas'!$L$6</f>
        <v>1.8075530376793685</v>
      </c>
      <c r="BD244" s="29">
        <f t="shared" si="142"/>
        <v>6.7038151458066224</v>
      </c>
      <c r="BE244" s="58">
        <f t="shared" si="143"/>
        <v>47.464882107993645</v>
      </c>
      <c r="BF244" s="30">
        <f>AU244*'Propiedades físicas'!$I$4+'Diseño reactor'!AV244*'Propiedades físicas'!$I$5+'Diseño reactor'!AW244*'Propiedades físicas'!$I$8+'Diseño reactor'!AX244*'Propiedades físicas'!$I$9+'Diseño reactor'!AY244*'Propiedades físicas'!$I$7+'Diseño reactor'!AZ244*'Propiedades físicas'!$I$6</f>
        <v>1.7316891697062079E-2</v>
      </c>
      <c r="BG244" s="24">
        <f>AU244*'Propiedades físicas'!$O$4+'Diseño reactor'!AV244*'Propiedades físicas'!$O$5+'Diseño reactor'!AW244*'Propiedades físicas'!$O$8+'Diseño reactor'!AX244*'Propiedades físicas'!$O$9+'Diseño reactor'!AY244*'Propiedades físicas'!$O$7+'Diseño reactor'!AZ244*'Propiedades físicas'!$O$6</f>
        <v>0.14272149720227045</v>
      </c>
      <c r="BH244" s="54">
        <f t="shared" si="144"/>
        <v>47793.457971123105</v>
      </c>
      <c r="BI244" s="34">
        <f t="shared" si="164"/>
        <v>219.31664678256502</v>
      </c>
      <c r="BJ244" s="27">
        <f t="shared" si="145"/>
        <v>4924.1112667358593</v>
      </c>
      <c r="BK244" s="34">
        <f t="shared" si="146"/>
        <v>540.59733259931568</v>
      </c>
      <c r="BL244" s="27">
        <f t="shared" si="147"/>
        <v>104.66357907145191</v>
      </c>
      <c r="BM244" s="34">
        <f t="shared" si="148"/>
        <v>1.1054421768707483</v>
      </c>
      <c r="BN244" s="45">
        <f t="shared" si="149"/>
        <v>192.44571262010535</v>
      </c>
      <c r="BO244" s="45">
        <f t="shared" si="150"/>
        <v>49.282957411880382</v>
      </c>
      <c r="BP244" s="66">
        <f t="shared" si="151"/>
        <v>6.7344896137937695</v>
      </c>
    </row>
    <row r="245" spans="8:68">
      <c r="H245" s="68">
        <v>240</v>
      </c>
      <c r="I245" s="31">
        <f>('Propiedades físicas'!$C$10*'Diseño reactor'!H245)/1000</f>
        <v>210.05886758395704</v>
      </c>
      <c r="J245" s="31">
        <f t="shared" si="129"/>
        <v>2.1708200431850102</v>
      </c>
      <c r="K245" s="31">
        <f>(I245*1000)/'Propiedades físicas'!$F$10</f>
        <v>1372.1394459675066</v>
      </c>
      <c r="L245" s="31">
        <f t="shared" si="130"/>
        <v>196.01992085250095</v>
      </c>
      <c r="M245" s="31">
        <f t="shared" si="131"/>
        <v>1176.1195251150057</v>
      </c>
      <c r="N245" s="31">
        <f t="shared" si="132"/>
        <v>0.81674967021875389</v>
      </c>
      <c r="O245" s="32">
        <f t="shared" si="133"/>
        <v>4.900498021312524</v>
      </c>
      <c r="P245" s="33">
        <f t="shared" si="134"/>
        <v>0.28344075482658915</v>
      </c>
      <c r="Q245" s="31">
        <f t="shared" si="135"/>
        <v>3.7915737552963558</v>
      </c>
      <c r="R245" s="31">
        <f t="shared" si="136"/>
        <v>0.18507688101547495</v>
      </c>
      <c r="S245" s="31">
        <f t="shared" si="137"/>
        <v>1.1089242660161678</v>
      </c>
      <c r="T245" s="31">
        <f t="shared" si="138"/>
        <v>0.12084871812937688</v>
      </c>
      <c r="U245" s="31">
        <f t="shared" si="139"/>
        <v>0.22738331624731301</v>
      </c>
      <c r="V245" s="47">
        <f t="shared" si="152"/>
        <v>2.8068890283798153E-4</v>
      </c>
      <c r="W245" s="31">
        <f t="shared" si="140"/>
        <v>0.65296495956873324</v>
      </c>
      <c r="X245" s="34">
        <f>(S245*H245*'Propiedades físicas'!$F$5*60*24*365)/(1000000)</f>
        <v>41191.683475056787</v>
      </c>
      <c r="Y245" s="34">
        <f>(U245*H245*'Propiedades físicas'!$F$7*60*24*365)/(1000000)</f>
        <v>2641.4212498065199</v>
      </c>
      <c r="Z245" s="31">
        <f t="shared" si="153"/>
        <v>68.025781158381392</v>
      </c>
      <c r="AA245" s="31">
        <f t="shared" si="154"/>
        <v>909.9777012711254</v>
      </c>
      <c r="AB245" s="31">
        <f t="shared" si="154"/>
        <v>44.418451443713991</v>
      </c>
      <c r="AC245" s="31">
        <f t="shared" si="154"/>
        <v>266.14182384388027</v>
      </c>
      <c r="AD245" s="31">
        <f t="shared" si="154"/>
        <v>29.00369235105045</v>
      </c>
      <c r="AE245" s="31">
        <f t="shared" si="155"/>
        <v>54.571995899355123</v>
      </c>
      <c r="AF245" s="31">
        <f t="shared" si="156"/>
        <v>1372.1394459675066</v>
      </c>
      <c r="AG245" s="31">
        <f t="shared" si="157"/>
        <v>4.9576434347323832E-2</v>
      </c>
      <c r="AH245" s="31">
        <f t="shared" si="158"/>
        <v>0.66318164960959403</v>
      </c>
      <c r="AI245" s="31">
        <f t="shared" si="158"/>
        <v>3.2371674449162259E-2</v>
      </c>
      <c r="AJ245" s="31">
        <f t="shared" si="158"/>
        <v>0.19396120753326315</v>
      </c>
      <c r="AK245" s="31">
        <f t="shared" si="158"/>
        <v>2.113756909786943E-2</v>
      </c>
      <c r="AL245" s="31">
        <f t="shared" si="159"/>
        <v>3.9771464962787342E-2</v>
      </c>
      <c r="AM245" s="31">
        <f t="shared" si="160"/>
        <v>1</v>
      </c>
      <c r="AN245" s="31">
        <f>(Z245*'Propiedades físicas'!$F$4)/1000</f>
        <v>59.820511435057426</v>
      </c>
      <c r="AO245" s="31">
        <f>(AA245*'Propiedades físicas'!$F$6)/1000</f>
        <v>29.155685548726858</v>
      </c>
      <c r="AP245" s="31">
        <f>(AB245*'Propiedades físicas'!$F$9)/1000</f>
        <v>27.403963618199345</v>
      </c>
      <c r="AQ245" s="31">
        <f>(AC245*'Propiedades físicas'!$F$5)/1000</f>
        <v>78.370782867307426</v>
      </c>
      <c r="AR245" s="31">
        <f>(AD245*'Propiedades físicas'!$F$8)/1000</f>
        <v>10.2823890122944</v>
      </c>
      <c r="AS245" s="31">
        <f>(AE245*'Propiedades físicas'!$F$7)/1000</f>
        <v>5.0255351023716139</v>
      </c>
      <c r="AT245" s="31">
        <f t="shared" si="161"/>
        <v>210.05886758395707</v>
      </c>
      <c r="AU245" s="31">
        <f t="shared" si="162"/>
        <v>0.28477974828245778</v>
      </c>
      <c r="AV245" s="31">
        <f t="shared" si="165"/>
        <v>0.13879768982889432</v>
      </c>
      <c r="AW245" s="31">
        <f t="shared" si="165"/>
        <v>0.13045849448486832</v>
      </c>
      <c r="AX245" s="31">
        <f t="shared" si="165"/>
        <v>0.37308961896590209</v>
      </c>
      <c r="AY245" s="31">
        <f t="shared" si="165"/>
        <v>4.895003543796931E-2</v>
      </c>
      <c r="AZ245" s="31">
        <f t="shared" si="166"/>
        <v>2.3924412999908183E-2</v>
      </c>
      <c r="BA245" s="31">
        <f t="shared" si="163"/>
        <v>1</v>
      </c>
      <c r="BB245" s="34">
        <f>AU245*'Propiedades físicas'!$C$4+'Diseño reactor'!AV245*'Propiedades físicas'!$C$5+'Diseño reactor'!AW245*'Propiedades físicas'!$C$8+'Diseño reactor'!AX245*'Propiedades físicas'!$C$9+'Diseño reactor'!AY245*'Propiedades físicas'!$C$7+'Diseño reactor'!AZ245*'Propiedades físicas'!$C$6</f>
        <v>881.47853699803591</v>
      </c>
      <c r="BC245" s="45">
        <f>AU245*'Propiedades físicas'!$L$4+'Diseño reactor'!AV245*'Propiedades físicas'!$L$5+'Diseño reactor'!AW245*'Propiedades físicas'!$L$8+AX245*'Propiedades físicas'!$L$9+'Diseño reactor'!AY245*'Propiedades físicas'!$L$7+'Diseño reactor'!AZ245*'Propiedades físicas'!$L$6</f>
        <v>1.8081651764451816</v>
      </c>
      <c r="BD245" s="29">
        <f t="shared" si="142"/>
        <v>6.6920472161196978</v>
      </c>
      <c r="BE245" s="58">
        <f t="shared" si="143"/>
        <v>47.448335347601564</v>
      </c>
      <c r="BF245" s="30">
        <f>AU245*'Propiedades físicas'!$I$4+'Diseño reactor'!AV245*'Propiedades físicas'!$I$5+'Diseño reactor'!AW245*'Propiedades físicas'!$I$8+'Diseño reactor'!AX245*'Propiedades físicas'!$I$9+'Diseño reactor'!AY245*'Propiedades físicas'!$I$7+'Diseño reactor'!AZ245*'Propiedades físicas'!$I$6</f>
        <v>1.7327361427779738E-2</v>
      </c>
      <c r="BG245" s="24">
        <f>AU245*'Propiedades físicas'!$O$4+'Diseño reactor'!AV245*'Propiedades físicas'!$O$5+'Diseño reactor'!AW245*'Propiedades físicas'!$O$8+'Diseño reactor'!AX245*'Propiedades físicas'!$O$9+'Diseño reactor'!AY245*'Propiedades físicas'!$O$7+'Diseño reactor'!AZ245*'Propiedades físicas'!$O$6</f>
        <v>0.14273535713601027</v>
      </c>
      <c r="BH245" s="54">
        <f t="shared" si="144"/>
        <v>47763.210090062523</v>
      </c>
      <c r="BI245" s="34">
        <f t="shared" si="164"/>
        <v>219.50224640931978</v>
      </c>
      <c r="BJ245" s="27">
        <f t="shared" si="145"/>
        <v>4923.4214958761222</v>
      </c>
      <c r="BK245" s="34">
        <f t="shared" si="146"/>
        <v>540.57409657306778</v>
      </c>
      <c r="BL245" s="27">
        <f t="shared" si="147"/>
        <v>104.66270806719395</v>
      </c>
      <c r="BM245" s="34">
        <f t="shared" si="148"/>
        <v>1.1054421768707483</v>
      </c>
      <c r="BN245" s="45">
        <f t="shared" si="149"/>
        <v>193.25373756500127</v>
      </c>
      <c r="BO245" s="45">
        <f t="shared" si="150"/>
        <v>49.399009742435162</v>
      </c>
      <c r="BP245" s="66">
        <f t="shared" si="151"/>
        <v>6.734296511061971</v>
      </c>
    </row>
    <row r="246" spans="8:68">
      <c r="H246" s="68">
        <v>241</v>
      </c>
      <c r="I246" s="31">
        <f>('Propiedades físicas'!$C$10*'Diseño reactor'!H246)/1000</f>
        <v>210.93411286555684</v>
      </c>
      <c r="J246" s="31">
        <f t="shared" si="129"/>
        <v>2.1618124911385999</v>
      </c>
      <c r="K246" s="31">
        <f>(I246*1000)/'Propiedades físicas'!$F$10</f>
        <v>1377.8566936590378</v>
      </c>
      <c r="L246" s="31">
        <f t="shared" si="130"/>
        <v>196.83667052271966</v>
      </c>
      <c r="M246" s="31">
        <f t="shared" si="131"/>
        <v>1181.0200231363181</v>
      </c>
      <c r="N246" s="31">
        <f t="shared" si="132"/>
        <v>0.81674967021875378</v>
      </c>
      <c r="O246" s="32">
        <f t="shared" si="133"/>
        <v>4.9004980213125231</v>
      </c>
      <c r="P246" s="33">
        <f t="shared" si="134"/>
        <v>0.28421079503525792</v>
      </c>
      <c r="Q246" s="31">
        <f t="shared" si="135"/>
        <v>3.7943322170844977</v>
      </c>
      <c r="R246" s="31">
        <f t="shared" si="136"/>
        <v>0.18531173335221021</v>
      </c>
      <c r="S246" s="31">
        <f t="shared" si="137"/>
        <v>1.1061658042280256</v>
      </c>
      <c r="T246" s="31">
        <f t="shared" si="138"/>
        <v>0.12082735461804167</v>
      </c>
      <c r="U246" s="31">
        <f t="shared" si="139"/>
        <v>0.22639978721324394</v>
      </c>
      <c r="V246" s="47">
        <f t="shared" si="152"/>
        <v>2.8145146692811949E-4</v>
      </c>
      <c r="W246" s="31">
        <f t="shared" si="140"/>
        <v>0.65202214901520994</v>
      </c>
      <c r="X246" s="34">
        <f>(S246*H246*'Propiedades físicas'!$F$5*60*24*365)/(1000000)</f>
        <v>41260.423769420202</v>
      </c>
      <c r="Y246" s="34">
        <f>(U246*H246*'Propiedades físicas'!$F$7*60*24*365)/(1000000)</f>
        <v>2640.9543020913538</v>
      </c>
      <c r="Z246" s="31">
        <f t="shared" si="153"/>
        <v>68.494801603497166</v>
      </c>
      <c r="AA246" s="31">
        <f t="shared" si="154"/>
        <v>914.434064317364</v>
      </c>
      <c r="AB246" s="31">
        <f t="shared" si="154"/>
        <v>44.660127737882661</v>
      </c>
      <c r="AC246" s="31">
        <f t="shared" si="154"/>
        <v>266.58595881895417</v>
      </c>
      <c r="AD246" s="31">
        <f t="shared" si="154"/>
        <v>29.119392462948042</v>
      </c>
      <c r="AE246" s="31">
        <f t="shared" si="155"/>
        <v>54.562348718391789</v>
      </c>
      <c r="AF246" s="31">
        <f t="shared" si="156"/>
        <v>1377.856693659038</v>
      </c>
      <c r="AG246" s="31">
        <f t="shared" si="157"/>
        <v>4.9711121569255716E-2</v>
      </c>
      <c r="AH246" s="31">
        <f t="shared" si="158"/>
        <v>0.66366413033055838</v>
      </c>
      <c r="AI246" s="31">
        <f t="shared" si="158"/>
        <v>3.2412752315542456E-2</v>
      </c>
      <c r="AJ246" s="31">
        <f t="shared" si="158"/>
        <v>0.19347872681229872</v>
      </c>
      <c r="AK246" s="31">
        <f t="shared" si="158"/>
        <v>2.1133832420277717E-2</v>
      </c>
      <c r="AL246" s="31">
        <f t="shared" si="159"/>
        <v>3.9599436552066922E-2</v>
      </c>
      <c r="AM246" s="31">
        <f t="shared" si="160"/>
        <v>0.99999999999999978</v>
      </c>
      <c r="AN246" s="31">
        <f>(Z246*'Propiedades físicas'!$F$4)/1000</f>
        <v>60.232958634083332</v>
      </c>
      <c r="AO246" s="31">
        <f>(AA246*'Propiedades físicas'!$F$6)/1000</f>
        <v>29.298467420728343</v>
      </c>
      <c r="AP246" s="31">
        <f>(AB246*'Propiedades físicas'!$F$9)/1000</f>
        <v>27.553065807886707</v>
      </c>
      <c r="AQ246" s="31">
        <f>(AC246*'Propiedades físicas'!$F$5)/1000</f>
        <v>78.501567293417438</v>
      </c>
      <c r="AR246" s="31">
        <f>(AD246*'Propiedades físicas'!$F$8)/1000</f>
        <v>10.323407015964337</v>
      </c>
      <c r="AS246" s="31">
        <f>(AE246*'Propiedades físicas'!$F$7)/1000</f>
        <v>5.0246466934767007</v>
      </c>
      <c r="AT246" s="31">
        <f t="shared" si="161"/>
        <v>210.93411286555687</v>
      </c>
      <c r="AU246" s="31">
        <f t="shared" si="162"/>
        <v>0.28555342621358748</v>
      </c>
      <c r="AV246" s="31">
        <f t="shared" si="165"/>
        <v>0.13889866851172772</v>
      </c>
      <c r="AW246" s="31">
        <f t="shared" si="165"/>
        <v>0.1306240391066959</v>
      </c>
      <c r="AX246" s="31">
        <f t="shared" si="165"/>
        <v>0.37216155427383146</v>
      </c>
      <c r="AY246" s="31">
        <f t="shared" si="165"/>
        <v>4.8941382101358684E-2</v>
      </c>
      <c r="AZ246" s="31">
        <f t="shared" si="166"/>
        <v>2.3820929792798668E-2</v>
      </c>
      <c r="BA246" s="31">
        <f t="shared" si="163"/>
        <v>1</v>
      </c>
      <c r="BB246" s="34">
        <f>AU246*'Propiedades físicas'!$C$4+'Diseño reactor'!AV246*'Propiedades físicas'!$C$5+'Diseño reactor'!AW246*'Propiedades físicas'!$C$8+'Diseño reactor'!AX246*'Propiedades físicas'!$C$9+'Diseño reactor'!AY246*'Propiedades físicas'!$C$7+'Diseño reactor'!AZ246*'Propiedades físicas'!$C$6</f>
        <v>881.45339991739479</v>
      </c>
      <c r="BC246" s="45">
        <f>AU246*'Propiedades físicas'!$L$4+'Diseño reactor'!AV246*'Propiedades físicas'!$L$5+'Diseño reactor'!AW246*'Propiedades físicas'!$L$8+AX246*'Propiedades físicas'!$L$9+'Diseño reactor'!AY246*'Propiedades físicas'!$L$7+'Diseño reactor'!AZ246*'Propiedades físicas'!$L$6</f>
        <v>1.8087755809329866</v>
      </c>
      <c r="BD246" s="29">
        <f t="shared" si="142"/>
        <v>6.6803200351743435</v>
      </c>
      <c r="BE246" s="58">
        <f t="shared" si="143"/>
        <v>47.431870243654799</v>
      </c>
      <c r="BF246" s="30">
        <f>AU246*'Propiedades físicas'!$I$4+'Diseño reactor'!AV246*'Propiedades físicas'!$I$5+'Diseño reactor'!AW246*'Propiedades físicas'!$I$8+'Diseño reactor'!AX246*'Propiedades físicas'!$I$9+'Diseño reactor'!AY246*'Propiedades físicas'!$I$7+'Diseño reactor'!AZ246*'Propiedades físicas'!$I$6</f>
        <v>1.7337776150175475E-2</v>
      </c>
      <c r="BG246" s="24">
        <f>AU246*'Propiedades físicas'!$O$4+'Diseño reactor'!AV246*'Propiedades físicas'!$O$5+'Diseño reactor'!AW246*'Propiedades físicas'!$O$8+'Diseño reactor'!AX246*'Propiedades físicas'!$O$9+'Diseño reactor'!AY246*'Propiedades físicas'!$O$7+'Diseño reactor'!AZ246*'Propiedades físicas'!$O$6</f>
        <v>0.14274922669009443</v>
      </c>
      <c r="BH246" s="54">
        <f t="shared" si="144"/>
        <v>47733.157706468621</v>
      </c>
      <c r="BI246" s="34">
        <f t="shared" si="164"/>
        <v>219.68697733264744</v>
      </c>
      <c r="BJ246" s="27">
        <f t="shared" si="145"/>
        <v>4922.736284839275</v>
      </c>
      <c r="BK246" s="34">
        <f t="shared" si="146"/>
        <v>540.5513829692884</v>
      </c>
      <c r="BL246" s="27">
        <f t="shared" si="147"/>
        <v>104.66185658762119</v>
      </c>
      <c r="BM246" s="34">
        <f t="shared" si="148"/>
        <v>1.1054421768707483</v>
      </c>
      <c r="BN246" s="45">
        <f t="shared" si="149"/>
        <v>194.06302770972454</v>
      </c>
      <c r="BO246" s="45">
        <f t="shared" si="150"/>
        <v>49.514727442529491</v>
      </c>
      <c r="BP246" s="66">
        <f t="shared" si="151"/>
        <v>6.7341044694553354</v>
      </c>
    </row>
    <row r="247" spans="8:68">
      <c r="H247" s="68">
        <v>242</v>
      </c>
      <c r="I247" s="31">
        <f>('Propiedades físicas'!$C$10*'Diseño reactor'!H247)/1000</f>
        <v>211.80935814715664</v>
      </c>
      <c r="J247" s="31">
        <f t="shared" si="129"/>
        <v>2.1528793816710849</v>
      </c>
      <c r="K247" s="31">
        <f>(I247*1000)/'Propiedades físicas'!$F$10</f>
        <v>1383.5739413505689</v>
      </c>
      <c r="L247" s="31">
        <f t="shared" si="130"/>
        <v>197.6534201929384</v>
      </c>
      <c r="M247" s="31">
        <f t="shared" si="131"/>
        <v>1185.9205211576304</v>
      </c>
      <c r="N247" s="31">
        <f t="shared" si="132"/>
        <v>0.81674967021875367</v>
      </c>
      <c r="O247" s="32">
        <f t="shared" si="133"/>
        <v>4.9004980213125222</v>
      </c>
      <c r="P247" s="33">
        <f t="shared" si="134"/>
        <v>0.28497861474107128</v>
      </c>
      <c r="Q247" s="31">
        <f t="shared" si="135"/>
        <v>3.7970784508422217</v>
      </c>
      <c r="R247" s="31">
        <f t="shared" si="136"/>
        <v>0.18554446273463293</v>
      </c>
      <c r="S247" s="31">
        <f t="shared" si="137"/>
        <v>1.1034195704703007</v>
      </c>
      <c r="T247" s="31">
        <f t="shared" si="138"/>
        <v>0.12080467049348036</v>
      </c>
      <c r="U247" s="31">
        <f t="shared" si="139"/>
        <v>0.22542192224956903</v>
      </c>
      <c r="V247" s="47">
        <f t="shared" si="152"/>
        <v>2.8221183207368224E-4</v>
      </c>
      <c r="W247" s="31">
        <f t="shared" si="140"/>
        <v>0.6510820571684538</v>
      </c>
      <c r="X247" s="34">
        <f>(S247*H247*'Propiedades físicas'!$F$5*60*24*365)/(1000000)</f>
        <v>41328.768193552336</v>
      </c>
      <c r="Y247" s="34">
        <f>(U247*H247*'Propiedades físicas'!$F$7*60*24*365)/(1000000)</f>
        <v>2640.4584893961342</v>
      </c>
      <c r="Z247" s="31">
        <f t="shared" si="153"/>
        <v>68.964824767339252</v>
      </c>
      <c r="AA247" s="31">
        <f t="shared" si="154"/>
        <v>918.89298510381764</v>
      </c>
      <c r="AB247" s="31">
        <f t="shared" si="154"/>
        <v>44.901759981781169</v>
      </c>
      <c r="AC247" s="31">
        <f t="shared" si="154"/>
        <v>267.02753605381275</v>
      </c>
      <c r="AD247" s="31">
        <f t="shared" si="154"/>
        <v>29.234730259422246</v>
      </c>
      <c r="AE247" s="31">
        <f t="shared" si="155"/>
        <v>54.552105184395707</v>
      </c>
      <c r="AF247" s="31">
        <f t="shared" si="156"/>
        <v>1383.5739413505689</v>
      </c>
      <c r="AG247" s="31">
        <f t="shared" si="157"/>
        <v>4.9845420404506589E-2</v>
      </c>
      <c r="AH247" s="31">
        <f t="shared" si="158"/>
        <v>0.66414447225483642</v>
      </c>
      <c r="AI247" s="31">
        <f t="shared" si="158"/>
        <v>3.2453458857392571E-2</v>
      </c>
      <c r="AJ247" s="31">
        <f t="shared" si="158"/>
        <v>0.1929983848880206</v>
      </c>
      <c r="AK247" s="31">
        <f t="shared" si="158"/>
        <v>2.1129864755102937E-2</v>
      </c>
      <c r="AL247" s="31">
        <f t="shared" si="159"/>
        <v>3.9428398840140724E-2</v>
      </c>
      <c r="AM247" s="31">
        <f t="shared" si="160"/>
        <v>0.99999999999999978</v>
      </c>
      <c r="AN247" s="31">
        <f>(Z247*'Propiedades físicas'!$F$4)/1000</f>
        <v>60.646287603902792</v>
      </c>
      <c r="AO247" s="31">
        <f>(AA247*'Propiedades físicas'!$F$6)/1000</f>
        <v>29.441331242726314</v>
      </c>
      <c r="AP247" s="31">
        <f>(AB247*'Propiedades físicas'!$F$9)/1000</f>
        <v>27.70214082075989</v>
      </c>
      <c r="AQ247" s="31">
        <f>(AC247*'Propiedades físicas'!$F$5)/1000</f>
        <v>78.631598541766252</v>
      </c>
      <c r="AR247" s="31">
        <f>(AD247*'Propiedades físicas'!$F$8)/1000</f>
        <v>10.364296571570371</v>
      </c>
      <c r="AS247" s="31">
        <f>(AE247*'Propiedades físicas'!$F$7)/1000</f>
        <v>5.0237033664310013</v>
      </c>
      <c r="AT247" s="31">
        <f t="shared" si="161"/>
        <v>211.80935814715662</v>
      </c>
      <c r="AU247" s="31">
        <f t="shared" si="162"/>
        <v>0.28632487315205496</v>
      </c>
      <c r="AV247" s="31">
        <f t="shared" si="165"/>
        <v>0.1389991995645049</v>
      </c>
      <c r="AW247" s="31">
        <f t="shared" si="165"/>
        <v>0.13078808728325195</v>
      </c>
      <c r="AX247" s="31">
        <f t="shared" si="165"/>
        <v>0.37123760361492708</v>
      </c>
      <c r="AY247" s="31">
        <f t="shared" si="165"/>
        <v>4.8932193847495989E-2</v>
      </c>
      <c r="AZ247" s="31">
        <f t="shared" si="166"/>
        <v>2.3718042537765185E-2</v>
      </c>
      <c r="BA247" s="31">
        <f t="shared" si="163"/>
        <v>1</v>
      </c>
      <c r="BB247" s="34">
        <f>AU247*'Propiedades físicas'!$C$4+'Diseño reactor'!AV247*'Propiedades físicas'!$C$5+'Diseño reactor'!AW247*'Propiedades físicas'!$C$8+'Diseño reactor'!AX247*'Propiedades físicas'!$C$9+'Diseño reactor'!AY247*'Propiedades físicas'!$C$7+'Diseño reactor'!AZ247*'Propiedades físicas'!$C$6</f>
        <v>881.4284007637342</v>
      </c>
      <c r="BC247" s="45">
        <f>AU247*'Propiedades físicas'!$L$4+'Diseño reactor'!AV247*'Propiedades físicas'!$L$5+'Diseño reactor'!AW247*'Propiedades físicas'!$L$8+AX247*'Propiedades físicas'!$L$9+'Diseño reactor'!AY247*'Propiedades físicas'!$L$7+'Diseño reactor'!AZ247*'Propiedades físicas'!$L$6</f>
        <v>1.809384257937338</v>
      </c>
      <c r="BD247" s="29">
        <f t="shared" si="142"/>
        <v>6.6686333960512227</v>
      </c>
      <c r="BE247" s="58">
        <f t="shared" si="143"/>
        <v>47.415486075906841</v>
      </c>
      <c r="BF247" s="30">
        <f>AU247*'Propiedades físicas'!$I$4+'Diseño reactor'!AV247*'Propiedades físicas'!$I$5+'Diseño reactor'!AW247*'Propiedades físicas'!$I$8+'Diseño reactor'!AX247*'Propiedades físicas'!$I$9+'Diseño reactor'!AY247*'Propiedades físicas'!$I$7+'Diseño reactor'!AZ247*'Propiedades físicas'!$I$6</f>
        <v>1.7348136233884141E-2</v>
      </c>
      <c r="BG247" s="24">
        <f>AU247*'Propiedades físicas'!$O$4+'Diseño reactor'!AV247*'Propiedades físicas'!$O$5+'Diseño reactor'!AW247*'Propiedades físicas'!$O$8+'Diseño reactor'!AX247*'Propiedades físicas'!$O$9+'Diseño reactor'!AY247*'Propiedades físicas'!$O$7+'Diseño reactor'!AZ247*'Propiedades físicas'!$O$6</f>
        <v>0.14276310551419219</v>
      </c>
      <c r="BH247" s="54">
        <f t="shared" si="144"/>
        <v>47703.299113583591</v>
      </c>
      <c r="BI247" s="34">
        <f t="shared" si="164"/>
        <v>219.87084473321337</v>
      </c>
      <c r="BJ247" s="27">
        <f t="shared" si="145"/>
        <v>4922.0555950688286</v>
      </c>
      <c r="BK247" s="34">
        <f t="shared" si="146"/>
        <v>540.5291863581009</v>
      </c>
      <c r="BL247" s="27">
        <f t="shared" si="147"/>
        <v>104.66102443313548</v>
      </c>
      <c r="BM247" s="34">
        <f t="shared" si="148"/>
        <v>1.1054421768707483</v>
      </c>
      <c r="BN247" s="45">
        <f t="shared" si="149"/>
        <v>194.87357743806231</v>
      </c>
      <c r="BO247" s="45">
        <f t="shared" si="150"/>
        <v>49.630111956779317</v>
      </c>
      <c r="BP247" s="66">
        <f t="shared" si="151"/>
        <v>6.7339134815796129</v>
      </c>
    </row>
    <row r="248" spans="8:68">
      <c r="H248" s="68">
        <v>243</v>
      </c>
      <c r="I248" s="31">
        <f>('Propiedades físicas'!$C$10*'Diseño reactor'!H248)/1000</f>
        <v>212.6846034287565</v>
      </c>
      <c r="J248" s="31">
        <f t="shared" si="129"/>
        <v>2.1440197957382821</v>
      </c>
      <c r="K248" s="31">
        <f>(I248*1000)/'Propiedades físicas'!$F$10</f>
        <v>1389.2911890421003</v>
      </c>
      <c r="L248" s="31">
        <f t="shared" si="130"/>
        <v>198.47016986315717</v>
      </c>
      <c r="M248" s="31">
        <f t="shared" si="131"/>
        <v>1190.8210191789431</v>
      </c>
      <c r="N248" s="31">
        <f t="shared" si="132"/>
        <v>0.81674967021875378</v>
      </c>
      <c r="O248" s="32">
        <f t="shared" si="133"/>
        <v>4.9004980213125231</v>
      </c>
      <c r="P248" s="33">
        <f t="shared" si="134"/>
        <v>0.28574422353482881</v>
      </c>
      <c r="Q248" s="31">
        <f t="shared" si="135"/>
        <v>3.7998125318710692</v>
      </c>
      <c r="R248" s="31">
        <f t="shared" si="136"/>
        <v>0.18577508456761799</v>
      </c>
      <c r="S248" s="31">
        <f t="shared" si="137"/>
        <v>1.1006854894414542</v>
      </c>
      <c r="T248" s="31">
        <f t="shared" si="138"/>
        <v>0.1207806814750849</v>
      </c>
      <c r="U248" s="31">
        <f t="shared" si="139"/>
        <v>0.22444968064122214</v>
      </c>
      <c r="V248" s="47">
        <f t="shared" si="152"/>
        <v>2.8297000777235476E-4</v>
      </c>
      <c r="W248" s="31">
        <f t="shared" si="140"/>
        <v>0.65014467228582218</v>
      </c>
      <c r="X248" s="34">
        <f>(S248*H248*'Propiedades físicas'!$F$5*60*24*365)/(1000000)</f>
        <v>41396.719593089227</v>
      </c>
      <c r="Y248" s="34">
        <f>(U248*H248*'Propiedades físicas'!$F$7*60*24*365)/(1000000)</f>
        <v>2639.9341553036206</v>
      </c>
      <c r="Z248" s="31">
        <f t="shared" si="153"/>
        <v>69.435846318963399</v>
      </c>
      <c r="AA248" s="31">
        <f t="shared" si="154"/>
        <v>923.35444524466982</v>
      </c>
      <c r="AB248" s="31">
        <f t="shared" si="154"/>
        <v>45.143345549931169</v>
      </c>
      <c r="AC248" s="31">
        <f t="shared" si="154"/>
        <v>267.46657393427336</v>
      </c>
      <c r="AD248" s="31">
        <f t="shared" si="154"/>
        <v>29.349705598445631</v>
      </c>
      <c r="AE248" s="31">
        <f t="shared" si="155"/>
        <v>54.541272395816982</v>
      </c>
      <c r="AF248" s="31">
        <f t="shared" si="156"/>
        <v>1389.2911890421003</v>
      </c>
      <c r="AG248" s="31">
        <f t="shared" si="157"/>
        <v>4.9979332530596832E-2</v>
      </c>
      <c r="AH248" s="31">
        <f t="shared" si="158"/>
        <v>0.6646226885533707</v>
      </c>
      <c r="AI248" s="31">
        <f t="shared" si="158"/>
        <v>3.2493796769169012E-2</v>
      </c>
      <c r="AJ248" s="31">
        <f t="shared" si="158"/>
        <v>0.19252016858948653</v>
      </c>
      <c r="AK248" s="31">
        <f t="shared" si="158"/>
        <v>2.1125668851813495E-2</v>
      </c>
      <c r="AL248" s="31">
        <f t="shared" si="159"/>
        <v>3.9258344705563518E-2</v>
      </c>
      <c r="AM248" s="31">
        <f t="shared" si="160"/>
        <v>1</v>
      </c>
      <c r="AN248" s="31">
        <f>(Z248*'Propiedades físicas'!$F$4)/1000</f>
        <v>61.060494535970037</v>
      </c>
      <c r="AO248" s="31">
        <f>(AA248*'Propiedades físicas'!$F$6)/1000</f>
        <v>29.584276425639221</v>
      </c>
      <c r="AP248" s="31">
        <f>(AB248*'Propiedades físicas'!$F$9)/1000</f>
        <v>27.85118703703003</v>
      </c>
      <c r="AQ248" s="31">
        <f>(AC248*'Propiedades físicas'!$F$5)/1000</f>
        <v>78.760882026425477</v>
      </c>
      <c r="AR248" s="31">
        <f>(AD248*'Propiedades físicas'!$F$8)/1000</f>
        <v>10.405057628760941</v>
      </c>
      <c r="AS248" s="31">
        <f>(AE248*'Propiedades físicas'!$F$7)/1000</f>
        <v>5.0227057749307864</v>
      </c>
      <c r="AT248" s="31">
        <f t="shared" si="161"/>
        <v>212.6846034287565</v>
      </c>
      <c r="AU248" s="31">
        <f t="shared" si="162"/>
        <v>0.28709409873396702</v>
      </c>
      <c r="AV248" s="31">
        <f t="shared" si="165"/>
        <v>0.13909928574378042</v>
      </c>
      <c r="AW248" s="31">
        <f t="shared" si="165"/>
        <v>0.13095064987324959</v>
      </c>
      <c r="AX248" s="31">
        <f t="shared" si="165"/>
        <v>0.37031774165452558</v>
      </c>
      <c r="AY248" s="31">
        <f t="shared" si="165"/>
        <v>4.8922477043555013E-2</v>
      </c>
      <c r="AZ248" s="31">
        <f t="shared" si="166"/>
        <v>2.3615746950922355E-2</v>
      </c>
      <c r="BA248" s="31">
        <f t="shared" si="163"/>
        <v>1</v>
      </c>
      <c r="BB248" s="34">
        <f>AU248*'Propiedades físicas'!$C$4+'Diseño reactor'!AV248*'Propiedades físicas'!$C$5+'Diseño reactor'!AW248*'Propiedades físicas'!$C$8+'Diseño reactor'!AX248*'Propiedades físicas'!$C$9+'Diseño reactor'!AY248*'Propiedades físicas'!$C$7+'Diseño reactor'!AZ248*'Propiedades físicas'!$C$6</f>
        <v>881.40353857734908</v>
      </c>
      <c r="BC248" s="45">
        <f>AU248*'Propiedades físicas'!$L$4+'Diseño reactor'!AV248*'Propiedades físicas'!$L$5+'Diseño reactor'!AW248*'Propiedades físicas'!$L$8+AX248*'Propiedades físicas'!$L$9+'Diseño reactor'!AY248*'Propiedades físicas'!$L$7+'Diseño reactor'!AZ248*'Propiedades físicas'!$L$6</f>
        <v>1.8099912142209547</v>
      </c>
      <c r="BD248" s="29">
        <f t="shared" si="142"/>
        <v>6.6569870931912796</v>
      </c>
      <c r="BE248" s="58">
        <f t="shared" si="143"/>
        <v>47.399182133960338</v>
      </c>
      <c r="BF248" s="30">
        <f>AU248*'Propiedades físicas'!$I$4+'Diseño reactor'!AV248*'Propiedades físicas'!$I$5+'Diseño reactor'!AW248*'Propiedades físicas'!$I$8+'Diseño reactor'!AX248*'Propiedades físicas'!$I$9+'Diseño reactor'!AY248*'Propiedades físicas'!$I$7+'Diseño reactor'!AZ248*'Propiedades físicas'!$I$6</f>
        <v>1.7358442045512706E-2</v>
      </c>
      <c r="BG248" s="24">
        <f>AU248*'Propiedades físicas'!$O$4+'Diseño reactor'!AV248*'Propiedades físicas'!$O$5+'Diseño reactor'!AW248*'Propiedades físicas'!$O$8+'Diseño reactor'!AX248*'Propiedades físicas'!$O$9+'Diseño reactor'!AY248*'Propiedades físicas'!$O$7+'Diseño reactor'!AZ248*'Propiedades físicas'!$O$6</f>
        <v>0.14277699326230717</v>
      </c>
      <c r="BH248" s="54">
        <f t="shared" si="144"/>
        <v>47673.632623703568</v>
      </c>
      <c r="BI248" s="34">
        <f t="shared" si="164"/>
        <v>220.05385375513484</v>
      </c>
      <c r="BJ248" s="27">
        <f t="shared" si="145"/>
        <v>4921.3793884179086</v>
      </c>
      <c r="BK248" s="34">
        <f t="shared" si="146"/>
        <v>540.50750137030843</v>
      </c>
      <c r="BL248" s="27">
        <f t="shared" si="147"/>
        <v>104.66021140627048</v>
      </c>
      <c r="BM248" s="34">
        <f t="shared" si="148"/>
        <v>1.1054421768707483</v>
      </c>
      <c r="BN248" s="45">
        <f t="shared" si="149"/>
        <v>195.68538116571031</v>
      </c>
      <c r="BO248" s="45">
        <f t="shared" si="150"/>
        <v>49.745164721500799</v>
      </c>
      <c r="BP248" s="66">
        <f t="shared" si="151"/>
        <v>6.7337235401028748</v>
      </c>
    </row>
    <row r="249" spans="8:68">
      <c r="H249" s="68">
        <v>244</v>
      </c>
      <c r="I249" s="31">
        <f>('Propiedades físicas'!$C$10*'Diseño reactor'!H249)/1000</f>
        <v>213.55984871035631</v>
      </c>
      <c r="J249" s="31">
        <f t="shared" si="129"/>
        <v>2.1352328293623053</v>
      </c>
      <c r="K249" s="31">
        <f>(I249*1000)/'Propiedades físicas'!$F$10</f>
        <v>1395.0084367336317</v>
      </c>
      <c r="L249" s="31">
        <f t="shared" si="130"/>
        <v>199.28691953337594</v>
      </c>
      <c r="M249" s="31">
        <f t="shared" si="131"/>
        <v>1195.7215172002557</v>
      </c>
      <c r="N249" s="31">
        <f t="shared" si="132"/>
        <v>0.81674967021875389</v>
      </c>
      <c r="O249" s="32">
        <f t="shared" si="133"/>
        <v>4.9004980213125231</v>
      </c>
      <c r="P249" s="33">
        <f t="shared" si="134"/>
        <v>0.28650763095217635</v>
      </c>
      <c r="Q249" s="31">
        <f t="shared" si="135"/>
        <v>3.8025345348871742</v>
      </c>
      <c r="R249" s="31">
        <f t="shared" si="136"/>
        <v>0.18600361413164571</v>
      </c>
      <c r="S249" s="31">
        <f t="shared" si="137"/>
        <v>1.0979634864253489</v>
      </c>
      <c r="T249" s="31">
        <f t="shared" si="138"/>
        <v>0.12075540311109244</v>
      </c>
      <c r="U249" s="31">
        <f t="shared" si="139"/>
        <v>0.22348302202383941</v>
      </c>
      <c r="V249" s="47">
        <f t="shared" si="152"/>
        <v>2.8372600346720378E-4</v>
      </c>
      <c r="W249" s="31">
        <f t="shared" si="140"/>
        <v>0.64920998269220032</v>
      </c>
      <c r="X249" s="34">
        <f>(S249*H249*'Propiedades físicas'!$F$5*60*24*365)/(1000000)</f>
        <v>41464.280789155753</v>
      </c>
      <c r="Y249" s="34">
        <f>(U249*H249*'Propiedades físicas'!$F$7*60*24*365)/(1000000)</f>
        <v>2639.3816396555976</v>
      </c>
      <c r="Z249" s="31">
        <f t="shared" si="153"/>
        <v>69.907861952331032</v>
      </c>
      <c r="AA249" s="31">
        <f t="shared" si="154"/>
        <v>927.81842651247052</v>
      </c>
      <c r="AB249" s="31">
        <f t="shared" si="154"/>
        <v>45.384881848121552</v>
      </c>
      <c r="AC249" s="31">
        <f t="shared" si="154"/>
        <v>267.90309068778515</v>
      </c>
      <c r="AD249" s="31">
        <f t="shared" si="154"/>
        <v>29.464318359106556</v>
      </c>
      <c r="AE249" s="31">
        <f t="shared" si="155"/>
        <v>54.529857373816817</v>
      </c>
      <c r="AF249" s="31">
        <f t="shared" si="156"/>
        <v>1395.0084367336317</v>
      </c>
      <c r="AG249" s="31">
        <f t="shared" si="157"/>
        <v>5.0112859615399956E-2</v>
      </c>
      <c r="AH249" s="31">
        <f t="shared" si="158"/>
        <v>0.66509879229471047</v>
      </c>
      <c r="AI249" s="31">
        <f t="shared" si="158"/>
        <v>3.2533768723570465E-2</v>
      </c>
      <c r="AJ249" s="31">
        <f t="shared" si="158"/>
        <v>0.19204406484814657</v>
      </c>
      <c r="AK249" s="31">
        <f t="shared" si="158"/>
        <v>2.1121247429941235E-2</v>
      </c>
      <c r="AL249" s="31">
        <f t="shared" si="159"/>
        <v>3.9089267088231211E-2</v>
      </c>
      <c r="AM249" s="31">
        <f t="shared" si="160"/>
        <v>0.99999999999999989</v>
      </c>
      <c r="AN249" s="31">
        <f>(Z249*'Propiedades físicas'!$F$4)/1000</f>
        <v>61.475575643640866</v>
      </c>
      <c r="AO249" s="31">
        <f>(AA249*'Propiedades físicas'!$F$6)/1000</f>
        <v>29.727302385459556</v>
      </c>
      <c r="AP249" s="31">
        <f>(AB249*'Propiedades físicas'!$F$9)/1000</f>
        <v>28.000202856198591</v>
      </c>
      <c r="AQ249" s="31">
        <f>(AC249*'Propiedades físicas'!$F$5)/1000</f>
        <v>78.889423114832098</v>
      </c>
      <c r="AR249" s="31">
        <f>(AD249*'Propiedades físicas'!$F$8)/1000</f>
        <v>10.445690144670452</v>
      </c>
      <c r="AS249" s="31">
        <f>(AE249*'Propiedades físicas'!$F$7)/1000</f>
        <v>5.0216545655547904</v>
      </c>
      <c r="AT249" s="31">
        <f t="shared" si="161"/>
        <v>213.55984871035636</v>
      </c>
      <c r="AU249" s="31">
        <f t="shared" si="162"/>
        <v>0.28786111254001684</v>
      </c>
      <c r="AV249" s="31">
        <f t="shared" si="165"/>
        <v>0.13919892978467896</v>
      </c>
      <c r="AW249" s="31">
        <f t="shared" si="165"/>
        <v>0.131111737647718</v>
      </c>
      <c r="AX249" s="31">
        <f t="shared" si="165"/>
        <v>0.36940194325491876</v>
      </c>
      <c r="AY249" s="31">
        <f t="shared" si="165"/>
        <v>4.8912237987382971E-2</v>
      </c>
      <c r="AZ249" s="31">
        <f t="shared" si="166"/>
        <v>2.3514038785284411E-2</v>
      </c>
      <c r="BA249" s="31">
        <f t="shared" si="163"/>
        <v>0.99999999999999989</v>
      </c>
      <c r="BB249" s="34">
        <f>AU249*'Propiedades físicas'!$C$4+'Diseño reactor'!AV249*'Propiedades físicas'!$C$5+'Diseño reactor'!AW249*'Propiedades físicas'!$C$8+'Diseño reactor'!AX249*'Propiedades físicas'!$C$9+'Diseño reactor'!AY249*'Propiedades físicas'!$C$7+'Diseño reactor'!AZ249*'Propiedades físicas'!$C$6</f>
        <v>881.37881240661284</v>
      </c>
      <c r="BC249" s="45">
        <f>AU249*'Propiedades físicas'!$L$4+'Diseño reactor'!AV249*'Propiedades físicas'!$L$5+'Diseño reactor'!AW249*'Propiedades físicas'!$L$8+AX249*'Propiedades físicas'!$L$9+'Diseño reactor'!AY249*'Propiedades físicas'!$L$7+'Diseño reactor'!AZ249*'Propiedades físicas'!$L$6</f>
        <v>1.8105964565148764</v>
      </c>
      <c r="BD249" s="29">
        <f t="shared" si="142"/>
        <v>6.6453809223849394</v>
      </c>
      <c r="BE249" s="58">
        <f t="shared" si="143"/>
        <v>47.382957717081979</v>
      </c>
      <c r="BF249" s="30">
        <f>AU249*'Propiedades físicas'!$I$4+'Diseño reactor'!AV249*'Propiedades físicas'!$I$5+'Diseño reactor'!AW249*'Propiedades físicas'!$I$8+'Diseño reactor'!AX249*'Propiedades físicas'!$I$9+'Diseño reactor'!AY249*'Propiedades físicas'!$I$7+'Diseño reactor'!AZ249*'Propiedades físicas'!$I$6</f>
        <v>1.7368693948669498E-2</v>
      </c>
      <c r="BG249" s="24">
        <f>AU249*'Propiedades físicas'!$O$4+'Diseño reactor'!AV249*'Propiedades físicas'!$O$5+'Diseño reactor'!AW249*'Propiedades físicas'!$O$8+'Diseño reactor'!AX249*'Propiedades físicas'!$O$9+'Diseño reactor'!AY249*'Propiedades físicas'!$O$7+'Diseño reactor'!AZ249*'Propiedades físicas'!$O$6</f>
        <v>0.14279088959272551</v>
      </c>
      <c r="BH249" s="54">
        <f t="shared" si="144"/>
        <v>47644.156567917642</v>
      </c>
      <c r="BI249" s="34">
        <f t="shared" si="164"/>
        <v>220.23600950627088</v>
      </c>
      <c r="BJ249" s="27">
        <f t="shared" si="145"/>
        <v>4920.7076271440073</v>
      </c>
      <c r="BK249" s="34">
        <f t="shared" si="146"/>
        <v>540.48632269661709</v>
      </c>
      <c r="BL249" s="27">
        <f t="shared" si="147"/>
        <v>104.65941731166602</v>
      </c>
      <c r="BM249" s="34">
        <f t="shared" si="148"/>
        <v>1.1054421768707483</v>
      </c>
      <c r="BN249" s="45">
        <f t="shared" si="149"/>
        <v>196.49843334005993</v>
      </c>
      <c r="BO249" s="45">
        <f t="shared" si="150"/>
        <v>49.85988716476988</v>
      </c>
      <c r="BP249" s="66">
        <f t="shared" si="151"/>
        <v>6.7335346377549081</v>
      </c>
    </row>
    <row r="250" spans="8:68">
      <c r="H250" s="68">
        <v>245</v>
      </c>
      <c r="I250" s="31">
        <f>('Propiedades físicas'!$C$10*'Diseño reactor'!H250)/1000</f>
        <v>214.43509399195611</v>
      </c>
      <c r="J250" s="31">
        <f t="shared" si="129"/>
        <v>2.1265175933240923</v>
      </c>
      <c r="K250" s="31">
        <f>(I250*1000)/'Propiedades físicas'!$F$10</f>
        <v>1400.7256844251629</v>
      </c>
      <c r="L250" s="31">
        <f t="shared" si="130"/>
        <v>200.10366920359468</v>
      </c>
      <c r="M250" s="31">
        <f t="shared" si="131"/>
        <v>1200.6220152215681</v>
      </c>
      <c r="N250" s="31">
        <f t="shared" si="132"/>
        <v>0.81674967021875378</v>
      </c>
      <c r="O250" s="32">
        <f t="shared" si="133"/>
        <v>4.9004980213125231</v>
      </c>
      <c r="P250" s="33">
        <f t="shared" si="134"/>
        <v>0.28726884647400242</v>
      </c>
      <c r="Q250" s="31">
        <f t="shared" si="135"/>
        <v>3.8052445340267318</v>
      </c>
      <c r="R250" s="31">
        <f t="shared" si="136"/>
        <v>0.18623006658395194</v>
      </c>
      <c r="S250" s="31">
        <f t="shared" si="137"/>
        <v>1.0952534872857911</v>
      </c>
      <c r="T250" s="31">
        <f t="shared" si="138"/>
        <v>0.12072885078055909</v>
      </c>
      <c r="U250" s="31">
        <f t="shared" si="139"/>
        <v>0.22252190638024033</v>
      </c>
      <c r="V250" s="47">
        <f t="shared" si="152"/>
        <v>2.8447982854707033E-4</v>
      </c>
      <c r="W250" s="31">
        <f t="shared" si="140"/>
        <v>0.64827797677951693</v>
      </c>
      <c r="X250" s="34">
        <f>(S250*H250*'Propiedades físicas'!$F$5*60*24*365)/(1000000)</f>
        <v>41531.454578611607</v>
      </c>
      <c r="Y250" s="34">
        <f>(U250*H250*'Propiedades físicas'!$F$7*60*24*365)/(1000000)</f>
        <v>2638.8012785960159</v>
      </c>
      <c r="Z250" s="31">
        <f t="shared" si="153"/>
        <v>70.380867386130589</v>
      </c>
      <c r="AA250" s="31">
        <f t="shared" si="154"/>
        <v>932.28491083654933</v>
      </c>
      <c r="AB250" s="31">
        <f t="shared" si="154"/>
        <v>45.626366313068225</v>
      </c>
      <c r="AC250" s="31">
        <f t="shared" si="154"/>
        <v>268.33710438501879</v>
      </c>
      <c r="AD250" s="31">
        <f t="shared" si="154"/>
        <v>29.578568441236978</v>
      </c>
      <c r="AE250" s="31">
        <f t="shared" si="155"/>
        <v>54.517867063158882</v>
      </c>
      <c r="AF250" s="31">
        <f t="shared" si="156"/>
        <v>1400.7256844251629</v>
      </c>
      <c r="AG250" s="31">
        <f t="shared" si="157"/>
        <v>5.0246003317211865E-2</v>
      </c>
      <c r="AH250" s="31">
        <f t="shared" si="158"/>
        <v>0.6655727964459689</v>
      </c>
      <c r="AI250" s="31">
        <f t="shared" si="158"/>
        <v>3.2573377371739001E-2</v>
      </c>
      <c r="AJ250" s="31">
        <f t="shared" si="158"/>
        <v>0.19157006069688826</v>
      </c>
      <c r="AK250" s="31">
        <f t="shared" si="158"/>
        <v>2.1116603179426659E-2</v>
      </c>
      <c r="AL250" s="31">
        <f t="shared" si="159"/>
        <v>3.8921158988765317E-2</v>
      </c>
      <c r="AM250" s="31">
        <f t="shared" si="160"/>
        <v>1</v>
      </c>
      <c r="AN250" s="31">
        <f>(Z250*'Propiedades físicas'!$F$4)/1000</f>
        <v>61.891527162015521</v>
      </c>
      <c r="AO250" s="31">
        <f>(AA250*'Propiedades físicas'!$F$6)/1000</f>
        <v>29.870408543203041</v>
      </c>
      <c r="AP250" s="31">
        <f>(AB250*'Propiedades físicas'!$F$9)/1000</f>
        <v>28.14918669684744</v>
      </c>
      <c r="AQ250" s="31">
        <f>(AC250*'Propiedades físicas'!$F$5)/1000</f>
        <v>79.017227128256494</v>
      </c>
      <c r="AR250" s="31">
        <f>(AD250*'Propiedades físicas'!$F$8)/1000</f>
        <v>10.48619408378733</v>
      </c>
      <c r="AS250" s="31">
        <f>(AE250*'Propiedades físicas'!$F$7)/1000</f>
        <v>5.0205503778463019</v>
      </c>
      <c r="AT250" s="31">
        <f t="shared" si="161"/>
        <v>214.43509399195611</v>
      </c>
      <c r="AU250" s="31">
        <f t="shared" si="162"/>
        <v>0.28862592409588139</v>
      </c>
      <c r="AV250" s="31">
        <f t="shared" si="165"/>
        <v>0.13929813440109548</v>
      </c>
      <c r="AW250" s="31">
        <f t="shared" si="165"/>
        <v>0.13127136129081265</v>
      </c>
      <c r="AX250" s="31">
        <f t="shared" si="165"/>
        <v>0.3684901834735157</v>
      </c>
      <c r="AY250" s="31">
        <f t="shared" si="165"/>
        <v>4.8901482908299924E-2</v>
      </c>
      <c r="AZ250" s="31">
        <f t="shared" si="166"/>
        <v>2.341291383039491E-2</v>
      </c>
      <c r="BA250" s="31">
        <f t="shared" si="163"/>
        <v>1</v>
      </c>
      <c r="BB250" s="34">
        <f>AU250*'Propiedades físicas'!$C$4+'Diseño reactor'!AV250*'Propiedades físicas'!$C$5+'Diseño reactor'!AW250*'Propiedades físicas'!$C$8+'Diseño reactor'!AX250*'Propiedades físicas'!$C$9+'Diseño reactor'!AY250*'Propiedades físicas'!$C$7+'Diseño reactor'!AZ250*'Propiedades físicas'!$C$6</f>
        <v>881.35422130789664</v>
      </c>
      <c r="BC250" s="45">
        <f>AU250*'Propiedades físicas'!$L$4+'Diseño reactor'!AV250*'Propiedades físicas'!$L$5+'Diseño reactor'!AW250*'Propiedades físicas'!$L$8+AX250*'Propiedades físicas'!$L$9+'Diseño reactor'!AY250*'Propiedades físicas'!$L$7+'Diseño reactor'!AZ250*'Propiedades físicas'!$L$6</f>
        <v>1.8111999915186143</v>
      </c>
      <c r="BD250" s="29">
        <f t="shared" si="142"/>
        <v>6.6338146807614606</v>
      </c>
      <c r="BE250" s="58">
        <f t="shared" si="143"/>
        <v>47.366812134021885</v>
      </c>
      <c r="BF250" s="30">
        <f>AU250*'Propiedades físicas'!$I$4+'Diseño reactor'!AV250*'Propiedades físicas'!$I$5+'Diseño reactor'!AW250*'Propiedades físicas'!$I$8+'Diseño reactor'!AX250*'Propiedades físicas'!$I$9+'Diseño reactor'!AY250*'Propiedades físicas'!$I$7+'Diseño reactor'!AZ250*'Propiedades físicas'!$I$6</f>
        <v>1.7378892303993112E-2</v>
      </c>
      <c r="BG250" s="24">
        <f>AU250*'Propiedades físicas'!$O$4+'Diseño reactor'!AV250*'Propiedades físicas'!$O$5+'Diseño reactor'!AW250*'Propiedades físicas'!$O$8+'Diseño reactor'!AX250*'Propiedades físicas'!$O$9+'Diseño reactor'!AY250*'Propiedades físicas'!$O$7+'Diseño reactor'!AZ250*'Propiedades físicas'!$O$6</f>
        <v>0.14280479416796524</v>
      </c>
      <c r="BH250" s="54">
        <f t="shared" si="144"/>
        <v>47614.869295851015</v>
      </c>
      <c r="BI250" s="34">
        <f t="shared" si="164"/>
        <v>220.41731705850711</v>
      </c>
      <c r="BJ250" s="27">
        <f t="shared" si="145"/>
        <v>4920.0402739037263</v>
      </c>
      <c r="BK250" s="34">
        <f t="shared" si="146"/>
        <v>540.4656450868622</v>
      </c>
      <c r="BL250" s="27">
        <f t="shared" si="147"/>
        <v>104.65864195604301</v>
      </c>
      <c r="BM250" s="34">
        <f t="shared" si="148"/>
        <v>1.1054421768707483</v>
      </c>
      <c r="BN250" s="45">
        <f t="shared" si="149"/>
        <v>197.31272843998403</v>
      </c>
      <c r="BO250" s="45">
        <f t="shared" si="150"/>
        <v>49.974280706481295</v>
      </c>
      <c r="BP250" s="66">
        <f t="shared" si="151"/>
        <v>6.7333467673266032</v>
      </c>
    </row>
    <row r="251" spans="8:68">
      <c r="H251" s="68">
        <v>246</v>
      </c>
      <c r="I251" s="31">
        <f>('Propiedades físicas'!$C$10*'Diseño reactor'!H251)/1000</f>
        <v>215.31033927355597</v>
      </c>
      <c r="J251" s="31">
        <f t="shared" si="129"/>
        <v>2.1178732128634246</v>
      </c>
      <c r="K251" s="31">
        <f>(I251*1000)/'Propiedades físicas'!$F$10</f>
        <v>1406.4429321166942</v>
      </c>
      <c r="L251" s="31">
        <f t="shared" si="130"/>
        <v>200.92041887381345</v>
      </c>
      <c r="M251" s="31">
        <f t="shared" si="131"/>
        <v>1205.5225132428807</v>
      </c>
      <c r="N251" s="31">
        <f t="shared" si="132"/>
        <v>0.81674967021875389</v>
      </c>
      <c r="O251" s="32">
        <f t="shared" si="133"/>
        <v>4.9004980213125231</v>
      </c>
      <c r="P251" s="33">
        <f t="shared" si="134"/>
        <v>0.28802787952683068</v>
      </c>
      <c r="Q251" s="31">
        <f t="shared" si="135"/>
        <v>3.8079426028513925</v>
      </c>
      <c r="R251" s="31">
        <f t="shared" si="136"/>
        <v>0.18645445695966528</v>
      </c>
      <c r="S251" s="31">
        <f t="shared" si="137"/>
        <v>1.0925554184611301</v>
      </c>
      <c r="T251" s="31">
        <f t="shared" si="138"/>
        <v>0.12070103969530899</v>
      </c>
      <c r="U251" s="31">
        <f t="shared" si="139"/>
        <v>0.22156629403694897</v>
      </c>
      <c r="V251" s="47">
        <f t="shared" si="152"/>
        <v>2.8523149234695855E-4</v>
      </c>
      <c r="W251" s="31">
        <f t="shared" si="140"/>
        <v>0.64734864300626316</v>
      </c>
      <c r="X251" s="34">
        <f>(S251*H251*'Propiedades físicas'!$F$5*60*24*365)/(1000000)</f>
        <v>41598.243734294614</v>
      </c>
      <c r="Y251" s="34">
        <f>(U251*H251*'Propiedades físicas'!$F$7*60*24*365)/(1000000)</f>
        <v>2638.1934046135957</v>
      </c>
      <c r="Z251" s="31">
        <f t="shared" si="153"/>
        <v>70.854858363600343</v>
      </c>
      <c r="AA251" s="31">
        <f t="shared" si="154"/>
        <v>936.75388030144256</v>
      </c>
      <c r="AB251" s="31">
        <f t="shared" si="154"/>
        <v>45.867796412077659</v>
      </c>
      <c r="AC251" s="31">
        <f t="shared" si="154"/>
        <v>268.768632941438</v>
      </c>
      <c r="AD251" s="31">
        <f t="shared" si="154"/>
        <v>29.692455765046009</v>
      </c>
      <c r="AE251" s="31">
        <f t="shared" si="155"/>
        <v>54.505308333089445</v>
      </c>
      <c r="AF251" s="31">
        <f t="shared" si="156"/>
        <v>1406.442932116694</v>
      </c>
      <c r="AG251" s="31">
        <f t="shared" si="157"/>
        <v>5.0378765284819563E-2</v>
      </c>
      <c r="AH251" s="31">
        <f t="shared" si="158"/>
        <v>0.66604471387376496</v>
      </c>
      <c r="AI251" s="31">
        <f t="shared" si="158"/>
        <v>3.2612625343458983E-2</v>
      </c>
      <c r="AJ251" s="31">
        <f t="shared" si="158"/>
        <v>0.19109814326909214</v>
      </c>
      <c r="AK251" s="31">
        <f t="shared" si="158"/>
        <v>2.1111738760959835E-2</v>
      </c>
      <c r="AL251" s="31">
        <f t="shared" si="159"/>
        <v>3.8754013467904497E-2</v>
      </c>
      <c r="AM251" s="31">
        <f t="shared" si="160"/>
        <v>1</v>
      </c>
      <c r="AN251" s="31">
        <f>(Z251*'Propiedades físicas'!$F$4)/1000</f>
        <v>62.308345347782868</v>
      </c>
      <c r="AO251" s="31">
        <f>(AA251*'Propiedades físicas'!$F$6)/1000</f>
        <v>30.013594324858218</v>
      </c>
      <c r="AP251" s="31">
        <f>(AB251*'Propiedades físicas'!$F$9)/1000</f>
        <v>28.29813699643131</v>
      </c>
      <c r="AQ251" s="31">
        <f>(AC251*'Propiedades físicas'!$F$5)/1000</f>
        <v>79.144299342265256</v>
      </c>
      <c r="AR251" s="31">
        <f>(AD251*'Propiedades físicas'!$F$8)/1000</f>
        <v>10.526569417824106</v>
      </c>
      <c r="AS251" s="31">
        <f>(AE251*'Propiedades físicas'!$F$7)/1000</f>
        <v>5.019393844394207</v>
      </c>
      <c r="AT251" s="31">
        <f t="shared" si="161"/>
        <v>215.310339273556</v>
      </c>
      <c r="AU251" s="31">
        <f t="shared" si="162"/>
        <v>0.28938854287261562</v>
      </c>
      <c r="AV251" s="31">
        <f t="shared" si="165"/>
        <v>0.13939690228589235</v>
      </c>
      <c r="AW251" s="31">
        <f t="shared" si="165"/>
        <v>0.13142953140061692</v>
      </c>
      <c r="AX251" s="31">
        <f t="shared" si="165"/>
        <v>0.36758243756102615</v>
      </c>
      <c r="AY251" s="31">
        <f t="shared" si="165"/>
        <v>4.8890217967888172E-2</v>
      </c>
      <c r="AZ251" s="31">
        <f t="shared" si="166"/>
        <v>2.3312367911960646E-2</v>
      </c>
      <c r="BA251" s="31">
        <f t="shared" si="163"/>
        <v>0.99999999999999989</v>
      </c>
      <c r="BB251" s="34">
        <f>AU251*'Propiedades físicas'!$C$4+'Diseño reactor'!AV251*'Propiedades físicas'!$C$5+'Diseño reactor'!AW251*'Propiedades físicas'!$C$8+'Diseño reactor'!AX251*'Propiedades físicas'!$C$9+'Diseño reactor'!AY251*'Propiedades físicas'!$C$7+'Diseño reactor'!AZ251*'Propiedades físicas'!$C$6</f>
        <v>881.32976434549028</v>
      </c>
      <c r="BC251" s="45">
        <f>AU251*'Propiedades físicas'!$L$4+'Diseño reactor'!AV251*'Propiedades físicas'!$L$5+'Diseño reactor'!AW251*'Propiedades físicas'!$L$8+AX251*'Propiedades físicas'!$L$9+'Diseño reactor'!AY251*'Propiedades físicas'!$L$7+'Diseño reactor'!AZ251*'Propiedades físicas'!$L$6</f>
        <v>1.8118018259003039</v>
      </c>
      <c r="BD251" s="29">
        <f t="shared" si="142"/>
        <v>6.6222881667783531</v>
      </c>
      <c r="BE251" s="58">
        <f t="shared" si="143"/>
        <v>47.350744702837247</v>
      </c>
      <c r="BF251" s="30">
        <f>AU251*'Propiedades físicas'!$I$4+'Diseño reactor'!AV251*'Propiedades físicas'!$I$5+'Diseño reactor'!AW251*'Propiedades físicas'!$I$8+'Diseño reactor'!AX251*'Propiedades físicas'!$I$9+'Diseño reactor'!AY251*'Propiedades físicas'!$I$7+'Diseño reactor'!AZ251*'Propiedades físicas'!$I$6</f>
        <v>1.7389037469180992E-2</v>
      </c>
      <c r="BG251" s="24">
        <f>AU251*'Propiedades físicas'!$O$4+'Diseño reactor'!AV251*'Propiedades físicas'!$O$5+'Diseño reactor'!AW251*'Propiedades físicas'!$O$8+'Diseño reactor'!AX251*'Propiedades físicas'!$O$9+'Diseño reactor'!AY251*'Propiedades físicas'!$O$7+'Diseño reactor'!AZ251*'Propiedades físicas'!$O$6</f>
        <v>0.1428187066547254</v>
      </c>
      <c r="BH251" s="54">
        <f t="shared" si="144"/>
        <v>47585.769175412381</v>
      </c>
      <c r="BI251" s="34">
        <f t="shared" si="164"/>
        <v>220.59778144804051</v>
      </c>
      <c r="BJ251" s="27">
        <f t="shared" si="145"/>
        <v>4919.3772917476181</v>
      </c>
      <c r="BK251" s="34">
        <f t="shared" si="146"/>
        <v>540.44546334924667</v>
      </c>
      <c r="BL251" s="27">
        <f t="shared" si="147"/>
        <v>104.65788514817834</v>
      </c>
      <c r="BM251" s="34">
        <f t="shared" si="148"/>
        <v>1.1054421768707483</v>
      </c>
      <c r="BN251" s="45">
        <f t="shared" si="149"/>
        <v>198.12826097562649</v>
      </c>
      <c r="BO251" s="45">
        <f t="shared" si="150"/>
        <v>50.088346758407049</v>
      </c>
      <c r="BP251" s="66">
        <f t="shared" si="151"/>
        <v>6.733159921669345</v>
      </c>
    </row>
    <row r="252" spans="8:68">
      <c r="H252" s="68">
        <v>247</v>
      </c>
      <c r="I252" s="31">
        <f>('Propiedades físicas'!$C$10*'Diseño reactor'!H252)/1000</f>
        <v>216.18558455515577</v>
      </c>
      <c r="J252" s="31">
        <f t="shared" si="129"/>
        <v>2.1092988273862452</v>
      </c>
      <c r="K252" s="31">
        <f>(I252*1000)/'Propiedades físicas'!$F$10</f>
        <v>1412.1601798082254</v>
      </c>
      <c r="L252" s="31">
        <f t="shared" si="130"/>
        <v>201.73716854403219</v>
      </c>
      <c r="M252" s="31">
        <f t="shared" si="131"/>
        <v>1210.4230112641931</v>
      </c>
      <c r="N252" s="31">
        <f t="shared" si="132"/>
        <v>0.81674967021875378</v>
      </c>
      <c r="O252" s="32">
        <f t="shared" si="133"/>
        <v>4.9004980213125222</v>
      </c>
      <c r="P252" s="33">
        <f t="shared" si="134"/>
        <v>0.28878473948320865</v>
      </c>
      <c r="Q252" s="31">
        <f t="shared" si="135"/>
        <v>3.8106288143536111</v>
      </c>
      <c r="R252" s="31">
        <f t="shared" si="136"/>
        <v>0.18667680017293239</v>
      </c>
      <c r="S252" s="31">
        <f t="shared" si="137"/>
        <v>1.089869206958912</v>
      </c>
      <c r="T252" s="31">
        <f t="shared" si="138"/>
        <v>0.1206719849018586</v>
      </c>
      <c r="U252" s="31">
        <f t="shared" si="139"/>
        <v>0.22061614566075419</v>
      </c>
      <c r="V252" s="47">
        <f t="shared" si="152"/>
        <v>2.8598100414842025E-4</v>
      </c>
      <c r="W252" s="31">
        <f t="shared" si="140"/>
        <v>0.64642196989701617</v>
      </c>
      <c r="X252" s="34">
        <f>(S252*H252*'Propiedades físicas'!$F$5*60*24*365)/(1000000)</f>
        <v>41664.651005260828</v>
      </c>
      <c r="Y252" s="34">
        <f>(U252*H252*'Propiedades físicas'!$F$7*60*24*365)/(1000000)</f>
        <v>2637.5583465838813</v>
      </c>
      <c r="Z252" s="31">
        <f t="shared" si="153"/>
        <v>71.329830652352541</v>
      </c>
      <c r="AA252" s="31">
        <f t="shared" si="154"/>
        <v>941.22531714534193</v>
      </c>
      <c r="AB252" s="31">
        <f t="shared" si="154"/>
        <v>46.109169642714299</v>
      </c>
      <c r="AC252" s="31">
        <f t="shared" si="154"/>
        <v>269.19769411885125</v>
      </c>
      <c r="AD252" s="31">
        <f t="shared" si="154"/>
        <v>29.805980270759072</v>
      </c>
      <c r="AE252" s="31">
        <f t="shared" si="155"/>
        <v>54.492187978206282</v>
      </c>
      <c r="AF252" s="31">
        <f t="shared" si="156"/>
        <v>1412.1601798082252</v>
      </c>
      <c r="AG252" s="31">
        <f t="shared" si="157"/>
        <v>5.0511147157569131E-2</v>
      </c>
      <c r="AH252" s="31">
        <f t="shared" si="158"/>
        <v>0.66651455734516085</v>
      </c>
      <c r="AI252" s="31">
        <f t="shared" si="158"/>
        <v>3.2651515247353907E-2</v>
      </c>
      <c r="AJ252" s="31">
        <f t="shared" si="158"/>
        <v>0.19062829979769644</v>
      </c>
      <c r="AK252" s="31">
        <f t="shared" si="158"/>
        <v>2.1106656806316969E-2</v>
      </c>
      <c r="AL252" s="31">
        <f t="shared" si="159"/>
        <v>3.8587823645902873E-2</v>
      </c>
      <c r="AM252" s="31">
        <f t="shared" si="160"/>
        <v>1.0000000000000002</v>
      </c>
      <c r="AN252" s="31">
        <f>(Z252*'Propiedades físicas'!$F$4)/1000</f>
        <v>62.726026479065773</v>
      </c>
      <c r="AO252" s="31">
        <f>(AA252*'Propiedades físicas'!$F$6)/1000</f>
        <v>30.156859161336754</v>
      </c>
      <c r="AP252" s="31">
        <f>(AB252*'Propiedades físicas'!$F$9)/1000</f>
        <v>28.447052211072585</v>
      </c>
      <c r="AQ252" s="31">
        <f>(AC252*'Propiedades físicas'!$F$5)/1000</f>
        <v>79.27064498717813</v>
      </c>
      <c r="AR252" s="31">
        <f>(AD252*'Propiedades físicas'!$F$8)/1000</f>
        <v>10.566816125589503</v>
      </c>
      <c r="AS252" s="31">
        <f>(AE252*'Propiedades físicas'!$F$7)/1000</f>
        <v>5.0181855909130162</v>
      </c>
      <c r="AT252" s="31">
        <f t="shared" si="161"/>
        <v>216.18558455515574</v>
      </c>
      <c r="AU252" s="31">
        <f t="shared" si="162"/>
        <v>0.29014897828704389</v>
      </c>
      <c r="AV252" s="31">
        <f t="shared" si="165"/>
        <v>0.13949523611109599</v>
      </c>
      <c r="AW252" s="31">
        <f t="shared" si="165"/>
        <v>0.13158625848993574</v>
      </c>
      <c r="AX252" s="31">
        <f t="shared" si="165"/>
        <v>0.36667868095966266</v>
      </c>
      <c r="AY252" s="31">
        <f t="shared" si="165"/>
        <v>4.8878449260771943E-2</v>
      </c>
      <c r="AZ252" s="31">
        <f t="shared" si="166"/>
        <v>2.3212396891489864E-2</v>
      </c>
      <c r="BA252" s="31">
        <f t="shared" si="163"/>
        <v>1</v>
      </c>
      <c r="BB252" s="34">
        <f>AU252*'Propiedades físicas'!$C$4+'Diseño reactor'!AV252*'Propiedades físicas'!$C$5+'Diseño reactor'!AW252*'Propiedades físicas'!$C$8+'Diseño reactor'!AX252*'Propiedades físicas'!$C$9+'Diseño reactor'!AY252*'Propiedades físicas'!$C$7+'Diseño reactor'!AZ252*'Propiedades físicas'!$C$6</f>
        <v>881.30544059152578</v>
      </c>
      <c r="BC252" s="45">
        <f>AU252*'Propiedades físicas'!$L$4+'Diseño reactor'!AV252*'Propiedades físicas'!$L$5+'Diseño reactor'!AW252*'Propiedades físicas'!$L$8+AX252*'Propiedades físicas'!$L$9+'Diseño reactor'!AY252*'Propiedades físicas'!$L$7+'Diseño reactor'!AZ252*'Propiedades físicas'!$L$6</f>
        <v>1.8124019662968578</v>
      </c>
      <c r="BD252" s="29">
        <f t="shared" si="142"/>
        <v>6.6108011802108635</v>
      </c>
      <c r="BE252" s="58">
        <f t="shared" si="143"/>
        <v>47.334754750719974</v>
      </c>
      <c r="BF252" s="30">
        <f>AU252*'Propiedades físicas'!$I$4+'Diseño reactor'!AV252*'Propiedades físicas'!$I$5+'Diseño reactor'!AW252*'Propiedades físicas'!$I$8+'Diseño reactor'!AX252*'Propiedades físicas'!$I$9+'Diseño reactor'!AY252*'Propiedades físicas'!$I$7+'Diseño reactor'!AZ252*'Propiedades físicas'!$I$6</f>
        <v>1.7399129799017737E-2</v>
      </c>
      <c r="BG252" s="24">
        <f>AU252*'Propiedades físicas'!$O$4+'Diseño reactor'!AV252*'Propiedades físicas'!$O$5+'Diseño reactor'!AW252*'Propiedades físicas'!$O$8+'Diseño reactor'!AX252*'Propiedades físicas'!$O$9+'Diseño reactor'!AY252*'Propiedades físicas'!$O$7+'Diseño reactor'!AZ252*'Propiedades físicas'!$O$6</f>
        <v>0.14283262672383681</v>
      </c>
      <c r="BH252" s="54">
        <f t="shared" si="144"/>
        <v>47556.854592545409</v>
      </c>
      <c r="BI252" s="34">
        <f t="shared" si="164"/>
        <v>220.77740767566075</v>
      </c>
      <c r="BJ252" s="27">
        <f t="shared" si="145"/>
        <v>4918.7186441151571</v>
      </c>
      <c r="BK252" s="34">
        <f t="shared" si="146"/>
        <v>540.42577234959765</v>
      </c>
      <c r="BL252" s="27">
        <f t="shared" si="147"/>
        <v>104.65714669888069</v>
      </c>
      <c r="BM252" s="34">
        <f t="shared" si="148"/>
        <v>1.1054421768707483</v>
      </c>
      <c r="BN252" s="45">
        <f t="shared" si="149"/>
        <v>198.94502548819247</v>
      </c>
      <c r="BO252" s="45">
        <f t="shared" si="150"/>
        <v>50.202086724254301</v>
      </c>
      <c r="BP252" s="66">
        <f t="shared" si="151"/>
        <v>6.7329740936944322</v>
      </c>
    </row>
    <row r="253" spans="8:68">
      <c r="H253" s="68">
        <v>248</v>
      </c>
      <c r="I253" s="31">
        <f>('Propiedades físicas'!$C$10*'Diseño reactor'!H253)/1000</f>
        <v>217.06082983675557</v>
      </c>
      <c r="J253" s="31">
        <f t="shared" si="129"/>
        <v>2.1007935901790424</v>
      </c>
      <c r="K253" s="31">
        <f>(I253*1000)/'Propiedades físicas'!$F$10</f>
        <v>1417.8774274997568</v>
      </c>
      <c r="L253" s="31">
        <f t="shared" si="130"/>
        <v>202.55391821425096</v>
      </c>
      <c r="M253" s="31">
        <f t="shared" si="131"/>
        <v>1215.3235092855057</v>
      </c>
      <c r="N253" s="31">
        <f t="shared" si="132"/>
        <v>0.81674967021875389</v>
      </c>
      <c r="O253" s="32">
        <f t="shared" si="133"/>
        <v>4.9004980213125231</v>
      </c>
      <c r="P253" s="33">
        <f t="shared" si="134"/>
        <v>0.28953943566209406</v>
      </c>
      <c r="Q253" s="31">
        <f t="shared" si="135"/>
        <v>3.8133032409619245</v>
      </c>
      <c r="R253" s="31">
        <f t="shared" si="136"/>
        <v>0.18689711101803205</v>
      </c>
      <c r="S253" s="31">
        <f t="shared" si="137"/>
        <v>1.0871947803505984</v>
      </c>
      <c r="T253" s="31">
        <f t="shared" si="138"/>
        <v>0.12064170128331725</v>
      </c>
      <c r="U253" s="31">
        <f t="shared" si="139"/>
        <v>0.21967142225531056</v>
      </c>
      <c r="V253" s="47">
        <f t="shared" si="152"/>
        <v>2.8672837317993783E-4</v>
      </c>
      <c r="W253" s="31">
        <f t="shared" si="140"/>
        <v>0.64549794604196742</v>
      </c>
      <c r="X253" s="34">
        <f>(S253*H253*'Propiedades físicas'!$F$5*60*24*365)/(1000000)</f>
        <v>41730.679117022366</v>
      </c>
      <c r="Y253" s="34">
        <f>(U253*H253*'Propiedades físicas'!$F$7*60*24*365)/(1000000)</f>
        <v>2636.8964298107926</v>
      </c>
      <c r="Z253" s="31">
        <f t="shared" si="153"/>
        <v>71.805780044199324</v>
      </c>
      <c r="AA253" s="31">
        <f t="shared" si="154"/>
        <v>945.69920375855725</v>
      </c>
      <c r="AB253" s="31">
        <f t="shared" si="154"/>
        <v>46.350483532471948</v>
      </c>
      <c r="AC253" s="31">
        <f t="shared" si="154"/>
        <v>269.62430552694838</v>
      </c>
      <c r="AD253" s="31">
        <f t="shared" si="154"/>
        <v>29.919141918262678</v>
      </c>
      <c r="AE253" s="31">
        <f t="shared" si="155"/>
        <v>54.478512719317017</v>
      </c>
      <c r="AF253" s="31">
        <f t="shared" si="156"/>
        <v>1417.8774274997565</v>
      </c>
      <c r="AG253" s="31">
        <f t="shared" si="157"/>
        <v>5.064315056543324E-2</v>
      </c>
      <c r="AH253" s="31">
        <f t="shared" si="158"/>
        <v>0.66698233952858355</v>
      </c>
      <c r="AI253" s="31">
        <f t="shared" si="158"/>
        <v>3.2690049671081252E-2</v>
      </c>
      <c r="AJ253" s="31">
        <f t="shared" si="158"/>
        <v>0.19016051761427358</v>
      </c>
      <c r="AK253" s="31">
        <f t="shared" si="158"/>
        <v>2.1101359918692841E-2</v>
      </c>
      <c r="AL253" s="31">
        <f t="shared" si="159"/>
        <v>3.8422582701935548E-2</v>
      </c>
      <c r="AM253" s="31">
        <f t="shared" si="160"/>
        <v>1</v>
      </c>
      <c r="AN253" s="31">
        <f>(Z253*'Propiedades físicas'!$F$4)/1000</f>
        <v>63.144566855268003</v>
      </c>
      <c r="AO253" s="31">
        <f>(AA253*'Propiedades físicas'!$F$6)/1000</f>
        <v>30.300202488424173</v>
      </c>
      <c r="AP253" s="31">
        <f>(AB253*'Propiedades físicas'!$F$9)/1000</f>
        <v>28.595930815358567</v>
      </c>
      <c r="AQ253" s="31">
        <f>(AC253*'Propiedades físicas'!$F$5)/1000</f>
        <v>79.396269248520497</v>
      </c>
      <c r="AR253" s="31">
        <f>(AD253*'Propiedades físicas'!$F$8)/1000</f>
        <v>10.606934192862481</v>
      </c>
      <c r="AS253" s="31">
        <f>(AE253*'Propiedades físicas'!$F$7)/1000</f>
        <v>5.016926236321904</v>
      </c>
      <c r="AT253" s="31">
        <f t="shared" si="161"/>
        <v>217.0608298367556</v>
      </c>
      <c r="AU253" s="31">
        <f t="shared" si="162"/>
        <v>0.29090723970214699</v>
      </c>
      <c r="AV253" s="31">
        <f t="shared" si="165"/>
        <v>0.13959313852808897</v>
      </c>
      <c r="AW253" s="31">
        <f t="shared" si="165"/>
        <v>0.13174155298708035</v>
      </c>
      <c r="AX253" s="31">
        <f t="shared" si="165"/>
        <v>0.36577888930136243</v>
      </c>
      <c r="AY253" s="31">
        <f t="shared" si="165"/>
        <v>4.886618281538687E-2</v>
      </c>
      <c r="AZ253" s="31">
        <f t="shared" si="166"/>
        <v>2.3112996665934481E-2</v>
      </c>
      <c r="BA253" s="31">
        <f t="shared" si="163"/>
        <v>1.0000000000000002</v>
      </c>
      <c r="BB253" s="34">
        <f>AU253*'Propiedades físicas'!$C$4+'Diseño reactor'!AV253*'Propiedades físicas'!$C$5+'Diseño reactor'!AW253*'Propiedades físicas'!$C$8+'Diseño reactor'!AX253*'Propiedades físicas'!$C$9+'Diseño reactor'!AY253*'Propiedades físicas'!$C$7+'Diseño reactor'!AZ253*'Propiedades físicas'!$C$6</f>
        <v>881.28124912589794</v>
      </c>
      <c r="BC253" s="45">
        <f>AU253*'Propiedades físicas'!$L$4+'Diseño reactor'!AV253*'Propiedades físicas'!$L$5+'Diseño reactor'!AW253*'Propiedades físicas'!$L$8+AX253*'Propiedades físicas'!$L$9+'Diseño reactor'!AY253*'Propiedades físicas'!$L$7+'Diseño reactor'!AZ253*'Propiedades físicas'!$L$6</f>
        <v>1.8130004193141147</v>
      </c>
      <c r="BD253" s="29">
        <f t="shared" si="142"/>
        <v>6.5993535221416391</v>
      </c>
      <c r="BE253" s="58">
        <f t="shared" si="143"/>
        <v>47.318841613828525</v>
      </c>
      <c r="BF253" s="30">
        <f>AU253*'Propiedades físicas'!$I$4+'Diseño reactor'!AV253*'Propiedades físicas'!$I$5+'Diseño reactor'!AW253*'Propiedades físicas'!$I$8+'Diseño reactor'!AX253*'Propiedades físicas'!$I$9+'Diseño reactor'!AY253*'Propiedades físicas'!$I$7+'Diseño reactor'!AZ253*'Propiedades físicas'!$I$6</f>
        <v>1.7409169645403001E-2</v>
      </c>
      <c r="BG253" s="24">
        <f>AU253*'Propiedades físicas'!$O$4+'Diseño reactor'!AV253*'Propiedades físicas'!$O$5+'Diseño reactor'!AW253*'Propiedades físicas'!$O$8+'Diseño reactor'!AX253*'Propiedades físicas'!$O$9+'Diseño reactor'!AY253*'Propiedades físicas'!$O$7+'Diseño reactor'!AZ253*'Propiedades físicas'!$O$6</f>
        <v>0.14284655405021268</v>
      </c>
      <c r="BH253" s="54">
        <f t="shared" si="144"/>
        <v>47528.123950984256</v>
      </c>
      <c r="BI253" s="34">
        <f t="shared" si="164"/>
        <v>220.95620070702859</v>
      </c>
      <c r="BJ253" s="27">
        <f t="shared" si="145"/>
        <v>4918.0642948297154</v>
      </c>
      <c r="BK253" s="34">
        <f t="shared" si="146"/>
        <v>540.40656701062619</v>
      </c>
      <c r="BL253" s="27">
        <f t="shared" si="147"/>
        <v>104.656426420966</v>
      </c>
      <c r="BM253" s="34">
        <f t="shared" si="148"/>
        <v>1.1054421768707483</v>
      </c>
      <c r="BN253" s="45">
        <f t="shared" si="149"/>
        <v>199.76301654973966</v>
      </c>
      <c r="BO253" s="45">
        <f t="shared" si="150"/>
        <v>50.315501999723026</v>
      </c>
      <c r="BP253" s="66">
        <f t="shared" si="151"/>
        <v>6.7327892763724702</v>
      </c>
    </row>
    <row r="254" spans="8:68">
      <c r="H254" s="68">
        <v>249</v>
      </c>
      <c r="I254" s="31">
        <f>('Propiedades físicas'!$C$10*'Diseño reactor'!H254)/1000</f>
        <v>217.93607511835543</v>
      </c>
      <c r="J254" s="31">
        <f t="shared" si="129"/>
        <v>2.0923566681301304</v>
      </c>
      <c r="K254" s="31">
        <f>(I254*1000)/'Propiedades físicas'!$F$10</f>
        <v>1423.5946751912882</v>
      </c>
      <c r="L254" s="31">
        <f t="shared" si="130"/>
        <v>203.37066788446973</v>
      </c>
      <c r="M254" s="31">
        <f t="shared" si="131"/>
        <v>1220.2240073068183</v>
      </c>
      <c r="N254" s="31">
        <f t="shared" si="132"/>
        <v>0.81674967021875389</v>
      </c>
      <c r="O254" s="32">
        <f t="shared" si="133"/>
        <v>4.9004980213125231</v>
      </c>
      <c r="P254" s="33">
        <f t="shared" si="134"/>
        <v>0.29029197732923651</v>
      </c>
      <c r="Q254" s="31">
        <f t="shared" si="135"/>
        <v>3.8159659545461881</v>
      </c>
      <c r="R254" s="31">
        <f t="shared" si="136"/>
        <v>0.18711540417047701</v>
      </c>
      <c r="S254" s="31">
        <f t="shared" si="137"/>
        <v>1.0845320667663343</v>
      </c>
      <c r="T254" s="31">
        <f t="shared" si="138"/>
        <v>0.1206102035612637</v>
      </c>
      <c r="U254" s="31">
        <f t="shared" si="139"/>
        <v>0.21873208515777667</v>
      </c>
      <c r="V254" s="47">
        <f t="shared" si="152"/>
        <v>2.8747360861730218E-4</v>
      </c>
      <c r="W254" s="31">
        <f t="shared" si="140"/>
        <v>0.64457656009645359</v>
      </c>
      <c r="X254" s="34">
        <f>(S254*H254*'Propiedades físicas'!$F$5*60*24*365)/(1000000)</f>
        <v>41796.330771782203</v>
      </c>
      <c r="Y254" s="34">
        <f>(U254*H254*'Propiedades físicas'!$F$7*60*24*365)/(1000000)</f>
        <v>2636.2079760676293</v>
      </c>
      <c r="Z254" s="31">
        <f t="shared" si="153"/>
        <v>72.282702354979889</v>
      </c>
      <c r="AA254" s="31">
        <f t="shared" si="154"/>
        <v>950.17552268200086</v>
      </c>
      <c r="AB254" s="31">
        <f t="shared" si="154"/>
        <v>46.591735638448775</v>
      </c>
      <c r="AC254" s="31">
        <f t="shared" si="154"/>
        <v>270.04848462481726</v>
      </c>
      <c r="AD254" s="31">
        <f t="shared" si="154"/>
        <v>30.031940686754663</v>
      </c>
      <c r="AE254" s="31">
        <f t="shared" si="155"/>
        <v>54.464289204286395</v>
      </c>
      <c r="AF254" s="31">
        <f t="shared" si="156"/>
        <v>1423.5946751912879</v>
      </c>
      <c r="AG254" s="31">
        <f t="shared" si="157"/>
        <v>5.077477712907804E-2</v>
      </c>
      <c r="AH254" s="31">
        <f t="shared" si="158"/>
        <v>0.66744807299474207</v>
      </c>
      <c r="AI254" s="31">
        <f t="shared" si="158"/>
        <v>3.2728231181525215E-2</v>
      </c>
      <c r="AJ254" s="31">
        <f t="shared" si="158"/>
        <v>0.189694784148115</v>
      </c>
      <c r="AK254" s="31">
        <f t="shared" si="158"/>
        <v>2.1095850673029021E-2</v>
      </c>
      <c r="AL254" s="31">
        <f t="shared" si="159"/>
        <v>3.8258283873510587E-2</v>
      </c>
      <c r="AM254" s="31">
        <f t="shared" si="160"/>
        <v>1</v>
      </c>
      <c r="AN254" s="31">
        <f>(Z254*'Propiedades físicas'!$F$4)/1000</f>
        <v>63.563962796922212</v>
      </c>
      <c r="AO254" s="31">
        <f>(AA254*'Propiedades físicas'!$F$6)/1000</f>
        <v>30.443623746731308</v>
      </c>
      <c r="AP254" s="31">
        <f>(AB254*'Propiedades físicas'!$F$9)/1000</f>
        <v>28.744771302140968</v>
      </c>
      <c r="AQ254" s="31">
        <f>(AC254*'Propiedades físicas'!$F$5)/1000</f>
        <v>79.521177267469952</v>
      </c>
      <c r="AR254" s="31">
        <f>(AD254*'Propiedades físicas'!$F$8)/1000</f>
        <v>10.64692361226826</v>
      </c>
      <c r="AS254" s="31">
        <f>(AE254*'Propiedades físicas'!$F$7)/1000</f>
        <v>5.015616392822734</v>
      </c>
      <c r="AT254" s="31">
        <f t="shared" si="161"/>
        <v>217.9360751183554</v>
      </c>
      <c r="AU254" s="31">
        <f t="shared" si="162"/>
        <v>0.2916633364274468</v>
      </c>
      <c r="AV254" s="31">
        <f t="shared" si="165"/>
        <v>0.13969061216780274</v>
      </c>
      <c r="AW254" s="31">
        <f t="shared" si="165"/>
        <v>0.13189542523664535</v>
      </c>
      <c r="AX254" s="31">
        <f t="shared" si="165"/>
        <v>0.36488303840602831</v>
      </c>
      <c r="AY254" s="31">
        <f t="shared" si="165"/>
        <v>4.8853424594740423E-2</v>
      </c>
      <c r="AZ254" s="31">
        <f t="shared" si="166"/>
        <v>2.3014163167336493E-2</v>
      </c>
      <c r="BA254" s="31">
        <f t="shared" si="163"/>
        <v>1</v>
      </c>
      <c r="BB254" s="34">
        <f>AU254*'Propiedades físicas'!$C$4+'Diseño reactor'!AV254*'Propiedades físicas'!$C$5+'Diseño reactor'!AW254*'Propiedades físicas'!$C$8+'Diseño reactor'!AX254*'Propiedades físicas'!$C$9+'Diseño reactor'!AY254*'Propiedades físicas'!$C$7+'Diseño reactor'!AZ254*'Propiedades físicas'!$C$6</f>
        <v>881.25718903619133</v>
      </c>
      <c r="BC254" s="45">
        <f>AU254*'Propiedades físicas'!$L$4+'Diseño reactor'!AV254*'Propiedades físicas'!$L$5+'Diseño reactor'!AW254*'Propiedades físicas'!$L$8+AX254*'Propiedades físicas'!$L$9+'Diseño reactor'!AY254*'Propiedades físicas'!$L$7+'Diseño reactor'!AZ254*'Propiedades físicas'!$L$6</f>
        <v>1.8135971915269942</v>
      </c>
      <c r="BD254" s="29">
        <f t="shared" si="142"/>
        <v>6.5879449949503606</v>
      </c>
      <c r="BE254" s="58">
        <f t="shared" si="143"/>
        <v>47.303004637123422</v>
      </c>
      <c r="BF254" s="30">
        <f>AU254*'Propiedades físicas'!$I$4+'Diseño reactor'!AV254*'Propiedades físicas'!$I$5+'Diseño reactor'!AW254*'Propiedades físicas'!$I$8+'Diseño reactor'!AX254*'Propiedades físicas'!$I$9+'Diseño reactor'!AY254*'Propiedades físicas'!$I$7+'Diseño reactor'!AZ254*'Propiedades físicas'!$I$6</f>
        <v>1.7419157357379204E-2</v>
      </c>
      <c r="BG254" s="24">
        <f>AU254*'Propiedades físicas'!$O$4+'Diseño reactor'!AV254*'Propiedades físicas'!$O$5+'Diseño reactor'!AW254*'Propiedades físicas'!$O$8+'Diseño reactor'!AX254*'Propiedades físicas'!$O$9+'Diseño reactor'!AY254*'Propiedades físicas'!$O$7+'Diseño reactor'!AZ254*'Propiedades físicas'!$O$6</f>
        <v>0.14286048831280002</v>
      </c>
      <c r="BH254" s="54">
        <f t="shared" si="144"/>
        <v>47499.575672012987</v>
      </c>
      <c r="BI254" s="34">
        <f t="shared" si="164"/>
        <v>221.13416547295378</v>
      </c>
      <c r="BJ254" s="27">
        <f t="shared" si="145"/>
        <v>4917.414208093669</v>
      </c>
      <c r="BK254" s="34">
        <f t="shared" si="146"/>
        <v>540.38784231120178</v>
      </c>
      <c r="BL254" s="27">
        <f t="shared" si="147"/>
        <v>104.65572412923375</v>
      </c>
      <c r="BM254" s="34">
        <f t="shared" si="148"/>
        <v>1.1054421768707483</v>
      </c>
      <c r="BN254" s="45">
        <f t="shared" si="149"/>
        <v>200.58222876297322</v>
      </c>
      <c r="BO254" s="45">
        <f t="shared" si="150"/>
        <v>50.428593972562744</v>
      </c>
      <c r="BP254" s="66">
        <f t="shared" si="151"/>
        <v>6.7326054627328116</v>
      </c>
    </row>
    <row r="255" spans="8:68">
      <c r="H255" s="68">
        <v>250</v>
      </c>
      <c r="I255" s="31">
        <f>('Propiedades físicas'!$C$10*'Diseño reactor'!H255)/1000</f>
        <v>218.81132039995524</v>
      </c>
      <c r="J255" s="31">
        <f t="shared" si="129"/>
        <v>2.0839872414576099</v>
      </c>
      <c r="K255" s="31">
        <f>(I255*1000)/'Propiedades físicas'!$F$10</f>
        <v>1429.3119228828193</v>
      </c>
      <c r="L255" s="31">
        <f t="shared" si="130"/>
        <v>204.18741755468847</v>
      </c>
      <c r="M255" s="31">
        <f t="shared" si="131"/>
        <v>1225.1245053281307</v>
      </c>
      <c r="N255" s="31">
        <f t="shared" si="132"/>
        <v>0.81674967021875389</v>
      </c>
      <c r="O255" s="32">
        <f t="shared" si="133"/>
        <v>4.9004980213125231</v>
      </c>
      <c r="P255" s="33">
        <f t="shared" si="134"/>
        <v>0.29104237369755764</v>
      </c>
      <c r="Q255" s="31">
        <f t="shared" si="135"/>
        <v>3.8186170264227415</v>
      </c>
      <c r="R255" s="31">
        <f t="shared" si="136"/>
        <v>0.18733169418810441</v>
      </c>
      <c r="S255" s="31">
        <f t="shared" si="137"/>
        <v>1.0818809948897807</v>
      </c>
      <c r="T255" s="31">
        <f t="shared" si="138"/>
        <v>0.12057750629759921</v>
      </c>
      <c r="U255" s="31">
        <f t="shared" si="139"/>
        <v>0.21779809603549261</v>
      </c>
      <c r="V255" s="47">
        <f t="shared" si="152"/>
        <v>2.8821671958398912E-4</v>
      </c>
      <c r="W255" s="31">
        <f t="shared" si="140"/>
        <v>0.64365780078049317</v>
      </c>
      <c r="X255" s="34">
        <f>(S255*H255*'Propiedades físicas'!$F$5*60*24*365)/(1000000)</f>
        <v>41861.608648666464</v>
      </c>
      <c r="Y255" s="34">
        <f>(U255*H255*'Propiedades físicas'!$F$7*60*24*365)/(1000000)</f>
        <v>2635.4933036375796</v>
      </c>
      <c r="Z255" s="31">
        <f t="shared" si="153"/>
        <v>72.760593424389413</v>
      </c>
      <c r="AA255" s="31">
        <f t="shared" si="154"/>
        <v>954.65425660568542</v>
      </c>
      <c r="AB255" s="31">
        <f t="shared" si="154"/>
        <v>46.832923547026105</v>
      </c>
      <c r="AC255" s="31">
        <f t="shared" si="154"/>
        <v>270.47024872244521</v>
      </c>
      <c r="AD255" s="31">
        <f t="shared" si="154"/>
        <v>30.144376574399804</v>
      </c>
      <c r="AE255" s="31">
        <f t="shared" si="155"/>
        <v>54.449524008873155</v>
      </c>
      <c r="AF255" s="31">
        <f t="shared" si="156"/>
        <v>1429.3119228828191</v>
      </c>
      <c r="AG255" s="31">
        <f t="shared" si="157"/>
        <v>5.0906028459929545E-2</v>
      </c>
      <c r="AH255" s="31">
        <f t="shared" si="158"/>
        <v>0.66791177021753001</v>
      </c>
      <c r="AI255" s="31">
        <f t="shared" si="158"/>
        <v>3.2766062324987452E-2</v>
      </c>
      <c r="AJ255" s="31">
        <f t="shared" si="158"/>
        <v>0.18923108692532714</v>
      </c>
      <c r="AK255" s="31">
        <f t="shared" si="158"/>
        <v>2.1090131616338E-2</v>
      </c>
      <c r="AL255" s="31">
        <f t="shared" si="159"/>
        <v>3.8094920455887887E-2</v>
      </c>
      <c r="AM255" s="31">
        <f t="shared" si="160"/>
        <v>1</v>
      </c>
      <c r="AN255" s="31">
        <f>(Z255*'Propiedades físicas'!$F$4)/1000</f>
        <v>63.984210645539562</v>
      </c>
      <c r="AO255" s="31">
        <f>(AA255*'Propiedades físicas'!$F$6)/1000</f>
        <v>30.587122381646161</v>
      </c>
      <c r="AP255" s="31">
        <f>(AB255*'Propiedades físicas'!$F$9)/1000</f>
        <v>28.893572182337753</v>
      </c>
      <c r="AQ255" s="31">
        <f>(AC255*'Propiedades físicas'!$F$5)/1000</f>
        <v>79.645374141298447</v>
      </c>
      <c r="AR255" s="31">
        <f>(AD255*'Propiedades físicas'!$F$8)/1000</f>
        <v>10.686784383156215</v>
      </c>
      <c r="AS255" s="31">
        <f>(AE255*'Propiedades físicas'!$F$7)/1000</f>
        <v>5.014256665977129</v>
      </c>
      <c r="AT255" s="31">
        <f t="shared" si="161"/>
        <v>218.81132039995526</v>
      </c>
      <c r="AU255" s="31">
        <f t="shared" si="162"/>
        <v>0.29241727771938736</v>
      </c>
      <c r="AV255" s="31">
        <f t="shared" si="165"/>
        <v>0.13978765964090592</v>
      </c>
      <c r="AW255" s="31">
        <f t="shared" si="165"/>
        <v>0.13204788550027716</v>
      </c>
      <c r="AX255" s="31">
        <f t="shared" si="165"/>
        <v>0.36399110427978904</v>
      </c>
      <c r="AY255" s="31">
        <f t="shared" si="165"/>
        <v>4.8840180497162253E-2</v>
      </c>
      <c r="AZ255" s="31">
        <f t="shared" si="166"/>
        <v>2.2915892362478308E-2</v>
      </c>
      <c r="BA255" s="31">
        <f t="shared" si="163"/>
        <v>1</v>
      </c>
      <c r="BB255" s="34">
        <f>AU255*'Propiedades físicas'!$C$4+'Diseño reactor'!AV255*'Propiedades físicas'!$C$5+'Diseño reactor'!AW255*'Propiedades físicas'!$C$8+'Diseño reactor'!AX255*'Propiedades físicas'!$C$9+'Diseño reactor'!AY255*'Propiedades físicas'!$C$7+'Diseño reactor'!AZ255*'Propiedades físicas'!$C$6</f>
        <v>881.2332594176022</v>
      </c>
      <c r="BC255" s="45">
        <f>AU255*'Propiedades físicas'!$L$4+'Diseño reactor'!AV255*'Propiedades físicas'!$L$5+'Diseño reactor'!AW255*'Propiedades físicas'!$L$8+AX255*'Propiedades físicas'!$L$9+'Diseño reactor'!AY255*'Propiedades físicas'!$L$7+'Diseño reactor'!AZ255*'Propiedades físicas'!$L$6</f>
        <v>1.8141922894796429</v>
      </c>
      <c r="BD255" s="29">
        <f t="shared" si="142"/>
        <v>6.5765754023036074</v>
      </c>
      <c r="BE255" s="58">
        <f t="shared" si="143"/>
        <v>47.2872431742068</v>
      </c>
      <c r="BF255" s="30">
        <f>AU255*'Propiedades físicas'!$I$4+'Diseño reactor'!AV255*'Propiedades físicas'!$I$5+'Diseño reactor'!AW255*'Propiedades físicas'!$I$8+'Diseño reactor'!AX255*'Propiedades físicas'!$I$9+'Diseño reactor'!AY255*'Propiedades físicas'!$I$7+'Diseño reactor'!AZ255*'Propiedades físicas'!$I$6</f>
        <v>1.7429093281158863E-2</v>
      </c>
      <c r="BG255" s="24">
        <f>AU255*'Propiedades físicas'!$O$4+'Diseño reactor'!AV255*'Propiedades físicas'!$O$5+'Diseño reactor'!AW255*'Propiedades físicas'!$O$8+'Diseño reactor'!AX255*'Propiedades físicas'!$O$9+'Diseño reactor'!AY255*'Propiedades físicas'!$O$7+'Diseño reactor'!AZ255*'Propiedades físicas'!$O$6</f>
        <v>0.14287442919453217</v>
      </c>
      <c r="BH255" s="54">
        <f t="shared" si="144"/>
        <v>47471.208194228791</v>
      </c>
      <c r="BI255" s="34">
        <f t="shared" si="164"/>
        <v>221.3113068696687</v>
      </c>
      <c r="BJ255" s="27">
        <f t="shared" si="145"/>
        <v>4916.7683484835361</v>
      </c>
      <c r="BK255" s="34">
        <f t="shared" si="146"/>
        <v>540.36959328563671</v>
      </c>
      <c r="BL255" s="27">
        <f t="shared" si="147"/>
        <v>104.65503964044336</v>
      </c>
      <c r="BM255" s="34">
        <f t="shared" si="148"/>
        <v>1.1054421768707483</v>
      </c>
      <c r="BN255" s="45">
        <f t="shared" si="149"/>
        <v>201.4026567610392</v>
      </c>
      <c r="BO255" s="45">
        <f t="shared" si="150"/>
        <v>50.54136402262931</v>
      </c>
      <c r="BP255" s="66">
        <f t="shared" si="151"/>
        <v>6.7324226458629592</v>
      </c>
    </row>
    <row r="256" spans="8:68">
      <c r="H256" s="68">
        <v>251</v>
      </c>
      <c r="I256" s="31">
        <f>('Propiedades físicas'!$C$10*'Diseño reactor'!H256)/1000</f>
        <v>219.68656568155504</v>
      </c>
      <c r="J256" s="31">
        <f t="shared" si="129"/>
        <v>2.0756845034438349</v>
      </c>
      <c r="K256" s="31">
        <f>(I256*1000)/'Propiedades físicas'!$F$10</f>
        <v>1435.0291705743505</v>
      </c>
      <c r="L256" s="31">
        <f t="shared" si="130"/>
        <v>205.00416722490721</v>
      </c>
      <c r="M256" s="31">
        <f t="shared" si="131"/>
        <v>1230.0250033494433</v>
      </c>
      <c r="N256" s="31">
        <f t="shared" si="132"/>
        <v>0.81674967021875378</v>
      </c>
      <c r="O256" s="32">
        <f t="shared" si="133"/>
        <v>4.9004980213125231</v>
      </c>
      <c r="P256" s="33">
        <f t="shared" si="134"/>
        <v>0.2917906339275263</v>
      </c>
      <c r="Q256" s="31">
        <f t="shared" si="135"/>
        <v>3.8212565273595289</v>
      </c>
      <c r="R256" s="31">
        <f t="shared" si="136"/>
        <v>0.18754599551215506</v>
      </c>
      <c r="S256" s="31">
        <f t="shared" si="137"/>
        <v>1.0792414939529948</v>
      </c>
      <c r="T256" s="31">
        <f t="shared" si="138"/>
        <v>0.12054362389637753</v>
      </c>
      <c r="U256" s="31">
        <f t="shared" si="139"/>
        <v>0.2168694168826949</v>
      </c>
      <c r="V256" s="47">
        <f t="shared" si="152"/>
        <v>2.8895771515153088E-4</v>
      </c>
      <c r="W256" s="31">
        <f t="shared" si="140"/>
        <v>0.64274165687832518</v>
      </c>
      <c r="X256" s="34">
        <f>(S256*H256*'Propiedades físicas'!$F$5*60*24*365)/(1000000)</f>
        <v>41926.515403953978</v>
      </c>
      <c r="Y256" s="34">
        <f>(U256*H256*'Propiedades físicas'!$F$7*60*24*365)/(1000000)</f>
        <v>2634.7527273537194</v>
      </c>
      <c r="Z256" s="31">
        <f t="shared" si="153"/>
        <v>73.239449115809094</v>
      </c>
      <c r="AA256" s="31">
        <f t="shared" si="154"/>
        <v>959.13538836724172</v>
      </c>
      <c r="AB256" s="31">
        <f t="shared" si="154"/>
        <v>47.074044873550918</v>
      </c>
      <c r="AC256" s="31">
        <f t="shared" si="154"/>
        <v>270.88961498220169</v>
      </c>
      <c r="AD256" s="31">
        <f t="shared" si="154"/>
        <v>30.256449597990759</v>
      </c>
      <c r="AE256" s="31">
        <f t="shared" si="155"/>
        <v>54.434223637556421</v>
      </c>
      <c r="AF256" s="31">
        <f t="shared" si="156"/>
        <v>1435.0291705743507</v>
      </c>
      <c r="AG256" s="31">
        <f t="shared" si="157"/>
        <v>5.1036906160239245E-2</v>
      </c>
      <c r="AH256" s="31">
        <f t="shared" si="158"/>
        <v>0.66837344357492112</v>
      </c>
      <c r="AI256" s="31">
        <f t="shared" si="158"/>
        <v>3.2803545627375766E-2</v>
      </c>
      <c r="AJ256" s="31">
        <f t="shared" si="158"/>
        <v>0.18876941356793595</v>
      </c>
      <c r="AK256" s="31">
        <f t="shared" si="158"/>
        <v>2.1084205268023248E-2</v>
      </c>
      <c r="AL256" s="31">
        <f t="shared" si="159"/>
        <v>3.7932485801504559E-2</v>
      </c>
      <c r="AM256" s="31">
        <f t="shared" si="160"/>
        <v>0.99999999999999989</v>
      </c>
      <c r="AN256" s="31">
        <f>(Z256*'Propiedades físicas'!$F$4)/1000</f>
        <v>64.405306763460203</v>
      </c>
      <c r="AO256" s="31">
        <f>(AA256*'Propiedades físicas'!$F$6)/1000</f>
        <v>30.730697843286425</v>
      </c>
      <c r="AP256" s="31">
        <f>(AB256*'Propiedades físicas'!$F$9)/1000</f>
        <v>29.042331984737238</v>
      </c>
      <c r="AQ256" s="31">
        <f>(AC256*'Propiedades físicas'!$F$5)/1000</f>
        <v>79.768864923808948</v>
      </c>
      <c r="AR256" s="31">
        <f>(AD256*'Propiedades físicas'!$F$8)/1000</f>
        <v>10.72651651147968</v>
      </c>
      <c r="AS256" s="31">
        <f>(AE256*'Propiedades físicas'!$F$7)/1000</f>
        <v>5.0128476547825711</v>
      </c>
      <c r="AT256" s="31">
        <f t="shared" si="161"/>
        <v>219.68656568155507</v>
      </c>
      <c r="AU256" s="31">
        <f t="shared" si="162"/>
        <v>0.29316907278171217</v>
      </c>
      <c r="AV256" s="31">
        <f t="shared" si="165"/>
        <v>0.13988428353799234</v>
      </c>
      <c r="AW256" s="31">
        <f t="shared" si="165"/>
        <v>0.13219894395743489</v>
      </c>
      <c r="AX256" s="31">
        <f t="shared" si="165"/>
        <v>0.36310306311327784</v>
      </c>
      <c r="AY256" s="31">
        <f t="shared" si="165"/>
        <v>4.8826456357045599E-2</v>
      </c>
      <c r="AZ256" s="31">
        <f t="shared" si="166"/>
        <v>2.2818180252537176E-2</v>
      </c>
      <c r="BA256" s="31">
        <f t="shared" si="163"/>
        <v>1.0000000000000002</v>
      </c>
      <c r="BB256" s="34">
        <f>AU256*'Propiedades físicas'!$C$4+'Diseño reactor'!AV256*'Propiedades físicas'!$C$5+'Diseño reactor'!AW256*'Propiedades físicas'!$C$8+'Diseño reactor'!AX256*'Propiedades físicas'!$C$9+'Diseño reactor'!AY256*'Propiedades físicas'!$C$7+'Diseño reactor'!AZ256*'Propiedades físicas'!$C$6</f>
        <v>881.20945937286592</v>
      </c>
      <c r="BC256" s="45">
        <f>AU256*'Propiedades físicas'!$L$4+'Diseño reactor'!AV256*'Propiedades físicas'!$L$5+'Diseño reactor'!AW256*'Propiedades físicas'!$L$8+AX256*'Propiedades físicas'!$L$9+'Diseño reactor'!AY256*'Propiedades físicas'!$L$7+'Diseño reactor'!AZ256*'Propiedades físicas'!$L$6</f>
        <v>1.8147857196855879</v>
      </c>
      <c r="BD256" s="29">
        <f t="shared" si="142"/>
        <v>6.5652445491447029</v>
      </c>
      <c r="BE256" s="58">
        <f t="shared" si="143"/>
        <v>47.271556587165449</v>
      </c>
      <c r="BF256" s="30">
        <f>AU256*'Propiedades físicas'!$I$4+'Diseño reactor'!AV256*'Propiedades físicas'!$I$5+'Diseño reactor'!AW256*'Propiedades físicas'!$I$8+'Diseño reactor'!AX256*'Propiedades físicas'!$I$9+'Diseño reactor'!AY256*'Propiedades físicas'!$I$7+'Diseño reactor'!AZ256*'Propiedades físicas'!$I$6</f>
        <v>1.7438977760151627E-2</v>
      </c>
      <c r="BG256" s="24">
        <f>AU256*'Propiedades físicas'!$O$4+'Diseño reactor'!AV256*'Propiedades físicas'!$O$5+'Diseño reactor'!AW256*'Propiedades físicas'!$O$8+'Diseño reactor'!AX256*'Propiedades físicas'!$O$9+'Diseño reactor'!AY256*'Propiedades físicas'!$O$7+'Diseño reactor'!AZ256*'Propiedades físicas'!$O$6</f>
        <v>0.14288837638228116</v>
      </c>
      <c r="BH256" s="54">
        <f t="shared" si="144"/>
        <v>47443.019973309209</v>
      </c>
      <c r="BI256" s="34">
        <f t="shared" si="164"/>
        <v>221.48762975910077</v>
      </c>
      <c r="BJ256" s="27">
        <f t="shared" si="145"/>
        <v>4916.1266809452536</v>
      </c>
      <c r="BK256" s="34">
        <f t="shared" si="146"/>
        <v>540.35181502298462</v>
      </c>
      <c r="BL256" s="27">
        <f t="shared" si="147"/>
        <v>104.65437277329107</v>
      </c>
      <c r="BM256" s="34">
        <f t="shared" si="148"/>
        <v>1.1054421768707483</v>
      </c>
      <c r="BN256" s="45">
        <f t="shared" si="149"/>
        <v>202.22429520732192</v>
      </c>
      <c r="BO256" s="45">
        <f t="shared" si="150"/>
        <v>50.653813521940712</v>
      </c>
      <c r="BP256" s="66">
        <f t="shared" si="151"/>
        <v>6.7322408189080152</v>
      </c>
    </row>
    <row r="257" spans="8:68">
      <c r="H257" s="68">
        <v>252</v>
      </c>
      <c r="I257" s="31">
        <f>('Propiedades físicas'!$C$10*'Diseño reactor'!H257)/1000</f>
        <v>220.5618109631549</v>
      </c>
      <c r="J257" s="31">
        <f t="shared" si="129"/>
        <v>2.0674476601762004</v>
      </c>
      <c r="K257" s="31">
        <f>(I257*1000)/'Propiedades físicas'!$F$10</f>
        <v>1440.7464182658819</v>
      </c>
      <c r="L257" s="31">
        <f t="shared" si="130"/>
        <v>205.82091689512598</v>
      </c>
      <c r="M257" s="31">
        <f t="shared" si="131"/>
        <v>1234.9255013707559</v>
      </c>
      <c r="N257" s="31">
        <f t="shared" si="132"/>
        <v>0.81674967021875389</v>
      </c>
      <c r="O257" s="32">
        <f t="shared" si="133"/>
        <v>4.9004980213125231</v>
      </c>
      <c r="P257" s="33">
        <f t="shared" si="134"/>
        <v>0.29253676712753179</v>
      </c>
      <c r="Q257" s="31">
        <f t="shared" si="135"/>
        <v>3.8238845275811513</v>
      </c>
      <c r="R257" s="31">
        <f t="shared" si="136"/>
        <v>0.18775832246834137</v>
      </c>
      <c r="S257" s="31">
        <f t="shared" si="137"/>
        <v>1.0766134937313721</v>
      </c>
      <c r="T257" s="31">
        <f t="shared" si="138"/>
        <v>0.12050857060561206</v>
      </c>
      <c r="U257" s="31">
        <f t="shared" si="139"/>
        <v>0.21594601001726876</v>
      </c>
      <c r="V257" s="47">
        <f t="shared" si="152"/>
        <v>2.896966043398859E-4</v>
      </c>
      <c r="W257" s="31">
        <f t="shared" si="140"/>
        <v>0.6418281172379533</v>
      </c>
      <c r="X257" s="34">
        <f>(S257*H257*'Propiedades físicas'!$F$5*60*24*365)/(1000000)</f>
        <v>41991.053671303365</v>
      </c>
      <c r="Y257" s="34">
        <f>(U257*H257*'Propiedades físicas'!$F$7*60*24*365)/(1000000)</f>
        <v>2633.9865586385122</v>
      </c>
      <c r="Z257" s="31">
        <f t="shared" si="153"/>
        <v>73.719265316138006</v>
      </c>
      <c r="AA257" s="31">
        <f t="shared" si="154"/>
        <v>963.6189009504501</v>
      </c>
      <c r="AB257" s="31">
        <f t="shared" si="154"/>
        <v>47.315097262022029</v>
      </c>
      <c r="AC257" s="31">
        <f t="shared" si="154"/>
        <v>271.30660042030576</v>
      </c>
      <c r="AD257" s="31">
        <f t="shared" si="154"/>
        <v>30.368159792614239</v>
      </c>
      <c r="AE257" s="31">
        <f t="shared" si="155"/>
        <v>54.418394524351726</v>
      </c>
      <c r="AF257" s="31">
        <f t="shared" si="156"/>
        <v>1440.7464182658819</v>
      </c>
      <c r="AG257" s="31">
        <f t="shared" si="157"/>
        <v>5.1167411823149517E-2</v>
      </c>
      <c r="AH257" s="31">
        <f t="shared" si="158"/>
        <v>0.66883310534985452</v>
      </c>
      <c r="AI257" s="31">
        <f t="shared" si="158"/>
        <v>3.284068359439106E-2</v>
      </c>
      <c r="AJ257" s="31">
        <f t="shared" si="158"/>
        <v>0.18830975179300263</v>
      </c>
      <c r="AK257" s="31">
        <f t="shared" si="158"/>
        <v>2.1078074120195356E-2</v>
      </c>
      <c r="AL257" s="31">
        <f t="shared" si="159"/>
        <v>3.7770973319406931E-2</v>
      </c>
      <c r="AM257" s="31">
        <f t="shared" si="160"/>
        <v>1</v>
      </c>
      <c r="AN257" s="31">
        <f>(Z257*'Propiedades físicas'!$F$4)/1000</f>
        <v>64.827247533705446</v>
      </c>
      <c r="AO257" s="31">
        <f>(AA257*'Propiedades físicas'!$F$6)/1000</f>
        <v>30.874349586452418</v>
      </c>
      <c r="AP257" s="31">
        <f>(AB257*'Propiedades físicas'!$F$9)/1000</f>
        <v>29.191049255804487</v>
      </c>
      <c r="AQ257" s="31">
        <f>(AC257*'Propiedades físicas'!$F$5)/1000</f>
        <v>79.891654625767444</v>
      </c>
      <c r="AR257" s="31">
        <f>(AD257*'Propiedades físicas'!$F$8)/1000</f>
        <v>10.766120009677596</v>
      </c>
      <c r="AS257" s="31">
        <f>(AE257*'Propiedades físicas'!$F$7)/1000</f>
        <v>5.0113899517475504</v>
      </c>
      <c r="AT257" s="31">
        <f t="shared" si="161"/>
        <v>220.56181096315493</v>
      </c>
      <c r="AU257" s="31">
        <f t="shared" si="162"/>
        <v>0.29391873076583919</v>
      </c>
      <c r="AV257" s="31">
        <f t="shared" si="165"/>
        <v>0.13998048642976552</v>
      </c>
      <c r="AW257" s="31">
        <f t="shared" si="165"/>
        <v>0.13234861070614296</v>
      </c>
      <c r="AX257" s="31">
        <f t="shared" si="165"/>
        <v>0.36221889127992979</v>
      </c>
      <c r="AY257" s="31">
        <f t="shared" si="165"/>
        <v>4.8812257945579196E-2</v>
      </c>
      <c r="AZ257" s="31">
        <f t="shared" si="166"/>
        <v>2.2721022872743406E-2</v>
      </c>
      <c r="BA257" s="31">
        <f t="shared" si="163"/>
        <v>1</v>
      </c>
      <c r="BB257" s="34">
        <f>AU257*'Propiedades físicas'!$C$4+'Diseño reactor'!AV257*'Propiedades físicas'!$C$5+'Diseño reactor'!AW257*'Propiedades físicas'!$C$8+'Diseño reactor'!AX257*'Propiedades físicas'!$C$9+'Diseño reactor'!AY257*'Propiedades físicas'!$C$7+'Diseño reactor'!AZ257*'Propiedades físicas'!$C$6</f>
        <v>881.185788012182</v>
      </c>
      <c r="BC257" s="45">
        <f>AU257*'Propiedades físicas'!$L$4+'Diseño reactor'!AV257*'Propiedades físicas'!$L$5+'Diseño reactor'!AW257*'Propiedades físicas'!$L$8+AX257*'Propiedades físicas'!$L$9+'Diseño reactor'!AY257*'Propiedades físicas'!$L$7+'Diseño reactor'!AZ257*'Propiedades físicas'!$L$6</f>
        <v>1.815377488627884</v>
      </c>
      <c r="BD257" s="29">
        <f t="shared" si="142"/>
        <v>6.5539522416837137</v>
      </c>
      <c r="BE257" s="58">
        <f t="shared" si="143"/>
        <v>47.255944246417549</v>
      </c>
      <c r="BF257" s="30">
        <f>AU257*'Propiedades físicas'!$I$4+'Diseño reactor'!AV257*'Propiedades físicas'!$I$5+'Diseño reactor'!AW257*'Propiedades físicas'!$I$8+'Diseño reactor'!AX257*'Propiedades físicas'!$I$9+'Diseño reactor'!AY257*'Propiedades físicas'!$I$7+'Diseño reactor'!AZ257*'Propiedades físicas'!$I$6</f>
        <v>1.744881113499102E-2</v>
      </c>
      <c r="BG257" s="24">
        <f>AU257*'Propiedades físicas'!$O$4+'Diseño reactor'!AV257*'Propiedades físicas'!$O$5+'Diseño reactor'!AW257*'Propiedades físicas'!$O$8+'Diseño reactor'!AX257*'Propiedades físicas'!$O$9+'Diseño reactor'!AY257*'Propiedades físicas'!$O$7+'Diseño reactor'!AZ257*'Propiedades físicas'!$O$6</f>
        <v>0.1429023295668112</v>
      </c>
      <c r="BH257" s="54">
        <f t="shared" si="144"/>
        <v>47415.009481782858</v>
      </c>
      <c r="BI257" s="34">
        <f t="shared" si="164"/>
        <v>221.66313896914235</v>
      </c>
      <c r="BJ257" s="27">
        <f t="shared" si="145"/>
        <v>4915.4891707894312</v>
      </c>
      <c r="BK257" s="34">
        <f t="shared" si="146"/>
        <v>540.33450266634054</v>
      </c>
      <c r="BL257" s="27">
        <f t="shared" si="147"/>
        <v>104.65372334838679</v>
      </c>
      <c r="BM257" s="34">
        <f t="shared" si="148"/>
        <v>1.1054421768707483</v>
      </c>
      <c r="BN257" s="45">
        <f t="shared" si="149"/>
        <v>203.04713879524164</v>
      </c>
      <c r="BO257" s="45">
        <f t="shared" si="150"/>
        <v>50.765943834732767</v>
      </c>
      <c r="BP257" s="66">
        <f t="shared" si="151"/>
        <v>6.732059975070106</v>
      </c>
    </row>
    <row r="258" spans="8:68">
      <c r="H258" s="68">
        <v>253</v>
      </c>
      <c r="I258" s="31">
        <f>('Propiedades físicas'!$C$10*'Diseño reactor'!H258)/1000</f>
        <v>221.4370562447547</v>
      </c>
      <c r="J258" s="31">
        <f t="shared" si="129"/>
        <v>2.0592759302940813</v>
      </c>
      <c r="K258" s="31">
        <f>(I258*1000)/'Propiedades físicas'!$F$10</f>
        <v>1446.463665957413</v>
      </c>
      <c r="L258" s="31">
        <f t="shared" si="130"/>
        <v>206.63766656534472</v>
      </c>
      <c r="M258" s="31">
        <f t="shared" si="131"/>
        <v>1239.8259993920683</v>
      </c>
      <c r="N258" s="31">
        <f t="shared" si="132"/>
        <v>0.81674967021875378</v>
      </c>
      <c r="O258" s="32">
        <f t="shared" si="133"/>
        <v>4.9004980213125231</v>
      </c>
      <c r="P258" s="33">
        <f t="shared" si="134"/>
        <v>0.29328078235425314</v>
      </c>
      <c r="Q258" s="31">
        <f t="shared" si="135"/>
        <v>3.8265010967738879</v>
      </c>
      <c r="R258" s="31">
        <f t="shared" si="136"/>
        <v>0.18796868926790344</v>
      </c>
      <c r="S258" s="31">
        <f t="shared" si="137"/>
        <v>1.0739969245386347</v>
      </c>
      <c r="T258" s="31">
        <f t="shared" si="138"/>
        <v>0.1204723605190603</v>
      </c>
      <c r="U258" s="31">
        <f t="shared" si="139"/>
        <v>0.21502783807753686</v>
      </c>
      <c r="V258" s="47">
        <f t="shared" si="152"/>
        <v>2.9043339611780413E-4</v>
      </c>
      <c r="W258" s="31">
        <f t="shared" si="140"/>
        <v>0.64091717077069355</v>
      </c>
      <c r="X258" s="34">
        <f>(S258*H258*'Propiedades físicas'!$F$5*60*24*365)/(1000000)</f>
        <v>42055.22606197725</v>
      </c>
      <c r="Y258" s="34">
        <f>(U258*H258*'Propiedades físicas'!$F$7*60*24*365)/(1000000)</f>
        <v>2633.1951055428108</v>
      </c>
      <c r="Z258" s="31">
        <f t="shared" si="153"/>
        <v>74.200037935626042</v>
      </c>
      <c r="AA258" s="31">
        <f t="shared" si="154"/>
        <v>968.10477748379367</v>
      </c>
      <c r="AB258" s="31">
        <f t="shared" si="154"/>
        <v>47.556078384779575</v>
      </c>
      <c r="AC258" s="31">
        <f t="shared" si="154"/>
        <v>271.72122190827457</v>
      </c>
      <c r="AD258" s="31">
        <f t="shared" si="154"/>
        <v>30.479507211322254</v>
      </c>
      <c r="AE258" s="31">
        <f t="shared" si="155"/>
        <v>54.402043033616827</v>
      </c>
      <c r="AF258" s="31">
        <f t="shared" si="156"/>
        <v>1446.463665957413</v>
      </c>
      <c r="AG258" s="31">
        <f t="shared" si="157"/>
        <v>5.1297547032758066E-2</v>
      </c>
      <c r="AH258" s="31">
        <f t="shared" si="158"/>
        <v>0.66929076773111063</v>
      </c>
      <c r="AI258" s="31">
        <f t="shared" si="158"/>
        <v>3.2877478711711886E-2</v>
      </c>
      <c r="AJ258" s="31">
        <f t="shared" si="158"/>
        <v>0.1878520894117465</v>
      </c>
      <c r="AK258" s="31">
        <f t="shared" si="158"/>
        <v>2.1071740637984084E-2</v>
      </c>
      <c r="AL258" s="31">
        <f t="shared" si="159"/>
        <v>3.7610376474688817E-2</v>
      </c>
      <c r="AM258" s="31">
        <f t="shared" si="160"/>
        <v>0.99999999999999989</v>
      </c>
      <c r="AN258" s="31">
        <f>(Z258*'Propiedades físicas'!$F$4)/1000</f>
        <v>65.250029359830833</v>
      </c>
      <c r="AO258" s="31">
        <f>(AA258*'Propiedades físicas'!$F$6)/1000</f>
        <v>31.018077070580748</v>
      </c>
      <c r="AP258" s="31">
        <f>(AB258*'Propiedades físicas'!$F$9)/1000</f>
        <v>29.339722559489754</v>
      </c>
      <c r="AQ258" s="31">
        <f>(AC258*'Propiedades físicas'!$F$5)/1000</f>
        <v>80.013748215329613</v>
      </c>
      <c r="AR258" s="31">
        <f>(AD258*'Propiedades físicas'!$F$8)/1000</f>
        <v>10.805594896557961</v>
      </c>
      <c r="AS258" s="31">
        <f>(AE258*'Propiedades físicas'!$F$7)/1000</f>
        <v>5.0098841429657739</v>
      </c>
      <c r="AT258" s="31">
        <f t="shared" si="161"/>
        <v>221.43705624475467</v>
      </c>
      <c r="AU258" s="31">
        <f t="shared" si="162"/>
        <v>0.29466626077123192</v>
      </c>
      <c r="AV258" s="31">
        <f t="shared" si="165"/>
        <v>0.14007627086722299</v>
      </c>
      <c r="AW258" s="31">
        <f t="shared" si="165"/>
        <v>0.13249689576373577</v>
      </c>
      <c r="AX258" s="31">
        <f t="shared" si="165"/>
        <v>0.3613385653342967</v>
      </c>
      <c r="AY258" s="31">
        <f t="shared" si="165"/>
        <v>4.8797590971470121E-2</v>
      </c>
      <c r="AZ258" s="31">
        <f t="shared" si="166"/>
        <v>2.2624416292042569E-2</v>
      </c>
      <c r="BA258" s="31">
        <f t="shared" si="163"/>
        <v>1</v>
      </c>
      <c r="BB258" s="34">
        <f>AU258*'Propiedades físicas'!$C$4+'Diseño reactor'!AV258*'Propiedades físicas'!$C$5+'Diseño reactor'!AW258*'Propiedades físicas'!$C$8+'Diseño reactor'!AX258*'Propiedades físicas'!$C$9+'Diseño reactor'!AY258*'Propiedades físicas'!$C$7+'Diseño reactor'!AZ258*'Propiedades físicas'!$C$6</f>
        <v>881.16224445314208</v>
      </c>
      <c r="BC258" s="45">
        <f>AU258*'Propiedades físicas'!$L$4+'Diseño reactor'!AV258*'Propiedades físicas'!$L$5+'Diseño reactor'!AW258*'Propiedades físicas'!$L$8+AX258*'Propiedades físicas'!$L$9+'Diseño reactor'!AY258*'Propiedades físicas'!$L$7+'Diseño reactor'!AZ258*'Propiedades físicas'!$L$6</f>
        <v>1.8159676027592635</v>
      </c>
      <c r="BD258" s="29">
        <f t="shared" si="142"/>
        <v>6.5426982873875081</v>
      </c>
      <c r="BE258" s="58">
        <f t="shared" si="143"/>
        <v>47.240405530562818</v>
      </c>
      <c r="BF258" s="30">
        <f>AU258*'Propiedades físicas'!$I$4+'Diseño reactor'!AV258*'Propiedades físicas'!$I$5+'Diseño reactor'!AW258*'Propiedades físicas'!$I$8+'Diseño reactor'!AX258*'Propiedades físicas'!$I$9+'Diseño reactor'!AY258*'Propiedades físicas'!$I$7+'Diseño reactor'!AZ258*'Propiedades físicas'!$I$6</f>
        <v>1.7458593743560923E-2</v>
      </c>
      <c r="BG258" s="24">
        <f>AU258*'Propiedades físicas'!$O$4+'Diseño reactor'!AV258*'Propiedades físicas'!$O$5+'Diseño reactor'!AW258*'Propiedades físicas'!$O$8+'Diseño reactor'!AX258*'Propiedades físicas'!$O$9+'Diseño reactor'!AY258*'Propiedades físicas'!$O$7+'Diseño reactor'!AZ258*'Propiedades físicas'!$O$6</f>
        <v>0.14291628844273263</v>
      </c>
      <c r="BH258" s="54">
        <f t="shared" si="144"/>
        <v>47387.175208803965</v>
      </c>
      <c r="BI258" s="34">
        <f t="shared" si="164"/>
        <v>221.83783929391836</v>
      </c>
      <c r="BJ258" s="27">
        <f t="shared" si="145"/>
        <v>4914.855783686764</v>
      </c>
      <c r="BK258" s="34">
        <f t="shared" si="146"/>
        <v>540.31765141216181</v>
      </c>
      <c r="BL258" s="27">
        <f t="shared" si="147"/>
        <v>104.6530911882317</v>
      </c>
      <c r="BM258" s="34">
        <f t="shared" si="148"/>
        <v>1.1054421768707483</v>
      </c>
      <c r="BN258" s="45">
        <f t="shared" si="149"/>
        <v>203.87118224805437</v>
      </c>
      <c r="BO258" s="45">
        <f t="shared" si="150"/>
        <v>50.877756317514049</v>
      </c>
      <c r="BP258" s="66">
        <f t="shared" si="151"/>
        <v>6.7318801076078296</v>
      </c>
    </row>
    <row r="259" spans="8:68">
      <c r="H259" s="68">
        <v>254</v>
      </c>
      <c r="I259" s="31">
        <f>('Propiedades físicas'!$C$10*'Diseño reactor'!H259)/1000</f>
        <v>222.3123015263545</v>
      </c>
      <c r="J259" s="31">
        <f t="shared" si="129"/>
        <v>2.0511685447417425</v>
      </c>
      <c r="K259" s="31">
        <f>(I259*1000)/'Propiedades físicas'!$F$10</f>
        <v>1452.1809136489444</v>
      </c>
      <c r="L259" s="31">
        <f t="shared" si="130"/>
        <v>207.45441623556349</v>
      </c>
      <c r="M259" s="31">
        <f t="shared" si="131"/>
        <v>1244.7264974133809</v>
      </c>
      <c r="N259" s="31">
        <f t="shared" si="132"/>
        <v>0.81674967021875389</v>
      </c>
      <c r="O259" s="32">
        <f t="shared" si="133"/>
        <v>4.9004980213125231</v>
      </c>
      <c r="P259" s="33">
        <f t="shared" si="134"/>
        <v>0.29402268861302583</v>
      </c>
      <c r="Q259" s="31">
        <f t="shared" si="135"/>
        <v>3.8291063040906366</v>
      </c>
      <c r="R259" s="31">
        <f t="shared" si="136"/>
        <v>0.18817711000865586</v>
      </c>
      <c r="S259" s="31">
        <f t="shared" si="137"/>
        <v>1.0713917172218859</v>
      </c>
      <c r="T259" s="31">
        <f t="shared" si="138"/>
        <v>0.12043500757798666</v>
      </c>
      <c r="U259" s="31">
        <f t="shared" si="139"/>
        <v>0.21411486401908555</v>
      </c>
      <c r="V259" s="47">
        <f t="shared" si="152"/>
        <v>2.9116809940319061E-4</v>
      </c>
      <c r="W259" s="31">
        <f t="shared" si="140"/>
        <v>0.64000880645072522</v>
      </c>
      <c r="X259" s="34">
        <f>(S259*H259*'Propiedades físicas'!$F$5*60*24*365)/(1000000)</f>
        <v>42119.035165064408</v>
      </c>
      <c r="Y259" s="34">
        <f>(U259*H259*'Propiedades físicas'!$F$7*60*24*365)/(1000000)</f>
        <v>2632.3786727843849</v>
      </c>
      <c r="Z259" s="31">
        <f t="shared" si="153"/>
        <v>74.68176290770856</v>
      </c>
      <c r="AA259" s="31">
        <f t="shared" si="154"/>
        <v>972.59300123902165</v>
      </c>
      <c r="AB259" s="31">
        <f t="shared" si="154"/>
        <v>47.796985942198589</v>
      </c>
      <c r="AC259" s="31">
        <f t="shared" si="154"/>
        <v>272.13349617435898</v>
      </c>
      <c r="AD259" s="31">
        <f t="shared" si="154"/>
        <v>30.59049192480861</v>
      </c>
      <c r="AE259" s="31">
        <f t="shared" si="155"/>
        <v>54.385175460847734</v>
      </c>
      <c r="AF259" s="31">
        <f t="shared" si="156"/>
        <v>1452.1809136489439</v>
      </c>
      <c r="AG259" s="31">
        <f t="shared" si="157"/>
        <v>5.1427313364182138E-2</v>
      </c>
      <c r="AH259" s="31">
        <f t="shared" si="158"/>
        <v>0.66974644281417695</v>
      </c>
      <c r="AI259" s="31">
        <f t="shared" si="158"/>
        <v>3.291393344517763E-2</v>
      </c>
      <c r="AJ259" s="31">
        <f t="shared" si="158"/>
        <v>0.18739641432868029</v>
      </c>
      <c r="AK259" s="31">
        <f t="shared" si="158"/>
        <v>2.1065207259846744E-2</v>
      </c>
      <c r="AL259" s="31">
        <f t="shared" si="159"/>
        <v>3.7450688787936393E-2</v>
      </c>
      <c r="AM259" s="31">
        <f t="shared" si="160"/>
        <v>1.0000000000000002</v>
      </c>
      <c r="AN259" s="31">
        <f>(Z259*'Propiedades físicas'!$F$4)/1000</f>
        <v>65.67364866578076</v>
      </c>
      <c r="AO259" s="31">
        <f>(AA259*'Propiedades físicas'!$F$6)/1000</f>
        <v>31.161879759698252</v>
      </c>
      <c r="AP259" s="31">
        <f>(AB259*'Propiedades físicas'!$F$9)/1000</f>
        <v>29.488350477039418</v>
      </c>
      <c r="AQ259" s="31">
        <f>(AC259*'Propiedades físicas'!$F$5)/1000</f>
        <v>80.135150618463499</v>
      </c>
      <c r="AR259" s="31">
        <f>(AD259*'Propiedades físicas'!$F$8)/1000</f>
        <v>10.844941197183145</v>
      </c>
      <c r="AS259" s="31">
        <f>(AE259*'Propiedades físicas'!$F$7)/1000</f>
        <v>5.0083308081894682</v>
      </c>
      <c r="AT259" s="31">
        <f t="shared" si="161"/>
        <v>222.31230152635453</v>
      </c>
      <c r="AU259" s="31">
        <f t="shared" si="162"/>
        <v>0.2954116718457675</v>
      </c>
      <c r="AV259" s="31">
        <f t="shared" si="165"/>
        <v>0.14017163938183644</v>
      </c>
      <c r="AW259" s="31">
        <f t="shared" si="165"/>
        <v>0.13264380906759518</v>
      </c>
      <c r="AX259" s="31">
        <f t="shared" si="165"/>
        <v>0.36046206201038178</v>
      </c>
      <c r="AY259" s="31">
        <f t="shared" si="165"/>
        <v>4.8782461081657714E-2</v>
      </c>
      <c r="AZ259" s="31">
        <f t="shared" si="166"/>
        <v>2.2528356612761459E-2</v>
      </c>
      <c r="BA259" s="31">
        <f t="shared" si="163"/>
        <v>1.0000000000000002</v>
      </c>
      <c r="BB259" s="34">
        <f>AU259*'Propiedades físicas'!$C$4+'Diseño reactor'!AV259*'Propiedades físicas'!$C$5+'Diseño reactor'!AW259*'Propiedades físicas'!$C$8+'Diseño reactor'!AX259*'Propiedades físicas'!$C$9+'Diseño reactor'!AY259*'Propiedades físicas'!$C$7+'Diseño reactor'!AZ259*'Propiedades físicas'!$C$6</f>
        <v>881.13882782065843</v>
      </c>
      <c r="BC259" s="45">
        <f>AU259*'Propiedades físicas'!$L$4+'Diseño reactor'!AV259*'Propiedades físicas'!$L$5+'Diseño reactor'!AW259*'Propiedades físicas'!$L$8+AX259*'Propiedades físicas'!$L$9+'Diseño reactor'!AY259*'Propiedades físicas'!$L$7+'Diseño reactor'!AZ259*'Propiedades físicas'!$L$6</f>
        <v>1.8165560685022832</v>
      </c>
      <c r="BD259" s="29">
        <f t="shared" si="142"/>
        <v>6.5314824949699348</v>
      </c>
      <c r="BE259" s="58">
        <f t="shared" si="143"/>
        <v>47.224939826236188</v>
      </c>
      <c r="BF259" s="30">
        <f>AU259*'Propiedades físicas'!$I$4+'Diseño reactor'!AV259*'Propiedades físicas'!$I$5+'Diseño reactor'!AW259*'Propiedades físicas'!$I$8+'Diseño reactor'!AX259*'Propiedades físicas'!$I$9+'Diseño reactor'!AY259*'Propiedades físicas'!$I$7+'Diseño reactor'!AZ259*'Propiedades físicas'!$I$6</f>
        <v>1.7468325921021721E-2</v>
      </c>
      <c r="BG259" s="24">
        <f>AU259*'Propiedades físicas'!$O$4+'Diseño reactor'!AV259*'Propiedades físicas'!$O$5+'Diseño reactor'!AW259*'Propiedades físicas'!$O$8+'Diseño reactor'!AX259*'Propiedades físicas'!$O$9+'Diseño reactor'!AY259*'Propiedades físicas'!$O$7+'Diseño reactor'!AZ259*'Propiedades físicas'!$O$6</f>
        <v>0.14293025270845627</v>
      </c>
      <c r="BH259" s="54">
        <f t="shared" si="144"/>
        <v>47359.515659930388</v>
      </c>
      <c r="BI259" s="34">
        <f t="shared" si="164"/>
        <v>222.01173549405155</v>
      </c>
      <c r="BJ259" s="27">
        <f t="shared" si="145"/>
        <v>4914.2264856634647</v>
      </c>
      <c r="BK259" s="34">
        <f t="shared" si="146"/>
        <v>540.30125650959076</v>
      </c>
      <c r="BL259" s="27">
        <f t="shared" si="147"/>
        <v>104.65247611719583</v>
      </c>
      <c r="BM259" s="34">
        <f t="shared" si="148"/>
        <v>1.1054421768707483</v>
      </c>
      <c r="BN259" s="45">
        <f t="shared" si="149"/>
        <v>204.69642031865232</v>
      </c>
      <c r="BO259" s="45">
        <f t="shared" si="150"/>
        <v>50.989252319120681</v>
      </c>
      <c r="BP259" s="66">
        <f t="shared" si="151"/>
        <v>6.7317012098357152</v>
      </c>
    </row>
    <row r="260" spans="8:68">
      <c r="H260" s="68">
        <v>255</v>
      </c>
      <c r="I260" s="31">
        <f>('Propiedades físicas'!$C$10*'Diseño reactor'!H260)/1000</f>
        <v>223.18754680795436</v>
      </c>
      <c r="J260" s="31">
        <f t="shared" si="129"/>
        <v>2.0431247465270683</v>
      </c>
      <c r="K260" s="31">
        <f>(I260*1000)/'Propiedades físicas'!$F$10</f>
        <v>1457.8981613404758</v>
      </c>
      <c r="L260" s="31">
        <f t="shared" si="130"/>
        <v>208.27116590578225</v>
      </c>
      <c r="M260" s="31">
        <f t="shared" si="131"/>
        <v>1249.6269954346935</v>
      </c>
      <c r="N260" s="31">
        <f t="shared" si="132"/>
        <v>0.81674967021875389</v>
      </c>
      <c r="O260" s="32">
        <f t="shared" si="133"/>
        <v>4.900498021312524</v>
      </c>
      <c r="P260" s="33">
        <f t="shared" si="134"/>
        <v>0.29476249485820483</v>
      </c>
      <c r="Q260" s="31">
        <f t="shared" si="135"/>
        <v>3.8317002181558228</v>
      </c>
      <c r="R260" s="31">
        <f t="shared" si="136"/>
        <v>0.18838359867602156</v>
      </c>
      <c r="S260" s="31">
        <f t="shared" si="137"/>
        <v>1.068797803156702</v>
      </c>
      <c r="T260" s="31">
        <f t="shared" si="138"/>
        <v>0.1203965255729024</v>
      </c>
      <c r="U260" s="31">
        <f t="shared" si="139"/>
        <v>0.21320705111162522</v>
      </c>
      <c r="V260" s="47">
        <f t="shared" si="152"/>
        <v>2.91900723063465E-4</v>
      </c>
      <c r="W260" s="31">
        <f t="shared" si="140"/>
        <v>0.63910301331464614</v>
      </c>
      <c r="X260" s="34">
        <f>(S260*H260*'Propiedades físicas'!$F$5*60*24*365)/(1000000)</f>
        <v>42182.48354769891</v>
      </c>
      <c r="Y260" s="34">
        <f>(U260*H260*'Propiedades físicas'!$F$7*60*24*365)/(1000000)</f>
        <v>2631.5375617859545</v>
      </c>
      <c r="Z260" s="31">
        <f t="shared" si="153"/>
        <v>75.164436188842231</v>
      </c>
      <c r="AA260" s="31">
        <f t="shared" si="154"/>
        <v>977.08355562973486</v>
      </c>
      <c r="AB260" s="31">
        <f t="shared" si="154"/>
        <v>48.0378176623855</v>
      </c>
      <c r="AC260" s="31">
        <f t="shared" si="154"/>
        <v>272.54343980495901</v>
      </c>
      <c r="AD260" s="31">
        <f t="shared" si="154"/>
        <v>30.70111402109011</v>
      </c>
      <c r="AE260" s="31">
        <f t="shared" si="155"/>
        <v>54.367798033464432</v>
      </c>
      <c r="AF260" s="31">
        <f t="shared" si="156"/>
        <v>1457.898161340476</v>
      </c>
      <c r="AG260" s="31">
        <f t="shared" si="157"/>
        <v>5.1556712383621979E-2</v>
      </c>
      <c r="AH260" s="31">
        <f t="shared" si="158"/>
        <v>0.67020014260210581</v>
      </c>
      <c r="AI260" s="31">
        <f t="shared" si="158"/>
        <v>3.2950050240969336E-2</v>
      </c>
      <c r="AJ260" s="31">
        <f t="shared" si="158"/>
        <v>0.18694271454075145</v>
      </c>
      <c r="AK260" s="31">
        <f t="shared" si="158"/>
        <v>2.1058476397872488E-2</v>
      </c>
      <c r="AL260" s="31">
        <f t="shared" si="159"/>
        <v>3.7291903834679049E-2</v>
      </c>
      <c r="AM260" s="31">
        <f t="shared" si="160"/>
        <v>1.0000000000000002</v>
      </c>
      <c r="AN260" s="31">
        <f>(Z260*'Propiedades físicas'!$F$4)/1000</f>
        <v>66.09810189574408</v>
      </c>
      <c r="AO260" s="31">
        <f>(AA260*'Propiedades físicas'!$F$6)/1000</f>
        <v>31.305757122376704</v>
      </c>
      <c r="AP260" s="31">
        <f>(AB260*'Propiedades físicas'!$F$9)/1000</f>
        <v>29.636931606808734</v>
      </c>
      <c r="AQ260" s="31">
        <f>(AC260*'Propiedades físicas'!$F$5)/1000</f>
        <v>80.255866719366281</v>
      </c>
      <c r="AR260" s="31">
        <f>(AD260*'Propiedades físicas'!$F$8)/1000</f>
        <v>10.884158942756862</v>
      </c>
      <c r="AS260" s="31">
        <f>(AE260*'Propiedades físicas'!$F$7)/1000</f>
        <v>5.0067305209017396</v>
      </c>
      <c r="AT260" s="31">
        <f t="shared" si="161"/>
        <v>223.18754680795439</v>
      </c>
      <c r="AU260" s="31">
        <f t="shared" si="162"/>
        <v>0.29615497298610188</v>
      </c>
      <c r="AV260" s="31">
        <f t="shared" si="165"/>
        <v>0.14026659448573217</v>
      </c>
      <c r="AW260" s="31">
        <f t="shared" si="165"/>
        <v>0.13278936047587972</v>
      </c>
      <c r="AX260" s="31">
        <f t="shared" si="165"/>
        <v>0.35958935821998994</v>
      </c>
      <c r="AY260" s="31">
        <f t="shared" si="165"/>
        <v>4.87668738620185E-2</v>
      </c>
      <c r="AZ260" s="31">
        <f t="shared" si="166"/>
        <v>2.2432839970277858E-2</v>
      </c>
      <c r="BA260" s="31">
        <f t="shared" si="163"/>
        <v>1</v>
      </c>
      <c r="BB260" s="34">
        <f>AU260*'Propiedades físicas'!$C$4+'Diseño reactor'!AV260*'Propiedades físicas'!$C$5+'Diseño reactor'!AW260*'Propiedades físicas'!$C$8+'Diseño reactor'!AX260*'Propiedades físicas'!$C$9+'Diseño reactor'!AY260*'Propiedades físicas'!$C$7+'Diseño reactor'!AZ260*'Propiedades físicas'!$C$6</f>
        <v>881.11553724689145</v>
      </c>
      <c r="BC260" s="45">
        <f>AU260*'Propiedades físicas'!$L$4+'Diseño reactor'!AV260*'Propiedades físicas'!$L$5+'Diseño reactor'!AW260*'Propiedades físicas'!$L$8+AX260*'Propiedades físicas'!$L$9+'Diseño reactor'!AY260*'Propiedades físicas'!$L$7+'Diseño reactor'!AZ260*'Propiedades físicas'!$L$6</f>
        <v>1.817142892249475</v>
      </c>
      <c r="BD260" s="29">
        <f t="shared" si="142"/>
        <v>6.5203046743820501</v>
      </c>
      <c r="BE260" s="58">
        <f t="shared" si="143"/>
        <v>47.209546527964626</v>
      </c>
      <c r="BF260" s="30">
        <f>AU260*'Propiedades físicas'!$I$4+'Diseño reactor'!AV260*'Propiedades físicas'!$I$5+'Diseño reactor'!AW260*'Propiedades físicas'!$I$8+'Diseño reactor'!AX260*'Propiedades físicas'!$I$9+'Diseño reactor'!AY260*'Propiedades físicas'!$I$7+'Diseño reactor'!AZ260*'Propiedades físicas'!$I$6</f>
        <v>1.7478007999836166E-2</v>
      </c>
      <c r="BG260" s="24">
        <f>AU260*'Propiedades físicas'!$O$4+'Diseño reactor'!AV260*'Propiedades físicas'!$O$5+'Diseño reactor'!AW260*'Propiedades físicas'!$O$8+'Diseño reactor'!AX260*'Propiedades físicas'!$O$9+'Diseño reactor'!AY260*'Propiedades físicas'!$O$7+'Diseño reactor'!AZ260*'Propiedades físicas'!$O$6</f>
        <v>0.14294422206614849</v>
      </c>
      <c r="BH260" s="54">
        <f t="shared" si="144"/>
        <v>47332.029356905259</v>
      </c>
      <c r="BI260" s="34">
        <f t="shared" si="164"/>
        <v>222.18483229692603</v>
      </c>
      <c r="BJ260" s="27">
        <f t="shared" si="145"/>
        <v>4913.6012430967767</v>
      </c>
      <c r="BK260" s="34">
        <f t="shared" si="146"/>
        <v>540.28531325979145</v>
      </c>
      <c r="BL260" s="27">
        <f t="shared" si="147"/>
        <v>104.65187796149601</v>
      </c>
      <c r="BM260" s="34">
        <f t="shared" si="148"/>
        <v>1.1054421768707483</v>
      </c>
      <c r="BN260" s="45">
        <f t="shared" si="149"/>
        <v>205.52284778936686</v>
      </c>
      <c r="BO260" s="45">
        <f t="shared" si="150"/>
        <v>51.100433180770338</v>
      </c>
      <c r="BP260" s="66">
        <f t="shared" si="151"/>
        <v>6.7315232751236644</v>
      </c>
    </row>
    <row r="261" spans="8:68">
      <c r="H261" s="68">
        <v>256</v>
      </c>
      <c r="I261" s="31">
        <f>('Propiedades físicas'!$C$10*'Diseño reactor'!H261)/1000</f>
        <v>224.06279208955416</v>
      </c>
      <c r="J261" s="31">
        <f t="shared" si="129"/>
        <v>2.0351437904859475</v>
      </c>
      <c r="K261" s="31">
        <f>(I261*1000)/'Propiedades físicas'!$F$10</f>
        <v>1463.6154090320069</v>
      </c>
      <c r="L261" s="31">
        <f t="shared" si="130"/>
        <v>209.08791557600097</v>
      </c>
      <c r="M261" s="31">
        <f t="shared" si="131"/>
        <v>1254.5274934560059</v>
      </c>
      <c r="N261" s="31">
        <f t="shared" si="132"/>
        <v>0.81674967021875378</v>
      </c>
      <c r="O261" s="32">
        <f t="shared" si="133"/>
        <v>4.9004980213125231</v>
      </c>
      <c r="P261" s="33">
        <f t="shared" si="134"/>
        <v>0.29550020999352494</v>
      </c>
      <c r="Q261" s="31">
        <f t="shared" si="135"/>
        <v>3.8342829070702336</v>
      </c>
      <c r="R261" s="31">
        <f t="shared" si="136"/>
        <v>0.18858816914405646</v>
      </c>
      <c r="S261" s="31">
        <f t="shared" si="137"/>
        <v>1.0662151142422889</v>
      </c>
      <c r="T261" s="31">
        <f t="shared" si="138"/>
        <v>0.12035692814528474</v>
      </c>
      <c r="U261" s="31">
        <f t="shared" si="139"/>
        <v>0.21230436293588761</v>
      </c>
      <c r="V261" s="47">
        <f t="shared" si="152"/>
        <v>2.9263127591591789E-4</v>
      </c>
      <c r="W261" s="31">
        <f t="shared" si="140"/>
        <v>0.63819978046103187</v>
      </c>
      <c r="X261" s="34">
        <f>(S261*H261*'Propiedades físicas'!$F$5*60*24*365)/(1000000)</f>
        <v>42245.573755277095</v>
      </c>
      <c r="Y261" s="34">
        <f>(U261*H261*'Propiedades físicas'!$F$7*60*24*365)/(1000000)</f>
        <v>2630.6720707127683</v>
      </c>
      <c r="Z261" s="31">
        <f t="shared" si="153"/>
        <v>75.648053758342385</v>
      </c>
      <c r="AA261" s="31">
        <f t="shared" si="154"/>
        <v>981.57642420997979</v>
      </c>
      <c r="AB261" s="31">
        <f t="shared" si="154"/>
        <v>48.278571300878454</v>
      </c>
      <c r="AC261" s="31">
        <f t="shared" si="154"/>
        <v>272.95106924602595</v>
      </c>
      <c r="AD261" s="31">
        <f t="shared" si="154"/>
        <v>30.811373605192895</v>
      </c>
      <c r="AE261" s="31">
        <f t="shared" si="155"/>
        <v>54.349916911587229</v>
      </c>
      <c r="AF261" s="31">
        <f t="shared" si="156"/>
        <v>1463.6154090320065</v>
      </c>
      <c r="AG261" s="31">
        <f t="shared" si="157"/>
        <v>5.1685745648424028E-2</v>
      </c>
      <c r="AH261" s="31">
        <f t="shared" si="158"/>
        <v>0.6706518790063617</v>
      </c>
      <c r="AI261" s="31">
        <f t="shared" si="158"/>
        <v>3.2985831525788954E-2</v>
      </c>
      <c r="AJ261" s="31">
        <f t="shared" si="158"/>
        <v>0.18649097813649557</v>
      </c>
      <c r="AK261" s="31">
        <f t="shared" si="158"/>
        <v>2.1051550438083089E-2</v>
      </c>
      <c r="AL261" s="31">
        <f t="shared" si="159"/>
        <v>3.7134015244846809E-2</v>
      </c>
      <c r="AM261" s="31">
        <f t="shared" si="160"/>
        <v>1</v>
      </c>
      <c r="AN261" s="31">
        <f>(Z261*'Propiedades físicas'!$F$4)/1000</f>
        <v>66.523385514011125</v>
      </c>
      <c r="AO261" s="31">
        <f>(AA261*'Propiedades físicas'!$F$6)/1000</f>
        <v>31.449708631687749</v>
      </c>
      <c r="AP261" s="31">
        <f>(AB261*'Propiedades físicas'!$F$9)/1000</f>
        <v>29.78546456407696</v>
      </c>
      <c r="AQ261" s="31">
        <f>(AC261*'Propiedades físicas'!$F$5)/1000</f>
        <v>80.375901360877265</v>
      </c>
      <c r="AR261" s="31">
        <f>(AD261*'Propiedades físicas'!$F$8)/1000</f>
        <v>10.923248170512981</v>
      </c>
      <c r="AS261" s="31">
        <f>(AE261*'Propiedades físicas'!$F$7)/1000</f>
        <v>5.0050838483880682</v>
      </c>
      <c r="AT261" s="31">
        <f t="shared" si="161"/>
        <v>224.06279208955414</v>
      </c>
      <c r="AU261" s="31">
        <f t="shared" si="162"/>
        <v>0.29689617313803196</v>
      </c>
      <c r="AV261" s="31">
        <f t="shared" si="165"/>
        <v>0.14036113867186761</v>
      </c>
      <c r="AW261" s="31">
        <f t="shared" si="165"/>
        <v>0.13293355976824661</v>
      </c>
      <c r="AX261" s="31">
        <f t="shared" si="165"/>
        <v>0.35872043105109735</v>
      </c>
      <c r="AY261" s="31">
        <f t="shared" si="165"/>
        <v>4.8750834838062453E-2</v>
      </c>
      <c r="AZ261" s="31">
        <f t="shared" si="166"/>
        <v>2.2337862532694052E-2</v>
      </c>
      <c r="BA261" s="31">
        <f t="shared" si="163"/>
        <v>1</v>
      </c>
      <c r="BB261" s="34">
        <f>AU261*'Propiedades físicas'!$C$4+'Diseño reactor'!AV261*'Propiedades físicas'!$C$5+'Diseño reactor'!AW261*'Propiedades físicas'!$C$8+'Diseño reactor'!AX261*'Propiedades físicas'!$C$9+'Diseño reactor'!AY261*'Propiedades físicas'!$C$7+'Diseño reactor'!AZ261*'Propiedades físicas'!$C$6</f>
        <v>881.09237187118049</v>
      </c>
      <c r="BC261" s="45">
        <f>AU261*'Propiedades físicas'!$L$4+'Diseño reactor'!AV261*'Propiedades físicas'!$L$5+'Diseño reactor'!AW261*'Propiedades físicas'!$L$8+AX261*'Propiedades físicas'!$L$9+'Diseño reactor'!AY261*'Propiedades físicas'!$L$7+'Diseño reactor'!AZ261*'Propiedades físicas'!$L$6</f>
        <v>1.8177280803634903</v>
      </c>
      <c r="BD261" s="29">
        <f t="shared" si="142"/>
        <v>6.5091646368024589</v>
      </c>
      <c r="BE261" s="58">
        <f t="shared" si="143"/>
        <v>47.194225038027291</v>
      </c>
      <c r="BF261" s="30">
        <f>AU261*'Propiedades físicas'!$I$4+'Diseño reactor'!AV261*'Propiedades físicas'!$I$5+'Diseño reactor'!AW261*'Propiedades físicas'!$I$8+'Diseño reactor'!AX261*'Propiedades físicas'!$I$9+'Diseño reactor'!AY261*'Propiedades físicas'!$I$7+'Diseño reactor'!AZ261*'Propiedades físicas'!$I$6</f>
        <v>1.7487640309795011E-2</v>
      </c>
      <c r="BG261" s="24">
        <f>AU261*'Propiedades físicas'!$O$4+'Diseño reactor'!AV261*'Propiedades físicas'!$O$5+'Diseño reactor'!AW261*'Propiedades físicas'!$O$8+'Diseño reactor'!AX261*'Propiedades físicas'!$O$9+'Diseño reactor'!AY261*'Propiedades físicas'!$O$7+'Diseño reactor'!AZ261*'Propiedades físicas'!$O$6</f>
        <v>0.14295819622168712</v>
      </c>
      <c r="BH261" s="54">
        <f t="shared" si="144"/>
        <v>47304.71483744197</v>
      </c>
      <c r="BI261" s="34">
        <f t="shared" si="164"/>
        <v>222.35713439694754</v>
      </c>
      <c r="BJ261" s="27">
        <f t="shared" si="145"/>
        <v>4912.9800227105752</v>
      </c>
      <c r="BK261" s="34">
        <f t="shared" si="146"/>
        <v>540.2698170152978</v>
      </c>
      <c r="BL261" s="27">
        <f t="shared" si="147"/>
        <v>104.65129654917429</v>
      </c>
      <c r="BM261" s="34">
        <f t="shared" si="148"/>
        <v>1.1054421768707483</v>
      </c>
      <c r="BN261" s="45">
        <f t="shared" si="149"/>
        <v>206.35045947177238</v>
      </c>
      <c r="BO261" s="45">
        <f t="shared" si="150"/>
        <v>51.211300236115946</v>
      </c>
      <c r="BP261" s="66">
        <f t="shared" si="151"/>
        <v>6.7313462968964251</v>
      </c>
    </row>
    <row r="262" spans="8:68">
      <c r="H262" s="68">
        <v>257</v>
      </c>
      <c r="I262" s="31">
        <f>('Propiedades físicas'!$C$10*'Diseño reactor'!H262)/1000</f>
        <v>224.93803737115397</v>
      </c>
      <c r="J262" s="31">
        <f t="shared" si="129"/>
        <v>2.0272249430521501</v>
      </c>
      <c r="K262" s="31">
        <f>(I262*1000)/'Propiedades físicas'!$F$10</f>
        <v>1469.3326567235381</v>
      </c>
      <c r="L262" s="31">
        <f t="shared" si="130"/>
        <v>209.90466524621971</v>
      </c>
      <c r="M262" s="31">
        <f t="shared" si="131"/>
        <v>1259.4279914773183</v>
      </c>
      <c r="N262" s="31">
        <f t="shared" si="132"/>
        <v>0.81674967021875378</v>
      </c>
      <c r="O262" s="32">
        <f t="shared" si="133"/>
        <v>4.9004980213125222</v>
      </c>
      <c r="P262" s="33">
        <f t="shared" si="134"/>
        <v>0.29623584287245835</v>
      </c>
      <c r="Q262" s="31">
        <f t="shared" si="135"/>
        <v>3.8368544384158367</v>
      </c>
      <c r="R262" s="31">
        <f t="shared" si="136"/>
        <v>0.18879083517646281</v>
      </c>
      <c r="S262" s="31">
        <f t="shared" si="137"/>
        <v>1.0636435828966859</v>
      </c>
      <c r="T262" s="31">
        <f t="shared" si="138"/>
        <v>0.12031622878927474</v>
      </c>
      <c r="U262" s="31">
        <f t="shared" si="139"/>
        <v>0.21140676338055783</v>
      </c>
      <c r="V262" s="47">
        <f t="shared" si="152"/>
        <v>2.9335976672806557E-4</v>
      </c>
      <c r="W262" s="31">
        <f t="shared" si="140"/>
        <v>0.63729909704999799</v>
      </c>
      <c r="X262" s="34">
        <f>(S262*H262*'Propiedades físicas'!$F$5*60*24*365)/(1000000)</f>
        <v>42308.30831167203</v>
      </c>
      <c r="Y262" s="34">
        <f>(U262*H262*'Propiedades físicas'!$F$7*60*24*365)/(1000000)</f>
        <v>2629.7824945097077</v>
      </c>
      <c r="Z262" s="31">
        <f t="shared" si="153"/>
        <v>76.132611618221802</v>
      </c>
      <c r="AA262" s="31">
        <f t="shared" si="154"/>
        <v>986.07159067287</v>
      </c>
      <c r="AB262" s="31">
        <f t="shared" si="154"/>
        <v>48.519244640350941</v>
      </c>
      <c r="AC262" s="31">
        <f t="shared" si="154"/>
        <v>273.3564008044483</v>
      </c>
      <c r="AD262" s="31">
        <f t="shared" si="154"/>
        <v>30.921270798843608</v>
      </c>
      <c r="AE262" s="31">
        <f t="shared" si="155"/>
        <v>54.331538188803364</v>
      </c>
      <c r="AF262" s="31">
        <f t="shared" si="156"/>
        <v>1469.3326567235381</v>
      </c>
      <c r="AG262" s="31">
        <f t="shared" si="157"/>
        <v>5.1814414707143146E-2</v>
      </c>
      <c r="AH262" s="31">
        <f t="shared" si="158"/>
        <v>0.67110166384766068</v>
      </c>
      <c r="AI262" s="31">
        <f t="shared" si="158"/>
        <v>3.3021279707036465E-2</v>
      </c>
      <c r="AJ262" s="31">
        <f t="shared" si="158"/>
        <v>0.18604119329519647</v>
      </c>
      <c r="AK262" s="31">
        <f t="shared" si="158"/>
        <v>2.1044431740729758E-2</v>
      </c>
      <c r="AL262" s="31">
        <f t="shared" si="159"/>
        <v>3.6977016702233481E-2</v>
      </c>
      <c r="AM262" s="31">
        <f t="shared" si="160"/>
        <v>1</v>
      </c>
      <c r="AN262" s="31">
        <f>(Z262*'Propiedades físicas'!$F$4)/1000</f>
        <v>66.949496004831886</v>
      </c>
      <c r="AO262" s="31">
        <f>(AA262*'Propiedades físicas'!$F$6)/1000</f>
        <v>31.593733765158756</v>
      </c>
      <c r="AP262" s="31">
        <f>(AB262*'Propiedades físicas'!$F$9)/1000</f>
        <v>29.933947980864509</v>
      </c>
      <c r="AQ262" s="31">
        <f>(AC262*'Propiedades físicas'!$F$5)/1000</f>
        <v>80.495259344885895</v>
      </c>
      <c r="AR262" s="31">
        <f>(AD262*'Propiedades físicas'!$F$8)/1000</f>
        <v>10.962208923606031</v>
      </c>
      <c r="AS262" s="31">
        <f>(AE262*'Propiedades físicas'!$F$7)/1000</f>
        <v>5.0033913518069024</v>
      </c>
      <c r="AT262" s="31">
        <f t="shared" si="161"/>
        <v>224.93803737115397</v>
      </c>
      <c r="AU262" s="31">
        <f t="shared" si="162"/>
        <v>0.29763528119685412</v>
      </c>
      <c r="AV262" s="31">
        <f t="shared" si="165"/>
        <v>0.14045527441420777</v>
      </c>
      <c r="AW262" s="31">
        <f t="shared" si="165"/>
        <v>0.13307641664656597</v>
      </c>
      <c r="AX262" s="31">
        <f t="shared" si="165"/>
        <v>0.35785525776623761</v>
      </c>
      <c r="AY262" s="31">
        <f t="shared" si="165"/>
        <v>4.8734349475620629E-2</v>
      </c>
      <c r="AZ262" s="31">
        <f t="shared" si="166"/>
        <v>2.2243420500513963E-2</v>
      </c>
      <c r="BA262" s="31">
        <f t="shared" si="163"/>
        <v>1</v>
      </c>
      <c r="BB262" s="34">
        <f>AU262*'Propiedades físicas'!$C$4+'Diseño reactor'!AV262*'Propiedades físicas'!$C$5+'Diseño reactor'!AW262*'Propiedades físicas'!$C$8+'Diseño reactor'!AX262*'Propiedades físicas'!$C$9+'Diseño reactor'!AY262*'Propiedades físicas'!$C$7+'Diseño reactor'!AZ262*'Propiedades físicas'!$C$6</f>
        <v>881.06933083997376</v>
      </c>
      <c r="BC262" s="45">
        <f>AU262*'Propiedades físicas'!$L$4+'Diseño reactor'!AV262*'Propiedades físicas'!$L$5+'Diseño reactor'!AW262*'Propiedades físicas'!$L$8+AX262*'Propiedades físicas'!$L$9+'Diseño reactor'!AY262*'Propiedades físicas'!$L$7+'Diseño reactor'!AZ262*'Propiedades físicas'!$L$6</f>
        <v>1.8183116391772489</v>
      </c>
      <c r="BD262" s="29">
        <f t="shared" si="142"/>
        <v>6.498062194627753</v>
      </c>
      <c r="BE262" s="58">
        <f t="shared" si="143"/>
        <v>47.17897476631871</v>
      </c>
      <c r="BF262" s="30">
        <f>AU262*'Propiedades físicas'!$I$4+'Diseño reactor'!AV262*'Propiedades físicas'!$I$5+'Diseño reactor'!AW262*'Propiedades físicas'!$I$8+'Diseño reactor'!AX262*'Propiedades físicas'!$I$9+'Diseño reactor'!AY262*'Propiedades físicas'!$I$7+'Diseño reactor'!AZ262*'Propiedades físicas'!$I$6</f>
        <v>1.7497223178042302E-2</v>
      </c>
      <c r="BG262" s="24">
        <f>AU262*'Propiedades físicas'!$O$4+'Diseño reactor'!AV262*'Propiedades físicas'!$O$5+'Diseño reactor'!AW262*'Propiedades físicas'!$O$8+'Diseño reactor'!AX262*'Propiedades físicas'!$O$9+'Diseño reactor'!AY262*'Propiedades físicas'!$O$7+'Diseño reactor'!AZ262*'Propiedades físicas'!$O$6</f>
        <v>0.14297217488461722</v>
      </c>
      <c r="BH262" s="54">
        <f t="shared" si="144"/>
        <v>47277.570655012649</v>
      </c>
      <c r="BI262" s="34">
        <f t="shared" si="164"/>
        <v>222.5286464558032</v>
      </c>
      <c r="BJ262" s="27">
        <f t="shared" si="145"/>
        <v>4912.3627915709749</v>
      </c>
      <c r="BK262" s="34">
        <f t="shared" si="146"/>
        <v>540.25476317936295</v>
      </c>
      <c r="BL262" s="27">
        <f t="shared" si="147"/>
        <v>104.6507317100763</v>
      </c>
      <c r="BM262" s="34">
        <f t="shared" si="148"/>
        <v>1.1054421768707483</v>
      </c>
      <c r="BN262" s="45">
        <f t="shared" si="149"/>
        <v>207.17925020649128</v>
      </c>
      <c r="BO262" s="45">
        <f t="shared" si="150"/>
        <v>51.321854811299012</v>
      </c>
      <c r="BP262" s="66">
        <f t="shared" si="151"/>
        <v>6.7311702686330532</v>
      </c>
    </row>
    <row r="263" spans="8:68">
      <c r="H263" s="68">
        <v>258</v>
      </c>
      <c r="I263" s="31">
        <f>('Propiedades físicas'!$C$10*'Diseño reactor'!H263)/1000</f>
        <v>225.8132826527538</v>
      </c>
      <c r="J263" s="31">
        <f t="shared" si="129"/>
        <v>2.019367482032568</v>
      </c>
      <c r="K263" s="31">
        <f>(I263*1000)/'Propiedades físicas'!$F$10</f>
        <v>1475.0499044150695</v>
      </c>
      <c r="L263" s="31">
        <f t="shared" si="130"/>
        <v>210.72141491643848</v>
      </c>
      <c r="M263" s="31">
        <f t="shared" si="131"/>
        <v>1264.3284894986309</v>
      </c>
      <c r="N263" s="31">
        <f t="shared" si="132"/>
        <v>0.81674967021875378</v>
      </c>
      <c r="O263" s="32">
        <f t="shared" si="133"/>
        <v>4.9004980213125231</v>
      </c>
      <c r="P263" s="33">
        <f t="shared" si="134"/>
        <v>0.29696940229856827</v>
      </c>
      <c r="Q263" s="31">
        <f t="shared" si="135"/>
        <v>3.839414879260505</v>
      </c>
      <c r="R263" s="31">
        <f t="shared" si="136"/>
        <v>0.18899161042759227</v>
      </c>
      <c r="S263" s="31">
        <f t="shared" si="137"/>
        <v>1.0610831420520188</v>
      </c>
      <c r="T263" s="31">
        <f t="shared" si="138"/>
        <v>0.12027444085335322</v>
      </c>
      <c r="U263" s="31">
        <f t="shared" si="139"/>
        <v>0.21051421663924005</v>
      </c>
      <c r="V263" s="47">
        <f t="shared" si="152"/>
        <v>2.9408620421799965E-4</v>
      </c>
      <c r="W263" s="31">
        <f t="shared" si="140"/>
        <v>0.63640095230276661</v>
      </c>
      <c r="X263" s="34">
        <f>(S263*H263*'Propiedades físicas'!$F$5*60*24*365)/(1000000)</f>
        <v>42370.689719445494</v>
      </c>
      <c r="Y263" s="34">
        <f>(U263*H263*'Propiedades físicas'!$F$7*60*24*365)/(1000000)</f>
        <v>2628.8691249379231</v>
      </c>
      <c r="Z263" s="31">
        <f t="shared" si="153"/>
        <v>76.618105793030608</v>
      </c>
      <c r="AA263" s="31">
        <f t="shared" si="154"/>
        <v>990.5690388492103</v>
      </c>
      <c r="AB263" s="31">
        <f t="shared" si="154"/>
        <v>48.759835490318807</v>
      </c>
      <c r="AC263" s="31">
        <f t="shared" si="154"/>
        <v>273.75945064942084</v>
      </c>
      <c r="AD263" s="31">
        <f t="shared" si="154"/>
        <v>31.030805740165132</v>
      </c>
      <c r="AE263" s="31">
        <f t="shared" si="155"/>
        <v>54.312667892923933</v>
      </c>
      <c r="AF263" s="31">
        <f t="shared" si="156"/>
        <v>1475.0499044150695</v>
      </c>
      <c r="AG263" s="31">
        <f t="shared" si="157"/>
        <v>5.1942721099604759E-2</v>
      </c>
      <c r="AH263" s="31">
        <f t="shared" si="158"/>
        <v>0.67154950885680043</v>
      </c>
      <c r="AI263" s="31">
        <f t="shared" si="158"/>
        <v>3.3056397172985481E-2</v>
      </c>
      <c r="AJ263" s="31">
        <f t="shared" si="158"/>
        <v>0.18559334828605684</v>
      </c>
      <c r="AK263" s="31">
        <f t="shared" si="158"/>
        <v>2.1037122640586447E-2</v>
      </c>
      <c r="AL263" s="31">
        <f t="shared" si="159"/>
        <v>3.6820901943966165E-2</v>
      </c>
      <c r="AM263" s="31">
        <f t="shared" si="160"/>
        <v>1</v>
      </c>
      <c r="AN263" s="31">
        <f>(Z263*'Propiedades físicas'!$F$4)/1000</f>
        <v>67.376429872275253</v>
      </c>
      <c r="AO263" s="31">
        <f>(AA263*'Propiedades físicas'!$F$6)/1000</f>
        <v>31.737832004728698</v>
      </c>
      <c r="AP263" s="31">
        <f>(AB263*'Propiedades físicas'!$F$9)/1000</f>
        <v>30.082380505752187</v>
      </c>
      <c r="AQ263" s="31">
        <f>(AC263*'Propiedades físicas'!$F$5)/1000</f>
        <v>80.613945432734965</v>
      </c>
      <c r="AR263" s="31">
        <f>(AD263*'Propiedades físicas'!$F$8)/1000</f>
        <v>11.001041251003338</v>
      </c>
      <c r="AS263" s="31">
        <f>(AE263*'Propiedades físicas'!$F$7)/1000</f>
        <v>5.0016535862593656</v>
      </c>
      <c r="AT263" s="31">
        <f t="shared" si="161"/>
        <v>225.8132826527538</v>
      </c>
      <c r="AU263" s="31">
        <f t="shared" si="162"/>
        <v>0.29837230600772013</v>
      </c>
      <c r="AV263" s="31">
        <f t="shared" si="165"/>
        <v>0.14054900416789834</v>
      </c>
      <c r="AW263" s="31">
        <f t="shared" si="165"/>
        <v>0.13321794073562807</v>
      </c>
      <c r="AX263" s="31">
        <f t="shared" si="165"/>
        <v>0.35699381580090533</v>
      </c>
      <c r="AY263" s="31">
        <f t="shared" si="165"/>
        <v>4.8717423181524173E-2</v>
      </c>
      <c r="AZ263" s="31">
        <f t="shared" si="166"/>
        <v>2.2149510106323989E-2</v>
      </c>
      <c r="BA263" s="31">
        <f t="shared" si="163"/>
        <v>1</v>
      </c>
      <c r="BB263" s="34">
        <f>AU263*'Propiedades físicas'!$C$4+'Diseño reactor'!AV263*'Propiedades físicas'!$C$5+'Diseño reactor'!AW263*'Propiedades físicas'!$C$8+'Diseño reactor'!AX263*'Propiedades físicas'!$C$9+'Diseño reactor'!AY263*'Propiedades físicas'!$C$7+'Diseño reactor'!AZ263*'Propiedades físicas'!$C$6</f>
        <v>881.04641330675872</v>
      </c>
      <c r="BC263" s="45">
        <f>AU263*'Propiedades físicas'!$L$4+'Diseño reactor'!AV263*'Propiedades físicas'!$L$5+'Diseño reactor'!AW263*'Propiedades físicas'!$L$8+AX263*'Propiedades físicas'!$L$9+'Diseño reactor'!AY263*'Propiedades físicas'!$L$7+'Diseño reactor'!AZ263*'Propiedades físicas'!$L$6</f>
        <v>1.8188935749940833</v>
      </c>
      <c r="BD263" s="29">
        <f t="shared" si="142"/>
        <v>6.4869971614630044</v>
      </c>
      <c r="BE263" s="58">
        <f t="shared" si="143"/>
        <v>47.163795130215163</v>
      </c>
      <c r="BF263" s="30">
        <f>AU263*'Propiedades físicas'!$I$4+'Diseño reactor'!AV263*'Propiedades físicas'!$I$5+'Diseño reactor'!AW263*'Propiedades físicas'!$I$8+'Diseño reactor'!AX263*'Propiedades físicas'!$I$9+'Diseño reactor'!AY263*'Propiedades físicas'!$I$7+'Diseño reactor'!AZ263*'Propiedades físicas'!$I$6</f>
        <v>1.7506756929100413E-2</v>
      </c>
      <c r="BG263" s="24">
        <f>AU263*'Propiedades físicas'!$O$4+'Diseño reactor'!AV263*'Propiedades físicas'!$O$5+'Diseño reactor'!AW263*'Propiedades físicas'!$O$8+'Diseño reactor'!AX263*'Propiedades físicas'!$O$9+'Diseño reactor'!AY263*'Propiedades físicas'!$O$7+'Diseño reactor'!AZ263*'Propiedades físicas'!$O$6</f>
        <v>0.14298615776810805</v>
      </c>
      <c r="BH263" s="54">
        <f t="shared" si="144"/>
        <v>47250.595378639875</v>
      </c>
      <c r="BI263" s="34">
        <f t="shared" si="164"/>
        <v>222.69937310271732</v>
      </c>
      <c r="BJ263" s="27">
        <f t="shared" si="145"/>
        <v>4911.7495170821048</v>
      </c>
      <c r="BK263" s="34">
        <f t="shared" si="146"/>
        <v>540.24014720533103</v>
      </c>
      <c r="BL263" s="27">
        <f t="shared" si="147"/>
        <v>104.65018327583039</v>
      </c>
      <c r="BM263" s="34">
        <f t="shared" si="148"/>
        <v>1.1054421768707483</v>
      </c>
      <c r="BN263" s="45">
        <f t="shared" si="149"/>
        <v>208.00921486300075</v>
      </c>
      <c r="BO263" s="45">
        <f t="shared" si="150"/>
        <v>51.432098225002328</v>
      </c>
      <c r="BP263" s="66">
        <f t="shared" si="151"/>
        <v>6.7309951838663862</v>
      </c>
    </row>
    <row r="264" spans="8:68">
      <c r="H264" s="68">
        <v>259</v>
      </c>
      <c r="I264" s="31">
        <f>('Propiedades físicas'!$C$10*'Diseño reactor'!H264)/1000</f>
        <v>226.68852793435363</v>
      </c>
      <c r="J264" s="31">
        <f t="shared" si="129"/>
        <v>2.0115706963876545</v>
      </c>
      <c r="K264" s="31">
        <f>(I264*1000)/'Propiedades físicas'!$F$10</f>
        <v>1480.7671521066009</v>
      </c>
      <c r="L264" s="31">
        <f t="shared" si="130"/>
        <v>211.53816458665725</v>
      </c>
      <c r="M264" s="31">
        <f t="shared" si="131"/>
        <v>1269.2289875199435</v>
      </c>
      <c r="N264" s="31">
        <f t="shared" si="132"/>
        <v>0.81674967021875389</v>
      </c>
      <c r="O264" s="32">
        <f t="shared" si="133"/>
        <v>4.9004980213125231</v>
      </c>
      <c r="P264" s="33">
        <f t="shared" si="134"/>
        <v>0.29770089702586033</v>
      </c>
      <c r="Q264" s="31">
        <f t="shared" si="135"/>
        <v>3.8419642961627152</v>
      </c>
      <c r="R264" s="31">
        <f t="shared" si="136"/>
        <v>0.18919050844343849</v>
      </c>
      <c r="S264" s="31">
        <f t="shared" si="137"/>
        <v>1.0585337251498066</v>
      </c>
      <c r="T264" s="31">
        <f t="shared" si="138"/>
        <v>0.1202315775419969</v>
      </c>
      <c r="U264" s="31">
        <f t="shared" si="139"/>
        <v>0.20962668720745811</v>
      </c>
      <c r="V264" s="47">
        <f t="shared" si="152"/>
        <v>2.9481059705473546E-4</v>
      </c>
      <c r="W264" s="31">
        <f t="shared" si="140"/>
        <v>0.63550533550123656</v>
      </c>
      <c r="X264" s="34">
        <f>(S264*H264*'Propiedades físicas'!$F$5*60*24*365)/(1000000)</f>
        <v>42432.720460057702</v>
      </c>
      <c r="Y264" s="34">
        <f>(U264*H264*'Propiedades físicas'!$F$7*60*24*365)/(1000000)</f>
        <v>2627.9322506110266</v>
      </c>
      <c r="Z264" s="31">
        <f t="shared" si="153"/>
        <v>77.104532329697832</v>
      </c>
      <c r="AA264" s="31">
        <f t="shared" si="154"/>
        <v>995.06875270614319</v>
      </c>
      <c r="AB264" s="31">
        <f t="shared" si="154"/>
        <v>49.000341686850568</v>
      </c>
      <c r="AC264" s="31">
        <f t="shared" si="154"/>
        <v>274.16023481379989</v>
      </c>
      <c r="AD264" s="31">
        <f t="shared" si="154"/>
        <v>31.139978583377196</v>
      </c>
      <c r="AE264" s="31">
        <f t="shared" si="155"/>
        <v>54.293311986731652</v>
      </c>
      <c r="AF264" s="31">
        <f t="shared" si="156"/>
        <v>1480.7671521066002</v>
      </c>
      <c r="AG264" s="31">
        <f t="shared" si="157"/>
        <v>5.2070666356966222E-2</v>
      </c>
      <c r="AH264" s="31">
        <f t="shared" si="158"/>
        <v>0.6719954256754801</v>
      </c>
      <c r="AI264" s="31">
        <f t="shared" si="158"/>
        <v>3.3091186292956778E-2</v>
      </c>
      <c r="AJ264" s="31">
        <f t="shared" si="158"/>
        <v>0.18514743146737708</v>
      </c>
      <c r="AK264" s="31">
        <f t="shared" si="158"/>
        <v>2.1029625447239415E-2</v>
      </c>
      <c r="AL264" s="31">
        <f t="shared" si="159"/>
        <v>3.6665664759980496E-2</v>
      </c>
      <c r="AM264" s="31">
        <f t="shared" si="160"/>
        <v>1.0000000000000002</v>
      </c>
      <c r="AN264" s="31">
        <f>(Z264*'Propiedades físicas'!$F$4)/1000</f>
        <v>67.80418364008969</v>
      </c>
      <c r="AO264" s="31">
        <f>(AA264*'Propiedades físicas'!$F$6)/1000</f>
        <v>31.882002836704824</v>
      </c>
      <c r="AP264" s="31">
        <f>(AB264*'Propiedades físicas'!$F$9)/1000</f>
        <v>30.230760803702456</v>
      </c>
      <c r="AQ264" s="31">
        <f>(AC264*'Propiedades físicas'!$F$5)/1000</f>
        <v>80.731964345619659</v>
      </c>
      <c r="AR264" s="31">
        <f>(AD264*'Propiedades físicas'!$F$8)/1000</f>
        <v>11.039745207378878</v>
      </c>
      <c r="AS264" s="31">
        <f>(AE264*'Propiedades físicas'!$F$7)/1000</f>
        <v>4.999871100858118</v>
      </c>
      <c r="AT264" s="31">
        <f t="shared" si="161"/>
        <v>226.6885279343536</v>
      </c>
      <c r="AU264" s="31">
        <f t="shared" si="162"/>
        <v>0.29910725636599045</v>
      </c>
      <c r="AV264" s="31">
        <f t="shared" si="165"/>
        <v>0.14064233036943752</v>
      </c>
      <c r="AW264" s="31">
        <f t="shared" si="165"/>
        <v>0.1333581415838429</v>
      </c>
      <c r="AX264" s="31">
        <f t="shared" si="165"/>
        <v>0.35613608276197689</v>
      </c>
      <c r="AY264" s="31">
        <f t="shared" si="165"/>
        <v>4.8700061304275011E-2</v>
      </c>
      <c r="AZ264" s="31">
        <f t="shared" si="166"/>
        <v>2.2056127614477356E-2</v>
      </c>
      <c r="BA264" s="31">
        <f t="shared" si="163"/>
        <v>1</v>
      </c>
      <c r="BB264" s="34">
        <f>AU264*'Propiedades físicas'!$C$4+'Diseño reactor'!AV264*'Propiedades físicas'!$C$5+'Diseño reactor'!AW264*'Propiedades físicas'!$C$8+'Diseño reactor'!AX264*'Propiedades físicas'!$C$9+'Diseño reactor'!AY264*'Propiedades físicas'!$C$7+'Diseño reactor'!AZ264*'Propiedades físicas'!$C$6</f>
        <v>881.02361843199628</v>
      </c>
      <c r="BC264" s="45">
        <f>AU264*'Propiedades físicas'!$L$4+'Diseño reactor'!AV264*'Propiedades físicas'!$L$5+'Diseño reactor'!AW264*'Propiedades físicas'!$L$8+AX264*'Propiedades físicas'!$L$9+'Diseño reactor'!AY264*'Propiedades físicas'!$L$7+'Diseño reactor'!AZ264*'Propiedades físicas'!$L$6</f>
        <v>1.8194738940878863</v>
      </c>
      <c r="BD264" s="29">
        <f t="shared" si="142"/>
        <v>6.4759693521123554</v>
      </c>
      <c r="BE264" s="58">
        <f t="shared" si="143"/>
        <v>47.148685554443823</v>
      </c>
      <c r="BF264" s="30">
        <f>AU264*'Propiedades físicas'!$I$4+'Diseño reactor'!AV264*'Propiedades físicas'!$I$5+'Diseño reactor'!AW264*'Propiedades físicas'!$I$8+'Diseño reactor'!AX264*'Propiedades físicas'!$I$9+'Diseño reactor'!AY264*'Propiedades físicas'!$I$7+'Diseño reactor'!AZ264*'Propiedades físicas'!$I$6</f>
        <v>1.7516241884894822E-2</v>
      </c>
      <c r="BG264" s="24">
        <f>AU264*'Propiedades físicas'!$O$4+'Diseño reactor'!AV264*'Propiedades físicas'!$O$5+'Diseño reactor'!AW264*'Propiedades físicas'!$O$8+'Diseño reactor'!AX264*'Propiedades físicas'!$O$9+'Diseño reactor'!AY264*'Propiedades físicas'!$O$7+'Diseño reactor'!AZ264*'Propiedades físicas'!$O$6</f>
        <v>0.14300014458891036</v>
      </c>
      <c r="BH264" s="54">
        <f t="shared" si="144"/>
        <v>47223.78759269185</v>
      </c>
      <c r="BI264" s="34">
        <f t="shared" si="164"/>
        <v>222.86931893470592</v>
      </c>
      <c r="BJ264" s="27">
        <f t="shared" si="145"/>
        <v>4911.1401669818124</v>
      </c>
      <c r="BK264" s="34">
        <f t="shared" si="146"/>
        <v>540.22596459600345</v>
      </c>
      <c r="BL264" s="27">
        <f t="shared" si="147"/>
        <v>104.64965107982641</v>
      </c>
      <c r="BM264" s="34">
        <f t="shared" si="148"/>
        <v>1.1054421768707483</v>
      </c>
      <c r="BN264" s="45">
        <f t="shared" si="149"/>
        <v>208.84034833944202</v>
      </c>
      <c r="BO264" s="45">
        <f t="shared" si="150"/>
        <v>51.542031788502321</v>
      </c>
      <c r="BP264" s="66">
        <f t="shared" si="151"/>
        <v>6.7308210361825358</v>
      </c>
    </row>
    <row r="265" spans="8:68">
      <c r="H265" s="68">
        <v>260</v>
      </c>
      <c r="I265" s="31">
        <f>('Propiedades físicas'!$C$10*'Diseño reactor'!H265)/1000</f>
        <v>227.56377321595343</v>
      </c>
      <c r="J265" s="31">
        <f t="shared" si="129"/>
        <v>2.0038338860169329</v>
      </c>
      <c r="K265" s="31">
        <f>(I265*1000)/'Propiedades físicas'!$F$10</f>
        <v>1486.484399798132</v>
      </c>
      <c r="L265" s="31">
        <f t="shared" si="130"/>
        <v>212.35491425687599</v>
      </c>
      <c r="M265" s="31">
        <f t="shared" si="131"/>
        <v>1274.1294855412559</v>
      </c>
      <c r="N265" s="31">
        <f t="shared" si="132"/>
        <v>0.81674967021875378</v>
      </c>
      <c r="O265" s="32">
        <f t="shared" si="133"/>
        <v>4.9004980213125231</v>
      </c>
      <c r="P265" s="33">
        <f t="shared" si="134"/>
        <v>0.29843033575913092</v>
      </c>
      <c r="Q265" s="31">
        <f t="shared" si="135"/>
        <v>3.8445027551762072</v>
      </c>
      <c r="R265" s="31">
        <f t="shared" si="136"/>
        <v>0.18938754266261937</v>
      </c>
      <c r="S265" s="31">
        <f t="shared" si="137"/>
        <v>1.0559952661363161</v>
      </c>
      <c r="T265" s="31">
        <f t="shared" si="138"/>
        <v>0.12018765191731368</v>
      </c>
      <c r="U265" s="31">
        <f t="shared" si="139"/>
        <v>0.20874413987968984</v>
      </c>
      <c r="V265" s="47">
        <f t="shared" si="152"/>
        <v>2.9553295385855685E-4</v>
      </c>
      <c r="W265" s="31">
        <f t="shared" si="140"/>
        <v>0.63461223598755667</v>
      </c>
      <c r="X265" s="34">
        <f>(S265*H265*'Propiedades físicas'!$F$5*60*24*365)/(1000000)</f>
        <v>42494.402994074473</v>
      </c>
      <c r="Y265" s="34">
        <f>(U265*H265*'Propiedades físicas'!$F$7*60*24*365)/(1000000)</f>
        <v>2626.9721570308448</v>
      </c>
      <c r="Z265" s="31">
        <f t="shared" si="153"/>
        <v>77.591887297374043</v>
      </c>
      <c r="AA265" s="31">
        <f t="shared" si="154"/>
        <v>999.57071634581382</v>
      </c>
      <c r="AB265" s="31">
        <f t="shared" si="154"/>
        <v>49.240761092281033</v>
      </c>
      <c r="AC265" s="31">
        <f t="shared" si="154"/>
        <v>274.55876919544221</v>
      </c>
      <c r="AD265" s="31">
        <f t="shared" si="154"/>
        <v>31.248789498501555</v>
      </c>
      <c r="AE265" s="31">
        <f t="shared" si="155"/>
        <v>54.273476368719358</v>
      </c>
      <c r="AF265" s="31">
        <f t="shared" si="156"/>
        <v>1486.484399798132</v>
      </c>
      <c r="AG265" s="31">
        <f t="shared" si="157"/>
        <v>5.2198252001777613E-2</v>
      </c>
      <c r="AH265" s="31">
        <f t="shared" si="158"/>
        <v>0.6724394258571148</v>
      </c>
      <c r="AI265" s="31">
        <f t="shared" si="158"/>
        <v>3.312564941749005E-2</v>
      </c>
      <c r="AJ265" s="31">
        <f t="shared" si="158"/>
        <v>0.18470343128574232</v>
      </c>
      <c r="AK265" s="31">
        <f t="shared" si="158"/>
        <v>2.1021942445373264E-2</v>
      </c>
      <c r="AL265" s="31">
        <f t="shared" si="159"/>
        <v>3.6511298992501919E-2</v>
      </c>
      <c r="AM265" s="31">
        <f t="shared" si="160"/>
        <v>1</v>
      </c>
      <c r="AN265" s="31">
        <f>(Z265*'Propiedades físicas'!$F$4)/1000</f>
        <v>68.232753851564794</v>
      </c>
      <c r="AO265" s="31">
        <f>(AA265*'Propiedades físicas'!$F$6)/1000</f>
        <v>32.026245751719877</v>
      </c>
      <c r="AP265" s="31">
        <f>(AB265*'Propiedades físicas'!$F$9)/1000</f>
        <v>30.37908755588278</v>
      </c>
      <c r="AQ265" s="31">
        <f>(AC265*'Propiedades físicas'!$F$5)/1000</f>
        <v>80.849320764981883</v>
      </c>
      <c r="AR265" s="31">
        <f>(AD265*'Propiedades físicas'!$F$8)/1000</f>
        <v>11.078320853008767</v>
      </c>
      <c r="AS265" s="31">
        <f>(AE265*'Propiedades físicas'!$F$7)/1000</f>
        <v>4.9980444387953655</v>
      </c>
      <c r="AT265" s="31">
        <f t="shared" si="161"/>
        <v>227.56377321595349</v>
      </c>
      <c r="AU265" s="31">
        <f t="shared" si="162"/>
        <v>0.29984014101758311</v>
      </c>
      <c r="AV265" s="31">
        <f t="shared" si="165"/>
        <v>0.14073525543684673</v>
      </c>
      <c r="AW265" s="31">
        <f t="shared" si="165"/>
        <v>0.13349702866393251</v>
      </c>
      <c r="AX265" s="31">
        <f t="shared" si="165"/>
        <v>0.3552820364261472</v>
      </c>
      <c r="AY265" s="31">
        <f t="shared" si="165"/>
        <v>4.8682269134708279E-2</v>
      </c>
      <c r="AZ265" s="31">
        <f t="shared" si="166"/>
        <v>2.1963269320782096E-2</v>
      </c>
      <c r="BA265" s="31">
        <f t="shared" si="163"/>
        <v>0.99999999999999989</v>
      </c>
      <c r="BB265" s="34">
        <f>AU265*'Propiedades físicas'!$C$4+'Diseño reactor'!AV265*'Propiedades físicas'!$C$5+'Diseño reactor'!AW265*'Propiedades físicas'!$C$8+'Diseño reactor'!AX265*'Propiedades físicas'!$C$9+'Diseño reactor'!AY265*'Propiedades físicas'!$C$7+'Diseño reactor'!AZ265*'Propiedades físicas'!$C$6</f>
        <v>881.00094538305086</v>
      </c>
      <c r="BC265" s="45">
        <f>AU265*'Propiedades físicas'!$L$4+'Diseño reactor'!AV265*'Propiedades físicas'!$L$5+'Diseño reactor'!AW265*'Propiedades físicas'!$L$8+AX265*'Propiedades físicas'!$L$9+'Diseño reactor'!AY265*'Propiedades físicas'!$L$7+'Diseño reactor'!AZ265*'Propiedades físicas'!$L$6</f>
        <v>1.8200526027032551</v>
      </c>
      <c r="BD265" s="29">
        <f t="shared" si="142"/>
        <v>6.4649785825697101</v>
      </c>
      <c r="BE265" s="58">
        <f t="shared" si="143"/>
        <v>47.13364547095496</v>
      </c>
      <c r="BF265" s="30">
        <f>AU265*'Propiedades físicas'!$I$4+'Diseño reactor'!AV265*'Propiedades físicas'!$I$5+'Diseño reactor'!AW265*'Propiedades físicas'!$I$8+'Diseño reactor'!AX265*'Propiedades físicas'!$I$9+'Diseño reactor'!AY265*'Propiedades físicas'!$I$7+'Diseño reactor'!AZ265*'Propiedades físicas'!$I$6</f>
        <v>1.7525678364778606E-2</v>
      </c>
      <c r="BG265" s="24">
        <f>AU265*'Propiedades físicas'!$O$4+'Diseño reactor'!AV265*'Propiedades físicas'!$O$5+'Diseño reactor'!AW265*'Propiedades físicas'!$O$8+'Diseño reactor'!AX265*'Propiedades físicas'!$O$9+'Diseño reactor'!AY265*'Propiedades físicas'!$O$7+'Diseño reactor'!AZ265*'Propiedades físicas'!$O$6</f>
        <v>0.143014135067314</v>
      </c>
      <c r="BH265" s="54">
        <f t="shared" si="144"/>
        <v>47197.145896680529</v>
      </c>
      <c r="BI265" s="34">
        <f t="shared" si="164"/>
        <v>223.03848851682957</v>
      </c>
      <c r="BJ265" s="27">
        <f t="shared" si="145"/>
        <v>4910.5347093375622</v>
      </c>
      <c r="BK265" s="34">
        <f t="shared" si="146"/>
        <v>540.21221090302743</v>
      </c>
      <c r="BL265" s="27">
        <f t="shared" si="147"/>
        <v>104.64913495719547</v>
      </c>
      <c r="BM265" s="34">
        <f t="shared" si="148"/>
        <v>1.1054421768707483</v>
      </c>
      <c r="BN265" s="45">
        <f t="shared" si="149"/>
        <v>209.67264556242839</v>
      </c>
      <c r="BO265" s="45">
        <f t="shared" si="150"/>
        <v>51.651656805720989</v>
      </c>
      <c r="BP265" s="66">
        <f t="shared" si="151"/>
        <v>6.7306478192203532</v>
      </c>
    </row>
    <row r="266" spans="8:68">
      <c r="H266" s="68">
        <v>261</v>
      </c>
      <c r="I266" s="31">
        <f>('Propiedades físicas'!$C$10*'Diseño reactor'!H266)/1000</f>
        <v>228.43901849755326</v>
      </c>
      <c r="J266" s="31">
        <f t="shared" ref="J266:J329" si="167">$F$7/I266</f>
        <v>1.9961563615494351</v>
      </c>
      <c r="K266" s="31">
        <f>(I266*1000)/'Propiedades físicas'!$F$10</f>
        <v>1492.2016474896634</v>
      </c>
      <c r="L266" s="31">
        <f t="shared" ref="L266:L329" si="168">K266*$I$5</f>
        <v>213.17166392709476</v>
      </c>
      <c r="M266" s="31">
        <f t="shared" ref="M266:M329" si="169">$I$6*K266</f>
        <v>1279.0299835625685</v>
      </c>
      <c r="N266" s="31">
        <f t="shared" ref="N266:N329" si="170">L266/H266</f>
        <v>0.81674967021875389</v>
      </c>
      <c r="O266" s="32">
        <f t="shared" ref="O266:O329" si="171">M266/H266</f>
        <v>4.9004980213125231</v>
      </c>
      <c r="P266" s="33">
        <f t="shared" ref="P266:P329" si="172">(H266*$C$5*N266)/(H266*$C$5+$F$7*1000*$C$4)</f>
        <v>0.29915772715431238</v>
      </c>
      <c r="Q266" s="31">
        <f t="shared" ref="Q266:Q329" si="173">((H266^3)*($C$5^3)*O266+3*(H266^2)*($C$5^2)*O266*$F$7*1000*$C$4+3*H266*$C$5*O266*(($F$7*1000)^2)*($C$4^2)+O266*(($F$7*1000)^3)*($C$4^3)-3*N266*(($F$7*1000)^3)*($C$4^3)-3*(($F$7*1000)^2)*($C$4^2)*H266*$C$5*N266-$F$7*1000*$C$4*(H266^2)*($C$5^2)*N266)/(3*(($F$7*1000)^2)*($C$4^2)*H266*$C$5+(($F$7*1000)^3)*($C$4^3)+3*(H266^2)*($C$5^2)*$F$7*1000*$C$4+(H266^3)*($C$5^3))</f>
        <v>3.8470303218545547</v>
      </c>
      <c r="R266" s="31">
        <f t="shared" ref="R266:R329" si="174">($F$7*1000*$C$4*H266*$C$5*N266)/((H266^2)*($C$5^2)+2*$F$7*1000*$C$4*H266*$C$5+(($F$7*1000)^2)*($C$4^2))</f>
        <v>0.18958272641734969</v>
      </c>
      <c r="S266" s="31">
        <f t="shared" ref="S266:S329" si="175">(N266*$F$7*1000*$C$4*(3*(($F$7*1000)^2)*($C$4^2)+3*$F$7*1000*$C$4*H266*$C$5+(H266^2)*($C$5^2)))/(3*(($F$7*1000)^2)*($C$4^2)*H266*$C$5+(($F$7*1000)^3)*($C$4^3)+3*(H266^2)*($C$5^2)*$F$7*1000*$C$4+(H266^3)*($C$5^3))</f>
        <v>1.0534676994579675</v>
      </c>
      <c r="T266" s="31">
        <f t="shared" ref="T266:T329" si="176">((($F$7*1000)^2)*($C$4^2)*H266*$C$5*N266)/(3*(($F$7*1000)^2)*($C$4^2)*H266*$C$5+(($F$7*1000)^3)*($C$4^3)+3*(H266^2)*($C$5^2)*$F$7*1000*$C$4+(H266^3)*($C$5^3))</f>
        <v>0.12014267690065764</v>
      </c>
      <c r="U266" s="31">
        <f t="shared" ref="U266:U329" si="177">((($F$7*1000)^3)*($C$4^3)*N266)/(3*(($F$7*1000)^2)*($C$4^2)*H266*$C$5+(($F$7*1000)^3)*($C$4^3)+3*(H266^2)*($C$5^2)*$F$7*1000*$C$4+(H266^3)*($C$5^3))</f>
        <v>0.20786653974643415</v>
      </c>
      <c r="V266" s="47">
        <f t="shared" si="152"/>
        <v>2.9625328320135788E-4</v>
      </c>
      <c r="W266" s="31">
        <f t="shared" ref="W266:W329" si="178">($F$7*1000*$C$4)/(H266*$C$5+$F$7*1000*$C$4)</f>
        <v>0.63372164316370327</v>
      </c>
      <c r="X266" s="34">
        <f>(S266*H266*'Propiedades físicas'!$F$5*60*24*365)/(1000000)</f>
        <v>42555.739761372337</v>
      </c>
      <c r="Y266" s="34">
        <f>(U266*H266*'Propiedades físicas'!$F$7*60*24*365)/(1000000)</f>
        <v>2625.9891266227069</v>
      </c>
      <c r="Z266" s="31">
        <f t="shared" si="153"/>
        <v>78.08016678727553</v>
      </c>
      <c r="AA266" s="31">
        <f t="shared" si="154"/>
        <v>1004.0749140040388</v>
      </c>
      <c r="AB266" s="31">
        <f t="shared" si="154"/>
        <v>49.481091594928266</v>
      </c>
      <c r="AC266" s="31">
        <f t="shared" si="154"/>
        <v>274.95506955852949</v>
      </c>
      <c r="AD266" s="31">
        <f t="shared" ref="AD266:AD297" si="179">T266*$H266</f>
        <v>31.357238671071642</v>
      </c>
      <c r="AE266" s="31">
        <f t="shared" si="155"/>
        <v>54.253166873819318</v>
      </c>
      <c r="AF266" s="31">
        <f t="shared" si="156"/>
        <v>1492.2016474896629</v>
      </c>
      <c r="AG266" s="31">
        <f t="shared" si="157"/>
        <v>5.2325479548042397E-2</v>
      </c>
      <c r="AH266" s="31">
        <f t="shared" si="158"/>
        <v>0.67288152086763753</v>
      </c>
      <c r="AI266" s="31">
        <f t="shared" si="158"/>
        <v>3.3159788878514181E-2</v>
      </c>
      <c r="AJ266" s="31">
        <f t="shared" si="158"/>
        <v>0.18426133627521959</v>
      </c>
      <c r="AK266" s="31">
        <f t="shared" ref="AK266:AL329" si="180">AD266/$AF266</f>
        <v>2.1014075895053497E-2</v>
      </c>
      <c r="AL266" s="31">
        <f t="shared" si="159"/>
        <v>3.6357798535532809E-2</v>
      </c>
      <c r="AM266" s="31">
        <f t="shared" si="160"/>
        <v>1</v>
      </c>
      <c r="AN266" s="31">
        <f>(Z266*'Propiedades físicas'!$F$4)/1000</f>
        <v>68.662137069394362</v>
      </c>
      <c r="AO266" s="31">
        <f>(AA266*'Propiedades físicas'!$F$6)/1000</f>
        <v>32.170560244689398</v>
      </c>
      <c r="AP266" s="31">
        <f>(AB266*'Propiedades físicas'!$F$9)/1000</f>
        <v>30.527359459490992</v>
      </c>
      <c r="AQ266" s="31">
        <f>(AC266*'Propiedades físicas'!$F$5)/1000</f>
        <v>80.966019332900188</v>
      </c>
      <c r="AR266" s="31">
        <f>(AD266*'Propiedades físicas'!$F$8)/1000</f>
        <v>11.116768253668315</v>
      </c>
      <c r="AS266" s="31">
        <f>(AE266*'Propiedades físicas'!$F$7)/1000</f>
        <v>4.996174137410021</v>
      </c>
      <c r="AT266" s="31">
        <f t="shared" si="161"/>
        <v>228.43901849755326</v>
      </c>
      <c r="AU266" s="31">
        <f t="shared" si="162"/>
        <v>0.30057096865932198</v>
      </c>
      <c r="AV266" s="31">
        <f t="shared" si="165"/>
        <v>0.14082778176983793</v>
      </c>
      <c r="AW266" s="31">
        <f t="shared" si="165"/>
        <v>0.13363461137361682</v>
      </c>
      <c r="AX266" s="31">
        <f t="shared" si="165"/>
        <v>0.35443165473838434</v>
      </c>
      <c r="AY266" s="31">
        <f t="shared" si="165"/>
        <v>4.8664051906646515E-2</v>
      </c>
      <c r="AZ266" s="31">
        <f t="shared" si="166"/>
        <v>2.1870931552192489E-2</v>
      </c>
      <c r="BA266" s="31">
        <f t="shared" si="163"/>
        <v>1</v>
      </c>
      <c r="BB266" s="34">
        <f>AU266*'Propiedades físicas'!$C$4+'Diseño reactor'!AV266*'Propiedades físicas'!$C$5+'Diseño reactor'!AW266*'Propiedades físicas'!$C$8+'Diseño reactor'!AX266*'Propiedades físicas'!$C$9+'Diseño reactor'!AY266*'Propiedades físicas'!$C$7+'Diseño reactor'!AZ266*'Propiedades físicas'!$C$6</f>
        <v>880.97839333412594</v>
      </c>
      <c r="BC266" s="45">
        <f>AU266*'Propiedades físicas'!$L$4+'Diseño reactor'!AV266*'Propiedades físicas'!$L$5+'Diseño reactor'!AW266*'Propiedades físicas'!$L$8+AX266*'Propiedades físicas'!$L$9+'Diseño reactor'!AY266*'Propiedades físicas'!$L$7+'Diseño reactor'!AZ266*'Propiedades físicas'!$L$6</f>
        <v>1.8206297070556374</v>
      </c>
      <c r="BD266" s="29">
        <f t="shared" ref="BD266:BD329" si="181">((-$F$19)*V266*($F$7*1000))/(H266*(BB266/1000)*BC266)</f>
        <v>6.4540246700094785</v>
      </c>
      <c r="BE266" s="58">
        <f t="shared" ref="BE266:BE329" si="182">BD266+$F$20+((BP266*60)/(H266*(BB266/1000)*BC266))</f>
        <v>47.118674318796863</v>
      </c>
      <c r="BF266" s="30">
        <f>AU266*'Propiedades físicas'!$I$4+'Diseño reactor'!AV266*'Propiedades físicas'!$I$5+'Diseño reactor'!AW266*'Propiedades físicas'!$I$8+'Diseño reactor'!AX266*'Propiedades físicas'!$I$9+'Diseño reactor'!AY266*'Propiedades físicas'!$I$7+'Diseño reactor'!AZ266*'Propiedades físicas'!$I$6</f>
        <v>1.7535066685556697E-2</v>
      </c>
      <c r="BG266" s="24">
        <f>AU266*'Propiedades físicas'!$O$4+'Diseño reactor'!AV266*'Propiedades físicas'!$O$5+'Diseño reactor'!AW266*'Propiedades físicas'!$O$8+'Diseño reactor'!AX266*'Propiedades físicas'!$O$9+'Diseño reactor'!AY266*'Propiedades físicas'!$O$7+'Diseño reactor'!AZ266*'Propiedades físicas'!$O$6</f>
        <v>0.14302812892710648</v>
      </c>
      <c r="BH266" s="54">
        <f t="shared" ref="BH266:BH329" si="183">(BB266*($F$33^2)*$F$34)/BF266</f>
        <v>47170.668905063038</v>
      </c>
      <c r="BI266" s="34">
        <f t="shared" si="164"/>
        <v>223.20688638244366</v>
      </c>
      <c r="BJ266" s="27">
        <f t="shared" ref="BJ266:BJ329" si="184">$F$43*(BH266^$F$44)*(BI266^$F$45)</f>
        <v>4909.933112542295</v>
      </c>
      <c r="BK266" s="34">
        <f t="shared" ref="BK266:BK329" si="185">(BJ266*BG266)/$F$16</f>
        <v>540.1988817262835</v>
      </c>
      <c r="BL266" s="27">
        <f t="shared" ref="BL266:BL329" si="186">1/((1/BK266)+(1/$F$61))</f>
        <v>104.64863474478929</v>
      </c>
      <c r="BM266" s="34">
        <f t="shared" ref="BM266:BM329" si="187">($F$33*($F$34^2))/9.8</f>
        <v>1.1054421768707483</v>
      </c>
      <c r="BN266" s="45">
        <f t="shared" ref="BN266:BN329" si="188">((((H266/60)*(BB266/1000)*BC266*($F$20-$F$4)+(((-$F$19)*V266*($F$7*1000))/60)))/(-BL266*$F$46/1000))+$F$4</f>
        <v>210.50610148685806</v>
      </c>
      <c r="BO266" s="45">
        <f t="shared" ref="BO266:BO329" si="189">((-$F$19)*V266*($F$7*1000)/60)+BP266</f>
        <v>51.760974573277338</v>
      </c>
      <c r="BP266" s="66">
        <f t="shared" ref="BP266:BP329" si="190">($F$35*($F$33^5)*($F$34^3)*BB266)/1000</f>
        <v>6.73047552667094</v>
      </c>
    </row>
    <row r="267" spans="8:68">
      <c r="H267" s="68">
        <v>262</v>
      </c>
      <c r="I267" s="31">
        <f>('Propiedades físicas'!$C$10*'Diseño reactor'!H267)/1000</f>
        <v>229.31426377915309</v>
      </c>
      <c r="J267" s="31">
        <f t="shared" si="167"/>
        <v>1.988537444138941</v>
      </c>
      <c r="K267" s="31">
        <f>(I267*1000)/'Propiedades físicas'!$F$10</f>
        <v>1497.9188951811946</v>
      </c>
      <c r="L267" s="31">
        <f t="shared" si="168"/>
        <v>213.9884135973135</v>
      </c>
      <c r="M267" s="31">
        <f t="shared" si="169"/>
        <v>1283.9304815838809</v>
      </c>
      <c r="N267" s="31">
        <f t="shared" si="170"/>
        <v>0.81674967021875378</v>
      </c>
      <c r="O267" s="32">
        <f t="shared" si="171"/>
        <v>4.9004980213125222</v>
      </c>
      <c r="P267" s="33">
        <f t="shared" si="172"/>
        <v>0.29988307981881535</v>
      </c>
      <c r="Q267" s="31">
        <f t="shared" si="173"/>
        <v>3.8495470612557363</v>
      </c>
      <c r="R267" s="31">
        <f t="shared" si="174"/>
        <v>0.18977607293440282</v>
      </c>
      <c r="S267" s="31">
        <f t="shared" si="175"/>
        <v>1.050950960056785</v>
      </c>
      <c r="T267" s="31">
        <f t="shared" si="176"/>
        <v>0.1200966652742244</v>
      </c>
      <c r="U267" s="31">
        <f t="shared" si="177"/>
        <v>0.20699385219131122</v>
      </c>
      <c r="V267" s="47">
        <f t="shared" ref="V267:V330" si="191">$C$4*P267/$C$5</f>
        <v>2.9697159360698219E-4</v>
      </c>
      <c r="W267" s="31">
        <f t="shared" si="178"/>
        <v>0.63283354649106105</v>
      </c>
      <c r="X267" s="34">
        <f>(S267*H267*'Propiedades físicas'!$F$5*60*24*365)/(1000000)</f>
        <v>42616.733181341078</v>
      </c>
      <c r="Y267" s="34">
        <f>(U267*H267*'Propiedades físicas'!$F$7*60*24*365)/(1000000)</f>
        <v>2624.9834387703218</v>
      </c>
      <c r="Z267" s="31">
        <f t="shared" ref="Z267:Z330" si="192">P267*$H267</f>
        <v>78.569366912529617</v>
      </c>
      <c r="AA267" s="31">
        <f t="shared" ref="AA267:AA298" si="193">Q267*$H267</f>
        <v>1008.5813300490029</v>
      </c>
      <c r="AB267" s="31">
        <f t="shared" ref="AB267:AB298" si="194">R267*$H267</f>
        <v>49.721331108813537</v>
      </c>
      <c r="AC267" s="31">
        <f t="shared" ref="AC267:AC298" si="195">S267*$H267</f>
        <v>275.34915153487765</v>
      </c>
      <c r="AD267" s="31">
        <f t="shared" si="179"/>
        <v>31.465326301846794</v>
      </c>
      <c r="AE267" s="31">
        <f t="shared" ref="AE267:AE329" si="196">U267*$H267</f>
        <v>54.232389274123541</v>
      </c>
      <c r="AF267" s="31">
        <f t="shared" ref="AF267:AF330" si="197">Z267+AA267+AB267+AC267+AD267+AE267</f>
        <v>1497.9188951811939</v>
      </c>
      <c r="AG267" s="31">
        <f t="shared" ref="AG267:AG330" si="198">Z267/AF267</f>
        <v>5.2452350501277022E-2</v>
      </c>
      <c r="AH267" s="31">
        <f t="shared" ref="AH267:AL330" si="199">AA267/$AF267</f>
        <v>0.6733217220862957</v>
      </c>
      <c r="AI267" s="31">
        <f t="shared" si="199"/>
        <v>3.3193606989515317E-2</v>
      </c>
      <c r="AJ267" s="31">
        <f t="shared" si="199"/>
        <v>0.1838211350565615</v>
      </c>
      <c r="AK267" s="31">
        <f t="shared" si="180"/>
        <v>2.100602803200545E-2</v>
      </c>
      <c r="AL267" s="31">
        <f t="shared" si="180"/>
        <v>3.6205157334345123E-2</v>
      </c>
      <c r="AM267" s="31">
        <f t="shared" ref="AM267:AM330" si="200">AG267+AH267+AI267+AJ267+AK267+AL267</f>
        <v>1.0000000000000002</v>
      </c>
      <c r="AN267" s="31">
        <f>(Z267*'Propiedades físicas'!$F$4)/1000</f>
        <v>69.092329875540287</v>
      </c>
      <c r="AO267" s="31">
        <f>(AA267*'Propiedades físicas'!$F$6)/1000</f>
        <v>32.314945814770049</v>
      </c>
      <c r="AP267" s="31">
        <f>(AB267*'Propiedades físicas'!$F$9)/1000</f>
        <v>30.675575227582506</v>
      </c>
      <c r="AQ267" s="31">
        <f>(AC267*'Propiedades físicas'!$F$5)/1000</f>
        <v>81.082064652475424</v>
      </c>
      <c r="AR267" s="31">
        <f>(AD267*'Propiedades físicas'!$F$8)/1000</f>
        <v>11.155087480530721</v>
      </c>
      <c r="AS267" s="31">
        <f>(AE267*'Propiedades físicas'!$F$7)/1000</f>
        <v>4.9942607282540372</v>
      </c>
      <c r="AT267" s="31">
        <f t="shared" ref="AT267:AT330" si="201">AN267+AO267+AP267+AQ267+AR267+AS267</f>
        <v>229.31426377915301</v>
      </c>
      <c r="AU267" s="31">
        <f t="shared" ref="AU267:AU330" si="202">AN267/$AT267</f>
        <v>0.30129974793927966</v>
      </c>
      <c r="AV267" s="31">
        <f t="shared" si="165"/>
        <v>0.14091991174998075</v>
      </c>
      <c r="AW267" s="31">
        <f t="shared" si="165"/>
        <v>0.13377089903629111</v>
      </c>
      <c r="AX267" s="31">
        <f t="shared" si="165"/>
        <v>0.35358491581039891</v>
      </c>
      <c r="AY267" s="31">
        <f t="shared" ref="AY267:AZ330" si="203">AR267/$AT267</f>
        <v>4.8645414797545757E-2</v>
      </c>
      <c r="AZ267" s="31">
        <f t="shared" si="166"/>
        <v>2.1779110666503888E-2</v>
      </c>
      <c r="BA267" s="31">
        <f t="shared" ref="BA267:BA330" si="204">AU267+AV267+AW267+AX267+AY267+AZ267</f>
        <v>1</v>
      </c>
      <c r="BB267" s="34">
        <f>AU267*'Propiedades físicas'!$C$4+'Diseño reactor'!AV267*'Propiedades físicas'!$C$5+'Diseño reactor'!AW267*'Propiedades físicas'!$C$8+'Diseño reactor'!AX267*'Propiedades físicas'!$C$9+'Diseño reactor'!AY267*'Propiedades físicas'!$C$7+'Diseño reactor'!AZ267*'Propiedades físicas'!$C$6</f>
        <v>880.95596146619653</v>
      </c>
      <c r="BC267" s="45">
        <f>AU267*'Propiedades físicas'!$L$4+'Diseño reactor'!AV267*'Propiedades físicas'!$L$5+'Diseño reactor'!AW267*'Propiedades físicas'!$L$8+AX267*'Propiedades físicas'!$L$9+'Diseño reactor'!AY267*'Propiedades físicas'!$L$7+'Diseño reactor'!AZ267*'Propiedades físicas'!$L$6</f>
        <v>1.8212052133314711</v>
      </c>
      <c r="BD267" s="29">
        <f t="shared" si="181"/>
        <v>6.4431074327774462</v>
      </c>
      <c r="BE267" s="58">
        <f t="shared" si="182"/>
        <v>47.103771543993545</v>
      </c>
      <c r="BF267" s="30">
        <f>AU267*'Propiedades físicas'!$I$4+'Diseño reactor'!AV267*'Propiedades físicas'!$I$5+'Diseño reactor'!AW267*'Propiedades físicas'!$I$8+'Diseño reactor'!AX267*'Propiedades físicas'!$I$9+'Diseño reactor'!AY267*'Propiedades físicas'!$I$7+'Diseño reactor'!AZ267*'Propiedades físicas'!$I$6</f>
        <v>1.7544407161509793E-2</v>
      </c>
      <c r="BG267" s="24">
        <f>AU267*'Propiedades físicas'!$O$4+'Diseño reactor'!AV267*'Propiedades físicas'!$O$5+'Diseño reactor'!AW267*'Propiedades físicas'!$O$8+'Diseño reactor'!AX267*'Propiedades físicas'!$O$9+'Diseño reactor'!AY267*'Propiedades físicas'!$O$7+'Diseño reactor'!AZ267*'Propiedades físicas'!$O$6</f>
        <v>0.14304212589553159</v>
      </c>
      <c r="BH267" s="54">
        <f t="shared" si="183"/>
        <v>47144.355247046253</v>
      </c>
      <c r="BI267" s="34">
        <f t="shared" ref="BI267:BI330" si="205">(BC267*BF267)/(BG267/1000)</f>
        <v>223.37451703344519</v>
      </c>
      <c r="BJ267" s="27">
        <f t="shared" si="184"/>
        <v>4909.3353453104301</v>
      </c>
      <c r="BK267" s="34">
        <f t="shared" si="185"/>
        <v>540.18597271329043</v>
      </c>
      <c r="BL267" s="27">
        <f t="shared" si="186"/>
        <v>104.64815028116053</v>
      </c>
      <c r="BM267" s="34">
        <f t="shared" si="187"/>
        <v>1.1054421768707483</v>
      </c>
      <c r="BN267" s="45">
        <f t="shared" si="188"/>
        <v>211.34071109572454</v>
      </c>
      <c r="BO267" s="45">
        <f t="shared" si="189"/>
        <v>51.869986380538421</v>
      </c>
      <c r="BP267" s="66">
        <f t="shared" si="190"/>
        <v>6.7303041522771307</v>
      </c>
    </row>
    <row r="268" spans="8:68">
      <c r="H268" s="68">
        <v>263</v>
      </c>
      <c r="I268" s="31">
        <f>('Propiedades físicas'!$C$10*'Diseño reactor'!H268)/1000</f>
        <v>230.1895090607529</v>
      </c>
      <c r="J268" s="31">
        <f t="shared" si="167"/>
        <v>1.9809764652638879</v>
      </c>
      <c r="K268" s="31">
        <f>(I268*1000)/'Propiedades físicas'!$F$10</f>
        <v>1503.6361428727259</v>
      </c>
      <c r="L268" s="31">
        <f t="shared" si="168"/>
        <v>214.80516326753227</v>
      </c>
      <c r="M268" s="31">
        <f t="shared" si="169"/>
        <v>1288.8309796051935</v>
      </c>
      <c r="N268" s="31">
        <f t="shared" si="170"/>
        <v>0.81674967021875389</v>
      </c>
      <c r="O268" s="32">
        <f t="shared" si="171"/>
        <v>4.9004980213125231</v>
      </c>
      <c r="P268" s="33">
        <f t="shared" si="172"/>
        <v>0.30060640231186836</v>
      </c>
      <c r="Q268" s="31">
        <f t="shared" si="173"/>
        <v>3.8520530379466202</v>
      </c>
      <c r="R268" s="31">
        <f t="shared" si="174"/>
        <v>0.18996759533606367</v>
      </c>
      <c r="S268" s="31">
        <f t="shared" si="175"/>
        <v>1.0484449833659031</v>
      </c>
      <c r="T268" s="31">
        <f t="shared" si="176"/>
        <v>0.12004962968262654</v>
      </c>
      <c r="U268" s="31">
        <f t="shared" si="177"/>
        <v>0.20612604288819542</v>
      </c>
      <c r="V268" s="47">
        <f t="shared" si="191"/>
        <v>2.9768789355155896E-4</v>
      </c>
      <c r="W268" s="31">
        <f t="shared" si="178"/>
        <v>0.63194793549000705</v>
      </c>
      <c r="X268" s="34">
        <f>(S268*H268*'Propiedades físicas'!$F$5*60*24*365)/(1000000)</f>
        <v>42677.385653084333</v>
      </c>
      <c r="Y268" s="34">
        <f>(U268*H268*'Propiedades físicas'!$F$7*60*24*365)/(1000000)</f>
        <v>2623.9553698502132</v>
      </c>
      <c r="Z268" s="31">
        <f t="shared" si="192"/>
        <v>79.059483808021383</v>
      </c>
      <c r="AA268" s="31">
        <f t="shared" si="193"/>
        <v>1013.0899489799612</v>
      </c>
      <c r="AB268" s="31">
        <f t="shared" si="194"/>
        <v>49.961477573384741</v>
      </c>
      <c r="AC268" s="31">
        <f t="shared" si="195"/>
        <v>275.7410306252325</v>
      </c>
      <c r="AD268" s="31">
        <f t="shared" si="179"/>
        <v>31.57305260653078</v>
      </c>
      <c r="AE268" s="31">
        <f t="shared" si="196"/>
        <v>54.211149279595396</v>
      </c>
      <c r="AF268" s="31">
        <f t="shared" si="197"/>
        <v>1503.6361428727259</v>
      </c>
      <c r="AG268" s="31">
        <f t="shared" si="198"/>
        <v>5.2578866358570439E-2</v>
      </c>
      <c r="AH268" s="31">
        <f t="shared" si="199"/>
        <v>0.67376004080643681</v>
      </c>
      <c r="AI268" s="31">
        <f t="shared" si="199"/>
        <v>3.3227106045703565E-2</v>
      </c>
      <c r="AJ268" s="31">
        <f t="shared" si="199"/>
        <v>0.18338281633642028</v>
      </c>
      <c r="AK268" s="31">
        <f t="shared" si="180"/>
        <v>2.0997801067889902E-2</v>
      </c>
      <c r="AL268" s="31">
        <f t="shared" si="180"/>
        <v>3.6053369384978967E-2</v>
      </c>
      <c r="AM268" s="31">
        <f t="shared" si="200"/>
        <v>1</v>
      </c>
      <c r="AN268" s="31">
        <f>(Z268*'Propiedades físicas'!$F$4)/1000</f>
        <v>69.523328871097831</v>
      </c>
      <c r="AO268" s="31">
        <f>(AA268*'Propiedades físicas'!$F$6)/1000</f>
        <v>32.459401965317952</v>
      </c>
      <c r="AP268" s="31">
        <f>(AB268*'Propiedades físicas'!$F$9)/1000</f>
        <v>30.82373358889971</v>
      </c>
      <c r="AQ268" s="31">
        <f>(AC268*'Propiedades físicas'!$F$5)/1000</f>
        <v>81.19746128821221</v>
      </c>
      <c r="AR268" s="31">
        <f>(AD268*'Propiedades físicas'!$F$8)/1000</f>
        <v>11.193278610067287</v>
      </c>
      <c r="AS268" s="31">
        <f>(AE268*'Propiedades físicas'!$F$7)/1000</f>
        <v>4.9923047371579408</v>
      </c>
      <c r="AT268" s="31">
        <f t="shared" si="201"/>
        <v>230.18950906075293</v>
      </c>
      <c r="AU268" s="31">
        <f t="shared" si="202"/>
        <v>0.3020264874571188</v>
      </c>
      <c r="AV268" s="31">
        <f t="shared" ref="AV268:AZ331" si="206">AO268/$AT268</f>
        <v>0.14101164774086677</v>
      </c>
      <c r="AW268" s="31">
        <f t="shared" si="206"/>
        <v>0.13390590090169807</v>
      </c>
      <c r="AX268" s="31">
        <f t="shared" si="206"/>
        <v>0.35274179791913157</v>
      </c>
      <c r="AY268" s="31">
        <f t="shared" si="203"/>
        <v>4.8626362929133721E-2</v>
      </c>
      <c r="AZ268" s="31">
        <f t="shared" si="203"/>
        <v>2.1687803052051095E-2</v>
      </c>
      <c r="BA268" s="31">
        <f t="shared" si="204"/>
        <v>1</v>
      </c>
      <c r="BB268" s="34">
        <f>AU268*'Propiedades físicas'!$C$4+'Diseño reactor'!AV268*'Propiedades físicas'!$C$5+'Diseño reactor'!AW268*'Propiedades físicas'!$C$8+'Diseño reactor'!AX268*'Propiedades físicas'!$C$9+'Diseño reactor'!AY268*'Propiedades físicas'!$C$7+'Diseño reactor'!AZ268*'Propiedades físicas'!$C$6</f>
        <v>880.93364896694538</v>
      </c>
      <c r="BC268" s="45">
        <f>AU268*'Propiedades físicas'!$L$4+'Diseño reactor'!AV268*'Propiedades físicas'!$L$5+'Diseño reactor'!AW268*'Propiedades físicas'!$L$8+AX268*'Propiedades físicas'!$L$9+'Diseño reactor'!AY268*'Propiedades físicas'!$L$7+'Diseño reactor'!AZ268*'Propiedades físicas'!$L$6</f>
        <v>1.8217791276883344</v>
      </c>
      <c r="BD268" s="29">
        <f t="shared" si="181"/>
        <v>6.4322266903816692</v>
      </c>
      <c r="BE268" s="58">
        <f t="shared" si="182"/>
        <v>47.088936599425061</v>
      </c>
      <c r="BF268" s="30">
        <f>AU268*'Propiedades físicas'!$I$4+'Diseño reactor'!AV268*'Propiedades físicas'!$I$5+'Diseño reactor'!AW268*'Propiedades físicas'!$I$8+'Diseño reactor'!AX268*'Propiedades físicas'!$I$9+'Diseño reactor'!AY268*'Propiedades físicas'!$I$7+'Diseño reactor'!AZ268*'Propiedades físicas'!$I$6</f>
        <v>1.7553700104418125E-2</v>
      </c>
      <c r="BG268" s="24">
        <f>AU268*'Propiedades físicas'!$O$4+'Diseño reactor'!AV268*'Propiedades físicas'!$O$5+'Diseño reactor'!AW268*'Propiedades físicas'!$O$8+'Diseño reactor'!AX268*'Propiedades físicas'!$O$9+'Diseño reactor'!AY268*'Propiedades físicas'!$O$7+'Diseño reactor'!AZ268*'Propiedades físicas'!$O$6</f>
        <v>0.14305612570324891</v>
      </c>
      <c r="BH268" s="54">
        <f t="shared" si="183"/>
        <v>47118.203566394288</v>
      </c>
      <c r="BI268" s="34">
        <f t="shared" si="205"/>
        <v>223.54138494052066</v>
      </c>
      <c r="BJ268" s="27">
        <f t="shared" si="184"/>
        <v>4908.7413766738291</v>
      </c>
      <c r="BK268" s="34">
        <f t="shared" si="185"/>
        <v>540.17347955860805</v>
      </c>
      <c r="BL268" s="27">
        <f t="shared" si="186"/>
        <v>104.6476814065425</v>
      </c>
      <c r="BM268" s="34">
        <f t="shared" si="187"/>
        <v>1.1054421768707483</v>
      </c>
      <c r="BN268" s="45">
        <f t="shared" si="188"/>
        <v>212.17646939993267</v>
      </c>
      <c r="BO268" s="45">
        <f t="shared" si="189"/>
        <v>51.978693509669966</v>
      </c>
      <c r="BP268" s="66">
        <f t="shared" si="190"/>
        <v>6.7301336898330053</v>
      </c>
    </row>
    <row r="269" spans="8:68">
      <c r="H269" s="68">
        <v>264</v>
      </c>
      <c r="I269" s="31">
        <f>('Propiedades físicas'!$C$10*'Diseño reactor'!H269)/1000</f>
        <v>231.06475434235273</v>
      </c>
      <c r="J269" s="31">
        <f t="shared" si="167"/>
        <v>1.9734727665318277</v>
      </c>
      <c r="K269" s="31">
        <f>(I269*1000)/'Propiedades físicas'!$F$10</f>
        <v>1509.3533905642573</v>
      </c>
      <c r="L269" s="31">
        <f t="shared" si="168"/>
        <v>215.62191293775103</v>
      </c>
      <c r="M269" s="31">
        <f t="shared" si="169"/>
        <v>1293.7314776265061</v>
      </c>
      <c r="N269" s="31">
        <f t="shared" si="170"/>
        <v>0.81674967021875389</v>
      </c>
      <c r="O269" s="32">
        <f t="shared" si="171"/>
        <v>4.9004980213125231</v>
      </c>
      <c r="P269" s="33">
        <f t="shared" si="172"/>
        <v>0.30132770314485446</v>
      </c>
      <c r="Q269" s="31">
        <f t="shared" si="173"/>
        <v>3.8545483160074165</v>
      </c>
      <c r="R269" s="31">
        <f t="shared" si="174"/>
        <v>0.19015730664107064</v>
      </c>
      <c r="S269" s="31">
        <f t="shared" si="175"/>
        <v>1.0459497053051074</v>
      </c>
      <c r="T269" s="31">
        <f t="shared" si="176"/>
        <v>0.12000158263444971</v>
      </c>
      <c r="U269" s="31">
        <f t="shared" si="177"/>
        <v>0.2052630777983791</v>
      </c>
      <c r="V269" s="47">
        <f t="shared" si="191"/>
        <v>2.9840219146383651E-4</v>
      </c>
      <c r="W269" s="31">
        <f t="shared" si="178"/>
        <v>0.63106479973949858</v>
      </c>
      <c r="X269" s="34">
        <f>(S269*H269*'Propiedades físicas'!$F$5*60*24*365)/(1000000)</f>
        <v>42737.699555617452</v>
      </c>
      <c r="Y269" s="34">
        <f>(U269*H269*'Propiedades físicas'!$F$7*60*24*365)/(1000000)</f>
        <v>2622.9051932657262</v>
      </c>
      <c r="Z269" s="31">
        <f t="shared" si="192"/>
        <v>79.550513630241582</v>
      </c>
      <c r="AA269" s="31">
        <f t="shared" si="193"/>
        <v>1017.6007554259579</v>
      </c>
      <c r="AB269" s="31">
        <f t="shared" si="194"/>
        <v>50.201528953242651</v>
      </c>
      <c r="AC269" s="31">
        <f t="shared" si="195"/>
        <v>276.13072220054835</v>
      </c>
      <c r="AD269" s="31">
        <f t="shared" si="179"/>
        <v>31.680417815494724</v>
      </c>
      <c r="AE269" s="31">
        <f t="shared" si="196"/>
        <v>54.18945253877208</v>
      </c>
      <c r="AF269" s="31">
        <f t="shared" si="197"/>
        <v>1509.3533905642571</v>
      </c>
      <c r="AG269" s="31">
        <f t="shared" si="198"/>
        <v>5.2705028608643067E-2</v>
      </c>
      <c r="AH269" s="31">
        <f t="shared" si="199"/>
        <v>0.67419648823628886</v>
      </c>
      <c r="AI269" s="31">
        <f t="shared" si="199"/>
        <v>3.3260288324177878E-2</v>
      </c>
      <c r="AJ269" s="31">
        <f t="shared" si="199"/>
        <v>0.18294636890656837</v>
      </c>
      <c r="AK269" s="31">
        <f t="shared" si="180"/>
        <v>2.0989397190575302E-2</v>
      </c>
      <c r="AL269" s="31">
        <f t="shared" si="180"/>
        <v>3.5902428733746626E-2</v>
      </c>
      <c r="AM269" s="31">
        <f t="shared" si="200"/>
        <v>1.0000000000000002</v>
      </c>
      <c r="AN269" s="31">
        <f>(Z269*'Propiedades físicas'!$F$4)/1000</f>
        <v>69.955130676161843</v>
      </c>
      <c r="AO269" s="31">
        <f>(AA269*'Propiedades físicas'!$F$6)/1000</f>
        <v>32.603928203847694</v>
      </c>
      <c r="AP269" s="31">
        <f>(AB269*'Propiedades físicas'!$F$9)/1000</f>
        <v>30.971833287703053</v>
      </c>
      <c r="AQ269" s="31">
        <f>(AC269*'Propiedades físicas'!$F$5)/1000</f>
        <v>81.312213766395473</v>
      </c>
      <c r="AR269" s="31">
        <f>(AD269*'Propiedades físicas'!$F$8)/1000</f>
        <v>11.231341723949187</v>
      </c>
      <c r="AS269" s="31">
        <f>(AE269*'Propiedades físicas'!$F$7)/1000</f>
        <v>4.990306684295521</v>
      </c>
      <c r="AT269" s="31">
        <f t="shared" si="201"/>
        <v>231.06475434235276</v>
      </c>
      <c r="AU269" s="31">
        <f t="shared" si="202"/>
        <v>0.30275119576443121</v>
      </c>
      <c r="AV269" s="31">
        <f t="shared" si="206"/>
        <v>0.14110299208827279</v>
      </c>
      <c r="AW269" s="31">
        <f t="shared" si="206"/>
        <v>0.13403962614659187</v>
      </c>
      <c r="AX269" s="31">
        <f t="shared" si="206"/>
        <v>0.35190227950525399</v>
      </c>
      <c r="AY269" s="31">
        <f t="shared" si="203"/>
        <v>4.8606901368040238E-2</v>
      </c>
      <c r="AZ269" s="31">
        <f t="shared" si="203"/>
        <v>2.1597005127409984E-2</v>
      </c>
      <c r="BA269" s="31">
        <f t="shared" si="204"/>
        <v>1.0000000000000002</v>
      </c>
      <c r="BB269" s="34">
        <f>AU269*'Propiedades físicas'!$C$4+'Diseño reactor'!AV269*'Propiedades físicas'!$C$5+'Diseño reactor'!AW269*'Propiedades físicas'!$C$8+'Diseño reactor'!AX269*'Propiedades físicas'!$C$9+'Diseño reactor'!AY269*'Propiedades físicas'!$C$7+'Diseño reactor'!AZ269*'Propiedades físicas'!$C$6</f>
        <v>880.91145503069777</v>
      </c>
      <c r="BC269" s="45">
        <f>AU269*'Propiedades físicas'!$L$4+'Diseño reactor'!AV269*'Propiedades físicas'!$L$5+'Diseño reactor'!AW269*'Propiedades físicas'!$L$8+AX269*'Propiedades físicas'!$L$9+'Diseño reactor'!AY269*'Propiedades físicas'!$L$7+'Diseño reactor'!AZ269*'Propiedades físicas'!$L$6</f>
        <v>1.8223514562550842</v>
      </c>
      <c r="BD269" s="29">
        <f t="shared" si="181"/>
        <v>6.4213822634834976</v>
      </c>
      <c r="BE269" s="58">
        <f t="shared" si="182"/>
        <v>47.074168944710465</v>
      </c>
      <c r="BF269" s="30">
        <f>AU269*'Propiedades físicas'!$I$4+'Diseño reactor'!AV269*'Propiedades físicas'!$I$5+'Diseño reactor'!AW269*'Propiedades físicas'!$I$8+'Diseño reactor'!AX269*'Propiedades físicas'!$I$9+'Diseño reactor'!AY269*'Propiedades físicas'!$I$7+'Diseño reactor'!AZ269*'Propiedades físicas'!$I$6</f>
        <v>1.7562945823584905E-2</v>
      </c>
      <c r="BG269" s="24">
        <f>AU269*'Propiedades físicas'!$O$4+'Diseño reactor'!AV269*'Propiedades físicas'!$O$5+'Diseño reactor'!AW269*'Propiedades físicas'!$O$8+'Diseño reactor'!AX269*'Propiedades físicas'!$O$9+'Diseño reactor'!AY269*'Propiedades físicas'!$O$7+'Diseño reactor'!AZ269*'Propiedades físicas'!$O$6</f>
        <v>0.14307012808429365</v>
      </c>
      <c r="BH269" s="54">
        <f t="shared" si="183"/>
        <v>47092.212521238944</v>
      </c>
      <c r="BI269" s="34">
        <f t="shared" si="205"/>
        <v>223.70749454338909</v>
      </c>
      <c r="BJ269" s="27">
        <f t="shared" si="184"/>
        <v>4908.1511759779314</v>
      </c>
      <c r="BK269" s="34">
        <f t="shared" si="185"/>
        <v>540.16139800326084</v>
      </c>
      <c r="BL269" s="27">
        <f t="shared" si="186"/>
        <v>104.64722796283021</v>
      </c>
      <c r="BM269" s="34">
        <f t="shared" si="187"/>
        <v>1.1054421768707483</v>
      </c>
      <c r="BN269" s="45">
        <f t="shared" si="188"/>
        <v>213.01337143811202</v>
      </c>
      <c r="BO269" s="45">
        <f t="shared" si="189"/>
        <v>52.087097235686535</v>
      </c>
      <c r="BP269" s="66">
        <f t="shared" si="190"/>
        <v>6.729964133183393</v>
      </c>
    </row>
    <row r="270" spans="8:68">
      <c r="H270" s="68">
        <v>265</v>
      </c>
      <c r="I270" s="31">
        <f>('Propiedades físicas'!$C$10*'Diseño reactor'!H270)/1000</f>
        <v>231.93999962395256</v>
      </c>
      <c r="J270" s="31">
        <f t="shared" si="167"/>
        <v>1.9660256994883114</v>
      </c>
      <c r="K270" s="31">
        <f>(I270*1000)/'Propiedades físicas'!$F$10</f>
        <v>1515.0706382557885</v>
      </c>
      <c r="L270" s="31">
        <f t="shared" si="168"/>
        <v>216.43866260796977</v>
      </c>
      <c r="M270" s="31">
        <f t="shared" si="169"/>
        <v>1298.6319756478185</v>
      </c>
      <c r="N270" s="31">
        <f t="shared" si="170"/>
        <v>0.81674967021875389</v>
      </c>
      <c r="O270" s="32">
        <f t="shared" si="171"/>
        <v>4.9004980213125231</v>
      </c>
      <c r="P270" s="33">
        <f t="shared" si="172"/>
        <v>0.30204699078164515</v>
      </c>
      <c r="Q270" s="31">
        <f t="shared" si="173"/>
        <v>3.8570329590360846</v>
      </c>
      <c r="R270" s="31">
        <f t="shared" si="174"/>
        <v>0.19034521976554908</v>
      </c>
      <c r="S270" s="31">
        <f t="shared" si="175"/>
        <v>1.0434650622764381</v>
      </c>
      <c r="T270" s="31">
        <f t="shared" si="176"/>
        <v>0.1199525365037899</v>
      </c>
      <c r="U270" s="31">
        <f t="shared" si="177"/>
        <v>0.20440492316776976</v>
      </c>
      <c r="V270" s="47">
        <f t="shared" si="191"/>
        <v>2.9911449572551268E-4</v>
      </c>
      <c r="W270" s="31">
        <f t="shared" si="178"/>
        <v>0.63018412887666486</v>
      </c>
      <c r="X270" s="34">
        <f>(S270*H270*'Propiedades físicas'!$F$5*60*24*365)/(1000000)</f>
        <v>42797.677248063788</v>
      </c>
      <c r="Y270" s="34">
        <f>(U270*H270*'Propiedades físicas'!$F$7*60*24*365)/(1000000)</f>
        <v>2621.8331794806322</v>
      </c>
      <c r="Z270" s="31">
        <f t="shared" si="192"/>
        <v>80.04245255713596</v>
      </c>
      <c r="AA270" s="31">
        <f t="shared" si="193"/>
        <v>1022.1137341445624</v>
      </c>
      <c r="AB270" s="31">
        <f t="shared" si="194"/>
        <v>50.441483237870507</v>
      </c>
      <c r="AC270" s="31">
        <f t="shared" si="195"/>
        <v>276.51824150325609</v>
      </c>
      <c r="AD270" s="31">
        <f t="shared" si="179"/>
        <v>31.787422173504321</v>
      </c>
      <c r="AE270" s="31">
        <f t="shared" si="196"/>
        <v>54.167304639458983</v>
      </c>
      <c r="AF270" s="31">
        <f t="shared" si="197"/>
        <v>1515.0706382557883</v>
      </c>
      <c r="AG270" s="31">
        <f t="shared" si="198"/>
        <v>5.2830838731905021E-2</v>
      </c>
      <c r="AH270" s="31">
        <f t="shared" si="199"/>
        <v>0.67463107549972845</v>
      </c>
      <c r="AI270" s="31">
        <f t="shared" si="199"/>
        <v>3.3293156084089136E-2</v>
      </c>
      <c r="AJ270" s="31">
        <f t="shared" si="199"/>
        <v>0.18251178164312873</v>
      </c>
      <c r="AK270" s="31">
        <f t="shared" si="180"/>
        <v>2.0980818564406548E-2</v>
      </c>
      <c r="AL270" s="31">
        <f t="shared" si="180"/>
        <v>3.5752329476742166E-2</v>
      </c>
      <c r="AM270" s="31">
        <f t="shared" si="200"/>
        <v>1</v>
      </c>
      <c r="AN270" s="31">
        <f>(Z270*'Propiedades físicas'!$F$4)/1000</f>
        <v>70.387731929694212</v>
      </c>
      <c r="AO270" s="31">
        <f>(AA270*'Propiedades físicas'!$F$6)/1000</f>
        <v>32.748524041991779</v>
      </c>
      <c r="AP270" s="31">
        <f>(AB270*'Propiedades físicas'!$F$9)/1000</f>
        <v>31.119873083604205</v>
      </c>
      <c r="AQ270" s="31">
        <f>(AC270*'Propiedades físicas'!$F$5)/1000</f>
        <v>81.426326575463833</v>
      </c>
      <c r="AR270" s="31">
        <f>(AD270*'Propiedades físicas'!$F$8)/1000</f>
        <v>11.269276908950747</v>
      </c>
      <c r="AS270" s="31">
        <f>(AE270*'Propiedades físicas'!$F$7)/1000</f>
        <v>4.9882670842477781</v>
      </c>
      <c r="AT270" s="31">
        <f t="shared" si="201"/>
        <v>231.93999962395256</v>
      </c>
      <c r="AU270" s="31">
        <f t="shared" si="202"/>
        <v>0.30347388136507197</v>
      </c>
      <c r="AV270" s="31">
        <f t="shared" si="206"/>
        <v>0.14119394712032163</v>
      </c>
      <c r="AW270" s="31">
        <f t="shared" si="206"/>
        <v>0.13417208387539567</v>
      </c>
      <c r="AX270" s="31">
        <f t="shared" si="206"/>
        <v>0.3510663391716885</v>
      </c>
      <c r="AY270" s="31">
        <f t="shared" si="203"/>
        <v>4.8587035126419667E-2</v>
      </c>
      <c r="AZ270" s="31">
        <f t="shared" si="203"/>
        <v>2.1506713341102539E-2</v>
      </c>
      <c r="BA270" s="31">
        <f t="shared" si="204"/>
        <v>1</v>
      </c>
      <c r="BB270" s="34">
        <f>AU270*'Propiedades físicas'!$C$4+'Diseño reactor'!AV270*'Propiedades físicas'!$C$5+'Diseño reactor'!AW270*'Propiedades físicas'!$C$8+'Diseño reactor'!AX270*'Propiedades físicas'!$C$9+'Diseño reactor'!AY270*'Propiedades físicas'!$C$7+'Diseño reactor'!AZ270*'Propiedades físicas'!$C$6</f>
        <v>880.88937885835867</v>
      </c>
      <c r="BC270" s="45">
        <f>AU270*'Propiedades físicas'!$L$4+'Diseño reactor'!AV270*'Propiedades físicas'!$L$5+'Diseño reactor'!AW270*'Propiedades físicas'!$L$8+AX270*'Propiedades físicas'!$L$9+'Diseño reactor'!AY270*'Propiedades físicas'!$L$7+'Diseño reactor'!AZ270*'Propiedades físicas'!$L$6</f>
        <v>1.8229222051319989</v>
      </c>
      <c r="BD270" s="29">
        <f t="shared" si="181"/>
        <v>6.4105739738886651</v>
      </c>
      <c r="BE270" s="58">
        <f t="shared" si="182"/>
        <v>47.059468046093301</v>
      </c>
      <c r="BF270" s="30">
        <f>AU270*'Propiedades físicas'!$I$4+'Diseño reactor'!AV270*'Propiedades físicas'!$I$5+'Diseño reactor'!AW270*'Propiedades físicas'!$I$8+'Diseño reactor'!AX270*'Propiedades físicas'!$I$9+'Diseño reactor'!AY270*'Propiedades físicas'!$I$7+'Diseño reactor'!AZ270*'Propiedades físicas'!$I$6</f>
        <v>1.7572144625859473E-2</v>
      </c>
      <c r="BG270" s="24">
        <f>AU270*'Propiedades físicas'!$O$4+'Diseño reactor'!AV270*'Propiedades físicas'!$O$5+'Diseño reactor'!AW270*'Propiedades físicas'!$O$8+'Diseño reactor'!AX270*'Propiedades físicas'!$O$9+'Diseño reactor'!AY270*'Propiedades físicas'!$O$7+'Diseño reactor'!AZ270*'Propiedades físicas'!$O$6</f>
        <v>0.14308413277603693</v>
      </c>
      <c r="BH270" s="54">
        <f t="shared" si="183"/>
        <v>47066.380783893394</v>
      </c>
      <c r="BI270" s="34">
        <f t="shared" si="205"/>
        <v>223.87285025104362</v>
      </c>
      <c r="BJ270" s="27">
        <f t="shared" si="184"/>
        <v>4907.5647128778601</v>
      </c>
      <c r="BK270" s="34">
        <f t="shared" si="185"/>
        <v>540.14972383416091</v>
      </c>
      <c r="BL270" s="27">
        <f t="shared" si="186"/>
        <v>104.64678979356064</v>
      </c>
      <c r="BM270" s="34">
        <f t="shared" si="187"/>
        <v>1.1054421768707483</v>
      </c>
      <c r="BN270" s="45">
        <f t="shared" si="188"/>
        <v>213.85141227643453</v>
      </c>
      <c r="BO270" s="45">
        <f t="shared" si="189"/>
        <v>52.195198826501318</v>
      </c>
      <c r="BP270" s="66">
        <f t="shared" si="190"/>
        <v>6.7297954762233863</v>
      </c>
    </row>
    <row r="271" spans="8:68">
      <c r="H271" s="68">
        <v>266</v>
      </c>
      <c r="I271" s="31">
        <f>('Propiedades físicas'!$C$10*'Diseño reactor'!H271)/1000</f>
        <v>232.81524490555236</v>
      </c>
      <c r="J271" s="31">
        <f t="shared" si="167"/>
        <v>1.9586346254300848</v>
      </c>
      <c r="K271" s="31">
        <f>(I271*1000)/'Propiedades físicas'!$F$10</f>
        <v>1520.7878859473196</v>
      </c>
      <c r="L271" s="31">
        <f t="shared" si="168"/>
        <v>217.25541227818852</v>
      </c>
      <c r="M271" s="31">
        <f t="shared" si="169"/>
        <v>1303.5324736691312</v>
      </c>
      <c r="N271" s="31">
        <f t="shared" si="170"/>
        <v>0.81674967021875378</v>
      </c>
      <c r="O271" s="32">
        <f t="shared" si="171"/>
        <v>4.9004980213125231</v>
      </c>
      <c r="P271" s="33">
        <f t="shared" si="172"/>
        <v>0.30276427363893132</v>
      </c>
      <c r="Q271" s="31">
        <f t="shared" si="173"/>
        <v>3.8595070301526957</v>
      </c>
      <c r="R271" s="31">
        <f t="shared" si="174"/>
        <v>0.19053134752393416</v>
      </c>
      <c r="S271" s="31">
        <f t="shared" si="175"/>
        <v>1.0409909911598276</v>
      </c>
      <c r="T271" s="31">
        <f t="shared" si="176"/>
        <v>0.11990250353177144</v>
      </c>
      <c r="U271" s="31">
        <f t="shared" si="177"/>
        <v>0.20355154552411683</v>
      </c>
      <c r="V271" s="47">
        <f t="shared" si="191"/>
        <v>2.9982481467156309E-4</v>
      </c>
      <c r="W271" s="31">
        <f t="shared" si="178"/>
        <v>0.62930591259640101</v>
      </c>
      <c r="X271" s="34">
        <f>(S271*H271*'Propiedades físicas'!$F$5*60*24*365)/(1000000)</f>
        <v>42857.321069848265</v>
      </c>
      <c r="Y271" s="34">
        <f>(U271*H271*'Propiedades físicas'!$F$7*60*24*365)/(1000000)</f>
        <v>2620.7395960523081</v>
      </c>
      <c r="Z271" s="31">
        <f t="shared" si="192"/>
        <v>80.53529678795573</v>
      </c>
      <c r="AA271" s="31">
        <f t="shared" si="193"/>
        <v>1026.6288700206171</v>
      </c>
      <c r="AB271" s="31">
        <f t="shared" si="194"/>
        <v>50.681338441366485</v>
      </c>
      <c r="AC271" s="31">
        <f t="shared" si="195"/>
        <v>276.90360364851415</v>
      </c>
      <c r="AD271" s="31">
        <f t="shared" si="179"/>
        <v>31.894065939451202</v>
      </c>
      <c r="AE271" s="31">
        <f t="shared" si="196"/>
        <v>54.144711109415077</v>
      </c>
      <c r="AF271" s="31">
        <f t="shared" si="197"/>
        <v>1520.7878859473196</v>
      </c>
      <c r="AG271" s="31">
        <f t="shared" si="198"/>
        <v>5.2956298200514132E-2</v>
      </c>
      <c r="AH271" s="31">
        <f t="shared" si="199"/>
        <v>0.67506381363704504</v>
      </c>
      <c r="AI271" s="31">
        <f t="shared" si="199"/>
        <v>3.3325711566801697E-2</v>
      </c>
      <c r="AJ271" s="31">
        <f t="shared" si="199"/>
        <v>0.18207904350581219</v>
      </c>
      <c r="AK271" s="31">
        <f t="shared" si="180"/>
        <v>2.0972067330470582E-2</v>
      </c>
      <c r="AL271" s="31">
        <f t="shared" si="180"/>
        <v>3.5603065759356435E-2</v>
      </c>
      <c r="AM271" s="31">
        <f t="shared" si="200"/>
        <v>1</v>
      </c>
      <c r="AN271" s="31">
        <f>(Z271*'Propiedades físicas'!$F$4)/1000</f>
        <v>70.821129289392516</v>
      </c>
      <c r="AO271" s="31">
        <f>(AA271*'Propiedades físicas'!$F$6)/1000</f>
        <v>32.893188995460569</v>
      </c>
      <c r="AP271" s="31">
        <f>(AB271*'Propiedades físicas'!$F$9)/1000</f>
        <v>31.26785175140105</v>
      </c>
      <c r="AQ271" s="31">
        <f>(AC271*'Propiedades físicas'!$F$5)/1000</f>
        <v>81.539804166377976</v>
      </c>
      <c r="AR271" s="31">
        <f>(AD271*'Propiedades físicas'!$F$8)/1000</f>
        <v>11.307084256854235</v>
      </c>
      <c r="AS271" s="31">
        <f>(AE271*'Propiedades físicas'!$F$7)/1000</f>
        <v>4.9861864460660348</v>
      </c>
      <c r="AT271" s="31">
        <f t="shared" si="201"/>
        <v>232.81524490555239</v>
      </c>
      <c r="AU271" s="31">
        <f t="shared" si="202"/>
        <v>0.30419455271549323</v>
      </c>
      <c r="AV271" s="31">
        <f t="shared" si="206"/>
        <v>0.14128451514764231</v>
      </c>
      <c r="AW271" s="31">
        <f t="shared" si="206"/>
        <v>0.13430328312085266</v>
      </c>
      <c r="AX271" s="31">
        <f t="shared" si="206"/>
        <v>0.35023395568214072</v>
      </c>
      <c r="AY271" s="31">
        <f t="shared" si="203"/>
        <v>4.8566769162566012E-2</v>
      </c>
      <c r="AZ271" s="31">
        <f t="shared" si="203"/>
        <v>2.1416924171305071E-2</v>
      </c>
      <c r="BA271" s="31">
        <f t="shared" si="204"/>
        <v>0.99999999999999989</v>
      </c>
      <c r="BB271" s="34">
        <f>AU271*'Propiedades físicas'!$C$4+'Diseño reactor'!AV271*'Propiedades físicas'!$C$5+'Diseño reactor'!AW271*'Propiedades físicas'!$C$8+'Diseño reactor'!AX271*'Propiedades físicas'!$C$9+'Diseño reactor'!AY271*'Propiedades físicas'!$C$7+'Diseño reactor'!AZ271*'Propiedades físicas'!$C$6</f>
        <v>880.86741965734871</v>
      </c>
      <c r="BC271" s="45">
        <f>AU271*'Propiedades físicas'!$L$4+'Diseño reactor'!AV271*'Propiedades físicas'!$L$5+'Diseño reactor'!AW271*'Propiedades físicas'!$L$8+AX271*'Propiedades físicas'!$L$9+'Diseño reactor'!AY271*'Propiedades físicas'!$L$7+'Diseño reactor'!AZ271*'Propiedades físicas'!$L$6</f>
        <v>1.8234913803909225</v>
      </c>
      <c r="BD271" s="29">
        <f t="shared" si="181"/>
        <v>6.3998016445384396</v>
      </c>
      <c r="BE271" s="58">
        <f t="shared" si="182"/>
        <v>47.044833376329485</v>
      </c>
      <c r="BF271" s="30">
        <f>AU271*'Propiedades físicas'!$I$4+'Diseño reactor'!AV271*'Propiedades físicas'!$I$5+'Diseño reactor'!AW271*'Propiedades físicas'!$I$8+'Diseño reactor'!AX271*'Propiedades físicas'!$I$9+'Diseño reactor'!AY271*'Propiedades físicas'!$I$7+'Diseño reactor'!AZ271*'Propiedades físicas'!$I$6</f>
        <v>1.7581296815660331E-2</v>
      </c>
      <c r="BG271" s="24">
        <f>AU271*'Propiedades físicas'!$O$4+'Diseño reactor'!AV271*'Propiedades físicas'!$O$5+'Diseño reactor'!AW271*'Propiedades físicas'!$O$8+'Diseño reactor'!AX271*'Propiedades físicas'!$O$9+'Diseño reactor'!AY271*'Propiedades físicas'!$O$7+'Diseño reactor'!AZ271*'Propiedades físicas'!$O$6</f>
        <v>0.14309813951914671</v>
      </c>
      <c r="BH271" s="54">
        <f t="shared" si="183"/>
        <v>47040.707040668225</v>
      </c>
      <c r="BI271" s="34">
        <f t="shared" si="205"/>
        <v>224.03745644199245</v>
      </c>
      <c r="BJ271" s="27">
        <f t="shared" si="184"/>
        <v>4906.981957334624</v>
      </c>
      <c r="BK271" s="34">
        <f t="shared" si="185"/>
        <v>540.13845288354275</v>
      </c>
      <c r="BL271" s="27">
        <f t="shared" si="186"/>
        <v>104.64636674389398</v>
      </c>
      <c r="BM271" s="34">
        <f t="shared" si="187"/>
        <v>1.1054421768707483</v>
      </c>
      <c r="BN271" s="45">
        <f t="shared" si="188"/>
        <v>214.69058700843206</v>
      </c>
      <c r="BO271" s="45">
        <f t="shared" si="189"/>
        <v>52.302999542975442</v>
      </c>
      <c r="BP271" s="66">
        <f t="shared" si="190"/>
        <v>6.7296277128978597</v>
      </c>
    </row>
    <row r="272" spans="8:68">
      <c r="H272" s="68">
        <v>267</v>
      </c>
      <c r="I272" s="31">
        <f>('Propiedades físicas'!$C$10*'Diseño reactor'!H272)/1000</f>
        <v>233.69049018715219</v>
      </c>
      <c r="J272" s="31">
        <f t="shared" si="167"/>
        <v>1.9512989152224813</v>
      </c>
      <c r="K272" s="31">
        <f>(I272*1000)/'Propiedades físicas'!$F$10</f>
        <v>1526.505133638851</v>
      </c>
      <c r="L272" s="31">
        <f t="shared" si="168"/>
        <v>218.07216194840728</v>
      </c>
      <c r="M272" s="31">
        <f t="shared" si="169"/>
        <v>1308.4329716904438</v>
      </c>
      <c r="N272" s="31">
        <f t="shared" si="170"/>
        <v>0.81674967021875389</v>
      </c>
      <c r="O272" s="32">
        <f t="shared" si="171"/>
        <v>4.9004980213125231</v>
      </c>
      <c r="P272" s="33">
        <f t="shared" si="172"/>
        <v>0.30347956008655164</v>
      </c>
      <c r="Q272" s="31">
        <f t="shared" si="173"/>
        <v>3.861970592003733</v>
      </c>
      <c r="R272" s="31">
        <f t="shared" si="174"/>
        <v>0.19071570262988519</v>
      </c>
      <c r="S272" s="31">
        <f t="shared" si="175"/>
        <v>1.0385274293087898</v>
      </c>
      <c r="T272" s="31">
        <f t="shared" si="176"/>
        <v>0.11985149582804672</v>
      </c>
      <c r="U272" s="31">
        <f t="shared" si="177"/>
        <v>0.20270291167427035</v>
      </c>
      <c r="V272" s="47">
        <f t="shared" si="191"/>
        <v>3.0053315659056573E-4</v>
      </c>
      <c r="W272" s="31">
        <f t="shared" si="178"/>
        <v>0.6284301406509667</v>
      </c>
      <c r="X272" s="34">
        <f>(S272*H272*'Propiedades físicas'!$F$5*60*24*365)/(1000000)</f>
        <v>42916.633340889101</v>
      </c>
      <c r="Y272" s="34">
        <f>(U272*H272*'Propiedades físicas'!$F$7*60*24*365)/(1000000)</f>
        <v>2619.6247076645127</v>
      </c>
      <c r="Z272" s="31">
        <f t="shared" si="192"/>
        <v>81.029042543109284</v>
      </c>
      <c r="AA272" s="31">
        <f t="shared" si="193"/>
        <v>1031.1461480649966</v>
      </c>
      <c r="AB272" s="31">
        <f t="shared" si="194"/>
        <v>50.921092602179343</v>
      </c>
      <c r="AC272" s="31">
        <f t="shared" si="195"/>
        <v>277.28682362544686</v>
      </c>
      <c r="AD272" s="31">
        <f t="shared" si="179"/>
        <v>32.000349386088473</v>
      </c>
      <c r="AE272" s="31">
        <f t="shared" si="196"/>
        <v>54.121677417030185</v>
      </c>
      <c r="AF272" s="31">
        <f t="shared" si="197"/>
        <v>1526.5051336388508</v>
      </c>
      <c r="AG272" s="31">
        <f t="shared" si="198"/>
        <v>5.3081408478433324E-2</v>
      </c>
      <c r="AH272" s="31">
        <f t="shared" si="199"/>
        <v>0.67549471360569369</v>
      </c>
      <c r="AI272" s="31">
        <f t="shared" si="199"/>
        <v>3.3357956996053276E-2</v>
      </c>
      <c r="AJ272" s="31">
        <f t="shared" si="199"/>
        <v>0.18164814353716346</v>
      </c>
      <c r="AK272" s="31">
        <f t="shared" si="180"/>
        <v>2.0963145606858663E-2</v>
      </c>
      <c r="AL272" s="31">
        <f t="shared" si="180"/>
        <v>3.5454631775797614E-2</v>
      </c>
      <c r="AM272" s="31">
        <f t="shared" si="200"/>
        <v>1</v>
      </c>
      <c r="AN272" s="31">
        <f>(Z272*'Propiedades físicas'!$F$4)/1000</f>
        <v>71.255319431559442</v>
      </c>
      <c r="AO272" s="31">
        <f>(AA272*'Propiedades físicas'!$F$6)/1000</f>
        <v>33.037922584002487</v>
      </c>
      <c r="AP272" s="31">
        <f>(AB272*'Propiedades físicas'!$F$9)/1000</f>
        <v>31.415768080914543</v>
      </c>
      <c r="AQ272" s="31">
        <f>(AC272*'Propiedades físicas'!$F$5)/1000</f>
        <v>81.652650952985354</v>
      </c>
      <c r="AR272" s="31">
        <f>(AD272*'Propiedades físicas'!$F$8)/1000</f>
        <v>11.34476386435608</v>
      </c>
      <c r="AS272" s="31">
        <f>(AE272*'Propiedades físicas'!$F$7)/1000</f>
        <v>4.9840652733343092</v>
      </c>
      <c r="AT272" s="31">
        <f t="shared" si="201"/>
        <v>233.69049018715219</v>
      </c>
      <c r="AU272" s="31">
        <f t="shared" si="202"/>
        <v>0.30491321822507311</v>
      </c>
      <c r="AV272" s="31">
        <f t="shared" si="206"/>
        <v>0.14137469846352713</v>
      </c>
      <c r="AW272" s="31">
        <f t="shared" si="206"/>
        <v>0.13443323284467018</v>
      </c>
      <c r="AX272" s="31">
        <f t="shared" si="206"/>
        <v>0.34940510795964963</v>
      </c>
      <c r="AY272" s="31">
        <f t="shared" si="203"/>
        <v>4.854610838152023E-2</v>
      </c>
      <c r="AZ272" s="31">
        <f t="shared" si="203"/>
        <v>2.1327634125559818E-2</v>
      </c>
      <c r="BA272" s="31">
        <f t="shared" si="204"/>
        <v>1</v>
      </c>
      <c r="BB272" s="34">
        <f>AU272*'Propiedades físicas'!$C$4+'Diseño reactor'!AV272*'Propiedades físicas'!$C$5+'Diseño reactor'!AW272*'Propiedades físicas'!$C$8+'Diseño reactor'!AX272*'Propiedades físicas'!$C$9+'Diseño reactor'!AY272*'Propiedades físicas'!$C$7+'Diseño reactor'!AZ272*'Propiedades físicas'!$C$6</f>
        <v>880.84557664154295</v>
      </c>
      <c r="BC272" s="45">
        <f>AU272*'Propiedades físicas'!$L$4+'Diseño reactor'!AV272*'Propiedades físicas'!$L$5+'Diseño reactor'!AW272*'Propiedades físicas'!$L$8+AX272*'Propiedades físicas'!$L$9+'Diseño reactor'!AY272*'Propiedades físicas'!$L$7+'Diseño reactor'!AZ272*'Propiedades físicas'!$L$6</f>
        <v>1.8240589880754046</v>
      </c>
      <c r="BD272" s="29">
        <f t="shared" si="181"/>
        <v>6.3890650995008818</v>
      </c>
      <c r="BE272" s="58">
        <f t="shared" si="182"/>
        <v>47.030264414577701</v>
      </c>
      <c r="BF272" s="30">
        <f>AU272*'Propiedades físicas'!$I$4+'Diseño reactor'!AV272*'Propiedades físicas'!$I$5+'Diseño reactor'!AW272*'Propiedades físicas'!$I$8+'Diseño reactor'!AX272*'Propiedades físicas'!$I$9+'Diseño reactor'!AY272*'Propiedades físicas'!$I$7+'Diseño reactor'!AZ272*'Propiedades físicas'!$I$6</f>
        <v>1.7590402694997766E-2</v>
      </c>
      <c r="BG272" s="24">
        <f>AU272*'Propiedades físicas'!$O$4+'Diseño reactor'!AV272*'Propiedades físicas'!$O$5+'Diseño reactor'!AW272*'Propiedades físicas'!$O$8+'Diseño reactor'!AX272*'Propiedades físicas'!$O$9+'Diseño reactor'!AY272*'Propiedades físicas'!$O$7+'Diseño reactor'!AZ272*'Propiedades físicas'!$O$6</f>
        <v>0.14311214805754915</v>
      </c>
      <c r="BH272" s="54">
        <f t="shared" si="183"/>
        <v>47015.189991690866</v>
      </c>
      <c r="BI272" s="34">
        <f t="shared" si="205"/>
        <v>224.20131746449573</v>
      </c>
      <c r="BJ272" s="27">
        <f t="shared" si="184"/>
        <v>4906.4028796113562</v>
      </c>
      <c r="BK272" s="34">
        <f t="shared" si="185"/>
        <v>540.12758102840451</v>
      </c>
      <c r="BL272" s="27">
        <f t="shared" si="186"/>
        <v>104.64595866059479</v>
      </c>
      <c r="BM272" s="34">
        <f t="shared" si="187"/>
        <v>1.1054421768707483</v>
      </c>
      <c r="BN272" s="45">
        <f t="shared" si="188"/>
        <v>215.53089075481594</v>
      </c>
      <c r="BO272" s="45">
        <f t="shared" si="189"/>
        <v>52.410500638966987</v>
      </c>
      <c r="BP272" s="66">
        <f t="shared" si="190"/>
        <v>6.729460837200997</v>
      </c>
    </row>
    <row r="273" spans="8:68">
      <c r="H273" s="68">
        <v>268</v>
      </c>
      <c r="I273" s="31">
        <f>('Propiedades físicas'!$C$10*'Diseño reactor'!H273)/1000</f>
        <v>234.56573546875202</v>
      </c>
      <c r="J273" s="31">
        <f t="shared" si="167"/>
        <v>1.9440179491209049</v>
      </c>
      <c r="K273" s="31">
        <f>(I273*1000)/'Propiedades físicas'!$F$10</f>
        <v>1532.2223813303822</v>
      </c>
      <c r="L273" s="31">
        <f t="shared" si="168"/>
        <v>218.88891161862603</v>
      </c>
      <c r="M273" s="31">
        <f t="shared" si="169"/>
        <v>1313.3334697117562</v>
      </c>
      <c r="N273" s="31">
        <f t="shared" si="170"/>
        <v>0.81674967021875378</v>
      </c>
      <c r="O273" s="32">
        <f t="shared" si="171"/>
        <v>4.9004980213125231</v>
      </c>
      <c r="P273" s="33">
        <f t="shared" si="172"/>
        <v>0.30419285844781802</v>
      </c>
      <c r="Q273" s="31">
        <f t="shared" si="173"/>
        <v>3.8644237067663716</v>
      </c>
      <c r="R273" s="31">
        <f t="shared" si="174"/>
        <v>0.19089829769718972</v>
      </c>
      <c r="S273" s="31">
        <f t="shared" si="175"/>
        <v>1.0360743145461508</v>
      </c>
      <c r="T273" s="31">
        <f t="shared" si="176"/>
        <v>0.11979952537227706</v>
      </c>
      <c r="U273" s="31">
        <f t="shared" si="177"/>
        <v>0.20185898870146904</v>
      </c>
      <c r="V273" s="47">
        <f t="shared" si="191"/>
        <v>3.0123952972502369E-4</v>
      </c>
      <c r="W273" s="31">
        <f t="shared" si="178"/>
        <v>0.62755680284958715</v>
      </c>
      <c r="X273" s="34">
        <f>(S273*H273*'Propiedades físicas'!$F$5*60*24*365)/(1000000)</f>
        <v>42975.616361787223</v>
      </c>
      <c r="Y273" s="34">
        <f>(U273*H273*'Propiedades físicas'!$F$7*60*24*365)/(1000000)</f>
        <v>2618.4887761597611</v>
      </c>
      <c r="Z273" s="31">
        <f t="shared" si="192"/>
        <v>81.523686064015223</v>
      </c>
      <c r="AA273" s="31">
        <f t="shared" si="193"/>
        <v>1035.6655534133877</v>
      </c>
      <c r="AB273" s="31">
        <f t="shared" si="194"/>
        <v>51.160743782846843</v>
      </c>
      <c r="AC273" s="31">
        <f t="shared" si="195"/>
        <v>277.66791629836843</v>
      </c>
      <c r="AD273" s="31">
        <f t="shared" si="179"/>
        <v>32.106272799770252</v>
      </c>
      <c r="AE273" s="31">
        <f t="shared" si="196"/>
        <v>54.098208971993699</v>
      </c>
      <c r="AF273" s="31">
        <f t="shared" si="197"/>
        <v>1532.2223813303822</v>
      </c>
      <c r="AG273" s="31">
        <f t="shared" si="198"/>
        <v>5.3206171021487544E-2</v>
      </c>
      <c r="AH273" s="31">
        <f t="shared" si="199"/>
        <v>0.67592378628104277</v>
      </c>
      <c r="AI273" s="31">
        <f t="shared" si="199"/>
        <v>3.3389894578113082E-2</v>
      </c>
      <c r="AJ273" s="31">
        <f t="shared" si="199"/>
        <v>0.18121907086181432</v>
      </c>
      <c r="AK273" s="31">
        <f t="shared" si="180"/>
        <v>2.0954055488925406E-2</v>
      </c>
      <c r="AL273" s="31">
        <f t="shared" si="180"/>
        <v>3.5307021768616817E-2</v>
      </c>
      <c r="AM273" s="31">
        <f t="shared" si="200"/>
        <v>0.99999999999999978</v>
      </c>
      <c r="AN273" s="31">
        <f>(Z273*'Propiedades físicas'!$F$4)/1000</f>
        <v>71.690299050973692</v>
      </c>
      <c r="AO273" s="31">
        <f>(AA273*'Propiedades físicas'!$F$6)/1000</f>
        <v>33.182724331364938</v>
      </c>
      <c r="AP273" s="31">
        <f>(AB273*'Propiedades físicas'!$F$9)/1000</f>
        <v>31.563620876827358</v>
      </c>
      <c r="AQ273" s="31">
        <f>(AC273*'Propiedades físicas'!$F$5)/1000</f>
        <v>81.764871312380563</v>
      </c>
      <c r="AR273" s="31">
        <f>(AD273*'Propiedades físicas'!$F$8)/1000</f>
        <v>11.382315832974546</v>
      </c>
      <c r="AS273" s="31">
        <f>(AE273*'Propiedades físicas'!$F$7)/1000</f>
        <v>4.9819040642308998</v>
      </c>
      <c r="AT273" s="31">
        <f t="shared" si="201"/>
        <v>234.56573546875197</v>
      </c>
      <c r="AU273" s="31">
        <f t="shared" si="202"/>
        <v>0.30562988625644355</v>
      </c>
      <c r="AV273" s="31">
        <f t="shared" si="206"/>
        <v>0.14146449934408867</v>
      </c>
      <c r="AW273" s="31">
        <f t="shared" si="206"/>
        <v>0.13456194193815726</v>
      </c>
      <c r="AX273" s="31">
        <f t="shared" si="206"/>
        <v>0.34857977508515092</v>
      </c>
      <c r="AY273" s="31">
        <f t="shared" si="203"/>
        <v>4.8525057635670145E-2</v>
      </c>
      <c r="AZ273" s="31">
        <f t="shared" si="203"/>
        <v>2.1238839740489599E-2</v>
      </c>
      <c r="BA273" s="31">
        <f t="shared" si="204"/>
        <v>1.0000000000000002</v>
      </c>
      <c r="BB273" s="34">
        <f>AU273*'Propiedades físicas'!$C$4+'Diseño reactor'!AV273*'Propiedades físicas'!$C$5+'Diseño reactor'!AW273*'Propiedades físicas'!$C$8+'Diseño reactor'!AX273*'Propiedades físicas'!$C$9+'Diseño reactor'!AY273*'Propiedades físicas'!$C$7+'Diseño reactor'!AZ273*'Propiedades físicas'!$C$6</f>
        <v>880.8238490312084</v>
      </c>
      <c r="BC273" s="45">
        <f>AU273*'Propiedades físicas'!$L$4+'Diseño reactor'!AV273*'Propiedades físicas'!$L$5+'Diseño reactor'!AW273*'Propiedades físicas'!$L$8+AX273*'Propiedades físicas'!$L$9+'Diseño reactor'!AY273*'Propiedades físicas'!$L$7+'Diseño reactor'!AZ273*'Propiedades físicas'!$L$6</f>
        <v>1.8246250342008397</v>
      </c>
      <c r="BD273" s="29">
        <f t="shared" si="181"/>
        <v>6.3783641639621589</v>
      </c>
      <c r="BE273" s="58">
        <f t="shared" si="182"/>
        <v>47.015760646292051</v>
      </c>
      <c r="BF273" s="30">
        <f>AU273*'Propiedades físicas'!$I$4+'Diseño reactor'!AV273*'Propiedades físicas'!$I$5+'Diseño reactor'!AW273*'Propiedades físicas'!$I$8+'Diseño reactor'!AX273*'Propiedades físicas'!$I$9+'Diseño reactor'!AY273*'Propiedades físicas'!$I$7+'Diseño reactor'!AZ273*'Propiedades físicas'!$I$6</f>
        <v>1.7599462563496367E-2</v>
      </c>
      <c r="BG273" s="24">
        <f>AU273*'Propiedades físicas'!$O$4+'Diseño reactor'!AV273*'Propiedades físicas'!$O$5+'Diseño reactor'!AW273*'Propiedades físicas'!$O$8+'Diseño reactor'!AX273*'Propiedades físicas'!$O$9+'Diseño reactor'!AY273*'Propiedades físicas'!$O$7+'Diseño reactor'!AZ273*'Propiedades físicas'!$O$6</f>
        <v>0.14312615813839025</v>
      </c>
      <c r="BH273" s="54">
        <f t="shared" si="183"/>
        <v>46989.828350727315</v>
      </c>
      <c r="BI273" s="34">
        <f t="shared" si="205"/>
        <v>224.36443763680225</v>
      </c>
      <c r="BJ273" s="27">
        <f t="shared" si="184"/>
        <v>4905.8274502696349</v>
      </c>
      <c r="BK273" s="34">
        <f t="shared" si="185"/>
        <v>540.1171041899596</v>
      </c>
      <c r="BL273" s="27">
        <f t="shared" si="186"/>
        <v>104.64556539201338</v>
      </c>
      <c r="BM273" s="34">
        <f t="shared" si="187"/>
        <v>1.1054421768707483</v>
      </c>
      <c r="BN273" s="45">
        <f t="shared" si="188"/>
        <v>216.37231866329705</v>
      </c>
      <c r="BO273" s="45">
        <f t="shared" si="189"/>
        <v>52.517703361379411</v>
      </c>
      <c r="BP273" s="66">
        <f t="shared" si="190"/>
        <v>6.7292948431758122</v>
      </c>
    </row>
    <row r="274" spans="8:68">
      <c r="H274" s="68">
        <v>269</v>
      </c>
      <c r="I274" s="31">
        <f>('Propiedades físicas'!$C$10*'Diseño reactor'!H274)/1000</f>
        <v>235.44098075035183</v>
      </c>
      <c r="J274" s="31">
        <f t="shared" si="167"/>
        <v>1.9367911165962919</v>
      </c>
      <c r="K274" s="31">
        <f>(I274*1000)/'Propiedades físicas'!$F$10</f>
        <v>1537.9396290219136</v>
      </c>
      <c r="L274" s="31">
        <f t="shared" si="168"/>
        <v>219.70566128884479</v>
      </c>
      <c r="M274" s="31">
        <f t="shared" si="169"/>
        <v>1318.2339677330688</v>
      </c>
      <c r="N274" s="31">
        <f t="shared" si="170"/>
        <v>0.81674967021875389</v>
      </c>
      <c r="O274" s="32">
        <f t="shared" si="171"/>
        <v>4.9004980213125231</v>
      </c>
      <c r="P274" s="33">
        <f t="shared" si="172"/>
        <v>0.30490417699983846</v>
      </c>
      <c r="Q274" s="31">
        <f t="shared" si="173"/>
        <v>3.8668664361526899</v>
      </c>
      <c r="R274" s="31">
        <f t="shared" si="174"/>
        <v>0.19107914524065922</v>
      </c>
      <c r="S274" s="31">
        <f t="shared" si="175"/>
        <v>1.0336315851598314</v>
      </c>
      <c r="T274" s="31">
        <f t="shared" si="176"/>
        <v>0.11974660401559631</v>
      </c>
      <c r="U274" s="31">
        <f t="shared" si="177"/>
        <v>0.20101974396265984</v>
      </c>
      <c r="V274" s="47">
        <f t="shared" si="191"/>
        <v>3.0194394227168472E-4</v>
      </c>
      <c r="W274" s="31">
        <f t="shared" si="178"/>
        <v>0.626685889058058</v>
      </c>
      <c r="X274" s="34">
        <f>(S274*H274*'Propiedades físicas'!$F$5*60*24*365)/(1000000)</f>
        <v>43034.272414013809</v>
      </c>
      <c r="Y274" s="34">
        <f>(U274*H274*'Propiedades físicas'!$F$7*60*24*365)/(1000000)</f>
        <v>2617.3320605713056</v>
      </c>
      <c r="Z274" s="31">
        <f t="shared" si="192"/>
        <v>82.019223612956552</v>
      </c>
      <c r="AA274" s="31">
        <f t="shared" si="193"/>
        <v>1040.1870713250735</v>
      </c>
      <c r="AB274" s="31">
        <f t="shared" si="194"/>
        <v>51.400290069737331</v>
      </c>
      <c r="AC274" s="31">
        <f t="shared" si="195"/>
        <v>278.04689640799467</v>
      </c>
      <c r="AD274" s="31">
        <f t="shared" si="179"/>
        <v>32.211836480195409</v>
      </c>
      <c r="AE274" s="31">
        <f t="shared" si="196"/>
        <v>54.074311125955496</v>
      </c>
      <c r="AF274" s="31">
        <f t="shared" si="197"/>
        <v>1537.9396290219129</v>
      </c>
      <c r="AG274" s="31">
        <f t="shared" si="198"/>
        <v>5.3330587277420322E-2</v>
      </c>
      <c r="AH274" s="31">
        <f t="shared" si="199"/>
        <v>0.67635104245711108</v>
      </c>
      <c r="AI274" s="31">
        <f t="shared" si="199"/>
        <v>3.3421526501938505E-2</v>
      </c>
      <c r="AJ274" s="31">
        <f t="shared" si="199"/>
        <v>0.18079181468574604</v>
      </c>
      <c r="AK274" s="31">
        <f t="shared" si="180"/>
        <v>2.0944799049544778E-2</v>
      </c>
      <c r="AL274" s="31">
        <f t="shared" si="180"/>
        <v>3.5160230028239314E-2</v>
      </c>
      <c r="AM274" s="31">
        <f t="shared" si="200"/>
        <v>1</v>
      </c>
      <c r="AN274" s="31">
        <f>(Z274*'Propiedades físicas'!$F$4)/1000</f>
        <v>72.12606486076173</v>
      </c>
      <c r="AO274" s="31">
        <f>(AA274*'Propiedades físicas'!$F$6)/1000</f>
        <v>33.327593765255358</v>
      </c>
      <c r="AP274" s="31">
        <f>(AB274*'Propiedades físicas'!$F$9)/1000</f>
        <v>31.711408958524444</v>
      </c>
      <c r="AQ274" s="31">
        <f>(AC274*'Propiedades físicas'!$F$5)/1000</f>
        <v>81.8764695852622</v>
      </c>
      <c r="AR274" s="31">
        <f>(AD274*'Propiedades físicas'!$F$8)/1000</f>
        <v>11.419740268958872</v>
      </c>
      <c r="AS274" s="31">
        <f>(AE274*'Propiedades físicas'!$F$7)/1000</f>
        <v>4.9797033115892422</v>
      </c>
      <c r="AT274" s="31">
        <f t="shared" si="201"/>
        <v>235.44098075035186</v>
      </c>
      <c r="AU274" s="31">
        <f t="shared" si="202"/>
        <v>0.30634456512581421</v>
      </c>
      <c r="AV274" s="31">
        <f t="shared" si="206"/>
        <v>0.14155392004841347</v>
      </c>
      <c r="AW274" s="31">
        <f t="shared" si="206"/>
        <v>0.13468941922285571</v>
      </c>
      <c r="AX274" s="31">
        <f t="shared" si="206"/>
        <v>0.34775793629605767</v>
      </c>
      <c r="AY274" s="31">
        <f t="shared" si="203"/>
        <v>4.8503621725343185E-2</v>
      </c>
      <c r="AZ274" s="31">
        <f t="shared" si="203"/>
        <v>2.1150537581515746E-2</v>
      </c>
      <c r="BA274" s="31">
        <f t="shared" si="204"/>
        <v>1</v>
      </c>
      <c r="BB274" s="34">
        <f>AU274*'Propiedades físicas'!$C$4+'Diseño reactor'!AV274*'Propiedades físicas'!$C$5+'Diseño reactor'!AW274*'Propiedades físicas'!$C$8+'Diseño reactor'!AX274*'Propiedades físicas'!$C$9+'Diseño reactor'!AY274*'Propiedades físicas'!$C$7+'Diseño reactor'!AZ274*'Propiedades físicas'!$C$6</f>
        <v>880.80223605294339</v>
      </c>
      <c r="BC274" s="45">
        <f>AU274*'Propiedades físicas'!$L$4+'Diseño reactor'!AV274*'Propiedades físicas'!$L$5+'Diseño reactor'!AW274*'Propiedades físicas'!$L$8+AX274*'Propiedades físicas'!$L$9+'Diseño reactor'!AY274*'Propiedades físicas'!$L$7+'Diseño reactor'!AZ274*'Propiedades físicas'!$L$6</f>
        <v>1.8251895247546099</v>
      </c>
      <c r="BD274" s="29">
        <f t="shared" si="181"/>
        <v>6.3676986642179489</v>
      </c>
      <c r="BE274" s="58">
        <f t="shared" si="182"/>
        <v>47.001321563117003</v>
      </c>
      <c r="BF274" s="30">
        <f>AU274*'Propiedades físicas'!$I$4+'Diseño reactor'!AV274*'Propiedades físicas'!$I$5+'Diseño reactor'!AW274*'Propiedades físicas'!$I$8+'Diseño reactor'!AX274*'Propiedades físicas'!$I$9+'Diseño reactor'!AY274*'Propiedades físicas'!$I$7+'Diseño reactor'!AZ274*'Propiedades físicas'!$I$6</f>
        <v>1.7608476718417206E-2</v>
      </c>
      <c r="BG274" s="24">
        <f>AU274*'Propiedades físicas'!$O$4+'Diseño reactor'!AV274*'Propiedades físicas'!$O$5+'Diseño reactor'!AW274*'Propiedades físicas'!$O$8+'Diseño reactor'!AX274*'Propiedades físicas'!$O$9+'Diseño reactor'!AY274*'Propiedades físicas'!$O$7+'Diseño reactor'!AZ274*'Propiedades físicas'!$O$6</f>
        <v>0.14314016951199832</v>
      </c>
      <c r="BH274" s="54">
        <f t="shared" si="183"/>
        <v>46964.62084500699</v>
      </c>
      <c r="BI274" s="34">
        <f t="shared" si="205"/>
        <v>224.52682124738277</v>
      </c>
      <c r="BJ274" s="27">
        <f t="shared" si="184"/>
        <v>4905.255640165813</v>
      </c>
      <c r="BK274" s="34">
        <f t="shared" si="185"/>
        <v>540.10701833309258</v>
      </c>
      <c r="BL274" s="27">
        <f t="shared" si="186"/>
        <v>104.64518678806775</v>
      </c>
      <c r="BM274" s="34">
        <f t="shared" si="187"/>
        <v>1.1054421768707483</v>
      </c>
      <c r="BN274" s="45">
        <f t="shared" si="188"/>
        <v>217.21486590840809</v>
      </c>
      <c r="BO274" s="45">
        <f t="shared" si="189"/>
        <v>52.624608950209776</v>
      </c>
      <c r="BP274" s="66">
        <f t="shared" si="190"/>
        <v>6.7291297249136939</v>
      </c>
    </row>
    <row r="275" spans="8:68">
      <c r="H275" s="68">
        <v>270</v>
      </c>
      <c r="I275" s="31">
        <f>('Propiedades físicas'!$C$10*'Diseño reactor'!H275)/1000</f>
        <v>236.31622603195166</v>
      </c>
      <c r="J275" s="31">
        <f t="shared" si="167"/>
        <v>1.9296178161644537</v>
      </c>
      <c r="K275" s="31">
        <f>(I275*1000)/'Propiedades físicas'!$F$10</f>
        <v>1543.6568767134449</v>
      </c>
      <c r="L275" s="31">
        <f t="shared" si="168"/>
        <v>220.52241095906356</v>
      </c>
      <c r="M275" s="31">
        <f t="shared" si="169"/>
        <v>1323.1344657543814</v>
      </c>
      <c r="N275" s="31">
        <f t="shared" si="170"/>
        <v>0.81674967021875389</v>
      </c>
      <c r="O275" s="32">
        <f t="shared" si="171"/>
        <v>4.900498021312524</v>
      </c>
      <c r="P275" s="33">
        <f t="shared" si="172"/>
        <v>0.30561352397383745</v>
      </c>
      <c r="Q275" s="31">
        <f t="shared" si="173"/>
        <v>3.86929884141386</v>
      </c>
      <c r="R275" s="31">
        <f t="shared" si="174"/>
        <v>0.19125825767701524</v>
      </c>
      <c r="S275" s="31">
        <f t="shared" si="175"/>
        <v>1.0311991798986637</v>
      </c>
      <c r="T275" s="31">
        <f t="shared" si="176"/>
        <v>0.11969274348205557</v>
      </c>
      <c r="U275" s="31">
        <f t="shared" si="177"/>
        <v>0.2001851450858457</v>
      </c>
      <c r="V275" s="47">
        <f t="shared" si="191"/>
        <v>3.0264640238185847E-4</v>
      </c>
      <c r="W275" s="31">
        <f t="shared" si="178"/>
        <v>0.62581738919835317</v>
      </c>
      <c r="X275" s="34">
        <f>(S275*H275*'Propiedades físicas'!$F$5*60*24*365)/(1000000)</f>
        <v>43092.603760095444</v>
      </c>
      <c r="Y275" s="34">
        <f>(U275*H275*'Propiedades físicas'!$F$7*60*24*365)/(1000000)</f>
        <v>2616.1548171547206</v>
      </c>
      <c r="Z275" s="31">
        <f t="shared" si="192"/>
        <v>82.515651472936113</v>
      </c>
      <c r="AA275" s="31">
        <f t="shared" si="193"/>
        <v>1044.7106871817423</v>
      </c>
      <c r="AB275" s="31">
        <f t="shared" si="194"/>
        <v>51.639729572794117</v>
      </c>
      <c r="AC275" s="31">
        <f t="shared" si="195"/>
        <v>278.42377857263921</v>
      </c>
      <c r="AD275" s="31">
        <f t="shared" si="179"/>
        <v>32.317040740155001</v>
      </c>
      <c r="AE275" s="31">
        <f t="shared" si="196"/>
        <v>54.049989173178339</v>
      </c>
      <c r="AF275" s="31">
        <f t="shared" si="197"/>
        <v>1543.6568767134452</v>
      </c>
      <c r="AG275" s="31">
        <f t="shared" si="198"/>
        <v>5.3454658685949549E-2</v>
      </c>
      <c r="AH275" s="31">
        <f t="shared" si="199"/>
        <v>0.6767764928472999</v>
      </c>
      <c r="AI275" s="31">
        <f t="shared" si="199"/>
        <v>3.3452854939330014E-2</v>
      </c>
      <c r="AJ275" s="31">
        <f t="shared" si="199"/>
        <v>0.18036636429555716</v>
      </c>
      <c r="AK275" s="31">
        <f t="shared" si="180"/>
        <v>2.093537833936274E-2</v>
      </c>
      <c r="AL275" s="31">
        <f t="shared" si="180"/>
        <v>3.5014250892500536E-2</v>
      </c>
      <c r="AM275" s="31">
        <f t="shared" si="200"/>
        <v>1</v>
      </c>
      <c r="AN275" s="31">
        <f>(Z275*'Propiedades físicas'!$F$4)/1000</f>
        <v>72.562613592270552</v>
      </c>
      <c r="AO275" s="31">
        <f>(AA275*'Propiedades físicas'!$F$6)/1000</f>
        <v>33.472530417303027</v>
      </c>
      <c r="AP275" s="31">
        <f>(AB275*'Propiedades físicas'!$F$9)/1000</f>
        <v>31.859131159935327</v>
      </c>
      <c r="AQ275" s="31">
        <f>(AC275*'Propiedades físicas'!$F$5)/1000</f>
        <v>81.987450076285086</v>
      </c>
      <c r="AR275" s="31">
        <f>(AD275*'Propiedades físicas'!$F$8)/1000</f>
        <v>11.457037283199746</v>
      </c>
      <c r="AS275" s="31">
        <f>(AE275*'Propiedades físicas'!$F$7)/1000</f>
        <v>4.9774635029579928</v>
      </c>
      <c r="AT275" s="31">
        <f t="shared" si="201"/>
        <v>236.31622603195171</v>
      </c>
      <c r="AU275" s="31">
        <f t="shared" si="202"/>
        <v>0.30705726310329423</v>
      </c>
      <c r="AV275" s="31">
        <f t="shared" si="206"/>
        <v>0.14164296281871602</v>
      </c>
      <c r="AW275" s="31">
        <f t="shared" si="206"/>
        <v>0.1348156734511651</v>
      </c>
      <c r="AX275" s="31">
        <f t="shared" si="206"/>
        <v>0.3469395709848539</v>
      </c>
      <c r="AY275" s="31">
        <f t="shared" si="203"/>
        <v>4.8481805399391703E-2</v>
      </c>
      <c r="AZ275" s="31">
        <f t="shared" si="203"/>
        <v>2.1062724242579104E-2</v>
      </c>
      <c r="BA275" s="31">
        <f t="shared" si="204"/>
        <v>1</v>
      </c>
      <c r="BB275" s="34">
        <f>AU275*'Propiedades físicas'!$C$4+'Diseño reactor'!AV275*'Propiedades físicas'!$C$5+'Diseño reactor'!AW275*'Propiedades físicas'!$C$8+'Diseño reactor'!AX275*'Propiedades físicas'!$C$9+'Diseño reactor'!AY275*'Propiedades físicas'!$C$7+'Diseño reactor'!AZ275*'Propiedades físicas'!$C$6</f>
        <v>880.78073693961801</v>
      </c>
      <c r="BC275" s="45">
        <f>AU275*'Propiedades físicas'!$L$4+'Diseño reactor'!AV275*'Propiedades físicas'!$L$5+'Diseño reactor'!AW275*'Propiedades físicas'!$L$8+AX275*'Propiedades físicas'!$L$9+'Diseño reactor'!AY275*'Propiedades físicas'!$L$7+'Diseño reactor'!AZ275*'Propiedades físicas'!$L$6</f>
        <v>1.8257524656962243</v>
      </c>
      <c r="BD275" s="29">
        <f t="shared" si="181"/>
        <v>6.3570684276649088</v>
      </c>
      <c r="BE275" s="58">
        <f t="shared" si="182"/>
        <v>46.986946662784575</v>
      </c>
      <c r="BF275" s="30">
        <f>AU275*'Propiedades físicas'!$I$4+'Diseño reactor'!AV275*'Propiedades físicas'!$I$5+'Diseño reactor'!AW275*'Propiedades físicas'!$I$8+'Diseño reactor'!AX275*'Propiedades físicas'!$I$9+'Diseño reactor'!AY275*'Propiedades físicas'!$I$7+'Diseño reactor'!AZ275*'Propiedades físicas'!$I$6</f>
        <v>1.7617445454679841E-2</v>
      </c>
      <c r="BG275" s="24">
        <f>AU275*'Propiedades físicas'!$O$4+'Diseño reactor'!AV275*'Propiedades físicas'!$O$5+'Diseño reactor'!AW275*'Propiedades físicas'!$O$8+'Diseño reactor'!AX275*'Propiedades físicas'!$O$9+'Diseño reactor'!AY275*'Propiedades físicas'!$O$7+'Diseño reactor'!AZ275*'Propiedades físicas'!$O$6</f>
        <v>0.14315418193184673</v>
      </c>
      <c r="BH275" s="54">
        <f t="shared" si="183"/>
        <v>46939.566215049927</v>
      </c>
      <c r="BI275" s="34">
        <f t="shared" si="205"/>
        <v>224.68847255516235</v>
      </c>
      <c r="BJ275" s="27">
        <f t="shared" si="184"/>
        <v>4904.6874204474525</v>
      </c>
      <c r="BK275" s="34">
        <f t="shared" si="185"/>
        <v>540.09731946582667</v>
      </c>
      <c r="BL275" s="27">
        <f t="shared" si="186"/>
        <v>104.6448227002253</v>
      </c>
      <c r="BM275" s="34">
        <f t="shared" si="187"/>
        <v>1.1054421768707483</v>
      </c>
      <c r="BN275" s="45">
        <f t="shared" si="188"/>
        <v>218.05852769132701</v>
      </c>
      <c r="BO275" s="45">
        <f t="shared" si="189"/>
        <v>52.731218638596431</v>
      </c>
      <c r="BP275" s="66">
        <f t="shared" si="190"/>
        <v>6.7289654765539426</v>
      </c>
    </row>
    <row r="276" spans="8:68">
      <c r="H276" s="68">
        <v>271</v>
      </c>
      <c r="I276" s="31">
        <f>('Propiedades físicas'!$C$10*'Diseño reactor'!H276)/1000</f>
        <v>237.19147131355149</v>
      </c>
      <c r="J276" s="31">
        <f t="shared" si="167"/>
        <v>1.9224974552191973</v>
      </c>
      <c r="K276" s="31">
        <f>(I276*1000)/'Propiedades físicas'!$F$10</f>
        <v>1549.3741244049761</v>
      </c>
      <c r="L276" s="31">
        <f t="shared" si="168"/>
        <v>221.33916062928228</v>
      </c>
      <c r="M276" s="31">
        <f t="shared" si="169"/>
        <v>1328.0349637756938</v>
      </c>
      <c r="N276" s="31">
        <f t="shared" si="170"/>
        <v>0.81674967021875378</v>
      </c>
      <c r="O276" s="32">
        <f t="shared" si="171"/>
        <v>4.9004980213125231</v>
      </c>
      <c r="P276" s="33">
        <f t="shared" si="172"/>
        <v>0.30632090755547292</v>
      </c>
      <c r="Q276" s="31">
        <f t="shared" si="173"/>
        <v>3.8717209833442641</v>
      </c>
      <c r="R276" s="31">
        <f t="shared" si="174"/>
        <v>0.19143564732576632</v>
      </c>
      <c r="S276" s="31">
        <f t="shared" si="175"/>
        <v>1.0287770379682588</v>
      </c>
      <c r="T276" s="31">
        <f t="shared" si="176"/>
        <v>0.11963795537005094</v>
      </c>
      <c r="U276" s="31">
        <f t="shared" si="177"/>
        <v>0.19935515996746356</v>
      </c>
      <c r="V276" s="47">
        <f t="shared" si="191"/>
        <v>3.0334691816173048E-4</v>
      </c>
      <c r="W276" s="31">
        <f t="shared" si="178"/>
        <v>0.62495129324823662</v>
      </c>
      <c r="X276" s="34">
        <f>(S276*H276*'Propiedades físicas'!$F$5*60*24*365)/(1000000)</f>
        <v>43150.612643797409</v>
      </c>
      <c r="Y276" s="34">
        <f>(U276*H276*'Propiedades físicas'!$F$7*60*24*365)/(1000000)</f>
        <v>2614.9572994191103</v>
      </c>
      <c r="Z276" s="31">
        <f t="shared" si="192"/>
        <v>83.012965947533161</v>
      </c>
      <c r="AA276" s="31">
        <f t="shared" si="193"/>
        <v>1049.2363864862955</v>
      </c>
      <c r="AB276" s="31">
        <f t="shared" si="194"/>
        <v>51.879060425282674</v>
      </c>
      <c r="AC276" s="31">
        <f t="shared" si="195"/>
        <v>278.79857728939811</v>
      </c>
      <c r="AD276" s="31">
        <f t="shared" si="179"/>
        <v>32.421885905283801</v>
      </c>
      <c r="AE276" s="31">
        <f t="shared" si="196"/>
        <v>54.025248351182626</v>
      </c>
      <c r="AF276" s="31">
        <f t="shared" si="197"/>
        <v>1549.3741244049756</v>
      </c>
      <c r="AG276" s="31">
        <f t="shared" si="198"/>
        <v>5.3578386678823364E-2</v>
      </c>
      <c r="AH276" s="31">
        <f t="shared" si="199"/>
        <v>0.67720014808511542</v>
      </c>
      <c r="AI276" s="31">
        <f t="shared" si="199"/>
        <v>3.3483882045084755E-2</v>
      </c>
      <c r="AJ276" s="31">
        <f t="shared" si="199"/>
        <v>0.17994270905774187</v>
      </c>
      <c r="AK276" s="31">
        <f t="shared" si="180"/>
        <v>2.0925795387047114E-2</v>
      </c>
      <c r="AL276" s="31">
        <f t="shared" si="180"/>
        <v>3.4869078746187644E-2</v>
      </c>
      <c r="AM276" s="31">
        <f t="shared" si="200"/>
        <v>1.0000000000000002</v>
      </c>
      <c r="AN276" s="31">
        <f>(Z276*'Propiedades físicas'!$F$4)/1000</f>
        <v>72.999941994941707</v>
      </c>
      <c r="AO276" s="31">
        <f>(AA276*'Propiedades físicas'!$F$6)/1000</f>
        <v>33.617533823020906</v>
      </c>
      <c r="AP276" s="31">
        <f>(AB276*'Propiedades físicas'!$F$9)/1000</f>
        <v>32.006786329378144</v>
      </c>
      <c r="AQ276" s="31">
        <f>(AC276*'Propiedades físicas'!$F$5)/1000</f>
        <v>82.097817054409063</v>
      </c>
      <c r="AR276" s="31">
        <f>(AD276*'Propiedades físicas'!$F$8)/1000</f>
        <v>11.494206991141208</v>
      </c>
      <c r="AS276" s="31">
        <f>(AE276*'Propiedades físicas'!$F$7)/1000</f>
        <v>4.9751851206604076</v>
      </c>
      <c r="AT276" s="31">
        <f t="shared" si="201"/>
        <v>237.1914713135514</v>
      </c>
      <c r="AU276" s="31">
        <f t="shared" si="202"/>
        <v>0.30776798841321162</v>
      </c>
      <c r="AV276" s="31">
        <f t="shared" si="206"/>
        <v>0.14173162988048907</v>
      </c>
      <c r="AW276" s="31">
        <f t="shared" si="206"/>
        <v>0.13494071330696075</v>
      </c>
      <c r="AX276" s="31">
        <f t="shared" si="206"/>
        <v>0.34612465869770331</v>
      </c>
      <c r="AY276" s="31">
        <f t="shared" si="203"/>
        <v>4.8459613355771244E-2</v>
      </c>
      <c r="AZ276" s="31">
        <f t="shared" si="203"/>
        <v>2.097539634586415E-2</v>
      </c>
      <c r="BA276" s="31">
        <f t="shared" si="204"/>
        <v>1.0000000000000002</v>
      </c>
      <c r="BB276" s="34">
        <f>AU276*'Propiedades físicas'!$C$4+'Diseño reactor'!AV276*'Propiedades físicas'!$C$5+'Diseño reactor'!AW276*'Propiedades físicas'!$C$8+'Diseño reactor'!AX276*'Propiedades físicas'!$C$9+'Diseño reactor'!AY276*'Propiedades físicas'!$C$7+'Diseño reactor'!AZ276*'Propiedades físicas'!$C$6</f>
        <v>880.75935093031353</v>
      </c>
      <c r="BC276" s="45">
        <f>AU276*'Propiedades físicas'!$L$4+'Diseño reactor'!AV276*'Propiedades físicas'!$L$5+'Diseño reactor'!AW276*'Propiedades físicas'!$L$8+AX276*'Propiedades físicas'!$L$9+'Diseño reactor'!AY276*'Propiedades físicas'!$L$7+'Diseño reactor'!AZ276*'Propiedades físicas'!$L$6</f>
        <v>1.8263138629574558</v>
      </c>
      <c r="BD276" s="29">
        <f t="shared" si="181"/>
        <v>6.3464732827922274</v>
      </c>
      <c r="BE276" s="58">
        <f t="shared" si="182"/>
        <v>46.972635449013666</v>
      </c>
      <c r="BF276" s="30">
        <f>AU276*'Propiedades físicas'!$I$4+'Diseño reactor'!AV276*'Propiedades físicas'!$I$5+'Diseño reactor'!AW276*'Propiedades físicas'!$I$8+'Diseño reactor'!AX276*'Propiedades físicas'!$I$9+'Diseño reactor'!AY276*'Propiedades físicas'!$I$7+'Diseño reactor'!AZ276*'Propiedades físicas'!$I$6</f>
        <v>1.7626369064884063E-2</v>
      </c>
      <c r="BG276" s="24">
        <f>AU276*'Propiedades físicas'!$O$4+'Diseño reactor'!AV276*'Propiedades físicas'!$O$5+'Diseño reactor'!AW276*'Propiedades físicas'!$O$8+'Diseño reactor'!AX276*'Propiedades físicas'!$O$9+'Diseño reactor'!AY276*'Propiedades físicas'!$O$7+'Diseño reactor'!AZ276*'Propiedades físicas'!$O$6</f>
        <v>0.14316819515451698</v>
      </c>
      <c r="BH276" s="54">
        <f t="shared" si="183"/>
        <v>46914.663214496824</v>
      </c>
      <c r="BI276" s="34">
        <f t="shared" si="205"/>
        <v>224.84939578975042</v>
      </c>
      <c r="BJ276" s="27">
        <f t="shared" si="184"/>
        <v>4904.1227625497795</v>
      </c>
      <c r="BK276" s="34">
        <f t="shared" si="185"/>
        <v>540.08800363879675</v>
      </c>
      <c r="BL276" s="27">
        <f t="shared" si="186"/>
        <v>104.64447298148522</v>
      </c>
      <c r="BM276" s="34">
        <f t="shared" si="187"/>
        <v>1.1054421768707483</v>
      </c>
      <c r="BN276" s="45">
        <f t="shared" si="188"/>
        <v>218.90329923970151</v>
      </c>
      <c r="BO276" s="45">
        <f t="shared" si="189"/>
        <v>52.837533652866341</v>
      </c>
      <c r="BP276" s="66">
        <f t="shared" si="190"/>
        <v>6.7288020922833107</v>
      </c>
    </row>
    <row r="277" spans="8:68">
      <c r="H277" s="68">
        <v>272</v>
      </c>
      <c r="I277" s="31">
        <f>('Propiedades físicas'!$C$10*'Diseño reactor'!H277)/1000</f>
        <v>238.06671659515129</v>
      </c>
      <c r="J277" s="31">
        <f t="shared" si="167"/>
        <v>1.9154294498691269</v>
      </c>
      <c r="K277" s="31">
        <f>(I277*1000)/'Propiedades físicas'!$F$10</f>
        <v>1555.0913720965073</v>
      </c>
      <c r="L277" s="31">
        <f t="shared" si="168"/>
        <v>222.15591029950102</v>
      </c>
      <c r="M277" s="31">
        <f t="shared" si="169"/>
        <v>1332.9354617970062</v>
      </c>
      <c r="N277" s="31">
        <f t="shared" si="170"/>
        <v>0.81674967021875378</v>
      </c>
      <c r="O277" s="32">
        <f t="shared" si="171"/>
        <v>4.9004980213125222</v>
      </c>
      <c r="P277" s="33">
        <f t="shared" si="172"/>
        <v>0.30702633588515194</v>
      </c>
      <c r="Q277" s="31">
        <f t="shared" si="173"/>
        <v>3.8741329222856042</v>
      </c>
      <c r="R277" s="31">
        <f t="shared" si="174"/>
        <v>0.19161132641007658</v>
      </c>
      <c r="S277" s="31">
        <f t="shared" si="175"/>
        <v>1.0263650990269184</v>
      </c>
      <c r="T277" s="31">
        <f t="shared" si="176"/>
        <v>0.11958225115373396</v>
      </c>
      <c r="U277" s="31">
        <f t="shared" si="177"/>
        <v>0.19852975676979134</v>
      </c>
      <c r="V277" s="47">
        <f t="shared" si="191"/>
        <v>3.0404549767267474E-4</v>
      </c>
      <c r="W277" s="31">
        <f t="shared" si="178"/>
        <v>0.62408759124087587</v>
      </c>
      <c r="X277" s="34">
        <f>(S277*H277*'Propiedades físicas'!$F$5*60*24*365)/(1000000)</f>
        <v>43208.301290305164</v>
      </c>
      <c r="Y277" s="34">
        <f>(U277*H277*'Propiedades físicas'!$F$7*60*24*365)/(1000000)</f>
        <v>2613.739758157928</v>
      </c>
      <c r="Z277" s="31">
        <f t="shared" si="192"/>
        <v>83.51116336076133</v>
      </c>
      <c r="AA277" s="31">
        <f t="shared" si="193"/>
        <v>1053.7641548616843</v>
      </c>
      <c r="AB277" s="31">
        <f t="shared" si="194"/>
        <v>52.118280783540833</v>
      </c>
      <c r="AC277" s="31">
        <f t="shared" si="195"/>
        <v>279.17130693532181</v>
      </c>
      <c r="AD277" s="31">
        <f t="shared" si="179"/>
        <v>32.526372313815635</v>
      </c>
      <c r="AE277" s="31">
        <f t="shared" si="196"/>
        <v>54.000093841383247</v>
      </c>
      <c r="AF277" s="31">
        <f t="shared" si="197"/>
        <v>1555.0913720965073</v>
      </c>
      <c r="AG277" s="31">
        <f t="shared" si="198"/>
        <v>5.3701772679874867E-2</v>
      </c>
      <c r="AH277" s="31">
        <f t="shared" si="199"/>
        <v>0.67762201872488359</v>
      </c>
      <c r="AI277" s="31">
        <f t="shared" si="199"/>
        <v>3.3514609957148181E-2</v>
      </c>
      <c r="AJ277" s="31">
        <f t="shared" si="199"/>
        <v>0.17952083841797351</v>
      </c>
      <c r="AK277" s="31">
        <f t="shared" si="180"/>
        <v>2.0916052199534088E-2</v>
      </c>
      <c r="AL277" s="31">
        <f t="shared" si="180"/>
        <v>3.4724708020585728E-2</v>
      </c>
      <c r="AM277" s="31">
        <f t="shared" si="200"/>
        <v>0.99999999999999989</v>
      </c>
      <c r="AN277" s="31">
        <f>(Z277*'Propiedades físicas'!$F$4)/1000</f>
        <v>73.438046836186302</v>
      </c>
      <c r="AO277" s="31">
        <f>(AA277*'Propiedades físicas'!$F$6)/1000</f>
        <v>33.762603521768369</v>
      </c>
      <c r="AP277" s="31">
        <f>(AB277*'Propiedades físicas'!$F$9)/1000</f>
        <v>32.154373329405516</v>
      </c>
      <c r="AQ277" s="31">
        <f>(AC277*'Propiedades físicas'!$F$5)/1000</f>
        <v>82.207574753244216</v>
      </c>
      <c r="AR277" s="31">
        <f>(AD277*'Propiedades físicas'!$F$8)/1000</f>
        <v>11.531249512693915</v>
      </c>
      <c r="AS277" s="31">
        <f>(AE277*'Propiedades físicas'!$F$7)/1000</f>
        <v>4.9728686418529833</v>
      </c>
      <c r="AT277" s="31">
        <f t="shared" si="201"/>
        <v>238.06671659515129</v>
      </c>
      <c r="AU277" s="31">
        <f t="shared" si="202"/>
        <v>0.30847674923442875</v>
      </c>
      <c r="AV277" s="31">
        <f t="shared" si="206"/>
        <v>0.14181992344265404</v>
      </c>
      <c r="AW277" s="31">
        <f t="shared" si="206"/>
        <v>0.13506454740620555</v>
      </c>
      <c r="AX277" s="31">
        <f t="shared" si="206"/>
        <v>0.34531317913307391</v>
      </c>
      <c r="AY277" s="31">
        <f t="shared" si="203"/>
        <v>4.8437050242111722E-2</v>
      </c>
      <c r="AZ277" s="31">
        <f t="shared" si="203"/>
        <v>2.088855054152608E-2</v>
      </c>
      <c r="BA277" s="31">
        <f t="shared" si="204"/>
        <v>1</v>
      </c>
      <c r="BB277" s="34">
        <f>AU277*'Propiedades físicas'!$C$4+'Diseño reactor'!AV277*'Propiedades físicas'!$C$5+'Diseño reactor'!AW277*'Propiedades físicas'!$C$8+'Diseño reactor'!AX277*'Propiedades físicas'!$C$9+'Diseño reactor'!AY277*'Propiedades físicas'!$C$7+'Diseño reactor'!AZ277*'Propiedades físicas'!$C$6</f>
        <v>880.73807727026337</v>
      </c>
      <c r="BC277" s="45">
        <f>AU277*'Propiedades físicas'!$L$4+'Diseño reactor'!AV277*'Propiedades físicas'!$L$5+'Diseño reactor'!AW277*'Propiedades físicas'!$L$8+AX277*'Propiedades físicas'!$L$9+'Diseño reactor'!AY277*'Propiedades físicas'!$L$7+'Diseño reactor'!AZ277*'Propiedades físicas'!$L$6</f>
        <v>1.8268737224424811</v>
      </c>
      <c r="BD277" s="29">
        <f t="shared" si="181"/>
        <v>6.3359130591732713</v>
      </c>
      <c r="BE277" s="58">
        <f t="shared" si="182"/>
        <v>46.958387431411538</v>
      </c>
      <c r="BF277" s="30">
        <f>AU277*'Propiedades físicas'!$I$4+'Diseño reactor'!AV277*'Propiedades físicas'!$I$5+'Diseño reactor'!AW277*'Propiedades físicas'!$I$8+'Diseño reactor'!AX277*'Propiedades físicas'!$I$9+'Diseño reactor'!AY277*'Propiedades físicas'!$I$7+'Diseño reactor'!AZ277*'Propiedades físicas'!$I$6</f>
        <v>1.7635247839331375E-2</v>
      </c>
      <c r="BG277" s="24">
        <f>AU277*'Propiedades físicas'!$O$4+'Diseño reactor'!AV277*'Propiedades físicas'!$O$5+'Diseño reactor'!AW277*'Propiedades físicas'!$O$8+'Diseño reactor'!AX277*'Propiedades físicas'!$O$9+'Diseño reactor'!AY277*'Propiedades físicas'!$O$7+'Diseño reactor'!AZ277*'Propiedades físicas'!$O$6</f>
        <v>0.14318220893966238</v>
      </c>
      <c r="BH277" s="54">
        <f t="shared" si="183"/>
        <v>46889.910609941609</v>
      </c>
      <c r="BI277" s="34">
        <f t="shared" si="205"/>
        <v>225.00959515166841</v>
      </c>
      <c r="BJ277" s="27">
        <f t="shared" si="184"/>
        <v>4903.5616381921855</v>
      </c>
      <c r="BK277" s="34">
        <f t="shared" si="185"/>
        <v>540.0790669447282</v>
      </c>
      <c r="BL277" s="27">
        <f t="shared" si="186"/>
        <v>104.6441374863608</v>
      </c>
      <c r="BM277" s="34">
        <f t="shared" si="187"/>
        <v>1.1054421768707483</v>
      </c>
      <c r="BN277" s="45">
        <f t="shared" si="188"/>
        <v>219.7491758074741</v>
      </c>
      <c r="BO277" s="45">
        <f t="shared" si="189"/>
        <v>52.943555212582112</v>
      </c>
      <c r="BP277" s="66">
        <f t="shared" si="190"/>
        <v>6.7286395663355538</v>
      </c>
    </row>
    <row r="278" spans="8:68">
      <c r="H278" s="68">
        <v>273</v>
      </c>
      <c r="I278" s="31">
        <f>('Propiedades físicas'!$C$10*'Diseño reactor'!H278)/1000</f>
        <v>238.94196187675112</v>
      </c>
      <c r="J278" s="31">
        <f t="shared" si="167"/>
        <v>1.9084132247780312</v>
      </c>
      <c r="K278" s="31">
        <f>(I278*1000)/'Propiedades físicas'!$F$10</f>
        <v>1560.8086197880386</v>
      </c>
      <c r="L278" s="31">
        <f t="shared" si="168"/>
        <v>222.97265996971979</v>
      </c>
      <c r="M278" s="31">
        <f t="shared" si="169"/>
        <v>1337.8359598183188</v>
      </c>
      <c r="N278" s="31">
        <f t="shared" si="170"/>
        <v>0.81674967021875378</v>
      </c>
      <c r="O278" s="32">
        <f t="shared" si="171"/>
        <v>4.9004980213125231</v>
      </c>
      <c r="P278" s="33">
        <f t="shared" si="172"/>
        <v>0.30772981705834218</v>
      </c>
      <c r="Q278" s="31">
        <f t="shared" si="173"/>
        <v>3.8765347181309422</v>
      </c>
      <c r="R278" s="31">
        <f t="shared" si="174"/>
        <v>0.19178530705762503</v>
      </c>
      <c r="S278" s="31">
        <f t="shared" si="175"/>
        <v>1.0239633031815807</v>
      </c>
      <c r="T278" s="31">
        <f t="shared" si="176"/>
        <v>0.11952564218440401</v>
      </c>
      <c r="U278" s="31">
        <f t="shared" si="177"/>
        <v>0.19770890391838256</v>
      </c>
      <c r="V278" s="47">
        <f t="shared" si="191"/>
        <v>3.0474214893156217E-4</v>
      </c>
      <c r="W278" s="31">
        <f t="shared" si="178"/>
        <v>0.62322627326446123</v>
      </c>
      <c r="X278" s="34">
        <f>(S278*H278*'Propiedades físicas'!$F$5*60*24*365)/(1000000)</f>
        <v>43265.671906403244</v>
      </c>
      <c r="Y278" s="34">
        <f>(U278*H278*'Propiedades físicas'!$F$7*60*24*365)/(1000000)</f>
        <v>2612.5024414794198</v>
      </c>
      <c r="Z278" s="31">
        <f t="shared" si="192"/>
        <v>84.010240056927415</v>
      </c>
      <c r="AA278" s="31">
        <f t="shared" si="193"/>
        <v>1058.2939780497472</v>
      </c>
      <c r="AB278" s="31">
        <f t="shared" si="194"/>
        <v>52.357388826731636</v>
      </c>
      <c r="AC278" s="31">
        <f t="shared" si="195"/>
        <v>279.54198176857153</v>
      </c>
      <c r="AD278" s="31">
        <f t="shared" si="179"/>
        <v>32.630500316342292</v>
      </c>
      <c r="AE278" s="31">
        <f t="shared" si="196"/>
        <v>53.974530769718434</v>
      </c>
      <c r="AF278" s="31">
        <f t="shared" si="197"/>
        <v>1560.8086197880386</v>
      </c>
      <c r="AG278" s="31">
        <f t="shared" si="198"/>
        <v>5.3824818105076964E-2</v>
      </c>
      <c r="AH278" s="31">
        <f t="shared" si="199"/>
        <v>0.67804211524246061</v>
      </c>
      <c r="AI278" s="31">
        <f t="shared" si="199"/>
        <v>3.3545040796764618E-2</v>
      </c>
      <c r="AJ278" s="31">
        <f t="shared" si="199"/>
        <v>0.17910074190039646</v>
      </c>
      <c r="AK278" s="31">
        <f t="shared" si="180"/>
        <v>2.0906150762271924E-2</v>
      </c>
      <c r="AL278" s="31">
        <f t="shared" si="180"/>
        <v>3.4581133193029329E-2</v>
      </c>
      <c r="AM278" s="31">
        <f t="shared" si="200"/>
        <v>0.99999999999999989</v>
      </c>
      <c r="AN278" s="31">
        <f>(Z278*'Propiedades físicas'!$F$4)/1000</f>
        <v>73.876924901260836</v>
      </c>
      <c r="AO278" s="31">
        <f>(AA278*'Propiedades físicas'!$F$6)/1000</f>
        <v>33.907739056713901</v>
      </c>
      <c r="AP278" s="31">
        <f>(AB278*'Propiedades físicas'!$F$9)/1000</f>
        <v>32.30189103665208</v>
      </c>
      <c r="AQ278" s="31">
        <f>(AC278*'Propiedades físicas'!$F$5)/1000</f>
        <v>82.316727371391266</v>
      </c>
      <c r="AR278" s="31">
        <f>(AD278*'Propiedades físicas'!$F$8)/1000</f>
        <v>11.568164972149665</v>
      </c>
      <c r="AS278" s="31">
        <f>(AE278*'Propiedades físicas'!$F$7)/1000</f>
        <v>4.9705145385833713</v>
      </c>
      <c r="AT278" s="31">
        <f t="shared" si="201"/>
        <v>238.94196187675112</v>
      </c>
      <c r="AU278" s="31">
        <f t="shared" si="202"/>
        <v>0.30918355370065709</v>
      </c>
      <c r="AV278" s="31">
        <f t="shared" si="206"/>
        <v>0.14190784569770915</v>
      </c>
      <c r="AW278" s="31">
        <f t="shared" si="206"/>
        <v>0.13518718429755652</v>
      </c>
      <c r="AX278" s="31">
        <f t="shared" si="206"/>
        <v>0.34450511214037466</v>
      </c>
      <c r="AY278" s="31">
        <f t="shared" si="203"/>
        <v>4.841412065628159E-2</v>
      </c>
      <c r="AZ278" s="31">
        <f t="shared" si="203"/>
        <v>2.0802183507421006E-2</v>
      </c>
      <c r="BA278" s="31">
        <f t="shared" si="204"/>
        <v>1</v>
      </c>
      <c r="BB278" s="34">
        <f>AU278*'Propiedades físicas'!$C$4+'Diseño reactor'!AV278*'Propiedades físicas'!$C$5+'Diseño reactor'!AW278*'Propiedades físicas'!$C$8+'Diseño reactor'!AX278*'Propiedades físicas'!$C$9+'Diseño reactor'!AY278*'Propiedades físicas'!$C$7+'Diseño reactor'!AZ278*'Propiedades físicas'!$C$6</f>
        <v>880.71691521079606</v>
      </c>
      <c r="BC278" s="45">
        <f>AU278*'Propiedades físicas'!$L$4+'Diseño reactor'!AV278*'Propiedades físicas'!$L$5+'Diseño reactor'!AW278*'Propiedades físicas'!$L$8+AX278*'Propiedades físicas'!$L$9+'Diseño reactor'!AY278*'Propiedades físicas'!$L$7+'Diseño reactor'!AZ278*'Propiedades físicas'!$L$6</f>
        <v>1.8274320500280203</v>
      </c>
      <c r="BD278" s="29">
        <f t="shared" si="181"/>
        <v>6.3253875874572438</v>
      </c>
      <c r="BE278" s="58">
        <f t="shared" si="182"/>
        <v>46.944202125377245</v>
      </c>
      <c r="BF278" s="30">
        <f>AU278*'Propiedades físicas'!$I$4+'Diseño reactor'!AV278*'Propiedades físicas'!$I$5+'Diseño reactor'!AW278*'Propiedades físicas'!$I$8+'Diseño reactor'!AX278*'Propiedades físicas'!$I$9+'Diseño reactor'!AY278*'Propiedades físicas'!$I$7+'Diseño reactor'!AZ278*'Propiedades físicas'!$I$6</f>
        <v>1.7644082066046313E-2</v>
      </c>
      <c r="BG278" s="24">
        <f>AU278*'Propiedades físicas'!$O$4+'Diseño reactor'!AV278*'Propiedades físicas'!$O$5+'Diseño reactor'!AW278*'Propiedades físicas'!$O$8+'Diseño reactor'!AX278*'Propiedades físicas'!$O$9+'Diseño reactor'!AY278*'Propiedades físicas'!$O$7+'Diseño reactor'!AZ278*'Propiedades físicas'!$O$6</f>
        <v>0.14319622304997237</v>
      </c>
      <c r="BH278" s="54">
        <f t="shared" si="183"/>
        <v>46865.307180766533</v>
      </c>
      <c r="BI278" s="34">
        <f t="shared" si="205"/>
        <v>225.16907481257664</v>
      </c>
      <c r="BJ278" s="27">
        <f t="shared" si="184"/>
        <v>4903.0040193747936</v>
      </c>
      <c r="BK278" s="34">
        <f t="shared" si="185"/>
        <v>540.07050551792622</v>
      </c>
      <c r="BL278" s="27">
        <f t="shared" si="186"/>
        <v>104.64381607086213</v>
      </c>
      <c r="BM278" s="34">
        <f t="shared" si="187"/>
        <v>1.1054421768707483</v>
      </c>
      <c r="BN278" s="45">
        <f t="shared" si="188"/>
        <v>220.59615267471054</v>
      </c>
      <c r="BO278" s="45">
        <f t="shared" si="189"/>
        <v>53.049284530588437</v>
      </c>
      <c r="BP278" s="66">
        <f t="shared" si="190"/>
        <v>6.7284778929909912</v>
      </c>
    </row>
    <row r="279" spans="8:68">
      <c r="H279" s="68">
        <v>274</v>
      </c>
      <c r="I279" s="31">
        <f>('Propiedades físicas'!$C$10*'Diseño reactor'!H279)/1000</f>
        <v>239.81720715835093</v>
      </c>
      <c r="J279" s="31">
        <f t="shared" si="167"/>
        <v>1.9014482130087684</v>
      </c>
      <c r="K279" s="31">
        <f>(I279*1000)/'Propiedades físicas'!$F$10</f>
        <v>1566.52586747957</v>
      </c>
      <c r="L279" s="31">
        <f t="shared" si="168"/>
        <v>223.78940963993855</v>
      </c>
      <c r="M279" s="31">
        <f t="shared" si="169"/>
        <v>1342.7364578396314</v>
      </c>
      <c r="N279" s="31">
        <f t="shared" si="170"/>
        <v>0.81674967021875389</v>
      </c>
      <c r="O279" s="32">
        <f t="shared" si="171"/>
        <v>4.9004980213125231</v>
      </c>
      <c r="P279" s="33">
        <f t="shared" si="172"/>
        <v>0.3084313591258821</v>
      </c>
      <c r="Q279" s="31">
        <f t="shared" si="173"/>
        <v>3.8789264303287045</v>
      </c>
      <c r="R279" s="31">
        <f t="shared" si="174"/>
        <v>0.1919576013014562</v>
      </c>
      <c r="S279" s="31">
        <f t="shared" si="175"/>
        <v>1.0215715909838183</v>
      </c>
      <c r="T279" s="31">
        <f t="shared" si="176"/>
        <v>0.11946813969188499</v>
      </c>
      <c r="U279" s="31">
        <f t="shared" si="177"/>
        <v>0.19689257009953068</v>
      </c>
      <c r="V279" s="47">
        <f t="shared" si="191"/>
        <v>3.0543687991106769E-4</v>
      </c>
      <c r="W279" s="31">
        <f t="shared" si="178"/>
        <v>0.6223673294618246</v>
      </c>
      <c r="X279" s="34">
        <f>(S279*H279*'Propiedades físicas'!$F$5*60*24*365)/(1000000)</f>
        <v>43322.726680652842</v>
      </c>
      <c r="Y279" s="34">
        <f>(U279*H279*'Propiedades físicas'!$F$7*60*24*365)/(1000000)</f>
        <v>2611.2455948367106</v>
      </c>
      <c r="Z279" s="31">
        <f t="shared" si="192"/>
        <v>84.51019240049169</v>
      </c>
      <c r="AA279" s="31">
        <f t="shared" si="193"/>
        <v>1062.825841910065</v>
      </c>
      <c r="AB279" s="31">
        <f t="shared" si="194"/>
        <v>52.596382756598999</v>
      </c>
      <c r="AC279" s="31">
        <f t="shared" si="195"/>
        <v>279.91061592956623</v>
      </c>
      <c r="AD279" s="31">
        <f t="shared" si="179"/>
        <v>32.734270275576492</v>
      </c>
      <c r="AE279" s="31">
        <f t="shared" si="196"/>
        <v>53.948564207271403</v>
      </c>
      <c r="AF279" s="31">
        <f t="shared" si="197"/>
        <v>1566.5258674795698</v>
      </c>
      <c r="AG279" s="31">
        <f t="shared" si="198"/>
        <v>5.3947524362596491E-2</v>
      </c>
      <c r="AH279" s="31">
        <f t="shared" si="199"/>
        <v>0.67846044803593142</v>
      </c>
      <c r="AI279" s="31">
        <f t="shared" si="199"/>
        <v>3.3575176668625896E-2</v>
      </c>
      <c r="AJ279" s="31">
        <f t="shared" si="199"/>
        <v>0.17868240910692573</v>
      </c>
      <c r="AK279" s="31">
        <f t="shared" si="180"/>
        <v>2.0896093039461671E-2</v>
      </c>
      <c r="AL279" s="31">
        <f t="shared" si="180"/>
        <v>3.4438348786458829E-2</v>
      </c>
      <c r="AM279" s="31">
        <f t="shared" si="200"/>
        <v>1</v>
      </c>
      <c r="AN279" s="31">
        <f>(Z279*'Propiedades físicas'!$F$4)/1000</f>
        <v>74.316572993144376</v>
      </c>
      <c r="AO279" s="31">
        <f>(AA279*'Propiedades físicas'!$F$6)/1000</f>
        <v>34.052939974798484</v>
      </c>
      <c r="AP279" s="31">
        <f>(AB279*'Propiedades físicas'!$F$9)/1000</f>
        <v>32.449338341683749</v>
      </c>
      <c r="AQ279" s="31">
        <f>(AC279*'Propiedades físicas'!$F$5)/1000</f>
        <v>82.425279072779375</v>
      </c>
      <c r="AR279" s="31">
        <f>(AD279*'Propiedades físicas'!$F$8)/1000</f>
        <v>11.604953498097373</v>
      </c>
      <c r="AS279" s="31">
        <f>(AE279*'Propiedades físicas'!$F$7)/1000</f>
        <v>4.9681232778476234</v>
      </c>
      <c r="AT279" s="31">
        <f t="shared" si="201"/>
        <v>239.81720715835098</v>
      </c>
      <c r="AU279" s="31">
        <f t="shared" si="202"/>
        <v>0.30988840990076766</v>
      </c>
      <c r="AV279" s="31">
        <f t="shared" si="206"/>
        <v>0.14199539882187592</v>
      </c>
      <c r="AW279" s="31">
        <f t="shared" si="206"/>
        <v>0.13530863246296373</v>
      </c>
      <c r="AX279" s="31">
        <f t="shared" si="206"/>
        <v>0.3437004377186082</v>
      </c>
      <c r="AY279" s="31">
        <f t="shared" si="203"/>
        <v>4.8390829146945397E-2</v>
      </c>
      <c r="AZ279" s="31">
        <f t="shared" si="203"/>
        <v>2.0716291948839092E-2</v>
      </c>
      <c r="BA279" s="31">
        <f t="shared" si="204"/>
        <v>0.99999999999999989</v>
      </c>
      <c r="BB279" s="34">
        <f>AU279*'Propiedades físicas'!$C$4+'Diseño reactor'!AV279*'Propiedades físicas'!$C$5+'Diseño reactor'!AW279*'Propiedades físicas'!$C$8+'Diseño reactor'!AX279*'Propiedades físicas'!$C$9+'Diseño reactor'!AY279*'Propiedades físicas'!$C$7+'Diseño reactor'!AZ279*'Propiedades físicas'!$C$6</f>
        <v>880.69586400927631</v>
      </c>
      <c r="BC279" s="45">
        <f>AU279*'Propiedades físicas'!$L$4+'Diseño reactor'!AV279*'Propiedades físicas'!$L$5+'Diseño reactor'!AW279*'Propiedades físicas'!$L$8+AX279*'Propiedades físicas'!$L$9+'Diseño reactor'!AY279*'Propiedades físicas'!$L$7+'Diseño reactor'!AZ279*'Propiedades físicas'!$L$6</f>
        <v>1.8279888515634712</v>
      </c>
      <c r="BD279" s="29">
        <f t="shared" si="181"/>
        <v>6.3148966993609932</v>
      </c>
      <c r="BE279" s="58">
        <f t="shared" si="182"/>
        <v>46.930079052007251</v>
      </c>
      <c r="BF279" s="30">
        <f>AU279*'Propiedades físicas'!$I$4+'Diseño reactor'!AV279*'Propiedades físicas'!$I$5+'Diseño reactor'!AW279*'Propiedades físicas'!$I$8+'Diseño reactor'!AX279*'Propiedades físicas'!$I$9+'Diseño reactor'!AY279*'Propiedades físicas'!$I$7+'Diseño reactor'!AZ279*'Propiedades físicas'!$I$6</f>
        <v>1.76528720307975E-2</v>
      </c>
      <c r="BG279" s="24">
        <f>AU279*'Propiedades físicas'!$O$4+'Diseño reactor'!AV279*'Propiedades físicas'!$O$5+'Diseño reactor'!AW279*'Propiedades físicas'!$O$8+'Diseño reactor'!AX279*'Propiedades físicas'!$O$9+'Diseño reactor'!AY279*'Propiedades físicas'!$O$7+'Diseño reactor'!AZ279*'Propiedades físicas'!$O$6</f>
        <v>0.14321023725113682</v>
      </c>
      <c r="BH279" s="54">
        <f t="shared" si="183"/>
        <v>46840.851718979691</v>
      </c>
      <c r="BI279" s="34">
        <f t="shared" si="205"/>
        <v>225.32783891549823</v>
      </c>
      <c r="BJ279" s="27">
        <f t="shared" si="184"/>
        <v>4902.4498783750878</v>
      </c>
      <c r="BK279" s="34">
        <f t="shared" si="185"/>
        <v>540.06231553377165</v>
      </c>
      <c r="BL279" s="27">
        <f t="shared" si="186"/>
        <v>104.64350859247895</v>
      </c>
      <c r="BM279" s="34">
        <f t="shared" si="187"/>
        <v>1.1054421768707483</v>
      </c>
      <c r="BN279" s="45">
        <f t="shared" si="188"/>
        <v>221.44422514742718</v>
      </c>
      <c r="BO279" s="45">
        <f t="shared" si="189"/>
        <v>53.154722813058342</v>
      </c>
      <c r="BP279" s="66">
        <f t="shared" si="190"/>
        <v>6.7283170665760546</v>
      </c>
    </row>
    <row r="280" spans="8:68">
      <c r="H280" s="68">
        <v>275</v>
      </c>
      <c r="I280" s="31">
        <f>('Propiedades físicas'!$C$10*'Diseño reactor'!H280)/1000</f>
        <v>240.69245243995076</v>
      </c>
      <c r="J280" s="31">
        <f t="shared" si="167"/>
        <v>1.8945338558705547</v>
      </c>
      <c r="K280" s="31">
        <f>(I280*1000)/'Propiedades físicas'!$F$10</f>
        <v>1572.2431151711012</v>
      </c>
      <c r="L280" s="31">
        <f t="shared" si="168"/>
        <v>224.6061593101573</v>
      </c>
      <c r="M280" s="31">
        <f t="shared" si="169"/>
        <v>1347.6369558609438</v>
      </c>
      <c r="N280" s="31">
        <f t="shared" si="170"/>
        <v>0.81674967021875378</v>
      </c>
      <c r="O280" s="32">
        <f t="shared" si="171"/>
        <v>4.9004980213125231</v>
      </c>
      <c r="P280" s="33">
        <f t="shared" si="172"/>
        <v>0.30913097009428753</v>
      </c>
      <c r="Q280" s="31">
        <f t="shared" si="173"/>
        <v>3.881308117886654</v>
      </c>
      <c r="R280" s="31">
        <f t="shared" si="174"/>
        <v>0.19212822108082239</v>
      </c>
      <c r="S280" s="31">
        <f t="shared" si="175"/>
        <v>1.0191899034258698</v>
      </c>
      <c r="T280" s="31">
        <f t="shared" si="176"/>
        <v>0.11940975478588414</v>
      </c>
      <c r="U280" s="31">
        <f t="shared" si="177"/>
        <v>0.19608072425775971</v>
      </c>
      <c r="V280" s="47">
        <f t="shared" si="191"/>
        <v>3.0612969853997406E-4</v>
      </c>
      <c r="W280" s="31">
        <f t="shared" si="178"/>
        <v>0.62151075003006528</v>
      </c>
      <c r="X280" s="34">
        <f>(S280*H280*'Propiedades físicas'!$F$5*60*24*365)/(1000000)</f>
        <v>43379.46778356687</v>
      </c>
      <c r="Y280" s="34">
        <f>(U280*H280*'Propiedades físicas'!$F$7*60*24*365)/(1000000)</f>
        <v>2609.9694610575061</v>
      </c>
      <c r="Z280" s="31">
        <f t="shared" si="192"/>
        <v>85.011016775929065</v>
      </c>
      <c r="AA280" s="31">
        <f t="shared" si="193"/>
        <v>1067.3597324188299</v>
      </c>
      <c r="AB280" s="31">
        <f t="shared" si="194"/>
        <v>52.835260797226155</v>
      </c>
      <c r="AC280" s="31">
        <f t="shared" si="195"/>
        <v>280.27722344211418</v>
      </c>
      <c r="AD280" s="31">
        <f t="shared" si="179"/>
        <v>32.83768256611814</v>
      </c>
      <c r="AE280" s="31">
        <f t="shared" si="196"/>
        <v>53.922199170883921</v>
      </c>
      <c r="AF280" s="31">
        <f t="shared" si="197"/>
        <v>1572.2431151711012</v>
      </c>
      <c r="AG280" s="31">
        <f t="shared" si="198"/>
        <v>5.4069892852847787E-2</v>
      </c>
      <c r="AH280" s="31">
        <f t="shared" si="199"/>
        <v>0.6788770274263044</v>
      </c>
      <c r="AI280" s="31">
        <f t="shared" si="199"/>
        <v>3.3605019661018705E-2</v>
      </c>
      <c r="AJ280" s="31">
        <f t="shared" si="199"/>
        <v>0.17826582971655289</v>
      </c>
      <c r="AK280" s="31">
        <f t="shared" si="180"/>
        <v>2.0885880974294831E-2</v>
      </c>
      <c r="AL280" s="31">
        <f t="shared" si="180"/>
        <v>3.4296349368981509E-2</v>
      </c>
      <c r="AM280" s="31">
        <f t="shared" si="200"/>
        <v>1</v>
      </c>
      <c r="AN280" s="31">
        <f>(Z280*'Propiedades físicas'!$F$4)/1000</f>
        <v>74.756987932416493</v>
      </c>
      <c r="AO280" s="31">
        <f>(AA280*'Propiedades físicas'!$F$6)/1000</f>
        <v>34.198205826699315</v>
      </c>
      <c r="AP280" s="31">
        <f>(AB280*'Propiedades físicas'!$F$9)/1000</f>
        <v>32.596714148848676</v>
      </c>
      <c r="AQ280" s="31">
        <f>(AC280*'Propiedades físicas'!$F$5)/1000</f>
        <v>82.533233986999377</v>
      </c>
      <c r="AR280" s="31">
        <f>(AD280*'Propiedades físicas'!$F$8)/1000</f>
        <v>11.641615223340199</v>
      </c>
      <c r="AS280" s="31">
        <f>(AE280*'Propiedades físicas'!$F$7)/1000</f>
        <v>4.9656953216467006</v>
      </c>
      <c r="AT280" s="31">
        <f t="shared" si="201"/>
        <v>240.69245243995081</v>
      </c>
      <c r="AU280" s="31">
        <f t="shared" si="202"/>
        <v>0.31059132587909982</v>
      </c>
      <c r="AV280" s="31">
        <f t="shared" si="206"/>
        <v>0.14208258497524454</v>
      </c>
      <c r="AW280" s="31">
        <f t="shared" si="206"/>
        <v>0.13542890031826432</v>
      </c>
      <c r="AX280" s="31">
        <f t="shared" si="206"/>
        <v>0.34289913601503641</v>
      </c>
      <c r="AY280" s="31">
        <f t="shared" si="203"/>
        <v>4.8367180214114146E-2</v>
      </c>
      <c r="AZ280" s="31">
        <f t="shared" si="203"/>
        <v>2.0630872598240559E-2</v>
      </c>
      <c r="BA280" s="31">
        <f t="shared" si="204"/>
        <v>0.99999999999999989</v>
      </c>
      <c r="BB280" s="34">
        <f>AU280*'Propiedades físicas'!$C$4+'Diseño reactor'!AV280*'Propiedades físicas'!$C$5+'Diseño reactor'!AW280*'Propiedades físicas'!$C$8+'Diseño reactor'!AX280*'Propiedades físicas'!$C$9+'Diseño reactor'!AY280*'Propiedades físicas'!$C$7+'Diseño reactor'!AZ280*'Propiedades físicas'!$C$6</f>
        <v>880.67492292904797</v>
      </c>
      <c r="BC280" s="45">
        <f>AU280*'Propiedades físicas'!$L$4+'Diseño reactor'!AV280*'Propiedades físicas'!$L$5+'Diseño reactor'!AW280*'Propiedades físicas'!$L$8+AX280*'Propiedades físicas'!$L$9+'Diseño reactor'!AY280*'Propiedades físicas'!$L$7+'Diseño reactor'!AZ280*'Propiedades físicas'!$L$6</f>
        <v>1.8285441328710479</v>
      </c>
      <c r="BD280" s="29">
        <f t="shared" si="181"/>
        <v>6.3044402276608418</v>
      </c>
      <c r="BE280" s="58">
        <f t="shared" si="182"/>
        <v>46.916017738002836</v>
      </c>
      <c r="BF280" s="30">
        <f>AU280*'Propiedades físicas'!$I$4+'Diseño reactor'!AV280*'Propiedades físicas'!$I$5+'Diseño reactor'!AW280*'Propiedades físicas'!$I$8+'Diseño reactor'!AX280*'Propiedades físicas'!$I$9+'Diseño reactor'!AY280*'Propiedades físicas'!$I$7+'Diseño reactor'!AZ280*'Propiedades físicas'!$I$6</f>
        <v>1.7661618017118446E-2</v>
      </c>
      <c r="BG280" s="24">
        <f>AU280*'Propiedades físicas'!$O$4+'Diseño reactor'!AV280*'Propiedades físicas'!$O$5+'Diseño reactor'!AW280*'Propiedades físicas'!$O$8+'Diseño reactor'!AX280*'Propiedades físicas'!$O$9+'Diseño reactor'!AY280*'Propiedades físicas'!$O$7+'Diseño reactor'!AZ280*'Propiedades físicas'!$O$6</f>
        <v>0.14322425131181116</v>
      </c>
      <c r="BH280" s="54">
        <f t="shared" si="183"/>
        <v>46816.543029055167</v>
      </c>
      <c r="BI280" s="34">
        <f t="shared" si="205"/>
        <v>225.48589157504134</v>
      </c>
      <c r="BJ280" s="27">
        <f t="shared" si="184"/>
        <v>4901.8991877445405</v>
      </c>
      <c r="BK280" s="34">
        <f t="shared" si="185"/>
        <v>540.05449320822072</v>
      </c>
      <c r="BL280" s="27">
        <f t="shared" si="186"/>
        <v>104.64321491016376</v>
      </c>
      <c r="BM280" s="34">
        <f t="shared" si="187"/>
        <v>1.1054421768707483</v>
      </c>
      <c r="BN280" s="45">
        <f t="shared" si="188"/>
        <v>222.29338855742108</v>
      </c>
      <c r="BO280" s="45">
        <f t="shared" si="189"/>
        <v>53.259871259538919</v>
      </c>
      <c r="BP280" s="66">
        <f t="shared" si="190"/>
        <v>6.7281570814628608</v>
      </c>
    </row>
    <row r="281" spans="8:68">
      <c r="H281" s="68">
        <v>276</v>
      </c>
      <c r="I281" s="31">
        <f>('Propiedades físicas'!$C$10*'Diseño reactor'!H281)/1000</f>
        <v>241.56769772155059</v>
      </c>
      <c r="J281" s="31">
        <f t="shared" si="167"/>
        <v>1.8876696027695743</v>
      </c>
      <c r="K281" s="31">
        <f>(I281*1000)/'Propiedades físicas'!$F$10</f>
        <v>1577.9603628626326</v>
      </c>
      <c r="L281" s="31">
        <f t="shared" si="168"/>
        <v>225.42290898037606</v>
      </c>
      <c r="M281" s="31">
        <f t="shared" si="169"/>
        <v>1352.5374538822564</v>
      </c>
      <c r="N281" s="31">
        <f t="shared" si="170"/>
        <v>0.81674967021875389</v>
      </c>
      <c r="O281" s="32">
        <f t="shared" si="171"/>
        <v>4.9004980213125231</v>
      </c>
      <c r="P281" s="33">
        <f t="shared" si="172"/>
        <v>0.30982865792605729</v>
      </c>
      <c r="Q281" s="31">
        <f t="shared" si="173"/>
        <v>3.8836798393758034</v>
      </c>
      <c r="R281" s="31">
        <f t="shared" si="174"/>
        <v>0.19229717824201731</v>
      </c>
      <c r="S281" s="31">
        <f t="shared" si="175"/>
        <v>1.0168181819367201</v>
      </c>
      <c r="T281" s="31">
        <f t="shared" si="176"/>
        <v>0.11935049845733534</v>
      </c>
      <c r="U281" s="31">
        <f t="shared" si="177"/>
        <v>0.19527333559334395</v>
      </c>
      <c r="V281" s="47">
        <f t="shared" si="191"/>
        <v>3.0682061270347419E-4</v>
      </c>
      <c r="W281" s="31">
        <f t="shared" si="178"/>
        <v>0.62065652522017611</v>
      </c>
      <c r="X281" s="34">
        <f>(S281*H281*'Propiedades físicas'!$F$5*60*24*365)/(1000000)</f>
        <v>43435.897367783662</v>
      </c>
      <c r="Y281" s="34">
        <f>(U281*H281*'Propiedades físicas'!$F$7*60*24*365)/(1000000)</f>
        <v>2608.6742803734483</v>
      </c>
      <c r="Z281" s="31">
        <f t="shared" si="192"/>
        <v>85.512709587591814</v>
      </c>
      <c r="AA281" s="31">
        <f t="shared" si="193"/>
        <v>1071.8956356677218</v>
      </c>
      <c r="AB281" s="31">
        <f t="shared" si="194"/>
        <v>53.074021194796778</v>
      </c>
      <c r="AC281" s="31">
        <f t="shared" si="195"/>
        <v>280.64181821453474</v>
      </c>
      <c r="AD281" s="31">
        <f t="shared" si="179"/>
        <v>32.940737574224549</v>
      </c>
      <c r="AE281" s="31">
        <f t="shared" si="196"/>
        <v>53.89544062376293</v>
      </c>
      <c r="AF281" s="31">
        <f t="shared" si="197"/>
        <v>1577.9603628626328</v>
      </c>
      <c r="AG281" s="31">
        <f t="shared" si="198"/>
        <v>5.4191924968546253E-2</v>
      </c>
      <c r="AH281" s="31">
        <f t="shared" si="199"/>
        <v>0.67929186365819649</v>
      </c>
      <c r="AI281" s="31">
        <f t="shared" si="199"/>
        <v>3.3634571845970421E-2</v>
      </c>
      <c r="AJ281" s="31">
        <f t="shared" si="199"/>
        <v>0.17785099348466057</v>
      </c>
      <c r="AK281" s="31">
        <f t="shared" si="180"/>
        <v>2.0875516489188367E-2</v>
      </c>
      <c r="AL281" s="31">
        <f t="shared" si="180"/>
        <v>3.4155129553437788E-2</v>
      </c>
      <c r="AM281" s="31">
        <f t="shared" si="200"/>
        <v>1</v>
      </c>
      <c r="AN281" s="31">
        <f>(Z281*'Propiedades físicas'!$F$4)/1000</f>
        <v>75.198166557136489</v>
      </c>
      <c r="AO281" s="31">
        <f>(AA281*'Propiedades físicas'!$F$6)/1000</f>
        <v>34.343536166793804</v>
      </c>
      <c r="AP281" s="31">
        <f>(AB281*'Propiedades físicas'!$F$9)/1000</f>
        <v>32.744017376129868</v>
      </c>
      <c r="AQ281" s="31">
        <f>(AC281*'Propiedades físicas'!$F$5)/1000</f>
        <v>82.640596209634055</v>
      </c>
      <c r="AR281" s="31">
        <f>(AD281*'Propiedades físicas'!$F$8)/1000</f>
        <v>11.678150284814082</v>
      </c>
      <c r="AS281" s="31">
        <f>(AE281*'Propiedades físicas'!$F$7)/1000</f>
        <v>4.963231127042329</v>
      </c>
      <c r="AT281" s="31">
        <f t="shared" si="201"/>
        <v>241.56769772155062</v>
      </c>
      <c r="AU281" s="31">
        <f t="shared" si="202"/>
        <v>0.31129230963576776</v>
      </c>
      <c r="AV281" s="31">
        <f t="shared" si="206"/>
        <v>0.14216940630191702</v>
      </c>
      <c r="AW281" s="31">
        <f t="shared" si="206"/>
        <v>0.13554799621376995</v>
      </c>
      <c r="AX281" s="31">
        <f t="shared" si="206"/>
        <v>0.34210118732386113</v>
      </c>
      <c r="AY281" s="31">
        <f t="shared" si="203"/>
        <v>4.8343178309689448E-2</v>
      </c>
      <c r="AZ281" s="31">
        <f t="shared" si="203"/>
        <v>2.054592221499469E-2</v>
      </c>
      <c r="BA281" s="31">
        <f t="shared" si="204"/>
        <v>1</v>
      </c>
      <c r="BB281" s="34">
        <f>AU281*'Propiedades físicas'!$C$4+'Diseño reactor'!AV281*'Propiedades físicas'!$C$5+'Diseño reactor'!AW281*'Propiedades físicas'!$C$8+'Diseño reactor'!AX281*'Propiedades físicas'!$C$9+'Diseño reactor'!AY281*'Propiedades físicas'!$C$7+'Diseño reactor'!AZ281*'Propiedades físicas'!$C$6</f>
        <v>880.65409123937934</v>
      </c>
      <c r="BC281" s="45">
        <f>AU281*'Propiedades físicas'!$L$4+'Diseño reactor'!AV281*'Propiedades físicas'!$L$5+'Diseño reactor'!AW281*'Propiedades físicas'!$L$8+AX281*'Propiedades físicas'!$L$9+'Diseño reactor'!AY281*'Propiedades físicas'!$L$7+'Diseño reactor'!AZ281*'Propiedades físicas'!$L$6</f>
        <v>1.8290978997459175</v>
      </c>
      <c r="BD281" s="29">
        <f t="shared" si="181"/>
        <v>6.294018006184503</v>
      </c>
      <c r="BE281" s="58">
        <f t="shared" si="182"/>
        <v>46.902017715579461</v>
      </c>
      <c r="BF281" s="30">
        <f>AU281*'Propiedades físicas'!$I$4+'Diseño reactor'!AV281*'Propiedades físicas'!$I$5+'Diseño reactor'!AW281*'Propiedades físicas'!$I$8+'Diseño reactor'!AX281*'Propiedades físicas'!$I$9+'Diseño reactor'!AY281*'Propiedades físicas'!$I$7+'Diseño reactor'!AZ281*'Propiedades físicas'!$I$6</f>
        <v>1.7670320306328199E-2</v>
      </c>
      <c r="BG281" s="24">
        <f>AU281*'Propiedades físicas'!$O$4+'Diseño reactor'!AV281*'Propiedades físicas'!$O$5+'Diseño reactor'!AW281*'Propiedades físicas'!$O$8+'Diseño reactor'!AX281*'Propiedades físicas'!$O$9+'Diseño reactor'!AY281*'Propiedades físicas'!$O$7+'Diseño reactor'!AZ281*'Propiedades físicas'!$O$6</f>
        <v>0.14323826500358169</v>
      </c>
      <c r="BH281" s="54">
        <f t="shared" si="183"/>
        <v>46792.379927775481</v>
      </c>
      <c r="BI281" s="34">
        <f t="shared" si="205"/>
        <v>225.64323687762035</v>
      </c>
      <c r="BJ281" s="27">
        <f t="shared" si="184"/>
        <v>4901.3519203053493</v>
      </c>
      <c r="BK281" s="34">
        <f t="shared" si="185"/>
        <v>540.04703479731666</v>
      </c>
      <c r="BL281" s="27">
        <f t="shared" si="186"/>
        <v>104.64293488431514</v>
      </c>
      <c r="BM281" s="34">
        <f t="shared" si="187"/>
        <v>1.1054421768707483</v>
      </c>
      <c r="BN281" s="45">
        <f t="shared" si="188"/>
        <v>223.14363826210123</v>
      </c>
      <c r="BO281" s="45">
        <f t="shared" si="189"/>
        <v>53.364731062996853</v>
      </c>
      <c r="BP281" s="66">
        <f t="shared" si="190"/>
        <v>6.7279979320687842</v>
      </c>
    </row>
    <row r="282" spans="8:68">
      <c r="H282" s="68">
        <v>277</v>
      </c>
      <c r="I282" s="31">
        <f>('Propiedades físicas'!$C$10*'Diseño reactor'!H282)/1000</f>
        <v>242.44294300315039</v>
      </c>
      <c r="J282" s="31">
        <f t="shared" si="167"/>
        <v>1.880854911062825</v>
      </c>
      <c r="K282" s="31">
        <f>(I282*1000)/'Propiedades físicas'!$F$10</f>
        <v>1583.6776105541637</v>
      </c>
      <c r="L282" s="31">
        <f t="shared" si="168"/>
        <v>226.23965865059481</v>
      </c>
      <c r="M282" s="31">
        <f t="shared" si="169"/>
        <v>1357.4379519035688</v>
      </c>
      <c r="N282" s="31">
        <f t="shared" si="170"/>
        <v>0.81674967021875378</v>
      </c>
      <c r="O282" s="32">
        <f t="shared" si="171"/>
        <v>4.9004980213125222</v>
      </c>
      <c r="P282" s="33">
        <f t="shared" si="172"/>
        <v>0.31052443053997392</v>
      </c>
      <c r="Q282" s="31">
        <f t="shared" si="173"/>
        <v>3.8860416529343111</v>
      </c>
      <c r="R282" s="31">
        <f t="shared" si="174"/>
        <v>0.19246448453920109</v>
      </c>
      <c r="S282" s="31">
        <f t="shared" si="175"/>
        <v>1.0144563683782122</v>
      </c>
      <c r="T282" s="31">
        <f t="shared" si="176"/>
        <v>0.11929038157972527</v>
      </c>
      <c r="U282" s="31">
        <f t="shared" si="177"/>
        <v>0.19447037355985355</v>
      </c>
      <c r="V282" s="47">
        <f t="shared" si="191"/>
        <v>3.0750963024346936E-4</v>
      </c>
      <c r="W282" s="31">
        <f t="shared" si="178"/>
        <v>0.61980464533667368</v>
      </c>
      <c r="X282" s="34">
        <f>(S282*H282*'Propiedades físicas'!$F$5*60*24*365)/(1000000)</f>
        <v>43492.01756823816</v>
      </c>
      <c r="Y282" s="34">
        <f>(U282*H282*'Propiedades físicas'!$F$7*60*24*365)/(1000000)</f>
        <v>2607.3602904491086</v>
      </c>
      <c r="Z282" s="31">
        <f t="shared" si="192"/>
        <v>86.015267259572781</v>
      </c>
      <c r="AA282" s="31">
        <f t="shared" si="193"/>
        <v>1076.4335378628041</v>
      </c>
      <c r="AB282" s="31">
        <f t="shared" si="194"/>
        <v>53.312662217358699</v>
      </c>
      <c r="AC282" s="31">
        <f t="shared" si="195"/>
        <v>281.0044140407648</v>
      </c>
      <c r="AD282" s="31">
        <f t="shared" si="179"/>
        <v>33.043435697583902</v>
      </c>
      <c r="AE282" s="31">
        <f t="shared" si="196"/>
        <v>53.868293476079437</v>
      </c>
      <c r="AF282" s="31">
        <f t="shared" si="197"/>
        <v>1583.6776105541635</v>
      </c>
      <c r="AG282" s="31">
        <f t="shared" si="198"/>
        <v>5.4313622094760913E-2</v>
      </c>
      <c r="AH282" s="31">
        <f t="shared" si="199"/>
        <v>0.67970496690051485</v>
      </c>
      <c r="AI282" s="31">
        <f t="shared" si="199"/>
        <v>3.3663835279393407E-2</v>
      </c>
      <c r="AJ282" s="31">
        <f t="shared" si="199"/>
        <v>0.17743789024234244</v>
      </c>
      <c r="AK282" s="31">
        <f t="shared" si="180"/>
        <v>2.0865001486016641E-2</v>
      </c>
      <c r="AL282" s="31">
        <f t="shared" si="180"/>
        <v>3.4014683996971919E-2</v>
      </c>
      <c r="AM282" s="31">
        <f t="shared" si="200"/>
        <v>1.0000000000000002</v>
      </c>
      <c r="AN282" s="31">
        <f>(Z282*'Propiedades físicas'!$F$4)/1000</f>
        <v>75.640105722723106</v>
      </c>
      <c r="AO282" s="31">
        <f>(AA282*'Propiedades físicas'!$F$6)/1000</f>
        <v>34.488930553124241</v>
      </c>
      <c r="AP282" s="31">
        <f>(AB282*'Propiedades físicas'!$F$9)/1000</f>
        <v>32.891246954999453</v>
      </c>
      <c r="AQ282" s="31">
        <f>(AC282*'Propiedades físicas'!$F$5)/1000</f>
        <v>82.747369802584018</v>
      </c>
      <c r="AR282" s="31">
        <f>(AD282*'Propiedades físicas'!$F$8)/1000</f>
        <v>11.71455882350744</v>
      </c>
      <c r="AS282" s="31">
        <f>(AE282*'Propiedades físicas'!$F$7)/1000</f>
        <v>4.9607311462121553</v>
      </c>
      <c r="AT282" s="31">
        <f t="shared" si="201"/>
        <v>242.44294300315042</v>
      </c>
      <c r="AU282" s="31">
        <f t="shared" si="202"/>
        <v>0.31199136912696279</v>
      </c>
      <c r="AV282" s="31">
        <f t="shared" si="206"/>
        <v>0.14225586493015008</v>
      </c>
      <c r="AW282" s="31">
        <f t="shared" si="206"/>
        <v>0.13566592843484848</v>
      </c>
      <c r="AX282" s="31">
        <f t="shared" si="206"/>
        <v>0.34130657208491633</v>
      </c>
      <c r="AY282" s="31">
        <f t="shared" si="203"/>
        <v>4.8318827838000698E-2</v>
      </c>
      <c r="AZ282" s="31">
        <f t="shared" si="203"/>
        <v>2.0461437585121599E-2</v>
      </c>
      <c r="BA282" s="31">
        <f t="shared" si="204"/>
        <v>1</v>
      </c>
      <c r="BB282" s="34">
        <f>AU282*'Propiedades físicas'!$C$4+'Diseño reactor'!AV282*'Propiedades físicas'!$C$5+'Diseño reactor'!AW282*'Propiedades físicas'!$C$8+'Diseño reactor'!AX282*'Propiedades físicas'!$C$9+'Diseño reactor'!AY282*'Propiedades físicas'!$C$7+'Diseño reactor'!AZ282*'Propiedades físicas'!$C$6</f>
        <v>880.63336821540429</v>
      </c>
      <c r="BC282" s="45">
        <f>AU282*'Propiedades físicas'!$L$4+'Diseño reactor'!AV282*'Propiedades físicas'!$L$5+'Diseño reactor'!AW282*'Propiedades físicas'!$L$8+AX282*'Propiedades físicas'!$L$9+'Diseño reactor'!AY282*'Propiedades físicas'!$L$7+'Diseño reactor'!AZ282*'Propiedades físicas'!$L$6</f>
        <v>1.8296501579563331</v>
      </c>
      <c r="BD282" s="29">
        <f t="shared" si="181"/>
        <v>6.2836298698030912</v>
      </c>
      <c r="BE282" s="58">
        <f t="shared" si="182"/>
        <v>46.888078522378095</v>
      </c>
      <c r="BF282" s="30">
        <f>AU282*'Propiedades físicas'!$I$4+'Diseño reactor'!AV282*'Propiedades físicas'!$I$5+'Diseño reactor'!AW282*'Propiedades físicas'!$I$8+'Diseño reactor'!AX282*'Propiedades físicas'!$I$9+'Diseño reactor'!AY282*'Propiedades físicas'!$I$7+'Diseño reactor'!AZ282*'Propiedades físicas'!$I$6</f>
        <v>1.7678979177551693E-2</v>
      </c>
      <c r="BG282" s="24">
        <f>AU282*'Propiedades físicas'!$O$4+'Diseño reactor'!AV282*'Propiedades físicas'!$O$5+'Diseño reactor'!AW282*'Propiedades físicas'!$O$8+'Diseño reactor'!AX282*'Propiedades físicas'!$O$9+'Diseño reactor'!AY282*'Propiedades físicas'!$O$7+'Diseño reactor'!AZ282*'Propiedades físicas'!$O$6</f>
        <v>0.14325227810093152</v>
      </c>
      <c r="BH282" s="54">
        <f t="shared" si="183"/>
        <v>46768.361244076317</v>
      </c>
      <c r="BI282" s="34">
        <f t="shared" si="205"/>
        <v>225.79987888167375</v>
      </c>
      <c r="BJ282" s="27">
        <f t="shared" si="184"/>
        <v>4900.8080491471792</v>
      </c>
      <c r="BK282" s="34">
        <f t="shared" si="185"/>
        <v>540.03993659670414</v>
      </c>
      <c r="BL282" s="27">
        <f t="shared" si="186"/>
        <v>104.64266837676125</v>
      </c>
      <c r="BM282" s="34">
        <f t="shared" si="187"/>
        <v>1.1054421768707483</v>
      </c>
      <c r="BN282" s="45">
        <f t="shared" si="188"/>
        <v>223.99496964431964</v>
      </c>
      <c r="BO282" s="45">
        <f t="shared" si="189"/>
        <v>53.469303409863358</v>
      </c>
      <c r="BP282" s="66">
        <f t="shared" si="190"/>
        <v>6.7278396128560107</v>
      </c>
    </row>
    <row r="283" spans="8:68">
      <c r="H283" s="68">
        <v>278</v>
      </c>
      <c r="I283" s="31">
        <f>('Propiedades físicas'!$C$10*'Diseño reactor'!H283)/1000</f>
        <v>243.31818828475022</v>
      </c>
      <c r="J283" s="31">
        <f t="shared" si="167"/>
        <v>1.8740892459151171</v>
      </c>
      <c r="K283" s="31">
        <f>(I283*1000)/'Propiedades físicas'!$F$10</f>
        <v>1589.3948582456949</v>
      </c>
      <c r="L283" s="31">
        <f t="shared" si="168"/>
        <v>227.05640832081355</v>
      </c>
      <c r="M283" s="31">
        <f t="shared" si="169"/>
        <v>1362.3384499248812</v>
      </c>
      <c r="N283" s="31">
        <f t="shared" si="170"/>
        <v>0.81674967021875378</v>
      </c>
      <c r="O283" s="32">
        <f t="shared" si="171"/>
        <v>4.9004980213125222</v>
      </c>
      <c r="P283" s="33">
        <f t="shared" si="172"/>
        <v>0.31121829581140442</v>
      </c>
      <c r="Q283" s="31">
        <f t="shared" si="173"/>
        <v>3.8883936162713133</v>
      </c>
      <c r="R283" s="31">
        <f t="shared" si="174"/>
        <v>0.19263015163521735</v>
      </c>
      <c r="S283" s="31">
        <f t="shared" si="175"/>
        <v>1.0121044050412096</v>
      </c>
      <c r="T283" s="31">
        <f t="shared" si="176"/>
        <v>0.11922941491040415</v>
      </c>
      <c r="U283" s="31">
        <f t="shared" si="177"/>
        <v>0.19367180786172794</v>
      </c>
      <c r="V283" s="47">
        <f t="shared" si="191"/>
        <v>3.0819675895886651E-4</v>
      </c>
      <c r="W283" s="31">
        <f t="shared" si="178"/>
        <v>0.61895510073723159</v>
      </c>
      <c r="X283" s="34">
        <f>(S283*H283*'Propiedades físicas'!$F$5*60*24*365)/(1000000)</f>
        <v>43547.830502331817</v>
      </c>
      <c r="Y283" s="34">
        <f>(U283*H283*'Propiedades físicas'!$F$7*60*24*365)/(1000000)</f>
        <v>2606.0277264106362</v>
      </c>
      <c r="Z283" s="31">
        <f t="shared" si="192"/>
        <v>86.518686235570428</v>
      </c>
      <c r="AA283" s="31">
        <f t="shared" si="193"/>
        <v>1080.9734253234251</v>
      </c>
      <c r="AB283" s="31">
        <f t="shared" si="194"/>
        <v>53.551182154590421</v>
      </c>
      <c r="AC283" s="31">
        <f t="shared" si="195"/>
        <v>281.36502460145624</v>
      </c>
      <c r="AD283" s="31">
        <f t="shared" si="179"/>
        <v>33.145777345092355</v>
      </c>
      <c r="AE283" s="31">
        <f t="shared" si="196"/>
        <v>53.84076258556037</v>
      </c>
      <c r="AF283" s="31">
        <f t="shared" si="197"/>
        <v>1589.3948582456949</v>
      </c>
      <c r="AG283" s="31">
        <f t="shared" si="198"/>
        <v>5.4434985608966924E-2</v>
      </c>
      <c r="AH283" s="31">
        <f t="shared" si="199"/>
        <v>0.68011634724712566</v>
      </c>
      <c r="AI283" s="31">
        <f t="shared" si="199"/>
        <v>3.3692812001227875E-2</v>
      </c>
      <c r="AJ283" s="31">
        <f t="shared" si="199"/>
        <v>0.17702650989573149</v>
      </c>
      <c r="AK283" s="31">
        <f t="shared" si="180"/>
        <v>2.0854337846340606E-2</v>
      </c>
      <c r="AL283" s="31">
        <f t="shared" si="180"/>
        <v>3.3875007400607469E-2</v>
      </c>
      <c r="AM283" s="31">
        <f t="shared" si="200"/>
        <v>1.0000000000000002</v>
      </c>
      <c r="AN283" s="31">
        <f>(Z283*'Propiedades físicas'!$F$4)/1000</f>
        <v>76.082802301835926</v>
      </c>
      <c r="AO283" s="31">
        <f>(AA283*'Propiedades físicas'!$F$6)/1000</f>
        <v>34.634388547362541</v>
      </c>
      <c r="AP283" s="31">
        <f>(AB283*'Propiedades físicas'!$F$9)/1000</f>
        <v>33.038401830274552</v>
      </c>
      <c r="AQ283" s="31">
        <f>(AC283*'Propiedades físicas'!$F$5)/1000</f>
        <v>82.853558794390835</v>
      </c>
      <c r="AR283" s="31">
        <f>(AD283*'Propiedades físicas'!$F$8)/1000</f>
        <v>11.750840984382137</v>
      </c>
      <c r="AS283" s="31">
        <f>(AE283*'Propiedades físicas'!$F$7)/1000</f>
        <v>4.9581958265042552</v>
      </c>
      <c r="AT283" s="31">
        <f t="shared" si="201"/>
        <v>243.31818828475025</v>
      </c>
      <c r="AU283" s="31">
        <f t="shared" si="202"/>
        <v>0.31268851226525574</v>
      </c>
      <c r="AV283" s="31">
        <f t="shared" si="206"/>
        <v>0.14234196297249521</v>
      </c>
      <c r="AW283" s="31">
        <f t="shared" si="206"/>
        <v>0.13578270520249966</v>
      </c>
      <c r="AX283" s="31">
        <f t="shared" si="206"/>
        <v>0.34051527088237654</v>
      </c>
      <c r="AY283" s="31">
        <f t="shared" si="203"/>
        <v>4.8294133156335892E-2</v>
      </c>
      <c r="AZ283" s="31">
        <f t="shared" si="203"/>
        <v>2.0377415521036928E-2</v>
      </c>
      <c r="BA283" s="31">
        <f t="shared" si="204"/>
        <v>1</v>
      </c>
      <c r="BB283" s="34">
        <f>AU283*'Propiedades físicas'!$C$4+'Diseño reactor'!AV283*'Propiedades físicas'!$C$5+'Diseño reactor'!AW283*'Propiedades físicas'!$C$8+'Diseño reactor'!AX283*'Propiedades físicas'!$C$9+'Diseño reactor'!AY283*'Propiedades físicas'!$C$7+'Diseño reactor'!AZ283*'Propiedades físicas'!$C$6</f>
        <v>880.61275313806982</v>
      </c>
      <c r="BC283" s="45">
        <f>AU283*'Propiedades físicas'!$L$4+'Diseño reactor'!AV283*'Propiedades físicas'!$L$5+'Diseño reactor'!AW283*'Propiedades físicas'!$L$8+AX283*'Propiedades físicas'!$L$9+'Diseño reactor'!AY283*'Propiedades físicas'!$L$7+'Diseño reactor'!AZ283*'Propiedades físicas'!$L$6</f>
        <v>1.8302009132437722</v>
      </c>
      <c r="BD283" s="29">
        <f t="shared" si="181"/>
        <v>6.2732756544231405</v>
      </c>
      <c r="BE283" s="58">
        <f t="shared" si="182"/>
        <v>46.874199701378139</v>
      </c>
      <c r="BF283" s="30">
        <f>AU283*'Propiedades físicas'!$I$4+'Diseño reactor'!AV283*'Propiedades físicas'!$I$5+'Diseño reactor'!AW283*'Propiedades físicas'!$I$8+'Diseño reactor'!AX283*'Propiedades físicas'!$I$9+'Diseño reactor'!AY283*'Propiedades físicas'!$I$7+'Diseño reactor'!AZ283*'Propiedades físicas'!$I$6</f>
        <v>1.7687594907739961E-2</v>
      </c>
      <c r="BG283" s="24">
        <f>AU283*'Propiedades físicas'!$O$4+'Diseño reactor'!AV283*'Propiedades físicas'!$O$5+'Diseño reactor'!AW283*'Propiedades físicas'!$O$8+'Diseño reactor'!AX283*'Propiedades físicas'!$O$9+'Diseño reactor'!AY283*'Propiedades físicas'!$O$7+'Diseño reactor'!AZ283*'Propiedades físicas'!$O$6</f>
        <v>0.14326629038120681</v>
      </c>
      <c r="BH283" s="54">
        <f t="shared" si="183"/>
        <v>46744.485818893751</v>
      </c>
      <c r="BI283" s="34">
        <f t="shared" si="205"/>
        <v>225.95582161788144</v>
      </c>
      <c r="BJ283" s="27">
        <f t="shared" si="184"/>
        <v>4900.2675476239638</v>
      </c>
      <c r="BK283" s="34">
        <f t="shared" si="185"/>
        <v>540.03319494115294</v>
      </c>
      <c r="BL283" s="27">
        <f t="shared" si="186"/>
        <v>104.64241525074362</v>
      </c>
      <c r="BM283" s="34">
        <f t="shared" si="187"/>
        <v>1.1054421768707483</v>
      </c>
      <c r="BN283" s="45">
        <f t="shared" si="188"/>
        <v>224.84737811220606</v>
      </c>
      <c r="BO283" s="45">
        <f t="shared" si="189"/>
        <v>53.573589480078844</v>
      </c>
      <c r="BP283" s="66">
        <f t="shared" si="190"/>
        <v>6.7276821183311393</v>
      </c>
    </row>
    <row r="284" spans="8:68">
      <c r="H284" s="68">
        <v>279</v>
      </c>
      <c r="I284" s="31">
        <f>('Propiedades físicas'!$C$10*'Diseño reactor'!H284)/1000</f>
        <v>244.19343356635005</v>
      </c>
      <c r="J284" s="31">
        <f t="shared" si="167"/>
        <v>1.8673720801591487</v>
      </c>
      <c r="K284" s="31">
        <f>(I284*1000)/'Propiedades físicas'!$F$10</f>
        <v>1595.1121059372265</v>
      </c>
      <c r="L284" s="31">
        <f t="shared" si="168"/>
        <v>227.87315799103234</v>
      </c>
      <c r="M284" s="31">
        <f t="shared" si="169"/>
        <v>1367.238947946194</v>
      </c>
      <c r="N284" s="31">
        <f t="shared" si="170"/>
        <v>0.81674967021875389</v>
      </c>
      <c r="O284" s="32">
        <f t="shared" si="171"/>
        <v>4.9004980213125231</v>
      </c>
      <c r="P284" s="33">
        <f t="shared" si="172"/>
        <v>0.31191026157259671</v>
      </c>
      <c r="Q284" s="31">
        <f t="shared" si="173"/>
        <v>3.8907357866707355</v>
      </c>
      <c r="R284" s="31">
        <f t="shared" si="174"/>
        <v>0.19279419110240159</v>
      </c>
      <c r="S284" s="31">
        <f t="shared" si="175"/>
        <v>1.009762234641788</v>
      </c>
      <c r="T284" s="31">
        <f t="shared" si="176"/>
        <v>0.11916760909188036</v>
      </c>
      <c r="U284" s="31">
        <f t="shared" si="177"/>
        <v>0.19287760845187524</v>
      </c>
      <c r="V284" s="47">
        <f t="shared" si="191"/>
        <v>3.0888200660587249E-4</v>
      </c>
      <c r="W284" s="31">
        <f t="shared" si="178"/>
        <v>0.6181078818323168</v>
      </c>
      <c r="X284" s="34">
        <f>(S284*H284*'Propiedades físicas'!$F$5*60*24*365)/(1000000)</f>
        <v>43603.338270100176</v>
      </c>
      <c r="Y284" s="34">
        <f>(U284*H284*'Propiedades físicas'!$F$7*60*24*365)/(1000000)</f>
        <v>2604.6768208740491</v>
      </c>
      <c r="Z284" s="31">
        <f t="shared" si="192"/>
        <v>87.022962978754478</v>
      </c>
      <c r="AA284" s="31">
        <f t="shared" si="193"/>
        <v>1085.5152844811353</v>
      </c>
      <c r="AB284" s="31">
        <f t="shared" si="194"/>
        <v>53.789579317570045</v>
      </c>
      <c r="AC284" s="31">
        <f t="shared" si="195"/>
        <v>281.72366346505885</v>
      </c>
      <c r="AD284" s="31">
        <f t="shared" si="179"/>
        <v>33.247762936634622</v>
      </c>
      <c r="AE284" s="31">
        <f t="shared" si="196"/>
        <v>53.812852758073191</v>
      </c>
      <c r="AF284" s="31">
        <f t="shared" si="197"/>
        <v>1595.1121059372267</v>
      </c>
      <c r="AG284" s="31">
        <f t="shared" si="198"/>
        <v>5.4556016881097597E-2</v>
      </c>
      <c r="AH284" s="31">
        <f t="shared" si="199"/>
        <v>0.68052601471752239</v>
      </c>
      <c r="AI284" s="31">
        <f t="shared" si="199"/>
        <v>3.3721504035583348E-2</v>
      </c>
      <c r="AJ284" s="31">
        <f t="shared" si="199"/>
        <v>0.17661684242533462</v>
      </c>
      <c r="AK284" s="31">
        <f t="shared" si="180"/>
        <v>2.084352743163435E-2</v>
      </c>
      <c r="AL284" s="31">
        <f t="shared" si="180"/>
        <v>3.373609450882753E-2</v>
      </c>
      <c r="AM284" s="31">
        <f t="shared" si="200"/>
        <v>0.99999999999999978</v>
      </c>
      <c r="AN284" s="31">
        <f>(Z284*'Propiedades físicas'!$F$4)/1000</f>
        <v>76.526253184257115</v>
      </c>
      <c r="AO284" s="31">
        <f>(AA284*'Propiedades físicas'!$F$6)/1000</f>
        <v>34.779909714775577</v>
      </c>
      <c r="AP284" s="31">
        <f>(AB284*'Propiedades físicas'!$F$9)/1000</f>
        <v>33.185480959974832</v>
      </c>
      <c r="AQ284" s="31">
        <f>(AC284*'Propiedades físicas'!$F$5)/1000</f>
        <v>82.95916718055588</v>
      </c>
      <c r="AR284" s="31">
        <f>(AD284*'Propiedades físicas'!$F$8)/1000</f>
        <v>11.786996916295703</v>
      </c>
      <c r="AS284" s="31">
        <f>(AE284*'Propiedades físicas'!$F$7)/1000</f>
        <v>4.9556256104909604</v>
      </c>
      <c r="AT284" s="31">
        <f t="shared" si="201"/>
        <v>244.19343356635005</v>
      </c>
      <c r="AU284" s="31">
        <f t="shared" si="202"/>
        <v>0.31338374691989451</v>
      </c>
      <c r="AV284" s="31">
        <f t="shared" si="206"/>
        <v>0.14242770252593828</v>
      </c>
      <c r="AW284" s="31">
        <f t="shared" si="206"/>
        <v>0.13589833467392551</v>
      </c>
      <c r="AX284" s="31">
        <f t="shared" si="206"/>
        <v>0.33972726444347634</v>
      </c>
      <c r="AY284" s="31">
        <f t="shared" si="203"/>
        <v>4.8269098575466178E-2</v>
      </c>
      <c r="AZ284" s="31">
        <f t="shared" si="203"/>
        <v>2.0293852861299245E-2</v>
      </c>
      <c r="BA284" s="31">
        <f t="shared" si="204"/>
        <v>1</v>
      </c>
      <c r="BB284" s="34">
        <f>AU284*'Propiedades físicas'!$C$4+'Diseño reactor'!AV284*'Propiedades físicas'!$C$5+'Diseño reactor'!AW284*'Propiedades físicas'!$C$8+'Diseño reactor'!AX284*'Propiedades físicas'!$C$9+'Diseño reactor'!AY284*'Propiedades físicas'!$C$7+'Diseño reactor'!AZ284*'Propiedades físicas'!$C$6</f>
        <v>880.59224529408004</v>
      </c>
      <c r="BC284" s="45">
        <f>AU284*'Propiedades físicas'!$L$4+'Diseño reactor'!AV284*'Propiedades físicas'!$L$5+'Diseño reactor'!AW284*'Propiedades físicas'!$L$8+AX284*'Propiedades físicas'!$L$9+'Diseño reactor'!AY284*'Propiedades físicas'!$L$7+'Diseño reactor'!AZ284*'Propiedades físicas'!$L$6</f>
        <v>1.8307501713230701</v>
      </c>
      <c r="BD284" s="29">
        <f t="shared" si="181"/>
        <v>6.2629551969787736</v>
      </c>
      <c r="BE284" s="58">
        <f t="shared" si="182"/>
        <v>46.860380800812365</v>
      </c>
      <c r="BF284" s="30">
        <f>AU284*'Propiedades físicas'!$I$4+'Diseño reactor'!AV284*'Propiedades físicas'!$I$5+'Diseño reactor'!AW284*'Propiedades físicas'!$I$8+'Diseño reactor'!AX284*'Propiedades físicas'!$I$9+'Diseño reactor'!AY284*'Propiedades físicas'!$I$7+'Diseño reactor'!AZ284*'Propiedades físicas'!$I$6</f>
        <v>1.7696167771690086E-2</v>
      </c>
      <c r="BG284" s="24">
        <f>AU284*'Propiedades físicas'!$O$4+'Diseño reactor'!AV284*'Propiedades físicas'!$O$5+'Diseño reactor'!AW284*'Propiedades físicas'!$O$8+'Diseño reactor'!AX284*'Propiedades físicas'!$O$9+'Diseño reactor'!AY284*'Propiedades físicas'!$O$7+'Diseño reactor'!AZ284*'Propiedades físicas'!$O$6</f>
        <v>0.14328030162458344</v>
      </c>
      <c r="BH284" s="54">
        <f t="shared" si="183"/>
        <v>46720.752505013617</v>
      </c>
      <c r="BI284" s="34">
        <f t="shared" si="205"/>
        <v>226.11106908938015</v>
      </c>
      <c r="BJ284" s="27">
        <f t="shared" si="184"/>
        <v>4899.7303893507378</v>
      </c>
      <c r="BK284" s="34">
        <f t="shared" si="185"/>
        <v>540.02680620408569</v>
      </c>
      <c r="BL284" s="27">
        <f t="shared" si="186"/>
        <v>104.64217537090101</v>
      </c>
      <c r="BM284" s="34">
        <f t="shared" si="187"/>
        <v>1.1054421768707483</v>
      </c>
      <c r="BN284" s="45">
        <f t="shared" si="188"/>
        <v>225.70085909900175</v>
      </c>
      <c r="BO284" s="45">
        <f t="shared" si="189"/>
        <v>53.677590447137362</v>
      </c>
      <c r="BP284" s="66">
        <f t="shared" si="190"/>
        <v>6.7275254430447511</v>
      </c>
    </row>
    <row r="285" spans="8:68">
      <c r="H285" s="68">
        <v>280</v>
      </c>
      <c r="I285" s="31">
        <f>('Propiedades físicas'!$C$10*'Diseño reactor'!H285)/1000</f>
        <v>245.06867884794985</v>
      </c>
      <c r="J285" s="31">
        <f t="shared" si="167"/>
        <v>1.8607028941585806</v>
      </c>
      <c r="K285" s="31">
        <f>(I285*1000)/'Propiedades físicas'!$F$10</f>
        <v>1600.8293536287576</v>
      </c>
      <c r="L285" s="31">
        <f t="shared" si="168"/>
        <v>228.68990766125108</v>
      </c>
      <c r="M285" s="31">
        <f t="shared" si="169"/>
        <v>1372.1394459675064</v>
      </c>
      <c r="N285" s="31">
        <f t="shared" si="170"/>
        <v>0.81674967021875389</v>
      </c>
      <c r="O285" s="32">
        <f t="shared" si="171"/>
        <v>4.9004980213125231</v>
      </c>
      <c r="P285" s="33">
        <f t="shared" si="172"/>
        <v>0.31260033561297462</v>
      </c>
      <c r="Q285" s="31">
        <f t="shared" si="173"/>
        <v>3.893068220995048</v>
      </c>
      <c r="R285" s="31">
        <f t="shared" si="174"/>
        <v>0.19295661442338194</v>
      </c>
      <c r="S285" s="31">
        <f t="shared" si="175"/>
        <v>1.0074298003174749</v>
      </c>
      <c r="T285" s="31">
        <f t="shared" si="176"/>
        <v>0.11910497465309933</v>
      </c>
      <c r="U285" s="31">
        <f t="shared" si="177"/>
        <v>0.19208774552929808</v>
      </c>
      <c r="V285" s="47">
        <f t="shared" si="191"/>
        <v>3.0956538089828555E-4</v>
      </c>
      <c r="W285" s="31">
        <f t="shared" si="178"/>
        <v>0.61726297908482852</v>
      </c>
      <c r="X285" s="34">
        <f>(S285*H285*'Propiedades físicas'!$F$5*60*24*365)/(1000000)</f>
        <v>43658.542954378878</v>
      </c>
      <c r="Y285" s="34">
        <f>(U285*H285*'Propiedades físicas'!$F$7*60*24*365)/(1000000)</f>
        <v>2603.3078039731931</v>
      </c>
      <c r="Z285" s="31">
        <f t="shared" si="192"/>
        <v>87.528093971632899</v>
      </c>
      <c r="AA285" s="31">
        <f t="shared" si="193"/>
        <v>1090.0591018786135</v>
      </c>
      <c r="AB285" s="31">
        <f t="shared" si="194"/>
        <v>54.027852038546946</v>
      </c>
      <c r="AC285" s="31">
        <f t="shared" si="195"/>
        <v>282.08034408889296</v>
      </c>
      <c r="AD285" s="31">
        <f t="shared" si="179"/>
        <v>33.349392902867812</v>
      </c>
      <c r="AE285" s="31">
        <f t="shared" si="196"/>
        <v>53.784568748203462</v>
      </c>
      <c r="AF285" s="31">
        <f t="shared" si="197"/>
        <v>1600.8293536287576</v>
      </c>
      <c r="AG285" s="31">
        <f t="shared" si="198"/>
        <v>5.467671727359593E-2</v>
      </c>
      <c r="AH285" s="31">
        <f t="shared" si="199"/>
        <v>0.68093397925748245</v>
      </c>
      <c r="AI285" s="31">
        <f t="shared" si="199"/>
        <v>3.3749913390878725E-2</v>
      </c>
      <c r="AJ285" s="31">
        <f t="shared" si="199"/>
        <v>0.17620887788537462</v>
      </c>
      <c r="AK285" s="31">
        <f t="shared" si="180"/>
        <v>2.0832572083508749E-2</v>
      </c>
      <c r="AL285" s="31">
        <f t="shared" si="180"/>
        <v>3.3597940109159466E-2</v>
      </c>
      <c r="AM285" s="31">
        <f t="shared" si="200"/>
        <v>1</v>
      </c>
      <c r="AN285" s="31">
        <f>(Z285*'Propiedades físicas'!$F$4)/1000</f>
        <v>76.97045527677453</v>
      </c>
      <c r="AO285" s="31">
        <f>(AA285*'Propiedades físicas'!$F$6)/1000</f>
        <v>34.925493624190779</v>
      </c>
      <c r="AP285" s="31">
        <f>(AB285*'Propiedades físicas'!$F$9)/1000</f>
        <v>33.332483315181534</v>
      </c>
      <c r="AQ285" s="31">
        <f>(AC285*'Propiedades físicas'!$F$5)/1000</f>
        <v>83.06419892385631</v>
      </c>
      <c r="AR285" s="31">
        <f>(AD285*'Propiedades físicas'!$F$8)/1000</f>
        <v>11.823026771924694</v>
      </c>
      <c r="AS285" s="31">
        <f>(AE285*'Propiedades físicas'!$F$7)/1000</f>
        <v>4.9530209360220567</v>
      </c>
      <c r="AT285" s="31">
        <f t="shared" si="201"/>
        <v>245.06867884794991</v>
      </c>
      <c r="AU285" s="31">
        <f t="shared" si="202"/>
        <v>0.31407708091710068</v>
      </c>
      <c r="AV285" s="31">
        <f t="shared" si="206"/>
        <v>0.14251308567203688</v>
      </c>
      <c r="AW285" s="31">
        <f t="shared" si="206"/>
        <v>0.136012824943094</v>
      </c>
      <c r="AX285" s="31">
        <f t="shared" si="206"/>
        <v>0.33894253363724441</v>
      </c>
      <c r="AY285" s="31">
        <f t="shared" si="203"/>
        <v>4.8243728360163711E-2</v>
      </c>
      <c r="AZ285" s="31">
        <f t="shared" si="203"/>
        <v>2.0210746470360263E-2</v>
      </c>
      <c r="BA285" s="31">
        <f t="shared" si="204"/>
        <v>0.99999999999999989</v>
      </c>
      <c r="BB285" s="34">
        <f>AU285*'Propiedades físicas'!$C$4+'Diseño reactor'!AV285*'Propiedades físicas'!$C$5+'Diseño reactor'!AW285*'Propiedades físicas'!$C$8+'Diseño reactor'!AX285*'Propiedades físicas'!$C$9+'Diseño reactor'!AY285*'Propiedades físicas'!$C$7+'Diseño reactor'!AZ285*'Propiedades físicas'!$C$6</f>
        <v>880.57184397584251</v>
      </c>
      <c r="BC285" s="45">
        <f>AU285*'Propiedades físicas'!$L$4+'Diseño reactor'!AV285*'Propiedades físicas'!$L$5+'Diseño reactor'!AW285*'Propiedades físicas'!$L$8+AX285*'Propiedades físicas'!$L$9+'Diseño reactor'!AY285*'Propiedades físicas'!$L$7+'Diseño reactor'!AZ285*'Propiedades físicas'!$L$6</f>
        <v>1.8312979378825507</v>
      </c>
      <c r="BD285" s="29">
        <f t="shared" si="181"/>
        <v>6.2526683354238815</v>
      </c>
      <c r="BE285" s="58">
        <f t="shared" si="182"/>
        <v>46.846621374083412</v>
      </c>
      <c r="BF285" s="30">
        <f>AU285*'Propiedades físicas'!$I$4+'Diseño reactor'!AV285*'Propiedades físicas'!$I$5+'Diseño reactor'!AW285*'Propiedades físicas'!$I$8+'Diseño reactor'!AX285*'Propiedades físicas'!$I$9+'Diseño reactor'!AY285*'Propiedades físicas'!$I$7+'Diseño reactor'!AZ285*'Propiedades físicas'!$I$6</f>
        <v>1.7704698042064947E-2</v>
      </c>
      <c r="BG285" s="24">
        <f>AU285*'Propiedades físicas'!$O$4+'Diseño reactor'!AV285*'Propiedades físicas'!$O$5+'Diseño reactor'!AW285*'Propiedades físicas'!$O$8+'Diseño reactor'!AX285*'Propiedades físicas'!$O$9+'Diseño reactor'!AY285*'Propiedades físicas'!$O$7+'Diseño reactor'!AZ285*'Propiedades físicas'!$O$6</f>
        <v>0.14329431161403391</v>
      </c>
      <c r="BH285" s="54">
        <f t="shared" si="183"/>
        <v>46697.160166923226</v>
      </c>
      <c r="BI285" s="34">
        <f t="shared" si="205"/>
        <v>226.26562527197606</v>
      </c>
      <c r="BJ285" s="27">
        <f t="shared" si="184"/>
        <v>4899.1965482005553</v>
      </c>
      <c r="BK285" s="34">
        <f t="shared" si="185"/>
        <v>540.02076679711513</v>
      </c>
      <c r="BL285" s="27">
        <f t="shared" si="186"/>
        <v>104.6419486032537</v>
      </c>
      <c r="BM285" s="34">
        <f t="shared" si="187"/>
        <v>1.1054421768707483</v>
      </c>
      <c r="BN285" s="45">
        <f t="shared" si="188"/>
        <v>226.55540806289537</v>
      </c>
      <c r="BO285" s="45">
        <f t="shared" si="189"/>
        <v>53.781307478130401</v>
      </c>
      <c r="BP285" s="66">
        <f t="shared" si="190"/>
        <v>6.7273695815909988</v>
      </c>
    </row>
    <row r="286" spans="8:68">
      <c r="H286" s="68">
        <v>281</v>
      </c>
      <c r="I286" s="31">
        <f>('Propiedades físicas'!$C$10*'Diseño reactor'!H286)/1000</f>
        <v>245.94392412954969</v>
      </c>
      <c r="J286" s="31">
        <f t="shared" si="167"/>
        <v>1.8540811756740303</v>
      </c>
      <c r="K286" s="31">
        <f>(I286*1000)/'Propiedades físicas'!$F$10</f>
        <v>1606.5466013202888</v>
      </c>
      <c r="L286" s="31">
        <f t="shared" si="168"/>
        <v>229.50665733146982</v>
      </c>
      <c r="M286" s="31">
        <f t="shared" si="169"/>
        <v>1377.039943988819</v>
      </c>
      <c r="N286" s="31">
        <f t="shared" si="170"/>
        <v>0.81674967021875378</v>
      </c>
      <c r="O286" s="32">
        <f t="shared" si="171"/>
        <v>4.9004980213125231</v>
      </c>
      <c r="P286" s="33">
        <f t="shared" si="172"/>
        <v>0.31328852567943</v>
      </c>
      <c r="Q286" s="31">
        <f t="shared" si="173"/>
        <v>3.8953909756890024</v>
      </c>
      <c r="R286" s="31">
        <f t="shared" si="174"/>
        <v>0.19311743299187126</v>
      </c>
      <c r="S286" s="31">
        <f t="shared" si="175"/>
        <v>1.0051070456235216</v>
      </c>
      <c r="T286" s="31">
        <f t="shared" si="176"/>
        <v>0.11904152201070728</v>
      </c>
      <c r="U286" s="31">
        <f t="shared" si="177"/>
        <v>0.19130218953674524</v>
      </c>
      <c r="V286" s="47">
        <f t="shared" si="191"/>
        <v>3.1024688950778505E-4</v>
      </c>
      <c r="W286" s="31">
        <f t="shared" si="178"/>
        <v>0.61642038300974089</v>
      </c>
      <c r="X286" s="34">
        <f>(S286*H286*'Propiedades físicas'!$F$5*60*24*365)/(1000000)</f>
        <v>43713.44662096777</v>
      </c>
      <c r="Y286" s="34">
        <f>(U286*H286*'Propiedades físicas'!$F$7*60*24*365)/(1000000)</f>
        <v>2601.9209033873608</v>
      </c>
      <c r="Z286" s="31">
        <f t="shared" si="192"/>
        <v>88.034075715919826</v>
      </c>
      <c r="AA286" s="31">
        <f t="shared" si="193"/>
        <v>1094.6048641686098</v>
      </c>
      <c r="AB286" s="31">
        <f t="shared" si="194"/>
        <v>54.265998670715824</v>
      </c>
      <c r="AC286" s="31">
        <f t="shared" si="195"/>
        <v>282.43507982020958</v>
      </c>
      <c r="AD286" s="31">
        <f t="shared" si="179"/>
        <v>33.450667685008746</v>
      </c>
      <c r="AE286" s="31">
        <f t="shared" si="196"/>
        <v>53.755915259825414</v>
      </c>
      <c r="AF286" s="31">
        <f t="shared" si="197"/>
        <v>1606.5466013202893</v>
      </c>
      <c r="AG286" s="31">
        <f t="shared" si="198"/>
        <v>5.4797088141465562E-2</v>
      </c>
      <c r="AH286" s="31">
        <f t="shared" si="199"/>
        <v>0.68134025073971927</v>
      </c>
      <c r="AI286" s="31">
        <f t="shared" si="199"/>
        <v>3.377804205998073E-2</v>
      </c>
      <c r="AJ286" s="31">
        <f t="shared" si="199"/>
        <v>0.17580260640313783</v>
      </c>
      <c r="AK286" s="31">
        <f t="shared" si="180"/>
        <v>2.0821473623932465E-2</v>
      </c>
      <c r="AL286" s="31">
        <f t="shared" si="180"/>
        <v>3.3460539031764047E-2</v>
      </c>
      <c r="AM286" s="31">
        <f t="shared" si="200"/>
        <v>0.99999999999999989</v>
      </c>
      <c r="AN286" s="31">
        <f>(Z286*'Propiedades físicas'!$F$4)/1000</f>
        <v>77.415405503065571</v>
      </c>
      <c r="AO286" s="31">
        <f>(AA286*'Propiedades físicas'!$F$6)/1000</f>
        <v>35.071139847962257</v>
      </c>
      <c r="AP286" s="31">
        <f>(AB286*'Propiedades físicas'!$F$9)/1000</f>
        <v>33.479407879898119</v>
      </c>
      <c r="AQ286" s="31">
        <f>(AC286*'Propiedades físicas'!$F$5)/1000</f>
        <v>83.168657954657121</v>
      </c>
      <c r="AR286" s="31">
        <f>(AD286*'Propiedades físicas'!$F$8)/1000</f>
        <v>11.858930707689296</v>
      </c>
      <c r="AS286" s="31">
        <f>(AE286*'Propiedades físicas'!$F$7)/1000</f>
        <v>4.9503822362773224</v>
      </c>
      <c r="AT286" s="31">
        <f t="shared" si="201"/>
        <v>245.94392412954971</v>
      </c>
      <c r="AU286" s="31">
        <f t="shared" si="202"/>
        <v>0.31476852204036315</v>
      </c>
      <c r="AV286" s="31">
        <f t="shared" si="206"/>
        <v>0.14259811447705742</v>
      </c>
      <c r="AW286" s="31">
        <f t="shared" si="206"/>
        <v>0.136126184041298</v>
      </c>
      <c r="AX286" s="31">
        <f t="shared" si="206"/>
        <v>0.33816105947324987</v>
      </c>
      <c r="AY286" s="31">
        <f t="shared" si="203"/>
        <v>4.8218026729713662E-2</v>
      </c>
      <c r="AZ286" s="31">
        <f t="shared" si="203"/>
        <v>2.0128093238317747E-2</v>
      </c>
      <c r="BA286" s="31">
        <f t="shared" si="204"/>
        <v>0.99999999999999989</v>
      </c>
      <c r="BB286" s="34">
        <f>AU286*'Propiedades físicas'!$C$4+'Diseño reactor'!AV286*'Propiedades físicas'!$C$5+'Diseño reactor'!AW286*'Propiedades físicas'!$C$8+'Diseño reactor'!AX286*'Propiedades físicas'!$C$9+'Diseño reactor'!AY286*'Propiedades físicas'!$C$7+'Diseño reactor'!AZ286*'Propiedades físicas'!$C$6</f>
        <v>880.55154848141501</v>
      </c>
      <c r="BC286" s="45">
        <f>AU286*'Propiedades físicas'!$L$4+'Diseño reactor'!AV286*'Propiedades físicas'!$L$5+'Diseño reactor'!AW286*'Propiedades físicas'!$L$8+AX286*'Propiedades físicas'!$L$9+'Diseño reactor'!AY286*'Propiedades físicas'!$L$7+'Diseño reactor'!AZ286*'Propiedades físicas'!$L$6</f>
        <v>1.8318442185841664</v>
      </c>
      <c r="BD286" s="29">
        <f t="shared" si="181"/>
        <v>6.2424149087243794</v>
      </c>
      <c r="BE286" s="58">
        <f t="shared" si="182"/>
        <v>46.832920979682001</v>
      </c>
      <c r="BF286" s="30">
        <f>AU286*'Propiedades físicas'!$I$4+'Diseño reactor'!AV286*'Propiedades físicas'!$I$5+'Diseño reactor'!AW286*'Propiedades físicas'!$I$8+'Diseño reactor'!AX286*'Propiedades físicas'!$I$9+'Diseño reactor'!AY286*'Propiedades físicas'!$I$7+'Diseño reactor'!AZ286*'Propiedades físicas'!$I$6</f>
        <v>1.7713185989412759E-2</v>
      </c>
      <c r="BG286" s="24">
        <f>AU286*'Propiedades físicas'!$O$4+'Diseño reactor'!AV286*'Propiedades físicas'!$O$5+'Diseño reactor'!AW286*'Propiedades físicas'!$O$8+'Diseño reactor'!AX286*'Propiedades físicas'!$O$9+'Diseño reactor'!AY286*'Propiedades físicas'!$O$7+'Diseño reactor'!AZ286*'Propiedades físicas'!$O$6</f>
        <v>0.14330832013529521</v>
      </c>
      <c r="BH286" s="54">
        <f t="shared" si="183"/>
        <v>46673.707680665248</v>
      </c>
      <c r="BI286" s="34">
        <f t="shared" si="205"/>
        <v>226.41949411435672</v>
      </c>
      <c r="BJ286" s="27">
        <f t="shared" si="184"/>
        <v>4898.6659983014142</v>
      </c>
      <c r="BK286" s="34">
        <f t="shared" si="185"/>
        <v>540.01507316958816</v>
      </c>
      <c r="BL286" s="27">
        <f t="shared" si="186"/>
        <v>104.64173481518773</v>
      </c>
      <c r="BM286" s="34">
        <f t="shared" si="187"/>
        <v>1.1054421768707483</v>
      </c>
      <c r="BN286" s="45">
        <f t="shared" si="188"/>
        <v>227.41102048686085</v>
      </c>
      <c r="BO286" s="45">
        <f t="shared" si="189"/>
        <v>53.884741733790534</v>
      </c>
      <c r="BP286" s="66">
        <f t="shared" si="190"/>
        <v>6.7272145286072025</v>
      </c>
    </row>
    <row r="287" spans="8:68">
      <c r="H287" s="68">
        <v>282</v>
      </c>
      <c r="I287" s="31">
        <f>('Propiedades físicas'!$C$10*'Diseño reactor'!H287)/1000</f>
        <v>246.81916941114952</v>
      </c>
      <c r="J287" s="31">
        <f t="shared" si="167"/>
        <v>1.8475064197319238</v>
      </c>
      <c r="K287" s="31">
        <f>(I287*1000)/'Propiedades físicas'!$F$10</f>
        <v>1612.2638490118202</v>
      </c>
      <c r="L287" s="31">
        <f t="shared" si="168"/>
        <v>230.32340700168859</v>
      </c>
      <c r="M287" s="31">
        <f t="shared" si="169"/>
        <v>1381.9404420101316</v>
      </c>
      <c r="N287" s="31">
        <f t="shared" si="170"/>
        <v>0.81674967021875389</v>
      </c>
      <c r="O287" s="32">
        <f t="shared" si="171"/>
        <v>4.9004980213125231</v>
      </c>
      <c r="P287" s="33">
        <f t="shared" si="172"/>
        <v>0.31397483947661298</v>
      </c>
      <c r="Q287" s="31">
        <f t="shared" si="173"/>
        <v>3.8977041067833045</v>
      </c>
      <c r="R287" s="31">
        <f t="shared" si="174"/>
        <v>0.19327665811345224</v>
      </c>
      <c r="S287" s="31">
        <f t="shared" si="175"/>
        <v>1.0027939145292188</v>
      </c>
      <c r="T287" s="31">
        <f t="shared" si="176"/>
        <v>0.11897726147029952</v>
      </c>
      <c r="U287" s="31">
        <f t="shared" si="177"/>
        <v>0.19052091115838915</v>
      </c>
      <c r="V287" s="47">
        <f t="shared" si="191"/>
        <v>3.1092654006421871E-4</v>
      </c>
      <c r="W287" s="31">
        <f t="shared" si="178"/>
        <v>0.61558008417374732</v>
      </c>
      <c r="X287" s="34">
        <f>(S287*H287*'Propiedades físicas'!$F$5*60*24*365)/(1000000)</f>
        <v>43768.051318793332</v>
      </c>
      <c r="Y287" s="34">
        <f>(U287*H287*'Propiedades físicas'!$F$7*60*24*365)/(1000000)</f>
        <v>2600.516344368576</v>
      </c>
      <c r="Z287" s="31">
        <f t="shared" si="192"/>
        <v>88.540904732404854</v>
      </c>
      <c r="AA287" s="31">
        <f t="shared" si="193"/>
        <v>1099.1525581128919</v>
      </c>
      <c r="AB287" s="31">
        <f t="shared" si="194"/>
        <v>54.50401758799353</v>
      </c>
      <c r="AC287" s="31">
        <f t="shared" si="195"/>
        <v>282.78788389723974</v>
      </c>
      <c r="AD287" s="31">
        <f t="shared" si="179"/>
        <v>33.551587734624462</v>
      </c>
      <c r="AE287" s="31">
        <f t="shared" si="196"/>
        <v>53.72689694666574</v>
      </c>
      <c r="AF287" s="31">
        <f t="shared" si="197"/>
        <v>1612.2638490118202</v>
      </c>
      <c r="AG287" s="31">
        <f t="shared" si="198"/>
        <v>5.4917130832321803E-2</v>
      </c>
      <c r="AH287" s="31">
        <f t="shared" si="199"/>
        <v>0.68174483896452709</v>
      </c>
      <c r="AI287" s="31">
        <f t="shared" si="199"/>
        <v>3.3805892020341358E-2</v>
      </c>
      <c r="AJ287" s="31">
        <f t="shared" si="199"/>
        <v>0.17539801817833012</v>
      </c>
      <c r="AK287" s="31">
        <f t="shared" si="180"/>
        <v>2.0810233855450343E-2</v>
      </c>
      <c r="AL287" s="31">
        <f t="shared" si="180"/>
        <v>3.3323886149029348E-2</v>
      </c>
      <c r="AM287" s="31">
        <f t="shared" si="200"/>
        <v>1</v>
      </c>
      <c r="AN287" s="31">
        <f>(Z287*'Propiedades físicas'!$F$4)/1000</f>
        <v>77.86110080358219</v>
      </c>
      <c r="AO287" s="31">
        <f>(AA287*'Propiedades físicas'!$F$6)/1000</f>
        <v>35.216847961937056</v>
      </c>
      <c r="AP287" s="31">
        <f>(AB287*'Propiedades físicas'!$F$9)/1000</f>
        <v>33.626253650912609</v>
      </c>
      <c r="AQ287" s="31">
        <f>(AC287*'Propiedades físicas'!$F$5)/1000</f>
        <v>83.272548171220194</v>
      </c>
      <c r="AR287" s="31">
        <f>(AD287*'Propiedades físicas'!$F$8)/1000</f>
        <v>11.89470888367906</v>
      </c>
      <c r="AS287" s="31">
        <f>(AE287*'Propiedades físicas'!$F$7)/1000</f>
        <v>4.9477099398184485</v>
      </c>
      <c r="AT287" s="31">
        <f t="shared" si="201"/>
        <v>246.81916941114957</v>
      </c>
      <c r="AU287" s="31">
        <f t="shared" si="202"/>
        <v>0.31545807803072917</v>
      </c>
      <c r="AV287" s="31">
        <f t="shared" si="206"/>
        <v>0.14268279099210923</v>
      </c>
      <c r="AW287" s="31">
        <f t="shared" si="206"/>
        <v>0.13623841993770849</v>
      </c>
      <c r="AX287" s="31">
        <f t="shared" si="206"/>
        <v>0.33738282310036216</v>
      </c>
      <c r="AY287" s="31">
        <f t="shared" si="203"/>
        <v>4.8191997858419745E-2</v>
      </c>
      <c r="AZ287" s="31">
        <f t="shared" si="203"/>
        <v>2.0045890080671123E-2</v>
      </c>
      <c r="BA287" s="31">
        <f t="shared" si="204"/>
        <v>1</v>
      </c>
      <c r="BB287" s="34">
        <f>AU287*'Propiedades físicas'!$C$4+'Diseño reactor'!AV287*'Propiedades físicas'!$C$5+'Diseño reactor'!AW287*'Propiedades físicas'!$C$8+'Diseño reactor'!AX287*'Propiedades físicas'!$C$9+'Diseño reactor'!AY287*'Propiedades físicas'!$C$7+'Diseño reactor'!AZ287*'Propiedades físicas'!$C$6</f>
        <v>880.5313581144519</v>
      </c>
      <c r="BC287" s="45">
        <f>AU287*'Propiedades físicas'!$L$4+'Diseño reactor'!AV287*'Propiedades físicas'!$L$5+'Diseño reactor'!AW287*'Propiedades físicas'!$L$8+AX287*'Propiedades físicas'!$L$9+'Diseño reactor'!AY287*'Propiedades físicas'!$L$7+'Diseño reactor'!AZ287*'Propiedades físicas'!$L$6</f>
        <v>1.8323890190636245</v>
      </c>
      <c r="BD287" s="29">
        <f t="shared" si="181"/>
        <v>6.2321947568505687</v>
      </c>
      <c r="BE287" s="58">
        <f t="shared" si="182"/>
        <v>46.819279181106893</v>
      </c>
      <c r="BF287" s="30">
        <f>AU287*'Propiedades físicas'!$I$4+'Diseño reactor'!AV287*'Propiedades físicas'!$I$5+'Diseño reactor'!AW287*'Propiedades físicas'!$I$8+'Diseño reactor'!AX287*'Propiedades físicas'!$I$9+'Diseño reactor'!AY287*'Propiedades físicas'!$I$7+'Diseño reactor'!AZ287*'Propiedades físicas'!$I$6</f>
        <v>1.7721631882186437E-2</v>
      </c>
      <c r="BG287" s="24">
        <f>AU287*'Propiedades físicas'!$O$4+'Diseño reactor'!AV287*'Propiedades físicas'!$O$5+'Diseño reactor'!AW287*'Propiedades físicas'!$O$8+'Diseño reactor'!AX287*'Propiedades físicas'!$O$9+'Diseño reactor'!AY287*'Propiedades físicas'!$O$7+'Diseño reactor'!AZ287*'Propiedades físicas'!$O$6</f>
        <v>0.14332232697683628</v>
      </c>
      <c r="BH287" s="54">
        <f t="shared" si="183"/>
        <v>46650.393933693653</v>
      </c>
      <c r="BI287" s="34">
        <f t="shared" si="205"/>
        <v>226.5726795383006</v>
      </c>
      <c r="BJ287" s="27">
        <f t="shared" si="184"/>
        <v>4898.1387140332081</v>
      </c>
      <c r="BK287" s="34">
        <f t="shared" si="185"/>
        <v>540.00972180812914</v>
      </c>
      <c r="BL287" s="27">
        <f t="shared" si="186"/>
        <v>104.64153387543944</v>
      </c>
      <c r="BM287" s="34">
        <f t="shared" si="187"/>
        <v>1.1054421768707483</v>
      </c>
      <c r="BN287" s="45">
        <f t="shared" si="188"/>
        <v>228.26769187849465</v>
      </c>
      <c r="BO287" s="45">
        <f t="shared" si="189"/>
        <v>53.987894368534683</v>
      </c>
      <c r="BP287" s="66">
        <f t="shared" si="190"/>
        <v>6.7270602787734406</v>
      </c>
    </row>
    <row r="288" spans="8:68">
      <c r="H288" s="68">
        <v>283</v>
      </c>
      <c r="I288" s="31">
        <f>('Propiedades físicas'!$C$10*'Diseño reactor'!H288)/1000</f>
        <v>247.69441469274932</v>
      </c>
      <c r="J288" s="31">
        <f t="shared" si="167"/>
        <v>1.840978128496122</v>
      </c>
      <c r="K288" s="31">
        <f>(I288*1000)/'Propiedades físicas'!$F$10</f>
        <v>1617.9810967033513</v>
      </c>
      <c r="L288" s="31">
        <f t="shared" si="168"/>
        <v>231.14015667190733</v>
      </c>
      <c r="M288" s="31">
        <f t="shared" si="169"/>
        <v>1386.840940031444</v>
      </c>
      <c r="N288" s="31">
        <f t="shared" si="170"/>
        <v>0.81674967021875389</v>
      </c>
      <c r="O288" s="32">
        <f t="shared" si="171"/>
        <v>4.9004980213125231</v>
      </c>
      <c r="P288" s="33">
        <f t="shared" si="172"/>
        <v>0.31465928466721893</v>
      </c>
      <c r="Q288" s="31">
        <f t="shared" si="173"/>
        <v>3.9000076698982786</v>
      </c>
      <c r="R288" s="31">
        <f t="shared" si="174"/>
        <v>0.1934343010063532</v>
      </c>
      <c r="S288" s="31">
        <f t="shared" si="175"/>
        <v>1.0004903514142449</v>
      </c>
      <c r="T288" s="31">
        <f t="shared" si="176"/>
        <v>0.11891220322765364</v>
      </c>
      <c r="U288" s="31">
        <f t="shared" si="177"/>
        <v>0.18974388131752809</v>
      </c>
      <c r="V288" s="47">
        <f t="shared" si="191"/>
        <v>3.1160434015588669E-4</v>
      </c>
      <c r="W288" s="31">
        <f t="shared" si="178"/>
        <v>0.61474207319490881</v>
      </c>
      <c r="X288" s="34">
        <f>(S288*H288*'Propiedades físicas'!$F$5*60*24*365)/(1000000)</f>
        <v>43822.359080069058</v>
      </c>
      <c r="Y288" s="34">
        <f>(U288*H288*'Propiedades físicas'!$F$7*60*24*365)/(1000000)</f>
        <v>2599.0943497685512</v>
      </c>
      <c r="Z288" s="31">
        <f t="shared" si="192"/>
        <v>89.048577560822963</v>
      </c>
      <c r="AA288" s="31">
        <f t="shared" si="193"/>
        <v>1103.7021705812128</v>
      </c>
      <c r="AB288" s="31">
        <f t="shared" si="194"/>
        <v>54.741907184797952</v>
      </c>
      <c r="AC288" s="31">
        <f t="shared" si="195"/>
        <v>283.13876945023134</v>
      </c>
      <c r="AD288" s="31">
        <f t="shared" si="179"/>
        <v>33.652153513425979</v>
      </c>
      <c r="AE288" s="31">
        <f t="shared" si="196"/>
        <v>53.697518412860447</v>
      </c>
      <c r="AF288" s="31">
        <f t="shared" si="197"/>
        <v>1617.9810967033516</v>
      </c>
      <c r="AG288" s="31">
        <f t="shared" si="198"/>
        <v>5.5036846686441578E-2</v>
      </c>
      <c r="AH288" s="31">
        <f t="shared" si="199"/>
        <v>0.68214775366041924</v>
      </c>
      <c r="AI288" s="31">
        <f t="shared" si="199"/>
        <v>3.3833465234133449E-2</v>
      </c>
      <c r="AJ288" s="31">
        <f t="shared" si="199"/>
        <v>0.17499510348243788</v>
      </c>
      <c r="AK288" s="31">
        <f t="shared" si="180"/>
        <v>2.0798854561399075E-2</v>
      </c>
      <c r="AL288" s="31">
        <f t="shared" si="180"/>
        <v>3.3187976375168744E-2</v>
      </c>
      <c r="AM288" s="31">
        <f t="shared" si="200"/>
        <v>1</v>
      </c>
      <c r="AN288" s="31">
        <f>(Z288*'Propiedades físicas'!$F$4)/1000</f>
        <v>78.307538135436488</v>
      </c>
      <c r="AO288" s="31">
        <f>(AA288*'Propiedades físicas'!$F$6)/1000</f>
        <v>35.362617545422054</v>
      </c>
      <c r="AP288" s="31">
        <f>(AB288*'Propiedades físicas'!$F$9)/1000</f>
        <v>33.773019637661093</v>
      </c>
      <c r="AQ288" s="31">
        <f>(AC288*'Propiedades físicas'!$F$5)/1000</f>
        <v>83.375873440009627</v>
      </c>
      <c r="AR288" s="31">
        <f>(AD288*'Propiedades físicas'!$F$8)/1000</f>
        <v>11.930361463579773</v>
      </c>
      <c r="AS288" s="31">
        <f>(AE288*'Propiedades físicas'!$F$7)/1000</f>
        <v>4.9450044706403187</v>
      </c>
      <c r="AT288" s="31">
        <f t="shared" si="201"/>
        <v>247.69441469274938</v>
      </c>
      <c r="AU288" s="31">
        <f t="shared" si="202"/>
        <v>0.31614575658709326</v>
      </c>
      <c r="AV288" s="31">
        <f t="shared" si="206"/>
        <v>0.14276711725327895</v>
      </c>
      <c r="AW288" s="31">
        <f t="shared" si="206"/>
        <v>0.13634954053992124</v>
      </c>
      <c r="AX288" s="31">
        <f t="shared" si="206"/>
        <v>0.33660780580552285</v>
      </c>
      <c r="AY288" s="31">
        <f t="shared" si="203"/>
        <v>4.8165645876103821E-2</v>
      </c>
      <c r="AZ288" s="31">
        <f t="shared" si="203"/>
        <v>1.9964133938079755E-2</v>
      </c>
      <c r="BA288" s="31">
        <f t="shared" si="204"/>
        <v>0.99999999999999989</v>
      </c>
      <c r="BB288" s="34">
        <f>AU288*'Propiedades físicas'!$C$4+'Diseño reactor'!AV288*'Propiedades físicas'!$C$5+'Diseño reactor'!AW288*'Propiedades físicas'!$C$8+'Diseño reactor'!AX288*'Propiedades físicas'!$C$9+'Diseño reactor'!AY288*'Propiedades físicas'!$C$7+'Diseño reactor'!AZ288*'Propiedades físicas'!$C$6</f>
        <v>880.5112721841524</v>
      </c>
      <c r="BC288" s="45">
        <f>AU288*'Propiedades físicas'!$L$4+'Diseño reactor'!AV288*'Propiedades físicas'!$L$5+'Diseño reactor'!AW288*'Propiedades físicas'!$L$8+AX288*'Propiedades físicas'!$L$9+'Diseño reactor'!AY288*'Propiedades físicas'!$L$7+'Diseño reactor'!AZ288*'Propiedades físicas'!$L$6</f>
        <v>1.8329323449305228</v>
      </c>
      <c r="BD288" s="29">
        <f t="shared" si="181"/>
        <v>6.2220077207695157</v>
      </c>
      <c r="BE288" s="58">
        <f t="shared" si="182"/>
        <v>46.805695546786311</v>
      </c>
      <c r="BF288" s="30">
        <f>AU288*'Propiedades físicas'!$I$4+'Diseño reactor'!AV288*'Propiedades físicas'!$I$5+'Diseño reactor'!AW288*'Propiedades físicas'!$I$8+'Diseño reactor'!AX288*'Propiedades físicas'!$I$9+'Diseño reactor'!AY288*'Propiedades físicas'!$I$7+'Diseño reactor'!AZ288*'Propiedades físicas'!$I$6</f>
        <v>1.7730035986762673E-2</v>
      </c>
      <c r="BG288" s="24">
        <f>AU288*'Propiedades físicas'!$O$4+'Diseño reactor'!AV288*'Propiedades físicas'!$O$5+'Diseño reactor'!AW288*'Propiedades físicas'!$O$8+'Diseño reactor'!AX288*'Propiedades físicas'!$O$9+'Diseño reactor'!AY288*'Propiedades físicas'!$O$7+'Diseño reactor'!AZ288*'Propiedades físicas'!$O$6</f>
        <v>0.14333633192982656</v>
      </c>
      <c r="BH288" s="54">
        <f t="shared" si="183"/>
        <v>46627.217824732026</v>
      </c>
      <c r="BI288" s="34">
        <f t="shared" si="205"/>
        <v>226.72518543888469</v>
      </c>
      <c r="BJ288" s="27">
        <f t="shared" si="184"/>
        <v>4897.6146700247873</v>
      </c>
      <c r="BK288" s="34">
        <f t="shared" si="185"/>
        <v>540.0047092362006</v>
      </c>
      <c r="BL288" s="27">
        <f t="shared" si="186"/>
        <v>104.6413456540804</v>
      </c>
      <c r="BM288" s="34">
        <f t="shared" si="187"/>
        <v>1.1054421768707483</v>
      </c>
      <c r="BN288" s="45">
        <f t="shared" si="188"/>
        <v>229.1254177698554</v>
      </c>
      <c r="BO288" s="45">
        <f t="shared" si="189"/>
        <v>54.090766530506926</v>
      </c>
      <c r="BP288" s="66">
        <f t="shared" si="190"/>
        <v>6.7269068268121508</v>
      </c>
    </row>
    <row r="289" spans="8:68">
      <c r="H289" s="68">
        <v>284</v>
      </c>
      <c r="I289" s="31">
        <f>('Propiedades físicas'!$C$10*'Diseño reactor'!H289)/1000</f>
        <v>248.56965997434915</v>
      </c>
      <c r="J289" s="31">
        <f t="shared" si="167"/>
        <v>1.8344958111422625</v>
      </c>
      <c r="K289" s="31">
        <f>(I289*1000)/'Propiedades físicas'!$F$10</f>
        <v>1623.6983443948827</v>
      </c>
      <c r="L289" s="31">
        <f t="shared" si="168"/>
        <v>231.9569063421261</v>
      </c>
      <c r="M289" s="31">
        <f t="shared" si="169"/>
        <v>1391.7414380527566</v>
      </c>
      <c r="N289" s="31">
        <f t="shared" si="170"/>
        <v>0.81674967021875389</v>
      </c>
      <c r="O289" s="32">
        <f t="shared" si="171"/>
        <v>4.9004980213125231</v>
      </c>
      <c r="P289" s="33">
        <f t="shared" si="172"/>
        <v>0.31534186887227422</v>
      </c>
      <c r="Q289" s="31">
        <f t="shared" si="173"/>
        <v>3.9023017202474675</v>
      </c>
      <c r="R289" s="31">
        <f t="shared" si="174"/>
        <v>0.19359037280221769</v>
      </c>
      <c r="S289" s="31">
        <f t="shared" si="175"/>
        <v>0.99819630106505541</v>
      </c>
      <c r="T289" s="31">
        <f t="shared" si="176"/>
        <v>0.11884635736994816</v>
      </c>
      <c r="U289" s="31">
        <f t="shared" si="177"/>
        <v>0.18897107117431383</v>
      </c>
      <c r="V289" s="47">
        <f t="shared" si="191"/>
        <v>3.12280297329825E-4</v>
      </c>
      <c r="W289" s="31">
        <f t="shared" si="178"/>
        <v>0.6139063407423051</v>
      </c>
      <c r="X289" s="34">
        <f>(S289*H289*'Propiedades físicas'!$F$5*60*24*365)/(1000000)</f>
        <v>43876.371920454476</v>
      </c>
      <c r="Y289" s="34">
        <f>(U289*H289*'Propiedades físicas'!$F$7*60*24*365)/(1000000)</f>
        <v>2597.6551400653188</v>
      </c>
      <c r="Z289" s="31">
        <f t="shared" si="192"/>
        <v>89.557090759725881</v>
      </c>
      <c r="AA289" s="31">
        <f t="shared" si="193"/>
        <v>1108.2536885502807</v>
      </c>
      <c r="AB289" s="31">
        <f t="shared" si="194"/>
        <v>54.979665875829824</v>
      </c>
      <c r="AC289" s="31">
        <f t="shared" si="195"/>
        <v>283.48774950247576</v>
      </c>
      <c r="AD289" s="31">
        <f t="shared" si="179"/>
        <v>33.752365493065277</v>
      </c>
      <c r="AE289" s="31">
        <f t="shared" si="196"/>
        <v>53.667784213505129</v>
      </c>
      <c r="AF289" s="31">
        <f t="shared" si="197"/>
        <v>1623.6983443948827</v>
      </c>
      <c r="AG289" s="31">
        <f t="shared" si="198"/>
        <v>5.5156237036813556E-2</v>
      </c>
      <c r="AH289" s="31">
        <f t="shared" si="199"/>
        <v>0.6825490044847603</v>
      </c>
      <c r="AI289" s="31">
        <f t="shared" si="199"/>
        <v>3.386076364838541E-2</v>
      </c>
      <c r="AJ289" s="31">
        <f t="shared" si="199"/>
        <v>0.17459385265809674</v>
      </c>
      <c r="AK289" s="31">
        <f t="shared" si="180"/>
        <v>2.078733750612036E-2</v>
      </c>
      <c r="AL289" s="31">
        <f t="shared" si="180"/>
        <v>3.3052804665823533E-2</v>
      </c>
      <c r="AM289" s="31">
        <f t="shared" si="200"/>
        <v>1</v>
      </c>
      <c r="AN289" s="31">
        <f>(Z289*'Propiedades físicas'!$F$4)/1000</f>
        <v>78.754714472287745</v>
      </c>
      <c r="AO289" s="31">
        <f>(AA289*'Propiedades físicas'!$F$6)/1000</f>
        <v>35.508448181150989</v>
      </c>
      <c r="AP289" s="31">
        <f>(AB289*'Propiedades físicas'!$F$9)/1000</f>
        <v>33.919704862093205</v>
      </c>
      <c r="AQ289" s="31">
        <f>(AC289*'Propiedades físicas'!$F$5)/1000</f>
        <v>83.478637595994044</v>
      </c>
      <c r="AR289" s="31">
        <f>(AD289*'Propiedades físicas'!$F$8)/1000</f>
        <v>11.965888614601498</v>
      </c>
      <c r="AS289" s="31">
        <f>(AE289*'Propiedades físicas'!$F$7)/1000</f>
        <v>4.9422662482216877</v>
      </c>
      <c r="AT289" s="31">
        <f t="shared" si="201"/>
        <v>248.56965997434918</v>
      </c>
      <c r="AU289" s="31">
        <f t="shared" si="202"/>
        <v>0.3168315653664841</v>
      </c>
      <c r="AV289" s="31">
        <f t="shared" si="206"/>
        <v>0.14285109528176221</v>
      </c>
      <c r="AW289" s="31">
        <f t="shared" si="206"/>
        <v>0.13645955369449958</v>
      </c>
      <c r="AX289" s="31">
        <f t="shared" si="206"/>
        <v>0.33583598901253081</v>
      </c>
      <c r="AY289" s="31">
        <f t="shared" si="203"/>
        <v>4.8138974868599423E-2</v>
      </c>
      <c r="AZ289" s="31">
        <f t="shared" si="203"/>
        <v>1.9882821776123837E-2</v>
      </c>
      <c r="BA289" s="31">
        <f t="shared" si="204"/>
        <v>1</v>
      </c>
      <c r="BB289" s="34">
        <f>AU289*'Propiedades físicas'!$C$4+'Diseño reactor'!AV289*'Propiedades físicas'!$C$5+'Diseño reactor'!AW289*'Propiedades físicas'!$C$8+'Diseño reactor'!AX289*'Propiedades físicas'!$C$9+'Diseño reactor'!AY289*'Propiedades físicas'!$C$7+'Diseño reactor'!AZ289*'Propiedades físicas'!$C$6</f>
        <v>880.49129000520907</v>
      </c>
      <c r="BC289" s="45">
        <f>AU289*'Propiedades físicas'!$L$4+'Diseño reactor'!AV289*'Propiedades físicas'!$L$5+'Diseño reactor'!AW289*'Propiedades físicas'!$L$8+AX289*'Propiedades físicas'!$L$9+'Diseño reactor'!AY289*'Propiedades físicas'!$L$7+'Diseño reactor'!AZ289*'Propiedades físicas'!$L$6</f>
        <v>1.8334742017684806</v>
      </c>
      <c r="BD289" s="29">
        <f t="shared" si="181"/>
        <v>6.2118536424375268</v>
      </c>
      <c r="BE289" s="58">
        <f t="shared" si="182"/>
        <v>46.792169650000986</v>
      </c>
      <c r="BF289" s="30">
        <f>AU289*'Propiedades físicas'!$I$4+'Diseño reactor'!AV289*'Propiedades físicas'!$I$5+'Diseño reactor'!AW289*'Propiedades físicas'!$I$8+'Diseño reactor'!AX289*'Propiedades físicas'!$I$9+'Diseño reactor'!AY289*'Propiedades físicas'!$I$7+'Diseño reactor'!AZ289*'Propiedades físicas'!$I$6</f>
        <v>1.7738398567460945E-2</v>
      </c>
      <c r="BG289" s="24">
        <f>AU289*'Propiedades físicas'!$O$4+'Diseño reactor'!AV289*'Propiedades físicas'!$O$5+'Diseño reactor'!AW289*'Propiedades físicas'!$O$8+'Diseño reactor'!AX289*'Propiedades físicas'!$O$9+'Diseño reactor'!AY289*'Propiedades físicas'!$O$7+'Diseño reactor'!AZ289*'Propiedades físicas'!$O$6</f>
        <v>0.14335033478810458</v>
      </c>
      <c r="BH289" s="54">
        <f t="shared" si="183"/>
        <v>46604.178263633738</v>
      </c>
      <c r="BI289" s="34">
        <f t="shared" si="205"/>
        <v>226.87701568469174</v>
      </c>
      <c r="BJ289" s="27">
        <f t="shared" si="184"/>
        <v>4897.0938411510015</v>
      </c>
      <c r="BK289" s="34">
        <f t="shared" si="185"/>
        <v>540.00003201366235</v>
      </c>
      <c r="BL289" s="27">
        <f t="shared" si="186"/>
        <v>104.64117002250221</v>
      </c>
      <c r="BM289" s="34">
        <f t="shared" si="187"/>
        <v>1.1054421768707483</v>
      </c>
      <c r="BN289" s="45">
        <f t="shared" si="188"/>
        <v>229.98419371730486</v>
      </c>
      <c r="BO289" s="45">
        <f t="shared" si="189"/>
        <v>54.193359361621148</v>
      </c>
      <c r="BP289" s="66">
        <f t="shared" si="190"/>
        <v>6.7267541674877389</v>
      </c>
    </row>
    <row r="290" spans="8:68">
      <c r="H290" s="68">
        <v>285</v>
      </c>
      <c r="I290" s="31">
        <f>('Propiedades físicas'!$C$10*'Diseño reactor'!H290)/1000</f>
        <v>249.44490525594898</v>
      </c>
      <c r="J290" s="31">
        <f t="shared" si="167"/>
        <v>1.8280589837347456</v>
      </c>
      <c r="K290" s="31">
        <f>(I290*1000)/'Propiedades físicas'!$F$10</f>
        <v>1629.4155920864141</v>
      </c>
      <c r="L290" s="31">
        <f t="shared" si="168"/>
        <v>232.77365601234487</v>
      </c>
      <c r="M290" s="31">
        <f t="shared" si="169"/>
        <v>1396.6419360740692</v>
      </c>
      <c r="N290" s="31">
        <f t="shared" si="170"/>
        <v>0.81674967021875389</v>
      </c>
      <c r="O290" s="32">
        <f t="shared" si="171"/>
        <v>4.900498021312524</v>
      </c>
      <c r="P290" s="33">
        <f t="shared" si="172"/>
        <v>0.31602259967141866</v>
      </c>
      <c r="Q290" s="31">
        <f t="shared" si="173"/>
        <v>3.9045863126412144</v>
      </c>
      <c r="R290" s="31">
        <f t="shared" si="174"/>
        <v>0.19374488454686525</v>
      </c>
      <c r="S290" s="31">
        <f t="shared" si="175"/>
        <v>0.99591170867130929</v>
      </c>
      <c r="T290" s="31">
        <f t="shared" si="176"/>
        <v>0.11877973387696623</v>
      </c>
      <c r="U290" s="31">
        <f t="shared" si="177"/>
        <v>0.18820245212350378</v>
      </c>
      <c r="V290" s="47">
        <f t="shared" si="191"/>
        <v>3.1295441909208449E-4</v>
      </c>
      <c r="W290" s="31">
        <f t="shared" si="178"/>
        <v>0.61307287753568751</v>
      </c>
      <c r="X290" s="34">
        <f>(S290*H290*'Propiedades físicas'!$F$5*60*24*365)/(1000000)</f>
        <v>43930.091839212182</v>
      </c>
      <c r="Y290" s="34">
        <f>(U290*H290*'Propiedades físicas'!$F$7*60*24*365)/(1000000)</f>
        <v>2596.1989333895449</v>
      </c>
      <c r="Z290" s="31">
        <f t="shared" si="192"/>
        <v>90.066440906354316</v>
      </c>
      <c r="AA290" s="31">
        <f t="shared" si="193"/>
        <v>1112.8070991027462</v>
      </c>
      <c r="AB290" s="31">
        <f t="shared" si="194"/>
        <v>55.2172920958566</v>
      </c>
      <c r="AC290" s="31">
        <f t="shared" si="195"/>
        <v>283.83483697132317</v>
      </c>
      <c r="AD290" s="31">
        <f t="shared" si="179"/>
        <v>33.852224154935378</v>
      </c>
      <c r="AE290" s="31">
        <f t="shared" si="196"/>
        <v>53.637698855198579</v>
      </c>
      <c r="AF290" s="31">
        <f t="shared" si="197"/>
        <v>1629.4155920864143</v>
      </c>
      <c r="AG290" s="31">
        <f t="shared" si="198"/>
        <v>5.5275303209187492E-2</v>
      </c>
      <c r="AH290" s="31">
        <f t="shared" si="199"/>
        <v>0.68294860102439081</v>
      </c>
      <c r="AI290" s="31">
        <f t="shared" si="199"/>
        <v>3.3887789195114204E-2</v>
      </c>
      <c r="AJ290" s="31">
        <f t="shared" si="199"/>
        <v>0.17419425611846623</v>
      </c>
      <c r="AK290" s="31">
        <f t="shared" si="180"/>
        <v>2.0775684435171443E-2</v>
      </c>
      <c r="AL290" s="31">
        <f t="shared" si="180"/>
        <v>3.2918366017669703E-2</v>
      </c>
      <c r="AM290" s="31">
        <f t="shared" si="200"/>
        <v>0.99999999999999978</v>
      </c>
      <c r="AN290" s="31">
        <f>(Z290*'Propiedades físicas'!$F$4)/1000</f>
        <v>79.202626804229865</v>
      </c>
      <c r="AO290" s="31">
        <f>(AA290*'Propiedades físicas'!$F$6)/1000</f>
        <v>35.654339455251993</v>
      </c>
      <c r="AP290" s="31">
        <f>(AB290*'Propiedades físicas'!$F$9)/1000</f>
        <v>34.066308358538727</v>
      </c>
      <c r="AQ290" s="31">
        <f>(AC290*'Propiedades físicas'!$F$5)/1000</f>
        <v>83.580844442945548</v>
      </c>
      <c r="AR290" s="31">
        <f>(AD290*'Propiedades físicas'!$F$8)/1000</f>
        <v>12.001290507407687</v>
      </c>
      <c r="AS290" s="31">
        <f>(AE290*'Propiedades físicas'!$F$7)/1000</f>
        <v>4.9394956875752376</v>
      </c>
      <c r="AT290" s="31">
        <f t="shared" si="201"/>
        <v>249.44490525594901</v>
      </c>
      <c r="AU290" s="31">
        <f t="shared" si="202"/>
        <v>0.31751551198434813</v>
      </c>
      <c r="AV290" s="31">
        <f t="shared" si="206"/>
        <v>0.14293472708399471</v>
      </c>
      <c r="AW290" s="31">
        <f t="shared" si="206"/>
        <v>0.13656846718751045</v>
      </c>
      <c r="AX290" s="31">
        <f t="shared" si="206"/>
        <v>0.33506735428083967</v>
      </c>
      <c r="AY290" s="31">
        <f t="shared" si="203"/>
        <v>4.8111988878239351E-2</v>
      </c>
      <c r="AZ290" s="31">
        <f t="shared" si="203"/>
        <v>1.9801950585067864E-2</v>
      </c>
      <c r="BA290" s="31">
        <f t="shared" si="204"/>
        <v>1.0000000000000002</v>
      </c>
      <c r="BB290" s="34">
        <f>AU290*'Propiedades físicas'!$C$4+'Diseño reactor'!AV290*'Propiedades físicas'!$C$5+'Diseño reactor'!AW290*'Propiedades físicas'!$C$8+'Diseño reactor'!AX290*'Propiedades físicas'!$C$9+'Diseño reactor'!AY290*'Propiedades físicas'!$C$7+'Diseño reactor'!AZ290*'Propiedades físicas'!$C$6</f>
        <v>880.47141089775607</v>
      </c>
      <c r="BC290" s="45">
        <f>AU290*'Propiedades físicas'!$L$4+'Diseño reactor'!AV290*'Propiedades físicas'!$L$5+'Diseño reactor'!AW290*'Propiedades físicas'!$L$8+AX290*'Propiedades físicas'!$L$9+'Diseño reactor'!AY290*'Propiedades físicas'!$L$7+'Diseño reactor'!AZ290*'Propiedades físicas'!$L$6</f>
        <v>1.8340145951352695</v>
      </c>
      <c r="BD290" s="29">
        <f t="shared" si="181"/>
        <v>6.2017323647926776</v>
      </c>
      <c r="BE290" s="58">
        <f t="shared" si="182"/>
        <v>46.778701068808786</v>
      </c>
      <c r="BF290" s="30">
        <f>AU290*'Propiedades físicas'!$I$4+'Diseño reactor'!AV290*'Propiedades físicas'!$I$5+'Diseño reactor'!AW290*'Propiedades físicas'!$I$8+'Diseño reactor'!AX290*'Propiedades físicas'!$I$9+'Diseño reactor'!AY290*'Propiedades físicas'!$I$7+'Diseño reactor'!AZ290*'Propiedades físicas'!$I$6</f>
        <v>1.7746719886562175E-2</v>
      </c>
      <c r="BG290" s="24">
        <f>AU290*'Propiedades físicas'!$O$4+'Diseño reactor'!AV290*'Propiedades físicas'!$O$5+'Diseño reactor'!AW290*'Propiedades físicas'!$O$8+'Diseño reactor'!AX290*'Propiedades físicas'!$O$9+'Diseño reactor'!AY290*'Propiedades físicas'!$O$7+'Diseño reactor'!AZ290*'Propiedades físicas'!$O$6</f>
        <v>0.1433643353481468</v>
      </c>
      <c r="BH290" s="54">
        <f t="shared" si="183"/>
        <v>46581.274171244317</v>
      </c>
      <c r="BI290" s="34">
        <f t="shared" si="205"/>
        <v>227.02817411801362</v>
      </c>
      <c r="BJ290" s="27">
        <f t="shared" si="184"/>
        <v>4896.5762025297763</v>
      </c>
      <c r="BK290" s="34">
        <f t="shared" si="185"/>
        <v>539.99568673633382</v>
      </c>
      <c r="BL290" s="27">
        <f t="shared" si="186"/>
        <v>104.64100685340149</v>
      </c>
      <c r="BM290" s="34">
        <f t="shared" si="187"/>
        <v>1.1054421768707483</v>
      </c>
      <c r="BN290" s="45">
        <f t="shared" si="188"/>
        <v>230.84401530134994</v>
      </c>
      <c r="BO290" s="45">
        <f t="shared" si="189"/>
        <v>54.295673997603025</v>
      </c>
      <c r="BP290" s="66">
        <f t="shared" si="190"/>
        <v>6.7266022956061855</v>
      </c>
    </row>
    <row r="291" spans="8:68">
      <c r="H291" s="68">
        <v>286</v>
      </c>
      <c r="I291" s="31">
        <f>('Propiedades físicas'!$C$10*'Diseño reactor'!H291)/1000</f>
        <v>250.32015053754878</v>
      </c>
      <c r="J291" s="31">
        <f t="shared" si="167"/>
        <v>1.8216671691063027</v>
      </c>
      <c r="K291" s="31">
        <f>(I291*1000)/'Propiedades físicas'!$F$10</f>
        <v>1635.1328397779453</v>
      </c>
      <c r="L291" s="31">
        <f t="shared" si="168"/>
        <v>233.59040568256358</v>
      </c>
      <c r="M291" s="31">
        <f t="shared" si="169"/>
        <v>1401.5424340953816</v>
      </c>
      <c r="N291" s="31">
        <f t="shared" si="170"/>
        <v>0.81674967021875378</v>
      </c>
      <c r="O291" s="32">
        <f t="shared" si="171"/>
        <v>4.9004980213125231</v>
      </c>
      <c r="P291" s="33">
        <f t="shared" si="172"/>
        <v>0.31670148460318603</v>
      </c>
      <c r="Q291" s="31">
        <f t="shared" si="173"/>
        <v>3.9068615014901966</v>
      </c>
      <c r="R291" s="31">
        <f t="shared" si="174"/>
        <v>0.19389784720104503</v>
      </c>
      <c r="S291" s="31">
        <f t="shared" si="175"/>
        <v>0.99363651982232781</v>
      </c>
      <c r="T291" s="31">
        <f t="shared" si="176"/>
        <v>0.11871234262228522</v>
      </c>
      <c r="U291" s="31">
        <f t="shared" si="177"/>
        <v>0.18743799579223744</v>
      </c>
      <c r="V291" s="47">
        <f t="shared" si="191"/>
        <v>3.1362671290800949E-4</v>
      </c>
      <c r="W291" s="31">
        <f t="shared" si="178"/>
        <v>0.61224167434513632</v>
      </c>
      <c r="X291" s="34">
        <f>(S291*H291*'Propiedades físicas'!$F$5*60*24*365)/(1000000)</f>
        <v>43983.520819363192</v>
      </c>
      <c r="Y291" s="34">
        <f>(U291*H291*'Propiedades físicas'!$F$7*60*24*365)/(1000000)</f>
        <v>2594.7259455505259</v>
      </c>
      <c r="Z291" s="31">
        <f t="shared" si="192"/>
        <v>90.576624596511209</v>
      </c>
      <c r="AA291" s="31">
        <f t="shared" si="193"/>
        <v>1117.3623894261962</v>
      </c>
      <c r="AB291" s="31">
        <f t="shared" si="194"/>
        <v>55.454784299498876</v>
      </c>
      <c r="AC291" s="31">
        <f t="shared" si="195"/>
        <v>284.18004466918575</v>
      </c>
      <c r="AD291" s="31">
        <f t="shared" si="179"/>
        <v>33.951729989973572</v>
      </c>
      <c r="AE291" s="31">
        <f t="shared" si="196"/>
        <v>53.607266796579907</v>
      </c>
      <c r="AF291" s="31">
        <f t="shared" si="197"/>
        <v>1635.1328397779455</v>
      </c>
      <c r="AG291" s="31">
        <f t="shared" si="198"/>
        <v>5.5394046522123368E-2</v>
      </c>
      <c r="AH291" s="31">
        <f t="shared" si="199"/>
        <v>0.68334655279624645</v>
      </c>
      <c r="AI291" s="31">
        <f t="shared" si="199"/>
        <v>3.3914543791457183E-2</v>
      </c>
      <c r="AJ291" s="31">
        <f t="shared" si="199"/>
        <v>0.17379630434661075</v>
      </c>
      <c r="AK291" s="31">
        <f t="shared" si="180"/>
        <v>2.0763897075533194E-2</v>
      </c>
      <c r="AL291" s="31">
        <f t="shared" si="180"/>
        <v>3.2784655468029063E-2</v>
      </c>
      <c r="AM291" s="31">
        <f t="shared" si="200"/>
        <v>1</v>
      </c>
      <c r="AN291" s="31">
        <f>(Z291*'Propiedades físicas'!$F$4)/1000</f>
        <v>79.651272137680039</v>
      </c>
      <c r="AO291" s="31">
        <f>(AA291*'Propiedades físicas'!$F$6)/1000</f>
        <v>35.800290957215324</v>
      </c>
      <c r="AP291" s="31">
        <f>(AB291*'Propiedades físicas'!$F$9)/1000</f>
        <v>34.212829173575827</v>
      </c>
      <c r="AQ291" s="31">
        <f>(AC291*'Propiedades físicas'!$F$5)/1000</f>
        <v>83.682497753735134</v>
      </c>
      <c r="AR291" s="31">
        <f>(AD291*'Propiedades físicas'!$F$8)/1000</f>
        <v>12.036567316045426</v>
      </c>
      <c r="AS291" s="31">
        <f>(AE291*'Propiedades físicas'!$F$7)/1000</f>
        <v>4.9366931992970438</v>
      </c>
      <c r="AT291" s="31">
        <f t="shared" si="201"/>
        <v>250.32015053754881</v>
      </c>
      <c r="AU291" s="31">
        <f t="shared" si="202"/>
        <v>0.31819760401483177</v>
      </c>
      <c r="AV291" s="31">
        <f t="shared" si="206"/>
        <v>0.14301801465178157</v>
      </c>
      <c r="AW291" s="31">
        <f t="shared" si="206"/>
        <v>0.13667628874505569</v>
      </c>
      <c r="AX291" s="31">
        <f t="shared" si="206"/>
        <v>0.33430188330436666</v>
      </c>
      <c r="AY291" s="31">
        <f t="shared" si="203"/>
        <v>4.8084691904337534E-2</v>
      </c>
      <c r="AZ291" s="31">
        <f t="shared" si="203"/>
        <v>1.9721517379626713E-2</v>
      </c>
      <c r="BA291" s="31">
        <f t="shared" si="204"/>
        <v>0.99999999999999978</v>
      </c>
      <c r="BB291" s="34">
        <f>AU291*'Propiedades físicas'!$C$4+'Diseño reactor'!AV291*'Propiedades físicas'!$C$5+'Diseño reactor'!AW291*'Propiedades físicas'!$C$8+'Diseño reactor'!AX291*'Propiedades físicas'!$C$9+'Diseño reactor'!AY291*'Propiedades físicas'!$C$7+'Diseño reactor'!AZ291*'Propiedades físicas'!$C$6</f>
        <v>880.45163418731795</v>
      </c>
      <c r="BC291" s="45">
        <f>AU291*'Propiedades físicas'!$L$4+'Diseño reactor'!AV291*'Propiedades físicas'!$L$5+'Diseño reactor'!AW291*'Propiedades físicas'!$L$8+AX291*'Propiedades físicas'!$L$9+'Diseño reactor'!AY291*'Propiedades físicas'!$L$7+'Diseño reactor'!AZ291*'Propiedades físicas'!$L$6</f>
        <v>1.834553530562943</v>
      </c>
      <c r="BD291" s="29">
        <f t="shared" si="181"/>
        <v>6.1916437317474298</v>
      </c>
      <c r="BE291" s="58">
        <f t="shared" si="182"/>
        <v>46.765289385970767</v>
      </c>
      <c r="BF291" s="30">
        <f>AU291*'Propiedades físicas'!$I$4+'Diseño reactor'!AV291*'Propiedades físicas'!$I$5+'Diseño reactor'!AW291*'Propiedades físicas'!$I$8+'Diseño reactor'!AX291*'Propiedades físicas'!$I$9+'Diseño reactor'!AY291*'Propiedades físicas'!$I$7+'Diseño reactor'!AZ291*'Propiedades físicas'!$I$6</f>
        <v>1.7755000204327308E-2</v>
      </c>
      <c r="BG291" s="24">
        <f>AU291*'Propiedades físicas'!$O$4+'Diseño reactor'!AV291*'Propiedades físicas'!$O$5+'Diseño reactor'!AW291*'Propiedades físicas'!$O$8+'Diseño reactor'!AX291*'Propiedades físicas'!$O$9+'Diseño reactor'!AY291*'Propiedades físicas'!$O$7+'Diseño reactor'!AZ291*'Propiedades físicas'!$O$6</f>
        <v>0.14337833340903727</v>
      </c>
      <c r="BH291" s="54">
        <f t="shared" si="183"/>
        <v>46558.504479265765</v>
      </c>
      <c r="BI291" s="34">
        <f t="shared" si="205"/>
        <v>227.17866455505447</v>
      </c>
      <c r="BJ291" s="27">
        <f t="shared" si="184"/>
        <v>4896.0617295193188</v>
      </c>
      <c r="BK291" s="34">
        <f t="shared" si="185"/>
        <v>539.99167003557579</v>
      </c>
      <c r="BL291" s="27">
        <f t="shared" si="186"/>
        <v>104.64085602076567</v>
      </c>
      <c r="BM291" s="34">
        <f t="shared" si="187"/>
        <v>1.1054421768707483</v>
      </c>
      <c r="BN291" s="45">
        <f t="shared" si="188"/>
        <v>231.70487812648432</v>
      </c>
      <c r="BO291" s="45">
        <f t="shared" si="189"/>
        <v>54.397711568032094</v>
      </c>
      <c r="BP291" s="66">
        <f t="shared" si="190"/>
        <v>6.726451206014648</v>
      </c>
    </row>
    <row r="292" spans="8:68">
      <c r="H292" s="68">
        <v>287</v>
      </c>
      <c r="I292" s="31">
        <f>('Propiedades físicas'!$C$10*'Diseño reactor'!H292)/1000</f>
        <v>251.19539581914862</v>
      </c>
      <c r="J292" s="31">
        <f t="shared" si="167"/>
        <v>1.8153198967400785</v>
      </c>
      <c r="K292" s="31">
        <f>(I292*1000)/'Propiedades físicas'!$F$10</f>
        <v>1640.8500874694764</v>
      </c>
      <c r="L292" s="31">
        <f t="shared" si="168"/>
        <v>234.40715535278233</v>
      </c>
      <c r="M292" s="31">
        <f t="shared" si="169"/>
        <v>1406.442932116694</v>
      </c>
      <c r="N292" s="31">
        <f t="shared" si="170"/>
        <v>0.81674967021875378</v>
      </c>
      <c r="O292" s="32">
        <f t="shared" si="171"/>
        <v>4.9004980213125231</v>
      </c>
      <c r="P292" s="33">
        <f t="shared" si="172"/>
        <v>0.31737853116528308</v>
      </c>
      <c r="Q292" s="31">
        <f t="shared" si="173"/>
        <v>3.9091273408089267</v>
      </c>
      <c r="R292" s="31">
        <f t="shared" si="174"/>
        <v>0.19404927164118213</v>
      </c>
      <c r="S292" s="31">
        <f t="shared" si="175"/>
        <v>0.99137068050359634</v>
      </c>
      <c r="T292" s="31">
        <f t="shared" si="176"/>
        <v>0.1186441933744517</v>
      </c>
      <c r="U292" s="31">
        <f t="shared" si="177"/>
        <v>0.18667767403783692</v>
      </c>
      <c r="V292" s="47">
        <f t="shared" si="191"/>
        <v>3.1429718620251337E-4</v>
      </c>
      <c r="W292" s="31">
        <f t="shared" si="178"/>
        <v>0.6114127219907195</v>
      </c>
      <c r="X292" s="34">
        <f>(S292*H292*'Propiedades físicas'!$F$5*60*24*365)/(1000000)</f>
        <v>44036.660827840802</v>
      </c>
      <c r="Y292" s="34">
        <f>(U292*H292*'Propiedades físicas'!$F$7*60*24*365)/(1000000)</f>
        <v>2593.2363900618766</v>
      </c>
      <c r="Z292" s="31">
        <f t="shared" si="192"/>
        <v>91.087638444436251</v>
      </c>
      <c r="AA292" s="31">
        <f t="shared" si="193"/>
        <v>1121.919546812162</v>
      </c>
      <c r="AB292" s="31">
        <f t="shared" si="194"/>
        <v>55.69214096101927</v>
      </c>
      <c r="AC292" s="31">
        <f t="shared" si="195"/>
        <v>284.52338530453216</v>
      </c>
      <c r="AD292" s="31">
        <f t="shared" si="179"/>
        <v>34.050883498467641</v>
      </c>
      <c r="AE292" s="31">
        <f t="shared" si="196"/>
        <v>53.576492448859192</v>
      </c>
      <c r="AF292" s="31">
        <f t="shared" si="197"/>
        <v>1640.8500874694764</v>
      </c>
      <c r="AG292" s="31">
        <f t="shared" si="198"/>
        <v>5.5512468287040082E-2</v>
      </c>
      <c r="AH292" s="31">
        <f t="shared" si="199"/>
        <v>0.68374286924796979</v>
      </c>
      <c r="AI292" s="31">
        <f t="shared" si="199"/>
        <v>3.3941029339802663E-2</v>
      </c>
      <c r="AJ292" s="31">
        <f t="shared" si="199"/>
        <v>0.17339998789488742</v>
      </c>
      <c r="AK292" s="31">
        <f t="shared" si="180"/>
        <v>2.0751977135815624E-2</v>
      </c>
      <c r="AL292" s="31">
        <f t="shared" si="180"/>
        <v>3.2651668094484491E-2</v>
      </c>
      <c r="AM292" s="31">
        <f t="shared" si="200"/>
        <v>1</v>
      </c>
      <c r="AN292" s="31">
        <f>(Z292*'Propiedades físicas'!$F$4)/1000</f>
        <v>80.100647495268348</v>
      </c>
      <c r="AO292" s="31">
        <f>(AA292*'Propiedades físicas'!$F$6)/1000</f>
        <v>35.946302279861676</v>
      </c>
      <c r="AP292" s="31">
        <f>(AB292*'Propiedades físicas'!$F$9)/1000</f>
        <v>34.359266365900829</v>
      </c>
      <c r="AQ292" s="31">
        <f>(AC292*'Propiedades físicas'!$F$5)/1000</f>
        <v>83.783601270625581</v>
      </c>
      <c r="AR292" s="31">
        <f>(AD292*'Propiedades físicas'!$F$8)/1000</f>
        <v>12.071719217876744</v>
      </c>
      <c r="AS292" s="31">
        <f>(AE292*'Propiedades físicas'!$F$7)/1000</f>
        <v>4.9338591896154433</v>
      </c>
      <c r="AT292" s="31">
        <f t="shared" si="201"/>
        <v>251.19539581914862</v>
      </c>
      <c r="AU292" s="31">
        <f t="shared" si="202"/>
        <v>0.31887784899106131</v>
      </c>
      <c r="AV292" s="31">
        <f t="shared" si="206"/>
        <v>0.14310095996242575</v>
      </c>
      <c r="AW292" s="31">
        <f t="shared" si="206"/>
        <v>0.13678302603379813</v>
      </c>
      <c r="AX292" s="31">
        <f t="shared" si="206"/>
        <v>0.33353955791031564</v>
      </c>
      <c r="AY292" s="31">
        <f t="shared" si="203"/>
        <v>4.8057087903664981E-2</v>
      </c>
      <c r="AZ292" s="31">
        <f t="shared" si="203"/>
        <v>1.9641519198734195E-2</v>
      </c>
      <c r="BA292" s="31">
        <f t="shared" si="204"/>
        <v>1</v>
      </c>
      <c r="BB292" s="34">
        <f>AU292*'Propiedades físicas'!$C$4+'Diseño reactor'!AV292*'Propiedades físicas'!$C$5+'Diseño reactor'!AW292*'Propiedades físicas'!$C$8+'Diseño reactor'!AX292*'Propiedades físicas'!$C$9+'Diseño reactor'!AY292*'Propiedades físicas'!$C$7+'Diseño reactor'!AZ292*'Propiedades físicas'!$C$6</f>
        <v>880.43195920476171</v>
      </c>
      <c r="BC292" s="45">
        <f>AU292*'Propiedades físicas'!$L$4+'Diseño reactor'!AV292*'Propiedades físicas'!$L$5+'Diseño reactor'!AW292*'Propiedades físicas'!$L$8+AX292*'Propiedades físicas'!$L$9+'Diseño reactor'!AY292*'Propiedades físicas'!$L$7+'Diseño reactor'!AZ292*'Propiedades físicas'!$L$6</f>
        <v>1.8350910135579686</v>
      </c>
      <c r="BD292" s="29">
        <f t="shared" si="181"/>
        <v>6.1815875881812703</v>
      </c>
      <c r="BE292" s="58">
        <f t="shared" si="182"/>
        <v>46.751934188878671</v>
      </c>
      <c r="BF292" s="30">
        <f>AU292*'Propiedades físicas'!$I$4+'Diseño reactor'!AV292*'Propiedades físicas'!$I$5+'Diseño reactor'!AW292*'Propiedades físicas'!$I$8+'Diseño reactor'!AX292*'Propiedades físicas'!$I$9+'Diseño reactor'!AY292*'Propiedades físicas'!$I$7+'Diseño reactor'!AZ292*'Propiedades físicas'!$I$6</f>
        <v>1.7763239779015668E-2</v>
      </c>
      <c r="BG292" s="24">
        <f>AU292*'Propiedades físicas'!$O$4+'Diseño reactor'!AV292*'Propiedades físicas'!$O$5+'Diseño reactor'!AW292*'Propiedades físicas'!$O$8+'Diseño reactor'!AX292*'Propiedades físicas'!$O$9+'Diseño reactor'!AY292*'Propiedades físicas'!$O$7+'Diseño reactor'!AZ292*'Propiedades físicas'!$O$6</f>
        <v>0.14339232877243741</v>
      </c>
      <c r="BH292" s="54">
        <f t="shared" si="183"/>
        <v>46535.868130122886</v>
      </c>
      <c r="BI292" s="34">
        <f t="shared" si="205"/>
        <v>227.32849078613225</v>
      </c>
      <c r="BJ292" s="27">
        <f t="shared" si="184"/>
        <v>4895.5503977152212</v>
      </c>
      <c r="BK292" s="34">
        <f t="shared" si="185"/>
        <v>539.98797857785974</v>
      </c>
      <c r="BL292" s="27">
        <f t="shared" si="186"/>
        <v>104.64071739985792</v>
      </c>
      <c r="BM292" s="34">
        <f t="shared" si="187"/>
        <v>1.1054421768707483</v>
      </c>
      <c r="BN292" s="45">
        <f t="shared" si="188"/>
        <v>232.56677782103455</v>
      </c>
      <c r="BO292" s="45">
        <f t="shared" si="189"/>
        <v>54.499473196383143</v>
      </c>
      <c r="BP292" s="66">
        <f t="shared" si="190"/>
        <v>6.7263008936011035</v>
      </c>
    </row>
    <row r="293" spans="8:68">
      <c r="H293" s="68">
        <v>288</v>
      </c>
      <c r="I293" s="31">
        <f>('Propiedades físicas'!$C$10*'Diseño reactor'!H293)/1000</f>
        <v>252.07064110074845</v>
      </c>
      <c r="J293" s="31">
        <f t="shared" si="167"/>
        <v>1.8090167026541752</v>
      </c>
      <c r="K293" s="31">
        <f>(I293*1000)/'Propiedades físicas'!$F$10</f>
        <v>1646.5673351610078</v>
      </c>
      <c r="L293" s="31">
        <f t="shared" si="168"/>
        <v>235.22390502300109</v>
      </c>
      <c r="M293" s="31">
        <f t="shared" si="169"/>
        <v>1411.3434301380066</v>
      </c>
      <c r="N293" s="31">
        <f t="shared" si="170"/>
        <v>0.81674967021875378</v>
      </c>
      <c r="O293" s="32">
        <f t="shared" si="171"/>
        <v>4.9004980213125231</v>
      </c>
      <c r="P293" s="33">
        <f t="shared" si="172"/>
        <v>0.31805374681486442</v>
      </c>
      <c r="Q293" s="31">
        <f t="shared" si="173"/>
        <v>3.9113838842192288</v>
      </c>
      <c r="R293" s="31">
        <f t="shared" si="174"/>
        <v>0.19419916866011569</v>
      </c>
      <c r="S293" s="31">
        <f t="shared" si="175"/>
        <v>0.98911413709329421</v>
      </c>
      <c r="T293" s="31">
        <f t="shared" si="176"/>
        <v>0.11857529579814249</v>
      </c>
      <c r="U293" s="31">
        <f t="shared" si="177"/>
        <v>0.1859214589456312</v>
      </c>
      <c r="V293" s="47">
        <f t="shared" si="191"/>
        <v>3.1496584636035116E-4</v>
      </c>
      <c r="W293" s="31">
        <f t="shared" si="178"/>
        <v>0.61058601134215507</v>
      </c>
      <c r="X293" s="34">
        <f>(S293*H293*'Propiedades físicas'!$F$5*60*24*365)/(1000000)</f>
        <v>44089.513815642531</v>
      </c>
      <c r="Y293" s="34">
        <f>(U293*H293*'Propiedades físicas'!$F$7*60*24*365)/(1000000)</f>
        <v>2591.730478166904</v>
      </c>
      <c r="Z293" s="31">
        <f t="shared" si="192"/>
        <v>91.599479082680958</v>
      </c>
      <c r="AA293" s="31">
        <f t="shared" si="193"/>
        <v>1126.4785586551379</v>
      </c>
      <c r="AB293" s="31">
        <f t="shared" si="194"/>
        <v>55.929360574113318</v>
      </c>
      <c r="AC293" s="31">
        <f t="shared" si="195"/>
        <v>284.86487148286875</v>
      </c>
      <c r="AD293" s="31">
        <f t="shared" si="179"/>
        <v>34.149685189865039</v>
      </c>
      <c r="AE293" s="31">
        <f t="shared" si="196"/>
        <v>53.545380176341787</v>
      </c>
      <c r="AF293" s="31">
        <f t="shared" si="197"/>
        <v>1646.5673351610078</v>
      </c>
      <c r="AG293" s="31">
        <f t="shared" si="198"/>
        <v>5.5630569808263565E-2</v>
      </c>
      <c r="AH293" s="31">
        <f t="shared" si="199"/>
        <v>0.68413755975851809</v>
      </c>
      <c r="AI293" s="31">
        <f t="shared" si="199"/>
        <v>3.396724772791896E-2</v>
      </c>
      <c r="AJ293" s="31">
        <f t="shared" si="199"/>
        <v>0.17300529738433901</v>
      </c>
      <c r="AK293" s="31">
        <f t="shared" si="180"/>
        <v>2.0739926306460918E-2</v>
      </c>
      <c r="AL293" s="31">
        <f t="shared" si="180"/>
        <v>3.2519399014499406E-2</v>
      </c>
      <c r="AM293" s="31">
        <f t="shared" si="200"/>
        <v>0.99999999999999989</v>
      </c>
      <c r="AN293" s="31">
        <f>(Z293*'Propiedades físicas'!$F$4)/1000</f>
        <v>80.550749915727977</v>
      </c>
      <c r="AO293" s="31">
        <f>(AA293*'Propiedades físicas'!$F$6)/1000</f>
        <v>36.092373019310614</v>
      </c>
      <c r="AP293" s="31">
        <f>(AB293*'Propiedades físicas'!$F$9)/1000</f>
        <v>34.505619006199211</v>
      </c>
      <c r="AQ293" s="31">
        <f>(AC293*'Propiedades físicas'!$F$5)/1000</f>
        <v>83.884158705560381</v>
      </c>
      <c r="AR293" s="31">
        <f>(AD293*'Propiedades físicas'!$F$8)/1000</f>
        <v>12.106746393510949</v>
      </c>
      <c r="AS293" s="31">
        <f>(AE293*'Propiedades físicas'!$F$7)/1000</f>
        <v>4.930994060439315</v>
      </c>
      <c r="AT293" s="31">
        <f t="shared" si="201"/>
        <v>252.07064110074842</v>
      </c>
      <c r="AU293" s="31">
        <f t="shared" si="202"/>
        <v>0.31955625440541957</v>
      </c>
      <c r="AV293" s="31">
        <f t="shared" si="206"/>
        <v>0.14318356497885487</v>
      </c>
      <c r="AW293" s="31">
        <f t="shared" si="206"/>
        <v>0.13688868666148191</v>
      </c>
      <c r="AX293" s="31">
        <f t="shared" si="206"/>
        <v>0.33278036005800965</v>
      </c>
      <c r="AY293" s="31">
        <f t="shared" si="203"/>
        <v>4.8029180790919973E-2</v>
      </c>
      <c r="AZ293" s="31">
        <f t="shared" si="203"/>
        <v>1.9561953105314153E-2</v>
      </c>
      <c r="BA293" s="31">
        <f t="shared" si="204"/>
        <v>1</v>
      </c>
      <c r="BB293" s="34">
        <f>AU293*'Propiedades físicas'!$C$4+'Diseño reactor'!AV293*'Propiedades físicas'!$C$5+'Diseño reactor'!AW293*'Propiedades físicas'!$C$8+'Diseño reactor'!AX293*'Propiedades físicas'!$C$9+'Diseño reactor'!AY293*'Propiedades físicas'!$C$7+'Diseño reactor'!AZ293*'Propiedades físicas'!$C$6</f>
        <v>880.41238528624467</v>
      </c>
      <c r="BC293" s="45">
        <f>AU293*'Propiedades físicas'!$L$4+'Diseño reactor'!AV293*'Propiedades físicas'!$L$5+'Diseño reactor'!AW293*'Propiedades físicas'!$L$8+AX293*'Propiedades físicas'!$L$9+'Diseño reactor'!AY293*'Propiedades físicas'!$L$7+'Diseño reactor'!AZ293*'Propiedades físicas'!$L$6</f>
        <v>1.8356270496013549</v>
      </c>
      <c r="BD293" s="29">
        <f t="shared" si="181"/>
        <v>6.1715637799334457</v>
      </c>
      <c r="BE293" s="58">
        <f t="shared" si="182"/>
        <v>46.738635069483905</v>
      </c>
      <c r="BF293" s="30">
        <f>AU293*'Propiedades físicas'!$I$4+'Diseño reactor'!AV293*'Propiedades físicas'!$I$5+'Diseño reactor'!AW293*'Propiedades físicas'!$I$8+'Diseño reactor'!AX293*'Propiedades físicas'!$I$9+'Diseño reactor'!AY293*'Propiedades físicas'!$I$7+'Diseño reactor'!AZ293*'Propiedades físicas'!$I$6</f>
        <v>1.7771438866903071E-2</v>
      </c>
      <c r="BG293" s="24">
        <f>AU293*'Propiedades físicas'!$O$4+'Diseño reactor'!AV293*'Propiedades físicas'!$O$5+'Diseño reactor'!AW293*'Propiedades físicas'!$O$8+'Diseño reactor'!AX293*'Propiedades físicas'!$O$9+'Diseño reactor'!AY293*'Propiedades físicas'!$O$7+'Diseño reactor'!AZ293*'Propiedades físicas'!$O$6</f>
        <v>0.14340632124255601</v>
      </c>
      <c r="BH293" s="54">
        <f t="shared" si="183"/>
        <v>46513.364076831633</v>
      </c>
      <c r="BI293" s="34">
        <f t="shared" si="205"/>
        <v>227.4776565758776</v>
      </c>
      <c r="BJ293" s="27">
        <f t="shared" si="184"/>
        <v>4895.0421829477746</v>
      </c>
      <c r="BK293" s="34">
        <f t="shared" si="185"/>
        <v>539.98460906436242</v>
      </c>
      <c r="BL293" s="27">
        <f t="shared" si="186"/>
        <v>104.64059086720341</v>
      </c>
      <c r="BM293" s="34">
        <f t="shared" si="187"/>
        <v>1.1054421768707483</v>
      </c>
      <c r="BN293" s="45">
        <f t="shared" si="188"/>
        <v>233.42971003700339</v>
      </c>
      <c r="BO293" s="45">
        <f t="shared" si="189"/>
        <v>54.600960000067325</v>
      </c>
      <c r="BP293" s="66">
        <f t="shared" si="190"/>
        <v>6.7261513532939441</v>
      </c>
    </row>
    <row r="294" spans="8:68">
      <c r="H294" s="68">
        <v>289</v>
      </c>
      <c r="I294" s="31">
        <f>('Propiedades físicas'!$C$10*'Diseño reactor'!H294)/1000</f>
        <v>252.94588638234825</v>
      </c>
      <c r="J294" s="31">
        <f t="shared" si="167"/>
        <v>1.80275712928859</v>
      </c>
      <c r="K294" s="31">
        <f>(I294*1000)/'Propiedades físicas'!$F$10</f>
        <v>1652.2845828525392</v>
      </c>
      <c r="L294" s="31">
        <f t="shared" si="168"/>
        <v>236.04065469321986</v>
      </c>
      <c r="M294" s="31">
        <f t="shared" si="169"/>
        <v>1416.2439281593192</v>
      </c>
      <c r="N294" s="31">
        <f t="shared" si="170"/>
        <v>0.81674967021875389</v>
      </c>
      <c r="O294" s="32">
        <f t="shared" si="171"/>
        <v>4.9004980213125231</v>
      </c>
      <c r="P294" s="33">
        <f t="shared" si="172"/>
        <v>0.31872713896880722</v>
      </c>
      <c r="Q294" s="31">
        <f t="shared" si="173"/>
        <v>3.9136311849536574</v>
      </c>
      <c r="R294" s="31">
        <f t="shared" si="174"/>
        <v>0.19434754896783077</v>
      </c>
      <c r="S294" s="31">
        <f t="shared" si="175"/>
        <v>0.98686683635886663</v>
      </c>
      <c r="T294" s="31">
        <f t="shared" si="176"/>
        <v>0.11850565945531202</v>
      </c>
      <c r="U294" s="31">
        <f t="shared" si="177"/>
        <v>0.18516932282680393</v>
      </c>
      <c r="V294" s="47">
        <f t="shared" si="191"/>
        <v>3.1563270072639167E-4</v>
      </c>
      <c r="W294" s="31">
        <f t="shared" si="178"/>
        <v>0.6097615333184756</v>
      </c>
      <c r="X294" s="34">
        <f>(S294*H294*'Propiedades físicas'!$F$5*60*24*365)/(1000000)</f>
        <v>44142.081717980567</v>
      </c>
      <c r="Y294" s="34">
        <f>(U294*H294*'Propiedades físicas'!$F$7*60*24*365)/(1000000)</f>
        <v>2590.2084188636827</v>
      </c>
      <c r="Z294" s="31">
        <f t="shared" si="192"/>
        <v>92.112143161985287</v>
      </c>
      <c r="AA294" s="31">
        <f t="shared" si="193"/>
        <v>1131.0394124516069</v>
      </c>
      <c r="AB294" s="31">
        <f t="shared" si="194"/>
        <v>56.166441651703089</v>
      </c>
      <c r="AC294" s="31">
        <f t="shared" si="195"/>
        <v>285.20451570771246</v>
      </c>
      <c r="AD294" s="31">
        <f t="shared" si="179"/>
        <v>34.248135582585178</v>
      </c>
      <c r="AE294" s="31">
        <f t="shared" si="196"/>
        <v>53.513934296946339</v>
      </c>
      <c r="AF294" s="31">
        <f t="shared" si="197"/>
        <v>1652.2845828525396</v>
      </c>
      <c r="AG294" s="31">
        <f t="shared" si="198"/>
        <v>5.5748352383074892E-2</v>
      </c>
      <c r="AH294" s="31">
        <f t="shared" si="199"/>
        <v>0.68453063363876232</v>
      </c>
      <c r="AI294" s="31">
        <f t="shared" si="199"/>
        <v>3.3993200829082443E-2</v>
      </c>
      <c r="AJ294" s="31">
        <f t="shared" si="199"/>
        <v>0.17261222350409472</v>
      </c>
      <c r="AK294" s="31">
        <f t="shared" si="180"/>
        <v>2.0727746259944193E-2</v>
      </c>
      <c r="AL294" s="31">
        <f t="shared" si="180"/>
        <v>3.238784338504129E-2</v>
      </c>
      <c r="AM294" s="31">
        <f t="shared" si="200"/>
        <v>0.99999999999999978</v>
      </c>
      <c r="AN294" s="31">
        <f>(Z294*'Propiedades físicas'!$F$4)/1000</f>
        <v>81.001576453786626</v>
      </c>
      <c r="AO294" s="31">
        <f>(AA294*'Propiedades físicas'!$F$6)/1000</f>
        <v>36.238502774949481</v>
      </c>
      <c r="AP294" s="31">
        <f>(AB294*'Propiedades físicas'!$F$9)/1000</f>
        <v>34.65188617701822</v>
      </c>
      <c r="AQ294" s="31">
        <f>(AC294*'Propiedades físicas'!$F$5)/1000</f>
        <v>83.984173740450089</v>
      </c>
      <c r="AR294" s="31">
        <f>(AD294*'Propiedades físicas'!$F$8)/1000</f>
        <v>12.141649026738092</v>
      </c>
      <c r="AS294" s="31">
        <f>(AE294*'Propiedades físicas'!$F$7)/1000</f>
        <v>4.9280982094057881</v>
      </c>
      <c r="AT294" s="31">
        <f t="shared" si="201"/>
        <v>252.94588638234831</v>
      </c>
      <c r="AU294" s="31">
        <f t="shared" si="202"/>
        <v>0.32023282770982148</v>
      </c>
      <c r="AV294" s="31">
        <f t="shared" si="206"/>
        <v>0.14326583164974674</v>
      </c>
      <c r="AW294" s="31">
        <f t="shared" si="206"/>
        <v>0.13699327817744808</v>
      </c>
      <c r="AX294" s="31">
        <f t="shared" si="206"/>
        <v>0.33202427183773675</v>
      </c>
      <c r="AY294" s="31">
        <f t="shared" si="203"/>
        <v>4.8000974439192899E-2</v>
      </c>
      <c r="AZ294" s="31">
        <f t="shared" si="203"/>
        <v>1.9482816186053985E-2</v>
      </c>
      <c r="BA294" s="31">
        <f t="shared" si="204"/>
        <v>1</v>
      </c>
      <c r="BB294" s="34">
        <f>AU294*'Propiedades físicas'!$C$4+'Diseño reactor'!AV294*'Propiedades físicas'!$C$5+'Diseño reactor'!AW294*'Propiedades físicas'!$C$8+'Diseño reactor'!AX294*'Propiedades físicas'!$C$9+'Diseño reactor'!AY294*'Propiedades físicas'!$C$7+'Diseño reactor'!AZ294*'Propiedades físicas'!$C$6</f>
        <v>880.39291177316682</v>
      </c>
      <c r="BC294" s="45">
        <f>AU294*'Propiedades físicas'!$L$4+'Diseño reactor'!AV294*'Propiedades físicas'!$L$5+'Diseño reactor'!AW294*'Propiedades físicas'!$L$8+AX294*'Propiedades físicas'!$L$9+'Diseño reactor'!AY294*'Propiedades físicas'!$L$7+'Diseño reactor'!AZ294*'Propiedades físicas'!$L$6</f>
        <v>1.8361616441487818</v>
      </c>
      <c r="BD294" s="29">
        <f t="shared" si="181"/>
        <v>6.1615721537957704</v>
      </c>
      <c r="BE294" s="58">
        <f t="shared" si="182"/>
        <v>46.725391624227925</v>
      </c>
      <c r="BF294" s="30">
        <f>AU294*'Propiedades físicas'!$I$4+'Diseño reactor'!AV294*'Propiedades físicas'!$I$5+'Diseño reactor'!AW294*'Propiedades físicas'!$I$8+'Diseño reactor'!AX294*'Propiedades físicas'!$I$9+'Diseño reactor'!AY294*'Propiedades físicas'!$I$7+'Diseño reactor'!AZ294*'Propiedades físicas'!$I$6</f>
        <v>1.7779597722299804E-2</v>
      </c>
      <c r="BG294" s="24">
        <f>AU294*'Propiedades físicas'!$O$4+'Diseño reactor'!AV294*'Propiedades físicas'!$O$5+'Diseño reactor'!AW294*'Propiedades físicas'!$O$8+'Diseño reactor'!AX294*'Propiedades físicas'!$O$9+'Diseño reactor'!AY294*'Propiedades físicas'!$O$7+'Diseño reactor'!AZ294*'Propiedades físicas'!$O$6</f>
        <v>0.14342031062611968</v>
      </c>
      <c r="BH294" s="54">
        <f t="shared" si="183"/>
        <v>46490.991282869254</v>
      </c>
      <c r="BI294" s="34">
        <f t="shared" si="205"/>
        <v>227.62616566343166</v>
      </c>
      <c r="BJ294" s="27">
        <f t="shared" si="184"/>
        <v>4894.5370612791439</v>
      </c>
      <c r="BK294" s="34">
        <f t="shared" si="185"/>
        <v>539.98155823054594</v>
      </c>
      <c r="BL294" s="27">
        <f t="shared" si="186"/>
        <v>104.64047630057473</v>
      </c>
      <c r="BM294" s="34">
        <f t="shared" si="187"/>
        <v>1.1054421768707483</v>
      </c>
      <c r="BN294" s="45">
        <f t="shared" si="188"/>
        <v>234.29367044991733</v>
      </c>
      <c r="BO294" s="45">
        <f t="shared" si="189"/>
        <v>54.702173090473138</v>
      </c>
      <c r="BP294" s="66">
        <f t="shared" si="190"/>
        <v>6.7260025800616141</v>
      </c>
    </row>
    <row r="295" spans="8:68">
      <c r="H295" s="68">
        <v>290</v>
      </c>
      <c r="I295" s="31">
        <f>('Propiedades físicas'!$C$10*'Diseño reactor'!H295)/1000</f>
        <v>253.82113166394805</v>
      </c>
      <c r="J295" s="31">
        <f t="shared" si="167"/>
        <v>1.7965407253944916</v>
      </c>
      <c r="K295" s="31">
        <f>(I295*1000)/'Propiedades físicas'!$F$10</f>
        <v>1658.0018305440703</v>
      </c>
      <c r="L295" s="31">
        <f t="shared" si="168"/>
        <v>236.8574043634386</v>
      </c>
      <c r="M295" s="31">
        <f t="shared" si="169"/>
        <v>1421.1444261806316</v>
      </c>
      <c r="N295" s="31">
        <f t="shared" si="170"/>
        <v>0.81674967021875378</v>
      </c>
      <c r="O295" s="32">
        <f t="shared" si="171"/>
        <v>4.9004980213125231</v>
      </c>
      <c r="P295" s="33">
        <f t="shared" si="172"/>
        <v>0.31939871500398226</v>
      </c>
      <c r="Q295" s="31">
        <f t="shared" si="173"/>
        <v>3.9158692958588985</v>
      </c>
      <c r="R295" s="31">
        <f t="shared" si="174"/>
        <v>0.19449442319218171</v>
      </c>
      <c r="S295" s="31">
        <f t="shared" si="175"/>
        <v>0.98462872545362568</v>
      </c>
      <c r="T295" s="31">
        <f t="shared" si="176"/>
        <v>0.11843529380632556</v>
      </c>
      <c r="U295" s="31">
        <f t="shared" si="177"/>
        <v>0.18442123821626427</v>
      </c>
      <c r="V295" s="47">
        <f t="shared" si="191"/>
        <v>3.1629775660588536E-4</v>
      </c>
      <c r="W295" s="31">
        <f t="shared" si="178"/>
        <v>0.60893927888769606</v>
      </c>
      <c r="X295" s="34">
        <f>(S295*H295*'Propiedades físicas'!$F$5*60*24*365)/(1000000)</f>
        <v>44194.366454430587</v>
      </c>
      <c r="Y295" s="34">
        <f>(U295*H295*'Propiedades físicas'!$F$7*60*24*365)/(1000000)</f>
        <v>2588.6704189298284</v>
      </c>
      <c r="Z295" s="31">
        <f t="shared" si="192"/>
        <v>92.625627351154861</v>
      </c>
      <c r="AA295" s="31">
        <f t="shared" si="193"/>
        <v>1135.6020957990806</v>
      </c>
      <c r="AB295" s="31">
        <f t="shared" si="194"/>
        <v>56.403382725732698</v>
      </c>
      <c r="AC295" s="31">
        <f t="shared" si="195"/>
        <v>285.54233038155144</v>
      </c>
      <c r="AD295" s="31">
        <f t="shared" si="179"/>
        <v>34.346235203834411</v>
      </c>
      <c r="AE295" s="31">
        <f t="shared" si="196"/>
        <v>53.482159082716642</v>
      </c>
      <c r="AF295" s="31">
        <f t="shared" si="197"/>
        <v>1658.0018305440706</v>
      </c>
      <c r="AG295" s="31">
        <f t="shared" si="198"/>
        <v>5.5865817301757693E-2</v>
      </c>
      <c r="AH295" s="31">
        <f t="shared" si="199"/>
        <v>0.68492210013208166</v>
      </c>
      <c r="AI295" s="31">
        <f t="shared" si="199"/>
        <v>3.4018890502204101E-2</v>
      </c>
      <c r="AJ295" s="31">
        <f t="shared" si="199"/>
        <v>0.17222075701077555</v>
      </c>
      <c r="AK295" s="31">
        <f t="shared" si="180"/>
        <v>2.0715438650971665E-2</v>
      </c>
      <c r="AL295" s="31">
        <f t="shared" si="180"/>
        <v>3.2256996402209373E-2</v>
      </c>
      <c r="AM295" s="31">
        <f t="shared" si="200"/>
        <v>1</v>
      </c>
      <c r="AN295" s="31">
        <f>(Z295*'Propiedades físicas'!$F$4)/1000</f>
        <v>81.453124180058552</v>
      </c>
      <c r="AO295" s="31">
        <f>(AA295*'Propiedades físicas'!$F$6)/1000</f>
        <v>36.384691149402542</v>
      </c>
      <c r="AP295" s="31">
        <f>(AB295*'Propiedades físicas'!$F$9)/1000</f>
        <v>34.79806697264079</v>
      </c>
      <c r="AQ295" s="31">
        <f>(AC295*'Propiedades físicas'!$F$5)/1000</f>
        <v>84.083650027455462</v>
      </c>
      <c r="AR295" s="31">
        <f>(AD295*'Propiedades físicas'!$F$8)/1000</f>
        <v>12.17642730446337</v>
      </c>
      <c r="AS295" s="31">
        <f>(AE295*'Propiedades físicas'!$F$7)/1000</f>
        <v>4.925172029927376</v>
      </c>
      <c r="AT295" s="31">
        <f t="shared" si="201"/>
        <v>253.82113166394811</v>
      </c>
      <c r="AU295" s="31">
        <f t="shared" si="202"/>
        <v>0.32090757631598676</v>
      </c>
      <c r="AV295" s="31">
        <f t="shared" si="206"/>
        <v>0.14334776190965387</v>
      </c>
      <c r="AW295" s="31">
        <f t="shared" si="206"/>
        <v>0.13709680807314512</v>
      </c>
      <c r="AX295" s="31">
        <f t="shared" si="206"/>
        <v>0.33127127546960827</v>
      </c>
      <c r="AY295" s="31">
        <f t="shared" si="203"/>
        <v>4.7972472680425246E-2</v>
      </c>
      <c r="AZ295" s="31">
        <f t="shared" si="203"/>
        <v>1.9404105551180672E-2</v>
      </c>
      <c r="BA295" s="31">
        <f t="shared" si="204"/>
        <v>0.99999999999999989</v>
      </c>
      <c r="BB295" s="34">
        <f>AU295*'Propiedades físicas'!$C$4+'Diseño reactor'!AV295*'Propiedades físicas'!$C$5+'Diseño reactor'!AW295*'Propiedades físicas'!$C$8+'Diseño reactor'!AX295*'Propiedades físicas'!$C$9+'Diseño reactor'!AY295*'Propiedades físicas'!$C$7+'Diseño reactor'!AZ295*'Propiedades físicas'!$C$6</f>
        <v>880.37353801212191</v>
      </c>
      <c r="BC295" s="45">
        <f>AU295*'Propiedades físicas'!$L$4+'Diseño reactor'!AV295*'Propiedades físicas'!$L$5+'Diseño reactor'!AW295*'Propiedades físicas'!$L$8+AX295*'Propiedades físicas'!$L$9+'Diseño reactor'!AY295*'Propiedades físicas'!$L$7+'Diseño reactor'!AZ295*'Propiedades físicas'!$L$6</f>
        <v>1.8366948026307279</v>
      </c>
      <c r="BD295" s="29">
        <f t="shared" si="181"/>
        <v>6.1516125575054508</v>
      </c>
      <c r="BE295" s="58">
        <f t="shared" si="182"/>
        <v>46.712203453973828</v>
      </c>
      <c r="BF295" s="30">
        <f>AU295*'Propiedades físicas'!$I$4+'Diseño reactor'!AV295*'Propiedades físicas'!$I$5+'Diseño reactor'!AW295*'Propiedades físicas'!$I$8+'Diseño reactor'!AX295*'Propiedades físicas'!$I$9+'Diseño reactor'!AY295*'Propiedades físicas'!$I$7+'Diseño reactor'!AZ295*'Propiedades físicas'!$I$6</f>
        <v>1.778771659756841E-2</v>
      </c>
      <c r="BG295" s="24">
        <f>AU295*'Propiedades físicas'!$O$4+'Diseño reactor'!AV295*'Propiedades físicas'!$O$5+'Diseño reactor'!AW295*'Propiedades físicas'!$O$8+'Diseño reactor'!AX295*'Propiedades físicas'!$O$9+'Diseño reactor'!AY295*'Propiedades físicas'!$O$7+'Diseño reactor'!AZ295*'Propiedades físicas'!$O$6</f>
        <v>0.14343429673234415</v>
      </c>
      <c r="BH295" s="54">
        <f t="shared" si="183"/>
        <v>46468.748722046432</v>
      </c>
      <c r="BI295" s="34">
        <f t="shared" si="205"/>
        <v>227.77402176264221</v>
      </c>
      <c r="BJ295" s="27">
        <f t="shared" si="184"/>
        <v>4894.0350090007041</v>
      </c>
      <c r="BK295" s="34">
        <f t="shared" si="185"/>
        <v>539.97882284575962</v>
      </c>
      <c r="BL295" s="27">
        <f t="shared" si="186"/>
        <v>104.6403735789782</v>
      </c>
      <c r="BM295" s="34">
        <f t="shared" si="187"/>
        <v>1.1054421768707483</v>
      </c>
      <c r="BN295" s="45">
        <f t="shared" si="188"/>
        <v>235.15865475867403</v>
      </c>
      <c r="BO295" s="45">
        <f t="shared" si="189"/>
        <v>54.803113573006812</v>
      </c>
      <c r="BP295" s="66">
        <f t="shared" si="190"/>
        <v>6.7258545689122391</v>
      </c>
    </row>
    <row r="296" spans="8:68">
      <c r="H296" s="68">
        <v>291</v>
      </c>
      <c r="I296" s="31">
        <f>('Propiedades físicas'!$C$10*'Diseño reactor'!H296)/1000</f>
        <v>254.69637694554791</v>
      </c>
      <c r="J296" s="31">
        <f t="shared" si="167"/>
        <v>1.7903670459257817</v>
      </c>
      <c r="K296" s="31">
        <f>(I296*1000)/'Propiedades físicas'!$F$10</f>
        <v>1663.7190782356017</v>
      </c>
      <c r="L296" s="31">
        <f t="shared" si="168"/>
        <v>237.67415403365737</v>
      </c>
      <c r="M296" s="31">
        <f t="shared" si="169"/>
        <v>1426.0449242019442</v>
      </c>
      <c r="N296" s="31">
        <f t="shared" si="170"/>
        <v>0.81674967021875389</v>
      </c>
      <c r="O296" s="32">
        <f t="shared" si="171"/>
        <v>4.9004980213125231</v>
      </c>
      <c r="P296" s="33">
        <f t="shared" si="172"/>
        <v>0.32006848225752382</v>
      </c>
      <c r="Q296" s="31">
        <f t="shared" si="173"/>
        <v>3.9180982693991306</v>
      </c>
      <c r="R296" s="31">
        <f t="shared" si="174"/>
        <v>0.19463980187960969</v>
      </c>
      <c r="S296" s="31">
        <f t="shared" si="175"/>
        <v>0.98239975191339146</v>
      </c>
      <c r="T296" s="31">
        <f t="shared" si="176"/>
        <v>0.11836420821107937</v>
      </c>
      <c r="U296" s="31">
        <f t="shared" si="177"/>
        <v>0.18367717787054097</v>
      </c>
      <c r="V296" s="47">
        <f t="shared" si="191"/>
        <v>3.1696102126473237E-4</v>
      </c>
      <c r="W296" s="31">
        <f t="shared" si="178"/>
        <v>0.60811923906648357</v>
      </c>
      <c r="X296" s="34">
        <f>(S296*H296*'Propiedades físicas'!$F$5*60*24*365)/(1000000)</f>
        <v>44246.369929078988</v>
      </c>
      <c r="Y296" s="34">
        <f>(U296*H296*'Propiedades físicas'!$F$7*60*24*365)/(1000000)</f>
        <v>2587.1166829469835</v>
      </c>
      <c r="Z296" s="31">
        <f t="shared" si="192"/>
        <v>93.139928336939434</v>
      </c>
      <c r="AA296" s="31">
        <f t="shared" si="193"/>
        <v>1140.1665963951471</v>
      </c>
      <c r="AB296" s="31">
        <f t="shared" si="194"/>
        <v>56.640182346966419</v>
      </c>
      <c r="AC296" s="31">
        <f t="shared" si="195"/>
        <v>285.8783278067969</v>
      </c>
      <c r="AD296" s="31">
        <f t="shared" si="179"/>
        <v>34.443984589424097</v>
      </c>
      <c r="AE296" s="31">
        <f t="shared" si="196"/>
        <v>53.450058760327423</v>
      </c>
      <c r="AF296" s="31">
        <f t="shared" si="197"/>
        <v>1663.7190782356015</v>
      </c>
      <c r="AG296" s="31">
        <f t="shared" si="198"/>
        <v>5.59829658476452E-2</v>
      </c>
      <c r="AH296" s="31">
        <f t="shared" si="199"/>
        <v>0.68531196841495046</v>
      </c>
      <c r="AI296" s="31">
        <f t="shared" si="199"/>
        <v>3.404431859195494E-2</v>
      </c>
      <c r="AJ296" s="31">
        <f t="shared" si="199"/>
        <v>0.17183088872790656</v>
      </c>
      <c r="AK296" s="31">
        <f t="shared" si="180"/>
        <v>2.0703005116676578E-2</v>
      </c>
      <c r="AL296" s="31">
        <f t="shared" si="180"/>
        <v>3.2126853300866148E-2</v>
      </c>
      <c r="AM296" s="31">
        <f t="shared" si="200"/>
        <v>0.99999999999999978</v>
      </c>
      <c r="AN296" s="31">
        <f>(Z296*'Propiedades físicas'!$F$4)/1000</f>
        <v>81.9053901809378</v>
      </c>
      <c r="AO296" s="31">
        <f>(AA296*'Propiedades físicas'!$F$6)/1000</f>
        <v>36.530937748500513</v>
      </c>
      <c r="AP296" s="31">
        <f>(AB296*'Propiedades físicas'!$F$9)/1000</f>
        <v>34.944160498960926</v>
      </c>
      <c r="AQ296" s="31">
        <f>(AC296*'Propiedades físicas'!$F$5)/1000</f>
        <v>84.182591189267498</v>
      </c>
      <c r="AR296" s="31">
        <f>(AD296*'Propiedades físicas'!$F$8)/1000</f>
        <v>12.211081416642626</v>
      </c>
      <c r="AS296" s="31">
        <f>(AE296*'Propiedades físicas'!$F$7)/1000</f>
        <v>4.9222159112385526</v>
      </c>
      <c r="AT296" s="31">
        <f t="shared" si="201"/>
        <v>254.69637694554791</v>
      </c>
      <c r="AU296" s="31">
        <f t="shared" si="202"/>
        <v>0.32158050759571083</v>
      </c>
      <c r="AV296" s="31">
        <f t="shared" si="206"/>
        <v>0.14342935767912607</v>
      </c>
      <c r="AW296" s="31">
        <f t="shared" si="206"/>
        <v>0.13719928378263391</v>
      </c>
      <c r="AX296" s="31">
        <f t="shared" si="206"/>
        <v>0.33052135330242677</v>
      </c>
      <c r="AY296" s="31">
        <f t="shared" si="203"/>
        <v>4.794367930586331E-2</v>
      </c>
      <c r="AZ296" s="31">
        <f t="shared" si="203"/>
        <v>1.9325818334239138E-2</v>
      </c>
      <c r="BA296" s="31">
        <f t="shared" si="204"/>
        <v>1</v>
      </c>
      <c r="BB296" s="34">
        <f>AU296*'Propiedades físicas'!$C$4+'Diseño reactor'!AV296*'Propiedades físicas'!$C$5+'Diseño reactor'!AW296*'Propiedades físicas'!$C$8+'Diseño reactor'!AX296*'Propiedades físicas'!$C$9+'Diseño reactor'!AY296*'Propiedades físicas'!$C$7+'Diseño reactor'!AZ296*'Propiedades físicas'!$C$6</f>
        <v>880.3542633548501</v>
      </c>
      <c r="BC296" s="45">
        <f>AU296*'Propiedades físicas'!$L$4+'Diseño reactor'!AV296*'Propiedades físicas'!$L$5+'Diseño reactor'!AW296*'Propiedades físicas'!$L$8+AX296*'Propiedades físicas'!$L$9+'Diseño reactor'!AY296*'Propiedades físicas'!$L$7+'Diseño reactor'!AZ296*'Propiedades físicas'!$L$6</f>
        <v>1.8372265304525983</v>
      </c>
      <c r="BD296" s="29">
        <f t="shared" si="181"/>
        <v>6.1416848397380281</v>
      </c>
      <c r="BE296" s="58">
        <f t="shared" si="182"/>
        <v>46.699070163939474</v>
      </c>
      <c r="BF296" s="30">
        <f>AU296*'Propiedades físicas'!$I$4+'Diseño reactor'!AV296*'Propiedades físicas'!$I$5+'Diseño reactor'!AW296*'Propiedades físicas'!$I$8+'Diseño reactor'!AX296*'Propiedades físicas'!$I$9+'Diseño reactor'!AY296*'Propiedades físicas'!$I$7+'Diseño reactor'!AZ296*'Propiedades físicas'!$I$6</f>
        <v>1.779579574314127E-2</v>
      </c>
      <c r="BG296" s="24">
        <f>AU296*'Propiedades físicas'!$O$4+'Diseño reactor'!AV296*'Propiedades físicas'!$O$5+'Diseño reactor'!AW296*'Propiedades físicas'!$O$8+'Diseño reactor'!AX296*'Propiedades físicas'!$O$9+'Diseño reactor'!AY296*'Propiedades físicas'!$O$7+'Diseño reactor'!AZ296*'Propiedades físicas'!$O$6</f>
        <v>0.1434482793729048</v>
      </c>
      <c r="BH296" s="54">
        <f t="shared" si="183"/>
        <v>46446.635378381237</v>
      </c>
      <c r="BI296" s="34">
        <f t="shared" si="205"/>
        <v>227.92122856225851</v>
      </c>
      <c r="BJ296" s="27">
        <f t="shared" si="184"/>
        <v>4893.5360026304052</v>
      </c>
      <c r="BK296" s="34">
        <f t="shared" si="185"/>
        <v>539.97639971284161</v>
      </c>
      <c r="BL296" s="27">
        <f t="shared" si="186"/>
        <v>104.64028258264001</v>
      </c>
      <c r="BM296" s="34">
        <f t="shared" si="187"/>
        <v>1.1054421768707483</v>
      </c>
      <c r="BN296" s="45">
        <f t="shared" si="188"/>
        <v>236.02465868539039</v>
      </c>
      <c r="BO296" s="45">
        <f t="shared" si="189"/>
        <v>54.903782547132579</v>
      </c>
      <c r="BP296" s="66">
        <f t="shared" si="190"/>
        <v>6.7257073148932598</v>
      </c>
    </row>
    <row r="297" spans="8:68">
      <c r="H297" s="68">
        <v>292</v>
      </c>
      <c r="I297" s="31">
        <f>('Propiedades físicas'!$C$10*'Diseño reactor'!H297)/1000</f>
        <v>255.57162222714771</v>
      </c>
      <c r="J297" s="31">
        <f t="shared" si="167"/>
        <v>1.7842356519328855</v>
      </c>
      <c r="K297" s="31">
        <f>(I297*1000)/'Propiedades físicas'!$F$10</f>
        <v>1669.4363259271329</v>
      </c>
      <c r="L297" s="31">
        <f t="shared" si="168"/>
        <v>238.49090370387611</v>
      </c>
      <c r="M297" s="31">
        <f t="shared" si="169"/>
        <v>1430.9454222232566</v>
      </c>
      <c r="N297" s="31">
        <f t="shared" si="170"/>
        <v>0.81674967021875378</v>
      </c>
      <c r="O297" s="32">
        <f t="shared" si="171"/>
        <v>4.9004980213125231</v>
      </c>
      <c r="P297" s="33">
        <f t="shared" si="172"/>
        <v>0.32073644802709611</v>
      </c>
      <c r="Q297" s="31">
        <f t="shared" si="173"/>
        <v>3.9203181576593624</v>
      </c>
      <c r="R297" s="31">
        <f t="shared" si="174"/>
        <v>0.19478369549585176</v>
      </c>
      <c r="S297" s="31">
        <f t="shared" si="175"/>
        <v>0.98017986365316223</v>
      </c>
      <c r="T297" s="31">
        <f t="shared" si="176"/>
        <v>0.11829241193010731</v>
      </c>
      <c r="U297" s="31">
        <f t="shared" si="177"/>
        <v>0.18293711476569863</v>
      </c>
      <c r="V297" s="47">
        <f t="shared" si="191"/>
        <v>3.1762250192974569E-4</v>
      </c>
      <c r="W297" s="31">
        <f t="shared" si="178"/>
        <v>0.60730140491983076</v>
      </c>
      <c r="X297" s="34">
        <f>(S297*H297*'Propiedades físicas'!$F$5*60*24*365)/(1000000)</f>
        <v>44298.094030668464</v>
      </c>
      <c r="Y297" s="34">
        <f>(U297*H297*'Propiedades físicas'!$F$7*60*24*365)/(1000000)</f>
        <v>2585.547413324995</v>
      </c>
      <c r="Z297" s="31">
        <f t="shared" si="192"/>
        <v>93.655042823912069</v>
      </c>
      <c r="AA297" s="31">
        <f t="shared" si="193"/>
        <v>1144.7329020365339</v>
      </c>
      <c r="AB297" s="31">
        <f t="shared" si="194"/>
        <v>56.876839084788713</v>
      </c>
      <c r="AC297" s="31">
        <f t="shared" si="195"/>
        <v>286.2125201867234</v>
      </c>
      <c r="AD297" s="31">
        <f t="shared" si="179"/>
        <v>34.541384283591334</v>
      </c>
      <c r="AE297" s="31">
        <f t="shared" si="196"/>
        <v>53.417637511583997</v>
      </c>
      <c r="AF297" s="31">
        <f t="shared" si="197"/>
        <v>1669.4363259271333</v>
      </c>
      <c r="AG297" s="31">
        <f t="shared" si="198"/>
        <v>5.6099799297167012E-2</v>
      </c>
      <c r="AH297" s="31">
        <f t="shared" si="199"/>
        <v>0.68570024759752268</v>
      </c>
      <c r="AI297" s="31">
        <f t="shared" si="199"/>
        <v>3.4069486928890058E-2</v>
      </c>
      <c r="AJ297" s="31">
        <f t="shared" si="199"/>
        <v>0.17144260954533455</v>
      </c>
      <c r="AK297" s="31">
        <f t="shared" si="180"/>
        <v>2.0690447276812747E-2</v>
      </c>
      <c r="AL297" s="31">
        <f t="shared" si="180"/>
        <v>3.1997409354272997E-2</v>
      </c>
      <c r="AM297" s="31">
        <f t="shared" si="200"/>
        <v>1</v>
      </c>
      <c r="AN297" s="31">
        <f>(Z297*'Propiedades físicas'!$F$4)/1000</f>
        <v>82.358371558491797</v>
      </c>
      <c r="AO297" s="31">
        <f>(AA297*'Propiedades físicas'!$F$6)/1000</f>
        <v>36.677242181250548</v>
      </c>
      <c r="AP297" s="31">
        <f>(AB297*'Propiedades físicas'!$F$9)/1000</f>
        <v>35.090165873360391</v>
      </c>
      <c r="AQ297" s="31">
        <f>(AC297*'Propiedades físicas'!$F$5)/1000</f>
        <v>84.281000819384445</v>
      </c>
      <c r="AR297" s="31">
        <f>(AD297*'Propiedades físicas'!$F$8)/1000</f>
        <v>12.245611556218796</v>
      </c>
      <c r="AS297" s="31">
        <f>(AE297*'Propiedades físicas'!$F$7)/1000</f>
        <v>4.919230238441771</v>
      </c>
      <c r="AT297" s="31">
        <f t="shared" si="201"/>
        <v>255.57162222714774</v>
      </c>
      <c r="AU297" s="31">
        <f t="shared" si="202"/>
        <v>0.32225162888113246</v>
      </c>
      <c r="AV297" s="31">
        <f t="shared" si="206"/>
        <v>0.1435106208648331</v>
      </c>
      <c r="AW297" s="31">
        <f t="shared" si="206"/>
        <v>0.13730071268308827</v>
      </c>
      <c r="AX297" s="31">
        <f t="shared" si="206"/>
        <v>0.32977448781256674</v>
      </c>
      <c r="AY297" s="31">
        <f t="shared" si="203"/>
        <v>4.7914598066506393E-2</v>
      </c>
      <c r="AZ297" s="31">
        <f t="shared" si="203"/>
        <v>1.9247951691873062E-2</v>
      </c>
      <c r="BA297" s="31">
        <f t="shared" si="204"/>
        <v>1</v>
      </c>
      <c r="BB297" s="34">
        <f>AU297*'Propiedades físicas'!$C$4+'Diseño reactor'!AV297*'Propiedades físicas'!$C$5+'Diseño reactor'!AW297*'Propiedades físicas'!$C$8+'Diseño reactor'!AX297*'Propiedades físicas'!$C$9+'Diseño reactor'!AY297*'Propiedades físicas'!$C$7+'Diseño reactor'!AZ297*'Propiedades físicas'!$C$6</f>
        <v>880.33508715818891</v>
      </c>
      <c r="BC297" s="45">
        <f>AU297*'Propiedades físicas'!$L$4+'Diseño reactor'!AV297*'Propiedades físicas'!$L$5+'Diseño reactor'!AW297*'Propiedades físicas'!$L$8+AX297*'Propiedades físicas'!$L$9+'Diseño reactor'!AY297*'Propiedades físicas'!$L$7+'Diseño reactor'!AZ297*'Propiedades físicas'!$L$6</f>
        <v>1.8377568329948513</v>
      </c>
      <c r="BD297" s="29">
        <f t="shared" si="181"/>
        <v>6.1317888501003353</v>
      </c>
      <c r="BE297" s="58">
        <f t="shared" si="182"/>
        <v>46.685991363631743</v>
      </c>
      <c r="BF297" s="30">
        <f>AU297*'Propiedades físicas'!$I$4+'Diseño reactor'!AV297*'Propiedades físicas'!$I$5+'Diseño reactor'!AW297*'Propiedades físicas'!$I$8+'Diseño reactor'!AX297*'Propiedades físicas'!$I$9+'Diseño reactor'!AY297*'Propiedades físicas'!$I$7+'Diseño reactor'!AZ297*'Propiedades físicas'!$I$6</f>
        <v>1.7803835407537997E-2</v>
      </c>
      <c r="BG297" s="24">
        <f>AU297*'Propiedades físicas'!$O$4+'Diseño reactor'!AV297*'Propiedades físicas'!$O$5+'Diseño reactor'!AW297*'Propiedades físicas'!$O$8+'Diseño reactor'!AX297*'Propiedades físicas'!$O$9+'Diseño reactor'!AY297*'Propiedades físicas'!$O$7+'Diseño reactor'!AZ297*'Propiedades físicas'!$O$6</f>
        <v>0.1434622583619089</v>
      </c>
      <c r="BH297" s="54">
        <f t="shared" si="183"/>
        <v>46424.650245974888</v>
      </c>
      <c r="BI297" s="34">
        <f t="shared" si="205"/>
        <v>228.06778972612341</v>
      </c>
      <c r="BJ297" s="27">
        <f t="shared" si="184"/>
        <v>4893.0400189100747</v>
      </c>
      <c r="BK297" s="34">
        <f t="shared" si="185"/>
        <v>539.97428566772055</v>
      </c>
      <c r="BL297" s="27">
        <f t="shared" si="186"/>
        <v>104.6402031929926</v>
      </c>
      <c r="BM297" s="34">
        <f t="shared" si="187"/>
        <v>1.1054421768707483</v>
      </c>
      <c r="BN297" s="45">
        <f t="shared" si="188"/>
        <v>236.89167797525261</v>
      </c>
      <c r="BO297" s="45">
        <f t="shared" si="189"/>
        <v>55.004181106412396</v>
      </c>
      <c r="BP297" s="66">
        <f t="shared" si="190"/>
        <v>6.7255608130910582</v>
      </c>
    </row>
    <row r="298" spans="8:68">
      <c r="H298" s="68">
        <v>293</v>
      </c>
      <c r="I298" s="31">
        <f>('Propiedades físicas'!$C$10*'Diseño reactor'!H298)/1000</f>
        <v>256.44686750874752</v>
      </c>
      <c r="J298" s="31">
        <f t="shared" si="167"/>
        <v>1.7781461104587117</v>
      </c>
      <c r="K298" s="31">
        <f>(I298*1000)/'Propiedades físicas'!$F$10</f>
        <v>1675.153573618664</v>
      </c>
      <c r="L298" s="31">
        <f t="shared" si="168"/>
        <v>239.30765337409485</v>
      </c>
      <c r="M298" s="31">
        <f t="shared" si="169"/>
        <v>1435.845920244569</v>
      </c>
      <c r="N298" s="31">
        <f t="shared" si="170"/>
        <v>0.81674967021875378</v>
      </c>
      <c r="O298" s="32">
        <f t="shared" si="171"/>
        <v>4.9004980213125222</v>
      </c>
      <c r="P298" s="33">
        <f t="shared" si="172"/>
        <v>0.32140261957115918</v>
      </c>
      <c r="Q298" s="31">
        <f t="shared" si="173"/>
        <v>3.9225290123486993</v>
      </c>
      <c r="R298" s="31">
        <f t="shared" si="174"/>
        <v>0.19492611442664401</v>
      </c>
      <c r="S298" s="31">
        <f t="shared" si="175"/>
        <v>0.97796900896382177</v>
      </c>
      <c r="T298" s="31">
        <f t="shared" si="176"/>
        <v>0.11821991412567404</v>
      </c>
      <c r="U298" s="31">
        <f t="shared" si="177"/>
        <v>0.18220102209527655</v>
      </c>
      <c r="V298" s="47">
        <f t="shared" si="191"/>
        <v>3.1828220578891496E-4</v>
      </c>
      <c r="W298" s="31">
        <f t="shared" si="178"/>
        <v>0.60648576756073069</v>
      </c>
      <c r="X298" s="34">
        <f>(S298*H298*'Propiedades físicas'!$F$5*60*24*365)/(1000000)</f>
        <v>44349.540632742064</v>
      </c>
      <c r="Y298" s="34">
        <f>(U298*H298*'Propiedades físicas'!$F$7*60*24*365)/(1000000)</f>
        <v>2583.9628103258187</v>
      </c>
      <c r="Z298" s="31">
        <f t="shared" si="192"/>
        <v>94.170967534349643</v>
      </c>
      <c r="AA298" s="31">
        <f t="shared" si="193"/>
        <v>1149.3010006181689</v>
      </c>
      <c r="AB298" s="31">
        <f t="shared" si="194"/>
        <v>57.113351527006692</v>
      </c>
      <c r="AC298" s="31">
        <f t="shared" si="195"/>
        <v>286.5449196263998</v>
      </c>
      <c r="AD298" s="31">
        <f t="shared" ref="AD298:AD330" si="207">T298*$H298</f>
        <v>34.638434838822491</v>
      </c>
      <c r="AE298" s="31">
        <f t="shared" si="196"/>
        <v>53.384899473916029</v>
      </c>
      <c r="AF298" s="31">
        <f t="shared" si="197"/>
        <v>1675.1535736186634</v>
      </c>
      <c r="AG298" s="31">
        <f t="shared" si="198"/>
        <v>5.6216318919895633E-2</v>
      </c>
      <c r="AH298" s="31">
        <f t="shared" si="199"/>
        <v>0.68608694672420467</v>
      </c>
      <c r="AI298" s="31">
        <f t="shared" si="199"/>
        <v>3.409439732957173E-2</v>
      </c>
      <c r="AJ298" s="31">
        <f t="shared" si="199"/>
        <v>0.17105591041865256</v>
      </c>
      <c r="AK298" s="31">
        <f t="shared" si="180"/>
        <v>2.0677766733945838E-2</v>
      </c>
      <c r="AL298" s="31">
        <f t="shared" si="180"/>
        <v>3.1868659873729714E-2</v>
      </c>
      <c r="AM298" s="31">
        <f t="shared" si="200"/>
        <v>1.0000000000000002</v>
      </c>
      <c r="AN298" s="31">
        <f>(Z298*'Propiedades físicas'!$F$4)/1000</f>
        <v>82.812065430356398</v>
      </c>
      <c r="AO298" s="31">
        <f>(AA298*'Propiedades físicas'!$F$6)/1000</f>
        <v>36.823604059806129</v>
      </c>
      <c r="AP298" s="31">
        <f>(AB298*'Propiedades físicas'!$F$9)/1000</f>
        <v>35.236082224586774</v>
      </c>
      <c r="AQ298" s="31">
        <f>(AC298*'Propiedades físicas'!$F$5)/1000</f>
        <v>84.378882482385961</v>
      </c>
      <c r="AR298" s="31">
        <f>(AD298*'Propiedades físicas'!$F$8)/1000</f>
        <v>12.280017919059345</v>
      </c>
      <c r="AS298" s="31">
        <f>(AE298*'Propiedades físicas'!$F$7)/1000</f>
        <v>4.9162153925529273</v>
      </c>
      <c r="AT298" s="31">
        <f t="shared" si="201"/>
        <v>256.44686750874752</v>
      </c>
      <c r="AU298" s="31">
        <f t="shared" si="202"/>
        <v>0.32292094746500127</v>
      </c>
      <c r="AV298" s="31">
        <f t="shared" si="206"/>
        <v>0.14359155335968399</v>
      </c>
      <c r="AW298" s="31">
        <f t="shared" si="206"/>
        <v>0.13740110209529019</v>
      </c>
      <c r="AX298" s="31">
        <f t="shared" si="206"/>
        <v>0.32903066160286698</v>
      </c>
      <c r="AY298" s="31">
        <f t="shared" si="203"/>
        <v>4.7885232673549688E-2</v>
      </c>
      <c r="AZ298" s="31">
        <f t="shared" si="203"/>
        <v>1.9170502803607974E-2</v>
      </c>
      <c r="BA298" s="31">
        <f t="shared" si="204"/>
        <v>1</v>
      </c>
      <c r="BB298" s="34">
        <f>AU298*'Propiedades físicas'!$C$4+'Diseño reactor'!AV298*'Propiedades físicas'!$C$5+'Diseño reactor'!AW298*'Propiedades físicas'!$C$8+'Diseño reactor'!AX298*'Propiedades físicas'!$C$9+'Diseño reactor'!AY298*'Propiedades físicas'!$C$7+'Diseño reactor'!AZ298*'Propiedades físicas'!$C$6</f>
        <v>880.31600878402821</v>
      </c>
      <c r="BC298" s="45">
        <f>AU298*'Propiedades físicas'!$L$4+'Diseño reactor'!AV298*'Propiedades físicas'!$L$5+'Diseño reactor'!AW298*'Propiedades físicas'!$L$8+AX298*'Propiedades físicas'!$L$9+'Diseño reactor'!AY298*'Propiedades físicas'!$L$7+'Diseño reactor'!AZ298*'Propiedades físicas'!$L$6</f>
        <v>1.8382857156131254</v>
      </c>
      <c r="BD298" s="29">
        <f t="shared" si="181"/>
        <v>6.1219244391235454</v>
      </c>
      <c r="BE298" s="58">
        <f t="shared" si="182"/>
        <v>46.672966666782131</v>
      </c>
      <c r="BF298" s="30">
        <f>AU298*'Propiedades físicas'!$I$4+'Diseño reactor'!AV298*'Propiedades físicas'!$I$5+'Diseño reactor'!AW298*'Propiedades físicas'!$I$8+'Diseño reactor'!AX298*'Propiedades físicas'!$I$9+'Diseño reactor'!AY298*'Propiedades físicas'!$I$7+'Diseño reactor'!AZ298*'Propiedades físicas'!$I$6</f>
        <v>1.7811835837382689E-2</v>
      </c>
      <c r="BG298" s="24">
        <f>AU298*'Propiedades físicas'!$O$4+'Diseño reactor'!AV298*'Propiedades físicas'!$O$5+'Diseño reactor'!AW298*'Propiedades físicas'!$O$8+'Diseño reactor'!AX298*'Propiedades físicas'!$O$9+'Diseño reactor'!AY298*'Propiedades físicas'!$O$7+'Diseño reactor'!AZ298*'Propiedades físicas'!$O$6</f>
        <v>0.14347623351586714</v>
      </c>
      <c r="BH298" s="54">
        <f t="shared" si="183"/>
        <v>46402.792328889336</v>
      </c>
      <c r="BI298" s="34">
        <f t="shared" si="205"/>
        <v>228.21370889336492</v>
      </c>
      <c r="BJ298" s="27">
        <f t="shared" si="184"/>
        <v>4892.5470348028875</v>
      </c>
      <c r="BK298" s="34">
        <f t="shared" si="185"/>
        <v>539.97247757903256</v>
      </c>
      <c r="BL298" s="27">
        <f t="shared" si="186"/>
        <v>104.64013529266137</v>
      </c>
      <c r="BM298" s="34">
        <f t="shared" si="187"/>
        <v>1.1054421768707483</v>
      </c>
      <c r="BN298" s="45">
        <f t="shared" si="188"/>
        <v>237.75970839636744</v>
      </c>
      <c r="BO298" s="45">
        <f t="shared" si="189"/>
        <v>55.104310338545702</v>
      </c>
      <c r="BP298" s="66">
        <f t="shared" si="190"/>
        <v>6.7254150586306221</v>
      </c>
    </row>
    <row r="299" spans="8:68">
      <c r="H299" s="68">
        <v>294</v>
      </c>
      <c r="I299" s="31">
        <f>('Propiedades físicas'!$C$10*'Diseño reactor'!H299)/1000</f>
        <v>257.32211279034738</v>
      </c>
      <c r="J299" s="31">
        <f t="shared" si="167"/>
        <v>1.7720979944367432</v>
      </c>
      <c r="K299" s="31">
        <f>(I299*1000)/'Propiedades físicas'!$F$10</f>
        <v>1680.8708213101957</v>
      </c>
      <c r="L299" s="31">
        <f t="shared" si="168"/>
        <v>240.12440304431365</v>
      </c>
      <c r="M299" s="31">
        <f t="shared" si="169"/>
        <v>1440.7464182658819</v>
      </c>
      <c r="N299" s="31">
        <f t="shared" si="170"/>
        <v>0.81674967021875389</v>
      </c>
      <c r="O299" s="32">
        <f t="shared" si="171"/>
        <v>4.9004980213125231</v>
      </c>
      <c r="P299" s="33">
        <f t="shared" si="172"/>
        <v>0.32206700410923123</v>
      </c>
      <c r="Q299" s="31">
        <f t="shared" si="173"/>
        <v>3.9247308848036444</v>
      </c>
      <c r="R299" s="31">
        <f t="shared" si="174"/>
        <v>0.19506706897841711</v>
      </c>
      <c r="S299" s="31">
        <f t="shared" si="175"/>
        <v>0.97576713650887814</v>
      </c>
      <c r="T299" s="31">
        <f t="shared" si="176"/>
        <v>0.11814672386285566</v>
      </c>
      <c r="U299" s="31">
        <f t="shared" si="177"/>
        <v>0.18146887326824987</v>
      </c>
      <c r="V299" s="47">
        <f t="shared" si="191"/>
        <v>3.1894013999166586E-4</v>
      </c>
      <c r="W299" s="31">
        <f t="shared" si="178"/>
        <v>0.60567231814985545</v>
      </c>
      <c r="X299" s="34">
        <f>(S299*H299*'Propiedades físicas'!$F$5*60*24*365)/(1000000)</f>
        <v>44400.711593785738</v>
      </c>
      <c r="Y299" s="34">
        <f>(U299*H299*'Propiedades físicas'!$F$7*60*24*365)/(1000000)</f>
        <v>2582.3630720871356</v>
      </c>
      <c r="Z299" s="31">
        <f t="shared" si="192"/>
        <v>94.687699208113983</v>
      </c>
      <c r="AA299" s="31">
        <f t="shared" ref="AA299:AA330" si="208">Q299*$H299</f>
        <v>1153.8708801322714</v>
      </c>
      <c r="AB299" s="31">
        <f t="shared" ref="AB299:AB330" si="209">R299*$H299</f>
        <v>57.349718279654631</v>
      </c>
      <c r="AC299" s="31">
        <f t="shared" ref="AC299:AC330" si="210">S299*$H299</f>
        <v>286.87553813361018</v>
      </c>
      <c r="AD299" s="31">
        <f t="shared" si="207"/>
        <v>34.73513681567956</v>
      </c>
      <c r="AE299" s="31">
        <f t="shared" si="196"/>
        <v>53.351848740865464</v>
      </c>
      <c r="AF299" s="31">
        <f t="shared" si="197"/>
        <v>1680.8708213101954</v>
      </c>
      <c r="AG299" s="31">
        <f t="shared" si="198"/>
        <v>5.6332525978592077E-2</v>
      </c>
      <c r="AH299" s="31">
        <f t="shared" si="199"/>
        <v>0.68647207477422856</v>
      </c>
      <c r="AI299" s="31">
        <f t="shared" si="199"/>
        <v>3.4119051596690819E-2</v>
      </c>
      <c r="AJ299" s="31">
        <f t="shared" si="199"/>
        <v>0.17067078236862848</v>
      </c>
      <c r="AK299" s="31">
        <f t="shared" si="180"/>
        <v>2.0664965073642256E-2</v>
      </c>
      <c r="AL299" s="31">
        <f t="shared" si="180"/>
        <v>3.1740600208217708E-2</v>
      </c>
      <c r="AM299" s="31">
        <f t="shared" si="200"/>
        <v>0.99999999999999989</v>
      </c>
      <c r="AN299" s="31">
        <f>(Z299*'Propiedades físicas'!$F$4)/1000</f>
        <v>83.266468929631273</v>
      </c>
      <c r="AO299" s="31">
        <f>(AA299*'Propiedades físicas'!$F$6)/1000</f>
        <v>36.97002299943798</v>
      </c>
      <c r="AP299" s="31">
        <f>(AB299*'Propiedades físicas'!$F$9)/1000</f>
        <v>35.381908692632919</v>
      </c>
      <c r="AQ299" s="31">
        <f>(AC299*'Propiedades físicas'!$F$5)/1000</f>
        <v>84.476239714204198</v>
      </c>
      <c r="AR299" s="31">
        <f>(AD299*'Propiedades físicas'!$F$8)/1000</f>
        <v>12.314300703894713</v>
      </c>
      <c r="AS299" s="31">
        <f>(AE299*'Propiedades físicas'!$F$7)/1000</f>
        <v>4.9131717505463008</v>
      </c>
      <c r="AT299" s="31">
        <f t="shared" si="201"/>
        <v>257.32211279034738</v>
      </c>
      <c r="AU299" s="31">
        <f t="shared" si="202"/>
        <v>0.3235884706009407</v>
      </c>
      <c r="AV299" s="31">
        <f t="shared" si="206"/>
        <v>0.14367215704294806</v>
      </c>
      <c r="AW299" s="31">
        <f t="shared" si="206"/>
        <v>0.13750045928412011</v>
      </c>
      <c r="AX299" s="31">
        <f t="shared" si="206"/>
        <v>0.32828985740153249</v>
      </c>
      <c r="AY299" s="31">
        <f t="shared" si="203"/>
        <v>4.7855586798821917E-2</v>
      </c>
      <c r="AZ299" s="31">
        <f t="shared" si="203"/>
        <v>1.9093468871636758E-2</v>
      </c>
      <c r="BA299" s="31">
        <f t="shared" si="204"/>
        <v>1</v>
      </c>
      <c r="BB299" s="34">
        <f>AU299*'Propiedades físicas'!$C$4+'Diseño reactor'!AV299*'Propiedades físicas'!$C$5+'Diseño reactor'!AW299*'Propiedades físicas'!$C$8+'Diseño reactor'!AX299*'Propiedades físicas'!$C$9+'Diseño reactor'!AY299*'Propiedades físicas'!$C$7+'Diseño reactor'!AZ299*'Propiedades físicas'!$C$6</f>
        <v>880.2970275992617</v>
      </c>
      <c r="BC299" s="45">
        <f>AU299*'Propiedades físicas'!$L$4+'Diseño reactor'!AV299*'Propiedades físicas'!$L$5+'Diseño reactor'!AW299*'Propiedades físicas'!$L$8+AX299*'Propiedades físicas'!$L$9+'Diseño reactor'!AY299*'Propiedades físicas'!$L$7+'Diseño reactor'!AZ299*'Propiedades físicas'!$L$6</f>
        <v>1.8388131836383639</v>
      </c>
      <c r="BD299" s="29">
        <f t="shared" si="181"/>
        <v>6.112091458256268</v>
      </c>
      <c r="BE299" s="58">
        <f t="shared" si="182"/>
        <v>46.659995691283555</v>
      </c>
      <c r="BF299" s="30">
        <f>AU299*'Propiedades físicas'!$I$4+'Diseño reactor'!AV299*'Propiedades físicas'!$I$5+'Diseño reactor'!AW299*'Propiedades físicas'!$I$8+'Diseño reactor'!AX299*'Propiedades físicas'!$I$9+'Diseño reactor'!AY299*'Propiedades físicas'!$I$7+'Diseño reactor'!AZ299*'Propiedades físicas'!$I$6</f>
        <v>1.7819797277420949E-2</v>
      </c>
      <c r="BG299" s="24">
        <f>AU299*'Propiedades físicas'!$O$4+'Diseño reactor'!AV299*'Propiedades físicas'!$O$5+'Diseño reactor'!AW299*'Propiedades físicas'!$O$8+'Diseño reactor'!AX299*'Propiedades físicas'!$O$9+'Diseño reactor'!AY299*'Propiedades físicas'!$O$7+'Diseño reactor'!AZ299*'Propiedades físicas'!$O$6</f>
        <v>0.14349020465366588</v>
      </c>
      <c r="BH299" s="54">
        <f t="shared" si="183"/>
        <v>46381.060641026634</v>
      </c>
      <c r="BI299" s="34">
        <f t="shared" si="205"/>
        <v>228.35898967858589</v>
      </c>
      <c r="BJ299" s="27">
        <f t="shared" si="184"/>
        <v>4892.0570274907996</v>
      </c>
      <c r="BK299" s="34">
        <f t="shared" si="185"/>
        <v>539.97097234773787</v>
      </c>
      <c r="BL299" s="27">
        <f t="shared" si="186"/>
        <v>104.64007876545128</v>
      </c>
      <c r="BM299" s="34">
        <f t="shared" si="187"/>
        <v>1.1054421768707483</v>
      </c>
      <c r="BN299" s="45">
        <f t="shared" si="188"/>
        <v>238.6287457396127</v>
      </c>
      <c r="BO299" s="45">
        <f t="shared" si="189"/>
        <v>55.204171325408367</v>
      </c>
      <c r="BP299" s="66">
        <f t="shared" si="190"/>
        <v>6.725270046675158</v>
      </c>
    </row>
    <row r="300" spans="8:68">
      <c r="H300" s="68">
        <v>295</v>
      </c>
      <c r="I300" s="31">
        <f>('Propiedades físicas'!$C$10*'Diseño reactor'!H300)/1000</f>
        <v>258.19735807194718</v>
      </c>
      <c r="J300" s="31">
        <f t="shared" si="167"/>
        <v>1.766090882591195</v>
      </c>
      <c r="K300" s="31">
        <f>(I300*1000)/'Propiedades físicas'!$F$10</f>
        <v>1686.5880690017268</v>
      </c>
      <c r="L300" s="31">
        <f t="shared" si="168"/>
        <v>240.94115271453239</v>
      </c>
      <c r="M300" s="31">
        <f t="shared" si="169"/>
        <v>1445.6469162871942</v>
      </c>
      <c r="N300" s="31">
        <f t="shared" si="170"/>
        <v>0.81674967021875389</v>
      </c>
      <c r="O300" s="32">
        <f t="shared" si="171"/>
        <v>4.9004980213125231</v>
      </c>
      <c r="P300" s="33">
        <f t="shared" si="172"/>
        <v>0.32272960882214963</v>
      </c>
      <c r="Q300" s="31">
        <f t="shared" si="173"/>
        <v>3.9269238259912878</v>
      </c>
      <c r="R300" s="31">
        <f t="shared" si="174"/>
        <v>0.19520656937898517</v>
      </c>
      <c r="S300" s="31">
        <f t="shared" si="175"/>
        <v>0.97357419532123557</v>
      </c>
      <c r="T300" s="31">
        <f t="shared" si="176"/>
        <v>0.11807285011060717</v>
      </c>
      <c r="U300" s="31">
        <f t="shared" si="177"/>
        <v>0.18074064190701203</v>
      </c>
      <c r="V300" s="47">
        <f t="shared" si="191"/>
        <v>3.1959631164911906E-4</v>
      </c>
      <c r="W300" s="31">
        <f t="shared" si="178"/>
        <v>0.60486104789523654</v>
      </c>
      <c r="X300" s="34">
        <f>(S300*H300*'Propiedades físicas'!$F$5*60*24*365)/(1000000)</f>
        <v>44451.608757369264</v>
      </c>
      <c r="Y300" s="34">
        <f>(U300*H300*'Propiedades físicas'!$F$7*60*24*365)/(1000000)</f>
        <v>2580.7483946456819</v>
      </c>
      <c r="Z300" s="31">
        <f t="shared" si="192"/>
        <v>95.205234602534134</v>
      </c>
      <c r="AA300" s="31">
        <f t="shared" si="208"/>
        <v>1158.44252866743</v>
      </c>
      <c r="AB300" s="31">
        <f t="shared" si="209"/>
        <v>57.585937966800628</v>
      </c>
      <c r="AC300" s="31">
        <f t="shared" si="210"/>
        <v>287.20438761976447</v>
      </c>
      <c r="AD300" s="31">
        <f t="shared" si="207"/>
        <v>34.831490782629118</v>
      </c>
      <c r="AE300" s="31">
        <f t="shared" si="196"/>
        <v>53.318489362568549</v>
      </c>
      <c r="AF300" s="31">
        <f t="shared" si="197"/>
        <v>1686.5880690017268</v>
      </c>
      <c r="AG300" s="31">
        <f t="shared" si="198"/>
        <v>5.6448421729251935E-2</v>
      </c>
      <c r="AH300" s="31">
        <f t="shared" si="199"/>
        <v>0.68685564066221549</v>
      </c>
      <c r="AI300" s="31">
        <f t="shared" si="199"/>
        <v>3.4143451519187566E-2</v>
      </c>
      <c r="AJ300" s="31">
        <f t="shared" si="199"/>
        <v>0.17028721648064168</v>
      </c>
      <c r="AK300" s="31">
        <f t="shared" si="180"/>
        <v>2.0652043864655998E-2</v>
      </c>
      <c r="AL300" s="31">
        <f t="shared" si="180"/>
        <v>3.1613225744047381E-2</v>
      </c>
      <c r="AM300" s="31">
        <f t="shared" si="200"/>
        <v>1</v>
      </c>
      <c r="AN300" s="31">
        <f>(Z300*'Propiedades físicas'!$F$4)/1000</f>
        <v>83.721579204776475</v>
      </c>
      <c r="AO300" s="31">
        <f>(AA300*'Propiedades físicas'!$F$6)/1000</f>
        <v>37.116498618504451</v>
      </c>
      <c r="AP300" s="31">
        <f>(AB300*'Propiedades físicas'!$F$9)/1000</f>
        <v>35.527644428617641</v>
      </c>
      <c r="AQ300" s="31">
        <f>(AC300*'Propiedades físicas'!$F$5)/1000</f>
        <v>84.573076022392058</v>
      </c>
      <c r="AR300" s="31">
        <f>(AD300*'Propiedades físicas'!$F$8)/1000</f>
        <v>12.348460112257669</v>
      </c>
      <c r="AS300" s="31">
        <f>(AE300*'Propiedades físicas'!$F$7)/1000</f>
        <v>4.9100996853989383</v>
      </c>
      <c r="AT300" s="31">
        <f t="shared" si="201"/>
        <v>258.19735807194724</v>
      </c>
      <c r="AU300" s="31">
        <f t="shared" si="202"/>
        <v>0.32425420550371115</v>
      </c>
      <c r="AV300" s="31">
        <f t="shared" si="206"/>
        <v>0.14375243378037145</v>
      </c>
      <c r="AW300" s="31">
        <f t="shared" si="206"/>
        <v>0.13759879145904269</v>
      </c>
      <c r="AX300" s="31">
        <f t="shared" si="206"/>
        <v>0.32755205806104953</v>
      </c>
      <c r="AY300" s="31">
        <f t="shared" si="203"/>
        <v>4.782566407521778E-2</v>
      </c>
      <c r="AZ300" s="31">
        <f t="shared" si="203"/>
        <v>1.9016847120607364E-2</v>
      </c>
      <c r="BA300" s="31">
        <f t="shared" si="204"/>
        <v>1.0000000000000002</v>
      </c>
      <c r="BB300" s="34">
        <f>AU300*'Propiedades físicas'!$C$4+'Diseño reactor'!AV300*'Propiedades físicas'!$C$5+'Diseño reactor'!AW300*'Propiedades físicas'!$C$8+'Diseño reactor'!AX300*'Propiedades físicas'!$C$9+'Diseño reactor'!AY300*'Propiedades físicas'!$C$7+'Diseño reactor'!AZ300*'Propiedades físicas'!$C$6</f>
        <v>880.27814297574253</v>
      </c>
      <c r="BC300" s="45">
        <f>AU300*'Propiedades físicas'!$L$4+'Diseño reactor'!AV300*'Propiedades físicas'!$L$5+'Diseño reactor'!AW300*'Propiedades físicas'!$L$8+AX300*'Propiedades físicas'!$L$9+'Diseño reactor'!AY300*'Propiedades físicas'!$L$7+'Diseño reactor'!AZ300*'Propiedades físicas'!$L$6</f>
        <v>1.8393392423769421</v>
      </c>
      <c r="BD300" s="29">
        <f t="shared" si="181"/>
        <v>6.1022897598577055</v>
      </c>
      <c r="BE300" s="58">
        <f t="shared" si="182"/>
        <v>46.64707805912839</v>
      </c>
      <c r="BF300" s="30">
        <f>AU300*'Propiedades físicas'!$I$4+'Diseño reactor'!AV300*'Propiedades físicas'!$I$5+'Diseño reactor'!AW300*'Propiedades físicas'!$I$8+'Diseño reactor'!AX300*'Propiedades físicas'!$I$9+'Diseño reactor'!AY300*'Propiedades físicas'!$I$7+'Diseño reactor'!AZ300*'Propiedades físicas'!$I$6</f>
        <v>1.7827719970536778E-2</v>
      </c>
      <c r="BG300" s="24">
        <f>AU300*'Propiedades físicas'!$O$4+'Diseño reactor'!AV300*'Propiedades físicas'!$O$5+'Diseño reactor'!AW300*'Propiedades físicas'!$O$8+'Diseño reactor'!AX300*'Propiedades físicas'!$O$9+'Diseño reactor'!AY300*'Propiedades físicas'!$O$7+'Diseño reactor'!AZ300*'Propiedades físicas'!$O$6</f>
        <v>0.14350417159653991</v>
      </c>
      <c r="BH300" s="54">
        <f t="shared" si="183"/>
        <v>46359.454206009985</v>
      </c>
      <c r="BI300" s="34">
        <f t="shared" si="205"/>
        <v>228.50363567205207</v>
      </c>
      <c r="BJ300" s="27">
        <f t="shared" si="184"/>
        <v>4891.5699743719806</v>
      </c>
      <c r="BK300" s="34">
        <f t="shared" si="185"/>
        <v>539.96976690673773</v>
      </c>
      <c r="BL300" s="27">
        <f t="shared" si="186"/>
        <v>104.64003349633371</v>
      </c>
      <c r="BM300" s="34">
        <f t="shared" si="187"/>
        <v>1.1054421768707483</v>
      </c>
      <c r="BN300" s="45">
        <f t="shared" si="188"/>
        <v>239.49878581849228</v>
      </c>
      <c r="BO300" s="45">
        <f t="shared" si="189"/>
        <v>55.303765143091866</v>
      </c>
      <c r="BP300" s="66">
        <f t="shared" si="190"/>
        <v>6.7251257724257689</v>
      </c>
    </row>
    <row r="301" spans="8:68">
      <c r="H301" s="68">
        <v>296</v>
      </c>
      <c r="I301" s="31">
        <f>('Propiedades físicas'!$C$10*'Diseño reactor'!H301)/1000</f>
        <v>259.07260335354698</v>
      </c>
      <c r="J301" s="31">
        <f t="shared" si="167"/>
        <v>1.7601243593391978</v>
      </c>
      <c r="K301" s="31">
        <f>(I301*1000)/'Propiedades físicas'!$F$10</f>
        <v>1692.305316693258</v>
      </c>
      <c r="L301" s="31">
        <f t="shared" si="168"/>
        <v>241.75790238475113</v>
      </c>
      <c r="M301" s="31">
        <f t="shared" si="169"/>
        <v>1450.5474143085069</v>
      </c>
      <c r="N301" s="31">
        <f t="shared" si="170"/>
        <v>0.81674967021875378</v>
      </c>
      <c r="O301" s="32">
        <f t="shared" si="171"/>
        <v>4.9004980213125231</v>
      </c>
      <c r="P301" s="33">
        <f t="shared" si="172"/>
        <v>0.32339044085232943</v>
      </c>
      <c r="Q301" s="31">
        <f t="shared" si="173"/>
        <v>3.9291078865125244</v>
      </c>
      <c r="R301" s="31">
        <f t="shared" si="174"/>
        <v>0.19534462577822786</v>
      </c>
      <c r="S301" s="31">
        <f t="shared" si="175"/>
        <v>0.97139013480000014</v>
      </c>
      <c r="T301" s="31">
        <f t="shared" si="176"/>
        <v>0.11799830174281735</v>
      </c>
      <c r="U301" s="31">
        <f t="shared" si="177"/>
        <v>0.18001630184537917</v>
      </c>
      <c r="V301" s="47">
        <f t="shared" si="191"/>
        <v>3.2025072783434564E-4</v>
      </c>
      <c r="W301" s="31">
        <f t="shared" si="178"/>
        <v>0.60405194805194817</v>
      </c>
      <c r="X301" s="34">
        <f>(S301*H301*'Propiedades físicas'!$F$5*60*24*365)/(1000000)</f>
        <v>44502.233952285846</v>
      </c>
      <c r="Y301" s="34">
        <f>(U301*H301*'Propiedades físicas'!$F$7*60*24*365)/(1000000)</f>
        <v>2579.1189719603067</v>
      </c>
      <c r="Z301" s="31">
        <f t="shared" si="192"/>
        <v>95.723570492289511</v>
      </c>
      <c r="AA301" s="31">
        <f t="shared" si="208"/>
        <v>1163.0159344077072</v>
      </c>
      <c r="AB301" s="31">
        <f t="shared" si="209"/>
        <v>57.822009230355448</v>
      </c>
      <c r="AC301" s="31">
        <f t="shared" si="210"/>
        <v>287.53147990080004</v>
      </c>
      <c r="AD301" s="31">
        <f t="shared" si="207"/>
        <v>34.927497315873936</v>
      </c>
      <c r="AE301" s="31">
        <f t="shared" si="196"/>
        <v>53.284825346232232</v>
      </c>
      <c r="AF301" s="31">
        <f t="shared" si="197"/>
        <v>1692.3053166932584</v>
      </c>
      <c r="AG301" s="31">
        <f t="shared" si="198"/>
        <v>5.656400742115026E-2</v>
      </c>
      <c r="AH301" s="31">
        <f t="shared" si="199"/>
        <v>0.68723765323873387</v>
      </c>
      <c r="AI301" s="31">
        <f t="shared" si="199"/>
        <v>3.4167598872370662E-2</v>
      </c>
      <c r="AJ301" s="31">
        <f t="shared" si="199"/>
        <v>0.16990520390412331</v>
      </c>
      <c r="AK301" s="31">
        <f t="shared" si="180"/>
        <v>2.0639004659113044E-2</v>
      </c>
      <c r="AL301" s="31">
        <f t="shared" si="180"/>
        <v>3.1486531904508848E-2</v>
      </c>
      <c r="AM301" s="31">
        <f t="shared" si="200"/>
        <v>1</v>
      </c>
      <c r="AN301" s="31">
        <f>(Z301*'Propiedades físicas'!$F$4)/1000</f>
        <v>84.177393419509556</v>
      </c>
      <c r="AO301" s="31">
        <f>(AA301*'Propiedades físicas'!$F$6)/1000</f>
        <v>37.263030538422939</v>
      </c>
      <c r="AP301" s="31">
        <f>(AB301*'Propiedades físicas'!$F$9)/1000</f>
        <v>35.673288594667795</v>
      </c>
      <c r="AQ301" s="31">
        <f>(AC301*'Propiedades físicas'!$F$5)/1000</f>
        <v>84.669394886388588</v>
      </c>
      <c r="AR301" s="31">
        <f>(AD301*'Propiedades físicas'!$F$8)/1000</f>
        <v>12.382496348423624</v>
      </c>
      <c r="AS301" s="31">
        <f>(AE301*'Propiedades físicas'!$F$7)/1000</f>
        <v>4.9069995661345267</v>
      </c>
      <c r="AT301" s="31">
        <f t="shared" si="201"/>
        <v>259.07260335354704</v>
      </c>
      <c r="AU301" s="31">
        <f t="shared" si="202"/>
        <v>0.32491815934946894</v>
      </c>
      <c r="AV301" s="31">
        <f t="shared" si="206"/>
        <v>0.14383238542429524</v>
      </c>
      <c r="AW301" s="31">
        <f t="shared" si="206"/>
        <v>0.13769610577458763</v>
      </c>
      <c r="AX301" s="31">
        <f t="shared" si="206"/>
        <v>0.32681724655711014</v>
      </c>
      <c r="AY301" s="31">
        <f t="shared" si="203"/>
        <v>4.7795468097125184E-2</v>
      </c>
      <c r="AZ301" s="31">
        <f t="shared" si="203"/>
        <v>1.8940634797412838E-2</v>
      </c>
      <c r="BA301" s="31">
        <f t="shared" si="204"/>
        <v>1.0000000000000002</v>
      </c>
      <c r="BB301" s="34">
        <f>AU301*'Propiedades físicas'!$C$4+'Diseño reactor'!AV301*'Propiedades físicas'!$C$5+'Diseño reactor'!AW301*'Propiedades físicas'!$C$8+'Diseño reactor'!AX301*'Propiedades físicas'!$C$9+'Diseño reactor'!AY301*'Propiedades físicas'!$C$7+'Diseño reactor'!AZ301*'Propiedades físicas'!$C$6</f>
        <v>880.25935429023673</v>
      </c>
      <c r="BC301" s="45">
        <f>AU301*'Propiedades físicas'!$L$4+'Diseño reactor'!AV301*'Propiedades físicas'!$L$5+'Diseño reactor'!AW301*'Propiedades físicas'!$L$8+AX301*'Propiedades físicas'!$L$9+'Diseño reactor'!AY301*'Propiedades físicas'!$L$7+'Diseño reactor'!AZ301*'Propiedades físicas'!$L$6</f>
        <v>1.8398638971107903</v>
      </c>
      <c r="BD301" s="29">
        <f t="shared" si="181"/>
        <v>6.0925191971908639</v>
      </c>
      <c r="BE301" s="58">
        <f t="shared" si="182"/>
        <v>46.634213396347633</v>
      </c>
      <c r="BF301" s="30">
        <f>AU301*'Propiedades físicas'!$I$4+'Diseño reactor'!AV301*'Propiedades físicas'!$I$5+'Diseño reactor'!AW301*'Propiedades físicas'!$I$8+'Diseño reactor'!AX301*'Propiedades físicas'!$I$9+'Diseño reactor'!AY301*'Propiedades físicas'!$I$7+'Diseño reactor'!AZ301*'Propiedades físicas'!$I$6</f>
        <v>1.7835604157769264E-2</v>
      </c>
      <c r="BG301" s="24">
        <f>AU301*'Propiedades físicas'!$O$4+'Diseño reactor'!AV301*'Propiedades físicas'!$O$5+'Diseño reactor'!AW301*'Propiedades físicas'!$O$8+'Diseño reactor'!AX301*'Propiedades físicas'!$O$9+'Diseño reactor'!AY301*'Propiedades físicas'!$O$7+'Diseño reactor'!AZ301*'Propiedades físicas'!$O$6</f>
        <v>0.14351813416804537</v>
      </c>
      <c r="BH301" s="54">
        <f t="shared" si="183"/>
        <v>46337.972057066501</v>
      </c>
      <c r="BI301" s="34">
        <f t="shared" si="205"/>
        <v>228.64765043987813</v>
      </c>
      <c r="BJ301" s="27">
        <f t="shared" si="184"/>
        <v>4891.0858530583919</v>
      </c>
      <c r="BK301" s="34">
        <f t="shared" si="185"/>
        <v>539.9688582205099</v>
      </c>
      <c r="BL301" s="27">
        <f t="shared" si="186"/>
        <v>104.63999937143379</v>
      </c>
      <c r="BM301" s="34">
        <f t="shared" si="187"/>
        <v>1.1054421768707483</v>
      </c>
      <c r="BN301" s="45">
        <f t="shared" si="188"/>
        <v>240.3698244689887</v>
      </c>
      <c r="BO301" s="45">
        <f t="shared" si="189"/>
        <v>55.403092861941623</v>
      </c>
      <c r="BP301" s="66">
        <f t="shared" si="190"/>
        <v>6.7249822311210883</v>
      </c>
    </row>
    <row r="302" spans="8:68">
      <c r="H302" s="68">
        <v>297</v>
      </c>
      <c r="I302" s="31">
        <f>('Propiedades físicas'!$C$10*'Diseño reactor'!H302)/1000</f>
        <v>259.94784863514684</v>
      </c>
      <c r="J302" s="31">
        <f t="shared" si="167"/>
        <v>1.7541980146949578</v>
      </c>
      <c r="K302" s="31">
        <f>(I302*1000)/'Propiedades físicas'!$F$10</f>
        <v>1698.0225643847893</v>
      </c>
      <c r="L302" s="31">
        <f t="shared" si="168"/>
        <v>242.5746520549699</v>
      </c>
      <c r="M302" s="31">
        <f t="shared" si="169"/>
        <v>1455.4479123298195</v>
      </c>
      <c r="N302" s="31">
        <f t="shared" si="170"/>
        <v>0.81674967021875389</v>
      </c>
      <c r="O302" s="32">
        <f t="shared" si="171"/>
        <v>4.9004980213125231</v>
      </c>
      <c r="P302" s="33">
        <f t="shared" si="172"/>
        <v>0.3240495073040206</v>
      </c>
      <c r="Q302" s="31">
        <f t="shared" si="173"/>
        <v>3.931283116605206</v>
      </c>
      <c r="R302" s="31">
        <f t="shared" si="174"/>
        <v>0.195481248248766</v>
      </c>
      <c r="S302" s="31">
        <f t="shared" si="175"/>
        <v>0.96921490470731642</v>
      </c>
      <c r="T302" s="31">
        <f t="shared" si="176"/>
        <v>0.11792308753935132</v>
      </c>
      <c r="U302" s="31">
        <f t="shared" si="177"/>
        <v>0.17929582712661596</v>
      </c>
      <c r="V302" s="47">
        <f t="shared" si="191"/>
        <v>3.2090339558262236E-4</v>
      </c>
      <c r="W302" s="31">
        <f t="shared" si="178"/>
        <v>0.60324500992179297</v>
      </c>
      <c r="X302" s="34">
        <f>(S302*H302*'Propiedades físicas'!$F$5*60*24*365)/(1000000)</f>
        <v>44552.588992689976</v>
      </c>
      <c r="Y302" s="34">
        <f>(U302*H302*'Propiedades físicas'!$F$7*60*24*365)/(1000000)</f>
        <v>2577.4749959347628</v>
      </c>
      <c r="Z302" s="31">
        <f t="shared" si="192"/>
        <v>96.242703669294116</v>
      </c>
      <c r="AA302" s="31">
        <f t="shared" si="208"/>
        <v>1167.5910856317462</v>
      </c>
      <c r="AB302" s="31">
        <f t="shared" si="209"/>
        <v>58.057930729883502</v>
      </c>
      <c r="AC302" s="31">
        <f t="shared" si="210"/>
        <v>287.85682669807295</v>
      </c>
      <c r="AD302" s="31">
        <f t="shared" si="207"/>
        <v>35.023156999187343</v>
      </c>
      <c r="AE302" s="31">
        <f t="shared" si="196"/>
        <v>53.250860656604942</v>
      </c>
      <c r="AF302" s="31">
        <f t="shared" si="197"/>
        <v>1698.0225643847891</v>
      </c>
      <c r="AG302" s="31">
        <f t="shared" si="198"/>
        <v>5.6679284296886734E-2</v>
      </c>
      <c r="AH302" s="31">
        <f t="shared" si="199"/>
        <v>0.68761812129085365</v>
      </c>
      <c r="AI302" s="31">
        <f t="shared" si="199"/>
        <v>3.4191495418035553E-2</v>
      </c>
      <c r="AJ302" s="31">
        <f t="shared" si="199"/>
        <v>0.16952473585200348</v>
      </c>
      <c r="AK302" s="31">
        <f t="shared" si="180"/>
        <v>2.0625848992693797E-2</v>
      </c>
      <c r="AL302" s="31">
        <f t="shared" si="180"/>
        <v>3.1360514149526786E-2</v>
      </c>
      <c r="AM302" s="31">
        <f t="shared" si="200"/>
        <v>1</v>
      </c>
      <c r="AN302" s="31">
        <f>(Z302*'Propiedades físicas'!$F$4)/1000</f>
        <v>84.63390875270386</v>
      </c>
      <c r="AO302" s="31">
        <f>(AA302*'Propiedades físicas'!$F$6)/1000</f>
        <v>37.409618383641146</v>
      </c>
      <c r="AP302" s="31">
        <f>(AB302*'Propiedades físicas'!$F$9)/1000</f>
        <v>35.818840363801627</v>
      </c>
      <c r="AQ302" s="31">
        <f>(AC302*'Propiedades físicas'!$F$5)/1000</f>
        <v>84.765199757781545</v>
      </c>
      <c r="AR302" s="31">
        <f>(AD302*'Propiedades físicas'!$F$8)/1000</f>
        <v>12.416409619351892</v>
      </c>
      <c r="AS302" s="31">
        <f>(AE302*'Propiedades físicas'!$F$7)/1000</f>
        <v>4.9038717578667494</v>
      </c>
      <c r="AT302" s="31">
        <f t="shared" si="201"/>
        <v>259.94784863514684</v>
      </c>
      <c r="AU302" s="31">
        <f t="shared" si="202"/>
        <v>0.32558033927602487</v>
      </c>
      <c r="AV302" s="31">
        <f t="shared" si="206"/>
        <v>0.14391201381377039</v>
      </c>
      <c r="AW302" s="31">
        <f t="shared" si="206"/>
        <v>0.13779240933082551</v>
      </c>
      <c r="AX302" s="31">
        <f t="shared" si="206"/>
        <v>0.32608540598754804</v>
      </c>
      <c r="AY302" s="31">
        <f t="shared" si="203"/>
        <v>4.7765002420847517E-2</v>
      </c>
      <c r="AZ302" s="31">
        <f t="shared" si="203"/>
        <v>1.8864829170983609E-2</v>
      </c>
      <c r="BA302" s="31">
        <f t="shared" si="204"/>
        <v>0.99999999999999989</v>
      </c>
      <c r="BB302" s="34">
        <f>AU302*'Propiedades físicas'!$C$4+'Diseño reactor'!AV302*'Propiedades físicas'!$C$5+'Diseño reactor'!AW302*'Propiedades físicas'!$C$8+'Diseño reactor'!AX302*'Propiedades físicas'!$C$9+'Diseño reactor'!AY302*'Propiedades físicas'!$C$7+'Diseño reactor'!AZ302*'Propiedades físicas'!$C$6</f>
        <v>880.24066092437897</v>
      </c>
      <c r="BC302" s="45">
        <f>AU302*'Propiedades físicas'!$L$4+'Diseño reactor'!AV302*'Propiedades físicas'!$L$5+'Diseño reactor'!AW302*'Propiedades físicas'!$L$8+AX302*'Propiedades físicas'!$L$9+'Diseño reactor'!AY302*'Propiedades físicas'!$L$7+'Diseño reactor'!AZ302*'Propiedades físicas'!$L$6</f>
        <v>1.8403871530975191</v>
      </c>
      <c r="BD302" s="29">
        <f t="shared" si="181"/>
        <v>6.0827796244158447</v>
      </c>
      <c r="BE302" s="58">
        <f t="shared" si="182"/>
        <v>46.621401332951258</v>
      </c>
      <c r="BF302" s="30">
        <f>AU302*'Propiedades físicas'!$I$4+'Diseño reactor'!AV302*'Propiedades físicas'!$I$5+'Diseño reactor'!AW302*'Propiedades físicas'!$I$8+'Diseño reactor'!AX302*'Propiedades físicas'!$I$9+'Diseño reactor'!AY302*'Propiedades físicas'!$I$7+'Diseño reactor'!AZ302*'Propiedades físicas'!$I$6</f>
        <v>1.78434500783291E-2</v>
      </c>
      <c r="BG302" s="24">
        <f>AU302*'Propiedades físicas'!$O$4+'Diseño reactor'!AV302*'Propiedades físicas'!$O$5+'Diseño reactor'!AW302*'Propiedades físicas'!$O$8+'Diseño reactor'!AX302*'Propiedades físicas'!$O$9+'Diseño reactor'!AY302*'Propiedades físicas'!$O$7+'Diseño reactor'!AZ302*'Propiedades físicas'!$O$6</f>
        <v>0.14353209219403265</v>
      </c>
      <c r="BH302" s="54">
        <f t="shared" si="183"/>
        <v>46316.61323691174</v>
      </c>
      <c r="BI302" s="34">
        <f t="shared" si="205"/>
        <v>228.79103752421346</v>
      </c>
      <c r="BJ302" s="27">
        <f t="shared" si="184"/>
        <v>4890.6046413732938</v>
      </c>
      <c r="BK302" s="34">
        <f t="shared" si="185"/>
        <v>539.96824328473508</v>
      </c>
      <c r="BL302" s="27">
        <f t="shared" si="186"/>
        <v>104.63997627801729</v>
      </c>
      <c r="BM302" s="34">
        <f t="shared" si="187"/>
        <v>1.1054421768707483</v>
      </c>
      <c r="BN302" s="45">
        <f t="shared" si="188"/>
        <v>241.24185754941882</v>
      </c>
      <c r="BO302" s="45">
        <f t="shared" si="189"/>
        <v>55.502155546595546</v>
      </c>
      <c r="BP302" s="66">
        <f t="shared" si="190"/>
        <v>6.724839418036944</v>
      </c>
    </row>
    <row r="303" spans="8:68">
      <c r="H303" s="68">
        <v>298</v>
      </c>
      <c r="I303" s="31">
        <f>('Propiedades físicas'!$C$10*'Diseño reactor'!H303)/1000</f>
        <v>260.82309391674664</v>
      </c>
      <c r="J303" s="31">
        <f t="shared" si="167"/>
        <v>1.7483114441758474</v>
      </c>
      <c r="K303" s="31">
        <f>(I303*1000)/'Propiedades físicas'!$F$10</f>
        <v>1703.7398120763205</v>
      </c>
      <c r="L303" s="31">
        <f t="shared" si="168"/>
        <v>243.39140172518864</v>
      </c>
      <c r="M303" s="31">
        <f t="shared" si="169"/>
        <v>1460.3484103511319</v>
      </c>
      <c r="N303" s="31">
        <f t="shared" si="170"/>
        <v>0.81674967021875389</v>
      </c>
      <c r="O303" s="32">
        <f t="shared" si="171"/>
        <v>4.9004980213125231</v>
      </c>
      <c r="P303" s="33">
        <f t="shared" si="172"/>
        <v>0.32470681524356176</v>
      </c>
      <c r="Q303" s="31">
        <f t="shared" si="173"/>
        <v>3.9334495661472868</v>
      </c>
      <c r="R303" s="31">
        <f t="shared" si="174"/>
        <v>0.19561644678662987</v>
      </c>
      <c r="S303" s="31">
        <f t="shared" si="175"/>
        <v>0.96704845516523641</v>
      </c>
      <c r="T303" s="31">
        <f t="shared" si="176"/>
        <v>0.1178472161870804</v>
      </c>
      <c r="U303" s="31">
        <f t="shared" si="177"/>
        <v>0.17857919200148187</v>
      </c>
      <c r="V303" s="47">
        <f t="shared" si="191"/>
        <v>3.2155432189168252E-4</v>
      </c>
      <c r="W303" s="31">
        <f t="shared" si="178"/>
        <v>0.60244022485299076</v>
      </c>
      <c r="X303" s="34">
        <f>(S303*H303*'Propiedades físicas'!$F$5*60*24*365)/(1000000)</f>
        <v>44602.675678234096</v>
      </c>
      <c r="Y303" s="34">
        <f>(U303*H303*'Propiedades físicas'!$F$7*60*24*365)/(1000000)</f>
        <v>2575.8166564402109</v>
      </c>
      <c r="Z303" s="31">
        <f t="shared" si="192"/>
        <v>96.76263094258141</v>
      </c>
      <c r="AA303" s="31">
        <f t="shared" si="208"/>
        <v>1172.1679707118915</v>
      </c>
      <c r="AB303" s="31">
        <f t="shared" si="209"/>
        <v>58.293701142415699</v>
      </c>
      <c r="AC303" s="31">
        <f t="shared" si="210"/>
        <v>288.18043963924043</v>
      </c>
      <c r="AD303" s="31">
        <f t="shared" si="207"/>
        <v>35.118470423749962</v>
      </c>
      <c r="AE303" s="31">
        <f t="shared" si="196"/>
        <v>53.216599216441594</v>
      </c>
      <c r="AF303" s="31">
        <f t="shared" si="197"/>
        <v>1703.7398120763207</v>
      </c>
      <c r="AG303" s="31">
        <f t="shared" si="198"/>
        <v>5.6794253592429893E-2</v>
      </c>
      <c r="AH303" s="31">
        <f t="shared" si="199"/>
        <v>0.6879970535426938</v>
      </c>
      <c r="AI303" s="31">
        <f t="shared" si="199"/>
        <v>3.421514290458124E-2</v>
      </c>
      <c r="AJ303" s="31">
        <f t="shared" si="199"/>
        <v>0.16914580360016326</v>
      </c>
      <c r="AK303" s="31">
        <f t="shared" si="180"/>
        <v>2.0612578384813136E-2</v>
      </c>
      <c r="AL303" s="31">
        <f t="shared" si="180"/>
        <v>3.1235167975318584E-2</v>
      </c>
      <c r="AM303" s="31">
        <f t="shared" si="200"/>
        <v>0.99999999999999989</v>
      </c>
      <c r="AN303" s="31">
        <f>(Z303*'Propiedades físicas'!$F$4)/1000</f>
        <v>85.09112239828724</v>
      </c>
      <c r="AO303" s="31">
        <f>(AA303*'Propiedades físicas'!$F$6)/1000</f>
        <v>37.556261781608995</v>
      </c>
      <c r="AP303" s="31">
        <f>(AB303*'Propiedades físicas'!$F$9)/1000</f>
        <v>35.964298919813359</v>
      </c>
      <c r="AQ303" s="31">
        <f>(AC303*'Propiedades físicas'!$F$5)/1000</f>
        <v>84.860494060567149</v>
      </c>
      <c r="AR303" s="31">
        <f>(AD303*'Propiedades físicas'!$F$8)/1000</f>
        <v>12.450200134627831</v>
      </c>
      <c r="AS303" s="31">
        <f>(AE303*'Propiedades físicas'!$F$7)/1000</f>
        <v>4.9007166218421059</v>
      </c>
      <c r="AT303" s="31">
        <f t="shared" si="201"/>
        <v>260.82309391674664</v>
      </c>
      <c r="AU303" s="31">
        <f t="shared" si="202"/>
        <v>0.32624075238309946</v>
      </c>
      <c r="AV303" s="31">
        <f t="shared" si="206"/>
        <v>0.14399132077467325</v>
      </c>
      <c r="AW303" s="31">
        <f t="shared" si="206"/>
        <v>0.13788770917383938</v>
      </c>
      <c r="AX303" s="31">
        <f t="shared" si="206"/>
        <v>0.32535651957128525</v>
      </c>
      <c r="AY303" s="31">
        <f t="shared" si="203"/>
        <v>4.7734270565020866E-2</v>
      </c>
      <c r="AZ303" s="31">
        <f t="shared" si="203"/>
        <v>1.8789427532081914E-2</v>
      </c>
      <c r="BA303" s="31">
        <f t="shared" si="204"/>
        <v>1.0000000000000002</v>
      </c>
      <c r="BB303" s="34">
        <f>AU303*'Propiedades físicas'!$C$4+'Diseño reactor'!AV303*'Propiedades físicas'!$C$5+'Diseño reactor'!AW303*'Propiedades físicas'!$C$8+'Diseño reactor'!AX303*'Propiedades físicas'!$C$9+'Diseño reactor'!AY303*'Propiedades físicas'!$C$7+'Diseño reactor'!AZ303*'Propiedades físicas'!$C$6</f>
        <v>880.2220622646272</v>
      </c>
      <c r="BC303" s="45">
        <f>AU303*'Propiedades físicas'!$L$4+'Diseño reactor'!AV303*'Propiedades físicas'!$L$5+'Diseño reactor'!AW303*'Propiedades físicas'!$L$8+AX303*'Propiedades físicas'!$L$9+'Diseño reactor'!AY303*'Propiedades físicas'!$L$7+'Diseño reactor'!AZ303*'Propiedades físicas'!$L$6</f>
        <v>1.8409090155705408</v>
      </c>
      <c r="BD303" s="29">
        <f t="shared" si="181"/>
        <v>6.0730708965831601</v>
      </c>
      <c r="BE303" s="58">
        <f t="shared" si="182"/>
        <v>46.60864150286973</v>
      </c>
      <c r="BF303" s="30">
        <f>AU303*'Propiedades físicas'!$I$4+'Diseño reactor'!AV303*'Propiedades físicas'!$I$5+'Diseño reactor'!AW303*'Propiedades físicas'!$I$8+'Diseño reactor'!AX303*'Propiedades físicas'!$I$9+'Diseño reactor'!AY303*'Propiedades físicas'!$I$7+'Diseño reactor'!AZ303*'Propiedades físicas'!$I$6</f>
        <v>1.7851257969614953E-2</v>
      </c>
      <c r="BG303" s="24">
        <f>AU303*'Propiedades físicas'!$O$4+'Diseño reactor'!AV303*'Propiedades físicas'!$O$5+'Diseño reactor'!AW303*'Propiedades físicas'!$O$8+'Diseño reactor'!AX303*'Propiedades físicas'!$O$9+'Diseño reactor'!AY303*'Propiedades físicas'!$O$7+'Diseño reactor'!AZ303*'Propiedades físicas'!$O$6</f>
        <v>0.14354604550262037</v>
      </c>
      <c r="BH303" s="54">
        <f t="shared" si="183"/>
        <v>46295.376797635741</v>
      </c>
      <c r="BI303" s="34">
        <f t="shared" si="205"/>
        <v>228.93380044342453</v>
      </c>
      <c r="BJ303" s="27">
        <f t="shared" si="184"/>
        <v>4890.1263173488351</v>
      </c>
      <c r="BK303" s="34">
        <f t="shared" si="185"/>
        <v>539.96791912593631</v>
      </c>
      <c r="BL303" s="27">
        <f t="shared" si="186"/>
        <v>104.63996410447827</v>
      </c>
      <c r="BM303" s="34">
        <f t="shared" si="187"/>
        <v>1.1054421768707483</v>
      </c>
      <c r="BN303" s="45">
        <f t="shared" si="188"/>
        <v>242.11488094028988</v>
      </c>
      <c r="BO303" s="45">
        <f t="shared" si="189"/>
        <v>55.600954256021758</v>
      </c>
      <c r="BP303" s="66">
        <f t="shared" si="190"/>
        <v>6.7246973284860134</v>
      </c>
    </row>
    <row r="304" spans="8:68">
      <c r="H304" s="68">
        <v>299</v>
      </c>
      <c r="I304" s="31">
        <f>('Propiedades físicas'!$C$10*'Diseño reactor'!H304)/1000</f>
        <v>261.69833919834645</v>
      </c>
      <c r="J304" s="31">
        <f t="shared" si="167"/>
        <v>1.7424642487103765</v>
      </c>
      <c r="K304" s="31">
        <f>(I304*1000)/'Propiedades físicas'!$F$10</f>
        <v>1709.4570597678519</v>
      </c>
      <c r="L304" s="31">
        <f t="shared" si="168"/>
        <v>244.20815139540741</v>
      </c>
      <c r="M304" s="31">
        <f t="shared" si="169"/>
        <v>1465.2489083724445</v>
      </c>
      <c r="N304" s="31">
        <f t="shared" si="170"/>
        <v>0.81674967021875389</v>
      </c>
      <c r="O304" s="32">
        <f t="shared" si="171"/>
        <v>4.9004980213125231</v>
      </c>
      <c r="P304" s="33">
        <f t="shared" si="172"/>
        <v>0.32536237169963345</v>
      </c>
      <c r="Q304" s="31">
        <f t="shared" si="173"/>
        <v>3.9356072846599051</v>
      </c>
      <c r="R304" s="31">
        <f t="shared" si="174"/>
        <v>0.19575023131192165</v>
      </c>
      <c r="S304" s="31">
        <f t="shared" si="175"/>
        <v>0.96489073665261815</v>
      </c>
      <c r="T304" s="31">
        <f t="shared" si="176"/>
        <v>0.11777069628090003</v>
      </c>
      <c r="U304" s="31">
        <f t="shared" si="177"/>
        <v>0.17786637092629876</v>
      </c>
      <c r="V304" s="47">
        <f t="shared" si="191"/>
        <v>3.2220351372196711E-4</v>
      </c>
      <c r="W304" s="31">
        <f t="shared" si="178"/>
        <v>0.60163758423986857</v>
      </c>
      <c r="X304" s="34">
        <f>(S304*H304*'Propiedades físicas'!$F$5*60*24*365)/(1000000)</f>
        <v>44652.495794203445</v>
      </c>
      <c r="Y304" s="34">
        <f>(U304*H304*'Propiedades físicas'!$F$7*60*24*365)/(1000000)</f>
        <v>2574.1441413374714</v>
      </c>
      <c r="Z304" s="31">
        <f t="shared" si="192"/>
        <v>97.283349138190403</v>
      </c>
      <c r="AA304" s="31">
        <f t="shared" si="208"/>
        <v>1176.7465781133117</v>
      </c>
      <c r="AB304" s="31">
        <f t="shared" si="209"/>
        <v>58.529319162264571</v>
      </c>
      <c r="AC304" s="31">
        <f t="shared" si="210"/>
        <v>288.5023302591328</v>
      </c>
      <c r="AD304" s="31">
        <f t="shared" si="207"/>
        <v>35.213438187989112</v>
      </c>
      <c r="AE304" s="31">
        <f t="shared" si="196"/>
        <v>53.182044906963327</v>
      </c>
      <c r="AF304" s="31">
        <f t="shared" si="197"/>
        <v>1709.4570597678519</v>
      </c>
      <c r="AG304" s="31">
        <f t="shared" si="198"/>
        <v>5.6908916537161632E-2</v>
      </c>
      <c r="AH304" s="31">
        <f t="shared" si="199"/>
        <v>0.68837445865596447</v>
      </c>
      <c r="AI304" s="31">
        <f t="shared" si="199"/>
        <v>3.4238543067126224E-2</v>
      </c>
      <c r="AJ304" s="31">
        <f t="shared" si="199"/>
        <v>0.16876839848689271</v>
      </c>
      <c r="AK304" s="31">
        <f t="shared" si="180"/>
        <v>2.0599194338798529E-2</v>
      </c>
      <c r="AL304" s="31">
        <f t="shared" si="180"/>
        <v>3.1110488914056472E-2</v>
      </c>
      <c r="AM304" s="31">
        <f t="shared" si="200"/>
        <v>1.0000000000000002</v>
      </c>
      <c r="AN304" s="31">
        <f>(Z304*'Propiedades físicas'!$F$4)/1000</f>
        <v>85.549031565141874</v>
      </c>
      <c r="AO304" s="31">
        <f>(AA304*'Propiedades físicas'!$F$6)/1000</f>
        <v>37.702960362750503</v>
      </c>
      <c r="AP304" s="31">
        <f>(AB304*'Propiedades físicas'!$F$9)/1000</f>
        <v>36.109663457159122</v>
      </c>
      <c r="AQ304" s="31">
        <f>(AC304*'Propiedades físicas'!$F$5)/1000</f>
        <v>84.95528119140684</v>
      </c>
      <c r="AR304" s="31">
        <f>(AD304*'Propiedades físicas'!$F$8)/1000</f>
        <v>12.483868106405895</v>
      </c>
      <c r="AS304" s="31">
        <f>(AE304*'Propiedades físicas'!$F$7)/1000</f>
        <v>4.8975345154822527</v>
      </c>
      <c r="AT304" s="31">
        <f t="shared" si="201"/>
        <v>261.6983391983465</v>
      </c>
      <c r="AU304" s="31">
        <f t="shared" si="202"/>
        <v>0.32689940573257714</v>
      </c>
      <c r="AV304" s="31">
        <f t="shared" si="206"/>
        <v>0.1440703081198183</v>
      </c>
      <c r="AW304" s="31">
        <f t="shared" si="206"/>
        <v>0.13798201229619142</v>
      </c>
      <c r="AX304" s="31">
        <f t="shared" si="206"/>
        <v>0.32463057064728829</v>
      </c>
      <c r="AY304" s="31">
        <f t="shared" si="203"/>
        <v>4.7703276011026259E-2</v>
      </c>
      <c r="AZ304" s="31">
        <f t="shared" si="203"/>
        <v>1.8714427193098508E-2</v>
      </c>
      <c r="BA304" s="31">
        <f t="shared" si="204"/>
        <v>0.99999999999999989</v>
      </c>
      <c r="BB304" s="34">
        <f>AU304*'Propiedades físicas'!$C$4+'Diseño reactor'!AV304*'Propiedades físicas'!$C$5+'Diseño reactor'!AW304*'Propiedades físicas'!$C$8+'Diseño reactor'!AX304*'Propiedades físicas'!$C$9+'Diseño reactor'!AY304*'Propiedades físicas'!$C$7+'Diseño reactor'!AZ304*'Propiedades físicas'!$C$6</f>
        <v>880.20355770221852</v>
      </c>
      <c r="BC304" s="45">
        <f>AU304*'Propiedades físicas'!$L$4+'Diseño reactor'!AV304*'Propiedades físicas'!$L$5+'Diseño reactor'!AW304*'Propiedades físicas'!$L$8+AX304*'Propiedades físicas'!$L$9+'Diseño reactor'!AY304*'Propiedades físicas'!$L$7+'Diseño reactor'!AZ304*'Propiedades físicas'!$L$6</f>
        <v>1.8414294897391952</v>
      </c>
      <c r="BD304" s="29">
        <f t="shared" si="181"/>
        <v>6.0633928696271449</v>
      </c>
      <c r="BE304" s="58">
        <f t="shared" si="182"/>
        <v>46.595933543896521</v>
      </c>
      <c r="BF304" s="30">
        <f>AU304*'Propiedades físicas'!$I$4+'Diseño reactor'!AV304*'Propiedades físicas'!$I$5+'Diseño reactor'!AW304*'Propiedades físicas'!$I$8+'Diseño reactor'!AX304*'Propiedades físicas'!$I$9+'Diseño reactor'!AY304*'Propiedades físicas'!$I$7+'Diseño reactor'!AZ304*'Propiedades físicas'!$I$6</f>
        <v>1.7859028067229613E-2</v>
      </c>
      <c r="BG304" s="24">
        <f>AU304*'Propiedades físicas'!$O$4+'Diseño reactor'!AV304*'Propiedades físicas'!$O$5+'Diseño reactor'!AW304*'Propiedades físicas'!$O$8+'Diseño reactor'!AX304*'Propiedades físicas'!$O$9+'Diseño reactor'!AY304*'Propiedades físicas'!$O$7+'Diseño reactor'!AZ304*'Propiedades físicas'!$O$6</f>
        <v>0.14355999392416896</v>
      </c>
      <c r="BH304" s="54">
        <f t="shared" si="183"/>
        <v>46274.261800590844</v>
      </c>
      <c r="BI304" s="34">
        <f t="shared" si="205"/>
        <v>229.07594269227721</v>
      </c>
      <c r="BJ304" s="27">
        <f t="shared" si="184"/>
        <v>4889.650859223666</v>
      </c>
      <c r="BK304" s="34">
        <f t="shared" si="185"/>
        <v>539.96788280112071</v>
      </c>
      <c r="BL304" s="27">
        <f t="shared" si="186"/>
        <v>104.63996274032651</v>
      </c>
      <c r="BM304" s="34">
        <f t="shared" si="187"/>
        <v>1.1054421768707483</v>
      </c>
      <c r="BN304" s="45">
        <f t="shared" si="188"/>
        <v>242.9888905441569</v>
      </c>
      <c r="BO304" s="45">
        <f t="shared" si="189"/>
        <v>55.699490043556494</v>
      </c>
      <c r="BP304" s="66">
        <f t="shared" si="190"/>
        <v>6.7245559578174872</v>
      </c>
    </row>
    <row r="305" spans="8:68">
      <c r="H305" s="68">
        <v>300</v>
      </c>
      <c r="I305" s="31">
        <f>('Propiedades físicas'!$C$10*'Diseño reactor'!H305)/1000</f>
        <v>262.57358447994631</v>
      </c>
      <c r="J305" s="31">
        <f t="shared" si="167"/>
        <v>1.7366560345480082</v>
      </c>
      <c r="K305" s="31">
        <f>(I305*1000)/'Propiedades físicas'!$F$10</f>
        <v>1715.1743074593833</v>
      </c>
      <c r="L305" s="31">
        <f t="shared" si="168"/>
        <v>245.02490106562618</v>
      </c>
      <c r="M305" s="31">
        <f t="shared" si="169"/>
        <v>1470.1494063937571</v>
      </c>
      <c r="N305" s="31">
        <f t="shared" si="170"/>
        <v>0.81674967021875389</v>
      </c>
      <c r="O305" s="32">
        <f t="shared" si="171"/>
        <v>4.900498021312524</v>
      </c>
      <c r="P305" s="33">
        <f t="shared" si="172"/>
        <v>0.32601618366350815</v>
      </c>
      <c r="Q305" s="31">
        <f t="shared" si="173"/>
        <v>3.9377563213104634</v>
      </c>
      <c r="R305" s="31">
        <f t="shared" si="174"/>
        <v>0.19588261166947107</v>
      </c>
      <c r="S305" s="31">
        <f t="shared" si="175"/>
        <v>0.9627417000020595</v>
      </c>
      <c r="T305" s="31">
        <f t="shared" si="176"/>
        <v>0.11769353632473566</v>
      </c>
      <c r="U305" s="31">
        <f t="shared" si="177"/>
        <v>0.17715733856103902</v>
      </c>
      <c r="V305" s="47">
        <f t="shared" si="191"/>
        <v>3.2285097799687219E-4</v>
      </c>
      <c r="W305" s="31">
        <f t="shared" si="178"/>
        <v>0.60083707952255461</v>
      </c>
      <c r="X305" s="34">
        <f>(S305*H305*'Propiedades físicas'!$F$5*60*24*365)/(1000000)</f>
        <v>44702.05111164994</v>
      </c>
      <c r="Y305" s="34">
        <f>(U305*H305*'Propiedades físicas'!$F$7*60*24*365)/(1000000)</f>
        <v>2572.4576364990139</v>
      </c>
      <c r="Z305" s="31">
        <f t="shared" si="192"/>
        <v>97.804855099052446</v>
      </c>
      <c r="AA305" s="31">
        <f t="shared" si="208"/>
        <v>1181.3268963931391</v>
      </c>
      <c r="AB305" s="31">
        <f t="shared" si="209"/>
        <v>58.764783500841325</v>
      </c>
      <c r="AC305" s="31">
        <f t="shared" si="210"/>
        <v>288.82251000061785</v>
      </c>
      <c r="AD305" s="31">
        <f t="shared" si="207"/>
        <v>35.308060897420695</v>
      </c>
      <c r="AE305" s="31">
        <f t="shared" si="196"/>
        <v>53.147201568311708</v>
      </c>
      <c r="AF305" s="31">
        <f t="shared" si="197"/>
        <v>1715.174307459383</v>
      </c>
      <c r="AG305" s="31">
        <f t="shared" si="198"/>
        <v>5.7023274353920766E-2</v>
      </c>
      <c r="AH305" s="31">
        <f t="shared" si="199"/>
        <v>0.68875034523050305</v>
      </c>
      <c r="AI305" s="31">
        <f t="shared" si="199"/>
        <v>3.4261697627623149E-2</v>
      </c>
      <c r="AJ305" s="31">
        <f t="shared" si="199"/>
        <v>0.1683925119123541</v>
      </c>
      <c r="AK305" s="31">
        <f t="shared" si="180"/>
        <v>2.0585698342065927E-2</v>
      </c>
      <c r="AL305" s="31">
        <f t="shared" si="180"/>
        <v>3.0986472533533028E-2</v>
      </c>
      <c r="AM305" s="31">
        <f t="shared" si="200"/>
        <v>1</v>
      </c>
      <c r="AN305" s="31">
        <f>(Z305*'Propiedades físicas'!$F$4)/1000</f>
        <v>86.007633477004745</v>
      </c>
      <c r="AO305" s="31">
        <f>(AA305*'Propiedades físicas'!$F$6)/1000</f>
        <v>37.849713760436181</v>
      </c>
      <c r="AP305" s="31">
        <f>(AB305*'Propiedades físicas'!$F$9)/1000</f>
        <v>36.254933180844056</v>
      </c>
      <c r="AQ305" s="31">
        <f>(AC305*'Propiedades físicas'!$F$5)/1000</f>
        <v>85.04956451988194</v>
      </c>
      <c r="AR305" s="31">
        <f>(AD305*'Propiedades físicas'!$F$8)/1000</f>
        <v>12.51741374935358</v>
      </c>
      <c r="AS305" s="31">
        <f>(AE305*'Propiedades físicas'!$F$7)/1000</f>
        <v>4.8943257924258248</v>
      </c>
      <c r="AT305" s="31">
        <f t="shared" si="201"/>
        <v>262.57358447994636</v>
      </c>
      <c r="AU305" s="31">
        <f t="shared" si="202"/>
        <v>0.32755630634875782</v>
      </c>
      <c r="AV305" s="31">
        <f t="shared" si="206"/>
        <v>0.14414897764907075</v>
      </c>
      <c r="AW305" s="31">
        <f t="shared" si="206"/>
        <v>0.13807532563738517</v>
      </c>
      <c r="AX305" s="31">
        <f t="shared" si="206"/>
        <v>0.32390754267353755</v>
      </c>
      <c r="AY305" s="31">
        <f t="shared" si="203"/>
        <v>4.7672022203397148E-2</v>
      </c>
      <c r="AZ305" s="31">
        <f t="shared" si="203"/>
        <v>1.8639825487851466E-2</v>
      </c>
      <c r="BA305" s="31">
        <f t="shared" si="204"/>
        <v>0.99999999999999989</v>
      </c>
      <c r="BB305" s="34">
        <f>AU305*'Propiedades físicas'!$C$4+'Diseño reactor'!AV305*'Propiedades físicas'!$C$5+'Diseño reactor'!AW305*'Propiedades físicas'!$C$8+'Diseño reactor'!AX305*'Propiedades físicas'!$C$9+'Diseño reactor'!AY305*'Propiedades físicas'!$C$7+'Diseño reactor'!AZ305*'Propiedades físicas'!$C$6</f>
        <v>880.18514663312681</v>
      </c>
      <c r="BC305" s="45">
        <f>AU305*'Propiedades físicas'!$L$4+'Diseño reactor'!AV305*'Propiedades físicas'!$L$5+'Diseño reactor'!AW305*'Propiedades físicas'!$L$8+AX305*'Propiedades físicas'!$L$9+'Diseño reactor'!AY305*'Propiedades físicas'!$L$7+'Diseño reactor'!AZ305*'Propiedades físicas'!$L$6</f>
        <v>1.8419485807888707</v>
      </c>
      <c r="BD305" s="29">
        <f t="shared" si="181"/>
        <v>6.0537454003593707</v>
      </c>
      <c r="BE305" s="58">
        <f t="shared" si="182"/>
        <v>46.583277097631772</v>
      </c>
      <c r="BF305" s="30">
        <f>AU305*'Propiedades físicas'!$I$4+'Diseño reactor'!AV305*'Propiedades físicas'!$I$5+'Diseño reactor'!AW305*'Propiedades físicas'!$I$8+'Diseño reactor'!AX305*'Propiedades físicas'!$I$9+'Diseño reactor'!AY305*'Propiedades físicas'!$I$7+'Diseño reactor'!AZ305*'Propiedades físicas'!$I$6</f>
        <v>1.786676060499609E-2</v>
      </c>
      <c r="BG305" s="24">
        <f>AU305*'Propiedades físicas'!$O$4+'Diseño reactor'!AV305*'Propiedades físicas'!$O$5+'Diseño reactor'!AW305*'Propiedades físicas'!$O$8+'Diseño reactor'!AX305*'Propiedades físicas'!$O$9+'Diseño reactor'!AY305*'Propiedades físicas'!$O$7+'Diseño reactor'!AZ305*'Propiedades físicas'!$O$6</f>
        <v>0.14357393729125517</v>
      </c>
      <c r="BH305" s="54">
        <f t="shared" si="183"/>
        <v>46253.267316280871</v>
      </c>
      <c r="BI305" s="34">
        <f t="shared" si="205"/>
        <v>229.21746774211732</v>
      </c>
      <c r="BJ305" s="27">
        <f t="shared" si="184"/>
        <v>4889.1782454405875</v>
      </c>
      <c r="BK305" s="34">
        <f t="shared" si="185"/>
        <v>539.96813139742756</v>
      </c>
      <c r="BL305" s="27">
        <f t="shared" si="186"/>
        <v>104.63997207617524</v>
      </c>
      <c r="BM305" s="34">
        <f t="shared" si="187"/>
        <v>1.1054421768707483</v>
      </c>
      <c r="BN305" s="45">
        <f t="shared" si="188"/>
        <v>243.8638822854812</v>
      </c>
      <c r="BO305" s="45">
        <f t="shared" si="189"/>
        <v>55.797763956941317</v>
      </c>
      <c r="BP305" s="66">
        <f t="shared" si="190"/>
        <v>6.72441530141674</v>
      </c>
    </row>
    <row r="306" spans="8:68">
      <c r="H306" s="68">
        <v>301</v>
      </c>
      <c r="I306" s="31">
        <f>('Propiedades físicas'!$C$10*'Diseño reactor'!H306)/1000</f>
        <v>263.44882976154611</v>
      </c>
      <c r="J306" s="31">
        <f t="shared" si="167"/>
        <v>1.7308864131707724</v>
      </c>
      <c r="K306" s="31">
        <f>(I306*1000)/'Propiedades físicas'!$F$10</f>
        <v>1720.8915551509144</v>
      </c>
      <c r="L306" s="31">
        <f t="shared" si="168"/>
        <v>245.84165073584489</v>
      </c>
      <c r="M306" s="31">
        <f t="shared" si="169"/>
        <v>1475.0499044150695</v>
      </c>
      <c r="N306" s="31">
        <f t="shared" si="170"/>
        <v>0.81674967021875378</v>
      </c>
      <c r="O306" s="32">
        <f t="shared" si="171"/>
        <v>4.9004980213125231</v>
      </c>
      <c r="P306" s="33">
        <f t="shared" si="172"/>
        <v>0.32666825808929911</v>
      </c>
      <c r="Q306" s="31">
        <f t="shared" si="173"/>
        <v>3.9398967249156658</v>
      </c>
      <c r="R306" s="31">
        <f t="shared" si="174"/>
        <v>0.19601359762948439</v>
      </c>
      <c r="S306" s="31">
        <f t="shared" si="175"/>
        <v>0.96060129639685865</v>
      </c>
      <c r="T306" s="31">
        <f t="shared" si="176"/>
        <v>0.11761574473253665</v>
      </c>
      <c r="U306" s="31">
        <f t="shared" si="177"/>
        <v>0.17645206976743363</v>
      </c>
      <c r="V306" s="47">
        <f t="shared" si="191"/>
        <v>3.2349672160299523E-4</v>
      </c>
      <c r="W306" s="31">
        <f t="shared" si="178"/>
        <v>0.60003870218667354</v>
      </c>
      <c r="X306" s="34">
        <f>(S306*H306*'Propiedades físicas'!$F$5*60*24*365)/(1000000)</f>
        <v>44751.343387524306</v>
      </c>
      <c r="Y306" s="34">
        <f>(U306*H306*'Propiedades físicas'!$F$7*60*24*365)/(1000000)</f>
        <v>2570.7573258306716</v>
      </c>
      <c r="Z306" s="31">
        <f t="shared" si="192"/>
        <v>98.327145684879028</v>
      </c>
      <c r="AA306" s="31">
        <f t="shared" si="208"/>
        <v>1185.9089141996153</v>
      </c>
      <c r="AB306" s="31">
        <f t="shared" si="209"/>
        <v>59.000092886474803</v>
      </c>
      <c r="AC306" s="31">
        <f t="shared" si="210"/>
        <v>289.14099021545445</v>
      </c>
      <c r="AD306" s="31">
        <f t="shared" si="207"/>
        <v>35.402339164493533</v>
      </c>
      <c r="AE306" s="31">
        <f t="shared" si="196"/>
        <v>53.112072999997523</v>
      </c>
      <c r="AF306" s="31">
        <f t="shared" si="197"/>
        <v>1720.8915551509144</v>
      </c>
      <c r="AG306" s="31">
        <f t="shared" si="198"/>
        <v>5.7137328259046619E-2</v>
      </c>
      <c r="AH306" s="31">
        <f t="shared" si="199"/>
        <v>0.68912472180480688</v>
      </c>
      <c r="AI306" s="31">
        <f t="shared" si="199"/>
        <v>3.4284608294972291E-2</v>
      </c>
      <c r="AJ306" s="31">
        <f t="shared" si="199"/>
        <v>0.16801813533805046</v>
      </c>
      <c r="AK306" s="31">
        <f t="shared" si="180"/>
        <v>2.0572091866293635E-2</v>
      </c>
      <c r="AL306" s="31">
        <f t="shared" si="180"/>
        <v>3.0863114436830295E-2</v>
      </c>
      <c r="AM306" s="31">
        <f t="shared" si="200"/>
        <v>1</v>
      </c>
      <c r="AN306" s="31">
        <f>(Z306*'Propiedades físicas'!$F$4)/1000</f>
        <v>86.46692537236892</v>
      </c>
      <c r="AO306" s="31">
        <f>(AA306*'Propiedades físicas'!$F$6)/1000</f>
        <v>37.996521610955668</v>
      </c>
      <c r="AP306" s="31">
        <f>(AB306*'Propiedades físicas'!$F$9)/1000</f>
        <v>36.400107306310623</v>
      </c>
      <c r="AQ306" s="31">
        <f>(AC306*'Propiedades físicas'!$F$5)/1000</f>
        <v>85.143347388744871</v>
      </c>
      <c r="AR306" s="31">
        <f>(AD306*'Propiedades físicas'!$F$8)/1000</f>
        <v>12.550837280596243</v>
      </c>
      <c r="AS306" s="31">
        <f>(AE306*'Propiedades físicas'!$F$7)/1000</f>
        <v>4.8910908025697717</v>
      </c>
      <c r="AT306" s="31">
        <f t="shared" si="201"/>
        <v>263.44882976154605</v>
      </c>
      <c r="AU306" s="31">
        <f t="shared" si="202"/>
        <v>0.32821146121860645</v>
      </c>
      <c r="AV306" s="31">
        <f t="shared" si="206"/>
        <v>0.14422733114945793</v>
      </c>
      <c r="AW306" s="31">
        <f t="shared" si="206"/>
        <v>0.13816765608432288</v>
      </c>
      <c r="AX306" s="31">
        <f t="shared" si="206"/>
        <v>0.32318741922600375</v>
      </c>
      <c r="AY306" s="31">
        <f t="shared" si="203"/>
        <v>4.7640512550222031E-2</v>
      </c>
      <c r="AZ306" s="31">
        <f t="shared" si="203"/>
        <v>1.8565619771387168E-2</v>
      </c>
      <c r="BA306" s="31">
        <f t="shared" si="204"/>
        <v>1.0000000000000002</v>
      </c>
      <c r="BB306" s="34">
        <f>AU306*'Propiedades físicas'!$C$4+'Diseño reactor'!AV306*'Propiedades físicas'!$C$5+'Diseño reactor'!AW306*'Propiedades físicas'!$C$8+'Diseño reactor'!AX306*'Propiedades físicas'!$C$9+'Diseño reactor'!AY306*'Propiedades físicas'!$C$7+'Diseño reactor'!AZ306*'Propiedades físicas'!$C$6</f>
        <v>880.16682845801813</v>
      </c>
      <c r="BC306" s="45">
        <f>AU306*'Propiedades físicas'!$L$4+'Diseño reactor'!AV306*'Propiedades físicas'!$L$5+'Diseño reactor'!AW306*'Propiedades físicas'!$L$8+AX306*'Propiedades físicas'!$L$9+'Diseño reactor'!AY306*'Propiedades físicas'!$L$7+'Diseño reactor'!AZ306*'Propiedades físicas'!$L$6</f>
        <v>1.8424662938811252</v>
      </c>
      <c r="BD306" s="29">
        <f t="shared" si="181"/>
        <v>6.044128346462184</v>
      </c>
      <c r="BE306" s="58">
        <f t="shared" si="182"/>
        <v>46.570671809427026</v>
      </c>
      <c r="BF306" s="30">
        <f>AU306*'Propiedades físicas'!$I$4+'Diseño reactor'!AV306*'Propiedades físicas'!$I$5+'Diseño reactor'!AW306*'Propiedades físicas'!$I$8+'Diseño reactor'!AX306*'Propiedades físicas'!$I$9+'Diseño reactor'!AY306*'Propiedades físicas'!$I$7+'Diseño reactor'!AZ306*'Propiedades físicas'!$I$6</f>
        <v>1.7874455814973385E-2</v>
      </c>
      <c r="BG306" s="24">
        <f>AU306*'Propiedades físicas'!$O$4+'Diseño reactor'!AV306*'Propiedades físicas'!$O$5+'Diseño reactor'!AW306*'Propiedades físicas'!$O$8+'Diseño reactor'!AX306*'Propiedades físicas'!$O$9+'Diseño reactor'!AY306*'Propiedades físicas'!$O$7+'Diseño reactor'!AZ306*'Propiedades físicas'!$O$6</f>
        <v>0.14358787543864621</v>
      </c>
      <c r="BH306" s="54">
        <f t="shared" si="183"/>
        <v>46232.39242425219</v>
      </c>
      <c r="BI306" s="34">
        <f t="shared" si="205"/>
        <v>229.35837904104898</v>
      </c>
      <c r="BJ306" s="27">
        <f t="shared" si="184"/>
        <v>4888.7084546442247</v>
      </c>
      <c r="BK306" s="34">
        <f t="shared" si="185"/>
        <v>539.96866203177808</v>
      </c>
      <c r="BL306" s="27">
        <f t="shared" si="186"/>
        <v>104.63999200372896</v>
      </c>
      <c r="BM306" s="34">
        <f t="shared" si="187"/>
        <v>1.1054421768707483</v>
      </c>
      <c r="BN306" s="45">
        <f t="shared" si="188"/>
        <v>244.73985211048904</v>
      </c>
      <c r="BO306" s="45">
        <f t="shared" si="189"/>
        <v>55.895777038360272</v>
      </c>
      <c r="BP306" s="66">
        <f t="shared" si="190"/>
        <v>6.7242753547049992</v>
      </c>
    </row>
    <row r="307" spans="8:68">
      <c r="H307" s="68">
        <v>302</v>
      </c>
      <c r="I307" s="31">
        <f>('Propiedades físicas'!$C$10*'Diseño reactor'!H307)/1000</f>
        <v>264.32407504314591</v>
      </c>
      <c r="J307" s="31">
        <f t="shared" si="167"/>
        <v>1.725155001206631</v>
      </c>
      <c r="K307" s="31">
        <f>(I307*1000)/'Propiedades físicas'!$F$10</f>
        <v>1726.6088028424456</v>
      </c>
      <c r="L307" s="31">
        <f t="shared" si="168"/>
        <v>246.65840040606363</v>
      </c>
      <c r="M307" s="31">
        <f t="shared" si="169"/>
        <v>1479.9504024363819</v>
      </c>
      <c r="N307" s="31">
        <f t="shared" si="170"/>
        <v>0.81674967021875378</v>
      </c>
      <c r="O307" s="32">
        <f t="shared" si="171"/>
        <v>4.9004980213125231</v>
      </c>
      <c r="P307" s="33">
        <f t="shared" si="172"/>
        <v>0.32731860189420692</v>
      </c>
      <c r="Q307" s="31">
        <f t="shared" si="173"/>
        <v>3.9420285439445171</v>
      </c>
      <c r="R307" s="31">
        <f t="shared" si="174"/>
        <v>0.19614319888818771</v>
      </c>
      <c r="S307" s="31">
        <f t="shared" si="175"/>
        <v>0.95846947736800681</v>
      </c>
      <c r="T307" s="31">
        <f t="shared" si="176"/>
        <v>0.11753732982925851</v>
      </c>
      <c r="U307" s="31">
        <f t="shared" si="177"/>
        <v>0.17575053960710063</v>
      </c>
      <c r="V307" s="47">
        <f t="shared" si="191"/>
        <v>3.2414075139037965E-4</v>
      </c>
      <c r="W307" s="31">
        <f t="shared" si="178"/>
        <v>0.5992424437630447</v>
      </c>
      <c r="X307" s="34">
        <f>(S307*H307*'Propiedades físicas'!$F$5*60*24*365)/(1000000)</f>
        <v>44800.374364806812</v>
      </c>
      <c r="Y307" s="34">
        <f>(U307*H307*'Propiedades físicas'!$F$7*60*24*365)/(1000000)</f>
        <v>2569.0433912931239</v>
      </c>
      <c r="Z307" s="31">
        <f t="shared" si="192"/>
        <v>98.850217772050485</v>
      </c>
      <c r="AA307" s="31">
        <f t="shared" si="208"/>
        <v>1190.492620271244</v>
      </c>
      <c r="AB307" s="31">
        <f t="shared" si="209"/>
        <v>59.23524606423269</v>
      </c>
      <c r="AC307" s="31">
        <f t="shared" si="210"/>
        <v>289.45778216513804</v>
      </c>
      <c r="AD307" s="31">
        <f t="shared" si="207"/>
        <v>35.49627360843607</v>
      </c>
      <c r="AE307" s="31">
        <f t="shared" si="196"/>
        <v>53.07666296134439</v>
      </c>
      <c r="AF307" s="31">
        <f t="shared" si="197"/>
        <v>1726.6088028424458</v>
      </c>
      <c r="AG307" s="31">
        <f t="shared" si="198"/>
        <v>5.7251079462422173E-2</v>
      </c>
      <c r="AH307" s="31">
        <f t="shared" si="199"/>
        <v>0.68949759685655754</v>
      </c>
      <c r="AI307" s="31">
        <f t="shared" si="199"/>
        <v>3.4307276765134127E-2</v>
      </c>
      <c r="AJ307" s="31">
        <f t="shared" si="199"/>
        <v>0.16764526028629964</v>
      </c>
      <c r="AK307" s="31">
        <f t="shared" si="180"/>
        <v>2.0558376367594094E-2</v>
      </c>
      <c r="AL307" s="31">
        <f t="shared" si="180"/>
        <v>3.0740410261992434E-2</v>
      </c>
      <c r="AM307" s="31">
        <f t="shared" si="200"/>
        <v>1</v>
      </c>
      <c r="AN307" s="31">
        <f>(Z307*'Propiedades físicas'!$F$4)/1000</f>
        <v>86.926904504385746</v>
      </c>
      <c r="AO307" s="31">
        <f>(AA307*'Propiedades físicas'!$F$6)/1000</f>
        <v>38.143383553490658</v>
      </c>
      <c r="AP307" s="31">
        <f>(AB307*'Propiedades físicas'!$F$9)/1000</f>
        <v>36.545185059328354</v>
      </c>
      <c r="AQ307" s="31">
        <f>(AC307*'Propiedades físicas'!$F$5)/1000</f>
        <v>85.2366331141682</v>
      </c>
      <c r="AR307" s="31">
        <f>(AD307*'Propiedades físicas'!$F$8)/1000</f>
        <v>12.584138919662751</v>
      </c>
      <c r="AS307" s="31">
        <f>(AE307*'Propiedades físicas'!$F$7)/1000</f>
        <v>4.8878298921102052</v>
      </c>
      <c r="AT307" s="31">
        <f t="shared" si="201"/>
        <v>264.32407504314597</v>
      </c>
      <c r="AU307" s="31">
        <f t="shared" si="202"/>
        <v>0.32886487729200053</v>
      </c>
      <c r="AV307" s="31">
        <f t="shared" si="206"/>
        <v>0.14430537039527883</v>
      </c>
      <c r="AW307" s="31">
        <f t="shared" si="206"/>
        <v>0.13825901047175909</v>
      </c>
      <c r="AX307" s="31">
        <f t="shared" si="206"/>
        <v>0.32247018399763588</v>
      </c>
      <c r="AY307" s="31">
        <f t="shared" si="203"/>
        <v>4.7608750423542102E-2</v>
      </c>
      <c r="AZ307" s="31">
        <f t="shared" si="203"/>
        <v>1.8491807419783304E-2</v>
      </c>
      <c r="BA307" s="31">
        <f t="shared" si="204"/>
        <v>0.99999999999999956</v>
      </c>
      <c r="BB307" s="34">
        <f>AU307*'Propiedades físicas'!$C$4+'Diseño reactor'!AV307*'Propiedades físicas'!$C$5+'Diseño reactor'!AW307*'Propiedades físicas'!$C$8+'Diseño reactor'!AX307*'Propiedades físicas'!$C$9+'Diseño reactor'!AY307*'Propiedades físicas'!$C$7+'Diseño reactor'!AZ307*'Propiedades físicas'!$C$6</f>
        <v>880.14860258220745</v>
      </c>
      <c r="BC307" s="45">
        <f>AU307*'Propiedades físicas'!$L$4+'Diseño reactor'!AV307*'Propiedades físicas'!$L$5+'Diseño reactor'!AW307*'Propiedades físicas'!$L$8+AX307*'Propiedades físicas'!$L$9+'Diseño reactor'!AY307*'Propiedades físicas'!$L$7+'Diseño reactor'!AZ307*'Propiedades físicas'!$L$6</f>
        <v>1.8429826341538071</v>
      </c>
      <c r="BD307" s="29">
        <f t="shared" si="181"/>
        <v>6.0345415664822672</v>
      </c>
      <c r="BE307" s="58">
        <f t="shared" si="182"/>
        <v>46.55811732833088</v>
      </c>
      <c r="BF307" s="30">
        <f>AU307*'Propiedades físicas'!$I$4+'Diseño reactor'!AV307*'Propiedades físicas'!$I$5+'Diseño reactor'!AW307*'Propiedades físicas'!$I$8+'Diseño reactor'!AX307*'Propiedades físicas'!$I$9+'Diseño reactor'!AY307*'Propiedades físicas'!$I$7+'Diseño reactor'!AZ307*'Propiedades físicas'!$I$6</f>
        <v>1.7882113927472194E-2</v>
      </c>
      <c r="BG307" s="24">
        <f>AU307*'Propiedades físicas'!$O$4+'Diseño reactor'!AV307*'Propiedades físicas'!$O$5+'Diseño reactor'!AW307*'Propiedades físicas'!$O$8+'Diseño reactor'!AX307*'Propiedades físicas'!$O$9+'Diseño reactor'!AY307*'Propiedades físicas'!$O$7+'Diseño reactor'!AZ307*'Propiedades físicas'!$O$6</f>
        <v>0.14360180820327459</v>
      </c>
      <c r="BH307" s="54">
        <f t="shared" si="183"/>
        <v>46211.636212986101</v>
      </c>
      <c r="BI307" s="34">
        <f t="shared" si="205"/>
        <v>229.49868001411195</v>
      </c>
      <c r="BJ307" s="27">
        <f t="shared" si="184"/>
        <v>4888.2414656787414</v>
      </c>
      <c r="BK307" s="34">
        <f t="shared" si="185"/>
        <v>539.96947185053261</v>
      </c>
      <c r="BL307" s="27">
        <f t="shared" si="186"/>
        <v>104.64002241577154</v>
      </c>
      <c r="BM307" s="34">
        <f t="shared" si="187"/>
        <v>1.1054421768707483</v>
      </c>
      <c r="BN307" s="45">
        <f t="shared" si="188"/>
        <v>245.61679598703211</v>
      </c>
      <c r="BO307" s="45">
        <f t="shared" si="189"/>
        <v>55.993530324476716</v>
      </c>
      <c r="BP307" s="66">
        <f t="shared" si="190"/>
        <v>6.7241361131390036</v>
      </c>
    </row>
    <row r="308" spans="8:68">
      <c r="H308" s="68">
        <v>303</v>
      </c>
      <c r="I308" s="31">
        <f>('Propiedades físicas'!$C$10*'Diseño reactor'!H308)/1000</f>
        <v>265.19932032474571</v>
      </c>
      <c r="J308" s="31">
        <f t="shared" si="167"/>
        <v>1.7194614203445631</v>
      </c>
      <c r="K308" s="31">
        <f>(I308*1000)/'Propiedades físicas'!$F$10</f>
        <v>1732.326050533977</v>
      </c>
      <c r="L308" s="31">
        <f t="shared" si="168"/>
        <v>247.4751500762824</v>
      </c>
      <c r="M308" s="31">
        <f t="shared" si="169"/>
        <v>1484.8509004576945</v>
      </c>
      <c r="N308" s="31">
        <f t="shared" si="170"/>
        <v>0.81674967021875378</v>
      </c>
      <c r="O308" s="32">
        <f t="shared" si="171"/>
        <v>4.9004980213125231</v>
      </c>
      <c r="P308" s="33">
        <f t="shared" si="172"/>
        <v>0.32796722195876388</v>
      </c>
      <c r="Q308" s="31">
        <f t="shared" si="173"/>
        <v>3.9441518265213142</v>
      </c>
      <c r="R308" s="31">
        <f t="shared" si="174"/>
        <v>0.19627142506846315</v>
      </c>
      <c r="S308" s="31">
        <f t="shared" si="175"/>
        <v>0.95634619479120975</v>
      </c>
      <c r="T308" s="31">
        <f t="shared" si="176"/>
        <v>0.11745829985183361</v>
      </c>
      <c r="U308" s="31">
        <f t="shared" si="177"/>
        <v>0.17505272333969318</v>
      </c>
      <c r="V308" s="47">
        <f t="shared" si="191"/>
        <v>3.2478307417275646E-4</v>
      </c>
      <c r="W308" s="31">
        <f t="shared" si="178"/>
        <v>0.59844829582738257</v>
      </c>
      <c r="X308" s="34">
        <f>(S308*H308*'Propiedades físicas'!$F$5*60*24*365)/(1000000)</f>
        <v>44849.145772636744</v>
      </c>
      <c r="Y308" s="34">
        <f>(U308*H308*'Propiedades físicas'!$F$7*60*24*365)/(1000000)</f>
        <v>2567.3160129230996</v>
      </c>
      <c r="Z308" s="31">
        <f t="shared" si="192"/>
        <v>99.374068253505456</v>
      </c>
      <c r="AA308" s="31">
        <f t="shared" si="208"/>
        <v>1195.0780034359582</v>
      </c>
      <c r="AB308" s="31">
        <f t="shared" si="209"/>
        <v>59.470241795744336</v>
      </c>
      <c r="AC308" s="31">
        <f t="shared" si="210"/>
        <v>289.77289702173653</v>
      </c>
      <c r="AD308" s="31">
        <f t="shared" si="207"/>
        <v>35.589864855105581</v>
      </c>
      <c r="AE308" s="31">
        <f t="shared" si="196"/>
        <v>53.040975171927037</v>
      </c>
      <c r="AF308" s="31">
        <f t="shared" si="197"/>
        <v>1732.3260505339772</v>
      </c>
      <c r="AG308" s="31">
        <f t="shared" si="198"/>
        <v>5.7364529167516762E-2</v>
      </c>
      <c r="AH308" s="31">
        <f t="shared" si="199"/>
        <v>0.6898689788031438</v>
      </c>
      <c r="AI308" s="31">
        <f t="shared" si="199"/>
        <v>3.4329704721240584E-2</v>
      </c>
      <c r="AJ308" s="31">
        <f t="shared" si="199"/>
        <v>0.1672738783397133</v>
      </c>
      <c r="AK308" s="31">
        <f t="shared" si="180"/>
        <v>2.054455328668368E-2</v>
      </c>
      <c r="AL308" s="31">
        <f t="shared" si="180"/>
        <v>3.0618355681701799E-2</v>
      </c>
      <c r="AM308" s="31">
        <f t="shared" si="200"/>
        <v>1</v>
      </c>
      <c r="AN308" s="31">
        <f>(Z308*'Propiedades físicas'!$F$4)/1000</f>
        <v>87.387568140767627</v>
      </c>
      <c r="AO308" s="31">
        <f>(AA308*'Propiedades físicas'!$F$6)/1000</f>
        <v>38.290299230088102</v>
      </c>
      <c r="AP308" s="31">
        <f>(AB308*'Propiedades físicas'!$F$9)/1000</f>
        <v>36.690165675884465</v>
      </c>
      <c r="AQ308" s="31">
        <f>(AC308*'Propiedades físicas'!$F$5)/1000</f>
        <v>85.329424985990755</v>
      </c>
      <c r="AR308" s="31">
        <f>(AD308*'Propiedades físicas'!$F$8)/1000</f>
        <v>12.617318888432026</v>
      </c>
      <c r="AS308" s="31">
        <f>(AE308*'Propiedades físicas'!$F$7)/1000</f>
        <v>4.8845434035827608</v>
      </c>
      <c r="AT308" s="31">
        <f t="shared" si="201"/>
        <v>265.19932032474571</v>
      </c>
      <c r="AU308" s="31">
        <f t="shared" si="202"/>
        <v>0.32951656148197717</v>
      </c>
      <c r="AV308" s="31">
        <f t="shared" si="206"/>
        <v>0.14438309714821407</v>
      </c>
      <c r="AW308" s="31">
        <f t="shared" si="206"/>
        <v>0.1383493955827492</v>
      </c>
      <c r="AX308" s="31">
        <f t="shared" si="206"/>
        <v>0.32175582079736076</v>
      </c>
      <c r="AY308" s="31">
        <f t="shared" si="203"/>
        <v>4.7576739159744766E-2</v>
      </c>
      <c r="AZ308" s="31">
        <f t="shared" si="203"/>
        <v>1.8418385829954122E-2</v>
      </c>
      <c r="BA308" s="31">
        <f t="shared" si="204"/>
        <v>1</v>
      </c>
      <c r="BB308" s="34">
        <f>AU308*'Propiedades físicas'!$C$4+'Diseño reactor'!AV308*'Propiedades físicas'!$C$5+'Diseño reactor'!AW308*'Propiedades físicas'!$C$8+'Diseño reactor'!AX308*'Propiedades físicas'!$C$9+'Diseño reactor'!AY308*'Propiedades físicas'!$C$7+'Diseño reactor'!AZ308*'Propiedades físicas'!$C$6</f>
        <v>880.13046841561959</v>
      </c>
      <c r="BC308" s="45">
        <f>AU308*'Propiedades físicas'!$L$4+'Diseño reactor'!AV308*'Propiedades físicas'!$L$5+'Diseño reactor'!AW308*'Propiedades físicas'!$L$8+AX308*'Propiedades físicas'!$L$9+'Diseño reactor'!AY308*'Propiedades físicas'!$L$7+'Diseño reactor'!AZ308*'Propiedades físicas'!$L$6</f>
        <v>1.8434976067211803</v>
      </c>
      <c r="BD308" s="29">
        <f t="shared" si="181"/>
        <v>6.0249849198242069</v>
      </c>
      <c r="BE308" s="58">
        <f t="shared" si="182"/>
        <v>46.545613307035765</v>
      </c>
      <c r="BF308" s="30">
        <f>AU308*'Propiedades físicas'!$I$4+'Diseño reactor'!AV308*'Propiedades físicas'!$I$5+'Diseño reactor'!AW308*'Propiedades físicas'!$I$8+'Diseño reactor'!AX308*'Propiedades físicas'!$I$9+'Diseño reactor'!AY308*'Propiedades físicas'!$I$7+'Diseño reactor'!AZ308*'Propiedades físicas'!$I$6</f>
        <v>1.788973517107053E-2</v>
      </c>
      <c r="BG308" s="24">
        <f>AU308*'Propiedades físicas'!$O$4+'Diseño reactor'!AV308*'Propiedades físicas'!$O$5+'Diseño reactor'!AW308*'Propiedades físicas'!$O$8+'Diseño reactor'!AX308*'Propiedades físicas'!$O$9+'Diseño reactor'!AY308*'Propiedades físicas'!$O$7+'Diseño reactor'!AZ308*'Propiedades físicas'!$O$6</f>
        <v>0.14361573542421374</v>
      </c>
      <c r="BH308" s="54">
        <f t="shared" si="183"/>
        <v>46190.997779792706</v>
      </c>
      <c r="BI308" s="34">
        <f t="shared" si="205"/>
        <v>229.63837406345823</v>
      </c>
      <c r="BJ308" s="27">
        <f t="shared" si="184"/>
        <v>4887.7772575855561</v>
      </c>
      <c r="BK308" s="34">
        <f t="shared" si="185"/>
        <v>539.97055802915088</v>
      </c>
      <c r="BL308" s="27">
        <f t="shared" si="186"/>
        <v>104.64006320615418</v>
      </c>
      <c r="BM308" s="34">
        <f t="shared" si="187"/>
        <v>1.1054421768707483</v>
      </c>
      <c r="BN308" s="45">
        <f t="shared" si="188"/>
        <v>246.49470990445033</v>
      </c>
      <c r="BO308" s="45">
        <f t="shared" si="189"/>
        <v>56.091024846469693</v>
      </c>
      <c r="BP308" s="66">
        <f t="shared" si="190"/>
        <v>6.7239975722107141</v>
      </c>
    </row>
    <row r="309" spans="8:68">
      <c r="H309" s="68">
        <v>304</v>
      </c>
      <c r="I309" s="31">
        <f>('Propiedades físicas'!$C$10*'Diseño reactor'!H309)/1000</f>
        <v>266.07456560634552</v>
      </c>
      <c r="J309" s="31">
        <f t="shared" si="167"/>
        <v>1.7138052972513245</v>
      </c>
      <c r="K309" s="31">
        <f>(I309*1000)/'Propiedades físicas'!$F$10</f>
        <v>1738.0432982255081</v>
      </c>
      <c r="L309" s="31">
        <f t="shared" si="168"/>
        <v>248.29189974650114</v>
      </c>
      <c r="M309" s="31">
        <f t="shared" si="169"/>
        <v>1489.7513984790069</v>
      </c>
      <c r="N309" s="31">
        <f t="shared" si="170"/>
        <v>0.81674967021875378</v>
      </c>
      <c r="O309" s="32">
        <f t="shared" si="171"/>
        <v>4.9004980213125222</v>
      </c>
      <c r="P309" s="33">
        <f t="shared" si="172"/>
        <v>0.32861412512707672</v>
      </c>
      <c r="Q309" s="31">
        <f t="shared" si="173"/>
        <v>3.946266620428581</v>
      </c>
      <c r="R309" s="31">
        <f t="shared" si="174"/>
        <v>0.19639828572047943</v>
      </c>
      <c r="S309" s="31">
        <f t="shared" si="175"/>
        <v>0.95423140088394243</v>
      </c>
      <c r="T309" s="31">
        <f t="shared" si="176"/>
        <v>0.11737866295013032</v>
      </c>
      <c r="U309" s="31">
        <f t="shared" si="177"/>
        <v>0.17435859642106735</v>
      </c>
      <c r="V309" s="47">
        <f t="shared" si="191"/>
        <v>3.2542369672778471E-4</v>
      </c>
      <c r="W309" s="31">
        <f t="shared" si="178"/>
        <v>0.59765625000000011</v>
      </c>
      <c r="X309" s="34">
        <f>(S309*H309*'Propiedades físicas'!$F$5*60*24*365)/(1000000)</f>
        <v>44897.659326440596</v>
      </c>
      <c r="Y309" s="34">
        <f>(U309*H309*'Propiedades físicas'!$F$7*60*24*365)/(1000000)</f>
        <v>2565.5753688543496</v>
      </c>
      <c r="Z309" s="31">
        <f t="shared" si="192"/>
        <v>99.898694038631319</v>
      </c>
      <c r="AA309" s="31">
        <f t="shared" si="208"/>
        <v>1199.6650526102885</v>
      </c>
      <c r="AB309" s="31">
        <f t="shared" si="209"/>
        <v>59.705078859025747</v>
      </c>
      <c r="AC309" s="31">
        <f t="shared" si="210"/>
        <v>290.08634586871852</v>
      </c>
      <c r="AD309" s="31">
        <f t="shared" si="207"/>
        <v>35.683113536839613</v>
      </c>
      <c r="AE309" s="31">
        <f t="shared" si="196"/>
        <v>53.005013312004472</v>
      </c>
      <c r="AF309" s="31">
        <f t="shared" si="197"/>
        <v>1738.0432982255079</v>
      </c>
      <c r="AG309" s="31">
        <f t="shared" si="198"/>
        <v>5.7477678571428575E-2</v>
      </c>
      <c r="AH309" s="31">
        <f t="shared" si="199"/>
        <v>0.69023887600217548</v>
      </c>
      <c r="AI309" s="31">
        <f t="shared" si="199"/>
        <v>3.4351893833705356E-2</v>
      </c>
      <c r="AJ309" s="31">
        <f t="shared" si="199"/>
        <v>0.16690398114068178</v>
      </c>
      <c r="AK309" s="31">
        <f t="shared" si="180"/>
        <v>2.0530624049050473E-2</v>
      </c>
      <c r="AL309" s="31">
        <f t="shared" si="180"/>
        <v>3.0496946402958466E-2</v>
      </c>
      <c r="AM309" s="31">
        <f t="shared" si="200"/>
        <v>1.0000000000000002</v>
      </c>
      <c r="AN309" s="31">
        <f>(Z309*'Propiedades físicas'!$F$4)/1000</f>
        <v>87.84891356369161</v>
      </c>
      <c r="AO309" s="31">
        <f>(AA309*'Propiedades físicas'!$F$6)/1000</f>
        <v>38.437268285633643</v>
      </c>
      <c r="AP309" s="31">
        <f>(AB309*'Propiedades físicas'!$F$9)/1000</f>
        <v>36.835048402075934</v>
      </c>
      <c r="AQ309" s="31">
        <f>(AC309*'Propiedades físicas'!$F$5)/1000</f>
        <v>85.421726267961546</v>
      </c>
      <c r="AR309" s="31">
        <f>(AD309*'Propiedades físicas'!$F$8)/1000</f>
        <v>12.650377411080376</v>
      </c>
      <c r="AS309" s="31">
        <f>(AE309*'Propiedades físicas'!$F$7)/1000</f>
        <v>4.8812316759024919</v>
      </c>
      <c r="AT309" s="31">
        <f t="shared" si="201"/>
        <v>266.07456560634563</v>
      </c>
      <c r="AU309" s="31">
        <f t="shared" si="202"/>
        <v>0.33016652066497443</v>
      </c>
      <c r="AV309" s="31">
        <f t="shared" si="206"/>
        <v>0.14446051315743255</v>
      </c>
      <c r="AW309" s="31">
        <f t="shared" si="206"/>
        <v>0.13843881814909351</v>
      </c>
      <c r="AX309" s="31">
        <f t="shared" si="206"/>
        <v>0.32104431354909002</v>
      </c>
      <c r="AY309" s="31">
        <f t="shared" si="203"/>
        <v>4.7544482059951827E-2</v>
      </c>
      <c r="AZ309" s="31">
        <f t="shared" si="203"/>
        <v>1.8345352419457558E-2</v>
      </c>
      <c r="BA309" s="31">
        <f t="shared" si="204"/>
        <v>1</v>
      </c>
      <c r="BB309" s="34">
        <f>AU309*'Propiedades físicas'!$C$4+'Diseño reactor'!AV309*'Propiedades físicas'!$C$5+'Diseño reactor'!AW309*'Propiedades físicas'!$C$8+'Diseño reactor'!AX309*'Propiedades físicas'!$C$9+'Diseño reactor'!AY309*'Propiedades físicas'!$C$7+'Diseño reactor'!AZ309*'Propiedades físicas'!$C$6</f>
        <v>880.11242537274336</v>
      </c>
      <c r="BC309" s="45">
        <f>AU309*'Propiedades físicas'!$L$4+'Diseño reactor'!AV309*'Propiedades físicas'!$L$5+'Diseño reactor'!AW309*'Propiedades físicas'!$L$8+AX309*'Propiedades físicas'!$L$9+'Diseño reactor'!AY309*'Propiedades físicas'!$L$7+'Diseño reactor'!AZ309*'Propiedades físicas'!$L$6</f>
        <v>1.8440112166740361</v>
      </c>
      <c r="BD309" s="29">
        <f t="shared" si="181"/>
        <v>6.0154582667442265</v>
      </c>
      <c r="BE309" s="58">
        <f t="shared" si="182"/>
        <v>46.533159401825664</v>
      </c>
      <c r="BF309" s="30">
        <f>AU309*'Propiedades físicas'!$I$4+'Diseño reactor'!AV309*'Propiedades físicas'!$I$5+'Diseño reactor'!AW309*'Propiedades físicas'!$I$8+'Diseño reactor'!AX309*'Propiedades físicas'!$I$9+'Diseño reactor'!AY309*'Propiedades físicas'!$I$7+'Diseño reactor'!AZ309*'Propiedades físicas'!$I$6</f>
        <v>1.7897319772628945E-2</v>
      </c>
      <c r="BG309" s="24">
        <f>AU309*'Propiedades físicas'!$O$4+'Diseño reactor'!AV309*'Propiedades físicas'!$O$5+'Diseño reactor'!AW309*'Propiedades físicas'!$O$8+'Diseño reactor'!AX309*'Propiedades físicas'!$O$9+'Diseño reactor'!AY309*'Propiedades físicas'!$O$7+'Diseño reactor'!AZ309*'Propiedades físicas'!$O$6</f>
        <v>0.14362965694265259</v>
      </c>
      <c r="BH309" s="54">
        <f t="shared" si="183"/>
        <v>46170.476230706619</v>
      </c>
      <c r="BI309" s="34">
        <f t="shared" si="205"/>
        <v>229.77746456852518</v>
      </c>
      <c r="BJ309" s="27">
        <f t="shared" si="184"/>
        <v>4887.3158096011648</v>
      </c>
      <c r="BK309" s="34">
        <f t="shared" si="185"/>
        <v>539.97191777185981</v>
      </c>
      <c r="BL309" s="27">
        <f t="shared" si="186"/>
        <v>104.64011426978396</v>
      </c>
      <c r="BM309" s="34">
        <f t="shared" si="187"/>
        <v>1.1054421768707483</v>
      </c>
      <c r="BN309" s="45">
        <f t="shared" si="188"/>
        <v>247.37358987343143</v>
      </c>
      <c r="BO309" s="45">
        <f t="shared" si="189"/>
        <v>56.188261630070237</v>
      </c>
      <c r="BP309" s="66">
        <f t="shared" si="190"/>
        <v>6.723859727446956</v>
      </c>
    </row>
    <row r="310" spans="8:68">
      <c r="H310" s="68">
        <v>305</v>
      </c>
      <c r="I310" s="31">
        <f>('Propiedades físicas'!$C$10*'Diseño reactor'!H310)/1000</f>
        <v>266.94981088794543</v>
      </c>
      <c r="J310" s="31">
        <f t="shared" si="167"/>
        <v>1.7081862634898441</v>
      </c>
      <c r="K310" s="31">
        <f>(I310*1000)/'Propiedades físicas'!$F$10</f>
        <v>1743.7605459170397</v>
      </c>
      <c r="L310" s="31">
        <f t="shared" si="168"/>
        <v>249.10864941671994</v>
      </c>
      <c r="M310" s="31">
        <f t="shared" si="169"/>
        <v>1494.6518965003197</v>
      </c>
      <c r="N310" s="31">
        <f t="shared" si="170"/>
        <v>0.81674967021875389</v>
      </c>
      <c r="O310" s="32">
        <f t="shared" si="171"/>
        <v>4.900498021312524</v>
      </c>
      <c r="P310" s="33">
        <f t="shared" si="172"/>
        <v>0.32925931820706755</v>
      </c>
      <c r="Q310" s="31">
        <f t="shared" si="173"/>
        <v>3.9483729731099979</v>
      </c>
      <c r="R310" s="31">
        <f t="shared" si="174"/>
        <v>0.19652379032231607</v>
      </c>
      <c r="S310" s="31">
        <f t="shared" si="175"/>
        <v>0.95212504820252575</v>
      </c>
      <c r="T310" s="31">
        <f t="shared" si="176"/>
        <v>0.11729842718790107</v>
      </c>
      <c r="U310" s="31">
        <f t="shared" si="177"/>
        <v>0.1736681345014692</v>
      </c>
      <c r="V310" s="47">
        <f t="shared" si="191"/>
        <v>3.2606262579729025E-4</v>
      </c>
      <c r="W310" s="31">
        <f t="shared" si="178"/>
        <v>0.59686629794551316</v>
      </c>
      <c r="X310" s="34">
        <f>(S310*H310*'Propiedades físicas'!$F$5*60*24*365)/(1000000)</f>
        <v>44945.916728058452</v>
      </c>
      <c r="Y310" s="34">
        <f>(U310*H310*'Propiedades físicas'!$F$7*60*24*365)/(1000000)</f>
        <v>2563.8216353383705</v>
      </c>
      <c r="Z310" s="31">
        <f t="shared" si="192"/>
        <v>100.4240920531556</v>
      </c>
      <c r="AA310" s="31">
        <f t="shared" si="208"/>
        <v>1204.2537567985494</v>
      </c>
      <c r="AB310" s="31">
        <f t="shared" si="209"/>
        <v>59.9397560483064</v>
      </c>
      <c r="AC310" s="31">
        <f t="shared" si="210"/>
        <v>290.39813970177033</v>
      </c>
      <c r="AD310" s="31">
        <f t="shared" si="207"/>
        <v>35.776020292309823</v>
      </c>
      <c r="AE310" s="31">
        <f t="shared" si="196"/>
        <v>52.968781022948107</v>
      </c>
      <c r="AF310" s="31">
        <f t="shared" si="197"/>
        <v>1743.7605459170397</v>
      </c>
      <c r="AG310" s="31">
        <f t="shared" si="198"/>
        <v>5.7590528864926695E-2</v>
      </c>
      <c r="AH310" s="31">
        <f t="shared" si="199"/>
        <v>0.69060729675199473</v>
      </c>
      <c r="AI310" s="31">
        <f t="shared" si="199"/>
        <v>3.4373845760333005E-2</v>
      </c>
      <c r="AJ310" s="31">
        <f t="shared" si="199"/>
        <v>0.1665355603908624</v>
      </c>
      <c r="AK310" s="31">
        <f t="shared" si="180"/>
        <v>2.0516590065120032E-2</v>
      </c>
      <c r="AL310" s="31">
        <f t="shared" si="180"/>
        <v>3.037617816676311E-2</v>
      </c>
      <c r="AM310" s="31">
        <f t="shared" si="200"/>
        <v>0.99999999999999989</v>
      </c>
      <c r="AN310" s="31">
        <f>(Z310*'Propiedades físicas'!$F$4)/1000</f>
        <v>88.31093806970398</v>
      </c>
      <c r="AO310" s="31">
        <f>(AA310*'Propiedades físicas'!$F$6)/1000</f>
        <v>38.584290367825524</v>
      </c>
      <c r="AP310" s="31">
        <f>(AB310*'Propiedades físicas'!$F$9)/1000</f>
        <v>36.979832494002629</v>
      </c>
      <c r="AQ310" s="31">
        <f>(AC310*'Propiedades físicas'!$F$5)/1000</f>
        <v>85.513540197980319</v>
      </c>
      <c r="AR310" s="31">
        <f>(AD310*'Propiedades físicas'!$F$8)/1000</f>
        <v>12.683314714029674</v>
      </c>
      <c r="AS310" s="31">
        <f>(AE310*'Propiedades físicas'!$F$7)/1000</f>
        <v>4.8778950444032914</v>
      </c>
      <c r="AT310" s="31">
        <f t="shared" si="201"/>
        <v>266.94981088794543</v>
      </c>
      <c r="AU310" s="31">
        <f t="shared" si="202"/>
        <v>0.33081476168107604</v>
      </c>
      <c r="AV310" s="31">
        <f t="shared" si="206"/>
        <v>0.1445376201596997</v>
      </c>
      <c r="AW310" s="31">
        <f t="shared" si="206"/>
        <v>0.13852728485177779</v>
      </c>
      <c r="AX310" s="31">
        <f t="shared" si="206"/>
        <v>0.32033564629073813</v>
      </c>
      <c r="AY310" s="31">
        <f t="shared" si="203"/>
        <v>4.7511982390403745E-2</v>
      </c>
      <c r="AZ310" s="31">
        <f t="shared" si="203"/>
        <v>1.8272704626304571E-2</v>
      </c>
      <c r="BA310" s="31">
        <f t="shared" si="204"/>
        <v>1</v>
      </c>
      <c r="BB310" s="34">
        <f>AU310*'Propiedades físicas'!$C$4+'Diseño reactor'!AV310*'Propiedades físicas'!$C$5+'Diseño reactor'!AW310*'Propiedades físicas'!$C$8+'Diseño reactor'!AX310*'Propiedades físicas'!$C$9+'Diseño reactor'!AY310*'Propiedades físicas'!$C$7+'Diseño reactor'!AZ310*'Propiedades físicas'!$C$6</f>
        <v>880.09447287259241</v>
      </c>
      <c r="BC310" s="45">
        <f>AU310*'Propiedades físicas'!$L$4+'Diseño reactor'!AV310*'Propiedades físicas'!$L$5+'Diseño reactor'!AW310*'Propiedades físicas'!$L$8+AX310*'Propiedades físicas'!$L$9+'Diseño reactor'!AY310*'Propiedades físicas'!$L$7+'Diseño reactor'!AZ310*'Propiedades físicas'!$L$6</f>
        <v>1.8445234690798227</v>
      </c>
      <c r="BD310" s="29">
        <f t="shared" si="181"/>
        <v>6.0059614683438634</v>
      </c>
      <c r="BE310" s="58">
        <f t="shared" si="182"/>
        <v>46.520755272524717</v>
      </c>
      <c r="BF310" s="30">
        <f>AU310*'Propiedades físicas'!$I$4+'Diseño reactor'!AV310*'Propiedades físicas'!$I$5+'Diseño reactor'!AW310*'Propiedades físicas'!$I$8+'Diseño reactor'!AX310*'Propiedades físicas'!$I$9+'Diseño reactor'!AY310*'Propiedades físicas'!$I$7+'Diseño reactor'!AZ310*'Propiedades físicas'!$I$6</f>
        <v>1.7904867957305906E-2</v>
      </c>
      <c r="BG310" s="24">
        <f>AU310*'Propiedades físicas'!$O$4+'Diseño reactor'!AV310*'Propiedades físicas'!$O$5+'Diseño reactor'!AW310*'Propiedades físicas'!$O$8+'Diseño reactor'!AX310*'Propiedades físicas'!$O$9+'Diseño reactor'!AY310*'Propiedades físicas'!$O$7+'Diseño reactor'!AZ310*'Propiedades físicas'!$O$6</f>
        <v>0.14364357260187194</v>
      </c>
      <c r="BH310" s="54">
        <f t="shared" si="183"/>
        <v>46150.070680383462</v>
      </c>
      <c r="BI310" s="34">
        <f t="shared" si="205"/>
        <v>229.91595488621019</v>
      </c>
      <c r="BJ310" s="27">
        <f t="shared" si="184"/>
        <v>4886.8571011548675</v>
      </c>
      <c r="BK310" s="34">
        <f t="shared" si="185"/>
        <v>539.97354831131747</v>
      </c>
      <c r="BL310" s="27">
        <f t="shared" si="186"/>
        <v>104.640175502612</v>
      </c>
      <c r="BM310" s="34">
        <f t="shared" si="187"/>
        <v>1.1054421768707483</v>
      </c>
      <c r="BN310" s="45">
        <f t="shared" si="188"/>
        <v>248.25343192587755</v>
      </c>
      <c r="BO310" s="45">
        <f t="shared" si="189"/>
        <v>56.285241695597243</v>
      </c>
      <c r="BP310" s="66">
        <f t="shared" si="190"/>
        <v>6.723722574409126</v>
      </c>
    </row>
    <row r="311" spans="8:68">
      <c r="H311" s="68">
        <v>306</v>
      </c>
      <c r="I311" s="31">
        <f>('Propiedades físicas'!$C$10*'Diseño reactor'!H311)/1000</f>
        <v>267.82505616954523</v>
      </c>
      <c r="J311" s="31">
        <f t="shared" si="167"/>
        <v>1.7026039554392238</v>
      </c>
      <c r="K311" s="31">
        <f>(I311*1000)/'Propiedades físicas'!$F$10</f>
        <v>1749.4777936085709</v>
      </c>
      <c r="L311" s="31">
        <f t="shared" si="168"/>
        <v>249.92539908693868</v>
      </c>
      <c r="M311" s="31">
        <f t="shared" si="169"/>
        <v>1499.5523945216321</v>
      </c>
      <c r="N311" s="31">
        <f t="shared" si="170"/>
        <v>0.81674967021875389</v>
      </c>
      <c r="O311" s="32">
        <f t="shared" si="171"/>
        <v>4.9004980213125231</v>
      </c>
      <c r="P311" s="33">
        <f t="shared" si="172"/>
        <v>0.32990280797071231</v>
      </c>
      <c r="Q311" s="31">
        <f t="shared" si="173"/>
        <v>3.9504709316732818</v>
      </c>
      <c r="R311" s="31">
        <f t="shared" si="174"/>
        <v>0.19664794828058149</v>
      </c>
      <c r="S311" s="31">
        <f t="shared" si="175"/>
        <v>0.95002708963924287</v>
      </c>
      <c r="T311" s="31">
        <f t="shared" si="176"/>
        <v>0.11721760054371917</v>
      </c>
      <c r="U311" s="31">
        <f t="shared" si="177"/>
        <v>0.17298131342374093</v>
      </c>
      <c r="V311" s="47">
        <f t="shared" si="191"/>
        <v>3.2669986808750152E-4</v>
      </c>
      <c r="W311" s="31">
        <f t="shared" si="178"/>
        <v>0.59607843137254901</v>
      </c>
      <c r="X311" s="34">
        <f>(S311*H311*'Propiedades físicas'!$F$5*60*24*365)/(1000000)</f>
        <v>44993.919665869806</v>
      </c>
      <c r="Y311" s="34">
        <f>(U311*H311*'Propiedades físicas'!$F$7*60*24*365)/(1000000)</f>
        <v>2562.0549867648697</v>
      </c>
      <c r="Z311" s="31">
        <f t="shared" si="192"/>
        <v>100.95025923903796</v>
      </c>
      <c r="AA311" s="31">
        <f t="shared" si="208"/>
        <v>1208.8441050920242</v>
      </c>
      <c r="AB311" s="31">
        <f t="shared" si="209"/>
        <v>60.174272173857936</v>
      </c>
      <c r="AC311" s="31">
        <f t="shared" si="210"/>
        <v>290.70828942960833</v>
      </c>
      <c r="AD311" s="31">
        <f t="shared" si="207"/>
        <v>35.868585766378068</v>
      </c>
      <c r="AE311" s="31">
        <f t="shared" si="196"/>
        <v>52.932281907664724</v>
      </c>
      <c r="AF311" s="31">
        <f t="shared" si="197"/>
        <v>1749.4777936085711</v>
      </c>
      <c r="AG311" s="31">
        <f t="shared" si="198"/>
        <v>5.770308123249298E-2</v>
      </c>
      <c r="AH311" s="31">
        <f t="shared" si="199"/>
        <v>0.69097424929218132</v>
      </c>
      <c r="AI311" s="31">
        <f t="shared" si="199"/>
        <v>3.4395562146427194E-2</v>
      </c>
      <c r="AJ311" s="31">
        <f t="shared" si="199"/>
        <v>0.16616860785067589</v>
      </c>
      <c r="AK311" s="31">
        <f t="shared" si="180"/>
        <v>2.0502452730419351E-2</v>
      </c>
      <c r="AL311" s="31">
        <f t="shared" si="180"/>
        <v>3.0256046747803314E-2</v>
      </c>
      <c r="AM311" s="31">
        <f t="shared" si="200"/>
        <v>1</v>
      </c>
      <c r="AN311" s="31">
        <f>(Z311*'Propiedades físicas'!$F$4)/1000</f>
        <v>88.773638969625196</v>
      </c>
      <c r="AO311" s="31">
        <f>(AA311*'Propiedades físicas'!$F$6)/1000</f>
        <v>38.731365127148457</v>
      </c>
      <c r="AP311" s="31">
        <f>(AB311*'Propiedades físicas'!$F$9)/1000</f>
        <v>37.124517217661648</v>
      </c>
      <c r="AQ311" s="31">
        <f>(AC311*'Propiedades físicas'!$F$5)/1000</f>
        <v>85.604869988336773</v>
      </c>
      <c r="AR311" s="31">
        <f>(AD311*'Propiedades físicas'!$F$8)/1000</f>
        <v>12.716131025896347</v>
      </c>
      <c r="AS311" s="31">
        <f>(AE311*'Propiedades físicas'!$F$7)/1000</f>
        <v>4.874533840876845</v>
      </c>
      <c r="AT311" s="31">
        <f t="shared" si="201"/>
        <v>267.82505616954523</v>
      </c>
      <c r="AU311" s="31">
        <f t="shared" si="202"/>
        <v>0.33146129133424884</v>
      </c>
      <c r="AV311" s="31">
        <f t="shared" si="206"/>
        <v>0.14461441987948198</v>
      </c>
      <c r="AW311" s="31">
        <f t="shared" si="206"/>
        <v>0.13861480232140852</v>
      </c>
      <c r="AX311" s="31">
        <f t="shared" si="206"/>
        <v>0.31962980317325151</v>
      </c>
      <c r="AY311" s="31">
        <f t="shared" si="203"/>
        <v>4.7479243382838938E-2</v>
      </c>
      <c r="AZ311" s="31">
        <f t="shared" si="203"/>
        <v>1.8200439908770325E-2</v>
      </c>
      <c r="BA311" s="31">
        <f t="shared" si="204"/>
        <v>1.0000000000000002</v>
      </c>
      <c r="BB311" s="34">
        <f>AU311*'Propiedades físicas'!$C$4+'Diseño reactor'!AV311*'Propiedades físicas'!$C$5+'Diseño reactor'!AW311*'Propiedades físicas'!$C$8+'Diseño reactor'!AX311*'Propiedades físicas'!$C$9+'Diseño reactor'!AY311*'Propiedades físicas'!$C$7+'Diseño reactor'!AZ311*'Propiedades físicas'!$C$6</f>
        <v>880.07661033866395</v>
      </c>
      <c r="BC311" s="45">
        <f>AU311*'Propiedades físicas'!$L$4+'Diseño reactor'!AV311*'Propiedades físicas'!$L$5+'Diseño reactor'!AW311*'Propiedades físicas'!$L$8+AX311*'Propiedades físicas'!$L$9+'Diseño reactor'!AY311*'Propiedades físicas'!$L$7+'Diseño reactor'!AZ311*'Propiedades físicas'!$L$6</f>
        <v>1.8450343689827546</v>
      </c>
      <c r="BD311" s="29">
        <f t="shared" si="181"/>
        <v>5.9964943865637679</v>
      </c>
      <c r="BE311" s="58">
        <f t="shared" si="182"/>
        <v>46.508400582446889</v>
      </c>
      <c r="BF311" s="30">
        <f>AU311*'Propiedades físicas'!$I$4+'Diseño reactor'!AV311*'Propiedades físicas'!$I$5+'Diseño reactor'!AW311*'Propiedades físicas'!$I$8+'Diseño reactor'!AX311*'Propiedades físicas'!$I$9+'Diseño reactor'!AY311*'Propiedades físicas'!$I$7+'Diseño reactor'!AZ311*'Propiedades físicas'!$I$6</f>
        <v>1.7912379948572723E-2</v>
      </c>
      <c r="BG311" s="24">
        <f>AU311*'Propiedades físicas'!$O$4+'Diseño reactor'!AV311*'Propiedades físicas'!$O$5+'Diseño reactor'!AW311*'Propiedades físicas'!$O$8+'Diseño reactor'!AX311*'Propiedades físicas'!$O$9+'Diseño reactor'!AY311*'Propiedades físicas'!$O$7+'Diseño reactor'!AZ311*'Propiedades físicas'!$O$6</f>
        <v>0.14365748224722022</v>
      </c>
      <c r="BH311" s="54">
        <f t="shared" si="183"/>
        <v>46129.780251998724</v>
      </c>
      <c r="BI311" s="34">
        <f t="shared" si="205"/>
        <v>230.05384835104002</v>
      </c>
      <c r="BJ311" s="27">
        <f t="shared" si="184"/>
        <v>4886.4011118666758</v>
      </c>
      <c r="BK311" s="34">
        <f t="shared" si="185"/>
        <v>539.97544690829545</v>
      </c>
      <c r="BL311" s="27">
        <f t="shared" si="186"/>
        <v>104.64024680162235</v>
      </c>
      <c r="BM311" s="34">
        <f t="shared" si="187"/>
        <v>1.1054421768707483</v>
      </c>
      <c r="BN311" s="45">
        <f t="shared" si="188"/>
        <v>249.13423211476695</v>
      </c>
      <c r="BO311" s="45">
        <f t="shared" si="189"/>
        <v>56.381966057993104</v>
      </c>
      <c r="BP311" s="66">
        <f t="shared" si="190"/>
        <v>6.7235861086928725</v>
      </c>
    </row>
    <row r="312" spans="8:68">
      <c r="H312" s="68">
        <v>307</v>
      </c>
      <c r="I312" s="31">
        <f>('Propiedades físicas'!$C$10*'Diseño reactor'!H312)/1000</f>
        <v>268.70030145114504</v>
      </c>
      <c r="J312" s="31">
        <f t="shared" si="167"/>
        <v>1.6970580142162948</v>
      </c>
      <c r="K312" s="31">
        <f>(I312*1000)/'Propiedades físicas'!$F$10</f>
        <v>1755.195041300102</v>
      </c>
      <c r="L312" s="31">
        <f t="shared" si="168"/>
        <v>250.74214875715742</v>
      </c>
      <c r="M312" s="31">
        <f t="shared" si="169"/>
        <v>1504.4528925429445</v>
      </c>
      <c r="N312" s="31">
        <f t="shared" si="170"/>
        <v>0.81674967021875378</v>
      </c>
      <c r="O312" s="32">
        <f t="shared" si="171"/>
        <v>4.9004980213125231</v>
      </c>
      <c r="P312" s="33">
        <f t="shared" si="172"/>
        <v>0.33054460115427808</v>
      </c>
      <c r="Q312" s="31">
        <f t="shared" si="173"/>
        <v>3.9525605428930515</v>
      </c>
      <c r="R312" s="31">
        <f t="shared" si="174"/>
        <v>0.1967707689310251</v>
      </c>
      <c r="S312" s="31">
        <f t="shared" si="175"/>
        <v>0.9479374784194724</v>
      </c>
      <c r="T312" s="31">
        <f t="shared" si="176"/>
        <v>0.11713619091190458</v>
      </c>
      <c r="U312" s="31">
        <f t="shared" si="177"/>
        <v>0.17229810922154601</v>
      </c>
      <c r="V312" s="47">
        <f t="shared" si="191"/>
        <v>3.2733543026928509E-4</v>
      </c>
      <c r="W312" s="31">
        <f t="shared" si="178"/>
        <v>0.59529264203345578</v>
      </c>
      <c r="X312" s="34">
        <f>(S312*H312*'Propiedades físicas'!$F$5*60*24*365)/(1000000)</f>
        <v>45041.669814917164</v>
      </c>
      <c r="Y312" s="34">
        <f>(U312*H312*'Propiedades físicas'!$F$7*60*24*365)/(1000000)</f>
        <v>2560.2755956820138</v>
      </c>
      <c r="Z312" s="31">
        <f t="shared" si="192"/>
        <v>101.47719255436337</v>
      </c>
      <c r="AA312" s="31">
        <f t="shared" si="208"/>
        <v>1213.4360866681668</v>
      </c>
      <c r="AB312" s="31">
        <f t="shared" si="209"/>
        <v>60.408626061824705</v>
      </c>
      <c r="AC312" s="31">
        <f t="shared" si="210"/>
        <v>291.01680587477802</v>
      </c>
      <c r="AD312" s="31">
        <f t="shared" si="207"/>
        <v>35.960810609954706</v>
      </c>
      <c r="AE312" s="31">
        <f t="shared" si="196"/>
        <v>52.895519531014628</v>
      </c>
      <c r="AF312" s="31">
        <f t="shared" si="197"/>
        <v>1755.195041300102</v>
      </c>
      <c r="AG312" s="31">
        <f t="shared" si="198"/>
        <v>5.7815336852363446E-2</v>
      </c>
      <c r="AH312" s="31">
        <f t="shared" si="199"/>
        <v>0.69133974180405311</v>
      </c>
      <c r="AI312" s="31">
        <f t="shared" si="199"/>
        <v>3.4417044624897662E-2</v>
      </c>
      <c r="AJ312" s="31">
        <f t="shared" si="199"/>
        <v>0.16580311533880421</v>
      </c>
      <c r="AK312" s="31">
        <f t="shared" si="180"/>
        <v>2.0488213425738679E-2</v>
      </c>
      <c r="AL312" s="31">
        <f t="shared" si="180"/>
        <v>3.0136547954143056E-2</v>
      </c>
      <c r="AM312" s="31">
        <f t="shared" si="200"/>
        <v>1.0000000000000002</v>
      </c>
      <c r="AN312" s="31">
        <f>(Z312*'Propiedades físicas'!$F$4)/1000</f>
        <v>89.237013588456065</v>
      </c>
      <c r="AO312" s="31">
        <f>(AA312*'Propiedades físicas'!$F$6)/1000</f>
        <v>38.878492216848059</v>
      </c>
      <c r="AP312" s="31">
        <f>(AB312*'Propiedades físicas'!$F$9)/1000</f>
        <v>37.269101848842752</v>
      </c>
      <c r="AQ312" s="31">
        <f>(AC312*'Propiedades físicas'!$F$5)/1000</f>
        <v>85.695718825945889</v>
      </c>
      <c r="AR312" s="31">
        <f>(AD312*'Propiedades físicas'!$F$8)/1000</f>
        <v>12.748826577441138</v>
      </c>
      <c r="AS312" s="31">
        <f>(AE312*'Propiedades físicas'!$F$7)/1000</f>
        <v>4.8711483936111373</v>
      </c>
      <c r="AT312" s="31">
        <f t="shared" si="201"/>
        <v>268.70030145114504</v>
      </c>
      <c r="AU312" s="31">
        <f t="shared" si="202"/>
        <v>0.33210611639258281</v>
      </c>
      <c r="AV312" s="31">
        <f t="shared" si="206"/>
        <v>0.14469091402905229</v>
      </c>
      <c r="AW312" s="31">
        <f t="shared" si="206"/>
        <v>0.13870137713864455</v>
      </c>
      <c r="AX312" s="31">
        <f t="shared" si="206"/>
        <v>0.31892676845964402</v>
      </c>
      <c r="AY312" s="31">
        <f t="shared" si="203"/>
        <v>4.7446268234868819E-2</v>
      </c>
      <c r="AZ312" s="31">
        <f t="shared" si="203"/>
        <v>1.812855574520748E-2</v>
      </c>
      <c r="BA312" s="31">
        <f t="shared" si="204"/>
        <v>0.99999999999999989</v>
      </c>
      <c r="BB312" s="34">
        <f>AU312*'Propiedades físicas'!$C$4+'Diseño reactor'!AV312*'Propiedades físicas'!$C$5+'Diseño reactor'!AW312*'Propiedades físicas'!$C$8+'Diseño reactor'!AX312*'Propiedades físicas'!$C$9+'Diseño reactor'!AY312*'Propiedades físicas'!$C$7+'Diseño reactor'!AZ312*'Propiedades físicas'!$C$6</f>
        <v>880.05883719889732</v>
      </c>
      <c r="BC312" s="45">
        <f>AU312*'Propiedades físicas'!$L$4+'Diseño reactor'!AV312*'Propiedades físicas'!$L$5+'Diseño reactor'!AW312*'Propiedades físicas'!$L$8+AX312*'Propiedades físicas'!$L$9+'Diseño reactor'!AY312*'Propiedades físicas'!$L$7+'Diseño reactor'!AZ312*'Propiedades físicas'!$L$6</f>
        <v>1.8455439214039364</v>
      </c>
      <c r="BD312" s="29">
        <f t="shared" si="181"/>
        <v>5.9870568841775409</v>
      </c>
      <c r="BE312" s="58">
        <f t="shared" si="182"/>
        <v>46.496094998346464</v>
      </c>
      <c r="BF312" s="30">
        <f>AU312*'Propiedades físicas'!$I$4+'Diseño reactor'!AV312*'Propiedades físicas'!$I$5+'Diseño reactor'!AW312*'Propiedades físicas'!$I$8+'Diseño reactor'!AX312*'Propiedades físicas'!$I$9+'Diseño reactor'!AY312*'Propiedades físicas'!$I$7+'Diseño reactor'!AZ312*'Propiedades físicas'!$I$6</f>
        <v>1.7919855968228524E-2</v>
      </c>
      <c r="BG312" s="24">
        <f>AU312*'Propiedades físicas'!$O$4+'Diseño reactor'!AV312*'Propiedades físicas'!$O$5+'Diseño reactor'!AW312*'Propiedades físicas'!$O$8+'Diseño reactor'!AX312*'Propiedades físicas'!$O$9+'Diseño reactor'!AY312*'Propiedades físicas'!$O$7+'Diseño reactor'!AZ312*'Propiedades físicas'!$O$6</f>
        <v>0.14367138572608956</v>
      </c>
      <c r="BH312" s="54">
        <f t="shared" si="183"/>
        <v>46109.604077147189</v>
      </c>
      <c r="BI312" s="34">
        <f t="shared" si="205"/>
        <v>230.19114827534247</v>
      </c>
      <c r="BJ312" s="27">
        <f t="shared" si="184"/>
        <v>4885.9478215450918</v>
      </c>
      <c r="BK312" s="34">
        <f t="shared" si="185"/>
        <v>539.97761085134755</v>
      </c>
      <c r="BL312" s="27">
        <f t="shared" si="186"/>
        <v>104.64032806482039</v>
      </c>
      <c r="BM312" s="34">
        <f t="shared" si="187"/>
        <v>1.1054421768707483</v>
      </c>
      <c r="BN312" s="45">
        <f t="shared" si="188"/>
        <v>250.01598651402068</v>
      </c>
      <c r="BO312" s="45">
        <f t="shared" si="189"/>
        <v>56.478435726859118</v>
      </c>
      <c r="BP312" s="66">
        <f t="shared" si="190"/>
        <v>6.7234503259277822</v>
      </c>
    </row>
    <row r="313" spans="8:68">
      <c r="H313" s="68">
        <v>308</v>
      </c>
      <c r="I313" s="31">
        <f>('Propiedades físicas'!$C$10*'Diseño reactor'!H313)/1000</f>
        <v>269.57554673274484</v>
      </c>
      <c r="J313" s="31">
        <f t="shared" si="167"/>
        <v>1.6915480855987095</v>
      </c>
      <c r="K313" s="31">
        <f>(I313*1000)/'Propiedades físicas'!$F$10</f>
        <v>1760.9122889916332</v>
      </c>
      <c r="L313" s="31">
        <f t="shared" si="168"/>
        <v>251.55889842737616</v>
      </c>
      <c r="M313" s="31">
        <f t="shared" si="169"/>
        <v>1509.3533905642569</v>
      </c>
      <c r="N313" s="31">
        <f t="shared" si="170"/>
        <v>0.81674967021875378</v>
      </c>
      <c r="O313" s="32">
        <f t="shared" si="171"/>
        <v>4.9004980213125222</v>
      </c>
      <c r="P313" s="33">
        <f t="shared" si="172"/>
        <v>0.33118470445855802</v>
      </c>
      <c r="Q313" s="31">
        <f t="shared" si="173"/>
        <v>3.9546418532136602</v>
      </c>
      <c r="R313" s="31">
        <f t="shared" si="174"/>
        <v>0.19689226153914377</v>
      </c>
      <c r="S313" s="31">
        <f t="shared" si="175"/>
        <v>0.94585616809886097</v>
      </c>
      <c r="T313" s="31">
        <f t="shared" si="176"/>
        <v>0.117054206103439</v>
      </c>
      <c r="U313" s="31">
        <f t="shared" si="177"/>
        <v>0.17161849811761301</v>
      </c>
      <c r="V313" s="47">
        <f t="shared" si="191"/>
        <v>3.2796931897837784E-4</v>
      </c>
      <c r="W313" s="31">
        <f t="shared" si="178"/>
        <v>0.59450892172401448</v>
      </c>
      <c r="X313" s="34">
        <f>(S313*H313*'Propiedades físicas'!$F$5*60*24*365)/(1000000)</f>
        <v>45089.168837029123</v>
      </c>
      <c r="Y313" s="34">
        <f>(U313*H313*'Propiedades físicas'!$F$7*60*24*365)/(1000000)</f>
        <v>2558.483632816421</v>
      </c>
      <c r="Z313" s="31">
        <f t="shared" si="192"/>
        <v>102.00488897323586</v>
      </c>
      <c r="AA313" s="31">
        <f t="shared" si="208"/>
        <v>1218.0296907898073</v>
      </c>
      <c r="AB313" s="31">
        <f t="shared" si="209"/>
        <v>60.642816554056282</v>
      </c>
      <c r="AC313" s="31">
        <f t="shared" si="210"/>
        <v>291.32369977444915</v>
      </c>
      <c r="AD313" s="31">
        <f t="shared" si="207"/>
        <v>36.05269547985921</v>
      </c>
      <c r="AE313" s="31">
        <f t="shared" si="196"/>
        <v>52.858497420224808</v>
      </c>
      <c r="AF313" s="31">
        <f t="shared" si="197"/>
        <v>1760.9122889916325</v>
      </c>
      <c r="AG313" s="31">
        <f t="shared" si="198"/>
        <v>5.792729689656937E-2</v>
      </c>
      <c r="AH313" s="31">
        <f t="shared" si="199"/>
        <v>0.69170378241116082</v>
      </c>
      <c r="AI313" s="31">
        <f t="shared" si="199"/>
        <v>3.4438294816366316E-2</v>
      </c>
      <c r="AJ313" s="31">
        <f t="shared" si="199"/>
        <v>0.16543907473169633</v>
      </c>
      <c r="AK313" s="31">
        <f t="shared" si="180"/>
        <v>2.0473873517291654E-2</v>
      </c>
      <c r="AL313" s="31">
        <f t="shared" si="180"/>
        <v>3.0017677626915568E-2</v>
      </c>
      <c r="AM313" s="31">
        <f t="shared" si="200"/>
        <v>1</v>
      </c>
      <c r="AN313" s="31">
        <f>(Z313*'Propiedades físicas'!$F$4)/1000</f>
        <v>89.701059265284158</v>
      </c>
      <c r="AO313" s="31">
        <f>(AA313*'Propiedades físicas'!$F$6)/1000</f>
        <v>39.025671292905429</v>
      </c>
      <c r="AP313" s="31">
        <f>(AB313*'Propiedades físicas'!$F$9)/1000</f>
        <v>37.413585673025018</v>
      </c>
      <c r="AQ313" s="31">
        <f>(AC313*'Propiedades físicas'!$F$5)/1000</f>
        <v>85.786089872582039</v>
      </c>
      <c r="AR313" s="31">
        <f>(AD313*'Propiedades físicas'!$F$8)/1000</f>
        <v>12.781401601519683</v>
      </c>
      <c r="AS313" s="31">
        <f>(AE313*'Propiedades físicas'!$F$7)/1000</f>
        <v>4.8677390274285024</v>
      </c>
      <c r="AT313" s="31">
        <f t="shared" si="201"/>
        <v>269.57554673274484</v>
      </c>
      <c r="AU313" s="31">
        <f t="shared" si="202"/>
        <v>0.33274924358852587</v>
      </c>
      <c r="AV313" s="31">
        <f t="shared" si="206"/>
        <v>0.14476710430859363</v>
      </c>
      <c r="AW313" s="31">
        <f t="shared" si="206"/>
        <v>0.13878701583462452</v>
      </c>
      <c r="AX313" s="31">
        <f t="shared" si="206"/>
        <v>0.31822652652404604</v>
      </c>
      <c r="AY313" s="31">
        <f t="shared" si="203"/>
        <v>4.7413060110348466E-2</v>
      </c>
      <c r="AZ313" s="31">
        <f t="shared" si="203"/>
        <v>1.805704963386142E-2</v>
      </c>
      <c r="BA313" s="31">
        <f t="shared" si="204"/>
        <v>1</v>
      </c>
      <c r="BB313" s="34">
        <f>AU313*'Propiedades físicas'!$C$4+'Diseño reactor'!AV313*'Propiedades físicas'!$C$5+'Diseño reactor'!AW313*'Propiedades físicas'!$C$8+'Diseño reactor'!AX313*'Propiedades físicas'!$C$9+'Diseño reactor'!AY313*'Propiedades físicas'!$C$7+'Diseño reactor'!AZ313*'Propiedades físicas'!$C$6</f>
        <v>880.0411528856356</v>
      </c>
      <c r="BC313" s="45">
        <f>AU313*'Propiedades físicas'!$L$4+'Diseño reactor'!AV313*'Propiedades físicas'!$L$5+'Diseño reactor'!AW313*'Propiedades físicas'!$L$8+AX313*'Propiedades físicas'!$L$9+'Diseño reactor'!AY313*'Propiedades físicas'!$L$7+'Diseño reactor'!AZ313*'Propiedades físicas'!$L$6</f>
        <v>1.8460521313414815</v>
      </c>
      <c r="BD313" s="29">
        <f t="shared" si="181"/>
        <v>5.977648824785593</v>
      </c>
      <c r="BE313" s="58">
        <f t="shared" si="182"/>
        <v>46.483838190369454</v>
      </c>
      <c r="BF313" s="30">
        <f>AU313*'Propiedades físicas'!$I$4+'Diseño reactor'!AV313*'Propiedades físicas'!$I$5+'Diseño reactor'!AW313*'Propiedades físicas'!$I$8+'Diseño reactor'!AX313*'Propiedades físicas'!$I$9+'Diseño reactor'!AY313*'Propiedades físicas'!$I$7+'Diseño reactor'!AZ313*'Propiedades físicas'!$I$6</f>
        <v>1.7927296236415022E-2</v>
      </c>
      <c r="BG313" s="24">
        <f>AU313*'Propiedades físicas'!$O$4+'Diseño reactor'!AV313*'Propiedades físicas'!$O$5+'Diseño reactor'!AW313*'Propiedades físicas'!$O$8+'Diseño reactor'!AX313*'Propiedades físicas'!$O$9+'Diseño reactor'!AY313*'Propiedades físicas'!$O$7+'Diseño reactor'!AZ313*'Propiedades físicas'!$O$6</f>
        <v>0.14368528288789273</v>
      </c>
      <c r="BH313" s="54">
        <f t="shared" si="183"/>
        <v>46089.541295744282</v>
      </c>
      <c r="BI313" s="34">
        <f t="shared" si="205"/>
        <v>230.32785794941503</v>
      </c>
      <c r="BJ313" s="27">
        <f t="shared" si="184"/>
        <v>4885.4972101850499</v>
      </c>
      <c r="BK313" s="34">
        <f t="shared" si="185"/>
        <v>539.98003745649964</v>
      </c>
      <c r="BL313" s="27">
        <f t="shared" si="186"/>
        <v>104.64041919122195</v>
      </c>
      <c r="BM313" s="34">
        <f t="shared" si="187"/>
        <v>1.1054421768707483</v>
      </c>
      <c r="BN313" s="45">
        <f t="shared" si="188"/>
        <v>250.89869121836907</v>
      </c>
      <c r="BO313" s="45">
        <f t="shared" si="189"/>
        <v>56.574651706490513</v>
      </c>
      <c r="BP313" s="66">
        <f t="shared" si="190"/>
        <v>6.7233152217770851</v>
      </c>
    </row>
    <row r="314" spans="8:68">
      <c r="H314" s="68">
        <v>309</v>
      </c>
      <c r="I314" s="31">
        <f>('Propiedades físicas'!$C$10*'Diseño reactor'!H314)/1000</f>
        <v>270.45079201434464</v>
      </c>
      <c r="J314" s="31">
        <f t="shared" si="167"/>
        <v>1.6860738199495229</v>
      </c>
      <c r="K314" s="31">
        <f>(I314*1000)/'Propiedades físicas'!$F$10</f>
        <v>1766.6295366831646</v>
      </c>
      <c r="L314" s="31">
        <f t="shared" si="168"/>
        <v>252.37564809759493</v>
      </c>
      <c r="M314" s="31">
        <f t="shared" si="169"/>
        <v>1514.2538885855695</v>
      </c>
      <c r="N314" s="31">
        <f t="shared" si="170"/>
        <v>0.81674967021875378</v>
      </c>
      <c r="O314" s="32">
        <f t="shared" si="171"/>
        <v>4.9004980213125222</v>
      </c>
      <c r="P314" s="33">
        <f t="shared" si="172"/>
        <v>0.33182312454910418</v>
      </c>
      <c r="Q314" s="31">
        <f t="shared" si="173"/>
        <v>3.9567149087520064</v>
      </c>
      <c r="R314" s="31">
        <f t="shared" si="174"/>
        <v>0.19701243530078166</v>
      </c>
      <c r="S314" s="31">
        <f t="shared" si="175"/>
        <v>0.94378311256051506</v>
      </c>
      <c r="T314" s="31">
        <f t="shared" si="176"/>
        <v>0.11697165384687011</v>
      </c>
      <c r="U314" s="31">
        <f t="shared" si="177"/>
        <v>0.17094245652199774</v>
      </c>
      <c r="V314" s="47">
        <f t="shared" si="191"/>
        <v>3.2860154081561775E-4</v>
      </c>
      <c r="W314" s="31">
        <f t="shared" si="178"/>
        <v>0.59372726228315398</v>
      </c>
      <c r="X314" s="34">
        <f>(S314*H314*'Propiedades físicas'!$F$5*60*24*365)/(1000000)</f>
        <v>45136.418380941672</v>
      </c>
      <c r="Y314" s="34">
        <f>(U314*H314*'Propiedades físicas'!$F$7*60*24*365)/(1000000)</f>
        <v>2556.679267092929</v>
      </c>
      <c r="Z314" s="31">
        <f t="shared" si="192"/>
        <v>102.53334548567319</v>
      </c>
      <c r="AA314" s="31">
        <f t="shared" si="208"/>
        <v>1222.6249068043699</v>
      </c>
      <c r="AB314" s="31">
        <f t="shared" si="209"/>
        <v>60.876842507941532</v>
      </c>
      <c r="AC314" s="31">
        <f t="shared" si="210"/>
        <v>291.62898178119917</v>
      </c>
      <c r="AD314" s="31">
        <f t="shared" si="207"/>
        <v>36.144241038682864</v>
      </c>
      <c r="AE314" s="31">
        <f t="shared" si="196"/>
        <v>52.821219065297299</v>
      </c>
      <c r="AF314" s="31">
        <f t="shared" si="197"/>
        <v>1766.6295366831639</v>
      </c>
      <c r="AG314" s="31">
        <f t="shared" si="198"/>
        <v>5.8038962530978011E-2</v>
      </c>
      <c r="AH314" s="31">
        <f t="shared" si="199"/>
        <v>0.6920663791797802</v>
      </c>
      <c r="AI314" s="31">
        <f t="shared" si="199"/>
        <v>3.4459314329272128E-2</v>
      </c>
      <c r="AJ314" s="31">
        <f t="shared" si="199"/>
        <v>0.16507647796307695</v>
      </c>
      <c r="AK314" s="31">
        <f t="shared" si="180"/>
        <v>2.0459434356873401E-2</v>
      </c>
      <c r="AL314" s="31">
        <f t="shared" si="180"/>
        <v>2.989943164001934E-2</v>
      </c>
      <c r="AM314" s="31">
        <f t="shared" si="200"/>
        <v>0.99999999999999989</v>
      </c>
      <c r="AN314" s="31">
        <f>(Z314*'Propiedades físicas'!$F$4)/1000</f>
        <v>90.165773353191298</v>
      </c>
      <c r="AO314" s="31">
        <f>(AA314*'Propiedades físicas'!$F$6)/1000</f>
        <v>39.17290201401201</v>
      </c>
      <c r="AP314" s="31">
        <f>(AB314*'Propiedades físicas'!$F$9)/1000</f>
        <v>37.557967985274523</v>
      </c>
      <c r="AQ314" s="31">
        <f>(AC314*'Propiedades físicas'!$F$5)/1000</f>
        <v>85.875986265109731</v>
      </c>
      <c r="AR314" s="31">
        <f>(AD314*'Propiedades físicas'!$F$8)/1000</f>
        <v>12.813856333033844</v>
      </c>
      <c r="AS314" s="31">
        <f>(AE314*'Propiedades físicas'!$F$7)/1000</f>
        <v>4.8643060637232285</v>
      </c>
      <c r="AT314" s="31">
        <f t="shared" si="201"/>
        <v>270.45079201434464</v>
      </c>
      <c r="AU314" s="31">
        <f t="shared" si="202"/>
        <v>0.33339067961911878</v>
      </c>
      <c r="AV314" s="31">
        <f t="shared" si="206"/>
        <v>0.14484299240630172</v>
      </c>
      <c r="AW314" s="31">
        <f t="shared" si="206"/>
        <v>0.13887172489138969</v>
      </c>
      <c r="AX314" s="31">
        <f t="shared" si="206"/>
        <v>0.31752906185075946</v>
      </c>
      <c r="AY314" s="31">
        <f t="shared" si="203"/>
        <v>4.7379622139742894E-2</v>
      </c>
      <c r="AZ314" s="31">
        <f t="shared" si="203"/>
        <v>1.7985919092687392E-2</v>
      </c>
      <c r="BA314" s="31">
        <f t="shared" si="204"/>
        <v>1</v>
      </c>
      <c r="BB314" s="34">
        <f>AU314*'Propiedades físicas'!$C$4+'Diseño reactor'!AV314*'Propiedades físicas'!$C$5+'Diseño reactor'!AW314*'Propiedades físicas'!$C$8+'Diseño reactor'!AX314*'Propiedades físicas'!$C$9+'Diseño reactor'!AY314*'Propiedades físicas'!$C$7+'Diseño reactor'!AZ314*'Propiedades físicas'!$C$6</f>
        <v>880.02355683558392</v>
      </c>
      <c r="BC314" s="45">
        <f>AU314*'Propiedades físicas'!$L$4+'Diseño reactor'!AV314*'Propiedades físicas'!$L$5+'Diseño reactor'!AW314*'Propiedades físicas'!$L$8+AX314*'Propiedades físicas'!$L$9+'Diseño reactor'!AY314*'Propiedades físicas'!$L$7+'Diseño reactor'!AZ314*'Propiedades físicas'!$L$6</f>
        <v>1.8465590037706243</v>
      </c>
      <c r="BD314" s="29">
        <f t="shared" si="181"/>
        <v>5.9682700728091049</v>
      </c>
      <c r="BE314" s="58">
        <f t="shared" si="182"/>
        <v>46.471629832005952</v>
      </c>
      <c r="BF314" s="30">
        <f>AU314*'Propiedades físicas'!$I$4+'Diseño reactor'!AV314*'Propiedades físicas'!$I$5+'Diseño reactor'!AW314*'Propiedades físicas'!$I$8+'Diseño reactor'!AX314*'Propiedades físicas'!$I$9+'Diseño reactor'!AY314*'Propiedades físicas'!$I$7+'Diseño reactor'!AZ314*'Propiedades físicas'!$I$6</f>
        <v>1.7934700971631062E-2</v>
      </c>
      <c r="BG314" s="24">
        <f>AU314*'Propiedades físicas'!$O$4+'Diseño reactor'!AV314*'Propiedades físicas'!$O$5+'Diseño reactor'!AW314*'Propiedades físicas'!$O$8+'Diseño reactor'!AX314*'Propiedades físicas'!$O$9+'Diseño reactor'!AY314*'Propiedades físicas'!$O$7+'Diseño reactor'!AZ314*'Propiedades físicas'!$O$6</f>
        <v>0.14369917358403966</v>
      </c>
      <c r="BH314" s="54">
        <f t="shared" si="183"/>
        <v>46069.591055928664</v>
      </c>
      <c r="BI314" s="34">
        <f t="shared" si="205"/>
        <v>230.46398064169094</v>
      </c>
      <c r="BJ314" s="27">
        <f t="shared" si="184"/>
        <v>4885.0492579658285</v>
      </c>
      <c r="BK314" s="34">
        <f t="shared" si="185"/>
        <v>539.98272406693513</v>
      </c>
      <c r="BL314" s="27">
        <f t="shared" si="186"/>
        <v>104.64052008084225</v>
      </c>
      <c r="BM314" s="34">
        <f t="shared" si="187"/>
        <v>1.1054421768707483</v>
      </c>
      <c r="BN314" s="45">
        <f t="shared" si="188"/>
        <v>251.78234234321812</v>
      </c>
      <c r="BO314" s="45">
        <f t="shared" si="189"/>
        <v>56.670614995911237</v>
      </c>
      <c r="BP314" s="66">
        <f t="shared" si="190"/>
        <v>6.7231807919373354</v>
      </c>
    </row>
    <row r="315" spans="8:68">
      <c r="H315" s="68">
        <v>310</v>
      </c>
      <c r="I315" s="31">
        <f>('Propiedades físicas'!$C$10*'Diseño reactor'!H315)/1000</f>
        <v>271.32603729594445</v>
      </c>
      <c r="J315" s="31">
        <f t="shared" si="167"/>
        <v>1.6806348721432343</v>
      </c>
      <c r="K315" s="31">
        <f>(I315*1000)/'Propiedades físicas'!$F$10</f>
        <v>1772.3467843746957</v>
      </c>
      <c r="L315" s="31">
        <f t="shared" si="168"/>
        <v>253.19239776781367</v>
      </c>
      <c r="M315" s="31">
        <f t="shared" si="169"/>
        <v>1519.1543866068819</v>
      </c>
      <c r="N315" s="31">
        <f t="shared" si="170"/>
        <v>0.81674967021875378</v>
      </c>
      <c r="O315" s="32">
        <f t="shared" si="171"/>
        <v>4.9004980213125222</v>
      </c>
      <c r="P315" s="33">
        <f t="shared" si="172"/>
        <v>0.33245986805645961</v>
      </c>
      <c r="Q315" s="31">
        <f t="shared" si="173"/>
        <v>3.958779755300295</v>
      </c>
      <c r="R315" s="31">
        <f t="shared" si="174"/>
        <v>0.19713129934272522</v>
      </c>
      <c r="S315" s="31">
        <f t="shared" si="175"/>
        <v>0.94171826601222675</v>
      </c>
      <c r="T315" s="31">
        <f t="shared" si="176"/>
        <v>0.11688854178920524</v>
      </c>
      <c r="U315" s="31">
        <f t="shared" si="177"/>
        <v>0.17026996103036371</v>
      </c>
      <c r="V315" s="47">
        <f t="shared" si="191"/>
        <v>3.2923210234717359E-4</v>
      </c>
      <c r="W315" s="31">
        <f t="shared" si="178"/>
        <v>0.59294765559266727</v>
      </c>
      <c r="X315" s="34">
        <f>(S315*H315*'Propiedades físicas'!$F$5*60*24*365)/(1000000)</f>
        <v>45183.420082418401</v>
      </c>
      <c r="Y315" s="34">
        <f>(U315*H315*'Propiedades físicas'!$F$7*60*24*365)/(1000000)</f>
        <v>2554.8626656541273</v>
      </c>
      <c r="Z315" s="31">
        <f t="shared" si="192"/>
        <v>103.06255909750247</v>
      </c>
      <c r="AA315" s="31">
        <f t="shared" si="208"/>
        <v>1227.2217241430915</v>
      </c>
      <c r="AB315" s="31">
        <f t="shared" si="209"/>
        <v>61.110702796244816</v>
      </c>
      <c r="AC315" s="31">
        <f t="shared" si="210"/>
        <v>291.93266246379028</v>
      </c>
      <c r="AD315" s="31">
        <f t="shared" si="207"/>
        <v>36.235447954653623</v>
      </c>
      <c r="AE315" s="31">
        <f t="shared" si="196"/>
        <v>52.783687919412749</v>
      </c>
      <c r="AF315" s="31">
        <f t="shared" si="197"/>
        <v>1772.3467843746955</v>
      </c>
      <c r="AG315" s="31">
        <f t="shared" si="198"/>
        <v>5.8150334915333252E-2</v>
      </c>
      <c r="AH315" s="31">
        <f t="shared" si="199"/>
        <v>0.69242754011939567</v>
      </c>
      <c r="AI315" s="31">
        <f t="shared" si="199"/>
        <v>3.4480104759975275E-2</v>
      </c>
      <c r="AJ315" s="31">
        <f t="shared" si="199"/>
        <v>0.16471531702346134</v>
      </c>
      <c r="AK315" s="31">
        <f t="shared" si="180"/>
        <v>2.044489728201691E-2</v>
      </c>
      <c r="AL315" s="31">
        <f t="shared" si="180"/>
        <v>2.9781805899817427E-2</v>
      </c>
      <c r="AM315" s="31">
        <f t="shared" si="200"/>
        <v>0.99999999999999989</v>
      </c>
      <c r="AN315" s="31">
        <f>(Z315*'Propiedades físicas'!$F$4)/1000</f>
        <v>90.631153219161732</v>
      </c>
      <c r="AO315" s="31">
        <f>(AA315*'Propiedades físicas'!$F$6)/1000</f>
        <v>39.32018404154465</v>
      </c>
      <c r="AP315" s="31">
        <f>(AB315*'Propiedades físicas'!$F$9)/1000</f>
        <v>37.702248090143236</v>
      </c>
      <c r="AQ315" s="31">
        <f>(AC315*'Propiedades físicas'!$F$5)/1000</f>
        <v>85.965411115712328</v>
      </c>
      <c r="AR315" s="31">
        <f>(AD315*'Propiedades físicas'!$F$8)/1000</f>
        <v>12.846191008883798</v>
      </c>
      <c r="AS315" s="31">
        <f>(AE315*'Propiedades físicas'!$F$7)/1000</f>
        <v>4.8608498204987196</v>
      </c>
      <c r="AT315" s="31">
        <f t="shared" si="201"/>
        <v>271.3260372959445</v>
      </c>
      <c r="AU315" s="31">
        <f t="shared" si="202"/>
        <v>0.33403043114622744</v>
      </c>
      <c r="AV315" s="31">
        <f t="shared" si="206"/>
        <v>0.14491857999848645</v>
      </c>
      <c r="AW315" s="31">
        <f t="shared" si="206"/>
        <v>0.13895551074230342</v>
      </c>
      <c r="AX315" s="31">
        <f t="shared" si="206"/>
        <v>0.31683435903332396</v>
      </c>
      <c r="AY315" s="31">
        <f t="shared" si="203"/>
        <v>4.7345957420488999E-2</v>
      </c>
      <c r="AZ315" s="31">
        <f t="shared" si="203"/>
        <v>1.7915161659169575E-2</v>
      </c>
      <c r="BA315" s="31">
        <f t="shared" si="204"/>
        <v>0.99999999999999978</v>
      </c>
      <c r="BB315" s="34">
        <f>AU315*'Propiedades físicas'!$C$4+'Diseño reactor'!AV315*'Propiedades físicas'!$C$5+'Diseño reactor'!AW315*'Propiedades físicas'!$C$8+'Diseño reactor'!AX315*'Propiedades físicas'!$C$9+'Diseño reactor'!AY315*'Propiedades físicas'!$C$7+'Diseño reactor'!AZ315*'Propiedades físicas'!$C$6</f>
        <v>880.0060484897715</v>
      </c>
      <c r="BC315" s="45">
        <f>AU315*'Propiedades físicas'!$L$4+'Diseño reactor'!AV315*'Propiedades físicas'!$L$5+'Diseño reactor'!AW315*'Propiedades físicas'!$L$8+AX315*'Propiedades físicas'!$L$9+'Diseño reactor'!AY315*'Propiedades físicas'!$L$7+'Diseño reactor'!AZ315*'Propiedades físicas'!$L$6</f>
        <v>1.8470645436438415</v>
      </c>
      <c r="BD315" s="29">
        <f t="shared" si="181"/>
        <v>5.958920493483995</v>
      </c>
      <c r="BE315" s="58">
        <f t="shared" si="182"/>
        <v>46.459469600043192</v>
      </c>
      <c r="BF315" s="30">
        <f>AU315*'Propiedades físicas'!$I$4+'Diseño reactor'!AV315*'Propiedades físicas'!$I$5+'Diseño reactor'!AW315*'Propiedades físicas'!$I$8+'Diseño reactor'!AX315*'Propiedades físicas'!$I$9+'Diseño reactor'!AY315*'Propiedades físicas'!$I$7+'Diseño reactor'!AZ315*'Propiedades físicas'!$I$6</f>
        <v>1.794207039074713E-2</v>
      </c>
      <c r="BG315" s="24">
        <f>AU315*'Propiedades físicas'!$O$4+'Diseño reactor'!AV315*'Propiedades físicas'!$O$5+'Diseño reactor'!AW315*'Propiedades físicas'!$O$8+'Diseño reactor'!AX315*'Propiedades físicas'!$O$9+'Diseño reactor'!AY315*'Propiedades físicas'!$O$7+'Diseño reactor'!AZ315*'Propiedades físicas'!$O$6</f>
        <v>0.14371305766791476</v>
      </c>
      <c r="BH315" s="54">
        <f t="shared" si="183"/>
        <v>46049.752513966043</v>
      </c>
      <c r="BI315" s="34">
        <f t="shared" si="205"/>
        <v>230.59951959890608</v>
      </c>
      <c r="BJ315" s="27">
        <f t="shared" si="184"/>
        <v>4884.6039452489531</v>
      </c>
      <c r="BK315" s="34">
        <f t="shared" si="185"/>
        <v>539.98566805268206</v>
      </c>
      <c r="BL315" s="27">
        <f t="shared" si="186"/>
        <v>104.64063063468484</v>
      </c>
      <c r="BM315" s="34">
        <f t="shared" si="187"/>
        <v>1.1054421768707483</v>
      </c>
      <c r="BN315" s="45">
        <f t="shared" si="188"/>
        <v>252.66693602451863</v>
      </c>
      <c r="BO315" s="45">
        <f t="shared" si="189"/>
        <v>56.766326588908498</v>
      </c>
      <c r="BP315" s="66">
        <f t="shared" si="190"/>
        <v>6.7230470321381226</v>
      </c>
    </row>
    <row r="316" spans="8:68">
      <c r="H316" s="68">
        <v>311</v>
      </c>
      <c r="I316" s="31">
        <f>('Propiedades físicas'!$C$10*'Diseño reactor'!H316)/1000</f>
        <v>272.20128257754436</v>
      </c>
      <c r="J316" s="31">
        <f t="shared" si="167"/>
        <v>1.6752309014932554</v>
      </c>
      <c r="K316" s="31">
        <f>(I316*1000)/'Propiedades físicas'!$F$10</f>
        <v>1778.0640320662274</v>
      </c>
      <c r="L316" s="31">
        <f t="shared" si="168"/>
        <v>254.00914743803247</v>
      </c>
      <c r="M316" s="31">
        <f t="shared" si="169"/>
        <v>1524.0548846281947</v>
      </c>
      <c r="N316" s="31">
        <f t="shared" si="170"/>
        <v>0.81674967021875389</v>
      </c>
      <c r="O316" s="32">
        <f t="shared" si="171"/>
        <v>4.9004980213125231</v>
      </c>
      <c r="P316" s="33">
        <f t="shared" si="172"/>
        <v>0.33309494157638725</v>
      </c>
      <c r="Q316" s="31">
        <f t="shared" si="173"/>
        <v>3.9608364383288013</v>
      </c>
      <c r="R316" s="31">
        <f t="shared" si="174"/>
        <v>0.19724886272329145</v>
      </c>
      <c r="S316" s="31">
        <f t="shared" si="175"/>
        <v>0.93966158298372227</v>
      </c>
      <c r="T316" s="31">
        <f t="shared" si="176"/>
        <v>0.11680487749679462</v>
      </c>
      <c r="U316" s="31">
        <f t="shared" si="177"/>
        <v>0.16960098842228052</v>
      </c>
      <c r="V316" s="47">
        <f t="shared" si="191"/>
        <v>3.2986101010477181E-4</v>
      </c>
      <c r="W316" s="31">
        <f t="shared" si="178"/>
        <v>0.59217009357693051</v>
      </c>
      <c r="X316" s="34">
        <f>(S316*H316*'Propiedades físicas'!$F$5*60*24*365)/(1000000)</f>
        <v>45230.175564369441</v>
      </c>
      <c r="Y316" s="34">
        <f>(U316*H316*'Propiedades físicas'!$F$7*60*24*365)/(1000000)</f>
        <v>2553.0339938796628</v>
      </c>
      <c r="Z316" s="31">
        <f t="shared" si="192"/>
        <v>103.59252683025643</v>
      </c>
      <c r="AA316" s="31">
        <f t="shared" si="208"/>
        <v>1231.8201323202572</v>
      </c>
      <c r="AB316" s="31">
        <f t="shared" si="209"/>
        <v>61.344396306943644</v>
      </c>
      <c r="AC316" s="31">
        <f t="shared" si="210"/>
        <v>292.23475230793764</v>
      </c>
      <c r="AD316" s="31">
        <f t="shared" si="207"/>
        <v>36.326316901503127</v>
      </c>
      <c r="AE316" s="31">
        <f t="shared" si="196"/>
        <v>52.745907399329241</v>
      </c>
      <c r="AF316" s="31">
        <f t="shared" si="197"/>
        <v>1778.0640320662276</v>
      </c>
      <c r="AG316" s="31">
        <f t="shared" si="198"/>
        <v>5.8261415203295627E-2</v>
      </c>
      <c r="AH316" s="31">
        <f t="shared" si="199"/>
        <v>0.69278727318318289</v>
      </c>
      <c r="AI316" s="31">
        <f t="shared" si="199"/>
        <v>3.4500667692859976E-2</v>
      </c>
      <c r="AJ316" s="31">
        <f t="shared" si="199"/>
        <v>0.16435558395967417</v>
      </c>
      <c r="AK316" s="31">
        <f t="shared" si="180"/>
        <v>2.0430263616147474E-2</v>
      </c>
      <c r="AL316" s="31">
        <f t="shared" si="180"/>
        <v>2.966479634483974E-2</v>
      </c>
      <c r="AM316" s="31">
        <f t="shared" si="200"/>
        <v>1</v>
      </c>
      <c r="AN316" s="31">
        <f>(Z316*'Propiedades físicas'!$F$4)/1000</f>
        <v>91.097196243990894</v>
      </c>
      <c r="AO316" s="31">
        <f>(AA316*'Propiedades físicas'!$F$6)/1000</f>
        <v>39.467517039541036</v>
      </c>
      <c r="AP316" s="31">
        <f>(AB316*'Propiedades físicas'!$F$9)/1000</f>
        <v>37.846425301568871</v>
      </c>
      <c r="AQ316" s="31">
        <f>(AC316*'Propiedades físicas'!$F$5)/1000</f>
        <v>86.054367512118404</v>
      </c>
      <c r="AR316" s="31">
        <f>(AD316*'Propiedades físicas'!$F$8)/1000</f>
        <v>12.878405867920883</v>
      </c>
      <c r="AS316" s="31">
        <f>(AE316*'Propiedades físicas'!$F$7)/1000</f>
        <v>4.85737061240423</v>
      </c>
      <c r="AT316" s="31">
        <f t="shared" si="201"/>
        <v>272.2012825775443</v>
      </c>
      <c r="AU316" s="31">
        <f t="shared" si="202"/>
        <v>0.3346685047967739</v>
      </c>
      <c r="AV316" s="31">
        <f t="shared" si="206"/>
        <v>0.14499386874967274</v>
      </c>
      <c r="AW316" s="31">
        <f t="shared" si="206"/>
        <v>0.13903837977246575</v>
      </c>
      <c r="AX316" s="31">
        <f t="shared" si="206"/>
        <v>0.31614240277359223</v>
      </c>
      <c r="AY316" s="31">
        <f t="shared" si="203"/>
        <v>4.7312069017353367E-2</v>
      </c>
      <c r="AZ316" s="31">
        <f t="shared" si="203"/>
        <v>1.7844774890142075E-2</v>
      </c>
      <c r="BA316" s="31">
        <f t="shared" si="204"/>
        <v>1</v>
      </c>
      <c r="BB316" s="34">
        <f>AU316*'Propiedades físicas'!$C$4+'Diseño reactor'!AV316*'Propiedades físicas'!$C$5+'Diseño reactor'!AW316*'Propiedades físicas'!$C$8+'Diseño reactor'!AX316*'Propiedades físicas'!$C$9+'Diseño reactor'!AY316*'Propiedades físicas'!$C$7+'Diseño reactor'!AZ316*'Propiedades físicas'!$C$6</f>
        <v>879.98862729351185</v>
      </c>
      <c r="BC316" s="45">
        <f>AU316*'Propiedades físicas'!$L$4+'Diseño reactor'!AV316*'Propiedades físicas'!$L$5+'Diseño reactor'!AW316*'Propiedades físicas'!$L$8+AX316*'Propiedades físicas'!$L$9+'Diseño reactor'!AY316*'Propiedades físicas'!$L$7+'Diseño reactor'!AZ316*'Propiedades físicas'!$L$6</f>
        <v>1.8475687558909668</v>
      </c>
      <c r="BD316" s="29">
        <f t="shared" si="181"/>
        <v>5.9495999528549781</v>
      </c>
      <c r="BE316" s="58">
        <f t="shared" si="182"/>
        <v>46.447357174519659</v>
      </c>
      <c r="BF316" s="30">
        <f>AU316*'Propiedades físicas'!$I$4+'Diseño reactor'!AV316*'Propiedades físicas'!$I$5+'Diseño reactor'!AW316*'Propiedades físicas'!$I$8+'Diseño reactor'!AX316*'Propiedades físicas'!$I$9+'Diseño reactor'!AY316*'Propiedades físicas'!$I$7+'Diseño reactor'!AZ316*'Propiedades físicas'!$I$6</f>
        <v>1.7949404709019651E-2</v>
      </c>
      <c r="BG316" s="24">
        <f>AU316*'Propiedades físicas'!$O$4+'Diseño reactor'!AV316*'Propiedades físicas'!$O$5+'Diseño reactor'!AW316*'Propiedades físicas'!$O$8+'Diseño reactor'!AX316*'Propiedades físicas'!$O$9+'Diseño reactor'!AY316*'Propiedades físicas'!$O$7+'Diseño reactor'!AZ316*'Propiedades físicas'!$O$6</f>
        <v>0.14372693499485414</v>
      </c>
      <c r="BH316" s="54">
        <f t="shared" si="183"/>
        <v>46030.024834154487</v>
      </c>
      <c r="BI316" s="34">
        <f t="shared" si="205"/>
        <v>230.7344780462634</v>
      </c>
      <c r="BJ316" s="27">
        <f t="shared" si="184"/>
        <v>4884.1612525762057</v>
      </c>
      <c r="BK316" s="34">
        <f t="shared" si="185"/>
        <v>539.98886681031206</v>
      </c>
      <c r="BL316" s="27">
        <f t="shared" si="186"/>
        <v>104.64075075473114</v>
      </c>
      <c r="BM316" s="34">
        <f t="shared" si="187"/>
        <v>1.1054421768707483</v>
      </c>
      <c r="BN316" s="45">
        <f t="shared" si="188"/>
        <v>253.55246841863521</v>
      </c>
      <c r="BO316" s="45">
        <f t="shared" si="189"/>
        <v>56.861787474067086</v>
      </c>
      <c r="BP316" s="66">
        <f t="shared" si="190"/>
        <v>6.722913938141768</v>
      </c>
    </row>
    <row r="317" spans="8:68">
      <c r="H317" s="68">
        <v>312</v>
      </c>
      <c r="I317" s="31">
        <f>('Propiedades físicas'!$C$10*'Diseño reactor'!H317)/1000</f>
        <v>273.07652785914416</v>
      </c>
      <c r="J317" s="31">
        <f t="shared" si="167"/>
        <v>1.6698615716807772</v>
      </c>
      <c r="K317" s="31">
        <f>(I317*1000)/'Propiedades físicas'!$F$10</f>
        <v>1783.7812797577585</v>
      </c>
      <c r="L317" s="31">
        <f t="shared" si="168"/>
        <v>254.82589710825121</v>
      </c>
      <c r="M317" s="31">
        <f t="shared" si="169"/>
        <v>1528.9553826495071</v>
      </c>
      <c r="N317" s="31">
        <f t="shared" si="170"/>
        <v>0.81674967021875389</v>
      </c>
      <c r="O317" s="32">
        <f t="shared" si="171"/>
        <v>4.9004980213125231</v>
      </c>
      <c r="P317" s="33">
        <f t="shared" si="172"/>
        <v>0.33372835167009812</v>
      </c>
      <c r="Q317" s="31">
        <f t="shared" si="173"/>
        <v>3.9628850029885818</v>
      </c>
      <c r="R317" s="31">
        <f t="shared" si="174"/>
        <v>0.19736513443291123</v>
      </c>
      <c r="S317" s="31">
        <f t="shared" si="175"/>
        <v>0.93761301832394051</v>
      </c>
      <c r="T317" s="31">
        <f t="shared" si="176"/>
        <v>0.11672066845620446</v>
      </c>
      <c r="U317" s="31">
        <f t="shared" si="177"/>
        <v>0.16893551565954013</v>
      </c>
      <c r="V317" s="47">
        <f t="shared" si="191"/>
        <v>3.3048827058592241E-4</v>
      </c>
      <c r="W317" s="31">
        <f t="shared" si="178"/>
        <v>0.59139456820262437</v>
      </c>
      <c r="X317" s="34">
        <f>(S317*H317*'Propiedades físicas'!$F$5*60*24*365)/(1000000)</f>
        <v>45276.686436969052</v>
      </c>
      <c r="Y317" s="34">
        <f>(U317*H317*'Propiedades físicas'!$F$7*60*24*365)/(1000000)</f>
        <v>2551.193415405322</v>
      </c>
      <c r="Z317" s="31">
        <f t="shared" si="192"/>
        <v>104.12324572107062</v>
      </c>
      <c r="AA317" s="31">
        <f t="shared" si="208"/>
        <v>1236.4201209324376</v>
      </c>
      <c r="AB317" s="31">
        <f t="shared" si="209"/>
        <v>61.577921943068304</v>
      </c>
      <c r="AC317" s="31">
        <f t="shared" si="210"/>
        <v>292.53526171706943</v>
      </c>
      <c r="AD317" s="31">
        <f t="shared" si="207"/>
        <v>36.416848558335793</v>
      </c>
      <c r="AE317" s="31">
        <f t="shared" si="196"/>
        <v>52.707880885776518</v>
      </c>
      <c r="AF317" s="31">
        <f t="shared" si="197"/>
        <v>1783.7812797577583</v>
      </c>
      <c r="AG317" s="31">
        <f t="shared" si="198"/>
        <v>5.8372204542482251E-2</v>
      </c>
      <c r="AH317" s="31">
        <f t="shared" si="199"/>
        <v>0.69314558626848377</v>
      </c>
      <c r="AI317" s="31">
        <f t="shared" si="199"/>
        <v>3.452100470043655E-2</v>
      </c>
      <c r="AJ317" s="31">
        <f t="shared" si="199"/>
        <v>0.16399727087437335</v>
      </c>
      <c r="AK317" s="31">
        <f t="shared" si="180"/>
        <v>2.0415534668735445E-2</v>
      </c>
      <c r="AL317" s="31">
        <f t="shared" si="180"/>
        <v>2.9548398945488639E-2</v>
      </c>
      <c r="AM317" s="31">
        <f t="shared" si="200"/>
        <v>1</v>
      </c>
      <c r="AN317" s="31">
        <f>(Z317*'Propiedades físicas'!$F$4)/1000</f>
        <v>91.563899822195069</v>
      </c>
      <c r="AO317" s="31">
        <f>(AA317*'Propiedades físicas'!$F$6)/1000</f>
        <v>39.614900674675297</v>
      </c>
      <c r="AP317" s="31">
        <f>(AB317*'Propiedades físicas'!$F$9)/1000</f>
        <v>37.990498942775986</v>
      </c>
      <c r="AQ317" s="31">
        <f>(AC317*'Propiedades físicas'!$F$5)/1000</f>
        <v>86.142858517825445</v>
      </c>
      <c r="AR317" s="31">
        <f>(AD317*'Propiedades físicas'!$F$8)/1000</f>
        <v>12.910501150901201</v>
      </c>
      <c r="AS317" s="31">
        <f>(AE317*'Propiedades físicas'!$F$7)/1000</f>
        <v>4.8538687507711602</v>
      </c>
      <c r="AT317" s="31">
        <f t="shared" si="201"/>
        <v>273.07652785914416</v>
      </c>
      <c r="AU317" s="31">
        <f t="shared" si="202"/>
        <v>0.33530490716296468</v>
      </c>
      <c r="AV317" s="31">
        <f t="shared" si="206"/>
        <v>0.14506886031269994</v>
      </c>
      <c r="AW317" s="31">
        <f t="shared" si="206"/>
        <v>0.13912033831912457</v>
      </c>
      <c r="AX317" s="31">
        <f t="shared" si="206"/>
        <v>0.31545317788081317</v>
      </c>
      <c r="AY317" s="31">
        <f t="shared" si="203"/>
        <v>4.727795996278588E-2</v>
      </c>
      <c r="AZ317" s="31">
        <f t="shared" si="203"/>
        <v>1.7774756361611712E-2</v>
      </c>
      <c r="BA317" s="31">
        <f t="shared" si="204"/>
        <v>0.99999999999999989</v>
      </c>
      <c r="BB317" s="34">
        <f>AU317*'Propiedades físicas'!$C$4+'Diseño reactor'!AV317*'Propiedades físicas'!$C$5+'Diseño reactor'!AW317*'Propiedades físicas'!$C$8+'Diseño reactor'!AX317*'Propiedades físicas'!$C$9+'Diseño reactor'!AY317*'Propiedades físicas'!$C$7+'Diseño reactor'!AZ317*'Propiedades físicas'!$C$6</f>
        <v>879.9712926963648</v>
      </c>
      <c r="BC317" s="45">
        <f>AU317*'Propiedades físicas'!$L$4+'Diseño reactor'!AV317*'Propiedades físicas'!$L$5+'Diseño reactor'!AW317*'Propiedades físicas'!$L$8+AX317*'Propiedades físicas'!$L$9+'Diseño reactor'!AY317*'Propiedades físicas'!$L$7+'Diseño reactor'!AZ317*'Propiedades físicas'!$L$6</f>
        <v>1.8480716454193036</v>
      </c>
      <c r="BD317" s="29">
        <f t="shared" si="181"/>
        <v>5.940308317769647</v>
      </c>
      <c r="BE317" s="58">
        <f t="shared" si="182"/>
        <v>46.435292238679828</v>
      </c>
      <c r="BF317" s="30">
        <f>AU317*'Propiedades físicas'!$I$4+'Diseño reactor'!AV317*'Propiedades físicas'!$I$5+'Diseño reactor'!AW317*'Propiedades físicas'!$I$8+'Diseño reactor'!AX317*'Propiedades físicas'!$I$9+'Diseño reactor'!AY317*'Propiedades físicas'!$I$7+'Diseño reactor'!AZ317*'Propiedades físicas'!$I$6</f>
        <v>1.7956704140105143E-2</v>
      </c>
      <c r="BG317" s="24">
        <f>AU317*'Propiedades físicas'!$O$4+'Diseño reactor'!AV317*'Propiedades físicas'!$O$5+'Diseño reactor'!AW317*'Propiedades físicas'!$O$8+'Diseño reactor'!AX317*'Propiedades físicas'!$O$9+'Diseño reactor'!AY317*'Propiedades físicas'!$O$7+'Diseño reactor'!AZ317*'Propiedades físicas'!$O$6</f>
        <v>0.14374080542212322</v>
      </c>
      <c r="BH317" s="54">
        <f t="shared" si="183"/>
        <v>46010.407188730991</v>
      </c>
      <c r="BI317" s="34">
        <f t="shared" si="205"/>
        <v>230.86885918759549</v>
      </c>
      <c r="BJ317" s="27">
        <f t="shared" si="184"/>
        <v>4883.7211606675992</v>
      </c>
      <c r="BK317" s="34">
        <f t="shared" si="185"/>
        <v>539.99231776263628</v>
      </c>
      <c r="BL317" s="27">
        <f t="shared" si="186"/>
        <v>104.64088034392967</v>
      </c>
      <c r="BM317" s="34">
        <f t="shared" si="187"/>
        <v>1.1054421768707483</v>
      </c>
      <c r="BN317" s="45">
        <f t="shared" si="188"/>
        <v>254.43893570221567</v>
      </c>
      <c r="BO317" s="45">
        <f t="shared" si="189"/>
        <v>56.956998634803242</v>
      </c>
      <c r="BP317" s="66">
        <f t="shared" si="190"/>
        <v>6.7227815057430336</v>
      </c>
    </row>
    <row r="318" spans="8:68">
      <c r="H318" s="68">
        <v>313</v>
      </c>
      <c r="I318" s="31">
        <f>('Propiedades físicas'!$C$10*'Diseño reactor'!H318)/1000</f>
        <v>273.95177314074397</v>
      </c>
      <c r="J318" s="31">
        <f t="shared" si="167"/>
        <v>1.664526550684992</v>
      </c>
      <c r="K318" s="31">
        <f>(I318*1000)/'Propiedades físicas'!$F$10</f>
        <v>1789.4985274492897</v>
      </c>
      <c r="L318" s="31">
        <f t="shared" si="168"/>
        <v>255.64264677846995</v>
      </c>
      <c r="M318" s="31">
        <f t="shared" si="169"/>
        <v>1533.8558806708197</v>
      </c>
      <c r="N318" s="31">
        <f t="shared" si="170"/>
        <v>0.81674967021875389</v>
      </c>
      <c r="O318" s="32">
        <f t="shared" si="171"/>
        <v>4.9004980213125231</v>
      </c>
      <c r="P318" s="33">
        <f t="shared" si="172"/>
        <v>0.3343601048644767</v>
      </c>
      <c r="Q318" s="31">
        <f t="shared" si="173"/>
        <v>3.9649254941141847</v>
      </c>
      <c r="R318" s="31">
        <f t="shared" si="174"/>
        <v>0.19748012339470664</v>
      </c>
      <c r="S318" s="31">
        <f t="shared" si="175"/>
        <v>0.93557252719833872</v>
      </c>
      <c r="T318" s="31">
        <f t="shared" si="176"/>
        <v>0.11663592207507963</v>
      </c>
      <c r="U318" s="31">
        <f t="shared" si="177"/>
        <v>0.16827351988449096</v>
      </c>
      <c r="V318" s="47">
        <f t="shared" si="191"/>
        <v>3.3111389025414201E-4</v>
      </c>
      <c r="W318" s="31">
        <f t="shared" si="178"/>
        <v>0.59062107147845755</v>
      </c>
      <c r="X318" s="34">
        <f>(S318*H318*'Propiedades físicas'!$F$5*60*24*365)/(1000000)</f>
        <v>45322.954297772281</v>
      </c>
      <c r="Y318" s="34">
        <f>(U318*H318*'Propiedades físicas'!$F$7*60*24*365)/(1000000)</f>
        <v>2549.3410921418872</v>
      </c>
      <c r="Z318" s="31">
        <f t="shared" si="192"/>
        <v>104.6547128225812</v>
      </c>
      <c r="AA318" s="31">
        <f t="shared" si="208"/>
        <v>1241.0216796577399</v>
      </c>
      <c r="AB318" s="31">
        <f t="shared" si="209"/>
        <v>61.811278622543178</v>
      </c>
      <c r="AC318" s="31">
        <f t="shared" si="210"/>
        <v>292.83420101308002</v>
      </c>
      <c r="AD318" s="31">
        <f t="shared" si="207"/>
        <v>36.507043609499924</v>
      </c>
      <c r="AE318" s="31">
        <f t="shared" si="196"/>
        <v>52.669611723845669</v>
      </c>
      <c r="AF318" s="31">
        <f t="shared" si="197"/>
        <v>1789.4985274492899</v>
      </c>
      <c r="AG318" s="31">
        <f t="shared" si="198"/>
        <v>5.8482704074506071E-2</v>
      </c>
      <c r="AH318" s="31">
        <f t="shared" si="199"/>
        <v>0.69350248721727858</v>
      </c>
      <c r="AI318" s="31">
        <f t="shared" si="199"/>
        <v>3.4541117343442333E-2</v>
      </c>
      <c r="AJ318" s="31">
        <f t="shared" si="199"/>
        <v>0.16364036992557862</v>
      </c>
      <c r="AK318" s="31">
        <f t="shared" si="180"/>
        <v>2.0400711735447039E-2</v>
      </c>
      <c r="AL318" s="31">
        <f t="shared" si="180"/>
        <v>2.943260970374741E-2</v>
      </c>
      <c r="AM318" s="31">
        <f t="shared" si="200"/>
        <v>1</v>
      </c>
      <c r="AN318" s="31">
        <f>(Z318*'Propiedades físicas'!$F$4)/1000</f>
        <v>92.031261361921452</v>
      </c>
      <c r="AO318" s="31">
        <f>(AA318*'Propiedades físicas'!$F$6)/1000</f>
        <v>39.762334616233986</v>
      </c>
      <c r="AP318" s="31">
        <f>(AB318*'Propiedades físicas'!$F$9)/1000</f>
        <v>38.134468346178011</v>
      </c>
      <c r="AQ318" s="31">
        <f>(AC318*'Propiedades físicas'!$F$5)/1000</f>
        <v>86.230887172321687</v>
      </c>
      <c r="AR318" s="31">
        <f>(AD318*'Propiedades físicas'!$F$8)/1000</f>
        <v>12.942477100439907</v>
      </c>
      <c r="AS318" s="31">
        <f>(AE318*'Propiedades físicas'!$F$7)/1000</f>
        <v>4.8503445436489478</v>
      </c>
      <c r="AT318" s="31">
        <f t="shared" si="201"/>
        <v>273.95177314074402</v>
      </c>
      <c r="AU318" s="31">
        <f t="shared" si="202"/>
        <v>0.3359396448025177</v>
      </c>
      <c r="AV318" s="31">
        <f t="shared" si="206"/>
        <v>0.14514355632882106</v>
      </c>
      <c r="AW318" s="31">
        <f t="shared" si="206"/>
        <v>0.13920139267208265</v>
      </c>
      <c r="AX318" s="31">
        <f t="shared" si="206"/>
        <v>0.31476666927072655</v>
      </c>
      <c r="AY318" s="31">
        <f t="shared" si="203"/>
        <v>4.7243633257269151E-2</v>
      </c>
      <c r="AZ318" s="31">
        <f t="shared" si="203"/>
        <v>1.7705103668582793E-2</v>
      </c>
      <c r="BA318" s="31">
        <f t="shared" si="204"/>
        <v>0.99999999999999978</v>
      </c>
      <c r="BB318" s="34">
        <f>AU318*'Propiedades físicas'!$C$4+'Diseño reactor'!AV318*'Propiedades físicas'!$C$5+'Diseño reactor'!AW318*'Propiedades físicas'!$C$8+'Diseño reactor'!AX318*'Propiedades físicas'!$C$9+'Diseño reactor'!AY318*'Propiedades físicas'!$C$7+'Diseño reactor'!AZ318*'Propiedades físicas'!$C$6</f>
        <v>879.95404415209839</v>
      </c>
      <c r="BC318" s="45">
        <f>AU318*'Propiedades físicas'!$L$4+'Diseño reactor'!AV318*'Propiedades físicas'!$L$5+'Diseño reactor'!AW318*'Propiedades físicas'!$L$8+AX318*'Propiedades físicas'!$L$9+'Diseño reactor'!AY318*'Propiedades físicas'!$L$7+'Diseño reactor'!AZ318*'Propiedades físicas'!$L$6</f>
        <v>1.8485732171137446</v>
      </c>
      <c r="BD318" s="29">
        <f t="shared" si="181"/>
        <v>5.9310454558725931</v>
      </c>
      <c r="BE318" s="58">
        <f t="shared" si="182"/>
        <v>46.423274478929798</v>
      </c>
      <c r="BF318" s="30">
        <f>AU318*'Propiedades físicas'!$I$4+'Diseño reactor'!AV318*'Propiedades físicas'!$I$5+'Diseño reactor'!AW318*'Propiedades físicas'!$I$8+'Diseño reactor'!AX318*'Propiedades físicas'!$I$9+'Diseño reactor'!AY318*'Propiedades físicas'!$I$7+'Diseño reactor'!AZ318*'Propiedades físicas'!$I$6</f>
        <v>1.7963968896074246E-2</v>
      </c>
      <c r="BG318" s="24">
        <f>AU318*'Propiedades físicas'!$O$4+'Diseño reactor'!AV318*'Propiedades físicas'!$O$5+'Diseño reactor'!AW318*'Propiedades físicas'!$O$8+'Diseño reactor'!AX318*'Propiedades físicas'!$O$9+'Diseño reactor'!AY318*'Propiedades físicas'!$O$7+'Diseño reactor'!AZ318*'Propiedades físicas'!$O$6</f>
        <v>0.1437546688088949</v>
      </c>
      <c r="BH318" s="54">
        <f t="shared" si="183"/>
        <v>45990.89875777936</v>
      </c>
      <c r="BI318" s="34">
        <f t="shared" si="205"/>
        <v>231.00266620552685</v>
      </c>
      <c r="BJ318" s="27">
        <f t="shared" si="184"/>
        <v>4883.2836504194083</v>
      </c>
      <c r="BK318" s="34">
        <f t="shared" si="185"/>
        <v>539.9960183584102</v>
      </c>
      <c r="BL318" s="27">
        <f t="shared" si="186"/>
        <v>104.64101930618554</v>
      </c>
      <c r="BM318" s="34">
        <f t="shared" si="187"/>
        <v>1.1054421768707483</v>
      </c>
      <c r="BN318" s="45">
        <f t="shared" si="188"/>
        <v>255.3263340720635</v>
      </c>
      <c r="BO318" s="45">
        <f t="shared" si="189"/>
        <v>57.051961049398415</v>
      </c>
      <c r="BP318" s="66">
        <f t="shared" si="190"/>
        <v>6.72264973076883</v>
      </c>
    </row>
    <row r="319" spans="8:68">
      <c r="H319" s="68">
        <v>314</v>
      </c>
      <c r="I319" s="31">
        <f>('Propiedades físicas'!$C$10*'Diseño reactor'!H319)/1000</f>
        <v>274.82701842234377</v>
      </c>
      <c r="J319" s="31">
        <f t="shared" si="167"/>
        <v>1.6592255107146578</v>
      </c>
      <c r="K319" s="31">
        <f>(I319*1000)/'Propiedades físicas'!$F$10</f>
        <v>1795.2157751408211</v>
      </c>
      <c r="L319" s="31">
        <f t="shared" si="168"/>
        <v>256.45939644868872</v>
      </c>
      <c r="M319" s="31">
        <f t="shared" si="169"/>
        <v>1538.7563786921323</v>
      </c>
      <c r="N319" s="31">
        <f t="shared" si="170"/>
        <v>0.81674967021875389</v>
      </c>
      <c r="O319" s="32">
        <f t="shared" si="171"/>
        <v>4.9004980213125231</v>
      </c>
      <c r="P319" s="33">
        <f t="shared" si="172"/>
        <v>0.33499020765230597</v>
      </c>
      <c r="Q319" s="31">
        <f t="shared" si="173"/>
        <v>3.9669579562263015</v>
      </c>
      <c r="R319" s="31">
        <f t="shared" si="174"/>
        <v>0.19759383846506273</v>
      </c>
      <c r="S319" s="31">
        <f t="shared" si="175"/>
        <v>0.93354006508622189</v>
      </c>
      <c r="T319" s="31">
        <f t="shared" si="176"/>
        <v>0.1165506456829964</v>
      </c>
      <c r="U319" s="31">
        <f t="shared" si="177"/>
        <v>0.16761497841838877</v>
      </c>
      <c r="V319" s="47">
        <f t="shared" si="191"/>
        <v>3.3173787553917683E-4</v>
      </c>
      <c r="W319" s="31">
        <f t="shared" si="178"/>
        <v>0.58984959545489135</v>
      </c>
      <c r="X319" s="34">
        <f>(S319*H319*'Propiedades físicas'!$F$5*60*24*365)/(1000000)</f>
        <v>45368.980731829964</v>
      </c>
      <c r="Y319" s="34">
        <f>(U319*H319*'Propiedades físicas'!$F$7*60*24*365)/(1000000)</f>
        <v>2547.4771842937766</v>
      </c>
      <c r="Z319" s="31">
        <f t="shared" si="192"/>
        <v>105.18692520282407</v>
      </c>
      <c r="AA319" s="31">
        <f t="shared" si="208"/>
        <v>1245.6247982550587</v>
      </c>
      <c r="AB319" s="31">
        <f t="shared" si="209"/>
        <v>62.044465278029698</v>
      </c>
      <c r="AC319" s="31">
        <f t="shared" si="210"/>
        <v>293.13158043707369</v>
      </c>
      <c r="AD319" s="31">
        <f t="shared" si="207"/>
        <v>36.59690274446087</v>
      </c>
      <c r="AE319" s="31">
        <f t="shared" si="196"/>
        <v>52.631103223374069</v>
      </c>
      <c r="AF319" s="31">
        <f t="shared" si="197"/>
        <v>1795.2157751408213</v>
      </c>
      <c r="AG319" s="31">
        <f t="shared" si="198"/>
        <v>5.8592914935015512E-2</v>
      </c>
      <c r="AH319" s="31">
        <f t="shared" si="199"/>
        <v>0.6938579838166522</v>
      </c>
      <c r="AI319" s="31">
        <f t="shared" si="199"/>
        <v>3.4561007170941759E-2</v>
      </c>
      <c r="AJ319" s="31">
        <f t="shared" si="199"/>
        <v>0.16328487332620487</v>
      </c>
      <c r="AK319" s="31">
        <f t="shared" si="180"/>
        <v>2.0385796098293597E-2</v>
      </c>
      <c r="AL319" s="31">
        <f t="shared" si="180"/>
        <v>2.9317424652891964E-2</v>
      </c>
      <c r="AM319" s="31">
        <f t="shared" si="200"/>
        <v>1</v>
      </c>
      <c r="AN319" s="31">
        <f>(Z319*'Propiedades físicas'!$F$4)/1000</f>
        <v>92.499278284859443</v>
      </c>
      <c r="AO319" s="31">
        <f>(AA319*'Propiedades físicas'!$F$6)/1000</f>
        <v>39.909818536092082</v>
      </c>
      <c r="AP319" s="31">
        <f>(AB319*'Propiedades físicas'!$F$9)/1000</f>
        <v>38.278332853280418</v>
      </c>
      <c r="AQ319" s="31">
        <f>(AC319*'Propiedades físicas'!$F$5)/1000</f>
        <v>86.318456491305099</v>
      </c>
      <c r="AR319" s="31">
        <f>(AD319*'Propiedades físicas'!$F$8)/1000</f>
        <v>12.974333960966263</v>
      </c>
      <c r="AS319" s="31">
        <f>(AE319*'Propiedades físicas'!$F$7)/1000</f>
        <v>4.846798295840518</v>
      </c>
      <c r="AT319" s="31">
        <f t="shared" si="201"/>
        <v>274.82701842234383</v>
      </c>
      <c r="AU319" s="31">
        <f t="shared" si="202"/>
        <v>0.33657272423888845</v>
      </c>
      <c r="AV319" s="31">
        <f t="shared" si="206"/>
        <v>0.14521795842779975</v>
      </c>
      <c r="AW319" s="31">
        <f t="shared" si="206"/>
        <v>0.13928154907410056</v>
      </c>
      <c r="AX319" s="31">
        <f t="shared" si="206"/>
        <v>0.31408286196466367</v>
      </c>
      <c r="AY319" s="31">
        <f t="shared" si="203"/>
        <v>4.7209091869663974E-2</v>
      </c>
      <c r="AZ319" s="31">
        <f t="shared" si="203"/>
        <v>1.7635814424883586E-2</v>
      </c>
      <c r="BA319" s="31">
        <f t="shared" si="204"/>
        <v>1</v>
      </c>
      <c r="BB319" s="34">
        <f>AU319*'Propiedades físicas'!$C$4+'Diseño reactor'!AV319*'Propiedades físicas'!$C$5+'Diseño reactor'!AW319*'Propiedades físicas'!$C$8+'Diseño reactor'!AX319*'Propiedades físicas'!$C$9+'Diseño reactor'!AY319*'Propiedades físicas'!$C$7+'Diseño reactor'!AZ319*'Propiedades físicas'!$C$6</f>
        <v>879.93688111865151</v>
      </c>
      <c r="BC319" s="45">
        <f>AU319*'Propiedades físicas'!$L$4+'Diseño reactor'!AV319*'Propiedades físicas'!$L$5+'Diseño reactor'!AW319*'Propiedades físicas'!$L$8+AX319*'Propiedades físicas'!$L$9+'Diseño reactor'!AY319*'Propiedades físicas'!$L$7+'Diseño reactor'!AZ319*'Propiedades físicas'!$L$6</f>
        <v>1.8490734758368841</v>
      </c>
      <c r="BD319" s="29">
        <f t="shared" si="181"/>
        <v>5.921811235599626</v>
      </c>
      <c r="BE319" s="58">
        <f t="shared" si="182"/>
        <v>46.411303584793735</v>
      </c>
      <c r="BF319" s="30">
        <f>AU319*'Propiedades físicas'!$I$4+'Diseño reactor'!AV319*'Propiedades físicas'!$I$5+'Diseño reactor'!AW319*'Propiedades físicas'!$I$8+'Diseño reactor'!AX319*'Propiedades físicas'!$I$9+'Diseño reactor'!AY319*'Propiedades físicas'!$I$7+'Diseño reactor'!AZ319*'Propiedades físicas'!$I$6</f>
        <v>1.7971199187425624E-2</v>
      </c>
      <c r="BG319" s="24">
        <f>AU319*'Propiedades físicas'!$O$4+'Diseño reactor'!AV319*'Propiedades físicas'!$O$5+'Diseño reactor'!AW319*'Propiedades físicas'!$O$8+'Diseño reactor'!AX319*'Propiedades físicas'!$O$9+'Diseño reactor'!AY319*'Propiedades físicas'!$O$7+'Diseño reactor'!AZ319*'Propiedades físicas'!$O$6</f>
        <v>0.14376852501622758</v>
      </c>
      <c r="BH319" s="54">
        <f t="shared" si="183"/>
        <v>45971.498729139239</v>
      </c>
      <c r="BI319" s="34">
        <f t="shared" si="205"/>
        <v>231.13590226163416</v>
      </c>
      <c r="BJ319" s="27">
        <f t="shared" si="184"/>
        <v>4882.8487029022072</v>
      </c>
      <c r="BK319" s="34">
        <f t="shared" si="185"/>
        <v>539.99996607203877</v>
      </c>
      <c r="BL319" s="27">
        <f t="shared" si="186"/>
        <v>104.6411675463503</v>
      </c>
      <c r="BM319" s="34">
        <f t="shared" si="187"/>
        <v>1.1054421768707483</v>
      </c>
      <c r="BN319" s="45">
        <f t="shared" si="188"/>
        <v>256.2146597450095</v>
      </c>
      <c r="BO319" s="45">
        <f t="shared" si="189"/>
        <v>57.146675691032804</v>
      </c>
      <c r="BP319" s="66">
        <f t="shared" si="190"/>
        <v>6.7225186090779321</v>
      </c>
    </row>
    <row r="320" spans="8:68">
      <c r="H320" s="68">
        <v>315</v>
      </c>
      <c r="I320" s="31">
        <f>('Propiedades físicas'!$C$10*'Diseño reactor'!H320)/1000</f>
        <v>275.70226370394357</v>
      </c>
      <c r="J320" s="31">
        <f t="shared" si="167"/>
        <v>1.6539581281409605</v>
      </c>
      <c r="K320" s="31">
        <f>(I320*1000)/'Propiedades físicas'!$F$10</f>
        <v>1800.9330228323522</v>
      </c>
      <c r="L320" s="31">
        <f t="shared" si="168"/>
        <v>257.27614611890743</v>
      </c>
      <c r="M320" s="31">
        <f t="shared" si="169"/>
        <v>1543.6568767134447</v>
      </c>
      <c r="N320" s="31">
        <f t="shared" si="170"/>
        <v>0.81674967021875378</v>
      </c>
      <c r="O320" s="32">
        <f t="shared" si="171"/>
        <v>4.9004980213125231</v>
      </c>
      <c r="P320" s="33">
        <f t="shared" si="172"/>
        <v>0.33561866649248911</v>
      </c>
      <c r="Q320" s="31">
        <f t="shared" si="173"/>
        <v>3.9689824335344217</v>
      </c>
      <c r="R320" s="31">
        <f t="shared" si="174"/>
        <v>0.19770628843419399</v>
      </c>
      <c r="S320" s="31">
        <f t="shared" si="175"/>
        <v>0.93151558777810051</v>
      </c>
      <c r="T320" s="31">
        <f t="shared" si="176"/>
        <v>0.11646484653230531</v>
      </c>
      <c r="U320" s="31">
        <f t="shared" si="177"/>
        <v>0.16695986875976529</v>
      </c>
      <c r="V320" s="47">
        <f t="shared" si="191"/>
        <v>3.3236023283722224E-4</v>
      </c>
      <c r="W320" s="31">
        <f t="shared" si="178"/>
        <v>0.58908013222386868</v>
      </c>
      <c r="X320" s="34">
        <f>(S320*H320*'Propiedades físicas'!$F$5*60*24*365)/(1000000)</f>
        <v>45414.767311802862</v>
      </c>
      <c r="Y320" s="34">
        <f>(U320*H320*'Propiedades físicas'!$F$7*60*24*365)/(1000000)</f>
        <v>2545.6018503774649</v>
      </c>
      <c r="Z320" s="31">
        <f t="shared" si="192"/>
        <v>105.71987994513407</v>
      </c>
      <c r="AA320" s="31">
        <f t="shared" si="208"/>
        <v>1250.2294665633428</v>
      </c>
      <c r="AB320" s="31">
        <f t="shared" si="209"/>
        <v>62.277480856771106</v>
      </c>
      <c r="AC320" s="31">
        <f t="shared" si="210"/>
        <v>293.42741015010165</v>
      </c>
      <c r="AD320" s="31">
        <f t="shared" si="207"/>
        <v>36.686426657676172</v>
      </c>
      <c r="AE320" s="31">
        <f t="shared" si="196"/>
        <v>52.592358659326067</v>
      </c>
      <c r="AF320" s="31">
        <f t="shared" si="197"/>
        <v>1800.9330228323518</v>
      </c>
      <c r="AG320" s="31">
        <f t="shared" si="198"/>
        <v>5.8702838253733049E-2</v>
      </c>
      <c r="AH320" s="31">
        <f t="shared" si="199"/>
        <v>0.69421208379925758</v>
      </c>
      <c r="AI320" s="31">
        <f t="shared" si="199"/>
        <v>3.458067572042544E-2</v>
      </c>
      <c r="AJ320" s="31">
        <f t="shared" si="199"/>
        <v>0.16293077334359962</v>
      </c>
      <c r="AK320" s="31">
        <f t="shared" si="180"/>
        <v>2.0370789025778945E-2</v>
      </c>
      <c r="AL320" s="31">
        <f t="shared" si="180"/>
        <v>2.9202839857205433E-2</v>
      </c>
      <c r="AM320" s="31">
        <f t="shared" si="200"/>
        <v>1</v>
      </c>
      <c r="AN320" s="31">
        <f>(Z320*'Propiedades físicas'!$F$4)/1000</f>
        <v>92.967948026151987</v>
      </c>
      <c r="AO320" s="31">
        <f>(AA320*'Propiedades físicas'!$F$6)/1000</f>
        <v>40.057352108689507</v>
      </c>
      <c r="AP320" s="31">
        <f>(AB320*'Propiedades físicas'!$F$9)/1000</f>
        <v>38.422091814584931</v>
      </c>
      <c r="AQ320" s="31">
        <f>(AC320*'Propiedades físicas'!$F$5)/1000</f>
        <v>86.405569466900445</v>
      </c>
      <c r="AR320" s="31">
        <f>(AD320*'Propiedades físicas'!$F$8)/1000</f>
        <v>13.006071978679353</v>
      </c>
      <c r="AS320" s="31">
        <f>(AE320*'Propiedades físicas'!$F$7)/1000</f>
        <v>4.8432303089373372</v>
      </c>
      <c r="AT320" s="31">
        <f t="shared" si="201"/>
        <v>275.70226370394357</v>
      </c>
      <c r="AU320" s="31">
        <f t="shared" si="202"/>
        <v>0.33720415196149223</v>
      </c>
      <c r="AV320" s="31">
        <f t="shared" si="206"/>
        <v>0.14529206822800758</v>
      </c>
      <c r="AW320" s="31">
        <f t="shared" si="206"/>
        <v>0.13936081372129608</v>
      </c>
      <c r="AX320" s="31">
        <f t="shared" si="206"/>
        <v>0.31340174108865876</v>
      </c>
      <c r="AY320" s="31">
        <f t="shared" si="203"/>
        <v>4.7174338737550663E-2</v>
      </c>
      <c r="AZ320" s="31">
        <f t="shared" si="203"/>
        <v>1.7566886262994658E-2</v>
      </c>
      <c r="BA320" s="31">
        <f t="shared" si="204"/>
        <v>0.99999999999999978</v>
      </c>
      <c r="BB320" s="34">
        <f>AU320*'Propiedades físicas'!$C$4+'Diseño reactor'!AV320*'Propiedades físicas'!$C$5+'Diseño reactor'!AW320*'Propiedades físicas'!$C$8+'Diseño reactor'!AX320*'Propiedades físicas'!$C$9+'Diseño reactor'!AY320*'Propiedades físicas'!$C$7+'Diseño reactor'!AZ320*'Propiedades físicas'!$C$6</f>
        <v>879.91980305809489</v>
      </c>
      <c r="BC320" s="45">
        <f>AU320*'Propiedades físicas'!$L$4+'Diseño reactor'!AV320*'Propiedades físicas'!$L$5+'Diseño reactor'!AW320*'Propiedades físicas'!$L$8+AX320*'Propiedades físicas'!$L$9+'Diseño reactor'!AY320*'Propiedades físicas'!$L$7+'Diseño reactor'!AZ320*'Propiedades físicas'!$L$6</f>
        <v>1.84957242642913</v>
      </c>
      <c r="BD320" s="29">
        <f t="shared" si="181"/>
        <v>5.9126055261719959</v>
      </c>
      <c r="BE320" s="58">
        <f t="shared" si="182"/>
        <v>46.399379248871028</v>
      </c>
      <c r="BF320" s="30">
        <f>AU320*'Propiedades físicas'!$I$4+'Diseño reactor'!AV320*'Propiedades físicas'!$I$5+'Diseño reactor'!AW320*'Propiedades físicas'!$I$8+'Diseño reactor'!AX320*'Propiedades físicas'!$I$9+'Diseño reactor'!AY320*'Propiedades físicas'!$I$7+'Diseño reactor'!AZ320*'Propiedades físicas'!$I$6</f>
        <v>1.7978395223099655E-2</v>
      </c>
      <c r="BG320" s="24">
        <f>AU320*'Propiedades físicas'!$O$4+'Diseño reactor'!AV320*'Propiedades físicas'!$O$5+'Diseño reactor'!AW320*'Propiedades físicas'!$O$8+'Diseño reactor'!AX320*'Propiedades físicas'!$O$9+'Diseño reactor'!AY320*'Propiedades físicas'!$O$7+'Diseño reactor'!AZ320*'Propiedades físicas'!$O$6</f>
        <v>0.14378237390704346</v>
      </c>
      <c r="BH320" s="54">
        <f t="shared" si="183"/>
        <v>45952.206298316589</v>
      </c>
      <c r="BI320" s="34">
        <f t="shared" si="205"/>
        <v>231.26857049660507</v>
      </c>
      <c r="BJ320" s="27">
        <f t="shared" si="184"/>
        <v>4882.4162993589616</v>
      </c>
      <c r="BK320" s="34">
        <f t="shared" si="185"/>
        <v>540.00415840328742</v>
      </c>
      <c r="BL320" s="27">
        <f t="shared" si="186"/>
        <v>104.64132497021149</v>
      </c>
      <c r="BM320" s="34">
        <f t="shared" si="187"/>
        <v>1.1054421768707483</v>
      </c>
      <c r="BN320" s="45">
        <f t="shared" si="188"/>
        <v>257.10390895778335</v>
      </c>
      <c r="BO320" s="45">
        <f t="shared" si="189"/>
        <v>57.241143527818458</v>
      </c>
      <c r="BP320" s="66">
        <f t="shared" si="190"/>
        <v>6.7223881365606841</v>
      </c>
    </row>
    <row r="321" spans="8:68">
      <c r="H321" s="68">
        <v>316</v>
      </c>
      <c r="I321" s="31">
        <f>('Propiedades físicas'!$C$10*'Diseño reactor'!H321)/1000</f>
        <v>276.57750898554337</v>
      </c>
      <c r="J321" s="31">
        <f t="shared" si="167"/>
        <v>1.6487240834316539</v>
      </c>
      <c r="K321" s="31">
        <f>(I321*1000)/'Propiedades físicas'!$F$10</f>
        <v>1806.6502705238834</v>
      </c>
      <c r="L321" s="31">
        <f t="shared" si="168"/>
        <v>258.0928957891262</v>
      </c>
      <c r="M321" s="31">
        <f t="shared" si="169"/>
        <v>1548.5573747347571</v>
      </c>
      <c r="N321" s="31">
        <f t="shared" si="170"/>
        <v>0.81674967021875378</v>
      </c>
      <c r="O321" s="32">
        <f t="shared" si="171"/>
        <v>4.9004980213125222</v>
      </c>
      <c r="P321" s="33">
        <f t="shared" si="172"/>
        <v>0.33624548781027058</v>
      </c>
      <c r="Q321" s="31">
        <f t="shared" si="173"/>
        <v>3.9709989699394477</v>
      </c>
      <c r="R321" s="31">
        <f t="shared" si="174"/>
        <v>0.19781748202670513</v>
      </c>
      <c r="S321" s="31">
        <f t="shared" si="175"/>
        <v>0.92949905137307498</v>
      </c>
      <c r="T321" s="31">
        <f t="shared" si="176"/>
        <v>0.11637853179896421</v>
      </c>
      <c r="U321" s="31">
        <f t="shared" si="177"/>
        <v>0.1663081685828138</v>
      </c>
      <c r="V321" s="47">
        <f t="shared" si="191"/>
        <v>3.3298096851114176E-4</v>
      </c>
      <c r="W321" s="31">
        <f t="shared" si="178"/>
        <v>0.58831267391854281</v>
      </c>
      <c r="X321" s="34">
        <f>(S321*H321*'Propiedades físicas'!$F$5*60*24*365)/(1000000)</f>
        <v>45460.315598074623</v>
      </c>
      <c r="Y321" s="34">
        <f>(U321*H321*'Propiedades físicas'!$F$7*60*24*365)/(1000000)</f>
        <v>2543.7152472396929</v>
      </c>
      <c r="Z321" s="31">
        <f t="shared" si="192"/>
        <v>106.2535741480455</v>
      </c>
      <c r="AA321" s="31">
        <f t="shared" si="208"/>
        <v>1254.8356745008655</v>
      </c>
      <c r="AB321" s="31">
        <f t="shared" si="209"/>
        <v>62.510324320438819</v>
      </c>
      <c r="AC321" s="31">
        <f t="shared" si="210"/>
        <v>293.72170023389168</v>
      </c>
      <c r="AD321" s="31">
        <f t="shared" si="207"/>
        <v>36.775616048472692</v>
      </c>
      <c r="AE321" s="31">
        <f t="shared" si="196"/>
        <v>52.553381272169162</v>
      </c>
      <c r="AF321" s="31">
        <f t="shared" si="197"/>
        <v>1806.6502705238834</v>
      </c>
      <c r="AG321" s="31">
        <f t="shared" si="198"/>
        <v>5.8812475154493858E-2</v>
      </c>
      <c r="AH321" s="31">
        <f t="shared" si="199"/>
        <v>0.69456479484377154</v>
      </c>
      <c r="AI321" s="31">
        <f t="shared" si="199"/>
        <v>3.4600124517908157E-2</v>
      </c>
      <c r="AJ321" s="31">
        <f t="shared" si="199"/>
        <v>0.16257806229908556</v>
      </c>
      <c r="AK321" s="31">
        <f t="shared" si="180"/>
        <v>2.0355691773045085E-2</v>
      </c>
      <c r="AL321" s="31">
        <f t="shared" si="180"/>
        <v>2.9088851411695742E-2</v>
      </c>
      <c r="AM321" s="31">
        <f t="shared" si="200"/>
        <v>0.99999999999999989</v>
      </c>
      <c r="AN321" s="31">
        <f>(Z321*'Propiedades físicas'!$F$4)/1000</f>
        <v>93.437268034308246</v>
      </c>
      <c r="AO321" s="31">
        <f>(AA321*'Propiedades físicas'!$F$6)/1000</f>
        <v>40.204935011007727</v>
      </c>
      <c r="AP321" s="31">
        <f>(AB321*'Propiedades físicas'!$F$9)/1000</f>
        <v>38.56574458949472</v>
      </c>
      <c r="AQ321" s="31">
        <f>(AC321*'Propiedades físicas'!$F$5)/1000</f>
        <v>86.492229067874092</v>
      </c>
      <c r="AR321" s="31">
        <f>(AD321*'Propiedades físicas'!$F$8)/1000</f>
        <v>13.037691401504533</v>
      </c>
      <c r="AS321" s="31">
        <f>(AE321*'Propiedades físicas'!$F$7)/1000</f>
        <v>4.8396408813540583</v>
      </c>
      <c r="AT321" s="31">
        <f t="shared" si="201"/>
        <v>276.57750898554337</v>
      </c>
      <c r="AU321" s="31">
        <f t="shared" si="202"/>
        <v>0.3378339344259268</v>
      </c>
      <c r="AV321" s="31">
        <f t="shared" si="206"/>
        <v>0.14536588733651956</v>
      </c>
      <c r="AW321" s="31">
        <f t="shared" si="206"/>
        <v>0.13943919276353936</v>
      </c>
      <c r="AX321" s="31">
        <f t="shared" si="206"/>
        <v>0.31272329187256875</v>
      </c>
      <c r="AY321" s="31">
        <f t="shared" si="203"/>
        <v>4.7139376767566479E-2</v>
      </c>
      <c r="AZ321" s="31">
        <f t="shared" si="203"/>
        <v>1.7498316833879014E-2</v>
      </c>
      <c r="BA321" s="31">
        <f t="shared" si="204"/>
        <v>1</v>
      </c>
      <c r="BB321" s="34">
        <f>AU321*'Propiedades físicas'!$C$4+'Diseño reactor'!AV321*'Propiedades físicas'!$C$5+'Diseño reactor'!AW321*'Propiedades físicas'!$C$8+'Diseño reactor'!AX321*'Propiedades físicas'!$C$9+'Diseño reactor'!AY321*'Propiedades físicas'!$C$7+'Diseño reactor'!AZ321*'Propiedades físicas'!$C$6</f>
        <v>879.90280943659616</v>
      </c>
      <c r="BC321" s="45">
        <f>AU321*'Propiedades físicas'!$L$4+'Diseño reactor'!AV321*'Propiedades físicas'!$L$5+'Diseño reactor'!AW321*'Propiedades físicas'!$L$8+AX321*'Propiedades físicas'!$L$9+'Diseño reactor'!AY321*'Propiedades físicas'!$L$7+'Diseño reactor'!AZ321*'Propiedades físicas'!$L$6</f>
        <v>1.8500700737088205</v>
      </c>
      <c r="BD321" s="29">
        <f t="shared" si="181"/>
        <v>5.9034281975906877</v>
      </c>
      <c r="BE321" s="58">
        <f t="shared" si="182"/>
        <v>46.38750116679423</v>
      </c>
      <c r="BF321" s="30">
        <f>AU321*'Propiedades físicas'!$I$4+'Diseño reactor'!AV321*'Propiedades físicas'!$I$5+'Diseño reactor'!AW321*'Propiedades físicas'!$I$8+'Diseño reactor'!AX321*'Propiedades físicas'!$I$9+'Diseño reactor'!AY321*'Propiedades físicas'!$I$7+'Diseño reactor'!AZ321*'Propiedades físicas'!$I$6</f>
        <v>1.7985557210492106E-2</v>
      </c>
      <c r="BG321" s="24">
        <f>AU321*'Propiedades físicas'!$O$4+'Diseño reactor'!AV321*'Propiedades físicas'!$O$5+'Diseño reactor'!AW321*'Propiedades físicas'!$O$8+'Diseño reactor'!AX321*'Propiedades físicas'!$O$9+'Diseño reactor'!AY321*'Propiedades físicas'!$O$7+'Diseño reactor'!AZ321*'Propiedades físicas'!$O$6</f>
        <v>0.14379621534610748</v>
      </c>
      <c r="BH321" s="54">
        <f t="shared" si="183"/>
        <v>45933.020668395162</v>
      </c>
      <c r="BI321" s="34">
        <f t="shared" si="205"/>
        <v>231.40067403039663</v>
      </c>
      <c r="BJ321" s="27">
        <f t="shared" si="184"/>
        <v>4881.9864212031098</v>
      </c>
      <c r="BK321" s="34">
        <f t="shared" si="185"/>
        <v>540.00859287699609</v>
      </c>
      <c r="BL321" s="27">
        <f t="shared" si="186"/>
        <v>104.64149148448266</v>
      </c>
      <c r="BM321" s="34">
        <f t="shared" si="187"/>
        <v>1.1054421768707483</v>
      </c>
      <c r="BN321" s="45">
        <f t="shared" si="188"/>
        <v>257.99407796688956</v>
      </c>
      <c r="BO321" s="45">
        <f t="shared" si="189"/>
        <v>57.335365522832276</v>
      </c>
      <c r="BP321" s="66">
        <f t="shared" si="190"/>
        <v>6.7222583091387271</v>
      </c>
    </row>
    <row r="322" spans="8:68">
      <c r="H322" s="68">
        <v>317</v>
      </c>
      <c r="I322" s="31">
        <f>('Propiedades físicas'!$C$10*'Diseño reactor'!H322)/1000</f>
        <v>277.45275426714323</v>
      </c>
      <c r="J322" s="31">
        <f t="shared" si="167"/>
        <v>1.6435230610864433</v>
      </c>
      <c r="K322" s="31">
        <f>(I322*1000)/'Propiedades físicas'!$F$10</f>
        <v>1812.367518215415</v>
      </c>
      <c r="L322" s="31">
        <f t="shared" si="168"/>
        <v>258.90964545934497</v>
      </c>
      <c r="M322" s="31">
        <f t="shared" si="169"/>
        <v>1553.4578727560699</v>
      </c>
      <c r="N322" s="31">
        <f t="shared" si="170"/>
        <v>0.81674967021875389</v>
      </c>
      <c r="O322" s="32">
        <f t="shared" si="171"/>
        <v>4.9004980213125231</v>
      </c>
      <c r="P322" s="33">
        <f t="shared" si="172"/>
        <v>0.33687067799745501</v>
      </c>
      <c r="Q322" s="31">
        <f t="shared" si="173"/>
        <v>3.9730076090362818</v>
      </c>
      <c r="R322" s="31">
        <f t="shared" si="174"/>
        <v>0.19792742790214657</v>
      </c>
      <c r="S322" s="31">
        <f t="shared" si="175"/>
        <v>0.92749041227624207</v>
      </c>
      <c r="T322" s="31">
        <f t="shared" si="176"/>
        <v>0.11629170858336142</v>
      </c>
      <c r="U322" s="31">
        <f t="shared" si="177"/>
        <v>0.16565985573579087</v>
      </c>
      <c r="V322" s="47">
        <f t="shared" si="191"/>
        <v>3.3360008889068364E-4</v>
      </c>
      <c r="W322" s="31">
        <f t="shared" si="178"/>
        <v>0.58754721271300991</v>
      </c>
      <c r="X322" s="34">
        <f>(S322*H322*'Propiedades físicas'!$F$5*60*24*365)/(1000000)</f>
        <v>45505.627138863187</v>
      </c>
      <c r="Y322" s="34">
        <f>(U322*H322*'Propiedades físicas'!$F$7*60*24*365)/(1000000)</f>
        <v>2541.8175300754597</v>
      </c>
      <c r="Z322" s="31">
        <f t="shared" si="192"/>
        <v>106.78800492519323</v>
      </c>
      <c r="AA322" s="31">
        <f t="shared" si="208"/>
        <v>1259.4434120645014</v>
      </c>
      <c r="AB322" s="31">
        <f t="shared" si="209"/>
        <v>62.742994644980463</v>
      </c>
      <c r="AC322" s="31">
        <f t="shared" si="210"/>
        <v>294.01446069156873</v>
      </c>
      <c r="AD322" s="31">
        <f t="shared" si="207"/>
        <v>36.864471620925571</v>
      </c>
      <c r="AE322" s="31">
        <f t="shared" si="196"/>
        <v>52.514174268245704</v>
      </c>
      <c r="AF322" s="31">
        <f t="shared" si="197"/>
        <v>1812.367518215415</v>
      </c>
      <c r="AG322" s="31">
        <f t="shared" si="198"/>
        <v>5.8921826755284297E-2</v>
      </c>
      <c r="AH322" s="31">
        <f t="shared" si="199"/>
        <v>0.69491612457535012</v>
      </c>
      <c r="AI322" s="31">
        <f t="shared" si="199"/>
        <v>3.4619355078026146E-2</v>
      </c>
      <c r="AJ322" s="31">
        <f t="shared" si="199"/>
        <v>0.16222673256750714</v>
      </c>
      <c r="AK322" s="31">
        <f t="shared" si="180"/>
        <v>2.0340505582016243E-2</v>
      </c>
      <c r="AL322" s="31">
        <f t="shared" si="180"/>
        <v>2.8975455441816164E-2</v>
      </c>
      <c r="AM322" s="31">
        <f t="shared" si="200"/>
        <v>1.0000000000000002</v>
      </c>
      <c r="AN322" s="31">
        <f>(Z322*'Propiedades físicas'!$F$4)/1000</f>
        <v>93.907235771116419</v>
      </c>
      <c r="AO322" s="31">
        <f>(AA322*'Propiedades físicas'!$F$6)/1000</f>
        <v>40.352566922546629</v>
      </c>
      <c r="AP322" s="31">
        <f>(AB322*'Propiedades físicas'!$F$9)/1000</f>
        <v>38.709290546220693</v>
      </c>
      <c r="AQ322" s="31">
        <f>(AC322*'Propiedades físicas'!$F$5)/1000</f>
        <v>86.57843823984625</v>
      </c>
      <c r="AR322" s="31">
        <f>(AD322*'Propiedades físicas'!$F$8)/1000</f>
        <v>13.069192479050528</v>
      </c>
      <c r="AS322" s="31">
        <f>(AE322*'Propiedades físicas'!$F$7)/1000</f>
        <v>4.8360303083627469</v>
      </c>
      <c r="AT322" s="31">
        <f t="shared" si="201"/>
        <v>277.45275426714329</v>
      </c>
      <c r="AU322" s="31">
        <f t="shared" si="202"/>
        <v>0.33846207805419204</v>
      </c>
      <c r="AV322" s="31">
        <f t="shared" si="206"/>
        <v>0.14543941734920918</v>
      </c>
      <c r="AW322" s="31">
        <f t="shared" si="206"/>
        <v>0.13951669230484462</v>
      </c>
      <c r="AX322" s="31">
        <f t="shared" si="206"/>
        <v>0.31204749964920103</v>
      </c>
      <c r="AY322" s="31">
        <f t="shared" si="203"/>
        <v>4.7104208835739125E-2</v>
      </c>
      <c r="AZ322" s="31">
        <f t="shared" si="203"/>
        <v>1.7430103806813941E-2</v>
      </c>
      <c r="BA322" s="31">
        <f t="shared" si="204"/>
        <v>1</v>
      </c>
      <c r="BB322" s="34">
        <f>AU322*'Propiedades físicas'!$C$4+'Diseño reactor'!AV322*'Propiedades físicas'!$C$5+'Diseño reactor'!AW322*'Propiedades físicas'!$C$8+'Diseño reactor'!AX322*'Propiedades físicas'!$C$9+'Diseño reactor'!AY322*'Propiedades físicas'!$C$7+'Diseño reactor'!AZ322*'Propiedades físicas'!$C$6</f>
        <v>879.8858997243824</v>
      </c>
      <c r="BC322" s="45">
        <f>AU322*'Propiedades físicas'!$L$4+'Diseño reactor'!AV322*'Propiedades físicas'!$L$5+'Diseño reactor'!AW322*'Propiedades físicas'!$L$8+AX322*'Propiedades físicas'!$L$9+'Diseño reactor'!AY322*'Propiedades físicas'!$L$7+'Diseño reactor'!AZ322*'Propiedades físicas'!$L$6</f>
        <v>1.8505664224723339</v>
      </c>
      <c r="BD322" s="29">
        <f t="shared" si="181"/>
        <v>5.894279120630749</v>
      </c>
      <c r="BE322" s="58">
        <f t="shared" si="182"/>
        <v>46.375669037187706</v>
      </c>
      <c r="BF322" s="30">
        <f>AU322*'Propiedades físicas'!$I$4+'Diseño reactor'!AV322*'Propiedades físicas'!$I$5+'Diseño reactor'!AW322*'Propiedades físicas'!$I$8+'Diseño reactor'!AX322*'Propiedades físicas'!$I$9+'Diseño reactor'!AY322*'Propiedades físicas'!$I$7+'Diseño reactor'!AZ322*'Propiedades físicas'!$I$6</f>
        <v>1.7992685355467535E-2</v>
      </c>
      <c r="BG322" s="24">
        <f>AU322*'Propiedades físicas'!$O$4+'Diseño reactor'!AV322*'Propiedades físicas'!$O$5+'Diseño reactor'!AW322*'Propiedades físicas'!$O$8+'Diseño reactor'!AX322*'Propiedades físicas'!$O$9+'Diseño reactor'!AY322*'Propiedades físicas'!$O$7+'Diseño reactor'!AZ322*'Propiedades físicas'!$O$6</f>
        <v>0.14381004920000606</v>
      </c>
      <c r="BH322" s="54">
        <f t="shared" si="183"/>
        <v>45913.941049949477</v>
      </c>
      <c r="BI322" s="34">
        <f t="shared" si="205"/>
        <v>231.53221596239118</v>
      </c>
      <c r="BJ322" s="27">
        <f t="shared" si="184"/>
        <v>4881.5590500166954</v>
      </c>
      <c r="BK322" s="34">
        <f t="shared" si="185"/>
        <v>540.01326704279677</v>
      </c>
      <c r="BL322" s="27">
        <f t="shared" si="186"/>
        <v>104.64166699679335</v>
      </c>
      <c r="BM322" s="34">
        <f t="shared" si="187"/>
        <v>1.1054421768707483</v>
      </c>
      <c r="BN322" s="45">
        <f t="shared" si="188"/>
        <v>258.88516304848099</v>
      </c>
      <c r="BO322" s="45">
        <f t="shared" si="189"/>
        <v>57.429342634148625</v>
      </c>
      <c r="BP322" s="66">
        <f t="shared" si="190"/>
        <v>6.7221291227647155</v>
      </c>
    </row>
    <row r="323" spans="8:68">
      <c r="H323" s="68">
        <v>318</v>
      </c>
      <c r="I323" s="31">
        <f>('Propiedades físicas'!$C$10*'Diseño reactor'!H323)/1000</f>
        <v>278.32799954874309</v>
      </c>
      <c r="J323" s="31">
        <f t="shared" si="167"/>
        <v>1.6383547495735926</v>
      </c>
      <c r="K323" s="31">
        <f>(I323*1000)/'Propiedades físicas'!$F$10</f>
        <v>1818.0847659069461</v>
      </c>
      <c r="L323" s="31">
        <f t="shared" si="168"/>
        <v>259.72639512956374</v>
      </c>
      <c r="M323" s="31">
        <f t="shared" si="169"/>
        <v>1558.3583707773823</v>
      </c>
      <c r="N323" s="31">
        <f t="shared" si="170"/>
        <v>0.81674967021875389</v>
      </c>
      <c r="O323" s="32">
        <f t="shared" si="171"/>
        <v>4.9004980213125231</v>
      </c>
      <c r="P323" s="33">
        <f t="shared" si="172"/>
        <v>0.33749424341262413</v>
      </c>
      <c r="Q323" s="31">
        <f t="shared" si="173"/>
        <v>3.9750083941163932</v>
      </c>
      <c r="R323" s="31">
        <f t="shared" si="174"/>
        <v>0.19803613465556449</v>
      </c>
      <c r="S323" s="31">
        <f t="shared" si="175"/>
        <v>0.9254896271961307</v>
      </c>
      <c r="T323" s="31">
        <f t="shared" si="176"/>
        <v>0.1162043839111298</v>
      </c>
      <c r="U323" s="31">
        <f t="shared" si="177"/>
        <v>0.16501490823943551</v>
      </c>
      <c r="V323" s="47">
        <f t="shared" si="191"/>
        <v>3.3421760027269574E-4</v>
      </c>
      <c r="W323" s="31">
        <f t="shared" si="178"/>
        <v>0.58678374082204221</v>
      </c>
      <c r="X323" s="34">
        <f>(S323*H323*'Propiedades físicas'!$F$5*60*24*365)/(1000000)</f>
        <v>45550.703470331537</v>
      </c>
      <c r="Y323" s="34">
        <f>(U323*H323*'Propiedades físicas'!$F$7*60*24*365)/(1000000)</f>
        <v>2539.9088524458139</v>
      </c>
      <c r="Z323" s="31">
        <f t="shared" si="192"/>
        <v>107.32316940521447</v>
      </c>
      <c r="AA323" s="31">
        <f t="shared" si="208"/>
        <v>1264.052669329013</v>
      </c>
      <c r="AB323" s="31">
        <f t="shared" si="209"/>
        <v>62.97549082046951</v>
      </c>
      <c r="AC323" s="31">
        <f t="shared" si="210"/>
        <v>294.30570144836958</v>
      </c>
      <c r="AD323" s="31">
        <f t="shared" si="207"/>
        <v>36.952994083739277</v>
      </c>
      <c r="AE323" s="31">
        <f t="shared" si="196"/>
        <v>52.474740820140497</v>
      </c>
      <c r="AF323" s="31">
        <f t="shared" si="197"/>
        <v>1818.0847659069464</v>
      </c>
      <c r="AG323" s="31">
        <f t="shared" si="198"/>
        <v>5.9030894168279668E-2</v>
      </c>
      <c r="AH323" s="31">
        <f t="shared" si="199"/>
        <v>0.69526608056607531</v>
      </c>
      <c r="AI323" s="31">
        <f t="shared" si="199"/>
        <v>3.4638368904133229E-2</v>
      </c>
      <c r="AJ323" s="31">
        <f t="shared" si="199"/>
        <v>0.1618767765767819</v>
      </c>
      <c r="AK323" s="31">
        <f t="shared" si="180"/>
        <v>2.0325231681541198E-2</v>
      </c>
      <c r="AL323" s="31">
        <f t="shared" si="180"/>
        <v>2.8862648103188754E-2</v>
      </c>
      <c r="AM323" s="31">
        <f t="shared" si="200"/>
        <v>1</v>
      </c>
      <c r="AN323" s="31">
        <f>(Z323*'Propiedades físicas'!$F$4)/1000</f>
        <v>94.37784871155749</v>
      </c>
      <c r="AO323" s="31">
        <f>(AA323*'Propiedades físicas'!$F$6)/1000</f>
        <v>40.500247525301582</v>
      </c>
      <c r="AP323" s="31">
        <f>(AB323*'Propiedades físicas'!$F$9)/1000</f>
        <v>38.852729061688663</v>
      </c>
      <c r="AQ323" s="31">
        <f>(AC323*'Propiedades físicas'!$F$5)/1000</f>
        <v>86.664199905501405</v>
      </c>
      <c r="AR323" s="31">
        <f>(AD323*'Propiedades físicas'!$F$8)/1000</f>
        <v>13.100575462567244</v>
      </c>
      <c r="AS323" s="31">
        <f>(AE323*'Propiedades físicas'!$F$7)/1000</f>
        <v>4.8323988821267383</v>
      </c>
      <c r="AT323" s="31">
        <f t="shared" si="201"/>
        <v>278.32799954874309</v>
      </c>
      <c r="AU323" s="31">
        <f t="shared" si="202"/>
        <v>0.33908858923490831</v>
      </c>
      <c r="AV323" s="31">
        <f t="shared" si="206"/>
        <v>0.14551265985084208</v>
      </c>
      <c r="AW323" s="31">
        <f t="shared" si="206"/>
        <v>0.13959331840375783</v>
      </c>
      <c r="AX323" s="31">
        <f t="shared" si="206"/>
        <v>0.31137434985345069</v>
      </c>
      <c r="AY323" s="31">
        <f t="shared" si="203"/>
        <v>4.7068837787816467E-2</v>
      </c>
      <c r="AZ323" s="31">
        <f t="shared" si="203"/>
        <v>1.7362244869224695E-2</v>
      </c>
      <c r="BA323" s="31">
        <f t="shared" si="204"/>
        <v>1</v>
      </c>
      <c r="BB323" s="34">
        <f>AU323*'Propiedades físicas'!$C$4+'Diseño reactor'!AV323*'Propiedades físicas'!$C$5+'Diseño reactor'!AW323*'Propiedades físicas'!$C$8+'Diseño reactor'!AX323*'Propiedades físicas'!$C$9+'Diseño reactor'!AY323*'Propiedades físicas'!$C$7+'Diseño reactor'!AZ323*'Propiedades físicas'!$C$6</f>
        <v>879.86907339570382</v>
      </c>
      <c r="BC323" s="45">
        <f>AU323*'Propiedades físicas'!$L$4+'Diseño reactor'!AV323*'Propiedades físicas'!$L$5+'Diseño reactor'!AW323*'Propiedades físicas'!$L$8+AX323*'Propiedades físicas'!$L$9+'Diseño reactor'!AY323*'Propiedades físicas'!$L$7+'Diseño reactor'!AZ323*'Propiedades físicas'!$L$6</f>
        <v>1.8510614774942022</v>
      </c>
      <c r="BD323" s="29">
        <f t="shared" si="181"/>
        <v>5.8851581668356712</v>
      </c>
      <c r="BE323" s="58">
        <f t="shared" si="182"/>
        <v>46.363882561627044</v>
      </c>
      <c r="BF323" s="30">
        <f>AU323*'Propiedades físicas'!$I$4+'Diseño reactor'!AV323*'Propiedades físicas'!$I$5+'Diseño reactor'!AW323*'Propiedades físicas'!$I$8+'Diseño reactor'!AX323*'Propiedades físicas'!$I$9+'Diseño reactor'!AY323*'Propiedades físicas'!$I$7+'Diseño reactor'!AZ323*'Propiedades físicas'!$I$6</f>
        <v>1.7999779862372677E-2</v>
      </c>
      <c r="BG323" s="24">
        <f>AU323*'Propiedades físicas'!$O$4+'Diseño reactor'!AV323*'Propiedades físicas'!$O$5+'Diseño reactor'!AW323*'Propiedades físicas'!$O$8+'Diseño reactor'!AX323*'Propiedades físicas'!$O$9+'Diseño reactor'!AY323*'Propiedades físicas'!$O$7+'Diseño reactor'!AZ323*'Propiedades físicas'!$O$6</f>
        <v>0.14382387533712651</v>
      </c>
      <c r="BH323" s="54">
        <f t="shared" si="183"/>
        <v>45894.966660958635</v>
      </c>
      <c r="BI323" s="34">
        <f t="shared" si="205"/>
        <v>231.6631993715518</v>
      </c>
      <c r="BJ323" s="27">
        <f t="shared" si="184"/>
        <v>4881.1341675485091</v>
      </c>
      <c r="BK323" s="34">
        <f t="shared" si="185"/>
        <v>540.01817847483505</v>
      </c>
      <c r="BL323" s="27">
        <f t="shared" si="186"/>
        <v>104.64185141567927</v>
      </c>
      <c r="BM323" s="34">
        <f t="shared" si="187"/>
        <v>1.1054421768707483</v>
      </c>
      <c r="BN323" s="45">
        <f t="shared" si="188"/>
        <v>259.77716049823516</v>
      </c>
      <c r="BO323" s="45">
        <f t="shared" si="189"/>
        <v>57.523075814871788</v>
      </c>
      <c r="BP323" s="66">
        <f t="shared" si="190"/>
        <v>6.7220005734220392</v>
      </c>
    </row>
    <row r="324" spans="8:68">
      <c r="H324" s="68">
        <v>319</v>
      </c>
      <c r="I324" s="31">
        <f>('Propiedades físicas'!$C$10*'Diseño reactor'!H324)/1000</f>
        <v>279.2032448303429</v>
      </c>
      <c r="J324" s="31">
        <f t="shared" si="167"/>
        <v>1.6332188412677193</v>
      </c>
      <c r="K324" s="31">
        <f>(I324*1000)/'Propiedades físicas'!$F$10</f>
        <v>1823.8020135984775</v>
      </c>
      <c r="L324" s="31">
        <f t="shared" si="168"/>
        <v>260.54314479978251</v>
      </c>
      <c r="M324" s="31">
        <f t="shared" si="169"/>
        <v>1563.2588687986949</v>
      </c>
      <c r="N324" s="31">
        <f t="shared" si="170"/>
        <v>0.816749670218754</v>
      </c>
      <c r="O324" s="32">
        <f t="shared" si="171"/>
        <v>4.9004980213125231</v>
      </c>
      <c r="P324" s="33">
        <f t="shared" si="172"/>
        <v>0.33811619038135288</v>
      </c>
      <c r="Q324" s="31">
        <f t="shared" si="173"/>
        <v>3.9770013681703635</v>
      </c>
      <c r="R324" s="31">
        <f t="shared" si="174"/>
        <v>0.19814361081804593</v>
      </c>
      <c r="S324" s="31">
        <f t="shared" si="175"/>
        <v>0.92349665314216067</v>
      </c>
      <c r="T324" s="31">
        <f t="shared" si="176"/>
        <v>0.11611656473395096</v>
      </c>
      <c r="U324" s="31">
        <f t="shared" si="177"/>
        <v>0.16437330428540423</v>
      </c>
      <c r="V324" s="47">
        <f t="shared" si="191"/>
        <v>3.3483350892133979E-4</v>
      </c>
      <c r="W324" s="31">
        <f t="shared" si="178"/>
        <v>0.58602225050082535</v>
      </c>
      <c r="X324" s="34">
        <f>(S324*H324*'Propiedades físicas'!$F$5*60*24*365)/(1000000)</f>
        <v>45595.546116696933</v>
      </c>
      <c r="Y324" s="34">
        <f>(U324*H324*'Propiedades físicas'!$F$7*60*24*365)/(1000000)</f>
        <v>2537.989366295431</v>
      </c>
      <c r="Z324" s="31">
        <f t="shared" si="192"/>
        <v>107.85906473165157</v>
      </c>
      <c r="AA324" s="31">
        <f t="shared" si="208"/>
        <v>1268.6634364463459</v>
      </c>
      <c r="AB324" s="31">
        <f t="shared" si="209"/>
        <v>63.207811850956652</v>
      </c>
      <c r="AC324" s="31">
        <f t="shared" si="210"/>
        <v>294.59543235234923</v>
      </c>
      <c r="AD324" s="31">
        <f t="shared" si="207"/>
        <v>37.041184150130356</v>
      </c>
      <c r="AE324" s="31">
        <f t="shared" si="196"/>
        <v>52.435084067043945</v>
      </c>
      <c r="AF324" s="31">
        <f t="shared" si="197"/>
        <v>1823.802013598478</v>
      </c>
      <c r="AG324" s="31">
        <f t="shared" si="198"/>
        <v>5.9139678499882088E-2</v>
      </c>
      <c r="AH324" s="31">
        <f t="shared" si="199"/>
        <v>0.69561467033540103</v>
      </c>
      <c r="AI324" s="31">
        <f t="shared" si="199"/>
        <v>3.4657167488396173E-2</v>
      </c>
      <c r="AJ324" s="31">
        <f t="shared" si="199"/>
        <v>0.16152818680745593</v>
      </c>
      <c r="AK324" s="31">
        <f t="shared" si="180"/>
        <v>2.0309871287533966E-2</v>
      </c>
      <c r="AL324" s="31">
        <f t="shared" si="180"/>
        <v>2.8750425581330601E-2</v>
      </c>
      <c r="AM324" s="31">
        <f t="shared" si="200"/>
        <v>0.99999999999999978</v>
      </c>
      <c r="AN324" s="31">
        <f>(Z324*'Propiedades físicas'!$F$4)/1000</f>
        <v>94.849104343719745</v>
      </c>
      <c r="AO324" s="31">
        <f>(AA324*'Propiedades físicas'!$F$6)/1000</f>
        <v>40.647976503740921</v>
      </c>
      <c r="AP324" s="31">
        <f>(AB324*'Propiedades físicas'!$F$9)/1000</f>
        <v>38.996059521447698</v>
      </c>
      <c r="AQ324" s="31">
        <f>(AC324*'Propiedades físicas'!$F$5)/1000</f>
        <v>86.749516964796285</v>
      </c>
      <c r="AR324" s="31">
        <f>(AD324*'Propiedades físicas'!$F$8)/1000</f>
        <v>13.131840604904209</v>
      </c>
      <c r="AS324" s="31">
        <f>(AE324*'Propiedades físicas'!$F$7)/1000</f>
        <v>4.8287468917340775</v>
      </c>
      <c r="AT324" s="31">
        <f t="shared" si="201"/>
        <v>279.2032448303429</v>
      </c>
      <c r="AU324" s="31">
        <f t="shared" si="202"/>
        <v>0.33971347432353283</v>
      </c>
      <c r="AV324" s="31">
        <f t="shared" si="206"/>
        <v>0.14558561641516937</v>
      </c>
      <c r="AW324" s="31">
        <f t="shared" si="206"/>
        <v>0.13966907707374085</v>
      </c>
      <c r="AX324" s="31">
        <f t="shared" si="206"/>
        <v>0.31070382802144508</v>
      </c>
      <c r="AY324" s="31">
        <f t="shared" si="203"/>
        <v>4.7033266439592193E-2</v>
      </c>
      <c r="AZ324" s="31">
        <f t="shared" si="203"/>
        <v>1.7294737726519807E-2</v>
      </c>
      <c r="BA324" s="31">
        <f t="shared" si="204"/>
        <v>1.0000000000000002</v>
      </c>
      <c r="BB324" s="34">
        <f>AU324*'Propiedades físicas'!$C$4+'Diseño reactor'!AV324*'Propiedades físicas'!$C$5+'Diseño reactor'!AW324*'Propiedades físicas'!$C$8+'Diseño reactor'!AX324*'Propiedades físicas'!$C$9+'Diseño reactor'!AY324*'Propiedades físicas'!$C$7+'Diseño reactor'!AZ324*'Propiedades físicas'!$C$6</f>
        <v>879.8523299287981</v>
      </c>
      <c r="BC324" s="45">
        <f>AU324*'Propiedades físicas'!$L$4+'Diseño reactor'!AV324*'Propiedades físicas'!$L$5+'Diseño reactor'!AW324*'Propiedades físicas'!$L$8+AX324*'Propiedades físicas'!$L$9+'Diseño reactor'!AY324*'Propiedades físicas'!$L$7+'Diseño reactor'!AZ324*'Propiedades físicas'!$L$6</f>
        <v>1.8515552435272231</v>
      </c>
      <c r="BD324" s="29">
        <f t="shared" si="181"/>
        <v>5.8760652085118403</v>
      </c>
      <c r="BE324" s="58">
        <f t="shared" si="182"/>
        <v>46.352141444599162</v>
      </c>
      <c r="BF324" s="30">
        <f>AU324*'Propiedades físicas'!$I$4+'Diseño reactor'!AV324*'Propiedades físicas'!$I$5+'Diseño reactor'!AW324*'Propiedades físicas'!$I$8+'Diseño reactor'!AX324*'Propiedades físicas'!$I$9+'Diseño reactor'!AY324*'Propiedades físicas'!$I$7+'Diseño reactor'!AZ324*'Propiedades físicas'!$I$6</f>
        <v>1.8006840934049577E-2</v>
      </c>
      <c r="BG324" s="24">
        <f>AU324*'Propiedades físicas'!$O$4+'Diseño reactor'!AV324*'Propiedades físicas'!$O$5+'Diseño reactor'!AW324*'Propiedades físicas'!$O$8+'Diseño reactor'!AX324*'Propiedades físicas'!$O$9+'Diseño reactor'!AY324*'Propiedades físicas'!$O$7+'Diseño reactor'!AZ324*'Propiedades físicas'!$O$6</f>
        <v>0.14383769362763607</v>
      </c>
      <c r="BH324" s="54">
        <f t="shared" si="183"/>
        <v>45876.096726721662</v>
      </c>
      <c r="BI324" s="34">
        <f t="shared" si="205"/>
        <v>231.79362731657611</v>
      </c>
      <c r="BJ324" s="27">
        <f t="shared" si="184"/>
        <v>4880.711755712281</v>
      </c>
      <c r="BK324" s="34">
        <f t="shared" si="185"/>
        <v>540.02332477149605</v>
      </c>
      <c r="BL324" s="27">
        <f t="shared" si="186"/>
        <v>104.64204465057259</v>
      </c>
      <c r="BM324" s="34">
        <f t="shared" si="187"/>
        <v>1.1054421768707483</v>
      </c>
      <c r="BN324" s="45">
        <f t="shared" si="188"/>
        <v>260.67006663123027</v>
      </c>
      <c r="BO324" s="45">
        <f t="shared" si="189"/>
        <v>57.616566013168196</v>
      </c>
      <c r="BP324" s="66">
        <f t="shared" si="190"/>
        <v>6.7218726571245524</v>
      </c>
    </row>
    <row r="325" spans="8:68">
      <c r="H325" s="68">
        <v>320</v>
      </c>
      <c r="I325" s="31">
        <f>('Propiedades físicas'!$C$10*'Diseño reactor'!H325)/1000</f>
        <v>280.0784901119427</v>
      </c>
      <c r="J325" s="31">
        <f t="shared" si="167"/>
        <v>1.6281150323887579</v>
      </c>
      <c r="K325" s="31">
        <f>(I325*1000)/'Propiedades físicas'!$F$10</f>
        <v>1829.5192612900087</v>
      </c>
      <c r="L325" s="31">
        <f t="shared" si="168"/>
        <v>261.35989447000122</v>
      </c>
      <c r="M325" s="31">
        <f t="shared" si="169"/>
        <v>1568.1593668200073</v>
      </c>
      <c r="N325" s="31">
        <f t="shared" si="170"/>
        <v>0.81674967021875378</v>
      </c>
      <c r="O325" s="32">
        <f t="shared" si="171"/>
        <v>4.9004980213125231</v>
      </c>
      <c r="P325" s="33">
        <f t="shared" si="172"/>
        <v>0.33873652519642294</v>
      </c>
      <c r="Q325" s="31">
        <f t="shared" si="173"/>
        <v>3.9789865738903973</v>
      </c>
      <c r="R325" s="31">
        <f t="shared" si="174"/>
        <v>0.19824986485725823</v>
      </c>
      <c r="S325" s="31">
        <f t="shared" si="175"/>
        <v>0.92151144742212587</v>
      </c>
      <c r="T325" s="31">
        <f t="shared" si="176"/>
        <v>0.11602825793035025</v>
      </c>
      <c r="U325" s="31">
        <f t="shared" si="177"/>
        <v>0.16373502223472239</v>
      </c>
      <c r="V325" s="47">
        <f t="shared" si="191"/>
        <v>3.3544782106830233E-4</v>
      </c>
      <c r="W325" s="31">
        <f t="shared" si="178"/>
        <v>0.58526273404469509</v>
      </c>
      <c r="X325" s="34">
        <f>(S325*H325*'Propiedades físicas'!$F$5*60*24*365)/(1000000)</f>
        <v>45640.156590339197</v>
      </c>
      <c r="Y325" s="34">
        <f>(U325*H325*'Propiedades físicas'!$F$7*60*24*365)/(1000000)</f>
        <v>2536.059221969997</v>
      </c>
      <c r="Z325" s="31">
        <f t="shared" si="192"/>
        <v>108.39568806285534</v>
      </c>
      <c r="AA325" s="31">
        <f t="shared" si="208"/>
        <v>1273.275703644927</v>
      </c>
      <c r="AB325" s="31">
        <f t="shared" si="209"/>
        <v>63.439956754322637</v>
      </c>
      <c r="AC325" s="31">
        <f t="shared" si="210"/>
        <v>294.8836631750803</v>
      </c>
      <c r="AD325" s="31">
        <f t="shared" si="207"/>
        <v>37.129042537712081</v>
      </c>
      <c r="AE325" s="31">
        <f t="shared" si="196"/>
        <v>52.395207115111162</v>
      </c>
      <c r="AF325" s="31">
        <f t="shared" si="197"/>
        <v>1829.5192612900084</v>
      </c>
      <c r="AG325" s="31">
        <f t="shared" si="198"/>
        <v>5.9248180850757858E-2</v>
      </c>
      <c r="AH325" s="31">
        <f t="shared" si="199"/>
        <v>0.69596190135059322</v>
      </c>
      <c r="AI325" s="31">
        <f t="shared" si="199"/>
        <v>3.4675752311889095E-2</v>
      </c>
      <c r="AJ325" s="31">
        <f t="shared" si="199"/>
        <v>0.16118095579226399</v>
      </c>
      <c r="AK325" s="31">
        <f t="shared" si="180"/>
        <v>2.0294425603112863E-2</v>
      </c>
      <c r="AL325" s="31">
        <f t="shared" si="180"/>
        <v>2.8638784091383051E-2</v>
      </c>
      <c r="AM325" s="31">
        <f t="shared" si="200"/>
        <v>1.0000000000000002</v>
      </c>
      <c r="AN325" s="31">
        <f>(Z325*'Propiedades físicas'!$F$4)/1000</f>
        <v>95.321000168713724</v>
      </c>
      <c r="AO325" s="31">
        <f>(AA325*'Propiedades físicas'!$F$6)/1000</f>
        <v>40.795753544783459</v>
      </c>
      <c r="AP325" s="31">
        <f>(AB325*'Propiedades físicas'!$F$9)/1000</f>
        <v>39.139281319579347</v>
      </c>
      <c r="AQ325" s="31">
        <f>(AC325*'Propiedades físicas'!$F$5)/1000</f>
        <v>86.834392295165898</v>
      </c>
      <c r="AR325" s="31">
        <f>(AD325*'Propiedades físicas'!$F$8)/1000</f>
        <v>13.162988160469682</v>
      </c>
      <c r="AS325" s="31">
        <f>(AE325*'Propiedades físicas'!$F$7)/1000</f>
        <v>4.825074623230587</v>
      </c>
      <c r="AT325" s="31">
        <f t="shared" si="201"/>
        <v>280.0784901119427</v>
      </c>
      <c r="AU325" s="31">
        <f t="shared" si="202"/>
        <v>0.34033673964257488</v>
      </c>
      <c r="AV325" s="31">
        <f t="shared" si="206"/>
        <v>0.14565828860501953</v>
      </c>
      <c r="AW325" s="31">
        <f t="shared" si="206"/>
        <v>0.13974397428355184</v>
      </c>
      <c r="AX325" s="31">
        <f t="shared" si="206"/>
        <v>0.31003591978969769</v>
      </c>
      <c r="AY325" s="31">
        <f t="shared" si="203"/>
        <v>4.6997497577227924E-2</v>
      </c>
      <c r="AZ325" s="31">
        <f t="shared" si="203"/>
        <v>1.722758010192816E-2</v>
      </c>
      <c r="BA325" s="31">
        <f t="shared" si="204"/>
        <v>1</v>
      </c>
      <c r="BB325" s="34">
        <f>AU325*'Propiedades físicas'!$C$4+'Diseño reactor'!AV325*'Propiedades físicas'!$C$5+'Diseño reactor'!AW325*'Propiedades físicas'!$C$8+'Diseño reactor'!AX325*'Propiedades físicas'!$C$9+'Diseño reactor'!AY325*'Propiedades físicas'!$C$7+'Diseño reactor'!AZ325*'Propiedades físicas'!$C$6</f>
        <v>879.83566880585522</v>
      </c>
      <c r="BC325" s="45">
        <f>AU325*'Propiedades físicas'!$L$4+'Diseño reactor'!AV325*'Propiedades físicas'!$L$5+'Diseño reactor'!AW325*'Propiedades físicas'!$L$8+AX325*'Propiedades físicas'!$L$9+'Diseño reactor'!AY325*'Propiedades físicas'!$L$7+'Diseño reactor'!AZ325*'Propiedades físicas'!$L$6</f>
        <v>1.8520477253025687</v>
      </c>
      <c r="BD325" s="29">
        <f t="shared" si="181"/>
        <v>5.8670001187229914</v>
      </c>
      <c r="BE325" s="58">
        <f t="shared" si="182"/>
        <v>46.340445393463078</v>
      </c>
      <c r="BF325" s="30">
        <f>AU325*'Propiedades físicas'!$I$4+'Diseño reactor'!AV325*'Propiedades físicas'!$I$5+'Diseño reactor'!AW325*'Propiedades físicas'!$I$8+'Diseño reactor'!AX325*'Propiedades físicas'!$I$9+'Diseño reactor'!AY325*'Propiedades físicas'!$I$7+'Diseño reactor'!AZ325*'Propiedades físicas'!$I$6</f>
        <v>1.8013868771848723E-2</v>
      </c>
      <c r="BG325" s="24">
        <f>AU325*'Propiedades físicas'!$O$4+'Diseño reactor'!AV325*'Propiedades físicas'!$O$5+'Diseño reactor'!AW325*'Propiedades físicas'!$O$8+'Diseño reactor'!AX325*'Propiedades físicas'!$O$9+'Diseño reactor'!AY325*'Propiedades físicas'!$O$7+'Diseño reactor'!AZ325*'Propiedades físicas'!$O$6</f>
        <v>0.14385150394346205</v>
      </c>
      <c r="BH325" s="54">
        <f t="shared" si="183"/>
        <v>45857.330479773693</v>
      </c>
      <c r="BI325" s="34">
        <f t="shared" si="205"/>
        <v>231.92350283604878</v>
      </c>
      <c r="BJ325" s="27">
        <f t="shared" si="184"/>
        <v>4880.2917965848364</v>
      </c>
      <c r="BK325" s="34">
        <f t="shared" si="185"/>
        <v>540.02870355513005</v>
      </c>
      <c r="BL325" s="27">
        <f t="shared" si="186"/>
        <v>104.64224661179215</v>
      </c>
      <c r="BM325" s="34">
        <f t="shared" si="187"/>
        <v>1.1054421768707483</v>
      </c>
      <c r="BN325" s="45">
        <f t="shared" si="188"/>
        <v>261.56387778182335</v>
      </c>
      <c r="BO325" s="45">
        <f t="shared" si="189"/>
        <v>57.709814172298259</v>
      </c>
      <c r="BP325" s="66">
        <f t="shared" si="190"/>
        <v>6.721745369916305</v>
      </c>
    </row>
    <row r="326" spans="8:68">
      <c r="H326" s="68">
        <v>321</v>
      </c>
      <c r="I326" s="31">
        <f>('Propiedades físicas'!$C$10*'Diseño reactor'!H326)/1000</f>
        <v>280.9537353935425</v>
      </c>
      <c r="J326" s="31">
        <f t="shared" si="167"/>
        <v>1.623043022942064</v>
      </c>
      <c r="K326" s="31">
        <f>(I326*1000)/'Propiedades físicas'!$F$10</f>
        <v>1835.2365089815398</v>
      </c>
      <c r="L326" s="31">
        <f t="shared" si="168"/>
        <v>262.17664414021993</v>
      </c>
      <c r="M326" s="31">
        <f t="shared" si="169"/>
        <v>1573.0598648413197</v>
      </c>
      <c r="N326" s="31">
        <f t="shared" si="170"/>
        <v>0.81674967021875367</v>
      </c>
      <c r="O326" s="32">
        <f t="shared" si="171"/>
        <v>4.9004980213125222</v>
      </c>
      <c r="P326" s="33">
        <f t="shared" si="172"/>
        <v>0.33935525411803524</v>
      </c>
      <c r="Q326" s="31">
        <f t="shared" si="173"/>
        <v>3.980964053672817</v>
      </c>
      <c r="R326" s="31">
        <f t="shared" si="174"/>
        <v>0.19835490517798371</v>
      </c>
      <c r="S326" s="31">
        <f t="shared" si="175"/>
        <v>0.9195339676397053</v>
      </c>
      <c r="T326" s="31">
        <f t="shared" si="176"/>
        <v>0.11593947030648293</v>
      </c>
      <c r="U326" s="31">
        <f t="shared" si="177"/>
        <v>0.16310004061625183</v>
      </c>
      <c r="V326" s="47">
        <f t="shared" si="191"/>
        <v>3.3606054291300579E-4</v>
      </c>
      <c r="W326" s="31">
        <f t="shared" si="178"/>
        <v>0.5845051837888785</v>
      </c>
      <c r="X326" s="34">
        <f>(S326*H326*'Propiedades físicas'!$F$5*60*24*365)/(1000000)</f>
        <v>45684.536391907895</v>
      </c>
      <c r="Y326" s="34">
        <f>(U326*H326*'Propiedades físicas'!$F$7*60*24*365)/(1000000)</f>
        <v>2534.1185682333817</v>
      </c>
      <c r="Z326" s="31">
        <f t="shared" si="192"/>
        <v>108.93303657188932</v>
      </c>
      <c r="AA326" s="31">
        <f t="shared" si="208"/>
        <v>1277.8894612289744</v>
      </c>
      <c r="AB326" s="31">
        <f t="shared" si="209"/>
        <v>63.671924562132773</v>
      </c>
      <c r="AC326" s="31">
        <f t="shared" si="210"/>
        <v>295.17040361234541</v>
      </c>
      <c r="AD326" s="31">
        <f t="shared" si="207"/>
        <v>37.216569968381016</v>
      </c>
      <c r="AE326" s="31">
        <f t="shared" si="196"/>
        <v>52.355113037816835</v>
      </c>
      <c r="AF326" s="31">
        <f t="shared" si="197"/>
        <v>1835.2365089815396</v>
      </c>
      <c r="AG326" s="31">
        <f t="shared" si="198"/>
        <v>5.9356402315874517E-2</v>
      </c>
      <c r="AH326" s="31">
        <f t="shared" si="199"/>
        <v>0.69630778102716373</v>
      </c>
      <c r="AI326" s="31">
        <f t="shared" si="199"/>
        <v>3.4694124844686841E-2</v>
      </c>
      <c r="AJ326" s="31">
        <f t="shared" si="199"/>
        <v>0.16083507611569342</v>
      </c>
      <c r="AK326" s="31">
        <f t="shared" si="180"/>
        <v>2.0278895818737971E-2</v>
      </c>
      <c r="AL326" s="31">
        <f t="shared" si="180"/>
        <v>2.852771987784353E-2</v>
      </c>
      <c r="AM326" s="31">
        <f t="shared" si="200"/>
        <v>0.99999999999999989</v>
      </c>
      <c r="AN326" s="31">
        <f>(Z326*'Propiedades físicas'!$F$4)/1000</f>
        <v>95.793533700588029</v>
      </c>
      <c r="AO326" s="31">
        <f>(AA326*'Propiedades físicas'!$F$6)/1000</f>
        <v>40.943578337776337</v>
      </c>
      <c r="AP326" s="31">
        <f>(AB326*'Propiedades físicas'!$F$9)/1000</f>
        <v>39.282393858607804</v>
      </c>
      <c r="AQ326" s="31">
        <f>(AC326*'Propiedades físicas'!$F$5)/1000</f>
        <v>86.918828751727361</v>
      </c>
      <c r="AR326" s="31">
        <f>(AD326*'Propiedades físicas'!$F$8)/1000</f>
        <v>13.194018385190432</v>
      </c>
      <c r="AS326" s="31">
        <f>(AE326*'Propiedades físicas'!$F$7)/1000</f>
        <v>4.8213823596525529</v>
      </c>
      <c r="AT326" s="31">
        <f t="shared" si="201"/>
        <v>280.9537353935425</v>
      </c>
      <c r="AU326" s="31">
        <f t="shared" si="202"/>
        <v>0.34095839148180895</v>
      </c>
      <c r="AV326" s="31">
        <f t="shared" si="206"/>
        <v>0.14573067797238973</v>
      </c>
      <c r="AW326" s="31">
        <f t="shared" si="206"/>
        <v>0.13981801595762189</v>
      </c>
      <c r="AX326" s="31">
        <f t="shared" si="206"/>
        <v>0.30937061089427009</v>
      </c>
      <c r="AY326" s="31">
        <f t="shared" si="203"/>
        <v>4.6961533957571598E-2</v>
      </c>
      <c r="AZ326" s="31">
        <f t="shared" si="203"/>
        <v>1.7160769736337768E-2</v>
      </c>
      <c r="BA326" s="31">
        <f t="shared" si="204"/>
        <v>1</v>
      </c>
      <c r="BB326" s="34">
        <f>AU326*'Propiedades físicas'!$C$4+'Diseño reactor'!AV326*'Propiedades físicas'!$C$5+'Diseño reactor'!AW326*'Propiedades físicas'!$C$8+'Diseño reactor'!AX326*'Propiedades físicas'!$C$9+'Diseño reactor'!AY326*'Propiedades físicas'!$C$7+'Diseño reactor'!AZ326*'Propiedades físicas'!$C$6</f>
        <v>879.81908951298169</v>
      </c>
      <c r="BC326" s="45">
        <f>AU326*'Propiedades físicas'!$L$4+'Diseño reactor'!AV326*'Propiedades físicas'!$L$5+'Diseño reactor'!AW326*'Propiedades físicas'!$L$8+AX326*'Propiedades físicas'!$L$9+'Diseño reactor'!AY326*'Propiedades físicas'!$L$7+'Diseño reactor'!AZ326*'Propiedades físicas'!$L$6</f>
        <v>1.8525389275298996</v>
      </c>
      <c r="BD326" s="29">
        <f t="shared" si="181"/>
        <v>5.8579627712847486</v>
      </c>
      <c r="BE326" s="58">
        <f t="shared" si="182"/>
        <v>46.328794118411395</v>
      </c>
      <c r="BF326" s="30">
        <f>AU326*'Propiedades físicas'!$I$4+'Diseño reactor'!AV326*'Propiedades físicas'!$I$5+'Diseño reactor'!AW326*'Propiedades físicas'!$I$8+'Diseño reactor'!AX326*'Propiedades físicas'!$I$9+'Diseño reactor'!AY326*'Propiedades físicas'!$I$7+'Diseño reactor'!AZ326*'Propiedades físicas'!$I$6</f>
        <v>1.8020863575641938E-2</v>
      </c>
      <c r="BG326" s="24">
        <f>AU326*'Propiedades físicas'!$O$4+'Diseño reactor'!AV326*'Propiedades físicas'!$O$5+'Diseño reactor'!AW326*'Propiedades físicas'!$O$8+'Diseño reactor'!AX326*'Propiedades físicas'!$O$9+'Diseño reactor'!AY326*'Propiedades físicas'!$O$7+'Diseño reactor'!AZ326*'Propiedades físicas'!$O$6</f>
        <v>0.14386530615827145</v>
      </c>
      <c r="BH326" s="54">
        <f t="shared" si="183"/>
        <v>45838.667159803503</v>
      </c>
      <c r="BI326" s="34">
        <f t="shared" si="205"/>
        <v>232.05282894859315</v>
      </c>
      <c r="BJ326" s="27">
        <f t="shared" si="184"/>
        <v>4879.8742724043523</v>
      </c>
      <c r="BK326" s="34">
        <f t="shared" si="185"/>
        <v>540.03431247178787</v>
      </c>
      <c r="BL326" s="27">
        <f t="shared" si="186"/>
        <v>104.64245721053408</v>
      </c>
      <c r="BM326" s="34">
        <f t="shared" si="187"/>
        <v>1.1054421768707483</v>
      </c>
      <c r="BN326" s="45">
        <f t="shared" si="188"/>
        <v>262.45859030352835</v>
      </c>
      <c r="BO326" s="45">
        <f t="shared" si="189"/>
        <v>57.802821230648142</v>
      </c>
      <c r="BP326" s="66">
        <f t="shared" si="190"/>
        <v>6.7216187078712668</v>
      </c>
    </row>
    <row r="327" spans="8:68">
      <c r="H327" s="68">
        <v>322</v>
      </c>
      <c r="I327" s="31">
        <f>('Propiedades físicas'!$C$10*'Diseño reactor'!H327)/1000</f>
        <v>281.8289806751423</v>
      </c>
      <c r="J327" s="31">
        <f t="shared" si="167"/>
        <v>1.6180025166596355</v>
      </c>
      <c r="K327" s="31">
        <f>(I327*1000)/'Propiedades físicas'!$F$10</f>
        <v>1840.953756673071</v>
      </c>
      <c r="L327" s="31">
        <f t="shared" si="168"/>
        <v>262.9933938104387</v>
      </c>
      <c r="M327" s="31">
        <f t="shared" si="169"/>
        <v>1577.9603628626321</v>
      </c>
      <c r="N327" s="31">
        <f t="shared" si="170"/>
        <v>0.81674967021875378</v>
      </c>
      <c r="O327" s="32">
        <f t="shared" si="171"/>
        <v>4.9004980213125222</v>
      </c>
      <c r="P327" s="33">
        <f t="shared" si="172"/>
        <v>0.3399723833740203</v>
      </c>
      <c r="Q327" s="31">
        <f t="shared" si="173"/>
        <v>3.9829338496205304</v>
      </c>
      <c r="R327" s="31">
        <f t="shared" si="174"/>
        <v>0.19845874012264905</v>
      </c>
      <c r="S327" s="31">
        <f t="shared" si="175"/>
        <v>0.91756417169199178</v>
      </c>
      <c r="T327" s="31">
        <f t="shared" si="176"/>
        <v>0.11585020859691071</v>
      </c>
      <c r="U327" s="31">
        <f t="shared" si="177"/>
        <v>0.16246833812517372</v>
      </c>
      <c r="V327" s="47">
        <f t="shared" si="191"/>
        <v>3.3667168062281627E-4</v>
      </c>
      <c r="W327" s="31">
        <f t="shared" si="178"/>
        <v>0.58374959210823563</v>
      </c>
      <c r="X327" s="34">
        <f>(S327*H327*'Propiedades físicas'!$F$5*60*24*365)/(1000000)</f>
        <v>45728.687010428199</v>
      </c>
      <c r="Y327" s="34">
        <f>(U327*H327*'Propiedades físicas'!$F$7*60*24*365)/(1000000)</f>
        <v>2532.1675522846181</v>
      </c>
      <c r="Z327" s="31">
        <f t="shared" si="192"/>
        <v>109.47110744643454</v>
      </c>
      <c r="AA327" s="31">
        <f t="shared" si="208"/>
        <v>1282.5046995778107</v>
      </c>
      <c r="AB327" s="31">
        <f t="shared" si="209"/>
        <v>63.903714319492998</v>
      </c>
      <c r="AC327" s="31">
        <f t="shared" si="210"/>
        <v>295.45566328482136</v>
      </c>
      <c r="AD327" s="31">
        <f t="shared" si="207"/>
        <v>37.303767168205248</v>
      </c>
      <c r="AE327" s="31">
        <f t="shared" si="196"/>
        <v>52.314804876305942</v>
      </c>
      <c r="AF327" s="31">
        <f t="shared" si="197"/>
        <v>1840.953756673071</v>
      </c>
      <c r="AG327" s="31">
        <f t="shared" si="198"/>
        <v>5.9464343984537774E-2</v>
      </c>
      <c r="AH327" s="31">
        <f t="shared" si="199"/>
        <v>0.69665231672930417</v>
      </c>
      <c r="AI327" s="31">
        <f t="shared" si="199"/>
        <v>3.4712286545957739E-2</v>
      </c>
      <c r="AJ327" s="31">
        <f t="shared" si="199"/>
        <v>0.16049054041355282</v>
      </c>
      <c r="AK327" s="31">
        <f t="shared" si="180"/>
        <v>2.0263283112347021E-2</v>
      </c>
      <c r="AL327" s="31">
        <f t="shared" si="180"/>
        <v>2.8417229214300333E-2</v>
      </c>
      <c r="AM327" s="31">
        <f t="shared" si="200"/>
        <v>0.99999999999999989</v>
      </c>
      <c r="AN327" s="31">
        <f>(Z327*'Propiedades físicas'!$F$4)/1000</f>
        <v>96.266702466245604</v>
      </c>
      <c r="AO327" s="31">
        <f>(AA327*'Propiedades físicas'!$F$6)/1000</f>
        <v>41.091450574473058</v>
      </c>
      <c r="AP327" s="31">
        <f>(AB327*'Propiedades físicas'!$F$9)/1000</f>
        <v>39.425396549411197</v>
      </c>
      <c r="AQ327" s="31">
        <f>(AC327*'Propiedades físicas'!$F$5)/1000</f>
        <v>87.002829167481352</v>
      </c>
      <c r="AR327" s="31">
        <f>(AD327*'Propiedades físicas'!$F$8)/1000</f>
        <v>13.224931536472118</v>
      </c>
      <c r="AS327" s="31">
        <f>(AE327*'Propiedades físicas'!$F$7)/1000</f>
        <v>4.8176703810590142</v>
      </c>
      <c r="AT327" s="31">
        <f t="shared" si="201"/>
        <v>281.82898067514236</v>
      </c>
      <c r="AU327" s="31">
        <f t="shared" si="202"/>
        <v>0.34157843609848615</v>
      </c>
      <c r="AV327" s="31">
        <f t="shared" si="206"/>
        <v>0.145802786058536</v>
      </c>
      <c r="AW327" s="31">
        <f t="shared" si="206"/>
        <v>0.13989120797642854</v>
      </c>
      <c r="AX327" s="31">
        <f t="shared" si="206"/>
        <v>0.30870788716994108</v>
      </c>
      <c r="AY327" s="31">
        <f t="shared" si="203"/>
        <v>4.6925378308472064E-2</v>
      </c>
      <c r="AZ327" s="31">
        <f t="shared" si="203"/>
        <v>1.7094304388136115E-2</v>
      </c>
      <c r="BA327" s="31">
        <f t="shared" si="204"/>
        <v>1</v>
      </c>
      <c r="BB327" s="34">
        <f>AU327*'Propiedades físicas'!$C$4+'Diseño reactor'!AV327*'Propiedades físicas'!$C$5+'Diseño reactor'!AW327*'Propiedades físicas'!$C$8+'Diseño reactor'!AX327*'Propiedades físicas'!$C$9+'Diseño reactor'!AY327*'Propiedades físicas'!$C$7+'Diseño reactor'!AZ327*'Propiedades físicas'!$C$6</f>
        <v>879.8025915401663</v>
      </c>
      <c r="BC327" s="45">
        <f>AU327*'Propiedades físicas'!$L$4+'Diseño reactor'!AV327*'Propiedades físicas'!$L$5+'Diseño reactor'!AW327*'Propiedades físicas'!$L$8+AX327*'Propiedades físicas'!$L$9+'Diseño reactor'!AY327*'Propiedades físicas'!$L$7+'Diseño reactor'!AZ327*'Propiedades físicas'!$L$6</f>
        <v>1.8530288548974716</v>
      </c>
      <c r="BD327" s="29">
        <f t="shared" si="181"/>
        <v>5.8489530407591914</v>
      </c>
      <c r="BE327" s="58">
        <f t="shared" si="182"/>
        <v>46.317187332432411</v>
      </c>
      <c r="BF327" s="30">
        <f>AU327*'Propiedades físicas'!$I$4+'Diseño reactor'!AV327*'Propiedades físicas'!$I$5+'Diseño reactor'!AW327*'Propiedades físicas'!$I$8+'Diseño reactor'!AX327*'Propiedades físicas'!$I$9+'Diseño reactor'!AY327*'Propiedades físicas'!$I$7+'Diseño reactor'!AZ327*'Propiedades físicas'!$I$6</f>
        <v>1.8027825543835214E-2</v>
      </c>
      <c r="BG327" s="24">
        <f>AU327*'Propiedades físicas'!$O$4+'Diseño reactor'!AV327*'Propiedades físicas'!$O$5+'Diseño reactor'!AW327*'Propiedades físicas'!$O$8+'Diseño reactor'!AX327*'Propiedades físicas'!$O$9+'Diseño reactor'!AY327*'Propiedades físicas'!$O$7+'Diseño reactor'!AZ327*'Propiedades físicas'!$O$6</f>
        <v>0.14387910014745117</v>
      </c>
      <c r="BH327" s="54">
        <f t="shared" si="183"/>
        <v>45820.106013572055</v>
      </c>
      <c r="BI327" s="34">
        <f t="shared" si="205"/>
        <v>232.18160865302119</v>
      </c>
      <c r="BJ327" s="27">
        <f t="shared" si="184"/>
        <v>4879.4591655685881</v>
      </c>
      <c r="BK327" s="34">
        <f t="shared" si="185"/>
        <v>540.04014919095493</v>
      </c>
      <c r="BL327" s="27">
        <f t="shared" si="186"/>
        <v>104.64267635886253</v>
      </c>
      <c r="BM327" s="34">
        <f t="shared" si="187"/>
        <v>1.1054421768707483</v>
      </c>
      <c r="BN327" s="45">
        <f t="shared" si="188"/>
        <v>263.35420056889507</v>
      </c>
      <c r="BO327" s="45">
        <f t="shared" si="189"/>
        <v>57.895588121761143</v>
      </c>
      <c r="BP327" s="66">
        <f t="shared" si="190"/>
        <v>6.7214926670930666</v>
      </c>
    </row>
    <row r="328" spans="8:68">
      <c r="H328" s="68">
        <v>323</v>
      </c>
      <c r="I328" s="31">
        <f>('Propiedades físicas'!$C$10*'Diseño reactor'!H328)/1000</f>
        <v>282.70422595674216</v>
      </c>
      <c r="J328" s="31">
        <f t="shared" si="167"/>
        <v>1.6129932209424227</v>
      </c>
      <c r="K328" s="31">
        <f>(I328*1000)/'Propiedades físicas'!$F$10</f>
        <v>1846.6710043646026</v>
      </c>
      <c r="L328" s="31">
        <f t="shared" si="168"/>
        <v>263.81014348065747</v>
      </c>
      <c r="M328" s="31">
        <f t="shared" si="169"/>
        <v>1582.860860883945</v>
      </c>
      <c r="N328" s="31">
        <f t="shared" si="170"/>
        <v>0.81674967021875378</v>
      </c>
      <c r="O328" s="32">
        <f t="shared" si="171"/>
        <v>4.9004980213125231</v>
      </c>
      <c r="P328" s="33">
        <f t="shared" si="172"/>
        <v>0.3405879191600471</v>
      </c>
      <c r="Q328" s="31">
        <f t="shared" si="173"/>
        <v>3.9848960035454724</v>
      </c>
      <c r="R328" s="31">
        <f t="shared" si="174"/>
        <v>0.19856137797184933</v>
      </c>
      <c r="S328" s="31">
        <f t="shared" si="175"/>
        <v>0.91560201776705186</v>
      </c>
      <c r="T328" s="31">
        <f t="shared" si="176"/>
        <v>0.11576047946536969</v>
      </c>
      <c r="U328" s="31">
        <f t="shared" si="177"/>
        <v>0.16183989362148768</v>
      </c>
      <c r="V328" s="47">
        <f t="shared" si="191"/>
        <v>3.3728124033325057E-4</v>
      </c>
      <c r="W328" s="31">
        <f t="shared" si="178"/>
        <v>0.58299595141700411</v>
      </c>
      <c r="X328" s="34">
        <f>(S328*H328*'Propiedades físicas'!$F$5*60*24*365)/(1000000)</f>
        <v>45772.6099234059</v>
      </c>
      <c r="Y328" s="34">
        <f>(U328*H328*'Propiedades físicas'!$F$7*60*24*365)/(1000000)</f>
        <v>2530.2063197746834</v>
      </c>
      <c r="Z328" s="31">
        <f t="shared" si="192"/>
        <v>110.00989788869522</v>
      </c>
      <c r="AA328" s="31">
        <f t="shared" si="208"/>
        <v>1287.1214091451875</v>
      </c>
      <c r="AB328" s="31">
        <f t="shared" si="209"/>
        <v>64.135325084907336</v>
      </c>
      <c r="AC328" s="31">
        <f t="shared" si="210"/>
        <v>295.73945173875774</v>
      </c>
      <c r="AD328" s="31">
        <f t="shared" si="207"/>
        <v>37.390634867314411</v>
      </c>
      <c r="AE328" s="31">
        <f t="shared" si="196"/>
        <v>52.274285639740519</v>
      </c>
      <c r="AF328" s="31">
        <f t="shared" si="197"/>
        <v>1846.6710043646028</v>
      </c>
      <c r="AG328" s="31">
        <f t="shared" si="198"/>
        <v>5.9572006940427975E-2</v>
      </c>
      <c r="AH328" s="31">
        <f t="shared" si="199"/>
        <v>0.6969955157703126</v>
      </c>
      <c r="AI328" s="31">
        <f t="shared" si="199"/>
        <v>3.4730238864055178E-2</v>
      </c>
      <c r="AJ328" s="31">
        <f t="shared" si="199"/>
        <v>0.16014734137254455</v>
      </c>
      <c r="AK328" s="31">
        <f t="shared" si="180"/>
        <v>2.0247588649489664E-2</v>
      </c>
      <c r="AL328" s="31">
        <f t="shared" si="180"/>
        <v>2.8307308403170008E-2</v>
      </c>
      <c r="AM328" s="31">
        <f t="shared" si="200"/>
        <v>0.99999999999999989</v>
      </c>
      <c r="AN328" s="31">
        <f>(Z328*'Propiedades físicas'!$F$4)/1000</f>
        <v>96.740504005360805</v>
      </c>
      <c r="AO328" s="31">
        <f>(AA328*'Propiedades físicas'!$F$6)/1000</f>
        <v>41.23936994901181</v>
      </c>
      <c r="AP328" s="31">
        <f>(AB328*'Propiedades físicas'!$F$9)/1000</f>
        <v>39.568288811133577</v>
      </c>
      <c r="AQ328" s="31">
        <f>(AC328*'Propiedades físicas'!$F$5)/1000</f>
        <v>87.086396353512001</v>
      </c>
      <c r="AR328" s="31">
        <f>(AD328*'Propiedades físicas'!$F$8)/1000</f>
        <v>13.2557278731603</v>
      </c>
      <c r="AS328" s="31">
        <f>(AE328*'Propiedades físicas'!$F$7)/1000</f>
        <v>4.8139389645637047</v>
      </c>
      <c r="AT328" s="31">
        <f t="shared" si="201"/>
        <v>282.70422595674222</v>
      </c>
      <c r="AU328" s="31">
        <f t="shared" si="202"/>
        <v>0.34219687971754437</v>
      </c>
      <c r="AV328" s="31">
        <f t="shared" si="206"/>
        <v>0.14587461439406293</v>
      </c>
      <c r="AW328" s="31">
        <f t="shared" si="206"/>
        <v>0.13996355617686482</v>
      </c>
      <c r="AX328" s="31">
        <f t="shared" si="206"/>
        <v>0.30804773454938539</v>
      </c>
      <c r="AY328" s="31">
        <f t="shared" si="203"/>
        <v>4.6889033329090085E-2</v>
      </c>
      <c r="AZ328" s="31">
        <f t="shared" si="203"/>
        <v>1.702818183305228E-2</v>
      </c>
      <c r="BA328" s="31">
        <f t="shared" si="204"/>
        <v>1</v>
      </c>
      <c r="BB328" s="34">
        <f>AU328*'Propiedades físicas'!$C$4+'Diseño reactor'!AV328*'Propiedades físicas'!$C$5+'Diseño reactor'!AW328*'Propiedades físicas'!$C$8+'Diseño reactor'!AX328*'Propiedades físicas'!$C$9+'Diseño reactor'!AY328*'Propiedades físicas'!$C$7+'Diseño reactor'!AZ328*'Propiedades físicas'!$C$6</f>
        <v>879.78617438124627</v>
      </c>
      <c r="BC328" s="45">
        <f>AU328*'Propiedades físicas'!$L$4+'Diseño reactor'!AV328*'Propiedades físicas'!$L$5+'Diseño reactor'!AW328*'Propiedades físicas'!$L$8+AX328*'Propiedades físicas'!$L$9+'Diseño reactor'!AY328*'Propiedades físicas'!$L$7+'Diseño reactor'!AZ328*'Propiedades físicas'!$L$6</f>
        <v>1.8535175120722467</v>
      </c>
      <c r="BD328" s="29">
        <f t="shared" si="181"/>
        <v>5.8399708024494581</v>
      </c>
      <c r="BE328" s="58">
        <f t="shared" si="182"/>
        <v>46.305624751272916</v>
      </c>
      <c r="BF328" s="30">
        <f>AU328*'Propiedades físicas'!$I$4+'Diseño reactor'!AV328*'Propiedades físicas'!$I$5+'Diseño reactor'!AW328*'Propiedades físicas'!$I$8+'Diseño reactor'!AX328*'Propiedades físicas'!$I$9+'Diseño reactor'!AY328*'Propiedades físicas'!$I$7+'Diseño reactor'!AZ328*'Propiedades físicas'!$I$6</f>
        <v>1.803475487338136E-2</v>
      </c>
      <c r="BG328" s="24">
        <f>AU328*'Propiedades físicas'!$O$4+'Diseño reactor'!AV328*'Propiedades físicas'!$O$5+'Diseño reactor'!AW328*'Propiedades físicas'!$O$8+'Diseño reactor'!AX328*'Propiedades físicas'!$O$9+'Diseño reactor'!AY328*'Propiedades físicas'!$O$7+'Diseño reactor'!AZ328*'Propiedades físicas'!$O$6</f>
        <v>0.14389288578808843</v>
      </c>
      <c r="BH328" s="54">
        <f t="shared" si="183"/>
        <v>45801.646294832215</v>
      </c>
      <c r="BI328" s="34">
        <f t="shared" si="205"/>
        <v>232.30984492848236</v>
      </c>
      <c r="BJ328" s="27">
        <f t="shared" si="184"/>
        <v>4879.0464586331482</v>
      </c>
      <c r="BK328" s="34">
        <f t="shared" si="185"/>
        <v>540.04621140528991</v>
      </c>
      <c r="BL328" s="27">
        <f t="shared" si="186"/>
        <v>104.64290396970011</v>
      </c>
      <c r="BM328" s="34">
        <f t="shared" si="187"/>
        <v>1.1054421768707483</v>
      </c>
      <c r="BN328" s="45">
        <f t="shared" si="188"/>
        <v>264.2507049693902</v>
      </c>
      <c r="BO328" s="45">
        <f t="shared" si="189"/>
        <v>57.988115774368822</v>
      </c>
      <c r="BP328" s="66">
        <f t="shared" si="190"/>
        <v>6.7213672437147345</v>
      </c>
    </row>
    <row r="329" spans="8:68">
      <c r="H329" s="68">
        <v>324</v>
      </c>
      <c r="I329" s="31">
        <f>('Propiedades físicas'!$C$10*'Diseño reactor'!H329)/1000</f>
        <v>283.57947123834202</v>
      </c>
      <c r="J329" s="31">
        <f t="shared" si="167"/>
        <v>1.6080148468037112</v>
      </c>
      <c r="K329" s="31">
        <f>(I329*1000)/'Propiedades físicas'!$F$10</f>
        <v>1852.388252056134</v>
      </c>
      <c r="L329" s="31">
        <f t="shared" si="168"/>
        <v>264.62689315087624</v>
      </c>
      <c r="M329" s="31">
        <f t="shared" si="169"/>
        <v>1587.7613589052576</v>
      </c>
      <c r="N329" s="31">
        <f t="shared" si="170"/>
        <v>0.81674967021875389</v>
      </c>
      <c r="O329" s="32">
        <f t="shared" si="171"/>
        <v>4.9004980213125231</v>
      </c>
      <c r="P329" s="33">
        <f t="shared" si="172"/>
        <v>0.3412018676398309</v>
      </c>
      <c r="Q329" s="31">
        <f t="shared" si="173"/>
        <v>3.9868505569710195</v>
      </c>
      <c r="R329" s="31">
        <f t="shared" si="174"/>
        <v>0.19866282694486775</v>
      </c>
      <c r="S329" s="31">
        <f t="shared" si="175"/>
        <v>0.91364746434150423</v>
      </c>
      <c r="T329" s="31">
        <f t="shared" si="176"/>
        <v>0.11567028950552916</v>
      </c>
      <c r="U329" s="31">
        <f t="shared" si="177"/>
        <v>0.16121468612852607</v>
      </c>
      <c r="V329" s="47">
        <f t="shared" si="191"/>
        <v>3.3788922814818211E-4</v>
      </c>
      <c r="W329" s="31">
        <f t="shared" si="178"/>
        <v>0.58224425416854431</v>
      </c>
      <c r="X329" s="34">
        <f>(S329*H329*'Propiedades físicas'!$F$5*60*24*365)/(1000000)</f>
        <v>45816.306596931252</v>
      </c>
      <c r="Y329" s="34">
        <f>(U329*H329*'Propiedades físicas'!$F$7*60*24*365)/(1000000)</f>
        <v>2528.2350148230917</v>
      </c>
      <c r="Z329" s="31">
        <f t="shared" si="192"/>
        <v>110.54940511530521</v>
      </c>
      <c r="AA329" s="31">
        <f t="shared" si="208"/>
        <v>1291.7395804586104</v>
      </c>
      <c r="AB329" s="31">
        <f t="shared" si="209"/>
        <v>64.366755930137145</v>
      </c>
      <c r="AC329" s="31">
        <f t="shared" si="210"/>
        <v>296.02177844664737</v>
      </c>
      <c r="AD329" s="31">
        <f t="shared" si="207"/>
        <v>37.477173799791444</v>
      </c>
      <c r="AE329" s="31">
        <f t="shared" si="196"/>
        <v>52.233558305642447</v>
      </c>
      <c r="AF329" s="31">
        <f t="shared" si="197"/>
        <v>1852.388252056134</v>
      </c>
      <c r="AG329" s="31">
        <f t="shared" si="198"/>
        <v>5.9679392261636502E-2</v>
      </c>
      <c r="AH329" s="31">
        <f t="shared" si="199"/>
        <v>0.69733738541301549</v>
      </c>
      <c r="AI329" s="31">
        <f t="shared" si="199"/>
        <v>3.4747983236608541E-2</v>
      </c>
      <c r="AJ329" s="31">
        <f t="shared" si="199"/>
        <v>0.15980547172984169</v>
      </c>
      <c r="AK329" s="31">
        <f t="shared" si="180"/>
        <v>2.0231813583460229E-2</v>
      </c>
      <c r="AL329" s="31">
        <f t="shared" si="180"/>
        <v>2.8197953775437559E-2</v>
      </c>
      <c r="AM329" s="31">
        <f t="shared" si="200"/>
        <v>1.0000000000000002</v>
      </c>
      <c r="AN329" s="31">
        <f>(Z329*'Propiedades físicas'!$F$4)/1000</f>
        <v>97.214935870297097</v>
      </c>
      <c r="AO329" s="31">
        <f>(AA329*'Propiedades físicas'!$F$6)/1000</f>
        <v>41.387336157893877</v>
      </c>
      <c r="AP329" s="31">
        <f>(AB329*'Propiedades físicas'!$F$9)/1000</f>
        <v>39.711070071098113</v>
      </c>
      <c r="AQ329" s="31">
        <f>(AC329*'Propiedades físicas'!$F$5)/1000</f>
        <v>87.169533099184264</v>
      </c>
      <c r="AR329" s="31">
        <f>(AD329*'Propiedades físicas'!$F$8)/1000</f>
        <v>13.286407655502058</v>
      </c>
      <c r="AS329" s="31">
        <f>(AE329*'Propiedades físicas'!$F$7)/1000</f>
        <v>4.8101883843666124</v>
      </c>
      <c r="AT329" s="31">
        <f t="shared" si="201"/>
        <v>283.57947123834202</v>
      </c>
      <c r="AU329" s="31">
        <f t="shared" si="202"/>
        <v>0.34281372853181669</v>
      </c>
      <c r="AV329" s="31">
        <f t="shared" si="206"/>
        <v>0.1459461644990119</v>
      </c>
      <c r="AW329" s="31">
        <f t="shared" si="206"/>
        <v>0.14003506635260587</v>
      </c>
      <c r="AX329" s="31">
        <f t="shared" si="206"/>
        <v>0.30739013906235929</v>
      </c>
      <c r="AY329" s="31">
        <f t="shared" si="203"/>
        <v>4.6852501690205703E-2</v>
      </c>
      <c r="AZ329" s="31">
        <f t="shared" si="203"/>
        <v>1.6962399864000593E-2</v>
      </c>
      <c r="BA329" s="31">
        <f t="shared" si="204"/>
        <v>1</v>
      </c>
      <c r="BB329" s="34">
        <f>AU329*'Propiedades físicas'!$C$4+'Diseño reactor'!AV329*'Propiedades físicas'!$C$5+'Diseño reactor'!AW329*'Propiedades físicas'!$C$8+'Diseño reactor'!AX329*'Propiedades físicas'!$C$9+'Diseño reactor'!AY329*'Propiedades físicas'!$C$7+'Diseño reactor'!AZ329*'Propiedades físicas'!$C$6</f>
        <v>879.76983753387174</v>
      </c>
      <c r="BC329" s="45">
        <f>AU329*'Propiedades físicas'!$L$4+'Diseño reactor'!AV329*'Propiedades físicas'!$L$5+'Diseño reactor'!AW329*'Propiedades físicas'!$L$8+AX329*'Propiedades físicas'!$L$9+'Diseño reactor'!AY329*'Propiedades físicas'!$L$7+'Diseño reactor'!AZ329*'Propiedades físicas'!$L$6</f>
        <v>1.8540049037000015</v>
      </c>
      <c r="BD329" s="29">
        <f t="shared" si="181"/>
        <v>5.8310159323944326</v>
      </c>
      <c r="BE329" s="58">
        <f t="shared" si="182"/>
        <v>46.294106093401595</v>
      </c>
      <c r="BF329" s="30">
        <f>AU329*'Propiedades físicas'!$I$4+'Diseño reactor'!AV329*'Propiedades físicas'!$I$5+'Diseño reactor'!AW329*'Propiedades físicas'!$I$8+'Diseño reactor'!AX329*'Propiedades físicas'!$I$9+'Diseño reactor'!AY329*'Propiedades físicas'!$I$7+'Diseño reactor'!AZ329*'Propiedades físicas'!$I$6</f>
        <v>1.8041651759792592E-2</v>
      </c>
      <c r="BG329" s="24">
        <f>AU329*'Propiedades físicas'!$O$4+'Diseño reactor'!AV329*'Propiedades físicas'!$O$5+'Diseño reactor'!AW329*'Propiedades físicas'!$O$8+'Diseño reactor'!AX329*'Propiedades físicas'!$O$9+'Diseño reactor'!AY329*'Propiedades físicas'!$O$7+'Diseño reactor'!AZ329*'Propiedades físicas'!$O$6</f>
        <v>0.14390666295895146</v>
      </c>
      <c r="BH329" s="54">
        <f t="shared" si="183"/>
        <v>45783.287264249411</v>
      </c>
      <c r="BI329" s="34">
        <f t="shared" si="205"/>
        <v>232.43754073461105</v>
      </c>
      <c r="BJ329" s="27">
        <f t="shared" si="184"/>
        <v>4878.6361343097606</v>
      </c>
      <c r="BK329" s="34">
        <f t="shared" si="185"/>
        <v>540.05249683036652</v>
      </c>
      <c r="BL329" s="27">
        <f t="shared" si="186"/>
        <v>104.64313995681894</v>
      </c>
      <c r="BM329" s="34">
        <f t="shared" si="187"/>
        <v>1.1054421768707483</v>
      </c>
      <c r="BN329" s="45">
        <f t="shared" si="188"/>
        <v>265.14809991527693</v>
      </c>
      <c r="BO329" s="45">
        <f t="shared" si="189"/>
        <v>58.080405112422113</v>
      </c>
      <c r="BP329" s="66">
        <f t="shared" si="190"/>
        <v>6.7212424338984338</v>
      </c>
    </row>
    <row r="330" spans="8:68">
      <c r="H330" s="68">
        <v>325</v>
      </c>
      <c r="I330" s="31">
        <f>('Propiedades físicas'!$C$10*'Diseño reactor'!H330)/1000</f>
        <v>284.45471651994183</v>
      </c>
      <c r="J330" s="31">
        <f t="shared" ref="J330:J393" si="211">$F$7/I330</f>
        <v>1.6030671088135462</v>
      </c>
      <c r="K330" s="31">
        <f>(I330*1000)/'Propiedades físicas'!$F$10</f>
        <v>1858.1054997476651</v>
      </c>
      <c r="L330" s="31">
        <f t="shared" ref="L330:L393" si="212">K330*$I$5</f>
        <v>265.44364282109501</v>
      </c>
      <c r="M330" s="31">
        <f t="shared" ref="M330:M393" si="213">$I$6*K330</f>
        <v>1592.66185692657</v>
      </c>
      <c r="N330" s="31">
        <f t="shared" ref="N330:N393" si="214">L330/H330</f>
        <v>0.81674967021875389</v>
      </c>
      <c r="O330" s="32">
        <f t="shared" ref="O330:O393" si="215">M330/H330</f>
        <v>4.9004980213125231</v>
      </c>
      <c r="P330" s="33">
        <f t="shared" ref="P330:P393" si="216">(H330*$C$5*N330)/(H330*$C$5+$F$7*1000*$C$4)</f>
        <v>0.34181423494533836</v>
      </c>
      <c r="Q330" s="31">
        <f t="shared" ref="Q330:Q393" si="217">((H330^3)*($C$5^3)*O330+3*(H330^2)*($C$5^2)*O330*$F$7*1000*$C$4+3*H330*$C$5*O330*(($F$7*1000)^2)*($C$4^2)+O330*(($F$7*1000)^3)*($C$4^3)-3*N330*(($F$7*1000)^3)*($C$4^3)-3*(($F$7*1000)^2)*($C$4^2)*H330*$C$5*N330-$F$7*1000*$C$4*(H330^2)*($C$5^2)*N330)/(3*(($F$7*1000)^2)*($C$4^2)*H330*$C$5+(($F$7*1000)^3)*($C$4^3)+3*(H330^2)*($C$5^2)*$F$7*1000*$C$4+(H330^3)*($C$5^3))</f>
        <v>3.9887975511343994</v>
      </c>
      <c r="R330" s="31">
        <f t="shared" ref="R330:R393" si="218">($F$7*1000*$C$4*H330*$C$5*N330)/((H330^2)*($C$5^2)+2*$F$7*1000*$C$4*H330*$C$5+(($F$7*1000)^2)*($C$4^2))</f>
        <v>0.19876309520018981</v>
      </c>
      <c r="S330" s="31">
        <f t="shared" ref="S330:S393" si="219">(N330*$F$7*1000*$C$4*(3*(($F$7*1000)^2)*($C$4^2)+3*$F$7*1000*$C$4*H330*$C$5+(H330^2)*($C$5^2)))/(3*(($F$7*1000)^2)*($C$4^2)*H330*$C$5+(($F$7*1000)^3)*($C$4^3)+3*(H330^2)*($C$5^2)*$F$7*1000*$C$4+(H330^3)*($C$5^3))</f>
        <v>0.91170047017812483</v>
      </c>
      <c r="T330" s="31">
        <f t="shared" ref="T330:T393" si="220">((($F$7*1000)^2)*($C$4^2)*H330*$C$5*N330)/(3*(($F$7*1000)^2)*($C$4^2)*H330*$C$5+(($F$7*1000)^3)*($C$4^3)+3*(H330^2)*($C$5^2)*$F$7*1000*$C$4+(H330^3)*($C$5^3))</f>
        <v>0.11557964524174216</v>
      </c>
      <c r="U330" s="31">
        <f t="shared" ref="U330:U393" si="221">((($F$7*1000)^3)*($C$4^3)*N330)/(3*(($F$7*1000)^2)*($C$4^2)*H330*$C$5+(($F$7*1000)^3)*($C$4^3)+3*(H330^2)*($C$5^2)*$F$7*1000*$C$4+(H330^3)*($C$5^3))</f>
        <v>0.16059269483148353</v>
      </c>
      <c r="V330" s="47">
        <f t="shared" si="191"/>
        <v>3.3849565014004382E-4</v>
      </c>
      <c r="W330" s="31">
        <f t="shared" ref="W330:W393" si="222">($F$7*1000*$C$4)/(H330*$C$5+$F$7*1000*$C$4)</f>
        <v>0.58149449285508892</v>
      </c>
      <c r="X330" s="34">
        <f>(S330*H330*'Propiedades físicas'!$F$5*60*24*365)/(1000000)</f>
        <v>45859.778485781673</v>
      </c>
      <c r="Y330" s="34">
        <f>(U330*H330*'Propiedades físicas'!$F$7*60*24*365)/(1000000)</f>
        <v>2526.2537800342898</v>
      </c>
      <c r="Z330" s="31">
        <f t="shared" si="192"/>
        <v>111.08962635723496</v>
      </c>
      <c r="AA330" s="31">
        <f t="shared" si="208"/>
        <v>1296.3592041186798</v>
      </c>
      <c r="AB330" s="31">
        <f t="shared" si="209"/>
        <v>64.598005940061682</v>
      </c>
      <c r="AC330" s="31">
        <f t="shared" si="210"/>
        <v>296.30265280789058</v>
      </c>
      <c r="AD330" s="31">
        <f t="shared" si="207"/>
        <v>37.5633847035662</v>
      </c>
      <c r="AE330" s="31">
        <f t="shared" ref="AE330" si="223">U330*$H330</f>
        <v>52.192625820232145</v>
      </c>
      <c r="AF330" s="31">
        <f t="shared" si="197"/>
        <v>1858.1054997476656</v>
      </c>
      <c r="AG330" s="31">
        <f t="shared" si="198"/>
        <v>5.9786501020701543E-2</v>
      </c>
      <c r="AH330" s="31">
        <f t="shared" si="199"/>
        <v>0.69767793287018842</v>
      </c>
      <c r="AI330" s="31">
        <f t="shared" si="199"/>
        <v>3.4765521090613108E-2</v>
      </c>
      <c r="AJ330" s="31">
        <f t="shared" si="199"/>
        <v>0.15946492427266862</v>
      </c>
      <c r="AK330" s="31">
        <f t="shared" si="199"/>
        <v>2.0215959055428976E-2</v>
      </c>
      <c r="AL330" s="31">
        <f t="shared" si="199"/>
        <v>2.8089161690399177E-2</v>
      </c>
      <c r="AM330" s="31">
        <f t="shared" si="200"/>
        <v>0.99999999999999989</v>
      </c>
      <c r="AN330" s="31">
        <f>(Z330*'Propiedades físicas'!$F$4)/1000</f>
        <v>97.689995626025279</v>
      </c>
      <c r="AO330" s="31">
        <f>(AA330*'Propiedades físicas'!$F$6)/1000</f>
        <v>41.5353488999625</v>
      </c>
      <c r="AP330" s="31">
        <f>(AB330*'Propiedades físicas'!$F$9)/1000</f>
        <v>39.853739764721055</v>
      </c>
      <c r="AQ330" s="31">
        <f>(AC330*'Propiedades físicas'!$F$5)/1000</f>
        <v>87.25224217233955</v>
      </c>
      <c r="AR330" s="31">
        <f>(AD330*'Propiedades físicas'!$F$8)/1000</f>
        <v>13.316971145108283</v>
      </c>
      <c r="AS330" s="31">
        <f>(AE330*'Propiedades físicas'!$F$7)/1000</f>
        <v>4.8064189117851788</v>
      </c>
      <c r="AT330" s="31">
        <f t="shared" si="201"/>
        <v>284.45471651994183</v>
      </c>
      <c r="AU330" s="31">
        <f t="shared" si="202"/>
        <v>0.34342898870223754</v>
      </c>
      <c r="AV330" s="31">
        <f t="shared" si="206"/>
        <v>0.1460174378829491</v>
      </c>
      <c r="AW330" s="31">
        <f t="shared" si="206"/>
        <v>0.14010574425447114</v>
      </c>
      <c r="AX330" s="31">
        <f t="shared" si="206"/>
        <v>0.30673508683489414</v>
      </c>
      <c r="AY330" s="31">
        <f t="shared" si="203"/>
        <v>4.6815786034522265E-2</v>
      </c>
      <c r="AZ330" s="31">
        <f t="shared" si="203"/>
        <v>1.6896956290925916E-2</v>
      </c>
      <c r="BA330" s="31">
        <f t="shared" si="204"/>
        <v>1.0000000000000002</v>
      </c>
      <c r="BB330" s="34">
        <f>AU330*'Propiedades físicas'!$C$4+'Diseño reactor'!AV330*'Propiedades físicas'!$C$5+'Diseño reactor'!AW330*'Propiedades físicas'!$C$8+'Diseño reactor'!AX330*'Propiedades físicas'!$C$9+'Diseño reactor'!AY330*'Propiedades físicas'!$C$7+'Diseño reactor'!AZ330*'Propiedades físicas'!$C$6</f>
        <v>879.75358049947317</v>
      </c>
      <c r="BC330" s="45">
        <f>AU330*'Propiedades físicas'!$L$4+'Diseño reactor'!AV330*'Propiedades físicas'!$L$5+'Diseño reactor'!AW330*'Propiedades físicas'!$L$8+AX330*'Propiedades físicas'!$L$9+'Diseño reactor'!AY330*'Propiedades físicas'!$L$7+'Diseño reactor'!AZ330*'Propiedades físicas'!$L$6</f>
        <v>1.8544910344054351</v>
      </c>
      <c r="BD330" s="29">
        <f t="shared" ref="BD330:BD393" si="224">((-$F$19)*V330*($F$7*1000))/(H330*(BB330/1000)*BC330)</f>
        <v>5.8220883073634333</v>
      </c>
      <c r="BE330" s="58">
        <f t="shared" ref="BE330:BE393" si="225">BD330+$F$20+((BP330*60)/(H330*(BB330/1000)*BC330))</f>
        <v>46.282631079973065</v>
      </c>
      <c r="BF330" s="30">
        <f>AU330*'Propiedades físicas'!$I$4+'Diseño reactor'!AV330*'Propiedades físicas'!$I$5+'Diseño reactor'!AW330*'Propiedades físicas'!$I$8+'Diseño reactor'!AX330*'Propiedades físicas'!$I$9+'Diseño reactor'!AY330*'Propiedades físicas'!$I$7+'Diseño reactor'!AZ330*'Propiedades físicas'!$I$6</f>
        <v>1.8048516397152912E-2</v>
      </c>
      <c r="BG330" s="24">
        <f>AU330*'Propiedades físicas'!$O$4+'Diseño reactor'!AV330*'Propiedades físicas'!$O$5+'Diseño reactor'!AW330*'Propiedades físicas'!$O$8+'Diseño reactor'!AX330*'Propiedades físicas'!$O$9+'Diseño reactor'!AY330*'Propiedades físicas'!$O$7+'Diseño reactor'!AZ330*'Propiedades físicas'!$O$6</f>
        <v>0.14392043154047002</v>
      </c>
      <c r="BH330" s="54">
        <f t="shared" ref="BH330:BH393" si="226">(BB330*($F$33^2)*$F$34)/BF330</f>
        <v>45765.028189323595</v>
      </c>
      <c r="BI330" s="34">
        <f t="shared" si="205"/>
        <v>232.56469901167341</v>
      </c>
      <c r="BJ330" s="27">
        <f t="shared" ref="BJ330:BJ393" si="227">$F$43*(BH330^$F$44)*(BI330^$F$45)</f>
        <v>4878.2281754646074</v>
      </c>
      <c r="BK330" s="34">
        <f t="shared" ref="BK330:BK393" si="228">(BJ330*BG330)/$F$16</f>
        <v>540.05900320442004</v>
      </c>
      <c r="BL330" s="27">
        <f t="shared" ref="BL330:BL393" si="229">1/((1/BK330)+(1/$F$61))</f>
        <v>104.64338423483149</v>
      </c>
      <c r="BM330" s="34">
        <f t="shared" ref="BM330:BM393" si="230">($F$33*($F$34^2))/9.8</f>
        <v>1.1054421768707483</v>
      </c>
      <c r="BN330" s="45">
        <f t="shared" ref="BN330:BN393" si="231">((((H330/60)*(BB330/1000)*BC330*($F$20-$F$4)+(((-$F$19)*V330*($F$7*1000))/60)))/(-BL330*$F$46/1000))+$F$4</f>
        <v>266.04638183549821</v>
      </c>
      <c r="BO330" s="45">
        <f t="shared" ref="BO330:BO393" si="232">((-$F$19)*V330*($F$7*1000)/60)+BP330</f>
        <v>58.172457055121868</v>
      </c>
      <c r="BP330" s="66">
        <f t="shared" ref="BP330:BP393" si="233">($F$35*($F$33^5)*($F$34^3)*BB330)/1000</f>
        <v>6.7211182338352042</v>
      </c>
    </row>
    <row r="331" spans="8:68">
      <c r="H331" s="68">
        <v>326</v>
      </c>
      <c r="I331" s="31">
        <f>('Propiedades físicas'!$C$10*'Diseño reactor'!H331)/1000</f>
        <v>285.32996180154163</v>
      </c>
      <c r="J331" s="31">
        <f t="shared" si="211"/>
        <v>1.5981497250441796</v>
      </c>
      <c r="K331" s="31">
        <f>(I331*1000)/'Propiedades físicas'!$F$10</f>
        <v>1863.8227474391963</v>
      </c>
      <c r="L331" s="31">
        <f t="shared" si="212"/>
        <v>266.26039249131372</v>
      </c>
      <c r="M331" s="31">
        <f t="shared" si="213"/>
        <v>1597.5623549478823</v>
      </c>
      <c r="N331" s="31">
        <f t="shared" si="214"/>
        <v>0.81674967021875378</v>
      </c>
      <c r="O331" s="32">
        <f t="shared" si="215"/>
        <v>4.9004980213125222</v>
      </c>
      <c r="P331" s="33">
        <f t="shared" si="216"/>
        <v>0.3424250271769923</v>
      </c>
      <c r="Q331" s="31">
        <f t="shared" si="217"/>
        <v>3.9907370269890499</v>
      </c>
      <c r="R331" s="31">
        <f t="shared" si="218"/>
        <v>0.19886219083601281</v>
      </c>
      <c r="S331" s="31">
        <f t="shared" si="219"/>
        <v>0.90976099432347191</v>
      </c>
      <c r="T331" s="31">
        <f t="shared" si="220"/>
        <v>0.11548855312978686</v>
      </c>
      <c r="U331" s="31">
        <f t="shared" si="221"/>
        <v>0.1599738990759618</v>
      </c>
      <c r="V331" s="47">
        <f t="shared" ref="V331:V394" si="234">$C$4*P331/$C$5</f>
        <v>3.3910051235003122E-4</v>
      </c>
      <c r="W331" s="31">
        <f t="shared" si="222"/>
        <v>0.58074666000749153</v>
      </c>
      <c r="X331" s="34">
        <f>(S331*H331*'Propiedades físicas'!$F$5*60*24*365)/(1000000)</f>
        <v>45903.027033523467</v>
      </c>
      <c r="Y331" s="34">
        <f>(U331*H331*'Propiedades físicas'!$F$7*60*24*365)/(1000000)</f>
        <v>2524.2627565138669</v>
      </c>
      <c r="Z331" s="31">
        <f t="shared" ref="Z331:Z394" si="235">P331*$H331</f>
        <v>111.63055885969949</v>
      </c>
      <c r="AA331" s="31">
        <f t="shared" ref="AA331:AD394" si="236">Q331*$H331</f>
        <v>1300.9802707984302</v>
      </c>
      <c r="AB331" s="31">
        <f t="shared" si="236"/>
        <v>64.829074212540178</v>
      </c>
      <c r="AC331" s="31">
        <f t="shared" si="236"/>
        <v>296.58208414945182</v>
      </c>
      <c r="AD331" s="31">
        <f t="shared" si="236"/>
        <v>37.649268320310512</v>
      </c>
      <c r="AE331" s="31">
        <f t="shared" ref="AE331:AE394" si="237">U331*$H331</f>
        <v>52.151491098763543</v>
      </c>
      <c r="AF331" s="31">
        <f t="shared" ref="AF331:AF394" si="238">Z331+AA331+AB331+AC331+AD331+AE331</f>
        <v>1863.8227474391956</v>
      </c>
      <c r="AG331" s="31">
        <f t="shared" ref="AG331:AG394" si="239">Z331/AF331</f>
        <v>5.9893334284644079E-2</v>
      </c>
      <c r="AH331" s="31">
        <f t="shared" ref="AH331:AK394" si="240">AA331/$AF331</f>
        <v>0.69801716530497093</v>
      </c>
      <c r="AI331" s="31">
        <f t="shared" si="240"/>
        <v>3.478285384251923E-2</v>
      </c>
      <c r="AJ331" s="31">
        <f t="shared" si="240"/>
        <v>0.15912569183788619</v>
      </c>
      <c r="AK331" s="31">
        <f t="shared" si="240"/>
        <v>2.0200026194571789E-2</v>
      </c>
      <c r="AL331" s="31">
        <f t="shared" ref="AL331:AL394" si="241">AE331/$AF331</f>
        <v>2.7980928535407793E-2</v>
      </c>
      <c r="AM331" s="31">
        <f t="shared" ref="AM331:AM394" si="242">AG331+AH331+AI331+AJ331+AK331+AL331</f>
        <v>1</v>
      </c>
      <c r="AN331" s="31">
        <f>(Z331*'Propiedades físicas'!$F$4)/1000</f>
        <v>98.165680850042534</v>
      </c>
      <c r="AO331" s="31">
        <f>(AA331*'Propiedades físicas'!$F$6)/1000</f>
        <v>41.6834078763817</v>
      </c>
      <c r="AP331" s="31">
        <f>(AB331*'Propiedades físicas'!$F$9)/1000</f>
        <v>39.996297335426661</v>
      </c>
      <c r="AQ331" s="31">
        <f>(AC331*'Propiedades físicas'!$F$5)/1000</f>
        <v>87.334526319489086</v>
      </c>
      <c r="AR331" s="31">
        <f>(AD331*'Propiedades físicas'!$F$8)/1000</f>
        <v>13.347418604916479</v>
      </c>
      <c r="AS331" s="31">
        <f>(AE331*'Propiedades físicas'!$F$7)/1000</f>
        <v>4.8026308152851351</v>
      </c>
      <c r="AT331" s="31">
        <f t="shared" ref="AT331:AT394" si="243">AN331+AO331+AP331+AQ331+AR331+AS331</f>
        <v>285.32996180154157</v>
      </c>
      <c r="AU331" s="31">
        <f t="shared" ref="AU331:AU394" si="244">AN331/$AT331</f>
        <v>0.34404266635804864</v>
      </c>
      <c r="AV331" s="31">
        <f t="shared" si="206"/>
        <v>0.14608843604505223</v>
      </c>
      <c r="AW331" s="31">
        <f t="shared" si="206"/>
        <v>0.14017559559078374</v>
      </c>
      <c r="AX331" s="31">
        <f t="shared" si="206"/>
        <v>0.30608256408849815</v>
      </c>
      <c r="AY331" s="31">
        <f t="shared" si="206"/>
        <v>4.6778888976966755E-2</v>
      </c>
      <c r="AZ331" s="31">
        <f t="shared" si="206"/>
        <v>1.6831848940650537E-2</v>
      </c>
      <c r="BA331" s="31">
        <f t="shared" ref="BA331:BA394" si="245">AU331+AV331+AW331+AX331+AY331+AZ331</f>
        <v>1.0000000000000002</v>
      </c>
      <c r="BB331" s="34">
        <f>AU331*'Propiedades físicas'!$C$4+'Diseño reactor'!AV331*'Propiedades físicas'!$C$5+'Diseño reactor'!AW331*'Propiedades físicas'!$C$8+'Diseño reactor'!AX331*'Propiedades físicas'!$C$9+'Diseño reactor'!AY331*'Propiedades físicas'!$C$7+'Diseño reactor'!AZ331*'Propiedades físicas'!$C$6</f>
        <v>879.73740278322759</v>
      </c>
      <c r="BC331" s="45">
        <f>AU331*'Propiedades físicas'!$L$4+'Diseño reactor'!AV331*'Propiedades físicas'!$L$5+'Diseño reactor'!AW331*'Propiedades físicas'!$L$8+AX331*'Propiedades físicas'!$L$9+'Diseño reactor'!AY331*'Propiedades físicas'!$L$7+'Diseño reactor'!AZ331*'Propiedades físicas'!$L$6</f>
        <v>1.8549759087922784</v>
      </c>
      <c r="BD331" s="29">
        <f t="shared" si="224"/>
        <v>5.8131878048509691</v>
      </c>
      <c r="BE331" s="58">
        <f t="shared" si="225"/>
        <v>46.271199434792571</v>
      </c>
      <c r="BF331" s="30">
        <f>AU331*'Propiedades físicas'!$I$4+'Diseño reactor'!AV331*'Propiedades físicas'!$I$5+'Diseño reactor'!AW331*'Propiedades físicas'!$I$8+'Diseño reactor'!AX331*'Propiedades físicas'!$I$9+'Diseño reactor'!AY331*'Propiedades físicas'!$I$7+'Diseño reactor'!AZ331*'Propiedades físicas'!$I$6</f>
        <v>1.8055348978130457E-2</v>
      </c>
      <c r="BG331" s="24">
        <f>AU331*'Propiedades físicas'!$O$4+'Diseño reactor'!AV331*'Propiedades físicas'!$O$5+'Diseño reactor'!AW331*'Propiedades físicas'!$O$8+'Diseño reactor'!AX331*'Propiedades físicas'!$O$9+'Diseño reactor'!AY331*'Propiedades físicas'!$O$7+'Diseño reactor'!AZ331*'Propiedades físicas'!$O$6</f>
        <v>0.14393419141471692</v>
      </c>
      <c r="BH331" s="54">
        <f t="shared" si="226"/>
        <v>45746.868344311966</v>
      </c>
      <c r="BI331" s="34">
        <f t="shared" ref="BI331:BI394" si="246">(BC331*BF331)/(BG331/1000)</f>
        <v>232.69132268071212</v>
      </c>
      <c r="BJ331" s="27">
        <f t="shared" si="227"/>
        <v>4877.822565116624</v>
      </c>
      <c r="BK331" s="34">
        <f t="shared" si="228"/>
        <v>540.06572828809351</v>
      </c>
      <c r="BL331" s="27">
        <f t="shared" si="229"/>
        <v>104.64363671918164</v>
      </c>
      <c r="BM331" s="34">
        <f t="shared" si="230"/>
        <v>1.1054421768707483</v>
      </c>
      <c r="BN331" s="45">
        <f t="shared" si="231"/>
        <v>266.94554717755852</v>
      </c>
      <c r="BO331" s="45">
        <f t="shared" si="232"/>
        <v>58.264272516949461</v>
      </c>
      <c r="BP331" s="66">
        <f t="shared" si="233"/>
        <v>6.7209946397447107</v>
      </c>
    </row>
    <row r="332" spans="8:68">
      <c r="H332" s="68">
        <v>327</v>
      </c>
      <c r="I332" s="31">
        <f>('Propiedades físicas'!$C$10*'Diseño reactor'!H332)/1000</f>
        <v>286.20520708314143</v>
      </c>
      <c r="J332" s="31">
        <f t="shared" si="211"/>
        <v>1.5932624170165215</v>
      </c>
      <c r="K332" s="31">
        <f>(I332*1000)/'Propiedades físicas'!$F$10</f>
        <v>1869.5399951307274</v>
      </c>
      <c r="L332" s="31">
        <f t="shared" si="212"/>
        <v>267.07714216153249</v>
      </c>
      <c r="M332" s="31">
        <f t="shared" si="213"/>
        <v>1602.462852969195</v>
      </c>
      <c r="N332" s="31">
        <f t="shared" si="214"/>
        <v>0.81674967021875378</v>
      </c>
      <c r="O332" s="32">
        <f t="shared" si="215"/>
        <v>4.9004980213125231</v>
      </c>
      <c r="P332" s="33">
        <f t="shared" si="216"/>
        <v>0.34303425040387364</v>
      </c>
      <c r="Q332" s="31">
        <f t="shared" si="217"/>
        <v>3.9926690252069843</v>
      </c>
      <c r="R332" s="31">
        <f t="shared" si="218"/>
        <v>0.19896012189075074</v>
      </c>
      <c r="S332" s="31">
        <f t="shared" si="219"/>
        <v>0.90782899610553902</v>
      </c>
      <c r="T332" s="31">
        <f t="shared" si="220"/>
        <v>0.11539701955759979</v>
      </c>
      <c r="U332" s="31">
        <f t="shared" si="221"/>
        <v>0.15935827836652952</v>
      </c>
      <c r="V332" s="47">
        <f t="shared" si="234"/>
        <v>3.3970382078830208E-4</v>
      </c>
      <c r="W332" s="31">
        <f t="shared" si="222"/>
        <v>0.5800007481949796</v>
      </c>
      <c r="X332" s="34">
        <f>(S332*H332*'Propiedades físicas'!$F$5*60*24*365)/(1000000)</f>
        <v>45946.053672612637</v>
      </c>
      <c r="Y332" s="34">
        <f>(U332*H332*'Propiedades físicas'!$F$7*60*24*365)/(1000000)</f>
        <v>2522.2620838845819</v>
      </c>
      <c r="Z332" s="31">
        <f t="shared" si="235"/>
        <v>112.17219988206668</v>
      </c>
      <c r="AA332" s="31">
        <f t="shared" si="236"/>
        <v>1305.602771242684</v>
      </c>
      <c r="AB332" s="31">
        <f t="shared" si="236"/>
        <v>65.059959858275491</v>
      </c>
      <c r="AC332" s="31">
        <f t="shared" si="236"/>
        <v>296.86008172651128</v>
      </c>
      <c r="AD332" s="31">
        <f t="shared" si="236"/>
        <v>37.734825395335129</v>
      </c>
      <c r="AE332" s="31">
        <f t="shared" si="237"/>
        <v>52.110157025855152</v>
      </c>
      <c r="AF332" s="31">
        <f t="shared" si="238"/>
        <v>1869.5399951307277</v>
      </c>
      <c r="AG332" s="31">
        <f t="shared" si="239"/>
        <v>5.9999893115002888E-2</v>
      </c>
      <c r="AH332" s="31">
        <f t="shared" si="240"/>
        <v>0.6983550898312767</v>
      </c>
      <c r="AI332" s="31">
        <f t="shared" si="240"/>
        <v>3.4799982898320488E-2</v>
      </c>
      <c r="AJ332" s="31">
        <f t="shared" si="240"/>
        <v>0.15878776731158048</v>
      </c>
      <c r="AK332" s="31">
        <f t="shared" si="240"/>
        <v>2.0184016118198381E-2</v>
      </c>
      <c r="AL332" s="31">
        <f t="shared" si="241"/>
        <v>2.7873250725621062E-2</v>
      </c>
      <c r="AM332" s="31">
        <f t="shared" si="242"/>
        <v>1</v>
      </c>
      <c r="AN332" s="31">
        <f>(Z332*'Propiedades físicas'!$F$4)/1000</f>
        <v>98.641989132291798</v>
      </c>
      <c r="AO332" s="31">
        <f>(AA332*'Propiedades físicas'!$F$6)/1000</f>
        <v>41.831512790615591</v>
      </c>
      <c r="AP332" s="31">
        <f>(AB332*'Propiedades físicas'!$F$9)/1000</f>
        <v>40.138742234563061</v>
      </c>
      <c r="AQ332" s="31">
        <f>(AC332*'Propiedades físicas'!$F$5)/1000</f>
        <v>87.416388266005782</v>
      </c>
      <c r="AR332" s="31">
        <f>(AD332*'Propiedades físicas'!$F$8)/1000</f>
        <v>13.377750299154204</v>
      </c>
      <c r="AS332" s="31">
        <f>(AE332*'Propiedades físicas'!$F$7)/1000</f>
        <v>4.7988243605110013</v>
      </c>
      <c r="AT332" s="31">
        <f t="shared" si="243"/>
        <v>286.20520708314143</v>
      </c>
      <c r="AU332" s="31">
        <f t="shared" si="244"/>
        <v>0.34465476759700148</v>
      </c>
      <c r="AV332" s="31">
        <f t="shared" ref="AV332:AY395" si="247">AO332/$AT332</f>
        <v>0.14615916047419678</v>
      </c>
      <c r="AW332" s="31">
        <f t="shared" si="247"/>
        <v>0.14024462602772605</v>
      </c>
      <c r="AX332" s="31">
        <f t="shared" si="247"/>
        <v>0.3054325571393664</v>
      </c>
      <c r="AY332" s="31">
        <f t="shared" si="247"/>
        <v>4.6741813104986672E-2</v>
      </c>
      <c r="AZ332" s="31">
        <f t="shared" ref="AZ332:AZ395" si="248">AS332/$AT332</f>
        <v>1.6767075656722634E-2</v>
      </c>
      <c r="BA332" s="31">
        <f t="shared" si="245"/>
        <v>1</v>
      </c>
      <c r="BB332" s="34">
        <f>AU332*'Propiedades físicas'!$C$4+'Diseño reactor'!AV332*'Propiedades físicas'!$C$5+'Diseño reactor'!AW332*'Propiedades físicas'!$C$8+'Diseño reactor'!AX332*'Propiedades físicas'!$C$9+'Diseño reactor'!AY332*'Propiedades físicas'!$C$7+'Diseño reactor'!AZ332*'Propiedades físicas'!$C$6</f>
        <v>879.72130389402628</v>
      </c>
      <c r="BC332" s="45">
        <f>AU332*'Propiedades físicas'!$L$4+'Diseño reactor'!AV332*'Propiedades físicas'!$L$5+'Diseño reactor'!AW332*'Propiedades físicas'!$L$8+AX332*'Propiedades físicas'!$L$9+'Diseño reactor'!AY332*'Propiedades físicas'!$L$7+'Diseño reactor'!AZ332*'Propiedades físicas'!$L$6</f>
        <v>1.855459531443399</v>
      </c>
      <c r="BD332" s="29">
        <f t="shared" si="224"/>
        <v>5.8043143030715232</v>
      </c>
      <c r="BE332" s="58">
        <f t="shared" si="225"/>
        <v>46.259810884281123</v>
      </c>
      <c r="BF332" s="30">
        <f>AU332*'Propiedades físicas'!$I$4+'Diseño reactor'!AV332*'Propiedades físicas'!$I$5+'Diseño reactor'!AW332*'Propiedades físicas'!$I$8+'Diseño reactor'!AX332*'Propiedades físicas'!$I$9+'Diseño reactor'!AY332*'Propiedades físicas'!$I$7+'Diseño reactor'!AZ332*'Propiedades físicas'!$I$6</f>
        <v>1.8062149693989657E-2</v>
      </c>
      <c r="BG332" s="24">
        <f>AU332*'Propiedades físicas'!$O$4+'Diseño reactor'!AV332*'Propiedades físicas'!$O$5+'Diseño reactor'!AW332*'Propiedades físicas'!$O$8+'Diseño reactor'!AX332*'Propiedades físicas'!$O$9+'Diseño reactor'!AY332*'Propiedades físicas'!$O$7+'Diseño reactor'!AZ332*'Propiedades físicas'!$O$6</f>
        <v>0.14394794246538889</v>
      </c>
      <c r="BH332" s="54">
        <f t="shared" si="226"/>
        <v>45728.807010152996</v>
      </c>
      <c r="BI332" s="34">
        <f t="shared" si="246"/>
        <v>232.81741464369071</v>
      </c>
      <c r="BJ332" s="27">
        <f t="shared" si="227"/>
        <v>4877.4192864358947</v>
      </c>
      <c r="BK332" s="34">
        <f t="shared" si="228"/>
        <v>540.07266986419404</v>
      </c>
      <c r="BL332" s="27">
        <f t="shared" si="229"/>
        <v>104.64389732613586</v>
      </c>
      <c r="BM332" s="34">
        <f t="shared" si="230"/>
        <v>1.1054421768707483</v>
      </c>
      <c r="BN332" s="45">
        <f t="shared" si="231"/>
        <v>267.84559240740793</v>
      </c>
      <c r="BO332" s="45">
        <f t="shared" si="232"/>
        <v>58.355852407696915</v>
      </c>
      <c r="BP332" s="66">
        <f t="shared" si="233"/>
        <v>6.7208716478749944</v>
      </c>
    </row>
    <row r="333" spans="8:68">
      <c r="H333" s="68">
        <v>328</v>
      </c>
      <c r="I333" s="31">
        <f>('Propiedades físicas'!$C$10*'Diseño reactor'!H333)/1000</f>
        <v>287.08045236474123</v>
      </c>
      <c r="J333" s="31">
        <f t="shared" si="211"/>
        <v>1.588404909647569</v>
      </c>
      <c r="K333" s="31">
        <f>(I333*1000)/'Propiedades físicas'!$F$10</f>
        <v>1875.2572428222588</v>
      </c>
      <c r="L333" s="31">
        <f t="shared" si="212"/>
        <v>267.89389183175126</v>
      </c>
      <c r="M333" s="31">
        <f t="shared" si="213"/>
        <v>1607.3633509905076</v>
      </c>
      <c r="N333" s="31">
        <f t="shared" si="214"/>
        <v>0.81674967021875389</v>
      </c>
      <c r="O333" s="32">
        <f t="shared" si="215"/>
        <v>4.9004980213125231</v>
      </c>
      <c r="P333" s="33">
        <f t="shared" si="216"/>
        <v>0.34364191066392324</v>
      </c>
      <c r="Q333" s="31">
        <f t="shared" si="217"/>
        <v>3.9945935861810997</v>
      </c>
      <c r="R333" s="31">
        <f t="shared" si="218"/>
        <v>0.19905689634353391</v>
      </c>
      <c r="S333" s="31">
        <f t="shared" si="219"/>
        <v>0.90590443513142371</v>
      </c>
      <c r="T333" s="31">
        <f t="shared" si="220"/>
        <v>0.11530505084600044</v>
      </c>
      <c r="U333" s="31">
        <f t="shared" si="221"/>
        <v>0.15874581236529636</v>
      </c>
      <c r="V333" s="47">
        <f t="shared" si="234"/>
        <v>3.4030558143417647E-4</v>
      </c>
      <c r="W333" s="31">
        <f t="shared" si="222"/>
        <v>0.57925675002490784</v>
      </c>
      <c r="X333" s="34">
        <f>(S333*H333*'Propiedades físicas'!$F$5*60*24*365)/(1000000)</f>
        <v>45988.859824494277</v>
      </c>
      <c r="Y333" s="34">
        <f>(U333*H333*'Propiedades físicas'!$F$7*60*24*365)/(1000000)</f>
        <v>2520.2519003021985</v>
      </c>
      <c r="Z333" s="31">
        <f t="shared" si="235"/>
        <v>112.71454669776682</v>
      </c>
      <c r="AA333" s="31">
        <f t="shared" si="236"/>
        <v>1310.2266962674007</v>
      </c>
      <c r="AB333" s="31">
        <f t="shared" si="236"/>
        <v>65.29066200067912</v>
      </c>
      <c r="AC333" s="31">
        <f t="shared" si="236"/>
        <v>297.13665472310697</v>
      </c>
      <c r="AD333" s="31">
        <f t="shared" si="236"/>
        <v>37.820056677488147</v>
      </c>
      <c r="AE333" s="31">
        <f t="shared" si="237"/>
        <v>52.06862645581721</v>
      </c>
      <c r="AF333" s="31">
        <f t="shared" si="238"/>
        <v>1875.2572428222588</v>
      </c>
      <c r="AG333" s="31">
        <f t="shared" si="239"/>
        <v>6.0106178567870309E-2</v>
      </c>
      <c r="AH333" s="31">
        <f t="shared" si="240"/>
        <v>0.69869171351420134</v>
      </c>
      <c r="AI333" s="31">
        <f t="shared" si="240"/>
        <v>3.4816909653641329E-2</v>
      </c>
      <c r="AJ333" s="31">
        <f t="shared" si="240"/>
        <v>0.15845114362865589</v>
      </c>
      <c r="AK333" s="31">
        <f t="shared" si="240"/>
        <v>2.016792993187912E-2</v>
      </c>
      <c r="AL333" s="31">
        <f t="shared" si="241"/>
        <v>2.7766124703752122E-2</v>
      </c>
      <c r="AM333" s="31">
        <f t="shared" si="242"/>
        <v>1</v>
      </c>
      <c r="AN333" s="31">
        <f>(Z333*'Propiedades físicas'!$F$4)/1000</f>
        <v>99.118918075082178</v>
      </c>
      <c r="AO333" s="31">
        <f>(AA333*'Propiedades físicas'!$F$6)/1000</f>
        <v>41.97966334840752</v>
      </c>
      <c r="AP333" s="31">
        <f>(AB333*'Propiedades físicas'!$F$9)/1000</f>
        <v>40.281073921318978</v>
      </c>
      <c r="AQ333" s="31">
        <f>(AC333*'Propiedades físicas'!$F$5)/1000</f>
        <v>87.497830716313317</v>
      </c>
      <c r="AR333" s="31">
        <f>(AD333*'Propiedades físicas'!$F$8)/1000</f>
        <v>13.407966493303093</v>
      </c>
      <c r="AS333" s="31">
        <f>(AE333*'Propiedades físicas'!$F$7)/1000</f>
        <v>4.7949998103162068</v>
      </c>
      <c r="AT333" s="31">
        <f t="shared" si="243"/>
        <v>287.08045236474129</v>
      </c>
      <c r="AU333" s="31">
        <f t="shared" si="244"/>
        <v>0.34526529848556065</v>
      </c>
      <c r="AV333" s="31">
        <f t="shared" si="247"/>
        <v>0.14622961264904077</v>
      </c>
      <c r="AW333" s="31">
        <f t="shared" si="247"/>
        <v>0.14031284118969234</v>
      </c>
      <c r="AX333" s="31">
        <f t="shared" si="247"/>
        <v>0.30478505239759629</v>
      </c>
      <c r="AY333" s="31">
        <f t="shared" si="247"/>
        <v>4.67045609788437E-2</v>
      </c>
      <c r="AZ333" s="31">
        <f t="shared" si="248"/>
        <v>1.6702634299266279E-2</v>
      </c>
      <c r="BA333" s="31">
        <f t="shared" si="245"/>
        <v>1</v>
      </c>
      <c r="BB333" s="34">
        <f>AU333*'Propiedades físicas'!$C$4+'Diseño reactor'!AV333*'Propiedades físicas'!$C$5+'Diseño reactor'!AW333*'Propiedades físicas'!$C$8+'Diseño reactor'!AX333*'Propiedades físicas'!$C$9+'Diseño reactor'!AY333*'Propiedades físicas'!$C$7+'Diseño reactor'!AZ333*'Propiedades físicas'!$C$6</f>
        <v>879.70528334444089</v>
      </c>
      <c r="BC333" s="45">
        <f>AU333*'Propiedades físicas'!$L$4+'Diseño reactor'!AV333*'Propiedades físicas'!$L$5+'Diseño reactor'!AW333*'Propiedades físicas'!$L$8+AX333*'Propiedades físicas'!$L$9+'Diseño reactor'!AY333*'Propiedades físicas'!$L$7+'Diseño reactor'!AZ333*'Propiedades físicas'!$L$6</f>
        <v>1.8559419069209102</v>
      </c>
      <c r="BD333" s="29">
        <f t="shared" si="224"/>
        <v>5.7954676809544123</v>
      </c>
      <c r="BE333" s="58">
        <f t="shared" si="225"/>
        <v>46.24846515744143</v>
      </c>
      <c r="BF333" s="30">
        <f>AU333*'Propiedades físicas'!$I$4+'Diseño reactor'!AV333*'Propiedades físicas'!$I$5+'Diseño reactor'!AW333*'Propiedades físicas'!$I$8+'Diseño reactor'!AX333*'Propiedades físicas'!$I$9+'Diseño reactor'!AY333*'Propiedades físicas'!$I$7+'Diseño reactor'!AZ333*'Propiedades físicas'!$I$6</f>
        <v>1.8068918734603319E-2</v>
      </c>
      <c r="BG333" s="24">
        <f>AU333*'Propiedades físicas'!$O$4+'Diseño reactor'!AV333*'Propiedades físicas'!$O$5+'Diseño reactor'!AW333*'Propiedades físicas'!$O$8+'Diseño reactor'!AX333*'Propiedades físicas'!$O$9+'Diseño reactor'!AY333*'Propiedades físicas'!$O$7+'Diseño reactor'!AZ333*'Propiedades físicas'!$O$6</f>
        <v>0.14396168457778846</v>
      </c>
      <c r="BH333" s="54">
        <f t="shared" si="226"/>
        <v>45710.843474391222</v>
      </c>
      <c r="BI333" s="34">
        <f t="shared" si="246"/>
        <v>232.94297778363637</v>
      </c>
      <c r="BJ333" s="27">
        <f t="shared" si="227"/>
        <v>4877.0183227419748</v>
      </c>
      <c r="BK333" s="34">
        <f t="shared" si="228"/>
        <v>540.07982573744232</v>
      </c>
      <c r="BL333" s="27">
        <f t="shared" si="229"/>
        <v>104.64416597277446</v>
      </c>
      <c r="BM333" s="34">
        <f t="shared" si="230"/>
        <v>1.1054421768707483</v>
      </c>
      <c r="BN333" s="45">
        <f t="shared" si="231"/>
        <v>268.74651400932606</v>
      </c>
      <c r="BO333" s="45">
        <f t="shared" si="232"/>
        <v>58.447197632497037</v>
      </c>
      <c r="BP333" s="66">
        <f t="shared" si="233"/>
        <v>6.7207492545022127</v>
      </c>
    </row>
    <row r="334" spans="8:68">
      <c r="H334" s="68">
        <v>329</v>
      </c>
      <c r="I334" s="31">
        <f>('Propiedades físicas'!$C$10*'Diseño reactor'!H334)/1000</f>
        <v>287.95569764634109</v>
      </c>
      <c r="J334" s="31">
        <f t="shared" si="211"/>
        <v>1.5835769311987919</v>
      </c>
      <c r="K334" s="31">
        <f>(I334*1000)/'Propiedades físicas'!$F$10</f>
        <v>1880.9744905137902</v>
      </c>
      <c r="L334" s="31">
        <f t="shared" si="212"/>
        <v>268.71064150197003</v>
      </c>
      <c r="M334" s="31">
        <f t="shared" si="213"/>
        <v>1612.2638490118202</v>
      </c>
      <c r="N334" s="31">
        <f t="shared" si="214"/>
        <v>0.81674967021875389</v>
      </c>
      <c r="O334" s="32">
        <f t="shared" si="215"/>
        <v>4.9004980213125231</v>
      </c>
      <c r="P334" s="33">
        <f t="shared" si="216"/>
        <v>0.34424801396414029</v>
      </c>
      <c r="Q334" s="31">
        <f t="shared" si="217"/>
        <v>3.9965107500274986</v>
      </c>
      <c r="R334" s="31">
        <f t="shared" si="218"/>
        <v>0.19915252211470405</v>
      </c>
      <c r="S334" s="31">
        <f t="shared" si="219"/>
        <v>0.90398727128502532</v>
      </c>
      <c r="T334" s="31">
        <f t="shared" si="220"/>
        <v>0.11521265324940753</v>
      </c>
      <c r="U334" s="31">
        <f t="shared" si="221"/>
        <v>0.15813648089050206</v>
      </c>
      <c r="V334" s="47">
        <f t="shared" si="234"/>
        <v>3.4090580023633311E-4</v>
      </c>
      <c r="W334" s="31">
        <f t="shared" si="222"/>
        <v>0.57851465814251424</v>
      </c>
      <c r="X334" s="34">
        <f>(S334*H334*'Propiedades físicas'!$F$5*60*24*365)/(1000000)</f>
        <v>46031.446899701376</v>
      </c>
      <c r="Y334" s="34">
        <f>(U334*H334*'Propiedades físicas'!$F$7*60*24*365)/(1000000)</f>
        <v>2518.2323424711399</v>
      </c>
      <c r="Z334" s="31">
        <f t="shared" si="235"/>
        <v>113.25759659420216</v>
      </c>
      <c r="AA334" s="31">
        <f t="shared" si="236"/>
        <v>1314.852036759047</v>
      </c>
      <c r="AB334" s="31">
        <f t="shared" si="236"/>
        <v>65.521179775737636</v>
      </c>
      <c r="AC334" s="31">
        <f t="shared" si="236"/>
        <v>297.4118122527733</v>
      </c>
      <c r="AD334" s="31">
        <f t="shared" si="236"/>
        <v>37.90496291905508</v>
      </c>
      <c r="AE334" s="31">
        <f t="shared" si="237"/>
        <v>52.026902212975173</v>
      </c>
      <c r="AF334" s="31">
        <f t="shared" si="238"/>
        <v>1880.9744905137902</v>
      </c>
      <c r="AG334" s="31">
        <f t="shared" si="239"/>
        <v>6.0212191693926546E-2</v>
      </c>
      <c r="AH334" s="31">
        <f t="shared" si="240"/>
        <v>0.69902704337042532</v>
      </c>
      <c r="AI334" s="31">
        <f t="shared" si="240"/>
        <v>3.4833635493823449E-2</v>
      </c>
      <c r="AJ334" s="31">
        <f t="shared" si="240"/>
        <v>0.15811581377243183</v>
      </c>
      <c r="AK334" s="31">
        <f t="shared" si="240"/>
        <v>2.0151768729570224E-2</v>
      </c>
      <c r="AL334" s="31">
        <f t="shared" si="241"/>
        <v>2.765954693982265E-2</v>
      </c>
      <c r="AM334" s="31">
        <f t="shared" si="242"/>
        <v>1</v>
      </c>
      <c r="AN334" s="31">
        <f>(Z334*'Propiedades físicas'!$F$4)/1000</f>
        <v>99.596465293009487</v>
      </c>
      <c r="AO334" s="31">
        <f>(AA334*'Propiedades físicas'!$F$6)/1000</f>
        <v>42.127859257759859</v>
      </c>
      <c r="AP334" s="31">
        <f>(AB334*'Propiedades físicas'!$F$9)/1000</f>
        <v>40.423291862641328</v>
      </c>
      <c r="AQ334" s="31">
        <f>(AC334*'Propiedades físicas'!$F$5)/1000</f>
        <v>87.578856354074162</v>
      </c>
      <c r="AR334" s="31">
        <f>(AD334*'Propiedades físicas'!$F$8)/1000</f>
        <v>13.438067454063402</v>
      </c>
      <c r="AS334" s="31">
        <f>(AE334*'Propiedades físicas'!$F$7)/1000</f>
        <v>4.7911574247928836</v>
      </c>
      <c r="AT334" s="31">
        <f t="shared" si="243"/>
        <v>287.95569764634109</v>
      </c>
      <c r="AU334" s="31">
        <f t="shared" si="244"/>
        <v>0.34587426505910296</v>
      </c>
      <c r="AV334" s="31">
        <f t="shared" si="247"/>
        <v>0.14629979403810958</v>
      </c>
      <c r="AW334" s="31">
        <f t="shared" si="247"/>
        <v>0.14038024665963739</v>
      </c>
      <c r="AX334" s="31">
        <f t="shared" si="247"/>
        <v>0.30414003636641351</v>
      </c>
      <c r="AY334" s="31">
        <f t="shared" si="247"/>
        <v>4.6667135131903695E-2</v>
      </c>
      <c r="AZ334" s="31">
        <f t="shared" si="248"/>
        <v>1.6638522744832941E-2</v>
      </c>
      <c r="BA334" s="31">
        <f t="shared" si="245"/>
        <v>1</v>
      </c>
      <c r="BB334" s="34">
        <f>AU334*'Propiedades físicas'!$C$4+'Diseño reactor'!AV334*'Propiedades físicas'!$C$5+'Diseño reactor'!AW334*'Propiedades físicas'!$C$8+'Diseño reactor'!AX334*'Propiedades físicas'!$C$9+'Diseño reactor'!AY334*'Propiedades físicas'!$C$7+'Diseño reactor'!AZ334*'Propiedades físicas'!$C$6</f>
        <v>879.68934065069197</v>
      </c>
      <c r="BC334" s="45">
        <f>AU334*'Propiedades físicas'!$L$4+'Diseño reactor'!AV334*'Propiedades físicas'!$L$5+'Diseño reactor'!AW334*'Propiedades físicas'!$L$8+AX334*'Propiedades físicas'!$L$9+'Diseño reactor'!AY334*'Propiedades físicas'!$L$7+'Diseño reactor'!AZ334*'Propiedades físicas'!$L$6</f>
        <v>1.8564230397662749</v>
      </c>
      <c r="BD334" s="29">
        <f t="shared" si="224"/>
        <v>5.7866478181386451</v>
      </c>
      <c r="BE334" s="58">
        <f t="shared" si="225"/>
        <v>46.237161985824258</v>
      </c>
      <c r="BF334" s="30">
        <f>AU334*'Propiedades físicas'!$I$4+'Diseño reactor'!AV334*'Propiedades físicas'!$I$5+'Diseño reactor'!AW334*'Propiedades físicas'!$I$8+'Diseño reactor'!AX334*'Propiedades físicas'!$I$9+'Diseño reactor'!AY334*'Propiedades físicas'!$I$7+'Diseño reactor'!AZ334*'Propiedades físicas'!$I$6</f>
        <v>1.8075656288464522E-2</v>
      </c>
      <c r="BG334" s="24">
        <f>AU334*'Propiedades físicas'!$O$4+'Diseño reactor'!AV334*'Propiedades físicas'!$O$5+'Diseño reactor'!AW334*'Propiedades físicas'!$O$8+'Diseño reactor'!AX334*'Propiedades físicas'!$O$9+'Diseño reactor'!AY334*'Propiedades físicas'!$O$7+'Diseño reactor'!AZ334*'Propiedades físicas'!$O$6</f>
        <v>0.14397541763880536</v>
      </c>
      <c r="BH334" s="54">
        <f t="shared" si="226"/>
        <v>45692.977031103313</v>
      </c>
      <c r="BI334" s="34">
        <f t="shared" si="246"/>
        <v>233.06801496478104</v>
      </c>
      <c r="BJ334" s="27">
        <f t="shared" si="227"/>
        <v>4876.6196575023359</v>
      </c>
      <c r="BK334" s="34">
        <f t="shared" si="228"/>
        <v>540.08719373423605</v>
      </c>
      <c r="BL334" s="27">
        <f t="shared" si="229"/>
        <v>104.64444257698297</v>
      </c>
      <c r="BM334" s="34">
        <f t="shared" si="230"/>
        <v>1.1054421768707483</v>
      </c>
      <c r="BN334" s="45">
        <f t="shared" si="231"/>
        <v>269.64830848580755</v>
      </c>
      <c r="BO334" s="45">
        <f t="shared" si="232"/>
        <v>58.538309091853037</v>
      </c>
      <c r="BP334" s="66">
        <f t="shared" si="233"/>
        <v>6.7206274559303996</v>
      </c>
    </row>
    <row r="335" spans="8:68">
      <c r="H335" s="68">
        <v>330</v>
      </c>
      <c r="I335" s="31">
        <f>('Propiedades físicas'!$C$10*'Diseño reactor'!H335)/1000</f>
        <v>288.8309429279409</v>
      </c>
      <c r="J335" s="31">
        <f t="shared" si="211"/>
        <v>1.5787782132254622</v>
      </c>
      <c r="K335" s="31">
        <f>(I335*1000)/'Propiedades físicas'!$F$10</f>
        <v>1886.6917382053216</v>
      </c>
      <c r="L335" s="31">
        <f t="shared" si="212"/>
        <v>269.5273911721888</v>
      </c>
      <c r="M335" s="31">
        <f t="shared" si="213"/>
        <v>1617.1643470331328</v>
      </c>
      <c r="N335" s="31">
        <f t="shared" si="214"/>
        <v>0.81674967021875389</v>
      </c>
      <c r="O335" s="32">
        <f t="shared" si="215"/>
        <v>4.900498021312524</v>
      </c>
      <c r="P335" s="33">
        <f t="shared" si="216"/>
        <v>0.34485256628078115</v>
      </c>
      <c r="Q335" s="31">
        <f t="shared" si="217"/>
        <v>3.9984205565877642</v>
      </c>
      <c r="R335" s="31">
        <f t="shared" si="218"/>
        <v>0.19924700706630508</v>
      </c>
      <c r="S335" s="31">
        <f t="shared" si="219"/>
        <v>0.90207746472476069</v>
      </c>
      <c r="T335" s="31">
        <f t="shared" si="220"/>
        <v>0.11511983295654749</v>
      </c>
      <c r="U335" s="31">
        <f t="shared" si="221"/>
        <v>0.15753026391512023</v>
      </c>
      <c r="V335" s="47">
        <f t="shared" si="234"/>
        <v>3.4150448311300659E-4</v>
      </c>
      <c r="W335" s="31">
        <f t="shared" si="222"/>
        <v>0.57777446523067755</v>
      </c>
      <c r="X335" s="34">
        <f>(S335*H335*'Propiedades físicas'!$F$5*60*24*365)/(1000000)</f>
        <v>46073.816297952348</v>
      </c>
      <c r="Y335" s="34">
        <f>(U335*H335*'Propiedades físicas'!$F$7*60*24*365)/(1000000)</f>
        <v>2516.2035456599792</v>
      </c>
      <c r="Z335" s="31">
        <f t="shared" si="235"/>
        <v>113.80134687265777</v>
      </c>
      <c r="AA335" s="31">
        <f t="shared" si="236"/>
        <v>1319.4787836739622</v>
      </c>
      <c r="AB335" s="31">
        <f t="shared" si="236"/>
        <v>65.751512331880676</v>
      </c>
      <c r="AC335" s="31">
        <f t="shared" si="236"/>
        <v>297.68556335917106</v>
      </c>
      <c r="AD335" s="31">
        <f t="shared" si="236"/>
        <v>37.98954487566067</v>
      </c>
      <c r="AE335" s="31">
        <f t="shared" si="237"/>
        <v>51.98498709198968</v>
      </c>
      <c r="AF335" s="31">
        <f t="shared" si="238"/>
        <v>1886.6917382053221</v>
      </c>
      <c r="AG335" s="31">
        <f t="shared" si="239"/>
        <v>6.0317933538474623E-2</v>
      </c>
      <c r="AH335" s="31">
        <f t="shared" si="240"/>
        <v>0.69936108636861372</v>
      </c>
      <c r="AI335" s="31">
        <f t="shared" si="240"/>
        <v>3.4850161794011722E-2</v>
      </c>
      <c r="AJ335" s="31">
        <f t="shared" si="240"/>
        <v>0.15778177077424346</v>
      </c>
      <c r="AK335" s="31">
        <f t="shared" si="240"/>
        <v>2.0135533593737719E-2</v>
      </c>
      <c r="AL335" s="31">
        <f t="shared" si="241"/>
        <v>2.7553513930918764E-2</v>
      </c>
      <c r="AM335" s="31">
        <f t="shared" si="242"/>
        <v>1</v>
      </c>
      <c r="AN335" s="31">
        <f>(Z335*'Propiedades físicas'!$F$4)/1000</f>
        <v>100.07462841287779</v>
      </c>
      <c r="AO335" s="31">
        <f>(AA335*'Propiedades físicas'!$F$6)/1000</f>
        <v>42.276100228913748</v>
      </c>
      <c r="AP335" s="31">
        <f>(AB335*'Propiedades físicas'!$F$9)/1000</f>
        <v>40.565395533153783</v>
      </c>
      <c r="AQ335" s="31">
        <f>(AC335*'Propiedades físicas'!$F$5)/1000</f>
        <v>87.659467842375108</v>
      </c>
      <c r="AR335" s="31">
        <f>(AD335*'Propiedades físicas'!$F$8)/1000</f>
        <v>13.468053449319216</v>
      </c>
      <c r="AS335" s="31">
        <f>(AE335*'Propiedades físicas'!$F$7)/1000</f>
        <v>4.7872974613013302</v>
      </c>
      <c r="AT335" s="31">
        <f t="shared" si="243"/>
        <v>288.83094292794095</v>
      </c>
      <c r="AU335" s="31">
        <f t="shared" si="244"/>
        <v>0.34648167332211677</v>
      </c>
      <c r="AV335" s="31">
        <f t="shared" si="247"/>
        <v>0.14636970609987937</v>
      </c>
      <c r="AW335" s="31">
        <f t="shared" si="247"/>
        <v>0.1404468479794225</v>
      </c>
      <c r="AX335" s="31">
        <f t="shared" si="247"/>
        <v>0.3034974956414031</v>
      </c>
      <c r="AY335" s="31">
        <f t="shared" si="247"/>
        <v>4.662953807092371E-2</v>
      </c>
      <c r="AZ335" s="31">
        <f t="shared" si="248"/>
        <v>1.6574738886254613E-2</v>
      </c>
      <c r="BA335" s="31">
        <f t="shared" si="245"/>
        <v>1</v>
      </c>
      <c r="BB335" s="34">
        <f>AU335*'Propiedades físicas'!$C$4+'Diseño reactor'!AV335*'Propiedades físicas'!$C$5+'Diseño reactor'!AW335*'Propiedades físicas'!$C$8+'Diseño reactor'!AX335*'Propiedades físicas'!$C$9+'Diseño reactor'!AY335*'Propiedades físicas'!$C$7+'Diseño reactor'!AZ335*'Propiedades físicas'!$C$6</f>
        <v>879.67347533261682</v>
      </c>
      <c r="BC335" s="45">
        <f>AU335*'Propiedades físicas'!$L$4+'Diseño reactor'!AV335*'Propiedades físicas'!$L$5+'Diseño reactor'!AW335*'Propiedades físicas'!$L$8+AX335*'Propiedades físicas'!$L$9+'Diseño reactor'!AY335*'Propiedades físicas'!$L$7+'Diseño reactor'!AZ335*'Propiedades físicas'!$L$6</f>
        <v>1.8569029345004127</v>
      </c>
      <c r="BD335" s="29">
        <f t="shared" si="224"/>
        <v>5.7778545949678595</v>
      </c>
      <c r="BE335" s="58">
        <f t="shared" si="225"/>
        <v>46.225901103495382</v>
      </c>
      <c r="BF335" s="30">
        <f>AU335*'Propiedades físicas'!$I$4+'Diseño reactor'!AV335*'Propiedades físicas'!$I$5+'Diseño reactor'!AW335*'Propiedades físicas'!$I$8+'Diseño reactor'!AX335*'Propiedades físicas'!$I$9+'Diseño reactor'!AY335*'Propiedades físicas'!$I$7+'Diseño reactor'!AZ335*'Propiedades físicas'!$I$6</f>
        <v>1.8082362542698488E-2</v>
      </c>
      <c r="BG335" s="24">
        <f>AU335*'Propiedades físicas'!$O$4+'Diseño reactor'!AV335*'Propiedades físicas'!$O$5+'Diseño reactor'!AW335*'Propiedades físicas'!$O$8+'Diseño reactor'!AX335*'Propiedades físicas'!$O$9+'Diseño reactor'!AY335*'Propiedades físicas'!$O$7+'Diseño reactor'!AZ335*'Propiedades físicas'!$O$6</f>
        <v>0.14398914153689868</v>
      </c>
      <c r="BH335" s="54">
        <f t="shared" si="226"/>
        <v>45675.206980824871</v>
      </c>
      <c r="BI335" s="34">
        <f t="shared" si="246"/>
        <v>233.19252903270257</v>
      </c>
      <c r="BJ335" s="27">
        <f t="shared" si="227"/>
        <v>4876.2232743307313</v>
      </c>
      <c r="BK335" s="34">
        <f t="shared" si="228"/>
        <v>540.09477170240552</v>
      </c>
      <c r="BL335" s="27">
        <f t="shared" si="229"/>
        <v>104.64472705744352</v>
      </c>
      <c r="BM335" s="34">
        <f t="shared" si="230"/>
        <v>1.1054421768707483</v>
      </c>
      <c r="BN335" s="45">
        <f t="shared" si="231"/>
        <v>270.55097235744813</v>
      </c>
      <c r="BO335" s="45">
        <f t="shared" si="232"/>
        <v>58.629187681668213</v>
      </c>
      <c r="BP335" s="66">
        <f t="shared" si="233"/>
        <v>6.7205062484912208</v>
      </c>
    </row>
    <row r="336" spans="8:68">
      <c r="H336" s="68">
        <v>331</v>
      </c>
      <c r="I336" s="31">
        <f>('Propiedades físicas'!$C$10*'Diseño reactor'!H336)/1000</f>
        <v>289.70618820954076</v>
      </c>
      <c r="J336" s="31">
        <f t="shared" si="211"/>
        <v>1.5740084905268956</v>
      </c>
      <c r="K336" s="31">
        <f>(I336*1000)/'Propiedades físicas'!$F$10</f>
        <v>1892.4089858968528</v>
      </c>
      <c r="L336" s="31">
        <f t="shared" si="212"/>
        <v>270.34414084240751</v>
      </c>
      <c r="M336" s="31">
        <f t="shared" si="213"/>
        <v>1622.0648450544452</v>
      </c>
      <c r="N336" s="31">
        <f t="shared" si="214"/>
        <v>0.81674967021875378</v>
      </c>
      <c r="O336" s="32">
        <f t="shared" si="215"/>
        <v>4.9004980213125231</v>
      </c>
      <c r="P336" s="33">
        <f t="shared" si="216"/>
        <v>0.34545557355955547</v>
      </c>
      <c r="Q336" s="31">
        <f t="shared" si="217"/>
        <v>4.0003230454312195</v>
      </c>
      <c r="R336" s="31">
        <f t="shared" si="218"/>
        <v>0.19934035900256863</v>
      </c>
      <c r="S336" s="31">
        <f t="shared" si="219"/>
        <v>0.90017497588130357</v>
      </c>
      <c r="T336" s="31">
        <f t="shared" si="220"/>
        <v>0.11502659609115407</v>
      </c>
      <c r="U336" s="31">
        <f t="shared" si="221"/>
        <v>0.15692714156547555</v>
      </c>
      <c r="V336" s="47">
        <f t="shared" si="234"/>
        <v>3.421016359521812E-4</v>
      </c>
      <c r="W336" s="31">
        <f t="shared" si="222"/>
        <v>0.57703616400967683</v>
      </c>
      <c r="X336" s="34">
        <f>(S336*H336*'Propiedades físicas'!$F$5*60*24*365)/(1000000)</f>
        <v>46115.969408247642</v>
      </c>
      <c r="Y336" s="34">
        <f>(U336*H336*'Propiedades físicas'!$F$7*60*24*365)/(1000000)</f>
        <v>2514.1656437167253</v>
      </c>
      <c r="Z336" s="31">
        <f t="shared" si="235"/>
        <v>114.34579484821286</v>
      </c>
      <c r="AA336" s="31">
        <f t="shared" si="236"/>
        <v>1324.1069280377337</v>
      </c>
      <c r="AB336" s="31">
        <f t="shared" si="236"/>
        <v>65.981658829850218</v>
      </c>
      <c r="AC336" s="31">
        <f t="shared" si="236"/>
        <v>297.95791701671146</v>
      </c>
      <c r="AD336" s="31">
        <f t="shared" si="236"/>
        <v>38.073803306171996</v>
      </c>
      <c r="AE336" s="31">
        <f t="shared" si="237"/>
        <v>51.942883858172408</v>
      </c>
      <c r="AF336" s="31">
        <f t="shared" si="238"/>
        <v>1892.4089858968525</v>
      </c>
      <c r="AG336" s="31">
        <f t="shared" si="239"/>
        <v>6.0423405141474734E-2</v>
      </c>
      <c r="AH336" s="31">
        <f t="shared" si="240"/>
        <v>0.69969384942981105</v>
      </c>
      <c r="AI336" s="31">
        <f t="shared" si="240"/>
        <v>3.4866489919239164E-2</v>
      </c>
      <c r="AJ336" s="31">
        <f t="shared" si="240"/>
        <v>0.15744900771304621</v>
      </c>
      <c r="AK336" s="31">
        <f t="shared" si="240"/>
        <v>2.0119225595479837E-2</v>
      </c>
      <c r="AL336" s="31">
        <f t="shared" si="241"/>
        <v>2.7448022200949114E-2</v>
      </c>
      <c r="AM336" s="31">
        <f t="shared" si="242"/>
        <v>1.0000000000000002</v>
      </c>
      <c r="AN336" s="31">
        <f>(Z336*'Propiedades físicas'!$F$4)/1000</f>
        <v>100.55340507362142</v>
      </c>
      <c r="AO336" s="31">
        <f>(AA336*'Propiedades físicas'!$F$6)/1000</f>
        <v>42.424385974328985</v>
      </c>
      <c r="AP336" s="31">
        <f>(AB336*'Propiedades físicas'!$F$9)/1000</f>
        <v>40.707384415076085</v>
      </c>
      <c r="AQ336" s="31">
        <f>(AC336*'Propiedades físicas'!$F$5)/1000</f>
        <v>87.739667823911034</v>
      </c>
      <c r="AR336" s="31">
        <f>(AD336*'Propiedades físicas'!$F$8)/1000</f>
        <v>13.497924748104092</v>
      </c>
      <c r="AS336" s="31">
        <f>(AE336*'Propiedades físicas'!$F$7)/1000</f>
        <v>4.7834201744990965</v>
      </c>
      <c r="AT336" s="31">
        <f t="shared" si="243"/>
        <v>289.7061882095407</v>
      </c>
      <c r="AU336" s="31">
        <f t="shared" si="244"/>
        <v>0.34708752924839997</v>
      </c>
      <c r="AV336" s="31">
        <f t="shared" si="247"/>
        <v>0.14643935028285962</v>
      </c>
      <c r="AW336" s="31">
        <f t="shared" si="247"/>
        <v>0.14051265065015789</v>
      </c>
      <c r="AX336" s="31">
        <f t="shared" si="247"/>
        <v>0.30285741690974888</v>
      </c>
      <c r="AY336" s="31">
        <f t="shared" si="247"/>
        <v>4.659177227633543E-2</v>
      </c>
      <c r="AZ336" s="31">
        <f t="shared" si="248"/>
        <v>1.65112806324983E-2</v>
      </c>
      <c r="BA336" s="31">
        <f t="shared" si="245"/>
        <v>1</v>
      </c>
      <c r="BB336" s="34">
        <f>AU336*'Propiedades físicas'!$C$4+'Diseño reactor'!AV336*'Propiedades físicas'!$C$5+'Diseño reactor'!AW336*'Propiedades físicas'!$C$8+'Diseño reactor'!AX336*'Propiedades físicas'!$C$9+'Diseño reactor'!AY336*'Propiedades físicas'!$C$7+'Diseño reactor'!AZ336*'Propiedades físicas'!$C$6</f>
        <v>879.65768691363746</v>
      </c>
      <c r="BC336" s="45">
        <f>AU336*'Propiedades físicas'!$L$4+'Diseño reactor'!AV336*'Propiedades físicas'!$L$5+'Diseño reactor'!AW336*'Propiedades físicas'!$L$8+AX336*'Propiedades físicas'!$L$9+'Diseño reactor'!AY336*'Propiedades físicas'!$L$7+'Diseño reactor'!AZ336*'Propiedades físicas'!$L$6</f>
        <v>1.8573815956238044</v>
      </c>
      <c r="BD336" s="29">
        <f t="shared" si="224"/>
        <v>5.7690878924852944</v>
      </c>
      <c r="BE336" s="58">
        <f t="shared" si="225"/>
        <v>46.214682247003132</v>
      </c>
      <c r="BF336" s="30">
        <f>AU336*'Propiedades físicas'!$I$4+'Diseño reactor'!AV336*'Propiedades físicas'!$I$5+'Diseño reactor'!AW336*'Propiedades físicas'!$I$8+'Diseño reactor'!AX336*'Propiedades físicas'!$I$9+'Diseño reactor'!AY336*'Propiedades físicas'!$I$7+'Diseño reactor'!AZ336*'Propiedades físicas'!$I$6</f>
        <v>1.8089037683074287E-2</v>
      </c>
      <c r="BG336" s="24">
        <f>AU336*'Propiedades físicas'!$O$4+'Diseño reactor'!AV336*'Propiedades físicas'!$O$5+'Diseño reactor'!AW336*'Propiedades físicas'!$O$8+'Diseño reactor'!AX336*'Propiedades físicas'!$O$9+'Diseño reactor'!AY336*'Propiedades físicas'!$O$7+'Diseño reactor'!AZ336*'Propiedades físicas'!$O$6</f>
        <v>0.14400285616207878</v>
      </c>
      <c r="BH336" s="54">
        <f t="shared" si="226"/>
        <v>45657.532630478257</v>
      </c>
      <c r="BI336" s="34">
        <f t="shared" si="246"/>
        <v>233.31652281446412</v>
      </c>
      <c r="BJ336" s="27">
        <f t="shared" si="227"/>
        <v>4875.8291569856692</v>
      </c>
      <c r="BK336" s="34">
        <f t="shared" si="228"/>
        <v>540.10255751098248</v>
      </c>
      <c r="BL336" s="27">
        <f t="shared" si="229"/>
        <v>104.64501933362655</v>
      </c>
      <c r="BM336" s="34">
        <f t="shared" si="230"/>
        <v>1.1054421768707483</v>
      </c>
      <c r="BN336" s="45">
        <f t="shared" si="231"/>
        <v>271.4545021628312</v>
      </c>
      <c r="BO336" s="45">
        <f t="shared" si="232"/>
        <v>58.719834293275269</v>
      </c>
      <c r="BP336" s="66">
        <f t="shared" si="233"/>
        <v>6.7203856285437285</v>
      </c>
    </row>
    <row r="337" spans="8:68">
      <c r="H337" s="68">
        <v>332</v>
      </c>
      <c r="I337" s="31">
        <f>('Propiedades físicas'!$C$10*'Diseño reactor'!H337)/1000</f>
        <v>290.58143349114056</v>
      </c>
      <c r="J337" s="31">
        <f t="shared" si="211"/>
        <v>1.569267501097598</v>
      </c>
      <c r="K337" s="31">
        <f>(I337*1000)/'Propiedades físicas'!$F$10</f>
        <v>1898.1262335883839</v>
      </c>
      <c r="L337" s="31">
        <f t="shared" si="212"/>
        <v>271.16089051262628</v>
      </c>
      <c r="M337" s="31">
        <f t="shared" si="213"/>
        <v>1626.9653430757576</v>
      </c>
      <c r="N337" s="31">
        <f t="shared" si="214"/>
        <v>0.81674967021875389</v>
      </c>
      <c r="O337" s="32">
        <f t="shared" si="215"/>
        <v>4.9004980213125231</v>
      </c>
      <c r="P337" s="33">
        <f t="shared" si="216"/>
        <v>0.3460570417158213</v>
      </c>
      <c r="Q337" s="31">
        <f t="shared" si="217"/>
        <v>4.0022182558571782</v>
      </c>
      <c r="R337" s="31">
        <f t="shared" si="218"/>
        <v>0.19943258567039554</v>
      </c>
      <c r="S337" s="31">
        <f t="shared" si="219"/>
        <v>0.89827976545534571</v>
      </c>
      <c r="T337" s="31">
        <f t="shared" si="220"/>
        <v>0.11493294871266092</v>
      </c>
      <c r="U337" s="31">
        <f t="shared" si="221"/>
        <v>0.15632709411987616</v>
      </c>
      <c r="V337" s="47">
        <f t="shared" si="234"/>
        <v>3.4269726461178424E-4</v>
      </c>
      <c r="W337" s="31">
        <f t="shared" si="222"/>
        <v>0.57629974723695299</v>
      </c>
      <c r="X337" s="34">
        <f>(S337*H337*'Propiedades físicas'!$F$5*60*24*365)/(1000000)</f>
        <v>46157.90760896539</v>
      </c>
      <c r="Y337" s="34">
        <f>(U337*H337*'Propiedades físicas'!$F$7*60*24*365)/(1000000)</f>
        <v>2512.1187690839665</v>
      </c>
      <c r="Z337" s="31">
        <f t="shared" si="235"/>
        <v>114.89093784965267</v>
      </c>
      <c r="AA337" s="31">
        <f t="shared" si="236"/>
        <v>1328.7364609445831</v>
      </c>
      <c r="AB337" s="31">
        <f t="shared" si="236"/>
        <v>66.211618442571321</v>
      </c>
      <c r="AC337" s="31">
        <f t="shared" si="236"/>
        <v>298.22888213117477</v>
      </c>
      <c r="AD337" s="31">
        <f t="shared" si="236"/>
        <v>38.157738972603426</v>
      </c>
      <c r="AE337" s="31">
        <f t="shared" si="237"/>
        <v>51.90059524779889</v>
      </c>
      <c r="AF337" s="31">
        <f t="shared" si="238"/>
        <v>1898.1262335883841</v>
      </c>
      <c r="AG337" s="31">
        <f t="shared" si="239"/>
        <v>6.052860753757814E-2</v>
      </c>
      <c r="AH337" s="31">
        <f t="shared" si="240"/>
        <v>0.70002533942783318</v>
      </c>
      <c r="AI337" s="31">
        <f t="shared" si="240"/>
        <v>3.4882621224511016E-2</v>
      </c>
      <c r="AJ337" s="31">
        <f t="shared" si="240"/>
        <v>0.15711751771502402</v>
      </c>
      <c r="AK337" s="31">
        <f t="shared" si="240"/>
        <v>2.0102845794648067E-2</v>
      </c>
      <c r="AL337" s="31">
        <f t="shared" si="241"/>
        <v>2.7343068300405636E-2</v>
      </c>
      <c r="AM337" s="31">
        <f t="shared" si="242"/>
        <v>1</v>
      </c>
      <c r="AN337" s="31">
        <f>(Z337*'Propiedades físicas'!$F$4)/1000</f>
        <v>101.03279292622757</v>
      </c>
      <c r="AO337" s="31">
        <f>(AA337*'Propiedades físicas'!$F$6)/1000</f>
        <v>42.572716208664438</v>
      </c>
      <c r="AP337" s="31">
        <f>(AB337*'Propiedades físicas'!$F$9)/1000</f>
        <v>40.849257998144374</v>
      </c>
      <c r="AQ337" s="31">
        <f>(AC337*'Propiedades físicas'!$F$5)/1000</f>
        <v>87.81945892116704</v>
      </c>
      <c r="AR337" s="31">
        <f>(AD337*'Propiedades físicas'!$F$8)/1000</f>
        <v>13.527681620567362</v>
      </c>
      <c r="AS337" s="31">
        <f>(AE337*'Propiedades físicas'!$F$7)/1000</f>
        <v>4.7795258163697998</v>
      </c>
      <c r="AT337" s="31">
        <f t="shared" si="243"/>
        <v>290.58143349114056</v>
      </c>
      <c r="AU337" s="31">
        <f t="shared" si="244"/>
        <v>0.34769183878125487</v>
      </c>
      <c r="AV337" s="31">
        <f t="shared" si="247"/>
        <v>0.14650872802567555</v>
      </c>
      <c r="AW337" s="31">
        <f t="shared" si="247"/>
        <v>0.14057766013254186</v>
      </c>
      <c r="AX337" s="31">
        <f t="shared" si="247"/>
        <v>0.30221978694948015</v>
      </c>
      <c r="AY337" s="31">
        <f t="shared" si="247"/>
        <v>4.6553840202525544E-2</v>
      </c>
      <c r="AZ337" s="31">
        <f t="shared" si="248"/>
        <v>1.6448145908522133E-2</v>
      </c>
      <c r="BA337" s="31">
        <f t="shared" si="245"/>
        <v>1</v>
      </c>
      <c r="BB337" s="34">
        <f>AU337*'Propiedades físicas'!$C$4+'Diseño reactor'!AV337*'Propiedades físicas'!$C$5+'Diseño reactor'!AW337*'Propiedades físicas'!$C$8+'Diseño reactor'!AX337*'Propiedades físicas'!$C$9+'Diseño reactor'!AY337*'Propiedades físicas'!$C$7+'Diseño reactor'!AZ337*'Propiedades físicas'!$C$6</f>
        <v>879.64197492072981</v>
      </c>
      <c r="BC337" s="45">
        <f>AU337*'Propiedades físicas'!$L$4+'Diseño reactor'!AV337*'Propiedades físicas'!$L$5+'Diseño reactor'!AW337*'Propiedades físicas'!$L$8+AX337*'Propiedades físicas'!$L$9+'Diseño reactor'!AY337*'Propiedades físicas'!$L$7+'Diseño reactor'!AZ337*'Propiedades físicas'!$L$6</f>
        <v>1.8578590276165967</v>
      </c>
      <c r="BD337" s="29">
        <f t="shared" si="224"/>
        <v>5.7603475924287784</v>
      </c>
      <c r="BE337" s="58">
        <f t="shared" si="225"/>
        <v>46.203505155346427</v>
      </c>
      <c r="BF337" s="30">
        <f>AU337*'Propiedades físicas'!$I$4+'Diseño reactor'!AV337*'Propiedades físicas'!$I$5+'Diseño reactor'!AW337*'Propiedades físicas'!$I$8+'Diseño reactor'!AX337*'Propiedades físicas'!$I$9+'Diseño reactor'!AY337*'Propiedades físicas'!$I$7+'Diseño reactor'!AZ337*'Propiedades físicas'!$I$6</f>
        <v>1.8095681894016395E-2</v>
      </c>
      <c r="BG337" s="24">
        <f>AU337*'Propiedades físicas'!$O$4+'Diseño reactor'!AV337*'Propiedades físicas'!$O$5+'Diseño reactor'!AW337*'Propiedades físicas'!$O$8+'Diseño reactor'!AX337*'Propiedades físicas'!$O$9+'Diseño reactor'!AY337*'Propiedades físicas'!$O$7+'Diseño reactor'!AZ337*'Propiedades físicas'!$O$6</f>
        <v>0.14401656140588998</v>
      </c>
      <c r="BH337" s="54">
        <f t="shared" si="226"/>
        <v>45639.953293301609</v>
      </c>
      <c r="BI337" s="34">
        <f t="shared" si="246"/>
        <v>233.43999911875133</v>
      </c>
      <c r="BJ337" s="27">
        <f t="shared" si="227"/>
        <v>4875.4372893688396</v>
      </c>
      <c r="BK337" s="34">
        <f t="shared" si="228"/>
        <v>540.11054904996411</v>
      </c>
      <c r="BL337" s="27">
        <f t="shared" si="229"/>
        <v>104.64531932578232</v>
      </c>
      <c r="BM337" s="34">
        <f t="shared" si="230"/>
        <v>1.1054421768707483</v>
      </c>
      <c r="BN337" s="45">
        <f t="shared" si="231"/>
        <v>272.35889445841593</v>
      </c>
      <c r="BO337" s="45">
        <f t="shared" si="232"/>
        <v>58.810249813465333</v>
      </c>
      <c r="BP337" s="66">
        <f t="shared" si="233"/>
        <v>6.720265592474127</v>
      </c>
    </row>
    <row r="338" spans="8:68">
      <c r="H338" s="68">
        <v>333</v>
      </c>
      <c r="I338" s="31">
        <f>('Propiedades físicas'!$C$10*'Diseño reactor'!H338)/1000</f>
        <v>291.45667877274036</v>
      </c>
      <c r="J338" s="31">
        <f t="shared" si="211"/>
        <v>1.5645549860792869</v>
      </c>
      <c r="K338" s="31">
        <f>(I338*1000)/'Propiedades físicas'!$F$10</f>
        <v>1903.8434812799153</v>
      </c>
      <c r="L338" s="31">
        <f t="shared" si="212"/>
        <v>271.97764018284505</v>
      </c>
      <c r="M338" s="31">
        <f t="shared" si="213"/>
        <v>1631.8658410970702</v>
      </c>
      <c r="N338" s="31">
        <f t="shared" si="214"/>
        <v>0.81674967021875389</v>
      </c>
      <c r="O338" s="32">
        <f t="shared" si="215"/>
        <v>4.9004980213125231</v>
      </c>
      <c r="P338" s="33">
        <f t="shared" si="216"/>
        <v>0.34665697663477785</v>
      </c>
      <c r="Q338" s="31">
        <f t="shared" si="217"/>
        <v>4.0041062268971457</v>
      </c>
      <c r="R338" s="31">
        <f t="shared" si="218"/>
        <v>0.19952369475983209</v>
      </c>
      <c r="S338" s="31">
        <f t="shared" si="219"/>
        <v>0.89639179441537875</v>
      </c>
      <c r="T338" s="31">
        <f t="shared" si="220"/>
        <v>0.11483889681688524</v>
      </c>
      <c r="U338" s="31">
        <f t="shared" si="221"/>
        <v>0.1557301020072587</v>
      </c>
      <c r="V338" s="47">
        <f t="shared" si="234"/>
        <v>3.4329137491987706E-4</v>
      </c>
      <c r="W338" s="31">
        <f t="shared" si="222"/>
        <v>0.57556520770687158</v>
      </c>
      <c r="X338" s="34">
        <f>(S338*H338*'Propiedades físicas'!$F$5*60*24*365)/(1000000)</f>
        <v>46199.632267956098</v>
      </c>
      <c r="Y338" s="34">
        <f>(U338*H338*'Propiedades físicas'!$F$7*60*24*365)/(1000000)</f>
        <v>2510.0630528138076</v>
      </c>
      <c r="Z338" s="31">
        <f t="shared" si="235"/>
        <v>115.43677321938102</v>
      </c>
      <c r="AA338" s="31">
        <f t="shared" si="236"/>
        <v>1333.3673735567495</v>
      </c>
      <c r="AB338" s="31">
        <f t="shared" si="236"/>
        <v>66.441390355024083</v>
      </c>
      <c r="AC338" s="31">
        <f t="shared" si="236"/>
        <v>298.49846754032114</v>
      </c>
      <c r="AD338" s="31">
        <f t="shared" si="236"/>
        <v>38.241352640022782</v>
      </c>
      <c r="AE338" s="31">
        <f t="shared" si="237"/>
        <v>51.858123968417146</v>
      </c>
      <c r="AF338" s="31">
        <f t="shared" si="238"/>
        <v>1903.8434812799157</v>
      </c>
      <c r="AG338" s="31">
        <f t="shared" si="239"/>
        <v>6.0633541756161174E-2</v>
      </c>
      <c r="AH338" s="31">
        <f t="shared" si="240"/>
        <v>0.70035556318965542</v>
      </c>
      <c r="AI338" s="31">
        <f t="shared" si="240"/>
        <v>3.4898557054888181E-2</v>
      </c>
      <c r="AJ338" s="31">
        <f t="shared" si="240"/>
        <v>0.15678729395320176</v>
      </c>
      <c r="AK338" s="31">
        <f t="shared" si="240"/>
        <v>2.0086395239966831E-2</v>
      </c>
      <c r="AL338" s="31">
        <f t="shared" si="241"/>
        <v>2.7238648806126631E-2</v>
      </c>
      <c r="AM338" s="31">
        <f t="shared" si="242"/>
        <v>1</v>
      </c>
      <c r="AN338" s="31">
        <f>(Z338*'Propiedades físicas'!$F$4)/1000</f>
        <v>101.51278963365928</v>
      </c>
      <c r="AO338" s="31">
        <f>(AA338*'Propiedades físicas'!$F$6)/1000</f>
        <v>42.721090648758256</v>
      </c>
      <c r="AP338" s="31">
        <f>(AB338*'Propiedades físicas'!$F$9)/1000</f>
        <v>40.991015779532106</v>
      </c>
      <c r="AQ338" s="31">
        <f>(AC338*'Propiedades físicas'!$F$5)/1000</f>
        <v>87.898843736598366</v>
      </c>
      <c r="AR338" s="31">
        <f>(AD338*'Propiedades físicas'!$F$8)/1000</f>
        <v>13.557324337940873</v>
      </c>
      <c r="AS338" s="31">
        <f>(AE338*'Propiedades físicas'!$F$7)/1000</f>
        <v>4.7756146362515359</v>
      </c>
      <c r="AT338" s="31">
        <f t="shared" si="243"/>
        <v>291.45667877274047</v>
      </c>
      <c r="AU338" s="31">
        <f t="shared" si="244"/>
        <v>0.34829460783368271</v>
      </c>
      <c r="AV338" s="31">
        <f t="shared" si="247"/>
        <v>0.14657784075714891</v>
      </c>
      <c r="AW338" s="31">
        <f t="shared" si="247"/>
        <v>0.14064188184719661</v>
      </c>
      <c r="AX338" s="31">
        <f t="shared" si="247"/>
        <v>0.30158459262872594</v>
      </c>
      <c r="AY338" s="31">
        <f t="shared" si="247"/>
        <v>4.6515744278112836E-2</v>
      </c>
      <c r="AZ338" s="31">
        <f t="shared" si="248"/>
        <v>1.6385332655132801E-2</v>
      </c>
      <c r="BA338" s="31">
        <f t="shared" si="245"/>
        <v>0.99999999999999967</v>
      </c>
      <c r="BB338" s="34">
        <f>AU338*'Propiedades físicas'!$C$4+'Diseño reactor'!AV338*'Propiedades físicas'!$C$5+'Diseño reactor'!AW338*'Propiedades físicas'!$C$8+'Diseño reactor'!AX338*'Propiedades físicas'!$C$9+'Diseño reactor'!AY338*'Propiedades físicas'!$C$7+'Diseño reactor'!AZ338*'Propiedades físicas'!$C$6</f>
        <v>879.6263388843912</v>
      </c>
      <c r="BC338" s="45">
        <f>AU338*'Propiedades físicas'!$L$4+'Diseño reactor'!AV338*'Propiedades físicas'!$L$5+'Diseño reactor'!AW338*'Propiedades físicas'!$L$8+AX338*'Propiedades físicas'!$L$9+'Diseño reactor'!AY338*'Propiedades físicas'!$L$7+'Diseño reactor'!AZ338*'Propiedades físicas'!$L$6</f>
        <v>1.858335234938705</v>
      </c>
      <c r="BD338" s="29">
        <f t="shared" si="224"/>
        <v>5.7516335772257996</v>
      </c>
      <c r="BE338" s="58">
        <f t="shared" si="225"/>
        <v>46.192369569943352</v>
      </c>
      <c r="BF338" s="30">
        <f>AU338*'Propiedades físicas'!$I$4+'Diseño reactor'!AV338*'Propiedades físicas'!$I$5+'Diseño reactor'!AW338*'Propiedades físicas'!$I$8+'Diseño reactor'!AX338*'Propiedades físicas'!$I$9+'Diseño reactor'!AY338*'Propiedades físicas'!$I$7+'Diseño reactor'!AZ338*'Propiedades físicas'!$I$6</f>
        <v>1.8102295358616179E-2</v>
      </c>
      <c r="BG338" s="24">
        <f>AU338*'Propiedades físicas'!$O$4+'Diseño reactor'!AV338*'Propiedades físicas'!$O$5+'Diseño reactor'!AW338*'Propiedades físicas'!$O$8+'Diseño reactor'!AX338*'Propiedades físicas'!$O$9+'Diseño reactor'!AY338*'Propiedades físicas'!$O$7+'Diseño reactor'!AZ338*'Propiedades físicas'!$O$6</f>
        <v>0.1440302571613927</v>
      </c>
      <c r="BH338" s="54">
        <f t="shared" si="226"/>
        <v>45622.468288778415</v>
      </c>
      <c r="BI338" s="34">
        <f t="shared" si="246"/>
        <v>233.5629607360103</v>
      </c>
      <c r="BJ338" s="27">
        <f t="shared" si="227"/>
        <v>4875.0476555236173</v>
      </c>
      <c r="BK338" s="34">
        <f t="shared" si="228"/>
        <v>540.11874423008555</v>
      </c>
      <c r="BL338" s="27">
        <f t="shared" si="229"/>
        <v>104.64562695493288</v>
      </c>
      <c r="BM338" s="34">
        <f t="shared" si="230"/>
        <v>1.1054421768707483</v>
      </c>
      <c r="BN338" s="45">
        <f t="shared" si="231"/>
        <v>273.26414581842448</v>
      </c>
      <c r="BO338" s="45">
        <f t="shared" si="232"/>
        <v>58.900435124516832</v>
      </c>
      <c r="BP338" s="66">
        <f t="shared" si="233"/>
        <v>6.7201461366955213</v>
      </c>
    </row>
    <row r="339" spans="8:68">
      <c r="H339" s="68">
        <v>334</v>
      </c>
      <c r="I339" s="31">
        <f>('Propiedades físicas'!$C$10*'Diseño reactor'!H339)/1000</f>
        <v>292.33192405434016</v>
      </c>
      <c r="J339" s="31">
        <f t="shared" si="211"/>
        <v>1.5598706897137802</v>
      </c>
      <c r="K339" s="31">
        <f>(I339*1000)/'Propiedades físicas'!$F$10</f>
        <v>1909.5607289714465</v>
      </c>
      <c r="L339" s="31">
        <f t="shared" si="212"/>
        <v>272.79438985306376</v>
      </c>
      <c r="M339" s="31">
        <f t="shared" si="213"/>
        <v>1636.7663391183826</v>
      </c>
      <c r="N339" s="31">
        <f t="shared" si="214"/>
        <v>0.81674967021875378</v>
      </c>
      <c r="O339" s="32">
        <f t="shared" si="215"/>
        <v>4.9004980213125231</v>
      </c>
      <c r="P339" s="33">
        <f t="shared" si="216"/>
        <v>0.34725538417165835</v>
      </c>
      <c r="Q339" s="31">
        <f t="shared" si="217"/>
        <v>4.0059869973170263</v>
      </c>
      <c r="R339" s="31">
        <f t="shared" si="218"/>
        <v>0.19961369390454275</v>
      </c>
      <c r="S339" s="31">
        <f t="shared" si="219"/>
        <v>0.8945110239954962</v>
      </c>
      <c r="T339" s="31">
        <f t="shared" si="220"/>
        <v>0.11474444633670433</v>
      </c>
      <c r="U339" s="31">
        <f t="shared" si="221"/>
        <v>0.15513614580584828</v>
      </c>
      <c r="V339" s="47">
        <f t="shared" si="234"/>
        <v>3.4388397267484612E-4</v>
      </c>
      <c r="W339" s="31">
        <f t="shared" si="222"/>
        <v>0.57483253825048819</v>
      </c>
      <c r="X339" s="34">
        <f>(S339*H339*'Propiedades físicas'!$F$5*60*24*365)/(1000000)</f>
        <v>46241.144742636185</v>
      </c>
      <c r="Y339" s="34">
        <f>(U339*H339*'Propiedades físicas'!$F$7*60*24*365)/(1000000)</f>
        <v>2507.9986245826599</v>
      </c>
      <c r="Z339" s="31">
        <f t="shared" si="235"/>
        <v>115.98329831333389</v>
      </c>
      <c r="AA339" s="31">
        <f t="shared" si="236"/>
        <v>1337.9996571038869</v>
      </c>
      <c r="AB339" s="31">
        <f t="shared" si="236"/>
        <v>66.670973764117278</v>
      </c>
      <c r="AC339" s="31">
        <f t="shared" si="236"/>
        <v>298.76668201449576</v>
      </c>
      <c r="AD339" s="31">
        <f t="shared" si="236"/>
        <v>38.324645076459248</v>
      </c>
      <c r="AE339" s="31">
        <f t="shared" si="237"/>
        <v>51.815472699153325</v>
      </c>
      <c r="AF339" s="31">
        <f t="shared" si="238"/>
        <v>1909.5607289714465</v>
      </c>
      <c r="AG339" s="31">
        <f t="shared" si="239"/>
        <v>6.0738208821358823E-2</v>
      </c>
      <c r="AH339" s="31">
        <f t="shared" si="240"/>
        <v>0.70068452749579657</v>
      </c>
      <c r="AI339" s="31">
        <f t="shared" si="240"/>
        <v>3.491429874556988E-2</v>
      </c>
      <c r="AJ339" s="31">
        <f t="shared" si="240"/>
        <v>0.15645832964706052</v>
      </c>
      <c r="AK339" s="31">
        <f t="shared" si="240"/>
        <v>2.0069874969151774E-2</v>
      </c>
      <c r="AL339" s="31">
        <f t="shared" si="241"/>
        <v>2.7134760321062362E-2</v>
      </c>
      <c r="AM339" s="31">
        <f t="shared" si="242"/>
        <v>0.99999999999999989</v>
      </c>
      <c r="AN339" s="31">
        <f>(Z339*'Propiedades físicas'!$F$4)/1000</f>
        <v>101.99339287077956</v>
      </c>
      <c r="AO339" s="31">
        <f>(AA339*'Propiedades físicas'!$F$6)/1000</f>
        <v>42.869509013608535</v>
      </c>
      <c r="AP339" s="31">
        <f>(AB339*'Propiedades físicas'!$F$9)/1000</f>
        <v>41.132657263772145</v>
      </c>
      <c r="AQ339" s="31">
        <f>(AC339*'Propiedades físicas'!$F$5)/1000</f>
        <v>87.977824852808567</v>
      </c>
      <c r="AR339" s="31">
        <f>(AD339*'Propiedades físicas'!$F$8)/1000</f>
        <v>13.586853172506327</v>
      </c>
      <c r="AS339" s="31">
        <f>(AE339*'Propiedades físicas'!$F$7)/1000</f>
        <v>4.7716868808650297</v>
      </c>
      <c r="AT339" s="31">
        <f t="shared" si="243"/>
        <v>292.33192405434016</v>
      </c>
      <c r="AU339" s="31">
        <f t="shared" si="244"/>
        <v>0.34889584228857778</v>
      </c>
      <c r="AV339" s="31">
        <f t="shared" si="247"/>
        <v>0.14664668989637863</v>
      </c>
      <c r="AW339" s="31">
        <f t="shared" si="247"/>
        <v>0.14070532117500173</v>
      </c>
      <c r="AX339" s="31">
        <f t="shared" si="247"/>
        <v>0.30095182090497513</v>
      </c>
      <c r="AY339" s="31">
        <f t="shared" si="247"/>
        <v>4.6477486906222165E-2</v>
      </c>
      <c r="AZ339" s="31">
        <f t="shared" si="248"/>
        <v>1.6322838828844582E-2</v>
      </c>
      <c r="BA339" s="31">
        <f t="shared" si="245"/>
        <v>1</v>
      </c>
      <c r="BB339" s="34">
        <f>AU339*'Propiedades físicas'!$C$4+'Diseño reactor'!AV339*'Propiedades físicas'!$C$5+'Diseño reactor'!AW339*'Propiedades físicas'!$C$8+'Diseño reactor'!AX339*'Propiedades físicas'!$C$9+'Diseño reactor'!AY339*'Propiedades físicas'!$C$7+'Diseño reactor'!AZ339*'Propiedades físicas'!$C$6</f>
        <v>879.61077833861259</v>
      </c>
      <c r="BC339" s="45">
        <f>AU339*'Propiedades físicas'!$L$4+'Diseño reactor'!AV339*'Propiedades físicas'!$L$5+'Diseño reactor'!AW339*'Propiedades físicas'!$L$8+AX339*'Propiedades físicas'!$L$9+'Diseño reactor'!AY339*'Propiedades físicas'!$L$7+'Diseño reactor'!AZ339*'Propiedades físicas'!$L$6</f>
        <v>1.8588102220299212</v>
      </c>
      <c r="BD339" s="29">
        <f t="shared" si="224"/>
        <v>5.742945729988576</v>
      </c>
      <c r="BE339" s="58">
        <f t="shared" si="225"/>
        <v>46.18127523460025</v>
      </c>
      <c r="BF339" s="30">
        <f>AU339*'Propiedades físicas'!$I$4+'Diseño reactor'!AV339*'Propiedades físicas'!$I$5+'Diseño reactor'!AW339*'Propiedades físicas'!$I$8+'Diseño reactor'!AX339*'Propiedades físicas'!$I$9+'Diseño reactor'!AY339*'Propiedades físicas'!$I$7+'Diseño reactor'!AZ339*'Propiedades físicas'!$I$6</f>
        <v>1.8108878258643324E-2</v>
      </c>
      <c r="BG339" s="24">
        <f>AU339*'Propiedades físicas'!$O$4+'Diseño reactor'!AV339*'Propiedades físicas'!$O$5+'Diseño reactor'!AW339*'Propiedades físicas'!$O$8+'Diseño reactor'!AX339*'Propiedades físicas'!$O$9+'Diseño reactor'!AY339*'Propiedades físicas'!$O$7+'Diseño reactor'!AZ339*'Propiedades físicas'!$O$6</f>
        <v>0.14404394332314674</v>
      </c>
      <c r="BH339" s="54">
        <f t="shared" si="226"/>
        <v>45605.076942568288</v>
      </c>
      <c r="BI339" s="34">
        <f t="shared" si="246"/>
        <v>233.68541043858355</v>
      </c>
      <c r="BJ339" s="27">
        <f t="shared" si="227"/>
        <v>4874.6602396335129</v>
      </c>
      <c r="BK339" s="34">
        <f t="shared" si="228"/>
        <v>540.12714098258971</v>
      </c>
      <c r="BL339" s="27">
        <f t="shared" si="229"/>
        <v>104.64594214286363</v>
      </c>
      <c r="BM339" s="34">
        <f t="shared" si="230"/>
        <v>1.1054421768707483</v>
      </c>
      <c r="BN339" s="45">
        <f t="shared" si="231"/>
        <v>274.17025283473401</v>
      </c>
      <c r="BO339" s="45">
        <f t="shared" si="232"/>
        <v>58.990391104224322</v>
      </c>
      <c r="BP339" s="66">
        <f t="shared" si="233"/>
        <v>6.7200272576477067</v>
      </c>
    </row>
    <row r="340" spans="8:68">
      <c r="H340" s="68">
        <v>335</v>
      </c>
      <c r="I340" s="31">
        <f>('Propiedades físicas'!$C$10*'Diseño reactor'!H340)/1000</f>
        <v>293.20716933594002</v>
      </c>
      <c r="J340" s="31">
        <f t="shared" si="211"/>
        <v>1.555214359296724</v>
      </c>
      <c r="K340" s="31">
        <f>(I340*1000)/'Propiedades físicas'!$F$10</f>
        <v>1915.2779766629781</v>
      </c>
      <c r="L340" s="31">
        <f t="shared" si="212"/>
        <v>273.61113952328259</v>
      </c>
      <c r="M340" s="31">
        <f t="shared" si="213"/>
        <v>1641.6668371396954</v>
      </c>
      <c r="N340" s="31">
        <f t="shared" si="214"/>
        <v>0.816749670218754</v>
      </c>
      <c r="O340" s="32">
        <f t="shared" si="215"/>
        <v>4.900498021312524</v>
      </c>
      <c r="P340" s="33">
        <f t="shared" si="216"/>
        <v>0.34785227015192005</v>
      </c>
      <c r="Q340" s="31">
        <f t="shared" si="217"/>
        <v>4.0078606056193022</v>
      </c>
      <c r="R340" s="31">
        <f t="shared" si="218"/>
        <v>0.19970259068227789</v>
      </c>
      <c r="S340" s="31">
        <f t="shared" si="219"/>
        <v>0.89263741569322164</v>
      </c>
      <c r="T340" s="31">
        <f t="shared" si="220"/>
        <v>0.11464960314272447</v>
      </c>
      <c r="U340" s="31">
        <f t="shared" si="221"/>
        <v>0.15454520624183163</v>
      </c>
      <c r="V340" s="47">
        <f t="shared" si="234"/>
        <v>3.4447506364559076E-4</v>
      </c>
      <c r="W340" s="31">
        <f t="shared" si="222"/>
        <v>0.57410173173531487</v>
      </c>
      <c r="X340" s="34">
        <f>(S340*H340*'Propiedades físicas'!$F$5*60*24*365)/(1000000)</f>
        <v>46282.446380080946</v>
      </c>
      <c r="Y340" s="34">
        <f>(U340*H340*'Propiedades físicas'!$F$7*60*24*365)/(1000000)</f>
        <v>2505.925612705862</v>
      </c>
      <c r="Z340" s="31">
        <f t="shared" si="235"/>
        <v>116.53051050089321</v>
      </c>
      <c r="AA340" s="31">
        <f t="shared" si="236"/>
        <v>1342.6333028824663</v>
      </c>
      <c r="AB340" s="31">
        <f t="shared" si="236"/>
        <v>66.900367878563088</v>
      </c>
      <c r="AC340" s="31">
        <f t="shared" si="236"/>
        <v>299.03353425722923</v>
      </c>
      <c r="AD340" s="31">
        <f t="shared" si="236"/>
        <v>38.407617052812697</v>
      </c>
      <c r="AE340" s="31">
        <f t="shared" si="237"/>
        <v>51.772644091013596</v>
      </c>
      <c r="AF340" s="31">
        <f t="shared" si="238"/>
        <v>1915.2779766629778</v>
      </c>
      <c r="AG340" s="31">
        <f t="shared" si="239"/>
        <v>6.084260975209789E-2</v>
      </c>
      <c r="AH340" s="31">
        <f t="shared" si="240"/>
        <v>0.70101223908069976</v>
      </c>
      <c r="AI340" s="31">
        <f t="shared" si="240"/>
        <v>3.4929847621975353E-2</v>
      </c>
      <c r="AJ340" s="31">
        <f t="shared" si="240"/>
        <v>0.15613061806215753</v>
      </c>
      <c r="AK340" s="31">
        <f t="shared" si="240"/>
        <v>2.005328600902672E-2</v>
      </c>
      <c r="AL340" s="31">
        <f t="shared" si="241"/>
        <v>2.7031399474042914E-2</v>
      </c>
      <c r="AM340" s="31">
        <f t="shared" si="242"/>
        <v>1.0000000000000002</v>
      </c>
      <c r="AN340" s="31">
        <f>(Z340*'Propiedades físicas'!$F$4)/1000</f>
        <v>102.47460032427549</v>
      </c>
      <c r="AO340" s="31">
        <f>(AA340*'Propiedades físicas'!$F$6)/1000</f>
        <v>43.017971024354225</v>
      </c>
      <c r="AP340" s="31">
        <f>(AB340*'Propiedades físicas'!$F$9)/1000</f>
        <v>41.274181962679492</v>
      </c>
      <c r="AQ340" s="31">
        <f>(AC340*'Propiedades físicas'!$F$5)/1000</f>
        <v>88.056404832726301</v>
      </c>
      <c r="AR340" s="31">
        <f>(AD340*'Propiedades físicas'!$F$8)/1000</f>
        <v>13.616268397563152</v>
      </c>
      <c r="AS340" s="31">
        <f>(AE340*'Propiedades físicas'!$F$7)/1000</f>
        <v>4.7677427943414425</v>
      </c>
      <c r="AT340" s="31">
        <f t="shared" si="243"/>
        <v>293.20716933594008</v>
      </c>
      <c r="AU340" s="31">
        <f t="shared" si="244"/>
        <v>0.34949554799891652</v>
      </c>
      <c r="AV340" s="31">
        <f t="shared" si="247"/>
        <v>0.14671527685282035</v>
      </c>
      <c r="AW340" s="31">
        <f t="shared" si="247"/>
        <v>0.1407679834574232</v>
      </c>
      <c r="AX340" s="31">
        <f t="shared" si="247"/>
        <v>0.30032145882434508</v>
      </c>
      <c r="AY340" s="31">
        <f t="shared" si="247"/>
        <v>4.6439070464755268E-2</v>
      </c>
      <c r="AZ340" s="31">
        <f t="shared" si="248"/>
        <v>1.6260662401739689E-2</v>
      </c>
      <c r="BA340" s="31">
        <f t="shared" si="245"/>
        <v>1</v>
      </c>
      <c r="BB340" s="34">
        <f>AU340*'Propiedades físicas'!$C$4+'Diseño reactor'!AV340*'Propiedades físicas'!$C$5+'Diseño reactor'!AW340*'Propiedades físicas'!$C$8+'Diseño reactor'!AX340*'Propiedades físicas'!$C$9+'Diseño reactor'!AY340*'Propiedades físicas'!$C$7+'Diseño reactor'!AZ340*'Propiedades físicas'!$C$6</f>
        <v>879.59529282084452</v>
      </c>
      <c r="BC340" s="45">
        <f>AU340*'Propiedades físicas'!$L$4+'Diseño reactor'!AV340*'Propiedades físicas'!$L$5+'Diseño reactor'!AW340*'Propiedades físicas'!$L$8+AX340*'Propiedades físicas'!$L$9+'Diseño reactor'!AY340*'Propiedades físicas'!$L$7+'Diseño reactor'!AZ340*'Propiedades físicas'!$L$6</f>
        <v>1.8592839933100089</v>
      </c>
      <c r="BD340" s="29">
        <f t="shared" si="224"/>
        <v>5.7342839345092091</v>
      </c>
      <c r="BE340" s="58">
        <f t="shared" si="225"/>
        <v>46.170221895481369</v>
      </c>
      <c r="BF340" s="30">
        <f>AU340*'Propiedades físicas'!$I$4+'Diseño reactor'!AV340*'Propiedades físicas'!$I$5+'Diseño reactor'!AW340*'Propiedades físicas'!$I$8+'Diseño reactor'!AX340*'Propiedades físicas'!$I$9+'Diseño reactor'!AY340*'Propiedades físicas'!$I$7+'Diseño reactor'!AZ340*'Propiedades físicas'!$I$6</f>
        <v>1.8115430774556986E-2</v>
      </c>
      <c r="BG340" s="24">
        <f>AU340*'Propiedades físicas'!$O$4+'Diseño reactor'!AV340*'Propiedades físicas'!$O$5+'Diseño reactor'!AW340*'Propiedades físicas'!$O$8+'Diseño reactor'!AX340*'Propiedades físicas'!$O$9+'Diseño reactor'!AY340*'Propiedades físicas'!$O$7+'Diseño reactor'!AZ340*'Propiedades físicas'!$O$6</f>
        <v>0.14405761978719378</v>
      </c>
      <c r="BH340" s="54">
        <f t="shared" si="226"/>
        <v>45587.778586438588</v>
      </c>
      <c r="BI340" s="34">
        <f t="shared" si="246"/>
        <v>233.80735098084364</v>
      </c>
      <c r="BJ340" s="27">
        <f t="shared" si="227"/>
        <v>4874.2750260207249</v>
      </c>
      <c r="BK340" s="34">
        <f t="shared" si="228"/>
        <v>540.13573725900585</v>
      </c>
      <c r="BL340" s="27">
        <f t="shared" si="229"/>
        <v>104.64626481211562</v>
      </c>
      <c r="BM340" s="34">
        <f t="shared" si="230"/>
        <v>1.1054421768707483</v>
      </c>
      <c r="BN340" s="45">
        <f t="shared" si="231"/>
        <v>275.07721211676335</v>
      </c>
      <c r="BO340" s="45">
        <f t="shared" si="232"/>
        <v>59.080118625926708</v>
      </c>
      <c r="BP340" s="66">
        <f t="shared" si="233"/>
        <v>6.7199089517969108</v>
      </c>
    </row>
    <row r="341" spans="8:68">
      <c r="H341" s="68">
        <v>336</v>
      </c>
      <c r="I341" s="31">
        <f>('Propiedades físicas'!$C$10*'Diseño reactor'!H341)/1000</f>
        <v>294.08241461753983</v>
      </c>
      <c r="J341" s="31">
        <f t="shared" si="211"/>
        <v>1.5505857451321505</v>
      </c>
      <c r="K341" s="31">
        <f>(I341*1000)/'Propiedades físicas'!$F$10</f>
        <v>1920.9952243545092</v>
      </c>
      <c r="L341" s="31">
        <f t="shared" si="212"/>
        <v>274.4278891935013</v>
      </c>
      <c r="M341" s="31">
        <f t="shared" si="213"/>
        <v>1646.5673351610078</v>
      </c>
      <c r="N341" s="31">
        <f t="shared" si="214"/>
        <v>0.81674967021875389</v>
      </c>
      <c r="O341" s="32">
        <f t="shared" si="215"/>
        <v>4.9004980213125231</v>
      </c>
      <c r="P341" s="33">
        <f t="shared" si="216"/>
        <v>0.34844764037143278</v>
      </c>
      <c r="Q341" s="31">
        <f t="shared" si="217"/>
        <v>4.0097270900451756</v>
      </c>
      <c r="R341" s="31">
        <f t="shared" si="218"/>
        <v>0.19979039261533638</v>
      </c>
      <c r="S341" s="31">
        <f t="shared" si="219"/>
        <v>0.89077093126734908</v>
      </c>
      <c r="T341" s="31">
        <f t="shared" si="220"/>
        <v>0.11455437304394141</v>
      </c>
      <c r="U341" s="31">
        <f t="shared" si="221"/>
        <v>0.15395726418804331</v>
      </c>
      <c r="V341" s="47">
        <f t="shared" si="234"/>
        <v>3.4506465357171011E-4</v>
      </c>
      <c r="W341" s="31">
        <f t="shared" si="222"/>
        <v>0.57337278106508882</v>
      </c>
      <c r="X341" s="34">
        <f>(S341*H341*'Propiedades físicas'!$F$5*60*24*365)/(1000000)</f>
        <v>46323.538517116132</v>
      </c>
      <c r="Y341" s="34">
        <f>(U341*H341*'Propiedades físicas'!$F$7*60*24*365)/(1000000)</f>
        <v>2503.8441441521168</v>
      </c>
      <c r="Z341" s="31">
        <f t="shared" si="235"/>
        <v>117.07840716480142</v>
      </c>
      <c r="AA341" s="31">
        <f t="shared" si="236"/>
        <v>1347.2683022551789</v>
      </c>
      <c r="AB341" s="31">
        <f t="shared" si="236"/>
        <v>67.129571918753015</v>
      </c>
      <c r="AC341" s="31">
        <f t="shared" si="236"/>
        <v>299.29903290582928</v>
      </c>
      <c r="AD341" s="31">
        <f t="shared" si="236"/>
        <v>38.490269342764314</v>
      </c>
      <c r="AE341" s="31">
        <f t="shared" si="237"/>
        <v>51.729640767182552</v>
      </c>
      <c r="AF341" s="31">
        <f t="shared" si="238"/>
        <v>1920.9952243545094</v>
      </c>
      <c r="AG341" s="31">
        <f t="shared" si="239"/>
        <v>6.0946745562130152E-2</v>
      </c>
      <c r="AH341" s="31">
        <f t="shared" si="240"/>
        <v>0.70133870463310832</v>
      </c>
      <c r="AI341" s="31">
        <f t="shared" si="240"/>
        <v>3.4945204999824932E-2</v>
      </c>
      <c r="AJ341" s="31">
        <f t="shared" si="240"/>
        <v>0.15580415250974888</v>
      </c>
      <c r="AK341" s="31">
        <f t="shared" si="240"/>
        <v>2.003662937563927E-2</v>
      </c>
      <c r="AL341" s="31">
        <f t="shared" si="241"/>
        <v>2.6928562919548479E-2</v>
      </c>
      <c r="AM341" s="31">
        <f t="shared" si="242"/>
        <v>1</v>
      </c>
      <c r="AN341" s="31">
        <f>(Z341*'Propiedades físicas'!$F$4)/1000</f>
        <v>102.95640969258307</v>
      </c>
      <c r="AO341" s="31">
        <f>(AA341*'Propiedades físicas'!$F$6)/1000</f>
        <v>43.166476404255931</v>
      </c>
      <c r="AP341" s="31">
        <f>(AB341*'Propiedades físicas'!$F$9)/1000</f>
        <v>41.415589395274672</v>
      </c>
      <c r="AQ341" s="31">
        <f>(AC341*'Propiedades físicas'!$F$5)/1000</f>
        <v>88.13458621977955</v>
      </c>
      <c r="AR341" s="31">
        <f>(AD341*'Propiedades físicas'!$F$8)/1000</f>
        <v>13.645570287396801</v>
      </c>
      <c r="AS341" s="31">
        <f>(AE341*'Propiedades físicas'!$F$7)/1000</f>
        <v>4.7637826182498415</v>
      </c>
      <c r="AT341" s="31">
        <f t="shared" si="243"/>
        <v>294.08241461753988</v>
      </c>
      <c r="AU341" s="31">
        <f t="shared" si="244"/>
        <v>0.3500937307879492</v>
      </c>
      <c r="AV341" s="31">
        <f t="shared" si="247"/>
        <v>0.14678360302636526</v>
      </c>
      <c r="AW341" s="31">
        <f t="shared" si="247"/>
        <v>0.14082987399684024</v>
      </c>
      <c r="AX341" s="31">
        <f t="shared" si="247"/>
        <v>0.29969349352085661</v>
      </c>
      <c r="AY341" s="31">
        <f t="shared" si="247"/>
        <v>4.6400497306658545E-2</v>
      </c>
      <c r="AZ341" s="31">
        <f t="shared" si="248"/>
        <v>1.6198801361330079E-2</v>
      </c>
      <c r="BA341" s="31">
        <f t="shared" si="245"/>
        <v>0.99999999999999989</v>
      </c>
      <c r="BB341" s="34">
        <f>AU341*'Propiedades físicas'!$C$4+'Diseño reactor'!AV341*'Propiedades físicas'!$C$5+'Diseño reactor'!AW341*'Propiedades físicas'!$C$8+'Diseño reactor'!AX341*'Propiedades físicas'!$C$9+'Diseño reactor'!AY341*'Propiedades físicas'!$C$7+'Diseño reactor'!AZ341*'Propiedades físicas'!$C$6</f>
        <v>879.57988187196884</v>
      </c>
      <c r="BC341" s="45">
        <f>AU341*'Propiedades físicas'!$L$4+'Diseño reactor'!AV341*'Propiedades físicas'!$L$5+'Diseño reactor'!AW341*'Propiedades físicas'!$L$8+AX341*'Propiedades físicas'!$L$9+'Diseño reactor'!AY341*'Propiedades físicas'!$L$7+'Diseño reactor'!AZ341*'Propiedades físicas'!$L$6</f>
        <v>1.8597565531788125</v>
      </c>
      <c r="BD341" s="29">
        <f t="shared" si="224"/>
        <v>5.7256480752548384</v>
      </c>
      <c r="BE341" s="58">
        <f t="shared" si="225"/>
        <v>46.159209301078903</v>
      </c>
      <c r="BF341" s="30">
        <f>AU341*'Propiedades físicas'!$I$4+'Diseño reactor'!AV341*'Propiedades físicas'!$I$5+'Diseño reactor'!AW341*'Propiedades físicas'!$I$8+'Diseño reactor'!AX341*'Propiedades físicas'!$I$9+'Diseño reactor'!AY341*'Propiedades físicas'!$I$7+'Diseño reactor'!AZ341*'Propiedades físicas'!$I$6</f>
        <v>1.8121953085517006E-2</v>
      </c>
      <c r="BG341" s="24">
        <f>AU341*'Propiedades físicas'!$O$4+'Diseño reactor'!AV341*'Propiedades físicas'!$O$5+'Diseño reactor'!AW341*'Propiedades físicas'!$O$8+'Diseño reactor'!AX341*'Propiedades físicas'!$O$9+'Diseño reactor'!AY341*'Propiedades físicas'!$O$7+'Diseño reactor'!AZ341*'Propiedades físicas'!$O$6</f>
        <v>0.14407128645104064</v>
      </c>
      <c r="BH341" s="54">
        <f t="shared" si="226"/>
        <v>45570.572558196909</v>
      </c>
      <c r="BI341" s="34">
        <f t="shared" si="246"/>
        <v>233.92878509932831</v>
      </c>
      <c r="BJ341" s="27">
        <f t="shared" si="227"/>
        <v>4873.8919991446337</v>
      </c>
      <c r="BK341" s="34">
        <f t="shared" si="228"/>
        <v>540.14453103092433</v>
      </c>
      <c r="BL341" s="27">
        <f t="shared" si="229"/>
        <v>104.64659488597728</v>
      </c>
      <c r="BM341" s="34">
        <f t="shared" si="230"/>
        <v>1.1054421768707483</v>
      </c>
      <c r="BN341" s="45">
        <f t="shared" si="231"/>
        <v>275.98502029136608</v>
      </c>
      <c r="BO341" s="45">
        <f t="shared" si="232"/>
        <v>59.169618558535518</v>
      </c>
      <c r="BP341" s="66">
        <f t="shared" si="233"/>
        <v>6.719791215635575</v>
      </c>
    </row>
    <row r="342" spans="8:68">
      <c r="H342" s="68">
        <v>337</v>
      </c>
      <c r="I342" s="31">
        <f>('Propiedades físicas'!$C$10*'Diseño reactor'!H342)/1000</f>
        <v>294.95765989913968</v>
      </c>
      <c r="J342" s="31">
        <f t="shared" si="211"/>
        <v>1.5459846004878413</v>
      </c>
      <c r="K342" s="31">
        <f>(I342*1000)/'Propiedades físicas'!$F$10</f>
        <v>1926.7124720460404</v>
      </c>
      <c r="L342" s="31">
        <f t="shared" si="212"/>
        <v>275.24463886372001</v>
      </c>
      <c r="M342" s="31">
        <f t="shared" si="213"/>
        <v>1651.4678331823202</v>
      </c>
      <c r="N342" s="31">
        <f t="shared" si="214"/>
        <v>0.81674967021875378</v>
      </c>
      <c r="O342" s="32">
        <f t="shared" si="215"/>
        <v>4.9004980213125231</v>
      </c>
      <c r="P342" s="33">
        <f t="shared" si="216"/>
        <v>0.34904150059666794</v>
      </c>
      <c r="Q342" s="31">
        <f t="shared" si="217"/>
        <v>4.011586488576711</v>
      </c>
      <c r="R342" s="31">
        <f t="shared" si="218"/>
        <v>0.19987710717102569</v>
      </c>
      <c r="S342" s="31">
        <f t="shared" si="219"/>
        <v>0.8889115327358118</v>
      </c>
      <c r="T342" s="31">
        <f t="shared" si="220"/>
        <v>0.11445876178839426</v>
      </c>
      <c r="U342" s="31">
        <f t="shared" si="221"/>
        <v>0.15337230066266586</v>
      </c>
      <c r="V342" s="47">
        <f t="shared" si="234"/>
        <v>3.4565274816369056E-4</v>
      </c>
      <c r="W342" s="31">
        <f t="shared" si="222"/>
        <v>0.57264567917954279</v>
      </c>
      <c r="X342" s="34">
        <f>(S342*H342*'Propiedades físicas'!$F$5*60*24*365)/(1000000)</f>
        <v>46364.422480408968</v>
      </c>
      <c r="Y342" s="34">
        <f>(U342*H342*'Propiedades físicas'!$F$7*60*24*365)/(1000000)</f>
        <v>2501.7543445577803</v>
      </c>
      <c r="Z342" s="31">
        <f t="shared" si="235"/>
        <v>117.6269857010771</v>
      </c>
      <c r="AA342" s="31">
        <f t="shared" si="236"/>
        <v>1351.9046466503517</v>
      </c>
      <c r="AB342" s="31">
        <f t="shared" si="236"/>
        <v>67.358585116635652</v>
      </c>
      <c r="AC342" s="31">
        <f t="shared" si="236"/>
        <v>299.5631865319686</v>
      </c>
      <c r="AD342" s="31">
        <f t="shared" si="236"/>
        <v>38.572602722688863</v>
      </c>
      <c r="AE342" s="31">
        <f t="shared" si="237"/>
        <v>51.686465323318394</v>
      </c>
      <c r="AF342" s="31">
        <f t="shared" si="238"/>
        <v>1926.7124720460399</v>
      </c>
      <c r="AG342" s="31">
        <f t="shared" si="239"/>
        <v>6.1050617260065332E-2</v>
      </c>
      <c r="AH342" s="31">
        <f t="shared" si="240"/>
        <v>0.70166393079644063</v>
      </c>
      <c r="AI342" s="31">
        <f t="shared" si="240"/>
        <v>3.4960372185220419E-2</v>
      </c>
      <c r="AJ342" s="31">
        <f t="shared" si="240"/>
        <v>0.15547892634641666</v>
      </c>
      <c r="AK342" s="31">
        <f t="shared" si="240"/>
        <v>2.0019906074375142E-2</v>
      </c>
      <c r="AL342" s="31">
        <f t="shared" si="241"/>
        <v>2.6826247337481977E-2</v>
      </c>
      <c r="AM342" s="31">
        <f t="shared" si="242"/>
        <v>1.0000000000000002</v>
      </c>
      <c r="AN342" s="31">
        <f>(Z342*'Propiedades físicas'!$F$4)/1000</f>
        <v>103.43881868581317</v>
      </c>
      <c r="AO342" s="31">
        <f>(AA342*'Propiedades físicas'!$F$6)/1000</f>
        <v>43.315024878677264</v>
      </c>
      <c r="AP342" s="31">
        <f>(AB342*'Propiedades físicas'!$F$9)/1000</f>
        <v>41.55687908770836</v>
      </c>
      <c r="AQ342" s="31">
        <f>(AC342*'Propiedades físicas'!$F$5)/1000</f>
        <v>88.212371538068808</v>
      </c>
      <c r="AR342" s="31">
        <f>(AD342*'Propiedades físicas'!$F$8)/1000</f>
        <v>13.674759117247651</v>
      </c>
      <c r="AS342" s="31">
        <f>(AE342*'Propiedades físicas'!$F$7)/1000</f>
        <v>4.7598065916243915</v>
      </c>
      <c r="AT342" s="31">
        <f t="shared" si="243"/>
        <v>294.95765989913968</v>
      </c>
      <c r="AU342" s="31">
        <f t="shared" si="244"/>
        <v>0.35069039644938843</v>
      </c>
      <c r="AV342" s="31">
        <f t="shared" si="247"/>
        <v>0.14685166980741834</v>
      </c>
      <c r="AW342" s="31">
        <f t="shared" si="247"/>
        <v>0.14089099805686914</v>
      </c>
      <c r="AX342" s="31">
        <f t="shared" si="247"/>
        <v>0.2990679122157156</v>
      </c>
      <c r="AY342" s="31">
        <f t="shared" si="247"/>
        <v>4.636176976018766E-2</v>
      </c>
      <c r="AZ342" s="31">
        <f t="shared" si="248"/>
        <v>1.6137253710420674E-2</v>
      </c>
      <c r="BA342" s="31">
        <f t="shared" si="245"/>
        <v>0.99999999999999978</v>
      </c>
      <c r="BB342" s="34">
        <f>AU342*'Propiedades físicas'!$C$4+'Diseño reactor'!AV342*'Propiedades físicas'!$C$5+'Diseño reactor'!AW342*'Propiedades físicas'!$C$8+'Diseño reactor'!AX342*'Propiedades físicas'!$C$9+'Diseño reactor'!AY342*'Propiedades físicas'!$C$7+'Diseño reactor'!AZ342*'Propiedades físicas'!$C$6</f>
        <v>879.56454503626935</v>
      </c>
      <c r="BC342" s="45">
        <f>AU342*'Propiedades físicas'!$L$4+'Diseño reactor'!AV342*'Propiedades físicas'!$L$5+'Diseño reactor'!AW342*'Propiedades físicas'!$L$8+AX342*'Propiedades físicas'!$L$9+'Diseño reactor'!AY342*'Propiedades físicas'!$L$7+'Diseño reactor'!AZ342*'Propiedades físicas'!$L$6</f>
        <v>1.8602279060163571</v>
      </c>
      <c r="BD342" s="29">
        <f t="shared" si="224"/>
        <v>5.7170380373628635</v>
      </c>
      <c r="BE342" s="58">
        <f t="shared" si="225"/>
        <v>46.148237202183637</v>
      </c>
      <c r="BF342" s="30">
        <f>AU342*'Propiedades físicas'!$I$4+'Diseño reactor'!AV342*'Propiedades físicas'!$I$5+'Diseño reactor'!AW342*'Propiedades físicas'!$I$8+'Diseño reactor'!AX342*'Propiedades físicas'!$I$9+'Diseño reactor'!AY342*'Propiedades físicas'!$I$7+'Diseño reactor'!AZ342*'Propiedades físicas'!$I$6</f>
        <v>1.8128445369394931E-2</v>
      </c>
      <c r="BG342" s="24">
        <f>AU342*'Propiedades físicas'!$O$4+'Diseño reactor'!AV342*'Propiedades físicas'!$O$5+'Diseño reactor'!AW342*'Propiedades físicas'!$O$8+'Diseño reactor'!AX342*'Propiedades físicas'!$O$9+'Diseño reactor'!AY342*'Propiedades físicas'!$O$7+'Diseño reactor'!AZ342*'Propiedades físicas'!$O$6</f>
        <v>0.14408494321364285</v>
      </c>
      <c r="BH342" s="54">
        <f t="shared" si="226"/>
        <v>45553.458201624439</v>
      </c>
      <c r="BI342" s="34">
        <f t="shared" si="246"/>
        <v>234.04971551287224</v>
      </c>
      <c r="BJ342" s="27">
        <f t="shared" si="227"/>
        <v>4873.5111436003945</v>
      </c>
      <c r="BK342" s="34">
        <f t="shared" si="228"/>
        <v>540.15352028978339</v>
      </c>
      <c r="BL342" s="27">
        <f t="shared" si="229"/>
        <v>104.64693228847683</v>
      </c>
      <c r="BM342" s="34">
        <f t="shared" si="230"/>
        <v>1.1054421768707483</v>
      </c>
      <c r="BN342" s="45">
        <f t="shared" si="231"/>
        <v>276.89367400272124</v>
      </c>
      <c r="BO342" s="45">
        <f t="shared" si="232"/>
        <v>59.258891766563103</v>
      </c>
      <c r="BP342" s="66">
        <f t="shared" si="233"/>
        <v>6.7196740456821313</v>
      </c>
    </row>
    <row r="343" spans="8:68">
      <c r="H343" s="68">
        <v>338</v>
      </c>
      <c r="I343" s="31">
        <f>('Propiedades físicas'!$C$10*'Diseño reactor'!H343)/1000</f>
        <v>295.83290518073949</v>
      </c>
      <c r="J343" s="31">
        <f t="shared" si="211"/>
        <v>1.5414106815514867</v>
      </c>
      <c r="K343" s="31">
        <f>(I343*1000)/'Propiedades físicas'!$F$10</f>
        <v>1932.4297197375715</v>
      </c>
      <c r="L343" s="31">
        <f t="shared" si="212"/>
        <v>276.06138853393878</v>
      </c>
      <c r="M343" s="31">
        <f t="shared" si="213"/>
        <v>1656.3683312036326</v>
      </c>
      <c r="N343" s="31">
        <f t="shared" si="214"/>
        <v>0.81674967021875378</v>
      </c>
      <c r="O343" s="32">
        <f t="shared" si="215"/>
        <v>4.9004980213125222</v>
      </c>
      <c r="P343" s="33">
        <f t="shared" si="216"/>
        <v>0.34963385656488327</v>
      </c>
      <c r="Q343" s="31">
        <f t="shared" si="217"/>
        <v>4.0134388389389546</v>
      </c>
      <c r="R343" s="31">
        <f t="shared" si="218"/>
        <v>0.19996274176211606</v>
      </c>
      <c r="S343" s="31">
        <f t="shared" si="219"/>
        <v>0.88705918237356796</v>
      </c>
      <c r="T343" s="31">
        <f t="shared" si="220"/>
        <v>0.11436277506381158</v>
      </c>
      <c r="U343" s="31">
        <f t="shared" si="221"/>
        <v>0.1527902968279429</v>
      </c>
      <c r="V343" s="47">
        <f t="shared" si="234"/>
        <v>3.462393531030883E-4</v>
      </c>
      <c r="W343" s="31">
        <f t="shared" si="222"/>
        <v>0.57192041905417712</v>
      </c>
      <c r="X343" s="34">
        <f>(S343*H343*'Propiedades físicas'!$F$5*60*24*365)/(1000000)</f>
        <v>46405.099586558004</v>
      </c>
      <c r="Y343" s="34">
        <f>(U343*H343*'Propiedades físicas'!$F$7*60*24*365)/(1000000)</f>
        <v>2499.6563382409845</v>
      </c>
      <c r="Z343" s="31">
        <f t="shared" si="235"/>
        <v>118.17624351893055</v>
      </c>
      <c r="AA343" s="31">
        <f t="shared" si="236"/>
        <v>1356.5423275613666</v>
      </c>
      <c r="AB343" s="31">
        <f t="shared" si="236"/>
        <v>67.587406715595236</v>
      </c>
      <c r="AC343" s="31">
        <f t="shared" si="236"/>
        <v>299.82600364226596</v>
      </c>
      <c r="AD343" s="31">
        <f t="shared" si="236"/>
        <v>38.654617971568314</v>
      </c>
      <c r="AE343" s="31">
        <f t="shared" si="237"/>
        <v>51.643120327844699</v>
      </c>
      <c r="AF343" s="31">
        <f t="shared" si="238"/>
        <v>1932.4297197375713</v>
      </c>
      <c r="AG343" s="31">
        <f t="shared" si="239"/>
        <v>6.1154225849403297E-2</v>
      </c>
      <c r="AH343" s="31">
        <f t="shared" si="240"/>
        <v>0.70198792416915856</v>
      </c>
      <c r="AI343" s="31">
        <f t="shared" si="240"/>
        <v>3.4975350474724519E-2</v>
      </c>
      <c r="AJ343" s="31">
        <f t="shared" si="240"/>
        <v>0.15515493297369856</v>
      </c>
      <c r="AK343" s="31">
        <f t="shared" si="240"/>
        <v>2.000311710007115E-2</v>
      </c>
      <c r="AL343" s="31">
        <f t="shared" si="241"/>
        <v>2.6724449432943911E-2</v>
      </c>
      <c r="AM343" s="31">
        <f t="shared" si="242"/>
        <v>1</v>
      </c>
      <c r="AN343" s="31">
        <f>(Z343*'Propiedades físicas'!$F$4)/1000</f>
        <v>103.92182502567714</v>
      </c>
      <c r="AO343" s="31">
        <f>(AA343*'Propiedades físicas'!$F$6)/1000</f>
        <v>43.463616175066186</v>
      </c>
      <c r="AP343" s="31">
        <f>(AB343*'Propiedades físicas'!$F$9)/1000</f>
        <v>41.698050573186478</v>
      </c>
      <c r="AQ343" s="31">
        <f>(AC343*'Propiedades físicas'!$F$5)/1000</f>
        <v>88.289763292538055</v>
      </c>
      <c r="AR343" s="31">
        <f>(AD343*'Propiedades físicas'!$F$8)/1000</f>
        <v>13.703835163280393</v>
      </c>
      <c r="AS343" s="31">
        <f>(AE343*'Propiedades físicas'!$F$7)/1000</f>
        <v>4.7558149509912182</v>
      </c>
      <c r="AT343" s="31">
        <f t="shared" si="243"/>
        <v>295.83290518073949</v>
      </c>
      <c r="AU343" s="31">
        <f t="shared" si="244"/>
        <v>0.35128555074759504</v>
      </c>
      <c r="AV343" s="31">
        <f t="shared" si="247"/>
        <v>0.14691947857697585</v>
      </c>
      <c r="AW343" s="31">
        <f t="shared" si="247"/>
        <v>0.14095136086268362</v>
      </c>
      <c r="AX343" s="31">
        <f t="shared" si="247"/>
        <v>0.29844470221660202</v>
      </c>
      <c r="AY343" s="31">
        <f t="shared" si="247"/>
        <v>4.6322890129169431E-2</v>
      </c>
      <c r="AZ343" s="31">
        <f t="shared" si="248"/>
        <v>1.6076017466973958E-2</v>
      </c>
      <c r="BA343" s="31">
        <f t="shared" si="245"/>
        <v>1</v>
      </c>
      <c r="BB343" s="34">
        <f>AU343*'Propiedades físicas'!$C$4+'Diseño reactor'!AV343*'Propiedades físicas'!$C$5+'Diseño reactor'!AW343*'Propiedades físicas'!$C$8+'Diseño reactor'!AX343*'Propiedades físicas'!$C$9+'Diseño reactor'!AY343*'Propiedades físicas'!$C$7+'Diseño reactor'!AZ343*'Propiedades físicas'!$C$6</f>
        <v>879.54928186140114</v>
      </c>
      <c r="BC343" s="45">
        <f>AU343*'Propiedades físicas'!$L$4+'Diseño reactor'!AV343*'Propiedades físicas'!$L$5+'Diseño reactor'!AW343*'Propiedades físicas'!$L$8+AX343*'Propiedades físicas'!$L$9+'Diseño reactor'!AY343*'Propiedades físicas'!$L$7+'Diseño reactor'!AZ343*'Propiedades físicas'!$L$6</f>
        <v>1.8606980561829483</v>
      </c>
      <c r="BD343" s="29">
        <f t="shared" si="224"/>
        <v>5.7084537066361936</v>
      </c>
      <c r="BE343" s="58">
        <f t="shared" si="225"/>
        <v>46.137305351855964</v>
      </c>
      <c r="BF343" s="30">
        <f>AU343*'Propiedades físicas'!$I$4+'Diseño reactor'!AV343*'Propiedades físicas'!$I$5+'Diseño reactor'!AW343*'Propiedades físicas'!$I$8+'Diseño reactor'!AX343*'Propiedades físicas'!$I$9+'Diseño reactor'!AY343*'Propiedades físicas'!$I$7+'Diseño reactor'!AZ343*'Propiedades físicas'!$I$6</f>
        <v>1.8134907802784938E-2</v>
      </c>
      <c r="BG343" s="24">
        <f>AU343*'Propiedades físicas'!$O$4+'Diseño reactor'!AV343*'Propiedades físicas'!$O$5+'Diseño reactor'!AW343*'Propiedades físicas'!$O$8+'Diseño reactor'!AX343*'Propiedades físicas'!$O$9+'Diseño reactor'!AY343*'Propiedades físicas'!$O$7+'Diseño reactor'!AZ343*'Propiedades físicas'!$O$6</f>
        <v>0.1440985899753881</v>
      </c>
      <c r="BH343" s="54">
        <f t="shared" si="226"/>
        <v>45536.434866410229</v>
      </c>
      <c r="BI343" s="34">
        <f t="shared" si="246"/>
        <v>234.17014492273859</v>
      </c>
      <c r="BJ343" s="27">
        <f t="shared" si="227"/>
        <v>4873.1324441174675</v>
      </c>
      <c r="BK343" s="34">
        <f t="shared" si="228"/>
        <v>540.16270304664909</v>
      </c>
      <c r="BL343" s="27">
        <f t="shared" si="229"/>
        <v>104.64727694437443</v>
      </c>
      <c r="BM343" s="34">
        <f t="shared" si="230"/>
        <v>1.1054421768707483</v>
      </c>
      <c r="BN343" s="45">
        <f t="shared" si="231"/>
        <v>277.80316991222634</v>
      </c>
      <c r="BO343" s="45">
        <f t="shared" si="232"/>
        <v>59.347939110150193</v>
      </c>
      <c r="BP343" s="66">
        <f t="shared" si="233"/>
        <v>6.7195574384807673</v>
      </c>
    </row>
    <row r="344" spans="8:68">
      <c r="H344" s="68">
        <v>339</v>
      </c>
      <c r="I344" s="31">
        <f>('Propiedades físicas'!$C$10*'Diseño reactor'!H344)/1000</f>
        <v>296.70815046233929</v>
      </c>
      <c r="J344" s="31">
        <f t="shared" si="211"/>
        <v>1.5368637473876181</v>
      </c>
      <c r="K344" s="31">
        <f>(I344*1000)/'Propiedades físicas'!$F$10</f>
        <v>1938.1469674291029</v>
      </c>
      <c r="L344" s="31">
        <f t="shared" si="212"/>
        <v>276.87813820415755</v>
      </c>
      <c r="M344" s="31">
        <f t="shared" si="213"/>
        <v>1661.2688292249452</v>
      </c>
      <c r="N344" s="31">
        <f t="shared" si="214"/>
        <v>0.81674967021875389</v>
      </c>
      <c r="O344" s="32">
        <f t="shared" si="215"/>
        <v>4.9004980213125231</v>
      </c>
      <c r="P344" s="33">
        <f t="shared" si="216"/>
        <v>0.3502247139843081</v>
      </c>
      <c r="Q344" s="31">
        <f t="shared" si="217"/>
        <v>4.0152841786020188</v>
      </c>
      <c r="R344" s="31">
        <f t="shared" si="218"/>
        <v>0.20004730374729077</v>
      </c>
      <c r="S344" s="31">
        <f t="shared" si="219"/>
        <v>0.88521384271050596</v>
      </c>
      <c r="T344" s="31">
        <f t="shared" si="220"/>
        <v>0.11426641849824989</v>
      </c>
      <c r="U344" s="31">
        <f t="shared" si="221"/>
        <v>0.1522112339889051</v>
      </c>
      <c r="V344" s="47">
        <f t="shared" si="234"/>
        <v>3.4682447404271288E-4</v>
      </c>
      <c r="W344" s="31">
        <f t="shared" si="222"/>
        <v>0.57119699370003318</v>
      </c>
      <c r="X344" s="34">
        <f>(S344*H344*'Propiedades físicas'!$F$5*60*24*365)/(1000000)</f>
        <v>46445.571142182278</v>
      </c>
      <c r="Y344" s="34">
        <f>(U344*H344*'Propiedades físicas'!$F$7*60*24*365)/(1000000)</f>
        <v>2497.5502482155985</v>
      </c>
      <c r="Z344" s="31">
        <f t="shared" si="235"/>
        <v>118.72617804068045</v>
      </c>
      <c r="AA344" s="31">
        <f t="shared" si="236"/>
        <v>1361.1813365460844</v>
      </c>
      <c r="AB344" s="31">
        <f t="shared" si="236"/>
        <v>67.816035970331569</v>
      </c>
      <c r="AC344" s="31">
        <f t="shared" si="236"/>
        <v>300.08749267886151</v>
      </c>
      <c r="AD344" s="31">
        <f t="shared" si="236"/>
        <v>38.736315870906715</v>
      </c>
      <c r="AE344" s="31">
        <f t="shared" si="237"/>
        <v>51.599608322238829</v>
      </c>
      <c r="AF344" s="31">
        <f t="shared" si="238"/>
        <v>1938.1469674291034</v>
      </c>
      <c r="AG344" s="31">
        <f t="shared" si="239"/>
        <v>6.125757232856667E-2</v>
      </c>
      <c r="AH344" s="31">
        <f t="shared" si="240"/>
        <v>0.7023106913051349</v>
      </c>
      <c r="AI344" s="31">
        <f t="shared" si="240"/>
        <v>3.4990141155439622E-2</v>
      </c>
      <c r="AJ344" s="31">
        <f t="shared" si="240"/>
        <v>0.1548321658377223</v>
      </c>
      <c r="AK344" s="31">
        <f t="shared" si="240"/>
        <v>1.9986263437126922E-2</v>
      </c>
      <c r="AL344" s="31">
        <f t="shared" si="241"/>
        <v>2.6623165936009607E-2</v>
      </c>
      <c r="AM344" s="31">
        <f t="shared" si="242"/>
        <v>1</v>
      </c>
      <c r="AN344" s="31">
        <f>(Z344*'Propiedades físicas'!$F$4)/1000</f>
        <v>104.40542644541357</v>
      </c>
      <c r="AO344" s="31">
        <f>(AA344*'Propiedades físicas'!$F$6)/1000</f>
        <v>43.612250022936543</v>
      </c>
      <c r="AP344" s="31">
        <f>(AB344*'Propiedades físicas'!$F$9)/1000</f>
        <v>41.83910339189606</v>
      </c>
      <c r="AQ344" s="31">
        <f>(AC344*'Propiedades físicas'!$F$5)/1000</f>
        <v>88.366763969144358</v>
      </c>
      <c r="AR344" s="31">
        <f>(AD344*'Propiedades físicas'!$F$8)/1000</f>
        <v>13.732798702553843</v>
      </c>
      <c r="AS344" s="31">
        <f>(AE344*'Propiedades físicas'!$F$7)/1000</f>
        <v>4.7518079303949747</v>
      </c>
      <c r="AT344" s="31">
        <f t="shared" si="243"/>
        <v>296.7081504623394</v>
      </c>
      <c r="AU344" s="31">
        <f t="shared" si="244"/>
        <v>0.35187919941776441</v>
      </c>
      <c r="AV344" s="31">
        <f t="shared" si="247"/>
        <v>0.14698703070670169</v>
      </c>
      <c r="AW344" s="31">
        <f t="shared" si="247"/>
        <v>0.14101096760133192</v>
      </c>
      <c r="AX344" s="31">
        <f t="shared" si="247"/>
        <v>0.29782385091696556</v>
      </c>
      <c r="AY344" s="31">
        <f t="shared" si="247"/>
        <v>4.6283860693260334E-2</v>
      </c>
      <c r="AZ344" s="31">
        <f t="shared" si="248"/>
        <v>1.6015090663975922E-2</v>
      </c>
      <c r="BA344" s="31">
        <f t="shared" si="245"/>
        <v>0.99999999999999967</v>
      </c>
      <c r="BB344" s="34">
        <f>AU344*'Propiedades físicas'!$C$4+'Diseño reactor'!AV344*'Propiedades físicas'!$C$5+'Diseño reactor'!AW344*'Propiedades físicas'!$C$8+'Diseño reactor'!AX344*'Propiedades físicas'!$C$9+'Diseño reactor'!AY344*'Propiedades físicas'!$C$7+'Diseño reactor'!AZ344*'Propiedades físicas'!$C$6</f>
        <v>879.53409189836191</v>
      </c>
      <c r="BC344" s="45">
        <f>AU344*'Propiedades físicas'!$L$4+'Diseño reactor'!AV344*'Propiedades físicas'!$L$5+'Diseño reactor'!AW344*'Propiedades físicas'!$L$8+AX344*'Propiedades físicas'!$L$9+'Diseño reactor'!AY344*'Propiedades físicas'!$L$7+'Diseño reactor'!AZ344*'Propiedades físicas'!$L$6</f>
        <v>1.861167008019275</v>
      </c>
      <c r="BD344" s="29">
        <f t="shared" si="224"/>
        <v>5.6998949695385281</v>
      </c>
      <c r="BE344" s="58">
        <f t="shared" si="225"/>
        <v>46.126413505397466</v>
      </c>
      <c r="BF344" s="30">
        <f>AU344*'Propiedades físicas'!$I$4+'Diseño reactor'!AV344*'Propiedades físicas'!$I$5+'Diseño reactor'!AW344*'Propiedades físicas'!$I$8+'Diseño reactor'!AX344*'Propiedades físicas'!$I$9+'Diseño reactor'!AY344*'Propiedades físicas'!$I$7+'Diseño reactor'!AZ344*'Propiedades físicas'!$I$6</f>
        <v>1.8141340561014623E-2</v>
      </c>
      <c r="BG344" s="24">
        <f>AU344*'Propiedades físicas'!$O$4+'Diseño reactor'!AV344*'Propiedades físicas'!$O$5+'Diseño reactor'!AW344*'Propiedades físicas'!$O$8+'Diseño reactor'!AX344*'Propiedades físicas'!$O$9+'Diseño reactor'!AY344*'Propiedades físicas'!$O$7+'Diseño reactor'!AZ344*'Propiedades físicas'!$O$6</f>
        <v>0.14411222663807974</v>
      </c>
      <c r="BH344" s="54">
        <f t="shared" si="226"/>
        <v>45519.501908086437</v>
      </c>
      <c r="BI344" s="34">
        <f t="shared" si="246"/>
        <v>234.29007601274967</v>
      </c>
      <c r="BJ344" s="27">
        <f t="shared" si="227"/>
        <v>4872.7558855582001</v>
      </c>
      <c r="BK344" s="34">
        <f t="shared" si="228"/>
        <v>540.17207733200019</v>
      </c>
      <c r="BL344" s="27">
        <f t="shared" si="229"/>
        <v>104.64762877915432</v>
      </c>
      <c r="BM344" s="34">
        <f t="shared" si="230"/>
        <v>1.1054421768707483</v>
      </c>
      <c r="BN344" s="45">
        <f t="shared" si="231"/>
        <v>278.71350469839007</v>
      </c>
      <c r="BO344" s="45">
        <f t="shared" si="232"/>
        <v>59.436761445093566</v>
      </c>
      <c r="BP344" s="66">
        <f t="shared" si="233"/>
        <v>6.7194413906012045</v>
      </c>
    </row>
    <row r="345" spans="8:68">
      <c r="H345" s="68">
        <v>340</v>
      </c>
      <c r="I345" s="31">
        <f>('Propiedades físicas'!$C$10*'Diseño reactor'!H345)/1000</f>
        <v>297.58339574393909</v>
      </c>
      <c r="J345" s="31">
        <f t="shared" si="211"/>
        <v>1.5323435598953017</v>
      </c>
      <c r="K345" s="31">
        <f>(I345*1000)/'Propiedades físicas'!$F$10</f>
        <v>1943.8642151206341</v>
      </c>
      <c r="L345" s="31">
        <f t="shared" si="212"/>
        <v>277.69488787437626</v>
      </c>
      <c r="M345" s="31">
        <f t="shared" si="213"/>
        <v>1666.1693272462576</v>
      </c>
      <c r="N345" s="31">
        <f t="shared" si="214"/>
        <v>0.81674967021875367</v>
      </c>
      <c r="O345" s="32">
        <f t="shared" si="215"/>
        <v>4.9004980213125222</v>
      </c>
      <c r="P345" s="33">
        <f t="shared" si="216"/>
        <v>0.35081407853432706</v>
      </c>
      <c r="Q345" s="31">
        <f t="shared" si="217"/>
        <v>4.0171225447831533</v>
      </c>
      <c r="R345" s="31">
        <f t="shared" si="218"/>
        <v>0.20013080043159276</v>
      </c>
      <c r="S345" s="31">
        <f t="shared" si="219"/>
        <v>0.88337547652936921</v>
      </c>
      <c r="T345" s="31">
        <f t="shared" si="220"/>
        <v>0.11416969766072514</v>
      </c>
      <c r="U345" s="31">
        <f t="shared" si="221"/>
        <v>0.15163509359210872</v>
      </c>
      <c r="V345" s="47">
        <f t="shared" si="234"/>
        <v>3.4740811660680934E-4</v>
      </c>
      <c r="W345" s="31">
        <f t="shared" si="222"/>
        <v>0.57047539616346965</v>
      </c>
      <c r="X345" s="34">
        <f>(S345*H345*'Propiedades físicas'!$F$5*60*24*365)/(1000000)</f>
        <v>46485.838444009227</v>
      </c>
      <c r="Y345" s="34">
        <f>(U345*H345*'Propiedades físicas'!$F$7*60*24*365)/(1000000)</f>
        <v>2495.436196205022</v>
      </c>
      <c r="Z345" s="31">
        <f t="shared" si="235"/>
        <v>119.2767867016712</v>
      </c>
      <c r="AA345" s="31">
        <f t="shared" si="236"/>
        <v>1365.8216652262722</v>
      </c>
      <c r="AB345" s="31">
        <f t="shared" si="236"/>
        <v>68.044472146741541</v>
      </c>
      <c r="AC345" s="31">
        <f t="shared" si="236"/>
        <v>300.34766201998553</v>
      </c>
      <c r="AD345" s="31">
        <f t="shared" si="236"/>
        <v>38.817697204646549</v>
      </c>
      <c r="AE345" s="31">
        <f t="shared" si="237"/>
        <v>51.555931821316968</v>
      </c>
      <c r="AF345" s="31">
        <f t="shared" si="238"/>
        <v>1943.8642151206341</v>
      </c>
      <c r="AG345" s="31">
        <f t="shared" si="239"/>
        <v>6.1360657690932907E-2</v>
      </c>
      <c r="AH345" s="31">
        <f t="shared" si="240"/>
        <v>0.7026322387140147</v>
      </c>
      <c r="AI345" s="31">
        <f t="shared" si="240"/>
        <v>3.5004745505085998E-2</v>
      </c>
      <c r="AJ345" s="31">
        <f t="shared" si="240"/>
        <v>0.15451061842884242</v>
      </c>
      <c r="AK345" s="31">
        <f t="shared" si="240"/>
        <v>1.9969346059615367E-2</v>
      </c>
      <c r="AL345" s="31">
        <f t="shared" si="241"/>
        <v>2.6522393601508563E-2</v>
      </c>
      <c r="AM345" s="31">
        <f t="shared" si="242"/>
        <v>0.99999999999999989</v>
      </c>
      <c r="AN345" s="31">
        <f>(Z345*'Propiedades físicas'!$F$4)/1000</f>
        <v>104.88962068971563</v>
      </c>
      <c r="AO345" s="31">
        <f>(AA345*'Propiedades físicas'!$F$6)/1000</f>
        <v>43.760926153849759</v>
      </c>
      <c r="AP345" s="31">
        <f>(AB345*'Propiedades físicas'!$F$9)/1000</f>
        <v>41.980037090932186</v>
      </c>
      <c r="AQ345" s="31">
        <f>(AC345*'Propiedades físicas'!$F$5)/1000</f>
        <v>88.443376035025153</v>
      </c>
      <c r="AR345" s="31">
        <f>(AD345*'Propiedades físicas'!$F$8)/1000</f>
        <v>13.761650012991289</v>
      </c>
      <c r="AS345" s="31">
        <f>(AE345*'Propiedades físicas'!$F$7)/1000</f>
        <v>4.7477857614250798</v>
      </c>
      <c r="AT345" s="31">
        <f t="shared" si="243"/>
        <v>297.58339574393909</v>
      </c>
      <c r="AU345" s="31">
        <f t="shared" si="244"/>
        <v>0.35247134816611125</v>
      </c>
      <c r="AV345" s="31">
        <f t="shared" si="247"/>
        <v>0.14705432755900341</v>
      </c>
      <c r="AW345" s="31">
        <f t="shared" si="247"/>
        <v>0.14106982342205227</v>
      </c>
      <c r="AX345" s="31">
        <f t="shared" si="247"/>
        <v>0.29720534579532731</v>
      </c>
      <c r="AY345" s="31">
        <f t="shared" si="247"/>
        <v>4.6244683708202408E-2</v>
      </c>
      <c r="AZ345" s="31">
        <f t="shared" si="248"/>
        <v>1.5954471349303362E-2</v>
      </c>
      <c r="BA345" s="31">
        <f t="shared" si="245"/>
        <v>1</v>
      </c>
      <c r="BB345" s="34">
        <f>AU345*'Propiedades físicas'!$C$4+'Diseño reactor'!AV345*'Propiedades físicas'!$C$5+'Diseño reactor'!AW345*'Propiedades físicas'!$C$8+'Diseño reactor'!AX345*'Propiedades físicas'!$C$9+'Diseño reactor'!AY345*'Propiedades físicas'!$C$7+'Diseño reactor'!AZ345*'Propiedades físicas'!$C$6</f>
        <v>879.51897470146298</v>
      </c>
      <c r="BC345" s="45">
        <f>AU345*'Propiedades físicas'!$L$4+'Diseño reactor'!AV345*'Propiedades físicas'!$L$5+'Diseño reactor'!AW345*'Propiedades físicas'!$L$8+AX345*'Propiedades físicas'!$L$9+'Diseño reactor'!AY345*'Propiedades físicas'!$L$7+'Diseño reactor'!AZ345*'Propiedades físicas'!$L$6</f>
        <v>1.8616347658465091</v>
      </c>
      <c r="BD345" s="29">
        <f t="shared" si="224"/>
        <v>5.6913617131896981</v>
      </c>
      <c r="BE345" s="58">
        <f t="shared" si="225"/>
        <v>46.115561420322869</v>
      </c>
      <c r="BF345" s="30">
        <f>AU345*'Propiedades físicas'!$I$4+'Diseño reactor'!AV345*'Propiedades físicas'!$I$5+'Diseño reactor'!AW345*'Propiedades físicas'!$I$8+'Diseño reactor'!AX345*'Propiedades físicas'!$I$9+'Diseño reactor'!AY345*'Propiedades físicas'!$I$7+'Diseño reactor'!AZ345*'Propiedades físicas'!$I$6</f>
        <v>1.8147743818155777E-2</v>
      </c>
      <c r="BG345" s="24">
        <f>AU345*'Propiedades físicas'!$O$4+'Diseño reactor'!AV345*'Propiedades físicas'!$O$5+'Diseño reactor'!AW345*'Propiedades físicas'!$O$8+'Diseño reactor'!AX345*'Propiedades físicas'!$O$9+'Diseño reactor'!AY345*'Propiedades físicas'!$O$7+'Diseño reactor'!AZ345*'Propiedades físicas'!$O$6</f>
        <v>0.14412585310492113</v>
      </c>
      <c r="BH345" s="54">
        <f t="shared" si="226"/>
        <v>45502.658687964024</v>
      </c>
      <c r="BI345" s="34">
        <f t="shared" si="246"/>
        <v>234.40951144941602</v>
      </c>
      <c r="BJ345" s="27">
        <f t="shared" si="227"/>
        <v>4872.3814529164692</v>
      </c>
      <c r="BK345" s="34">
        <f t="shared" si="228"/>
        <v>540.18164119552398</v>
      </c>
      <c r="BL345" s="27">
        <f t="shared" si="229"/>
        <v>104.64798771901756</v>
      </c>
      <c r="BM345" s="34">
        <f t="shared" si="230"/>
        <v>1.1054421768707483</v>
      </c>
      <c r="BN345" s="45">
        <f t="shared" si="231"/>
        <v>279.62467505672612</v>
      </c>
      <c r="BO345" s="45">
        <f t="shared" si="232"/>
        <v>59.525359622873495</v>
      </c>
      <c r="BP345" s="66">
        <f t="shared" si="233"/>
        <v>6.7193258986384841</v>
      </c>
    </row>
    <row r="346" spans="8:68">
      <c r="H346" s="68">
        <v>341</v>
      </c>
      <c r="I346" s="31">
        <f>('Propiedades físicas'!$C$10*'Diseño reactor'!H346)/1000</f>
        <v>298.45864102553895</v>
      </c>
      <c r="J346" s="31">
        <f t="shared" si="211"/>
        <v>1.5278498837665764</v>
      </c>
      <c r="K346" s="31">
        <f>(I346*1000)/'Propiedades físicas'!$F$10</f>
        <v>1949.5814628121657</v>
      </c>
      <c r="L346" s="31">
        <f t="shared" si="212"/>
        <v>278.51163754459509</v>
      </c>
      <c r="M346" s="31">
        <f t="shared" si="213"/>
        <v>1671.0698252675704</v>
      </c>
      <c r="N346" s="31">
        <f t="shared" si="214"/>
        <v>0.81674967021875389</v>
      </c>
      <c r="O346" s="32">
        <f t="shared" si="215"/>
        <v>4.9004980213125231</v>
      </c>
      <c r="P346" s="33">
        <f t="shared" si="216"/>
        <v>0.35140195586566164</v>
      </c>
      <c r="Q346" s="31">
        <f t="shared" si="217"/>
        <v>4.0189539744488174</v>
      </c>
      <c r="R346" s="31">
        <f t="shared" si="218"/>
        <v>0.20021323906686658</v>
      </c>
      <c r="S346" s="31">
        <f t="shared" si="219"/>
        <v>0.88154404686370591</v>
      </c>
      <c r="T346" s="31">
        <f t="shared" si="220"/>
        <v>0.11407261806183744</v>
      </c>
      <c r="U346" s="31">
        <f t="shared" si="221"/>
        <v>0.15106185722438811</v>
      </c>
      <c r="V346" s="47">
        <f t="shared" si="234"/>
        <v>3.4799028639123777E-4</v>
      </c>
      <c r="W346" s="31">
        <f t="shared" si="222"/>
        <v>0.56975561952593856</v>
      </c>
      <c r="X346" s="34">
        <f>(S346*H346*'Propiedades físicas'!$F$5*60*24*365)/(1000000)</f>
        <v>46525.902778962227</v>
      </c>
      <c r="Y346" s="34">
        <f>(U346*H346*'Propiedades físicas'!$F$7*60*24*365)/(1000000)</f>
        <v>2493.3143026558482</v>
      </c>
      <c r="Z346" s="31">
        <f t="shared" si="235"/>
        <v>119.82806695019062</v>
      </c>
      <c r="AA346" s="31">
        <f t="shared" si="236"/>
        <v>1370.4633052870468</v>
      </c>
      <c r="AB346" s="31">
        <f t="shared" si="236"/>
        <v>68.272714521801504</v>
      </c>
      <c r="AC346" s="31">
        <f t="shared" si="236"/>
        <v>300.60651998052373</v>
      </c>
      <c r="AD346" s="31">
        <f t="shared" si="236"/>
        <v>38.898762759086566</v>
      </c>
      <c r="AE346" s="31">
        <f t="shared" si="237"/>
        <v>51.512093313516345</v>
      </c>
      <c r="AF346" s="31">
        <f t="shared" si="238"/>
        <v>1949.5814628121652</v>
      </c>
      <c r="AG346" s="31">
        <f t="shared" si="239"/>
        <v>6.1463482924865906E-2</v>
      </c>
      <c r="AH346" s="31">
        <f t="shared" si="240"/>
        <v>0.70295257286157609</v>
      </c>
      <c r="AI346" s="31">
        <f t="shared" si="240"/>
        <v>3.5019164792078922E-2</v>
      </c>
      <c r="AJ346" s="31">
        <f t="shared" si="240"/>
        <v>0.15419028428128115</v>
      </c>
      <c r="AK346" s="31">
        <f t="shared" si="240"/>
        <v>1.9952365931391866E-2</v>
      </c>
      <c r="AL346" s="31">
        <f t="shared" si="241"/>
        <v>2.6422129208806155E-2</v>
      </c>
      <c r="AM346" s="31">
        <f t="shared" si="242"/>
        <v>1</v>
      </c>
      <c r="AN346" s="31">
        <f>(Z346*'Propiedades físicas'!$F$4)/1000</f>
        <v>105.37440551465862</v>
      </c>
      <c r="AO346" s="31">
        <f>(AA346*'Propiedades físicas'!$F$6)/1000</f>
        <v>43.909644301396973</v>
      </c>
      <c r="AP346" s="31">
        <f>(AB346*'Propiedades físicas'!$F$9)/1000</f>
        <v>42.120851224225433</v>
      </c>
      <c r="AQ346" s="31">
        <f>(AC346*'Propiedades físicas'!$F$5)/1000</f>
        <v>88.51960193866482</v>
      </c>
      <c r="AR346" s="31">
        <f>(AD346*'Propiedades físicas'!$F$8)/1000</f>
        <v>13.790389373351363</v>
      </c>
      <c r="AS346" s="31">
        <f>(AE346*'Propiedades físicas'!$F$7)/1000</f>
        <v>4.7437486732417202</v>
      </c>
      <c r="AT346" s="31">
        <f t="shared" si="243"/>
        <v>298.45864102553895</v>
      </c>
      <c r="AU346" s="31">
        <f t="shared" si="244"/>
        <v>0.353062002670051</v>
      </c>
      <c r="AV346" s="31">
        <f t="shared" si="247"/>
        <v>0.14712137048710761</v>
      </c>
      <c r="AW346" s="31">
        <f t="shared" si="247"/>
        <v>0.1411279334365835</v>
      </c>
      <c r="AX346" s="31">
        <f t="shared" si="247"/>
        <v>0.29658917441458915</v>
      </c>
      <c r="AY346" s="31">
        <f t="shared" si="247"/>
        <v>4.6205361406076118E-2</v>
      </c>
      <c r="AZ346" s="31">
        <f t="shared" si="248"/>
        <v>1.589415758559257E-2</v>
      </c>
      <c r="BA346" s="31">
        <f t="shared" si="245"/>
        <v>0.99999999999999978</v>
      </c>
      <c r="BB346" s="34">
        <f>AU346*'Propiedades físicas'!$C$4+'Diseño reactor'!AV346*'Propiedades físicas'!$C$5+'Diseño reactor'!AW346*'Propiedades físicas'!$C$8+'Diseño reactor'!AX346*'Propiedades físicas'!$C$9+'Diseño reactor'!AY346*'Propiedades físicas'!$C$7+'Diseño reactor'!AZ346*'Propiedades físicas'!$C$6</f>
        <v>879.50392982829976</v>
      </c>
      <c r="BC346" s="45">
        <f>AU346*'Propiedades físicas'!$L$4+'Diseño reactor'!AV346*'Propiedades físicas'!$L$5+'Diseño reactor'!AW346*'Propiedades físicas'!$L$8+AX346*'Propiedades físicas'!$L$9+'Diseño reactor'!AY346*'Propiedades físicas'!$L$7+'Diseño reactor'!AZ346*'Propiedades físicas'!$L$6</f>
        <v>1.8621013339664032</v>
      </c>
      <c r="BD346" s="29">
        <f t="shared" si="224"/>
        <v>5.6828538253610468</v>
      </c>
      <c r="BE346" s="58">
        <f t="shared" si="225"/>
        <v>46.104748856332513</v>
      </c>
      <c r="BF346" s="30">
        <f>AU346*'Propiedades físicas'!$I$4+'Diseño reactor'!AV346*'Propiedades físicas'!$I$5+'Diseño reactor'!AW346*'Propiedades físicas'!$I$8+'Diseño reactor'!AX346*'Propiedades físicas'!$I$9+'Diseño reactor'!AY346*'Propiedades físicas'!$I$7+'Diseño reactor'!AZ346*'Propiedades físicas'!$I$6</f>
        <v>1.8154117747034917E-2</v>
      </c>
      <c r="BG346" s="24">
        <f>AU346*'Propiedades físicas'!$O$4+'Diseño reactor'!AV346*'Propiedades físicas'!$O$5+'Diseño reactor'!AW346*'Propiedades físicas'!$O$8+'Diseño reactor'!AX346*'Propiedades físicas'!$O$9+'Diseño reactor'!AY346*'Propiedades físicas'!$O$7+'Diseño reactor'!AZ346*'Propiedades físicas'!$O$6</f>
        <v>0.14413946928049937</v>
      </c>
      <c r="BH346" s="54">
        <f t="shared" si="226"/>
        <v>45485.904573069834</v>
      </c>
      <c r="BI346" s="34">
        <f t="shared" si="246"/>
        <v>234.5284538820647</v>
      </c>
      <c r="BJ346" s="27">
        <f t="shared" si="227"/>
        <v>4872.0091313162602</v>
      </c>
      <c r="BK346" s="34">
        <f t="shared" si="228"/>
        <v>540.19139270590188</v>
      </c>
      <c r="BL346" s="27">
        <f t="shared" si="229"/>
        <v>104.64835369087439</v>
      </c>
      <c r="BM346" s="34">
        <f t="shared" si="230"/>
        <v>1.1054421768707483</v>
      </c>
      <c r="BN346" s="45">
        <f t="shared" si="231"/>
        <v>280.53667769964761</v>
      </c>
      <c r="BO346" s="45">
        <f t="shared" si="232"/>
        <v>59.613734490680883</v>
      </c>
      <c r="BP346" s="66">
        <f t="shared" si="233"/>
        <v>6.7192109592127354</v>
      </c>
    </row>
    <row r="347" spans="8:68">
      <c r="H347" s="68">
        <v>342</v>
      </c>
      <c r="I347" s="31">
        <f>('Propiedades físicas'!$C$10*'Diseño reactor'!H347)/1000</f>
        <v>299.33388630713876</v>
      </c>
      <c r="J347" s="31">
        <f t="shared" si="211"/>
        <v>1.5233824864456214</v>
      </c>
      <c r="K347" s="31">
        <f>(I347*1000)/'Propiedades físicas'!$F$10</f>
        <v>1955.2987105036968</v>
      </c>
      <c r="L347" s="31">
        <f t="shared" si="212"/>
        <v>279.3283872148138</v>
      </c>
      <c r="M347" s="31">
        <f t="shared" si="213"/>
        <v>1675.9703232888828</v>
      </c>
      <c r="N347" s="31">
        <f t="shared" si="214"/>
        <v>0.81674967021875378</v>
      </c>
      <c r="O347" s="32">
        <f t="shared" si="215"/>
        <v>4.9004980213125231</v>
      </c>
      <c r="P347" s="33">
        <f t="shared" si="216"/>
        <v>0.35198835160055075</v>
      </c>
      <c r="Q347" s="31">
        <f t="shared" si="217"/>
        <v>4.0207785043166959</v>
      </c>
      <c r="R347" s="31">
        <f t="shared" si="218"/>
        <v>0.20029462685219626</v>
      </c>
      <c r="S347" s="31">
        <f t="shared" si="219"/>
        <v>0.87971951699582873</v>
      </c>
      <c r="T347" s="31">
        <f t="shared" si="220"/>
        <v>0.11397518515438784</v>
      </c>
      <c r="U347" s="31">
        <f t="shared" si="221"/>
        <v>0.15049150661161892</v>
      </c>
      <c r="V347" s="47">
        <f t="shared" si="234"/>
        <v>3.4857098896365221E-4</v>
      </c>
      <c r="W347" s="31">
        <f t="shared" si="222"/>
        <v>0.56903765690376573</v>
      </c>
      <c r="X347" s="34">
        <f>(S347*H347*'Propiedades físicas'!$F$5*60*24*365)/(1000000)</f>
        <v>46565.765424246754</v>
      </c>
      <c r="Y347" s="34">
        <f>(U347*H347*'Propiedades físicas'!$F$7*60*24*365)/(1000000)</f>
        <v>2491.1846867513395</v>
      </c>
      <c r="Z347" s="31">
        <f t="shared" si="235"/>
        <v>120.38001624738835</v>
      </c>
      <c r="AA347" s="31">
        <f t="shared" si="236"/>
        <v>1375.1062484763099</v>
      </c>
      <c r="AB347" s="31">
        <f t="shared" si="236"/>
        <v>68.500762383451118</v>
      </c>
      <c r="AC347" s="31">
        <f t="shared" si="236"/>
        <v>300.86407481257345</v>
      </c>
      <c r="AD347" s="31">
        <f t="shared" si="236"/>
        <v>38.979513322800642</v>
      </c>
      <c r="AE347" s="31">
        <f t="shared" si="237"/>
        <v>51.468095261173673</v>
      </c>
      <c r="AF347" s="31">
        <f t="shared" si="238"/>
        <v>1955.2987105036968</v>
      </c>
      <c r="AG347" s="31">
        <f t="shared" si="239"/>
        <v>6.1566049013747744E-2</v>
      </c>
      <c r="AH347" s="31">
        <f t="shared" si="240"/>
        <v>0.70327170017008511</v>
      </c>
      <c r="AI347" s="31">
        <f t="shared" si="240"/>
        <v>3.5033400275605413E-2</v>
      </c>
      <c r="AJ347" s="31">
        <f t="shared" si="240"/>
        <v>0.15387115697277223</v>
      </c>
      <c r="AK347" s="31">
        <f t="shared" si="240"/>
        <v>1.9935324006202244E-2</v>
      </c>
      <c r="AL347" s="31">
        <f t="shared" si="241"/>
        <v>2.6322369561587435E-2</v>
      </c>
      <c r="AM347" s="31">
        <f t="shared" si="242"/>
        <v>1.0000000000000002</v>
      </c>
      <c r="AN347" s="31">
        <f>(Z347*'Propiedades físicas'!$F$4)/1000</f>
        <v>105.85977868762836</v>
      </c>
      <c r="AO347" s="31">
        <f>(AA347*'Propiedades físicas'!$F$6)/1000</f>
        <v>44.05840420118097</v>
      </c>
      <c r="AP347" s="31">
        <f>(AB347*'Propiedades físicas'!$F$9)/1000</f>
        <v>42.261545352470165</v>
      </c>
      <c r="AQ347" s="31">
        <f>(AC347*'Propiedades físicas'!$F$5)/1000</f>
        <v>88.595444110058509</v>
      </c>
      <c r="AR347" s="31">
        <f>(AD347*'Propiedades físicas'!$F$8)/1000</f>
        <v>13.819017063199279</v>
      </c>
      <c r="AS347" s="31">
        <f>(AE347*'Propiedades físicas'!$F$7)/1000</f>
        <v>4.7396968926014837</v>
      </c>
      <c r="AT347" s="31">
        <f t="shared" si="243"/>
        <v>299.33388630713881</v>
      </c>
      <c r="AU347" s="31">
        <f t="shared" si="244"/>
        <v>0.35365116857838264</v>
      </c>
      <c r="AV347" s="31">
        <f t="shared" si="247"/>
        <v>0.14718816083513436</v>
      </c>
      <c r="AW347" s="31">
        <f t="shared" si="247"/>
        <v>0.14118530271947452</v>
      </c>
      <c r="AX347" s="31">
        <f t="shared" si="247"/>
        <v>0.29597532442134866</v>
      </c>
      <c r="AY347" s="31">
        <f t="shared" si="247"/>
        <v>4.6165895995550404E-2</v>
      </c>
      <c r="AZ347" s="31">
        <f t="shared" si="248"/>
        <v>1.5834147450109283E-2</v>
      </c>
      <c r="BA347" s="31">
        <f t="shared" si="245"/>
        <v>0.99999999999999978</v>
      </c>
      <c r="BB347" s="34">
        <f>AU347*'Propiedades físicas'!$C$4+'Diseño reactor'!AV347*'Propiedades físicas'!$C$5+'Diseño reactor'!AW347*'Propiedades físicas'!$C$8+'Diseño reactor'!AX347*'Propiedades físicas'!$C$9+'Diseño reactor'!AY347*'Propiedades físicas'!$C$7+'Diseño reactor'!AZ347*'Propiedades físicas'!$C$6</f>
        <v>879.48895683972489</v>
      </c>
      <c r="BC347" s="45">
        <f>AU347*'Propiedades físicas'!$L$4+'Diseño reactor'!AV347*'Propiedades físicas'!$L$5+'Diseño reactor'!AW347*'Propiedades físicas'!$L$8+AX347*'Propiedades físicas'!$L$9+'Diseño reactor'!AY347*'Propiedades físicas'!$L$7+'Diseño reactor'!AZ347*'Propiedades físicas'!$L$6</f>
        <v>1.8625667166613935</v>
      </c>
      <c r="BD347" s="29">
        <f t="shared" si="224"/>
        <v>5.6743711944707957</v>
      </c>
      <c r="BE347" s="58">
        <f t="shared" si="225"/>
        <v>46.093975575285221</v>
      </c>
      <c r="BF347" s="30">
        <f>AU347*'Propiedades físicas'!$I$4+'Diseño reactor'!AV347*'Propiedades físicas'!$I$5+'Diseño reactor'!AW347*'Propiedades físicas'!$I$8+'Diseño reactor'!AX347*'Propiedades físicas'!$I$9+'Diseño reactor'!AY347*'Propiedades físicas'!$I$7+'Diseño reactor'!AZ347*'Propiedades físicas'!$I$6</f>
        <v>1.8160462519243883E-2</v>
      </c>
      <c r="BG347" s="24">
        <f>AU347*'Propiedades físicas'!$O$4+'Diseño reactor'!AV347*'Propiedades físicas'!$O$5+'Diseño reactor'!AW347*'Propiedades físicas'!$O$8+'Diseño reactor'!AX347*'Propiedades físicas'!$O$9+'Diseño reactor'!AY347*'Propiedades físicas'!$O$7+'Diseño reactor'!AZ347*'Propiedades físicas'!$O$6</f>
        <v>0.1441530750707698</v>
      </c>
      <c r="BH347" s="54">
        <f t="shared" si="226"/>
        <v>45469.238936083959</v>
      </c>
      <c r="BI347" s="34">
        <f t="shared" si="246"/>
        <v>234.64690594296698</v>
      </c>
      <c r="BJ347" s="27">
        <f t="shared" si="227"/>
        <v>4871.6389060103165</v>
      </c>
      <c r="BK347" s="34">
        <f t="shared" si="228"/>
        <v>540.20132995060612</v>
      </c>
      <c r="BL347" s="27">
        <f t="shared" si="229"/>
        <v>104.64872662233668</v>
      </c>
      <c r="BM347" s="34">
        <f t="shared" si="230"/>
        <v>1.1054421768707483</v>
      </c>
      <c r="BN347" s="45">
        <f t="shared" si="231"/>
        <v>281.44950935636382</v>
      </c>
      <c r="BO347" s="45">
        <f t="shared" si="232"/>
        <v>59.701886891444104</v>
      </c>
      <c r="BP347" s="66">
        <f t="shared" si="233"/>
        <v>6.719096568968971</v>
      </c>
    </row>
    <row r="348" spans="8:68">
      <c r="H348" s="68">
        <v>343</v>
      </c>
      <c r="I348" s="31">
        <f>('Propiedades físicas'!$C$10*'Diseño reactor'!H348)/1000</f>
        <v>300.20913158873861</v>
      </c>
      <c r="J348" s="31">
        <f t="shared" si="211"/>
        <v>1.5189411380886368</v>
      </c>
      <c r="K348" s="31">
        <f>(I348*1000)/'Propiedades físicas'!$F$10</f>
        <v>1961.015958195228</v>
      </c>
      <c r="L348" s="31">
        <f t="shared" si="212"/>
        <v>280.14513688503257</v>
      </c>
      <c r="M348" s="31">
        <f t="shared" si="213"/>
        <v>1680.8708213101954</v>
      </c>
      <c r="N348" s="31">
        <f t="shared" si="214"/>
        <v>0.81674967021875389</v>
      </c>
      <c r="O348" s="32">
        <f t="shared" si="215"/>
        <v>4.9004980213125231</v>
      </c>
      <c r="P348" s="33">
        <f t="shared" si="216"/>
        <v>0.35257327133293037</v>
      </c>
      <c r="Q348" s="31">
        <f t="shared" si="217"/>
        <v>4.02259617085772</v>
      </c>
      <c r="R348" s="31">
        <f t="shared" si="218"/>
        <v>0.20037497093433929</v>
      </c>
      <c r="S348" s="31">
        <f t="shared" si="219"/>
        <v>0.87790185045480318</v>
      </c>
      <c r="T348" s="31">
        <f t="shared" si="220"/>
        <v>0.11387740433398894</v>
      </c>
      <c r="U348" s="31">
        <f t="shared" si="221"/>
        <v>0.14992402361749535</v>
      </c>
      <c r="V348" s="47">
        <f t="shared" si="234"/>
        <v>3.4915022986367866E-4</v>
      </c>
      <c r="W348" s="31">
        <f t="shared" si="222"/>
        <v>0.56832150144792959</v>
      </c>
      <c r="X348" s="34">
        <f>(S348*H348*'Propiedades físicas'!$F$5*60*24*365)/(1000000)</f>
        <v>46605.427647435943</v>
      </c>
      <c r="Y348" s="34">
        <f>(U348*H348*'Propiedades físicas'!$F$7*60*24*365)/(1000000)</f>
        <v>2489.0474664247768</v>
      </c>
      <c r="Z348" s="31">
        <f t="shared" si="235"/>
        <v>120.93263206719512</v>
      </c>
      <c r="AA348" s="31">
        <f t="shared" si="236"/>
        <v>1379.7504866041979</v>
      </c>
      <c r="AB348" s="31">
        <f t="shared" si="236"/>
        <v>68.72861503047838</v>
      </c>
      <c r="AC348" s="31">
        <f t="shared" si="236"/>
        <v>301.12033470599749</v>
      </c>
      <c r="AD348" s="31">
        <f t="shared" si="236"/>
        <v>39.059949686558205</v>
      </c>
      <c r="AE348" s="31">
        <f t="shared" si="237"/>
        <v>51.423940100800905</v>
      </c>
      <c r="AF348" s="31">
        <f t="shared" si="238"/>
        <v>1961.015958195228</v>
      </c>
      <c r="AG348" s="31">
        <f t="shared" si="239"/>
        <v>6.1668356936010069E-2</v>
      </c>
      <c r="AH348" s="31">
        <f t="shared" si="240"/>
        <v>0.70358962701864847</v>
      </c>
      <c r="AI348" s="31">
        <f t="shared" si="240"/>
        <v>3.5047453205700095E-2</v>
      </c>
      <c r="AJ348" s="31">
        <f t="shared" si="240"/>
        <v>0.15355323012420871</v>
      </c>
      <c r="AK348" s="31">
        <f t="shared" si="240"/>
        <v>1.9918221227789523E-2</v>
      </c>
      <c r="AL348" s="31">
        <f t="shared" si="241"/>
        <v>2.6223111487643194E-2</v>
      </c>
      <c r="AM348" s="31">
        <f t="shared" si="242"/>
        <v>1</v>
      </c>
      <c r="AN348" s="31">
        <f>(Z348*'Propiedades físicas'!$F$4)/1000</f>
        <v>106.34573798725005</v>
      </c>
      <c r="AO348" s="31">
        <f>(AA348*'Propiedades físicas'!$F$6)/1000</f>
        <v>44.207205590798495</v>
      </c>
      <c r="AP348" s="31">
        <f>(AB348*'Propiedades físicas'!$F$9)/1000</f>
        <v>42.402119043053631</v>
      </c>
      <c r="AQ348" s="31">
        <f>(AC348*'Propiedades físicas'!$F$5)/1000</f>
        <v>88.670904960875092</v>
      </c>
      <c r="AR348" s="31">
        <f>(AD348*'Propiedades físicas'!$F$8)/1000</f>
        <v>13.847533362878611</v>
      </c>
      <c r="AS348" s="31">
        <f>(AE348*'Propiedades físicas'!$F$7)/1000</f>
        <v>4.7356306438827556</v>
      </c>
      <c r="AT348" s="31">
        <f t="shared" si="243"/>
        <v>300.20913158873861</v>
      </c>
      <c r="AU348" s="31">
        <f t="shared" si="244"/>
        <v>0.35423885151146839</v>
      </c>
      <c r="AV348" s="31">
        <f t="shared" si="247"/>
        <v>0.14725469993817067</v>
      </c>
      <c r="AW348" s="31">
        <f t="shared" si="247"/>
        <v>0.1412419363083898</v>
      </c>
      <c r="AX348" s="31">
        <f t="shared" si="247"/>
        <v>0.29536378354522141</v>
      </c>
      <c r="AY348" s="31">
        <f t="shared" si="247"/>
        <v>4.6126289662129838E-2</v>
      </c>
      <c r="AZ348" s="31">
        <f t="shared" si="248"/>
        <v>1.577443903461995E-2</v>
      </c>
      <c r="BA348" s="31">
        <f t="shared" si="245"/>
        <v>1</v>
      </c>
      <c r="BB348" s="34">
        <f>AU348*'Propiedades físicas'!$C$4+'Diseño reactor'!AV348*'Propiedades físicas'!$C$5+'Diseño reactor'!AW348*'Propiedades físicas'!$C$8+'Diseño reactor'!AX348*'Propiedades físicas'!$C$9+'Diseño reactor'!AY348*'Propiedades físicas'!$C$7+'Diseño reactor'!AZ348*'Propiedades físicas'!$C$6</f>
        <v>879.47405529981904</v>
      </c>
      <c r="BC348" s="45">
        <f>AU348*'Propiedades físicas'!$L$4+'Diseño reactor'!AV348*'Propiedades físicas'!$L$5+'Diseño reactor'!AW348*'Propiedades físicas'!$L$8+AX348*'Propiedades físicas'!$L$9+'Diseño reactor'!AY348*'Propiedades físicas'!$L$7+'Diseño reactor'!AZ348*'Propiedades físicas'!$L$6</f>
        <v>1.8630309181946971</v>
      </c>
      <c r="BD348" s="29">
        <f t="shared" si="224"/>
        <v>5.6659137095795309</v>
      </c>
      <c r="BE348" s="58">
        <f t="shared" si="225"/>
        <v>46.083241341171622</v>
      </c>
      <c r="BF348" s="30">
        <f>AU348*'Propiedades físicas'!$I$4+'Diseño reactor'!AV348*'Propiedades físicas'!$I$5+'Diseño reactor'!AW348*'Propiedades físicas'!$I$8+'Diseño reactor'!AX348*'Propiedades físicas'!$I$9+'Diseño reactor'!AY348*'Propiedades físicas'!$I$7+'Diseño reactor'!AZ348*'Propiedades físicas'!$I$6</f>
        <v>1.8166778305150174E-2</v>
      </c>
      <c r="BG348" s="24">
        <f>AU348*'Propiedades físicas'!$O$4+'Diseño reactor'!AV348*'Propiedades físicas'!$O$5+'Diseño reactor'!AW348*'Propiedades físicas'!$O$8+'Diseño reactor'!AX348*'Propiedades físicas'!$O$9+'Diseño reactor'!AY348*'Propiedades físicas'!$O$7+'Diseño reactor'!AZ348*'Propiedades físicas'!$O$6</f>
        <v>0.14416667038304051</v>
      </c>
      <c r="BH348" s="54">
        <f t="shared" si="226"/>
        <v>45452.661155278336</v>
      </c>
      <c r="BI348" s="34">
        <f t="shared" si="246"/>
        <v>234.76487024746413</v>
      </c>
      <c r="BJ348" s="27">
        <f t="shared" si="227"/>
        <v>4871.2707623788074</v>
      </c>
      <c r="BK348" s="34">
        <f t="shared" si="228"/>
        <v>540.21145103569847</v>
      </c>
      <c r="BL348" s="27">
        <f t="shared" si="229"/>
        <v>104.64910644171084</v>
      </c>
      <c r="BM348" s="34">
        <f t="shared" si="230"/>
        <v>1.1054421768707483</v>
      </c>
      <c r="BN348" s="45">
        <f t="shared" si="231"/>
        <v>282.363166772775</v>
      </c>
      <c r="BO348" s="45">
        <f t="shared" si="232"/>
        <v>59.789817663856027</v>
      </c>
      <c r="BP348" s="66">
        <f t="shared" si="233"/>
        <v>6.7189827245768674</v>
      </c>
    </row>
    <row r="349" spans="8:68">
      <c r="H349" s="68">
        <v>344</v>
      </c>
      <c r="I349" s="31">
        <f>('Propiedades físicas'!$C$10*'Diseño reactor'!H349)/1000</f>
        <v>301.08437687033842</v>
      </c>
      <c r="J349" s="31">
        <f t="shared" si="211"/>
        <v>1.5145256115244259</v>
      </c>
      <c r="K349" s="31">
        <f>(I349*1000)/'Propiedades físicas'!$F$10</f>
        <v>1966.7332058867594</v>
      </c>
      <c r="L349" s="31">
        <f t="shared" si="212"/>
        <v>280.96188655525134</v>
      </c>
      <c r="M349" s="31">
        <f t="shared" si="213"/>
        <v>1685.771319331508</v>
      </c>
      <c r="N349" s="31">
        <f t="shared" si="214"/>
        <v>0.81674967021875389</v>
      </c>
      <c r="O349" s="32">
        <f t="shared" si="215"/>
        <v>4.9004980213125231</v>
      </c>
      <c r="P349" s="33">
        <f t="shared" si="216"/>
        <v>0.35315672062861081</v>
      </c>
      <c r="Q349" s="31">
        <f t="shared" si="217"/>
        <v>4.0244070102980753</v>
      </c>
      <c r="R349" s="31">
        <f t="shared" si="218"/>
        <v>0.20045427840815613</v>
      </c>
      <c r="S349" s="31">
        <f t="shared" si="219"/>
        <v>0.87609101101444897</v>
      </c>
      <c r="T349" s="31">
        <f t="shared" si="220"/>
        <v>0.11377928093966805</v>
      </c>
      <c r="U349" s="31">
        <f t="shared" si="221"/>
        <v>0.14935939024231887</v>
      </c>
      <c r="V349" s="47">
        <f t="shared" si="234"/>
        <v>3.4972801460309033E-4</v>
      </c>
      <c r="W349" s="31">
        <f t="shared" si="222"/>
        <v>0.56760714634384457</v>
      </c>
      <c r="X349" s="34">
        <f>(S349*H349*'Propiedades físicas'!$F$5*60*24*365)/(1000000)</f>
        <v>46644.890706555299</v>
      </c>
      <c r="Y349" s="34">
        <f>(U349*H349*'Propiedades físicas'!$F$7*60*24*365)/(1000000)</f>
        <v>2486.9027583726415</v>
      </c>
      <c r="Z349" s="31">
        <f t="shared" si="235"/>
        <v>121.48591189624211</v>
      </c>
      <c r="AA349" s="31">
        <f t="shared" si="236"/>
        <v>1384.396011542538</v>
      </c>
      <c r="AB349" s="31">
        <f t="shared" si="236"/>
        <v>68.956271772405714</v>
      </c>
      <c r="AC349" s="31">
        <f t="shared" si="236"/>
        <v>301.37530778897047</v>
      </c>
      <c r="AD349" s="31">
        <f t="shared" si="236"/>
        <v>39.140072643245809</v>
      </c>
      <c r="AE349" s="31">
        <f t="shared" si="237"/>
        <v>51.379630243357688</v>
      </c>
      <c r="AF349" s="31">
        <f t="shared" si="238"/>
        <v>1966.7332058867598</v>
      </c>
      <c r="AG349" s="31">
        <f t="shared" si="239"/>
        <v>6.1770407665165034E-2</v>
      </c>
      <c r="AH349" s="31">
        <f t="shared" si="240"/>
        <v>0.70390635974356375</v>
      </c>
      <c r="AI349" s="31">
        <f t="shared" si="240"/>
        <v>3.5061324823320271E-2</v>
      </c>
      <c r="AJ349" s="31">
        <f t="shared" si="240"/>
        <v>0.1532364973992934</v>
      </c>
      <c r="AK349" s="31">
        <f t="shared" si="240"/>
        <v>1.9901058529999422E-2</v>
      </c>
      <c r="AL349" s="31">
        <f t="shared" si="241"/>
        <v>2.6124351838658088E-2</v>
      </c>
      <c r="AM349" s="31">
        <f t="shared" si="242"/>
        <v>1</v>
      </c>
      <c r="AN349" s="31">
        <f>(Z349*'Propiedades físicas'!$F$4)/1000</f>
        <v>106.83228120331739</v>
      </c>
      <c r="AO349" s="31">
        <f>(AA349*'Propiedades físicas'!$F$6)/1000</f>
        <v>44.356048209822916</v>
      </c>
      <c r="AP349" s="31">
        <f>(AB349*'Propiedades físicas'!$F$9)/1000</f>
        <v>42.5425718699857</v>
      </c>
      <c r="AQ349" s="31">
        <f>(AC349*'Propiedades físicas'!$F$5)/1000</f>
        <v>88.745986884618148</v>
      </c>
      <c r="AR349" s="31">
        <f>(AD349*'Propiedades físicas'!$F$8)/1000</f>
        <v>13.875938553483499</v>
      </c>
      <c r="AS349" s="31">
        <f>(AE349*'Propiedades físicas'!$F$7)/1000</f>
        <v>4.7315501491108094</v>
      </c>
      <c r="AT349" s="31">
        <f t="shared" si="243"/>
        <v>301.08437687033847</v>
      </c>
      <c r="AU349" s="31">
        <f t="shared" si="244"/>
        <v>0.35482505706141154</v>
      </c>
      <c r="AV349" s="31">
        <f t="shared" si="247"/>
        <v>0.1473209891223442</v>
      </c>
      <c r="AW349" s="31">
        <f t="shared" si="247"/>
        <v>0.14129783920441211</v>
      </c>
      <c r="AX349" s="31">
        <f t="shared" si="247"/>
        <v>0.29475453959816877</v>
      </c>
      <c r="AY349" s="31">
        <f t="shared" si="247"/>
        <v>4.6086544568399009E-2</v>
      </c>
      <c r="AZ349" s="31">
        <f t="shared" si="248"/>
        <v>1.5715030445264334E-2</v>
      </c>
      <c r="BA349" s="31">
        <f t="shared" si="245"/>
        <v>0.99999999999999989</v>
      </c>
      <c r="BB349" s="34">
        <f>AU349*'Propiedades físicas'!$C$4+'Diseño reactor'!AV349*'Propiedades físicas'!$C$5+'Diseño reactor'!AW349*'Propiedades físicas'!$C$8+'Diseño reactor'!AX349*'Propiedades físicas'!$C$9+'Diseño reactor'!AY349*'Propiedades físicas'!$C$7+'Diseño reactor'!AZ349*'Propiedades físicas'!$C$6</f>
        <v>879.45922477586339</v>
      </c>
      <c r="BC349" s="45">
        <f>AU349*'Propiedades físicas'!$L$4+'Diseño reactor'!AV349*'Propiedades físicas'!$L$5+'Diseño reactor'!AW349*'Propiedades físicas'!$L$8+AX349*'Propiedades físicas'!$L$9+'Diseño reactor'!AY349*'Propiedades físicas'!$L$7+'Diseño reactor'!AZ349*'Propiedades físicas'!$L$6</f>
        <v>1.8634939428104078</v>
      </c>
      <c r="BD349" s="29">
        <f t="shared" si="224"/>
        <v>5.6574812603856577</v>
      </c>
      <c r="BE349" s="58">
        <f t="shared" si="225"/>
        <v>46.072545920087911</v>
      </c>
      <c r="BF349" s="30">
        <f>AU349*'Propiedades físicas'!$I$4+'Diseño reactor'!AV349*'Propiedades físicas'!$I$5+'Diseño reactor'!AW349*'Propiedades físicas'!$I$8+'Diseño reactor'!AX349*'Propiedades físicas'!$I$9+'Diseño reactor'!AY349*'Propiedades físicas'!$I$7+'Diseño reactor'!AZ349*'Propiedades físicas'!$I$6</f>
        <v>1.8173065273907253E-2</v>
      </c>
      <c r="BG349" s="24">
        <f>AU349*'Propiedades físicas'!$O$4+'Diseño reactor'!AV349*'Propiedades físicas'!$O$5+'Diseño reactor'!AW349*'Propiedades físicas'!$O$8+'Diseño reactor'!AX349*'Propiedades físicas'!$O$9+'Diseño reactor'!AY349*'Propiedades físicas'!$O$7+'Diseño reactor'!AZ349*'Propiedades físicas'!$O$6</f>
        <v>0.14418025512595684</v>
      </c>
      <c r="BH349" s="54">
        <f t="shared" si="226"/>
        <v>45436.170614455921</v>
      </c>
      <c r="BI349" s="34">
        <f t="shared" si="246"/>
        <v>234.8823493940921</v>
      </c>
      <c r="BJ349" s="27">
        <f t="shared" si="227"/>
        <v>4870.9046859279651</v>
      </c>
      <c r="BK349" s="34">
        <f t="shared" si="228"/>
        <v>540.22175408562509</v>
      </c>
      <c r="BL349" s="27">
        <f t="shared" si="229"/>
        <v>104.64949307799046</v>
      </c>
      <c r="BM349" s="34">
        <f t="shared" si="230"/>
        <v>1.1054421768707483</v>
      </c>
      <c r="BN349" s="45">
        <f t="shared" si="231"/>
        <v>283.27764671136987</v>
      </c>
      <c r="BO349" s="45">
        <f t="shared" si="232"/>
        <v>59.877527642400281</v>
      </c>
      <c r="BP349" s="66">
        <f t="shared" si="233"/>
        <v>6.718869422730549</v>
      </c>
    </row>
    <row r="350" spans="8:68">
      <c r="H350" s="68">
        <v>345</v>
      </c>
      <c r="I350" s="31">
        <f>('Propiedades físicas'!$C$10*'Diseño reactor'!H350)/1000</f>
        <v>301.95962215193822</v>
      </c>
      <c r="J350" s="31">
        <f t="shared" si="211"/>
        <v>1.5101356822156595</v>
      </c>
      <c r="K350" s="31">
        <f>(I350*1000)/'Propiedades físicas'!$F$10</f>
        <v>1972.4504535782905</v>
      </c>
      <c r="L350" s="31">
        <f t="shared" si="212"/>
        <v>281.77863622547005</v>
      </c>
      <c r="M350" s="31">
        <f t="shared" si="213"/>
        <v>1690.6718173528204</v>
      </c>
      <c r="N350" s="31">
        <f t="shared" si="214"/>
        <v>0.81674967021875378</v>
      </c>
      <c r="O350" s="32">
        <f t="shared" si="215"/>
        <v>4.9004980213125231</v>
      </c>
      <c r="P350" s="33">
        <f t="shared" si="216"/>
        <v>0.3537387050254539</v>
      </c>
      <c r="Q350" s="31">
        <f t="shared" si="217"/>
        <v>4.0262110586211612</v>
      </c>
      <c r="R350" s="31">
        <f t="shared" si="218"/>
        <v>0.2005325563170367</v>
      </c>
      <c r="S350" s="31">
        <f t="shared" si="219"/>
        <v>0.8742869626913623</v>
      </c>
      <c r="T350" s="31">
        <f t="shared" si="220"/>
        <v>0.11368082025446404</v>
      </c>
      <c r="U350" s="31">
        <f t="shared" si="221"/>
        <v>0.14879758862179915</v>
      </c>
      <c r="V350" s="47">
        <f t="shared" si="234"/>
        <v>3.5030434866598347E-4</v>
      </c>
      <c r="W350" s="31">
        <f t="shared" si="222"/>
        <v>0.56689458481114485</v>
      </c>
      <c r="X350" s="34">
        <f>(S350*H350*'Propiedades físicas'!$F$5*60*24*365)/(1000000)</f>
        <v>46684.155850166346</v>
      </c>
      <c r="Y350" s="34">
        <f>(U350*H350*'Propiedades físicas'!$F$7*60*24*365)/(1000000)</f>
        <v>2484.7506780676608</v>
      </c>
      <c r="Z350" s="31">
        <f t="shared" si="235"/>
        <v>122.0398532337816</v>
      </c>
      <c r="AA350" s="31">
        <f t="shared" si="236"/>
        <v>1389.0428152243007</v>
      </c>
      <c r="AB350" s="31">
        <f t="shared" si="236"/>
        <v>69.183731929377657</v>
      </c>
      <c r="AC350" s="31">
        <f t="shared" si="236"/>
        <v>301.62900212851997</v>
      </c>
      <c r="AD350" s="31">
        <f t="shared" si="236"/>
        <v>39.219882987790093</v>
      </c>
      <c r="AE350" s="31">
        <f t="shared" si="237"/>
        <v>51.335168074520709</v>
      </c>
      <c r="AF350" s="31">
        <f t="shared" si="238"/>
        <v>1972.4504535782905</v>
      </c>
      <c r="AG350" s="31">
        <f t="shared" si="239"/>
        <v>6.1872202169836452E-2</v>
      </c>
      <c r="AH350" s="31">
        <f t="shared" si="240"/>
        <v>0.70422190463866419</v>
      </c>
      <c r="AI350" s="31">
        <f t="shared" si="240"/>
        <v>3.5075016360420645E-2</v>
      </c>
      <c r="AJ350" s="31">
        <f t="shared" si="240"/>
        <v>0.15292095250419313</v>
      </c>
      <c r="AK350" s="31">
        <f t="shared" si="240"/>
        <v>1.9883836836884775E-2</v>
      </c>
      <c r="AL350" s="31">
        <f t="shared" si="241"/>
        <v>2.6026087490000981E-2</v>
      </c>
      <c r="AM350" s="31">
        <f t="shared" si="242"/>
        <v>1.0000000000000002</v>
      </c>
      <c r="AN350" s="31">
        <f>(Z350*'Propiedades físicas'!$F$4)/1000</f>
        <v>107.31940613672286</v>
      </c>
      <c r="AO350" s="31">
        <f>(AA350*'Propiedades físicas'!$F$6)/1000</f>
        <v>44.504931799786597</v>
      </c>
      <c r="AP350" s="31">
        <f>(AB350*'Propiedades físicas'!$F$9)/1000</f>
        <v>42.682903413829543</v>
      </c>
      <c r="AQ350" s="31">
        <f>(AC350*'Propiedades físicas'!$F$5)/1000</f>
        <v>88.820692256785293</v>
      </c>
      <c r="AR350" s="31">
        <f>(AD350*'Propiedades físicas'!$F$8)/1000</f>
        <v>13.904232916831338</v>
      </c>
      <c r="AS350" s="31">
        <f>(AE350*'Propiedades físicas'!$F$7)/1000</f>
        <v>4.7274556279826117</v>
      </c>
      <c r="AT350" s="31">
        <f t="shared" si="243"/>
        <v>301.95962215193828</v>
      </c>
      <c r="AU350" s="31">
        <f t="shared" si="244"/>
        <v>0.3554097907922355</v>
      </c>
      <c r="AV350" s="31">
        <f t="shared" si="247"/>
        <v>0.14738702970489501</v>
      </c>
      <c r="AW350" s="31">
        <f t="shared" si="247"/>
        <v>0.14135301637234335</v>
      </c>
      <c r="AX350" s="31">
        <f t="shared" si="247"/>
        <v>0.29414758047383244</v>
      </c>
      <c r="AY350" s="31">
        <f t="shared" si="247"/>
        <v>4.6046662854264293E-2</v>
      </c>
      <c r="AZ350" s="31">
        <f t="shared" si="248"/>
        <v>1.5655919802429339E-2</v>
      </c>
      <c r="BA350" s="31">
        <f t="shared" si="245"/>
        <v>0.99999999999999989</v>
      </c>
      <c r="BB350" s="34">
        <f>AU350*'Propiedades físicas'!$C$4+'Diseño reactor'!AV350*'Propiedades físicas'!$C$5+'Diseño reactor'!AW350*'Propiedades físicas'!$C$8+'Diseño reactor'!AX350*'Propiedades físicas'!$C$9+'Diseño reactor'!AY350*'Propiedades físicas'!$C$7+'Diseño reactor'!AZ350*'Propiedades físicas'!$C$6</f>
        <v>879.44446483831211</v>
      </c>
      <c r="BC350" s="45">
        <f>AU350*'Propiedades físicas'!$L$4+'Diseño reactor'!AV350*'Propiedades físicas'!$L$5+'Diseño reactor'!AW350*'Propiedades físicas'!$L$8+AX350*'Propiedades físicas'!$L$9+'Diseño reactor'!AY350*'Propiedades físicas'!$L$7+'Diseño reactor'!AZ350*'Propiedades físicas'!$L$6</f>
        <v>1.8639557947335974</v>
      </c>
      <c r="BD350" s="29">
        <f t="shared" si="224"/>
        <v>5.649073737220931</v>
      </c>
      <c r="BE350" s="58">
        <f t="shared" si="225"/>
        <v>46.061889080209944</v>
      </c>
      <c r="BF350" s="30">
        <f>AU350*'Propiedades físicas'!$I$4+'Diseño reactor'!AV350*'Propiedades físicas'!$I$5+'Diseño reactor'!AW350*'Propiedades físicas'!$I$8+'Diseño reactor'!AX350*'Propiedades físicas'!$I$9+'Diseño reactor'!AY350*'Propiedades físicas'!$I$7+'Diseño reactor'!AZ350*'Propiedades físicas'!$I$6</f>
        <v>1.8179323593464809E-2</v>
      </c>
      <c r="BG350" s="24">
        <f>AU350*'Propiedades físicas'!$O$4+'Diseño reactor'!AV350*'Propiedades físicas'!$O$5+'Diseño reactor'!AW350*'Propiedades físicas'!$O$8+'Diseño reactor'!AX350*'Propiedades físicas'!$O$9+'Diseño reactor'!AY350*'Propiedades físicas'!$O$7+'Diseño reactor'!AZ350*'Propiedades físicas'!$O$6</f>
        <v>0.14419382920948634</v>
      </c>
      <c r="BH350" s="54">
        <f t="shared" si="226"/>
        <v>45419.766702890607</v>
      </c>
      <c r="BI350" s="34">
        <f t="shared" si="246"/>
        <v>234.99934596470683</v>
      </c>
      <c r="BJ350" s="27">
        <f t="shared" si="227"/>
        <v>4870.5406622888195</v>
      </c>
      <c r="BK350" s="34">
        <f t="shared" si="228"/>
        <v>540.232237243025</v>
      </c>
      <c r="BL350" s="27">
        <f t="shared" si="229"/>
        <v>104.6498864608492</v>
      </c>
      <c r="BM350" s="34">
        <f t="shared" si="230"/>
        <v>1.1054421768707483</v>
      </c>
      <c r="BN350" s="45">
        <f t="shared" si="231"/>
        <v>284.19294595112297</v>
      </c>
      <c r="BO350" s="45">
        <f t="shared" si="232"/>
        <v>59.965017657377871</v>
      </c>
      <c r="BP350" s="66">
        <f t="shared" si="233"/>
        <v>6.7187566601483839</v>
      </c>
    </row>
    <row r="351" spans="8:68">
      <c r="H351" s="68">
        <v>346</v>
      </c>
      <c r="I351" s="31">
        <f>('Propiedades físicas'!$C$10*'Diseño reactor'!H351)/1000</f>
        <v>302.83486743353802</v>
      </c>
      <c r="J351" s="31">
        <f t="shared" si="211"/>
        <v>1.5057711282208166</v>
      </c>
      <c r="K351" s="31">
        <f>(I351*1000)/'Propiedades físicas'!$F$10</f>
        <v>1978.1677012698217</v>
      </c>
      <c r="L351" s="31">
        <f t="shared" si="212"/>
        <v>282.59538589568882</v>
      </c>
      <c r="M351" s="31">
        <f t="shared" si="213"/>
        <v>1695.5723153741328</v>
      </c>
      <c r="N351" s="31">
        <f t="shared" si="214"/>
        <v>0.81674967021875378</v>
      </c>
      <c r="O351" s="32">
        <f t="shared" si="215"/>
        <v>4.9004980213125222</v>
      </c>
      <c r="P351" s="33">
        <f t="shared" si="216"/>
        <v>0.35431923003354771</v>
      </c>
      <c r="Q351" s="31">
        <f t="shared" si="217"/>
        <v>4.0280083515695653</v>
      </c>
      <c r="R351" s="31">
        <f t="shared" si="218"/>
        <v>0.20060981165332165</v>
      </c>
      <c r="S351" s="31">
        <f t="shared" si="219"/>
        <v>0.87248966974295783</v>
      </c>
      <c r="T351" s="31">
        <f t="shared" si="220"/>
        <v>0.11358202750601701</v>
      </c>
      <c r="U351" s="31">
        <f t="shared" si="221"/>
        <v>0.14823860102586742</v>
      </c>
      <c r="V351" s="47">
        <f t="shared" si="234"/>
        <v>3.5087923750895018E-4</v>
      </c>
      <c r="W351" s="31">
        <f t="shared" si="222"/>
        <v>0.5661838101034693</v>
      </c>
      <c r="X351" s="34">
        <f>(S351*H351*'Propiedades físicas'!$F$5*60*24*365)/(1000000)</f>
        <v>46723.2243174498</v>
      </c>
      <c r="Y351" s="34">
        <f>(U351*H351*'Propiedades físicas'!$F$7*60*24*365)/(1000000)</f>
        <v>2482.5913397716977</v>
      </c>
      <c r="Z351" s="31">
        <f t="shared" si="235"/>
        <v>122.5944535916075</v>
      </c>
      <c r="AA351" s="31">
        <f t="shared" si="236"/>
        <v>1393.6908896430696</v>
      </c>
      <c r="AB351" s="31">
        <f t="shared" si="236"/>
        <v>69.410994832049283</v>
      </c>
      <c r="AC351" s="31">
        <f t="shared" si="236"/>
        <v>301.88142573106342</v>
      </c>
      <c r="AD351" s="31">
        <f t="shared" si="236"/>
        <v>39.299381517081883</v>
      </c>
      <c r="AE351" s="31">
        <f t="shared" si="237"/>
        <v>51.290555954950129</v>
      </c>
      <c r="AF351" s="31">
        <f t="shared" si="238"/>
        <v>1978.1677012698219</v>
      </c>
      <c r="AG351" s="31">
        <f t="shared" si="239"/>
        <v>6.1973741413790091E-2</v>
      </c>
      <c r="AH351" s="31">
        <f t="shared" si="240"/>
        <v>0.70453626795566116</v>
      </c>
      <c r="AI351" s="31">
        <f t="shared" si="240"/>
        <v>3.5088529040026836E-2</v>
      </c>
      <c r="AJ351" s="31">
        <f t="shared" si="240"/>
        <v>0.15260658918719591</v>
      </c>
      <c r="AK351" s="31">
        <f t="shared" si="240"/>
        <v>1.9866557062808626E-2</v>
      </c>
      <c r="AL351" s="31">
        <f t="shared" si="241"/>
        <v>2.5928315340517281E-2</v>
      </c>
      <c r="AM351" s="31">
        <f t="shared" si="242"/>
        <v>0.99999999999999989</v>
      </c>
      <c r="AN351" s="31">
        <f>(Z351*'Propiedades físicas'!$F$4)/1000</f>
        <v>107.8071105993878</v>
      </c>
      <c r="AO351" s="31">
        <f>(AA351*'Propiedades físicas'!$F$6)/1000</f>
        <v>44.65385610416395</v>
      </c>
      <c r="AP351" s="31">
        <f>(AB351*'Propiedades físicas'!$F$9)/1000</f>
        <v>42.823113261632805</v>
      </c>
      <c r="AQ351" s="31">
        <f>(AC351*'Propiedades físicas'!$F$5)/1000</f>
        <v>88.895023435026246</v>
      </c>
      <c r="AR351" s="31">
        <f>(AD351*'Propiedades físicas'!$F$8)/1000</f>
        <v>13.932416735435863</v>
      </c>
      <c r="AS351" s="31">
        <f>(AE351*'Propiedades físicas'!$F$7)/1000</f>
        <v>4.7233472978913582</v>
      </c>
      <c r="AT351" s="31">
        <f t="shared" si="243"/>
        <v>302.83486743353802</v>
      </c>
      <c r="AU351" s="31">
        <f t="shared" si="244"/>
        <v>0.35599305824005817</v>
      </c>
      <c r="AV351" s="31">
        <f t="shared" si="247"/>
        <v>0.1474528229942477</v>
      </c>
      <c r="AW351" s="31">
        <f t="shared" si="247"/>
        <v>0.14140747274100141</v>
      </c>
      <c r="AX351" s="31">
        <f t="shared" si="247"/>
        <v>0.2935428941468759</v>
      </c>
      <c r="AY351" s="31">
        <f t="shared" si="247"/>
        <v>4.6006646637192644E-2</v>
      </c>
      <c r="AZ351" s="31">
        <f t="shared" si="248"/>
        <v>1.5597105240624158E-2</v>
      </c>
      <c r="BA351" s="31">
        <f t="shared" si="245"/>
        <v>1</v>
      </c>
      <c r="BB351" s="34">
        <f>AU351*'Propiedades físicas'!$C$4+'Diseño reactor'!AV351*'Propiedades físicas'!$C$5+'Diseño reactor'!AW351*'Propiedades físicas'!$C$8+'Diseño reactor'!AX351*'Propiedades físicas'!$C$9+'Diseño reactor'!AY351*'Propiedades físicas'!$C$7+'Diseño reactor'!AZ351*'Propiedades físicas'!$C$6</f>
        <v>879.42977506076488</v>
      </c>
      <c r="BC351" s="45">
        <f>AU351*'Propiedades físicas'!$L$4+'Diseño reactor'!AV351*'Propiedades físicas'!$L$5+'Diseño reactor'!AW351*'Propiedades físicas'!$L$8+AX351*'Propiedades físicas'!$L$9+'Diseño reactor'!AY351*'Propiedades físicas'!$L$7+'Diseño reactor'!AZ351*'Propiedades físicas'!$L$6</f>
        <v>1.8644164781704109</v>
      </c>
      <c r="BD351" s="29">
        <f t="shared" si="224"/>
        <v>5.6406910310460159</v>
      </c>
      <c r="BE351" s="58">
        <f t="shared" si="225"/>
        <v>46.051270591767889</v>
      </c>
      <c r="BF351" s="30">
        <f>AU351*'Propiedades físicas'!$I$4+'Diseño reactor'!AV351*'Propiedades físicas'!$I$5+'Diseño reactor'!AW351*'Propiedades físicas'!$I$8+'Diseño reactor'!AX351*'Propiedades físicas'!$I$9+'Diseño reactor'!AY351*'Propiedades físicas'!$I$7+'Diseño reactor'!AZ351*'Propiedades físicas'!$I$6</f>
        <v>1.8185553430578802E-2</v>
      </c>
      <c r="BG351" s="24">
        <f>AU351*'Propiedades físicas'!$O$4+'Diseño reactor'!AV351*'Propiedades físicas'!$O$5+'Diseño reactor'!AW351*'Propiedades físicas'!$O$8+'Diseño reactor'!AX351*'Propiedades físicas'!$O$9+'Diseño reactor'!AY351*'Propiedades físicas'!$O$7+'Diseño reactor'!AZ351*'Propiedades físicas'!$O$6</f>
        <v>0.14420739254490381</v>
      </c>
      <c r="BH351" s="54">
        <f t="shared" si="226"/>
        <v>45403.448815268057</v>
      </c>
      <c r="BI351" s="34">
        <f t="shared" si="246"/>
        <v>235.11586252460646</v>
      </c>
      <c r="BJ351" s="27">
        <f t="shared" si="227"/>
        <v>4870.1786772158512</v>
      </c>
      <c r="BK351" s="34">
        <f t="shared" si="228"/>
        <v>540.24289866852814</v>
      </c>
      <c r="BL351" s="27">
        <f t="shared" si="229"/>
        <v>104.65028652063367</v>
      </c>
      <c r="BM351" s="34">
        <f t="shared" si="230"/>
        <v>1.1054421768707483</v>
      </c>
      <c r="BN351" s="45">
        <f t="shared" si="231"/>
        <v>285.10906128739333</v>
      </c>
      <c r="BO351" s="45">
        <f t="shared" si="232"/>
        <v>60.052288534933197</v>
      </c>
      <c r="BP351" s="66">
        <f t="shared" si="233"/>
        <v>6.71864443357277</v>
      </c>
    </row>
    <row r="352" spans="8:68">
      <c r="H352" s="68">
        <v>347</v>
      </c>
      <c r="I352" s="31">
        <f>('Propiedades físicas'!$C$10*'Diseño reactor'!H352)/1000</f>
        <v>303.71011271513788</v>
      </c>
      <c r="J352" s="31">
        <f t="shared" si="211"/>
        <v>1.5014317301567794</v>
      </c>
      <c r="K352" s="31">
        <f>(I352*1000)/'Propiedades físicas'!$F$10</f>
        <v>1983.8849489613533</v>
      </c>
      <c r="L352" s="31">
        <f t="shared" si="212"/>
        <v>283.41213556590759</v>
      </c>
      <c r="M352" s="31">
        <f t="shared" si="213"/>
        <v>1700.4728133954457</v>
      </c>
      <c r="N352" s="31">
        <f t="shared" si="214"/>
        <v>0.81674967021875389</v>
      </c>
      <c r="O352" s="32">
        <f t="shared" si="215"/>
        <v>4.9004980213125231</v>
      </c>
      <c r="P352" s="33">
        <f t="shared" si="216"/>
        <v>0.35489830113538084</v>
      </c>
      <c r="Q352" s="31">
        <f t="shared" si="217"/>
        <v>4.0297989246469967</v>
      </c>
      <c r="R352" s="31">
        <f t="shared" si="218"/>
        <v>0.20068605135872047</v>
      </c>
      <c r="S352" s="31">
        <f t="shared" si="219"/>
        <v>0.87069909666552658</v>
      </c>
      <c r="T352" s="31">
        <f t="shared" si="220"/>
        <v>0.11348290786715146</v>
      </c>
      <c r="U352" s="31">
        <f t="shared" si="221"/>
        <v>0.14768240985750111</v>
      </c>
      <c r="V352" s="47">
        <f t="shared" si="234"/>
        <v>3.5145268656125092E-4</v>
      </c>
      <c r="W352" s="31">
        <f t="shared" si="222"/>
        <v>0.56547481550824896</v>
      </c>
      <c r="X352" s="34">
        <f>(S352*H352*'Propiedades físicas'!$F$5*60*24*365)/(1000000)</f>
        <v>46762.097338287487</v>
      </c>
      <c r="Y352" s="34">
        <f>(U352*H352*'Propiedades físicas'!$F$7*60*24*365)/(1000000)</f>
        <v>2480.4248565484959</v>
      </c>
      <c r="Z352" s="31">
        <f t="shared" si="235"/>
        <v>123.14971049397715</v>
      </c>
      <c r="AA352" s="31">
        <f t="shared" si="236"/>
        <v>1398.3402268525078</v>
      </c>
      <c r="AB352" s="31">
        <f t="shared" si="236"/>
        <v>69.638059821476006</v>
      </c>
      <c r="AC352" s="31">
        <f t="shared" si="236"/>
        <v>302.1325865429377</v>
      </c>
      <c r="AD352" s="31">
        <f t="shared" si="236"/>
        <v>39.378569029901556</v>
      </c>
      <c r="AE352" s="31">
        <f t="shared" si="237"/>
        <v>51.245796220552883</v>
      </c>
      <c r="AF352" s="31">
        <f t="shared" si="238"/>
        <v>1983.8849489613531</v>
      </c>
      <c r="AG352" s="31">
        <f t="shared" si="239"/>
        <v>6.2075026355964437E-2</v>
      </c>
      <c r="AH352" s="31">
        <f t="shared" si="240"/>
        <v>0.70484945590448556</v>
      </c>
      <c r="AI352" s="31">
        <f t="shared" si="240"/>
        <v>3.5101864076308685E-2</v>
      </c>
      <c r="AJ352" s="31">
        <f t="shared" si="240"/>
        <v>0.1522934012383716</v>
      </c>
      <c r="AK352" s="31">
        <f t="shared" si="240"/>
        <v>1.9849220112546289E-2</v>
      </c>
      <c r="AL352" s="31">
        <f t="shared" si="241"/>
        <v>2.5831032312323456E-2</v>
      </c>
      <c r="AM352" s="31">
        <f t="shared" si="242"/>
        <v>0.99999999999999989</v>
      </c>
      <c r="AN352" s="31">
        <f>(Z352*'Propiedades físicas'!$F$4)/1000</f>
        <v>108.29539241419363</v>
      </c>
      <c r="AO352" s="31">
        <f>(AA352*'Propiedades físicas'!$F$6)/1000</f>
        <v>44.802820868354345</v>
      </c>
      <c r="AP352" s="31">
        <f>(AB352*'Propiedades físicas'!$F$9)/1000</f>
        <v>42.963201006859613</v>
      </c>
      <c r="AQ352" s="31">
        <f>(AC352*'Propiedades físicas'!$F$5)/1000</f>
        <v>88.968982759298868</v>
      </c>
      <c r="AR352" s="31">
        <f>(AD352*'Propiedades físicas'!$F$8)/1000</f>
        <v>13.960490292480694</v>
      </c>
      <c r="AS352" s="31">
        <f>(AE352*'Propiedades físicas'!$F$7)/1000</f>
        <v>4.7192253739507146</v>
      </c>
      <c r="AT352" s="31">
        <f t="shared" si="243"/>
        <v>303.71011271513788</v>
      </c>
      <c r="AU352" s="31">
        <f t="shared" si="244"/>
        <v>0.35657486491326779</v>
      </c>
      <c r="AV352" s="31">
        <f t="shared" si="247"/>
        <v>0.1475183702900823</v>
      </c>
      <c r="AW352" s="31">
        <f t="shared" si="247"/>
        <v>0.14146121320351474</v>
      </c>
      <c r="AX352" s="31">
        <f t="shared" si="247"/>
        <v>0.2929404686723307</v>
      </c>
      <c r="AY352" s="31">
        <f t="shared" si="247"/>
        <v>4.5966498012447836E-2</v>
      </c>
      <c r="AZ352" s="31">
        <f t="shared" si="248"/>
        <v>1.5538584908356572E-2</v>
      </c>
      <c r="BA352" s="31">
        <f t="shared" si="245"/>
        <v>0.99999999999999978</v>
      </c>
      <c r="BB352" s="34">
        <f>AU352*'Propiedades físicas'!$C$4+'Diseño reactor'!AV352*'Propiedades físicas'!$C$5+'Diseño reactor'!AW352*'Propiedades físicas'!$C$8+'Diseño reactor'!AX352*'Propiedades físicas'!$C$9+'Diseño reactor'!AY352*'Propiedades físicas'!$C$7+'Diseño reactor'!AZ352*'Propiedades físicas'!$C$6</f>
        <v>879.4151550199399</v>
      </c>
      <c r="BC352" s="45">
        <f>AU352*'Propiedades físicas'!$L$4+'Diseño reactor'!AV352*'Propiedades físicas'!$L$5+'Diseño reactor'!AW352*'Propiedades físicas'!$L$8+AX352*'Propiedades físicas'!$L$9+'Diseño reactor'!AY352*'Propiedades físicas'!$L$7+'Diseño reactor'!AZ352*'Propiedades físicas'!$L$6</f>
        <v>1.8648759973081641</v>
      </c>
      <c r="BD352" s="29">
        <f t="shared" si="224"/>
        <v>5.632333033446062</v>
      </c>
      <c r="BE352" s="58">
        <f t="shared" si="225"/>
        <v>46.040690227021116</v>
      </c>
      <c r="BF352" s="30">
        <f>AU352*'Propiedades físicas'!$I$4+'Diseño reactor'!AV352*'Propiedades físicas'!$I$5+'Diseño reactor'!AW352*'Propiedades físicas'!$I$8+'Diseño reactor'!AX352*'Propiedades físicas'!$I$9+'Diseño reactor'!AY352*'Propiedades físicas'!$I$7+'Diseño reactor'!AZ352*'Propiedades físicas'!$I$6</f>
        <v>1.8191754950821488E-2</v>
      </c>
      <c r="BG352" s="24">
        <f>AU352*'Propiedades físicas'!$O$4+'Diseño reactor'!AV352*'Propiedades físicas'!$O$5+'Diseño reactor'!AW352*'Propiedades físicas'!$O$8+'Diseño reactor'!AX352*'Propiedades físicas'!$O$9+'Diseño reactor'!AY352*'Propiedades físicas'!$O$7+'Diseño reactor'!AZ352*'Propiedades físicas'!$O$6</f>
        <v>0.14422094504477626</v>
      </c>
      <c r="BH352" s="54">
        <f t="shared" si="226"/>
        <v>45387.21635162727</v>
      </c>
      <c r="BI352" s="34">
        <f t="shared" si="246"/>
        <v>235.23190162265371</v>
      </c>
      <c r="BJ352" s="27">
        <f t="shared" si="227"/>
        <v>4869.8187165857407</v>
      </c>
      <c r="BK352" s="34">
        <f t="shared" si="228"/>
        <v>540.25373654056534</v>
      </c>
      <c r="BL352" s="27">
        <f t="shared" si="229"/>
        <v>104.65069318835654</v>
      </c>
      <c r="BM352" s="34">
        <f t="shared" si="230"/>
        <v>1.1054421768707483</v>
      </c>
      <c r="BN352" s="45">
        <f t="shared" si="231"/>
        <v>286.02598953182326</v>
      </c>
      <c r="BO352" s="45">
        <f t="shared" si="232"/>
        <v>60.13934109708007</v>
      </c>
      <c r="BP352" s="66">
        <f t="shared" si="233"/>
        <v>6.7185327397699295</v>
      </c>
    </row>
    <row r="353" spans="8:68">
      <c r="H353" s="68">
        <v>348</v>
      </c>
      <c r="I353" s="31">
        <f>('Propiedades físicas'!$C$10*'Diseño reactor'!H353)/1000</f>
        <v>304.58535799673768</v>
      </c>
      <c r="J353" s="31">
        <f t="shared" si="211"/>
        <v>1.4971172711620762</v>
      </c>
      <c r="K353" s="31">
        <f>(I353*1000)/'Propiedades físicas'!$F$10</f>
        <v>1989.6021966528845</v>
      </c>
      <c r="L353" s="31">
        <f t="shared" si="212"/>
        <v>284.22888523612636</v>
      </c>
      <c r="M353" s="31">
        <f t="shared" si="213"/>
        <v>1705.373311416758</v>
      </c>
      <c r="N353" s="31">
        <f t="shared" si="214"/>
        <v>0.81674967021875389</v>
      </c>
      <c r="O353" s="32">
        <f t="shared" si="215"/>
        <v>4.9004980213125231</v>
      </c>
      <c r="P353" s="33">
        <f t="shared" si="216"/>
        <v>0.35547592378601456</v>
      </c>
      <c r="Q353" s="31">
        <f t="shared" si="217"/>
        <v>4.0315828131202105</v>
      </c>
      <c r="R353" s="31">
        <f t="shared" si="218"/>
        <v>0.20076128232472568</v>
      </c>
      <c r="S353" s="31">
        <f t="shared" si="219"/>
        <v>0.86891520819231383</v>
      </c>
      <c r="T353" s="31">
        <f t="shared" si="220"/>
        <v>0.113383466456453</v>
      </c>
      <c r="U353" s="31">
        <f t="shared" si="221"/>
        <v>0.14712899765156073</v>
      </c>
      <c r="V353" s="47">
        <f t="shared" si="234"/>
        <v>3.5202470122498535E-4</v>
      </c>
      <c r="W353" s="31">
        <f t="shared" si="222"/>
        <v>0.5647675943464957</v>
      </c>
      <c r="X353" s="34">
        <f>(S353*H353*'Propiedades físicas'!$F$5*60*24*365)/(1000000)</f>
        <v>46800.776133343788</v>
      </c>
      <c r="Y353" s="34">
        <f>(U353*H353*'Propiedades físicas'!$F$7*60*24*365)/(1000000)</f>
        <v>2478.2513402762893</v>
      </c>
      <c r="Z353" s="31">
        <f t="shared" si="235"/>
        <v>123.70562147753307</v>
      </c>
      <c r="AA353" s="31">
        <f t="shared" si="236"/>
        <v>1402.9908189658333</v>
      </c>
      <c r="AB353" s="31">
        <f t="shared" si="236"/>
        <v>69.86492624900454</v>
      </c>
      <c r="AC353" s="31">
        <f t="shared" si="236"/>
        <v>302.38249245092521</v>
      </c>
      <c r="AD353" s="31">
        <f t="shared" si="236"/>
        <v>39.457446326845648</v>
      </c>
      <c r="AE353" s="31">
        <f t="shared" si="237"/>
        <v>51.200891182743135</v>
      </c>
      <c r="AF353" s="31">
        <f t="shared" si="238"/>
        <v>1989.6021966528849</v>
      </c>
      <c r="AG353" s="31">
        <f t="shared" si="239"/>
        <v>6.2176057950500602E-2</v>
      </c>
      <c r="AH353" s="31">
        <f t="shared" si="240"/>
        <v>0.70516147465362167</v>
      </c>
      <c r="AI353" s="31">
        <f t="shared" si="240"/>
        <v>3.5115022674652531E-2</v>
      </c>
      <c r="AJ353" s="31">
        <f t="shared" si="240"/>
        <v>0.15198138248923548</v>
      </c>
      <c r="AK353" s="31">
        <f t="shared" si="240"/>
        <v>1.9831826881386166E-2</v>
      </c>
      <c r="AL353" s="31">
        <f t="shared" si="241"/>
        <v>2.5734235350603544E-2</v>
      </c>
      <c r="AM353" s="31">
        <f t="shared" si="242"/>
        <v>1</v>
      </c>
      <c r="AN353" s="31">
        <f>(Z353*'Propiedades físicas'!$F$4)/1000</f>
        <v>108.78424941491303</v>
      </c>
      <c r="AO353" s="31">
        <f>(AA353*'Propiedades físicas'!$F$6)/1000</f>
        <v>44.951825839665297</v>
      </c>
      <c r="AP353" s="31">
        <f>(AB353*'Propiedades físicas'!$F$9)/1000</f>
        <v>43.103166249323344</v>
      </c>
      <c r="AQ353" s="31">
        <f>(AC353*'Propiedades físicas'!$F$5)/1000</f>
        <v>89.042572552023955</v>
      </c>
      <c r="AR353" s="31">
        <f>(AD353*'Propiedades físicas'!$F$8)/1000</f>
        <v>13.988453871793313</v>
      </c>
      <c r="AS353" s="31">
        <f>(AE353*'Propiedades físicas'!$F$7)/1000</f>
        <v>4.7150900690188156</v>
      </c>
      <c r="AT353" s="31">
        <f t="shared" si="243"/>
        <v>304.58535799673774</v>
      </c>
      <c r="AU353" s="31">
        <f t="shared" si="244"/>
        <v>0.35715521629269575</v>
      </c>
      <c r="AV353" s="31">
        <f t="shared" si="247"/>
        <v>0.14758367288340482</v>
      </c>
      <c r="AW353" s="31">
        <f t="shared" si="247"/>
        <v>0.14151424261761461</v>
      </c>
      <c r="AX353" s="31">
        <f t="shared" si="247"/>
        <v>0.29234029218495017</v>
      </c>
      <c r="AY353" s="31">
        <f t="shared" si="247"/>
        <v>4.5926219053324079E-2</v>
      </c>
      <c r="AZ353" s="31">
        <f t="shared" si="248"/>
        <v>1.5480356968010645E-2</v>
      </c>
      <c r="BA353" s="31">
        <f t="shared" si="245"/>
        <v>1</v>
      </c>
      <c r="BB353" s="34">
        <f>AU353*'Propiedades físicas'!$C$4+'Diseño reactor'!AV353*'Propiedades físicas'!$C$5+'Diseño reactor'!AW353*'Propiedades físicas'!$C$8+'Diseño reactor'!AX353*'Propiedades físicas'!$C$9+'Diseño reactor'!AY353*'Propiedades físicas'!$C$7+'Diseño reactor'!AZ353*'Propiedades físicas'!$C$6</f>
        <v>879.40060429564767</v>
      </c>
      <c r="BC353" s="45">
        <f>AU353*'Propiedades físicas'!$L$4+'Diseño reactor'!AV353*'Propiedades físicas'!$L$5+'Diseño reactor'!AW353*'Propiedades físicas'!$L$8+AX353*'Propiedades físicas'!$L$9+'Diseño reactor'!AY353*'Propiedades físicas'!$L$7+'Diseño reactor'!AZ353*'Propiedades físicas'!$L$6</f>
        <v>1.8653343563154392</v>
      </c>
      <c r="BD353" s="29">
        <f t="shared" si="224"/>
        <v>5.6239996366263503</v>
      </c>
      <c r="BE353" s="58">
        <f t="shared" si="225"/>
        <v>46.030147760233625</v>
      </c>
      <c r="BF353" s="30">
        <f>AU353*'Propiedades físicas'!$I$4+'Diseño reactor'!AV353*'Propiedades físicas'!$I$5+'Diseño reactor'!AW353*'Propiedades físicas'!$I$8+'Diseño reactor'!AX353*'Propiedades físicas'!$I$9+'Diseño reactor'!AY353*'Propiedades físicas'!$I$7+'Diseño reactor'!AZ353*'Propiedades físicas'!$I$6</f>
        <v>1.8197928318591343E-2</v>
      </c>
      <c r="BG353" s="24">
        <f>AU353*'Propiedades físicas'!$O$4+'Diseño reactor'!AV353*'Propiedades físicas'!$O$5+'Diseño reactor'!AW353*'Propiedades físicas'!$O$8+'Diseño reactor'!AX353*'Propiedades físicas'!$O$9+'Diseño reactor'!AY353*'Propiedades físicas'!$O$7+'Diseño reactor'!AZ353*'Propiedades físicas'!$O$6</f>
        <v>0.1442344866229486</v>
      </c>
      <c r="BH353" s="54">
        <f t="shared" si="226"/>
        <v>45371.068717302791</v>
      </c>
      <c r="BI353" s="34">
        <f t="shared" si="246"/>
        <v>235.34746579139684</v>
      </c>
      <c r="BJ353" s="27">
        <f t="shared" si="227"/>
        <v>4869.4607663961033</v>
      </c>
      <c r="BK353" s="34">
        <f t="shared" si="228"/>
        <v>540.2647490551783</v>
      </c>
      <c r="BL353" s="27">
        <f t="shared" si="229"/>
        <v>104.65110639568957</v>
      </c>
      <c r="BM353" s="34">
        <f t="shared" si="230"/>
        <v>1.1054421768707483</v>
      </c>
      <c r="BN353" s="45">
        <f t="shared" si="231"/>
        <v>286.94372751223852</v>
      </c>
      <c r="BO353" s="45">
        <f t="shared" si="232"/>
        <v>60.226176161727487</v>
      </c>
      <c r="BP353" s="66">
        <f t="shared" si="233"/>
        <v>6.7184215755297112</v>
      </c>
    </row>
    <row r="354" spans="8:68">
      <c r="H354" s="68">
        <v>349</v>
      </c>
      <c r="I354" s="31">
        <f>('Propiedades físicas'!$C$10*'Diseño reactor'!H354)/1000</f>
        <v>305.46060327833749</v>
      </c>
      <c r="J354" s="31">
        <f t="shared" si="211"/>
        <v>1.4928275368607524</v>
      </c>
      <c r="K354" s="31">
        <f>(I354*1000)/'Propiedades físicas'!$F$10</f>
        <v>1995.3194443444158</v>
      </c>
      <c r="L354" s="31">
        <f t="shared" si="212"/>
        <v>285.04563490634513</v>
      </c>
      <c r="M354" s="31">
        <f t="shared" si="213"/>
        <v>1710.2738094380707</v>
      </c>
      <c r="N354" s="31">
        <f t="shared" si="214"/>
        <v>0.816749670218754</v>
      </c>
      <c r="O354" s="32">
        <f t="shared" si="215"/>
        <v>4.9004980213125231</v>
      </c>
      <c r="P354" s="33">
        <f t="shared" si="216"/>
        <v>0.35605210341325444</v>
      </c>
      <c r="Q354" s="31">
        <f t="shared" si="217"/>
        <v>4.0333600520209094</v>
      </c>
      <c r="R354" s="31">
        <f t="shared" si="218"/>
        <v>0.20083551139302308</v>
      </c>
      <c r="S354" s="31">
        <f t="shared" si="219"/>
        <v>0.86713796929161413</v>
      </c>
      <c r="T354" s="31">
        <f t="shared" si="220"/>
        <v>0.11328370833883861</v>
      </c>
      <c r="U354" s="31">
        <f t="shared" si="221"/>
        <v>0.14657834707363787</v>
      </c>
      <c r="V354" s="47">
        <f t="shared" si="234"/>
        <v>3.525952868752617E-4</v>
      </c>
      <c r="W354" s="31">
        <f t="shared" si="222"/>
        <v>0.56406213997259247</v>
      </c>
      <c r="X354" s="34">
        <f>(S354*H354*'Propiedades físicas'!$F$5*60*24*365)/(1000000)</f>
        <v>46839.261914146024</v>
      </c>
      <c r="Y354" s="34">
        <f>(U354*H354*'Propiedades físicas'!$F$7*60*24*365)/(1000000)</f>
        <v>2476.0709016602555</v>
      </c>
      <c r="Z354" s="31">
        <f t="shared" si="235"/>
        <v>124.26218409122581</v>
      </c>
      <c r="AA354" s="31">
        <f t="shared" si="236"/>
        <v>1407.6426581552973</v>
      </c>
      <c r="AB354" s="31">
        <f t="shared" si="236"/>
        <v>70.091593476165059</v>
      </c>
      <c r="AC354" s="31">
        <f t="shared" si="236"/>
        <v>302.63115128277332</v>
      </c>
      <c r="AD354" s="31">
        <f t="shared" si="236"/>
        <v>39.53601421025467</v>
      </c>
      <c r="AE354" s="31">
        <f t="shared" si="237"/>
        <v>51.155843128699615</v>
      </c>
      <c r="AF354" s="31">
        <f t="shared" si="238"/>
        <v>1995.3194443444161</v>
      </c>
      <c r="AG354" s="31">
        <f t="shared" si="239"/>
        <v>6.2276837146772505E-2</v>
      </c>
      <c r="AH354" s="31">
        <f t="shared" si="240"/>
        <v>0.70547233033044177</v>
      </c>
      <c r="AI354" s="31">
        <f t="shared" si="240"/>
        <v>3.512800603173314E-2</v>
      </c>
      <c r="AJ354" s="31">
        <f t="shared" si="240"/>
        <v>0.15167052681241527</v>
      </c>
      <c r="AK354" s="31">
        <f t="shared" si="240"/>
        <v>1.9814378255229532E-2</v>
      </c>
      <c r="AL354" s="31">
        <f t="shared" si="241"/>
        <v>2.5637921423407681E-2</v>
      </c>
      <c r="AM354" s="31">
        <f t="shared" si="242"/>
        <v>1</v>
      </c>
      <c r="AN354" s="31">
        <f>(Z354*'Propiedades físicas'!$F$4)/1000</f>
        <v>109.27367944614215</v>
      </c>
      <c r="AO354" s="31">
        <f>(AA354*'Propiedades físicas'!$F$6)/1000</f>
        <v>45.100870767295724</v>
      </c>
      <c r="AP354" s="31">
        <f>(AB354*'Propiedades físicas'!$F$9)/1000</f>
        <v>43.243008595120031</v>
      </c>
      <c r="AQ354" s="31">
        <f>(AC354*'Propiedades físicas'!$F$5)/1000</f>
        <v>89.115795118238267</v>
      </c>
      <c r="AR354" s="31">
        <f>(AD354*'Propiedades físicas'!$F$8)/1000</f>
        <v>14.016307757819481</v>
      </c>
      <c r="AS354" s="31">
        <f>(AE354*'Propiedades físicas'!$F$7)/1000</f>
        <v>4.7109415937219472</v>
      </c>
      <c r="AT354" s="31">
        <f t="shared" si="243"/>
        <v>305.46060327833766</v>
      </c>
      <c r="AU354" s="31">
        <f t="shared" si="244"/>
        <v>0.35773411783178888</v>
      </c>
      <c r="AV354" s="31">
        <f t="shared" si="247"/>
        <v>0.14764873205661655</v>
      </c>
      <c r="AW354" s="31">
        <f t="shared" si="247"/>
        <v>0.141566565805924</v>
      </c>
      <c r="AX354" s="31">
        <f t="shared" si="247"/>
        <v>0.29174235289856804</v>
      </c>
      <c r="AY354" s="31">
        <f t="shared" si="247"/>
        <v>4.5885811811376971E-2</v>
      </c>
      <c r="AZ354" s="31">
        <f t="shared" si="248"/>
        <v>1.5422419595725434E-2</v>
      </c>
      <c r="BA354" s="31">
        <f t="shared" si="245"/>
        <v>0.99999999999999989</v>
      </c>
      <c r="BB354" s="34">
        <f>AU354*'Propiedades físicas'!$C$4+'Diseño reactor'!AV354*'Propiedades físicas'!$C$5+'Diseño reactor'!AW354*'Propiedades físicas'!$C$8+'Diseño reactor'!AX354*'Propiedades físicas'!$C$9+'Diseño reactor'!AY354*'Propiedades físicas'!$C$7+'Diseño reactor'!AZ354*'Propiedades físicas'!$C$6</f>
        <v>879.38612247076355</v>
      </c>
      <c r="BC354" s="45">
        <f>AU354*'Propiedades físicas'!$L$4+'Diseño reactor'!AV354*'Propiedades físicas'!$L$5+'Diseño reactor'!AW354*'Propiedades físicas'!$L$8+AX354*'Propiedades físicas'!$L$9+'Diseño reactor'!AY354*'Propiedades físicas'!$L$7+'Diseño reactor'!AZ354*'Propiedades físicas'!$L$6</f>
        <v>1.8657915593421794</v>
      </c>
      <c r="BD354" s="29">
        <f t="shared" si="224"/>
        <v>5.6156907334079387</v>
      </c>
      <c r="BE354" s="58">
        <f t="shared" si="225"/>
        <v>46.019642967649695</v>
      </c>
      <c r="BF354" s="30">
        <f>AU354*'Propiedades físicas'!$I$4+'Diseño reactor'!AV354*'Propiedades físicas'!$I$5+'Diseño reactor'!AW354*'Propiedades físicas'!$I$8+'Diseño reactor'!AX354*'Propiedades físicas'!$I$9+'Diseño reactor'!AY354*'Propiedades físicas'!$I$7+'Diseño reactor'!AZ354*'Propiedades físicas'!$I$6</f>
        <v>1.8204073697122861E-2</v>
      </c>
      <c r="BG354" s="24">
        <f>AU354*'Propiedades físicas'!$O$4+'Diseño reactor'!AV354*'Propiedades físicas'!$O$5+'Diseño reactor'!AW354*'Propiedades físicas'!$O$8+'Diseño reactor'!AX354*'Propiedades físicas'!$O$9+'Diseño reactor'!AY354*'Propiedades físicas'!$O$7+'Diseño reactor'!AZ354*'Propiedades físicas'!$O$6</f>
        <v>0.14424801719452873</v>
      </c>
      <c r="BH354" s="54">
        <f t="shared" si="226"/>
        <v>45355.005322867721</v>
      </c>
      <c r="BI354" s="34">
        <f t="shared" si="246"/>
        <v>235.4625575471903</v>
      </c>
      <c r="BJ354" s="27">
        <f t="shared" si="227"/>
        <v>4869.104812764218</v>
      </c>
      <c r="BK354" s="34">
        <f t="shared" si="228"/>
        <v>540.27593442582736</v>
      </c>
      <c r="BL354" s="27">
        <f t="shared" si="229"/>
        <v>104.65152607495671</v>
      </c>
      <c r="BM354" s="34">
        <f t="shared" si="230"/>
        <v>1.1054421768707483</v>
      </c>
      <c r="BN354" s="45">
        <f t="shared" si="231"/>
        <v>287.86227207254831</v>
      </c>
      <c r="BO354" s="45">
        <f t="shared" si="232"/>
        <v>60.312794542705149</v>
      </c>
      <c r="BP354" s="66">
        <f t="shared" si="233"/>
        <v>6.7183109376653753</v>
      </c>
    </row>
    <row r="355" spans="8:68">
      <c r="H355" s="68">
        <v>350</v>
      </c>
      <c r="I355" s="31">
        <f>('Propiedades físicas'!$C$10*'Diseño reactor'!H355)/1000</f>
        <v>306.33584855993735</v>
      </c>
      <c r="J355" s="31">
        <f t="shared" si="211"/>
        <v>1.4885623153268643</v>
      </c>
      <c r="K355" s="31">
        <f>(I355*1000)/'Propiedades físicas'!$F$10</f>
        <v>2001.036692035947</v>
      </c>
      <c r="L355" s="31">
        <f t="shared" si="212"/>
        <v>285.86238457656384</v>
      </c>
      <c r="M355" s="31">
        <f t="shared" si="213"/>
        <v>1715.174307459383</v>
      </c>
      <c r="N355" s="31">
        <f t="shared" si="214"/>
        <v>0.81674967021875378</v>
      </c>
      <c r="O355" s="32">
        <f t="shared" si="215"/>
        <v>4.9004980213125231</v>
      </c>
      <c r="P355" s="33">
        <f t="shared" si="216"/>
        <v>0.35662684541782019</v>
      </c>
      <c r="Q355" s="31">
        <f t="shared" si="217"/>
        <v>4.0351306761476398</v>
      </c>
      <c r="R355" s="31">
        <f t="shared" si="218"/>
        <v>0.20090874535589806</v>
      </c>
      <c r="S355" s="31">
        <f t="shared" si="219"/>
        <v>0.86536734516488456</v>
      </c>
      <c r="T355" s="31">
        <f t="shared" si="220"/>
        <v>0.11318363852612015</v>
      </c>
      <c r="U355" s="31">
        <f t="shared" si="221"/>
        <v>0.1460304409189154</v>
      </c>
      <c r="V355" s="47">
        <f t="shared" si="234"/>
        <v>3.5316444886036565E-4</v>
      </c>
      <c r="W355" s="31">
        <f t="shared" si="222"/>
        <v>0.56335844577408489</v>
      </c>
      <c r="X355" s="34">
        <f>(S355*H355*'Propiedades físicas'!$F$5*60*24*365)/(1000000)</f>
        <v>46877.555883164219</v>
      </c>
      <c r="Y355" s="34">
        <f>(U355*H355*'Propiedades físicas'!$F$7*60*24*365)/(1000000)</f>
        <v>2473.8836502448485</v>
      </c>
      <c r="Z355" s="31">
        <f t="shared" si="235"/>
        <v>124.81939589623707</v>
      </c>
      <c r="AA355" s="31">
        <f t="shared" si="236"/>
        <v>1412.2957366516739</v>
      </c>
      <c r="AB355" s="31">
        <f t="shared" si="236"/>
        <v>70.318060874564324</v>
      </c>
      <c r="AC355" s="31">
        <f t="shared" si="236"/>
        <v>302.87857080770959</v>
      </c>
      <c r="AD355" s="31">
        <f t="shared" si="236"/>
        <v>39.614273484142053</v>
      </c>
      <c r="AE355" s="31">
        <f t="shared" si="237"/>
        <v>51.110654321620387</v>
      </c>
      <c r="AF355" s="31">
        <f t="shared" si="238"/>
        <v>2001.0366920359472</v>
      </c>
      <c r="AG355" s="31">
        <f t="shared" si="239"/>
        <v>6.237736488941642E-2</v>
      </c>
      <c r="AH355" s="31">
        <f t="shared" si="240"/>
        <v>0.70578202902153631</v>
      </c>
      <c r="AI355" s="31">
        <f t="shared" si="240"/>
        <v>3.5140815335584615E-2</v>
      </c>
      <c r="AJ355" s="31">
        <f t="shared" si="240"/>
        <v>0.15136082812132093</v>
      </c>
      <c r="AK355" s="31">
        <f t="shared" si="240"/>
        <v>1.9796875110689081E-2</v>
      </c>
      <c r="AL355" s="31">
        <f t="shared" si="241"/>
        <v>2.5542087521452716E-2</v>
      </c>
      <c r="AM355" s="31">
        <f t="shared" si="242"/>
        <v>1.0000000000000002</v>
      </c>
      <c r="AN355" s="31">
        <f>(Z355*'Propiedades físicas'!$F$4)/1000</f>
        <v>109.76368036323295</v>
      </c>
      <c r="AO355" s="31">
        <f>(AA355*'Propiedades físicas'!$F$6)/1000</f>
        <v>45.249955402319635</v>
      </c>
      <c r="AP355" s="31">
        <f>(AB355*'Propiedades físicas'!$F$9)/1000</f>
        <v>43.382727656562459</v>
      </c>
      <c r="AQ355" s="31">
        <f>(AC355*'Propiedades físicas'!$F$5)/1000</f>
        <v>89.188652745746253</v>
      </c>
      <c r="AR355" s="31">
        <f>(AD355*'Propiedades físicas'!$F$8)/1000</f>
        <v>14.044052235598036</v>
      </c>
      <c r="AS355" s="31">
        <f>(AE355*'Propiedades físicas'!$F$7)/1000</f>
        <v>4.7067801564780218</v>
      </c>
      <c r="AT355" s="31">
        <f t="shared" si="243"/>
        <v>306.33584855993735</v>
      </c>
      <c r="AU355" s="31">
        <f t="shared" si="244"/>
        <v>0.35831157495678051</v>
      </c>
      <c r="AV355" s="31">
        <f t="shared" si="247"/>
        <v>0.14771354908358392</v>
      </c>
      <c r="AW355" s="31">
        <f t="shared" si="247"/>
        <v>0.14161818755624431</v>
      </c>
      <c r="AX355" s="31">
        <f t="shared" si="247"/>
        <v>0.29114663910546434</v>
      </c>
      <c r="AY355" s="31">
        <f t="shared" si="247"/>
        <v>4.5845278316651833E-2</v>
      </c>
      <c r="AZ355" s="31">
        <f t="shared" si="248"/>
        <v>1.5364770981275143E-2</v>
      </c>
      <c r="BA355" s="31">
        <f t="shared" si="245"/>
        <v>1</v>
      </c>
      <c r="BB355" s="34">
        <f>AU355*'Propiedades físicas'!$C$4+'Diseño reactor'!AV355*'Propiedades físicas'!$C$5+'Diseño reactor'!AW355*'Propiedades físicas'!$C$8+'Diseño reactor'!AX355*'Propiedades físicas'!$C$9+'Diseño reactor'!AY355*'Propiedades físicas'!$C$7+'Diseño reactor'!AZ355*'Propiedades físicas'!$C$6</f>
        <v>879.37170913120269</v>
      </c>
      <c r="BC355" s="45">
        <f>AU355*'Propiedades físicas'!$L$4+'Diseño reactor'!AV355*'Propiedades físicas'!$L$5+'Diseño reactor'!AW355*'Propiedades físicas'!$L$8+AX355*'Propiedades físicas'!$L$9+'Diseño reactor'!AY355*'Propiedades físicas'!$L$7+'Diseño reactor'!AZ355*'Propiedades físicas'!$L$6</f>
        <v>1.8662476105197883</v>
      </c>
      <c r="BD355" s="29">
        <f t="shared" si="224"/>
        <v>5.6074062172233763</v>
      </c>
      <c r="BE355" s="58">
        <f t="shared" si="225"/>
        <v>46.0091756274701</v>
      </c>
      <c r="BF355" s="30">
        <f>AU355*'Propiedades físicas'!$I$4+'Diseño reactor'!AV355*'Propiedades físicas'!$I$5+'Diseño reactor'!AW355*'Propiedades físicas'!$I$8+'Diseño reactor'!AX355*'Propiedades físicas'!$I$9+'Diseño reactor'!AY355*'Propiedades físicas'!$I$7+'Diseño reactor'!AZ355*'Propiedades físicas'!$I$6</f>
        <v>1.8210191248496294E-2</v>
      </c>
      <c r="BG355" s="24">
        <f>AU355*'Propiedades físicas'!$O$4+'Diseño reactor'!AV355*'Propiedades físicas'!$O$5+'Diseño reactor'!AW355*'Propiedades físicas'!$O$8+'Diseño reactor'!AX355*'Propiedades físicas'!$O$9+'Diseño reactor'!AY355*'Propiedades físicas'!$O$7+'Diseño reactor'!AZ355*'Propiedades físicas'!$O$6</f>
        <v>0.14426153667587388</v>
      </c>
      <c r="BH355" s="54">
        <f t="shared" si="226"/>
        <v>45339.025584077528</v>
      </c>
      <c r="BI355" s="34">
        <f t="shared" si="246"/>
        <v>235.57717939031309</v>
      </c>
      <c r="BJ355" s="27">
        <f t="shared" si="227"/>
        <v>4868.7508419258093</v>
      </c>
      <c r="BK355" s="34">
        <f t="shared" si="228"/>
        <v>540.28729088320927</v>
      </c>
      <c r="BL355" s="27">
        <f t="shared" si="229"/>
        <v>104.65195215912752</v>
      </c>
      <c r="BM355" s="34">
        <f t="shared" si="230"/>
        <v>1.1054421768707483</v>
      </c>
      <c r="BN355" s="45">
        <f t="shared" si="231"/>
        <v>288.78162007264746</v>
      </c>
      <c r="BO355" s="45">
        <f t="shared" si="232"/>
        <v>60.399197049788988</v>
      </c>
      <c r="BP355" s="66">
        <f t="shared" si="233"/>
        <v>6.7182008230134089</v>
      </c>
    </row>
    <row r="356" spans="8:68">
      <c r="H356" s="68">
        <v>351</v>
      </c>
      <c r="I356" s="31">
        <f>('Propiedades físicas'!$C$10*'Diseño reactor'!H356)/1000</f>
        <v>307.21109384153715</v>
      </c>
      <c r="J356" s="31">
        <f t="shared" si="211"/>
        <v>1.4843213970495799</v>
      </c>
      <c r="K356" s="31">
        <f>(I356*1000)/'Propiedades físicas'!$F$10</f>
        <v>2006.7539397274782</v>
      </c>
      <c r="L356" s="31">
        <f t="shared" si="212"/>
        <v>286.67913424678255</v>
      </c>
      <c r="M356" s="31">
        <f t="shared" si="213"/>
        <v>1720.0748054806954</v>
      </c>
      <c r="N356" s="31">
        <f t="shared" si="214"/>
        <v>0.81674967021875367</v>
      </c>
      <c r="O356" s="32">
        <f t="shared" si="215"/>
        <v>4.9004980213125222</v>
      </c>
      <c r="P356" s="33">
        <f t="shared" si="216"/>
        <v>0.35720015517351478</v>
      </c>
      <c r="Q356" s="31">
        <f t="shared" si="217"/>
        <v>4.0368947200676439</v>
      </c>
      <c r="R356" s="31">
        <f t="shared" si="218"/>
        <v>0.20098099095663849</v>
      </c>
      <c r="S356" s="31">
        <f t="shared" si="219"/>
        <v>0.86360330124487761</v>
      </c>
      <c r="T356" s="31">
        <f t="shared" si="220"/>
        <v>0.11308326197756209</v>
      </c>
      <c r="U356" s="31">
        <f t="shared" si="221"/>
        <v>0.14548526211103832</v>
      </c>
      <c r="V356" s="47">
        <f t="shared" si="234"/>
        <v>3.5373219250192726E-4</v>
      </c>
      <c r="W356" s="31">
        <f t="shared" si="222"/>
        <v>0.56265650517147525</v>
      </c>
      <c r="X356" s="34">
        <f>(S356*H356*'Propiedades físicas'!$F$5*60*24*365)/(1000000)</f>
        <v>46915.659233890059</v>
      </c>
      <c r="Y356" s="34">
        <f>(U356*H356*'Propiedades físicas'!$F$7*60*24*365)/(1000000)</f>
        <v>2471.6896944259738</v>
      </c>
      <c r="Z356" s="31">
        <f t="shared" si="235"/>
        <v>125.37725446590369</v>
      </c>
      <c r="AA356" s="31">
        <f t="shared" si="236"/>
        <v>1416.9500467437431</v>
      </c>
      <c r="AB356" s="31">
        <f t="shared" si="236"/>
        <v>70.544327825780115</v>
      </c>
      <c r="AC356" s="31">
        <f t="shared" si="236"/>
        <v>303.12475873695206</v>
      </c>
      <c r="AD356" s="31">
        <f t="shared" si="236"/>
        <v>39.692224954124292</v>
      </c>
      <c r="AE356" s="31">
        <f t="shared" si="237"/>
        <v>51.065327000974449</v>
      </c>
      <c r="AF356" s="31">
        <f t="shared" si="238"/>
        <v>2006.7539397274777</v>
      </c>
      <c r="AG356" s="31">
        <f t="shared" si="239"/>
        <v>6.2477642118360682E-2</v>
      </c>
      <c r="AH356" s="31">
        <f t="shared" si="240"/>
        <v>0.70609057677303899</v>
      </c>
      <c r="AI356" s="31">
        <f t="shared" si="240"/>
        <v>3.5153451765670987E-2</v>
      </c>
      <c r="AJ356" s="31">
        <f t="shared" si="240"/>
        <v>0.15105228036981813</v>
      </c>
      <c r="AK356" s="31">
        <f t="shared" si="240"/>
        <v>1.9779318315186464E-2</v>
      </c>
      <c r="AL356" s="31">
        <f t="shared" si="241"/>
        <v>2.5446730657924733E-2</v>
      </c>
      <c r="AM356" s="31">
        <f t="shared" si="242"/>
        <v>0.99999999999999989</v>
      </c>
      <c r="AN356" s="31">
        <f>(Z356*'Propiedades físicas'!$F$4)/1000</f>
        <v>110.25425003222638</v>
      </c>
      <c r="AO356" s="31">
        <f>(AA356*'Propiedades físicas'!$F$6)/1000</f>
        <v>45.399079497669526</v>
      </c>
      <c r="AP356" s="31">
        <f>(AB356*'Propiedades físicas'!$F$9)/1000</f>
        <v>43.522323052115041</v>
      </c>
      <c r="AQ356" s="31">
        <f>(AC356*'Propiedades físicas'!$F$5)/1000</f>
        <v>89.26114770527029</v>
      </c>
      <c r="AR356" s="31">
        <f>(AD356*'Propiedades físicas'!$F$8)/1000</f>
        <v>14.07168759073614</v>
      </c>
      <c r="AS356" s="31">
        <f>(AE356*'Propiedades físicas'!$F$7)/1000</f>
        <v>4.702605963519737</v>
      </c>
      <c r="AT356" s="31">
        <f t="shared" si="243"/>
        <v>307.21109384153709</v>
      </c>
      <c r="AU356" s="31">
        <f t="shared" si="244"/>
        <v>0.35888759306685958</v>
      </c>
      <c r="AV356" s="31">
        <f t="shared" si="247"/>
        <v>0.14777812522970565</v>
      </c>
      <c r="AW356" s="31">
        <f t="shared" si="247"/>
        <v>0.1416691126218389</v>
      </c>
      <c r="AX356" s="31">
        <f t="shared" si="247"/>
        <v>0.29055313917573622</v>
      </c>
      <c r="AY356" s="31">
        <f t="shared" si="247"/>
        <v>4.5804620577909447E-2</v>
      </c>
      <c r="AZ356" s="31">
        <f t="shared" si="248"/>
        <v>1.5307409327950225E-2</v>
      </c>
      <c r="BA356" s="31">
        <f t="shared" si="245"/>
        <v>1</v>
      </c>
      <c r="BB356" s="34">
        <f>AU356*'Propiedades físicas'!$C$4+'Diseño reactor'!AV356*'Propiedades físicas'!$C$5+'Diseño reactor'!AW356*'Propiedades físicas'!$C$8+'Diseño reactor'!AX356*'Propiedades físicas'!$C$9+'Diseño reactor'!AY356*'Propiedades físicas'!$C$7+'Diseño reactor'!AZ356*'Propiedades físicas'!$C$6</f>
        <v>879.35736386589292</v>
      </c>
      <c r="BC356" s="45">
        <f>AU356*'Propiedades físicas'!$L$4+'Diseño reactor'!AV356*'Propiedades físicas'!$L$5+'Diseño reactor'!AW356*'Propiedades físicas'!$L$8+AX356*'Propiedades físicas'!$L$9+'Diseño reactor'!AY356*'Propiedades físicas'!$L$7+'Diseño reactor'!AZ356*'Propiedades físicas'!$L$6</f>
        <v>1.8667025139612181</v>
      </c>
      <c r="BD356" s="29">
        <f t="shared" si="224"/>
        <v>5.5991459821124376</v>
      </c>
      <c r="BE356" s="58">
        <f t="shared" si="225"/>
        <v>45.998745519828546</v>
      </c>
      <c r="BF356" s="30">
        <f>AU356*'Propiedades físicas'!$I$4+'Diseño reactor'!AV356*'Propiedades físicas'!$I$5+'Diseño reactor'!AW356*'Propiedades físicas'!$I$8+'Diseño reactor'!AX356*'Propiedades físicas'!$I$9+'Diseño reactor'!AY356*'Propiedades físicas'!$I$7+'Diseño reactor'!AZ356*'Propiedades físicas'!$I$6</f>
        <v>1.8216281133647257E-2</v>
      </c>
      <c r="BG356" s="24">
        <f>AU356*'Propiedades físicas'!$O$4+'Diseño reactor'!AV356*'Propiedades físicas'!$O$5+'Diseño reactor'!AW356*'Propiedades físicas'!$O$8+'Diseño reactor'!AX356*'Propiedades físicas'!$O$9+'Diseño reactor'!AY356*'Propiedades físicas'!$O$7+'Diseño reactor'!AZ356*'Propiedades físicas'!$O$6</f>
        <v>0.14427504498457558</v>
      </c>
      <c r="BH356" s="54">
        <f t="shared" si="226"/>
        <v>45323.128921814437</v>
      </c>
      <c r="BI356" s="34">
        <f t="shared" si="246"/>
        <v>235.69133380508768</v>
      </c>
      <c r="BJ356" s="27">
        <f t="shared" si="227"/>
        <v>4868.3988402338227</v>
      </c>
      <c r="BK356" s="34">
        <f t="shared" si="228"/>
        <v>540.29881667506947</v>
      </c>
      <c r="BL356" s="27">
        <f t="shared" si="229"/>
        <v>104.65238458181035</v>
      </c>
      <c r="BM356" s="34">
        <f t="shared" si="230"/>
        <v>1.1054421768707483</v>
      </c>
      <c r="BN356" s="45">
        <f t="shared" si="231"/>
        <v>289.70176838831674</v>
      </c>
      <c r="BO356" s="45">
        <f t="shared" si="232"/>
        <v>60.485384488726261</v>
      </c>
      <c r="BP356" s="66">
        <f t="shared" si="233"/>
        <v>6.7180912284333134</v>
      </c>
    </row>
    <row r="357" spans="8:68">
      <c r="H357" s="68">
        <v>352</v>
      </c>
      <c r="I357" s="31">
        <f>('Propiedades físicas'!$C$10*'Diseño reactor'!H357)/1000</f>
        <v>308.08633912313695</v>
      </c>
      <c r="J357" s="31">
        <f t="shared" si="211"/>
        <v>1.4801045748988708</v>
      </c>
      <c r="K357" s="31">
        <f>(I357*1000)/'Propiedades físicas'!$F$10</f>
        <v>2012.4711874190093</v>
      </c>
      <c r="L357" s="31">
        <f t="shared" si="212"/>
        <v>287.49588391700132</v>
      </c>
      <c r="M357" s="31">
        <f t="shared" si="213"/>
        <v>1724.9753035020078</v>
      </c>
      <c r="N357" s="31">
        <f t="shared" si="214"/>
        <v>0.81674967021875378</v>
      </c>
      <c r="O357" s="32">
        <f t="shared" si="215"/>
        <v>4.9004980213125222</v>
      </c>
      <c r="P357" s="33">
        <f t="shared" si="216"/>
        <v>0.35777203802739149</v>
      </c>
      <c r="Q357" s="31">
        <f t="shared" si="217"/>
        <v>4.0386522181187354</v>
      </c>
      <c r="R357" s="31">
        <f t="shared" si="218"/>
        <v>0.2010522548899337</v>
      </c>
      <c r="S357" s="31">
        <f t="shared" si="219"/>
        <v>0.86184580319378734</v>
      </c>
      <c r="T357" s="31">
        <f t="shared" si="220"/>
        <v>0.11298258360043251</v>
      </c>
      <c r="U357" s="31">
        <f t="shared" si="221"/>
        <v>0.14494279370099616</v>
      </c>
      <c r="V357" s="47">
        <f t="shared" si="234"/>
        <v>3.5429852309508674E-4</v>
      </c>
      <c r="W357" s="31">
        <f t="shared" si="222"/>
        <v>0.56195631161801662</v>
      </c>
      <c r="X357" s="34">
        <f>(S357*H357*'Propiedades físicas'!$F$5*60*24*365)/(1000000)</f>
        <v>46953.573150914854</v>
      </c>
      <c r="Y357" s="34">
        <f>(U357*H357*'Propiedades físicas'!$F$7*60*24*365)/(1000000)</f>
        <v>2469.489141463042</v>
      </c>
      <c r="Z357" s="31">
        <f t="shared" si="235"/>
        <v>125.93575738564181</v>
      </c>
      <c r="AA357" s="31">
        <f t="shared" si="236"/>
        <v>1421.6055807777948</v>
      </c>
      <c r="AB357" s="31">
        <f t="shared" si="236"/>
        <v>70.770393721256667</v>
      </c>
      <c r="AC357" s="31">
        <f t="shared" si="236"/>
        <v>303.36972272421315</v>
      </c>
      <c r="AD357" s="31">
        <f t="shared" si="236"/>
        <v>39.769869427352241</v>
      </c>
      <c r="AE357" s="31">
        <f t="shared" si="237"/>
        <v>51.01986338275065</v>
      </c>
      <c r="AF357" s="31">
        <f t="shared" si="238"/>
        <v>2012.4711874190091</v>
      </c>
      <c r="AG357" s="31">
        <f t="shared" si="239"/>
        <v>6.2577669768854774E-2</v>
      </c>
      <c r="AH357" s="31">
        <f t="shared" si="240"/>
        <v>0.7063979795909533</v>
      </c>
      <c r="AI357" s="31">
        <f t="shared" si="240"/>
        <v>3.5165916492955897E-2</v>
      </c>
      <c r="AJ357" s="31">
        <f t="shared" si="240"/>
        <v>0.15074487755190388</v>
      </c>
      <c r="AK357" s="31">
        <f t="shared" si="240"/>
        <v>1.9761708727048674E-2</v>
      </c>
      <c r="AL357" s="31">
        <f t="shared" si="241"/>
        <v>2.5351847868283539E-2</v>
      </c>
      <c r="AM357" s="31">
        <f t="shared" si="242"/>
        <v>1</v>
      </c>
      <c r="AN357" s="31">
        <f>(Z357*'Propiedades físicas'!$F$4)/1000</f>
        <v>110.74538632978569</v>
      </c>
      <c r="AO357" s="31">
        <f>(AA357*'Propiedades físicas'!$F$6)/1000</f>
        <v>45.548242808120541</v>
      </c>
      <c r="AP357" s="31">
        <f>(AB357*'Propiedades físicas'!$F$9)/1000</f>
        <v>43.6617944063293</v>
      </c>
      <c r="AQ357" s="31">
        <f>(AC357*'Propiedades físicas'!$F$5)/1000</f>
        <v>89.333282250599055</v>
      </c>
      <c r="AR357" s="31">
        <f>(AD357*'Propiedades físicas'!$F$8)/1000</f>
        <v>14.099214109384912</v>
      </c>
      <c r="AS357" s="31">
        <f>(AE357*'Propiedades físicas'!$F$7)/1000</f>
        <v>4.6984192189175076</v>
      </c>
      <c r="AT357" s="31">
        <f t="shared" si="243"/>
        <v>308.08633912313701</v>
      </c>
      <c r="AU357" s="31">
        <f t="shared" si="244"/>
        <v>0.35946217753433912</v>
      </c>
      <c r="AV357" s="31">
        <f t="shared" si="247"/>
        <v>0.14784246175198201</v>
      </c>
      <c r="AW357" s="31">
        <f t="shared" si="247"/>
        <v>0.14171934572171474</v>
      </c>
      <c r="AX357" s="31">
        <f t="shared" si="247"/>
        <v>0.28996184155667487</v>
      </c>
      <c r="AY357" s="31">
        <f t="shared" si="247"/>
        <v>4.5763840582849373E-2</v>
      </c>
      <c r="AZ357" s="31">
        <f t="shared" si="248"/>
        <v>1.5250332852439872E-2</v>
      </c>
      <c r="BA357" s="31">
        <f t="shared" si="245"/>
        <v>1</v>
      </c>
      <c r="BB357" s="34">
        <f>AU357*'Propiedades físicas'!$C$4+'Diseño reactor'!AV357*'Propiedades físicas'!$C$5+'Diseño reactor'!AW357*'Propiedades físicas'!$C$8+'Diseño reactor'!AX357*'Propiedades físicas'!$C$9+'Diseño reactor'!AY357*'Propiedades físicas'!$C$7+'Diseño reactor'!AZ357*'Propiedades físicas'!$C$6</f>
        <v>879.34308626674954</v>
      </c>
      <c r="BC357" s="45">
        <f>AU357*'Propiedades físicas'!$L$4+'Diseño reactor'!AV357*'Propiedades físicas'!$L$5+'Diseño reactor'!AW357*'Propiedades físicas'!$L$8+AX357*'Propiedades físicas'!$L$9+'Diseño reactor'!AY357*'Propiedades físicas'!$L$7+'Diseño reactor'!AZ357*'Propiedades físicas'!$L$6</f>
        <v>1.8671562737610696</v>
      </c>
      <c r="BD357" s="29">
        <f t="shared" si="224"/>
        <v>5.5909099227178807</v>
      </c>
      <c r="BE357" s="58">
        <f t="shared" si="225"/>
        <v>45.988352426768543</v>
      </c>
      <c r="BF357" s="30">
        <f>AU357*'Propiedades físicas'!$I$4+'Diseño reactor'!AV357*'Propiedades físicas'!$I$5+'Diseño reactor'!AW357*'Propiedades físicas'!$I$8+'Diseño reactor'!AX357*'Propiedades físicas'!$I$9+'Diseño reactor'!AY357*'Propiedades físicas'!$I$7+'Diseño reactor'!AZ357*'Propiedades físicas'!$I$6</f>
        <v>1.8222343512376275E-2</v>
      </c>
      <c r="BG357" s="24">
        <f>AU357*'Propiedades físicas'!$O$4+'Diseño reactor'!AV357*'Propiedades físicas'!$O$5+'Diseño reactor'!AW357*'Propiedades físicas'!$O$8+'Diseño reactor'!AX357*'Propiedades físicas'!$O$9+'Diseño reactor'!AY357*'Propiedades físicas'!$O$7+'Diseño reactor'!AZ357*'Propiedades físicas'!$O$6</f>
        <v>0.14428854203944655</v>
      </c>
      <c r="BH357" s="54">
        <f t="shared" si="226"/>
        <v>45307.31476203262</v>
      </c>
      <c r="BI357" s="34">
        <f t="shared" si="246"/>
        <v>235.80502325999657</v>
      </c>
      <c r="BJ357" s="27">
        <f t="shared" si="227"/>
        <v>4868.0487941572283</v>
      </c>
      <c r="BK357" s="34">
        <f t="shared" si="228"/>
        <v>540.3105100660249</v>
      </c>
      <c r="BL357" s="27">
        <f t="shared" si="229"/>
        <v>104.65282327724589</v>
      </c>
      <c r="BM357" s="34">
        <f t="shared" si="230"/>
        <v>1.1054421768707483</v>
      </c>
      <c r="BN357" s="45">
        <f t="shared" si="231"/>
        <v>290.62271391112654</v>
      </c>
      <c r="BO357" s="45">
        <f t="shared" si="232"/>
        <v>60.571357661260592</v>
      </c>
      <c r="BP357" s="66">
        <f t="shared" si="233"/>
        <v>6.7179821508074129</v>
      </c>
    </row>
    <row r="358" spans="8:68">
      <c r="H358" s="68">
        <v>353</v>
      </c>
      <c r="I358" s="31">
        <f>('Propiedades físicas'!$C$10*'Diseño reactor'!H358)/1000</f>
        <v>308.96158440473681</v>
      </c>
      <c r="J358" s="31">
        <f t="shared" si="211"/>
        <v>1.4759116440917919</v>
      </c>
      <c r="K358" s="31">
        <f>(I358*1000)/'Propiedades físicas'!$F$10</f>
        <v>2018.1884351105409</v>
      </c>
      <c r="L358" s="31">
        <f t="shared" si="212"/>
        <v>288.31263358722009</v>
      </c>
      <c r="M358" s="31">
        <f t="shared" si="213"/>
        <v>1729.8758015233207</v>
      </c>
      <c r="N358" s="31">
        <f t="shared" si="214"/>
        <v>0.81674967021875378</v>
      </c>
      <c r="O358" s="32">
        <f t="shared" si="215"/>
        <v>4.9004980213125231</v>
      </c>
      <c r="P358" s="33">
        <f t="shared" si="216"/>
        <v>0.35834249929992001</v>
      </c>
      <c r="Q358" s="31">
        <f t="shared" si="217"/>
        <v>4.0404032044111098</v>
      </c>
      <c r="R358" s="31">
        <f t="shared" si="218"/>
        <v>0.20112254380226952</v>
      </c>
      <c r="S358" s="31">
        <f t="shared" si="219"/>
        <v>0.86009481690141443</v>
      </c>
      <c r="T358" s="31">
        <f t="shared" si="220"/>
        <v>0.11288160825054799</v>
      </c>
      <c r="U358" s="31">
        <f t="shared" si="221"/>
        <v>0.14440301886601634</v>
      </c>
      <c r="V358" s="47">
        <f t="shared" si="234"/>
        <v>3.5486344590865871E-4</v>
      </c>
      <c r="W358" s="31">
        <f t="shared" si="222"/>
        <v>0.56125785859951016</v>
      </c>
      <c r="X358" s="34">
        <f>(S358*H358*'Propiedades físicas'!$F$5*60*24*365)/(1000000)</f>
        <v>46991.298810006963</v>
      </c>
      <c r="Y358" s="34">
        <f>(U358*H358*'Propiedades físicas'!$F$7*60*24*365)/(1000000)</f>
        <v>2467.2820974908745</v>
      </c>
      <c r="Z358" s="31">
        <f t="shared" si="235"/>
        <v>126.49490225287177</v>
      </c>
      <c r="AA358" s="31">
        <f t="shared" si="236"/>
        <v>1426.2623311571217</v>
      </c>
      <c r="AB358" s="31">
        <f t="shared" si="236"/>
        <v>70.996257962201142</v>
      </c>
      <c r="AC358" s="31">
        <f t="shared" si="236"/>
        <v>303.61347036619929</v>
      </c>
      <c r="AD358" s="31">
        <f t="shared" si="236"/>
        <v>39.847207712443442</v>
      </c>
      <c r="AE358" s="31">
        <f t="shared" si="237"/>
        <v>50.974265659703768</v>
      </c>
      <c r="AF358" s="31">
        <f t="shared" si="238"/>
        <v>2018.1884351105411</v>
      </c>
      <c r="AG358" s="31">
        <f t="shared" si="239"/>
        <v>6.2677448771498556E-2</v>
      </c>
      <c r="AH358" s="31">
        <f t="shared" si="240"/>
        <v>0.7067042434414712</v>
      </c>
      <c r="AI358" s="31">
        <f t="shared" si="240"/>
        <v>3.5178210679971768E-2</v>
      </c>
      <c r="AJ358" s="31">
        <f t="shared" si="240"/>
        <v>0.15043861370138595</v>
      </c>
      <c r="AK358" s="31">
        <f t="shared" si="240"/>
        <v>1.9744047195603374E-2</v>
      </c>
      <c r="AL358" s="31">
        <f t="shared" si="241"/>
        <v>2.5257436210069147E-2</v>
      </c>
      <c r="AM358" s="31">
        <f t="shared" si="242"/>
        <v>0.99999999999999989</v>
      </c>
      <c r="AN358" s="31">
        <f>(Z358*'Propiedades físicas'!$F$4)/1000</f>
        <v>111.23708714313037</v>
      </c>
      <c r="AO358" s="31">
        <f>(AA358*'Propiedades físicas'!$F$6)/1000</f>
        <v>45.697445090274179</v>
      </c>
      <c r="AP358" s="31">
        <f>(AB358*'Propiedades físicas'!$F$9)/1000</f>
        <v>43.801141349779989</v>
      </c>
      <c r="AQ358" s="31">
        <f>(AC358*'Propiedades físicas'!$F$5)/1000</f>
        <v>89.405058618734728</v>
      </c>
      <c r="AR358" s="31">
        <f>(AD358*'Propiedades físicas'!$F$8)/1000</f>
        <v>14.126632078215444</v>
      </c>
      <c r="AS358" s="31">
        <f>(AE358*'Propiedades físicas'!$F$7)/1000</f>
        <v>4.6942201246021202</v>
      </c>
      <c r="AT358" s="31">
        <f t="shared" si="243"/>
        <v>308.96158440473681</v>
      </c>
      <c r="AU358" s="31">
        <f t="shared" si="244"/>
        <v>0.36003533370482338</v>
      </c>
      <c r="AV358" s="31">
        <f t="shared" si="247"/>
        <v>0.14790655989908102</v>
      </c>
      <c r="AW358" s="31">
        <f t="shared" si="247"/>
        <v>0.14176889154090075</v>
      </c>
      <c r="AX358" s="31">
        <f t="shared" si="247"/>
        <v>0.28937273477214864</v>
      </c>
      <c r="AY358" s="31">
        <f t="shared" si="247"/>
        <v>4.5722940298330704E-2</v>
      </c>
      <c r="AZ358" s="31">
        <f t="shared" si="248"/>
        <v>1.519353978471555E-2</v>
      </c>
      <c r="BA358" s="31">
        <f t="shared" si="245"/>
        <v>1</v>
      </c>
      <c r="BB358" s="34">
        <f>AU358*'Propiedades físicas'!$C$4+'Diseño reactor'!AV358*'Propiedades físicas'!$C$5+'Diseño reactor'!AW358*'Propiedades físicas'!$C$8+'Diseño reactor'!AX358*'Propiedades físicas'!$C$9+'Diseño reactor'!AY358*'Propiedades físicas'!$C$7+'Diseño reactor'!AZ358*'Propiedades físicas'!$C$6</f>
        <v>879.3288759286504</v>
      </c>
      <c r="BC358" s="45">
        <f>AU358*'Propiedades físicas'!$L$4+'Diseño reactor'!AV358*'Propiedades físicas'!$L$5+'Diseño reactor'!AW358*'Propiedades físicas'!$L$8+AX358*'Propiedades físicas'!$L$9+'Diseño reactor'!AY358*'Propiedades físicas'!$L$7+'Diseño reactor'!AZ358*'Propiedades físicas'!$L$6</f>
        <v>1.867608893995683</v>
      </c>
      <c r="BD358" s="29">
        <f t="shared" si="224"/>
        <v>5.5826979342812564</v>
      </c>
      <c r="BE358" s="58">
        <f t="shared" si="225"/>
        <v>45.977996132220589</v>
      </c>
      <c r="BF358" s="30">
        <f>AU358*'Propiedades físicas'!$I$4+'Diseño reactor'!AV358*'Propiedades físicas'!$I$5+'Diseño reactor'!AW358*'Propiedades físicas'!$I$8+'Diseño reactor'!AX358*'Propiedades físicas'!$I$9+'Diseño reactor'!AY358*'Propiedades físicas'!$I$7+'Diseño reactor'!AZ358*'Propiedades físicas'!$I$6</f>
        <v>1.8228378543358226E-2</v>
      </c>
      <c r="BG358" s="24">
        <f>AU358*'Propiedades físicas'!$O$4+'Diseño reactor'!AV358*'Propiedades físicas'!$O$5+'Diseño reactor'!AW358*'Propiedades físicas'!$O$8+'Diseño reactor'!AX358*'Propiedades físicas'!$O$9+'Diseño reactor'!AY358*'Propiedades físicas'!$O$7+'Diseño reactor'!AZ358*'Propiedades físicas'!$O$6</f>
        <v>0.14430202776050621</v>
      </c>
      <c r="BH358" s="54">
        <f t="shared" si="226"/>
        <v>45291.582535704074</v>
      </c>
      <c r="BI358" s="34">
        <f t="shared" si="246"/>
        <v>235.91825020779922</v>
      </c>
      <c r="BJ358" s="27">
        <f t="shared" si="227"/>
        <v>4867.7006902798148</v>
      </c>
      <c r="BK358" s="34">
        <f t="shared" si="228"/>
        <v>540.32236933737931</v>
      </c>
      <c r="BL358" s="27">
        <f t="shared" si="229"/>
        <v>104.65326818030053</v>
      </c>
      <c r="BM358" s="34">
        <f t="shared" si="230"/>
        <v>1.1054421768707483</v>
      </c>
      <c r="BN358" s="45">
        <f t="shared" si="231"/>
        <v>291.54445354834081</v>
      </c>
      <c r="BO358" s="45">
        <f t="shared" si="232"/>
        <v>60.657117365156793</v>
      </c>
      <c r="BP358" s="66">
        <f t="shared" si="233"/>
        <v>6.7178735870406676</v>
      </c>
    </row>
    <row r="359" spans="8:68">
      <c r="H359" s="68">
        <v>354</v>
      </c>
      <c r="I359" s="31">
        <f>('Propiedades físicas'!$C$10*'Diseño reactor'!H359)/1000</f>
        <v>309.83682968633661</v>
      </c>
      <c r="J359" s="31">
        <f t="shared" si="211"/>
        <v>1.4717424021593293</v>
      </c>
      <c r="K359" s="31">
        <f>(I359*1000)/'Propiedades físicas'!$F$10</f>
        <v>2023.9056828020723</v>
      </c>
      <c r="L359" s="31">
        <f t="shared" si="212"/>
        <v>289.12938325743886</v>
      </c>
      <c r="M359" s="31">
        <f t="shared" si="213"/>
        <v>1734.7762995446333</v>
      </c>
      <c r="N359" s="31">
        <f t="shared" si="214"/>
        <v>0.81674967021875389</v>
      </c>
      <c r="O359" s="32">
        <f t="shared" si="215"/>
        <v>4.9004980213125231</v>
      </c>
      <c r="P359" s="33">
        <f t="shared" si="216"/>
        <v>0.35891154428515204</v>
      </c>
      <c r="Q359" s="31">
        <f t="shared" si="217"/>
        <v>4.0421477128291716</v>
      </c>
      <c r="R359" s="31">
        <f t="shared" si="218"/>
        <v>0.20119186429232039</v>
      </c>
      <c r="S359" s="31">
        <f t="shared" si="219"/>
        <v>0.85835030848335236</v>
      </c>
      <c r="T359" s="31">
        <f t="shared" si="220"/>
        <v>0.11278034073281276</v>
      </c>
      <c r="U359" s="31">
        <f t="shared" si="221"/>
        <v>0.14386592090846878</v>
      </c>
      <c r="V359" s="47">
        <f t="shared" si="234"/>
        <v>3.5542696618529621E-4</v>
      </c>
      <c r="W359" s="31">
        <f t="shared" si="222"/>
        <v>0.56056113963410237</v>
      </c>
      <c r="X359" s="34">
        <f>(S359*H359*'Propiedades físicas'!$F$5*60*24*365)/(1000000)</f>
        <v>47028.837378188422</v>
      </c>
      <c r="Y359" s="34">
        <f>(U359*H359*'Propiedades físicas'!$F$7*60*24*365)/(1000000)</f>
        <v>2465.0686675314887</v>
      </c>
      <c r="Z359" s="31">
        <f t="shared" si="235"/>
        <v>127.05468667694382</v>
      </c>
      <c r="AA359" s="31">
        <f t="shared" si="236"/>
        <v>1430.9202903415267</v>
      </c>
      <c r="AB359" s="31">
        <f t="shared" si="236"/>
        <v>71.221919959481411</v>
      </c>
      <c r="AC359" s="31">
        <f t="shared" si="236"/>
        <v>303.85600920310674</v>
      </c>
      <c r="AD359" s="31">
        <f t="shared" si="236"/>
        <v>39.92424061941572</v>
      </c>
      <c r="AE359" s="31">
        <f t="shared" si="237"/>
        <v>50.928536001597948</v>
      </c>
      <c r="AF359" s="31">
        <f t="shared" si="238"/>
        <v>2023.9056828020725</v>
      </c>
      <c r="AG359" s="31">
        <f t="shared" si="239"/>
        <v>6.27769800522711E-2</v>
      </c>
      <c r="AH359" s="31">
        <f t="shared" si="240"/>
        <v>0.70700937425129173</v>
      </c>
      <c r="AI359" s="31">
        <f t="shared" si="240"/>
        <v>3.5190335480888388E-2</v>
      </c>
      <c r="AJ359" s="31">
        <f t="shared" si="240"/>
        <v>0.15013348289156531</v>
      </c>
      <c r="AK359" s="31">
        <f t="shared" si="240"/>
        <v>1.9726334561273182E-2</v>
      </c>
      <c r="AL359" s="31">
        <f t="shared" si="241"/>
        <v>2.5163492762710175E-2</v>
      </c>
      <c r="AM359" s="31">
        <f t="shared" si="242"/>
        <v>0.99999999999999978</v>
      </c>
      <c r="AN359" s="31">
        <f>(Z359*'Propiedades físicas'!$F$4)/1000</f>
        <v>111.72935036997086</v>
      </c>
      <c r="AO359" s="31">
        <f>(AA359*'Propiedades físicas'!$F$6)/1000</f>
        <v>45.846686102542506</v>
      </c>
      <c r="AP359" s="31">
        <f>(AB359*'Propiedades físicas'!$F$9)/1000</f>
        <v>43.940363519002048</v>
      </c>
      <c r="AQ359" s="31">
        <f>(AC359*'Propiedades físicas'!$F$5)/1000</f>
        <v>89.47647903003886</v>
      </c>
      <c r="AR359" s="31">
        <f>(AD359*'Propiedades físicas'!$F$8)/1000</f>
        <v>14.153941784395256</v>
      </c>
      <c r="AS359" s="31">
        <f>(AE359*'Propiedades físicas'!$F$7)/1000</f>
        <v>4.6900088803871549</v>
      </c>
      <c r="AT359" s="31">
        <f t="shared" si="243"/>
        <v>309.83682968633667</v>
      </c>
      <c r="AU359" s="31">
        <f t="shared" si="244"/>
        <v>0.36060706689737326</v>
      </c>
      <c r="AV359" s="31">
        <f t="shared" si="247"/>
        <v>0.14797042091140489</v>
      </c>
      <c r="AW359" s="31">
        <f t="shared" si="247"/>
        <v>0.14181775473072417</v>
      </c>
      <c r="AX359" s="31">
        <f t="shared" si="247"/>
        <v>0.28878580742199167</v>
      </c>
      <c r="AY359" s="31">
        <f t="shared" si="247"/>
        <v>4.5681921670590292E-2</v>
      </c>
      <c r="AZ359" s="31">
        <f t="shared" si="248"/>
        <v>1.5137028367915736E-2</v>
      </c>
      <c r="BA359" s="31">
        <f t="shared" si="245"/>
        <v>1</v>
      </c>
      <c r="BB359" s="34">
        <f>AU359*'Propiedades físicas'!$C$4+'Diseño reactor'!AV359*'Propiedades físicas'!$C$5+'Diseño reactor'!AW359*'Propiedades físicas'!$C$8+'Diseño reactor'!AX359*'Propiedades físicas'!$C$9+'Diseño reactor'!AY359*'Propiedades físicas'!$C$7+'Diseño reactor'!AZ359*'Propiedades físicas'!$C$6</f>
        <v>879.31473244940969</v>
      </c>
      <c r="BC359" s="45">
        <f>AU359*'Propiedades físicas'!$L$4+'Diseño reactor'!AV359*'Propiedades físicas'!$L$5+'Diseño reactor'!AW359*'Propiedades físicas'!$L$8+AX359*'Propiedades físicas'!$L$9+'Diseño reactor'!AY359*'Propiedades físicas'!$L$7+'Diseño reactor'!AZ359*'Propiedades físicas'!$L$6</f>
        <v>1.8680603787232319</v>
      </c>
      <c r="BD359" s="29">
        <f t="shared" si="224"/>
        <v>5.5745099126387405</v>
      </c>
      <c r="BE359" s="58">
        <f t="shared" si="225"/>
        <v>45.967676421979775</v>
      </c>
      <c r="BF359" s="30">
        <f>AU359*'Propiedades físicas'!$I$4+'Diseño reactor'!AV359*'Propiedades físicas'!$I$5+'Diseño reactor'!AW359*'Propiedades físicas'!$I$8+'Diseño reactor'!AX359*'Propiedades físicas'!$I$9+'Diseño reactor'!AY359*'Propiedades físicas'!$I$7+'Diseño reactor'!AZ359*'Propiedades físicas'!$I$6</f>
        <v>1.8234386384151691E-2</v>
      </c>
      <c r="BG359" s="24">
        <f>AU359*'Propiedades físicas'!$O$4+'Diseño reactor'!AV359*'Propiedades físicas'!$O$5+'Diseño reactor'!AW359*'Propiedades físicas'!$O$8+'Diseño reactor'!AX359*'Propiedades físicas'!$O$9+'Diseño reactor'!AY359*'Propiedades físicas'!$O$7+'Diseño reactor'!AZ359*'Propiedades físicas'!$O$6</f>
        <v>0.14431550206896746</v>
      </c>
      <c r="BH359" s="54">
        <f t="shared" si="226"/>
        <v>45275.931678765119</v>
      </c>
      <c r="BI359" s="34">
        <f t="shared" si="246"/>
        <v>236.03101708564679</v>
      </c>
      <c r="BJ359" s="27">
        <f t="shared" si="227"/>
        <v>4867.3545152990155</v>
      </c>
      <c r="BK359" s="34">
        <f t="shared" si="228"/>
        <v>540.33439278694857</v>
      </c>
      <c r="BL359" s="27">
        <f t="shared" si="229"/>
        <v>104.65371922645987</v>
      </c>
      <c r="BM359" s="34">
        <f t="shared" si="230"/>
        <v>1.1054421768707483</v>
      </c>
      <c r="BN359" s="45">
        <f t="shared" si="231"/>
        <v>292.46698422281969</v>
      </c>
      <c r="BO359" s="45">
        <f t="shared" si="232"/>
        <v>60.742664394225486</v>
      </c>
      <c r="BP359" s="66">
        <f t="shared" si="233"/>
        <v>6.7177655340604669</v>
      </c>
    </row>
    <row r="360" spans="8:68">
      <c r="H360" s="68">
        <v>355</v>
      </c>
      <c r="I360" s="31">
        <f>('Propiedades físicas'!$C$10*'Diseño reactor'!H360)/1000</f>
        <v>310.71207496793642</v>
      </c>
      <c r="J360" s="31">
        <f t="shared" si="211"/>
        <v>1.4675966489138099</v>
      </c>
      <c r="K360" s="31">
        <f>(I360*1000)/'Propiedades físicas'!$F$10</f>
        <v>2029.6229304936035</v>
      </c>
      <c r="L360" s="31">
        <f t="shared" si="212"/>
        <v>289.94613292765763</v>
      </c>
      <c r="M360" s="31">
        <f t="shared" si="213"/>
        <v>1739.6767975659457</v>
      </c>
      <c r="N360" s="31">
        <f t="shared" si="214"/>
        <v>0.81674967021875389</v>
      </c>
      <c r="O360" s="32">
        <f t="shared" si="215"/>
        <v>4.9004980213125231</v>
      </c>
      <c r="P360" s="33">
        <f t="shared" si="216"/>
        <v>0.35947917825088455</v>
      </c>
      <c r="Q360" s="31">
        <f t="shared" si="217"/>
        <v>4.0438857770333403</v>
      </c>
      <c r="R360" s="31">
        <f t="shared" si="218"/>
        <v>0.20126022291133699</v>
      </c>
      <c r="S360" s="31">
        <f t="shared" si="219"/>
        <v>0.85661224427918248</v>
      </c>
      <c r="T360" s="31">
        <f t="shared" si="220"/>
        <v>0.11267878580175145</v>
      </c>
      <c r="U360" s="31">
        <f t="shared" si="221"/>
        <v>0.1433314832547809</v>
      </c>
      <c r="V360" s="47">
        <f t="shared" si="234"/>
        <v>3.5598908914165269E-4</v>
      </c>
      <c r="W360" s="31">
        <f t="shared" si="222"/>
        <v>0.55986614827208492</v>
      </c>
      <c r="X360" s="34">
        <f>(S360*H360*'Propiedades físicas'!$F$5*60*24*365)/(1000000)</f>
        <v>47066.190013810563</v>
      </c>
      <c r="Y360" s="34">
        <f>(U360*H360*'Propiedades físicas'!$F$7*60*24*365)/(1000000)</f>
        <v>2462.8489555057404</v>
      </c>
      <c r="Z360" s="31">
        <f t="shared" si="235"/>
        <v>127.61510827906402</v>
      </c>
      <c r="AA360" s="31">
        <f t="shared" si="236"/>
        <v>1435.5794508468357</v>
      </c>
      <c r="AB360" s="31">
        <f t="shared" si="236"/>
        <v>71.447379133524635</v>
      </c>
      <c r="AC360" s="31">
        <f t="shared" si="236"/>
        <v>304.09734671910979</v>
      </c>
      <c r="AD360" s="31">
        <f t="shared" si="236"/>
        <v>40.000968959621765</v>
      </c>
      <c r="AE360" s="31">
        <f t="shared" si="237"/>
        <v>50.882676555447219</v>
      </c>
      <c r="AF360" s="31">
        <f t="shared" si="238"/>
        <v>2029.6229304936032</v>
      </c>
      <c r="AG360" s="31">
        <f t="shared" si="239"/>
        <v>6.2876264532559303E-2</v>
      </c>
      <c r="AH360" s="31">
        <f t="shared" si="240"/>
        <v>0.70731337790793658</v>
      </c>
      <c r="AI360" s="31">
        <f t="shared" si="240"/>
        <v>3.5202292041580686E-2</v>
      </c>
      <c r="AJ360" s="31">
        <f t="shared" si="240"/>
        <v>0.14982947923492049</v>
      </c>
      <c r="AK360" s="31">
        <f t="shared" si="240"/>
        <v>1.9708571655668843E-2</v>
      </c>
      <c r="AL360" s="31">
        <f t="shared" si="241"/>
        <v>2.5070014627334044E-2</v>
      </c>
      <c r="AM360" s="31">
        <f t="shared" si="242"/>
        <v>1</v>
      </c>
      <c r="AN360" s="31">
        <f>(Z360*'Propiedades físicas'!$F$4)/1000</f>
        <v>112.2221739184433</v>
      </c>
      <c r="AO360" s="31">
        <f>(AA360*'Propiedades físicas'!$F$6)/1000</f>
        <v>45.995965605132618</v>
      </c>
      <c r="AP360" s="31">
        <f>(AB360*'Propiedades físicas'!$F$9)/1000</f>
        <v>44.079460556428018</v>
      </c>
      <c r="AQ360" s="31">
        <f>(AC360*'Propiedades físicas'!$F$5)/1000</f>
        <v>89.54754568837626</v>
      </c>
      <c r="AR360" s="31">
        <f>(AD360*'Propiedades físicas'!$F$8)/1000</f>
        <v>14.181143515565104</v>
      </c>
      <c r="AS360" s="31">
        <f>(AE360*'Propiedades físicas'!$F$7)/1000</f>
        <v>4.6857856839911349</v>
      </c>
      <c r="AT360" s="31">
        <f t="shared" si="243"/>
        <v>310.71207496793647</v>
      </c>
      <c r="AU360" s="31">
        <f t="shared" si="244"/>
        <v>0.36117738240467134</v>
      </c>
      <c r="AV360" s="31">
        <f t="shared" si="247"/>
        <v>0.14803404602115677</v>
      </c>
      <c r="AW360" s="31">
        <f t="shared" si="247"/>
        <v>0.1418659399090838</v>
      </c>
      <c r="AX360" s="31">
        <f t="shared" si="247"/>
        <v>0.28820104818139752</v>
      </c>
      <c r="AY360" s="31">
        <f t="shared" si="247"/>
        <v>4.564078662545866E-2</v>
      </c>
      <c r="AZ360" s="31">
        <f t="shared" si="248"/>
        <v>1.5080796858231785E-2</v>
      </c>
      <c r="BA360" s="31">
        <f t="shared" si="245"/>
        <v>1</v>
      </c>
      <c r="BB360" s="34">
        <f>AU360*'Propiedades físicas'!$C$4+'Diseño reactor'!AV360*'Propiedades físicas'!$C$5+'Diseño reactor'!AW360*'Propiedades físicas'!$C$8+'Diseño reactor'!AX360*'Propiedades físicas'!$C$9+'Diseño reactor'!AY360*'Propiedades físicas'!$C$7+'Diseño reactor'!AZ360*'Propiedades físicas'!$C$6</f>
        <v>879.30065542975319</v>
      </c>
      <c r="BC360" s="45">
        <f>AU360*'Propiedades físicas'!$L$4+'Diseño reactor'!AV360*'Propiedades físicas'!$L$5+'Diseño reactor'!AW360*'Propiedades físicas'!$L$8+AX360*'Propiedades físicas'!$L$9+'Diseño reactor'!AY360*'Propiedades físicas'!$L$7+'Diseño reactor'!AZ360*'Propiedades físicas'!$L$6</f>
        <v>1.868510731983815</v>
      </c>
      <c r="BD360" s="29">
        <f t="shared" si="224"/>
        <v>5.5663457542170267</v>
      </c>
      <c r="BE360" s="58">
        <f t="shared" si="225"/>
        <v>45.957393083683655</v>
      </c>
      <c r="BF360" s="30">
        <f>AU360*'Propiedades físicas'!$I$4+'Diseño reactor'!AV360*'Propiedades físicas'!$I$5+'Diseño reactor'!AW360*'Propiedades físicas'!$I$8+'Diseño reactor'!AX360*'Propiedades físicas'!$I$9+'Diseño reactor'!AY360*'Propiedades físicas'!$I$7+'Diseño reactor'!AZ360*'Propiedades físicas'!$I$6</f>
        <v>1.8240367191208223E-2</v>
      </c>
      <c r="BG360" s="24">
        <f>AU360*'Propiedades físicas'!$O$4+'Diseño reactor'!AV360*'Propiedades físicas'!$O$5+'Diseño reactor'!AW360*'Propiedades físicas'!$O$8+'Diseño reactor'!AX360*'Propiedades físicas'!$O$9+'Diseño reactor'!AY360*'Propiedades físicas'!$O$7+'Diseño reactor'!AZ360*'Propiedades físicas'!$O$6</f>
        <v>0.14432896488722291</v>
      </c>
      <c r="BH360" s="54">
        <f t="shared" si="226"/>
        <v>45260.361632063621</v>
      </c>
      <c r="BI360" s="34">
        <f t="shared" si="246"/>
        <v>236.1433263151967</v>
      </c>
      <c r="BJ360" s="27">
        <f t="shared" si="227"/>
        <v>4867.0102560247642</v>
      </c>
      <c r="BK360" s="34">
        <f t="shared" si="228"/>
        <v>540.34657872888613</v>
      </c>
      <c r="BL360" s="27">
        <f t="shared" si="229"/>
        <v>104.65417635182261</v>
      </c>
      <c r="BM360" s="34">
        <f t="shared" si="230"/>
        <v>1.1054421768707483</v>
      </c>
      <c r="BN360" s="45">
        <f t="shared" si="231"/>
        <v>293.39030287292417</v>
      </c>
      <c r="BO360" s="45">
        <f t="shared" si="232"/>
        <v>60.827999538347655</v>
      </c>
      <c r="BP360" s="66">
        <f t="shared" si="233"/>
        <v>6.7176579888164492</v>
      </c>
    </row>
    <row r="361" spans="8:68">
      <c r="H361" s="68">
        <v>356</v>
      </c>
      <c r="I361" s="31">
        <f>('Propiedades físicas'!$C$10*'Diseño reactor'!H361)/1000</f>
        <v>311.58732024953628</v>
      </c>
      <c r="J361" s="31">
        <f t="shared" si="211"/>
        <v>1.463474186416861</v>
      </c>
      <c r="K361" s="31">
        <f>(I361*1000)/'Propiedades físicas'!$F$10</f>
        <v>2035.3401781851346</v>
      </c>
      <c r="L361" s="31">
        <f t="shared" si="212"/>
        <v>290.76288259787634</v>
      </c>
      <c r="M361" s="31">
        <f t="shared" si="213"/>
        <v>1744.577295587258</v>
      </c>
      <c r="N361" s="31">
        <f t="shared" si="214"/>
        <v>0.81674967021875378</v>
      </c>
      <c r="O361" s="32">
        <f t="shared" si="215"/>
        <v>4.9004980213125222</v>
      </c>
      <c r="P361" s="33">
        <f t="shared" si="216"/>
        <v>0.36004540643882255</v>
      </c>
      <c r="Q361" s="31">
        <f t="shared" si="217"/>
        <v>4.0456174304618271</v>
      </c>
      <c r="R361" s="31">
        <f t="shared" si="218"/>
        <v>0.20132762616353109</v>
      </c>
      <c r="S361" s="31">
        <f t="shared" si="219"/>
        <v>0.85488059085069545</v>
      </c>
      <c r="T361" s="31">
        <f t="shared" si="220"/>
        <v>0.11257694816203608</v>
      </c>
      <c r="U361" s="31">
        <f t="shared" si="221"/>
        <v>0.14279968945436408</v>
      </c>
      <c r="V361" s="47">
        <f t="shared" si="234"/>
        <v>3.5654981996854272E-4</v>
      </c>
      <c r="W361" s="31">
        <f t="shared" si="222"/>
        <v>0.55917287809569616</v>
      </c>
      <c r="X361" s="34">
        <f>(S361*H361*'Propiedades físicas'!$F$5*60*24*365)/(1000000)</f>
        <v>47103.357866629369</v>
      </c>
      <c r="Y361" s="34">
        <f>(U361*H361*'Propiedades físicas'!$F$7*60*24*365)/(1000000)</f>
        <v>2460.6230642448468</v>
      </c>
      <c r="Z361" s="31">
        <f t="shared" si="235"/>
        <v>128.17616469222082</v>
      </c>
      <c r="AA361" s="31">
        <f t="shared" si="236"/>
        <v>1440.2398052444105</v>
      </c>
      <c r="AB361" s="31">
        <f t="shared" si="236"/>
        <v>71.67263491421707</v>
      </c>
      <c r="AC361" s="31">
        <f t="shared" si="236"/>
        <v>304.33749034284756</v>
      </c>
      <c r="AD361" s="31">
        <f t="shared" si="236"/>
        <v>40.077393545684842</v>
      </c>
      <c r="AE361" s="31">
        <f t="shared" si="237"/>
        <v>50.836689445753613</v>
      </c>
      <c r="AF361" s="31">
        <f t="shared" si="238"/>
        <v>2035.3401781851344</v>
      </c>
      <c r="AG361" s="31">
        <f t="shared" si="239"/>
        <v>6.2975303129186269E-2</v>
      </c>
      <c r="AH361" s="31">
        <f t="shared" si="240"/>
        <v>0.70761626026006075</v>
      </c>
      <c r="AI361" s="31">
        <f t="shared" si="240"/>
        <v>3.5214081499695987E-2</v>
      </c>
      <c r="AJ361" s="31">
        <f t="shared" si="240"/>
        <v>0.14952659688279638</v>
      </c>
      <c r="AK361" s="31">
        <f t="shared" si="240"/>
        <v>1.9690759301681415E-2</v>
      </c>
      <c r="AL361" s="31">
        <f t="shared" si="241"/>
        <v>2.4976998926579196E-2</v>
      </c>
      <c r="AM361" s="31">
        <f t="shared" si="242"/>
        <v>1</v>
      </c>
      <c r="AN361" s="31">
        <f>(Z361*'Propiedades físicas'!$F$4)/1000</f>
        <v>112.71555570704514</v>
      </c>
      <c r="AO361" s="31">
        <f>(AA361*'Propiedades físicas'!$F$6)/1000</f>
        <v>46.145283360030909</v>
      </c>
      <c r="AP361" s="31">
        <f>(AB361*'Propiedades físicas'!$F$9)/1000</f>
        <v>44.218432110326219</v>
      </c>
      <c r="AQ361" s="31">
        <f>(AC361*'Propiedades físicas'!$F$5)/1000</f>
        <v>89.618260781258329</v>
      </c>
      <c r="AR361" s="31">
        <f>(AD361*'Propiedades físicas'!$F$8)/1000</f>
        <v>14.208237559816185</v>
      </c>
      <c r="AS361" s="31">
        <f>(AE361*'Propiedades físicas'!$F$7)/1000</f>
        <v>4.68155073105945</v>
      </c>
      <c r="AT361" s="31">
        <f t="shared" si="243"/>
        <v>311.58732024953633</v>
      </c>
      <c r="AU361" s="31">
        <f t="shared" si="244"/>
        <v>0.36174628549318472</v>
      </c>
      <c r="AV361" s="31">
        <f t="shared" si="247"/>
        <v>0.14809743645240511</v>
      </c>
      <c r="AW361" s="31">
        <f t="shared" si="247"/>
        <v>0.14191345166072117</v>
      </c>
      <c r="AX361" s="31">
        <f t="shared" si="247"/>
        <v>0.28761844580032037</v>
      </c>
      <c r="AY361" s="31">
        <f t="shared" si="247"/>
        <v>4.5599537068573406E-2</v>
      </c>
      <c r="AZ361" s="31">
        <f t="shared" si="248"/>
        <v>1.5024843524794929E-2</v>
      </c>
      <c r="BA361" s="31">
        <f t="shared" si="245"/>
        <v>0.99999999999999978</v>
      </c>
      <c r="BB361" s="34">
        <f>AU361*'Propiedades físicas'!$C$4+'Diseño reactor'!AV361*'Propiedades físicas'!$C$5+'Diseño reactor'!AW361*'Propiedades físicas'!$C$8+'Diseño reactor'!AX361*'Propiedades físicas'!$C$9+'Diseño reactor'!AY361*'Propiedades físicas'!$C$7+'Diseño reactor'!AZ361*'Propiedades físicas'!$C$6</f>
        <v>879.28664447329459</v>
      </c>
      <c r="BC361" s="45">
        <f>AU361*'Propiedades físicas'!$L$4+'Diseño reactor'!AV361*'Propiedades físicas'!$L$5+'Diseño reactor'!AW361*'Propiedades físicas'!$L$8+AX361*'Propiedades físicas'!$L$9+'Diseño reactor'!AY361*'Propiedades físicas'!$L$7+'Diseño reactor'!AZ361*'Propiedades físicas'!$L$6</f>
        <v>1.8689599577995508</v>
      </c>
      <c r="BD361" s="29">
        <f t="shared" si="224"/>
        <v>5.5582053560291964</v>
      </c>
      <c r="BE361" s="58">
        <f t="shared" si="225"/>
        <v>45.947145906790482</v>
      </c>
      <c r="BF361" s="30">
        <f>AU361*'Propiedades físicas'!$I$4+'Diseño reactor'!AV361*'Propiedades físicas'!$I$5+'Diseño reactor'!AW361*'Propiedades físicas'!$I$8+'Diseño reactor'!AX361*'Propiedades físicas'!$I$9+'Diseño reactor'!AY361*'Propiedades físicas'!$I$7+'Diseño reactor'!AZ361*'Propiedades físicas'!$I$6</f>
        <v>1.8246321119881503E-2</v>
      </c>
      <c r="BG361" s="24">
        <f>AU361*'Propiedades físicas'!$O$4+'Diseño reactor'!AV361*'Propiedades físicas'!$O$5+'Diseño reactor'!AW361*'Propiedades físicas'!$O$8+'Diseño reactor'!AX361*'Propiedades físicas'!$O$9+'Diseño reactor'!AY361*'Propiedades físicas'!$O$7+'Diseño reactor'!AZ361*'Propiedades físicas'!$O$6</f>
        <v>0.14434241613883156</v>
      </c>
      <c r="BH361" s="54">
        <f t="shared" si="226"/>
        <v>45244.871841306966</v>
      </c>
      <c r="BI361" s="34">
        <f t="shared" si="246"/>
        <v>236.25518030272622</v>
      </c>
      <c r="BJ361" s="27">
        <f t="shared" si="227"/>
        <v>4866.6678993783225</v>
      </c>
      <c r="BK361" s="34">
        <f t="shared" si="228"/>
        <v>540.35892549350694</v>
      </c>
      <c r="BL361" s="27">
        <f t="shared" si="229"/>
        <v>104.65463949309394</v>
      </c>
      <c r="BM361" s="34">
        <f t="shared" si="230"/>
        <v>1.1054421768707483</v>
      </c>
      <c r="BN361" s="45">
        <f t="shared" si="231"/>
        <v>294.3144064524231</v>
      </c>
      <c r="BO361" s="45">
        <f t="shared" si="232"/>
        <v>60.913123583498802</v>
      </c>
      <c r="BP361" s="66">
        <f t="shared" si="233"/>
        <v>6.7175509482803086</v>
      </c>
    </row>
    <row r="362" spans="8:68">
      <c r="H362" s="68">
        <v>357</v>
      </c>
      <c r="I362" s="31">
        <f>('Propiedades físicas'!$C$10*'Diseño reactor'!H362)/1000</f>
        <v>312.46256553113608</v>
      </c>
      <c r="J362" s="31">
        <f t="shared" si="211"/>
        <v>1.4593748189479063</v>
      </c>
      <c r="K362" s="31">
        <f>(I362*1000)/'Propiedades físicas'!$F$10</f>
        <v>2041.0574258766658</v>
      </c>
      <c r="L362" s="31">
        <f t="shared" si="212"/>
        <v>291.57963226809511</v>
      </c>
      <c r="M362" s="31">
        <f t="shared" si="213"/>
        <v>1749.4777936085707</v>
      </c>
      <c r="N362" s="31">
        <f t="shared" si="214"/>
        <v>0.81674967021875378</v>
      </c>
      <c r="O362" s="32">
        <f t="shared" si="215"/>
        <v>4.9004980213125231</v>
      </c>
      <c r="P362" s="33">
        <f t="shared" si="216"/>
        <v>0.36061023406474058</v>
      </c>
      <c r="Q362" s="31">
        <f t="shared" si="217"/>
        <v>4.0473427063324046</v>
      </c>
      <c r="R362" s="31">
        <f t="shared" si="218"/>
        <v>0.20139408050645649</v>
      </c>
      <c r="S362" s="31">
        <f t="shared" si="219"/>
        <v>0.85315531498011943</v>
      </c>
      <c r="T362" s="31">
        <f t="shared" si="220"/>
        <v>0.11247483246900694</v>
      </c>
      <c r="U362" s="31">
        <f t="shared" si="221"/>
        <v>0.14227052317854968</v>
      </c>
      <c r="V362" s="47">
        <f t="shared" si="234"/>
        <v>3.5710916383110232E-4</v>
      </c>
      <c r="W362" s="31">
        <f t="shared" si="222"/>
        <v>0.55848132271892215</v>
      </c>
      <c r="X362" s="34">
        <f>(S362*H362*'Propiedades físicas'!$F$5*60*24*365)/(1000000)</f>
        <v>47140.342077879541</v>
      </c>
      <c r="Y362" s="34">
        <f>(U362*H362*'Propiedades físicas'!$F$7*60*24*365)/(1000000)</f>
        <v>2458.3910955017686</v>
      </c>
      <c r="Z362" s="31">
        <f t="shared" si="235"/>
        <v>128.73785356111239</v>
      </c>
      <c r="AA362" s="31">
        <f t="shared" si="236"/>
        <v>1444.9013461606685</v>
      </c>
      <c r="AB362" s="31">
        <f t="shared" si="236"/>
        <v>71.897686740804971</v>
      </c>
      <c r="AC362" s="31">
        <f t="shared" si="236"/>
        <v>304.57644744790264</v>
      </c>
      <c r="AD362" s="31">
        <f t="shared" si="236"/>
        <v>40.153515191435481</v>
      </c>
      <c r="AE362" s="31">
        <f t="shared" si="237"/>
        <v>50.790576774742235</v>
      </c>
      <c r="AF362" s="31">
        <f t="shared" si="238"/>
        <v>2041.0574258766662</v>
      </c>
      <c r="AG362" s="31">
        <f t="shared" si="239"/>
        <v>6.307409675443966E-2</v>
      </c>
      <c r="AH362" s="31">
        <f t="shared" si="240"/>
        <v>0.70791802711776253</v>
      </c>
      <c r="AI362" s="31">
        <f t="shared" si="240"/>
        <v>3.5225704984720746E-2</v>
      </c>
      <c r="AJ362" s="31">
        <f t="shared" si="240"/>
        <v>0.1492248300250946</v>
      </c>
      <c r="AK362" s="31">
        <f t="shared" si="240"/>
        <v>1.9672898313573377E-2</v>
      </c>
      <c r="AL362" s="31">
        <f t="shared" si="241"/>
        <v>2.4884442804409036E-2</v>
      </c>
      <c r="AM362" s="31">
        <f t="shared" si="242"/>
        <v>0.99999999999999989</v>
      </c>
      <c r="AN362" s="31">
        <f>(Z362*'Propiedades físicas'!$F$4)/1000</f>
        <v>113.20949366457101</v>
      </c>
      <c r="AO362" s="31">
        <f>(AA362*'Propiedades físicas'!$F$6)/1000</f>
        <v>46.294639130987818</v>
      </c>
      <c r="AP362" s="31">
        <f>(AB362*'Propiedades físicas'!$F$9)/1000</f>
        <v>44.357277834739627</v>
      </c>
      <c r="AQ362" s="31">
        <f>(AC362*'Propiedades físicas'!$F$5)/1000</f>
        <v>89.688626479983895</v>
      </c>
      <c r="AR362" s="31">
        <f>(AD362*'Propiedades físicas'!$F$8)/1000</f>
        <v>14.235224205667702</v>
      </c>
      <c r="AS362" s="31">
        <f>(AE362*'Propiedades físicas'!$F$7)/1000</f>
        <v>4.6773042151860125</v>
      </c>
      <c r="AT362" s="31">
        <f t="shared" si="243"/>
        <v>312.46256553113608</v>
      </c>
      <c r="AU362" s="31">
        <f t="shared" si="244"/>
        <v>0.36231378140332776</v>
      </c>
      <c r="AV362" s="31">
        <f t="shared" si="247"/>
        <v>0.14816059342114912</v>
      </c>
      <c r="AW362" s="31">
        <f t="shared" si="247"/>
        <v>0.14196029453748929</v>
      </c>
      <c r="AX362" s="31">
        <f t="shared" si="247"/>
        <v>0.28703798910287914</v>
      </c>
      <c r="AY362" s="31">
        <f t="shared" si="247"/>
        <v>4.5558174885590254E-2</v>
      </c>
      <c r="AZ362" s="31">
        <f t="shared" si="248"/>
        <v>1.4969166649564398E-2</v>
      </c>
      <c r="BA362" s="31">
        <f t="shared" si="245"/>
        <v>0.99999999999999989</v>
      </c>
      <c r="BB362" s="34">
        <f>AU362*'Propiedades físicas'!$C$4+'Diseño reactor'!AV362*'Propiedades físicas'!$C$5+'Diseño reactor'!AW362*'Propiedades físicas'!$C$8+'Diseño reactor'!AX362*'Propiedades físicas'!$C$9+'Diseño reactor'!AY362*'Propiedades físicas'!$C$7+'Diseño reactor'!AZ362*'Propiedades físicas'!$C$6</f>
        <v>879.27269918650995</v>
      </c>
      <c r="BC362" s="45">
        <f>AU362*'Propiedades físicas'!$L$4+'Diseño reactor'!AV362*'Propiedades físicas'!$L$5+'Diseño reactor'!AW362*'Propiedades físicas'!$L$8+AX362*'Propiedades físicas'!$L$9+'Diseño reactor'!AY362*'Propiedades físicas'!$L$7+'Diseño reactor'!AZ362*'Propiedades físicas'!$L$6</f>
        <v>1.8694080601746677</v>
      </c>
      <c r="BD362" s="29">
        <f t="shared" si="224"/>
        <v>5.550088615670683</v>
      </c>
      <c r="BE362" s="58">
        <f t="shared" si="225"/>
        <v>45.936934682557805</v>
      </c>
      <c r="BF362" s="30">
        <f>AU362*'Propiedades físicas'!$I$4+'Diseño reactor'!AV362*'Propiedades físicas'!$I$5+'Diseño reactor'!AW362*'Propiedades físicas'!$I$8+'Diseño reactor'!AX362*'Propiedades físicas'!$I$9+'Diseño reactor'!AY362*'Propiedades físicas'!$I$7+'Diseño reactor'!AZ362*'Propiedades físicas'!$I$6</f>
        <v>1.8252248324436473E-2</v>
      </c>
      <c r="BG362" s="24">
        <f>AU362*'Propiedades físicas'!$O$4+'Diseño reactor'!AV362*'Propiedades físicas'!$O$5+'Diseño reactor'!AW362*'Propiedades físicas'!$O$8+'Diseño reactor'!AX362*'Propiedades físicas'!$O$9+'Diseño reactor'!AY362*'Propiedades físicas'!$O$7+'Diseño reactor'!AZ362*'Propiedades físicas'!$O$6</f>
        <v>0.1443558557485059</v>
      </c>
      <c r="BH362" s="54">
        <f t="shared" si="226"/>
        <v>45229.461757010402</v>
      </c>
      <c r="BI362" s="34">
        <f t="shared" si="246"/>
        <v>236.36658143924498</v>
      </c>
      <c r="BJ362" s="27">
        <f t="shared" si="227"/>
        <v>4866.3274323911783</v>
      </c>
      <c r="BK362" s="34">
        <f t="shared" si="228"/>
        <v>540.37143142712159</v>
      </c>
      <c r="BL362" s="27">
        <f t="shared" si="229"/>
        <v>104.65510858757959</v>
      </c>
      <c r="BM362" s="34">
        <f t="shared" si="230"/>
        <v>1.1054421768707483</v>
      </c>
      <c r="BN362" s="45">
        <f t="shared" si="231"/>
        <v>295.23929193039754</v>
      </c>
      <c r="BO362" s="45">
        <f t="shared" si="232"/>
        <v>60.99803731177316</v>
      </c>
      <c r="BP362" s="66">
        <f t="shared" si="233"/>
        <v>6.7174444094456147</v>
      </c>
    </row>
    <row r="363" spans="8:68">
      <c r="H363" s="68">
        <v>358</v>
      </c>
      <c r="I363" s="31">
        <f>('Propiedades físicas'!$C$10*'Diseño reactor'!H363)/1000</f>
        <v>313.33781081273588</v>
      </c>
      <c r="J363" s="31">
        <f t="shared" si="211"/>
        <v>1.4552983529731915</v>
      </c>
      <c r="K363" s="31">
        <f>(I363*1000)/'Propiedades físicas'!$F$10</f>
        <v>2046.7746735681972</v>
      </c>
      <c r="L363" s="31">
        <f t="shared" si="212"/>
        <v>292.39638193831388</v>
      </c>
      <c r="M363" s="31">
        <f t="shared" si="213"/>
        <v>1754.3782916298833</v>
      </c>
      <c r="N363" s="31">
        <f t="shared" si="214"/>
        <v>0.81674967021875389</v>
      </c>
      <c r="O363" s="32">
        <f t="shared" si="215"/>
        <v>4.9004980213125231</v>
      </c>
      <c r="P363" s="33">
        <f t="shared" si="216"/>
        <v>0.36117366631864251</v>
      </c>
      <c r="Q363" s="31">
        <f t="shared" si="217"/>
        <v>4.0490616376441508</v>
      </c>
      <c r="R363" s="31">
        <f t="shared" si="218"/>
        <v>0.20145959235138639</v>
      </c>
      <c r="S363" s="31">
        <f t="shared" si="219"/>
        <v>0.85143638366837304</v>
      </c>
      <c r="T363" s="31">
        <f t="shared" si="220"/>
        <v>0.11237244332918815</v>
      </c>
      <c r="U363" s="31">
        <f t="shared" si="221"/>
        <v>0.1417439682195368</v>
      </c>
      <c r="V363" s="47">
        <f t="shared" si="234"/>
        <v>3.5766712586894698E-4</v>
      </c>
      <c r="W363" s="31">
        <f t="shared" si="222"/>
        <v>0.55779147578730237</v>
      </c>
      <c r="X363" s="34">
        <f>(S363*H363*'Propiedades físicas'!$F$5*60*24*365)/(1000000)</f>
        <v>47177.143780348182</v>
      </c>
      <c r="Y363" s="34">
        <f>(U363*H363*'Propiedades físicas'!$F$7*60*24*365)/(1000000)</f>
        <v>2456.1531499624766</v>
      </c>
      <c r="Z363" s="31">
        <f t="shared" si="235"/>
        <v>129.30017254207402</v>
      </c>
      <c r="AA363" s="31">
        <f t="shared" si="236"/>
        <v>1449.5640662766059</v>
      </c>
      <c r="AB363" s="31">
        <f t="shared" si="236"/>
        <v>72.12253406179633</v>
      </c>
      <c r="AC363" s="31">
        <f t="shared" si="236"/>
        <v>304.81422535327755</v>
      </c>
      <c r="AD363" s="31">
        <f t="shared" si="236"/>
        <v>40.229334711849361</v>
      </c>
      <c r="AE363" s="31">
        <f t="shared" si="237"/>
        <v>50.744340622594173</v>
      </c>
      <c r="AF363" s="31">
        <f t="shared" si="238"/>
        <v>2046.7746735681974</v>
      </c>
      <c r="AG363" s="31">
        <f t="shared" si="239"/>
        <v>6.3172646316099632E-2</v>
      </c>
      <c r="AH363" s="31">
        <f t="shared" si="240"/>
        <v>0.70821868425288936</v>
      </c>
      <c r="AI363" s="31">
        <f t="shared" si="240"/>
        <v>3.5237163618046519E-2</v>
      </c>
      <c r="AJ363" s="31">
        <f t="shared" si="240"/>
        <v>0.14892417288996776</v>
      </c>
      <c r="AK363" s="31">
        <f t="shared" si="240"/>
        <v>1.9654989497068811E-2</v>
      </c>
      <c r="AL363" s="31">
        <f t="shared" si="241"/>
        <v>2.4792343425927878E-2</v>
      </c>
      <c r="AM363" s="31">
        <f t="shared" si="242"/>
        <v>0.99999999999999989</v>
      </c>
      <c r="AN363" s="31">
        <f>(Z363*'Propiedades físicas'!$F$4)/1000</f>
        <v>113.70398573004906</v>
      </c>
      <c r="AO363" s="31">
        <f>(AA363*'Propiedades físicas'!$F$6)/1000</f>
        <v>46.444032683502456</v>
      </c>
      <c r="AP363" s="31">
        <f>(AB363*'Propiedades físicas'!$F$9)/1000</f>
        <v>44.495997389425241</v>
      </c>
      <c r="AQ363" s="31">
        <f>(AC363*'Propiedades físicas'!$F$5)/1000</f>
        <v>89.758644939779657</v>
      </c>
      <c r="AR363" s="31">
        <f>(AD363*'Propiedades físicas'!$F$8)/1000</f>
        <v>14.262103742044831</v>
      </c>
      <c r="AS363" s="31">
        <f>(AE363*'Propiedades físicas'!$F$7)/1000</f>
        <v>4.6730463279346974</v>
      </c>
      <c r="AT363" s="31">
        <f t="shared" si="243"/>
        <v>313.33781081273594</v>
      </c>
      <c r="AU363" s="31">
        <f t="shared" si="244"/>
        <v>0.36287987534962202</v>
      </c>
      <c r="AV363" s="31">
        <f t="shared" si="247"/>
        <v>0.14822351813538198</v>
      </c>
      <c r="AW363" s="31">
        <f t="shared" si="247"/>
        <v>0.14200647305861835</v>
      </c>
      <c r="AX363" s="31">
        <f t="shared" si="247"/>
        <v>0.28645966698676928</v>
      </c>
      <c r="AY363" s="31">
        <f t="shared" si="247"/>
        <v>4.5516701942391734E-2</v>
      </c>
      <c r="AZ363" s="31">
        <f t="shared" si="248"/>
        <v>1.4913764527216633E-2</v>
      </c>
      <c r="BA363" s="31">
        <f t="shared" si="245"/>
        <v>1</v>
      </c>
      <c r="BB363" s="34">
        <f>AU363*'Propiedades físicas'!$C$4+'Diseño reactor'!AV363*'Propiedades físicas'!$C$5+'Diseño reactor'!AW363*'Propiedades físicas'!$C$8+'Diseño reactor'!AX363*'Propiedades físicas'!$C$9+'Diseño reactor'!AY363*'Propiedades físicas'!$C$7+'Diseño reactor'!AZ363*'Propiedades físicas'!$C$6</f>
        <v>879.25881917871311</v>
      </c>
      <c r="BC363" s="45">
        <f>AU363*'Propiedades físicas'!$L$4+'Diseño reactor'!AV363*'Propiedades físicas'!$L$5+'Diseño reactor'!AW363*'Propiedades físicas'!$L$8+AX363*'Propiedades físicas'!$L$9+'Diseño reactor'!AY363*'Propiedades físicas'!$L$7+'Diseño reactor'!AZ363*'Propiedades físicas'!$L$6</f>
        <v>1.8698550430955923</v>
      </c>
      <c r="BD363" s="29">
        <f t="shared" si="224"/>
        <v>5.5419954313152502</v>
      </c>
      <c r="BE363" s="58">
        <f t="shared" si="225"/>
        <v>45.926759204021373</v>
      </c>
      <c r="BF363" s="30">
        <f>AU363*'Propiedades físicas'!$I$4+'Diseño reactor'!AV363*'Propiedades físicas'!$I$5+'Diseño reactor'!AW363*'Propiedades físicas'!$I$8+'Diseño reactor'!AX363*'Propiedades físicas'!$I$9+'Diseño reactor'!AY363*'Propiedades físicas'!$I$7+'Diseño reactor'!AZ363*'Propiedades físicas'!$I$6</f>
        <v>1.8258148958058266E-2</v>
      </c>
      <c r="BG363" s="24">
        <f>AU363*'Propiedades físicas'!$O$4+'Diseño reactor'!AV363*'Propiedades físicas'!$O$5+'Diseño reactor'!AW363*'Propiedades físicas'!$O$8+'Diseño reactor'!AX363*'Propiedades físicas'!$O$9+'Diseño reactor'!AY363*'Propiedades físicas'!$O$7+'Diseño reactor'!AZ363*'Propiedades físicas'!$O$6</f>
        <v>0.1443692836420982</v>
      </c>
      <c r="BH363" s="54">
        <f t="shared" si="226"/>
        <v>45214.130834446449</v>
      </c>
      <c r="BI363" s="34">
        <f t="shared" si="246"/>
        <v>236.47753210060608</v>
      </c>
      <c r="BJ363" s="27">
        <f t="shared" si="227"/>
        <v>4865.9888422038875</v>
      </c>
      <c r="BK363" s="34">
        <f t="shared" si="228"/>
        <v>540.38409489185995</v>
      </c>
      <c r="BL363" s="27">
        <f t="shared" si="229"/>
        <v>104.65558357317946</v>
      </c>
      <c r="BM363" s="34">
        <f t="shared" si="230"/>
        <v>1.1054421768707483</v>
      </c>
      <c r="BN363" s="45">
        <f t="shared" si="231"/>
        <v>296.16495629114729</v>
      </c>
      <c r="BO363" s="45">
        <f t="shared" si="232"/>
        <v>61.082741501407554</v>
      </c>
      <c r="BP363" s="66">
        <f t="shared" si="233"/>
        <v>6.7173383693276127</v>
      </c>
    </row>
    <row r="364" spans="8:68">
      <c r="H364" s="68">
        <v>359</v>
      </c>
      <c r="I364" s="31">
        <f>('Propiedades físicas'!$C$10*'Diseño reactor'!H364)/1000</f>
        <v>314.21305609433574</v>
      </c>
      <c r="J364" s="31">
        <f t="shared" si="211"/>
        <v>1.4512445971153272</v>
      </c>
      <c r="K364" s="31">
        <f>(I364*1000)/'Propiedades físicas'!$F$10</f>
        <v>2052.4919212597288</v>
      </c>
      <c r="L364" s="31">
        <f t="shared" si="212"/>
        <v>293.21313160853265</v>
      </c>
      <c r="M364" s="31">
        <f t="shared" si="213"/>
        <v>1759.2787896511959</v>
      </c>
      <c r="N364" s="31">
        <f t="shared" si="214"/>
        <v>0.81674967021875389</v>
      </c>
      <c r="O364" s="32">
        <f t="shared" si="215"/>
        <v>4.9004980213125231</v>
      </c>
      <c r="P364" s="33">
        <f t="shared" si="216"/>
        <v>0.36173570836492064</v>
      </c>
      <c r="Q364" s="31">
        <f t="shared" si="217"/>
        <v>4.0507742571791949</v>
      </c>
      <c r="R364" s="31">
        <f t="shared" si="218"/>
        <v>0.20152416806368728</v>
      </c>
      <c r="S364" s="31">
        <f t="shared" si="219"/>
        <v>0.84972376413332829</v>
      </c>
      <c r="T364" s="31">
        <f t="shared" si="220"/>
        <v>0.11226978530079683</v>
      </c>
      <c r="U364" s="31">
        <f t="shared" si="221"/>
        <v>0.14122000848934912</v>
      </c>
      <c r="V364" s="47">
        <f t="shared" si="234"/>
        <v>3.5822371119632917E-4</v>
      </c>
      <c r="W364" s="31">
        <f t="shared" si="222"/>
        <v>0.55710333097773357</v>
      </c>
      <c r="X364" s="34">
        <f>(S364*H364*'Propiedades físicas'!$F$5*60*24*365)/(1000000)</f>
        <v>47213.764098447667</v>
      </c>
      <c r="Y364" s="34">
        <f>(U364*H364*'Propiedades físicas'!$F$7*60*24*365)/(1000000)</f>
        <v>2453.9093272570863</v>
      </c>
      <c r="Z364" s="31">
        <f t="shared" si="235"/>
        <v>129.8631193030065</v>
      </c>
      <c r="AA364" s="31">
        <f t="shared" si="236"/>
        <v>1454.227958327331</v>
      </c>
      <c r="AB364" s="31">
        <f t="shared" si="236"/>
        <v>72.347176334863732</v>
      </c>
      <c r="AC364" s="31">
        <f t="shared" si="236"/>
        <v>305.05083132386483</v>
      </c>
      <c r="AD364" s="31">
        <f t="shared" si="236"/>
        <v>40.304852922986065</v>
      </c>
      <c r="AE364" s="31">
        <f t="shared" si="237"/>
        <v>50.697983047676338</v>
      </c>
      <c r="AF364" s="31">
        <f t="shared" si="238"/>
        <v>2052.4919212597283</v>
      </c>
      <c r="AG364" s="31">
        <f t="shared" si="239"/>
        <v>6.3270952717466619E-2</v>
      </c>
      <c r="AH364" s="31">
        <f t="shared" si="240"/>
        <v>0.70851823739934161</v>
      </c>
      <c r="AI364" s="31">
        <f t="shared" si="240"/>
        <v>3.524845851303534E-2</v>
      </c>
      <c r="AJ364" s="31">
        <f t="shared" si="240"/>
        <v>0.14862461974351557</v>
      </c>
      <c r="AK364" s="31">
        <f t="shared" si="240"/>
        <v>1.9637033649442449E-2</v>
      </c>
      <c r="AL364" s="31">
        <f t="shared" si="241"/>
        <v>2.4700697977198455E-2</v>
      </c>
      <c r="AM364" s="31">
        <f t="shared" si="242"/>
        <v>1.0000000000000002</v>
      </c>
      <c r="AN364" s="31">
        <f>(Z364*'Propiedades físicas'!$F$4)/1000</f>
        <v>114.19902985267785</v>
      </c>
      <c r="AO364" s="31">
        <f>(AA364*'Propiedades físicas'!$F$6)/1000</f>
        <v>46.593463784807682</v>
      </c>
      <c r="AP364" s="31">
        <f>(AB364*'Propiedades físicas'!$F$9)/1000</f>
        <v>44.634590439794181</v>
      </c>
      <c r="AQ364" s="31">
        <f>(AC364*'Propiedades físicas'!$F$5)/1000</f>
        <v>89.828318299938488</v>
      </c>
      <c r="AR364" s="31">
        <f>(AD364*'Propiedades físicas'!$F$8)/1000</f>
        <v>14.288876458257015</v>
      </c>
      <c r="AS364" s="31">
        <f>(AE364*'Propiedades físicas'!$F$7)/1000</f>
        <v>4.6687772588605139</v>
      </c>
      <c r="AT364" s="31">
        <f t="shared" si="243"/>
        <v>314.21305609433574</v>
      </c>
      <c r="AU364" s="31">
        <f t="shared" si="244"/>
        <v>0.36344457252085682</v>
      </c>
      <c r="AV364" s="31">
        <f t="shared" si="247"/>
        <v>0.1482862117951553</v>
      </c>
      <c r="AW364" s="31">
        <f t="shared" si="247"/>
        <v>0.14205199171097971</v>
      </c>
      <c r="AX364" s="31">
        <f t="shared" si="247"/>
        <v>0.28588346842267898</v>
      </c>
      <c r="AY364" s="31">
        <f t="shared" si="247"/>
        <v>4.5475120085293606E-2</v>
      </c>
      <c r="AZ364" s="31">
        <f t="shared" si="248"/>
        <v>1.4858635465035588E-2</v>
      </c>
      <c r="BA364" s="31">
        <f t="shared" si="245"/>
        <v>1</v>
      </c>
      <c r="BB364" s="34">
        <f>AU364*'Propiedades físicas'!$C$4+'Diseño reactor'!AV364*'Propiedades físicas'!$C$5+'Diseño reactor'!AW364*'Propiedades físicas'!$C$8+'Diseño reactor'!AX364*'Propiedades físicas'!$C$9+'Diseño reactor'!AY364*'Propiedades físicas'!$C$7+'Diseño reactor'!AZ364*'Propiedades físicas'!$C$6</f>
        <v>879.24500406203276</v>
      </c>
      <c r="BC364" s="45">
        <f>AU364*'Propiedades físicas'!$L$4+'Diseño reactor'!AV364*'Propiedades físicas'!$L$5+'Diseño reactor'!AW364*'Propiedades físicas'!$L$8+AX364*'Propiedades físicas'!$L$9+'Diseño reactor'!AY364*'Propiedades físicas'!$L$7+'Diseño reactor'!AZ364*'Propiedades físicas'!$L$6</f>
        <v>1.8703009105310466</v>
      </c>
      <c r="BD364" s="29">
        <f t="shared" si="224"/>
        <v>5.5339257017109587</v>
      </c>
      <c r="BE364" s="58">
        <f t="shared" si="225"/>
        <v>45.91661926597429</v>
      </c>
      <c r="BF364" s="30">
        <f>AU364*'Propiedades físicas'!$I$4+'Diseño reactor'!AV364*'Propiedades físicas'!$I$5+'Diseño reactor'!AW364*'Propiedades físicas'!$I$8+'Diseño reactor'!AX364*'Propiedades físicas'!$I$9+'Diseño reactor'!AY364*'Propiedades físicas'!$I$7+'Diseño reactor'!AZ364*'Propiedades físicas'!$I$6</f>
        <v>1.8264023172861188E-2</v>
      </c>
      <c r="BG364" s="24">
        <f>AU364*'Propiedades físicas'!$O$4+'Diseño reactor'!AV364*'Propiedades físicas'!$O$5+'Diseño reactor'!AW364*'Propiedades físicas'!$O$8+'Diseño reactor'!AX364*'Propiedades físicas'!$O$9+'Diseño reactor'!AY364*'Propiedades físicas'!$O$7+'Diseño reactor'!AZ364*'Propiedades físicas'!$O$6</f>
        <v>0.14438269974658827</v>
      </c>
      <c r="BH364" s="54">
        <f t="shared" si="226"/>
        <v>45198.878533594529</v>
      </c>
      <c r="BI364" s="34">
        <f t="shared" si="246"/>
        <v>236.58803464761777</v>
      </c>
      <c r="BJ364" s="27">
        <f t="shared" si="227"/>
        <v>4865.6521160649845</v>
      </c>
      <c r="BK364" s="34">
        <f t="shared" si="228"/>
        <v>540.39691426550962</v>
      </c>
      <c r="BL364" s="27">
        <f t="shared" si="229"/>
        <v>104.65606438838158</v>
      </c>
      <c r="BM364" s="34">
        <f t="shared" si="230"/>
        <v>1.1054421768707483</v>
      </c>
      <c r="BN364" s="45">
        <f t="shared" si="231"/>
        <v>297.09139653409949</v>
      </c>
      <c r="BO364" s="45">
        <f t="shared" si="232"/>
        <v>61.167236926805096</v>
      </c>
      <c r="BP364" s="66">
        <f t="shared" si="233"/>
        <v>6.7172328249630526</v>
      </c>
    </row>
    <row r="365" spans="8:68">
      <c r="H365" s="68">
        <v>360</v>
      </c>
      <c r="I365" s="31">
        <f>('Propiedades físicas'!$C$10*'Diseño reactor'!H365)/1000</f>
        <v>315.08830137593554</v>
      </c>
      <c r="J365" s="31">
        <f t="shared" si="211"/>
        <v>1.4472133621233403</v>
      </c>
      <c r="K365" s="31">
        <f>(I365*1000)/'Propiedades físicas'!$F$10</f>
        <v>2058.2091689512599</v>
      </c>
      <c r="L365" s="31">
        <f t="shared" si="212"/>
        <v>294.02988127875142</v>
      </c>
      <c r="M365" s="31">
        <f t="shared" si="213"/>
        <v>1764.1792876725085</v>
      </c>
      <c r="N365" s="31">
        <f t="shared" si="214"/>
        <v>0.81674967021875389</v>
      </c>
      <c r="O365" s="32">
        <f t="shared" si="215"/>
        <v>4.900498021312524</v>
      </c>
      <c r="P365" s="33">
        <f t="shared" si="216"/>
        <v>0.36229636534251353</v>
      </c>
      <c r="Q365" s="31">
        <f t="shared" si="217"/>
        <v>4.0524805975044318</v>
      </c>
      <c r="R365" s="31">
        <f t="shared" si="218"/>
        <v>0.20158781396319014</v>
      </c>
      <c r="S365" s="31">
        <f t="shared" si="219"/>
        <v>0.84801742380809364</v>
      </c>
      <c r="T365" s="31">
        <f t="shared" si="220"/>
        <v>0.11216686289424707</v>
      </c>
      <c r="U365" s="31">
        <f t="shared" si="221"/>
        <v>0.14069862801880315</v>
      </c>
      <c r="V365" s="47">
        <f t="shared" si="234"/>
        <v>3.5877892490229497E-4</v>
      </c>
      <c r="W365" s="31">
        <f t="shared" si="222"/>
        <v>0.55641688199827732</v>
      </c>
      <c r="X365" s="34">
        <f>(S365*H365*'Propiedades físicas'!$F$5*60*24*365)/(1000000)</f>
        <v>47250.204148287783</v>
      </c>
      <c r="Y365" s="34">
        <f>(U365*H365*'Propiedades físicas'!$F$7*60*24*365)/(1000000)</f>
        <v>2451.6597259708669</v>
      </c>
      <c r="Z365" s="31">
        <f t="shared" si="235"/>
        <v>130.42669152330487</v>
      </c>
      <c r="AA365" s="31">
        <f t="shared" si="236"/>
        <v>1458.8930151015954</v>
      </c>
      <c r="AB365" s="31">
        <f t="shared" si="236"/>
        <v>72.571613026748452</v>
      </c>
      <c r="AC365" s="31">
        <f t="shared" si="236"/>
        <v>305.2862725709137</v>
      </c>
      <c r="AD365" s="31">
        <f t="shared" si="236"/>
        <v>40.380070641928945</v>
      </c>
      <c r="AE365" s="31">
        <f t="shared" si="237"/>
        <v>50.651506086769132</v>
      </c>
      <c r="AF365" s="31">
        <f t="shared" si="238"/>
        <v>2058.2091689512608</v>
      </c>
      <c r="AG365" s="31">
        <f t="shared" si="239"/>
        <v>6.336901685738891E-2</v>
      </c>
      <c r="AH365" s="31">
        <f t="shared" si="240"/>
        <v>0.70881669225337252</v>
      </c>
      <c r="AI365" s="31">
        <f t="shared" si="240"/>
        <v>3.5259590775084615E-2</v>
      </c>
      <c r="AJ365" s="31">
        <f t="shared" si="240"/>
        <v>0.14832616488948455</v>
      </c>
      <c r="AK365" s="31">
        <f t="shared" si="240"/>
        <v>1.9619031559607807E-2</v>
      </c>
      <c r="AL365" s="31">
        <f t="shared" si="241"/>
        <v>2.4609503665061448E-2</v>
      </c>
      <c r="AM365" s="31">
        <f t="shared" si="242"/>
        <v>0.99999999999999989</v>
      </c>
      <c r="AN365" s="31">
        <f>(Z365*'Propiedades físicas'!$F$4)/1000</f>
        <v>114.69462399176383</v>
      </c>
      <c r="AO365" s="31">
        <f>(AA365*'Propiedades físicas'!$F$6)/1000</f>
        <v>46.742932203855119</v>
      </c>
      <c r="AP365" s="31">
        <f>(AB365*'Propiedades físicas'!$F$9)/1000</f>
        <v>44.773056656852454</v>
      </c>
      <c r="AQ365" s="31">
        <f>(AC365*'Propiedades físicas'!$F$5)/1000</f>
        <v>89.897648683956973</v>
      </c>
      <c r="AR365" s="31">
        <f>(AD365*'Propiedades físicas'!$F$8)/1000</f>
        <v>14.315542643976645</v>
      </c>
      <c r="AS365" s="31">
        <f>(AE365*'Propiedades físicas'!$F$7)/1000</f>
        <v>4.6644971955305694</v>
      </c>
      <c r="AT365" s="31">
        <f t="shared" si="243"/>
        <v>315.08830137593554</v>
      </c>
      <c r="AU365" s="31">
        <f t="shared" si="244"/>
        <v>0.36400787808024754</v>
      </c>
      <c r="AV365" s="31">
        <f t="shared" si="247"/>
        <v>0.1483486755926415</v>
      </c>
      <c r="AW365" s="31">
        <f t="shared" si="247"/>
        <v>0.14209685494934701</v>
      </c>
      <c r="AX365" s="31">
        <f t="shared" si="247"/>
        <v>0.28530938245371107</v>
      </c>
      <c r="AY365" s="31">
        <f t="shared" si="247"/>
        <v>4.5433431141248891E-2</v>
      </c>
      <c r="AZ365" s="31">
        <f t="shared" si="248"/>
        <v>1.480377778280414E-2</v>
      </c>
      <c r="BA365" s="31">
        <f t="shared" si="245"/>
        <v>1</v>
      </c>
      <c r="BB365" s="34">
        <f>AU365*'Propiedades físicas'!$C$4+'Diseño reactor'!AV365*'Propiedades físicas'!$C$5+'Diseño reactor'!AW365*'Propiedades físicas'!$C$8+'Diseño reactor'!AX365*'Propiedades físicas'!$C$9+'Diseño reactor'!AY365*'Propiedades físicas'!$C$7+'Diseño reactor'!AZ365*'Propiedades físicas'!$C$6</f>
        <v>879.2312534513884</v>
      </c>
      <c r="BC365" s="45">
        <f>AU365*'Propiedades físicas'!$L$4+'Diseño reactor'!AV365*'Propiedades físicas'!$L$5+'Diseño reactor'!AW365*'Propiedades físicas'!$L$8+AX365*'Propiedades físicas'!$L$9+'Diseño reactor'!AY365*'Propiedades físicas'!$L$7+'Diseño reactor'!AZ365*'Propiedades físicas'!$L$6</f>
        <v>1.8707456664321334</v>
      </c>
      <c r="BD365" s="29">
        <f t="shared" si="224"/>
        <v>5.5258793261762378</v>
      </c>
      <c r="BE365" s="58">
        <f t="shared" si="225"/>
        <v>45.906514664946613</v>
      </c>
      <c r="BF365" s="30">
        <f>AU365*'Propiedades físicas'!$I$4+'Diseño reactor'!AV365*'Propiedades físicas'!$I$5+'Diseño reactor'!AW365*'Propiedades físicas'!$I$8+'Diseño reactor'!AX365*'Propiedades físicas'!$I$9+'Diseño reactor'!AY365*'Propiedades físicas'!$I$7+'Diseño reactor'!AZ365*'Propiedades físicas'!$I$6</f>
        <v>1.8269871119897505E-2</v>
      </c>
      <c r="BG365" s="24">
        <f>AU365*'Propiedades físicas'!$O$4+'Diseño reactor'!AV365*'Propiedades físicas'!$O$5+'Diseño reactor'!AW365*'Propiedades físicas'!$O$8+'Diseño reactor'!AX365*'Propiedades físicas'!$O$9+'Diseño reactor'!AY365*'Propiedades físicas'!$O$7+'Diseño reactor'!AZ365*'Propiedades físicas'!$O$6</f>
        <v>0.14439610399007047</v>
      </c>
      <c r="BH365" s="54">
        <f t="shared" si="226"/>
        <v>45183.704319091565</v>
      </c>
      <c r="BI365" s="34">
        <f t="shared" si="246"/>
        <v>236.69809142615199</v>
      </c>
      <c r="BJ365" s="27">
        <f t="shared" si="227"/>
        <v>4865.3172413299053</v>
      </c>
      <c r="BK365" s="34">
        <f t="shared" si="228"/>
        <v>540.40988794135058</v>
      </c>
      <c r="BL365" s="27">
        <f t="shared" si="229"/>
        <v>104.6565509722563</v>
      </c>
      <c r="BM365" s="34">
        <f t="shared" si="230"/>
        <v>1.1054421768707483</v>
      </c>
      <c r="BN365" s="45">
        <f t="shared" si="231"/>
        <v>298.01860967371607</v>
      </c>
      <c r="BO365" s="45">
        <f t="shared" si="232"/>
        <v>61.251524358558839</v>
      </c>
      <c r="BP365" s="66">
        <f t="shared" si="233"/>
        <v>6.7171277734100077</v>
      </c>
    </row>
    <row r="366" spans="8:68">
      <c r="H366" s="68">
        <v>361</v>
      </c>
      <c r="I366" s="31">
        <f>('Propiedades físicas'!$C$10*'Diseño reactor'!H366)/1000</f>
        <v>315.96354665753535</v>
      </c>
      <c r="J366" s="31">
        <f t="shared" si="211"/>
        <v>1.4432044608432204</v>
      </c>
      <c r="K366" s="31">
        <f>(I366*1000)/'Propiedades físicas'!$F$10</f>
        <v>2063.9264166427911</v>
      </c>
      <c r="L366" s="31">
        <f t="shared" si="212"/>
        <v>294.84663094897013</v>
      </c>
      <c r="M366" s="31">
        <f t="shared" si="213"/>
        <v>1769.0797856938209</v>
      </c>
      <c r="N366" s="31">
        <f t="shared" si="214"/>
        <v>0.81674967021875378</v>
      </c>
      <c r="O366" s="32">
        <f t="shared" si="215"/>
        <v>4.9004980213125231</v>
      </c>
      <c r="P366" s="33">
        <f t="shared" si="216"/>
        <v>0.36285564236506268</v>
      </c>
      <c r="Q366" s="31">
        <f t="shared" si="217"/>
        <v>4.0541806909732125</v>
      </c>
      <c r="R366" s="31">
        <f t="shared" si="218"/>
        <v>0.20165053632455698</v>
      </c>
      <c r="S366" s="31">
        <f t="shared" si="219"/>
        <v>0.84631733033931122</v>
      </c>
      <c r="T366" s="31">
        <f t="shared" si="220"/>
        <v>0.11206368057264823</v>
      </c>
      <c r="U366" s="31">
        <f t="shared" si="221"/>
        <v>0.14017981095648591</v>
      </c>
      <c r="V366" s="47">
        <f t="shared" si="234"/>
        <v>3.5933277205083881E-4</v>
      </c>
      <c r="W366" s="31">
        <f t="shared" si="222"/>
        <v>0.55573212258796822</v>
      </c>
      <c r="X366" s="34">
        <f>(S366*H366*'Propiedades físicas'!$F$5*60*24*365)/(1000000)</f>
        <v>47286.465037747155</v>
      </c>
      <c r="Y366" s="34">
        <f>(U366*H366*'Propiedades físicas'!$F$7*60*24*365)/(1000000)</f>
        <v>2449.4044436551394</v>
      </c>
      <c r="Z366" s="31">
        <f t="shared" si="235"/>
        <v>130.99088689378763</v>
      </c>
      <c r="AA366" s="31">
        <f t="shared" si="236"/>
        <v>1463.5592294413298</v>
      </c>
      <c r="AB366" s="31">
        <f t="shared" si="236"/>
        <v>72.795843613165076</v>
      </c>
      <c r="AC366" s="31">
        <f t="shared" si="236"/>
        <v>305.52055625249136</v>
      </c>
      <c r="AD366" s="31">
        <f t="shared" si="236"/>
        <v>40.454988686726011</v>
      </c>
      <c r="AE366" s="31">
        <f t="shared" si="237"/>
        <v>50.604911755291411</v>
      </c>
      <c r="AF366" s="31">
        <f t="shared" si="238"/>
        <v>2063.9264166427911</v>
      </c>
      <c r="AG366" s="31">
        <f t="shared" si="239"/>
        <v>6.3466839630290248E-2</v>
      </c>
      <c r="AH366" s="31">
        <f t="shared" si="240"/>
        <v>0.70911405447388665</v>
      </c>
      <c r="AI366" s="31">
        <f t="shared" si="240"/>
        <v>3.5270561501691382E-2</v>
      </c>
      <c r="AJ366" s="31">
        <f t="shared" si="240"/>
        <v>0.14802880266897062</v>
      </c>
      <c r="AK366" s="31">
        <f t="shared" si="240"/>
        <v>1.9600984008204425E-2</v>
      </c>
      <c r="AL366" s="31">
        <f t="shared" si="241"/>
        <v>2.4518757716956791E-2</v>
      </c>
      <c r="AM366" s="31">
        <f t="shared" si="242"/>
        <v>1.0000000000000002</v>
      </c>
      <c r="AN366" s="31">
        <f>(Z366*'Propiedades físicas'!$F$4)/1000</f>
        <v>115.19076611665896</v>
      </c>
      <c r="AO366" s="31">
        <f>(AA366*'Propiedades físicas'!$F$6)/1000</f>
        <v>46.892437711300204</v>
      </c>
      <c r="AP366" s="31">
        <f>(AB366*'Propiedades físicas'!$F$9)/1000</f>
        <v>44.911395717142184</v>
      </c>
      <c r="AQ366" s="31">
        <f>(AC366*'Propiedades físicas'!$F$5)/1000</f>
        <v>89.966638199671138</v>
      </c>
      <c r="AR366" s="31">
        <f>(AD366*'Propiedades físicas'!$F$8)/1000</f>
        <v>14.342102589218101</v>
      </c>
      <c r="AS366" s="31">
        <f>(AE366*'Propiedades físicas'!$F$7)/1000</f>
        <v>4.6602063235447861</v>
      </c>
      <c r="AT366" s="31">
        <f t="shared" si="243"/>
        <v>315.96354665753535</v>
      </c>
      <c r="AU366" s="31">
        <f t="shared" si="244"/>
        <v>0.36456979716559273</v>
      </c>
      <c r="AV366" s="31">
        <f t="shared" si="247"/>
        <v>0.14841091071219584</v>
      </c>
      <c r="AW366" s="31">
        <f t="shared" si="247"/>
        <v>0.14214106719665504</v>
      </c>
      <c r="AX366" s="31">
        <f t="shared" si="247"/>
        <v>0.2847373981948102</v>
      </c>
      <c r="AY366" s="31">
        <f t="shared" si="247"/>
        <v>4.5391636918049698E-2</v>
      </c>
      <c r="AZ366" s="31">
        <f t="shared" si="248"/>
        <v>1.4749189812696533E-2</v>
      </c>
      <c r="BA366" s="31">
        <f t="shared" si="245"/>
        <v>1</v>
      </c>
      <c r="BB366" s="34">
        <f>AU366*'Propiedades físicas'!$C$4+'Diseño reactor'!AV366*'Propiedades físicas'!$C$5+'Diseño reactor'!AW366*'Propiedades físicas'!$C$8+'Diseño reactor'!AX366*'Propiedades físicas'!$C$9+'Diseño reactor'!AY366*'Propiedades físicas'!$C$7+'Diseño reactor'!AZ366*'Propiedades físicas'!$C$6</f>
        <v>879.21756696446562</v>
      </c>
      <c r="BC366" s="45">
        <f>AU366*'Propiedades físicas'!$L$4+'Diseño reactor'!AV366*'Propiedades físicas'!$L$5+'Diseño reactor'!AW366*'Propiedades físicas'!$L$8+AX366*'Propiedades físicas'!$L$9+'Diseño reactor'!AY366*'Propiedades físicas'!$L$7+'Diseño reactor'!AZ366*'Propiedades físicas'!$L$6</f>
        <v>1.8711893147324263</v>
      </c>
      <c r="BD366" s="29">
        <f t="shared" si="224"/>
        <v>5.5178562045959456</v>
      </c>
      <c r="BE366" s="58">
        <f t="shared" si="225"/>
        <v>45.896445199185145</v>
      </c>
      <c r="BF366" s="30">
        <f>AU366*'Propiedades físicas'!$I$4+'Diseño reactor'!AV366*'Propiedades físicas'!$I$5+'Diseño reactor'!AW366*'Propiedades físicas'!$I$8+'Diseño reactor'!AX366*'Propiedades físicas'!$I$9+'Diseño reactor'!AY366*'Propiedades físicas'!$I$7+'Diseño reactor'!AZ366*'Propiedades físicas'!$I$6</f>
        <v>1.8275692949166217E-2</v>
      </c>
      <c r="BG366" s="24">
        <f>AU366*'Propiedades físicas'!$O$4+'Diseño reactor'!AV366*'Propiedades físicas'!$O$5+'Diseño reactor'!AW366*'Propiedades físicas'!$O$8+'Diseño reactor'!AX366*'Propiedades físicas'!$O$9+'Diseño reactor'!AY366*'Propiedades físicas'!$O$7+'Diseño reactor'!AZ366*'Propiedades físicas'!$O$6</f>
        <v>0.14440949630174085</v>
      </c>
      <c r="BH366" s="54">
        <f t="shared" si="226"/>
        <v>45168.607660182883</v>
      </c>
      <c r="BI366" s="34">
        <f t="shared" si="246"/>
        <v>236.80770476725445</v>
      </c>
      <c r="BJ366" s="27">
        <f t="shared" si="227"/>
        <v>4864.9842054598776</v>
      </c>
      <c r="BK366" s="34">
        <f t="shared" si="228"/>
        <v>540.42301432798911</v>
      </c>
      <c r="BL366" s="27">
        <f t="shared" si="229"/>
        <v>104.65704326445002</v>
      </c>
      <c r="BM366" s="34">
        <f t="shared" si="230"/>
        <v>1.1054421768707483</v>
      </c>
      <c r="BN366" s="45">
        <f t="shared" si="231"/>
        <v>298.94659273940118</v>
      </c>
      <c r="BO366" s="45">
        <f t="shared" si="232"/>
        <v>61.335604563475179</v>
      </c>
      <c r="BP366" s="66">
        <f t="shared" si="233"/>
        <v>6.7170232117476827</v>
      </c>
    </row>
    <row r="367" spans="8:68">
      <c r="H367" s="68">
        <v>362</v>
      </c>
      <c r="I367" s="31">
        <f>('Propiedades físicas'!$C$10*'Diseño reactor'!H367)/1000</f>
        <v>316.83879193913515</v>
      </c>
      <c r="J367" s="31">
        <f t="shared" si="211"/>
        <v>1.4392177081889574</v>
      </c>
      <c r="K367" s="31">
        <f>(I367*1000)/'Propiedades físicas'!$F$10</f>
        <v>2069.6436643343222</v>
      </c>
      <c r="L367" s="31">
        <f t="shared" si="212"/>
        <v>295.6633806191889</v>
      </c>
      <c r="M367" s="31">
        <f t="shared" si="213"/>
        <v>1773.9802837151333</v>
      </c>
      <c r="N367" s="31">
        <f t="shared" si="214"/>
        <v>0.81674967021875389</v>
      </c>
      <c r="O367" s="32">
        <f t="shared" si="215"/>
        <v>4.9004980213125231</v>
      </c>
      <c r="P367" s="33">
        <f t="shared" si="216"/>
        <v>0.36341354452106805</v>
      </c>
      <c r="Q367" s="31">
        <f t="shared" si="217"/>
        <v>4.0558745697270542</v>
      </c>
      <c r="R367" s="31">
        <f t="shared" si="218"/>
        <v>0.20171234137764527</v>
      </c>
      <c r="S367" s="31">
        <f t="shared" si="219"/>
        <v>0.84462345158546981</v>
      </c>
      <c r="T367" s="31">
        <f t="shared" si="220"/>
        <v>0.11196024275229763</v>
      </c>
      <c r="U367" s="31">
        <f t="shared" si="221"/>
        <v>0.13966354156774308</v>
      </c>
      <c r="V367" s="47">
        <f t="shared" si="234"/>
        <v>3.598852576810577E-4</v>
      </c>
      <c r="W367" s="31">
        <f t="shared" si="222"/>
        <v>0.55504904651662335</v>
      </c>
      <c r="X367" s="34">
        <f>(S367*H367*'Propiedades físicas'!$F$5*60*24*365)/(1000000)</f>
        <v>47322.54786654398</v>
      </c>
      <c r="Y367" s="34">
        <f>(U367*H367*'Propiedades físicas'!$F$7*60*24*365)/(1000000)</f>
        <v>2447.1435768380402</v>
      </c>
      <c r="Z367" s="31">
        <f t="shared" si="235"/>
        <v>131.55570311662663</v>
      </c>
      <c r="AA367" s="31">
        <f t="shared" si="236"/>
        <v>1468.2265942411937</v>
      </c>
      <c r="AB367" s="31">
        <f t="shared" si="236"/>
        <v>73.01986757870759</v>
      </c>
      <c r="AC367" s="31">
        <f t="shared" si="236"/>
        <v>305.75368947394009</v>
      </c>
      <c r="AD367" s="31">
        <f t="shared" si="236"/>
        <v>40.529607876331738</v>
      </c>
      <c r="AE367" s="31">
        <f t="shared" si="237"/>
        <v>50.558202047522997</v>
      </c>
      <c r="AF367" s="31">
        <f t="shared" si="238"/>
        <v>2069.6436643343227</v>
      </c>
      <c r="AG367" s="31">
        <f t="shared" si="239"/>
        <v>6.3564421926196671E-2</v>
      </c>
      <c r="AH367" s="31">
        <f t="shared" si="240"/>
        <v>0.7094103296827341</v>
      </c>
      <c r="AI367" s="31">
        <f t="shared" si="240"/>
        <v>3.5281371782515808E-2</v>
      </c>
      <c r="AJ367" s="31">
        <f t="shared" si="240"/>
        <v>0.14773252746012308</v>
      </c>
      <c r="AK367" s="31">
        <f t="shared" si="240"/>
        <v>1.9582891767683894E-2</v>
      </c>
      <c r="AL367" s="31">
        <f t="shared" si="241"/>
        <v>2.4428457380746491E-2</v>
      </c>
      <c r="AM367" s="31">
        <f t="shared" si="242"/>
        <v>1</v>
      </c>
      <c r="AN367" s="31">
        <f>(Z367*'Propiedades físicas'!$F$4)/1000</f>
        <v>115.68745420669913</v>
      </c>
      <c r="AO367" s="31">
        <f>(AA367*'Propiedades físicas'!$F$6)/1000</f>
        <v>47.04198007948785</v>
      </c>
      <c r="AP367" s="31">
        <f>(AB367*'Propiedades físicas'!$F$9)/1000</f>
        <v>45.049607302683647</v>
      </c>
      <c r="AQ367" s="31">
        <f>(AC367*'Propiedades físicas'!$F$5)/1000</f>
        <v>90.035288939391151</v>
      </c>
      <c r="AR367" s="31">
        <f>(AD367*'Propiedades físicas'!$F$8)/1000</f>
        <v>14.368556584317123</v>
      </c>
      <c r="AS367" s="31">
        <f>(AE367*'Propiedades físicas'!$F$7)/1000</f>
        <v>4.6559048265563936</v>
      </c>
      <c r="AT367" s="31">
        <f t="shared" si="243"/>
        <v>316.83879193913526</v>
      </c>
      <c r="AU367" s="31">
        <f t="shared" si="244"/>
        <v>0.36513033488943075</v>
      </c>
      <c r="AV367" s="31">
        <f t="shared" si="247"/>
        <v>0.14847291833041901</v>
      </c>
      <c r="AW367" s="31">
        <f t="shared" si="247"/>
        <v>0.14218463284425625</v>
      </c>
      <c r="AX367" s="31">
        <f t="shared" si="247"/>
        <v>0.28416750483219533</v>
      </c>
      <c r="AY367" s="31">
        <f t="shared" si="247"/>
        <v>4.5349739204526833E-2</v>
      </c>
      <c r="AZ367" s="31">
        <f t="shared" si="248"/>
        <v>1.469486989917192E-2</v>
      </c>
      <c r="BA367" s="31">
        <f t="shared" si="245"/>
        <v>1</v>
      </c>
      <c r="BB367" s="34">
        <f>AU367*'Propiedades físicas'!$C$4+'Diseño reactor'!AV367*'Propiedades físicas'!$C$5+'Diseño reactor'!AW367*'Propiedades físicas'!$C$8+'Diseño reactor'!AX367*'Propiedades físicas'!$C$9+'Diseño reactor'!AY367*'Propiedades físicas'!$C$7+'Diseño reactor'!AZ367*'Propiedades físicas'!$C$6</f>
        <v>879.20394422169488</v>
      </c>
      <c r="BC367" s="45">
        <f>AU367*'Propiedades físicas'!$L$4+'Diseño reactor'!AV367*'Propiedades físicas'!$L$5+'Diseño reactor'!AW367*'Propiedades físicas'!$L$8+AX367*'Propiedades físicas'!$L$9+'Diseño reactor'!AY367*'Propiedades físicas'!$L$7+'Diseño reactor'!AZ367*'Propiedades físicas'!$L$6</f>
        <v>1.8716318593480636</v>
      </c>
      <c r="BD367" s="29">
        <f t="shared" si="224"/>
        <v>5.5098562374174511</v>
      </c>
      <c r="BE367" s="58">
        <f t="shared" si="225"/>
        <v>45.886410668633573</v>
      </c>
      <c r="BF367" s="30">
        <f>AU367*'Propiedades físicas'!$I$4+'Diseño reactor'!AV367*'Propiedades físicas'!$I$5+'Diseño reactor'!AW367*'Propiedades físicas'!$I$8+'Diseño reactor'!AX367*'Propiedades físicas'!$I$9+'Diseño reactor'!AY367*'Propiedades físicas'!$I$7+'Diseño reactor'!AZ367*'Propiedades físicas'!$I$6</f>
        <v>1.8281488809621698E-2</v>
      </c>
      <c r="BG367" s="24">
        <f>AU367*'Propiedades físicas'!$O$4+'Diseño reactor'!AV367*'Propiedades físicas'!$O$5+'Diseño reactor'!AW367*'Propiedades físicas'!$O$8+'Diseño reactor'!AX367*'Propiedades físicas'!$O$9+'Diseño reactor'!AY367*'Propiedades físicas'!$O$7+'Diseño reactor'!AZ367*'Propiedades físicas'!$O$6</f>
        <v>0.14442287661188513</v>
      </c>
      <c r="BH367" s="54">
        <f t="shared" si="226"/>
        <v>45153.588030674044</v>
      </c>
      <c r="BI367" s="34">
        <f t="shared" si="246"/>
        <v>236.91687698725207</v>
      </c>
      <c r="BJ367" s="27">
        <f t="shared" si="227"/>
        <v>4864.6529960208627</v>
      </c>
      <c r="BK367" s="34">
        <f t="shared" si="228"/>
        <v>540.43629184919871</v>
      </c>
      <c r="BL367" s="27">
        <f t="shared" si="229"/>
        <v>104.65754120517954</v>
      </c>
      <c r="BM367" s="34">
        <f t="shared" si="230"/>
        <v>1.1054421768707483</v>
      </c>
      <c r="BN367" s="45">
        <f t="shared" si="231"/>
        <v>299.87534277541295</v>
      </c>
      <c r="BO367" s="45">
        <f t="shared" si="232"/>
        <v>61.419478304597028</v>
      </c>
      <c r="BP367" s="66">
        <f t="shared" si="233"/>
        <v>6.7169191370762507</v>
      </c>
    </row>
    <row r="368" spans="8:68">
      <c r="H368" s="68">
        <v>363</v>
      </c>
      <c r="I368" s="31">
        <f>('Propiedades físicas'!$C$10*'Diseño reactor'!H368)/1000</f>
        <v>317.71403722073501</v>
      </c>
      <c r="J368" s="31">
        <f t="shared" si="211"/>
        <v>1.4352529211140566</v>
      </c>
      <c r="K368" s="31">
        <f>(I368*1000)/'Propiedades físicas'!$F$10</f>
        <v>2075.3609120258534</v>
      </c>
      <c r="L368" s="31">
        <f t="shared" si="212"/>
        <v>296.48013028940761</v>
      </c>
      <c r="M368" s="31">
        <f t="shared" si="213"/>
        <v>1778.8807817364457</v>
      </c>
      <c r="N368" s="31">
        <f t="shared" si="214"/>
        <v>0.81674967021875378</v>
      </c>
      <c r="O368" s="32">
        <f t="shared" si="215"/>
        <v>4.9004980213125222</v>
      </c>
      <c r="P368" s="33">
        <f t="shared" si="216"/>
        <v>0.36397007687404187</v>
      </c>
      <c r="Q368" s="31">
        <f t="shared" si="217"/>
        <v>4.0575622656972907</v>
      </c>
      <c r="R368" s="31">
        <f t="shared" si="218"/>
        <v>0.20177323530786803</v>
      </c>
      <c r="S368" s="31">
        <f t="shared" si="219"/>
        <v>0.84293575561523226</v>
      </c>
      <c r="T368" s="31">
        <f t="shared" si="220"/>
        <v>0.11185655380316752</v>
      </c>
      <c r="U368" s="31">
        <f t="shared" si="221"/>
        <v>0.13914980423367643</v>
      </c>
      <c r="V368" s="47">
        <f t="shared" si="234"/>
        <v>3.6043638680730358E-4</v>
      </c>
      <c r="W368" s="31">
        <f t="shared" si="222"/>
        <v>0.5543676475846534</v>
      </c>
      <c r="X368" s="34">
        <f>(S368*H368*'Propiedades físicas'!$F$5*60*24*365)/(1000000)</f>
        <v>47358.453726306048</v>
      </c>
      <c r="Y368" s="34">
        <f>(U368*H368*'Propiedades físicas'!$F$7*60*24*365)/(1000000)</f>
        <v>2444.8772210351658</v>
      </c>
      <c r="Z368" s="31">
        <f t="shared" si="235"/>
        <v>132.12113790527721</v>
      </c>
      <c r="AA368" s="31">
        <f t="shared" si="236"/>
        <v>1472.8951024481166</v>
      </c>
      <c r="AB368" s="31">
        <f t="shared" si="236"/>
        <v>73.243684416756096</v>
      </c>
      <c r="AC368" s="31">
        <f t="shared" si="236"/>
        <v>305.98567928832932</v>
      </c>
      <c r="AD368" s="31">
        <f t="shared" si="236"/>
        <v>40.603929030549807</v>
      </c>
      <c r="AE368" s="31">
        <f t="shared" si="237"/>
        <v>50.511378936824542</v>
      </c>
      <c r="AF368" s="31">
        <f t="shared" si="238"/>
        <v>2075.3609120258538</v>
      </c>
      <c r="AG368" s="31">
        <f t="shared" si="239"/>
        <v>6.3661764630763798E-2</v>
      </c>
      <c r="AH368" s="31">
        <f t="shared" si="240"/>
        <v>0.70970552346500393</v>
      </c>
      <c r="AI368" s="31">
        <f t="shared" si="240"/>
        <v>3.5292022699444411E-2</v>
      </c>
      <c r="AJ368" s="31">
        <f t="shared" si="240"/>
        <v>0.14743733367785308</v>
      </c>
      <c r="AK368" s="31">
        <f t="shared" si="240"/>
        <v>1.9564755602395185E-2</v>
      </c>
      <c r="AL368" s="31">
        <f t="shared" si="241"/>
        <v>2.4338599924539437E-2</v>
      </c>
      <c r="AM368" s="31">
        <f t="shared" si="242"/>
        <v>0.99999999999999989</v>
      </c>
      <c r="AN368" s="31">
        <f>(Z368*'Propiedades físicas'!$F$4)/1000</f>
        <v>116.18468625114268</v>
      </c>
      <c r="AO368" s="31">
        <f>(AA368*'Propiedades físicas'!$F$6)/1000</f>
        <v>47.191559082437657</v>
      </c>
      <c r="AP368" s="31">
        <f>(AB368*'Propiedades físicas'!$F$9)/1000</f>
        <v>45.187691100917668</v>
      </c>
      <c r="AQ368" s="31">
        <f>(AC368*'Propiedades físicas'!$F$5)/1000</f>
        <v>90.103602980034339</v>
      </c>
      <c r="AR368" s="31">
        <f>(AD368*'Propiedades físicas'!$F$8)/1000</f>
        <v>14.394904919910513</v>
      </c>
      <c r="AS368" s="31">
        <f>(AE368*'Propiedades físicas'!$F$7)/1000</f>
        <v>4.651592886292172</v>
      </c>
      <c r="AT368" s="31">
        <f t="shared" si="243"/>
        <v>317.71403722073507</v>
      </c>
      <c r="AU368" s="31">
        <f t="shared" si="244"/>
        <v>0.36568949633919445</v>
      </c>
      <c r="AV368" s="31">
        <f t="shared" si="247"/>
        <v>0.1485346996162176</v>
      </c>
      <c r="AW368" s="31">
        <f t="shared" si="247"/>
        <v>0.14222755625217484</v>
      </c>
      <c r="AX368" s="31">
        <f t="shared" si="247"/>
        <v>0.28359969162279708</v>
      </c>
      <c r="AY368" s="31">
        <f t="shared" si="247"/>
        <v>4.530773977074707E-2</v>
      </c>
      <c r="AZ368" s="31">
        <f t="shared" si="248"/>
        <v>1.4640816398868869E-2</v>
      </c>
      <c r="BA368" s="31">
        <f t="shared" si="245"/>
        <v>0.99999999999999989</v>
      </c>
      <c r="BB368" s="34">
        <f>AU368*'Propiedades físicas'!$C$4+'Diseño reactor'!AV368*'Propiedades físicas'!$C$5+'Diseño reactor'!AW368*'Propiedades físicas'!$C$8+'Diseño reactor'!AX368*'Propiedades físicas'!$C$9+'Diseño reactor'!AY368*'Propiedades físicas'!$C$7+'Diseño reactor'!AZ368*'Propiedades físicas'!$C$6</f>
        <v>879.19038484622672</v>
      </c>
      <c r="BC368" s="45">
        <f>AU368*'Propiedades físicas'!$L$4+'Diseño reactor'!AV368*'Propiedades físicas'!$L$5+'Diseño reactor'!AW368*'Propiedades físicas'!$L$8+AX368*'Propiedades físicas'!$L$9+'Diseño reactor'!AY368*'Propiedades físicas'!$L$7+'Diseño reactor'!AZ368*'Propiedades físicas'!$L$6</f>
        <v>1.8720733041778304</v>
      </c>
      <c r="BD368" s="29">
        <f t="shared" si="224"/>
        <v>5.5018793256467839</v>
      </c>
      <c r="BE368" s="58">
        <f t="shared" si="225"/>
        <v>45.876410874912921</v>
      </c>
      <c r="BF368" s="30">
        <f>AU368*'Propiedades físicas'!$I$4+'Diseño reactor'!AV368*'Propiedades físicas'!$I$5+'Diseño reactor'!AW368*'Propiedades físicas'!$I$8+'Diseño reactor'!AX368*'Propiedades físicas'!$I$9+'Diseño reactor'!AY368*'Propiedades físicas'!$I$7+'Diseño reactor'!AZ368*'Propiedades físicas'!$I$6</f>
        <v>1.8287258849182305E-2</v>
      </c>
      <c r="BG368" s="24">
        <f>AU368*'Propiedades físicas'!$O$4+'Diseño reactor'!AV368*'Propiedades físicas'!$O$5+'Diseño reactor'!AW368*'Propiedades físicas'!$O$8+'Diseño reactor'!AX368*'Propiedades físicas'!$O$9+'Diseño reactor'!AY368*'Propiedades físicas'!$O$7+'Diseño reactor'!AZ368*'Propiedades físicas'!$O$6</f>
        <v>0.14443624485186601</v>
      </c>
      <c r="BH368" s="54">
        <f t="shared" si="226"/>
        <v>45138.644908883005</v>
      </c>
      <c r="BI368" s="34">
        <f t="shared" si="246"/>
        <v>237.02561038786027</v>
      </c>
      <c r="BJ368" s="27">
        <f t="shared" si="227"/>
        <v>4864.3236006825255</v>
      </c>
      <c r="BK368" s="34">
        <f t="shared" si="228"/>
        <v>540.44971894376295</v>
      </c>
      <c r="BL368" s="27">
        <f t="shared" si="229"/>
        <v>104.65804473522626</v>
      </c>
      <c r="BM368" s="34">
        <f t="shared" si="230"/>
        <v>1.1054421768707483</v>
      </c>
      <c r="BN368" s="45">
        <f t="shared" si="231"/>
        <v>300.80485684077041</v>
      </c>
      <c r="BO368" s="45">
        <f t="shared" si="232"/>
        <v>61.503146341226817</v>
      </c>
      <c r="BP368" s="66">
        <f t="shared" si="233"/>
        <v>6.7168155465166679</v>
      </c>
    </row>
    <row r="369" spans="8:68">
      <c r="H369" s="68">
        <v>364</v>
      </c>
      <c r="I369" s="31">
        <f>('Propiedades físicas'!$C$10*'Diseño reactor'!H369)/1000</f>
        <v>318.58928250233481</v>
      </c>
      <c r="J369" s="31">
        <f t="shared" si="211"/>
        <v>1.4313099185835234</v>
      </c>
      <c r="K369" s="31">
        <f>(I369*1000)/'Propiedades físicas'!$F$10</f>
        <v>2081.0781597173846</v>
      </c>
      <c r="L369" s="31">
        <f t="shared" si="212"/>
        <v>297.29687995962632</v>
      </c>
      <c r="M369" s="31">
        <f t="shared" si="213"/>
        <v>1783.7812797577581</v>
      </c>
      <c r="N369" s="31">
        <f t="shared" si="214"/>
        <v>0.81674967021875367</v>
      </c>
      <c r="O369" s="32">
        <f t="shared" si="215"/>
        <v>4.9004980213125222</v>
      </c>
      <c r="P369" s="33">
        <f t="shared" si="216"/>
        <v>0.3645252444626626</v>
      </c>
      <c r="Q369" s="31">
        <f t="shared" si="217"/>
        <v>4.0592438106067412</v>
      </c>
      <c r="R369" s="31">
        <f t="shared" si="218"/>
        <v>0.20183322425655165</v>
      </c>
      <c r="S369" s="31">
        <f t="shared" si="219"/>
        <v>0.84125421070578266</v>
      </c>
      <c r="T369" s="31">
        <f t="shared" si="220"/>
        <v>0.1117526180493873</v>
      </c>
      <c r="U369" s="31">
        <f t="shared" si="221"/>
        <v>0.13863858345015209</v>
      </c>
      <c r="V369" s="47">
        <f t="shared" si="234"/>
        <v>3.6098616441933577E-4</v>
      </c>
      <c r="W369" s="31">
        <f t="shared" si="222"/>
        <v>0.55368791962287511</v>
      </c>
      <c r="X369" s="34">
        <f>(S369*H369*'Propiedades físicas'!$F$5*60*24*365)/(1000000)</f>
        <v>47394.183700640198</v>
      </c>
      <c r="Y369" s="34">
        <f>(U369*H369*'Propiedades físicas'!$F$7*60*24*365)/(1000000)</f>
        <v>2442.605470760117</v>
      </c>
      <c r="Z369" s="31">
        <f t="shared" si="235"/>
        <v>132.68718898440918</v>
      </c>
      <c r="AA369" s="31">
        <f t="shared" si="236"/>
        <v>1477.5647470608537</v>
      </c>
      <c r="AB369" s="31">
        <f t="shared" si="236"/>
        <v>73.467293629384798</v>
      </c>
      <c r="AC369" s="31">
        <f t="shared" si="236"/>
        <v>306.21653269690489</v>
      </c>
      <c r="AD369" s="31">
        <f t="shared" si="236"/>
        <v>40.677952969976978</v>
      </c>
      <c r="AE369" s="31">
        <f t="shared" si="237"/>
        <v>50.464444375855365</v>
      </c>
      <c r="AF369" s="31">
        <f t="shared" si="238"/>
        <v>2081.078159717385</v>
      </c>
      <c r="AG369" s="31">
        <f t="shared" si="239"/>
        <v>6.3758868625303527E-2</v>
      </c>
      <c r="AH369" s="31">
        <f t="shared" si="240"/>
        <v>0.70999964136931326</v>
      </c>
      <c r="AI369" s="31">
        <f t="shared" si="240"/>
        <v>3.5302515326652517E-2</v>
      </c>
      <c r="AJ369" s="31">
        <f t="shared" si="240"/>
        <v>0.14714321577354392</v>
      </c>
      <c r="AK369" s="31">
        <f t="shared" si="240"/>
        <v>1.9546576268668896E-2</v>
      </c>
      <c r="AL369" s="31">
        <f t="shared" si="241"/>
        <v>2.4249182636517864E-2</v>
      </c>
      <c r="AM369" s="31">
        <f t="shared" si="242"/>
        <v>1</v>
      </c>
      <c r="AN369" s="31">
        <f>(Z369*'Propiedades físicas'!$F$4)/1000</f>
        <v>116.68246024910975</v>
      </c>
      <c r="AO369" s="31">
        <f>(AA369*'Propiedades físicas'!$F$6)/1000</f>
        <v>47.341174495829748</v>
      </c>
      <c r="AP369" s="31">
        <f>(AB369*'Propiedades físicas'!$F$9)/1000</f>
        <v>45.325646804648947</v>
      </c>
      <c r="AQ369" s="31">
        <f>(AC369*'Propiedades físicas'!$F$5)/1000</f>
        <v>90.171582383257601</v>
      </c>
      <c r="AR369" s="31">
        <f>(AD369*'Propiedades físicas'!$F$8)/1000</f>
        <v>14.421147886916232</v>
      </c>
      <c r="AS369" s="31">
        <f>(AE369*'Propiedades físicas'!$F$7)/1000</f>
        <v>4.647270682572521</v>
      </c>
      <c r="AT369" s="31">
        <f t="shared" si="243"/>
        <v>318.58928250233481</v>
      </c>
      <c r="AU369" s="31">
        <f t="shared" si="244"/>
        <v>0.36624728657736511</v>
      </c>
      <c r="AV369" s="31">
        <f t="shared" si="247"/>
        <v>0.14859625573086502</v>
      </c>
      <c r="AW369" s="31">
        <f t="shared" si="247"/>
        <v>0.14226984174935883</v>
      </c>
      <c r="AX369" s="31">
        <f t="shared" si="247"/>
        <v>0.28303394789370157</v>
      </c>
      <c r="AY369" s="31">
        <f t="shared" si="247"/>
        <v>4.5265640368208383E-2</v>
      </c>
      <c r="AZ369" s="31">
        <f t="shared" si="248"/>
        <v>1.4587027680501031E-2</v>
      </c>
      <c r="BA369" s="31">
        <f t="shared" si="245"/>
        <v>0.99999999999999989</v>
      </c>
      <c r="BB369" s="34">
        <f>AU369*'Propiedades físicas'!$C$4+'Diseño reactor'!AV369*'Propiedades físicas'!$C$5+'Diseño reactor'!AW369*'Propiedades físicas'!$C$8+'Diseño reactor'!AX369*'Propiedades físicas'!$C$9+'Diseño reactor'!AY369*'Propiedades físicas'!$C$7+'Diseño reactor'!AZ369*'Propiedades físicas'!$C$6</f>
        <v>879.17688846390968</v>
      </c>
      <c r="BC369" s="45">
        <f>AU369*'Propiedades físicas'!$L$4+'Diseño reactor'!AV369*'Propiedades físicas'!$L$5+'Diseño reactor'!AW369*'Propiedades físicas'!$L$8+AX369*'Propiedades físicas'!$L$9+'Diseño reactor'!AY369*'Propiedades físicas'!$L$7+'Diseño reactor'!AZ369*'Propiedades físicas'!$L$6</f>
        <v>1.8725136531032527</v>
      </c>
      <c r="BD369" s="29">
        <f t="shared" si="224"/>
        <v>5.4939253708447877</v>
      </c>
      <c r="BE369" s="58">
        <f t="shared" si="225"/>
        <v>45.866445621302248</v>
      </c>
      <c r="BF369" s="30">
        <f>AU369*'Propiedades físicas'!$I$4+'Diseño reactor'!AV369*'Propiedades físicas'!$I$5+'Diseño reactor'!AW369*'Propiedades físicas'!$I$8+'Diseño reactor'!AX369*'Propiedades físicas'!$I$9+'Diseño reactor'!AY369*'Propiedades físicas'!$I$7+'Diseño reactor'!AZ369*'Propiedades físicas'!$I$6</f>
        <v>1.8293003214738836E-2</v>
      </c>
      <c r="BG369" s="24">
        <f>AU369*'Propiedades físicas'!$O$4+'Diseño reactor'!AV369*'Propiedades físicas'!$O$5+'Diseño reactor'!AW369*'Propiedades físicas'!$O$8+'Diseño reactor'!AX369*'Propiedades físicas'!$O$9+'Diseño reactor'!AY369*'Propiedades físicas'!$O$7+'Diseño reactor'!AZ369*'Propiedades físicas'!$O$6</f>
        <v>0.14444960095411113</v>
      </c>
      <c r="BH369" s="54">
        <f t="shared" si="226"/>
        <v>45123.777777593066</v>
      </c>
      <c r="BI369" s="34">
        <f t="shared" si="246"/>
        <v>237.13390725628915</v>
      </c>
      <c r="BJ369" s="27">
        <f t="shared" si="227"/>
        <v>4863.9960072171543</v>
      </c>
      <c r="BK369" s="34">
        <f t="shared" si="228"/>
        <v>540.46329406531368</v>
      </c>
      <c r="BL369" s="27">
        <f t="shared" si="229"/>
        <v>104.65855379593022</v>
      </c>
      <c r="BM369" s="34">
        <f t="shared" si="230"/>
        <v>1.1054421768707483</v>
      </c>
      <c r="BN369" s="45">
        <f t="shared" si="231"/>
        <v>301.7351320091667</v>
      </c>
      <c r="BO369" s="45">
        <f t="shared" si="232"/>
        <v>61.586609428949536</v>
      </c>
      <c r="BP369" s="66">
        <f t="shared" si="233"/>
        <v>6.7167124372105027</v>
      </c>
    </row>
    <row r="370" spans="8:68">
      <c r="H370" s="68">
        <v>365</v>
      </c>
      <c r="I370" s="31">
        <f>('Propiedades físicas'!$C$10*'Diseño reactor'!H370)/1000</f>
        <v>319.46452778393467</v>
      </c>
      <c r="J370" s="31">
        <f t="shared" si="211"/>
        <v>1.4273885215463082</v>
      </c>
      <c r="K370" s="31">
        <f>(I370*1000)/'Propiedades físicas'!$F$10</f>
        <v>2086.7954074089162</v>
      </c>
      <c r="L370" s="31">
        <f t="shared" si="212"/>
        <v>298.11362962984515</v>
      </c>
      <c r="M370" s="31">
        <f t="shared" si="213"/>
        <v>1788.6817777790709</v>
      </c>
      <c r="N370" s="31">
        <f t="shared" si="214"/>
        <v>0.81674967021875389</v>
      </c>
      <c r="O370" s="32">
        <f t="shared" si="215"/>
        <v>4.9004980213125231</v>
      </c>
      <c r="P370" s="33">
        <f t="shared" si="216"/>
        <v>0.3650790523009268</v>
      </c>
      <c r="Q370" s="31">
        <f t="shared" si="217"/>
        <v>4.0609192359713404</v>
      </c>
      <c r="R370" s="31">
        <f t="shared" si="218"/>
        <v>0.20189231432128962</v>
      </c>
      <c r="S370" s="31">
        <f t="shared" si="219"/>
        <v>0.83957878534118235</v>
      </c>
      <c r="T370" s="31">
        <f t="shared" si="220"/>
        <v>0.11164843976971982</v>
      </c>
      <c r="U370" s="31">
        <f t="shared" si="221"/>
        <v>0.13812986382681763</v>
      </c>
      <c r="V370" s="47">
        <f t="shared" si="234"/>
        <v>3.6153459548247122E-4</v>
      </c>
      <c r="W370" s="31">
        <f t="shared" si="222"/>
        <v>0.55300985649232526</v>
      </c>
      <c r="X370" s="34">
        <f>(S370*H370*'Propiedades físicas'!$F$5*60*24*365)/(1000000)</f>
        <v>47429.738865200823</v>
      </c>
      <c r="Y370" s="34">
        <f>(U370*H370*'Propiedades físicas'!$F$7*60*24*365)/(1000000)</f>
        <v>2440.3284195349033</v>
      </c>
      <c r="Z370" s="31">
        <f t="shared" si="235"/>
        <v>133.25385408983828</v>
      </c>
      <c r="AA370" s="31">
        <f t="shared" si="236"/>
        <v>1482.2355211295392</v>
      </c>
      <c r="AB370" s="31">
        <f t="shared" si="236"/>
        <v>73.69069472727071</v>
      </c>
      <c r="AC370" s="31">
        <f t="shared" si="236"/>
        <v>306.44625664953156</v>
      </c>
      <c r="AD370" s="31">
        <f t="shared" si="236"/>
        <v>40.751680515947733</v>
      </c>
      <c r="AE370" s="31">
        <f t="shared" si="237"/>
        <v>50.417400296788436</v>
      </c>
      <c r="AF370" s="31">
        <f t="shared" si="238"/>
        <v>2086.7954074089162</v>
      </c>
      <c r="AG370" s="31">
        <f t="shared" si="239"/>
        <v>6.385573478681067E-2</v>
      </c>
      <c r="AH370" s="31">
        <f t="shared" si="240"/>
        <v>0.71029268890809338</v>
      </c>
      <c r="AI370" s="31">
        <f t="shared" si="240"/>
        <v>3.5312850730666152E-2</v>
      </c>
      <c r="AJ370" s="31">
        <f t="shared" si="240"/>
        <v>0.14685016823476368</v>
      </c>
      <c r="AK370" s="31">
        <f t="shared" si="240"/>
        <v>1.9528354514900596E-2</v>
      </c>
      <c r="AL370" s="31">
        <f t="shared" si="241"/>
        <v>2.4160202824765435E-2</v>
      </c>
      <c r="AM370" s="31">
        <f t="shared" si="242"/>
        <v>1</v>
      </c>
      <c r="AN370" s="31">
        <f>(Z370*'Propiedades físicas'!$F$4)/1000</f>
        <v>117.18077420952199</v>
      </c>
      <c r="AO370" s="31">
        <f>(AA370*'Propiedades físicas'!$F$6)/1000</f>
        <v>47.490826096990439</v>
      </c>
      <c r="AP370" s="31">
        <f>(AB370*'Propiedades físicas'!$F$9)/1000</f>
        <v>45.463474111989655</v>
      </c>
      <c r="AQ370" s="31">
        <f>(AC370*'Propiedades físicas'!$F$5)/1000</f>
        <v>90.239229195587569</v>
      </c>
      <c r="AR370" s="31">
        <f>(AD370*'Propiedades físicas'!$F$8)/1000</f>
        <v>14.447285776513786</v>
      </c>
      <c r="AS370" s="31">
        <f>(AE370*'Propiedades físicas'!$F$7)/1000</f>
        <v>4.6429383933312476</v>
      </c>
      <c r="AT370" s="31">
        <f t="shared" si="243"/>
        <v>319.46452778393467</v>
      </c>
      <c r="AU370" s="31">
        <f t="shared" si="244"/>
        <v>0.36680371064162576</v>
      </c>
      <c r="AV370" s="31">
        <f t="shared" si="247"/>
        <v>0.14865758782806143</v>
      </c>
      <c r="AW370" s="31">
        <f t="shared" si="247"/>
        <v>0.14231149363392931</v>
      </c>
      <c r="AX370" s="31">
        <f t="shared" si="247"/>
        <v>0.28247026304159689</v>
      </c>
      <c r="AY370" s="31">
        <f t="shared" si="247"/>
        <v>4.5223442730032939E-2</v>
      </c>
      <c r="AZ370" s="31">
        <f t="shared" si="248"/>
        <v>1.4533502124753687E-2</v>
      </c>
      <c r="BA370" s="31">
        <f t="shared" si="245"/>
        <v>1.0000000000000002</v>
      </c>
      <c r="BB370" s="34">
        <f>AU370*'Propiedades físicas'!$C$4+'Diseño reactor'!AV370*'Propiedades físicas'!$C$5+'Diseño reactor'!AW370*'Propiedades físicas'!$C$8+'Diseño reactor'!AX370*'Propiedades físicas'!$C$9+'Diseño reactor'!AY370*'Propiedades físicas'!$C$7+'Diseño reactor'!AZ370*'Propiedades físicas'!$C$6</f>
        <v>879.16345470326689</v>
      </c>
      <c r="BC370" s="45">
        <f>AU370*'Propiedades físicas'!$L$4+'Diseño reactor'!AV370*'Propiedades físicas'!$L$5+'Diseño reactor'!AW370*'Propiedades físicas'!$L$8+AX370*'Propiedades físicas'!$L$9+'Diseño reactor'!AY370*'Propiedades físicas'!$L$7+'Diseño reactor'!AZ370*'Propiedades físicas'!$L$6</f>
        <v>1.8729529099886817</v>
      </c>
      <c r="BD370" s="29">
        <f t="shared" si="224"/>
        <v>5.485994275123331</v>
      </c>
      <c r="BE370" s="58">
        <f t="shared" si="225"/>
        <v>45.856514712719687</v>
      </c>
      <c r="BF370" s="30">
        <f>AU370*'Propiedades físicas'!$I$4+'Diseño reactor'!AV370*'Propiedades físicas'!$I$5+'Diseño reactor'!AW370*'Propiedades físicas'!$I$8+'Diseño reactor'!AX370*'Propiedades físicas'!$I$9+'Diseño reactor'!AY370*'Propiedades físicas'!$I$7+'Diseño reactor'!AZ370*'Propiedades físicas'!$I$6</f>
        <v>1.829872205216301E-2</v>
      </c>
      <c r="BG370" s="24">
        <f>AU370*'Propiedades físicas'!$O$4+'Diseño reactor'!AV370*'Propiedades físicas'!$O$5+'Diseño reactor'!AW370*'Propiedades físicas'!$O$8+'Diseño reactor'!AX370*'Propiedades físicas'!$O$9+'Diseño reactor'!AY370*'Propiedades físicas'!$O$7+'Diseño reactor'!AZ370*'Propiedades físicas'!$O$6</f>
        <v>0.14446294485210115</v>
      </c>
      <c r="BH370" s="54">
        <f t="shared" si="226"/>
        <v>45108.986124006187</v>
      </c>
      <c r="BI370" s="34">
        <f t="shared" si="246"/>
        <v>237.24176986534889</v>
      </c>
      <c r="BJ370" s="27">
        <f t="shared" si="227"/>
        <v>4863.6702034986447</v>
      </c>
      <c r="BK370" s="34">
        <f t="shared" si="228"/>
        <v>540.4770156821786</v>
      </c>
      <c r="BL370" s="27">
        <f t="shared" si="229"/>
        <v>104.65906832918468</v>
      </c>
      <c r="BM370" s="34">
        <f t="shared" si="230"/>
        <v>1.1054421768707483</v>
      </c>
      <c r="BN370" s="45">
        <f t="shared" si="231"/>
        <v>302.66616536887784</v>
      </c>
      <c r="BO370" s="45">
        <f t="shared" si="232"/>
        <v>61.669868319655379</v>
      </c>
      <c r="BP370" s="66">
        <f t="shared" si="233"/>
        <v>6.716609806319755</v>
      </c>
    </row>
    <row r="371" spans="8:68">
      <c r="H371" s="68">
        <v>366</v>
      </c>
      <c r="I371" s="31">
        <f>('Propiedades físicas'!$C$10*'Diseño reactor'!H371)/1000</f>
        <v>320.33977306553447</v>
      </c>
      <c r="J371" s="31">
        <f t="shared" si="211"/>
        <v>1.4234885529082035</v>
      </c>
      <c r="K371" s="31">
        <f>(I371*1000)/'Propiedades físicas'!$F$10</f>
        <v>2092.5126551004473</v>
      </c>
      <c r="L371" s="31">
        <f t="shared" si="212"/>
        <v>298.93037930006386</v>
      </c>
      <c r="M371" s="31">
        <f t="shared" si="213"/>
        <v>1793.5822758003833</v>
      </c>
      <c r="N371" s="31">
        <f t="shared" si="214"/>
        <v>0.81674967021875378</v>
      </c>
      <c r="O371" s="32">
        <f t="shared" si="215"/>
        <v>4.9004980213125222</v>
      </c>
      <c r="P371" s="33">
        <f t="shared" si="216"/>
        <v>0.36563150537829925</v>
      </c>
      <c r="Q371" s="31">
        <f t="shared" si="217"/>
        <v>4.0625885731017775</v>
      </c>
      <c r="R371" s="31">
        <f t="shared" si="218"/>
        <v>0.20195051155629326</v>
      </c>
      <c r="S371" s="31">
        <f t="shared" si="219"/>
        <v>0.83790944821074476</v>
      </c>
      <c r="T371" s="31">
        <f t="shared" si="220"/>
        <v>0.11154402319803246</v>
      </c>
      <c r="U371" s="31">
        <f t="shared" si="221"/>
        <v>0.13762363008612885</v>
      </c>
      <c r="V371" s="47">
        <f t="shared" si="234"/>
        <v>3.6208168493773326E-4</v>
      </c>
      <c r="W371" s="31">
        <f t="shared" si="222"/>
        <v>0.55233345208407547</v>
      </c>
      <c r="X371" s="34">
        <f>(S371*H371*'Propiedades físicas'!$F$5*60*24*365)/(1000000)</f>
        <v>47465.120287757978</v>
      </c>
      <c r="Y371" s="34">
        <f>(U371*H371*'Propiedades físicas'!$F$7*60*24*365)/(1000000)</f>
        <v>2438.0461599002438</v>
      </c>
      <c r="Z371" s="31">
        <f t="shared" si="235"/>
        <v>133.82113096845754</v>
      </c>
      <c r="AA371" s="31">
        <f t="shared" si="236"/>
        <v>1486.9074177552507</v>
      </c>
      <c r="AB371" s="31">
        <f t="shared" si="236"/>
        <v>73.913887229603333</v>
      </c>
      <c r="AC371" s="31">
        <f t="shared" si="236"/>
        <v>306.67485804513257</v>
      </c>
      <c r="AD371" s="31">
        <f t="shared" si="236"/>
        <v>40.825112490479881</v>
      </c>
      <c r="AE371" s="31">
        <f t="shared" si="237"/>
        <v>50.370248611523159</v>
      </c>
      <c r="AF371" s="31">
        <f t="shared" si="238"/>
        <v>2092.5126551004469</v>
      </c>
      <c r="AG371" s="31">
        <f t="shared" si="239"/>
        <v>6.395236398798923E-2</v>
      </c>
      <c r="AH371" s="31">
        <f t="shared" si="240"/>
        <v>0.7105846715578763</v>
      </c>
      <c r="AI371" s="31">
        <f t="shared" si="240"/>
        <v>3.53230299704234E-2</v>
      </c>
      <c r="AJ371" s="31">
        <f t="shared" si="240"/>
        <v>0.14655818558498096</v>
      </c>
      <c r="AK371" s="31">
        <f t="shared" si="240"/>
        <v>1.9510091081633221E-2</v>
      </c>
      <c r="AL371" s="31">
        <f t="shared" si="241"/>
        <v>2.4071657817097043E-2</v>
      </c>
      <c r="AM371" s="31">
        <f t="shared" si="242"/>
        <v>1</v>
      </c>
      <c r="AN371" s="31">
        <f>(Z371*'Propiedades físicas'!$F$4)/1000</f>
        <v>117.67962615104219</v>
      </c>
      <c r="AO371" s="31">
        <f>(AA371*'Propiedades físicas'!$F$6)/1000</f>
        <v>47.640513664878227</v>
      </c>
      <c r="AP371" s="31">
        <f>(AB371*'Propiedades físicas'!$F$9)/1000</f>
        <v>45.601172726303766</v>
      </c>
      <c r="AQ371" s="31">
        <f>(AC371*'Propiedades físicas'!$F$5)/1000</f>
        <v>90.306545448550196</v>
      </c>
      <c r="AR371" s="31">
        <f>(AD371*'Propiedades físicas'!$F$8)/1000</f>
        <v>14.473318880124921</v>
      </c>
      <c r="AS371" s="31">
        <f>(AE371*'Propiedades físicas'!$F$7)/1000</f>
        <v>4.6385961946351681</v>
      </c>
      <c r="AT371" s="31">
        <f t="shared" si="243"/>
        <v>320.33977306553447</v>
      </c>
      <c r="AU371" s="31">
        <f t="shared" si="244"/>
        <v>0.3673587735450119</v>
      </c>
      <c r="AV371" s="31">
        <f t="shared" si="247"/>
        <v>0.14871869705399343</v>
      </c>
      <c r="AW371" s="31">
        <f t="shared" si="247"/>
        <v>0.14235251617342803</v>
      </c>
      <c r="AX371" s="31">
        <f t="shared" si="247"/>
        <v>0.28190862653222726</v>
      </c>
      <c r="AY371" s="31">
        <f t="shared" si="247"/>
        <v>4.518114857115791E-2</v>
      </c>
      <c r="AZ371" s="31">
        <f t="shared" si="248"/>
        <v>1.4480238124181394E-2</v>
      </c>
      <c r="BA371" s="31">
        <f t="shared" si="245"/>
        <v>1</v>
      </c>
      <c r="BB371" s="34">
        <f>AU371*'Propiedades físicas'!$C$4+'Diseño reactor'!AV371*'Propiedades físicas'!$C$5+'Diseño reactor'!AW371*'Propiedades físicas'!$C$8+'Diseño reactor'!AX371*'Propiedades físicas'!$C$9+'Diseño reactor'!AY371*'Propiedades físicas'!$C$7+'Diseño reactor'!AZ371*'Propiedades físicas'!$C$6</f>
        <v>879.15008319547451</v>
      </c>
      <c r="BC371" s="45">
        <f>AU371*'Propiedades físicas'!$L$4+'Diseño reactor'!AV371*'Propiedades físicas'!$L$5+'Diseño reactor'!AW371*'Propiedades físicas'!$L$8+AX371*'Propiedades físicas'!$L$9+'Diseño reactor'!AY371*'Propiedades físicas'!$L$7+'Diseño reactor'!AZ371*'Propiedades físicas'!$L$6</f>
        <v>1.8733910786813837</v>
      </c>
      <c r="BD371" s="29">
        <f t="shared" si="224"/>
        <v>5.4780859411414955</v>
      </c>
      <c r="BE371" s="58">
        <f t="shared" si="225"/>
        <v>45.846617955703678</v>
      </c>
      <c r="BF371" s="30">
        <f>AU371*'Propiedades físicas'!$I$4+'Diseño reactor'!AV371*'Propiedades físicas'!$I$5+'Diseño reactor'!AW371*'Propiedades físicas'!$I$8+'Diseño reactor'!AX371*'Propiedades físicas'!$I$9+'Diseño reactor'!AY371*'Propiedades físicas'!$I$7+'Diseño reactor'!AZ371*'Propiedades físicas'!$I$6</f>
        <v>1.8304415506315737E-2</v>
      </c>
      <c r="BG371" s="24">
        <f>AU371*'Propiedades físicas'!$O$4+'Diseño reactor'!AV371*'Propiedades físicas'!$O$5+'Diseño reactor'!AW371*'Propiedades físicas'!$O$8+'Diseño reactor'!AX371*'Propiedades físicas'!$O$9+'Diseño reactor'!AY371*'Propiedades físicas'!$O$7+'Diseño reactor'!AZ371*'Propiedades físicas'!$O$6</f>
        <v>0.14447627648035752</v>
      </c>
      <c r="BH371" s="54">
        <f t="shared" si="226"/>
        <v>45094.269439697207</v>
      </c>
      <c r="BI371" s="34">
        <f t="shared" si="246"/>
        <v>237.34920047355465</v>
      </c>
      <c r="BJ371" s="27">
        <f t="shared" si="227"/>
        <v>4863.3461775014957</v>
      </c>
      <c r="BK371" s="34">
        <f t="shared" si="228"/>
        <v>540.49088227722768</v>
      </c>
      <c r="BL371" s="27">
        <f t="shared" si="229"/>
        <v>104.65958827743032</v>
      </c>
      <c r="BM371" s="34">
        <f t="shared" si="230"/>
        <v>1.1054421768707483</v>
      </c>
      <c r="BN371" s="45">
        <f t="shared" si="231"/>
        <v>303.5979540226765</v>
      </c>
      <c r="BO371" s="45">
        <f t="shared" si="232"/>
        <v>61.752923761562151</v>
      </c>
      <c r="BP371" s="66">
        <f t="shared" si="233"/>
        <v>6.7165076510266948</v>
      </c>
    </row>
    <row r="372" spans="8:68">
      <c r="H372" s="68">
        <v>367</v>
      </c>
      <c r="I372" s="31">
        <f>('Propiedades físicas'!$C$10*'Diseño reactor'!H372)/1000</f>
        <v>321.21501834713428</v>
      </c>
      <c r="J372" s="31">
        <f t="shared" si="211"/>
        <v>1.419609837505184</v>
      </c>
      <c r="K372" s="31">
        <f>(I372*1000)/'Propiedades físicas'!$F$10</f>
        <v>2098.2299027919789</v>
      </c>
      <c r="L372" s="31">
        <f t="shared" si="212"/>
        <v>299.74712897028269</v>
      </c>
      <c r="M372" s="31">
        <f t="shared" si="213"/>
        <v>1798.4827738216961</v>
      </c>
      <c r="N372" s="31">
        <f t="shared" si="214"/>
        <v>0.81674967021875389</v>
      </c>
      <c r="O372" s="32">
        <f t="shared" si="215"/>
        <v>4.9004980213125231</v>
      </c>
      <c r="P372" s="33">
        <f t="shared" si="216"/>
        <v>0.36618260865986396</v>
      </c>
      <c r="Q372" s="31">
        <f t="shared" si="217"/>
        <v>4.0642518531050955</v>
      </c>
      <c r="R372" s="31">
        <f t="shared" si="218"/>
        <v>0.20200782197273959</v>
      </c>
      <c r="S372" s="31">
        <f t="shared" si="219"/>
        <v>0.83624616820742692</v>
      </c>
      <c r="T372" s="31">
        <f t="shared" si="220"/>
        <v>0.11143937252376342</v>
      </c>
      <c r="U372" s="31">
        <f t="shared" si="221"/>
        <v>0.13711986706238682</v>
      </c>
      <c r="V372" s="47">
        <f t="shared" si="234"/>
        <v>3.6262743770200124E-4</v>
      </c>
      <c r="W372" s="31">
        <f t="shared" si="222"/>
        <v>0.55165870031904929</v>
      </c>
      <c r="X372" s="34">
        <f>(S372*H372*'Propiedades físicas'!$F$5*60*24*365)/(1000000)</f>
        <v>47500.329028264787</v>
      </c>
      <c r="Y372" s="34">
        <f>(U372*H372*'Propiedades físicas'!$F$7*60*24*365)/(1000000)</f>
        <v>2435.7587834257592</v>
      </c>
      <c r="Z372" s="31">
        <f t="shared" si="235"/>
        <v>134.38901737817008</v>
      </c>
      <c r="AA372" s="31">
        <f t="shared" si="236"/>
        <v>1491.58043008957</v>
      </c>
      <c r="AB372" s="31">
        <f t="shared" si="236"/>
        <v>74.136870663995424</v>
      </c>
      <c r="AC372" s="31">
        <f t="shared" si="236"/>
        <v>306.9023437321257</v>
      </c>
      <c r="AD372" s="31">
        <f t="shared" si="236"/>
        <v>40.898249716221173</v>
      </c>
      <c r="AE372" s="31">
        <f t="shared" si="237"/>
        <v>50.322991211895967</v>
      </c>
      <c r="AF372" s="31">
        <f t="shared" si="238"/>
        <v>2098.2299027919785</v>
      </c>
      <c r="AG372" s="31">
        <f t="shared" si="239"/>
        <v>6.4048757097278683E-2</v>
      </c>
      <c r="AH372" s="31">
        <f t="shared" si="240"/>
        <v>0.71087559475957363</v>
      </c>
      <c r="AI372" s="31">
        <f t="shared" si="240"/>
        <v>3.5333054097335233E-2</v>
      </c>
      <c r="AJ372" s="31">
        <f t="shared" si="240"/>
        <v>0.14626726238328347</v>
      </c>
      <c r="AK372" s="31">
        <f t="shared" si="240"/>
        <v>1.9491786701638616E-2</v>
      </c>
      <c r="AL372" s="31">
        <f t="shared" si="241"/>
        <v>2.3983544960890332E-2</v>
      </c>
      <c r="AM372" s="31">
        <f t="shared" si="242"/>
        <v>0.99999999999999989</v>
      </c>
      <c r="AN372" s="31">
        <f>(Z372*'Propiedades físicas'!$F$4)/1000</f>
        <v>118.1790141020152</v>
      </c>
      <c r="AO372" s="31">
        <f>(AA372*'Propiedades físicas'!$F$6)/1000</f>
        <v>47.790236980069821</v>
      </c>
      <c r="AP372" s="31">
        <f>(AB372*'Propiedades físicas'!$F$9)/1000</f>
        <v>45.738742356151974</v>
      </c>
      <c r="AQ372" s="31">
        <f>(AC372*'Propiedades físicas'!$F$5)/1000</f>
        <v>90.373533158799063</v>
      </c>
      <c r="AR372" s="31">
        <f>(AD372*'Propiedades físicas'!$F$8)/1000</f>
        <v>14.499247489394726</v>
      </c>
      <c r="AS372" s="31">
        <f>(AE372*'Propiedades físicas'!$F$7)/1000</f>
        <v>4.6342442607035004</v>
      </c>
      <c r="AT372" s="31">
        <f t="shared" si="243"/>
        <v>321.21501834713428</v>
      </c>
      <c r="AU372" s="31">
        <f t="shared" si="244"/>
        <v>0.36791248027606283</v>
      </c>
      <c r="AV372" s="31">
        <f t="shared" si="247"/>
        <v>0.14877958454739287</v>
      </c>
      <c r="AW372" s="31">
        <f t="shared" si="247"/>
        <v>0.14239291360506223</v>
      </c>
      <c r="AX372" s="31">
        <f t="shared" si="247"/>
        <v>0.28134902789985111</v>
      </c>
      <c r="AY372" s="31">
        <f t="shared" si="247"/>
        <v>4.5138759588524334E-2</v>
      </c>
      <c r="AZ372" s="31">
        <f t="shared" si="248"/>
        <v>1.442723408310664E-2</v>
      </c>
      <c r="BA372" s="31">
        <f t="shared" si="245"/>
        <v>0.99999999999999989</v>
      </c>
      <c r="BB372" s="34">
        <f>AU372*'Propiedades físicas'!$C$4+'Diseño reactor'!AV372*'Propiedades físicas'!$C$5+'Diseño reactor'!AW372*'Propiedades físicas'!$C$8+'Diseño reactor'!AX372*'Propiedades físicas'!$C$9+'Diseño reactor'!AY372*'Propiedades físicas'!$C$7+'Diseño reactor'!AZ372*'Propiedades físicas'!$C$6</f>
        <v>879.13677357433949</v>
      </c>
      <c r="BC372" s="45">
        <f>AU372*'Propiedades físicas'!$L$4+'Diseño reactor'!AV372*'Propiedades físicas'!$L$5+'Diseño reactor'!AW372*'Propiedades físicas'!$L$8+AX372*'Propiedades físicas'!$L$9+'Diseño reactor'!AY372*'Propiedades físicas'!$L$7+'Diseño reactor'!AZ372*'Propiedades físicas'!$L$6</f>
        <v>1.8738281630116258</v>
      </c>
      <c r="BD372" s="29">
        <f t="shared" si="224"/>
        <v>5.4702002721018621</v>
      </c>
      <c r="BE372" s="58">
        <f t="shared" si="225"/>
        <v>45.836755158394581</v>
      </c>
      <c r="BF372" s="30">
        <f>AU372*'Propiedades físicas'!$I$4+'Diseño reactor'!AV372*'Propiedades físicas'!$I$5+'Diseño reactor'!AW372*'Propiedades físicas'!$I$8+'Diseño reactor'!AX372*'Propiedades físicas'!$I$9+'Diseño reactor'!AY372*'Propiedades físicas'!$I$7+'Diseño reactor'!AZ372*'Propiedades físicas'!$I$6</f>
        <v>1.8310083721055446E-2</v>
      </c>
      <c r="BG372" s="24">
        <f>AU372*'Propiedades físicas'!$O$4+'Diseño reactor'!AV372*'Propiedades físicas'!$O$5+'Diseño reactor'!AW372*'Propiedades físicas'!$O$8+'Diseño reactor'!AX372*'Propiedades físicas'!$O$9+'Diseño reactor'!AY372*'Propiedades físicas'!$O$7+'Diseño reactor'!AZ372*'Propiedades físicas'!$O$6</f>
        <v>0.14448959577443096</v>
      </c>
      <c r="BH372" s="54">
        <f t="shared" si="226"/>
        <v>45079.627220568233</v>
      </c>
      <c r="BI372" s="34">
        <f t="shared" si="246"/>
        <v>237.45620132523015</v>
      </c>
      <c r="BJ372" s="27">
        <f t="shared" si="227"/>
        <v>4863.023917299789</v>
      </c>
      <c r="BK372" s="34">
        <f t="shared" si="228"/>
        <v>540.50489234772022</v>
      </c>
      <c r="BL372" s="27">
        <f t="shared" si="229"/>
        <v>104.66011358364977</v>
      </c>
      <c r="BM372" s="34">
        <f t="shared" si="230"/>
        <v>1.1054421768707483</v>
      </c>
      <c r="BN372" s="45">
        <f t="shared" si="231"/>
        <v>304.53049508774336</v>
      </c>
      <c r="BO372" s="45">
        <f t="shared" si="232"/>
        <v>61.83577649923788</v>
      </c>
      <c r="BP372" s="66">
        <f t="shared" si="233"/>
        <v>6.7164059685336888</v>
      </c>
    </row>
    <row r="373" spans="8:68">
      <c r="H373" s="68">
        <v>368</v>
      </c>
      <c r="I373" s="31">
        <f>('Propiedades físicas'!$C$10*'Diseño reactor'!H373)/1000</f>
        <v>322.09026362873408</v>
      </c>
      <c r="J373" s="31">
        <f t="shared" si="211"/>
        <v>1.4157522020771809</v>
      </c>
      <c r="K373" s="31">
        <f>(I373*1000)/'Propiedades físicas'!$F$10</f>
        <v>2103.9471504835101</v>
      </c>
      <c r="L373" s="31">
        <f t="shared" si="212"/>
        <v>300.5638786405014</v>
      </c>
      <c r="M373" s="31">
        <f t="shared" si="213"/>
        <v>1803.3832718430085</v>
      </c>
      <c r="N373" s="31">
        <f t="shared" si="214"/>
        <v>0.81674967021875378</v>
      </c>
      <c r="O373" s="32">
        <f t="shared" si="215"/>
        <v>4.9004980213125231</v>
      </c>
      <c r="P373" s="33">
        <f t="shared" si="216"/>
        <v>0.36673236708647222</v>
      </c>
      <c r="Q373" s="31">
        <f t="shared" si="217"/>
        <v>4.065909106886294</v>
      </c>
      <c r="R373" s="31">
        <f t="shared" si="218"/>
        <v>0.20206425153911581</v>
      </c>
      <c r="S373" s="31">
        <f t="shared" si="219"/>
        <v>0.83458891442623062</v>
      </c>
      <c r="T373" s="31">
        <f t="shared" si="220"/>
        <v>0.11133449189238244</v>
      </c>
      <c r="U373" s="31">
        <f t="shared" si="221"/>
        <v>0.13661855970078335</v>
      </c>
      <c r="V373" s="47">
        <f t="shared" si="234"/>
        <v>3.63171858668157E-4</v>
      </c>
      <c r="W373" s="31">
        <f t="shared" si="222"/>
        <v>0.55098559514783929</v>
      </c>
      <c r="X373" s="34">
        <f>(S373*H373*'Propiedades físicas'!$F$5*60*24*365)/(1000000)</f>
        <v>47535.36613892395</v>
      </c>
      <c r="Y373" s="34">
        <f>(U373*H373*'Propiedades físicas'!$F$7*60*24*365)/(1000000)</f>
        <v>2433.4663807200368</v>
      </c>
      <c r="Z373" s="31">
        <f t="shared" si="235"/>
        <v>134.95751108782179</v>
      </c>
      <c r="AA373" s="31">
        <f t="shared" si="236"/>
        <v>1496.2545513341563</v>
      </c>
      <c r="AB373" s="31">
        <f t="shared" si="236"/>
        <v>74.359644566394621</v>
      </c>
      <c r="AC373" s="31">
        <f t="shared" si="236"/>
        <v>307.12872050885289</v>
      </c>
      <c r="AD373" s="31">
        <f t="shared" si="236"/>
        <v>40.971093016396736</v>
      </c>
      <c r="AE373" s="31">
        <f t="shared" si="237"/>
        <v>50.275629969888271</v>
      </c>
      <c r="AF373" s="31">
        <f t="shared" si="238"/>
        <v>2103.9471504835105</v>
      </c>
      <c r="AG373" s="31">
        <f t="shared" si="239"/>
        <v>6.4144914978880072E-2</v>
      </c>
      <c r="AH373" s="31">
        <f t="shared" si="240"/>
        <v>0.71116546391875879</v>
      </c>
      <c r="AI373" s="31">
        <f t="shared" si="240"/>
        <v>3.5342924155345797E-2</v>
      </c>
      <c r="AJ373" s="31">
        <f t="shared" si="240"/>
        <v>0.14597739322409847</v>
      </c>
      <c r="AK373" s="31">
        <f t="shared" si="240"/>
        <v>1.9473442099998149E-2</v>
      </c>
      <c r="AL373" s="31">
        <f t="shared" si="241"/>
        <v>2.3895861622918794E-2</v>
      </c>
      <c r="AM373" s="31">
        <f t="shared" si="242"/>
        <v>1.0000000000000002</v>
      </c>
      <c r="AN373" s="31">
        <f>(Z373*'Propiedades físicas'!$F$4)/1000</f>
        <v>118.67893610040872</v>
      </c>
      <c r="AO373" s="31">
        <f>(AA373*'Propiedades físicas'!$F$6)/1000</f>
        <v>47.939995824746369</v>
      </c>
      <c r="AP373" s="31">
        <f>(AB373*'Propiedades físicas'!$F$9)/1000</f>
        <v>45.876182715237157</v>
      </c>
      <c r="AQ373" s="31">
        <f>(AC373*'Propiedades físicas'!$F$5)/1000</f>
        <v>90.44019432824193</v>
      </c>
      <c r="AR373" s="31">
        <f>(AD373*'Propiedades físicas'!$F$8)/1000</f>
        <v>14.525071896172966</v>
      </c>
      <c r="AS373" s="31">
        <f>(AE373*'Propiedades físicas'!$F$7)/1000</f>
        <v>4.6298827639270108</v>
      </c>
      <c r="AT373" s="31">
        <f t="shared" si="243"/>
        <v>322.09026362873414</v>
      </c>
      <c r="AU373" s="31">
        <f t="shared" si="244"/>
        <v>0.36846483579897071</v>
      </c>
      <c r="AV373" s="31">
        <f t="shared" si="247"/>
        <v>0.14884025143959542</v>
      </c>
      <c r="AW373" s="31">
        <f t="shared" si="247"/>
        <v>0.14243269013594759</v>
      </c>
      <c r="AX373" s="31">
        <f t="shared" si="247"/>
        <v>0.28079145674670319</v>
      </c>
      <c r="AY373" s="31">
        <f t="shared" si="247"/>
        <v>4.5096277461263698E-2</v>
      </c>
      <c r="AZ373" s="31">
        <f t="shared" si="248"/>
        <v>1.4374488417519406E-2</v>
      </c>
      <c r="BA373" s="31">
        <f t="shared" si="245"/>
        <v>1</v>
      </c>
      <c r="BB373" s="34">
        <f>AU373*'Propiedades físicas'!$C$4+'Diseño reactor'!AV373*'Propiedades físicas'!$C$5+'Diseño reactor'!AW373*'Propiedades físicas'!$C$8+'Diseño reactor'!AX373*'Propiedades físicas'!$C$9+'Diseño reactor'!AY373*'Propiedades físicas'!$C$7+'Diseño reactor'!AZ373*'Propiedades físicas'!$C$6</f>
        <v>879.12352547627643</v>
      </c>
      <c r="BC373" s="45">
        <f>AU373*'Propiedades físicas'!$L$4+'Diseño reactor'!AV373*'Propiedades físicas'!$L$5+'Diseño reactor'!AW373*'Propiedades físicas'!$L$8+AX373*'Propiedades físicas'!$L$9+'Diseño reactor'!AY373*'Propiedades físicas'!$L$7+'Diseño reactor'!AZ373*'Propiedades físicas'!$L$6</f>
        <v>1.8742641667927613</v>
      </c>
      <c r="BD373" s="29">
        <f t="shared" si="224"/>
        <v>5.4623371717467837</v>
      </c>
      <c r="BE373" s="58">
        <f t="shared" si="225"/>
        <v>45.82692613051649</v>
      </c>
      <c r="BF373" s="30">
        <f>AU373*'Propiedades físicas'!$I$4+'Diseño reactor'!AV373*'Propiedades físicas'!$I$5+'Diseño reactor'!AW373*'Propiedades físicas'!$I$8+'Diseño reactor'!AX373*'Propiedades físicas'!$I$9+'Diseño reactor'!AY373*'Propiedades físicas'!$I$7+'Diseño reactor'!AZ373*'Propiedades físicas'!$I$6</f>
        <v>1.8315726839246219E-2</v>
      </c>
      <c r="BG373" s="24">
        <f>AU373*'Propiedades físicas'!$O$4+'Diseño reactor'!AV373*'Propiedades físicas'!$O$5+'Diseño reactor'!AW373*'Propiedades físicas'!$O$8+'Diseño reactor'!AX373*'Propiedades físicas'!$O$9+'Diseño reactor'!AY373*'Propiedades físicas'!$O$7+'Diseño reactor'!AZ373*'Propiedades físicas'!$O$6</f>
        <v>0.14450290267088978</v>
      </c>
      <c r="BH373" s="54">
        <f t="shared" si="226"/>
        <v>45065.058966803917</v>
      </c>
      <c r="BI373" s="34">
        <f t="shared" si="246"/>
        <v>237.56277465061007</v>
      </c>
      <c r="BJ373" s="27">
        <f t="shared" si="227"/>
        <v>4862.7034110661843</v>
      </c>
      <c r="BK373" s="34">
        <f t="shared" si="228"/>
        <v>540.51904440515432</v>
      </c>
      <c r="BL373" s="27">
        <f t="shared" si="229"/>
        <v>104.66064419136205</v>
      </c>
      <c r="BM373" s="34">
        <f t="shared" si="230"/>
        <v>1.1054421768707483</v>
      </c>
      <c r="BN373" s="45">
        <f t="shared" si="231"/>
        <v>305.46378569557987</v>
      </c>
      <c r="BO373" s="45">
        <f t="shared" si="232"/>
        <v>61.918427273622889</v>
      </c>
      <c r="BP373" s="66">
        <f t="shared" si="233"/>
        <v>6.7163047560630273</v>
      </c>
    </row>
    <row r="374" spans="8:68">
      <c r="H374" s="68">
        <v>369</v>
      </c>
      <c r="I374" s="31">
        <f>('Propiedades físicas'!$C$10*'Diseño reactor'!H374)/1000</f>
        <v>322.96550891033394</v>
      </c>
      <c r="J374" s="31">
        <f t="shared" si="211"/>
        <v>1.4119154752422833</v>
      </c>
      <c r="K374" s="31">
        <f>(I374*1000)/'Propiedades físicas'!$F$10</f>
        <v>2109.6643981750412</v>
      </c>
      <c r="L374" s="31">
        <f t="shared" si="212"/>
        <v>301.38062831072017</v>
      </c>
      <c r="M374" s="31">
        <f t="shared" si="213"/>
        <v>1808.2837698643209</v>
      </c>
      <c r="N374" s="31">
        <f t="shared" si="214"/>
        <v>0.81674967021875389</v>
      </c>
      <c r="O374" s="32">
        <f t="shared" si="215"/>
        <v>4.9004980213125231</v>
      </c>
      <c r="P374" s="33">
        <f t="shared" si="216"/>
        <v>0.36728078557489052</v>
      </c>
      <c r="Q374" s="31">
        <f t="shared" si="217"/>
        <v>4.0675603651499008</v>
      </c>
      <c r="R374" s="31">
        <f t="shared" si="218"/>
        <v>0.2021198061815605</v>
      </c>
      <c r="S374" s="31">
        <f t="shared" si="219"/>
        <v>0.83293765616262239</v>
      </c>
      <c r="T374" s="31">
        <f t="shared" si="220"/>
        <v>0.11122938540584652</v>
      </c>
      <c r="U374" s="31">
        <f t="shared" si="221"/>
        <v>0.13611969305645627</v>
      </c>
      <c r="V374" s="47">
        <f t="shared" si="234"/>
        <v>3.6371495270523139E-4</v>
      </c>
      <c r="W374" s="31">
        <f t="shared" si="222"/>
        <v>0.55031413055052714</v>
      </c>
      <c r="X374" s="34">
        <f>(S374*H374*'Propiedades físicas'!$F$5*60*24*365)/(1000000)</f>
        <v>47570.232664253934</v>
      </c>
      <c r="Y374" s="34">
        <f>(U374*H374*'Propiedades físicas'!$F$7*60*24*365)/(1000000)</f>
        <v>2431.169041440598</v>
      </c>
      <c r="Z374" s="31">
        <f t="shared" si="235"/>
        <v>135.5266098771346</v>
      </c>
      <c r="AA374" s="31">
        <f t="shared" si="236"/>
        <v>1500.9297747403134</v>
      </c>
      <c r="AB374" s="31">
        <f t="shared" si="236"/>
        <v>74.582208480995831</v>
      </c>
      <c r="AC374" s="31">
        <f t="shared" si="236"/>
        <v>307.35399512400767</v>
      </c>
      <c r="AD374" s="31">
        <f t="shared" si="236"/>
        <v>41.043643214757367</v>
      </c>
      <c r="AE374" s="31">
        <f t="shared" si="237"/>
        <v>50.22816673783236</v>
      </c>
      <c r="AF374" s="31">
        <f t="shared" si="238"/>
        <v>2109.6643981750417</v>
      </c>
      <c r="AG374" s="31">
        <f t="shared" si="239"/>
        <v>6.424083849278181E-2</v>
      </c>
      <c r="AH374" s="31">
        <f t="shared" si="240"/>
        <v>0.7114542844059405</v>
      </c>
      <c r="AI374" s="31">
        <f t="shared" si="240"/>
        <v>3.5352641180992073E-2</v>
      </c>
      <c r="AJ374" s="31">
        <f t="shared" si="240"/>
        <v>0.14568857273691646</v>
      </c>
      <c r="AK374" s="31">
        <f t="shared" si="240"/>
        <v>1.9455057994182408E-2</v>
      </c>
      <c r="AL374" s="31">
        <f t="shared" si="241"/>
        <v>2.3808605189186524E-2</v>
      </c>
      <c r="AM374" s="31">
        <f t="shared" si="242"/>
        <v>0.99999999999999989</v>
      </c>
      <c r="AN374" s="31">
        <f>(Z374*'Propiedades físicas'!$F$4)/1000</f>
        <v>119.17939019375463</v>
      </c>
      <c r="AO374" s="31">
        <f>(AA374*'Propiedades físicas'!$F$6)/1000</f>
        <v>48.08978998267964</v>
      </c>
      <c r="AP374" s="31">
        <f>(AB374*'Propiedades físicas'!$F$9)/1000</f>
        <v>46.013493522350373</v>
      </c>
      <c r="AQ374" s="31">
        <f>(AC374*'Propiedades físicas'!$F$5)/1000</f>
        <v>90.506530944166542</v>
      </c>
      <c r="AR374" s="31">
        <f>(AD374*'Propiedades físicas'!$F$8)/1000</f>
        <v>14.550792392495776</v>
      </c>
      <c r="AS374" s="31">
        <f>(AE374*'Propiedades físicas'!$F$7)/1000</f>
        <v>4.6255118748869828</v>
      </c>
      <c r="AT374" s="31">
        <f t="shared" si="243"/>
        <v>322.96550891033394</v>
      </c>
      <c r="AU374" s="31">
        <f t="shared" si="244"/>
        <v>0.36901584505372931</v>
      </c>
      <c r="AV374" s="31">
        <f t="shared" si="247"/>
        <v>0.14890069885459806</v>
      </c>
      <c r="AW374" s="31">
        <f t="shared" si="247"/>
        <v>0.1424718499433488</v>
      </c>
      <c r="AX374" s="31">
        <f t="shared" si="247"/>
        <v>0.28023590274246341</v>
      </c>
      <c r="AY374" s="31">
        <f t="shared" si="247"/>
        <v>4.5053703850882615E-2</v>
      </c>
      <c r="AZ374" s="31">
        <f t="shared" si="248"/>
        <v>1.4321999554977805E-2</v>
      </c>
      <c r="BA374" s="31">
        <f t="shared" si="245"/>
        <v>1</v>
      </c>
      <c r="BB374" s="34">
        <f>AU374*'Propiedades físicas'!$C$4+'Diseño reactor'!AV374*'Propiedades físicas'!$C$5+'Diseño reactor'!AW374*'Propiedades físicas'!$C$8+'Diseño reactor'!AX374*'Propiedades físicas'!$C$9+'Diseño reactor'!AY374*'Propiedades físicas'!$C$7+'Diseño reactor'!AZ374*'Propiedades físicas'!$C$6</f>
        <v>879.1103385402871</v>
      </c>
      <c r="BC374" s="45">
        <f>AU374*'Propiedades físicas'!$L$4+'Diseño reactor'!AV374*'Propiedades físicas'!$L$5+'Diseño reactor'!AW374*'Propiedades físicas'!$L$8+AX374*'Propiedades físicas'!$L$9+'Diseño reactor'!AY374*'Propiedades físicas'!$L$7+'Diseño reactor'!AZ374*'Propiedades físicas'!$L$6</f>
        <v>1.8746990938213184</v>
      </c>
      <c r="BD374" s="29">
        <f t="shared" si="224"/>
        <v>5.4544965443547007</v>
      </c>
      <c r="BE374" s="58">
        <f t="shared" si="225"/>
        <v>45.817130683359338</v>
      </c>
      <c r="BF374" s="30">
        <f>AU374*'Propiedades físicas'!$I$4+'Diseño reactor'!AV374*'Propiedades físicas'!$I$5+'Diseño reactor'!AW374*'Propiedades físicas'!$I$8+'Diseño reactor'!AX374*'Propiedades físicas'!$I$9+'Diseño reactor'!AY374*'Propiedades físicas'!$I$7+'Diseño reactor'!AZ374*'Propiedades físicas'!$I$6</f>
        <v>1.8321345002765929E-2</v>
      </c>
      <c r="BG374" s="24">
        <f>AU374*'Propiedades físicas'!$O$4+'Diseño reactor'!AV374*'Propiedades físicas'!$O$5+'Diseño reactor'!AW374*'Propiedades físicas'!$O$8+'Diseño reactor'!AX374*'Propiedades físicas'!$O$9+'Diseño reactor'!AY374*'Propiedades físicas'!$O$7+'Diseño reactor'!AZ374*'Propiedades físicas'!$O$6</f>
        <v>0.14451619710730829</v>
      </c>
      <c r="BH374" s="54">
        <f t="shared" si="226"/>
        <v>45050.564182827104</v>
      </c>
      <c r="BI374" s="34">
        <f t="shared" si="246"/>
        <v>237.668922665943</v>
      </c>
      <c r="BJ374" s="27">
        <f t="shared" si="227"/>
        <v>4862.3846470709686</v>
      </c>
      <c r="BK374" s="34">
        <f t="shared" si="228"/>
        <v>540.5333369751213</v>
      </c>
      <c r="BL374" s="27">
        <f t="shared" si="229"/>
        <v>104.66118004461724</v>
      </c>
      <c r="BM374" s="34">
        <f t="shared" si="230"/>
        <v>1.1054421768707483</v>
      </c>
      <c r="BN374" s="45">
        <f t="shared" si="231"/>
        <v>306.39782299192228</v>
      </c>
      <c r="BO374" s="45">
        <f t="shared" si="232"/>
        <v>62.000876822051936</v>
      </c>
      <c r="BP374" s="66">
        <f t="shared" si="233"/>
        <v>6.7162040108567664</v>
      </c>
    </row>
    <row r="375" spans="8:68">
      <c r="H375" s="68">
        <v>370</v>
      </c>
      <c r="I375" s="31">
        <f>('Propiedades físicas'!$C$10*'Diseño reactor'!H375)/1000</f>
        <v>323.84075419193374</v>
      </c>
      <c r="J375" s="31">
        <f t="shared" si="211"/>
        <v>1.4080994874713582</v>
      </c>
      <c r="K375" s="31">
        <f>(I375*1000)/'Propiedades físicas'!$F$10</f>
        <v>2115.3816458665724</v>
      </c>
      <c r="L375" s="31">
        <f t="shared" si="212"/>
        <v>302.19737798093888</v>
      </c>
      <c r="M375" s="31">
        <f t="shared" si="213"/>
        <v>1813.1842678856333</v>
      </c>
      <c r="N375" s="31">
        <f t="shared" si="214"/>
        <v>0.81674967021875378</v>
      </c>
      <c r="O375" s="32">
        <f t="shared" si="215"/>
        <v>4.9004980213125222</v>
      </c>
      <c r="P375" s="33">
        <f t="shared" si="216"/>
        <v>0.36782786901794695</v>
      </c>
      <c r="Q375" s="31">
        <f t="shared" si="217"/>
        <v>4.0692056584015575</v>
      </c>
      <c r="R375" s="31">
        <f t="shared" si="218"/>
        <v>0.20217449178420208</v>
      </c>
      <c r="S375" s="31">
        <f t="shared" si="219"/>
        <v>0.83129236291096575</v>
      </c>
      <c r="T375" s="31">
        <f t="shared" si="220"/>
        <v>0.11112405712305087</v>
      </c>
      <c r="U375" s="31">
        <f t="shared" si="221"/>
        <v>0.13562325229355396</v>
      </c>
      <c r="V375" s="47">
        <f t="shared" si="234"/>
        <v>3.642567246585494E-4</v>
      </c>
      <c r="W375" s="31">
        <f t="shared" si="222"/>
        <v>0.54964430053650359</v>
      </c>
      <c r="X375" s="34">
        <f>(S375*H375*'Propiedades físicas'!$F$5*60*24*365)/(1000000)</f>
        <v>47604.929641154282</v>
      </c>
      <c r="Y375" s="34">
        <f>(U375*H375*'Propiedades físicas'!$F$7*60*24*365)/(1000000)</f>
        <v>2428.8668543037493</v>
      </c>
      <c r="Z375" s="31">
        <f t="shared" si="235"/>
        <v>136.09631153664037</v>
      </c>
      <c r="AA375" s="31">
        <f t="shared" si="236"/>
        <v>1505.6060936085762</v>
      </c>
      <c r="AB375" s="31">
        <f t="shared" si="236"/>
        <v>74.804561960154771</v>
      </c>
      <c r="AC375" s="31">
        <f t="shared" si="236"/>
        <v>307.57817427705731</v>
      </c>
      <c r="AD375" s="31">
        <f t="shared" si="236"/>
        <v>41.115901135528823</v>
      </c>
      <c r="AE375" s="31">
        <f t="shared" si="237"/>
        <v>50.180603348614966</v>
      </c>
      <c r="AF375" s="31">
        <f t="shared" si="238"/>
        <v>2115.3816458665724</v>
      </c>
      <c r="AG375" s="31">
        <f t="shared" si="239"/>
        <v>6.4336528494785217E-2</v>
      </c>
      <c r="AH375" s="31">
        <f t="shared" si="240"/>
        <v>0.71174206155684039</v>
      </c>
      <c r="AI375" s="31">
        <f t="shared" si="240"/>
        <v>3.5362206203463045E-2</v>
      </c>
      <c r="AJ375" s="31">
        <f t="shared" si="240"/>
        <v>0.14540079558601682</v>
      </c>
      <c r="AK375" s="31">
        <f t="shared" si="240"/>
        <v>1.9436635094130059E-2</v>
      </c>
      <c r="AL375" s="31">
        <f t="shared" si="241"/>
        <v>2.3721773064764553E-2</v>
      </c>
      <c r="AM375" s="31">
        <f t="shared" si="242"/>
        <v>1.0000000000000002</v>
      </c>
      <c r="AN375" s="31">
        <f>(Z375*'Propiedades físicas'!$F$4)/1000</f>
        <v>119.68037443909081</v>
      </c>
      <c r="AO375" s="31">
        <f>(AA375*'Propiedades físicas'!$F$6)/1000</f>
        <v>48.239619239218783</v>
      </c>
      <c r="AP375" s="31">
        <f>(AB375*'Propiedades físicas'!$F$9)/1000</f>
        <v>46.150674501317482</v>
      </c>
      <c r="AQ375" s="31">
        <f>(AC375*'Propiedades físicas'!$F$5)/1000</f>
        <v>90.572544979365077</v>
      </c>
      <c r="AR375" s="31">
        <f>(AD375*'Propiedades físicas'!$F$8)/1000</f>
        <v>14.576409270567671</v>
      </c>
      <c r="AS375" s="31">
        <f>(AE375*'Propiedades físicas'!$F$7)/1000</f>
        <v>4.6211317623739525</v>
      </c>
      <c r="AT375" s="31">
        <f t="shared" si="243"/>
        <v>323.84075419193385</v>
      </c>
      <c r="AU375" s="31">
        <f t="shared" si="244"/>
        <v>0.3695655129562806</v>
      </c>
      <c r="AV375" s="31">
        <f t="shared" si="247"/>
        <v>0.14896092790911714</v>
      </c>
      <c r="AW375" s="31">
        <f t="shared" si="247"/>
        <v>0.14251039717491798</v>
      </c>
      <c r="AX375" s="31">
        <f t="shared" si="247"/>
        <v>0.27968235562372906</v>
      </c>
      <c r="AY375" s="31">
        <f t="shared" si="247"/>
        <v>4.5011040401445365E-2</v>
      </c>
      <c r="AZ375" s="31">
        <f t="shared" si="248"/>
        <v>1.4269765934509593E-2</v>
      </c>
      <c r="BA375" s="31">
        <f t="shared" si="245"/>
        <v>0.99999999999999978</v>
      </c>
      <c r="BB375" s="34">
        <f>AU375*'Propiedades físicas'!$C$4+'Diseño reactor'!AV375*'Propiedades físicas'!$C$5+'Diseño reactor'!AW375*'Propiedades físicas'!$C$8+'Diseño reactor'!AX375*'Propiedades físicas'!$C$9+'Diseño reactor'!AY375*'Propiedades físicas'!$C$7+'Diseño reactor'!AZ375*'Propiedades físicas'!$C$6</f>
        <v>879.09721240793817</v>
      </c>
      <c r="BC375" s="45">
        <f>AU375*'Propiedades físicas'!$L$4+'Diseño reactor'!AV375*'Propiedades físicas'!$L$5+'Diseño reactor'!AW375*'Propiedades físicas'!$L$8+AX375*'Propiedades físicas'!$L$9+'Diseño reactor'!AY375*'Propiedades físicas'!$L$7+'Diseño reactor'!AZ375*'Propiedades físicas'!$L$6</f>
        <v>1.8751329478770842</v>
      </c>
      <c r="BD375" s="29">
        <f t="shared" si="224"/>
        <v>5.4466782947364782</v>
      </c>
      <c r="BE375" s="58">
        <f t="shared" si="225"/>
        <v>45.807368629761243</v>
      </c>
      <c r="BF375" s="30">
        <f>AU375*'Propiedades físicas'!$I$4+'Diseño reactor'!AV375*'Propiedades físicas'!$I$5+'Diseño reactor'!AW375*'Propiedades físicas'!$I$8+'Diseño reactor'!AX375*'Propiedades físicas'!$I$9+'Diseño reactor'!AY375*'Propiedades físicas'!$I$7+'Diseño reactor'!AZ375*'Propiedades físicas'!$I$6</f>
        <v>1.8326938352514258E-2</v>
      </c>
      <c r="BG375" s="24">
        <f>AU375*'Propiedades físicas'!$O$4+'Diseño reactor'!AV375*'Propiedades físicas'!$O$5+'Diseño reactor'!AW375*'Propiedades físicas'!$O$8+'Diseño reactor'!AX375*'Propiedades físicas'!$O$9+'Diseño reactor'!AY375*'Propiedades físicas'!$O$7+'Diseño reactor'!AZ375*'Propiedades físicas'!$O$6</f>
        <v>0.14452947902225549</v>
      </c>
      <c r="BH375" s="54">
        <f t="shared" si="226"/>
        <v>45036.142377255077</v>
      </c>
      <c r="BI375" s="34">
        <f t="shared" si="246"/>
        <v>237.77464757359195</v>
      </c>
      <c r="BJ375" s="27">
        <f t="shared" si="227"/>
        <v>4862.0676136810625</v>
      </c>
      <c r="BK375" s="34">
        <f t="shared" si="228"/>
        <v>540.54776859715764</v>
      </c>
      <c r="BL375" s="27">
        <f t="shared" si="229"/>
        <v>104.66172108799107</v>
      </c>
      <c r="BM375" s="34">
        <f t="shared" si="230"/>
        <v>1.1054421768707483</v>
      </c>
      <c r="BN375" s="45">
        <f t="shared" si="231"/>
        <v>307.33260413665613</v>
      </c>
      <c r="BO375" s="45">
        <f t="shared" si="232"/>
        <v>62.083125878276064</v>
      </c>
      <c r="BP375" s="66">
        <f t="shared" si="233"/>
        <v>6.716103730176556</v>
      </c>
    </row>
    <row r="376" spans="8:68">
      <c r="H376" s="68">
        <v>371</v>
      </c>
      <c r="I376" s="31">
        <f>('Propiedades físicas'!$C$10*'Diseño reactor'!H376)/1000</f>
        <v>324.7159994735336</v>
      </c>
      <c r="J376" s="31">
        <f t="shared" si="211"/>
        <v>1.4043040710630794</v>
      </c>
      <c r="K376" s="31">
        <f>(I376*1000)/'Propiedades físicas'!$F$10</f>
        <v>2121.098893558104</v>
      </c>
      <c r="L376" s="31">
        <f t="shared" si="212"/>
        <v>303.01412765115771</v>
      </c>
      <c r="M376" s="31">
        <f t="shared" si="213"/>
        <v>1818.0847659069461</v>
      </c>
      <c r="N376" s="31">
        <f t="shared" si="214"/>
        <v>0.81674967021875389</v>
      </c>
      <c r="O376" s="32">
        <f t="shared" si="215"/>
        <v>4.9004980213125231</v>
      </c>
      <c r="P376" s="33">
        <f t="shared" si="216"/>
        <v>0.36837362228467679</v>
      </c>
      <c r="Q376" s="31">
        <f t="shared" si="217"/>
        <v>4.0708450169495549</v>
      </c>
      <c r="R376" s="31">
        <f t="shared" si="218"/>
        <v>0.20222831418949408</v>
      </c>
      <c r="S376" s="31">
        <f t="shared" si="219"/>
        <v>0.82965300436296885</v>
      </c>
      <c r="T376" s="31">
        <f t="shared" si="220"/>
        <v>0.11101851106027444</v>
      </c>
      <c r="U376" s="31">
        <f t="shared" si="221"/>
        <v>0.1351292226843086</v>
      </c>
      <c r="V376" s="47">
        <f t="shared" si="234"/>
        <v>3.6479717934987413E-4</v>
      </c>
      <c r="W376" s="31">
        <f t="shared" si="222"/>
        <v>0.54897609914429046</v>
      </c>
      <c r="X376" s="34">
        <f>(S376*H376*'Propiedades físicas'!$F$5*60*24*365)/(1000000)</f>
        <v>47639.458098970412</v>
      </c>
      <c r="Y376" s="34">
        <f>(U376*H376*'Propiedades físicas'!$F$7*60*24*365)/(1000000)</f>
        <v>2426.5599070943254</v>
      </c>
      <c r="Z376" s="31">
        <f t="shared" si="235"/>
        <v>136.6666138676151</v>
      </c>
      <c r="AA376" s="31">
        <f t="shared" si="236"/>
        <v>1510.2835012882849</v>
      </c>
      <c r="AB376" s="31">
        <f t="shared" si="236"/>
        <v>75.026704564302307</v>
      </c>
      <c r="AC376" s="31">
        <f t="shared" si="236"/>
        <v>307.80126461866143</v>
      </c>
      <c r="AD376" s="31">
        <f t="shared" si="236"/>
        <v>41.187867603361816</v>
      </c>
      <c r="AE376" s="31">
        <f t="shared" si="237"/>
        <v>50.132941615878494</v>
      </c>
      <c r="AF376" s="31">
        <f t="shared" si="238"/>
        <v>2121.0988935581036</v>
      </c>
      <c r="AG376" s="31">
        <f t="shared" si="239"/>
        <v>6.4431985836529954E-2</v>
      </c>
      <c r="AH376" s="31">
        <f t="shared" si="240"/>
        <v>0.71202880067266106</v>
      </c>
      <c r="AI376" s="31">
        <f t="shared" si="240"/>
        <v>3.5371620244658383E-2</v>
      </c>
      <c r="AJ376" s="31">
        <f t="shared" si="240"/>
        <v>0.14511405647019626</v>
      </c>
      <c r="AK376" s="31">
        <f t="shared" si="240"/>
        <v>1.9418174102325773E-2</v>
      </c>
      <c r="AL376" s="31">
        <f t="shared" si="241"/>
        <v>2.3635362673628774E-2</v>
      </c>
      <c r="AM376" s="31">
        <f t="shared" si="242"/>
        <v>1.0000000000000002</v>
      </c>
      <c r="AN376" s="31">
        <f>(Z376*'Propiedades físicas'!$F$4)/1000</f>
        <v>120.18188690290337</v>
      </c>
      <c r="AO376" s="31">
        <f>(AA376*'Propiedades físicas'!$F$6)/1000</f>
        <v>48.389483381276648</v>
      </c>
      <c r="AP376" s="31">
        <f>(AB376*'Propiedades físicas'!$F$9)/1000</f>
        <v>46.287725380946299</v>
      </c>
      <c r="AQ376" s="31">
        <f>(AC376*'Propiedades físicas'!$F$5)/1000</f>
        <v>90.63823839225725</v>
      </c>
      <c r="AR376" s="31">
        <f>(AD376*'Propiedades físicas'!$F$8)/1000</f>
        <v>14.601922822743825</v>
      </c>
      <c r="AS376" s="31">
        <f>(AE376*'Propiedades físicas'!$F$7)/1000</f>
        <v>4.6167425934062507</v>
      </c>
      <c r="AT376" s="31">
        <f t="shared" si="243"/>
        <v>324.7159994735336</v>
      </c>
      <c r="AU376" s="31">
        <f t="shared" si="244"/>
        <v>0.37011384439866185</v>
      </c>
      <c r="AV376" s="31">
        <f t="shared" si="247"/>
        <v>0.1490209397126448</v>
      </c>
      <c r="AW376" s="31">
        <f t="shared" si="247"/>
        <v>0.1425483359489314</v>
      </c>
      <c r="AX376" s="31">
        <f t="shared" si="247"/>
        <v>0.27913080519349293</v>
      </c>
      <c r="AY376" s="31">
        <f t="shared" si="247"/>
        <v>4.4968288739754489E-2</v>
      </c>
      <c r="AZ376" s="31">
        <f t="shared" si="248"/>
        <v>1.4217786006514731E-2</v>
      </c>
      <c r="BA376" s="31">
        <f t="shared" si="245"/>
        <v>1</v>
      </c>
      <c r="BB376" s="34">
        <f>AU376*'Propiedades físicas'!$C$4+'Diseño reactor'!AV376*'Propiedades físicas'!$C$5+'Diseño reactor'!AW376*'Propiedades físicas'!$C$8+'Diseño reactor'!AX376*'Propiedades físicas'!$C$9+'Diseño reactor'!AY376*'Propiedades físicas'!$C$7+'Diseño reactor'!AZ376*'Propiedades físicas'!$C$6</f>
        <v>879.08414672334095</v>
      </c>
      <c r="BC376" s="45">
        <f>AU376*'Propiedades físicas'!$L$4+'Diseño reactor'!AV376*'Propiedades físicas'!$L$5+'Diseño reactor'!AW376*'Propiedades físicas'!$L$8+AX376*'Propiedades físicas'!$L$9+'Diseño reactor'!AY376*'Propiedades físicas'!$L$7+'Diseño reactor'!AZ376*'Propiedades físicas'!$L$6</f>
        <v>1.8755657327231909</v>
      </c>
      <c r="BD376" s="29">
        <f t="shared" si="224"/>
        <v>5.4388823282317782</v>
      </c>
      <c r="BE376" s="58">
        <f t="shared" si="225"/>
        <v>45.797639784091118</v>
      </c>
      <c r="BF376" s="30">
        <f>AU376*'Propiedades físicas'!$I$4+'Diseño reactor'!AV376*'Propiedades físicas'!$I$5+'Diseño reactor'!AW376*'Propiedades físicas'!$I$8+'Diseño reactor'!AX376*'Propiedades físicas'!$I$9+'Diseño reactor'!AY376*'Propiedades físicas'!$I$7+'Diseño reactor'!AZ376*'Propiedades físicas'!$I$6</f>
        <v>1.8332507028420666E-2</v>
      </c>
      <c r="BG376" s="24">
        <f>AU376*'Propiedades físicas'!$O$4+'Diseño reactor'!AV376*'Propiedades físicas'!$O$5+'Diseño reactor'!AW376*'Propiedades físicas'!$O$8+'Diseño reactor'!AX376*'Propiedades físicas'!$O$9+'Diseño reactor'!AY376*'Propiedades físicas'!$O$7+'Diseño reactor'!AZ376*'Propiedades físicas'!$O$6</f>
        <v>0.14454274835528388</v>
      </c>
      <c r="BH376" s="54">
        <f t="shared" si="226"/>
        <v>45021.793062856334</v>
      </c>
      <c r="BI376" s="34">
        <f t="shared" si="246"/>
        <v>237.87995156213537</v>
      </c>
      <c r="BJ376" s="27">
        <f t="shared" si="227"/>
        <v>4861.7522993590665</v>
      </c>
      <c r="BK376" s="34">
        <f t="shared" si="228"/>
        <v>540.56233782460026</v>
      </c>
      <c r="BL376" s="27">
        <f t="shared" si="229"/>
        <v>104.66226726657956</v>
      </c>
      <c r="BM376" s="34">
        <f t="shared" si="230"/>
        <v>1.1054421768707483</v>
      </c>
      <c r="BN376" s="45">
        <f t="shared" si="231"/>
        <v>308.26812630373115</v>
      </c>
      <c r="BO376" s="45">
        <f t="shared" si="232"/>
        <v>62.165175172484354</v>
      </c>
      <c r="BP376" s="66">
        <f t="shared" si="233"/>
        <v>6.7160039113034875</v>
      </c>
    </row>
    <row r="377" spans="8:68">
      <c r="H377" s="68">
        <v>372</v>
      </c>
      <c r="I377" s="31">
        <f>('Propiedades físicas'!$C$10*'Diseño reactor'!H377)/1000</f>
        <v>325.5912447551334</v>
      </c>
      <c r="J377" s="31">
        <f t="shared" si="211"/>
        <v>1.4005290601193616</v>
      </c>
      <c r="K377" s="31">
        <f>(I377*1000)/'Propiedades físicas'!$F$10</f>
        <v>2126.8161412496352</v>
      </c>
      <c r="L377" s="31">
        <f t="shared" si="212"/>
        <v>303.83087732137642</v>
      </c>
      <c r="M377" s="31">
        <f t="shared" si="213"/>
        <v>1822.9852639282585</v>
      </c>
      <c r="N377" s="31">
        <f t="shared" si="214"/>
        <v>0.81674967021875378</v>
      </c>
      <c r="O377" s="32">
        <f t="shared" si="215"/>
        <v>4.9004980213125231</v>
      </c>
      <c r="P377" s="33">
        <f t="shared" si="216"/>
        <v>0.36891805022046692</v>
      </c>
      <c r="Q377" s="31">
        <f t="shared" si="217"/>
        <v>4.0724784709063782</v>
      </c>
      <c r="R377" s="31">
        <f t="shared" si="218"/>
        <v>0.20228127919854713</v>
      </c>
      <c r="S377" s="31">
        <f t="shared" si="219"/>
        <v>0.82801955040614506</v>
      </c>
      <c r="T377" s="31">
        <f t="shared" si="220"/>
        <v>0.11091275119162099</v>
      </c>
      <c r="U377" s="31">
        <f t="shared" si="221"/>
        <v>0.1346375896081187</v>
      </c>
      <c r="V377" s="47">
        <f t="shared" si="234"/>
        <v>3.6533632157754976E-4</v>
      </c>
      <c r="W377" s="31">
        <f t="shared" si="222"/>
        <v>0.54830952044136372</v>
      </c>
      <c r="X377" s="34">
        <f>(S377*H377*'Propiedades físicas'!$F$5*60*24*365)/(1000000)</f>
        <v>47673.81905955766</v>
      </c>
      <c r="Y377" s="34">
        <f>(U377*H377*'Propiedades físicas'!$F$7*60*24*365)/(1000000)</f>
        <v>2424.2482866753239</v>
      </c>
      <c r="Z377" s="31">
        <f t="shared" si="235"/>
        <v>137.23751468201368</v>
      </c>
      <c r="AA377" s="31">
        <f t="shared" si="236"/>
        <v>1514.9619911771726</v>
      </c>
      <c r="AB377" s="31">
        <f t="shared" si="236"/>
        <v>75.248635861859526</v>
      </c>
      <c r="AC377" s="31">
        <f t="shared" si="236"/>
        <v>308.02327275108598</v>
      </c>
      <c r="AD377" s="31">
        <f t="shared" si="236"/>
        <v>41.259543443283007</v>
      </c>
      <c r="AE377" s="31">
        <f t="shared" si="237"/>
        <v>50.085183334220154</v>
      </c>
      <c r="AF377" s="31">
        <f t="shared" si="238"/>
        <v>2126.8161412496352</v>
      </c>
      <c r="AG377" s="31">
        <f t="shared" si="239"/>
        <v>6.4527211365519449E-2</v>
      </c>
      <c r="AH377" s="31">
        <f t="shared" si="240"/>
        <v>0.71231450702035737</v>
      </c>
      <c r="AI377" s="31">
        <f t="shared" si="240"/>
        <v>3.5380884319246478E-2</v>
      </c>
      <c r="AJ377" s="31">
        <f t="shared" si="240"/>
        <v>0.14482835012249973</v>
      </c>
      <c r="AK377" s="31">
        <f t="shared" si="240"/>
        <v>1.9399675713877407E-2</v>
      </c>
      <c r="AL377" s="31">
        <f t="shared" si="241"/>
        <v>2.3549371458499477E-2</v>
      </c>
      <c r="AM377" s="31">
        <f t="shared" si="242"/>
        <v>0.99999999999999989</v>
      </c>
      <c r="AN377" s="31">
        <f>(Z377*'Propiedades físicas'!$F$4)/1000</f>
        <v>120.6839256610692</v>
      </c>
      <c r="AO377" s="31">
        <f>(AA377*'Propiedades físicas'!$F$6)/1000</f>
        <v>48.539382197316613</v>
      </c>
      <c r="AP377" s="31">
        <f>(AB377*'Propiedades físicas'!$F$9)/1000</f>
        <v>46.424645894974233</v>
      </c>
      <c r="AQ377" s="31">
        <f>(AC377*'Propiedades físicas'!$F$5)/1000</f>
        <v>90.703613127012304</v>
      </c>
      <c r="AR377" s="31">
        <f>(AD377*'Propiedades físicas'!$F$8)/1000</f>
        <v>14.627333341512687</v>
      </c>
      <c r="AS377" s="31">
        <f>(AE377*'Propiedades físicas'!$F$7)/1000</f>
        <v>4.6123445332483346</v>
      </c>
      <c r="AT377" s="31">
        <f t="shared" si="243"/>
        <v>325.59124475513335</v>
      </c>
      <c r="AU377" s="31">
        <f t="shared" si="244"/>
        <v>0.37066084424914952</v>
      </c>
      <c r="AV377" s="31">
        <f t="shared" si="247"/>
        <v>0.14908073536750507</v>
      </c>
      <c r="AW377" s="31">
        <f t="shared" si="247"/>
        <v>0.14258567035452291</v>
      </c>
      <c r="AX377" s="31">
        <f t="shared" si="247"/>
        <v>0.27858124132062445</v>
      </c>
      <c r="AY377" s="31">
        <f t="shared" si="247"/>
        <v>4.4925450475529316E-2</v>
      </c>
      <c r="AZ377" s="31">
        <f t="shared" si="248"/>
        <v>1.4166058232668786E-2</v>
      </c>
      <c r="BA377" s="31">
        <f t="shared" si="245"/>
        <v>1</v>
      </c>
      <c r="BB377" s="34">
        <f>AU377*'Propiedades físicas'!$C$4+'Diseño reactor'!AV377*'Propiedades físicas'!$C$5+'Diseño reactor'!AW377*'Propiedades físicas'!$C$8+'Diseño reactor'!AX377*'Propiedades físicas'!$C$9+'Diseño reactor'!AY377*'Propiedades físicas'!$C$7+'Diseño reactor'!AZ377*'Propiedades físicas'!$C$6</f>
        <v>879.07114113312707</v>
      </c>
      <c r="BC377" s="45">
        <f>AU377*'Propiedades físicas'!$L$4+'Diseño reactor'!AV377*'Propiedades físicas'!$L$5+'Diseño reactor'!AW377*'Propiedades físicas'!$L$8+AX377*'Propiedades físicas'!$L$9+'Diseño reactor'!AY377*'Propiedades físicas'!$L$7+'Diseño reactor'!AZ377*'Propiedades físicas'!$L$6</f>
        <v>1.8759974521061979</v>
      </c>
      <c r="BD377" s="29">
        <f t="shared" si="224"/>
        <v>5.4311085507054795</v>
      </c>
      <c r="BE377" s="58">
        <f t="shared" si="225"/>
        <v>45.787943962231559</v>
      </c>
      <c r="BF377" s="30">
        <f>AU377*'Propiedades físicas'!$I$4+'Diseño reactor'!AV377*'Propiedades físicas'!$I$5+'Diseño reactor'!AW377*'Propiedades físicas'!$I$8+'Diseño reactor'!AX377*'Propiedades físicas'!$I$9+'Diseño reactor'!AY377*'Propiedades físicas'!$I$7+'Diseño reactor'!AZ377*'Propiedades físicas'!$I$6</f>
        <v>1.8338051169452241E-2</v>
      </c>
      <c r="BG377" s="24">
        <f>AU377*'Propiedades físicas'!$O$4+'Diseño reactor'!AV377*'Propiedades físicas'!$O$5+'Diseño reactor'!AW377*'Propiedades físicas'!$O$8+'Diseño reactor'!AX377*'Propiedades físicas'!$O$9+'Diseño reactor'!AY377*'Propiedades físicas'!$O$7+'Diseño reactor'!AZ377*'Propiedades físicas'!$O$6</f>
        <v>0.14455600504691801</v>
      </c>
      <c r="BH377" s="54">
        <f t="shared" si="226"/>
        <v>45007.51575650787</v>
      </c>
      <c r="BI377" s="34">
        <f t="shared" si="246"/>
        <v>237.98483680646618</v>
      </c>
      <c r="BJ377" s="27">
        <f t="shared" si="227"/>
        <v>4861.4386926623029</v>
      </c>
      <c r="BK377" s="34">
        <f t="shared" si="228"/>
        <v>540.57704322444181</v>
      </c>
      <c r="BL377" s="27">
        <f t="shared" si="229"/>
        <v>104.66281852599379</v>
      </c>
      <c r="BM377" s="34">
        <f t="shared" si="230"/>
        <v>1.1054421768707483</v>
      </c>
      <c r="BN377" s="45">
        <f t="shared" si="231"/>
        <v>309.20438668107505</v>
      </c>
      <c r="BO377" s="45">
        <f t="shared" si="232"/>
        <v>62.247025431325461</v>
      </c>
      <c r="BP377" s="66">
        <f t="shared" si="233"/>
        <v>6.7159045515379052</v>
      </c>
    </row>
    <row r="378" spans="8:68">
      <c r="H378" s="68">
        <v>373</v>
      </c>
      <c r="I378" s="31">
        <f>('Propiedades físicas'!$C$10*'Diseño reactor'!H378)/1000</f>
        <v>326.46649003673321</v>
      </c>
      <c r="J378" s="31">
        <f t="shared" si="211"/>
        <v>1.3967742905211864</v>
      </c>
      <c r="K378" s="31">
        <f>(I378*1000)/'Propiedades físicas'!$F$10</f>
        <v>2132.5333889411663</v>
      </c>
      <c r="L378" s="31">
        <f t="shared" si="212"/>
        <v>304.64762699159519</v>
      </c>
      <c r="M378" s="31">
        <f t="shared" si="213"/>
        <v>1827.8857619495711</v>
      </c>
      <c r="N378" s="31">
        <f t="shared" si="214"/>
        <v>0.81674967021875389</v>
      </c>
      <c r="O378" s="32">
        <f t="shared" si="215"/>
        <v>4.9004980213125231</v>
      </c>
      <c r="P378" s="33">
        <f t="shared" si="216"/>
        <v>0.36946115764719956</v>
      </c>
      <c r="Q378" s="31">
        <f t="shared" si="217"/>
        <v>4.0741060501902329</v>
      </c>
      <c r="R378" s="31">
        <f t="shared" si="218"/>
        <v>0.20233339257145855</v>
      </c>
      <c r="S378" s="31">
        <f t="shared" si="219"/>
        <v>0.8263919711222909</v>
      </c>
      <c r="T378" s="31">
        <f t="shared" si="220"/>
        <v>0.11080678144945523</v>
      </c>
      <c r="U378" s="31">
        <f t="shared" si="221"/>
        <v>0.13414833855064059</v>
      </c>
      <c r="V378" s="47">
        <f t="shared" si="234"/>
        <v>3.6587415611664422E-4</v>
      </c>
      <c r="W378" s="31">
        <f t="shared" si="222"/>
        <v>0.54764455852397831</v>
      </c>
      <c r="X378" s="34">
        <f>(S378*H378*'Propiedades físicas'!$F$5*60*24*365)/(1000000)</f>
        <v>47708.013537345025</v>
      </c>
      <c r="Y378" s="34">
        <f>(U378*H378*'Propiedades físicas'!$F$7*60*24*365)/(1000000)</f>
        <v>2421.932078997444</v>
      </c>
      <c r="Z378" s="31">
        <f t="shared" si="235"/>
        <v>137.80901180240542</v>
      </c>
      <c r="AA378" s="31">
        <f t="shared" si="236"/>
        <v>1519.6415567209569</v>
      </c>
      <c r="AB378" s="31">
        <f t="shared" si="236"/>
        <v>75.47035542915404</v>
      </c>
      <c r="AC378" s="31">
        <f t="shared" si="236"/>
        <v>308.24420522861453</v>
      </c>
      <c r="AD378" s="31">
        <f t="shared" si="236"/>
        <v>41.330929480646802</v>
      </c>
      <c r="AE378" s="31">
        <f t="shared" si="237"/>
        <v>50.037330279388939</v>
      </c>
      <c r="AF378" s="31">
        <f t="shared" si="238"/>
        <v>2132.5333889411668</v>
      </c>
      <c r="AG378" s="31">
        <f t="shared" si="239"/>
        <v>6.4622205925145948E-2</v>
      </c>
      <c r="AH378" s="31">
        <f t="shared" si="240"/>
        <v>0.71259918583290305</v>
      </c>
      <c r="AI378" s="31">
        <f t="shared" si="240"/>
        <v>3.5389999434722166E-2</v>
      </c>
      <c r="AJ378" s="31">
        <f t="shared" si="240"/>
        <v>0.1445436713099541</v>
      </c>
      <c r="AK378" s="31">
        <f t="shared" si="240"/>
        <v>1.9381140616592268E-2</v>
      </c>
      <c r="AL378" s="31">
        <f t="shared" si="241"/>
        <v>2.3463796880682456E-2</v>
      </c>
      <c r="AM378" s="31">
        <f t="shared" si="242"/>
        <v>1.0000000000000002</v>
      </c>
      <c r="AN378" s="31">
        <f>(Z378*'Propiedades físicas'!$F$4)/1000</f>
        <v>121.18648879879929</v>
      </c>
      <c r="AO378" s="31">
        <f>(AA378*'Propiedades físicas'!$F$6)/1000</f>
        <v>48.689315477339456</v>
      </c>
      <c r="AP378" s="31">
        <f>(AB378*'Propiedades físicas'!$F$9)/1000</f>
        <v>46.561435782016581</v>
      </c>
      <c r="AQ378" s="31">
        <f>(AC378*'Propiedades físicas'!$F$5)/1000</f>
        <v>90.768671113670138</v>
      </c>
      <c r="AR378" s="31">
        <f>(AD378*'Propiedades físicas'!$F$8)/1000</f>
        <v>14.652641119478899</v>
      </c>
      <c r="AS378" s="31">
        <f>(AE378*'Propiedades físicas'!$F$7)/1000</f>
        <v>4.6079377454289281</v>
      </c>
      <c r="AT378" s="31">
        <f t="shared" si="243"/>
        <v>326.46649003673338</v>
      </c>
      <c r="AU378" s="31">
        <f t="shared" si="244"/>
        <v>0.37120651735240462</v>
      </c>
      <c r="AV378" s="31">
        <f t="shared" si="247"/>
        <v>0.14914031596891009</v>
      </c>
      <c r="AW378" s="31">
        <f t="shared" si="247"/>
        <v>0.14262240445191657</v>
      </c>
      <c r="AX378" s="31">
        <f t="shared" si="247"/>
        <v>0.27803365393935842</v>
      </c>
      <c r="AY378" s="31">
        <f t="shared" si="247"/>
        <v>4.4882527201582659E-2</v>
      </c>
      <c r="AZ378" s="31">
        <f t="shared" si="248"/>
        <v>1.4114581085827376E-2</v>
      </c>
      <c r="BA378" s="31">
        <f t="shared" si="245"/>
        <v>0.99999999999999978</v>
      </c>
      <c r="BB378" s="34">
        <f>AU378*'Propiedades físicas'!$C$4+'Diseño reactor'!AV378*'Propiedades físicas'!$C$5+'Diseño reactor'!AW378*'Propiedades físicas'!$C$8+'Diseño reactor'!AX378*'Propiedades físicas'!$C$9+'Diseño reactor'!AY378*'Propiedades físicas'!$C$7+'Diseño reactor'!AZ378*'Propiedades físicas'!$C$6</f>
        <v>879.05819528643156</v>
      </c>
      <c r="BC378" s="45">
        <f>AU378*'Propiedades físicas'!$L$4+'Diseño reactor'!AV378*'Propiedades físicas'!$L$5+'Diseño reactor'!AW378*'Propiedades físicas'!$L$8+AX378*'Propiedades físicas'!$L$9+'Diseño reactor'!AY378*'Propiedades físicas'!$L$7+'Diseño reactor'!AZ378*'Propiedades físicas'!$L$6</f>
        <v>1.8764281097561777</v>
      </c>
      <c r="BD378" s="29">
        <f t="shared" si="224"/>
        <v>5.4233568685440945</v>
      </c>
      <c r="BE378" s="58">
        <f t="shared" si="225"/>
        <v>45.778280981561949</v>
      </c>
      <c r="BF378" s="30">
        <f>AU378*'Propiedades físicas'!$I$4+'Diseño reactor'!AV378*'Propiedades físicas'!$I$5+'Diseño reactor'!AW378*'Propiedades físicas'!$I$8+'Diseño reactor'!AX378*'Propiedades físicas'!$I$9+'Diseño reactor'!AY378*'Propiedades físicas'!$I$7+'Diseño reactor'!AZ378*'Propiedades físicas'!$I$6</f>
        <v>1.8343570913621526E-2</v>
      </c>
      <c r="BG378" s="24">
        <f>AU378*'Propiedades físicas'!$O$4+'Diseño reactor'!AV378*'Propiedades físicas'!$O$5+'Diseño reactor'!AW378*'Propiedades físicas'!$O$8+'Diseño reactor'!AX378*'Propiedades físicas'!$O$9+'Diseño reactor'!AY378*'Propiedades físicas'!$O$7+'Diseño reactor'!AZ378*'Propiedades físicas'!$O$6</f>
        <v>0.1445692490386439</v>
      </c>
      <c r="BH378" s="54">
        <f t="shared" si="226"/>
        <v>44993.309979153084</v>
      </c>
      <c r="BI378" s="34">
        <f t="shared" si="246"/>
        <v>238.08930546789063</v>
      </c>
      <c r="BJ378" s="27">
        <f t="shared" si="227"/>
        <v>4861.1267822419013</v>
      </c>
      <c r="BK378" s="34">
        <f t="shared" si="228"/>
        <v>540.5918833771932</v>
      </c>
      <c r="BL378" s="27">
        <f t="shared" si="229"/>
        <v>104.66337481235482</v>
      </c>
      <c r="BM378" s="34">
        <f t="shared" si="230"/>
        <v>1.1054421768707483</v>
      </c>
      <c r="BN378" s="45">
        <f t="shared" si="231"/>
        <v>310.14138247051068</v>
      </c>
      <c r="BO378" s="45">
        <f t="shared" si="232"/>
        <v>62.328677377929203</v>
      </c>
      <c r="BP378" s="66">
        <f t="shared" si="233"/>
        <v>6.7158056481992814</v>
      </c>
    </row>
    <row r="379" spans="8:68">
      <c r="H379" s="68">
        <v>374</v>
      </c>
      <c r="I379" s="31">
        <f>('Propiedades físicas'!$C$10*'Diseño reactor'!H379)/1000</f>
        <v>327.34173531833301</v>
      </c>
      <c r="J379" s="31">
        <f t="shared" si="211"/>
        <v>1.3930395999048197</v>
      </c>
      <c r="K379" s="31">
        <f>(I379*1000)/'Propiedades físicas'!$F$10</f>
        <v>2138.2506366326975</v>
      </c>
      <c r="L379" s="31">
        <f t="shared" si="212"/>
        <v>305.4643766618139</v>
      </c>
      <c r="M379" s="31">
        <f t="shared" si="213"/>
        <v>1832.7862599708835</v>
      </c>
      <c r="N379" s="31">
        <f t="shared" si="214"/>
        <v>0.81674967021875378</v>
      </c>
      <c r="O379" s="32">
        <f t="shared" si="215"/>
        <v>4.9004980213125231</v>
      </c>
      <c r="P379" s="33">
        <f t="shared" si="216"/>
        <v>0.37000294936339378</v>
      </c>
      <c r="Q379" s="31">
        <f t="shared" si="217"/>
        <v>4.0757277845265545</v>
      </c>
      <c r="R379" s="31">
        <f t="shared" si="218"/>
        <v>0.20238466002763805</v>
      </c>
      <c r="S379" s="31">
        <f t="shared" si="219"/>
        <v>0.82477023678597028</v>
      </c>
      <c r="T379" s="31">
        <f t="shared" si="220"/>
        <v>0.11070060572483363</v>
      </c>
      <c r="U379" s="31">
        <f t="shared" si="221"/>
        <v>0.13366145510288829</v>
      </c>
      <c r="V379" s="47">
        <f t="shared" si="234"/>
        <v>3.6641068771908899E-4</v>
      </c>
      <c r="W379" s="31">
        <f t="shared" si="222"/>
        <v>0.5469812075169932</v>
      </c>
      <c r="X379" s="34">
        <f>(S379*H379*'Propiedades físicas'!$F$5*60*24*365)/(1000000)</f>
        <v>47742.042539397669</v>
      </c>
      <c r="Y379" s="34">
        <f>(U379*H379*'Propiedades físicas'!$F$7*60*24*365)/(1000000)</f>
        <v>2419.6113691085006</v>
      </c>
      <c r="Z379" s="31">
        <f t="shared" si="235"/>
        <v>138.38110306190927</v>
      </c>
      <c r="AA379" s="31">
        <f t="shared" si="236"/>
        <v>1524.3221914129315</v>
      </c>
      <c r="AB379" s="31">
        <f t="shared" si="236"/>
        <v>75.691862850336634</v>
      </c>
      <c r="AC379" s="31">
        <f t="shared" si="236"/>
        <v>308.46406855795288</v>
      </c>
      <c r="AD379" s="31">
        <f t="shared" si="236"/>
        <v>41.402026541087778</v>
      </c>
      <c r="AE379" s="31">
        <f t="shared" si="237"/>
        <v>49.989384208480224</v>
      </c>
      <c r="AF379" s="31">
        <f t="shared" si="238"/>
        <v>2138.2506366326984</v>
      </c>
      <c r="AG379" s="31">
        <f t="shared" si="239"/>
        <v>6.4716970354715214E-2</v>
      </c>
      <c r="AH379" s="31">
        <f t="shared" si="240"/>
        <v>0.71288284230955401</v>
      </c>
      <c r="AI379" s="31">
        <f t="shared" si="240"/>
        <v>3.5398966591463583E-2</v>
      </c>
      <c r="AJ379" s="31">
        <f t="shared" si="240"/>
        <v>0.14426001483330311</v>
      </c>
      <c r="AK379" s="31">
        <f t="shared" si="240"/>
        <v>1.9362569491052455E-2</v>
      </c>
      <c r="AL379" s="31">
        <f t="shared" si="241"/>
        <v>2.3378636419911534E-2</v>
      </c>
      <c r="AM379" s="31">
        <f t="shared" si="242"/>
        <v>0.99999999999999989</v>
      </c>
      <c r="AN379" s="31">
        <f>(Z379*'Propiedades físicas'!$F$4)/1000</f>
        <v>121.68957441058177</v>
      </c>
      <c r="AO379" s="31">
        <f>(AA379*'Propiedades físicas'!$F$6)/1000</f>
        <v>48.839283012870318</v>
      </c>
      <c r="AP379" s="31">
        <f>(AB379*'Propiedades físicas'!$F$9)/1000</f>
        <v>46.698094785515181</v>
      </c>
      <c r="AQ379" s="31">
        <f>(AC379*'Propiedades físicas'!$F$5)/1000</f>
        <v>90.833414268260398</v>
      </c>
      <c r="AR379" s="31">
        <f>(AD379*'Propiedades físicas'!$F$8)/1000</f>
        <v>14.677846449346434</v>
      </c>
      <c r="AS379" s="31">
        <f>(AE379*'Propiedades físicas'!$F$7)/1000</f>
        <v>4.6035223917589434</v>
      </c>
      <c r="AT379" s="31">
        <f t="shared" si="243"/>
        <v>327.34173531833301</v>
      </c>
      <c r="AU379" s="31">
        <f t="shared" si="244"/>
        <v>0.37175086852961536</v>
      </c>
      <c r="AV379" s="31">
        <f t="shared" si="247"/>
        <v>0.14919968260501562</v>
      </c>
      <c r="AW379" s="31">
        <f t="shared" si="247"/>
        <v>0.14265854227265662</v>
      </c>
      <c r="AX379" s="31">
        <f t="shared" si="247"/>
        <v>0.27748803304878555</v>
      </c>
      <c r="AY379" s="31">
        <f t="shared" si="247"/>
        <v>4.483952049399547E-2</v>
      </c>
      <c r="AZ379" s="31">
        <f t="shared" si="248"/>
        <v>1.4063353049931485E-2</v>
      </c>
      <c r="BA379" s="31">
        <f t="shared" si="245"/>
        <v>1</v>
      </c>
      <c r="BB379" s="34">
        <f>AU379*'Propiedades físicas'!$C$4+'Diseño reactor'!AV379*'Propiedades físicas'!$C$5+'Diseño reactor'!AW379*'Propiedades físicas'!$C$8+'Diseño reactor'!AX379*'Propiedades físicas'!$C$9+'Diseño reactor'!AY379*'Propiedades físicas'!$C$7+'Diseño reactor'!AZ379*'Propiedades físicas'!$C$6</f>
        <v>879.04530883487064</v>
      </c>
      <c r="BC379" s="45">
        <f>AU379*'Propiedades físicas'!$L$4+'Diseño reactor'!AV379*'Propiedades físicas'!$L$5+'Diseño reactor'!AW379*'Propiedades físicas'!$L$8+AX379*'Propiedades físicas'!$L$9+'Diseño reactor'!AY379*'Propiedades físicas'!$L$7+'Diseño reactor'!AZ379*'Propiedades físicas'!$L$6</f>
        <v>1.8768577093868044</v>
      </c>
      <c r="BD379" s="29">
        <f t="shared" si="224"/>
        <v>5.4156271886521976</v>
      </c>
      <c r="BE379" s="58">
        <f t="shared" si="225"/>
        <v>45.768650660941773</v>
      </c>
      <c r="BF379" s="30">
        <f>AU379*'Propiedades físicas'!$I$4+'Diseño reactor'!AV379*'Propiedades físicas'!$I$5+'Diseño reactor'!AW379*'Propiedades físicas'!$I$8+'Diseño reactor'!AX379*'Propiedades físicas'!$I$9+'Diseño reactor'!AY379*'Propiedades físicas'!$I$7+'Diseño reactor'!AZ379*'Propiedades físicas'!$I$6</f>
        <v>1.8349066397994294E-2</v>
      </c>
      <c r="BG379" s="24">
        <f>AU379*'Propiedades físicas'!$O$4+'Diseño reactor'!AV379*'Propiedades físicas'!$O$5+'Diseño reactor'!AW379*'Propiedades físicas'!$O$8+'Diseño reactor'!AX379*'Propiedades físicas'!$O$9+'Diseño reactor'!AY379*'Propiedades físicas'!$O$7+'Diseño reactor'!AZ379*'Propiedades físicas'!$O$6</f>
        <v>0.14458248027289816</v>
      </c>
      <c r="BH379" s="54">
        <f t="shared" si="226"/>
        <v>44979.175255759983</v>
      </c>
      <c r="BI379" s="34">
        <f t="shared" si="246"/>
        <v>238.19335969422727</v>
      </c>
      <c r="BJ379" s="27">
        <f t="shared" si="227"/>
        <v>4860.8165568418526</v>
      </c>
      <c r="BK379" s="34">
        <f t="shared" si="228"/>
        <v>540.6068568767414</v>
      </c>
      <c r="BL379" s="27">
        <f t="shared" si="229"/>
        <v>104.66393607228842</v>
      </c>
      <c r="BM379" s="34">
        <f t="shared" si="230"/>
        <v>1.1054421768707483</v>
      </c>
      <c r="BN379" s="45">
        <f t="shared" si="231"/>
        <v>311.07911088767497</v>
      </c>
      <c r="BO379" s="45">
        <f t="shared" si="232"/>
        <v>62.410131731927571</v>
      </c>
      <c r="BP379" s="66">
        <f t="shared" si="233"/>
        <v>6.7157071986260428</v>
      </c>
    </row>
    <row r="380" spans="8:68">
      <c r="H380" s="68">
        <v>375</v>
      </c>
      <c r="I380" s="31">
        <f>('Propiedades físicas'!$C$10*'Diseño reactor'!H380)/1000</f>
        <v>328.21698059993281</v>
      </c>
      <c r="J380" s="31">
        <f t="shared" si="211"/>
        <v>1.3893248276384069</v>
      </c>
      <c r="K380" s="31">
        <f>(I380*1000)/'Propiedades físicas'!$F$10</f>
        <v>2143.9678843242286</v>
      </c>
      <c r="L380" s="31">
        <f t="shared" si="212"/>
        <v>306.28112633203267</v>
      </c>
      <c r="M380" s="31">
        <f t="shared" si="213"/>
        <v>1837.6867579921959</v>
      </c>
      <c r="N380" s="31">
        <f t="shared" si="214"/>
        <v>0.81674967021875378</v>
      </c>
      <c r="O380" s="32">
        <f t="shared" si="215"/>
        <v>4.9004980213125222</v>
      </c>
      <c r="P380" s="33">
        <f t="shared" si="216"/>
        <v>0.37054343014434804</v>
      </c>
      <c r="Q380" s="31">
        <f t="shared" si="217"/>
        <v>4.0773437034495004</v>
      </c>
      <c r="R380" s="31">
        <f t="shared" si="218"/>
        <v>0.20243508724613177</v>
      </c>
      <c r="S380" s="31">
        <f t="shared" si="219"/>
        <v>0.82315431786302218</v>
      </c>
      <c r="T380" s="31">
        <f t="shared" si="220"/>
        <v>0.11059422786793145</v>
      </c>
      <c r="U380" s="31">
        <f t="shared" si="221"/>
        <v>0.13317692496034247</v>
      </c>
      <c r="V380" s="47">
        <f t="shared" si="234"/>
        <v>3.6694592111382039E-4</v>
      </c>
      <c r="W380" s="31">
        <f t="shared" si="222"/>
        <v>0.54631946157369882</v>
      </c>
      <c r="X380" s="34">
        <f>(S380*H380*'Propiedades físicas'!$F$5*60*24*365)/(1000000)</f>
        <v>47775.90706547958</v>
      </c>
      <c r="Y380" s="34">
        <f>(U380*H380*'Propiedades físicas'!$F$7*60*24*365)/(1000000)</f>
        <v>2417.2862411627534</v>
      </c>
      <c r="Z380" s="31">
        <f t="shared" si="235"/>
        <v>138.95378630413052</v>
      </c>
      <c r="AA380" s="31">
        <f t="shared" si="236"/>
        <v>1529.0038887935627</v>
      </c>
      <c r="AB380" s="31">
        <f t="shared" si="236"/>
        <v>75.913157717299413</v>
      </c>
      <c r="AC380" s="31">
        <f t="shared" si="236"/>
        <v>308.68286919863334</v>
      </c>
      <c r="AD380" s="31">
        <f t="shared" si="236"/>
        <v>41.472835450474292</v>
      </c>
      <c r="AE380" s="31">
        <f t="shared" si="237"/>
        <v>49.941346860128426</v>
      </c>
      <c r="AF380" s="31">
        <f t="shared" si="238"/>
        <v>2143.9678843242282</v>
      </c>
      <c r="AG380" s="31">
        <f t="shared" si="239"/>
        <v>6.4811505489471594E-2</v>
      </c>
      <c r="AH380" s="31">
        <f t="shared" si="240"/>
        <v>0.71316548161611104</v>
      </c>
      <c r="AI380" s="31">
        <f t="shared" si="240"/>
        <v>3.5407786782788955E-2</v>
      </c>
      <c r="AJ380" s="31">
        <f t="shared" si="240"/>
        <v>0.14397737552674639</v>
      </c>
      <c r="AK380" s="31">
        <f t="shared" si="240"/>
        <v>1.9343963010689594E-2</v>
      </c>
      <c r="AL380" s="31">
        <f t="shared" si="241"/>
        <v>2.3293887574192734E-2</v>
      </c>
      <c r="AM380" s="31">
        <f t="shared" si="242"/>
        <v>1.0000000000000004</v>
      </c>
      <c r="AN380" s="31">
        <f>(Z380*'Propiedades físicas'!$F$4)/1000</f>
        <v>122.19318060012628</v>
      </c>
      <c r="AO380" s="31">
        <f>(AA380*'Propiedades físicas'!$F$6)/1000</f>
        <v>48.989284596945751</v>
      </c>
      <c r="AP380" s="31">
        <f>(AB380*'Propiedades físicas'!$F$9)/1000</f>
        <v>46.834622653687866</v>
      </c>
      <c r="AQ380" s="31">
        <f>(AC380*'Propiedades físicas'!$F$5)/1000</f>
        <v>90.897844492921564</v>
      </c>
      <c r="AR380" s="31">
        <f>(AD380*'Propiedades físicas'!$F$8)/1000</f>
        <v>14.702949623902141</v>
      </c>
      <c r="AS380" s="31">
        <f>(AE380*'Propiedades físicas'!$F$7)/1000</f>
        <v>4.5990986323492269</v>
      </c>
      <c r="AT380" s="31">
        <f t="shared" si="243"/>
        <v>328.21698059993287</v>
      </c>
      <c r="AU380" s="31">
        <f t="shared" si="244"/>
        <v>0.37229390257863848</v>
      </c>
      <c r="AV380" s="31">
        <f t="shared" si="247"/>
        <v>0.14925883635697479</v>
      </c>
      <c r="AW380" s="31">
        <f t="shared" si="247"/>
        <v>0.14269408781983489</v>
      </c>
      <c r="AX380" s="31">
        <f t="shared" si="247"/>
        <v>0.27694436871234857</v>
      </c>
      <c r="AY380" s="31">
        <f t="shared" si="247"/>
        <v>4.4796431912289512E-2</v>
      </c>
      <c r="AZ380" s="31">
        <f t="shared" si="248"/>
        <v>1.4012372619913643E-2</v>
      </c>
      <c r="BA380" s="31">
        <f t="shared" si="245"/>
        <v>0.99999999999999989</v>
      </c>
      <c r="BB380" s="34">
        <f>AU380*'Propiedades físicas'!$C$4+'Diseño reactor'!AV380*'Propiedades físicas'!$C$5+'Diseño reactor'!AW380*'Propiedades físicas'!$C$8+'Diseño reactor'!AX380*'Propiedades físicas'!$C$9+'Diseño reactor'!AY380*'Propiedades físicas'!$C$7+'Diseño reactor'!AZ380*'Propiedades físicas'!$C$6</f>
        <v>879.03248143251835</v>
      </c>
      <c r="BC380" s="45">
        <f>AU380*'Propiedades físicas'!$L$4+'Diseño reactor'!AV380*'Propiedades físicas'!$L$5+'Diseño reactor'!AW380*'Propiedades físicas'!$L$8+AX380*'Propiedades físicas'!$L$9+'Diseño reactor'!AY380*'Propiedades físicas'!$L$7+'Diseño reactor'!AZ380*'Propiedades físicas'!$L$6</f>
        <v>1.8772862546954256</v>
      </c>
      <c r="BD380" s="29">
        <f t="shared" si="224"/>
        <v>5.407919418448988</v>
      </c>
      <c r="BE380" s="58">
        <f t="shared" si="225"/>
        <v>45.759052820694329</v>
      </c>
      <c r="BF380" s="30">
        <f>AU380*'Propiedades físicas'!$I$4+'Diseño reactor'!AV380*'Propiedades físicas'!$I$5+'Diseño reactor'!AW380*'Propiedades físicas'!$I$8+'Diseño reactor'!AX380*'Propiedades físicas'!$I$9+'Diseño reactor'!AY380*'Propiedades físicas'!$I$7+'Diseño reactor'!AZ380*'Propiedades físicas'!$I$6</f>
        <v>1.8354537758697116E-2</v>
      </c>
      <c r="BG380" s="24">
        <f>AU380*'Propiedades físicas'!$O$4+'Diseño reactor'!AV380*'Propiedades físicas'!$O$5+'Diseño reactor'!AW380*'Propiedades físicas'!$O$8+'Diseño reactor'!AX380*'Propiedades físicas'!$O$9+'Diseño reactor'!AY380*'Propiedades físicas'!$O$7+'Diseño reactor'!AZ380*'Propiedades físicas'!$O$6</f>
        <v>0.14459569869305666</v>
      </c>
      <c r="BH380" s="54">
        <f t="shared" si="226"/>
        <v>44965.111115280102</v>
      </c>
      <c r="BI380" s="34">
        <f t="shared" si="246"/>
        <v>238.29700161990266</v>
      </c>
      <c r="BJ380" s="27">
        <f t="shared" si="227"/>
        <v>4860.5080052980984</v>
      </c>
      <c r="BK380" s="34">
        <f t="shared" si="228"/>
        <v>540.62196233021052</v>
      </c>
      <c r="BL380" s="27">
        <f t="shared" si="229"/>
        <v>104.66450225292002</v>
      </c>
      <c r="BM380" s="34">
        <f t="shared" si="230"/>
        <v>1.1054421768707483</v>
      </c>
      <c r="BN380" s="45">
        <f t="shared" si="231"/>
        <v>312.01756916193023</v>
      </c>
      <c r="BO380" s="45">
        <f t="shared" si="232"/>
        <v>62.49138920947609</v>
      </c>
      <c r="BP380" s="66">
        <f t="shared" si="233"/>
        <v>6.7156092001753924</v>
      </c>
    </row>
    <row r="381" spans="8:68">
      <c r="H381" s="68">
        <v>376</v>
      </c>
      <c r="I381" s="31">
        <f>('Propiedades físicas'!$C$10*'Diseño reactor'!H381)/1000</f>
        <v>329.09222588153267</v>
      </c>
      <c r="J381" s="31">
        <f t="shared" si="211"/>
        <v>1.385629814798943</v>
      </c>
      <c r="K381" s="31">
        <f>(I381*1000)/'Propiedades físicas'!$F$10</f>
        <v>2149.6851320157602</v>
      </c>
      <c r="L381" s="31">
        <f t="shared" si="212"/>
        <v>307.09787600225144</v>
      </c>
      <c r="M381" s="31">
        <f t="shared" si="213"/>
        <v>1842.5872560135087</v>
      </c>
      <c r="N381" s="31">
        <f t="shared" si="214"/>
        <v>0.81674967021875378</v>
      </c>
      <c r="O381" s="32">
        <f t="shared" si="215"/>
        <v>4.9004980213125231</v>
      </c>
      <c r="P381" s="33">
        <f t="shared" si="216"/>
        <v>0.37108260474227939</v>
      </c>
      <c r="Q381" s="31">
        <f t="shared" si="217"/>
        <v>4.078953836303449</v>
      </c>
      <c r="R381" s="31">
        <f t="shared" si="218"/>
        <v>0.20248467986594207</v>
      </c>
      <c r="S381" s="31">
        <f t="shared" si="219"/>
        <v>0.82154418500907478</v>
      </c>
      <c r="T381" s="31">
        <f t="shared" si="220"/>
        <v>0.11048765168846431</v>
      </c>
      <c r="U381" s="31">
        <f t="shared" si="221"/>
        <v>0.13269473392206804</v>
      </c>
      <c r="V381" s="47">
        <f t="shared" si="234"/>
        <v>3.6747986100691749E-4</v>
      </c>
      <c r="W381" s="31">
        <f t="shared" si="222"/>
        <v>0.54565931487564523</v>
      </c>
      <c r="X381" s="34">
        <f>(S381*H381*'Propiedades físicas'!$F$5*60*24*365)/(1000000)</f>
        <v>47809.608108115048</v>
      </c>
      <c r="Y381" s="34">
        <f>(U381*H381*'Propiedades físicas'!$F$7*60*24*365)/(1000000)</f>
        <v>2414.9567784301294</v>
      </c>
      <c r="Z381" s="31">
        <f t="shared" si="235"/>
        <v>139.52705938309705</v>
      </c>
      <c r="AA381" s="31">
        <f t="shared" si="236"/>
        <v>1533.6866424500968</v>
      </c>
      <c r="AB381" s="31">
        <f t="shared" si="236"/>
        <v>76.134239629594219</v>
      </c>
      <c r="AC381" s="31">
        <f t="shared" si="236"/>
        <v>308.90061356341209</v>
      </c>
      <c r="AD381" s="31">
        <f t="shared" si="236"/>
        <v>41.543357034862581</v>
      </c>
      <c r="AE381" s="31">
        <f t="shared" si="237"/>
        <v>49.893219954697585</v>
      </c>
      <c r="AF381" s="31">
        <f t="shared" si="238"/>
        <v>2149.6851320157607</v>
      </c>
      <c r="AG381" s="31">
        <f t="shared" si="239"/>
        <v>6.4905812160622092E-2</v>
      </c>
      <c r="AH381" s="31">
        <f t="shared" si="240"/>
        <v>0.71344710888517804</v>
      </c>
      <c r="AI381" s="31">
        <f t="shared" si="240"/>
        <v>3.5416460995012375E-2</v>
      </c>
      <c r="AJ381" s="31">
        <f t="shared" si="240"/>
        <v>0.14369574825767895</v>
      </c>
      <c r="AK381" s="31">
        <f t="shared" si="240"/>
        <v>1.9325321841858468E-2</v>
      </c>
      <c r="AL381" s="31">
        <f t="shared" si="241"/>
        <v>2.3209547859649887E-2</v>
      </c>
      <c r="AM381" s="31">
        <f t="shared" si="242"/>
        <v>0.99999999999999978</v>
      </c>
      <c r="AN381" s="31">
        <f>(Z381*'Propiedades físicas'!$F$4)/1000</f>
        <v>122.69730548030789</v>
      </c>
      <c r="AO381" s="31">
        <f>(AA381*'Propiedades físicas'!$F$6)/1000</f>
        <v>49.139320024101103</v>
      </c>
      <c r="AP381" s="31">
        <f>(AB381*'Propiedades físicas'!$F$9)/1000</f>
        <v>46.971019139478152</v>
      </c>
      <c r="AQ381" s="31">
        <f>(AC381*'Propiedades físicas'!$F$5)/1000</f>
        <v>90.961963676017973</v>
      </c>
      <c r="AR381" s="31">
        <f>(AD381*'Propiedades físicas'!$F$8)/1000</f>
        <v>14.727950935999477</v>
      </c>
      <c r="AS381" s="31">
        <f>(AE381*'Propiedades físicas'!$F$7)/1000</f>
        <v>4.5946666256281006</v>
      </c>
      <c r="AT381" s="31">
        <f t="shared" si="243"/>
        <v>329.09222588153278</v>
      </c>
      <c r="AU381" s="31">
        <f t="shared" si="244"/>
        <v>0.37283562427414096</v>
      </c>
      <c r="AV381" s="31">
        <f t="shared" si="247"/>
        <v>0.14931777829899381</v>
      </c>
      <c r="AW381" s="31">
        <f t="shared" si="247"/>
        <v>0.1427290450683173</v>
      </c>
      <c r="AX381" s="31">
        <f t="shared" si="247"/>
        <v>0.27640265105734413</v>
      </c>
      <c r="AY381" s="31">
        <f t="shared" si="247"/>
        <v>4.4753262999598392E-2</v>
      </c>
      <c r="AZ381" s="31">
        <f t="shared" si="248"/>
        <v>1.3961638301605146E-2</v>
      </c>
      <c r="BA381" s="31">
        <f t="shared" si="245"/>
        <v>0.99999999999999967</v>
      </c>
      <c r="BB381" s="34">
        <f>AU381*'Propiedades físicas'!$C$4+'Diseño reactor'!AV381*'Propiedades físicas'!$C$5+'Diseño reactor'!AW381*'Propiedades físicas'!$C$8+'Diseño reactor'!AX381*'Propiedades físicas'!$C$9+'Diseño reactor'!AY381*'Propiedades físicas'!$C$7+'Diseño reactor'!AZ381*'Propiedades físicas'!$C$6</f>
        <v>879.01971273589049</v>
      </c>
      <c r="BC381" s="45">
        <f>AU381*'Propiedades físicas'!$L$4+'Diseño reactor'!AV381*'Propiedades físicas'!$L$5+'Diseño reactor'!AW381*'Propiedades físicas'!$L$8+AX381*'Propiedades físicas'!$L$9+'Diseño reactor'!AY381*'Propiedades físicas'!$L$7+'Diseño reactor'!AZ381*'Propiedades físicas'!$L$6</f>
        <v>1.8777137493631566</v>
      </c>
      <c r="BD381" s="29">
        <f t="shared" si="224"/>
        <v>5.4002334658647273</v>
      </c>
      <c r="BE381" s="58">
        <f t="shared" si="225"/>
        <v>45.74948728259038</v>
      </c>
      <c r="BF381" s="30">
        <f>AU381*'Propiedades físicas'!$I$4+'Diseño reactor'!AV381*'Propiedades físicas'!$I$5+'Diseño reactor'!AW381*'Propiedades físicas'!$I$8+'Diseño reactor'!AX381*'Propiedades físicas'!$I$9+'Diseño reactor'!AY381*'Propiedades físicas'!$I$7+'Diseño reactor'!AZ381*'Propiedades físicas'!$I$6</f>
        <v>1.8359985130925051E-2</v>
      </c>
      <c r="BG381" s="24">
        <f>AU381*'Propiedades físicas'!$O$4+'Diseño reactor'!AV381*'Propiedades físicas'!$O$5+'Diseño reactor'!AW381*'Propiedades físicas'!$O$8+'Diseño reactor'!AX381*'Propiedades físicas'!$O$9+'Diseño reactor'!AY381*'Propiedades físicas'!$O$7+'Diseño reactor'!AZ381*'Propiedades físicas'!$O$6</f>
        <v>0.1446089042434246</v>
      </c>
      <c r="BH381" s="54">
        <f t="shared" si="226"/>
        <v>44951.117090607826</v>
      </c>
      <c r="BI381" s="34">
        <f t="shared" si="246"/>
        <v>238.40023336604921</v>
      </c>
      <c r="BJ381" s="27">
        <f t="shared" si="227"/>
        <v>4860.2011165376343</v>
      </c>
      <c r="BK381" s="34">
        <f t="shared" si="228"/>
        <v>540.63719835782774</v>
      </c>
      <c r="BL381" s="27">
        <f t="shared" si="229"/>
        <v>104.66507330186974</v>
      </c>
      <c r="BM381" s="34">
        <f t="shared" si="230"/>
        <v>1.1054421768707483</v>
      </c>
      <c r="BN381" s="45">
        <f t="shared" si="231"/>
        <v>312.95675453628752</v>
      </c>
      <c r="BO381" s="45">
        <f t="shared" si="232"/>
        <v>62.572450523274654</v>
      </c>
      <c r="BP381" s="66">
        <f t="shared" si="233"/>
        <v>6.7155116502231893</v>
      </c>
    </row>
    <row r="382" spans="8:68">
      <c r="H382" s="68">
        <v>377</v>
      </c>
      <c r="I382" s="31">
        <f>('Propiedades físicas'!$C$10*'Diseño reactor'!H382)/1000</f>
        <v>329.96747116313253</v>
      </c>
      <c r="J382" s="31">
        <f t="shared" si="211"/>
        <v>1.3819544041496086</v>
      </c>
      <c r="K382" s="31">
        <f>(I382*1000)/'Propiedades físicas'!$F$10</f>
        <v>2155.4023797072919</v>
      </c>
      <c r="L382" s="31">
        <f t="shared" si="212"/>
        <v>307.91462567247027</v>
      </c>
      <c r="M382" s="31">
        <f t="shared" si="213"/>
        <v>1847.4877540348216</v>
      </c>
      <c r="N382" s="31">
        <f t="shared" si="214"/>
        <v>0.816749670218754</v>
      </c>
      <c r="O382" s="32">
        <f t="shared" si="215"/>
        <v>4.900498021312524</v>
      </c>
      <c r="P382" s="33">
        <f t="shared" si="216"/>
        <v>0.37162047788646324</v>
      </c>
      <c r="Q382" s="31">
        <f t="shared" si="217"/>
        <v>4.0805582122444486</v>
      </c>
      <c r="R382" s="31">
        <f t="shared" si="218"/>
        <v>0.20253344348634544</v>
      </c>
      <c r="S382" s="31">
        <f t="shared" si="219"/>
        <v>0.81993980906807595</v>
      </c>
      <c r="T382" s="31">
        <f t="shared" si="220"/>
        <v>0.11038088095610536</v>
      </c>
      <c r="U382" s="31">
        <f t="shared" si="221"/>
        <v>0.13221486788983988</v>
      </c>
      <c r="V382" s="47">
        <f t="shared" si="234"/>
        <v>3.6801251208174032E-4</v>
      </c>
      <c r="W382" s="31">
        <f t="shared" si="222"/>
        <v>0.54500076163247135</v>
      </c>
      <c r="X382" s="34">
        <f>(S382*H382*'Propiedades físicas'!$F$5*60*24*365)/(1000000)</f>
        <v>47843.146652649848</v>
      </c>
      <c r="Y382" s="34">
        <f>(U382*H382*'Propiedades físicas'!$F$7*60*24*365)/(1000000)</f>
        <v>2412.6230633053374</v>
      </c>
      <c r="Z382" s="31">
        <f t="shared" si="235"/>
        <v>140.10092016319663</v>
      </c>
      <c r="AA382" s="31">
        <f t="shared" si="236"/>
        <v>1538.3704460161571</v>
      </c>
      <c r="AB382" s="31">
        <f t="shared" si="236"/>
        <v>76.355108194352226</v>
      </c>
      <c r="AC382" s="31">
        <f t="shared" si="236"/>
        <v>309.11730801866463</v>
      </c>
      <c r="AD382" s="31">
        <f t="shared" si="236"/>
        <v>41.61359212045172</v>
      </c>
      <c r="AE382" s="31">
        <f t="shared" si="237"/>
        <v>49.845005194469636</v>
      </c>
      <c r="AF382" s="31">
        <f t="shared" si="238"/>
        <v>2155.4023797072919</v>
      </c>
      <c r="AG382" s="31">
        <f t="shared" si="239"/>
        <v>6.4999891195361231E-2</v>
      </c>
      <c r="AH382" s="31">
        <f t="shared" si="240"/>
        <v>0.7137277292164218</v>
      </c>
      <c r="AI382" s="31">
        <f t="shared" si="240"/>
        <v>3.5424990207499639E-2</v>
      </c>
      <c r="AJ382" s="31">
        <f t="shared" si="240"/>
        <v>0.14341512792643543</v>
      </c>
      <c r="AK382" s="31">
        <f t="shared" si="240"/>
        <v>1.9306646643910141E-2</v>
      </c>
      <c r="AL382" s="31">
        <f t="shared" si="241"/>
        <v>2.3125614810371831E-2</v>
      </c>
      <c r="AM382" s="31">
        <f t="shared" si="242"/>
        <v>1</v>
      </c>
      <c r="AN382" s="31">
        <f>(Z382*'Propiedades físicas'!$F$4)/1000</f>
        <v>123.20194717311185</v>
      </c>
      <c r="AO382" s="31">
        <f>(AA382*'Propiedades físicas'!$F$6)/1000</f>
        <v>49.289389090357666</v>
      </c>
      <c r="AP382" s="31">
        <f>(AB382*'Propiedades físicas'!$F$9)/1000</f>
        <v>47.107284000505601</v>
      </c>
      <c r="AQ382" s="31">
        <f>(AC382*'Propiedades físicas'!$F$5)/1000</f>
        <v>91.025773692256195</v>
      </c>
      <c r="AR382" s="31">
        <f>(AD382*'Propiedades físicas'!$F$8)/1000</f>
        <v>14.752850678542538</v>
      </c>
      <c r="AS382" s="31">
        <f>(AE382*'Propiedades físicas'!$F$7)/1000</f>
        <v>4.5902265283587083</v>
      </c>
      <c r="AT382" s="31">
        <f t="shared" si="243"/>
        <v>329.96747116313253</v>
      </c>
      <c r="AU382" s="31">
        <f t="shared" si="244"/>
        <v>0.3733760383677398</v>
      </c>
      <c r="AV382" s="31">
        <f t="shared" si="247"/>
        <v>0.14937650949838477</v>
      </c>
      <c r="AW382" s="31">
        <f t="shared" si="247"/>
        <v>0.14276341796496736</v>
      </c>
      <c r="AX382" s="31">
        <f t="shared" si="247"/>
        <v>0.27586287027442769</v>
      </c>
      <c r="AY382" s="31">
        <f t="shared" si="247"/>
        <v>4.4710015282836413E-2</v>
      </c>
      <c r="AZ382" s="31">
        <f t="shared" si="248"/>
        <v>1.3911148611644048E-2</v>
      </c>
      <c r="BA382" s="31">
        <f t="shared" si="245"/>
        <v>1.0000000000000002</v>
      </c>
      <c r="BB382" s="34">
        <f>AU382*'Propiedades físicas'!$C$4+'Diseño reactor'!AV382*'Propiedades físicas'!$C$5+'Diseño reactor'!AW382*'Propiedades físicas'!$C$8+'Diseño reactor'!AX382*'Propiedades físicas'!$C$9+'Diseño reactor'!AY382*'Propiedades físicas'!$C$7+'Diseño reactor'!AZ382*'Propiedades físicas'!$C$6</f>
        <v>879.00700240392268</v>
      </c>
      <c r="BC382" s="45">
        <f>AU382*'Propiedades físicas'!$L$4+'Diseño reactor'!AV382*'Propiedades físicas'!$L$5+'Diseño reactor'!AW382*'Propiedades físicas'!$L$8+AX382*'Propiedades físicas'!$L$9+'Diseño reactor'!AY382*'Propiedades físicas'!$L$7+'Diseño reactor'!AZ382*'Propiedades físicas'!$L$6</f>
        <v>1.8781401970549585</v>
      </c>
      <c r="BD382" s="29">
        <f t="shared" si="224"/>
        <v>5.3925692393373108</v>
      </c>
      <c r="BE382" s="58">
        <f t="shared" si="225"/>
        <v>45.739953869832348</v>
      </c>
      <c r="BF382" s="30">
        <f>AU382*'Propiedades físicas'!$I$4+'Diseño reactor'!AV382*'Propiedades físicas'!$I$5+'Diseño reactor'!AW382*'Propiedades físicas'!$I$8+'Diseño reactor'!AX382*'Propiedades físicas'!$I$9+'Diseño reactor'!AY382*'Propiedades físicas'!$I$7+'Diseño reactor'!AZ382*'Propiedades físicas'!$I$6</f>
        <v>1.8365408648949106E-2</v>
      </c>
      <c r="BG382" s="24">
        <f>AU382*'Propiedades físicas'!$O$4+'Diseño reactor'!AV382*'Propiedades físicas'!$O$5+'Diseño reactor'!AW382*'Propiedades físicas'!$O$8+'Diseño reactor'!AX382*'Propiedades físicas'!$O$9+'Diseño reactor'!AY382*'Propiedades físicas'!$O$7+'Diseño reactor'!AZ382*'Propiedades físicas'!$O$6</f>
        <v>0.14462209686922572</v>
      </c>
      <c r="BH382" s="54">
        <f t="shared" si="226"/>
        <v>44937.192718540253</v>
      </c>
      <c r="BI382" s="34">
        <f t="shared" si="246"/>
        <v>238.50305704059991</v>
      </c>
      <c r="BJ382" s="27">
        <f t="shared" si="227"/>
        <v>4859.8958795775998</v>
      </c>
      <c r="BK382" s="34">
        <f t="shared" si="228"/>
        <v>540.65256359278658</v>
      </c>
      <c r="BL382" s="27">
        <f t="shared" si="229"/>
        <v>104.66564916724742</v>
      </c>
      <c r="BM382" s="34">
        <f t="shared" si="230"/>
        <v>1.1054421768707483</v>
      </c>
      <c r="BN382" s="45">
        <f t="shared" si="231"/>
        <v>313.89666426732271</v>
      </c>
      <c r="BO382" s="45">
        <f t="shared" si="232"/>
        <v>62.653316382588308</v>
      </c>
      <c r="BP382" s="66">
        <f t="shared" si="233"/>
        <v>6.71541454616378</v>
      </c>
    </row>
    <row r="383" spans="8:68">
      <c r="H383" s="68">
        <v>378</v>
      </c>
      <c r="I383" s="31">
        <f>('Propiedades físicas'!$C$10*'Diseño reactor'!H383)/1000</f>
        <v>330.84271644473233</v>
      </c>
      <c r="J383" s="31">
        <f t="shared" si="211"/>
        <v>1.3782984401174669</v>
      </c>
      <c r="K383" s="31">
        <f>(I383*1000)/'Propiedades físicas'!$F$10</f>
        <v>2161.119627398823</v>
      </c>
      <c r="L383" s="31">
        <f t="shared" si="212"/>
        <v>308.73137534268898</v>
      </c>
      <c r="M383" s="31">
        <f t="shared" si="213"/>
        <v>1852.388252056134</v>
      </c>
      <c r="N383" s="31">
        <f t="shared" si="214"/>
        <v>0.81674967021875389</v>
      </c>
      <c r="O383" s="32">
        <f t="shared" si="215"/>
        <v>4.900498021312524</v>
      </c>
      <c r="P383" s="33">
        <f t="shared" si="216"/>
        <v>0.37215705428337159</v>
      </c>
      <c r="Q383" s="31">
        <f t="shared" si="217"/>
        <v>4.0821568602416898</v>
      </c>
      <c r="R383" s="31">
        <f t="shared" si="218"/>
        <v>0.20258138366720707</v>
      </c>
      <c r="S383" s="31">
        <f t="shared" si="219"/>
        <v>0.81834116107083488</v>
      </c>
      <c r="T383" s="31">
        <f t="shared" si="220"/>
        <v>0.11027391940089808</v>
      </c>
      <c r="U383" s="31">
        <f t="shared" si="221"/>
        <v>0.13173731286727722</v>
      </c>
      <c r="V383" s="47">
        <f t="shared" si="234"/>
        <v>3.6854387899906704E-4</v>
      </c>
      <c r="W383" s="31">
        <f t="shared" si="222"/>
        <v>0.54434379608173589</v>
      </c>
      <c r="X383" s="34">
        <f>(S383*H383*'Propiedades físicas'!$F$5*60*24*365)/(1000000)</f>
        <v>47876.523677311605</v>
      </c>
      <c r="Y383" s="34">
        <f>(U383*H383*'Propiedades físicas'!$F$7*60*24*365)/(1000000)</f>
        <v>2410.2851773168863</v>
      </c>
      <c r="Z383" s="31">
        <f t="shared" si="235"/>
        <v>140.67536651911445</v>
      </c>
      <c r="AA383" s="31">
        <f t="shared" si="236"/>
        <v>1543.0552931713587</v>
      </c>
      <c r="AB383" s="31">
        <f t="shared" si="236"/>
        <v>76.575763026204271</v>
      </c>
      <c r="AC383" s="31">
        <f t="shared" si="236"/>
        <v>309.33295888477556</v>
      </c>
      <c r="AD383" s="31">
        <f t="shared" si="236"/>
        <v>41.683541533539476</v>
      </c>
      <c r="AE383" s="31">
        <f t="shared" si="237"/>
        <v>49.79670426383079</v>
      </c>
      <c r="AF383" s="31">
        <f t="shared" si="238"/>
        <v>2161.119627398823</v>
      </c>
      <c r="AG383" s="31">
        <f t="shared" si="239"/>
        <v>6.5093743416894875E-2</v>
      </c>
      <c r="AH383" s="31">
        <f t="shared" si="240"/>
        <v>0.7140073476768235</v>
      </c>
      <c r="AI383" s="31">
        <f t="shared" si="240"/>
        <v>3.5433375392723052E-2</v>
      </c>
      <c r="AJ383" s="31">
        <f t="shared" si="240"/>
        <v>0.14313550946603376</v>
      </c>
      <c r="AK383" s="31">
        <f t="shared" si="240"/>
        <v>1.928793806926404E-2</v>
      </c>
      <c r="AL383" s="31">
        <f t="shared" si="241"/>
        <v>2.3042085978260875E-2</v>
      </c>
      <c r="AM383" s="31">
        <f t="shared" si="242"/>
        <v>1</v>
      </c>
      <c r="AN383" s="31">
        <f>(Z383*'Propiedades físicas'!$F$4)/1000</f>
        <v>123.70710380957887</v>
      </c>
      <c r="AO383" s="31">
        <f>(AA383*'Propiedades físicas'!$F$6)/1000</f>
        <v>49.439491593210334</v>
      </c>
      <c r="AP383" s="31">
        <f>(AB383*'Propiedades físicas'!$F$9)/1000</f>
        <v>47.243416999016723</v>
      </c>
      <c r="AQ383" s="31">
        <f>(AC383*'Propiedades físicas'!$F$5)/1000</f>
        <v>91.089276402799868</v>
      </c>
      <c r="AR383" s="31">
        <f>(AD383*'Propiedades físicas'!$F$8)/1000</f>
        <v>14.777649144470409</v>
      </c>
      <c r="AS383" s="31">
        <f>(AE383*'Propiedades físicas'!$F$7)/1000</f>
        <v>4.5857784956561769</v>
      </c>
      <c r="AT383" s="31">
        <f t="shared" si="243"/>
        <v>330.84271644473239</v>
      </c>
      <c r="AU383" s="31">
        <f t="shared" si="244"/>
        <v>0.37391514958814054</v>
      </c>
      <c r="AV383" s="31">
        <f t="shared" si="247"/>
        <v>0.14943503101561934</v>
      </c>
      <c r="AW383" s="31">
        <f t="shared" si="247"/>
        <v>0.14279721042886789</v>
      </c>
      <c r="AX383" s="31">
        <f t="shared" si="247"/>
        <v>0.27532501661712244</v>
      </c>
      <c r="AY383" s="31">
        <f t="shared" si="247"/>
        <v>4.4666690272865746E-2</v>
      </c>
      <c r="AZ383" s="31">
        <f t="shared" si="248"/>
        <v>1.3860902077384061E-2</v>
      </c>
      <c r="BA383" s="31">
        <f t="shared" si="245"/>
        <v>1</v>
      </c>
      <c r="BB383" s="34">
        <f>AU383*'Propiedades físicas'!$C$4+'Diseño reactor'!AV383*'Propiedades físicas'!$C$5+'Diseño reactor'!AW383*'Propiedades físicas'!$C$8+'Diseño reactor'!AX383*'Propiedades físicas'!$C$9+'Diseño reactor'!AY383*'Propiedades físicas'!$C$7+'Diseño reactor'!AZ383*'Propiedades físicas'!$C$6</f>
        <v>878.99435009794865</v>
      </c>
      <c r="BC383" s="45">
        <f>AU383*'Propiedades físicas'!$L$4+'Diseño reactor'!AV383*'Propiedades físicas'!$L$5+'Diseño reactor'!AW383*'Propiedades físicas'!$L$8+AX383*'Propiedades físicas'!$L$9+'Diseño reactor'!AY383*'Propiedades físicas'!$L$7+'Diseño reactor'!AZ383*'Propiedades físicas'!$L$6</f>
        <v>1.8785656014197181</v>
      </c>
      <c r="BD383" s="29">
        <f t="shared" si="224"/>
        <v>5.3849266478088573</v>
      </c>
      <c r="BE383" s="58">
        <f t="shared" si="225"/>
        <v>45.730452407038563</v>
      </c>
      <c r="BF383" s="30">
        <f>AU383*'Propiedades físicas'!$I$4+'Diseño reactor'!AV383*'Propiedades físicas'!$I$5+'Diseño reactor'!AW383*'Propiedades físicas'!$I$8+'Diseño reactor'!AX383*'Propiedades físicas'!$I$9+'Diseño reactor'!AY383*'Propiedades físicas'!$I$7+'Diseño reactor'!AZ383*'Propiedades físicas'!$I$6</f>
        <v>1.8370808446123685E-2</v>
      </c>
      <c r="BG383" s="24">
        <f>AU383*'Propiedades físicas'!$O$4+'Diseño reactor'!AV383*'Propiedades físicas'!$O$5+'Diseño reactor'!AW383*'Propiedades físicas'!$O$8+'Diseño reactor'!AX383*'Propiedades físicas'!$O$9+'Diseño reactor'!AY383*'Propiedades físicas'!$O$7+'Diseño reactor'!AZ383*'Propiedades físicas'!$O$6</f>
        <v>0.14463527651659175</v>
      </c>
      <c r="BH383" s="54">
        <f t="shared" si="226"/>
        <v>44923.337539737462</v>
      </c>
      <c r="BI383" s="34">
        <f t="shared" si="246"/>
        <v>238.60547473838372</v>
      </c>
      <c r="BJ383" s="27">
        <f t="shared" si="227"/>
        <v>4859.5922835244137</v>
      </c>
      <c r="BK383" s="34">
        <f t="shared" si="228"/>
        <v>540.66805668111465</v>
      </c>
      <c r="BL383" s="27">
        <f t="shared" si="229"/>
        <v>104.66622979764772</v>
      </c>
      <c r="BM383" s="34">
        <f t="shared" si="230"/>
        <v>1.1054421768707483</v>
      </c>
      <c r="BN383" s="45">
        <f t="shared" si="231"/>
        <v>314.8372956250945</v>
      </c>
      <c r="BO383" s="45">
        <f t="shared" si="232"/>
        <v>62.733987493268017</v>
      </c>
      <c r="BP383" s="66">
        <f t="shared" si="233"/>
        <v>6.7153178854098288</v>
      </c>
    </row>
    <row r="384" spans="8:68">
      <c r="H384" s="68">
        <v>379</v>
      </c>
      <c r="I384" s="31">
        <f>('Propiedades físicas'!$C$10*'Diseño reactor'!H384)/1000</f>
        <v>331.71796172633213</v>
      </c>
      <c r="J384" s="31">
        <f t="shared" si="211"/>
        <v>1.3746617687715106</v>
      </c>
      <c r="K384" s="31">
        <f>(I384*1000)/'Propiedades físicas'!$F$10</f>
        <v>2166.8368750903542</v>
      </c>
      <c r="L384" s="31">
        <f t="shared" si="212"/>
        <v>309.54812501290775</v>
      </c>
      <c r="M384" s="31">
        <f t="shared" si="213"/>
        <v>1857.2887500774464</v>
      </c>
      <c r="N384" s="31">
        <f t="shared" si="214"/>
        <v>0.816749670218754</v>
      </c>
      <c r="O384" s="32">
        <f t="shared" si="215"/>
        <v>4.9004980213125231</v>
      </c>
      <c r="P384" s="33">
        <f t="shared" si="216"/>
        <v>0.37269233861681028</v>
      </c>
      <c r="Q384" s="31">
        <f t="shared" si="217"/>
        <v>4.0837498090789426</v>
      </c>
      <c r="R384" s="31">
        <f t="shared" si="218"/>
        <v>0.20262850592929291</v>
      </c>
      <c r="S384" s="31">
        <f t="shared" si="219"/>
        <v>0.81674821223358141</v>
      </c>
      <c r="T384" s="31">
        <f t="shared" si="220"/>
        <v>0.11016677071366437</v>
      </c>
      <c r="U384" s="31">
        <f t="shared" si="221"/>
        <v>0.13126205495898652</v>
      </c>
      <c r="V384" s="47">
        <f t="shared" si="234"/>
        <v>3.6907396639722964E-4</v>
      </c>
      <c r="W384" s="31">
        <f t="shared" si="222"/>
        <v>0.54368841248874922</v>
      </c>
      <c r="X384" s="34">
        <f>(S384*H384*'Propiedades físicas'!$F$5*60*24*365)/(1000000)</f>
        <v>47909.740153269937</v>
      </c>
      <c r="Y384" s="34">
        <f>(U384*H384*'Propiedades físicas'!$F$7*60*24*365)/(1000000)</f>
        <v>2407.9432011360145</v>
      </c>
      <c r="Z384" s="31">
        <f t="shared" si="235"/>
        <v>141.25039633577109</v>
      </c>
      <c r="AA384" s="31">
        <f t="shared" si="236"/>
        <v>1547.7411776409192</v>
      </c>
      <c r="AB384" s="31">
        <f t="shared" si="236"/>
        <v>76.796203747202014</v>
      </c>
      <c r="AC384" s="31">
        <f t="shared" si="236"/>
        <v>309.54757243652733</v>
      </c>
      <c r="AD384" s="31">
        <f t="shared" si="236"/>
        <v>41.753206100478799</v>
      </c>
      <c r="AE384" s="31">
        <f t="shared" si="237"/>
        <v>49.74831882945589</v>
      </c>
      <c r="AF384" s="31">
        <f t="shared" si="238"/>
        <v>2166.8368750903546</v>
      </c>
      <c r="AG384" s="31">
        <f t="shared" si="239"/>
        <v>6.5187369644464407E-2</v>
      </c>
      <c r="AH384" s="31">
        <f t="shared" si="240"/>
        <v>0.71428596930093324</v>
      </c>
      <c r="AI384" s="31">
        <f t="shared" si="240"/>
        <v>3.544161751631613E-2</v>
      </c>
      <c r="AJ384" s="31">
        <f t="shared" si="240"/>
        <v>0.14285688784192374</v>
      </c>
      <c r="AK384" s="31">
        <f t="shared" si="240"/>
        <v>1.9269196763479362E-2</v>
      </c>
      <c r="AL384" s="31">
        <f t="shared" si="241"/>
        <v>2.2958958932882956E-2</v>
      </c>
      <c r="AM384" s="31">
        <f t="shared" si="242"/>
        <v>0.99999999999999978</v>
      </c>
      <c r="AN384" s="31">
        <f>(Z384*'Propiedades físicas'!$F$4)/1000</f>
        <v>124.21277352975038</v>
      </c>
      <c r="AO384" s="31">
        <f>(AA384*'Propiedades físicas'!$F$6)/1000</f>
        <v>49.589627331615048</v>
      </c>
      <c r="AP384" s="31">
        <f>(AB384*'Propiedades físicas'!$F$9)/1000</f>
        <v>47.379417901836277</v>
      </c>
      <c r="AQ384" s="31">
        <f>(AC384*'Propiedades físicas'!$F$5)/1000</f>
        <v>91.152473655384213</v>
      </c>
      <c r="AR384" s="31">
        <f>(AD384*'Propiedades físicas'!$F$8)/1000</f>
        <v>14.802346626741739</v>
      </c>
      <c r="AS384" s="31">
        <f>(AE384*'Propiedades físicas'!$F$7)/1000</f>
        <v>4.5813226810045933</v>
      </c>
      <c r="AT384" s="31">
        <f t="shared" si="243"/>
        <v>331.71796172633219</v>
      </c>
      <c r="AU384" s="31">
        <f t="shared" si="244"/>
        <v>0.37445296264127564</v>
      </c>
      <c r="AV384" s="31">
        <f t="shared" si="247"/>
        <v>0.14949334390438154</v>
      </c>
      <c r="AW384" s="31">
        <f t="shared" si="247"/>
        <v>0.14283042635154128</v>
      </c>
      <c r="AX384" s="31">
        <f t="shared" si="247"/>
        <v>0.27478908040133543</v>
      </c>
      <c r="AY384" s="31">
        <f t="shared" si="247"/>
        <v>4.462328946466184E-2</v>
      </c>
      <c r="AZ384" s="31">
        <f t="shared" si="248"/>
        <v>1.3810897236804414E-2</v>
      </c>
      <c r="BA384" s="31">
        <f t="shared" si="245"/>
        <v>1.0000000000000002</v>
      </c>
      <c r="BB384" s="34">
        <f>AU384*'Propiedades físicas'!$C$4+'Diseño reactor'!AV384*'Propiedades físicas'!$C$5+'Diseño reactor'!AW384*'Propiedades físicas'!$C$8+'Diseño reactor'!AX384*'Propiedades físicas'!$C$9+'Diseño reactor'!AY384*'Propiedades físicas'!$C$7+'Diseño reactor'!AZ384*'Propiedades físicas'!$C$6</f>
        <v>878.98175548168342</v>
      </c>
      <c r="BC384" s="45">
        <f>AU384*'Propiedades físicas'!$L$4+'Diseño reactor'!AV384*'Propiedades físicas'!$L$5+'Diseño reactor'!AW384*'Propiedades físicas'!$L$8+AX384*'Propiedades físicas'!$L$9+'Diseño reactor'!AY384*'Propiedades físicas'!$L$7+'Diseño reactor'!AZ384*'Propiedades físicas'!$L$6</f>
        <v>1.8789899660903315</v>
      </c>
      <c r="BD384" s="29">
        <f t="shared" si="224"/>
        <v>5.3773056007222797</v>
      </c>
      <c r="BE384" s="58">
        <f t="shared" si="225"/>
        <v>45.720982720227767</v>
      </c>
      <c r="BF384" s="30">
        <f>AU384*'Propiedades físicas'!$I$4+'Diseño reactor'!AV384*'Propiedades físicas'!$I$5+'Diseño reactor'!AW384*'Propiedades físicas'!$I$8+'Diseño reactor'!AX384*'Propiedades físicas'!$I$9+'Diseño reactor'!AY384*'Propiedades físicas'!$I$7+'Diseño reactor'!AZ384*'Propiedades físicas'!$I$6</f>
        <v>1.8376184654894025E-2</v>
      </c>
      <c r="BG384" s="24">
        <f>AU384*'Propiedades físicas'!$O$4+'Diseño reactor'!AV384*'Propiedades físicas'!$O$5+'Diseño reactor'!AW384*'Propiedades físicas'!$O$8+'Diseño reactor'!AX384*'Propiedades físicas'!$O$9+'Diseño reactor'!AY384*'Propiedades físicas'!$O$7+'Diseño reactor'!AZ384*'Propiedades físicas'!$O$6</f>
        <v>0.14464844313255232</v>
      </c>
      <c r="BH384" s="54">
        <f t="shared" si="226"/>
        <v>44909.551098683281</v>
      </c>
      <c r="BI384" s="34">
        <f t="shared" si="246"/>
        <v>238.70748854121965</v>
      </c>
      <c r="BJ384" s="27">
        <f t="shared" si="227"/>
        <v>4859.290317572877</v>
      </c>
      <c r="BK384" s="34">
        <f t="shared" si="228"/>
        <v>540.68367628154033</v>
      </c>
      <c r="BL384" s="27">
        <f t="shared" si="229"/>
        <v>104.66681514214511</v>
      </c>
      <c r="BM384" s="34">
        <f t="shared" si="230"/>
        <v>1.1054421768707483</v>
      </c>
      <c r="BN384" s="45">
        <f t="shared" si="231"/>
        <v>315.7786458930654</v>
      </c>
      <c r="BO384" s="45">
        <f t="shared" si="232"/>
        <v>62.814464557771103</v>
      </c>
      <c r="BP384" s="66">
        <f t="shared" si="233"/>
        <v>6.7152216653921961</v>
      </c>
    </row>
    <row r="385" spans="8:68">
      <c r="H385" s="68">
        <v>380</v>
      </c>
      <c r="I385" s="31">
        <f>('Propiedades físicas'!$C$10*'Diseño reactor'!H385)/1000</f>
        <v>332.59320700793194</v>
      </c>
      <c r="J385" s="31">
        <f t="shared" si="211"/>
        <v>1.3710442378010594</v>
      </c>
      <c r="K385" s="31">
        <f>(I385*1000)/'Propiedades físicas'!$F$10</f>
        <v>2172.5541227818853</v>
      </c>
      <c r="L385" s="31">
        <f t="shared" si="212"/>
        <v>310.36487468312646</v>
      </c>
      <c r="M385" s="31">
        <f t="shared" si="213"/>
        <v>1862.1892480987588</v>
      </c>
      <c r="N385" s="31">
        <f t="shared" si="214"/>
        <v>0.81674967021875389</v>
      </c>
      <c r="O385" s="32">
        <f t="shared" si="215"/>
        <v>4.9004980213125231</v>
      </c>
      <c r="P385" s="33">
        <f t="shared" si="216"/>
        <v>0.37322633554805518</v>
      </c>
      <c r="Q385" s="31">
        <f t="shared" si="217"/>
        <v>4.0853370873559927</v>
      </c>
      <c r="R385" s="31">
        <f t="shared" si="218"/>
        <v>0.20267481575457838</v>
      </c>
      <c r="S385" s="31">
        <f t="shared" si="219"/>
        <v>0.81516093395653122</v>
      </c>
      <c r="T385" s="31">
        <f t="shared" si="220"/>
        <v>0.11005943854640814</v>
      </c>
      <c r="U385" s="31">
        <f t="shared" si="221"/>
        <v>0.13078908036971221</v>
      </c>
      <c r="V385" s="47">
        <f t="shared" si="234"/>
        <v>3.6960277889224884E-4</v>
      </c>
      <c r="W385" s="31">
        <f t="shared" si="222"/>
        <v>0.54303460514640645</v>
      </c>
      <c r="X385" s="34">
        <f>(S385*H385*'Propiedades físicas'!$F$5*60*24*365)/(1000000)</f>
        <v>47942.797044695508</v>
      </c>
      <c r="Y385" s="34">
        <f>(U385*H385*'Propiedades físicas'!$F$7*60*24*365)/(1000000)</f>
        <v>2405.5972145855003</v>
      </c>
      <c r="Z385" s="31">
        <f t="shared" si="235"/>
        <v>141.82600750826097</v>
      </c>
      <c r="AA385" s="31">
        <f t="shared" si="236"/>
        <v>1552.4280931952771</v>
      </c>
      <c r="AB385" s="31">
        <f t="shared" si="236"/>
        <v>77.01642998673978</v>
      </c>
      <c r="AC385" s="31">
        <f t="shared" si="236"/>
        <v>309.76115490348184</v>
      </c>
      <c r="AD385" s="31">
        <f t="shared" si="236"/>
        <v>41.822586647635092</v>
      </c>
      <c r="AE385" s="31">
        <f t="shared" si="237"/>
        <v>49.699850540490637</v>
      </c>
      <c r="AF385" s="31">
        <f t="shared" si="238"/>
        <v>2172.5541227818858</v>
      </c>
      <c r="AG385" s="31">
        <f t="shared" si="239"/>
        <v>6.5280770693370488E-2</v>
      </c>
      <c r="AH385" s="31">
        <f t="shared" si="240"/>
        <v>0.71456359909112088</v>
      </c>
      <c r="AI385" s="31">
        <f t="shared" si="240"/>
        <v>3.5449717537127549E-2</v>
      </c>
      <c r="AJ385" s="31">
        <f t="shared" si="240"/>
        <v>0.14257925805173619</v>
      </c>
      <c r="AK385" s="31">
        <f t="shared" si="240"/>
        <v>1.9250423365325699E-2</v>
      </c>
      <c r="AL385" s="31">
        <f t="shared" si="241"/>
        <v>2.2876231261319085E-2</v>
      </c>
      <c r="AM385" s="31">
        <f t="shared" si="242"/>
        <v>0.99999999999999989</v>
      </c>
      <c r="AN385" s="31">
        <f>(Z385*'Propiedades físicas'!$F$4)/1000</f>
        <v>124.71895448261454</v>
      </c>
      <c r="AO385" s="31">
        <f>(AA385*'Propiedades físicas'!$F$6)/1000</f>
        <v>49.739796105976673</v>
      </c>
      <c r="AP385" s="31">
        <f>(AB385*'Propiedades físicas'!$F$9)/1000</f>
        <v>47.515286480319105</v>
      </c>
      <c r="AQ385" s="31">
        <f>(AC385*'Propiedades físicas'!$F$5)/1000</f>
        <v>91.215367284428297</v>
      </c>
      <c r="AR385" s="31">
        <f>(AD385*'Propiedades físicas'!$F$8)/1000</f>
        <v>14.826943418319587</v>
      </c>
      <c r="AS385" s="31">
        <f>(AE385*'Propiedades físicas'!$F$7)/1000</f>
        <v>4.5768592362737825</v>
      </c>
      <c r="AT385" s="31">
        <f t="shared" si="243"/>
        <v>332.59320700793194</v>
      </c>
      <c r="AU385" s="31">
        <f t="shared" si="244"/>
        <v>0.37498948221044137</v>
      </c>
      <c r="AV385" s="31">
        <f t="shared" si="247"/>
        <v>0.14955144921162036</v>
      </c>
      <c r="AW385" s="31">
        <f t="shared" si="247"/>
        <v>0.14286306959716685</v>
      </c>
      <c r="AX385" s="31">
        <f t="shared" si="247"/>
        <v>0.27425505200487432</v>
      </c>
      <c r="AY385" s="31">
        <f t="shared" si="247"/>
        <v>4.4579814337476778E-2</v>
      </c>
      <c r="AZ385" s="31">
        <f t="shared" si="248"/>
        <v>1.3761132638420454E-2</v>
      </c>
      <c r="BA385" s="31">
        <f t="shared" si="245"/>
        <v>1.0000000000000002</v>
      </c>
      <c r="BB385" s="34">
        <f>AU385*'Propiedades físicas'!$C$4+'Diseño reactor'!AV385*'Propiedades físicas'!$C$5+'Diseño reactor'!AW385*'Propiedades físicas'!$C$8+'Diseño reactor'!AX385*'Propiedades físicas'!$C$9+'Diseño reactor'!AY385*'Propiedades físicas'!$C$7+'Diseño reactor'!AZ385*'Propiedades físicas'!$C$6</f>
        <v>878.96921822120123</v>
      </c>
      <c r="BC385" s="45">
        <f>AU385*'Propiedades físicas'!$L$4+'Diseño reactor'!AV385*'Propiedades físicas'!$L$5+'Diseño reactor'!AW385*'Propiedades físicas'!$L$8+AX385*'Propiedades físicas'!$L$9+'Diseño reactor'!AY385*'Propiedades físicas'!$L$7+'Diseño reactor'!AZ385*'Propiedades físicas'!$L$6</f>
        <v>1.8794132946837869</v>
      </c>
      <c r="BD385" s="29">
        <f t="shared" si="224"/>
        <v>5.3697060080179071</v>
      </c>
      <c r="BE385" s="58">
        <f t="shared" si="225"/>
        <v>45.711544636803794</v>
      </c>
      <c r="BF385" s="30">
        <f>AU385*'Propiedades físicas'!$I$4+'Diseño reactor'!AV385*'Propiedades físicas'!$I$5+'Diseño reactor'!AW385*'Propiedades físicas'!$I$8+'Diseño reactor'!AX385*'Propiedades físicas'!$I$9+'Diseño reactor'!AY385*'Propiedades físicas'!$I$7+'Diseño reactor'!AZ385*'Propiedades físicas'!$I$6</f>
        <v>1.8381537406803445E-2</v>
      </c>
      <c r="BG385" s="24">
        <f>AU385*'Propiedades físicas'!$O$4+'Diseño reactor'!AV385*'Propiedades físicas'!$O$5+'Diseño reactor'!AW385*'Propiedades físicas'!$O$8+'Diseño reactor'!AX385*'Propiedades físicas'!$O$9+'Diseño reactor'!AY385*'Propiedades físicas'!$O$7+'Diseño reactor'!AZ385*'Propiedades físicas'!$O$6</f>
        <v>0.14466159666502482</v>
      </c>
      <c r="BH385" s="54">
        <f t="shared" si="226"/>
        <v>44895.832943646637</v>
      </c>
      <c r="BI385" s="34">
        <f t="shared" si="246"/>
        <v>238.80910051801001</v>
      </c>
      <c r="BJ385" s="27">
        <f t="shared" si="227"/>
        <v>4858.9899710053414</v>
      </c>
      <c r="BK385" s="34">
        <f t="shared" si="228"/>
        <v>540.69942106536564</v>
      </c>
      <c r="BL385" s="27">
        <f t="shared" si="229"/>
        <v>104.66740515028938</v>
      </c>
      <c r="BM385" s="34">
        <f t="shared" si="230"/>
        <v>1.1054421768707483</v>
      </c>
      <c r="BN385" s="45">
        <f t="shared" si="231"/>
        <v>316.72071236802088</v>
      </c>
      <c r="BO385" s="45">
        <f t="shared" si="232"/>
        <v>62.894748275181584</v>
      </c>
      <c r="BP385" s="66">
        <f t="shared" si="233"/>
        <v>6.7151258835597636</v>
      </c>
    </row>
    <row r="386" spans="8:68">
      <c r="H386" s="68">
        <v>381</v>
      </c>
      <c r="I386" s="31">
        <f>('Propiedades físicas'!$C$10*'Diseño reactor'!H386)/1000</f>
        <v>333.46845228953174</v>
      </c>
      <c r="J386" s="31">
        <f t="shared" si="211"/>
        <v>1.367445696494495</v>
      </c>
      <c r="K386" s="31">
        <f>(I386*1000)/'Propiedades físicas'!$F$10</f>
        <v>2178.2713704734165</v>
      </c>
      <c r="L386" s="31">
        <f t="shared" si="212"/>
        <v>311.18162435334517</v>
      </c>
      <c r="M386" s="31">
        <f t="shared" si="213"/>
        <v>1867.0897461200711</v>
      </c>
      <c r="N386" s="31">
        <f t="shared" si="214"/>
        <v>0.81674967021875378</v>
      </c>
      <c r="O386" s="32">
        <f t="shared" si="215"/>
        <v>4.9004980213125231</v>
      </c>
      <c r="P386" s="33">
        <f t="shared" si="216"/>
        <v>0.373759049715988</v>
      </c>
      <c r="Q386" s="31">
        <f t="shared" si="217"/>
        <v>4.0869187234900508</v>
      </c>
      <c r="R386" s="31">
        <f t="shared" si="218"/>
        <v>0.20272031858655515</v>
      </c>
      <c r="S386" s="31">
        <f t="shared" si="219"/>
        <v>0.81357929782247229</v>
      </c>
      <c r="T386" s="31">
        <f t="shared" si="220"/>
        <v>0.10995192651271474</v>
      </c>
      <c r="U386" s="31">
        <f t="shared" si="221"/>
        <v>0.13031837540349586</v>
      </c>
      <c r="V386" s="47">
        <f t="shared" si="234"/>
        <v>3.7013032107796872E-4</v>
      </c>
      <c r="W386" s="31">
        <f t="shared" si="222"/>
        <v>0.54238236837502185</v>
      </c>
      <c r="X386" s="34">
        <f>(S386*H386*'Propiedades físicas'!$F$5*60*24*365)/(1000000)</f>
        <v>47975.695308819115</v>
      </c>
      <c r="Y386" s="34">
        <f>(U386*H386*'Propiedades físicas'!$F$7*60*24*365)/(1000000)</f>
        <v>2403.2472966484011</v>
      </c>
      <c r="Z386" s="31">
        <f t="shared" si="235"/>
        <v>142.40219794179143</v>
      </c>
      <c r="AA386" s="31">
        <f t="shared" si="236"/>
        <v>1557.1160336497094</v>
      </c>
      <c r="AB386" s="31">
        <f t="shared" si="236"/>
        <v>77.236441381477505</v>
      </c>
      <c r="AC386" s="31">
        <f t="shared" si="236"/>
        <v>309.97371247036193</v>
      </c>
      <c r="AD386" s="31">
        <f t="shared" si="236"/>
        <v>41.891684001344316</v>
      </c>
      <c r="AE386" s="31">
        <f t="shared" si="237"/>
        <v>49.651301028731922</v>
      </c>
      <c r="AF386" s="31">
        <f t="shared" si="238"/>
        <v>2178.2713704734165</v>
      </c>
      <c r="AG386" s="31">
        <f t="shared" si="239"/>
        <v>6.5373947374996869E-2</v>
      </c>
      <c r="AH386" s="31">
        <f t="shared" si="240"/>
        <v>0.71484024201782181</v>
      </c>
      <c r="AI386" s="31">
        <f t="shared" si="240"/>
        <v>3.5457676407274846E-2</v>
      </c>
      <c r="AJ386" s="31">
        <f t="shared" si="240"/>
        <v>0.14230261512503536</v>
      </c>
      <c r="AK386" s="31">
        <f t="shared" si="240"/>
        <v>1.9231618506852868E-2</v>
      </c>
      <c r="AL386" s="31">
        <f t="shared" si="241"/>
        <v>2.279390056801826E-2</v>
      </c>
      <c r="AM386" s="31">
        <f t="shared" si="242"/>
        <v>1</v>
      </c>
      <c r="AN386" s="31">
        <f>(Z386*'Propiedades físicas'!$F$4)/1000</f>
        <v>125.22564482605254</v>
      </c>
      <c r="AO386" s="31">
        <f>(AA386*'Propiedades físicas'!$F$6)/1000</f>
        <v>49.889997718136684</v>
      </c>
      <c r="AP386" s="31">
        <f>(AB386*'Propiedades físicas'!$F$9)/1000</f>
        <v>47.651022510302546</v>
      </c>
      <c r="AQ386" s="31">
        <f>(AC386*'Propiedades físicas'!$F$5)/1000</f>
        <v>91.277959111147482</v>
      </c>
      <c r="AR386" s="31">
        <f>(AD386*'Propiedades físicas'!$F$8)/1000</f>
        <v>14.851439812156581</v>
      </c>
      <c r="AS386" s="31">
        <f>(AE386*'Propiedades físicas'!$F$7)/1000</f>
        <v>4.5723883117359225</v>
      </c>
      <c r="AT386" s="31">
        <f t="shared" si="243"/>
        <v>333.46845228953174</v>
      </c>
      <c r="AU386" s="31">
        <f t="shared" si="244"/>
        <v>0.37552471295643347</v>
      </c>
      <c r="AV386" s="31">
        <f t="shared" si="247"/>
        <v>0.14960934797760128</v>
      </c>
      <c r="AW386" s="31">
        <f t="shared" si="247"/>
        <v>0.14289514400279721</v>
      </c>
      <c r="AX386" s="31">
        <f t="shared" si="247"/>
        <v>0.27372292186697172</v>
      </c>
      <c r="AY386" s="31">
        <f t="shared" si="247"/>
        <v>4.4536266355001158E-2</v>
      </c>
      <c r="AZ386" s="31">
        <f t="shared" si="248"/>
        <v>1.3711606841195212E-2</v>
      </c>
      <c r="BA386" s="31">
        <f t="shared" si="245"/>
        <v>1</v>
      </c>
      <c r="BB386" s="34">
        <f>AU386*'Propiedades físicas'!$C$4+'Diseño reactor'!AV386*'Propiedades físicas'!$C$5+'Diseño reactor'!AW386*'Propiedades físicas'!$C$8+'Diseño reactor'!AX386*'Propiedades físicas'!$C$9+'Diseño reactor'!AY386*'Propiedades físicas'!$C$7+'Diseño reactor'!AZ386*'Propiedades físicas'!$C$6</f>
        <v>878.95673798491748</v>
      </c>
      <c r="BC386" s="45">
        <f>AU386*'Propiedades físicas'!$L$4+'Diseño reactor'!AV386*'Propiedades físicas'!$L$5+'Diseño reactor'!AW386*'Propiedades físicas'!$L$8+AX386*'Propiedades físicas'!$L$9+'Diseño reactor'!AY386*'Propiedades físicas'!$L$7+'Diseño reactor'!AZ386*'Propiedades físicas'!$L$6</f>
        <v>1.8798355908012421</v>
      </c>
      <c r="BD386" s="29">
        <f t="shared" si="224"/>
        <v>5.3621277801301659</v>
      </c>
      <c r="BE386" s="58">
        <f t="shared" si="225"/>
        <v>45.702137985540588</v>
      </c>
      <c r="BF386" s="30">
        <f>AU386*'Propiedades físicas'!$I$4+'Diseño reactor'!AV386*'Propiedades físicas'!$I$5+'Diseño reactor'!AW386*'Propiedades físicas'!$I$8+'Diseño reactor'!AX386*'Propiedades físicas'!$I$9+'Diseño reactor'!AY386*'Propiedades físicas'!$I$7+'Diseño reactor'!AZ386*'Propiedades físicas'!$I$6</f>
        <v>1.8386866832500615E-2</v>
      </c>
      <c r="BG386" s="24">
        <f>AU386*'Propiedades físicas'!$O$4+'Diseño reactor'!AV386*'Propiedades físicas'!$O$5+'Diseño reactor'!AW386*'Propiedades físicas'!$O$8+'Diseño reactor'!AX386*'Propiedades físicas'!$O$9+'Diseño reactor'!AY386*'Propiedades físicas'!$O$7+'Diseño reactor'!AZ386*'Propiedades físicas'!$O$6</f>
        <v>0.14467473706280426</v>
      </c>
      <c r="BH386" s="54">
        <f t="shared" si="226"/>
        <v>44882.182626643218</v>
      </c>
      <c r="BI386" s="34">
        <f t="shared" si="246"/>
        <v>238.91031272483303</v>
      </c>
      <c r="BJ386" s="27">
        <f t="shared" si="227"/>
        <v>4858.6912331908225</v>
      </c>
      <c r="BK386" s="34">
        <f t="shared" si="228"/>
        <v>540.71528971633415</v>
      </c>
      <c r="BL386" s="27">
        <f t="shared" si="229"/>
        <v>104.66799977210063</v>
      </c>
      <c r="BM386" s="34">
        <f t="shared" si="230"/>
        <v>1.1054421768707483</v>
      </c>
      <c r="BN386" s="45">
        <f t="shared" si="231"/>
        <v>317.66349235998968</v>
      </c>
      <c r="BO386" s="45">
        <f t="shared" si="232"/>
        <v>62.974839341230542</v>
      </c>
      <c r="BP386" s="66">
        <f t="shared" si="233"/>
        <v>6.7150305373793007</v>
      </c>
    </row>
    <row r="387" spans="8:68">
      <c r="H387" s="68">
        <v>382</v>
      </c>
      <c r="I387" s="31">
        <f>('Propiedades físicas'!$C$10*'Diseño reactor'!H387)/1000</f>
        <v>334.3436975711316</v>
      </c>
      <c r="J387" s="31">
        <f t="shared" si="211"/>
        <v>1.3638659957183312</v>
      </c>
      <c r="K387" s="31">
        <f>(I387*1000)/'Propiedades físicas'!$F$10</f>
        <v>2183.9886181649476</v>
      </c>
      <c r="L387" s="31">
        <f t="shared" si="212"/>
        <v>311.99837402356394</v>
      </c>
      <c r="M387" s="31">
        <f t="shared" si="213"/>
        <v>1871.9902441413835</v>
      </c>
      <c r="N387" s="31">
        <f t="shared" si="214"/>
        <v>0.81674967021875378</v>
      </c>
      <c r="O387" s="32">
        <f t="shared" si="215"/>
        <v>4.9004980213125222</v>
      </c>
      <c r="P387" s="33">
        <f t="shared" si="216"/>
        <v>0.37429048573722984</v>
      </c>
      <c r="Q387" s="31">
        <f t="shared" si="217"/>
        <v>4.088494745717167</v>
      </c>
      <c r="R387" s="31">
        <f t="shared" si="218"/>
        <v>0.20276501983053458</v>
      </c>
      <c r="S387" s="31">
        <f t="shared" si="219"/>
        <v>0.8120032755953569</v>
      </c>
      <c r="T387" s="31">
        <f t="shared" si="220"/>
        <v>0.10984423818814586</v>
      </c>
      <c r="U387" s="31">
        <f t="shared" si="221"/>
        <v>0.12984992646284349</v>
      </c>
      <c r="V387" s="47">
        <f t="shared" si="234"/>
        <v>3.7065659752618882E-4</v>
      </c>
      <c r="W387" s="31">
        <f t="shared" si="222"/>
        <v>0.54173169652216446</v>
      </c>
      <c r="X387" s="34">
        <f>(S387*H387*'Propiedades físicas'!$F$5*60*24*365)/(1000000)</f>
        <v>48008.435895989664</v>
      </c>
      <c r="Y387" s="34">
        <f>(U387*H387*'Propiedades físicas'!$F$7*60*24*365)/(1000000)</f>
        <v>2400.8935254766802</v>
      </c>
      <c r="Z387" s="31">
        <f t="shared" si="235"/>
        <v>142.9789655516218</v>
      </c>
      <c r="AA387" s="31">
        <f t="shared" si="236"/>
        <v>1561.8049928639578</v>
      </c>
      <c r="AB387" s="31">
        <f t="shared" si="236"/>
        <v>77.456237575264211</v>
      </c>
      <c r="AC387" s="31">
        <f t="shared" si="236"/>
        <v>310.18525127742635</v>
      </c>
      <c r="AD387" s="31">
        <f t="shared" si="236"/>
        <v>41.960498987871716</v>
      </c>
      <c r="AE387" s="31">
        <f t="shared" si="237"/>
        <v>49.602671908806215</v>
      </c>
      <c r="AF387" s="31">
        <f t="shared" si="238"/>
        <v>2183.9886181649481</v>
      </c>
      <c r="AG387" s="31">
        <f t="shared" si="239"/>
        <v>6.546690049683361E-2</v>
      </c>
      <c r="AH387" s="31">
        <f t="shared" si="240"/>
        <v>0.71511590301978434</v>
      </c>
      <c r="AI387" s="31">
        <f t="shared" si="240"/>
        <v>3.5465495072197414E-2</v>
      </c>
      <c r="AJ387" s="31">
        <f t="shared" si="240"/>
        <v>0.14202695412307284</v>
      </c>
      <c r="AK387" s="31">
        <f t="shared" si="240"/>
        <v>1.9212782813459974E-2</v>
      </c>
      <c r="AL387" s="31">
        <f t="shared" si="241"/>
        <v>2.2711964474651819E-2</v>
      </c>
      <c r="AM387" s="31">
        <f t="shared" si="242"/>
        <v>1</v>
      </c>
      <c r="AN387" s="31">
        <f>(Z387*'Propiedades físicas'!$F$4)/1000</f>
        <v>125.73284272678518</v>
      </c>
      <c r="AO387" s="31">
        <f>(AA387*'Propiedades físicas'!$F$6)/1000</f>
        <v>50.040231971361202</v>
      </c>
      <c r="AP387" s="31">
        <f>(AB387*'Propiedades físicas'!$F$9)/1000</f>
        <v>47.786625772059246</v>
      </c>
      <c r="AQ387" s="31">
        <f>(AC387*'Propiedades físicas'!$F$5)/1000</f>
        <v>91.340250943663747</v>
      </c>
      <c r="AR387" s="31">
        <f>(AD387*'Propiedades físicas'!$F$8)/1000</f>
        <v>14.875836101180276</v>
      </c>
      <c r="AS387" s="31">
        <f>(AE387*'Propiedades físicas'!$F$7)/1000</f>
        <v>4.5679100560819643</v>
      </c>
      <c r="AT387" s="31">
        <f t="shared" si="243"/>
        <v>334.3436975711316</v>
      </c>
      <c r="AU387" s="31">
        <f t="shared" si="244"/>
        <v>0.37605865951768247</v>
      </c>
      <c r="AV387" s="31">
        <f t="shared" si="247"/>
        <v>0.14966704123595792</v>
      </c>
      <c r="AW387" s="31">
        <f t="shared" si="247"/>
        <v>0.14292665337857205</v>
      </c>
      <c r="AX387" s="31">
        <f t="shared" si="247"/>
        <v>0.27319268048781187</v>
      </c>
      <c r="AY387" s="31">
        <f t="shared" si="247"/>
        <v>4.4492646965523984E-2</v>
      </c>
      <c r="AZ387" s="31">
        <f t="shared" si="248"/>
        <v>1.3662318414451769E-2</v>
      </c>
      <c r="BA387" s="31">
        <f t="shared" si="245"/>
        <v>1.0000000000000002</v>
      </c>
      <c r="BB387" s="34">
        <f>AU387*'Propiedades físicas'!$C$4+'Diseño reactor'!AV387*'Propiedades físicas'!$C$5+'Diseño reactor'!AW387*'Propiedades físicas'!$C$8+'Diseño reactor'!AX387*'Propiedades físicas'!$C$9+'Diseño reactor'!AY387*'Propiedades físicas'!$C$7+'Diseño reactor'!AZ387*'Propiedades físicas'!$C$6</f>
        <v>878.94431444356974</v>
      </c>
      <c r="BC387" s="45">
        <f>AU387*'Propiedades físicas'!$L$4+'Diseño reactor'!AV387*'Propiedades físicas'!$L$5+'Diseño reactor'!AW387*'Propiedades físicas'!$L$8+AX387*'Propiedades físicas'!$L$9+'Diseño reactor'!AY387*'Propiedades físicas'!$L$7+'Diseño reactor'!AZ387*'Propiedades físicas'!$L$6</f>
        <v>1.8802568580281072</v>
      </c>
      <c r="BD387" s="29">
        <f t="shared" si="224"/>
        <v>5.3545708279842144</v>
      </c>
      <c r="BE387" s="58">
        <f t="shared" si="225"/>
        <v>45.692762596567285</v>
      </c>
      <c r="BF387" s="30">
        <f>AU387*'Propiedades físicas'!$I$4+'Diseño reactor'!AV387*'Propiedades físicas'!$I$5+'Diseño reactor'!AW387*'Propiedades físicas'!$I$8+'Diseño reactor'!AX387*'Propiedades físicas'!$I$9+'Diseño reactor'!AY387*'Propiedades físicas'!$I$7+'Diseño reactor'!AZ387*'Propiedades físicas'!$I$6</f>
        <v>1.8392173061746765E-2</v>
      </c>
      <c r="BG387" s="24">
        <f>AU387*'Propiedades físicas'!$O$4+'Diseño reactor'!AV387*'Propiedades físicas'!$O$5+'Diseño reactor'!AW387*'Propiedades físicas'!$O$8+'Diseño reactor'!AX387*'Propiedades físicas'!$O$9+'Diseño reactor'!AY387*'Propiedades físicas'!$O$7+'Diseño reactor'!AZ387*'Propiedades físicas'!$O$6</f>
        <v>0.14468786427555344</v>
      </c>
      <c r="BH387" s="54">
        <f t="shared" si="226"/>
        <v>44868.59970339766</v>
      </c>
      <c r="BI387" s="34">
        <f t="shared" si="246"/>
        <v>239.01112720503514</v>
      </c>
      <c r="BJ387" s="27">
        <f t="shared" si="227"/>
        <v>4858.3940935841802</v>
      </c>
      <c r="BK387" s="34">
        <f t="shared" si="228"/>
        <v>540.73128093050639</v>
      </c>
      <c r="BL387" s="27">
        <f t="shared" si="229"/>
        <v>104.66859895806469</v>
      </c>
      <c r="BM387" s="34">
        <f t="shared" si="230"/>
        <v>1.1054421768707483</v>
      </c>
      <c r="BN387" s="45">
        <f t="shared" si="231"/>
        <v>318.60698319216584</v>
      </c>
      <c r="BO387" s="45">
        <f t="shared" si="232"/>
        <v>63.054738448316016</v>
      </c>
      <c r="BP387" s="66">
        <f t="shared" si="233"/>
        <v>6.7149356243353164</v>
      </c>
    </row>
    <row r="388" spans="8:68">
      <c r="H388" s="68">
        <v>383</v>
      </c>
      <c r="I388" s="31">
        <f>('Propiedades físicas'!$C$10*'Diseño reactor'!H388)/1000</f>
        <v>335.21894285273146</v>
      </c>
      <c r="J388" s="31">
        <f t="shared" si="211"/>
        <v>1.3603049878966122</v>
      </c>
      <c r="K388" s="31">
        <f>(I388*1000)/'Propiedades físicas'!$F$10</f>
        <v>2189.7058658564792</v>
      </c>
      <c r="L388" s="31">
        <f t="shared" si="212"/>
        <v>312.81512369378271</v>
      </c>
      <c r="M388" s="31">
        <f t="shared" si="213"/>
        <v>1876.8907421626964</v>
      </c>
      <c r="N388" s="31">
        <f t="shared" si="214"/>
        <v>0.81674967021875378</v>
      </c>
      <c r="O388" s="32">
        <f t="shared" si="215"/>
        <v>4.9004980213125231</v>
      </c>
      <c r="P388" s="33">
        <f t="shared" si="216"/>
        <v>0.37482064820627509</v>
      </c>
      <c r="Q388" s="31">
        <f t="shared" si="217"/>
        <v>4.090065182093614</v>
      </c>
      <c r="R388" s="31">
        <f t="shared" si="218"/>
        <v>0.20280892485394855</v>
      </c>
      <c r="S388" s="31">
        <f t="shared" si="219"/>
        <v>0.81043283921890885</v>
      </c>
      <c r="T388" s="31">
        <f t="shared" si="220"/>
        <v>0.10973637711062988</v>
      </c>
      <c r="U388" s="31">
        <f t="shared" si="221"/>
        <v>0.12938372004790022</v>
      </c>
      <c r="V388" s="47">
        <f t="shared" si="234"/>
        <v>3.7118161278679672E-4</v>
      </c>
      <c r="W388" s="31">
        <f t="shared" si="222"/>
        <v>0.54108258396249465</v>
      </c>
      <c r="X388" s="34">
        <f>(S388*H388*'Propiedades físicas'!$F$5*60*24*365)/(1000000)</f>
        <v>48041.019749731844</v>
      </c>
      <c r="Y388" s="34">
        <f>(U388*H388*'Propiedades físicas'!$F$7*60*24*365)/(1000000)</f>
        <v>2398.5359783997405</v>
      </c>
      <c r="Z388" s="31">
        <f t="shared" si="235"/>
        <v>143.55630826300336</v>
      </c>
      <c r="AA388" s="31">
        <f t="shared" si="236"/>
        <v>1566.4949647418541</v>
      </c>
      <c r="AB388" s="31">
        <f t="shared" si="236"/>
        <v>77.675818219062293</v>
      </c>
      <c r="AC388" s="31">
        <f t="shared" si="236"/>
        <v>310.39577742084208</v>
      </c>
      <c r="AD388" s="31">
        <f t="shared" si="236"/>
        <v>42.029032433371242</v>
      </c>
      <c r="AE388" s="31">
        <f t="shared" si="237"/>
        <v>49.553964778345787</v>
      </c>
      <c r="AF388" s="31">
        <f t="shared" si="238"/>
        <v>2189.7058658564788</v>
      </c>
      <c r="AG388" s="31">
        <f t="shared" si="239"/>
        <v>6.5559630862500759E-2</v>
      </c>
      <c r="AH388" s="31">
        <f t="shared" si="240"/>
        <v>0.71539058700431313</v>
      </c>
      <c r="AI388" s="31">
        <f t="shared" si="240"/>
        <v>3.5473174470709232E-2</v>
      </c>
      <c r="AJ388" s="31">
        <f t="shared" si="240"/>
        <v>0.14175227013854405</v>
      </c>
      <c r="AK388" s="31">
        <f t="shared" si="240"/>
        <v>1.9193916903963746E-2</v>
      </c>
      <c r="AL388" s="31">
        <f t="shared" si="241"/>
        <v>2.2630420619969116E-2</v>
      </c>
      <c r="AM388" s="31">
        <f t="shared" si="242"/>
        <v>1</v>
      </c>
      <c r="AN388" s="31">
        <f>(Z388*'Propiedades físicas'!$F$4)/1000</f>
        <v>126.24054636031988</v>
      </c>
      <c r="AO388" s="31">
        <f>(AA388*'Propiedades físicas'!$F$6)/1000</f>
        <v>50.190498670329006</v>
      </c>
      <c r="AP388" s="31">
        <f>(AB388*'Propiedades físicas'!$F$9)/1000</f>
        <v>47.922096050250474</v>
      </c>
      <c r="AQ388" s="31">
        <f>(AC388*'Propiedades físicas'!$F$5)/1000</f>
        <v>91.402244577115368</v>
      </c>
      <c r="AR388" s="31">
        <f>(AD388*'Propiedades físicas'!$F$8)/1000</f>
        <v>14.900132578278768</v>
      </c>
      <c r="AS388" s="31">
        <f>(AE388*'Propiedades físicas'!$F$7)/1000</f>
        <v>4.5634246164378638</v>
      </c>
      <c r="AT388" s="31">
        <f t="shared" si="243"/>
        <v>335.21894285273135</v>
      </c>
      <c r="AU388" s="31">
        <f t="shared" si="244"/>
        <v>0.37659132651038751</v>
      </c>
      <c r="AV388" s="31">
        <f t="shared" si="247"/>
        <v>0.14972453001374308</v>
      </c>
      <c r="AW388" s="31">
        <f t="shared" si="247"/>
        <v>0.14295760150793044</v>
      </c>
      <c r="AX388" s="31">
        <f t="shared" si="247"/>
        <v>0.27266431842806171</v>
      </c>
      <c r="AY388" s="31">
        <f t="shared" si="247"/>
        <v>4.444895760209084E-2</v>
      </c>
      <c r="AZ388" s="31">
        <f t="shared" si="248"/>
        <v>1.3613265937786431E-2</v>
      </c>
      <c r="BA388" s="31">
        <f t="shared" si="245"/>
        <v>1</v>
      </c>
      <c r="BB388" s="34">
        <f>AU388*'Propiedades físicas'!$C$4+'Diseño reactor'!AV388*'Propiedades físicas'!$C$5+'Diseño reactor'!AW388*'Propiedades físicas'!$C$8+'Diseño reactor'!AX388*'Propiedades físicas'!$C$9+'Diseño reactor'!AY388*'Propiedades físicas'!$C$7+'Diseño reactor'!AZ388*'Propiedades físicas'!$C$6</f>
        <v>878.93194727019682</v>
      </c>
      <c r="BC388" s="45">
        <f>AU388*'Propiedades físicas'!$L$4+'Diseño reactor'!AV388*'Propiedades físicas'!$L$5+'Diseño reactor'!AW388*'Propiedades físicas'!$L$8+AX388*'Propiedades físicas'!$L$9+'Diseño reactor'!AY388*'Propiedades físicas'!$L$7+'Diseño reactor'!AZ388*'Propiedades físicas'!$L$6</f>
        <v>1.8806770999341216</v>
      </c>
      <c r="BD388" s="29">
        <f t="shared" si="224"/>
        <v>5.3470350629926857</v>
      </c>
      <c r="BE388" s="58">
        <f t="shared" si="225"/>
        <v>45.683418301353626</v>
      </c>
      <c r="BF388" s="30">
        <f>AU388*'Propiedades físicas'!$I$4+'Diseño reactor'!AV388*'Propiedades físicas'!$I$5+'Diseño reactor'!AW388*'Propiedades físicas'!$I$8+'Diseño reactor'!AX388*'Propiedades físicas'!$I$9+'Diseño reactor'!AY388*'Propiedades físicas'!$I$7+'Diseño reactor'!AZ388*'Propiedades físicas'!$I$6</f>
        <v>1.8397456223422738E-2</v>
      </c>
      <c r="BG388" s="24">
        <f>AU388*'Propiedades físicas'!$O$4+'Diseño reactor'!AV388*'Propiedades físicas'!$O$5+'Diseño reactor'!AW388*'Propiedades físicas'!$O$8+'Diseño reactor'!AX388*'Propiedades físicas'!$O$9+'Diseño reactor'!AY388*'Propiedades físicas'!$O$7+'Diseño reactor'!AZ388*'Propiedades físicas'!$O$6</f>
        <v>0.14470097825379294</v>
      </c>
      <c r="BH388" s="54">
        <f t="shared" si="226"/>
        <v>44855.083733306223</v>
      </c>
      <c r="BI388" s="34">
        <f t="shared" si="246"/>
        <v>239.1115459893216</v>
      </c>
      <c r="BJ388" s="27">
        <f t="shared" si="227"/>
        <v>4858.0985417252523</v>
      </c>
      <c r="BK388" s="34">
        <f t="shared" si="228"/>
        <v>540.74739341612985</v>
      </c>
      <c r="BL388" s="27">
        <f t="shared" si="229"/>
        <v>104.66920265912836</v>
      </c>
      <c r="BM388" s="34">
        <f t="shared" si="230"/>
        <v>1.1054421768707483</v>
      </c>
      <c r="BN388" s="45">
        <f t="shared" si="231"/>
        <v>319.55118220082954</v>
      </c>
      <c r="BO388" s="45">
        <f t="shared" si="232"/>
        <v>63.134446285523005</v>
      </c>
      <c r="BP388" s="66">
        <f t="shared" si="233"/>
        <v>6.7148411419299014</v>
      </c>
    </row>
    <row r="389" spans="8:68">
      <c r="H389" s="68">
        <v>384</v>
      </c>
      <c r="I389" s="31">
        <f>('Propiedades físicas'!$C$10*'Diseño reactor'!H389)/1000</f>
        <v>336.09418813433126</v>
      </c>
      <c r="J389" s="31">
        <f t="shared" si="211"/>
        <v>1.3567625269906316</v>
      </c>
      <c r="K389" s="31">
        <f>(I389*1000)/'Propiedades físicas'!$F$10</f>
        <v>2195.4231135480104</v>
      </c>
      <c r="L389" s="31">
        <f t="shared" si="212"/>
        <v>313.63187336400148</v>
      </c>
      <c r="M389" s="31">
        <f t="shared" si="213"/>
        <v>1881.7912401840088</v>
      </c>
      <c r="N389" s="31">
        <f t="shared" si="214"/>
        <v>0.81674967021875389</v>
      </c>
      <c r="O389" s="32">
        <f t="shared" si="215"/>
        <v>4.9004980213125231</v>
      </c>
      <c r="P389" s="33">
        <f t="shared" si="216"/>
        <v>0.37534954169562357</v>
      </c>
      <c r="Q389" s="31">
        <f t="shared" si="217"/>
        <v>4.091630060497276</v>
      </c>
      <c r="R389" s="31">
        <f t="shared" si="218"/>
        <v>0.20285203898664769</v>
      </c>
      <c r="S389" s="31">
        <f t="shared" si="219"/>
        <v>0.80886796081524681</v>
      </c>
      <c r="T389" s="31">
        <f t="shared" si="220"/>
        <v>0.10962834678084864</v>
      </c>
      <c r="U389" s="31">
        <f t="shared" si="221"/>
        <v>0.12891974275563392</v>
      </c>
      <c r="V389" s="47">
        <f t="shared" si="234"/>
        <v>3.7170537138789912E-4</v>
      </c>
      <c r="W389" s="31">
        <f t="shared" si="222"/>
        <v>0.54043502509760177</v>
      </c>
      <c r="X389" s="34">
        <f>(S389*H389*'Propiedades físicas'!$F$5*60*24*365)/(1000000)</f>
        <v>48073.44780680343</v>
      </c>
      <c r="Y389" s="34">
        <f>(U389*H389*'Propiedades físicas'!$F$7*60*24*365)/(1000000)</f>
        <v>2396.1747319328806</v>
      </c>
      <c r="Z389" s="31">
        <f t="shared" si="235"/>
        <v>144.13422401111944</v>
      </c>
      <c r="AA389" s="31">
        <f t="shared" si="236"/>
        <v>1571.1859432309539</v>
      </c>
      <c r="AB389" s="31">
        <f t="shared" si="236"/>
        <v>77.89518297087271</v>
      </c>
      <c r="AC389" s="31">
        <f t="shared" si="236"/>
        <v>310.60529695305479</v>
      </c>
      <c r="AD389" s="31">
        <f t="shared" si="236"/>
        <v>42.097285163845875</v>
      </c>
      <c r="AE389" s="31">
        <f t="shared" si="237"/>
        <v>49.505181218163429</v>
      </c>
      <c r="AF389" s="31">
        <f t="shared" si="238"/>
        <v>2195.4231135480095</v>
      </c>
      <c r="AG389" s="31">
        <f t="shared" si="239"/>
        <v>6.5652139271771187E-2</v>
      </c>
      <c r="AH389" s="31">
        <f t="shared" si="240"/>
        <v>0.71566429884751015</v>
      </c>
      <c r="AI389" s="31">
        <f t="shared" si="240"/>
        <v>3.5480715535050916E-2</v>
      </c>
      <c r="AJ389" s="31">
        <f t="shared" si="240"/>
        <v>0.14147855829534722</v>
      </c>
      <c r="AK389" s="31">
        <f t="shared" si="240"/>
        <v>1.9175021390666111E-2</v>
      </c>
      <c r="AL389" s="31">
        <f t="shared" si="241"/>
        <v>2.2549266659654694E-2</v>
      </c>
      <c r="AM389" s="31">
        <f t="shared" si="242"/>
        <v>1.0000000000000002</v>
      </c>
      <c r="AN389" s="31">
        <f>(Z389*'Propiedades físicas'!$F$4)/1000</f>
        <v>126.74875391089822</v>
      </c>
      <c r="AO389" s="31">
        <f>(AA389*'Propiedades físicas'!$F$6)/1000</f>
        <v>50.340797621119762</v>
      </c>
      <c r="AP389" s="31">
        <f>(AB389*'Propiedades físicas'!$F$9)/1000</f>
        <v>48.057433133879918</v>
      </c>
      <c r="AQ389" s="31">
        <f>(AC389*'Propiedades físicas'!$F$5)/1000</f>
        <v>91.463941793766054</v>
      </c>
      <c r="AR389" s="31">
        <f>(AD389*'Propiedades físicas'!$F$8)/1000</f>
        <v>14.924329536286633</v>
      </c>
      <c r="AS389" s="31">
        <f>(AE389*'Propiedades físicas'!$F$7)/1000</f>
        <v>4.55893213838067</v>
      </c>
      <c r="AT389" s="31">
        <f t="shared" si="243"/>
        <v>336.09418813433126</v>
      </c>
      <c r="AU389" s="31">
        <f t="shared" si="244"/>
        <v>0.37712271852864904</v>
      </c>
      <c r="AV389" s="31">
        <f t="shared" si="247"/>
        <v>0.149781815331479</v>
      </c>
      <c r="AW389" s="31">
        <f t="shared" si="247"/>
        <v>0.14298799214782065</v>
      </c>
      <c r="AX389" s="31">
        <f t="shared" si="247"/>
        <v>0.27213782630840805</v>
      </c>
      <c r="AY389" s="31">
        <f t="shared" si="247"/>
        <v>4.4405199682660462E-2</v>
      </c>
      <c r="AZ389" s="31">
        <f t="shared" si="248"/>
        <v>1.3564448000982809E-2</v>
      </c>
      <c r="BA389" s="31">
        <f t="shared" si="245"/>
        <v>0.99999999999999989</v>
      </c>
      <c r="BB389" s="34">
        <f>AU389*'Propiedades físicas'!$C$4+'Diseño reactor'!AV389*'Propiedades físicas'!$C$5+'Diseño reactor'!AW389*'Propiedades físicas'!$C$8+'Diseño reactor'!AX389*'Propiedades físicas'!$C$9+'Diseño reactor'!AY389*'Propiedades físicas'!$C$7+'Diseño reactor'!AZ389*'Propiedades físicas'!$C$6</f>
        <v>878.91963614012241</v>
      </c>
      <c r="BC389" s="45">
        <f>AU389*'Propiedades físicas'!$L$4+'Diseño reactor'!AV389*'Propiedades físicas'!$L$5+'Diseño reactor'!AW389*'Propiedades físicas'!$L$8+AX389*'Propiedades físicas'!$L$9+'Diseño reactor'!AY389*'Propiedades físicas'!$L$7+'Diseño reactor'!AZ389*'Propiedades físicas'!$L$6</f>
        <v>1.8810963200734374</v>
      </c>
      <c r="BD389" s="29">
        <f t="shared" si="224"/>
        <v>5.339520397052385</v>
      </c>
      <c r="BE389" s="58">
        <f t="shared" si="225"/>
        <v>45.674104932695442</v>
      </c>
      <c r="BF389" s="30">
        <f>AU389*'Propiedades físicas'!$I$4+'Diseño reactor'!AV389*'Propiedades físicas'!$I$5+'Diseño reactor'!AW389*'Propiedades físicas'!$I$8+'Diseño reactor'!AX389*'Propiedades físicas'!$I$9+'Diseño reactor'!AY389*'Propiedades físicas'!$I$7+'Diseño reactor'!AZ389*'Propiedades físicas'!$I$6</f>
        <v>1.840271644553608E-2</v>
      </c>
      <c r="BG389" s="24">
        <f>AU389*'Propiedades físicas'!$O$4+'Diseño reactor'!AV389*'Propiedades físicas'!$O$5+'Diseño reactor'!AW389*'Propiedades físicas'!$O$8+'Diseño reactor'!AX389*'Propiedades físicas'!$O$9+'Diseño reactor'!AY389*'Propiedades físicas'!$O$7+'Diseño reactor'!AZ389*'Propiedades físicas'!$O$6</f>
        <v>0.14471407894889166</v>
      </c>
      <c r="BH389" s="54">
        <f t="shared" si="226"/>
        <v>44841.634279399856</v>
      </c>
      <c r="BI389" s="34">
        <f t="shared" si="246"/>
        <v>239.21157109584723</v>
      </c>
      <c r="BJ389" s="27">
        <f t="shared" si="227"/>
        <v>4857.8045672380849</v>
      </c>
      <c r="BK389" s="34">
        <f t="shared" si="228"/>
        <v>540.76362589352209</v>
      </c>
      <c r="BL389" s="27">
        <f t="shared" si="229"/>
        <v>104.6698108266951</v>
      </c>
      <c r="BM389" s="34">
        <f t="shared" si="230"/>
        <v>1.1054421768707483</v>
      </c>
      <c r="BN389" s="45">
        <f t="shared" si="231"/>
        <v>320.49608673526944</v>
      </c>
      <c r="BO389" s="45">
        <f t="shared" si="232"/>
        <v>63.21396353864327</v>
      </c>
      <c r="BP389" s="66">
        <f t="shared" si="233"/>
        <v>6.7147470876826025</v>
      </c>
    </row>
    <row r="390" spans="8:68">
      <c r="H390" s="68">
        <v>385</v>
      </c>
      <c r="I390" s="31">
        <f>('Propiedades físicas'!$C$10*'Diseño reactor'!H390)/1000</f>
        <v>336.96943341593106</v>
      </c>
      <c r="J390" s="31">
        <f t="shared" si="211"/>
        <v>1.3532384684789676</v>
      </c>
      <c r="K390" s="31">
        <f>(I390*1000)/'Propiedades físicas'!$F$10</f>
        <v>2201.1403612395416</v>
      </c>
      <c r="L390" s="31">
        <f t="shared" si="212"/>
        <v>314.44862303422019</v>
      </c>
      <c r="M390" s="31">
        <f t="shared" si="213"/>
        <v>1886.6917382053211</v>
      </c>
      <c r="N390" s="31">
        <f t="shared" si="214"/>
        <v>0.81674967021875378</v>
      </c>
      <c r="O390" s="32">
        <f t="shared" si="215"/>
        <v>4.9004980213125222</v>
      </c>
      <c r="P390" s="33">
        <f t="shared" si="216"/>
        <v>0.37587717075591209</v>
      </c>
      <c r="Q390" s="31">
        <f t="shared" si="217"/>
        <v>4.0931894086290095</v>
      </c>
      <c r="R390" s="31">
        <f t="shared" si="218"/>
        <v>0.20289436752119702</v>
      </c>
      <c r="S390" s="31">
        <f t="shared" si="219"/>
        <v>0.80730861268351173</v>
      </c>
      <c r="T390" s="31">
        <f t="shared" si="220"/>
        <v>0.10952015066261929</v>
      </c>
      <c r="U390" s="31">
        <f t="shared" si="221"/>
        <v>0.1284579812790253</v>
      </c>
      <c r="V390" s="47">
        <f t="shared" si="234"/>
        <v>3.7222787783595181E-4</v>
      </c>
      <c r="W390" s="31">
        <f t="shared" si="222"/>
        <v>0.53978901435584392</v>
      </c>
      <c r="X390" s="34">
        <f>(S390*H390*'Propiedades físicas'!$F$5*60*24*365)/(1000000)</f>
        <v>48105.720997251556</v>
      </c>
      <c r="Y390" s="34">
        <f>(U390*H390*'Propiedades físicas'!$F$7*60*24*365)/(1000000)</f>
        <v>2393.8098617856303</v>
      </c>
      <c r="Z390" s="31">
        <f t="shared" si="235"/>
        <v>144.71271074102614</v>
      </c>
      <c r="AA390" s="31">
        <f t="shared" si="236"/>
        <v>1575.8779223221686</v>
      </c>
      <c r="AB390" s="31">
        <f t="shared" si="236"/>
        <v>78.114331495660849</v>
      </c>
      <c r="AC390" s="31">
        <f t="shared" si="236"/>
        <v>310.81381588315202</v>
      </c>
      <c r="AD390" s="31">
        <f t="shared" si="236"/>
        <v>42.165258005108427</v>
      </c>
      <c r="AE390" s="31">
        <f t="shared" si="237"/>
        <v>49.456322792424743</v>
      </c>
      <c r="AF390" s="31">
        <f t="shared" si="238"/>
        <v>2201.1403612395407</v>
      </c>
      <c r="AG390" s="31">
        <f t="shared" si="239"/>
        <v>6.5744426520593743E-2</v>
      </c>
      <c r="AH390" s="31">
        <f t="shared" si="240"/>
        <v>0.71593704339451369</v>
      </c>
      <c r="AI390" s="31">
        <f t="shared" si="240"/>
        <v>3.5488119190941497E-2</v>
      </c>
      <c r="AJ390" s="31">
        <f t="shared" si="240"/>
        <v>0.14120581374834346</v>
      </c>
      <c r="AK390" s="31">
        <f t="shared" si="240"/>
        <v>1.9156096879421023E-2</v>
      </c>
      <c r="AL390" s="31">
        <f t="shared" si="241"/>
        <v>2.2468500266186624E-2</v>
      </c>
      <c r="AM390" s="31">
        <f t="shared" si="242"/>
        <v>1</v>
      </c>
      <c r="AN390" s="31">
        <f>(Z390*'Propiedades físicas'!$F$4)/1000</f>
        <v>127.25746357144357</v>
      </c>
      <c r="AO390" s="31">
        <f>(AA390*'Propiedades físicas'!$F$6)/1000</f>
        <v>50.49112863120228</v>
      </c>
      <c r="AP390" s="31">
        <f>(AB390*'Propiedades físicas'!$F$9)/1000</f>
        <v>48.192636816247955</v>
      </c>
      <c r="AQ390" s="31">
        <f>(AC390*'Propiedades físicas'!$F$5)/1000</f>
        <v>91.525344363111785</v>
      </c>
      <c r="AR390" s="31">
        <f>(AD390*'Propiedades físicas'!$F$8)/1000</f>
        <v>14.948427267971034</v>
      </c>
      <c r="AS390" s="31">
        <f>(AE390*'Propiedades físicas'!$F$7)/1000</f>
        <v>4.5544327659543953</v>
      </c>
      <c r="AT390" s="31">
        <f t="shared" si="243"/>
        <v>336.96943341593106</v>
      </c>
      <c r="AU390" s="31">
        <f t="shared" si="244"/>
        <v>0.37765284014460154</v>
      </c>
      <c r="AV390" s="31">
        <f t="shared" si="247"/>
        <v>0.14983889820320773</v>
      </c>
      <c r="AW390" s="31">
        <f t="shared" si="247"/>
        <v>0.14301782902890897</v>
      </c>
      <c r="AX390" s="31">
        <f t="shared" si="247"/>
        <v>0.2716131948090954</v>
      </c>
      <c r="AY390" s="31">
        <f t="shared" si="247"/>
        <v>4.436137461025956E-2</v>
      </c>
      <c r="AZ390" s="31">
        <f t="shared" si="248"/>
        <v>1.3515863203926655E-2</v>
      </c>
      <c r="BA390" s="31">
        <f t="shared" si="245"/>
        <v>0.99999999999999989</v>
      </c>
      <c r="BB390" s="34">
        <f>AU390*'Propiedades físicas'!$C$4+'Diseño reactor'!AV390*'Propiedades físicas'!$C$5+'Diseño reactor'!AW390*'Propiedades físicas'!$C$8+'Diseño reactor'!AX390*'Propiedades físicas'!$C$9+'Diseño reactor'!AY390*'Propiedades físicas'!$C$7+'Diseño reactor'!AZ390*'Propiedades físicas'!$C$6</f>
        <v>878.90738073093382</v>
      </c>
      <c r="BC390" s="45">
        <f>AU390*'Propiedades físicas'!$L$4+'Diseño reactor'!AV390*'Propiedades físicas'!$L$5+'Diseño reactor'!AW390*'Propiedades físicas'!$L$8+AX390*'Propiedades físicas'!$L$9+'Diseño reactor'!AY390*'Propiedades físicas'!$L$7+'Diseño reactor'!AZ390*'Propiedades físicas'!$L$6</f>
        <v>1.8815145219846949</v>
      </c>
      <c r="BD390" s="29">
        <f t="shared" si="224"/>
        <v>5.332026742541065</v>
      </c>
      <c r="BE390" s="58">
        <f t="shared" si="225"/>
        <v>45.664822324700509</v>
      </c>
      <c r="BF390" s="30">
        <f>AU390*'Propiedades físicas'!$I$4+'Diseño reactor'!AV390*'Propiedades físicas'!$I$5+'Diseño reactor'!AW390*'Propiedades físicas'!$I$8+'Diseño reactor'!AX390*'Propiedades físicas'!$I$9+'Diseño reactor'!AY390*'Propiedades físicas'!$I$7+'Diseño reactor'!AZ390*'Propiedades físicas'!$I$6</f>
        <v>1.8407953855228022E-2</v>
      </c>
      <c r="BG390" s="24">
        <f>AU390*'Propiedades físicas'!$O$4+'Diseño reactor'!AV390*'Propiedades físicas'!$O$5+'Diseño reactor'!AW390*'Propiedades físicas'!$O$8+'Diseño reactor'!AX390*'Propiedades físicas'!$O$9+'Diseño reactor'!AY390*'Propiedades físicas'!$O$7+'Diseño reactor'!AZ390*'Propiedades físicas'!$O$6</f>
        <v>0.14472716631305699</v>
      </c>
      <c r="BH390" s="54">
        <f t="shared" si="226"/>
        <v>44828.250908307607</v>
      </c>
      <c r="BI390" s="34">
        <f t="shared" si="246"/>
        <v>239.31120453030655</v>
      </c>
      <c r="BJ390" s="27">
        <f t="shared" si="227"/>
        <v>4857.5121598300557</v>
      </c>
      <c r="BK390" s="34">
        <f t="shared" si="228"/>
        <v>540.77997709493934</v>
      </c>
      <c r="BL390" s="27">
        <f t="shared" si="229"/>
        <v>104.67042341262012</v>
      </c>
      <c r="BM390" s="34">
        <f t="shared" si="230"/>
        <v>1.1054421768707483</v>
      </c>
      <c r="BN390" s="45">
        <f t="shared" si="231"/>
        <v>321.44169415770534</v>
      </c>
      <c r="BO390" s="45">
        <f t="shared" si="232"/>
        <v>63.293290890194932</v>
      </c>
      <c r="BP390" s="66">
        <f t="shared" si="233"/>
        <v>6.7146534591302602</v>
      </c>
    </row>
    <row r="391" spans="8:68">
      <c r="H391" s="68">
        <v>386</v>
      </c>
      <c r="I391" s="31">
        <f>('Propiedades físicas'!$C$10*'Diseño reactor'!H391)/1000</f>
        <v>337.84467869753087</v>
      </c>
      <c r="J391" s="31">
        <f t="shared" si="211"/>
        <v>1.3497326693378304</v>
      </c>
      <c r="K391" s="31">
        <f>(I391*1000)/'Propiedades físicas'!$F$10</f>
        <v>2206.8576089310732</v>
      </c>
      <c r="L391" s="31">
        <f t="shared" si="212"/>
        <v>315.26537270443902</v>
      </c>
      <c r="M391" s="31">
        <f t="shared" si="213"/>
        <v>1891.592236226634</v>
      </c>
      <c r="N391" s="31">
        <f t="shared" si="214"/>
        <v>0.81674967021875389</v>
      </c>
      <c r="O391" s="32">
        <f t="shared" si="215"/>
        <v>4.9004980213125231</v>
      </c>
      <c r="P391" s="33">
        <f t="shared" si="216"/>
        <v>0.37640353991604514</v>
      </c>
      <c r="Q391" s="31">
        <f t="shared" si="217"/>
        <v>4.0947432540140083</v>
      </c>
      <c r="R391" s="31">
        <f t="shared" si="218"/>
        <v>0.20293591571316905</v>
      </c>
      <c r="S391" s="31">
        <f t="shared" si="219"/>
        <v>0.80575476729851581</v>
      </c>
      <c r="T391" s="31">
        <f t="shared" si="220"/>
        <v>0.10941179218327252</v>
      </c>
      <c r="U391" s="31">
        <f t="shared" si="221"/>
        <v>0.12799842240626721</v>
      </c>
      <c r="V391" s="47">
        <f t="shared" si="234"/>
        <v>3.7274913661588941E-4</v>
      </c>
      <c r="W391" s="31">
        <f t="shared" si="222"/>
        <v>0.53914454619218732</v>
      </c>
      <c r="X391" s="34">
        <f>(S391*H391*'Propiedades físicas'!$F$5*60*24*365)/(1000000)</f>
        <v>48137.840244468935</v>
      </c>
      <c r="Y391" s="34">
        <f>(U391*H391*'Propiedades físicas'!$F$7*60*24*365)/(1000000)</f>
        <v>2391.4414428700329</v>
      </c>
      <c r="Z391" s="31">
        <f t="shared" si="235"/>
        <v>145.29176640759343</v>
      </c>
      <c r="AA391" s="31">
        <f t="shared" si="236"/>
        <v>1580.5708960494071</v>
      </c>
      <c r="AB391" s="31">
        <f t="shared" si="236"/>
        <v>78.333263465283252</v>
      </c>
      <c r="AC391" s="31">
        <f t="shared" si="236"/>
        <v>311.0213401772271</v>
      </c>
      <c r="AD391" s="31">
        <f t="shared" si="236"/>
        <v>42.232951782743193</v>
      </c>
      <c r="AE391" s="31">
        <f t="shared" si="237"/>
        <v>49.407391048819143</v>
      </c>
      <c r="AF391" s="31">
        <f t="shared" si="238"/>
        <v>2206.8576089310736</v>
      </c>
      <c r="AG391" s="31">
        <f t="shared" si="239"/>
        <v>6.5836493401116081E-2</v>
      </c>
      <c r="AH391" s="31">
        <f t="shared" si="240"/>
        <v>0.71620882545973663</v>
      </c>
      <c r="AI391" s="31">
        <f t="shared" si="240"/>
        <v>3.5495386357629666E-2</v>
      </c>
      <c r="AJ391" s="31">
        <f t="shared" si="240"/>
        <v>0.14093403168312033</v>
      </c>
      <c r="AK391" s="31">
        <f t="shared" si="240"/>
        <v>1.9137143969700607E-2</v>
      </c>
      <c r="AL391" s="31">
        <f t="shared" si="241"/>
        <v>2.2388119128696479E-2</v>
      </c>
      <c r="AM391" s="31">
        <f t="shared" si="242"/>
        <v>0.99999999999999978</v>
      </c>
      <c r="AN391" s="31">
        <f>(Z391*'Propiedades físicas'!$F$4)/1000</f>
        <v>127.7666735435095</v>
      </c>
      <c r="AO391" s="31">
        <f>(AA391*'Propiedades físicas'!$F$6)/1000</f>
        <v>50.641491509423005</v>
      </c>
      <c r="AP391" s="31">
        <f>(AB391*'Propiedades físicas'!$F$9)/1000</f>
        <v>48.327706894906498</v>
      </c>
      <c r="AQ391" s="31">
        <f>(AC391*'Propiedades físicas'!$F$5)/1000</f>
        <v>91.586454041988077</v>
      </c>
      <c r="AR391" s="31">
        <f>(AD391*'Propiedades físicas'!$F$8)/1000</f>
        <v>14.972426066018112</v>
      </c>
      <c r="AS391" s="31">
        <f>(AE391*'Propiedades físicas'!$F$7)/1000</f>
        <v>4.5499266416857553</v>
      </c>
      <c r="AT391" s="31">
        <f t="shared" si="243"/>
        <v>337.84467869753092</v>
      </c>
      <c r="AU391" s="31">
        <f t="shared" si="244"/>
        <v>0.37818169590854434</v>
      </c>
      <c r="AV391" s="31">
        <f t="shared" si="247"/>
        <v>0.14989577963654074</v>
      </c>
      <c r="AW391" s="31">
        <f t="shared" si="247"/>
        <v>0.143047115855786</v>
      </c>
      <c r="AX391" s="31">
        <f t="shared" si="247"/>
        <v>0.27109041466947165</v>
      </c>
      <c r="AY391" s="31">
        <f t="shared" si="247"/>
        <v>4.4317483773135824E-2</v>
      </c>
      <c r="AZ391" s="31">
        <f t="shared" si="248"/>
        <v>1.3467510156521544E-2</v>
      </c>
      <c r="BA391" s="31">
        <f t="shared" si="245"/>
        <v>1</v>
      </c>
      <c r="BB391" s="34">
        <f>AU391*'Propiedades físicas'!$C$4+'Diseño reactor'!AV391*'Propiedades físicas'!$C$5+'Diseño reactor'!AW391*'Propiedades físicas'!$C$8+'Diseño reactor'!AX391*'Propiedades físicas'!$C$9+'Diseño reactor'!AY391*'Propiedades físicas'!$C$7+'Diseño reactor'!AZ391*'Propiedades físicas'!$C$6</f>
        <v>878.89518072246585</v>
      </c>
      <c r="BC391" s="45">
        <f>AU391*'Propiedades físicas'!$L$4+'Diseño reactor'!AV391*'Propiedades físicas'!$L$5+'Diseño reactor'!AW391*'Propiedades físicas'!$L$8+AX391*'Propiedades físicas'!$L$9+'Diseño reactor'!AY391*'Propiedades físicas'!$L$7+'Diseño reactor'!AZ391*'Propiedades físicas'!$L$6</f>
        <v>1.8819317091911034</v>
      </c>
      <c r="BD391" s="29">
        <f t="shared" si="224"/>
        <v>5.3245540123141959</v>
      </c>
      <c r="BE391" s="58">
        <f t="shared" si="225"/>
        <v>45.655570312774422</v>
      </c>
      <c r="BF391" s="30">
        <f>AU391*'Propiedades físicas'!$I$4+'Diseño reactor'!AV391*'Propiedades físicas'!$I$5+'Diseño reactor'!AW391*'Propiedades físicas'!$I$8+'Diseño reactor'!AX391*'Propiedades físicas'!$I$9+'Diseño reactor'!AY391*'Propiedades físicas'!$I$7+'Diseño reactor'!AZ391*'Propiedades físicas'!$I$6</f>
        <v>1.8413168578780354E-2</v>
      </c>
      <c r="BG391" s="24">
        <f>AU391*'Propiedades físicas'!$O$4+'Diseño reactor'!AV391*'Propiedades físicas'!$O$5+'Diseño reactor'!AW391*'Propiedades físicas'!$O$8+'Diseño reactor'!AX391*'Propiedades físicas'!$O$9+'Diseño reactor'!AY391*'Propiedades físicas'!$O$7+'Diseño reactor'!AZ391*'Propiedades físicas'!$O$6</f>
        <v>0.14474024029932556</v>
      </c>
      <c r="BH391" s="54">
        <f t="shared" si="226"/>
        <v>44814.933190220843</v>
      </c>
      <c r="BI391" s="34">
        <f t="shared" si="246"/>
        <v>239.41044828602168</v>
      </c>
      <c r="BJ391" s="27">
        <f t="shared" si="227"/>
        <v>4857.2213092911197</v>
      </c>
      <c r="BK391" s="34">
        <f t="shared" si="228"/>
        <v>540.79644576446253</v>
      </c>
      <c r="BL391" s="27">
        <f t="shared" si="229"/>
        <v>104.6710403692062</v>
      </c>
      <c r="BM391" s="34">
        <f t="shared" si="230"/>
        <v>1.1054421768707483</v>
      </c>
      <c r="BN391" s="45">
        <f t="shared" si="231"/>
        <v>322.38800184321184</v>
      </c>
      <c r="BO391" s="45">
        <f t="shared" si="232"/>
        <v>63.372429019442073</v>
      </c>
      <c r="BP391" s="66">
        <f t="shared" si="233"/>
        <v>6.7145602538268836</v>
      </c>
    </row>
    <row r="392" spans="8:68">
      <c r="H392" s="68">
        <v>387</v>
      </c>
      <c r="I392" s="31">
        <f>('Propiedades físicas'!$C$10*'Diseño reactor'!H392)/1000</f>
        <v>338.71992397913067</v>
      </c>
      <c r="J392" s="31">
        <f t="shared" si="211"/>
        <v>1.346244988021712</v>
      </c>
      <c r="K392" s="31">
        <f>(I392*1000)/'Propiedades físicas'!$F$10</f>
        <v>2212.5748566226043</v>
      </c>
      <c r="L392" s="31">
        <f t="shared" si="212"/>
        <v>316.08212237465773</v>
      </c>
      <c r="M392" s="31">
        <f t="shared" si="213"/>
        <v>1896.4927342479464</v>
      </c>
      <c r="N392" s="31">
        <f t="shared" si="214"/>
        <v>0.81674967021875378</v>
      </c>
      <c r="O392" s="32">
        <f t="shared" si="215"/>
        <v>4.9004980213125231</v>
      </c>
      <c r="P392" s="33">
        <f t="shared" si="216"/>
        <v>0.37692865368332401</v>
      </c>
      <c r="Q392" s="31">
        <f t="shared" si="217"/>
        <v>4.0962916240031273</v>
      </c>
      <c r="R392" s="31">
        <f t="shared" si="218"/>
        <v>0.20297668878143363</v>
      </c>
      <c r="S392" s="31">
        <f t="shared" si="219"/>
        <v>0.80420639730939603</v>
      </c>
      <c r="T392" s="31">
        <f t="shared" si="220"/>
        <v>0.10930327473402615</v>
      </c>
      <c r="U392" s="31">
        <f t="shared" si="221"/>
        <v>0.12754105301997001</v>
      </c>
      <c r="V392" s="47">
        <f t="shared" si="234"/>
        <v>3.7326915219125289E-4</v>
      </c>
      <c r="W392" s="31">
        <f t="shared" si="222"/>
        <v>0.53850161508804839</v>
      </c>
      <c r="X392" s="34">
        <f>(S392*H392*'Propiedades físicas'!$F$5*60*24*365)/(1000000)</f>
        <v>48169.806465249225</v>
      </c>
      <c r="Y392" s="34">
        <f>(U392*H392*'Propiedades físicas'!$F$7*60*24*365)/(1000000)</f>
        <v>2389.069549308801</v>
      </c>
      <c r="Z392" s="31">
        <f t="shared" si="235"/>
        <v>145.87138897544639</v>
      </c>
      <c r="AA392" s="31">
        <f t="shared" si="236"/>
        <v>1585.2648584892102</v>
      </c>
      <c r="AB392" s="31">
        <f t="shared" si="236"/>
        <v>78.551978558414817</v>
      </c>
      <c r="AC392" s="31">
        <f t="shared" si="236"/>
        <v>311.22787575873627</v>
      </c>
      <c r="AD392" s="31">
        <f t="shared" si="236"/>
        <v>42.300367322068119</v>
      </c>
      <c r="AE392" s="31">
        <f t="shared" si="237"/>
        <v>49.358387518728392</v>
      </c>
      <c r="AF392" s="31">
        <f t="shared" si="238"/>
        <v>2212.5748566226043</v>
      </c>
      <c r="AG392" s="31">
        <f t="shared" si="239"/>
        <v>6.5928340701707375E-2</v>
      </c>
      <c r="AH392" s="31">
        <f t="shared" si="240"/>
        <v>0.71647964982710033</v>
      </c>
      <c r="AI392" s="31">
        <f t="shared" si="240"/>
        <v>3.5502517947944533E-2</v>
      </c>
      <c r="AJ392" s="31">
        <f t="shared" si="240"/>
        <v>0.14066320731575679</v>
      </c>
      <c r="AK392" s="31">
        <f t="shared" si="240"/>
        <v>1.9118163254660554E-2</v>
      </c>
      <c r="AL392" s="31">
        <f t="shared" si="241"/>
        <v>2.2308120952830378E-2</v>
      </c>
      <c r="AM392" s="31">
        <f t="shared" si="242"/>
        <v>1</v>
      </c>
      <c r="AN392" s="31">
        <f>(Z392*'Propiedades físicas'!$F$4)/1000</f>
        <v>128.27638203722805</v>
      </c>
      <c r="AO392" s="31">
        <f>(AA392*'Propiedades físicas'!$F$6)/1000</f>
        <v>50.791886065994298</v>
      </c>
      <c r="AP392" s="31">
        <f>(AB392*'Propiedades físicas'!$F$9)/1000</f>
        <v>48.462643171614012</v>
      </c>
      <c r="AQ392" s="31">
        <f>(AC392*'Propiedades físicas'!$F$5)/1000</f>
        <v>91.647272574675085</v>
      </c>
      <c r="AR392" s="31">
        <f>(AD392*'Propiedades físicas'!$F$8)/1000</f>
        <v>14.996326223019583</v>
      </c>
      <c r="AS392" s="31">
        <f>(AE392*'Propiedades físicas'!$F$7)/1000</f>
        <v>4.5454139065996975</v>
      </c>
      <c r="AT392" s="31">
        <f t="shared" si="243"/>
        <v>338.71992397913078</v>
      </c>
      <c r="AU392" s="31">
        <f t="shared" si="244"/>
        <v>0.37870929034907147</v>
      </c>
      <c r="AV392" s="31">
        <f t="shared" si="247"/>
        <v>0.14995246063270753</v>
      </c>
      <c r="AW392" s="31">
        <f t="shared" si="247"/>
        <v>0.14307585630717104</v>
      </c>
      <c r="AX392" s="31">
        <f t="shared" si="247"/>
        <v>0.27056947668753512</v>
      </c>
      <c r="AY392" s="31">
        <f t="shared" si="247"/>
        <v>4.4273528544909381E-2</v>
      </c>
      <c r="AZ392" s="31">
        <f t="shared" si="248"/>
        <v>1.3419387478605332E-2</v>
      </c>
      <c r="BA392" s="31">
        <f t="shared" si="245"/>
        <v>0.99999999999999989</v>
      </c>
      <c r="BB392" s="34">
        <f>AU392*'Propiedades físicas'!$C$4+'Diseño reactor'!AV392*'Propiedades físicas'!$C$5+'Diseño reactor'!AW392*'Propiedades físicas'!$C$8+'Diseño reactor'!AX392*'Propiedades físicas'!$C$9+'Diseño reactor'!AY392*'Propiedades físicas'!$C$7+'Diseño reactor'!AZ392*'Propiedades físicas'!$C$6</f>
        <v>878.8830357967804</v>
      </c>
      <c r="BC392" s="45">
        <f>AU392*'Propiedades físicas'!$L$4+'Diseño reactor'!AV392*'Propiedades físicas'!$L$5+'Diseño reactor'!AW392*'Propiedades físicas'!$L$8+AX392*'Propiedades físicas'!$L$9+'Diseño reactor'!AY392*'Propiedades físicas'!$L$7+'Diseño reactor'!AZ392*'Propiedades físicas'!$L$6</f>
        <v>1.882347885200516</v>
      </c>
      <c r="BD392" s="29">
        <f t="shared" si="224"/>
        <v>5.3171021197017803</v>
      </c>
      <c r="BE392" s="58">
        <f t="shared" si="225"/>
        <v>45.646348733606807</v>
      </c>
      <c r="BF392" s="30">
        <f>AU392*'Propiedades físicas'!$I$4+'Diseño reactor'!AV392*'Propiedades físicas'!$I$5+'Diseño reactor'!AW392*'Propiedades físicas'!$I$8+'Diseño reactor'!AX392*'Propiedades físicas'!$I$9+'Diseño reactor'!AY392*'Propiedades físicas'!$I$7+'Diseño reactor'!AZ392*'Propiedades físicas'!$I$6</f>
        <v>1.8418360741622321E-2</v>
      </c>
      <c r="BG392" s="24">
        <f>AU392*'Propiedades físicas'!$O$4+'Diseño reactor'!AV392*'Propiedades físicas'!$O$5+'Diseño reactor'!AW392*'Propiedades físicas'!$O$8+'Diseño reactor'!AX392*'Propiedades físicas'!$O$9+'Diseño reactor'!AY392*'Propiedades físicas'!$O$7+'Diseño reactor'!AZ392*'Propiedades físicas'!$O$6</f>
        <v>0.14475330086155344</v>
      </c>
      <c r="BH392" s="54">
        <f t="shared" si="226"/>
        <v>44801.680698857359</v>
      </c>
      <c r="BI392" s="34">
        <f t="shared" si="246"/>
        <v>239.50930434403168</v>
      </c>
      <c r="BJ392" s="27">
        <f t="shared" si="227"/>
        <v>4856.9320054929676</v>
      </c>
      <c r="BK392" s="34">
        <f t="shared" si="228"/>
        <v>540.81303065787051</v>
      </c>
      <c r="BL392" s="27">
        <f t="shared" si="229"/>
        <v>104.67166164919902</v>
      </c>
      <c r="BM392" s="34">
        <f t="shared" si="230"/>
        <v>1.1054421768707483</v>
      </c>
      <c r="BN392" s="45">
        <f t="shared" si="231"/>
        <v>323.33500717964137</v>
      </c>
      <c r="BO392" s="45">
        <f t="shared" si="232"/>
        <v>63.451378602413939</v>
      </c>
      <c r="BP392" s="66">
        <f t="shared" si="233"/>
        <v>6.7144674693434983</v>
      </c>
    </row>
    <row r="393" spans="8:68">
      <c r="H393" s="68">
        <v>388</v>
      </c>
      <c r="I393" s="31">
        <f>('Propiedades físicas'!$C$10*'Diseño reactor'!H393)/1000</f>
        <v>339.59516926073053</v>
      </c>
      <c r="J393" s="31">
        <f t="shared" si="211"/>
        <v>1.3427752844443364</v>
      </c>
      <c r="K393" s="31">
        <f>(I393*1000)/'Propiedades físicas'!$F$10</f>
        <v>2218.2921043141355</v>
      </c>
      <c r="L393" s="31">
        <f t="shared" si="212"/>
        <v>316.8988720448765</v>
      </c>
      <c r="M393" s="31">
        <f t="shared" si="213"/>
        <v>1901.393232269259</v>
      </c>
      <c r="N393" s="31">
        <f t="shared" si="214"/>
        <v>0.81674967021875389</v>
      </c>
      <c r="O393" s="32">
        <f t="shared" si="215"/>
        <v>4.9004980213125231</v>
      </c>
      <c r="P393" s="33">
        <f t="shared" si="216"/>
        <v>0.37745251654357598</v>
      </c>
      <c r="Q393" s="31">
        <f t="shared" si="217"/>
        <v>4.0978345457742389</v>
      </c>
      <c r="R393" s="31">
        <f t="shared" si="218"/>
        <v>0.20301669190844637</v>
      </c>
      <c r="S393" s="31">
        <f t="shared" si="219"/>
        <v>0.80266347553828565</v>
      </c>
      <c r="T393" s="31">
        <f t="shared" si="220"/>
        <v>0.10919460167035545</v>
      </c>
      <c r="U393" s="31">
        <f t="shared" si="221"/>
        <v>0.1270858600963761</v>
      </c>
      <c r="V393" s="47">
        <f t="shared" si="234"/>
        <v>3.7378792900431796E-4</v>
      </c>
      <c r="W393" s="31">
        <f t="shared" si="222"/>
        <v>0.53786021555113561</v>
      </c>
      <c r="X393" s="34">
        <f>(S393*H393*'Propiedades físicas'!$F$5*60*24*365)/(1000000)</f>
        <v>48201.620569842111</v>
      </c>
      <c r="Y393" s="34">
        <f>(U393*H393*'Propiedades físicas'!$F$7*60*24*365)/(1000000)</f>
        <v>2386.6942544434141</v>
      </c>
      <c r="Z393" s="31">
        <f t="shared" si="235"/>
        <v>146.45157641890748</v>
      </c>
      <c r="AA393" s="31">
        <f t="shared" si="236"/>
        <v>1589.9598037604046</v>
      </c>
      <c r="AB393" s="31">
        <f t="shared" si="236"/>
        <v>78.770476460477198</v>
      </c>
      <c r="AC393" s="31">
        <f t="shared" si="236"/>
        <v>311.43342850885483</v>
      </c>
      <c r="AD393" s="31">
        <f t="shared" si="236"/>
        <v>42.367505448097916</v>
      </c>
      <c r="AE393" s="31">
        <f t="shared" si="237"/>
        <v>49.309313717393927</v>
      </c>
      <c r="AF393" s="31">
        <f t="shared" si="238"/>
        <v>2218.2921043141355</v>
      </c>
      <c r="AG393" s="31">
        <f t="shared" si="239"/>
        <v>6.6019969206980625E-2</v>
      </c>
      <c r="AH393" s="31">
        <f t="shared" si="240"/>
        <v>0.71674952125026725</v>
      </c>
      <c r="AI393" s="31">
        <f t="shared" si="240"/>
        <v>3.5509514868345943E-2</v>
      </c>
      <c r="AJ393" s="31">
        <f t="shared" si="240"/>
        <v>0.14039333589259004</v>
      </c>
      <c r="AK393" s="31">
        <f t="shared" si="240"/>
        <v>1.9099155321204802E-2</v>
      </c>
      <c r="AL393" s="31">
        <f t="shared" si="241"/>
        <v>2.22285034606115E-2</v>
      </c>
      <c r="AM393" s="31">
        <f t="shared" si="242"/>
        <v>1.0000000000000002</v>
      </c>
      <c r="AN393" s="31">
        <f>(Z393*'Propiedades físicas'!$F$4)/1000</f>
        <v>128.78658727125887</v>
      </c>
      <c r="AO393" s="31">
        <f>(AA393*'Propiedades físicas'!$F$6)/1000</f>
        <v>50.942312112483364</v>
      </c>
      <c r="AP393" s="31">
        <f>(AB393*'Propiedades físicas'!$F$9)/1000</f>
        <v>48.597445452291403</v>
      </c>
      <c r="AQ393" s="31">
        <f>(AC393*'Propiedades físicas'!$F$5)/1000</f>
        <v>91.707801693002494</v>
      </c>
      <c r="AR393" s="31">
        <f>(AD393*'Propiedades físicas'!$F$8)/1000</f>
        <v>15.020128031459668</v>
      </c>
      <c r="AS393" s="31">
        <f>(AE393*'Propiedades físicas'!$F$7)/1000</f>
        <v>4.5408947002348068</v>
      </c>
      <c r="AT393" s="31">
        <f t="shared" si="243"/>
        <v>339.59516926073053</v>
      </c>
      <c r="AU393" s="31">
        <f t="shared" si="244"/>
        <v>0.37923562797320171</v>
      </c>
      <c r="AV393" s="31">
        <f t="shared" si="247"/>
        <v>0.15000894218660529</v>
      </c>
      <c r="AW393" s="31">
        <f t="shared" si="247"/>
        <v>0.14310405403611559</v>
      </c>
      <c r="AX393" s="31">
        <f t="shared" si="247"/>
        <v>0.27005037171948731</v>
      </c>
      <c r="AY393" s="31">
        <f t="shared" si="247"/>
        <v>4.4229510284722821E-2</v>
      </c>
      <c r="AZ393" s="31">
        <f t="shared" si="248"/>
        <v>1.3371493799867483E-2</v>
      </c>
      <c r="BA393" s="31">
        <f t="shared" si="245"/>
        <v>1.0000000000000002</v>
      </c>
      <c r="BB393" s="34">
        <f>AU393*'Propiedades físicas'!$C$4+'Diseño reactor'!AV393*'Propiedades físicas'!$C$5+'Diseño reactor'!AW393*'Propiedades físicas'!$C$8+'Diseño reactor'!AX393*'Propiedades físicas'!$C$9+'Diseño reactor'!AY393*'Propiedades físicas'!$C$7+'Diseño reactor'!AZ393*'Propiedades físicas'!$C$6</f>
        <v>878.87094563815037</v>
      </c>
      <c r="BC393" s="45">
        <f>AU393*'Propiedades físicas'!$L$4+'Diseño reactor'!AV393*'Propiedades físicas'!$L$5+'Diseño reactor'!AW393*'Propiedades físicas'!$L$8+AX393*'Propiedades físicas'!$L$9+'Diseño reactor'!AY393*'Propiedades físicas'!$L$7+'Diseño reactor'!AZ393*'Propiedades físicas'!$L$6</f>
        <v>1.8827630535055127</v>
      </c>
      <c r="BD393" s="29">
        <f t="shared" si="224"/>
        <v>5.3096709785051672</v>
      </c>
      <c r="BE393" s="58">
        <f t="shared" si="225"/>
        <v>45.637157425157625</v>
      </c>
      <c r="BF393" s="30">
        <f>AU393*'Propiedades físicas'!$I$4+'Diseño reactor'!AV393*'Propiedades físicas'!$I$5+'Diseño reactor'!AW393*'Propiedades físicas'!$I$8+'Diseño reactor'!AX393*'Propiedades físicas'!$I$9+'Diseño reactor'!AY393*'Propiedades físicas'!$I$7+'Diseño reactor'!AZ393*'Propiedades físicas'!$I$6</f>
        <v>1.8423530468337418E-2</v>
      </c>
      <c r="BG393" s="24">
        <f>AU393*'Propiedades físicas'!$O$4+'Diseño reactor'!AV393*'Propiedades físicas'!$O$5+'Diseño reactor'!AW393*'Propiedades físicas'!$O$8+'Diseño reactor'!AX393*'Propiedades físicas'!$O$9+'Diseño reactor'!AY393*'Propiedades físicas'!$O$7+'Diseño reactor'!AZ393*'Propiedades físicas'!$O$6</f>
        <v>0.14476634795440751</v>
      </c>
      <c r="BH393" s="54">
        <f t="shared" si="226"/>
        <v>44788.493011426312</v>
      </c>
      <c r="BI393" s="34">
        <f t="shared" si="246"/>
        <v>239.6077746731797</v>
      </c>
      <c r="BJ393" s="27">
        <f t="shared" si="227"/>
        <v>4856.6442383882722</v>
      </c>
      <c r="BK393" s="34">
        <f t="shared" si="228"/>
        <v>540.82973054252693</v>
      </c>
      <c r="BL393" s="27">
        <f t="shared" si="229"/>
        <v>104.67228720578296</v>
      </c>
      <c r="BM393" s="34">
        <f t="shared" si="230"/>
        <v>1.1054421768707483</v>
      </c>
      <c r="BN393" s="45">
        <f t="shared" si="231"/>
        <v>324.28270756754961</v>
      </c>
      <c r="BO393" s="45">
        <f t="shared" si="232"/>
        <v>63.530140311924349</v>
      </c>
      <c r="BP393" s="66">
        <f t="shared" si="233"/>
        <v>6.7143751032680203</v>
      </c>
    </row>
    <row r="394" spans="8:68">
      <c r="H394" s="68">
        <v>389</v>
      </c>
      <c r="I394" s="31">
        <f>('Propiedades físicas'!$C$10*'Diseño reactor'!H394)/1000</f>
        <v>340.47041454233039</v>
      </c>
      <c r="J394" s="31">
        <f t="shared" ref="J394:J457" si="249">$F$7/I394</f>
        <v>1.3393234199599036</v>
      </c>
      <c r="K394" s="31">
        <f>(I394*1000)/'Propiedades físicas'!$F$10</f>
        <v>2224.0093520056671</v>
      </c>
      <c r="L394" s="31">
        <f t="shared" ref="L394:L457" si="250">K394*$I$5</f>
        <v>317.71562171509527</v>
      </c>
      <c r="M394" s="31">
        <f t="shared" ref="M394:M457" si="251">$I$6*K394</f>
        <v>1906.2937302905716</v>
      </c>
      <c r="N394" s="31">
        <f t="shared" ref="N394:N457" si="252">L394/H394</f>
        <v>0.81674967021875389</v>
      </c>
      <c r="O394" s="32">
        <f t="shared" ref="O394:O457" si="253">M394/H394</f>
        <v>4.9004980213125231</v>
      </c>
      <c r="P394" s="33">
        <f t="shared" ref="P394:P457" si="254">(H394*$C$5*N394)/(H394*$C$5+$F$7*1000*$C$4)</f>
        <v>0.37797513296128177</v>
      </c>
      <c r="Q394" s="31">
        <f t="shared" ref="Q394:Q457" si="255">((H394^3)*($C$5^3)*O394+3*(H394^2)*($C$5^2)*O394*$F$7*1000*$C$4+3*H394*$C$5*O394*(($F$7*1000)^2)*($C$4^2)+O394*(($F$7*1000)^3)*($C$4^3)-3*N394*(($F$7*1000)^3)*($C$4^3)-3*(($F$7*1000)^2)*($C$4^2)*H394*$C$5*N394-$F$7*1000*$C$4*(H394^2)*($C$5^2)*N394)/(3*(($F$7*1000)^2)*($C$4^2)*H394*$C$5+(($F$7*1000)^3)*($C$4^3)+3*(H394^2)*($C$5^2)*$F$7*1000*$C$4+(H394^3)*($C$5^3))</f>
        <v>4.0993720463335306</v>
      </c>
      <c r="R394" s="31">
        <f t="shared" ref="R394:R457" si="256">($F$7*1000*$C$4*H394*$C$5*N394)/((H394^2)*($C$5^2)+2*$F$7*1000*$C$4*H394*$C$5+(($F$7*1000)^2)*($C$4^2))</f>
        <v>0.20305593024053334</v>
      </c>
      <c r="S394" s="31">
        <f t="shared" ref="S394:S457" si="257">(N394*$F$7*1000*$C$4*(3*(($F$7*1000)^2)*($C$4^2)+3*$F$7*1000*$C$4*H394*$C$5+(H394^2)*($C$5^2)))/(3*(($F$7*1000)^2)*($C$4^2)*H394*$C$5+(($F$7*1000)^3)*($C$4^3)+3*(H394^2)*($C$5^2)*$F$7*1000*$C$4+(H394^3)*($C$5^3))</f>
        <v>0.8011259749789913</v>
      </c>
      <c r="T394" s="31">
        <f t="shared" ref="T394:T457" si="258">((($F$7*1000)^2)*($C$4^2)*H394*$C$5*N394)/(3*(($F$7*1000)^2)*($C$4^2)*H394*$C$5+(($F$7*1000)^3)*($C$4^3)+3*(H394^2)*($C$5^2)*$F$7*1000*$C$4+(H394^3)*($C$5^3))</f>
        <v>0.10908577631235851</v>
      </c>
      <c r="U394" s="31">
        <f t="shared" ref="U394:U457" si="259">((($F$7*1000)^3)*($C$4^3)*N394)/(3*(($F$7*1000)^2)*($C$4^2)*H394*$C$5+(($F$7*1000)^3)*($C$4^3)+3*(H394^2)*($C$5^2)*$F$7*1000*$C$4+(H394^3)*($C$5^3))</f>
        <v>0.12663283070458031</v>
      </c>
      <c r="V394" s="47">
        <f t="shared" si="234"/>
        <v>3.7430547147622082E-4</v>
      </c>
      <c r="W394" s="31">
        <f t="shared" ref="W394:W457" si="260">($F$7*1000*$C$4)/(H394*$C$5+$F$7*1000*$C$4)</f>
        <v>0.53722034211529357</v>
      </c>
      <c r="X394" s="34">
        <f>(S394*H394*'Propiedades físicas'!$F$5*60*24*365)/(1000000)</f>
        <v>48233.283462007566</v>
      </c>
      <c r="Y394" s="34">
        <f>(U394*H394*'Propiedades físicas'!$F$7*60*24*365)/(1000000)</f>
        <v>2384.3156308421007</v>
      </c>
      <c r="Z394" s="31">
        <f t="shared" si="235"/>
        <v>147.0323267219386</v>
      </c>
      <c r="AA394" s="31">
        <f t="shared" si="236"/>
        <v>1594.6557260237435</v>
      </c>
      <c r="AB394" s="31">
        <f t="shared" si="236"/>
        <v>78.988756863567474</v>
      </c>
      <c r="AC394" s="31">
        <f t="shared" si="236"/>
        <v>311.63800426682764</v>
      </c>
      <c r="AD394" s="31">
        <f t="shared" ref="AD394:AD425" si="261">T394*$H394</f>
        <v>42.434366985507459</v>
      </c>
      <c r="AE394" s="31">
        <f t="shared" si="237"/>
        <v>49.260171144081738</v>
      </c>
      <c r="AF394" s="31">
        <f t="shared" si="238"/>
        <v>2224.0093520056662</v>
      </c>
      <c r="AG394" s="31">
        <f t="shared" si="239"/>
        <v>6.6111379697815234E-2</v>
      </c>
      <c r="AH394" s="31">
        <f t="shared" si="240"/>
        <v>0.71701844445287233</v>
      </c>
      <c r="AI394" s="31">
        <f t="shared" si="240"/>
        <v>3.5516378018974372E-2</v>
      </c>
      <c r="AJ394" s="31">
        <f t="shared" si="240"/>
        <v>0.1401244126899848</v>
      </c>
      <c r="AK394" s="31">
        <f t="shared" ref="AK394:AL457" si="262">AD394/$AF394</f>
        <v>1.9080120750049504E-2</v>
      </c>
      <c r="AL394" s="31">
        <f t="shared" si="241"/>
        <v>2.2149264390303802E-2</v>
      </c>
      <c r="AM394" s="31">
        <f t="shared" si="242"/>
        <v>1</v>
      </c>
      <c r="AN394" s="31">
        <f>(Z394*'Propiedades físicas'!$F$4)/1000</f>
        <v>129.29728747273836</v>
      </c>
      <c r="AO394" s="31">
        <f>(AA394*'Propiedades físicas'!$F$6)/1000</f>
        <v>51.092769461800735</v>
      </c>
      <c r="AP394" s="31">
        <f>(AB394*'Propiedades físicas'!$F$9)/1000</f>
        <v>48.732113546977949</v>
      </c>
      <c r="AQ394" s="31">
        <f>(AC394*'Propiedades físicas'!$F$5)/1000</f>
        <v>91.768043116452745</v>
      </c>
      <c r="AR394" s="31">
        <f>(AD394*'Propiedades físicas'!$F$8)/1000</f>
        <v>15.043831783702098</v>
      </c>
      <c r="AS394" s="31">
        <f>(AE394*'Propiedades físicas'!$F$7)/1000</f>
        <v>4.5363691606584871</v>
      </c>
      <c r="AT394" s="31">
        <f t="shared" si="243"/>
        <v>340.47041454233039</v>
      </c>
      <c r="AU394" s="31">
        <f t="shared" si="244"/>
        <v>0.37976071326650601</v>
      </c>
      <c r="AV394" s="31">
        <f t="shared" si="247"/>
        <v>0.15006522528684624</v>
      </c>
      <c r="AW394" s="31">
        <f t="shared" si="247"/>
        <v>0.14313171267020361</v>
      </c>
      <c r="AX394" s="31">
        <f t="shared" si="247"/>
        <v>0.2695330906792881</v>
      </c>
      <c r="AY394" s="31">
        <f t="shared" si="247"/>
        <v>4.418543033738901E-2</v>
      </c>
      <c r="AZ394" s="31">
        <f t="shared" si="248"/>
        <v>1.3323827759767022E-2</v>
      </c>
      <c r="BA394" s="31">
        <f t="shared" si="245"/>
        <v>1</v>
      </c>
      <c r="BB394" s="34">
        <f>AU394*'Propiedades físicas'!$C$4+'Diseño reactor'!AV394*'Propiedades físicas'!$C$5+'Diseño reactor'!AW394*'Propiedades físicas'!$C$8+'Diseño reactor'!AX394*'Propiedades físicas'!$C$9+'Diseño reactor'!AY394*'Propiedades físicas'!$C$7+'Diseño reactor'!AZ394*'Propiedades físicas'!$C$6</f>
        <v>878.85890993303826</v>
      </c>
      <c r="BC394" s="45">
        <f>AU394*'Propiedades físicas'!$L$4+'Diseño reactor'!AV394*'Propiedades físicas'!$L$5+'Diseño reactor'!AW394*'Propiedades físicas'!$L$8+AX394*'Propiedades físicas'!$L$9+'Diseño reactor'!AY394*'Propiedades físicas'!$L$7+'Diseño reactor'!AZ394*'Propiedades físicas'!$L$6</f>
        <v>1.8831772175834711</v>
      </c>
      <c r="BD394" s="29">
        <f t="shared" ref="BD394:BD457" si="263">((-$F$19)*V394*($F$7*1000))/(H394*(BB394/1000)*BC394)</f>
        <v>5.3022605029939402</v>
      </c>
      <c r="BE394" s="58">
        <f t="shared" ref="BE394:BE457" si="264">BD394+$F$20+((BP394*60)/(H394*(BB394/1000)*BC394))</f>
        <v>45.627996226643717</v>
      </c>
      <c r="BF394" s="30">
        <f>AU394*'Propiedades físicas'!$I$4+'Diseño reactor'!AV394*'Propiedades físicas'!$I$5+'Diseño reactor'!AW394*'Propiedades físicas'!$I$8+'Diseño reactor'!AX394*'Propiedades físicas'!$I$9+'Diseño reactor'!AY394*'Propiedades físicas'!$I$7+'Diseño reactor'!AZ394*'Propiedades físicas'!$I$6</f>
        <v>1.8428677882670063E-2</v>
      </c>
      <c r="BG394" s="24">
        <f>AU394*'Propiedades físicas'!$O$4+'Diseño reactor'!AV394*'Propiedades físicas'!$O$5+'Diseño reactor'!AW394*'Propiedades físicas'!$O$8+'Diseño reactor'!AX394*'Propiedades físicas'!$O$9+'Diseño reactor'!AY394*'Propiedades físicas'!$O$7+'Diseño reactor'!AZ394*'Propiedades físicas'!$O$6</f>
        <v>0.14477938153335548</v>
      </c>
      <c r="BH394" s="54">
        <f t="shared" ref="BH394:BH457" si="265">(BB394*($F$33^2)*$F$34)/BF394</f>
        <v>44775.369708593404</v>
      </c>
      <c r="BI394" s="34">
        <f t="shared" si="246"/>
        <v>239.70586123019979</v>
      </c>
      <c r="BJ394" s="27">
        <f t="shared" ref="BJ394:BJ457" si="266">$F$43*(BH394^$F$44)*(BI394^$F$45)</f>
        <v>4856.3579980098939</v>
      </c>
      <c r="BK394" s="34">
        <f t="shared" ref="BK394:BK457" si="267">(BJ394*BG394)/$F$16</f>
        <v>540.84654419725905</v>
      </c>
      <c r="BL394" s="27">
        <f t="shared" ref="BL394:BL457" si="268">1/((1/BK394)+(1/$F$61))</f>
        <v>104.67291699257657</v>
      </c>
      <c r="BM394" s="34">
        <f t="shared" ref="BM394:BM457" si="269">($F$33*($F$34^2))/9.8</f>
        <v>1.1054421768707483</v>
      </c>
      <c r="BN394" s="45">
        <f t="shared" ref="BN394:BN457" si="270">((((H394/60)*(BB394/1000)*BC394*($F$20-$F$4)+(((-$F$19)*V394*($F$7*1000))/60)))/(-BL394*$F$46/1000))+$F$4</f>
        <v>325.23110042011808</v>
      </c>
      <c r="BO394" s="45">
        <f t="shared" ref="BO394:BO457" si="271">((-$F$19)*V394*($F$7*1000)/60)+BP394</f>
        <v>63.608714817590659</v>
      </c>
      <c r="BP394" s="66">
        <f t="shared" ref="BP394:BP457" si="272">($F$35*($F$33^5)*($F$34^3)*BB394)/1000</f>
        <v>6.7142831532050948</v>
      </c>
    </row>
    <row r="395" spans="8:68">
      <c r="H395" s="68">
        <v>390</v>
      </c>
      <c r="I395" s="31">
        <f>('Propiedades físicas'!$C$10*'Diseño reactor'!H395)/1000</f>
        <v>341.34565982393019</v>
      </c>
      <c r="J395" s="31">
        <f t="shared" si="249"/>
        <v>1.3358892573446217</v>
      </c>
      <c r="K395" s="31">
        <f>(I395*1000)/'Propiedades físicas'!$F$10</f>
        <v>2229.7265996971983</v>
      </c>
      <c r="L395" s="31">
        <f t="shared" si="250"/>
        <v>318.53237138531404</v>
      </c>
      <c r="M395" s="31">
        <f t="shared" si="251"/>
        <v>1911.1942283118842</v>
      </c>
      <c r="N395" s="31">
        <f t="shared" si="252"/>
        <v>0.81674967021875389</v>
      </c>
      <c r="O395" s="32">
        <f t="shared" si="253"/>
        <v>4.900498021312524</v>
      </c>
      <c r="P395" s="33">
        <f t="shared" si="254"/>
        <v>0.37849650737970214</v>
      </c>
      <c r="Q395" s="31">
        <f t="shared" si="255"/>
        <v>4.1009041525168355</v>
      </c>
      <c r="R395" s="31">
        <f t="shared" si="256"/>
        <v>0.20309440888817409</v>
      </c>
      <c r="S395" s="31">
        <f t="shared" si="257"/>
        <v>0.7995938687956885</v>
      </c>
      <c r="T395" s="31">
        <f t="shared" si="258"/>
        <v>0.10897680194511844</v>
      </c>
      <c r="U395" s="31">
        <f t="shared" si="259"/>
        <v>0.12618195200575921</v>
      </c>
      <c r="V395" s="47">
        <f t="shared" ref="V395:V458" si="273">$C$4*P395/$C$5</f>
        <v>3.7482178400708365E-4</v>
      </c>
      <c r="W395" s="31">
        <f t="shared" si="260"/>
        <v>0.53658198934034751</v>
      </c>
      <c r="X395" s="34">
        <f>(S395*H395*'Propiedades físicas'!$F$5*60*24*365)/(1000000)</f>
        <v>48264.796039069908</v>
      </c>
      <c r="Y395" s="34">
        <f>(U395*H395*'Propiedades físicas'!$F$7*60*24*365)/(1000000)</f>
        <v>2381.9337503077618</v>
      </c>
      <c r="Z395" s="31">
        <f t="shared" ref="Z395:Z458" si="274">P395*$H395</f>
        <v>147.61363787808384</v>
      </c>
      <c r="AA395" s="31">
        <f t="shared" ref="AA395:AA426" si="275">Q395*$H395</f>
        <v>1599.3526194815659</v>
      </c>
      <c r="AB395" s="31">
        <f t="shared" ref="AB395:AB426" si="276">R395*$H395</f>
        <v>79.206819466387898</v>
      </c>
      <c r="AC395" s="31">
        <f t="shared" ref="AC395:AC426" si="277">S395*$H395</f>
        <v>311.84160883031853</v>
      </c>
      <c r="AD395" s="31">
        <f t="shared" si="261"/>
        <v>42.500952758596192</v>
      </c>
      <c r="AE395" s="31">
        <f t="shared" ref="AE395:AE457" si="278">U395*$H395</f>
        <v>49.210961282246096</v>
      </c>
      <c r="AF395" s="31">
        <f t="shared" ref="AF395:AF458" si="279">Z395+AA395+AB395+AC395+AD395+AE395</f>
        <v>2229.7265996971983</v>
      </c>
      <c r="AG395" s="31">
        <f t="shared" ref="AG395:AG458" si="280">Z395/AF395</f>
        <v>6.6202572951378921E-2</v>
      </c>
      <c r="AH395" s="31">
        <f t="shared" ref="AH395:AL458" si="281">AA395/$AF395</f>
        <v>0.71728642412875254</v>
      </c>
      <c r="AI395" s="31">
        <f t="shared" si="281"/>
        <v>3.5523108293700381E-2</v>
      </c>
      <c r="AJ395" s="31">
        <f t="shared" si="281"/>
        <v>0.13985643301410464</v>
      </c>
      <c r="AK395" s="31">
        <f t="shared" si="262"/>
        <v>1.9061060115786354E-2</v>
      </c>
      <c r="AL395" s="31">
        <f t="shared" si="262"/>
        <v>2.2070401496277189E-2</v>
      </c>
      <c r="AM395" s="31">
        <f t="shared" ref="AM395:AM458" si="282">AG395+AH395+AI395+AJ395+AK395+AL395</f>
        <v>1</v>
      </c>
      <c r="AN395" s="31">
        <f>(Z395*'Propiedades físicas'!$F$4)/1000</f>
        <v>129.80848087722936</v>
      </c>
      <c r="AO395" s="31">
        <f>(AA395*'Propiedades físicas'!$F$6)/1000</f>
        <v>51.243257928189372</v>
      </c>
      <c r="AP395" s="31">
        <f>(AB395*'Propiedades físicas'!$F$9)/1000</f>
        <v>48.866647269788011</v>
      </c>
      <c r="AQ395" s="31">
        <f>(AC395*'Propiedades físicas'!$F$5)/1000</f>
        <v>91.827998552263907</v>
      </c>
      <c r="AR395" s="31">
        <f>(AD395*'Propiedades físicas'!$F$8)/1000</f>
        <v>15.067437771977517</v>
      </c>
      <c r="AS395" s="31">
        <f>(AE395*'Propiedades físicas'!$F$7)/1000</f>
        <v>4.5318374244820436</v>
      </c>
      <c r="AT395" s="31">
        <f t="shared" ref="AT395:AT458" si="283">AN395+AO395+AP395+AQ395+AR395+AS395</f>
        <v>341.34565982393019</v>
      </c>
      <c r="AU395" s="31">
        <f t="shared" ref="AU395:AU458" si="284">AN395/$AT395</f>
        <v>0.38028455069323569</v>
      </c>
      <c r="AV395" s="31">
        <f t="shared" si="247"/>
        <v>0.15012131091580658</v>
      </c>
      <c r="AW395" s="31">
        <f t="shared" si="247"/>
        <v>0.14315883581175151</v>
      </c>
      <c r="AX395" s="31">
        <f t="shared" si="247"/>
        <v>0.26901762453821676</v>
      </c>
      <c r="AY395" s="31">
        <f t="shared" ref="AY395:AZ458" si="285">AR395/$AT395</f>
        <v>4.414129003353804E-2</v>
      </c>
      <c r="AZ395" s="31">
        <f t="shared" si="248"/>
        <v>1.3276388007451493E-2</v>
      </c>
      <c r="BA395" s="31">
        <f t="shared" ref="BA395:BA458" si="286">AU395+AV395+AW395+AX395+AY395+AZ395</f>
        <v>1</v>
      </c>
      <c r="BB395" s="34">
        <f>AU395*'Propiedades físicas'!$C$4+'Diseño reactor'!AV395*'Propiedades físicas'!$C$5+'Diseño reactor'!AW395*'Propiedades físicas'!$C$8+'Diseño reactor'!AX395*'Propiedades físicas'!$C$9+'Diseño reactor'!AY395*'Propiedades físicas'!$C$7+'Diseño reactor'!AZ395*'Propiedades físicas'!$C$6</f>
        <v>878.84692837008299</v>
      </c>
      <c r="BC395" s="45">
        <f>AU395*'Propiedades físicas'!$L$4+'Diseño reactor'!AV395*'Propiedades físicas'!$L$5+'Diseño reactor'!AW395*'Propiedades físicas'!$L$8+AX395*'Propiedades físicas'!$L$9+'Diseño reactor'!AY395*'Propiedades físicas'!$L$7+'Diseño reactor'!AZ395*'Propiedades físicas'!$L$6</f>
        <v>1.8835903808966503</v>
      </c>
      <c r="BD395" s="29">
        <f t="shared" si="263"/>
        <v>5.2948706079027472</v>
      </c>
      <c r="BE395" s="58">
        <f t="shared" si="264"/>
        <v>45.618864978525501</v>
      </c>
      <c r="BF395" s="30">
        <f>AU395*'Propiedades físicas'!$I$4+'Diseño reactor'!AV395*'Propiedades físicas'!$I$5+'Diseño reactor'!AW395*'Propiedades físicas'!$I$8+'Diseño reactor'!AX395*'Propiedades físicas'!$I$9+'Diseño reactor'!AY395*'Propiedades físicas'!$I$7+'Diseño reactor'!AZ395*'Propiedades físicas'!$I$6</f>
        <v>1.8433803107532325E-2</v>
      </c>
      <c r="BG395" s="24">
        <f>AU395*'Propiedades físicas'!$O$4+'Diseño reactor'!AV395*'Propiedades físicas'!$O$5+'Diseño reactor'!AW395*'Propiedades físicas'!$O$8+'Diseño reactor'!AX395*'Propiedades físicas'!$O$9+'Diseño reactor'!AY395*'Propiedades físicas'!$O$7+'Diseño reactor'!AZ395*'Propiedades físicas'!$O$6</f>
        <v>0.14479240155465756</v>
      </c>
      <c r="BH395" s="54">
        <f t="shared" si="265"/>
        <v>44762.310374446606</v>
      </c>
      <c r="BI395" s="34">
        <f t="shared" ref="BI395:BI458" si="287">(BC395*BF395)/(BG395/1000)</f>
        <v>239.80356595980342</v>
      </c>
      <c r="BJ395" s="27">
        <f t="shared" si="266"/>
        <v>4856.0732744701172</v>
      </c>
      <c r="BK395" s="34">
        <f t="shared" si="267"/>
        <v>540.86347041224462</v>
      </c>
      <c r="BL395" s="27">
        <f t="shared" si="268"/>
        <v>104.6735509636285</v>
      </c>
      <c r="BM395" s="34">
        <f t="shared" si="269"/>
        <v>1.1054421768707483</v>
      </c>
      <c r="BN395" s="45">
        <f t="shared" si="270"/>
        <v>326.18018316308297</v>
      </c>
      <c r="BO395" s="45">
        <f t="shared" si="271"/>
        <v>63.687102785852709</v>
      </c>
      <c r="BP395" s="66">
        <f t="shared" si="272"/>
        <v>6.7141916167759925</v>
      </c>
    </row>
    <row r="396" spans="8:68">
      <c r="H396" s="68">
        <v>391</v>
      </c>
      <c r="I396" s="31">
        <f>('Propiedades físicas'!$C$10*'Diseño reactor'!H396)/1000</f>
        <v>342.22090510552999</v>
      </c>
      <c r="J396" s="31">
        <f t="shared" si="249"/>
        <v>1.3324726607785231</v>
      </c>
      <c r="K396" s="31">
        <f>(I396*1000)/'Propiedades físicas'!$F$10</f>
        <v>2235.4438473887294</v>
      </c>
      <c r="L396" s="31">
        <f t="shared" si="250"/>
        <v>319.34912105553275</v>
      </c>
      <c r="M396" s="31">
        <f t="shared" si="251"/>
        <v>1916.0947263331966</v>
      </c>
      <c r="N396" s="31">
        <f t="shared" si="252"/>
        <v>0.81674967021875389</v>
      </c>
      <c r="O396" s="32">
        <f t="shared" si="253"/>
        <v>4.9004980213125231</v>
      </c>
      <c r="P396" s="33">
        <f t="shared" si="254"/>
        <v>0.37901664422100445</v>
      </c>
      <c r="Q396" s="31">
        <f t="shared" si="255"/>
        <v>4.1024308909909006</v>
      </c>
      <c r="R396" s="31">
        <f t="shared" si="256"/>
        <v>0.20313213292628174</v>
      </c>
      <c r="S396" s="31">
        <f t="shared" si="257"/>
        <v>0.79806713032162369</v>
      </c>
      <c r="T396" s="31">
        <f t="shared" si="258"/>
        <v>0.10886768181906112</v>
      </c>
      <c r="U396" s="31">
        <f t="shared" si="259"/>
        <v>0.12573321125240658</v>
      </c>
      <c r="V396" s="47">
        <f t="shared" si="273"/>
        <v>3.7533687097614037E-4</v>
      </c>
      <c r="W396" s="31">
        <f t="shared" si="260"/>
        <v>0.53594515181194902</v>
      </c>
      <c r="X396" s="34">
        <f>(S396*H396*'Propiedades físicas'!$F$5*60*24*365)/(1000000)</f>
        <v>48296.159191971172</v>
      </c>
      <c r="Y396" s="34">
        <f>(U396*H396*'Propiedades físicas'!$F$7*60*24*365)/(1000000)</f>
        <v>2379.5486838857851</v>
      </c>
      <c r="Z396" s="31">
        <f t="shared" si="274"/>
        <v>148.19550789041273</v>
      </c>
      <c r="AA396" s="31">
        <f t="shared" si="275"/>
        <v>1604.0504783774422</v>
      </c>
      <c r="AB396" s="31">
        <f t="shared" si="276"/>
        <v>79.424663974176156</v>
      </c>
      <c r="AC396" s="31">
        <f t="shared" si="277"/>
        <v>312.04424795575488</v>
      </c>
      <c r="AD396" s="31">
        <f t="shared" si="261"/>
        <v>42.567263591252896</v>
      </c>
      <c r="AE396" s="31">
        <f t="shared" si="278"/>
        <v>49.161685599690969</v>
      </c>
      <c r="AF396" s="31">
        <f t="shared" si="279"/>
        <v>2235.4438473887299</v>
      </c>
      <c r="AG396" s="31">
        <f t="shared" si="280"/>
        <v>6.6293549741150107E-2</v>
      </c>
      <c r="AH396" s="31">
        <f t="shared" si="281"/>
        <v>0.71755346494217165</v>
      </c>
      <c r="AI396" s="31">
        <f t="shared" si="281"/>
        <v>3.5529706580173695E-2</v>
      </c>
      <c r="AJ396" s="31">
        <f t="shared" si="281"/>
        <v>0.13958939220068556</v>
      </c>
      <c r="AK396" s="31">
        <f t="shared" si="262"/>
        <v>1.9041973986945203E-2</v>
      </c>
      <c r="AL396" s="31">
        <f t="shared" si="262"/>
        <v>2.1991912548873813E-2</v>
      </c>
      <c r="AM396" s="31">
        <f t="shared" si="282"/>
        <v>1</v>
      </c>
      <c r="AN396" s="31">
        <f>(Z396*'Propiedades físicas'!$F$4)/1000</f>
        <v>130.32016572867113</v>
      </c>
      <c r="AO396" s="31">
        <f>(AA396*'Propiedades físicas'!$F$6)/1000</f>
        <v>51.39377732721325</v>
      </c>
      <c r="AP396" s="31">
        <f>(AB396*'Propiedades físicas'!$F$9)/1000</f>
        <v>49.001046438867974</v>
      </c>
      <c r="AQ396" s="31">
        <f>(AC396*'Propiedades físicas'!$F$5)/1000</f>
        <v>91.887669695531144</v>
      </c>
      <c r="AR396" s="31">
        <f>(AD396*'Propiedades físicas'!$F$8)/1000</f>
        <v>15.09094628837097</v>
      </c>
      <c r="AS396" s="31">
        <f>(AE396*'Propiedades físicas'!$F$7)/1000</f>
        <v>4.527299626875541</v>
      </c>
      <c r="AT396" s="31">
        <f t="shared" si="283"/>
        <v>342.22090510552999</v>
      </c>
      <c r="AU396" s="31">
        <f t="shared" si="284"/>
        <v>0.3808071446964485</v>
      </c>
      <c r="AV396" s="31">
        <f t="shared" ref="AV396:AZ459" si="288">AO396/$AT396</f>
        <v>0.15017720004967275</v>
      </c>
      <c r="AW396" s="31">
        <f t="shared" si="288"/>
        <v>0.14318542703800521</v>
      </c>
      <c r="AX396" s="31">
        <f t="shared" si="288"/>
        <v>0.26850396432443518</v>
      </c>
      <c r="AY396" s="31">
        <f t="shared" si="285"/>
        <v>4.4097090689761941E-2</v>
      </c>
      <c r="AZ396" s="31">
        <f t="shared" si="285"/>
        <v>1.3229173201676462E-2</v>
      </c>
      <c r="BA396" s="31">
        <f t="shared" si="286"/>
        <v>1</v>
      </c>
      <c r="BB396" s="34">
        <f>AU396*'Propiedades físicas'!$C$4+'Diseño reactor'!AV396*'Propiedades físicas'!$C$5+'Diseño reactor'!AW396*'Propiedades físicas'!$C$8+'Diseño reactor'!AX396*'Propiedades físicas'!$C$9+'Diseño reactor'!AY396*'Propiedades físicas'!$C$7+'Diseño reactor'!AZ396*'Propiedades físicas'!$C$6</f>
        <v>878.83500064007808</v>
      </c>
      <c r="BC396" s="45">
        <f>AU396*'Propiedades físicas'!$L$4+'Diseño reactor'!AV396*'Propiedades físicas'!$L$5+'Diseño reactor'!AW396*'Propiedades físicas'!$L$8+AX396*'Propiedades físicas'!$L$9+'Diseño reactor'!AY396*'Propiedades físicas'!$L$7+'Diseño reactor'!AZ396*'Propiedades físicas'!$L$6</f>
        <v>1.8840025468922603</v>
      </c>
      <c r="BD396" s="29">
        <f t="shared" si="263"/>
        <v>5.2875012084282602</v>
      </c>
      <c r="BE396" s="58">
        <f t="shared" si="264"/>
        <v>45.609763522493907</v>
      </c>
      <c r="BF396" s="30">
        <f>AU396*'Propiedades físicas'!$I$4+'Diseño reactor'!AV396*'Propiedades físicas'!$I$5+'Diseño reactor'!AW396*'Propiedades físicas'!$I$8+'Diseño reactor'!AX396*'Propiedades físicas'!$I$9+'Diseño reactor'!AY396*'Propiedades físicas'!$I$7+'Diseño reactor'!AZ396*'Propiedades físicas'!$I$6</f>
        <v>1.8438906265010501E-2</v>
      </c>
      <c r="BG396" s="24">
        <f>AU396*'Propiedades físicas'!$O$4+'Diseño reactor'!AV396*'Propiedades físicas'!$O$5+'Diseño reactor'!AW396*'Propiedades físicas'!$O$8+'Diseño reactor'!AX396*'Propiedades físicas'!$O$9+'Diseño reactor'!AY396*'Propiedades físicas'!$O$7+'Diseño reactor'!AZ396*'Propiedades físicas'!$O$6</f>
        <v>0.14480540797535701</v>
      </c>
      <c r="BH396" s="54">
        <f t="shared" si="265"/>
        <v>44749.314596461991</v>
      </c>
      <c r="BI396" s="34">
        <f t="shared" si="287"/>
        <v>239.90089079476448</v>
      </c>
      <c r="BJ396" s="27">
        <f t="shared" si="266"/>
        <v>4855.7900579598791</v>
      </c>
      <c r="BK396" s="34">
        <f t="shared" si="267"/>
        <v>540.88050798889446</v>
      </c>
      <c r="BL396" s="27">
        <f t="shared" si="268"/>
        <v>104.67418907341299</v>
      </c>
      <c r="BM396" s="34">
        <f t="shared" si="269"/>
        <v>1.1054421768707483</v>
      </c>
      <c r="BN396" s="45">
        <f t="shared" si="270"/>
        <v>327.12995323465719</v>
      </c>
      <c r="BO396" s="45">
        <f t="shared" si="271"/>
        <v>63.765304879991781</v>
      </c>
      <c r="BP396" s="66">
        <f t="shared" si="272"/>
        <v>6.7141004916184475</v>
      </c>
    </row>
    <row r="397" spans="8:68">
      <c r="H397" s="68">
        <v>392</v>
      </c>
      <c r="I397" s="31">
        <f>('Propiedades físicas'!$C$10*'Diseño reactor'!H397)/1000</f>
        <v>343.0961503871298</v>
      </c>
      <c r="J397" s="31">
        <f t="shared" si="249"/>
        <v>1.3290734958275576</v>
      </c>
      <c r="K397" s="31">
        <f>(I397*1000)/'Propiedades físicas'!$F$10</f>
        <v>2241.1610950802606</v>
      </c>
      <c r="L397" s="31">
        <f t="shared" si="250"/>
        <v>320.16587072575152</v>
      </c>
      <c r="M397" s="31">
        <f t="shared" si="251"/>
        <v>1920.995224354509</v>
      </c>
      <c r="N397" s="31">
        <f t="shared" si="252"/>
        <v>0.81674967021875389</v>
      </c>
      <c r="O397" s="32">
        <f t="shared" si="253"/>
        <v>4.9004980213125231</v>
      </c>
      <c r="P397" s="33">
        <f t="shared" si="254"/>
        <v>0.3795355478863871</v>
      </c>
      <c r="Q397" s="31">
        <f t="shared" si="255"/>
        <v>4.1039522882546935</v>
      </c>
      <c r="R397" s="31">
        <f t="shared" si="256"/>
        <v>0.20316910739448071</v>
      </c>
      <c r="S397" s="31">
        <f t="shared" si="257"/>
        <v>0.7965457330578295</v>
      </c>
      <c r="T397" s="31">
        <f t="shared" si="258"/>
        <v>0.10875841915030945</v>
      </c>
      <c r="U397" s="31">
        <f t="shared" si="259"/>
        <v>0.12528659578757662</v>
      </c>
      <c r="V397" s="47">
        <f t="shared" si="273"/>
        <v>3.7585073674185909E-4</v>
      </c>
      <c r="W397" s="31">
        <f t="shared" si="260"/>
        <v>0.53530982414142347</v>
      </c>
      <c r="X397" s="34">
        <f>(S397*H397*'Propiedades físicas'!$F$5*60*24*365)/(1000000)</f>
        <v>48327.373805323921</v>
      </c>
      <c r="Y397" s="34">
        <f>(U397*H397*'Propiedades físicas'!$F$7*60*24*365)/(1000000)</f>
        <v>2377.1605018717873</v>
      </c>
      <c r="Z397" s="31">
        <f t="shared" si="274"/>
        <v>148.77793477146375</v>
      </c>
      <c r="AA397" s="31">
        <f t="shared" si="275"/>
        <v>1608.7492969958398</v>
      </c>
      <c r="AB397" s="31">
        <f t="shared" si="276"/>
        <v>79.642290098636437</v>
      </c>
      <c r="AC397" s="31">
        <f t="shared" si="277"/>
        <v>312.24592735866918</v>
      </c>
      <c r="AD397" s="31">
        <f t="shared" si="261"/>
        <v>42.633300306921306</v>
      </c>
      <c r="AE397" s="31">
        <f t="shared" si="278"/>
        <v>49.112345548730033</v>
      </c>
      <c r="AF397" s="31">
        <f t="shared" si="279"/>
        <v>2241.1610950802606</v>
      </c>
      <c r="AG397" s="31">
        <f t="shared" si="280"/>
        <v>6.6384310836939506E-2</v>
      </c>
      <c r="AH397" s="31">
        <f t="shared" si="281"/>
        <v>0.71781957152804632</v>
      </c>
      <c r="AI397" s="31">
        <f t="shared" si="281"/>
        <v>3.5536173759871684E-2</v>
      </c>
      <c r="AJ397" s="31">
        <f t="shared" si="281"/>
        <v>0.13932328561481075</v>
      </c>
      <c r="AK397" s="31">
        <f t="shared" si="262"/>
        <v>1.902286292605598E-2</v>
      </c>
      <c r="AL397" s="31">
        <f t="shared" si="262"/>
        <v>2.1913795334275701E-2</v>
      </c>
      <c r="AM397" s="31">
        <f t="shared" si="282"/>
        <v>1</v>
      </c>
      <c r="AN397" s="31">
        <f>(Z397*'Propiedades físicas'!$F$4)/1000</f>
        <v>130.8323402793298</v>
      </c>
      <c r="AO397" s="31">
        <f>(AA397*'Propiedades físicas'!$F$6)/1000</f>
        <v>51.544327475746705</v>
      </c>
      <c r="AP397" s="31">
        <f>(AB397*'Propiedades físicas'!$F$9)/1000</f>
        <v>49.135310876353749</v>
      </c>
      <c r="AQ397" s="31">
        <f>(AC397*'Propiedades físicas'!$F$5)/1000</f>
        <v>91.947058229307331</v>
      </c>
      <c r="AR397" s="31">
        <f>(AD397*'Propiedades físicas'!$F$8)/1000</f>
        <v>15.114357624809736</v>
      </c>
      <c r="AS397" s="31">
        <f>(AE397*'Propiedades físicas'!$F$7)/1000</f>
        <v>4.5227559015825491</v>
      </c>
      <c r="AT397" s="31">
        <f t="shared" si="283"/>
        <v>343.09615038712985</v>
      </c>
      <c r="AU397" s="31">
        <f t="shared" si="284"/>
        <v>0.38132849969813465</v>
      </c>
      <c r="AV397" s="31">
        <f t="shared" si="288"/>
        <v>0.15023289365848921</v>
      </c>
      <c r="AW397" s="31">
        <f t="shared" si="288"/>
        <v>0.14321148990133614</v>
      </c>
      <c r="AX397" s="31">
        <f t="shared" si="288"/>
        <v>0.26799210112255584</v>
      </c>
      <c r="AY397" s="31">
        <f t="shared" si="285"/>
        <v>4.4052833608758273E-2</v>
      </c>
      <c r="AZ397" s="31">
        <f t="shared" si="285"/>
        <v>1.3182182010725952E-2</v>
      </c>
      <c r="BA397" s="31">
        <f t="shared" si="286"/>
        <v>1</v>
      </c>
      <c r="BB397" s="34">
        <f>AU397*'Propiedades físicas'!$C$4+'Diseño reactor'!AV397*'Propiedades físicas'!$C$5+'Diseño reactor'!AW397*'Propiedades físicas'!$C$8+'Diseño reactor'!AX397*'Propiedades físicas'!$C$9+'Diseño reactor'!AY397*'Propiedades físicas'!$C$7+'Diseño reactor'!AZ397*'Propiedades físicas'!$C$6</f>
        <v>878.82312643595662</v>
      </c>
      <c r="BC397" s="45">
        <f>AU397*'Propiedades físicas'!$L$4+'Diseño reactor'!AV397*'Propiedades físicas'!$L$5+'Diseño reactor'!AW397*'Propiedades físicas'!$L$8+AX397*'Propiedades físicas'!$L$9+'Diseño reactor'!AY397*'Propiedades físicas'!$L$7+'Diseño reactor'!AZ397*'Propiedades físicas'!$L$6</f>
        <v>1.8844137190025436</v>
      </c>
      <c r="BD397" s="29">
        <f t="shared" si="263"/>
        <v>5.2801522202260571</v>
      </c>
      <c r="BE397" s="58">
        <f t="shared" si="264"/>
        <v>45.600691701457379</v>
      </c>
      <c r="BF397" s="30">
        <f>AU397*'Propiedades físicas'!$I$4+'Diseño reactor'!AV397*'Propiedades físicas'!$I$5+'Diseño reactor'!AW397*'Propiedades físicas'!$I$8+'Diseño reactor'!AX397*'Propiedades físicas'!$I$9+'Diseño reactor'!AY397*'Propiedades físicas'!$I$7+'Diseño reactor'!AZ397*'Propiedades físicas'!$I$6</f>
        <v>1.8443987476371663E-2</v>
      </c>
      <c r="BG397" s="24">
        <f>AU397*'Propiedades físicas'!$O$4+'Diseño reactor'!AV397*'Propiedades físicas'!$O$5+'Diseño reactor'!AW397*'Propiedades físicas'!$O$8+'Diseño reactor'!AX397*'Propiedades físicas'!$O$9+'Diseño reactor'!AY397*'Propiedades físicas'!$O$7+'Diseño reactor'!AZ397*'Propiedades físicas'!$O$6</f>
        <v>0.14481840075327143</v>
      </c>
      <c r="BH397" s="54">
        <f t="shared" si="265"/>
        <v>44736.381965470384</v>
      </c>
      <c r="BI397" s="34">
        <f t="shared" si="287"/>
        <v>239.99783765600472</v>
      </c>
      <c r="BJ397" s="27">
        <f t="shared" si="266"/>
        <v>4855.5083387480399</v>
      </c>
      <c r="BK397" s="34">
        <f t="shared" si="267"/>
        <v>540.89765573974216</v>
      </c>
      <c r="BL397" s="27">
        <f t="shared" si="268"/>
        <v>104.6748312768259</v>
      </c>
      <c r="BM397" s="34">
        <f t="shared" si="269"/>
        <v>1.1054421768707483</v>
      </c>
      <c r="BN397" s="45">
        <f t="shared" si="270"/>
        <v>328.08040808545962</v>
      </c>
      <c r="BO397" s="45">
        <f t="shared" si="271"/>
        <v>63.843321760149117</v>
      </c>
      <c r="BP397" s="66">
        <f t="shared" si="272"/>
        <v>6.7140097753865362</v>
      </c>
    </row>
    <row r="398" spans="8:68">
      <c r="H398" s="68">
        <v>393</v>
      </c>
      <c r="I398" s="31">
        <f>('Propiedades físicas'!$C$10*'Diseño reactor'!H398)/1000</f>
        <v>343.9713956687296</v>
      </c>
      <c r="J398" s="31">
        <f t="shared" si="249"/>
        <v>1.3256916294259609</v>
      </c>
      <c r="K398" s="31">
        <f>(I398*1000)/'Propiedades físicas'!$F$10</f>
        <v>2246.8783427717917</v>
      </c>
      <c r="L398" s="31">
        <f t="shared" si="250"/>
        <v>320.98262039597023</v>
      </c>
      <c r="M398" s="31">
        <f t="shared" si="251"/>
        <v>1925.8957223758214</v>
      </c>
      <c r="N398" s="31">
        <f t="shared" si="252"/>
        <v>0.81674967021875378</v>
      </c>
      <c r="O398" s="32">
        <f t="shared" si="253"/>
        <v>4.9004980213125222</v>
      </c>
      <c r="P398" s="33">
        <f t="shared" si="254"/>
        <v>0.38005322275620385</v>
      </c>
      <c r="Q398" s="31">
        <f t="shared" si="255"/>
        <v>4.1054683706406703</v>
      </c>
      <c r="R398" s="31">
        <f t="shared" si="256"/>
        <v>0.20320533729738199</v>
      </c>
      <c r="S398" s="31">
        <f t="shared" si="257"/>
        <v>0.79502965067185216</v>
      </c>
      <c r="T398" s="31">
        <f t="shared" si="258"/>
        <v>0.1086490171210336</v>
      </c>
      <c r="U398" s="31">
        <f t="shared" si="259"/>
        <v>0.12484209304413434</v>
      </c>
      <c r="V398" s="47">
        <f t="shared" si="273"/>
        <v>3.7636338564206597E-4</v>
      </c>
      <c r="W398" s="31">
        <f t="shared" si="260"/>
        <v>0.53467600096561718</v>
      </c>
      <c r="X398" s="34">
        <f>(S398*H398*'Propiedades físicas'!$F$5*60*24*365)/(1000000)</f>
        <v>48358.440757463766</v>
      </c>
      <c r="Y398" s="34">
        <f>(U398*H398*'Propiedades físicas'!$F$7*60*24*365)/(1000000)</f>
        <v>2374.7692738192745</v>
      </c>
      <c r="Z398" s="31">
        <f t="shared" si="274"/>
        <v>149.36091654318813</v>
      </c>
      <c r="AA398" s="31">
        <f t="shared" si="275"/>
        <v>1613.4490696617834</v>
      </c>
      <c r="AB398" s="31">
        <f t="shared" si="276"/>
        <v>79.859697557871129</v>
      </c>
      <c r="AC398" s="31">
        <f t="shared" si="277"/>
        <v>312.4466527140379</v>
      </c>
      <c r="AD398" s="31">
        <f t="shared" si="261"/>
        <v>42.699063728566202</v>
      </c>
      <c r="AE398" s="31">
        <f t="shared" si="278"/>
        <v>49.062942566344795</v>
      </c>
      <c r="AF398" s="31">
        <f t="shared" si="279"/>
        <v>2246.8783427717913</v>
      </c>
      <c r="AG398" s="31">
        <f t="shared" si="280"/>
        <v>6.6474857004911847E-2</v>
      </c>
      <c r="AH398" s="31">
        <f t="shared" si="281"/>
        <v>0.71808474849216908</v>
      </c>
      <c r="AI398" s="31">
        <f t="shared" si="281"/>
        <v>3.5542510708147512E-2</v>
      </c>
      <c r="AJ398" s="31">
        <f t="shared" si="281"/>
        <v>0.13905810865068816</v>
      </c>
      <c r="AK398" s="31">
        <f t="shared" si="262"/>
        <v>1.9003727489709941E-2</v>
      </c>
      <c r="AL398" s="31">
        <f t="shared" si="262"/>
        <v>2.1836047654373591E-2</v>
      </c>
      <c r="AM398" s="31">
        <f t="shared" si="282"/>
        <v>1</v>
      </c>
      <c r="AN398" s="31">
        <f>(Z398*'Propiedades físicas'!$F$4)/1000</f>
        <v>131.34500278974878</v>
      </c>
      <c r="AO398" s="31">
        <f>(AA398*'Propiedades físicas'!$F$6)/1000</f>
        <v>51.694908191963535</v>
      </c>
      <c r="AP398" s="31">
        <f>(AB398*'Propiedades físicas'!$F$9)/1000</f>
        <v>49.269440408328585</v>
      </c>
      <c r="AQ398" s="31">
        <f>(AC398*'Propiedades físicas'!$F$5)/1000</f>
        <v>92.006165824702748</v>
      </c>
      <c r="AR398" s="31">
        <f>(AD398*'Propiedades físicas'!$F$8)/1000</f>
        <v>15.137672073051284</v>
      </c>
      <c r="AS398" s="31">
        <f>(AE398*'Propiedades físicas'!$F$7)/1000</f>
        <v>4.518206380934692</v>
      </c>
      <c r="AT398" s="31">
        <f t="shared" si="283"/>
        <v>343.97139566872966</v>
      </c>
      <c r="AU398" s="31">
        <f t="shared" si="284"/>
        <v>0.38184862009934079</v>
      </c>
      <c r="AV398" s="31">
        <f t="shared" si="288"/>
        <v>0.1502883927062052</v>
      </c>
      <c r="AW398" s="31">
        <f t="shared" si="288"/>
        <v>0.14323702792943505</v>
      </c>
      <c r="AX398" s="31">
        <f t="shared" si="288"/>
        <v>0.26748202607321342</v>
      </c>
      <c r="AY398" s="31">
        <f t="shared" si="285"/>
        <v>4.4008520079471966E-2</v>
      </c>
      <c r="AZ398" s="31">
        <f t="shared" si="285"/>
        <v>1.3135413112333518E-2</v>
      </c>
      <c r="BA398" s="31">
        <f t="shared" si="286"/>
        <v>1</v>
      </c>
      <c r="BB398" s="34">
        <f>AU398*'Propiedades físicas'!$C$4+'Diseño reactor'!AV398*'Propiedades físicas'!$C$5+'Diseño reactor'!AW398*'Propiedades físicas'!$C$8+'Diseño reactor'!AX398*'Propiedades físicas'!$C$9+'Diseño reactor'!AY398*'Propiedades físicas'!$C$7+'Diseño reactor'!AZ398*'Propiedades físicas'!$C$6</f>
        <v>878.81130545277279</v>
      </c>
      <c r="BC398" s="45">
        <f>AU398*'Propiedades físicas'!$L$4+'Diseño reactor'!AV398*'Propiedades físicas'!$L$5+'Diseño reactor'!AW398*'Propiedades físicas'!$L$8+AX398*'Propiedades físicas'!$L$9+'Diseño reactor'!AY398*'Propiedades físicas'!$L$7+'Diseño reactor'!AZ398*'Propiedades físicas'!$L$6</f>
        <v>1.8848239006448482</v>
      </c>
      <c r="BD398" s="29">
        <f t="shared" si="263"/>
        <v>5.2728235594076081</v>
      </c>
      <c r="BE398" s="58">
        <f t="shared" si="264"/>
        <v>45.591649359529178</v>
      </c>
      <c r="BF398" s="30">
        <f>AU398*'Propiedades físicas'!$I$4+'Diseño reactor'!AV398*'Propiedades físicas'!$I$5+'Diseño reactor'!AW398*'Propiedades físicas'!$I$8+'Diseño reactor'!AX398*'Propiedades físicas'!$I$9+'Diseño reactor'!AY398*'Propiedades físicas'!$I$7+'Diseño reactor'!AZ398*'Propiedades físicas'!$I$6</f>
        <v>1.8449046862070138E-2</v>
      </c>
      <c r="BG398" s="24">
        <f>AU398*'Propiedades físicas'!$O$4+'Diseño reactor'!AV398*'Propiedades físicas'!$O$5+'Diseño reactor'!AW398*'Propiedades físicas'!$O$8+'Diseño reactor'!AX398*'Propiedades físicas'!$O$9+'Diseño reactor'!AY398*'Propiedades físicas'!$O$7+'Diseño reactor'!AZ398*'Propiedades físicas'!$O$6</f>
        <v>0.14483137984698391</v>
      </c>
      <c r="BH398" s="54">
        <f t="shared" si="265"/>
        <v>44723.51207562405</v>
      </c>
      <c r="BI398" s="34">
        <f t="shared" si="287"/>
        <v>240.09440845267744</v>
      </c>
      <c r="BJ398" s="27">
        <f t="shared" si="266"/>
        <v>4855.2281071805974</v>
      </c>
      <c r="BK398" s="34">
        <f t="shared" si="267"/>
        <v>540.91491248832745</v>
      </c>
      <c r="BL398" s="27">
        <f t="shared" si="268"/>
        <v>104.67547752918038</v>
      </c>
      <c r="BM398" s="34">
        <f t="shared" si="269"/>
        <v>1.1054421768707483</v>
      </c>
      <c r="BN398" s="45">
        <f t="shared" si="270"/>
        <v>329.03154517844024</v>
      </c>
      <c r="BO398" s="45">
        <f t="shared" si="271"/>
        <v>63.921154083344575</v>
      </c>
      <c r="BP398" s="66">
        <f t="shared" si="272"/>
        <v>6.7139194657505428</v>
      </c>
    </row>
    <row r="399" spans="8:68">
      <c r="H399" s="68">
        <v>394</v>
      </c>
      <c r="I399" s="31">
        <f>('Propiedades físicas'!$C$10*'Diseño reactor'!H399)/1000</f>
        <v>344.8466409503294</v>
      </c>
      <c r="J399" s="31">
        <f t="shared" si="249"/>
        <v>1.3223269298588898</v>
      </c>
      <c r="K399" s="31">
        <f>(I399*1000)/'Propiedades físicas'!$F$10</f>
        <v>2252.5955904633229</v>
      </c>
      <c r="L399" s="31">
        <f t="shared" si="250"/>
        <v>321.79937006618894</v>
      </c>
      <c r="M399" s="31">
        <f t="shared" si="251"/>
        <v>1930.7962203971338</v>
      </c>
      <c r="N399" s="31">
        <f t="shared" si="252"/>
        <v>0.81674967021875367</v>
      </c>
      <c r="O399" s="32">
        <f t="shared" si="253"/>
        <v>4.9004980213125222</v>
      </c>
      <c r="P399" s="33">
        <f t="shared" si="254"/>
        <v>0.38056967319008722</v>
      </c>
      <c r="Q399" s="31">
        <f t="shared" si="255"/>
        <v>4.1069791643160327</v>
      </c>
      <c r="R399" s="31">
        <f t="shared" si="256"/>
        <v>0.20324082760485612</v>
      </c>
      <c r="S399" s="31">
        <f t="shared" si="257"/>
        <v>0.79351885699648983</v>
      </c>
      <c r="T399" s="31">
        <f t="shared" si="258"/>
        <v>0.10853947887979734</v>
      </c>
      <c r="U399" s="31">
        <f t="shared" si="259"/>
        <v>0.12439969054401297</v>
      </c>
      <c r="V399" s="47">
        <f t="shared" si="273"/>
        <v>3.7687482199406697E-4</v>
      </c>
      <c r="W399" s="31">
        <f t="shared" si="260"/>
        <v>0.53404367694674726</v>
      </c>
      <c r="X399" s="34">
        <f>(S399*H399*'Propiedades físicas'!$F$5*60*24*365)/(1000000)</f>
        <v>48389.360920501196</v>
      </c>
      <c r="Y399" s="34">
        <f>(U399*H399*'Propiedades físicas'!$F$7*60*24*365)/(1000000)</f>
        <v>2372.3750685472082</v>
      </c>
      <c r="Z399" s="31">
        <f t="shared" si="274"/>
        <v>149.94445123689437</v>
      </c>
      <c r="AA399" s="31">
        <f t="shared" si="275"/>
        <v>1618.1497907405169</v>
      </c>
      <c r="AB399" s="31">
        <f t="shared" si="276"/>
        <v>80.076886076313315</v>
      </c>
      <c r="AC399" s="31">
        <f t="shared" si="277"/>
        <v>312.64642965661699</v>
      </c>
      <c r="AD399" s="31">
        <f t="shared" si="261"/>
        <v>42.764554678640152</v>
      </c>
      <c r="AE399" s="31">
        <f t="shared" si="278"/>
        <v>49.013478074341108</v>
      </c>
      <c r="AF399" s="31">
        <f t="shared" si="279"/>
        <v>2252.5955904633229</v>
      </c>
      <c r="AG399" s="31">
        <f t="shared" si="280"/>
        <v>6.6565189007607523E-2</v>
      </c>
      <c r="AH399" s="31">
        <f t="shared" si="281"/>
        <v>0.71834900041142735</v>
      </c>
      <c r="AI399" s="31">
        <f t="shared" si="281"/>
        <v>3.5548718294277928E-2</v>
      </c>
      <c r="AJ399" s="31">
        <f t="shared" si="281"/>
        <v>0.13879385673142983</v>
      </c>
      <c r="AK399" s="31">
        <f t="shared" si="262"/>
        <v>1.8984568228620286E-2</v>
      </c>
      <c r="AL399" s="31">
        <f t="shared" si="262"/>
        <v>2.1758667326637098E-2</v>
      </c>
      <c r="AM399" s="31">
        <f t="shared" si="282"/>
        <v>1</v>
      </c>
      <c r="AN399" s="31">
        <f>(Z399*'Propiedades físicas'!$F$4)/1000</f>
        <v>131.85815152870018</v>
      </c>
      <c r="AO399" s="31">
        <f>(AA399*'Propiedades físicas'!$F$6)/1000</f>
        <v>51.845519295326156</v>
      </c>
      <c r="AP399" s="31">
        <f>(AB399*'Propiedades físicas'!$F$9)/1000</f>
        <v>49.403434864781488</v>
      </c>
      <c r="AQ399" s="31">
        <f>(AC399*'Propiedades físicas'!$F$5)/1000</f>
        <v>92.064994140984012</v>
      </c>
      <c r="AR399" s="31">
        <f>(AD399*'Propiedades físicas'!$F$8)/1000</f>
        <v>15.160889924671501</v>
      </c>
      <c r="AS399" s="31">
        <f>(AE399*'Propiedades físicas'!$F$7)/1000</f>
        <v>4.513651195866073</v>
      </c>
      <c r="AT399" s="31">
        <f t="shared" si="283"/>
        <v>344.84664095032946</v>
      </c>
      <c r="AU399" s="31">
        <f t="shared" si="284"/>
        <v>0.38236751028029464</v>
      </c>
      <c r="AV399" s="31">
        <f t="shared" si="288"/>
        <v>0.1503436981507203</v>
      </c>
      <c r="AW399" s="31">
        <f t="shared" si="288"/>
        <v>0.14326204462550468</v>
      </c>
      <c r="AX399" s="31">
        <f t="shared" si="288"/>
        <v>0.26697373037264044</v>
      </c>
      <c r="AY399" s="31">
        <f t="shared" si="285"/>
        <v>4.3964151377235611E-2</v>
      </c>
      <c r="AZ399" s="31">
        <f t="shared" si="285"/>
        <v>1.3088865193604145E-2</v>
      </c>
      <c r="BA399" s="31">
        <f t="shared" si="286"/>
        <v>1</v>
      </c>
      <c r="BB399" s="34">
        <f>AU399*'Propiedades físicas'!$C$4+'Diseño reactor'!AV399*'Propiedades físicas'!$C$5+'Diseño reactor'!AW399*'Propiedades físicas'!$C$8+'Diseño reactor'!AX399*'Propiedades físicas'!$C$9+'Diseño reactor'!AY399*'Propiedades físicas'!$C$7+'Diseño reactor'!AZ399*'Propiedades físicas'!$C$6</f>
        <v>878.79953738768472</v>
      </c>
      <c r="BC399" s="45">
        <f>AU399*'Propiedades físicas'!$L$4+'Diseño reactor'!AV399*'Propiedades físicas'!$L$5+'Diseño reactor'!AW399*'Propiedades físicas'!$L$8+AX399*'Propiedades físicas'!$L$9+'Diseño reactor'!AY399*'Propiedades físicas'!$L$7+'Diseño reactor'!AZ399*'Propiedades físicas'!$L$6</f>
        <v>1.8852330952217022</v>
      </c>
      <c r="BD399" s="29">
        <f t="shared" si="263"/>
        <v>5.265515142537236</v>
      </c>
      <c r="BE399" s="58">
        <f t="shared" si="264"/>
        <v>45.582636342014787</v>
      </c>
      <c r="BF399" s="30">
        <f>AU399*'Propiedades físicas'!$I$4+'Diseño reactor'!AV399*'Propiedades físicas'!$I$5+'Diseño reactor'!AW399*'Propiedades físicas'!$I$8+'Diseño reactor'!AX399*'Propiedades físicas'!$I$9+'Diseño reactor'!AY399*'Propiedades físicas'!$I$7+'Diseño reactor'!AZ399*'Propiedades físicas'!$I$6</f>
        <v>1.845408454175395E-2</v>
      </c>
      <c r="BG399" s="24">
        <f>AU399*'Propiedades físicas'!$O$4+'Diseño reactor'!AV399*'Propiedades físicas'!$O$5+'Diseño reactor'!AW399*'Propiedades físicas'!$O$8+'Diseño reactor'!AX399*'Propiedades físicas'!$O$9+'Diseño reactor'!AY399*'Propiedades físicas'!$O$7+'Diseño reactor'!AZ399*'Propiedades físicas'!$O$6</f>
        <v>0.14484434521583442</v>
      </c>
      <c r="BH399" s="54">
        <f t="shared" si="265"/>
        <v>44710.704524363944</v>
      </c>
      <c r="BI399" s="34">
        <f t="shared" si="287"/>
        <v>240.19060508225135</v>
      </c>
      <c r="BJ399" s="27">
        <f t="shared" si="266"/>
        <v>4854.949353679991</v>
      </c>
      <c r="BK399" s="34">
        <f t="shared" si="267"/>
        <v>540.93227706908976</v>
      </c>
      <c r="BL399" s="27">
        <f t="shared" si="268"/>
        <v>104.6761277862028</v>
      </c>
      <c r="BM399" s="34">
        <f t="shared" si="269"/>
        <v>1.1054421768707483</v>
      </c>
      <c r="BN399" s="45">
        <f t="shared" si="270"/>
        <v>329.98336198880861</v>
      </c>
      <c r="BO399" s="45">
        <f t="shared" si="271"/>
        <v>63.998802503495</v>
      </c>
      <c r="BP399" s="66">
        <f t="shared" si="272"/>
        <v>6.7138295603968245</v>
      </c>
    </row>
    <row r="400" spans="8:68">
      <c r="H400" s="68">
        <v>395</v>
      </c>
      <c r="I400" s="31">
        <f>('Propiedades físicas'!$C$10*'Diseño reactor'!H400)/1000</f>
        <v>345.72188623192932</v>
      </c>
      <c r="J400" s="31">
        <f t="shared" si="249"/>
        <v>1.3189792667453226</v>
      </c>
      <c r="K400" s="31">
        <f>(I400*1000)/'Propiedades físicas'!$F$10</f>
        <v>2258.3128381548545</v>
      </c>
      <c r="L400" s="31">
        <f t="shared" si="250"/>
        <v>322.61611973640777</v>
      </c>
      <c r="M400" s="31">
        <f t="shared" si="251"/>
        <v>1935.6967184184466</v>
      </c>
      <c r="N400" s="31">
        <f t="shared" si="252"/>
        <v>0.81674967021875389</v>
      </c>
      <c r="O400" s="32">
        <f t="shared" si="253"/>
        <v>4.9004980213125231</v>
      </c>
      <c r="P400" s="33">
        <f t="shared" si="254"/>
        <v>0.38108490352707092</v>
      </c>
      <c r="Q400" s="31">
        <f t="shared" si="255"/>
        <v>4.108484695283984</v>
      </c>
      <c r="R400" s="31">
        <f t="shared" si="256"/>
        <v>0.20327558325230363</v>
      </c>
      <c r="S400" s="31">
        <f t="shared" si="257"/>
        <v>0.79201332602854091</v>
      </c>
      <c r="T400" s="31">
        <f t="shared" si="258"/>
        <v>0.10842980754190108</v>
      </c>
      <c r="U400" s="31">
        <f t="shared" si="259"/>
        <v>0.12395937589747828</v>
      </c>
      <c r="V400" s="47">
        <f t="shared" si="273"/>
        <v>3.7738505009476931E-4</v>
      </c>
      <c r="W400" s="31">
        <f t="shared" si="260"/>
        <v>0.53341284677225143</v>
      </c>
      <c r="X400" s="34">
        <f>(S400*H400*'Propiedades físicas'!$F$5*60*24*365)/(1000000)</f>
        <v>48420.135160373022</v>
      </c>
      <c r="Y400" s="34">
        <f>(U400*H400*'Propiedades físicas'!$F$7*60*24*365)/(1000000)</f>
        <v>2369.9779541475023</v>
      </c>
      <c r="Z400" s="31">
        <f t="shared" si="274"/>
        <v>150.52853689319301</v>
      </c>
      <c r="AA400" s="31">
        <f t="shared" si="275"/>
        <v>1622.8514546371737</v>
      </c>
      <c r="AB400" s="31">
        <f t="shared" si="276"/>
        <v>80.293855384659935</v>
      </c>
      <c r="AC400" s="31">
        <f t="shared" si="277"/>
        <v>312.84526378127367</v>
      </c>
      <c r="AD400" s="31">
        <f t="shared" si="261"/>
        <v>42.829773979050927</v>
      </c>
      <c r="AE400" s="31">
        <f t="shared" si="278"/>
        <v>48.963953479503921</v>
      </c>
      <c r="AF400" s="31">
        <f t="shared" si="279"/>
        <v>2258.3128381548549</v>
      </c>
      <c r="AG400" s="31">
        <f t="shared" si="280"/>
        <v>6.6655307603964084E-2</v>
      </c>
      <c r="AH400" s="31">
        <f t="shared" si="281"/>
        <v>0.71861233183402418</v>
      </c>
      <c r="AI400" s="31">
        <f t="shared" si="281"/>
        <v>3.5554797381510565E-2</v>
      </c>
      <c r="AJ400" s="31">
        <f t="shared" si="281"/>
        <v>0.13853052530883303</v>
      </c>
      <c r="AK400" s="31">
        <f t="shared" si="262"/>
        <v>1.8965385687682145E-2</v>
      </c>
      <c r="AL400" s="31">
        <f t="shared" si="262"/>
        <v>2.1681652183986037E-2</v>
      </c>
      <c r="AM400" s="31">
        <f t="shared" si="282"/>
        <v>1</v>
      </c>
      <c r="AN400" s="31">
        <f>(Z400*'Propiedades físicas'!$F$4)/1000</f>
        <v>132.37178477313606</v>
      </c>
      <c r="AO400" s="31">
        <f>(AA400*'Propiedades físicas'!$F$6)/1000</f>
        <v>51.996160606575046</v>
      </c>
      <c r="AP400" s="31">
        <f>(AB400*'Propiedades físicas'!$F$9)/1000</f>
        <v>49.537294079565939</v>
      </c>
      <c r="AQ400" s="31">
        <f>(AC400*'Propiedades físicas'!$F$5)/1000</f>
        <v>92.123544825671658</v>
      </c>
      <c r="AR400" s="31">
        <f>(AD400*'Propiedades físicas'!$F$8)/1000</f>
        <v>15.184011471053129</v>
      </c>
      <c r="AS400" s="31">
        <f>(AE400*'Propiedades físicas'!$F$7)/1000</f>
        <v>4.5090904759275166</v>
      </c>
      <c r="AT400" s="31">
        <f t="shared" si="283"/>
        <v>345.72188623192932</v>
      </c>
      <c r="AU400" s="31">
        <f t="shared" si="284"/>
        <v>0.38288517460052779</v>
      </c>
      <c r="AV400" s="31">
        <f t="shared" si="288"/>
        <v>0.15039881094393068</v>
      </c>
      <c r="AW400" s="31">
        <f t="shared" si="288"/>
        <v>0.14328654346845021</v>
      </c>
      <c r="AX400" s="31">
        <f t="shared" si="288"/>
        <v>0.26646720527224621</v>
      </c>
      <c r="AY400" s="31">
        <f t="shared" si="285"/>
        <v>4.3919728763908386E-2</v>
      </c>
      <c r="AZ400" s="31">
        <f t="shared" si="285"/>
        <v>1.3042536950936828E-2</v>
      </c>
      <c r="BA400" s="31">
        <f t="shared" si="286"/>
        <v>1.0000000000000002</v>
      </c>
      <c r="BB400" s="34">
        <f>AU400*'Propiedades físicas'!$C$4+'Diseño reactor'!AV400*'Propiedades físicas'!$C$5+'Diseño reactor'!AW400*'Propiedades físicas'!$C$8+'Diseño reactor'!AX400*'Propiedades físicas'!$C$9+'Diseño reactor'!AY400*'Propiedades físicas'!$C$7+'Diseño reactor'!AZ400*'Propiedades físicas'!$C$6</f>
        <v>878.78782193993823</v>
      </c>
      <c r="BC400" s="45">
        <f>AU400*'Propiedades físicas'!$L$4+'Diseño reactor'!AV400*'Propiedades físicas'!$L$5+'Diseño reactor'!AW400*'Propiedades físicas'!$L$8+AX400*'Propiedades físicas'!$L$9+'Diseño reactor'!AY400*'Propiedades físicas'!$L$7+'Diseño reactor'!AZ400*'Propiedades físicas'!$L$6</f>
        <v>1.8856413061208921</v>
      </c>
      <c r="BD400" s="29">
        <f t="shared" si="263"/>
        <v>5.2582268866291164</v>
      </c>
      <c r="BE400" s="58">
        <f t="shared" si="264"/>
        <v>45.573652495399486</v>
      </c>
      <c r="BF400" s="30">
        <f>AU400*'Propiedades físicas'!$I$4+'Diseño reactor'!AV400*'Propiedades físicas'!$I$5+'Diseño reactor'!AW400*'Propiedades físicas'!$I$8+'Diseño reactor'!AX400*'Propiedades físicas'!$I$9+'Diseño reactor'!AY400*'Propiedades físicas'!$I$7+'Diseño reactor'!AZ400*'Propiedades físicas'!$I$6</f>
        <v>1.8459100634271176E-2</v>
      </c>
      <c r="BG400" s="24">
        <f>AU400*'Propiedades físicas'!$O$4+'Diseño reactor'!AV400*'Propiedades físicas'!$O$5+'Diseño reactor'!AW400*'Propiedades físicas'!$O$8+'Diseño reactor'!AX400*'Propiedades físicas'!$O$9+'Diseño reactor'!AY400*'Propiedades físicas'!$O$7+'Diseño reactor'!AZ400*'Propiedades físicas'!$O$6</f>
        <v>0.14485729681991141</v>
      </c>
      <c r="BH400" s="54">
        <f t="shared" si="265"/>
        <v>44697.958912387301</v>
      </c>
      <c r="BI400" s="34">
        <f t="shared" si="287"/>
        <v>240.28642943059288</v>
      </c>
      <c r="BJ400" s="27">
        <f t="shared" si="266"/>
        <v>4854.6720687443531</v>
      </c>
      <c r="BK400" s="34">
        <f t="shared" si="267"/>
        <v>540.949748327257</v>
      </c>
      <c r="BL400" s="27">
        <f t="shared" si="268"/>
        <v>104.67678200402884</v>
      </c>
      <c r="BM400" s="34">
        <f t="shared" si="269"/>
        <v>1.1054421768707483</v>
      </c>
      <c r="BN400" s="45">
        <f t="shared" si="270"/>
        <v>330.93585600396068</v>
      </c>
      <c r="BO400" s="45">
        <f t="shared" si="271"/>
        <v>64.076267671432618</v>
      </c>
      <c r="BP400" s="66">
        <f t="shared" si="272"/>
        <v>6.7137400570276862</v>
      </c>
    </row>
    <row r="401" spans="8:68">
      <c r="H401" s="68">
        <v>396</v>
      </c>
      <c r="I401" s="31">
        <f>('Propiedades físicas'!$C$10*'Diseño reactor'!H401)/1000</f>
        <v>346.59713151352912</v>
      </c>
      <c r="J401" s="31">
        <f t="shared" si="249"/>
        <v>1.3156485110212184</v>
      </c>
      <c r="K401" s="31">
        <f>(I401*1000)/'Propiedades físicas'!$F$10</f>
        <v>2264.0300858463856</v>
      </c>
      <c r="L401" s="31">
        <f t="shared" si="250"/>
        <v>323.43286940662648</v>
      </c>
      <c r="M401" s="31">
        <f t="shared" si="251"/>
        <v>1940.597216439759</v>
      </c>
      <c r="N401" s="31">
        <f t="shared" si="252"/>
        <v>0.81674967021875378</v>
      </c>
      <c r="O401" s="32">
        <f t="shared" si="253"/>
        <v>4.9004980213125231</v>
      </c>
      <c r="P401" s="33">
        <f t="shared" si="254"/>
        <v>0.38159891808571056</v>
      </c>
      <c r="Q401" s="31">
        <f t="shared" si="255"/>
        <v>4.1099849893849605</v>
      </c>
      <c r="R401" s="31">
        <f t="shared" si="256"/>
        <v>0.20330960914092289</v>
      </c>
      <c r="S401" s="31">
        <f t="shared" si="257"/>
        <v>0.79051303192756361</v>
      </c>
      <c r="T401" s="31">
        <f t="shared" si="258"/>
        <v>0.10832000618972058</v>
      </c>
      <c r="U401" s="31">
        <f t="shared" si="259"/>
        <v>0.1235211368023998</v>
      </c>
      <c r="V401" s="47">
        <f t="shared" si="273"/>
        <v>3.7789407422080077E-4</v>
      </c>
      <c r="W401" s="31">
        <f t="shared" si="260"/>
        <v>0.53278350515463924</v>
      </c>
      <c r="X401" s="34">
        <f>(S401*H401*'Propiedades físicas'!$F$5*60*24*365)/(1000000)</f>
        <v>48450.764336893226</v>
      </c>
      <c r="Y401" s="34">
        <f>(U401*H401*'Propiedades físicas'!$F$7*60*24*365)/(1000000)</f>
        <v>2367.5779979924305</v>
      </c>
      <c r="Z401" s="31">
        <f t="shared" si="274"/>
        <v>151.11317156194139</v>
      </c>
      <c r="AA401" s="31">
        <f t="shared" si="275"/>
        <v>1627.5540557964443</v>
      </c>
      <c r="AB401" s="31">
        <f t="shared" si="276"/>
        <v>80.51060521980547</v>
      </c>
      <c r="AC401" s="31">
        <f t="shared" si="277"/>
        <v>313.04316064331522</v>
      </c>
      <c r="AD401" s="31">
        <f t="shared" si="261"/>
        <v>42.894722451129354</v>
      </c>
      <c r="AE401" s="31">
        <f t="shared" si="278"/>
        <v>48.914370173750321</v>
      </c>
      <c r="AF401" s="31">
        <f t="shared" si="279"/>
        <v>2264.0300858463861</v>
      </c>
      <c r="AG401" s="31">
        <f t="shared" si="280"/>
        <v>6.6745213549337254E-2</v>
      </c>
      <c r="AH401" s="31">
        <f t="shared" si="281"/>
        <v>0.7188747472796938</v>
      </c>
      <c r="AI401" s="31">
        <f t="shared" si="281"/>
        <v>3.5560748827110814E-2</v>
      </c>
      <c r="AJ401" s="31">
        <f t="shared" si="281"/>
        <v>0.13826810986316332</v>
      </c>
      <c r="AK401" s="31">
        <f t="shared" si="262"/>
        <v>1.8946180406031826E-2</v>
      </c>
      <c r="AL401" s="31">
        <f t="shared" si="262"/>
        <v>2.1605000074662942E-2</v>
      </c>
      <c r="AM401" s="31">
        <f t="shared" si="282"/>
        <v>0.99999999999999989</v>
      </c>
      <c r="AN401" s="31">
        <f>(Z401*'Propiedades físicas'!$F$4)/1000</f>
        <v>132.88590080814004</v>
      </c>
      <c r="AO401" s="31">
        <f>(AA401*'Propiedades físicas'!$F$6)/1000</f>
        <v>52.146831947718077</v>
      </c>
      <c r="AP401" s="31">
        <f>(AB401*'Propiedades físicas'!$F$9)/1000</f>
        <v>49.671017890358975</v>
      </c>
      <c r="AQ401" s="31">
        <f>(AC401*'Propiedades físicas'!$F$5)/1000</f>
        <v>92.181819514637041</v>
      </c>
      <c r="AR401" s="31">
        <f>(AD401*'Propiedades físicas'!$F$8)/1000</f>
        <v>15.207037003374372</v>
      </c>
      <c r="AS401" s="31">
        <f>(AE401*'Propiedades físicas'!$F$7)/1000</f>
        <v>4.5045243493006675</v>
      </c>
      <c r="AT401" s="31">
        <f t="shared" si="283"/>
        <v>346.59713151352912</v>
      </c>
      <c r="AU401" s="31">
        <f t="shared" si="284"/>
        <v>0.38340161739899731</v>
      </c>
      <c r="AV401" s="31">
        <f t="shared" si="288"/>
        <v>0.15045373203177409</v>
      </c>
      <c r="AW401" s="31">
        <f t="shared" si="288"/>
        <v>0.14331052791306817</v>
      </c>
      <c r="AX401" s="31">
        <f t="shared" si="288"/>
        <v>0.26596244207819936</v>
      </c>
      <c r="AY401" s="31">
        <f t="shared" si="285"/>
        <v>4.3875253488013299E-2</v>
      </c>
      <c r="AZ401" s="31">
        <f t="shared" si="285"/>
        <v>1.2996427089947908E-2</v>
      </c>
      <c r="BA401" s="31">
        <f t="shared" si="286"/>
        <v>1.0000000000000002</v>
      </c>
      <c r="BB401" s="34">
        <f>AU401*'Propiedades físicas'!$C$4+'Diseño reactor'!AV401*'Propiedades físicas'!$C$5+'Diseño reactor'!AW401*'Propiedades físicas'!$C$8+'Diseño reactor'!AX401*'Propiedades físicas'!$C$9+'Diseño reactor'!AY401*'Propiedades físicas'!$C$7+'Diseño reactor'!AZ401*'Propiedades físicas'!$C$6</f>
        <v>878.77615881084898</v>
      </c>
      <c r="BC401" s="45">
        <f>AU401*'Propiedades físicas'!$L$4+'Diseño reactor'!AV401*'Propiedades físicas'!$L$5+'Diseño reactor'!AW401*'Propiedades físicas'!$L$8+AX401*'Propiedades físicas'!$L$9+'Diseño reactor'!AY401*'Propiedades físicas'!$L$7+'Diseño reactor'!AZ401*'Propiedades físicas'!$L$6</f>
        <v>1.8860485367155311</v>
      </c>
      <c r="BD401" s="29">
        <f t="shared" si="263"/>
        <v>5.250958709144304</v>
      </c>
      <c r="BE401" s="58">
        <f t="shared" si="264"/>
        <v>45.564697667336105</v>
      </c>
      <c r="BF401" s="30">
        <f>AU401*'Propiedades físicas'!$I$4+'Diseño reactor'!AV401*'Propiedades físicas'!$I$5+'Diseño reactor'!AW401*'Propiedades físicas'!$I$8+'Diseño reactor'!AX401*'Propiedades físicas'!$I$9+'Diseño reactor'!AY401*'Propiedades físicas'!$I$7+'Diseño reactor'!AZ401*'Propiedades físicas'!$I$6</f>
        <v>1.8464095257676262E-2</v>
      </c>
      <c r="BG401" s="24">
        <f>AU401*'Propiedades físicas'!$O$4+'Diseño reactor'!AV401*'Propiedades físicas'!$O$5+'Diseño reactor'!AW401*'Propiedades físicas'!$O$8+'Diseño reactor'!AX401*'Propiedades físicas'!$O$9+'Diseño reactor'!AY401*'Propiedades físicas'!$O$7+'Diseño reactor'!AZ401*'Propiedades físicas'!$O$6</f>
        <v>0.14487023462004273</v>
      </c>
      <c r="BH401" s="54">
        <f t="shared" si="265"/>
        <v>44685.27484361564</v>
      </c>
      <c r="BI401" s="34">
        <f t="shared" si="287"/>
        <v>240.38188337204903</v>
      </c>
      <c r="BJ401" s="27">
        <f t="shared" si="266"/>
        <v>4854.3962429468202</v>
      </c>
      <c r="BK401" s="34">
        <f t="shared" si="267"/>
        <v>540.96732511873824</v>
      </c>
      <c r="BL401" s="27">
        <f t="shared" si="268"/>
        <v>104.67744013919925</v>
      </c>
      <c r="BM401" s="34">
        <f t="shared" si="269"/>
        <v>1.1054421768707483</v>
      </c>
      <c r="BN401" s="45">
        <f t="shared" si="270"/>
        <v>331.88902472340783</v>
      </c>
      <c r="BO401" s="45">
        <f t="shared" si="271"/>
        <v>64.15355023492296</v>
      </c>
      <c r="BP401" s="66">
        <f t="shared" si="272"/>
        <v>6.7136509533612472</v>
      </c>
    </row>
    <row r="402" spans="8:68">
      <c r="H402" s="68">
        <v>397</v>
      </c>
      <c r="I402" s="31">
        <f>('Propiedades físicas'!$C$10*'Diseño reactor'!H402)/1000</f>
        <v>347.47237679512892</v>
      </c>
      <c r="J402" s="31">
        <f t="shared" si="249"/>
        <v>1.3123345349229283</v>
      </c>
      <c r="K402" s="31">
        <f>(I402*1000)/'Propiedades físicas'!$F$10</f>
        <v>2269.7473335379173</v>
      </c>
      <c r="L402" s="31">
        <f t="shared" si="250"/>
        <v>324.24961907684531</v>
      </c>
      <c r="M402" s="31">
        <f t="shared" si="251"/>
        <v>1945.4977144610718</v>
      </c>
      <c r="N402" s="31">
        <f t="shared" si="252"/>
        <v>0.81674967021875389</v>
      </c>
      <c r="O402" s="32">
        <f t="shared" si="253"/>
        <v>4.9004980213125231</v>
      </c>
      <c r="P402" s="33">
        <f t="shared" si="254"/>
        <v>0.38211172116420566</v>
      </c>
      <c r="Q402" s="31">
        <f t="shared" si="255"/>
        <v>4.1114800722978737</v>
      </c>
      <c r="R402" s="31">
        <f t="shared" si="256"/>
        <v>0.2033429101379762</v>
      </c>
      <c r="S402" s="31">
        <f t="shared" si="257"/>
        <v>0.78901794901464983</v>
      </c>
      <c r="T402" s="31">
        <f t="shared" si="258"/>
        <v>0.1082100778730427</v>
      </c>
      <c r="U402" s="31">
        <f t="shared" si="259"/>
        <v>0.12308496104352942</v>
      </c>
      <c r="V402" s="47">
        <f t="shared" si="273"/>
        <v>3.7840189862863087E-4</v>
      </c>
      <c r="W402" s="31">
        <f t="shared" si="260"/>
        <v>0.53215564683134453</v>
      </c>
      <c r="X402" s="34">
        <f>(S402*H402*'Propiedades físicas'!$F$5*60*24*365)/(1000000)</f>
        <v>48481.249303803554</v>
      </c>
      <c r="Y402" s="34">
        <f>(U402*H402*'Propiedades físicas'!$F$7*60*24*365)/(1000000)</f>
        <v>2365.1752667419628</v>
      </c>
      <c r="Z402" s="31">
        <f t="shared" si="274"/>
        <v>151.69835330218964</v>
      </c>
      <c r="AA402" s="31">
        <f t="shared" si="275"/>
        <v>1632.2575887022558</v>
      </c>
      <c r="AB402" s="31">
        <f t="shared" si="276"/>
        <v>80.727135324776555</v>
      </c>
      <c r="AC402" s="31">
        <f t="shared" si="277"/>
        <v>313.24012575881596</v>
      </c>
      <c r="AD402" s="31">
        <f t="shared" si="261"/>
        <v>42.959400915597953</v>
      </c>
      <c r="AE402" s="31">
        <f t="shared" si="278"/>
        <v>48.864729534281182</v>
      </c>
      <c r="AF402" s="31">
        <f t="shared" si="279"/>
        <v>2269.7473335379173</v>
      </c>
      <c r="AG402" s="31">
        <f t="shared" si="280"/>
        <v>6.6834907595522214E-2</v>
      </c>
      <c r="AH402" s="31">
        <f t="shared" si="281"/>
        <v>0.7191362512399172</v>
      </c>
      <c r="AI402" s="31">
        <f t="shared" si="281"/>
        <v>3.5566573482408263E-2</v>
      </c>
      <c r="AJ402" s="31">
        <f t="shared" si="281"/>
        <v>0.13800660590293987</v>
      </c>
      <c r="AK402" s="31">
        <f t="shared" si="262"/>
        <v>1.8926952917105517E-2</v>
      </c>
      <c r="AL402" s="31">
        <f t="shared" si="262"/>
        <v>2.1528708862106862E-2</v>
      </c>
      <c r="AM402" s="31">
        <f t="shared" si="282"/>
        <v>1</v>
      </c>
      <c r="AN402" s="31">
        <f>(Z402*'Propiedades físicas'!$F$4)/1000</f>
        <v>133.40049792687952</v>
      </c>
      <c r="AO402" s="31">
        <f>(AA402*'Propiedades físicas'!$F$6)/1000</f>
        <v>52.297533142020278</v>
      </c>
      <c r="AP402" s="31">
        <f>(AB402*'Propiedades físicas'!$F$9)/1000</f>
        <v>49.80460613862089</v>
      </c>
      <c r="AQ402" s="31">
        <f>(AC402*'Propiedades físicas'!$F$5)/1000</f>
        <v>92.239819832198535</v>
      </c>
      <c r="AR402" s="31">
        <f>(AD402*'Propiedades físicas'!$F$8)/1000</f>
        <v>15.22996681259778</v>
      </c>
      <c r="AS402" s="31">
        <f>(AE402*'Propiedades físicas'!$F$7)/1000</f>
        <v>4.4999529428119542</v>
      </c>
      <c r="AT402" s="31">
        <f t="shared" si="283"/>
        <v>347.47237679512892</v>
      </c>
      <c r="AU402" s="31">
        <f t="shared" si="284"/>
        <v>0.3839168429942072</v>
      </c>
      <c r="AV402" s="31">
        <f t="shared" si="288"/>
        <v>0.15050846235427545</v>
      </c>
      <c r="AW402" s="31">
        <f t="shared" si="288"/>
        <v>0.14333400139023392</v>
      </c>
      <c r="AX402" s="31">
        <f t="shared" si="288"/>
        <v>0.26545943215101525</v>
      </c>
      <c r="AY402" s="31">
        <f t="shared" si="285"/>
        <v>4.3830726784873111E-2</v>
      </c>
      <c r="AZ402" s="31">
        <f t="shared" si="285"/>
        <v>1.295053432539515E-2</v>
      </c>
      <c r="BA402" s="31">
        <f t="shared" si="286"/>
        <v>1</v>
      </c>
      <c r="BB402" s="34">
        <f>AU402*'Propiedades físicas'!$C$4+'Diseño reactor'!AV402*'Propiedades físicas'!$C$5+'Diseño reactor'!AW402*'Propiedades físicas'!$C$8+'Diseño reactor'!AX402*'Propiedades físicas'!$C$9+'Diseño reactor'!AY402*'Propiedades físicas'!$C$7+'Diseño reactor'!AZ402*'Propiedades físicas'!$C$6</f>
        <v>878.76454770378621</v>
      </c>
      <c r="BC402" s="45">
        <f>AU402*'Propiedades físicas'!$L$4+'Diseño reactor'!AV402*'Propiedades físicas'!$L$5+'Diseño reactor'!AW402*'Propiedades físicas'!$L$8+AX402*'Propiedades físicas'!$L$9+'Diseño reactor'!AY402*'Propiedades físicas'!$L$7+'Diseño reactor'!AZ402*'Propiedades físicas'!$L$6</f>
        <v>1.8864547903641398</v>
      </c>
      <c r="BD402" s="29">
        <f t="shared" si="263"/>
        <v>5.2437105279877869</v>
      </c>
      <c r="BE402" s="58">
        <f t="shared" si="264"/>
        <v>45.55577170663296</v>
      </c>
      <c r="BF402" s="30">
        <f>AU402*'Propiedades físicas'!$I$4+'Diseño reactor'!AV402*'Propiedades físicas'!$I$5+'Diseño reactor'!AW402*'Propiedades físicas'!$I$8+'Diseño reactor'!AX402*'Propiedades físicas'!$I$9+'Diseño reactor'!AY402*'Propiedades físicas'!$I$7+'Diseño reactor'!AZ402*'Propiedades físicas'!$I$6</f>
        <v>1.8469068529236261E-2</v>
      </c>
      <c r="BG402" s="24">
        <f>AU402*'Propiedades físicas'!$O$4+'Diseño reactor'!AV402*'Propiedades físicas'!$O$5+'Diseño reactor'!AW402*'Propiedades físicas'!$O$8+'Diseño reactor'!AX402*'Propiedades físicas'!$O$9+'Diseño reactor'!AY402*'Propiedades físicas'!$O$7+'Diseño reactor'!AZ402*'Propiedades físicas'!$O$6</f>
        <v>0.14488315857778797</v>
      </c>
      <c r="BH402" s="54">
        <f t="shared" si="265"/>
        <v>44672.651925163067</v>
      </c>
      <c r="BI402" s="34">
        <f t="shared" si="287"/>
        <v>240.47696876952818</v>
      </c>
      <c r="BJ402" s="27">
        <f t="shared" si="266"/>
        <v>4854.1218669347554</v>
      </c>
      <c r="BK402" s="34">
        <f t="shared" si="267"/>
        <v>540.98500631001252</v>
      </c>
      <c r="BL402" s="27">
        <f t="shared" si="268"/>
        <v>104.67810214865594</v>
      </c>
      <c r="BM402" s="34">
        <f t="shared" si="269"/>
        <v>1.1054421768707483</v>
      </c>
      <c r="BN402" s="45">
        <f t="shared" si="270"/>
        <v>332.84286565870553</v>
      </c>
      <c r="BO402" s="45">
        <f t="shared" si="271"/>
        <v>64.230650838683218</v>
      </c>
      <c r="BP402" s="66">
        <f t="shared" si="272"/>
        <v>6.713562247131315</v>
      </c>
    </row>
    <row r="403" spans="8:68">
      <c r="H403" s="68">
        <v>398</v>
      </c>
      <c r="I403" s="31">
        <f>('Propiedades físicas'!$C$10*'Diseño reactor'!H403)/1000</f>
        <v>348.34762207672873</v>
      </c>
      <c r="J403" s="31">
        <f t="shared" si="249"/>
        <v>1.3090372119708606</v>
      </c>
      <c r="K403" s="31">
        <f>(I403*1000)/'Propiedades físicas'!$F$10</f>
        <v>2275.4645812294484</v>
      </c>
      <c r="L403" s="31">
        <f t="shared" si="250"/>
        <v>325.06636874706402</v>
      </c>
      <c r="M403" s="31">
        <f t="shared" si="251"/>
        <v>1950.3982124823842</v>
      </c>
      <c r="N403" s="31">
        <f t="shared" si="252"/>
        <v>0.81674967021875378</v>
      </c>
      <c r="O403" s="32">
        <f t="shared" si="253"/>
        <v>4.9004980213125231</v>
      </c>
      <c r="P403" s="33">
        <f t="shared" si="254"/>
        <v>0.38262331704051822</v>
      </c>
      <c r="Q403" s="31">
        <f t="shared" si="255"/>
        <v>4.1129699695413207</v>
      </c>
      <c r="R403" s="31">
        <f t="shared" si="256"/>
        <v>0.20337549107705286</v>
      </c>
      <c r="S403" s="31">
        <f t="shared" si="257"/>
        <v>0.78752805177120422</v>
      </c>
      <c r="T403" s="31">
        <f t="shared" si="258"/>
        <v>0.10810002560939688</v>
      </c>
      <c r="U403" s="31">
        <f t="shared" si="259"/>
        <v>0.12265083649178582</v>
      </c>
      <c r="V403" s="47">
        <f t="shared" si="273"/>
        <v>3.7890852755468793E-4</v>
      </c>
      <c r="W403" s="31">
        <f t="shared" si="260"/>
        <v>0.53152926656457844</v>
      </c>
      <c r="X403" s="34">
        <f>(S403*H403*'Propiedades físicas'!$F$5*60*24*365)/(1000000)</f>
        <v>48511.590908823382</v>
      </c>
      <c r="Y403" s="34">
        <f>(U403*H403*'Propiedades físicas'!$F$7*60*24*365)/(1000000)</f>
        <v>2362.7698263510097</v>
      </c>
      <c r="Z403" s="31">
        <f t="shared" si="274"/>
        <v>152.28408018212625</v>
      </c>
      <c r="AA403" s="31">
        <f t="shared" si="275"/>
        <v>1636.9620478774457</v>
      </c>
      <c r="AB403" s="31">
        <f t="shared" si="276"/>
        <v>80.943445448667035</v>
      </c>
      <c r="AC403" s="31">
        <f t="shared" si="277"/>
        <v>313.43616460493928</v>
      </c>
      <c r="AD403" s="31">
        <f t="shared" si="261"/>
        <v>43.023810192539962</v>
      </c>
      <c r="AE403" s="31">
        <f t="shared" si="278"/>
        <v>48.815032923730755</v>
      </c>
      <c r="AF403" s="31">
        <f t="shared" si="279"/>
        <v>2275.4645812294489</v>
      </c>
      <c r="AG403" s="31">
        <f t="shared" si="280"/>
        <v>6.6924390490774477E-2</v>
      </c>
      <c r="AH403" s="31">
        <f t="shared" si="281"/>
        <v>0.7193968481781351</v>
      </c>
      <c r="AI403" s="31">
        <f t="shared" si="281"/>
        <v>3.5572272192842813E-2</v>
      </c>
      <c r="AJ403" s="31">
        <f t="shared" si="281"/>
        <v>0.13774600896472211</v>
      </c>
      <c r="AK403" s="31">
        <f t="shared" si="262"/>
        <v>1.890770374869729E-2</v>
      </c>
      <c r="AL403" s="31">
        <f t="shared" si="262"/>
        <v>2.1452776424828228E-2</v>
      </c>
      <c r="AM403" s="31">
        <f t="shared" si="282"/>
        <v>1</v>
      </c>
      <c r="AN403" s="31">
        <f>(Z403*'Propiedades físicas'!$F$4)/1000</f>
        <v>133.91557443055819</v>
      </c>
      <c r="AO403" s="31">
        <f>(AA403*'Propiedades físicas'!$F$6)/1000</f>
        <v>52.448264013993359</v>
      </c>
      <c r="AP403" s="31">
        <f>(AB403*'Propiedades físicas'!$F$9)/1000</f>
        <v>49.938058669555126</v>
      </c>
      <c r="AQ403" s="31">
        <f>(AC403*'Propiedades físicas'!$F$5)/1000</f>
        <v>92.297547391216469</v>
      </c>
      <c r="AR403" s="31">
        <f>(AD403*'Propiedades físicas'!$F$8)/1000</f>
        <v>15.252801189459262</v>
      </c>
      <c r="AS403" s="31">
        <f>(AE403*'Propiedades físicas'!$F$7)/1000</f>
        <v>4.4953763819463655</v>
      </c>
      <c r="AT403" s="31">
        <f t="shared" si="283"/>
        <v>348.34762207672878</v>
      </c>
      <c r="AU403" s="31">
        <f t="shared" si="284"/>
        <v>0.38443085568432928</v>
      </c>
      <c r="AV403" s="31">
        <f t="shared" si="288"/>
        <v>0.15056300284559096</v>
      </c>
      <c r="AW403" s="31">
        <f t="shared" si="288"/>
        <v>0.14335696730708705</v>
      </c>
      <c r="AX403" s="31">
        <f t="shared" si="288"/>
        <v>0.26495816690514556</v>
      </c>
      <c r="AY403" s="31">
        <f t="shared" si="285"/>
        <v>4.3786149876744687E-2</v>
      </c>
      <c r="AZ403" s="31">
        <f t="shared" si="285"/>
        <v>1.2904857381102464E-2</v>
      </c>
      <c r="BA403" s="31">
        <f t="shared" si="286"/>
        <v>0.99999999999999989</v>
      </c>
      <c r="BB403" s="34">
        <f>AU403*'Propiedades físicas'!$C$4+'Diseño reactor'!AV403*'Propiedades físicas'!$C$5+'Diseño reactor'!AW403*'Propiedades físicas'!$C$8+'Diseño reactor'!AX403*'Propiedades físicas'!$C$9+'Diseño reactor'!AY403*'Propiedades físicas'!$C$7+'Diseño reactor'!AZ403*'Propiedades físicas'!$C$6</f>
        <v>878.75298832415638</v>
      </c>
      <c r="BC403" s="45">
        <f>AU403*'Propiedades físicas'!$L$4+'Diseño reactor'!AV403*'Propiedades físicas'!$L$5+'Diseño reactor'!AW403*'Propiedades físicas'!$L$8+AX403*'Propiedades físicas'!$L$9+'Diseño reactor'!AY403*'Propiedades físicas'!$L$7+'Diseño reactor'!AZ403*'Propiedades físicas'!$L$6</f>
        <v>1.8868600704107141</v>
      </c>
      <c r="BD403" s="29">
        <f t="shared" si="263"/>
        <v>5.2364822615055351</v>
      </c>
      <c r="BE403" s="58">
        <f t="shared" si="264"/>
        <v>45.546874463241913</v>
      </c>
      <c r="BF403" s="30">
        <f>AU403*'Propiedades físicas'!$I$4+'Diseño reactor'!AV403*'Propiedades físicas'!$I$5+'Diseño reactor'!AW403*'Propiedades físicas'!$I$8+'Diseño reactor'!AX403*'Propiedades físicas'!$I$9+'Diseño reactor'!AY403*'Propiedades físicas'!$I$7+'Diseño reactor'!AZ403*'Propiedades físicas'!$I$6</f>
        <v>1.8474020565437045E-2</v>
      </c>
      <c r="BG403" s="24">
        <f>AU403*'Propiedades físicas'!$O$4+'Diseño reactor'!AV403*'Propiedades físicas'!$O$5+'Diseño reactor'!AW403*'Propiedades físicas'!$O$8+'Diseño reactor'!AX403*'Propiedades físicas'!$O$9+'Diseño reactor'!AY403*'Propiedades físicas'!$O$7+'Diseño reactor'!AZ403*'Propiedades físicas'!$O$6</f>
        <v>0.1448960686554297</v>
      </c>
      <c r="BH403" s="54">
        <f t="shared" si="265"/>
        <v>44660.089767305049</v>
      </c>
      <c r="BI403" s="34">
        <f t="shared" si="287"/>
        <v>240.57168747458141</v>
      </c>
      <c r="BJ403" s="27">
        <f t="shared" si="266"/>
        <v>4853.8489314291182</v>
      </c>
      <c r="BK403" s="34">
        <f t="shared" si="267"/>
        <v>541.00279077802884</v>
      </c>
      <c r="BL403" s="27">
        <f t="shared" si="268"/>
        <v>104.67876798973809</v>
      </c>
      <c r="BM403" s="34">
        <f t="shared" si="269"/>
        <v>1.1054421768707483</v>
      </c>
      <c r="BN403" s="45">
        <f t="shared" si="270"/>
        <v>333.79737633338272</v>
      </c>
      <c r="BO403" s="45">
        <f t="shared" si="271"/>
        <v>64.307570124399831</v>
      </c>
      <c r="BP403" s="66">
        <f t="shared" si="272"/>
        <v>6.7134739360872633</v>
      </c>
    </row>
    <row r="404" spans="8:68">
      <c r="H404" s="68">
        <v>399</v>
      </c>
      <c r="I404" s="31">
        <f>('Propiedades físicas'!$C$10*'Diseño reactor'!H404)/1000</f>
        <v>349.22286735832853</v>
      </c>
      <c r="J404" s="31">
        <f t="shared" si="249"/>
        <v>1.30575641695339</v>
      </c>
      <c r="K404" s="31">
        <f>(I404*1000)/'Propiedades físicas'!$F$10</f>
        <v>2281.1818289209796</v>
      </c>
      <c r="L404" s="31">
        <f t="shared" si="250"/>
        <v>325.88311841728279</v>
      </c>
      <c r="M404" s="31">
        <f t="shared" si="251"/>
        <v>1955.2987105036966</v>
      </c>
      <c r="N404" s="31">
        <f t="shared" si="252"/>
        <v>0.81674967021875389</v>
      </c>
      <c r="O404" s="32">
        <f t="shared" si="253"/>
        <v>4.9004980213125231</v>
      </c>
      <c r="P404" s="33">
        <f t="shared" si="254"/>
        <v>0.3831337099724928</v>
      </c>
      <c r="Q404" s="31">
        <f t="shared" si="255"/>
        <v>4.1144547064747856</v>
      </c>
      <c r="R404" s="31">
        <f t="shared" si="256"/>
        <v>0.20340735675833063</v>
      </c>
      <c r="S404" s="31">
        <f t="shared" si="257"/>
        <v>0.78604331483773804</v>
      </c>
      <c r="T404" s="31">
        <f t="shared" si="258"/>
        <v>0.10798985238438374</v>
      </c>
      <c r="U404" s="31">
        <f t="shared" si="259"/>
        <v>0.12221875110354666</v>
      </c>
      <c r="V404" s="47">
        <f t="shared" si="273"/>
        <v>3.7941396521547834E-4</v>
      </c>
      <c r="W404" s="31">
        <f t="shared" si="260"/>
        <v>0.53090435914118406</v>
      </c>
      <c r="X404" s="34">
        <f>(S404*H404*'Propiedades físicas'!$F$5*60*24*365)/(1000000)</f>
        <v>48541.789993699211</v>
      </c>
      <c r="Y404" s="34">
        <f>(U404*H404*'Propiedades físicas'!$F$7*60*24*365)/(1000000)</f>
        <v>2360.3617420766036</v>
      </c>
      <c r="Z404" s="31">
        <f t="shared" si="274"/>
        <v>152.87035027902462</v>
      </c>
      <c r="AA404" s="31">
        <f t="shared" si="275"/>
        <v>1641.6674278834394</v>
      </c>
      <c r="AB404" s="31">
        <f t="shared" si="276"/>
        <v>81.159535346573918</v>
      </c>
      <c r="AC404" s="31">
        <f t="shared" si="277"/>
        <v>313.63128262025748</v>
      </c>
      <c r="AD404" s="31">
        <f t="shared" si="261"/>
        <v>43.087951101369114</v>
      </c>
      <c r="AE404" s="31">
        <f t="shared" si="278"/>
        <v>48.765281690315113</v>
      </c>
      <c r="AF404" s="31">
        <f t="shared" si="279"/>
        <v>2281.1818289209796</v>
      </c>
      <c r="AG404" s="31">
        <f t="shared" si="280"/>
        <v>6.7013662979830829E-2</v>
      </c>
      <c r="AH404" s="31">
        <f t="shared" si="281"/>
        <v>0.71965654252995848</v>
      </c>
      <c r="AI404" s="31">
        <f t="shared" si="281"/>
        <v>3.5577845798010384E-2</v>
      </c>
      <c r="AJ404" s="31">
        <f t="shared" si="281"/>
        <v>0.1374863146128987</v>
      </c>
      <c r="AK404" s="31">
        <f t="shared" si="262"/>
        <v>1.8888433423016576E-2</v>
      </c>
      <c r="AL404" s="31">
        <f t="shared" si="262"/>
        <v>2.1377200656285057E-2</v>
      </c>
      <c r="AM404" s="31">
        <f t="shared" si="282"/>
        <v>1</v>
      </c>
      <c r="AN404" s="31">
        <f>(Z404*'Propiedades físicas'!$F$4)/1000</f>
        <v>134.43112862836867</v>
      </c>
      <c r="AO404" s="31">
        <f>(AA404*'Propiedades físicas'!$F$6)/1000</f>
        <v>52.599024389385399</v>
      </c>
      <c r="AP404" s="31">
        <f>(AB404*'Propiedades físicas'!$F$9)/1000</f>
        <v>50.071375332068776</v>
      </c>
      <c r="AQ404" s="31">
        <f>(AC404*'Propiedades físicas'!$F$5)/1000</f>
        <v>92.355003793187237</v>
      </c>
      <c r="AR404" s="31">
        <f>(AD404*'Propiedades físicas'!$F$8)/1000</f>
        <v>15.275540424457374</v>
      </c>
      <c r="AS404" s="31">
        <f>(AE404*'Propiedades físicas'!$F$7)/1000</f>
        <v>4.490794790861119</v>
      </c>
      <c r="AT404" s="31">
        <f t="shared" si="283"/>
        <v>349.22286735832853</v>
      </c>
      <c r="AU404" s="31">
        <f t="shared" si="284"/>
        <v>0.38494365974732225</v>
      </c>
      <c r="AV404" s="31">
        <f t="shared" si="288"/>
        <v>0.1506173544340523</v>
      </c>
      <c r="AW404" s="31">
        <f t="shared" si="288"/>
        <v>0.14337942904721596</v>
      </c>
      <c r="AX404" s="31">
        <f t="shared" si="288"/>
        <v>0.26445863780857215</v>
      </c>
      <c r="AY404" s="31">
        <f t="shared" si="285"/>
        <v>4.3741523972952029E-2</v>
      </c>
      <c r="AZ404" s="31">
        <f t="shared" si="285"/>
        <v>1.2859394989885444E-2</v>
      </c>
      <c r="BA404" s="31">
        <f t="shared" si="286"/>
        <v>1.0000000000000002</v>
      </c>
      <c r="BB404" s="34">
        <f>AU404*'Propiedades físicas'!$C$4+'Diseño reactor'!AV404*'Propiedades físicas'!$C$5+'Diseño reactor'!AW404*'Propiedades físicas'!$C$8+'Diseño reactor'!AX404*'Propiedades físicas'!$C$9+'Diseño reactor'!AY404*'Propiedades físicas'!$C$7+'Diseño reactor'!AZ404*'Propiedades físicas'!$C$6</f>
        <v>878.74148037938676</v>
      </c>
      <c r="BC404" s="45">
        <f>AU404*'Propiedades físicas'!$L$4+'Diseño reactor'!AV404*'Propiedades físicas'!$L$5+'Diseño reactor'!AW404*'Propiedades físicas'!$L$8+AX404*'Propiedades físicas'!$L$9+'Diseño reactor'!AY404*'Propiedades físicas'!$L$7+'Diseño reactor'!AZ404*'Propiedades físicas'!$L$6</f>
        <v>1.8872643801848032</v>
      </c>
      <c r="BD404" s="29">
        <f t="shared" si="263"/>
        <v>5.2292738284816176</v>
      </c>
      <c r="BE404" s="58">
        <f t="shared" si="264"/>
        <v>45.538005788246622</v>
      </c>
      <c r="BF404" s="30">
        <f>AU404*'Propiedades físicas'!$I$4+'Diseño reactor'!AV404*'Propiedades físicas'!$I$5+'Diseño reactor'!AW404*'Propiedades físicas'!$I$8+'Diseño reactor'!AX404*'Propiedades físicas'!$I$9+'Diseño reactor'!AY404*'Propiedades físicas'!$I$7+'Diseño reactor'!AZ404*'Propiedades físicas'!$I$6</f>
        <v>1.8478951481989449E-2</v>
      </c>
      <c r="BG404" s="24">
        <f>AU404*'Propiedades físicas'!$O$4+'Diseño reactor'!AV404*'Propiedades físicas'!$O$5+'Diseño reactor'!AW404*'Propiedades físicas'!$O$8+'Diseño reactor'!AX404*'Propiedades físicas'!$O$9+'Diseño reactor'!AY404*'Propiedades físicas'!$O$7+'Diseño reactor'!AZ404*'Propiedades físicas'!$O$6</f>
        <v>0.14490896481596535</v>
      </c>
      <c r="BH404" s="54">
        <f t="shared" si="265"/>
        <v>44647.587983447418</v>
      </c>
      <c r="BI404" s="34">
        <f t="shared" si="287"/>
        <v>240.66604132748276</v>
      </c>
      <c r="BJ404" s="27">
        <f t="shared" si="266"/>
        <v>4853.5774272237368</v>
      </c>
      <c r="BK404" s="34">
        <f t="shared" si="267"/>
        <v>541.02067741009853</v>
      </c>
      <c r="BL404" s="27">
        <f t="shared" si="268"/>
        <v>104.67943762017829</v>
      </c>
      <c r="BM404" s="34">
        <f t="shared" si="269"/>
        <v>1.1054421768707483</v>
      </c>
      <c r="BN404" s="45">
        <f t="shared" si="270"/>
        <v>334.75255428287136</v>
      </c>
      <c r="BO404" s="45">
        <f t="shared" si="271"/>
        <v>64.384308730746611</v>
      </c>
      <c r="BP404" s="66">
        <f t="shared" si="272"/>
        <v>6.7133860179939031</v>
      </c>
    </row>
    <row r="405" spans="8:68">
      <c r="H405" s="68">
        <v>400</v>
      </c>
      <c r="I405" s="31">
        <f>('Propiedades físicas'!$C$10*'Diseño reactor'!H405)/1000</f>
        <v>350.09811263992833</v>
      </c>
      <c r="J405" s="31">
        <f t="shared" si="249"/>
        <v>1.3024920259110064</v>
      </c>
      <c r="K405" s="31">
        <f>(I405*1000)/'Propiedades físicas'!$F$10</f>
        <v>2286.8990766125107</v>
      </c>
      <c r="L405" s="31">
        <f t="shared" si="250"/>
        <v>326.6998680875015</v>
      </c>
      <c r="M405" s="31">
        <f t="shared" si="251"/>
        <v>1960.199208525009</v>
      </c>
      <c r="N405" s="31">
        <f t="shared" si="252"/>
        <v>0.81674967021875378</v>
      </c>
      <c r="O405" s="32">
        <f t="shared" si="253"/>
        <v>4.9004980213125222</v>
      </c>
      <c r="P405" s="33">
        <f t="shared" si="254"/>
        <v>0.38364290419797348</v>
      </c>
      <c r="Q405" s="31">
        <f t="shared" si="255"/>
        <v>4.115934308299849</v>
      </c>
      <c r="R405" s="31">
        <f t="shared" si="256"/>
        <v>0.20343851194883419</v>
      </c>
      <c r="S405" s="31">
        <f t="shared" si="257"/>
        <v>0.78456371301267303</v>
      </c>
      <c r="T405" s="31">
        <f t="shared" si="258"/>
        <v>0.10787956115199947</v>
      </c>
      <c r="U405" s="31">
        <f t="shared" si="259"/>
        <v>0.12178869291994658</v>
      </c>
      <c r="V405" s="47">
        <f t="shared" si="273"/>
        <v>3.7991821580770193E-4</v>
      </c>
      <c r="W405" s="31">
        <f t="shared" si="260"/>
        <v>0.53028091937249178</v>
      </c>
      <c r="X405" s="34">
        <f>(S405*H405*'Propiedades físicas'!$F$5*60*24*365)/(1000000)</f>
        <v>48571.847394253782</v>
      </c>
      <c r="Y405" s="34">
        <f>(U405*H405*'Propiedades físicas'!$F$7*60*24*365)/(1000000)</f>
        <v>2357.9510784849949</v>
      </c>
      <c r="Z405" s="31">
        <f t="shared" si="274"/>
        <v>153.4571616791894</v>
      </c>
      <c r="AA405" s="31">
        <f t="shared" si="275"/>
        <v>1646.3737233199395</v>
      </c>
      <c r="AB405" s="31">
        <f t="shared" si="276"/>
        <v>81.375404779533682</v>
      </c>
      <c r="AC405" s="31">
        <f t="shared" si="277"/>
        <v>313.82548520506919</v>
      </c>
      <c r="AD405" s="31">
        <f t="shared" si="261"/>
        <v>43.151824460799787</v>
      </c>
      <c r="AE405" s="31">
        <f t="shared" si="278"/>
        <v>48.715477167978634</v>
      </c>
      <c r="AF405" s="31">
        <f t="shared" si="279"/>
        <v>2286.8990766125098</v>
      </c>
      <c r="AG405" s="31">
        <f t="shared" si="280"/>
        <v>6.7102725803929758E-2</v>
      </c>
      <c r="AH405" s="31">
        <f t="shared" si="281"/>
        <v>0.71991533870337887</v>
      </c>
      <c r="AI405" s="31">
        <f t="shared" si="281"/>
        <v>3.5583295131708104E-2</v>
      </c>
      <c r="AJ405" s="31">
        <f t="shared" si="281"/>
        <v>0.13722751843947834</v>
      </c>
      <c r="AK405" s="31">
        <f t="shared" si="262"/>
        <v>1.8869142456744887E-2</v>
      </c>
      <c r="AL405" s="31">
        <f t="shared" si="262"/>
        <v>2.1301979464760149E-2</v>
      </c>
      <c r="AM405" s="31">
        <f t="shared" si="282"/>
        <v>1</v>
      </c>
      <c r="AN405" s="31">
        <f>(Z405*'Propiedades físicas'!$F$4)/1000</f>
        <v>134.94715883744558</v>
      </c>
      <c r="AO405" s="31">
        <f>(AA405*'Propiedades físicas'!$F$6)/1000</f>
        <v>52.749814095170862</v>
      </c>
      <c r="AP405" s="31">
        <f>(AB405*'Propiedades físicas'!$F$9)/1000</f>
        <v>50.204555978733296</v>
      </c>
      <c r="AQ405" s="31">
        <f>(AC405*'Propiedades físicas'!$F$5)/1000</f>
        <v>92.412190628336731</v>
      </c>
      <c r="AR405" s="31">
        <f>(AD405*'Propiedades físicas'!$F$8)/1000</f>
        <v>15.298184807842736</v>
      </c>
      <c r="AS405" s="31">
        <f>(AE405*'Propiedades físicas'!$F$7)/1000</f>
        <v>4.4862082923991533</v>
      </c>
      <c r="AT405" s="31">
        <f t="shared" si="283"/>
        <v>350.09811263992844</v>
      </c>
      <c r="AU405" s="31">
        <f t="shared" si="284"/>
        <v>0.38545525944105008</v>
      </c>
      <c r="AV405" s="31">
        <f t="shared" si="288"/>
        <v>0.1506715180422106</v>
      </c>
      <c r="AW405" s="31">
        <f t="shared" si="288"/>
        <v>0.14340138997083957</v>
      </c>
      <c r="AX405" s="31">
        <f t="shared" si="288"/>
        <v>0.26396083638240436</v>
      </c>
      <c r="AY405" s="31">
        <f t="shared" si="285"/>
        <v>4.3696850270017677E-2</v>
      </c>
      <c r="AZ405" s="31">
        <f t="shared" si="285"/>
        <v>1.2814145893477475E-2</v>
      </c>
      <c r="BA405" s="31">
        <f t="shared" si="286"/>
        <v>0.99999999999999989</v>
      </c>
      <c r="BB405" s="34">
        <f>AU405*'Propiedades físicas'!$C$4+'Diseño reactor'!AV405*'Propiedades físicas'!$C$5+'Diseño reactor'!AW405*'Propiedades físicas'!$C$8+'Diseño reactor'!AX405*'Propiedades físicas'!$C$9+'Diseño reactor'!AY405*'Propiedades físicas'!$C$7+'Diseño reactor'!AZ405*'Propiedades físicas'!$C$6</f>
        <v>878.73002357890789</v>
      </c>
      <c r="BC405" s="45">
        <f>AU405*'Propiedades físicas'!$L$4+'Diseño reactor'!AV405*'Propiedades físicas'!$L$5+'Diseño reactor'!AW405*'Propiedades físicas'!$L$8+AX405*'Propiedades físicas'!$L$9+'Diseño reactor'!AY405*'Propiedades físicas'!$L$7+'Diseño reactor'!AZ405*'Propiedades físicas'!$L$6</f>
        <v>1.8876677230015781</v>
      </c>
      <c r="BD405" s="29">
        <f t="shared" si="263"/>
        <v>5.2220851481353012</v>
      </c>
      <c r="BE405" s="58">
        <f t="shared" si="264"/>
        <v>45.529165533850922</v>
      </c>
      <c r="BF405" s="30">
        <f>AU405*'Propiedades físicas'!$I$4+'Diseño reactor'!AV405*'Propiedades físicas'!$I$5+'Diseño reactor'!AW405*'Propiedades físicas'!$I$8+'Diseño reactor'!AX405*'Propiedades físicas'!$I$9+'Diseño reactor'!AY405*'Propiedades físicas'!$I$7+'Diseño reactor'!AZ405*'Propiedades físicas'!$I$6</f>
        <v>1.8483861393835319E-2</v>
      </c>
      <c r="BG405" s="24">
        <f>AU405*'Propiedades físicas'!$O$4+'Diseño reactor'!AV405*'Propiedades físicas'!$O$5+'Diseño reactor'!AW405*'Propiedades físicas'!$O$8+'Diseño reactor'!AX405*'Propiedades físicas'!$O$9+'Diseño reactor'!AY405*'Propiedades físicas'!$O$7+'Diseño reactor'!AZ405*'Propiedades físicas'!$O$6</f>
        <v>0.14492184702309913</v>
      </c>
      <c r="BH405" s="54">
        <f t="shared" si="265"/>
        <v>44635.146190095838</v>
      </c>
      <c r="BI405" s="34">
        <f t="shared" si="287"/>
        <v>240.76003215730853</v>
      </c>
      <c r="BJ405" s="27">
        <f t="shared" si="266"/>
        <v>4853.3073451845912</v>
      </c>
      <c r="BK405" s="34">
        <f t="shared" si="267"/>
        <v>541.03866510378816</v>
      </c>
      <c r="BL405" s="27">
        <f t="shared" si="268"/>
        <v>104.68011099809848</v>
      </c>
      <c r="BM405" s="34">
        <f t="shared" si="269"/>
        <v>1.1054421768707483</v>
      </c>
      <c r="BN405" s="45">
        <f t="shared" si="270"/>
        <v>335.70839705443666</v>
      </c>
      <c r="BO405" s="45">
        <f t="shared" si="271"/>
        <v>64.460867293402046</v>
      </c>
      <c r="BP405" s="66">
        <f t="shared" si="272"/>
        <v>6.713298490631348</v>
      </c>
    </row>
    <row r="406" spans="8:68">
      <c r="H406" s="68">
        <v>401</v>
      </c>
      <c r="I406" s="31">
        <f>('Propiedades físicas'!$C$10*'Diseño reactor'!H406)/1000</f>
        <v>350.97335792152825</v>
      </c>
      <c r="J406" s="31">
        <f t="shared" si="249"/>
        <v>1.2992439161207043</v>
      </c>
      <c r="K406" s="31">
        <f>(I406*1000)/'Propiedades físicas'!$F$10</f>
        <v>2292.6163243040423</v>
      </c>
      <c r="L406" s="31">
        <f t="shared" si="250"/>
        <v>327.51661775772033</v>
      </c>
      <c r="M406" s="31">
        <f t="shared" si="251"/>
        <v>1965.0997065463218</v>
      </c>
      <c r="N406" s="31">
        <f t="shared" si="252"/>
        <v>0.81674967021875389</v>
      </c>
      <c r="O406" s="32">
        <f t="shared" si="253"/>
        <v>4.9004980213125231</v>
      </c>
      <c r="P406" s="33">
        <f t="shared" si="254"/>
        <v>0.38415090393492218</v>
      </c>
      <c r="Q406" s="31">
        <f t="shared" si="255"/>
        <v>4.1174088000613702</v>
      </c>
      <c r="R406" s="31">
        <f t="shared" si="256"/>
        <v>0.20346896138269202</v>
      </c>
      <c r="S406" s="31">
        <f t="shared" si="257"/>
        <v>0.78308922125115377</v>
      </c>
      <c r="T406" s="31">
        <f t="shared" si="258"/>
        <v>0.10776915483495726</v>
      </c>
      <c r="U406" s="31">
        <f t="shared" si="259"/>
        <v>0.12136065006618244</v>
      </c>
      <c r="V406" s="47">
        <f t="shared" si="273"/>
        <v>3.8042128350836954E-4</v>
      </c>
      <c r="W406" s="31">
        <f t="shared" si="260"/>
        <v>0.5296589420941753</v>
      </c>
      <c r="X406" s="34">
        <f>(S406*H406*'Propiedades físicas'!$F$5*60*24*365)/(1000000)</f>
        <v>48601.763940434612</v>
      </c>
      <c r="Y406" s="34">
        <f>(U406*H406*'Propiedades físicas'!$F$7*60*24*365)/(1000000)</f>
        <v>2355.537899458669</v>
      </c>
      <c r="Z406" s="31">
        <f t="shared" si="274"/>
        <v>154.04451247790379</v>
      </c>
      <c r="AA406" s="31">
        <f t="shared" si="275"/>
        <v>1651.0809288246094</v>
      </c>
      <c r="AB406" s="31">
        <f t="shared" si="276"/>
        <v>81.591053514459503</v>
      </c>
      <c r="AC406" s="31">
        <f t="shared" si="277"/>
        <v>314.01877772171264</v>
      </c>
      <c r="AD406" s="31">
        <f t="shared" si="261"/>
        <v>43.215431088817859</v>
      </c>
      <c r="AE406" s="31">
        <f t="shared" si="278"/>
        <v>48.665620676539156</v>
      </c>
      <c r="AF406" s="31">
        <f t="shared" si="279"/>
        <v>2292.6163243040419</v>
      </c>
      <c r="AG406" s="31">
        <f t="shared" si="280"/>
        <v>6.7191579700832116E-2</v>
      </c>
      <c r="AH406" s="31">
        <f t="shared" si="281"/>
        <v>0.72017324107897551</v>
      </c>
      <c r="AI406" s="31">
        <f t="shared" si="281"/>
        <v>3.5588621021979197E-2</v>
      </c>
      <c r="AJ406" s="31">
        <f t="shared" si="281"/>
        <v>0.13696961606388183</v>
      </c>
      <c r="AK406" s="31">
        <f t="shared" si="262"/>
        <v>1.8849831361092029E-2</v>
      </c>
      <c r="AL406" s="31">
        <f t="shared" si="262"/>
        <v>2.1227110773239539E-2</v>
      </c>
      <c r="AM406" s="31">
        <f t="shared" si="282"/>
        <v>1.0000000000000002</v>
      </c>
      <c r="AN406" s="31">
        <f>(Z406*'Propiedades físicas'!$F$4)/1000</f>
        <v>135.46366338281905</v>
      </c>
      <c r="AO406" s="31">
        <f>(AA406*'Propiedades físicas'!$F$6)/1000</f>
        <v>52.900632959540481</v>
      </c>
      <c r="AP406" s="31">
        <f>(AB406*'Propiedades físicas'!$F$9)/1000</f>
        <v>50.33760046574578</v>
      </c>
      <c r="AQ406" s="31">
        <f>(AC406*'Propiedades físicas'!$F$5)/1000</f>
        <v>92.469109475712727</v>
      </c>
      <c r="AR406" s="31">
        <f>(AD406*'Propiedades físicas'!$F$8)/1000</f>
        <v>15.320734629607701</v>
      </c>
      <c r="AS406" s="31">
        <f>(AE406*'Propiedades físicas'!$F$7)/1000</f>
        <v>4.4816170081024911</v>
      </c>
      <c r="AT406" s="31">
        <f t="shared" si="283"/>
        <v>350.97335792152825</v>
      </c>
      <c r="AU406" s="31">
        <f t="shared" si="284"/>
        <v>0.38596565900340063</v>
      </c>
      <c r="AV406" s="31">
        <f t="shared" si="288"/>
        <v>0.15072549458688023</v>
      </c>
      <c r="AW406" s="31">
        <f t="shared" si="288"/>
        <v>0.14342285341498889</v>
      </c>
      <c r="AX406" s="31">
        <f t="shared" si="288"/>
        <v>0.26346475420048054</v>
      </c>
      <c r="AY406" s="31">
        <f t="shared" si="285"/>
        <v>4.3652129951792983E-2</v>
      </c>
      <c r="AZ406" s="31">
        <f t="shared" si="285"/>
        <v>1.2769108842456656E-2</v>
      </c>
      <c r="BA406" s="31">
        <f t="shared" si="286"/>
        <v>1</v>
      </c>
      <c r="BB406" s="34">
        <f>AU406*'Propiedades físicas'!$C$4+'Diseño reactor'!AV406*'Propiedades físicas'!$C$5+'Diseño reactor'!AW406*'Propiedades físicas'!$C$8+'Diseño reactor'!AX406*'Propiedades físicas'!$C$9+'Diseño reactor'!AY406*'Propiedades físicas'!$C$7+'Diseño reactor'!AZ406*'Propiedades físicas'!$C$6</f>
        <v>878.7186176341404</v>
      </c>
      <c r="BC406" s="45">
        <f>AU406*'Propiedades físicas'!$L$4+'Diseño reactor'!AV406*'Propiedades físicas'!$L$5+'Diseño reactor'!AW406*'Propiedades físicas'!$L$8+AX406*'Propiedades físicas'!$L$9+'Diseño reactor'!AY406*'Propiedades físicas'!$L$7+'Diseño reactor'!AZ406*'Propiedades físicas'!$L$6</f>
        <v>1.8880701021619086</v>
      </c>
      <c r="BD406" s="29">
        <f t="shared" si="263"/>
        <v>5.2149161401181825</v>
      </c>
      <c r="BE406" s="58">
        <f t="shared" si="264"/>
        <v>45.520353553367357</v>
      </c>
      <c r="BF406" s="30">
        <f>AU406*'Propiedades físicas'!$I$4+'Diseño reactor'!AV406*'Propiedades físicas'!$I$5+'Diseño reactor'!AW406*'Propiedades físicas'!$I$8+'Diseño reactor'!AX406*'Propiedades físicas'!$I$9+'Diseño reactor'!AY406*'Propiedades físicas'!$I$7+'Diseño reactor'!AZ406*'Propiedades físicas'!$I$6</f>
        <v>1.8488750415153615E-2</v>
      </c>
      <c r="BG406" s="24">
        <f>AU406*'Propiedades físicas'!$O$4+'Diseño reactor'!AV406*'Propiedades físicas'!$O$5+'Diseño reactor'!AW406*'Propiedades físicas'!$O$8+'Diseño reactor'!AX406*'Propiedades físicas'!$O$9+'Diseño reactor'!AY406*'Propiedades físicas'!$O$7+'Diseño reactor'!AZ406*'Propiedades físicas'!$O$6</f>
        <v>0.14493471524123419</v>
      </c>
      <c r="BH406" s="54">
        <f t="shared" si="265"/>
        <v>44622.764006825601</v>
      </c>
      <c r="BI406" s="34">
        <f t="shared" si="287"/>
        <v>240.85366178201667</v>
      </c>
      <c r="BJ406" s="27">
        <f t="shared" si="266"/>
        <v>4853.0386762491989</v>
      </c>
      <c r="BK406" s="34">
        <f t="shared" si="267"/>
        <v>541.05675276682598</v>
      </c>
      <c r="BL406" s="27">
        <f t="shared" si="268"/>
        <v>104.68078808200643</v>
      </c>
      <c r="BM406" s="34">
        <f t="shared" si="269"/>
        <v>1.1054421768707483</v>
      </c>
      <c r="BN406" s="45">
        <f t="shared" si="270"/>
        <v>336.66490220710944</v>
      </c>
      <c r="BO406" s="45">
        <f t="shared" si="271"/>
        <v>64.537246445067083</v>
      </c>
      <c r="BP406" s="66">
        <f t="shared" si="272"/>
        <v>6.7132113517949161</v>
      </c>
    </row>
    <row r="407" spans="8:68">
      <c r="H407" s="68">
        <v>402</v>
      </c>
      <c r="I407" s="31">
        <f>('Propiedades físicas'!$C$10*'Diseño reactor'!H407)/1000</f>
        <v>351.84860320312805</v>
      </c>
      <c r="J407" s="31">
        <f t="shared" si="249"/>
        <v>1.2960119660806031</v>
      </c>
      <c r="K407" s="31">
        <f>(I407*1000)/'Propiedades físicas'!$F$10</f>
        <v>2298.3335719955735</v>
      </c>
      <c r="L407" s="31">
        <f t="shared" si="250"/>
        <v>328.33336742793904</v>
      </c>
      <c r="M407" s="31">
        <f t="shared" si="251"/>
        <v>1970.0002045676342</v>
      </c>
      <c r="N407" s="31">
        <f t="shared" si="252"/>
        <v>0.81674967021875378</v>
      </c>
      <c r="O407" s="32">
        <f t="shared" si="253"/>
        <v>4.9004980213125231</v>
      </c>
      <c r="P407" s="33">
        <f t="shared" si="254"/>
        <v>0.38465771338153415</v>
      </c>
      <c r="Q407" s="31">
        <f t="shared" si="255"/>
        <v>4.1188782066486498</v>
      </c>
      <c r="R407" s="31">
        <f t="shared" si="256"/>
        <v>0.20349870976139034</v>
      </c>
      <c r="S407" s="31">
        <f t="shared" si="257"/>
        <v>0.78161981466387342</v>
      </c>
      <c r="T407" s="31">
        <f t="shared" si="258"/>
        <v>0.10765863632500497</v>
      </c>
      <c r="U407" s="31">
        <f t="shared" si="259"/>
        <v>0.12093461075082432</v>
      </c>
      <c r="V407" s="47">
        <f t="shared" si="273"/>
        <v>3.8092317247491735E-4</v>
      </c>
      <c r="W407" s="31">
        <f t="shared" si="260"/>
        <v>0.52903842216610941</v>
      </c>
      <c r="X407" s="34">
        <f>(S407*H407*'Propiedades físicas'!$F$5*60*24*365)/(1000000)</f>
        <v>48631.540456362105</v>
      </c>
      <c r="Y407" s="34">
        <f>(U407*H407*'Propiedades físicas'!$F$7*60*24*365)/(1000000)</f>
        <v>2353.1222682032972</v>
      </c>
      <c r="Z407" s="31">
        <f t="shared" si="274"/>
        <v>154.63240077937672</v>
      </c>
      <c r="AA407" s="31">
        <f t="shared" si="275"/>
        <v>1655.7890390727573</v>
      </c>
      <c r="AB407" s="31">
        <f t="shared" si="276"/>
        <v>81.806481324078916</v>
      </c>
      <c r="AC407" s="31">
        <f t="shared" si="277"/>
        <v>314.21116549487709</v>
      </c>
      <c r="AD407" s="31">
        <f t="shared" si="261"/>
        <v>43.278771802651995</v>
      </c>
      <c r="AE407" s="31">
        <f t="shared" si="278"/>
        <v>48.615713521831374</v>
      </c>
      <c r="AF407" s="31">
        <f t="shared" si="279"/>
        <v>2298.3335719955735</v>
      </c>
      <c r="AG407" s="31">
        <f t="shared" si="280"/>
        <v>6.7280225404841507E-2</v>
      </c>
      <c r="AH407" s="31">
        <f t="shared" si="281"/>
        <v>0.72043025401011995</v>
      </c>
      <c r="AI407" s="31">
        <f t="shared" si="281"/>
        <v>3.5593824291157539E-2</v>
      </c>
      <c r="AJ407" s="31">
        <f t="shared" si="281"/>
        <v>0.1367126031327372</v>
      </c>
      <c r="AK407" s="31">
        <f t="shared" si="262"/>
        <v>1.8830500641851718E-2</v>
      </c>
      <c r="AL407" s="31">
        <f t="shared" si="262"/>
        <v>2.1152592519292062E-2</v>
      </c>
      <c r="AM407" s="31">
        <f t="shared" si="282"/>
        <v>1</v>
      </c>
      <c r="AN407" s="31">
        <f>(Z407*'Propiedades físicas'!$F$4)/1000</f>
        <v>135.98064059736831</v>
      </c>
      <c r="AO407" s="31">
        <f>(AA407*'Propiedades físicas'!$F$6)/1000</f>
        <v>53.051480811891146</v>
      </c>
      <c r="AP407" s="31">
        <f>(AB407*'Propiedades físicas'!$F$9)/1000</f>
        <v>50.47050865289048</v>
      </c>
      <c r="AQ407" s="31">
        <f>(AC407*'Propiedades físicas'!$F$5)/1000</f>
        <v>92.525761903276461</v>
      </c>
      <c r="AR407" s="31">
        <f>(AD407*'Propiedades físicas'!$F$8)/1000</f>
        <v>15.34319017947618</v>
      </c>
      <c r="AS407" s="31">
        <f>(AE407*'Propiedades físicas'!$F$7)/1000</f>
        <v>4.4770210582254517</v>
      </c>
      <c r="AT407" s="31">
        <f t="shared" si="283"/>
        <v>351.84860320312799</v>
      </c>
      <c r="AU407" s="31">
        <f t="shared" si="284"/>
        <v>0.38647486265240177</v>
      </c>
      <c r="AV407" s="31">
        <f t="shared" si="288"/>
        <v>0.15077928497918081</v>
      </c>
      <c r="AW407" s="31">
        <f t="shared" si="288"/>
        <v>0.14344382269368575</v>
      </c>
      <c r="AX407" s="31">
        <f t="shared" si="288"/>
        <v>0.26297038288897173</v>
      </c>
      <c r="AY407" s="31">
        <f t="shared" si="285"/>
        <v>4.3607364189586689E-2</v>
      </c>
      <c r="AZ407" s="31">
        <f t="shared" si="285"/>
        <v>1.2724282596173314E-2</v>
      </c>
      <c r="BA407" s="31">
        <f t="shared" si="286"/>
        <v>1</v>
      </c>
      <c r="BB407" s="34">
        <f>AU407*'Propiedades físicas'!$C$4+'Diseño reactor'!AV407*'Propiedades físicas'!$C$5+'Diseño reactor'!AW407*'Propiedades físicas'!$C$8+'Diseño reactor'!AX407*'Propiedades físicas'!$C$9+'Diseño reactor'!AY407*'Propiedades físicas'!$C$7+'Diseño reactor'!AZ407*'Propiedades físicas'!$C$6</f>
        <v>878.70726225847545</v>
      </c>
      <c r="BC407" s="45">
        <f>AU407*'Propiedades físicas'!$L$4+'Diseño reactor'!AV407*'Propiedades físicas'!$L$5+'Diseño reactor'!AW407*'Propiedades físicas'!$L$8+AX407*'Propiedades físicas'!$L$9+'Diseño reactor'!AY407*'Propiedades físicas'!$L$7+'Diseño reactor'!AZ407*'Propiedades físicas'!$L$6</f>
        <v>1.8884715209524301</v>
      </c>
      <c r="BD407" s="29">
        <f t="shared" si="263"/>
        <v>5.2077667245113641</v>
      </c>
      <c r="BE407" s="58">
        <f t="shared" si="264"/>
        <v>45.511569701205907</v>
      </c>
      <c r="BF407" s="30">
        <f>AU407*'Propiedades físicas'!$I$4+'Diseño reactor'!AV407*'Propiedades físicas'!$I$5+'Diseño reactor'!AW407*'Propiedades físicas'!$I$8+'Diseño reactor'!AX407*'Propiedades físicas'!$I$9+'Diseño reactor'!AY407*'Propiedades físicas'!$I$7+'Diseño reactor'!AZ407*'Propiedades físicas'!$I$6</f>
        <v>1.8493618659366287E-2</v>
      </c>
      <c r="BG407" s="24">
        <f>AU407*'Propiedades físicas'!$O$4+'Diseño reactor'!AV407*'Propiedades físicas'!$O$5+'Diseño reactor'!AW407*'Propiedades físicas'!$O$8+'Diseño reactor'!AX407*'Propiedades físicas'!$O$9+'Diseño reactor'!AY407*'Propiedades físicas'!$O$7+'Diseño reactor'!AZ407*'Propiedades físicas'!$O$6</f>
        <v>0.14494756943546427</v>
      </c>
      <c r="BH407" s="54">
        <f t="shared" si="265"/>
        <v>44610.441056251773</v>
      </c>
      <c r="BI407" s="34">
        <f t="shared" si="287"/>
        <v>240.94693200852447</v>
      </c>
      <c r="BJ407" s="27">
        <f t="shared" si="266"/>
        <v>4852.7714114258924</v>
      </c>
      <c r="BK407" s="34">
        <f t="shared" si="267"/>
        <v>541.07493931699275</v>
      </c>
      <c r="BL407" s="27">
        <f t="shared" si="268"/>
        <v>104.68146883079181</v>
      </c>
      <c r="BM407" s="34">
        <f t="shared" si="269"/>
        <v>1.1054421768707483</v>
      </c>
      <c r="BN407" s="45">
        <f t="shared" si="270"/>
        <v>337.6220673116141</v>
      </c>
      <c r="BO407" s="45">
        <f t="shared" si="271"/>
        <v>64.613446815482419</v>
      </c>
      <c r="BP407" s="66">
        <f t="shared" si="272"/>
        <v>6.7131245992949822</v>
      </c>
    </row>
    <row r="408" spans="8:68">
      <c r="H408" s="68">
        <v>403</v>
      </c>
      <c r="I408" s="31">
        <f>('Propiedades físicas'!$C$10*'Diseño reactor'!H408)/1000</f>
        <v>352.72384848472785</v>
      </c>
      <c r="J408" s="31">
        <f t="shared" si="249"/>
        <v>1.2927960554947953</v>
      </c>
      <c r="K408" s="31">
        <f>(I408*1000)/'Propiedades físicas'!$F$10</f>
        <v>2304.0508196871046</v>
      </c>
      <c r="L408" s="31">
        <f t="shared" si="250"/>
        <v>329.15011709815781</v>
      </c>
      <c r="M408" s="31">
        <f t="shared" si="251"/>
        <v>1974.9007025889468</v>
      </c>
      <c r="N408" s="31">
        <f t="shared" si="252"/>
        <v>0.81674967021875389</v>
      </c>
      <c r="O408" s="32">
        <f t="shared" si="253"/>
        <v>4.9004980213125231</v>
      </c>
      <c r="P408" s="33">
        <f t="shared" si="254"/>
        <v>0.38516333671635472</v>
      </c>
      <c r="Q408" s="31">
        <f t="shared" si="255"/>
        <v>4.1203425527966164</v>
      </c>
      <c r="R408" s="31">
        <f t="shared" si="256"/>
        <v>0.20352776175402559</v>
      </c>
      <c r="S408" s="31">
        <f t="shared" si="257"/>
        <v>0.78015546851590667</v>
      </c>
      <c r="T408" s="31">
        <f t="shared" si="258"/>
        <v>0.10754800848323968</v>
      </c>
      <c r="U408" s="31">
        <f t="shared" si="259"/>
        <v>0.12051056326513393</v>
      </c>
      <c r="V408" s="47">
        <f t="shared" si="273"/>
        <v>3.8142388684532221E-4</v>
      </c>
      <c r="W408" s="31">
        <f t="shared" si="260"/>
        <v>0.52841935447222832</v>
      </c>
      <c r="X408" s="34">
        <f>(S408*H408*'Propiedades físicas'!$F$5*60*24*365)/(1000000)</f>
        <v>48661.177760377257</v>
      </c>
      <c r="Y408" s="34">
        <f>(U408*H408*'Propiedades físicas'!$F$7*60*24*365)/(1000000)</f>
        <v>2350.7042472546082</v>
      </c>
      <c r="Z408" s="31">
        <f t="shared" si="274"/>
        <v>155.22082469669095</v>
      </c>
      <c r="AA408" s="31">
        <f t="shared" si="275"/>
        <v>1660.4980487770365</v>
      </c>
      <c r="AB408" s="31">
        <f t="shared" si="276"/>
        <v>82.021687986872308</v>
      </c>
      <c r="AC408" s="31">
        <f t="shared" si="277"/>
        <v>314.4026538119104</v>
      </c>
      <c r="AD408" s="31">
        <f t="shared" si="261"/>
        <v>43.341847418745594</v>
      </c>
      <c r="AE408" s="31">
        <f t="shared" si="278"/>
        <v>48.565756995848972</v>
      </c>
      <c r="AF408" s="31">
        <f t="shared" si="279"/>
        <v>2304.0508196871046</v>
      </c>
      <c r="AG408" s="31">
        <f t="shared" si="280"/>
        <v>6.7368663646824548E-2</v>
      </c>
      <c r="AH408" s="31">
        <f t="shared" si="281"/>
        <v>0.72068638182318212</v>
      </c>
      <c r="AI408" s="31">
        <f t="shared" si="281"/>
        <v>3.5598905755911688E-2</v>
      </c>
      <c r="AJ408" s="31">
        <f t="shared" si="281"/>
        <v>0.13645647531967503</v>
      </c>
      <c r="AK408" s="31">
        <f t="shared" si="262"/>
        <v>1.8811150799456548E-2</v>
      </c>
      <c r="AL408" s="31">
        <f t="shared" si="262"/>
        <v>2.107842265495008E-2</v>
      </c>
      <c r="AM408" s="31">
        <f t="shared" si="282"/>
        <v>1</v>
      </c>
      <c r="AN408" s="31">
        <f>(Z408*'Propiedades físicas'!$F$4)/1000</f>
        <v>136.49808882177609</v>
      </c>
      <c r="AO408" s="31">
        <f>(AA408*'Propiedades físicas'!$F$6)/1000</f>
        <v>53.202357482816247</v>
      </c>
      <c r="AP408" s="31">
        <f>(AB408*'Propiedades físicas'!$F$9)/1000</f>
        <v>50.603280403500868</v>
      </c>
      <c r="AQ408" s="31">
        <f>(AC408*'Propiedades físicas'!$F$5)/1000</f>
        <v>92.582149467993261</v>
      </c>
      <c r="AR408" s="31">
        <f>(AD408*'Propiedades físicas'!$F$8)/1000</f>
        <v>15.365551746893683</v>
      </c>
      <c r="AS408" s="31">
        <f>(AE408*'Propiedades físicas'!$F$7)/1000</f>
        <v>4.4724205617477315</v>
      </c>
      <c r="AT408" s="31">
        <f t="shared" si="283"/>
        <v>352.72384848472791</v>
      </c>
      <c r="AU408" s="31">
        <f t="shared" si="284"/>
        <v>0.3869828745863384</v>
      </c>
      <c r="AV408" s="31">
        <f t="shared" si="288"/>
        <v>0.15083289012458079</v>
      </c>
      <c r="AW408" s="31">
        <f t="shared" si="288"/>
        <v>0.14346430109812058</v>
      </c>
      <c r="AX408" s="31">
        <f t="shared" si="288"/>
        <v>0.26247771412598953</v>
      </c>
      <c r="AY408" s="31">
        <f t="shared" si="285"/>
        <v>4.3562554142292348E-2</v>
      </c>
      <c r="AZ408" s="31">
        <f t="shared" si="285"/>
        <v>1.2679665922678253E-2</v>
      </c>
      <c r="BA408" s="31">
        <f t="shared" si="286"/>
        <v>0.99999999999999989</v>
      </c>
      <c r="BB408" s="34">
        <f>AU408*'Propiedades físicas'!$C$4+'Diseño reactor'!AV408*'Propiedades físicas'!$C$5+'Diseño reactor'!AW408*'Propiedades físicas'!$C$8+'Diseño reactor'!AX408*'Propiedades físicas'!$C$9+'Diseño reactor'!AY408*'Propiedades físicas'!$C$7+'Diseño reactor'!AZ408*'Propiedades físicas'!$C$6</f>
        <v>878.69595716726099</v>
      </c>
      <c r="BC408" s="45">
        <f>AU408*'Propiedades físicas'!$L$4+'Diseño reactor'!AV408*'Propiedades físicas'!$L$5+'Diseño reactor'!AW408*'Propiedades físicas'!$L$8+AX408*'Propiedades físicas'!$L$9+'Diseño reactor'!AY408*'Propiedades físicas'!$L$7+'Diseño reactor'!AZ408*'Propiedades físicas'!$L$6</f>
        <v>1.8888719826456182</v>
      </c>
      <c r="BD408" s="29">
        <f t="shared" si="263"/>
        <v>5.2006368218226342</v>
      </c>
      <c r="BE408" s="58">
        <f t="shared" si="264"/>
        <v>45.502813832862834</v>
      </c>
      <c r="BF408" s="30">
        <f>AU408*'Propiedades físicas'!$I$4+'Diseño reactor'!AV408*'Propiedades físicas'!$I$5+'Diseño reactor'!AW408*'Propiedades físicas'!$I$8+'Diseño reactor'!AX408*'Propiedades físicas'!$I$9+'Diseño reactor'!AY408*'Propiedades físicas'!$I$7+'Diseño reactor'!AZ408*'Propiedades físicas'!$I$6</f>
        <v>1.8498466239144268E-2</v>
      </c>
      <c r="BG408" s="24">
        <f>AU408*'Propiedades físicas'!$O$4+'Diseño reactor'!AV408*'Propiedades físicas'!$O$5+'Diseño reactor'!AW408*'Propiedades físicas'!$O$8+'Diseño reactor'!AX408*'Propiedades físicas'!$O$9+'Diseño reactor'!AY408*'Propiedades físicas'!$O$7+'Diseño reactor'!AZ408*'Propiedades físicas'!$O$6</f>
        <v>0.14496040957156606</v>
      </c>
      <c r="BH408" s="54">
        <f t="shared" si="265"/>
        <v>44598.176963999606</v>
      </c>
      <c r="BI408" s="34">
        <f t="shared" si="287"/>
        <v>241.03984463278709</v>
      </c>
      <c r="BJ408" s="27">
        <f t="shared" si="266"/>
        <v>4852.5055417931526</v>
      </c>
      <c r="BK408" s="34">
        <f t="shared" si="267"/>
        <v>541.09322368202265</v>
      </c>
      <c r="BL408" s="27">
        <f t="shared" si="268"/>
        <v>104.68215320372235</v>
      </c>
      <c r="BM408" s="34">
        <f t="shared" si="269"/>
        <v>1.1054421768707483</v>
      </c>
      <c r="BN408" s="45">
        <f t="shared" si="270"/>
        <v>338.57988995030291</v>
      </c>
      <c r="BO408" s="45">
        <f t="shared" si="271"/>
        <v>64.689469031445839</v>
      </c>
      <c r="BP408" s="66">
        <f t="shared" si="272"/>
        <v>6.7130382309568697</v>
      </c>
    </row>
    <row r="409" spans="8:68">
      <c r="H409" s="68">
        <v>404</v>
      </c>
      <c r="I409" s="31">
        <f>('Propiedades físicas'!$C$10*'Diseño reactor'!H409)/1000</f>
        <v>353.59909376632766</v>
      </c>
      <c r="J409" s="31">
        <f t="shared" si="249"/>
        <v>1.2895960652584222</v>
      </c>
      <c r="K409" s="31">
        <f>(I409*1000)/'Propiedades físicas'!$F$10</f>
        <v>2309.7680673786358</v>
      </c>
      <c r="L409" s="31">
        <f t="shared" si="250"/>
        <v>329.96686676837652</v>
      </c>
      <c r="M409" s="31">
        <f t="shared" si="251"/>
        <v>1979.8012006102592</v>
      </c>
      <c r="N409" s="31">
        <f t="shared" si="252"/>
        <v>0.81674967021875378</v>
      </c>
      <c r="O409" s="32">
        <f t="shared" si="253"/>
        <v>4.9004980213125231</v>
      </c>
      <c r="P409" s="33">
        <f t="shared" si="254"/>
        <v>0.38566777809839292</v>
      </c>
      <c r="Q409" s="31">
        <f t="shared" si="255"/>
        <v>4.1218018630869686</v>
      </c>
      <c r="R409" s="31">
        <f t="shared" si="256"/>
        <v>0.20355612199755405</v>
      </c>
      <c r="S409" s="31">
        <f t="shared" si="257"/>
        <v>0.77869615822555605</v>
      </c>
      <c r="T409" s="31">
        <f t="shared" si="258"/>
        <v>0.10743727414041843</v>
      </c>
      <c r="U409" s="31">
        <f t="shared" si="259"/>
        <v>0.12008849598238831</v>
      </c>
      <c r="V409" s="47">
        <f t="shared" si="273"/>
        <v>3.8192343073821441E-4</v>
      </c>
      <c r="W409" s="31">
        <f t="shared" si="260"/>
        <v>0.52780173392038499</v>
      </c>
      <c r="X409" s="34">
        <f>(S409*H409*'Propiedades físicas'!$F$5*60*24*365)/(1000000)</f>
        <v>48690.676665088875</v>
      </c>
      <c r="Y409" s="34">
        <f>(U409*H409*'Propiedades físicas'!$F$7*60*24*365)/(1000000)</f>
        <v>2348.2838984851801</v>
      </c>
      <c r="Z409" s="31">
        <f t="shared" si="274"/>
        <v>155.80978235175073</v>
      </c>
      <c r="AA409" s="31">
        <f t="shared" si="275"/>
        <v>1665.2079526871353</v>
      </c>
      <c r="AB409" s="31">
        <f t="shared" si="276"/>
        <v>82.23667328701184</v>
      </c>
      <c r="AC409" s="31">
        <f t="shared" si="277"/>
        <v>314.59324792312464</v>
      </c>
      <c r="AD409" s="31">
        <f t="shared" si="261"/>
        <v>43.404658752729041</v>
      </c>
      <c r="AE409" s="31">
        <f t="shared" si="278"/>
        <v>48.515752376884876</v>
      </c>
      <c r="AF409" s="31">
        <f t="shared" si="279"/>
        <v>2309.7680673786363</v>
      </c>
      <c r="AG409" s="31">
        <f t="shared" si="280"/>
        <v>6.74568951542307E-2</v>
      </c>
      <c r="AH409" s="31">
        <f t="shared" si="281"/>
        <v>0.72094162881773038</v>
      </c>
      <c r="AI409" s="31">
        <f t="shared" si="281"/>
        <v>3.5603866227288582E-2</v>
      </c>
      <c r="AJ409" s="31">
        <f t="shared" si="281"/>
        <v>0.13620122832512685</v>
      </c>
      <c r="AK409" s="31">
        <f t="shared" si="262"/>
        <v>1.8791782329032343E-2</v>
      </c>
      <c r="AL409" s="31">
        <f t="shared" si="262"/>
        <v>2.1004599146591186E-2</v>
      </c>
      <c r="AM409" s="31">
        <f t="shared" si="282"/>
        <v>1</v>
      </c>
      <c r="AN409" s="31">
        <f>(Z409*'Propiedades físicas'!$F$4)/1000</f>
        <v>137.01600640448257</v>
      </c>
      <c r="AO409" s="31">
        <f>(AA409*'Propiedades físicas'!$F$6)/1000</f>
        <v>53.353262804095813</v>
      </c>
      <c r="AP409" s="31">
        <f>(AB409*'Propiedades físicas'!$F$9)/1000</f>
        <v>50.735915584421953</v>
      </c>
      <c r="AQ409" s="31">
        <f>(AC409*'Propiedades físicas'!$F$5)/1000</f>
        <v>92.638273715922523</v>
      </c>
      <c r="AR409" s="31">
        <f>(AD409*'Propiedades físicas'!$F$8)/1000</f>
        <v>15.387819621017494</v>
      </c>
      <c r="AS409" s="31">
        <f>(AE409*'Propiedades físicas'!$F$7)/1000</f>
        <v>4.4678156363873285</v>
      </c>
      <c r="AT409" s="31">
        <f t="shared" si="283"/>
        <v>353.59909376632771</v>
      </c>
      <c r="AU409" s="31">
        <f t="shared" si="284"/>
        <v>0.3874896989838672</v>
      </c>
      <c r="AV409" s="31">
        <f t="shared" si="288"/>
        <v>0.15088631092293964</v>
      </c>
      <c r="AW409" s="31">
        <f t="shared" si="288"/>
        <v>0.14348429189682893</v>
      </c>
      <c r="AX409" s="31">
        <f t="shared" si="288"/>
        <v>0.26198673964119817</v>
      </c>
      <c r="AY409" s="31">
        <f t="shared" si="285"/>
        <v>4.3517700956514256E-2</v>
      </c>
      <c r="AZ409" s="31">
        <f t="shared" si="285"/>
        <v>1.2635257598651648E-2</v>
      </c>
      <c r="BA409" s="31">
        <f t="shared" si="286"/>
        <v>0.99999999999999989</v>
      </c>
      <c r="BB409" s="34">
        <f>AU409*'Propiedades físicas'!$C$4+'Diseño reactor'!AV409*'Propiedades físicas'!$C$5+'Diseño reactor'!AW409*'Propiedades físicas'!$C$8+'Diseño reactor'!AX409*'Propiedades físicas'!$C$9+'Diseño reactor'!AY409*'Propiedades físicas'!$C$7+'Diseño reactor'!AZ409*'Propiedades físicas'!$C$6</f>
        <v>878.68470207778648</v>
      </c>
      <c r="BC409" s="45">
        <f>AU409*'Propiedades físicas'!$L$4+'Diseño reactor'!AV409*'Propiedades físicas'!$L$5+'Diseño reactor'!AW409*'Propiedades físicas'!$L$8+AX409*'Propiedades físicas'!$L$9+'Diseño reactor'!AY409*'Propiedades físicas'!$L$7+'Diseño reactor'!AZ409*'Propiedades físicas'!$L$6</f>
        <v>1.88927149049986</v>
      </c>
      <c r="BD409" s="29">
        <f t="shared" si="263"/>
        <v>5.1935263529836471</v>
      </c>
      <c r="BE409" s="58">
        <f t="shared" si="264"/>
        <v>45.494085804909631</v>
      </c>
      <c r="BF409" s="30">
        <f>AU409*'Propiedades físicas'!$I$4+'Diseño reactor'!AV409*'Propiedades físicas'!$I$5+'Diseño reactor'!AW409*'Propiedades físicas'!$I$8+'Diseño reactor'!AX409*'Propiedades físicas'!$I$9+'Diseño reactor'!AY409*'Propiedades físicas'!$I$7+'Diseño reactor'!AZ409*'Propiedades físicas'!$I$6</f>
        <v>1.8503293266413322E-2</v>
      </c>
      <c r="BG409" s="24">
        <f>AU409*'Propiedades físicas'!$O$4+'Diseño reactor'!AV409*'Propiedades físicas'!$O$5+'Diseño reactor'!AW409*'Propiedades físicas'!$O$8+'Diseño reactor'!AX409*'Propiedades físicas'!$O$9+'Diseño reactor'!AY409*'Propiedades físicas'!$O$7+'Diseño reactor'!AZ409*'Propiedades físicas'!$O$6</f>
        <v>0.14497323561599165</v>
      </c>
      <c r="BH409" s="54">
        <f t="shared" si="265"/>
        <v>44585.971358675481</v>
      </c>
      <c r="BI409" s="34">
        <f t="shared" si="287"/>
        <v>241.13240143987386</v>
      </c>
      <c r="BJ409" s="27">
        <f t="shared" si="266"/>
        <v>4852.2410584989966</v>
      </c>
      <c r="BK409" s="34">
        <f t="shared" si="267"/>
        <v>541.11160479951059</v>
      </c>
      <c r="BL409" s="27">
        <f t="shared" si="268"/>
        <v>104.68284116044049</v>
      </c>
      <c r="BM409" s="34">
        <f t="shared" si="269"/>
        <v>1.1054421768707483</v>
      </c>
      <c r="BN409" s="45">
        <f t="shared" si="270"/>
        <v>339.53836771708762</v>
      </c>
      <c r="BO409" s="45">
        <f t="shared" si="271"/>
        <v>64.765313716829311</v>
      </c>
      <c r="BP409" s="66">
        <f t="shared" si="272"/>
        <v>6.712952244620733</v>
      </c>
    </row>
    <row r="410" spans="8:68">
      <c r="H410" s="68">
        <v>405</v>
      </c>
      <c r="I410" s="31">
        <f>('Propiedades físicas'!$C$10*'Diseño reactor'!H410)/1000</f>
        <v>354.47433904792746</v>
      </c>
      <c r="J410" s="31">
        <f t="shared" si="249"/>
        <v>1.2864118774429694</v>
      </c>
      <c r="K410" s="31">
        <f>(I410*1000)/'Propiedades físicas'!$F$10</f>
        <v>2315.485315070167</v>
      </c>
      <c r="L410" s="31">
        <f t="shared" si="250"/>
        <v>330.78361643859529</v>
      </c>
      <c r="M410" s="31">
        <f t="shared" si="251"/>
        <v>1984.7016986315716</v>
      </c>
      <c r="N410" s="31">
        <f t="shared" si="252"/>
        <v>0.81674967021875378</v>
      </c>
      <c r="O410" s="32">
        <f t="shared" si="253"/>
        <v>4.9004980213125222</v>
      </c>
      <c r="P410" s="33">
        <f t="shared" si="254"/>
        <v>0.38617104166723698</v>
      </c>
      <c r="Q410" s="31">
        <f t="shared" si="255"/>
        <v>4.1232561619493184</v>
      </c>
      <c r="R410" s="31">
        <f t="shared" si="256"/>
        <v>0.20358379509703975</v>
      </c>
      <c r="S410" s="31">
        <f t="shared" si="257"/>
        <v>0.77724185936320489</v>
      </c>
      <c r="T410" s="31">
        <f t="shared" si="258"/>
        <v>0.10732643609726628</v>
      </c>
      <c r="U410" s="31">
        <f t="shared" si="259"/>
        <v>0.11966839735721083</v>
      </c>
      <c r="V410" s="47">
        <f t="shared" si="273"/>
        <v>3.8242180825299202E-4</v>
      </c>
      <c r="W410" s="31">
        <f t="shared" si="260"/>
        <v>0.52718555544221157</v>
      </c>
      <c r="X410" s="34">
        <f>(S410*H410*'Propiedades físicas'!$F$5*60*24*365)/(1000000)</f>
        <v>48720.037977420347</v>
      </c>
      <c r="Y410" s="34">
        <f>(U410*H410*'Propiedades físicas'!$F$7*60*24*365)/(1000000)</f>
        <v>2345.8612831111745</v>
      </c>
      <c r="Z410" s="31">
        <f t="shared" si="274"/>
        <v>156.39927187523097</v>
      </c>
      <c r="AA410" s="31">
        <f t="shared" si="275"/>
        <v>1669.9187455894739</v>
      </c>
      <c r="AB410" s="31">
        <f t="shared" si="276"/>
        <v>82.451437014301092</v>
      </c>
      <c r="AC410" s="31">
        <f t="shared" si="277"/>
        <v>314.78295304209797</v>
      </c>
      <c r="AD410" s="31">
        <f t="shared" si="261"/>
        <v>43.46720661939284</v>
      </c>
      <c r="AE410" s="31">
        <f t="shared" si="278"/>
        <v>48.465700929670383</v>
      </c>
      <c r="AF410" s="31">
        <f t="shared" si="279"/>
        <v>2315.4853150701674</v>
      </c>
      <c r="AG410" s="31">
        <f t="shared" si="280"/>
        <v>6.7544920651112617E-2</v>
      </c>
      <c r="AH410" s="31">
        <f t="shared" si="281"/>
        <v>0.72119599926673228</v>
      </c>
      <c r="AI410" s="31">
        <f t="shared" si="281"/>
        <v>3.5608706510756913E-2</v>
      </c>
      <c r="AJ410" s="31">
        <f t="shared" si="281"/>
        <v>0.13594685787612473</v>
      </c>
      <c r="AK410" s="31">
        <f t="shared" si="262"/>
        <v>1.8772395720452077E-2</v>
      </c>
      <c r="AL410" s="31">
        <f t="shared" si="262"/>
        <v>2.0931119974821218E-2</v>
      </c>
      <c r="AM410" s="31">
        <f t="shared" si="282"/>
        <v>0.99999999999999978</v>
      </c>
      <c r="AN410" s="31">
        <f>(Z410*'Propiedades físicas'!$F$4)/1000</f>
        <v>137.53439170164063</v>
      </c>
      <c r="AO410" s="31">
        <f>(AA410*'Propiedades físicas'!$F$6)/1000</f>
        <v>53.50419660868674</v>
      </c>
      <c r="AP410" s="31">
        <f>(AB410*'Propiedades físicas'!$F$9)/1000</f>
        <v>50.868414065973056</v>
      </c>
      <c r="AQ410" s="31">
        <f>(AC410*'Propiedades físicas'!$F$5)/1000</f>
        <v>92.694136182306593</v>
      </c>
      <c r="AR410" s="31">
        <f>(AD410*'Propiedades físicas'!$F$8)/1000</f>
        <v>15.409994090707142</v>
      </c>
      <c r="AS410" s="31">
        <f>(AE410*'Propiedades físicas'!$F$7)/1000</f>
        <v>4.4632063986133463</v>
      </c>
      <c r="AT410" s="31">
        <f t="shared" si="283"/>
        <v>354.47433904792751</v>
      </c>
      <c r="AU410" s="31">
        <f t="shared" si="284"/>
        <v>0.38799534000413211</v>
      </c>
      <c r="AV410" s="31">
        <f t="shared" si="288"/>
        <v>0.15093954826854922</v>
      </c>
      <c r="AW410" s="31">
        <f t="shared" si="288"/>
        <v>0.14350379833586566</v>
      </c>
      <c r="AX410" s="31">
        <f t="shared" si="288"/>
        <v>0.26149745121542822</v>
      </c>
      <c r="AY410" s="31">
        <f t="shared" si="285"/>
        <v>4.3472805766692178E-2</v>
      </c>
      <c r="AZ410" s="31">
        <f t="shared" si="285"/>
        <v>1.2591056409332604E-2</v>
      </c>
      <c r="BA410" s="31">
        <f t="shared" si="286"/>
        <v>1</v>
      </c>
      <c r="BB410" s="34">
        <f>AU410*'Propiedades físicas'!$C$4+'Diseño reactor'!AV410*'Propiedades físicas'!$C$5+'Diseño reactor'!AW410*'Propiedades físicas'!$C$8+'Diseño reactor'!AX410*'Propiedades físicas'!$C$9+'Diseño reactor'!AY410*'Propiedades físicas'!$C$7+'Diseño reactor'!AZ410*'Propiedades físicas'!$C$6</f>
        <v>878.67349670926637</v>
      </c>
      <c r="BC410" s="45">
        <f>AU410*'Propiedades físicas'!$L$4+'Diseño reactor'!AV410*'Propiedades físicas'!$L$5+'Diseño reactor'!AW410*'Propiedades físicas'!$L$8+AX410*'Propiedades físicas'!$L$9+'Diseño reactor'!AY410*'Propiedades físicas'!$L$7+'Diseño reactor'!AZ410*'Propiedades físicas'!$L$6</f>
        <v>1.8896700477595259</v>
      </c>
      <c r="BD410" s="29">
        <f t="shared" si="263"/>
        <v>5.18643523934717</v>
      </c>
      <c r="BE410" s="58">
        <f t="shared" si="264"/>
        <v>45.485385474982181</v>
      </c>
      <c r="BF410" s="30">
        <f>AU410*'Propiedades físicas'!$I$4+'Diseño reactor'!AV410*'Propiedades físicas'!$I$5+'Diseño reactor'!AW410*'Propiedades físicas'!$I$8+'Diseño reactor'!AX410*'Propiedades físicas'!$I$9+'Diseño reactor'!AY410*'Propiedades físicas'!$I$7+'Diseño reactor'!AZ410*'Propiedades físicas'!$I$6</f>
        <v>1.850809985235986E-2</v>
      </c>
      <c r="BG410" s="24">
        <f>AU410*'Propiedades físicas'!$O$4+'Diseño reactor'!AV410*'Propiedades físicas'!$O$5+'Diseño reactor'!AW410*'Propiedades físicas'!$O$8+'Diseño reactor'!AX410*'Propiedades físicas'!$O$9+'Diseño reactor'!AY410*'Propiedades físicas'!$O$7+'Diseño reactor'!AZ410*'Propiedades físicas'!$O$6</f>
        <v>0.14498604753586058</v>
      </c>
      <c r="BH410" s="54">
        <f t="shared" si="265"/>
        <v>44573.823871837922</v>
      </c>
      <c r="BI410" s="34">
        <f t="shared" si="287"/>
        <v>241.22460420404576</v>
      </c>
      <c r="BJ410" s="27">
        <f t="shared" si="266"/>
        <v>4851.9779527602705</v>
      </c>
      <c r="BK410" s="34">
        <f t="shared" si="267"/>
        <v>541.13008161680614</v>
      </c>
      <c r="BL410" s="27">
        <f t="shared" si="268"/>
        <v>104.68353266095936</v>
      </c>
      <c r="BM410" s="34">
        <f t="shared" si="269"/>
        <v>1.1054421768707483</v>
      </c>
      <c r="BN410" s="45">
        <f t="shared" si="270"/>
        <v>340.49749821737237</v>
      </c>
      <c r="BO410" s="45">
        <f t="shared" si="271"/>
        <v>64.840981492596214</v>
      </c>
      <c r="BP410" s="66">
        <f t="shared" si="272"/>
        <v>6.7128666381414339</v>
      </c>
    </row>
    <row r="411" spans="8:68">
      <c r="H411" s="68">
        <v>406</v>
      </c>
      <c r="I411" s="31">
        <f>('Propiedades físicas'!$C$10*'Diseño reactor'!H411)/1000</f>
        <v>355.34958432952726</v>
      </c>
      <c r="J411" s="31">
        <f t="shared" si="249"/>
        <v>1.2832433752817798</v>
      </c>
      <c r="K411" s="31">
        <f>(I411*1000)/'Propiedades físicas'!$F$10</f>
        <v>2321.2025627616986</v>
      </c>
      <c r="L411" s="31">
        <f t="shared" si="250"/>
        <v>331.60036610881406</v>
      </c>
      <c r="M411" s="31">
        <f t="shared" si="251"/>
        <v>1989.6021966528845</v>
      </c>
      <c r="N411" s="31">
        <f t="shared" si="252"/>
        <v>0.81674967021875389</v>
      </c>
      <c r="O411" s="32">
        <f t="shared" si="253"/>
        <v>4.9004980213125231</v>
      </c>
      <c r="P411" s="33">
        <f t="shared" si="254"/>
        <v>0.38667313154316596</v>
      </c>
      <c r="Q411" s="31">
        <f t="shared" si="255"/>
        <v>4.1247054736623392</v>
      </c>
      <c r="R411" s="31">
        <f t="shared" si="256"/>
        <v>0.20361078562589988</v>
      </c>
      <c r="S411" s="31">
        <f t="shared" si="257"/>
        <v>0.77579254765018357</v>
      </c>
      <c r="T411" s="31">
        <f t="shared" si="258"/>
        <v>0.10721549712478043</v>
      </c>
      <c r="U411" s="31">
        <f t="shared" si="259"/>
        <v>0.11925025592490764</v>
      </c>
      <c r="V411" s="47">
        <f t="shared" si="273"/>
        <v>3.8291902346993136E-4</v>
      </c>
      <c r="W411" s="31">
        <f t="shared" si="260"/>
        <v>0.52657081399298089</v>
      </c>
      <c r="X411" s="34">
        <f>(S411*H411*'Propiedades físicas'!$F$5*60*24*365)/(1000000)</f>
        <v>48749.262498656033</v>
      </c>
      <c r="Y411" s="34">
        <f>(U411*H411*'Propiedades físicas'!$F$7*60*24*365)/(1000000)</f>
        <v>2343.4364616989842</v>
      </c>
      <c r="Z411" s="31">
        <f t="shared" si="274"/>
        <v>156.98929140652538</v>
      </c>
      <c r="AA411" s="31">
        <f t="shared" si="275"/>
        <v>1674.6304223069096</v>
      </c>
      <c r="AB411" s="31">
        <f t="shared" si="276"/>
        <v>82.665978964115354</v>
      </c>
      <c r="AC411" s="31">
        <f t="shared" si="277"/>
        <v>314.97177434597455</v>
      </c>
      <c r="AD411" s="31">
        <f t="shared" si="261"/>
        <v>43.529491832660852</v>
      </c>
      <c r="AE411" s="31">
        <f t="shared" si="278"/>
        <v>48.415603905512498</v>
      </c>
      <c r="AF411" s="31">
        <f t="shared" si="279"/>
        <v>2321.2025627616981</v>
      </c>
      <c r="AG411" s="31">
        <f t="shared" si="280"/>
        <v>6.7632740858145607E-2</v>
      </c>
      <c r="AH411" s="31">
        <f t="shared" si="281"/>
        <v>0.72144949741675446</v>
      </c>
      <c r="AI411" s="31">
        <f t="shared" si="281"/>
        <v>3.5613427406250071E-2</v>
      </c>
      <c r="AJ411" s="31">
        <f t="shared" si="281"/>
        <v>0.13569335972610269</v>
      </c>
      <c r="AK411" s="31">
        <f t="shared" si="262"/>
        <v>1.8752991458389032E-2</v>
      </c>
      <c r="AL411" s="31">
        <f t="shared" si="262"/>
        <v>2.0857983134358184E-2</v>
      </c>
      <c r="AM411" s="31">
        <f t="shared" si="282"/>
        <v>1.0000000000000002</v>
      </c>
      <c r="AN411" s="31">
        <f>(Z411*'Propiedades físicas'!$F$4)/1000</f>
        <v>138.05324307707028</v>
      </c>
      <c r="AO411" s="31">
        <f>(AA411*'Propiedades físicas'!$F$6)/1000</f>
        <v>53.655158730713381</v>
      </c>
      <c r="AP411" s="31">
        <f>(AB411*'Propiedades físicas'!$F$9)/1000</f>
        <v>51.000775721910962</v>
      </c>
      <c r="AQ411" s="31">
        <f>(AC411*'Propiedades físicas'!$F$5)/1000</f>
        <v>92.749738391659136</v>
      </c>
      <c r="AR411" s="31">
        <f>(AD411*'Propiedades físicas'!$F$8)/1000</f>
        <v>15.43207544451492</v>
      </c>
      <c r="AS411" s="31">
        <f>(AE411*'Propiedades físicas'!$F$7)/1000</f>
        <v>4.4585929636586465</v>
      </c>
      <c r="AT411" s="31">
        <f t="shared" si="283"/>
        <v>355.34958432952732</v>
      </c>
      <c r="AU411" s="31">
        <f t="shared" si="284"/>
        <v>0.38849980178687638</v>
      </c>
      <c r="AV411" s="31">
        <f t="shared" si="288"/>
        <v>0.15099260305017606</v>
      </c>
      <c r="AW411" s="31">
        <f t="shared" si="288"/>
        <v>0.1435228236389782</v>
      </c>
      <c r="AX411" s="31">
        <f t="shared" si="288"/>
        <v>0.26100984068029542</v>
      </c>
      <c r="AY411" s="31">
        <f t="shared" si="285"/>
        <v>4.3427869695224552E-2</v>
      </c>
      <c r="AZ411" s="31">
        <f t="shared" si="285"/>
        <v>1.2547061148449374E-2</v>
      </c>
      <c r="BA411" s="31">
        <f t="shared" si="286"/>
        <v>0.99999999999999989</v>
      </c>
      <c r="BB411" s="34">
        <f>AU411*'Propiedades físicas'!$C$4+'Diseño reactor'!AV411*'Propiedades físicas'!$C$5+'Diseño reactor'!AW411*'Propiedades físicas'!$C$8+'Diseño reactor'!AX411*'Propiedades físicas'!$C$9+'Diseño reactor'!AY411*'Propiedades físicas'!$C$7+'Diseño reactor'!AZ411*'Propiedades físicas'!$C$6</f>
        <v>878.66234078282412</v>
      </c>
      <c r="BC411" s="45">
        <f>AU411*'Propiedades físicas'!$L$4+'Diseño reactor'!AV411*'Propiedades físicas'!$L$5+'Diseño reactor'!AW411*'Propiedades físicas'!$L$8+AX411*'Propiedades físicas'!$L$9+'Diseño reactor'!AY411*'Propiedades físicas'!$L$7+'Diseño reactor'!AZ411*'Propiedades físicas'!$L$6</f>
        <v>1.8900676576550348</v>
      </c>
      <c r="BD411" s="29">
        <f t="shared" si="263"/>
        <v>5.1793634026843263</v>
      </c>
      <c r="BE411" s="58">
        <f t="shared" si="264"/>
        <v>45.476712701770055</v>
      </c>
      <c r="BF411" s="30">
        <f>AU411*'Propiedades físicas'!$I$4+'Diseño reactor'!AV411*'Propiedades físicas'!$I$5+'Diseño reactor'!AW411*'Propiedades físicas'!$I$8+'Diseño reactor'!AX411*'Propiedades físicas'!$I$9+'Diseño reactor'!AY411*'Propiedades físicas'!$I$7+'Diseño reactor'!AZ411*'Propiedades físicas'!$I$6</f>
        <v>1.8512886107436687E-2</v>
      </c>
      <c r="BG411" s="24">
        <f>AU411*'Propiedades físicas'!$O$4+'Diseño reactor'!AV411*'Propiedades físicas'!$O$5+'Diseño reactor'!AW411*'Propiedades físicas'!$O$8+'Diseño reactor'!AX411*'Propiedades físicas'!$O$9+'Diseño reactor'!AY411*'Propiedades físicas'!$O$7+'Diseño reactor'!AZ411*'Propiedades físicas'!$O$6</f>
        <v>0.14499884529895227</v>
      </c>
      <c r="BH411" s="54">
        <f t="shared" si="265"/>
        <v>44561.734137969135</v>
      </c>
      <c r="BI411" s="34">
        <f t="shared" si="287"/>
        <v>241.31645468883005</v>
      </c>
      <c r="BJ411" s="27">
        <f t="shared" si="266"/>
        <v>4851.7162158620386</v>
      </c>
      <c r="BK411" s="34">
        <f t="shared" si="267"/>
        <v>541.14865309092136</v>
      </c>
      <c r="BL411" s="27">
        <f t="shared" si="268"/>
        <v>104.68422766565938</v>
      </c>
      <c r="BM411" s="34">
        <f t="shared" si="269"/>
        <v>1.1054421768707483</v>
      </c>
      <c r="BN411" s="45">
        <f t="shared" si="270"/>
        <v>341.45727906798493</v>
      </c>
      <c r="BO411" s="45">
        <f t="shared" si="271"/>
        <v>64.916472976817985</v>
      </c>
      <c r="BP411" s="66">
        <f t="shared" si="272"/>
        <v>6.7127814093884188</v>
      </c>
    </row>
    <row r="412" spans="8:68">
      <c r="H412" s="68">
        <v>407</v>
      </c>
      <c r="I412" s="31">
        <f>('Propiedades físicas'!$C$10*'Diseño reactor'!H412)/1000</f>
        <v>356.22482961112712</v>
      </c>
      <c r="J412" s="31">
        <f t="shared" si="249"/>
        <v>1.2800904431557802</v>
      </c>
      <c r="K412" s="31">
        <f>(I412*1000)/'Propiedades físicas'!$F$10</f>
        <v>2326.9198104532302</v>
      </c>
      <c r="L412" s="31">
        <f t="shared" si="250"/>
        <v>332.41711577903288</v>
      </c>
      <c r="M412" s="31">
        <f t="shared" si="251"/>
        <v>1994.5026946741973</v>
      </c>
      <c r="N412" s="31">
        <f t="shared" si="252"/>
        <v>0.816749670218754</v>
      </c>
      <c r="O412" s="32">
        <f t="shared" si="253"/>
        <v>4.900498021312524</v>
      </c>
      <c r="P412" s="33">
        <f t="shared" si="254"/>
        <v>0.38717405182726339</v>
      </c>
      <c r="Q412" s="31">
        <f t="shared" si="255"/>
        <v>4.12614982235488</v>
      </c>
      <c r="R412" s="31">
        <f t="shared" si="256"/>
        <v>0.20363709812614836</v>
      </c>
      <c r="S412" s="31">
        <f t="shared" si="257"/>
        <v>0.77434819895764351</v>
      </c>
      <c r="T412" s="31">
        <f t="shared" si="258"/>
        <v>0.10710445996453147</v>
      </c>
      <c r="U412" s="31">
        <f t="shared" si="259"/>
        <v>0.11883406030081074</v>
      </c>
      <c r="V412" s="47">
        <f t="shared" si="273"/>
        <v>3.834150804502997E-4</v>
      </c>
      <c r="W412" s="31">
        <f t="shared" si="260"/>
        <v>0.52595750455146828</v>
      </c>
      <c r="X412" s="34">
        <f>(S412*H412*'Propiedades físicas'!$F$5*60*24*365)/(1000000)</f>
        <v>48778.351024487172</v>
      </c>
      <c r="Y412" s="34">
        <f>(U412*H412*'Propiedades físicas'!$F$7*60*24*365)/(1000000)</f>
        <v>2341.0094941718171</v>
      </c>
      <c r="Z412" s="31">
        <f t="shared" si="274"/>
        <v>157.57983909369619</v>
      </c>
      <c r="AA412" s="31">
        <f t="shared" si="275"/>
        <v>1679.3429776984362</v>
      </c>
      <c r="AB412" s="31">
        <f t="shared" si="276"/>
        <v>82.880298937342388</v>
      </c>
      <c r="AC412" s="31">
        <f t="shared" si="277"/>
        <v>315.15971697576089</v>
      </c>
      <c r="AD412" s="31">
        <f t="shared" si="261"/>
        <v>43.591515205564306</v>
      </c>
      <c r="AE412" s="31">
        <f t="shared" si="278"/>
        <v>48.365462542429974</v>
      </c>
      <c r="AF412" s="31">
        <f t="shared" si="279"/>
        <v>2326.9198104532302</v>
      </c>
      <c r="AG412" s="31">
        <f t="shared" si="280"/>
        <v>6.7720356492647377E-2</v>
      </c>
      <c r="AH412" s="31">
        <f t="shared" si="281"/>
        <v>0.72170212748815743</v>
      </c>
      <c r="AI412" s="31">
        <f t="shared" si="281"/>
        <v>3.5618029708208647E-2</v>
      </c>
      <c r="AJ412" s="31">
        <f t="shared" si="281"/>
        <v>0.13544072965469964</v>
      </c>
      <c r="AK412" s="31">
        <f t="shared" si="262"/>
        <v>1.8733570022369479E-2</v>
      </c>
      <c r="AL412" s="31">
        <f t="shared" si="262"/>
        <v>2.078518663391735E-2</v>
      </c>
      <c r="AM412" s="31">
        <f t="shared" si="282"/>
        <v>1</v>
      </c>
      <c r="AN412" s="31">
        <f>(Z412*'Propiedades físicas'!$F$4)/1000</f>
        <v>138.57255890221458</v>
      </c>
      <c r="AO412" s="31">
        <f>(AA412*'Propiedades físicas'!$F$6)/1000</f>
        <v>53.806149005457897</v>
      </c>
      <c r="AP412" s="31">
        <f>(AB412*'Propiedades físicas'!$F$9)/1000</f>
        <v>51.133000429393384</v>
      </c>
      <c r="AQ412" s="31">
        <f>(AC412*'Propiedades físicas'!$F$5)/1000</f>
        <v>92.805081857852315</v>
      </c>
      <c r="AR412" s="31">
        <f>(AD412*'Propiedades físicas'!$F$8)/1000</f>
        <v>15.454063970676652</v>
      </c>
      <c r="AS412" s="31">
        <f>(AE412*'Propiedades físicas'!$F$7)/1000</f>
        <v>4.4539754455323761</v>
      </c>
      <c r="AT412" s="31">
        <f t="shared" si="283"/>
        <v>356.22482961112723</v>
      </c>
      <c r="AU412" s="31">
        <f t="shared" si="284"/>
        <v>0.3890030884525576</v>
      </c>
      <c r="AV412" s="31">
        <f t="shared" si="288"/>
        <v>0.151045476151102</v>
      </c>
      <c r="AW412" s="31">
        <f t="shared" si="288"/>
        <v>0.1435413710077782</v>
      </c>
      <c r="AX412" s="31">
        <f t="shared" si="288"/>
        <v>0.26052389991782149</v>
      </c>
      <c r="AY412" s="31">
        <f t="shared" si="285"/>
        <v>4.3382893852590448E-2</v>
      </c>
      <c r="AZ412" s="31">
        <f t="shared" si="285"/>
        <v>1.2503270618150221E-2</v>
      </c>
      <c r="BA412" s="31">
        <f t="shared" si="286"/>
        <v>1</v>
      </c>
      <c r="BB412" s="34">
        <f>AU412*'Propiedades físicas'!$C$4+'Diseño reactor'!AV412*'Propiedades físicas'!$C$5+'Diseño reactor'!AW412*'Propiedades físicas'!$C$8+'Diseño reactor'!AX412*'Propiedades físicas'!$C$9+'Diseño reactor'!AY412*'Propiedades físicas'!$C$7+'Diseño reactor'!AZ412*'Propiedades físicas'!$C$6</f>
        <v>878.65123402147913</v>
      </c>
      <c r="BC412" s="45">
        <f>AU412*'Propiedades físicas'!$L$4+'Diseño reactor'!AV412*'Propiedades físicas'!$L$5+'Diseño reactor'!AW412*'Propiedades físicas'!$L$8+AX412*'Propiedades físicas'!$L$9+'Diseño reactor'!AY412*'Propiedades físicas'!$L$7+'Diseño reactor'!AZ412*'Propiedades físicas'!$L$6</f>
        <v>1.8904643234029317</v>
      </c>
      <c r="BD412" s="29">
        <f t="shared" si="263"/>
        <v>5.1723107651818498</v>
      </c>
      <c r="BE412" s="58">
        <f t="shared" si="264"/>
        <v>45.468067345005885</v>
      </c>
      <c r="BF412" s="30">
        <f>AU412*'Propiedades físicas'!$I$4+'Diseño reactor'!AV412*'Propiedades físicas'!$I$5+'Diseño reactor'!AW412*'Propiedades físicas'!$I$8+'Diseño reactor'!AX412*'Propiedades físicas'!$I$9+'Diseño reactor'!AY412*'Propiedades físicas'!$I$7+'Diseño reactor'!AZ412*'Propiedades físicas'!$I$6</f>
        <v>1.8517652141368721E-2</v>
      </c>
      <c r="BG412" s="24">
        <f>AU412*'Propiedades físicas'!$O$4+'Diseño reactor'!AV412*'Propiedades físicas'!$O$5+'Diseño reactor'!AW412*'Propiedades físicas'!$O$8+'Diseño reactor'!AX412*'Propiedades físicas'!$O$9+'Diseño reactor'!AY412*'Propiedades físicas'!$O$7+'Diseño reactor'!AZ412*'Propiedades físicas'!$O$6</f>
        <v>0.14501162887369862</v>
      </c>
      <c r="BH412" s="54">
        <f t="shared" si="265"/>
        <v>44549.701794446904</v>
      </c>
      <c r="BI412" s="34">
        <f t="shared" si="287"/>
        <v>241.4079546470968</v>
      </c>
      <c r="BJ412" s="27">
        <f t="shared" si="266"/>
        <v>4851.4558391569481</v>
      </c>
      <c r="BK412" s="34">
        <f t="shared" si="267"/>
        <v>541.16731818843493</v>
      </c>
      <c r="BL412" s="27">
        <f t="shared" si="268"/>
        <v>104.68492613528468</v>
      </c>
      <c r="BM412" s="34">
        <f t="shared" si="269"/>
        <v>1.1054421768707483</v>
      </c>
      <c r="BN412" s="45">
        <f t="shared" si="270"/>
        <v>342.41770789711262</v>
      </c>
      <c r="BO412" s="45">
        <f t="shared" si="271"/>
        <v>64.991788784691167</v>
      </c>
      <c r="BP412" s="66">
        <f t="shared" si="272"/>
        <v>6.7126965562456187</v>
      </c>
    </row>
    <row r="413" spans="8:68">
      <c r="H413" s="68">
        <v>408</v>
      </c>
      <c r="I413" s="31">
        <f>('Propiedades físicas'!$C$10*'Diseño reactor'!H413)/1000</f>
        <v>357.10007489272698</v>
      </c>
      <c r="J413" s="31">
        <f t="shared" si="249"/>
        <v>1.2769529665794179</v>
      </c>
      <c r="K413" s="31">
        <f>(I413*1000)/'Propiedades físicas'!$F$10</f>
        <v>2332.6370581447613</v>
      </c>
      <c r="L413" s="31">
        <f t="shared" si="250"/>
        <v>333.2338654492516</v>
      </c>
      <c r="M413" s="31">
        <f t="shared" si="251"/>
        <v>1999.4031926955097</v>
      </c>
      <c r="N413" s="31">
        <f t="shared" si="252"/>
        <v>0.81674967021875389</v>
      </c>
      <c r="O413" s="32">
        <f t="shared" si="253"/>
        <v>4.900498021312524</v>
      </c>
      <c r="P413" s="33">
        <f t="shared" si="254"/>
        <v>0.38767380660152834</v>
      </c>
      <c r="Q413" s="31">
        <f t="shared" si="255"/>
        <v>4.1275892320070833</v>
      </c>
      <c r="R413" s="31">
        <f t="shared" si="256"/>
        <v>0.20366273710863697</v>
      </c>
      <c r="S413" s="31">
        <f t="shared" si="257"/>
        <v>0.77290878930544149</v>
      </c>
      <c r="T413" s="31">
        <f t="shared" si="258"/>
        <v>0.10699332732896141</v>
      </c>
      <c r="U413" s="31">
        <f t="shared" si="259"/>
        <v>0.11841979917962721</v>
      </c>
      <c r="V413" s="47">
        <f t="shared" si="273"/>
        <v>3.83909983236465E-4</v>
      </c>
      <c r="W413" s="31">
        <f t="shared" si="260"/>
        <v>0.52534562211981561</v>
      </c>
      <c r="X413" s="34">
        <f>(S413*H413*'Propiedades físicas'!$F$5*60*24*365)/(1000000)</f>
        <v>48807.304345057382</v>
      </c>
      <c r="Y413" s="34">
        <f>(U413*H413*'Propiedades físicas'!$F$7*60*24*365)/(1000000)</f>
        <v>2338.5804398162104</v>
      </c>
      <c r="Z413" s="31">
        <f t="shared" si="274"/>
        <v>158.17091309342356</v>
      </c>
      <c r="AA413" s="31">
        <f t="shared" si="275"/>
        <v>1684.05640665889</v>
      </c>
      <c r="AB413" s="31">
        <f t="shared" si="276"/>
        <v>83.094396740323887</v>
      </c>
      <c r="AC413" s="31">
        <f t="shared" si="277"/>
        <v>315.34678603662013</v>
      </c>
      <c r="AD413" s="31">
        <f t="shared" si="261"/>
        <v>43.653277550216259</v>
      </c>
      <c r="AE413" s="31">
        <f t="shared" si="278"/>
        <v>48.315278065287899</v>
      </c>
      <c r="AF413" s="31">
        <f t="shared" si="279"/>
        <v>2332.6370581447622</v>
      </c>
      <c r="AG413" s="31">
        <f t="shared" si="280"/>
        <v>6.7807768268597732E-2</v>
      </c>
      <c r="AH413" s="31">
        <f t="shared" si="281"/>
        <v>0.72195389367529217</v>
      </c>
      <c r="AI413" s="31">
        <f t="shared" si="281"/>
        <v>3.5622514205622763E-2</v>
      </c>
      <c r="AJ413" s="31">
        <f t="shared" si="281"/>
        <v>0.13518896346756482</v>
      </c>
      <c r="AK413" s="31">
        <f t="shared" si="262"/>
        <v>1.8714131886824872E-2</v>
      </c>
      <c r="AL413" s="31">
        <f t="shared" si="262"/>
        <v>2.071272849609743E-2</v>
      </c>
      <c r="AM413" s="31">
        <f t="shared" si="282"/>
        <v>0.99999999999999978</v>
      </c>
      <c r="AN413" s="31">
        <f>(Z413*'Propiedades físicas'!$F$4)/1000</f>
        <v>139.0923375560948</v>
      </c>
      <c r="AO413" s="31">
        <f>(AA413*'Propiedades físicas'!$F$6)/1000</f>
        <v>53.957167269350833</v>
      </c>
      <c r="AP413" s="31">
        <f>(AB413*'Propiedades físicas'!$F$9)/1000</f>
        <v>51.265088068942816</v>
      </c>
      <c r="AQ413" s="31">
        <f>(AC413*'Propiedades físicas'!$F$5)/1000</f>
        <v>92.860168084203536</v>
      </c>
      <c r="AR413" s="31">
        <f>(AD413*'Propiedades físicas'!$F$8)/1000</f>
        <v>15.475959957102663</v>
      </c>
      <c r="AS413" s="31">
        <f>(AE413*'Propiedades físicas'!$F$7)/1000</f>
        <v>4.449353957032363</v>
      </c>
      <c r="AT413" s="31">
        <f t="shared" si="283"/>
        <v>357.10007489272698</v>
      </c>
      <c r="AU413" s="31">
        <f t="shared" si="284"/>
        <v>0.38950520410245842</v>
      </c>
      <c r="AV413" s="31">
        <f t="shared" si="288"/>
        <v>0.15109816844916538</v>
      </c>
      <c r="AW413" s="31">
        <f t="shared" si="288"/>
        <v>0.1435594436219115</v>
      </c>
      <c r="AX413" s="31">
        <f t="shared" si="288"/>
        <v>0.26003962086005938</v>
      </c>
      <c r="AY413" s="31">
        <f t="shared" si="285"/>
        <v>4.333787933747045E-2</v>
      </c>
      <c r="AZ413" s="31">
        <f t="shared" si="285"/>
        <v>1.2459683628934973E-2</v>
      </c>
      <c r="BA413" s="31">
        <f t="shared" si="286"/>
        <v>1.0000000000000002</v>
      </c>
      <c r="BB413" s="34">
        <f>AU413*'Propiedades físicas'!$C$4+'Diseño reactor'!AV413*'Propiedades físicas'!$C$5+'Diseño reactor'!AW413*'Propiedades físicas'!$C$8+'Diseño reactor'!AX413*'Propiedades físicas'!$C$9+'Diseño reactor'!AY413*'Propiedades físicas'!$C$7+'Diseño reactor'!AZ413*'Propiedades físicas'!$C$6</f>
        <v>878.64017615012983</v>
      </c>
      <c r="BC413" s="45">
        <f>AU413*'Propiedades físicas'!$L$4+'Diseño reactor'!AV413*'Propiedades físicas'!$L$5+'Diseño reactor'!AW413*'Propiedades físicas'!$L$8+AX413*'Propiedades físicas'!$L$9+'Diseño reactor'!AY413*'Propiedades físicas'!$L$7+'Diseño reactor'!AZ413*'Propiedades físicas'!$L$6</f>
        <v>1.8908600482059517</v>
      </c>
      <c r="BD413" s="29">
        <f t="shared" si="263"/>
        <v>5.1652772494393782</v>
      </c>
      <c r="BE413" s="58">
        <f t="shared" si="264"/>
        <v>45.459449265454936</v>
      </c>
      <c r="BF413" s="30">
        <f>AU413*'Propiedades físicas'!$I$4+'Diseño reactor'!AV413*'Propiedades físicas'!$I$5+'Diseño reactor'!AW413*'Propiedades físicas'!$I$8+'Diseño reactor'!AX413*'Propiedades físicas'!$I$9+'Diseño reactor'!AY413*'Propiedades físicas'!$I$7+'Diseño reactor'!AZ413*'Propiedades físicas'!$I$6</f>
        <v>1.8522398063158675E-2</v>
      </c>
      <c r="BG413" s="24">
        <f>AU413*'Propiedades físicas'!$O$4+'Diseño reactor'!AV413*'Propiedades físicas'!$O$5+'Diseño reactor'!AW413*'Propiedades físicas'!$O$8+'Diseño reactor'!AX413*'Propiedades físicas'!$O$9+'Diseño reactor'!AY413*'Propiedades físicas'!$O$7+'Diseño reactor'!AZ413*'Propiedades físicas'!$O$6</f>
        <v>0.14502439822917654</v>
      </c>
      <c r="BH413" s="54">
        <f t="shared" si="265"/>
        <v>44537.726481516554</v>
      </c>
      <c r="BI413" s="34">
        <f t="shared" si="287"/>
        <v>241.49910582113299</v>
      </c>
      <c r="BJ413" s="27">
        <f t="shared" si="266"/>
        <v>4851.196814064584</v>
      </c>
      <c r="BK413" s="34">
        <f t="shared" si="267"/>
        <v>541.18607588539601</v>
      </c>
      <c r="BL413" s="27">
        <f t="shared" si="268"/>
        <v>104.6856280309395</v>
      </c>
      <c r="BM413" s="34">
        <f t="shared" si="269"/>
        <v>1.1054421768707483</v>
      </c>
      <c r="BN413" s="45">
        <f t="shared" si="270"/>
        <v>343.37878234423545</v>
      </c>
      <c r="BO413" s="45">
        <f t="shared" si="271"/>
        <v>65.066929528553985</v>
      </c>
      <c r="BP413" s="66">
        <f t="shared" si="272"/>
        <v>6.7126120766113209</v>
      </c>
    </row>
    <row r="414" spans="8:68">
      <c r="H414" s="68">
        <v>409</v>
      </c>
      <c r="I414" s="31">
        <f>('Propiedades físicas'!$C$10*'Diseño reactor'!H414)/1000</f>
        <v>357.97532017432678</v>
      </c>
      <c r="J414" s="31">
        <f t="shared" si="249"/>
        <v>1.2738308321868033</v>
      </c>
      <c r="K414" s="31">
        <f>(I414*1000)/'Propiedades físicas'!$F$10</f>
        <v>2338.3543058362925</v>
      </c>
      <c r="L414" s="31">
        <f t="shared" si="250"/>
        <v>334.05061511947036</v>
      </c>
      <c r="M414" s="31">
        <f t="shared" si="251"/>
        <v>2004.3036907168221</v>
      </c>
      <c r="N414" s="31">
        <f t="shared" si="252"/>
        <v>0.816749670218754</v>
      </c>
      <c r="O414" s="32">
        <f t="shared" si="253"/>
        <v>4.9004980213125231</v>
      </c>
      <c r="P414" s="33">
        <f t="shared" si="254"/>
        <v>0.38817239992898667</v>
      </c>
      <c r="Q414" s="31">
        <f t="shared" si="255"/>
        <v>4.1290237264514911</v>
      </c>
      <c r="R414" s="31">
        <f t="shared" si="256"/>
        <v>0.20368770705329514</v>
      </c>
      <c r="S414" s="31">
        <f t="shared" si="257"/>
        <v>0.77147429486103347</v>
      </c>
      <c r="T414" s="31">
        <f t="shared" si="258"/>
        <v>0.10688210190167832</v>
      </c>
      <c r="U414" s="31">
        <f t="shared" si="259"/>
        <v>0.11800746133479389</v>
      </c>
      <c r="V414" s="47">
        <f t="shared" si="273"/>
        <v>3.8440373585200624E-4</v>
      </c>
      <c r="W414" s="31">
        <f t="shared" si="260"/>
        <v>0.52473516172339485</v>
      </c>
      <c r="X414" s="34">
        <f>(S414*H414*'Propiedades físicas'!$F$5*60*24*365)/(1000000)</f>
        <v>48836.123245007642</v>
      </c>
      <c r="Y414" s="34">
        <f>(U414*H414*'Propiedades físicas'!$F$7*60*24*365)/(1000000)</f>
        <v>2336.1493572884683</v>
      </c>
      <c r="Z414" s="31">
        <f t="shared" si="274"/>
        <v>158.76251157095555</v>
      </c>
      <c r="AA414" s="31">
        <f t="shared" si="275"/>
        <v>1688.7707041186598</v>
      </c>
      <c r="AB414" s="31">
        <f t="shared" si="276"/>
        <v>83.308272184797715</v>
      </c>
      <c r="AC414" s="31">
        <f t="shared" si="277"/>
        <v>315.53298659816267</v>
      </c>
      <c r="AD414" s="31">
        <f t="shared" si="261"/>
        <v>43.714779677786431</v>
      </c>
      <c r="AE414" s="31">
        <f t="shared" si="278"/>
        <v>48.2650516859307</v>
      </c>
      <c r="AF414" s="31">
        <f t="shared" si="279"/>
        <v>2338.3543058362925</v>
      </c>
      <c r="AG414" s="31">
        <f t="shared" si="280"/>
        <v>6.7894976896657883E-2</v>
      </c>
      <c r="AH414" s="31">
        <f t="shared" si="281"/>
        <v>0.72220480014669342</v>
      </c>
      <c r="AI414" s="31">
        <f t="shared" si="281"/>
        <v>3.5626881682073931E-2</v>
      </c>
      <c r="AJ414" s="31">
        <f t="shared" si="281"/>
        <v>0.13493805699616379</v>
      </c>
      <c r="AK414" s="31">
        <f t="shared" si="262"/>
        <v>1.8694677521143319E-2</v>
      </c>
      <c r="AL414" s="31">
        <f t="shared" si="262"/>
        <v>2.0640606757267744E-2</v>
      </c>
      <c r="AM414" s="31">
        <f t="shared" si="282"/>
        <v>1</v>
      </c>
      <c r="AN414" s="31">
        <f>(Z414*'Propiedades físicas'!$F$4)/1000</f>
        <v>139.61257742526692</v>
      </c>
      <c r="AO414" s="31">
        <f>(AA414*'Propiedades físicas'!$F$6)/1000</f>
        <v>54.108213359961852</v>
      </c>
      <c r="AP414" s="31">
        <f>(AB414*'Propiedades físicas'!$F$9)/1000</f>
        <v>51.397038524410945</v>
      </c>
      <c r="AQ414" s="31">
        <f>(AC414*'Propiedades físicas'!$F$5)/1000</f>
        <v>92.914998563560957</v>
      </c>
      <c r="AR414" s="31">
        <f>(AD414*'Propiedades físicas'!$F$8)/1000</f>
        <v>15.49776369136884</v>
      </c>
      <c r="AS414" s="31">
        <f>(AE414*'Propiedades físicas'!$F$7)/1000</f>
        <v>4.4447286097573588</v>
      </c>
      <c r="AT414" s="31">
        <f t="shared" si="283"/>
        <v>357.9753201743269</v>
      </c>
      <c r="AU414" s="31">
        <f t="shared" si="284"/>
        <v>0.39000615281879869</v>
      </c>
      <c r="AV414" s="31">
        <f t="shared" si="288"/>
        <v>0.15115068081680105</v>
      </c>
      <c r="AW414" s="31">
        <f t="shared" si="288"/>
        <v>0.1435770446392271</v>
      </c>
      <c r="AX414" s="31">
        <f t="shared" si="288"/>
        <v>0.25955699548872024</v>
      </c>
      <c r="AY414" s="31">
        <f t="shared" si="285"/>
        <v>4.3292827236865762E-2</v>
      </c>
      <c r="AZ414" s="31">
        <f t="shared" si="285"/>
        <v>1.2416298999587077E-2</v>
      </c>
      <c r="BA414" s="31">
        <f t="shared" si="286"/>
        <v>1</v>
      </c>
      <c r="BB414" s="34">
        <f>AU414*'Propiedades físicas'!$C$4+'Diseño reactor'!AV414*'Propiedades físicas'!$C$5+'Diseño reactor'!AW414*'Propiedades físicas'!$C$8+'Diseño reactor'!AX414*'Propiedades físicas'!$C$9+'Diseño reactor'!AY414*'Propiedades físicas'!$C$7+'Diseño reactor'!AZ414*'Propiedades físicas'!$C$6</f>
        <v>878.62916689553833</v>
      </c>
      <c r="BC414" s="45">
        <f>AU414*'Propiedades físicas'!$L$4+'Diseño reactor'!AV414*'Propiedades físicas'!$L$5+'Diseño reactor'!AW414*'Propiedades físicas'!$L$8+AX414*'Propiedades físicas'!$L$9+'Diseño reactor'!AY414*'Propiedades físicas'!$L$7+'Diseño reactor'!AZ414*'Propiedades físicas'!$L$6</f>
        <v>1.89125483525309</v>
      </c>
      <c r="BD414" s="29">
        <f t="shared" si="263"/>
        <v>5.1582627784667787</v>
      </c>
      <c r="BE414" s="58">
        <f t="shared" si="264"/>
        <v>45.450858324904793</v>
      </c>
      <c r="BF414" s="30">
        <f>AU414*'Propiedades físicas'!$I$4+'Diseño reactor'!AV414*'Propiedades físicas'!$I$5+'Diseño reactor'!AW414*'Propiedades físicas'!$I$8+'Diseño reactor'!AX414*'Propiedades físicas'!$I$9+'Diseño reactor'!AY414*'Propiedades físicas'!$I$7+'Diseño reactor'!AZ414*'Propiedades físicas'!$I$6</f>
        <v>1.852712398109263E-2</v>
      </c>
      <c r="BG414" s="24">
        <f>AU414*'Propiedades físicas'!$O$4+'Diseño reactor'!AV414*'Propiedades físicas'!$O$5+'Diseño reactor'!AW414*'Propiedades físicas'!$O$8+'Diseño reactor'!AX414*'Propiedades físicas'!$O$9+'Diseño reactor'!AY414*'Propiedades físicas'!$O$7+'Diseño reactor'!AZ414*'Propiedades físicas'!$O$6</f>
        <v>0.14503715333510053</v>
      </c>
      <c r="BH414" s="54">
        <f t="shared" si="265"/>
        <v>44525.807842263494</v>
      </c>
      <c r="BI414" s="34">
        <f t="shared" si="287"/>
        <v>241.58990994271659</v>
      </c>
      <c r="BJ414" s="27">
        <f t="shared" si="266"/>
        <v>4850.9391320708546</v>
      </c>
      <c r="BK414" s="34">
        <f t="shared" si="267"/>
        <v>541.20492516723073</v>
      </c>
      <c r="BL414" s="27">
        <f t="shared" si="268"/>
        <v>104.68633331408473</v>
      </c>
      <c r="BM414" s="34">
        <f t="shared" si="269"/>
        <v>1.1054421768707483</v>
      </c>
      <c r="BN414" s="45">
        <f t="shared" si="270"/>
        <v>344.34050006005901</v>
      </c>
      <c r="BO414" s="45">
        <f t="shared" si="271"/>
        <v>65.141895817902991</v>
      </c>
      <c r="BP414" s="66">
        <f t="shared" si="272"/>
        <v>6.7125279683980477</v>
      </c>
    </row>
    <row r="415" spans="8:68">
      <c r="H415" s="68">
        <v>410</v>
      </c>
      <c r="I415" s="31">
        <f>('Propiedades físicas'!$C$10*'Diseño reactor'!H415)/1000</f>
        <v>358.85056545592658</v>
      </c>
      <c r="J415" s="31">
        <f t="shared" si="249"/>
        <v>1.2707239277180549</v>
      </c>
      <c r="K415" s="31">
        <f>(I415*1000)/'Propiedades físicas'!$F$10</f>
        <v>2344.0715535278237</v>
      </c>
      <c r="L415" s="31">
        <f t="shared" si="250"/>
        <v>334.86736478968908</v>
      </c>
      <c r="M415" s="31">
        <f t="shared" si="251"/>
        <v>2009.2041887381345</v>
      </c>
      <c r="N415" s="31">
        <f t="shared" si="252"/>
        <v>0.81674967021875389</v>
      </c>
      <c r="O415" s="32">
        <f t="shared" si="253"/>
        <v>4.9004980213125231</v>
      </c>
      <c r="P415" s="33">
        <f t="shared" si="254"/>
        <v>0.3886698358538006</v>
      </c>
      <c r="Q415" s="31">
        <f t="shared" si="255"/>
        <v>4.1304533293741441</v>
      </c>
      <c r="R415" s="31">
        <f t="shared" si="256"/>
        <v>0.20371201240936618</v>
      </c>
      <c r="S415" s="31">
        <f t="shared" si="257"/>
        <v>0.77004469193837943</v>
      </c>
      <c r="T415" s="31">
        <f t="shared" si="258"/>
        <v>0.1067707863377481</v>
      </c>
      <c r="U415" s="31">
        <f t="shared" si="259"/>
        <v>0.11759703561783896</v>
      </c>
      <c r="V415" s="47">
        <f t="shared" si="273"/>
        <v>3.8489634230182195E-4</v>
      </c>
      <c r="W415" s="31">
        <f t="shared" si="260"/>
        <v>0.52412611841067369</v>
      </c>
      <c r="X415" s="34">
        <f>(S415*H415*'Propiedades físicas'!$F$5*60*24*365)/(1000000)</f>
        <v>48864.808503521141</v>
      </c>
      <c r="Y415" s="34">
        <f>(U415*H415*'Propiedades físicas'!$F$7*60*24*365)/(1000000)</f>
        <v>2333.7163046210435</v>
      </c>
      <c r="Z415" s="31">
        <f t="shared" si="274"/>
        <v>159.35463270005826</v>
      </c>
      <c r="AA415" s="31">
        <f t="shared" si="275"/>
        <v>1693.4858650433991</v>
      </c>
      <c r="AB415" s="31">
        <f t="shared" si="276"/>
        <v>83.521925087840131</v>
      </c>
      <c r="AC415" s="31">
        <f t="shared" si="277"/>
        <v>315.71832369473555</v>
      </c>
      <c r="AD415" s="31">
        <f t="shared" si="261"/>
        <v>43.776022398476719</v>
      </c>
      <c r="AE415" s="31">
        <f t="shared" si="278"/>
        <v>48.214784603313973</v>
      </c>
      <c r="AF415" s="31">
        <f t="shared" si="279"/>
        <v>2344.0715535278241</v>
      </c>
      <c r="AG415" s="31">
        <f t="shared" si="280"/>
        <v>6.7981983084189471E-2</v>
      </c>
      <c r="AH415" s="31">
        <f t="shared" si="281"/>
        <v>0.72245485104527019</v>
      </c>
      <c r="AI415" s="31">
        <f t="shared" si="281"/>
        <v>3.5631132915776298E-2</v>
      </c>
      <c r="AJ415" s="31">
        <f t="shared" si="281"/>
        <v>0.13468800609758688</v>
      </c>
      <c r="AK415" s="31">
        <f t="shared" si="262"/>
        <v>1.8675207389720623E-2</v>
      </c>
      <c r="AL415" s="31">
        <f t="shared" si="262"/>
        <v>2.056881946745644E-2</v>
      </c>
      <c r="AM415" s="31">
        <f t="shared" si="282"/>
        <v>1</v>
      </c>
      <c r="AN415" s="31">
        <f>(Z415*'Propiedades físicas'!$F$4)/1000</f>
        <v>140.13327690377724</v>
      </c>
      <c r="AO415" s="31">
        <f>(AA415*'Propiedades físicas'!$F$6)/1000</f>
        <v>54.259287115990503</v>
      </c>
      <c r="AP415" s="31">
        <f>(AB415*'Propiedades físicas'!$F$9)/1000</f>
        <v>51.528851682942964</v>
      </c>
      <c r="AQ415" s="31">
        <f>(AC415*'Propiedades físicas'!$F$5)/1000</f>
        <v>92.969574778388775</v>
      </c>
      <c r="AR415" s="31">
        <f>(AD415*'Propiedades físicas'!$F$8)/1000</f>
        <v>15.519475460707961</v>
      </c>
      <c r="AS415" s="31">
        <f>(AE415*'Propiedades físicas'!$F$7)/1000</f>
        <v>4.4400995141191846</v>
      </c>
      <c r="AT415" s="31">
        <f t="shared" si="283"/>
        <v>358.85056545592664</v>
      </c>
      <c r="AU415" s="31">
        <f t="shared" si="284"/>
        <v>0.39050593866484556</v>
      </c>
      <c r="AV415" s="31">
        <f t="shared" si="288"/>
        <v>0.15120301412108134</v>
      </c>
      <c r="AW415" s="31">
        <f t="shared" si="288"/>
        <v>0.14359417719594381</v>
      </c>
      <c r="AX415" s="31">
        <f t="shared" si="288"/>
        <v>0.25907601583480611</v>
      </c>
      <c r="AY415" s="31">
        <f t="shared" si="285"/>
        <v>4.3247738626216635E-2</v>
      </c>
      <c r="AZ415" s="31">
        <f t="shared" si="285"/>
        <v>1.2373115557106485E-2</v>
      </c>
      <c r="BA415" s="31">
        <f t="shared" si="286"/>
        <v>1</v>
      </c>
      <c r="BB415" s="34">
        <f>AU415*'Propiedades físicas'!$C$4+'Diseño reactor'!AV415*'Propiedades físicas'!$C$5+'Diseño reactor'!AW415*'Propiedades físicas'!$C$8+'Diseño reactor'!AX415*'Propiedades físicas'!$C$9+'Diseño reactor'!AY415*'Propiedades físicas'!$C$7+'Diseño reactor'!AZ415*'Propiedades físicas'!$C$6</f>
        <v>878.61820598631789</v>
      </c>
      <c r="BC415" s="45">
        <f>AU415*'Propiedades físicas'!$L$4+'Diseño reactor'!AV415*'Propiedades físicas'!$L$5+'Diseño reactor'!AW415*'Propiedades físicas'!$L$8+AX415*'Propiedades físicas'!$L$9+'Diseño reactor'!AY415*'Propiedades físicas'!$L$7+'Diseño reactor'!AZ415*'Propiedades físicas'!$L$6</f>
        <v>1.8916486877196752</v>
      </c>
      <c r="BD415" s="29">
        <f t="shared" si="263"/>
        <v>5.1512672756814428</v>
      </c>
      <c r="BE415" s="58">
        <f t="shared" si="264"/>
        <v>45.442294386155162</v>
      </c>
      <c r="BF415" s="30">
        <f>AU415*'Propiedades físicas'!$I$4+'Diseño reactor'!AV415*'Propiedades físicas'!$I$5+'Diseño reactor'!AW415*'Propiedades físicas'!$I$8+'Diseño reactor'!AX415*'Propiedades físicas'!$I$9+'Diseño reactor'!AY415*'Propiedades físicas'!$I$7+'Diseño reactor'!AZ415*'Propiedades físicas'!$I$6</f>
        <v>1.8531830002745612E-2</v>
      </c>
      <c r="BG415" s="24">
        <f>AU415*'Propiedades físicas'!$O$4+'Diseño reactor'!AV415*'Propiedades físicas'!$O$5+'Diseño reactor'!AW415*'Propiedades físicas'!$O$8+'Diseño reactor'!AX415*'Propiedades físicas'!$O$9+'Diseño reactor'!AY415*'Propiedades físicas'!$O$7+'Diseño reactor'!AZ415*'Propiedades físicas'!$O$6</f>
        <v>0.14504989416181566</v>
      </c>
      <c r="BH415" s="54">
        <f t="shared" si="265"/>
        <v>44513.945522586</v>
      </c>
      <c r="BI415" s="34">
        <f t="shared" si="287"/>
        <v>241.68036873319036</v>
      </c>
      <c r="BJ415" s="27">
        <f t="shared" si="266"/>
        <v>4850.6827847273807</v>
      </c>
      <c r="BK415" s="34">
        <f t="shared" si="267"/>
        <v>541.22386502865209</v>
      </c>
      <c r="BL415" s="27">
        <f t="shared" si="268"/>
        <v>104.68704194653444</v>
      </c>
      <c r="BM415" s="34">
        <f t="shared" si="269"/>
        <v>1.1054421768707483</v>
      </c>
      <c r="BN415" s="45">
        <f t="shared" si="270"/>
        <v>345.30285870645235</v>
      </c>
      <c r="BO415" s="45">
        <f t="shared" si="271"/>
        <v>65.216688259409409</v>
      </c>
      <c r="BP415" s="66">
        <f t="shared" si="272"/>
        <v>6.7124442295324691</v>
      </c>
    </row>
    <row r="416" spans="8:68">
      <c r="H416" s="68">
        <v>411</v>
      </c>
      <c r="I416" s="31">
        <f>('Propiedades físicas'!$C$10*'Diseño reactor'!H416)/1000</f>
        <v>359.72581073752639</v>
      </c>
      <c r="J416" s="31">
        <f t="shared" si="249"/>
        <v>1.2676321420058456</v>
      </c>
      <c r="K416" s="31">
        <f>(I416*1000)/'Propiedades físicas'!$F$10</f>
        <v>2349.7888012193548</v>
      </c>
      <c r="L416" s="31">
        <f t="shared" si="250"/>
        <v>335.68411445990779</v>
      </c>
      <c r="M416" s="31">
        <f t="shared" si="251"/>
        <v>2014.1046867594468</v>
      </c>
      <c r="N416" s="31">
        <f t="shared" si="252"/>
        <v>0.81674967021875378</v>
      </c>
      <c r="O416" s="32">
        <f t="shared" si="253"/>
        <v>4.9004980213125231</v>
      </c>
      <c r="P416" s="33">
        <f t="shared" si="254"/>
        <v>0.38916611840137882</v>
      </c>
      <c r="Q416" s="31">
        <f t="shared" si="255"/>
        <v>4.1318780643156687</v>
      </c>
      <c r="R416" s="31">
        <f t="shared" si="256"/>
        <v>0.20373565759564335</v>
      </c>
      <c r="S416" s="31">
        <f t="shared" si="257"/>
        <v>0.76861995699685526</v>
      </c>
      <c r="T416" s="31">
        <f t="shared" si="258"/>
        <v>0.10665938326398292</v>
      </c>
      <c r="U416" s="31">
        <f t="shared" si="259"/>
        <v>0.11718851095774867</v>
      </c>
      <c r="V416" s="47">
        <f t="shared" si="273"/>
        <v>3.8538780657223923E-4</v>
      </c>
      <c r="W416" s="31">
        <f t="shared" si="260"/>
        <v>0.52351848725308125</v>
      </c>
      <c r="X416" s="34">
        <f>(S416*H416*'Propiedades físicas'!$F$5*60*24*365)/(1000000)</f>
        <v>48893.360894367332</v>
      </c>
      <c r="Y416" s="34">
        <f>(U416*H416*'Propiedades físicas'!$F$7*60*24*365)/(1000000)</f>
        <v>2331.2813392288408</v>
      </c>
      <c r="Z416" s="31">
        <f t="shared" si="274"/>
        <v>159.94727466296669</v>
      </c>
      <c r="AA416" s="31">
        <f t="shared" si="275"/>
        <v>1698.2018844337399</v>
      </c>
      <c r="AB416" s="31">
        <f t="shared" si="276"/>
        <v>83.735355271809425</v>
      </c>
      <c r="AC416" s="31">
        <f t="shared" si="277"/>
        <v>315.90280232570751</v>
      </c>
      <c r="AD416" s="31">
        <f t="shared" si="261"/>
        <v>43.837006521496981</v>
      </c>
      <c r="AE416" s="31">
        <f t="shared" si="278"/>
        <v>48.164478003634706</v>
      </c>
      <c r="AF416" s="31">
        <f t="shared" si="279"/>
        <v>2349.7888012193553</v>
      </c>
      <c r="AG416" s="31">
        <f t="shared" si="280"/>
        <v>6.8068787535274095E-2</v>
      </c>
      <c r="AH416" s="31">
        <f t="shared" si="281"/>
        <v>0.72270405048849795</v>
      </c>
      <c r="AI416" s="31">
        <f t="shared" si="281"/>
        <v>3.5635268679618089E-2</v>
      </c>
      <c r="AJ416" s="31">
        <f t="shared" si="281"/>
        <v>0.13443880665435926</v>
      </c>
      <c r="AK416" s="31">
        <f t="shared" si="262"/>
        <v>1.8655721952010762E-2</v>
      </c>
      <c r="AL416" s="31">
        <f t="shared" si="262"/>
        <v>2.049736469023988E-2</v>
      </c>
      <c r="AM416" s="31">
        <f t="shared" si="282"/>
        <v>1</v>
      </c>
      <c r="AN416" s="31">
        <f>(Z416*'Propiedades físicas'!$F$4)/1000</f>
        <v>140.65443439311966</v>
      </c>
      <c r="AO416" s="31">
        <f>(AA416*'Propiedades físicas'!$F$6)/1000</f>
        <v>54.410388377257028</v>
      </c>
      <c r="AP416" s="31">
        <f>(AB416*'Propiedades físicas'!$F$9)/1000</f>
        <v>51.660527434942821</v>
      </c>
      <c r="AQ416" s="31">
        <f>(AC416*'Propiedades físicas'!$F$5)/1000</f>
        <v>93.023898200851093</v>
      </c>
      <c r="AR416" s="31">
        <f>(AD416*'Propiedades físicas'!$F$8)/1000</f>
        <v>15.541095552001105</v>
      </c>
      <c r="AS416" s="31">
        <f>(AE416*'Propiedades físicas'!$F$7)/1000</f>
        <v>4.4354667793547202</v>
      </c>
      <c r="AT416" s="31">
        <f t="shared" si="283"/>
        <v>359.72581073752639</v>
      </c>
      <c r="AU416" s="31">
        <f t="shared" si="284"/>
        <v>0.39100456568502401</v>
      </c>
      <c r="AV416" s="31">
        <f t="shared" si="288"/>
        <v>0.15125516922375504</v>
      </c>
      <c r="AW416" s="31">
        <f t="shared" si="288"/>
        <v>0.14361084440681648</v>
      </c>
      <c r="AX416" s="31">
        <f t="shared" si="288"/>
        <v>0.25859667397824254</v>
      </c>
      <c r="AY416" s="31">
        <f t="shared" si="285"/>
        <v>4.3202614569519036E-2</v>
      </c>
      <c r="AZ416" s="31">
        <f t="shared" si="285"/>
        <v>1.2330132136642968E-2</v>
      </c>
      <c r="BA416" s="31">
        <f t="shared" si="286"/>
        <v>1</v>
      </c>
      <c r="BB416" s="34">
        <f>AU416*'Propiedades físicas'!$C$4+'Diseño reactor'!AV416*'Propiedades físicas'!$C$5+'Diseño reactor'!AW416*'Propiedades físicas'!$C$8+'Diseño reactor'!AX416*'Propiedades físicas'!$C$9+'Diseño reactor'!AY416*'Propiedades físicas'!$C$7+'Diseño reactor'!AZ416*'Propiedades físicas'!$C$6</f>
        <v>878.60729315291621</v>
      </c>
      <c r="BC416" s="45">
        <f>AU416*'Propiedades físicas'!$L$4+'Diseño reactor'!AV416*'Propiedades físicas'!$L$5+'Diseño reactor'!AW416*'Propiedades físicas'!$L$8+AX416*'Propiedades físicas'!$L$9+'Diseño reactor'!AY416*'Propiedades físicas'!$L$7+'Diseño reactor'!AZ416*'Propiedades físicas'!$L$6</f>
        <v>1.8920416087674328</v>
      </c>
      <c r="BD416" s="29">
        <f t="shared" si="263"/>
        <v>5.1442906649056663</v>
      </c>
      <c r="BE416" s="58">
        <f t="shared" si="264"/>
        <v>45.433757313007852</v>
      </c>
      <c r="BF416" s="30">
        <f>AU416*'Propiedades físicas'!$I$4+'Diseño reactor'!AV416*'Propiedades físicas'!$I$5+'Diseño reactor'!AW416*'Propiedades físicas'!$I$8+'Diseño reactor'!AX416*'Propiedades físicas'!$I$9+'Diseño reactor'!AY416*'Propiedades físicas'!$I$7+'Diseño reactor'!AZ416*'Propiedades físicas'!$I$6</f>
        <v>1.8536516234987109E-2</v>
      </c>
      <c r="BG416" s="24">
        <f>AU416*'Propiedades físicas'!$O$4+'Diseño reactor'!AV416*'Propiedades físicas'!$O$5+'Diseño reactor'!AW416*'Propiedades físicas'!$O$8+'Diseño reactor'!AX416*'Propiedades físicas'!$O$9+'Diseño reactor'!AY416*'Propiedades físicas'!$O$7+'Diseño reactor'!AZ416*'Propiedades físicas'!$O$6</f>
        <v>0.14506262068029005</v>
      </c>
      <c r="BH416" s="54">
        <f t="shared" si="265"/>
        <v>44502.139171168245</v>
      </c>
      <c r="BI416" s="34">
        <f t="shared" si="287"/>
        <v>241.77048390353485</v>
      </c>
      <c r="BJ416" s="27">
        <f t="shared" si="266"/>
        <v>4850.4277636508814</v>
      </c>
      <c r="BK416" s="34">
        <f t="shared" si="267"/>
        <v>541.24289447356557</v>
      </c>
      <c r="BL416" s="27">
        <f t="shared" si="268"/>
        <v>104.68775389045254</v>
      </c>
      <c r="BM416" s="34">
        <f t="shared" si="269"/>
        <v>1.1054421768707483</v>
      </c>
      <c r="BN416" s="45">
        <f t="shared" si="270"/>
        <v>346.26585595638051</v>
      </c>
      <c r="BO416" s="45">
        <f t="shared" si="271"/>
        <v>65.291307456935627</v>
      </c>
      <c r="BP416" s="66">
        <f t="shared" si="272"/>
        <v>6.7123608579552627</v>
      </c>
    </row>
    <row r="417" spans="8:68">
      <c r="H417" s="68">
        <v>412</v>
      </c>
      <c r="I417" s="31">
        <f>('Propiedades físicas'!$C$10*'Diseño reactor'!H417)/1000</f>
        <v>360.60105601912619</v>
      </c>
      <c r="J417" s="31">
        <f t="shared" si="249"/>
        <v>1.2645553649621422</v>
      </c>
      <c r="K417" s="31">
        <f>(I417*1000)/'Propiedades físicas'!$F$10</f>
        <v>2355.506048910886</v>
      </c>
      <c r="L417" s="31">
        <f t="shared" si="250"/>
        <v>336.50086413012656</v>
      </c>
      <c r="M417" s="31">
        <f t="shared" si="251"/>
        <v>2019.0051847807592</v>
      </c>
      <c r="N417" s="31">
        <f t="shared" si="252"/>
        <v>0.81674967021875378</v>
      </c>
      <c r="O417" s="32">
        <f t="shared" si="253"/>
        <v>4.9004980213125222</v>
      </c>
      <c r="P417" s="33">
        <f t="shared" si="254"/>
        <v>0.38966125157848447</v>
      </c>
      <c r="Q417" s="31">
        <f t="shared" si="255"/>
        <v>4.1332979546723454</v>
      </c>
      <c r="R417" s="31">
        <f t="shared" si="256"/>
        <v>0.20375864700070231</v>
      </c>
      <c r="S417" s="31">
        <f t="shared" si="257"/>
        <v>0.76720006664017648</v>
      </c>
      <c r="T417" s="31">
        <f t="shared" si="258"/>
        <v>0.10654789527922683</v>
      </c>
      <c r="U417" s="31">
        <f t="shared" si="259"/>
        <v>0.11678187636034022</v>
      </c>
      <c r="V417" s="47">
        <f t="shared" si="273"/>
        <v>3.8587813263112059E-4</v>
      </c>
      <c r="W417" s="31">
        <f t="shared" si="260"/>
        <v>0.52291226334487573</v>
      </c>
      <c r="X417" s="34">
        <f>(S417*H417*'Propiedades físicas'!$F$5*60*24*365)/(1000000)</f>
        <v>48921.781185945874</v>
      </c>
      <c r="Y417" s="34">
        <f>(U417*H417*'Propiedades físicas'!$F$7*60*24*365)/(1000000)</f>
        <v>2328.844517915456</v>
      </c>
      <c r="Z417" s="31">
        <f t="shared" si="274"/>
        <v>160.54043565033561</v>
      </c>
      <c r="AA417" s="31">
        <f t="shared" si="275"/>
        <v>1702.9187573250063</v>
      </c>
      <c r="AB417" s="31">
        <f t="shared" si="276"/>
        <v>83.948562564289347</v>
      </c>
      <c r="AC417" s="31">
        <f t="shared" si="277"/>
        <v>316.0864274557527</v>
      </c>
      <c r="AD417" s="31">
        <f t="shared" si="261"/>
        <v>43.897732855041454</v>
      </c>
      <c r="AE417" s="31">
        <f t="shared" si="278"/>
        <v>48.114133060460169</v>
      </c>
      <c r="AF417" s="31">
        <f t="shared" si="279"/>
        <v>2355.5060489108855</v>
      </c>
      <c r="AG417" s="31">
        <f t="shared" si="280"/>
        <v>6.8155390950732073E-2</v>
      </c>
      <c r="AH417" s="31">
        <f t="shared" si="281"/>
        <v>0.72295240256860482</v>
      </c>
      <c r="AI417" s="31">
        <f t="shared" si="281"/>
        <v>3.563928974120216E-2</v>
      </c>
      <c r="AJ417" s="31">
        <f t="shared" si="281"/>
        <v>0.1341904545742523</v>
      </c>
      <c r="AK417" s="31">
        <f t="shared" si="262"/>
        <v>1.8636221662575832E-2</v>
      </c>
      <c r="AL417" s="31">
        <f t="shared" si="262"/>
        <v>2.0426240502632836E-2</v>
      </c>
      <c r="AM417" s="31">
        <f t="shared" si="282"/>
        <v>1</v>
      </c>
      <c r="AN417" s="31">
        <f>(Z417*'Propiedades físicas'!$F$4)/1000</f>
        <v>141.17604830219213</v>
      </c>
      <c r="AO417" s="31">
        <f>(AA417*'Propiedades físicas'!$F$6)/1000</f>
        <v>54.561516984693199</v>
      </c>
      <c r="AP417" s="31">
        <f>(AB417*'Propiedades físicas'!$F$9)/1000</f>
        <v>51.792065674038305</v>
      </c>
      <c r="AQ417" s="31">
        <f>(AC417*'Propiedades físicas'!$F$5)/1000</f>
        <v>93.077970292895515</v>
      </c>
      <c r="AR417" s="31">
        <f>(AD417*'Propiedades físicas'!$F$8)/1000</f>
        <v>15.562624251769289</v>
      </c>
      <c r="AS417" s="31">
        <f>(AE417*'Propiedades físicas'!$F$7)/1000</f>
        <v>4.430830513537777</v>
      </c>
      <c r="AT417" s="31">
        <f t="shared" si="283"/>
        <v>360.60105601912625</v>
      </c>
      <c r="AU417" s="31">
        <f t="shared" si="284"/>
        <v>0.39150203790502536</v>
      </c>
      <c r="AV417" s="31">
        <f t="shared" si="288"/>
        <v>0.15130714698128689</v>
      </c>
      <c r="AW417" s="31">
        <f t="shared" si="288"/>
        <v>0.14362704936529985</v>
      </c>
      <c r="AX417" s="31">
        <f t="shared" si="288"/>
        <v>0.25811896204751733</v>
      </c>
      <c r="AY417" s="31">
        <f t="shared" si="285"/>
        <v>4.3157456119440343E-2</v>
      </c>
      <c r="AZ417" s="31">
        <f t="shared" si="285"/>
        <v>1.2287347581430172E-2</v>
      </c>
      <c r="BA417" s="31">
        <f t="shared" si="286"/>
        <v>0.99999999999999989</v>
      </c>
      <c r="BB417" s="34">
        <f>AU417*'Propiedades físicas'!$C$4+'Diseño reactor'!AV417*'Propiedades físicas'!$C$5+'Diseño reactor'!AW417*'Propiedades físicas'!$C$8+'Diseño reactor'!AX417*'Propiedades físicas'!$C$9+'Diseño reactor'!AY417*'Propiedades físicas'!$C$7+'Diseño reactor'!AZ417*'Propiedades físicas'!$C$6</f>
        <v>878.59642812760126</v>
      </c>
      <c r="BC417" s="45">
        <f>AU417*'Propiedades físicas'!$L$4+'Diseño reactor'!AV417*'Propiedades físicas'!$L$5+'Diseño reactor'!AW417*'Propiedades físicas'!$L$8+AX417*'Propiedades físicas'!$L$9+'Diseño reactor'!AY417*'Propiedades físicas'!$L$7+'Diseño reactor'!AZ417*'Propiedades físicas'!$L$6</f>
        <v>1.8924336015445531</v>
      </c>
      <c r="BD417" s="29">
        <f t="shared" si="263"/>
        <v>5.1373328703640126</v>
      </c>
      <c r="BE417" s="58">
        <f t="shared" si="264"/>
        <v>45.425246970256808</v>
      </c>
      <c r="BF417" s="30">
        <f>AU417*'Propiedades físicas'!$I$4+'Diseño reactor'!AV417*'Propiedades físicas'!$I$5+'Diseño reactor'!AW417*'Propiedades físicas'!$I$8+'Diseño reactor'!AX417*'Propiedades físicas'!$I$9+'Diseño reactor'!AY417*'Propiedades físicas'!$I$7+'Diseño reactor'!AZ417*'Propiedades físicas'!$I$6</f>
        <v>1.8541182783986504E-2</v>
      </c>
      <c r="BG417" s="24">
        <f>AU417*'Propiedades físicas'!$O$4+'Diseño reactor'!AV417*'Propiedades físicas'!$O$5+'Diseño reactor'!AW417*'Propiedades físicas'!$O$8+'Diseño reactor'!AX417*'Propiedades físicas'!$O$9+'Diseño reactor'!AY417*'Propiedades físicas'!$O$7+'Diseño reactor'!AZ417*'Propiedades físicas'!$O$6</f>
        <v>0.14507533286210805</v>
      </c>
      <c r="BH417" s="54">
        <f t="shared" si="265"/>
        <v>44490.388439453651</v>
      </c>
      <c r="BI417" s="34">
        <f t="shared" si="287"/>
        <v>241.86025715444006</v>
      </c>
      <c r="BJ417" s="27">
        <f t="shared" si="266"/>
        <v>4850.1740605225732</v>
      </c>
      <c r="BK417" s="34">
        <f t="shared" si="267"/>
        <v>541.26201251498037</v>
      </c>
      <c r="BL417" s="27">
        <f t="shared" si="268"/>
        <v>104.68846910834927</v>
      </c>
      <c r="BM417" s="34">
        <f t="shared" si="269"/>
        <v>1.1054421768707483</v>
      </c>
      <c r="BN417" s="45">
        <f t="shared" si="270"/>
        <v>347.22948949384107</v>
      </c>
      <c r="BO417" s="45">
        <f t="shared" si="271"/>
        <v>65.365754011551346</v>
      </c>
      <c r="BP417" s="66">
        <f t="shared" si="272"/>
        <v>6.7122778516210184</v>
      </c>
    </row>
    <row r="418" spans="8:68">
      <c r="H418" s="68">
        <v>413</v>
      </c>
      <c r="I418" s="31">
        <f>('Propiedades físicas'!$C$10*'Diseño reactor'!H418)/1000</f>
        <v>361.47630130072605</v>
      </c>
      <c r="J418" s="31">
        <f t="shared" si="249"/>
        <v>1.2614934875651393</v>
      </c>
      <c r="K418" s="31">
        <f>(I418*1000)/'Propiedades físicas'!$F$10</f>
        <v>2361.2232966024176</v>
      </c>
      <c r="L418" s="31">
        <f t="shared" si="250"/>
        <v>337.31761380034533</v>
      </c>
      <c r="M418" s="31">
        <f t="shared" si="251"/>
        <v>2023.9056828020721</v>
      </c>
      <c r="N418" s="31">
        <f t="shared" si="252"/>
        <v>0.81674967021875378</v>
      </c>
      <c r="O418" s="32">
        <f t="shared" si="253"/>
        <v>4.9004980213125231</v>
      </c>
      <c r="P418" s="33">
        <f t="shared" si="254"/>
        <v>0.39015523937334301</v>
      </c>
      <c r="Q418" s="31">
        <f t="shared" si="255"/>
        <v>4.1347130236971932</v>
      </c>
      <c r="R418" s="31">
        <f t="shared" si="256"/>
        <v>0.20378098498313249</v>
      </c>
      <c r="S418" s="31">
        <f t="shared" si="257"/>
        <v>0.7657849976153297</v>
      </c>
      <c r="T418" s="31">
        <f t="shared" si="258"/>
        <v>0.10643632495463788</v>
      </c>
      <c r="U418" s="31">
        <f t="shared" si="259"/>
        <v>0.11637712090764046</v>
      </c>
      <c r="V418" s="47">
        <f t="shared" si="273"/>
        <v>3.8636732442797074E-4</v>
      </c>
      <c r="W418" s="31">
        <f t="shared" si="260"/>
        <v>0.52230744180301181</v>
      </c>
      <c r="X418" s="34">
        <f>(S418*H418*'Propiedades físicas'!$F$5*60*24*365)/(1000000)</f>
        <v>48950.070141330034</v>
      </c>
      <c r="Y418" s="34">
        <f>(U418*H418*'Propiedades físicas'!$F$7*60*24*365)/(1000000)</f>
        <v>2326.4058968793474</v>
      </c>
      <c r="Z418" s="31">
        <f t="shared" si="274"/>
        <v>161.13411386119066</v>
      </c>
      <c r="AA418" s="31">
        <f t="shared" si="275"/>
        <v>1707.6364787869409</v>
      </c>
      <c r="AB418" s="31">
        <f t="shared" si="276"/>
        <v>84.161546798033712</v>
      </c>
      <c r="AC418" s="31">
        <f t="shared" si="277"/>
        <v>316.26920401513115</v>
      </c>
      <c r="AD418" s="31">
        <f t="shared" si="261"/>
        <v>43.958202206265447</v>
      </c>
      <c r="AE418" s="31">
        <f t="shared" si="278"/>
        <v>48.063750934855513</v>
      </c>
      <c r="AF418" s="31">
        <f t="shared" si="279"/>
        <v>2361.2232966024171</v>
      </c>
      <c r="AG418" s="31">
        <f t="shared" si="280"/>
        <v>6.8241794028141178E-2</v>
      </c>
      <c r="AH418" s="31">
        <f t="shared" si="281"/>
        <v>0.72319991135276041</v>
      </c>
      <c r="AI418" s="31">
        <f t="shared" si="281"/>
        <v>3.5643196862886466E-2</v>
      </c>
      <c r="AJ418" s="31">
        <f t="shared" si="281"/>
        <v>0.13394294579009677</v>
      </c>
      <c r="AK418" s="31">
        <f t="shared" si="262"/>
        <v>1.8616706971135367E-2</v>
      </c>
      <c r="AL418" s="31">
        <f t="shared" si="262"/>
        <v>2.0355444994979859E-2</v>
      </c>
      <c r="AM418" s="31">
        <f t="shared" si="282"/>
        <v>1</v>
      </c>
      <c r="AN418" s="31">
        <f>(Z418*'Propiedades físicas'!$F$4)/1000</f>
        <v>141.69811704725385</v>
      </c>
      <c r="AO418" s="31">
        <f>(AA418*'Propiedades físicas'!$F$6)/1000</f>
        <v>54.712672780333584</v>
      </c>
      <c r="AP418" s="31">
        <f>(AB418*'Propiedades físicas'!$F$9)/1000</f>
        <v>51.923466297046893</v>
      </c>
      <c r="AQ418" s="31">
        <f>(AC418*'Propiedades físicas'!$F$5)/1000</f>
        <v>93.131792506335685</v>
      </c>
      <c r="AR418" s="31">
        <f>(AD418*'Propiedades físicas'!$F$8)/1000</f>
        <v>15.584061846165222</v>
      </c>
      <c r="AS418" s="31">
        <f>(AE418*'Propiedades físicas'!$F$7)/1000</f>
        <v>4.4261908235908445</v>
      </c>
      <c r="AT418" s="31">
        <f t="shared" si="283"/>
        <v>361.47630130072611</v>
      </c>
      <c r="AU418" s="31">
        <f t="shared" si="284"/>
        <v>0.39199835933191568</v>
      </c>
      <c r="AV418" s="31">
        <f t="shared" si="288"/>
        <v>0.15135894824489751</v>
      </c>
      <c r="AW418" s="31">
        <f t="shared" si="288"/>
        <v>0.14364279514371195</v>
      </c>
      <c r="AX418" s="31">
        <f t="shared" si="288"/>
        <v>0.25764287221932081</v>
      </c>
      <c r="AY418" s="31">
        <f t="shared" si="285"/>
        <v>4.3112264317433743E-2</v>
      </c>
      <c r="AZ418" s="31">
        <f t="shared" si="285"/>
        <v>1.224476074272024E-2</v>
      </c>
      <c r="BA418" s="31">
        <f t="shared" si="286"/>
        <v>1</v>
      </c>
      <c r="BB418" s="34">
        <f>AU418*'Propiedades físicas'!$C$4+'Diseño reactor'!AV418*'Propiedades físicas'!$C$5+'Diseño reactor'!AW418*'Propiedades físicas'!$C$8+'Diseño reactor'!AX418*'Propiedades físicas'!$C$9+'Diseño reactor'!AY418*'Propiedades físicas'!$C$7+'Diseño reactor'!AZ418*'Propiedades físicas'!$C$6</f>
        <v>878.58561064444734</v>
      </c>
      <c r="BC418" s="45">
        <f>AU418*'Propiedades físicas'!$L$4+'Diseño reactor'!AV418*'Propiedades físicas'!$L$5+'Diseño reactor'!AW418*'Propiedades físicas'!$L$8+AX418*'Propiedades físicas'!$L$9+'Diseño reactor'!AY418*'Propiedades físicas'!$L$7+'Diseño reactor'!AZ418*'Propiedades físicas'!$L$6</f>
        <v>1.8928246691857653</v>
      </c>
      <c r="BD418" s="29">
        <f t="shared" si="263"/>
        <v>5.1303938166806855</v>
      </c>
      <c r="BE418" s="58">
        <f t="shared" si="264"/>
        <v>45.416763223678366</v>
      </c>
      <c r="BF418" s="30">
        <f>AU418*'Propiedades físicas'!$I$4+'Diseño reactor'!AV418*'Propiedades físicas'!$I$5+'Diseño reactor'!AW418*'Propiedades físicas'!$I$8+'Diseño reactor'!AX418*'Propiedades físicas'!$I$9+'Diseño reactor'!AY418*'Propiedades físicas'!$I$7+'Diseño reactor'!AZ418*'Propiedades físicas'!$I$6</f>
        <v>1.8545829755218516E-2</v>
      </c>
      <c r="BG418" s="24">
        <f>AU418*'Propiedades físicas'!$O$4+'Diseño reactor'!AV418*'Propiedades físicas'!$O$5+'Diseño reactor'!AW418*'Propiedades físicas'!$O$8+'Diseño reactor'!AX418*'Propiedades físicas'!$O$9+'Diseño reactor'!AY418*'Propiedades físicas'!$O$7+'Diseño reactor'!AZ418*'Propiedades físicas'!$O$6</f>
        <v>0.14508803067946299</v>
      </c>
      <c r="BH418" s="54">
        <f t="shared" si="265"/>
        <v>44478.692981618595</v>
      </c>
      <c r="BI418" s="34">
        <f t="shared" si="287"/>
        <v>241.94969017637877</v>
      </c>
      <c r="BJ418" s="27">
        <f t="shared" si="266"/>
        <v>4849.9216670875567</v>
      </c>
      <c r="BK418" s="34">
        <f t="shared" si="267"/>
        <v>541.28121817491672</v>
      </c>
      <c r="BL418" s="27">
        <f t="shared" si="268"/>
        <v>104.68918756307784</v>
      </c>
      <c r="BM418" s="34">
        <f t="shared" si="269"/>
        <v>1.1054421768707483</v>
      </c>
      <c r="BN418" s="45">
        <f t="shared" si="270"/>
        <v>348.19375701380216</v>
      </c>
      <c r="BO418" s="45">
        <f t="shared" si="271"/>
        <v>65.440028521549678</v>
      </c>
      <c r="BP418" s="66">
        <f t="shared" si="272"/>
        <v>6.712195208498124</v>
      </c>
    </row>
    <row r="419" spans="8:68">
      <c r="H419" s="68">
        <v>414</v>
      </c>
      <c r="I419" s="31">
        <f>('Propiedades físicas'!$C$10*'Diseño reactor'!H419)/1000</f>
        <v>362.35154658232591</v>
      </c>
      <c r="J419" s="31">
        <f t="shared" si="249"/>
        <v>1.2584464018463828</v>
      </c>
      <c r="K419" s="31">
        <f>(I419*1000)/'Propiedades físicas'!$F$10</f>
        <v>2366.9405442939487</v>
      </c>
      <c r="L419" s="31">
        <f t="shared" si="250"/>
        <v>338.1343634705641</v>
      </c>
      <c r="M419" s="31">
        <f t="shared" si="251"/>
        <v>2028.8061808233845</v>
      </c>
      <c r="N419" s="31">
        <f t="shared" si="252"/>
        <v>0.81674967021875389</v>
      </c>
      <c r="O419" s="32">
        <f t="shared" si="253"/>
        <v>4.9004980213125231</v>
      </c>
      <c r="P419" s="33">
        <f t="shared" si="254"/>
        <v>0.39064808575574961</v>
      </c>
      <c r="Q419" s="31">
        <f t="shared" si="255"/>
        <v>4.1361232945010116</v>
      </c>
      <c r="R419" s="31">
        <f t="shared" si="256"/>
        <v>0.20380267587176598</v>
      </c>
      <c r="S419" s="31">
        <f t="shared" si="257"/>
        <v>0.76437472681151297</v>
      </c>
      <c r="T419" s="31">
        <f t="shared" si="258"/>
        <v>0.10632467483396801</v>
      </c>
      <c r="U419" s="31">
        <f t="shared" si="259"/>
        <v>0.11597423375727028</v>
      </c>
      <c r="V419" s="47">
        <f t="shared" si="273"/>
        <v>3.868553858940433E-4</v>
      </c>
      <c r="W419" s="31">
        <f t="shared" si="260"/>
        <v>0.52170401776700992</v>
      </c>
      <c r="X419" s="34">
        <f>(S419*H419*'Propiedades físicas'!$F$5*60*24*365)/(1000000)</f>
        <v>48978.228518309639</v>
      </c>
      <c r="Y419" s="34">
        <f>(U419*H419*'Propiedades físicas'!$F$7*60*24*365)/(1000000)</f>
        <v>2323.9655317199486</v>
      </c>
      <c r="Z419" s="31">
        <f t="shared" si="274"/>
        <v>161.72830750288034</v>
      </c>
      <c r="AA419" s="31">
        <f t="shared" si="275"/>
        <v>1712.3550439234189</v>
      </c>
      <c r="AB419" s="31">
        <f t="shared" si="276"/>
        <v>84.37430781091112</v>
      </c>
      <c r="AC419" s="31">
        <f t="shared" si="277"/>
        <v>316.45113689996634</v>
      </c>
      <c r="AD419" s="31">
        <f t="shared" si="261"/>
        <v>44.018415381262756</v>
      </c>
      <c r="AE419" s="31">
        <f t="shared" si="278"/>
        <v>48.013332775509895</v>
      </c>
      <c r="AF419" s="31">
        <f t="shared" si="279"/>
        <v>2366.9405442939496</v>
      </c>
      <c r="AG419" s="31">
        <f t="shared" si="280"/>
        <v>6.8327997461855694E-2</v>
      </c>
      <c r="AH419" s="31">
        <f t="shared" si="281"/>
        <v>0.72344658088325942</v>
      </c>
      <c r="AI419" s="31">
        <f t="shared" si="281"/>
        <v>3.5646990801824173E-2</v>
      </c>
      <c r="AJ419" s="31">
        <f t="shared" si="281"/>
        <v>0.13369627625959765</v>
      </c>
      <c r="AK419" s="31">
        <f t="shared" si="262"/>
        <v>1.8597178322615322E-2</v>
      </c>
      <c r="AL419" s="31">
        <f t="shared" si="262"/>
        <v>2.0284976270847611E-2</v>
      </c>
      <c r="AM419" s="31">
        <f t="shared" si="282"/>
        <v>0.99999999999999989</v>
      </c>
      <c r="AN419" s="31">
        <f>(Z419*'Propiedades físicas'!$F$4)/1000</f>
        <v>142.2206390518829</v>
      </c>
      <c r="AO419" s="31">
        <f>(AA419*'Propiedades físicas'!$F$6)/1000</f>
        <v>54.863855607306334</v>
      </c>
      <c r="AP419" s="31">
        <f>(AB419*'Propiedades físicas'!$F$9)/1000</f>
        <v>52.054729203941605</v>
      </c>
      <c r="AQ419" s="31">
        <f>(AC419*'Propiedades físicas'!$F$5)/1000</f>
        <v>93.185366282933103</v>
      </c>
      <c r="AR419" s="31">
        <f>(AD419*'Propiedades físicas'!$F$8)/1000</f>
        <v>15.605408620965267</v>
      </c>
      <c r="AS419" s="31">
        <f>(AE419*'Propiedades físicas'!$F$7)/1000</f>
        <v>4.421547815296706</v>
      </c>
      <c r="AT419" s="31">
        <f t="shared" si="283"/>
        <v>362.35154658232591</v>
      </c>
      <c r="AU419" s="31">
        <f t="shared" si="284"/>
        <v>0.3924935339542438</v>
      </c>
      <c r="AV419" s="31">
        <f t="shared" si="288"/>
        <v>0.15141057386060119</v>
      </c>
      <c r="AW419" s="31">
        <f t="shared" si="288"/>
        <v>0.14365808479339504</v>
      </c>
      <c r="AX419" s="31">
        <f t="shared" si="288"/>
        <v>0.25716839671818947</v>
      </c>
      <c r="AY419" s="31">
        <f t="shared" si="285"/>
        <v>4.3067040193851457E-2</v>
      </c>
      <c r="AZ419" s="31">
        <f t="shared" si="285"/>
        <v>1.2202370479719022E-2</v>
      </c>
      <c r="BA419" s="31">
        <f t="shared" si="286"/>
        <v>1</v>
      </c>
      <c r="BB419" s="34">
        <f>AU419*'Propiedades físicas'!$C$4+'Diseño reactor'!AV419*'Propiedades físicas'!$C$5+'Diseño reactor'!AW419*'Propiedades físicas'!$C$8+'Diseño reactor'!AX419*'Propiedades físicas'!$C$9+'Diseño reactor'!AY419*'Propiedades físicas'!$C$7+'Diseño reactor'!AZ419*'Propiedades físicas'!$C$6</f>
        <v>878.57484043932061</v>
      </c>
      <c r="BC419" s="45">
        <f>AU419*'Propiedades físicas'!$L$4+'Diseño reactor'!AV419*'Propiedades físicas'!$L$5+'Diseño reactor'!AW419*'Propiedades físicas'!$L$8+AX419*'Propiedades físicas'!$L$9+'Diseño reactor'!AY419*'Propiedades físicas'!$L$7+'Diseño reactor'!AZ419*'Propiedades físicas'!$L$6</f>
        <v>1.8932148148123984</v>
      </c>
      <c r="BD419" s="29">
        <f t="shared" si="263"/>
        <v>5.1234734288769586</v>
      </c>
      <c r="BE419" s="58">
        <f t="shared" si="264"/>
        <v>45.408305940021521</v>
      </c>
      <c r="BF419" s="30">
        <f>AU419*'Propiedades físicas'!$I$4+'Diseño reactor'!AV419*'Propiedades físicas'!$I$5+'Diseño reactor'!AW419*'Propiedades físicas'!$I$8+'Diseño reactor'!AX419*'Propiedades físicas'!$I$9+'Diseño reactor'!AY419*'Propiedades físicas'!$I$7+'Diseño reactor'!AZ419*'Propiedades físicas'!$I$6</f>
        <v>1.8550457253468537E-2</v>
      </c>
      <c r="BG419" s="24">
        <f>AU419*'Propiedades físicas'!$O$4+'Diseño reactor'!AV419*'Propiedades físicas'!$O$5+'Diseño reactor'!AW419*'Propiedades físicas'!$O$8+'Diseño reactor'!AX419*'Propiedades físicas'!$O$9+'Diseño reactor'!AY419*'Propiedades físicas'!$O$7+'Diseño reactor'!AZ419*'Propiedades físicas'!$O$6</f>
        <v>0.1451007141051506</v>
      </c>
      <c r="BH419" s="54">
        <f t="shared" si="265"/>
        <v>44467.052454546429</v>
      </c>
      <c r="BI419" s="34">
        <f t="shared" si="287"/>
        <v>242.03878464967596</v>
      </c>
      <c r="BJ419" s="27">
        <f t="shared" si="266"/>
        <v>4849.6705751542713</v>
      </c>
      <c r="BK419" s="34">
        <f t="shared" si="267"/>
        <v>541.30051048432404</v>
      </c>
      <c r="BL419" s="27">
        <f t="shared" si="268"/>
        <v>104.68990921783136</v>
      </c>
      <c r="BM419" s="34">
        <f t="shared" si="269"/>
        <v>1.1054421768707483</v>
      </c>
      <c r="BN419" s="45">
        <f t="shared" si="270"/>
        <v>349.15865622213607</v>
      </c>
      <c r="BO419" s="45">
        <f t="shared" si="271"/>
        <v>65.514131582463236</v>
      </c>
      <c r="BP419" s="66">
        <f t="shared" si="272"/>
        <v>6.7121129265686568</v>
      </c>
    </row>
    <row r="420" spans="8:68">
      <c r="H420" s="68">
        <v>415</v>
      </c>
      <c r="I420" s="31">
        <f>('Propiedades físicas'!$C$10*'Diseño reactor'!H420)/1000</f>
        <v>363.22679186392571</v>
      </c>
      <c r="J420" s="31">
        <f t="shared" si="249"/>
        <v>1.2554140008780783</v>
      </c>
      <c r="K420" s="31">
        <f>(I420*1000)/'Propiedades físicas'!$F$10</f>
        <v>2372.6577919854799</v>
      </c>
      <c r="L420" s="31">
        <f t="shared" si="250"/>
        <v>338.95111314078281</v>
      </c>
      <c r="M420" s="31">
        <f t="shared" si="251"/>
        <v>2033.7066788446969</v>
      </c>
      <c r="N420" s="31">
        <f t="shared" si="252"/>
        <v>0.81674967021875378</v>
      </c>
      <c r="O420" s="32">
        <f t="shared" si="253"/>
        <v>4.9004980213125222</v>
      </c>
      <c r="P420" s="33">
        <f t="shared" si="254"/>
        <v>0.39113979467717519</v>
      </c>
      <c r="Q420" s="31">
        <f t="shared" si="255"/>
        <v>4.1375287900534348</v>
      </c>
      <c r="R420" s="31">
        <f t="shared" si="256"/>
        <v>0.2038237239659049</v>
      </c>
      <c r="S420" s="31">
        <f t="shared" si="257"/>
        <v>0.76296923125908689</v>
      </c>
      <c r="T420" s="31">
        <f t="shared" si="258"/>
        <v>0.10621294743383902</v>
      </c>
      <c r="U420" s="31">
        <f t="shared" si="259"/>
        <v>0.11557320414183463</v>
      </c>
      <c r="V420" s="47">
        <f t="shared" si="273"/>
        <v>3.8734232094244536E-4</v>
      </c>
      <c r="W420" s="31">
        <f t="shared" si="260"/>
        <v>0.52110198639882588</v>
      </c>
      <c r="X420" s="34">
        <f>(S420*H420*'Propiedades físicas'!$F$5*60*24*365)/(1000000)</f>
        <v>49006.257069433785</v>
      </c>
      <c r="Y420" s="34">
        <f>(U420*H420*'Propiedades físicas'!$F$7*60*24*365)/(1000000)</f>
        <v>2321.5234774437067</v>
      </c>
      <c r="Z420" s="31">
        <f t="shared" si="274"/>
        <v>162.3230147910277</v>
      </c>
      <c r="AA420" s="31">
        <f t="shared" si="275"/>
        <v>1717.0744478721754</v>
      </c>
      <c r="AB420" s="31">
        <f t="shared" si="276"/>
        <v>84.586845445850528</v>
      </c>
      <c r="AC420" s="31">
        <f t="shared" si="277"/>
        <v>316.63223097252109</v>
      </c>
      <c r="AD420" s="31">
        <f t="shared" si="261"/>
        <v>44.078373185043198</v>
      </c>
      <c r="AE420" s="31">
        <f t="shared" si="278"/>
        <v>47.962879718861373</v>
      </c>
      <c r="AF420" s="31">
        <f t="shared" si="279"/>
        <v>2372.6577919854794</v>
      </c>
      <c r="AG420" s="31">
        <f t="shared" si="280"/>
        <v>6.8414001943024882E-2</v>
      </c>
      <c r="AH420" s="31">
        <f t="shared" si="281"/>
        <v>0.72369241517770622</v>
      </c>
      <c r="AI420" s="31">
        <f t="shared" si="281"/>
        <v>3.5650672310003392E-2</v>
      </c>
      <c r="AJ420" s="31">
        <f t="shared" si="281"/>
        <v>0.13345044196515082</v>
      </c>
      <c r="AK420" s="31">
        <f t="shared" si="262"/>
        <v>1.8577636157196393E-2</v>
      </c>
      <c r="AL420" s="31">
        <f t="shared" si="262"/>
        <v>2.0214832446918206E-2</v>
      </c>
      <c r="AM420" s="31">
        <f t="shared" si="282"/>
        <v>0.99999999999999989</v>
      </c>
      <c r="AN420" s="31">
        <f>(Z420*'Propiedades físicas'!$F$4)/1000</f>
        <v>142.74361274693393</v>
      </c>
      <c r="AO420" s="31">
        <f>(AA420*'Propiedades físicas'!$F$6)/1000</f>
        <v>55.015065309824493</v>
      </c>
      <c r="AP420" s="31">
        <f>(AB420*'Propiedades físicas'!$F$9)/1000</f>
        <v>52.185854297817478</v>
      </c>
      <c r="AQ420" s="31">
        <f>(AC420*'Propiedades físicas'!$F$5)/1000</f>
        <v>93.23869305447829</v>
      </c>
      <c r="AR420" s="31">
        <f>(AD420*'Propiedades físicas'!$F$8)/1000</f>
        <v>15.626664861561508</v>
      </c>
      <c r="AS420" s="31">
        <f>(AE420*'Propiedades físicas'!$F$7)/1000</f>
        <v>4.4169015933099436</v>
      </c>
      <c r="AT420" s="31">
        <f t="shared" si="283"/>
        <v>363.22679186392565</v>
      </c>
      <c r="AU420" s="31">
        <f t="shared" si="284"/>
        <v>0.39298756574214783</v>
      </c>
      <c r="AV420" s="31">
        <f t="shared" si="288"/>
        <v>0.15146202466924463</v>
      </c>
      <c r="AW420" s="31">
        <f t="shared" si="288"/>
        <v>0.14367292134487611</v>
      </c>
      <c r="AX420" s="31">
        <f t="shared" si="288"/>
        <v>0.25669552781615285</v>
      </c>
      <c r="AY420" s="31">
        <f t="shared" si="285"/>
        <v>4.3021784768056619E-2</v>
      </c>
      <c r="AZ420" s="31">
        <f t="shared" si="285"/>
        <v>1.216017565952192E-2</v>
      </c>
      <c r="BA420" s="31">
        <f t="shared" si="286"/>
        <v>0.99999999999999978</v>
      </c>
      <c r="BB420" s="34">
        <f>AU420*'Propiedades físicas'!$C$4+'Diseño reactor'!AV420*'Propiedades físicas'!$C$5+'Diseño reactor'!AW420*'Propiedades físicas'!$C$8+'Diseño reactor'!AX420*'Propiedades físicas'!$C$9+'Diseño reactor'!AY420*'Propiedades físicas'!$C$7+'Diseño reactor'!AZ420*'Propiedades físicas'!$C$6</f>
        <v>878.56411724986447</v>
      </c>
      <c r="BC420" s="45">
        <f>AU420*'Propiedades físicas'!$L$4+'Diseño reactor'!AV420*'Propiedades físicas'!$L$5+'Diseño reactor'!AW420*'Propiedades físicas'!$L$8+AX420*'Propiedades físicas'!$L$9+'Diseño reactor'!AY420*'Propiedades físicas'!$L$7+'Diseño reactor'!AZ420*'Propiedades físicas'!$L$6</f>
        <v>1.8936040415324493</v>
      </c>
      <c r="BD420" s="29">
        <f t="shared" si="263"/>
        <v>5.1165716323686059</v>
      </c>
      <c r="BE420" s="58">
        <f t="shared" si="264"/>
        <v>45.399874986998434</v>
      </c>
      <c r="BF420" s="30">
        <f>AU420*'Propiedades físicas'!$I$4+'Diseño reactor'!AV420*'Propiedades físicas'!$I$5+'Diseño reactor'!AW420*'Propiedades físicas'!$I$8+'Diseño reactor'!AX420*'Propiedades físicas'!$I$9+'Diseño reactor'!AY420*'Propiedades físicas'!$I$7+'Diseño reactor'!AZ420*'Propiedades físicas'!$I$6</f>
        <v>1.8555065382837979E-2</v>
      </c>
      <c r="BG420" s="24">
        <f>AU420*'Propiedades físicas'!$O$4+'Diseño reactor'!AV420*'Propiedades físicas'!$O$5+'Diseño reactor'!AW420*'Propiedades físicas'!$O$8+'Diseño reactor'!AX420*'Propiedades físicas'!$O$9+'Diseño reactor'!AY420*'Propiedades físicas'!$O$7+'Diseño reactor'!AZ420*'Propiedades físicas'!$O$6</f>
        <v>0.14511338311256161</v>
      </c>
      <c r="BH420" s="54">
        <f t="shared" si="265"/>
        <v>44455.466517801571</v>
      </c>
      <c r="BI420" s="34">
        <f t="shared" si="287"/>
        <v>242.12754224458109</v>
      </c>
      <c r="BJ420" s="27">
        <f t="shared" si="266"/>
        <v>4849.4207765938536</v>
      </c>
      <c r="BK420" s="34">
        <f t="shared" si="267"/>
        <v>541.31988848298454</v>
      </c>
      <c r="BL420" s="27">
        <f t="shared" si="268"/>
        <v>104.6906340361392</v>
      </c>
      <c r="BM420" s="34">
        <f t="shared" si="269"/>
        <v>1.1054421768707483</v>
      </c>
      <c r="BN420" s="45">
        <f t="shared" si="270"/>
        <v>350.12418483555786</v>
      </c>
      <c r="BO420" s="45">
        <f t="shared" si="271"/>
        <v>65.58806378707996</v>
      </c>
      <c r="BP420" s="66">
        <f t="shared" si="272"/>
        <v>6.7120310038282707</v>
      </c>
    </row>
    <row r="421" spans="8:68">
      <c r="H421" s="68">
        <v>416</v>
      </c>
      <c r="I421" s="31">
        <f>('Propiedades físicas'!$C$10*'Diseño reactor'!H421)/1000</f>
        <v>364.10203714552551</v>
      </c>
      <c r="J421" s="31">
        <f t="shared" si="249"/>
        <v>1.2523961787605831</v>
      </c>
      <c r="K421" s="31">
        <f>(I421*1000)/'Propiedades físicas'!$F$10</f>
        <v>2378.375039677011</v>
      </c>
      <c r="L421" s="31">
        <f t="shared" si="250"/>
        <v>339.76786281100158</v>
      </c>
      <c r="M421" s="31">
        <f t="shared" si="251"/>
        <v>2038.6071768660095</v>
      </c>
      <c r="N421" s="31">
        <f t="shared" si="252"/>
        <v>0.81674967021875378</v>
      </c>
      <c r="O421" s="32">
        <f t="shared" si="253"/>
        <v>4.9004980213125231</v>
      </c>
      <c r="P421" s="33">
        <f t="shared" si="254"/>
        <v>0.39163037007087242</v>
      </c>
      <c r="Q421" s="31">
        <f t="shared" si="255"/>
        <v>4.1389295331839877</v>
      </c>
      <c r="R421" s="31">
        <f t="shared" si="256"/>
        <v>0.20384413353554628</v>
      </c>
      <c r="S421" s="31">
        <f t="shared" si="257"/>
        <v>0.76156848812853462</v>
      </c>
      <c r="T421" s="31">
        <f t="shared" si="258"/>
        <v>0.10610114524401668</v>
      </c>
      <c r="U421" s="31">
        <f t="shared" si="259"/>
        <v>0.11517402136831834</v>
      </c>
      <c r="V421" s="47">
        <f t="shared" si="273"/>
        <v>3.8782813346824264E-4</v>
      </c>
      <c r="W421" s="31">
        <f t="shared" si="260"/>
        <v>0.52050134288272154</v>
      </c>
      <c r="X421" s="34">
        <f>(S421*H421*'Propiedades físicas'!$F$5*60*24*365)/(1000000)</f>
        <v>49034.156542053104</v>
      </c>
      <c r="Y421" s="34">
        <f>(U421*H421*'Propiedades físicas'!$F$7*60*24*365)/(1000000)</f>
        <v>2319.0797884700632</v>
      </c>
      <c r="Z421" s="31">
        <f t="shared" si="274"/>
        <v>162.91823394948293</v>
      </c>
      <c r="AA421" s="31">
        <f t="shared" si="275"/>
        <v>1721.7946858045389</v>
      </c>
      <c r="AB421" s="31">
        <f t="shared" si="276"/>
        <v>84.799159550787252</v>
      </c>
      <c r="AC421" s="31">
        <f t="shared" si="277"/>
        <v>316.81249106147038</v>
      </c>
      <c r="AD421" s="31">
        <f t="shared" si="261"/>
        <v>44.138076421510938</v>
      </c>
      <c r="AE421" s="31">
        <f t="shared" si="278"/>
        <v>47.912392889220428</v>
      </c>
      <c r="AF421" s="31">
        <f t="shared" si="279"/>
        <v>2378.375039677011</v>
      </c>
      <c r="AG421" s="31">
        <f t="shared" si="280"/>
        <v>6.8499808159611195E-2</v>
      </c>
      <c r="AH421" s="31">
        <f t="shared" si="281"/>
        <v>0.72393741822919677</v>
      </c>
      <c r="AI421" s="31">
        <f t="shared" si="281"/>
        <v>3.5654242134286432E-2</v>
      </c>
      <c r="AJ421" s="31">
        <f t="shared" si="281"/>
        <v>0.13320543891366027</v>
      </c>
      <c r="AK421" s="31">
        <f t="shared" si="262"/>
        <v>1.8558080910361804E-2</v>
      </c>
      <c r="AL421" s="31">
        <f t="shared" si="262"/>
        <v>2.0145011652883408E-2</v>
      </c>
      <c r="AM421" s="31">
        <f t="shared" si="282"/>
        <v>1</v>
      </c>
      <c r="AN421" s="31">
        <f>(Z421*'Propiedades físicas'!$F$4)/1000</f>
        <v>143.26703657049632</v>
      </c>
      <c r="AO421" s="31">
        <f>(AA421*'Propiedades físicas'!$F$6)/1000</f>
        <v>55.166301733177427</v>
      </c>
      <c r="AP421" s="31">
        <f>(AB421*'Propiedades físicas'!$F$9)/1000</f>
        <v>52.316841484858188</v>
      </c>
      <c r="AQ421" s="31">
        <f>(AC421*'Propiedades físicas'!$F$5)/1000</f>
        <v>93.291774242871199</v>
      </c>
      <c r="AR421" s="31">
        <f>(AD421*'Propiedades físicas'!$F$8)/1000</f>
        <v>15.647830852954051</v>
      </c>
      <c r="AS421" s="31">
        <f>(AE421*'Propiedades físicas'!$F$7)/1000</f>
        <v>4.4122522611683088</v>
      </c>
      <c r="AT421" s="31">
        <f t="shared" si="283"/>
        <v>364.10203714552546</v>
      </c>
      <c r="AU421" s="31">
        <f t="shared" si="284"/>
        <v>0.39348045864746123</v>
      </c>
      <c r="AV421" s="31">
        <f t="shared" si="288"/>
        <v>0.15151330150654549</v>
      </c>
      <c r="AW421" s="31">
        <f t="shared" si="288"/>
        <v>0.14368730780802533</v>
      </c>
      <c r="AX421" s="31">
        <f t="shared" si="288"/>
        <v>0.25622425783238351</v>
      </c>
      <c r="AY421" s="31">
        <f t="shared" si="285"/>
        <v>4.2976499048534234E-2</v>
      </c>
      <c r="AZ421" s="31">
        <f t="shared" si="285"/>
        <v>1.2118175157050291E-2</v>
      </c>
      <c r="BA421" s="31">
        <f t="shared" si="286"/>
        <v>1</v>
      </c>
      <c r="BB421" s="34">
        <f>AU421*'Propiedades físicas'!$C$4+'Diseño reactor'!AV421*'Propiedades físicas'!$C$5+'Diseño reactor'!AW421*'Propiedades físicas'!$C$8+'Diseño reactor'!AX421*'Propiedades físicas'!$C$9+'Diseño reactor'!AY421*'Propiedades físicas'!$C$7+'Diseño reactor'!AZ421*'Propiedades físicas'!$C$6</f>
        <v>878.55344081548651</v>
      </c>
      <c r="BC421" s="45">
        <f>AU421*'Propiedades físicas'!$L$4+'Diseño reactor'!AV421*'Propiedades físicas'!$L$5+'Diseño reactor'!AW421*'Propiedades físicas'!$L$8+AX421*'Propiedades físicas'!$L$9+'Diseño reactor'!AY421*'Propiedades físicas'!$L$7+'Diseño reactor'!AZ421*'Propiedades físicas'!$L$6</f>
        <v>1.8939923524406543</v>
      </c>
      <c r="BD421" s="29">
        <f t="shared" si="263"/>
        <v>5.1096883529633272</v>
      </c>
      <c r="BE421" s="58">
        <f t="shared" si="264"/>
        <v>45.391470233274951</v>
      </c>
      <c r="BF421" s="30">
        <f>AU421*'Propiedades físicas'!$I$4+'Diseño reactor'!AV421*'Propiedades físicas'!$I$5+'Diseño reactor'!AW421*'Propiedades físicas'!$I$8+'Diseño reactor'!AX421*'Propiedades físicas'!$I$9+'Diseño reactor'!AY421*'Propiedades físicas'!$I$7+'Diseño reactor'!AZ421*'Propiedades físicas'!$I$6</f>
        <v>1.8559654246749505E-2</v>
      </c>
      <c r="BG421" s="24">
        <f>AU421*'Propiedades físicas'!$O$4+'Diseño reactor'!AV421*'Propiedades físicas'!$O$5+'Diseño reactor'!AW421*'Propiedades físicas'!$O$8+'Diseño reactor'!AX421*'Propiedades físicas'!$O$9+'Diseño reactor'!AY421*'Propiedades físicas'!$O$7+'Diseño reactor'!AZ421*'Propiedades físicas'!$O$6</f>
        <v>0.14512603767567536</v>
      </c>
      <c r="BH421" s="54">
        <f t="shared" si="265"/>
        <v>44443.934833604311</v>
      </c>
      <c r="BI421" s="34">
        <f t="shared" si="287"/>
        <v>242.21596462133749</v>
      </c>
      <c r="BJ421" s="27">
        <f t="shared" si="266"/>
        <v>4849.1722633396221</v>
      </c>
      <c r="BK421" s="34">
        <f t="shared" si="267"/>
        <v>541.33935121943534</v>
      </c>
      <c r="BL421" s="27">
        <f t="shared" si="268"/>
        <v>104.69136198186408</v>
      </c>
      <c r="BM421" s="34">
        <f t="shared" si="269"/>
        <v>1.1054421768707483</v>
      </c>
      <c r="BN421" s="45">
        <f t="shared" si="270"/>
        <v>351.09034058156379</v>
      </c>
      <c r="BO421" s="45">
        <f t="shared" si="271"/>
        <v>65.661825725458982</v>
      </c>
      <c r="BP421" s="66">
        <f t="shared" si="272"/>
        <v>6.7119494382861005</v>
      </c>
    </row>
    <row r="422" spans="8:68">
      <c r="H422" s="68">
        <v>417</v>
      </c>
      <c r="I422" s="31">
        <f>('Propiedades físicas'!$C$10*'Diseño reactor'!H422)/1000</f>
        <v>364.97728242712532</v>
      </c>
      <c r="J422" s="31">
        <f t="shared" si="249"/>
        <v>1.2493928306100781</v>
      </c>
      <c r="K422" s="31">
        <f>(I422*1000)/'Propiedades físicas'!$F$10</f>
        <v>2384.0922873685427</v>
      </c>
      <c r="L422" s="31">
        <f t="shared" si="250"/>
        <v>340.58461248122035</v>
      </c>
      <c r="M422" s="31">
        <f t="shared" si="251"/>
        <v>2043.5076748873221</v>
      </c>
      <c r="N422" s="31">
        <f t="shared" si="252"/>
        <v>0.81674967021875378</v>
      </c>
      <c r="O422" s="32">
        <f t="shared" si="253"/>
        <v>4.9004980213125231</v>
      </c>
      <c r="P422" s="33">
        <f t="shared" si="254"/>
        <v>0.39211981585198002</v>
      </c>
      <c r="Q422" s="31">
        <f t="shared" si="255"/>
        <v>4.1403255465830933</v>
      </c>
      <c r="R422" s="31">
        <f t="shared" si="256"/>
        <v>0.20386390882160554</v>
      </c>
      <c r="S422" s="31">
        <f t="shared" si="257"/>
        <v>0.76017247472942917</v>
      </c>
      <c r="T422" s="31">
        <f t="shared" si="258"/>
        <v>0.10598927072768093</v>
      </c>
      <c r="U422" s="31">
        <f t="shared" si="259"/>
        <v>0.11477667481748727</v>
      </c>
      <c r="V422" s="47">
        <f t="shared" si="273"/>
        <v>3.8831282734856279E-4</v>
      </c>
      <c r="W422" s="31">
        <f t="shared" si="260"/>
        <v>0.51990208242513669</v>
      </c>
      <c r="X422" s="34">
        <f>(S422*H422*'Propiedades físicas'!$F$5*60*24*365)/(1000000)</f>
        <v>49061.927678361528</v>
      </c>
      <c r="Y422" s="34">
        <f>(U422*H422*'Propiedades físicas'!$F$7*60*24*365)/(1000000)</f>
        <v>2316.6345186373728</v>
      </c>
      <c r="Z422" s="31">
        <f t="shared" si="274"/>
        <v>163.51396321027568</v>
      </c>
      <c r="AA422" s="31">
        <f t="shared" si="275"/>
        <v>1726.5157529251499</v>
      </c>
      <c r="AB422" s="31">
        <f t="shared" si="276"/>
        <v>85.011249978609513</v>
      </c>
      <c r="AC422" s="31">
        <f t="shared" si="277"/>
        <v>316.99192196217194</v>
      </c>
      <c r="AD422" s="31">
        <f t="shared" si="261"/>
        <v>44.197525893442943</v>
      </c>
      <c r="AE422" s="31">
        <f t="shared" si="278"/>
        <v>47.861873398892193</v>
      </c>
      <c r="AF422" s="31">
        <f t="shared" si="279"/>
        <v>2384.0922873685427</v>
      </c>
      <c r="AG422" s="31">
        <f t="shared" si="280"/>
        <v>6.8585416796409032E-2</v>
      </c>
      <c r="AH422" s="31">
        <f t="shared" si="281"/>
        <v>0.72418159400649829</v>
      </c>
      <c r="AI422" s="31">
        <f t="shared" si="281"/>
        <v>3.5657701016449002E-2</v>
      </c>
      <c r="AJ422" s="31">
        <f t="shared" si="281"/>
        <v>0.13296126313635864</v>
      </c>
      <c r="AK422" s="31">
        <f t="shared" si="262"/>
        <v>1.8538513012944749E-2</v>
      </c>
      <c r="AL422" s="31">
        <f t="shared" si="262"/>
        <v>2.0075512031340049E-2</v>
      </c>
      <c r="AM422" s="31">
        <f t="shared" si="282"/>
        <v>0.99999999999999978</v>
      </c>
      <c r="AN422" s="31">
        <f>(Z422*'Propiedades físicas'!$F$4)/1000</f>
        <v>143.7909089678522</v>
      </c>
      <c r="AO422" s="31">
        <f>(AA422*'Propiedades físicas'!$F$6)/1000</f>
        <v>55.317564723721802</v>
      </c>
      <c r="AP422" s="31">
        <f>(AB422*'Propiedades físicas'!$F$9)/1000</f>
        <v>52.447690674303139</v>
      </c>
      <c r="AQ422" s="31">
        <f>(AC422*'Propiedades físicas'!$F$5)/1000</f>
        <v>93.344611260200779</v>
      </c>
      <c r="AR422" s="31">
        <f>(AD422*'Propiedades físicas'!$F$8)/1000</f>
        <v>15.668906879743387</v>
      </c>
      <c r="AS422" s="31">
        <f>(AE422*'Propiedades físicas'!$F$7)/1000</f>
        <v>4.4075999213039818</v>
      </c>
      <c r="AT422" s="31">
        <f t="shared" si="283"/>
        <v>364.97728242712526</v>
      </c>
      <c r="AU422" s="31">
        <f t="shared" si="284"/>
        <v>0.39397221660381787</v>
      </c>
      <c r="AV422" s="31">
        <f t="shared" si="288"/>
        <v>0.15156440520312936</v>
      </c>
      <c r="AW422" s="31">
        <f t="shared" si="288"/>
        <v>0.14370124717221361</v>
      </c>
      <c r="AX422" s="31">
        <f t="shared" si="288"/>
        <v>0.2557545791328501</v>
      </c>
      <c r="AY422" s="31">
        <f t="shared" si="285"/>
        <v>4.2931184033000704E-2</v>
      </c>
      <c r="AZ422" s="31">
        <f t="shared" si="285"/>
        <v>1.2076367854988465E-2</v>
      </c>
      <c r="BA422" s="31">
        <f t="shared" si="286"/>
        <v>1.0000000000000002</v>
      </c>
      <c r="BB422" s="34">
        <f>AU422*'Propiedades físicas'!$C$4+'Diseño reactor'!AV422*'Propiedades físicas'!$C$5+'Diseño reactor'!AW422*'Propiedades físicas'!$C$8+'Diseño reactor'!AX422*'Propiedades físicas'!$C$9+'Diseño reactor'!AY422*'Propiedades físicas'!$C$7+'Diseño reactor'!AZ422*'Propiedades físicas'!$C$6</f>
        <v>878.54281087734341</v>
      </c>
      <c r="BC422" s="45">
        <f>AU422*'Propiedades físicas'!$L$4+'Diseño reactor'!AV422*'Propiedades físicas'!$L$5+'Diseño reactor'!AW422*'Propiedades físicas'!$L$8+AX422*'Propiedades físicas'!$L$9+'Diseño reactor'!AY422*'Propiedades físicas'!$L$7+'Diseño reactor'!AZ422*'Propiedades físicas'!$L$6</f>
        <v>1.894379750618548</v>
      </c>
      <c r="BD422" s="29">
        <f t="shared" si="263"/>
        <v>5.1028235168582476</v>
      </c>
      <c r="BE422" s="58">
        <f t="shared" si="264"/>
        <v>45.383091548461358</v>
      </c>
      <c r="BF422" s="30">
        <f>AU422*'Propiedades físicas'!$I$4+'Diseño reactor'!AV422*'Propiedades físicas'!$I$5+'Diseño reactor'!AW422*'Propiedades físicas'!$I$8+'Diseño reactor'!AX422*'Propiedades físicas'!$I$9+'Diseño reactor'!AY422*'Propiedades físicas'!$I$7+'Diseño reactor'!AZ422*'Propiedades físicas'!$I$6</f>
        <v>1.8564223947952263E-2</v>
      </c>
      <c r="BG422" s="24">
        <f>AU422*'Propiedades físicas'!$O$4+'Diseño reactor'!AV422*'Propiedades físicas'!$O$5+'Diseño reactor'!AW422*'Propiedades físicas'!$O$8+'Diseño reactor'!AX422*'Propiedades físicas'!$O$9+'Diseño reactor'!AY422*'Propiedades físicas'!$O$7+'Diseño reactor'!AZ422*'Propiedades físicas'!$O$6</f>
        <v>0.14513867776905293</v>
      </c>
      <c r="BH422" s="54">
        <f t="shared" si="265"/>
        <v>44432.457066805437</v>
      </c>
      <c r="BI422" s="34">
        <f t="shared" si="287"/>
        <v>242.30405343025168</v>
      </c>
      <c r="BJ422" s="27">
        <f t="shared" si="266"/>
        <v>4848.9250273864591</v>
      </c>
      <c r="BK422" s="34">
        <f t="shared" si="267"/>
        <v>541.35889775087639</v>
      </c>
      <c r="BL422" s="27">
        <f t="shared" si="268"/>
        <v>104.69209301919864</v>
      </c>
      <c r="BM422" s="34">
        <f t="shared" si="269"/>
        <v>1.1054421768707483</v>
      </c>
      <c r="BN422" s="45">
        <f t="shared" si="270"/>
        <v>352.05712119836687</v>
      </c>
      <c r="BO422" s="45">
        <f t="shared" si="271"/>
        <v>65.735417984946181</v>
      </c>
      <c r="BP422" s="66">
        <f t="shared" si="272"/>
        <v>6.71186822796464</v>
      </c>
    </row>
    <row r="423" spans="8:68">
      <c r="H423" s="68">
        <v>418</v>
      </c>
      <c r="I423" s="31">
        <f>('Propiedades físicas'!$C$10*'Diseño reactor'!H423)/1000</f>
        <v>365.85252770872512</v>
      </c>
      <c r="J423" s="31">
        <f t="shared" si="249"/>
        <v>1.2464038525464176</v>
      </c>
      <c r="K423" s="31">
        <f>(I423*1000)/'Propiedades físicas'!$F$10</f>
        <v>2389.8095350600738</v>
      </c>
      <c r="L423" s="31">
        <f t="shared" si="250"/>
        <v>341.40136215143912</v>
      </c>
      <c r="M423" s="31">
        <f t="shared" si="251"/>
        <v>2048.4081729086347</v>
      </c>
      <c r="N423" s="31">
        <f t="shared" si="252"/>
        <v>0.81674967021875389</v>
      </c>
      <c r="O423" s="32">
        <f t="shared" si="253"/>
        <v>4.9004980213125231</v>
      </c>
      <c r="P423" s="33">
        <f t="shared" si="254"/>
        <v>0.3926081359176275</v>
      </c>
      <c r="Q423" s="31">
        <f t="shared" si="255"/>
        <v>4.1417168528031141</v>
      </c>
      <c r="R423" s="31">
        <f t="shared" si="256"/>
        <v>0.20388305403613755</v>
      </c>
      <c r="S423" s="31">
        <f t="shared" si="257"/>
        <v>0.75878116850941035</v>
      </c>
      <c r="T423" s="31">
        <f t="shared" si="258"/>
        <v>0.10587732632169383</v>
      </c>
      <c r="U423" s="31">
        <f t="shared" si="259"/>
        <v>0.11438115394329502</v>
      </c>
      <c r="V423" s="47">
        <f t="shared" si="273"/>
        <v>3.8879640644269911E-4</v>
      </c>
      <c r="W423" s="31">
        <f t="shared" si="260"/>
        <v>0.51930420025456092</v>
      </c>
      <c r="X423" s="34">
        <f>(S423*H423*'Propiedades físicas'!$F$5*60*24*365)/(1000000)</f>
        <v>49089.571215437812</v>
      </c>
      <c r="Y423" s="34">
        <f>(U423*H423*'Propiedades físicas'!$F$7*60*24*365)/(1000000)</f>
        <v>2314.1877212087502</v>
      </c>
      <c r="Z423" s="31">
        <f t="shared" si="274"/>
        <v>164.1102008135683</v>
      </c>
      <c r="AA423" s="31">
        <f t="shared" si="275"/>
        <v>1731.2376444717017</v>
      </c>
      <c r="AB423" s="31">
        <f t="shared" si="276"/>
        <v>85.223116587105494</v>
      </c>
      <c r="AC423" s="31">
        <f t="shared" si="277"/>
        <v>317.17052843693352</v>
      </c>
      <c r="AD423" s="31">
        <f t="shared" si="261"/>
        <v>44.256722402468021</v>
      </c>
      <c r="AE423" s="31">
        <f t="shared" si="278"/>
        <v>47.811322348297317</v>
      </c>
      <c r="AF423" s="31">
        <f t="shared" si="279"/>
        <v>2389.8095350600743</v>
      </c>
      <c r="AG423" s="31">
        <f t="shared" si="280"/>
        <v>6.8670828535062706E-2</v>
      </c>
      <c r="AH423" s="31">
        <f t="shared" si="281"/>
        <v>0.72442494645422961</v>
      </c>
      <c r="AI423" s="31">
        <f t="shared" si="281"/>
        <v>3.566104969321883E-2</v>
      </c>
      <c r="AJ423" s="31">
        <f t="shared" si="281"/>
        <v>0.13271791068862757</v>
      </c>
      <c r="AK423" s="31">
        <f t="shared" si="262"/>
        <v>1.851893289117516E-2</v>
      </c>
      <c r="AL423" s="31">
        <f t="shared" si="262"/>
        <v>2.0006331737686137E-2</v>
      </c>
      <c r="AM423" s="31">
        <f t="shared" si="282"/>
        <v>1</v>
      </c>
      <c r="AN423" s="31">
        <f>(Z423*'Propiedades físicas'!$F$4)/1000</f>
        <v>144.31522839143571</v>
      </c>
      <c r="AO423" s="31">
        <f>(AA423*'Propiedades físicas'!$F$6)/1000</f>
        <v>55.468854128873325</v>
      </c>
      <c r="AP423" s="31">
        <f>(AB423*'Propiedades físicas'!$F$9)/1000</f>
        <v>52.57840177841473</v>
      </c>
      <c r="AQ423" s="31">
        <f>(AC423*'Propiedades físicas'!$F$5)/1000</f>
        <v>93.397205508823831</v>
      </c>
      <c r="AR423" s="31">
        <f>(AD423*'Propiedades físicas'!$F$8)/1000</f>
        <v>15.689893226122956</v>
      </c>
      <c r="AS423" s="31">
        <f>(AE423*'Propiedades físicas'!$F$7)/1000</f>
        <v>4.4029446750547008</v>
      </c>
      <c r="AT423" s="31">
        <f t="shared" si="283"/>
        <v>365.85252770872523</v>
      </c>
      <c r="AU423" s="31">
        <f t="shared" si="284"/>
        <v>0.39446284352675781</v>
      </c>
      <c r="AV423" s="31">
        <f t="shared" si="288"/>
        <v>0.15161533658456788</v>
      </c>
      <c r="AW423" s="31">
        <f t="shared" si="288"/>
        <v>0.14371474240646823</v>
      </c>
      <c r="AX423" s="31">
        <f t="shared" si="288"/>
        <v>0.25528648412997257</v>
      </c>
      <c r="AY423" s="31">
        <f t="shared" si="285"/>
        <v>4.2885840708512257E-2</v>
      </c>
      <c r="AZ423" s="31">
        <f t="shared" si="285"/>
        <v>1.2034752643721299E-2</v>
      </c>
      <c r="BA423" s="31">
        <f t="shared" si="286"/>
        <v>1</v>
      </c>
      <c r="BB423" s="34">
        <f>AU423*'Propiedades físicas'!$C$4+'Diseño reactor'!AV423*'Propiedades físicas'!$C$5+'Diseño reactor'!AW423*'Propiedades físicas'!$C$8+'Diseño reactor'!AX423*'Propiedades físicas'!$C$9+'Diseño reactor'!AY423*'Propiedades físicas'!$C$7+'Diseño reactor'!AZ423*'Propiedades físicas'!$C$6</f>
        <v>878.53222717832762</v>
      </c>
      <c r="BC423" s="45">
        <f>AU423*'Propiedades físicas'!$L$4+'Diseño reactor'!AV423*'Propiedades físicas'!$L$5+'Diseño reactor'!AW423*'Propiedades físicas'!$L$8+AX423*'Propiedades físicas'!$L$9+'Diseño reactor'!AY423*'Propiedades físicas'!$L$7+'Diseño reactor'!AZ423*'Propiedades físicas'!$L$6</f>
        <v>1.8947662391345359</v>
      </c>
      <c r="BD423" s="29">
        <f t="shared" si="263"/>
        <v>5.0959770506373863</v>
      </c>
      <c r="BE423" s="58">
        <f t="shared" si="264"/>
        <v>45.374738803103099</v>
      </c>
      <c r="BF423" s="30">
        <f>AU423*'Propiedades físicas'!$I$4+'Diseño reactor'!AV423*'Propiedades físicas'!$I$5+'Diseño reactor'!AW423*'Propiedades físicas'!$I$8+'Diseño reactor'!AX423*'Propiedades físicas'!$I$9+'Diseño reactor'!AY423*'Propiedades físicas'!$I$7+'Diseño reactor'!AZ423*'Propiedades físicas'!$I$6</f>
        <v>1.8568774588527091E-2</v>
      </c>
      <c r="BG423" s="24">
        <f>AU423*'Propiedades físicas'!$O$4+'Diseño reactor'!AV423*'Propiedades físicas'!$O$5+'Diseño reactor'!AW423*'Propiedades físicas'!$O$8+'Diseño reactor'!AX423*'Propiedades físicas'!$O$9+'Diseño reactor'!AY423*'Propiedades físicas'!$O$7+'Diseño reactor'!AZ423*'Propiedades físicas'!$O$6</f>
        <v>0.14515130336783055</v>
      </c>
      <c r="BH423" s="54">
        <f t="shared" si="265"/>
        <v>44421.032884861423</v>
      </c>
      <c r="BI423" s="34">
        <f t="shared" si="287"/>
        <v>242.39181031176346</v>
      </c>
      <c r="BJ423" s="27">
        <f t="shared" si="266"/>
        <v>4848.6790607902676</v>
      </c>
      <c r="BK423" s="34">
        <f t="shared" si="267"/>
        <v>541.37852714308917</v>
      </c>
      <c r="BL423" s="27">
        <f t="shared" si="268"/>
        <v>104.69282711266244</v>
      </c>
      <c r="BM423" s="34">
        <f t="shared" si="269"/>
        <v>1.1054421768707483</v>
      </c>
      <c r="BN423" s="45">
        <f t="shared" si="270"/>
        <v>353.02452443483645</v>
      </c>
      <c r="BO423" s="45">
        <f t="shared" si="271"/>
        <v>65.80884115018992</v>
      </c>
      <c r="BP423" s="66">
        <f t="shared" si="272"/>
        <v>6.7117873708996463</v>
      </c>
    </row>
    <row r="424" spans="8:68">
      <c r="H424" s="68">
        <v>419</v>
      </c>
      <c r="I424" s="31">
        <f>('Propiedades físicas'!$C$10*'Diseño reactor'!H424)/1000</f>
        <v>366.72777299032498</v>
      </c>
      <c r="J424" s="31">
        <f t="shared" si="249"/>
        <v>1.2434291416811516</v>
      </c>
      <c r="K424" s="31">
        <f>(I424*1000)/'Propiedades físicas'!$F$10</f>
        <v>2395.5267827516054</v>
      </c>
      <c r="L424" s="31">
        <f t="shared" si="250"/>
        <v>342.21811182165789</v>
      </c>
      <c r="M424" s="31">
        <f t="shared" si="251"/>
        <v>2053.3086709299473</v>
      </c>
      <c r="N424" s="31">
        <f t="shared" si="252"/>
        <v>0.81674967021875389</v>
      </c>
      <c r="O424" s="32">
        <f t="shared" si="253"/>
        <v>4.9004980213125231</v>
      </c>
      <c r="P424" s="33">
        <f t="shared" si="254"/>
        <v>0.39309533414703812</v>
      </c>
      <c r="Q424" s="31">
        <f t="shared" si="255"/>
        <v>4.1431034742593527</v>
      </c>
      <c r="R424" s="31">
        <f t="shared" si="256"/>
        <v>0.20390157336255604</v>
      </c>
      <c r="S424" s="31">
        <f t="shared" si="257"/>
        <v>0.75739454705317089</v>
      </c>
      <c r="T424" s="31">
        <f t="shared" si="258"/>
        <v>0.10576531443686457</v>
      </c>
      <c r="U424" s="31">
        <f t="shared" si="259"/>
        <v>0.11398744827229522</v>
      </c>
      <c r="V424" s="47">
        <f t="shared" si="273"/>
        <v>3.8927887459221252E-4</v>
      </c>
      <c r="W424" s="31">
        <f t="shared" si="260"/>
        <v>0.51870769162140762</v>
      </c>
      <c r="X424" s="34">
        <f>(S424*H424*'Propiedades físicas'!$F$5*60*24*365)/(1000000)</f>
        <v>49117.087885286492</v>
      </c>
      <c r="Y424" s="34">
        <f>(U424*H424*'Propiedades físicas'!$F$7*60*24*365)/(1000000)</f>
        <v>2311.7394488778668</v>
      </c>
      <c r="Z424" s="31">
        <f t="shared" si="274"/>
        <v>164.70694500760897</v>
      </c>
      <c r="AA424" s="31">
        <f t="shared" si="275"/>
        <v>1735.9603557146688</v>
      </c>
      <c r="AB424" s="31">
        <f t="shared" si="276"/>
        <v>85.434759238910985</v>
      </c>
      <c r="AC424" s="31">
        <f t="shared" si="277"/>
        <v>317.3483152152786</v>
      </c>
      <c r="AD424" s="31">
        <f t="shared" si="261"/>
        <v>44.315666749046258</v>
      </c>
      <c r="AE424" s="31">
        <f t="shared" si="278"/>
        <v>47.760740826091698</v>
      </c>
      <c r="AF424" s="31">
        <f t="shared" si="279"/>
        <v>2395.526782751605</v>
      </c>
      <c r="AG424" s="31">
        <f t="shared" si="280"/>
        <v>6.8756044054084628E-2</v>
      </c>
      <c r="AH424" s="31">
        <f t="shared" si="281"/>
        <v>0.72466747949303667</v>
      </c>
      <c r="AI424" s="31">
        <f t="shared" si="281"/>
        <v>3.5664288896314053E-2</v>
      </c>
      <c r="AJ424" s="31">
        <f t="shared" si="281"/>
        <v>0.13247537764982059</v>
      </c>
      <c r="AK424" s="31">
        <f t="shared" si="262"/>
        <v>1.8499340966726067E-2</v>
      </c>
      <c r="AL424" s="31">
        <f t="shared" si="262"/>
        <v>1.9937468940018136E-2</v>
      </c>
      <c r="AM424" s="31">
        <f t="shared" si="282"/>
        <v>1.0000000000000002</v>
      </c>
      <c r="AN424" s="31">
        <f>(Z424*'Propiedades físicas'!$F$4)/1000</f>
        <v>144.83999330079115</v>
      </c>
      <c r="AO424" s="31">
        <f>(AA424*'Propiedades físicas'!$F$6)/1000</f>
        <v>55.620169797097986</v>
      </c>
      <c r="AP424" s="31">
        <f>(AB424*'Propiedades físicas'!$F$9)/1000</f>
        <v>52.708974712446128</v>
      </c>
      <c r="AQ424" s="31">
        <f>(AC424*'Propiedades físicas'!$F$5)/1000</f>
        <v>93.449558381443097</v>
      </c>
      <c r="AR424" s="31">
        <f>(AD424*'Propiedades físicas'!$F$8)/1000</f>
        <v>15.710790175871875</v>
      </c>
      <c r="AS424" s="31">
        <f>(AE424*'Propiedades físicas'!$F$7)/1000</f>
        <v>4.3982866226747843</v>
      </c>
      <c r="AT424" s="31">
        <f t="shared" si="283"/>
        <v>366.72777299032498</v>
      </c>
      <c r="AU424" s="31">
        <f t="shared" si="284"/>
        <v>0.39495234331383</v>
      </c>
      <c r="AV424" s="31">
        <f t="shared" si="288"/>
        <v>0.15166609647141549</v>
      </c>
      <c r="AW424" s="31">
        <f t="shared" si="288"/>
        <v>0.1437277964596281</v>
      </c>
      <c r="AX424" s="31">
        <f t="shared" si="288"/>
        <v>0.25481996528228168</v>
      </c>
      <c r="AY424" s="31">
        <f t="shared" si="285"/>
        <v>4.2840470051572446E-2</v>
      </c>
      <c r="AZ424" s="31">
        <f t="shared" si="285"/>
        <v>1.1993328421272365E-2</v>
      </c>
      <c r="BA424" s="31">
        <f t="shared" si="286"/>
        <v>1</v>
      </c>
      <c r="BB424" s="34">
        <f>AU424*'Propiedades físicas'!$C$4+'Diseño reactor'!AV424*'Propiedades físicas'!$C$5+'Diseño reactor'!AW424*'Propiedades físicas'!$C$8+'Diseño reactor'!AX424*'Propiedades físicas'!$C$9+'Diseño reactor'!AY424*'Propiedades físicas'!$C$7+'Diseño reactor'!AZ424*'Propiedades físicas'!$C$6</f>
        <v>878.52168946305483</v>
      </c>
      <c r="BC424" s="45">
        <f>AU424*'Propiedades físicas'!$L$4+'Diseño reactor'!AV424*'Propiedades físicas'!$L$5+'Diseño reactor'!AW424*'Propiedades físicas'!$L$8+AX424*'Propiedades físicas'!$L$9+'Diseño reactor'!AY424*'Propiedades físicas'!$L$7+'Diseño reactor'!AZ424*'Propiedades físicas'!$L$6</f>
        <v>1.895151821043956</v>
      </c>
      <c r="BD424" s="29">
        <f t="shared" si="263"/>
        <v>5.0891488812691632</v>
      </c>
      <c r="BE424" s="58">
        <f t="shared" si="264"/>
        <v>45.366411868671783</v>
      </c>
      <c r="BF424" s="30">
        <f>AU424*'Propiedades físicas'!$I$4+'Diseño reactor'!AV424*'Propiedades físicas'!$I$5+'Diseño reactor'!AW424*'Propiedades físicas'!$I$8+'Diseño reactor'!AX424*'Propiedades físicas'!$I$9+'Diseño reactor'!AY424*'Propiedades físicas'!$I$7+'Diseño reactor'!AZ424*'Propiedades físicas'!$I$6</f>
        <v>1.8573306269891596E-2</v>
      </c>
      <c r="BG424" s="24">
        <f>AU424*'Propiedades físicas'!$O$4+'Diseño reactor'!AV424*'Propiedades físicas'!$O$5+'Diseño reactor'!AW424*'Propiedades físicas'!$O$8+'Diseño reactor'!AX424*'Propiedades físicas'!$O$9+'Diseño reactor'!AY424*'Propiedades físicas'!$O$7+'Diseño reactor'!AZ424*'Propiedades físicas'!$O$6</f>
        <v>0.14516391444771301</v>
      </c>
      <c r="BH424" s="54">
        <f t="shared" si="265"/>
        <v>44409.661957809913</v>
      </c>
      <c r="BI424" s="34">
        <f t="shared" si="287"/>
        <v>242.47923689651324</v>
      </c>
      <c r="BJ424" s="27">
        <f t="shared" si="266"/>
        <v>4848.4343556674075</v>
      </c>
      <c r="BK424" s="34">
        <f t="shared" si="267"/>
        <v>541.39823847035086</v>
      </c>
      <c r="BL424" s="27">
        <f t="shared" si="268"/>
        <v>104.69356422709858</v>
      </c>
      <c r="BM424" s="34">
        <f t="shared" si="269"/>
        <v>1.1054421768707483</v>
      </c>
      <c r="BN424" s="45">
        <f t="shared" si="270"/>
        <v>353.99254805043819</v>
      </c>
      <c r="BO424" s="45">
        <f t="shared" si="271"/>
        <v>65.882095803156346</v>
      </c>
      <c r="BP424" s="66">
        <f t="shared" si="272"/>
        <v>6.7117068651400427</v>
      </c>
    </row>
    <row r="425" spans="8:68">
      <c r="H425" s="68">
        <v>420</v>
      </c>
      <c r="I425" s="31">
        <f>('Propiedades físicas'!$C$10*'Diseño reactor'!H425)/1000</f>
        <v>367.60301827192484</v>
      </c>
      <c r="J425" s="31">
        <f t="shared" si="249"/>
        <v>1.2404685961057202</v>
      </c>
      <c r="K425" s="31">
        <f>(I425*1000)/'Propiedades físicas'!$F$10</f>
        <v>2401.2440304431366</v>
      </c>
      <c r="L425" s="31">
        <f t="shared" si="250"/>
        <v>343.03486149187665</v>
      </c>
      <c r="M425" s="31">
        <f t="shared" si="251"/>
        <v>2058.2091689512599</v>
      </c>
      <c r="N425" s="31">
        <f t="shared" si="252"/>
        <v>0.81674967021875389</v>
      </c>
      <c r="O425" s="32">
        <f t="shared" si="253"/>
        <v>4.900498021312524</v>
      </c>
      <c r="P425" s="33">
        <f t="shared" si="254"/>
        <v>0.39358141440163186</v>
      </c>
      <c r="Q425" s="31">
        <f t="shared" si="255"/>
        <v>4.1444854332310728</v>
      </c>
      <c r="R425" s="31">
        <f t="shared" si="256"/>
        <v>0.2039194709558515</v>
      </c>
      <c r="S425" s="31">
        <f t="shared" si="257"/>
        <v>0.75601258808145178</v>
      </c>
      <c r="T425" s="31">
        <f t="shared" si="258"/>
        <v>0.10565323745821155</v>
      </c>
      <c r="U425" s="31">
        <f t="shared" si="259"/>
        <v>0.11359554740305908</v>
      </c>
      <c r="V425" s="47">
        <f t="shared" si="273"/>
        <v>3.8976023562103354E-4</v>
      </c>
      <c r="W425" s="31">
        <f t="shared" si="260"/>
        <v>0.51811255179788807</v>
      </c>
      <c r="X425" s="34">
        <f>(S425*H425*'Propiedades físicas'!$F$5*60*24*365)/(1000000)</f>
        <v>49144.478414878817</v>
      </c>
      <c r="Y425" s="34">
        <f>(U425*H425*'Propiedades físicas'!$F$7*60*24*365)/(1000000)</f>
        <v>2309.2897537746776</v>
      </c>
      <c r="Z425" s="31">
        <f t="shared" si="274"/>
        <v>165.30419404868539</v>
      </c>
      <c r="AA425" s="31">
        <f t="shared" si="275"/>
        <v>1740.6838819570505</v>
      </c>
      <c r="AB425" s="31">
        <f t="shared" si="276"/>
        <v>85.646177801457625</v>
      </c>
      <c r="AC425" s="31">
        <f t="shared" si="277"/>
        <v>317.52528699420975</v>
      </c>
      <c r="AD425" s="31">
        <f t="shared" si="261"/>
        <v>44.374359732448852</v>
      </c>
      <c r="AE425" s="31">
        <f t="shared" si="278"/>
        <v>47.710129909284809</v>
      </c>
      <c r="AF425" s="31">
        <f t="shared" si="279"/>
        <v>2401.2440304431366</v>
      </c>
      <c r="AG425" s="31">
        <f t="shared" si="280"/>
        <v>6.8841064028873147E-2</v>
      </c>
      <c r="AH425" s="31">
        <f t="shared" si="281"/>
        <v>0.72490919701977008</v>
      </c>
      <c r="AI425" s="31">
        <f t="shared" si="281"/>
        <v>3.5667419352481258E-2</v>
      </c>
      <c r="AJ425" s="31">
        <f t="shared" si="281"/>
        <v>0.13223366012308718</v>
      </c>
      <c r="AK425" s="31">
        <f t="shared" si="262"/>
        <v>1.8479737656759445E-2</v>
      </c>
      <c r="AL425" s="31">
        <f t="shared" si="262"/>
        <v>1.9868921819029016E-2</v>
      </c>
      <c r="AM425" s="31">
        <f t="shared" si="282"/>
        <v>1.0000000000000002</v>
      </c>
      <c r="AN425" s="31">
        <f>(Z425*'Propiedades físicas'!$F$4)/1000</f>
        <v>145.36520216253294</v>
      </c>
      <c r="AO425" s="31">
        <f>(AA425*'Propiedades físicas'!$F$6)/1000</f>
        <v>55.771511577903894</v>
      </c>
      <c r="AP425" s="31">
        <f>(AB425*'Propiedades físicas'!$F$9)/1000</f>
        <v>52.839409394609277</v>
      </c>
      <c r="AQ425" s="31">
        <f>(AC425*'Propiedades físicas'!$F$5)/1000</f>
        <v>93.501671261184953</v>
      </c>
      <c r="AR425" s="31">
        <f>(AD425*'Propiedades físicas'!$F$8)/1000</f>
        <v>15.73159801234776</v>
      </c>
      <c r="AS425" s="31">
        <f>(AE425*'Propiedades físicas'!$F$7)/1000</f>
        <v>4.3936258633460383</v>
      </c>
      <c r="AT425" s="31">
        <f t="shared" si="283"/>
        <v>367.60301827192484</v>
      </c>
      <c r="AU425" s="31">
        <f t="shared" si="284"/>
        <v>0.39544071984469614</v>
      </c>
      <c r="AV425" s="31">
        <f t="shared" si="288"/>
        <v>0.1517166856792464</v>
      </c>
      <c r="AW425" s="31">
        <f t="shared" si="288"/>
        <v>0.14374041226049641</v>
      </c>
      <c r="AX425" s="31">
        <f t="shared" si="288"/>
        <v>0.25435501509408037</v>
      </c>
      <c r="AY425" s="31">
        <f t="shared" si="285"/>
        <v>4.2795073028238081E-2</v>
      </c>
      <c r="AZ425" s="31">
        <f t="shared" si="285"/>
        <v>1.1952094093242637E-2</v>
      </c>
      <c r="BA425" s="31">
        <f t="shared" si="286"/>
        <v>0.99999999999999989</v>
      </c>
      <c r="BB425" s="34">
        <f>AU425*'Propiedades físicas'!$C$4+'Diseño reactor'!AV425*'Propiedades físicas'!$C$5+'Diseño reactor'!AW425*'Propiedades físicas'!$C$8+'Diseño reactor'!AX425*'Propiedades físicas'!$C$9+'Diseño reactor'!AY425*'Propiedades físicas'!$C$7+'Diseño reactor'!AZ425*'Propiedades físicas'!$C$6</f>
        <v>878.51119747784821</v>
      </c>
      <c r="BC425" s="45">
        <f>AU425*'Propiedades físicas'!$L$4+'Diseño reactor'!AV425*'Propiedades físicas'!$L$5+'Diseño reactor'!AW425*'Propiedades físicas'!$L$8+AX425*'Propiedades físicas'!$L$9+'Diseño reactor'!AY425*'Propiedades físicas'!$L$7+'Diseño reactor'!AZ425*'Propiedades físicas'!$L$6</f>
        <v>1.8955364993891459</v>
      </c>
      <c r="BD425" s="29">
        <f t="shared" si="263"/>
        <v>5.0823389361039375</v>
      </c>
      <c r="BE425" s="58">
        <f t="shared" si="264"/>
        <v>45.358110617556164</v>
      </c>
      <c r="BF425" s="30">
        <f>AU425*'Propiedades físicas'!$I$4+'Diseño reactor'!AV425*'Propiedades físicas'!$I$5+'Diseño reactor'!AW425*'Propiedades físicas'!$I$8+'Diseño reactor'!AX425*'Propiedades físicas'!$I$9+'Diseño reactor'!AY425*'Propiedades físicas'!$I$7+'Diseño reactor'!AZ425*'Propiedades físicas'!$I$6</f>
        <v>1.8577819092805269E-2</v>
      </c>
      <c r="BG425" s="24">
        <f>AU425*'Propiedades físicas'!$O$4+'Diseño reactor'!AV425*'Propiedades físicas'!$O$5+'Diseño reactor'!AW425*'Propiedades físicas'!$O$8+'Diseño reactor'!AX425*'Propiedades físicas'!$O$9+'Diseño reactor'!AY425*'Propiedades físicas'!$O$7+'Diseño reactor'!AZ425*'Propiedades físicas'!$O$6</f>
        <v>0.14517651098496709</v>
      </c>
      <c r="BH425" s="54">
        <f t="shared" si="265"/>
        <v>44398.343958245256</v>
      </c>
      <c r="BI425" s="34">
        <f t="shared" si="287"/>
        <v>242.56633480541089</v>
      </c>
      <c r="BJ425" s="27">
        <f t="shared" si="266"/>
        <v>4848.1909041941462</v>
      </c>
      <c r="BK425" s="34">
        <f t="shared" si="267"/>
        <v>541.41803081535306</v>
      </c>
      <c r="BL425" s="27">
        <f t="shared" si="268"/>
        <v>104.69430432767085</v>
      </c>
      <c r="BM425" s="34">
        <f t="shared" si="269"/>
        <v>1.1054421768707483</v>
      </c>
      <c r="BN425" s="45">
        <f t="shared" si="270"/>
        <v>354.96118981517014</v>
      </c>
      <c r="BO425" s="45">
        <f t="shared" si="271"/>
        <v>65.955182523144899</v>
      </c>
      <c r="BP425" s="66">
        <f t="shared" si="272"/>
        <v>6.7116267087477928</v>
      </c>
    </row>
    <row r="426" spans="8:68">
      <c r="H426" s="68">
        <v>421</v>
      </c>
      <c r="I426" s="31">
        <f>('Propiedades físicas'!$C$10*'Diseño reactor'!H426)/1000</f>
        <v>368.47826355352464</v>
      </c>
      <c r="J426" s="31">
        <f t="shared" si="249"/>
        <v>1.2375221148798159</v>
      </c>
      <c r="K426" s="31">
        <f>(I426*1000)/'Propiedades físicas'!$F$10</f>
        <v>2406.9612781346677</v>
      </c>
      <c r="L426" s="31">
        <f t="shared" si="250"/>
        <v>343.85161116209537</v>
      </c>
      <c r="M426" s="31">
        <f t="shared" si="251"/>
        <v>2063.1096669725721</v>
      </c>
      <c r="N426" s="31">
        <f t="shared" si="252"/>
        <v>0.81674967021875389</v>
      </c>
      <c r="O426" s="32">
        <f t="shared" si="253"/>
        <v>4.9004980213125231</v>
      </c>
      <c r="P426" s="33">
        <f t="shared" si="254"/>
        <v>0.39406638052512738</v>
      </c>
      <c r="Q426" s="31">
        <f t="shared" si="255"/>
        <v>4.1458627518624782</v>
      </c>
      <c r="R426" s="31">
        <f t="shared" si="256"/>
        <v>0.20393675094280639</v>
      </c>
      <c r="S426" s="31">
        <f t="shared" si="257"/>
        <v>0.75463526945004489</v>
      </c>
      <c r="T426" s="31">
        <f t="shared" si="258"/>
        <v>0.10554109774522183</v>
      </c>
      <c r="U426" s="31">
        <f t="shared" si="259"/>
        <v>0.11320544100559828</v>
      </c>
      <c r="V426" s="47">
        <f t="shared" si="273"/>
        <v>3.9024049333556302E-4</v>
      </c>
      <c r="W426" s="31">
        <f t="shared" si="260"/>
        <v>0.51751877607788599</v>
      </c>
      <c r="X426" s="34">
        <f>(S426*H426*'Propiedades físicas'!$F$5*60*24*365)/(1000000)</f>
        <v>49171.743526192884</v>
      </c>
      <c r="Y426" s="34">
        <f>(U426*H426*'Propiedades físicas'!$F$7*60*24*365)/(1000000)</f>
        <v>2306.8386874710941</v>
      </c>
      <c r="Z426" s="31">
        <f t="shared" si="274"/>
        <v>165.90194620107863</v>
      </c>
      <c r="AA426" s="31">
        <f t="shared" si="275"/>
        <v>1745.4082185341033</v>
      </c>
      <c r="AB426" s="31">
        <f t="shared" si="276"/>
        <v>85.857372146921492</v>
      </c>
      <c r="AC426" s="31">
        <f t="shared" si="277"/>
        <v>317.7014484384689</v>
      </c>
      <c r="AD426" s="31">
        <f t="shared" ref="AD426:AD458" si="289">T426*$H426</f>
        <v>44.432802150738389</v>
      </c>
      <c r="AE426" s="31">
        <f t="shared" si="278"/>
        <v>47.659490663356877</v>
      </c>
      <c r="AF426" s="31">
        <f t="shared" si="279"/>
        <v>2406.9612781346677</v>
      </c>
      <c r="AG426" s="31">
        <f t="shared" si="280"/>
        <v>6.8925889131730575E-2</v>
      </c>
      <c r="AH426" s="31">
        <f t="shared" si="281"/>
        <v>0.72515010290765836</v>
      </c>
      <c r="AI426" s="31">
        <f t="shared" si="281"/>
        <v>3.567044178353327E-2</v>
      </c>
      <c r="AJ426" s="31">
        <f t="shared" si="281"/>
        <v>0.13199275423519868</v>
      </c>
      <c r="AK426" s="31">
        <f t="shared" si="262"/>
        <v>1.8460123373971623E-2</v>
      </c>
      <c r="AL426" s="31">
        <f t="shared" si="262"/>
        <v>1.9800688567907392E-2</v>
      </c>
      <c r="AM426" s="31">
        <f t="shared" si="282"/>
        <v>1</v>
      </c>
      <c r="AN426" s="31">
        <f>(Z426*'Propiedades físicas'!$F$4)/1000</f>
        <v>145.89085345030455</v>
      </c>
      <c r="AO426" s="31">
        <f>(AA426*'Propiedades físicas'!$F$6)/1000</f>
        <v>55.922879321832667</v>
      </c>
      <c r="AP426" s="31">
        <f>(AB426*'Propiedades físicas'!$F$9)/1000</f>
        <v>52.969705746043211</v>
      </c>
      <c r="AQ426" s="31">
        <f>(AC426*'Propiedades físicas'!$F$5)/1000</f>
        <v>93.553545521675943</v>
      </c>
      <c r="AR426" s="31">
        <f>(AD426*'Propiedades físicas'!$F$8)/1000</f>
        <v>15.752317018479767</v>
      </c>
      <c r="AS426" s="31">
        <f>(AE426*'Propiedades físicas'!$F$7)/1000</f>
        <v>4.3889624951885349</v>
      </c>
      <c r="AT426" s="31">
        <f t="shared" si="283"/>
        <v>368.47826355352464</v>
      </c>
      <c r="AU426" s="31">
        <f t="shared" si="284"/>
        <v>0.39592797698123283</v>
      </c>
      <c r="AV426" s="31">
        <f t="shared" si="288"/>
        <v>0.15176710501869098</v>
      </c>
      <c r="AW426" s="31">
        <f t="shared" si="288"/>
        <v>0.14375259271799326</v>
      </c>
      <c r="AX426" s="31">
        <f t="shared" si="288"/>
        <v>0.25389162611510863</v>
      </c>
      <c r="AY426" s="31">
        <f t="shared" si="285"/>
        <v>4.2749650594224552E-2</v>
      </c>
      <c r="AZ426" s="31">
        <f t="shared" si="285"/>
        <v>1.1911048572749801E-2</v>
      </c>
      <c r="BA426" s="31">
        <f t="shared" si="286"/>
        <v>1</v>
      </c>
      <c r="BB426" s="34">
        <f>AU426*'Propiedades físicas'!$C$4+'Diseño reactor'!AV426*'Propiedades físicas'!$C$5+'Diseño reactor'!AW426*'Propiedades físicas'!$C$8+'Diseño reactor'!AX426*'Propiedades físicas'!$C$9+'Diseño reactor'!AY426*'Propiedades físicas'!$C$7+'Diseño reactor'!AZ426*'Propiedades físicas'!$C$6</f>
        <v>878.50075097072681</v>
      </c>
      <c r="BC426" s="45">
        <f>AU426*'Propiedades físicas'!$L$4+'Diseño reactor'!AV426*'Propiedades físicas'!$L$5+'Diseño reactor'!AW426*'Propiedades físicas'!$L$8+AX426*'Propiedades físicas'!$L$9+'Diseño reactor'!AY426*'Propiedades físicas'!$L$7+'Diseño reactor'!AZ426*'Propiedades físicas'!$L$6</f>
        <v>1.895920277199507</v>
      </c>
      <c r="BD426" s="29">
        <f t="shared" si="263"/>
        <v>5.0755471428715353</v>
      </c>
      <c r="BE426" s="58">
        <f t="shared" si="264"/>
        <v>45.349834923053308</v>
      </c>
      <c r="BF426" s="30">
        <f>AU426*'Propiedades físicas'!$I$4+'Diseño reactor'!AV426*'Propiedades físicas'!$I$5+'Diseño reactor'!AW426*'Propiedades físicas'!$I$8+'Diseño reactor'!AX426*'Propiedades físicas'!$I$9+'Diseño reactor'!AY426*'Propiedades físicas'!$I$7+'Diseño reactor'!AZ426*'Propiedades físicas'!$I$6</f>
        <v>1.8582313157374526E-2</v>
      </c>
      <c r="BG426" s="24">
        <f>AU426*'Propiedades físicas'!$O$4+'Diseño reactor'!AV426*'Propiedades físicas'!$O$5+'Diseño reactor'!AW426*'Propiedades físicas'!$O$8+'Diseño reactor'!AX426*'Propiedades físicas'!$O$9+'Diseño reactor'!AY426*'Propiedades físicas'!$O$7+'Diseño reactor'!AZ426*'Propiedades físicas'!$O$6</f>
        <v>0.14518909295641524</v>
      </c>
      <c r="BH426" s="54">
        <f t="shared" si="265"/>
        <v>44387.07856129454</v>
      </c>
      <c r="BI426" s="34">
        <f t="shared" si="287"/>
        <v>242.65310564970284</v>
      </c>
      <c r="BJ426" s="27">
        <f t="shared" si="266"/>
        <v>4847.9486986061202</v>
      </c>
      <c r="BK426" s="34">
        <f t="shared" si="267"/>
        <v>541.43790326912017</v>
      </c>
      <c r="BL426" s="27">
        <f t="shared" si="268"/>
        <v>104.69504737986054</v>
      </c>
      <c r="BM426" s="34">
        <f t="shared" si="269"/>
        <v>1.1054421768707483</v>
      </c>
      <c r="BN426" s="45">
        <f t="shared" si="270"/>
        <v>355.93044750950486</v>
      </c>
      <c r="BO426" s="45">
        <f t="shared" si="271"/>
        <v>66.028101886803398</v>
      </c>
      <c r="BP426" s="66">
        <f t="shared" si="272"/>
        <v>6.7115468997978214</v>
      </c>
    </row>
    <row r="427" spans="8:68">
      <c r="H427" s="68">
        <v>422</v>
      </c>
      <c r="I427" s="31">
        <f>('Propiedades físicas'!$C$10*'Diseño reactor'!H427)/1000</f>
        <v>369.35350883512444</v>
      </c>
      <c r="J427" s="31">
        <f t="shared" si="249"/>
        <v>1.2345895980199111</v>
      </c>
      <c r="K427" s="31">
        <f>(I427*1000)/'Propiedades físicas'!$F$10</f>
        <v>2412.6785258261989</v>
      </c>
      <c r="L427" s="31">
        <f t="shared" si="250"/>
        <v>344.66836083231414</v>
      </c>
      <c r="M427" s="31">
        <f t="shared" si="251"/>
        <v>2068.0101649938847</v>
      </c>
      <c r="N427" s="31">
        <f t="shared" si="252"/>
        <v>0.81674967021875389</v>
      </c>
      <c r="O427" s="32">
        <f t="shared" si="253"/>
        <v>4.9004980213125231</v>
      </c>
      <c r="P427" s="33">
        <f t="shared" si="254"/>
        <v>0.3945502363436435</v>
      </c>
      <c r="Q427" s="31">
        <f t="shared" si="255"/>
        <v>4.1472354521637174</v>
      </c>
      <c r="R427" s="31">
        <f t="shared" si="256"/>
        <v>0.20395341742220927</v>
      </c>
      <c r="S427" s="31">
        <f t="shared" si="257"/>
        <v>0.75326256914880474</v>
      </c>
      <c r="T427" s="31">
        <f t="shared" si="258"/>
        <v>0.10542889763210783</v>
      </c>
      <c r="U427" s="31">
        <f t="shared" si="259"/>
        <v>0.11281711882079326</v>
      </c>
      <c r="V427" s="47">
        <f t="shared" si="273"/>
        <v>3.9071965152477319E-4</v>
      </c>
      <c r="W427" s="31">
        <f t="shared" si="260"/>
        <v>0.51692635977683432</v>
      </c>
      <c r="X427" s="34">
        <f>(S427*H427*'Propiedades físicas'!$F$5*60*24*365)/(1000000)</f>
        <v>49198.883936253682</v>
      </c>
      <c r="Y427" s="34">
        <f>(U427*H427*'Propiedades físicas'!$F$7*60*24*365)/(1000000)</f>
        <v>2304.3863009865909</v>
      </c>
      <c r="Z427" s="31">
        <f t="shared" si="274"/>
        <v>166.50019973701757</v>
      </c>
      <c r="AA427" s="31">
        <f t="shared" ref="AA427:AA458" si="290">Q427*$H427</f>
        <v>1750.1333608130888</v>
      </c>
      <c r="AB427" s="31">
        <f t="shared" ref="AB427:AB458" si="291">R427*$H427</f>
        <v>86.068342152172306</v>
      </c>
      <c r="AC427" s="31">
        <f t="shared" ref="AC427:AC458" si="292">S427*$H427</f>
        <v>317.8768041807956</v>
      </c>
      <c r="AD427" s="31">
        <f t="shared" si="289"/>
        <v>44.490994800749505</v>
      </c>
      <c r="AE427" s="31">
        <f t="shared" si="278"/>
        <v>47.608824142374758</v>
      </c>
      <c r="AF427" s="31">
        <f t="shared" si="279"/>
        <v>2412.6785258261984</v>
      </c>
      <c r="AG427" s="31">
        <f t="shared" si="280"/>
        <v>6.9010520031880823E-2</v>
      </c>
      <c r="AH427" s="31">
        <f t="shared" si="281"/>
        <v>0.72539020100648199</v>
      </c>
      <c r="AI427" s="31">
        <f t="shared" si="281"/>
        <v>3.5673356906386455E-2</v>
      </c>
      <c r="AJ427" s="31">
        <f t="shared" si="281"/>
        <v>0.13175265613637513</v>
      </c>
      <c r="AK427" s="31">
        <f t="shared" si="262"/>
        <v>1.8440498526638146E-2</v>
      </c>
      <c r="AL427" s="31">
        <f t="shared" si="262"/>
        <v>1.9732767392237463E-2</v>
      </c>
      <c r="AM427" s="31">
        <f t="shared" si="282"/>
        <v>1</v>
      </c>
      <c r="AN427" s="31">
        <f>(Z427*'Propiedades físicas'!$F$4)/1000</f>
        <v>146.41694564473849</v>
      </c>
      <c r="AO427" s="31">
        <f>(AA427*'Propiedades físicas'!$F$6)/1000</f>
        <v>56.07427288045136</v>
      </c>
      <c r="AP427" s="31">
        <f>(AB427*'Propiedades físicas'!$F$9)/1000</f>
        <v>53.099863690782698</v>
      </c>
      <c r="AQ427" s="31">
        <f>(AC427*'Propiedades físicas'!$F$5)/1000</f>
        <v>93.605182527118885</v>
      </c>
      <c r="AR427" s="31">
        <f>(AD427*'Propiedades físicas'!$F$8)/1000</f>
        <v>15.772947476761708</v>
      </c>
      <c r="AS427" s="31">
        <f>(AE427*'Propiedades físicas'!$F$7)/1000</f>
        <v>4.3842966152712917</v>
      </c>
      <c r="AT427" s="31">
        <f t="shared" si="283"/>
        <v>369.35350883512444</v>
      </c>
      <c r="AU427" s="31">
        <f t="shared" si="284"/>
        <v>0.39641411856763348</v>
      </c>
      <c r="AV427" s="31">
        <f t="shared" si="288"/>
        <v>0.15181735529547205</v>
      </c>
      <c r="AW427" s="31">
        <f t="shared" si="288"/>
        <v>0.14376434072130589</v>
      </c>
      <c r="AX427" s="31">
        <f t="shared" si="288"/>
        <v>0.25342979094021079</v>
      </c>
      <c r="AY427" s="31">
        <f t="shared" si="285"/>
        <v>4.2704203695009671E-2</v>
      </c>
      <c r="AZ427" s="31">
        <f t="shared" si="285"/>
        <v>1.1870190780368073E-2</v>
      </c>
      <c r="BA427" s="31">
        <f t="shared" si="286"/>
        <v>1</v>
      </c>
      <c r="BB427" s="34">
        <f>AU427*'Propiedades físicas'!$C$4+'Diseño reactor'!AV427*'Propiedades físicas'!$C$5+'Diseño reactor'!AW427*'Propiedades físicas'!$C$8+'Diseño reactor'!AX427*'Propiedades físicas'!$C$9+'Diseño reactor'!AY427*'Propiedades físicas'!$C$7+'Diseño reactor'!AZ427*'Propiedades físicas'!$C$6</f>
        <v>878.49034969139154</v>
      </c>
      <c r="BC427" s="45">
        <f>AU427*'Propiedades físicas'!$L$4+'Diseño reactor'!AV427*'Propiedades físicas'!$L$5+'Diseño reactor'!AW427*'Propiedades físicas'!$L$8+AX427*'Propiedades físicas'!$L$9+'Diseño reactor'!AY427*'Propiedades físicas'!$L$7+'Diseño reactor'!AZ427*'Propiedades físicas'!$L$6</f>
        <v>1.8963031574915679</v>
      </c>
      <c r="BD427" s="29">
        <f t="shared" si="263"/>
        <v>5.0687734296788349</v>
      </c>
      <c r="BE427" s="58">
        <f t="shared" si="264"/>
        <v>45.341584659359846</v>
      </c>
      <c r="BF427" s="30">
        <f>AU427*'Propiedades físicas'!$I$4+'Diseño reactor'!AV427*'Propiedades físicas'!$I$5+'Diseño reactor'!AW427*'Propiedades físicas'!$I$8+'Diseño reactor'!AX427*'Propiedades físicas'!$I$9+'Diseño reactor'!AY427*'Propiedades físicas'!$I$7+'Diseño reactor'!AZ427*'Propiedades físicas'!$I$6</f>
        <v>1.8586788563057694E-2</v>
      </c>
      <c r="BG427" s="24">
        <f>AU427*'Propiedades físicas'!$O$4+'Diseño reactor'!AV427*'Propiedades físicas'!$O$5+'Diseño reactor'!AW427*'Propiedades físicas'!$O$8+'Diseño reactor'!AX427*'Propiedades físicas'!$O$9+'Diseño reactor'!AY427*'Propiedades físicas'!$O$7+'Diseño reactor'!AZ427*'Propiedades físicas'!$O$6</f>
        <v>0.14520166033942913</v>
      </c>
      <c r="BH427" s="54">
        <f t="shared" si="265"/>
        <v>44375.865444593743</v>
      </c>
      <c r="BI427" s="34">
        <f t="shared" si="287"/>
        <v>242.73955103103913</v>
      </c>
      <c r="BJ427" s="27">
        <f t="shared" si="266"/>
        <v>4847.7077311977673</v>
      </c>
      <c r="BK427" s="34">
        <f t="shared" si="267"/>
        <v>541.45785493092524</v>
      </c>
      <c r="BL427" s="27">
        <f t="shared" si="268"/>
        <v>104.69579334946332</v>
      </c>
      <c r="BM427" s="34">
        <f t="shared" si="269"/>
        <v>1.1054421768707483</v>
      </c>
      <c r="BN427" s="45">
        <f t="shared" si="270"/>
        <v>356.9003189243283</v>
      </c>
      <c r="BO427" s="45">
        <f t="shared" si="271"/>
        <v>66.100854468143424</v>
      </c>
      <c r="BP427" s="66">
        <f t="shared" si="272"/>
        <v>6.711467436377899</v>
      </c>
    </row>
    <row r="428" spans="8:68">
      <c r="H428" s="68">
        <v>423</v>
      </c>
      <c r="I428" s="31">
        <f>('Propiedades físicas'!$C$10*'Diseño reactor'!H428)/1000</f>
        <v>370.22875411672425</v>
      </c>
      <c r="J428" s="31">
        <f t="shared" si="249"/>
        <v>1.2316709464879492</v>
      </c>
      <c r="K428" s="31">
        <f>(I428*1000)/'Propiedades físicas'!$F$10</f>
        <v>2418.39577351773</v>
      </c>
      <c r="L428" s="31">
        <f t="shared" si="250"/>
        <v>345.48511050253285</v>
      </c>
      <c r="M428" s="31">
        <f t="shared" si="251"/>
        <v>2072.9106630151969</v>
      </c>
      <c r="N428" s="31">
        <f t="shared" si="252"/>
        <v>0.81674967021875378</v>
      </c>
      <c r="O428" s="32">
        <f t="shared" si="253"/>
        <v>4.9004980213125222</v>
      </c>
      <c r="P428" s="33">
        <f t="shared" si="254"/>
        <v>0.39503298566579942</v>
      </c>
      <c r="Q428" s="31">
        <f t="shared" si="255"/>
        <v>4.1486035560118539</v>
      </c>
      <c r="R428" s="31">
        <f t="shared" si="256"/>
        <v>0.20396947446506664</v>
      </c>
      <c r="S428" s="31">
        <f t="shared" si="257"/>
        <v>0.75189446530066872</v>
      </c>
      <c r="T428" s="31">
        <f t="shared" si="258"/>
        <v>0.1053166394280612</v>
      </c>
      <c r="U428" s="31">
        <f t="shared" si="259"/>
        <v>0.11243057065982653</v>
      </c>
      <c r="V428" s="47">
        <f t="shared" si="273"/>
        <v>3.9119771396030627E-4</v>
      </c>
      <c r="W428" s="31">
        <f t="shared" si="260"/>
        <v>0.51633529823159163</v>
      </c>
      <c r="X428" s="34">
        <f>(S428*H428*'Propiedades físicas'!$F$5*60*24*365)/(1000000)</f>
        <v>49225.90035717273</v>
      </c>
      <c r="Y428" s="34">
        <f>(U428*H428*'Propiedades físicas'!$F$7*60*24*365)/(1000000)</f>
        <v>2301.9326447937592</v>
      </c>
      <c r="Z428" s="31">
        <f t="shared" si="274"/>
        <v>167.09895293663317</v>
      </c>
      <c r="AA428" s="31">
        <f t="shared" si="290"/>
        <v>1754.8593041930142</v>
      </c>
      <c r="AB428" s="31">
        <f t="shared" si="291"/>
        <v>86.279087698723188</v>
      </c>
      <c r="AC428" s="31">
        <f t="shared" si="292"/>
        <v>318.05135882218286</v>
      </c>
      <c r="AD428" s="31">
        <f t="shared" si="289"/>
        <v>44.548938478069886</v>
      </c>
      <c r="AE428" s="31">
        <f t="shared" si="278"/>
        <v>47.558131389106627</v>
      </c>
      <c r="AF428" s="31">
        <f t="shared" si="279"/>
        <v>2418.39577351773</v>
      </c>
      <c r="AG428" s="31">
        <f t="shared" si="280"/>
        <v>6.9094957395486906E-2</v>
      </c>
      <c r="AH428" s="31">
        <f t="shared" si="281"/>
        <v>0.72562949514274311</v>
      </c>
      <c r="AI428" s="31">
        <f t="shared" si="281"/>
        <v>3.5676165433097852E-2</v>
      </c>
      <c r="AJ428" s="31">
        <f t="shared" si="281"/>
        <v>0.13151336200011396</v>
      </c>
      <c r="AK428" s="31">
        <f t="shared" si="262"/>
        <v>1.8420863518658182E-2</v>
      </c>
      <c r="AL428" s="31">
        <f t="shared" si="262"/>
        <v>1.9665156509899914E-2</v>
      </c>
      <c r="AM428" s="31">
        <f t="shared" si="282"/>
        <v>0.99999999999999989</v>
      </c>
      <c r="AN428" s="31">
        <f>(Z428*'Propiedades físicas'!$F$4)/1000</f>
        <v>146.9434772334165</v>
      </c>
      <c r="AO428" s="31">
        <f>(AA428*'Propiedades físicas'!$F$6)/1000</f>
        <v>56.225692106344169</v>
      </c>
      <c r="AP428" s="31">
        <f>(AB428*'Propiedades físicas'!$F$9)/1000</f>
        <v>53.229883155727265</v>
      </c>
      <c r="AQ428" s="31">
        <f>(AC428*'Propiedades físicas'!$F$5)/1000</f>
        <v>93.656583632368196</v>
      </c>
      <c r="AR428" s="31">
        <f>(AD428*'Propiedades físicas'!$F$8)/1000</f>
        <v>15.793489669245329</v>
      </c>
      <c r="AS428" s="31">
        <f>(AE428*'Propiedades físicas'!$F$7)/1000</f>
        <v>4.3796283196228298</v>
      </c>
      <c r="AT428" s="31">
        <f t="shared" si="283"/>
        <v>370.2287541167243</v>
      </c>
      <c r="AU428" s="31">
        <f t="shared" si="284"/>
        <v>0.39689914843050988</v>
      </c>
      <c r="AV428" s="31">
        <f t="shared" si="288"/>
        <v>0.15186743731044064</v>
      </c>
      <c r="AW428" s="31">
        <f t="shared" si="288"/>
        <v>0.14377565914003845</v>
      </c>
      <c r="AX428" s="31">
        <f t="shared" si="288"/>
        <v>0.25296950220900594</v>
      </c>
      <c r="AY428" s="31">
        <f t="shared" si="285"/>
        <v>4.2658733265936492E-2</v>
      </c>
      <c r="AZ428" s="31">
        <f t="shared" si="285"/>
        <v>1.182951964406859E-2</v>
      </c>
      <c r="BA428" s="31">
        <f t="shared" si="286"/>
        <v>1</v>
      </c>
      <c r="BB428" s="34">
        <f>AU428*'Propiedades físicas'!$C$4+'Diseño reactor'!AV428*'Propiedades físicas'!$C$5+'Diseño reactor'!AW428*'Propiedades físicas'!$C$8+'Diseño reactor'!AX428*'Propiedades físicas'!$C$9+'Diseño reactor'!AY428*'Propiedades físicas'!$C$7+'Diseño reactor'!AZ428*'Propiedades físicas'!$C$6</f>
        <v>878.4799933912127</v>
      </c>
      <c r="BC428" s="45">
        <f>AU428*'Propiedades físicas'!$L$4+'Diseño reactor'!AV428*'Propiedades físicas'!$L$5+'Diseño reactor'!AW428*'Propiedades físicas'!$L$8+AX428*'Propiedades físicas'!$L$9+'Diseño reactor'!AY428*'Propiedades físicas'!$L$7+'Diseño reactor'!AZ428*'Propiedades físicas'!$L$6</f>
        <v>1.8966851432690528</v>
      </c>
      <c r="BD428" s="29">
        <f t="shared" si="263"/>
        <v>5.0620177250073137</v>
      </c>
      <c r="BE428" s="58">
        <f t="shared" si="264"/>
        <v>45.333359701563339</v>
      </c>
      <c r="BF428" s="30">
        <f>AU428*'Propiedades físicas'!$I$4+'Diseño reactor'!AV428*'Propiedades físicas'!$I$5+'Diseño reactor'!AW428*'Propiedades físicas'!$I$8+'Diseño reactor'!AX428*'Propiedades físicas'!$I$9+'Diseño reactor'!AY428*'Propiedades físicas'!$I$7+'Diseño reactor'!AZ428*'Propiedades físicas'!$I$6</f>
        <v>1.8591245408669948E-2</v>
      </c>
      <c r="BG428" s="24">
        <f>AU428*'Propiedades físicas'!$O$4+'Diseño reactor'!AV428*'Propiedades físicas'!$O$5+'Diseño reactor'!AW428*'Propiedades físicas'!$O$8+'Diseño reactor'!AX428*'Propiedades físicas'!$O$9+'Diseño reactor'!AY428*'Propiedades físicas'!$O$7+'Diseño reactor'!AZ428*'Propiedades físicas'!$O$6</f>
        <v>0.14521421311192345</v>
      </c>
      <c r="BH428" s="54">
        <f t="shared" si="265"/>
        <v>44364.704288264329</v>
      </c>
      <c r="BI428" s="34">
        <f t="shared" si="287"/>
        <v>242.82567254153966</v>
      </c>
      <c r="BJ428" s="27">
        <f t="shared" si="266"/>
        <v>4847.4679943218334</v>
      </c>
      <c r="BK428" s="34">
        <f t="shared" si="267"/>
        <v>541.47788490821449</v>
      </c>
      <c r="BL428" s="27">
        <f t="shared" si="268"/>
        <v>104.69654220258641</v>
      </c>
      <c r="BM428" s="34">
        <f t="shared" si="269"/>
        <v>1.1054421768707483</v>
      </c>
      <c r="BN428" s="45">
        <f t="shared" si="270"/>
        <v>357.87080186088087</v>
      </c>
      <c r="BO428" s="45">
        <f t="shared" si="271"/>
        <v>66.173440838555095</v>
      </c>
      <c r="BP428" s="66">
        <f t="shared" si="272"/>
        <v>6.7113883165885513</v>
      </c>
    </row>
    <row r="429" spans="8:68">
      <c r="H429" s="68">
        <v>424</v>
      </c>
      <c r="I429" s="31">
        <f>('Propiedades físicas'!$C$10*'Diseño reactor'!H429)/1000</f>
        <v>371.10399939832405</v>
      </c>
      <c r="J429" s="31">
        <f t="shared" si="249"/>
        <v>1.2287660621801948</v>
      </c>
      <c r="K429" s="31">
        <f>(I429*1000)/'Propiedades físicas'!$F$10</f>
        <v>2424.1130212092612</v>
      </c>
      <c r="L429" s="31">
        <f t="shared" si="250"/>
        <v>346.30186017275156</v>
      </c>
      <c r="M429" s="31">
        <f t="shared" si="251"/>
        <v>2077.8111610365095</v>
      </c>
      <c r="N429" s="31">
        <f t="shared" si="252"/>
        <v>0.81674967021875367</v>
      </c>
      <c r="O429" s="32">
        <f t="shared" si="253"/>
        <v>4.9004980213125222</v>
      </c>
      <c r="P429" s="33">
        <f t="shared" si="254"/>
        <v>0.39551463228281525</v>
      </c>
      <c r="Q429" s="31">
        <f t="shared" si="255"/>
        <v>4.1499670851518378</v>
      </c>
      <c r="R429" s="31">
        <f t="shared" si="256"/>
        <v>0.20398492611481309</v>
      </c>
      <c r="S429" s="31">
        <f t="shared" si="257"/>
        <v>0.75053093616068511</v>
      </c>
      <c r="T429" s="31">
        <f t="shared" si="258"/>
        <v>0.10520432541750409</v>
      </c>
      <c r="U429" s="31">
        <f t="shared" si="259"/>
        <v>0.11204578640362131</v>
      </c>
      <c r="V429" s="47">
        <f t="shared" si="273"/>
        <v>3.9167468439657436E-4</v>
      </c>
      <c r="W429" s="31">
        <f t="shared" si="260"/>
        <v>0.51574558680031934</v>
      </c>
      <c r="X429" s="34">
        <f>(S429*H429*'Propiedades físicas'!$F$5*60*24*365)/(1000000)</f>
        <v>49252.793496187151</v>
      </c>
      <c r="Y429" s="34">
        <f>(U429*H429*'Propiedades físicas'!$F$7*60*24*365)/(1000000)</f>
        <v>2299.4777688237964</v>
      </c>
      <c r="Z429" s="31">
        <f t="shared" si="274"/>
        <v>167.69820408791367</v>
      </c>
      <c r="AA429" s="31">
        <f t="shared" si="290"/>
        <v>1759.5860441043792</v>
      </c>
      <c r="AB429" s="31">
        <f t="shared" si="291"/>
        <v>86.489608672680745</v>
      </c>
      <c r="AC429" s="31">
        <f t="shared" si="292"/>
        <v>318.2251169321305</v>
      </c>
      <c r="AD429" s="31">
        <f t="shared" si="289"/>
        <v>44.606633977021737</v>
      </c>
      <c r="AE429" s="31">
        <f t="shared" si="278"/>
        <v>47.507413435135433</v>
      </c>
      <c r="AF429" s="31">
        <f t="shared" si="279"/>
        <v>2424.1130212092612</v>
      </c>
      <c r="AG429" s="31">
        <f t="shared" si="280"/>
        <v>6.9179201885668659E-2</v>
      </c>
      <c r="AH429" s="31">
        <f t="shared" si="281"/>
        <v>0.72586798911983696</v>
      </c>
      <c r="AI429" s="31">
        <f t="shared" si="281"/>
        <v>3.567886807090194E-2</v>
      </c>
      <c r="AJ429" s="31">
        <f t="shared" si="281"/>
        <v>0.13127486802302019</v>
      </c>
      <c r="AK429" s="31">
        <f t="shared" si="262"/>
        <v>1.8401218749598505E-2</v>
      </c>
      <c r="AL429" s="31">
        <f t="shared" si="262"/>
        <v>1.9597854150973749E-2</v>
      </c>
      <c r="AM429" s="31">
        <f t="shared" si="282"/>
        <v>0.99999999999999989</v>
      </c>
      <c r="AN429" s="31">
        <f>(Z429*'Propiedades físicas'!$F$4)/1000</f>
        <v>147.47044671082952</v>
      </c>
      <c r="AO429" s="31">
        <f>(AA429*'Propiedades físicas'!$F$6)/1000</f>
        <v>56.377136853104304</v>
      </c>
      <c r="AP429" s="31">
        <f>(AB429*'Propiedades físicas'!$F$9)/1000</f>
        <v>53.359764070610375</v>
      </c>
      <c r="AQ429" s="31">
        <f>(AC429*'Propiedades físicas'!$F$5)/1000</f>
        <v>93.707750183004478</v>
      </c>
      <c r="AR429" s="31">
        <f>(AD429*'Propiedades físicas'!$F$8)/1000</f>
        <v>15.81394387753374</v>
      </c>
      <c r="AS429" s="31">
        <f>(AE429*'Propiedades físicas'!$F$7)/1000</f>
        <v>4.3749577032416216</v>
      </c>
      <c r="AT429" s="31">
        <f t="shared" si="283"/>
        <v>371.10399939832405</v>
      </c>
      <c r="AU429" s="31">
        <f t="shared" si="284"/>
        <v>0.39738307037899173</v>
      </c>
      <c r="AV429" s="31">
        <f t="shared" si="288"/>
        <v>0.15191735185961164</v>
      </c>
      <c r="AW429" s="31">
        <f t="shared" si="288"/>
        <v>0.14378655082435998</v>
      </c>
      <c r="AX429" s="31">
        <f t="shared" si="288"/>
        <v>0.25251075260556105</v>
      </c>
      <c r="AY429" s="31">
        <f t="shared" si="285"/>
        <v>4.2613240232315205E-2</v>
      </c>
      <c r="AZ429" s="31">
        <f t="shared" si="285"/>
        <v>1.1789034099160343E-2</v>
      </c>
      <c r="BA429" s="31">
        <f t="shared" si="286"/>
        <v>0.99999999999999989</v>
      </c>
      <c r="BB429" s="34">
        <f>AU429*'Propiedades físicas'!$C$4+'Diseño reactor'!AV429*'Propiedades físicas'!$C$5+'Diseño reactor'!AW429*'Propiedades físicas'!$C$8+'Diseño reactor'!AX429*'Propiedades físicas'!$C$9+'Diseño reactor'!AY429*'Propiedades físicas'!$C$7+'Diseño reactor'!AZ429*'Propiedades físicas'!$C$6</f>
        <v>878.46968182321496</v>
      </c>
      <c r="BC429" s="45">
        <f>AU429*'Propiedades físicas'!$L$4+'Diseño reactor'!AV429*'Propiedades físicas'!$L$5+'Diseño reactor'!AW429*'Propiedades físicas'!$L$8+AX429*'Propiedades físicas'!$L$9+'Diseño reactor'!AY429*'Propiedades físicas'!$L$7+'Diseño reactor'!AZ429*'Propiedades físicas'!$L$6</f>
        <v>1.8970662375229392</v>
      </c>
      <c r="BD429" s="29">
        <f t="shared" si="263"/>
        <v>5.0552799577106997</v>
      </c>
      <c r="BE429" s="58">
        <f t="shared" si="264"/>
        <v>45.325159925633756</v>
      </c>
      <c r="BF429" s="30">
        <f>AU429*'Propiedades físicas'!$I$4+'Diseño reactor'!AV429*'Propiedades físicas'!$I$5+'Diseño reactor'!AW429*'Propiedades físicas'!$I$8+'Diseño reactor'!AX429*'Propiedades físicas'!$I$9+'Diseño reactor'!AY429*'Propiedades físicas'!$I$7+'Diseño reactor'!AZ429*'Propiedades físicas'!$I$6</f>
        <v>1.8595683792388247E-2</v>
      </c>
      <c r="BG429" s="24">
        <f>AU429*'Propiedades físicas'!$O$4+'Diseño reactor'!AV429*'Propiedades físicas'!$O$5+'Diseño reactor'!AW429*'Propiedades físicas'!$O$8+'Diseño reactor'!AX429*'Propiedades físicas'!$O$9+'Diseño reactor'!AY429*'Propiedades físicas'!$O$7+'Diseño reactor'!AZ429*'Propiedades físicas'!$O$6</f>
        <v>0.14522675125234963</v>
      </c>
      <c r="BH429" s="54">
        <f t="shared" si="265"/>
        <v>44353.594774889782</v>
      </c>
      <c r="BI429" s="34">
        <f t="shared" si="287"/>
        <v>242.91147176386019</v>
      </c>
      <c r="BJ429" s="27">
        <f t="shared" si="266"/>
        <v>4847.2294803888053</v>
      </c>
      <c r="BK429" s="34">
        <f t="shared" si="267"/>
        <v>541.49799231652378</v>
      </c>
      <c r="BL429" s="27">
        <f t="shared" si="268"/>
        <v>104.69729390564549</v>
      </c>
      <c r="BM429" s="34">
        <f t="shared" si="269"/>
        <v>1.1054421768707483</v>
      </c>
      <c r="BN429" s="45">
        <f t="shared" si="270"/>
        <v>358.84189413069601</v>
      </c>
      <c r="BO429" s="45">
        <f t="shared" si="271"/>
        <v>66.245861566822242</v>
      </c>
      <c r="BP429" s="66">
        <f t="shared" si="272"/>
        <v>6.7113095385429427</v>
      </c>
    </row>
    <row r="430" spans="8:68">
      <c r="H430" s="68">
        <v>425</v>
      </c>
      <c r="I430" s="31">
        <f>('Propiedades físicas'!$C$10*'Diseño reactor'!H430)/1000</f>
        <v>371.97924467992391</v>
      </c>
      <c r="J430" s="31">
        <f t="shared" si="249"/>
        <v>1.2258748479162411</v>
      </c>
      <c r="K430" s="31">
        <f>(I430*1000)/'Propiedades físicas'!$F$10</f>
        <v>2429.8302689007928</v>
      </c>
      <c r="L430" s="31">
        <f t="shared" si="250"/>
        <v>347.11860984297039</v>
      </c>
      <c r="M430" s="31">
        <f t="shared" si="251"/>
        <v>2082.7116590578221</v>
      </c>
      <c r="N430" s="31">
        <f t="shared" si="252"/>
        <v>0.81674967021875389</v>
      </c>
      <c r="O430" s="32">
        <f t="shared" si="253"/>
        <v>4.9004980213125222</v>
      </c>
      <c r="P430" s="33">
        <f t="shared" si="254"/>
        <v>0.39599517996861061</v>
      </c>
      <c r="Q430" s="31">
        <f t="shared" si="255"/>
        <v>4.1513260611974703</v>
      </c>
      <c r="R430" s="31">
        <f t="shared" si="256"/>
        <v>0.20399977638752001</v>
      </c>
      <c r="S430" s="31">
        <f t="shared" si="257"/>
        <v>0.74917196011505161</v>
      </c>
      <c r="T430" s="31">
        <f t="shared" si="258"/>
        <v>0.10509195786033794</v>
      </c>
      <c r="U430" s="31">
        <f t="shared" si="259"/>
        <v>0.11166275600228528</v>
      </c>
      <c r="V430" s="47">
        <f t="shared" si="273"/>
        <v>3.9215056657085714E-4</v>
      </c>
      <c r="W430" s="31">
        <f t="shared" si="260"/>
        <v>0.51515722086236115</v>
      </c>
      <c r="X430" s="34">
        <f>(S430*H430*'Propiedades físicas'!$F$5*60*24*365)/(1000000)</f>
        <v>49279.5640556988</v>
      </c>
      <c r="Y430" s="34">
        <f>(U430*H430*'Propiedades físicas'!$F$7*60*24*365)/(1000000)</f>
        <v>2297.0217224719463</v>
      </c>
      <c r="Z430" s="31">
        <f t="shared" si="274"/>
        <v>168.29795148665951</v>
      </c>
      <c r="AA430" s="31">
        <f t="shared" si="290"/>
        <v>1764.3135760089249</v>
      </c>
      <c r="AB430" s="31">
        <f t="shared" si="291"/>
        <v>86.699904964696003</v>
      </c>
      <c r="AC430" s="31">
        <f t="shared" si="292"/>
        <v>318.39808304889692</v>
      </c>
      <c r="AD430" s="31">
        <f t="shared" si="289"/>
        <v>44.664082090643625</v>
      </c>
      <c r="AE430" s="31">
        <f t="shared" si="278"/>
        <v>47.456671300971244</v>
      </c>
      <c r="AF430" s="31">
        <f t="shared" si="279"/>
        <v>2429.8302689007924</v>
      </c>
      <c r="AG430" s="31">
        <f t="shared" si="280"/>
        <v>6.9263254162519841E-2</v>
      </c>
      <c r="AH430" s="31">
        <f t="shared" si="281"/>
        <v>0.72610568671821918</v>
      </c>
      <c r="AI430" s="31">
        <f t="shared" si="281"/>
        <v>3.5681465522247095E-2</v>
      </c>
      <c r="AJ430" s="31">
        <f t="shared" si="281"/>
        <v>0.13103717042463792</v>
      </c>
      <c r="AK430" s="31">
        <f t="shared" si="262"/>
        <v>1.8381564614736973E-2</v>
      </c>
      <c r="AL430" s="31">
        <f t="shared" si="262"/>
        <v>1.9530858557638971E-2</v>
      </c>
      <c r="AM430" s="31">
        <f t="shared" si="282"/>
        <v>0.99999999999999989</v>
      </c>
      <c r="AN430" s="31">
        <f>(Z430*'Propiedades físicas'!$F$4)/1000</f>
        <v>147.99785257833864</v>
      </c>
      <c r="AO430" s="31">
        <f>(AA430*'Propiedades físicas'!$F$6)/1000</f>
        <v>56.52860697532595</v>
      </c>
      <c r="AP430" s="31">
        <f>(AB430*'Propiedades físicas'!$F$9)/1000</f>
        <v>53.489506367969199</v>
      </c>
      <c r="AQ430" s="31">
        <f>(AC430*'Propiedades físicas'!$F$5)/1000</f>
        <v>93.758683515408691</v>
      </c>
      <c r="AR430" s="31">
        <f>(AD430*'Propiedades físicas'!$F$8)/1000</f>
        <v>15.834310382774973</v>
      </c>
      <c r="AS430" s="31">
        <f>(AE430*'Propiedades físicas'!$F$7)/1000</f>
        <v>4.3702848601064428</v>
      </c>
      <c r="AT430" s="31">
        <f t="shared" si="283"/>
        <v>371.97924467992385</v>
      </c>
      <c r="AU430" s="31">
        <f t="shared" si="284"/>
        <v>0.39786588820482716</v>
      </c>
      <c r="AV430" s="31">
        <f t="shared" si="288"/>
        <v>0.15196709973419886</v>
      </c>
      <c r="AW430" s="31">
        <f t="shared" si="288"/>
        <v>0.14379701860515146</v>
      </c>
      <c r="AX430" s="31">
        <f t="shared" si="288"/>
        <v>0.2520535348580672</v>
      </c>
      <c r="AY430" s="31">
        <f t="shared" si="285"/>
        <v>4.2567725509523757E-2</v>
      </c>
      <c r="AZ430" s="31">
        <f t="shared" si="285"/>
        <v>1.1748733088231662E-2</v>
      </c>
      <c r="BA430" s="31">
        <f t="shared" si="286"/>
        <v>1.0000000000000002</v>
      </c>
      <c r="BB430" s="34">
        <f>AU430*'Propiedades físicas'!$C$4+'Diseño reactor'!AV430*'Propiedades físicas'!$C$5+'Diseño reactor'!AW430*'Propiedades físicas'!$C$8+'Diseño reactor'!AX430*'Propiedades físicas'!$C$9+'Diseño reactor'!AY430*'Propiedades físicas'!$C$7+'Diseño reactor'!AZ430*'Propiedades físicas'!$C$6</f>
        <v>878.45941474206745</v>
      </c>
      <c r="BC430" s="45">
        <f>AU430*'Propiedades físicas'!$L$4+'Diseño reactor'!AV430*'Propiedades físicas'!$L$5+'Diseño reactor'!AW430*'Propiedades físicas'!$L$8+AX430*'Propiedades físicas'!$L$9+'Diseño reactor'!AY430*'Propiedades físicas'!$L$7+'Diseño reactor'!AZ430*'Propiedades físicas'!$L$6</f>
        <v>1.8974464432315272</v>
      </c>
      <c r="BD430" s="29">
        <f t="shared" si="263"/>
        <v>5.0485600570125291</v>
      </c>
      <c r="BE430" s="58">
        <f t="shared" si="264"/>
        <v>45.316985208415005</v>
      </c>
      <c r="BF430" s="30">
        <f>AU430*'Propiedades físicas'!$I$4+'Diseño reactor'!AV430*'Propiedades físicas'!$I$5+'Diseño reactor'!AW430*'Propiedades físicas'!$I$8+'Diseño reactor'!AX430*'Propiedades físicas'!$I$9+'Diseño reactor'!AY430*'Propiedades físicas'!$I$7+'Diseño reactor'!AZ430*'Propiedades físicas'!$I$6</f>
        <v>1.8600103811756176E-2</v>
      </c>
      <c r="BG430" s="24">
        <f>AU430*'Propiedades físicas'!$O$4+'Diseño reactor'!AV430*'Propiedades físicas'!$O$5+'Diseño reactor'!AW430*'Propiedades físicas'!$O$8+'Diseño reactor'!AX430*'Propiedades físicas'!$O$9+'Diseño reactor'!AY430*'Propiedades físicas'!$O$7+'Diseño reactor'!AZ430*'Propiedades físicas'!$O$6</f>
        <v>0.14523927473968964</v>
      </c>
      <c r="BH430" s="54">
        <f t="shared" si="265"/>
        <v>44342.536589492833</v>
      </c>
      <c r="BI430" s="34">
        <f t="shared" si="287"/>
        <v>242.99695027125787</v>
      </c>
      <c r="BJ430" s="27">
        <f t="shared" si="266"/>
        <v>4846.9921818664043</v>
      </c>
      <c r="BK430" s="34">
        <f t="shared" si="267"/>
        <v>541.51817627940181</v>
      </c>
      <c r="BL430" s="27">
        <f t="shared" si="268"/>
        <v>104.69804842536166</v>
      </c>
      <c r="BM430" s="34">
        <f t="shared" si="269"/>
        <v>1.1054421768707483</v>
      </c>
      <c r="BN430" s="45">
        <f t="shared" si="270"/>
        <v>359.81359355554514</v>
      </c>
      <c r="BO430" s="45">
        <f t="shared" si="271"/>
        <v>66.318117219137079</v>
      </c>
      <c r="BP430" s="66">
        <f t="shared" si="272"/>
        <v>6.7112311003667999</v>
      </c>
    </row>
    <row r="431" spans="8:68">
      <c r="H431" s="68">
        <v>426</v>
      </c>
      <c r="I431" s="31">
        <f>('Propiedades físicas'!$C$10*'Diseño reactor'!H431)/1000</f>
        <v>372.85448996152371</v>
      </c>
      <c r="J431" s="31">
        <f t="shared" si="249"/>
        <v>1.222997207428175</v>
      </c>
      <c r="K431" s="31">
        <f>(I431*1000)/'Propiedades físicas'!$F$10</f>
        <v>2435.547516592324</v>
      </c>
      <c r="L431" s="31">
        <f t="shared" si="250"/>
        <v>347.9353595131891</v>
      </c>
      <c r="M431" s="31">
        <f t="shared" si="251"/>
        <v>2087.6121570791347</v>
      </c>
      <c r="N431" s="31">
        <f t="shared" si="252"/>
        <v>0.81674967021875378</v>
      </c>
      <c r="O431" s="32">
        <f t="shared" si="253"/>
        <v>4.9004980213125231</v>
      </c>
      <c r="P431" s="33">
        <f t="shared" si="254"/>
        <v>0.3964746324799035</v>
      </c>
      <c r="Q431" s="31">
        <f t="shared" si="255"/>
        <v>4.1526805056323646</v>
      </c>
      <c r="R431" s="31">
        <f t="shared" si="256"/>
        <v>0.20401402927210169</v>
      </c>
      <c r="S431" s="31">
        <f t="shared" si="257"/>
        <v>0.7478175156801582</v>
      </c>
      <c r="T431" s="31">
        <f t="shared" si="258"/>
        <v>0.10497953899218934</v>
      </c>
      <c r="U431" s="31">
        <f t="shared" si="259"/>
        <v>0.11128146947455925</v>
      </c>
      <c r="V431" s="47">
        <f t="shared" si="273"/>
        <v>3.9262536420339961E-4</v>
      </c>
      <c r="W431" s="31">
        <f t="shared" si="260"/>
        <v>0.51457019581812147</v>
      </c>
      <c r="X431" s="34">
        <f>(S431*H431*'Propiedades físicas'!$F$5*60*24*365)/(1000000)</f>
        <v>49306.212733312583</v>
      </c>
      <c r="Y431" s="34">
        <f>(U431*H431*'Propiedades físicas'!$F$7*60*24*365)/(1000000)</f>
        <v>2294.5645546028668</v>
      </c>
      <c r="Z431" s="31">
        <f t="shared" si="274"/>
        <v>168.8981934364389</v>
      </c>
      <c r="AA431" s="31">
        <f t="shared" si="290"/>
        <v>1769.0418953993874</v>
      </c>
      <c r="AB431" s="31">
        <f t="shared" si="291"/>
        <v>86.909976469915321</v>
      </c>
      <c r="AC431" s="31">
        <f t="shared" si="292"/>
        <v>318.57026167974738</v>
      </c>
      <c r="AD431" s="31">
        <f t="shared" si="289"/>
        <v>44.721283610672657</v>
      </c>
      <c r="AE431" s="31">
        <f t="shared" si="278"/>
        <v>47.40590599616224</v>
      </c>
      <c r="AF431" s="31">
        <f t="shared" si="279"/>
        <v>2435.5475165923244</v>
      </c>
      <c r="AG431" s="31">
        <f t="shared" si="280"/>
        <v>6.9347114883125491E-2</v>
      </c>
      <c r="AH431" s="31">
        <f t="shared" si="281"/>
        <v>0.7263425916955738</v>
      </c>
      <c r="AI431" s="31">
        <f t="shared" si="281"/>
        <v>3.5683958484831649E-2</v>
      </c>
      <c r="AJ431" s="31">
        <f t="shared" si="281"/>
        <v>0.13080026544728318</v>
      </c>
      <c r="AK431" s="31">
        <f t="shared" si="262"/>
        <v>1.8361901505105537E-2</v>
      </c>
      <c r="AL431" s="31">
        <f t="shared" si="262"/>
        <v>1.9464167984080152E-2</v>
      </c>
      <c r="AM431" s="31">
        <f t="shared" si="282"/>
        <v>0.99999999999999978</v>
      </c>
      <c r="AN431" s="31">
        <f>(Z431*'Propiedades físicas'!$F$4)/1000</f>
        <v>148.52569334413565</v>
      </c>
      <c r="AO431" s="31">
        <f>(AA431*'Propiedades físicas'!$F$6)/1000</f>
        <v>56.680102328596369</v>
      </c>
      <c r="AP431" s="31">
        <f>(AB431*'Propiedades físicas'!$F$9)/1000</f>
        <v>53.619109983114249</v>
      </c>
      <c r="AQ431" s="31">
        <f>(AC431*'Propiedades físicas'!$F$5)/1000</f>
        <v>93.809384956835217</v>
      </c>
      <c r="AR431" s="31">
        <f>(AD431*'Propiedades físicas'!$F$8)/1000</f>
        <v>15.854589465655664</v>
      </c>
      <c r="AS431" s="31">
        <f>(AE431*'Propiedades físicas'!$F$7)/1000</f>
        <v>4.3656098831865808</v>
      </c>
      <c r="AT431" s="31">
        <f t="shared" si="283"/>
        <v>372.85448996152377</v>
      </c>
      <c r="AU431" s="31">
        <f t="shared" si="284"/>
        <v>0.39834760568248101</v>
      </c>
      <c r="AV431" s="31">
        <f t="shared" si="288"/>
        <v>0.15201668172065033</v>
      </c>
      <c r="AW431" s="31">
        <f t="shared" si="288"/>
        <v>0.14380706529415108</v>
      </c>
      <c r="AX431" s="31">
        <f t="shared" si="288"/>
        <v>0.25159784173851774</v>
      </c>
      <c r="AY431" s="31">
        <f t="shared" si="285"/>
        <v>4.2522190003107536E-2</v>
      </c>
      <c r="AZ431" s="31">
        <f t="shared" si="285"/>
        <v>1.1708615561092168E-2</v>
      </c>
      <c r="BA431" s="31">
        <f t="shared" si="286"/>
        <v>0.99999999999999989</v>
      </c>
      <c r="BB431" s="34">
        <f>AU431*'Propiedades físicas'!$C$4+'Diseño reactor'!AV431*'Propiedades físicas'!$C$5+'Diseño reactor'!AW431*'Propiedades físicas'!$C$8+'Diseño reactor'!AX431*'Propiedades físicas'!$C$9+'Diseño reactor'!AY431*'Propiedades físicas'!$C$7+'Diseño reactor'!AZ431*'Propiedades físicas'!$C$6</f>
        <v>878.44919190406756</v>
      </c>
      <c r="BC431" s="45">
        <f>AU431*'Propiedades físicas'!$L$4+'Diseño reactor'!AV431*'Propiedades físicas'!$L$5+'Diseño reactor'!AW431*'Propiedades físicas'!$L$8+AX431*'Propiedades físicas'!$L$9+'Diseño reactor'!AY431*'Propiedades físicas'!$L$7+'Diseño reactor'!AZ431*'Propiedades físicas'!$L$6</f>
        <v>1.8978257633604967</v>
      </c>
      <c r="BD431" s="29">
        <f t="shared" si="263"/>
        <v>5.0418579525038378</v>
      </c>
      <c r="BE431" s="58">
        <f t="shared" si="264"/>
        <v>45.308835427616714</v>
      </c>
      <c r="BF431" s="30">
        <f>AU431*'Propiedades físicas'!$I$4+'Diseño reactor'!AV431*'Propiedades físicas'!$I$5+'Diseño reactor'!AW431*'Propiedades físicas'!$I$8+'Diseño reactor'!AX431*'Propiedades físicas'!$I$9+'Diseño reactor'!AY431*'Propiedades físicas'!$I$7+'Diseño reactor'!AZ431*'Propiedades físicas'!$I$6</f>
        <v>1.8604505563688763E-2</v>
      </c>
      <c r="BG431" s="24">
        <f>AU431*'Propiedades físicas'!$O$4+'Diseño reactor'!AV431*'Propiedades físicas'!$O$5+'Diseño reactor'!AW431*'Propiedades físicas'!$O$8+'Diseño reactor'!AX431*'Propiedades físicas'!$O$9+'Diseño reactor'!AY431*'Propiedades físicas'!$O$7+'Diseño reactor'!AZ431*'Propiedades físicas'!$O$6</f>
        <v>0.14525178355344995</v>
      </c>
      <c r="BH431" s="54">
        <f t="shared" si="265"/>
        <v>44331.529419512495</v>
      </c>
      <c r="BI431" s="34">
        <f t="shared" si="287"/>
        <v>243.08210962765568</v>
      </c>
      <c r="BJ431" s="27">
        <f t="shared" si="266"/>
        <v>4846.7560912790796</v>
      </c>
      <c r="BK431" s="34">
        <f t="shared" si="267"/>
        <v>541.5384359283338</v>
      </c>
      <c r="BL431" s="27">
        <f t="shared" si="268"/>
        <v>104.69880572875878</v>
      </c>
      <c r="BM431" s="34">
        <f t="shared" si="269"/>
        <v>1.1054421768707483</v>
      </c>
      <c r="BN431" s="45">
        <f t="shared" si="270"/>
        <v>360.78589796737435</v>
      </c>
      <c r="BO431" s="45">
        <f t="shared" si="271"/>
        <v>66.390208359115036</v>
      </c>
      <c r="BP431" s="66">
        <f t="shared" si="272"/>
        <v>6.7111530001982915</v>
      </c>
    </row>
    <row r="432" spans="8:68">
      <c r="H432" s="68">
        <v>427</v>
      </c>
      <c r="I432" s="31">
        <f>('Propiedades físicas'!$C$10*'Diseño reactor'!H432)/1000</f>
        <v>373.72973524312357</v>
      </c>
      <c r="J432" s="31">
        <f t="shared" si="249"/>
        <v>1.2201330453498886</v>
      </c>
      <c r="K432" s="31">
        <f>(I432*1000)/'Propiedades físicas'!$F$10</f>
        <v>2441.2647642838556</v>
      </c>
      <c r="L432" s="31">
        <f t="shared" si="250"/>
        <v>348.75210918340792</v>
      </c>
      <c r="M432" s="31">
        <f t="shared" si="251"/>
        <v>2092.5126551004473</v>
      </c>
      <c r="N432" s="31">
        <f t="shared" si="252"/>
        <v>0.81674967021875389</v>
      </c>
      <c r="O432" s="32">
        <f t="shared" si="253"/>
        <v>4.9004980213125231</v>
      </c>
      <c r="P432" s="33">
        <f t="shared" si="254"/>
        <v>0.39695299355630836</v>
      </c>
      <c r="Q432" s="31">
        <f t="shared" si="255"/>
        <v>4.1540304398108816</v>
      </c>
      <c r="R432" s="31">
        <f t="shared" si="256"/>
        <v>0.20402768873052077</v>
      </c>
      <c r="S432" s="31">
        <f t="shared" si="257"/>
        <v>0.7464675815016415</v>
      </c>
      <c r="T432" s="31">
        <f t="shared" si="258"/>
        <v>0.10486707102465365</v>
      </c>
      <c r="U432" s="31">
        <f t="shared" si="259"/>
        <v>0.11090191690727112</v>
      </c>
      <c r="V432" s="47">
        <f t="shared" si="273"/>
        <v>3.9309908099750932E-4</v>
      </c>
      <c r="W432" s="31">
        <f t="shared" si="260"/>
        <v>0.51398450708894616</v>
      </c>
      <c r="X432" s="34">
        <f>(S432*H432*'Propiedades físicas'!$F$5*60*24*365)/(1000000)</f>
        <v>49332.740221874716</v>
      </c>
      <c r="Y432" s="34">
        <f>(U432*H432*'Propiedades físicas'!$F$7*60*24*365)/(1000000)</f>
        <v>2292.1063135559634</v>
      </c>
      <c r="Z432" s="31">
        <f t="shared" si="274"/>
        <v>169.49892824854368</v>
      </c>
      <c r="AA432" s="31">
        <f t="shared" si="290"/>
        <v>1773.7709977992465</v>
      </c>
      <c r="AB432" s="31">
        <f t="shared" si="291"/>
        <v>87.119823087932375</v>
      </c>
      <c r="AC432" s="31">
        <f t="shared" si="292"/>
        <v>318.74165730120092</v>
      </c>
      <c r="AD432" s="31">
        <f t="shared" si="289"/>
        <v>44.77823932752711</v>
      </c>
      <c r="AE432" s="31">
        <f t="shared" si="278"/>
        <v>47.355118519404769</v>
      </c>
      <c r="AF432" s="31">
        <f t="shared" si="279"/>
        <v>2441.2647642838551</v>
      </c>
      <c r="AG432" s="31">
        <f t="shared" si="280"/>
        <v>6.9430784701579137E-2</v>
      </c>
      <c r="AH432" s="31">
        <f t="shared" si="281"/>
        <v>0.72657870778697864</v>
      </c>
      <c r="AI432" s="31">
        <f t="shared" si="281"/>
        <v>3.5686347651639895E-2</v>
      </c>
      <c r="AJ432" s="31">
        <f t="shared" si="281"/>
        <v>0.13056414935587857</v>
      </c>
      <c r="AK432" s="31">
        <f t="shared" si="262"/>
        <v>1.8342229807532903E-2</v>
      </c>
      <c r="AL432" s="31">
        <f t="shared" si="262"/>
        <v>1.9397780696390952E-2</v>
      </c>
      <c r="AM432" s="31">
        <f t="shared" si="282"/>
        <v>1</v>
      </c>
      <c r="AN432" s="31">
        <f>(Z432*'Propiedades físicas'!$F$4)/1000</f>
        <v>149.05396752320434</v>
      </c>
      <c r="AO432" s="31">
        <f>(AA432*'Propiedades físicas'!$F$6)/1000</f>
        <v>56.831622769487858</v>
      </c>
      <c r="AP432" s="31">
        <f>(AB432*'Propiedades físicas'!$F$9)/1000</f>
        <v>53.748574854099878</v>
      </c>
      <c r="AQ432" s="31">
        <f>(AC432*'Propiedades físicas'!$F$5)/1000</f>
        <v>93.859855825484644</v>
      </c>
      <c r="AR432" s="31">
        <f>(AD432*'Propiedades físicas'!$F$8)/1000</f>
        <v>15.874781406394904</v>
      </c>
      <c r="AS432" s="31">
        <f>(AE432*'Propiedades físicas'!$F$7)/1000</f>
        <v>4.3609328644519856</v>
      </c>
      <c r="AT432" s="31">
        <f t="shared" si="283"/>
        <v>373.72973524312363</v>
      </c>
      <c r="AU432" s="31">
        <f t="shared" si="284"/>
        <v>0.39882822656923395</v>
      </c>
      <c r="AV432" s="31">
        <f t="shared" si="288"/>
        <v>0.15206609860068265</v>
      </c>
      <c r="AW432" s="31">
        <f t="shared" si="288"/>
        <v>0.14381669368409941</v>
      </c>
      <c r="AX432" s="31">
        <f t="shared" si="288"/>
        <v>0.25114366606239047</v>
      </c>
      <c r="AY432" s="31">
        <f t="shared" si="285"/>
        <v>4.2476634608878072E-2</v>
      </c>
      <c r="AZ432" s="31">
        <f t="shared" si="285"/>
        <v>1.1668680474715381E-2</v>
      </c>
      <c r="BA432" s="31">
        <f t="shared" si="286"/>
        <v>0.99999999999999989</v>
      </c>
      <c r="BB432" s="34">
        <f>AU432*'Propiedades físicas'!$C$4+'Diseño reactor'!AV432*'Propiedades físicas'!$C$5+'Diseño reactor'!AW432*'Propiedades físicas'!$C$8+'Diseño reactor'!AX432*'Propiedades físicas'!$C$9+'Diseño reactor'!AY432*'Propiedades físicas'!$C$7+'Diseño reactor'!AZ432*'Propiedades físicas'!$C$6</f>
        <v>878.4390130671319</v>
      </c>
      <c r="BC432" s="45">
        <f>AU432*'Propiedades físicas'!$L$4+'Diseño reactor'!AV432*'Propiedades físicas'!$L$5+'Diseño reactor'!AW432*'Propiedades físicas'!$L$8+AX432*'Propiedades físicas'!$L$9+'Diseño reactor'!AY432*'Propiedades físicas'!$L$7+'Diseño reactor'!AZ432*'Propiedades físicas'!$L$6</f>
        <v>1.8982042008629774</v>
      </c>
      <c r="BD432" s="29">
        <f t="shared" si="263"/>
        <v>5.0351735741407646</v>
      </c>
      <c r="BE432" s="58">
        <f t="shared" si="264"/>
        <v>45.30071046180587</v>
      </c>
      <c r="BF432" s="30">
        <f>AU432*'Propiedades físicas'!$I$4+'Diseño reactor'!AV432*'Propiedades físicas'!$I$5+'Diseño reactor'!AW432*'Propiedades físicas'!$I$8+'Diseño reactor'!AX432*'Propiedades físicas'!$I$9+'Diseño reactor'!AY432*'Propiedades físicas'!$I$7+'Diseño reactor'!AZ432*'Propiedades físicas'!$I$6</f>
        <v>1.8608889144477295E-2</v>
      </c>
      <c r="BG432" s="24">
        <f>AU432*'Propiedades físicas'!$O$4+'Diseño reactor'!AV432*'Propiedades físicas'!$O$5+'Diseño reactor'!AW432*'Propiedades físicas'!$O$8+'Diseño reactor'!AX432*'Propiedades físicas'!$O$9+'Diseño reactor'!AY432*'Propiedades físicas'!$O$7+'Diseño reactor'!AZ432*'Propiedades físicas'!$O$6</f>
        <v>0.14526427767365568</v>
      </c>
      <c r="BH432" s="54">
        <f t="shared" si="265"/>
        <v>44320.572954781732</v>
      </c>
      <c r="BI432" s="34">
        <f t="shared" si="287"/>
        <v>243.16695138770737</v>
      </c>
      <c r="BJ432" s="27">
        <f t="shared" si="266"/>
        <v>4846.5212012074699</v>
      </c>
      <c r="BK432" s="34">
        <f t="shared" si="267"/>
        <v>541.5587704026625</v>
      </c>
      <c r="BL432" s="27">
        <f t="shared" si="268"/>
        <v>104.69956578316034</v>
      </c>
      <c r="BM432" s="34">
        <f t="shared" si="269"/>
        <v>1.1054421768707483</v>
      </c>
      <c r="BN432" s="45">
        <f t="shared" si="270"/>
        <v>361.75880520825132</v>
      </c>
      <c r="BO432" s="45">
        <f t="shared" si="271"/>
        <v>66.462135547809368</v>
      </c>
      <c r="BP432" s="66">
        <f t="shared" si="272"/>
        <v>6.7110752361879555</v>
      </c>
    </row>
    <row r="433" spans="8:68">
      <c r="H433" s="68">
        <v>428</v>
      </c>
      <c r="I433" s="31">
        <f>('Propiedades físicas'!$C$10*'Diseño reactor'!H433)/1000</f>
        <v>374.60498052472337</v>
      </c>
      <c r="J433" s="31">
        <f t="shared" si="249"/>
        <v>1.217282267206548</v>
      </c>
      <c r="K433" s="31">
        <f>(I433*1000)/'Propiedades físicas'!$F$10</f>
        <v>2446.9820119753867</v>
      </c>
      <c r="L433" s="31">
        <f t="shared" si="250"/>
        <v>349.56885885362664</v>
      </c>
      <c r="M433" s="31">
        <f t="shared" si="251"/>
        <v>2097.4131531217599</v>
      </c>
      <c r="N433" s="31">
        <f t="shared" si="252"/>
        <v>0.81674967021875378</v>
      </c>
      <c r="O433" s="32">
        <f t="shared" si="253"/>
        <v>4.9004980213125231</v>
      </c>
      <c r="P433" s="33">
        <f t="shared" si="254"/>
        <v>0.39743026692043293</v>
      </c>
      <c r="Q433" s="31">
        <f t="shared" si="255"/>
        <v>4.1553758849590787</v>
      </c>
      <c r="R433" s="31">
        <f t="shared" si="256"/>
        <v>0.20404075869799079</v>
      </c>
      <c r="S433" s="31">
        <f t="shared" si="257"/>
        <v>0.74512213635344537</v>
      </c>
      <c r="T433" s="31">
        <f t="shared" si="258"/>
        <v>0.10475455614553569</v>
      </c>
      <c r="U433" s="31">
        <f t="shared" si="259"/>
        <v>0.1105240884547944</v>
      </c>
      <c r="V433" s="47">
        <f t="shared" si="273"/>
        <v>3.9357172063965207E-4</v>
      </c>
      <c r="W433" s="31">
        <f t="shared" si="260"/>
        <v>0.51340015011700302</v>
      </c>
      <c r="X433" s="34">
        <f>(S433*H433*'Propiedades físicas'!$F$5*60*24*365)/(1000000)</f>
        <v>49359.147209510535</v>
      </c>
      <c r="Y433" s="34">
        <f>(U433*H433*'Propiedades físicas'!$F$7*60*24*365)/(1000000)</f>
        <v>2289.6470471506432</v>
      </c>
      <c r="Z433" s="31">
        <f t="shared" si="274"/>
        <v>170.10015424194529</v>
      </c>
      <c r="AA433" s="31">
        <f t="shared" si="290"/>
        <v>1778.5008787624856</v>
      </c>
      <c r="AB433" s="31">
        <f t="shared" si="291"/>
        <v>87.329444722740064</v>
      </c>
      <c r="AC433" s="31">
        <f t="shared" si="292"/>
        <v>318.91227435927465</v>
      </c>
      <c r="AD433" s="31">
        <f t="shared" si="289"/>
        <v>44.834950030289278</v>
      </c>
      <c r="AE433" s="31">
        <f t="shared" si="278"/>
        <v>47.304309858652005</v>
      </c>
      <c r="AF433" s="31">
        <f t="shared" si="279"/>
        <v>2446.9820119753867</v>
      </c>
      <c r="AG433" s="31">
        <f t="shared" si="280"/>
        <v>6.9514264268999565E-2</v>
      </c>
      <c r="AH433" s="31">
        <f t="shared" si="281"/>
        <v>0.72681403870506867</v>
      </c>
      <c r="AI433" s="31">
        <f t="shared" si="281"/>
        <v>3.5688633710977385E-2</v>
      </c>
      <c r="AJ433" s="31">
        <f t="shared" si="281"/>
        <v>0.13032881843778851</v>
      </c>
      <c r="AK433" s="31">
        <f t="shared" si="262"/>
        <v>1.8322549904686531E-2</v>
      </c>
      <c r="AL433" s="31">
        <f t="shared" si="262"/>
        <v>1.9331694972479357E-2</v>
      </c>
      <c r="AM433" s="31">
        <f t="shared" si="282"/>
        <v>1</v>
      </c>
      <c r="AN433" s="31">
        <f>(Z433*'Propiedades físicas'!$F$4)/1000</f>
        <v>149.58267363728183</v>
      </c>
      <c r="AO433" s="31">
        <f>(AA433*'Propiedades físicas'!$F$6)/1000</f>
        <v>56.98316815555004</v>
      </c>
      <c r="AP433" s="31">
        <f>(AB433*'Propiedades físicas'!$F$9)/1000</f>
        <v>53.877900921694476</v>
      </c>
      <c r="AQ433" s="31">
        <f>(AC433*'Propiedades físicas'!$F$5)/1000</f>
        <v>93.910097430575604</v>
      </c>
      <c r="AR433" s="31">
        <f>(AD433*'Propiedades físicas'!$F$8)/1000</f>
        <v>15.894886484738148</v>
      </c>
      <c r="AS433" s="31">
        <f>(AE433*'Propiedades físicas'!$F$7)/1000</f>
        <v>4.3562538948832632</v>
      </c>
      <c r="AT433" s="31">
        <f t="shared" si="283"/>
        <v>374.60498052472337</v>
      </c>
      <c r="AU433" s="31">
        <f t="shared" si="284"/>
        <v>0.39930775460527973</v>
      </c>
      <c r="AV433" s="31">
        <f t="shared" si="288"/>
        <v>0.15211535115131561</v>
      </c>
      <c r="AW433" s="31">
        <f t="shared" si="288"/>
        <v>0.14382590654888161</v>
      </c>
      <c r="AX433" s="31">
        <f t="shared" si="288"/>
        <v>0.25069100068833089</v>
      </c>
      <c r="AY433" s="31">
        <f t="shared" si="285"/>
        <v>4.2431060213010456E-2</v>
      </c>
      <c r="AZ433" s="31">
        <f t="shared" si="285"/>
        <v>1.1628926793181697E-2</v>
      </c>
      <c r="BA433" s="31">
        <f t="shared" si="286"/>
        <v>1</v>
      </c>
      <c r="BB433" s="34">
        <f>AU433*'Propiedades físicas'!$C$4+'Diseño reactor'!AV433*'Propiedades físicas'!$C$5+'Diseño reactor'!AW433*'Propiedades físicas'!$C$8+'Diseño reactor'!AX433*'Propiedades físicas'!$C$9+'Diseño reactor'!AY433*'Propiedades físicas'!$C$7+'Diseño reactor'!AZ433*'Propiedades físicas'!$C$6</f>
        <v>878.42887799078039</v>
      </c>
      <c r="BC433" s="45">
        <f>AU433*'Propiedades físicas'!$L$4+'Diseño reactor'!AV433*'Propiedades físicas'!$L$5+'Diseño reactor'!AW433*'Propiedades físicas'!$L$8+AX433*'Propiedades físicas'!$L$9+'Diseño reactor'!AY433*'Propiedades físicas'!$L$7+'Diseño reactor'!AZ433*'Propiedades físicas'!$L$6</f>
        <v>1.898581758679605</v>
      </c>
      <c r="BD433" s="29">
        <f t="shared" si="263"/>
        <v>5.0285068522422662</v>
      </c>
      <c r="BE433" s="58">
        <f t="shared" si="264"/>
        <v>45.292610190398825</v>
      </c>
      <c r="BF433" s="30">
        <f>AU433*'Propiedades físicas'!$I$4+'Diseño reactor'!AV433*'Propiedades físicas'!$I$5+'Diseño reactor'!AW433*'Propiedades físicas'!$I$8+'Diseño reactor'!AX433*'Propiedades físicas'!$I$9+'Diseño reactor'!AY433*'Propiedades físicas'!$I$7+'Diseño reactor'!AZ433*'Propiedades físicas'!$I$6</f>
        <v>1.8613254649794009E-2</v>
      </c>
      <c r="BG433" s="24">
        <f>AU433*'Propiedades físicas'!$O$4+'Diseño reactor'!AV433*'Propiedades físicas'!$O$5+'Diseño reactor'!AW433*'Propiedades físicas'!$O$8+'Diseño reactor'!AX433*'Propiedades físicas'!$O$9+'Diseño reactor'!AY433*'Propiedades físicas'!$O$7+'Diseño reactor'!AZ433*'Propiedades físicas'!$O$6</f>
        <v>0.14527675708084431</v>
      </c>
      <c r="BH433" s="54">
        <f t="shared" si="265"/>
        <v>44309.66688750506</v>
      </c>
      <c r="BI433" s="34">
        <f t="shared" si="287"/>
        <v>243.25147709686101</v>
      </c>
      <c r="BJ433" s="27">
        <f t="shared" si="266"/>
        <v>4846.2875042879177</v>
      </c>
      <c r="BK433" s="34">
        <f t="shared" si="267"/>
        <v>541.57917884951314</v>
      </c>
      <c r="BL433" s="27">
        <f t="shared" si="268"/>
        <v>104.70032855618672</v>
      </c>
      <c r="BM433" s="34">
        <f t="shared" si="269"/>
        <v>1.1054421768707483</v>
      </c>
      <c r="BN433" s="45">
        <f t="shared" si="270"/>
        <v>362.73231313030391</v>
      </c>
      <c r="BO433" s="45">
        <f t="shared" si="271"/>
        <v>66.533899343725693</v>
      </c>
      <c r="BP433" s="66">
        <f t="shared" si="272"/>
        <v>6.7109978064985771</v>
      </c>
    </row>
    <row r="434" spans="8:68">
      <c r="H434" s="68">
        <v>429</v>
      </c>
      <c r="I434" s="31">
        <f>('Propiedades físicas'!$C$10*'Diseño reactor'!H434)/1000</f>
        <v>375.48022580632318</v>
      </c>
      <c r="J434" s="31">
        <f t="shared" si="249"/>
        <v>1.2144447794042017</v>
      </c>
      <c r="K434" s="31">
        <f>(I434*1000)/'Propiedades físicas'!$F$10</f>
        <v>2452.6992596669179</v>
      </c>
      <c r="L434" s="31">
        <f t="shared" si="250"/>
        <v>350.38560852384541</v>
      </c>
      <c r="M434" s="31">
        <f t="shared" si="251"/>
        <v>2102.3136511430725</v>
      </c>
      <c r="N434" s="31">
        <f t="shared" si="252"/>
        <v>0.81674967021875389</v>
      </c>
      <c r="O434" s="32">
        <f t="shared" si="253"/>
        <v>4.9004980213125231</v>
      </c>
      <c r="P434" s="33">
        <f t="shared" si="254"/>
        <v>0.39790645627797522</v>
      </c>
      <c r="Q434" s="31">
        <f t="shared" si="255"/>
        <v>4.1567168621756325</v>
      </c>
      <c r="R434" s="31">
        <f t="shared" si="256"/>
        <v>0.20405324308317827</v>
      </c>
      <c r="S434" s="31">
        <f t="shared" si="257"/>
        <v>0.74378115913689125</v>
      </c>
      <c r="T434" s="31">
        <f t="shared" si="258"/>
        <v>0.10464199651908827</v>
      </c>
      <c r="U434" s="31">
        <f t="shared" si="259"/>
        <v>0.11014797433851212</v>
      </c>
      <c r="V434" s="47">
        <f t="shared" si="273"/>
        <v>3.9404328679954831E-4</v>
      </c>
      <c r="W434" s="31">
        <f t="shared" si="260"/>
        <v>0.51281712036516391</v>
      </c>
      <c r="X434" s="34">
        <f>(S434*H434*'Propiedades físicas'!$F$5*60*24*365)/(1000000)</f>
        <v>49385.434379662016</v>
      </c>
      <c r="Y434" s="34">
        <f>(U434*H434*'Propiedades físicas'!$F$7*60*24*365)/(1000000)</f>
        <v>2287.1868026915326</v>
      </c>
      <c r="Z434" s="31">
        <f t="shared" si="274"/>
        <v>170.70186974325136</v>
      </c>
      <c r="AA434" s="31">
        <f t="shared" si="290"/>
        <v>1783.2315338733463</v>
      </c>
      <c r="AB434" s="31">
        <f t="shared" si="291"/>
        <v>87.538841282683478</v>
      </c>
      <c r="AC434" s="31">
        <f t="shared" si="292"/>
        <v>319.08211726972633</v>
      </c>
      <c r="AD434" s="31">
        <f t="shared" si="289"/>
        <v>44.89141650668887</v>
      </c>
      <c r="AE434" s="31">
        <f t="shared" si="278"/>
        <v>47.2534809912217</v>
      </c>
      <c r="AF434" s="31">
        <f t="shared" si="279"/>
        <v>2452.6992596669184</v>
      </c>
      <c r="AG434" s="31">
        <f t="shared" si="280"/>
        <v>6.9597554233547992E-2</v>
      </c>
      <c r="AH434" s="31">
        <f t="shared" si="281"/>
        <v>0.72704858814019979</v>
      </c>
      <c r="AI434" s="31">
        <f t="shared" si="281"/>
        <v>3.5690817346506407E-2</v>
      </c>
      <c r="AJ434" s="31">
        <f t="shared" si="281"/>
        <v>0.13009426900265725</v>
      </c>
      <c r="AK434" s="31">
        <f t="shared" si="262"/>
        <v>1.8302862175114457E-2</v>
      </c>
      <c r="AL434" s="31">
        <f t="shared" si="262"/>
        <v>1.9265909101973969E-2</v>
      </c>
      <c r="AM434" s="31">
        <f t="shared" si="282"/>
        <v>0.99999999999999978</v>
      </c>
      <c r="AN434" s="31">
        <f>(Z434*'Propiedades físicas'!$F$4)/1000</f>
        <v>150.11181021482037</v>
      </c>
      <c r="AO434" s="31">
        <f>(AA434*'Propiedades físicas'!$F$6)/1000</f>
        <v>57.134738345302019</v>
      </c>
      <c r="AP434" s="31">
        <f>(AB434*'Propiedades físicas'!$F$9)/1000</f>
        <v>54.007088129351565</v>
      </c>
      <c r="AQ434" s="31">
        <f>(AC434*'Propiedades físicas'!$F$5)/1000</f>
        <v>93.960111072416311</v>
      </c>
      <c r="AR434" s="31">
        <f>(AD434*'Propiedades físicas'!$F$8)/1000</f>
        <v>15.914904979951332</v>
      </c>
      <c r="AS434" s="31">
        <f>(AE434*'Propiedades físicas'!$F$7)/1000</f>
        <v>4.3515730644816069</v>
      </c>
      <c r="AT434" s="31">
        <f t="shared" si="283"/>
        <v>375.48022580632329</v>
      </c>
      <c r="AU434" s="31">
        <f t="shared" si="284"/>
        <v>0.39978619351382205</v>
      </c>
      <c r="AV434" s="31">
        <f t="shared" si="288"/>
        <v>0.15216444014490588</v>
      </c>
      <c r="AW434" s="31">
        <f t="shared" si="288"/>
        <v>0.14383470664367023</v>
      </c>
      <c r="AX434" s="31">
        <f t="shared" si="288"/>
        <v>0.25023983851783965</v>
      </c>
      <c r="AY434" s="31">
        <f t="shared" si="285"/>
        <v>4.238546769213996E-2</v>
      </c>
      <c r="AZ434" s="31">
        <f t="shared" si="285"/>
        <v>1.1589353487621995E-2</v>
      </c>
      <c r="BA434" s="31">
        <f t="shared" si="286"/>
        <v>0.99999999999999978</v>
      </c>
      <c r="BB434" s="34">
        <f>AU434*'Propiedades físicas'!$C$4+'Diseño reactor'!AV434*'Propiedades físicas'!$C$5+'Diseño reactor'!AW434*'Propiedades físicas'!$C$8+'Diseño reactor'!AX434*'Propiedades físicas'!$C$9+'Diseño reactor'!AY434*'Propiedades físicas'!$C$7+'Diseño reactor'!AZ434*'Propiedades físicas'!$C$6</f>
        <v>878.4187864361254</v>
      </c>
      <c r="BC434" s="45">
        <f>AU434*'Propiedades físicas'!$L$4+'Diseño reactor'!AV434*'Propiedades físicas'!$L$5+'Diseño reactor'!AW434*'Propiedades físicas'!$L$8+AX434*'Propiedades físicas'!$L$9+'Diseño reactor'!AY434*'Propiedades físicas'!$L$7+'Diseño reactor'!AZ434*'Propiedades físicas'!$L$6</f>
        <v>1.8989584397385857</v>
      </c>
      <c r="BD434" s="29">
        <f t="shared" si="263"/>
        <v>5.0218577174877828</v>
      </c>
      <c r="BE434" s="58">
        <f t="shared" si="264"/>
        <v>45.284534493653226</v>
      </c>
      <c r="BF434" s="30">
        <f>AU434*'Propiedades físicas'!$I$4+'Diseño reactor'!AV434*'Propiedades físicas'!$I$5+'Diseño reactor'!AW434*'Propiedades físicas'!$I$8+'Diseño reactor'!AX434*'Propiedades físicas'!$I$9+'Diseño reactor'!AY434*'Propiedades físicas'!$I$7+'Diseño reactor'!AZ434*'Propiedades físicas'!$I$6</f>
        <v>1.8617602174696806E-2</v>
      </c>
      <c r="BG434" s="24">
        <f>AU434*'Propiedades físicas'!$O$4+'Diseño reactor'!AV434*'Propiedades físicas'!$O$5+'Diseño reactor'!AW434*'Propiedades físicas'!$O$8+'Diseño reactor'!AX434*'Propiedades físicas'!$O$9+'Diseño reactor'!AY434*'Propiedades físicas'!$O$7+'Diseño reactor'!AZ434*'Propiedades físicas'!$O$6</f>
        <v>0.14528922175606007</v>
      </c>
      <c r="BH434" s="54">
        <f t="shared" si="265"/>
        <v>44298.810912236666</v>
      </c>
      <c r="BI434" s="34">
        <f t="shared" si="287"/>
        <v>243.3356882914222</v>
      </c>
      <c r="BJ434" s="27">
        <f t="shared" si="266"/>
        <v>4846.0549932119566</v>
      </c>
      <c r="BK434" s="34">
        <f t="shared" si="267"/>
        <v>541.59966042371855</v>
      </c>
      <c r="BL434" s="27">
        <f t="shared" si="268"/>
        <v>104.70109401575233</v>
      </c>
      <c r="BM434" s="34">
        <f t="shared" si="269"/>
        <v>1.1054421768707483</v>
      </c>
      <c r="BN434" s="45">
        <f t="shared" si="270"/>
        <v>363.70641959566404</v>
      </c>
      <c r="BO434" s="45">
        <f t="shared" si="271"/>
        <v>66.605500302836461</v>
      </c>
      <c r="BP434" s="66">
        <f t="shared" si="272"/>
        <v>6.7109207093051104</v>
      </c>
    </row>
    <row r="435" spans="8:68">
      <c r="H435" s="68">
        <v>430</v>
      </c>
      <c r="I435" s="31">
        <f>('Propiedades físicas'!$C$10*'Diseño reactor'!H435)/1000</f>
        <v>376.35547108792298</v>
      </c>
      <c r="J435" s="31">
        <f t="shared" si="249"/>
        <v>1.2116204892195408</v>
      </c>
      <c r="K435" s="31">
        <f>(I435*1000)/'Propiedades físicas'!$F$10</f>
        <v>2458.4165073584491</v>
      </c>
      <c r="L435" s="31">
        <f t="shared" si="250"/>
        <v>351.20235819406412</v>
      </c>
      <c r="M435" s="31">
        <f t="shared" si="251"/>
        <v>2107.2141491643847</v>
      </c>
      <c r="N435" s="31">
        <f t="shared" si="252"/>
        <v>0.81674967021875378</v>
      </c>
      <c r="O435" s="32">
        <f t="shared" si="253"/>
        <v>4.9004980213125222</v>
      </c>
      <c r="P435" s="33">
        <f t="shared" si="254"/>
        <v>0.39838156531781904</v>
      </c>
      <c r="Q435" s="31">
        <f t="shared" si="255"/>
        <v>4.1580533924327687</v>
      </c>
      <c r="R435" s="31">
        <f t="shared" si="256"/>
        <v>0.20406514576840157</v>
      </c>
      <c r="S435" s="31">
        <f t="shared" si="257"/>
        <v>0.74244462887975315</v>
      </c>
      <c r="T435" s="31">
        <f t="shared" si="258"/>
        <v>0.10452939428624804</v>
      </c>
      <c r="U435" s="31">
        <f t="shared" si="259"/>
        <v>0.10977356484628514</v>
      </c>
      <c r="V435" s="47">
        <f t="shared" si="273"/>
        <v>3.9451378313026743E-4</v>
      </c>
      <c r="W435" s="31">
        <f t="shared" si="260"/>
        <v>0.51223541331688727</v>
      </c>
      <c r="X435" s="34">
        <f>(S435*H435*'Propiedades físicas'!$F$5*60*24*365)/(1000000)</f>
        <v>49411.602411124855</v>
      </c>
      <c r="Y435" s="34">
        <f>(U435*H435*'Propiedades físicas'!$F$7*60*24*365)/(1000000)</f>
        <v>2284.7256269736276</v>
      </c>
      <c r="Z435" s="31">
        <f t="shared" si="274"/>
        <v>171.30407308666219</v>
      </c>
      <c r="AA435" s="31">
        <f t="shared" si="290"/>
        <v>1787.9629587460906</v>
      </c>
      <c r="AB435" s="31">
        <f t="shared" si="291"/>
        <v>87.748012680412671</v>
      </c>
      <c r="AC435" s="31">
        <f t="shared" si="292"/>
        <v>319.25119041829385</v>
      </c>
      <c r="AD435" s="31">
        <f t="shared" si="289"/>
        <v>44.947639543086659</v>
      </c>
      <c r="AE435" s="31">
        <f t="shared" si="278"/>
        <v>47.202632883902609</v>
      </c>
      <c r="AF435" s="31">
        <f t="shared" si="279"/>
        <v>2458.4165073584481</v>
      </c>
      <c r="AG435" s="31">
        <f t="shared" si="280"/>
        <v>6.9680655240444686E-2</v>
      </c>
      <c r="AH435" s="31">
        <f t="shared" si="281"/>
        <v>0.72728235976061062</v>
      </c>
      <c r="AI435" s="31">
        <f t="shared" si="281"/>
        <v>3.5692899237280716E-2</v>
      </c>
      <c r="AJ435" s="31">
        <f t="shared" si="281"/>
        <v>0.1298604973822467</v>
      </c>
      <c r="AK435" s="31">
        <f t="shared" si="262"/>
        <v>1.8283166993286502E-2</v>
      </c>
      <c r="AL435" s="31">
        <f t="shared" si="262"/>
        <v>1.9200421386130994E-2</v>
      </c>
      <c r="AM435" s="31">
        <f t="shared" si="282"/>
        <v>1.0000000000000002</v>
      </c>
      <c r="AN435" s="31">
        <f>(Z435*'Propiedades físicas'!$F$4)/1000</f>
        <v>150.64137579094898</v>
      </c>
      <c r="AO435" s="31">
        <f>(AA435*'Propiedades físicas'!$F$6)/1000</f>
        <v>57.286333198224739</v>
      </c>
      <c r="AP435" s="31">
        <f>(AB435*'Propiedades físicas'!$F$9)/1000</f>
        <v>54.136136423180595</v>
      </c>
      <c r="AQ435" s="31">
        <f>(AC435*'Propiedades físicas'!$F$5)/1000</f>
        <v>94.009898042475001</v>
      </c>
      <c r="AR435" s="31">
        <f>(AD435*'Propiedades físicas'!$F$8)/1000</f>
        <v>15.934837170815078</v>
      </c>
      <c r="AS435" s="31">
        <f>(AE435*'Propiedades físicas'!$F$7)/1000</f>
        <v>4.3468904622785915</v>
      </c>
      <c r="AT435" s="31">
        <f t="shared" si="283"/>
        <v>376.35547108792292</v>
      </c>
      <c r="AU435" s="31">
        <f t="shared" si="284"/>
        <v>0.40026354700117178</v>
      </c>
      <c r="AV435" s="31">
        <f t="shared" si="288"/>
        <v>0.15221336634918134</v>
      </c>
      <c r="AW435" s="31">
        <f t="shared" si="288"/>
        <v>0.14384309670506554</v>
      </c>
      <c r="AX435" s="31">
        <f t="shared" si="288"/>
        <v>0.24979017249496213</v>
      </c>
      <c r="AY435" s="31">
        <f t="shared" si="285"/>
        <v>4.2339857913457658E-2</v>
      </c>
      <c r="AZ435" s="31">
        <f t="shared" si="285"/>
        <v>1.1549959536161719E-2</v>
      </c>
      <c r="BA435" s="31">
        <f t="shared" si="286"/>
        <v>1.0000000000000002</v>
      </c>
      <c r="BB435" s="34">
        <f>AU435*'Propiedades físicas'!$C$4+'Diseño reactor'!AV435*'Propiedades físicas'!$C$5+'Diseño reactor'!AW435*'Propiedades físicas'!$C$8+'Diseño reactor'!AX435*'Propiedades físicas'!$C$9+'Diseño reactor'!AY435*'Propiedades físicas'!$C$7+'Diseño reactor'!AZ435*'Propiedades físicas'!$C$6</f>
        <v>878.40873816585963</v>
      </c>
      <c r="BC435" s="45">
        <f>AU435*'Propiedades físicas'!$L$4+'Diseño reactor'!AV435*'Propiedades físicas'!$L$5+'Diseño reactor'!AW435*'Propiedades físicas'!$L$8+AX435*'Propiedades físicas'!$L$9+'Diseño reactor'!AY435*'Propiedades físicas'!$L$7+'Diseño reactor'!AZ435*'Propiedades físicas'!$L$6</f>
        <v>1.8993342469557599</v>
      </c>
      <c r="BD435" s="29">
        <f t="shared" si="263"/>
        <v>5.015226100914937</v>
      </c>
      <c r="BE435" s="58">
        <f t="shared" si="264"/>
        <v>45.276483252660057</v>
      </c>
      <c r="BF435" s="30">
        <f>AU435*'Propiedades físicas'!$I$4+'Diseño reactor'!AV435*'Propiedades físicas'!$I$5+'Diseño reactor'!AW435*'Propiedades físicas'!$I$8+'Diseño reactor'!AX435*'Propiedades físicas'!$I$9+'Diseño reactor'!AY435*'Propiedades físicas'!$I$7+'Diseño reactor'!AZ435*'Propiedades físicas'!$I$6</f>
        <v>1.8621931813633932E-2</v>
      </c>
      <c r="BG435" s="24">
        <f>AU435*'Propiedades físicas'!$O$4+'Diseño reactor'!AV435*'Propiedades físicas'!$O$5+'Diseño reactor'!AW435*'Propiedades físicas'!$O$8+'Diseño reactor'!AX435*'Propiedades físicas'!$O$9+'Diseño reactor'!AY435*'Propiedades físicas'!$O$7+'Diseño reactor'!AZ435*'Propiedades físicas'!$O$6</f>
        <v>0.14530167168084798</v>
      </c>
      <c r="BH435" s="54">
        <f t="shared" si="265"/>
        <v>44288.004725858525</v>
      </c>
      <c r="BI435" s="34">
        <f t="shared" si="287"/>
        <v>243.41958649861763</v>
      </c>
      <c r="BJ435" s="27">
        <f t="shared" si="266"/>
        <v>4845.8236607258332</v>
      </c>
      <c r="BK435" s="34">
        <f t="shared" si="267"/>
        <v>541.62021428774597</v>
      </c>
      <c r="BL435" s="27">
        <f t="shared" si="268"/>
        <v>104.70186213006292</v>
      </c>
      <c r="BM435" s="34">
        <f t="shared" si="269"/>
        <v>1.1054421768707483</v>
      </c>
      <c r="BN435" s="45">
        <f t="shared" si="270"/>
        <v>364.6811224764117</v>
      </c>
      <c r="BO435" s="45">
        <f t="shared" si="271"/>
        <v>66.676938978595217</v>
      </c>
      <c r="BP435" s="66">
        <f t="shared" si="272"/>
        <v>6.7108439427945799</v>
      </c>
    </row>
    <row r="436" spans="8:68">
      <c r="H436" s="68">
        <v>431</v>
      </c>
      <c r="I436" s="31">
        <f>('Propiedades físicas'!$C$10*'Diseño reactor'!H436)/1000</f>
        <v>377.23071636952284</v>
      </c>
      <c r="J436" s="31">
        <f t="shared" si="249"/>
        <v>1.208809304789797</v>
      </c>
      <c r="K436" s="31">
        <f>(I436*1000)/'Propiedades físicas'!$F$10</f>
        <v>2464.1337550499807</v>
      </c>
      <c r="L436" s="31">
        <f t="shared" si="250"/>
        <v>352.01910786428294</v>
      </c>
      <c r="M436" s="31">
        <f t="shared" si="251"/>
        <v>2112.1146471856978</v>
      </c>
      <c r="N436" s="31">
        <f t="shared" si="252"/>
        <v>0.81674967021875389</v>
      </c>
      <c r="O436" s="32">
        <f t="shared" si="253"/>
        <v>4.900498021312524</v>
      </c>
      <c r="P436" s="33">
        <f t="shared" si="254"/>
        <v>0.39885559771212958</v>
      </c>
      <c r="Q436" s="31">
        <f t="shared" si="255"/>
        <v>4.1593854965771788</v>
      </c>
      <c r="R436" s="31">
        <f t="shared" si="256"/>
        <v>0.20407647060982975</v>
      </c>
      <c r="S436" s="31">
        <f t="shared" si="257"/>
        <v>0.74111252473534461</v>
      </c>
      <c r="T436" s="31">
        <f t="shared" si="258"/>
        <v>0.10441675156486882</v>
      </c>
      <c r="U436" s="31">
        <f t="shared" si="259"/>
        <v>0.10940085033192574</v>
      </c>
      <c r="V436" s="47">
        <f t="shared" si="273"/>
        <v>3.949832132683225E-4</v>
      </c>
      <c r="W436" s="31">
        <f t="shared" si="260"/>
        <v>0.51165502447610145</v>
      </c>
      <c r="X436" s="34">
        <f>(S436*H436*'Propiedades físicas'!$F$5*60*24*365)/(1000000)</f>
        <v>49437.651978085371</v>
      </c>
      <c r="Y436" s="34">
        <f>(U436*H436*'Propiedades físicas'!$F$7*60*24*365)/(1000000)</f>
        <v>2282.2635662874027</v>
      </c>
      <c r="Z436" s="31">
        <f t="shared" si="274"/>
        <v>171.90676261392784</v>
      </c>
      <c r="AA436" s="31">
        <f t="shared" si="290"/>
        <v>1792.6951490247641</v>
      </c>
      <c r="AB436" s="31">
        <f t="shared" si="291"/>
        <v>87.956958832836619</v>
      </c>
      <c r="AC436" s="31">
        <f t="shared" si="292"/>
        <v>319.41949816093353</v>
      </c>
      <c r="AD436" s="31">
        <f t="shared" si="289"/>
        <v>45.003619924458462</v>
      </c>
      <c r="AE436" s="31">
        <f t="shared" si="278"/>
        <v>47.151766493059995</v>
      </c>
      <c r="AF436" s="31">
        <f t="shared" si="279"/>
        <v>2464.1337550499802</v>
      </c>
      <c r="AG436" s="31">
        <f t="shared" si="280"/>
        <v>6.9763567931985515E-2</v>
      </c>
      <c r="AH436" s="31">
        <f t="shared" si="281"/>
        <v>0.72751535721258065</v>
      </c>
      <c r="AI436" s="31">
        <f t="shared" si="281"/>
        <v>3.5694880057780216E-2</v>
      </c>
      <c r="AJ436" s="31">
        <f t="shared" si="281"/>
        <v>0.12962749993027661</v>
      </c>
      <c r="AK436" s="31">
        <f t="shared" si="262"/>
        <v>1.826346472963504E-2</v>
      </c>
      <c r="AL436" s="31">
        <f t="shared" si="262"/>
        <v>1.9135230137742102E-2</v>
      </c>
      <c r="AM436" s="31">
        <f t="shared" si="282"/>
        <v>1.0000000000000002</v>
      </c>
      <c r="AN436" s="31">
        <f>(Z436*'Propiedades físicas'!$F$4)/1000</f>
        <v>151.17136890743586</v>
      </c>
      <c r="AO436" s="31">
        <f>(AA436*'Propiedades físicas'!$F$6)/1000</f>
        <v>57.437952574753446</v>
      </c>
      <c r="AP436" s="31">
        <f>(AB436*'Propiedades físicas'!$F$9)/1000</f>
        <v>54.265045751918542</v>
      </c>
      <c r="AQ436" s="31">
        <f>(AC436*'Propiedades físicas'!$F$5)/1000</f>
        <v>94.05945962345011</v>
      </c>
      <c r="AR436" s="31">
        <f>(AD436*'Propiedades físicas'!$F$8)/1000</f>
        <v>15.954683335619007</v>
      </c>
      <c r="AS436" s="31">
        <f>(AE436*'Propiedades físicas'!$F$7)/1000</f>
        <v>4.3422061763458952</v>
      </c>
      <c r="AT436" s="31">
        <f t="shared" si="283"/>
        <v>377.23071636952284</v>
      </c>
      <c r="AU436" s="31">
        <f t="shared" si="284"/>
        <v>0.40073981875684095</v>
      </c>
      <c r="AV436" s="31">
        <f t="shared" si="288"/>
        <v>0.15226213052727422</v>
      </c>
      <c r="AW436" s="31">
        <f t="shared" si="288"/>
        <v>0.14385107945123504</v>
      </c>
      <c r="AX436" s="31">
        <f t="shared" si="288"/>
        <v>0.24934199560597964</v>
      </c>
      <c r="AY436" s="31">
        <f t="shared" si="285"/>
        <v>4.229423173480476E-2</v>
      </c>
      <c r="AZ436" s="31">
        <f t="shared" si="285"/>
        <v>1.1510743923865448E-2</v>
      </c>
      <c r="BA436" s="31">
        <f t="shared" si="286"/>
        <v>1.0000000000000002</v>
      </c>
      <c r="BB436" s="34">
        <f>AU436*'Propiedades físicas'!$C$4+'Diseño reactor'!AV436*'Propiedades físicas'!$C$5+'Diseño reactor'!AW436*'Propiedades físicas'!$C$8+'Diseño reactor'!AX436*'Propiedades físicas'!$C$9+'Diseño reactor'!AY436*'Propiedades físicas'!$C$7+'Diseño reactor'!AZ436*'Propiedades físicas'!$C$6</f>
        <v>878.39873294424274</v>
      </c>
      <c r="BC436" s="45">
        <f>AU436*'Propiedades físicas'!$L$4+'Diseño reactor'!AV436*'Propiedades físicas'!$L$5+'Diseño reactor'!AW436*'Propiedades físicas'!$L$8+AX436*'Propiedades físicas'!$L$9+'Diseño reactor'!AY436*'Propiedades físicas'!$L$7+'Diseño reactor'!AZ436*'Propiedades físicas'!$L$6</f>
        <v>1.8997091832346584</v>
      </c>
      <c r="BD436" s="29">
        <f t="shared" si="263"/>
        <v>5.0086119339172921</v>
      </c>
      <c r="BE436" s="58">
        <f t="shared" si="264"/>
        <v>45.268456349335885</v>
      </c>
      <c r="BF436" s="30">
        <f>AU436*'Propiedades físicas'!$I$4+'Diseño reactor'!AV436*'Propiedades físicas'!$I$5+'Diseño reactor'!AW436*'Propiedades físicas'!$I$8+'Diseño reactor'!AX436*'Propiedades físicas'!$I$9+'Diseño reactor'!AY436*'Propiedades físicas'!$I$7+'Diseño reactor'!AZ436*'Propiedades físicas'!$I$6</f>
        <v>1.8626243660448523E-2</v>
      </c>
      <c r="BG436" s="24">
        <f>AU436*'Propiedades físicas'!$O$4+'Diseño reactor'!AV436*'Propiedades físicas'!$O$5+'Diseño reactor'!AW436*'Propiedades físicas'!$O$8+'Diseño reactor'!AX436*'Propiedades físicas'!$O$9+'Diseño reactor'!AY436*'Propiedades físicas'!$O$7+'Diseño reactor'!AZ436*'Propiedades físicas'!$O$6</f>
        <v>0.14531410683724821</v>
      </c>
      <c r="BH436" s="54">
        <f t="shared" si="265"/>
        <v>44277.248027559021</v>
      </c>
      <c r="BI436" s="34">
        <f t="shared" si="287"/>
        <v>243.50317323665607</v>
      </c>
      <c r="BJ436" s="27">
        <f t="shared" si="266"/>
        <v>4845.5934996299829</v>
      </c>
      <c r="BK436" s="34">
        <f t="shared" si="267"/>
        <v>541.64083961162055</v>
      </c>
      <c r="BL436" s="27">
        <f t="shared" si="268"/>
        <v>104.70263286761259</v>
      </c>
      <c r="BM436" s="34">
        <f t="shared" si="269"/>
        <v>1.1054421768707483</v>
      </c>
      <c r="BN436" s="45">
        <f t="shared" si="270"/>
        <v>365.65641965451618</v>
      </c>
      <c r="BO436" s="45">
        <f t="shared" si="271"/>
        <v>66.748215921951001</v>
      </c>
      <c r="BP436" s="66">
        <f t="shared" si="272"/>
        <v>6.7107675051659825</v>
      </c>
    </row>
    <row r="437" spans="8:68">
      <c r="H437" s="68">
        <v>432</v>
      </c>
      <c r="I437" s="31">
        <f>('Propiedades físicas'!$C$10*'Diseño reactor'!H437)/1000</f>
        <v>378.10596165112264</v>
      </c>
      <c r="J437" s="31">
        <f t="shared" si="249"/>
        <v>1.2060111351027836</v>
      </c>
      <c r="K437" s="31">
        <f>(I437*1000)/'Propiedades físicas'!$F$10</f>
        <v>2469.8510027415118</v>
      </c>
      <c r="L437" s="31">
        <f t="shared" si="250"/>
        <v>352.83585753450166</v>
      </c>
      <c r="M437" s="31">
        <f t="shared" si="251"/>
        <v>2117.0151452070099</v>
      </c>
      <c r="N437" s="31">
        <f t="shared" si="252"/>
        <v>0.81674967021875389</v>
      </c>
      <c r="O437" s="32">
        <f t="shared" si="253"/>
        <v>4.9004980213125231</v>
      </c>
      <c r="P437" s="33">
        <f t="shared" si="254"/>
        <v>0.39932855711644766</v>
      </c>
      <c r="Q437" s="31">
        <f t="shared" si="255"/>
        <v>4.1607131953309153</v>
      </c>
      <c r="R437" s="31">
        <f t="shared" si="256"/>
        <v>0.20408722143767818</v>
      </c>
      <c r="S437" s="31">
        <f t="shared" si="257"/>
        <v>0.73978482598160966</v>
      </c>
      <c r="T437" s="31">
        <f t="shared" si="258"/>
        <v>0.10430407044995263</v>
      </c>
      <c r="U437" s="31">
        <f t="shared" si="259"/>
        <v>0.10902982121467542</v>
      </c>
      <c r="V437" s="47">
        <f t="shared" si="273"/>
        <v>3.9545158083376374E-4</v>
      </c>
      <c r="W437" s="31">
        <f t="shared" si="260"/>
        <v>0.51107594936708856</v>
      </c>
      <c r="X437" s="34">
        <f>(S437*H437*'Propiedades físicas'!$F$5*60*24*365)/(1000000)</f>
        <v>49463.583750156882</v>
      </c>
      <c r="Y437" s="34">
        <f>(U437*H437*'Propiedades físicas'!$F$7*60*24*365)/(1000000)</f>
        <v>2279.8006664238478</v>
      </c>
      <c r="Z437" s="31">
        <f t="shared" si="274"/>
        <v>172.50993667430538</v>
      </c>
      <c r="AA437" s="31">
        <f t="shared" si="290"/>
        <v>1797.4281003829553</v>
      </c>
      <c r="AB437" s="31">
        <f t="shared" si="291"/>
        <v>88.165679661076979</v>
      </c>
      <c r="AC437" s="31">
        <f t="shared" si="292"/>
        <v>319.5870448240554</v>
      </c>
      <c r="AD437" s="31">
        <f t="shared" si="289"/>
        <v>45.059358434379533</v>
      </c>
      <c r="AE437" s="31">
        <f t="shared" si="278"/>
        <v>47.100882764739779</v>
      </c>
      <c r="AF437" s="31">
        <f t="shared" si="279"/>
        <v>2469.8510027415123</v>
      </c>
      <c r="AG437" s="31">
        <f t="shared" si="280"/>
        <v>6.9846292947558744E-2</v>
      </c>
      <c r="AH437" s="31">
        <f t="shared" si="281"/>
        <v>0.72774758412059126</v>
      </c>
      <c r="AI437" s="31">
        <f t="shared" si="281"/>
        <v>3.5696760477945379E-2</v>
      </c>
      <c r="AJ437" s="31">
        <f t="shared" si="281"/>
        <v>0.129395273022266</v>
      </c>
      <c r="AK437" s="31">
        <f t="shared" si="262"/>
        <v>1.8243755750595503E-2</v>
      </c>
      <c r="AL437" s="31">
        <f t="shared" si="262"/>
        <v>1.9070333681043199E-2</v>
      </c>
      <c r="AM437" s="31">
        <f t="shared" si="282"/>
        <v>1</v>
      </c>
      <c r="AN437" s="31">
        <f>(Z437*'Propiedades físicas'!$F$4)/1000</f>
        <v>151.70178811265066</v>
      </c>
      <c r="AO437" s="31">
        <f>(AA437*'Propiedades físicas'!$F$6)/1000</f>
        <v>57.589596336269892</v>
      </c>
      <c r="AP437" s="31">
        <f>(AB437*'Propiedades físicas'!$F$9)/1000</f>
        <v>54.393816066901437</v>
      </c>
      <c r="AQ437" s="31">
        <f>(AC437*'Propiedades físicas'!$F$5)/1000</f>
        <v>94.108797089339603</v>
      </c>
      <c r="AR437" s="31">
        <f>(AD437*'Propiedades físicas'!$F$8)/1000</f>
        <v>15.974443752156226</v>
      </c>
      <c r="AS437" s="31">
        <f>(AE437*'Propiedades físicas'!$F$7)/1000</f>
        <v>4.3375202938048858</v>
      </c>
      <c r="AT437" s="31">
        <f t="shared" si="283"/>
        <v>378.1059616511227</v>
      </c>
      <c r="AU437" s="31">
        <f t="shared" si="284"/>
        <v>0.40121501245363983</v>
      </c>
      <c r="AV437" s="31">
        <f t="shared" si="288"/>
        <v>0.15231073343775428</v>
      </c>
      <c r="AW437" s="31">
        <f t="shared" si="288"/>
        <v>0.14385865758205224</v>
      </c>
      <c r="AX437" s="31">
        <f t="shared" si="288"/>
        <v>0.24889530087910522</v>
      </c>
      <c r="AY437" s="31">
        <f t="shared" si="285"/>
        <v>4.224859000476644E-2</v>
      </c>
      <c r="AZ437" s="31">
        <f t="shared" si="285"/>
        <v>1.1471705642681993E-2</v>
      </c>
      <c r="BA437" s="31">
        <f t="shared" si="286"/>
        <v>1.0000000000000002</v>
      </c>
      <c r="BB437" s="34">
        <f>AU437*'Propiedades físicas'!$C$4+'Diseño reactor'!AV437*'Propiedades físicas'!$C$5+'Diseño reactor'!AW437*'Propiedades físicas'!$C$8+'Diseño reactor'!AX437*'Propiedades físicas'!$C$9+'Diseño reactor'!AY437*'Propiedades físicas'!$C$7+'Diseño reactor'!AZ437*'Propiedades físicas'!$C$6</f>
        <v>878.38877053709029</v>
      </c>
      <c r="BC437" s="45">
        <f>AU437*'Propiedades físicas'!$L$4+'Diseño reactor'!AV437*'Propiedades físicas'!$L$5+'Diseño reactor'!AW437*'Propiedades físicas'!$L$8+AX437*'Propiedades físicas'!$L$9+'Diseño reactor'!AY437*'Propiedades físicas'!$L$7+'Diseño reactor'!AZ437*'Propiedades físicas'!$L$6</f>
        <v>1.9000832514665693</v>
      </c>
      <c r="BD437" s="29">
        <f t="shared" si="263"/>
        <v>5.0020151482420472</v>
      </c>
      <c r="BE437" s="58">
        <f t="shared" si="264"/>
        <v>45.260453666415067</v>
      </c>
      <c r="BF437" s="30">
        <f>AU437*'Propiedades físicas'!$I$4+'Diseño reactor'!AV437*'Propiedades físicas'!$I$5+'Diseño reactor'!AW437*'Propiedades físicas'!$I$8+'Diseño reactor'!AX437*'Propiedades físicas'!$I$9+'Diseño reactor'!AY437*'Propiedades físicas'!$I$7+'Diseño reactor'!AZ437*'Propiedades físicas'!$I$6</f>
        <v>1.8630537808383259E-2</v>
      </c>
      <c r="BG437" s="24">
        <f>AU437*'Propiedades físicas'!$O$4+'Diseño reactor'!AV437*'Propiedades físicas'!$O$5+'Diseño reactor'!AW437*'Propiedades físicas'!$O$8+'Diseño reactor'!AX437*'Propiedades físicas'!$O$9+'Diseño reactor'!AY437*'Propiedades físicas'!$O$7+'Diseño reactor'!AZ437*'Propiedades físicas'!$O$6</f>
        <v>0.14532652720779013</v>
      </c>
      <c r="BH437" s="54">
        <f t="shared" si="265"/>
        <v>44266.540518811438</v>
      </c>
      <c r="BI437" s="34">
        <f t="shared" si="287"/>
        <v>243.58645001479221</v>
      </c>
      <c r="BJ437" s="27">
        <f t="shared" si="266"/>
        <v>4845.3645027785815</v>
      </c>
      <c r="BK437" s="34">
        <f t="shared" si="267"/>
        <v>541.66153557285543</v>
      </c>
      <c r="BL437" s="27">
        <f t="shared" si="268"/>
        <v>104.70340619718127</v>
      </c>
      <c r="BM437" s="34">
        <f t="shared" si="269"/>
        <v>1.1054421768707483</v>
      </c>
      <c r="BN437" s="45">
        <f t="shared" si="270"/>
        <v>366.63230902178259</v>
      </c>
      <c r="BO437" s="45">
        <f t="shared" si="271"/>
        <v>66.8193316813623</v>
      </c>
      <c r="BP437" s="66">
        <f t="shared" si="272"/>
        <v>6.7106913946302038</v>
      </c>
    </row>
    <row r="438" spans="8:68">
      <c r="H438" s="68">
        <v>433</v>
      </c>
      <c r="I438" s="31">
        <f>('Propiedades físicas'!$C$10*'Diseño reactor'!H438)/1000</f>
        <v>378.9812069327225</v>
      </c>
      <c r="J438" s="31">
        <f t="shared" si="249"/>
        <v>1.2032258899870727</v>
      </c>
      <c r="K438" s="31">
        <f>(I438*1000)/'Propiedades físicas'!$F$10</f>
        <v>2475.568250433043</v>
      </c>
      <c r="L438" s="31">
        <f t="shared" si="250"/>
        <v>353.65260720472043</v>
      </c>
      <c r="M438" s="31">
        <f t="shared" si="251"/>
        <v>2121.9156432283226</v>
      </c>
      <c r="N438" s="31">
        <f t="shared" si="252"/>
        <v>0.81674967021875389</v>
      </c>
      <c r="O438" s="32">
        <f t="shared" si="253"/>
        <v>4.9004980213125231</v>
      </c>
      <c r="P438" s="33">
        <f t="shared" si="254"/>
        <v>0.39980044716978413</v>
      </c>
      <c r="Q438" s="31">
        <f t="shared" si="255"/>
        <v>4.1620365092923004</v>
      </c>
      <c r="R438" s="31">
        <f t="shared" si="256"/>
        <v>0.20409740205640373</v>
      </c>
      <c r="S438" s="31">
        <f t="shared" si="257"/>
        <v>0.73846151202022359</v>
      </c>
      <c r="T438" s="31">
        <f t="shared" si="258"/>
        <v>0.10419135301387814</v>
      </c>
      <c r="U438" s="31">
        <f t="shared" si="259"/>
        <v>0.10866046797868788</v>
      </c>
      <c r="V438" s="47">
        <f t="shared" si="273"/>
        <v>3.9591888943027172E-4</v>
      </c>
      <c r="W438" s="31">
        <f t="shared" si="260"/>
        <v>0.51049818353437015</v>
      </c>
      <c r="X438" s="34">
        <f>(S438*H438*'Propiedades físicas'!$F$5*60*24*365)/(1000000)</f>
        <v>49489.398392415918</v>
      </c>
      <c r="Y438" s="34">
        <f>(U438*H438*'Propiedades físicas'!$F$7*60*24*365)/(1000000)</f>
        <v>2277.3369726794749</v>
      </c>
      <c r="Z438" s="31">
        <f t="shared" si="274"/>
        <v>173.11359362451654</v>
      </c>
      <c r="AA438" s="31">
        <f t="shared" si="290"/>
        <v>1802.1618085235662</v>
      </c>
      <c r="AB438" s="31">
        <f t="shared" si="291"/>
        <v>88.37417509042281</v>
      </c>
      <c r="AC438" s="31">
        <f t="shared" si="292"/>
        <v>319.7538347047568</v>
      </c>
      <c r="AD438" s="31">
        <f t="shared" si="289"/>
        <v>45.114855855009232</v>
      </c>
      <c r="AE438" s="31">
        <f t="shared" si="278"/>
        <v>47.049982634771851</v>
      </c>
      <c r="AF438" s="31">
        <f t="shared" si="279"/>
        <v>2475.5682504330434</v>
      </c>
      <c r="AG438" s="31">
        <f t="shared" si="280"/>
        <v>6.9928830923661395E-2</v>
      </c>
      <c r="AH438" s="31">
        <f t="shared" si="281"/>
        <v>0.7279790440874816</v>
      </c>
      <c r="AI438" s="31">
        <f t="shared" si="281"/>
        <v>3.569854116321123E-2</v>
      </c>
      <c r="AJ438" s="31">
        <f t="shared" si="281"/>
        <v>0.12916381305537558</v>
      </c>
      <c r="AK438" s="31">
        <f t="shared" si="262"/>
        <v>1.8224040418646278E-2</v>
      </c>
      <c r="AL438" s="31">
        <f t="shared" si="262"/>
        <v>1.9005730351623933E-2</v>
      </c>
      <c r="AM438" s="31">
        <f t="shared" si="282"/>
        <v>1</v>
      </c>
      <c r="AN438" s="31">
        <f>(Z438*'Propiedades físicas'!$F$4)/1000</f>
        <v>152.23263196152737</v>
      </c>
      <c r="AO438" s="31">
        <f>(AA438*'Propiedades físicas'!$F$6)/1000</f>
        <v>57.741264345095054</v>
      </c>
      <c r="AP438" s="31">
        <f>(AB438*'Propiedades físicas'!$F$9)/1000</f>
        <v>54.522447322036342</v>
      </c>
      <c r="AQ438" s="31">
        <f>(AC438*'Propiedades físicas'!$F$5)/1000</f>
        <v>94.157911705509747</v>
      </c>
      <c r="AR438" s="31">
        <f>(AD438*'Propiedades físicas'!$F$8)/1000</f>
        <v>15.994118697717868</v>
      </c>
      <c r="AS438" s="31">
        <f>(AE438*'Propiedades físicas'!$F$7)/1000</f>
        <v>4.3328329008361397</v>
      </c>
      <c r="AT438" s="31">
        <f t="shared" si="283"/>
        <v>378.9812069327225</v>
      </c>
      <c r="AU438" s="31">
        <f t="shared" si="284"/>
        <v>0.40168913174777032</v>
      </c>
      <c r="AV438" s="31">
        <f t="shared" si="288"/>
        <v>0.15235917583466191</v>
      </c>
      <c r="AW438" s="31">
        <f t="shared" si="288"/>
        <v>0.14386583377923348</v>
      </c>
      <c r="AX438" s="31">
        <f t="shared" si="288"/>
        <v>0.2484500813841802</v>
      </c>
      <c r="AY438" s="31">
        <f t="shared" si="285"/>
        <v>4.2202933562764174E-2</v>
      </c>
      <c r="AZ438" s="31">
        <f t="shared" si="285"/>
        <v>1.1432843691389987E-2</v>
      </c>
      <c r="BA438" s="31">
        <f t="shared" si="286"/>
        <v>1.0000000000000002</v>
      </c>
      <c r="BB438" s="34">
        <f>AU438*'Propiedades físicas'!$C$4+'Diseño reactor'!AV438*'Propiedades físicas'!$C$5+'Diseño reactor'!AW438*'Propiedades físicas'!$C$8+'Diseño reactor'!AX438*'Propiedades físicas'!$C$9+'Diseño reactor'!AY438*'Propiedades físicas'!$C$7+'Diseño reactor'!AZ438*'Propiedades físicas'!$C$6</f>
        <v>878.37885071176117</v>
      </c>
      <c r="BC438" s="45">
        <f>AU438*'Propiedades físicas'!$L$4+'Diseño reactor'!AV438*'Propiedades físicas'!$L$5+'Diseño reactor'!AW438*'Propiedades físicas'!$L$8+AX438*'Propiedades físicas'!$L$9+'Diseño reactor'!AY438*'Propiedades físicas'!$L$7+'Diseño reactor'!AZ438*'Propiedades físicas'!$L$6</f>
        <v>1.9004564545305969</v>
      </c>
      <c r="BD438" s="29">
        <f t="shared" si="263"/>
        <v>4.9954356759878218</v>
      </c>
      <c r="BE438" s="58">
        <f t="shared" si="264"/>
        <v>45.25247508744215</v>
      </c>
      <c r="BF438" s="30">
        <f>AU438*'Propiedades físicas'!$I$4+'Diseño reactor'!AV438*'Propiedades físicas'!$I$5+'Diseño reactor'!AW438*'Propiedades físicas'!$I$8+'Diseño reactor'!AX438*'Propiedades físicas'!$I$9+'Diseño reactor'!AY438*'Propiedades físicas'!$I$7+'Diseño reactor'!AZ438*'Propiedades físicas'!$I$6</f>
        <v>1.8634814350084856E-2</v>
      </c>
      <c r="BG438" s="24">
        <f>AU438*'Propiedades físicas'!$O$4+'Diseño reactor'!AV438*'Propiedades físicas'!$O$5+'Diseño reactor'!AW438*'Propiedades físicas'!$O$8+'Diseño reactor'!AX438*'Propiedades físicas'!$O$9+'Diseño reactor'!AY438*'Propiedades físicas'!$O$7+'Diseño reactor'!AZ438*'Propiedades físicas'!$O$6</f>
        <v>0.14533893277548707</v>
      </c>
      <c r="BH438" s="54">
        <f t="shared" si="265"/>
        <v>44255.881903353082</v>
      </c>
      <c r="BI438" s="34">
        <f t="shared" si="287"/>
        <v>243.66941833338689</v>
      </c>
      <c r="BJ438" s="27">
        <f t="shared" si="266"/>
        <v>4845.1366630790335</v>
      </c>
      <c r="BK438" s="34">
        <f t="shared" si="267"/>
        <v>541.68230135637805</v>
      </c>
      <c r="BL438" s="27">
        <f t="shared" si="268"/>
        <v>104.70418208783188</v>
      </c>
      <c r="BM438" s="34">
        <f t="shared" si="269"/>
        <v>1.1054421768707483</v>
      </c>
      <c r="BN438" s="45">
        <f t="shared" si="270"/>
        <v>367.6087884797941</v>
      </c>
      <c r="BO438" s="45">
        <f t="shared" si="271"/>
        <v>66.890286802811218</v>
      </c>
      <c r="BP438" s="66">
        <f t="shared" si="272"/>
        <v>6.710615609409917</v>
      </c>
    </row>
    <row r="439" spans="8:68">
      <c r="H439" s="68">
        <v>434</v>
      </c>
      <c r="I439" s="31">
        <f>('Propiedades físicas'!$C$10*'Diseño reactor'!H439)/1000</f>
        <v>379.8564522143223</v>
      </c>
      <c r="J439" s="31">
        <f t="shared" si="249"/>
        <v>1.2004534801023099</v>
      </c>
      <c r="K439" s="31">
        <f>(I439*1000)/'Propiedades físicas'!$F$10</f>
        <v>2481.2854981245741</v>
      </c>
      <c r="L439" s="31">
        <f t="shared" si="250"/>
        <v>354.46935687493914</v>
      </c>
      <c r="M439" s="31">
        <f t="shared" si="251"/>
        <v>2126.8161412496347</v>
      </c>
      <c r="N439" s="31">
        <f t="shared" si="252"/>
        <v>0.81674967021875378</v>
      </c>
      <c r="O439" s="32">
        <f t="shared" si="253"/>
        <v>4.9004980213125222</v>
      </c>
      <c r="P439" s="33">
        <f t="shared" si="254"/>
        <v>0.40027127149471275</v>
      </c>
      <c r="Q439" s="31">
        <f t="shared" si="255"/>
        <v>4.1633554589368202</v>
      </c>
      <c r="R439" s="31">
        <f t="shared" si="256"/>
        <v>0.20410701624489749</v>
      </c>
      <c r="S439" s="31">
        <f t="shared" si="257"/>
        <v>0.73714256237570108</v>
      </c>
      <c r="T439" s="31">
        <f t="shared" si="258"/>
        <v>0.10407860130662698</v>
      </c>
      <c r="U439" s="31">
        <f t="shared" si="259"/>
        <v>0.10829278117251655</v>
      </c>
      <c r="V439" s="47">
        <f t="shared" si="273"/>
        <v>3.9638514264524958E-4</v>
      </c>
      <c r="W439" s="31">
        <f t="shared" si="260"/>
        <v>0.50992172254259216</v>
      </c>
      <c r="X439" s="34">
        <f>(S439*H439*'Propiedades físicas'!$F$5*60*24*365)/(1000000)</f>
        <v>49515.096565438027</v>
      </c>
      <c r="Y439" s="34">
        <f>(U439*H439*'Propiedades físicas'!$F$7*60*24*365)/(1000000)</f>
        <v>2274.872529861254</v>
      </c>
      <c r="Z439" s="31">
        <f t="shared" si="274"/>
        <v>173.71773182870533</v>
      </c>
      <c r="AA439" s="31">
        <f t="shared" si="290"/>
        <v>1806.89626917858</v>
      </c>
      <c r="AB439" s="31">
        <f t="shared" si="291"/>
        <v>88.582445050285514</v>
      </c>
      <c r="AC439" s="31">
        <f t="shared" si="292"/>
        <v>319.91987207105427</v>
      </c>
      <c r="AD439" s="31">
        <f t="shared" si="289"/>
        <v>45.170112967076108</v>
      </c>
      <c r="AE439" s="31">
        <f t="shared" si="278"/>
        <v>46.999067028872183</v>
      </c>
      <c r="AF439" s="31">
        <f t="shared" si="279"/>
        <v>2481.2854981245732</v>
      </c>
      <c r="AG439" s="31">
        <f t="shared" si="280"/>
        <v>7.0011182493915428E-2</v>
      </c>
      <c r="AH439" s="31">
        <f t="shared" si="281"/>
        <v>0.72820974069460531</v>
      </c>
      <c r="AI439" s="31">
        <f t="shared" si="281"/>
        <v>3.5700222774541129E-2</v>
      </c>
      <c r="AJ439" s="31">
        <f t="shared" si="281"/>
        <v>0.12893311644825187</v>
      </c>
      <c r="AK439" s="31">
        <f t="shared" si="262"/>
        <v>1.8204319092348292E-2</v>
      </c>
      <c r="AL439" s="31">
        <f t="shared" si="262"/>
        <v>1.8941418496338059E-2</v>
      </c>
      <c r="AM439" s="31">
        <f t="shared" si="282"/>
        <v>1.0000000000000002</v>
      </c>
      <c r="AN439" s="31">
        <f>(Z439*'Propiedades físicas'!$F$4)/1000</f>
        <v>152.7638990155269</v>
      </c>
      <c r="AO439" s="31">
        <f>(AA439*'Propiedades físicas'!$F$6)/1000</f>
        <v>57.892956464481699</v>
      </c>
      <c r="AP439" s="31">
        <f>(AB439*'Propiedades físicas'!$F$9)/1000</f>
        <v>54.650939473773647</v>
      </c>
      <c r="AQ439" s="31">
        <f>(AC439*'Propiedades físicas'!$F$5)/1000</f>
        <v>94.206804728763373</v>
      </c>
      <c r="AR439" s="31">
        <f>(AD439*'Propiedades físicas'!$F$8)/1000</f>
        <v>16.013708449087815</v>
      </c>
      <c r="AS439" s="31">
        <f>(AE439*'Propiedades físicas'!$F$7)/1000</f>
        <v>4.3281440826888389</v>
      </c>
      <c r="AT439" s="31">
        <f t="shared" si="283"/>
        <v>379.85645221432225</v>
      </c>
      <c r="AU439" s="31">
        <f t="shared" si="284"/>
        <v>0.40216218027891915</v>
      </c>
      <c r="AV439" s="31">
        <f t="shared" si="288"/>
        <v>0.15240745846754075</v>
      </c>
      <c r="AW439" s="31">
        <f t="shared" si="288"/>
        <v>0.14387261070647431</v>
      </c>
      <c r="AX439" s="31">
        <f t="shared" si="288"/>
        <v>0.24800633023237448</v>
      </c>
      <c r="AY439" s="31">
        <f t="shared" si="285"/>
        <v>4.2157263239147445E-2</v>
      </c>
      <c r="AZ439" s="31">
        <f t="shared" si="285"/>
        <v>1.1394157075543941E-2</v>
      </c>
      <c r="BA439" s="31">
        <f t="shared" si="286"/>
        <v>1.0000000000000002</v>
      </c>
      <c r="BB439" s="34">
        <f>AU439*'Propiedades físicas'!$C$4+'Diseño reactor'!AV439*'Propiedades físicas'!$C$5+'Diseño reactor'!AW439*'Propiedades físicas'!$C$8+'Diseño reactor'!AX439*'Propiedades físicas'!$C$9+'Diseño reactor'!AY439*'Propiedades físicas'!$C$7+'Diseño reactor'!AZ439*'Propiedades físicas'!$C$6</f>
        <v>878.36897323714527</v>
      </c>
      <c r="BC439" s="45">
        <f>AU439*'Propiedades físicas'!$L$4+'Diseño reactor'!AV439*'Propiedades físicas'!$L$5+'Diseño reactor'!AW439*'Propiedades físicas'!$L$8+AX439*'Propiedades físicas'!$L$9+'Diseño reactor'!AY439*'Propiedades físicas'!$L$7+'Diseño reactor'!AZ439*'Propiedades físicas'!$L$6</f>
        <v>1.900828795293718</v>
      </c>
      <c r="BD439" s="29">
        <f t="shared" si="263"/>
        <v>4.9888734496024298</v>
      </c>
      <c r="BE439" s="58">
        <f t="shared" si="264"/>
        <v>45.244520496764288</v>
      </c>
      <c r="BF439" s="30">
        <f>AU439*'Propiedades físicas'!$I$4+'Diseño reactor'!AV439*'Propiedades físicas'!$I$5+'Diseño reactor'!AW439*'Propiedades físicas'!$I$8+'Diseño reactor'!AX439*'Propiedades físicas'!$I$9+'Diseño reactor'!AY439*'Propiedades físicas'!$I$7+'Diseño reactor'!AZ439*'Propiedades físicas'!$I$6</f>
        <v>1.8639073377608555E-2</v>
      </c>
      <c r="BG439" s="24">
        <f>AU439*'Propiedades físicas'!$O$4+'Diseño reactor'!AV439*'Propiedades físicas'!$O$5+'Diseño reactor'!AW439*'Propiedades físicas'!$O$8+'Diseño reactor'!AX439*'Propiedades físicas'!$O$9+'Diseño reactor'!AY439*'Propiedades físicas'!$O$7+'Diseño reactor'!AZ439*'Propiedades físicas'!$O$6</f>
        <v>0.14535132352383034</v>
      </c>
      <c r="BH439" s="54">
        <f t="shared" si="265"/>
        <v>44245.271887164366</v>
      </c>
      <c r="BI439" s="34">
        <f t="shared" si="287"/>
        <v>243.75207968396782</v>
      </c>
      <c r="BJ439" s="27">
        <f t="shared" si="266"/>
        <v>4844.9099734915208</v>
      </c>
      <c r="BK439" s="34">
        <f t="shared" si="267"/>
        <v>541.70313615446025</v>
      </c>
      <c r="BL439" s="27">
        <f t="shared" si="268"/>
        <v>104.70496050890773</v>
      </c>
      <c r="BM439" s="34">
        <f t="shared" si="269"/>
        <v>1.1054421768707483</v>
      </c>
      <c r="BN439" s="45">
        <f t="shared" si="270"/>
        <v>368.58585593985669</v>
      </c>
      <c r="BO439" s="45">
        <f t="shared" si="271"/>
        <v>66.961081829817431</v>
      </c>
      <c r="BP439" s="66">
        <f t="shared" si="272"/>
        <v>6.7105401477394944</v>
      </c>
    </row>
    <row r="440" spans="8:68">
      <c r="H440" s="68">
        <v>435</v>
      </c>
      <c r="I440" s="31">
        <f>('Propiedades físicas'!$C$10*'Diseño reactor'!H440)/1000</f>
        <v>380.73169749592211</v>
      </c>
      <c r="J440" s="31">
        <f t="shared" si="249"/>
        <v>1.1976938169296609</v>
      </c>
      <c r="K440" s="31">
        <f>(I440*1000)/'Propiedades físicas'!$F$10</f>
        <v>2487.0027458161053</v>
      </c>
      <c r="L440" s="31">
        <f t="shared" si="250"/>
        <v>355.28610654515791</v>
      </c>
      <c r="M440" s="31">
        <f t="shared" si="251"/>
        <v>2131.7166392709473</v>
      </c>
      <c r="N440" s="31">
        <f t="shared" si="252"/>
        <v>0.81674967021875378</v>
      </c>
      <c r="O440" s="32">
        <f t="shared" si="253"/>
        <v>4.9004980213125222</v>
      </c>
      <c r="P440" s="33">
        <f t="shared" si="254"/>
        <v>0.40074103369746339</v>
      </c>
      <c r="Q440" s="31">
        <f t="shared" si="255"/>
        <v>4.1646700646180106</v>
      </c>
      <c r="R440" s="31">
        <f t="shared" si="256"/>
        <v>0.2041160677566764</v>
      </c>
      <c r="S440" s="31">
        <f t="shared" si="257"/>
        <v>0.73582795669451107</v>
      </c>
      <c r="T440" s="31">
        <f t="shared" si="258"/>
        <v>0.10396581735600745</v>
      </c>
      <c r="U440" s="31">
        <f t="shared" si="259"/>
        <v>0.10792675140860659</v>
      </c>
      <c r="V440" s="47">
        <f t="shared" si="273"/>
        <v>3.9685034404991521E-4</v>
      </c>
      <c r="W440" s="31">
        <f t="shared" si="260"/>
        <v>0.50934656197641182</v>
      </c>
      <c r="X440" s="34">
        <f>(S440*H440*'Propiedades físicas'!$F$5*60*24*365)/(1000000)</f>
        <v>49540.678925333239</v>
      </c>
      <c r="Y440" s="34">
        <f>(U440*H440*'Propiedades físicas'!$F$7*60*24*365)/(1000000)</f>
        <v>2272.4073822915079</v>
      </c>
      <c r="Z440" s="31">
        <f t="shared" si="274"/>
        <v>174.32234965839658</v>
      </c>
      <c r="AA440" s="31">
        <f t="shared" si="290"/>
        <v>1811.6314781088347</v>
      </c>
      <c r="AB440" s="31">
        <f t="shared" si="291"/>
        <v>88.790489474154228</v>
      </c>
      <c r="AC440" s="31">
        <f t="shared" si="292"/>
        <v>320.08516116211229</v>
      </c>
      <c r="AD440" s="31">
        <f t="shared" si="289"/>
        <v>45.225130549863238</v>
      </c>
      <c r="AE440" s="31">
        <f t="shared" si="278"/>
        <v>46.948136862743866</v>
      </c>
      <c r="AF440" s="31">
        <f t="shared" si="279"/>
        <v>2487.0027458161048</v>
      </c>
      <c r="AG440" s="31">
        <f t="shared" si="280"/>
        <v>7.0093348289084034E-2</v>
      </c>
      <c r="AH440" s="31">
        <f t="shared" si="281"/>
        <v>0.72843967750198502</v>
      </c>
      <c r="AI440" s="31">
        <f t="shared" si="281"/>
        <v>3.5701805968460162E-2</v>
      </c>
      <c r="AJ440" s="31">
        <f t="shared" si="281"/>
        <v>0.12870317964087208</v>
      </c>
      <c r="AK440" s="31">
        <f t="shared" si="262"/>
        <v>1.8184592126384125E-2</v>
      </c>
      <c r="AL440" s="31">
        <f t="shared" si="262"/>
        <v>1.8877396473214559E-2</v>
      </c>
      <c r="AM440" s="31">
        <f t="shared" si="282"/>
        <v>0.99999999999999989</v>
      </c>
      <c r="AN440" s="31">
        <f>(Z440*'Propiedades físicas'!$F$4)/1000</f>
        <v>153.29558784260078</v>
      </c>
      <c r="AO440" s="31">
        <f>(AA440*'Propiedades físicas'!$F$6)/1000</f>
        <v>58.044672558607061</v>
      </c>
      <c r="AP440" s="31">
        <f>(AB440*'Propiedades físicas'!$F$9)/1000</f>
        <v>54.779292481079445</v>
      </c>
      <c r="AQ440" s="31">
        <f>(AC440*'Propiedades físicas'!$F$5)/1000</f>
        <v>94.255477407407213</v>
      </c>
      <c r="AR440" s="31">
        <f>(AD440*'Propiedades físicas'!$F$8)/1000</f>
        <v>16.03321328253751</v>
      </c>
      <c r="AS440" s="31">
        <f>(AE440*'Propiedades físicas'!$F$7)/1000</f>
        <v>4.3234539236900824</v>
      </c>
      <c r="AT440" s="31">
        <f t="shared" si="283"/>
        <v>380.73169749592211</v>
      </c>
      <c r="AU440" s="31">
        <f t="shared" si="284"/>
        <v>0.40263416167035232</v>
      </c>
      <c r="AV440" s="31">
        <f t="shared" si="288"/>
        <v>0.15245558208147028</v>
      </c>
      <c r="AW440" s="31">
        <f t="shared" si="288"/>
        <v>0.14387899100958404</v>
      </c>
      <c r="AX440" s="31">
        <f t="shared" si="288"/>
        <v>0.2475640405758881</v>
      </c>
      <c r="AY440" s="31">
        <f t="shared" si="285"/>
        <v>4.2111579855284409E-2</v>
      </c>
      <c r="AZ440" s="31">
        <f t="shared" si="285"/>
        <v>1.1355644807420821E-2</v>
      </c>
      <c r="BA440" s="31">
        <f t="shared" si="286"/>
        <v>1</v>
      </c>
      <c r="BB440" s="34">
        <f>AU440*'Propiedades físicas'!$C$4+'Diseño reactor'!AV440*'Propiedades físicas'!$C$5+'Diseño reactor'!AW440*'Propiedades físicas'!$C$8+'Diseño reactor'!AX440*'Propiedades físicas'!$C$9+'Diseño reactor'!AY440*'Propiedades físicas'!$C$7+'Diseño reactor'!AZ440*'Propiedades físicas'!$C$6</f>
        <v>878.35913788365269</v>
      </c>
      <c r="BC440" s="45">
        <f>AU440*'Propiedades físicas'!$L$4+'Diseño reactor'!AV440*'Propiedades físicas'!$L$5+'Diseño reactor'!AW440*'Propiedades físicas'!$L$8+AX440*'Propiedades físicas'!$L$9+'Diseño reactor'!AY440*'Propiedades físicas'!$L$7+'Diseño reactor'!AZ440*'Propiedades físicas'!$L$6</f>
        <v>1.9012002766108496</v>
      </c>
      <c r="BD440" s="29">
        <f t="shared" si="263"/>
        <v>4.9823284018806593</v>
      </c>
      <c r="BE440" s="58">
        <f t="shared" si="264"/>
        <v>45.236589779523804</v>
      </c>
      <c r="BF440" s="30">
        <f>AU440*'Propiedades físicas'!$I$4+'Diseño reactor'!AV440*'Propiedades físicas'!$I$5+'Diseño reactor'!AW440*'Propiedades físicas'!$I$8+'Diseño reactor'!AX440*'Propiedades físicas'!$I$9+'Diseño reactor'!AY440*'Propiedades físicas'!$I$7+'Diseño reactor'!AZ440*'Propiedades físicas'!$I$6</f>
        <v>1.8643314982422596E-2</v>
      </c>
      <c r="BG440" s="24">
        <f>AU440*'Propiedades físicas'!$O$4+'Diseño reactor'!AV440*'Propiedades físicas'!$O$5+'Diseño reactor'!AW440*'Propiedades físicas'!$O$8+'Diseño reactor'!AX440*'Propiedades físicas'!$O$9+'Diseño reactor'!AY440*'Propiedades físicas'!$O$7+'Diseño reactor'!AZ440*'Propiedades físicas'!$O$6</f>
        <v>0.14536369943678404</v>
      </c>
      <c r="BH440" s="54">
        <f t="shared" si="265"/>
        <v>44234.710178448222</v>
      </c>
      <c r="BI440" s="34">
        <f t="shared" si="287"/>
        <v>243.83443554929104</v>
      </c>
      <c r="BJ440" s="27">
        <f t="shared" si="266"/>
        <v>4844.6844270285046</v>
      </c>
      <c r="BK440" s="34">
        <f t="shared" si="267"/>
        <v>541.72403916664598</v>
      </c>
      <c r="BL440" s="27">
        <f t="shared" si="268"/>
        <v>104.70574143002976</v>
      </c>
      <c r="BM440" s="34">
        <f t="shared" si="269"/>
        <v>1.1054421768707483</v>
      </c>
      <c r="BN440" s="45">
        <f t="shared" si="270"/>
        <v>369.56350932294555</v>
      </c>
      <c r="BO440" s="45">
        <f t="shared" si="271"/>
        <v>67.031717303452027</v>
      </c>
      <c r="BP440" s="66">
        <f t="shared" si="272"/>
        <v>6.7104650078649195</v>
      </c>
    </row>
    <row r="441" spans="8:68">
      <c r="H441" s="68">
        <v>436</v>
      </c>
      <c r="I441" s="31">
        <f>('Propiedades físicas'!$C$10*'Diseño reactor'!H441)/1000</f>
        <v>381.60694277752191</v>
      </c>
      <c r="J441" s="31">
        <f t="shared" si="249"/>
        <v>1.1949468127623912</v>
      </c>
      <c r="K441" s="31">
        <f>(I441*1000)/'Propiedades físicas'!$F$10</f>
        <v>2492.7199935076369</v>
      </c>
      <c r="L441" s="31">
        <f t="shared" si="250"/>
        <v>356.10285621537668</v>
      </c>
      <c r="M441" s="31">
        <f t="shared" si="251"/>
        <v>2136.6171372922599</v>
      </c>
      <c r="N441" s="31">
        <f t="shared" si="252"/>
        <v>0.81674967021875389</v>
      </c>
      <c r="O441" s="32">
        <f t="shared" si="253"/>
        <v>4.9004980213125231</v>
      </c>
      <c r="P441" s="33">
        <f t="shared" si="254"/>
        <v>0.40120973736801352</v>
      </c>
      <c r="Q441" s="31">
        <f t="shared" si="255"/>
        <v>4.1659803465683245</v>
      </c>
      <c r="R441" s="31">
        <f t="shared" si="256"/>
        <v>0.20412456032007273</v>
      </c>
      <c r="S441" s="31">
        <f t="shared" si="257"/>
        <v>0.73451767474419971</v>
      </c>
      <c r="T441" s="31">
        <f t="shared" si="258"/>
        <v>0.10385300316787602</v>
      </c>
      <c r="U441" s="31">
        <f t="shared" si="259"/>
        <v>0.10756236936279169</v>
      </c>
      <c r="V441" s="47">
        <f t="shared" si="273"/>
        <v>3.9731449719939207E-4</v>
      </c>
      <c r="W441" s="31">
        <f t="shared" si="260"/>
        <v>0.50877269744038511</v>
      </c>
      <c r="X441" s="34">
        <f>(S441*H441*'Propiedades físicas'!$F$5*60*24*365)/(1000000)</f>
        <v>49566.146123781306</v>
      </c>
      <c r="Y441" s="34">
        <f>(U441*H441*'Propiedades físicas'!$F$7*60*24*365)/(1000000)</f>
        <v>2269.9415738127532</v>
      </c>
      <c r="Z441" s="31">
        <f t="shared" si="274"/>
        <v>174.9274454924539</v>
      </c>
      <c r="AA441" s="31">
        <f t="shared" si="290"/>
        <v>1816.3674311037894</v>
      </c>
      <c r="AB441" s="31">
        <f t="shared" si="291"/>
        <v>88.998308299551709</v>
      </c>
      <c r="AC441" s="31">
        <f t="shared" si="292"/>
        <v>320.24970618847107</v>
      </c>
      <c r="AD441" s="31">
        <f t="shared" si="289"/>
        <v>45.279909381193946</v>
      </c>
      <c r="AE441" s="31">
        <f t="shared" si="278"/>
        <v>46.897193042177179</v>
      </c>
      <c r="AF441" s="31">
        <f t="shared" si="279"/>
        <v>2492.7199935076374</v>
      </c>
      <c r="AG441" s="31">
        <f t="shared" si="280"/>
        <v>7.0175328937087833E-2</v>
      </c>
      <c r="AH441" s="31">
        <f t="shared" si="281"/>
        <v>0.72866885804846593</v>
      </c>
      <c r="AI441" s="31">
        <f t="shared" si="281"/>
        <v>3.5703291397088492E-2</v>
      </c>
      <c r="AJ441" s="31">
        <f t="shared" si="281"/>
        <v>0.12847399909439122</v>
      </c>
      <c r="AK441" s="31">
        <f t="shared" si="262"/>
        <v>1.8164859871596811E-2</v>
      </c>
      <c r="AL441" s="31">
        <f t="shared" si="262"/>
        <v>1.881366265136971E-2</v>
      </c>
      <c r="AM441" s="31">
        <f t="shared" si="282"/>
        <v>1</v>
      </c>
      <c r="AN441" s="31">
        <f>(Z441*'Propiedades físicas'!$F$4)/1000</f>
        <v>153.82769701715409</v>
      </c>
      <c r="AO441" s="31">
        <f>(AA441*'Propiedades físicas'!$F$6)/1000</f>
        <v>58.196412492565408</v>
      </c>
      <c r="AP441" s="31">
        <f>(AB441*'Propiedades físicas'!$F$9)/1000</f>
        <v>54.907506305408425</v>
      </c>
      <c r="AQ441" s="31">
        <f>(AC441*'Propiedades físicas'!$F$5)/1000</f>
        <v>94.303930981319084</v>
      </c>
      <c r="AR441" s="31">
        <f>(AD441*'Propiedades físicas'!$F$8)/1000</f>
        <v>16.052633473820872</v>
      </c>
      <c r="AS441" s="31">
        <f>(AE441*'Propiedades físicas'!$F$7)/1000</f>
        <v>4.3187625072540969</v>
      </c>
      <c r="AT441" s="31">
        <f t="shared" si="283"/>
        <v>381.60694277752202</v>
      </c>
      <c r="AU441" s="31">
        <f t="shared" si="284"/>
        <v>0.40310507952900665</v>
      </c>
      <c r="AV441" s="31">
        <f t="shared" si="288"/>
        <v>0.1525035474170974</v>
      </c>
      <c r="AW441" s="31">
        <f t="shared" si="288"/>
        <v>0.14388497731661989</v>
      </c>
      <c r="AX441" s="31">
        <f t="shared" si="288"/>
        <v>0.2471232056076573</v>
      </c>
      <c r="AY441" s="31">
        <f t="shared" si="285"/>
        <v>4.2065884223651574E-2</v>
      </c>
      <c r="AZ441" s="31">
        <f t="shared" si="285"/>
        <v>1.1317305905967094E-2</v>
      </c>
      <c r="BA441" s="31">
        <f t="shared" si="286"/>
        <v>0.99999999999999989</v>
      </c>
      <c r="BB441" s="34">
        <f>AU441*'Propiedades físicas'!$C$4+'Diseño reactor'!AV441*'Propiedades físicas'!$C$5+'Diseño reactor'!AW441*'Propiedades físicas'!$C$8+'Diseño reactor'!AX441*'Propiedades físicas'!$C$9+'Diseño reactor'!AY441*'Propiedades físicas'!$C$7+'Diseño reactor'!AZ441*'Propiedades físicas'!$C$6</f>
        <v>878.34934442320139</v>
      </c>
      <c r="BC441" s="45">
        <f>AU441*'Propiedades físicas'!$L$4+'Diseño reactor'!AV441*'Propiedades físicas'!$L$5+'Diseño reactor'!AW441*'Propiedades físicas'!$L$8+AX441*'Propiedades físicas'!$L$9+'Diseño reactor'!AY441*'Propiedades físicas'!$L$7+'Diseño reactor'!AZ441*'Propiedades físicas'!$L$6</f>
        <v>1.9015709013249016</v>
      </c>
      <c r="BD441" s="29">
        <f t="shared" si="263"/>
        <v>4.9758004659620871</v>
      </c>
      <c r="BE441" s="58">
        <f t="shared" si="264"/>
        <v>45.228682821650835</v>
      </c>
      <c r="BF441" s="30">
        <f>AU441*'Propiedades físicas'!$I$4+'Diseño reactor'!AV441*'Propiedades físicas'!$I$5+'Diseño reactor'!AW441*'Propiedades físicas'!$I$8+'Diseño reactor'!AX441*'Propiedades físicas'!$I$9+'Diseño reactor'!AY441*'Propiedades físicas'!$I$7+'Diseño reactor'!AZ441*'Propiedades físicas'!$I$6</f>
        <v>1.8647539255412616E-2</v>
      </c>
      <c r="BG441" s="24">
        <f>AU441*'Propiedades físicas'!$O$4+'Diseño reactor'!AV441*'Propiedades físicas'!$O$5+'Diseño reactor'!AW441*'Propiedades físicas'!$O$8+'Diseño reactor'!AX441*'Propiedades físicas'!$O$9+'Diseño reactor'!AY441*'Propiedades físicas'!$O$7+'Diseño reactor'!AZ441*'Propiedades físicas'!$O$6</f>
        <v>0.14537606049877935</v>
      </c>
      <c r="BH441" s="54">
        <f t="shared" si="265"/>
        <v>44224.196487609755</v>
      </c>
      <c r="BI441" s="34">
        <f t="shared" si="287"/>
        <v>243.91648740340014</v>
      </c>
      <c r="BJ441" s="27">
        <f t="shared" si="266"/>
        <v>4844.460016754314</v>
      </c>
      <c r="BK441" s="34">
        <f t="shared" si="267"/>
        <v>541.7450095996868</v>
      </c>
      <c r="BL441" s="27">
        <f t="shared" si="268"/>
        <v>104.70652482109415</v>
      </c>
      <c r="BM441" s="34">
        <f t="shared" si="269"/>
        <v>1.1054421768707483</v>
      </c>
      <c r="BN441" s="45">
        <f t="shared" si="270"/>
        <v>370.54174655964766</v>
      </c>
      <c r="BO441" s="45">
        <f t="shared" si="271"/>
        <v>67.102193762351291</v>
      </c>
      <c r="BP441" s="66">
        <f t="shared" si="272"/>
        <v>6.7103901880436991</v>
      </c>
    </row>
    <row r="442" spans="8:68">
      <c r="H442" s="68">
        <v>437</v>
      </c>
      <c r="I442" s="31">
        <f>('Propiedades físicas'!$C$10*'Diseño reactor'!H442)/1000</f>
        <v>382.48218805912177</v>
      </c>
      <c r="J442" s="31">
        <f t="shared" si="249"/>
        <v>1.1922123806965732</v>
      </c>
      <c r="K442" s="31">
        <f>(I442*1000)/'Propiedades físicas'!$F$10</f>
        <v>2498.4372411991685</v>
      </c>
      <c r="L442" s="31">
        <f t="shared" si="250"/>
        <v>356.9196058855955</v>
      </c>
      <c r="M442" s="31">
        <f t="shared" si="251"/>
        <v>2141.517635313573</v>
      </c>
      <c r="N442" s="31">
        <f t="shared" si="252"/>
        <v>0.816749670218754</v>
      </c>
      <c r="O442" s="32">
        <f t="shared" si="253"/>
        <v>4.900498021312524</v>
      </c>
      <c r="P442" s="33">
        <f t="shared" si="254"/>
        <v>0.40167738608018022</v>
      </c>
      <c r="Q442" s="31">
        <f t="shared" si="255"/>
        <v>4.1672863249000036</v>
      </c>
      <c r="R442" s="31">
        <f t="shared" si="256"/>
        <v>0.20413249763842251</v>
      </c>
      <c r="S442" s="31">
        <f t="shared" si="257"/>
        <v>0.73321169641252004</v>
      </c>
      <c r="T442" s="31">
        <f t="shared" si="258"/>
        <v>0.10374016072635633</v>
      </c>
      <c r="U442" s="31">
        <f t="shared" si="259"/>
        <v>0.10719962577379497</v>
      </c>
      <c r="V442" s="47">
        <f t="shared" si="273"/>
        <v>3.9777760563279986E-4</v>
      </c>
      <c r="W442" s="31">
        <f t="shared" si="260"/>
        <v>0.5082001245588541</v>
      </c>
      <c r="X442" s="34">
        <f>(S442*H442*'Propiedades físicas'!$F$5*60*24*365)/(1000000)</f>
        <v>49591.498808066513</v>
      </c>
      <c r="Y442" s="34">
        <f>(U442*H442*'Propiedades físicas'!$F$7*60*24*365)/(1000000)</f>
        <v>2267.4751477924865</v>
      </c>
      <c r="Z442" s="31">
        <f t="shared" si="274"/>
        <v>175.53301771703875</v>
      </c>
      <c r="AA442" s="31">
        <f t="shared" si="290"/>
        <v>1821.1041239813017</v>
      </c>
      <c r="AB442" s="31">
        <f t="shared" si="291"/>
        <v>89.205901467990628</v>
      </c>
      <c r="AC442" s="31">
        <f t="shared" si="292"/>
        <v>320.41351133227124</v>
      </c>
      <c r="AD442" s="31">
        <f t="shared" si="289"/>
        <v>45.33445023741772</v>
      </c>
      <c r="AE442" s="31">
        <f t="shared" si="278"/>
        <v>46.846236463148401</v>
      </c>
      <c r="AF442" s="31">
        <f t="shared" si="279"/>
        <v>2498.4372411991681</v>
      </c>
      <c r="AG442" s="31">
        <f t="shared" si="280"/>
        <v>7.0257125063020856E-2</v>
      </c>
      <c r="AH442" s="31">
        <f t="shared" si="281"/>
        <v>0.72889728585186764</v>
      </c>
      <c r="AI442" s="31">
        <f t="shared" si="281"/>
        <v>3.5704679708174182E-2</v>
      </c>
      <c r="AJ442" s="31">
        <f t="shared" si="281"/>
        <v>0.1282455712909896</v>
      </c>
      <c r="AK442" s="31">
        <f t="shared" si="262"/>
        <v>1.8145122675028116E-2</v>
      </c>
      <c r="AL442" s="31">
        <f t="shared" si="262"/>
        <v>1.8750215410919722E-2</v>
      </c>
      <c r="AM442" s="31">
        <f t="shared" si="282"/>
        <v>1</v>
      </c>
      <c r="AN442" s="31">
        <f>(Z442*'Propiedades físicas'!$F$4)/1000</f>
        <v>154.36022512000955</v>
      </c>
      <c r="AO442" s="31">
        <f>(AA442*'Propiedades físicas'!$F$6)/1000</f>
        <v>58.348176132360905</v>
      </c>
      <c r="AP442" s="31">
        <f>(AB442*'Propiedades físicas'!$F$9)/1000</f>
        <v>55.035580910676813</v>
      </c>
      <c r="AQ442" s="31">
        <f>(AC442*'Propiedades físicas'!$F$5)/1000</f>
        <v>94.352166682013916</v>
      </c>
      <c r="AR442" s="31">
        <f>(AD442*'Propiedades físicas'!$F$8)/1000</f>
        <v>16.071969298169325</v>
      </c>
      <c r="AS442" s="31">
        <f>(AE442*'Propiedades físicas'!$F$7)/1000</f>
        <v>4.3140699158913369</v>
      </c>
      <c r="AT442" s="31">
        <f t="shared" si="283"/>
        <v>382.48218805912182</v>
      </c>
      <c r="AU442" s="31">
        <f t="shared" si="284"/>
        <v>0.40357493744558232</v>
      </c>
      <c r="AV442" s="31">
        <f t="shared" si="288"/>
        <v>0.15255135521066876</v>
      </c>
      <c r="AW442" s="31">
        <f t="shared" si="288"/>
        <v>0.14389057223801946</v>
      </c>
      <c r="AX442" s="31">
        <f t="shared" si="288"/>
        <v>0.24668381856106072</v>
      </c>
      <c r="AY442" s="31">
        <f t="shared" si="285"/>
        <v>4.2020177147922548E-2</v>
      </c>
      <c r="AZ442" s="31">
        <f t="shared" si="285"/>
        <v>1.1279139396746218E-2</v>
      </c>
      <c r="BA442" s="31">
        <f t="shared" si="286"/>
        <v>1</v>
      </c>
      <c r="BB442" s="34">
        <f>AU442*'Propiedades físicas'!$C$4+'Diseño reactor'!AV442*'Propiedades físicas'!$C$5+'Diseño reactor'!AW442*'Propiedades físicas'!$C$8+'Diseño reactor'!AX442*'Propiedades físicas'!$C$9+'Diseño reactor'!AY442*'Propiedades físicas'!$C$7+'Diseño reactor'!AZ442*'Propiedades físicas'!$C$6</f>
        <v>878.33959262920541</v>
      </c>
      <c r="BC442" s="45">
        <f>AU442*'Propiedades físicas'!$L$4+'Diseño reactor'!AV442*'Propiedades físicas'!$L$5+'Diseño reactor'!AW442*'Propiedades físicas'!$L$8+AX442*'Propiedades físicas'!$L$9+'Diseño reactor'!AY442*'Propiedades físicas'!$L$7+'Diseño reactor'!AZ442*'Propiedades físicas'!$L$6</f>
        <v>1.9019406722668415</v>
      </c>
      <c r="BD442" s="29">
        <f t="shared" si="263"/>
        <v>4.969289575328891</v>
      </c>
      <c r="BE442" s="58">
        <f t="shared" si="264"/>
        <v>45.220799509856015</v>
      </c>
      <c r="BF442" s="30">
        <f>AU442*'Propiedades físicas'!$I$4+'Diseño reactor'!AV442*'Propiedades físicas'!$I$5+'Diseño reactor'!AW442*'Propiedades físicas'!$I$8+'Diseño reactor'!AX442*'Propiedades físicas'!$I$9+'Diseño reactor'!AY442*'Propiedades físicas'!$I$7+'Diseño reactor'!AZ442*'Propiedades físicas'!$I$6</f>
        <v>1.8651746286886067E-2</v>
      </c>
      <c r="BG442" s="24">
        <f>AU442*'Propiedades físicas'!$O$4+'Diseño reactor'!AV442*'Propiedades físicas'!$O$5+'Diseño reactor'!AW442*'Propiedades físicas'!$O$8+'Diseño reactor'!AX442*'Propiedades físicas'!$O$9+'Diseño reactor'!AY442*'Propiedades físicas'!$O$7+'Diseño reactor'!AZ442*'Propiedades físicas'!$O$6</f>
        <v>0.14538840669470937</v>
      </c>
      <c r="BH442" s="54">
        <f t="shared" si="265"/>
        <v>44213.730527235937</v>
      </c>
      <c r="BI442" s="34">
        <f t="shared" si="287"/>
        <v>243.99823671168656</v>
      </c>
      <c r="BJ442" s="27">
        <f t="shared" si="266"/>
        <v>4844.2367357846088</v>
      </c>
      <c r="BK442" s="34">
        <f t="shared" si="267"/>
        <v>541.76604666746471</v>
      </c>
      <c r="BL442" s="27">
        <f t="shared" si="268"/>
        <v>104.70731065226933</v>
      </c>
      <c r="BM442" s="34">
        <f t="shared" si="269"/>
        <v>1.1054421768707483</v>
      </c>
      <c r="BN442" s="45">
        <f t="shared" si="270"/>
        <v>371.52056559011129</v>
      </c>
      <c r="BO442" s="45">
        <f t="shared" si="271"/>
        <v>67.172511742730336</v>
      </c>
      <c r="BP442" s="66">
        <f t="shared" si="272"/>
        <v>6.7103156865447655</v>
      </c>
    </row>
    <row r="443" spans="8:68">
      <c r="H443" s="68">
        <v>438</v>
      </c>
      <c r="I443" s="31">
        <f>('Propiedades físicas'!$C$10*'Diseño reactor'!H443)/1000</f>
        <v>383.35743334072157</v>
      </c>
      <c r="J443" s="31">
        <f t="shared" si="249"/>
        <v>1.1894904346219235</v>
      </c>
      <c r="K443" s="31">
        <f>(I443*1000)/'Propiedades físicas'!$F$10</f>
        <v>2504.1544888906997</v>
      </c>
      <c r="L443" s="31">
        <f t="shared" si="250"/>
        <v>357.73635555581421</v>
      </c>
      <c r="M443" s="31">
        <f t="shared" si="251"/>
        <v>2146.4181333348852</v>
      </c>
      <c r="N443" s="31">
        <f t="shared" si="252"/>
        <v>0.81674967021875389</v>
      </c>
      <c r="O443" s="32">
        <f t="shared" si="253"/>
        <v>4.9004980213125231</v>
      </c>
      <c r="P443" s="33">
        <f t="shared" si="254"/>
        <v>0.40214398339171048</v>
      </c>
      <c r="Q443" s="31">
        <f t="shared" si="255"/>
        <v>4.1685880196059539</v>
      </c>
      <c r="R443" s="31">
        <f t="shared" si="256"/>
        <v>0.20413988339025207</v>
      </c>
      <c r="S443" s="31">
        <f t="shared" si="257"/>
        <v>0.73191000170656995</v>
      </c>
      <c r="T443" s="31">
        <f t="shared" si="258"/>
        <v>0.10362729199405633</v>
      </c>
      <c r="U443" s="31">
        <f t="shared" si="259"/>
        <v>0.10683851144273504</v>
      </c>
      <c r="V443" s="47">
        <f t="shared" si="273"/>
        <v>3.9823967287334438E-4</v>
      </c>
      <c r="W443" s="31">
        <f t="shared" si="260"/>
        <v>0.50762883897583666</v>
      </c>
      <c r="X443" s="34">
        <f>(S443*H443*'Propiedades físicas'!$F$5*60*24*365)/(1000000)</f>
        <v>49616.737621112254</v>
      </c>
      <c r="Y443" s="34">
        <f>(U443*H443*'Propiedades físicas'!$F$7*60*24*365)/(1000000)</f>
        <v>2265.0081471279304</v>
      </c>
      <c r="Z443" s="31">
        <f t="shared" si="274"/>
        <v>176.1390647255692</v>
      </c>
      <c r="AA443" s="31">
        <f t="shared" si="290"/>
        <v>1825.8415525874079</v>
      </c>
      <c r="AB443" s="31">
        <f t="shared" si="291"/>
        <v>89.413268924930406</v>
      </c>
      <c r="AC443" s="31">
        <f t="shared" si="292"/>
        <v>320.57658074747764</v>
      </c>
      <c r="AD443" s="31">
        <f t="shared" si="289"/>
        <v>45.388753893396675</v>
      </c>
      <c r="AE443" s="31">
        <f t="shared" si="278"/>
        <v>46.795268011917948</v>
      </c>
      <c r="AF443" s="31">
        <f t="shared" si="279"/>
        <v>2504.1544888906997</v>
      </c>
      <c r="AG443" s="31">
        <f t="shared" si="280"/>
        <v>7.0338737289166203E-2</v>
      </c>
      <c r="AH443" s="31">
        <f t="shared" si="281"/>
        <v>0.72912496440913532</v>
      </c>
      <c r="AI443" s="31">
        <f t="shared" si="281"/>
        <v>3.5705971545125816E-2</v>
      </c>
      <c r="AJ443" s="31">
        <f t="shared" si="281"/>
        <v>0.12801789273372186</v>
      </c>
      <c r="AK443" s="31">
        <f t="shared" si="262"/>
        <v>1.8125380879956479E-2</v>
      </c>
      <c r="AL443" s="31">
        <f t="shared" si="262"/>
        <v>1.8687053142894351E-2</v>
      </c>
      <c r="AM443" s="31">
        <f t="shared" si="282"/>
        <v>1</v>
      </c>
      <c r="AN443" s="31">
        <f>(Z443*'Propiedades físicas'!$F$4)/1000</f>
        <v>154.89317073837103</v>
      </c>
      <c r="AO443" s="31">
        <f>(AA443*'Propiedades físicas'!$F$6)/1000</f>
        <v>58.49996334490055</v>
      </c>
      <c r="AP443" s="31">
        <f>(AB443*'Propiedades físicas'!$F$9)/1000</f>
        <v>55.163516263235813</v>
      </c>
      <c r="AQ443" s="31">
        <f>(AC443*'Propiedades físicas'!$F$5)/1000</f>
        <v>94.400185732709758</v>
      </c>
      <c r="AR443" s="31">
        <f>(AD443*'Propiedades físicas'!$F$8)/1000</f>
        <v>16.091221030286981</v>
      </c>
      <c r="AS443" s="31">
        <f>(AE443*'Propiedades físicas'!$F$7)/1000</f>
        <v>4.3093762312175237</v>
      </c>
      <c r="AT443" s="31">
        <f t="shared" si="283"/>
        <v>383.35743334072168</v>
      </c>
      <c r="AU443" s="31">
        <f t="shared" si="284"/>
        <v>0.40404373899463314</v>
      </c>
      <c r="AV443" s="31">
        <f t="shared" si="288"/>
        <v>0.15259900619406214</v>
      </c>
      <c r="AW443" s="31">
        <f t="shared" si="288"/>
        <v>0.14389577836673223</v>
      </c>
      <c r="AX443" s="31">
        <f t="shared" si="288"/>
        <v>0.24624587270962983</v>
      </c>
      <c r="AY443" s="31">
        <f t="shared" si="285"/>
        <v>4.1974459423055901E-2</v>
      </c>
      <c r="AZ443" s="31">
        <f t="shared" si="285"/>
        <v>1.1241144311886662E-2</v>
      </c>
      <c r="BA443" s="31">
        <f t="shared" si="286"/>
        <v>0.99999999999999989</v>
      </c>
      <c r="BB443" s="34">
        <f>AU443*'Propiedades físicas'!$C$4+'Diseño reactor'!AV443*'Propiedades físicas'!$C$5+'Diseño reactor'!AW443*'Propiedades físicas'!$C$8+'Diseño reactor'!AX443*'Propiedades físicas'!$C$9+'Diseño reactor'!AY443*'Propiedades físicas'!$C$7+'Diseño reactor'!AZ443*'Propiedades físicas'!$C$6</f>
        <v>878.32988227656335</v>
      </c>
      <c r="BC443" s="45">
        <f>AU443*'Propiedades físicas'!$L$4+'Diseño reactor'!AV443*'Propiedades físicas'!$L$5+'Diseño reactor'!AW443*'Propiedades físicas'!$L$8+AX443*'Propiedades físicas'!$L$9+'Diseño reactor'!AY443*'Propiedades físicas'!$L$7+'Diseño reactor'!AZ443*'Propiedades físicas'!$L$6</f>
        <v>1.9023095922557491</v>
      </c>
      <c r="BD443" s="29">
        <f t="shared" si="263"/>
        <v>4.9627956638037132</v>
      </c>
      <c r="BE443" s="58">
        <f t="shared" si="264"/>
        <v>45.212939731623308</v>
      </c>
      <c r="BF443" s="30">
        <f>AU443*'Propiedades físicas'!$I$4+'Diseño reactor'!AV443*'Propiedades físicas'!$I$5+'Diseño reactor'!AW443*'Propiedades físicas'!$I$8+'Diseño reactor'!AX443*'Propiedades físicas'!$I$9+'Diseño reactor'!AY443*'Propiedades físicas'!$I$7+'Diseño reactor'!AZ443*'Propiedades físicas'!$I$6</f>
        <v>1.865593616657649E-2</v>
      </c>
      <c r="BG443" s="24">
        <f>AU443*'Propiedades físicas'!$O$4+'Diseño reactor'!AV443*'Propiedades físicas'!$O$5+'Diseño reactor'!AW443*'Propiedades físicas'!$O$8+'Diseño reactor'!AX443*'Propiedades físicas'!$O$9+'Diseño reactor'!AY443*'Propiedades físicas'!$O$7+'Diseño reactor'!AZ443*'Propiedades físicas'!$O$6</f>
        <v>0.14540073800992356</v>
      </c>
      <c r="BH443" s="54">
        <f t="shared" si="265"/>
        <v>44203.312012075869</v>
      </c>
      <c r="BI443" s="34">
        <f t="shared" si="287"/>
        <v>244.07968493094768</v>
      </c>
      <c r="BJ443" s="27">
        <f t="shared" si="266"/>
        <v>4844.0145772859823</v>
      </c>
      <c r="BK443" s="34">
        <f t="shared" si="267"/>
        <v>541.78714959093054</v>
      </c>
      <c r="BL443" s="27">
        <f t="shared" si="268"/>
        <v>104.70809889399381</v>
      </c>
      <c r="BM443" s="34">
        <f t="shared" si="269"/>
        <v>1.1054421768707483</v>
      </c>
      <c r="BN443" s="45">
        <f t="shared" si="270"/>
        <v>372.49996436398726</v>
      </c>
      <c r="BO443" s="45">
        <f t="shared" si="271"/>
        <v>67.24267177839674</v>
      </c>
      <c r="BP443" s="66">
        <f t="shared" si="272"/>
        <v>6.7102415016483965</v>
      </c>
    </row>
    <row r="444" spans="8:68">
      <c r="H444" s="68">
        <v>439</v>
      </c>
      <c r="I444" s="31">
        <f>('Propiedades físicas'!$C$10*'Diseño reactor'!H444)/1000</f>
        <v>384.23267862232137</v>
      </c>
      <c r="J444" s="31">
        <f t="shared" si="249"/>
        <v>1.186780889212762</v>
      </c>
      <c r="K444" s="31">
        <f>(I444*1000)/'Propiedades físicas'!$F$10</f>
        <v>2509.8717365822308</v>
      </c>
      <c r="L444" s="31">
        <f t="shared" si="250"/>
        <v>358.55310522603298</v>
      </c>
      <c r="M444" s="31">
        <f t="shared" si="251"/>
        <v>2151.3186313561978</v>
      </c>
      <c r="N444" s="31">
        <f t="shared" si="252"/>
        <v>0.816749670218754</v>
      </c>
      <c r="O444" s="32">
        <f t="shared" si="253"/>
        <v>4.9004980213125231</v>
      </c>
      <c r="P444" s="33">
        <f t="shared" si="254"/>
        <v>0.40260953284437201</v>
      </c>
      <c r="Q444" s="31">
        <f t="shared" si="255"/>
        <v>4.169885450560586</v>
      </c>
      <c r="R444" s="31">
        <f t="shared" si="256"/>
        <v>0.2041467212294632</v>
      </c>
      <c r="S444" s="31">
        <f t="shared" si="257"/>
        <v>0.73061257075193686</v>
      </c>
      <c r="T444" s="31">
        <f t="shared" si="258"/>
        <v>0.10351439891228285</v>
      </c>
      <c r="U444" s="31">
        <f t="shared" si="259"/>
        <v>0.10647901723263595</v>
      </c>
      <c r="V444" s="47">
        <f t="shared" si="273"/>
        <v>3.9870070242840726E-4</v>
      </c>
      <c r="W444" s="31">
        <f t="shared" si="260"/>
        <v>0.507058836354915</v>
      </c>
      <c r="X444" s="34">
        <f>(S444*H444*'Propiedades físicas'!$F$5*60*24*365)/(1000000)</f>
        <v>49641.863201515218</v>
      </c>
      <c r="Y444" s="34">
        <f>(U444*H444*'Propiedades físicas'!$F$7*60*24*365)/(1000000)</f>
        <v>2262.5406142507222</v>
      </c>
      <c r="Z444" s="31">
        <f t="shared" si="274"/>
        <v>176.7455849186793</v>
      </c>
      <c r="AA444" s="31">
        <f t="shared" si="290"/>
        <v>1830.5797127960973</v>
      </c>
      <c r="AB444" s="31">
        <f t="shared" si="291"/>
        <v>89.620410619734344</v>
      </c>
      <c r="AC444" s="31">
        <f t="shared" si="292"/>
        <v>320.73891856010027</v>
      </c>
      <c r="AD444" s="31">
        <f t="shared" si="289"/>
        <v>45.44282112249217</v>
      </c>
      <c r="AE444" s="31">
        <f t="shared" si="278"/>
        <v>46.744288565127178</v>
      </c>
      <c r="AF444" s="31">
        <f t="shared" si="279"/>
        <v>2509.8717365822304</v>
      </c>
      <c r="AG444" s="31">
        <f t="shared" si="280"/>
        <v>7.0420166235012155E-2</v>
      </c>
      <c r="AH444" s="31">
        <f t="shared" si="281"/>
        <v>0.72935189719648941</v>
      </c>
      <c r="AI444" s="31">
        <f t="shared" si="281"/>
        <v>3.5707167547044942E-2</v>
      </c>
      <c r="AJ444" s="31">
        <f t="shared" si="281"/>
        <v>0.12779095994636774</v>
      </c>
      <c r="AK444" s="31">
        <f t="shared" si="262"/>
        <v>1.8105634825934594E-2</v>
      </c>
      <c r="AL444" s="31">
        <f t="shared" si="262"/>
        <v>1.86241742491512E-2</v>
      </c>
      <c r="AM444" s="31">
        <f t="shared" si="282"/>
        <v>1</v>
      </c>
      <c r="AN444" s="31">
        <f>(Z444*'Propiedades físicas'!$F$4)/1000</f>
        <v>155.4265324657882</v>
      </c>
      <c r="AO444" s="31">
        <f>(AA444*'Propiedades físicas'!$F$6)/1000</f>
        <v>58.651773997986957</v>
      </c>
      <c r="AP444" s="31">
        <f>(AB444*'Propiedades físicas'!$F$9)/1000</f>
        <v>55.291312331845099</v>
      </c>
      <c r="AQ444" s="31">
        <f>(AC444*'Propiedades físicas'!$F$5)/1000</f>
        <v>94.447989348392724</v>
      </c>
      <c r="AR444" s="31">
        <f>(AD444*'Propiedades físicas'!$F$8)/1000</f>
        <v>16.110388944345917</v>
      </c>
      <c r="AS444" s="31">
        <f>(AE444*'Propiedades físicas'!$F$7)/1000</f>
        <v>4.3046815339625617</v>
      </c>
      <c r="AT444" s="31">
        <f t="shared" si="283"/>
        <v>384.23267862232143</v>
      </c>
      <c r="AU444" s="31">
        <f t="shared" si="284"/>
        <v>0.40451148773465861</v>
      </c>
      <c r="AV444" s="31">
        <f t="shared" si="288"/>
        <v>0.15264650109481778</v>
      </c>
      <c r="AW444" s="31">
        <f t="shared" si="288"/>
        <v>0.14390059827835017</v>
      </c>
      <c r="AX444" s="31">
        <f t="shared" si="288"/>
        <v>0.24580936136676093</v>
      </c>
      <c r="AY444" s="31">
        <f t="shared" si="285"/>
        <v>4.1928731835382232E-2</v>
      </c>
      <c r="AZ444" s="31">
        <f t="shared" si="285"/>
        <v>1.1203319690030362E-2</v>
      </c>
      <c r="BA444" s="31">
        <f t="shared" si="286"/>
        <v>1</v>
      </c>
      <c r="BB444" s="34">
        <f>AU444*'Propiedades físicas'!$C$4+'Diseño reactor'!AV444*'Propiedades físicas'!$C$5+'Diseño reactor'!AW444*'Propiedades físicas'!$C$8+'Diseño reactor'!AX444*'Propiedades físicas'!$C$9+'Diseño reactor'!AY444*'Propiedades físicas'!$C$7+'Diseño reactor'!AZ444*'Propiedades físicas'!$C$6</f>
        <v>878.32021314164797</v>
      </c>
      <c r="BC444" s="45">
        <f>AU444*'Propiedades físicas'!$L$4+'Diseño reactor'!AV444*'Propiedades físicas'!$L$5+'Diseño reactor'!AW444*'Propiedades físicas'!$L$8+AX444*'Propiedades físicas'!$L$9+'Diseño reactor'!AY444*'Propiedades físicas'!$L$7+'Diseño reactor'!AZ444*'Propiedades físicas'!$L$6</f>
        <v>1.9026776640988794</v>
      </c>
      <c r="BD444" s="29">
        <f t="shared" si="263"/>
        <v>4.9563186655474851</v>
      </c>
      <c r="BE444" s="58">
        <f t="shared" si="264"/>
        <v>45.205103375202896</v>
      </c>
      <c r="BF444" s="30">
        <f>AU444*'Propiedades físicas'!$I$4+'Diseño reactor'!AV444*'Propiedades físicas'!$I$5+'Diseño reactor'!AW444*'Propiedades físicas'!$I$8+'Diseño reactor'!AX444*'Propiedades físicas'!$I$9+'Diseño reactor'!AY444*'Propiedades físicas'!$I$7+'Diseño reactor'!AZ444*'Propiedades físicas'!$I$6</f>
        <v>1.8660108983647897E-2</v>
      </c>
      <c r="BG444" s="24">
        <f>AU444*'Propiedades físicas'!$O$4+'Diseño reactor'!AV444*'Propiedades físicas'!$O$5+'Diseño reactor'!AW444*'Propiedades físicas'!$O$8+'Diseño reactor'!AX444*'Propiedades físicas'!$O$9+'Diseño reactor'!AY444*'Propiedades físicas'!$O$7+'Diseño reactor'!AZ444*'Propiedades físicas'!$O$6</f>
        <v>0.1454130544302227</v>
      </c>
      <c r="BH444" s="54">
        <f t="shared" si="265"/>
        <v>44192.940659020882</v>
      </c>
      <c r="BI444" s="34">
        <f t="shared" si="287"/>
        <v>244.16083350944655</v>
      </c>
      <c r="BJ444" s="27">
        <f t="shared" si="266"/>
        <v>4843.7935344754851</v>
      </c>
      <c r="BK444" s="34">
        <f t="shared" si="267"/>
        <v>541.80831759803425</v>
      </c>
      <c r="BL444" s="27">
        <f t="shared" si="268"/>
        <v>104.70888951697334</v>
      </c>
      <c r="BM444" s="34">
        <f t="shared" si="269"/>
        <v>1.1054421768707483</v>
      </c>
      <c r="BN444" s="45">
        <f t="shared" si="270"/>
        <v>373.47994084037998</v>
      </c>
      <c r="BO444" s="45">
        <f t="shared" si="271"/>
        <v>67.312674400764038</v>
      </c>
      <c r="BP444" s="66">
        <f t="shared" si="272"/>
        <v>6.7101676316461312</v>
      </c>
    </row>
    <row r="445" spans="8:68">
      <c r="H445" s="68">
        <v>440</v>
      </c>
      <c r="I445" s="31">
        <f>('Propiedades físicas'!$C$10*'Diseño reactor'!H445)/1000</f>
        <v>385.10792390392123</v>
      </c>
      <c r="J445" s="31">
        <f t="shared" si="249"/>
        <v>1.1840836599190967</v>
      </c>
      <c r="K445" s="31">
        <f>(I445*1000)/'Propiedades físicas'!$F$10</f>
        <v>2515.588984273762</v>
      </c>
      <c r="L445" s="31">
        <f t="shared" si="250"/>
        <v>359.3698548962517</v>
      </c>
      <c r="M445" s="31">
        <f t="shared" si="251"/>
        <v>2156.2191293775099</v>
      </c>
      <c r="N445" s="31">
        <f t="shared" si="252"/>
        <v>0.81674967021875389</v>
      </c>
      <c r="O445" s="32">
        <f t="shared" si="253"/>
        <v>4.9004980213125222</v>
      </c>
      <c r="P445" s="33">
        <f t="shared" si="254"/>
        <v>0.40307403796404218</v>
      </c>
      <c r="Q445" s="31">
        <f t="shared" si="255"/>
        <v>4.171178637520673</v>
      </c>
      <c r="R445" s="31">
        <f t="shared" si="256"/>
        <v>0.20415301478551628</v>
      </c>
      <c r="S445" s="31">
        <f t="shared" si="257"/>
        <v>0.72931938379184857</v>
      </c>
      <c r="T445" s="31">
        <f t="shared" si="258"/>
        <v>0.10340148340125374</v>
      </c>
      <c r="U445" s="31">
        <f t="shared" si="259"/>
        <v>0.10612113406794162</v>
      </c>
      <c r="V445" s="47">
        <f t="shared" si="273"/>
        <v>3.9916069778963404E-4</v>
      </c>
      <c r="W445" s="31">
        <f t="shared" si="260"/>
        <v>0.50649011237912711</v>
      </c>
      <c r="X445" s="34">
        <f>(S445*H445*'Propiedades físicas'!$F$5*60*24*365)/(1000000)</f>
        <v>49666.876183579414</v>
      </c>
      <c r="Y445" s="34">
        <f>(U445*H445*'Propiedades físicas'!$F$7*60*24*365)/(1000000)</f>
        <v>2260.0725911315558</v>
      </c>
      <c r="Z445" s="31">
        <f t="shared" si="274"/>
        <v>177.35257670417855</v>
      </c>
      <c r="AA445" s="31">
        <f t="shared" si="290"/>
        <v>1835.3186005090961</v>
      </c>
      <c r="AB445" s="31">
        <f t="shared" si="291"/>
        <v>89.82732650562717</v>
      </c>
      <c r="AC445" s="31">
        <f t="shared" si="292"/>
        <v>320.90052886841335</v>
      </c>
      <c r="AD445" s="31">
        <f t="shared" si="289"/>
        <v>45.496652696551649</v>
      </c>
      <c r="AE445" s="31">
        <f t="shared" si="278"/>
        <v>46.693298989894309</v>
      </c>
      <c r="AF445" s="31">
        <f t="shared" si="279"/>
        <v>2515.5889842737611</v>
      </c>
      <c r="AG445" s="31">
        <f t="shared" si="280"/>
        <v>7.0501412517267562E-2</v>
      </c>
      <c r="AH445" s="31">
        <f t="shared" si="281"/>
        <v>0.72957808766957377</v>
      </c>
      <c r="AI445" s="31">
        <f t="shared" si="281"/>
        <v>3.5708268348758058E-2</v>
      </c>
      <c r="AJ445" s="31">
        <f t="shared" si="281"/>
        <v>0.12756476947328335</v>
      </c>
      <c r="AK445" s="31">
        <f t="shared" si="262"/>
        <v>1.8085884848826495E-2</v>
      </c>
      <c r="AL445" s="31">
        <f t="shared" si="262"/>
        <v>1.8561577142290776E-2</v>
      </c>
      <c r="AM445" s="31">
        <f t="shared" si="282"/>
        <v>1</v>
      </c>
      <c r="AN445" s="31">
        <f>(Z445*'Propiedades físicas'!$F$4)/1000</f>
        <v>155.96030890212054</v>
      </c>
      <c r="AO445" s="31">
        <f>(AA445*'Propiedades físicas'!$F$6)/1000</f>
        <v>58.803607960311432</v>
      </c>
      <c r="AP445" s="31">
        <f>(AB445*'Propiedades físicas'!$F$9)/1000</f>
        <v>55.41896908764668</v>
      </c>
      <c r="AQ445" s="31">
        <f>(AC445*'Propiedades físicas'!$F$5)/1000</f>
        <v>94.495578735881693</v>
      </c>
      <c r="AR445" s="31">
        <f>(AD445*'Propiedades físicas'!$F$8)/1000</f>
        <v>16.129473313981485</v>
      </c>
      <c r="AS445" s="31">
        <f>(AE445*'Propiedades físicas'!$F$7)/1000</f>
        <v>4.2999859039793673</v>
      </c>
      <c r="AT445" s="31">
        <f t="shared" si="283"/>
        <v>385.10792390392118</v>
      </c>
      <c r="AU445" s="31">
        <f t="shared" si="284"/>
        <v>0.40497818720819251</v>
      </c>
      <c r="AV445" s="31">
        <f t="shared" si="288"/>
        <v>0.1526938406361695</v>
      </c>
      <c r="AW445" s="31">
        <f t="shared" si="288"/>
        <v>0.14390503453123676</v>
      </c>
      <c r="AX445" s="31">
        <f t="shared" si="288"/>
        <v>0.24537427788542976</v>
      </c>
      <c r="AY445" s="31">
        <f t="shared" si="285"/>
        <v>4.1882995162689909E-2</v>
      </c>
      <c r="AZ445" s="31">
        <f t="shared" si="285"/>
        <v>1.1165664576281611E-2</v>
      </c>
      <c r="BA445" s="31">
        <f t="shared" si="286"/>
        <v>1</v>
      </c>
      <c r="BB445" s="34">
        <f>AU445*'Propiedades físicas'!$C$4+'Diseño reactor'!AV445*'Propiedades físicas'!$C$5+'Diseño reactor'!AW445*'Propiedades físicas'!$C$8+'Diseño reactor'!AX445*'Propiedades físicas'!$C$9+'Diseño reactor'!AY445*'Propiedades físicas'!$C$7+'Diseño reactor'!AZ445*'Propiedades físicas'!$C$6</f>
        <v>878.31058500229267</v>
      </c>
      <c r="BC445" s="45">
        <f>AU445*'Propiedades físicas'!$L$4+'Diseño reactor'!AV445*'Propiedades físicas'!$L$5+'Diseño reactor'!AW445*'Propiedades físicas'!$L$8+AX445*'Propiedades físicas'!$L$9+'Diseño reactor'!AY445*'Propiedades físicas'!$L$7+'Diseño reactor'!AZ445*'Propiedades físicas'!$L$6</f>
        <v>1.9030448905917179</v>
      </c>
      <c r="BD445" s="29">
        <f t="shared" si="263"/>
        <v>4.9498585150573238</v>
      </c>
      <c r="BE445" s="58">
        <f t="shared" si="264"/>
        <v>45.19729032960413</v>
      </c>
      <c r="BF445" s="30">
        <f>AU445*'Propiedades físicas'!$I$4+'Diseño reactor'!AV445*'Propiedades físicas'!$I$5+'Diseño reactor'!AW445*'Propiedades físicas'!$I$8+'Diseño reactor'!AX445*'Propiedades físicas'!$I$9+'Diseño reactor'!AY445*'Propiedades físicas'!$I$7+'Diseño reactor'!AZ445*'Propiedades físicas'!$I$6</f>
        <v>1.8664264826698959E-2</v>
      </c>
      <c r="BG445" s="24">
        <f>AU445*'Propiedades físicas'!$O$4+'Diseño reactor'!AV445*'Propiedades físicas'!$O$5+'Diseño reactor'!AW445*'Propiedades físicas'!$O$8+'Diseño reactor'!AX445*'Propiedades físicas'!$O$9+'Diseño reactor'!AY445*'Propiedades físicas'!$O$7+'Diseño reactor'!AZ445*'Propiedades físicas'!$O$6</f>
        <v>0.14542535594185338</v>
      </c>
      <c r="BH445" s="54">
        <f t="shared" si="265"/>
        <v>44182.616187085107</v>
      </c>
      <c r="BI445" s="34">
        <f t="shared" si="287"/>
        <v>244.24168388696947</v>
      </c>
      <c r="BJ445" s="27">
        <f t="shared" si="266"/>
        <v>4843.5736006201869</v>
      </c>
      <c r="BK445" s="34">
        <f t="shared" si="267"/>
        <v>541.82954992365774</v>
      </c>
      <c r="BL445" s="27">
        <f t="shared" si="268"/>
        <v>104.70968249217856</v>
      </c>
      <c r="BM445" s="34">
        <f t="shared" si="269"/>
        <v>1.1054421768707483</v>
      </c>
      <c r="BN445" s="45">
        <f t="shared" si="270"/>
        <v>374.46049298779087</v>
      </c>
      <c r="BO445" s="45">
        <f t="shared" si="271"/>
        <v>67.382520138865047</v>
      </c>
      <c r="BP445" s="66">
        <f t="shared" si="272"/>
        <v>6.710094074840665</v>
      </c>
    </row>
    <row r="446" spans="8:68">
      <c r="H446" s="68">
        <v>441</v>
      </c>
      <c r="I446" s="31">
        <f>('Propiedades físicas'!$C$10*'Diseño reactor'!H446)/1000</f>
        <v>385.98316918552104</v>
      </c>
      <c r="J446" s="31">
        <f t="shared" si="249"/>
        <v>1.1813986629578288</v>
      </c>
      <c r="K446" s="31">
        <f>(I446*1000)/'Propiedades físicas'!$F$10</f>
        <v>2521.3062319652931</v>
      </c>
      <c r="L446" s="31">
        <f t="shared" si="250"/>
        <v>360.18660456647041</v>
      </c>
      <c r="M446" s="31">
        <f t="shared" si="251"/>
        <v>2161.1196273988226</v>
      </c>
      <c r="N446" s="31">
        <f t="shared" si="252"/>
        <v>0.81674967021875378</v>
      </c>
      <c r="O446" s="32">
        <f t="shared" si="253"/>
        <v>4.9004980213125231</v>
      </c>
      <c r="P446" s="33">
        <f t="shared" si="254"/>
        <v>0.40353750226079788</v>
      </c>
      <c r="Q446" s="31">
        <f t="shared" si="255"/>
        <v>4.1724676001261907</v>
      </c>
      <c r="R446" s="31">
        <f t="shared" si="256"/>
        <v>0.20415876766361266</v>
      </c>
      <c r="S446" s="31">
        <f t="shared" si="257"/>
        <v>0.72803042118633399</v>
      </c>
      <c r="T446" s="31">
        <f t="shared" si="258"/>
        <v>0.10328854736030843</v>
      </c>
      <c r="U446" s="31">
        <f t="shared" si="259"/>
        <v>0.10576485293403487</v>
      </c>
      <c r="V446" s="47">
        <f t="shared" si="273"/>
        <v>3.9961966243302313E-4</v>
      </c>
      <c r="W446" s="31">
        <f t="shared" si="260"/>
        <v>0.50592266275085662</v>
      </c>
      <c r="X446" s="34">
        <f>(S446*H446*'Propiedades físicas'!$F$5*60*24*365)/(1000000)</f>
        <v>49691.777197349773</v>
      </c>
      <c r="Y446" s="34">
        <f>(U446*H446*'Propiedades físicas'!$F$7*60*24*365)/(1000000)</f>
        <v>2257.6041192847742</v>
      </c>
      <c r="Z446" s="31">
        <f t="shared" si="274"/>
        <v>177.96003849701185</v>
      </c>
      <c r="AA446" s="31">
        <f t="shared" si="290"/>
        <v>1840.05821165565</v>
      </c>
      <c r="AB446" s="31">
        <f t="shared" si="291"/>
        <v>90.03401653965318</v>
      </c>
      <c r="AC446" s="31">
        <f t="shared" si="292"/>
        <v>321.06141574317331</v>
      </c>
      <c r="AD446" s="31">
        <f t="shared" si="289"/>
        <v>45.550249385896016</v>
      </c>
      <c r="AE446" s="31">
        <f t="shared" si="278"/>
        <v>46.642300143909381</v>
      </c>
      <c r="AF446" s="31">
        <f t="shared" si="279"/>
        <v>2521.306231965294</v>
      </c>
      <c r="AG446" s="31">
        <f t="shared" si="280"/>
        <v>7.0582476749877596E-2</v>
      </c>
      <c r="AH446" s="31">
        <f t="shared" si="281"/>
        <v>0.72980353926360286</v>
      </c>
      <c r="AI446" s="31">
        <f t="shared" si="281"/>
        <v>3.57092745808485E-2</v>
      </c>
      <c r="AJ446" s="31">
        <f t="shared" si="281"/>
        <v>0.12733931787925423</v>
      </c>
      <c r="AK446" s="31">
        <f t="shared" si="262"/>
        <v>1.8066131280844357E-2</v>
      </c>
      <c r="AL446" s="31">
        <f t="shared" si="262"/>
        <v>1.8499260245572351E-2</v>
      </c>
      <c r="AM446" s="31">
        <f t="shared" si="282"/>
        <v>0.99999999999999989</v>
      </c>
      <c r="AN446" s="31">
        <f>(Z446*'Propiedades físicas'!$F$4)/1000</f>
        <v>156.49449865350229</v>
      </c>
      <c r="AO446" s="31">
        <f>(AA446*'Propiedades físicas'!$F$6)/1000</f>
        <v>58.955465101447025</v>
      </c>
      <c r="AP446" s="31">
        <f>(AB446*'Propiedades físicas'!$F$9)/1000</f>
        <v>55.546486504139025</v>
      </c>
      <c r="AQ446" s="31">
        <f>(AC446*'Propiedades físicas'!$F$5)/1000</f>
        <v>94.542955093892246</v>
      </c>
      <c r="AR446" s="31">
        <f>(AD446*'Propiedades físicas'!$F$8)/1000</f>
        <v>16.14847441228785</v>
      </c>
      <c r="AS446" s="31">
        <f>(AE446*'Propiedades físicas'!$F$7)/1000</f>
        <v>4.2952894202526153</v>
      </c>
      <c r="AT446" s="31">
        <f t="shared" si="283"/>
        <v>385.98316918552109</v>
      </c>
      <c r="AU446" s="31">
        <f t="shared" si="284"/>
        <v>0.40544384094189329</v>
      </c>
      <c r="AV446" s="31">
        <f t="shared" si="288"/>
        <v>0.15274102553707553</v>
      </c>
      <c r="AW446" s="31">
        <f t="shared" si="288"/>
        <v>0.14390908966665553</v>
      </c>
      <c r="AX446" s="31">
        <f t="shared" si="288"/>
        <v>0.24494061565790864</v>
      </c>
      <c r="AY446" s="31">
        <f t="shared" si="285"/>
        <v>4.1837250174310468E-2</v>
      </c>
      <c r="AZ446" s="31">
        <f t="shared" si="285"/>
        <v>1.1128178022156463E-2</v>
      </c>
      <c r="BA446" s="31">
        <f t="shared" si="286"/>
        <v>0.99999999999999989</v>
      </c>
      <c r="BB446" s="34">
        <f>AU446*'Propiedades físicas'!$C$4+'Diseño reactor'!AV446*'Propiedades físicas'!$C$5+'Diseño reactor'!AW446*'Propiedades físicas'!$C$8+'Diseño reactor'!AX446*'Propiedades físicas'!$C$9+'Diseño reactor'!AY446*'Propiedades físicas'!$C$7+'Diseño reactor'!AZ446*'Propiedades físicas'!$C$6</f>
        <v>878.3009976377831</v>
      </c>
      <c r="BC446" s="45">
        <f>AU446*'Propiedades físicas'!$L$4+'Diseño reactor'!AV446*'Propiedades físicas'!$L$5+'Diseño reactor'!AW446*'Propiedades físicas'!$L$8+AX446*'Propiedades físicas'!$L$9+'Diseño reactor'!AY446*'Propiedades físicas'!$L$7+'Diseño reactor'!AZ446*'Propiedades físicas'!$L$6</f>
        <v>1.90341127451804</v>
      </c>
      <c r="BD446" s="29">
        <f t="shared" si="263"/>
        <v>4.9434151471644094</v>
      </c>
      <c r="BE446" s="58">
        <f t="shared" si="264"/>
        <v>45.189500484588628</v>
      </c>
      <c r="BF446" s="30">
        <f>AU446*'Propiedades físicas'!$I$4+'Diseño reactor'!AV446*'Propiedades físicas'!$I$5+'Diseño reactor'!AW446*'Propiedades físicas'!$I$8+'Diseño reactor'!AX446*'Propiedades físicas'!$I$9+'Diseño reactor'!AY446*'Propiedades físicas'!$I$7+'Diseño reactor'!AZ446*'Propiedades físicas'!$I$6</f>
        <v>1.8668403783767287E-2</v>
      </c>
      <c r="BG446" s="24">
        <f>AU446*'Propiedades físicas'!$O$4+'Diseño reactor'!AV446*'Propiedades físicas'!$O$5+'Diseño reactor'!AW446*'Propiedades físicas'!$O$8+'Diseño reactor'!AX446*'Propiedades físicas'!$O$9+'Diseño reactor'!AY446*'Propiedades físicas'!$O$7+'Diseño reactor'!AZ446*'Propiedades físicas'!$O$6</f>
        <v>0.14543764253150324</v>
      </c>
      <c r="BH446" s="54">
        <f t="shared" si="265"/>
        <v>44172.33831738618</v>
      </c>
      <c r="BI446" s="34">
        <f t="shared" si="287"/>
        <v>244.32223749488347</v>
      </c>
      <c r="BJ446" s="27">
        <f t="shared" si="266"/>
        <v>4843.3547690367377</v>
      </c>
      <c r="BK446" s="34">
        <f t="shared" si="267"/>
        <v>541.85084580955106</v>
      </c>
      <c r="BL446" s="27">
        <f t="shared" si="268"/>
        <v>104.71047779084252</v>
      </c>
      <c r="BM446" s="34">
        <f t="shared" si="269"/>
        <v>1.1054421768707483</v>
      </c>
      <c r="BN446" s="45">
        <f t="shared" si="270"/>
        <v>375.44161878406658</v>
      </c>
      <c r="BO446" s="45">
        <f t="shared" si="271"/>
        <v>67.452209519365312</v>
      </c>
      <c r="BP446" s="66">
        <f t="shared" si="272"/>
        <v>6.7100208295457904</v>
      </c>
    </row>
    <row r="447" spans="8:68">
      <c r="H447" s="68">
        <v>442</v>
      </c>
      <c r="I447" s="31">
        <f>('Propiedades físicas'!$C$10*'Diseño reactor'!H447)/1000</f>
        <v>386.85841446712084</v>
      </c>
      <c r="J447" s="31">
        <f t="shared" si="249"/>
        <v>1.1787258153040783</v>
      </c>
      <c r="K447" s="31">
        <f>(I447*1000)/'Propiedades físicas'!$F$10</f>
        <v>2527.0234796568243</v>
      </c>
      <c r="L447" s="31">
        <f t="shared" si="250"/>
        <v>361.00335423668918</v>
      </c>
      <c r="M447" s="31">
        <f t="shared" si="251"/>
        <v>2166.0201254201352</v>
      </c>
      <c r="N447" s="31">
        <f t="shared" si="252"/>
        <v>0.81674967021875378</v>
      </c>
      <c r="O447" s="32">
        <f t="shared" si="253"/>
        <v>4.9004980213125231</v>
      </c>
      <c r="P447" s="33">
        <f t="shared" si="254"/>
        <v>0.40399992922900302</v>
      </c>
      <c r="Q447" s="31">
        <f t="shared" si="255"/>
        <v>4.1737523579011349</v>
      </c>
      <c r="R447" s="31">
        <f t="shared" si="256"/>
        <v>0.20416398344487485</v>
      </c>
      <c r="S447" s="31">
        <f t="shared" si="257"/>
        <v>0.72674566341138691</v>
      </c>
      <c r="T447" s="31">
        <f t="shared" si="258"/>
        <v>0.10317559266811553</v>
      </c>
      <c r="U447" s="31">
        <f t="shared" si="259"/>
        <v>0.1054101648767603</v>
      </c>
      <c r="V447" s="47">
        <f t="shared" si="273"/>
        <v>4.0007759981901269E-4</v>
      </c>
      <c r="W447" s="31">
        <f t="shared" si="260"/>
        <v>0.50535648319172521</v>
      </c>
      <c r="X447" s="34">
        <f>(S447*H447*'Propiedades físicas'!$F$5*60*24*365)/(1000000)</f>
        <v>49716.566868645365</v>
      </c>
      <c r="Y447" s="34">
        <f>(U447*H447*'Propiedades físicas'!$F$7*60*24*365)/(1000000)</f>
        <v>2255.1352397729183</v>
      </c>
      <c r="Z447" s="31">
        <f t="shared" si="274"/>
        <v>178.56796871921932</v>
      </c>
      <c r="AA447" s="31">
        <f t="shared" si="290"/>
        <v>1844.7985421923015</v>
      </c>
      <c r="AB447" s="31">
        <f t="shared" si="291"/>
        <v>90.240480682634683</v>
      </c>
      <c r="AC447" s="31">
        <f t="shared" si="292"/>
        <v>321.22158322783304</v>
      </c>
      <c r="AD447" s="31">
        <f t="shared" si="289"/>
        <v>45.603611959307067</v>
      </c>
      <c r="AE447" s="31">
        <f t="shared" si="278"/>
        <v>46.591292875528055</v>
      </c>
      <c r="AF447" s="31">
        <f t="shared" si="279"/>
        <v>2527.0234796568238</v>
      </c>
      <c r="AG447" s="31">
        <f t="shared" si="280"/>
        <v>7.0663359544039253E-2</v>
      </c>
      <c r="AH447" s="31">
        <f t="shared" si="281"/>
        <v>0.73002825539350735</v>
      </c>
      <c r="AI447" s="31">
        <f t="shared" si="281"/>
        <v>3.5710186869688118E-2</v>
      </c>
      <c r="AJ447" s="31">
        <f t="shared" si="281"/>
        <v>0.12711460174934969</v>
      </c>
      <c r="AK447" s="31">
        <f t="shared" si="262"/>
        <v>1.8046374450584903E-2</v>
      </c>
      <c r="AL447" s="31">
        <f t="shared" si="262"/>
        <v>1.8437221992830582E-2</v>
      </c>
      <c r="AM447" s="31">
        <f t="shared" si="282"/>
        <v>0.99999999999999989</v>
      </c>
      <c r="AN447" s="31">
        <f>(Z447*'Propiedades físicas'!$F$4)/1000</f>
        <v>157.02910033230708</v>
      </c>
      <c r="AO447" s="31">
        <f>(AA447*'Propiedades físicas'!$F$6)/1000</f>
        <v>59.107345291841341</v>
      </c>
      <c r="AP447" s="31">
        <f>(AB447*'Propiedades físicas'!$F$9)/1000</f>
        <v>55.673864557151461</v>
      </c>
      <c r="AQ447" s="31">
        <f>(AC447*'Propiedades físicas'!$F$5)/1000</f>
        <v>94.590119613100001</v>
      </c>
      <c r="AR447" s="31">
        <f>(AD447*'Propiedades físicas'!$F$8)/1000</f>
        <v>16.167392511813535</v>
      </c>
      <c r="AS447" s="31">
        <f>(AE447*'Propiedades físicas'!$F$7)/1000</f>
        <v>4.2905921609073783</v>
      </c>
      <c r="AT447" s="31">
        <f t="shared" si="283"/>
        <v>386.85841446712078</v>
      </c>
      <c r="AU447" s="31">
        <f t="shared" si="284"/>
        <v>0.40590845244663287</v>
      </c>
      <c r="AV447" s="31">
        <f t="shared" si="288"/>
        <v>0.15278805651224861</v>
      </c>
      <c r="AW447" s="31">
        <f t="shared" si="288"/>
        <v>0.14391276620889734</v>
      </c>
      <c r="AX447" s="31">
        <f t="shared" si="288"/>
        <v>0.24450836811548593</v>
      </c>
      <c r="AY447" s="31">
        <f t="shared" si="285"/>
        <v>4.1791497631202761E-2</v>
      </c>
      <c r="AZ447" s="31">
        <f t="shared" si="285"/>
        <v>1.1090859085532537E-2</v>
      </c>
      <c r="BA447" s="31">
        <f t="shared" si="286"/>
        <v>1</v>
      </c>
      <c r="BB447" s="34">
        <f>AU447*'Propiedades físicas'!$C$4+'Diseño reactor'!AV447*'Propiedades físicas'!$C$5+'Diseño reactor'!AW447*'Propiedades físicas'!$C$8+'Diseño reactor'!AX447*'Propiedades físicas'!$C$9+'Diseño reactor'!AY447*'Propiedades físicas'!$C$7+'Diseño reactor'!AZ447*'Propiedades físicas'!$C$6</f>
        <v>878.29145082884384</v>
      </c>
      <c r="BC447" s="45">
        <f>AU447*'Propiedades físicas'!$L$4+'Diseño reactor'!AV447*'Propiedades físicas'!$L$5+'Diseño reactor'!AW447*'Propiedades físicas'!$L$8+AX447*'Propiedades físicas'!$L$9+'Diseño reactor'!AY447*'Propiedades físicas'!$L$7+'Diseño reactor'!AZ447*'Propiedades físicas'!$L$6</f>
        <v>1.9037768186499704</v>
      </c>
      <c r="BD447" s="29">
        <f t="shared" si="263"/>
        <v>4.9369884970318827</v>
      </c>
      <c r="BE447" s="58">
        <f t="shared" si="264"/>
        <v>45.18173373066336</v>
      </c>
      <c r="BF447" s="30">
        <f>AU447*'Propiedades físicas'!$I$4+'Diseño reactor'!AV447*'Propiedades físicas'!$I$5+'Diseño reactor'!AW447*'Propiedades físicas'!$I$8+'Diseño reactor'!AX447*'Propiedades físicas'!$I$9+'Diseño reactor'!AY447*'Propiedades físicas'!$I$7+'Diseño reactor'!AZ447*'Propiedades físicas'!$I$6</f>
        <v>1.8672525942333634E-2</v>
      </c>
      <c r="BG447" s="24">
        <f>AU447*'Propiedades físicas'!$O$4+'Diseño reactor'!AV447*'Propiedades físicas'!$O$5+'Diseño reactor'!AW447*'Propiedades físicas'!$O$8+'Diseño reactor'!AX447*'Propiedades físicas'!$O$9+'Diseño reactor'!AY447*'Propiedades físicas'!$O$7+'Diseño reactor'!AZ447*'Propiedades físicas'!$O$6</f>
        <v>0.14544991418629535</v>
      </c>
      <c r="BH447" s="54">
        <f t="shared" si="265"/>
        <v>44162.106773126019</v>
      </c>
      <c r="BI447" s="34">
        <f t="shared" si="287"/>
        <v>244.40249575619495</v>
      </c>
      <c r="BJ447" s="27">
        <f t="shared" si="266"/>
        <v>4843.1370330909167</v>
      </c>
      <c r="BK447" s="34">
        <f t="shared" si="267"/>
        <v>541.87220450426378</v>
      </c>
      <c r="BL447" s="27">
        <f t="shared" si="268"/>
        <v>104.71127538445805</v>
      </c>
      <c r="BM447" s="34">
        <f t="shared" si="269"/>
        <v>1.1054421768707483</v>
      </c>
      <c r="BN447" s="45">
        <f t="shared" si="270"/>
        <v>376.42331621634685</v>
      </c>
      <c r="BO447" s="45">
        <f t="shared" si="271"/>
        <v>67.521743066576221</v>
      </c>
      <c r="BP447" s="66">
        <f t="shared" si="272"/>
        <v>6.7099478940862953</v>
      </c>
    </row>
    <row r="448" spans="8:68">
      <c r="H448" s="68">
        <v>443</v>
      </c>
      <c r="I448" s="31">
        <f>('Propiedades físicas'!$C$10*'Diseño reactor'!H448)/1000</f>
        <v>387.7336597487207</v>
      </c>
      <c r="J448" s="31">
        <f t="shared" si="249"/>
        <v>1.1760650346826242</v>
      </c>
      <c r="K448" s="31">
        <f>(I448*1000)/'Propiedades físicas'!$F$10</f>
        <v>2532.7407273483559</v>
      </c>
      <c r="L448" s="31">
        <f t="shared" si="250"/>
        <v>361.82010390690795</v>
      </c>
      <c r="M448" s="31">
        <f t="shared" si="251"/>
        <v>2170.9206234414478</v>
      </c>
      <c r="N448" s="31">
        <f t="shared" si="252"/>
        <v>0.81674967021875378</v>
      </c>
      <c r="O448" s="32">
        <f t="shared" si="253"/>
        <v>4.9004980213125231</v>
      </c>
      <c r="P448" s="33">
        <f t="shared" si="254"/>
        <v>0.40446132234739707</v>
      </c>
      <c r="Q448" s="31">
        <f t="shared" si="255"/>
        <v>4.1750329302543836</v>
      </c>
      <c r="R448" s="31">
        <f t="shared" si="256"/>
        <v>0.20416866568652536</v>
      </c>
      <c r="S448" s="31">
        <f t="shared" si="257"/>
        <v>0.72546509105814039</v>
      </c>
      <c r="T448" s="31">
        <f t="shared" si="258"/>
        <v>0.10306262118287919</v>
      </c>
      <c r="U448" s="31">
        <f t="shared" si="259"/>
        <v>0.10505706100195218</v>
      </c>
      <c r="V448" s="47">
        <f t="shared" si="273"/>
        <v>4.0053451339256801E-4</v>
      </c>
      <c r="W448" s="31">
        <f t="shared" si="260"/>
        <v>0.50479156944248493</v>
      </c>
      <c r="X448" s="34">
        <f>(S448*H448*'Propiedades físicas'!$F$5*60*24*365)/(1000000)</f>
        <v>49741.24581909259</v>
      </c>
      <c r="Y448" s="34">
        <f>(U448*H448*'Propiedades físicas'!$F$7*60*24*365)/(1000000)</f>
        <v>2252.6659932112289</v>
      </c>
      <c r="Z448" s="31">
        <f t="shared" si="274"/>
        <v>179.1763657998969</v>
      </c>
      <c r="AA448" s="31">
        <f t="shared" si="290"/>
        <v>1849.5395881026918</v>
      </c>
      <c r="AB448" s="31">
        <f t="shared" si="291"/>
        <v>90.44671889913073</v>
      </c>
      <c r="AC448" s="31">
        <f t="shared" si="292"/>
        <v>321.38103533875619</v>
      </c>
      <c r="AD448" s="31">
        <f t="shared" si="289"/>
        <v>45.65674118401548</v>
      </c>
      <c r="AE448" s="31">
        <f t="shared" si="278"/>
        <v>46.540278023864815</v>
      </c>
      <c r="AF448" s="31">
        <f t="shared" si="279"/>
        <v>2532.7407273483559</v>
      </c>
      <c r="AG448" s="31">
        <f t="shared" si="280"/>
        <v>7.0744061508216424E-2</v>
      </c>
      <c r="AH448" s="31">
        <f t="shared" si="281"/>
        <v>0.7302522394540798</v>
      </c>
      <c r="AI448" s="31">
        <f t="shared" si="281"/>
        <v>3.5711005837468252E-2</v>
      </c>
      <c r="AJ448" s="31">
        <f t="shared" si="281"/>
        <v>0.12689061768877738</v>
      </c>
      <c r="AK448" s="31">
        <f t="shared" si="262"/>
        <v>1.8026614683065347E-2</v>
      </c>
      <c r="AL448" s="31">
        <f t="shared" si="262"/>
        <v>1.8375460828392805E-2</v>
      </c>
      <c r="AM448" s="31">
        <f t="shared" si="282"/>
        <v>1</v>
      </c>
      <c r="AN448" s="31">
        <f>(Z448*'Propiedades físicas'!$F$4)/1000</f>
        <v>157.56411255711333</v>
      </c>
      <c r="AO448" s="31">
        <f>(AA448*'Propiedades físicas'!$F$6)/1000</f>
        <v>59.259248402810243</v>
      </c>
      <c r="AP448" s="31">
        <f>(AB448*'Propiedades físicas'!$F$9)/1000</f>
        <v>55.801103224818696</v>
      </c>
      <c r="AQ448" s="31">
        <f>(AC448*'Propiedades físicas'!$F$5)/1000</f>
        <v>94.63707347620354</v>
      </c>
      <c r="AR448" s="31">
        <f>(AD448*'Propiedades físicas'!$F$8)/1000</f>
        <v>16.186227884557162</v>
      </c>
      <c r="AS448" s="31">
        <f>(AE448*'Propiedades físicas'!$F$7)/1000</f>
        <v>4.285894203217711</v>
      </c>
      <c r="AT448" s="31">
        <f t="shared" si="283"/>
        <v>387.7336597487207</v>
      </c>
      <c r="AU448" s="31">
        <f t="shared" si="284"/>
        <v>0.4063720252175842</v>
      </c>
      <c r="AV448" s="31">
        <f t="shared" si="288"/>
        <v>0.152834934272187</v>
      </c>
      <c r="AW448" s="31">
        <f t="shared" si="288"/>
        <v>0.14391606666540591</v>
      </c>
      <c r="AX448" s="31">
        <f t="shared" si="288"/>
        <v>0.24407752872818722</v>
      </c>
      <c r="AY448" s="31">
        <f t="shared" si="285"/>
        <v>4.1745738286036352E-2</v>
      </c>
      <c r="AZ448" s="31">
        <f t="shared" si="285"/>
        <v>1.1053706830599331E-2</v>
      </c>
      <c r="BA448" s="31">
        <f t="shared" si="286"/>
        <v>1</v>
      </c>
      <c r="BB448" s="34">
        <f>AU448*'Propiedades físicas'!$C$4+'Diseño reactor'!AV448*'Propiedades físicas'!$C$5+'Diseño reactor'!AW448*'Propiedades físicas'!$C$8+'Diseño reactor'!AX448*'Propiedades físicas'!$C$9+'Diseño reactor'!AY448*'Propiedades físicas'!$C$7+'Diseño reactor'!AZ448*'Propiedades físicas'!$C$6</f>
        <v>878.28194435762805</v>
      </c>
      <c r="BC448" s="45">
        <f>AU448*'Propiedades físicas'!$L$4+'Diseño reactor'!AV448*'Propiedades físicas'!$L$5+'Diseño reactor'!AW448*'Propiedades físicas'!$L$8+AX448*'Propiedades físicas'!$L$9+'Diseño reactor'!AY448*'Propiedades físicas'!$L$7+'Diseño reactor'!AZ448*'Propiedades físicas'!$L$6</f>
        <v>1.904141525748037</v>
      </c>
      <c r="BD448" s="29">
        <f t="shared" si="263"/>
        <v>4.9305785001527784</v>
      </c>
      <c r="BE448" s="58">
        <f t="shared" si="264"/>
        <v>45.173989959073921</v>
      </c>
      <c r="BF448" s="30">
        <f>AU448*'Propiedades físicas'!$I$4+'Diseño reactor'!AV448*'Propiedades físicas'!$I$5+'Diseño reactor'!AW448*'Propiedades físicas'!$I$8+'Diseño reactor'!AX448*'Propiedades físicas'!$I$9+'Diseño reactor'!AY448*'Propiedades físicas'!$I$7+'Diseño reactor'!AZ448*'Propiedades físicas'!$I$6</f>
        <v>1.8676631389325984E-2</v>
      </c>
      <c r="BG448" s="24">
        <f>AU448*'Propiedades físicas'!$O$4+'Diseño reactor'!AV448*'Propiedades físicas'!$O$5+'Diseño reactor'!AW448*'Propiedades físicas'!$O$8+'Diseño reactor'!AX448*'Propiedades físicas'!$O$9+'Diseño reactor'!AY448*'Propiedades físicas'!$O$7+'Diseño reactor'!AZ448*'Propiedades físicas'!$O$6</f>
        <v>0.14546217089378366</v>
      </c>
      <c r="BH448" s="54">
        <f t="shared" si="265"/>
        <v>44151.921279572118</v>
      </c>
      <c r="BI448" s="34">
        <f t="shared" si="287"/>
        <v>244.48246008560454</v>
      </c>
      <c r="BJ448" s="27">
        <f t="shared" si="266"/>
        <v>4842.9203861972092</v>
      </c>
      <c r="BK448" s="34">
        <f t="shared" si="267"/>
        <v>541.89362526308241</v>
      </c>
      <c r="BL448" s="27">
        <f t="shared" si="268"/>
        <v>104.71207524477539</v>
      </c>
      <c r="BM448" s="34">
        <f t="shared" si="269"/>
        <v>1.1054421768707483</v>
      </c>
      <c r="BN448" s="45">
        <f t="shared" si="270"/>
        <v>377.40558328101173</v>
      </c>
      <c r="BO448" s="45">
        <f t="shared" si="271"/>
        <v>67.59112130246821</v>
      </c>
      <c r="BP448" s="66">
        <f t="shared" si="272"/>
        <v>6.7098752667978774</v>
      </c>
    </row>
    <row r="449" spans="8:68">
      <c r="H449" s="68">
        <v>444</v>
      </c>
      <c r="I449" s="31">
        <f>('Propiedades físicas'!$C$10*'Diseño reactor'!H449)/1000</f>
        <v>388.6089050303205</v>
      </c>
      <c r="J449" s="31">
        <f t="shared" si="249"/>
        <v>1.1734162395594652</v>
      </c>
      <c r="K449" s="31">
        <f>(I449*1000)/'Propiedades físicas'!$F$10</f>
        <v>2538.4579750398871</v>
      </c>
      <c r="L449" s="31">
        <f t="shared" si="250"/>
        <v>362.63685357712671</v>
      </c>
      <c r="M449" s="31">
        <f t="shared" si="251"/>
        <v>2175.8211214627604</v>
      </c>
      <c r="N449" s="31">
        <f t="shared" si="252"/>
        <v>0.81674967021875389</v>
      </c>
      <c r="O449" s="32">
        <f t="shared" si="253"/>
        <v>4.9004980213125231</v>
      </c>
      <c r="P449" s="33">
        <f t="shared" si="254"/>
        <v>0.40492168507918186</v>
      </c>
      <c r="Q449" s="31">
        <f t="shared" si="255"/>
        <v>4.176309336480478</v>
      </c>
      <c r="R449" s="31">
        <f t="shared" si="256"/>
        <v>0.2041728179220644</v>
      </c>
      <c r="S449" s="31">
        <f t="shared" si="257"/>
        <v>0.72418868483204524</v>
      </c>
      <c r="T449" s="31">
        <f t="shared" si="258"/>
        <v>0.10294963474254216</v>
      </c>
      <c r="U449" s="31">
        <f t="shared" si="259"/>
        <v>0.10470553247496547</v>
      </c>
      <c r="V449" s="47">
        <f t="shared" si="273"/>
        <v>4.0099040658326754E-4</v>
      </c>
      <c r="W449" s="31">
        <f t="shared" si="260"/>
        <v>0.5042279172629115</v>
      </c>
      <c r="X449" s="34">
        <f>(S449*H449*'Propiedades físicas'!$F$5*60*24*365)/(1000000)</f>
        <v>49765.81466615777</v>
      </c>
      <c r="Y449" s="34">
        <f>(U449*H449*'Propiedades físicas'!$F$7*60*24*365)/(1000000)</f>
        <v>2250.1964197720913</v>
      </c>
      <c r="Z449" s="31">
        <f t="shared" si="274"/>
        <v>179.78522817515673</v>
      </c>
      <c r="AA449" s="31">
        <f t="shared" si="290"/>
        <v>1854.2813453973322</v>
      </c>
      <c r="AB449" s="31">
        <f t="shared" si="291"/>
        <v>90.652731157396602</v>
      </c>
      <c r="AC449" s="31">
        <f t="shared" si="292"/>
        <v>321.5397760654281</v>
      </c>
      <c r="AD449" s="31">
        <f t="shared" si="289"/>
        <v>45.709637825688723</v>
      </c>
      <c r="AE449" s="31">
        <f t="shared" si="278"/>
        <v>46.489256418884672</v>
      </c>
      <c r="AF449" s="31">
        <f t="shared" si="279"/>
        <v>2538.4579750398871</v>
      </c>
      <c r="AG449" s="31">
        <f t="shared" si="280"/>
        <v>7.0824583248155507E-2</v>
      </c>
      <c r="AH449" s="31">
        <f t="shared" si="281"/>
        <v>0.73047549482011642</v>
      </c>
      <c r="AI449" s="31">
        <f t="shared" si="281"/>
        <v>3.5711732102231143E-2</v>
      </c>
      <c r="AJ449" s="31">
        <f t="shared" si="281"/>
        <v>0.12666736232274073</v>
      </c>
      <c r="AK449" s="31">
        <f t="shared" si="262"/>
        <v>1.8006852299759062E-2</v>
      </c>
      <c r="AL449" s="31">
        <f t="shared" si="262"/>
        <v>1.8313975206997145E-2</v>
      </c>
      <c r="AM449" s="31">
        <f t="shared" si="282"/>
        <v>1</v>
      </c>
      <c r="AN449" s="31">
        <f>(Z449*'Propiedades físicas'!$F$4)/1000</f>
        <v>158.09953395266933</v>
      </c>
      <c r="AO449" s="31">
        <f>(AA449*'Propiedades físicas'!$F$6)/1000</f>
        <v>59.411174306530519</v>
      </c>
      <c r="AP449" s="31">
        <f>(AB449*'Propiedades físicas'!$F$9)/1000</f>
        <v>55.928202487555829</v>
      </c>
      <c r="AQ449" s="31">
        <f>(AC449*'Propiedades físicas'!$F$5)/1000</f>
        <v>94.683817857986625</v>
      </c>
      <c r="AR449" s="31">
        <f>(AD449*'Propiedades físicas'!$F$8)/1000</f>
        <v>16.20498080196316</v>
      </c>
      <c r="AS449" s="31">
        <f>(AE449*'Propiedades físicas'!$F$7)/1000</f>
        <v>4.2811956236150897</v>
      </c>
      <c r="AT449" s="31">
        <f t="shared" si="283"/>
        <v>388.60890503032056</v>
      </c>
      <c r="AU449" s="31">
        <f t="shared" si="284"/>
        <v>0.40683456273430968</v>
      </c>
      <c r="AV449" s="31">
        <f t="shared" si="288"/>
        <v>0.15288165952320382</v>
      </c>
      <c r="AW449" s="31">
        <f t="shared" si="288"/>
        <v>0.14391899352690368</v>
      </c>
      <c r="AX449" s="31">
        <f t="shared" si="288"/>
        <v>0.24364809100449997</v>
      </c>
      <c r="AY449" s="31">
        <f t="shared" si="285"/>
        <v>4.1699972883273977E-2</v>
      </c>
      <c r="AZ449" s="31">
        <f t="shared" si="285"/>
        <v>1.1016720327808897E-2</v>
      </c>
      <c r="BA449" s="31">
        <f t="shared" si="286"/>
        <v>1.0000000000000002</v>
      </c>
      <c r="BB449" s="34">
        <f>AU449*'Propiedades físicas'!$C$4+'Diseño reactor'!AV449*'Propiedades físicas'!$C$5+'Diseño reactor'!AW449*'Propiedades físicas'!$C$8+'Diseño reactor'!AX449*'Propiedades físicas'!$C$9+'Diseño reactor'!AY449*'Propiedades físicas'!$C$7+'Diseño reactor'!AZ449*'Propiedades físicas'!$C$6</f>
        <v>878.27247800770726</v>
      </c>
      <c r="BC449" s="45">
        <f>AU449*'Propiedades físicas'!$L$4+'Diseño reactor'!AV449*'Propiedades físicas'!$L$5+'Diseño reactor'!AW449*'Propiedades físicas'!$L$8+AX449*'Propiedades físicas'!$L$9+'Diseño reactor'!AY449*'Propiedades físicas'!$L$7+'Diseño reactor'!AZ449*'Propiedades físicas'!$L$6</f>
        <v>1.9045053985612315</v>
      </c>
      <c r="BD449" s="29">
        <f t="shared" si="263"/>
        <v>4.9241850923479396</v>
      </c>
      <c r="BE449" s="58">
        <f t="shared" si="264"/>
        <v>45.166269061797792</v>
      </c>
      <c r="BF449" s="30">
        <f>AU449*'Propiedades físicas'!$I$4+'Diseño reactor'!AV449*'Propiedades físicas'!$I$5+'Diseño reactor'!AW449*'Propiedades físicas'!$I$8+'Diseño reactor'!AX449*'Propiedades físicas'!$I$9+'Diseño reactor'!AY449*'Propiedades físicas'!$I$7+'Diseño reactor'!AZ449*'Propiedades físicas'!$I$6</f>
        <v>1.8680720211123752E-2</v>
      </c>
      <c r="BG449" s="24">
        <f>AU449*'Propiedades físicas'!$O$4+'Diseño reactor'!AV449*'Propiedades físicas'!$O$5+'Diseño reactor'!AW449*'Propiedades físicas'!$O$8+'Diseño reactor'!AX449*'Propiedades físicas'!$O$9+'Diseño reactor'!AY449*'Propiedades físicas'!$O$7+'Diseño reactor'!AZ449*'Propiedades físicas'!$O$6</f>
        <v>0.14547441264194763</v>
      </c>
      <c r="BH449" s="54">
        <f t="shared" si="265"/>
        <v>44141.781564038691</v>
      </c>
      <c r="BI449" s="34">
        <f t="shared" si="287"/>
        <v>244.56213188956565</v>
      </c>
      <c r="BJ449" s="27">
        <f t="shared" si="266"/>
        <v>4842.7048218183809</v>
      </c>
      <c r="BK449" s="34">
        <f t="shared" si="267"/>
        <v>541.91510734796657</v>
      </c>
      <c r="BL449" s="27">
        <f t="shared" si="268"/>
        <v>104.71287734379993</v>
      </c>
      <c r="BM449" s="34">
        <f t="shared" si="269"/>
        <v>1.1054421768707483</v>
      </c>
      <c r="BN449" s="45">
        <f t="shared" si="270"/>
        <v>378.38841798362921</v>
      </c>
      <c r="BO449" s="45">
        <f t="shared" si="271"/>
        <v>67.660344746683734</v>
      </c>
      <c r="BP449" s="66">
        <f t="shared" si="272"/>
        <v>6.7098029460270716</v>
      </c>
    </row>
    <row r="450" spans="8:68">
      <c r="H450" s="68">
        <v>445</v>
      </c>
      <c r="I450" s="31">
        <f>('Propiedades físicas'!$C$10*'Diseño reactor'!H450)/1000</f>
        <v>389.4841503119203</v>
      </c>
      <c r="J450" s="31">
        <f t="shared" si="249"/>
        <v>1.1707793491334888</v>
      </c>
      <c r="K450" s="31">
        <f>(I450*1000)/'Propiedades físicas'!$F$10</f>
        <v>2544.1752227314182</v>
      </c>
      <c r="L450" s="31">
        <f t="shared" si="250"/>
        <v>363.45360324734543</v>
      </c>
      <c r="M450" s="31">
        <f t="shared" si="251"/>
        <v>2180.7216194840726</v>
      </c>
      <c r="N450" s="31">
        <f t="shared" si="252"/>
        <v>0.81674967021875378</v>
      </c>
      <c r="O450" s="32">
        <f t="shared" si="253"/>
        <v>4.9004980213125222</v>
      </c>
      <c r="P450" s="33">
        <f t="shared" si="254"/>
        <v>0.40538102087210826</v>
      </c>
      <c r="Q450" s="31">
        <f t="shared" si="255"/>
        <v>4.1775815957604649</v>
      </c>
      <c r="R450" s="31">
        <f t="shared" si="256"/>
        <v>0.20417644366144541</v>
      </c>
      <c r="S450" s="31">
        <f t="shared" si="257"/>
        <v>0.72291642555205782</v>
      </c>
      <c r="T450" s="31">
        <f t="shared" si="258"/>
        <v>0.10283663516498805</v>
      </c>
      <c r="U450" s="31">
        <f t="shared" si="259"/>
        <v>0.10435557052021215</v>
      </c>
      <c r="V450" s="47">
        <f t="shared" si="273"/>
        <v>4.0144528280538876E-4</v>
      </c>
      <c r="W450" s="31">
        <f t="shared" si="260"/>
        <v>0.50366552243169793</v>
      </c>
      <c r="X450" s="34">
        <f>(S450*H450*'Propiedades físicas'!$F$5*60*24*365)/(1000000)</f>
        <v>49790.2740231797</v>
      </c>
      <c r="Y450" s="34">
        <f>(U450*H450*'Propiedades físicas'!$F$7*60*24*365)/(1000000)</f>
        <v>2247.7265591894484</v>
      </c>
      <c r="Z450" s="31">
        <f t="shared" si="274"/>
        <v>180.39455428808819</v>
      </c>
      <c r="AA450" s="31">
        <f t="shared" si="290"/>
        <v>1859.0238101134069</v>
      </c>
      <c r="AB450" s="31">
        <f t="shared" si="291"/>
        <v>90.858517429343209</v>
      </c>
      <c r="AC450" s="31">
        <f t="shared" si="292"/>
        <v>321.69780937066571</v>
      </c>
      <c r="AD450" s="31">
        <f t="shared" si="289"/>
        <v>45.762302648419684</v>
      </c>
      <c r="AE450" s="31">
        <f t="shared" si="278"/>
        <v>46.438228881494403</v>
      </c>
      <c r="AF450" s="31">
        <f t="shared" si="279"/>
        <v>2544.1752227314182</v>
      </c>
      <c r="AG450" s="31">
        <f t="shared" si="280"/>
        <v>7.0904925366900309E-2</v>
      </c>
      <c r="AH450" s="31">
        <f t="shared" si="281"/>
        <v>0.7306980248465611</v>
      </c>
      <c r="AI450" s="31">
        <f t="shared" si="281"/>
        <v>3.5712366277900386E-2</v>
      </c>
      <c r="AJ450" s="31">
        <f t="shared" si="281"/>
        <v>0.12644483229629599</v>
      </c>
      <c r="AK450" s="31">
        <f t="shared" si="262"/>
        <v>1.7987087618630854E-2</v>
      </c>
      <c r="AL450" s="31">
        <f t="shared" si="262"/>
        <v>1.8252763593711314E-2</v>
      </c>
      <c r="AM450" s="31">
        <f t="shared" si="282"/>
        <v>1</v>
      </c>
      <c r="AN450" s="31">
        <f>(Z450*'Propiedades físicas'!$F$4)/1000</f>
        <v>158.63536314985899</v>
      </c>
      <c r="AO450" s="31">
        <f>(AA450*'Propiedades físicas'!$F$6)/1000</f>
        <v>59.563122876033553</v>
      </c>
      <c r="AP450" s="31">
        <f>(AB450*'Propiedades físicas'!$F$9)/1000</f>
        <v>56.055162328033283</v>
      </c>
      <c r="AQ450" s="31">
        <f>(AC450*'Propiedades físicas'!$F$5)/1000</f>
        <v>94.730353925379944</v>
      </c>
      <c r="AR450" s="31">
        <f>(AD450*'Propiedades físicas'!$F$8)/1000</f>
        <v>16.223651534917742</v>
      </c>
      <c r="AS450" s="31">
        <f>(AE450*'Propiedades físicas'!$F$7)/1000</f>
        <v>4.2764964976968196</v>
      </c>
      <c r="AT450" s="31">
        <f t="shared" si="283"/>
        <v>389.4841503119203</v>
      </c>
      <c r="AU450" s="31">
        <f t="shared" si="284"/>
        <v>0.4072960684608477</v>
      </c>
      <c r="AV450" s="31">
        <f t="shared" si="288"/>
        <v>0.15292823296745742</v>
      </c>
      <c r="AW450" s="31">
        <f t="shared" si="288"/>
        <v>0.14392154926751508</v>
      </c>
      <c r="AX450" s="31">
        <f t="shared" si="288"/>
        <v>0.24322004849109952</v>
      </c>
      <c r="AY450" s="31">
        <f t="shared" si="285"/>
        <v>4.1654202159253341E-2</v>
      </c>
      <c r="AZ450" s="31">
        <f t="shared" si="285"/>
        <v>1.0979898653827033E-2</v>
      </c>
      <c r="BA450" s="31">
        <f t="shared" si="286"/>
        <v>1.0000000000000002</v>
      </c>
      <c r="BB450" s="34">
        <f>AU450*'Propiedades físicas'!$C$4+'Diseño reactor'!AV450*'Propiedades físicas'!$C$5+'Diseño reactor'!AW450*'Propiedades físicas'!$C$8+'Diseño reactor'!AX450*'Propiedades físicas'!$C$9+'Diseño reactor'!AY450*'Propiedades físicas'!$C$7+'Diseño reactor'!AZ450*'Propiedades físicas'!$C$6</f>
        <v>878.26305156405965</v>
      </c>
      <c r="BC450" s="45">
        <f>AU450*'Propiedades físicas'!$L$4+'Diseño reactor'!AV450*'Propiedades físicas'!$L$5+'Diseño reactor'!AW450*'Propiedades físicas'!$L$8+AX450*'Propiedades físicas'!$L$9+'Diseño reactor'!AY450*'Propiedades físicas'!$L$7+'Diseño reactor'!AZ450*'Propiedades físicas'!$L$6</f>
        <v>1.9048684398270657</v>
      </c>
      <c r="BD450" s="29">
        <f t="shared" si="263"/>
        <v>4.9178082097639759</v>
      </c>
      <c r="BE450" s="58">
        <f t="shared" si="264"/>
        <v>45.15857093153771</v>
      </c>
      <c r="BF450" s="30">
        <f>AU450*'Propiedades físicas'!$I$4+'Diseño reactor'!AV450*'Propiedades físicas'!$I$5+'Diseño reactor'!AW450*'Propiedades físicas'!$I$8+'Diseño reactor'!AX450*'Propiedades físicas'!$I$9+'Diseño reactor'!AY450*'Propiedades físicas'!$I$7+'Diseño reactor'!AZ450*'Propiedades físicas'!$I$6</f>
        <v>1.8684792493561815E-2</v>
      </c>
      <c r="BG450" s="24">
        <f>AU450*'Propiedades físicas'!$O$4+'Diseño reactor'!AV450*'Propiedades físicas'!$O$5+'Diseño reactor'!AW450*'Propiedades físicas'!$O$8+'Diseño reactor'!AX450*'Propiedades físicas'!$O$9+'Diseño reactor'!AY450*'Propiedades físicas'!$O$7+'Diseño reactor'!AZ450*'Propiedades físicas'!$O$6</f>
        <v>0.14548663941918757</v>
      </c>
      <c r="BH450" s="54">
        <f t="shared" si="265"/>
        <v>44131.6873558683</v>
      </c>
      <c r="BI450" s="34">
        <f t="shared" si="287"/>
        <v>244.64151256633866</v>
      </c>
      <c r="BJ450" s="27">
        <f t="shared" si="266"/>
        <v>4842.4903334650526</v>
      </c>
      <c r="BK450" s="34">
        <f t="shared" si="267"/>
        <v>541.93665002748571</v>
      </c>
      <c r="BL450" s="27">
        <f t="shared" si="268"/>
        <v>104.71368165378964</v>
      </c>
      <c r="BM450" s="34">
        <f t="shared" si="269"/>
        <v>1.1054421768707483</v>
      </c>
      <c r="BN450" s="45">
        <f t="shared" si="270"/>
        <v>379.37181833890554</v>
      </c>
      <c r="BO450" s="45">
        <f t="shared" si="271"/>
        <v>67.729413916550257</v>
      </c>
      <c r="BP450" s="66">
        <f t="shared" si="272"/>
        <v>6.7097309301311618</v>
      </c>
    </row>
    <row r="451" spans="8:68">
      <c r="H451" s="68">
        <v>446</v>
      </c>
      <c r="I451" s="31">
        <f>('Propiedades físicas'!$C$10*'Diseño reactor'!H451)/1000</f>
        <v>390.35939559352016</v>
      </c>
      <c r="J451" s="31">
        <f t="shared" si="249"/>
        <v>1.1681542833282568</v>
      </c>
      <c r="K451" s="31">
        <f>(I451*1000)/'Propiedades físicas'!$F$10</f>
        <v>2549.8924704229494</v>
      </c>
      <c r="L451" s="31">
        <f t="shared" si="250"/>
        <v>364.2703529175642</v>
      </c>
      <c r="M451" s="31">
        <f t="shared" si="251"/>
        <v>2185.6221175053852</v>
      </c>
      <c r="N451" s="31">
        <f t="shared" si="252"/>
        <v>0.81674967021875378</v>
      </c>
      <c r="O451" s="32">
        <f t="shared" si="253"/>
        <v>4.9004980213125231</v>
      </c>
      <c r="P451" s="33">
        <f t="shared" si="254"/>
        <v>0.40583933315856258</v>
      </c>
      <c r="Q451" s="31">
        <f t="shared" si="255"/>
        <v>4.1788497271626905</v>
      </c>
      <c r="R451" s="31">
        <f t="shared" si="256"/>
        <v>0.20417954639124999</v>
      </c>
      <c r="S451" s="31">
        <f t="shared" si="257"/>
        <v>0.72164829414983334</v>
      </c>
      <c r="T451" s="31">
        <f t="shared" si="258"/>
        <v>0.10272362424824034</v>
      </c>
      <c r="U451" s="31">
        <f t="shared" si="259"/>
        <v>0.10400716642070085</v>
      </c>
      <c r="V451" s="47">
        <f t="shared" si="273"/>
        <v>4.0189914545799401E-4</v>
      </c>
      <c r="W451" s="31">
        <f t="shared" si="260"/>
        <v>0.50310438074634944</v>
      </c>
      <c r="X451" s="34">
        <f>(S451*H451*'Propiedades físicas'!$F$5*60*24*365)/(1000000)</f>
        <v>49814.624499401812</v>
      </c>
      <c r="Y451" s="34">
        <f>(U451*H451*'Propiedades físicas'!$F$7*60*24*365)/(1000000)</f>
        <v>2245.2564507631605</v>
      </c>
      <c r="Z451" s="31">
        <f t="shared" si="274"/>
        <v>181.00434258871891</v>
      </c>
      <c r="AA451" s="31">
        <f t="shared" si="290"/>
        <v>1863.76697831456</v>
      </c>
      <c r="AB451" s="31">
        <f t="shared" si="291"/>
        <v>91.064077690497498</v>
      </c>
      <c r="AC451" s="31">
        <f t="shared" si="292"/>
        <v>321.8551391908257</v>
      </c>
      <c r="AD451" s="31">
        <f t="shared" si="289"/>
        <v>45.814736414715192</v>
      </c>
      <c r="AE451" s="31">
        <f t="shared" si="278"/>
        <v>46.387196223632579</v>
      </c>
      <c r="AF451" s="31">
        <f t="shared" si="279"/>
        <v>2549.8924704229503</v>
      </c>
      <c r="AG451" s="31">
        <f t="shared" si="280"/>
        <v>7.0985088464807208E-2</v>
      </c>
      <c r="AH451" s="31">
        <f t="shared" si="281"/>
        <v>0.73091983286864537</v>
      </c>
      <c r="AI451" s="31">
        <f t="shared" si="281"/>
        <v>3.5712908974311654E-2</v>
      </c>
      <c r="AJ451" s="31">
        <f t="shared" si="281"/>
        <v>0.1262230242742117</v>
      </c>
      <c r="AK451" s="31">
        <f t="shared" si="262"/>
        <v>1.7967320954171809E-2</v>
      </c>
      <c r="AL451" s="31">
        <f t="shared" si="262"/>
        <v>1.8191824463852133E-2</v>
      </c>
      <c r="AM451" s="31">
        <f t="shared" si="282"/>
        <v>1</v>
      </c>
      <c r="AN451" s="31">
        <f>(Z451*'Propiedades físicas'!$F$4)/1000</f>
        <v>159.17159878566764</v>
      </c>
      <c r="AO451" s="31">
        <f>(AA451*'Propiedades físicas'!$F$6)/1000</f>
        <v>59.7150939851985</v>
      </c>
      <c r="AP451" s="31">
        <f>(AB451*'Propiedades físicas'!$F$9)/1000</f>
        <v>56.181982731152431</v>
      </c>
      <c r="AQ451" s="31">
        <f>(AC451*'Propiedades físicas'!$F$5)/1000</f>
        <v>94.776682837522458</v>
      </c>
      <c r="AR451" s="31">
        <f>(AD451*'Propiedades físicas'!$F$8)/1000</f>
        <v>16.242240353744826</v>
      </c>
      <c r="AS451" s="31">
        <f>(AE451*'Propiedades físicas'!$F$7)/1000</f>
        <v>4.2717969002343246</v>
      </c>
      <c r="AT451" s="31">
        <f t="shared" si="283"/>
        <v>390.35939559352016</v>
      </c>
      <c r="AU451" s="31">
        <f t="shared" si="284"/>
        <v>0.40775654584579912</v>
      </c>
      <c r="AV451" s="31">
        <f t="shared" si="288"/>
        <v>0.15297465530298038</v>
      </c>
      <c r="AW451" s="31">
        <f t="shared" si="288"/>
        <v>0.14392373634489006</v>
      </c>
      <c r="AX451" s="31">
        <f t="shared" si="288"/>
        <v>0.24279339477257794</v>
      </c>
      <c r="AY451" s="31">
        <f t="shared" si="285"/>
        <v>4.1608426842267718E-2</v>
      </c>
      <c r="AZ451" s="31">
        <f t="shared" si="285"/>
        <v>1.094324089148486E-2</v>
      </c>
      <c r="BA451" s="31">
        <f t="shared" si="286"/>
        <v>1</v>
      </c>
      <c r="BB451" s="34">
        <f>AU451*'Propiedades físicas'!$C$4+'Diseño reactor'!AV451*'Propiedades físicas'!$C$5+'Diseño reactor'!AW451*'Propiedades físicas'!$C$8+'Diseño reactor'!AX451*'Propiedades físicas'!$C$9+'Diseño reactor'!AY451*'Propiedades físicas'!$C$7+'Diseño reactor'!AZ451*'Propiedades físicas'!$C$6</f>
        <v>878.25366481305923</v>
      </c>
      <c r="BC451" s="45">
        <f>AU451*'Propiedades físicas'!$L$4+'Diseño reactor'!AV451*'Propiedades físicas'!$L$5+'Diseño reactor'!AW451*'Propiedades físicas'!$L$8+AX451*'Propiedades físicas'!$L$9+'Diseño reactor'!AY451*'Propiedades físicas'!$L$7+'Diseño reactor'!AZ451*'Propiedades físicas'!$L$6</f>
        <v>1.9052306522716254</v>
      </c>
      <c r="BD451" s="29">
        <f t="shared" si="263"/>
        <v>4.9114477888712438</v>
      </c>
      <c r="BE451" s="58">
        <f t="shared" si="264"/>
        <v>45.150895461715173</v>
      </c>
      <c r="BF451" s="30">
        <f>AU451*'Propiedades físicas'!$I$4+'Diseño reactor'!AV451*'Propiedades físicas'!$I$5+'Diseño reactor'!AW451*'Propiedades físicas'!$I$8+'Diseño reactor'!AX451*'Propiedades físicas'!$I$9+'Diseño reactor'!AY451*'Propiedades físicas'!$I$7+'Diseño reactor'!AZ451*'Propiedades físicas'!$I$6</f>
        <v>1.8688848321934584E-2</v>
      </c>
      <c r="BG451" s="24">
        <f>AU451*'Propiedades físicas'!$O$4+'Diseño reactor'!AV451*'Propiedades físicas'!$O$5+'Diseño reactor'!AW451*'Propiedades físicas'!$O$8+'Diseño reactor'!AX451*'Propiedades físicas'!$O$9+'Diseño reactor'!AY451*'Propiedades físicas'!$O$7+'Diseño reactor'!AZ451*'Propiedades físicas'!$O$6</f>
        <v>0.14549885121431952</v>
      </c>
      <c r="BH451" s="54">
        <f t="shared" si="265"/>
        <v>44121.63838641347</v>
      </c>
      <c r="BI451" s="34">
        <f t="shared" si="287"/>
        <v>244.72060350604761</v>
      </c>
      <c r="BJ451" s="27">
        <f t="shared" si="266"/>
        <v>4842.2769146952669</v>
      </c>
      <c r="BK451" s="34">
        <f t="shared" si="267"/>
        <v>541.95825257675449</v>
      </c>
      <c r="BL451" s="27">
        <f t="shared" si="268"/>
        <v>104.71448814725264</v>
      </c>
      <c r="BM451" s="34">
        <f t="shared" si="269"/>
        <v>1.1054421768707483</v>
      </c>
      <c r="BN451" s="45">
        <f t="shared" si="270"/>
        <v>380.3557823706314</v>
      </c>
      <c r="BO451" s="45">
        <f t="shared" si="271"/>
        <v>67.798329327093185</v>
      </c>
      <c r="BP451" s="66">
        <f t="shared" si="272"/>
        <v>6.7096592174780918</v>
      </c>
    </row>
    <row r="452" spans="8:68">
      <c r="H452" s="68">
        <v>447</v>
      </c>
      <c r="I452" s="31">
        <f>('Propiedades físicas'!$C$10*'Diseño reactor'!H452)/1000</f>
        <v>391.23464087511996</v>
      </c>
      <c r="J452" s="31">
        <f t="shared" si="249"/>
        <v>1.1655409627838982</v>
      </c>
      <c r="K452" s="31">
        <f>(I452*1000)/'Propiedades físicas'!$F$10</f>
        <v>2555.609718114481</v>
      </c>
      <c r="L452" s="31">
        <f t="shared" si="250"/>
        <v>365.08710258778297</v>
      </c>
      <c r="M452" s="31">
        <f t="shared" si="251"/>
        <v>2190.5226155266978</v>
      </c>
      <c r="N452" s="31">
        <f t="shared" si="252"/>
        <v>0.81674967021875389</v>
      </c>
      <c r="O452" s="32">
        <f t="shared" si="253"/>
        <v>4.9004980213125231</v>
      </c>
      <c r="P452" s="33">
        <f t="shared" si="254"/>
        <v>0.40629662535565186</v>
      </c>
      <c r="Q452" s="31">
        <f t="shared" si="255"/>
        <v>4.1801137496435992</v>
      </c>
      <c r="R452" s="31">
        <f t="shared" si="256"/>
        <v>0.20418212957486065</v>
      </c>
      <c r="S452" s="31">
        <f t="shared" si="257"/>
        <v>0.7203842716689246</v>
      </c>
      <c r="T452" s="31">
        <f t="shared" si="258"/>
        <v>0.10261060377066028</v>
      </c>
      <c r="U452" s="31">
        <f t="shared" si="259"/>
        <v>0.10366031151758109</v>
      </c>
      <c r="V452" s="47">
        <f t="shared" si="273"/>
        <v>4.023519979250145E-4</v>
      </c>
      <c r="W452" s="31">
        <f t="shared" si="260"/>
        <v>0.50254448802307872</v>
      </c>
      <c r="X452" s="34">
        <f>(S452*H452*'Propiedades físicas'!$F$5*60*24*365)/(1000000)</f>
        <v>49838.866700003862</v>
      </c>
      <c r="Y452" s="34">
        <f>(U452*H452*'Propiedades físicas'!$F$7*60*24*365)/(1000000)</f>
        <v>2242.7861333633214</v>
      </c>
      <c r="Z452" s="31">
        <f t="shared" si="274"/>
        <v>181.61459153397638</v>
      </c>
      <c r="AA452" s="31">
        <f t="shared" si="290"/>
        <v>1868.5108460906888</v>
      </c>
      <c r="AB452" s="31">
        <f t="shared" si="291"/>
        <v>91.269411919962707</v>
      </c>
      <c r="AC452" s="31">
        <f t="shared" si="292"/>
        <v>322.01176943600927</v>
      </c>
      <c r="AD452" s="31">
        <f t="shared" si="289"/>
        <v>45.866939885485145</v>
      </c>
      <c r="AE452" s="31">
        <f t="shared" si="278"/>
        <v>46.336159248358747</v>
      </c>
      <c r="AF452" s="31">
        <f t="shared" si="279"/>
        <v>2555.609718114481</v>
      </c>
      <c r="AG452" s="31">
        <f t="shared" si="280"/>
        <v>7.1065073139560189E-2</v>
      </c>
      <c r="AH452" s="31">
        <f t="shared" si="281"/>
        <v>0.73114092220202898</v>
      </c>
      <c r="AI452" s="31">
        <f t="shared" si="281"/>
        <v>3.571336079724291E-2</v>
      </c>
      <c r="AJ452" s="31">
        <f t="shared" si="281"/>
        <v>0.12600193494082826</v>
      </c>
      <c r="AK452" s="31">
        <f t="shared" si="262"/>
        <v>1.7947552617433932E-2</v>
      </c>
      <c r="AL452" s="31">
        <f t="shared" si="262"/>
        <v>1.8131156302905824E-2</v>
      </c>
      <c r="AM452" s="31">
        <f t="shared" si="282"/>
        <v>1</v>
      </c>
      <c r="AN452" s="31">
        <f>(Z452*'Propiedades físicas'!$F$4)/1000</f>
        <v>159.70823950314815</v>
      </c>
      <c r="AO452" s="31">
        <f>(AA452*'Propiedades físicas'!$F$6)/1000</f>
        <v>59.867087508745669</v>
      </c>
      <c r="AP452" s="31">
        <f>(AB452*'Propiedades físicas'!$F$9)/1000</f>
        <v>56.308663684020985</v>
      </c>
      <c r="AQ452" s="31">
        <f>(AC452*'Propiedades físicas'!$F$5)/1000</f>
        <v>94.822805745821668</v>
      </c>
      <c r="AR452" s="31">
        <f>(AD452*'Propiedades físicas'!$F$8)/1000</f>
        <v>16.260747528202188</v>
      </c>
      <c r="AS452" s="31">
        <f>(AE452*'Propiedades físicas'!$F$7)/1000</f>
        <v>4.267096905181357</v>
      </c>
      <c r="AT452" s="31">
        <f t="shared" si="283"/>
        <v>391.23464087512002</v>
      </c>
      <c r="AU452" s="31">
        <f t="shared" si="284"/>
        <v>0.40821599832241379</v>
      </c>
      <c r="AV452" s="31">
        <f t="shared" si="288"/>
        <v>0.153020927223709</v>
      </c>
      <c r="AW452" s="31">
        <f t="shared" si="288"/>
        <v>0.14392555720032574</v>
      </c>
      <c r="AX452" s="31">
        <f t="shared" si="288"/>
        <v>0.24236812347117442</v>
      </c>
      <c r="AY452" s="31">
        <f t="shared" si="285"/>
        <v>4.1562647652646202E-2</v>
      </c>
      <c r="AZ452" s="31">
        <f t="shared" si="285"/>
        <v>1.0906746129730856E-2</v>
      </c>
      <c r="BA452" s="31">
        <f t="shared" si="286"/>
        <v>1</v>
      </c>
      <c r="BB452" s="34">
        <f>AU452*'Propiedades físicas'!$C$4+'Diseño reactor'!AV452*'Propiedades físicas'!$C$5+'Diseño reactor'!AW452*'Propiedades físicas'!$C$8+'Diseño reactor'!AX452*'Propiedades físicas'!$C$9+'Diseño reactor'!AY452*'Propiedades físicas'!$C$7+'Diseño reactor'!AZ452*'Propiedades físicas'!$C$6</f>
        <v>878.24431754246586</v>
      </c>
      <c r="BC452" s="45">
        <f>AU452*'Propiedades físicas'!$L$4+'Diseño reactor'!AV452*'Propiedades físicas'!$L$5+'Diseño reactor'!AW452*'Propiedades físicas'!$L$8+AX452*'Propiedades físicas'!$L$9+'Diseño reactor'!AY452*'Propiedades físicas'!$L$7+'Diseño reactor'!AZ452*'Propiedades físicas'!$L$6</f>
        <v>1.9055920386096301</v>
      </c>
      <c r="BD452" s="29">
        <f t="shared" si="263"/>
        <v>4.9051037664617967</v>
      </c>
      <c r="BE452" s="58">
        <f t="shared" si="264"/>
        <v>45.14324254646391</v>
      </c>
      <c r="BF452" s="30">
        <f>AU452*'Propiedades físicas'!$I$4+'Diseño reactor'!AV452*'Propiedades físicas'!$I$5+'Diseño reactor'!AW452*'Propiedades físicas'!$I$8+'Diseño reactor'!AX452*'Propiedades físicas'!$I$9+'Diseño reactor'!AY452*'Propiedades físicas'!$I$7+'Diseño reactor'!AZ452*'Propiedades físicas'!$I$6</f>
        <v>1.8692887781000027E-2</v>
      </c>
      <c r="BG452" s="24">
        <f>AU452*'Propiedades físicas'!$O$4+'Diseño reactor'!AV452*'Propiedades físicas'!$O$5+'Diseño reactor'!AW452*'Propiedades físicas'!$O$8+'Diseño reactor'!AX452*'Propiedades físicas'!$O$9+'Diseño reactor'!AY452*'Propiedades físicas'!$O$7+'Diseño reactor'!AZ452*'Propiedades físicas'!$O$6</f>
        <v>0.14551104801657047</v>
      </c>
      <c r="BH452" s="54">
        <f t="shared" si="265"/>
        <v>44111.634389018596</v>
      </c>
      <c r="BI452" s="34">
        <f t="shared" si="287"/>
        <v>244.79940609073506</v>
      </c>
      <c r="BJ452" s="27">
        <f t="shared" si="266"/>
        <v>4842.0645591140974</v>
      </c>
      <c r="BK452" s="34">
        <f t="shared" si="267"/>
        <v>541.9799142773735</v>
      </c>
      <c r="BL452" s="27">
        <f t="shared" si="268"/>
        <v>104.71529679694508</v>
      </c>
      <c r="BM452" s="34">
        <f t="shared" si="269"/>
        <v>1.1054421768707483</v>
      </c>
      <c r="BN452" s="45">
        <f t="shared" si="270"/>
        <v>381.34030811163302</v>
      </c>
      <c r="BO452" s="45">
        <f t="shared" si="271"/>
        <v>67.867091491048612</v>
      </c>
      <c r="BP452" s="66">
        <f t="shared" si="272"/>
        <v>6.709587806446395</v>
      </c>
    </row>
    <row r="453" spans="8:68">
      <c r="H453" s="68">
        <v>448</v>
      </c>
      <c r="I453" s="31">
        <f>('Propiedades físicas'!$C$10*'Diseño reactor'!H453)/1000</f>
        <v>392.10988615671977</v>
      </c>
      <c r="J453" s="31">
        <f t="shared" si="249"/>
        <v>1.1629393088491129</v>
      </c>
      <c r="K453" s="31">
        <f>(I453*1000)/'Propiedades físicas'!$F$10</f>
        <v>2561.3269658060121</v>
      </c>
      <c r="L453" s="31">
        <f t="shared" si="250"/>
        <v>365.90385225800173</v>
      </c>
      <c r="M453" s="31">
        <f t="shared" si="251"/>
        <v>2195.4231135480104</v>
      </c>
      <c r="N453" s="31">
        <f t="shared" si="252"/>
        <v>0.81674967021875389</v>
      </c>
      <c r="O453" s="32">
        <f t="shared" si="253"/>
        <v>4.9004980213125231</v>
      </c>
      <c r="P453" s="33">
        <f t="shared" si="254"/>
        <v>0.40675290086528854</v>
      </c>
      <c r="Q453" s="31">
        <f t="shared" si="255"/>
        <v>4.181373682048533</v>
      </c>
      <c r="R453" s="31">
        <f t="shared" si="256"/>
        <v>0.20418419665263238</v>
      </c>
      <c r="S453" s="31">
        <f t="shared" si="257"/>
        <v>0.71912433926398944</v>
      </c>
      <c r="T453" s="31">
        <f t="shared" si="258"/>
        <v>0.1024975754911418</v>
      </c>
      <c r="U453" s="31">
        <f t="shared" si="259"/>
        <v>0.10331499720969115</v>
      </c>
      <c r="V453" s="47">
        <f t="shared" si="273"/>
        <v>4.0280384357533429E-4</v>
      </c>
      <c r="W453" s="31">
        <f t="shared" si="260"/>
        <v>0.50198584009670177</v>
      </c>
      <c r="X453" s="34">
        <f>(S453*H453*'Propiedades físicas'!$F$5*60*24*365)/(1000000)</f>
        <v>49863.001226133776</v>
      </c>
      <c r="Y453" s="34">
        <f>(U453*H453*'Propiedades físicas'!$F$7*60*24*365)/(1000000)</f>
        <v>2240.3156454345249</v>
      </c>
      <c r="Z453" s="31">
        <f t="shared" si="274"/>
        <v>182.22529958764926</v>
      </c>
      <c r="AA453" s="31">
        <f t="shared" si="290"/>
        <v>1873.2554095577427</v>
      </c>
      <c r="AB453" s="31">
        <f t="shared" si="291"/>
        <v>91.474520100379308</v>
      </c>
      <c r="AC453" s="31">
        <f t="shared" si="292"/>
        <v>322.16770399026728</v>
      </c>
      <c r="AD453" s="31">
        <f t="shared" si="289"/>
        <v>45.918913820031527</v>
      </c>
      <c r="AE453" s="31">
        <f t="shared" si="278"/>
        <v>46.285118749941631</v>
      </c>
      <c r="AF453" s="31">
        <f t="shared" si="279"/>
        <v>2561.3269658060121</v>
      </c>
      <c r="AG453" s="31">
        <f t="shared" si="280"/>
        <v>7.1144879986185447E-2</v>
      </c>
      <c r="AH453" s="31">
        <f t="shared" si="281"/>
        <v>0.73136129614293766</v>
      </c>
      <c r="AI453" s="31">
        <f t="shared" si="281"/>
        <v>3.5713722348444339E-2</v>
      </c>
      <c r="AJ453" s="31">
        <f t="shared" si="281"/>
        <v>0.12578156099991936</v>
      </c>
      <c r="AK453" s="31">
        <f t="shared" si="262"/>
        <v>1.7927782916064179E-2</v>
      </c>
      <c r="AL453" s="31">
        <f t="shared" si="262"/>
        <v>1.8070757606448884E-2</v>
      </c>
      <c r="AM453" s="31">
        <f t="shared" si="282"/>
        <v>1</v>
      </c>
      <c r="AN453" s="31">
        <f>(Z453*'Propiedades físicas'!$F$4)/1000</f>
        <v>160.24528395138702</v>
      </c>
      <c r="AO453" s="31">
        <f>(AA453*'Propiedades físicas'!$F$6)/1000</f>
        <v>60.019103322230073</v>
      </c>
      <c r="AP453" s="31">
        <f>(AB453*'Propiedades físicas'!$F$9)/1000</f>
        <v>56.435205175929013</v>
      </c>
      <c r="AQ453" s="31">
        <f>(AC453*'Propiedades físicas'!$F$5)/1000</f>
        <v>94.868723794014016</v>
      </c>
      <c r="AR453" s="31">
        <f>(AD453*'Propiedades físicas'!$F$8)/1000</f>
        <v>16.279173327477572</v>
      </c>
      <c r="AS453" s="31">
        <f>(AE453*'Propiedades físicas'!$F$7)/1000</f>
        <v>4.2623965856821249</v>
      </c>
      <c r="AT453" s="31">
        <f t="shared" si="283"/>
        <v>392.10988615671982</v>
      </c>
      <c r="AU453" s="31">
        <f t="shared" si="284"/>
        <v>0.40867442930867509</v>
      </c>
      <c r="AV453" s="31">
        <f t="shared" si="288"/>
        <v>0.15306704941951255</v>
      </c>
      <c r="AW453" s="31">
        <f t="shared" si="288"/>
        <v>0.14392701425888763</v>
      </c>
      <c r="AX453" s="31">
        <f t="shared" si="288"/>
        <v>0.24194422824650882</v>
      </c>
      <c r="AY453" s="31">
        <f t="shared" si="285"/>
        <v>4.1516865302832627E-2</v>
      </c>
      <c r="AZ453" s="31">
        <f t="shared" si="285"/>
        <v>1.0870413463583306E-2</v>
      </c>
      <c r="BA453" s="31">
        <f t="shared" si="286"/>
        <v>1</v>
      </c>
      <c r="BB453" s="34">
        <f>AU453*'Propiedades físicas'!$C$4+'Diseño reactor'!AV453*'Propiedades físicas'!$C$5+'Diseño reactor'!AW453*'Propiedades físicas'!$C$8+'Diseño reactor'!AX453*'Propiedades físicas'!$C$9+'Diseño reactor'!AY453*'Propiedades físicas'!$C$7+'Diseño reactor'!AZ453*'Propiedades físicas'!$C$6</f>
        <v>878.2350095414148</v>
      </c>
      <c r="BC453" s="45">
        <f>AU453*'Propiedades físicas'!$L$4+'Diseño reactor'!AV453*'Propiedades físicas'!$L$5+'Diseño reactor'!AW453*'Propiedades físicas'!$L$8+AX453*'Propiedades físicas'!$L$9+'Diseño reactor'!AY453*'Propiedades físicas'!$L$7+'Diseño reactor'!AZ453*'Propiedades físicas'!$L$6</f>
        <v>1.905952601544487</v>
      </c>
      <c r="BD453" s="29">
        <f t="shared" si="263"/>
        <v>4.8987760796473987</v>
      </c>
      <c r="BE453" s="58">
        <f t="shared" si="264"/>
        <v>45.135612080623503</v>
      </c>
      <c r="BF453" s="30">
        <f>AU453*'Propiedades físicas'!$I$4+'Diseño reactor'!AV453*'Propiedades físicas'!$I$5+'Diseño reactor'!AW453*'Propiedades físicas'!$I$8+'Diseño reactor'!AX453*'Propiedades físicas'!$I$9+'Diseño reactor'!AY453*'Propiedades físicas'!$I$7+'Diseño reactor'!AZ453*'Propiedades físicas'!$I$6</f>
        <v>1.8696910954983631E-2</v>
      </c>
      <c r="BG453" s="24">
        <f>AU453*'Propiedades físicas'!$O$4+'Diseño reactor'!AV453*'Propiedades físicas'!$O$5+'Diseño reactor'!AW453*'Propiedades físicas'!$O$8+'Diseño reactor'!AX453*'Propiedades físicas'!$O$9+'Diseño reactor'!AY453*'Propiedades físicas'!$O$7+'Diseño reactor'!AZ453*'Propiedades físicas'!$O$6</f>
        <v>0.14552322981557375</v>
      </c>
      <c r="BH453" s="54">
        <f t="shared" si="265"/>
        <v>44101.675099002125</v>
      </c>
      <c r="BI453" s="34">
        <f t="shared" si="287"/>
        <v>244.87792169441667</v>
      </c>
      <c r="BJ453" s="27">
        <f t="shared" si="266"/>
        <v>4841.853260373221</v>
      </c>
      <c r="BK453" s="34">
        <f t="shared" si="267"/>
        <v>542.00163441736709</v>
      </c>
      <c r="BL453" s="27">
        <f t="shared" si="268"/>
        <v>104.71610757586873</v>
      </c>
      <c r="BM453" s="34">
        <f t="shared" si="269"/>
        <v>1.1054421768707483</v>
      </c>
      <c r="BN453" s="45">
        <f t="shared" si="270"/>
        <v>382.32539360372056</v>
      </c>
      <c r="BO453" s="45">
        <f t="shared" si="271"/>
        <v>67.935700918875924</v>
      </c>
      <c r="BP453" s="66">
        <f t="shared" si="272"/>
        <v>6.7095166954251146</v>
      </c>
    </row>
    <row r="454" spans="8:68">
      <c r="H454" s="68">
        <v>449</v>
      </c>
      <c r="I454" s="31">
        <f>('Propiedades físicas'!$C$10*'Diseño reactor'!H454)/1000</f>
        <v>392.98513143831963</v>
      </c>
      <c r="J454" s="31">
        <f t="shared" si="249"/>
        <v>1.1603492435732794</v>
      </c>
      <c r="K454" s="31">
        <f>(I454*1000)/'Propiedades físicas'!$F$10</f>
        <v>2567.0442134975438</v>
      </c>
      <c r="L454" s="31">
        <f t="shared" si="250"/>
        <v>366.7206019282205</v>
      </c>
      <c r="M454" s="31">
        <f t="shared" si="251"/>
        <v>2200.323611569323</v>
      </c>
      <c r="N454" s="31">
        <f t="shared" si="252"/>
        <v>0.81674967021875389</v>
      </c>
      <c r="O454" s="32">
        <f t="shared" si="253"/>
        <v>4.9004980213125231</v>
      </c>
      <c r="P454" s="33">
        <f t="shared" si="254"/>
        <v>0.40720816307427538</v>
      </c>
      <c r="Q454" s="31">
        <f t="shared" si="255"/>
        <v>4.182629543112518</v>
      </c>
      <c r="R454" s="31">
        <f t="shared" si="256"/>
        <v>0.20418575104206274</v>
      </c>
      <c r="S454" s="31">
        <f t="shared" si="257"/>
        <v>0.71786847820000477</v>
      </c>
      <c r="T454" s="31">
        <f t="shared" si="258"/>
        <v>0.10238454114930544</v>
      </c>
      <c r="U454" s="31">
        <f t="shared" si="259"/>
        <v>0.10297121495311036</v>
      </c>
      <c r="V454" s="47">
        <f t="shared" si="273"/>
        <v>4.0325468576287463E-4</v>
      </c>
      <c r="W454" s="31">
        <f t="shared" si="260"/>
        <v>0.50142843282053495</v>
      </c>
      <c r="X454" s="34">
        <f>(S454*H454*'Propiedades físicas'!$F$5*60*24*365)/(1000000)</f>
        <v>49887.028674938738</v>
      </c>
      <c r="Y454" s="34">
        <f>(U454*H454*'Propiedades físicas'!$F$7*60*24*365)/(1000000)</f>
        <v>2237.8450250001001</v>
      </c>
      <c r="Z454" s="31">
        <f t="shared" si="274"/>
        <v>182.83646522034965</v>
      </c>
      <c r="AA454" s="31">
        <f t="shared" si="290"/>
        <v>1878.0006648575206</v>
      </c>
      <c r="AB454" s="31">
        <f t="shared" si="291"/>
        <v>91.679402217886164</v>
      </c>
      <c r="AC454" s="31">
        <f t="shared" si="292"/>
        <v>322.32294671180216</v>
      </c>
      <c r="AD454" s="31">
        <f t="shared" si="289"/>
        <v>45.970658976038145</v>
      </c>
      <c r="AE454" s="31">
        <f t="shared" si="278"/>
        <v>46.23407551394655</v>
      </c>
      <c r="AF454" s="31">
        <f t="shared" si="279"/>
        <v>2567.0442134975433</v>
      </c>
      <c r="AG454" s="31">
        <f t="shared" si="280"/>
        <v>7.1224509597066443E-2</v>
      </c>
      <c r="AH454" s="31">
        <f t="shared" si="281"/>
        <v>0.73158095796830258</v>
      </c>
      <c r="AI454" s="31">
        <f t="shared" si="281"/>
        <v>3.5713994225668177E-2</v>
      </c>
      <c r="AJ454" s="31">
        <f t="shared" si="281"/>
        <v>0.12556189917455454</v>
      </c>
      <c r="AK454" s="31">
        <f t="shared" si="262"/>
        <v>1.7908012154338432E-2</v>
      </c>
      <c r="AL454" s="31">
        <f t="shared" si="262"/>
        <v>1.8010626880069824E-2</v>
      </c>
      <c r="AM454" s="31">
        <f t="shared" si="282"/>
        <v>1</v>
      </c>
      <c r="AN454" s="31">
        <f>(Z454*'Propiedades físicas'!$F$4)/1000</f>
        <v>160.78273078547107</v>
      </c>
      <c r="AO454" s="31">
        <f>(AA454*'Propiedades físicas'!$F$6)/1000</f>
        <v>60.171141302034954</v>
      </c>
      <c r="AP454" s="31">
        <f>(AB454*'Propiedades físicas'!$F$9)/1000</f>
        <v>56.561607198324864</v>
      </c>
      <c r="AQ454" s="31">
        <f>(AC454*'Propiedades físicas'!$F$5)/1000</f>
        <v>94.914438118224396</v>
      </c>
      <c r="AR454" s="31">
        <f>(AD454*'Propiedades físicas'!$F$8)/1000</f>
        <v>16.297518020185038</v>
      </c>
      <c r="AS454" s="31">
        <f>(AE454*'Propiedades físicas'!$F$7)/1000</f>
        <v>4.2576960140793378</v>
      </c>
      <c r="AT454" s="31">
        <f t="shared" si="283"/>
        <v>392.98513143831963</v>
      </c>
      <c r="AU454" s="31">
        <f t="shared" si="284"/>
        <v>0.40913184220738508</v>
      </c>
      <c r="AV454" s="31">
        <f t="shared" si="288"/>
        <v>0.15311302257622186</v>
      </c>
      <c r="AW454" s="31">
        <f t="shared" si="288"/>
        <v>0.14392810992952898</v>
      </c>
      <c r="AX454" s="31">
        <f t="shared" si="288"/>
        <v>0.24152170279531693</v>
      </c>
      <c r="AY454" s="31">
        <f t="shared" si="285"/>
        <v>4.1471080497464036E-2</v>
      </c>
      <c r="AZ454" s="31">
        <f t="shared" si="285"/>
        <v>1.0834241994083173E-2</v>
      </c>
      <c r="BA454" s="31">
        <f t="shared" si="286"/>
        <v>1</v>
      </c>
      <c r="BB454" s="34">
        <f>AU454*'Propiedades físicas'!$C$4+'Diseño reactor'!AV454*'Propiedades físicas'!$C$5+'Diseño reactor'!AW454*'Propiedades físicas'!$C$8+'Diseño reactor'!AX454*'Propiedades físicas'!$C$9+'Diseño reactor'!AY454*'Propiedades físicas'!$C$7+'Diseño reactor'!AZ454*'Propiedades físicas'!$C$6</f>
        <v>878.22574060040506</v>
      </c>
      <c r="BC454" s="45">
        <f>AU454*'Propiedades físicas'!$L$4+'Diseño reactor'!AV454*'Propiedades físicas'!$L$5+'Diseño reactor'!AW454*'Propiedades físicas'!$L$8+AX454*'Propiedades físicas'!$L$9+'Diseño reactor'!AY454*'Propiedades físicas'!$L$7+'Diseño reactor'!AZ454*'Propiedades físicas'!$L$6</f>
        <v>1.9063123437683487</v>
      </c>
      <c r="BD454" s="29">
        <f t="shared" si="263"/>
        <v>4.892464665857525</v>
      </c>
      <c r="BE454" s="58">
        <f t="shared" si="264"/>
        <v>45.128003959733078</v>
      </c>
      <c r="BF454" s="30">
        <f>AU454*'Propiedades físicas'!$I$4+'Diseño reactor'!AV454*'Propiedades físicas'!$I$5+'Diseño reactor'!AW454*'Propiedades físicas'!$I$8+'Diseño reactor'!AX454*'Propiedades físicas'!$I$9+'Diseño reactor'!AY454*'Propiedades físicas'!$I$7+'Diseño reactor'!AZ454*'Propiedades físicas'!$I$6</f>
        <v>1.8700917927582363E-2</v>
      </c>
      <c r="BG454" s="24">
        <f>AU454*'Propiedades físicas'!$O$4+'Diseño reactor'!AV454*'Propiedades físicas'!$O$5+'Diseño reactor'!AW454*'Propiedades físicas'!$O$8+'Diseño reactor'!AX454*'Propiedades físicas'!$O$9+'Diseño reactor'!AY454*'Propiedades físicas'!$O$7+'Diseño reactor'!AZ454*'Propiedades físicas'!$O$6</f>
        <v>0.14553539660136419</v>
      </c>
      <c r="BH454" s="54">
        <f t="shared" si="265"/>
        <v>44091.760253638728</v>
      </c>
      <c r="BI454" s="34">
        <f t="shared" si="287"/>
        <v>244.9561516831356</v>
      </c>
      <c r="BJ454" s="27">
        <f t="shared" si="266"/>
        <v>4841.6430121705162</v>
      </c>
      <c r="BK454" s="34">
        <f t="shared" si="267"/>
        <v>542.02341229112278</v>
      </c>
      <c r="BL454" s="27">
        <f t="shared" si="268"/>
        <v>104.7169204572686</v>
      </c>
      <c r="BM454" s="34">
        <f t="shared" si="269"/>
        <v>1.1054421768707483</v>
      </c>
      <c r="BN454" s="45">
        <f t="shared" si="270"/>
        <v>383.31103689763881</v>
      </c>
      <c r="BO454" s="45">
        <f t="shared" si="271"/>
        <v>68.004158118770647</v>
      </c>
      <c r="BP454" s="66">
        <f t="shared" si="272"/>
        <v>6.7094458828137089</v>
      </c>
    </row>
    <row r="455" spans="8:68">
      <c r="H455" s="68">
        <v>450</v>
      </c>
      <c r="I455" s="31">
        <f>('Propiedades físicas'!$C$10*'Diseño reactor'!H455)/1000</f>
        <v>393.86037671991943</v>
      </c>
      <c r="J455" s="31">
        <f t="shared" si="249"/>
        <v>1.1577706896986724</v>
      </c>
      <c r="K455" s="31">
        <f>(I455*1000)/'Propiedades físicas'!$F$10</f>
        <v>2572.7614611890749</v>
      </c>
      <c r="L455" s="31">
        <f t="shared" si="250"/>
        <v>367.53735159843927</v>
      </c>
      <c r="M455" s="31">
        <f t="shared" si="251"/>
        <v>2205.2241095906356</v>
      </c>
      <c r="N455" s="31">
        <f t="shared" si="252"/>
        <v>0.81674967021875389</v>
      </c>
      <c r="O455" s="32">
        <f t="shared" si="253"/>
        <v>4.900498021312524</v>
      </c>
      <c r="P455" s="33">
        <f t="shared" si="254"/>
        <v>0.40766241535438863</v>
      </c>
      <c r="Q455" s="31">
        <f t="shared" si="255"/>
        <v>4.1838813514610402</v>
      </c>
      <c r="R455" s="31">
        <f t="shared" si="256"/>
        <v>0.20418679613796095</v>
      </c>
      <c r="S455" s="31">
        <f t="shared" si="257"/>
        <v>0.71661666985148453</v>
      </c>
      <c r="T455" s="31">
        <f t="shared" si="258"/>
        <v>0.10227150246568929</v>
      </c>
      <c r="U455" s="31">
        <f t="shared" si="259"/>
        <v>0.10262895626071501</v>
      </c>
      <c r="V455" s="47">
        <f t="shared" si="273"/>
        <v>4.0370452782667615E-4</v>
      </c>
      <c r="W455" s="31">
        <f t="shared" si="260"/>
        <v>0.50087226206629187</v>
      </c>
      <c r="X455" s="34">
        <f>(S455*H455*'Propiedades físicas'!$F$5*60*24*365)/(1000000)</f>
        <v>49910.949639596336</v>
      </c>
      <c r="Y455" s="34">
        <f>(U455*H455*'Propiedades físicas'!$F$7*60*24*365)/(1000000)</f>
        <v>2235.3743096662884</v>
      </c>
      <c r="Z455" s="31">
        <f t="shared" si="274"/>
        <v>183.44808690947488</v>
      </c>
      <c r="AA455" s="31">
        <f t="shared" si="290"/>
        <v>1882.746608157468</v>
      </c>
      <c r="AB455" s="31">
        <f t="shared" si="291"/>
        <v>91.884058262082434</v>
      </c>
      <c r="AC455" s="31">
        <f t="shared" si="292"/>
        <v>322.47750143316802</v>
      </c>
      <c r="AD455" s="31">
        <f t="shared" si="289"/>
        <v>46.022176109560185</v>
      </c>
      <c r="AE455" s="31">
        <f t="shared" si="278"/>
        <v>46.183030317321759</v>
      </c>
      <c r="AF455" s="31">
        <f t="shared" si="279"/>
        <v>2572.7614611890758</v>
      </c>
      <c r="AG455" s="31">
        <f t="shared" si="280"/>
        <v>7.1303962561958256E-2</v>
      </c>
      <c r="AH455" s="31">
        <f t="shared" si="281"/>
        <v>0.73179991093589469</v>
      </c>
      <c r="AI455" s="31">
        <f t="shared" si="281"/>
        <v>3.5714177022698239E-2</v>
      </c>
      <c r="AJ455" s="31">
        <f t="shared" si="281"/>
        <v>0.12534294620696229</v>
      </c>
      <c r="AK455" s="31">
        <f t="shared" si="262"/>
        <v>1.788824063319485E-2</v>
      </c>
      <c r="AL455" s="31">
        <f t="shared" si="262"/>
        <v>1.7950762639291455E-2</v>
      </c>
      <c r="AM455" s="31">
        <f t="shared" si="282"/>
        <v>0.99999999999999967</v>
      </c>
      <c r="AN455" s="31">
        <f>(Z455*'Propiedades físicas'!$F$4)/1000</f>
        <v>161.320578666454</v>
      </c>
      <c r="AO455" s="31">
        <f>(AA455*'Propiedades físicas'!$F$6)/1000</f>
        <v>60.323201325365275</v>
      </c>
      <c r="AP455" s="31">
        <f>(AB455*'Propiedades físicas'!$F$9)/1000</f>
        <v>56.687869744791755</v>
      </c>
      <c r="AQ455" s="31">
        <f>(AC455*'Propiedades físicas'!$F$5)/1000</f>
        <v>94.959949847025001</v>
      </c>
      <c r="AR455" s="31">
        <f>(AD455*'Propiedades físicas'!$F$8)/1000</f>
        <v>16.315781874361271</v>
      </c>
      <c r="AS455" s="31">
        <f>(AE455*'Propiedades físicas'!$F$7)/1000</f>
        <v>4.2529952619221616</v>
      </c>
      <c r="AT455" s="31">
        <f t="shared" si="283"/>
        <v>393.86037671991937</v>
      </c>
      <c r="AU455" s="31">
        <f t="shared" si="284"/>
        <v>0.40958824040624864</v>
      </c>
      <c r="AV455" s="31">
        <f t="shared" si="288"/>
        <v>0.15315884737565796</v>
      </c>
      <c r="AW455" s="31">
        <f t="shared" si="288"/>
        <v>0.14392884660521066</v>
      </c>
      <c r="AX455" s="31">
        <f t="shared" si="288"/>
        <v>0.24110054085118746</v>
      </c>
      <c r="AY455" s="31">
        <f t="shared" si="285"/>
        <v>4.1425293933448126E-2</v>
      </c>
      <c r="AZ455" s="31">
        <f t="shared" si="285"/>
        <v>1.0798230828247385E-2</v>
      </c>
      <c r="BA455" s="31">
        <f t="shared" si="286"/>
        <v>1.0000000000000004</v>
      </c>
      <c r="BB455" s="34">
        <f>AU455*'Propiedades físicas'!$C$4+'Diseño reactor'!AV455*'Propiedades físicas'!$C$5+'Diseño reactor'!AW455*'Propiedades físicas'!$C$8+'Diseño reactor'!AX455*'Propiedades físicas'!$C$9+'Diseño reactor'!AY455*'Propiedades físicas'!$C$7+'Diseño reactor'!AZ455*'Propiedades físicas'!$C$6</f>
        <v>878.21651051129061</v>
      </c>
      <c r="BC455" s="45">
        <f>AU455*'Propiedades físicas'!$L$4+'Diseño reactor'!AV455*'Propiedades físicas'!$L$5+'Diseño reactor'!AW455*'Propiedades físicas'!$L$8+AX455*'Propiedades físicas'!$L$9+'Diseño reactor'!AY455*'Propiedades físicas'!$L$7+'Diseño reactor'!AZ455*'Propiedades físicas'!$L$6</f>
        <v>1.9066712679621654</v>
      </c>
      <c r="BD455" s="29">
        <f t="shared" si="263"/>
        <v>4.8861694628373895</v>
      </c>
      <c r="BE455" s="58">
        <f t="shared" si="264"/>
        <v>45.120418080025033</v>
      </c>
      <c r="BF455" s="30">
        <f>AU455*'Propiedades físicas'!$I$4+'Diseño reactor'!AV455*'Propiedades físicas'!$I$5+'Diseño reactor'!AW455*'Propiedades físicas'!$I$8+'Diseño reactor'!AX455*'Propiedades físicas'!$I$9+'Diseño reactor'!AY455*'Propiedades físicas'!$I$7+'Diseño reactor'!AZ455*'Propiedades físicas'!$I$6</f>
        <v>1.8704908781968572E-2</v>
      </c>
      <c r="BG455" s="24">
        <f>AU455*'Propiedades físicas'!$O$4+'Diseño reactor'!AV455*'Propiedades físicas'!$O$5+'Diseño reactor'!AW455*'Propiedades físicas'!$O$8+'Diseño reactor'!AX455*'Propiedades físicas'!$O$9+'Diseño reactor'!AY455*'Propiedades físicas'!$O$7+'Diseño reactor'!AZ455*'Propiedades físicas'!$O$6</f>
        <v>0.1455475483643732</v>
      </c>
      <c r="BH455" s="54">
        <f t="shared" si="265"/>
        <v>44081.889592141844</v>
      </c>
      <c r="BI455" s="34">
        <f t="shared" si="287"/>
        <v>245.03409741501659</v>
      </c>
      <c r="BJ455" s="27">
        <f t="shared" si="266"/>
        <v>4841.4338082496524</v>
      </c>
      <c r="BK455" s="34">
        <f t="shared" si="267"/>
        <v>542.04524719932908</v>
      </c>
      <c r="BL455" s="27">
        <f t="shared" si="268"/>
        <v>104.71773541463071</v>
      </c>
      <c r="BM455" s="34">
        <f t="shared" si="269"/>
        <v>1.1054421768707483</v>
      </c>
      <c r="BN455" s="45">
        <f t="shared" si="270"/>
        <v>384.29723605301655</v>
      </c>
      <c r="BO455" s="45">
        <f t="shared" si="271"/>
        <v>68.072463596676755</v>
      </c>
      <c r="BP455" s="66">
        <f t="shared" si="272"/>
        <v>6.7093753670219884</v>
      </c>
    </row>
    <row r="456" spans="8:68">
      <c r="H456" s="68">
        <v>451</v>
      </c>
      <c r="I456" s="31">
        <f>('Propiedades físicas'!$C$10*'Diseño reactor'!H456)/1000</f>
        <v>394.73562200151923</v>
      </c>
      <c r="J456" s="31">
        <f t="shared" si="249"/>
        <v>1.1552035706527772</v>
      </c>
      <c r="K456" s="31">
        <f>(I456*1000)/'Propiedades físicas'!$F$10</f>
        <v>2578.4787088806061</v>
      </c>
      <c r="L456" s="31">
        <f t="shared" si="250"/>
        <v>368.35410126865798</v>
      </c>
      <c r="M456" s="31">
        <f t="shared" si="251"/>
        <v>2210.1246076119478</v>
      </c>
      <c r="N456" s="31">
        <f t="shared" si="252"/>
        <v>0.81674967021875389</v>
      </c>
      <c r="O456" s="32">
        <f t="shared" si="253"/>
        <v>4.9004980213125231</v>
      </c>
      <c r="P456" s="33">
        <f t="shared" si="254"/>
        <v>0.40811566106246189</v>
      </c>
      <c r="Q456" s="31">
        <f t="shared" si="255"/>
        <v>4.1851291256108158</v>
      </c>
      <c r="R456" s="31">
        <f t="shared" si="256"/>
        <v>0.20418733531261474</v>
      </c>
      <c r="S456" s="31">
        <f t="shared" si="257"/>
        <v>0.7153688957017077</v>
      </c>
      <c r="T456" s="31">
        <f t="shared" si="258"/>
        <v>0.10215846114193877</v>
      </c>
      <c r="U456" s="31">
        <f t="shared" si="259"/>
        <v>0.10228821270173846</v>
      </c>
      <c r="V456" s="47">
        <f t="shared" si="273"/>
        <v>4.041533730909817E-4</v>
      </c>
      <c r="W456" s="31">
        <f t="shared" si="260"/>
        <v>0.50031732372398219</v>
      </c>
      <c r="X456" s="34">
        <f>(S456*H456*'Propiedades físicas'!$F$5*60*24*365)/(1000000)</f>
        <v>49934.764709345312</v>
      </c>
      <c r="Y456" s="34">
        <f>(U456*H456*'Propiedades físicas'!$F$7*60*24*365)/(1000000)</f>
        <v>2232.9035366263852</v>
      </c>
      <c r="Z456" s="31">
        <f t="shared" si="274"/>
        <v>184.0601631391703</v>
      </c>
      <c r="AA456" s="31">
        <f t="shared" si="290"/>
        <v>1887.493235650478</v>
      </c>
      <c r="AB456" s="31">
        <f t="shared" si="291"/>
        <v>92.088488225989252</v>
      </c>
      <c r="AC456" s="31">
        <f t="shared" si="292"/>
        <v>322.63137196147017</v>
      </c>
      <c r="AD456" s="31">
        <f t="shared" si="289"/>
        <v>46.073465975014386</v>
      </c>
      <c r="AE456" s="31">
        <f t="shared" si="278"/>
        <v>46.131983928484047</v>
      </c>
      <c r="AF456" s="31">
        <f t="shared" si="279"/>
        <v>2578.4787088806061</v>
      </c>
      <c r="AG456" s="31">
        <f t="shared" si="280"/>
        <v>7.1383239468002541E-2</v>
      </c>
      <c r="AH456" s="31">
        <f t="shared" si="281"/>
        <v>0.73201815828446171</v>
      </c>
      <c r="AI456" s="31">
        <f t="shared" si="281"/>
        <v>3.5714271329379169E-2</v>
      </c>
      <c r="AJ456" s="31">
        <f t="shared" si="281"/>
        <v>0.12512469885839547</v>
      </c>
      <c r="AK456" s="31">
        <f t="shared" si="262"/>
        <v>1.7868468650267134E-2</v>
      </c>
      <c r="AL456" s="31">
        <f t="shared" si="262"/>
        <v>1.7891163409494006E-2</v>
      </c>
      <c r="AM456" s="31">
        <f t="shared" si="282"/>
        <v>1</v>
      </c>
      <c r="AN456" s="31">
        <f>(Z456*'Propiedades físicas'!$F$4)/1000</f>
        <v>161.8588262613236</v>
      </c>
      <c r="AO456" s="31">
        <f>(AA456*'Propiedades físicas'!$F$6)/1000</f>
        <v>60.475283270241313</v>
      </c>
      <c r="AP456" s="31">
        <f>(AB456*'Propiedades físicas'!$F$9)/1000</f>
        <v>56.813992811024065</v>
      </c>
      <c r="AQ456" s="31">
        <f>(AC456*'Propiedades físicas'!$F$5)/1000</f>
        <v>95.00526010149413</v>
      </c>
      <c r="AR456" s="31">
        <f>(AD456*'Propiedades físicas'!$F$8)/1000</f>
        <v>16.333965157462096</v>
      </c>
      <c r="AS456" s="31">
        <f>(AE456*'Propiedades físicas'!$F$7)/1000</f>
        <v>4.2482943999740961</v>
      </c>
      <c r="AT456" s="31">
        <f t="shared" si="283"/>
        <v>394.73562200151929</v>
      </c>
      <c r="AU456" s="31">
        <f t="shared" si="284"/>
        <v>0.41004362727795723</v>
      </c>
      <c r="AV456" s="31">
        <f t="shared" si="288"/>
        <v>0.15320452449565991</v>
      </c>
      <c r="AW456" s="31">
        <f t="shared" si="288"/>
        <v>0.143929226663018</v>
      </c>
      <c r="AX456" s="31">
        <f t="shared" si="288"/>
        <v>0.24068073618430227</v>
      </c>
      <c r="AY456" s="31">
        <f t="shared" si="285"/>
        <v>4.1379506300040052E-2</v>
      </c>
      <c r="AZ456" s="31">
        <f t="shared" si="285"/>
        <v>1.0762379079022529E-2</v>
      </c>
      <c r="BA456" s="31">
        <f t="shared" si="286"/>
        <v>1</v>
      </c>
      <c r="BB456" s="34">
        <f>AU456*'Propiedades físicas'!$C$4+'Diseño reactor'!AV456*'Propiedades físicas'!$C$5+'Diseño reactor'!AW456*'Propiedades físicas'!$C$8+'Diseño reactor'!AX456*'Propiedades físicas'!$C$9+'Diseño reactor'!AY456*'Propiedades físicas'!$C$7+'Diseño reactor'!AZ456*'Propiedades físicas'!$C$6</f>
        <v>878.20731906726849</v>
      </c>
      <c r="BC456" s="45">
        <f>AU456*'Propiedades físicas'!$L$4+'Diseño reactor'!AV456*'Propiedades físicas'!$L$5+'Diseño reactor'!AW456*'Propiedades físicas'!$L$8+AX456*'Propiedades físicas'!$L$9+'Diseño reactor'!AY456*'Propiedades físicas'!$L$7+'Diseño reactor'!AZ456*'Propiedades físicas'!$L$6</f>
        <v>1.9070293767957416</v>
      </c>
      <c r="BD456" s="29">
        <f t="shared" si="263"/>
        <v>4.8798904086459869</v>
      </c>
      <c r="BE456" s="58">
        <f t="shared" si="264"/>
        <v>45.112854338418884</v>
      </c>
      <c r="BF456" s="30">
        <f>AU456*'Propiedades físicas'!$I$4+'Diseño reactor'!AV456*'Propiedades físicas'!$I$5+'Diseño reactor'!AW456*'Propiedades físicas'!$I$8+'Diseño reactor'!AX456*'Propiedades físicas'!$I$9+'Diseño reactor'!AY456*'Propiedades físicas'!$I$7+'Diseño reactor'!AZ456*'Propiedades físicas'!$I$6</f>
        <v>1.8708883600793882E-2</v>
      </c>
      <c r="BG456" s="24">
        <f>AU456*'Propiedades físicas'!$O$4+'Diseño reactor'!AV456*'Propiedades físicas'!$O$5+'Diseño reactor'!AW456*'Propiedades físicas'!$O$8+'Diseño reactor'!AX456*'Propiedades físicas'!$O$9+'Diseño reactor'!AY456*'Propiedades físicas'!$O$7+'Diseño reactor'!AZ456*'Propiedades físicas'!$O$6</f>
        <v>0.14555968509542455</v>
      </c>
      <c r="BH456" s="54">
        <f t="shared" si="265"/>
        <v>44072.062855646269</v>
      </c>
      <c r="BI456" s="34">
        <f t="shared" si="287"/>
        <v>245.11176024031894</v>
      </c>
      <c r="BJ456" s="27">
        <f t="shared" si="266"/>
        <v>4841.2256423997051</v>
      </c>
      <c r="BK456" s="34">
        <f t="shared" si="267"/>
        <v>542.06713844891965</v>
      </c>
      <c r="BL456" s="27">
        <f t="shared" si="268"/>
        <v>104.71855242167992</v>
      </c>
      <c r="BM456" s="34">
        <f t="shared" si="269"/>
        <v>1.1054421768707483</v>
      </c>
      <c r="BN456" s="45">
        <f t="shared" si="270"/>
        <v>385.28398913831683</v>
      </c>
      <c r="BO456" s="45">
        <f t="shared" si="271"/>
        <v>68.140617856299244</v>
      </c>
      <c r="BP456" s="66">
        <f t="shared" si="272"/>
        <v>6.7093051464700277</v>
      </c>
    </row>
    <row r="457" spans="8:68">
      <c r="H457" s="68">
        <v>452</v>
      </c>
      <c r="I457" s="31">
        <f>('Propiedades físicas'!$C$10*'Diseño reactor'!H457)/1000</f>
        <v>395.61086728311909</v>
      </c>
      <c r="J457" s="31">
        <f t="shared" si="249"/>
        <v>1.1526478105407134</v>
      </c>
      <c r="K457" s="31">
        <f>(I457*1000)/'Propiedades físicas'!$F$10</f>
        <v>2584.1959565721372</v>
      </c>
      <c r="L457" s="31">
        <f t="shared" si="250"/>
        <v>369.1708509388767</v>
      </c>
      <c r="M457" s="31">
        <f t="shared" si="251"/>
        <v>2215.0251056332604</v>
      </c>
      <c r="N457" s="31">
        <f t="shared" si="252"/>
        <v>0.81674967021875378</v>
      </c>
      <c r="O457" s="32">
        <f t="shared" si="253"/>
        <v>4.9004980213125231</v>
      </c>
      <c r="P457" s="33">
        <f t="shared" si="254"/>
        <v>0.40856790354046824</v>
      </c>
      <c r="Q457" s="31">
        <f t="shared" si="255"/>
        <v>4.1863728839705736</v>
      </c>
      <c r="R457" s="31">
        <f t="shared" si="256"/>
        <v>0.20418737191595671</v>
      </c>
      <c r="S457" s="31">
        <f t="shared" si="257"/>
        <v>0.71412513734194938</v>
      </c>
      <c r="T457" s="31">
        <f t="shared" si="258"/>
        <v>0.10204541886099389</v>
      </c>
      <c r="U457" s="31">
        <f t="shared" si="259"/>
        <v>0.10194897590133492</v>
      </c>
      <c r="V457" s="47">
        <f t="shared" si="273"/>
        <v>4.0460122486531808E-4</v>
      </c>
      <c r="W457" s="31">
        <f t="shared" si="260"/>
        <v>0.49976361370180944</v>
      </c>
      <c r="X457" s="34">
        <f>(S457*H457*'Propiedades físicas'!$F$5*60*24*365)/(1000000)</f>
        <v>49958.474469515961</v>
      </c>
      <c r="Y457" s="34">
        <f>(U457*H457*'Propiedades físicas'!$F$7*60*24*365)/(1000000)</f>
        <v>2230.432742664841</v>
      </c>
      <c r="Z457" s="31">
        <f t="shared" si="274"/>
        <v>184.67269240029165</v>
      </c>
      <c r="AA457" s="31">
        <f t="shared" si="290"/>
        <v>1892.2405435546993</v>
      </c>
      <c r="AB457" s="31">
        <f t="shared" si="291"/>
        <v>92.292692106012424</v>
      </c>
      <c r="AC457" s="31">
        <f t="shared" si="292"/>
        <v>322.78456207856112</v>
      </c>
      <c r="AD457" s="31">
        <f t="shared" si="289"/>
        <v>46.124529325169235</v>
      </c>
      <c r="AE457" s="31">
        <f t="shared" si="278"/>
        <v>46.080937107403386</v>
      </c>
      <c r="AF457" s="31">
        <f t="shared" si="279"/>
        <v>2584.1959565721368</v>
      </c>
      <c r="AG457" s="31">
        <f t="shared" si="280"/>
        <v>7.1462340899741517E-2</v>
      </c>
      <c r="AH457" s="31">
        <f t="shared" si="281"/>
        <v>0.73223570323386122</v>
      </c>
      <c r="AI457" s="31">
        <f t="shared" si="281"/>
        <v>3.5714277731645427E-2</v>
      </c>
      <c r="AJ457" s="31">
        <f t="shared" si="281"/>
        <v>0.12490715390899604</v>
      </c>
      <c r="AK457" s="31">
        <f t="shared" si="262"/>
        <v>1.7848696499917185E-2</v>
      </c>
      <c r="AL457" s="31">
        <f t="shared" si="262"/>
        <v>1.7831827725838738E-2</v>
      </c>
      <c r="AM457" s="31">
        <f t="shared" si="282"/>
        <v>1.0000000000000002</v>
      </c>
      <c r="AN457" s="31">
        <f>(Z457*'Propiedades físicas'!$F$4)/1000</f>
        <v>162.39747224296849</v>
      </c>
      <c r="AO457" s="31">
        <f>(AA457*'Propiedades físicas'!$F$6)/1000</f>
        <v>60.627387015492566</v>
      </c>
      <c r="AP457" s="31">
        <f>(AB457*'Propiedades físicas'!$F$9)/1000</f>
        <v>56.939976394804361</v>
      </c>
      <c r="AQ457" s="31">
        <f>(AC457*'Propiedades físicas'!$F$5)/1000</f>
        <v>95.050369995273897</v>
      </c>
      <c r="AR457" s="31">
        <f>(AD457*'Propiedades físicas'!$F$8)/1000</f>
        <v>16.352068136358991</v>
      </c>
      <c r="AS457" s="31">
        <f>(AE457*'Propiedades físicas'!$F$7)/1000</f>
        <v>4.2435934982207781</v>
      </c>
      <c r="AT457" s="31">
        <f t="shared" si="283"/>
        <v>395.61086728311909</v>
      </c>
      <c r="AU457" s="31">
        <f t="shared" si="284"/>
        <v>0.41049800618027177</v>
      </c>
      <c r="AV457" s="31">
        <f t="shared" si="288"/>
        <v>0.15325005461011401</v>
      </c>
      <c r="AW457" s="31">
        <f t="shared" si="288"/>
        <v>0.14392925246427885</v>
      </c>
      <c r="AX457" s="31">
        <f t="shared" si="288"/>
        <v>0.24026228260117805</v>
      </c>
      <c r="AY457" s="31">
        <f t="shared" si="285"/>
        <v>4.1333718278918324E-2</v>
      </c>
      <c r="AZ457" s="31">
        <f t="shared" si="285"/>
        <v>1.0726685865239007E-2</v>
      </c>
      <c r="BA457" s="31">
        <f t="shared" si="286"/>
        <v>0.99999999999999989</v>
      </c>
      <c r="BB457" s="34">
        <f>AU457*'Propiedades físicas'!$C$4+'Diseño reactor'!AV457*'Propiedades físicas'!$C$5+'Diseño reactor'!AW457*'Propiedades físicas'!$C$8+'Diseño reactor'!AX457*'Propiedades físicas'!$C$9+'Diseño reactor'!AY457*'Propiedades físicas'!$C$7+'Diseño reactor'!AZ457*'Propiedades físicas'!$C$6</f>
        <v>878.19816606287065</v>
      </c>
      <c r="BC457" s="45">
        <f>AU457*'Propiedades físicas'!$L$4+'Diseño reactor'!AV457*'Propiedades físicas'!$L$5+'Diseño reactor'!AW457*'Propiedades físicas'!$L$8+AX457*'Propiedades físicas'!$L$9+'Diseño reactor'!AY457*'Propiedades físicas'!$L$7+'Diseño reactor'!AZ457*'Propiedades físicas'!$L$6</f>
        <v>1.9073866729277928</v>
      </c>
      <c r="BD457" s="29">
        <f t="shared" si="263"/>
        <v>4.8736274416541265</v>
      </c>
      <c r="BE457" s="58">
        <f t="shared" si="264"/>
        <v>45.10531263251513</v>
      </c>
      <c r="BF457" s="30">
        <f>AU457*'Propiedades físicas'!$I$4+'Diseño reactor'!AV457*'Propiedades físicas'!$I$5+'Diseño reactor'!AW457*'Propiedades físicas'!$I$8+'Diseño reactor'!AX457*'Propiedades físicas'!$I$9+'Diseño reactor'!AY457*'Propiedades físicas'!$I$7+'Diseño reactor'!AZ457*'Propiedades físicas'!$I$6</f>
        <v>1.8712842466193043E-2</v>
      </c>
      <c r="BG457" s="24">
        <f>AU457*'Propiedades físicas'!$O$4+'Diseño reactor'!AV457*'Propiedades físicas'!$O$5+'Diseño reactor'!AW457*'Propiedades físicas'!$O$8+'Diseño reactor'!AX457*'Propiedades físicas'!$O$9+'Diseño reactor'!AY457*'Propiedades físicas'!$O$7+'Diseño reactor'!AZ457*'Propiedades físicas'!$O$6</f>
        <v>0.14557180678572954</v>
      </c>
      <c r="BH457" s="54">
        <f t="shared" si="265"/>
        <v>44062.279787191081</v>
      </c>
      <c r="BI457" s="34">
        <f t="shared" si="287"/>
        <v>245.18914150149047</v>
      </c>
      <c r="BJ457" s="27">
        <f t="shared" si="266"/>
        <v>4841.018508454762</v>
      </c>
      <c r="BK457" s="34">
        <f t="shared" si="267"/>
        <v>542.08908535301327</v>
      </c>
      <c r="BL457" s="27">
        <f t="shared" si="268"/>
        <v>104.71937145237762</v>
      </c>
      <c r="BM457" s="34">
        <f t="shared" si="269"/>
        <v>1.1054421768707483</v>
      </c>
      <c r="BN457" s="45">
        <f t="shared" si="270"/>
        <v>386.2712942307889</v>
      </c>
      <c r="BO457" s="45">
        <f t="shared" si="271"/>
        <v>68.208621399116453</v>
      </c>
      <c r="BP457" s="66">
        <f t="shared" si="272"/>
        <v>6.7092352195880958</v>
      </c>
    </row>
    <row r="458" spans="8:68">
      <c r="H458" s="68">
        <v>453</v>
      </c>
      <c r="I458" s="31">
        <f>('Propiedades físicas'!$C$10*'Diseño reactor'!H458)/1000</f>
        <v>396.48611256471889</v>
      </c>
      <c r="J458" s="31">
        <f t="shared" ref="J458:J521" si="293">$F$7/I458</f>
        <v>1.150103334137754</v>
      </c>
      <c r="K458" s="31">
        <f>(I458*1000)/'Propiedades físicas'!$F$10</f>
        <v>2589.9132042636684</v>
      </c>
      <c r="L458" s="31">
        <f t="shared" ref="L458:L521" si="294">K458*$I$5</f>
        <v>369.98760060909547</v>
      </c>
      <c r="M458" s="31">
        <f t="shared" ref="M458:M521" si="295">$I$6*K458</f>
        <v>2219.9256036545726</v>
      </c>
      <c r="N458" s="31">
        <f t="shared" ref="N458:N521" si="296">L458/H458</f>
        <v>0.81674967021875378</v>
      </c>
      <c r="O458" s="32">
        <f t="shared" ref="O458:O521" si="297">M458/H458</f>
        <v>4.9004980213125222</v>
      </c>
      <c r="P458" s="33">
        <f t="shared" ref="P458:P521" si="298">(H458*$C$5*N458)/(H458*$C$5+$F$7*1000*$C$4)</f>
        <v>0.40901914611560286</v>
      </c>
      <c r="Q458" s="31">
        <f t="shared" ref="Q458:Q521" si="299">((H458^3)*($C$5^3)*O458+3*(H458^2)*($C$5^2)*O458*$F$7*1000*$C$4+3*H458*$C$5*O458*(($F$7*1000)^2)*($C$4^2)+O458*(($F$7*1000)^3)*($C$4^3)-3*N458*(($F$7*1000)^3)*($C$4^3)-3*(($F$7*1000)^2)*($C$4^2)*H458*$C$5*N458-$F$7*1000*$C$4*(H458^2)*($C$5^2)*N458)/(3*(($F$7*1000)^2)*($C$4^2)*H458*$C$5+(($F$7*1000)^3)*($C$4^3)+3*(H458^2)*($C$5^2)*$F$7*1000*$C$4+(H458^3)*($C$5^3))</f>
        <v>4.187612644841801</v>
      </c>
      <c r="R458" s="31">
        <f t="shared" ref="R458:R521" si="300">($F$7*1000*$C$4*H458*$C$5*N458)/((H458^2)*($C$5^2)+2*$F$7*1000*$C$4*H458*$C$5+(($F$7*1000)^2)*($C$4^2))</f>
        <v>0.20418690927572869</v>
      </c>
      <c r="S458" s="31">
        <f t="shared" ref="S458:S521" si="301">(N458*$F$7*1000*$C$4*(3*(($F$7*1000)^2)*($C$4^2)+3*$F$7*1000*$C$4*H458*$C$5+(H458^2)*($C$5^2)))/(3*(($F$7*1000)^2)*($C$4^2)*H458*$C$5+(($F$7*1000)^3)*($C$4^3)+3*(H458^2)*($C$5^2)*$F$7*1000*$C$4+(H458^3)*($C$5^3))</f>
        <v>0.71288537647072037</v>
      </c>
      <c r="T458" s="31">
        <f t="shared" ref="T458:T521" si="302">((($F$7*1000)^2)*($C$4^2)*H458*$C$5*N458)/(3*(($F$7*1000)^2)*($C$4^2)*H458*$C$5+(($F$7*1000)^3)*($C$4^3)+3*(H458^2)*($C$5^2)*$F$7*1000*$C$4+(H458^3)*($C$5^3))</f>
        <v>0.10193237728727494</v>
      </c>
      <c r="U458" s="31">
        <f t="shared" ref="U458:U521" si="303">((($F$7*1000)^3)*($C$4^3)*N458)/(3*(($F$7*1000)^2)*($C$4^2)*H458*$C$5+(($F$7*1000)^3)*($C$4^3)+3*(H458^2)*($C$5^2)*$F$7*1000*$C$4+(H458^3)*($C$5^3))</f>
        <v>0.10161123754014728</v>
      </c>
      <c r="V458" s="47">
        <f t="shared" si="273"/>
        <v>4.0504808644457765E-4</v>
      </c>
      <c r="W458" s="31">
        <f t="shared" ref="W458:W521" si="304">($F$7*1000*$C$4)/(H458*$C$5+$F$7*1000*$C$4)</f>
        <v>0.49921112792607147</v>
      </c>
      <c r="X458" s="34">
        <f>(S458*H458*'Propiedades físicas'!$F$5*60*24*365)/(1000000)</f>
        <v>49982.079501560402</v>
      </c>
      <c r="Y458" s="34">
        <f>(U458*H458*'Propiedades físicas'!$F$7*60*24*365)/(1000000)</f>
        <v>2227.961964161314</v>
      </c>
      <c r="Z458" s="31">
        <f t="shared" si="274"/>
        <v>185.2856731903681</v>
      </c>
      <c r="AA458" s="31">
        <f t="shared" si="290"/>
        <v>1896.9885281133359</v>
      </c>
      <c r="AB458" s="31">
        <f t="shared" si="291"/>
        <v>92.496669901905094</v>
      </c>
      <c r="AC458" s="31">
        <f t="shared" si="292"/>
        <v>322.93707554123631</v>
      </c>
      <c r="AD458" s="31">
        <f t="shared" si="289"/>
        <v>46.175366911135548</v>
      </c>
      <c r="AE458" s="31">
        <f t="shared" ref="AE458" si="305">U458*$H458</f>
        <v>46.029890605686717</v>
      </c>
      <c r="AF458" s="31">
        <f t="shared" si="279"/>
        <v>2589.9132042636679</v>
      </c>
      <c r="AG458" s="31">
        <f t="shared" si="280"/>
        <v>7.1541267439132666E-2</v>
      </c>
      <c r="AH458" s="31">
        <f t="shared" si="281"/>
        <v>0.7324525489851943</v>
      </c>
      <c r="AI458" s="31">
        <f t="shared" si="281"/>
        <v>3.5714196811550136E-2</v>
      </c>
      <c r="AJ458" s="31">
        <f t="shared" si="281"/>
        <v>0.12469030815766267</v>
      </c>
      <c r="AK458" s="31">
        <f t="shared" si="281"/>
        <v>1.782892447326765E-2</v>
      </c>
      <c r="AL458" s="31">
        <f t="shared" si="281"/>
        <v>1.7772754133192417E-2</v>
      </c>
      <c r="AM458" s="31">
        <f t="shared" si="282"/>
        <v>1</v>
      </c>
      <c r="AN458" s="31">
        <f>(Z458*'Propiedades físicas'!$F$4)/1000</f>
        <v>162.93651529014591</v>
      </c>
      <c r="AO458" s="31">
        <f>(AA458*'Propiedades físicas'!$F$6)/1000</f>
        <v>60.779512440751276</v>
      </c>
      <c r="AP458" s="31">
        <f>(AB458*'Propiedades físicas'!$F$9)/1000</f>
        <v>57.06582049598034</v>
      </c>
      <c r="AQ458" s="31">
        <f>(AC458*'Propiedades físicas'!$F$5)/1000</f>
        <v>95.095280634627869</v>
      </c>
      <c r="AR458" s="31">
        <f>(AD458*'Propiedades físicas'!$F$8)/1000</f>
        <v>16.370091077335768</v>
      </c>
      <c r="AS458" s="31">
        <f>(AE458*'Propiedades físicas'!$F$7)/1000</f>
        <v>4.23889262587769</v>
      </c>
      <c r="AT458" s="31">
        <f t="shared" si="283"/>
        <v>396.48611256471884</v>
      </c>
      <c r="AU458" s="31">
        <f t="shared" si="284"/>
        <v>0.41095138045610513</v>
      </c>
      <c r="AV458" s="31">
        <f t="shared" si="288"/>
        <v>0.15329543838898058</v>
      </c>
      <c r="AW458" s="31">
        <f t="shared" si="288"/>
        <v>0.14392892635467888</v>
      </c>
      <c r="AX458" s="31">
        <f t="shared" si="288"/>
        <v>0.23984517394440988</v>
      </c>
      <c r="AY458" s="31">
        <f t="shared" si="285"/>
        <v>4.1287930544260013E-2</v>
      </c>
      <c r="AZ458" s="31">
        <f t="shared" si="285"/>
        <v>1.0691150311565506E-2</v>
      </c>
      <c r="BA458" s="31">
        <f t="shared" si="286"/>
        <v>1</v>
      </c>
      <c r="BB458" s="34">
        <f>AU458*'Propiedades físicas'!$C$4+'Diseño reactor'!AV458*'Propiedades físicas'!$C$5+'Diseño reactor'!AW458*'Propiedades físicas'!$C$8+'Diseño reactor'!AX458*'Propiedades físicas'!$C$9+'Diseño reactor'!AY458*'Propiedades físicas'!$C$7+'Diseño reactor'!AZ458*'Propiedades físicas'!$C$6</f>
        <v>878.18905129395193</v>
      </c>
      <c r="BC458" s="45">
        <f>AU458*'Propiedades físicas'!$L$4+'Diseño reactor'!AV458*'Propiedades físicas'!$L$5+'Diseño reactor'!AW458*'Propiedades físicas'!$L$8+AX458*'Propiedades físicas'!$L$9+'Diseño reactor'!AY458*'Propiedades físicas'!$L$7+'Diseño reactor'!AZ458*'Propiedades físicas'!$L$6</f>
        <v>1.9077431590059968</v>
      </c>
      <c r="BD458" s="29">
        <f t="shared" ref="BD458:BD521" si="306">((-$F$19)*V458*($F$7*1000))/(H458*(BB458/1000)*BC458)</f>
        <v>4.867380500542521</v>
      </c>
      <c r="BE458" s="58">
        <f t="shared" ref="BE458:BE521" si="307">BD458+$F$20+((BP458*60)/(H458*(BB458/1000)*BC458))</f>
        <v>45.097792860589223</v>
      </c>
      <c r="BF458" s="30">
        <f>AU458*'Propiedades físicas'!$I$4+'Diseño reactor'!AV458*'Propiedades físicas'!$I$5+'Diseño reactor'!AW458*'Propiedades físicas'!$I$8+'Diseño reactor'!AX458*'Propiedades físicas'!$I$9+'Diseño reactor'!AY458*'Propiedades físicas'!$I$7+'Diseño reactor'!AZ458*'Propiedades físicas'!$I$6</f>
        <v>1.8716785459787721E-2</v>
      </c>
      <c r="BG458" s="24">
        <f>AU458*'Propiedades físicas'!$O$4+'Diseño reactor'!AV458*'Propiedades físicas'!$O$5+'Diseño reactor'!AW458*'Propiedades físicas'!$O$8+'Diseño reactor'!AX458*'Propiedades físicas'!$O$9+'Diseño reactor'!AY458*'Propiedades físicas'!$O$7+'Diseño reactor'!AZ458*'Propiedades físicas'!$O$6</f>
        <v>0.14558391342688254</v>
      </c>
      <c r="BH458" s="54">
        <f t="shared" ref="BH458:BH521" si="308">(BB458*($F$33^2)*$F$34)/BF458</f>
        <v>44052.540131702583</v>
      </c>
      <c r="BI458" s="34">
        <f t="shared" si="287"/>
        <v>245.26624253321901</v>
      </c>
      <c r="BJ458" s="27">
        <f t="shared" ref="BJ458:BJ521" si="309">$F$43*(BH458^$F$44)*(BI458^$F$45)</f>
        <v>4840.8124002935192</v>
      </c>
      <c r="BK458" s="34">
        <f t="shared" ref="BK458:BK521" si="310">(BJ458*BG458)/$F$16</f>
        <v>542.11108723085476</v>
      </c>
      <c r="BL458" s="27">
        <f t="shared" ref="BL458:BL521" si="311">1/((1/BK458)+(1/$F$61))</f>
        <v>104.72019248091956</v>
      </c>
      <c r="BM458" s="34">
        <f t="shared" ref="BM458:BM521" si="312">($F$33*($F$34^2))/9.8</f>
        <v>1.1054421768707483</v>
      </c>
      <c r="BN458" s="45">
        <f t="shared" ref="BN458:BN521" si="313">((((H458/60)*(BB458/1000)*BC458*($F$20-$F$4)+(((-$F$19)*V458*($F$7*1000))/60)))/(-BL458*$F$46/1000))+$F$4</f>
        <v>387.2591494164181</v>
      </c>
      <c r="BO458" s="45">
        <f t="shared" ref="BO458:BO521" si="314">((-$F$19)*V458*($F$7*1000)/60)+BP458</f>
        <v>68.276474724392372</v>
      </c>
      <c r="BP458" s="66">
        <f t="shared" ref="BP458:BP521" si="315">($F$35*($F$33^5)*($F$34^3)*BB458)/1000</f>
        <v>6.7091655848165708</v>
      </c>
    </row>
    <row r="459" spans="8:68">
      <c r="H459" s="68">
        <v>454</v>
      </c>
      <c r="I459" s="31">
        <f>('Propiedades físicas'!$C$10*'Diseño reactor'!H459)/1000</f>
        <v>397.3613578463187</v>
      </c>
      <c r="J459" s="31">
        <f t="shared" si="293"/>
        <v>1.147570066881944</v>
      </c>
      <c r="K459" s="31">
        <f>(I459*1000)/'Propiedades físicas'!$F$10</f>
        <v>2595.6304519551995</v>
      </c>
      <c r="L459" s="31">
        <f t="shared" si="294"/>
        <v>370.80435027931418</v>
      </c>
      <c r="M459" s="31">
        <f t="shared" si="295"/>
        <v>2224.8261016758852</v>
      </c>
      <c r="N459" s="31">
        <f t="shared" si="296"/>
        <v>0.81674967021875367</v>
      </c>
      <c r="O459" s="32">
        <f t="shared" si="297"/>
        <v>4.9004980213125222</v>
      </c>
      <c r="P459" s="33">
        <f t="shared" si="298"/>
        <v>0.40946939210036409</v>
      </c>
      <c r="Q459" s="31">
        <f t="shared" si="299"/>
        <v>4.1888484264195105</v>
      </c>
      <c r="R459" s="31">
        <f t="shared" si="300"/>
        <v>0.20418595069764492</v>
      </c>
      <c r="S459" s="31">
        <f t="shared" si="301"/>
        <v>0.71164959489301294</v>
      </c>
      <c r="T459" s="31">
        <f t="shared" si="302"/>
        <v>0.10181933806686605</v>
      </c>
      <c r="U459" s="31">
        <f t="shared" si="303"/>
        <v>0.10127498935387864</v>
      </c>
      <c r="V459" s="47">
        <f t="shared" ref="V459:V522" si="316">$C$4*P459/$C$5</f>
        <v>4.0549396110909844E-4</v>
      </c>
      <c r="W459" s="31">
        <f t="shared" si="304"/>
        <v>0.49865986234105975</v>
      </c>
      <c r="X459" s="34">
        <f>(S459*H459*'Propiedades físicas'!$F$5*60*24*365)/(1000000)</f>
        <v>50005.58038308259</v>
      </c>
      <c r="Y459" s="34">
        <f>(U459*H459*'Propiedades físicas'!$F$7*60*24*365)/(1000000)</f>
        <v>2225.4912370946849</v>
      </c>
      <c r="Z459" s="31">
        <f t="shared" ref="Z459:Z522" si="317">P459*$H459</f>
        <v>185.89910401356531</v>
      </c>
      <c r="AA459" s="31">
        <f t="shared" ref="AA459:AD522" si="318">Q459*$H459</f>
        <v>1901.7371855944577</v>
      </c>
      <c r="AB459" s="31">
        <f t="shared" si="318"/>
        <v>92.700421616730793</v>
      </c>
      <c r="AC459" s="31">
        <f t="shared" si="318"/>
        <v>323.0889160814279</v>
      </c>
      <c r="AD459" s="31">
        <f t="shared" si="318"/>
        <v>46.225979482357189</v>
      </c>
      <c r="AE459" s="31">
        <f t="shared" ref="AE459:AE522" si="319">U459*$H459</f>
        <v>45.978845166660903</v>
      </c>
      <c r="AF459" s="31">
        <f t="shared" ref="AF459:AF522" si="320">Z459+AA459+AB459+AC459+AD459+AE459</f>
        <v>2595.6304519552</v>
      </c>
      <c r="AG459" s="31">
        <f t="shared" ref="AG459:AG522" si="321">Z459/AF459</f>
        <v>7.162001966556289E-2</v>
      </c>
      <c r="AH459" s="31">
        <f t="shared" ref="AH459:AK522" si="322">AA459/$AF459</f>
        <v>0.73266869872093843</v>
      </c>
      <c r="AI459" s="31">
        <f t="shared" si="322"/>
        <v>3.5714029147293568E-2</v>
      </c>
      <c r="AJ459" s="31">
        <f t="shared" si="322"/>
        <v>0.12447415842191865</v>
      </c>
      <c r="AK459" s="31">
        <f t="shared" si="322"/>
        <v>1.7809152858234013E-2</v>
      </c>
      <c r="AL459" s="31">
        <f t="shared" ref="AL459:AL522" si="323">AE459/$AF459</f>
        <v>1.7713941186052354E-2</v>
      </c>
      <c r="AM459" s="31">
        <f t="shared" ref="AM459:AM522" si="324">AG459+AH459+AI459+AJ459+AK459+AL459</f>
        <v>1</v>
      </c>
      <c r="AN459" s="31">
        <f>(Z459*'Propiedades físicas'!$F$4)/1000</f>
        <v>163.47595408744905</v>
      </c>
      <c r="AO459" s="31">
        <f>(AA459*'Propiedades físicas'!$F$6)/1000</f>
        <v>60.931659426446423</v>
      </c>
      <c r="AP459" s="31">
        <f>(AB459*'Propiedades físicas'!$F$9)/1000</f>
        <v>57.191525116442058</v>
      </c>
      <c r="AQ459" s="31">
        <f>(AC459*'Propiedades físicas'!$F$5)/1000</f>
        <v>95.139993118498083</v>
      </c>
      <c r="AR459" s="31">
        <f>(AD459*'Propiedades físicas'!$F$8)/1000</f>
        <v>16.388034246085265</v>
      </c>
      <c r="AS459" s="31">
        <f>(AE459*'Propiedades físicas'!$F$7)/1000</f>
        <v>4.234191851397803</v>
      </c>
      <c r="AT459" s="31">
        <f t="shared" ref="AT459:AT522" si="325">AN459+AO459+AP459+AQ459+AR459+AS459</f>
        <v>397.3613578463187</v>
      </c>
      <c r="AU459" s="31">
        <f t="shared" ref="AU459:AU522" si="326">AN459/$AT459</f>
        <v>0.41140375343360419</v>
      </c>
      <c r="AV459" s="31">
        <f t="shared" si="288"/>
        <v>0.15334067649832225</v>
      </c>
      <c r="AW459" s="31">
        <f t="shared" si="288"/>
        <v>0.14392825066437673</v>
      </c>
      <c r="AX459" s="31">
        <f t="shared" si="288"/>
        <v>0.23942940409241784</v>
      </c>
      <c r="AY459" s="31">
        <f t="shared" si="288"/>
        <v>4.1242143762815035E-2</v>
      </c>
      <c r="AZ459" s="31">
        <f t="shared" si="288"/>
        <v>1.0655771548463944E-2</v>
      </c>
      <c r="BA459" s="31">
        <f t="shared" ref="BA459:BA522" si="327">AU459+AV459+AW459+AX459+AY459+AZ459</f>
        <v>1</v>
      </c>
      <c r="BB459" s="34">
        <f>AU459*'Propiedades físicas'!$C$4+'Diseño reactor'!AV459*'Propiedades físicas'!$C$5+'Diseño reactor'!AW459*'Propiedades físicas'!$C$8+'Diseño reactor'!AX459*'Propiedades físicas'!$C$9+'Diseño reactor'!AY459*'Propiedades físicas'!$C$7+'Diseño reactor'!AZ459*'Propiedades físicas'!$C$6</f>
        <v>878.17997455768068</v>
      </c>
      <c r="BC459" s="45">
        <f>AU459*'Propiedades físicas'!$L$4+'Diseño reactor'!AV459*'Propiedades físicas'!$L$5+'Diseño reactor'!AW459*'Propiedades físicas'!$L$8+AX459*'Propiedades físicas'!$L$9+'Diseño reactor'!AY459*'Propiedades físicas'!$L$7+'Diseño reactor'!AZ459*'Propiedades físicas'!$L$6</f>
        <v>1.9080988376670491</v>
      </c>
      <c r="BD459" s="29">
        <f t="shared" si="306"/>
        <v>4.8611495242998561</v>
      </c>
      <c r="BE459" s="58">
        <f t="shared" si="307"/>
        <v>45.09029492158561</v>
      </c>
      <c r="BF459" s="30">
        <f>AU459*'Propiedades físicas'!$I$4+'Diseño reactor'!AV459*'Propiedades físicas'!$I$5+'Diseño reactor'!AW459*'Propiedades físicas'!$I$8+'Diseño reactor'!AX459*'Propiedades físicas'!$I$9+'Diseño reactor'!AY459*'Propiedades físicas'!$I$7+'Diseño reactor'!AZ459*'Propiedades físicas'!$I$6</f>
        <v>1.8720712662690295E-2</v>
      </c>
      <c r="BG459" s="24">
        <f>AU459*'Propiedades físicas'!$O$4+'Diseño reactor'!AV459*'Propiedades físicas'!$O$5+'Diseño reactor'!AW459*'Propiedades físicas'!$O$8+'Diseño reactor'!AX459*'Propiedades físicas'!$O$9+'Diseño reactor'!AY459*'Propiedades físicas'!$O$7+'Diseño reactor'!AZ459*'Propiedades físicas'!$O$6</f>
        <v>0.14559600501085646</v>
      </c>
      <c r="BH459" s="54">
        <f t="shared" si="308"/>
        <v>44042.843635977551</v>
      </c>
      <c r="BI459" s="34">
        <f t="shared" ref="BI459:BI522" si="328">(BC459*BF459)/(BG459/1000)</f>
        <v>245.34306466248583</v>
      </c>
      <c r="BJ459" s="27">
        <f t="shared" si="309"/>
        <v>4840.607311838894</v>
      </c>
      <c r="BK459" s="34">
        <f t="shared" si="310"/>
        <v>542.13314340775696</v>
      </c>
      <c r="BL459" s="27">
        <f t="shared" si="311"/>
        <v>104.72101548173364</v>
      </c>
      <c r="BM459" s="34">
        <f t="shared" si="312"/>
        <v>1.1054421768707483</v>
      </c>
      <c r="BN459" s="45">
        <f t="shared" si="313"/>
        <v>388.24755278987743</v>
      </c>
      <c r="BO459" s="45">
        <f t="shared" si="314"/>
        <v>68.344178329188836</v>
      </c>
      <c r="BP459" s="66">
        <f t="shared" si="315"/>
        <v>6.709096240605863</v>
      </c>
    </row>
    <row r="460" spans="8:68">
      <c r="H460" s="68">
        <v>455</v>
      </c>
      <c r="I460" s="31">
        <f>('Propiedades físicas'!$C$10*'Diseño reactor'!H460)/1000</f>
        <v>398.23660312791856</v>
      </c>
      <c r="J460" s="31">
        <f t="shared" si="293"/>
        <v>1.1450479348668186</v>
      </c>
      <c r="K460" s="31">
        <f>(I460*1000)/'Propiedades físicas'!$F$10</f>
        <v>2601.3476996467311</v>
      </c>
      <c r="L460" s="31">
        <f t="shared" si="294"/>
        <v>371.621099949533</v>
      </c>
      <c r="M460" s="31">
        <f t="shared" si="295"/>
        <v>2229.7265996971978</v>
      </c>
      <c r="N460" s="31">
        <f t="shared" si="296"/>
        <v>0.81674967021875389</v>
      </c>
      <c r="O460" s="32">
        <f t="shared" si="297"/>
        <v>4.9004980213125222</v>
      </c>
      <c r="P460" s="33">
        <f t="shared" si="298"/>
        <v>0.40991864479263523</v>
      </c>
      <c r="Q460" s="31">
        <f t="shared" si="299"/>
        <v>4.1900802467929719</v>
      </c>
      <c r="R460" s="31">
        <f t="shared" si="300"/>
        <v>0.20418449946555417</v>
      </c>
      <c r="S460" s="31">
        <f t="shared" si="301"/>
        <v>0.71041777451955079</v>
      </c>
      <c r="T460" s="31">
        <f t="shared" si="302"/>
        <v>0.10170630282769692</v>
      </c>
      <c r="U460" s="31">
        <f t="shared" si="303"/>
        <v>0.1009402231328676</v>
      </c>
      <c r="V460" s="47">
        <f t="shared" si="316"/>
        <v>4.059388521247456E-4</v>
      </c>
      <c r="W460" s="31">
        <f t="shared" si="304"/>
        <v>0.49810981290896045</v>
      </c>
      <c r="X460" s="34">
        <f>(S460*H460*'Propiedades físicas'!$F$5*60*24*365)/(1000000)</f>
        <v>50028.977687867831</v>
      </c>
      <c r="Y460" s="34">
        <f>(U460*H460*'Propiedades físicas'!$F$7*60*24*365)/(1000000)</f>
        <v>2223.0205970470306</v>
      </c>
      <c r="Z460" s="31">
        <f t="shared" si="317"/>
        <v>186.51298338064902</v>
      </c>
      <c r="AA460" s="31">
        <f t="shared" si="318"/>
        <v>1906.4865122908022</v>
      </c>
      <c r="AB460" s="31">
        <f t="shared" si="318"/>
        <v>92.903947256827152</v>
      </c>
      <c r="AC460" s="31">
        <f t="shared" si="318"/>
        <v>323.24008740639562</v>
      </c>
      <c r="AD460" s="31">
        <f t="shared" si="318"/>
        <v>46.276367786602101</v>
      </c>
      <c r="AE460" s="31">
        <f t="shared" si="319"/>
        <v>45.927801525454761</v>
      </c>
      <c r="AF460" s="31">
        <f t="shared" si="320"/>
        <v>2601.3476996467307</v>
      </c>
      <c r="AG460" s="31">
        <f t="shared" si="321"/>
        <v>7.1698598155862797E-2</v>
      </c>
      <c r="AH460" s="31">
        <f t="shared" si="322"/>
        <v>0.73288415560507647</v>
      </c>
      <c r="AI460" s="31">
        <f t="shared" si="322"/>
        <v>3.571377531325156E-2</v>
      </c>
      <c r="AJ460" s="31">
        <f t="shared" si="322"/>
        <v>0.12425870153778075</v>
      </c>
      <c r="AK460" s="31">
        <f t="shared" si="322"/>
        <v>1.7789381939556387E-2</v>
      </c>
      <c r="AL460" s="31">
        <f t="shared" si="323"/>
        <v>1.7655387448472139E-2</v>
      </c>
      <c r="AM460" s="31">
        <f t="shared" si="324"/>
        <v>1</v>
      </c>
      <c r="AN460" s="31">
        <f>(Z460*'Propiedades físicas'!$F$4)/1000</f>
        <v>164.01578732527514</v>
      </c>
      <c r="AO460" s="31">
        <f>(AA460*'Propiedades físicas'!$F$6)/1000</f>
        <v>61.083827853797303</v>
      </c>
      <c r="AP460" s="31">
        <f>(AB460*'Propiedades físicas'!$F$9)/1000</f>
        <v>57.317090260099505</v>
      </c>
      <c r="AQ460" s="31">
        <f>(AC460*'Propiedades físicas'!$F$5)/1000</f>
        <v>95.184508538561317</v>
      </c>
      <c r="AR460" s="31">
        <f>(AD460*'Propiedades físicas'!$F$8)/1000</f>
        <v>16.405897907706169</v>
      </c>
      <c r="AS460" s="31">
        <f>(AE460*'Propiedades físicas'!$F$7)/1000</f>
        <v>4.2294912424791296</v>
      </c>
      <c r="AT460" s="31">
        <f t="shared" si="325"/>
        <v>398.23660312791856</v>
      </c>
      <c r="AU460" s="31">
        <f t="shared" si="326"/>
        <v>0.41185512842623168</v>
      </c>
      <c r="AV460" s="31">
        <f t="shared" ref="AV460:AY523" si="329">AO460/$AT460</f>
        <v>0.15338576960033082</v>
      </c>
      <c r="AW460" s="31">
        <f t="shared" si="329"/>
        <v>0.14392722770811839</v>
      </c>
      <c r="AX460" s="31">
        <f t="shared" si="329"/>
        <v>0.23901496695919452</v>
      </c>
      <c r="AY460" s="31">
        <f t="shared" si="329"/>
        <v>4.1196358593979847E-2</v>
      </c>
      <c r="AZ460" s="31">
        <f t="shared" ref="AZ460:AZ523" si="330">AS460/$AT460</f>
        <v>1.0620548712144786E-2</v>
      </c>
      <c r="BA460" s="31">
        <f t="shared" si="327"/>
        <v>1</v>
      </c>
      <c r="BB460" s="34">
        <f>AU460*'Propiedades físicas'!$C$4+'Diseño reactor'!AV460*'Propiedades físicas'!$C$5+'Diseño reactor'!AW460*'Propiedades físicas'!$C$8+'Diseño reactor'!AX460*'Propiedades físicas'!$C$9+'Diseño reactor'!AY460*'Propiedades físicas'!$C$7+'Diseño reactor'!AZ460*'Propiedades físicas'!$C$6</f>
        <v>878.17093565252935</v>
      </c>
      <c r="BC460" s="45">
        <f>AU460*'Propiedades físicas'!$L$4+'Diseño reactor'!AV460*'Propiedades físicas'!$L$5+'Diseño reactor'!AW460*'Propiedades físicas'!$L$8+AX460*'Propiedades físicas'!$L$9+'Diseño reactor'!AY460*'Propiedades físicas'!$L$7+'Diseño reactor'!AZ460*'Propiedades físicas'!$L$6</f>
        <v>1.9084537115367173</v>
      </c>
      <c r="BD460" s="29">
        <f t="shared" si="306"/>
        <v>4.854934452220891</v>
      </c>
      <c r="BE460" s="58">
        <f t="shared" si="307"/>
        <v>45.08281871511182</v>
      </c>
      <c r="BF460" s="30">
        <f>AU460*'Propiedades físicas'!$I$4+'Diseño reactor'!AV460*'Propiedades físicas'!$I$5+'Diseño reactor'!AW460*'Propiedades físicas'!$I$8+'Diseño reactor'!AX460*'Propiedades físicas'!$I$9+'Diseño reactor'!AY460*'Propiedades físicas'!$I$7+'Diseño reactor'!AZ460*'Propiedades físicas'!$I$6</f>
        <v>1.8724624155507623E-2</v>
      </c>
      <c r="BG460" s="24">
        <f>AU460*'Propiedades físicas'!$O$4+'Diseño reactor'!AV460*'Propiedades físicas'!$O$5+'Diseño reactor'!AW460*'Propiedades físicas'!$O$8+'Diseño reactor'!AX460*'Propiedades físicas'!$O$9+'Diseño reactor'!AY460*'Propiedades físicas'!$O$7+'Diseño reactor'!AZ460*'Propiedades físicas'!$O$6</f>
        <v>0.14560808152999841</v>
      </c>
      <c r="BH460" s="54">
        <f t="shared" si="308"/>
        <v>44033.190048666533</v>
      </c>
      <c r="BI460" s="34">
        <f t="shared" si="328"/>
        <v>245.41960920861658</v>
      </c>
      <c r="BJ460" s="27">
        <f t="shared" si="309"/>
        <v>4840.4032370576679</v>
      </c>
      <c r="BK460" s="34">
        <f t="shared" si="310"/>
        <v>542.15525321504697</v>
      </c>
      <c r="BL460" s="27">
        <f t="shared" si="311"/>
        <v>104.72184042947782</v>
      </c>
      <c r="BM460" s="34">
        <f t="shared" si="312"/>
        <v>1.1054421768707483</v>
      </c>
      <c r="BN460" s="45">
        <f t="shared" si="313"/>
        <v>389.23650245448005</v>
      </c>
      <c r="BO460" s="45">
        <f t="shared" si="314"/>
        <v>68.411732708377684</v>
      </c>
      <c r="BP460" s="66">
        <f t="shared" si="315"/>
        <v>6.7090271854163506</v>
      </c>
    </row>
    <row r="461" spans="8:68">
      <c r="H461" s="68">
        <v>456</v>
      </c>
      <c r="I461" s="31">
        <f>('Propiedades físicas'!$C$10*'Diseño reactor'!H461)/1000</f>
        <v>399.11184840951836</v>
      </c>
      <c r="J461" s="31">
        <f t="shared" si="293"/>
        <v>1.142536864834216</v>
      </c>
      <c r="K461" s="31">
        <f>(I461*1000)/'Propiedades físicas'!$F$10</f>
        <v>2607.0649473382623</v>
      </c>
      <c r="L461" s="31">
        <f t="shared" si="294"/>
        <v>372.43784961975172</v>
      </c>
      <c r="M461" s="31">
        <f t="shared" si="295"/>
        <v>2234.6270977185104</v>
      </c>
      <c r="N461" s="31">
        <f t="shared" si="296"/>
        <v>0.81674967021875378</v>
      </c>
      <c r="O461" s="32">
        <f t="shared" si="297"/>
        <v>4.9004980213125231</v>
      </c>
      <c r="P461" s="33">
        <f t="shared" si="298"/>
        <v>0.41036690747576404</v>
      </c>
      <c r="Q461" s="31">
        <f t="shared" si="299"/>
        <v>4.1913081239464764</v>
      </c>
      <c r="R461" s="31">
        <f t="shared" si="300"/>
        <v>0.20418255884159972</v>
      </c>
      <c r="S461" s="31">
        <f t="shared" si="301"/>
        <v>0.70918989736604687</v>
      </c>
      <c r="T461" s="31">
        <f t="shared" si="302"/>
        <v>0.10159327317972278</v>
      </c>
      <c r="U461" s="31">
        <f t="shared" si="303"/>
        <v>0.10060693072166722</v>
      </c>
      <c r="V461" s="47">
        <f t="shared" si="316"/>
        <v>4.0638276274298964E-4</v>
      </c>
      <c r="W461" s="31">
        <f t="shared" si="304"/>
        <v>0.49756097560975615</v>
      </c>
      <c r="X461" s="34">
        <f>(S461*H461*'Propiedades físicas'!$F$5*60*24*365)/(1000000)</f>
        <v>50052.27198591231</v>
      </c>
      <c r="Y461" s="34">
        <f>(U461*H461*'Propiedades físicas'!$F$7*60*24*365)/(1000000)</f>
        <v>2220.5500792075486</v>
      </c>
      <c r="Z461" s="31">
        <f t="shared" si="317"/>
        <v>187.12730980894841</v>
      </c>
      <c r="AA461" s="31">
        <f t="shared" si="318"/>
        <v>1911.2365045195932</v>
      </c>
      <c r="AB461" s="31">
        <f t="shared" si="318"/>
        <v>93.107246831769473</v>
      </c>
      <c r="AC461" s="31">
        <f t="shared" si="318"/>
        <v>323.39059319891737</v>
      </c>
      <c r="AD461" s="31">
        <f t="shared" si="318"/>
        <v>46.326532569953585</v>
      </c>
      <c r="AE461" s="31">
        <f t="shared" si="319"/>
        <v>45.876760409080255</v>
      </c>
      <c r="AF461" s="31">
        <f t="shared" si="320"/>
        <v>2607.0649473382623</v>
      </c>
      <c r="AG461" s="31">
        <f t="shared" si="321"/>
        <v>7.1777003484320548E-2</v>
      </c>
      <c r="AH461" s="31">
        <f t="shared" si="322"/>
        <v>0.73309892278322797</v>
      </c>
      <c r="AI461" s="31">
        <f t="shared" si="322"/>
        <v>3.5713435880003398E-2</v>
      </c>
      <c r="AJ461" s="31">
        <f t="shared" si="322"/>
        <v>0.12404393435962913</v>
      </c>
      <c r="AK461" s="31">
        <f t="shared" si="322"/>
        <v>1.7769611998830957E-2</v>
      </c>
      <c r="AL461" s="31">
        <f t="shared" si="323"/>
        <v>1.759709149398794E-2</v>
      </c>
      <c r="AM461" s="31">
        <f t="shared" si="324"/>
        <v>1</v>
      </c>
      <c r="AN461" s="31">
        <f>(Z461*'Propiedades físicas'!$F$4)/1000</f>
        <v>164.55601369979306</v>
      </c>
      <c r="AO461" s="31">
        <f>(AA461*'Propiedades físicas'!$F$6)/1000</f>
        <v>61.236017604807763</v>
      </c>
      <c r="AP461" s="31">
        <f>(AB461*'Propiedades físicas'!$F$9)/1000</f>
        <v>57.442515932860175</v>
      </c>
      <c r="AQ461" s="31">
        <f>(AC461*'Propiedades físicas'!$F$5)/1000</f>
        <v>95.228827979285214</v>
      </c>
      <c r="AR461" s="31">
        <f>(AD461*'Propiedades físicas'!$F$8)/1000</f>
        <v>16.423682326699939</v>
      </c>
      <c r="AS461" s="31">
        <f>(AE461*'Propiedades físicas'!$F$7)/1000</f>
        <v>4.2247908660722002</v>
      </c>
      <c r="AT461" s="31">
        <f t="shared" si="325"/>
        <v>399.11184840951836</v>
      </c>
      <c r="AU461" s="31">
        <f t="shared" si="326"/>
        <v>0.41230550873284622</v>
      </c>
      <c r="AV461" s="31">
        <f t="shared" si="329"/>
        <v>0.15343071835335509</v>
      </c>
      <c r="AW461" s="31">
        <f t="shared" si="329"/>
        <v>0.14392585978534994</v>
      </c>
      <c r="AX461" s="31">
        <f t="shared" si="329"/>
        <v>0.23860185649405571</v>
      </c>
      <c r="AY461" s="31">
        <f t="shared" si="329"/>
        <v>4.1150575689870329E-2</v>
      </c>
      <c r="AZ461" s="31">
        <f t="shared" si="330"/>
        <v>1.0585480944522729E-2</v>
      </c>
      <c r="BA461" s="31">
        <f t="shared" si="327"/>
        <v>1.0000000000000002</v>
      </c>
      <c r="BB461" s="34">
        <f>AU461*'Propiedades físicas'!$C$4+'Diseño reactor'!AV461*'Propiedades físicas'!$C$5+'Diseño reactor'!AW461*'Propiedades físicas'!$C$8+'Diseño reactor'!AX461*'Propiedades físicas'!$C$9+'Diseño reactor'!AY461*'Propiedades físicas'!$C$7+'Diseño reactor'!AZ461*'Propiedades físicas'!$C$6</f>
        <v>878.16193437826394</v>
      </c>
      <c r="BC461" s="45">
        <f>AU461*'Propiedades físicas'!$L$4+'Diseño reactor'!AV461*'Propiedades físicas'!$L$5+'Diseño reactor'!AW461*'Propiedades físicas'!$L$8+AX461*'Propiedades físicas'!$L$9+'Diseño reactor'!AY461*'Propiedades físicas'!$L$7+'Diseño reactor'!AZ461*'Propiedades físicas'!$L$6</f>
        <v>1.908807783229894</v>
      </c>
      <c r="BD461" s="29">
        <f t="shared" si="306"/>
        <v>4.8487352239045514</v>
      </c>
      <c r="BE461" s="58">
        <f t="shared" si="307"/>
        <v>45.075364141432622</v>
      </c>
      <c r="BF461" s="30">
        <f>AU461*'Propiedades físicas'!$I$4+'Diseño reactor'!AV461*'Propiedades físicas'!$I$5+'Diseño reactor'!AW461*'Propiedades físicas'!$I$8+'Diseño reactor'!AX461*'Propiedades físicas'!$I$9+'Diseño reactor'!AY461*'Propiedades físicas'!$I$7+'Diseño reactor'!AZ461*'Propiedades físicas'!$I$6</f>
        <v>1.872852001834472E-2</v>
      </c>
      <c r="BG461" s="24">
        <f>AU461*'Propiedades físicas'!$O$4+'Diseño reactor'!AV461*'Propiedades físicas'!$O$5+'Diseño reactor'!AW461*'Propiedades físicas'!$O$8+'Diseño reactor'!AX461*'Propiedades físicas'!$O$9+'Diseño reactor'!AY461*'Propiedades físicas'!$O$7+'Diseño reactor'!AZ461*'Propiedades físicas'!$O$6</f>
        <v>0.14562014297702525</v>
      </c>
      <c r="BH461" s="54">
        <f t="shared" si="308"/>
        <v>44023.57912025752</v>
      </c>
      <c r="BI461" s="34">
        <f t="shared" si="328"/>
        <v>245.49587748333335</v>
      </c>
      <c r="BJ461" s="27">
        <f t="shared" si="309"/>
        <v>4840.2001699600833</v>
      </c>
      <c r="BK461" s="34">
        <f t="shared" si="310"/>
        <v>542.17741599000703</v>
      </c>
      <c r="BL461" s="27">
        <f t="shared" si="311"/>
        <v>104.72266729903795</v>
      </c>
      <c r="BM461" s="34">
        <f t="shared" si="312"/>
        <v>1.1054421768707483</v>
      </c>
      <c r="BN461" s="45">
        <f t="shared" si="313"/>
        <v>390.22599652212995</v>
      </c>
      <c r="BO461" s="45">
        <f t="shared" si="314"/>
        <v>68.479138354652704</v>
      </c>
      <c r="BP461" s="66">
        <f t="shared" si="315"/>
        <v>6.7089584177182875</v>
      </c>
    </row>
    <row r="462" spans="8:68">
      <c r="H462" s="68">
        <v>457</v>
      </c>
      <c r="I462" s="31">
        <f>('Propiedades físicas'!$C$10*'Diseño reactor'!H462)/1000</f>
        <v>399.98709369111816</v>
      </c>
      <c r="J462" s="31">
        <f t="shared" si="293"/>
        <v>1.1400367841671828</v>
      </c>
      <c r="K462" s="31">
        <f>(I462*1000)/'Propiedades físicas'!$F$10</f>
        <v>2612.7821950297939</v>
      </c>
      <c r="L462" s="31">
        <f t="shared" si="294"/>
        <v>373.25459928997054</v>
      </c>
      <c r="M462" s="31">
        <f t="shared" si="295"/>
        <v>2239.527595739823</v>
      </c>
      <c r="N462" s="31">
        <f t="shared" si="296"/>
        <v>0.81674967021875389</v>
      </c>
      <c r="O462" s="32">
        <f t="shared" si="297"/>
        <v>4.9004980213125231</v>
      </c>
      <c r="P462" s="33">
        <f t="shared" si="298"/>
        <v>0.41081418341864395</v>
      </c>
      <c r="Q462" s="31">
        <f t="shared" si="299"/>
        <v>4.192532075760055</v>
      </c>
      <c r="R462" s="31">
        <f t="shared" si="300"/>
        <v>0.20418013206637931</v>
      </c>
      <c r="S462" s="31">
        <f t="shared" si="301"/>
        <v>0.70796594555246861</v>
      </c>
      <c r="T462" s="31">
        <f t="shared" si="302"/>
        <v>0.10148025071510246</v>
      </c>
      <c r="U462" s="31">
        <f t="shared" si="303"/>
        <v>0.10027510401862814</v>
      </c>
      <c r="V462" s="47">
        <f t="shared" si="316"/>
        <v>4.0682569620098725E-4</v>
      </c>
      <c r="W462" s="31">
        <f t="shared" si="304"/>
        <v>0.4970133464411271</v>
      </c>
      <c r="X462" s="34">
        <f>(S462*H462*'Propiedades físicas'!$F$5*60*24*365)/(1000000)</f>
        <v>50075.463843452293</v>
      </c>
      <c r="Y462" s="34">
        <f>(U462*H462*'Propiedades físicas'!$F$7*60*24*365)/(1000000)</f>
        <v>2218.0797183764635</v>
      </c>
      <c r="Z462" s="31">
        <f t="shared" si="317"/>
        <v>187.74208182232027</v>
      </c>
      <c r="AA462" s="31">
        <f t="shared" si="318"/>
        <v>1915.9871586223451</v>
      </c>
      <c r="AB462" s="31">
        <f t="shared" si="318"/>
        <v>93.310320354335346</v>
      </c>
      <c r="AC462" s="31">
        <f t="shared" si="318"/>
        <v>323.54043711747818</v>
      </c>
      <c r="AD462" s="31">
        <f t="shared" si="318"/>
        <v>46.376474576801826</v>
      </c>
      <c r="AE462" s="31">
        <f t="shared" si="319"/>
        <v>45.825722536513062</v>
      </c>
      <c r="AF462" s="31">
        <f t="shared" si="320"/>
        <v>2612.7821950297939</v>
      </c>
      <c r="AG462" s="31">
        <f t="shared" si="321"/>
        <v>7.1855236222696101E-2</v>
      </c>
      <c r="AH462" s="31">
        <f t="shared" si="322"/>
        <v>0.73331300338277783</v>
      </c>
      <c r="AI462" s="31">
        <f t="shared" si="322"/>
        <v>3.5713011414359903E-2</v>
      </c>
      <c r="AJ462" s="31">
        <f t="shared" si="322"/>
        <v>0.12382985376007923</v>
      </c>
      <c r="AK462" s="31">
        <f t="shared" si="322"/>
        <v>1.7749843314541183E-2</v>
      </c>
      <c r="AL462" s="31">
        <f t="shared" si="323"/>
        <v>1.7539051905545652E-2</v>
      </c>
      <c r="AM462" s="31">
        <f t="shared" si="324"/>
        <v>0.99999999999999989</v>
      </c>
      <c r="AN462" s="31">
        <f>(Z462*'Propiedades físicas'!$F$4)/1000</f>
        <v>165.09663191291202</v>
      </c>
      <c r="AO462" s="31">
        <f>(AA462*'Propiedades físicas'!$F$6)/1000</f>
        <v>61.38822856225994</v>
      </c>
      <c r="AP462" s="31">
        <f>(AB462*'Propiedades físicas'!$F$9)/1000</f>
        <v>57.567802142607185</v>
      </c>
      <c r="AQ462" s="31">
        <f>(AC462*'Propiedades físicas'!$F$5)/1000</f>
        <v>95.272952517983811</v>
      </c>
      <c r="AR462" s="31">
        <f>(AD462*'Propiedades físicas'!$F$8)/1000</f>
        <v>16.441387766967779</v>
      </c>
      <c r="AS462" s="31">
        <f>(AE462*'Propiedades físicas'!$F$7)/1000</f>
        <v>4.2200907883874876</v>
      </c>
      <c r="AT462" s="31">
        <f t="shared" si="325"/>
        <v>399.98709369111822</v>
      </c>
      <c r="AU462" s="31">
        <f t="shared" si="326"/>
        <v>0.4127548976377835</v>
      </c>
      <c r="AV462" s="31">
        <f t="shared" si="329"/>
        <v>0.15347552341192722</v>
      </c>
      <c r="AW462" s="31">
        <f t="shared" si="329"/>
        <v>0.14392414918033014</v>
      </c>
      <c r="AX462" s="31">
        <f t="shared" si="329"/>
        <v>0.23819006668139242</v>
      </c>
      <c r="AY462" s="31">
        <f t="shared" si="329"/>
        <v>4.1104795695393867E-2</v>
      </c>
      <c r="AZ462" s="31">
        <f t="shared" si="330"/>
        <v>1.0550567393172856E-2</v>
      </c>
      <c r="BA462" s="31">
        <f t="shared" si="327"/>
        <v>0.99999999999999989</v>
      </c>
      <c r="BB462" s="34">
        <f>AU462*'Propiedades físicas'!$C$4+'Diseño reactor'!AV462*'Propiedades físicas'!$C$5+'Diseño reactor'!AW462*'Propiedades físicas'!$C$8+'Diseño reactor'!AX462*'Propiedades físicas'!$C$9+'Diseño reactor'!AY462*'Propiedades físicas'!$C$7+'Diseño reactor'!AZ462*'Propiedades físicas'!$C$6</f>
        <v>878.15297053593497</v>
      </c>
      <c r="BC462" s="45">
        <f>AU462*'Propiedades físicas'!$L$4+'Diseño reactor'!AV462*'Propiedades físicas'!$L$5+'Diseño reactor'!AW462*'Propiedades físicas'!$L$8+AX462*'Propiedades físicas'!$L$9+'Diseño reactor'!AY462*'Propiedades físicas'!$L$7+'Diseño reactor'!AZ462*'Propiedades físicas'!$L$6</f>
        <v>1.9091610553506515</v>
      </c>
      <c r="BD462" s="29">
        <f t="shared" si="306"/>
        <v>4.8425517792520747</v>
      </c>
      <c r="BE462" s="58">
        <f t="shared" si="307"/>
        <v>45.067931101464261</v>
      </c>
      <c r="BF462" s="30">
        <f>AU462*'Propiedades físicas'!$I$4+'Diseño reactor'!AV462*'Propiedades físicas'!$I$5+'Diseño reactor'!AW462*'Propiedades físicas'!$I$8+'Diseño reactor'!AX462*'Propiedades físicas'!$I$9+'Diseño reactor'!AY462*'Propiedades físicas'!$I$7+'Diseño reactor'!AZ462*'Propiedades físicas'!$I$6</f>
        <v>1.8732400330808491E-2</v>
      </c>
      <c r="BG462" s="24">
        <f>AU462*'Propiedades físicas'!$O$4+'Diseño reactor'!AV462*'Propiedades físicas'!$O$5+'Diseño reactor'!AW462*'Propiedades físicas'!$O$8+'Diseño reactor'!AX462*'Propiedades físicas'!$O$9+'Diseño reactor'!AY462*'Propiedades físicas'!$O$7+'Diseño reactor'!AZ462*'Propiedades físicas'!$O$6</f>
        <v>0.14563218934501918</v>
      </c>
      <c r="BH462" s="54">
        <f t="shared" si="308"/>
        <v>44014.010603059549</v>
      </c>
      <c r="BI462" s="34">
        <f t="shared" si="328"/>
        <v>245.57187079080592</v>
      </c>
      <c r="BJ462" s="27">
        <f t="shared" si="309"/>
        <v>4839.9981045994555</v>
      </c>
      <c r="BK462" s="34">
        <f t="shared" si="310"/>
        <v>542.1996310758168</v>
      </c>
      <c r="BL462" s="27">
        <f t="shared" si="311"/>
        <v>104.72349606552545</v>
      </c>
      <c r="BM462" s="34">
        <f t="shared" si="312"/>
        <v>1.1054421768707483</v>
      </c>
      <c r="BN462" s="45">
        <f t="shared" si="313"/>
        <v>391.21603311327669</v>
      </c>
      <c r="BO462" s="45">
        <f t="shared" si="314"/>
        <v>68.546395758541806</v>
      </c>
      <c r="BP462" s="66">
        <f t="shared" si="315"/>
        <v>6.7088899359917473</v>
      </c>
    </row>
    <row r="463" spans="8:68">
      <c r="H463" s="68">
        <v>458</v>
      </c>
      <c r="I463" s="31">
        <f>('Propiedades físicas'!$C$10*'Diseño reactor'!H463)/1000</f>
        <v>400.86233897271796</v>
      </c>
      <c r="J463" s="31">
        <f t="shared" si="293"/>
        <v>1.1375476208829751</v>
      </c>
      <c r="K463" s="31">
        <f>(I463*1000)/'Propiedades físicas'!$F$10</f>
        <v>2618.4994427213251</v>
      </c>
      <c r="L463" s="31">
        <f t="shared" si="294"/>
        <v>374.07134896018925</v>
      </c>
      <c r="M463" s="31">
        <f t="shared" si="295"/>
        <v>2244.4280937611356</v>
      </c>
      <c r="N463" s="31">
        <f t="shared" si="296"/>
        <v>0.81674967021875378</v>
      </c>
      <c r="O463" s="32">
        <f t="shared" si="297"/>
        <v>4.9004980213125231</v>
      </c>
      <c r="P463" s="33">
        <f t="shared" si="298"/>
        <v>0.4112604758757924</v>
      </c>
      <c r="Q463" s="31">
        <f t="shared" si="299"/>
        <v>4.1937521200102186</v>
      </c>
      <c r="R463" s="31">
        <f t="shared" si="300"/>
        <v>0.20417722235910227</v>
      </c>
      <c r="S463" s="31">
        <f t="shared" si="301"/>
        <v>0.70674590130230519</v>
      </c>
      <c r="T463" s="31">
        <f t="shared" si="302"/>
        <v>0.10136723700837445</v>
      </c>
      <c r="U463" s="31">
        <f t="shared" si="303"/>
        <v>9.9944734975484631E-2</v>
      </c>
      <c r="V463" s="47">
        <f t="shared" si="316"/>
        <v>4.0726765572165851E-4</v>
      </c>
      <c r="W463" s="31">
        <f t="shared" si="304"/>
        <v>0.49646692141835491</v>
      </c>
      <c r="X463" s="34">
        <f>(S463*H463*'Propiedades físicas'!$F$5*60*24*365)/(1000000)</f>
        <v>50098.553822992893</v>
      </c>
      <c r="Y463" s="34">
        <f>(U463*H463*'Propiedades físicas'!$F$7*60*24*365)/(1000000)</f>
        <v>2215.6095489688646</v>
      </c>
      <c r="Z463" s="31">
        <f t="shared" si="317"/>
        <v>188.35729795111291</v>
      </c>
      <c r="AA463" s="31">
        <f t="shared" si="318"/>
        <v>1920.7384709646801</v>
      </c>
      <c r="AB463" s="31">
        <f t="shared" si="318"/>
        <v>93.513167840468839</v>
      </c>
      <c r="AC463" s="31">
        <f t="shared" si="318"/>
        <v>323.68962279645575</v>
      </c>
      <c r="AD463" s="31">
        <f t="shared" si="318"/>
        <v>46.4261945498355</v>
      </c>
      <c r="AE463" s="31">
        <f t="shared" si="319"/>
        <v>45.774688618771961</v>
      </c>
      <c r="AF463" s="31">
        <f t="shared" si="320"/>
        <v>2618.4994427213251</v>
      </c>
      <c r="AG463" s="31">
        <f t="shared" si="321"/>
        <v>7.1933296940234981E-2</v>
      </c>
      <c r="AH463" s="31">
        <f t="shared" si="322"/>
        <v>0.73352640051300388</v>
      </c>
      <c r="AI463" s="31">
        <f t="shared" si="322"/>
        <v>3.5712502479390833E-2</v>
      </c>
      <c r="AJ463" s="31">
        <f t="shared" si="322"/>
        <v>0.12361645662985331</v>
      </c>
      <c r="AK463" s="31">
        <f t="shared" si="322"/>
        <v>1.7730076162088545E-2</v>
      </c>
      <c r="AL463" s="31">
        <f t="shared" si="323"/>
        <v>1.748126727542846E-2</v>
      </c>
      <c r="AM463" s="31">
        <f t="shared" si="324"/>
        <v>1</v>
      </c>
      <c r="AN463" s="31">
        <f>(Z463*'Propiedades físicas'!$F$4)/1000</f>
        <v>165.63764067224966</v>
      </c>
      <c r="AO463" s="31">
        <f>(AA463*'Propiedades físicas'!$F$6)/1000</f>
        <v>61.540460609708354</v>
      </c>
      <c r="AP463" s="31">
        <f>(AB463*'Propiedades físicas'!$F$9)/1000</f>
        <v>57.692948899177246</v>
      </c>
      <c r="AQ463" s="31">
        <f>(AC463*'Propiedades físicas'!$F$5)/1000</f>
        <v>95.316883224872328</v>
      </c>
      <c r="AR463" s="31">
        <f>(AD463*'Propiedades físicas'!$F$8)/1000</f>
        <v>16.459014491807675</v>
      </c>
      <c r="AS463" s="31">
        <f>(AE463*'Propiedades físicas'!$F$7)/1000</f>
        <v>4.2153910749027101</v>
      </c>
      <c r="AT463" s="31">
        <f t="shared" si="325"/>
        <v>400.86233897271796</v>
      </c>
      <c r="AU463" s="31">
        <f t="shared" si="326"/>
        <v>0.41320329841093573</v>
      </c>
      <c r="AV463" s="31">
        <f t="shared" si="329"/>
        <v>0.15352018542678986</v>
      </c>
      <c r="AW463" s="31">
        <f t="shared" si="329"/>
        <v>0.14392209816224152</v>
      </c>
      <c r="AX463" s="31">
        <f t="shared" si="329"/>
        <v>0.23777959154042516</v>
      </c>
      <c r="AY463" s="31">
        <f t="shared" si="329"/>
        <v>4.1059019248320679E-2</v>
      </c>
      <c r="AZ463" s="31">
        <f t="shared" si="330"/>
        <v>1.0515807211287071E-2</v>
      </c>
      <c r="BA463" s="31">
        <f t="shared" si="327"/>
        <v>1</v>
      </c>
      <c r="BB463" s="34">
        <f>AU463*'Propiedades físicas'!$C$4+'Diseño reactor'!AV463*'Propiedades físicas'!$C$5+'Diseño reactor'!AW463*'Propiedades físicas'!$C$8+'Diseño reactor'!AX463*'Propiedades físicas'!$C$9+'Diseño reactor'!AY463*'Propiedades físicas'!$C$7+'Diseño reactor'!AZ463*'Propiedades físicas'!$C$6</f>
        <v>878.14404392786753</v>
      </c>
      <c r="BC463" s="45">
        <f>AU463*'Propiedades físicas'!$L$4+'Diseño reactor'!AV463*'Propiedades físicas'!$L$5+'Diseño reactor'!AW463*'Propiedades físicas'!$L$8+AX463*'Propiedades físicas'!$L$9+'Diseño reactor'!AY463*'Propiedades físicas'!$L$7+'Diseño reactor'!AZ463*'Propiedades físicas'!$L$6</f>
        <v>1.9095135304922914</v>
      </c>
      <c r="BD463" s="29">
        <f t="shared" si="306"/>
        <v>4.8363840584651321</v>
      </c>
      <c r="BE463" s="58">
        <f t="shared" si="307"/>
        <v>45.060519496768755</v>
      </c>
      <c r="BF463" s="30">
        <f>AU463*'Propiedades físicas'!$I$4+'Diseño reactor'!AV463*'Propiedades físicas'!$I$5+'Diseño reactor'!AW463*'Propiedades físicas'!$I$8+'Diseño reactor'!AX463*'Propiedades físicas'!$I$9+'Diseño reactor'!AY463*'Propiedades físicas'!$I$7+'Diseño reactor'!AZ463*'Propiedades físicas'!$I$6</f>
        <v>1.8736265172011352E-2</v>
      </c>
      <c r="BG463" s="24">
        <f>AU463*'Propiedades físicas'!$O$4+'Diseño reactor'!AV463*'Propiedades físicas'!$O$5+'Diseño reactor'!AW463*'Propiedades físicas'!$O$8+'Diseño reactor'!AX463*'Propiedades físicas'!$O$9+'Diseño reactor'!AY463*'Propiedades físicas'!$O$7+'Diseño reactor'!AZ463*'Propiedades físicas'!$O$6</f>
        <v>0.14564422062742366</v>
      </c>
      <c r="BH463" s="54">
        <f t="shared" si="308"/>
        <v>44004.484251186695</v>
      </c>
      <c r="BI463" s="34">
        <f t="shared" si="328"/>
        <v>245.64759042770143</v>
      </c>
      <c r="BJ463" s="27">
        <f t="shared" si="309"/>
        <v>4839.7970350718642</v>
      </c>
      <c r="BK463" s="34">
        <f t="shared" si="310"/>
        <v>542.22189782150576</v>
      </c>
      <c r="BL463" s="27">
        <f t="shared" si="311"/>
        <v>104.72432670427571</v>
      </c>
      <c r="BM463" s="34">
        <f t="shared" si="312"/>
        <v>1.1054421768707483</v>
      </c>
      <c r="BN463" s="45">
        <f t="shared" si="313"/>
        <v>392.20661035686481</v>
      </c>
      <c r="BO463" s="45">
        <f t="shared" si="314"/>
        <v>68.613505408418632</v>
      </c>
      <c r="BP463" s="66">
        <f t="shared" si="315"/>
        <v>6.708821738726539</v>
      </c>
    </row>
    <row r="464" spans="8:68">
      <c r="H464" s="68">
        <v>459</v>
      </c>
      <c r="I464" s="31">
        <f>('Propiedades físicas'!$C$10*'Diseño reactor'!H464)/1000</f>
        <v>401.73758425431782</v>
      </c>
      <c r="J464" s="31">
        <f t="shared" si="293"/>
        <v>1.1350693036261492</v>
      </c>
      <c r="K464" s="31">
        <f>(I464*1000)/'Propiedades físicas'!$F$10</f>
        <v>2624.2166904128562</v>
      </c>
      <c r="L464" s="31">
        <f t="shared" si="294"/>
        <v>374.88809863040802</v>
      </c>
      <c r="M464" s="31">
        <f t="shared" si="295"/>
        <v>2249.3285917824483</v>
      </c>
      <c r="N464" s="31">
        <f t="shared" si="296"/>
        <v>0.81674967021875389</v>
      </c>
      <c r="O464" s="32">
        <f t="shared" si="297"/>
        <v>4.9004980213125231</v>
      </c>
      <c r="P464" s="33">
        <f t="shared" si="298"/>
        <v>0.41170578808743058</v>
      </c>
      <c r="Q464" s="31">
        <f t="shared" si="299"/>
        <v>4.1949682743706793</v>
      </c>
      <c r="R464" s="31">
        <f t="shared" si="300"/>
        <v>0.20417383291774699</v>
      </c>
      <c r="S464" s="31">
        <f t="shared" si="301"/>
        <v>0.70552974694184467</v>
      </c>
      <c r="T464" s="31">
        <f t="shared" si="302"/>
        <v>0.10125423361663148</v>
      </c>
      <c r="U464" s="31">
        <f t="shared" si="303"/>
        <v>9.9615815596944893E-2</v>
      </c>
      <c r="V464" s="47">
        <f t="shared" si="316"/>
        <v>4.0770864451376626E-4</v>
      </c>
      <c r="W464" s="31">
        <f t="shared" si="304"/>
        <v>0.49592169657422513</v>
      </c>
      <c r="X464" s="34">
        <f>(S464*H464*'Propiedades físicas'!$F$5*60*24*365)/(1000000)</f>
        <v>50121.542483336889</v>
      </c>
      <c r="Y464" s="34">
        <f>(U464*H464*'Propiedades físicas'!$F$7*60*24*365)/(1000000)</f>
        <v>2213.1396050185235</v>
      </c>
      <c r="Z464" s="31">
        <f t="shared" si="317"/>
        <v>188.97295673213063</v>
      </c>
      <c r="AA464" s="31">
        <f t="shared" si="318"/>
        <v>1925.4904379361419</v>
      </c>
      <c r="AB464" s="31">
        <f t="shared" si="318"/>
        <v>93.715789309245864</v>
      </c>
      <c r="AC464" s="31">
        <f t="shared" si="318"/>
        <v>323.83815384630668</v>
      </c>
      <c r="AD464" s="31">
        <f t="shared" si="318"/>
        <v>46.475693230033848</v>
      </c>
      <c r="AE464" s="31">
        <f t="shared" si="319"/>
        <v>45.723659358997708</v>
      </c>
      <c r="AF464" s="31">
        <f t="shared" si="320"/>
        <v>2624.2166904128567</v>
      </c>
      <c r="AG464" s="31">
        <f t="shared" si="321"/>
        <v>7.2011186203682104E-2</v>
      </c>
      <c r="AH464" s="31">
        <f t="shared" si="322"/>
        <v>0.73373911726520302</v>
      </c>
      <c r="AI464" s="31">
        <f t="shared" si="322"/>
        <v>3.571190963445247E-2</v>
      </c>
      <c r="AJ464" s="31">
        <f t="shared" si="322"/>
        <v>0.12340373987765417</v>
      </c>
      <c r="AK464" s="31">
        <f t="shared" si="322"/>
        <v>1.7710310813823085E-2</v>
      </c>
      <c r="AL464" s="31">
        <f t="shared" si="323"/>
        <v>1.7423736205185177E-2</v>
      </c>
      <c r="AM464" s="31">
        <f t="shared" si="324"/>
        <v>1</v>
      </c>
      <c r="AN464" s="31">
        <f>(Z464*'Propiedades físicas'!$F$4)/1000</f>
        <v>166.17903869110106</v>
      </c>
      <c r="AO464" s="31">
        <f>(AA464*'Propiedades físicas'!$F$6)/1000</f>
        <v>61.692713631473985</v>
      </c>
      <c r="AP464" s="31">
        <f>(AB464*'Propiedades físicas'!$F$9)/1000</f>
        <v>57.817956214339233</v>
      </c>
      <c r="AQ464" s="31">
        <f>(AC464*'Propiedades físicas'!$F$5)/1000</f>
        <v>95.360621163121934</v>
      </c>
      <c r="AR464" s="31">
        <f>(AD464*'Propiedades físicas'!$F$8)/1000</f>
        <v>16.476562763911591</v>
      </c>
      <c r="AS464" s="31">
        <f>(AE464*'Propiedades físicas'!$F$7)/1000</f>
        <v>4.2106917903700989</v>
      </c>
      <c r="AT464" s="31">
        <f t="shared" si="325"/>
        <v>401.73758425431794</v>
      </c>
      <c r="AU464" s="31">
        <f t="shared" si="326"/>
        <v>0.41365071430783101</v>
      </c>
      <c r="AV464" s="31">
        <f t="shared" si="329"/>
        <v>0.15356470504492237</v>
      </c>
      <c r="AW464" s="31">
        <f t="shared" si="329"/>
        <v>0.14391970898530088</v>
      </c>
      <c r="AX464" s="31">
        <f t="shared" si="329"/>
        <v>0.23737042512496012</v>
      </c>
      <c r="AY464" s="31">
        <f t="shared" si="329"/>
        <v>4.1013246979354531E-2</v>
      </c>
      <c r="AZ464" s="31">
        <f t="shared" si="330"/>
        <v>1.0481199557630988E-2</v>
      </c>
      <c r="BA464" s="31">
        <f t="shared" si="327"/>
        <v>0.99999999999999978</v>
      </c>
      <c r="BB464" s="34">
        <f>AU464*'Propiedades físicas'!$C$4+'Diseño reactor'!AV464*'Propiedades físicas'!$C$5+'Diseño reactor'!AW464*'Propiedades físicas'!$C$8+'Diseño reactor'!AX464*'Propiedades físicas'!$C$9+'Diseño reactor'!AY464*'Propiedades físicas'!$C$7+'Diseño reactor'!AZ464*'Propiedades físicas'!$C$6</f>
        <v>878.13515435765066</v>
      </c>
      <c r="BC464" s="45">
        <f>AU464*'Propiedades físicas'!$L$4+'Diseño reactor'!AV464*'Propiedades físicas'!$L$5+'Diseño reactor'!AW464*'Propiedades físicas'!$L$8+AX464*'Propiedades físicas'!$L$9+'Diseño reactor'!AY464*'Propiedades físicas'!$L$7+'Diseño reactor'!AZ464*'Propiedades físicas'!$L$6</f>
        <v>1.9098652112374019</v>
      </c>
      <c r="BD464" s="29">
        <f t="shared" si="306"/>
        <v>4.830232002043978</v>
      </c>
      <c r="BE464" s="58">
        <f t="shared" si="307"/>
        <v>45.053129229548269</v>
      </c>
      <c r="BF464" s="30">
        <f>AU464*'Propiedades físicas'!$I$4+'Diseño reactor'!AV464*'Propiedades físicas'!$I$5+'Diseño reactor'!AW464*'Propiedades físicas'!$I$8+'Diseño reactor'!AX464*'Propiedades físicas'!$I$9+'Diseño reactor'!AY464*'Propiedades físicas'!$I$7+'Diseño reactor'!AZ464*'Propiedades físicas'!$I$6</f>
        <v>1.8740114620574861E-2</v>
      </c>
      <c r="BG464" s="24">
        <f>AU464*'Propiedades físicas'!$O$4+'Diseño reactor'!AV464*'Propiedades físicas'!$O$5+'Diseño reactor'!AW464*'Propiedades físicas'!$O$8+'Diseño reactor'!AX464*'Propiedades físicas'!$O$9+'Diseño reactor'!AY464*'Propiedades físicas'!$O$7+'Diseño reactor'!AZ464*'Propiedades físicas'!$O$6</f>
        <v>0.14565623681803888</v>
      </c>
      <c r="BH464" s="54">
        <f t="shared" si="308"/>
        <v>43994.999820542012</v>
      </c>
      <c r="BI464" s="34">
        <f t="shared" si="328"/>
        <v>245.72303768323616</v>
      </c>
      <c r="BJ464" s="27">
        <f t="shared" si="309"/>
        <v>4839.5969555157035</v>
      </c>
      <c r="BK464" s="34">
        <f t="shared" si="310"/>
        <v>542.24421558188862</v>
      </c>
      <c r="BL464" s="27">
        <f t="shared" si="311"/>
        <v>104.72515919084546</v>
      </c>
      <c r="BM464" s="34">
        <f t="shared" si="312"/>
        <v>1.1054421768707483</v>
      </c>
      <c r="BN464" s="45">
        <f t="shared" si="313"/>
        <v>393.19772639028952</v>
      </c>
      <c r="BO464" s="45">
        <f t="shared" si="314"/>
        <v>68.680467790514598</v>
      </c>
      <c r="BP464" s="66">
        <f t="shared" si="315"/>
        <v>6.7087538244221241</v>
      </c>
    </row>
    <row r="465" spans="8:68">
      <c r="H465" s="68">
        <v>460</v>
      </c>
      <c r="I465" s="31">
        <f>('Propiedades físicas'!$C$10*'Diseño reactor'!H465)/1000</f>
        <v>402.61282953591763</v>
      </c>
      <c r="J465" s="31">
        <f t="shared" si="293"/>
        <v>1.1326017616617448</v>
      </c>
      <c r="K465" s="31">
        <f>(I465*1000)/'Propiedades físicas'!$F$10</f>
        <v>2629.9339381043874</v>
      </c>
      <c r="L465" s="31">
        <f t="shared" si="294"/>
        <v>375.70484830062674</v>
      </c>
      <c r="M465" s="31">
        <f t="shared" si="295"/>
        <v>2254.2290898037604</v>
      </c>
      <c r="N465" s="31">
        <f t="shared" si="296"/>
        <v>0.81674967021875378</v>
      </c>
      <c r="O465" s="32">
        <f t="shared" si="297"/>
        <v>4.9004980213125222</v>
      </c>
      <c r="P465" s="33">
        <f t="shared" si="298"/>
        <v>0.41215012327956113</v>
      </c>
      <c r="Q465" s="31">
        <f t="shared" si="299"/>
        <v>4.1961805564130676</v>
      </c>
      <c r="R465" s="31">
        <f t="shared" si="300"/>
        <v>0.20416996691921516</v>
      </c>
      <c r="S465" s="31">
        <f t="shared" si="301"/>
        <v>0.70431746489945479</v>
      </c>
      <c r="T465" s="31">
        <f t="shared" si="302"/>
        <v>0.10114124207969301</v>
      </c>
      <c r="U465" s="31">
        <f t="shared" si="303"/>
        <v>9.9288337940284535E-2</v>
      </c>
      <c r="V465" s="47">
        <f t="shared" si="316"/>
        <v>4.081486657719926E-4</v>
      </c>
      <c r="W465" s="31">
        <f t="shared" si="304"/>
        <v>0.49537766795893157</v>
      </c>
      <c r="X465" s="34">
        <f>(S465*H465*'Propiedades físicas'!$F$5*60*24*365)/(1000000)</f>
        <v>50144.430379612953</v>
      </c>
      <c r="Y465" s="34">
        <f>(U465*H465*'Propiedades físicas'!$F$7*60*24*365)/(1000000)</f>
        <v>2210.6699201816677</v>
      </c>
      <c r="Z465" s="31">
        <f t="shared" si="317"/>
        <v>189.58905670859812</v>
      </c>
      <c r="AA465" s="31">
        <f t="shared" si="318"/>
        <v>1930.243055950011</v>
      </c>
      <c r="AB465" s="31">
        <f t="shared" si="318"/>
        <v>93.918184782838978</v>
      </c>
      <c r="AC465" s="31">
        <f t="shared" si="318"/>
        <v>323.98603385374918</v>
      </c>
      <c r="AD465" s="31">
        <f t="shared" si="318"/>
        <v>46.524971356658781</v>
      </c>
      <c r="AE465" s="31">
        <f t="shared" si="319"/>
        <v>45.672635452530884</v>
      </c>
      <c r="AF465" s="31">
        <f t="shared" si="320"/>
        <v>2629.9339381043869</v>
      </c>
      <c r="AG465" s="31">
        <f t="shared" si="321"/>
        <v>7.2088904577295498E-2</v>
      </c>
      <c r="AH465" s="31">
        <f t="shared" si="322"/>
        <v>0.73395115671281785</v>
      </c>
      <c r="AI465" s="31">
        <f t="shared" si="322"/>
        <v>3.5711233435214595E-2</v>
      </c>
      <c r="AJ465" s="31">
        <f t="shared" si="322"/>
        <v>0.12319170043003931</v>
      </c>
      <c r="AK465" s="31">
        <f t="shared" si="322"/>
        <v>1.769054753907363E-2</v>
      </c>
      <c r="AL465" s="31">
        <f t="shared" si="323"/>
        <v>1.7366457305559153E-2</v>
      </c>
      <c r="AM465" s="31">
        <f t="shared" si="324"/>
        <v>1</v>
      </c>
      <c r="AN465" s="31">
        <f>(Z465*'Propiedades físicas'!$F$4)/1000</f>
        <v>166.72082468840702</v>
      </c>
      <c r="AO465" s="31">
        <f>(AA465*'Propiedades físicas'!$F$6)/1000</f>
        <v>61.844987512638347</v>
      </c>
      <c r="AP465" s="31">
        <f>(AB465*'Propiedades físicas'!$F$9)/1000</f>
        <v>57.942824101772501</v>
      </c>
      <c r="AQ465" s="31">
        <f>(AC465*'Propiedades físicas'!$F$5)/1000</f>
        <v>95.404167388913521</v>
      </c>
      <c r="AR465" s="31">
        <f>(AD465*'Propiedades físicas'!$F$8)/1000</f>
        <v>16.494032845362664</v>
      </c>
      <c r="AS465" s="31">
        <f>(AE465*'Propiedades físicas'!$F$7)/1000</f>
        <v>4.2059929988235689</v>
      </c>
      <c r="AT465" s="31">
        <f t="shared" si="325"/>
        <v>402.61282953591757</v>
      </c>
      <c r="AU465" s="31">
        <f t="shared" si="326"/>
        <v>0.41409714856971208</v>
      </c>
      <c r="AV465" s="31">
        <f t="shared" si="329"/>
        <v>0.15360908290956754</v>
      </c>
      <c r="AW465" s="31">
        <f t="shared" si="329"/>
        <v>0.14391698388886873</v>
      </c>
      <c r="AX465" s="31">
        <f t="shared" si="329"/>
        <v>0.2369625615231479</v>
      </c>
      <c r="AY465" s="31">
        <f t="shared" si="329"/>
        <v>4.0967479512202705E-2</v>
      </c>
      <c r="AZ465" s="31">
        <f t="shared" si="330"/>
        <v>1.0446743596501181E-2</v>
      </c>
      <c r="BA465" s="31">
        <f t="shared" si="327"/>
        <v>1</v>
      </c>
      <c r="BB465" s="34">
        <f>AU465*'Propiedades físicas'!$C$4+'Diseño reactor'!AV465*'Propiedades físicas'!$C$5+'Diseño reactor'!AW465*'Propiedades físicas'!$C$8+'Diseño reactor'!AX465*'Propiedades físicas'!$C$9+'Diseño reactor'!AY465*'Propiedades físicas'!$C$7+'Diseño reactor'!AZ465*'Propiedades físicas'!$C$6</f>
        <v>878.12630163013023</v>
      </c>
      <c r="BC465" s="45">
        <f>AU465*'Propiedades físicas'!$L$4+'Diseño reactor'!AV465*'Propiedades físicas'!$L$5+'Diseño reactor'!AW465*'Propiedades físicas'!$L$8+AX465*'Propiedades físicas'!$L$9+'Diseño reactor'!AY465*'Propiedades físicas'!$L$7+'Diseño reactor'!AZ465*'Propiedades físicas'!$L$6</f>
        <v>1.910216100157907</v>
      </c>
      <c r="BD465" s="29">
        <f t="shared" si="306"/>
        <v>4.8240955507856116</v>
      </c>
      <c r="BE465" s="58">
        <f t="shared" si="307"/>
        <v>45.045760202639492</v>
      </c>
      <c r="BF465" s="30">
        <f>AU465*'Propiedades físicas'!$I$4+'Diseño reactor'!AV465*'Propiedades físicas'!$I$5+'Diseño reactor'!AW465*'Propiedades físicas'!$I$8+'Diseño reactor'!AX465*'Propiedades físicas'!$I$9+'Diseño reactor'!AY465*'Propiedades físicas'!$I$7+'Diseño reactor'!AZ465*'Propiedades físicas'!$I$6</f>
        <v>1.8743948754633338E-2</v>
      </c>
      <c r="BG465" s="24">
        <f>AU465*'Propiedades físicas'!$O$4+'Diseño reactor'!AV465*'Propiedades físicas'!$O$5+'Diseño reactor'!AW465*'Propiedades físicas'!$O$8+'Diseño reactor'!AX465*'Propiedades físicas'!$O$9+'Diseño reactor'!AY465*'Propiedades físicas'!$O$7+'Diseño reactor'!AZ465*'Propiedades físicas'!$O$6</f>
        <v>0.14566823791101793</v>
      </c>
      <c r="BH465" s="54">
        <f t="shared" si="308"/>
        <v>43985.557068801863</v>
      </c>
      <c r="BI465" s="34">
        <f t="shared" si="328"/>
        <v>245.79821383922408</v>
      </c>
      <c r="BJ465" s="27">
        <f t="shared" si="309"/>
        <v>4839.3978601113859</v>
      </c>
      <c r="BK465" s="34">
        <f t="shared" si="310"/>
        <v>542.26658371752035</v>
      </c>
      <c r="BL465" s="27">
        <f t="shared" si="311"/>
        <v>104.72599350101117</v>
      </c>
      <c r="BM465" s="34">
        <f t="shared" si="312"/>
        <v>1.1054421768707483</v>
      </c>
      <c r="BN465" s="45">
        <f t="shared" si="313"/>
        <v>394.18937935934855</v>
      </c>
      <c r="BO465" s="45">
        <f t="shared" si="314"/>
        <v>68.747283388930441</v>
      </c>
      <c r="BP465" s="66">
        <f t="shared" si="315"/>
        <v>6.7086861915875717</v>
      </c>
    </row>
    <row r="466" spans="8:68">
      <c r="H466" s="68">
        <v>461</v>
      </c>
      <c r="I466" s="31">
        <f>('Propiedades físicas'!$C$10*'Diseño reactor'!H466)/1000</f>
        <v>403.48807481751749</v>
      </c>
      <c r="J466" s="31">
        <f t="shared" si="293"/>
        <v>1.130144924868552</v>
      </c>
      <c r="K466" s="31">
        <f>(I466*1000)/'Propiedades físicas'!$F$10</f>
        <v>2635.651185795919</v>
      </c>
      <c r="L466" s="31">
        <f t="shared" si="294"/>
        <v>376.52159797084556</v>
      </c>
      <c r="M466" s="31">
        <f t="shared" si="295"/>
        <v>2259.1295878250735</v>
      </c>
      <c r="N466" s="31">
        <f t="shared" si="296"/>
        <v>0.81674967021875389</v>
      </c>
      <c r="O466" s="32">
        <f t="shared" si="297"/>
        <v>4.900498021312524</v>
      </c>
      <c r="P466" s="33">
        <f t="shared" si="298"/>
        <v>0.41259348466404688</v>
      </c>
      <c r="Q466" s="31">
        <f t="shared" si="299"/>
        <v>4.1973889836076523</v>
      </c>
      <c r="R466" s="31">
        <f t="shared" si="300"/>
        <v>0.20416562751948666</v>
      </c>
      <c r="S466" s="31">
        <f t="shared" si="301"/>
        <v>0.70310903770487132</v>
      </c>
      <c r="T466" s="31">
        <f t="shared" si="302"/>
        <v>0.10102826392027625</v>
      </c>
      <c r="U466" s="31">
        <f t="shared" si="303"/>
        <v>9.896229411494406E-2</v>
      </c>
      <c r="V466" s="47">
        <f t="shared" si="316"/>
        <v>4.0858772267701732E-4</v>
      </c>
      <c r="W466" s="31">
        <f t="shared" si="304"/>
        <v>0.49483483163998088</v>
      </c>
      <c r="X466" s="34">
        <f>(S466*H466*'Propiedades físicas'!$F$5*60*24*365)/(1000000)</f>
        <v>50167.218063303953</v>
      </c>
      <c r="Y466" s="34">
        <f>(U466*H466*'Propiedades físicas'!$F$7*60*24*365)/(1000000)</f>
        <v>2208.2005277407156</v>
      </c>
      <c r="Z466" s="31">
        <f t="shared" si="317"/>
        <v>190.20559643012561</v>
      </c>
      <c r="AA466" s="31">
        <f t="shared" si="318"/>
        <v>1934.9963214431277</v>
      </c>
      <c r="AB466" s="31">
        <f t="shared" si="318"/>
        <v>94.120354286483348</v>
      </c>
      <c r="AC466" s="31">
        <f t="shared" si="318"/>
        <v>324.1332663819457</v>
      </c>
      <c r="AD466" s="31">
        <f t="shared" si="318"/>
        <v>46.574029667247352</v>
      </c>
      <c r="AE466" s="31">
        <f t="shared" si="319"/>
        <v>45.62161758698921</v>
      </c>
      <c r="AF466" s="31">
        <f t="shared" si="320"/>
        <v>2635.651185795919</v>
      </c>
      <c r="AG466" s="31">
        <f t="shared" si="321"/>
        <v>7.2166452622859867E-2</v>
      </c>
      <c r="AH466" s="31">
        <f t="shared" si="322"/>
        <v>0.73416252191156084</v>
      </c>
      <c r="AI466" s="31">
        <f t="shared" si="322"/>
        <v>3.5710474433687515E-2</v>
      </c>
      <c r="AJ466" s="31">
        <f t="shared" si="322"/>
        <v>0.1229803352312963</v>
      </c>
      <c r="AK466" s="31">
        <f t="shared" si="322"/>
        <v>1.7670786604177608E-2</v>
      </c>
      <c r="AL466" s="31">
        <f t="shared" si="323"/>
        <v>1.7309429196417852E-2</v>
      </c>
      <c r="AM466" s="31">
        <f t="shared" si="324"/>
        <v>0.99999999999999989</v>
      </c>
      <c r="AN466" s="31">
        <f>(Z466*'Propiedades físicas'!$F$4)/1000</f>
        <v>167.26299738872385</v>
      </c>
      <c r="AO466" s="31">
        <f>(AA466*'Propiedades físicas'!$F$6)/1000</f>
        <v>61.997282139037807</v>
      </c>
      <c r="AP466" s="31">
        <f>(AB466*'Propiedades físicas'!$F$9)/1000</f>
        <v>58.067552577045895</v>
      </c>
      <c r="AQ466" s="31">
        <f>(AC466*'Propiedades físicas'!$F$5)/1000</f>
        <v>95.44752295149155</v>
      </c>
      <c r="AR466" s="31">
        <f>(AD466*'Propiedades físicas'!$F$8)/1000</f>
        <v>16.511424997632528</v>
      </c>
      <c r="AS466" s="31">
        <f>(AE466*'Propiedades físicas'!$F$7)/1000</f>
        <v>4.2012947635858362</v>
      </c>
      <c r="AT466" s="31">
        <f t="shared" si="325"/>
        <v>403.48807481751743</v>
      </c>
      <c r="AU466" s="31">
        <f t="shared" si="326"/>
        <v>0.41454260442361435</v>
      </c>
      <c r="AV466" s="31">
        <f t="shared" si="329"/>
        <v>0.15365331966025728</v>
      </c>
      <c r="AW466" s="31">
        <f t="shared" si="329"/>
        <v>0.14391392509755754</v>
      </c>
      <c r="AX466" s="31">
        <f t="shared" si="329"/>
        <v>0.23655599485724305</v>
      </c>
      <c r="AY466" s="31">
        <f t="shared" si="329"/>
        <v>4.0921717463645063E-2</v>
      </c>
      <c r="AZ466" s="31">
        <f t="shared" si="330"/>
        <v>1.0412438497682799E-2</v>
      </c>
      <c r="BA466" s="31">
        <f t="shared" si="327"/>
        <v>1</v>
      </c>
      <c r="BB466" s="34">
        <f>AU466*'Propiedades físicas'!$C$4+'Diseño reactor'!AV466*'Propiedades físicas'!$C$5+'Diseño reactor'!AW466*'Propiedades físicas'!$C$8+'Diseño reactor'!AX466*'Propiedades físicas'!$C$9+'Diseño reactor'!AY466*'Propiedades físicas'!$C$7+'Diseño reactor'!AZ466*'Propiedades físicas'!$C$6</f>
        <v>878.11748555139695</v>
      </c>
      <c r="BC466" s="45">
        <f>AU466*'Propiedades físicas'!$L$4+'Diseño reactor'!AV466*'Propiedades físicas'!$L$5+'Diseño reactor'!AW466*'Propiedades físicas'!$L$8+AX466*'Propiedades físicas'!$L$9+'Diseño reactor'!AY466*'Propiedades físicas'!$L$7+'Diseño reactor'!AZ466*'Propiedades físicas'!$L$6</f>
        <v>1.9105661998151182</v>
      </c>
      <c r="BD466" s="29">
        <f t="shared" si="306"/>
        <v>4.8179746457819723</v>
      </c>
      <c r="BE466" s="58">
        <f t="shared" si="307"/>
        <v>45.038412319508154</v>
      </c>
      <c r="BF466" s="30">
        <f>AU466*'Propiedades físicas'!$I$4+'Diseño reactor'!AV466*'Propiedades físicas'!$I$5+'Diseño reactor'!AW466*'Propiedades físicas'!$I$8+'Diseño reactor'!AX466*'Propiedades físicas'!$I$9+'Diseño reactor'!AY466*'Propiedades físicas'!$I$7+'Diseño reactor'!AZ466*'Propiedades físicas'!$I$6</f>
        <v>1.8747767651837378E-2</v>
      </c>
      <c r="BG466" s="24">
        <f>AU466*'Propiedades físicas'!$O$4+'Diseño reactor'!AV466*'Propiedades físicas'!$O$5+'Diseño reactor'!AW466*'Propiedades físicas'!$O$8+'Diseño reactor'!AX466*'Propiedades físicas'!$O$9+'Diseño reactor'!AY466*'Propiedades físicas'!$O$7+'Diseño reactor'!AZ466*'Propiedades físicas'!$O$6</f>
        <v>0.14568022390086216</v>
      </c>
      <c r="BH466" s="54">
        <f t="shared" si="308"/>
        <v>43976.155755400308</v>
      </c>
      <c r="BI466" s="34">
        <f t="shared" si="328"/>
        <v>245.87312017012738</v>
      </c>
      <c r="BJ466" s="27">
        <f t="shared" si="309"/>
        <v>4839.1997430809506</v>
      </c>
      <c r="BK466" s="34">
        <f t="shared" si="310"/>
        <v>542.28900159463649</v>
      </c>
      <c r="BL466" s="27">
        <f t="shared" si="311"/>
        <v>104.72682961076664</v>
      </c>
      <c r="BM466" s="34">
        <f t="shared" si="312"/>
        <v>1.1054421768707483</v>
      </c>
      <c r="BN466" s="45">
        <f t="shared" si="313"/>
        <v>395.18156741819593</v>
      </c>
      <c r="BO466" s="45">
        <f t="shared" si="314"/>
        <v>68.81395268564809</v>
      </c>
      <c r="BP466" s="66">
        <f t="shared" si="315"/>
        <v>6.708618838741458</v>
      </c>
    </row>
    <row r="467" spans="8:68">
      <c r="H467" s="68">
        <v>462</v>
      </c>
      <c r="I467" s="31">
        <f>('Propiedades físicas'!$C$10*'Diseño reactor'!H467)/1000</f>
        <v>404.36332009911729</v>
      </c>
      <c r="J467" s="31">
        <f t="shared" si="293"/>
        <v>1.1276987237324729</v>
      </c>
      <c r="K467" s="31">
        <f>(I467*1000)/'Propiedades físicas'!$F$10</f>
        <v>2641.3684334874501</v>
      </c>
      <c r="L467" s="31">
        <f t="shared" si="294"/>
        <v>377.33834764106427</v>
      </c>
      <c r="M467" s="31">
        <f t="shared" si="295"/>
        <v>2264.0300858463856</v>
      </c>
      <c r="N467" s="31">
        <f t="shared" si="296"/>
        <v>0.81674967021875389</v>
      </c>
      <c r="O467" s="32">
        <f t="shared" si="297"/>
        <v>4.9004980213125231</v>
      </c>
      <c r="P467" s="33">
        <f t="shared" si="298"/>
        <v>0.41303587543868753</v>
      </c>
      <c r="Q467" s="31">
        <f t="shared" si="299"/>
        <v>4.1985935733240325</v>
      </c>
      <c r="R467" s="31">
        <f t="shared" si="300"/>
        <v>0.20416081785377199</v>
      </c>
      <c r="S467" s="31">
        <f t="shared" si="301"/>
        <v>0.70190444798848994</v>
      </c>
      <c r="T467" s="31">
        <f t="shared" si="302"/>
        <v>0.10091530064416504</v>
      </c>
      <c r="U467" s="31">
        <f t="shared" si="303"/>
        <v>9.86376762821293E-2</v>
      </c>
      <c r="V467" s="47">
        <f t="shared" si="316"/>
        <v>4.0902581839559346E-4</v>
      </c>
      <c r="W467" s="31">
        <f t="shared" si="304"/>
        <v>0.49429318370209785</v>
      </c>
      <c r="X467" s="34">
        <f>(S467*H467*'Propiedades físicas'!$F$5*60*24*365)/(1000000)</f>
        <v>50189.906082274771</v>
      </c>
      <c r="Y467" s="34">
        <f>(U467*H467*'Propiedades físicas'!$F$7*60*24*365)/(1000000)</f>
        <v>2205.731460607969</v>
      </c>
      <c r="Z467" s="31">
        <f t="shared" si="317"/>
        <v>190.82257445267365</v>
      </c>
      <c r="AA467" s="31">
        <f t="shared" si="318"/>
        <v>1939.750230875703</v>
      </c>
      <c r="AB467" s="31">
        <f t="shared" si="318"/>
        <v>94.322297848442659</v>
      </c>
      <c r="AC467" s="31">
        <f t="shared" si="318"/>
        <v>324.27985497068238</v>
      </c>
      <c r="AD467" s="31">
        <f t="shared" si="318"/>
        <v>46.622868897604249</v>
      </c>
      <c r="AE467" s="31">
        <f t="shared" si="319"/>
        <v>45.570606442343738</v>
      </c>
      <c r="AF467" s="31">
        <f t="shared" si="320"/>
        <v>2641.3684334874497</v>
      </c>
      <c r="AG467" s="31">
        <f t="shared" si="321"/>
        <v>7.2243830899700323E-2</v>
      </c>
      <c r="AH467" s="31">
        <f t="shared" si="322"/>
        <v>0.73437321589953786</v>
      </c>
      <c r="AI467" s="31">
        <f t="shared" si="322"/>
        <v>3.5709633178248865E-2</v>
      </c>
      <c r="AJ467" s="31">
        <f t="shared" si="322"/>
        <v>0.12276964124331925</v>
      </c>
      <c r="AK467" s="31">
        <f t="shared" si="322"/>
        <v>1.765102827251069E-2</v>
      </c>
      <c r="AL467" s="31">
        <f t="shared" si="323"/>
        <v>1.7252650506683002E-2</v>
      </c>
      <c r="AM467" s="31">
        <f t="shared" si="324"/>
        <v>0.99999999999999989</v>
      </c>
      <c r="AN467" s="31">
        <f>(Z467*'Propiedades físicas'!$F$4)/1000</f>
        <v>167.80555552219215</v>
      </c>
      <c r="AO467" s="31">
        <f>(AA467*'Propiedades físicas'!$F$6)/1000</f>
        <v>62.149597397257523</v>
      </c>
      <c r="AP467" s="31">
        <f>(AB467*'Propiedades físicas'!$F$9)/1000</f>
        <v>58.192141657596693</v>
      </c>
      <c r="AQ467" s="31">
        <f>(AC467*'Propiedades físicas'!$F$5)/1000</f>
        <v>95.490688893216856</v>
      </c>
      <c r="AR467" s="31">
        <f>(AD467*'Propiedades físicas'!$F$8)/1000</f>
        <v>16.528739481578654</v>
      </c>
      <c r="AS467" s="31">
        <f>(AE467*'Propiedades físicas'!$F$7)/1000</f>
        <v>4.1965971472754351</v>
      </c>
      <c r="AT467" s="31">
        <f t="shared" si="325"/>
        <v>404.3633200991174</v>
      </c>
      <c r="AU467" s="31">
        <f t="shared" si="326"/>
        <v>0.41498708508244442</v>
      </c>
      <c r="AV467" s="31">
        <f t="shared" si="329"/>
        <v>0.15369741593283839</v>
      </c>
      <c r="AW467" s="31">
        <f t="shared" si="329"/>
        <v>0.14391053482134</v>
      </c>
      <c r="AX467" s="31">
        <f t="shared" si="329"/>
        <v>0.23615071928336678</v>
      </c>
      <c r="AY467" s="31">
        <f t="shared" si="329"/>
        <v>4.0875961443602588E-2</v>
      </c>
      <c r="AZ467" s="31">
        <f t="shared" si="330"/>
        <v>1.0378283436407553E-2</v>
      </c>
      <c r="BA467" s="31">
        <f t="shared" si="327"/>
        <v>0.99999999999999978</v>
      </c>
      <c r="BB467" s="34">
        <f>AU467*'Propiedades físicas'!$C$4+'Diseño reactor'!AV467*'Propiedades físicas'!$C$5+'Diseño reactor'!AW467*'Propiedades físicas'!$C$8+'Diseño reactor'!AX467*'Propiedades físicas'!$C$9+'Diseño reactor'!AY467*'Propiedades físicas'!$C$7+'Diseño reactor'!AZ467*'Propiedades físicas'!$C$6</f>
        <v>878.10870592877825</v>
      </c>
      <c r="BC467" s="45">
        <f>AU467*'Propiedades físicas'!$L$4+'Diseño reactor'!AV467*'Propiedades físicas'!$L$5+'Diseño reactor'!AW467*'Propiedades físicas'!$L$8+AX467*'Propiedades físicas'!$L$9+'Diseño reactor'!AY467*'Propiedades físicas'!$L$7+'Diseño reactor'!AZ467*'Propiedades físicas'!$L$6</f>
        <v>1.9109155127597897</v>
      </c>
      <c r="BD467" s="29">
        <f t="shared" si="306"/>
        <v>4.8118692284181037</v>
      </c>
      <c r="BE467" s="58">
        <f t="shared" si="307"/>
        <v>45.031085484243583</v>
      </c>
      <c r="BF467" s="30">
        <f>AU467*'Propiedades físicas'!$I$4+'Diseño reactor'!AV467*'Propiedades físicas'!$I$5+'Diseño reactor'!AW467*'Propiedades físicas'!$I$8+'Diseño reactor'!AX467*'Propiedades físicas'!$I$9+'Diseño reactor'!AY467*'Propiedades físicas'!$I$7+'Diseño reactor'!AZ467*'Propiedades físicas'!$I$6</f>
        <v>1.8751571389357437E-2</v>
      </c>
      <c r="BG467" s="24">
        <f>AU467*'Propiedades físicas'!$O$4+'Diseño reactor'!AV467*'Propiedades físicas'!$O$5+'Diseño reactor'!AW467*'Propiedades físicas'!$O$8+'Diseño reactor'!AX467*'Propiedades físicas'!$O$9+'Diseño reactor'!AY467*'Propiedades físicas'!$O$7+'Diseño reactor'!AZ467*'Propiedades físicas'!$O$6</f>
        <v>0.1456921947824176</v>
      </c>
      <c r="BH467" s="54">
        <f t="shared" si="308"/>
        <v>43966.795641513549</v>
      </c>
      <c r="BI467" s="34">
        <f t="shared" si="328"/>
        <v>245.94775794310513</v>
      </c>
      <c r="BJ467" s="27">
        <f t="shared" si="309"/>
        <v>4839.0025986876954</v>
      </c>
      <c r="BK467" s="34">
        <f t="shared" si="310"/>
        <v>542.31146858510203</v>
      </c>
      <c r="BL467" s="27">
        <f t="shared" si="311"/>
        <v>104.72766749632129</v>
      </c>
      <c r="BM467" s="34">
        <f t="shared" si="312"/>
        <v>1.1054421768707483</v>
      </c>
      <c r="BN467" s="45">
        <f t="shared" si="313"/>
        <v>396.17428872929634</v>
      </c>
      <c r="BO467" s="45">
        <f t="shared" si="314"/>
        <v>68.880476160542017</v>
      </c>
      <c r="BP467" s="66">
        <f t="shared" si="315"/>
        <v>6.7085517644118093</v>
      </c>
    </row>
    <row r="468" spans="8:68">
      <c r="H468" s="68">
        <v>463</v>
      </c>
      <c r="I468" s="31">
        <f>('Propiedades físicas'!$C$10*'Diseño reactor'!H468)/1000</f>
        <v>405.23856538071709</v>
      </c>
      <c r="J468" s="31">
        <f t="shared" si="293"/>
        <v>1.1252630893399622</v>
      </c>
      <c r="K468" s="31">
        <f>(I468*1000)/'Propiedades físicas'!$F$10</f>
        <v>2647.0856811789813</v>
      </c>
      <c r="L468" s="31">
        <f t="shared" si="294"/>
        <v>378.15509731128304</v>
      </c>
      <c r="M468" s="31">
        <f t="shared" si="295"/>
        <v>2268.9305838676983</v>
      </c>
      <c r="N468" s="31">
        <f t="shared" si="296"/>
        <v>0.81674967021875389</v>
      </c>
      <c r="O468" s="32">
        <f t="shared" si="297"/>
        <v>4.9004980213125231</v>
      </c>
      <c r="P468" s="33">
        <f t="shared" si="298"/>
        <v>0.41347729878729689</v>
      </c>
      <c r="Q468" s="31">
        <f t="shared" si="299"/>
        <v>4.1997943428318569</v>
      </c>
      <c r="R468" s="31">
        <f t="shared" si="300"/>
        <v>0.20415554103666364</v>
      </c>
      <c r="S468" s="31">
        <f t="shared" si="301"/>
        <v>0.70070367848066639</v>
      </c>
      <c r="T468" s="31">
        <f t="shared" si="302"/>
        <v>0.10080235374037751</v>
      </c>
      <c r="U468" s="31">
        <f t="shared" si="303"/>
        <v>9.831447665441588E-2</v>
      </c>
      <c r="V468" s="47">
        <f t="shared" si="316"/>
        <v>4.094629560806241E-4</v>
      </c>
      <c r="W468" s="31">
        <f t="shared" si="304"/>
        <v>0.49375272024713118</v>
      </c>
      <c r="X468" s="34">
        <f>(S468*H468*'Propiedades físicas'!$F$5*60*24*365)/(1000000)</f>
        <v>50212.494980799987</v>
      </c>
      <c r="Y468" s="34">
        <f>(U468*H468*'Propiedades físicas'!$F$7*60*24*365)/(1000000)</f>
        <v>2203.2627513292746</v>
      </c>
      <c r="Z468" s="31">
        <f t="shared" si="317"/>
        <v>191.43998933851847</v>
      </c>
      <c r="AA468" s="31">
        <f t="shared" si="318"/>
        <v>1944.5047807311498</v>
      </c>
      <c r="AB468" s="31">
        <f t="shared" si="318"/>
        <v>94.524015499975263</v>
      </c>
      <c r="AC468" s="31">
        <f t="shared" si="318"/>
        <v>324.42580313654855</v>
      </c>
      <c r="AD468" s="31">
        <f t="shared" si="318"/>
        <v>46.671489781794783</v>
      </c>
      <c r="AE468" s="31">
        <f t="shared" si="319"/>
        <v>45.519602690994553</v>
      </c>
      <c r="AF468" s="31">
        <f t="shared" si="320"/>
        <v>2647.0856811789808</v>
      </c>
      <c r="AG468" s="31">
        <f t="shared" si="321"/>
        <v>7.2321039964695577E-2</v>
      </c>
      <c r="AH468" s="31">
        <f t="shared" si="322"/>
        <v>0.73458324169737121</v>
      </c>
      <c r="AI468" s="31">
        <f t="shared" si="322"/>
        <v>3.570871021366992E-2</v>
      </c>
      <c r="AJ468" s="31">
        <f t="shared" si="322"/>
        <v>0.12255961544548612</v>
      </c>
      <c r="AK468" s="31">
        <f t="shared" si="322"/>
        <v>1.7631272804516041E-2</v>
      </c>
      <c r="AL468" s="31">
        <f t="shared" si="323"/>
        <v>1.7196119874261364E-2</v>
      </c>
      <c r="AM468" s="31">
        <f t="shared" si="324"/>
        <v>1.0000000000000002</v>
      </c>
      <c r="AN468" s="31">
        <f>(Z468*'Propiedades físicas'!$F$4)/1000</f>
        <v>168.34849782450638</v>
      </c>
      <c r="AO468" s="31">
        <f>(AA468*'Propiedades físicas'!$F$6)/1000</f>
        <v>62.301933174626036</v>
      </c>
      <c r="AP468" s="31">
        <f>(AB468*'Propiedades físicas'!$F$9)/1000</f>
        <v>58.31659136270973</v>
      </c>
      <c r="AQ468" s="31">
        <f>(AC468*'Propiedades físicas'!$F$5)/1000</f>
        <v>95.533666249619458</v>
      </c>
      <c r="AR468" s="31">
        <f>(AD468*'Propiedades físicas'!$F$8)/1000</f>
        <v>16.545976557441882</v>
      </c>
      <c r="AS468" s="31">
        <f>(AE468*'Propiedades físicas'!$F$7)/1000</f>
        <v>4.1919002118136888</v>
      </c>
      <c r="AT468" s="31">
        <f t="shared" si="325"/>
        <v>405.23856538071715</v>
      </c>
      <c r="AU468" s="31">
        <f t="shared" si="326"/>
        <v>0.41543059374505686</v>
      </c>
      <c r="AV468" s="31">
        <f t="shared" si="329"/>
        <v>0.15374137235949906</v>
      </c>
      <c r="AW468" s="31">
        <f t="shared" si="329"/>
        <v>0.14390681525565549</v>
      </c>
      <c r="AX468" s="31">
        <f t="shared" si="329"/>
        <v>0.23574672899127119</v>
      </c>
      <c r="AY468" s="31">
        <f t="shared" si="329"/>
        <v>4.0830212055205359E-2</v>
      </c>
      <c r="AZ468" s="31">
        <f t="shared" si="330"/>
        <v>1.0344277593312089E-2</v>
      </c>
      <c r="BA468" s="31">
        <f t="shared" si="327"/>
        <v>1</v>
      </c>
      <c r="BB468" s="34">
        <f>AU468*'Propiedades físicas'!$C$4+'Diseño reactor'!AV468*'Propiedades físicas'!$C$5+'Diseño reactor'!AW468*'Propiedades físicas'!$C$8+'Diseño reactor'!AX468*'Propiedades físicas'!$C$9+'Diseño reactor'!AY468*'Propiedades físicas'!$C$7+'Diseño reactor'!AZ468*'Propiedades físicas'!$C$6</f>
        <v>878.09996257083003</v>
      </c>
      <c r="BC468" s="45">
        <f>AU468*'Propiedades físicas'!$L$4+'Diseño reactor'!AV468*'Propiedades físicas'!$L$5+'Diseño reactor'!AW468*'Propiedades físicas'!$L$8+AX468*'Propiedades físicas'!$L$9+'Diseño reactor'!AY468*'Propiedades físicas'!$L$7+'Diseño reactor'!AZ468*'Propiedades físicas'!$L$6</f>
        <v>1.9112640415321678</v>
      </c>
      <c r="BD468" s="29">
        <f t="shared" si="306"/>
        <v>4.8057792403703639</v>
      </c>
      <c r="BE468" s="58">
        <f t="shared" si="307"/>
        <v>45.023779601553272</v>
      </c>
      <c r="BF468" s="30">
        <f>AU468*'Propiedades físicas'!$I$4+'Diseño reactor'!AV468*'Propiedades físicas'!$I$5+'Diseño reactor'!AW468*'Propiedades físicas'!$I$8+'Diseño reactor'!AX468*'Propiedades físicas'!$I$9+'Diseño reactor'!AY468*'Propiedades físicas'!$I$7+'Diseño reactor'!AZ468*'Propiedades físicas'!$I$6</f>
        <v>1.8755360043887309E-2</v>
      </c>
      <c r="BG468" s="24">
        <f>AU468*'Propiedades físicas'!$O$4+'Diseño reactor'!AV468*'Propiedades físicas'!$O$5+'Diseño reactor'!AW468*'Propiedades físicas'!$O$8+'Diseño reactor'!AX468*'Propiedades físicas'!$O$9+'Diseño reactor'!AY468*'Propiedades físicas'!$O$7+'Diseño reactor'!AZ468*'Propiedades físicas'!$O$6</f>
        <v>0.14570415055087058</v>
      </c>
      <c r="BH468" s="54">
        <f t="shared" si="308"/>
        <v>43957.476490044777</v>
      </c>
      <c r="BI468" s="34">
        <f t="shared" si="328"/>
        <v>246.02212841806249</v>
      </c>
      <c r="BJ468" s="27">
        <f t="shared" si="309"/>
        <v>4838.8064212358777</v>
      </c>
      <c r="BK468" s="34">
        <f t="shared" si="310"/>
        <v>542.33398406636275</v>
      </c>
      <c r="BL468" s="27">
        <f t="shared" si="311"/>
        <v>104.72850713409807</v>
      </c>
      <c r="BM468" s="34">
        <f t="shared" si="312"/>
        <v>1.1054421768707483</v>
      </c>
      <c r="BN468" s="45">
        <f t="shared" si="313"/>
        <v>397.16754146337922</v>
      </c>
      <c r="BO468" s="45">
        <f t="shared" si="314"/>
        <v>68.946854291390892</v>
      </c>
      <c r="BP468" s="66">
        <f t="shared" si="315"/>
        <v>6.7084849671360338</v>
      </c>
    </row>
    <row r="469" spans="8:68">
      <c r="H469" s="68">
        <v>464</v>
      </c>
      <c r="I469" s="31">
        <f>('Propiedades físicas'!$C$10*'Diseño reactor'!H469)/1000</f>
        <v>406.11381066231689</v>
      </c>
      <c r="J469" s="31">
        <f t="shared" si="293"/>
        <v>1.1228379533715573</v>
      </c>
      <c r="K469" s="31">
        <f>(I469*1000)/'Propiedades físicas'!$F$10</f>
        <v>2652.8029288705125</v>
      </c>
      <c r="L469" s="31">
        <f t="shared" si="294"/>
        <v>378.97184698150176</v>
      </c>
      <c r="M469" s="31">
        <f t="shared" si="295"/>
        <v>2273.8310818890104</v>
      </c>
      <c r="N469" s="31">
        <f t="shared" si="296"/>
        <v>0.81674967021875378</v>
      </c>
      <c r="O469" s="32">
        <f t="shared" si="297"/>
        <v>4.9004980213125222</v>
      </c>
      <c r="P469" s="33">
        <f t="shared" si="298"/>
        <v>0.41391775787977897</v>
      </c>
      <c r="Q469" s="31">
        <f t="shared" si="299"/>
        <v>4.2009913093015028</v>
      </c>
      <c r="R469" s="31">
        <f t="shared" si="300"/>
        <v>0.20414980016228665</v>
      </c>
      <c r="S469" s="31">
        <f t="shared" si="301"/>
        <v>0.69950671201101955</v>
      </c>
      <c r="T469" s="31">
        <f t="shared" si="302"/>
        <v>0.10068942468133144</v>
      </c>
      <c r="U469" s="31">
        <f t="shared" si="303"/>
        <v>9.7992687495356695E-2</v>
      </c>
      <c r="V469" s="47">
        <f t="shared" si="316"/>
        <v>4.098991388712374E-4</v>
      </c>
      <c r="W469" s="31">
        <f t="shared" si="304"/>
        <v>0.49321343739396001</v>
      </c>
      <c r="X469" s="34">
        <f>(S469*H469*'Propiedades físicas'!$F$5*60*24*365)/(1000000)</f>
        <v>50234.985299591237</v>
      </c>
      <c r="Y469" s="34">
        <f>(U469*H469*'Propiedades físicas'!$F$7*60*24*365)/(1000000)</f>
        <v>2200.794432087645</v>
      </c>
      <c r="Z469" s="31">
        <f t="shared" si="317"/>
        <v>192.05783965621745</v>
      </c>
      <c r="AA469" s="31">
        <f t="shared" si="318"/>
        <v>1949.2599675158972</v>
      </c>
      <c r="AB469" s="31">
        <f t="shared" si="318"/>
        <v>94.725507275300998</v>
      </c>
      <c r="AC469" s="31">
        <f t="shared" si="318"/>
        <v>324.57111437311306</v>
      </c>
      <c r="AD469" s="31">
        <f t="shared" si="318"/>
        <v>46.719893052137785</v>
      </c>
      <c r="AE469" s="31">
        <f t="shared" si="319"/>
        <v>45.468606997845505</v>
      </c>
      <c r="AF469" s="31">
        <f t="shared" si="320"/>
        <v>2652.802928870512</v>
      </c>
      <c r="AG469" s="31">
        <f t="shared" si="321"/>
        <v>7.2398080372291437E-2</v>
      </c>
      <c r="AH469" s="31">
        <f t="shared" si="322"/>
        <v>0.73479260230832022</v>
      </c>
      <c r="AI469" s="31">
        <f t="shared" si="322"/>
        <v>3.5707706081142043E-2</v>
      </c>
      <c r="AJ469" s="31">
        <f t="shared" si="322"/>
        <v>0.12235025483453692</v>
      </c>
      <c r="AK469" s="31">
        <f t="shared" si="322"/>
        <v>1.761152045773328E-2</v>
      </c>
      <c r="AL469" s="31">
        <f t="shared" si="323"/>
        <v>1.7139835945976109E-2</v>
      </c>
      <c r="AM469" s="31">
        <f t="shared" si="324"/>
        <v>1</v>
      </c>
      <c r="AN469" s="31">
        <f>(Z469*'Propiedades físicas'!$F$4)/1000</f>
        <v>168.89182303688452</v>
      </c>
      <c r="AO469" s="31">
        <f>(AA469*'Propiedades físicas'!$F$6)/1000</f>
        <v>62.454289359209348</v>
      </c>
      <c r="AP469" s="31">
        <f>(AB469*'Propiedades físicas'!$F$9)/1000</f>
        <v>58.440901713496949</v>
      </c>
      <c r="AQ469" s="31">
        <f>(AC469*'Propiedades físicas'!$F$5)/1000</f>
        <v>95.576456049450613</v>
      </c>
      <c r="AR469" s="31">
        <f>(AD469*'Propiedades físicas'!$F$8)/1000</f>
        <v>16.563136484843884</v>
      </c>
      <c r="AS469" s="31">
        <f>(AE469*'Propiedades físicas'!$F$7)/1000</f>
        <v>4.1872040184315926</v>
      </c>
      <c r="AT469" s="31">
        <f t="shared" si="325"/>
        <v>406.11381066231689</v>
      </c>
      <c r="AU469" s="31">
        <f t="shared" si="326"/>
        <v>0.41587313359633032</v>
      </c>
      <c r="AV469" s="31">
        <f t="shared" si="329"/>
        <v>0.15378518956879308</v>
      </c>
      <c r="AW469" s="31">
        <f t="shared" si="329"/>
        <v>0.14390276858151588</v>
      </c>
      <c r="AX469" s="31">
        <f t="shared" si="329"/>
        <v>0.23534401820410464</v>
      </c>
      <c r="AY469" s="31">
        <f t="shared" si="329"/>
        <v>4.0784469894859378E-2</v>
      </c>
      <c r="AZ469" s="31">
        <f t="shared" si="330"/>
        <v>1.0310420154396687E-2</v>
      </c>
      <c r="BA469" s="31">
        <f t="shared" si="327"/>
        <v>1</v>
      </c>
      <c r="BB469" s="34">
        <f>AU469*'Propiedades físicas'!$C$4+'Diseño reactor'!AV469*'Propiedades físicas'!$C$5+'Diseño reactor'!AW469*'Propiedades físicas'!$C$8+'Diseño reactor'!AX469*'Propiedades físicas'!$C$9+'Diseño reactor'!AY469*'Propiedades físicas'!$C$7+'Diseño reactor'!AZ469*'Propiedades físicas'!$C$6</f>
        <v>878.091255287325</v>
      </c>
      <c r="BC469" s="45">
        <f>AU469*'Propiedades físicas'!$L$4+'Diseño reactor'!AV469*'Propiedades físicas'!$L$5+'Diseño reactor'!AW469*'Propiedades físicas'!$L$8+AX469*'Propiedades físicas'!$L$9+'Diseño reactor'!AY469*'Propiedades físicas'!$L$7+'Diseño reactor'!AZ469*'Propiedades físicas'!$L$6</f>
        <v>1.911611788662041</v>
      </c>
      <c r="BD469" s="29">
        <f t="shared" si="306"/>
        <v>4.7997046236046534</v>
      </c>
      <c r="BE469" s="58">
        <f t="shared" si="307"/>
        <v>45.01649457675758</v>
      </c>
      <c r="BF469" s="30">
        <f>AU469*'Propiedades físicas'!$I$4+'Diseño reactor'!AV469*'Propiedades físicas'!$I$5+'Diseño reactor'!AW469*'Propiedades físicas'!$I$8+'Diseño reactor'!AX469*'Propiedades físicas'!$I$9+'Diseño reactor'!AY469*'Propiedades físicas'!$I$7+'Diseño reactor'!AZ469*'Propiedades físicas'!$I$6</f>
        <v>1.8759133691647598E-2</v>
      </c>
      <c r="BG469" s="24">
        <f>AU469*'Propiedades físicas'!$O$4+'Diseño reactor'!AV469*'Propiedades físicas'!$O$5+'Diseño reactor'!AW469*'Propiedades físicas'!$O$8+'Diseño reactor'!AX469*'Propiedades físicas'!$O$9+'Diseño reactor'!AY469*'Propiedades físicas'!$O$7+'Diseño reactor'!AZ469*'Propiedades físicas'!$O$6</f>
        <v>0.14571609120174364</v>
      </c>
      <c r="BH469" s="54">
        <f t="shared" si="308"/>
        <v>43948.198065608936</v>
      </c>
      <c r="BI469" s="34">
        <f t="shared" si="328"/>
        <v>246.09623284769884</v>
      </c>
      <c r="BJ469" s="27">
        <f t="shared" si="309"/>
        <v>4838.6112050702859</v>
      </c>
      <c r="BK469" s="34">
        <f t="shared" si="310"/>
        <v>542.35654742138502</v>
      </c>
      <c r="BL469" s="27">
        <f t="shared" si="311"/>
        <v>104.72934850073136</v>
      </c>
      <c r="BM469" s="34">
        <f t="shared" si="312"/>
        <v>1.1054421768707483</v>
      </c>
      <c r="BN469" s="45">
        <f t="shared" si="313"/>
        <v>398.16132379939256</v>
      </c>
      <c r="BO469" s="45">
        <f t="shared" si="314"/>
        <v>69.013087553888923</v>
      </c>
      <c r="BP469" s="66">
        <f t="shared" si="315"/>
        <v>6.7084184454608398</v>
      </c>
    </row>
    <row r="470" spans="8:68">
      <c r="H470" s="68">
        <v>465</v>
      </c>
      <c r="I470" s="31">
        <f>('Propiedades físicas'!$C$10*'Diseño reactor'!H470)/1000</f>
        <v>406.98905594391675</v>
      </c>
      <c r="J470" s="31">
        <f t="shared" si="293"/>
        <v>1.1204232480954892</v>
      </c>
      <c r="K470" s="31">
        <f>(I470*1000)/'Propiedades físicas'!$F$10</f>
        <v>2658.5201765620436</v>
      </c>
      <c r="L470" s="31">
        <f t="shared" si="294"/>
        <v>379.78859665172047</v>
      </c>
      <c r="M470" s="31">
        <f t="shared" si="295"/>
        <v>2278.731579910323</v>
      </c>
      <c r="N470" s="31">
        <f t="shared" si="296"/>
        <v>0.81674967021875367</v>
      </c>
      <c r="O470" s="32">
        <f t="shared" si="297"/>
        <v>4.9004980213125222</v>
      </c>
      <c r="P470" s="33">
        <f t="shared" si="298"/>
        <v>0.41435725587220446</v>
      </c>
      <c r="Q470" s="31">
        <f t="shared" si="299"/>
        <v>4.202184489804778</v>
      </c>
      <c r="R470" s="31">
        <f t="shared" si="300"/>
        <v>0.2041435983044475</v>
      </c>
      <c r="S470" s="31">
        <f t="shared" si="301"/>
        <v>0.69831353150774422</v>
      </c>
      <c r="T470" s="31">
        <f t="shared" si="302"/>
        <v>0.10057651492300848</v>
      </c>
      <c r="U470" s="31">
        <f t="shared" si="303"/>
        <v>9.7672301119093252E-2</v>
      </c>
      <c r="V470" s="47">
        <f t="shared" si="316"/>
        <v>4.103343698928627E-4</v>
      </c>
      <c r="W470" s="31">
        <f t="shared" si="304"/>
        <v>0.49267533127840102</v>
      </c>
      <c r="X470" s="34">
        <f>(S470*H470*'Propiedades físicas'!$F$5*60*24*365)/(1000000)</f>
        <v>50257.377575824576</v>
      </c>
      <c r="Y470" s="34">
        <f>(U470*H470*'Propiedades físicas'!$F$7*60*24*365)/(1000000)</f>
        <v>2198.3265347068445</v>
      </c>
      <c r="Z470" s="31">
        <f t="shared" si="317"/>
        <v>192.67612398057508</v>
      </c>
      <c r="AA470" s="31">
        <f t="shared" si="318"/>
        <v>1954.0157877592217</v>
      </c>
      <c r="AB470" s="31">
        <f t="shared" si="318"/>
        <v>94.92677321156809</v>
      </c>
      <c r="AC470" s="31">
        <f t="shared" si="318"/>
        <v>324.71579215110108</v>
      </c>
      <c r="AD470" s="31">
        <f t="shared" si="318"/>
        <v>46.768079439198942</v>
      </c>
      <c r="AE470" s="31">
        <f t="shared" si="319"/>
        <v>45.417620020378365</v>
      </c>
      <c r="AF470" s="31">
        <f t="shared" si="320"/>
        <v>2658.5201765620432</v>
      </c>
      <c r="AG470" s="31">
        <f t="shared" si="321"/>
        <v>7.2474952674514148E-2</v>
      </c>
      <c r="AH470" s="31">
        <f t="shared" si="322"/>
        <v>0.73500130071840353</v>
      </c>
      <c r="AI470" s="31">
        <f t="shared" si="322"/>
        <v>3.5706621318302691E-2</v>
      </c>
      <c r="AJ470" s="31">
        <f t="shared" si="322"/>
        <v>0.12214155642445358</v>
      </c>
      <c r="AK470" s="31">
        <f t="shared" si="322"/>
        <v>1.7591771486827192E-2</v>
      </c>
      <c r="AL470" s="31">
        <f t="shared" si="323"/>
        <v>1.7083797377498832E-2</v>
      </c>
      <c r="AM470" s="31">
        <f t="shared" si="324"/>
        <v>1</v>
      </c>
      <c r="AN470" s="31">
        <f>(Z470*'Propiedades físicas'!$F$4)/1000</f>
        <v>169.43552990603811</v>
      </c>
      <c r="AO470" s="31">
        <f>(AA470*'Propiedades físicas'!$F$6)/1000</f>
        <v>62.606665839805459</v>
      </c>
      <c r="AP470" s="31">
        <f>(AB470*'Propiedades físicas'!$F$9)/1000</f>
        <v>58.565072732876928</v>
      </c>
      <c r="AQ470" s="31">
        <f>(AC470*'Propiedades físicas'!$F$5)/1000</f>
        <v>95.619059314734741</v>
      </c>
      <c r="AR470" s="31">
        <f>(AD470*'Propiedades físicas'!$F$8)/1000</f>
        <v>16.580219522784802</v>
      </c>
      <c r="AS470" s="31">
        <f>(AE470*'Propiedades físicas'!$F$7)/1000</f>
        <v>4.1825086276766443</v>
      </c>
      <c r="AT470" s="31">
        <f t="shared" si="325"/>
        <v>406.98905594391664</v>
      </c>
      <c r="AU470" s="31">
        <f t="shared" si="326"/>
        <v>0.41631470780724494</v>
      </c>
      <c r="AV470" s="31">
        <f t="shared" si="329"/>
        <v>0.15382886818566616</v>
      </c>
      <c r="AW470" s="31">
        <f t="shared" si="329"/>
        <v>0.14389839696561088</v>
      </c>
      <c r="AX470" s="31">
        <f t="shared" si="329"/>
        <v>0.23494258117818065</v>
      </c>
      <c r="AY470" s="31">
        <f t="shared" si="329"/>
        <v>4.0738735552313152E-2</v>
      </c>
      <c r="AZ470" s="31">
        <f t="shared" si="330"/>
        <v>1.0276710310984373E-2</v>
      </c>
      <c r="BA470" s="31">
        <f t="shared" si="327"/>
        <v>1.0000000000000002</v>
      </c>
      <c r="BB470" s="34">
        <f>AU470*'Propiedades físicas'!$C$4+'Diseño reactor'!AV470*'Propiedades físicas'!$C$5+'Diseño reactor'!AW470*'Propiedades físicas'!$C$8+'Diseño reactor'!AX470*'Propiedades físicas'!$C$9+'Diseño reactor'!AY470*'Propiedades físicas'!$C$7+'Diseño reactor'!AZ470*'Propiedades físicas'!$C$6</f>
        <v>878.08258388924594</v>
      </c>
      <c r="BC470" s="45">
        <f>AU470*'Propiedades físicas'!$L$4+'Diseño reactor'!AV470*'Propiedades físicas'!$L$5+'Diseño reactor'!AW470*'Propiedades físicas'!$L$8+AX470*'Propiedades físicas'!$L$9+'Diseño reactor'!AY470*'Propiedades físicas'!$L$7+'Diseño reactor'!AZ470*'Propiedades físicas'!$L$6</f>
        <v>1.9119587566687932</v>
      </c>
      <c r="BD470" s="29">
        <f t="shared" si="306"/>
        <v>4.7936453203746332</v>
      </c>
      <c r="BE470" s="58">
        <f t="shared" si="307"/>
        <v>45.00923031578445</v>
      </c>
      <c r="BF470" s="30">
        <f>AU470*'Propiedades físicas'!$I$4+'Diseño reactor'!AV470*'Propiedades físicas'!$I$5+'Diseño reactor'!AW470*'Propiedades físicas'!$I$8+'Diseño reactor'!AX470*'Propiedades físicas'!$I$9+'Diseño reactor'!AY470*'Propiedades físicas'!$I$7+'Diseño reactor'!AZ470*'Propiedades físicas'!$I$6</f>
        <v>1.8762892408389169E-2</v>
      </c>
      <c r="BG470" s="24">
        <f>AU470*'Propiedades físicas'!$O$4+'Diseño reactor'!AV470*'Propiedades físicas'!$O$5+'Diseño reactor'!AW470*'Propiedades físicas'!$O$8+'Diseño reactor'!AX470*'Propiedades físicas'!$O$9+'Diseño reactor'!AY470*'Propiedades físicas'!$O$7+'Diseño reactor'!AZ470*'Propiedades físicas'!$O$6</f>
        <v>0.14572801673089175</v>
      </c>
      <c r="BH470" s="54">
        <f t="shared" si="308"/>
        <v>43938.960134517816</v>
      </c>
      <c r="BI470" s="34">
        <f t="shared" si="328"/>
        <v>246.17007247755583</v>
      </c>
      <c r="BJ470" s="27">
        <f t="shared" si="309"/>
        <v>4838.4169445759653</v>
      </c>
      <c r="BK470" s="34">
        <f t="shared" si="310"/>
        <v>542.37915803861267</v>
      </c>
      <c r="BL470" s="27">
        <f t="shared" si="311"/>
        <v>104.73019157306523</v>
      </c>
      <c r="BM470" s="34">
        <f t="shared" si="312"/>
        <v>1.1054421768707483</v>
      </c>
      <c r="BN470" s="45">
        <f t="shared" si="313"/>
        <v>399.15563392445796</v>
      </c>
      <c r="BO470" s="45">
        <f t="shared" si="314"/>
        <v>69.079176421657309</v>
      </c>
      <c r="BP470" s="66">
        <f t="shared" si="315"/>
        <v>6.7083521979421779</v>
      </c>
    </row>
    <row r="471" spans="8:68">
      <c r="H471" s="68">
        <v>466</v>
      </c>
      <c r="I471" s="31">
        <f>('Propiedades físicas'!$C$10*'Diseño reactor'!H471)/1000</f>
        <v>407.86430122551656</v>
      </c>
      <c r="J471" s="31">
        <f t="shared" si="293"/>
        <v>1.1180189063613788</v>
      </c>
      <c r="K471" s="31">
        <f>(I471*1000)/'Propiedades físicas'!$F$10</f>
        <v>2664.2374242535752</v>
      </c>
      <c r="L471" s="31">
        <f t="shared" si="294"/>
        <v>380.60534632193929</v>
      </c>
      <c r="M471" s="31">
        <f t="shared" si="295"/>
        <v>2283.6320779316356</v>
      </c>
      <c r="N471" s="31">
        <f t="shared" si="296"/>
        <v>0.81674967021875389</v>
      </c>
      <c r="O471" s="32">
        <f t="shared" si="297"/>
        <v>4.9004980213125231</v>
      </c>
      <c r="P471" s="33">
        <f t="shared" si="298"/>
        <v>0.41479579590688548</v>
      </c>
      <c r="Q471" s="31">
        <f t="shared" si="299"/>
        <v>4.2033739013155982</v>
      </c>
      <c r="R471" s="31">
        <f t="shared" si="300"/>
        <v>0.20413693851678194</v>
      </c>
      <c r="S471" s="31">
        <f t="shared" si="301"/>
        <v>0.69712411999692492</v>
      </c>
      <c r="T471" s="31">
        <f t="shared" si="302"/>
        <v>0.10046362590511652</v>
      </c>
      <c r="U471" s="31">
        <f t="shared" si="303"/>
        <v>9.7353309889969999E-2</v>
      </c>
      <c r="V471" s="47">
        <f t="shared" si="316"/>
        <v>4.1076865225730404E-4</v>
      </c>
      <c r="W471" s="31">
        <f t="shared" si="304"/>
        <v>0.49213839805311604</v>
      </c>
      <c r="X471" s="34">
        <f>(S471*H471*'Propiedades físicas'!$F$5*60*24*365)/(1000000)</f>
        <v>50279.672343167222</v>
      </c>
      <c r="Y471" s="34">
        <f>(U471*H471*'Propiedades físicas'!$F$7*60*24*365)/(1000000)</f>
        <v>2195.8590906549312</v>
      </c>
      <c r="Z471" s="31">
        <f t="shared" si="317"/>
        <v>193.29484089260862</v>
      </c>
      <c r="AA471" s="31">
        <f t="shared" si="318"/>
        <v>1958.7722380130688</v>
      </c>
      <c r="AB471" s="31">
        <f t="shared" si="318"/>
        <v>95.127813348820382</v>
      </c>
      <c r="AC471" s="31">
        <f t="shared" si="318"/>
        <v>324.85983991856699</v>
      </c>
      <c r="AD471" s="31">
        <f t="shared" si="318"/>
        <v>46.816049671784299</v>
      </c>
      <c r="AE471" s="31">
        <f t="shared" si="319"/>
        <v>45.366642408726022</v>
      </c>
      <c r="AF471" s="31">
        <f t="shared" si="320"/>
        <v>2664.2374242535752</v>
      </c>
      <c r="AG471" s="31">
        <f t="shared" si="321"/>
        <v>7.2551657420983406E-2</v>
      </c>
      <c r="AH471" s="31">
        <f t="shared" si="322"/>
        <v>0.73520933989651738</v>
      </c>
      <c r="AI471" s="31">
        <f t="shared" si="322"/>
        <v>3.5705456459261251E-2</v>
      </c>
      <c r="AJ471" s="31">
        <f t="shared" si="322"/>
        <v>0.1219335172463397</v>
      </c>
      <c r="AK471" s="31">
        <f t="shared" si="322"/>
        <v>1.757202614361612E-2</v>
      </c>
      <c r="AL471" s="31">
        <f t="shared" si="323"/>
        <v>1.7028002833282076E-2</v>
      </c>
      <c r="AM471" s="31">
        <f t="shared" si="324"/>
        <v>1</v>
      </c>
      <c r="AN471" s="31">
        <f>(Z471*'Propiedades físicas'!$F$4)/1000</f>
        <v>169.97961718414217</v>
      </c>
      <c r="AO471" s="31">
        <f>(AA471*'Propiedades físicas'!$F$6)/1000</f>
        <v>62.759062505938722</v>
      </c>
      <c r="AP471" s="31">
        <f>(AB471*'Propiedades físicas'!$F$9)/1000</f>
        <v>58.689104445554733</v>
      </c>
      <c r="AQ471" s="31">
        <f>(AC471*'Propiedades físicas'!$F$5)/1000</f>
        <v>95.661477060820431</v>
      </c>
      <c r="AR471" s="31">
        <f>(AD471*'Propiedades físicas'!$F$8)/1000</f>
        <v>16.597225929640963</v>
      </c>
      <c r="AS471" s="31">
        <f>(AE471*'Propiedades físicas'!$F$7)/1000</f>
        <v>4.1778140994195789</v>
      </c>
      <c r="AT471" s="31">
        <f t="shared" si="325"/>
        <v>407.86430122551661</v>
      </c>
      <c r="AU471" s="31">
        <f t="shared" si="326"/>
        <v>0.41675531953495709</v>
      </c>
      <c r="AV471" s="31">
        <f t="shared" si="329"/>
        <v>0.15387240883148029</v>
      </c>
      <c r="AW471" s="31">
        <f t="shared" si="329"/>
        <v>0.1438937025604119</v>
      </c>
      <c r="AX471" s="31">
        <f t="shared" si="329"/>
        <v>0.23454241220274685</v>
      </c>
      <c r="AY471" s="31">
        <f t="shared" si="329"/>
        <v>4.0693009610723481E-2</v>
      </c>
      <c r="AZ471" s="31">
        <f t="shared" si="330"/>
        <v>1.024314725968032E-2</v>
      </c>
      <c r="BA471" s="31">
        <f t="shared" si="327"/>
        <v>1</v>
      </c>
      <c r="BB471" s="34">
        <f>AU471*'Propiedades físicas'!$C$4+'Diseño reactor'!AV471*'Propiedades físicas'!$C$5+'Diseño reactor'!AW471*'Propiedades físicas'!$C$8+'Diseño reactor'!AX471*'Propiedades físicas'!$C$9+'Diseño reactor'!AY471*'Propiedades físicas'!$C$7+'Diseño reactor'!AZ471*'Propiedades físicas'!$C$6</f>
        <v>878.07394818877469</v>
      </c>
      <c r="BC471" s="45">
        <f>AU471*'Propiedades físicas'!$L$4+'Diseño reactor'!AV471*'Propiedades físicas'!$L$5+'Diseño reactor'!AW471*'Propiedades físicas'!$L$8+AX471*'Propiedades físicas'!$L$9+'Diseño reactor'!AY471*'Propiedades físicas'!$L$7+'Diseño reactor'!AZ471*'Propiedades físicas'!$L$6</f>
        <v>1.9123049480614527</v>
      </c>
      <c r="BD471" s="29">
        <f t="shared" si="306"/>
        <v>4.7876012732199706</v>
      </c>
      <c r="BE471" s="58">
        <f t="shared" si="307"/>
        <v>45.001986725164166</v>
      </c>
      <c r="BF471" s="30">
        <f>AU471*'Propiedades físicas'!$I$4+'Diseño reactor'!AV471*'Propiedades físicas'!$I$5+'Diseño reactor'!AW471*'Propiedades físicas'!$I$8+'Diseño reactor'!AX471*'Propiedades físicas'!$I$9+'Diseño reactor'!AY471*'Propiedades físicas'!$I$7+'Diseño reactor'!AZ471*'Propiedades físicas'!$I$6</f>
        <v>1.8766636269396564E-2</v>
      </c>
      <c r="BG471" s="24">
        <f>AU471*'Propiedades físicas'!$O$4+'Diseño reactor'!AV471*'Propiedades físicas'!$O$5+'Diseño reactor'!AW471*'Propiedades físicas'!$O$8+'Diseño reactor'!AX471*'Propiedades físicas'!$O$9+'Diseño reactor'!AY471*'Propiedades físicas'!$O$7+'Diseño reactor'!AZ471*'Propiedades físicas'!$O$6</f>
        <v>0.14573992713449832</v>
      </c>
      <c r="BH471" s="54">
        <f t="shared" si="308"/>
        <v>43929.762464765205</v>
      </c>
      <c r="BI471" s="34">
        <f t="shared" si="328"/>
        <v>246.24364854606529</v>
      </c>
      <c r="BJ471" s="27">
        <f t="shared" si="309"/>
        <v>4838.2236341778444</v>
      </c>
      <c r="BK471" s="34">
        <f t="shared" si="310"/>
        <v>542.40181531191286</v>
      </c>
      <c r="BL471" s="27">
        <f t="shared" si="311"/>
        <v>104.73103632815136</v>
      </c>
      <c r="BM471" s="34">
        <f t="shared" si="312"/>
        <v>1.1054421768707483</v>
      </c>
      <c r="BN471" s="45">
        <f t="shared" si="313"/>
        <v>400.15047003382534</v>
      </c>
      <c r="BO471" s="45">
        <f t="shared" si="314"/>
        <v>69.145121366255381</v>
      </c>
      <c r="BP471" s="66">
        <f t="shared" si="315"/>
        <v>6.7082862231451603</v>
      </c>
    </row>
    <row r="472" spans="8:68">
      <c r="H472" s="68">
        <v>467</v>
      </c>
      <c r="I472" s="31">
        <f>('Propiedades físicas'!$C$10*'Diseño reactor'!H472)/1000</f>
        <v>408.73954650711642</v>
      </c>
      <c r="J472" s="31">
        <f t="shared" si="293"/>
        <v>1.1156248615940096</v>
      </c>
      <c r="K472" s="31">
        <f>(I472*1000)/'Propiedades físicas'!$F$10</f>
        <v>2669.9546719451064</v>
      </c>
      <c r="L472" s="31">
        <f t="shared" si="294"/>
        <v>381.42209599215801</v>
      </c>
      <c r="M472" s="31">
        <f t="shared" si="295"/>
        <v>2288.5325759529483</v>
      </c>
      <c r="N472" s="31">
        <f t="shared" si="296"/>
        <v>0.81674967021875378</v>
      </c>
      <c r="O472" s="32">
        <f t="shared" si="297"/>
        <v>4.9004980213125231</v>
      </c>
      <c r="P472" s="33">
        <f t="shared" si="298"/>
        <v>0.41523338111245039</v>
      </c>
      <c r="Q472" s="31">
        <f t="shared" si="299"/>
        <v>4.2045595607106661</v>
      </c>
      <c r="R472" s="31">
        <f t="shared" si="300"/>
        <v>0.20412982383290137</v>
      </c>
      <c r="S472" s="31">
        <f t="shared" si="301"/>
        <v>0.69593846060185749</v>
      </c>
      <c r="T472" s="31">
        <f t="shared" si="302"/>
        <v>0.10035075905124993</v>
      </c>
      <c r="U472" s="31">
        <f t="shared" si="303"/>
        <v>9.7035706222152074E-2</v>
      </c>
      <c r="V472" s="47">
        <f t="shared" si="316"/>
        <v>4.1120198906281497E-4</v>
      </c>
      <c r="W472" s="31">
        <f t="shared" si="304"/>
        <v>0.49160263388752073</v>
      </c>
      <c r="X472" s="34">
        <f>(S472*H472*'Propiedades físicas'!$F$5*60*24*365)/(1000000)</f>
        <v>50301.870131804317</v>
      </c>
      <c r="Y472" s="34">
        <f>(U472*H472*'Propiedades físicas'!$F$7*60*24*365)/(1000000)</f>
        <v>2193.3921310477722</v>
      </c>
      <c r="Z472" s="31">
        <f t="shared" si="317"/>
        <v>193.91398897951433</v>
      </c>
      <c r="AA472" s="31">
        <f t="shared" si="318"/>
        <v>1963.5293148518811</v>
      </c>
      <c r="AB472" s="31">
        <f t="shared" si="318"/>
        <v>95.328627729964936</v>
      </c>
      <c r="AC472" s="31">
        <f t="shared" si="318"/>
        <v>325.00326110106744</v>
      </c>
      <c r="AD472" s="31">
        <f t="shared" si="318"/>
        <v>46.863804476933716</v>
      </c>
      <c r="AE472" s="31">
        <f t="shared" si="319"/>
        <v>45.315674805745019</v>
      </c>
      <c r="AF472" s="31">
        <f t="shared" si="320"/>
        <v>2669.9546719451064</v>
      </c>
      <c r="AG472" s="31">
        <f t="shared" si="321"/>
        <v>7.2628195158925588E-2</v>
      </c>
      <c r="AH472" s="31">
        <f t="shared" si="322"/>
        <v>0.73541672279455494</v>
      </c>
      <c r="AI472" s="31">
        <f t="shared" si="322"/>
        <v>3.5704212034624712E-2</v>
      </c>
      <c r="AJ472" s="31">
        <f t="shared" si="322"/>
        <v>0.1217261343483023</v>
      </c>
      <c r="AK472" s="31">
        <f t="shared" si="322"/>
        <v>1.7552284677100027E-2</v>
      </c>
      <c r="AL472" s="31">
        <f t="shared" si="323"/>
        <v>1.6972450986492516E-2</v>
      </c>
      <c r="AM472" s="31">
        <f t="shared" si="324"/>
        <v>1</v>
      </c>
      <c r="AN472" s="31">
        <f>(Z472*'Propiedades físicas'!$F$4)/1000</f>
        <v>170.5240836288053</v>
      </c>
      <c r="AO472" s="31">
        <f>(AA472*'Propiedades físicas'!$F$6)/1000</f>
        <v>62.911479247854267</v>
      </c>
      <c r="AP472" s="31">
        <f>(AB472*'Propiedades físicas'!$F$9)/1000</f>
        <v>58.812996878001861</v>
      </c>
      <c r="AQ472" s="31">
        <f>(AC472*'Propiedades físicas'!$F$5)/1000</f>
        <v>95.703710296431339</v>
      </c>
      <c r="AR472" s="31">
        <f>(AD472*'Propiedades físicas'!$F$8)/1000</f>
        <v>16.614155963162535</v>
      </c>
      <c r="AS472" s="31">
        <f>(AE472*'Propiedades físicas'!$F$7)/1000</f>
        <v>4.1731204928610586</v>
      </c>
      <c r="AT472" s="31">
        <f t="shared" si="325"/>
        <v>408.73954650711636</v>
      </c>
      <c r="AU472" s="31">
        <f t="shared" si="326"/>
        <v>0.41719497192287558</v>
      </c>
      <c r="AV472" s="31">
        <f t="shared" si="329"/>
        <v>0.1539158121240391</v>
      </c>
      <c r="AW472" s="31">
        <f t="shared" si="329"/>
        <v>0.14388868750427578</v>
      </c>
      <c r="AX472" s="31">
        <f t="shared" si="329"/>
        <v>0.2341435055997575</v>
      </c>
      <c r="AY472" s="31">
        <f t="shared" si="329"/>
        <v>4.064729264672038E-2</v>
      </c>
      <c r="AZ472" s="31">
        <f t="shared" si="330"/>
        <v>1.0209730202331676E-2</v>
      </c>
      <c r="BA472" s="31">
        <f t="shared" si="327"/>
        <v>1</v>
      </c>
      <c r="BB472" s="34">
        <f>AU472*'Propiedades físicas'!$C$4+'Diseño reactor'!AV472*'Propiedades físicas'!$C$5+'Diseño reactor'!AW472*'Propiedades físicas'!$C$8+'Diseño reactor'!AX472*'Propiedades físicas'!$C$9+'Diseño reactor'!AY472*'Propiedades físicas'!$C$7+'Diseño reactor'!AZ472*'Propiedades físicas'!$C$6</f>
        <v>878.06534799928602</v>
      </c>
      <c r="BC472" s="45">
        <f>AU472*'Propiedades físicas'!$L$4+'Diseño reactor'!AV472*'Propiedades físicas'!$L$5+'Diseño reactor'!AW472*'Propiedades físicas'!$L$8+AX472*'Propiedades físicas'!$L$9+'Diseño reactor'!AY472*'Propiedades físicas'!$L$7+'Diseño reactor'!AZ472*'Propiedades físicas'!$L$6</f>
        <v>1.9126503653387459</v>
      </c>
      <c r="BD472" s="29">
        <f t="shared" si="306"/>
        <v>4.7815724249645752</v>
      </c>
      <c r="BE472" s="58">
        <f t="shared" si="307"/>
        <v>44.994763712024209</v>
      </c>
      <c r="BF472" s="30">
        <f>AU472*'Propiedades físicas'!$I$4+'Diseño reactor'!AV472*'Propiedades físicas'!$I$5+'Diseño reactor'!AW472*'Propiedades físicas'!$I$8+'Diseño reactor'!AX472*'Propiedades físicas'!$I$9+'Diseño reactor'!AY472*'Propiedades físicas'!$I$7+'Diseño reactor'!AZ472*'Propiedades físicas'!$I$6</f>
        <v>1.8770365349491398E-2</v>
      </c>
      <c r="BG472" s="24">
        <f>AU472*'Propiedades físicas'!$O$4+'Diseño reactor'!AV472*'Propiedades físicas'!$O$5+'Diseño reactor'!AW472*'Propiedades físicas'!$O$8+'Diseño reactor'!AX472*'Propiedades físicas'!$O$9+'Diseño reactor'!AY472*'Propiedades físicas'!$O$7+'Diseño reactor'!AZ472*'Propiedades físicas'!$O$6</f>
        <v>0.14575182240907136</v>
      </c>
      <c r="BH472" s="54">
        <f t="shared" si="308"/>
        <v>43920.604826012262</v>
      </c>
      <c r="BI472" s="34">
        <f t="shared" si="328"/>
        <v>246.31696228459666</v>
      </c>
      <c r="BJ472" s="27">
        <f t="shared" si="309"/>
        <v>4838.0312683403999</v>
      </c>
      <c r="BK472" s="34">
        <f t="shared" si="310"/>
        <v>542.42451864052634</v>
      </c>
      <c r="BL472" s="27">
        <f t="shared" si="311"/>
        <v>104.73188274324727</v>
      </c>
      <c r="BM472" s="34">
        <f t="shared" si="312"/>
        <v>1.1054421768707483</v>
      </c>
      <c r="BN472" s="45">
        <f t="shared" si="313"/>
        <v>401.14583033083051</v>
      </c>
      <c r="BO472" s="45">
        <f t="shared" si="314"/>
        <v>69.210922857191889</v>
      </c>
      <c r="BP472" s="66">
        <f t="shared" si="315"/>
        <v>6.7082205196440112</v>
      </c>
    </row>
    <row r="473" spans="8:68">
      <c r="H473" s="68">
        <v>468</v>
      </c>
      <c r="I473" s="31">
        <f>('Propiedades físicas'!$C$10*'Diseño reactor'!H473)/1000</f>
        <v>409.61479178871622</v>
      </c>
      <c r="J473" s="31">
        <f t="shared" si="293"/>
        <v>1.1132410477871848</v>
      </c>
      <c r="K473" s="31">
        <f>(I473*1000)/'Propiedades físicas'!$F$10</f>
        <v>2675.671919636638</v>
      </c>
      <c r="L473" s="31">
        <f t="shared" si="294"/>
        <v>382.23884566237683</v>
      </c>
      <c r="M473" s="31">
        <f t="shared" si="295"/>
        <v>2293.4330739742609</v>
      </c>
      <c r="N473" s="31">
        <f t="shared" si="296"/>
        <v>0.81674967021875389</v>
      </c>
      <c r="O473" s="32">
        <f t="shared" si="297"/>
        <v>4.9004980213125231</v>
      </c>
      <c r="P473" s="33">
        <f t="shared" si="298"/>
        <v>0.41567001460391917</v>
      </c>
      <c r="Q473" s="31">
        <f t="shared" si="299"/>
        <v>4.2057414847701455</v>
      </c>
      <c r="R473" s="31">
        <f t="shared" si="300"/>
        <v>0.20412225726653882</v>
      </c>
      <c r="S473" s="31">
        <f t="shared" si="301"/>
        <v>0.69475653654237746</v>
      </c>
      <c r="T473" s="31">
        <f t="shared" si="302"/>
        <v>0.10023791576904911</v>
      </c>
      <c r="U473" s="31">
        <f t="shared" si="303"/>
        <v>9.6719482579246799E-2</v>
      </c>
      <c r="V473" s="47">
        <f t="shared" si="316"/>
        <v>4.1163438339417239E-4</v>
      </c>
      <c r="W473" s="31">
        <f t="shared" si="304"/>
        <v>0.49106803496769291</v>
      </c>
      <c r="X473" s="34">
        <f>(S473*H473*'Propiedades físicas'!$F$5*60*24*365)/(1000000)</f>
        <v>50323.971468465483</v>
      </c>
      <c r="Y473" s="34">
        <f>(U473*H473*'Propiedades físicas'!$F$7*60*24*365)/(1000000)</f>
        <v>2190.9256866525238</v>
      </c>
      <c r="Z473" s="31">
        <f t="shared" si="317"/>
        <v>194.53356683463417</v>
      </c>
      <c r="AA473" s="31">
        <f t="shared" si="318"/>
        <v>1968.287014872428</v>
      </c>
      <c r="AB473" s="31">
        <f t="shared" si="318"/>
        <v>95.529216400740168</v>
      </c>
      <c r="AC473" s="31">
        <f t="shared" si="318"/>
        <v>325.14605910183263</v>
      </c>
      <c r="AD473" s="31">
        <f t="shared" si="318"/>
        <v>46.911344579914982</v>
      </c>
      <c r="AE473" s="31">
        <f t="shared" si="319"/>
        <v>45.264717847087503</v>
      </c>
      <c r="AF473" s="31">
        <f t="shared" si="320"/>
        <v>2675.6719196366371</v>
      </c>
      <c r="AG473" s="31">
        <f t="shared" si="321"/>
        <v>7.2704566433186735E-2</v>
      </c>
      <c r="AH473" s="31">
        <f t="shared" si="322"/>
        <v>0.73562345234752335</v>
      </c>
      <c r="AI473" s="31">
        <f t="shared" si="322"/>
        <v>3.5702888571523102E-2</v>
      </c>
      <c r="AJ473" s="31">
        <f t="shared" si="322"/>
        <v>0.12151940479533391</v>
      </c>
      <c r="AK473" s="31">
        <f t="shared" si="322"/>
        <v>1.7532547333488351E-2</v>
      </c>
      <c r="AL473" s="31">
        <f t="shared" si="323"/>
        <v>1.69171405189447E-2</v>
      </c>
      <c r="AM473" s="31">
        <f t="shared" si="324"/>
        <v>1</v>
      </c>
      <c r="AN473" s="31">
        <f>(Z473*'Propiedades físicas'!$F$4)/1000</f>
        <v>171.06892800304061</v>
      </c>
      <c r="AO473" s="31">
        <f>(AA473*'Propiedades físicas'!$F$6)/1000</f>
        <v>63.063915956512595</v>
      </c>
      <c r="AP473" s="31">
        <f>(AB473*'Propiedades físicas'!$F$9)/1000</f>
        <v>58.936750058436644</v>
      </c>
      <c r="AQ473" s="31">
        <f>(AC473*'Propiedades físicas'!$F$5)/1000</f>
        <v>95.745760023716656</v>
      </c>
      <c r="AR473" s="31">
        <f>(AD473*'Propiedades físicas'!$F$8)/1000</f>
        <v>16.631009880471453</v>
      </c>
      <c r="AS473" s="31">
        <f>(AE473*'Propiedades físicas'!$F$7)/1000</f>
        <v>4.1684278665382877</v>
      </c>
      <c r="AT473" s="31">
        <f t="shared" si="325"/>
        <v>409.61479178871627</v>
      </c>
      <c r="AU473" s="31">
        <f t="shared" si="326"/>
        <v>0.41763366810073549</v>
      </c>
      <c r="AV473" s="31">
        <f t="shared" si="329"/>
        <v>0.15395907867761191</v>
      </c>
      <c r="AW473" s="31">
        <f t="shared" si="329"/>
        <v>0.143883353921547</v>
      </c>
      <c r="AX473" s="31">
        <f t="shared" si="329"/>
        <v>0.2337458557236462</v>
      </c>
      <c r="AY473" s="31">
        <f t="shared" si="329"/>
        <v>4.0601585230471623E-2</v>
      </c>
      <c r="AZ473" s="31">
        <f t="shared" si="330"/>
        <v>1.0176458345987681E-2</v>
      </c>
      <c r="BA473" s="31">
        <f t="shared" si="327"/>
        <v>1</v>
      </c>
      <c r="BB473" s="34">
        <f>AU473*'Propiedades físicas'!$C$4+'Diseño reactor'!AV473*'Propiedades físicas'!$C$5+'Diseño reactor'!AW473*'Propiedades físicas'!$C$8+'Diseño reactor'!AX473*'Propiedades físicas'!$C$9+'Diseño reactor'!AY473*'Propiedades físicas'!$C$7+'Diseño reactor'!AZ473*'Propiedades físicas'!$C$6</f>
        <v>878.05678313533508</v>
      </c>
      <c r="BC473" s="45">
        <f>AU473*'Propiedades físicas'!$L$4+'Diseño reactor'!AV473*'Propiedades físicas'!$L$5+'Diseño reactor'!AW473*'Propiedades físicas'!$L$8+AX473*'Propiedades físicas'!$L$9+'Diseño reactor'!AY473*'Propiedades físicas'!$L$7+'Diseño reactor'!AZ473*'Propiedades físicas'!$L$6</f>
        <v>1.9129950109891418</v>
      </c>
      <c r="BD473" s="29">
        <f t="shared" si="306"/>
        <v>4.7755587187149038</v>
      </c>
      <c r="BE473" s="58">
        <f t="shared" si="307"/>
        <v>44.987561184084186</v>
      </c>
      <c r="BF473" s="30">
        <f>AU473*'Propiedades físicas'!$I$4+'Diseño reactor'!AV473*'Propiedades físicas'!$I$5+'Diseño reactor'!AW473*'Propiedades físicas'!$I$8+'Diseño reactor'!AX473*'Propiedades físicas'!$I$9+'Diseño reactor'!AY473*'Propiedades físicas'!$I$7+'Diseño reactor'!AZ473*'Propiedades físicas'!$I$6</f>
        <v>1.8774079723035707E-2</v>
      </c>
      <c r="BG473" s="24">
        <f>AU473*'Propiedades físicas'!$O$4+'Diseño reactor'!AV473*'Propiedades físicas'!$O$5+'Diseño reactor'!AW473*'Propiedades físicas'!$O$8+'Diseño reactor'!AX473*'Propiedades físicas'!$O$9+'Diseño reactor'!AY473*'Propiedades físicas'!$O$7+'Diseño reactor'!AZ473*'Propiedades físicas'!$O$6</f>
        <v>0.14576370255143947</v>
      </c>
      <c r="BH473" s="54">
        <f t="shared" si="308"/>
        <v>43911.486989572899</v>
      </c>
      <c r="BI473" s="34">
        <f t="shared" si="328"/>
        <v>246.39001491750352</v>
      </c>
      <c r="BJ473" s="27">
        <f t="shared" si="309"/>
        <v>4837.8398415673055</v>
      </c>
      <c r="BK473" s="34">
        <f t="shared" si="310"/>
        <v>542.44726742901526</v>
      </c>
      <c r="BL473" s="27">
        <f t="shared" si="311"/>
        <v>104.73273079581418</v>
      </c>
      <c r="BM473" s="34">
        <f t="shared" si="312"/>
        <v>1.1054421768707483</v>
      </c>
      <c r="BN473" s="45">
        <f t="shared" si="313"/>
        <v>402.14171302684701</v>
      </c>
      <c r="BO473" s="45">
        <f t="shared" si="314"/>
        <v>69.276581361936167</v>
      </c>
      <c r="BP473" s="66">
        <f t="shared" si="315"/>
        <v>6.708155086021975</v>
      </c>
    </row>
    <row r="474" spans="8:68">
      <c r="H474" s="68">
        <v>469</v>
      </c>
      <c r="I474" s="31">
        <f>('Propiedades físicas'!$C$10*'Diseño reactor'!H474)/1000</f>
        <v>410.49003707031602</v>
      </c>
      <c r="J474" s="31">
        <f t="shared" si="293"/>
        <v>1.1108673994976599</v>
      </c>
      <c r="K474" s="31">
        <f>(I474*1000)/'Propiedades físicas'!$F$10</f>
        <v>2681.3891673281692</v>
      </c>
      <c r="L474" s="31">
        <f t="shared" si="294"/>
        <v>383.05559533259554</v>
      </c>
      <c r="M474" s="31">
        <f t="shared" si="295"/>
        <v>2298.3335719955735</v>
      </c>
      <c r="N474" s="31">
        <f t="shared" si="296"/>
        <v>0.81674967021875378</v>
      </c>
      <c r="O474" s="32">
        <f t="shared" si="297"/>
        <v>4.9004980213125231</v>
      </c>
      <c r="P474" s="33">
        <f t="shared" si="298"/>
        <v>0.41610569948277598</v>
      </c>
      <c r="Q474" s="31">
        <f t="shared" si="299"/>
        <v>4.2069196901783315</v>
      </c>
      <c r="R474" s="31">
        <f t="shared" si="300"/>
        <v>0.20411424181169258</v>
      </c>
      <c r="S474" s="31">
        <f t="shared" si="301"/>
        <v>0.69357833113419087</v>
      </c>
      <c r="T474" s="31">
        <f t="shared" si="302"/>
        <v>0.10012509745035748</v>
      </c>
      <c r="U474" s="31">
        <f t="shared" si="303"/>
        <v>9.6404631473927735E-2</v>
      </c>
      <c r="V474" s="47">
        <f t="shared" si="316"/>
        <v>4.1206583832274903E-4</v>
      </c>
      <c r="W474" s="31">
        <f t="shared" si="304"/>
        <v>0.49053459749628242</v>
      </c>
      <c r="X474" s="34">
        <f>(S474*H474*'Propiedades físicas'!$F$5*60*24*365)/(1000000)</f>
        <v>50345.976876450994</v>
      </c>
      <c r="Y474" s="34">
        <f>(U474*H474*'Propiedades físicas'!$F$7*60*24*365)/(1000000)</f>
        <v>2188.4597878910622</v>
      </c>
      <c r="Z474" s="31">
        <f t="shared" si="317"/>
        <v>195.15357305742194</v>
      </c>
      <c r="AA474" s="31">
        <f t="shared" si="318"/>
        <v>1973.0453346936374</v>
      </c>
      <c r="AB474" s="31">
        <f t="shared" si="318"/>
        <v>95.729579409683822</v>
      </c>
      <c r="AC474" s="31">
        <f t="shared" si="318"/>
        <v>325.28823730193551</v>
      </c>
      <c r="AD474" s="31">
        <f t="shared" si="318"/>
        <v>46.95867070421766</v>
      </c>
      <c r="AE474" s="31">
        <f t="shared" si="319"/>
        <v>45.213772161272111</v>
      </c>
      <c r="AF474" s="31">
        <f t="shared" si="320"/>
        <v>2681.3891673281687</v>
      </c>
      <c r="AG474" s="31">
        <f t="shared" si="321"/>
        <v>7.2780771786245368E-2</v>
      </c>
      <c r="AH474" s="31">
        <f t="shared" si="322"/>
        <v>0.73582953147366137</v>
      </c>
      <c r="AI474" s="31">
        <f t="shared" si="322"/>
        <v>3.570148659363466E-2</v>
      </c>
      <c r="AJ474" s="31">
        <f t="shared" si="322"/>
        <v>0.12131332566919566</v>
      </c>
      <c r="AK474" s="31">
        <f t="shared" si="322"/>
        <v>1.75128143562275E-2</v>
      </c>
      <c r="AL474" s="31">
        <f t="shared" si="323"/>
        <v>1.6862070121035327E-2</v>
      </c>
      <c r="AM474" s="31">
        <f t="shared" si="324"/>
        <v>1</v>
      </c>
      <c r="AN474" s="31">
        <f>(Z474*'Propiedades físicas'!$F$4)/1000</f>
        <v>171.6141490752357</v>
      </c>
      <c r="AO474" s="31">
        <f>(AA474*'Propiedades físicas'!$F$6)/1000</f>
        <v>63.216372523584141</v>
      </c>
      <c r="AP474" s="31">
        <f>(AB474*'Propiedades físicas'!$F$9)/1000</f>
        <v>59.060364016804428</v>
      </c>
      <c r="AQ474" s="31">
        <f>(AC474*'Propiedades físicas'!$F$5)/1000</f>
        <v>95.787627238300971</v>
      </c>
      <c r="AR474" s="31">
        <f>(AD474*'Propiedades físicas'!$F$8)/1000</f>
        <v>16.647787938059238</v>
      </c>
      <c r="AS474" s="31">
        <f>(AE474*'Propiedades físicas'!$F$7)/1000</f>
        <v>4.1637362783315481</v>
      </c>
      <c r="AT474" s="31">
        <f t="shared" si="325"/>
        <v>410.49003707031602</v>
      </c>
      <c r="AU474" s="31">
        <f t="shared" si="326"/>
        <v>0.41807141118467289</v>
      </c>
      <c r="AV474" s="31">
        <f t="shared" si="329"/>
        <v>0.15400220910295886</v>
      </c>
      <c r="AW474" s="31">
        <f t="shared" si="329"/>
        <v>0.14387770392265944</v>
      </c>
      <c r="AX474" s="31">
        <f t="shared" si="329"/>
        <v>0.23334945696110224</v>
      </c>
      <c r="AY474" s="31">
        <f t="shared" si="329"/>
        <v>4.0555887925746444E-2</v>
      </c>
      <c r="AZ474" s="31">
        <f t="shared" si="330"/>
        <v>1.0143330902860157E-2</v>
      </c>
      <c r="BA474" s="31">
        <f t="shared" si="327"/>
        <v>1</v>
      </c>
      <c r="BB474" s="34">
        <f>AU474*'Propiedades físicas'!$C$4+'Diseño reactor'!AV474*'Propiedades físicas'!$C$5+'Diseño reactor'!AW474*'Propiedades físicas'!$C$8+'Diseño reactor'!AX474*'Propiedades físicas'!$C$9+'Diseño reactor'!AY474*'Propiedades físicas'!$C$7+'Diseño reactor'!AZ474*'Propiedades físicas'!$C$6</f>
        <v>878.04825341265189</v>
      </c>
      <c r="BC474" s="45">
        <f>AU474*'Propiedades físicas'!$L$4+'Diseño reactor'!AV474*'Propiedades físicas'!$L$5+'Diseño reactor'!AW474*'Propiedades físicas'!$L$8+AX474*'Propiedades físicas'!$L$9+'Diseño reactor'!AY474*'Propiedades físicas'!$L$7+'Diseño reactor'!AZ474*'Propiedades físicas'!$L$6</f>
        <v>1.9133388874909094</v>
      </c>
      <c r="BD474" s="29">
        <f t="shared" si="306"/>
        <v>4.7695600978581965</v>
      </c>
      <c r="BE474" s="58">
        <f t="shared" si="307"/>
        <v>44.980379049650708</v>
      </c>
      <c r="BF474" s="30">
        <f>AU474*'Propiedades físicas'!$I$4+'Diseño reactor'!AV474*'Propiedades físicas'!$I$5+'Diseño reactor'!AW474*'Propiedades físicas'!$I$8+'Diseño reactor'!AX474*'Propiedades físicas'!$I$9+'Diseño reactor'!AY474*'Propiedades físicas'!$I$7+'Diseño reactor'!AZ474*'Propiedades físicas'!$I$6</f>
        <v>1.877777946393528E-2</v>
      </c>
      <c r="BG474" s="24">
        <f>AU474*'Propiedades físicas'!$O$4+'Diseño reactor'!AV474*'Propiedades físicas'!$O$5+'Diseño reactor'!AW474*'Propiedades físicas'!$O$8+'Diseño reactor'!AX474*'Propiedades físicas'!$O$9+'Diseño reactor'!AY474*'Propiedades físicas'!$O$7+'Diseño reactor'!AZ474*'Propiedades físicas'!$O$6</f>
        <v>0.14577556755874821</v>
      </c>
      <c r="BH474" s="54">
        <f t="shared" si="308"/>
        <v>43902.408728399561</v>
      </c>
      <c r="BI474" s="34">
        <f t="shared" si="328"/>
        <v>246.46280766217097</v>
      </c>
      <c r="BJ474" s="27">
        <f t="shared" si="309"/>
        <v>4837.649348401138</v>
      </c>
      <c r="BK474" s="34">
        <f t="shared" si="310"/>
        <v>542.47006108721871</v>
      </c>
      <c r="BL474" s="27">
        <f t="shared" si="311"/>
        <v>104.73358046351545</v>
      </c>
      <c r="BM474" s="34">
        <f t="shared" si="312"/>
        <v>1.1054421768707483</v>
      </c>
      <c r="BN474" s="45">
        <f t="shared" si="313"/>
        <v>403.1381163412459</v>
      </c>
      <c r="BO474" s="45">
        <f t="shared" si="314"/>
        <v>69.342097345929119</v>
      </c>
      <c r="BP474" s="66">
        <f t="shared" si="315"/>
        <v>6.7080899208712719</v>
      </c>
    </row>
    <row r="475" spans="8:68">
      <c r="H475" s="68">
        <v>470</v>
      </c>
      <c r="I475" s="31">
        <f>('Propiedades físicas'!$C$10*'Diseño reactor'!H475)/1000</f>
        <v>411.36528235191582</v>
      </c>
      <c r="J475" s="31">
        <f t="shared" si="293"/>
        <v>1.1085038518391543</v>
      </c>
      <c r="K475" s="31">
        <f>(I475*1000)/'Propiedades físicas'!$F$10</f>
        <v>2687.1064150197003</v>
      </c>
      <c r="L475" s="31">
        <f t="shared" si="294"/>
        <v>383.87234500281431</v>
      </c>
      <c r="M475" s="31">
        <f t="shared" si="295"/>
        <v>2303.2340700168857</v>
      </c>
      <c r="N475" s="31">
        <f t="shared" si="296"/>
        <v>0.81674967021875389</v>
      </c>
      <c r="O475" s="32">
        <f t="shared" si="297"/>
        <v>4.9004980213125231</v>
      </c>
      <c r="P475" s="33">
        <f t="shared" si="298"/>
        <v>0.41654043883704384</v>
      </c>
      <c r="Q475" s="31">
        <f t="shared" si="299"/>
        <v>4.2080941935243104</v>
      </c>
      <c r="R475" s="31">
        <f t="shared" si="300"/>
        <v>0.20410578044276967</v>
      </c>
      <c r="S475" s="31">
        <f t="shared" si="301"/>
        <v>0.6924038277882133</v>
      </c>
      <c r="T475" s="31">
        <f t="shared" si="302"/>
        <v>0.10001230547137761</v>
      </c>
      <c r="U475" s="31">
        <f t="shared" si="303"/>
        <v>9.6091145467562811E-2</v>
      </c>
      <c r="V475" s="47">
        <f t="shared" si="316"/>
        <v>4.1249635690658712E-4</v>
      </c>
      <c r="W475" s="31">
        <f t="shared" si="304"/>
        <v>0.4900023176924212</v>
      </c>
      <c r="X475" s="34">
        <f>(S475*H475*'Propiedades físicas'!$F$5*60*24*365)/(1000000)</f>
        <v>50367.886875657816</v>
      </c>
      <c r="Y475" s="34">
        <f>(U475*H475*'Propiedades físicas'!$F$7*60*24*365)/(1000000)</f>
        <v>2185.9944648433971</v>
      </c>
      <c r="Z475" s="31">
        <f t="shared" si="317"/>
        <v>195.77400625341059</v>
      </c>
      <c r="AA475" s="31">
        <f t="shared" si="318"/>
        <v>1977.8042709564259</v>
      </c>
      <c r="AB475" s="31">
        <f t="shared" si="318"/>
        <v>95.929716808101745</v>
      </c>
      <c r="AC475" s="31">
        <f t="shared" si="318"/>
        <v>325.42979906046025</v>
      </c>
      <c r="AD475" s="31">
        <f t="shared" si="318"/>
        <v>47.005783571547475</v>
      </c>
      <c r="AE475" s="31">
        <f t="shared" si="319"/>
        <v>45.162838369754525</v>
      </c>
      <c r="AF475" s="31">
        <f t="shared" si="320"/>
        <v>2687.1064150197003</v>
      </c>
      <c r="AG475" s="31">
        <f t="shared" si="321"/>
        <v>7.2856811758225545E-2</v>
      </c>
      <c r="AH475" s="31">
        <f t="shared" si="322"/>
        <v>0.73603496307455529</v>
      </c>
      <c r="AI475" s="31">
        <f t="shared" si="322"/>
        <v>3.5700006621210957E-2</v>
      </c>
      <c r="AJ475" s="31">
        <f t="shared" si="322"/>
        <v>0.12110789406830187</v>
      </c>
      <c r="AK475" s="31">
        <f t="shared" si="322"/>
        <v>1.7493085986028153E-2</v>
      </c>
      <c r="AL475" s="31">
        <f t="shared" si="323"/>
        <v>1.68072384916782E-2</v>
      </c>
      <c r="AM475" s="31">
        <f t="shared" si="324"/>
        <v>1</v>
      </c>
      <c r="AN475" s="31">
        <f>(Z475*'Propiedades físicas'!$F$4)/1000</f>
        <v>172.15974561912421</v>
      </c>
      <c r="AO475" s="31">
        <f>(AA475*'Propiedades físicas'!$F$6)/1000</f>
        <v>63.368848841443885</v>
      </c>
      <c r="AP475" s="31">
        <f>(AB475*'Propiedades físicas'!$F$9)/1000</f>
        <v>59.183838784758365</v>
      </c>
      <c r="AQ475" s="31">
        <f>(AC475*'Propiedades físicas'!$F$5)/1000</f>
        <v>95.829312929333739</v>
      </c>
      <c r="AR475" s="31">
        <f>(AD475*'Propiedades físicas'!$F$8)/1000</f>
        <v>16.664490391785005</v>
      </c>
      <c r="AS475" s="31">
        <f>(AE475*'Propiedades físicas'!$F$7)/1000</f>
        <v>4.1590457854706946</v>
      </c>
      <c r="AT475" s="31">
        <f t="shared" si="325"/>
        <v>411.36528235191594</v>
      </c>
      <c r="AU475" s="31">
        <f t="shared" si="326"/>
        <v>0.41850820427729851</v>
      </c>
      <c r="AV475" s="31">
        <f t="shared" si="329"/>
        <v>0.15404520400735452</v>
      </c>
      <c r="AW475" s="31">
        <f t="shared" si="329"/>
        <v>0.14387173960423721</v>
      </c>
      <c r="AX475" s="31">
        <f t="shared" si="329"/>
        <v>0.23295430373084672</v>
      </c>
      <c r="AY475" s="31">
        <f t="shared" si="329"/>
        <v>4.051020128997862E-2</v>
      </c>
      <c r="AZ475" s="31">
        <f t="shared" si="330"/>
        <v>1.0110347090284353E-2</v>
      </c>
      <c r="BA475" s="31">
        <f t="shared" si="327"/>
        <v>1</v>
      </c>
      <c r="BB475" s="34">
        <f>AU475*'Propiedades físicas'!$C$4+'Diseño reactor'!AV475*'Propiedades físicas'!$C$5+'Diseño reactor'!AW475*'Propiedades físicas'!$C$8+'Diseño reactor'!AX475*'Propiedades físicas'!$C$9+'Diseño reactor'!AY475*'Propiedades físicas'!$C$7+'Diseño reactor'!AZ475*'Propiedades físicas'!$C$6</f>
        <v>878.03975864813026</v>
      </c>
      <c r="BC475" s="45">
        <f>AU475*'Propiedades físicas'!$L$4+'Diseño reactor'!AV475*'Propiedades físicas'!$L$5+'Diseño reactor'!AW475*'Propiedades físicas'!$L$8+AX475*'Propiedades físicas'!$L$9+'Diseño reactor'!AY475*'Propiedades físicas'!$L$7+'Diseño reactor'!AZ475*'Propiedades físicas'!$L$6</f>
        <v>1.9136819973121586</v>
      </c>
      <c r="BD475" s="29">
        <f t="shared" si="306"/>
        <v>4.7635765060608035</v>
      </c>
      <c r="BE475" s="58">
        <f t="shared" si="307"/>
        <v>44.973217217612479</v>
      </c>
      <c r="BF475" s="30">
        <f>AU475*'Propiedades físicas'!$I$4+'Diseño reactor'!AV475*'Propiedades físicas'!$I$5+'Diseño reactor'!AW475*'Propiedades físicas'!$I$8+'Diseño reactor'!AX475*'Propiedades físicas'!$I$9+'Diseño reactor'!AY475*'Propiedades físicas'!$I$7+'Diseño reactor'!AZ475*'Propiedades físicas'!$I$6</f>
        <v>1.8781464645642957E-2</v>
      </c>
      <c r="BG475" s="24">
        <f>AU475*'Propiedades físicas'!$O$4+'Diseño reactor'!AV475*'Propiedades físicas'!$O$5+'Diseño reactor'!AW475*'Propiedades físicas'!$O$8+'Diseño reactor'!AX475*'Propiedades físicas'!$O$9+'Diseño reactor'!AY475*'Propiedades físicas'!$O$7+'Diseño reactor'!AZ475*'Propiedades físicas'!$O$6</f>
        <v>0.14578741742845608</v>
      </c>
      <c r="BH475" s="54">
        <f t="shared" si="308"/>
        <v>43893.369817068902</v>
      </c>
      <c r="BI475" s="34">
        <f t="shared" si="328"/>
        <v>246.53534172906112</v>
      </c>
      <c r="BJ475" s="27">
        <f t="shared" si="309"/>
        <v>4837.4597834230053</v>
      </c>
      <c r="BK475" s="34">
        <f t="shared" si="310"/>
        <v>542.49289903019883</v>
      </c>
      <c r="BL475" s="27">
        <f t="shared" si="311"/>
        <v>104.73443172421447</v>
      </c>
      <c r="BM475" s="34">
        <f t="shared" si="312"/>
        <v>1.1054421768707483</v>
      </c>
      <c r="BN475" s="45">
        <f t="shared" si="313"/>
        <v>404.13503850134794</v>
      </c>
      <c r="BO475" s="45">
        <f t="shared" si="314"/>
        <v>69.40747127259425</v>
      </c>
      <c r="BP475" s="66">
        <f t="shared" si="315"/>
        <v>6.7080250227930094</v>
      </c>
    </row>
    <row r="476" spans="8:68">
      <c r="H476" s="68">
        <v>471</v>
      </c>
      <c r="I476" s="31">
        <f>('Propiedades físicas'!$C$10*'Diseño reactor'!H476)/1000</f>
        <v>412.24052763351563</v>
      </c>
      <c r="J476" s="31">
        <f t="shared" si="293"/>
        <v>1.1061503404764386</v>
      </c>
      <c r="K476" s="31">
        <f>(I476*1000)/'Propiedades físicas'!$F$10</f>
        <v>2692.8236627112315</v>
      </c>
      <c r="L476" s="31">
        <f t="shared" si="294"/>
        <v>384.68909467303303</v>
      </c>
      <c r="M476" s="31">
        <f t="shared" si="295"/>
        <v>2308.1345680381983</v>
      </c>
      <c r="N476" s="31">
        <f t="shared" si="296"/>
        <v>0.81674967021875378</v>
      </c>
      <c r="O476" s="32">
        <f t="shared" si="297"/>
        <v>4.9004980213125231</v>
      </c>
      <c r="P476" s="33">
        <f t="shared" si="298"/>
        <v>0.4169742357413565</v>
      </c>
      <c r="Q476" s="31">
        <f t="shared" si="299"/>
        <v>4.2092650113026107</v>
      </c>
      <c r="R476" s="31">
        <f t="shared" si="300"/>
        <v>0.20409687611472743</v>
      </c>
      <c r="S476" s="31">
        <f t="shared" si="301"/>
        <v>0.69123301000991189</v>
      </c>
      <c r="T476" s="31">
        <f t="shared" si="302"/>
        <v>9.989954119282507E-2</v>
      </c>
      <c r="U476" s="31">
        <f t="shared" si="303"/>
        <v>9.5779017169844771E-2</v>
      </c>
      <c r="V476" s="47">
        <f t="shared" si="316"/>
        <v>4.1292594219046955E-4</v>
      </c>
      <c r="W476" s="31">
        <f t="shared" si="304"/>
        <v>0.48947119179163384</v>
      </c>
      <c r="X476" s="34">
        <f>(S476*H476*'Propiedades físicas'!$F$5*60*24*365)/(1000000)</f>
        <v>50389.701982605402</v>
      </c>
      <c r="Y476" s="34">
        <f>(U476*H476*'Propiedades físicas'!$F$7*60*24*365)/(1000000)</f>
        <v>2183.5297472510356</v>
      </c>
      <c r="Z476" s="31">
        <f t="shared" si="317"/>
        <v>196.39486503417891</v>
      </c>
      <c r="AA476" s="31">
        <f t="shared" si="318"/>
        <v>1982.5638203235296</v>
      </c>
      <c r="AB476" s="31">
        <f t="shared" si="318"/>
        <v>96.129628650036622</v>
      </c>
      <c r="AC476" s="31">
        <f t="shared" si="318"/>
        <v>325.57074771466847</v>
      </c>
      <c r="AD476" s="31">
        <f t="shared" si="318"/>
        <v>47.052683901820608</v>
      </c>
      <c r="AE476" s="31">
        <f t="shared" si="319"/>
        <v>45.11191708699689</v>
      </c>
      <c r="AF476" s="31">
        <f t="shared" si="320"/>
        <v>2692.823662711231</v>
      </c>
      <c r="AG476" s="31">
        <f t="shared" si="321"/>
        <v>7.2932686886909459E-2</v>
      </c>
      <c r="AH476" s="31">
        <f t="shared" si="322"/>
        <v>0.73623975003525244</v>
      </c>
      <c r="AI476" s="31">
        <f t="shared" si="322"/>
        <v>3.569844917110164E-2</v>
      </c>
      <c r="AJ476" s="31">
        <f t="shared" si="322"/>
        <v>0.12090310710760474</v>
      </c>
      <c r="AK476" s="31">
        <f t="shared" si="322"/>
        <v>1.7473362460892178E-2</v>
      </c>
      <c r="AL476" s="31">
        <f t="shared" si="323"/>
        <v>1.6752644338239586E-2</v>
      </c>
      <c r="AM476" s="31">
        <f t="shared" si="324"/>
        <v>1</v>
      </c>
      <c r="AN476" s="31">
        <f>(Z476*'Propiedades físicas'!$F$4)/1000</f>
        <v>172.70571641375625</v>
      </c>
      <c r="AO476" s="31">
        <f>(AA476*'Propiedades físicas'!$F$6)/1000</f>
        <v>63.521344803165881</v>
      </c>
      <c r="AP476" s="31">
        <f>(AB476*'Propiedades físicas'!$F$9)/1000</f>
        <v>59.307174395640089</v>
      </c>
      <c r="AQ476" s="31">
        <f>(AC476*'Propiedades físicas'!$F$5)/1000</f>
        <v>95.870818079538438</v>
      </c>
      <c r="AR476" s="31">
        <f>(AD476*'Propiedades físicas'!$F$8)/1000</f>
        <v>16.681117496873433</v>
      </c>
      <c r="AS476" s="31">
        <f>(AE476*'Propiedades físicas'!$F$7)/1000</f>
        <v>4.154356444541544</v>
      </c>
      <c r="AT476" s="31">
        <f t="shared" si="325"/>
        <v>412.24052763351557</v>
      </c>
      <c r="AU476" s="31">
        <f t="shared" si="326"/>
        <v>0.41894405046777139</v>
      </c>
      <c r="AV476" s="31">
        <f t="shared" si="329"/>
        <v>0.15408806399461228</v>
      </c>
      <c r="AW476" s="31">
        <f t="shared" si="329"/>
        <v>0.14386546304919476</v>
      </c>
      <c r="AX476" s="31">
        <f t="shared" si="329"/>
        <v>0.23256039048341265</v>
      </c>
      <c r="AY476" s="31">
        <f t="shared" si="329"/>
        <v>4.0464525874329006E-2</v>
      </c>
      <c r="AZ476" s="31">
        <f t="shared" si="330"/>
        <v>1.007750613068008E-2</v>
      </c>
      <c r="BA476" s="31">
        <f t="shared" si="327"/>
        <v>1.0000000000000002</v>
      </c>
      <c r="BB476" s="34">
        <f>AU476*'Propiedades físicas'!$C$4+'Diseño reactor'!AV476*'Propiedades físicas'!$C$5+'Diseño reactor'!AW476*'Propiedades físicas'!$C$8+'Diseño reactor'!AX476*'Propiedades físicas'!$C$9+'Diseño reactor'!AY476*'Propiedades físicas'!$C$7+'Diseño reactor'!AZ476*'Propiedades físicas'!$C$6</f>
        <v>878.03129865982089</v>
      </c>
      <c r="BC476" s="45">
        <f>AU476*'Propiedades físicas'!$L$4+'Diseño reactor'!AV476*'Propiedades físicas'!$L$5+'Diseño reactor'!AW476*'Propiedades físicas'!$L$8+AX476*'Propiedades físicas'!$L$9+'Diseño reactor'!AY476*'Propiedades físicas'!$L$7+'Diseño reactor'!AZ476*'Propiedades físicas'!$L$6</f>
        <v>1.9140243429108976</v>
      </c>
      <c r="BD476" s="29">
        <f t="shared" si="306"/>
        <v>4.757607887266464</v>
      </c>
      <c r="BE476" s="58">
        <f t="shared" si="307"/>
        <v>44.966075597435307</v>
      </c>
      <c r="BF476" s="30">
        <f>AU476*'Propiedades físicas'!$I$4+'Diseño reactor'!AV476*'Propiedades físicas'!$I$5+'Diseño reactor'!AW476*'Propiedades físicas'!$I$8+'Diseño reactor'!AX476*'Propiedades físicas'!$I$9+'Diseño reactor'!AY476*'Propiedades físicas'!$I$7+'Diseño reactor'!AZ476*'Propiedades físicas'!$I$6</f>
        <v>1.878513534116194E-2</v>
      </c>
      <c r="BG476" s="24">
        <f>AU476*'Propiedades físicas'!$O$4+'Diseño reactor'!AV476*'Propiedades físicas'!$O$5+'Diseño reactor'!AW476*'Propiedades físicas'!$O$8+'Diseño reactor'!AX476*'Propiedades físicas'!$O$9+'Diseño reactor'!AY476*'Propiedades físicas'!$O$7+'Diseño reactor'!AZ476*'Propiedades físicas'!$O$6</f>
        <v>0.1457992521583312</v>
      </c>
      <c r="BH476" s="54">
        <f t="shared" si="308"/>
        <v>43884.370031767707</v>
      </c>
      <c r="BI476" s="34">
        <f t="shared" si="328"/>
        <v>246.60761832175987</v>
      </c>
      <c r="BJ476" s="27">
        <f t="shared" si="309"/>
        <v>4837.2711412522585</v>
      </c>
      <c r="BK476" s="34">
        <f t="shared" si="310"/>
        <v>542.51578067819742</v>
      </c>
      <c r="BL476" s="27">
        <f t="shared" si="311"/>
        <v>104.73528455597297</v>
      </c>
      <c r="BM476" s="34">
        <f t="shared" si="312"/>
        <v>1.1054421768707483</v>
      </c>
      <c r="BN476" s="45">
        <f t="shared" si="313"/>
        <v>405.13247774238425</v>
      </c>
      <c r="BO476" s="45">
        <f t="shared" si="314"/>
        <v>69.472703603348521</v>
      </c>
      <c r="BP476" s="66">
        <f t="shared" si="315"/>
        <v>6.7079603903971385</v>
      </c>
    </row>
    <row r="477" spans="8:68">
      <c r="H477" s="68">
        <v>472</v>
      </c>
      <c r="I477" s="31">
        <f>('Propiedades físicas'!$C$10*'Diseño reactor'!H477)/1000</f>
        <v>413.11577291511549</v>
      </c>
      <c r="J477" s="31">
        <f t="shared" si="293"/>
        <v>1.1038068016194968</v>
      </c>
      <c r="K477" s="31">
        <f>(I477*1000)/'Propiedades físicas'!$F$10</f>
        <v>2698.5409104027626</v>
      </c>
      <c r="L477" s="31">
        <f t="shared" si="294"/>
        <v>385.50584434325179</v>
      </c>
      <c r="M477" s="31">
        <f t="shared" si="295"/>
        <v>2313.0350660595109</v>
      </c>
      <c r="N477" s="31">
        <f t="shared" si="296"/>
        <v>0.81674967021875378</v>
      </c>
      <c r="O477" s="32">
        <f t="shared" si="297"/>
        <v>4.9004980213125231</v>
      </c>
      <c r="P477" s="33">
        <f t="shared" si="298"/>
        <v>0.4174070932570319</v>
      </c>
      <c r="Q477" s="31">
        <f t="shared" si="299"/>
        <v>4.2104321599138688</v>
      </c>
      <c r="R477" s="31">
        <f t="shared" si="300"/>
        <v>0.20408753176321451</v>
      </c>
      <c r="S477" s="31">
        <f t="shared" si="301"/>
        <v>0.69006586139865511</v>
      </c>
      <c r="T477" s="31">
        <f t="shared" si="302"/>
        <v>9.978680596008152E-2</v>
      </c>
      <c r="U477" s="31">
        <f t="shared" si="303"/>
        <v>9.5468239238425859E-2</v>
      </c>
      <c r="V477" s="47">
        <f t="shared" si="316"/>
        <v>4.1335459720599277E-4</v>
      </c>
      <c r="W477" s="31">
        <f t="shared" si="304"/>
        <v>0.48894121604574892</v>
      </c>
      <c r="X477" s="34">
        <f>(S477*H477*'Propiedades físicas'!$F$5*60*24*365)/(1000000)</f>
        <v>50411.422710461316</v>
      </c>
      <c r="Y477" s="34">
        <f>(U477*H477*'Propiedades físicas'!$F$7*60*24*365)/(1000000)</f>
        <v>2181.0656645203285</v>
      </c>
      <c r="Z477" s="31">
        <f t="shared" si="317"/>
        <v>197.01614801731907</v>
      </c>
      <c r="AA477" s="31">
        <f t="shared" si="318"/>
        <v>1987.323979479346</v>
      </c>
      <c r="AB477" s="31">
        <f t="shared" si="318"/>
        <v>96.329314992237244</v>
      </c>
      <c r="AC477" s="31">
        <f t="shared" si="318"/>
        <v>325.71108658016522</v>
      </c>
      <c r="AD477" s="31">
        <f t="shared" si="318"/>
        <v>47.099372413158477</v>
      </c>
      <c r="AE477" s="31">
        <f t="shared" si="319"/>
        <v>45.061008920537006</v>
      </c>
      <c r="AF477" s="31">
        <f t="shared" si="320"/>
        <v>2698.5409104027631</v>
      </c>
      <c r="AG477" s="31">
        <f t="shared" si="321"/>
        <v>7.3008397707750139E-2</v>
      </c>
      <c r="AH477" s="31">
        <f t="shared" si="322"/>
        <v>0.73644389522437648</v>
      </c>
      <c r="AI477" s="31">
        <f t="shared" si="322"/>
        <v>3.5696814756779022E-2</v>
      </c>
      <c r="AJ477" s="31">
        <f t="shared" si="322"/>
        <v>0.12069896191848066</v>
      </c>
      <c r="AK477" s="31">
        <f t="shared" si="322"/>
        <v>1.7453644016139372E-2</v>
      </c>
      <c r="AL477" s="31">
        <f t="shared" si="323"/>
        <v>1.6698286376474296E-2</v>
      </c>
      <c r="AM477" s="31">
        <f t="shared" si="324"/>
        <v>0.99999999999999989</v>
      </c>
      <c r="AN477" s="31">
        <f>(Z477*'Propiedades físicas'!$F$4)/1000</f>
        <v>173.25206024347005</v>
      </c>
      <c r="AO477" s="31">
        <f>(AA477*'Propiedades físicas'!$F$6)/1000</f>
        <v>63.673860302518243</v>
      </c>
      <c r="AP477" s="31">
        <f>(AB477*'Propiedades físicas'!$F$9)/1000</f>
        <v>59.430370884460764</v>
      </c>
      <c r="AQ477" s="31">
        <f>(AC477*'Propiedades físicas'!$F$5)/1000</f>
        <v>95.912143665261254</v>
      </c>
      <c r="AR477" s="31">
        <f>(AD477*'Propiedades físicas'!$F$8)/1000</f>
        <v>16.697669507912938</v>
      </c>
      <c r="AS477" s="31">
        <f>(AE477*'Propiedades físicas'!$F$7)/1000</f>
        <v>4.1496683114922535</v>
      </c>
      <c r="AT477" s="31">
        <f t="shared" si="325"/>
        <v>413.11577291511549</v>
      </c>
      <c r="AU477" s="31">
        <f t="shared" si="326"/>
        <v>0.41937895283187077</v>
      </c>
      <c r="AV477" s="31">
        <f t="shared" si="329"/>
        <v>0.15413078966510813</v>
      </c>
      <c r="AW477" s="31">
        <f t="shared" si="329"/>
        <v>0.14385887632683575</v>
      </c>
      <c r="AX477" s="31">
        <f t="shared" si="329"/>
        <v>0.23216771170092482</v>
      </c>
      <c r="AY477" s="31">
        <f t="shared" si="329"/>
        <v>4.0418862223747319E-2</v>
      </c>
      <c r="AZ477" s="31">
        <f t="shared" si="330"/>
        <v>1.0044807251513251E-2</v>
      </c>
      <c r="BA477" s="31">
        <f t="shared" si="327"/>
        <v>1.0000000000000002</v>
      </c>
      <c r="BB477" s="34">
        <f>AU477*'Propiedades físicas'!$C$4+'Diseño reactor'!AV477*'Propiedades físicas'!$C$5+'Diseño reactor'!AW477*'Propiedades físicas'!$C$8+'Diseño reactor'!AX477*'Propiedades físicas'!$C$9+'Diseño reactor'!AY477*'Propiedades físicas'!$C$7+'Diseño reactor'!AZ477*'Propiedades físicas'!$C$6</f>
        <v>878.02287326692158</v>
      </c>
      <c r="BC477" s="45">
        <f>AU477*'Propiedades físicas'!$L$4+'Diseño reactor'!AV477*'Propiedades físicas'!$L$5+'Diseño reactor'!AW477*'Propiedades físicas'!$L$8+AX477*'Propiedades físicas'!$L$9+'Diseño reactor'!AY477*'Propiedades físicas'!$L$7+'Diseño reactor'!AZ477*'Propiedades físicas'!$L$6</f>
        <v>1.9143659267350761</v>
      </c>
      <c r="BD477" s="29">
        <f t="shared" si="306"/>
        <v>4.7516541856946395</v>
      </c>
      <c r="BE477" s="58">
        <f t="shared" si="307"/>
        <v>44.958954099157218</v>
      </c>
      <c r="BF477" s="30">
        <f>AU477*'Propiedades físicas'!$I$4+'Diseño reactor'!AV477*'Propiedades físicas'!$I$5+'Diseño reactor'!AW477*'Propiedades físicas'!$I$8+'Diseño reactor'!AX477*'Propiedades físicas'!$I$9+'Diseño reactor'!AY477*'Propiedades físicas'!$I$7+'Diseño reactor'!AZ477*'Propiedades físicas'!$I$6</f>
        <v>1.8788791623048973E-2</v>
      </c>
      <c r="BG477" s="24">
        <f>AU477*'Propiedades físicas'!$O$4+'Diseño reactor'!AV477*'Propiedades físicas'!$O$5+'Diseño reactor'!AW477*'Propiedades físicas'!$O$8+'Diseño reactor'!AX477*'Propiedades físicas'!$O$9+'Diseño reactor'!AY477*'Propiedades físicas'!$O$7+'Diseño reactor'!AZ477*'Propiedades físicas'!$O$6</f>
        <v>0.14581107174644709</v>
      </c>
      <c r="BH477" s="54">
        <f t="shared" si="308"/>
        <v>43875.409150279076</v>
      </c>
      <c r="BI477" s="34">
        <f t="shared" si="328"/>
        <v>246.67963863702147</v>
      </c>
      <c r="BJ477" s="27">
        <f t="shared" si="309"/>
        <v>4837.0834165461474</v>
      </c>
      <c r="BK477" s="34">
        <f t="shared" si="310"/>
        <v>542.53870545658435</v>
      </c>
      <c r="BL477" s="27">
        <f t="shared" si="311"/>
        <v>104.73613893704915</v>
      </c>
      <c r="BM477" s="34">
        <f t="shared" si="312"/>
        <v>1.1054421768707483</v>
      </c>
      <c r="BN477" s="45">
        <f t="shared" si="313"/>
        <v>406.13043230744944</v>
      </c>
      <c r="BO477" s="45">
        <f t="shared" si="314"/>
        <v>69.537794797613273</v>
      </c>
      <c r="BP477" s="66">
        <f t="shared" si="315"/>
        <v>6.7078960223023696</v>
      </c>
    </row>
    <row r="478" spans="8:68">
      <c r="H478" s="68">
        <v>473</v>
      </c>
      <c r="I478" s="31">
        <f>('Propiedades físicas'!$C$10*'Diseño reactor'!H478)/1000</f>
        <v>413.99101819671534</v>
      </c>
      <c r="J478" s="31">
        <f t="shared" si="293"/>
        <v>1.1014731720177642</v>
      </c>
      <c r="K478" s="31">
        <f>(I478*1000)/'Propiedades físicas'!$F$10</f>
        <v>2704.2581580942942</v>
      </c>
      <c r="L478" s="31">
        <f t="shared" si="294"/>
        <v>386.32259401347056</v>
      </c>
      <c r="M478" s="31">
        <f t="shared" si="295"/>
        <v>2317.9355640808235</v>
      </c>
      <c r="N478" s="31">
        <f t="shared" si="296"/>
        <v>0.81674967021875389</v>
      </c>
      <c r="O478" s="32">
        <f t="shared" si="297"/>
        <v>4.9004980213125231</v>
      </c>
      <c r="P478" s="33">
        <f t="shared" si="298"/>
        <v>0.41783901443214361</v>
      </c>
      <c r="Q478" s="31">
        <f t="shared" si="299"/>
        <v>4.2115956556654588</v>
      </c>
      <c r="R478" s="31">
        <f t="shared" si="300"/>
        <v>0.20407775030471029</v>
      </c>
      <c r="S478" s="31">
        <f t="shared" si="301"/>
        <v>0.68890236564706486</v>
      </c>
      <c r="T478" s="31">
        <f t="shared" si="302"/>
        <v>9.9674101103345389E-2</v>
      </c>
      <c r="U478" s="31">
        <f t="shared" si="303"/>
        <v>9.5158804378554604E-2</v>
      </c>
      <c r="V478" s="47">
        <f t="shared" si="316"/>
        <v>4.1378232497163734E-4</v>
      </c>
      <c r="W478" s="31">
        <f t="shared" si="304"/>
        <v>0.4884123867228109</v>
      </c>
      <c r="X478" s="34">
        <f>(S478*H478*'Propiedades físicas'!$F$5*60*24*365)/(1000000)</f>
        <v>50433.049569066461</v>
      </c>
      <c r="Y478" s="34">
        <f>(U478*H478*'Propiedades físicas'!$F$7*60*24*365)/(1000000)</f>
        <v>2178.6022457257618</v>
      </c>
      <c r="Z478" s="31">
        <f t="shared" si="317"/>
        <v>197.63785382640393</v>
      </c>
      <c r="AA478" s="31">
        <f t="shared" si="318"/>
        <v>1992.084745129762</v>
      </c>
      <c r="AB478" s="31">
        <f t="shared" si="318"/>
        <v>96.528775894127961</v>
      </c>
      <c r="AC478" s="31">
        <f t="shared" si="318"/>
        <v>325.85081895106168</v>
      </c>
      <c r="AD478" s="31">
        <f t="shared" si="318"/>
        <v>47.145849821882372</v>
      </c>
      <c r="AE478" s="31">
        <f t="shared" si="319"/>
        <v>45.010114471056326</v>
      </c>
      <c r="AF478" s="31">
        <f t="shared" si="320"/>
        <v>2704.2581580942942</v>
      </c>
      <c r="AG478" s="31">
        <f t="shared" si="321"/>
        <v>7.3083944753884161E-2</v>
      </c>
      <c r="AH478" s="31">
        <f t="shared" si="322"/>
        <v>0.73664740149424024</v>
      </c>
      <c r="AI478" s="31">
        <f t="shared" si="322"/>
        <v>3.5695103888362611E-2</v>
      </c>
      <c r="AJ478" s="31">
        <f t="shared" si="322"/>
        <v>0.12049545564861698</v>
      </c>
      <c r="AK478" s="31">
        <f t="shared" si="322"/>
        <v>1.743393088443387E-2</v>
      </c>
      <c r="AL478" s="31">
        <f t="shared" si="323"/>
        <v>1.664416333046221E-2</v>
      </c>
      <c r="AM478" s="31">
        <f t="shared" si="324"/>
        <v>1</v>
      </c>
      <c r="AN478" s="31">
        <f>(Z478*'Propiedades físicas'!$F$4)/1000</f>
        <v>173.79877589786309</v>
      </c>
      <c r="AO478" s="31">
        <f>(AA478*'Propiedades físicas'!$F$6)/1000</f>
        <v>63.826395233957577</v>
      </c>
      <c r="AP478" s="31">
        <f>(AB478*'Propiedades físicas'!$F$9)/1000</f>
        <v>59.553428287882241</v>
      </c>
      <c r="AQ478" s="31">
        <f>(AC478*'Propiedades físicas'!$F$5)/1000</f>
        <v>95.953290656519144</v>
      </c>
      <c r="AR478" s="31">
        <f>(AD478*'Propiedades físicas'!$F$8)/1000</f>
        <v>16.714146678853734</v>
      </c>
      <c r="AS478" s="31">
        <f>(AE478*'Propiedades físicas'!$F$7)/1000</f>
        <v>4.1449814416395778</v>
      </c>
      <c r="AT478" s="31">
        <f t="shared" si="325"/>
        <v>413.99101819671534</v>
      </c>
      <c r="AU478" s="31">
        <f t="shared" si="326"/>
        <v>0.41981291443206975</v>
      </c>
      <c r="AV478" s="31">
        <f t="shared" si="329"/>
        <v>0.15417338161580429</v>
      </c>
      <c r="AW478" s="31">
        <f t="shared" si="329"/>
        <v>0.14385198149295197</v>
      </c>
      <c r="AX478" s="31">
        <f t="shared" si="329"/>
        <v>0.23177626189688297</v>
      </c>
      <c r="AY478" s="31">
        <f t="shared" si="329"/>
        <v>4.0373210877033334E-2</v>
      </c>
      <c r="AZ478" s="31">
        <f t="shared" si="330"/>
        <v>1.00122496852577E-2</v>
      </c>
      <c r="BA478" s="31">
        <f t="shared" si="327"/>
        <v>1</v>
      </c>
      <c r="BB478" s="34">
        <f>AU478*'Propiedades físicas'!$C$4+'Diseño reactor'!AV478*'Propiedades físicas'!$C$5+'Diseño reactor'!AW478*'Propiedades físicas'!$C$8+'Diseño reactor'!AX478*'Propiedades físicas'!$C$9+'Diseño reactor'!AY478*'Propiedades físicas'!$C$7+'Diseño reactor'!AZ478*'Propiedades físicas'!$C$6</f>
        <v>878.01448228976949</v>
      </c>
      <c r="BC478" s="45">
        <f>AU478*'Propiedades físicas'!$L$4+'Diseño reactor'!AV478*'Propiedades físicas'!$L$5+'Diseño reactor'!AW478*'Propiedades físicas'!$L$8+AX478*'Propiedades físicas'!$L$9+'Diseño reactor'!AY478*'Propiedades físicas'!$L$7+'Diseño reactor'!AZ478*'Propiedades físicas'!$L$6</f>
        <v>1.914706751222639</v>
      </c>
      <c r="BD478" s="29">
        <f t="shared" si="306"/>
        <v>4.7457153458388293</v>
      </c>
      <c r="BE478" s="58">
        <f t="shared" si="307"/>
        <v>44.951852633383659</v>
      </c>
      <c r="BF478" s="30">
        <f>AU478*'Propiedades físicas'!$I$4+'Diseño reactor'!AV478*'Propiedades físicas'!$I$5+'Diseño reactor'!AW478*'Propiedades físicas'!$I$8+'Diseño reactor'!AX478*'Propiedades físicas'!$I$9+'Diseño reactor'!AY478*'Propiedades físicas'!$I$7+'Diseño reactor'!AZ478*'Propiedades físicas'!$I$6</f>
        <v>1.8792433563417643E-2</v>
      </c>
      <c r="BG478" s="24">
        <f>AU478*'Propiedades físicas'!$O$4+'Diseño reactor'!AV478*'Propiedades físicas'!$O$5+'Diseño reactor'!AW478*'Propiedades físicas'!$O$8+'Diseño reactor'!AX478*'Propiedades físicas'!$O$9+'Diseño reactor'!AY478*'Propiedades físicas'!$O$7+'Diseño reactor'!AZ478*'Propiedades físicas'!$O$6</f>
        <v>0.14582287619117959</v>
      </c>
      <c r="BH478" s="54">
        <f t="shared" si="308"/>
        <v>43866.486951968487</v>
      </c>
      <c r="BI478" s="34">
        <f t="shared" si="328"/>
        <v>246.75140386481502</v>
      </c>
      <c r="BJ478" s="27">
        <f t="shared" si="309"/>
        <v>4836.8966039995039</v>
      </c>
      <c r="BK478" s="34">
        <f t="shared" si="310"/>
        <v>542.5616727958128</v>
      </c>
      <c r="BL478" s="27">
        <f t="shared" si="311"/>
        <v>104.73699484589592</v>
      </c>
      <c r="BM478" s="34">
        <f t="shared" si="312"/>
        <v>1.1054421768707483</v>
      </c>
      <c r="BN478" s="45">
        <f t="shared" si="313"/>
        <v>407.12890044746143</v>
      </c>
      <c r="BO478" s="45">
        <f t="shared" si="314"/>
        <v>69.602745312824993</v>
      </c>
      <c r="BP478" s="66">
        <f t="shared" si="315"/>
        <v>6.7078319171361196</v>
      </c>
    </row>
    <row r="479" spans="8:68">
      <c r="H479" s="68">
        <v>474</v>
      </c>
      <c r="I479" s="31">
        <f>('Propiedades físicas'!$C$10*'Diseño reactor'!H479)/1000</f>
        <v>414.86626347831515</v>
      </c>
      <c r="J479" s="31">
        <f t="shared" si="293"/>
        <v>1.0991493889544357</v>
      </c>
      <c r="K479" s="31">
        <f>(I479*1000)/'Propiedades físicas'!$F$10</f>
        <v>2709.9754057858254</v>
      </c>
      <c r="L479" s="31">
        <f t="shared" si="294"/>
        <v>387.13934368368933</v>
      </c>
      <c r="M479" s="31">
        <f t="shared" si="295"/>
        <v>2322.8360621021361</v>
      </c>
      <c r="N479" s="31">
        <f t="shared" si="296"/>
        <v>0.81674967021875389</v>
      </c>
      <c r="O479" s="32">
        <f t="shared" si="297"/>
        <v>4.9004980213125231</v>
      </c>
      <c r="P479" s="33">
        <f t="shared" si="298"/>
        <v>0.41827000230159228</v>
      </c>
      <c r="Q479" s="31">
        <f t="shared" si="299"/>
        <v>4.2127555147721463</v>
      </c>
      <c r="R479" s="31">
        <f t="shared" si="300"/>
        <v>0.20406753463666336</v>
      </c>
      <c r="S479" s="31">
        <f t="shared" si="301"/>
        <v>0.68774250654037627</v>
      </c>
      <c r="T479" s="31">
        <f t="shared" si="302"/>
        <v>9.9561427937781749E-2</v>
      </c>
      <c r="U479" s="31">
        <f t="shared" si="303"/>
        <v>9.4850705342716501E-2</v>
      </c>
      <c r="V479" s="47">
        <f t="shared" si="316"/>
        <v>4.14209128492839E-4</v>
      </c>
      <c r="W479" s="31">
        <f t="shared" si="304"/>
        <v>0.48788470010699225</v>
      </c>
      <c r="X479" s="34">
        <f>(S479*H479*'Propiedades físicas'!$F$5*60*24*365)/(1000000)</f>
        <v>50454.583064960301</v>
      </c>
      <c r="Y479" s="34">
        <f>(U479*H479*'Propiedades físicas'!$F$7*60*24*365)/(1000000)</f>
        <v>2176.1395196132335</v>
      </c>
      <c r="Z479" s="31">
        <f t="shared" si="317"/>
        <v>198.25998109095474</v>
      </c>
      <c r="AA479" s="31">
        <f t="shared" si="318"/>
        <v>1996.8461140019974</v>
      </c>
      <c r="AB479" s="31">
        <f t="shared" si="318"/>
        <v>96.728011417778433</v>
      </c>
      <c r="AC479" s="31">
        <f t="shared" si="318"/>
        <v>325.98994810013835</v>
      </c>
      <c r="AD479" s="31">
        <f t="shared" si="318"/>
        <v>47.192116842508547</v>
      </c>
      <c r="AE479" s="31">
        <f t="shared" si="319"/>
        <v>44.959234332447622</v>
      </c>
      <c r="AF479" s="31">
        <f t="shared" si="320"/>
        <v>2709.9754057858254</v>
      </c>
      <c r="AG479" s="31">
        <f t="shared" si="321"/>
        <v>7.315932855614396E-2</v>
      </c>
      <c r="AH479" s="31">
        <f t="shared" si="322"/>
        <v>0.73685027168095707</v>
      </c>
      <c r="AI479" s="31">
        <f t="shared" si="322"/>
        <v>3.569331707264322E-2</v>
      </c>
      <c r="AJ479" s="31">
        <f t="shared" si="322"/>
        <v>0.12029258546189993</v>
      </c>
      <c r="AK479" s="31">
        <f t="shared" si="322"/>
        <v>1.741422329581032E-2</v>
      </c>
      <c r="AL479" s="31">
        <f t="shared" si="323"/>
        <v>1.6590273932545363E-2</v>
      </c>
      <c r="AM479" s="31">
        <f t="shared" si="324"/>
        <v>0.99999999999999978</v>
      </c>
      <c r="AN479" s="31">
        <f>(Z479*'Propiedades físicas'!$F$4)/1000</f>
        <v>174.3458621717638</v>
      </c>
      <c r="AO479" s="31">
        <f>(AA479*'Propiedades físicas'!$F$6)/1000</f>
        <v>63.97894949262399</v>
      </c>
      <c r="AP479" s="31">
        <f>(AB479*'Propiedades físicas'!$F$9)/1000</f>
        <v>59.676346644198397</v>
      </c>
      <c r="AQ479" s="31">
        <f>(AC479*'Propiedades físicas'!$F$5)/1000</f>
        <v>95.99426001704775</v>
      </c>
      <c r="AR479" s="31">
        <f>(AD479*'Propiedades físicas'!$F$8)/1000</f>
        <v>16.730549263006125</v>
      </c>
      <c r="AS479" s="31">
        <f>(AE479*'Propiedades físicas'!$F$7)/1000</f>
        <v>4.1402958896751016</v>
      </c>
      <c r="AT479" s="31">
        <f t="shared" si="325"/>
        <v>414.86626347831515</v>
      </c>
      <c r="AU479" s="31">
        <f t="shared" si="326"/>
        <v>0.4202459383176062</v>
      </c>
      <c r="AV479" s="31">
        <f t="shared" si="329"/>
        <v>0.15421584044027273</v>
      </c>
      <c r="AW479" s="31">
        <f t="shared" si="329"/>
        <v>0.14384478058992051</v>
      </c>
      <c r="AX479" s="31">
        <f t="shared" si="329"/>
        <v>0.23138603561594573</v>
      </c>
      <c r="AY479" s="31">
        <f t="shared" si="329"/>
        <v>4.0327572366897511E-2</v>
      </c>
      <c r="AZ479" s="31">
        <f t="shared" si="330"/>
        <v>9.9798326693573448E-3</v>
      </c>
      <c r="BA479" s="31">
        <f t="shared" si="327"/>
        <v>1.0000000000000002</v>
      </c>
      <c r="BB479" s="34">
        <f>AU479*'Propiedades físicas'!$C$4+'Diseño reactor'!AV479*'Propiedades físicas'!$C$5+'Diseño reactor'!AW479*'Propiedades físicas'!$C$8+'Diseño reactor'!AX479*'Propiedades físicas'!$C$9+'Diseño reactor'!AY479*'Propiedades físicas'!$C$7+'Diseño reactor'!AZ479*'Propiedades físicas'!$C$6</f>
        <v>878.00612554983206</v>
      </c>
      <c r="BC479" s="45">
        <f>AU479*'Propiedades físicas'!$L$4+'Diseño reactor'!AV479*'Propiedades físicas'!$L$5+'Diseño reactor'!AW479*'Propiedades físicas'!$L$8+AX479*'Propiedades físicas'!$L$9+'Diseño reactor'!AY479*'Propiedades físicas'!$L$7+'Diseño reactor'!AZ479*'Propiedades físicas'!$L$6</f>
        <v>1.9150468188015708</v>
      </c>
      <c r="BD479" s="29">
        <f t="shared" si="306"/>
        <v>4.7397913124649209</v>
      </c>
      <c r="BE479" s="58">
        <f t="shared" si="307"/>
        <v>44.944771111282677</v>
      </c>
      <c r="BF479" s="30">
        <f>AU479*'Propiedades físicas'!$I$4+'Diseño reactor'!AV479*'Propiedades físicas'!$I$5+'Diseño reactor'!AW479*'Propiedades físicas'!$I$8+'Diseño reactor'!AX479*'Propiedades físicas'!$I$9+'Diseño reactor'!AY479*'Propiedades físicas'!$I$7+'Diseño reactor'!AZ479*'Propiedades físicas'!$I$6</f>
        <v>1.8796061233941525E-2</v>
      </c>
      <c r="BG479" s="24">
        <f>AU479*'Propiedades físicas'!$O$4+'Diseño reactor'!AV479*'Propiedades físicas'!$O$5+'Diseño reactor'!AW479*'Propiedades físicas'!$O$8+'Diseño reactor'!AX479*'Propiedades físicas'!$O$9+'Diseño reactor'!AY479*'Propiedades físicas'!$O$7+'Diseño reactor'!AZ479*'Propiedades físicas'!$O$6</f>
        <v>0.1458346654912028</v>
      </c>
      <c r="BH479" s="54">
        <f t="shared" si="308"/>
        <v>43857.603217770229</v>
      </c>
      <c r="BI479" s="34">
        <f t="shared" si="328"/>
        <v>246.82291518836854</v>
      </c>
      <c r="BJ479" s="27">
        <f t="shared" si="309"/>
        <v>4836.7106983444264</v>
      </c>
      <c r="BK479" s="34">
        <f t="shared" si="310"/>
        <v>542.58468213137019</v>
      </c>
      <c r="BL479" s="27">
        <f t="shared" si="311"/>
        <v>104.73785226115901</v>
      </c>
      <c r="BM479" s="34">
        <f t="shared" si="312"/>
        <v>1.1054421768707483</v>
      </c>
      <c r="BN479" s="45">
        <f t="shared" si="313"/>
        <v>408.1278804211164</v>
      </c>
      <c r="BO479" s="45">
        <f t="shared" si="314"/>
        <v>69.66755560444598</v>
      </c>
      <c r="BP479" s="66">
        <f t="shared" si="315"/>
        <v>6.7077680735344414</v>
      </c>
    </row>
    <row r="480" spans="8:68">
      <c r="H480" s="68">
        <v>475</v>
      </c>
      <c r="I480" s="31">
        <f>('Propiedades físicas'!$C$10*'Diseño reactor'!H480)/1000</f>
        <v>415.74150875991495</v>
      </c>
      <c r="J480" s="31">
        <f t="shared" si="293"/>
        <v>1.0968353902408474</v>
      </c>
      <c r="K480" s="31">
        <f>(I480*1000)/'Propiedades físicas'!$F$10</f>
        <v>2715.6926534773565</v>
      </c>
      <c r="L480" s="31">
        <f t="shared" si="294"/>
        <v>387.95609335390805</v>
      </c>
      <c r="M480" s="31">
        <f t="shared" si="295"/>
        <v>2327.7365601234483</v>
      </c>
      <c r="N480" s="31">
        <f t="shared" si="296"/>
        <v>0.81674967021875378</v>
      </c>
      <c r="O480" s="32">
        <f t="shared" si="297"/>
        <v>4.9004980213125231</v>
      </c>
      <c r="P480" s="33">
        <f t="shared" si="298"/>
        <v>0.41870005988717712</v>
      </c>
      <c r="Q480" s="31">
        <f t="shared" si="299"/>
        <v>4.2139117533567214</v>
      </c>
      <c r="R480" s="31">
        <f t="shared" si="300"/>
        <v>0.20405688763762886</v>
      </c>
      <c r="S480" s="31">
        <f t="shared" si="301"/>
        <v>0.68658626795580213</v>
      </c>
      <c r="T480" s="31">
        <f t="shared" si="302"/>
        <v>9.9448787763670221E-2</v>
      </c>
      <c r="U480" s="31">
        <f t="shared" si="303"/>
        <v>9.4543934930277559E-2</v>
      </c>
      <c r="V480" s="47">
        <f t="shared" si="316"/>
        <v>4.1463501076205895E-4</v>
      </c>
      <c r="W480" s="31">
        <f t="shared" si="304"/>
        <v>0.48735815249850689</v>
      </c>
      <c r="X480" s="34">
        <f>(S480*H480*'Propiedades físicas'!$F$5*60*24*365)/(1000000)</f>
        <v>50476.023701405786</v>
      </c>
      <c r="Y480" s="34">
        <f>(U480*H480*'Propiedades físicas'!$F$7*60*24*365)/(1000000)</f>
        <v>2173.6775146032874</v>
      </c>
      <c r="Z480" s="31">
        <f t="shared" si="317"/>
        <v>198.88252844640914</v>
      </c>
      <c r="AA480" s="31">
        <f t="shared" si="318"/>
        <v>2001.6080828444426</v>
      </c>
      <c r="AB480" s="31">
        <f t="shared" si="318"/>
        <v>96.927021627873714</v>
      </c>
      <c r="AC480" s="31">
        <f t="shared" si="318"/>
        <v>326.12847727900601</v>
      </c>
      <c r="AD480" s="31">
        <f t="shared" si="318"/>
        <v>47.238174187743354</v>
      </c>
      <c r="AE480" s="31">
        <f t="shared" si="319"/>
        <v>44.908369091881838</v>
      </c>
      <c r="AF480" s="31">
        <f t="shared" si="320"/>
        <v>2715.6926534773565</v>
      </c>
      <c r="AG480" s="31">
        <f t="shared" si="321"/>
        <v>7.323454964307044E-2</v>
      </c>
      <c r="AH480" s="31">
        <f t="shared" si="322"/>
        <v>0.73705250860455374</v>
      </c>
      <c r="AI480" s="31">
        <f t="shared" si="322"/>
        <v>3.5691454813106996E-2</v>
      </c>
      <c r="AJ480" s="31">
        <f t="shared" si="322"/>
        <v>0.1200903485383035</v>
      </c>
      <c r="AK480" s="31">
        <f t="shared" si="322"/>
        <v>1.7394521477699768E-2</v>
      </c>
      <c r="AL480" s="31">
        <f t="shared" si="323"/>
        <v>1.6536616923265645E-2</v>
      </c>
      <c r="AM480" s="31">
        <f t="shared" si="324"/>
        <v>1</v>
      </c>
      <c r="AN480" s="31">
        <f>(Z480*'Propiedades físicas'!$F$4)/1000</f>
        <v>174.89331786520327</v>
      </c>
      <c r="AO480" s="31">
        <f>(AA480*'Propiedades físicas'!$F$6)/1000</f>
        <v>64.131522974335937</v>
      </c>
      <c r="AP480" s="31">
        <f>(AB480*'Propiedades físicas'!$F$9)/1000</f>
        <v>59.799125993316679</v>
      </c>
      <c r="AQ480" s="31">
        <f>(AC480*'Propiedades físicas'!$F$5)/1000</f>
        <v>96.035052704348914</v>
      </c>
      <c r="AR480" s="31">
        <f>(AD480*'Propiedades físicas'!$F$8)/1000</f>
        <v>16.746877513038768</v>
      </c>
      <c r="AS480" s="31">
        <f>(AE480*'Propiedades físicas'!$F$7)/1000</f>
        <v>4.1356117096713989</v>
      </c>
      <c r="AT480" s="31">
        <f t="shared" si="325"/>
        <v>415.74150875991501</v>
      </c>
      <c r="AU480" s="31">
        <f t="shared" si="326"/>
        <v>0.42067802752455435</v>
      </c>
      <c r="AV480" s="31">
        <f t="shared" si="329"/>
        <v>0.15425816672871848</v>
      </c>
      <c r="AW480" s="31">
        <f t="shared" si="329"/>
        <v>0.14383727564680066</v>
      </c>
      <c r="AX480" s="31">
        <f t="shared" si="329"/>
        <v>0.23099702743371683</v>
      </c>
      <c r="AY480" s="31">
        <f t="shared" si="329"/>
        <v>4.0281947220020937E-2</v>
      </c>
      <c r="AZ480" s="31">
        <f t="shared" si="330"/>
        <v>9.9475554461886974E-3</v>
      </c>
      <c r="BA480" s="31">
        <f t="shared" si="327"/>
        <v>1</v>
      </c>
      <c r="BB480" s="34">
        <f>AU480*'Propiedades físicas'!$C$4+'Diseño reactor'!AV480*'Propiedades físicas'!$C$5+'Diseño reactor'!AW480*'Propiedades físicas'!$C$8+'Diseño reactor'!AX480*'Propiedades físicas'!$C$9+'Diseño reactor'!AY480*'Propiedades físicas'!$C$7+'Diseño reactor'!AZ480*'Propiedades físicas'!$C$6</f>
        <v>877.99780286969951</v>
      </c>
      <c r="BC480" s="45">
        <f>AU480*'Propiedades físicas'!$L$4+'Diseño reactor'!AV480*'Propiedades físicas'!$L$5+'Diseño reactor'!AW480*'Propiedades físicas'!$L$8+AX480*'Propiedades físicas'!$L$9+'Diseño reactor'!AY480*'Propiedades físicas'!$L$7+'Diseño reactor'!AZ480*'Propiedades físicas'!$L$6</f>
        <v>1.9153861318899466</v>
      </c>
      <c r="BD480" s="29">
        <f t="shared" si="306"/>
        <v>4.7338820306095259</v>
      </c>
      <c r="BE480" s="58">
        <f t="shared" si="307"/>
        <v>44.937709444580229</v>
      </c>
      <c r="BF480" s="30">
        <f>AU480*'Propiedades físicas'!$I$4+'Diseño reactor'!AV480*'Propiedades físicas'!$I$5+'Diseño reactor'!AW480*'Propiedades físicas'!$I$8+'Diseño reactor'!AX480*'Propiedades físicas'!$I$9+'Diseño reactor'!AY480*'Propiedades físicas'!$I$7+'Diseño reactor'!AZ480*'Propiedades físicas'!$I$6</f>
        <v>1.8799674705857344E-2</v>
      </c>
      <c r="BG480" s="24">
        <f>AU480*'Propiedades físicas'!$O$4+'Diseño reactor'!AV480*'Propiedades físicas'!$O$5+'Diseño reactor'!AW480*'Propiedades físicas'!$O$8+'Diseño reactor'!AX480*'Propiedades físicas'!$O$9+'Diseño reactor'!AY480*'Propiedades físicas'!$O$7+'Diseño reactor'!AZ480*'Propiedades físicas'!$O$6</f>
        <v>0.14584643964548574</v>
      </c>
      <c r="BH480" s="54">
        <f t="shared" si="308"/>
        <v>43848.757730173951</v>
      </c>
      <c r="BI480" s="34">
        <f t="shared" si="328"/>
        <v>246.89417378421354</v>
      </c>
      <c r="BJ480" s="27">
        <f t="shared" si="309"/>
        <v>4836.5256943499753</v>
      </c>
      <c r="BK480" s="34">
        <f t="shared" si="310"/>
        <v>542.60773290373436</v>
      </c>
      <c r="BL480" s="27">
        <f t="shared" si="311"/>
        <v>104.73871116167533</v>
      </c>
      <c r="BM480" s="34">
        <f t="shared" si="312"/>
        <v>1.1054421768707483</v>
      </c>
      <c r="BN480" s="45">
        <f t="shared" si="313"/>
        <v>409.127370494849</v>
      </c>
      <c r="BO480" s="45">
        <f t="shared" si="314"/>
        <v>69.732226125974918</v>
      </c>
      <c r="BP480" s="66">
        <f t="shared" si="315"/>
        <v>6.7077044901419622</v>
      </c>
    </row>
    <row r="481" spans="8:68">
      <c r="H481" s="68">
        <v>476</v>
      </c>
      <c r="I481" s="31">
        <f>('Propiedades físicas'!$C$10*'Diseño reactor'!H481)/1000</f>
        <v>416.61675404151475</v>
      </c>
      <c r="J481" s="31">
        <f t="shared" si="293"/>
        <v>1.0945311142109297</v>
      </c>
      <c r="K481" s="31">
        <f>(I481*1000)/'Propiedades físicas'!$F$10</f>
        <v>2721.4099011688877</v>
      </c>
      <c r="L481" s="31">
        <f t="shared" si="294"/>
        <v>388.77284302412681</v>
      </c>
      <c r="M481" s="31">
        <f t="shared" si="295"/>
        <v>2332.6370581447609</v>
      </c>
      <c r="N481" s="31">
        <f t="shared" si="296"/>
        <v>0.81674967021875378</v>
      </c>
      <c r="O481" s="32">
        <f t="shared" si="297"/>
        <v>4.9004980213125231</v>
      </c>
      <c r="P481" s="33">
        <f t="shared" si="298"/>
        <v>0.41912919019766648</v>
      </c>
      <c r="Q481" s="31">
        <f t="shared" si="299"/>
        <v>4.2150643874506226</v>
      </c>
      <c r="R481" s="31">
        <f t="shared" si="300"/>
        <v>0.20404581216740492</v>
      </c>
      <c r="S481" s="31">
        <f t="shared" si="301"/>
        <v>0.68543363386190026</v>
      </c>
      <c r="T481" s="31">
        <f t="shared" si="302"/>
        <v>9.9336181866551576E-2</v>
      </c>
      <c r="U481" s="31">
        <f t="shared" si="303"/>
        <v>9.4238485987130763E-2</v>
      </c>
      <c r="V481" s="47">
        <f t="shared" si="316"/>
        <v>4.1505997475885421E-4</v>
      </c>
      <c r="W481" s="31">
        <f t="shared" si="304"/>
        <v>0.48683274021352313</v>
      </c>
      <c r="X481" s="34">
        <f>(S481*H481*'Propiedades físicas'!$F$5*60*24*365)/(1000000)</f>
        <v>50497.371978413961</v>
      </c>
      <c r="Y481" s="34">
        <f>(U481*H481*'Propiedades físicas'!$F$7*60*24*365)/(1000000)</f>
        <v>2171.2162587943153</v>
      </c>
      <c r="Z481" s="31">
        <f t="shared" si="317"/>
        <v>199.50549453408925</v>
      </c>
      <c r="AA481" s="31">
        <f t="shared" si="318"/>
        <v>2006.3706484264965</v>
      </c>
      <c r="AB481" s="31">
        <f t="shared" si="318"/>
        <v>97.125806591684736</v>
      </c>
      <c r="AC481" s="31">
        <f t="shared" si="318"/>
        <v>326.26640971826453</v>
      </c>
      <c r="AD481" s="31">
        <f t="shared" si="318"/>
        <v>47.284022568478548</v>
      </c>
      <c r="AE481" s="31">
        <f t="shared" si="319"/>
        <v>44.857519329874243</v>
      </c>
      <c r="AF481" s="31">
        <f t="shared" si="320"/>
        <v>2721.4099011688877</v>
      </c>
      <c r="AG481" s="31">
        <f t="shared" si="321"/>
        <v>7.3309608540925261E-2</v>
      </c>
      <c r="AH481" s="31">
        <f t="shared" si="322"/>
        <v>0.73725411506907845</v>
      </c>
      <c r="AI481" s="31">
        <f t="shared" si="322"/>
        <v>3.5689517609959344E-2</v>
      </c>
      <c r="AJ481" s="31">
        <f t="shared" si="322"/>
        <v>0.11988874207377877</v>
      </c>
      <c r="AK481" s="31">
        <f t="shared" si="322"/>
        <v>1.7374825654955295E-2</v>
      </c>
      <c r="AL481" s="31">
        <f t="shared" si="323"/>
        <v>1.6483191051302946E-2</v>
      </c>
      <c r="AM481" s="31">
        <f t="shared" si="324"/>
        <v>1</v>
      </c>
      <c r="AN481" s="31">
        <f>(Z481*'Propiedades físicas'!$F$4)/1000</f>
        <v>175.44114178338739</v>
      </c>
      <c r="AO481" s="31">
        <f>(AA481*'Propiedades físicas'!$F$6)/1000</f>
        <v>64.284115575584948</v>
      </c>
      <c r="AP481" s="31">
        <f>(AB481*'Propiedades físicas'!$F$9)/1000</f>
        <v>59.921766376739889</v>
      </c>
      <c r="AQ481" s="31">
        <f>(AC481*'Propiedades físicas'!$F$5)/1000</f>
        <v>96.075669669737366</v>
      </c>
      <c r="AR481" s="31">
        <f>(AD481*'Propiedades físicas'!$F$8)/1000</f>
        <v>16.763131680977008</v>
      </c>
      <c r="AS481" s="31">
        <f>(AE481*'Propiedades físicas'!$F$7)/1000</f>
        <v>4.1309289550881196</v>
      </c>
      <c r="AT481" s="31">
        <f t="shared" si="325"/>
        <v>416.61675404151464</v>
      </c>
      <c r="AU481" s="31">
        <f t="shared" si="326"/>
        <v>0.4211091850758964</v>
      </c>
      <c r="AV481" s="31">
        <f t="shared" si="329"/>
        <v>0.15430036106800263</v>
      </c>
      <c r="AW481" s="31">
        <f t="shared" si="329"/>
        <v>0.14382946867943017</v>
      </c>
      <c r="AX481" s="31">
        <f t="shared" si="329"/>
        <v>0.23060923195653266</v>
      </c>
      <c r="AY481" s="31">
        <f t="shared" si="329"/>
        <v>4.0236335957114705E-2</v>
      </c>
      <c r="AZ481" s="31">
        <f t="shared" si="330"/>
        <v>9.9154172630236681E-3</v>
      </c>
      <c r="BA481" s="31">
        <f t="shared" si="327"/>
        <v>1.0000000000000002</v>
      </c>
      <c r="BB481" s="34">
        <f>AU481*'Propiedades físicas'!$C$4+'Diseño reactor'!AV481*'Propiedades físicas'!$C$5+'Diseño reactor'!AW481*'Propiedades físicas'!$C$8+'Diseño reactor'!AX481*'Propiedades físicas'!$C$9+'Diseño reactor'!AY481*'Propiedades físicas'!$C$7+'Diseño reactor'!AZ481*'Propiedades físicas'!$C$6</f>
        <v>877.98951407307641</v>
      </c>
      <c r="BC481" s="45">
        <f>AU481*'Propiedades físicas'!$L$4+'Diseño reactor'!AV481*'Propiedades físicas'!$L$5+'Diseño reactor'!AW481*'Propiedades físicas'!$L$8+AX481*'Propiedades físicas'!$L$9+'Diseño reactor'!AY481*'Propiedades físicas'!$L$7+'Diseño reactor'!AZ481*'Propiedades físicas'!$L$6</f>
        <v>1.915724692895979</v>
      </c>
      <c r="BD481" s="29">
        <f t="shared" si="306"/>
        <v>4.7279874455783624</v>
      </c>
      <c r="BE481" s="58">
        <f t="shared" si="307"/>
        <v>44.930667545555465</v>
      </c>
      <c r="BF481" s="30">
        <f>AU481*'Propiedades físicas'!$I$4+'Diseño reactor'!AV481*'Propiedades físicas'!$I$5+'Diseño reactor'!AW481*'Propiedades físicas'!$I$8+'Diseño reactor'!AX481*'Propiedades físicas'!$I$9+'Diseño reactor'!AY481*'Propiedades físicas'!$I$7+'Diseño reactor'!AZ481*'Propiedades físicas'!$I$6</f>
        <v>1.8803274049968156E-2</v>
      </c>
      <c r="BG481" s="24">
        <f>AU481*'Propiedades físicas'!$O$4+'Diseño reactor'!AV481*'Propiedades físicas'!$O$5+'Diseño reactor'!AW481*'Propiedades físicas'!$O$8+'Diseño reactor'!AX481*'Propiedades físicas'!$O$9+'Diseño reactor'!AY481*'Propiedades físicas'!$O$7+'Diseño reactor'!AZ481*'Propiedades físicas'!$O$6</f>
        <v>0.14585819865328886</v>
      </c>
      <c r="BH481" s="54">
        <f t="shared" si="308"/>
        <v>43839.95027321118</v>
      </c>
      <c r="BI481" s="34">
        <f t="shared" si="328"/>
        <v>246.96518082222966</v>
      </c>
      <c r="BJ481" s="27">
        <f t="shared" si="309"/>
        <v>4836.3415868218644</v>
      </c>
      <c r="BK481" s="34">
        <f t="shared" si="310"/>
        <v>542.6308245583275</v>
      </c>
      <c r="BL481" s="27">
        <f t="shared" si="311"/>
        <v>104.73957152647121</v>
      </c>
      <c r="BM481" s="34">
        <f t="shared" si="312"/>
        <v>1.1054421768707483</v>
      </c>
      <c r="BN481" s="45">
        <f t="shared" si="313"/>
        <v>410.12736894278794</v>
      </c>
      <c r="BO481" s="45">
        <f t="shared" si="314"/>
        <v>69.796757328957668</v>
      </c>
      <c r="BP481" s="66">
        <f t="shared" si="315"/>
        <v>6.7076411656118271</v>
      </c>
    </row>
    <row r="482" spans="8:68">
      <c r="H482" s="68">
        <v>477</v>
      </c>
      <c r="I482" s="31">
        <f>('Propiedades físicas'!$C$10*'Diseño reactor'!H482)/1000</f>
        <v>417.49199932311456</v>
      </c>
      <c r="J482" s="31">
        <f t="shared" si="293"/>
        <v>1.0922364997157286</v>
      </c>
      <c r="K482" s="31">
        <f>(I482*1000)/'Propiedades físicas'!$F$10</f>
        <v>2727.1271488604193</v>
      </c>
      <c r="L482" s="31">
        <f t="shared" si="294"/>
        <v>389.58959269434558</v>
      </c>
      <c r="M482" s="31">
        <f t="shared" si="295"/>
        <v>2337.5375561660735</v>
      </c>
      <c r="N482" s="31">
        <f t="shared" si="296"/>
        <v>0.81674967021875389</v>
      </c>
      <c r="O482" s="32">
        <f t="shared" si="297"/>
        <v>4.9004980213125231</v>
      </c>
      <c r="P482" s="33">
        <f t="shared" si="298"/>
        <v>0.41955739622886773</v>
      </c>
      <c r="Q482" s="31">
        <f t="shared" si="299"/>
        <v>4.2162134329945733</v>
      </c>
      <c r="R482" s="31">
        <f t="shared" si="300"/>
        <v>0.20403431106716743</v>
      </c>
      <c r="S482" s="31">
        <f t="shared" si="301"/>
        <v>0.68428458831795091</v>
      </c>
      <c r="T482" s="31">
        <f t="shared" si="302"/>
        <v>9.922361151737287E-2</v>
      </c>
      <c r="U482" s="31">
        <f t="shared" si="303"/>
        <v>9.3934351405345867E-2</v>
      </c>
      <c r="V482" s="47">
        <f t="shared" si="316"/>
        <v>4.1548402344994672E-4</v>
      </c>
      <c r="W482" s="31">
        <f t="shared" si="304"/>
        <v>0.48630845958407831</v>
      </c>
      <c r="X482" s="34">
        <f>(S482*H482*'Propiedades físicas'!$F$5*60*24*365)/(1000000)</f>
        <v>50518.628392768645</v>
      </c>
      <c r="Y482" s="34">
        <f>(U482*H482*'Propiedades físicas'!$F$7*60*24*365)/(1000000)</f>
        <v>2168.755779965732</v>
      </c>
      <c r="Z482" s="31">
        <f t="shared" si="317"/>
        <v>200.12887800116991</v>
      </c>
      <c r="AA482" s="31">
        <f t="shared" si="318"/>
        <v>2011.1338075384115</v>
      </c>
      <c r="AB482" s="31">
        <f t="shared" si="318"/>
        <v>97.324366379038864</v>
      </c>
      <c r="AC482" s="31">
        <f t="shared" si="318"/>
        <v>326.40374862766259</v>
      </c>
      <c r="AD482" s="31">
        <f t="shared" si="318"/>
        <v>47.329662693786858</v>
      </c>
      <c r="AE482" s="31">
        <f t="shared" si="319"/>
        <v>44.806685620349981</v>
      </c>
      <c r="AF482" s="31">
        <f t="shared" si="320"/>
        <v>2727.1271488604198</v>
      </c>
      <c r="AG482" s="31">
        <f t="shared" si="321"/>
        <v>7.338450577370309E-2</v>
      </c>
      <c r="AH482" s="31">
        <f t="shared" si="322"/>
        <v>0.73745509386271213</v>
      </c>
      <c r="AI482" s="31">
        <f t="shared" si="322"/>
        <v>3.5687505960148441E-2</v>
      </c>
      <c r="AJ482" s="31">
        <f t="shared" si="322"/>
        <v>0.11968776328014497</v>
      </c>
      <c r="AK482" s="31">
        <f t="shared" si="322"/>
        <v>1.7355136049877404E-2</v>
      </c>
      <c r="AL482" s="31">
        <f t="shared" si="323"/>
        <v>1.6429995073413896E-2</v>
      </c>
      <c r="AM482" s="31">
        <f t="shared" si="324"/>
        <v>1</v>
      </c>
      <c r="AN482" s="31">
        <f>(Z482*'Propiedades físicas'!$F$4)/1000</f>
        <v>175.98933273666879</v>
      </c>
      <c r="AO482" s="31">
        <f>(AA482*'Propiedades físicas'!$F$6)/1000</f>
        <v>64.4367271935307</v>
      </c>
      <c r="AP482" s="31">
        <f>(AB482*'Propiedades físicas'!$F$9)/1000</f>
        <v>60.04426783754802</v>
      </c>
      <c r="AQ482" s="31">
        <f>(AC482*'Propiedades físicas'!$F$5)/1000</f>
        <v>96.116111858387811</v>
      </c>
      <c r="AR482" s="31">
        <f>(AD482*'Propiedades físicas'!$F$8)/1000</f>
        <v>16.779312018201313</v>
      </c>
      <c r="AS482" s="31">
        <f>(AE482*'Propiedades físicas'!$F$7)/1000</f>
        <v>4.1262476787780296</v>
      </c>
      <c r="AT482" s="31">
        <f t="shared" si="325"/>
        <v>417.49199932311467</v>
      </c>
      <c r="AU482" s="31">
        <f t="shared" si="326"/>
        <v>0.42153941398159156</v>
      </c>
      <c r="AV482" s="31">
        <f t="shared" si="329"/>
        <v>0.15434242404166504</v>
      </c>
      <c r="AW482" s="31">
        <f t="shared" si="329"/>
        <v>0.14382136169052004</v>
      </c>
      <c r="AX482" s="31">
        <f t="shared" si="329"/>
        <v>0.23022264382125202</v>
      </c>
      <c r="AY482" s="31">
        <f t="shared" si="329"/>
        <v>4.0190739092978635E-2</v>
      </c>
      <c r="AZ482" s="31">
        <f t="shared" si="330"/>
        <v>9.8834173719926852E-3</v>
      </c>
      <c r="BA482" s="31">
        <f t="shared" si="327"/>
        <v>1</v>
      </c>
      <c r="BB482" s="34">
        <f>AU482*'Propiedades físicas'!$C$4+'Diseño reactor'!AV482*'Propiedades físicas'!$C$5+'Diseño reactor'!AW482*'Propiedades físicas'!$C$8+'Diseño reactor'!AX482*'Propiedades físicas'!$C$9+'Diseño reactor'!AY482*'Propiedades físicas'!$C$7+'Diseño reactor'!AZ482*'Propiedades físicas'!$C$6</f>
        <v>877.98125898477122</v>
      </c>
      <c r="BC482" s="45">
        <f>AU482*'Propiedades físicas'!$L$4+'Diseño reactor'!AV482*'Propiedades físicas'!$L$5+'Diseño reactor'!AW482*'Propiedades físicas'!$L$8+AX482*'Propiedades físicas'!$L$9+'Diseño reactor'!AY482*'Propiedades físicas'!$L$7+'Diseño reactor'!AZ482*'Propiedades físicas'!$L$6</f>
        <v>1.9160625042180648</v>
      </c>
      <c r="BD482" s="29">
        <f t="shared" si="306"/>
        <v>4.7221075029446347</v>
      </c>
      <c r="BE482" s="58">
        <f t="shared" si="307"/>
        <v>44.923645327036155</v>
      </c>
      <c r="BF482" s="30">
        <f>AU482*'Propiedades físicas'!$I$4+'Diseño reactor'!AV482*'Propiedades físicas'!$I$5+'Diseño reactor'!AW482*'Propiedades físicas'!$I$8+'Diseño reactor'!AX482*'Propiedades físicas'!$I$9+'Diseño reactor'!AY482*'Propiedades físicas'!$I$7+'Diseño reactor'!AZ482*'Propiedades físicas'!$I$6</f>
        <v>1.8806859336646432E-2</v>
      </c>
      <c r="BG482" s="24">
        <f>AU482*'Propiedades físicas'!$O$4+'Diseño reactor'!AV482*'Propiedades físicas'!$O$5+'Diseño reactor'!AW482*'Propiedades físicas'!$O$8+'Diseño reactor'!AX482*'Propiedades físicas'!$O$9+'Diseño reactor'!AY482*'Propiedades físicas'!$O$7+'Diseño reactor'!AZ482*'Propiedades físicas'!$O$6</f>
        <v>0.14586994251416013</v>
      </c>
      <c r="BH482" s="54">
        <f t="shared" si="308"/>
        <v>43831.18063244209</v>
      </c>
      <c r="BI482" s="34">
        <f t="shared" si="328"/>
        <v>247.03593746568859</v>
      </c>
      <c r="BJ482" s="27">
        <f t="shared" si="309"/>
        <v>4836.1583706021283</v>
      </c>
      <c r="BK482" s="34">
        <f t="shared" si="310"/>
        <v>542.65395654546683</v>
      </c>
      <c r="BL482" s="27">
        <f t="shared" si="311"/>
        <v>104.74043333476057</v>
      </c>
      <c r="BM482" s="34">
        <f t="shared" si="312"/>
        <v>1.1054421768707483</v>
      </c>
      <c r="BN482" s="45">
        <f t="shared" si="313"/>
        <v>411.12787404671366</v>
      </c>
      <c r="BO482" s="45">
        <f t="shared" si="314"/>
        <v>69.861149662997519</v>
      </c>
      <c r="BP482" s="66">
        <f t="shared" si="315"/>
        <v>6.7075780986056106</v>
      </c>
    </row>
    <row r="483" spans="8:68">
      <c r="H483" s="68">
        <v>478</v>
      </c>
      <c r="I483" s="31">
        <f>('Propiedades físicas'!$C$10*'Diseño reactor'!H483)/1000</f>
        <v>418.36724460471441</v>
      </c>
      <c r="J483" s="31">
        <f t="shared" si="293"/>
        <v>1.0899514861179969</v>
      </c>
      <c r="K483" s="31">
        <f>(I483*1000)/'Propiedades físicas'!$F$10</f>
        <v>2732.8443965519505</v>
      </c>
      <c r="L483" s="31">
        <f t="shared" si="294"/>
        <v>390.40634236456435</v>
      </c>
      <c r="M483" s="31">
        <f t="shared" si="295"/>
        <v>2342.4380541873861</v>
      </c>
      <c r="N483" s="31">
        <f t="shared" si="296"/>
        <v>0.81674967021875389</v>
      </c>
      <c r="O483" s="32">
        <f t="shared" si="297"/>
        <v>4.9004980213125231</v>
      </c>
      <c r="P483" s="33">
        <f t="shared" si="298"/>
        <v>0.41998468096369695</v>
      </c>
      <c r="Q483" s="31">
        <f t="shared" si="299"/>
        <v>4.217358905839192</v>
      </c>
      <c r="R483" s="31">
        <f t="shared" si="300"/>
        <v>0.2040223871596043</v>
      </c>
      <c r="S483" s="31">
        <f t="shared" si="301"/>
        <v>0.68313911547333139</v>
      </c>
      <c r="T483" s="31">
        <f t="shared" si="302"/>
        <v>9.911107797263087E-2</v>
      </c>
      <c r="U483" s="31">
        <f t="shared" si="303"/>
        <v>9.3631524122821788E-2</v>
      </c>
      <c r="V483" s="47">
        <f t="shared" si="316"/>
        <v>4.1590715978929218E-4</v>
      </c>
      <c r="W483" s="31">
        <f t="shared" si="304"/>
        <v>0.48578530695799305</v>
      </c>
      <c r="X483" s="34">
        <f>(S483*H483*'Propiedades físicas'!$F$5*60*24*365)/(1000000)</f>
        <v>50539.793438050365</v>
      </c>
      <c r="Y483" s="34">
        <f>(U483*H483*'Propiedades físicas'!$F$7*60*24*365)/(1000000)</f>
        <v>2166.2961055811074</v>
      </c>
      <c r="Z483" s="31">
        <f t="shared" si="317"/>
        <v>200.75267750064714</v>
      </c>
      <c r="AA483" s="31">
        <f t="shared" si="318"/>
        <v>2015.8975569911338</v>
      </c>
      <c r="AB483" s="31">
        <f t="shared" si="318"/>
        <v>97.522701062290849</v>
      </c>
      <c r="AC483" s="31">
        <f t="shared" si="318"/>
        <v>326.54049719625243</v>
      </c>
      <c r="AD483" s="31">
        <f t="shared" si="318"/>
        <v>47.375095270917555</v>
      </c>
      <c r="AE483" s="31">
        <f t="shared" si="319"/>
        <v>44.755868530708817</v>
      </c>
      <c r="AF483" s="31">
        <f t="shared" si="320"/>
        <v>2732.8443965519505</v>
      </c>
      <c r="AG483" s="31">
        <f t="shared" si="321"/>
        <v>7.3459241863143857E-2</v>
      </c>
      <c r="AH483" s="31">
        <f t="shared" si="322"/>
        <v>0.73765544775787684</v>
      </c>
      <c r="AI483" s="31">
        <f t="shared" si="322"/>
        <v>3.5685420357388788E-2</v>
      </c>
      <c r="AJ483" s="31">
        <f t="shared" si="322"/>
        <v>0.11948740938498033</v>
      </c>
      <c r="AK483" s="31">
        <f t="shared" si="322"/>
        <v>1.7335452882239127E-2</v>
      </c>
      <c r="AL483" s="31">
        <f t="shared" si="323"/>
        <v>1.6377027754371096E-2</v>
      </c>
      <c r="AM483" s="31">
        <f t="shared" si="324"/>
        <v>1</v>
      </c>
      <c r="AN483" s="31">
        <f>(Z483*'Propiedades físicas'!$F$4)/1000</f>
        <v>176.53788954051907</v>
      </c>
      <c r="AO483" s="31">
        <f>(AA483*'Propiedades físicas'!$F$6)/1000</f>
        <v>64.589357725995924</v>
      </c>
      <c r="AP483" s="31">
        <f>(AB483*'Propiedades físicas'!$F$9)/1000</f>
        <v>60.166630420380329</v>
      </c>
      <c r="AQ483" s="31">
        <f>(AC483*'Propiedades físicas'!$F$5)/1000</f>
        <v>96.156380209380458</v>
      </c>
      <c r="AR483" s="31">
        <f>(AD483*'Propiedades físicas'!$F$8)/1000</f>
        <v>16.795418775445686</v>
      </c>
      <c r="AS483" s="31">
        <f>(AE483*'Propiedades físicas'!$F$7)/1000</f>
        <v>4.1215679329929751</v>
      </c>
      <c r="AT483" s="31">
        <f t="shared" si="325"/>
        <v>418.36724460471447</v>
      </c>
      <c r="AU483" s="31">
        <f t="shared" si="326"/>
        <v>0.42196871723864809</v>
      </c>
      <c r="AV483" s="31">
        <f t="shared" si="329"/>
        <v>0.15438435622994776</v>
      </c>
      <c r="AW483" s="31">
        <f t="shared" si="329"/>
        <v>0.14381295666974958</v>
      </c>
      <c r="AX483" s="31">
        <f t="shared" si="329"/>
        <v>0.22983725769504684</v>
      </c>
      <c r="AY483" s="31">
        <f t="shared" si="329"/>
        <v>4.0145157136559501E-2</v>
      </c>
      <c r="AZ483" s="31">
        <f t="shared" si="330"/>
        <v>9.8515550300481876E-3</v>
      </c>
      <c r="BA483" s="31">
        <f t="shared" si="327"/>
        <v>1</v>
      </c>
      <c r="BB483" s="34">
        <f>AU483*'Propiedades físicas'!$C$4+'Diseño reactor'!AV483*'Propiedades físicas'!$C$5+'Diseño reactor'!AW483*'Propiedades físicas'!$C$8+'Diseño reactor'!AX483*'Propiedades físicas'!$C$9+'Diseño reactor'!AY483*'Propiedades físicas'!$C$7+'Diseño reactor'!AZ483*'Propiedades físicas'!$C$6</f>
        <v>877.97303743069278</v>
      </c>
      <c r="BC483" s="45">
        <f>AU483*'Propiedades físicas'!$L$4+'Diseño reactor'!AV483*'Propiedades físicas'!$L$5+'Diseño reactor'!AW483*'Propiedades físicas'!$L$8+AX483*'Propiedades físicas'!$L$9+'Diseño reactor'!AY483*'Propiedades físicas'!$L$7+'Diseño reactor'!AZ483*'Propiedades físicas'!$L$6</f>
        <v>1.9163995682448365</v>
      </c>
      <c r="BD483" s="29">
        <f t="shared" si="306"/>
        <v>4.7162421485473782</v>
      </c>
      <c r="BE483" s="58">
        <f t="shared" si="307"/>
        <v>44.916642702394029</v>
      </c>
      <c r="BF483" s="30">
        <f>AU483*'Propiedades físicas'!$I$4+'Diseño reactor'!AV483*'Propiedades físicas'!$I$5+'Diseño reactor'!AW483*'Propiedades físicas'!$I$8+'Diseño reactor'!AX483*'Propiedades físicas'!$I$9+'Diseño reactor'!AY483*'Propiedades físicas'!$I$7+'Diseño reactor'!AZ483*'Propiedades físicas'!$I$6</f>
        <v>1.8810430635837164E-2</v>
      </c>
      <c r="BG483" s="24">
        <f>AU483*'Propiedades físicas'!$O$4+'Diseño reactor'!AV483*'Propiedades físicas'!$O$5+'Diseño reactor'!AW483*'Propiedades físicas'!$O$8+'Diseño reactor'!AX483*'Propiedades físicas'!$O$9+'Diseño reactor'!AY483*'Propiedades físicas'!$O$7+'Diseño reactor'!AZ483*'Propiedades físicas'!$O$6</f>
        <v>0.14588167122793222</v>
      </c>
      <c r="BH483" s="54">
        <f t="shared" si="308"/>
        <v>43822.448594942522</v>
      </c>
      <c r="BI483" s="34">
        <f t="shared" si="328"/>
        <v>247.1064448712975</v>
      </c>
      <c r="BJ483" s="27">
        <f t="shared" si="309"/>
        <v>4835.9760405688548</v>
      </c>
      <c r="BK483" s="34">
        <f t="shared" si="310"/>
        <v>542.67712832032544</v>
      </c>
      <c r="BL483" s="27">
        <f t="shared" si="311"/>
        <v>104.7412965659433</v>
      </c>
      <c r="BM483" s="34">
        <f t="shared" si="312"/>
        <v>1.1054421768707483</v>
      </c>
      <c r="BN483" s="45">
        <f t="shared" si="313"/>
        <v>412.12888409602073</v>
      </c>
      <c r="BO483" s="45">
        <f t="shared" si="314"/>
        <v>69.925403575765714</v>
      </c>
      <c r="BP483" s="66">
        <f t="shared" si="315"/>
        <v>6.7075152877932975</v>
      </c>
    </row>
    <row r="484" spans="8:68">
      <c r="H484" s="68">
        <v>479</v>
      </c>
      <c r="I484" s="31">
        <f>('Propiedades físicas'!$C$10*'Diseño reactor'!H484)/1000</f>
        <v>419.24248988631427</v>
      </c>
      <c r="J484" s="31">
        <f t="shared" si="293"/>
        <v>1.0876760132868528</v>
      </c>
      <c r="K484" s="31">
        <f>(I484*1000)/'Propiedades físicas'!$F$10</f>
        <v>2738.5616442434821</v>
      </c>
      <c r="L484" s="31">
        <f t="shared" si="294"/>
        <v>391.22309203478312</v>
      </c>
      <c r="M484" s="31">
        <f t="shared" si="295"/>
        <v>2347.3385522086987</v>
      </c>
      <c r="N484" s="31">
        <f t="shared" si="296"/>
        <v>0.81674967021875389</v>
      </c>
      <c r="O484" s="32">
        <f t="shared" si="297"/>
        <v>4.9004980213125231</v>
      </c>
      <c r="P484" s="33">
        <f t="shared" si="298"/>
        <v>0.42041104737224866</v>
      </c>
      <c r="Q484" s="31">
        <f t="shared" si="299"/>
        <v>4.2185008217456179</v>
      </c>
      <c r="R484" s="31">
        <f t="shared" si="300"/>
        <v>0.20401004324904828</v>
      </c>
      <c r="S484" s="31">
        <f t="shared" si="301"/>
        <v>0.68199719956690474</v>
      </c>
      <c r="T484" s="31">
        <f t="shared" si="302"/>
        <v>9.8998582474514443E-2</v>
      </c>
      <c r="U484" s="31">
        <f t="shared" si="303"/>
        <v>9.3329997122942543E-2</v>
      </c>
      <c r="V484" s="47">
        <f t="shared" si="316"/>
        <v>4.1632938671814915E-4</v>
      </c>
      <c r="W484" s="31">
        <f t="shared" si="304"/>
        <v>0.48526327869878672</v>
      </c>
      <c r="X484" s="34">
        <f>(S484*H484*'Propiedades físicas'!$F$5*60*24*365)/(1000000)</f>
        <v>50560.867604660853</v>
      </c>
      <c r="Y484" s="34">
        <f>(U484*H484*'Propiedades físicas'!$F$7*60*24*365)/(1000000)</f>
        <v>2163.8372627912804</v>
      </c>
      <c r="Z484" s="31">
        <f t="shared" si="317"/>
        <v>201.37689169130709</v>
      </c>
      <c r="AA484" s="31">
        <f t="shared" si="318"/>
        <v>2020.661893616151</v>
      </c>
      <c r="AB484" s="31">
        <f t="shared" si="318"/>
        <v>97.720810716294125</v>
      </c>
      <c r="AC484" s="31">
        <f t="shared" si="318"/>
        <v>326.67665859254737</v>
      </c>
      <c r="AD484" s="31">
        <f t="shared" si="318"/>
        <v>47.420321005292415</v>
      </c>
      <c r="AE484" s="31">
        <f t="shared" si="319"/>
        <v>44.705068621889481</v>
      </c>
      <c r="AF484" s="31">
        <f t="shared" si="320"/>
        <v>2738.5616442434816</v>
      </c>
      <c r="AG484" s="31">
        <f t="shared" si="321"/>
        <v>7.3533817328744769E-2</v>
      </c>
      <c r="AH484" s="31">
        <f t="shared" si="322"/>
        <v>0.73785517951134239</v>
      </c>
      <c r="AI484" s="31">
        <f t="shared" si="322"/>
        <v>3.568326129218434E-2</v>
      </c>
      <c r="AJ484" s="31">
        <f t="shared" si="322"/>
        <v>0.11928767763151474</v>
      </c>
      <c r="AK484" s="31">
        <f t="shared" si="322"/>
        <v>1.7315776369310875E-2</v>
      </c>
      <c r="AL484" s="31">
        <f t="shared" si="323"/>
        <v>1.6324287866902886E-2</v>
      </c>
      <c r="AM484" s="31">
        <f t="shared" si="324"/>
        <v>1</v>
      </c>
      <c r="AN484" s="31">
        <f>(Z484*'Propiedades físicas'!$F$4)/1000</f>
        <v>177.08681101550161</v>
      </c>
      <c r="AO484" s="31">
        <f>(AA484*'Propiedades físicas'!$F$6)/1000</f>
        <v>64.742007071461472</v>
      </c>
      <c r="AP484" s="31">
        <f>(AB484*'Propiedades físicas'!$F$9)/1000</f>
        <v>60.288854171417654</v>
      </c>
      <c r="AQ484" s="31">
        <f>(AC484*'Propiedades físicas'!$F$5)/1000</f>
        <v>96.196475655747435</v>
      </c>
      <c r="AR484" s="31">
        <f>(AD484*'Propiedades físicas'!$F$8)/1000</f>
        <v>16.811452202796261</v>
      </c>
      <c r="AS484" s="31">
        <f>(AE484*'Propiedades físicas'!$F$7)/1000</f>
        <v>4.1168897693898021</v>
      </c>
      <c r="AT484" s="31">
        <f t="shared" si="325"/>
        <v>419.24248988631422</v>
      </c>
      <c r="AU484" s="31">
        <f t="shared" si="326"/>
        <v>0.42239709783119112</v>
      </c>
      <c r="AV484" s="31">
        <f t="shared" si="329"/>
        <v>0.15442615820981678</v>
      </c>
      <c r="AW484" s="31">
        <f t="shared" si="329"/>
        <v>0.14380425559385968</v>
      </c>
      <c r="AX484" s="31">
        <f t="shared" si="329"/>
        <v>0.22945306827519554</v>
      </c>
      <c r="AY484" s="31">
        <f t="shared" si="329"/>
        <v>4.0099590591008594E-2</v>
      </c>
      <c r="AZ484" s="31">
        <f t="shared" si="330"/>
        <v>9.8198294989283574E-3</v>
      </c>
      <c r="BA484" s="31">
        <f t="shared" si="327"/>
        <v>1.0000000000000002</v>
      </c>
      <c r="BB484" s="34">
        <f>AU484*'Propiedades físicas'!$C$4+'Diseño reactor'!AV484*'Propiedades físicas'!$C$5+'Diseño reactor'!AW484*'Propiedades físicas'!$C$8+'Diseño reactor'!AX484*'Propiedades físicas'!$C$9+'Diseño reactor'!AY484*'Propiedades físicas'!$C$7+'Diseño reactor'!AZ484*'Propiedades físicas'!$C$6</f>
        <v>877.96484923783783</v>
      </c>
      <c r="BC484" s="45">
        <f>AU484*'Propiedades físicas'!$L$4+'Diseño reactor'!AV484*'Propiedades físicas'!$L$5+'Diseño reactor'!AW484*'Propiedades físicas'!$L$8+AX484*'Propiedades físicas'!$L$9+'Diseño reactor'!AY484*'Propiedades físicas'!$L$7+'Diseño reactor'!AZ484*'Propiedades físicas'!$L$6</f>
        <v>1.9167358873552049</v>
      </c>
      <c r="BD484" s="29">
        <f t="shared" si="306"/>
        <v>4.7103913284899095</v>
      </c>
      <c r="BE484" s="58">
        <f t="shared" si="307"/>
        <v>44.909659585540332</v>
      </c>
      <c r="BF484" s="30">
        <f>AU484*'Propiedades físicas'!$I$4+'Diseño reactor'!AV484*'Propiedades físicas'!$I$5+'Diseño reactor'!AW484*'Propiedades físicas'!$I$8+'Diseño reactor'!AX484*'Propiedades físicas'!$I$9+'Diseño reactor'!AY484*'Propiedades físicas'!$I$7+'Diseño reactor'!AZ484*'Propiedades físicas'!$I$6</f>
        <v>1.8813988017060926E-2</v>
      </c>
      <c r="BG484" s="24">
        <f>AU484*'Propiedades físicas'!$O$4+'Diseño reactor'!AV484*'Propiedades físicas'!$O$5+'Diseño reactor'!AW484*'Propiedades físicas'!$O$8+'Diseño reactor'!AX484*'Propiedades físicas'!$O$9+'Diseño reactor'!AY484*'Propiedades físicas'!$O$7+'Diseño reactor'!AZ484*'Propiedades físicas'!$O$6</f>
        <v>0.14589338479471875</v>
      </c>
      <c r="BH484" s="54">
        <f t="shared" si="308"/>
        <v>43813.753949290884</v>
      </c>
      <c r="BI484" s="34">
        <f t="shared" si="328"/>
        <v>247.17670418924206</v>
      </c>
      <c r="BJ484" s="27">
        <f t="shared" si="309"/>
        <v>4835.7945916358658</v>
      </c>
      <c r="BK484" s="34">
        <f t="shared" si="310"/>
        <v>542.70033934288551</v>
      </c>
      <c r="BL484" s="27">
        <f t="shared" si="311"/>
        <v>104.74216119960361</v>
      </c>
      <c r="BM484" s="34">
        <f t="shared" si="312"/>
        <v>1.1054421768707483</v>
      </c>
      <c r="BN484" s="45">
        <f t="shared" si="313"/>
        <v>413.13039738767145</v>
      </c>
      <c r="BO484" s="45">
        <f t="shared" si="314"/>
        <v>69.989519513011842</v>
      </c>
      <c r="BP484" s="66">
        <f t="shared" si="315"/>
        <v>6.7074527318531798</v>
      </c>
    </row>
    <row r="485" spans="8:68">
      <c r="H485" s="68">
        <v>480</v>
      </c>
      <c r="I485" s="31">
        <f>('Propiedades físicas'!$C$10*'Diseño reactor'!H485)/1000</f>
        <v>420.11773516791408</v>
      </c>
      <c r="J485" s="31">
        <f t="shared" si="293"/>
        <v>1.0854100215925051</v>
      </c>
      <c r="K485" s="31">
        <f>(I485*1000)/'Propiedades físicas'!$F$10</f>
        <v>2744.2788919350132</v>
      </c>
      <c r="L485" s="31">
        <f t="shared" si="294"/>
        <v>392.03984170500189</v>
      </c>
      <c r="M485" s="31">
        <f t="shared" si="295"/>
        <v>2352.2390502300113</v>
      </c>
      <c r="N485" s="31">
        <f t="shared" si="296"/>
        <v>0.81674967021875389</v>
      </c>
      <c r="O485" s="32">
        <f t="shared" si="297"/>
        <v>4.900498021312524</v>
      </c>
      <c r="P485" s="33">
        <f t="shared" si="298"/>
        <v>0.42083649841186416</v>
      </c>
      <c r="Q485" s="31">
        <f t="shared" si="299"/>
        <v>4.2196391963861171</v>
      </c>
      <c r="R485" s="31">
        <f t="shared" si="300"/>
        <v>0.203997282121609</v>
      </c>
      <c r="S485" s="31">
        <f t="shared" si="301"/>
        <v>0.68085882492640604</v>
      </c>
      <c r="T485" s="31">
        <f t="shared" si="302"/>
        <v>9.8886126251045106E-2</v>
      </c>
      <c r="U485" s="31">
        <f t="shared" si="303"/>
        <v>9.3029763434235635E-2</v>
      </c>
      <c r="V485" s="47">
        <f t="shared" si="316"/>
        <v>4.167507071651471E-4</v>
      </c>
      <c r="W485" s="31">
        <f t="shared" si="304"/>
        <v>0.48474237118559282</v>
      </c>
      <c r="X485" s="34">
        <f>(S485*H485*'Propiedades físicas'!$F$5*60*24*365)/(1000000)</f>
        <v>50581.851379846572</v>
      </c>
      <c r="Y485" s="34">
        <f>(U485*H485*'Propiedades físicas'!$F$7*60*24*365)/(1000000)</f>
        <v>2161.3792784374295</v>
      </c>
      <c r="Z485" s="31">
        <f t="shared" si="317"/>
        <v>202.00151923769479</v>
      </c>
      <c r="AA485" s="31">
        <f t="shared" si="318"/>
        <v>2025.4268142653361</v>
      </c>
      <c r="AB485" s="31">
        <f t="shared" si="318"/>
        <v>97.918695418372323</v>
      </c>
      <c r="AC485" s="31">
        <f t="shared" si="318"/>
        <v>326.81223596467487</v>
      </c>
      <c r="AD485" s="31">
        <f t="shared" si="318"/>
        <v>47.465340600501648</v>
      </c>
      <c r="AE485" s="31">
        <f t="shared" si="319"/>
        <v>44.654286448433105</v>
      </c>
      <c r="AF485" s="31">
        <f t="shared" si="320"/>
        <v>2744.2788919350132</v>
      </c>
      <c r="AG485" s="31">
        <f t="shared" si="321"/>
        <v>7.3608232687772446E-2</v>
      </c>
      <c r="AH485" s="31">
        <f t="shared" si="322"/>
        <v>0.73805429186433424</v>
      </c>
      <c r="AI485" s="31">
        <f t="shared" si="322"/>
        <v>3.5681029251851681E-2</v>
      </c>
      <c r="AJ485" s="31">
        <f t="shared" si="322"/>
        <v>0.11908856527852274</v>
      </c>
      <c r="AK485" s="31">
        <f t="shared" si="322"/>
        <v>1.7296106725885083E-2</v>
      </c>
      <c r="AL485" s="31">
        <f t="shared" si="323"/>
        <v>1.6271774191633639E-2</v>
      </c>
      <c r="AM485" s="31">
        <f t="shared" si="324"/>
        <v>0.99999999999999989</v>
      </c>
      <c r="AN485" s="31">
        <f>(Z485*'Propiedades físicas'!$F$4)/1000</f>
        <v>177.63609598724403</v>
      </c>
      <c r="AO485" s="31">
        <f>(AA485*'Propiedades físicas'!$F$6)/1000</f>
        <v>64.894675129061369</v>
      </c>
      <c r="AP485" s="31">
        <f>(AB485*'Propiedades físicas'!$F$9)/1000</f>
        <v>60.410939138364796</v>
      </c>
      <c r="AQ485" s="31">
        <f>(AC485*'Propiedades físicas'!$F$5)/1000</f>
        <v>96.236399124517817</v>
      </c>
      <c r="AR485" s="31">
        <f>(AD485*'Propiedades físicas'!$F$8)/1000</f>
        <v>16.827412549689839</v>
      </c>
      <c r="AS485" s="31">
        <f>(AE485*'Propiedades físicas'!$F$7)/1000</f>
        <v>4.1122132390362047</v>
      </c>
      <c r="AT485" s="31">
        <f t="shared" si="325"/>
        <v>420.11773516791396</v>
      </c>
      <c r="AU485" s="31">
        <f t="shared" si="326"/>
        <v>0.42282455873053271</v>
      </c>
      <c r="AV485" s="31">
        <f t="shared" si="329"/>
        <v>0.15446783055498495</v>
      </c>
      <c r="AW485" s="31">
        <f t="shared" si="329"/>
        <v>0.14379526042674576</v>
      </c>
      <c r="AX485" s="31">
        <f t="shared" si="329"/>
        <v>0.22907007028887688</v>
      </c>
      <c r="AY485" s="31">
        <f t="shared" si="329"/>
        <v>4.0054039953738699E-2</v>
      </c>
      <c r="AZ485" s="31">
        <f t="shared" si="330"/>
        <v>9.7882400451212142E-3</v>
      </c>
      <c r="BA485" s="31">
        <f t="shared" si="327"/>
        <v>1</v>
      </c>
      <c r="BB485" s="34">
        <f>AU485*'Propiedades físicas'!$C$4+'Diseño reactor'!AV485*'Propiedades físicas'!$C$5+'Diseño reactor'!AW485*'Propiedades físicas'!$C$8+'Diseño reactor'!AX485*'Propiedades físicas'!$C$9+'Diseño reactor'!AY485*'Propiedades físicas'!$C$7+'Diseño reactor'!AZ485*'Propiedades físicas'!$C$6</f>
        <v>877.9566942342849</v>
      </c>
      <c r="BC485" s="45">
        <f>AU485*'Propiedades físicas'!$L$4+'Diseño reactor'!AV485*'Propiedades físicas'!$L$5+'Diseño reactor'!AW485*'Propiedades físicas'!$L$8+AX485*'Propiedades físicas'!$L$9+'Diseño reactor'!AY485*'Propiedades físicas'!$L$7+'Diseño reactor'!AZ485*'Propiedades físicas'!$L$6</f>
        <v>1.9170714639184083</v>
      </c>
      <c r="BD485" s="29">
        <f t="shared" si="306"/>
        <v>4.7045549891382104</v>
      </c>
      <c r="BE485" s="58">
        <f t="shared" si="307"/>
        <v>44.902695890921294</v>
      </c>
      <c r="BF485" s="30">
        <f>AU485*'Propiedades físicas'!$I$4+'Diseño reactor'!AV485*'Propiedades físicas'!$I$5+'Diseño reactor'!AW485*'Propiedades físicas'!$I$8+'Diseño reactor'!AX485*'Propiedades físicas'!$I$9+'Diseño reactor'!AY485*'Propiedades físicas'!$I$7+'Diseño reactor'!AZ485*'Propiedades físicas'!$I$6</f>
        <v>1.8817531549416896E-2</v>
      </c>
      <c r="BG485" s="24">
        <f>AU485*'Propiedades físicas'!$O$4+'Diseño reactor'!AV485*'Propiedades físicas'!$O$5+'Diseño reactor'!AW485*'Propiedades físicas'!$O$8+'Diseño reactor'!AX485*'Propiedades físicas'!$O$9+'Diseño reactor'!AY485*'Propiedades físicas'!$O$7+'Diseño reactor'!AZ485*'Propiedades físicas'!$O$6</f>
        <v>0.14590508321491058</v>
      </c>
      <c r="BH485" s="54">
        <f t="shared" si="308"/>
        <v>43805.09648555539</v>
      </c>
      <c r="BI485" s="34">
        <f t="shared" si="328"/>
        <v>247.24671656323002</v>
      </c>
      <c r="BJ485" s="27">
        <f t="shared" si="309"/>
        <v>4835.6140187524106</v>
      </c>
      <c r="BK485" s="34">
        <f t="shared" si="310"/>
        <v>542.72358907789123</v>
      </c>
      <c r="BL485" s="27">
        <f t="shared" si="311"/>
        <v>104.74302721550818</v>
      </c>
      <c r="BM485" s="34">
        <f t="shared" si="312"/>
        <v>1.1054421768707483</v>
      </c>
      <c r="BN485" s="45">
        <f t="shared" si="313"/>
        <v>414.13241222615795</v>
      </c>
      <c r="BO485" s="45">
        <f t="shared" si="314"/>
        <v>70.05349791857418</v>
      </c>
      <c r="BP485" s="66">
        <f t="shared" si="315"/>
        <v>6.7073904294718183</v>
      </c>
    </row>
    <row r="486" spans="8:68">
      <c r="H486" s="68">
        <v>481</v>
      </c>
      <c r="I486" s="31">
        <f>('Propiedades físicas'!$C$10*'Diseño reactor'!H486)/1000</f>
        <v>420.99298044951388</v>
      </c>
      <c r="J486" s="31">
        <f t="shared" si="293"/>
        <v>1.0831534519010448</v>
      </c>
      <c r="K486" s="31">
        <f>(I486*1000)/'Propiedades físicas'!$F$10</f>
        <v>2749.9961396265444</v>
      </c>
      <c r="L486" s="31">
        <f t="shared" si="294"/>
        <v>392.8565913752206</v>
      </c>
      <c r="M486" s="31">
        <f t="shared" si="295"/>
        <v>2357.1395482513235</v>
      </c>
      <c r="N486" s="31">
        <f t="shared" si="296"/>
        <v>0.81674967021875389</v>
      </c>
      <c r="O486" s="32">
        <f t="shared" si="297"/>
        <v>4.9004980213125231</v>
      </c>
      <c r="P486" s="33">
        <f t="shared" si="298"/>
        <v>0.42126103702720025</v>
      </c>
      <c r="Q486" s="31">
        <f t="shared" si="299"/>
        <v>4.2207740453446858</v>
      </c>
      <c r="R486" s="31">
        <f t="shared" si="300"/>
        <v>0.20398410654530366</v>
      </c>
      <c r="S486" s="31">
        <f t="shared" si="301"/>
        <v>0.67972397596783718</v>
      </c>
      <c r="T486" s="31">
        <f t="shared" si="302"/>
        <v>9.877371051621639E-2</v>
      </c>
      <c r="U486" s="31">
        <f t="shared" si="303"/>
        <v>9.273081613003363E-2</v>
      </c>
      <c r="V486" s="47">
        <f t="shared" si="316"/>
        <v>4.1717112404635368E-4</v>
      </c>
      <c r="W486" s="31">
        <f t="shared" si="304"/>
        <v>0.4842225808130759</v>
      </c>
      <c r="X486" s="34">
        <f>(S486*H486*'Propiedades físicas'!$F$5*60*24*365)/(1000000)</f>
        <v>50602.745247722516</v>
      </c>
      <c r="Y486" s="34">
        <f>(U486*H486*'Propiedades físicas'!$F$7*60*24*365)/(1000000)</f>
        <v>2158.9221790541214</v>
      </c>
      <c r="Z486" s="31">
        <f t="shared" si="317"/>
        <v>202.62655881008331</v>
      </c>
      <c r="AA486" s="31">
        <f t="shared" si="318"/>
        <v>2030.1923158107938</v>
      </c>
      <c r="AB486" s="31">
        <f t="shared" si="318"/>
        <v>98.116355248291057</v>
      </c>
      <c r="AC486" s="31">
        <f t="shared" si="318"/>
        <v>326.94723244052966</v>
      </c>
      <c r="AD486" s="31">
        <f t="shared" si="318"/>
        <v>47.510154758300082</v>
      </c>
      <c r="AE486" s="31">
        <f t="shared" si="319"/>
        <v>44.603522558546175</v>
      </c>
      <c r="AF486" s="31">
        <f t="shared" si="320"/>
        <v>2749.9961396265439</v>
      </c>
      <c r="AG486" s="31">
        <f t="shared" si="321"/>
        <v>7.3682488455274878E-2</v>
      </c>
      <c r="AH486" s="31">
        <f t="shared" si="322"/>
        <v>0.73825278754263957</v>
      </c>
      <c r="AI486" s="31">
        <f t="shared" si="322"/>
        <v>3.5678724720542877E-2</v>
      </c>
      <c r="AJ486" s="31">
        <f t="shared" si="322"/>
        <v>0.11889006960021765</v>
      </c>
      <c r="AK486" s="31">
        <f t="shared" si="322"/>
        <v>1.7276444164300565E-2</v>
      </c>
      <c r="AL486" s="31">
        <f t="shared" si="323"/>
        <v>1.6219485517024557E-2</v>
      </c>
      <c r="AM486" s="31">
        <f t="shared" si="324"/>
        <v>1</v>
      </c>
      <c r="AN486" s="31">
        <f>(Z486*'Propiedades físicas'!$F$4)/1000</f>
        <v>178.18574328641108</v>
      </c>
      <c r="AO486" s="31">
        <f>(AA486*'Propiedades físicas'!$F$6)/1000</f>
        <v>65.047361798577839</v>
      </c>
      <c r="AP486" s="31">
        <f>(AB486*'Propiedades físicas'!$F$9)/1000</f>
        <v>60.532885370433164</v>
      </c>
      <c r="AQ486" s="31">
        <f>(AC486*'Propiedades físicas'!$F$5)/1000</f>
        <v>96.276151536762768</v>
      </c>
      <c r="AR486" s="31">
        <f>(AD486*'Propiedades físicas'!$F$8)/1000</f>
        <v>16.84330006491254</v>
      </c>
      <c r="AS486" s="31">
        <f>(AE486*'Propiedades físicas'!$F$7)/1000</f>
        <v>4.107538392416517</v>
      </c>
      <c r="AT486" s="31">
        <f t="shared" si="325"/>
        <v>420.99298044951394</v>
      </c>
      <c r="AU486" s="31">
        <f t="shared" si="326"/>
        <v>0.42325110289524021</v>
      </c>
      <c r="AV486" s="31">
        <f t="shared" si="329"/>
        <v>0.15450937383593361</v>
      </c>
      <c r="AW486" s="31">
        <f t="shared" si="329"/>
        <v>0.14378597311955027</v>
      </c>
      <c r="AX486" s="31">
        <f t="shared" si="329"/>
        <v>0.22868825849296634</v>
      </c>
      <c r="AY486" s="31">
        <f t="shared" si="329"/>
        <v>4.00085057164805E-2</v>
      </c>
      <c r="AZ486" s="31">
        <f t="shared" si="330"/>
        <v>9.7567859398289859E-3</v>
      </c>
      <c r="BA486" s="31">
        <f t="shared" si="327"/>
        <v>0.99999999999999989</v>
      </c>
      <c r="BB486" s="34">
        <f>AU486*'Propiedades físicas'!$C$4+'Diseño reactor'!AV486*'Propiedades físicas'!$C$5+'Diseño reactor'!AW486*'Propiedades físicas'!$C$8+'Diseño reactor'!AX486*'Propiedades físicas'!$C$9+'Diseño reactor'!AY486*'Propiedades físicas'!$C$7+'Diseño reactor'!AZ486*'Propiedades físicas'!$C$6</f>
        <v>877.94857224918621</v>
      </c>
      <c r="BC486" s="45">
        <f>AU486*'Propiedades físicas'!$L$4+'Diseño reactor'!AV486*'Propiedades físicas'!$L$5+'Diseño reactor'!AW486*'Propiedades físicas'!$L$8+AX486*'Propiedades físicas'!$L$9+'Diseño reactor'!AY486*'Propiedades físicas'!$L$7+'Diseño reactor'!AZ486*'Propiedades físicas'!$L$6</f>
        <v>1.9174063002940582</v>
      </c>
      <c r="BD486" s="29">
        <f t="shared" si="306"/>
        <v>4.6987330771193543</v>
      </c>
      <c r="BE486" s="58">
        <f t="shared" si="307"/>
        <v>44.895751533513724</v>
      </c>
      <c r="BF486" s="30">
        <f>AU486*'Propiedades físicas'!$I$4+'Diseño reactor'!AV486*'Propiedades físicas'!$I$5+'Diseño reactor'!AW486*'Propiedades físicas'!$I$8+'Diseño reactor'!AX486*'Propiedades físicas'!$I$9+'Diseño reactor'!AY486*'Propiedades físicas'!$I$7+'Diseño reactor'!AZ486*'Propiedades físicas'!$I$6</f>
        <v>1.8821061301585895E-2</v>
      </c>
      <c r="BG486" s="24">
        <f>AU486*'Propiedades físicas'!$O$4+'Diseño reactor'!AV486*'Propiedades físicas'!$O$5+'Diseño reactor'!AW486*'Propiedades físicas'!$O$8+'Diseño reactor'!AX486*'Propiedades físicas'!$O$9+'Diseño reactor'!AY486*'Propiedades físicas'!$O$7+'Diseño reactor'!AZ486*'Propiedades físicas'!$O$6</f>
        <v>0.14591676648917321</v>
      </c>
      <c r="BH486" s="54">
        <f t="shared" si="308"/>
        <v>43796.475995281318</v>
      </c>
      <c r="BI486" s="34">
        <f t="shared" si="328"/>
        <v>247.31648313053267</v>
      </c>
      <c r="BJ486" s="27">
        <f t="shared" si="309"/>
        <v>4835.4343169028807</v>
      </c>
      <c r="BK486" s="34">
        <f t="shared" si="310"/>
        <v>542.74687699480955</v>
      </c>
      <c r="BL486" s="27">
        <f t="shared" si="311"/>
        <v>104.74389459360461</v>
      </c>
      <c r="BM486" s="34">
        <f t="shared" si="312"/>
        <v>1.1054421768707483</v>
      </c>
      <c r="BN486" s="45">
        <f t="shared" si="313"/>
        <v>415.13492692346006</v>
      </c>
      <c r="BO486" s="45">
        <f t="shared" si="314"/>
        <v>70.117339234389732</v>
      </c>
      <c r="BP486" s="66">
        <f t="shared" si="315"/>
        <v>6.7073283793439744</v>
      </c>
    </row>
    <row r="487" spans="8:68">
      <c r="H487" s="68">
        <v>482</v>
      </c>
      <c r="I487" s="31">
        <f>('Propiedades físicas'!$C$10*'Diseño reactor'!H487)/1000</f>
        <v>421.86822573111368</v>
      </c>
      <c r="J487" s="31">
        <f t="shared" si="293"/>
        <v>1.0809062455692999</v>
      </c>
      <c r="K487" s="31">
        <f>(I487*1000)/'Propiedades físicas'!$F$10</f>
        <v>2755.7133873180755</v>
      </c>
      <c r="L487" s="31">
        <f t="shared" si="294"/>
        <v>393.67334104543932</v>
      </c>
      <c r="M487" s="31">
        <f t="shared" si="295"/>
        <v>2362.0400462726361</v>
      </c>
      <c r="N487" s="31">
        <f t="shared" si="296"/>
        <v>0.81674967021875378</v>
      </c>
      <c r="O487" s="32">
        <f t="shared" si="297"/>
        <v>4.9004980213125231</v>
      </c>
      <c r="P487" s="33">
        <f t="shared" si="298"/>
        <v>0.42168466615029687</v>
      </c>
      <c r="Q487" s="31">
        <f t="shared" si="299"/>
        <v>4.2219053841176573</v>
      </c>
      <c r="R487" s="31">
        <f t="shared" si="300"/>
        <v>0.20397051927018667</v>
      </c>
      <c r="S487" s="31">
        <f t="shared" si="301"/>
        <v>0.67859263719486562</v>
      </c>
      <c r="T487" s="31">
        <f t="shared" si="302"/>
        <v>9.86613364701317E-2</v>
      </c>
      <c r="U487" s="31">
        <f t="shared" si="303"/>
        <v>9.2433148328138537E-2</v>
      </c>
      <c r="V487" s="47">
        <f t="shared" si="316"/>
        <v>4.1759064026534255E-4</v>
      </c>
      <c r="W487" s="31">
        <f t="shared" si="304"/>
        <v>0.48370390399134755</v>
      </c>
      <c r="X487" s="34">
        <f>(S487*H487*'Propiedades físicas'!$F$5*60*24*365)/(1000000)</f>
        <v>50623.549689295665</v>
      </c>
      <c r="Y487" s="34">
        <f>(U487*H487*'Propiedades físicas'!$F$7*60*24*365)/(1000000)</f>
        <v>2156.4659908723238</v>
      </c>
      <c r="Z487" s="31">
        <f t="shared" si="317"/>
        <v>203.2520090844431</v>
      </c>
      <c r="AA487" s="31">
        <f t="shared" si="318"/>
        <v>2034.9583951447107</v>
      </c>
      <c r="AB487" s="31">
        <f t="shared" si="318"/>
        <v>98.313790288229967</v>
      </c>
      <c r="AC487" s="31">
        <f t="shared" si="318"/>
        <v>327.08165112792523</v>
      </c>
      <c r="AD487" s="31">
        <f t="shared" si="318"/>
        <v>47.554764178603477</v>
      </c>
      <c r="AE487" s="31">
        <f t="shared" si="319"/>
        <v>44.552777494162775</v>
      </c>
      <c r="AF487" s="31">
        <f t="shared" si="320"/>
        <v>2755.7133873180755</v>
      </c>
      <c r="AG487" s="31">
        <f t="shared" si="321"/>
        <v>7.3756585144093195E-2</v>
      </c>
      <c r="AH487" s="31">
        <f t="shared" si="322"/>
        <v>0.73845066925671088</v>
      </c>
      <c r="AI487" s="31">
        <f t="shared" si="322"/>
        <v>3.5676348179268104E-2</v>
      </c>
      <c r="AJ487" s="31">
        <f t="shared" si="322"/>
        <v>0.11869218788614613</v>
      </c>
      <c r="AK487" s="31">
        <f t="shared" si="322"/>
        <v>1.725678889446659E-2</v>
      </c>
      <c r="AL487" s="31">
        <f t="shared" si="323"/>
        <v>1.6167420639314953E-2</v>
      </c>
      <c r="AM487" s="31">
        <f t="shared" si="324"/>
        <v>0.99999999999999989</v>
      </c>
      <c r="AN487" s="31">
        <f>(Z487*'Propiedades físicas'!$F$4)/1000</f>
        <v>178.73575174867759</v>
      </c>
      <c r="AO487" s="31">
        <f>(AA487*'Propiedades físicas'!$F$6)/1000</f>
        <v>65.200066980436532</v>
      </c>
      <c r="AP487" s="31">
        <f>(AB487*'Propiedades físicas'!$F$9)/1000</f>
        <v>60.65469291832347</v>
      </c>
      <c r="AQ487" s="31">
        <f>(AC487*'Propiedades físicas'!$F$5)/1000</f>
        <v>96.315733807640157</v>
      </c>
      <c r="AR487" s="31">
        <f>(AD487*'Propiedades físicas'!$F$8)/1000</f>
        <v>16.8591149965985</v>
      </c>
      <c r="AS487" s="31">
        <f>(AE487*'Propiedades físicas'!$F$7)/1000</f>
        <v>4.1028652794374505</v>
      </c>
      <c r="AT487" s="31">
        <f t="shared" si="325"/>
        <v>421.86822573111368</v>
      </c>
      <c r="AU487" s="31">
        <f t="shared" si="326"/>
        <v>0.42367673327120509</v>
      </c>
      <c r="AV487" s="31">
        <f t="shared" si="329"/>
        <v>0.15455078861993538</v>
      </c>
      <c r="AW487" s="31">
        <f t="shared" si="329"/>
        <v>0.143776395610754</v>
      </c>
      <c r="AX487" s="31">
        <f t="shared" si="329"/>
        <v>0.22830762767383422</v>
      </c>
      <c r="AY487" s="31">
        <f t="shared" si="329"/>
        <v>3.9962988365338521E-2</v>
      </c>
      <c r="AZ487" s="31">
        <f t="shared" si="330"/>
        <v>9.7254664589328313E-3</v>
      </c>
      <c r="BA487" s="31">
        <f t="shared" si="327"/>
        <v>1</v>
      </c>
      <c r="BB487" s="34">
        <f>AU487*'Propiedades físicas'!$C$4+'Diseño reactor'!AV487*'Propiedades físicas'!$C$5+'Diseño reactor'!AW487*'Propiedades físicas'!$C$8+'Diseño reactor'!AX487*'Propiedades físicas'!$C$9+'Diseño reactor'!AY487*'Propiedades físicas'!$C$7+'Diseño reactor'!AZ487*'Propiedades físicas'!$C$6</f>
        <v>877.94048311276038</v>
      </c>
      <c r="BC487" s="45">
        <f>AU487*'Propiedades físicas'!$L$4+'Diseño reactor'!AV487*'Propiedades físicas'!$L$5+'Diseño reactor'!AW487*'Propiedades físicas'!$L$8+AX487*'Propiedades físicas'!$L$9+'Diseño reactor'!AY487*'Propiedades físicas'!$L$7+'Diseño reactor'!AZ487*'Propiedades físicas'!$L$6</f>
        <v>1.9177403988321897</v>
      </c>
      <c r="BD487" s="29">
        <f t="shared" si="306"/>
        <v>4.6929255393199254</v>
      </c>
      <c r="BE487" s="58">
        <f t="shared" si="307"/>
        <v>44.888826428820572</v>
      </c>
      <c r="BF487" s="30">
        <f>AU487*'Propiedades físicas'!$I$4+'Diseño reactor'!AV487*'Propiedades físicas'!$I$5+'Diseño reactor'!AW487*'Propiedades físicas'!$I$8+'Diseño reactor'!AX487*'Propiedades físicas'!$I$9+'Diseño reactor'!AY487*'Propiedades físicas'!$I$7+'Diseño reactor'!AZ487*'Propiedades físicas'!$I$6</f>
        <v>1.8824577341833376E-2</v>
      </c>
      <c r="BG487" s="24">
        <f>AU487*'Propiedades físicas'!$O$4+'Diseño reactor'!AV487*'Propiedades físicas'!$O$5+'Diseño reactor'!AW487*'Propiedades físicas'!$O$8+'Diseño reactor'!AX487*'Propiedades físicas'!$O$9+'Diseño reactor'!AY487*'Propiedades físicas'!$O$7+'Diseño reactor'!AZ487*'Propiedades físicas'!$O$6</f>
        <v>0.14592843461844279</v>
      </c>
      <c r="BH487" s="54">
        <f t="shared" si="308"/>
        <v>43787.892271478442</v>
      </c>
      <c r="BI487" s="34">
        <f t="shared" si="328"/>
        <v>247.38600502202911</v>
      </c>
      <c r="BJ487" s="27">
        <f t="shared" si="309"/>
        <v>4835.2554811065429</v>
      </c>
      <c r="BK487" s="34">
        <f t="shared" si="310"/>
        <v>542.77020256778712</v>
      </c>
      <c r="BL487" s="27">
        <f t="shared" si="311"/>
        <v>104.74476331401985</v>
      </c>
      <c r="BM487" s="34">
        <f t="shared" si="312"/>
        <v>1.1054421768707483</v>
      </c>
      <c r="BN487" s="45">
        <f t="shared" si="313"/>
        <v>416.13793979900584</v>
      </c>
      <c r="BO487" s="45">
        <f t="shared" si="314"/>
        <v>70.181043900504619</v>
      </c>
      <c r="BP487" s="66">
        <f t="shared" si="315"/>
        <v>6.7072665801725551</v>
      </c>
    </row>
    <row r="488" spans="8:68">
      <c r="H488" s="68">
        <v>483</v>
      </c>
      <c r="I488" s="31">
        <f>('Propiedades físicas'!$C$10*'Diseño reactor'!H488)/1000</f>
        <v>422.74347101271348</v>
      </c>
      <c r="J488" s="31">
        <f t="shared" si="293"/>
        <v>1.0786683444397569</v>
      </c>
      <c r="K488" s="31">
        <f>(I488*1000)/'Propiedades físicas'!$F$10</f>
        <v>2761.4306350096067</v>
      </c>
      <c r="L488" s="31">
        <f t="shared" si="294"/>
        <v>394.49009071565808</v>
      </c>
      <c r="M488" s="31">
        <f t="shared" si="295"/>
        <v>2366.9405442939483</v>
      </c>
      <c r="N488" s="31">
        <f t="shared" si="296"/>
        <v>0.81674967021875378</v>
      </c>
      <c r="O488" s="32">
        <f t="shared" si="297"/>
        <v>4.9004980213125222</v>
      </c>
      <c r="P488" s="33">
        <f t="shared" si="298"/>
        <v>0.4221073887006449</v>
      </c>
      <c r="Q488" s="31">
        <f t="shared" si="299"/>
        <v>4.2230332281142937</v>
      </c>
      <c r="R488" s="31">
        <f t="shared" si="300"/>
        <v>0.20395652302847875</v>
      </c>
      <c r="S488" s="31">
        <f t="shared" si="301"/>
        <v>0.67746479319822805</v>
      </c>
      <c r="T488" s="31">
        <f t="shared" si="302"/>
        <v>9.8549005299140957E-2</v>
      </c>
      <c r="U488" s="31">
        <f t="shared" si="303"/>
        <v>9.2136753190489126E-2</v>
      </c>
      <c r="V488" s="47">
        <f t="shared" si="316"/>
        <v>4.1800925871326002E-4</v>
      </c>
      <c r="W488" s="31">
        <f t="shared" si="304"/>
        <v>0.4831863371458846</v>
      </c>
      <c r="X488" s="34">
        <f>(S488*H488*'Propiedades físicas'!$F$5*60*24*365)/(1000000)</f>
        <v>50644.26518248819</v>
      </c>
      <c r="Y488" s="34">
        <f>(U488*H488*'Propiedades físicas'!$F$7*60*24*365)/(1000000)</f>
        <v>2154.0107398223868</v>
      </c>
      <c r="Z488" s="31">
        <f t="shared" si="317"/>
        <v>203.87786874241149</v>
      </c>
      <c r="AA488" s="31">
        <f t="shared" si="318"/>
        <v>2039.7250491792038</v>
      </c>
      <c r="AB488" s="31">
        <f t="shared" si="318"/>
        <v>98.511000622755233</v>
      </c>
      <c r="AC488" s="31">
        <f t="shared" si="318"/>
        <v>327.21549511474416</v>
      </c>
      <c r="AD488" s="31">
        <f t="shared" si="318"/>
        <v>47.599169559485084</v>
      </c>
      <c r="AE488" s="31">
        <f t="shared" si="319"/>
        <v>44.502051791006245</v>
      </c>
      <c r="AF488" s="31">
        <f t="shared" si="320"/>
        <v>2761.4306350096058</v>
      </c>
      <c r="AG488" s="31">
        <f t="shared" si="321"/>
        <v>7.3830523264873646E-2</v>
      </c>
      <c r="AH488" s="31">
        <f t="shared" si="322"/>
        <v>0.73864793970177289</v>
      </c>
      <c r="AI488" s="31">
        <f t="shared" si="322"/>
        <v>3.5673900105918303E-2</v>
      </c>
      <c r="AJ488" s="31">
        <f t="shared" si="322"/>
        <v>0.11849491744108427</v>
      </c>
      <c r="AK488" s="31">
        <f t="shared" si="322"/>
        <v>1.723714112388686E-2</v>
      </c>
      <c r="AL488" s="31">
        <f t="shared" si="323"/>
        <v>1.6115578362464078E-2</v>
      </c>
      <c r="AM488" s="31">
        <f t="shared" si="324"/>
        <v>1</v>
      </c>
      <c r="AN488" s="31">
        <f>(Z488*'Propiedades físicas'!$F$4)/1000</f>
        <v>179.28612021470181</v>
      </c>
      <c r="AO488" s="31">
        <f>(AA488*'Propiedades físicas'!$F$6)/1000</f>
        <v>65.35279057570169</v>
      </c>
      <c r="AP488" s="31">
        <f>(AB488*'Propiedades físicas'!$F$9)/1000</f>
        <v>60.776361834208835</v>
      </c>
      <c r="AQ488" s="31">
        <f>(AC488*'Propiedades físicas'!$F$5)/1000</f>
        <v>96.355146846438714</v>
      </c>
      <c r="AR488" s="31">
        <f>(AD488*'Propiedades físicas'!$F$8)/1000</f>
        <v>16.874857592228647</v>
      </c>
      <c r="AS488" s="31">
        <f>(AE488*'Propiedades físicas'!$F$7)/1000</f>
        <v>4.0981939494337647</v>
      </c>
      <c r="AT488" s="31">
        <f t="shared" si="325"/>
        <v>422.74347101271343</v>
      </c>
      <c r="AU488" s="31">
        <f t="shared" si="326"/>
        <v>0.42410145279170974</v>
      </c>
      <c r="AV488" s="31">
        <f t="shared" si="329"/>
        <v>0.1545920754710752</v>
      </c>
      <c r="AW488" s="31">
        <f t="shared" si="329"/>
        <v>0.14376652982626684</v>
      </c>
      <c r="AX488" s="31">
        <f t="shared" si="329"/>
        <v>0.22792817264714413</v>
      </c>
      <c r="AY488" s="31">
        <f t="shared" si="329"/>
        <v>3.9917488380846355E-2</v>
      </c>
      <c r="AZ488" s="31">
        <f t="shared" si="330"/>
        <v>9.6942808829577811E-3</v>
      </c>
      <c r="BA488" s="31">
        <f t="shared" si="327"/>
        <v>1.0000000000000002</v>
      </c>
      <c r="BB488" s="34">
        <f>AU488*'Propiedades físicas'!$C$4+'Diseño reactor'!AV488*'Propiedades físicas'!$C$5+'Diseño reactor'!AW488*'Propiedades físicas'!$C$8+'Diseño reactor'!AX488*'Propiedades físicas'!$C$9+'Diseño reactor'!AY488*'Propiedades físicas'!$C$7+'Diseño reactor'!AZ488*'Propiedades físicas'!$C$6</f>
        <v>877.9324266562835</v>
      </c>
      <c r="BC488" s="45">
        <f>AU488*'Propiedades físicas'!$L$4+'Diseño reactor'!AV488*'Propiedades físicas'!$L$5+'Diseño reactor'!AW488*'Propiedades físicas'!$L$8+AX488*'Propiedades físicas'!$L$9+'Diseño reactor'!AY488*'Propiedades físicas'!$L$7+'Diseño reactor'!AZ488*'Propiedades físicas'!$L$6</f>
        <v>1.9180737618733015</v>
      </c>
      <c r="BD488" s="29">
        <f t="shared" si="306"/>
        <v>4.687132322884489</v>
      </c>
      <c r="BE488" s="58">
        <f t="shared" si="307"/>
        <v>44.881920492866669</v>
      </c>
      <c r="BF488" s="30">
        <f>AU488*'Propiedades físicas'!$I$4+'Diseño reactor'!AV488*'Propiedades físicas'!$I$5+'Diseño reactor'!AW488*'Propiedades físicas'!$I$8+'Diseño reactor'!AX488*'Propiedades físicas'!$I$9+'Diseño reactor'!AY488*'Propiedades físicas'!$I$7+'Diseño reactor'!AZ488*'Propiedades físicas'!$I$6</f>
        <v>1.8828079738012368E-2</v>
      </c>
      <c r="BG488" s="24">
        <f>AU488*'Propiedades físicas'!$O$4+'Diseño reactor'!AV488*'Propiedades físicas'!$O$5+'Diseño reactor'!AW488*'Propiedades físicas'!$O$8+'Diseño reactor'!AX488*'Propiedades físicas'!$O$9+'Diseño reactor'!AY488*'Propiedades físicas'!$O$7+'Diseño reactor'!AZ488*'Propiedades físicas'!$O$6</f>
        <v>0.14594008760392324</v>
      </c>
      <c r="BH488" s="54">
        <f t="shared" si="308"/>
        <v>43779.345108608577</v>
      </c>
      <c r="BI488" s="34">
        <f t="shared" si="328"/>
        <v>247.45528336224626</v>
      </c>
      <c r="BJ488" s="27">
        <f t="shared" si="309"/>
        <v>4835.0775064171958</v>
      </c>
      <c r="BK488" s="34">
        <f t="shared" si="310"/>
        <v>542.79356527560333</v>
      </c>
      <c r="BL488" s="27">
        <f t="shared" si="311"/>
        <v>104.74563335705845</v>
      </c>
      <c r="BM488" s="34">
        <f t="shared" si="312"/>
        <v>1.1054421768707483</v>
      </c>
      <c r="BN488" s="45">
        <f t="shared" si="313"/>
        <v>417.14144917963011</v>
      </c>
      <c r="BO488" s="45">
        <f t="shared" si="314"/>
        <v>70.244612355084072</v>
      </c>
      <c r="BP488" s="66">
        <f t="shared" si="315"/>
        <v>6.7072050306685496</v>
      </c>
    </row>
    <row r="489" spans="8:68">
      <c r="H489" s="68">
        <v>484</v>
      </c>
      <c r="I489" s="31">
        <f>('Propiedades físicas'!$C$10*'Diseño reactor'!H489)/1000</f>
        <v>423.61871629431329</v>
      </c>
      <c r="J489" s="31">
        <f t="shared" si="293"/>
        <v>1.0764396908355425</v>
      </c>
      <c r="K489" s="31">
        <f>(I489*1000)/'Propiedades físicas'!$F$10</f>
        <v>2767.1478827011379</v>
      </c>
      <c r="L489" s="31">
        <f t="shared" si="294"/>
        <v>395.3068403858768</v>
      </c>
      <c r="M489" s="31">
        <f t="shared" si="295"/>
        <v>2371.8410423152609</v>
      </c>
      <c r="N489" s="31">
        <f t="shared" si="296"/>
        <v>0.81674967021875367</v>
      </c>
      <c r="O489" s="32">
        <f t="shared" si="297"/>
        <v>4.9004980213125222</v>
      </c>
      <c r="P489" s="33">
        <f t="shared" si="298"/>
        <v>0.42252920758525286</v>
      </c>
      <c r="Q489" s="31">
        <f t="shared" si="299"/>
        <v>4.2241575926573844</v>
      </c>
      <c r="R489" s="31">
        <f t="shared" si="300"/>
        <v>0.20394212053469427</v>
      </c>
      <c r="S489" s="31">
        <f t="shared" si="301"/>
        <v>0.67634042865513844</v>
      </c>
      <c r="T489" s="31">
        <f t="shared" si="302"/>
        <v>9.8436718175975504E-2</v>
      </c>
      <c r="U489" s="31">
        <f t="shared" si="303"/>
        <v>9.1841623922831031E-2</v>
      </c>
      <c r="V489" s="47">
        <f t="shared" si="316"/>
        <v>4.1842698226889123E-4</v>
      </c>
      <c r="W489" s="31">
        <f t="shared" si="304"/>
        <v>0.48266987671744638</v>
      </c>
      <c r="X489" s="34">
        <f>(S489*H489*'Propiedades físicas'!$F$5*60*24*365)/(1000000)</f>
        <v>50664.892202160561</v>
      </c>
      <c r="Y489" s="34">
        <f>(U489*H489*'Propiedades físicas'!$F$7*60*24*365)/(1000000)</f>
        <v>2151.5564515370011</v>
      </c>
      <c r="Z489" s="31">
        <f t="shared" si="317"/>
        <v>204.5041364712624</v>
      </c>
      <c r="AA489" s="31">
        <f t="shared" si="318"/>
        <v>2044.492274846174</v>
      </c>
      <c r="AB489" s="31">
        <f t="shared" si="318"/>
        <v>98.707986338792026</v>
      </c>
      <c r="AC489" s="31">
        <f t="shared" si="318"/>
        <v>327.34876746908702</v>
      </c>
      <c r="AD489" s="31">
        <f t="shared" si="318"/>
        <v>47.643371597172141</v>
      </c>
      <c r="AE489" s="31">
        <f t="shared" si="319"/>
        <v>44.451345978650217</v>
      </c>
      <c r="AF489" s="31">
        <f t="shared" si="320"/>
        <v>2767.1478827011379</v>
      </c>
      <c r="AG489" s="31">
        <f t="shared" si="321"/>
        <v>7.3904303326079085E-2</v>
      </c>
      <c r="AH489" s="31">
        <f t="shared" si="322"/>
        <v>0.73884460155792353</v>
      </c>
      <c r="AI489" s="31">
        <f t="shared" si="322"/>
        <v>3.5671380975287346E-2</v>
      </c>
      <c r="AJ489" s="31">
        <f t="shared" si="322"/>
        <v>0.11829825558493358</v>
      </c>
      <c r="AK489" s="31">
        <f t="shared" si="322"/>
        <v>1.7217501057683011E-2</v>
      </c>
      <c r="AL489" s="31">
        <f t="shared" si="323"/>
        <v>1.60639574980934E-2</v>
      </c>
      <c r="AM489" s="31">
        <f t="shared" si="324"/>
        <v>1</v>
      </c>
      <c r="AN489" s="31">
        <f>(Z489*'Propiedades físicas'!$F$4)/1000</f>
        <v>179.83684753009871</v>
      </c>
      <c r="AO489" s="31">
        <f>(AA489*'Propiedades físicas'!$F$6)/1000</f>
        <v>65.505532486071417</v>
      </c>
      <c r="AP489" s="31">
        <f>(AB489*'Propiedades físicas'!$F$9)/1000</f>
        <v>60.897892171717736</v>
      </c>
      <c r="AQ489" s="31">
        <f>(AC489*'Propiedades físicas'!$F$5)/1000</f>
        <v>96.394391556622068</v>
      </c>
      <c r="AR489" s="31">
        <f>(AD489*'Propiedades físicas'!$F$8)/1000</f>
        <v>16.89052809862946</v>
      </c>
      <c r="AS489" s="31">
        <f>(AE489*'Propiedades físicas'!$F$7)/1000</f>
        <v>4.0935244511738986</v>
      </c>
      <c r="AT489" s="31">
        <f t="shared" si="325"/>
        <v>423.61871629431329</v>
      </c>
      <c r="AU489" s="31">
        <f t="shared" si="326"/>
        <v>0.42452526437749571</v>
      </c>
      <c r="AV489" s="31">
        <f t="shared" si="329"/>
        <v>0.15463323495027259</v>
      </c>
      <c r="AW489" s="31">
        <f t="shared" si="329"/>
        <v>0.14375637767951766</v>
      </c>
      <c r="AX489" s="31">
        <f t="shared" si="329"/>
        <v>0.2275498882576546</v>
      </c>
      <c r="AY489" s="31">
        <f t="shared" si="329"/>
        <v>3.9872006238021361E-2</v>
      </c>
      <c r="AZ489" s="31">
        <f t="shared" si="330"/>
        <v>9.663228497038082E-3</v>
      </c>
      <c r="BA489" s="31">
        <f t="shared" si="327"/>
        <v>0.99999999999999989</v>
      </c>
      <c r="BB489" s="34">
        <f>AU489*'Propiedades físicas'!$C$4+'Diseño reactor'!AV489*'Propiedades físicas'!$C$5+'Diseño reactor'!AW489*'Propiedades físicas'!$C$8+'Diseño reactor'!AX489*'Propiedades físicas'!$C$9+'Diseño reactor'!AY489*'Propiedades físicas'!$C$7+'Diseño reactor'!AZ489*'Propiedades físicas'!$C$6</f>
        <v>877.92440271208159</v>
      </c>
      <c r="BC489" s="45">
        <f>AU489*'Propiedades físicas'!$L$4+'Diseño reactor'!AV489*'Propiedades físicas'!$L$5+'Diseño reactor'!AW489*'Propiedades físicas'!$L$8+AX489*'Propiedades físicas'!$L$9+'Diseño reactor'!AY489*'Propiedades físicas'!$L$7+'Diseño reactor'!AZ489*'Propiedades físicas'!$L$6</f>
        <v>1.9184063917484064</v>
      </c>
      <c r="BD489" s="29">
        <f t="shared" si="306"/>
        <v>4.6813533752140231</v>
      </c>
      <c r="BE489" s="58">
        <f t="shared" si="307"/>
        <v>44.87503364219436</v>
      </c>
      <c r="BF489" s="30">
        <f>AU489*'Propiedades físicas'!$I$4+'Diseño reactor'!AV489*'Propiedades físicas'!$I$5+'Diseño reactor'!AW489*'Propiedades físicas'!$I$8+'Diseño reactor'!AX489*'Propiedades físicas'!$I$9+'Diseño reactor'!AY489*'Propiedades físicas'!$I$7+'Diseño reactor'!AZ489*'Propiedades físicas'!$I$6</f>
        <v>1.883156855756642E-2</v>
      </c>
      <c r="BG489" s="24">
        <f>AU489*'Propiedades físicas'!$O$4+'Diseño reactor'!AV489*'Propiedades físicas'!$O$5+'Diseño reactor'!AW489*'Propiedades físicas'!$O$8+'Diseño reactor'!AX489*'Propiedades físicas'!$O$9+'Diseño reactor'!AY489*'Propiedades físicas'!$O$7+'Diseño reactor'!AZ489*'Propiedades físicas'!$O$6</f>
        <v>0.14595172544708271</v>
      </c>
      <c r="BH489" s="54">
        <f t="shared" si="308"/>
        <v>43770.834302573232</v>
      </c>
      <c r="BI489" s="34">
        <f t="shared" si="328"/>
        <v>247.52431926940156</v>
      </c>
      <c r="BJ489" s="27">
        <f t="shared" si="309"/>
        <v>4834.9003879229331</v>
      </c>
      <c r="BK489" s="34">
        <f t="shared" si="310"/>
        <v>542.81696460163198</v>
      </c>
      <c r="BL489" s="27">
        <f t="shared" si="311"/>
        <v>104.74650470320094</v>
      </c>
      <c r="BM489" s="34">
        <f t="shared" si="312"/>
        <v>1.1054421768707483</v>
      </c>
      <c r="BN489" s="45">
        <f t="shared" si="313"/>
        <v>418.14545339953457</v>
      </c>
      <c r="BO489" s="45">
        <f t="shared" si="314"/>
        <v>70.308045034422449</v>
      </c>
      <c r="BP489" s="66">
        <f t="shared" si="315"/>
        <v>6.7071437295509657</v>
      </c>
    </row>
    <row r="490" spans="8:68">
      <c r="H490" s="68">
        <v>485</v>
      </c>
      <c r="I490" s="31">
        <f>('Propiedades físicas'!$C$10*'Diseño reactor'!H490)/1000</f>
        <v>424.4939615759132</v>
      </c>
      <c r="J490" s="31">
        <f t="shared" si="293"/>
        <v>1.0742202275554691</v>
      </c>
      <c r="K490" s="31">
        <f>(I490*1000)/'Propiedades físicas'!$F$10</f>
        <v>2772.8651303926695</v>
      </c>
      <c r="L490" s="31">
        <f t="shared" si="294"/>
        <v>396.12359005609562</v>
      </c>
      <c r="M490" s="31">
        <f t="shared" si="295"/>
        <v>2376.7415403365735</v>
      </c>
      <c r="N490" s="31">
        <f t="shared" si="296"/>
        <v>0.81674967021875389</v>
      </c>
      <c r="O490" s="32">
        <f t="shared" si="297"/>
        <v>4.9004980213125231</v>
      </c>
      <c r="P490" s="33">
        <f t="shared" si="298"/>
        <v>0.42295012569871404</v>
      </c>
      <c r="Q490" s="31">
        <f t="shared" si="299"/>
        <v>4.2252784929838221</v>
      </c>
      <c r="R490" s="31">
        <f t="shared" si="300"/>
        <v>0.20392731448576809</v>
      </c>
      <c r="S490" s="31">
        <f t="shared" si="301"/>
        <v>0.67521952832870125</v>
      </c>
      <c r="T490" s="31">
        <f t="shared" si="302"/>
        <v>9.8324476259882096E-2</v>
      </c>
      <c r="U490" s="31">
        <f t="shared" si="303"/>
        <v>9.1547753774389673E-2</v>
      </c>
      <c r="V490" s="47">
        <f t="shared" si="316"/>
        <v>4.1884381379872656E-4</v>
      </c>
      <c r="W490" s="31">
        <f t="shared" si="304"/>
        <v>0.48215451916199326</v>
      </c>
      <c r="X490" s="34">
        <f>(S490*H490*'Propiedades físicas'!$F$5*60*24*365)/(1000000)</f>
        <v>50685.431220134349</v>
      </c>
      <c r="Y490" s="34">
        <f>(U490*H490*'Propiedades físicas'!$F$7*60*24*365)/(1000000)</f>
        <v>2149.103151354117</v>
      </c>
      <c r="Z490" s="31">
        <f t="shared" si="317"/>
        <v>205.13081096387631</v>
      </c>
      <c r="AA490" s="31">
        <f t="shared" si="318"/>
        <v>2049.2600690971535</v>
      </c>
      <c r="AB490" s="31">
        <f t="shared" si="318"/>
        <v>98.904747525597529</v>
      </c>
      <c r="AC490" s="31">
        <f t="shared" si="318"/>
        <v>327.4814712394201</v>
      </c>
      <c r="AD490" s="31">
        <f t="shared" si="318"/>
        <v>47.687370986042815</v>
      </c>
      <c r="AE490" s="31">
        <f t="shared" si="319"/>
        <v>44.400660580578993</v>
      </c>
      <c r="AF490" s="31">
        <f t="shared" si="320"/>
        <v>2772.865130392669</v>
      </c>
      <c r="AG490" s="31">
        <f t="shared" si="321"/>
        <v>7.3977925834000979E-2</v>
      </c>
      <c r="AH490" s="31">
        <f t="shared" si="322"/>
        <v>0.73904065749023828</v>
      </c>
      <c r="AI490" s="31">
        <f t="shared" si="322"/>
        <v>3.5668791259094342E-2</v>
      </c>
      <c r="AJ490" s="31">
        <f t="shared" si="322"/>
        <v>0.11810219965261889</v>
      </c>
      <c r="AK490" s="31">
        <f t="shared" si="322"/>
        <v>1.719786889861814E-2</v>
      </c>
      <c r="AL490" s="31">
        <f t="shared" si="323"/>
        <v>1.6012556865429427E-2</v>
      </c>
      <c r="AM490" s="31">
        <f t="shared" si="324"/>
        <v>1.0000000000000002</v>
      </c>
      <c r="AN490" s="31">
        <f>(Z490*'Propiedades físicas'!$F$4)/1000</f>
        <v>180.38793254541355</v>
      </c>
      <c r="AO490" s="31">
        <f>(AA490*'Propiedades físicas'!$F$6)/1000</f>
        <v>65.658292613872788</v>
      </c>
      <c r="AP490" s="31">
        <f>(AB490*'Propiedades físicas'!$F$9)/1000</f>
        <v>61.01928398591739</v>
      </c>
      <c r="AQ490" s="31">
        <f>(AC490*'Propiedades físicas'!$F$5)/1000</f>
        <v>96.433468835872048</v>
      </c>
      <c r="AR490" s="31">
        <f>(AD490*'Propiedades físicas'!$F$8)/1000</f>
        <v>16.906126761971894</v>
      </c>
      <c r="AS490" s="31">
        <f>(AE490*'Propiedades físicas'!$F$7)/1000</f>
        <v>4.0888568328655195</v>
      </c>
      <c r="AT490" s="31">
        <f t="shared" si="325"/>
        <v>424.4939615759132</v>
      </c>
      <c r="AU490" s="31">
        <f t="shared" si="326"/>
        <v>0.42494817093683057</v>
      </c>
      <c r="AV490" s="31">
        <f t="shared" si="329"/>
        <v>0.15467426761530262</v>
      </c>
      <c r="AW490" s="31">
        <f t="shared" si="329"/>
        <v>0.14374594107154379</v>
      </c>
      <c r="AX490" s="31">
        <f t="shared" si="329"/>
        <v>0.22717276937902128</v>
      </c>
      <c r="AY490" s="31">
        <f t="shared" si="329"/>
        <v>3.9826542406418974E-2</v>
      </c>
      <c r="AZ490" s="31">
        <f t="shared" si="330"/>
        <v>9.6323085908827464E-3</v>
      </c>
      <c r="BA490" s="31">
        <f t="shared" si="327"/>
        <v>1</v>
      </c>
      <c r="BB490" s="34">
        <f>AU490*'Propiedades físicas'!$C$4+'Diseño reactor'!AV490*'Propiedades físicas'!$C$5+'Diseño reactor'!AW490*'Propiedades físicas'!$C$8+'Diseño reactor'!AX490*'Propiedades físicas'!$C$9+'Diseño reactor'!AY490*'Propiedades físicas'!$C$7+'Diseño reactor'!AZ490*'Propiedades físicas'!$C$6</f>
        <v>877.91641111352396</v>
      </c>
      <c r="BC490" s="45">
        <f>AU490*'Propiedades físicas'!$L$4+'Diseño reactor'!AV490*'Propiedades físicas'!$L$5+'Diseño reactor'!AW490*'Propiedades físicas'!$L$8+AX490*'Propiedades físicas'!$L$9+'Diseño reactor'!AY490*'Propiedades físicas'!$L$7+'Diseño reactor'!AZ490*'Propiedades físicas'!$L$6</f>
        <v>1.9187382907790755</v>
      </c>
      <c r="BD490" s="29">
        <f t="shared" si="306"/>
        <v>4.6755886439643906</v>
      </c>
      <c r="BE490" s="58">
        <f t="shared" si="307"/>
        <v>44.868165793859283</v>
      </c>
      <c r="BF490" s="30">
        <f>AU490*'Propiedades físicas'!$I$4+'Diseño reactor'!AV490*'Propiedades físicas'!$I$5+'Diseño reactor'!AW490*'Propiedades físicas'!$I$8+'Diseño reactor'!AX490*'Propiedades físicas'!$I$9+'Diseño reactor'!AY490*'Propiedades físicas'!$I$7+'Diseño reactor'!AZ490*'Propiedades físicas'!$I$6</f>
        <v>1.8835043867532555E-2</v>
      </c>
      <c r="BG490" s="24">
        <f>AU490*'Propiedades físicas'!$O$4+'Diseño reactor'!AV490*'Propiedades físicas'!$O$5+'Diseño reactor'!AW490*'Propiedades físicas'!$O$8+'Diseño reactor'!AX490*'Propiedades físicas'!$O$9+'Diseño reactor'!AY490*'Propiedades físicas'!$O$7+'Diseño reactor'!AZ490*'Propiedades físicas'!$O$6</f>
        <v>0.14596334814965081</v>
      </c>
      <c r="BH490" s="54">
        <f t="shared" si="308"/>
        <v>43762.359650701394</v>
      </c>
      <c r="BI490" s="34">
        <f t="shared" si="328"/>
        <v>247.59311385544413</v>
      </c>
      <c r="BJ490" s="27">
        <f t="shared" si="309"/>
        <v>4834.7241207458283</v>
      </c>
      <c r="BK490" s="34">
        <f t="shared" si="310"/>
        <v>542.84040003379823</v>
      </c>
      <c r="BL490" s="27">
        <f t="shared" si="311"/>
        <v>104.74737733310235</v>
      </c>
      <c r="BM490" s="34">
        <f t="shared" si="312"/>
        <v>1.1054421768707483</v>
      </c>
      <c r="BN490" s="45">
        <f t="shared" si="313"/>
        <v>419.14995080024931</v>
      </c>
      <c r="BO490" s="45">
        <f t="shared" si="314"/>
        <v>70.371342372953222</v>
      </c>
      <c r="BP490" s="66">
        <f t="shared" si="315"/>
        <v>6.7070826755467836</v>
      </c>
    </row>
    <row r="491" spans="8:68">
      <c r="H491" s="68">
        <v>486</v>
      </c>
      <c r="I491" s="31">
        <f>('Propiedades físicas'!$C$10*'Diseño reactor'!H491)/1000</f>
        <v>425.36920685751301</v>
      </c>
      <c r="J491" s="31">
        <f t="shared" si="293"/>
        <v>1.072009897869141</v>
      </c>
      <c r="K491" s="31">
        <f>(I491*1000)/'Propiedades físicas'!$F$10</f>
        <v>2778.5823780842006</v>
      </c>
      <c r="L491" s="31">
        <f t="shared" si="294"/>
        <v>396.94033972631433</v>
      </c>
      <c r="M491" s="31">
        <f t="shared" si="295"/>
        <v>2381.6420383578861</v>
      </c>
      <c r="N491" s="31">
        <f t="shared" si="296"/>
        <v>0.81674967021875378</v>
      </c>
      <c r="O491" s="32">
        <f t="shared" si="297"/>
        <v>4.9004980213125231</v>
      </c>
      <c r="P491" s="33">
        <f t="shared" si="298"/>
        <v>0.42337014592327199</v>
      </c>
      <c r="Q491" s="31">
        <f t="shared" si="299"/>
        <v>4.2263959442451942</v>
      </c>
      <c r="R491" s="31">
        <f t="shared" si="300"/>
        <v>0.20391210756118078</v>
      </c>
      <c r="S491" s="31">
        <f t="shared" si="301"/>
        <v>0.67410207706732894</v>
      </c>
      <c r="T491" s="31">
        <f t="shared" si="302"/>
        <v>9.8212280696755125E-2</v>
      </c>
      <c r="U491" s="31">
        <f t="shared" si="303"/>
        <v>9.1255136037545939E-2</v>
      </c>
      <c r="V491" s="47">
        <f t="shared" si="316"/>
        <v>4.1925975615702665E-4</v>
      </c>
      <c r="W491" s="31">
        <f t="shared" si="304"/>
        <v>0.4816402609506058</v>
      </c>
      <c r="X491" s="34">
        <f>(S491*H491*'Propiedades físicas'!$F$5*60*24*365)/(1000000)</f>
        <v>50705.882705214965</v>
      </c>
      <c r="Y491" s="34">
        <f>(U491*H491*'Propiedades físicas'!$F$7*60*24*365)/(1000000)</f>
        <v>2146.6508643198408</v>
      </c>
      <c r="Z491" s="31">
        <f t="shared" si="317"/>
        <v>205.75789091871019</v>
      </c>
      <c r="AA491" s="31">
        <f t="shared" si="318"/>
        <v>2054.0284289031642</v>
      </c>
      <c r="AB491" s="31">
        <f t="shared" si="318"/>
        <v>99.101284274733857</v>
      </c>
      <c r="AC491" s="31">
        <f t="shared" si="318"/>
        <v>327.61360945472188</v>
      </c>
      <c r="AD491" s="31">
        <f t="shared" si="318"/>
        <v>47.731168418622993</v>
      </c>
      <c r="AE491" s="31">
        <f t="shared" si="319"/>
        <v>44.349996114247325</v>
      </c>
      <c r="AF491" s="31">
        <f t="shared" si="320"/>
        <v>2778.5823780842002</v>
      </c>
      <c r="AG491" s="31">
        <f t="shared" si="321"/>
        <v>7.4051391292770607E-2</v>
      </c>
      <c r="AH491" s="31">
        <f t="shared" si="322"/>
        <v>0.73923611014887114</v>
      </c>
      <c r="AI491" s="31">
        <f t="shared" si="322"/>
        <v>3.566613142600545E-2</v>
      </c>
      <c r="AJ491" s="31">
        <f t="shared" si="322"/>
        <v>0.11790674699398605</v>
      </c>
      <c r="AK491" s="31">
        <f t="shared" si="322"/>
        <v>1.7178244847119873E-2</v>
      </c>
      <c r="AL491" s="31">
        <f t="shared" si="323"/>
        <v>1.5961375291246943E-2</v>
      </c>
      <c r="AM491" s="31">
        <f t="shared" si="324"/>
        <v>1</v>
      </c>
      <c r="AN491" s="31">
        <f>(Z491*'Propiedades físicas'!$F$4)/1000</f>
        <v>180.93937411609537</v>
      </c>
      <c r="AO491" s="31">
        <f>(AA491*'Propiedades físicas'!$F$6)/1000</f>
        <v>65.811070862057392</v>
      </c>
      <c r="AP491" s="31">
        <f>(AB491*'Propiedades físicas'!$F$9)/1000</f>
        <v>61.140537333297047</v>
      </c>
      <c r="AQ491" s="31">
        <f>(AC491*'Propiedades físicas'!$F$5)/1000</f>
        <v>96.472379576131956</v>
      </c>
      <c r="AR491" s="31">
        <f>(AD491*'Propiedades físicas'!$F$8)/1000</f>
        <v>16.921653827770218</v>
      </c>
      <c r="AS491" s="31">
        <f>(AE491*'Propiedades físicas'!$F$7)/1000</f>
        <v>4.0841911421610364</v>
      </c>
      <c r="AT491" s="31">
        <f t="shared" si="325"/>
        <v>425.36920685751306</v>
      </c>
      <c r="AU491" s="31">
        <f t="shared" si="326"/>
        <v>0.42537017536557381</v>
      </c>
      <c r="AV491" s="31">
        <f t="shared" si="329"/>
        <v>0.15471517402081783</v>
      </c>
      <c r="AW491" s="31">
        <f t="shared" si="329"/>
        <v>0.14373522189107929</v>
      </c>
      <c r="AX491" s="31">
        <f t="shared" si="329"/>
        <v>0.22679681091360132</v>
      </c>
      <c r="AY491" s="31">
        <f t="shared" si="329"/>
        <v>3.9781097350186201E-2</v>
      </c>
      <c r="AZ491" s="31">
        <f t="shared" si="330"/>
        <v>9.6015204587414516E-3</v>
      </c>
      <c r="BA491" s="31">
        <f t="shared" si="327"/>
        <v>1</v>
      </c>
      <c r="BB491" s="34">
        <f>AU491*'Propiedades físicas'!$C$4+'Diseño reactor'!AV491*'Propiedades físicas'!$C$5+'Diseño reactor'!AW491*'Propiedades físicas'!$C$8+'Diseño reactor'!AX491*'Propiedades físicas'!$C$9+'Diseño reactor'!AY491*'Propiedades físicas'!$C$7+'Diseño reactor'!AZ491*'Propiedades físicas'!$C$6</f>
        <v>877.90845169501449</v>
      </c>
      <c r="BC491" s="45">
        <f>AU491*'Propiedades físicas'!$L$4+'Diseño reactor'!AV491*'Propiedades físicas'!$L$5+'Diseño reactor'!AW491*'Propiedades físicas'!$L$8+AX491*'Propiedades físicas'!$L$9+'Diseño reactor'!AY491*'Propiedades físicas'!$L$7+'Diseño reactor'!AZ491*'Propiedades físicas'!$L$6</f>
        <v>1.9190694612774841</v>
      </c>
      <c r="BD491" s="29">
        <f t="shared" si="306"/>
        <v>4.6698380770448162</v>
      </c>
      <c r="BE491" s="58">
        <f t="shared" si="307"/>
        <v>44.861316865426176</v>
      </c>
      <c r="BF491" s="30">
        <f>AU491*'Propiedades físicas'!$I$4+'Diseño reactor'!AV491*'Propiedades físicas'!$I$5+'Diseño reactor'!AW491*'Propiedades físicas'!$I$8+'Diseño reactor'!AX491*'Propiedades físicas'!$I$9+'Diseño reactor'!AY491*'Propiedades físicas'!$I$7+'Diseño reactor'!AZ491*'Propiedades físicas'!$I$6</f>
        <v>1.8838505734544098E-2</v>
      </c>
      <c r="BG491" s="24">
        <f>AU491*'Propiedades físicas'!$O$4+'Diseño reactor'!AV491*'Propiedades físicas'!$O$5+'Diseño reactor'!AW491*'Propiedades físicas'!$O$8+'Diseño reactor'!AX491*'Propiedades físicas'!$O$9+'Diseño reactor'!AY491*'Propiedades físicas'!$O$7+'Diseño reactor'!AZ491*'Propiedades físicas'!$O$6</f>
        <v>0.14597495571361493</v>
      </c>
      <c r="BH491" s="54">
        <f t="shared" si="308"/>
        <v>43753.920951737549</v>
      </c>
      <c r="BI491" s="34">
        <f t="shared" si="328"/>
        <v>247.66166822609583</v>
      </c>
      <c r="BJ491" s="27">
        <f t="shared" si="309"/>
        <v>4834.5487000416788</v>
      </c>
      <c r="BK491" s="34">
        <f t="shared" si="310"/>
        <v>542.86387106453742</v>
      </c>
      <c r="BL491" s="27">
        <f t="shared" si="311"/>
        <v>104.7482512275905</v>
      </c>
      <c r="BM491" s="34">
        <f t="shared" si="312"/>
        <v>1.1054421768707483</v>
      </c>
      <c r="BN491" s="45">
        <f t="shared" si="313"/>
        <v>420.15493973059165</v>
      </c>
      <c r="BO491" s="45">
        <f t="shared" si="314"/>
        <v>70.434504803258932</v>
      </c>
      <c r="BP491" s="66">
        <f t="shared" si="315"/>
        <v>6.7070218673908855</v>
      </c>
    </row>
    <row r="492" spans="8:68">
      <c r="H492" s="68">
        <v>487</v>
      </c>
      <c r="I492" s="31">
        <f>('Propiedades físicas'!$C$10*'Diseño reactor'!H492)/1000</f>
        <v>426.24445213911281</v>
      </c>
      <c r="J492" s="31">
        <f t="shared" si="293"/>
        <v>1.0698086455121201</v>
      </c>
      <c r="K492" s="31">
        <f>(I492*1000)/'Propiedades físicas'!$F$10</f>
        <v>2784.2996257757322</v>
      </c>
      <c r="L492" s="31">
        <f t="shared" si="294"/>
        <v>397.75708939653316</v>
      </c>
      <c r="M492" s="31">
        <f t="shared" si="295"/>
        <v>2386.5425363791987</v>
      </c>
      <c r="N492" s="31">
        <f t="shared" si="296"/>
        <v>0.81674967021875389</v>
      </c>
      <c r="O492" s="32">
        <f t="shared" si="297"/>
        <v>4.9004980213125231</v>
      </c>
      <c r="P492" s="33">
        <f t="shared" si="298"/>
        <v>0.4237892711288872</v>
      </c>
      <c r="Q492" s="31">
        <f t="shared" si="299"/>
        <v>4.2275099615083587</v>
      </c>
      <c r="R492" s="31">
        <f t="shared" si="300"/>
        <v>0.20389650242308405</v>
      </c>
      <c r="S492" s="31">
        <f t="shared" si="301"/>
        <v>0.67298805980416421</v>
      </c>
      <c r="T492" s="31">
        <f t="shared" si="302"/>
        <v>9.8100132619267894E-2</v>
      </c>
      <c r="U492" s="31">
        <f t="shared" si="303"/>
        <v>9.0963764047514772E-2</v>
      </c>
      <c r="V492" s="47">
        <f t="shared" si="316"/>
        <v>4.1967481218588835E-4</v>
      </c>
      <c r="W492" s="31">
        <f t="shared" si="304"/>
        <v>0.48112709856940411</v>
      </c>
      <c r="X492" s="34">
        <f>(S492*H492*'Propiedades físicas'!$F$5*60*24*365)/(1000000)</f>
        <v>50726.247123214031</v>
      </c>
      <c r="Y492" s="34">
        <f>(U492*H492*'Propiedades físicas'!$F$7*60*24*365)/(1000000)</f>
        <v>2144.1996151913013</v>
      </c>
      <c r="Z492" s="31">
        <f t="shared" si="317"/>
        <v>206.38537503976806</v>
      </c>
      <c r="AA492" s="31">
        <f t="shared" si="318"/>
        <v>2058.7973512545705</v>
      </c>
      <c r="AB492" s="31">
        <f t="shared" si="318"/>
        <v>99.297596680041934</v>
      </c>
      <c r="AC492" s="31">
        <f t="shared" si="318"/>
        <v>327.74518512462799</v>
      </c>
      <c r="AD492" s="31">
        <f t="shared" si="318"/>
        <v>47.774764585583462</v>
      </c>
      <c r="AE492" s="31">
        <f t="shared" si="319"/>
        <v>44.299353091139693</v>
      </c>
      <c r="AF492" s="31">
        <f t="shared" si="320"/>
        <v>2784.2996257757313</v>
      </c>
      <c r="AG492" s="31">
        <f t="shared" si="321"/>
        <v>7.4124700204370855E-2</v>
      </c>
      <c r="AH492" s="31">
        <f t="shared" si="322"/>
        <v>0.73943096216915616</v>
      </c>
      <c r="AI492" s="31">
        <f t="shared" si="322"/>
        <v>3.5663401941655869E-2</v>
      </c>
      <c r="AJ492" s="31">
        <f t="shared" si="322"/>
        <v>0.11771189497370103</v>
      </c>
      <c r="AK492" s="31">
        <f t="shared" si="322"/>
        <v>1.7158629101303339E-2</v>
      </c>
      <c r="AL492" s="31">
        <f t="shared" si="323"/>
        <v>1.5910411609812821E-2</v>
      </c>
      <c r="AM492" s="31">
        <f t="shared" si="324"/>
        <v>1.0000000000000002</v>
      </c>
      <c r="AN492" s="31">
        <f>(Z492*'Propiedades físicas'!$F$4)/1000</f>
        <v>181.49117110247124</v>
      </c>
      <c r="AO492" s="31">
        <f>(AA492*'Propiedades físicas'!$F$6)/1000</f>
        <v>65.963867134196434</v>
      </c>
      <c r="AP492" s="31">
        <f>(AB492*'Propiedades físicas'!$F$9)/1000</f>
        <v>61.261652271751871</v>
      </c>
      <c r="AQ492" s="31">
        <f>(AC492*'Propiedades físicas'!$F$5)/1000</f>
        <v>96.511124663649213</v>
      </c>
      <c r="AR492" s="31">
        <f>(AD492*'Propiedades físicas'!$F$8)/1000</f>
        <v>16.937109540881043</v>
      </c>
      <c r="AS492" s="31">
        <f>(AE492*'Propiedades físicas'!$F$7)/1000</f>
        <v>4.0795274261630547</v>
      </c>
      <c r="AT492" s="31">
        <f t="shared" si="325"/>
        <v>426.24445213911287</v>
      </c>
      <c r="AU492" s="31">
        <f t="shared" si="326"/>
        <v>0.4257912805472438</v>
      </c>
      <c r="AV492" s="31">
        <f t="shared" si="329"/>
        <v>0.15475595471836873</v>
      </c>
      <c r="AW492" s="31">
        <f t="shared" si="329"/>
        <v>0.14372422201464333</v>
      </c>
      <c r="AX492" s="31">
        <f t="shared" si="329"/>
        <v>0.2264220077922586</v>
      </c>
      <c r="AY492" s="31">
        <f t="shared" si="329"/>
        <v>3.9735671528114809E-2</v>
      </c>
      <c r="AZ492" s="31">
        <f t="shared" si="330"/>
        <v>9.5708633993707073E-3</v>
      </c>
      <c r="BA492" s="31">
        <f t="shared" si="327"/>
        <v>1</v>
      </c>
      <c r="BB492" s="34">
        <f>AU492*'Propiedades físicas'!$C$4+'Diseño reactor'!AV492*'Propiedades físicas'!$C$5+'Diseño reactor'!AW492*'Propiedades físicas'!$C$8+'Diseño reactor'!AX492*'Propiedades físicas'!$C$9+'Diseño reactor'!AY492*'Propiedades físicas'!$C$7+'Diseño reactor'!AZ492*'Propiedades físicas'!$C$6</f>
        <v>877.90052429198477</v>
      </c>
      <c r="BC492" s="45">
        <f>AU492*'Propiedades físicas'!$L$4+'Diseño reactor'!AV492*'Propiedades físicas'!$L$5+'Diseño reactor'!AW492*'Propiedades físicas'!$L$8+AX492*'Propiedades físicas'!$L$9+'Diseño reactor'!AY492*'Propiedades físicas'!$L$7+'Diseño reactor'!AZ492*'Propiedades físicas'!$L$6</f>
        <v>1.9193999055464572</v>
      </c>
      <c r="BD492" s="29">
        <f t="shared" si="306"/>
        <v>4.6641016226163776</v>
      </c>
      <c r="BE492" s="58">
        <f t="shared" si="307"/>
        <v>44.854486774964698</v>
      </c>
      <c r="BF492" s="30">
        <f>AU492*'Propiedades físicas'!$I$4+'Diseño reactor'!AV492*'Propiedades físicas'!$I$5+'Diseño reactor'!AW492*'Propiedades físicas'!$I$8+'Diseño reactor'!AX492*'Propiedades físicas'!$I$9+'Diseño reactor'!AY492*'Propiedades físicas'!$I$7+'Diseño reactor'!AZ492*'Propiedades físicas'!$I$6</f>
        <v>1.8841954224833597E-2</v>
      </c>
      <c r="BG492" s="24">
        <f>AU492*'Propiedades físicas'!$O$4+'Diseño reactor'!AV492*'Propiedades físicas'!$O$5+'Diseño reactor'!AW492*'Propiedades físicas'!$O$8+'Diseño reactor'!AX492*'Propiedades físicas'!$O$9+'Diseño reactor'!AY492*'Propiedades físicas'!$O$7+'Diseño reactor'!AZ492*'Propiedades físicas'!$O$6</f>
        <v>0.1459865481412175</v>
      </c>
      <c r="BH492" s="54">
        <f t="shared" si="308"/>
        <v>43745.518005829566</v>
      </c>
      <c r="BI492" s="34">
        <f t="shared" si="328"/>
        <v>247.72998348089217</v>
      </c>
      <c r="BJ492" s="27">
        <f t="shared" si="309"/>
        <v>4834.3741209997024</v>
      </c>
      <c r="BK492" s="34">
        <f t="shared" si="310"/>
        <v>542.88737719075311</v>
      </c>
      <c r="BL492" s="27">
        <f t="shared" si="311"/>
        <v>104.74912636766452</v>
      </c>
      <c r="BM492" s="34">
        <f t="shared" si="312"/>
        <v>1.1054421768707483</v>
      </c>
      <c r="BN492" s="45">
        <f t="shared" si="313"/>
        <v>421.16041854662751</v>
      </c>
      <c r="BO492" s="45">
        <f t="shared" si="314"/>
        <v>70.497532756081029</v>
      </c>
      <c r="BP492" s="66">
        <f t="shared" si="315"/>
        <v>6.7069613038260067</v>
      </c>
    </row>
    <row r="493" spans="8:68">
      <c r="H493" s="68">
        <v>488</v>
      </c>
      <c r="I493" s="31">
        <f>('Propiedades físicas'!$C$10*'Diseño reactor'!H493)/1000</f>
        <v>427.11969742071261</v>
      </c>
      <c r="J493" s="31">
        <f t="shared" si="293"/>
        <v>1.0676164146811526</v>
      </c>
      <c r="K493" s="31">
        <f>(I493*1000)/'Propiedades físicas'!$F$10</f>
        <v>2790.0168734672634</v>
      </c>
      <c r="L493" s="31">
        <f t="shared" si="294"/>
        <v>398.57383906675187</v>
      </c>
      <c r="M493" s="31">
        <f t="shared" si="295"/>
        <v>2391.4430344005114</v>
      </c>
      <c r="N493" s="31">
        <f t="shared" si="296"/>
        <v>0.81674967021875389</v>
      </c>
      <c r="O493" s="32">
        <f t="shared" si="297"/>
        <v>4.9004980213125231</v>
      </c>
      <c r="P493" s="33">
        <f t="shared" si="298"/>
        <v>0.42420750417330172</v>
      </c>
      <c r="Q493" s="31">
        <f t="shared" si="299"/>
        <v>4.2286205597560151</v>
      </c>
      <c r="R493" s="31">
        <f t="shared" si="300"/>
        <v>0.20388050171642358</v>
      </c>
      <c r="S493" s="31">
        <f t="shared" si="301"/>
        <v>0.67187746155650707</v>
      </c>
      <c r="T493" s="31">
        <f t="shared" si="302"/>
        <v>9.7988033147002301E-2</v>
      </c>
      <c r="U493" s="31">
        <f t="shared" si="303"/>
        <v>9.0673631182026315E-2</v>
      </c>
      <c r="V493" s="47">
        <f t="shared" si="316"/>
        <v>4.2008898471530847E-4</v>
      </c>
      <c r="W493" s="31">
        <f t="shared" si="304"/>
        <v>0.48061502851946769</v>
      </c>
      <c r="X493" s="34">
        <f>(S493*H493*'Propiedades físicas'!$F$5*60*24*365)/(1000000)</f>
        <v>50746.524936971749</v>
      </c>
      <c r="Y493" s="34">
        <f>(U493*H493*'Propiedades físicas'!$F$7*60*24*365)/(1000000)</f>
        <v>2141.7494284394861</v>
      </c>
      <c r="Z493" s="31">
        <f t="shared" si="317"/>
        <v>207.01326203657123</v>
      </c>
      <c r="AA493" s="31">
        <f t="shared" si="318"/>
        <v>2063.5668331609354</v>
      </c>
      <c r="AB493" s="31">
        <f t="shared" si="318"/>
        <v>99.493684837614708</v>
      </c>
      <c r="AC493" s="31">
        <f t="shared" si="318"/>
        <v>327.87620123957544</v>
      </c>
      <c r="AD493" s="31">
        <f t="shared" si="318"/>
        <v>47.81816017573712</v>
      </c>
      <c r="AE493" s="31">
        <f t="shared" si="319"/>
        <v>44.248732016828839</v>
      </c>
      <c r="AF493" s="31">
        <f t="shared" si="320"/>
        <v>2790.0168734672625</v>
      </c>
      <c r="AG493" s="31">
        <f t="shared" si="321"/>
        <v>7.4197853068647499E-2</v>
      </c>
      <c r="AH493" s="31">
        <f t="shared" si="322"/>
        <v>0.73962521617170751</v>
      </c>
      <c r="AI493" s="31">
        <f t="shared" si="322"/>
        <v>3.5660603268671286E-2</v>
      </c>
      <c r="AJ493" s="31">
        <f t="shared" si="322"/>
        <v>0.11751764097114972</v>
      </c>
      <c r="AK493" s="31">
        <f t="shared" si="322"/>
        <v>1.7139021856993873E-2</v>
      </c>
      <c r="AL493" s="31">
        <f t="shared" si="323"/>
        <v>1.5859664662830234E-2</v>
      </c>
      <c r="AM493" s="31">
        <f t="shared" si="324"/>
        <v>1</v>
      </c>
      <c r="AN493" s="31">
        <f>(Z493*'Propiedades físicas'!$F$4)/1000</f>
        <v>182.04332236971999</v>
      </c>
      <c r="AO493" s="31">
        <f>(AA493*'Propiedades físicas'!$F$6)/1000</f>
        <v>66.116681334476368</v>
      </c>
      <c r="AP493" s="31">
        <f>(AB493*'Propiedades físicas'!$F$9)/1000</f>
        <v>61.382628860566385</v>
      </c>
      <c r="AQ493" s="31">
        <f>(AC493*'Propiedades físicas'!$F$5)/1000</f>
        <v>96.54970497901779</v>
      </c>
      <c r="AR493" s="31">
        <f>(AD493*'Propiedades físicas'!$F$8)/1000</f>
        <v>16.952494145502317</v>
      </c>
      <c r="AS493" s="31">
        <f>(AE493*'Propiedades físicas'!$F$7)/1000</f>
        <v>4.0748657314297683</v>
      </c>
      <c r="AT493" s="31">
        <f t="shared" si="325"/>
        <v>427.11969742071267</v>
      </c>
      <c r="AU493" s="31">
        <f t="shared" si="326"/>
        <v>0.42621148935308273</v>
      </c>
      <c r="AV493" s="31">
        <f t="shared" si="329"/>
        <v>0.15479661025642533</v>
      </c>
      <c r="AW493" s="31">
        <f t="shared" si="329"/>
        <v>0.14371294330662659</v>
      </c>
      <c r="AX493" s="31">
        <f t="shared" si="329"/>
        <v>0.22604835497417106</v>
      </c>
      <c r="AY493" s="31">
        <f t="shared" si="329"/>
        <v>3.9690265393693892E-2</v>
      </c>
      <c r="AZ493" s="31">
        <f t="shared" si="330"/>
        <v>9.5403367160003111E-3</v>
      </c>
      <c r="BA493" s="31">
        <f t="shared" si="327"/>
        <v>0.99999999999999989</v>
      </c>
      <c r="BB493" s="34">
        <f>AU493*'Propiedades físicas'!$C$4+'Diseño reactor'!AV493*'Propiedades físicas'!$C$5+'Diseño reactor'!AW493*'Propiedades físicas'!$C$8+'Diseño reactor'!AX493*'Propiedades físicas'!$C$9+'Diseño reactor'!AY493*'Propiedades físicas'!$C$7+'Diseño reactor'!AZ493*'Propiedades físicas'!$C$6</f>
        <v>877.89262874088558</v>
      </c>
      <c r="BC493" s="45">
        <f>AU493*'Propiedades físicas'!$L$4+'Diseño reactor'!AV493*'Propiedades físicas'!$L$5+'Diseño reactor'!AW493*'Propiedades físicas'!$L$8+AX493*'Propiedades físicas'!$L$9+'Diseño reactor'!AY493*'Propiedades físicas'!$L$7+'Diseño reactor'!AZ493*'Propiedades físicas'!$L$6</f>
        <v>1.9197296258795129</v>
      </c>
      <c r="BD493" s="29">
        <f t="shared" si="306"/>
        <v>4.6583792290904968</v>
      </c>
      <c r="BE493" s="58">
        <f t="shared" si="307"/>
        <v>44.847675441045304</v>
      </c>
      <c r="BF493" s="30">
        <f>AU493*'Propiedades físicas'!$I$4+'Diseño reactor'!AV493*'Propiedades físicas'!$I$5+'Diseño reactor'!AW493*'Propiedades físicas'!$I$8+'Diseño reactor'!AX493*'Propiedades físicas'!$I$9+'Diseño reactor'!AY493*'Propiedades físicas'!$I$7+'Diseño reactor'!AZ493*'Propiedades físicas'!$I$6</f>
        <v>1.8845389404235642E-2</v>
      </c>
      <c r="BG493" s="24">
        <f>AU493*'Propiedades físicas'!$O$4+'Diseño reactor'!AV493*'Propiedades físicas'!$O$5+'Diseño reactor'!AW493*'Propiedades físicas'!$O$8+'Diseño reactor'!AX493*'Propiedades físicas'!$O$9+'Diseño reactor'!AY493*'Propiedades físicas'!$O$7+'Diseño reactor'!AZ493*'Propiedades físicas'!$O$6</f>
        <v>0.14599812543495269</v>
      </c>
      <c r="BH493" s="54">
        <f t="shared" si="308"/>
        <v>43737.150614516941</v>
      </c>
      <c r="BI493" s="34">
        <f t="shared" si="328"/>
        <v>247.7980607132221</v>
      </c>
      <c r="BJ493" s="27">
        <f t="shared" si="309"/>
        <v>4834.2003788422808</v>
      </c>
      <c r="BK493" s="34">
        <f t="shared" si="310"/>
        <v>542.91091791377778</v>
      </c>
      <c r="BL493" s="27">
        <f t="shared" si="311"/>
        <v>104.75000273449328</v>
      </c>
      <c r="BM493" s="34">
        <f t="shared" si="312"/>
        <v>1.1054421768707483</v>
      </c>
      <c r="BN493" s="45">
        <f t="shared" si="313"/>
        <v>422.16638561163211</v>
      </c>
      <c r="BO493" s="45">
        <f t="shared" si="314"/>
        <v>70.560426660329554</v>
      </c>
      <c r="BP493" s="66">
        <f t="shared" si="315"/>
        <v>6.7069009836026678</v>
      </c>
    </row>
    <row r="494" spans="8:68">
      <c r="H494" s="68">
        <v>489</v>
      </c>
      <c r="I494" s="31">
        <f>('Propiedades físicas'!$C$10*'Diseño reactor'!H494)/1000</f>
        <v>427.99494270231241</v>
      </c>
      <c r="J494" s="31">
        <f t="shared" si="293"/>
        <v>1.0654331500294532</v>
      </c>
      <c r="K494" s="31">
        <f>(I494*1000)/'Propiedades físicas'!$F$10</f>
        <v>2795.7341211587946</v>
      </c>
      <c r="L494" s="31">
        <f t="shared" si="294"/>
        <v>399.39058873697064</v>
      </c>
      <c r="M494" s="31">
        <f t="shared" si="295"/>
        <v>2396.343532421824</v>
      </c>
      <c r="N494" s="31">
        <f t="shared" si="296"/>
        <v>0.81674967021875389</v>
      </c>
      <c r="O494" s="32">
        <f t="shared" si="297"/>
        <v>4.9004980213125231</v>
      </c>
      <c r="P494" s="33">
        <f t="shared" si="298"/>
        <v>0.42462484790210442</v>
      </c>
      <c r="Q494" s="31">
        <f t="shared" si="299"/>
        <v>4.2297277538872757</v>
      </c>
      <c r="R494" s="31">
        <f t="shared" si="300"/>
        <v>0.20386410806906227</v>
      </c>
      <c r="S494" s="31">
        <f t="shared" si="301"/>
        <v>0.67077026742524637</v>
      </c>
      <c r="T494" s="31">
        <f t="shared" si="302"/>
        <v>9.7875983386577312E-2</v>
      </c>
      <c r="U494" s="31">
        <f t="shared" si="303"/>
        <v>9.0384730861009871E-2</v>
      </c>
      <c r="V494" s="47">
        <f t="shared" si="316"/>
        <v>4.2050227656324903E-4</v>
      </c>
      <c r="W494" s="31">
        <f t="shared" si="304"/>
        <v>0.48010404731675599</v>
      </c>
      <c r="X494" s="34">
        <f>(S494*H494*'Propiedades físicas'!$F$5*60*24*365)/(1000000)</f>
        <v>50766.716606378999</v>
      </c>
      <c r="Y494" s="34">
        <f>(U494*H494*'Propiedades físicas'!$F$7*60*24*365)/(1000000)</f>
        <v>2139.3003282520485</v>
      </c>
      <c r="Z494" s="31">
        <f t="shared" si="317"/>
        <v>207.64155062412905</v>
      </c>
      <c r="AA494" s="31">
        <f t="shared" si="318"/>
        <v>2068.336871650878</v>
      </c>
      <c r="AB494" s="31">
        <f t="shared" si="318"/>
        <v>99.689548845771455</v>
      </c>
      <c r="AC494" s="31">
        <f t="shared" si="318"/>
        <v>328.00666077094547</v>
      </c>
      <c r="AD494" s="31">
        <f t="shared" si="318"/>
        <v>47.861355876036306</v>
      </c>
      <c r="AE494" s="31">
        <f t="shared" si="319"/>
        <v>44.198133391033828</v>
      </c>
      <c r="AF494" s="31">
        <f t="shared" si="320"/>
        <v>2795.7341211587941</v>
      </c>
      <c r="AG494" s="31">
        <f t="shared" si="321"/>
        <v>7.4270850383320583E-2</v>
      </c>
      <c r="AH494" s="31">
        <f t="shared" si="322"/>
        <v>0.73981887476251862</v>
      </c>
      <c r="AI494" s="31">
        <f t="shared" si="322"/>
        <v>3.5657735866689452E-2</v>
      </c>
      <c r="AJ494" s="31">
        <f t="shared" si="322"/>
        <v>0.11732398238033849</v>
      </c>
      <c r="AK494" s="31">
        <f t="shared" si="322"/>
        <v>1.711942330774946E-2</v>
      </c>
      <c r="AL494" s="31">
        <f t="shared" si="323"/>
        <v>1.5809133299383382E-2</v>
      </c>
      <c r="AM494" s="31">
        <f t="shared" si="324"/>
        <v>0.99999999999999989</v>
      </c>
      <c r="AN494" s="31">
        <f>(Z494*'Propiedades físicas'!$F$4)/1000</f>
        <v>182.59582678784659</v>
      </c>
      <c r="AO494" s="31">
        <f>(AA494*'Propiedades físicas'!$F$6)/1000</f>
        <v>66.269513367694131</v>
      </c>
      <c r="AP494" s="31">
        <f>(AB494*'Propiedades físicas'!$F$9)/1000</f>
        <v>61.503467160398692</v>
      </c>
      <c r="AQ494" s="31">
        <f>(AC494*'Propiedades físicas'!$F$5)/1000</f>
        <v>96.58812139722032</v>
      </c>
      <c r="AR494" s="31">
        <f>(AD494*'Propiedades físicas'!$F$8)/1000</f>
        <v>16.967807885172384</v>
      </c>
      <c r="AS494" s="31">
        <f>(AE494*'Propiedades físicas'!$F$7)/1000</f>
        <v>4.070206103980305</v>
      </c>
      <c r="AT494" s="31">
        <f t="shared" si="325"/>
        <v>427.99494270231241</v>
      </c>
      <c r="AU494" s="31">
        <f t="shared" si="326"/>
        <v>0.42663080464212233</v>
      </c>
      <c r="AV494" s="31">
        <f t="shared" si="329"/>
        <v>0.1548371411803976</v>
      </c>
      <c r="AW494" s="31">
        <f t="shared" si="329"/>
        <v>0.14370138761937851</v>
      </c>
      <c r="AX494" s="31">
        <f t="shared" si="329"/>
        <v>0.22567584744663963</v>
      </c>
      <c r="AY494" s="31">
        <f t="shared" si="329"/>
        <v>3.9644879395161856E-2</v>
      </c>
      <c r="AZ494" s="31">
        <f t="shared" si="330"/>
        <v>9.5099397163000959E-3</v>
      </c>
      <c r="BA494" s="31">
        <f t="shared" si="327"/>
        <v>1</v>
      </c>
      <c r="BB494" s="34">
        <f>AU494*'Propiedades físicas'!$C$4+'Diseño reactor'!AV494*'Propiedades físicas'!$C$5+'Diseño reactor'!AW494*'Propiedades físicas'!$C$8+'Diseño reactor'!AX494*'Propiedades físicas'!$C$9+'Diseño reactor'!AY494*'Propiedades físicas'!$C$7+'Diseño reactor'!AZ494*'Propiedades físicas'!$C$6</f>
        <v>877.8847648791816</v>
      </c>
      <c r="BC494" s="45">
        <f>AU494*'Propiedades físicas'!$L$4+'Diseño reactor'!AV494*'Propiedades físicas'!$L$5+'Diseño reactor'!AW494*'Propiedades físicas'!$L$8+AX494*'Propiedades físicas'!$L$9+'Diseño reactor'!AY494*'Propiedades físicas'!$L$7+'Diseño reactor'!AZ494*'Propiedades físicas'!$L$6</f>
        <v>1.9200586245609095</v>
      </c>
      <c r="BD494" s="29">
        <f t="shared" si="306"/>
        <v>4.6526708451274477</v>
      </c>
      <c r="BE494" s="58">
        <f t="shared" si="307"/>
        <v>44.8408827827352</v>
      </c>
      <c r="BF494" s="30">
        <f>AU494*'Propiedades físicas'!$I$4+'Diseño reactor'!AV494*'Propiedades físicas'!$I$5+'Diseño reactor'!AW494*'Propiedades físicas'!$I$8+'Diseño reactor'!AX494*'Propiedades físicas'!$I$9+'Diseño reactor'!AY494*'Propiedades físicas'!$I$7+'Diseño reactor'!AZ494*'Propiedades físicas'!$I$6</f>
        <v>1.8848811338189705E-2</v>
      </c>
      <c r="BG494" s="24">
        <f>AU494*'Propiedades físicas'!$O$4+'Diseño reactor'!AV494*'Propiedades físicas'!$O$5+'Diseño reactor'!AW494*'Propiedades físicas'!$O$8+'Diseño reactor'!AX494*'Propiedades físicas'!$O$9+'Diseño reactor'!AY494*'Propiedades físicas'!$O$7+'Diseño reactor'!AZ494*'Propiedades físicas'!$O$6</f>
        <v>0.14600968759756325</v>
      </c>
      <c r="BH494" s="54">
        <f t="shared" si="308"/>
        <v>43728.818580719075</v>
      </c>
      <c r="BI494" s="34">
        <f t="shared" si="328"/>
        <v>247.86590101036958</v>
      </c>
      <c r="BJ494" s="27">
        <f t="shared" si="309"/>
        <v>4834.02746882469</v>
      </c>
      <c r="BK494" s="34">
        <f t="shared" si="310"/>
        <v>542.93449273933265</v>
      </c>
      <c r="BL494" s="27">
        <f t="shared" si="311"/>
        <v>104.75088030941386</v>
      </c>
      <c r="BM494" s="34">
        <f t="shared" si="312"/>
        <v>1.1054421768707483</v>
      </c>
      <c r="BN494" s="45">
        <f t="shared" si="313"/>
        <v>423.17283929605253</v>
      </c>
      <c r="BO494" s="45">
        <f t="shared" si="314"/>
        <v>70.623186943092989</v>
      </c>
      <c r="BP494" s="66">
        <f t="shared" si="315"/>
        <v>6.7068409054791367</v>
      </c>
    </row>
    <row r="495" spans="8:68">
      <c r="H495" s="68">
        <v>490</v>
      </c>
      <c r="I495" s="31">
        <f>('Propiedades físicas'!$C$10*'Diseño reactor'!H495)/1000</f>
        <v>428.87018798391222</v>
      </c>
      <c r="J495" s="31">
        <f t="shared" si="293"/>
        <v>1.0632587966620461</v>
      </c>
      <c r="K495" s="31">
        <f>(I495*1000)/'Propiedades físicas'!$F$10</f>
        <v>2801.4513688503257</v>
      </c>
      <c r="L495" s="31">
        <f t="shared" si="294"/>
        <v>400.20733840718935</v>
      </c>
      <c r="M495" s="31">
        <f t="shared" si="295"/>
        <v>2401.2440304431361</v>
      </c>
      <c r="N495" s="31">
        <f t="shared" si="296"/>
        <v>0.81674967021875378</v>
      </c>
      <c r="O495" s="32">
        <f t="shared" si="297"/>
        <v>4.9004980213125231</v>
      </c>
      <c r="P495" s="33">
        <f t="shared" si="298"/>
        <v>0.42504130514879568</v>
      </c>
      <c r="Q495" s="31">
        <f t="shared" si="299"/>
        <v>4.2308315587182275</v>
      </c>
      <c r="R495" s="31">
        <f t="shared" si="300"/>
        <v>0.20384732409190143</v>
      </c>
      <c r="S495" s="31">
        <f t="shared" si="301"/>
        <v>0.66966646259429541</v>
      </c>
      <c r="T495" s="31">
        <f t="shared" si="302"/>
        <v>9.776398443177621E-2</v>
      </c>
      <c r="U495" s="31">
        <f t="shared" si="303"/>
        <v>9.0097056546280474E-2</v>
      </c>
      <c r="V495" s="47">
        <f t="shared" si="316"/>
        <v>4.209146905357006E-4</v>
      </c>
      <c r="W495" s="31">
        <f t="shared" si="304"/>
        <v>0.4795941514920295</v>
      </c>
      <c r="X495" s="34">
        <f>(S495*H495*'Propiedades físicas'!$F$5*60*24*365)/(1000000)</f>
        <v>50786.822588399176</v>
      </c>
      <c r="Y495" s="34">
        <f>(U495*H495*'Propiedades físicas'!$F$7*60*24*365)/(1000000)</f>
        <v>2136.8523385360882</v>
      </c>
      <c r="Z495" s="31">
        <f t="shared" si="317"/>
        <v>208.27023952290989</v>
      </c>
      <c r="AA495" s="31">
        <f t="shared" si="318"/>
        <v>2073.1074637719316</v>
      </c>
      <c r="AB495" s="31">
        <f t="shared" si="318"/>
        <v>99.885188805031703</v>
      </c>
      <c r="AC495" s="31">
        <f t="shared" si="318"/>
        <v>328.13656667120478</v>
      </c>
      <c r="AD495" s="31">
        <f t="shared" si="318"/>
        <v>47.90435237157034</v>
      </c>
      <c r="AE495" s="31">
        <f t="shared" si="319"/>
        <v>44.147557707677436</v>
      </c>
      <c r="AF495" s="31">
        <f t="shared" si="320"/>
        <v>2801.4513688503262</v>
      </c>
      <c r="AG495" s="31">
        <f t="shared" si="321"/>
        <v>7.4343692643995776E-2</v>
      </c>
      <c r="AH495" s="31">
        <f t="shared" si="322"/>
        <v>0.74001194053306163</v>
      </c>
      <c r="AI495" s="31">
        <f t="shared" si="322"/>
        <v>3.5654800192381382E-2</v>
      </c>
      <c r="AJ495" s="31">
        <f t="shared" si="322"/>
        <v>0.11713091660979541</v>
      </c>
      <c r="AK495" s="31">
        <f t="shared" si="322"/>
        <v>1.7099833644882999E-2</v>
      </c>
      <c r="AL495" s="31">
        <f t="shared" si="323"/>
        <v>1.5758816375882667E-2</v>
      </c>
      <c r="AM495" s="31">
        <f t="shared" si="324"/>
        <v>1</v>
      </c>
      <c r="AN495" s="31">
        <f>(Z495*'Propiedades físicas'!$F$4)/1000</f>
        <v>183.14868323165649</v>
      </c>
      <c r="AO495" s="31">
        <f>(AA495*'Propiedades físicas'!$F$6)/1000</f>
        <v>66.422363139252681</v>
      </c>
      <c r="AP495" s="31">
        <f>(AB495*'Propiedades físicas'!$F$9)/1000</f>
        <v>61.624167233264302</v>
      </c>
      <c r="AQ495" s="31">
        <f>(AC495*'Propiedades físicas'!$F$5)/1000</f>
        <v>96.626374787669675</v>
      </c>
      <c r="AR495" s="31">
        <f>(AD495*'Propiedades físicas'!$F$8)/1000</f>
        <v>16.983051002769109</v>
      </c>
      <c r="AS495" s="31">
        <f>(AE495*'Propiedades físicas'!$F$7)/1000</f>
        <v>4.0655485893000147</v>
      </c>
      <c r="AT495" s="31">
        <f t="shared" si="325"/>
        <v>428.87018798391233</v>
      </c>
      <c r="AU495" s="31">
        <f t="shared" si="326"/>
        <v>0.42704922926124844</v>
      </c>
      <c r="AV495" s="31">
        <f t="shared" si="329"/>
        <v>0.15487754803265621</v>
      </c>
      <c r="AW495" s="31">
        <f t="shared" si="329"/>
        <v>0.14368955679329226</v>
      </c>
      <c r="AX495" s="31">
        <f t="shared" si="329"/>
        <v>0.22530448022489802</v>
      </c>
      <c r="AY495" s="31">
        <f t="shared" si="329"/>
        <v>3.9599513975557971E-2</v>
      </c>
      <c r="AZ495" s="31">
        <f t="shared" si="330"/>
        <v>9.4796717123469543E-3</v>
      </c>
      <c r="BA495" s="31">
        <f t="shared" si="327"/>
        <v>0.99999999999999978</v>
      </c>
      <c r="BB495" s="34">
        <f>AU495*'Propiedades físicas'!$C$4+'Diseño reactor'!AV495*'Propiedades físicas'!$C$5+'Diseño reactor'!AW495*'Propiedades físicas'!$C$8+'Diseño reactor'!AX495*'Propiedades físicas'!$C$9+'Diseño reactor'!AY495*'Propiedades físicas'!$C$7+'Diseño reactor'!AZ495*'Propiedades físicas'!$C$6</f>
        <v>877.87693254534076</v>
      </c>
      <c r="BC495" s="45">
        <f>AU495*'Propiedades físicas'!$L$4+'Diseño reactor'!AV495*'Propiedades físicas'!$L$5+'Diseño reactor'!AW495*'Propiedades físicas'!$L$8+AX495*'Propiedades físicas'!$L$9+'Diseño reactor'!AY495*'Propiedades físicas'!$L$7+'Diseño reactor'!AZ495*'Propiedades físicas'!$L$6</f>
        <v>1.920386903865688</v>
      </c>
      <c r="BD495" s="29">
        <f t="shared" si="306"/>
        <v>4.6469764196348882</v>
      </c>
      <c r="BE495" s="58">
        <f t="shared" si="307"/>
        <v>44.834108719594298</v>
      </c>
      <c r="BF495" s="30">
        <f>AU495*'Propiedades físicas'!$I$4+'Diseño reactor'!AV495*'Propiedades físicas'!$I$5+'Diseño reactor'!AW495*'Propiedades físicas'!$I$8+'Diseño reactor'!AX495*'Propiedades físicas'!$I$9+'Diseño reactor'!AY495*'Propiedades físicas'!$I$7+'Diseño reactor'!AZ495*'Propiedades físicas'!$I$6</f>
        <v>1.8852220091742911E-2</v>
      </c>
      <c r="BG495" s="24">
        <f>AU495*'Propiedades físicas'!$O$4+'Diseño reactor'!AV495*'Propiedades físicas'!$O$5+'Diseño reactor'!AW495*'Propiedades físicas'!$O$8+'Diseño reactor'!AX495*'Propiedades físicas'!$O$9+'Diseño reactor'!AY495*'Propiedades físicas'!$O$7+'Diseño reactor'!AZ495*'Propiedades físicas'!$O$6</f>
        <v>0.14602123463203773</v>
      </c>
      <c r="BH495" s="54">
        <f t="shared" si="308"/>
        <v>43720.521708723601</v>
      </c>
      <c r="BI495" s="34">
        <f t="shared" si="328"/>
        <v>247.93350545355173</v>
      </c>
      <c r="BJ495" s="27">
        <f t="shared" si="309"/>
        <v>4833.8553862347999</v>
      </c>
      <c r="BK495" s="34">
        <f t="shared" si="310"/>
        <v>542.95810117748533</v>
      </c>
      <c r="BL495" s="27">
        <f t="shared" si="311"/>
        <v>104.75175907392995</v>
      </c>
      <c r="BM495" s="34">
        <f t="shared" si="312"/>
        <v>1.1054421768707483</v>
      </c>
      <c r="BN495" s="45">
        <f t="shared" si="313"/>
        <v>424.17977797746619</v>
      </c>
      <c r="BO495" s="45">
        <f t="shared" si="314"/>
        <v>70.68581402964783</v>
      </c>
      <c r="BP495" s="66">
        <f t="shared" si="315"/>
        <v>6.7067810682213418</v>
      </c>
    </row>
    <row r="496" spans="8:68">
      <c r="H496" s="68">
        <v>491</v>
      </c>
      <c r="I496" s="31">
        <f>('Propiedades físicas'!$C$10*'Diseño reactor'!H496)/1000</f>
        <v>429.74543326551213</v>
      </c>
      <c r="J496" s="31">
        <f t="shared" si="293"/>
        <v>1.061093300131166</v>
      </c>
      <c r="K496" s="31">
        <f>(I496*1000)/'Propiedades físicas'!$F$10</f>
        <v>2807.1686165418573</v>
      </c>
      <c r="L496" s="31">
        <f t="shared" si="294"/>
        <v>401.02408807740818</v>
      </c>
      <c r="M496" s="31">
        <f t="shared" si="295"/>
        <v>2406.1445284644492</v>
      </c>
      <c r="N496" s="31">
        <f t="shared" si="296"/>
        <v>0.81674967021875389</v>
      </c>
      <c r="O496" s="32">
        <f t="shared" si="297"/>
        <v>4.900498021312524</v>
      </c>
      <c r="P496" s="33">
        <f t="shared" si="298"/>
        <v>0.42545687873485127</v>
      </c>
      <c r="Q496" s="31">
        <f t="shared" si="299"/>
        <v>4.2319319889824918</v>
      </c>
      <c r="R496" s="31">
        <f t="shared" si="300"/>
        <v>0.20383015237900196</v>
      </c>
      <c r="S496" s="31">
        <f t="shared" si="301"/>
        <v>0.66856603233003142</v>
      </c>
      <c r="T496" s="31">
        <f t="shared" si="302"/>
        <v>9.765203736367245E-2</v>
      </c>
      <c r="U496" s="31">
        <f t="shared" si="303"/>
        <v>8.9810601741228194E-2</v>
      </c>
      <c r="V496" s="47">
        <f t="shared" si="316"/>
        <v>4.2132622942674591E-4</v>
      </c>
      <c r="W496" s="31">
        <f t="shared" si="304"/>
        <v>0.47908533759077099</v>
      </c>
      <c r="X496" s="34">
        <f>(S496*H496*'Propiedades físicas'!$F$5*60*24*365)/(1000000)</f>
        <v>50806.843337089878</v>
      </c>
      <c r="Y496" s="34">
        <f>(U496*H496*'Propiedades físicas'!$F$7*60*24*365)/(1000000)</f>
        <v>2134.4054829209026</v>
      </c>
      <c r="Z496" s="31">
        <f t="shared" si="317"/>
        <v>208.89932745881197</v>
      </c>
      <c r="AA496" s="31">
        <f t="shared" si="318"/>
        <v>2077.8786065904033</v>
      </c>
      <c r="AB496" s="31">
        <f t="shared" si="318"/>
        <v>100.08060481808997</v>
      </c>
      <c r="AC496" s="31">
        <f t="shared" si="318"/>
        <v>328.26592187404543</v>
      </c>
      <c r="AD496" s="31">
        <f t="shared" si="318"/>
        <v>47.947150345563173</v>
      </c>
      <c r="AE496" s="31">
        <f t="shared" si="319"/>
        <v>44.097005454943044</v>
      </c>
      <c r="AF496" s="31">
        <f t="shared" si="320"/>
        <v>2807.1686165418569</v>
      </c>
      <c r="AG496" s="31">
        <f t="shared" si="321"/>
        <v>7.4416380344175567E-2</v>
      </c>
      <c r="AH496" s="31">
        <f t="shared" si="322"/>
        <v>0.74020441606038478</v>
      </c>
      <c r="AI496" s="31">
        <f t="shared" si="322"/>
        <v>3.5651796699472577E-2</v>
      </c>
      <c r="AJ496" s="31">
        <f t="shared" si="322"/>
        <v>0.11693844108247238</v>
      </c>
      <c r="AK496" s="31">
        <f t="shared" si="322"/>
        <v>1.7080253057484354E-2</v>
      </c>
      <c r="AL496" s="31">
        <f t="shared" si="323"/>
        <v>1.5708712756010369E-2</v>
      </c>
      <c r="AM496" s="31">
        <f t="shared" si="324"/>
        <v>1</v>
      </c>
      <c r="AN496" s="31">
        <f>(Z496*'Propiedades físicas'!$F$4)/1000</f>
        <v>183.70189058073007</v>
      </c>
      <c r="AO496" s="31">
        <f>(AA496*'Propiedades físicas'!$F$6)/1000</f>
        <v>66.575230555156523</v>
      </c>
      <c r="AP496" s="31">
        <f>(AB496*'Propiedades físicas'!$F$9)/1000</f>
        <v>61.744729142520598</v>
      </c>
      <c r="AQ496" s="31">
        <f>(AC496*'Propiedades físicas'!$F$5)/1000</f>
        <v>96.664466014250166</v>
      </c>
      <c r="AR496" s="31">
        <f>(AD496*'Propiedades físicas'!$F$8)/1000</f>
        <v>16.998223740509051</v>
      </c>
      <c r="AS496" s="31">
        <f>(AE496*'Propiedades físicas'!$F$7)/1000</f>
        <v>4.0608932323457054</v>
      </c>
      <c r="AT496" s="31">
        <f t="shared" si="325"/>
        <v>429.74543326551213</v>
      </c>
      <c r="AU496" s="31">
        <f t="shared" si="326"/>
        <v>0.42746676604526579</v>
      </c>
      <c r="AV496" s="31">
        <f t="shared" si="329"/>
        <v>0.15491783135255321</v>
      </c>
      <c r="AW496" s="31">
        <f t="shared" si="329"/>
        <v>0.14367745265689069</v>
      </c>
      <c r="AX496" s="31">
        <f t="shared" si="329"/>
        <v>0.22493424835192466</v>
      </c>
      <c r="AY496" s="31">
        <f t="shared" si="329"/>
        <v>3.9554169572773419E-2</v>
      </c>
      <c r="AZ496" s="31">
        <f t="shared" si="330"/>
        <v>9.4495320205921531E-3</v>
      </c>
      <c r="BA496" s="31">
        <f t="shared" si="327"/>
        <v>1</v>
      </c>
      <c r="BB496" s="34">
        <f>AU496*'Propiedades físicas'!$C$4+'Diseño reactor'!AV496*'Propiedades físicas'!$C$5+'Diseño reactor'!AW496*'Propiedades físicas'!$C$8+'Diseño reactor'!AX496*'Propiedades físicas'!$C$9+'Diseño reactor'!AY496*'Propiedades físicas'!$C$7+'Diseño reactor'!AZ496*'Propiedades físicas'!$C$6</f>
        <v>877.869131578831</v>
      </c>
      <c r="BC496" s="45">
        <f>AU496*'Propiedades físicas'!$L$4+'Diseño reactor'!AV496*'Propiedades físicas'!$L$5+'Diseño reactor'!AW496*'Propiedades físicas'!$L$8+AX496*'Propiedades físicas'!$L$9+'Diseño reactor'!AY496*'Propiedades físicas'!$L$7+'Diseño reactor'!AZ496*'Propiedades físicas'!$L$6</f>
        <v>1.9207144660597182</v>
      </c>
      <c r="BD496" s="29">
        <f t="shared" si="306"/>
        <v>4.6412959017663642</v>
      </c>
      <c r="BE496" s="58">
        <f t="shared" si="307"/>
        <v>44.827353171671191</v>
      </c>
      <c r="BF496" s="30">
        <f>AU496*'Propiedades físicas'!$I$4+'Diseño reactor'!AV496*'Propiedades físicas'!$I$5+'Diseño reactor'!AW496*'Propiedades físicas'!$I$8+'Diseño reactor'!AX496*'Propiedades físicas'!$I$9+'Diseño reactor'!AY496*'Propiedades físicas'!$I$7+'Diseño reactor'!AZ496*'Propiedades físicas'!$I$6</f>
        <v>1.8855615729552848E-2</v>
      </c>
      <c r="BG496" s="24">
        <f>AU496*'Propiedades físicas'!$O$4+'Diseño reactor'!AV496*'Propiedades físicas'!$O$5+'Diseño reactor'!AW496*'Propiedades físicas'!$O$8+'Diseño reactor'!AX496*'Propiedades físicas'!$O$9+'Diseño reactor'!AY496*'Propiedades físicas'!$O$7+'Diseño reactor'!AZ496*'Propiedades físicas'!$O$6</f>
        <v>0.14603276654160741</v>
      </c>
      <c r="BH496" s="54">
        <f t="shared" si="308"/>
        <v>43712.259804174981</v>
      </c>
      <c r="BI496" s="34">
        <f t="shared" si="328"/>
        <v>248.00087511795954</v>
      </c>
      <c r="BJ496" s="27">
        <f t="shared" si="309"/>
        <v>4833.6841263928454</v>
      </c>
      <c r="BK496" s="34">
        <f t="shared" si="310"/>
        <v>542.98174274261532</v>
      </c>
      <c r="BL496" s="27">
        <f t="shared" si="311"/>
        <v>104.75263900971049</v>
      </c>
      <c r="BM496" s="34">
        <f t="shared" si="312"/>
        <v>1.1054421768707483</v>
      </c>
      <c r="BN496" s="45">
        <f t="shared" si="313"/>
        <v>425.18720004054643</v>
      </c>
      <c r="BO496" s="45">
        <f t="shared" si="314"/>
        <v>70.748308343468238</v>
      </c>
      <c r="BP496" s="66">
        <f t="shared" si="315"/>
        <v>6.7067214706028588</v>
      </c>
    </row>
    <row r="497" spans="8:68">
      <c r="H497" s="68">
        <v>492</v>
      </c>
      <c r="I497" s="31">
        <f>('Propiedades físicas'!$C$10*'Diseño reactor'!H497)/1000</f>
        <v>430.62067854711194</v>
      </c>
      <c r="J497" s="31">
        <f t="shared" si="293"/>
        <v>1.0589366064317123</v>
      </c>
      <c r="K497" s="31">
        <f>(I497*1000)/'Propiedades físicas'!$F$10</f>
        <v>2812.8858642333885</v>
      </c>
      <c r="L497" s="31">
        <f t="shared" si="294"/>
        <v>401.84083774762689</v>
      </c>
      <c r="M497" s="31">
        <f t="shared" si="295"/>
        <v>2411.0450264857614</v>
      </c>
      <c r="N497" s="31">
        <f t="shared" si="296"/>
        <v>0.81674967021875389</v>
      </c>
      <c r="O497" s="32">
        <f t="shared" si="297"/>
        <v>4.9004980213125231</v>
      </c>
      <c r="P497" s="33">
        <f t="shared" si="298"/>
        <v>0.42587157146978605</v>
      </c>
      <c r="Q497" s="31">
        <f t="shared" si="299"/>
        <v>4.2330290593317805</v>
      </c>
      <c r="R497" s="31">
        <f t="shared" si="300"/>
        <v>0.20381259550770356</v>
      </c>
      <c r="S497" s="31">
        <f t="shared" si="301"/>
        <v>0.66746896198074224</v>
      </c>
      <c r="T497" s="31">
        <f t="shared" si="302"/>
        <v>9.7540143250754288E-2</v>
      </c>
      <c r="U497" s="31">
        <f t="shared" si="303"/>
        <v>8.9525359990509978E-2</v>
      </c>
      <c r="V497" s="47">
        <f t="shared" si="316"/>
        <v>4.217368960186231E-4</v>
      </c>
      <c r="W497" s="31">
        <f t="shared" si="304"/>
        <v>0.4785776021731078</v>
      </c>
      <c r="X497" s="34">
        <f>(S497*H497*'Propiedades físicas'!$F$5*60*24*365)/(1000000)</f>
        <v>50826.7793036246</v>
      </c>
      <c r="Y497" s="34">
        <f>(U497*H497*'Propiedades físicas'!$F$7*60*24*365)/(1000000)</f>
        <v>2131.9597847607129</v>
      </c>
      <c r="Z497" s="31">
        <f t="shared" si="317"/>
        <v>209.52881316313474</v>
      </c>
      <c r="AA497" s="31">
        <f t="shared" si="318"/>
        <v>2082.6502971912359</v>
      </c>
      <c r="AB497" s="31">
        <f t="shared" si="318"/>
        <v>100.27579698979015</v>
      </c>
      <c r="AC497" s="31">
        <f t="shared" si="318"/>
        <v>328.39472929452518</v>
      </c>
      <c r="AD497" s="31">
        <f t="shared" si="318"/>
        <v>47.989750479371111</v>
      </c>
      <c r="AE497" s="31">
        <f t="shared" si="319"/>
        <v>44.046477115330909</v>
      </c>
      <c r="AF497" s="31">
        <f t="shared" si="320"/>
        <v>2812.8858642333885</v>
      </c>
      <c r="AG497" s="31">
        <f t="shared" si="321"/>
        <v>7.4488913975270299E-2</v>
      </c>
      <c r="AH497" s="31">
        <f t="shared" si="322"/>
        <v>0.7403963039072089</v>
      </c>
      <c r="AI497" s="31">
        <f t="shared" si="322"/>
        <v>3.5648725838763766E-2</v>
      </c>
      <c r="AJ497" s="31">
        <f t="shared" si="322"/>
        <v>0.11674655323564806</v>
      </c>
      <c r="AK497" s="31">
        <f t="shared" si="322"/>
        <v>1.7060681732442077E-2</v>
      </c>
      <c r="AL497" s="31">
        <f t="shared" si="323"/>
        <v>1.5658821310666704E-2</v>
      </c>
      <c r="AM497" s="31">
        <f t="shared" si="324"/>
        <v>1</v>
      </c>
      <c r="AN497" s="31">
        <f>(Z497*'Propiedades físicas'!$F$4)/1000</f>
        <v>184.25544771939744</v>
      </c>
      <c r="AO497" s="31">
        <f>(AA497*'Propiedades físicas'!$F$6)/1000</f>
        <v>66.728115522007201</v>
      </c>
      <c r="AP497" s="31">
        <f>(AB497*'Propiedades físicas'!$F$9)/1000</f>
        <v>61.865152952851027</v>
      </c>
      <c r="AQ497" s="31">
        <f>(AC497*'Propiedades físicas'!$F$5)/1000</f>
        <v>96.702395935358837</v>
      </c>
      <c r="AR497" s="31">
        <f>(AD497*'Propiedades físicas'!$F$8)/1000</f>
        <v>17.013326339946641</v>
      </c>
      <c r="AS497" s="31">
        <f>(AE497*'Propiedades físicas'!$F$7)/1000</f>
        <v>4.0562400775508234</v>
      </c>
      <c r="AT497" s="31">
        <f t="shared" si="325"/>
        <v>430.62067854711188</v>
      </c>
      <c r="AU497" s="31">
        <f t="shared" si="326"/>
        <v>0.42788341781696171</v>
      </c>
      <c r="AV497" s="31">
        <f t="shared" si="329"/>
        <v>0.15495799167644209</v>
      </c>
      <c r="AW497" s="31">
        <f t="shared" si="329"/>
        <v>0.14366507702690987</v>
      </c>
      <c r="AX497" s="31">
        <f t="shared" si="329"/>
        <v>0.22456514689825596</v>
      </c>
      <c r="AY497" s="31">
        <f t="shared" si="329"/>
        <v>3.9508846619601676E-2</v>
      </c>
      <c r="AZ497" s="31">
        <f t="shared" si="330"/>
        <v>9.4195199618288938E-3</v>
      </c>
      <c r="BA497" s="31">
        <f t="shared" si="327"/>
        <v>1.0000000000000002</v>
      </c>
      <c r="BB497" s="34">
        <f>AU497*'Propiedades físicas'!$C$4+'Diseño reactor'!AV497*'Propiedades físicas'!$C$5+'Diseño reactor'!AW497*'Propiedades físicas'!$C$8+'Diseño reactor'!AX497*'Propiedades físicas'!$C$9+'Diseño reactor'!AY497*'Propiedades físicas'!$C$7+'Diseño reactor'!AZ497*'Propiedades físicas'!$C$6</f>
        <v>877.86136182010944</v>
      </c>
      <c r="BC497" s="45">
        <f>AU497*'Propiedades físicas'!$L$4+'Diseño reactor'!AV497*'Propiedades físicas'!$L$5+'Diseño reactor'!AW497*'Propiedades físicas'!$L$8+AX497*'Propiedades físicas'!$L$9+'Diseño reactor'!AY497*'Propiedades físicas'!$L$7+'Diseño reactor'!AZ497*'Propiedades físicas'!$L$6</f>
        <v>1.921041313399741</v>
      </c>
      <c r="BD497" s="29">
        <f t="shared" si="306"/>
        <v>4.6356292409198741</v>
      </c>
      <c r="BE497" s="58">
        <f t="shared" si="307"/>
        <v>44.820616059499258</v>
      </c>
      <c r="BF497" s="30">
        <f>AU497*'Propiedades físicas'!$I$4+'Diseño reactor'!AV497*'Propiedades físicas'!$I$5+'Diseño reactor'!AW497*'Propiedades físicas'!$I$8+'Diseño reactor'!AX497*'Propiedades físicas'!$I$9+'Diseño reactor'!AY497*'Propiedades físicas'!$I$7+'Diseño reactor'!AZ497*'Propiedades físicas'!$I$6</f>
        <v>1.8858998315890302E-2</v>
      </c>
      <c r="BG497" s="24">
        <f>AU497*'Propiedades físicas'!$O$4+'Diseño reactor'!AV497*'Propiedades físicas'!$O$5+'Diseño reactor'!AW497*'Propiedades físicas'!$O$8+'Diseño reactor'!AX497*'Propiedades físicas'!$O$9+'Diseño reactor'!AY497*'Propiedades físicas'!$O$7+'Diseño reactor'!AZ497*'Propiedades físicas'!$O$6</f>
        <v>0.14604428332974312</v>
      </c>
      <c r="BH497" s="54">
        <f t="shared" si="308"/>
        <v>43704.032674063033</v>
      </c>
      <c r="BI497" s="34">
        <f t="shared" si="328"/>
        <v>248.06801107279696</v>
      </c>
      <c r="BJ497" s="27">
        <f t="shared" si="309"/>
        <v>4833.5136846511341</v>
      </c>
      <c r="BK497" s="34">
        <f t="shared" si="310"/>
        <v>543.00541695336983</v>
      </c>
      <c r="BL497" s="27">
        <f t="shared" si="311"/>
        <v>104.75352009858807</v>
      </c>
      <c r="BM497" s="34">
        <f t="shared" si="312"/>
        <v>1.1054421768707483</v>
      </c>
      <c r="BN497" s="45">
        <f t="shared" si="313"/>
        <v>426.19510387702098</v>
      </c>
      <c r="BO497" s="45">
        <f t="shared" si="314"/>
        <v>70.810670306235522</v>
      </c>
      <c r="BP497" s="66">
        <f t="shared" si="315"/>
        <v>6.7066621114048131</v>
      </c>
    </row>
    <row r="498" spans="8:68">
      <c r="H498" s="68">
        <v>493</v>
      </c>
      <c r="I498" s="31">
        <f>('Propiedades físicas'!$C$10*'Diseño reactor'!H498)/1000</f>
        <v>431.49592382871174</v>
      </c>
      <c r="J498" s="31">
        <f t="shared" si="293"/>
        <v>1.0567886619967597</v>
      </c>
      <c r="K498" s="31">
        <f>(I498*1000)/'Propiedades físicas'!$F$10</f>
        <v>2818.6031119249196</v>
      </c>
      <c r="L498" s="31">
        <f t="shared" si="294"/>
        <v>402.65758741784566</v>
      </c>
      <c r="M498" s="31">
        <f t="shared" si="295"/>
        <v>2415.945524507074</v>
      </c>
      <c r="N498" s="31">
        <f t="shared" si="296"/>
        <v>0.81674967021875389</v>
      </c>
      <c r="O498" s="32">
        <f t="shared" si="297"/>
        <v>4.9004980213125231</v>
      </c>
      <c r="P498" s="33">
        <f t="shared" si="298"/>
        <v>0.42628538615121753</v>
      </c>
      <c r="Q498" s="31">
        <f t="shared" si="299"/>
        <v>4.2341227843364502</v>
      </c>
      <c r="R498" s="31">
        <f t="shared" si="300"/>
        <v>0.20379465603874389</v>
      </c>
      <c r="S498" s="31">
        <f t="shared" si="301"/>
        <v>0.66637523697607315</v>
      </c>
      <c r="T498" s="31">
        <f t="shared" si="302"/>
        <v>9.7428303149048268E-2</v>
      </c>
      <c r="U498" s="31">
        <f t="shared" si="303"/>
        <v>8.924132487974426E-2</v>
      </c>
      <c r="V498" s="47">
        <f t="shared" si="316"/>
        <v>4.2214669308178823E-4</v>
      </c>
      <c r="W498" s="31">
        <f t="shared" si="304"/>
        <v>0.47807094181373405</v>
      </c>
      <c r="X498" s="34">
        <f>(S498*H498*'Propiedades físicas'!$F$5*60*24*365)/(1000000)</f>
        <v>50846.630936313857</v>
      </c>
      <c r="Y498" s="34">
        <f>(U498*H498*'Propiedades físicas'!$F$7*60*24*365)/(1000000)</f>
        <v>2129.5152671373608</v>
      </c>
      <c r="Z498" s="31">
        <f t="shared" si="317"/>
        <v>210.15869537255023</v>
      </c>
      <c r="AA498" s="31">
        <f t="shared" si="318"/>
        <v>2087.4225326778701</v>
      </c>
      <c r="AB498" s="31">
        <f t="shared" si="318"/>
        <v>100.47076542710073</v>
      </c>
      <c r="AC498" s="31">
        <f t="shared" si="318"/>
        <v>328.52299182920405</v>
      </c>
      <c r="AD498" s="31">
        <f t="shared" si="318"/>
        <v>48.032153452480799</v>
      </c>
      <c r="AE498" s="31">
        <f t="shared" si="319"/>
        <v>43.99597316571392</v>
      </c>
      <c r="AF498" s="31">
        <f t="shared" si="320"/>
        <v>2818.6031119249196</v>
      </c>
      <c r="AG498" s="31">
        <f t="shared" si="321"/>
        <v>7.4561294026609423E-2</v>
      </c>
      <c r="AH498" s="31">
        <f t="shared" si="322"/>
        <v>0.74058760662202583</v>
      </c>
      <c r="AI498" s="31">
        <f t="shared" si="322"/>
        <v>3.5645588058151913E-2</v>
      </c>
      <c r="AJ498" s="31">
        <f t="shared" si="322"/>
        <v>0.11655525052083142</v>
      </c>
      <c r="AK498" s="31">
        <f t="shared" si="322"/>
        <v>1.7041119854465075E-2</v>
      </c>
      <c r="AL498" s="31">
        <f t="shared" si="323"/>
        <v>1.5609140917916457E-2</v>
      </c>
      <c r="AM498" s="31">
        <f t="shared" si="324"/>
        <v>1</v>
      </c>
      <c r="AN498" s="31">
        <f>(Z498*'Propiedades físicas'!$F$4)/1000</f>
        <v>184.80935353671322</v>
      </c>
      <c r="AO498" s="31">
        <f>(AA498*'Propiedades físicas'!$F$6)/1000</f>
        <v>66.881017946998952</v>
      </c>
      <c r="AP498" s="31">
        <f>(AB498*'Propiedades físicas'!$F$9)/1000</f>
        <v>61.985438730249783</v>
      </c>
      <c r="AQ498" s="31">
        <f>(AC498*'Propiedades físicas'!$F$5)/1000</f>
        <v>96.740165403945724</v>
      </c>
      <c r="AR498" s="31">
        <f>(AD498*'Propiedades físicas'!$F$8)/1000</f>
        <v>17.028359041973488</v>
      </c>
      <c r="AS498" s="31">
        <f>(AE498*'Propiedades físicas'!$F$7)/1000</f>
        <v>4.0515891688305947</v>
      </c>
      <c r="AT498" s="31">
        <f t="shared" si="325"/>
        <v>431.49592382871174</v>
      </c>
      <c r="AU498" s="31">
        <f t="shared" si="326"/>
        <v>0.42829918738716949</v>
      </c>
      <c r="AV498" s="31">
        <f t="shared" si="329"/>
        <v>0.15499802953769801</v>
      </c>
      <c r="AW498" s="31">
        <f t="shared" si="329"/>
        <v>0.14365243170838332</v>
      </c>
      <c r="AX498" s="31">
        <f t="shared" si="329"/>
        <v>0.22419717096180047</v>
      </c>
      <c r="AY498" s="31">
        <f t="shared" si="329"/>
        <v>3.9463545543788565E-2</v>
      </c>
      <c r="AZ498" s="31">
        <f t="shared" si="330"/>
        <v>9.3896348611601926E-3</v>
      </c>
      <c r="BA498" s="31">
        <f t="shared" si="327"/>
        <v>1</v>
      </c>
      <c r="BB498" s="34">
        <f>AU498*'Propiedades físicas'!$C$4+'Diseño reactor'!AV498*'Propiedades físicas'!$C$5+'Diseño reactor'!AW498*'Propiedades físicas'!$C$8+'Diseño reactor'!AX498*'Propiedades físicas'!$C$9+'Diseño reactor'!AY498*'Propiedades físicas'!$C$7+'Diseño reactor'!AZ498*'Propiedades físicas'!$C$6</f>
        <v>877.85362311061658</v>
      </c>
      <c r="BC498" s="45">
        <f>AU498*'Propiedades físicas'!$L$4+'Diseño reactor'!AV498*'Propiedades físicas'!$L$5+'Diseño reactor'!AW498*'Propiedades físicas'!$L$8+AX498*'Propiedades físicas'!$L$9+'Diseño reactor'!AY498*'Propiedades físicas'!$L$7+'Diseño reactor'!AZ498*'Propiedades físicas'!$L$6</f>
        <v>1.9213674481334131</v>
      </c>
      <c r="BD498" s="29">
        <f t="shared" si="306"/>
        <v>4.6299763867364101</v>
      </c>
      <c r="BE498" s="58">
        <f t="shared" si="307"/>
        <v>44.813897304092727</v>
      </c>
      <c r="BF498" s="30">
        <f>AU498*'Propiedades físicas'!$I$4+'Diseño reactor'!AV498*'Propiedades físicas'!$I$5+'Diseño reactor'!AW498*'Propiedades físicas'!$I$8+'Diseño reactor'!AX498*'Propiedades físicas'!$I$9+'Diseño reactor'!AY498*'Propiedades físicas'!$I$7+'Diseño reactor'!AZ498*'Propiedades físicas'!$I$6</f>
        <v>1.8862367914641968E-2</v>
      </c>
      <c r="BG498" s="24">
        <f>AU498*'Propiedades físicas'!$O$4+'Diseño reactor'!AV498*'Propiedades físicas'!$O$5+'Diseño reactor'!AW498*'Propiedades físicas'!$O$8+'Diseño reactor'!AX498*'Propiedades físicas'!$O$9+'Diseño reactor'!AY498*'Propiedades físicas'!$O$7+'Diseño reactor'!AZ498*'Propiedades físicas'!$O$6</f>
        <v>0.14605578500015237</v>
      </c>
      <c r="BH498" s="54">
        <f t="shared" si="308"/>
        <v>43695.84012671173</v>
      </c>
      <c r="BI498" s="34">
        <f t="shared" si="328"/>
        <v>248.13491438131945</v>
      </c>
      <c r="BJ498" s="27">
        <f t="shared" si="309"/>
        <v>4833.3440563938029</v>
      </c>
      <c r="BK498" s="34">
        <f t="shared" si="310"/>
        <v>543.02912333262884</v>
      </c>
      <c r="BL498" s="27">
        <f t="shared" si="311"/>
        <v>104.75440232255745</v>
      </c>
      <c r="BM498" s="34">
        <f t="shared" si="312"/>
        <v>1.1054421768707483</v>
      </c>
      <c r="BN498" s="45">
        <f t="shared" si="313"/>
        <v>427.20348788563615</v>
      </c>
      <c r="BO498" s="45">
        <f t="shared" si="314"/>
        <v>70.872900337847653</v>
      </c>
      <c r="BP498" s="66">
        <f t="shared" si="315"/>
        <v>6.7066029894158472</v>
      </c>
    </row>
    <row r="499" spans="8:68">
      <c r="H499" s="68">
        <v>494</v>
      </c>
      <c r="I499" s="31">
        <f>('Propiedades físicas'!$C$10*'Diseño reactor'!H499)/1000</f>
        <v>432.37116911031154</v>
      </c>
      <c r="J499" s="31">
        <f t="shared" si="293"/>
        <v>1.0546494136931226</v>
      </c>
      <c r="K499" s="31">
        <f>(I499*1000)/'Propiedades físicas'!$F$10</f>
        <v>2824.3203596164508</v>
      </c>
      <c r="L499" s="31">
        <f t="shared" si="294"/>
        <v>403.47433708806437</v>
      </c>
      <c r="M499" s="31">
        <f t="shared" si="295"/>
        <v>2420.8460225283861</v>
      </c>
      <c r="N499" s="31">
        <f t="shared" si="296"/>
        <v>0.81674967021875378</v>
      </c>
      <c r="O499" s="32">
        <f t="shared" si="297"/>
        <v>4.9004980213125222</v>
      </c>
      <c r="P499" s="33">
        <f t="shared" si="298"/>
        <v>0.42669832556492832</v>
      </c>
      <c r="Q499" s="31">
        <f t="shared" si="299"/>
        <v>4.2352131784860392</v>
      </c>
      <c r="R499" s="31">
        <f t="shared" si="300"/>
        <v>0.20377633651637625</v>
      </c>
      <c r="S499" s="31">
        <f t="shared" si="301"/>
        <v>0.66528484282648259</v>
      </c>
      <c r="T499" s="31">
        <f t="shared" si="302"/>
        <v>9.7316518102241331E-2</v>
      </c>
      <c r="U499" s="31">
        <f t="shared" si="303"/>
        <v>8.8958490035207907E-2</v>
      </c>
      <c r="V499" s="47">
        <f t="shared" si="316"/>
        <v>4.2255562337497753E-4</v>
      </c>
      <c r="W499" s="31">
        <f t="shared" si="304"/>
        <v>0.47756535310183384</v>
      </c>
      <c r="X499" s="34">
        <f>(S499*H499*'Propiedades físicas'!$F$5*60*24*365)/(1000000)</f>
        <v>50866.39868062664</v>
      </c>
      <c r="Y499" s="34">
        <f>(U499*H499*'Propiedades físicas'!$F$7*60*24*365)/(1000000)</f>
        <v>2127.071952862977</v>
      </c>
      <c r="Z499" s="31">
        <f t="shared" si="317"/>
        <v>210.78897282907459</v>
      </c>
      <c r="AA499" s="31">
        <f t="shared" si="318"/>
        <v>2092.1953101721033</v>
      </c>
      <c r="AB499" s="31">
        <f t="shared" si="318"/>
        <v>100.66551023908987</v>
      </c>
      <c r="AC499" s="31">
        <f t="shared" si="318"/>
        <v>328.65071235628238</v>
      </c>
      <c r="AD499" s="31">
        <f t="shared" si="318"/>
        <v>48.074359942507215</v>
      </c>
      <c r="AE499" s="31">
        <f t="shared" si="319"/>
        <v>43.945494077392709</v>
      </c>
      <c r="AF499" s="31">
        <f t="shared" si="320"/>
        <v>2824.3203596164503</v>
      </c>
      <c r="AG499" s="31">
        <f t="shared" si="321"/>
        <v>7.4633520985452326E-2</v>
      </c>
      <c r="AH499" s="31">
        <f t="shared" si="322"/>
        <v>0.74077832673919064</v>
      </c>
      <c r="AI499" s="31">
        <f t="shared" si="322"/>
        <v>3.5642383802650668E-2</v>
      </c>
      <c r="AJ499" s="31">
        <f t="shared" si="322"/>
        <v>0.11636453040366637</v>
      </c>
      <c r="AK499" s="31">
        <f t="shared" si="322"/>
        <v>1.7021567606103946E-2</v>
      </c>
      <c r="AL499" s="31">
        <f t="shared" si="323"/>
        <v>1.5559670462935946E-2</v>
      </c>
      <c r="AM499" s="31">
        <f t="shared" si="324"/>
        <v>0.99999999999999978</v>
      </c>
      <c r="AN499" s="31">
        <f>(Z499*'Propiedades físicas'!$F$4)/1000</f>
        <v>185.36360692643163</v>
      </c>
      <c r="AO499" s="31">
        <f>(AA499*'Propiedades físicas'!$F$6)/1000</f>
        <v>67.033937737914187</v>
      </c>
      <c r="AP499" s="31">
        <f>(AB499*'Propiedades físicas'!$F$9)/1000</f>
        <v>62.105586542006485</v>
      </c>
      <c r="AQ499" s="31">
        <f>(AC499*'Propiedades físicas'!$F$5)/1000</f>
        <v>96.777775267554475</v>
      </c>
      <c r="AR499" s="31">
        <f>(AD499*'Propiedades físicas'!$F$8)/1000</f>
        <v>17.04332208681765</v>
      </c>
      <c r="AS499" s="31">
        <f>(AE499*'Propiedades físicas'!$F$7)/1000</f>
        <v>4.0469405495870943</v>
      </c>
      <c r="AT499" s="31">
        <f t="shared" si="325"/>
        <v>432.37116911031148</v>
      </c>
      <c r="AU499" s="31">
        <f t="shared" si="326"/>
        <v>0.42871407755483237</v>
      </c>
      <c r="AV499" s="31">
        <f t="shared" si="329"/>
        <v>0.15503794546673791</v>
      </c>
      <c r="AW499" s="31">
        <f t="shared" si="329"/>
        <v>0.14363951849472506</v>
      </c>
      <c r="AX499" s="31">
        <f t="shared" si="329"/>
        <v>0.22383031566765596</v>
      </c>
      <c r="AY499" s="31">
        <f t="shared" si="329"/>
        <v>3.9418266768081758E-2</v>
      </c>
      <c r="AZ499" s="31">
        <f t="shared" si="330"/>
        <v>9.3598760479670015E-3</v>
      </c>
      <c r="BA499" s="31">
        <f t="shared" si="327"/>
        <v>1</v>
      </c>
      <c r="BB499" s="34">
        <f>AU499*'Propiedades físicas'!$C$4+'Diseño reactor'!AV499*'Propiedades físicas'!$C$5+'Diseño reactor'!AW499*'Propiedades físicas'!$C$8+'Diseño reactor'!AX499*'Propiedades físicas'!$C$9+'Diseño reactor'!AY499*'Propiedades físicas'!$C$7+'Diseño reactor'!AZ499*'Propiedades físicas'!$C$6</f>
        <v>877.84591529277031</v>
      </c>
      <c r="BC499" s="45">
        <f>AU499*'Propiedades físicas'!$L$4+'Diseño reactor'!AV499*'Propiedades físicas'!$L$5+'Diseño reactor'!AW499*'Propiedades físicas'!$L$8+AX499*'Propiedades físicas'!$L$9+'Diseño reactor'!AY499*'Propiedades físicas'!$L$7+'Diseño reactor'!AZ499*'Propiedades físicas'!$L$6</f>
        <v>1.9216928724993509</v>
      </c>
      <c r="BD499" s="29">
        <f t="shared" si="306"/>
        <v>4.6243372890985075</v>
      </c>
      <c r="BE499" s="58">
        <f t="shared" si="307"/>
        <v>44.807196826942793</v>
      </c>
      <c r="BF499" s="30">
        <f>AU499*'Propiedades físicas'!$I$4+'Diseño reactor'!AV499*'Propiedades físicas'!$I$5+'Diseño reactor'!AW499*'Propiedades físicas'!$I$8+'Diseño reactor'!AX499*'Propiedades físicas'!$I$9+'Diseño reactor'!AY499*'Propiedades físicas'!$I$7+'Diseño reactor'!AZ499*'Propiedades físicas'!$I$6</f>
        <v>1.8865724589313206E-2</v>
      </c>
      <c r="BG499" s="24">
        <f>AU499*'Propiedades físicas'!$O$4+'Diseño reactor'!AV499*'Propiedades físicas'!$O$5+'Diseño reactor'!AW499*'Propiedades físicas'!$O$8+'Diseño reactor'!AX499*'Propiedades físicas'!$O$9+'Diseño reactor'!AY499*'Propiedades físicas'!$O$7+'Diseño reactor'!AZ499*'Propiedades físicas'!$O$6</f>
        <v>0.14606727155677676</v>
      </c>
      <c r="BH499" s="54">
        <f t="shared" si="308"/>
        <v>43687.681971768005</v>
      </c>
      <c r="BI499" s="34">
        <f t="shared" si="328"/>
        <v>248.20158610087304</v>
      </c>
      <c r="BJ499" s="27">
        <f t="shared" si="309"/>
        <v>4833.175237036533</v>
      </c>
      <c r="BK499" s="34">
        <f t="shared" si="310"/>
        <v>543.05286140746466</v>
      </c>
      <c r="BL499" s="27">
        <f t="shared" si="311"/>
        <v>104.7552856637742</v>
      </c>
      <c r="BM499" s="34">
        <f t="shared" si="312"/>
        <v>1.1054421768707483</v>
      </c>
      <c r="BN499" s="45">
        <f t="shared" si="313"/>
        <v>428.2123504721186</v>
      </c>
      <c r="BO499" s="45">
        <f t="shared" si="314"/>
        <v>70.934998856428649</v>
      </c>
      <c r="BP499" s="66">
        <f t="shared" si="315"/>
        <v>6.7065441034320701</v>
      </c>
    </row>
    <row r="500" spans="8:68">
      <c r="H500" s="68">
        <v>495</v>
      </c>
      <c r="I500" s="31">
        <f>('Propiedades físicas'!$C$10*'Diseño reactor'!H500)/1000</f>
        <v>433.24641439191134</v>
      </c>
      <c r="J500" s="31">
        <f t="shared" si="293"/>
        <v>1.0525188088169748</v>
      </c>
      <c r="K500" s="31">
        <f>(I500*1000)/'Propiedades físicas'!$F$10</f>
        <v>2830.0376073079819</v>
      </c>
      <c r="L500" s="31">
        <f t="shared" si="294"/>
        <v>404.29108675828309</v>
      </c>
      <c r="M500" s="31">
        <f t="shared" si="295"/>
        <v>2425.7465205496987</v>
      </c>
      <c r="N500" s="31">
        <f t="shared" si="296"/>
        <v>0.81674967021875367</v>
      </c>
      <c r="O500" s="32">
        <f t="shared" si="297"/>
        <v>4.9004980213125231</v>
      </c>
      <c r="P500" s="33">
        <f t="shared" si="298"/>
        <v>0.42711039248492932</v>
      </c>
      <c r="Q500" s="31">
        <f t="shared" si="299"/>
        <v>4.236300256189824</v>
      </c>
      <c r="R500" s="31">
        <f t="shared" si="300"/>
        <v>0.20375763946848657</v>
      </c>
      <c r="S500" s="31">
        <f t="shared" si="301"/>
        <v>0.66419776512269824</v>
      </c>
      <c r="T500" s="31">
        <f t="shared" si="302"/>
        <v>9.7204789141801765E-2</v>
      </c>
      <c r="U500" s="31">
        <f t="shared" si="303"/>
        <v>8.8676849123536017E-2</v>
      </c>
      <c r="V500" s="47">
        <f t="shared" si="316"/>
        <v>4.2296368964526987E-4</v>
      </c>
      <c r="W500" s="31">
        <f t="shared" si="304"/>
        <v>0.47706083264100441</v>
      </c>
      <c r="X500" s="34">
        <f>(S500*H500*'Propiedades físicas'!$F$5*60*24*365)/(1000000)</f>
        <v>50886.082979211111</v>
      </c>
      <c r="Y500" s="34">
        <f>(U500*H500*'Propiedades físicas'!$F$7*60*24*365)/(1000000)</f>
        <v>2124.6298644826275</v>
      </c>
      <c r="Z500" s="31">
        <f t="shared" si="317"/>
        <v>211.41964428004002</v>
      </c>
      <c r="AA500" s="31">
        <f t="shared" si="318"/>
        <v>2096.9686268139631</v>
      </c>
      <c r="AB500" s="31">
        <f t="shared" si="318"/>
        <v>100.86003153690085</v>
      </c>
      <c r="AC500" s="31">
        <f t="shared" si="318"/>
        <v>328.77789373573563</v>
      </c>
      <c r="AD500" s="31">
        <f t="shared" si="318"/>
        <v>48.116370625191877</v>
      </c>
      <c r="AE500" s="31">
        <f t="shared" si="319"/>
        <v>43.895040316150329</v>
      </c>
      <c r="AF500" s="31">
        <f t="shared" si="320"/>
        <v>2830.0376073079815</v>
      </c>
      <c r="AG500" s="31">
        <f t="shared" si="321"/>
        <v>7.4705595336999372E-2</v>
      </c>
      <c r="AH500" s="31">
        <f t="shared" si="322"/>
        <v>0.74096846677902062</v>
      </c>
      <c r="AI500" s="31">
        <f t="shared" si="322"/>
        <v>3.5639113514410854E-2</v>
      </c>
      <c r="AJ500" s="31">
        <f t="shared" si="322"/>
        <v>0.11617439036383663</v>
      </c>
      <c r="AK500" s="31">
        <f t="shared" si="322"/>
        <v>1.7002025167772113E-2</v>
      </c>
      <c r="AL500" s="31">
        <f t="shared" si="323"/>
        <v>1.551040883796051E-2</v>
      </c>
      <c r="AM500" s="31">
        <f t="shared" si="324"/>
        <v>1</v>
      </c>
      <c r="AN500" s="31">
        <f>(Z500*'Propiedades físicas'!$F$4)/1000</f>
        <v>185.91820678698159</v>
      </c>
      <c r="AO500" s="31">
        <f>(AA500*'Propiedades físicas'!$F$6)/1000</f>
        <v>67.186874803119366</v>
      </c>
      <c r="AP500" s="31">
        <f>(AB500*'Propiedades físicas'!$F$9)/1000</f>
        <v>62.225596456690973</v>
      </c>
      <c r="AQ500" s="31">
        <f>(AC500*'Propiedades físicas'!$F$5)/1000</f>
        <v>96.81522636836209</v>
      </c>
      <c r="AR500" s="31">
        <f>(AD500*'Propiedades físicas'!$F$8)/1000</f>
        <v>17.058215714043016</v>
      </c>
      <c r="AS500" s="31">
        <f>(AE500*'Propiedades físicas'!$F$7)/1000</f>
        <v>4.0422942627142842</v>
      </c>
      <c r="AT500" s="31">
        <f t="shared" si="325"/>
        <v>433.24641439191134</v>
      </c>
      <c r="AU500" s="31">
        <f t="shared" si="326"/>
        <v>0.42912809110706551</v>
      </c>
      <c r="AV500" s="31">
        <f t="shared" si="329"/>
        <v>0.15507773999104038</v>
      </c>
      <c r="AW500" s="31">
        <f t="shared" si="329"/>
        <v>0.14362633916781173</v>
      </c>
      <c r="AX500" s="31">
        <f t="shared" si="329"/>
        <v>0.22346457616792598</v>
      </c>
      <c r="AY500" s="31">
        <f t="shared" si="329"/>
        <v>3.9373010710279731E-2</v>
      </c>
      <c r="AZ500" s="31">
        <f t="shared" si="330"/>
        <v>9.3302428558766012E-3</v>
      </c>
      <c r="BA500" s="31">
        <f t="shared" si="327"/>
        <v>0.99999999999999989</v>
      </c>
      <c r="BB500" s="34">
        <f>AU500*'Propiedades físicas'!$C$4+'Diseño reactor'!AV500*'Propiedades físicas'!$C$5+'Diseño reactor'!AW500*'Propiedades físicas'!$C$8+'Diseño reactor'!AX500*'Propiedades físicas'!$C$9+'Diseño reactor'!AY500*'Propiedades físicas'!$C$7+'Diseño reactor'!AZ500*'Propiedades físicas'!$C$6</f>
        <v>877.83823820995678</v>
      </c>
      <c r="BC500" s="45">
        <f>AU500*'Propiedades físicas'!$L$4+'Diseño reactor'!AV500*'Propiedades físicas'!$L$5+'Diseño reactor'!AW500*'Propiedades físicas'!$L$8+AX500*'Propiedades físicas'!$L$9+'Diseño reactor'!AY500*'Propiedades físicas'!$L$7+'Diseño reactor'!AZ500*'Propiedades físicas'!$L$6</f>
        <v>1.9220175887271724</v>
      </c>
      <c r="BD500" s="29">
        <f t="shared" si="306"/>
        <v>4.6187118981288373</v>
      </c>
      <c r="BE500" s="58">
        <f t="shared" si="307"/>
        <v>44.800514550013837</v>
      </c>
      <c r="BF500" s="30">
        <f>AU500*'Propiedades físicas'!$I$4+'Diseño reactor'!AV500*'Propiedades físicas'!$I$5+'Diseño reactor'!AW500*'Propiedades físicas'!$I$8+'Diseño reactor'!AX500*'Propiedades físicas'!$I$9+'Diseño reactor'!AY500*'Propiedades físicas'!$I$7+'Diseño reactor'!AZ500*'Propiedades físicas'!$I$6</f>
        <v>1.8869068403030674E-2</v>
      </c>
      <c r="BG500" s="24">
        <f>AU500*'Propiedades físicas'!$O$4+'Diseño reactor'!AV500*'Propiedades físicas'!$O$5+'Diseño reactor'!AW500*'Propiedades físicas'!$O$8+'Diseño reactor'!AX500*'Propiedades físicas'!$O$9+'Diseño reactor'!AY500*'Propiedades físicas'!$O$7+'Diseño reactor'!AZ500*'Propiedades físicas'!$O$6</f>
        <v>0.14607874300378862</v>
      </c>
      <c r="BH500" s="54">
        <f t="shared" si="308"/>
        <v>43679.558020190743</v>
      </c>
      <c r="BI500" s="34">
        <f t="shared" si="328"/>
        <v>248.26802728293262</v>
      </c>
      <c r="BJ500" s="27">
        <f t="shared" si="309"/>
        <v>4833.007222026331</v>
      </c>
      <c r="BK500" s="34">
        <f t="shared" si="310"/>
        <v>543.07663070910667</v>
      </c>
      <c r="BL500" s="27">
        <f t="shared" si="311"/>
        <v>104.75617010455319</v>
      </c>
      <c r="BM500" s="34">
        <f t="shared" si="312"/>
        <v>1.1054421768707483</v>
      </c>
      <c r="BN500" s="45">
        <f t="shared" si="313"/>
        <v>429.22169004913746</v>
      </c>
      <c r="BO500" s="45">
        <f t="shared" si="314"/>
        <v>70.996966278338007</v>
      </c>
      <c r="BP500" s="66">
        <f t="shared" si="315"/>
        <v>6.7064854522569854</v>
      </c>
    </row>
    <row r="501" spans="8:68">
      <c r="H501" s="68">
        <v>496</v>
      </c>
      <c r="I501" s="31">
        <f>('Propiedades físicas'!$C$10*'Diseño reactor'!H501)/1000</f>
        <v>434.12165967351115</v>
      </c>
      <c r="J501" s="31">
        <f t="shared" si="293"/>
        <v>1.0503967950895212</v>
      </c>
      <c r="K501" s="31">
        <f>(I501*1000)/'Propiedades físicas'!$F$10</f>
        <v>2835.7548549995136</v>
      </c>
      <c r="L501" s="31">
        <f t="shared" si="294"/>
        <v>405.10783642850191</v>
      </c>
      <c r="M501" s="31">
        <f t="shared" si="295"/>
        <v>2430.6470185710114</v>
      </c>
      <c r="N501" s="31">
        <f t="shared" si="296"/>
        <v>0.81674967021875389</v>
      </c>
      <c r="O501" s="32">
        <f t="shared" si="297"/>
        <v>4.9004980213125231</v>
      </c>
      <c r="P501" s="33">
        <f t="shared" si="298"/>
        <v>0.4275215896735215</v>
      </c>
      <c r="Q501" s="31">
        <f t="shared" si="299"/>
        <v>4.2373840317773421</v>
      </c>
      <c r="R501" s="31">
        <f t="shared" si="300"/>
        <v>0.20373856740670934</v>
      </c>
      <c r="S501" s="31">
        <f t="shared" si="301"/>
        <v>0.66311398953517964</v>
      </c>
      <c r="T501" s="31">
        <f t="shared" si="302"/>
        <v>9.7093117287099032E-2</v>
      </c>
      <c r="U501" s="31">
        <f t="shared" si="303"/>
        <v>8.8396395851424031E-2</v>
      </c>
      <c r="V501" s="47">
        <f t="shared" si="316"/>
        <v>4.233708946281475E-4</v>
      </c>
      <c r="W501" s="31">
        <f t="shared" si="304"/>
        <v>0.47655737704918039</v>
      </c>
      <c r="X501" s="34">
        <f>(S501*H501*'Propiedades físicas'!$F$5*60*24*365)/(1000000)</f>
        <v>50905.684271915634</v>
      </c>
      <c r="Y501" s="34">
        <f>(U501*H501*'Propiedades físicas'!$F$7*60*24*365)/(1000000)</f>
        <v>2122.1890242769309</v>
      </c>
      <c r="Z501" s="31">
        <f t="shared" si="317"/>
        <v>212.05070847806667</v>
      </c>
      <c r="AA501" s="31">
        <f t="shared" si="318"/>
        <v>2101.7424797615618</v>
      </c>
      <c r="AB501" s="31">
        <f t="shared" si="318"/>
        <v>101.05432943372783</v>
      </c>
      <c r="AC501" s="31">
        <f t="shared" si="318"/>
        <v>328.90453880944909</v>
      </c>
      <c r="AD501" s="31">
        <f t="shared" si="318"/>
        <v>48.158186174401116</v>
      </c>
      <c r="AE501" s="31">
        <f t="shared" si="319"/>
        <v>43.84461234230632</v>
      </c>
      <c r="AF501" s="31">
        <f t="shared" si="320"/>
        <v>2835.7548549995126</v>
      </c>
      <c r="AG501" s="31">
        <f t="shared" si="321"/>
        <v>7.4777517564402832E-2</v>
      </c>
      <c r="AH501" s="31">
        <f t="shared" si="322"/>
        <v>0.74115802924788543</v>
      </c>
      <c r="AI501" s="31">
        <f t="shared" si="322"/>
        <v>3.5635777632740825E-2</v>
      </c>
      <c r="AJ501" s="31">
        <f t="shared" si="322"/>
        <v>0.11598482789497176</v>
      </c>
      <c r="AK501" s="31">
        <f t="shared" si="322"/>
        <v>1.6982492717766817E-2</v>
      </c>
      <c r="AL501" s="31">
        <f t="shared" si="323"/>
        <v>1.5461354942232429E-2</v>
      </c>
      <c r="AM501" s="31">
        <f t="shared" si="324"/>
        <v>1.0000000000000002</v>
      </c>
      <c r="AN501" s="31">
        <f>(Z501*'Propiedades físicas'!$F$4)/1000</f>
        <v>186.47315202144227</v>
      </c>
      <c r="AO501" s="31">
        <f>(AA501*'Propiedades físicas'!$F$6)/1000</f>
        <v>67.339829051560429</v>
      </c>
      <c r="AP501" s="31">
        <f>(AB501*'Propiedades físicas'!$F$9)/1000</f>
        <v>62.345468544138377</v>
      </c>
      <c r="AQ501" s="31">
        <f>(AC501*'Propiedades físicas'!$F$5)/1000</f>
        <v>96.852519543218492</v>
      </c>
      <c r="AR501" s="31">
        <f>(AD501*'Propiedades físicas'!$F$8)/1000</f>
        <v>17.073040162548679</v>
      </c>
      <c r="AS501" s="31">
        <f>(AE501*'Propiedades físicas'!$F$7)/1000</f>
        <v>4.0376503506029886</v>
      </c>
      <c r="AT501" s="31">
        <f t="shared" si="325"/>
        <v>434.1216596735112</v>
      </c>
      <c r="AU501" s="31">
        <f t="shared" si="326"/>
        <v>0.42954123081921936</v>
      </c>
      <c r="AV501" s="31">
        <f t="shared" si="329"/>
        <v>0.15511741363516515</v>
      </c>
      <c r="AW501" s="31">
        <f t="shared" si="329"/>
        <v>0.14361289549806472</v>
      </c>
      <c r="AX501" s="31">
        <f t="shared" si="329"/>
        <v>0.22309994764153929</v>
      </c>
      <c r="AY501" s="31">
        <f t="shared" si="329"/>
        <v>3.9327777783280289E-2</v>
      </c>
      <c r="AZ501" s="31">
        <f t="shared" si="330"/>
        <v>9.3007346227312743E-3</v>
      </c>
      <c r="BA501" s="31">
        <f t="shared" si="327"/>
        <v>1.0000000000000002</v>
      </c>
      <c r="BB501" s="34">
        <f>AU501*'Propiedades físicas'!$C$4+'Diseño reactor'!AV501*'Propiedades físicas'!$C$5+'Diseño reactor'!AW501*'Propiedades físicas'!$C$8+'Diseño reactor'!AX501*'Propiedades físicas'!$C$9+'Diseño reactor'!AY501*'Propiedades físicas'!$C$7+'Diseño reactor'!AZ501*'Propiedades físicas'!$C$6</f>
        <v>877.8305917065253</v>
      </c>
      <c r="BC501" s="45">
        <f>AU501*'Propiedades físicas'!$L$4+'Diseño reactor'!AV501*'Propiedades físicas'!$L$5+'Diseño reactor'!AW501*'Propiedades físicas'!$L$8+AX501*'Propiedades físicas'!$L$9+'Diseño reactor'!AY501*'Propiedades físicas'!$L$7+'Diseño reactor'!AZ501*'Propiedades físicas'!$L$6</f>
        <v>1.9223415990375434</v>
      </c>
      <c r="BD501" s="29">
        <f t="shared" si="306"/>
        <v>4.6131001641887579</v>
      </c>
      <c r="BE501" s="58">
        <f t="shared" si="307"/>
        <v>44.793850395739561</v>
      </c>
      <c r="BF501" s="30">
        <f>AU501*'Propiedades físicas'!$I$4+'Diseño reactor'!AV501*'Propiedades físicas'!$I$5+'Diseño reactor'!AW501*'Propiedades físicas'!$I$8+'Diseño reactor'!AX501*'Propiedades físicas'!$I$9+'Diseño reactor'!AY501*'Propiedades físicas'!$I$7+'Diseño reactor'!AZ501*'Propiedades físicas'!$I$6</f>
        <v>1.8872399418545065E-2</v>
      </c>
      <c r="BG501" s="24">
        <f>AU501*'Propiedades físicas'!$O$4+'Diseño reactor'!AV501*'Propiedades físicas'!$O$5+'Diseño reactor'!AW501*'Propiedades físicas'!$O$8+'Diseño reactor'!AX501*'Propiedades físicas'!$O$9+'Diseño reactor'!AY501*'Propiedades físicas'!$O$7+'Diseño reactor'!AZ501*'Propiedades físicas'!$O$6</f>
        <v>0.14609019934558851</v>
      </c>
      <c r="BH501" s="54">
        <f t="shared" si="308"/>
        <v>43671.468084239743</v>
      </c>
      <c r="BI501" s="34">
        <f t="shared" si="328"/>
        <v>248.3342389731406</v>
      </c>
      <c r="BJ501" s="27">
        <f t="shared" si="309"/>
        <v>4832.8400068412275</v>
      </c>
      <c r="BK501" s="34">
        <f t="shared" si="310"/>
        <v>543.10043077290015</v>
      </c>
      <c r="BL501" s="27">
        <f t="shared" si="311"/>
        <v>104.75705562736708</v>
      </c>
      <c r="BM501" s="34">
        <f t="shared" si="312"/>
        <v>1.1054421768707483</v>
      </c>
      <c r="BN501" s="45">
        <f t="shared" si="313"/>
        <v>430.2315050362692</v>
      </c>
      <c r="BO501" s="45">
        <f t="shared" si="314"/>
        <v>71.058803018179887</v>
      </c>
      <c r="BP501" s="66">
        <f t="shared" si="315"/>
        <v>6.7064270347014601</v>
      </c>
    </row>
    <row r="502" spans="8:68">
      <c r="H502" s="68">
        <v>497</v>
      </c>
      <c r="I502" s="31">
        <f>('Propiedades físicas'!$C$10*'Diseño reactor'!H502)/1000</f>
        <v>434.99690495511106</v>
      </c>
      <c r="J502" s="31">
        <f t="shared" si="293"/>
        <v>1.0482833206527213</v>
      </c>
      <c r="K502" s="31">
        <f>(I502*1000)/'Propiedades físicas'!$F$10</f>
        <v>2841.4721026910447</v>
      </c>
      <c r="L502" s="31">
        <f t="shared" si="294"/>
        <v>405.92458609872062</v>
      </c>
      <c r="M502" s="31">
        <f t="shared" si="295"/>
        <v>2435.547516592324</v>
      </c>
      <c r="N502" s="31">
        <f t="shared" si="296"/>
        <v>0.81674967021875378</v>
      </c>
      <c r="O502" s="32">
        <f t="shared" si="297"/>
        <v>4.9004980213125231</v>
      </c>
      <c r="P502" s="33">
        <f t="shared" si="298"/>
        <v>0.42793191988135698</v>
      </c>
      <c r="Q502" s="31">
        <f t="shared" si="299"/>
        <v>4.2384645194989394</v>
      </c>
      <c r="R502" s="31">
        <f t="shared" si="300"/>
        <v>0.20371912282654245</v>
      </c>
      <c r="S502" s="31">
        <f t="shared" si="301"/>
        <v>0.66203350181358334</v>
      </c>
      <c r="T502" s="31">
        <f t="shared" si="302"/>
        <v>9.6981503545522083E-2</v>
      </c>
      <c r="U502" s="31">
        <f t="shared" si="303"/>
        <v>8.811712396533225E-2</v>
      </c>
      <c r="V502" s="47">
        <f t="shared" si="316"/>
        <v>4.2377724104755742E-4</v>
      </c>
      <c r="W502" s="31">
        <f t="shared" si="304"/>
        <v>0.47605498295855808</v>
      </c>
      <c r="X502" s="34">
        <f>(S502*H502*'Propiedades físicas'!$F$5*60*24*365)/(1000000)</f>
        <v>50925.202995809261</v>
      </c>
      <c r="Y502" s="34">
        <f>(U502*H502*'Propiedades físicas'!$F$7*60*24*365)/(1000000)</f>
        <v>2119.7494542646441</v>
      </c>
      <c r="Z502" s="31">
        <f t="shared" si="317"/>
        <v>212.68216418103441</v>
      </c>
      <c r="AA502" s="31">
        <f t="shared" si="318"/>
        <v>2106.5168661909729</v>
      </c>
      <c r="AB502" s="31">
        <f t="shared" si="318"/>
        <v>101.2484040447916</v>
      </c>
      <c r="AC502" s="31">
        <f t="shared" si="318"/>
        <v>329.0306504013509</v>
      </c>
      <c r="AD502" s="31">
        <f t="shared" si="318"/>
        <v>48.199807262124473</v>
      </c>
      <c r="AE502" s="31">
        <f t="shared" si="319"/>
        <v>43.794210610770129</v>
      </c>
      <c r="AF502" s="31">
        <f t="shared" si="320"/>
        <v>2841.4721026910447</v>
      </c>
      <c r="AG502" s="31">
        <f t="shared" si="321"/>
        <v>7.4849288148777393E-2</v>
      </c>
      <c r="AH502" s="31">
        <f t="shared" si="322"/>
        <v>0.74134701663830338</v>
      </c>
      <c r="AI502" s="31">
        <f t="shared" si="322"/>
        <v>3.5632376594126429E-2</v>
      </c>
      <c r="AJ502" s="31">
        <f t="shared" si="322"/>
        <v>0.11579584050455365</v>
      </c>
      <c r="AK502" s="31">
        <f t="shared" si="322"/>
        <v>1.6962970432289785E-2</v>
      </c>
      <c r="AL502" s="31">
        <f t="shared" si="323"/>
        <v>1.541250768194922E-2</v>
      </c>
      <c r="AM502" s="31">
        <f t="shared" si="324"/>
        <v>0.99999999999999989</v>
      </c>
      <c r="AN502" s="31">
        <f>(Z502*'Propiedades físicas'!$F$4)/1000</f>
        <v>187.02844153751803</v>
      </c>
      <c r="AO502" s="31">
        <f>(AA502*'Propiedades físicas'!$F$6)/1000</f>
        <v>67.492800392758767</v>
      </c>
      <c r="AP502" s="31">
        <f>(AB502*'Propiedades físicas'!$F$9)/1000</f>
        <v>62.465202875434166</v>
      </c>
      <c r="AQ502" s="31">
        <f>(AC502*'Propiedades físicas'!$F$5)/1000</f>
        <v>96.889655623685798</v>
      </c>
      <c r="AR502" s="31">
        <f>(AD502*'Propiedades físicas'!$F$8)/1000</f>
        <v>17.087795670568362</v>
      </c>
      <c r="AS502" s="31">
        <f>(AE502*'Propiedades físicas'!$F$7)/1000</f>
        <v>4.0330088551458214</v>
      </c>
      <c r="AT502" s="31">
        <f t="shared" si="325"/>
        <v>434.99690495511089</v>
      </c>
      <c r="AU502" s="31">
        <f t="shared" si="326"/>
        <v>0.42995349945494038</v>
      </c>
      <c r="AV502" s="31">
        <f t="shared" si="329"/>
        <v>0.15515696692077297</v>
      </c>
      <c r="AW502" s="31">
        <f t="shared" si="329"/>
        <v>0.14359918924453086</v>
      </c>
      <c r="AX502" s="31">
        <f t="shared" si="329"/>
        <v>0.22273642529407017</v>
      </c>
      <c r="AY502" s="31">
        <f t="shared" si="329"/>
        <v>3.9282568395128517E-2</v>
      </c>
      <c r="AZ502" s="31">
        <f t="shared" si="330"/>
        <v>9.2713506905572219E-3</v>
      </c>
      <c r="BA502" s="31">
        <f t="shared" si="327"/>
        <v>1.0000000000000002</v>
      </c>
      <c r="BB502" s="34">
        <f>AU502*'Propiedades físicas'!$C$4+'Diseño reactor'!AV502*'Propiedades físicas'!$C$5+'Diseño reactor'!AW502*'Propiedades físicas'!$C$8+'Diseño reactor'!AX502*'Propiedades físicas'!$C$9+'Diseño reactor'!AY502*'Propiedades físicas'!$C$7+'Diseño reactor'!AZ502*'Propiedades físicas'!$C$6</f>
        <v>877.82297562777967</v>
      </c>
      <c r="BC502" s="45">
        <f>AU502*'Propiedades físicas'!$L$4+'Diseño reactor'!AV502*'Propiedades físicas'!$L$5+'Diseño reactor'!AW502*'Propiedades físicas'!$L$8+AX502*'Propiedades físicas'!$L$9+'Diseño reactor'!AY502*'Propiedades físicas'!$L$7+'Diseño reactor'!AZ502*'Propiedades físicas'!$L$6</f>
        <v>1.9226649056422163</v>
      </c>
      <c r="BD502" s="29">
        <f t="shared" si="306"/>
        <v>4.6075020378769285</v>
      </c>
      <c r="BE502" s="58">
        <f t="shared" si="307"/>
        <v>44.7872042870193</v>
      </c>
      <c r="BF502" s="30">
        <f>AU502*'Propiedades físicas'!$I$4+'Diseño reactor'!AV502*'Propiedades físicas'!$I$5+'Diseño reactor'!AW502*'Propiedades físicas'!$I$8+'Diseño reactor'!AX502*'Propiedades físicas'!$I$9+'Diseño reactor'!AY502*'Propiedades físicas'!$I$7+'Diseño reactor'!AZ502*'Propiedades físicas'!$I$6</f>
        <v>1.8875717698233659E-2</v>
      </c>
      <c r="BG502" s="24">
        <f>AU502*'Propiedades físicas'!$O$4+'Diseño reactor'!AV502*'Propiedades físicas'!$O$5+'Diseño reactor'!AW502*'Propiedades físicas'!$O$8+'Diseño reactor'!AX502*'Propiedades físicas'!$O$9+'Diseño reactor'!AY502*'Propiedades físicas'!$O$7+'Diseño reactor'!AZ502*'Propiedades físicas'!$O$6</f>
        <v>0.1461016405868022</v>
      </c>
      <c r="BH502" s="54">
        <f t="shared" si="308"/>
        <v>43663.411977465039</v>
      </c>
      <c r="BI502" s="34">
        <f t="shared" si="328"/>
        <v>248.40022221134362</v>
      </c>
      <c r="BJ502" s="27">
        <f t="shared" si="309"/>
        <v>4832.6735869900704</v>
      </c>
      <c r="BK502" s="34">
        <f t="shared" si="310"/>
        <v>543.12426113827337</v>
      </c>
      <c r="BL502" s="27">
        <f t="shared" si="311"/>
        <v>104.75794221484507</v>
      </c>
      <c r="BM502" s="34">
        <f t="shared" si="312"/>
        <v>1.1054421768707483</v>
      </c>
      <c r="BN502" s="45">
        <f t="shared" si="313"/>
        <v>431.24179385995774</v>
      </c>
      <c r="BO502" s="45">
        <f t="shared" si="314"/>
        <v>71.120509488812374</v>
      </c>
      <c r="BP502" s="66">
        <f t="shared" si="315"/>
        <v>6.7063688495836464</v>
      </c>
    </row>
    <row r="503" spans="8:68">
      <c r="H503" s="68">
        <v>498</v>
      </c>
      <c r="I503" s="31">
        <f>('Propiedades físicas'!$C$10*'Diseño reactor'!H503)/1000</f>
        <v>435.87215023671087</v>
      </c>
      <c r="J503" s="31">
        <f t="shared" si="293"/>
        <v>1.0461783340650652</v>
      </c>
      <c r="K503" s="31">
        <f>(I503*1000)/'Propiedades físicas'!$F$10</f>
        <v>2847.1893503825763</v>
      </c>
      <c r="L503" s="31">
        <f t="shared" si="294"/>
        <v>406.74133576893945</v>
      </c>
      <c r="M503" s="31">
        <f t="shared" si="295"/>
        <v>2440.4480146136366</v>
      </c>
      <c r="N503" s="31">
        <f t="shared" si="296"/>
        <v>0.81674967021875389</v>
      </c>
      <c r="O503" s="32">
        <f t="shared" si="297"/>
        <v>4.9004980213125231</v>
      </c>
      <c r="P503" s="33">
        <f t="shared" si="298"/>
        <v>0.42834138584750175</v>
      </c>
      <c r="Q503" s="31">
        <f t="shared" si="299"/>
        <v>4.2395417335262868</v>
      </c>
      <c r="R503" s="31">
        <f t="shared" si="300"/>
        <v>0.20369930820746177</v>
      </c>
      <c r="S503" s="31">
        <f t="shared" si="301"/>
        <v>0.66095628778623583</v>
      </c>
      <c r="T503" s="31">
        <f t="shared" si="302"/>
        <v>9.6869948912596981E-2</v>
      </c>
      <c r="U503" s="31">
        <f t="shared" si="303"/>
        <v>8.7839027251193344E-2</v>
      </c>
      <c r="V503" s="47">
        <f t="shared" si="316"/>
        <v>4.2418273161597266E-4</v>
      </c>
      <c r="W503" s="31">
        <f t="shared" si="304"/>
        <v>0.4755536470155205</v>
      </c>
      <c r="X503" s="34">
        <f>(S503*H503*'Propiedades físicas'!$F$5*60*24*365)/(1000000)</f>
        <v>50944.6395852024</v>
      </c>
      <c r="Y503" s="34">
        <f>(U503*H503*'Propiedades físicas'!$F$7*60*24*365)/(1000000)</f>
        <v>2117.3111762052336</v>
      </c>
      <c r="Z503" s="31">
        <f t="shared" si="317"/>
        <v>213.31401015205589</v>
      </c>
      <c r="AA503" s="31">
        <f t="shared" si="318"/>
        <v>2111.2917832960907</v>
      </c>
      <c r="AB503" s="31">
        <f t="shared" si="318"/>
        <v>101.44225548731596</v>
      </c>
      <c r="AC503" s="31">
        <f t="shared" si="318"/>
        <v>329.15623131754546</v>
      </c>
      <c r="AD503" s="31">
        <f t="shared" si="318"/>
        <v>48.241234558473295</v>
      </c>
      <c r="AE503" s="31">
        <f t="shared" si="319"/>
        <v>43.743835571094287</v>
      </c>
      <c r="AF503" s="31">
        <f t="shared" si="320"/>
        <v>2847.1893503825754</v>
      </c>
      <c r="AG503" s="31">
        <f t="shared" si="321"/>
        <v>7.4920907569211367E-2</v>
      </c>
      <c r="AH503" s="31">
        <f t="shared" si="322"/>
        <v>0.74153543142903278</v>
      </c>
      <c r="AI503" s="31">
        <f t="shared" si="322"/>
        <v>3.5628910832251184E-2</v>
      </c>
      <c r="AJ503" s="31">
        <f t="shared" si="322"/>
        <v>0.11560742571382437</v>
      </c>
      <c r="AK503" s="31">
        <f t="shared" si="322"/>
        <v>1.6943458485467834E-2</v>
      </c>
      <c r="AL503" s="31">
        <f t="shared" si="323"/>
        <v>1.5363865970212501E-2</v>
      </c>
      <c r="AM503" s="31">
        <f t="shared" si="324"/>
        <v>1</v>
      </c>
      <c r="AN503" s="31">
        <f>(Z503*'Propiedades físicas'!$F$4)/1000</f>
        <v>187.58407424751491</v>
      </c>
      <c r="AO503" s="31">
        <f>(AA503*'Propiedades físicas'!$F$6)/1000</f>
        <v>67.64578873680675</v>
      </c>
      <c r="AP503" s="31">
        <f>(AB503*'Propiedades físicas'!$F$9)/1000</f>
        <v>62.58479952289958</v>
      </c>
      <c r="AQ503" s="31">
        <f>(AC503*'Propiedades físicas'!$F$5)/1000</f>
        <v>96.926635436077618</v>
      </c>
      <c r="AR503" s="31">
        <f>(AD503*'Propiedades físicas'!$F$8)/1000</f>
        <v>17.102482475669945</v>
      </c>
      <c r="AS503" s="31">
        <f>(AE503*'Propiedades físicas'!$F$7)/1000</f>
        <v>4.0283698177420728</v>
      </c>
      <c r="AT503" s="31">
        <f t="shared" si="325"/>
        <v>435.87215023671087</v>
      </c>
      <c r="AU503" s="31">
        <f t="shared" si="326"/>
        <v>0.43036489976623388</v>
      </c>
      <c r="AV503" s="31">
        <f t="shared" si="329"/>
        <v>0.15519640036664439</v>
      </c>
      <c r="AW503" s="31">
        <f t="shared" si="329"/>
        <v>0.14358522215496308</v>
      </c>
      <c r="AX503" s="31">
        <f t="shared" si="329"/>
        <v>0.22237400435756052</v>
      </c>
      <c r="AY503" s="31">
        <f t="shared" si="329"/>
        <v>3.9237382949064377E-2</v>
      </c>
      <c r="AZ503" s="31">
        <f t="shared" si="330"/>
        <v>9.2420904055337556E-3</v>
      </c>
      <c r="BA503" s="31">
        <f t="shared" si="327"/>
        <v>1</v>
      </c>
      <c r="BB503" s="34">
        <f>AU503*'Propiedades físicas'!$C$4+'Diseño reactor'!AV503*'Propiedades físicas'!$C$5+'Diseño reactor'!AW503*'Propiedades físicas'!$C$8+'Diseño reactor'!AX503*'Propiedades físicas'!$C$9+'Diseño reactor'!AY503*'Propiedades físicas'!$C$7+'Diseño reactor'!AZ503*'Propiedades físicas'!$C$6</f>
        <v>877.81538981997301</v>
      </c>
      <c r="BC503" s="45">
        <f>AU503*'Propiedades físicas'!$L$4+'Diseño reactor'!AV503*'Propiedades físicas'!$L$5+'Diseño reactor'!AW503*'Propiedades físicas'!$L$8+AX503*'Propiedades físicas'!$L$9+'Diseño reactor'!AY503*'Propiedades físicas'!$L$7+'Diseño reactor'!AZ503*'Propiedades físicas'!$L$6</f>
        <v>1.9229875107440746</v>
      </c>
      <c r="BD503" s="29">
        <f t="shared" si="306"/>
        <v>4.6019174700279013</v>
      </c>
      <c r="BE503" s="58">
        <f t="shared" si="307"/>
        <v>44.780576147214305</v>
      </c>
      <c r="BF503" s="30">
        <f>AU503*'Propiedades físicas'!$I$4+'Diseño reactor'!AV503*'Propiedades físicas'!$I$5+'Diseño reactor'!AW503*'Propiedades físicas'!$I$8+'Diseño reactor'!AX503*'Propiedades físicas'!$I$9+'Diseño reactor'!AY503*'Propiedades físicas'!$I$7+'Diseño reactor'!AZ503*'Propiedades físicas'!$I$6</f>
        <v>1.8879023304103005E-2</v>
      </c>
      <c r="BG503" s="24">
        <f>AU503*'Propiedades físicas'!$O$4+'Diseño reactor'!AV503*'Propiedades físicas'!$O$5+'Diseño reactor'!AW503*'Propiedades físicas'!$O$8+'Diseño reactor'!AX503*'Propiedades físicas'!$O$9+'Diseño reactor'!AY503*'Propiedades físicas'!$O$7+'Diseño reactor'!AZ503*'Propiedades físicas'!$O$6</f>
        <v>0.146113066732278</v>
      </c>
      <c r="BH503" s="54">
        <f t="shared" si="308"/>
        <v>43655.389514696086</v>
      </c>
      <c r="BI503" s="34">
        <f t="shared" si="328"/>
        <v>248.46597803163093</v>
      </c>
      <c r="BJ503" s="27">
        <f t="shared" si="309"/>
        <v>4832.5079580122392</v>
      </c>
      <c r="BK503" s="34">
        <f t="shared" si="310"/>
        <v>543.14812134869749</v>
      </c>
      <c r="BL503" s="27">
        <f t="shared" si="311"/>
        <v>104.75882984977133</v>
      </c>
      <c r="BM503" s="34">
        <f t="shared" si="312"/>
        <v>1.1054421768707483</v>
      </c>
      <c r="BN503" s="45">
        <f t="shared" si="313"/>
        <v>432.25255495348068</v>
      </c>
      <c r="BO503" s="45">
        <f t="shared" si="314"/>
        <v>71.182086101356816</v>
      </c>
      <c r="BP503" s="66">
        <f t="shared" si="315"/>
        <v>6.7063108957289561</v>
      </c>
    </row>
    <row r="504" spans="8:68">
      <c r="H504" s="68">
        <v>499</v>
      </c>
      <c r="I504" s="31">
        <f>('Propiedades físicas'!$C$10*'Diseño reactor'!H504)/1000</f>
        <v>436.74739551831067</v>
      </c>
      <c r="J504" s="31">
        <f t="shared" si="293"/>
        <v>1.0440817842973997</v>
      </c>
      <c r="K504" s="31">
        <f>(I504*1000)/'Propiedades físicas'!$F$10</f>
        <v>2852.9065980741075</v>
      </c>
      <c r="L504" s="31">
        <f t="shared" si="294"/>
        <v>407.55808543915816</v>
      </c>
      <c r="M504" s="31">
        <f t="shared" si="295"/>
        <v>2445.3485126349492</v>
      </c>
      <c r="N504" s="31">
        <f t="shared" si="296"/>
        <v>0.81674967021875389</v>
      </c>
      <c r="O504" s="32">
        <f t="shared" si="297"/>
        <v>4.9004980213125231</v>
      </c>
      <c r="P504" s="33">
        <f t="shared" si="298"/>
        <v>0.42874999029949534</v>
      </c>
      <c r="Q504" s="31">
        <f t="shared" si="299"/>
        <v>4.2406156879529178</v>
      </c>
      <c r="R504" s="31">
        <f t="shared" si="300"/>
        <v>0.20367912601303384</v>
      </c>
      <c r="S504" s="31">
        <f t="shared" si="301"/>
        <v>0.659882333359605</v>
      </c>
      <c r="T504" s="31">
        <f t="shared" si="302"/>
        <v>9.6758454372102981E-2</v>
      </c>
      <c r="U504" s="31">
        <f t="shared" si="303"/>
        <v>8.7562099534121723E-2</v>
      </c>
      <c r="V504" s="47">
        <f t="shared" si="316"/>
        <v>4.2458736903445174E-4</v>
      </c>
      <c r="W504" s="31">
        <f t="shared" si="304"/>
        <v>0.47505336588056257</v>
      </c>
      <c r="X504" s="34">
        <f>(S504*H504*'Propiedades físicas'!$F$5*60*24*365)/(1000000)</f>
        <v>50963.994471666847</v>
      </c>
      <c r="Y504" s="34">
        <f>(U504*H504*'Propiedades físicas'!$F$7*60*24*365)/(1000000)</f>
        <v>2114.8742116014137</v>
      </c>
      <c r="Z504" s="31">
        <f t="shared" si="317"/>
        <v>213.94624515944818</v>
      </c>
      <c r="AA504" s="31">
        <f t="shared" si="318"/>
        <v>2116.0672282885062</v>
      </c>
      <c r="AB504" s="31">
        <f t="shared" si="318"/>
        <v>101.63588388050388</v>
      </c>
      <c r="AC504" s="31">
        <f t="shared" si="318"/>
        <v>329.28128434644287</v>
      </c>
      <c r="AD504" s="31">
        <f t="shared" si="318"/>
        <v>48.282468731679387</v>
      </c>
      <c r="AE504" s="31">
        <f t="shared" si="319"/>
        <v>43.693487667526739</v>
      </c>
      <c r="AF504" s="31">
        <f t="shared" si="320"/>
        <v>2852.9065980741075</v>
      </c>
      <c r="AG504" s="31">
        <f t="shared" si="321"/>
        <v>7.4992376302776761E-2</v>
      </c>
      <c r="AH504" s="31">
        <f t="shared" si="322"/>
        <v>0.74172327608516364</v>
      </c>
      <c r="AI504" s="31">
        <f t="shared" si="322"/>
        <v>3.5625380778015844E-2</v>
      </c>
      <c r="AJ504" s="31">
        <f t="shared" si="322"/>
        <v>0.11541958105769344</v>
      </c>
      <c r="AK504" s="31">
        <f t="shared" si="322"/>
        <v>1.6923957049373124E-2</v>
      </c>
      <c r="AL504" s="31">
        <f t="shared" si="323"/>
        <v>1.5315428726977115E-2</v>
      </c>
      <c r="AM504" s="31">
        <f t="shared" si="324"/>
        <v>0.99999999999999989</v>
      </c>
      <c r="AN504" s="31">
        <f>(Z504*'Propiedades físicas'!$F$4)/1000</f>
        <v>188.14004906831553</v>
      </c>
      <c r="AO504" s="31">
        <f>(AA504*'Propiedades físicas'!$F$6)/1000</f>
        <v>67.798793994363734</v>
      </c>
      <c r="AP504" s="31">
        <f>(AB504*'Propiedades físicas'!$F$9)/1000</f>
        <v>62.704258560076866</v>
      </c>
      <c r="AQ504" s="31">
        <f>(AC504*'Propiedades físicas'!$F$5)/1000</f>
        <v>96.963459801497038</v>
      </c>
      <c r="AR504" s="31">
        <f>(AD504*'Propiedades físicas'!$F$8)/1000</f>
        <v>17.11710081475497</v>
      </c>
      <c r="AS504" s="31">
        <f>(AE504*'Propiedades físicas'!$F$7)/1000</f>
        <v>4.0237332793025375</v>
      </c>
      <c r="AT504" s="31">
        <f t="shared" si="325"/>
        <v>436.74739551831067</v>
      </c>
      <c r="AU504" s="31">
        <f t="shared" si="326"/>
        <v>0.43077543449352462</v>
      </c>
      <c r="AV504" s="31">
        <f t="shared" si="329"/>
        <v>0.15523571448869983</v>
      </c>
      <c r="AW504" s="31">
        <f t="shared" si="329"/>
        <v>0.14357099596590034</v>
      </c>
      <c r="AX504" s="31">
        <f t="shared" si="329"/>
        <v>0.22201268009034261</v>
      </c>
      <c r="AY504" s="31">
        <f t="shared" si="329"/>
        <v>3.9192221843569838E-2</v>
      </c>
      <c r="AZ504" s="31">
        <f t="shared" si="330"/>
        <v>9.2129531179627657E-3</v>
      </c>
      <c r="BA504" s="31">
        <f t="shared" si="327"/>
        <v>1</v>
      </c>
      <c r="BB504" s="34">
        <f>AU504*'Propiedades físicas'!$C$4+'Diseño reactor'!AV504*'Propiedades físicas'!$C$5+'Diseño reactor'!AW504*'Propiedades físicas'!$C$8+'Diseño reactor'!AX504*'Propiedades físicas'!$C$9+'Diseño reactor'!AY504*'Propiedades físicas'!$C$7+'Diseño reactor'!AZ504*'Propiedades físicas'!$C$6</f>
        <v>877.80783413029917</v>
      </c>
      <c r="BC504" s="45">
        <f>AU504*'Propiedades físicas'!$L$4+'Diseño reactor'!AV504*'Propiedades físicas'!$L$5+'Diseño reactor'!AW504*'Propiedades físicas'!$L$8+AX504*'Propiedades físicas'!$L$9+'Diseño reactor'!AY504*'Propiedades físicas'!$L$7+'Diseño reactor'!AZ504*'Propiedades físicas'!$L$6</f>
        <v>1.9233094165371774</v>
      </c>
      <c r="BD504" s="29">
        <f t="shared" si="306"/>
        <v>4.5963464117107256</v>
      </c>
      <c r="BE504" s="58">
        <f t="shared" si="307"/>
        <v>44.77396590014402</v>
      </c>
      <c r="BF504" s="30">
        <f>AU504*'Propiedades físicas'!$I$4+'Diseño reactor'!AV504*'Propiedades físicas'!$I$5+'Diseño reactor'!AW504*'Propiedades físicas'!$I$8+'Diseño reactor'!AX504*'Propiedades físicas'!$I$9+'Diseño reactor'!AY504*'Propiedades físicas'!$I$7+'Diseño reactor'!AZ504*'Propiedades físicas'!$I$6</f>
        <v>1.888231629779152E-2</v>
      </c>
      <c r="BG504" s="24">
        <f>AU504*'Propiedades físicas'!$O$4+'Diseño reactor'!AV504*'Propiedades físicas'!$O$5+'Diseño reactor'!AW504*'Propiedades físicas'!$O$8+'Diseño reactor'!AX504*'Propiedades físicas'!$O$9+'Diseño reactor'!AY504*'Propiedades físicas'!$O$7+'Diseño reactor'!AZ504*'Propiedades físicas'!$O$6</f>
        <v>0.14612447778708396</v>
      </c>
      <c r="BH504" s="54">
        <f t="shared" si="308"/>
        <v>43647.400512031098</v>
      </c>
      <c r="BI504" s="34">
        <f t="shared" si="328"/>
        <v>248.53150746237185</v>
      </c>
      <c r="BJ504" s="27">
        <f t="shared" si="309"/>
        <v>4832.3431154774153</v>
      </c>
      <c r="BK504" s="34">
        <f t="shared" si="310"/>
        <v>543.17201095165206</v>
      </c>
      <c r="BL504" s="27">
        <f t="shared" si="311"/>
        <v>104.75971851508373</v>
      </c>
      <c r="BM504" s="34">
        <f t="shared" si="312"/>
        <v>1.1054421768707483</v>
      </c>
      <c r="BN504" s="45">
        <f t="shared" si="313"/>
        <v>433.2637867569108</v>
      </c>
      <c r="BO504" s="45">
        <f t="shared" si="314"/>
        <v>71.243533265206651</v>
      </c>
      <c r="BP504" s="66">
        <f t="shared" si="315"/>
        <v>6.7062531719699834</v>
      </c>
    </row>
    <row r="505" spans="8:68">
      <c r="H505" s="68">
        <v>500</v>
      </c>
      <c r="I505" s="31">
        <f>('Propiedades físicas'!$C$10*'Diseño reactor'!H505)/1000</f>
        <v>437.62264079991047</v>
      </c>
      <c r="J505" s="31">
        <f t="shared" si="293"/>
        <v>1.041993620728805</v>
      </c>
      <c r="K505" s="31">
        <f>(I505*1000)/'Propiedades físicas'!$F$10</f>
        <v>2858.6238457656386</v>
      </c>
      <c r="L505" s="31">
        <f t="shared" si="294"/>
        <v>408.37483510937693</v>
      </c>
      <c r="M505" s="31">
        <f t="shared" si="295"/>
        <v>2450.2490106562614</v>
      </c>
      <c r="N505" s="31">
        <f t="shared" si="296"/>
        <v>0.81674967021875389</v>
      </c>
      <c r="O505" s="32">
        <f t="shared" si="297"/>
        <v>4.9004980213125231</v>
      </c>
      <c r="P505" s="33">
        <f t="shared" si="298"/>
        <v>0.429157735953412</v>
      </c>
      <c r="Q505" s="31">
        <f t="shared" si="299"/>
        <v>4.2416863967947416</v>
      </c>
      <c r="R505" s="31">
        <f t="shared" si="300"/>
        <v>0.20365857869102866</v>
      </c>
      <c r="S505" s="31">
        <f t="shared" si="301"/>
        <v>0.65881162451778064</v>
      </c>
      <c r="T505" s="31">
        <f t="shared" si="302"/>
        <v>9.6647020896187472E-2</v>
      </c>
      <c r="U505" s="31">
        <f t="shared" si="303"/>
        <v>8.7286334678125674E-2</v>
      </c>
      <c r="V505" s="47">
        <f t="shared" si="316"/>
        <v>4.2499115599269928E-4</v>
      </c>
      <c r="W505" s="31">
        <f t="shared" si="304"/>
        <v>0.47455413622821696</v>
      </c>
      <c r="X505" s="34">
        <f>(S505*H505*'Propiedades físicas'!$F$5*60*24*365)/(1000000)</f>
        <v>50983.268084056122</v>
      </c>
      <c r="Y505" s="34">
        <f>(U505*H505*'Propiedades físicas'!$F$7*60*24*365)/(1000000)</f>
        <v>2112.4385817016582</v>
      </c>
      <c r="Z505" s="31">
        <f t="shared" si="317"/>
        <v>214.57886797670599</v>
      </c>
      <c r="AA505" s="31">
        <f t="shared" si="318"/>
        <v>2120.843198397371</v>
      </c>
      <c r="AB505" s="31">
        <f t="shared" si="318"/>
        <v>101.82928934551433</v>
      </c>
      <c r="AC505" s="31">
        <f t="shared" si="318"/>
        <v>329.40581225889031</v>
      </c>
      <c r="AD505" s="31">
        <f t="shared" si="318"/>
        <v>48.323510448093735</v>
      </c>
      <c r="AE505" s="31">
        <f t="shared" si="319"/>
        <v>43.643167339062835</v>
      </c>
      <c r="AF505" s="31">
        <f t="shared" si="320"/>
        <v>2858.6238457656386</v>
      </c>
      <c r="AG505" s="31">
        <f t="shared" si="321"/>
        <v>7.5063694824540422E-2</v>
      </c>
      <c r="AH505" s="31">
        <f t="shared" si="322"/>
        <v>0.74191055305820963</v>
      </c>
      <c r="AI505" s="31">
        <f t="shared" si="322"/>
        <v>3.562178685955826E-2</v>
      </c>
      <c r="AJ505" s="31">
        <f t="shared" si="322"/>
        <v>0.11523230408464742</v>
      </c>
      <c r="AK505" s="31">
        <f t="shared" si="322"/>
        <v>1.6904466294043321E-2</v>
      </c>
      <c r="AL505" s="31">
        <f t="shared" si="323"/>
        <v>1.5267194879000837E-2</v>
      </c>
      <c r="AM505" s="31">
        <f t="shared" si="324"/>
        <v>1</v>
      </c>
      <c r="AN505" s="31">
        <f>(Z505*'Propiedades físicas'!$F$4)/1000</f>
        <v>188.69636492135569</v>
      </c>
      <c r="AO505" s="31">
        <f>(AA505*'Propiedades físicas'!$F$6)/1000</f>
        <v>67.951816076651767</v>
      </c>
      <c r="AP505" s="31">
        <f>(AB505*'Propiedades físicas'!$F$9)/1000</f>
        <v>62.823580061715063</v>
      </c>
      <c r="AQ505" s="31">
        <f>(AC505*'Propiedades físicas'!$F$5)/1000</f>
        <v>97.000129535875445</v>
      </c>
      <c r="AR505" s="31">
        <f>(AD505*'Propiedades físicas'!$F$8)/1000</f>
        <v>17.131650924058185</v>
      </c>
      <c r="AS505" s="31">
        <f>(AE505*'Propiedades físicas'!$F$7)/1000</f>
        <v>4.0190992802542969</v>
      </c>
      <c r="AT505" s="31">
        <f t="shared" si="325"/>
        <v>437.62264079991041</v>
      </c>
      <c r="AU505" s="31">
        <f t="shared" si="326"/>
        <v>0.43118510636571783</v>
      </c>
      <c r="AV505" s="31">
        <f t="shared" si="329"/>
        <v>0.15527490980001801</v>
      </c>
      <c r="AW505" s="31">
        <f t="shared" si="329"/>
        <v>0.14355651240274661</v>
      </c>
      <c r="AX505" s="31">
        <f t="shared" si="329"/>
        <v>0.22165244777686396</v>
      </c>
      <c r="AY505" s="31">
        <f t="shared" si="329"/>
        <v>3.9147085472415286E-2</v>
      </c>
      <c r="AZ505" s="31">
        <f t="shared" si="330"/>
        <v>9.1839381822383988E-3</v>
      </c>
      <c r="BA505" s="31">
        <f t="shared" si="327"/>
        <v>1.0000000000000002</v>
      </c>
      <c r="BB505" s="34">
        <f>AU505*'Propiedades físicas'!$C$4+'Diseño reactor'!AV505*'Propiedades físicas'!$C$5+'Diseño reactor'!AW505*'Propiedades físicas'!$C$8+'Diseño reactor'!AX505*'Propiedades físicas'!$C$9+'Diseño reactor'!AY505*'Propiedades físicas'!$C$7+'Diseño reactor'!AZ505*'Propiedades físicas'!$C$6</f>
        <v>877.80030840688801</v>
      </c>
      <c r="BC505" s="45">
        <f>AU505*'Propiedades físicas'!$L$4+'Diseño reactor'!AV505*'Propiedades físicas'!$L$5+'Diseño reactor'!AW505*'Propiedades físicas'!$L$8+AX505*'Propiedades físicas'!$L$9+'Diseño reactor'!AY505*'Propiedades físicas'!$L$7+'Diseño reactor'!AZ505*'Propiedades físicas'!$L$6</f>
        <v>1.923630625206797</v>
      </c>
      <c r="BD505" s="29">
        <f t="shared" si="306"/>
        <v>4.5907888142275732</v>
      </c>
      <c r="BE505" s="58">
        <f t="shared" si="307"/>
        <v>44.767373470082497</v>
      </c>
      <c r="BF505" s="30">
        <f>AU505*'Propiedades físicas'!$I$4+'Diseño reactor'!AV505*'Propiedades físicas'!$I$5+'Diseño reactor'!AW505*'Propiedades físicas'!$I$8+'Diseño reactor'!AX505*'Propiedades físicas'!$I$9+'Diseño reactor'!AY505*'Propiedades físicas'!$I$7+'Diseño reactor'!AZ505*'Propiedades físicas'!$I$6</f>
        <v>1.8885596740572053E-2</v>
      </c>
      <c r="BG505" s="24">
        <f>AU505*'Propiedades físicas'!$O$4+'Diseño reactor'!AV505*'Propiedades físicas'!$O$5+'Diseño reactor'!AW505*'Propiedades físicas'!$O$8+'Diseño reactor'!AX505*'Propiedades físicas'!$O$9+'Diseño reactor'!AY505*'Propiedades físicas'!$O$7+'Diseño reactor'!AZ505*'Propiedades físicas'!$O$6</f>
        <v>0.14613587375650519</v>
      </c>
      <c r="BH505" s="54">
        <f t="shared" si="308"/>
        <v>43639.444786826629</v>
      </c>
      <c r="BI505" s="34">
        <f t="shared" si="328"/>
        <v>248.59681152625191</v>
      </c>
      <c r="BJ505" s="27">
        <f t="shared" si="309"/>
        <v>4832.1790549853222</v>
      </c>
      <c r="BK505" s="34">
        <f t="shared" si="310"/>
        <v>543.19592949858736</v>
      </c>
      <c r="BL505" s="27">
        <f t="shared" si="311"/>
        <v>104.76060819387236</v>
      </c>
      <c r="BM505" s="34">
        <f t="shared" si="312"/>
        <v>1.1054421768707483</v>
      </c>
      <c r="BN505" s="45">
        <f t="shared" si="313"/>
        <v>434.2754877170816</v>
      </c>
      <c r="BO505" s="45">
        <f t="shared" si="314"/>
        <v>71.304851388036781</v>
      </c>
      <c r="BP505" s="66">
        <f t="shared" si="315"/>
        <v>6.7061956771464759</v>
      </c>
    </row>
    <row r="506" spans="8:68">
      <c r="H506" s="68">
        <v>501</v>
      </c>
      <c r="I506" s="31">
        <f>('Propiedades físicas'!$C$10*'Diseño reactor'!H506)/1000</f>
        <v>438.49788608151027</v>
      </c>
      <c r="J506" s="31">
        <f t="shared" si="293"/>
        <v>1.03991379314252</v>
      </c>
      <c r="K506" s="31">
        <f>(I506*1000)/'Propiedades físicas'!$F$10</f>
        <v>2864.3410934571698</v>
      </c>
      <c r="L506" s="31">
        <f t="shared" si="294"/>
        <v>409.19158477959564</v>
      </c>
      <c r="M506" s="31">
        <f t="shared" si="295"/>
        <v>2455.149508677574</v>
      </c>
      <c r="N506" s="31">
        <f t="shared" si="296"/>
        <v>0.81674967021875378</v>
      </c>
      <c r="O506" s="32">
        <f t="shared" si="297"/>
        <v>4.9004980213125231</v>
      </c>
      <c r="P506" s="33">
        <f t="shared" si="298"/>
        <v>0.42956462551392088</v>
      </c>
      <c r="Q506" s="31">
        <f t="shared" si="299"/>
        <v>4.2427538739905666</v>
      </c>
      <c r="R506" s="31">
        <f t="shared" si="300"/>
        <v>0.20363766867353097</v>
      </c>
      <c r="S506" s="31">
        <f t="shared" si="301"/>
        <v>0.65774414732195674</v>
      </c>
      <c r="T506" s="31">
        <f t="shared" si="302"/>
        <v>9.6535649445480057E-2</v>
      </c>
      <c r="U506" s="31">
        <f t="shared" si="303"/>
        <v>8.7011726585821902E-2</v>
      </c>
      <c r="V506" s="47">
        <f t="shared" si="316"/>
        <v>4.2539409516912556E-4</v>
      </c>
      <c r="W506" s="31">
        <f t="shared" si="304"/>
        <v>0.47405595474698059</v>
      </c>
      <c r="X506" s="34">
        <f>(S506*H506*'Propiedades físicas'!$F$5*60*24*365)/(1000000)</f>
        <v>51002.46084852537</v>
      </c>
      <c r="Y506" s="34">
        <f>(U506*H506*'Propiedades físicas'!$F$7*60*24*365)/(1000000)</f>
        <v>2110.0043075026924</v>
      </c>
      <c r="Z506" s="31">
        <f t="shared" si="317"/>
        <v>215.21187738247437</v>
      </c>
      <c r="AA506" s="31">
        <f t="shared" si="318"/>
        <v>2125.6196908692737</v>
      </c>
      <c r="AB506" s="31">
        <f t="shared" si="318"/>
        <v>102.02247200543901</v>
      </c>
      <c r="AC506" s="31">
        <f t="shared" si="318"/>
        <v>329.52981780830032</v>
      </c>
      <c r="AD506" s="31">
        <f t="shared" si="318"/>
        <v>48.364360372185509</v>
      </c>
      <c r="AE506" s="31">
        <f t="shared" si="319"/>
        <v>43.592875019496773</v>
      </c>
      <c r="AF506" s="31">
        <f t="shared" si="320"/>
        <v>2864.3410934571698</v>
      </c>
      <c r="AG506" s="31">
        <f t="shared" si="321"/>
        <v>7.5134863607574195E-2</v>
      </c>
      <c r="AH506" s="31">
        <f t="shared" si="322"/>
        <v>0.7420972647861982</v>
      </c>
      <c r="AI506" s="31">
        <f t="shared" si="322"/>
        <v>3.561812950227275E-2</v>
      </c>
      <c r="AJ506" s="31">
        <f t="shared" si="322"/>
        <v>0.11504559235665895</v>
      </c>
      <c r="AK506" s="31">
        <f t="shared" si="322"/>
        <v>1.6884986387501511E-2</v>
      </c>
      <c r="AL506" s="31">
        <f t="shared" si="323"/>
        <v>1.5219163359794396E-2</v>
      </c>
      <c r="AM506" s="31">
        <f t="shared" si="324"/>
        <v>0.99999999999999978</v>
      </c>
      <c r="AN506" s="31">
        <f>(Z506*'Propiedades físicas'!$F$4)/1000</f>
        <v>189.25302073260031</v>
      </c>
      <c r="AO506" s="31">
        <f>(AA506*'Propiedades físicas'!$F$6)/1000</f>
        <v>68.104854895451524</v>
      </c>
      <c r="AP506" s="31">
        <f>(AB506*'Propiedades físicas'!$F$9)/1000</f>
        <v>62.942764103755593</v>
      </c>
      <c r="AQ506" s="31">
        <f>(AC506*'Propiedades físicas'!$F$5)/1000</f>
        <v>97.036645450010212</v>
      </c>
      <c r="AR506" s="31">
        <f>(AD506*'Propiedades físicas'!$F$8)/1000</f>
        <v>17.146133039147202</v>
      </c>
      <c r="AS506" s="31">
        <f>(AE506*'Propiedades físicas'!$F$7)/1000</f>
        <v>4.0144678605454578</v>
      </c>
      <c r="AT506" s="31">
        <f t="shared" si="325"/>
        <v>438.49788608151027</v>
      </c>
      <c r="AU506" s="31">
        <f t="shared" si="326"/>
        <v>0.4315939181002596</v>
      </c>
      <c r="AV506" s="31">
        <f t="shared" si="329"/>
        <v>0.15531398681085509</v>
      </c>
      <c r="AW506" s="31">
        <f t="shared" si="329"/>
        <v>0.1435417731798494</v>
      </c>
      <c r="AX506" s="31">
        <f t="shared" si="329"/>
        <v>0.2212933027275131</v>
      </c>
      <c r="AY506" s="31">
        <f t="shared" si="329"/>
        <v>3.9101974224705814E-2</v>
      </c>
      <c r="AZ506" s="31">
        <f t="shared" si="330"/>
        <v>9.1550449568170277E-3</v>
      </c>
      <c r="BA506" s="31">
        <f t="shared" si="327"/>
        <v>1</v>
      </c>
      <c r="BB506" s="34">
        <f>AU506*'Propiedades físicas'!$C$4+'Diseño reactor'!AV506*'Propiedades físicas'!$C$5+'Diseño reactor'!AW506*'Propiedades físicas'!$C$8+'Diseño reactor'!AX506*'Propiedades físicas'!$C$9+'Diseño reactor'!AY506*'Propiedades físicas'!$C$7+'Diseño reactor'!AZ506*'Propiedades físicas'!$C$6</f>
        <v>877.79281249879602</v>
      </c>
      <c r="BC506" s="45">
        <f>AU506*'Propiedades físicas'!$L$4+'Diseño reactor'!AV506*'Propiedades físicas'!$L$5+'Diseño reactor'!AW506*'Propiedades físicas'!$L$8+AX506*'Propiedades físicas'!$L$9+'Diseño reactor'!AY506*'Propiedades físicas'!$L$7+'Diseño reactor'!AZ506*'Propiedades físicas'!$L$6</f>
        <v>1.9239511389294659</v>
      </c>
      <c r="BD506" s="29">
        <f t="shared" si="306"/>
        <v>4.5852446291123714</v>
      </c>
      <c r="BE506" s="58">
        <f t="shared" si="307"/>
        <v>44.760798781754772</v>
      </c>
      <c r="BF506" s="30">
        <f>AU506*'Propiedades físicas'!$I$4+'Diseño reactor'!AV506*'Propiedades físicas'!$I$5+'Diseño reactor'!AW506*'Propiedades físicas'!$I$8+'Diseño reactor'!AX506*'Propiedades físicas'!$I$9+'Diseño reactor'!AY506*'Propiedades físicas'!$I$7+'Diseño reactor'!AZ506*'Propiedades físicas'!$I$6</f>
        <v>1.8888864693354428E-2</v>
      </c>
      <c r="BG506" s="24">
        <f>AU506*'Propiedades físicas'!$O$4+'Diseño reactor'!AV506*'Propiedades físicas'!$O$5+'Diseño reactor'!AW506*'Propiedades físicas'!$O$8+'Diseño reactor'!AX506*'Propiedades físicas'!$O$9+'Diseño reactor'!AY506*'Propiedades físicas'!$O$7+'Diseño reactor'!AZ506*'Propiedades físicas'!$O$6</f>
        <v>0.14614725464604097</v>
      </c>
      <c r="BH506" s="54">
        <f t="shared" si="308"/>
        <v>43631.522157687112</v>
      </c>
      <c r="BI506" s="34">
        <f t="shared" si="328"/>
        <v>248.66189124031067</v>
      </c>
      <c r="BJ506" s="27">
        <f t="shared" si="309"/>
        <v>4832.0157721655132</v>
      </c>
      <c r="BK506" s="34">
        <f t="shared" si="310"/>
        <v>543.21987654489192</v>
      </c>
      <c r="BL506" s="27">
        <f t="shared" si="311"/>
        <v>104.76149886937829</v>
      </c>
      <c r="BM506" s="34">
        <f t="shared" si="312"/>
        <v>1.1054421768707483</v>
      </c>
      <c r="BN506" s="45">
        <f t="shared" si="313"/>
        <v>435.28765628754883</v>
      </c>
      <c r="BO506" s="45">
        <f t="shared" si="314"/>
        <v>71.366040875812331</v>
      </c>
      <c r="BP506" s="66">
        <f t="shared" si="315"/>
        <v>6.7061384101052575</v>
      </c>
    </row>
    <row r="507" spans="8:68">
      <c r="H507" s="68">
        <v>502</v>
      </c>
      <c r="I507" s="31">
        <f>('Propiedades físicas'!$C$10*'Diseño reactor'!H507)/1000</f>
        <v>439.37313136311008</v>
      </c>
      <c r="J507" s="31">
        <f t="shared" si="293"/>
        <v>1.0378422517219175</v>
      </c>
      <c r="K507" s="31">
        <f>(I507*1000)/'Propiedades físicas'!$F$10</f>
        <v>2870.0583411487009</v>
      </c>
      <c r="L507" s="31">
        <f t="shared" si="294"/>
        <v>410.00833444981441</v>
      </c>
      <c r="M507" s="31">
        <f t="shared" si="295"/>
        <v>2460.0500066988866</v>
      </c>
      <c r="N507" s="31">
        <f t="shared" si="296"/>
        <v>0.81674967021875378</v>
      </c>
      <c r="O507" s="32">
        <f t="shared" si="297"/>
        <v>4.9004980213125231</v>
      </c>
      <c r="P507" s="33">
        <f t="shared" si="298"/>
        <v>0.42997066167434572</v>
      </c>
      <c r="Q507" s="31">
        <f t="shared" si="299"/>
        <v>4.2438181334026037</v>
      </c>
      <c r="R507" s="31">
        <f t="shared" si="300"/>
        <v>0.20361639837705067</v>
      </c>
      <c r="S507" s="31">
        <f t="shared" si="301"/>
        <v>0.65667988790991794</v>
      </c>
      <c r="T507" s="31">
        <f t="shared" si="302"/>
        <v>9.6424340969205075E-2</v>
      </c>
      <c r="U507" s="31">
        <f t="shared" si="303"/>
        <v>8.6738269198152362E-2</v>
      </c>
      <c r="V507" s="47">
        <f t="shared" si="316"/>
        <v>4.2579618923090545E-4</v>
      </c>
      <c r="W507" s="31">
        <f t="shared" si="304"/>
        <v>0.47355881813924133</v>
      </c>
      <c r="X507" s="34">
        <f>(S507*H507*'Propiedades físicas'!$F$5*60*24*365)/(1000000)</f>
        <v>51021.573188551054</v>
      </c>
      <c r="Y507" s="34">
        <f>(U507*H507*'Propiedades físicas'!$F$7*60*24*365)/(1000000)</f>
        <v>2107.5714097519563</v>
      </c>
      <c r="Z507" s="31">
        <f t="shared" si="317"/>
        <v>215.84527216052155</v>
      </c>
      <c r="AA507" s="31">
        <f t="shared" si="318"/>
        <v>2130.3967029681071</v>
      </c>
      <c r="AB507" s="31">
        <f t="shared" si="318"/>
        <v>102.21543198527944</v>
      </c>
      <c r="AC507" s="31">
        <f t="shared" si="318"/>
        <v>329.65330373077882</v>
      </c>
      <c r="AD507" s="31">
        <f t="shared" si="318"/>
        <v>48.405019166540946</v>
      </c>
      <c r="AE507" s="31">
        <f t="shared" si="319"/>
        <v>43.542611137472484</v>
      </c>
      <c r="AF507" s="31">
        <f t="shared" si="320"/>
        <v>2870.0583411487005</v>
      </c>
      <c r="AG507" s="31">
        <f t="shared" si="321"/>
        <v>7.5205883122965542E-2</v>
      </c>
      <c r="AH507" s="31">
        <f t="shared" si="322"/>
        <v>0.74228341369375994</v>
      </c>
      <c r="AI507" s="31">
        <f t="shared" si="322"/>
        <v>3.5614409128829468E-2</v>
      </c>
      <c r="AJ507" s="31">
        <f t="shared" si="322"/>
        <v>0.11485944344909718</v>
      </c>
      <c r="AK507" s="31">
        <f t="shared" si="322"/>
        <v>1.6865517495775893E-2</v>
      </c>
      <c r="AL507" s="31">
        <f t="shared" si="323"/>
        <v>1.517133310957197E-2</v>
      </c>
      <c r="AM507" s="31">
        <f t="shared" si="324"/>
        <v>1</v>
      </c>
      <c r="AN507" s="31">
        <f>(Z507*'Propiedades físicas'!$F$4)/1000</f>
        <v>189.81001543251944</v>
      </c>
      <c r="AO507" s="31">
        <f>(AA507*'Propiedades físicas'!$F$6)/1000</f>
        <v>68.257910363098162</v>
      </c>
      <c r="AP507" s="31">
        <f>(AB507*'Propiedades físicas'!$F$9)/1000</f>
        <v>63.061810763318142</v>
      </c>
      <c r="AQ507" s="31">
        <f>(AC507*'Propiedades físicas'!$F$5)/1000</f>
        <v>97.073008349602446</v>
      </c>
      <c r="AR507" s="31">
        <f>(AD507*'Propiedades físicas'!$F$8)/1000</f>
        <v>17.160547394922091</v>
      </c>
      <c r="AS507" s="31">
        <f>(AE507*'Propiedades físicas'!$F$7)/1000</f>
        <v>4.009839059649841</v>
      </c>
      <c r="AT507" s="31">
        <f t="shared" si="325"/>
        <v>439.37313136311013</v>
      </c>
      <c r="AU507" s="31">
        <f t="shared" si="326"/>
        <v>0.43200187240319704</v>
      </c>
      <c r="AV507" s="31">
        <f t="shared" si="329"/>
        <v>0.15535294602866359</v>
      </c>
      <c r="AW507" s="31">
        <f t="shared" si="329"/>
        <v>0.14352678000057795</v>
      </c>
      <c r="AX507" s="31">
        <f t="shared" si="329"/>
        <v>0.2209352402784471</v>
      </c>
      <c r="AY507" s="31">
        <f t="shared" si="329"/>
        <v>3.9056888484926812E-2</v>
      </c>
      <c r="AZ507" s="31">
        <f t="shared" si="330"/>
        <v>9.1262728041874713E-3</v>
      </c>
      <c r="BA507" s="31">
        <f t="shared" si="327"/>
        <v>1</v>
      </c>
      <c r="BB507" s="34">
        <f>AU507*'Propiedades físicas'!$C$4+'Diseño reactor'!AV507*'Propiedades físicas'!$C$5+'Diseño reactor'!AW507*'Propiedades físicas'!$C$8+'Diseño reactor'!AX507*'Propiedades físicas'!$C$9+'Diseño reactor'!AY507*'Propiedades físicas'!$C$7+'Diseño reactor'!AZ507*'Propiedades físicas'!$C$6</f>
        <v>877.78534625600275</v>
      </c>
      <c r="BC507" s="45">
        <f>AU507*'Propiedades físicas'!$L$4+'Diseño reactor'!AV507*'Propiedades físicas'!$L$5+'Diseño reactor'!AW507*'Propiedades físicas'!$L$8+AX507*'Propiedades físicas'!$L$9+'Diseño reactor'!AY507*'Propiedades físicas'!$L$7+'Diseño reactor'!AZ507*'Propiedades físicas'!$L$6</f>
        <v>1.9242709598730134</v>
      </c>
      <c r="BD507" s="29">
        <f t="shared" si="306"/>
        <v>4.5797138081294291</v>
      </c>
      <c r="BE507" s="58">
        <f t="shared" si="307"/>
        <v>44.754241760333279</v>
      </c>
      <c r="BF507" s="30">
        <f>AU507*'Propiedades físicas'!$I$4+'Diseño reactor'!AV507*'Propiedades físicas'!$I$5+'Diseño reactor'!AW507*'Propiedades físicas'!$I$8+'Diseño reactor'!AX507*'Propiedades físicas'!$I$9+'Diseño reactor'!AY507*'Propiedades físicas'!$I$7+'Diseño reactor'!AZ507*'Propiedades físicas'!$I$6</f>
        <v>1.8892120216688024E-2</v>
      </c>
      <c r="BG507" s="24">
        <f>AU507*'Propiedades físicas'!$O$4+'Diseño reactor'!AV507*'Propiedades físicas'!$O$5+'Diseño reactor'!AW507*'Propiedades físicas'!$O$8+'Diseño reactor'!AX507*'Propiedades físicas'!$O$9+'Diseño reactor'!AY507*'Propiedades físicas'!$O$7+'Diseño reactor'!AZ507*'Propiedades físicas'!$O$6</f>
        <v>0.14615862046140232</v>
      </c>
      <c r="BH507" s="54">
        <f t="shared" si="308"/>
        <v>43623.632444454539</v>
      </c>
      <c r="BI507" s="34">
        <f t="shared" si="328"/>
        <v>248.72674761597725</v>
      </c>
      <c r="BJ507" s="27">
        <f t="shared" si="309"/>
        <v>4831.8532626770893</v>
      </c>
      <c r="BK507" s="34">
        <f t="shared" si="310"/>
        <v>543.24385164985313</v>
      </c>
      <c r="BL507" s="27">
        <f t="shared" si="311"/>
        <v>104.76239052499204</v>
      </c>
      <c r="BM507" s="34">
        <f t="shared" si="312"/>
        <v>1.1054421768707483</v>
      </c>
      <c r="BN507" s="45">
        <f t="shared" si="313"/>
        <v>436.30029092855796</v>
      </c>
      <c r="BO507" s="45">
        <f t="shared" si="314"/>
        <v>71.427102132797827</v>
      </c>
      <c r="BP507" s="66">
        <f t="shared" si="315"/>
        <v>6.7060813697002066</v>
      </c>
    </row>
    <row r="508" spans="8:68">
      <c r="H508" s="68">
        <v>503</v>
      </c>
      <c r="I508" s="31">
        <f>('Propiedades físicas'!$C$10*'Diseño reactor'!H508)/1000</f>
        <v>440.24837664470994</v>
      </c>
      <c r="J508" s="31">
        <f t="shared" si="293"/>
        <v>1.035778947046526</v>
      </c>
      <c r="K508" s="31">
        <f>(I508*1000)/'Propiedades físicas'!$F$10</f>
        <v>2875.7755888402326</v>
      </c>
      <c r="L508" s="31">
        <f t="shared" si="294"/>
        <v>410.82508412003318</v>
      </c>
      <c r="M508" s="31">
        <f t="shared" si="295"/>
        <v>2464.9505047201992</v>
      </c>
      <c r="N508" s="31">
        <f t="shared" si="296"/>
        <v>0.81674967021875389</v>
      </c>
      <c r="O508" s="32">
        <f t="shared" si="297"/>
        <v>4.9004980213125231</v>
      </c>
      <c r="P508" s="33">
        <f t="shared" si="298"/>
        <v>0.430375847116724</v>
      </c>
      <c r="Q508" s="31">
        <f t="shared" si="299"/>
        <v>4.2448791888169923</v>
      </c>
      <c r="R508" s="31">
        <f t="shared" si="300"/>
        <v>0.20359477020263289</v>
      </c>
      <c r="S508" s="31">
        <f t="shared" si="301"/>
        <v>0.65561883249553066</v>
      </c>
      <c r="T508" s="31">
        <f t="shared" si="302"/>
        <v>9.6313096405293494E-2</v>
      </c>
      <c r="U508" s="31">
        <f t="shared" si="303"/>
        <v>8.646595649410356E-2</v>
      </c>
      <c r="V508" s="47">
        <f t="shared" si="316"/>
        <v>4.2619744083403736E-4</v>
      </c>
      <c r="W508" s="31">
        <f t="shared" si="304"/>
        <v>0.47306272312120506</v>
      </c>
      <c r="X508" s="34">
        <f>(S508*H508*'Propiedades físicas'!$F$5*60*24*365)/(1000000)</f>
        <v>51040.605524950704</v>
      </c>
      <c r="Y508" s="34">
        <f>(U508*H508*'Propiedades físicas'!$F$7*60*24*365)/(1000000)</f>
        <v>2105.139908950046</v>
      </c>
      <c r="Z508" s="31">
        <f t="shared" si="317"/>
        <v>216.47905109971217</v>
      </c>
      <c r="AA508" s="31">
        <f t="shared" si="318"/>
        <v>2135.1742319749474</v>
      </c>
      <c r="AB508" s="31">
        <f t="shared" si="318"/>
        <v>102.40816941192435</v>
      </c>
      <c r="AC508" s="31">
        <f t="shared" si="318"/>
        <v>329.7762727452519</v>
      </c>
      <c r="AD508" s="31">
        <f t="shared" si="318"/>
        <v>48.445487491862629</v>
      </c>
      <c r="AE508" s="31">
        <f t="shared" si="319"/>
        <v>43.492376116534089</v>
      </c>
      <c r="AF508" s="31">
        <f t="shared" si="320"/>
        <v>2875.7755888402326</v>
      </c>
      <c r="AG508" s="31">
        <f t="shared" si="321"/>
        <v>7.5276753839827848E-2</v>
      </c>
      <c r="AH508" s="31">
        <f t="shared" si="322"/>
        <v>0.74246900219221856</v>
      </c>
      <c r="AI508" s="31">
        <f t="shared" si="322"/>
        <v>3.5610626159193595E-2</v>
      </c>
      <c r="AJ508" s="31">
        <f t="shared" si="322"/>
        <v>0.11467385495063852</v>
      </c>
      <c r="AK508" s="31">
        <f t="shared" si="322"/>
        <v>1.6846059782919341E-2</v>
      </c>
      <c r="AL508" s="31">
        <f t="shared" si="323"/>
        <v>1.5123703075202078E-2</v>
      </c>
      <c r="AM508" s="31">
        <f t="shared" si="324"/>
        <v>1</v>
      </c>
      <c r="AN508" s="31">
        <f>(Z508*'Propiedades físicas'!$F$4)/1000</f>
        <v>190.36734795606489</v>
      </c>
      <c r="AO508" s="31">
        <f>(AA508*'Propiedades físicas'!$F$6)/1000</f>
        <v>68.410982392477308</v>
      </c>
      <c r="AP508" s="31">
        <f>(AB508*'Propiedades físicas'!$F$9)/1000</f>
        <v>63.180720118686715</v>
      </c>
      <c r="AQ508" s="31">
        <f>(AC508*'Propiedades físicas'!$F$5)/1000</f>
        <v>97.109219035294345</v>
      </c>
      <c r="AR508" s="31">
        <f>(AD508*'Propiedades físicas'!$F$8)/1000</f>
        <v>17.17489422561513</v>
      </c>
      <c r="AS508" s="31">
        <f>(AE508*'Propiedades físicas'!$F$7)/1000</f>
        <v>4.005212916571625</v>
      </c>
      <c r="AT508" s="31">
        <f t="shared" si="325"/>
        <v>440.24837664471005</v>
      </c>
      <c r="AU508" s="31">
        <f t="shared" si="326"/>
        <v>0.43240897196923783</v>
      </c>
      <c r="AV508" s="31">
        <f t="shared" si="329"/>
        <v>0.15539178795811084</v>
      </c>
      <c r="AW508" s="31">
        <f t="shared" si="329"/>
        <v>0.14351153455740034</v>
      </c>
      <c r="AX508" s="31">
        <f t="shared" si="329"/>
        <v>0.22057825579142018</v>
      </c>
      <c r="AY508" s="31">
        <f t="shared" si="329"/>
        <v>3.9011828632989236E-2</v>
      </c>
      <c r="AZ508" s="31">
        <f t="shared" si="330"/>
        <v>9.0976210908414509E-3</v>
      </c>
      <c r="BA508" s="31">
        <f t="shared" si="327"/>
        <v>0.99999999999999989</v>
      </c>
      <c r="BB508" s="34">
        <f>AU508*'Propiedades físicas'!$C$4+'Diseño reactor'!AV508*'Propiedades físicas'!$C$5+'Diseño reactor'!AW508*'Propiedades físicas'!$C$8+'Diseño reactor'!AX508*'Propiedades físicas'!$C$9+'Diseño reactor'!AY508*'Propiedades físicas'!$C$7+'Diseño reactor'!AZ508*'Propiedades físicas'!$C$6</f>
        <v>877.77790952940177</v>
      </c>
      <c r="BC508" s="45">
        <f>AU508*'Propiedades físicas'!$L$4+'Diseño reactor'!AV508*'Propiedades físicas'!$L$5+'Diseño reactor'!AW508*'Propiedades físicas'!$L$8+AX508*'Propiedades físicas'!$L$9+'Diseño reactor'!AY508*'Propiedades físicas'!$L$7+'Diseño reactor'!AZ508*'Propiedades físicas'!$L$6</f>
        <v>1.9245900901966126</v>
      </c>
      <c r="BD508" s="29">
        <f t="shared" si="306"/>
        <v>4.5741963032720934</v>
      </c>
      <c r="BE508" s="58">
        <f t="shared" si="307"/>
        <v>44.747702331434375</v>
      </c>
      <c r="BF508" s="30">
        <f>AU508*'Propiedades físicas'!$I$4+'Diseño reactor'!AV508*'Propiedades físicas'!$I$5+'Diseño reactor'!AW508*'Propiedades físicas'!$I$8+'Diseño reactor'!AX508*'Propiedades físicas'!$I$9+'Diseño reactor'!AY508*'Propiedades físicas'!$I$7+'Diseño reactor'!AZ508*'Propiedades físicas'!$I$6</f>
        <v>1.8895363370764265E-2</v>
      </c>
      <c r="BG508" s="24">
        <f>AU508*'Propiedades físicas'!$O$4+'Diseño reactor'!AV508*'Propiedades físicas'!$O$5+'Diseño reactor'!AW508*'Propiedades físicas'!$O$8+'Diseño reactor'!AX508*'Propiedades físicas'!$O$9+'Diseño reactor'!AY508*'Propiedades físicas'!$O$7+'Diseño reactor'!AZ508*'Propiedades físicas'!$O$6</f>
        <v>0.14616997120850925</v>
      </c>
      <c r="BH508" s="54">
        <f t="shared" si="308"/>
        <v>43615.775468198248</v>
      </c>
      <c r="BI508" s="34">
        <f t="shared" si="328"/>
        <v>248.79138165910746</v>
      </c>
      <c r="BJ508" s="27">
        <f t="shared" si="309"/>
        <v>4831.6915222084945</v>
      </c>
      <c r="BK508" s="34">
        <f t="shared" si="310"/>
        <v>543.26785437662602</v>
      </c>
      <c r="BL508" s="27">
        <f t="shared" si="311"/>
        <v>104.76328314425248</v>
      </c>
      <c r="BM508" s="34">
        <f t="shared" si="312"/>
        <v>1.1054421768707483</v>
      </c>
      <c r="BN508" s="45">
        <f t="shared" si="313"/>
        <v>437.31339010700634</v>
      </c>
      <c r="BO508" s="45">
        <f t="shared" si="314"/>
        <v>71.488035561565852</v>
      </c>
      <c r="BP508" s="66">
        <f t="shared" si="315"/>
        <v>6.7060245547921848</v>
      </c>
    </row>
    <row r="509" spans="8:68">
      <c r="H509" s="68">
        <v>504</v>
      </c>
      <c r="I509" s="31">
        <f>('Propiedades físicas'!$C$10*'Diseño reactor'!H509)/1000</f>
        <v>441.1236219263098</v>
      </c>
      <c r="J509" s="31">
        <f t="shared" si="293"/>
        <v>1.0337238300881002</v>
      </c>
      <c r="K509" s="31">
        <f>(I509*1000)/'Propiedades físicas'!$F$10</f>
        <v>2881.4928365317637</v>
      </c>
      <c r="L509" s="31">
        <f t="shared" si="294"/>
        <v>411.64183379025195</v>
      </c>
      <c r="M509" s="31">
        <f t="shared" si="295"/>
        <v>2469.8510027415118</v>
      </c>
      <c r="N509" s="31">
        <f t="shared" si="296"/>
        <v>0.81674967021875389</v>
      </c>
      <c r="O509" s="32">
        <f t="shared" si="297"/>
        <v>4.9004980213125231</v>
      </c>
      <c r="P509" s="33">
        <f t="shared" si="298"/>
        <v>0.43078018451186656</v>
      </c>
      <c r="Q509" s="31">
        <f t="shared" si="299"/>
        <v>4.245937053944286</v>
      </c>
      <c r="R509" s="31">
        <f t="shared" si="300"/>
        <v>0.20357278653596619</v>
      </c>
      <c r="S509" s="31">
        <f t="shared" si="301"/>
        <v>0.65456096736823666</v>
      </c>
      <c r="T509" s="31">
        <f t="shared" si="302"/>
        <v>9.6201916680493188E-2</v>
      </c>
      <c r="U509" s="31">
        <f t="shared" si="303"/>
        <v>8.6194782490428015E-2</v>
      </c>
      <c r="V509" s="47">
        <f t="shared" si="316"/>
        <v>4.2659785262340186E-4</v>
      </c>
      <c r="W509" s="31">
        <f t="shared" si="304"/>
        <v>0.47256766642282377</v>
      </c>
      <c r="X509" s="34">
        <f>(S509*H509*'Propiedades físicas'!$F$5*60*24*365)/(1000000)</f>
        <v>51059.558275902287</v>
      </c>
      <c r="Y509" s="34">
        <f>(U509*H509*'Propiedades físicas'!$F$7*60*24*365)/(1000000)</f>
        <v>2102.7098253531244</v>
      </c>
      <c r="Z509" s="31">
        <f t="shared" si="317"/>
        <v>217.11321299398074</v>
      </c>
      <c r="AA509" s="31">
        <f t="shared" si="318"/>
        <v>2139.9522751879203</v>
      </c>
      <c r="AB509" s="31">
        <f t="shared" si="318"/>
        <v>102.60068441412696</v>
      </c>
      <c r="AC509" s="31">
        <f t="shared" si="318"/>
        <v>329.8987275535913</v>
      </c>
      <c r="AD509" s="31">
        <f t="shared" si="318"/>
        <v>48.485766006968568</v>
      </c>
      <c r="AE509" s="31">
        <f t="shared" si="319"/>
        <v>43.442170375175721</v>
      </c>
      <c r="AF509" s="31">
        <f t="shared" si="320"/>
        <v>2881.4928365317642</v>
      </c>
      <c r="AG509" s="31">
        <f t="shared" si="321"/>
        <v>7.5347476225310892E-2</v>
      </c>
      <c r="AH509" s="31">
        <f t="shared" si="322"/>
        <v>0.74265403267967856</v>
      </c>
      <c r="AI509" s="31">
        <f t="shared" si="322"/>
        <v>3.5606781010644357E-2</v>
      </c>
      <c r="AJ509" s="31">
        <f t="shared" si="322"/>
        <v>0.11448882446317844</v>
      </c>
      <c r="AK509" s="31">
        <f t="shared" si="322"/>
        <v>1.6826613411028719E-2</v>
      </c>
      <c r="AL509" s="31">
        <f t="shared" si="323"/>
        <v>1.507627221015888E-2</v>
      </c>
      <c r="AM509" s="31">
        <f t="shared" si="324"/>
        <v>0.99999999999999989</v>
      </c>
      <c r="AN509" s="31">
        <f>(Z509*'Propiedades físicas'!$F$4)/1000</f>
        <v>190.92501724264679</v>
      </c>
      <c r="AO509" s="31">
        <f>(AA509*'Propiedades físicas'!$F$6)/1000</f>
        <v>68.564070897020969</v>
      </c>
      <c r="AP509" s="31">
        <f>(AB509*'Propiedades físicas'!$F$9)/1000</f>
        <v>63.299492249295618</v>
      </c>
      <c r="AQ509" s="31">
        <f>(AC509*'Propiedades físicas'!$F$5)/1000</f>
        <v>97.145278302706032</v>
      </c>
      <c r="AR509" s="31">
        <f>(AD509*'Propiedades físicas'!$F$8)/1000</f>
        <v>17.189173764790493</v>
      </c>
      <c r="AS509" s="31">
        <f>(AE509*'Propiedades físicas'!$F$7)/1000</f>
        <v>4.000589469849932</v>
      </c>
      <c r="AT509" s="31">
        <f t="shared" si="325"/>
        <v>441.1236219263098</v>
      </c>
      <c r="AU509" s="31">
        <f t="shared" si="326"/>
        <v>0.43281521948181007</v>
      </c>
      <c r="AV509" s="31">
        <f t="shared" si="329"/>
        <v>0.15543051310109771</v>
      </c>
      <c r="AW509" s="31">
        <f t="shared" si="329"/>
        <v>0.14349603853196025</v>
      </c>
      <c r="AX509" s="31">
        <f t="shared" si="329"/>
        <v>0.22022234465361337</v>
      </c>
      <c r="AY509" s="31">
        <f t="shared" si="329"/>
        <v>3.8966795044274374E-2</v>
      </c>
      <c r="AZ509" s="31">
        <f t="shared" si="330"/>
        <v>9.069089187244285E-3</v>
      </c>
      <c r="BA509" s="31">
        <f t="shared" si="327"/>
        <v>1</v>
      </c>
      <c r="BB509" s="34">
        <f>AU509*'Propiedades físicas'!$C$4+'Diseño reactor'!AV509*'Propiedades físicas'!$C$5+'Diseño reactor'!AW509*'Propiedades físicas'!$C$8+'Diseño reactor'!AX509*'Propiedades físicas'!$C$9+'Diseño reactor'!AY509*'Propiedades físicas'!$C$7+'Diseño reactor'!AZ509*'Propiedades físicas'!$C$6</f>
        <v>877.770502170795</v>
      </c>
      <c r="BC509" s="45">
        <f>AU509*'Propiedades físicas'!$L$4+'Diseño reactor'!AV509*'Propiedades físicas'!$L$5+'Diseño reactor'!AW509*'Propiedades físicas'!$L$8+AX509*'Propiedades físicas'!$L$9+'Diseño reactor'!AY509*'Propiedades físicas'!$L$7+'Diseño reactor'!AZ509*'Propiedades físicas'!$L$6</f>
        <v>1.9249085320508175</v>
      </c>
      <c r="BD509" s="29">
        <f t="shared" si="306"/>
        <v>4.5686920667614039</v>
      </c>
      <c r="BE509" s="58">
        <f t="shared" si="307"/>
        <v>44.741180421114777</v>
      </c>
      <c r="BF509" s="30">
        <f>AU509*'Propiedades físicas'!$I$4+'Diseño reactor'!AV509*'Propiedades físicas'!$I$5+'Diseño reactor'!AW509*'Propiedades físicas'!$I$8+'Diseño reactor'!AX509*'Propiedades físicas'!$I$9+'Diseño reactor'!AY509*'Propiedades físicas'!$I$7+'Diseño reactor'!AZ509*'Propiedades físicas'!$I$6</f>
        <v>1.8898594215419111E-2</v>
      </c>
      <c r="BG509" s="24">
        <f>AU509*'Propiedades físicas'!$O$4+'Diseño reactor'!AV509*'Propiedades físicas'!$O$5+'Diseño reactor'!AW509*'Propiedades físicas'!$O$8+'Diseño reactor'!AX509*'Propiedades físicas'!$O$9+'Diseño reactor'!AY509*'Propiedades físicas'!$O$7+'Diseño reactor'!AZ509*'Propiedades físicas'!$O$6</f>
        <v>0.14618130689348818</v>
      </c>
      <c r="BH509" s="54">
        <f t="shared" si="308"/>
        <v>43607.951051204858</v>
      </c>
      <c r="BI509" s="34">
        <f t="shared" si="328"/>
        <v>248.85579437001857</v>
      </c>
      <c r="BJ509" s="27">
        <f t="shared" si="309"/>
        <v>4831.5305464772655</v>
      </c>
      <c r="BK509" s="34">
        <f t="shared" si="310"/>
        <v>543.29188429219676</v>
      </c>
      <c r="BL509" s="27">
        <f t="shared" si="311"/>
        <v>104.76417671084531</v>
      </c>
      <c r="BM509" s="34">
        <f t="shared" si="312"/>
        <v>1.1054421768707483</v>
      </c>
      <c r="BN509" s="45">
        <f t="shared" si="313"/>
        <v>438.32695229640865</v>
      </c>
      <c r="BO509" s="45">
        <f t="shared" si="314"/>
        <v>71.548841563006079</v>
      </c>
      <c r="BP509" s="66">
        <f t="shared" si="315"/>
        <v>6.705967964248992</v>
      </c>
    </row>
    <row r="510" spans="8:68">
      <c r="H510" s="68">
        <v>505</v>
      </c>
      <c r="I510" s="31">
        <f>('Propiedades físicas'!$C$10*'Diseño reactor'!H510)/1000</f>
        <v>441.9988672079096</v>
      </c>
      <c r="J510" s="31">
        <f t="shared" si="293"/>
        <v>1.0316768522067377</v>
      </c>
      <c r="K510" s="31">
        <f>(I510*1000)/'Propiedades físicas'!$F$10</f>
        <v>2887.2100842232949</v>
      </c>
      <c r="L510" s="31">
        <f t="shared" si="294"/>
        <v>412.45858346047066</v>
      </c>
      <c r="M510" s="31">
        <f t="shared" si="295"/>
        <v>2474.751500762824</v>
      </c>
      <c r="N510" s="31">
        <f t="shared" si="296"/>
        <v>0.81674967021875378</v>
      </c>
      <c r="O510" s="32">
        <f t="shared" si="297"/>
        <v>4.9004980213125231</v>
      </c>
      <c r="P510" s="33">
        <f t="shared" si="298"/>
        <v>0.43118367651941575</v>
      </c>
      <c r="Q510" s="31">
        <f t="shared" si="299"/>
        <v>4.2469917424199686</v>
      </c>
      <c r="R510" s="31">
        <f t="shared" si="300"/>
        <v>0.2035504497474912</v>
      </c>
      <c r="S510" s="31">
        <f t="shared" si="301"/>
        <v>0.65350627889255308</v>
      </c>
      <c r="T510" s="31">
        <f t="shared" si="302"/>
        <v>9.6090802710478471E-2</v>
      </c>
      <c r="U510" s="31">
        <f t="shared" si="303"/>
        <v>8.5924741241368341E-2</v>
      </c>
      <c r="V510" s="47">
        <f t="shared" si="316"/>
        <v>4.2699742723281952E-4</v>
      </c>
      <c r="W510" s="31">
        <f t="shared" si="304"/>
        <v>0.47207364478772323</v>
      </c>
      <c r="X510" s="34">
        <f>(S510*H510*'Propiedades físicas'!$F$5*60*24*365)/(1000000)</f>
        <v>51078.431856963543</v>
      </c>
      <c r="Y510" s="34">
        <f>(U510*H510*'Propiedades físicas'!$F$7*60*24*365)/(1000000)</f>
        <v>2100.2811789753196</v>
      </c>
      <c r="Z510" s="31">
        <f t="shared" si="317"/>
        <v>217.74775664230495</v>
      </c>
      <c r="AA510" s="31">
        <f t="shared" si="318"/>
        <v>2144.730829922084</v>
      </c>
      <c r="AB510" s="31">
        <f t="shared" si="318"/>
        <v>102.79297712248305</v>
      </c>
      <c r="AC510" s="31">
        <f t="shared" si="318"/>
        <v>330.02067084073929</v>
      </c>
      <c r="AD510" s="31">
        <f t="shared" si="318"/>
        <v>48.525855368791625</v>
      </c>
      <c r="AE510" s="31">
        <f t="shared" si="319"/>
        <v>43.391994326891009</v>
      </c>
      <c r="AF510" s="31">
        <f t="shared" si="320"/>
        <v>2887.210084223294</v>
      </c>
      <c r="AG510" s="31">
        <f t="shared" si="321"/>
        <v>7.5418050744610984E-2</v>
      </c>
      <c r="AH510" s="31">
        <f t="shared" si="322"/>
        <v>0.74283850754111336</v>
      </c>
      <c r="AI510" s="31">
        <f t="shared" si="322"/>
        <v>3.5602874097793967E-2</v>
      </c>
      <c r="AJ510" s="31">
        <f t="shared" si="322"/>
        <v>0.11430434960174371</v>
      </c>
      <c r="AK510" s="31">
        <f t="shared" si="322"/>
        <v>1.680717854026402E-2</v>
      </c>
      <c r="AL510" s="31">
        <f t="shared" si="323"/>
        <v>1.5029039474473904E-2</v>
      </c>
      <c r="AM510" s="31">
        <f t="shared" si="324"/>
        <v>0.99999999999999989</v>
      </c>
      <c r="AN510" s="31">
        <f>(Z510*'Propiedades físicas'!$F$4)/1000</f>
        <v>191.48302223611012</v>
      </c>
      <c r="AO510" s="31">
        <f>(AA510*'Propiedades físicas'!$F$6)/1000</f>
        <v>68.717175790703564</v>
      </c>
      <c r="AP510" s="31">
        <f>(AB510*'Propiedades físicas'!$F$9)/1000</f>
        <v>63.418127235715907</v>
      </c>
      <c r="AQ510" s="31">
        <f>(AC510*'Propiedades físicas'!$F$5)/1000</f>
        <v>97.181186942472507</v>
      </c>
      <c r="AR510" s="31">
        <f>(AD510*'Propiedades físicas'!$F$8)/1000</f>
        <v>17.203386245344003</v>
      </c>
      <c r="AS510" s="31">
        <f>(AE510*'Propiedades físicas'!$F$7)/1000</f>
        <v>3.9959687575633929</v>
      </c>
      <c r="AT510" s="31">
        <f t="shared" si="325"/>
        <v>441.99886720790948</v>
      </c>
      <c r="AU510" s="31">
        <f t="shared" si="326"/>
        <v>0.43322061761312036</v>
      </c>
      <c r="AV510" s="31">
        <f t="shared" si="329"/>
        <v>0.15546912195677656</v>
      </c>
      <c r="AW510" s="31">
        <f t="shared" si="329"/>
        <v>0.14348029359515302</v>
      </c>
      <c r="AX510" s="31">
        <f t="shared" si="329"/>
        <v>0.21986750227746618</v>
      </c>
      <c r="AY510" s="31">
        <f t="shared" si="329"/>
        <v>3.8921788089678055E-2</v>
      </c>
      <c r="AZ510" s="31">
        <f t="shared" si="330"/>
        <v>9.0406764678058558E-3</v>
      </c>
      <c r="BA510" s="31">
        <f t="shared" si="327"/>
        <v>1</v>
      </c>
      <c r="BB510" s="34">
        <f>AU510*'Propiedades físicas'!$C$4+'Diseño reactor'!AV510*'Propiedades físicas'!$C$5+'Diseño reactor'!AW510*'Propiedades físicas'!$C$8+'Diseño reactor'!AX510*'Propiedades físicas'!$C$9+'Diseño reactor'!AY510*'Propiedades físicas'!$C$7+'Diseño reactor'!AZ510*'Propiedades físicas'!$C$6</f>
        <v>877.76312403288659</v>
      </c>
      <c r="BC510" s="45">
        <f>AU510*'Propiedades físicas'!$L$4+'Diseño reactor'!AV510*'Propiedades físicas'!$L$5+'Diseño reactor'!AW510*'Propiedades físicas'!$L$8+AX510*'Propiedades físicas'!$L$9+'Diseño reactor'!AY510*'Propiedades físicas'!$L$7+'Diseño reactor'!AZ510*'Propiedades físicas'!$L$6</f>
        <v>1.9252262875776043</v>
      </c>
      <c r="BD510" s="29">
        <f t="shared" si="306"/>
        <v>4.5632010510447625</v>
      </c>
      <c r="BE510" s="58">
        <f t="shared" si="307"/>
        <v>44.734675955868177</v>
      </c>
      <c r="BF510" s="30">
        <f>AU510*'Propiedades físicas'!$I$4+'Diseño reactor'!AV510*'Propiedades físicas'!$I$5+'Diseño reactor'!AW510*'Propiedades físicas'!$I$8+'Diseño reactor'!AX510*'Propiedades físicas'!$I$9+'Diseño reactor'!AY510*'Propiedades físicas'!$I$7+'Diseño reactor'!AZ510*'Propiedades físicas'!$I$6</f>
        <v>1.890181281013556E-2</v>
      </c>
      <c r="BG510" s="24">
        <f>AU510*'Propiedades físicas'!$O$4+'Diseño reactor'!AV510*'Propiedades físicas'!$O$5+'Diseño reactor'!AW510*'Propiedades físicas'!$O$8+'Diseño reactor'!AX510*'Propiedades físicas'!$O$9+'Diseño reactor'!AY510*'Propiedades físicas'!$O$7+'Diseño reactor'!AZ510*'Propiedades físicas'!$O$6</f>
        <v>0.14619262752266918</v>
      </c>
      <c r="BH510" s="54">
        <f t="shared" si="308"/>
        <v>43600.159016968195</v>
      </c>
      <c r="BI510" s="34">
        <f t="shared" si="328"/>
        <v>248.91998674352629</v>
      </c>
      <c r="BJ510" s="27">
        <f t="shared" si="309"/>
        <v>4831.3703312297821</v>
      </c>
      <c r="BK510" s="34">
        <f t="shared" si="310"/>
        <v>543.31594096734636</v>
      </c>
      <c r="BL510" s="27">
        <f t="shared" si="311"/>
        <v>104.76507120860174</v>
      </c>
      <c r="BM510" s="34">
        <f t="shared" si="312"/>
        <v>1.1054421768707483</v>
      </c>
      <c r="BN510" s="45">
        <f t="shared" si="313"/>
        <v>439.34097597686167</v>
      </c>
      <c r="BO510" s="45">
        <f t="shared" si="314"/>
        <v>71.609520536333889</v>
      </c>
      <c r="BP510" s="66">
        <f t="shared" si="315"/>
        <v>6.7059115969453202</v>
      </c>
    </row>
    <row r="511" spans="8:68">
      <c r="H511" s="68">
        <v>506</v>
      </c>
      <c r="I511" s="31">
        <f>('Propiedades físicas'!$C$10*'Diseño reactor'!H511)/1000</f>
        <v>442.8741124895094</v>
      </c>
      <c r="J511" s="31">
        <f t="shared" si="293"/>
        <v>1.0296379651470406</v>
      </c>
      <c r="K511" s="31">
        <f>(I511*1000)/'Propiedades físicas'!$F$10</f>
        <v>2892.927331914826</v>
      </c>
      <c r="L511" s="31">
        <f t="shared" si="294"/>
        <v>413.27533313068943</v>
      </c>
      <c r="M511" s="31">
        <f t="shared" si="295"/>
        <v>2479.6519987841366</v>
      </c>
      <c r="N511" s="31">
        <f t="shared" si="296"/>
        <v>0.81674967021875378</v>
      </c>
      <c r="O511" s="32">
        <f t="shared" si="297"/>
        <v>4.9004980213125231</v>
      </c>
      <c r="P511" s="33">
        <f t="shared" si="298"/>
        <v>0.43158632578790435</v>
      </c>
      <c r="Q511" s="31">
        <f t="shared" si="299"/>
        <v>4.248043267804948</v>
      </c>
      <c r="R511" s="31">
        <f t="shared" si="300"/>
        <v>0.20352776219250746</v>
      </c>
      <c r="S511" s="31">
        <f t="shared" si="301"/>
        <v>0.65245475350757476</v>
      </c>
      <c r="T511" s="31">
        <f t="shared" si="302"/>
        <v>9.5979755399958497E-2</v>
      </c>
      <c r="U511" s="31">
        <f t="shared" si="303"/>
        <v>8.5655826838383464E-2</v>
      </c>
      <c r="V511" s="47">
        <f t="shared" si="316"/>
        <v>4.2739616728510918E-4</v>
      </c>
      <c r="W511" s="31">
        <f t="shared" si="304"/>
        <v>0.4715806549731319</v>
      </c>
      <c r="X511" s="34">
        <f>(S511*H511*'Propiedades físicas'!$F$5*60*24*365)/(1000000)</f>
        <v>51097.22668109119</v>
      </c>
      <c r="Y511" s="34">
        <f>(U511*H511*'Propiedades físicas'!$F$7*60*24*365)/(1000000)</f>
        <v>2097.8539895910903</v>
      </c>
      <c r="Z511" s="31">
        <f t="shared" si="317"/>
        <v>218.3826808486796</v>
      </c>
      <c r="AA511" s="31">
        <f t="shared" si="318"/>
        <v>2149.5098935093038</v>
      </c>
      <c r="AB511" s="31">
        <f t="shared" si="318"/>
        <v>102.98504766940877</v>
      </c>
      <c r="AC511" s="31">
        <f t="shared" si="318"/>
        <v>330.14210527483283</v>
      </c>
      <c r="AD511" s="31">
        <f t="shared" si="318"/>
        <v>48.565756232379002</v>
      </c>
      <c r="AE511" s="31">
        <f t="shared" si="319"/>
        <v>43.341848380222032</v>
      </c>
      <c r="AF511" s="31">
        <f t="shared" si="320"/>
        <v>2892.927331914826</v>
      </c>
      <c r="AG511" s="31">
        <f t="shared" si="321"/>
        <v>7.5488477860981146E-2</v>
      </c>
      <c r="AH511" s="31">
        <f t="shared" si="322"/>
        <v>0.74302242914845185</v>
      </c>
      <c r="AI511" s="31">
        <f t="shared" si="322"/>
        <v>3.5598905832606262E-2</v>
      </c>
      <c r="AJ511" s="31">
        <f t="shared" si="322"/>
        <v>0.11412042799440526</v>
      </c>
      <c r="AK511" s="31">
        <f t="shared" si="322"/>
        <v>1.6787755328867306E-2</v>
      </c>
      <c r="AL511" s="31">
        <f t="shared" si="323"/>
        <v>1.4982003834688134E-2</v>
      </c>
      <c r="AM511" s="31">
        <f t="shared" si="324"/>
        <v>1</v>
      </c>
      <c r="AN511" s="31">
        <f>(Z511*'Propiedades físicas'!$F$4)/1000</f>
        <v>192.04136188471188</v>
      </c>
      <c r="AO511" s="31">
        <f>(AA511*'Propiedades físicas'!$F$6)/1000</f>
        <v>68.870296988038078</v>
      </c>
      <c r="AP511" s="31">
        <f>(AB511*'Propiedades físicas'!$F$9)/1000</f>
        <v>63.536625159641737</v>
      </c>
      <c r="AQ511" s="31">
        <f>(AC511*'Propiedades físicas'!$F$5)/1000</f>
        <v>97.216945740280039</v>
      </c>
      <c r="AR511" s="31">
        <f>(AD511*'Propiedades físicas'!$F$8)/1000</f>
        <v>17.217531899502994</v>
      </c>
      <c r="AS511" s="31">
        <f>(AE511*'Propiedades físicas'!$F$7)/1000</f>
        <v>3.9913508173346472</v>
      </c>
      <c r="AT511" s="31">
        <f t="shared" si="325"/>
        <v>442.8741124895094</v>
      </c>
      <c r="AU511" s="31">
        <f t="shared" si="326"/>
        <v>0.43362516902421311</v>
      </c>
      <c r="AV511" s="31">
        <f t="shared" si="329"/>
        <v>0.15550761502156993</v>
      </c>
      <c r="AW511" s="31">
        <f t="shared" si="329"/>
        <v>0.14346430140720126</v>
      </c>
      <c r="AX511" s="31">
        <f t="shared" si="329"/>
        <v>0.21951372410050921</v>
      </c>
      <c r="AY511" s="31">
        <f t="shared" si="329"/>
        <v>3.8876808135654653E-2</v>
      </c>
      <c r="AZ511" s="31">
        <f t="shared" si="330"/>
        <v>9.0123823108518054E-3</v>
      </c>
      <c r="BA511" s="31">
        <f t="shared" si="327"/>
        <v>0.99999999999999989</v>
      </c>
      <c r="BB511" s="34">
        <f>AU511*'Propiedades físicas'!$C$4+'Diseño reactor'!AV511*'Propiedades físicas'!$C$5+'Diseño reactor'!AW511*'Propiedades físicas'!$C$8+'Diseño reactor'!AX511*'Propiedades físicas'!$C$9+'Diseño reactor'!AY511*'Propiedades físicas'!$C$7+'Diseño reactor'!AZ511*'Propiedades físicas'!$C$6</f>
        <v>877.75577496927542</v>
      </c>
      <c r="BC511" s="45">
        <f>AU511*'Propiedades físicas'!$L$4+'Diseño reactor'!AV511*'Propiedades físicas'!$L$5+'Diseño reactor'!AW511*'Propiedades físicas'!$L$8+AX511*'Propiedades físicas'!$L$9+'Diseño reactor'!AY511*'Propiedades físicas'!$L$7+'Diseño reactor'!AZ511*'Propiedades físicas'!$L$6</f>
        <v>1.9255433589104141</v>
      </c>
      <c r="BD511" s="29">
        <f t="shared" si="306"/>
        <v>4.557723208794612</v>
      </c>
      <c r="BE511" s="58">
        <f t="shared" si="307"/>
        <v>44.728188862621764</v>
      </c>
      <c r="BF511" s="30">
        <f>AU511*'Propiedades físicas'!$I$4+'Diseño reactor'!AV511*'Propiedades físicas'!$I$5+'Diseño reactor'!AW511*'Propiedades físicas'!$I$8+'Diseño reactor'!AX511*'Propiedades físicas'!$I$9+'Diseño reactor'!AY511*'Propiedades físicas'!$I$7+'Diseño reactor'!AZ511*'Propiedades físicas'!$I$6</f>
        <v>1.8905019214046082E-2</v>
      </c>
      <c r="BG511" s="24">
        <f>AU511*'Propiedades físicas'!$O$4+'Diseño reactor'!AV511*'Propiedades físicas'!$O$5+'Diseño reactor'!AW511*'Propiedades físicas'!$O$8+'Diseño reactor'!AX511*'Propiedades físicas'!$O$9+'Diseño reactor'!AY511*'Propiedades físicas'!$O$7+'Diseño reactor'!AZ511*'Propiedades físicas'!$O$6</f>
        <v>0.14620393310258373</v>
      </c>
      <c r="BH511" s="54">
        <f t="shared" si="308"/>
        <v>43592.399190179414</v>
      </c>
      <c r="BI511" s="34">
        <f t="shared" si="328"/>
        <v>248.98395976897905</v>
      </c>
      <c r="BJ511" s="27">
        <f t="shared" si="309"/>
        <v>4831.2108722410767</v>
      </c>
      <c r="BK511" s="34">
        <f t="shared" si="310"/>
        <v>543.34002397662266</v>
      </c>
      <c r="BL511" s="27">
        <f t="shared" si="311"/>
        <v>104.76596662149738</v>
      </c>
      <c r="BM511" s="34">
        <f t="shared" si="312"/>
        <v>1.1054421768707483</v>
      </c>
      <c r="BN511" s="45">
        <f t="shared" si="313"/>
        <v>440.35545963500908</v>
      </c>
      <c r="BO511" s="45">
        <f t="shared" si="314"/>
        <v>71.670072879099308</v>
      </c>
      <c r="BP511" s="66">
        <f t="shared" si="315"/>
        <v>6.7058554517626998</v>
      </c>
    </row>
    <row r="512" spans="8:68">
      <c r="H512" s="68">
        <v>507</v>
      </c>
      <c r="I512" s="31">
        <f>('Propiedades físicas'!$C$10*'Diseño reactor'!H512)/1000</f>
        <v>443.7493577711092</v>
      </c>
      <c r="J512" s="31">
        <f t="shared" si="293"/>
        <v>1.0276071210343245</v>
      </c>
      <c r="K512" s="31">
        <f>(I512*1000)/'Propiedades físicas'!$F$10</f>
        <v>2898.6445796063576</v>
      </c>
      <c r="L512" s="31">
        <f t="shared" si="294"/>
        <v>414.0920828009082</v>
      </c>
      <c r="M512" s="31">
        <f t="shared" si="295"/>
        <v>2484.5524968054492</v>
      </c>
      <c r="N512" s="31">
        <f t="shared" si="296"/>
        <v>0.81674967021875389</v>
      </c>
      <c r="O512" s="32">
        <f t="shared" si="297"/>
        <v>4.9004980213125231</v>
      </c>
      <c r="P512" s="33">
        <f t="shared" si="298"/>
        <v>0.43198813495481292</v>
      </c>
      <c r="Q512" s="31">
        <f t="shared" si="299"/>
        <v>4.2490916435860431</v>
      </c>
      <c r="R512" s="31">
        <f t="shared" si="300"/>
        <v>0.20350472621127949</v>
      </c>
      <c r="S512" s="31">
        <f t="shared" si="301"/>
        <v>0.65140637772647947</v>
      </c>
      <c r="T512" s="31">
        <f t="shared" si="302"/>
        <v>9.5868775642784426E-2</v>
      </c>
      <c r="U512" s="31">
        <f t="shared" si="303"/>
        <v>8.5388033409877051E-2</v>
      </c>
      <c r="V512" s="47">
        <f t="shared" si="316"/>
        <v>4.277940753921449E-4</v>
      </c>
      <c r="W512" s="31">
        <f t="shared" si="304"/>
        <v>0.47108869374981011</v>
      </c>
      <c r="X512" s="34">
        <f>(S512*H512*'Propiedades físicas'!$F$5*60*24*365)/(1000000)</f>
        <v>51115.943158659698</v>
      </c>
      <c r="Y512" s="34">
        <f>(U512*H512*'Propiedades físicas'!$F$7*60*24*365)/(1000000)</f>
        <v>2095.4282767375698</v>
      </c>
      <c r="Z512" s="31">
        <f t="shared" si="317"/>
        <v>219.01798442209014</v>
      </c>
      <c r="AA512" s="31">
        <f t="shared" si="318"/>
        <v>2154.2894632981238</v>
      </c>
      <c r="AB512" s="31">
        <f t="shared" si="318"/>
        <v>103.17689618911871</v>
      </c>
      <c r="AC512" s="31">
        <f t="shared" si="318"/>
        <v>330.26303350732508</v>
      </c>
      <c r="AD512" s="31">
        <f t="shared" si="318"/>
        <v>48.605469250891701</v>
      </c>
      <c r="AE512" s="31">
        <f t="shared" si="319"/>
        <v>43.291732938807662</v>
      </c>
      <c r="AF512" s="31">
        <f t="shared" si="320"/>
        <v>2898.6445796063576</v>
      </c>
      <c r="AG512" s="31">
        <f t="shared" si="321"/>
        <v>7.55587580357414E-2</v>
      </c>
      <c r="AH512" s="31">
        <f t="shared" si="322"/>
        <v>0.74320579986066493</v>
      </c>
      <c r="AI512" s="31">
        <f t="shared" si="322"/>
        <v>3.5594876624415385E-2</v>
      </c>
      <c r="AJ512" s="31">
        <f t="shared" si="322"/>
        <v>0.11393705728219206</v>
      </c>
      <c r="AK512" s="31">
        <f t="shared" si="322"/>
        <v>1.6768343933181499E-2</v>
      </c>
      <c r="AL512" s="31">
        <f t="shared" si="323"/>
        <v>1.4935164263804559E-2</v>
      </c>
      <c r="AM512" s="31">
        <f t="shared" si="324"/>
        <v>0.99999999999999989</v>
      </c>
      <c r="AN512" s="31">
        <f>(Z512*'Propiedades físicas'!$F$4)/1000</f>
        <v>192.60003514109761</v>
      </c>
      <c r="AO512" s="31">
        <f>(AA512*'Propiedades físicas'!$F$6)/1000</f>
        <v>69.023434404071892</v>
      </c>
      <c r="AP512" s="31">
        <f>(AB512*'Propiedades físicas'!$F$9)/1000</f>
        <v>63.65498610387678</v>
      </c>
      <c r="AQ512" s="31">
        <f>(AC512*'Propiedades físicas'!$F$5)/1000</f>
        <v>97.252555476902018</v>
      </c>
      <c r="AR512" s="31">
        <f>(AD512*'Propiedades físicas'!$F$8)/1000</f>
        <v>17.231610958826121</v>
      </c>
      <c r="AS512" s="31">
        <f>(AE512*'Propiedades físicas'!$F$7)/1000</f>
        <v>3.9867356863347978</v>
      </c>
      <c r="AT512" s="31">
        <f t="shared" si="325"/>
        <v>443.74935777110915</v>
      </c>
      <c r="AU512" s="31">
        <f t="shared" si="326"/>
        <v>0.43402887636502868</v>
      </c>
      <c r="AV512" s="31">
        <f t="shared" si="329"/>
        <v>0.15554599278918832</v>
      </c>
      <c r="AW512" s="31">
        <f t="shared" si="329"/>
        <v>0.14344806361772974</v>
      </c>
      <c r="AX512" s="31">
        <f t="shared" si="329"/>
        <v>0.21916100558519785</v>
      </c>
      <c r="AY512" s="31">
        <f t="shared" si="329"/>
        <v>3.8831855544260586E-2</v>
      </c>
      <c r="AZ512" s="31">
        <f t="shared" si="330"/>
        <v>8.9842060985949653E-3</v>
      </c>
      <c r="BA512" s="31">
        <f t="shared" si="327"/>
        <v>1.0000000000000002</v>
      </c>
      <c r="BB512" s="34">
        <f>AU512*'Propiedades físicas'!$C$4+'Diseño reactor'!AV512*'Propiedades físicas'!$C$5+'Diseño reactor'!AW512*'Propiedades físicas'!$C$8+'Diseño reactor'!AX512*'Propiedades físicas'!$C$9+'Diseño reactor'!AY512*'Propiedades físicas'!$C$7+'Diseño reactor'!AZ512*'Propiedades físicas'!$C$6</f>
        <v>877.74845483445074</v>
      </c>
      <c r="BC512" s="45">
        <f>AU512*'Propiedades físicas'!$L$4+'Diseño reactor'!AV512*'Propiedades físicas'!$L$5+'Diseño reactor'!AW512*'Propiedades físicas'!$L$8+AX512*'Propiedades físicas'!$L$9+'Diseño reactor'!AY512*'Propiedades físicas'!$L$7+'Diseño reactor'!AZ512*'Propiedades físicas'!$L$6</f>
        <v>1.9258597481741944</v>
      </c>
      <c r="BD512" s="29">
        <f t="shared" si="306"/>
        <v>4.5522584929071002</v>
      </c>
      <c r="BE512" s="58">
        <f t="shared" si="307"/>
        <v>44.721719068732831</v>
      </c>
      <c r="BF512" s="30">
        <f>AU512*'Propiedades físicas'!$I$4+'Diseño reactor'!AV512*'Propiedades físicas'!$I$5+'Diseño reactor'!AW512*'Propiedades físicas'!$I$8+'Diseño reactor'!AX512*'Propiedades físicas'!$I$9+'Diseño reactor'!AY512*'Propiedades físicas'!$I$7+'Diseño reactor'!AZ512*'Propiedades físicas'!$I$6</f>
        <v>1.8908213485935074E-2</v>
      </c>
      <c r="BG512" s="24">
        <f>AU512*'Propiedades físicas'!$O$4+'Diseño reactor'!AV512*'Propiedades físicas'!$O$5+'Diseño reactor'!AW512*'Propiedades físicas'!$O$8+'Diseño reactor'!AX512*'Propiedades físicas'!$O$9+'Diseño reactor'!AY512*'Propiedades físicas'!$O$7+'Diseño reactor'!AZ512*'Propiedades físicas'!$O$6</f>
        <v>0.14621522363996192</v>
      </c>
      <c r="BH512" s="54">
        <f t="shared" si="308"/>
        <v>43584.671396717189</v>
      </c>
      <c r="BI512" s="34">
        <f t="shared" si="328"/>
        <v>249.04771443029406</v>
      </c>
      <c r="BJ512" s="27">
        <f t="shared" si="309"/>
        <v>4831.0521653145652</v>
      </c>
      <c r="BK512" s="34">
        <f t="shared" si="310"/>
        <v>543.36413289830114</v>
      </c>
      <c r="BL512" s="27">
        <f t="shared" si="311"/>
        <v>104.7668629336508</v>
      </c>
      <c r="BM512" s="34">
        <f t="shared" si="312"/>
        <v>1.1054421768707483</v>
      </c>
      <c r="BN512" s="45">
        <f t="shared" si="313"/>
        <v>441.37040176400893</v>
      </c>
      <c r="BO512" s="45">
        <f t="shared" si="314"/>
        <v>71.730498987195475</v>
      </c>
      <c r="BP512" s="66">
        <f t="shared" si="315"/>
        <v>6.70579952758946</v>
      </c>
    </row>
    <row r="513" spans="8:68">
      <c r="H513" s="68">
        <v>508</v>
      </c>
      <c r="I513" s="31">
        <f>('Propiedades físicas'!$C$10*'Diseño reactor'!H513)/1000</f>
        <v>444.62460305270901</v>
      </c>
      <c r="J513" s="31">
        <f t="shared" si="293"/>
        <v>1.0255842723708712</v>
      </c>
      <c r="K513" s="31">
        <f>(I513*1000)/'Propiedades físicas'!$F$10</f>
        <v>2904.3618272978888</v>
      </c>
      <c r="L513" s="31">
        <f t="shared" si="294"/>
        <v>414.90883247112697</v>
      </c>
      <c r="M513" s="31">
        <f t="shared" si="295"/>
        <v>2489.4529948267618</v>
      </c>
      <c r="N513" s="31">
        <f t="shared" si="296"/>
        <v>0.81674967021875389</v>
      </c>
      <c r="O513" s="32">
        <f t="shared" si="297"/>
        <v>4.9004980213125231</v>
      </c>
      <c r="P513" s="33">
        <f t="shared" si="298"/>
        <v>0.4323891066466275</v>
      </c>
      <c r="Q513" s="31">
        <f t="shared" si="299"/>
        <v>4.2501368831764843</v>
      </c>
      <c r="R513" s="31">
        <f t="shared" si="300"/>
        <v>0.20348134412914259</v>
      </c>
      <c r="S513" s="31">
        <f t="shared" si="301"/>
        <v>0.65036113813603835</v>
      </c>
      <c r="T513" s="31">
        <f t="shared" si="302"/>
        <v>9.5757864322055547E-2</v>
      </c>
      <c r="U513" s="31">
        <f t="shared" si="303"/>
        <v>8.5121355120928222E-2</v>
      </c>
      <c r="V513" s="47">
        <f t="shared" si="316"/>
        <v>4.2819115415491271E-4</v>
      </c>
      <c r="W513" s="31">
        <f t="shared" si="304"/>
        <v>0.47059775790197905</v>
      </c>
      <c r="X513" s="34">
        <f>(S513*H513*'Propiedades físicas'!$F$5*60*24*365)/(1000000)</f>
        <v>51134.581697480302</v>
      </c>
      <c r="Y513" s="34">
        <f>(U513*H513*'Propiedades físicas'!$F$7*60*24*365)/(1000000)</f>
        <v>2093.0040597168836</v>
      </c>
      <c r="Z513" s="31">
        <f t="shared" si="317"/>
        <v>219.65366617648678</v>
      </c>
      <c r="AA513" s="31">
        <f t="shared" si="318"/>
        <v>2159.0695366536538</v>
      </c>
      <c r="AB513" s="31">
        <f t="shared" si="318"/>
        <v>103.36852281760444</v>
      </c>
      <c r="AC513" s="31">
        <f t="shared" si="318"/>
        <v>330.3834581731075</v>
      </c>
      <c r="AD513" s="31">
        <f t="shared" si="318"/>
        <v>48.644995075604221</v>
      </c>
      <c r="AE513" s="31">
        <f t="shared" si="319"/>
        <v>43.241648401431533</v>
      </c>
      <c r="AF513" s="31">
        <f t="shared" si="320"/>
        <v>2904.3618272978883</v>
      </c>
      <c r="AG513" s="31">
        <f t="shared" si="321"/>
        <v>7.5628891728288725E-2</v>
      </c>
      <c r="AH513" s="31">
        <f t="shared" si="322"/>
        <v>0.74338862202385192</v>
      </c>
      <c r="AI513" s="31">
        <f t="shared" si="322"/>
        <v>3.55907868799442E-2</v>
      </c>
      <c r="AJ513" s="31">
        <f t="shared" si="322"/>
        <v>0.11375423511900518</v>
      </c>
      <c r="AK513" s="31">
        <f t="shared" si="322"/>
        <v>1.6748944507668916E-2</v>
      </c>
      <c r="AL513" s="31">
        <f t="shared" si="323"/>
        <v>1.4888519741241047E-2</v>
      </c>
      <c r="AM513" s="31">
        <f t="shared" si="324"/>
        <v>1</v>
      </c>
      <c r="AN513" s="31">
        <f>(Z513*'Propiedades físicas'!$F$4)/1000</f>
        <v>193.15904096227894</v>
      </c>
      <c r="AO513" s="31">
        <f>(AA513*'Propiedades físicas'!$F$6)/1000</f>
        <v>69.176587954383066</v>
      </c>
      <c r="AP513" s="31">
        <f>(AB513*'Propiedades físicas'!$F$9)/1000</f>
        <v>63.773210152321049</v>
      </c>
      <c r="AQ513" s="31">
        <f>(AC513*'Propiedades físicas'!$F$5)/1000</f>
        <v>97.288016928234967</v>
      </c>
      <c r="AR513" s="31">
        <f>(AD513*'Propiedades físicas'!$F$8)/1000</f>
        <v>17.245623654203204</v>
      </c>
      <c r="AS513" s="31">
        <f>(AE513*'Propiedades físicas'!$F$7)/1000</f>
        <v>3.9821234012878297</v>
      </c>
      <c r="AT513" s="31">
        <f t="shared" si="325"/>
        <v>444.62460305270906</v>
      </c>
      <c r="AU513" s="31">
        <f t="shared" si="326"/>
        <v>0.4344317422744608</v>
      </c>
      <c r="AV513" s="31">
        <f t="shared" si="329"/>
        <v>0.15558425575064808</v>
      </c>
      <c r="AW513" s="31">
        <f t="shared" si="329"/>
        <v>0.14343158186583954</v>
      </c>
      <c r="AX513" s="31">
        <f t="shared" si="329"/>
        <v>0.21880934221874745</v>
      </c>
      <c r="AY513" s="31">
        <f t="shared" si="329"/>
        <v>3.8786930673197093E-2</v>
      </c>
      <c r="AZ513" s="31">
        <f t="shared" si="330"/>
        <v>8.9561472171070106E-3</v>
      </c>
      <c r="BA513" s="31">
        <f t="shared" si="327"/>
        <v>0.99999999999999989</v>
      </c>
      <c r="BB513" s="34">
        <f>AU513*'Propiedades físicas'!$C$4+'Diseño reactor'!AV513*'Propiedades físicas'!$C$5+'Diseño reactor'!AW513*'Propiedades físicas'!$C$8+'Diseño reactor'!AX513*'Propiedades físicas'!$C$9+'Diseño reactor'!AY513*'Propiedades físicas'!$C$7+'Diseño reactor'!AZ513*'Propiedades físicas'!$C$6</f>
        <v>877.74116348378254</v>
      </c>
      <c r="BC513" s="45">
        <f>AU513*'Propiedades físicas'!$L$4+'Diseño reactor'!AV513*'Propiedades físicas'!$L$5+'Diseño reactor'!AW513*'Propiedades físicas'!$L$8+AX513*'Propiedades físicas'!$L$9+'Diseño reactor'!AY513*'Propiedades físicas'!$L$7+'Diseño reactor'!AZ513*'Propiedades físicas'!$L$6</f>
        <v>1.9261754574854346</v>
      </c>
      <c r="BD513" s="29">
        <f t="shared" si="306"/>
        <v>4.54680685650081</v>
      </c>
      <c r="BE513" s="58">
        <f t="shared" si="307"/>
        <v>44.715266501985482</v>
      </c>
      <c r="BF513" s="30">
        <f>AU513*'Propiedades físicas'!$I$4+'Diseño reactor'!AV513*'Propiedades físicas'!$I$5+'Diseño reactor'!AW513*'Propiedades físicas'!$I$8+'Diseño reactor'!AX513*'Propiedades físicas'!$I$9+'Diseño reactor'!AY513*'Propiedades físicas'!$I$7+'Diseño reactor'!AZ513*'Propiedades físicas'!$I$6</f>
        <v>1.8911395684241258E-2</v>
      </c>
      <c r="BG513" s="24">
        <f>AU513*'Propiedades físicas'!$O$4+'Diseño reactor'!AV513*'Propiedades físicas'!$O$5+'Diseño reactor'!AW513*'Propiedades físicas'!$O$8+'Diseño reactor'!AX513*'Propiedades físicas'!$O$9+'Diseño reactor'!AY513*'Propiedades físicas'!$O$7+'Diseño reactor'!AZ513*'Propiedades físicas'!$O$6</f>
        <v>0.14622649914172992</v>
      </c>
      <c r="BH513" s="54">
        <f t="shared" si="308"/>
        <v>43576.975463637915</v>
      </c>
      <c r="BI513" s="34">
        <f t="shared" si="328"/>
        <v>249.11125170599183</v>
      </c>
      <c r="BJ513" s="27">
        <f t="shared" si="309"/>
        <v>4830.8942062818332</v>
      </c>
      <c r="BK513" s="34">
        <f t="shared" si="310"/>
        <v>543.38826731435267</v>
      </c>
      <c r="BL513" s="27">
        <f t="shared" si="311"/>
        <v>104.76776012932221</v>
      </c>
      <c r="BM513" s="34">
        <f t="shared" si="312"/>
        <v>1.1054421768707483</v>
      </c>
      <c r="BN513" s="45">
        <f t="shared" si="313"/>
        <v>442.38580086349504</v>
      </c>
      <c r="BO513" s="45">
        <f t="shared" si="314"/>
        <v>71.790799254867395</v>
      </c>
      <c r="BP513" s="66">
        <f t="shared" si="315"/>
        <v>6.7057438233206605</v>
      </c>
    </row>
    <row r="514" spans="8:68">
      <c r="H514" s="68">
        <v>509</v>
      </c>
      <c r="I514" s="31">
        <f>('Propiedades físicas'!$C$10*'Diseño reactor'!H514)/1000</f>
        <v>445.49984833430887</v>
      </c>
      <c r="J514" s="31">
        <f t="shared" si="293"/>
        <v>1.023569372032225</v>
      </c>
      <c r="K514" s="31">
        <f>(I514*1000)/'Propiedades físicas'!$F$10</f>
        <v>2910.0790749894204</v>
      </c>
      <c r="L514" s="31">
        <f t="shared" si="294"/>
        <v>415.72558214134574</v>
      </c>
      <c r="M514" s="31">
        <f t="shared" si="295"/>
        <v>2494.3534928480744</v>
      </c>
      <c r="N514" s="31">
        <f t="shared" si="296"/>
        <v>0.81674967021875389</v>
      </c>
      <c r="O514" s="32">
        <f t="shared" si="297"/>
        <v>4.9004980213125231</v>
      </c>
      <c r="P514" s="33">
        <f t="shared" si="298"/>
        <v>0.43278924347889719</v>
      </c>
      <c r="Q514" s="31">
        <f t="shared" si="299"/>
        <v>4.2511789999163918</v>
      </c>
      <c r="R514" s="31">
        <f t="shared" si="300"/>
        <v>0.20345761825660727</v>
      </c>
      <c r="S514" s="31">
        <f t="shared" si="301"/>
        <v>0.64931902139613085</v>
      </c>
      <c r="T514" s="31">
        <f t="shared" si="302"/>
        <v>9.5647022310224664E-2</v>
      </c>
      <c r="U514" s="31">
        <f t="shared" si="303"/>
        <v>8.4855786173024778E-2</v>
      </c>
      <c r="V514" s="47">
        <f t="shared" si="316"/>
        <v>4.2858740616356808E-4</v>
      </c>
      <c r="W514" s="31">
        <f t="shared" si="304"/>
        <v>0.47010784422725116</v>
      </c>
      <c r="X514" s="34">
        <f>(S514*H514*'Propiedades físicas'!$F$5*60*24*365)/(1000000)</f>
        <v>51153.142702819547</v>
      </c>
      <c r="Y514" s="34">
        <f>(U514*H514*'Propiedades físicas'!$F$7*60*24*365)/(1000000)</f>
        <v>2090.5813575984548</v>
      </c>
      <c r="Z514" s="31">
        <f t="shared" si="317"/>
        <v>220.28972493075867</v>
      </c>
      <c r="AA514" s="31">
        <f t="shared" si="318"/>
        <v>2163.8501109574436</v>
      </c>
      <c r="AB514" s="31">
        <f t="shared" si="318"/>
        <v>103.5599276926131</v>
      </c>
      <c r="AC514" s="31">
        <f t="shared" si="318"/>
        <v>330.50338189063058</v>
      </c>
      <c r="AD514" s="31">
        <f t="shared" si="318"/>
        <v>48.684334355904355</v>
      </c>
      <c r="AE514" s="31">
        <f t="shared" si="319"/>
        <v>43.191595162069611</v>
      </c>
      <c r="AF514" s="31">
        <f t="shared" si="320"/>
        <v>2910.07907498942</v>
      </c>
      <c r="AG514" s="31">
        <f t="shared" si="321"/>
        <v>7.5698879396106977E-2</v>
      </c>
      <c r="AH514" s="31">
        <f t="shared" si="322"/>
        <v>0.74357089797132425</v>
      </c>
      <c r="AI514" s="31">
        <f t="shared" si="322"/>
        <v>3.5586637003322534E-2</v>
      </c>
      <c r="AJ514" s="31">
        <f t="shared" si="322"/>
        <v>0.11357195917153289</v>
      </c>
      <c r="AK514" s="31">
        <f t="shared" si="322"/>
        <v>1.6729557204929683E-2</v>
      </c>
      <c r="AL514" s="31">
        <f t="shared" si="323"/>
        <v>1.4842069252783668E-2</v>
      </c>
      <c r="AM514" s="31">
        <f t="shared" si="324"/>
        <v>0.99999999999999989</v>
      </c>
      <c r="AN514" s="31">
        <f>(Z514*'Propiedades físicas'!$F$4)/1000</f>
        <v>193.71837830961056</v>
      </c>
      <c r="AO514" s="31">
        <f>(AA514*'Propiedades físicas'!$F$6)/1000</f>
        <v>69.329757555076483</v>
      </c>
      <c r="AP514" s="31">
        <f>(AB514*'Propiedades físicas'!$F$9)/1000</f>
        <v>63.891297389957643</v>
      </c>
      <c r="AQ514" s="31">
        <f>(AC514*'Propiedades físicas'!$F$5)/1000</f>
        <v>97.323330865333986</v>
      </c>
      <c r="AR514" s="31">
        <f>(AD514*'Propiedades físicas'!$F$8)/1000</f>
        <v>17.259570215855206</v>
      </c>
      <c r="AS514" s="31">
        <f>(AE514*'Propiedades físicas'!$F$7)/1000</f>
        <v>3.9775139984749908</v>
      </c>
      <c r="AT514" s="31">
        <f t="shared" si="325"/>
        <v>445.49984833430887</v>
      </c>
      <c r="AU514" s="31">
        <f t="shared" si="326"/>
        <v>0.43483376938041463</v>
      </c>
      <c r="AV514" s="31">
        <f t="shared" si="329"/>
        <v>0.15562240439428957</v>
      </c>
      <c r="AW514" s="31">
        <f t="shared" si="329"/>
        <v>0.1434148577801822</v>
      </c>
      <c r="AX514" s="31">
        <f t="shared" si="329"/>
        <v>0.2184587295129701</v>
      </c>
      <c r="AY514" s="31">
        <f t="shared" si="329"/>
        <v>3.8742033875853087E-2</v>
      </c>
      <c r="AZ514" s="31">
        <f t="shared" si="330"/>
        <v>8.9282050562904183E-3</v>
      </c>
      <c r="BA514" s="31">
        <f t="shared" si="327"/>
        <v>1</v>
      </c>
      <c r="BB514" s="34">
        <f>AU514*'Propiedades físicas'!$C$4+'Diseño reactor'!AV514*'Propiedades físicas'!$C$5+'Diseño reactor'!AW514*'Propiedades físicas'!$C$8+'Diseño reactor'!AX514*'Propiedades físicas'!$C$9+'Diseño reactor'!AY514*'Propiedades físicas'!$C$7+'Diseño reactor'!AZ514*'Propiedades físicas'!$C$6</f>
        <v>877.73390077351905</v>
      </c>
      <c r="BC514" s="45">
        <f>AU514*'Propiedades físicas'!$L$4+'Diseño reactor'!AV514*'Propiedades físicas'!$L$5+'Diseño reactor'!AW514*'Propiedades físicas'!$L$8+AX514*'Propiedades físicas'!$L$9+'Diseño reactor'!AY514*'Propiedades físicas'!$L$7+'Diseño reactor'!AZ514*'Propiedades físicas'!$L$6</f>
        <v>1.9264904889522116</v>
      </c>
      <c r="BD514" s="29">
        <f t="shared" si="306"/>
        <v>4.5413682529154284</v>
      </c>
      <c r="BE514" s="58">
        <f t="shared" si="307"/>
        <v>44.708831090587225</v>
      </c>
      <c r="BF514" s="30">
        <f>AU514*'Propiedades físicas'!$I$4+'Diseño reactor'!AV514*'Propiedades físicas'!$I$5+'Diseño reactor'!AW514*'Propiedades físicas'!$I$8+'Diseño reactor'!AX514*'Propiedades físicas'!$I$9+'Diseño reactor'!AY514*'Propiedades físicas'!$I$7+'Diseño reactor'!AZ514*'Propiedades físicas'!$I$6</f>
        <v>1.8914565867060112E-2</v>
      </c>
      <c r="BG514" s="24">
        <f>AU514*'Propiedades físicas'!$O$4+'Diseño reactor'!AV514*'Propiedades físicas'!$O$5+'Diseño reactor'!AW514*'Propiedades físicas'!$O$8+'Diseño reactor'!AX514*'Propiedades físicas'!$O$9+'Diseño reactor'!AY514*'Propiedades físicas'!$O$7+'Diseño reactor'!AZ514*'Propiedades físicas'!$O$6</f>
        <v>0.14623775961500793</v>
      </c>
      <c r="BH514" s="54">
        <f t="shared" si="308"/>
        <v>43569.311219166164</v>
      </c>
      <c r="BI514" s="34">
        <f t="shared" si="328"/>
        <v>249.17457256923029</v>
      </c>
      <c r="BJ514" s="27">
        <f t="shared" si="309"/>
        <v>4830.7369910024181</v>
      </c>
      <c r="BK514" s="34">
        <f t="shared" si="310"/>
        <v>543.4124268104141</v>
      </c>
      <c r="BL514" s="27">
        <f t="shared" si="311"/>
        <v>104.76865819291238</v>
      </c>
      <c r="BM514" s="34">
        <f t="shared" si="312"/>
        <v>1.1054421768707483</v>
      </c>
      <c r="BN514" s="45">
        <f t="shared" si="313"/>
        <v>443.40165543954765</v>
      </c>
      <c r="BO514" s="45">
        <f t="shared" si="314"/>
        <v>71.850974074720426</v>
      </c>
      <c r="BP514" s="66">
        <f t="shared" si="315"/>
        <v>6.7056883378580707</v>
      </c>
    </row>
    <row r="515" spans="8:68">
      <c r="H515" s="68">
        <v>510</v>
      </c>
      <c r="I515" s="31">
        <f>('Propiedades físicas'!$C$10*'Diseño reactor'!H515)/1000</f>
        <v>446.37509361590872</v>
      </c>
      <c r="J515" s="31">
        <f t="shared" si="293"/>
        <v>1.0215623732635342</v>
      </c>
      <c r="K515" s="31">
        <f>(I515*1000)/'Propiedades físicas'!$F$10</f>
        <v>2915.7963226809516</v>
      </c>
      <c r="L515" s="31">
        <f t="shared" si="294"/>
        <v>416.54233181156451</v>
      </c>
      <c r="M515" s="31">
        <f t="shared" si="295"/>
        <v>2499.2539908693871</v>
      </c>
      <c r="N515" s="31">
        <f t="shared" si="296"/>
        <v>0.81674967021875389</v>
      </c>
      <c r="O515" s="32">
        <f t="shared" si="297"/>
        <v>4.900498021312524</v>
      </c>
      <c r="P515" s="33">
        <f t="shared" si="298"/>
        <v>0.4331885480562907</v>
      </c>
      <c r="Q515" s="31">
        <f t="shared" si="299"/>
        <v>4.2522180070732629</v>
      </c>
      <c r="R515" s="31">
        <f t="shared" si="300"/>
        <v>0.20343355088946299</v>
      </c>
      <c r="S515" s="31">
        <f t="shared" si="301"/>
        <v>0.64828001423926185</v>
      </c>
      <c r="T515" s="31">
        <f t="shared" si="302"/>
        <v>9.5536250469202E-2</v>
      </c>
      <c r="U515" s="31">
        <f t="shared" si="303"/>
        <v>8.4591320803798276E-2</v>
      </c>
      <c r="V515" s="47">
        <f t="shared" si="316"/>
        <v>4.2898283399749179E-4</v>
      </c>
      <c r="W515" s="31">
        <f t="shared" si="304"/>
        <v>0.46961894953656025</v>
      </c>
      <c r="X515" s="34">
        <f>(S515*H515*'Propiedades físicas'!$F$5*60*24*365)/(1000000)</f>
        <v>51171.626577417926</v>
      </c>
      <c r="Y515" s="34">
        <f>(U515*H515*'Propiedades físicas'!$F$7*60*24*365)/(1000000)</f>
        <v>2088.1601892212757</v>
      </c>
      <c r="Z515" s="31">
        <f t="shared" si="317"/>
        <v>220.92615950870825</v>
      </c>
      <c r="AA515" s="31">
        <f t="shared" si="318"/>
        <v>2168.6311836073642</v>
      </c>
      <c r="AB515" s="31">
        <f t="shared" si="318"/>
        <v>103.75111095362612</v>
      </c>
      <c r="AC515" s="31">
        <f t="shared" si="318"/>
        <v>330.62280726202357</v>
      </c>
      <c r="AD515" s="31">
        <f t="shared" si="318"/>
        <v>48.72348773929302</v>
      </c>
      <c r="AE515" s="31">
        <f t="shared" si="319"/>
        <v>43.141573609937119</v>
      </c>
      <c r="AF515" s="31">
        <f t="shared" si="320"/>
        <v>2915.7963226809525</v>
      </c>
      <c r="AG515" s="31">
        <f t="shared" si="321"/>
        <v>7.5768721494777078E-2</v>
      </c>
      <c r="AH515" s="31">
        <f t="shared" si="322"/>
        <v>0.74375263002369063</v>
      </c>
      <c r="AI515" s="31">
        <f t="shared" si="322"/>
        <v>3.5582427396105405E-2</v>
      </c>
      <c r="AJ515" s="31">
        <f t="shared" si="322"/>
        <v>0.11339022711916646</v>
      </c>
      <c r="AK515" s="31">
        <f t="shared" si="322"/>
        <v>1.6710182175719946E-2</v>
      </c>
      <c r="AL515" s="31">
        <f t="shared" si="323"/>
        <v>1.479581179054038E-2</v>
      </c>
      <c r="AM515" s="31">
        <f t="shared" si="324"/>
        <v>0.99999999999999989</v>
      </c>
      <c r="AN515" s="31">
        <f>(Z515*'Propiedades físicas'!$F$4)/1000</f>
        <v>194.27804614876786</v>
      </c>
      <c r="AO515" s="31">
        <f>(AA515*'Propiedades físicas'!$F$6)/1000</f>
        <v>69.482943122779957</v>
      </c>
      <c r="AP515" s="31">
        <f>(AB515*'Propiedades físicas'!$F$9)/1000</f>
        <v>64.009247902839633</v>
      </c>
      <c r="AQ515" s="31">
        <f>(AC515*'Propiedades físicas'!$F$5)/1000</f>
        <v>97.358498054448091</v>
      </c>
      <c r="AR515" s="31">
        <f>(AD515*'Propiedades físicas'!$F$8)/1000</f>
        <v>17.273450873334152</v>
      </c>
      <c r="AS515" s="31">
        <f>(AE515*'Propiedades físicas'!$F$7)/1000</f>
        <v>3.9729075137391097</v>
      </c>
      <c r="AT515" s="31">
        <f t="shared" si="325"/>
        <v>446.37509361590884</v>
      </c>
      <c r="AU515" s="31">
        <f t="shared" si="326"/>
        <v>0.4352349602998633</v>
      </c>
      <c r="AV515" s="31">
        <f t="shared" si="329"/>
        <v>0.15566043920579439</v>
      </c>
      <c r="AW515" s="31">
        <f t="shared" si="329"/>
        <v>0.14339789297903233</v>
      </c>
      <c r="AX515" s="31">
        <f t="shared" si="329"/>
        <v>0.21810916300411218</v>
      </c>
      <c r="AY515" s="31">
        <f t="shared" si="329"/>
        <v>3.869716550134715E-2</v>
      </c>
      <c r="AZ515" s="31">
        <f t="shared" si="330"/>
        <v>8.9003790098505509E-3</v>
      </c>
      <c r="BA515" s="31">
        <f t="shared" si="327"/>
        <v>1</v>
      </c>
      <c r="BB515" s="34">
        <f>AU515*'Propiedades físicas'!$C$4+'Diseño reactor'!AV515*'Propiedades físicas'!$C$5+'Diseño reactor'!AW515*'Propiedades físicas'!$C$8+'Diseño reactor'!AX515*'Propiedades físicas'!$C$9+'Diseño reactor'!AY515*'Propiedades físicas'!$C$7+'Diseño reactor'!AZ515*'Propiedades físicas'!$C$6</f>
        <v>877.7266665607774</v>
      </c>
      <c r="BC515" s="45">
        <f>AU515*'Propiedades físicas'!$L$4+'Diseño reactor'!AV515*'Propiedades físicas'!$L$5+'Diseño reactor'!AW515*'Propiedades físicas'!$L$8+AX515*'Propiedades físicas'!$L$9+'Diseño reactor'!AY515*'Propiedades físicas'!$L$7+'Diseño reactor'!AZ515*'Propiedades físicas'!$L$6</f>
        <v>1.9268048446742272</v>
      </c>
      <c r="BD515" s="29">
        <f t="shared" si="306"/>
        <v>4.5359426357104784</v>
      </c>
      <c r="BE515" s="58">
        <f t="shared" si="307"/>
        <v>44.702412763165761</v>
      </c>
      <c r="BF515" s="30">
        <f>AU515*'Propiedades físicas'!$I$4+'Diseño reactor'!AV515*'Propiedades físicas'!$I$5+'Diseño reactor'!AW515*'Propiedades físicas'!$I$8+'Diseño reactor'!AX515*'Propiedades físicas'!$I$9+'Diseño reactor'!AY515*'Propiedades físicas'!$I$7+'Diseño reactor'!AZ515*'Propiedades físicas'!$I$6</f>
        <v>1.8917724092146222E-2</v>
      </c>
      <c r="BG515" s="24">
        <f>AU515*'Propiedades físicas'!$O$4+'Diseño reactor'!AV515*'Propiedades físicas'!$O$5+'Diseño reactor'!AW515*'Propiedades físicas'!$O$8+'Diseño reactor'!AX515*'Propiedades físicas'!$O$9+'Diseño reactor'!AY515*'Propiedades físicas'!$O$7+'Diseño reactor'!AZ515*'Propiedades físicas'!$O$6</f>
        <v>0.14624900506710709</v>
      </c>
      <c r="BH515" s="54">
        <f t="shared" si="308"/>
        <v>43561.678492685096</v>
      </c>
      <c r="BI515" s="34">
        <f t="shared" si="328"/>
        <v>249.23767798784044</v>
      </c>
      <c r="BJ515" s="27">
        <f t="shared" si="309"/>
        <v>4830.5805153635756</v>
      </c>
      <c r="BK515" s="34">
        <f t="shared" si="310"/>
        <v>543.43661097575102</v>
      </c>
      <c r="BL515" s="27">
        <f t="shared" si="311"/>
        <v>104.76955710896121</v>
      </c>
      <c r="BM515" s="34">
        <f t="shared" si="312"/>
        <v>1.1054421768707483</v>
      </c>
      <c r="BN515" s="45">
        <f t="shared" si="313"/>
        <v>444.41796400465557</v>
      </c>
      <c r="BO515" s="45">
        <f t="shared" si="314"/>
        <v>71.911023837728848</v>
      </c>
      <c r="BP515" s="66">
        <f t="shared" si="315"/>
        <v>6.7056330701100979</v>
      </c>
    </row>
    <row r="516" spans="8:68">
      <c r="H516" s="68">
        <v>511</v>
      </c>
      <c r="I516" s="31">
        <f>('Propiedades físicas'!$C$10*'Diseño reactor'!H516)/1000</f>
        <v>447.25033889750853</v>
      </c>
      <c r="J516" s="31">
        <f t="shared" si="293"/>
        <v>1.0195632296759345</v>
      </c>
      <c r="K516" s="31">
        <f>(I516*1000)/'Propiedades físicas'!$F$10</f>
        <v>2921.5135703724827</v>
      </c>
      <c r="L516" s="31">
        <f t="shared" si="294"/>
        <v>417.35908148178322</v>
      </c>
      <c r="M516" s="31">
        <f t="shared" si="295"/>
        <v>2504.1544888906992</v>
      </c>
      <c r="N516" s="31">
        <f t="shared" si="296"/>
        <v>0.81674967021875389</v>
      </c>
      <c r="O516" s="32">
        <f t="shared" si="297"/>
        <v>4.9004980213125231</v>
      </c>
      <c r="P516" s="33">
        <f t="shared" si="298"/>
        <v>0.43358702297265295</v>
      </c>
      <c r="Q516" s="31">
        <f t="shared" si="299"/>
        <v>4.2532539178424411</v>
      </c>
      <c r="R516" s="31">
        <f t="shared" si="300"/>
        <v>0.2034091443088813</v>
      </c>
      <c r="S516" s="31">
        <f t="shared" si="301"/>
        <v>0.64724410347008221</v>
      </c>
      <c r="T516" s="31">
        <f t="shared" si="302"/>
        <v>9.5425549650458283E-2</v>
      </c>
      <c r="U516" s="31">
        <f t="shared" si="303"/>
        <v>8.4327953286761459E-2</v>
      </c>
      <c r="V516" s="47">
        <f t="shared" si="316"/>
        <v>4.293774402253457E-4</v>
      </c>
      <c r="W516" s="31">
        <f t="shared" si="304"/>
        <v>0.46913107065409254</v>
      </c>
      <c r="X516" s="34">
        <f>(S516*H516*'Propiedades físicas'!$F$5*60*24*365)/(1000000)</f>
        <v>51190.033721507985</v>
      </c>
      <c r="Y516" s="34">
        <f>(U516*H516*'Propiedades físicas'!$F$7*60*24*365)/(1000000)</f>
        <v>2085.7405731961594</v>
      </c>
      <c r="Z516" s="31">
        <f t="shared" si="317"/>
        <v>221.56296873902565</v>
      </c>
      <c r="AA516" s="31">
        <f t="shared" si="318"/>
        <v>2173.4127520174875</v>
      </c>
      <c r="AB516" s="31">
        <f t="shared" si="318"/>
        <v>103.94207274183834</v>
      </c>
      <c r="AC516" s="31">
        <f t="shared" si="318"/>
        <v>330.74173687321201</v>
      </c>
      <c r="AD516" s="31">
        <f t="shared" si="318"/>
        <v>48.762455871384184</v>
      </c>
      <c r="AE516" s="31">
        <f t="shared" si="319"/>
        <v>43.091584129535107</v>
      </c>
      <c r="AF516" s="31">
        <f t="shared" si="320"/>
        <v>2921.5135703724827</v>
      </c>
      <c r="AG516" s="31">
        <f t="shared" si="321"/>
        <v>7.5838418477986794E-2</v>
      </c>
      <c r="AH516" s="31">
        <f t="shared" si="322"/>
        <v>0.74393382048894097</v>
      </c>
      <c r="AI516" s="31">
        <f t="shared" si="322"/>
        <v>3.5578158457291058E-2</v>
      </c>
      <c r="AJ516" s="31">
        <f t="shared" si="322"/>
        <v>0.11320903665391621</v>
      </c>
      <c r="AK516" s="31">
        <f t="shared" si="322"/>
        <v>1.6690819568969908E-2</v>
      </c>
      <c r="AL516" s="31">
        <f t="shared" si="323"/>
        <v>1.4749746352895114E-2</v>
      </c>
      <c r="AM516" s="31">
        <f t="shared" si="324"/>
        <v>1</v>
      </c>
      <c r="AN516" s="31">
        <f>(Z516*'Propiedades físicas'!$F$4)/1000</f>
        <v>194.83804344972438</v>
      </c>
      <c r="AO516" s="31">
        <f>(AA516*'Propiedades físicas'!$F$6)/1000</f>
        <v>69.636144574640298</v>
      </c>
      <c r="AP516" s="31">
        <f>(AB516*'Propiedades físicas'!$F$9)/1000</f>
        <v>64.127061778077163</v>
      </c>
      <c r="AQ516" s="31">
        <f>(AC516*'Propiedades físicas'!$F$5)/1000</f>
        <v>97.393519257054749</v>
      </c>
      <c r="AR516" s="31">
        <f>(AD516*'Propiedades físicas'!$F$8)/1000</f>
        <v>17.287265855523113</v>
      </c>
      <c r="AS516" s="31">
        <f>(AE516*'Propiedades físicas'!$F$7)/1000</f>
        <v>3.9683039824888882</v>
      </c>
      <c r="AT516" s="31">
        <f t="shared" si="325"/>
        <v>447.25033889750864</v>
      </c>
      <c r="AU516" s="31">
        <f t="shared" si="326"/>
        <v>0.43563531763890567</v>
      </c>
      <c r="AV516" s="31">
        <f t="shared" si="329"/>
        <v>0.15569836066820295</v>
      </c>
      <c r="AW516" s="31">
        <f t="shared" si="329"/>
        <v>0.14338068907036075</v>
      </c>
      <c r="AX516" s="31">
        <f t="shared" si="329"/>
        <v>0.21776063825269304</v>
      </c>
      <c r="AY516" s="31">
        <f t="shared" si="329"/>
        <v>3.8652325894569399E-2</v>
      </c>
      <c r="AZ516" s="31">
        <f t="shared" si="330"/>
        <v>8.8726684752680751E-3</v>
      </c>
      <c r="BA516" s="31">
        <f t="shared" si="327"/>
        <v>0.99999999999999978</v>
      </c>
      <c r="BB516" s="34">
        <f>AU516*'Propiedades físicas'!$C$4+'Diseño reactor'!AV516*'Propiedades físicas'!$C$5+'Diseño reactor'!AW516*'Propiedades físicas'!$C$8+'Diseño reactor'!AX516*'Propiedades físicas'!$C$9+'Diseño reactor'!AY516*'Propiedades físicas'!$C$7+'Diseño reactor'!AZ516*'Propiedades físicas'!$C$6</f>
        <v>877.71946070353943</v>
      </c>
      <c r="BC516" s="45">
        <f>AU516*'Propiedades físicas'!$L$4+'Diseño reactor'!AV516*'Propiedades físicas'!$L$5+'Diseño reactor'!AW516*'Propiedades físicas'!$L$8+AX516*'Propiedades físicas'!$L$9+'Diseño reactor'!AY516*'Propiedades físicas'!$L$7+'Diseño reactor'!AZ516*'Propiedades físicas'!$L$6</f>
        <v>1.9271185267428483</v>
      </c>
      <c r="BD516" s="29">
        <f t="shared" si="306"/>
        <v>4.5305299586640286</v>
      </c>
      <c r="BE516" s="58">
        <f t="shared" si="307"/>
        <v>44.696011448765645</v>
      </c>
      <c r="BF516" s="30">
        <f>AU516*'Propiedades físicas'!$I$4+'Diseño reactor'!AV516*'Propiedades físicas'!$I$5+'Diseño reactor'!AW516*'Propiedades físicas'!$I$8+'Diseño reactor'!AX516*'Propiedades físicas'!$I$9+'Diseño reactor'!AY516*'Propiedades físicas'!$I$7+'Diseño reactor'!AZ516*'Propiedades físicas'!$I$6</f>
        <v>1.8920870416915647E-2</v>
      </c>
      <c r="BG516" s="24">
        <f>AU516*'Propiedades físicas'!$O$4+'Diseño reactor'!AV516*'Propiedades físicas'!$O$5+'Diseño reactor'!AW516*'Propiedades físicas'!$O$8+'Diseño reactor'!AX516*'Propiedades físicas'!$O$9+'Diseño reactor'!AY516*'Propiedades físicas'!$O$7+'Diseño reactor'!AZ516*'Propiedades físicas'!$O$6</f>
        <v>0.14626023550552758</v>
      </c>
      <c r="BH516" s="54">
        <f t="shared" si="308"/>
        <v>43554.077114727006</v>
      </c>
      <c r="BI516" s="34">
        <f t="shared" si="328"/>
        <v>249.30056892435951</v>
      </c>
      <c r="BJ516" s="27">
        <f t="shared" si="309"/>
        <v>4830.4247752800584</v>
      </c>
      <c r="BK516" s="34">
        <f t="shared" si="310"/>
        <v>543.46081940322802</v>
      </c>
      <c r="BL516" s="27">
        <f t="shared" si="311"/>
        <v>104.77045686214662</v>
      </c>
      <c r="BM516" s="34">
        <f t="shared" si="312"/>
        <v>1.1054421768707483</v>
      </c>
      <c r="BN516" s="45">
        <f t="shared" si="313"/>
        <v>445.43472507768485</v>
      </c>
      <c r="BO516" s="45">
        <f t="shared" si="314"/>
        <v>71.970948933244301</v>
      </c>
      <c r="BP516" s="66">
        <f t="shared" si="315"/>
        <v>6.7055780189917549</v>
      </c>
    </row>
    <row r="517" spans="8:68">
      <c r="H517" s="68">
        <v>512</v>
      </c>
      <c r="I517" s="31">
        <f>('Propiedades físicas'!$C$10*'Diseño reactor'!H517)/1000</f>
        <v>448.12558417910833</v>
      </c>
      <c r="J517" s="31">
        <f t="shared" si="293"/>
        <v>1.0175718952429738</v>
      </c>
      <c r="K517" s="31">
        <f>(I517*1000)/'Propiedades físicas'!$F$10</f>
        <v>2927.2308180640139</v>
      </c>
      <c r="L517" s="31">
        <f t="shared" si="294"/>
        <v>418.17583115200193</v>
      </c>
      <c r="M517" s="31">
        <f t="shared" si="295"/>
        <v>2509.0549869120118</v>
      </c>
      <c r="N517" s="31">
        <f t="shared" si="296"/>
        <v>0.81674967021875378</v>
      </c>
      <c r="O517" s="32">
        <f t="shared" si="297"/>
        <v>4.9004980213125231</v>
      </c>
      <c r="P517" s="33">
        <f t="shared" si="298"/>
        <v>0.43398467081106112</v>
      </c>
      <c r="Q517" s="31">
        <f t="shared" si="299"/>
        <v>4.2542867453476072</v>
      </c>
      <c r="R517" s="31">
        <f t="shared" si="300"/>
        <v>0.20338440078151782</v>
      </c>
      <c r="S517" s="31">
        <f t="shared" si="301"/>
        <v>0.64621127596491545</v>
      </c>
      <c r="T517" s="31">
        <f t="shared" si="302"/>
        <v>9.5314920695126912E-2</v>
      </c>
      <c r="U517" s="31">
        <f t="shared" si="303"/>
        <v>8.4065677931047925E-2</v>
      </c>
      <c r="V517" s="47">
        <f t="shared" si="316"/>
        <v>4.2977122740512854E-4</v>
      </c>
      <c r="W517" s="31">
        <f t="shared" si="304"/>
        <v>0.46864420441721755</v>
      </c>
      <c r="X517" s="34">
        <f>(S517*H517*'Propiedades físicas'!$F$5*60*24*365)/(1000000)</f>
        <v>51208.364532832813</v>
      </c>
      <c r="Y517" s="34">
        <f>(U517*H517*'Propiedades físicas'!$F$7*60*24*365)/(1000000)</f>
        <v>2083.3225279079725</v>
      </c>
      <c r="Z517" s="31">
        <f t="shared" si="317"/>
        <v>222.2001514552633</v>
      </c>
      <c r="AA517" s="31">
        <f t="shared" si="318"/>
        <v>2178.1948136179749</v>
      </c>
      <c r="AB517" s="31">
        <f t="shared" si="318"/>
        <v>104.13281320013712</v>
      </c>
      <c r="AC517" s="31">
        <f t="shared" si="318"/>
        <v>330.86017329403671</v>
      </c>
      <c r="AD517" s="31">
        <f t="shared" si="318"/>
        <v>48.801239395904979</v>
      </c>
      <c r="AE517" s="31">
        <f t="shared" si="319"/>
        <v>43.041627100696537</v>
      </c>
      <c r="AF517" s="31">
        <f t="shared" si="320"/>
        <v>2927.2308180640139</v>
      </c>
      <c r="AG517" s="31">
        <f t="shared" si="321"/>
        <v>7.5907970797540344E-2</v>
      </c>
      <c r="AH517" s="31">
        <f t="shared" si="322"/>
        <v>0.74411447166252853</v>
      </c>
      <c r="AI517" s="31">
        <f t="shared" si="322"/>
        <v>3.5573830583338684E-2</v>
      </c>
      <c r="AJ517" s="31">
        <f t="shared" si="322"/>
        <v>0.11302838548032851</v>
      </c>
      <c r="AK517" s="31">
        <f t="shared" si="322"/>
        <v>1.6671469531801635E-2</v>
      </c>
      <c r="AL517" s="31">
        <f t="shared" si="323"/>
        <v>1.4703871944462182E-2</v>
      </c>
      <c r="AM517" s="31">
        <f t="shared" si="324"/>
        <v>0.99999999999999978</v>
      </c>
      <c r="AN517" s="31">
        <f>(Z517*'Propiedades físicas'!$F$4)/1000</f>
        <v>195.39836918672944</v>
      </c>
      <c r="AO517" s="31">
        <f>(AA517*'Propiedades físicas'!$F$6)/1000</f>
        <v>69.789361828319912</v>
      </c>
      <c r="AP517" s="31">
        <f>(AB517*'Propiedades físicas'!$F$9)/1000</f>
        <v>64.244739103824585</v>
      </c>
      <c r="AQ517" s="31">
        <f>(AC517*'Propiedades físicas'!$F$5)/1000</f>
        <v>97.428395229895003</v>
      </c>
      <c r="AR517" s="31">
        <f>(AD517*'Propiedades físicas'!$F$8)/1000</f>
        <v>17.301015390636227</v>
      </c>
      <c r="AS517" s="31">
        <f>(AE517*'Propiedades físicas'!$F$7)/1000</f>
        <v>3.9637034397031443</v>
      </c>
      <c r="AT517" s="31">
        <f t="shared" si="325"/>
        <v>448.12558417910827</v>
      </c>
      <c r="AU517" s="31">
        <f t="shared" si="326"/>
        <v>0.43603484399282144</v>
      </c>
      <c r="AV517" s="31">
        <f t="shared" si="329"/>
        <v>0.15573616926193234</v>
      </c>
      <c r="AW517" s="31">
        <f t="shared" si="329"/>
        <v>0.14336324765190608</v>
      </c>
      <c r="AX517" s="31">
        <f t="shared" si="329"/>
        <v>0.21741315084334598</v>
      </c>
      <c r="AY517" s="31">
        <f t="shared" si="329"/>
        <v>3.860751539622273E-2</v>
      </c>
      <c r="AZ517" s="31">
        <f t="shared" si="330"/>
        <v>8.845072853771542E-3</v>
      </c>
      <c r="BA517" s="31">
        <f t="shared" si="327"/>
        <v>1.0000000000000002</v>
      </c>
      <c r="BB517" s="34">
        <f>AU517*'Propiedades físicas'!$C$4+'Diseño reactor'!AV517*'Propiedades físicas'!$C$5+'Diseño reactor'!AW517*'Propiedades físicas'!$C$8+'Diseño reactor'!AX517*'Propiedades físicas'!$C$9+'Diseño reactor'!AY517*'Propiedades físicas'!$C$7+'Diseño reactor'!AZ517*'Propiedades físicas'!$C$6</f>
        <v>877.71228306064449</v>
      </c>
      <c r="BC517" s="45">
        <f>AU517*'Propiedades físicas'!$L$4+'Diseño reactor'!AV517*'Propiedades físicas'!$L$5+'Diseño reactor'!AW517*'Propiedades físicas'!$L$8+AX517*'Propiedades físicas'!$L$9+'Diseño reactor'!AY517*'Propiedades físicas'!$L$7+'Diseño reactor'!AZ517*'Propiedades físicas'!$L$6</f>
        <v>1.9274315372411464</v>
      </c>
      <c r="BD517" s="29">
        <f t="shared" si="306"/>
        <v>4.525130175771432</v>
      </c>
      <c r="BE517" s="58">
        <f t="shared" si="307"/>
        <v>44.689627076845142</v>
      </c>
      <c r="BF517" s="30">
        <f>AU517*'Propiedades físicas'!$I$4+'Diseño reactor'!AV517*'Propiedades físicas'!$I$5+'Diseño reactor'!AW517*'Propiedades físicas'!$I$8+'Diseño reactor'!AX517*'Propiedades físicas'!$I$9+'Diseño reactor'!AY517*'Propiedades físicas'!$I$7+'Diseño reactor'!AZ517*'Propiedades físicas'!$I$6</f>
        <v>1.8924004898448268E-2</v>
      </c>
      <c r="BG517" s="24">
        <f>AU517*'Propiedades físicas'!$O$4+'Diseño reactor'!AV517*'Propiedades físicas'!$O$5+'Diseño reactor'!AW517*'Propiedades físicas'!$O$8+'Diseño reactor'!AX517*'Propiedades físicas'!$O$9+'Diseño reactor'!AY517*'Propiedades físicas'!$O$7+'Diseño reactor'!AZ517*'Propiedades físicas'!$O$6</f>
        <v>0.14627145093795596</v>
      </c>
      <c r="BH517" s="54">
        <f t="shared" si="308"/>
        <v>43546.506916964019</v>
      </c>
      <c r="BI517" s="34">
        <f t="shared" si="328"/>
        <v>249.3632463360648</v>
      </c>
      <c r="BJ517" s="27">
        <f t="shared" si="309"/>
        <v>4830.2697666939157</v>
      </c>
      <c r="BK517" s="34">
        <f t="shared" si="310"/>
        <v>543.48505168927773</v>
      </c>
      <c r="BL517" s="27">
        <f t="shared" si="311"/>
        <v>104.77135743728324</v>
      </c>
      <c r="BM517" s="34">
        <f t="shared" si="312"/>
        <v>1.1054421768707483</v>
      </c>
      <c r="BN517" s="45">
        <f t="shared" si="313"/>
        <v>446.45193718384348</v>
      </c>
      <c r="BO517" s="45">
        <f t="shared" si="314"/>
        <v>72.030749749004144</v>
      </c>
      <c r="BP517" s="66">
        <f t="shared" si="315"/>
        <v>6.7055231834246065</v>
      </c>
    </row>
    <row r="518" spans="8:68">
      <c r="H518" s="68">
        <v>513</v>
      </c>
      <c r="I518" s="31">
        <f>('Propiedades físicas'!$C$10*'Diseño reactor'!H518)/1000</f>
        <v>449.00082946070813</v>
      </c>
      <c r="J518" s="31">
        <f t="shared" si="293"/>
        <v>1.0155883242970809</v>
      </c>
      <c r="K518" s="31">
        <f>(I518*1000)/'Propiedades físicas'!$F$10</f>
        <v>2932.948065755545</v>
      </c>
      <c r="L518" s="31">
        <f t="shared" si="294"/>
        <v>418.9925808222207</v>
      </c>
      <c r="M518" s="31">
        <f t="shared" si="295"/>
        <v>2513.955484933324</v>
      </c>
      <c r="N518" s="31">
        <f t="shared" si="296"/>
        <v>0.81674967021875378</v>
      </c>
      <c r="O518" s="32">
        <f t="shared" si="297"/>
        <v>4.9004980213125222</v>
      </c>
      <c r="P518" s="33">
        <f t="shared" si="298"/>
        <v>0.43438149414388111</v>
      </c>
      <c r="Q518" s="31">
        <f t="shared" si="299"/>
        <v>4.2553165026412358</v>
      </c>
      <c r="R518" s="31">
        <f t="shared" si="300"/>
        <v>0.20335932255961386</v>
      </c>
      <c r="S518" s="31">
        <f t="shared" si="301"/>
        <v>0.64518151867128548</v>
      </c>
      <c r="T518" s="31">
        <f t="shared" si="302"/>
        <v>9.520436443410496E-2</v>
      </c>
      <c r="U518" s="31">
        <f t="shared" si="303"/>
        <v>8.3804489081153885E-2</v>
      </c>
      <c r="V518" s="47">
        <f t="shared" si="316"/>
        <v>4.3016419808423182E-4</v>
      </c>
      <c r="W518" s="31">
        <f t="shared" si="304"/>
        <v>0.46815834767642001</v>
      </c>
      <c r="X518" s="34">
        <f>(S518*H518*'Propiedades físicas'!$F$5*60*24*365)/(1000000)</f>
        <v>51226.619406663915</v>
      </c>
      <c r="Y518" s="34">
        <f>(U518*H518*'Propiedades físicas'!$F$7*60*24*365)/(1000000)</f>
        <v>2080.9060715178443</v>
      </c>
      <c r="Z518" s="31">
        <f t="shared" si="317"/>
        <v>222.83770649581101</v>
      </c>
      <c r="AA518" s="31">
        <f t="shared" si="318"/>
        <v>2182.9773658549539</v>
      </c>
      <c r="AB518" s="31">
        <f t="shared" si="318"/>
        <v>104.32333247308192</v>
      </c>
      <c r="AC518" s="31">
        <f t="shared" si="318"/>
        <v>330.97811907836945</v>
      </c>
      <c r="AD518" s="31">
        <f t="shared" si="318"/>
        <v>48.839838954695843</v>
      </c>
      <c r="AE518" s="31">
        <f t="shared" si="319"/>
        <v>42.991702898631942</v>
      </c>
      <c r="AF518" s="31">
        <f t="shared" si="320"/>
        <v>2932.9480657555437</v>
      </c>
      <c r="AG518" s="31">
        <f t="shared" si="321"/>
        <v>7.59773789033686E-2</v>
      </c>
      <c r="AH518" s="31">
        <f t="shared" si="322"/>
        <v>0.74429458582745367</v>
      </c>
      <c r="AI518" s="31">
        <f t="shared" si="322"/>
        <v>3.5569444168186339E-2</v>
      </c>
      <c r="AJ518" s="31">
        <f t="shared" si="322"/>
        <v>0.11284827131540348</v>
      </c>
      <c r="AK518" s="31">
        <f t="shared" si="322"/>
        <v>1.665213220954679E-2</v>
      </c>
      <c r="AL518" s="31">
        <f t="shared" si="323"/>
        <v>1.4658187576041188E-2</v>
      </c>
      <c r="AM518" s="31">
        <f t="shared" si="324"/>
        <v>1</v>
      </c>
      <c r="AN518" s="31">
        <f>(Z518*'Propiedades físicas'!$F$4)/1000</f>
        <v>195.95902233828627</v>
      </c>
      <c r="AO518" s="31">
        <f>(AA518*'Propiedades físicas'!$F$6)/1000</f>
        <v>69.942594801992712</v>
      </c>
      <c r="AP518" s="31">
        <f>(AB518*'Propiedades físicas'!$F$9)/1000</f>
        <v>64.362279969267888</v>
      </c>
      <c r="AQ518" s="31">
        <f>(AC518*'Propiedades físicas'!$F$5)/1000</f>
        <v>97.463126725007456</v>
      </c>
      <c r="AR518" s="31">
        <f>(AD518*'Propiedades físicas'!$F$8)/1000</f>
        <v>17.314699706218761</v>
      </c>
      <c r="AS518" s="31">
        <f>(AE518*'Propiedades físicas'!$F$7)/1000</f>
        <v>3.9591059199350158</v>
      </c>
      <c r="AT518" s="31">
        <f t="shared" si="325"/>
        <v>449.00082946070813</v>
      </c>
      <c r="AU518" s="31">
        <f t="shared" si="326"/>
        <v>0.4364335419461281</v>
      </c>
      <c r="AV518" s="31">
        <f t="shared" si="329"/>
        <v>0.15577386546479277</v>
      </c>
      <c r="AW518" s="31">
        <f t="shared" si="329"/>
        <v>0.1433455703112464</v>
      </c>
      <c r="AX518" s="31">
        <f t="shared" si="329"/>
        <v>0.2170666963846587</v>
      </c>
      <c r="AY518" s="31">
        <f t="shared" si="329"/>
        <v>3.8562734342863753E-2</v>
      </c>
      <c r="AZ518" s="31">
        <f t="shared" si="330"/>
        <v>8.8175915503102102E-3</v>
      </c>
      <c r="BA518" s="31">
        <f t="shared" si="327"/>
        <v>1</v>
      </c>
      <c r="BB518" s="34">
        <f>AU518*'Propiedades físicas'!$C$4+'Diseño reactor'!AV518*'Propiedades físicas'!$C$5+'Diseño reactor'!AW518*'Propiedades físicas'!$C$8+'Diseño reactor'!AX518*'Propiedades físicas'!$C$9+'Diseño reactor'!AY518*'Propiedades físicas'!$C$7+'Diseño reactor'!AZ518*'Propiedades físicas'!$C$6</f>
        <v>877.70513349178373</v>
      </c>
      <c r="BC518" s="45">
        <f>AU518*'Propiedades físicas'!$L$4+'Diseño reactor'!AV518*'Propiedades físicas'!$L$5+'Diseño reactor'!AW518*'Propiedades físicas'!$L$8+AX518*'Propiedades físicas'!$L$9+'Diseño reactor'!AY518*'Propiedades físicas'!$L$7+'Diseño reactor'!AZ518*'Propiedades físicas'!$L$6</f>
        <v>1.9277438782439342</v>
      </c>
      <c r="BD518" s="29">
        <f t="shared" si="306"/>
        <v>4.5197432412440701</v>
      </c>
      <c r="BE518" s="58">
        <f t="shared" si="307"/>
        <v>44.683259577272985</v>
      </c>
      <c r="BF518" s="30">
        <f>AU518*'Propiedades físicas'!$I$4+'Diseño reactor'!AV518*'Propiedades físicas'!$I$5+'Diseño reactor'!AW518*'Propiedades físicas'!$I$8+'Diseño reactor'!AX518*'Propiedades físicas'!$I$9+'Diseño reactor'!AY518*'Propiedades físicas'!$I$7+'Diseño reactor'!AZ518*'Propiedades físicas'!$I$6</f>
        <v>1.8927127593490106E-2</v>
      </c>
      <c r="BG518" s="24">
        <f>AU518*'Propiedades físicas'!$O$4+'Diseño reactor'!AV518*'Propiedades físicas'!$O$5+'Diseño reactor'!AW518*'Propiedades físicas'!$O$8+'Diseño reactor'!AX518*'Propiedades físicas'!$O$9+'Diseño reactor'!AY518*'Propiedades físicas'!$O$7+'Diseño reactor'!AZ518*'Propiedades físicas'!$O$6</f>
        <v>0.14628265137226273</v>
      </c>
      <c r="BH518" s="54">
        <f t="shared" si="308"/>
        <v>43538.967732198777</v>
      </c>
      <c r="BI518" s="34">
        <f t="shared" si="328"/>
        <v>249.42571117500805</v>
      </c>
      <c r="BJ518" s="27">
        <f t="shared" si="309"/>
        <v>4830.1154855742443</v>
      </c>
      <c r="BK518" s="34">
        <f t="shared" si="310"/>
        <v>543.50930743386516</v>
      </c>
      <c r="BL518" s="27">
        <f t="shared" si="311"/>
        <v>104.77225881932125</v>
      </c>
      <c r="BM518" s="34">
        <f t="shared" si="312"/>
        <v>1.1054421768707483</v>
      </c>
      <c r="BN518" s="45">
        <f t="shared" si="313"/>
        <v>447.4695988546485</v>
      </c>
      <c r="BO518" s="45">
        <f t="shared" si="314"/>
        <v>72.090426671139966</v>
      </c>
      <c r="BP518" s="66">
        <f t="shared" si="315"/>
        <v>6.7054685623367263</v>
      </c>
    </row>
    <row r="519" spans="8:68">
      <c r="H519" s="68">
        <v>514</v>
      </c>
      <c r="I519" s="31">
        <f>('Propiedades físicas'!$C$10*'Diseño reactor'!H519)/1000</f>
        <v>449.87607474230794</v>
      </c>
      <c r="J519" s="31">
        <f t="shared" si="293"/>
        <v>1.013612471526075</v>
      </c>
      <c r="K519" s="31">
        <f>(I519*1000)/'Propiedades físicas'!$F$10</f>
        <v>2938.6653134470762</v>
      </c>
      <c r="L519" s="31">
        <f t="shared" si="294"/>
        <v>419.80933049243941</v>
      </c>
      <c r="M519" s="31">
        <f t="shared" si="295"/>
        <v>2518.8559829546366</v>
      </c>
      <c r="N519" s="31">
        <f t="shared" si="296"/>
        <v>0.81674967021875378</v>
      </c>
      <c r="O519" s="32">
        <f t="shared" si="297"/>
        <v>4.9004980213125222</v>
      </c>
      <c r="P519" s="33">
        <f t="shared" si="298"/>
        <v>0.4347774955328218</v>
      </c>
      <c r="Q519" s="31">
        <f t="shared" si="299"/>
        <v>4.2563432027050725</v>
      </c>
      <c r="R519" s="31">
        <f t="shared" si="300"/>
        <v>0.20333391188109687</v>
      </c>
      <c r="S519" s="31">
        <f t="shared" si="301"/>
        <v>0.64415481860744905</v>
      </c>
      <c r="T519" s="31">
        <f t="shared" si="302"/>
        <v>9.5093881688153109E-2</v>
      </c>
      <c r="U519" s="31">
        <f t="shared" si="303"/>
        <v>8.3544381116681984E-2</v>
      </c>
      <c r="V519" s="47">
        <f t="shared" si="316"/>
        <v>4.3055635479949346E-4</v>
      </c>
      <c r="W519" s="31">
        <f t="shared" si="304"/>
        <v>0.46767349729523205</v>
      </c>
      <c r="X519" s="34">
        <f>(S519*H519*'Propiedades físicas'!$F$5*60*24*365)/(1000000)</f>
        <v>51244.79873581916</v>
      </c>
      <c r="Y519" s="34">
        <f>(U519*H519*'Propiedades físicas'!$F$7*60*24*365)/(1000000)</f>
        <v>2078.4912219653502</v>
      </c>
      <c r="Z519" s="31">
        <f t="shared" si="317"/>
        <v>223.47563270387042</v>
      </c>
      <c r="AA519" s="31">
        <f t="shared" si="318"/>
        <v>2187.7604061904071</v>
      </c>
      <c r="AB519" s="31">
        <f t="shared" si="318"/>
        <v>104.51363070688379</v>
      </c>
      <c r="AC519" s="31">
        <f t="shared" si="318"/>
        <v>331.09557676422884</v>
      </c>
      <c r="AD519" s="31">
        <f t="shared" si="318"/>
        <v>48.8782551877107</v>
      </c>
      <c r="AE519" s="31">
        <f t="shared" si="319"/>
        <v>42.941811893974538</v>
      </c>
      <c r="AF519" s="31">
        <f t="shared" si="320"/>
        <v>2938.6653134470753</v>
      </c>
      <c r="AG519" s="31">
        <f t="shared" si="321"/>
        <v>7.6046643243538312E-2</v>
      </c>
      <c r="AH519" s="31">
        <f t="shared" si="322"/>
        <v>0.74447416525434418</v>
      </c>
      <c r="AI519" s="31">
        <f t="shared" si="322"/>
        <v>3.556499960326838E-2</v>
      </c>
      <c r="AJ519" s="31">
        <f t="shared" si="322"/>
        <v>0.11266869188851295</v>
      </c>
      <c r="AK519" s="31">
        <f t="shared" si="322"/>
        <v>1.6632807745764065E-2</v>
      </c>
      <c r="AL519" s="31">
        <f t="shared" si="323"/>
        <v>1.461269226457214E-2</v>
      </c>
      <c r="AM519" s="31">
        <f t="shared" si="324"/>
        <v>1</v>
      </c>
      <c r="AN519" s="31">
        <f>(Z519*'Propiedades físicas'!$F$4)/1000</f>
        <v>196.52000188712955</v>
      </c>
      <c r="AO519" s="31">
        <f>(AA519*'Propiedades físicas'!$F$6)/1000</f>
        <v>70.095843414340649</v>
      </c>
      <c r="AP519" s="31">
        <f>(AB519*'Propiedades físicas'!$F$9)/1000</f>
        <v>64.47968446461195</v>
      </c>
      <c r="AQ519" s="31">
        <f>(AC519*'Propiedades físicas'!$F$5)/1000</f>
        <v>97.497714489762487</v>
      </c>
      <c r="AR519" s="31">
        <f>(AD519*'Propiedades físicas'!$F$8)/1000</f>
        <v>17.328319029147192</v>
      </c>
      <c r="AS519" s="31">
        <f>(AE519*'Propiedades físicas'!$F$7)/1000</f>
        <v>3.9545114573161153</v>
      </c>
      <c r="AT519" s="31">
        <f t="shared" si="325"/>
        <v>449.87607474230788</v>
      </c>
      <c r="AU519" s="31">
        <f t="shared" si="326"/>
        <v>0.4368314140726367</v>
      </c>
      <c r="AV519" s="31">
        <f t="shared" si="329"/>
        <v>0.15581144975200567</v>
      </c>
      <c r="AW519" s="31">
        <f t="shared" si="329"/>
        <v>0.14332765862587016</v>
      </c>
      <c r="AX519" s="31">
        <f t="shared" si="329"/>
        <v>0.21672127050901707</v>
      </c>
      <c r="AY519" s="31">
        <f t="shared" si="329"/>
        <v>3.8517983066943429E-2</v>
      </c>
      <c r="AZ519" s="31">
        <f t="shared" si="330"/>
        <v>8.790223973527125E-3</v>
      </c>
      <c r="BA519" s="31">
        <f t="shared" si="327"/>
        <v>1</v>
      </c>
      <c r="BB519" s="34">
        <f>AU519*'Propiedades físicas'!$C$4+'Diseño reactor'!AV519*'Propiedades físicas'!$C$5+'Diseño reactor'!AW519*'Propiedades físicas'!$C$8+'Diseño reactor'!AX519*'Propiedades físicas'!$C$9+'Diseño reactor'!AY519*'Propiedades físicas'!$C$7+'Diseño reactor'!AZ519*'Propiedades físicas'!$C$6</f>
        <v>877.69801185749429</v>
      </c>
      <c r="BC519" s="45">
        <f>AU519*'Propiedades físicas'!$L$4+'Diseño reactor'!AV519*'Propiedades físicas'!$L$5+'Diseño reactor'!AW519*'Propiedades físicas'!$L$8+AX519*'Propiedades físicas'!$L$9+'Diseño reactor'!AY519*'Propiedades físicas'!$L$7+'Diseño reactor'!AZ519*'Propiedades físicas'!$L$6</f>
        <v>1.928055551817812</v>
      </c>
      <c r="BD519" s="29">
        <f t="shared" si="306"/>
        <v>4.5143691095080705</v>
      </c>
      <c r="BE519" s="58">
        <f t="shared" si="307"/>
        <v>44.676908880325186</v>
      </c>
      <c r="BF519" s="30">
        <f>AU519*'Propiedades físicas'!$I$4+'Diseño reactor'!AV519*'Propiedades físicas'!$I$5+'Diseño reactor'!AW519*'Propiedades físicas'!$I$8+'Diseño reactor'!AX519*'Propiedades físicas'!$I$9+'Diseño reactor'!AY519*'Propiedades físicas'!$I$7+'Diseño reactor'!AZ519*'Propiedades físicas'!$I$6</f>
        <v>1.8930238558455634E-2</v>
      </c>
      <c r="BG519" s="24">
        <f>AU519*'Propiedades físicas'!$O$4+'Diseño reactor'!AV519*'Propiedades físicas'!$O$5+'Diseño reactor'!AW519*'Propiedades físicas'!$O$8+'Diseño reactor'!AX519*'Propiedades físicas'!$O$9+'Diseño reactor'!AY519*'Propiedades físicas'!$O$7+'Diseño reactor'!AZ519*'Propiedades físicas'!$O$6</f>
        <v>0.14629383681650032</v>
      </c>
      <c r="BH519" s="54">
        <f t="shared" si="308"/>
        <v>43531.459394355261</v>
      </c>
      <c r="BI519" s="34">
        <f t="shared" si="328"/>
        <v>249.4879643880484</v>
      </c>
      <c r="BJ519" s="27">
        <f t="shared" si="309"/>
        <v>4829.9619279169983</v>
      </c>
      <c r="BK519" s="34">
        <f t="shared" si="310"/>
        <v>543.53358624046041</v>
      </c>
      <c r="BL519" s="27">
        <f t="shared" si="311"/>
        <v>104.7731609933451</v>
      </c>
      <c r="BM519" s="34">
        <f t="shared" si="312"/>
        <v>1.1054421768707483</v>
      </c>
      <c r="BN519" s="45">
        <f t="shared" si="313"/>
        <v>448.48770862789485</v>
      </c>
      <c r="BO519" s="45">
        <f t="shared" si="314"/>
        <v>72.149980084185643</v>
      </c>
      <c r="BP519" s="66">
        <f t="shared" si="315"/>
        <v>6.7054141546626482</v>
      </c>
    </row>
    <row r="520" spans="8:68">
      <c r="H520" s="68">
        <v>515</v>
      </c>
      <c r="I520" s="31">
        <f>('Propiedades físicas'!$C$10*'Diseño reactor'!H520)/1000</f>
        <v>450.75132002390774</v>
      </c>
      <c r="J520" s="31">
        <f t="shared" si="293"/>
        <v>1.0116442919697137</v>
      </c>
      <c r="K520" s="31">
        <f>(I520*1000)/'Propiedades físicas'!$F$10</f>
        <v>2944.3825611386073</v>
      </c>
      <c r="L520" s="31">
        <f t="shared" si="294"/>
        <v>420.62608016265818</v>
      </c>
      <c r="M520" s="31">
        <f t="shared" si="295"/>
        <v>2523.7564809759492</v>
      </c>
      <c r="N520" s="31">
        <f t="shared" si="296"/>
        <v>0.81674967021875378</v>
      </c>
      <c r="O520" s="32">
        <f t="shared" si="297"/>
        <v>4.9004980213125231</v>
      </c>
      <c r="P520" s="33">
        <f t="shared" si="298"/>
        <v>0.4351726775289913</v>
      </c>
      <c r="Q520" s="31">
        <f t="shared" si="299"/>
        <v>4.2573668584505899</v>
      </c>
      <c r="R520" s="31">
        <f t="shared" si="300"/>
        <v>0.20330817096968015</v>
      </c>
      <c r="S520" s="31">
        <f t="shared" si="301"/>
        <v>0.64313116286193217</v>
      </c>
      <c r="T520" s="31">
        <f t="shared" si="302"/>
        <v>9.4983473267994847E-2</v>
      </c>
      <c r="U520" s="31">
        <f t="shared" si="303"/>
        <v>8.3285348452087404E-2</v>
      </c>
      <c r="V520" s="47">
        <f t="shared" si="316"/>
        <v>4.3094770007725354E-4</v>
      </c>
      <c r="W520" s="31">
        <f t="shared" si="304"/>
        <v>0.46718965015016523</v>
      </c>
      <c r="X520" s="34">
        <f>(S520*H520*'Propiedades físicas'!$F$5*60*24*365)/(1000000)</f>
        <v>51262.902910680474</v>
      </c>
      <c r="Y520" s="34">
        <f>(U520*H520*'Propiedades físicas'!$F$7*60*24*365)/(1000000)</f>
        <v>2076.0779969706805</v>
      </c>
      <c r="Z520" s="31">
        <f t="shared" si="317"/>
        <v>224.11392892743052</v>
      </c>
      <c r="AA520" s="31">
        <f t="shared" si="318"/>
        <v>2192.543932102054</v>
      </c>
      <c r="AB520" s="31">
        <f t="shared" si="318"/>
        <v>104.70370804938528</v>
      </c>
      <c r="AC520" s="31">
        <f t="shared" si="318"/>
        <v>331.21254887389506</v>
      </c>
      <c r="AD520" s="31">
        <f t="shared" si="318"/>
        <v>48.916488733017346</v>
      </c>
      <c r="AE520" s="31">
        <f t="shared" si="319"/>
        <v>42.891954452825011</v>
      </c>
      <c r="AF520" s="31">
        <f t="shared" si="320"/>
        <v>2944.3825611386073</v>
      </c>
      <c r="AG520" s="31">
        <f t="shared" si="321"/>
        <v>7.6115764264262101E-2</v>
      </c>
      <c r="AH520" s="31">
        <f t="shared" si="322"/>
        <v>0.74465321220153757</v>
      </c>
      <c r="AI520" s="31">
        <f t="shared" si="322"/>
        <v>3.5560497277533069E-2</v>
      </c>
      <c r="AJ520" s="31">
        <f t="shared" si="322"/>
        <v>0.11248964494131955</v>
      </c>
      <c r="AK520" s="31">
        <f t="shared" si="322"/>
        <v>1.6613496282256574E-2</v>
      </c>
      <c r="AL520" s="31">
        <f t="shared" si="323"/>
        <v>1.4567385033091107E-2</v>
      </c>
      <c r="AM520" s="31">
        <f t="shared" si="324"/>
        <v>1</v>
      </c>
      <c r="AN520" s="31">
        <f>(Z520*'Propiedades físicas'!$F$4)/1000</f>
        <v>197.08130682020385</v>
      </c>
      <c r="AO520" s="31">
        <f>(AA520*'Propiedades físicas'!$F$6)/1000</f>
        <v>70.249107584549819</v>
      </c>
      <c r="AP520" s="31">
        <f>(AB520*'Propiedades físicas'!$F$9)/1000</f>
        <v>64.596952681068245</v>
      </c>
      <c r="AQ520" s="31">
        <f>(AC520*'Propiedades físicas'!$F$5)/1000</f>
        <v>97.532159266895889</v>
      </c>
      <c r="AR520" s="31">
        <f>(AD520*'Propiedades físicas'!$F$8)/1000</f>
        <v>17.341873585629301</v>
      </c>
      <c r="AS520" s="31">
        <f>(AE520*'Propiedades físicas'!$F$7)/1000</f>
        <v>3.9499200855606555</v>
      </c>
      <c r="AT520" s="31">
        <f t="shared" si="325"/>
        <v>450.75132002390779</v>
      </c>
      <c r="AU520" s="31">
        <f t="shared" si="326"/>
        <v>0.4372284629355066</v>
      </c>
      <c r="AV520" s="31">
        <f t="shared" si="329"/>
        <v>0.1558489225962196</v>
      </c>
      <c r="AW520" s="31">
        <f t="shared" si="329"/>
        <v>0.14330951416324644</v>
      </c>
      <c r="AX520" s="31">
        <f t="shared" si="329"/>
        <v>0.21637686887244789</v>
      </c>
      <c r="AY520" s="31">
        <f t="shared" si="329"/>
        <v>3.8473261896847001E-2</v>
      </c>
      <c r="AZ520" s="31">
        <f t="shared" si="330"/>
        <v>8.7629695357323689E-3</v>
      </c>
      <c r="BA520" s="31">
        <f t="shared" si="327"/>
        <v>0.99999999999999989</v>
      </c>
      <c r="BB520" s="34">
        <f>AU520*'Propiedades físicas'!$C$4+'Diseño reactor'!AV520*'Propiedades físicas'!$C$5+'Diseño reactor'!AW520*'Propiedades físicas'!$C$8+'Diseño reactor'!AX520*'Propiedades físicas'!$C$9+'Diseño reactor'!AY520*'Propiedades físicas'!$C$7+'Diseño reactor'!AZ520*'Propiedades físicas'!$C$6</f>
        <v>877.69091801915215</v>
      </c>
      <c r="BC520" s="45">
        <f>AU520*'Propiedades físicas'!$L$4+'Diseño reactor'!AV520*'Propiedades físicas'!$L$5+'Diseño reactor'!AW520*'Propiedades físicas'!$L$8+AX520*'Propiedades físicas'!$L$9+'Diseño reactor'!AY520*'Propiedades físicas'!$L$7+'Diseño reactor'!AZ520*'Propiedades físicas'!$L$6</f>
        <v>1.9283665600211974</v>
      </c>
      <c r="BD520" s="29">
        <f t="shared" si="306"/>
        <v>4.5090077352031068</v>
      </c>
      <c r="BE520" s="58">
        <f t="shared" si="307"/>
        <v>44.670574916682014</v>
      </c>
      <c r="BF520" s="30">
        <f>AU520*'Propiedades físicas'!$I$4+'Diseño reactor'!AV520*'Propiedades físicas'!$I$5+'Diseño reactor'!AW520*'Propiedades físicas'!$I$8+'Diseño reactor'!AX520*'Propiedades físicas'!$I$9+'Diseño reactor'!AY520*'Propiedades físicas'!$I$7+'Diseño reactor'!AZ520*'Propiedades físicas'!$I$6</f>
        <v>1.8933337849430042E-2</v>
      </c>
      <c r="BG520" s="24">
        <f>AU520*'Propiedades físicas'!$O$4+'Diseño reactor'!AV520*'Propiedades físicas'!$O$5+'Diseño reactor'!AW520*'Propiedades físicas'!$O$8+'Diseño reactor'!AX520*'Propiedades físicas'!$O$9+'Diseño reactor'!AY520*'Propiedades físicas'!$O$7+'Diseño reactor'!AZ520*'Propiedades físicas'!$O$6</f>
        <v>0.14630500727890031</v>
      </c>
      <c r="BH520" s="54">
        <f t="shared" si="308"/>
        <v>43523.981738469716</v>
      </c>
      <c r="BI520" s="34">
        <f t="shared" si="328"/>
        <v>249.55000691688545</v>
      </c>
      <c r="BJ520" s="27">
        <f t="shared" si="309"/>
        <v>4829.8090897447773</v>
      </c>
      <c r="BK520" s="34">
        <f t="shared" si="310"/>
        <v>543.55788771600646</v>
      </c>
      <c r="BL520" s="27">
        <f t="shared" si="311"/>
        <v>104.77406394457246</v>
      </c>
      <c r="BM520" s="34">
        <f t="shared" si="312"/>
        <v>1.1054421768707483</v>
      </c>
      <c r="BN520" s="45">
        <f t="shared" si="313"/>
        <v>449.506265047618</v>
      </c>
      <c r="BO520" s="45">
        <f t="shared" si="314"/>
        <v>72.209410371085852</v>
      </c>
      <c r="BP520" s="66">
        <f t="shared" si="315"/>
        <v>6.7053599593433146</v>
      </c>
    </row>
    <row r="521" spans="8:68">
      <c r="H521" s="68">
        <v>516</v>
      </c>
      <c r="I521" s="31">
        <f>('Propiedades físicas'!$C$10*'Diseño reactor'!H521)/1000</f>
        <v>451.6265653055076</v>
      </c>
      <c r="J521" s="31">
        <f t="shared" si="293"/>
        <v>1.009683741016284</v>
      </c>
      <c r="K521" s="31">
        <f>(I521*1000)/'Propiedades físicas'!$F$10</f>
        <v>2950.099808830139</v>
      </c>
      <c r="L521" s="31">
        <f t="shared" si="294"/>
        <v>421.44282983287695</v>
      </c>
      <c r="M521" s="31">
        <f t="shared" si="295"/>
        <v>2528.6569789972618</v>
      </c>
      <c r="N521" s="31">
        <f t="shared" si="296"/>
        <v>0.81674967021875378</v>
      </c>
      <c r="O521" s="32">
        <f t="shared" si="297"/>
        <v>4.9004980213125231</v>
      </c>
      <c r="P521" s="33">
        <f t="shared" si="298"/>
        <v>0.43556704267295127</v>
      </c>
      <c r="Q521" s="31">
        <f t="shared" si="299"/>
        <v>4.2583874827194528</v>
      </c>
      <c r="R521" s="31">
        <f t="shared" si="300"/>
        <v>0.20328210203496197</v>
      </c>
      <c r="S521" s="31">
        <f t="shared" si="301"/>
        <v>0.6421105385930691</v>
      </c>
      <c r="T521" s="31">
        <f t="shared" si="302"/>
        <v>9.487313997441453E-2</v>
      </c>
      <c r="U521" s="31">
        <f t="shared" si="303"/>
        <v>8.3027385536425996E-2</v>
      </c>
      <c r="V521" s="47">
        <f t="shared" si="316"/>
        <v>4.3133823643340809E-4</v>
      </c>
      <c r="W521" s="31">
        <f t="shared" si="304"/>
        <v>0.46670680313064417</v>
      </c>
      <c r="X521" s="34">
        <f>(S521*H521*'Propiedades físicas'!$F$5*60*24*365)/(1000000)</f>
        <v>51280.93231921157</v>
      </c>
      <c r="Y521" s="34">
        <f>(U521*H521*'Propiedades físicas'!$F$7*60*24*365)/(1000000)</f>
        <v>2073.6664140367834</v>
      </c>
      <c r="Z521" s="31">
        <f t="shared" si="317"/>
        <v>224.75259401924285</v>
      </c>
      <c r="AA521" s="31">
        <f t="shared" si="318"/>
        <v>2197.3279410832374</v>
      </c>
      <c r="AB521" s="31">
        <f t="shared" si="318"/>
        <v>104.89356465004037</v>
      </c>
      <c r="AC521" s="31">
        <f t="shared" si="318"/>
        <v>331.32903791402367</v>
      </c>
      <c r="AD521" s="31">
        <f t="shared" si="318"/>
        <v>48.954540226797896</v>
      </c>
      <c r="AE521" s="31">
        <f t="shared" si="319"/>
        <v>42.842130936795812</v>
      </c>
      <c r="AF521" s="31">
        <f t="shared" si="320"/>
        <v>2950.0998088301376</v>
      </c>
      <c r="AG521" s="31">
        <f t="shared" si="321"/>
        <v>7.6184742409907996E-2</v>
      </c>
      <c r="AH521" s="31">
        <f t="shared" si="322"/>
        <v>0.74483172891516103</v>
      </c>
      <c r="AI521" s="31">
        <f t="shared" si="322"/>
        <v>3.555593757745977E-2</v>
      </c>
      <c r="AJ521" s="31">
        <f t="shared" si="322"/>
        <v>0.11231112822769622</v>
      </c>
      <c r="AK521" s="31">
        <f t="shared" si="322"/>
        <v>1.6594197959088994E-2</v>
      </c>
      <c r="AL521" s="31">
        <f t="shared" si="323"/>
        <v>1.4522264910686145E-2</v>
      </c>
      <c r="AM521" s="31">
        <f t="shared" si="324"/>
        <v>1.0000000000000002</v>
      </c>
      <c r="AN521" s="31">
        <f>(Z521*'Propiedades físicas'!$F$4)/1000</f>
        <v>197.64293612864176</v>
      </c>
      <c r="AO521" s="31">
        <f>(AA521*'Propiedades físicas'!$F$6)/1000</f>
        <v>70.402387232306921</v>
      </c>
      <c r="AP521" s="31">
        <f>(AB521*'Propiedades físicas'!$F$9)/1000</f>
        <v>64.7140847108424</v>
      </c>
      <c r="AQ521" s="31">
        <f>(AC521*'Propiedades físicas'!$F$5)/1000</f>
        <v>97.566461794542562</v>
      </c>
      <c r="AR521" s="31">
        <f>(AD521*'Propiedades físicas'!$F$8)/1000</f>
        <v>17.355363601204381</v>
      </c>
      <c r="AS521" s="31">
        <f>(AE521*'Propiedades físicas'!$F$7)/1000</f>
        <v>3.9453318379695266</v>
      </c>
      <c r="AT521" s="31">
        <f t="shared" si="325"/>
        <v>451.62656530550754</v>
      </c>
      <c r="AU521" s="31">
        <f t="shared" si="326"/>
        <v>0.43762469108730156</v>
      </c>
      <c r="AV521" s="31">
        <f t="shared" si="329"/>
        <v>0.15588628446752792</v>
      </c>
      <c r="AW521" s="31">
        <f t="shared" si="329"/>
        <v>0.14329113848089489</v>
      </c>
      <c r="AX521" s="31">
        <f t="shared" si="329"/>
        <v>0.2160334871544651</v>
      </c>
      <c r="AY521" s="31">
        <f t="shared" si="329"/>
        <v>3.8428571156933967E-2</v>
      </c>
      <c r="AZ521" s="31">
        <f t="shared" si="330"/>
        <v>8.7358276528765877E-3</v>
      </c>
      <c r="BA521" s="31">
        <f t="shared" si="327"/>
        <v>1</v>
      </c>
      <c r="BB521" s="34">
        <f>AU521*'Propiedades físicas'!$C$4+'Diseño reactor'!AV521*'Propiedades físicas'!$C$5+'Diseño reactor'!AW521*'Propiedades físicas'!$C$8+'Diseño reactor'!AX521*'Propiedades físicas'!$C$9+'Diseño reactor'!AY521*'Propiedades físicas'!$C$7+'Diseño reactor'!AZ521*'Propiedades físicas'!$C$6</f>
        <v>877.68385183896839</v>
      </c>
      <c r="BC521" s="45">
        <f>AU521*'Propiedades físicas'!$L$4+'Diseño reactor'!AV521*'Propiedades físicas'!$L$5+'Diseño reactor'!AW521*'Propiedades físicas'!$L$8+AX521*'Propiedades físicas'!$L$9+'Diseño reactor'!AY521*'Propiedades físicas'!$L$7+'Diseño reactor'!AZ521*'Propiedades físicas'!$L$6</f>
        <v>1.9286769049043719</v>
      </c>
      <c r="BD521" s="29">
        <f t="shared" si="306"/>
        <v>4.5036590731811188</v>
      </c>
      <c r="BE521" s="58">
        <f t="shared" si="307"/>
        <v>44.664257617424759</v>
      </c>
      <c r="BF521" s="30">
        <f>AU521*'Propiedades físicas'!$I$4+'Diseño reactor'!AV521*'Propiedades físicas'!$I$5+'Diseño reactor'!AW521*'Propiedades físicas'!$I$8+'Diseño reactor'!AX521*'Propiedades físicas'!$I$9+'Diseño reactor'!AY521*'Propiedades físicas'!$I$7+'Diseño reactor'!AZ521*'Propiedades físicas'!$I$6</f>
        <v>1.8936425522171549E-2</v>
      </c>
      <c r="BG521" s="24">
        <f>AU521*'Propiedades físicas'!$O$4+'Diseño reactor'!AV521*'Propiedades físicas'!$O$5+'Diseño reactor'!AW521*'Propiedades físicas'!$O$8+'Diseño reactor'!AX521*'Propiedades físicas'!$O$9+'Diseño reactor'!AY521*'Propiedades físicas'!$O$7+'Diseño reactor'!AZ521*'Propiedades físicas'!$O$6</f>
        <v>0.14631616276787163</v>
      </c>
      <c r="BH521" s="54">
        <f t="shared" si="308"/>
        <v>43516.534600681654</v>
      </c>
      <c r="BI521" s="34">
        <f t="shared" si="328"/>
        <v>249.61183969809247</v>
      </c>
      <c r="BJ521" s="27">
        <f t="shared" si="309"/>
        <v>4829.6569671065872</v>
      </c>
      <c r="BK521" s="34">
        <f t="shared" si="310"/>
        <v>543.58221147088659</v>
      </c>
      <c r="BL521" s="27">
        <f t="shared" si="311"/>
        <v>104.77496765835285</v>
      </c>
      <c r="BM521" s="34">
        <f t="shared" si="312"/>
        <v>1.1054421768707483</v>
      </c>
      <c r="BN521" s="45">
        <f t="shared" si="313"/>
        <v>450.52526666406635</v>
      </c>
      <c r="BO521" s="45">
        <f t="shared" si="314"/>
        <v>72.268717913204085</v>
      </c>
      <c r="BP521" s="66">
        <f t="shared" si="315"/>
        <v>6.705305975326052</v>
      </c>
    </row>
    <row r="522" spans="8:68">
      <c r="H522" s="68">
        <v>517</v>
      </c>
      <c r="I522" s="31">
        <f>('Propiedades físicas'!$C$10*'Diseño reactor'!H522)/1000</f>
        <v>452.50181058710746</v>
      </c>
      <c r="J522" s="31">
        <f t="shared" ref="J522:J585" si="331">$F$7/I522</f>
        <v>1.0077307743992312</v>
      </c>
      <c r="K522" s="31">
        <f>(I522*1000)/'Propiedades físicas'!$F$10</f>
        <v>2955.8170565216706</v>
      </c>
      <c r="L522" s="31">
        <f t="shared" ref="L522:L585" si="332">K522*$I$5</f>
        <v>422.25957950309578</v>
      </c>
      <c r="M522" s="31">
        <f t="shared" ref="M522:M585" si="333">$I$6*K522</f>
        <v>2533.5574770185744</v>
      </c>
      <c r="N522" s="31">
        <f t="shared" ref="N522:N585" si="334">L522/H522</f>
        <v>0.81674967021875389</v>
      </c>
      <c r="O522" s="32">
        <f t="shared" ref="O522:O585" si="335">M522/H522</f>
        <v>4.9004980213125231</v>
      </c>
      <c r="P522" s="33">
        <f t="shared" ref="P522:P585" si="336">(H522*$C$5*N522)/(H522*$C$5+$F$7*1000*$C$4)</f>
        <v>0.43596059349477118</v>
      </c>
      <c r="Q522" s="31">
        <f t="shared" ref="Q522:Q585" si="337">((H522^3)*($C$5^3)*O522+3*(H522^2)*($C$5^2)*O522*$F$7*1000*$C$4+3*H522*$C$5*O522*(($F$7*1000)^2)*($C$4^2)+O522*(($F$7*1000)^3)*($C$4^3)-3*N522*(($F$7*1000)^3)*($C$4^3)-3*(($F$7*1000)^2)*($C$4^2)*H522*$C$5*N522-$F$7*1000*$C$4*(H522^2)*($C$5^2)*N522)/(3*(($F$7*1000)^2)*($C$4^2)*H522*$C$5+(($F$7*1000)^3)*($C$4^3)+3*(H522^2)*($C$5^2)*$F$7*1000*$C$4+(H522^3)*($C$5^3))</f>
        <v>4.2594050882839767</v>
      </c>
      <c r="R522" s="31">
        <f t="shared" ref="R522:R585" si="338">($F$7*1000*$C$4*H522*$C$5*N522)/((H522^2)*($C$5^2)+2*$F$7*1000*$C$4*H522*$C$5+(($F$7*1000)^2)*($C$4^2))</f>
        <v>0.2032557072725239</v>
      </c>
      <c r="S522" s="31">
        <f t="shared" ref="S522:S585" si="339">(N522*$F$7*1000*$C$4*(3*(($F$7*1000)^2)*($C$4^2)+3*$F$7*1000*$C$4*H522*$C$5+(H522^2)*($C$5^2)))/(3*(($F$7*1000)^2)*($C$4^2)*H522*$C$5+(($F$7*1000)^3)*($C$4^3)+3*(H522^2)*($C$5^2)*$F$7*1000*$C$4+(H522^3)*($C$5^3))</f>
        <v>0.64109293302854597</v>
      </c>
      <c r="T522" s="31">
        <f t="shared" ref="T522:T585" si="340">((($F$7*1000)^2)*($C$4^2)*H522*$C$5*N522)/(3*(($F$7*1000)^2)*($C$4^2)*H522*$C$5+(($F$7*1000)^3)*($C$4^3)+3*(H522^2)*($C$5^2)*$F$7*1000*$C$4+(H522^3)*($C$5^3))</f>
        <v>9.4762882598354428E-2</v>
      </c>
      <c r="U522" s="31">
        <f t="shared" ref="U522:U585" si="341">((($F$7*1000)^3)*($C$4^3)*N522)/(3*(($F$7*1000)^2)*($C$4^2)*H522*$C$5+(($F$7*1000)^3)*($C$4^3)+3*(H522^2)*($C$5^2)*$F$7*1000*$C$4+(H522^3)*($C$5^3))</f>
        <v>8.2770486853104383E-2</v>
      </c>
      <c r="V522" s="47">
        <f t="shared" si="316"/>
        <v>4.3172796637346272E-4</v>
      </c>
      <c r="W522" s="31">
        <f t="shared" ref="W522:W585" si="342">($F$7*1000*$C$4)/(H522*$C$5+$F$7*1000*$C$4)</f>
        <v>0.4662249531389393</v>
      </c>
      <c r="X522" s="34">
        <f>(S522*H522*'Propiedades físicas'!$F$5*60*24*365)/(1000000)</f>
        <v>51298.887346975273</v>
      </c>
      <c r="Y522" s="34">
        <f>(U522*H522*'Propiedades físicas'!$F$7*60*24*365)/(1000000)</f>
        <v>2071.2564904514848</v>
      </c>
      <c r="Z522" s="31">
        <f t="shared" si="317"/>
        <v>225.39162683679669</v>
      </c>
      <c r="AA522" s="31">
        <f t="shared" si="318"/>
        <v>2202.112430642816</v>
      </c>
      <c r="AB522" s="31">
        <f t="shared" si="318"/>
        <v>105.08320065989486</v>
      </c>
      <c r="AC522" s="31">
        <f t="shared" si="318"/>
        <v>331.4450463757583</v>
      </c>
      <c r="AD522" s="31">
        <f t="shared" ref="AD522:AD553" si="343">T522*$H522</f>
        <v>48.992410303349239</v>
      </c>
      <c r="AE522" s="31">
        <f t="shared" si="319"/>
        <v>42.792341703054966</v>
      </c>
      <c r="AF522" s="31">
        <f t="shared" si="320"/>
        <v>2955.8170565216701</v>
      </c>
      <c r="AG522" s="31">
        <f t="shared" si="321"/>
        <v>7.6253578123008661E-2</v>
      </c>
      <c r="AH522" s="31">
        <f t="shared" si="322"/>
        <v>0.74500971762921131</v>
      </c>
      <c r="AI522" s="31">
        <f t="shared" si="322"/>
        <v>3.5551320887076174E-2</v>
      </c>
      <c r="AJ522" s="31">
        <f t="shared" si="322"/>
        <v>0.1121331395136458</v>
      </c>
      <c r="AK522" s="31">
        <f t="shared" ref="AK522:AL585" si="344">AD522/$AF522</f>
        <v>1.6574912914604483E-2</v>
      </c>
      <c r="AL522" s="31">
        <f t="shared" si="323"/>
        <v>1.4477330932453547E-2</v>
      </c>
      <c r="AM522" s="31">
        <f t="shared" si="324"/>
        <v>0.99999999999999989</v>
      </c>
      <c r="AN522" s="31">
        <f>(Z522*'Propiedades físicas'!$F$4)/1000</f>
        <v>198.20488880774226</v>
      </c>
      <c r="AO522" s="31">
        <f>(AA522*'Propiedades físicas'!$F$6)/1000</f>
        <v>70.55568227779581</v>
      </c>
      <c r="AP522" s="31">
        <f>(AB522*'Propiedades físicas'!$F$9)/1000</f>
        <v>64.831080647122121</v>
      </c>
      <c r="AQ522" s="31">
        <f>(AC522*'Propiedades físicas'!$F$5)/1000</f>
        <v>97.600622806269556</v>
      </c>
      <c r="AR522" s="31">
        <f>(AD522*'Propiedades físicas'!$F$8)/1000</f>
        <v>17.368789300743366</v>
      </c>
      <c r="AS522" s="31">
        <f>(AE522*'Propiedades físicas'!$F$7)/1000</f>
        <v>3.9407467474343321</v>
      </c>
      <c r="AT522" s="31">
        <f t="shared" si="325"/>
        <v>452.5018105871074</v>
      </c>
      <c r="AU522" s="31">
        <f t="shared" si="326"/>
        <v>0.43802010107004308</v>
      </c>
      <c r="AV522" s="31">
        <f t="shared" si="329"/>
        <v>0.15592353583348528</v>
      </c>
      <c r="AW522" s="31">
        <f t="shared" si="329"/>
        <v>0.1432725331264548</v>
      </c>
      <c r="AX522" s="31">
        <f t="shared" si="329"/>
        <v>0.2156911210579151</v>
      </c>
      <c r="AY522" s="31">
        <f t="shared" si="329"/>
        <v>3.8383911167577181E-2</v>
      </c>
      <c r="AZ522" s="31">
        <f t="shared" si="330"/>
        <v>8.7087977445246736E-3</v>
      </c>
      <c r="BA522" s="31">
        <f t="shared" si="327"/>
        <v>1.0000000000000002</v>
      </c>
      <c r="BB522" s="34">
        <f>AU522*'Propiedades físicas'!$C$4+'Diseño reactor'!AV522*'Propiedades físicas'!$C$5+'Diseño reactor'!AW522*'Propiedades físicas'!$C$8+'Diseño reactor'!AX522*'Propiedades físicas'!$C$9+'Diseño reactor'!AY522*'Propiedades físicas'!$C$7+'Diseño reactor'!AZ522*'Propiedades físicas'!$C$6</f>
        <v>877.67681317998154</v>
      </c>
      <c r="BC522" s="45">
        <f>AU522*'Propiedades físicas'!$L$4+'Diseño reactor'!AV522*'Propiedades físicas'!$L$5+'Diseño reactor'!AW522*'Propiedades físicas'!$L$8+AX522*'Propiedades físicas'!$L$9+'Diseño reactor'!AY522*'Propiedades físicas'!$L$7+'Diseño reactor'!AZ522*'Propiedades físicas'!$L$6</f>
        <v>1.9289865885095148</v>
      </c>
      <c r="BD522" s="29">
        <f t="shared" ref="BD522:BD585" si="345">((-$F$19)*V522*($F$7*1000))/(H522*(BB522/1000)*BC522)</f>
        <v>4.4983230785051092</v>
      </c>
      <c r="BE522" s="58">
        <f t="shared" ref="BE522:BE585" si="346">BD522+$F$20+((BP522*60)/(H522*(BB522/1000)*BC522))</f>
        <v>44.657956914032752</v>
      </c>
      <c r="BF522" s="30">
        <f>AU522*'Propiedades físicas'!$I$4+'Diseño reactor'!AV522*'Propiedades físicas'!$I$5+'Diseño reactor'!AW522*'Propiedades físicas'!$I$8+'Diseño reactor'!AX522*'Propiedades físicas'!$I$9+'Diseño reactor'!AY522*'Propiedades físicas'!$I$7+'Diseño reactor'!AZ522*'Propiedades físicas'!$I$6</f>
        <v>1.8939501632113605E-2</v>
      </c>
      <c r="BG522" s="24">
        <f>AU522*'Propiedades físicas'!$O$4+'Diseño reactor'!AV522*'Propiedades físicas'!$O$5+'Diseño reactor'!AW522*'Propiedades físicas'!$O$8+'Diseño reactor'!AX522*'Propiedades físicas'!$O$9+'Diseño reactor'!AY522*'Propiedades físicas'!$O$7+'Diseño reactor'!AZ522*'Propiedades físicas'!$O$6</f>
        <v>0.14632730329199778</v>
      </c>
      <c r="BH522" s="54">
        <f t="shared" ref="BH522:BH585" si="347">(BB522*($F$33^2)*$F$34)/BF522</f>
        <v>43509.117818224913</v>
      </c>
      <c r="BI522" s="34">
        <f t="shared" si="328"/>
        <v>249.67346366314916</v>
      </c>
      <c r="BJ522" s="27">
        <f t="shared" ref="BJ522:BJ585" si="348">$F$43*(BH522^$F$44)*(BI522^$F$45)</f>
        <v>4829.5055560776709</v>
      </c>
      <c r="BK522" s="34">
        <f t="shared" ref="BK522:BK585" si="349">(BJ522*BG522)/$F$16</f>
        <v>543.60655711889672</v>
      </c>
      <c r="BL522" s="27">
        <f t="shared" ref="BL522:BL585" si="350">1/((1/BK522)+(1/$F$61))</f>
        <v>104.77587212016665</v>
      </c>
      <c r="BM522" s="34">
        <f t="shared" ref="BM522:BM585" si="351">($F$33*($F$34^2))/9.8</f>
        <v>1.1054421768707483</v>
      </c>
      <c r="BN522" s="45">
        <f t="shared" ref="BN522:BN585" si="352">((((H522/60)*(BB522/1000)*BC522*($F$20-$F$4)+(((-$F$19)*V522*($F$7*1000))/60)))/(-BL522*$F$46/1000))+$F$4</f>
        <v>451.54471203366523</v>
      </c>
      <c r="BO522" s="45">
        <f t="shared" ref="BO522:BO585" si="353">((-$F$19)*V522*($F$7*1000)/60)+BP522</f>
        <v>72.32790309033085</v>
      </c>
      <c r="BP522" s="66">
        <f t="shared" ref="BP522:BP585" si="354">($F$35*($F$33^5)*($F$34^3)*BB522)/1000</f>
        <v>6.7052522015645044</v>
      </c>
    </row>
    <row r="523" spans="8:68">
      <c r="H523" s="68">
        <v>518</v>
      </c>
      <c r="I523" s="31">
        <f>('Propiedades físicas'!$C$10*'Diseño reactor'!H523)/1000</f>
        <v>453.37705586870726</v>
      </c>
      <c r="J523" s="31">
        <f t="shared" si="331"/>
        <v>1.0057853481938273</v>
      </c>
      <c r="K523" s="31">
        <f>(I523*1000)/'Propiedades físicas'!$F$10</f>
        <v>2961.5343042132017</v>
      </c>
      <c r="L523" s="31">
        <f t="shared" si="332"/>
        <v>423.07632917331449</v>
      </c>
      <c r="M523" s="31">
        <f t="shared" si="333"/>
        <v>2538.4579750398871</v>
      </c>
      <c r="N523" s="31">
        <f t="shared" si="334"/>
        <v>0.81674967021875389</v>
      </c>
      <c r="O523" s="32">
        <f t="shared" si="335"/>
        <v>4.9004980213125231</v>
      </c>
      <c r="P523" s="33">
        <f t="shared" si="336"/>
        <v>0.43635333251408276</v>
      </c>
      <c r="Q523" s="31">
        <f t="shared" si="337"/>
        <v>4.260419687847576</v>
      </c>
      <c r="R523" s="31">
        <f t="shared" si="338"/>
        <v>0.20322898886402802</v>
      </c>
      <c r="S523" s="31">
        <f t="shared" si="339"/>
        <v>0.64007833346494647</v>
      </c>
      <c r="T523" s="31">
        <f t="shared" si="340"/>
        <v>9.4652701921010871E-2</v>
      </c>
      <c r="U523" s="31">
        <f t="shared" si="341"/>
        <v>8.2514646919632229E-2</v>
      </c>
      <c r="V523" s="47">
        <f t="shared" ref="V523:V586" si="355">$C$4*P523/$C$5</f>
        <v>4.3211689239258688E-4</v>
      </c>
      <c r="W523" s="31">
        <f t="shared" si="342"/>
        <v>0.46574409709010078</v>
      </c>
      <c r="X523" s="34">
        <f>(S523*H523*'Propiedades físicas'!$F$5*60*24*365)/(1000000)</f>
        <v>51316.768377150896</v>
      </c>
      <c r="Y523" s="34">
        <f>(U523*H523*'Propiedades físicas'!$F$7*60*24*365)/(1000000)</f>
        <v>2068.8482432895926</v>
      </c>
      <c r="Z523" s="31">
        <f t="shared" ref="Z523:Z586" si="356">P523*$H523</f>
        <v>226.03102624229487</v>
      </c>
      <c r="AA523" s="31">
        <f t="shared" ref="AA523:AA554" si="357">Q523*$H523</f>
        <v>2206.8973983050441</v>
      </c>
      <c r="AB523" s="31">
        <f t="shared" ref="AB523:AB554" si="358">R523*$H523</f>
        <v>105.27261623156652</v>
      </c>
      <c r="AC523" s="31">
        <f t="shared" ref="AC523:AC554" si="359">S523*$H523</f>
        <v>331.56057673484224</v>
      </c>
      <c r="AD523" s="31">
        <f t="shared" si="343"/>
        <v>49.030099595083634</v>
      </c>
      <c r="AE523" s="31">
        <f t="shared" ref="AE523:AE585" si="360">U523*$H523</f>
        <v>42.742587104369491</v>
      </c>
      <c r="AF523" s="31">
        <f t="shared" ref="AF523:AF586" si="361">Z523+AA523+AB523+AC523+AD523+AE523</f>
        <v>2961.5343042132017</v>
      </c>
      <c r="AG523" s="31">
        <f t="shared" ref="AG523:AG586" si="362">Z523/AF523</f>
        <v>7.6322271844271317E-2</v>
      </c>
      <c r="AH523" s="31">
        <f t="shared" ref="AH523:AL586" si="363">AA523/$AF523</f>
        <v>0.7451871805656346</v>
      </c>
      <c r="AI523" s="31">
        <f t="shared" si="363"/>
        <v>3.554664758797537E-2</v>
      </c>
      <c r="AJ523" s="31">
        <f t="shared" si="363"/>
        <v>0.11195567657722229</v>
      </c>
      <c r="AK523" s="31">
        <f t="shared" si="344"/>
        <v>1.6555641285441597E-2</v>
      </c>
      <c r="AL523" s="31">
        <f t="shared" si="344"/>
        <v>1.4432582139454576E-2</v>
      </c>
      <c r="AM523" s="31">
        <f t="shared" ref="AM523:AM586" si="364">AG523+AH523+AI523+AJ523+AK523+AL523</f>
        <v>0.99999999999999967</v>
      </c>
      <c r="AN523" s="31">
        <f>(Z523*'Propiedades físicas'!$F$4)/1000</f>
        <v>198.76716385694925</v>
      </c>
      <c r="AO523" s="31">
        <f>(AA523*'Propiedades físicas'!$F$6)/1000</f>
        <v>70.708992641693612</v>
      </c>
      <c r="AP523" s="31">
        <f>(AB523*'Propiedades físicas'!$F$9)/1000</f>
        <v>64.947940584064952</v>
      </c>
      <c r="AQ523" s="31">
        <f>(AC523*'Propiedades físicas'!$F$5)/1000</f>
        <v>97.634643031109007</v>
      </c>
      <c r="AR523" s="31">
        <f>(AD523*'Propiedades físicas'!$F$8)/1000</f>
        <v>17.382150908449042</v>
      </c>
      <c r="AS523" s="31">
        <f>(AE523*'Propiedades físicas'!$F$7)/1000</f>
        <v>3.9361648464413865</v>
      </c>
      <c r="AT523" s="31">
        <f t="shared" ref="AT523:AT586" si="365">AN523+AO523+AP523+AQ523+AR523+AS523</f>
        <v>453.37705586870726</v>
      </c>
      <c r="AU523" s="31">
        <f t="shared" ref="AU523:AU586" si="366">AN523/$AT523</f>
        <v>0.43841469541526584</v>
      </c>
      <c r="AV523" s="31">
        <f t="shared" si="329"/>
        <v>0.15596067715912407</v>
      </c>
      <c r="AW523" s="31">
        <f t="shared" si="329"/>
        <v>0.14325369963775389</v>
      </c>
      <c r="AX523" s="31">
        <f t="shared" si="329"/>
        <v>0.21534976630882458</v>
      </c>
      <c r="AY523" s="31">
        <f t="shared" ref="AY523:AZ586" si="367">AR523/$AT523</f>
        <v>3.833928224520191E-2</v>
      </c>
      <c r="AZ523" s="31">
        <f t="shared" si="330"/>
        <v>8.6818792338297212E-3</v>
      </c>
      <c r="BA523" s="31">
        <f t="shared" ref="BA523:BA586" si="368">AU523+AV523+AW523+AX523+AY523+AZ523</f>
        <v>0.99999999999999989</v>
      </c>
      <c r="BB523" s="34">
        <f>AU523*'Propiedades físicas'!$C$4+'Diseño reactor'!AV523*'Propiedades físicas'!$C$5+'Diseño reactor'!AW523*'Propiedades físicas'!$C$8+'Diseño reactor'!AX523*'Propiedades físicas'!$C$9+'Diseño reactor'!AY523*'Propiedades físicas'!$C$7+'Diseño reactor'!AZ523*'Propiedades físicas'!$C$6</f>
        <v>877.66980190605148</v>
      </c>
      <c r="BC523" s="45">
        <f>AU523*'Propiedades físicas'!$L$4+'Diseño reactor'!AV523*'Propiedades físicas'!$L$5+'Diseño reactor'!AW523*'Propiedades físicas'!$L$8+AX523*'Propiedades físicas'!$L$9+'Diseño reactor'!AY523*'Propiedades físicas'!$L$7+'Diseño reactor'!AZ523*'Propiedades físicas'!$L$6</f>
        <v>1.9292956128707417</v>
      </c>
      <c r="BD523" s="29">
        <f t="shared" si="345"/>
        <v>4.4929997064479323</v>
      </c>
      <c r="BE523" s="58">
        <f t="shared" si="346"/>
        <v>44.651672738380284</v>
      </c>
      <c r="BF523" s="30">
        <f>AU523*'Propiedades físicas'!$I$4+'Diseño reactor'!AV523*'Propiedades físicas'!$I$5+'Diseño reactor'!AW523*'Propiedades físicas'!$I$8+'Diseño reactor'!AX523*'Propiedades físicas'!$I$9+'Diseño reactor'!AY523*'Propiedades físicas'!$I$7+'Diseño reactor'!AZ523*'Propiedades físicas'!$I$6</f>
        <v>1.8942566234367145E-2</v>
      </c>
      <c r="BG523" s="24">
        <f>AU523*'Propiedades físicas'!$O$4+'Diseño reactor'!AV523*'Propiedades físicas'!$O$5+'Diseño reactor'!AW523*'Propiedades físicas'!$O$8+'Diseño reactor'!AX523*'Propiedades físicas'!$O$9+'Diseño reactor'!AY523*'Propiedades físicas'!$O$7+'Diseño reactor'!AZ523*'Propiedades físicas'!$O$6</f>
        <v>0.14633842886003492</v>
      </c>
      <c r="BH523" s="54">
        <f t="shared" si="347"/>
        <v>43501.73122941883</v>
      </c>
      <c r="BI523" s="34">
        <f t="shared" ref="BI523:BI586" si="369">(BC523*BF523)/(BG523/1000)</f>
        <v>249.73487973847347</v>
      </c>
      <c r="BJ523" s="27">
        <f t="shared" si="348"/>
        <v>4829.3548527592584</v>
      </c>
      <c r="BK523" s="34">
        <f t="shared" si="349"/>
        <v>543.63092427721165</v>
      </c>
      <c r="BL523" s="27">
        <f t="shared" si="350"/>
        <v>104.77677731562379</v>
      </c>
      <c r="BM523" s="34">
        <f t="shared" si="351"/>
        <v>1.1054421768707483</v>
      </c>
      <c r="BN523" s="45">
        <f t="shared" si="352"/>
        <v>452.56459971898494</v>
      </c>
      <c r="BO523" s="45">
        <f t="shared" si="353"/>
        <v>72.386966280691794</v>
      </c>
      <c r="BP523" s="66">
        <f t="shared" si="354"/>
        <v>6.7051986370185919</v>
      </c>
    </row>
    <row r="524" spans="8:68">
      <c r="H524" s="68">
        <v>519</v>
      </c>
      <c r="I524" s="31">
        <f>('Propiedades físicas'!$C$10*'Diseño reactor'!H524)/1000</f>
        <v>454.25230115030706</v>
      </c>
      <c r="J524" s="31">
        <f t="shared" si="331"/>
        <v>1.0038474188138777</v>
      </c>
      <c r="K524" s="31">
        <f>(I524*1000)/'Propiedades físicas'!$F$10</f>
        <v>2967.2515519047329</v>
      </c>
      <c r="L524" s="31">
        <f t="shared" si="332"/>
        <v>423.89307884353326</v>
      </c>
      <c r="M524" s="31">
        <f t="shared" si="333"/>
        <v>2543.3584730611997</v>
      </c>
      <c r="N524" s="31">
        <f t="shared" si="334"/>
        <v>0.81674967021875389</v>
      </c>
      <c r="O524" s="32">
        <f t="shared" si="335"/>
        <v>4.9004980213125231</v>
      </c>
      <c r="P524" s="33">
        <f t="shared" si="336"/>
        <v>0.43674526224013371</v>
      </c>
      <c r="Q524" s="31">
        <f t="shared" si="337"/>
        <v>4.2614312940452193</v>
      </c>
      <c r="R524" s="31">
        <f t="shared" si="338"/>
        <v>0.20320194897731395</v>
      </c>
      <c r="S524" s="31">
        <f t="shared" si="339"/>
        <v>0.63906672726730329</v>
      </c>
      <c r="T524" s="31">
        <f t="shared" si="340"/>
        <v>9.4542598713929601E-2</v>
      </c>
      <c r="U524" s="31">
        <f t="shared" si="341"/>
        <v>8.2259860287376654E-2</v>
      </c>
      <c r="V524" s="47">
        <f t="shared" si="355"/>
        <v>4.3250501697566639E-4</v>
      </c>
      <c r="W524" s="31">
        <f t="shared" si="342"/>
        <v>0.4652642319118927</v>
      </c>
      <c r="X524" s="34">
        <f>(S524*H524*'Propiedades físicas'!$F$5*60*24*365)/(1000000)</f>
        <v>51334.575790551455</v>
      </c>
      <c r="Y524" s="34">
        <f>(U524*H524*'Propiedades físicas'!$F$7*60*24*365)/(1000000)</f>
        <v>2066.4416894149799</v>
      </c>
      <c r="Z524" s="31">
        <f t="shared" si="356"/>
        <v>226.67079110262941</v>
      </c>
      <c r="AA524" s="31">
        <f t="shared" si="357"/>
        <v>2211.6828416094686</v>
      </c>
      <c r="AB524" s="31">
        <f t="shared" si="358"/>
        <v>105.46181151922593</v>
      </c>
      <c r="AC524" s="31">
        <f t="shared" si="359"/>
        <v>331.6756314517304</v>
      </c>
      <c r="AD524" s="31">
        <f t="shared" si="343"/>
        <v>49.067608732529465</v>
      </c>
      <c r="AE524" s="31">
        <f t="shared" si="360"/>
        <v>42.692867489148483</v>
      </c>
      <c r="AF524" s="31">
        <f t="shared" si="361"/>
        <v>2967.251551904732</v>
      </c>
      <c r="AG524" s="31">
        <f t="shared" si="362"/>
        <v>7.6390824012586789E-2</v>
      </c>
      <c r="AH524" s="31">
        <f t="shared" si="363"/>
        <v>0.74536411993440521</v>
      </c>
      <c r="AI524" s="31">
        <f t="shared" si="363"/>
        <v>3.5541918059332753E-2</v>
      </c>
      <c r="AJ524" s="31">
        <f t="shared" si="363"/>
        <v>0.11177873720845199</v>
      </c>
      <c r="AK524" s="31">
        <f t="shared" si="344"/>
        <v>1.6536383206550886E-2</v>
      </c>
      <c r="AL524" s="31">
        <f t="shared" si="344"/>
        <v>1.4388017578672481E-2</v>
      </c>
      <c r="AM524" s="31">
        <f t="shared" si="364"/>
        <v>1.0000000000000002</v>
      </c>
      <c r="AN524" s="31">
        <f>(Z524*'Propiedades físicas'!$F$4)/1000</f>
        <v>199.32976027983025</v>
      </c>
      <c r="AO524" s="31">
        <f>(AA524*'Propiedades físicas'!$F$6)/1000</f>
        <v>70.862318245167373</v>
      </c>
      <c r="AP524" s="31">
        <f>(AB524*'Propiedades físicas'!$F$9)/1000</f>
        <v>65.06466461678643</v>
      </c>
      <c r="AQ524" s="31">
        <f>(AC524*'Propiedades físicas'!$F$5)/1000</f>
        <v>97.668523193591056</v>
      </c>
      <c r="AR524" s="31">
        <f>(AD524*'Propiedades físicas'!$F$8)/1000</f>
        <v>17.395448647856337</v>
      </c>
      <c r="AS524" s="31">
        <f>(AE524*'Propiedades físicas'!$F$7)/1000</f>
        <v>3.9315861670756842</v>
      </c>
      <c r="AT524" s="31">
        <f t="shared" si="365"/>
        <v>454.25230115030712</v>
      </c>
      <c r="AU524" s="31">
        <f t="shared" si="366"/>
        <v>0.43880847664407147</v>
      </c>
      <c r="AV524" s="31">
        <f t="shared" ref="AV524:AZ587" si="370">AO524/$AT524</f>
        <v>0.15599770890697107</v>
      </c>
      <c r="AW524" s="31">
        <f t="shared" si="370"/>
        <v>0.14323463954287652</v>
      </c>
      <c r="AX524" s="31">
        <f t="shared" si="370"/>
        <v>0.2150094186562494</v>
      </c>
      <c r="AY524" s="31">
        <f t="shared" si="367"/>
        <v>3.829468470232443E-2</v>
      </c>
      <c r="AZ524" s="31">
        <f t="shared" si="367"/>
        <v>8.6550715475071753E-3</v>
      </c>
      <c r="BA524" s="31">
        <f t="shared" si="368"/>
        <v>1</v>
      </c>
      <c r="BB524" s="34">
        <f>AU524*'Propiedades físicas'!$C$4+'Diseño reactor'!AV524*'Propiedades físicas'!$C$5+'Diseño reactor'!AW524*'Propiedades físicas'!$C$8+'Diseño reactor'!AX524*'Propiedades físicas'!$C$9+'Diseño reactor'!AY524*'Propiedades físicas'!$C$7+'Diseño reactor'!AZ524*'Propiedades físicas'!$C$6</f>
        <v>877.66281788185529</v>
      </c>
      <c r="BC524" s="45">
        <f>AU524*'Propiedades físicas'!$L$4+'Diseño reactor'!AV524*'Propiedades físicas'!$L$5+'Diseño reactor'!AW524*'Propiedades físicas'!$L$8+AX524*'Propiedades físicas'!$L$9+'Diseño reactor'!AY524*'Propiedades físicas'!$L$7+'Diseño reactor'!AZ524*'Propiedades físicas'!$L$6</f>
        <v>1.9296039800141445</v>
      </c>
      <c r="BD524" s="29">
        <f t="shared" si="345"/>
        <v>4.4876889124910635</v>
      </c>
      <c r="BE524" s="58">
        <f t="shared" si="346"/>
        <v>44.645405022733627</v>
      </c>
      <c r="BF524" s="30">
        <f>AU524*'Propiedades físicas'!$I$4+'Diseño reactor'!AV524*'Propiedades físicas'!$I$5+'Diseño reactor'!AW524*'Propiedades físicas'!$I$8+'Diseño reactor'!AX524*'Propiedades físicas'!$I$9+'Diseño reactor'!AY524*'Propiedades físicas'!$I$7+'Diseño reactor'!AZ524*'Propiedades físicas'!$I$6</f>
        <v>1.89456193837228E-2</v>
      </c>
      <c r="BG524" s="24">
        <f>AU524*'Propiedades físicas'!$O$4+'Diseño reactor'!AV524*'Propiedades físicas'!$O$5+'Diseño reactor'!AW524*'Propiedades físicas'!$O$8+'Diseño reactor'!AX524*'Propiedades físicas'!$O$9+'Diseño reactor'!AY524*'Propiedades físicas'!$O$7+'Diseño reactor'!AZ524*'Propiedades físicas'!$O$6</f>
        <v>0.14634953948090954</v>
      </c>
      <c r="BH524" s="54">
        <f t="shared" si="347"/>
        <v>43494.374673659549</v>
      </c>
      <c r="BI524" s="34">
        <f t="shared" si="369"/>
        <v>249.79608884545456</v>
      </c>
      <c r="BJ524" s="27">
        <f t="shared" si="348"/>
        <v>4829.2048532784156</v>
      </c>
      <c r="BK524" s="34">
        <f t="shared" si="349"/>
        <v>543.65531256636109</v>
      </c>
      <c r="BL524" s="27">
        <f t="shared" si="350"/>
        <v>104.77768323046278</v>
      </c>
      <c r="BM524" s="34">
        <f t="shared" si="351"/>
        <v>1.1054421768707483</v>
      </c>
      <c r="BN524" s="45">
        <f t="shared" si="352"/>
        <v>453.58492828870982</v>
      </c>
      <c r="BO524" s="45">
        <f t="shared" si="353"/>
        <v>72.445907860955771</v>
      </c>
      <c r="BP524" s="66">
        <f t="shared" si="354"/>
        <v>6.70514528065448</v>
      </c>
    </row>
    <row r="525" spans="8:68">
      <c r="H525" s="68">
        <v>520</v>
      </c>
      <c r="I525" s="31">
        <f>('Propiedades físicas'!$C$10*'Diseño reactor'!H525)/1000</f>
        <v>455.12754643190686</v>
      </c>
      <c r="J525" s="31">
        <f t="shared" si="331"/>
        <v>1.0019169430084665</v>
      </c>
      <c r="K525" s="31">
        <f>(I525*1000)/'Propiedades físicas'!$F$10</f>
        <v>2972.968799596264</v>
      </c>
      <c r="L525" s="31">
        <f t="shared" si="332"/>
        <v>424.70982851375197</v>
      </c>
      <c r="M525" s="31">
        <f t="shared" si="333"/>
        <v>2548.2589710825118</v>
      </c>
      <c r="N525" s="31">
        <f t="shared" si="334"/>
        <v>0.81674967021875378</v>
      </c>
      <c r="O525" s="32">
        <f t="shared" si="335"/>
        <v>4.9004980213125231</v>
      </c>
      <c r="P525" s="33">
        <f t="shared" si="336"/>
        <v>0.43713638517184078</v>
      </c>
      <c r="Q525" s="31">
        <f t="shared" si="337"/>
        <v>4.2624399194438727</v>
      </c>
      <c r="R525" s="31">
        <f t="shared" si="338"/>
        <v>0.20317458976649469</v>
      </c>
      <c r="S525" s="31">
        <f t="shared" si="339"/>
        <v>0.63805810186864964</v>
      </c>
      <c r="T525" s="31">
        <f t="shared" si="340"/>
        <v>9.4432573739099884E-2</v>
      </c>
      <c r="U525" s="31">
        <f t="shared" si="341"/>
        <v>8.2006121541318408E-2</v>
      </c>
      <c r="V525" s="47">
        <f t="shared" si="355"/>
        <v>4.3289234259735694E-4</v>
      </c>
      <c r="W525" s="31">
        <f t="shared" si="342"/>
        <v>0.46478535454472786</v>
      </c>
      <c r="X525" s="34">
        <f>(S525*H525*'Propiedades físicas'!$F$5*60*24*365)/(1000000)</f>
        <v>51352.309965640605</v>
      </c>
      <c r="Y525" s="34">
        <f>(U525*H525*'Propiedades físicas'!$F$7*60*24*365)/(1000000)</f>
        <v>2064.036845482638</v>
      </c>
      <c r="Z525" s="31">
        <f t="shared" si="356"/>
        <v>227.3109202893572</v>
      </c>
      <c r="AA525" s="31">
        <f t="shared" si="357"/>
        <v>2216.4687581108137</v>
      </c>
      <c r="AB525" s="31">
        <f t="shared" si="358"/>
        <v>105.65078667857723</v>
      </c>
      <c r="AC525" s="31">
        <f t="shared" si="359"/>
        <v>331.79021297169783</v>
      </c>
      <c r="AD525" s="31">
        <f t="shared" si="343"/>
        <v>49.104938344331941</v>
      </c>
      <c r="AE525" s="31">
        <f t="shared" si="360"/>
        <v>42.64318320148557</v>
      </c>
      <c r="AF525" s="31">
        <f t="shared" si="361"/>
        <v>2972.9687995962631</v>
      </c>
      <c r="AG525" s="31">
        <f t="shared" si="362"/>
        <v>7.6459235065038891E-2</v>
      </c>
      <c r="AH525" s="31">
        <f t="shared" si="363"/>
        <v>0.7455405379336022</v>
      </c>
      <c r="AI525" s="31">
        <f t="shared" si="363"/>
        <v>3.5537132677922786E-2</v>
      </c>
      <c r="AJ525" s="31">
        <f t="shared" si="363"/>
        <v>0.11160231920925501</v>
      </c>
      <c r="AK525" s="31">
        <f t="shared" si="344"/>
        <v>1.651713881121138E-2</v>
      </c>
      <c r="AL525" s="31">
        <f t="shared" si="344"/>
        <v>1.4343636302969821E-2</v>
      </c>
      <c r="AM525" s="31">
        <f t="shared" si="364"/>
        <v>1.0000000000000002</v>
      </c>
      <c r="AN525" s="31">
        <f>(Z525*'Propiedades físicas'!$F$4)/1000</f>
        <v>199.89267708405495</v>
      </c>
      <c r="AO525" s="31">
        <f>(AA525*'Propiedades físicas'!$F$6)/1000</f>
        <v>71.015659009870475</v>
      </c>
      <c r="AP525" s="31">
        <f>(AB525*'Propiedades físicas'!$F$9)/1000</f>
        <v>65.181252841348211</v>
      </c>
      <c r="AQ525" s="31">
        <f>(AC525*'Propiedades físicas'!$F$5)/1000</f>
        <v>97.702264013775874</v>
      </c>
      <c r="AR525" s="31">
        <f>(AD525*'Propiedades físicas'!$F$8)/1000</f>
        <v>17.408682741832553</v>
      </c>
      <c r="AS525" s="31">
        <f>(AE525*'Propiedades físicas'!$F$7)/1000</f>
        <v>3.9270107410248061</v>
      </c>
      <c r="AT525" s="31">
        <f t="shared" si="365"/>
        <v>455.12754643190681</v>
      </c>
      <c r="AU525" s="31">
        <f t="shared" si="366"/>
        <v>0.4392014472671818</v>
      </c>
      <c r="AV525" s="31">
        <f t="shared" si="370"/>
        <v>0.15603463153706379</v>
      </c>
      <c r="AW525" s="31">
        <f t="shared" si="370"/>
        <v>0.14321535436023142</v>
      </c>
      <c r="AX525" s="31">
        <f t="shared" si="370"/>
        <v>0.21467007387212378</v>
      </c>
      <c r="AY525" s="31">
        <f t="shared" si="367"/>
        <v>3.8250118847590178E-2</v>
      </c>
      <c r="AZ525" s="31">
        <f t="shared" si="367"/>
        <v>8.6283741158091811E-3</v>
      </c>
      <c r="BA525" s="31">
        <f t="shared" si="368"/>
        <v>1</v>
      </c>
      <c r="BB525" s="34">
        <f>AU525*'Propiedades físicas'!$C$4+'Diseño reactor'!AV525*'Propiedades físicas'!$C$5+'Diseño reactor'!AW525*'Propiedades físicas'!$C$8+'Diseño reactor'!AX525*'Propiedades físicas'!$C$9+'Diseño reactor'!AY525*'Propiedades físicas'!$C$7+'Diseño reactor'!AZ525*'Propiedades físicas'!$C$6</f>
        <v>877.6558609728803</v>
      </c>
      <c r="BC525" s="45">
        <f>AU525*'Propiedades físicas'!$L$4+'Diseño reactor'!AV525*'Propiedades físicas'!$L$5+'Diseño reactor'!AW525*'Propiedades físicas'!$L$8+AX525*'Propiedades físicas'!$L$9+'Diseño reactor'!AY525*'Propiedades físicas'!$L$7+'Diseño reactor'!AZ525*'Propiedades físicas'!$L$6</f>
        <v>1.929911691957829</v>
      </c>
      <c r="BD525" s="29">
        <f t="shared" si="345"/>
        <v>4.4823906523234012</v>
      </c>
      <c r="BE525" s="58">
        <f t="shared" si="346"/>
        <v>44.639153699748</v>
      </c>
      <c r="BF525" s="30">
        <f>AU525*'Propiedades físicas'!$I$4+'Diseño reactor'!AV525*'Propiedades físicas'!$I$5+'Diseño reactor'!AW525*'Propiedades físicas'!$I$8+'Diseño reactor'!AX525*'Propiedades físicas'!$I$9+'Diseño reactor'!AY525*'Propiedades físicas'!$I$7+'Diseño reactor'!AZ525*'Propiedades físicas'!$I$6</f>
        <v>1.894866113465311E-2</v>
      </c>
      <c r="BG525" s="24">
        <f>AU525*'Propiedades físicas'!$O$4+'Diseño reactor'!AV525*'Propiedades físicas'!$O$5+'Diseño reactor'!AW525*'Propiedades físicas'!$O$8+'Diseño reactor'!AX525*'Propiedades físicas'!$O$9+'Diseño reactor'!AY525*'Propiedades físicas'!$O$7+'Diseño reactor'!AZ525*'Propiedades físicas'!$O$6</f>
        <v>0.14636063516371633</v>
      </c>
      <c r="BH525" s="54">
        <f t="shared" si="347"/>
        <v>43487.047991411244</v>
      </c>
      <c r="BI525" s="34">
        <f t="shared" si="369"/>
        <v>249.85709190048439</v>
      </c>
      <c r="BJ525" s="27">
        <f t="shared" si="348"/>
        <v>4829.055553787769</v>
      </c>
      <c r="BK525" s="34">
        <f t="shared" si="349"/>
        <v>543.67972161019213</v>
      </c>
      <c r="BL525" s="27">
        <f t="shared" si="350"/>
        <v>104.77858985054934</v>
      </c>
      <c r="BM525" s="34">
        <f t="shared" si="351"/>
        <v>1.1054421768707483</v>
      </c>
      <c r="BN525" s="45">
        <f t="shared" si="352"/>
        <v>454.60569631760575</v>
      </c>
      <c r="BO525" s="45">
        <f t="shared" si="353"/>
        <v>72.50472820624276</v>
      </c>
      <c r="BP525" s="66">
        <f t="shared" si="354"/>
        <v>6.7050921314445207</v>
      </c>
    </row>
    <row r="526" spans="8:68">
      <c r="H526" s="68">
        <v>521</v>
      </c>
      <c r="I526" s="31">
        <f>('Propiedades físicas'!$C$10*'Diseño reactor'!H526)/1000</f>
        <v>456.00279171350667</v>
      </c>
      <c r="J526" s="31">
        <f t="shared" si="331"/>
        <v>0.99999387785873817</v>
      </c>
      <c r="K526" s="31">
        <f>(I526*1000)/'Propiedades físicas'!$F$10</f>
        <v>2978.6860472877952</v>
      </c>
      <c r="L526" s="31">
        <f t="shared" si="332"/>
        <v>425.52657818397074</v>
      </c>
      <c r="M526" s="31">
        <f t="shared" si="333"/>
        <v>2553.1594691038244</v>
      </c>
      <c r="N526" s="31">
        <f t="shared" si="334"/>
        <v>0.81674967021875378</v>
      </c>
      <c r="O526" s="32">
        <f t="shared" si="335"/>
        <v>4.9004980213125231</v>
      </c>
      <c r="P526" s="33">
        <f t="shared" si="336"/>
        <v>0.43752670379784364</v>
      </c>
      <c r="Q526" s="31">
        <f t="shared" si="337"/>
        <v>4.263445576542944</v>
      </c>
      <c r="R526" s="31">
        <f t="shared" si="338"/>
        <v>0.20314691337205193</v>
      </c>
      <c r="S526" s="31">
        <f t="shared" si="339"/>
        <v>0.63705244476957879</v>
      </c>
      <c r="T526" s="31">
        <f t="shared" si="340"/>
        <v>9.4322627749047983E-2</v>
      </c>
      <c r="U526" s="31">
        <f t="shared" si="341"/>
        <v>8.1753425299810292E-2</v>
      </c>
      <c r="V526" s="47">
        <f t="shared" si="355"/>
        <v>4.3327887172213642E-4</v>
      </c>
      <c r="W526" s="31">
        <f t="shared" si="342"/>
        <v>0.46430746194160227</v>
      </c>
      <c r="X526" s="34">
        <f>(S526*H526*'Propiedades físicas'!$F$5*60*24*365)/(1000000)</f>
        <v>51369.971278549616</v>
      </c>
      <c r="Y526" s="34">
        <f>(U526*H526*'Propiedades físicas'!$F$7*60*24*365)/(1000000)</f>
        <v>2061.6337279407276</v>
      </c>
      <c r="Z526" s="31">
        <f t="shared" si="356"/>
        <v>227.95141267867655</v>
      </c>
      <c r="AA526" s="31">
        <f t="shared" si="357"/>
        <v>2221.2551453788737</v>
      </c>
      <c r="AB526" s="31">
        <f t="shared" si="358"/>
        <v>105.83954186683906</v>
      </c>
      <c r="AC526" s="31">
        <f t="shared" si="359"/>
        <v>331.90432372495053</v>
      </c>
      <c r="AD526" s="31">
        <f t="shared" si="343"/>
        <v>49.142089057253997</v>
      </c>
      <c r="AE526" s="31">
        <f t="shared" si="360"/>
        <v>42.593534581201162</v>
      </c>
      <c r="AF526" s="31">
        <f t="shared" si="361"/>
        <v>2978.6860472877956</v>
      </c>
      <c r="AG526" s="31">
        <f t="shared" si="362"/>
        <v>7.6527505436913959E-2</v>
      </c>
      <c r="AH526" s="31">
        <f t="shared" si="363"/>
        <v>0.74571643674948862</v>
      </c>
      <c r="AI526" s="31">
        <f t="shared" si="363"/>
        <v>3.5532291818135685E-2</v>
      </c>
      <c r="AJ526" s="31">
        <f t="shared" si="363"/>
        <v>0.11142642039336832</v>
      </c>
      <c r="AK526" s="31">
        <f t="shared" si="344"/>
        <v>1.6497908231046941E-2</v>
      </c>
      <c r="AL526" s="31">
        <f t="shared" si="344"/>
        <v>1.4299437371046256E-2</v>
      </c>
      <c r="AM526" s="31">
        <f t="shared" si="364"/>
        <v>0.99999999999999978</v>
      </c>
      <c r="AN526" s="31">
        <f>(Z526*'Propiedades físicas'!$F$4)/1000</f>
        <v>200.45591328137459</v>
      </c>
      <c r="AO526" s="31">
        <f>(AA526*'Propiedades físicas'!$F$6)/1000</f>
        <v>71.169014857939104</v>
      </c>
      <c r="AP526" s="31">
        <f>(AB526*'Propiedades físicas'!$F$9)/1000</f>
        <v>65.297705354746356</v>
      </c>
      <c r="AQ526" s="31">
        <f>(AC526*'Propiedades físicas'!$F$5)/1000</f>
        <v>97.735866207286193</v>
      </c>
      <c r="AR526" s="31">
        <f>(AD526*'Propiedades físicas'!$F$8)/1000</f>
        <v>17.421853412577683</v>
      </c>
      <c r="AS526" s="31">
        <f>(AE526*'Propiedades físicas'!$F$7)/1000</f>
        <v>3.922438599582815</v>
      </c>
      <c r="AT526" s="31">
        <f t="shared" si="365"/>
        <v>456.00279171350672</v>
      </c>
      <c r="AU526" s="31">
        <f t="shared" si="366"/>
        <v>0.43959360978499273</v>
      </c>
      <c r="AV526" s="31">
        <f t="shared" si="370"/>
        <v>0.15607144550696639</v>
      </c>
      <c r="AW526" s="31">
        <f t="shared" si="370"/>
        <v>0.14319584559861862</v>
      </c>
      <c r="AX526" s="31">
        <f t="shared" si="370"/>
        <v>0.21433172775111164</v>
      </c>
      <c r="AY526" s="31">
        <f t="shared" si="367"/>
        <v>3.8205584985811503E-2</v>
      </c>
      <c r="AZ526" s="31">
        <f t="shared" si="367"/>
        <v>8.6017863724991601E-3</v>
      </c>
      <c r="BA526" s="31">
        <f t="shared" si="368"/>
        <v>1</v>
      </c>
      <c r="BB526" s="34">
        <f>AU526*'Propiedades físicas'!$C$4+'Diseño reactor'!AV526*'Propiedades físicas'!$C$5+'Diseño reactor'!AW526*'Propiedades físicas'!$C$8+'Diseño reactor'!AX526*'Propiedades físicas'!$C$9+'Diseño reactor'!AY526*'Propiedades físicas'!$C$7+'Diseño reactor'!AZ526*'Propiedades físicas'!$C$6</f>
        <v>877.64893104541864</v>
      </c>
      <c r="BC526" s="45">
        <f>AU526*'Propiedades físicas'!$L$4+'Diseño reactor'!AV526*'Propiedades físicas'!$L$5+'Diseño reactor'!AW526*'Propiedades físicas'!$L$8+AX526*'Propiedades físicas'!$L$9+'Diseño reactor'!AY526*'Propiedades físicas'!$L$7+'Diseño reactor'!AZ526*'Propiedades físicas'!$L$6</f>
        <v>1.9302187507119495</v>
      </c>
      <c r="BD526" s="29">
        <f t="shared" si="345"/>
        <v>4.4771048818400878</v>
      </c>
      <c r="BE526" s="58">
        <f t="shared" si="346"/>
        <v>44.632918702464686</v>
      </c>
      <c r="BF526" s="30">
        <f>AU526*'Propiedades físicas'!$I$4+'Diseño reactor'!AV526*'Propiedades físicas'!$I$5+'Diseño reactor'!AW526*'Propiedades físicas'!$I$8+'Diseño reactor'!AX526*'Propiedades físicas'!$I$9+'Diseño reactor'!AY526*'Propiedades físicas'!$I$7+'Diseño reactor'!AZ526*'Propiedades físicas'!$I$6</f>
        <v>1.8951691541314687E-2</v>
      </c>
      <c r="BG526" s="24">
        <f>AU526*'Propiedades físicas'!$O$4+'Diseño reactor'!AV526*'Propiedades físicas'!$O$5+'Diseño reactor'!AW526*'Propiedades físicas'!$O$8+'Diseño reactor'!AX526*'Propiedades físicas'!$O$9+'Diseño reactor'!AY526*'Propiedades físicas'!$O$7+'Diseño reactor'!AZ526*'Propiedades físicas'!$O$6</f>
        <v>0.14637171591771572</v>
      </c>
      <c r="BH526" s="54">
        <f t="shared" si="347"/>
        <v>43479.751024197598</v>
      </c>
      <c r="BI526" s="34">
        <f t="shared" si="369"/>
        <v>249.91788981498973</v>
      </c>
      <c r="BJ526" s="27">
        <f t="shared" si="348"/>
        <v>4828.9069504653808</v>
      </c>
      <c r="BK526" s="34">
        <f t="shared" si="349"/>
        <v>543.70415103584742</v>
      </c>
      <c r="BL526" s="27">
        <f t="shared" si="350"/>
        <v>104.77949716187553</v>
      </c>
      <c r="BM526" s="34">
        <f t="shared" si="351"/>
        <v>1.1054421768707483</v>
      </c>
      <c r="BN526" s="45">
        <f t="shared" si="352"/>
        <v>455.6269023864877</v>
      </c>
      <c r="BO526" s="45">
        <f t="shared" si="353"/>
        <v>72.563427690131945</v>
      </c>
      <c r="BP526" s="66">
        <f t="shared" si="354"/>
        <v>6.7050391883672154</v>
      </c>
    </row>
    <row r="527" spans="8:68">
      <c r="H527" s="68">
        <v>522</v>
      </c>
      <c r="I527" s="31">
        <f>('Propiedades físicas'!$C$10*'Diseño reactor'!H527)/1000</f>
        <v>456.87803699510653</v>
      </c>
      <c r="J527" s="31">
        <f t="shared" si="331"/>
        <v>0.99807818077471755</v>
      </c>
      <c r="K527" s="31">
        <f>(I527*1000)/'Propiedades físicas'!$F$10</f>
        <v>2984.4032949793268</v>
      </c>
      <c r="L527" s="31">
        <f t="shared" si="332"/>
        <v>426.34332785418951</v>
      </c>
      <c r="M527" s="31">
        <f t="shared" si="333"/>
        <v>2558.0599671251371</v>
      </c>
      <c r="N527" s="31">
        <f t="shared" si="334"/>
        <v>0.81674967021875389</v>
      </c>
      <c r="O527" s="32">
        <f t="shared" si="335"/>
        <v>4.9004980213125231</v>
      </c>
      <c r="P527" s="33">
        <f t="shared" si="336"/>
        <v>0.43791622059655677</v>
      </c>
      <c r="Q527" s="31">
        <f t="shared" si="337"/>
        <v>4.2644482777747212</v>
      </c>
      <c r="R527" s="31">
        <f t="shared" si="338"/>
        <v>0.20311892192093034</v>
      </c>
      <c r="S527" s="31">
        <f t="shared" si="339"/>
        <v>0.63604974353780142</v>
      </c>
      <c r="T527" s="31">
        <f t="shared" si="340"/>
        <v>9.4212761486929433E-2</v>
      </c>
      <c r="U527" s="31">
        <f t="shared" si="341"/>
        <v>8.1501766214337371E-2</v>
      </c>
      <c r="V527" s="47">
        <f t="shared" si="355"/>
        <v>4.336646068043572E-4</v>
      </c>
      <c r="W527" s="31">
        <f t="shared" si="342"/>
        <v>0.46383055106803095</v>
      </c>
      <c r="X527" s="34">
        <f>(S527*H527*'Propiedades físicas'!$F$5*60*24*365)/(1000000)</f>
        <v>51387.560103094118</v>
      </c>
      <c r="Y527" s="34">
        <f>(U527*H527*'Propiedades físicas'!$F$7*60*24*365)/(1000000)</f>
        <v>2059.2323530325884</v>
      </c>
      <c r="Z527" s="31">
        <f t="shared" si="356"/>
        <v>228.59226715140264</v>
      </c>
      <c r="AA527" s="31">
        <f t="shared" si="357"/>
        <v>2226.0420009984045</v>
      </c>
      <c r="AB527" s="31">
        <f t="shared" si="358"/>
        <v>106.02807724272564</v>
      </c>
      <c r="AC527" s="31">
        <f t="shared" si="359"/>
        <v>332.01796612673235</v>
      </c>
      <c r="AD527" s="31">
        <f t="shared" si="343"/>
        <v>49.179061496177162</v>
      </c>
      <c r="AE527" s="31">
        <f t="shared" si="360"/>
        <v>42.54392196388411</v>
      </c>
      <c r="AF527" s="31">
        <f t="shared" si="361"/>
        <v>2984.4032949793268</v>
      </c>
      <c r="AG527" s="31">
        <f t="shared" si="362"/>
        <v>7.6595635561709868E-2</v>
      </c>
      <c r="AH527" s="31">
        <f t="shared" si="363"/>
        <v>0.74589181855658837</v>
      </c>
      <c r="AI527" s="31">
        <f t="shared" si="363"/>
        <v>3.5527395851993958E-2</v>
      </c>
      <c r="AJ527" s="31">
        <f t="shared" si="363"/>
        <v>0.11125103858626864</v>
      </c>
      <c r="AK527" s="31">
        <f t="shared" si="344"/>
        <v>1.6478691596042427E-2</v>
      </c>
      <c r="AL527" s="31">
        <f t="shared" si="344"/>
        <v>1.4255419847396601E-2</v>
      </c>
      <c r="AM527" s="31">
        <f t="shared" si="364"/>
        <v>0.99999999999999989</v>
      </c>
      <c r="AN527" s="31">
        <f>(Z527*'Propiedades físicas'!$F$4)/1000</f>
        <v>201.01946788760046</v>
      </c>
      <c r="AO527" s="31">
        <f>(AA527*'Propiedades físicas'!$F$6)/1000</f>
        <v>71.322385711988886</v>
      </c>
      <c r="AP527" s="31">
        <f>(AB527*'Propiedades físicas'!$F$9)/1000</f>
        <v>65.414022254899578</v>
      </c>
      <c r="AQ527" s="31">
        <f>(AC527*'Propiedades físicas'!$F$5)/1000</f>
        <v>97.769330485338884</v>
      </c>
      <c r="AR527" s="31">
        <f>(AD527*'Propiedades físicas'!$F$8)/1000</f>
        <v>17.434960881624718</v>
      </c>
      <c r="AS527" s="31">
        <f>(AE527*'Propiedades físicas'!$F$7)/1000</f>
        <v>3.9178697736540875</v>
      </c>
      <c r="AT527" s="31">
        <f t="shared" si="365"/>
        <v>456.87803699510664</v>
      </c>
      <c r="AU527" s="31">
        <f t="shared" si="366"/>
        <v>0.4399849666876271</v>
      </c>
      <c r="AV527" s="31">
        <f t="shared" si="370"/>
        <v>0.15610815127178632</v>
      </c>
      <c r="AW527" s="31">
        <f t="shared" si="370"/>
        <v>0.14317611475729614</v>
      </c>
      <c r="AX527" s="31">
        <f t="shared" si="370"/>
        <v>0.21399437611045863</v>
      </c>
      <c r="AY527" s="31">
        <f t="shared" si="367"/>
        <v>3.8161083418005171E-2</v>
      </c>
      <c r="AZ527" s="31">
        <f t="shared" si="367"/>
        <v>8.5753077548265891E-3</v>
      </c>
      <c r="BA527" s="31">
        <f t="shared" si="368"/>
        <v>1</v>
      </c>
      <c r="BB527" s="34">
        <f>AU527*'Propiedades físicas'!$C$4+'Diseño reactor'!AV527*'Propiedades físicas'!$C$5+'Diseño reactor'!AW527*'Propiedades físicas'!$C$8+'Diseño reactor'!AX527*'Propiedades físicas'!$C$9+'Diseño reactor'!AY527*'Propiedades físicas'!$C$7+'Diseño reactor'!AZ527*'Propiedades físicas'!$C$6</f>
        <v>877.64202796656139</v>
      </c>
      <c r="BC527" s="45">
        <f>AU527*'Propiedades físicas'!$L$4+'Diseño reactor'!AV527*'Propiedades físicas'!$L$5+'Diseño reactor'!AW527*'Propiedades físicas'!$L$8+AX527*'Propiedades físicas'!$L$9+'Diseño reactor'!AY527*'Propiedades físicas'!$L$7+'Diseño reactor'!AZ527*'Propiedades físicas'!$L$6</f>
        <v>1.9305251582787517</v>
      </c>
      <c r="BD527" s="29">
        <f t="shared" si="345"/>
        <v>4.4718315571413054</v>
      </c>
      <c r="BE527" s="58">
        <f t="shared" si="346"/>
        <v>44.626699964308038</v>
      </c>
      <c r="BF527" s="30">
        <f>AU527*'Propiedades físicas'!$I$4+'Diseño reactor'!AV527*'Propiedades físicas'!$I$5+'Diseño reactor'!AW527*'Propiedades físicas'!$I$8+'Diseño reactor'!AX527*'Propiedades físicas'!$I$9+'Diseño reactor'!AY527*'Propiedades físicas'!$I$7+'Diseño reactor'!AZ527*'Propiedades físicas'!$I$6</f>
        <v>1.8954710657550354E-2</v>
      </c>
      <c r="BG527" s="24">
        <f>AU527*'Propiedades físicas'!$O$4+'Diseño reactor'!AV527*'Propiedades físicas'!$O$5+'Diseño reactor'!AW527*'Propiedades físicas'!$O$8+'Diseño reactor'!AX527*'Propiedades físicas'!$O$9+'Diseño reactor'!AY527*'Propiedades físicas'!$O$7+'Diseño reactor'!AZ527*'Propiedades físicas'!$O$6</f>
        <v>0.1463827817523321</v>
      </c>
      <c r="BH527" s="54">
        <f t="shared" si="347"/>
        <v>43472.483614593373</v>
      </c>
      <c r="BI527" s="34">
        <f t="shared" si="369"/>
        <v>249.97848349546317</v>
      </c>
      <c r="BJ527" s="27">
        <f t="shared" si="348"/>
        <v>4828.7590395144953</v>
      </c>
      <c r="BK527" s="34">
        <f t="shared" si="349"/>
        <v>543.7286004737316</v>
      </c>
      <c r="BL527" s="27">
        <f t="shared" si="350"/>
        <v>104.78040515055842</v>
      </c>
      <c r="BM527" s="34">
        <f t="shared" si="351"/>
        <v>1.1054421768707483</v>
      </c>
      <c r="BN527" s="45">
        <f t="shared" si="352"/>
        <v>456.64854508218912</v>
      </c>
      <c r="BO527" s="45">
        <f t="shared" si="353"/>
        <v>72.622006684669472</v>
      </c>
      <c r="BP527" s="66">
        <f t="shared" si="354"/>
        <v>6.704986450407171</v>
      </c>
    </row>
    <row r="528" spans="8:68">
      <c r="H528" s="68">
        <v>523</v>
      </c>
      <c r="I528" s="31">
        <f>('Propiedades físicas'!$C$10*'Diseño reactor'!H528)/1000</f>
        <v>457.75328227670639</v>
      </c>
      <c r="J528" s="31">
        <f t="shared" si="331"/>
        <v>0.99616980949216538</v>
      </c>
      <c r="K528" s="31">
        <f>(I528*1000)/'Propiedades físicas'!$F$10</f>
        <v>2990.120542670858</v>
      </c>
      <c r="L528" s="31">
        <f t="shared" si="332"/>
        <v>427.16007752440828</v>
      </c>
      <c r="M528" s="31">
        <f t="shared" si="333"/>
        <v>2562.9604651464497</v>
      </c>
      <c r="N528" s="31">
        <f t="shared" si="334"/>
        <v>0.81674967021875389</v>
      </c>
      <c r="O528" s="32">
        <f t="shared" si="335"/>
        <v>4.9004980213125231</v>
      </c>
      <c r="P528" s="33">
        <f t="shared" si="336"/>
        <v>0.43830493803622245</v>
      </c>
      <c r="Q528" s="31">
        <f t="shared" si="337"/>
        <v>4.2654480355048117</v>
      </c>
      <c r="R528" s="31">
        <f t="shared" si="338"/>
        <v>0.20309061752663135</v>
      </c>
      <c r="S528" s="31">
        <f t="shared" si="339"/>
        <v>0.63504998580771077</v>
      </c>
      <c r="T528" s="31">
        <f t="shared" si="340"/>
        <v>9.4102975686620752E-2</v>
      </c>
      <c r="U528" s="31">
        <f t="shared" si="341"/>
        <v>8.1251138969279268E-2</v>
      </c>
      <c r="V528" s="47">
        <f t="shared" si="355"/>
        <v>4.3404955028829799E-4</v>
      </c>
      <c r="W528" s="31">
        <f t="shared" si="342"/>
        <v>0.46335461890198343</v>
      </c>
      <c r="X528" s="34">
        <f>(S528*H528*'Propiedades físicas'!$F$5*60*24*365)/(1000000)</f>
        <v>51405.076810790597</v>
      </c>
      <c r="Y528" s="34">
        <f>(U528*H528*'Propiedades físicas'!$F$7*60*24*365)/(1000000)</f>
        <v>2056.8327367987454</v>
      </c>
      <c r="Z528" s="31">
        <f t="shared" si="356"/>
        <v>229.23348259294434</v>
      </c>
      <c r="AA528" s="31">
        <f t="shared" si="357"/>
        <v>2230.8293225690163</v>
      </c>
      <c r="AB528" s="31">
        <f t="shared" si="358"/>
        <v>106.2163929664282</v>
      </c>
      <c r="AC528" s="31">
        <f t="shared" si="359"/>
        <v>332.13114257743274</v>
      </c>
      <c r="AD528" s="31">
        <f t="shared" si="343"/>
        <v>49.215856284102657</v>
      </c>
      <c r="AE528" s="31">
        <f t="shared" si="360"/>
        <v>42.494345680933058</v>
      </c>
      <c r="AF528" s="31">
        <f t="shared" si="361"/>
        <v>2990.1205426708575</v>
      </c>
      <c r="AG528" s="31">
        <f t="shared" si="362"/>
        <v>7.6663625871145225E-2</v>
      </c>
      <c r="AH528" s="31">
        <f t="shared" si="363"/>
        <v>0.74606668551776123</v>
      </c>
      <c r="AI528" s="31">
        <f t="shared" si="363"/>
        <v>3.552244514916874E-2</v>
      </c>
      <c r="AJ528" s="31">
        <f t="shared" si="363"/>
        <v>0.1110761716250958</v>
      </c>
      <c r="AK528" s="31">
        <f t="shared" si="344"/>
        <v>1.6459489034559693E-2</v>
      </c>
      <c r="AL528" s="31">
        <f t="shared" si="344"/>
        <v>1.4211582802269217E-2</v>
      </c>
      <c r="AM528" s="31">
        <f t="shared" si="364"/>
        <v>0.99999999999999978</v>
      </c>
      <c r="AN528" s="31">
        <f>(Z528*'Propiedades físicas'!$F$4)/1000</f>
        <v>201.58333992258341</v>
      </c>
      <c r="AO528" s="31">
        <f>(AA528*'Propiedades físicas'!$F$6)/1000</f>
        <v>71.475771495111289</v>
      </c>
      <c r="AP528" s="31">
        <f>(AB528*'Propiedades físicas'!$F$9)/1000</f>
        <v>65.530203640637879</v>
      </c>
      <c r="AQ528" s="31">
        <f>(AC528*'Propiedades físicas'!$F$5)/1000</f>
        <v>97.80265755477663</v>
      </c>
      <c r="AR528" s="31">
        <f>(AD528*'Propiedades físicas'!$F$8)/1000</f>
        <v>17.448005369840065</v>
      </c>
      <c r="AS528" s="31">
        <f>(AE528*'Propiedades físicas'!$F$7)/1000</f>
        <v>3.9133042937571254</v>
      </c>
      <c r="AT528" s="31">
        <f t="shared" si="365"/>
        <v>457.75328227670633</v>
      </c>
      <c r="AU528" s="31">
        <f t="shared" si="366"/>
        <v>0.44037552045498762</v>
      </c>
      <c r="AV528" s="31">
        <f t="shared" si="370"/>
        <v>0.15614474928418984</v>
      </c>
      <c r="AW528" s="31">
        <f t="shared" si="370"/>
        <v>0.14315616332604617</v>
      </c>
      <c r="AX528" s="31">
        <f t="shared" si="370"/>
        <v>0.21365801478984503</v>
      </c>
      <c r="AY528" s="31">
        <f t="shared" si="367"/>
        <v>3.8116614441429511E-2</v>
      </c>
      <c r="AZ528" s="31">
        <f t="shared" si="367"/>
        <v>8.5489377035019923E-3</v>
      </c>
      <c r="BA528" s="31">
        <f t="shared" si="368"/>
        <v>1.0000000000000002</v>
      </c>
      <c r="BB528" s="34">
        <f>AU528*'Propiedades físicas'!$C$4+'Diseño reactor'!AV528*'Propiedades físicas'!$C$5+'Diseño reactor'!AW528*'Propiedades físicas'!$C$8+'Diseño reactor'!AX528*'Propiedades físicas'!$C$9+'Diseño reactor'!AY528*'Propiedades físicas'!$C$7+'Diseño reactor'!AZ528*'Propiedades físicas'!$C$6</f>
        <v>877.63515160419399</v>
      </c>
      <c r="BC528" s="45">
        <f>AU528*'Propiedades físicas'!$L$4+'Diseño reactor'!AV528*'Propiedades físicas'!$L$5+'Diseño reactor'!AW528*'Propiedades físicas'!$L$8+AX528*'Propiedades físicas'!$L$9+'Diseño reactor'!AY528*'Propiedades físicas'!$L$7+'Diseño reactor'!AZ528*'Propiedades físicas'!$L$6</f>
        <v>1.9308309166526056</v>
      </c>
      <c r="BD528" s="29">
        <f t="shared" si="345"/>
        <v>4.466570634531104</v>
      </c>
      <c r="BE528" s="58">
        <f t="shared" si="346"/>
        <v>44.620497419082618</v>
      </c>
      <c r="BF528" s="30">
        <f>AU528*'Propiedades físicas'!$I$4+'Diseño reactor'!AV528*'Propiedades físicas'!$I$5+'Diseño reactor'!AW528*'Propiedades físicas'!$I$8+'Diseño reactor'!AX528*'Propiedades físicas'!$I$9+'Diseño reactor'!AY528*'Propiedades físicas'!$I$7+'Diseño reactor'!AZ528*'Propiedades físicas'!$I$6</f>
        <v>1.895771853689136E-2</v>
      </c>
      <c r="BG528" s="24">
        <f>AU528*'Propiedades físicas'!$O$4+'Diseño reactor'!AV528*'Propiedades físicas'!$O$5+'Diseño reactor'!AW528*'Propiedades físicas'!$O$8+'Diseño reactor'!AX528*'Propiedades físicas'!$O$9+'Diseño reactor'!AY528*'Propiedades físicas'!$O$7+'Diseño reactor'!AZ528*'Propiedades físicas'!$O$6</f>
        <v>0.14639383267715156</v>
      </c>
      <c r="BH528" s="54">
        <f t="shared" si="347"/>
        <v>43465.245606215816</v>
      </c>
      <c r="BI528" s="34">
        <f t="shared" si="369"/>
        <v>250.0388738434952</v>
      </c>
      <c r="BJ528" s="27">
        <f t="shared" si="348"/>
        <v>4828.6118171633643</v>
      </c>
      <c r="BK528" s="34">
        <f t="shared" si="349"/>
        <v>543.75306955748488</v>
      </c>
      <c r="BL528" s="27">
        <f t="shared" si="350"/>
        <v>104.78131380283916</v>
      </c>
      <c r="BM528" s="34">
        <f t="shared" si="351"/>
        <v>1.1054421768707483</v>
      </c>
      <c r="BN528" s="45">
        <f t="shared" si="352"/>
        <v>457.67062299753064</v>
      </c>
      <c r="BO528" s="45">
        <f t="shared" si="353"/>
        <v>72.680465560376362</v>
      </c>
      <c r="BP528" s="66">
        <f t="shared" si="354"/>
        <v>6.7049339165550625</v>
      </c>
    </row>
    <row r="529" spans="8:68">
      <c r="H529" s="68">
        <v>524</v>
      </c>
      <c r="I529" s="31">
        <f>('Propiedades físicas'!$C$10*'Diseño reactor'!H529)/1000</f>
        <v>458.62852755830619</v>
      </c>
      <c r="J529" s="31">
        <f t="shared" si="331"/>
        <v>0.99426872206947048</v>
      </c>
      <c r="K529" s="31">
        <f>(I529*1000)/'Propiedades físicas'!$F$10</f>
        <v>2995.8377903623891</v>
      </c>
      <c r="L529" s="31">
        <f t="shared" si="332"/>
        <v>427.97682719462699</v>
      </c>
      <c r="M529" s="31">
        <f t="shared" si="333"/>
        <v>2567.8609631677618</v>
      </c>
      <c r="N529" s="31">
        <f t="shared" si="334"/>
        <v>0.81674967021875378</v>
      </c>
      <c r="O529" s="32">
        <f t="shared" si="335"/>
        <v>4.9004980213125222</v>
      </c>
      <c r="P529" s="33">
        <f t="shared" si="336"/>
        <v>0.43869285857496293</v>
      </c>
      <c r="Q529" s="31">
        <f t="shared" si="337"/>
        <v>4.2664448620325732</v>
      </c>
      <c r="R529" s="31">
        <f t="shared" si="338"/>
        <v>0.20306200228930654</v>
      </c>
      <c r="S529" s="31">
        <f t="shared" si="339"/>
        <v>0.63405315927994965</v>
      </c>
      <c r="T529" s="31">
        <f t="shared" si="340"/>
        <v>9.3993271072809886E-2</v>
      </c>
      <c r="U529" s="31">
        <f t="shared" si="341"/>
        <v>8.1001538281674446E-2</v>
      </c>
      <c r="V529" s="47">
        <f t="shared" si="355"/>
        <v>4.3443370460821571E-4</v>
      </c>
      <c r="W529" s="31">
        <f t="shared" si="342"/>
        <v>0.46287966243382028</v>
      </c>
      <c r="X529" s="34">
        <f>(S529*H529*'Propiedades físicas'!$F$5*60*24*365)/(1000000)</f>
        <v>51422.521770873049</v>
      </c>
      <c r="Y529" s="34">
        <f>(U529*H529*'Propiedades físicas'!$F$7*60*24*365)/(1000000)</f>
        <v>2054.4348950788881</v>
      </c>
      <c r="Z529" s="31">
        <f t="shared" si="356"/>
        <v>229.87505789328057</v>
      </c>
      <c r="AA529" s="31">
        <f t="shared" si="357"/>
        <v>2235.6171077050685</v>
      </c>
      <c r="AB529" s="31">
        <f t="shared" si="358"/>
        <v>106.40448919959663</v>
      </c>
      <c r="AC529" s="31">
        <f t="shared" si="359"/>
        <v>332.2438554626936</v>
      </c>
      <c r="AD529" s="31">
        <f t="shared" si="343"/>
        <v>49.252474042152379</v>
      </c>
      <c r="AE529" s="31">
        <f t="shared" si="360"/>
        <v>42.444806059597411</v>
      </c>
      <c r="AF529" s="31">
        <f t="shared" si="361"/>
        <v>2995.8377903623891</v>
      </c>
      <c r="AG529" s="31">
        <f t="shared" si="362"/>
        <v>7.6731476795168507E-2</v>
      </c>
      <c r="AH529" s="31">
        <f t="shared" si="363"/>
        <v>0.7462410397842798</v>
      </c>
      <c r="AI529" s="31">
        <f t="shared" si="363"/>
        <v>3.5517440076996122E-2</v>
      </c>
      <c r="AJ529" s="31">
        <f t="shared" si="363"/>
        <v>0.11090181735857735</v>
      </c>
      <c r="AK529" s="31">
        <f t="shared" si="344"/>
        <v>1.6440300673353409E-2</v>
      </c>
      <c r="AL529" s="31">
        <f t="shared" si="344"/>
        <v>1.4167925311624802E-2</v>
      </c>
      <c r="AM529" s="31">
        <f t="shared" si="364"/>
        <v>1</v>
      </c>
      <c r="AN529" s="31">
        <f>(Z529*'Propiedades físicas'!$F$4)/1000</f>
        <v>202.14752841019308</v>
      </c>
      <c r="AO529" s="31">
        <f>(AA529*'Propiedades físicas'!$F$6)/1000</f>
        <v>71.629172130870401</v>
      </c>
      <c r="AP529" s="31">
        <f>(AB529*'Propiedades físicas'!$F$9)/1000</f>
        <v>65.646249611691132</v>
      </c>
      <c r="AQ529" s="31">
        <f>(AC529*'Propiedades físicas'!$F$5)/1000</f>
        <v>97.835848118099392</v>
      </c>
      <c r="AR529" s="31">
        <f>(AD529*'Propiedades físicas'!$F$8)/1000</f>
        <v>17.460987097423853</v>
      </c>
      <c r="AS529" s="31">
        <f>(AE529*'Propiedades físicas'!$F$7)/1000</f>
        <v>3.9087421900283257</v>
      </c>
      <c r="AT529" s="31">
        <f t="shared" si="365"/>
        <v>458.62852755830613</v>
      </c>
      <c r="AU529" s="31">
        <f t="shared" si="366"/>
        <v>0.44076527355680845</v>
      </c>
      <c r="AV529" s="31">
        <f t="shared" si="370"/>
        <v>0.1561812399944181</v>
      </c>
      <c r="AW529" s="31">
        <f t="shared" si="370"/>
        <v>0.14313599278524039</v>
      </c>
      <c r="AX529" s="31">
        <f t="shared" si="370"/>
        <v>0.21332263965124013</v>
      </c>
      <c r="AY529" s="31">
        <f t="shared" si="367"/>
        <v>3.8072178349620893E-2</v>
      </c>
      <c r="AZ529" s="31">
        <f t="shared" si="367"/>
        <v>8.5226756626721207E-3</v>
      </c>
      <c r="BA529" s="31">
        <f t="shared" si="368"/>
        <v>1</v>
      </c>
      <c r="BB529" s="34">
        <f>AU529*'Propiedades físicas'!$C$4+'Diseño reactor'!AV529*'Propiedades físicas'!$C$5+'Diseño reactor'!AW529*'Propiedades físicas'!$C$8+'Diseño reactor'!AX529*'Propiedades físicas'!$C$9+'Diseño reactor'!AY529*'Propiedades físicas'!$C$7+'Diseño reactor'!AZ529*'Propiedades físicas'!$C$6</f>
        <v>877.62830182698906</v>
      </c>
      <c r="BC529" s="45">
        <f>AU529*'Propiedades físicas'!$L$4+'Diseño reactor'!AV529*'Propiedades físicas'!$L$5+'Diseño reactor'!AW529*'Propiedades físicas'!$L$8+AX529*'Propiedades físicas'!$L$9+'Diseño reactor'!AY529*'Propiedades físicas'!$L$7+'Diseño reactor'!AZ529*'Propiedades físicas'!$L$6</f>
        <v>1.9311360278200425</v>
      </c>
      <c r="BD529" s="29">
        <f t="shared" si="345"/>
        <v>4.46132207051624</v>
      </c>
      <c r="BE529" s="58">
        <f t="shared" si="346"/>
        <v>44.614311000970353</v>
      </c>
      <c r="BF529" s="30">
        <f>AU529*'Propiedades físicas'!$I$4+'Diseño reactor'!AV529*'Propiedades físicas'!$I$5+'Diseño reactor'!AW529*'Propiedades físicas'!$I$8+'Diseño reactor'!AX529*'Propiedades físicas'!$I$9+'Diseño reactor'!AY529*'Propiedades físicas'!$I$7+'Diseño reactor'!AZ529*'Propiedades físicas'!$I$6</f>
        <v>1.8960715232559423E-2</v>
      </c>
      <c r="BG529" s="24">
        <f>AU529*'Propiedades físicas'!$O$4+'Diseño reactor'!AV529*'Propiedades físicas'!$O$5+'Diseño reactor'!AW529*'Propiedades físicas'!$O$8+'Diseño reactor'!AX529*'Propiedades físicas'!$O$9+'Diseño reactor'!AY529*'Propiedades físicas'!$O$7+'Diseño reactor'!AZ529*'Propiedades físicas'!$O$6</f>
        <v>0.14640486870191957</v>
      </c>
      <c r="BH529" s="54">
        <f t="shared" si="347"/>
        <v>43458.036843716509</v>
      </c>
      <c r="BI529" s="34">
        <f t="shared" si="369"/>
        <v>250.09906175580412</v>
      </c>
      <c r="BJ529" s="27">
        <f t="shared" si="348"/>
        <v>4828.4652796650389</v>
      </c>
      <c r="BK529" s="34">
        <f t="shared" si="349"/>
        <v>543.7775579239518</v>
      </c>
      <c r="BL529" s="27">
        <f t="shared" si="350"/>
        <v>104.78222310508174</v>
      </c>
      <c r="BM529" s="34">
        <f t="shared" si="351"/>
        <v>1.1054421768707483</v>
      </c>
      <c r="BN529" s="45">
        <f t="shared" si="352"/>
        <v>458.69313473128733</v>
      </c>
      <c r="BO529" s="45">
        <f t="shared" si="353"/>
        <v>72.738804686256373</v>
      </c>
      <c r="BP529" s="66">
        <f t="shared" si="354"/>
        <v>6.7048815858075779</v>
      </c>
    </row>
    <row r="530" spans="8:68">
      <c r="H530" s="68">
        <v>525</v>
      </c>
      <c r="I530" s="31">
        <f>('Propiedades físicas'!$C$10*'Diseño reactor'!H530)/1000</f>
        <v>459.50377283990599</v>
      </c>
      <c r="J530" s="31">
        <f t="shared" si="331"/>
        <v>0.99237487688457626</v>
      </c>
      <c r="K530" s="31">
        <f>(I530*1000)/'Propiedades físicas'!$F$10</f>
        <v>3001.5550380539203</v>
      </c>
      <c r="L530" s="31">
        <f t="shared" si="332"/>
        <v>428.7935768648457</v>
      </c>
      <c r="M530" s="31">
        <f t="shared" si="333"/>
        <v>2572.7614611890745</v>
      </c>
      <c r="N530" s="31">
        <f t="shared" si="334"/>
        <v>0.81674967021875378</v>
      </c>
      <c r="O530" s="32">
        <f t="shared" si="335"/>
        <v>4.9004980213125231</v>
      </c>
      <c r="P530" s="33">
        <f t="shared" si="336"/>
        <v>0.43907998466083198</v>
      </c>
      <c r="Q530" s="31">
        <f t="shared" si="337"/>
        <v>4.267438769591541</v>
      </c>
      <c r="R530" s="31">
        <f t="shared" si="338"/>
        <v>0.20303307829584955</v>
      </c>
      <c r="S530" s="31">
        <f t="shared" si="339"/>
        <v>0.63305925172098032</v>
      </c>
      <c r="T530" s="31">
        <f t="shared" si="340"/>
        <v>9.3883648361085981E-2</v>
      </c>
      <c r="U530" s="31">
        <f t="shared" si="341"/>
        <v>8.0752958900986244E-2</v>
      </c>
      <c r="V530" s="47">
        <f t="shared" si="355"/>
        <v>4.3481707218839669E-4</v>
      </c>
      <c r="W530" s="31">
        <f t="shared" si="342"/>
        <v>0.46240567866622923</v>
      </c>
      <c r="X530" s="34">
        <f>(S530*H530*'Propiedades físicas'!$F$5*60*24*365)/(1000000)</f>
        <v>51439.89535030922</v>
      </c>
      <c r="Y530" s="34">
        <f>(U530*H530*'Propiedades físicas'!$F$7*60*24*365)/(1000000)</f>
        <v>2052.038843513832</v>
      </c>
      <c r="Z530" s="31">
        <f t="shared" si="356"/>
        <v>230.5169919469368</v>
      </c>
      <c r="AA530" s="31">
        <f t="shared" si="357"/>
        <v>2240.405354035559</v>
      </c>
      <c r="AB530" s="31">
        <f t="shared" si="358"/>
        <v>106.59236610532101</v>
      </c>
      <c r="AC530" s="31">
        <f t="shared" si="359"/>
        <v>332.35610715351464</v>
      </c>
      <c r="AD530" s="31">
        <f t="shared" si="343"/>
        <v>49.288915389570143</v>
      </c>
      <c r="AE530" s="31">
        <f t="shared" si="360"/>
        <v>42.395303423017779</v>
      </c>
      <c r="AF530" s="31">
        <f t="shared" si="361"/>
        <v>3001.5550380539194</v>
      </c>
      <c r="AG530" s="31">
        <f t="shared" si="362"/>
        <v>7.6799188761967271E-2</v>
      </c>
      <c r="AH530" s="31">
        <f t="shared" si="363"/>
        <v>0.74641488349590368</v>
      </c>
      <c r="AI530" s="31">
        <f t="shared" si="363"/>
        <v>3.5512381000493316E-2</v>
      </c>
      <c r="AJ530" s="31">
        <f t="shared" si="363"/>
        <v>0.11072797364695341</v>
      </c>
      <c r="AK530" s="31">
        <f t="shared" si="344"/>
        <v>1.6421126637586821E-2</v>
      </c>
      <c r="AL530" s="31">
        <f t="shared" si="344"/>
        <v>1.4124446457095484E-2</v>
      </c>
      <c r="AM530" s="31">
        <f t="shared" si="364"/>
        <v>0.99999999999999989</v>
      </c>
      <c r="AN530" s="31">
        <f>(Z530*'Propiedades físicas'!$F$4)/1000</f>
        <v>202.71203237829727</v>
      </c>
      <c r="AO530" s="31">
        <f>(AA530*'Propiedades físicas'!$F$6)/1000</f>
        <v>71.7825875432993</v>
      </c>
      <c r="AP530" s="31">
        <f>(AB530*'Propiedades físicas'!$F$9)/1000</f>
        <v>65.762160268677789</v>
      </c>
      <c r="AQ530" s="31">
        <f>(AC530*'Propiedades físicas'!$F$5)/1000</f>
        <v>97.868902873495458</v>
      </c>
      <c r="AR530" s="31">
        <f>(AD530*'Propiedades físicas'!$F$8)/1000</f>
        <v>17.473906283910402</v>
      </c>
      <c r="AS530" s="31">
        <f>(AE530*'Propiedades físicas'!$F$7)/1000</f>
        <v>3.9041834922257075</v>
      </c>
      <c r="AT530" s="31">
        <f t="shared" si="365"/>
        <v>459.50377283990593</v>
      </c>
      <c r="AU530" s="31">
        <f t="shared" si="366"/>
        <v>0.44115422845270835</v>
      </c>
      <c r="AV530" s="31">
        <f t="shared" si="370"/>
        <v>0.15621762385030255</v>
      </c>
      <c r="AW530" s="31">
        <f t="shared" si="370"/>
        <v>0.14311560460590547</v>
      </c>
      <c r="AX530" s="31">
        <f t="shared" si="370"/>
        <v>0.21298824657875792</v>
      </c>
      <c r="AY530" s="31">
        <f t="shared" si="367"/>
        <v>3.8027775432430286E-2</v>
      </c>
      <c r="AZ530" s="31">
        <f t="shared" si="367"/>
        <v>8.4965210798953559E-3</v>
      </c>
      <c r="BA530" s="31">
        <f t="shared" si="368"/>
        <v>1</v>
      </c>
      <c r="BB530" s="34">
        <f>AU530*'Propiedades físicas'!$C$4+'Diseño reactor'!AV530*'Propiedades físicas'!$C$5+'Diseño reactor'!AW530*'Propiedades físicas'!$C$8+'Diseño reactor'!AX530*'Propiedades físicas'!$C$9+'Diseño reactor'!AY530*'Propiedades físicas'!$C$7+'Diseño reactor'!AZ530*'Propiedades físicas'!$C$6</f>
        <v>877.62147850440181</v>
      </c>
      <c r="BC530" s="45">
        <f>AU530*'Propiedades físicas'!$L$4+'Diseño reactor'!AV530*'Propiedades físicas'!$L$5+'Diseño reactor'!AW530*'Propiedades físicas'!$L$8+AX530*'Propiedades físicas'!$L$9+'Diseño reactor'!AY530*'Propiedades físicas'!$L$7+'Diseño reactor'!AZ530*'Propiedades físicas'!$L$6</f>
        <v>1.931440493759794</v>
      </c>
      <c r="BD530" s="29">
        <f t="shared" si="345"/>
        <v>4.4560858218050061</v>
      </c>
      <c r="BE530" s="58">
        <f t="shared" si="346"/>
        <v>44.60814064452763</v>
      </c>
      <c r="BF530" s="30">
        <f>AU530*'Propiedades físicas'!$I$4+'Diseño reactor'!AV530*'Propiedades físicas'!$I$5+'Diseño reactor'!AW530*'Propiedades físicas'!$I$8+'Diseño reactor'!AX530*'Propiedades físicas'!$I$9+'Diseño reactor'!AY530*'Propiedades físicas'!$I$7+'Diseño reactor'!AZ530*'Propiedades físicas'!$I$6</f>
        <v>1.8963700797468917E-2</v>
      </c>
      <c r="BG530" s="24">
        <f>AU530*'Propiedades físicas'!$O$4+'Diseño reactor'!AV530*'Propiedades físicas'!$O$5+'Diseño reactor'!AW530*'Propiedades físicas'!$O$8+'Diseño reactor'!AX530*'Propiedades físicas'!$O$9+'Diseño reactor'!AY530*'Propiedades físicas'!$O$7+'Diseño reactor'!AZ530*'Propiedades físicas'!$O$6</f>
        <v>0.14641588983653908</v>
      </c>
      <c r="BH530" s="54">
        <f t="shared" si="347"/>
        <v>43450.857172772914</v>
      </c>
      <c r="BI530" s="34">
        <f t="shared" si="369"/>
        <v>250.15904812426839</v>
      </c>
      <c r="BJ530" s="27">
        <f t="shared" si="348"/>
        <v>4828.3194232971828</v>
      </c>
      <c r="BK530" s="34">
        <f t="shared" si="349"/>
        <v>543.80206521315563</v>
      </c>
      <c r="BL530" s="27">
        <f t="shared" si="350"/>
        <v>104.78313304377195</v>
      </c>
      <c r="BM530" s="34">
        <f t="shared" si="351"/>
        <v>1.1054421768707483</v>
      </c>
      <c r="BN530" s="45">
        <f t="shared" si="352"/>
        <v>459.71607888815959</v>
      </c>
      <c r="BO530" s="45">
        <f t="shared" si="353"/>
        <v>72.797024429803685</v>
      </c>
      <c r="BP530" s="66">
        <f t="shared" si="354"/>
        <v>6.704829457167385</v>
      </c>
    </row>
    <row r="531" spans="8:68">
      <c r="H531" s="68">
        <v>526</v>
      </c>
      <c r="I531" s="31">
        <f>('Propiedades físicas'!$C$10*'Diseño reactor'!H531)/1000</f>
        <v>460.37901812150579</v>
      </c>
      <c r="J531" s="31">
        <f t="shared" si="331"/>
        <v>0.99048823263194397</v>
      </c>
      <c r="K531" s="31">
        <f>(I531*1000)/'Propiedades físicas'!$F$10</f>
        <v>3007.2722857454519</v>
      </c>
      <c r="L531" s="31">
        <f t="shared" si="332"/>
        <v>429.61032653506453</v>
      </c>
      <c r="M531" s="31">
        <f t="shared" si="333"/>
        <v>2577.6619592103871</v>
      </c>
      <c r="N531" s="31">
        <f t="shared" si="334"/>
        <v>0.81674967021875389</v>
      </c>
      <c r="O531" s="32">
        <f t="shared" si="335"/>
        <v>4.9004980213125231</v>
      </c>
      <c r="P531" s="33">
        <f t="shared" si="336"/>
        <v>0.43946631873186653</v>
      </c>
      <c r="Q531" s="31">
        <f t="shared" si="337"/>
        <v>4.268429770349865</v>
      </c>
      <c r="R531" s="31">
        <f t="shared" si="338"/>
        <v>0.20300384761998785</v>
      </c>
      <c r="S531" s="31">
        <f t="shared" si="339"/>
        <v>0.63206825096265784</v>
      </c>
      <c r="T531" s="31">
        <f t="shared" si="340"/>
        <v>9.3774108258028385E-2</v>
      </c>
      <c r="U531" s="31">
        <f t="shared" si="341"/>
        <v>8.0505395608871058E-2</v>
      </c>
      <c r="V531" s="47">
        <f t="shared" si="355"/>
        <v>4.3519965544320768E-4</v>
      </c>
      <c r="W531" s="31">
        <f t="shared" si="342"/>
        <v>0.46193266461416232</v>
      </c>
      <c r="X531" s="34">
        <f>(S531*H531*'Propiedades físicas'!$F$5*60*24*365)/(1000000)</f>
        <v>51457.197913816854</v>
      </c>
      <c r="Y531" s="34">
        <f>(U531*H531*'Propiedades físicas'!$F$7*60*24*365)/(1000000)</f>
        <v>2049.6445975474612</v>
      </c>
      <c r="Z531" s="31">
        <f t="shared" si="356"/>
        <v>231.15928365296179</v>
      </c>
      <c r="AA531" s="31">
        <f t="shared" si="357"/>
        <v>2245.1940592040291</v>
      </c>
      <c r="AB531" s="31">
        <f t="shared" si="358"/>
        <v>106.78002384811361</v>
      </c>
      <c r="AC531" s="31">
        <f t="shared" si="359"/>
        <v>332.46790000635804</v>
      </c>
      <c r="AD531" s="31">
        <f t="shared" si="343"/>
        <v>49.325180943722934</v>
      </c>
      <c r="AE531" s="31">
        <f t="shared" si="360"/>
        <v>42.345838090266177</v>
      </c>
      <c r="AF531" s="31">
        <f t="shared" si="361"/>
        <v>3007.2722857454514</v>
      </c>
      <c r="AG531" s="31">
        <f t="shared" si="362"/>
        <v>7.6866762197976807E-2</v>
      </c>
      <c r="AH531" s="31">
        <f t="shared" si="363"/>
        <v>0.74658821878095549</v>
      </c>
      <c r="AI531" s="31">
        <f t="shared" si="363"/>
        <v>3.5507268282374597E-2</v>
      </c>
      <c r="AJ531" s="31">
        <f t="shared" si="363"/>
        <v>0.11055463836190174</v>
      </c>
      <c r="AK531" s="31">
        <f t="shared" si="344"/>
        <v>1.6401967050847233E-2</v>
      </c>
      <c r="AL531" s="31">
        <f t="shared" si="344"/>
        <v>1.4081145325944228E-2</v>
      </c>
      <c r="AM531" s="31">
        <f t="shared" si="364"/>
        <v>1</v>
      </c>
      <c r="AN531" s="31">
        <f>(Z531*'Propiedades físicas'!$F$4)/1000</f>
        <v>203.27685085874154</v>
      </c>
      <c r="AO531" s="31">
        <f>(AA531*'Propiedades físicas'!$F$6)/1000</f>
        <v>71.936017656897093</v>
      </c>
      <c r="AP531" s="31">
        <f>(AB531*'Propiedades físicas'!$F$9)/1000</f>
        <v>65.877935713093677</v>
      </c>
      <c r="AQ531" s="31">
        <f>(AC531*'Propiedades físicas'!$F$5)/1000</f>
        <v>97.901822514872251</v>
      </c>
      <c r="AR531" s="31">
        <f>(AD531*'Propiedades físicas'!$F$8)/1000</f>
        <v>17.486763148168649</v>
      </c>
      <c r="AS531" s="31">
        <f>(AE531*'Propiedades físicas'!$F$7)/1000</f>
        <v>3.8996282297326124</v>
      </c>
      <c r="AT531" s="31">
        <f t="shared" si="365"/>
        <v>460.37901812150591</v>
      </c>
      <c r="AU531" s="31">
        <f t="shared" si="366"/>
        <v>0.44154238759224151</v>
      </c>
      <c r="AV531" s="31">
        <f t="shared" si="370"/>
        <v>0.15625390129728137</v>
      </c>
      <c r="AW531" s="31">
        <f t="shared" si="370"/>
        <v>0.14309500024978722</v>
      </c>
      <c r="AX531" s="31">
        <f t="shared" si="370"/>
        <v>0.21265483147851327</v>
      </c>
      <c r="AY531" s="31">
        <f t="shared" si="367"/>
        <v>3.7983405976059148E-2</v>
      </c>
      <c r="AZ531" s="31">
        <f t="shared" si="367"/>
        <v>8.4704734061173039E-3</v>
      </c>
      <c r="BA531" s="31">
        <f t="shared" si="368"/>
        <v>0.99999999999999967</v>
      </c>
      <c r="BB531" s="34">
        <f>AU531*'Propiedades físicas'!$C$4+'Diseño reactor'!AV531*'Propiedades físicas'!$C$5+'Diseño reactor'!AW531*'Propiedades físicas'!$C$8+'Diseño reactor'!AX531*'Propiedades físicas'!$C$9+'Diseño reactor'!AY531*'Propiedades físicas'!$C$7+'Diseño reactor'!AZ531*'Propiedades físicas'!$C$6</f>
        <v>877.61468150666508</v>
      </c>
      <c r="BC531" s="45">
        <f>AU531*'Propiedades físicas'!$L$4+'Diseño reactor'!AV531*'Propiedades físicas'!$L$5+'Diseño reactor'!AW531*'Propiedades físicas'!$L$8+AX531*'Propiedades físicas'!$L$9+'Diseño reactor'!AY531*'Propiedades físicas'!$L$7+'Diseño reactor'!AZ531*'Propiedades físicas'!$L$6</f>
        <v>1.9317443164428292</v>
      </c>
      <c r="BD531" s="29">
        <f t="shared" si="345"/>
        <v>4.4508618453060729</v>
      </c>
      <c r="BE531" s="58">
        <f t="shared" si="346"/>
        <v>44.601986284682532</v>
      </c>
      <c r="BF531" s="30">
        <f>AU531*'Propiedades físicas'!$I$4+'Diseño reactor'!AV531*'Propiedades físicas'!$I$5+'Diseño reactor'!AW531*'Propiedades físicas'!$I$8+'Diseño reactor'!AX531*'Propiedades físicas'!$I$9+'Diseño reactor'!AY531*'Propiedades físicas'!$I$7+'Diseño reactor'!AZ531*'Propiedades físicas'!$I$6</f>
        <v>1.8966675284228914E-2</v>
      </c>
      <c r="BG531" s="24">
        <f>AU531*'Propiedades físicas'!$O$4+'Diseño reactor'!AV531*'Propiedades físicas'!$O$5+'Diseño reactor'!AW531*'Propiedades físicas'!$O$8+'Diseño reactor'!AX531*'Propiedades físicas'!$O$9+'Diseño reactor'!AY531*'Propiedades físicas'!$O$7+'Diseño reactor'!AZ531*'Propiedades físicas'!$O$6</f>
        <v>0.14642689609106849</v>
      </c>
      <c r="BH531" s="54">
        <f t="shared" si="347"/>
        <v>43443.706440080372</v>
      </c>
      <c r="BI531" s="34">
        <f t="shared" si="369"/>
        <v>250.21883383595616</v>
      </c>
      <c r="BJ531" s="27">
        <f t="shared" si="348"/>
        <v>4828.1742443618896</v>
      </c>
      <c r="BK531" s="34">
        <f t="shared" si="349"/>
        <v>543.82659106827043</v>
      </c>
      <c r="BL531" s="27">
        <f t="shared" si="350"/>
        <v>104.7840436055164</v>
      </c>
      <c r="BM531" s="34">
        <f t="shared" si="351"/>
        <v>1.1054421768707483</v>
      </c>
      <c r="BN531" s="45">
        <f t="shared" si="352"/>
        <v>460.73945407874152</v>
      </c>
      <c r="BO531" s="45">
        <f t="shared" si="353"/>
        <v>72.855125157010661</v>
      </c>
      <c r="BP531" s="66">
        <f t="shared" si="354"/>
        <v>6.7047775296430911</v>
      </c>
    </row>
    <row r="532" spans="8:68">
      <c r="H532" s="68">
        <v>527</v>
      </c>
      <c r="I532" s="31">
        <f>('Propiedades físicas'!$C$10*'Diseño reactor'!H532)/1000</f>
        <v>461.2542634031056</v>
      </c>
      <c r="J532" s="31">
        <f t="shared" si="331"/>
        <v>0.98860874831954948</v>
      </c>
      <c r="K532" s="31">
        <f>(I532*1000)/'Propiedades físicas'!$F$10</f>
        <v>3012.989533436983</v>
      </c>
      <c r="L532" s="31">
        <f t="shared" si="332"/>
        <v>430.42707620528324</v>
      </c>
      <c r="M532" s="31">
        <f t="shared" si="333"/>
        <v>2582.5624572316997</v>
      </c>
      <c r="N532" s="31">
        <f t="shared" si="334"/>
        <v>0.81674967021875378</v>
      </c>
      <c r="O532" s="32">
        <f t="shared" si="335"/>
        <v>4.9004980213125231</v>
      </c>
      <c r="P532" s="33">
        <f t="shared" si="336"/>
        <v>0.43985186321613778</v>
      </c>
      <c r="Q532" s="31">
        <f t="shared" si="337"/>
        <v>4.2694178764107162</v>
      </c>
      <c r="R532" s="31">
        <f t="shared" si="338"/>
        <v>0.20297431232237353</v>
      </c>
      <c r="S532" s="31">
        <f t="shared" si="339"/>
        <v>0.63108014490180675</v>
      </c>
      <c r="T532" s="31">
        <f t="shared" si="340"/>
        <v>9.3664651461294365E-2</v>
      </c>
      <c r="U532" s="31">
        <f t="shared" si="341"/>
        <v>8.025884321894812E-2</v>
      </c>
      <c r="V532" s="47">
        <f t="shared" si="355"/>
        <v>4.3558145677714615E-4</v>
      </c>
      <c r="W532" s="31">
        <f t="shared" si="342"/>
        <v>0.46146061730477317</v>
      </c>
      <c r="X532" s="34">
        <f>(S532*H532*'Propiedades físicas'!$F$5*60*24*365)/(1000000)</f>
        <v>51474.429823879735</v>
      </c>
      <c r="Y532" s="34">
        <f>(U532*H532*'Propiedades físicas'!$F$7*60*24*365)/(1000000)</f>
        <v>2047.2521724286487</v>
      </c>
      <c r="Z532" s="31">
        <f t="shared" si="356"/>
        <v>231.8019319149046</v>
      </c>
      <c r="AA532" s="31">
        <f t="shared" si="357"/>
        <v>2249.9832208684475</v>
      </c>
      <c r="AB532" s="31">
        <f t="shared" si="358"/>
        <v>106.96746259389086</v>
      </c>
      <c r="AC532" s="31">
        <f t="shared" si="359"/>
        <v>332.57923636325216</v>
      </c>
      <c r="AD532" s="31">
        <f t="shared" si="343"/>
        <v>49.361271320102134</v>
      </c>
      <c r="AE532" s="31">
        <f t="shared" si="360"/>
        <v>42.296410376385658</v>
      </c>
      <c r="AF532" s="31">
        <f t="shared" si="361"/>
        <v>3012.9895334369835</v>
      </c>
      <c r="AG532" s="31">
        <f t="shared" si="362"/>
        <v>7.6934197527889533E-2</v>
      </c>
      <c r="AH532" s="31">
        <f t="shared" si="363"/>
        <v>0.74676104775639296</v>
      </c>
      <c r="AI532" s="31">
        <f t="shared" si="363"/>
        <v>3.5502102283067251E-2</v>
      </c>
      <c r="AJ532" s="31">
        <f t="shared" si="363"/>
        <v>0.11038180938646398</v>
      </c>
      <c r="AK532" s="31">
        <f t="shared" si="344"/>
        <v>1.6382822035161417E-2</v>
      </c>
      <c r="AL532" s="31">
        <f t="shared" si="344"/>
        <v>1.4038021011024625E-2</v>
      </c>
      <c r="AM532" s="31">
        <f t="shared" si="364"/>
        <v>0.99999999999999978</v>
      </c>
      <c r="AN532" s="31">
        <f>(Z532*'Propiedades físicas'!$F$4)/1000</f>
        <v>203.84198288732881</v>
      </c>
      <c r="AO532" s="31">
        <f>(AA532*'Propiedades físicas'!$F$6)/1000</f>
        <v>72.089462396625052</v>
      </c>
      <c r="AP532" s="31">
        <f>(AB532*'Propiedades físicas'!$F$9)/1000</f>
        <v>65.993576047300962</v>
      </c>
      <c r="AQ532" s="31">
        <f>(AC532*'Propiedades físicas'!$F$5)/1000</f>
        <v>97.934607731886871</v>
      </c>
      <c r="AR532" s="31">
        <f>(AD532*'Propiedades físicas'!$F$8)/1000</f>
        <v>17.499557908402604</v>
      </c>
      <c r="AS532" s="31">
        <f>(AE532*'Propiedades físicas'!$F$7)/1000</f>
        <v>3.8950764315613555</v>
      </c>
      <c r="AT532" s="31">
        <f t="shared" si="365"/>
        <v>461.25426340310565</v>
      </c>
      <c r="AU532" s="31">
        <f t="shared" si="366"/>
        <v>0.44192975341494983</v>
      </c>
      <c r="AV532" s="31">
        <f t="shared" si="370"/>
        <v>0.15629007277841384</v>
      </c>
      <c r="AW532" s="31">
        <f t="shared" si="370"/>
        <v>0.14307418116941489</v>
      </c>
      <c r="AX532" s="31">
        <f t="shared" si="370"/>
        <v>0.21232239027847968</v>
      </c>
      <c r="AY532" s="31">
        <f t="shared" si="367"/>
        <v>3.7939070263095107E-2</v>
      </c>
      <c r="AZ532" s="31">
        <f t="shared" si="367"/>
        <v>8.4445320956465977E-3</v>
      </c>
      <c r="BA532" s="31">
        <f t="shared" si="368"/>
        <v>0.99999999999999978</v>
      </c>
      <c r="BB532" s="34">
        <f>AU532*'Propiedades físicas'!$C$4+'Diseño reactor'!AV532*'Propiedades físicas'!$C$5+'Diseño reactor'!AW532*'Propiedades físicas'!$C$8+'Diseño reactor'!AX532*'Propiedades físicas'!$C$9+'Diseño reactor'!AY532*'Propiedades físicas'!$C$7+'Diseño reactor'!AZ532*'Propiedades físicas'!$C$6</f>
        <v>877.60791070478308</v>
      </c>
      <c r="BC532" s="45">
        <f>AU532*'Propiedades físicas'!$L$4+'Diseño reactor'!AV532*'Propiedades físicas'!$L$5+'Diseño reactor'!AW532*'Propiedades físicas'!$L$8+AX532*'Propiedades físicas'!$L$9+'Diseño reactor'!AY532*'Propiedades físicas'!$L$7+'Diseño reactor'!AZ532*'Propiedades físicas'!$L$6</f>
        <v>1.9320474978323896</v>
      </c>
      <c r="BD532" s="29">
        <f t="shared" si="345"/>
        <v>4.4456500981273477</v>
      </c>
      <c r="BE532" s="58">
        <f t="shared" si="346"/>
        <v>44.595847856732021</v>
      </c>
      <c r="BF532" s="30">
        <f>AU532*'Propiedades físicas'!$I$4+'Diseño reactor'!AV532*'Propiedades físicas'!$I$5+'Diseño reactor'!AW532*'Propiedades físicas'!$I$8+'Diseño reactor'!AX532*'Propiedades físicas'!$I$9+'Diseño reactor'!AY532*'Propiedades físicas'!$I$7+'Diseño reactor'!AZ532*'Propiedades físicas'!$I$6</f>
        <v>1.8969638745145307E-2</v>
      </c>
      <c r="BG532" s="24">
        <f>AU532*'Propiedades físicas'!$O$4+'Diseño reactor'!AV532*'Propiedades físicas'!$O$5+'Diseño reactor'!AW532*'Propiedades físicas'!$O$8+'Diseño reactor'!AX532*'Propiedades físicas'!$O$9+'Diseño reactor'!AY532*'Propiedades físicas'!$O$7+'Diseño reactor'!AZ532*'Propiedades físicas'!$O$6</f>
        <v>0.14643788747571965</v>
      </c>
      <c r="BH532" s="54">
        <f t="shared" si="347"/>
        <v>43436.584493343842</v>
      </c>
      <c r="BI532" s="34">
        <f t="shared" si="369"/>
        <v>250.27841977315597</v>
      </c>
      <c r="BJ532" s="27">
        <f t="shared" si="348"/>
        <v>4828.0297391854774</v>
      </c>
      <c r="BK532" s="34">
        <f t="shared" si="349"/>
        <v>543.85113513559315</v>
      </c>
      <c r="BL532" s="27">
        <f t="shared" si="350"/>
        <v>104.78495477704141</v>
      </c>
      <c r="BM532" s="34">
        <f t="shared" si="351"/>
        <v>1.1054421768707483</v>
      </c>
      <c r="BN532" s="45">
        <f t="shared" si="352"/>
        <v>461.76325891949034</v>
      </c>
      <c r="BO532" s="45">
        <f t="shared" si="353"/>
        <v>72.91310723237541</v>
      </c>
      <c r="BP532" s="66">
        <f t="shared" si="354"/>
        <v>6.7047258022491985</v>
      </c>
    </row>
    <row r="533" spans="8:68">
      <c r="H533" s="68">
        <v>528</v>
      </c>
      <c r="I533" s="31">
        <f>('Propiedades físicas'!$C$10*'Diseño reactor'!H533)/1000</f>
        <v>462.12950868470546</v>
      </c>
      <c r="J533" s="31">
        <f t="shared" si="331"/>
        <v>0.98673638326591384</v>
      </c>
      <c r="K533" s="31">
        <f>(I533*1000)/'Propiedades físicas'!$F$10</f>
        <v>3018.7067811285146</v>
      </c>
      <c r="L533" s="31">
        <f t="shared" si="332"/>
        <v>431.24382587550207</v>
      </c>
      <c r="M533" s="31">
        <f t="shared" si="333"/>
        <v>2587.4629552530123</v>
      </c>
      <c r="N533" s="31">
        <f t="shared" si="334"/>
        <v>0.81674967021875389</v>
      </c>
      <c r="O533" s="32">
        <f t="shared" si="335"/>
        <v>4.9004980213125231</v>
      </c>
      <c r="P533" s="33">
        <f t="shared" si="336"/>
        <v>0.44023662053180218</v>
      </c>
      <c r="Q533" s="31">
        <f t="shared" si="337"/>
        <v>4.2704030998127216</v>
      </c>
      <c r="R533" s="31">
        <f t="shared" si="338"/>
        <v>0.20294447445067382</v>
      </c>
      <c r="S533" s="31">
        <f t="shared" si="339"/>
        <v>0.63009492149980117</v>
      </c>
      <c r="T533" s="31">
        <f t="shared" si="340"/>
        <v>9.3555278659706434E-2</v>
      </c>
      <c r="U533" s="31">
        <f t="shared" si="341"/>
        <v>8.001329657657151E-2</v>
      </c>
      <c r="V533" s="47">
        <f t="shared" si="355"/>
        <v>4.3596247858489152E-4</v>
      </c>
      <c r="W533" s="31">
        <f t="shared" si="342"/>
        <v>0.46098953377735497</v>
      </c>
      <c r="X533" s="34">
        <f>(S533*H533*'Propiedades físicas'!$F$5*60*24*365)/(1000000)</f>
        <v>51491.591440763666</v>
      </c>
      <c r="Y533" s="34">
        <f>(U533*H533*'Propiedades físicas'!$F$7*60*24*365)/(1000000)</f>
        <v>2044.8615832131638</v>
      </c>
      <c r="Z533" s="31">
        <f t="shared" si="356"/>
        <v>232.44493564079156</v>
      </c>
      <c r="AA533" s="31">
        <f t="shared" si="357"/>
        <v>2254.7728367011168</v>
      </c>
      <c r="AB533" s="31">
        <f t="shared" si="358"/>
        <v>107.15468250995578</v>
      </c>
      <c r="AC533" s="31">
        <f t="shared" si="359"/>
        <v>332.69011855189501</v>
      </c>
      <c r="AD533" s="31">
        <f t="shared" si="343"/>
        <v>49.397187132324994</v>
      </c>
      <c r="AE533" s="31">
        <f t="shared" si="360"/>
        <v>42.247020592429756</v>
      </c>
      <c r="AF533" s="31">
        <f t="shared" si="361"/>
        <v>3018.7067811285142</v>
      </c>
      <c r="AG533" s="31">
        <f t="shared" si="362"/>
        <v>7.7001495174663592E-2</v>
      </c>
      <c r="AH533" s="31">
        <f t="shared" si="363"/>
        <v>0.74693337252788494</v>
      </c>
      <c r="AI533" s="31">
        <f t="shared" si="363"/>
        <v>3.549688336072742E-2</v>
      </c>
      <c r="AJ533" s="31">
        <f t="shared" si="363"/>
        <v>0.11020948461497213</v>
      </c>
      <c r="AK533" s="31">
        <f t="shared" si="344"/>
        <v>1.6363691711010878E-2</v>
      </c>
      <c r="AL533" s="31">
        <f t="shared" si="344"/>
        <v>1.3995072610740986E-2</v>
      </c>
      <c r="AM533" s="31">
        <f t="shared" si="364"/>
        <v>1</v>
      </c>
      <c r="AN533" s="31">
        <f>(Z533*'Propiedades físicas'!$F$4)/1000</f>
        <v>204.40742750379925</v>
      </c>
      <c r="AO533" s="31">
        <f>(AA533*'Propiedades físicas'!$F$6)/1000</f>
        <v>72.242921687903788</v>
      </c>
      <c r="AP533" s="31">
        <f>(AB533*'Propiedades físicas'!$F$9)/1000</f>
        <v>66.109081374517203</v>
      </c>
      <c r="AQ533" s="31">
        <f>(AC533*'Propiedades físicas'!$F$5)/1000</f>
        <v>97.967259209976532</v>
      </c>
      <c r="AR533" s="31">
        <f>(AD533*'Propiedades físicas'!$F$8)/1000</f>
        <v>17.512290782151851</v>
      </c>
      <c r="AS533" s="31">
        <f>(AE533*'Propiedades físicas'!$F$7)/1000</f>
        <v>3.8905281263568563</v>
      </c>
      <c r="AT533" s="31">
        <f t="shared" si="365"/>
        <v>462.12950868470551</v>
      </c>
      <c r="AU533" s="31">
        <f t="shared" si="366"/>
        <v>0.44231632835041301</v>
      </c>
      <c r="AV533" s="31">
        <f t="shared" si="370"/>
        <v>0.15632613873439655</v>
      </c>
      <c r="AW533" s="31">
        <f t="shared" si="370"/>
        <v>0.14305314880816467</v>
      </c>
      <c r="AX533" s="31">
        <f t="shared" si="370"/>
        <v>0.21199091892834765</v>
      </c>
      <c r="AY533" s="31">
        <f t="shared" si="367"/>
        <v>3.7894768572547186E-2</v>
      </c>
      <c r="AZ533" s="31">
        <f t="shared" si="367"/>
        <v>8.4186966061308693E-3</v>
      </c>
      <c r="BA533" s="31">
        <f t="shared" si="368"/>
        <v>0.99999999999999989</v>
      </c>
      <c r="BB533" s="34">
        <f>AU533*'Propiedades físicas'!$C$4+'Diseño reactor'!AV533*'Propiedades físicas'!$C$5+'Diseño reactor'!AW533*'Propiedades físicas'!$C$8+'Diseño reactor'!AX533*'Propiedades físicas'!$C$9+'Diseño reactor'!AY533*'Propiedades físicas'!$C$7+'Diseño reactor'!AZ533*'Propiedades físicas'!$C$6</f>
        <v>877.60116597052593</v>
      </c>
      <c r="BC533" s="45">
        <f>AU533*'Propiedades físicas'!$L$4+'Diseño reactor'!AV533*'Propiedades físicas'!$L$5+'Diseño reactor'!AW533*'Propiedades físicas'!$L$8+AX533*'Propiedades físicas'!$L$9+'Diseño reactor'!AY533*'Propiedades físicas'!$L$7+'Diseño reactor'!AZ533*'Propiedades físicas'!$L$6</f>
        <v>1.9323500398840239</v>
      </c>
      <c r="BD533" s="29">
        <f t="shared" si="345"/>
        <v>4.440450537574848</v>
      </c>
      <c r="BE533" s="58">
        <f t="shared" si="346"/>
        <v>44.589725296339218</v>
      </c>
      <c r="BF533" s="30">
        <f>AU533*'Propiedades físicas'!$I$4+'Diseño reactor'!AV533*'Propiedades físicas'!$I$5+'Diseño reactor'!AW533*'Propiedades físicas'!$I$8+'Diseño reactor'!AX533*'Propiedades físicas'!$I$9+'Diseño reactor'!AY533*'Propiedades físicas'!$I$7+'Diseño reactor'!AZ533*'Propiedades físicas'!$I$6</f>
        <v>1.8972591232222818E-2</v>
      </c>
      <c r="BG533" s="24">
        <f>AU533*'Propiedades físicas'!$O$4+'Diseño reactor'!AV533*'Propiedades físicas'!$O$5+'Diseño reactor'!AW533*'Propiedades físicas'!$O$8+'Diseño reactor'!AX533*'Propiedades físicas'!$O$9+'Diseño reactor'!AY533*'Propiedades físicas'!$O$7+'Diseño reactor'!AZ533*'Propiedades físicas'!$O$6</f>
        <v>0.14644886400085544</v>
      </c>
      <c r="BH533" s="54">
        <f t="shared" si="347"/>
        <v>43429.491181269957</v>
      </c>
      <c r="BI533" s="34">
        <f t="shared" si="369"/>
        <v>250.3378068134069</v>
      </c>
      <c r="BJ533" s="27">
        <f t="shared" si="348"/>
        <v>4827.885904118295</v>
      </c>
      <c r="BK533" s="34">
        <f t="shared" si="349"/>
        <v>543.87569706451325</v>
      </c>
      <c r="BL533" s="27">
        <f t="shared" si="350"/>
        <v>104.78586654519177</v>
      </c>
      <c r="BM533" s="34">
        <f t="shared" si="351"/>
        <v>1.1054421768707483</v>
      </c>
      <c r="BN533" s="45">
        <f t="shared" si="352"/>
        <v>462.78749203269638</v>
      </c>
      <c r="BO533" s="45">
        <f t="shared" si="353"/>
        <v>72.97097101890958</v>
      </c>
      <c r="BP533" s="66">
        <f t="shared" si="354"/>
        <v>6.7046742740060603</v>
      </c>
    </row>
    <row r="534" spans="8:68">
      <c r="H534" s="68">
        <v>529</v>
      </c>
      <c r="I534" s="31">
        <f>('Propiedades físicas'!$C$10*'Diseño reactor'!H534)/1000</f>
        <v>463.00475396630532</v>
      </c>
      <c r="J534" s="31">
        <f t="shared" si="331"/>
        <v>0.98487109709716913</v>
      </c>
      <c r="K534" s="31">
        <f>(I534*1000)/'Propiedades físicas'!$F$10</f>
        <v>3024.4240288200458</v>
      </c>
      <c r="L534" s="31">
        <f t="shared" si="332"/>
        <v>432.06057554572078</v>
      </c>
      <c r="M534" s="31">
        <f t="shared" si="333"/>
        <v>2592.3634532743249</v>
      </c>
      <c r="N534" s="31">
        <f t="shared" si="334"/>
        <v>0.81674967021875389</v>
      </c>
      <c r="O534" s="32">
        <f t="shared" si="335"/>
        <v>4.9004980213125231</v>
      </c>
      <c r="P534" s="33">
        <f t="shared" si="336"/>
        <v>0.44062059308715179</v>
      </c>
      <c r="Q534" s="31">
        <f t="shared" si="337"/>
        <v>4.2713854525303754</v>
      </c>
      <c r="R534" s="31">
        <f t="shared" si="338"/>
        <v>0.20291433603965986</v>
      </c>
      <c r="S534" s="31">
        <f t="shared" si="339"/>
        <v>0.62911256878214827</v>
      </c>
      <c r="T534" s="31">
        <f t="shared" si="340"/>
        <v>9.344599053333856E-2</v>
      </c>
      <c r="U534" s="31">
        <f t="shared" si="341"/>
        <v>7.976875055860376E-2</v>
      </c>
      <c r="V534" s="47">
        <f t="shared" si="355"/>
        <v>4.3634272325135425E-4</v>
      </c>
      <c r="W534" s="31">
        <f t="shared" si="342"/>
        <v>0.4605194110832781</v>
      </c>
      <c r="X534" s="34">
        <f>(S534*H534*'Propiedades físicas'!$F$5*60*24*365)/(1000000)</f>
        <v>51508.683122532297</v>
      </c>
      <c r="Y534" s="34">
        <f>(U534*H534*'Propiedades físicas'!$F$7*60*24*365)/(1000000)</f>
        <v>2042.4728447655573</v>
      </c>
      <c r="Z534" s="31">
        <f t="shared" si="356"/>
        <v>233.08829374310329</v>
      </c>
      <c r="AA534" s="31">
        <f t="shared" si="357"/>
        <v>2259.5629043885688</v>
      </c>
      <c r="AB534" s="31">
        <f t="shared" si="358"/>
        <v>107.34168376498006</v>
      </c>
      <c r="AC534" s="31">
        <f t="shared" si="359"/>
        <v>332.80054888575643</v>
      </c>
      <c r="AD534" s="31">
        <f t="shared" si="343"/>
        <v>49.432928992136098</v>
      </c>
      <c r="AE534" s="31">
        <f t="shared" si="360"/>
        <v>42.197669045501392</v>
      </c>
      <c r="AF534" s="31">
        <f t="shared" si="361"/>
        <v>3024.4240288200463</v>
      </c>
      <c r="AG534" s="31">
        <f t="shared" si="362"/>
        <v>7.7068655559531685E-2</v>
      </c>
      <c r="AH534" s="31">
        <f t="shared" si="363"/>
        <v>0.74710519518988161</v>
      </c>
      <c r="AI534" s="31">
        <f t="shared" si="363"/>
        <v>3.5491611871255539E-2</v>
      </c>
      <c r="AJ534" s="31">
        <f t="shared" si="363"/>
        <v>0.11003766195297549</v>
      </c>
      <c r="AK534" s="31">
        <f t="shared" si="344"/>
        <v>1.6344576197346885E-2</v>
      </c>
      <c r="AL534" s="31">
        <f t="shared" si="344"/>
        <v>1.3952299229008725E-2</v>
      </c>
      <c r="AM534" s="31">
        <f t="shared" si="364"/>
        <v>0.99999999999999989</v>
      </c>
      <c r="AN534" s="31">
        <f>(Z534*'Propiedades físicas'!$F$4)/1000</f>
        <v>204.97318375181015</v>
      </c>
      <c r="AO534" s="31">
        <f>(AA534*'Propiedades físicas'!$F$6)/1000</f>
        <v>72.396395456609739</v>
      </c>
      <c r="AP534" s="31">
        <f>(AB534*'Propiedades físicas'!$F$9)/1000</f>
        <v>66.224451798804438</v>
      </c>
      <c r="AQ534" s="31">
        <f>(AC534*'Propiedades físicas'!$F$5)/1000</f>
        <v>97.999777630388706</v>
      </c>
      <c r="AR534" s="31">
        <f>(AD534*'Propiedades físicas'!$F$8)/1000</f>
        <v>17.524961986292084</v>
      </c>
      <c r="AS534" s="31">
        <f>(AE534*'Propiedades físicas'!$F$7)/1000</f>
        <v>3.8859833424002233</v>
      </c>
      <c r="AT534" s="31">
        <f t="shared" si="365"/>
        <v>463.00475396630532</v>
      </c>
      <c r="AU534" s="31">
        <f t="shared" si="366"/>
        <v>0.44270211481830024</v>
      </c>
      <c r="AV534" s="31">
        <f t="shared" si="370"/>
        <v>0.15636209960357839</v>
      </c>
      <c r="AW534" s="31">
        <f t="shared" si="370"/>
        <v>0.14303190460032264</v>
      </c>
      <c r="AX534" s="31">
        <f t="shared" si="370"/>
        <v>0.21166041339938496</v>
      </c>
      <c r="AY534" s="31">
        <f t="shared" si="367"/>
        <v>3.7850501179880855E-2</v>
      </c>
      <c r="AZ534" s="31">
        <f t="shared" si="367"/>
        <v>8.3929663985329653E-3</v>
      </c>
      <c r="BA534" s="31">
        <f t="shared" si="368"/>
        <v>1</v>
      </c>
      <c r="BB534" s="34">
        <f>AU534*'Propiedades físicas'!$C$4+'Diseño reactor'!AV534*'Propiedades físicas'!$C$5+'Diseño reactor'!AW534*'Propiedades físicas'!$C$8+'Diseño reactor'!AX534*'Propiedades físicas'!$C$9+'Diseño reactor'!AY534*'Propiedades físicas'!$C$7+'Diseño reactor'!AZ534*'Propiedades físicas'!$C$6</f>
        <v>877.59444717642475</v>
      </c>
      <c r="BC534" s="45">
        <f>AU534*'Propiedades físicas'!$L$4+'Diseño reactor'!AV534*'Propiedades físicas'!$L$5+'Diseño reactor'!AW534*'Propiedades físicas'!$L$8+AX534*'Propiedades físicas'!$L$9+'Diseño reactor'!AY534*'Propiedades físicas'!$L$7+'Diseño reactor'!AZ534*'Propiedades físicas'!$L$6</f>
        <v>1.9326519445456274</v>
      </c>
      <c r="BD534" s="29">
        <f t="shared" si="345"/>
        <v>4.4352631211515465</v>
      </c>
      <c r="BE534" s="58">
        <f t="shared" si="346"/>
        <v>44.583618539530612</v>
      </c>
      <c r="BF534" s="30">
        <f>AU534*'Propiedades físicas'!$I$4+'Diseño reactor'!AV534*'Propiedades físicas'!$I$5+'Diseño reactor'!AW534*'Propiedades físicas'!$I$8+'Diseño reactor'!AX534*'Propiedades físicas'!$I$9+'Diseño reactor'!AY534*'Propiedades físicas'!$I$7+'Diseño reactor'!AZ534*'Propiedades físicas'!$I$6</f>
        <v>1.89755327971671E-2</v>
      </c>
      <c r="BG534" s="24">
        <f>AU534*'Propiedades físicas'!$O$4+'Diseño reactor'!AV534*'Propiedades físicas'!$O$5+'Diseño reactor'!AW534*'Propiedades físicas'!$O$8+'Diseño reactor'!AX534*'Propiedades físicas'!$O$9+'Diseño reactor'!AY534*'Propiedades físicas'!$O$7+'Diseño reactor'!AZ534*'Propiedades físicas'!$O$6</f>
        <v>0.14645982567698826</v>
      </c>
      <c r="BH534" s="54">
        <f t="shared" si="347"/>
        <v>43422.426353559014</v>
      </c>
      <c r="BI534" s="34">
        <f t="shared" si="369"/>
        <v>250.39699582952866</v>
      </c>
      <c r="BJ534" s="27">
        <f t="shared" si="348"/>
        <v>4827.7427355345581</v>
      </c>
      <c r="BK534" s="34">
        <f t="shared" si="349"/>
        <v>543.90027650749062</v>
      </c>
      <c r="BL534" s="27">
        <f t="shared" si="350"/>
        <v>104.78677889693007</v>
      </c>
      <c r="BM534" s="34">
        <f t="shared" si="351"/>
        <v>1.1054421768707483</v>
      </c>
      <c r="BN534" s="45">
        <f t="shared" si="352"/>
        <v>463.81215204645173</v>
      </c>
      <c r="BO534" s="45">
        <f t="shared" si="353"/>
        <v>73.028716878145687</v>
      </c>
      <c r="BP534" s="66">
        <f t="shared" si="354"/>
        <v>6.7046229439398424</v>
      </c>
    </row>
    <row r="535" spans="8:68">
      <c r="H535" s="68">
        <v>530</v>
      </c>
      <c r="I535" s="31">
        <f>('Propiedades físicas'!$C$10*'Diseño reactor'!H535)/1000</f>
        <v>463.87999924790512</v>
      </c>
      <c r="J535" s="31">
        <f t="shared" si="331"/>
        <v>0.9830128497441557</v>
      </c>
      <c r="K535" s="31">
        <f>(I535*1000)/'Propiedades físicas'!$F$10</f>
        <v>3030.141276511577</v>
      </c>
      <c r="L535" s="31">
        <f t="shared" si="332"/>
        <v>432.87732521593955</v>
      </c>
      <c r="M535" s="31">
        <f t="shared" si="333"/>
        <v>2597.2639512956371</v>
      </c>
      <c r="N535" s="31">
        <f t="shared" si="334"/>
        <v>0.81674967021875389</v>
      </c>
      <c r="O535" s="32">
        <f t="shared" si="335"/>
        <v>4.9004980213125231</v>
      </c>
      <c r="P535" s="33">
        <f t="shared" si="336"/>
        <v>0.44100378328066481</v>
      </c>
      <c r="Q535" s="31">
        <f t="shared" si="337"/>
        <v>4.2723649464744495</v>
      </c>
      <c r="R535" s="31">
        <f t="shared" si="338"/>
        <v>0.20288389911129634</v>
      </c>
      <c r="S535" s="31">
        <f t="shared" si="339"/>
        <v>0.62813307483807324</v>
      </c>
      <c r="T535" s="31">
        <f t="shared" si="340"/>
        <v>9.3336787753601491E-2</v>
      </c>
      <c r="U535" s="31">
        <f t="shared" si="341"/>
        <v>7.9525200073191291E-2</v>
      </c>
      <c r="V535" s="47">
        <f t="shared" si="355"/>
        <v>4.3672219315172629E-4</v>
      </c>
      <c r="W535" s="31">
        <f t="shared" si="342"/>
        <v>0.46005024628592911</v>
      </c>
      <c r="X535" s="34">
        <f>(S535*H535*'Propiedades físicas'!$F$5*60*24*365)/(1000000)</f>
        <v>51525.705225062768</v>
      </c>
      <c r="Y535" s="34">
        <f>(U535*H535*'Propiedades físicas'!$F$7*60*24*365)/(1000000)</f>
        <v>2040.0859717610242</v>
      </c>
      <c r="Z535" s="31">
        <f t="shared" si="356"/>
        <v>233.73200513875236</v>
      </c>
      <c r="AA535" s="31">
        <f t="shared" si="357"/>
        <v>2264.3534216314583</v>
      </c>
      <c r="AB535" s="31">
        <f t="shared" si="358"/>
        <v>107.52846652898705</v>
      </c>
      <c r="AC535" s="31">
        <f t="shared" si="359"/>
        <v>332.9105296641788</v>
      </c>
      <c r="AD535" s="31">
        <f t="shared" si="343"/>
        <v>49.468497509408792</v>
      </c>
      <c r="AE535" s="31">
        <f t="shared" si="360"/>
        <v>42.148356038791384</v>
      </c>
      <c r="AF535" s="31">
        <f t="shared" si="361"/>
        <v>3030.1412765115765</v>
      </c>
      <c r="AG535" s="31">
        <f t="shared" si="362"/>
        <v>7.7135679102010149E-2</v>
      </c>
      <c r="AH535" s="31">
        <f t="shared" si="363"/>
        <v>0.74727651782568871</v>
      </c>
      <c r="AI535" s="31">
        <f t="shared" si="363"/>
        <v>3.5486288168312154E-2</v>
      </c>
      <c r="AJ535" s="31">
        <f t="shared" si="363"/>
        <v>0.10986633931716844</v>
      </c>
      <c r="AK535" s="31">
        <f t="shared" si="344"/>
        <v>1.6325475611605463E-2</v>
      </c>
      <c r="AL535" s="31">
        <f t="shared" si="344"/>
        <v>1.3909699975215118E-2</v>
      </c>
      <c r="AM535" s="31">
        <f t="shared" si="364"/>
        <v>0.99999999999999989</v>
      </c>
      <c r="AN535" s="31">
        <f>(Z535*'Propiedades físicas'!$F$4)/1000</f>
        <v>205.53925067891606</v>
      </c>
      <c r="AO535" s="31">
        <f>(AA535*'Propiedades físicas'!$F$6)/1000</f>
        <v>72.549883629071914</v>
      </c>
      <c r="AP535" s="31">
        <f>(AB535*'Propiedades físicas'!$F$9)/1000</f>
        <v>66.339687425058557</v>
      </c>
      <c r="AQ535" s="31">
        <f>(AC535*'Propiedades físicas'!$F$5)/1000</f>
        <v>98.032163670210736</v>
      </c>
      <c r="AR535" s="31">
        <f>(AD535*'Propiedades físicas'!$F$8)/1000</f>
        <v>17.537571737035599</v>
      </c>
      <c r="AS535" s="31">
        <f>(AE535*'Propiedades físicas'!$F$7)/1000</f>
        <v>3.8814421076122985</v>
      </c>
      <c r="AT535" s="31">
        <f t="shared" si="365"/>
        <v>463.87999924790518</v>
      </c>
      <c r="AU535" s="31">
        <f t="shared" si="366"/>
        <v>0.44308711522842026</v>
      </c>
      <c r="AV535" s="31">
        <f t="shared" si="370"/>
        <v>0.15639795582197552</v>
      </c>
      <c r="AW535" s="31">
        <f t="shared" si="370"/>
        <v>0.14301044997114765</v>
      </c>
      <c r="AX535" s="31">
        <f t="shared" si="370"/>
        <v>0.21133086968429679</v>
      </c>
      <c r="AY535" s="31">
        <f t="shared" si="367"/>
        <v>3.7806268357052468E-2</v>
      </c>
      <c r="AZ535" s="31">
        <f t="shared" si="367"/>
        <v>8.3673409371072954E-3</v>
      </c>
      <c r="BA535" s="31">
        <f t="shared" si="368"/>
        <v>1</v>
      </c>
      <c r="BB535" s="34">
        <f>AU535*'Propiedades físicas'!$C$4+'Diseño reactor'!AV535*'Propiedades físicas'!$C$5+'Diseño reactor'!AW535*'Propiedades físicas'!$C$8+'Diseño reactor'!AX535*'Propiedades físicas'!$C$9+'Diseño reactor'!AY535*'Propiedades físicas'!$C$7+'Diseño reactor'!AZ535*'Propiedades físicas'!$C$6</f>
        <v>877.58775419576614</v>
      </c>
      <c r="BC535" s="45">
        <f>AU535*'Propiedades físicas'!$L$4+'Diseño reactor'!AV535*'Propiedades físicas'!$L$5+'Diseño reactor'!AW535*'Propiedades físicas'!$L$8+AX535*'Propiedades físicas'!$L$9+'Diseño reactor'!AY535*'Propiedades físicas'!$L$7+'Diseño reactor'!AZ535*'Propiedades físicas'!$L$6</f>
        <v>1.9329532137574752</v>
      </c>
      <c r="BD535" s="29">
        <f t="shared" si="345"/>
        <v>4.4300878065562665</v>
      </c>
      <c r="BE535" s="58">
        <f t="shared" si="346"/>
        <v>44.577527522693387</v>
      </c>
      <c r="BF535" s="30">
        <f>AU535*'Propiedades físicas'!$I$4+'Diseño reactor'!AV535*'Propiedades físicas'!$I$5+'Diseño reactor'!AW535*'Propiedades físicas'!$I$8+'Diseño reactor'!AX535*'Propiedades físicas'!$I$9+'Diseño reactor'!AY535*'Propiedades físicas'!$I$7+'Diseño reactor'!AZ535*'Propiedades físicas'!$I$6</f>
        <v>1.8978463491386731E-2</v>
      </c>
      <c r="BG535" s="24">
        <f>AU535*'Propiedades físicas'!$O$4+'Diseño reactor'!AV535*'Propiedades físicas'!$O$5+'Diseño reactor'!AW535*'Propiedades físicas'!$O$8+'Diseño reactor'!AX535*'Propiedades físicas'!$O$9+'Diseño reactor'!AY535*'Propiedades físicas'!$O$7+'Diseño reactor'!AZ535*'Propiedades físicas'!$O$6</f>
        <v>0.14647077251477783</v>
      </c>
      <c r="BH535" s="54">
        <f t="shared" si="347"/>
        <v>43415.38986089715</v>
      </c>
      <c r="BI535" s="34">
        <f t="shared" si="369"/>
        <v>250.45598768965115</v>
      </c>
      <c r="BJ535" s="27">
        <f t="shared" si="348"/>
        <v>4827.6002298321373</v>
      </c>
      <c r="BK535" s="34">
        <f t="shared" si="349"/>
        <v>543.9248731200247</v>
      </c>
      <c r="BL535" s="27">
        <f t="shared" si="350"/>
        <v>104.78769181933532</v>
      </c>
      <c r="BM535" s="34">
        <f t="shared" si="351"/>
        <v>1.1054421768707483</v>
      </c>
      <c r="BN535" s="45">
        <f t="shared" si="352"/>
        <v>464.837237594621</v>
      </c>
      <c r="BO535" s="45">
        <f t="shared" si="353"/>
        <v>73.086345170144881</v>
      </c>
      <c r="BP535" s="66">
        <f t="shared" si="354"/>
        <v>6.7045718110824817</v>
      </c>
    </row>
    <row r="536" spans="8:68">
      <c r="H536" s="68">
        <v>531</v>
      </c>
      <c r="I536" s="31">
        <f>('Propiedades físicas'!$C$10*'Diseño reactor'!H536)/1000</f>
        <v>464.75524452950492</v>
      </c>
      <c r="J536" s="31">
        <f t="shared" si="331"/>
        <v>0.98116160143955278</v>
      </c>
      <c r="K536" s="31">
        <f>(I536*1000)/'Propiedades físicas'!$F$10</f>
        <v>3035.8585242031081</v>
      </c>
      <c r="L536" s="31">
        <f t="shared" si="332"/>
        <v>433.69407488615826</v>
      </c>
      <c r="M536" s="31">
        <f t="shared" si="333"/>
        <v>2602.1644493169497</v>
      </c>
      <c r="N536" s="31">
        <f t="shared" si="334"/>
        <v>0.81674967021875378</v>
      </c>
      <c r="O536" s="32">
        <f t="shared" si="335"/>
        <v>4.9004980213125231</v>
      </c>
      <c r="P536" s="33">
        <f t="shared" si="336"/>
        <v>0.44138619350105524</v>
      </c>
      <c r="Q536" s="31">
        <f t="shared" si="337"/>
        <v>4.2733415934924119</v>
      </c>
      <c r="R536" s="31">
        <f t="shared" si="338"/>
        <v>0.20285316567482917</v>
      </c>
      <c r="S536" s="31">
        <f t="shared" si="339"/>
        <v>0.62715642782010972</v>
      </c>
      <c r="T536" s="31">
        <f t="shared" si="340"/>
        <v>9.3227670983327446E-2</v>
      </c>
      <c r="U536" s="31">
        <f t="shared" si="341"/>
        <v>7.9282640059541915E-2</v>
      </c>
      <c r="V536" s="47">
        <f t="shared" si="355"/>
        <v>4.3710089065153045E-4</v>
      </c>
      <c r="W536" s="31">
        <f t="shared" si="342"/>
        <v>0.45958203646064916</v>
      </c>
      <c r="X536" s="34">
        <f>(S536*H536*'Propiedades físicas'!$F$5*60*24*365)/(1000000)</f>
        <v>51542.658102061279</v>
      </c>
      <c r="Y536" s="34">
        <f>(U536*H536*'Propiedades físicas'!$F$7*60*24*365)/(1000000)</f>
        <v>2037.7009786872575</v>
      </c>
      <c r="Z536" s="31">
        <f t="shared" si="356"/>
        <v>234.37606874906032</v>
      </c>
      <c r="AA536" s="31">
        <f t="shared" si="357"/>
        <v>2269.1443861444709</v>
      </c>
      <c r="AB536" s="31">
        <f t="shared" si="358"/>
        <v>107.71503097333429</v>
      </c>
      <c r="AC536" s="31">
        <f t="shared" si="359"/>
        <v>333.02006317247827</v>
      </c>
      <c r="AD536" s="31">
        <f t="shared" si="343"/>
        <v>49.503893292146877</v>
      </c>
      <c r="AE536" s="31">
        <f t="shared" si="360"/>
        <v>42.099081871616754</v>
      </c>
      <c r="AF536" s="31">
        <f t="shared" si="361"/>
        <v>3035.8585242031077</v>
      </c>
      <c r="AG536" s="31">
        <f t="shared" si="362"/>
        <v>7.7202566219907245E-2</v>
      </c>
      <c r="AH536" s="31">
        <f t="shared" si="363"/>
        <v>0.74744734250753864</v>
      </c>
      <c r="AI536" s="31">
        <f t="shared" si="363"/>
        <v>3.5480912603333109E-2</v>
      </c>
      <c r="AJ536" s="31">
        <f t="shared" si="363"/>
        <v>0.10969551463531846</v>
      </c>
      <c r="AK536" s="31">
        <f t="shared" si="344"/>
        <v>1.6306390069722145E-2</v>
      </c>
      <c r="AL536" s="31">
        <f t="shared" si="344"/>
        <v>1.3867273964180356E-2</v>
      </c>
      <c r="AM536" s="31">
        <f t="shared" si="364"/>
        <v>0.99999999999999989</v>
      </c>
      <c r="AN536" s="31">
        <f>(Z536*'Propiedades físicas'!$F$4)/1000</f>
        <v>206.10562733654868</v>
      </c>
      <c r="AO536" s="31">
        <f>(AA536*'Propiedades físicas'!$F$6)/1000</f>
        <v>72.703386132068843</v>
      </c>
      <c r="AP536" s="31">
        <f>(AB536*'Propiedades físicas'!$F$9)/1000</f>
        <v>66.454788358998584</v>
      </c>
      <c r="AQ536" s="31">
        <f>(AC536*'Propiedades físicas'!$F$5)/1000</f>
        <v>98.064418002399691</v>
      </c>
      <c r="AR536" s="31">
        <f>(AD536*'Propiedades físicas'!$F$8)/1000</f>
        <v>17.550120249931904</v>
      </c>
      <c r="AS536" s="31">
        <f>(AE536*'Propiedades físicas'!$F$7)/1000</f>
        <v>3.8769044495571872</v>
      </c>
      <c r="AT536" s="31">
        <f t="shared" si="365"/>
        <v>464.75524452950492</v>
      </c>
      <c r="AU536" s="31">
        <f t="shared" si="366"/>
        <v>0.44347133198077143</v>
      </c>
      <c r="AV536" s="31">
        <f t="shared" si="370"/>
        <v>0.15643370782328692</v>
      </c>
      <c r="AW536" s="31">
        <f t="shared" si="370"/>
        <v>0.14298878633693335</v>
      </c>
      <c r="AX536" s="31">
        <f t="shared" si="370"/>
        <v>0.21100228379708813</v>
      </c>
      <c r="AY536" s="31">
        <f t="shared" si="367"/>
        <v>3.7762070372543664E-2</v>
      </c>
      <c r="AZ536" s="31">
        <f t="shared" si="367"/>
        <v>8.3418196893764417E-3</v>
      </c>
      <c r="BA536" s="31">
        <f t="shared" si="368"/>
        <v>0.99999999999999989</v>
      </c>
      <c r="BB536" s="34">
        <f>AU536*'Propiedades físicas'!$C$4+'Diseño reactor'!AV536*'Propiedades físicas'!$C$5+'Diseño reactor'!AW536*'Propiedades físicas'!$C$8+'Diseño reactor'!AX536*'Propiedades físicas'!$C$9+'Diseño reactor'!AY536*'Propiedades físicas'!$C$7+'Diseño reactor'!AZ536*'Propiedades físicas'!$C$6</f>
        <v>877.58108690258746</v>
      </c>
      <c r="BC536" s="45">
        <f>AU536*'Propiedades físicas'!$L$4+'Diseño reactor'!AV536*'Propiedades físicas'!$L$5+'Diseño reactor'!AW536*'Propiedades físicas'!$L$8+AX536*'Propiedades físicas'!$L$9+'Diseño reactor'!AY536*'Propiedades físicas'!$L$7+'Diseño reactor'!AZ536*'Propiedades físicas'!$L$6</f>
        <v>1.9332538494522602</v>
      </c>
      <c r="BD536" s="29">
        <f t="shared" si="345"/>
        <v>4.4249245516825635</v>
      </c>
      <c r="BE536" s="58">
        <f t="shared" si="346"/>
        <v>44.571452182572756</v>
      </c>
      <c r="BF536" s="30">
        <f>AU536*'Propiedades físicas'!$I$4+'Diseño reactor'!AV536*'Propiedades físicas'!$I$5+'Diseño reactor'!AW536*'Propiedades físicas'!$I$8+'Diseño reactor'!AX536*'Propiedades físicas'!$I$9+'Diseño reactor'!AY536*'Propiedades físicas'!$I$7+'Diseño reactor'!AZ536*'Propiedades físicas'!$I$6</f>
        <v>1.8981383365995221E-2</v>
      </c>
      <c r="BG536" s="24">
        <f>AU536*'Propiedades físicas'!$O$4+'Diseño reactor'!AV536*'Propiedades físicas'!$O$5+'Diseño reactor'!AW536*'Propiedades físicas'!$O$8+'Diseño reactor'!AX536*'Propiedades físicas'!$O$9+'Diseño reactor'!AY536*'Propiedades físicas'!$O$7+'Diseño reactor'!AZ536*'Propiedades físicas'!$O$6</f>
        <v>0.1464817045250292</v>
      </c>
      <c r="BH536" s="54">
        <f t="shared" si="347"/>
        <v>43408.381554948537</v>
      </c>
      <c r="BI536" s="34">
        <f t="shared" si="369"/>
        <v>250.51478325724406</v>
      </c>
      <c r="BJ536" s="27">
        <f t="shared" si="348"/>
        <v>4827.4583834323939</v>
      </c>
      <c r="BK536" s="34">
        <f t="shared" si="349"/>
        <v>543.94948656063002</v>
      </c>
      <c r="BL536" s="27">
        <f t="shared" si="350"/>
        <v>104.78860529960212</v>
      </c>
      <c r="BM536" s="34">
        <f t="shared" si="351"/>
        <v>1.1054421768707483</v>
      </c>
      <c r="BN536" s="45">
        <f t="shared" si="352"/>
        <v>465.86274731681203</v>
      </c>
      <c r="BO536" s="45">
        <f t="shared" si="353"/>
        <v>73.143856253504282</v>
      </c>
      <c r="BP536" s="66">
        <f t="shared" si="354"/>
        <v>6.7045208744716556</v>
      </c>
    </row>
    <row r="537" spans="8:68">
      <c r="H537" s="68">
        <v>532</v>
      </c>
      <c r="I537" s="31">
        <f>('Propiedades físicas'!$C$10*'Diseño reactor'!H537)/1000</f>
        <v>465.63048981110472</v>
      </c>
      <c r="J537" s="31">
        <f t="shared" si="331"/>
        <v>0.97931731271504241</v>
      </c>
      <c r="K537" s="31">
        <f>(I537*1000)/'Propiedades físicas'!$F$10</f>
        <v>3041.5757718946393</v>
      </c>
      <c r="L537" s="31">
        <f t="shared" si="332"/>
        <v>434.51082455637703</v>
      </c>
      <c r="M537" s="31">
        <f t="shared" si="333"/>
        <v>2607.0649473382623</v>
      </c>
      <c r="N537" s="31">
        <f t="shared" si="334"/>
        <v>0.81674967021875378</v>
      </c>
      <c r="O537" s="32">
        <f t="shared" si="335"/>
        <v>4.9004980213125231</v>
      </c>
      <c r="P537" s="33">
        <f t="shared" si="336"/>
        <v>0.4417678261273229</v>
      </c>
      <c r="Q537" s="31">
        <f t="shared" si="337"/>
        <v>4.2743154053688288</v>
      </c>
      <c r="R537" s="31">
        <f t="shared" si="338"/>
        <v>0.20282213772687294</v>
      </c>
      <c r="S537" s="31">
        <f t="shared" si="339"/>
        <v>0.62618261594369273</v>
      </c>
      <c r="T537" s="31">
        <f t="shared" si="340"/>
        <v>9.3118640876853898E-2</v>
      </c>
      <c r="U537" s="31">
        <f t="shared" si="341"/>
        <v>7.9041065487703996E-2</v>
      </c>
      <c r="V537" s="47">
        <f t="shared" si="355"/>
        <v>4.3747881810666931E-4</v>
      </c>
      <c r="W537" s="31">
        <f t="shared" si="342"/>
        <v>0.45911477869467365</v>
      </c>
      <c r="X537" s="34">
        <f>(S537*H537*'Propiedades físicas'!$F$5*60*24*365)/(1000000)</f>
        <v>51559.542105078603</v>
      </c>
      <c r="Y537" s="34">
        <f>(U537*H537*'Propiedades físicas'!$F$7*60*24*365)/(1000000)</f>
        <v>2035.3178798462786</v>
      </c>
      <c r="Z537" s="31">
        <f t="shared" si="356"/>
        <v>235.02048349973578</v>
      </c>
      <c r="AA537" s="31">
        <f t="shared" si="357"/>
        <v>2273.9357956562171</v>
      </c>
      <c r="AB537" s="31">
        <f t="shared" si="358"/>
        <v>107.9013772706964</v>
      </c>
      <c r="AC537" s="31">
        <f t="shared" si="359"/>
        <v>333.12915168204455</v>
      </c>
      <c r="AD537" s="31">
        <f t="shared" si="343"/>
        <v>49.539116946486274</v>
      </c>
      <c r="AE537" s="31">
        <f t="shared" si="360"/>
        <v>42.049846839458525</v>
      </c>
      <c r="AF537" s="31">
        <f t="shared" si="361"/>
        <v>3041.5757718946384</v>
      </c>
      <c r="AG537" s="31">
        <f t="shared" si="362"/>
        <v>7.7269317329332343E-2</v>
      </c>
      <c r="AH537" s="31">
        <f t="shared" si="363"/>
        <v>0.74761767129666212</v>
      </c>
      <c r="AI537" s="31">
        <f t="shared" si="363"/>
        <v>3.5475485525544935E-2</v>
      </c>
      <c r="AJ537" s="31">
        <f t="shared" si="363"/>
        <v>0.10952518584619508</v>
      </c>
      <c r="AK537" s="31">
        <f t="shared" si="344"/>
        <v>1.6287319686146662E-2</v>
      </c>
      <c r="AL537" s="31">
        <f t="shared" si="344"/>
        <v>1.382502031611894E-2</v>
      </c>
      <c r="AM537" s="31">
        <f t="shared" si="364"/>
        <v>1</v>
      </c>
      <c r="AN537" s="31">
        <f>(Z537*'Propiedades físicas'!$F$4)/1000</f>
        <v>206.67231277999764</v>
      </c>
      <c r="AO537" s="31">
        <f>(AA537*'Propiedades físicas'!$F$6)/1000</f>
        <v>72.85690289282519</v>
      </c>
      <c r="AP537" s="31">
        <f>(AB537*'Propiedades físicas'!$F$9)/1000</f>
        <v>66.569754707156136</v>
      </c>
      <c r="AQ537" s="31">
        <f>(AC537*'Propiedades físicas'!$F$5)/1000</f>
        <v>98.096541295811662</v>
      </c>
      <c r="AR537" s="31">
        <f>(AD537*'Propiedades físicas'!$F$8)/1000</f>
        <v>17.562607739868309</v>
      </c>
      <c r="AS537" s="31">
        <f>(AE537*'Propiedades físicas'!$F$7)/1000</f>
        <v>3.8723703954457354</v>
      </c>
      <c r="AT537" s="31">
        <f t="shared" si="365"/>
        <v>465.63048981110467</v>
      </c>
      <c r="AU537" s="31">
        <f t="shared" si="366"/>
        <v>0.44385476746559216</v>
      </c>
      <c r="AV537" s="31">
        <f t="shared" si="370"/>
        <v>0.15646935603890871</v>
      </c>
      <c r="AW537" s="31">
        <f t="shared" si="370"/>
        <v>0.14296691510506951</v>
      </c>
      <c r="AX537" s="31">
        <f t="shared" si="370"/>
        <v>0.21067465177292646</v>
      </c>
      <c r="AY537" s="31">
        <f t="shared" si="367"/>
        <v>3.771790749139526E-2</v>
      </c>
      <c r="AZ537" s="31">
        <f t="shared" si="367"/>
        <v>8.3164021261079041E-3</v>
      </c>
      <c r="BA537" s="31">
        <f t="shared" si="368"/>
        <v>1</v>
      </c>
      <c r="BB537" s="34">
        <f>AU537*'Propiedades físicas'!$C$4+'Diseño reactor'!AV537*'Propiedades físicas'!$C$5+'Diseño reactor'!AW537*'Propiedades físicas'!$C$8+'Diseño reactor'!AX537*'Propiedades físicas'!$C$9+'Diseño reactor'!AY537*'Propiedades físicas'!$C$7+'Diseño reactor'!AZ537*'Propiedades físicas'!$C$6</f>
        <v>877.57444517167062</v>
      </c>
      <c r="BC537" s="45">
        <f>AU537*'Propiedades físicas'!$L$4+'Diseño reactor'!AV537*'Propiedades físicas'!$L$5+'Diseño reactor'!AW537*'Propiedades físicas'!$L$8+AX537*'Propiedades físicas'!$L$9+'Diseño reactor'!AY537*'Propiedades físicas'!$L$7+'Diseño reactor'!AZ537*'Propiedades físicas'!$L$6</f>
        <v>1.9335538535551269</v>
      </c>
      <c r="BD537" s="29">
        <f t="shared" si="345"/>
        <v>4.4197733146176077</v>
      </c>
      <c r="BE537" s="58">
        <f t="shared" si="346"/>
        <v>44.565392456269237</v>
      </c>
      <c r="BF537" s="30">
        <f>AU537*'Propiedades físicas'!$I$4+'Diseño reactor'!AV537*'Propiedades físicas'!$I$5+'Diseño reactor'!AW537*'Propiedades físicas'!$I$8+'Diseño reactor'!AX537*'Propiedades físicas'!$I$9+'Diseño reactor'!AY537*'Propiedades físicas'!$I$7+'Diseño reactor'!AZ537*'Propiedades físicas'!$I$6</f>
        <v>1.8984292471813081E-2</v>
      </c>
      <c r="BG537" s="24">
        <f>AU537*'Propiedades físicas'!$O$4+'Diseño reactor'!AV537*'Propiedades físicas'!$O$5+'Diseño reactor'!AW537*'Propiedades físicas'!$O$8+'Diseño reactor'!AX537*'Propiedades físicas'!$O$9+'Diseño reactor'!AY537*'Propiedades físicas'!$O$7+'Diseño reactor'!AZ537*'Propiedades físicas'!$O$6</f>
        <v>0.1464926217186909</v>
      </c>
      <c r="BH537" s="54">
        <f t="shared" si="347"/>
        <v>43401.40128834745</v>
      </c>
      <c r="BI537" s="34">
        <f t="shared" si="369"/>
        <v>250.57338339114676</v>
      </c>
      <c r="BJ537" s="27">
        <f t="shared" si="348"/>
        <v>4827.3171927799922</v>
      </c>
      <c r="BK537" s="34">
        <f t="shared" si="349"/>
        <v>543.97411649080948</v>
      </c>
      <c r="BL537" s="27">
        <f t="shared" si="350"/>
        <v>104.78951932503959</v>
      </c>
      <c r="BM537" s="34">
        <f t="shared" si="351"/>
        <v>1.1054421768707483</v>
      </c>
      <c r="BN537" s="45">
        <f t="shared" si="352"/>
        <v>466.88867985834543</v>
      </c>
      <c r="BO537" s="45">
        <f t="shared" si="353"/>
        <v>73.201250485364454</v>
      </c>
      <c r="BP537" s="66">
        <f t="shared" si="354"/>
        <v>6.704470133150723</v>
      </c>
    </row>
    <row r="538" spans="8:68">
      <c r="H538" s="68">
        <v>533</v>
      </c>
      <c r="I538" s="31">
        <f>('Propiedades físicas'!$C$10*'Diseño reactor'!H538)/1000</f>
        <v>466.50573509270453</v>
      </c>
      <c r="J538" s="31">
        <f t="shared" si="331"/>
        <v>0.97747994439850383</v>
      </c>
      <c r="K538" s="31">
        <f>(I538*1000)/'Propiedades físicas'!$F$10</f>
        <v>3047.2930195861704</v>
      </c>
      <c r="L538" s="31">
        <f t="shared" si="332"/>
        <v>435.32757422659574</v>
      </c>
      <c r="M538" s="31">
        <f t="shared" si="333"/>
        <v>2611.9654453595745</v>
      </c>
      <c r="N538" s="31">
        <f t="shared" si="334"/>
        <v>0.81674967021875378</v>
      </c>
      <c r="O538" s="32">
        <f t="shared" si="335"/>
        <v>4.9004980213125222</v>
      </c>
      <c r="P538" s="33">
        <f t="shared" si="336"/>
        <v>0.44214868352880216</v>
      </c>
      <c r="Q538" s="31">
        <f t="shared" si="337"/>
        <v>4.2752863938257688</v>
      </c>
      <c r="R538" s="31">
        <f t="shared" si="338"/>
        <v>0.20279081725149786</v>
      </c>
      <c r="S538" s="31">
        <f t="shared" si="339"/>
        <v>0.62521162748675263</v>
      </c>
      <c r="T538" s="31">
        <f t="shared" si="340"/>
        <v>9.3009698080106396E-2</v>
      </c>
      <c r="U538" s="31">
        <f t="shared" si="341"/>
        <v>7.8800471358347307E-2</v>
      </c>
      <c r="V538" s="47">
        <f t="shared" si="355"/>
        <v>4.3785597786347402E-4</v>
      </c>
      <c r="W538" s="31">
        <f t="shared" si="342"/>
        <v>0.45864847008707144</v>
      </c>
      <c r="X538" s="34">
        <f>(S538*H538*'Propiedades físicas'!$F$5*60*24*365)/(1000000)</f>
        <v>51576.357583525321</v>
      </c>
      <c r="Y538" s="34">
        <f>(U538*H538*'Propiedades físicas'!$F$7*60*24*365)/(1000000)</f>
        <v>2032.9366893562471</v>
      </c>
      <c r="Z538" s="31">
        <f t="shared" si="356"/>
        <v>235.66524832085156</v>
      </c>
      <c r="AA538" s="31">
        <f t="shared" si="357"/>
        <v>2278.7276479091347</v>
      </c>
      <c r="AB538" s="31">
        <f t="shared" si="358"/>
        <v>108.08750559504836</v>
      </c>
      <c r="AC538" s="31">
        <f t="shared" si="359"/>
        <v>333.23779745043913</v>
      </c>
      <c r="AD538" s="31">
        <f t="shared" si="343"/>
        <v>49.574169076696705</v>
      </c>
      <c r="AE538" s="31">
        <f t="shared" si="360"/>
        <v>42.000651233999115</v>
      </c>
      <c r="AF538" s="31">
        <f t="shared" si="361"/>
        <v>3047.2930195861695</v>
      </c>
      <c r="AG538" s="31">
        <f t="shared" si="362"/>
        <v>7.7335932844704094E-2</v>
      </c>
      <c r="AH538" s="31">
        <f t="shared" si="363"/>
        <v>0.74778750624335821</v>
      </c>
      <c r="AI538" s="31">
        <f t="shared" si="363"/>
        <v>3.5470007281980034E-2</v>
      </c>
      <c r="AJ538" s="31">
        <f t="shared" si="363"/>
        <v>0.1093553508994989</v>
      </c>
      <c r="AK538" s="31">
        <f t="shared" si="344"/>
        <v>1.6268264573857424E-2</v>
      </c>
      <c r="AL538" s="31">
        <f t="shared" si="344"/>
        <v>1.3782938156601334E-2</v>
      </c>
      <c r="AM538" s="31">
        <f t="shared" si="364"/>
        <v>1</v>
      </c>
      <c r="AN538" s="31">
        <f>(Z538*'Propiedades físicas'!$F$4)/1000</f>
        <v>207.23930606839042</v>
      </c>
      <c r="AO538" s="31">
        <f>(AA538*'Propiedades físicas'!$F$6)/1000</f>
        <v>73.010433839008684</v>
      </c>
      <c r="AP538" s="31">
        <f>(AB538*'Propiedades físicas'!$F$9)/1000</f>
        <v>66.684586576865073</v>
      </c>
      <c r="AQ538" s="31">
        <f>(AC538*'Propiedades físicas'!$F$5)/1000</f>
        <v>98.128534215230815</v>
      </c>
      <c r="AR538" s="31">
        <f>(AD538*'Propiedades físicas'!$F$8)/1000</f>
        <v>17.575034421070509</v>
      </c>
      <c r="AS538" s="31">
        <f>(AE538*'Propiedades físicas'!$F$7)/1000</f>
        <v>3.8678399721389787</v>
      </c>
      <c r="AT538" s="31">
        <f t="shared" si="365"/>
        <v>466.50573509270447</v>
      </c>
      <c r="AU538" s="31">
        <f t="shared" si="366"/>
        <v>0.44423742406340971</v>
      </c>
      <c r="AV538" s="31">
        <f t="shared" si="370"/>
        <v>0.15650490089794927</v>
      </c>
      <c r="AW538" s="31">
        <f t="shared" si="370"/>
        <v>0.14294483767410371</v>
      </c>
      <c r="AX538" s="31">
        <f t="shared" si="370"/>
        <v>0.21034796966800551</v>
      </c>
      <c r="AY538" s="31">
        <f t="shared" si="367"/>
        <v>3.7673779975240775E-2</v>
      </c>
      <c r="AZ538" s="31">
        <f t="shared" si="367"/>
        <v>8.2910877212910537E-3</v>
      </c>
      <c r="BA538" s="31">
        <f t="shared" si="368"/>
        <v>1</v>
      </c>
      <c r="BB538" s="34">
        <f>AU538*'Propiedades físicas'!$C$4+'Diseño reactor'!AV538*'Propiedades físicas'!$C$5+'Diseño reactor'!AW538*'Propiedades físicas'!$C$8+'Diseño reactor'!AX538*'Propiedades físicas'!$C$9+'Diseño reactor'!AY538*'Propiedades físicas'!$C$7+'Diseño reactor'!AZ538*'Propiedades físicas'!$C$6</f>
        <v>877.56782887853785</v>
      </c>
      <c r="BC538" s="45">
        <f>AU538*'Propiedades físicas'!$L$4+'Diseño reactor'!AV538*'Propiedades físicas'!$L$5+'Diseño reactor'!AW538*'Propiedades físicas'!$L$8+AX538*'Propiedades físicas'!$L$9+'Diseño reactor'!AY538*'Propiedades físicas'!$L$7+'Diseño reactor'!AZ538*'Propiedades físicas'!$L$6</f>
        <v>1.9338532279837064</v>
      </c>
      <c r="BD538" s="29">
        <f t="shared" si="345"/>
        <v>4.4146340536410964</v>
      </c>
      <c r="BE538" s="58">
        <f t="shared" si="346"/>
        <v>44.559348281236105</v>
      </c>
      <c r="BF538" s="30">
        <f>AU538*'Propiedades físicas'!$I$4+'Diseño reactor'!AV538*'Propiedades físicas'!$I$5+'Diseño reactor'!AW538*'Propiedades físicas'!$I$8+'Diseño reactor'!AX538*'Propiedades físicas'!$I$9+'Diseño reactor'!AY538*'Propiedades físicas'!$I$7+'Diseño reactor'!AZ538*'Propiedades físicas'!$I$6</f>
        <v>1.8987190859369694E-2</v>
      </c>
      <c r="BG538" s="24">
        <f>AU538*'Propiedades físicas'!$O$4+'Diseño reactor'!AV538*'Propiedades físicas'!$O$5+'Diseño reactor'!AW538*'Propiedades físicas'!$O$8+'Diseño reactor'!AX538*'Propiedades físicas'!$O$9+'Diseño reactor'!AY538*'Propiedades físicas'!$O$7+'Diseño reactor'!AZ538*'Propiedades físicas'!$O$6</f>
        <v>0.14650352410685288</v>
      </c>
      <c r="BH538" s="54">
        <f t="shared" si="347"/>
        <v>43394.448914690947</v>
      </c>
      <c r="BI538" s="34">
        <f t="shared" si="369"/>
        <v>250.63178894559613</v>
      </c>
      <c r="BJ538" s="27">
        <f t="shared" si="348"/>
        <v>4827.1766543427111</v>
      </c>
      <c r="BK538" s="34">
        <f t="shared" si="349"/>
        <v>543.99876257502683</v>
      </c>
      <c r="BL538" s="27">
        <f t="shared" si="350"/>
        <v>104.79043388307034</v>
      </c>
      <c r="BM538" s="34">
        <f t="shared" si="351"/>
        <v>1.1054421768707483</v>
      </c>
      <c r="BN538" s="45">
        <f t="shared" si="352"/>
        <v>467.91503387022459</v>
      </c>
      <c r="BO538" s="45">
        <f t="shared" si="353"/>
        <v>73.258528221416753</v>
      </c>
      <c r="BP538" s="66">
        <f t="shared" si="354"/>
        <v>6.7044195861687044</v>
      </c>
    </row>
    <row r="539" spans="8:68">
      <c r="H539" s="68">
        <v>534</v>
      </c>
      <c r="I539" s="31">
        <f>('Propiedades físicas'!$C$10*'Diseño reactor'!H539)/1000</f>
        <v>467.38098037430439</v>
      </c>
      <c r="J539" s="31">
        <f t="shared" si="331"/>
        <v>0.97564945761124067</v>
      </c>
      <c r="K539" s="31">
        <f>(I539*1000)/'Propiedades físicas'!$F$10</f>
        <v>3053.010267277702</v>
      </c>
      <c r="L539" s="31">
        <f t="shared" si="332"/>
        <v>436.14432389681457</v>
      </c>
      <c r="M539" s="31">
        <f t="shared" si="333"/>
        <v>2616.8659433808875</v>
      </c>
      <c r="N539" s="31">
        <f t="shared" si="334"/>
        <v>0.81674967021875389</v>
      </c>
      <c r="O539" s="32">
        <f t="shared" si="335"/>
        <v>4.9004980213125231</v>
      </c>
      <c r="P539" s="33">
        <f t="shared" si="336"/>
        <v>0.44252876806521169</v>
      </c>
      <c r="Q539" s="31">
        <f t="shared" si="337"/>
        <v>4.276254570523208</v>
      </c>
      <c r="R539" s="31">
        <f t="shared" si="338"/>
        <v>0.20275920622031568</v>
      </c>
      <c r="S539" s="31">
        <f t="shared" si="339"/>
        <v>0.62424345078931454</v>
      </c>
      <c r="T539" s="31">
        <f t="shared" si="340"/>
        <v>9.2900843230680735E-2</v>
      </c>
      <c r="U539" s="31">
        <f t="shared" si="341"/>
        <v>7.8560852702545772E-2</v>
      </c>
      <c r="V539" s="47">
        <f t="shared" si="355"/>
        <v>4.3823237225875338E-4</v>
      </c>
      <c r="W539" s="31">
        <f t="shared" si="342"/>
        <v>0.45818310774868493</v>
      </c>
      <c r="X539" s="34">
        <f>(S539*H539*'Propiedades físicas'!$F$5*60*24*365)/(1000000)</f>
        <v>51593.10488468696</v>
      </c>
      <c r="Y539" s="34">
        <f>(U539*H539*'Propiedades físicas'!$F$7*60*24*365)/(1000000)</f>
        <v>2030.5574211532564</v>
      </c>
      <c r="Z539" s="31">
        <f t="shared" si="356"/>
        <v>236.31036214682305</v>
      </c>
      <c r="AA539" s="31">
        <f t="shared" si="357"/>
        <v>2283.5199406593929</v>
      </c>
      <c r="AB539" s="31">
        <f t="shared" si="358"/>
        <v>108.27341612164857</v>
      </c>
      <c r="AC539" s="31">
        <f t="shared" si="359"/>
        <v>333.34600272149396</v>
      </c>
      <c r="AD539" s="31">
        <f t="shared" si="343"/>
        <v>49.609050285183514</v>
      </c>
      <c r="AE539" s="31">
        <f t="shared" si="360"/>
        <v>41.951495343159444</v>
      </c>
      <c r="AF539" s="31">
        <f t="shared" si="361"/>
        <v>3053.0102672777011</v>
      </c>
      <c r="AG539" s="31">
        <f t="shared" si="362"/>
        <v>7.7402413178759316E-2</v>
      </c>
      <c r="AH539" s="31">
        <f t="shared" si="363"/>
        <v>0.74795684938706575</v>
      </c>
      <c r="AI539" s="31">
        <f t="shared" si="363"/>
        <v>3.5464478217491706E-2</v>
      </c>
      <c r="AJ539" s="31">
        <f t="shared" si="363"/>
        <v>0.10918600775579143</v>
      </c>
      <c r="AK539" s="31">
        <f t="shared" si="344"/>
        <v>1.6249224844375895E-2</v>
      </c>
      <c r="AL539" s="31">
        <f t="shared" si="344"/>
        <v>1.3741026616515975E-2</v>
      </c>
      <c r="AM539" s="31">
        <f t="shared" si="364"/>
        <v>1</v>
      </c>
      <c r="AN539" s="31">
        <f>(Z539*'Propiedades físicas'!$F$4)/1000</f>
        <v>207.80660626467326</v>
      </c>
      <c r="AO539" s="31">
        <f>(AA539*'Propiedades físicas'!$F$6)/1000</f>
        <v>73.163978898726938</v>
      </c>
      <c r="AP539" s="31">
        <f>(AB539*'Propiedades físicas'!$F$9)/1000</f>
        <v>66.79928407625107</v>
      </c>
      <c r="AQ539" s="31">
        <f>(AC539*'Propiedades físicas'!$F$5)/1000</f>
        <v>98.160397421398329</v>
      </c>
      <c r="AR539" s="31">
        <f>(AD539*'Propiedades físicas'!$F$8)/1000</f>
        <v>17.587400507103251</v>
      </c>
      <c r="AS539" s="31">
        <f>(AE539*'Propiedades físicas'!$F$7)/1000</f>
        <v>3.8633132061515534</v>
      </c>
      <c r="AT539" s="31">
        <f t="shared" si="365"/>
        <v>467.38098037430439</v>
      </c>
      <c r="AU539" s="31">
        <f t="shared" si="366"/>
        <v>0.44461930414509016</v>
      </c>
      <c r="AV539" s="31">
        <f t="shared" si="370"/>
        <v>0.15654034282724386</v>
      </c>
      <c r="AW539" s="31">
        <f t="shared" si="370"/>
        <v>0.14292255543380164</v>
      </c>
      <c r="AX539" s="31">
        <f t="shared" si="370"/>
        <v>0.21002223355941033</v>
      </c>
      <c r="AY539" s="31">
        <f t="shared" si="367"/>
        <v>3.7629688082339796E-2</v>
      </c>
      <c r="AZ539" s="31">
        <f t="shared" si="367"/>
        <v>8.2658759521142683E-3</v>
      </c>
      <c r="BA539" s="31">
        <f t="shared" si="368"/>
        <v>1</v>
      </c>
      <c r="BB539" s="34">
        <f>AU539*'Propiedades físicas'!$C$4+'Diseño reactor'!AV539*'Propiedades físicas'!$C$5+'Diseño reactor'!AW539*'Propiedades físicas'!$C$8+'Diseño reactor'!AX539*'Propiedades físicas'!$C$9+'Diseño reactor'!AY539*'Propiedades físicas'!$C$7+'Diseño reactor'!AZ539*'Propiedades físicas'!$C$6</f>
        <v>877.56123789944593</v>
      </c>
      <c r="BC539" s="45">
        <f>AU539*'Propiedades físicas'!$L$4+'Diseño reactor'!AV539*'Propiedades físicas'!$L$5+'Diseño reactor'!AW539*'Propiedades físicas'!$L$8+AX539*'Propiedades físicas'!$L$9+'Diseño reactor'!AY539*'Propiedades físicas'!$L$7+'Diseño reactor'!AZ539*'Propiedades físicas'!$L$6</f>
        <v>1.9341519746481541</v>
      </c>
      <c r="BD539" s="29">
        <f t="shared" si="345"/>
        <v>4.4095067272241506</v>
      </c>
      <c r="BE539" s="58">
        <f t="shared" si="346"/>
        <v>44.553319595276719</v>
      </c>
      <c r="BF539" s="30">
        <f>AU539*'Propiedades físicas'!$I$4+'Diseño reactor'!AV539*'Propiedades físicas'!$I$5+'Diseño reactor'!AW539*'Propiedades físicas'!$I$8+'Diseño reactor'!AX539*'Propiedades físicas'!$I$9+'Diseño reactor'!AY539*'Propiedades físicas'!$I$7+'Diseño reactor'!AZ539*'Propiedades físicas'!$I$6</f>
        <v>1.8990078578905389E-2</v>
      </c>
      <c r="BG539" s="24">
        <f>AU539*'Propiedades físicas'!$O$4+'Diseño reactor'!AV539*'Propiedades físicas'!$O$5+'Diseño reactor'!AW539*'Propiedades físicas'!$O$8+'Diseño reactor'!AX539*'Propiedades físicas'!$O$9+'Diseño reactor'!AY539*'Propiedades físicas'!$O$7+'Diseño reactor'!AZ539*'Propiedades físicas'!$O$6</f>
        <v>0.14651441170074486</v>
      </c>
      <c r="BH539" s="54">
        <f t="shared" si="347"/>
        <v>43387.524288530942</v>
      </c>
      <c r="BI539" s="34">
        <f t="shared" si="369"/>
        <v>250.69000077025697</v>
      </c>
      <c r="BJ539" s="27">
        <f t="shared" si="348"/>
        <v>4827.0367646112691</v>
      </c>
      <c r="BK539" s="34">
        <f t="shared" si="349"/>
        <v>544.02342448068225</v>
      </c>
      <c r="BL539" s="27">
        <f t="shared" si="350"/>
        <v>104.79134896122952</v>
      </c>
      <c r="BM539" s="34">
        <f t="shared" si="351"/>
        <v>1.1054421768707483</v>
      </c>
      <c r="BN539" s="45">
        <f t="shared" si="352"/>
        <v>468.94180800910783</v>
      </c>
      <c r="BO539" s="45">
        <f t="shared" si="353"/>
        <v>73.31568981591073</v>
      </c>
      <c r="BP539" s="66">
        <f t="shared" si="354"/>
        <v>6.7043692325802269</v>
      </c>
    </row>
    <row r="540" spans="8:68">
      <c r="H540" s="68">
        <v>535</v>
      </c>
      <c r="I540" s="31">
        <f>('Propiedades físicas'!$C$10*'Diseño reactor'!H540)/1000</f>
        <v>468.25622565590419</v>
      </c>
      <c r="J540" s="31">
        <f t="shared" si="331"/>
        <v>0.97382581376523836</v>
      </c>
      <c r="K540" s="31">
        <f>(I540*1000)/'Propiedades físicas'!$F$10</f>
        <v>3058.7275149692332</v>
      </c>
      <c r="L540" s="31">
        <f t="shared" si="332"/>
        <v>436.96107356703328</v>
      </c>
      <c r="M540" s="31">
        <f t="shared" si="333"/>
        <v>2621.7664414021997</v>
      </c>
      <c r="N540" s="31">
        <f t="shared" si="334"/>
        <v>0.81674967021875378</v>
      </c>
      <c r="O540" s="32">
        <f t="shared" si="335"/>
        <v>4.9004980213125231</v>
      </c>
      <c r="P540" s="33">
        <f t="shared" si="336"/>
        <v>0.44290808208670235</v>
      </c>
      <c r="Q540" s="31">
        <f t="shared" si="337"/>
        <v>4.2772199470594234</v>
      </c>
      <c r="R540" s="31">
        <f t="shared" si="338"/>
        <v>0.20272730659256519</v>
      </c>
      <c r="S540" s="31">
        <f t="shared" si="339"/>
        <v>0.6232780742531</v>
      </c>
      <c r="T540" s="31">
        <f t="shared" si="340"/>
        <v>9.279207695792431E-2</v>
      </c>
      <c r="U540" s="31">
        <f t="shared" si="341"/>
        <v>7.8322204581562027E-2</v>
      </c>
      <c r="V540" s="47">
        <f t="shared" si="355"/>
        <v>4.3860800361984119E-4</v>
      </c>
      <c r="W540" s="31">
        <f t="shared" si="342"/>
        <v>0.45771868880207056</v>
      </c>
      <c r="X540" s="34">
        <f>(S540*H540*'Propiedades físicas'!$F$5*60*24*365)/(1000000)</f>
        <v>51609.784353739189</v>
      </c>
      <c r="Y540" s="34">
        <f>(U540*H540*'Propiedades físicas'!$F$7*60*24*365)/(1000000)</f>
        <v>2028.180088993113</v>
      </c>
      <c r="Z540" s="31">
        <f t="shared" si="356"/>
        <v>236.95582391638575</v>
      </c>
      <c r="AA540" s="31">
        <f t="shared" si="357"/>
        <v>2288.3126716767915</v>
      </c>
      <c r="AB540" s="31">
        <f t="shared" si="358"/>
        <v>108.45910902702238</v>
      </c>
      <c r="AC540" s="31">
        <f t="shared" si="359"/>
        <v>333.45376972540851</v>
      </c>
      <c r="AD540" s="31">
        <f t="shared" si="343"/>
        <v>49.643761172489505</v>
      </c>
      <c r="AE540" s="31">
        <f t="shared" si="360"/>
        <v>41.902379451135687</v>
      </c>
      <c r="AF540" s="31">
        <f t="shared" si="361"/>
        <v>3058.7275149692337</v>
      </c>
      <c r="AG540" s="31">
        <f t="shared" si="362"/>
        <v>7.7468758742561344E-2</v>
      </c>
      <c r="AH540" s="31">
        <f t="shared" si="363"/>
        <v>0.74812570275643153</v>
      </c>
      <c r="AI540" s="31">
        <f t="shared" si="363"/>
        <v>3.5458898674769111E-2</v>
      </c>
      <c r="AJ540" s="31">
        <f t="shared" si="363"/>
        <v>0.10901715438642548</v>
      </c>
      <c r="AK540" s="31">
        <f t="shared" si="344"/>
        <v>1.6230200607780798E-2</v>
      </c>
      <c r="AL540" s="31">
        <f t="shared" si="344"/>
        <v>1.3699284832031585E-2</v>
      </c>
      <c r="AM540" s="31">
        <f t="shared" si="364"/>
        <v>0.99999999999999978</v>
      </c>
      <c r="AN540" s="31">
        <f>(Z540*'Propiedades físicas'!$F$4)/1000</f>
        <v>208.37421243559129</v>
      </c>
      <c r="AO540" s="31">
        <f>(AA540*'Propiedades físicas'!$F$6)/1000</f>
        <v>73.317538000524394</v>
      </c>
      <c r="AP540" s="31">
        <f>(AB540*'Propiedades físicas'!$F$9)/1000</f>
        <v>66.913847314221456</v>
      </c>
      <c r="AQ540" s="31">
        <f>(AC540*'Propiedades físicas'!$F$5)/1000</f>
        <v>98.19213157104106</v>
      </c>
      <c r="AR540" s="31">
        <f>(AD540*'Propiedades físicas'!$F$8)/1000</f>
        <v>17.599706210870973</v>
      </c>
      <c r="AS540" s="31">
        <f>(AE540*'Propiedades físicas'!$F$7)/1000</f>
        <v>3.8587901236550857</v>
      </c>
      <c r="AT540" s="31">
        <f t="shared" si="365"/>
        <v>468.25622565590425</v>
      </c>
      <c r="AU540" s="31">
        <f t="shared" si="366"/>
        <v>0.44500041007188668</v>
      </c>
      <c r="AV540" s="31">
        <f t="shared" si="370"/>
        <v>0.15657568225136942</v>
      </c>
      <c r="AW540" s="31">
        <f t="shared" si="370"/>
        <v>0.1429000697652075</v>
      </c>
      <c r="AX540" s="31">
        <f t="shared" si="370"/>
        <v>0.20969743954498335</v>
      </c>
      <c r="AY540" s="31">
        <f t="shared" si="367"/>
        <v>3.7585632067610841E-2</v>
      </c>
      <c r="AZ540" s="31">
        <f t="shared" si="367"/>
        <v>8.2407662989422772E-3</v>
      </c>
      <c r="BA540" s="31">
        <f t="shared" si="368"/>
        <v>1</v>
      </c>
      <c r="BB540" s="34">
        <f>AU540*'Propiedades físicas'!$C$4+'Diseño reactor'!AV540*'Propiedades físicas'!$C$5+'Diseño reactor'!AW540*'Propiedades físicas'!$C$8+'Diseño reactor'!AX540*'Propiedades físicas'!$C$9+'Diseño reactor'!AY540*'Propiedades físicas'!$C$7+'Diseño reactor'!AZ540*'Propiedades físicas'!$C$6</f>
        <v>877.55467211138136</v>
      </c>
      <c r="BC540" s="45">
        <f>AU540*'Propiedades físicas'!$L$4+'Diseño reactor'!AV540*'Propiedades físicas'!$L$5+'Diseño reactor'!AW540*'Propiedades físicas'!$L$8+AX540*'Propiedades físicas'!$L$9+'Diseño reactor'!AY540*'Propiedades físicas'!$L$7+'Diseño reactor'!AZ540*'Propiedades físicas'!$L$6</f>
        <v>1.9344500954511819</v>
      </c>
      <c r="BD540" s="29">
        <f t="shared" si="345"/>
        <v>4.4043912940282324</v>
      </c>
      <c r="BE540" s="58">
        <f t="shared" si="346"/>
        <v>44.547306336541965</v>
      </c>
      <c r="BF540" s="30">
        <f>AU540*'Propiedades físicas'!$I$4+'Diseño reactor'!AV540*'Propiedades físicas'!$I$5+'Diseño reactor'!AW540*'Propiedades físicas'!$I$8+'Diseño reactor'!AX540*'Propiedades físicas'!$I$9+'Diseño reactor'!AY540*'Propiedades físicas'!$I$7+'Diseño reactor'!AZ540*'Propiedades físicas'!$I$6</f>
        <v>1.8992955680373329E-2</v>
      </c>
      <c r="BG540" s="24">
        <f>AU540*'Propiedades físicas'!$O$4+'Diseño reactor'!AV540*'Propiedades físicas'!$O$5+'Diseño reactor'!AW540*'Propiedades físicas'!$O$8+'Diseño reactor'!AX540*'Propiedades físicas'!$O$9+'Diseño reactor'!AY540*'Propiedades físicas'!$O$7+'Diseño reactor'!AZ540*'Propiedades físicas'!$O$6</f>
        <v>0.14652528451173413</v>
      </c>
      <c r="BH540" s="54">
        <f t="shared" si="347"/>
        <v>43380.627265366886</v>
      </c>
      <c r="BI540" s="34">
        <f t="shared" si="369"/>
        <v>250.74801971024971</v>
      </c>
      <c r="BJ540" s="27">
        <f t="shared" si="348"/>
        <v>4826.8975200991654</v>
      </c>
      <c r="BK540" s="34">
        <f t="shared" si="349"/>
        <v>544.04810187808778</v>
      </c>
      <c r="BL540" s="27">
        <f t="shared" si="350"/>
        <v>104.79226454716384</v>
      </c>
      <c r="BM540" s="34">
        <f t="shared" si="351"/>
        <v>1.1054421768707483</v>
      </c>
      <c r="BN540" s="45">
        <f t="shared" si="352"/>
        <v>469.9690009372776</v>
      </c>
      <c r="BO540" s="45">
        <f t="shared" si="353"/>
        <v>73.372735621661363</v>
      </c>
      <c r="BP540" s="66">
        <f t="shared" si="354"/>
        <v>6.7043190714454965</v>
      </c>
    </row>
    <row r="541" spans="8:68">
      <c r="H541" s="68">
        <v>536</v>
      </c>
      <c r="I541" s="31">
        <f>('Propiedades físicas'!$C$10*'Diseño reactor'!H541)/1000</f>
        <v>469.13147093750405</v>
      </c>
      <c r="J541" s="31">
        <f t="shared" si="331"/>
        <v>0.97200897456045243</v>
      </c>
      <c r="K541" s="31">
        <f>(I541*1000)/'Propiedades físicas'!$F$10</f>
        <v>3064.4447626607644</v>
      </c>
      <c r="L541" s="31">
        <f t="shared" si="332"/>
        <v>437.77782323725205</v>
      </c>
      <c r="M541" s="31">
        <f t="shared" si="333"/>
        <v>2626.6669394235123</v>
      </c>
      <c r="N541" s="31">
        <f t="shared" si="334"/>
        <v>0.81674967021875378</v>
      </c>
      <c r="O541" s="32">
        <f t="shared" si="335"/>
        <v>4.9004980213125231</v>
      </c>
      <c r="P541" s="33">
        <f t="shared" si="336"/>
        <v>0.44328662793390639</v>
      </c>
      <c r="Q541" s="31">
        <f t="shared" si="337"/>
        <v>4.2781825349713918</v>
      </c>
      <c r="R541" s="31">
        <f t="shared" si="338"/>
        <v>0.20269512031519718</v>
      </c>
      <c r="S541" s="31">
        <f t="shared" si="339"/>
        <v>0.62231548634113132</v>
      </c>
      <c r="T541" s="31">
        <f t="shared" si="340"/>
        <v>9.2683399883016618E-2</v>
      </c>
      <c r="U541" s="31">
        <f t="shared" si="341"/>
        <v>7.8084522086633634E-2</v>
      </c>
      <c r="V541" s="47">
        <f t="shared" si="355"/>
        <v>4.389828742646452E-4</v>
      </c>
      <c r="W541" s="31">
        <f t="shared" si="342"/>
        <v>0.45725521038143929</v>
      </c>
      <c r="X541" s="34">
        <f>(S541*H541*'Propiedades físicas'!$F$5*60*24*365)/(1000000)</f>
        <v>51626.396333762597</v>
      </c>
      <c r="Y541" s="34">
        <f>(U541*H541*'Propiedades físicas'!$F$7*60*24*365)/(1000000)</f>
        <v>2025.8047064530958</v>
      </c>
      <c r="Z541" s="31">
        <f t="shared" si="356"/>
        <v>237.60163257257383</v>
      </c>
      <c r="AA541" s="31">
        <f t="shared" si="357"/>
        <v>2293.105838744666</v>
      </c>
      <c r="AB541" s="31">
        <f t="shared" si="358"/>
        <v>108.64458448894568</v>
      </c>
      <c r="AC541" s="31">
        <f t="shared" si="359"/>
        <v>333.5611006788464</v>
      </c>
      <c r="AD541" s="31">
        <f t="shared" si="343"/>
        <v>49.678302337296905</v>
      </c>
      <c r="AE541" s="31">
        <f t="shared" si="360"/>
        <v>41.853303838435629</v>
      </c>
      <c r="AF541" s="31">
        <f t="shared" si="361"/>
        <v>3064.4447626607644</v>
      </c>
      <c r="AG541" s="31">
        <f t="shared" si="362"/>
        <v>7.753496994550868E-2</v>
      </c>
      <c r="AH541" s="31">
        <f t="shared" si="363"/>
        <v>0.74829406836938117</v>
      </c>
      <c r="AI541" s="31">
        <f t="shared" si="363"/>
        <v>3.5453268994352138E-2</v>
      </c>
      <c r="AJ541" s="31">
        <f t="shared" si="363"/>
        <v>0.10884878877347602</v>
      </c>
      <c r="AK541" s="31">
        <f t="shared" si="344"/>
        <v>1.6211191972722243E-2</v>
      </c>
      <c r="AL541" s="31">
        <f t="shared" si="344"/>
        <v>1.3657711944559796E-2</v>
      </c>
      <c r="AM541" s="31">
        <f t="shared" si="364"/>
        <v>1</v>
      </c>
      <c r="AN541" s="31">
        <f>(Z541*'Propiedades físicas'!$F$4)/1000</f>
        <v>208.94212365166996</v>
      </c>
      <c r="AO541" s="31">
        <f>(AA541*'Propiedades físicas'!$F$6)/1000</f>
        <v>73.471111073379106</v>
      </c>
      <c r="AP541" s="31">
        <f>(AB541*'Propiedades físicas'!$F$9)/1000</f>
        <v>67.028276400455027</v>
      </c>
      <c r="AQ541" s="31">
        <f>(AC541*'Propiedades físicas'!$F$5)/1000</f>
        <v>98.2237373168999</v>
      </c>
      <c r="AR541" s="31">
        <f>(AD541*'Propiedades físicas'!$F$8)/1000</f>
        <v>17.611951744618491</v>
      </c>
      <c r="AS541" s="31">
        <f>(AE541*'Propiedades físicas'!$F$7)/1000</f>
        <v>3.854270750481537</v>
      </c>
      <c r="AT541" s="31">
        <f t="shared" si="365"/>
        <v>469.13147093750393</v>
      </c>
      <c r="AU541" s="31">
        <f t="shared" si="366"/>
        <v>0.44538074419548906</v>
      </c>
      <c r="AV541" s="31">
        <f t="shared" si="370"/>
        <v>0.15661091959265866</v>
      </c>
      <c r="AW541" s="31">
        <f t="shared" si="370"/>
        <v>0.14287738204070369</v>
      </c>
      <c r="AX541" s="31">
        <f t="shared" si="370"/>
        <v>0.20937358374319109</v>
      </c>
      <c r="AY541" s="31">
        <f t="shared" si="367"/>
        <v>3.7541612182664025E-2</v>
      </c>
      <c r="AZ541" s="31">
        <f t="shared" si="367"/>
        <v>8.2157582452936518E-3</v>
      </c>
      <c r="BA541" s="31">
        <f t="shared" si="368"/>
        <v>1.0000000000000002</v>
      </c>
      <c r="BB541" s="34">
        <f>AU541*'Propiedades físicas'!$C$4+'Diseño reactor'!AV541*'Propiedades físicas'!$C$5+'Diseño reactor'!AW541*'Propiedades físicas'!$C$8+'Diseño reactor'!AX541*'Propiedades físicas'!$C$9+'Diseño reactor'!AY541*'Propiedades físicas'!$C$7+'Diseño reactor'!AZ541*'Propiedades físicas'!$C$6</f>
        <v>877.54813139205567</v>
      </c>
      <c r="BC541" s="45">
        <f>AU541*'Propiedades físicas'!$L$4+'Diseño reactor'!AV541*'Propiedades físicas'!$L$5+'Diseño reactor'!AW541*'Propiedades físicas'!$L$8+AX541*'Propiedades físicas'!$L$9+'Diseño reactor'!AY541*'Propiedades físicas'!$L$7+'Diseño reactor'!AZ541*'Propiedades físicas'!$L$6</f>
        <v>1.9347475922880935</v>
      </c>
      <c r="BD541" s="29">
        <f t="shared" si="345"/>
        <v>4.3992877129040711</v>
      </c>
      <c r="BE541" s="58">
        <f t="shared" si="346"/>
        <v>44.541308443527683</v>
      </c>
      <c r="BF541" s="30">
        <f>AU541*'Propiedades físicas'!$I$4+'Diseño reactor'!AV541*'Propiedades físicas'!$I$5+'Diseño reactor'!AW541*'Propiedades físicas'!$I$8+'Diseño reactor'!AX541*'Propiedades físicas'!$I$9+'Diseño reactor'!AY541*'Propiedades físicas'!$I$7+'Diseño reactor'!AZ541*'Propiedades físicas'!$I$6</f>
        <v>1.8995822213441461E-2</v>
      </c>
      <c r="BG541" s="24">
        <f>AU541*'Propiedades físicas'!$O$4+'Diseño reactor'!AV541*'Propiedades físicas'!$O$5+'Diseño reactor'!AW541*'Propiedades físicas'!$O$8+'Diseño reactor'!AX541*'Propiedades físicas'!$O$9+'Diseño reactor'!AY541*'Propiedades físicas'!$O$7+'Diseño reactor'!AZ541*'Propiedades físicas'!$O$6</f>
        <v>0.14653614255132405</v>
      </c>
      <c r="BH541" s="54">
        <f t="shared" si="347"/>
        <v>43373.757701638271</v>
      </c>
      <c r="BI541" s="34">
        <f t="shared" si="369"/>
        <v>250.80584660617893</v>
      </c>
      <c r="BJ541" s="27">
        <f t="shared" si="348"/>
        <v>4826.7589173424685</v>
      </c>
      <c r="BK541" s="34">
        <f t="shared" si="349"/>
        <v>544.07279444043877</v>
      </c>
      <c r="BL541" s="27">
        <f t="shared" si="350"/>
        <v>104.79318062863055</v>
      </c>
      <c r="BM541" s="34">
        <f t="shared" si="351"/>
        <v>1.1054421768707483</v>
      </c>
      <c r="BN541" s="45">
        <f t="shared" si="352"/>
        <v>470.99661132261309</v>
      </c>
      <c r="BO541" s="45">
        <f t="shared" si="353"/>
        <v>73.429665990056336</v>
      </c>
      <c r="BP541" s="66">
        <f t="shared" si="354"/>
        <v>6.704269101830258</v>
      </c>
    </row>
    <row r="542" spans="8:68">
      <c r="H542" s="68">
        <v>537</v>
      </c>
      <c r="I542" s="31">
        <f>('Propiedades físicas'!$C$10*'Diseño reactor'!H542)/1000</f>
        <v>470.00671621910385</v>
      </c>
      <c r="J542" s="31">
        <f t="shared" si="331"/>
        <v>0.97019890198212755</v>
      </c>
      <c r="K542" s="31">
        <f>(I542*1000)/'Propiedades físicas'!$F$10</f>
        <v>3070.162010352296</v>
      </c>
      <c r="L542" s="31">
        <f t="shared" si="332"/>
        <v>438.59457290747082</v>
      </c>
      <c r="M542" s="31">
        <f t="shared" si="333"/>
        <v>2631.5674374448249</v>
      </c>
      <c r="N542" s="31">
        <f t="shared" si="334"/>
        <v>0.81674967021875389</v>
      </c>
      <c r="O542" s="32">
        <f t="shared" si="335"/>
        <v>4.9004980213125231</v>
      </c>
      <c r="P542" s="33">
        <f t="shared" si="336"/>
        <v>0.44366440793798551</v>
      </c>
      <c r="Q542" s="31">
        <f t="shared" si="337"/>
        <v>4.2791423457351829</v>
      </c>
      <c r="R542" s="31">
        <f t="shared" si="338"/>
        <v>0.2026626493229583</v>
      </c>
      <c r="S542" s="31">
        <f t="shared" si="339"/>
        <v>0.62135567557733962</v>
      </c>
      <c r="T542" s="31">
        <f t="shared" si="340"/>
        <v>9.2574812619049096E-2</v>
      </c>
      <c r="U542" s="31">
        <f t="shared" si="341"/>
        <v>7.7847800338761042E-2</v>
      </c>
      <c r="V542" s="47">
        <f t="shared" si="355"/>
        <v>4.3935698650169437E-4</v>
      </c>
      <c r="W542" s="31">
        <f t="shared" si="342"/>
        <v>0.45679266963259779</v>
      </c>
      <c r="X542" s="34">
        <f>(S542*H542*'Propiedades físicas'!$F$5*60*24*365)/(1000000)</f>
        <v>51642.941165757715</v>
      </c>
      <c r="Y542" s="34">
        <f>(U542*H542*'Propiedades físicas'!$F$7*60*24*365)/(1000000)</f>
        <v>2023.4312869337002</v>
      </c>
      <c r="Z542" s="31">
        <f t="shared" si="356"/>
        <v>238.24778706269822</v>
      </c>
      <c r="AA542" s="31">
        <f t="shared" si="357"/>
        <v>2297.8994396597932</v>
      </c>
      <c r="AB542" s="31">
        <f t="shared" si="358"/>
        <v>108.82984268642861</v>
      </c>
      <c r="AC542" s="31">
        <f t="shared" si="359"/>
        <v>333.66799778503139</v>
      </c>
      <c r="AD542" s="31">
        <f t="shared" si="343"/>
        <v>49.712674376429362</v>
      </c>
      <c r="AE542" s="31">
        <f t="shared" si="360"/>
        <v>41.804268781914679</v>
      </c>
      <c r="AF542" s="31">
        <f t="shared" si="361"/>
        <v>3070.1620103522951</v>
      </c>
      <c r="AG542" s="31">
        <f t="shared" si="362"/>
        <v>7.7601047195343206E-2</v>
      </c>
      <c r="AH542" s="31">
        <f t="shared" si="363"/>
        <v>0.74846194823318579</v>
      </c>
      <c r="AI542" s="31">
        <f t="shared" si="363"/>
        <v>3.5447589514646036E-2</v>
      </c>
      <c r="AJ542" s="31">
        <f t="shared" si="363"/>
        <v>0.1086809089096714</v>
      </c>
      <c r="AK542" s="31">
        <f t="shared" si="344"/>
        <v>1.6192199046435641E-2</v>
      </c>
      <c r="AL542" s="31">
        <f t="shared" si="344"/>
        <v>1.3616307100718024E-2</v>
      </c>
      <c r="AM542" s="31">
        <f t="shared" si="364"/>
        <v>1</v>
      </c>
      <c r="AN542" s="31">
        <f>(Z542*'Propiedades físicas'!$F$4)/1000</f>
        <v>209.51033898719558</v>
      </c>
      <c r="AO542" s="31">
        <f>(AA542*'Propiedades físicas'!$F$6)/1000</f>
        <v>73.624698046699777</v>
      </c>
      <c r="AP542" s="31">
        <f>(AB542*'Propiedades físicas'!$F$9)/1000</f>
        <v>67.142571445392122</v>
      </c>
      <c r="AQ542" s="31">
        <f>(AC542*'Propiedades físicas'!$F$5)/1000</f>
        <v>98.255215307758206</v>
      </c>
      <c r="AR542" s="31">
        <f>(AD542*'Propiedades físicas'!$F$8)/1000</f>
        <v>17.62413731993173</v>
      </c>
      <c r="AS542" s="31">
        <f>(AE542*'Propiedades físicas'!$F$7)/1000</f>
        <v>3.8497551121265228</v>
      </c>
      <c r="AT542" s="31">
        <f t="shared" si="365"/>
        <v>470.00671621910385</v>
      </c>
      <c r="AU542" s="31">
        <f t="shared" si="366"/>
        <v>0.44576030885807127</v>
      </c>
      <c r="AV542" s="31">
        <f t="shared" si="370"/>
        <v>0.1566460552712145</v>
      </c>
      <c r="AW542" s="31">
        <f t="shared" si="370"/>
        <v>0.14285449362407016</v>
      </c>
      <c r="AX542" s="31">
        <f t="shared" si="370"/>
        <v>0.20905066229299243</v>
      </c>
      <c r="AY542" s="31">
        <f t="shared" si="367"/>
        <v>3.7497628675833339E-2</v>
      </c>
      <c r="AZ542" s="31">
        <f t="shared" si="367"/>
        <v>8.1908512778184981E-3</v>
      </c>
      <c r="BA542" s="31">
        <f t="shared" si="368"/>
        <v>1.0000000000000002</v>
      </c>
      <c r="BB542" s="34">
        <f>AU542*'Propiedades físicas'!$C$4+'Diseño reactor'!AV542*'Propiedades físicas'!$C$5+'Diseño reactor'!AW542*'Propiedades físicas'!$C$8+'Diseño reactor'!AX542*'Propiedades físicas'!$C$9+'Diseño reactor'!AY542*'Propiedades físicas'!$C$7+'Diseño reactor'!AZ542*'Propiedades físicas'!$C$6</f>
        <v>877.54161561989918</v>
      </c>
      <c r="BC542" s="45">
        <f>AU542*'Propiedades físicas'!$L$4+'Diseño reactor'!AV542*'Propiedades físicas'!$L$5+'Diseño reactor'!AW542*'Propiedades físicas'!$L$8+AX542*'Propiedades físicas'!$L$9+'Diseño reactor'!AY542*'Propiedades físicas'!$L$7+'Diseño reactor'!AZ542*'Propiedades físicas'!$L$6</f>
        <v>1.9350444670468201</v>
      </c>
      <c r="BD542" s="29">
        <f t="shared" si="345"/>
        <v>4.3941959428905868</v>
      </c>
      <c r="BE542" s="58">
        <f t="shared" si="346"/>
        <v>44.535325855072166</v>
      </c>
      <c r="BF542" s="30">
        <f>AU542*'Propiedades físicas'!$I$4+'Diseño reactor'!AV542*'Propiedades físicas'!$I$5+'Diseño reactor'!AW542*'Propiedades físicas'!$I$8+'Diseño reactor'!AX542*'Propiedades físicas'!$I$9+'Diseño reactor'!AY542*'Propiedades físicas'!$I$7+'Diseño reactor'!AZ542*'Propiedades físicas'!$I$6</f>
        <v>1.8998678227494448E-2</v>
      </c>
      <c r="BG542" s="24">
        <f>AU542*'Propiedades físicas'!$O$4+'Diseño reactor'!AV542*'Propiedades físicas'!$O$5+'Diseño reactor'!AW542*'Propiedades físicas'!$O$8+'Diseño reactor'!AX542*'Propiedades físicas'!$O$9+'Diseño reactor'!AY542*'Propiedades físicas'!$O$7+'Diseño reactor'!AZ542*'Propiedades físicas'!$O$6</f>
        <v>0.1465469858311518</v>
      </c>
      <c r="BH542" s="54">
        <f t="shared" si="347"/>
        <v>43366.915454717171</v>
      </c>
      <c r="BI542" s="34">
        <f t="shared" si="369"/>
        <v>250.86348229416242</v>
      </c>
      <c r="BJ542" s="27">
        <f t="shared" si="348"/>
        <v>4826.6209528996815</v>
      </c>
      <c r="BK542" s="34">
        <f t="shared" si="349"/>
        <v>544.09750184379232</v>
      </c>
      <c r="BL542" s="27">
        <f t="shared" si="350"/>
        <v>104.79409719349651</v>
      </c>
      <c r="BM542" s="34">
        <f t="shared" si="351"/>
        <v>1.1054421768707483</v>
      </c>
      <c r="BN542" s="45">
        <f t="shared" si="352"/>
        <v>472.02463783855984</v>
      </c>
      <c r="BO542" s="45">
        <f t="shared" si="353"/>
        <v>73.486481271063283</v>
      </c>
      <c r="BP542" s="66">
        <f t="shared" si="354"/>
        <v>6.7042193228057458</v>
      </c>
    </row>
    <row r="543" spans="8:68">
      <c r="H543" s="68">
        <v>538</v>
      </c>
      <c r="I543" s="31">
        <f>('Propiedades físicas'!$C$10*'Diseño reactor'!H543)/1000</f>
        <v>470.88196150070365</v>
      </c>
      <c r="J543" s="31">
        <f t="shared" si="331"/>
        <v>0.96839555829814594</v>
      </c>
      <c r="K543" s="31">
        <f>(I543*1000)/'Propiedades físicas'!$F$10</f>
        <v>3075.8792580438271</v>
      </c>
      <c r="L543" s="31">
        <f t="shared" si="332"/>
        <v>439.41132257768959</v>
      </c>
      <c r="M543" s="31">
        <f t="shared" si="333"/>
        <v>2636.4679354661375</v>
      </c>
      <c r="N543" s="31">
        <f t="shared" si="334"/>
        <v>0.81674967021875389</v>
      </c>
      <c r="O543" s="32">
        <f t="shared" si="335"/>
        <v>4.9004980213125231</v>
      </c>
      <c r="P543" s="33">
        <f t="shared" si="336"/>
        <v>0.44404142442067801</v>
      </c>
      <c r="Q543" s="31">
        <f t="shared" si="337"/>
        <v>4.280099390766348</v>
      </c>
      <c r="R543" s="31">
        <f t="shared" si="338"/>
        <v>0.20262989553847474</v>
      </c>
      <c r="S543" s="31">
        <f t="shared" si="339"/>
        <v>0.62039863054617417</v>
      </c>
      <c r="T543" s="31">
        <f t="shared" si="340"/>
        <v>9.246631577110391E-2</v>
      </c>
      <c r="U543" s="31">
        <f t="shared" si="341"/>
        <v>7.7612034488497225E-2</v>
      </c>
      <c r="V543" s="47">
        <f t="shared" si="355"/>
        <v>4.3973034263018599E-4</v>
      </c>
      <c r="W543" s="31">
        <f t="shared" si="342"/>
        <v>0.45633106371288978</v>
      </c>
      <c r="X543" s="34">
        <f>(S543*H543*'Propiedades físicas'!$F$5*60*24*365)/(1000000)</f>
        <v>51659.4191886595</v>
      </c>
      <c r="Y543" s="34">
        <f>(U543*H543*'Propiedades físicas'!$F$7*60*24*365)/(1000000)</f>
        <v>2021.0598436603625</v>
      </c>
      <c r="Z543" s="31">
        <f t="shared" si="356"/>
        <v>238.89428633832478</v>
      </c>
      <c r="AA543" s="31">
        <f t="shared" si="357"/>
        <v>2302.6934722322953</v>
      </c>
      <c r="AB543" s="31">
        <f t="shared" si="358"/>
        <v>109.0148837996994</v>
      </c>
      <c r="AC543" s="31">
        <f t="shared" si="359"/>
        <v>333.77446323384169</v>
      </c>
      <c r="AD543" s="31">
        <f t="shared" si="343"/>
        <v>49.746877884853902</v>
      </c>
      <c r="AE543" s="31">
        <f t="shared" si="360"/>
        <v>41.755274554811507</v>
      </c>
      <c r="AF543" s="31">
        <f t="shared" si="361"/>
        <v>3075.8792580438267</v>
      </c>
      <c r="AG543" s="31">
        <f t="shared" si="362"/>
        <v>7.7666990898158622E-2</v>
      </c>
      <c r="AH543" s="31">
        <f t="shared" si="363"/>
        <v>0.74862934434453199</v>
      </c>
      <c r="AI543" s="31">
        <f t="shared" si="363"/>
        <v>3.5441860571936046E-2</v>
      </c>
      <c r="AJ543" s="31">
        <f t="shared" si="363"/>
        <v>0.10851351279832516</v>
      </c>
      <c r="AK543" s="31">
        <f t="shared" si="344"/>
        <v>1.6173221934755504E-2</v>
      </c>
      <c r="AL543" s="31">
        <f t="shared" si="344"/>
        <v>1.3575069452292707E-2</v>
      </c>
      <c r="AM543" s="31">
        <f t="shared" si="364"/>
        <v>1</v>
      </c>
      <c r="AN543" s="31">
        <f>(Z543*'Propiedades físicas'!$F$4)/1000</f>
        <v>210.07885752019604</v>
      </c>
      <c r="AO543" s="31">
        <f>(AA543*'Propiedades físicas'!$F$6)/1000</f>
        <v>73.778298850322741</v>
      </c>
      <c r="AP543" s="31">
        <f>(AB543*'Propiedades físicas'!$F$9)/1000</f>
        <v>67.256732560224535</v>
      </c>
      <c r="AQ543" s="31">
        <f>(AC543*'Propiedades físicas'!$F$5)/1000</f>
        <v>98.286566188469365</v>
      </c>
      <c r="AR543" s="31">
        <f>(AD543*'Propiedades físicas'!$F$8)/1000</f>
        <v>17.636263147738397</v>
      </c>
      <c r="AS543" s="31">
        <f>(AE543*'Propiedades físicas'!$F$7)/1000</f>
        <v>3.8452432337525919</v>
      </c>
      <c r="AT543" s="31">
        <f t="shared" si="365"/>
        <v>470.88196150070365</v>
      </c>
      <c r="AU543" s="31">
        <f t="shared" si="366"/>
        <v>0.44613910639233972</v>
      </c>
      <c r="AV543" s="31">
        <f t="shared" si="370"/>
        <v>0.15668108970492489</v>
      </c>
      <c r="AW543" s="31">
        <f t="shared" si="370"/>
        <v>0.14283140587054327</v>
      </c>
      <c r="AX543" s="31">
        <f t="shared" si="370"/>
        <v>0.20872867135370718</v>
      </c>
      <c r="AY543" s="31">
        <f t="shared" si="367"/>
        <v>3.7453681792208648E-2</v>
      </c>
      <c r="AZ543" s="31">
        <f t="shared" si="367"/>
        <v>8.1660448862763361E-3</v>
      </c>
      <c r="BA543" s="31">
        <f t="shared" si="368"/>
        <v>1</v>
      </c>
      <c r="BB543" s="34">
        <f>AU543*'Propiedades físicas'!$C$4+'Diseño reactor'!AV543*'Propiedades físicas'!$C$5+'Diseño reactor'!AW543*'Propiedades físicas'!$C$8+'Diseño reactor'!AX543*'Propiedades físicas'!$C$9+'Diseño reactor'!AY543*'Propiedades físicas'!$C$7+'Diseño reactor'!AZ543*'Propiedades físicas'!$C$6</f>
        <v>877.53512467405756</v>
      </c>
      <c r="BC543" s="45">
        <f>AU543*'Propiedades físicas'!$L$4+'Diseño reactor'!AV543*'Propiedades físicas'!$L$5+'Diseño reactor'!AW543*'Propiedades físicas'!$L$8+AX543*'Propiedades físicas'!$L$9+'Diseño reactor'!AY543*'Propiedades físicas'!$L$7+'Diseño reactor'!AZ543*'Propiedades físicas'!$L$6</f>
        <v>1.9353407216079543</v>
      </c>
      <c r="BD543" s="29">
        <f t="shared" si="345"/>
        <v>4.3891159432138291</v>
      </c>
      <c r="BE543" s="58">
        <f t="shared" si="346"/>
        <v>44.529358510353589</v>
      </c>
      <c r="BF543" s="30">
        <f>AU543*'Propiedades físicas'!$I$4+'Diseño reactor'!AV543*'Propiedades físicas'!$I$5+'Diseño reactor'!AW543*'Propiedades físicas'!$I$8+'Diseño reactor'!AX543*'Propiedades físicas'!$I$9+'Diseño reactor'!AY543*'Propiedades físicas'!$I$7+'Diseño reactor'!AZ543*'Propiedades físicas'!$I$6</f>
        <v>1.9001523771635578E-2</v>
      </c>
      <c r="BG543" s="24">
        <f>AU543*'Propiedades físicas'!$O$4+'Diseño reactor'!AV543*'Propiedades físicas'!$O$5+'Diseño reactor'!AW543*'Propiedades físicas'!$O$8+'Diseño reactor'!AX543*'Propiedades físicas'!$O$9+'Diseño reactor'!AY543*'Propiedades físicas'!$O$7+'Diseño reactor'!AZ543*'Propiedades físicas'!$O$6</f>
        <v>0.14655781436298698</v>
      </c>
      <c r="BH543" s="54">
        <f t="shared" si="347"/>
        <v>43360.100382901015</v>
      </c>
      <c r="BI543" s="34">
        <f t="shared" si="369"/>
        <v>250.92092760585845</v>
      </c>
      <c r="BJ543" s="27">
        <f t="shared" si="348"/>
        <v>4826.4836233515289</v>
      </c>
      <c r="BK543" s="34">
        <f t="shared" si="349"/>
        <v>544.12222376703858</v>
      </c>
      <c r="BL543" s="27">
        <f t="shared" si="350"/>
        <v>104.79501422973722</v>
      </c>
      <c r="BM543" s="34">
        <f t="shared" si="351"/>
        <v>1.1054421768707483</v>
      </c>
      <c r="BN543" s="45">
        <f t="shared" si="352"/>
        <v>473.05307916410243</v>
      </c>
      <c r="BO543" s="45">
        <f t="shared" si="353"/>
        <v>73.543181813236941</v>
      </c>
      <c r="BP543" s="66">
        <f t="shared" si="354"/>
        <v>6.7041697334486594</v>
      </c>
    </row>
    <row r="544" spans="8:68">
      <c r="H544" s="68">
        <v>539</v>
      </c>
      <c r="I544" s="31">
        <f>('Propiedades físicas'!$C$10*'Diseño reactor'!H544)/1000</f>
        <v>471.75720678230346</v>
      </c>
      <c r="J544" s="31">
        <f t="shared" si="331"/>
        <v>0.96659890605640553</v>
      </c>
      <c r="K544" s="31">
        <f>(I544*1000)/'Propiedades físicas'!$F$10</f>
        <v>3081.5965057353583</v>
      </c>
      <c r="L544" s="31">
        <f t="shared" si="332"/>
        <v>440.2280722479083</v>
      </c>
      <c r="M544" s="31">
        <f t="shared" si="333"/>
        <v>2641.3684334874497</v>
      </c>
      <c r="N544" s="31">
        <f t="shared" si="334"/>
        <v>0.81674967021875378</v>
      </c>
      <c r="O544" s="32">
        <f t="shared" si="335"/>
        <v>4.9004980213125222</v>
      </c>
      <c r="P544" s="33">
        <f t="shared" si="336"/>
        <v>0.4444176796943472</v>
      </c>
      <c r="Q544" s="31">
        <f t="shared" si="337"/>
        <v>4.2810536814203042</v>
      </c>
      <c r="R544" s="31">
        <f t="shared" si="338"/>
        <v>0.20259686087233508</v>
      </c>
      <c r="S544" s="31">
        <f t="shared" si="339"/>
        <v>0.61944433989221714</v>
      </c>
      <c r="T544" s="31">
        <f t="shared" si="340"/>
        <v>9.2357909936332319E-2</v>
      </c>
      <c r="U544" s="31">
        <f t="shared" si="341"/>
        <v>7.7377219715739132E-2</v>
      </c>
      <c r="V544" s="47">
        <f t="shared" si="355"/>
        <v>4.4010294494003317E-4</v>
      </c>
      <c r="W544" s="31">
        <f t="shared" si="342"/>
        <v>0.45587038979113786</v>
      </c>
      <c r="X544" s="34">
        <f>(S544*H544*'Propiedades físicas'!$F$5*60*24*365)/(1000000)</f>
        <v>51675.830739352095</v>
      </c>
      <c r="Y544" s="34">
        <f>(U544*H544*'Propiedades físicas'!$F$7*60*24*365)/(1000000)</f>
        <v>2018.6903896851691</v>
      </c>
      <c r="Z544" s="31">
        <f t="shared" si="356"/>
        <v>239.54112935525313</v>
      </c>
      <c r="AA544" s="31">
        <f t="shared" si="357"/>
        <v>2307.4879342855438</v>
      </c>
      <c r="AB544" s="31">
        <f t="shared" si="358"/>
        <v>109.19970801018862</v>
      </c>
      <c r="AC544" s="31">
        <f t="shared" si="359"/>
        <v>333.88049920190502</v>
      </c>
      <c r="AD544" s="31">
        <f t="shared" si="343"/>
        <v>49.78091345568312</v>
      </c>
      <c r="AE544" s="31">
        <f t="shared" si="360"/>
        <v>41.70632142678339</v>
      </c>
      <c r="AF544" s="31">
        <f t="shared" si="361"/>
        <v>3081.5965057353574</v>
      </c>
      <c r="AG544" s="31">
        <f t="shared" si="362"/>
        <v>7.7732801458408898E-2</v>
      </c>
      <c r="AH544" s="31">
        <f t="shared" si="363"/>
        <v>0.74879625868958821</v>
      </c>
      <c r="AI544" s="31">
        <f t="shared" si="363"/>
        <v>3.5436082500401991E-2</v>
      </c>
      <c r="AJ544" s="31">
        <f t="shared" si="363"/>
        <v>0.1083465984532688</v>
      </c>
      <c r="AK544" s="31">
        <f t="shared" si="344"/>
        <v>1.6154260742129174E-2</v>
      </c>
      <c r="AL544" s="31">
        <f t="shared" si="344"/>
        <v>1.3533998156202823E-2</v>
      </c>
      <c r="AM544" s="31">
        <f t="shared" si="364"/>
        <v>0.99999999999999989</v>
      </c>
      <c r="AN544" s="31">
        <f>(Z544*'Propiedades físicas'!$F$4)/1000</f>
        <v>210.64767833242252</v>
      </c>
      <c r="AO544" s="31">
        <f>(AA544*'Propiedades físicas'!$F$6)/1000</f>
        <v>73.931913414508813</v>
      </c>
      <c r="AP544" s="31">
        <f>(AB544*'Propiedades físicas'!$F$9)/1000</f>
        <v>67.370759856885854</v>
      </c>
      <c r="AQ544" s="31">
        <f>(AC544*'Propiedades físicas'!$F$5)/1000</f>
        <v>98.317790599984974</v>
      </c>
      <c r="AR544" s="31">
        <f>(AD544*'Propiedades físicas'!$F$8)/1000</f>
        <v>17.648329438308775</v>
      </c>
      <c r="AS544" s="31">
        <f>(AE544*'Propiedades físicas'!$F$7)/1000</f>
        <v>3.8407351401924825</v>
      </c>
      <c r="AT544" s="31">
        <f t="shared" si="365"/>
        <v>471.7572067823034</v>
      </c>
      <c r="AU544" s="31">
        <f t="shared" si="366"/>
        <v>0.44651713912158164</v>
      </c>
      <c r="AV544" s="31">
        <f t="shared" si="370"/>
        <v>0.15671602330947615</v>
      </c>
      <c r="AW544" s="31">
        <f t="shared" si="370"/>
        <v>0.14280812012687427</v>
      </c>
      <c r="AX544" s="31">
        <f t="shared" si="370"/>
        <v>0.20840760710488648</v>
      </c>
      <c r="AY544" s="31">
        <f t="shared" si="367"/>
        <v>3.7409771773667368E-2</v>
      </c>
      <c r="AZ544" s="31">
        <f t="shared" si="367"/>
        <v>8.141338563514143E-3</v>
      </c>
      <c r="BA544" s="31">
        <f t="shared" si="368"/>
        <v>1</v>
      </c>
      <c r="BB544" s="34">
        <f>AU544*'Propiedades físicas'!$C$4+'Diseño reactor'!AV544*'Propiedades físicas'!$C$5+'Diseño reactor'!AW544*'Propiedades físicas'!$C$8+'Diseño reactor'!AX544*'Propiedades físicas'!$C$9+'Diseño reactor'!AY544*'Propiedades físicas'!$C$7+'Diseño reactor'!AZ544*'Propiedades físicas'!$C$6</f>
        <v>877.52865843438656</v>
      </c>
      <c r="BC544" s="45">
        <f>AU544*'Propiedades físicas'!$L$4+'Diseño reactor'!AV544*'Propiedades físicas'!$L$5+'Diseño reactor'!AW544*'Propiedades físicas'!$L$8+AX544*'Propiedades físicas'!$L$9+'Diseño reactor'!AY544*'Propiedades físicas'!$L$7+'Diseño reactor'!AZ544*'Propiedades físicas'!$L$6</f>
        <v>1.9356363578447839</v>
      </c>
      <c r="BD544" s="29">
        <f t="shared" si="345"/>
        <v>4.3840476732859104</v>
      </c>
      <c r="BE544" s="58">
        <f t="shared" si="346"/>
        <v>44.523406348887576</v>
      </c>
      <c r="BF544" s="30">
        <f>AU544*'Propiedades físicas'!$I$4+'Diseño reactor'!AV544*'Propiedades físicas'!$I$5+'Diseño reactor'!AW544*'Propiedades físicas'!$I$8+'Diseño reactor'!AX544*'Propiedades físicas'!$I$9+'Diseño reactor'!AY544*'Propiedades físicas'!$I$7+'Diseño reactor'!AZ544*'Propiedades físicas'!$I$6</f>
        <v>1.9004358894688628E-2</v>
      </c>
      <c r="BG544" s="24">
        <f>AU544*'Propiedades físicas'!$O$4+'Diseño reactor'!AV544*'Propiedades físicas'!$O$5+'Diseño reactor'!AW544*'Propiedades físicas'!$O$8+'Diseño reactor'!AX544*'Propiedades físicas'!$O$9+'Diseño reactor'!AY544*'Propiedades físicas'!$O$7+'Diseño reactor'!AZ544*'Propiedades físicas'!$O$6</f>
        <v>0.14656862815872959</v>
      </c>
      <c r="BH544" s="54">
        <f t="shared" si="347"/>
        <v>43353.312345405357</v>
      </c>
      <c r="BI544" s="34">
        <f t="shared" si="369"/>
        <v>250.97818336849383</v>
      </c>
      <c r="BJ544" s="27">
        <f t="shared" si="348"/>
        <v>4826.3469253008343</v>
      </c>
      <c r="BK544" s="34">
        <f t="shared" si="349"/>
        <v>544.14695989188135</v>
      </c>
      <c r="BL544" s="27">
        <f t="shared" si="350"/>
        <v>104.79593172543588</v>
      </c>
      <c r="BM544" s="34">
        <f t="shared" si="351"/>
        <v>1.1054421768707483</v>
      </c>
      <c r="BN544" s="45">
        <f t="shared" si="352"/>
        <v>474.08193398373555</v>
      </c>
      <c r="BO544" s="45">
        <f t="shared" si="353"/>
        <v>73.59976796372618</v>
      </c>
      <c r="BP544" s="66">
        <f t="shared" si="354"/>
        <v>6.7041203328411259</v>
      </c>
    </row>
    <row r="545" spans="8:68">
      <c r="H545" s="68">
        <v>540</v>
      </c>
      <c r="I545" s="31">
        <f>('Propiedades físicas'!$C$10*'Diseño reactor'!H545)/1000</f>
        <v>472.63245206390332</v>
      </c>
      <c r="J545" s="31">
        <f t="shared" si="331"/>
        <v>0.96480890808222686</v>
      </c>
      <c r="K545" s="31">
        <f>(I545*1000)/'Propiedades físicas'!$F$10</f>
        <v>3087.3137534268899</v>
      </c>
      <c r="L545" s="31">
        <f t="shared" si="332"/>
        <v>441.04482191812713</v>
      </c>
      <c r="M545" s="31">
        <f t="shared" si="333"/>
        <v>2646.2689315087628</v>
      </c>
      <c r="N545" s="31">
        <f t="shared" si="334"/>
        <v>0.81674967021875389</v>
      </c>
      <c r="O545" s="32">
        <f t="shared" si="335"/>
        <v>4.900498021312524</v>
      </c>
      <c r="P545" s="33">
        <f t="shared" si="336"/>
        <v>0.44479317606202845</v>
      </c>
      <c r="Q545" s="31">
        <f t="shared" si="337"/>
        <v>4.2820052289927242</v>
      </c>
      <c r="R545" s="31">
        <f t="shared" si="338"/>
        <v>0.20256354722317266</v>
      </c>
      <c r="S545" s="31">
        <f t="shared" si="339"/>
        <v>0.61849279231979892</v>
      </c>
      <c r="T545" s="31">
        <f t="shared" si="340"/>
        <v>9.22495957040321E-2</v>
      </c>
      <c r="U545" s="31">
        <f t="shared" si="341"/>
        <v>7.7143351229520693E-2</v>
      </c>
      <c r="V545" s="47">
        <f t="shared" si="355"/>
        <v>4.4047479571191172E-4</v>
      </c>
      <c r="W545" s="31">
        <f t="shared" si="342"/>
        <v>0.45541064504758544</v>
      </c>
      <c r="X545" s="34">
        <f>(S545*H545*'Propiedades físicas'!$F$5*60*24*365)/(1000000)</f>
        <v>51692.176152683212</v>
      </c>
      <c r="Y545" s="34">
        <f>(U545*H545*'Propiedades físicas'!$F$7*60*24*365)/(1000000)</f>
        <v>2016.3229378885512</v>
      </c>
      <c r="Z545" s="31">
        <f t="shared" si="356"/>
        <v>240.18831507349537</v>
      </c>
      <c r="AA545" s="31">
        <f t="shared" si="357"/>
        <v>2312.2828236560708</v>
      </c>
      <c r="AB545" s="31">
        <f t="shared" si="358"/>
        <v>109.38431550051324</v>
      </c>
      <c r="AC545" s="31">
        <f t="shared" si="359"/>
        <v>333.98610785269142</v>
      </c>
      <c r="AD545" s="31">
        <f t="shared" si="343"/>
        <v>49.814781680177333</v>
      </c>
      <c r="AE545" s="31">
        <f t="shared" si="360"/>
        <v>41.657409663941174</v>
      </c>
      <c r="AF545" s="31">
        <f t="shared" si="361"/>
        <v>3087.3137534268894</v>
      </c>
      <c r="AG545" s="31">
        <f t="shared" si="362"/>
        <v>7.7798479278916366E-2</v>
      </c>
      <c r="AH545" s="31">
        <f t="shared" si="363"/>
        <v>0.74896269324407294</v>
      </c>
      <c r="AI545" s="31">
        <f t="shared" si="363"/>
        <v>3.5430255632132521E-2</v>
      </c>
      <c r="AJ545" s="31">
        <f t="shared" si="363"/>
        <v>0.10818016389878417</v>
      </c>
      <c r="AK545" s="31">
        <f t="shared" si="344"/>
        <v>1.6135315571630317E-2</v>
      </c>
      <c r="AL545" s="31">
        <f t="shared" si="344"/>
        <v>1.349309237446367E-2</v>
      </c>
      <c r="AM545" s="31">
        <f t="shared" si="364"/>
        <v>1</v>
      </c>
      <c r="AN545" s="31">
        <f>(Z545*'Propiedades físicas'!$F$4)/1000</f>
        <v>211.21680050933034</v>
      </c>
      <c r="AO545" s="31">
        <f>(AA545*'Propiedades físicas'!$F$6)/1000</f>
        <v>74.085541669940497</v>
      </c>
      <c r="AP545" s="31">
        <f>(AB545*'Propiedades físicas'!$F$9)/1000</f>
        <v>67.484653448041627</v>
      </c>
      <c r="AQ545" s="31">
        <f>(AC545*'Propiedades físicas'!$F$5)/1000</f>
        <v>98.348889179382056</v>
      </c>
      <c r="AR545" s="31">
        <f>(AD545*'Propiedades físicas'!$F$8)/1000</f>
        <v>17.660336401256458</v>
      </c>
      <c r="AS545" s="31">
        <f>(AE545*'Propiedades físicas'!$F$7)/1000</f>
        <v>3.8362308559523428</v>
      </c>
      <c r="AT545" s="31">
        <f t="shared" si="365"/>
        <v>472.63245206390337</v>
      </c>
      <c r="AU545" s="31">
        <f t="shared" si="366"/>
        <v>0.4468944093597117</v>
      </c>
      <c r="AV545" s="31">
        <f t="shared" si="370"/>
        <v>0.15675085649836754</v>
      </c>
      <c r="AW545" s="31">
        <f t="shared" si="370"/>
        <v>0.14278463773138711</v>
      </c>
      <c r="AX545" s="31">
        <f t="shared" si="370"/>
        <v>0.20808746574618317</v>
      </c>
      <c r="AY545" s="31">
        <f t="shared" si="367"/>
        <v>3.7365898858905802E-2</v>
      </c>
      <c r="AZ545" s="31">
        <f t="shared" si="367"/>
        <v>8.1167318054445742E-3</v>
      </c>
      <c r="BA545" s="31">
        <f t="shared" si="368"/>
        <v>1</v>
      </c>
      <c r="BB545" s="34">
        <f>AU545*'Propiedades físicas'!$C$4+'Diseño reactor'!AV545*'Propiedades físicas'!$C$5+'Diseño reactor'!AW545*'Propiedades físicas'!$C$8+'Diseño reactor'!AX545*'Propiedades físicas'!$C$9+'Diseño reactor'!AY545*'Propiedades físicas'!$C$7+'Diseño reactor'!AZ545*'Propiedades físicas'!$C$6</f>
        <v>877.52221678144542</v>
      </c>
      <c r="BC545" s="45">
        <f>AU545*'Propiedades físicas'!$L$4+'Diseño reactor'!AV545*'Propiedades físicas'!$L$5+'Diseño reactor'!AW545*'Propiedades físicas'!$L$8+AX545*'Propiedades físicas'!$L$9+'Diseño reactor'!AY545*'Propiedades físicas'!$L$7+'Diseño reactor'!AZ545*'Propiedades físicas'!$L$6</f>
        <v>1.935931377623326</v>
      </c>
      <c r="BD545" s="29">
        <f t="shared" si="345"/>
        <v>4.3789910927039797</v>
      </c>
      <c r="BE545" s="58">
        <f t="shared" si="346"/>
        <v>44.517469310524703</v>
      </c>
      <c r="BF545" s="30">
        <f>AU545*'Propiedades físicas'!$I$4+'Diseño reactor'!AV545*'Propiedades físicas'!$I$5+'Diseño reactor'!AW545*'Propiedades físicas'!$I$8+'Diseño reactor'!AX545*'Propiedades físicas'!$I$9+'Diseño reactor'!AY545*'Propiedades físicas'!$I$7+'Diseño reactor'!AZ545*'Propiedades físicas'!$I$6</f>
        <v>1.90071836451998E-2</v>
      </c>
      <c r="BG545" s="24">
        <f>AU545*'Propiedades físicas'!$O$4+'Diseño reactor'!AV545*'Propiedades físicas'!$O$5+'Diseño reactor'!AW545*'Propiedades físicas'!$O$8+'Diseño reactor'!AX545*'Propiedades físicas'!$O$9+'Diseño reactor'!AY545*'Propiedades físicas'!$O$7+'Diseño reactor'!AZ545*'Propiedades físicas'!$O$6</f>
        <v>0.14657942723040818</v>
      </c>
      <c r="BH545" s="54">
        <f t="shared" si="347"/>
        <v>43346.551202356488</v>
      </c>
      <c r="BI545" s="34">
        <f t="shared" si="369"/>
        <v>251.03525040489225</v>
      </c>
      <c r="BJ545" s="27">
        <f t="shared" si="348"/>
        <v>4826.2108553722874</v>
      </c>
      <c r="BK545" s="34">
        <f t="shared" si="349"/>
        <v>544.17170990280636</v>
      </c>
      <c r="BL545" s="27">
        <f t="shared" si="350"/>
        <v>104.79684966878239</v>
      </c>
      <c r="BM545" s="34">
        <f t="shared" si="351"/>
        <v>1.1054421768707483</v>
      </c>
      <c r="BN545" s="45">
        <f t="shared" si="352"/>
        <v>475.11120098743555</v>
      </c>
      <c r="BO545" s="45">
        <f t="shared" si="353"/>
        <v>73.656240068281221</v>
      </c>
      <c r="BP545" s="66">
        <f t="shared" si="354"/>
        <v>6.7040711200706431</v>
      </c>
    </row>
    <row r="546" spans="8:68">
      <c r="H546" s="68">
        <v>541</v>
      </c>
      <c r="I546" s="31">
        <f>('Propiedades físicas'!$C$10*'Diseño reactor'!H546)/1000</f>
        <v>473.50769734550312</v>
      </c>
      <c r="J546" s="31">
        <f t="shared" si="331"/>
        <v>0.96302552747579029</v>
      </c>
      <c r="K546" s="31">
        <f>(I546*1000)/'Propiedades físicas'!$F$10</f>
        <v>3093.031001118421</v>
      </c>
      <c r="L546" s="31">
        <f t="shared" si="332"/>
        <v>441.86157158834584</v>
      </c>
      <c r="M546" s="31">
        <f t="shared" si="333"/>
        <v>2651.1694295300749</v>
      </c>
      <c r="N546" s="31">
        <f t="shared" si="334"/>
        <v>0.81674967021875389</v>
      </c>
      <c r="O546" s="32">
        <f t="shared" si="335"/>
        <v>4.9004980213125231</v>
      </c>
      <c r="P546" s="33">
        <f t="shared" si="336"/>
        <v>0.44516791581747561</v>
      </c>
      <c r="Q546" s="31">
        <f t="shared" si="337"/>
        <v>4.2829540447199044</v>
      </c>
      <c r="R546" s="31">
        <f t="shared" si="338"/>
        <v>0.20252995647774663</v>
      </c>
      <c r="S546" s="31">
        <f t="shared" si="339"/>
        <v>0.61754397659261751</v>
      </c>
      <c r="T546" s="31">
        <f t="shared" si="340"/>
        <v>9.2141373655724099E-2</v>
      </c>
      <c r="U546" s="31">
        <f t="shared" si="341"/>
        <v>7.6910424267807531E-2</v>
      </c>
      <c r="V546" s="47">
        <f t="shared" si="355"/>
        <v>4.4084589721730597E-4</v>
      </c>
      <c r="W546" s="31">
        <f t="shared" si="342"/>
        <v>0.45495182667383971</v>
      </c>
      <c r="X546" s="34">
        <f>(S546*H546*'Propiedades físicas'!$F$5*60*24*365)/(1000000)</f>
        <v>51708.455761478392</v>
      </c>
      <c r="Y546" s="34">
        <f>(U546*H546*'Propiedades físicas'!$F$7*60*24*365)/(1000000)</f>
        <v>2013.9575009809598</v>
      </c>
      <c r="Z546" s="31">
        <f t="shared" si="356"/>
        <v>240.8358424572543</v>
      </c>
      <c r="AA546" s="31">
        <f t="shared" si="357"/>
        <v>2317.0781381934685</v>
      </c>
      <c r="AB546" s="31">
        <f t="shared" si="358"/>
        <v>109.56870645446092</v>
      </c>
      <c r="AC546" s="31">
        <f t="shared" si="359"/>
        <v>334.09129133660605</v>
      </c>
      <c r="AD546" s="31">
        <f t="shared" si="343"/>
        <v>49.848483147746734</v>
      </c>
      <c r="AE546" s="31">
        <f t="shared" si="360"/>
        <v>41.608539528883874</v>
      </c>
      <c r="AF546" s="31">
        <f t="shared" si="361"/>
        <v>3093.0310011184201</v>
      </c>
      <c r="AG546" s="31">
        <f t="shared" si="362"/>
        <v>7.7864024760880057E-2</v>
      </c>
      <c r="AH546" s="31">
        <f t="shared" si="363"/>
        <v>0.74912864997331996</v>
      </c>
      <c r="AI546" s="31">
        <f t="shared" si="363"/>
        <v>3.5424380297139464E-2</v>
      </c>
      <c r="AJ546" s="31">
        <f t="shared" si="363"/>
        <v>0.10801420716953719</v>
      </c>
      <c r="AK546" s="31">
        <f t="shared" si="344"/>
        <v>1.6116386524972378E-2</v>
      </c>
      <c r="AL546" s="31">
        <f t="shared" si="344"/>
        <v>1.3452351274150984E-2</v>
      </c>
      <c r="AM546" s="31">
        <f t="shared" si="364"/>
        <v>1</v>
      </c>
      <c r="AN546" s="31">
        <f>(Z546*'Propiedades físicas'!$F$4)/1000</f>
        <v>211.78622314006029</v>
      </c>
      <c r="AO546" s="31">
        <f>(AA546*'Propiedades físicas'!$F$6)/1000</f>
        <v>74.239183547718724</v>
      </c>
      <c r="AP546" s="31">
        <f>(AB546*'Propiedades físicas'!$F$9)/1000</f>
        <v>67.59841344707965</v>
      </c>
      <c r="AQ546" s="31">
        <f>(AC546*'Propiedades físicas'!$F$5)/1000</f>
        <v>98.379862559890384</v>
      </c>
      <c r="AR546" s="31">
        <f>(AD546*'Propiedades físicas'!$F$8)/1000</f>
        <v>17.672284245539167</v>
      </c>
      <c r="AS546" s="31">
        <f>(AE546*'Propiedades físicas'!$F$7)/1000</f>
        <v>3.8317304052149161</v>
      </c>
      <c r="AT546" s="31">
        <f t="shared" si="365"/>
        <v>473.50769734550312</v>
      </c>
      <c r="AU546" s="31">
        <f t="shared" si="366"/>
        <v>0.44727091941132013</v>
      </c>
      <c r="AV546" s="31">
        <f t="shared" si="370"/>
        <v>0.15678558968292508</v>
      </c>
      <c r="AW546" s="31">
        <f t="shared" si="370"/>
        <v>0.14276096001403604</v>
      </c>
      <c r="AX546" s="31">
        <f t="shared" si="370"/>
        <v>0.20776824349722409</v>
      </c>
      <c r="AY546" s="31">
        <f t="shared" si="367"/>
        <v>3.7322063283470298E-2</v>
      </c>
      <c r="AZ546" s="31">
        <f t="shared" si="367"/>
        <v>8.0922241110243827E-3</v>
      </c>
      <c r="BA546" s="31">
        <f t="shared" si="368"/>
        <v>1</v>
      </c>
      <c r="BB546" s="34">
        <f>AU546*'Propiedades físicas'!$C$4+'Diseño reactor'!AV546*'Propiedades físicas'!$C$5+'Diseño reactor'!AW546*'Propiedades físicas'!$C$8+'Diseño reactor'!AX546*'Propiedades físicas'!$C$9+'Diseño reactor'!AY546*'Propiedades físicas'!$C$7+'Diseño reactor'!AZ546*'Propiedades físicas'!$C$6</f>
        <v>877.51579959649484</v>
      </c>
      <c r="BC546" s="45">
        <f>AU546*'Propiedades físicas'!$L$4+'Diseño reactor'!AV546*'Propiedades físicas'!$L$5+'Diseño reactor'!AW546*'Propiedades físicas'!$L$8+AX546*'Propiedades físicas'!$L$9+'Diseño reactor'!AY546*'Propiedades físicas'!$L$7+'Diseño reactor'!AZ546*'Propiedades físicas'!$L$6</f>
        <v>1.9362257828023619</v>
      </c>
      <c r="BD546" s="29">
        <f t="shared" si="345"/>
        <v>4.3739461612491475</v>
      </c>
      <c r="BE546" s="58">
        <f t="shared" si="346"/>
        <v>44.511547335448078</v>
      </c>
      <c r="BF546" s="30">
        <f>AU546*'Propiedades físicas'!$I$4+'Diseño reactor'!AV546*'Propiedades físicas'!$I$5+'Diseño reactor'!AW546*'Propiedades físicas'!$I$8+'Diseño reactor'!AX546*'Propiedades físicas'!$I$9+'Diseño reactor'!AY546*'Propiedades físicas'!$I$7+'Diseño reactor'!AZ546*'Propiedades físicas'!$I$6</f>
        <v>1.9009998071439511E-2</v>
      </c>
      <c r="BG546" s="24">
        <f>AU546*'Propiedades físicas'!$O$4+'Diseño reactor'!AV546*'Propiedades físicas'!$O$5+'Diseño reactor'!AW546*'Propiedades físicas'!$O$8+'Diseño reactor'!AX546*'Propiedades físicas'!$O$9+'Diseño reactor'!AY546*'Propiedades físicas'!$O$7+'Diseño reactor'!AZ546*'Propiedades físicas'!$O$6</f>
        <v>0.14659021159017832</v>
      </c>
      <c r="BH546" s="54">
        <f t="shared" si="347"/>
        <v>43339.816814784659</v>
      </c>
      <c r="BI546" s="34">
        <f t="shared" si="369"/>
        <v>251.09212953350089</v>
      </c>
      <c r="BJ546" s="27">
        <f t="shared" si="348"/>
        <v>4826.0754102123528</v>
      </c>
      <c r="BK546" s="34">
        <f t="shared" si="349"/>
        <v>544.19647348706576</v>
      </c>
      <c r="BL546" s="27">
        <f t="shared" si="350"/>
        <v>104.79776804807256</v>
      </c>
      <c r="BM546" s="34">
        <f t="shared" si="351"/>
        <v>1.1054421768707483</v>
      </c>
      <c r="BN546" s="45">
        <f t="shared" si="352"/>
        <v>476.14087887063289</v>
      </c>
      <c r="BO546" s="45">
        <f t="shared" si="353"/>
        <v>73.712598471260577</v>
      </c>
      <c r="BP546" s="66">
        <f t="shared" si="354"/>
        <v>6.7040220942300701</v>
      </c>
    </row>
    <row r="547" spans="8:68">
      <c r="H547" s="68">
        <v>542</v>
      </c>
      <c r="I547" s="31">
        <f>('Propiedades físicas'!$C$10*'Diseño reactor'!H547)/1000</f>
        <v>474.38294262710298</v>
      </c>
      <c r="J547" s="31">
        <f t="shared" si="331"/>
        <v>0.96124872760959867</v>
      </c>
      <c r="K547" s="31">
        <f>(I547*1000)/'Propiedades físicas'!$F$10</f>
        <v>3098.7482488099522</v>
      </c>
      <c r="L547" s="31">
        <f t="shared" si="332"/>
        <v>442.67832125856455</v>
      </c>
      <c r="M547" s="31">
        <f t="shared" si="333"/>
        <v>2656.0699275513875</v>
      </c>
      <c r="N547" s="31">
        <f t="shared" si="334"/>
        <v>0.81674967021875378</v>
      </c>
      <c r="O547" s="32">
        <f t="shared" si="335"/>
        <v>4.9004980213125231</v>
      </c>
      <c r="P547" s="33">
        <f t="shared" si="336"/>
        <v>0.44554190124520843</v>
      </c>
      <c r="Q547" s="31">
        <f t="shared" si="337"/>
        <v>4.2839001397791625</v>
      </c>
      <c r="R547" s="31">
        <f t="shared" si="338"/>
        <v>0.20249609051102366</v>
      </c>
      <c r="S547" s="31">
        <f t="shared" si="339"/>
        <v>0.61659788153336026</v>
      </c>
      <c r="T547" s="31">
        <f t="shared" si="340"/>
        <v>9.2033244365228278E-2</v>
      </c>
      <c r="U547" s="31">
        <f t="shared" si="341"/>
        <v>7.6678434097293344E-2</v>
      </c>
      <c r="V547" s="47">
        <f t="shared" si="355"/>
        <v>4.4121625171855591E-4</v>
      </c>
      <c r="W547" s="31">
        <f t="shared" si="342"/>
        <v>0.45449393187281362</v>
      </c>
      <c r="X547" s="34">
        <f>(S547*H547*'Propiedades físicas'!$F$5*60*24*365)/(1000000)</f>
        <v>51724.669896555395</v>
      </c>
      <c r="Y547" s="34">
        <f>(U547*H547*'Propiedades físicas'!$F$7*60*24*365)/(1000000)</f>
        <v>2011.5940915045242</v>
      </c>
      <c r="Z547" s="31">
        <f t="shared" si="356"/>
        <v>241.48371047490298</v>
      </c>
      <c r="AA547" s="31">
        <f t="shared" si="357"/>
        <v>2321.873875760306</v>
      </c>
      <c r="AB547" s="31">
        <f t="shared" si="358"/>
        <v>109.75288105697483</v>
      </c>
      <c r="AC547" s="31">
        <f t="shared" si="359"/>
        <v>334.19605179108129</v>
      </c>
      <c r="AD547" s="31">
        <f t="shared" si="343"/>
        <v>49.882018445953726</v>
      </c>
      <c r="AE547" s="31">
        <f t="shared" si="360"/>
        <v>41.559711280732991</v>
      </c>
      <c r="AF547" s="31">
        <f t="shared" si="361"/>
        <v>3098.7482488099517</v>
      </c>
      <c r="AG547" s="31">
        <f t="shared" si="362"/>
        <v>7.7929438303883755E-2</v>
      </c>
      <c r="AH547" s="31">
        <f t="shared" si="363"/>
        <v>0.74929413083234564</v>
      </c>
      <c r="AI547" s="31">
        <f t="shared" si="363"/>
        <v>3.541845682337199E-2</v>
      </c>
      <c r="AJ547" s="31">
        <f t="shared" si="363"/>
        <v>0.1078487263105115</v>
      </c>
      <c r="AK547" s="31">
        <f t="shared" si="344"/>
        <v>1.6097473702521816E-2</v>
      </c>
      <c r="AL547" s="31">
        <f t="shared" si="344"/>
        <v>1.3411774027365292E-2</v>
      </c>
      <c r="AM547" s="31">
        <f t="shared" si="364"/>
        <v>0.99999999999999989</v>
      </c>
      <c r="AN547" s="31">
        <f>(Z547*'Propiedades físicas'!$F$4)/1000</f>
        <v>212.35594531742018</v>
      </c>
      <c r="AO547" s="31">
        <f>(AA547*'Propiedades físicas'!$F$6)/1000</f>
        <v>74.392838979360192</v>
      </c>
      <c r="AP547" s="31">
        <f>(AB547*'Propiedades físicas'!$F$9)/1000</f>
        <v>67.712039968100612</v>
      </c>
      <c r="AQ547" s="31">
        <f>(AC547*'Propiedades físicas'!$F$5)/1000</f>
        <v>98.410711370919714</v>
      </c>
      <c r="AR547" s="31">
        <f>(AD547*'Propiedades físicas'!$F$8)/1000</f>
        <v>17.684173179459506</v>
      </c>
      <c r="AS547" s="31">
        <f>(AE547*'Propiedades físicas'!$F$7)/1000</f>
        <v>3.8272338118427016</v>
      </c>
      <c r="AT547" s="31">
        <f t="shared" si="365"/>
        <v>474.38294262710292</v>
      </c>
      <c r="AU547" s="31">
        <f t="shared" si="366"/>
        <v>0.44764667157171861</v>
      </c>
      <c r="AV547" s="31">
        <f t="shared" si="370"/>
        <v>0.15682022327231523</v>
      </c>
      <c r="AW547" s="31">
        <f t="shared" si="370"/>
        <v>0.14273708829646276</v>
      </c>
      <c r="AX547" s="31">
        <f t="shared" si="370"/>
        <v>0.20744993659748256</v>
      </c>
      <c r="AY547" s="31">
        <f t="shared" si="367"/>
        <v>3.7278265279787816E-2</v>
      </c>
      <c r="AZ547" s="31">
        <f t="shared" si="367"/>
        <v>8.0678149822329646E-3</v>
      </c>
      <c r="BA547" s="31">
        <f t="shared" si="368"/>
        <v>1</v>
      </c>
      <c r="BB547" s="34">
        <f>AU547*'Propiedades físicas'!$C$4+'Diseño reactor'!AV547*'Propiedades físicas'!$C$5+'Diseño reactor'!AW547*'Propiedades físicas'!$C$8+'Diseño reactor'!AX547*'Propiedades físicas'!$C$9+'Diseño reactor'!AY547*'Propiedades físicas'!$C$7+'Diseño reactor'!AZ547*'Propiedades físicas'!$C$6</f>
        <v>877.50940676148957</v>
      </c>
      <c r="BC547" s="45">
        <f>AU547*'Propiedades físicas'!$L$4+'Diseño reactor'!AV547*'Propiedades físicas'!$L$5+'Diseño reactor'!AW547*'Propiedades físicas'!$L$8+AX547*'Propiedades físicas'!$L$9+'Diseño reactor'!AY547*'Propiedades físicas'!$L$7+'Diseño reactor'!AZ547*'Propiedades físicas'!$L$6</f>
        <v>1.936519575233469</v>
      </c>
      <c r="BD547" s="29">
        <f t="shared" si="345"/>
        <v>4.3689128388854774</v>
      </c>
      <c r="BE547" s="58">
        <f t="shared" si="346"/>
        <v>44.505640364170887</v>
      </c>
      <c r="BF547" s="30">
        <f>AU547*'Propiedades físicas'!$I$4+'Diseño reactor'!AV547*'Propiedades físicas'!$I$5+'Diseño reactor'!AW547*'Propiedades físicas'!$I$8+'Diseño reactor'!AX547*'Propiedades físicas'!$I$9+'Diseño reactor'!AY547*'Propiedades físicas'!$I$7+'Diseño reactor'!AZ547*'Propiedades físicas'!$I$6</f>
        <v>1.9012802221404296E-2</v>
      </c>
      <c r="BG547" s="24">
        <f>AU547*'Propiedades físicas'!$O$4+'Diseño reactor'!AV547*'Propiedades físicas'!$O$5+'Diseño reactor'!AW547*'Propiedades físicas'!$O$8+'Diseño reactor'!AX547*'Propiedades físicas'!$O$9+'Diseño reactor'!AY547*'Propiedades físicas'!$O$7+'Diseño reactor'!AZ547*'Propiedades físicas'!$O$6</f>
        <v>0.14660098125032062</v>
      </c>
      <c r="BH547" s="54">
        <f t="shared" si="347"/>
        <v>43333.1090446167</v>
      </c>
      <c r="BI547" s="34">
        <f t="shared" si="369"/>
        <v>251.14882156841827</v>
      </c>
      <c r="BJ547" s="27">
        <f t="shared" si="348"/>
        <v>4825.9405864890286</v>
      </c>
      <c r="BK547" s="34">
        <f t="shared" si="349"/>
        <v>544.22125033464567</v>
      </c>
      <c r="BL547" s="27">
        <f t="shared" si="350"/>
        <v>104.79868685170702</v>
      </c>
      <c r="BM547" s="34">
        <f t="shared" si="351"/>
        <v>1.1054421768707483</v>
      </c>
      <c r="BN547" s="45">
        <f t="shared" si="352"/>
        <v>477.17096633418305</v>
      </c>
      <c r="BO547" s="45">
        <f t="shared" si="353"/>
        <v>73.768843515638054</v>
      </c>
      <c r="BP547" s="66">
        <f t="shared" si="354"/>
        <v>6.7039732544175674</v>
      </c>
    </row>
    <row r="548" spans="8:68">
      <c r="H548" s="68">
        <v>543</v>
      </c>
      <c r="I548" s="31">
        <f>('Propiedades físicas'!$C$10*'Diseño reactor'!H548)/1000</f>
        <v>475.25818790870278</v>
      </c>
      <c r="J548" s="31">
        <f t="shared" si="331"/>
        <v>0.95947847212597148</v>
      </c>
      <c r="K548" s="31">
        <f>(I548*1000)/'Propiedades físicas'!$F$10</f>
        <v>3104.4654965014834</v>
      </c>
      <c r="L548" s="31">
        <f t="shared" si="332"/>
        <v>443.49507092878332</v>
      </c>
      <c r="M548" s="31">
        <f t="shared" si="333"/>
        <v>2660.9704255726997</v>
      </c>
      <c r="N548" s="31">
        <f t="shared" si="334"/>
        <v>0.81674967021875378</v>
      </c>
      <c r="O548" s="32">
        <f t="shared" si="335"/>
        <v>4.9004980213125222</v>
      </c>
      <c r="P548" s="33">
        <f t="shared" si="336"/>
        <v>0.44591513462055887</v>
      </c>
      <c r="Q548" s="31">
        <f t="shared" si="337"/>
        <v>4.2848435252891921</v>
      </c>
      <c r="R548" s="31">
        <f t="shared" si="338"/>
        <v>0.20246195118625787</v>
      </c>
      <c r="S548" s="31">
        <f t="shared" si="339"/>
        <v>0.61565449602332989</v>
      </c>
      <c r="T548" s="31">
        <f t="shared" si="340"/>
        <v>9.1925208398739036E-2</v>
      </c>
      <c r="U548" s="31">
        <f t="shared" si="341"/>
        <v>7.6447376013197996E-2</v>
      </c>
      <c r="V548" s="47">
        <f t="shared" si="355"/>
        <v>4.4158586146890298E-4</v>
      </c>
      <c r="W548" s="31">
        <f t="shared" si="342"/>
        <v>0.45403695785866988</v>
      </c>
      <c r="X548" s="34">
        <f>(S548*H548*'Propiedades físicas'!$F$5*60*24*365)/(1000000)</f>
        <v>51740.8188867383</v>
      </c>
      <c r="Y548" s="34">
        <f>(U548*H548*'Propiedades físicas'!$F$7*60*24*365)/(1000000)</f>
        <v>2009.2327218346982</v>
      </c>
      <c r="Z548" s="31">
        <f t="shared" si="356"/>
        <v>242.13191809896347</v>
      </c>
      <c r="AA548" s="31">
        <f t="shared" si="357"/>
        <v>2326.6700342320314</v>
      </c>
      <c r="AB548" s="31">
        <f t="shared" si="358"/>
        <v>109.93683949413803</v>
      </c>
      <c r="AC548" s="31">
        <f t="shared" si="359"/>
        <v>334.30039134066811</v>
      </c>
      <c r="AD548" s="31">
        <f t="shared" si="343"/>
        <v>49.915388160515299</v>
      </c>
      <c r="AE548" s="31">
        <f t="shared" si="360"/>
        <v>41.510925175166513</v>
      </c>
      <c r="AF548" s="31">
        <f t="shared" si="361"/>
        <v>3104.4654965014829</v>
      </c>
      <c r="AG548" s="31">
        <f t="shared" si="362"/>
        <v>7.7994720305904292E-2</v>
      </c>
      <c r="AH548" s="31">
        <f t="shared" si="363"/>
        <v>0.749459137765914</v>
      </c>
      <c r="AI548" s="31">
        <f t="shared" si="363"/>
        <v>3.5412485536730626E-2</v>
      </c>
      <c r="AJ548" s="31">
        <f t="shared" si="363"/>
        <v>0.10768371937694313</v>
      </c>
      <c r="AK548" s="31">
        <f t="shared" si="344"/>
        <v>1.6078577203311319E-2</v>
      </c>
      <c r="AL548" s="31">
        <f t="shared" si="344"/>
        <v>1.3371359811196628E-2</v>
      </c>
      <c r="AM548" s="31">
        <f t="shared" si="364"/>
        <v>0.99999999999999989</v>
      </c>
      <c r="AN548" s="31">
        <f>(Z548*'Propiedades físicas'!$F$4)/1000</f>
        <v>212.92596613786648</v>
      </c>
      <c r="AO548" s="31">
        <f>(AA548*'Propiedades físicas'!$F$6)/1000</f>
        <v>74.546507896794282</v>
      </c>
      <c r="AP548" s="31">
        <f>(AB548*'Propiedades físicas'!$F$9)/1000</f>
        <v>67.82553312590845</v>
      </c>
      <c r="AQ548" s="31">
        <f>(AC548*'Propiedades físicas'!$F$5)/1000</f>
        <v>98.441436238086553</v>
      </c>
      <c r="AR548" s="31">
        <f>(AD548*'Propiedades físicas'!$F$8)/1000</f>
        <v>17.696003410665877</v>
      </c>
      <c r="AS548" s="31">
        <f>(AE548*'Propiedades físicas'!$F$7)/1000</f>
        <v>3.8227410993810844</v>
      </c>
      <c r="AT548" s="31">
        <f t="shared" si="365"/>
        <v>475.25818790870272</v>
      </c>
      <c r="AU548" s="31">
        <f t="shared" si="366"/>
        <v>0.44802166812698796</v>
      </c>
      <c r="AV548" s="31">
        <f t="shared" si="370"/>
        <v>0.15685475767355889</v>
      </c>
      <c r="AW548" s="31">
        <f t="shared" si="370"/>
        <v>0.14271302389205287</v>
      </c>
      <c r="AX548" s="31">
        <f t="shared" si="370"/>
        <v>0.2071325413061525</v>
      </c>
      <c r="AY548" s="31">
        <f t="shared" si="367"/>
        <v>3.7234505077196667E-2</v>
      </c>
      <c r="AZ548" s="31">
        <f t="shared" si="367"/>
        <v>8.0435039240511399E-3</v>
      </c>
      <c r="BA548" s="31">
        <f t="shared" si="368"/>
        <v>1</v>
      </c>
      <c r="BB548" s="34">
        <f>AU548*'Propiedades físicas'!$C$4+'Diseño reactor'!AV548*'Propiedades físicas'!$C$5+'Diseño reactor'!AW548*'Propiedades físicas'!$C$8+'Diseño reactor'!AX548*'Propiedades físicas'!$C$9+'Diseño reactor'!AY548*'Propiedades físicas'!$C$7+'Diseño reactor'!AZ548*'Propiedades físicas'!$C$6</f>
        <v>877.50303815907603</v>
      </c>
      <c r="BC548" s="45">
        <f>AU548*'Propiedades físicas'!$L$4+'Diseño reactor'!AV548*'Propiedades físicas'!$L$5+'Diseño reactor'!AW548*'Propiedades físicas'!$L$8+AX548*'Propiedades físicas'!$L$9+'Diseño reactor'!AY548*'Propiedades físicas'!$L$7+'Diseño reactor'!AZ548*'Propiedades físicas'!$L$6</f>
        <v>1.9368127567610551</v>
      </c>
      <c r="BD548" s="29">
        <f t="shared" si="345"/>
        <v>4.3638910857589446</v>
      </c>
      <c r="BE548" s="58">
        <f t="shared" si="346"/>
        <v>44.499748337534029</v>
      </c>
      <c r="BF548" s="30">
        <f>AU548*'Propiedades físicas'!$I$4+'Diseño reactor'!AV548*'Propiedades físicas'!$I$5+'Diseño reactor'!AW548*'Propiedades físicas'!$I$8+'Diseño reactor'!AX548*'Propiedades físicas'!$I$9+'Diseño reactor'!AY548*'Propiedades físicas'!$I$7+'Diseño reactor'!AZ548*'Propiedades físicas'!$I$6</f>
        <v>1.9015596142818628E-2</v>
      </c>
      <c r="BG548" s="24">
        <f>AU548*'Propiedades físicas'!$O$4+'Diseño reactor'!AV548*'Propiedades físicas'!$O$5+'Diseño reactor'!AW548*'Propiedades físicas'!$O$8+'Diseño reactor'!AX548*'Propiedades físicas'!$O$9+'Diseño reactor'!AY548*'Propiedades físicas'!$O$7+'Diseño reactor'!AZ548*'Propiedades físicas'!$O$6</f>
        <v>0.14661173622323911</v>
      </c>
      <c r="BH548" s="54">
        <f t="shared" si="347"/>
        <v>43326.427754669283</v>
      </c>
      <c r="BI548" s="34">
        <f t="shared" si="369"/>
        <v>251.20532731942129</v>
      </c>
      <c r="BJ548" s="27">
        <f t="shared" si="348"/>
        <v>4825.8063808917423</v>
      </c>
      <c r="BK548" s="34">
        <f t="shared" si="349"/>
        <v>544.24604013824944</v>
      </c>
      <c r="BL548" s="27">
        <f t="shared" si="350"/>
        <v>104.79960606819043</v>
      </c>
      <c r="BM548" s="34">
        <f t="shared" si="351"/>
        <v>1.1054421768707483</v>
      </c>
      <c r="BN548" s="45">
        <f t="shared" si="352"/>
        <v>478.20146208434051</v>
      </c>
      <c r="BO548" s="45">
        <f t="shared" si="353"/>
        <v>73.824975543009828</v>
      </c>
      <c r="BP548" s="66">
        <f t="shared" si="354"/>
        <v>6.7039245997365819</v>
      </c>
    </row>
    <row r="549" spans="8:68">
      <c r="H549" s="68">
        <v>544</v>
      </c>
      <c r="I549" s="31">
        <f>('Propiedades físicas'!$C$10*'Diseño reactor'!H549)/1000</f>
        <v>476.13343319030258</v>
      </c>
      <c r="J549" s="31">
        <f t="shared" si="331"/>
        <v>0.95771472493456344</v>
      </c>
      <c r="K549" s="31">
        <f>(I549*1000)/'Propiedades físicas'!$F$10</f>
        <v>3110.1827441930145</v>
      </c>
      <c r="L549" s="31">
        <f t="shared" si="332"/>
        <v>444.31182059900203</v>
      </c>
      <c r="M549" s="31">
        <f t="shared" si="333"/>
        <v>2665.8709235940123</v>
      </c>
      <c r="N549" s="31">
        <f t="shared" si="334"/>
        <v>0.81674967021875378</v>
      </c>
      <c r="O549" s="32">
        <f t="shared" si="335"/>
        <v>4.9004980213125222</v>
      </c>
      <c r="P549" s="33">
        <f t="shared" si="336"/>
        <v>0.44628761820971691</v>
      </c>
      <c r="Q549" s="31">
        <f t="shared" si="337"/>
        <v>4.2857842123104515</v>
      </c>
      <c r="R549" s="31">
        <f t="shared" si="338"/>
        <v>0.20242754035507055</v>
      </c>
      <c r="S549" s="31">
        <f t="shared" si="339"/>
        <v>0.6147138090020704</v>
      </c>
      <c r="T549" s="31">
        <f t="shared" si="340"/>
        <v>9.1817266314899393E-2</v>
      </c>
      <c r="U549" s="31">
        <f t="shared" si="341"/>
        <v>7.6217245339066972E-2</v>
      </c>
      <c r="V549" s="47">
        <f t="shared" si="355"/>
        <v>4.4195472871253524E-4</v>
      </c>
      <c r="W549" s="31">
        <f t="shared" si="342"/>
        <v>0.45358090185676397</v>
      </c>
      <c r="X549" s="34">
        <f>(S549*H549*'Propiedades físicas'!$F$5*60*24*365)/(1000000)</f>
        <v>51756.903058871358</v>
      </c>
      <c r="Y549" s="34">
        <f>(U549*H549*'Propiedades físicas'!$F$7*60*24*365)/(1000000)</f>
        <v>2006.8734041818848</v>
      </c>
      <c r="Z549" s="31">
        <f t="shared" si="356"/>
        <v>242.780464306086</v>
      </c>
      <c r="AA549" s="31">
        <f t="shared" si="357"/>
        <v>2331.4666114968854</v>
      </c>
      <c r="AB549" s="31">
        <f t="shared" si="358"/>
        <v>110.12058195315838</v>
      </c>
      <c r="AC549" s="31">
        <f t="shared" si="359"/>
        <v>334.40431209712631</v>
      </c>
      <c r="AD549" s="31">
        <f t="shared" si="343"/>
        <v>49.948592875305266</v>
      </c>
      <c r="AE549" s="31">
        <f t="shared" si="360"/>
        <v>41.462181464452435</v>
      </c>
      <c r="AF549" s="31">
        <f t="shared" si="361"/>
        <v>3110.1827441930136</v>
      </c>
      <c r="AG549" s="31">
        <f t="shared" si="362"/>
        <v>7.8059871163319458E-2</v>
      </c>
      <c r="AH549" s="31">
        <f t="shared" si="363"/>
        <v>0.74962367270860208</v>
      </c>
      <c r="AI549" s="31">
        <f t="shared" si="363"/>
        <v>3.5406466761081244E-2</v>
      </c>
      <c r="AJ549" s="31">
        <f t="shared" si="363"/>
        <v>0.10751918443425511</v>
      </c>
      <c r="AK549" s="31">
        <f t="shared" si="344"/>
        <v>1.6059697125052768E-2</v>
      </c>
      <c r="AL549" s="31">
        <f t="shared" si="344"/>
        <v>1.3331107807689434E-2</v>
      </c>
      <c r="AM549" s="31">
        <f t="shared" si="364"/>
        <v>1.0000000000000002</v>
      </c>
      <c r="AN549" s="31">
        <f>(Z549*'Propiedades físicas'!$F$4)/1000</f>
        <v>213.49628470148591</v>
      </c>
      <c r="AO549" s="31">
        <f>(AA549*'Propiedades físicas'!$F$6)/1000</f>
        <v>74.700190232360214</v>
      </c>
      <c r="AP549" s="31">
        <f>(AB549*'Propiedades físicas'!$F$9)/1000</f>
        <v>67.938893036001062</v>
      </c>
      <c r="AQ549" s="31">
        <f>(AC549*'Propiedades físicas'!$F$5)/1000</f>
        <v>98.472037783240793</v>
      </c>
      <c r="AR549" s="31">
        <f>(AD549*'Propiedades físicas'!$F$8)/1000</f>
        <v>17.707775146153217</v>
      </c>
      <c r="AS549" s="31">
        <f>(AE549*'Propiedades físicas'!$F$7)/1000</f>
        <v>3.8182522910614249</v>
      </c>
      <c r="AT549" s="31">
        <f t="shared" si="365"/>
        <v>476.13343319030258</v>
      </c>
      <c r="AU549" s="31">
        <f t="shared" si="366"/>
        <v>0.44839591135402374</v>
      </c>
      <c r="AV549" s="31">
        <f t="shared" si="370"/>
        <v>0.1568891932915448</v>
      </c>
      <c r="AW549" s="31">
        <f t="shared" si="370"/>
        <v>0.14268876810599229</v>
      </c>
      <c r="AX549" s="31">
        <f t="shared" si="370"/>
        <v>0.20681605390202282</v>
      </c>
      <c r="AY549" s="31">
        <f t="shared" si="367"/>
        <v>3.7190782901976381E-2</v>
      </c>
      <c r="AZ549" s="31">
        <f t="shared" si="367"/>
        <v>8.0192904444400422E-3</v>
      </c>
      <c r="BA549" s="31">
        <f t="shared" si="368"/>
        <v>1</v>
      </c>
      <c r="BB549" s="34">
        <f>AU549*'Propiedades físicas'!$C$4+'Diseño reactor'!AV549*'Propiedades físicas'!$C$5+'Diseño reactor'!AW549*'Propiedades físicas'!$C$8+'Diseño reactor'!AX549*'Propiedades físicas'!$C$9+'Diseño reactor'!AY549*'Propiedades físicas'!$C$7+'Diseño reactor'!AZ549*'Propiedades físicas'!$C$6</f>
        <v>877.49669367258457</v>
      </c>
      <c r="BC549" s="45">
        <f>AU549*'Propiedades físicas'!$L$4+'Diseño reactor'!AV549*'Propiedades físicas'!$L$5+'Diseño reactor'!AW549*'Propiedades físicas'!$L$8+AX549*'Propiedades físicas'!$L$9+'Diseño reactor'!AY549*'Propiedades físicas'!$L$7+'Diseño reactor'!AZ549*'Propiedades físicas'!$L$6</f>
        <v>1.9371053292223921</v>
      </c>
      <c r="BD549" s="29">
        <f t="shared" si="345"/>
        <v>4.3588808621964192</v>
      </c>
      <c r="BE549" s="58">
        <f t="shared" si="346"/>
        <v>44.493871196703736</v>
      </c>
      <c r="BF549" s="30">
        <f>AU549*'Propiedades físicas'!$I$4+'Diseño reactor'!AV549*'Propiedades físicas'!$I$5+'Diseño reactor'!AW549*'Propiedades físicas'!$I$8+'Diseño reactor'!AX549*'Propiedades físicas'!$I$9+'Diseño reactor'!AY549*'Propiedades físicas'!$I$7+'Diseño reactor'!AZ549*'Propiedades físicas'!$I$6</f>
        <v>1.9018379883136718E-2</v>
      </c>
      <c r="BG549" s="24">
        <f>AU549*'Propiedades físicas'!$O$4+'Diseño reactor'!AV549*'Propiedades físicas'!$O$5+'Diseño reactor'!AW549*'Propiedades físicas'!$O$8+'Diseño reactor'!AX549*'Propiedades físicas'!$O$9+'Diseño reactor'!AY549*'Propiedades físicas'!$O$7+'Diseño reactor'!AZ549*'Propiedades físicas'!$O$6</f>
        <v>0.14662247652145957</v>
      </c>
      <c r="BH549" s="54">
        <f t="shared" si="347"/>
        <v>43319.772808641828</v>
      </c>
      <c r="BI549" s="34">
        <f t="shared" si="369"/>
        <v>251.26164759199185</v>
      </c>
      <c r="BJ549" s="27">
        <f t="shared" si="348"/>
        <v>4825.6727901311433</v>
      </c>
      <c r="BK549" s="34">
        <f t="shared" si="349"/>
        <v>544.27084259326909</v>
      </c>
      <c r="BL549" s="27">
        <f t="shared" si="350"/>
        <v>104.80052568613054</v>
      </c>
      <c r="BM549" s="34">
        <f t="shared" si="351"/>
        <v>1.1054421768707483</v>
      </c>
      <c r="BN549" s="45">
        <f t="shared" si="352"/>
        <v>479.23236483272865</v>
      </c>
      <c r="BO549" s="45">
        <f t="shared" si="353"/>
        <v>73.880994893601141</v>
      </c>
      <c r="BP549" s="66">
        <f t="shared" si="354"/>
        <v>6.7038761292957814</v>
      </c>
    </row>
    <row r="550" spans="8:68">
      <c r="H550" s="68">
        <v>545</v>
      </c>
      <c r="I550" s="31">
        <f>('Propiedades físicas'!$C$10*'Diseño reactor'!H550)/1000</f>
        <v>477.00867847190239</v>
      </c>
      <c r="J550" s="31">
        <f t="shared" si="331"/>
        <v>0.95595745020991296</v>
      </c>
      <c r="K550" s="31">
        <f>(I550*1000)/'Propiedades físicas'!$F$10</f>
        <v>3115.8999918845457</v>
      </c>
      <c r="L550" s="31">
        <f t="shared" si="332"/>
        <v>445.1285702692208</v>
      </c>
      <c r="M550" s="31">
        <f t="shared" si="333"/>
        <v>2670.7714216153249</v>
      </c>
      <c r="N550" s="31">
        <f t="shared" si="334"/>
        <v>0.81674967021875378</v>
      </c>
      <c r="O550" s="32">
        <f t="shared" si="335"/>
        <v>4.9004980213125231</v>
      </c>
      <c r="P550" s="33">
        <f t="shared" si="336"/>
        <v>0.44665935426977643</v>
      </c>
      <c r="Q550" s="31">
        <f t="shared" si="337"/>
        <v>4.2867222118455235</v>
      </c>
      <c r="R550" s="31">
        <f t="shared" si="338"/>
        <v>0.20239285985752961</v>
      </c>
      <c r="S550" s="31">
        <f t="shared" si="339"/>
        <v>0.61377580946699795</v>
      </c>
      <c r="T550" s="31">
        <f t="shared" si="340"/>
        <v>9.1709418664874934E-2</v>
      </c>
      <c r="U550" s="31">
        <f t="shared" si="341"/>
        <v>7.5988037426572785E-2</v>
      </c>
      <c r="V550" s="47">
        <f t="shared" si="355"/>
        <v>4.42322855684633E-4</v>
      </c>
      <c r="W550" s="31">
        <f t="shared" si="342"/>
        <v>0.4531257611035881</v>
      </c>
      <c r="X550" s="34">
        <f>(S550*H550*'Propiedades físicas'!$F$5*60*24*365)/(1000000)</f>
        <v>51772.922737833025</v>
      </c>
      <c r="Y550" s="34">
        <f>(U550*H550*'Propiedades físicas'!$F$7*60*24*365)/(1000000)</f>
        <v>2004.5161505930521</v>
      </c>
      <c r="Z550" s="31">
        <f t="shared" si="356"/>
        <v>243.42934807702815</v>
      </c>
      <c r="AA550" s="31">
        <f t="shared" si="357"/>
        <v>2336.2636054558102</v>
      </c>
      <c r="AB550" s="31">
        <f t="shared" si="358"/>
        <v>110.30410862235364</v>
      </c>
      <c r="AC550" s="31">
        <f t="shared" si="359"/>
        <v>334.50781615951388</v>
      </c>
      <c r="AD550" s="31">
        <f t="shared" si="343"/>
        <v>49.981633172356837</v>
      </c>
      <c r="AE550" s="31">
        <f t="shared" si="360"/>
        <v>41.413480397482168</v>
      </c>
      <c r="AF550" s="31">
        <f t="shared" si="361"/>
        <v>3115.8999918845448</v>
      </c>
      <c r="AG550" s="31">
        <f t="shared" si="362"/>
        <v>7.8124891270916014E-2</v>
      </c>
      <c r="AH550" s="31">
        <f t="shared" si="363"/>
        <v>0.74978773758486439</v>
      </c>
      <c r="AI550" s="31">
        <f t="shared" si="363"/>
        <v>3.5400400818268882E-2</v>
      </c>
      <c r="AJ550" s="31">
        <f t="shared" si="363"/>
        <v>0.10735511955799273</v>
      </c>
      <c r="AK550" s="31">
        <f t="shared" si="344"/>
        <v>1.6040833564150165E-2</v>
      </c>
      <c r="AL550" s="31">
        <f t="shared" si="344"/>
        <v>1.3291017203807832E-2</v>
      </c>
      <c r="AM550" s="31">
        <f t="shared" si="364"/>
        <v>1</v>
      </c>
      <c r="AN550" s="31">
        <f>(Z550*'Propiedades físicas'!$F$4)/1000</f>
        <v>214.06690011197702</v>
      </c>
      <c r="AO550" s="31">
        <f>(AA550*'Propiedades físicas'!$F$6)/1000</f>
        <v>74.853885918804153</v>
      </c>
      <c r="AP550" s="31">
        <f>(AB550*'Propiedades físicas'!$F$9)/1000</f>
        <v>68.052119814561067</v>
      </c>
      <c r="AQ550" s="31">
        <f>(AC550*'Propiedades físicas'!$F$5)/1000</f>
        <v>98.50251662449206</v>
      </c>
      <c r="AR550" s="31">
        <f>(AD550*'Propiedades físicas'!$F$8)/1000</f>
        <v>17.719488592263939</v>
      </c>
      <c r="AS550" s="31">
        <f>(AE550*'Propiedades físicas'!$F$7)/1000</f>
        <v>3.8137674098041328</v>
      </c>
      <c r="AT550" s="31">
        <f t="shared" si="365"/>
        <v>477.00867847190239</v>
      </c>
      <c r="AU550" s="31">
        <f t="shared" si="366"/>
        <v>0.44876940352058264</v>
      </c>
      <c r="AV550" s="31">
        <f t="shared" si="370"/>
        <v>0.15692353052904326</v>
      </c>
      <c r="AW550" s="31">
        <f t="shared" si="370"/>
        <v>0.14266432223532302</v>
      </c>
      <c r="AX550" s="31">
        <f t="shared" si="370"/>
        <v>0.20650047068335306</v>
      </c>
      <c r="AY550" s="31">
        <f t="shared" si="367"/>
        <v>3.71470989773778E-2</v>
      </c>
      <c r="AZ550" s="31">
        <f t="shared" si="367"/>
        <v>7.9951740543202261E-3</v>
      </c>
      <c r="BA550" s="31">
        <f t="shared" si="368"/>
        <v>1</v>
      </c>
      <c r="BB550" s="34">
        <f>AU550*'Propiedades físicas'!$C$4+'Diseño reactor'!AV550*'Propiedades físicas'!$C$5+'Diseño reactor'!AW550*'Propiedades físicas'!$C$8+'Diseño reactor'!AX550*'Propiedades físicas'!$C$9+'Diseño reactor'!AY550*'Propiedades físicas'!$C$7+'Diseño reactor'!AZ550*'Propiedades físicas'!$C$6</f>
        <v>877.4903731860278</v>
      </c>
      <c r="BC550" s="45">
        <f>AU550*'Propiedades físicas'!$L$4+'Diseño reactor'!AV550*'Propiedades físicas'!$L$5+'Diseño reactor'!AW550*'Propiedades físicas'!$L$8+AX550*'Propiedades físicas'!$L$9+'Diseño reactor'!AY550*'Propiedades físicas'!$L$7+'Diseño reactor'!AZ550*'Propiedades físicas'!$L$6</f>
        <v>1.9373972944476487</v>
      </c>
      <c r="BD550" s="29">
        <f t="shared" si="345"/>
        <v>4.3538821287046368</v>
      </c>
      <c r="BE550" s="58">
        <f t="shared" si="346"/>
        <v>44.488008883169186</v>
      </c>
      <c r="BF550" s="30">
        <f>AU550*'Propiedades físicas'!$I$4+'Diseño reactor'!AV550*'Propiedades físicas'!$I$5+'Diseño reactor'!AW550*'Propiedades físicas'!$I$8+'Diseño reactor'!AX550*'Propiedades físicas'!$I$9+'Diseño reactor'!AY550*'Propiedades físicas'!$I$7+'Diseño reactor'!AZ550*'Propiedades físicas'!$I$6</f>
        <v>1.9021153489544352E-2</v>
      </c>
      <c r="BG550" s="24">
        <f>AU550*'Propiedades físicas'!$O$4+'Diseño reactor'!AV550*'Propiedades físicas'!$O$5+'Diseño reactor'!AW550*'Propiedades físicas'!$O$8+'Diseño reactor'!AX550*'Propiedades físicas'!$O$9+'Diseño reactor'!AY550*'Propiedades físicas'!$O$7+'Diseño reactor'!AZ550*'Propiedades físicas'!$O$6</f>
        <v>0.14663320215762782</v>
      </c>
      <c r="BH550" s="54">
        <f t="shared" si="347"/>
        <v>43313.144071109731</v>
      </c>
      <c r="BI550" s="34">
        <f t="shared" si="369"/>
        <v>251.31778318734393</v>
      </c>
      <c r="BJ550" s="27">
        <f t="shared" si="348"/>
        <v>4825.5398109389707</v>
      </c>
      <c r="BK550" s="34">
        <f t="shared" si="349"/>
        <v>544.29565739776547</v>
      </c>
      <c r="BL550" s="27">
        <f t="shared" si="350"/>
        <v>104.80144569423723</v>
      </c>
      <c r="BM550" s="34">
        <f t="shared" si="351"/>
        <v>1.1054421768707483</v>
      </c>
      <c r="BN550" s="45">
        <f t="shared" si="352"/>
        <v>480.26367329631591</v>
      </c>
      <c r="BO550" s="45">
        <f t="shared" si="353"/>
        <v>73.936901906273263</v>
      </c>
      <c r="BP550" s="66">
        <f t="shared" si="354"/>
        <v>6.7038278422090505</v>
      </c>
    </row>
    <row r="551" spans="8:68">
      <c r="H551" s="68">
        <v>546</v>
      </c>
      <c r="I551" s="31">
        <f>('Propiedades físicas'!$C$10*'Diseño reactor'!H551)/1000</f>
        <v>477.88392375350224</v>
      </c>
      <c r="J551" s="31">
        <f t="shared" si="331"/>
        <v>0.95420661238901561</v>
      </c>
      <c r="K551" s="31">
        <f>(I551*1000)/'Propiedades físicas'!$F$10</f>
        <v>3121.6172395760773</v>
      </c>
      <c r="L551" s="31">
        <f t="shared" si="332"/>
        <v>445.94531993943957</v>
      </c>
      <c r="M551" s="31">
        <f t="shared" si="333"/>
        <v>2675.6719196366375</v>
      </c>
      <c r="N551" s="31">
        <f t="shared" si="334"/>
        <v>0.81674967021875378</v>
      </c>
      <c r="O551" s="32">
        <f t="shared" si="335"/>
        <v>4.9004980213125231</v>
      </c>
      <c r="P551" s="33">
        <f t="shared" si="336"/>
        <v>0.44703034504878125</v>
      </c>
      <c r="Q551" s="31">
        <f t="shared" si="337"/>
        <v>4.2876575348394876</v>
      </c>
      <c r="R551" s="31">
        <f t="shared" si="338"/>
        <v>0.20235791152222787</v>
      </c>
      <c r="S551" s="31">
        <f t="shared" si="339"/>
        <v>0.61284048647303502</v>
      </c>
      <c r="T551" s="31">
        <f t="shared" si="340"/>
        <v>9.1601665992426917E-2</v>
      </c>
      <c r="U551" s="31">
        <f t="shared" si="341"/>
        <v>7.5759747655317775E-2</v>
      </c>
      <c r="V551" s="47">
        <f t="shared" si="355"/>
        <v>4.4269024461141449E-4</v>
      </c>
      <c r="W551" s="31">
        <f t="shared" si="342"/>
        <v>0.45267153284671541</v>
      </c>
      <c r="X551" s="34">
        <f>(S551*H551*'Propiedades físicas'!$F$5*60*24*365)/(1000000)</f>
        <v>51788.878246549735</v>
      </c>
      <c r="Y551" s="34">
        <f>(U551*H551*'Propiedades físicas'!$F$7*60*24*365)/(1000000)</f>
        <v>2002.1609729533282</v>
      </c>
      <c r="Z551" s="31">
        <f t="shared" si="356"/>
        <v>244.07856839663455</v>
      </c>
      <c r="AA551" s="31">
        <f t="shared" si="357"/>
        <v>2341.0610140223603</v>
      </c>
      <c r="AB551" s="31">
        <f t="shared" si="358"/>
        <v>110.48741969113642</v>
      </c>
      <c r="AC551" s="31">
        <f t="shared" si="359"/>
        <v>334.6109056142771</v>
      </c>
      <c r="AD551" s="31">
        <f t="shared" si="343"/>
        <v>50.014509631865096</v>
      </c>
      <c r="AE551" s="31">
        <f t="shared" si="360"/>
        <v>41.364822219803507</v>
      </c>
      <c r="AF551" s="31">
        <f t="shared" si="361"/>
        <v>3121.6172395760773</v>
      </c>
      <c r="AG551" s="31">
        <f t="shared" si="362"/>
        <v>7.8189781021897789E-2</v>
      </c>
      <c r="AH551" s="31">
        <f t="shared" si="363"/>
        <v>0.74995133430909733</v>
      </c>
      <c r="AI551" s="31">
        <f t="shared" si="363"/>
        <v>3.5394288028131493E-2</v>
      </c>
      <c r="AJ551" s="31">
        <f t="shared" si="363"/>
        <v>0.10719152283375973</v>
      </c>
      <c r="AK551" s="31">
        <f t="shared" si="344"/>
        <v>1.6021986615712431E-2</v>
      </c>
      <c r="AL551" s="31">
        <f t="shared" si="344"/>
        <v>1.3251087191401129E-2</v>
      </c>
      <c r="AM551" s="31">
        <f t="shared" si="364"/>
        <v>0.99999999999999989</v>
      </c>
      <c r="AN551" s="31">
        <f>(Z551*'Propiedades físicas'!$F$4)/1000</f>
        <v>214.63781147663249</v>
      </c>
      <c r="AO551" s="31">
        <f>(AA551*'Propiedades físicas'!$F$6)/1000</f>
        <v>75.007594889276433</v>
      </c>
      <c r="AP551" s="31">
        <f>(AB551*'Propiedades físicas'!$F$9)/1000</f>
        <v>68.165213578446611</v>
      </c>
      <c r="AQ551" s="31">
        <f>(AC551*'Propiedades físicas'!$F$5)/1000</f>
        <v>98.532873376236182</v>
      </c>
      <c r="AR551" s="31">
        <f>(AD551*'Propiedades físicas'!$F$8)/1000</f>
        <v>17.731143954688807</v>
      </c>
      <c r="AS551" s="31">
        <f>(AE551*'Propiedades físicas'!$F$7)/1000</f>
        <v>3.8092864782217051</v>
      </c>
      <c r="AT551" s="31">
        <f t="shared" si="365"/>
        <v>477.88392375350219</v>
      </c>
      <c r="AU551" s="31">
        <f t="shared" si="366"/>
        <v>0.44914214688532828</v>
      </c>
      <c r="AV551" s="31">
        <f t="shared" si="370"/>
        <v>0.15695776978671955</v>
      </c>
      <c r="AW551" s="31">
        <f t="shared" si="370"/>
        <v>0.14263968756899842</v>
      </c>
      <c r="AX551" s="31">
        <f t="shared" si="370"/>
        <v>0.20618578796775036</v>
      </c>
      <c r="AY551" s="31">
        <f t="shared" si="367"/>
        <v>3.7103453523652595E-2</v>
      </c>
      <c r="AZ551" s="31">
        <f t="shared" si="367"/>
        <v>7.9711542675509148E-3</v>
      </c>
      <c r="BA551" s="31">
        <f t="shared" si="368"/>
        <v>1</v>
      </c>
      <c r="BB551" s="34">
        <f>AU551*'Propiedades físicas'!$C$4+'Diseño reactor'!AV551*'Propiedades físicas'!$C$5+'Diseño reactor'!AW551*'Propiedades físicas'!$C$8+'Diseño reactor'!AX551*'Propiedades físicas'!$C$9+'Diseño reactor'!AY551*'Propiedades físicas'!$C$7+'Diseño reactor'!AZ551*'Propiedades físicas'!$C$6</f>
        <v>877.48407658409417</v>
      </c>
      <c r="BC551" s="45">
        <f>AU551*'Propiedades físicas'!$L$4+'Diseño reactor'!AV551*'Propiedades físicas'!$L$5+'Diseño reactor'!AW551*'Propiedades físicas'!$L$8+AX551*'Propiedades físicas'!$L$9+'Diseño reactor'!AY551*'Propiedades físicas'!$L$7+'Diseño reactor'!AZ551*'Propiedades físicas'!$L$6</f>
        <v>1.9376886542599243</v>
      </c>
      <c r="BD551" s="29">
        <f t="shared" si="345"/>
        <v>4.3488948459692098</v>
      </c>
      <c r="BE551" s="58">
        <f t="shared" si="346"/>
        <v>44.482161338740212</v>
      </c>
      <c r="BF551" s="30">
        <f>AU551*'Propiedades físicas'!$I$4+'Diseño reactor'!AV551*'Propiedades físicas'!$I$5+'Diseño reactor'!AW551*'Propiedades físicas'!$I$8+'Diseño reactor'!AX551*'Propiedades físicas'!$I$9+'Diseño reactor'!AY551*'Propiedades físicas'!$I$7+'Diseño reactor'!AZ551*'Propiedades físicas'!$I$6</f>
        <v>1.902391700896066E-2</v>
      </c>
      <c r="BG551" s="24">
        <f>AU551*'Propiedades físicas'!$O$4+'Diseño reactor'!AV551*'Propiedades físicas'!$O$5+'Diseño reactor'!AW551*'Propiedades físicas'!$O$8+'Diseño reactor'!AX551*'Propiedades físicas'!$O$9+'Diseño reactor'!AY551*'Propiedades físicas'!$O$7+'Diseño reactor'!AZ551*'Propiedades físicas'!$O$6</f>
        <v>0.14664391314450803</v>
      </c>
      <c r="BH551" s="54">
        <f t="shared" si="347"/>
        <v>43306.541407517594</v>
      </c>
      <c r="BI551" s="34">
        <f t="shared" si="369"/>
        <v>251.37373490245005</v>
      </c>
      <c r="BJ551" s="27">
        <f t="shared" si="348"/>
        <v>4825.4074400678664</v>
      </c>
      <c r="BK551" s="34">
        <f t="shared" si="349"/>
        <v>544.32048425244238</v>
      </c>
      <c r="BL551" s="27">
        <f t="shared" si="350"/>
        <v>104.80236608132172</v>
      </c>
      <c r="BM551" s="34">
        <f t="shared" si="351"/>
        <v>1.1054421768707483</v>
      </c>
      <c r="BN551" s="45">
        <f t="shared" si="352"/>
        <v>481.29538619738474</v>
      </c>
      <c r="BO551" s="45">
        <f t="shared" si="353"/>
        <v>73.992696918530442</v>
      </c>
      <c r="BP551" s="66">
        <f t="shared" si="354"/>
        <v>6.7037797375954344</v>
      </c>
    </row>
    <row r="552" spans="8:68">
      <c r="H552" s="68">
        <v>547</v>
      </c>
      <c r="I552" s="31">
        <f>('Propiedades físicas'!$C$10*'Diseño reactor'!H552)/1000</f>
        <v>478.75916903510205</v>
      </c>
      <c r="J552" s="31">
        <f t="shared" si="331"/>
        <v>0.95246217616892603</v>
      </c>
      <c r="K552" s="31">
        <f>(I552*1000)/'Propiedades físicas'!$F$10</f>
        <v>3127.3344872676089</v>
      </c>
      <c r="L552" s="31">
        <f t="shared" si="332"/>
        <v>446.7620696096584</v>
      </c>
      <c r="M552" s="31">
        <f t="shared" si="333"/>
        <v>2680.5724176579502</v>
      </c>
      <c r="N552" s="31">
        <f t="shared" si="334"/>
        <v>0.81674967021875389</v>
      </c>
      <c r="O552" s="32">
        <f t="shared" si="335"/>
        <v>4.9004980213125231</v>
      </c>
      <c r="P552" s="33">
        <f t="shared" si="336"/>
        <v>0.44740059278577005</v>
      </c>
      <c r="Q552" s="31">
        <f t="shared" si="337"/>
        <v>4.2885901921802763</v>
      </c>
      <c r="R552" s="31">
        <f t="shared" si="338"/>
        <v>0.20232269716636114</v>
      </c>
      <c r="S552" s="31">
        <f t="shared" si="339"/>
        <v>0.61190782913224484</v>
      </c>
      <c r="T552" s="31">
        <f t="shared" si="340"/>
        <v>9.1494008833984328E-2</v>
      </c>
      <c r="U552" s="31">
        <f t="shared" si="341"/>
        <v>7.5532371432638371E-2</v>
      </c>
      <c r="V552" s="47">
        <f t="shared" si="355"/>
        <v>4.4305689771018006E-4</v>
      </c>
      <c r="W552" s="31">
        <f t="shared" si="342"/>
        <v>0.45221821434474452</v>
      </c>
      <c r="X552" s="34">
        <f>(S552*H552*'Propiedades físicas'!$F$5*60*24*365)/(1000000)</f>
        <v>51804.769906009518</v>
      </c>
      <c r="Y552" s="34">
        <f>(U552*H552*'Propiedades físicas'!$F$7*60*24*365)/(1000000)</f>
        <v>1999.8078829875772</v>
      </c>
      <c r="Z552" s="31">
        <f t="shared" si="356"/>
        <v>244.72812425381622</v>
      </c>
      <c r="AA552" s="31">
        <f t="shared" si="357"/>
        <v>2345.8588351226113</v>
      </c>
      <c r="AB552" s="31">
        <f t="shared" si="358"/>
        <v>110.67051534999955</v>
      </c>
      <c r="AC552" s="31">
        <f t="shared" si="359"/>
        <v>334.71358253533793</v>
      </c>
      <c r="AD552" s="31">
        <f t="shared" si="343"/>
        <v>50.047222832189426</v>
      </c>
      <c r="AE552" s="31">
        <f t="shared" si="360"/>
        <v>41.31620717365319</v>
      </c>
      <c r="AF552" s="31">
        <f t="shared" si="361"/>
        <v>3127.334487267608</v>
      </c>
      <c r="AG552" s="31">
        <f t="shared" si="362"/>
        <v>7.8254540807893652E-2</v>
      </c>
      <c r="AH552" s="31">
        <f t="shared" si="363"/>
        <v>0.75011446478570254</v>
      </c>
      <c r="AI552" s="31">
        <f t="shared" si="363"/>
        <v>3.5388128708513614E-2</v>
      </c>
      <c r="AJ552" s="31">
        <f t="shared" si="363"/>
        <v>0.10702839235715443</v>
      </c>
      <c r="AK552" s="31">
        <f t="shared" si="344"/>
        <v>1.6003156373566016E-2</v>
      </c>
      <c r="AL552" s="31">
        <f t="shared" si="344"/>
        <v>1.32113169671696E-2</v>
      </c>
      <c r="AM552" s="31">
        <f t="shared" si="364"/>
        <v>0.99999999999999978</v>
      </c>
      <c r="AN552" s="31">
        <f>(Z552*'Propiedades físicas'!$F$4)/1000</f>
        <v>215.2090179063209</v>
      </c>
      <c r="AO552" s="31">
        <f>(AA552*'Propiedades físicas'!$F$6)/1000</f>
        <v>75.161317077328462</v>
      </c>
      <c r="AP552" s="31">
        <f>(AB552*'Propiedades físicas'!$F$9)/1000</f>
        <v>68.278174445182216</v>
      </c>
      <c r="AQ552" s="31">
        <f>(AC552*'Propiedades físicas'!$F$5)/1000</f>
        <v>98.563108649180975</v>
      </c>
      <c r="AR552" s="31">
        <f>(AD552*'Propiedades físicas'!$F$8)/1000</f>
        <v>17.742741438467789</v>
      </c>
      <c r="AS552" s="31">
        <f>(AE552*'Propiedades físicas'!$F$7)/1000</f>
        <v>3.8048095186217226</v>
      </c>
      <c r="AT552" s="31">
        <f t="shared" si="365"/>
        <v>478.75916903510199</v>
      </c>
      <c r="AU552" s="31">
        <f t="shared" si="366"/>
        <v>0.44951414369787673</v>
      </c>
      <c r="AV552" s="31">
        <f t="shared" si="370"/>
        <v>0.15699191146314678</v>
      </c>
      <c r="AW552" s="31">
        <f t="shared" si="370"/>
        <v>0.14261486538793819</v>
      </c>
      <c r="AX552" s="31">
        <f t="shared" si="370"/>
        <v>0.20587200209204654</v>
      </c>
      <c r="AY552" s="31">
        <f t="shared" si="367"/>
        <v>3.7059846758082486E-2</v>
      </c>
      <c r="AZ552" s="31">
        <f t="shared" si="367"/>
        <v>7.9472306009094086E-3</v>
      </c>
      <c r="BA552" s="31">
        <f t="shared" si="368"/>
        <v>1.0000000000000002</v>
      </c>
      <c r="BB552" s="34">
        <f>AU552*'Propiedades físicas'!$C$4+'Diseño reactor'!AV552*'Propiedades físicas'!$C$5+'Diseño reactor'!AW552*'Propiedades físicas'!$C$8+'Diseño reactor'!AX552*'Propiedades físicas'!$C$9+'Diseño reactor'!AY552*'Propiedades físicas'!$C$7+'Diseño reactor'!AZ552*'Propiedades físicas'!$C$6</f>
        <v>877.47780375214359</v>
      </c>
      <c r="BC552" s="45">
        <f>AU552*'Propiedades físicas'!$L$4+'Diseño reactor'!AV552*'Propiedades físicas'!$L$5+'Diseño reactor'!AW552*'Propiedades físicas'!$L$8+AX552*'Propiedades físicas'!$L$9+'Diseño reactor'!AY552*'Propiedades físicas'!$L$7+'Diseño reactor'!AZ552*'Propiedades físicas'!$L$6</f>
        <v>1.9379794104752794</v>
      </c>
      <c r="BD552" s="29">
        <f t="shared" si="345"/>
        <v>4.343918974853616</v>
      </c>
      <c r="BE552" s="58">
        <f t="shared" si="346"/>
        <v>44.476328505544963</v>
      </c>
      <c r="BF552" s="30">
        <f>AU552*'Propiedades físicas'!$I$4+'Diseño reactor'!AV552*'Propiedades físicas'!$I$5+'Diseño reactor'!AW552*'Propiedades físicas'!$I$8+'Diseño reactor'!AX552*'Propiedades físicas'!$I$9+'Diseño reactor'!AY552*'Propiedades físicas'!$I$7+'Diseño reactor'!AZ552*'Propiedades físicas'!$I$6</f>
        <v>1.9026670488039913E-2</v>
      </c>
      <c r="BG552" s="24">
        <f>AU552*'Propiedades físicas'!$O$4+'Diseño reactor'!AV552*'Propiedades físicas'!$O$5+'Diseño reactor'!AW552*'Propiedades físicas'!$O$8+'Diseño reactor'!AX552*'Propiedades físicas'!$O$9+'Diseño reactor'!AY552*'Propiedades físicas'!$O$7+'Diseño reactor'!AZ552*'Propiedades físicas'!$O$6</f>
        <v>0.14665460949498102</v>
      </c>
      <c r="BH552" s="54">
        <f t="shared" si="347"/>
        <v>43299.964684172359</v>
      </c>
      <c r="BI552" s="34">
        <f t="shared" si="369"/>
        <v>251.42950353006742</v>
      </c>
      <c r="BJ552" s="27">
        <f t="shared" si="348"/>
        <v>4825.2756742912479</v>
      </c>
      <c r="BK552" s="34">
        <f t="shared" si="349"/>
        <v>544.34532286062631</v>
      </c>
      <c r="BL552" s="27">
        <f t="shared" si="350"/>
        <v>104.80328683629564</v>
      </c>
      <c r="BM552" s="34">
        <f t="shared" si="351"/>
        <v>1.1054421768707483</v>
      </c>
      <c r="BN552" s="45">
        <f t="shared" si="352"/>
        <v>482.32750226350691</v>
      </c>
      <c r="BO552" s="45">
        <f t="shared" si="353"/>
        <v>74.048380266526493</v>
      </c>
      <c r="BP552" s="66">
        <f t="shared" si="354"/>
        <v>6.7037318145791085</v>
      </c>
    </row>
    <row r="553" spans="8:68">
      <c r="H553" s="68">
        <v>548</v>
      </c>
      <c r="I553" s="31">
        <f>('Propiedades físicas'!$C$10*'Diseño reactor'!H553)/1000</f>
        <v>479.63441431670185</v>
      </c>
      <c r="J553" s="31">
        <f t="shared" si="331"/>
        <v>0.95072410650438421</v>
      </c>
      <c r="K553" s="31">
        <f>(I553*1000)/'Propiedades físicas'!$F$10</f>
        <v>3133.05173495914</v>
      </c>
      <c r="L553" s="31">
        <f t="shared" si="332"/>
        <v>447.57881927987711</v>
      </c>
      <c r="M553" s="31">
        <f t="shared" si="333"/>
        <v>2685.4729156792628</v>
      </c>
      <c r="N553" s="31">
        <f t="shared" si="334"/>
        <v>0.81674967021875389</v>
      </c>
      <c r="O553" s="32">
        <f t="shared" si="335"/>
        <v>4.9004980213125231</v>
      </c>
      <c r="P553" s="33">
        <f t="shared" si="336"/>
        <v>0.44777009971082155</v>
      </c>
      <c r="Q553" s="31">
        <f t="shared" si="337"/>
        <v>4.289520194699052</v>
      </c>
      <c r="R553" s="31">
        <f t="shared" si="338"/>
        <v>0.20228721859580531</v>
      </c>
      <c r="S553" s="31">
        <f t="shared" si="339"/>
        <v>0.61097782661347066</v>
      </c>
      <c r="T553" s="31">
        <f t="shared" si="340"/>
        <v>9.1386447718715749E-2</v>
      </c>
      <c r="U553" s="31">
        <f t="shared" si="341"/>
        <v>7.5305904193411294E-2</v>
      </c>
      <c r="V553" s="47">
        <f t="shared" si="355"/>
        <v>4.4342281718935732E-4</v>
      </c>
      <c r="W553" s="31">
        <f t="shared" si="342"/>
        <v>0.45176580286724427</v>
      </c>
      <c r="X553" s="34">
        <f>(S553*H553*'Propiedades físicas'!$F$5*60*24*365)/(1000000)</f>
        <v>51820.598035275565</v>
      </c>
      <c r="Y553" s="34">
        <f>(U553*H553*'Propiedades físicas'!$F$7*60*24*365)/(1000000)</f>
        <v>1997.4568922619733</v>
      </c>
      <c r="Z553" s="31">
        <f t="shared" si="356"/>
        <v>245.3780146415302</v>
      </c>
      <c r="AA553" s="31">
        <f t="shared" si="357"/>
        <v>2350.6570666950806</v>
      </c>
      <c r="AB553" s="31">
        <f t="shared" si="358"/>
        <v>110.85339579050131</v>
      </c>
      <c r="AC553" s="31">
        <f t="shared" si="359"/>
        <v>334.81584898418191</v>
      </c>
      <c r="AD553" s="31">
        <f t="shared" si="343"/>
        <v>50.079773349856232</v>
      </c>
      <c r="AE553" s="31">
        <f t="shared" si="360"/>
        <v>41.267635497989389</v>
      </c>
      <c r="AF553" s="31">
        <f t="shared" si="361"/>
        <v>3133.0517349591396</v>
      </c>
      <c r="AG553" s="31">
        <f t="shared" si="362"/>
        <v>7.8319171018965114E-2</v>
      </c>
      <c r="AH553" s="31">
        <f t="shared" si="363"/>
        <v>0.75027713090915082</v>
      </c>
      <c r="AI553" s="31">
        <f t="shared" si="363"/>
        <v>3.5381923175279779E-2</v>
      </c>
      <c r="AJ553" s="31">
        <f t="shared" si="363"/>
        <v>0.10686572623370628</v>
      </c>
      <c r="AK553" s="31">
        <f t="shared" si="344"/>
        <v>1.5984342930267431E-2</v>
      </c>
      <c r="AL553" s="31">
        <f t="shared" si="344"/>
        <v>1.3171705732630551E-2</v>
      </c>
      <c r="AM553" s="31">
        <f t="shared" si="364"/>
        <v>1</v>
      </c>
      <c r="AN553" s="31">
        <f>(Z553*'Propiedades físicas'!$F$4)/1000</f>
        <v>215.78051851546883</v>
      </c>
      <c r="AO553" s="31">
        <f>(AA553*'Propiedades físicas'!$F$6)/1000</f>
        <v>75.31505241691039</v>
      </c>
      <c r="AP553" s="31">
        <f>(AB553*'Propiedades físicas'!$F$9)/1000</f>
        <v>68.39100253294977</v>
      </c>
      <c r="AQ553" s="31">
        <f>(AC553*'Propiedades físicas'!$F$5)/1000</f>
        <v>98.59322305037206</v>
      </c>
      <c r="AR553" s="31">
        <f>(AD553*'Propiedades físicas'!$F$8)/1000</f>
        <v>17.754281247991024</v>
      </c>
      <c r="AS553" s="31">
        <f>(AE553*'Propiedades físicas'!$F$7)/1000</f>
        <v>3.800336553009843</v>
      </c>
      <c r="AT553" s="31">
        <f t="shared" si="365"/>
        <v>479.63441431670191</v>
      </c>
      <c r="AU553" s="31">
        <f t="shared" si="366"/>
        <v>0.44988539619884171</v>
      </c>
      <c r="AV553" s="31">
        <f t="shared" si="370"/>
        <v>0.15702595595482013</v>
      </c>
      <c r="AW553" s="31">
        <f t="shared" si="370"/>
        <v>0.14258985696508278</v>
      </c>
      <c r="AX553" s="31">
        <f t="shared" si="370"/>
        <v>0.20555910941217637</v>
      </c>
      <c r="AY553" s="31">
        <f t="shared" si="367"/>
        <v>3.7016278895008352E-2</v>
      </c>
      <c r="AZ553" s="31">
        <f t="shared" si="367"/>
        <v>7.9234025740706881E-3</v>
      </c>
      <c r="BA553" s="31">
        <f t="shared" si="368"/>
        <v>1</v>
      </c>
      <c r="BB553" s="34">
        <f>AU553*'Propiedades físicas'!$C$4+'Diseño reactor'!AV553*'Propiedades físicas'!$C$5+'Diseño reactor'!AW553*'Propiedades físicas'!$C$8+'Diseño reactor'!AX553*'Propiedades físicas'!$C$9+'Diseño reactor'!AY553*'Propiedades físicas'!$C$7+'Diseño reactor'!AZ553*'Propiedades físicas'!$C$6</f>
        <v>877.47155457620352</v>
      </c>
      <c r="BC553" s="45">
        <f>AU553*'Propiedades físicas'!$L$4+'Diseño reactor'!AV553*'Propiedades físicas'!$L$5+'Diseño reactor'!AW553*'Propiedades físicas'!$L$8+AX553*'Propiedades físicas'!$L$9+'Diseño reactor'!AY553*'Propiedades físicas'!$L$7+'Diseño reactor'!AZ553*'Propiedades físicas'!$L$6</f>
        <v>1.9382695649027712</v>
      </c>
      <c r="BD553" s="29">
        <f t="shared" si="345"/>
        <v>4.3389544763981975</v>
      </c>
      <c r="BE553" s="58">
        <f t="shared" si="346"/>
        <v>44.470510326027636</v>
      </c>
      <c r="BF553" s="30">
        <f>AU553*'Propiedades físicas'!$I$4+'Diseño reactor'!AV553*'Propiedades físicas'!$I$5+'Diseño reactor'!AW553*'Propiedades físicas'!$I$8+'Diseño reactor'!AX553*'Propiedades físicas'!$I$9+'Diseño reactor'!AY553*'Propiedades físicas'!$I$7+'Diseño reactor'!AZ553*'Propiedades físicas'!$I$6</f>
        <v>1.9029413973173259E-2</v>
      </c>
      <c r="BG553" s="24">
        <f>AU553*'Propiedades físicas'!$O$4+'Diseño reactor'!AV553*'Propiedades físicas'!$O$5+'Diseño reactor'!AW553*'Propiedades físicas'!$O$8+'Diseño reactor'!AX553*'Propiedades físicas'!$O$9+'Diseño reactor'!AY553*'Propiedades físicas'!$O$7+'Diseño reactor'!AZ553*'Propiedades físicas'!$O$6</f>
        <v>0.14666529122204275</v>
      </c>
      <c r="BH553" s="54">
        <f t="shared" si="347"/>
        <v>43293.413768236845</v>
      </c>
      <c r="BI553" s="34">
        <f t="shared" si="369"/>
        <v>251.48508985876427</v>
      </c>
      <c r="BJ553" s="27">
        <f t="shared" si="348"/>
        <v>4825.1445104031291</v>
      </c>
      <c r="BK553" s="34">
        <f t="shared" si="349"/>
        <v>544.37017292824294</v>
      </c>
      <c r="BL553" s="27">
        <f t="shared" si="350"/>
        <v>104.80420794817016</v>
      </c>
      <c r="BM553" s="34">
        <f t="shared" si="351"/>
        <v>1.1054421768707483</v>
      </c>
      <c r="BN553" s="45">
        <f t="shared" si="352"/>
        <v>483.36002022751586</v>
      </c>
      <c r="BO553" s="45">
        <f t="shared" si="353"/>
        <v>74.103952285071671</v>
      </c>
      <c r="BP553" s="66">
        <f t="shared" si="354"/>
        <v>6.7036840722893496</v>
      </c>
    </row>
    <row r="554" spans="8:68">
      <c r="H554" s="68">
        <v>549</v>
      </c>
      <c r="I554" s="31">
        <f>('Propiedades físicas'!$C$10*'Diseño reactor'!H554)/1000</f>
        <v>480.50965959830171</v>
      </c>
      <c r="J554" s="31">
        <f t="shared" si="331"/>
        <v>0.94899236860546909</v>
      </c>
      <c r="K554" s="31">
        <f>(I554*1000)/'Propiedades físicas'!$F$10</f>
        <v>3138.7689826506712</v>
      </c>
      <c r="L554" s="31">
        <f t="shared" si="332"/>
        <v>448.39556895009588</v>
      </c>
      <c r="M554" s="31">
        <f t="shared" si="333"/>
        <v>2690.3734137005754</v>
      </c>
      <c r="N554" s="31">
        <f t="shared" si="334"/>
        <v>0.81674967021875389</v>
      </c>
      <c r="O554" s="32">
        <f t="shared" si="335"/>
        <v>4.9004980213125231</v>
      </c>
      <c r="P554" s="33">
        <f t="shared" si="336"/>
        <v>0.44813886804509911</v>
      </c>
      <c r="Q554" s="31">
        <f t="shared" si="337"/>
        <v>4.2904475531705453</v>
      </c>
      <c r="R554" s="31">
        <f t="shared" si="338"/>
        <v>0.20225147760519366</v>
      </c>
      <c r="S554" s="31">
        <f t="shared" si="339"/>
        <v>0.61005046814197661</v>
      </c>
      <c r="T554" s="31">
        <f t="shared" si="340"/>
        <v>9.1278983168600197E-2</v>
      </c>
      <c r="U554" s="31">
        <f t="shared" si="341"/>
        <v>7.5080341399860875E-2</v>
      </c>
      <c r="V554" s="47">
        <f t="shared" si="355"/>
        <v>4.4378800524854474E-4</v>
      </c>
      <c r="W554" s="31">
        <f t="shared" si="342"/>
        <v>0.45131429569469916</v>
      </c>
      <c r="X554" s="34">
        <f>(S554*H554*'Propiedades físicas'!$F$5*60*24*365)/(1000000)</f>
        <v>51836.362951499679</v>
      </c>
      <c r="Y554" s="34">
        <f>(U554*H554*'Propiedades físicas'!$F$7*60*24*365)/(1000000)</f>
        <v>1995.1080121855443</v>
      </c>
      <c r="Z554" s="31">
        <f t="shared" si="356"/>
        <v>246.02823855675942</v>
      </c>
      <c r="AA554" s="31">
        <f t="shared" si="357"/>
        <v>2355.4557066906295</v>
      </c>
      <c r="AB554" s="31">
        <f t="shared" si="358"/>
        <v>111.03606120525131</v>
      </c>
      <c r="AC554" s="31">
        <f t="shared" si="359"/>
        <v>334.91770700994516</v>
      </c>
      <c r="AD554" s="31">
        <f t="shared" ref="AD554:AD586" si="371">T554*$H554</f>
        <v>50.112161759561509</v>
      </c>
      <c r="AE554" s="31">
        <f t="shared" si="360"/>
        <v>41.219107428523621</v>
      </c>
      <c r="AF554" s="31">
        <f t="shared" si="361"/>
        <v>3138.7689826506708</v>
      </c>
      <c r="AG554" s="31">
        <f t="shared" si="362"/>
        <v>7.8383672043614405E-2</v>
      </c>
      <c r="AH554" s="31">
        <f t="shared" si="363"/>
        <v>0.75043933456404366</v>
      </c>
      <c r="AI554" s="31">
        <f t="shared" si="363"/>
        <v>3.537567174232812E-2</v>
      </c>
      <c r="AJ554" s="31">
        <f t="shared" si="363"/>
        <v>0.10670352257881345</v>
      </c>
      <c r="AK554" s="31">
        <f t="shared" si="344"/>
        <v>1.5965546377115686E-2</v>
      </c>
      <c r="AL554" s="31">
        <f t="shared" si="344"/>
        <v>1.3132252694084655E-2</v>
      </c>
      <c r="AM554" s="31">
        <f t="shared" si="364"/>
        <v>1</v>
      </c>
      <c r="AN554" s="31">
        <f>(Z554*'Propiedades físicas'!$F$4)/1000</f>
        <v>216.3523124220431</v>
      </c>
      <c r="AO554" s="31">
        <f>(AA554*'Propiedades físicas'!$F$6)/1000</f>
        <v>75.46880084236777</v>
      </c>
      <c r="AP554" s="31">
        <f>(AB554*'Propiedades físicas'!$F$9)/1000</f>
        <v>68.5036979605798</v>
      </c>
      <c r="AQ554" s="31">
        <f>(AC554*'Propiedades físicas'!$F$5)/1000</f>
        <v>98.623217183218557</v>
      </c>
      <c r="AR554" s="31">
        <f>(AD554*'Propiedades físicas'!$F$8)/1000</f>
        <v>17.765763586999739</v>
      </c>
      <c r="AS554" s="31">
        <f>(AE554*'Propiedades físicas'!$F$7)/1000</f>
        <v>3.7958676030927405</v>
      </c>
      <c r="AT554" s="31">
        <f t="shared" si="365"/>
        <v>480.50965959830177</v>
      </c>
      <c r="AU554" s="31">
        <f t="shared" si="366"/>
        <v>0.45025590661987963</v>
      </c>
      <c r="AV554" s="31">
        <f t="shared" si="370"/>
        <v>0.15705990365616887</v>
      </c>
      <c r="AW554" s="31">
        <f t="shared" si="370"/>
        <v>0.14256466356544792</v>
      </c>
      <c r="AX554" s="31">
        <f t="shared" si="370"/>
        <v>0.20524710630305737</v>
      </c>
      <c r="AY554" s="31">
        <f t="shared" si="367"/>
        <v>3.6972750145858935E-2</v>
      </c>
      <c r="AZ554" s="31">
        <f t="shared" si="367"/>
        <v>7.8996697095871579E-3</v>
      </c>
      <c r="BA554" s="31">
        <f t="shared" si="368"/>
        <v>0.99999999999999989</v>
      </c>
      <c r="BB554" s="34">
        <f>AU554*'Propiedades físicas'!$C$4+'Diseño reactor'!AV554*'Propiedades físicas'!$C$5+'Diseño reactor'!AW554*'Propiedades físicas'!$C$8+'Diseño reactor'!AX554*'Propiedades físicas'!$C$9+'Diseño reactor'!AY554*'Propiedades físicas'!$C$7+'Diseño reactor'!AZ554*'Propiedades físicas'!$C$6</f>
        <v>877.46532894296342</v>
      </c>
      <c r="BC554" s="45">
        <f>AU554*'Propiedades físicas'!$L$4+'Diseño reactor'!AV554*'Propiedades físicas'!$L$5+'Diseño reactor'!AW554*'Propiedades físicas'!$L$8+AX554*'Propiedades físicas'!$L$9+'Diseño reactor'!AY554*'Propiedades físicas'!$L$7+'Diseño reactor'!AZ554*'Propiedades físicas'!$L$6</f>
        <v>1.9385591193444833</v>
      </c>
      <c r="BD554" s="29">
        <f t="shared" si="345"/>
        <v>4.3340013118191836</v>
      </c>
      <c r="BE554" s="58">
        <f t="shared" si="346"/>
        <v>44.464706742946191</v>
      </c>
      <c r="BF554" s="30">
        <f>AU554*'Propiedades físicas'!$I$4+'Diseño reactor'!AV554*'Propiedades físicas'!$I$5+'Diseño reactor'!AW554*'Propiedades físicas'!$I$8+'Diseño reactor'!AX554*'Propiedades físicas'!$I$9+'Diseño reactor'!AY554*'Propiedades físicas'!$I$7+'Diseño reactor'!AZ554*'Propiedades físicas'!$I$6</f>
        <v>1.9032147510490524E-2</v>
      </c>
      <c r="BG554" s="24">
        <f>AU554*'Propiedades físicas'!$O$4+'Diseño reactor'!AV554*'Propiedades físicas'!$O$5+'Diseño reactor'!AW554*'Propiedades físicas'!$O$8+'Diseño reactor'!AX554*'Propiedades físicas'!$O$9+'Diseño reactor'!AY554*'Propiedades físicas'!$O$7+'Diseño reactor'!AZ554*'Propiedades físicas'!$O$6</f>
        <v>0.14667595833880251</v>
      </c>
      <c r="BH554" s="54">
        <f t="shared" si="347"/>
        <v>43286.888527722913</v>
      </c>
      <c r="BI554" s="34">
        <f t="shared" si="369"/>
        <v>251.54049467294607</v>
      </c>
      <c r="BJ554" s="27">
        <f t="shared" si="348"/>
        <v>4825.0139452179592</v>
      </c>
      <c r="BK554" s="34">
        <f t="shared" si="349"/>
        <v>544.39503416379273</v>
      </c>
      <c r="BL554" s="27">
        <f t="shared" si="350"/>
        <v>104.8051294060551</v>
      </c>
      <c r="BM554" s="34">
        <f t="shared" si="351"/>
        <v>1.1054421768707483</v>
      </c>
      <c r="BN554" s="45">
        <f t="shared" si="352"/>
        <v>484.39293882747995</v>
      </c>
      <c r="BO554" s="45">
        <f t="shared" si="353"/>
        <v>74.159413307639284</v>
      </c>
      <c r="BP554" s="66">
        <f t="shared" si="354"/>
        <v>6.7036365098604893</v>
      </c>
    </row>
    <row r="555" spans="8:68">
      <c r="H555" s="68">
        <v>550</v>
      </c>
      <c r="I555" s="31">
        <f>('Propiedades físicas'!$C$10*'Diseño reactor'!H555)/1000</f>
        <v>481.38490487990151</v>
      </c>
      <c r="J555" s="31">
        <f t="shared" si="331"/>
        <v>0.94726692793527734</v>
      </c>
      <c r="K555" s="31">
        <f>(I555*1000)/'Propiedades físicas'!$F$10</f>
        <v>3144.4862303422024</v>
      </c>
      <c r="L555" s="31">
        <f t="shared" si="332"/>
        <v>449.21231862031459</v>
      </c>
      <c r="M555" s="31">
        <f t="shared" si="333"/>
        <v>2695.2739117218875</v>
      </c>
      <c r="N555" s="31">
        <f t="shared" si="334"/>
        <v>0.81674967021875378</v>
      </c>
      <c r="O555" s="32">
        <f t="shared" si="335"/>
        <v>4.9004980213125231</v>
      </c>
      <c r="P555" s="33">
        <f t="shared" si="336"/>
        <v>0.4485069000008956</v>
      </c>
      <c r="Q555" s="31">
        <f t="shared" si="337"/>
        <v>4.2913722783134309</v>
      </c>
      <c r="R555" s="31">
        <f t="shared" si="338"/>
        <v>0.2022154759779925</v>
      </c>
      <c r="S555" s="31">
        <f t="shared" si="339"/>
        <v>0.60912574299909195</v>
      </c>
      <c r="T555" s="31">
        <f t="shared" si="340"/>
        <v>9.1171615698497382E-2</v>
      </c>
      <c r="U555" s="31">
        <f t="shared" si="341"/>
        <v>7.4855678541368237E-2</v>
      </c>
      <c r="V555" s="47">
        <f t="shared" si="355"/>
        <v>4.4415246407855679E-4</v>
      </c>
      <c r="W555" s="31">
        <f t="shared" si="342"/>
        <v>0.45086369011845445</v>
      </c>
      <c r="X555" s="34">
        <f>(S555*H555*'Propiedades físicas'!$F$5*60*24*365)/(1000000)</f>
        <v>51852.064969935709</v>
      </c>
      <c r="Y555" s="34">
        <f>(U555*H555*'Propiedades físicas'!$F$7*60*24*365)/(1000000)</f>
        <v>1992.7612540117098</v>
      </c>
      <c r="Z555" s="31">
        <f t="shared" si="356"/>
        <v>246.67879500049258</v>
      </c>
      <c r="AA555" s="31">
        <f t="shared" ref="AA555:AA586" si="372">Q555*$H555</f>
        <v>2360.2547530723868</v>
      </c>
      <c r="AB555" s="31">
        <f t="shared" ref="AB555:AB586" si="373">R555*$H555</f>
        <v>111.21851178789588</v>
      </c>
      <c r="AC555" s="31">
        <f t="shared" ref="AC555:AC586" si="374">S555*$H555</f>
        <v>335.01915864950058</v>
      </c>
      <c r="AD555" s="31">
        <f t="shared" si="371"/>
        <v>50.144388634173559</v>
      </c>
      <c r="AE555" s="31">
        <f t="shared" si="360"/>
        <v>41.170623197752533</v>
      </c>
      <c r="AF555" s="31">
        <f t="shared" si="361"/>
        <v>3144.4862303422019</v>
      </c>
      <c r="AG555" s="31">
        <f t="shared" si="362"/>
        <v>7.8448044268792205E-2</v>
      </c>
      <c r="AH555" s="31">
        <f t="shared" si="363"/>
        <v>0.7506010776251768</v>
      </c>
      <c r="AI555" s="31">
        <f t="shared" si="363"/>
        <v>3.5369374721603536E-2</v>
      </c>
      <c r="AJ555" s="31">
        <f t="shared" si="363"/>
        <v>0.10654177951768032</v>
      </c>
      <c r="AK555" s="31">
        <f t="shared" si="344"/>
        <v>1.5946766804164552E-2</v>
      </c>
      <c r="AL555" s="31">
        <f t="shared" si="344"/>
        <v>1.3092957062582558E-2</v>
      </c>
      <c r="AM555" s="31">
        <f t="shared" si="364"/>
        <v>0.99999999999999989</v>
      </c>
      <c r="AN555" s="31">
        <f>(Z555*'Propiedades físicas'!$F$4)/1000</f>
        <v>216.92439874753319</v>
      </c>
      <c r="AO555" s="31">
        <f>(AA555*'Propiedades físicas'!$F$6)/1000</f>
        <v>75.622562288439283</v>
      </c>
      <c r="AP555" s="31">
        <f>(AB555*'Propiedades físicas'!$F$9)/1000</f>
        <v>68.61626084754235</v>
      </c>
      <c r="AQ555" s="31">
        <f>(AC555*'Propiedades físicas'!$F$5)/1000</f>
        <v>98.653091647518451</v>
      </c>
      <c r="AR555" s="31">
        <f>(AD555*'Propiedades físicas'!$F$8)/1000</f>
        <v>17.777188658587207</v>
      </c>
      <c r="AS555" s="31">
        <f>(AE555*'Propiedades físicas'!$F$7)/1000</f>
        <v>3.7914026902810312</v>
      </c>
      <c r="AT555" s="31">
        <f t="shared" si="365"/>
        <v>481.38490487990146</v>
      </c>
      <c r="AU555" s="31">
        <f t="shared" si="366"/>
        <v>0.45062567718373447</v>
      </c>
      <c r="AV555" s="31">
        <f t="shared" si="370"/>
        <v>0.15709375495957029</v>
      </c>
      <c r="AW555" s="31">
        <f t="shared" si="370"/>
        <v>0.14253928644617786</v>
      </c>
      <c r="AX555" s="31">
        <f t="shared" si="370"/>
        <v>0.20493598915846969</v>
      </c>
      <c r="AY555" s="31">
        <f t="shared" si="367"/>
        <v>3.6929260719179298E-2</v>
      </c>
      <c r="AZ555" s="31">
        <f t="shared" si="367"/>
        <v>7.87603153286855E-3</v>
      </c>
      <c r="BA555" s="31">
        <f t="shared" si="368"/>
        <v>1.0000000000000002</v>
      </c>
      <c r="BB555" s="34">
        <f>AU555*'Propiedades físicas'!$C$4+'Diseño reactor'!AV555*'Propiedades físicas'!$C$5+'Diseño reactor'!AW555*'Propiedades físicas'!$C$8+'Diseño reactor'!AX555*'Propiedades físicas'!$C$9+'Diseño reactor'!AY555*'Propiedades físicas'!$C$7+'Diseño reactor'!AZ555*'Propiedades físicas'!$C$6</f>
        <v>877.45912673977148</v>
      </c>
      <c r="BC555" s="45">
        <f>AU555*'Propiedades físicas'!$L$4+'Diseño reactor'!AV555*'Propiedades físicas'!$L$5+'Diseño reactor'!AW555*'Propiedades físicas'!$L$8+AX555*'Propiedades físicas'!$L$9+'Diseño reactor'!AY555*'Propiedades físicas'!$L$7+'Diseño reactor'!AZ555*'Propiedades físicas'!$L$6</f>
        <v>1.9388480755955622</v>
      </c>
      <c r="BD555" s="29">
        <f t="shared" si="345"/>
        <v>4.3290594425076954</v>
      </c>
      <c r="BE555" s="58">
        <f t="shared" si="346"/>
        <v>44.458917699370097</v>
      </c>
      <c r="BF555" s="30">
        <f>AU555*'Propiedades físicas'!$I$4+'Diseño reactor'!AV555*'Propiedades físicas'!$I$5+'Diseño reactor'!AW555*'Propiedades físicas'!$I$8+'Diseño reactor'!AX555*'Propiedades físicas'!$I$9+'Diseño reactor'!AY555*'Propiedades físicas'!$I$7+'Diseño reactor'!AZ555*'Propiedades físicas'!$I$6</f>
        <v>1.9034871145861908E-2</v>
      </c>
      <c r="BG555" s="24">
        <f>AU555*'Propiedades físicas'!$O$4+'Diseño reactor'!AV555*'Propiedades físicas'!$O$5+'Diseño reactor'!AW555*'Propiedades físicas'!$O$8+'Diseño reactor'!AX555*'Propiedades físicas'!$O$9+'Diseño reactor'!AY555*'Propiedades físicas'!$O$7+'Diseño reactor'!AZ555*'Propiedades físicas'!$O$6</f>
        <v>0.14668661085848173</v>
      </c>
      <c r="BH555" s="54">
        <f t="shared" si="347"/>
        <v>43280.388831485056</v>
      </c>
      <c r="BI555" s="34">
        <f t="shared" si="369"/>
        <v>251.59571875288088</v>
      </c>
      <c r="BJ555" s="27">
        <f t="shared" si="348"/>
        <v>4824.8839755704776</v>
      </c>
      <c r="BK555" s="34">
        <f t="shared" si="349"/>
        <v>544.41990627833138</v>
      </c>
      <c r="BL555" s="27">
        <f t="shared" si="350"/>
        <v>104.80605119915815</v>
      </c>
      <c r="BM555" s="34">
        <f t="shared" si="351"/>
        <v>1.1054421768707483</v>
      </c>
      <c r="BN555" s="45">
        <f t="shared" si="352"/>
        <v>485.42625680667635</v>
      </c>
      <c r="BO555" s="45">
        <f t="shared" si="353"/>
        <v>74.214763666372519</v>
      </c>
      <c r="BP555" s="66">
        <f t="shared" si="354"/>
        <v>6.7035891264318934</v>
      </c>
    </row>
    <row r="556" spans="8:68">
      <c r="H556" s="68">
        <v>551</v>
      </c>
      <c r="I556" s="31">
        <f>('Propiedades físicas'!$C$10*'Diseño reactor'!H556)/1000</f>
        <v>482.26015016150131</v>
      </c>
      <c r="J556" s="31">
        <f t="shared" si="331"/>
        <v>0.94554775020762716</v>
      </c>
      <c r="K556" s="31">
        <f>(I556*1000)/'Propiedades físicas'!$F$10</f>
        <v>3150.2034780337335</v>
      </c>
      <c r="L556" s="31">
        <f t="shared" si="332"/>
        <v>450.02906829053336</v>
      </c>
      <c r="M556" s="31">
        <f t="shared" si="333"/>
        <v>2700.1744097432002</v>
      </c>
      <c r="N556" s="31">
        <f t="shared" si="334"/>
        <v>0.81674967021875378</v>
      </c>
      <c r="O556" s="32">
        <f t="shared" si="335"/>
        <v>4.9004980213125231</v>
      </c>
      <c r="P556" s="33">
        <f t="shared" si="336"/>
        <v>0.44887419778167753</v>
      </c>
      <c r="Q556" s="31">
        <f t="shared" si="337"/>
        <v>4.2922943807906657</v>
      </c>
      <c r="R556" s="31">
        <f t="shared" si="338"/>
        <v>0.20217921548657711</v>
      </c>
      <c r="S556" s="31">
        <f t="shared" si="339"/>
        <v>0.60820364052185727</v>
      </c>
      <c r="T556" s="31">
        <f t="shared" si="340"/>
        <v>9.1064345816217293E-2</v>
      </c>
      <c r="U556" s="31">
        <f t="shared" si="341"/>
        <v>7.4631911134281859E-2</v>
      </c>
      <c r="V556" s="47">
        <f t="shared" si="355"/>
        <v>4.4451619586146712E-4</v>
      </c>
      <c r="W556" s="31">
        <f t="shared" si="342"/>
        <v>0.45041398344066241</v>
      </c>
      <c r="X556" s="34">
        <f>(S556*H556*'Propiedades físicas'!$F$5*60*24*365)/(1000000)</f>
        <v>51867.70440395263</v>
      </c>
      <c r="Y556" s="34">
        <f>(U556*H556*'Propiedades físicas'!$F$7*60*24*365)/(1000000)</f>
        <v>1990.4166288398021</v>
      </c>
      <c r="Z556" s="31">
        <f t="shared" si="356"/>
        <v>247.32968297770432</v>
      </c>
      <c r="AA556" s="31">
        <f t="shared" si="372"/>
        <v>2365.0542038156568</v>
      </c>
      <c r="AB556" s="31">
        <f t="shared" si="373"/>
        <v>111.40074773310398</v>
      </c>
      <c r="AC556" s="31">
        <f t="shared" si="374"/>
        <v>335.12020592754334</v>
      </c>
      <c r="AD556" s="31">
        <f t="shared" si="371"/>
        <v>50.176454544735726</v>
      </c>
      <c r="AE556" s="31">
        <f t="shared" si="360"/>
        <v>41.122183034989305</v>
      </c>
      <c r="AF556" s="31">
        <f t="shared" si="361"/>
        <v>3150.2034780337331</v>
      </c>
      <c r="AG556" s="31">
        <f t="shared" si="362"/>
        <v>7.8512288079905374E-2</v>
      </c>
      <c r="AH556" s="31">
        <f t="shared" si="363"/>
        <v>0.7507623619576016</v>
      </c>
      <c r="AI556" s="31">
        <f t="shared" si="363"/>
        <v>3.5363032423111014E-2</v>
      </c>
      <c r="AJ556" s="31">
        <f t="shared" si="363"/>
        <v>0.10638049518525572</v>
      </c>
      <c r="AK556" s="31">
        <f t="shared" si="344"/>
        <v>1.5928004300234739E-2</v>
      </c>
      <c r="AL556" s="31">
        <f t="shared" si="344"/>
        <v>1.3053818053891744E-2</v>
      </c>
      <c r="AM556" s="31">
        <f t="shared" si="364"/>
        <v>1.0000000000000002</v>
      </c>
      <c r="AN556" s="31">
        <f>(Z556*'Propiedades físicas'!$F$4)/1000</f>
        <v>217.49677661693363</v>
      </c>
      <c r="AO556" s="31">
        <f>(AA556*'Propiedades físicas'!$F$6)/1000</f>
        <v>75.776336690253643</v>
      </c>
      <c r="AP556" s="31">
        <f>(AB556*'Propiedades físicas'!$F$9)/1000</f>
        <v>68.728691313938498</v>
      </c>
      <c r="AQ556" s="31">
        <f>(AC556*'Propiedades físicas'!$F$5)/1000</f>
        <v>98.68284703948369</v>
      </c>
      <c r="AR556" s="31">
        <f>(AD556*'Propiedades físicas'!$F$8)/1000</f>
        <v>17.788556665199703</v>
      </c>
      <c r="AS556" s="31">
        <f>(AE556*'Propiedades físicas'!$F$7)/1000</f>
        <v>3.7869418356921649</v>
      </c>
      <c r="AT556" s="31">
        <f t="shared" si="365"/>
        <v>482.26015016150131</v>
      </c>
      <c r="AU556" s="31">
        <f t="shared" si="366"/>
        <v>0.45099471010428166</v>
      </c>
      <c r="AV556" s="31">
        <f t="shared" si="370"/>
        <v>0.15712751025536184</v>
      </c>
      <c r="AW556" s="31">
        <f t="shared" si="370"/>
        <v>0.14251372685659874</v>
      </c>
      <c r="AX556" s="31">
        <f t="shared" si="370"/>
        <v>0.20462575439093683</v>
      </c>
      <c r="AY556" s="31">
        <f t="shared" si="367"/>
        <v>3.6885810820658928E-2</v>
      </c>
      <c r="AZ556" s="31">
        <f t="shared" si="367"/>
        <v>7.8524875721619914E-3</v>
      </c>
      <c r="BA556" s="31">
        <f t="shared" si="368"/>
        <v>1</v>
      </c>
      <c r="BB556" s="34">
        <f>AU556*'Propiedades físicas'!$C$4+'Diseño reactor'!AV556*'Propiedades físicas'!$C$5+'Diseño reactor'!AW556*'Propiedades físicas'!$C$8+'Diseño reactor'!AX556*'Propiedades físicas'!$C$9+'Diseño reactor'!AY556*'Propiedades físicas'!$C$7+'Diseño reactor'!AZ556*'Propiedades físicas'!$C$6</f>
        <v>877.45294785462795</v>
      </c>
      <c r="BC556" s="45">
        <f>AU556*'Propiedades físicas'!$L$4+'Diseño reactor'!AV556*'Propiedades físicas'!$L$5+'Diseño reactor'!AW556*'Propiedades físicas'!$L$8+AX556*'Propiedades físicas'!$L$9+'Diseño reactor'!AY556*'Propiedades físicas'!$L$7+'Diseño reactor'!AZ556*'Propiedades físicas'!$L$6</f>
        <v>1.9391364354442411</v>
      </c>
      <c r="BD556" s="29">
        <f t="shared" si="345"/>
        <v>4.3241288300287994</v>
      </c>
      <c r="BE556" s="58">
        <f t="shared" si="346"/>
        <v>44.453143138678129</v>
      </c>
      <c r="BF556" s="30">
        <f>AU556*'Propiedades físicas'!$I$4+'Diseño reactor'!AV556*'Propiedades físicas'!$I$5+'Diseño reactor'!AW556*'Propiedades físicas'!$I$8+'Diseño reactor'!AX556*'Propiedades físicas'!$I$9+'Diseño reactor'!AY556*'Propiedades físicas'!$I$7+'Diseño reactor'!AZ556*'Propiedades físicas'!$I$6</f>
        <v>1.9037584924899688E-2</v>
      </c>
      <c r="BG556" s="24">
        <f>AU556*'Propiedades físicas'!$O$4+'Diseño reactor'!AV556*'Propiedades físicas'!$O$5+'Diseño reactor'!AW556*'Propiedades físicas'!$O$8+'Diseño reactor'!AX556*'Propiedades físicas'!$O$9+'Diseño reactor'!AY556*'Propiedades físicas'!$O$7+'Diseño reactor'!AZ556*'Propiedades físicas'!$O$6</f>
        <v>0.14669724879441176</v>
      </c>
      <c r="BH556" s="54">
        <f t="shared" si="347"/>
        <v>43273.914549213907</v>
      </c>
      <c r="BI556" s="34">
        <f t="shared" si="369"/>
        <v>251.65076287472465</v>
      </c>
      <c r="BJ556" s="27">
        <f t="shared" si="348"/>
        <v>4824.7545983155733</v>
      </c>
      <c r="BK556" s="34">
        <f t="shared" si="349"/>
        <v>544.44478898544753</v>
      </c>
      <c r="BL556" s="27">
        <f t="shared" si="350"/>
        <v>104.80697331678398</v>
      </c>
      <c r="BM556" s="34">
        <f t="shared" si="351"/>
        <v>1.1054421768707483</v>
      </c>
      <c r="BN556" s="45">
        <f t="shared" si="352"/>
        <v>486.45997291356218</v>
      </c>
      <c r="BO556" s="45">
        <f t="shared" si="353"/>
        <v>74.27000369209091</v>
      </c>
      <c r="BP556" s="66">
        <f t="shared" si="354"/>
        <v>6.7035419211479095</v>
      </c>
    </row>
    <row r="557" spans="8:68">
      <c r="H557" s="68">
        <v>552</v>
      </c>
      <c r="I557" s="31">
        <f>('Propiedades físicas'!$C$10*'Diseño reactor'!H557)/1000</f>
        <v>483.13539544310117</v>
      </c>
      <c r="J557" s="31">
        <f t="shared" si="331"/>
        <v>0.94383480138478715</v>
      </c>
      <c r="K557" s="31">
        <f>(I557*1000)/'Propiedades físicas'!$F$10</f>
        <v>3155.9207257252651</v>
      </c>
      <c r="L557" s="31">
        <f t="shared" si="332"/>
        <v>450.84581796075213</v>
      </c>
      <c r="M557" s="31">
        <f t="shared" si="333"/>
        <v>2705.0749077645128</v>
      </c>
      <c r="N557" s="31">
        <f t="shared" si="334"/>
        <v>0.81674967021875389</v>
      </c>
      <c r="O557" s="32">
        <f t="shared" si="335"/>
        <v>4.9004980213125231</v>
      </c>
      <c r="P557" s="33">
        <f t="shared" si="336"/>
        <v>0.44924076358212867</v>
      </c>
      <c r="Q557" s="31">
        <f t="shared" si="337"/>
        <v>4.2932138712098498</v>
      </c>
      <c r="R557" s="31">
        <f t="shared" si="338"/>
        <v>0.20214269789230677</v>
      </c>
      <c r="S557" s="31">
        <f t="shared" si="339"/>
        <v>0.60728415010267356</v>
      </c>
      <c r="T557" s="31">
        <f t="shared" si="340"/>
        <v>9.0957174022588946E-2</v>
      </c>
      <c r="U557" s="31">
        <f t="shared" si="341"/>
        <v>7.4409034721729592E-2</v>
      </c>
      <c r="V557" s="47">
        <f t="shared" si="355"/>
        <v>4.4487920277065169E-4</v>
      </c>
      <c r="W557" s="31">
        <f t="shared" si="342"/>
        <v>0.44996517297422806</v>
      </c>
      <c r="X557" s="34">
        <f>(S557*H557*'Propiedades físicas'!$F$5*60*24*365)/(1000000)</f>
        <v>51883.281565047859</v>
      </c>
      <c r="Y557" s="34">
        <f>(U557*H557*'Propiedades físicas'!$F$7*60*24*365)/(1000000)</f>
        <v>1988.0741476165699</v>
      </c>
      <c r="Z557" s="31">
        <f t="shared" si="356"/>
        <v>247.98090149733503</v>
      </c>
      <c r="AA557" s="31">
        <f t="shared" si="372"/>
        <v>2369.8540569078373</v>
      </c>
      <c r="AB557" s="31">
        <f t="shared" si="373"/>
        <v>111.58276923655333</v>
      </c>
      <c r="AC557" s="31">
        <f t="shared" si="374"/>
        <v>335.22085085667578</v>
      </c>
      <c r="AD557" s="31">
        <f t="shared" si="371"/>
        <v>50.208360060469097</v>
      </c>
      <c r="AE557" s="31">
        <f t="shared" si="360"/>
        <v>41.073787166394737</v>
      </c>
      <c r="AF557" s="31">
        <f t="shared" si="361"/>
        <v>3155.9207257252651</v>
      </c>
      <c r="AG557" s="31">
        <f t="shared" si="362"/>
        <v>7.8576403860824581E-2</v>
      </c>
      <c r="AH557" s="31">
        <f t="shared" si="363"/>
        <v>0.75092318941668568</v>
      </c>
      <c r="AI557" s="31">
        <f t="shared" si="363"/>
        <v>3.5356645154928722E-2</v>
      </c>
      <c r="AJ557" s="31">
        <f t="shared" si="363"/>
        <v>0.10621966772617153</v>
      </c>
      <c r="AK557" s="31">
        <f t="shared" si="344"/>
        <v>1.5909258952925907E-2</v>
      </c>
      <c r="AL557" s="31">
        <f t="shared" si="344"/>
        <v>1.3014834888463661E-2</v>
      </c>
      <c r="AM557" s="31">
        <f t="shared" si="364"/>
        <v>1</v>
      </c>
      <c r="AN557" s="31">
        <f>(Z557*'Propiedades físicas'!$F$4)/1000</f>
        <v>218.06944515872647</v>
      </c>
      <c r="AO557" s="31">
        <f>(AA557*'Propiedades físicas'!$F$6)/1000</f>
        <v>75.930123983327107</v>
      </c>
      <c r="AP557" s="31">
        <f>(AB557*'Propiedades físicas'!$F$9)/1000</f>
        <v>68.840989480491572</v>
      </c>
      <c r="AQ557" s="31">
        <f>(AC557*'Propiedades físicas'!$F$5)/1000</f>
        <v>98.712483951765336</v>
      </c>
      <c r="AR557" s="31">
        <f>(AD557*'Propiedades físicas'!$F$8)/1000</f>
        <v>17.799867808637497</v>
      </c>
      <c r="AS557" s="31">
        <f>(AE557*'Propiedades físicas'!$F$7)/1000</f>
        <v>3.7824850601532916</v>
      </c>
      <c r="AT557" s="31">
        <f t="shared" si="365"/>
        <v>483.13539544310123</v>
      </c>
      <c r="AU557" s="31">
        <f t="shared" si="366"/>
        <v>0.45136300758657305</v>
      </c>
      <c r="AV557" s="31">
        <f t="shared" si="370"/>
        <v>0.1571611699318548</v>
      </c>
      <c r="AW557" s="31">
        <f t="shared" si="370"/>
        <v>0.14248798603827187</v>
      </c>
      <c r="AX557" s="31">
        <f t="shared" si="370"/>
        <v>0.20431639843160837</v>
      </c>
      <c r="AY557" s="31">
        <f t="shared" si="367"/>
        <v>3.6842400653159732E-2</v>
      </c>
      <c r="AZ557" s="31">
        <f t="shared" si="367"/>
        <v>7.8290373585322513E-3</v>
      </c>
      <c r="BA557" s="31">
        <f t="shared" si="368"/>
        <v>1</v>
      </c>
      <c r="BB557" s="34">
        <f>AU557*'Propiedades físicas'!$C$4+'Diseño reactor'!AV557*'Propiedades físicas'!$C$5+'Diseño reactor'!AW557*'Propiedades físicas'!$C$8+'Diseño reactor'!AX557*'Propiedades físicas'!$C$9+'Diseño reactor'!AY557*'Propiedades físicas'!$C$7+'Diseño reactor'!AZ557*'Propiedades físicas'!$C$6</f>
        <v>877.44679217618375</v>
      </c>
      <c r="BC557" s="45">
        <f>AU557*'Propiedades físicas'!$L$4+'Diseño reactor'!AV557*'Propiedades físicas'!$L$5+'Diseño reactor'!AW557*'Propiedades físicas'!$L$8+AX557*'Propiedades físicas'!$L$9+'Diseño reactor'!AY557*'Propiedades físicas'!$L$7+'Diseño reactor'!AZ557*'Propiedades físicas'!$L$6</f>
        <v>1.9394242006718836</v>
      </c>
      <c r="BD557" s="29">
        <f t="shared" si="345"/>
        <v>4.3192094361204862</v>
      </c>
      <c r="BE557" s="58">
        <f t="shared" si="346"/>
        <v>44.44738300455613</v>
      </c>
      <c r="BF557" s="30">
        <f>AU557*'Propiedades físicas'!$I$4+'Diseño reactor'!AV557*'Propiedades físicas'!$I$5+'Diseño reactor'!AW557*'Propiedades físicas'!$I$8+'Diseño reactor'!AX557*'Propiedades físicas'!$I$9+'Diseño reactor'!AY557*'Propiedades físicas'!$I$7+'Diseño reactor'!AZ557*'Propiedades físicas'!$I$6</f>
        <v>1.904028889296001E-2</v>
      </c>
      <c r="BG557" s="24">
        <f>AU557*'Propiedades físicas'!$O$4+'Diseño reactor'!AV557*'Propiedades físicas'!$O$5+'Diseño reactor'!AW557*'Propiedades físicas'!$O$8+'Diseño reactor'!AX557*'Propiedades físicas'!$O$9+'Diseño reactor'!AY557*'Propiedades físicas'!$O$7+'Diseño reactor'!AZ557*'Propiedades físicas'!$O$6</f>
        <v>0.14670787216003287</v>
      </c>
      <c r="BH557" s="54">
        <f t="shared" si="347"/>
        <v>43267.465551429712</v>
      </c>
      <c r="BI557" s="34">
        <f t="shared" si="369"/>
        <v>251.70562781054815</v>
      </c>
      <c r="BJ557" s="27">
        <f t="shared" si="348"/>
        <v>4824.6258103281161</v>
      </c>
      <c r="BK557" s="34">
        <f t="shared" si="349"/>
        <v>544.46968200124024</v>
      </c>
      <c r="BL557" s="27">
        <f t="shared" si="350"/>
        <v>104.80789574833341</v>
      </c>
      <c r="BM557" s="34">
        <f t="shared" si="351"/>
        <v>1.1054421768707483</v>
      </c>
      <c r="BN557" s="45">
        <f t="shared" si="352"/>
        <v>487.49408590175238</v>
      </c>
      <c r="BO557" s="45">
        <f t="shared" si="353"/>
        <v>74.325133714296911</v>
      </c>
      <c r="BP557" s="66">
        <f t="shared" si="354"/>
        <v>6.7034948931578562</v>
      </c>
    </row>
    <row r="558" spans="8:68">
      <c r="H558" s="68">
        <v>553</v>
      </c>
      <c r="I558" s="31">
        <f>('Propiedades físicas'!$C$10*'Diseño reactor'!H558)/1000</f>
        <v>484.01064072470098</v>
      </c>
      <c r="J558" s="31">
        <f t="shared" si="331"/>
        <v>0.94212804767523062</v>
      </c>
      <c r="K558" s="31">
        <f>(I558*1000)/'Propiedades físicas'!$F$10</f>
        <v>3161.6379734167963</v>
      </c>
      <c r="L558" s="31">
        <f t="shared" si="332"/>
        <v>451.6625676309709</v>
      </c>
      <c r="M558" s="31">
        <f t="shared" si="333"/>
        <v>2709.9754057858254</v>
      </c>
      <c r="N558" s="31">
        <f t="shared" si="334"/>
        <v>0.81674967021875389</v>
      </c>
      <c r="O558" s="32">
        <f t="shared" si="335"/>
        <v>4.9004980213125231</v>
      </c>
      <c r="P558" s="33">
        <f t="shared" si="336"/>
        <v>0.44960659958819382</v>
      </c>
      <c r="Q558" s="31">
        <f t="shared" si="337"/>
        <v>4.2941307601235685</v>
      </c>
      <c r="R558" s="31">
        <f t="shared" si="338"/>
        <v>0.20210592494559901</v>
      </c>
      <c r="S558" s="31">
        <f t="shared" si="339"/>
        <v>0.60636726118895357</v>
      </c>
      <c r="T558" s="31">
        <f t="shared" si="340"/>
        <v>9.0850100811528847E-2</v>
      </c>
      <c r="U558" s="31">
        <f t="shared" si="341"/>
        <v>7.4187044873432292E-2</v>
      </c>
      <c r="V558" s="47">
        <f t="shared" si="355"/>
        <v>4.4524148697083277E-4</v>
      </c>
      <c r="W558" s="31">
        <f t="shared" si="342"/>
        <v>0.449517256042756</v>
      </c>
      <c r="X558" s="34">
        <f>(S558*H558*'Propiedades físicas'!$F$5*60*24*365)/(1000000)</f>
        <v>51898.796762860075</v>
      </c>
      <c r="Y558" s="34">
        <f>(U558*H558*'Propiedades físicas'!$F$7*60*24*365)/(1000000)</f>
        <v>1985.7338211376709</v>
      </c>
      <c r="Z558" s="31">
        <f t="shared" si="356"/>
        <v>248.63244957227118</v>
      </c>
      <c r="AA558" s="31">
        <f t="shared" si="372"/>
        <v>2374.6543103483332</v>
      </c>
      <c r="AB558" s="31">
        <f t="shared" si="373"/>
        <v>111.76457649491626</v>
      </c>
      <c r="AC558" s="31">
        <f t="shared" si="374"/>
        <v>335.32109543749129</v>
      </c>
      <c r="AD558" s="31">
        <f t="shared" si="371"/>
        <v>50.240105748775456</v>
      </c>
      <c r="AE558" s="31">
        <f t="shared" si="360"/>
        <v>41.025435815008059</v>
      </c>
      <c r="AF558" s="31">
        <f t="shared" si="361"/>
        <v>3161.6379734167954</v>
      </c>
      <c r="AG558" s="31">
        <f t="shared" si="362"/>
        <v>7.8640391993892028E-2</v>
      </c>
      <c r="AH558" s="31">
        <f t="shared" si="363"/>
        <v>0.75108356184817526</v>
      </c>
      <c r="AI558" s="31">
        <f t="shared" si="363"/>
        <v>3.5350213223221065E-2</v>
      </c>
      <c r="AJ558" s="31">
        <f t="shared" si="363"/>
        <v>0.10605929529468182</v>
      </c>
      <c r="AK558" s="31">
        <f t="shared" si="344"/>
        <v>1.5890530848628681E-2</v>
      </c>
      <c r="AL558" s="31">
        <f t="shared" si="344"/>
        <v>1.2976006791401136E-2</v>
      </c>
      <c r="AM558" s="31">
        <f t="shared" si="364"/>
        <v>1</v>
      </c>
      <c r="AN558" s="31">
        <f>(Z558*'Propiedades físicas'!$F$4)/1000</f>
        <v>218.64240350486384</v>
      </c>
      <c r="AO558" s="31">
        <f>(AA558*'Propiedades físicas'!$F$6)/1000</f>
        <v>76.083924103560591</v>
      </c>
      <c r="AP558" s="31">
        <f>(AB558*'Propiedades físicas'!$F$9)/1000</f>
        <v>68.953155468538583</v>
      </c>
      <c r="AQ558" s="31">
        <f>(AC558*'Propiedades físicas'!$F$5)/1000</f>
        <v>98.742002973478066</v>
      </c>
      <c r="AR558" s="31">
        <f>(AD558*'Propiedades físicas'!$F$8)/1000</f>
        <v>17.811122290055867</v>
      </c>
      <c r="AS558" s="31">
        <f>(AE558*'Propiedades físicas'!$F$7)/1000</f>
        <v>3.7780323842040926</v>
      </c>
      <c r="AT558" s="31">
        <f t="shared" si="365"/>
        <v>484.01064072470103</v>
      </c>
      <c r="AU558" s="31">
        <f t="shared" si="366"/>
        <v>0.45173057182688015</v>
      </c>
      <c r="AV558" s="31">
        <f t="shared" si="370"/>
        <v>0.1571947343753464</v>
      </c>
      <c r="AW558" s="31">
        <f t="shared" si="370"/>
        <v>0.14246206522504584</v>
      </c>
      <c r="AX558" s="31">
        <f t="shared" si="370"/>
        <v>0.20400791773014187</v>
      </c>
      <c r="AY558" s="31">
        <f t="shared" si="367"/>
        <v>3.6799030416743671E-2</v>
      </c>
      <c r="AZ558" s="31">
        <f t="shared" si="367"/>
        <v>7.8056804258421009E-3</v>
      </c>
      <c r="BA558" s="31">
        <f t="shared" si="368"/>
        <v>1</v>
      </c>
      <c r="BB558" s="34">
        <f>AU558*'Propiedades físicas'!$C$4+'Diseño reactor'!AV558*'Propiedades físicas'!$C$5+'Diseño reactor'!AW558*'Propiedades físicas'!$C$8+'Diseño reactor'!AX558*'Propiedades físicas'!$C$9+'Diseño reactor'!AY558*'Propiedades físicas'!$C$7+'Diseño reactor'!AZ558*'Propiedades físicas'!$C$6</f>
        <v>877.44065959373359</v>
      </c>
      <c r="BC558" s="45">
        <f>AU558*'Propiedades físicas'!$L$4+'Diseño reactor'!AV558*'Propiedades físicas'!$L$5+'Diseño reactor'!AW558*'Propiedades físicas'!$L$8+AX558*'Propiedades físicas'!$L$9+'Diseño reactor'!AY558*'Propiedades físicas'!$L$7+'Diseño reactor'!AZ558*'Propiedades físicas'!$L$6</f>
        <v>1.9397113730530036</v>
      </c>
      <c r="BD558" s="29">
        <f t="shared" si="345"/>
        <v>4.3143012226927624</v>
      </c>
      <c r="BE558" s="58">
        <f t="shared" si="346"/>
        <v>44.441637240994837</v>
      </c>
      <c r="BF558" s="30">
        <f>AU558*'Propiedades físicas'!$I$4+'Diseño reactor'!AV558*'Propiedades físicas'!$I$5+'Diseño reactor'!AW558*'Propiedades físicas'!$I$8+'Diseño reactor'!AX558*'Propiedades físicas'!$I$9+'Diseño reactor'!AY558*'Propiedades físicas'!$I$7+'Diseño reactor'!AZ558*'Propiedades físicas'!$I$6</f>
        <v>1.904298309514452E-2</v>
      </c>
      <c r="BG558" s="24">
        <f>AU558*'Propiedades físicas'!$O$4+'Diseño reactor'!AV558*'Propiedades físicas'!$O$5+'Diseño reactor'!AW558*'Propiedades físicas'!$O$8+'Diseño reactor'!AX558*'Propiedades físicas'!$O$9+'Diseño reactor'!AY558*'Propiedades físicas'!$O$7+'Diseño reactor'!AZ558*'Propiedades físicas'!$O$6</f>
        <v>0.14671848096889242</v>
      </c>
      <c r="BH558" s="54">
        <f t="shared" si="347"/>
        <v>43261.041709476049</v>
      </c>
      <c r="BI558" s="34">
        <f t="shared" si="369"/>
        <v>251.76031432836032</v>
      </c>
      <c r="BJ558" s="27">
        <f t="shared" si="348"/>
        <v>4824.497608502782</v>
      </c>
      <c r="BK558" s="34">
        <f t="shared" si="349"/>
        <v>544.49458504429413</v>
      </c>
      <c r="BL558" s="27">
        <f t="shared" si="350"/>
        <v>104.80881848330242</v>
      </c>
      <c r="BM558" s="34">
        <f t="shared" si="351"/>
        <v>1.1054421768707483</v>
      </c>
      <c r="BN558" s="45">
        <f t="shared" si="352"/>
        <v>488.52859452999064</v>
      </c>
      <c r="BO558" s="45">
        <f t="shared" si="353"/>
        <v>74.380154061182552</v>
      </c>
      <c r="BP558" s="66">
        <f t="shared" si="354"/>
        <v>6.7034480416159701</v>
      </c>
    </row>
    <row r="559" spans="8:68">
      <c r="H559" s="68">
        <v>554</v>
      </c>
      <c r="I559" s="31">
        <f>('Propiedades físicas'!$C$10*'Diseño reactor'!H559)/1000</f>
        <v>484.88588600630078</v>
      </c>
      <c r="J559" s="31">
        <f t="shared" si="331"/>
        <v>0.94042745553141249</v>
      </c>
      <c r="K559" s="31">
        <f>(I559*1000)/'Propiedades físicas'!$F$10</f>
        <v>3167.3552211083274</v>
      </c>
      <c r="L559" s="31">
        <f t="shared" si="332"/>
        <v>452.47931730118961</v>
      </c>
      <c r="M559" s="31">
        <f t="shared" si="333"/>
        <v>2714.8759038071375</v>
      </c>
      <c r="N559" s="31">
        <f t="shared" si="334"/>
        <v>0.81674967021875378</v>
      </c>
      <c r="O559" s="32">
        <f t="shared" si="335"/>
        <v>4.9004980213125222</v>
      </c>
      <c r="P559" s="33">
        <f t="shared" si="336"/>
        <v>0.44997170797712294</v>
      </c>
      <c r="Q559" s="31">
        <f t="shared" si="337"/>
        <v>4.2950450580297455</v>
      </c>
      <c r="R559" s="31">
        <f t="shared" si="338"/>
        <v>0.20206889838600364</v>
      </c>
      <c r="S559" s="31">
        <f t="shared" si="339"/>
        <v>0.60545296328277709</v>
      </c>
      <c r="T559" s="31">
        <f t="shared" si="340"/>
        <v>9.0743126670108351E-2</v>
      </c>
      <c r="U559" s="31">
        <f t="shared" si="341"/>
        <v>7.3965937185518901E-2</v>
      </c>
      <c r="V559" s="47">
        <f t="shared" si="355"/>
        <v>4.4560305061812176E-4</v>
      </c>
      <c r="W559" s="31">
        <f t="shared" si="342"/>
        <v>0.44907022998049712</v>
      </c>
      <c r="X559" s="34">
        <f>(S559*H559*'Propiedades físicas'!$F$5*60*24*365)/(1000000)</f>
        <v>51914.250305182366</v>
      </c>
      <c r="Y559" s="34">
        <f>(U559*H559*'Propiedades físicas'!$F$7*60*24*365)/(1000000)</f>
        <v>1983.3956600491483</v>
      </c>
      <c r="Z559" s="31">
        <f t="shared" si="356"/>
        <v>249.28432621932612</v>
      </c>
      <c r="AA559" s="31">
        <f t="shared" si="372"/>
        <v>2379.4549621484789</v>
      </c>
      <c r="AB559" s="31">
        <f t="shared" si="373"/>
        <v>111.94616970584602</v>
      </c>
      <c r="AC559" s="31">
        <f t="shared" si="374"/>
        <v>335.42094165865853</v>
      </c>
      <c r="AD559" s="31">
        <f t="shared" si="371"/>
        <v>50.271692175240027</v>
      </c>
      <c r="AE559" s="31">
        <f t="shared" si="360"/>
        <v>40.977129200777469</v>
      </c>
      <c r="AF559" s="31">
        <f t="shared" si="361"/>
        <v>3167.355221108327</v>
      </c>
      <c r="AG559" s="31">
        <f t="shared" si="362"/>
        <v>7.8704252859929005E-2</v>
      </c>
      <c r="AH559" s="31">
        <f t="shared" si="363"/>
        <v>0.75124348108825489</v>
      </c>
      <c r="AI559" s="31">
        <f t="shared" si="363"/>
        <v>3.5343736932251506E-2</v>
      </c>
      <c r="AJ559" s="31">
        <f t="shared" si="363"/>
        <v>0.10589937605460224</v>
      </c>
      <c r="AK559" s="31">
        <f t="shared" si="344"/>
        <v>1.5871820072536375E-2</v>
      </c>
      <c r="AL559" s="31">
        <f t="shared" si="344"/>
        <v>1.2937332992425988E-2</v>
      </c>
      <c r="AM559" s="31">
        <f t="shared" si="364"/>
        <v>0.99999999999999989</v>
      </c>
      <c r="AN559" s="31">
        <f>(Z559*'Propiedades físicas'!$F$4)/1000</f>
        <v>219.215650790751</v>
      </c>
      <c r="AO559" s="31">
        <f>(AA559*'Propiedades físicas'!$F$6)/1000</f>
        <v>76.23773698723727</v>
      </c>
      <c r="AP559" s="31">
        <f>(AB559*'Propiedades físicas'!$F$9)/1000</f>
        <v>69.065189400021694</v>
      </c>
      <c r="AQ559" s="31">
        <f>(AC559*'Propiedades físicas'!$F$5)/1000</f>
        <v>98.771404690225182</v>
      </c>
      <c r="AR559" s="31">
        <f>(AD559*'Propiedades físicas'!$F$8)/1000</f>
        <v>17.822320309966084</v>
      </c>
      <c r="AS559" s="31">
        <f>(AE559*'Propiedades físicas'!$F$7)/1000</f>
        <v>3.7735838280995972</v>
      </c>
      <c r="AT559" s="31">
        <f t="shared" si="365"/>
        <v>484.88588600630084</v>
      </c>
      <c r="AU559" s="31">
        <f t="shared" si="366"/>
        <v>0.45209740501273821</v>
      </c>
      <c r="AV559" s="31">
        <f t="shared" si="370"/>
        <v>0.15722820397013287</v>
      </c>
      <c r="AW559" s="31">
        <f t="shared" si="370"/>
        <v>0.14243596564310851</v>
      </c>
      <c r="AX559" s="31">
        <f t="shared" si="370"/>
        <v>0.20370030875458747</v>
      </c>
      <c r="AY559" s="31">
        <f t="shared" si="367"/>
        <v>3.675570030870004E-2</v>
      </c>
      <c r="AZ559" s="31">
        <f t="shared" si="367"/>
        <v>7.7824163107328755E-3</v>
      </c>
      <c r="BA559" s="31">
        <f t="shared" si="368"/>
        <v>0.99999999999999989</v>
      </c>
      <c r="BB559" s="34">
        <f>AU559*'Propiedades físicas'!$C$4+'Diseño reactor'!AV559*'Propiedades físicas'!$C$5+'Diseño reactor'!AW559*'Propiedades físicas'!$C$8+'Diseño reactor'!AX559*'Propiedades físicas'!$C$9+'Diseño reactor'!AY559*'Propiedades físicas'!$C$7+'Diseño reactor'!AZ559*'Propiedades físicas'!$C$6</f>
        <v>877.43454999721212</v>
      </c>
      <c r="BC559" s="45">
        <f>AU559*'Propiedades físicas'!$L$4+'Diseño reactor'!AV559*'Propiedades físicas'!$L$5+'Diseño reactor'!AW559*'Propiedades físicas'!$L$8+AX559*'Propiedades físicas'!$L$9+'Diseño reactor'!AY559*'Propiedades físicas'!$L$7+'Diseño reactor'!AZ559*'Propiedades físicas'!$L$6</f>
        <v>1.9399979543553059</v>
      </c>
      <c r="BD559" s="29">
        <f t="shared" si="345"/>
        <v>4.3094041518266604</v>
      </c>
      <c r="BE559" s="58">
        <f t="shared" si="346"/>
        <v>44.43590579228772</v>
      </c>
      <c r="BF559" s="30">
        <f>AU559*'Propiedades físicas'!$I$4+'Diseño reactor'!AV559*'Propiedades físicas'!$I$5+'Diseño reactor'!AW559*'Propiedades físicas'!$I$8+'Diseño reactor'!AX559*'Propiedades físicas'!$I$9+'Diseño reactor'!AY559*'Propiedades físicas'!$I$7+'Diseño reactor'!AZ559*'Propiedades físicas'!$I$6</f>
        <v>1.9045667576302067E-2</v>
      </c>
      <c r="BG559" s="24">
        <f>AU559*'Propiedades físicas'!$O$4+'Diseño reactor'!AV559*'Propiedades físicas'!$O$5+'Diseño reactor'!AW559*'Propiedades físicas'!$O$8+'Diseño reactor'!AX559*'Propiedades físicas'!$O$9+'Diseño reactor'!AY559*'Propiedades físicas'!$O$7+'Diseño reactor'!AZ559*'Propiedades físicas'!$O$6</f>
        <v>0.14672907523464335</v>
      </c>
      <c r="BH559" s="54">
        <f t="shared" si="347"/>
        <v>43254.642895513432</v>
      </c>
      <c r="BI559" s="34">
        <f t="shared" si="369"/>
        <v>251.81482319213501</v>
      </c>
      <c r="BJ559" s="27">
        <f t="shared" si="348"/>
        <v>4824.3699897539755</v>
      </c>
      <c r="BK559" s="34">
        <f t="shared" si="349"/>
        <v>544.51949783566658</v>
      </c>
      <c r="BL559" s="27">
        <f t="shared" si="350"/>
        <v>104.80974151128169</v>
      </c>
      <c r="BM559" s="34">
        <f t="shared" si="351"/>
        <v>1.1054421768707483</v>
      </c>
      <c r="BN559" s="45">
        <f t="shared" si="352"/>
        <v>489.56349756212268</v>
      </c>
      <c r="BO559" s="45">
        <f t="shared" si="353"/>
        <v>74.435065059635875</v>
      </c>
      <c r="BP559" s="66">
        <f t="shared" si="354"/>
        <v>6.7034013656813771</v>
      </c>
    </row>
    <row r="560" spans="8:68">
      <c r="H560" s="68">
        <v>555</v>
      </c>
      <c r="I560" s="31">
        <f>('Propiedades físicas'!$C$10*'Diseño reactor'!H560)/1000</f>
        <v>485.76113128790064</v>
      </c>
      <c r="J560" s="31">
        <f t="shared" si="331"/>
        <v>0.93873299164757207</v>
      </c>
      <c r="K560" s="31">
        <f>(I560*1000)/'Propiedades físicas'!$F$10</f>
        <v>3173.0724687998586</v>
      </c>
      <c r="L560" s="31">
        <f t="shared" si="332"/>
        <v>453.29606697140832</v>
      </c>
      <c r="M560" s="31">
        <f t="shared" si="333"/>
        <v>2719.7764018284502</v>
      </c>
      <c r="N560" s="31">
        <f t="shared" si="334"/>
        <v>0.81674967021875378</v>
      </c>
      <c r="O560" s="32">
        <f t="shared" si="335"/>
        <v>4.9004980213125231</v>
      </c>
      <c r="P560" s="33">
        <f t="shared" si="336"/>
        <v>0.45033609091751359</v>
      </c>
      <c r="Q560" s="31">
        <f t="shared" si="337"/>
        <v>4.295956775371975</v>
      </c>
      <c r="R560" s="31">
        <f t="shared" si="338"/>
        <v>0.20203161994227645</v>
      </c>
      <c r="S560" s="31">
        <f t="shared" si="339"/>
        <v>0.60454124594054692</v>
      </c>
      <c r="T560" s="31">
        <f t="shared" si="340"/>
        <v>9.0636252078620722E-2</v>
      </c>
      <c r="U560" s="31">
        <f t="shared" si="341"/>
        <v>7.3745707280342992E-2</v>
      </c>
      <c r="V560" s="47">
        <f t="shared" si="355"/>
        <v>4.4596389586006204E-4</v>
      </c>
      <c r="W560" s="31">
        <f t="shared" si="342"/>
        <v>0.44862409213229554</v>
      </c>
      <c r="X560" s="34">
        <f>(S560*H560*'Propiedades físicas'!$F$5*60*24*365)/(1000000)</f>
        <v>51929.642497974855</v>
      </c>
      <c r="Y560" s="34">
        <f>(U560*H560*'Propiedades físicas'!$F$7*60*24*365)/(1000000)</f>
        <v>1981.0596748488952</v>
      </c>
      <c r="Z560" s="31">
        <f t="shared" si="356"/>
        <v>249.93653045922005</v>
      </c>
      <c r="AA560" s="31">
        <f t="shared" si="372"/>
        <v>2384.2560103314463</v>
      </c>
      <c r="AB560" s="31">
        <f t="shared" si="373"/>
        <v>112.12754906796343</v>
      </c>
      <c r="AC560" s="31">
        <f t="shared" si="374"/>
        <v>335.52039149700352</v>
      </c>
      <c r="AD560" s="31">
        <f t="shared" si="371"/>
        <v>50.303119903634503</v>
      </c>
      <c r="AE560" s="31">
        <f t="shared" si="360"/>
        <v>40.92886754059036</v>
      </c>
      <c r="AF560" s="31">
        <f t="shared" si="361"/>
        <v>3173.0724687998586</v>
      </c>
      <c r="AG560" s="31">
        <f t="shared" si="362"/>
        <v>7.8767986838243501E-2</v>
      </c>
      <c r="AH560" s="31">
        <f t="shared" si="363"/>
        <v>0.75140294896360693</v>
      </c>
      <c r="AI560" s="31">
        <f t="shared" si="363"/>
        <v>3.5337216584395592E-2</v>
      </c>
      <c r="AJ560" s="31">
        <f t="shared" si="363"/>
        <v>0.10573990817925011</v>
      </c>
      <c r="AK560" s="31">
        <f t="shared" si="344"/>
        <v>1.5853126708656767E-2</v>
      </c>
      <c r="AL560" s="31">
        <f t="shared" si="344"/>
        <v>1.2898812725846996E-2</v>
      </c>
      <c r="AM560" s="31">
        <f t="shared" si="364"/>
        <v>0.99999999999999989</v>
      </c>
      <c r="AN560" s="31">
        <f>(Z560*'Propiedades físicas'!$F$4)/1000</f>
        <v>219.78918615522895</v>
      </c>
      <c r="AO560" s="31">
        <f>(AA560*'Propiedades físicas'!$F$6)/1000</f>
        <v>76.391562571019534</v>
      </c>
      <c r="AP560" s="31">
        <f>(AB560*'Propiedades físicas'!$F$9)/1000</f>
        <v>69.177091397480041</v>
      </c>
      <c r="AQ560" s="31">
        <f>(AC560*'Propiedades físicas'!$F$5)/1000</f>
        <v>98.800689684122645</v>
      </c>
      <c r="AR560" s="31">
        <f>(AD560*'Propiedades físicas'!$F$8)/1000</f>
        <v>17.8334620682365</v>
      </c>
      <c r="AS560" s="31">
        <f>(AE560*'Propiedades físicas'!$F$7)/1000</f>
        <v>3.7691394118129664</v>
      </c>
      <c r="AT560" s="31">
        <f t="shared" si="365"/>
        <v>485.76113128790053</v>
      </c>
      <c r="AU560" s="31">
        <f t="shared" si="366"/>
        <v>0.45246350932298957</v>
      </c>
      <c r="AV560" s="31">
        <f t="shared" si="370"/>
        <v>0.15726157909852168</v>
      </c>
      <c r="AW560" s="31">
        <f t="shared" si="370"/>
        <v>0.14240968851103941</v>
      </c>
      <c r="AX560" s="31">
        <f t="shared" si="370"/>
        <v>0.20339356799127167</v>
      </c>
      <c r="AY560" s="31">
        <f t="shared" si="367"/>
        <v>3.67124105235727E-2</v>
      </c>
      <c r="AZ560" s="31">
        <f t="shared" si="367"/>
        <v>7.7592445526051693E-3</v>
      </c>
      <c r="BA560" s="31">
        <f t="shared" si="368"/>
        <v>1.0000000000000002</v>
      </c>
      <c r="BB560" s="34">
        <f>AU560*'Propiedades físicas'!$C$4+'Diseño reactor'!AV560*'Propiedades físicas'!$C$5+'Diseño reactor'!AW560*'Propiedades físicas'!$C$8+'Diseño reactor'!AX560*'Propiedades físicas'!$C$9+'Diseño reactor'!AY560*'Propiedades físicas'!$C$7+'Diseño reactor'!AZ560*'Propiedades físicas'!$C$6</f>
        <v>877.4284632771911</v>
      </c>
      <c r="BC560" s="45">
        <f>AU560*'Propiedades físicas'!$L$4+'Diseño reactor'!AV560*'Propiedades físicas'!$L$5+'Diseño reactor'!AW560*'Propiedades físicas'!$L$8+AX560*'Propiedades físicas'!$L$9+'Diseño reactor'!AY560*'Propiedades físicas'!$L$7+'Diseño reactor'!AZ560*'Propiedades físicas'!$L$6</f>
        <v>1.9402839463397128</v>
      </c>
      <c r="BD560" s="29">
        <f t="shared" si="345"/>
        <v>4.3045181857732979</v>
      </c>
      <c r="BE560" s="58">
        <f t="shared" si="346"/>
        <v>44.43018860302881</v>
      </c>
      <c r="BF560" s="30">
        <f>AU560*'Propiedades físicas'!$I$4+'Diseño reactor'!AV560*'Propiedades físicas'!$I$5+'Diseño reactor'!AW560*'Propiedades físicas'!$I$8+'Diseño reactor'!AX560*'Propiedades físicas'!$I$9+'Diseño reactor'!AY560*'Propiedades físicas'!$I$7+'Diseño reactor'!AZ560*'Propiedades físicas'!$I$6</f>
        <v>1.904834238103037E-2</v>
      </c>
      <c r="BG560" s="24">
        <f>AU560*'Propiedades físicas'!$O$4+'Diseño reactor'!AV560*'Propiedades físicas'!$O$5+'Diseño reactor'!AW560*'Propiedades físicas'!$O$8+'Diseño reactor'!AX560*'Propiedades físicas'!$O$9+'Diseño reactor'!AY560*'Propiedades físicas'!$O$7+'Diseño reactor'!AZ560*'Propiedades físicas'!$O$6</f>
        <v>0.14673965497104288</v>
      </c>
      <c r="BH560" s="54">
        <f t="shared" si="347"/>
        <v>43248.268982513204</v>
      </c>
      <c r="BI560" s="34">
        <f t="shared" si="369"/>
        <v>251.86915516183413</v>
      </c>
      <c r="BJ560" s="27">
        <f t="shared" si="348"/>
        <v>4824.2429510156007</v>
      </c>
      <c r="BK560" s="34">
        <f t="shared" si="349"/>
        <v>544.5444200988577</v>
      </c>
      <c r="BL560" s="27">
        <f t="shared" si="350"/>
        <v>104.81066482195546</v>
      </c>
      <c r="BM560" s="34">
        <f t="shared" si="351"/>
        <v>1.1054421768707483</v>
      </c>
      <c r="BN560" s="45">
        <f t="shared" si="352"/>
        <v>490.5987937670738</v>
      </c>
      <c r="BO560" s="45">
        <f t="shared" si="353"/>
        <v>74.489867035247499</v>
      </c>
      <c r="BP560" s="66">
        <f t="shared" si="354"/>
        <v>6.7033548645180687</v>
      </c>
    </row>
    <row r="561" spans="8:68">
      <c r="H561" s="68">
        <v>556</v>
      </c>
      <c r="I561" s="31">
        <f>('Propiedades físicas'!$C$10*'Diseño reactor'!H561)/1000</f>
        <v>486.63637656950044</v>
      </c>
      <c r="J561" s="31">
        <f t="shared" si="331"/>
        <v>0.93704462295755853</v>
      </c>
      <c r="K561" s="31">
        <f>(I561*1000)/'Propiedades físicas'!$F$10</f>
        <v>3178.7897164913898</v>
      </c>
      <c r="L561" s="31">
        <f t="shared" si="332"/>
        <v>454.11281664162709</v>
      </c>
      <c r="M561" s="31">
        <f t="shared" si="333"/>
        <v>2724.6768998497623</v>
      </c>
      <c r="N561" s="31">
        <f t="shared" si="334"/>
        <v>0.81674967021875378</v>
      </c>
      <c r="O561" s="32">
        <f t="shared" si="335"/>
        <v>4.9004980213125222</v>
      </c>
      <c r="P561" s="33">
        <f t="shared" si="336"/>
        <v>0.4506997505693543</v>
      </c>
      <c r="Q561" s="31">
        <f t="shared" si="337"/>
        <v>4.2968659225398733</v>
      </c>
      <c r="R561" s="31">
        <f t="shared" si="338"/>
        <v>0.20199409133245144</v>
      </c>
      <c r="S561" s="31">
        <f t="shared" si="339"/>
        <v>0.60363209877264823</v>
      </c>
      <c r="T561" s="31">
        <f t="shared" si="340"/>
        <v>9.0529477510647341E-2</v>
      </c>
      <c r="U561" s="31">
        <f t="shared" si="341"/>
        <v>7.3526350806300711E-2</v>
      </c>
      <c r="V561" s="47">
        <f t="shared" si="355"/>
        <v>4.4632402483567123E-4</v>
      </c>
      <c r="W561" s="31">
        <f t="shared" si="342"/>
        <v>0.44817883985353629</v>
      </c>
      <c r="X561" s="34">
        <f>(S561*H561*'Propiedades físicas'!$F$5*60*24*365)/(1000000)</f>
        <v>51944.973645377599</v>
      </c>
      <c r="Y561" s="34">
        <f>(U561*H561*'Propiedades físicas'!$F$7*60*24*365)/(1000000)</f>
        <v>1978.7258758880994</v>
      </c>
      <c r="Z561" s="31">
        <f t="shared" si="356"/>
        <v>250.58906131656099</v>
      </c>
      <c r="AA561" s="31">
        <f t="shared" si="372"/>
        <v>2389.0574529321698</v>
      </c>
      <c r="AB561" s="31">
        <f t="shared" si="373"/>
        <v>112.308714780843</v>
      </c>
      <c r="AC561" s="31">
        <f t="shared" si="374"/>
        <v>335.61944691759243</v>
      </c>
      <c r="AD561" s="31">
        <f t="shared" si="371"/>
        <v>50.334389495919922</v>
      </c>
      <c r="AE561" s="31">
        <f t="shared" si="360"/>
        <v>40.880651048303193</v>
      </c>
      <c r="AF561" s="31">
        <f t="shared" si="361"/>
        <v>3178.7897164913893</v>
      </c>
      <c r="AG561" s="31">
        <f t="shared" si="362"/>
        <v>7.8831594306637678E-2</v>
      </c>
      <c r="AH561" s="31">
        <f t="shared" si="363"/>
        <v>0.75156196729147218</v>
      </c>
      <c r="AI561" s="31">
        <f t="shared" si="363"/>
        <v>3.5330652480153518E-2</v>
      </c>
      <c r="AJ561" s="31">
        <f t="shared" si="363"/>
        <v>0.1055808898513849</v>
      </c>
      <c r="AK561" s="31">
        <f t="shared" si="344"/>
        <v>1.5834450839823669E-2</v>
      </c>
      <c r="AL561" s="31">
        <f t="shared" si="344"/>
        <v>1.2860445230528017E-2</v>
      </c>
      <c r="AM561" s="31">
        <f t="shared" si="364"/>
        <v>1</v>
      </c>
      <c r="AN561" s="31">
        <f>(Z561*'Propiedades físicas'!$F$4)/1000</f>
        <v>220.36300874055738</v>
      </c>
      <c r="AO561" s="31">
        <f>(AA561*'Propiedades físicas'!$F$6)/1000</f>
        <v>76.545400791946705</v>
      </c>
      <c r="AP561" s="31">
        <f>(AB561*'Propiedades físicas'!$F$9)/1000</f>
        <v>69.288861584041072</v>
      </c>
      <c r="AQ561" s="31">
        <f>(AC561*'Propiedades físicas'!$F$5)/1000</f>
        <v>98.829858533823455</v>
      </c>
      <c r="AR561" s="31">
        <f>(AD561*'Propiedades físicas'!$F$8)/1000</f>
        <v>17.844547764093523</v>
      </c>
      <c r="AS561" s="31">
        <f>(AE561*'Propiedades físicas'!$F$7)/1000</f>
        <v>3.7646991550382412</v>
      </c>
      <c r="AT561" s="31">
        <f t="shared" si="365"/>
        <v>486.63637656950033</v>
      </c>
      <c r="AU561" s="31">
        <f t="shared" si="366"/>
        <v>0.4528288869278263</v>
      </c>
      <c r="AV561" s="31">
        <f t="shared" si="370"/>
        <v>0.15729486014084412</v>
      </c>
      <c r="AW561" s="31">
        <f t="shared" si="370"/>
        <v>0.14238323503986017</v>
      </c>
      <c r="AX561" s="31">
        <f t="shared" si="370"/>
        <v>0.20308769194468304</v>
      </c>
      <c r="AY561" s="31">
        <f t="shared" si="367"/>
        <v>3.6669161253186762E-2</v>
      </c>
      <c r="AZ561" s="31">
        <f t="shared" si="367"/>
        <v>7.7361646935996684E-3</v>
      </c>
      <c r="BA561" s="31">
        <f t="shared" si="368"/>
        <v>1</v>
      </c>
      <c r="BB561" s="34">
        <f>AU561*'Propiedades físicas'!$C$4+'Diseño reactor'!AV561*'Propiedades físicas'!$C$5+'Diseño reactor'!AW561*'Propiedades físicas'!$C$8+'Diseño reactor'!AX561*'Propiedades físicas'!$C$9+'Diseño reactor'!AY561*'Propiedades físicas'!$C$7+'Diseño reactor'!AZ561*'Propiedades físicas'!$C$6</f>
        <v>877.422399324872</v>
      </c>
      <c r="BC561" s="45">
        <f>AU561*'Propiedades físicas'!$L$4+'Diseño reactor'!AV561*'Propiedades físicas'!$L$5+'Diseño reactor'!AW561*'Propiedades físicas'!$L$8+AX561*'Propiedades físicas'!$L$9+'Diseño reactor'!AY561*'Propiedades físicas'!$L$7+'Diseño reactor'!AZ561*'Propiedades físicas'!$L$6</f>
        <v>1.9405693507603956</v>
      </c>
      <c r="BD561" s="29">
        <f t="shared" si="345"/>
        <v>4.2996432869529464</v>
      </c>
      <c r="BE561" s="58">
        <f t="shared" si="346"/>
        <v>44.424485618110609</v>
      </c>
      <c r="BF561" s="30">
        <f>AU561*'Propiedades físicas'!$I$4+'Diseño reactor'!AV561*'Propiedades físicas'!$I$5+'Diseño reactor'!AW561*'Propiedades físicas'!$I$8+'Diseño reactor'!AX561*'Propiedades físicas'!$I$9+'Diseño reactor'!AY561*'Propiedades físicas'!$I$7+'Diseño reactor'!AZ561*'Propiedades físicas'!$I$6</f>
        <v>1.9051007553677699E-2</v>
      </c>
      <c r="BG561" s="24">
        <f>AU561*'Propiedades físicas'!$O$4+'Diseño reactor'!AV561*'Propiedades físicas'!$O$5+'Diseño reactor'!AW561*'Propiedades físicas'!$O$8+'Diseño reactor'!AX561*'Propiedades físicas'!$O$9+'Diseño reactor'!AY561*'Propiedades físicas'!$O$7+'Diseño reactor'!AZ561*'Propiedades físicas'!$O$6</f>
        <v>0.14675022019195053</v>
      </c>
      <c r="BH561" s="54">
        <f t="shared" si="347"/>
        <v>43241.919844251039</v>
      </c>
      <c r="BI561" s="34">
        <f t="shared" si="369"/>
        <v>251.92331099343437</v>
      </c>
      <c r="BJ561" s="27">
        <f t="shared" si="348"/>
        <v>4824.1164892409533</v>
      </c>
      <c r="BK561" s="34">
        <f t="shared" si="349"/>
        <v>544.5693515597917</v>
      </c>
      <c r="BL561" s="27">
        <f t="shared" si="350"/>
        <v>104.81158840510068</v>
      </c>
      <c r="BM561" s="34">
        <f t="shared" si="351"/>
        <v>1.1054421768707483</v>
      </c>
      <c r="BN561" s="45">
        <f t="shared" si="352"/>
        <v>491.63448191881957</v>
      </c>
      <c r="BO561" s="45">
        <f t="shared" si="353"/>
        <v>74.544560312316875</v>
      </c>
      <c r="BP561" s="66">
        <f t="shared" si="354"/>
        <v>6.7033085372948511</v>
      </c>
    </row>
    <row r="562" spans="8:68">
      <c r="H562" s="68">
        <v>557</v>
      </c>
      <c r="I562" s="31">
        <f>('Propiedades físicas'!$C$10*'Diseño reactor'!H562)/1000</f>
        <v>487.51162185110024</v>
      </c>
      <c r="J562" s="31">
        <f t="shared" si="331"/>
        <v>0.93536231663267966</v>
      </c>
      <c r="K562" s="31">
        <f>(I562*1000)/'Propiedades físicas'!$F$10</f>
        <v>3184.5069641829214</v>
      </c>
      <c r="L562" s="31">
        <f t="shared" si="332"/>
        <v>454.92956631184586</v>
      </c>
      <c r="M562" s="31">
        <f t="shared" si="333"/>
        <v>2729.5773978710754</v>
      </c>
      <c r="N562" s="31">
        <f t="shared" si="334"/>
        <v>0.81674967021875378</v>
      </c>
      <c r="O562" s="32">
        <f t="shared" si="335"/>
        <v>4.9004980213125231</v>
      </c>
      <c r="P562" s="33">
        <f t="shared" si="336"/>
        <v>0.45106268908406688</v>
      </c>
      <c r="Q562" s="31">
        <f t="shared" si="337"/>
        <v>4.29777250986941</v>
      </c>
      <c r="R562" s="31">
        <f t="shared" si="338"/>
        <v>0.20195631426391344</v>
      </c>
      <c r="S562" s="31">
        <f t="shared" si="339"/>
        <v>0.60272551144311048</v>
      </c>
      <c r="T562" s="31">
        <f t="shared" si="340"/>
        <v>9.0422803433123256E-2</v>
      </c>
      <c r="U562" s="31">
        <f t="shared" si="341"/>
        <v>7.3307863437650195E-2</v>
      </c>
      <c r="V562" s="47">
        <f t="shared" si="355"/>
        <v>4.4668343967548376E-4</v>
      </c>
      <c r="W562" s="31">
        <f t="shared" si="342"/>
        <v>0.44773447051009307</v>
      </c>
      <c r="X562" s="34">
        <f>(S562*H562*'Propiedades físicas'!$F$5*60*24*365)/(1000000)</f>
        <v>51960.244049723056</v>
      </c>
      <c r="Y562" s="34">
        <f>(U562*H562*'Propiedades físicas'!$F$7*60*24*365)/(1000000)</f>
        <v>1976.3942733726808</v>
      </c>
      <c r="Z562" s="31">
        <f t="shared" si="356"/>
        <v>251.24191781982526</v>
      </c>
      <c r="AA562" s="31">
        <f t="shared" si="372"/>
        <v>2393.8592879972612</v>
      </c>
      <c r="AB562" s="31">
        <f t="shared" si="373"/>
        <v>112.48966704499979</v>
      </c>
      <c r="AC562" s="31">
        <f t="shared" si="374"/>
        <v>335.71810987381252</v>
      </c>
      <c r="AD562" s="31">
        <f t="shared" si="371"/>
        <v>50.365501512249651</v>
      </c>
      <c r="AE562" s="31">
        <f t="shared" si="360"/>
        <v>40.832479934771158</v>
      </c>
      <c r="AF562" s="31">
        <f t="shared" si="361"/>
        <v>3184.5069641829191</v>
      </c>
      <c r="AG562" s="31">
        <f t="shared" si="362"/>
        <v>7.8895075641415319E-2</v>
      </c>
      <c r="AH562" s="31">
        <f t="shared" si="363"/>
        <v>0.75172053787970838</v>
      </c>
      <c r="AI562" s="31">
        <f t="shared" si="363"/>
        <v>3.5324044918162829E-2</v>
      </c>
      <c r="AJ562" s="31">
        <f t="shared" si="363"/>
        <v>0.10542231926314882</v>
      </c>
      <c r="AK562" s="31">
        <f t="shared" si="344"/>
        <v>1.5815792547708381E-2</v>
      </c>
      <c r="AL562" s="31">
        <f t="shared" si="344"/>
        <v>1.2822229749856414E-2</v>
      </c>
      <c r="AM562" s="31">
        <f t="shared" si="364"/>
        <v>1.0000000000000002</v>
      </c>
      <c r="AN562" s="31">
        <f>(Z562*'Propiedades físicas'!$F$4)/1000</f>
        <v>220.93711769239795</v>
      </c>
      <c r="AO562" s="31">
        <f>(AA562*'Propiedades físicas'!$F$6)/1000</f>
        <v>76.699251587432244</v>
      </c>
      <c r="AP562" s="31">
        <f>(AB562*'Propiedades físicas'!$F$9)/1000</f>
        <v>69.400500083412609</v>
      </c>
      <c r="AQ562" s="31">
        <f>(AC562*'Propiedades físicas'!$F$5)/1000</f>
        <v>98.858911814541585</v>
      </c>
      <c r="AR562" s="31">
        <f>(AD562*'Propiedades físicas'!$F$8)/1000</f>
        <v>17.855577596122743</v>
      </c>
      <c r="AS562" s="31">
        <f>(AE562*'Propiedades físicas'!$F$7)/1000</f>
        <v>3.7602630771930761</v>
      </c>
      <c r="AT562" s="31">
        <f t="shared" si="365"/>
        <v>487.5116218511003</v>
      </c>
      <c r="AU562" s="31">
        <f t="shared" si="366"/>
        <v>0.45319353998883399</v>
      </c>
      <c r="AV562" s="31">
        <f t="shared" si="370"/>
        <v>0.15732804747546786</v>
      </c>
      <c r="AW562" s="31">
        <f t="shared" si="370"/>
        <v>0.14235660643308615</v>
      </c>
      <c r="AX562" s="31">
        <f t="shared" si="370"/>
        <v>0.20278267713735831</v>
      </c>
      <c r="AY562" s="31">
        <f t="shared" si="367"/>
        <v>3.6625952686675303E-2</v>
      </c>
      <c r="AZ562" s="31">
        <f t="shared" si="367"/>
        <v>7.7131762785781662E-3</v>
      </c>
      <c r="BA562" s="31">
        <f t="shared" si="368"/>
        <v>0.99999999999999978</v>
      </c>
      <c r="BB562" s="34">
        <f>AU562*'Propiedades físicas'!$C$4+'Diseño reactor'!AV562*'Propiedades físicas'!$C$5+'Diseño reactor'!AW562*'Propiedades físicas'!$C$8+'Diseño reactor'!AX562*'Propiedades físicas'!$C$9+'Diseño reactor'!AY562*'Propiedades físicas'!$C$7+'Diseño reactor'!AZ562*'Propiedades físicas'!$C$6</f>
        <v>877.41635803208521</v>
      </c>
      <c r="BC562" s="45">
        <f>AU562*'Propiedades físicas'!$L$4+'Diseño reactor'!AV562*'Propiedades físicas'!$L$5+'Diseño reactor'!AW562*'Propiedades físicas'!$L$8+AX562*'Propiedades físicas'!$L$9+'Diseño reactor'!AY562*'Propiedades físicas'!$L$7+'Diseño reactor'!AZ562*'Propiedades físicas'!$L$6</f>
        <v>1.9408541693648085</v>
      </c>
      <c r="BD562" s="29">
        <f t="shared" si="345"/>
        <v>4.2947794179540679</v>
      </c>
      <c r="BE562" s="58">
        <f t="shared" si="346"/>
        <v>44.418796782721941</v>
      </c>
      <c r="BF562" s="30">
        <f>AU562*'Propiedades físicas'!$I$4+'Diseño reactor'!AV562*'Propiedades físicas'!$I$5+'Diseño reactor'!AW562*'Propiedades físicas'!$I$8+'Diseño reactor'!AX562*'Propiedades físicas'!$I$9+'Diseño reactor'!AY562*'Propiedades físicas'!$I$7+'Diseño reactor'!AZ562*'Propiedades físicas'!$I$6</f>
        <v>1.9053663138344501E-2</v>
      </c>
      <c r="BG562" s="24">
        <f>AU562*'Propiedades físicas'!$O$4+'Diseño reactor'!AV562*'Propiedades físicas'!$O$5+'Diseño reactor'!AW562*'Propiedades físicas'!$O$8+'Diseño reactor'!AX562*'Propiedades físicas'!$O$9+'Diseño reactor'!AY562*'Propiedades físicas'!$O$7+'Diseño reactor'!AZ562*'Propiedades físicas'!$O$6</f>
        <v>0.14676077091132717</v>
      </c>
      <c r="BH562" s="54">
        <f t="shared" si="347"/>
        <v>43235.595355301142</v>
      </c>
      <c r="BI562" s="34">
        <f t="shared" si="369"/>
        <v>251.97729143895018</v>
      </c>
      <c r="BJ562" s="27">
        <f t="shared" si="348"/>
        <v>4823.9906014025992</v>
      </c>
      <c r="BK562" s="34">
        <f t="shared" si="349"/>
        <v>544.59429194680172</v>
      </c>
      <c r="BL562" s="27">
        <f t="shared" si="350"/>
        <v>104.81251225058666</v>
      </c>
      <c r="BM562" s="34">
        <f t="shared" si="351"/>
        <v>1.1054421768707483</v>
      </c>
      <c r="BN562" s="45">
        <f t="shared" si="352"/>
        <v>492.67056079636239</v>
      </c>
      <c r="BO562" s="45">
        <f t="shared" si="353"/>
        <v>74.599145213858861</v>
      </c>
      <c r="BP562" s="66">
        <f t="shared" si="354"/>
        <v>6.7032623831853311</v>
      </c>
    </row>
    <row r="563" spans="8:68">
      <c r="H563" s="68">
        <v>558</v>
      </c>
      <c r="I563" s="31">
        <f>('Propiedades físicas'!$C$10*'Diseño reactor'!H563)/1000</f>
        <v>488.3868671327001</v>
      </c>
      <c r="J563" s="31">
        <f t="shared" si="331"/>
        <v>0.93368604007957434</v>
      </c>
      <c r="K563" s="31">
        <f>(I563*1000)/'Propiedades físicas'!$F$10</f>
        <v>3190.224211874453</v>
      </c>
      <c r="L563" s="31">
        <f t="shared" si="332"/>
        <v>455.74631598206469</v>
      </c>
      <c r="M563" s="31">
        <f t="shared" si="333"/>
        <v>2734.477895892388</v>
      </c>
      <c r="N563" s="31">
        <f t="shared" si="334"/>
        <v>0.81674967021875389</v>
      </c>
      <c r="O563" s="32">
        <f t="shared" si="335"/>
        <v>4.9004980213125231</v>
      </c>
      <c r="P563" s="33">
        <f t="shared" si="336"/>
        <v>0.4514249086045492</v>
      </c>
      <c r="Q563" s="31">
        <f t="shared" si="337"/>
        <v>4.2986765476432511</v>
      </c>
      <c r="R563" s="31">
        <f t="shared" si="338"/>
        <v>0.20191829043346984</v>
      </c>
      <c r="S563" s="31">
        <f t="shared" si="339"/>
        <v>0.60182147366927186</v>
      </c>
      <c r="T563" s="31">
        <f t="shared" si="340"/>
        <v>9.0316230306402318E-2</v>
      </c>
      <c r="U563" s="31">
        <f t="shared" si="341"/>
        <v>7.3090240874332468E-2</v>
      </c>
      <c r="V563" s="47">
        <f t="shared" si="355"/>
        <v>4.4704214250159243E-4</v>
      </c>
      <c r="W563" s="31">
        <f t="shared" si="342"/>
        <v>0.44729098147827595</v>
      </c>
      <c r="X563" s="34">
        <f>(S563*H563*'Propiedades físicas'!$F$5*60*24*365)/(1000000)</f>
        <v>51975.454011548696</v>
      </c>
      <c r="Y563" s="34">
        <f>(U563*H563*'Propiedades físicas'!$F$7*60*24*365)/(1000000)</f>
        <v>1974.0648773647094</v>
      </c>
      <c r="Z563" s="31">
        <f t="shared" si="356"/>
        <v>251.89509900133845</v>
      </c>
      <c r="AA563" s="31">
        <f t="shared" si="372"/>
        <v>2398.6615135849343</v>
      </c>
      <c r="AB563" s="31">
        <f t="shared" si="373"/>
        <v>112.67040606187618</v>
      </c>
      <c r="AC563" s="31">
        <f t="shared" si="374"/>
        <v>335.81638230745369</v>
      </c>
      <c r="AD563" s="31">
        <f t="shared" si="371"/>
        <v>50.396456510972492</v>
      </c>
      <c r="AE563" s="31">
        <f t="shared" si="360"/>
        <v>40.784354407877515</v>
      </c>
      <c r="AF563" s="31">
        <f t="shared" si="361"/>
        <v>3190.224211874453</v>
      </c>
      <c r="AG563" s="31">
        <f t="shared" si="362"/>
        <v>7.895843121738913E-2</v>
      </c>
      <c r="AH563" s="31">
        <f t="shared" si="363"/>
        <v>0.75187866252684887</v>
      </c>
      <c r="AI563" s="31">
        <f t="shared" si="363"/>
        <v>3.5317394195210933E-2</v>
      </c>
      <c r="AJ563" s="31">
        <f t="shared" si="363"/>
        <v>0.10526419461600817</v>
      </c>
      <c r="AK563" s="31">
        <f t="shared" si="344"/>
        <v>1.5797151912831067E-2</v>
      </c>
      <c r="AL563" s="31">
        <f t="shared" si="344"/>
        <v>1.2784165531711703E-2</v>
      </c>
      <c r="AM563" s="31">
        <f t="shared" si="364"/>
        <v>0.99999999999999989</v>
      </c>
      <c r="AN563" s="31">
        <f>(Z563*'Propiedades físicas'!$F$4)/1000</f>
        <v>221.51151215979701</v>
      </c>
      <c r="AO563" s="31">
        <f>(AA563*'Propiedades físicas'!$F$6)/1000</f>
        <v>76.853114895261285</v>
      </c>
      <c r="AP563" s="31">
        <f>(AB563*'Propiedades físicas'!$F$9)/1000</f>
        <v>69.512007019874488</v>
      </c>
      <c r="AQ563" s="31">
        <f>(AC563*'Propiedades físicas'!$F$5)/1000</f>
        <v>98.887850098075901</v>
      </c>
      <c r="AR563" s="31">
        <f>(AD563*'Propiedades físicas'!$F$8)/1000</f>
        <v>17.866551762269964</v>
      </c>
      <c r="AS563" s="31">
        <f>(AE563*'Propiedades físicas'!$F$7)/1000</f>
        <v>3.7558311974214407</v>
      </c>
      <c r="AT563" s="31">
        <f t="shared" si="365"/>
        <v>488.3868671327001</v>
      </c>
      <c r="AU563" s="31">
        <f t="shared" si="366"/>
        <v>0.45355747065903368</v>
      </c>
      <c r="AV563" s="31">
        <f t="shared" si="370"/>
        <v>0.15736114147880936</v>
      </c>
      <c r="AW563" s="31">
        <f t="shared" si="370"/>
        <v>0.14232980388677674</v>
      </c>
      <c r="AX563" s="31">
        <f t="shared" si="370"/>
        <v>0.20247852010976983</v>
      </c>
      <c r="AY563" s="31">
        <f t="shared" si="367"/>
        <v>3.6582785010505665E-2</v>
      </c>
      <c r="AZ563" s="31">
        <f t="shared" si="367"/>
        <v>7.6902788551047171E-3</v>
      </c>
      <c r="BA563" s="31">
        <f t="shared" si="368"/>
        <v>1</v>
      </c>
      <c r="BB563" s="34">
        <f>AU563*'Propiedades físicas'!$C$4+'Diseño reactor'!AV563*'Propiedades físicas'!$C$5+'Diseño reactor'!AW563*'Propiedades físicas'!$C$8+'Diseño reactor'!AX563*'Propiedades físicas'!$C$9+'Diseño reactor'!AY563*'Propiedades físicas'!$C$7+'Diseño reactor'!AZ563*'Propiedades físicas'!$C$6</f>
        <v>877.41033929128412</v>
      </c>
      <c r="BC563" s="45">
        <f>AU563*'Propiedades físicas'!$L$4+'Diseño reactor'!AV563*'Propiedades físicas'!$L$5+'Diseño reactor'!AW563*'Propiedades físicas'!$L$8+AX563*'Propiedades físicas'!$L$9+'Diseño reactor'!AY563*'Propiedades físicas'!$L$7+'Diseño reactor'!AZ563*'Propiedades físicas'!$L$6</f>
        <v>1.9411384038937174</v>
      </c>
      <c r="BD563" s="29">
        <f t="shared" si="345"/>
        <v>4.2899265415323971</v>
      </c>
      <c r="BE563" s="58">
        <f t="shared" si="346"/>
        <v>44.413122042345847</v>
      </c>
      <c r="BF563" s="30">
        <f>AU563*'Propiedades físicas'!$I$4+'Diseño reactor'!AV563*'Propiedades físicas'!$I$5+'Diseño reactor'!AW563*'Propiedades físicas'!$I$8+'Diseño reactor'!AX563*'Propiedades físicas'!$I$9+'Diseño reactor'!AY563*'Propiedades físicas'!$I$7+'Diseño reactor'!AZ563*'Propiedades físicas'!$I$6</f>
        <v>1.9056309178885043E-2</v>
      </c>
      <c r="BG563" s="24">
        <f>AU563*'Propiedades físicas'!$O$4+'Diseño reactor'!AV563*'Propiedades físicas'!$O$5+'Diseño reactor'!AW563*'Propiedades físicas'!$O$8+'Diseño reactor'!AX563*'Propiedades físicas'!$O$9+'Diseño reactor'!AY563*'Propiedades físicas'!$O$7+'Diseño reactor'!AZ563*'Propiedades físicas'!$O$6</f>
        <v>0.14677130714323347</v>
      </c>
      <c r="BH563" s="54">
        <f t="shared" si="347"/>
        <v>43229.29539102994</v>
      </c>
      <c r="BI563" s="34">
        <f t="shared" si="369"/>
        <v>252.0310972464585</v>
      </c>
      <c r="BJ563" s="27">
        <f t="shared" si="348"/>
        <v>4823.8652844921762</v>
      </c>
      <c r="BK563" s="34">
        <f t="shared" si="349"/>
        <v>544.61924099060195</v>
      </c>
      <c r="BL563" s="27">
        <f t="shared" si="350"/>
        <v>104.81343634837378</v>
      </c>
      <c r="BM563" s="34">
        <f t="shared" si="351"/>
        <v>1.1054421768707483</v>
      </c>
      <c r="BN563" s="45">
        <f t="shared" si="352"/>
        <v>493.70702918370705</v>
      </c>
      <c r="BO563" s="45">
        <f t="shared" si="353"/>
        <v>74.653622061609923</v>
      </c>
      <c r="BP563" s="66">
        <f t="shared" si="354"/>
        <v>6.703216401367877</v>
      </c>
    </row>
    <row r="564" spans="8:68">
      <c r="H564" s="68">
        <v>559</v>
      </c>
      <c r="I564" s="31">
        <f>('Propiedades físicas'!$C$10*'Diseño reactor'!H564)/1000</f>
        <v>489.26211241429991</v>
      </c>
      <c r="J564" s="31">
        <f t="shared" si="331"/>
        <v>0.93201576093810823</v>
      </c>
      <c r="K564" s="31">
        <f>(I564*1000)/'Propiedades físicas'!$F$10</f>
        <v>3195.9414595659841</v>
      </c>
      <c r="L564" s="31">
        <f t="shared" si="332"/>
        <v>456.5630656522834</v>
      </c>
      <c r="M564" s="31">
        <f t="shared" si="333"/>
        <v>2739.3783939137006</v>
      </c>
      <c r="N564" s="31">
        <f t="shared" si="334"/>
        <v>0.81674967021875389</v>
      </c>
      <c r="O564" s="32">
        <f t="shared" si="335"/>
        <v>4.9004980213125231</v>
      </c>
      <c r="P564" s="33">
        <f t="shared" si="336"/>
        <v>0.45178641126521712</v>
      </c>
      <c r="Q564" s="31">
        <f t="shared" si="337"/>
        <v>4.2995780460910762</v>
      </c>
      <c r="R564" s="31">
        <f t="shared" si="338"/>
        <v>0.20188002152742157</v>
      </c>
      <c r="S564" s="31">
        <f t="shared" si="339"/>
        <v>0.60091997522144558</v>
      </c>
      <c r="T564" s="31">
        <f t="shared" si="340"/>
        <v>9.0209758584321412E-2</v>
      </c>
      <c r="U564" s="31">
        <f t="shared" si="341"/>
        <v>7.2873478841793737E-2</v>
      </c>
      <c r="V564" s="47">
        <f t="shared" si="355"/>
        <v>4.474001354276908E-4</v>
      </c>
      <c r="W564" s="31">
        <f t="shared" si="342"/>
        <v>0.44684837014477996</v>
      </c>
      <c r="X564" s="34">
        <f>(S564*H564*'Propiedades físicas'!$F$5*60*24*365)/(1000000)</f>
        <v>51990.603829609368</v>
      </c>
      <c r="Y564" s="34">
        <f>(U564*H564*'Propiedades físicas'!$F$7*60*24*365)/(1000000)</f>
        <v>1971.7376977838151</v>
      </c>
      <c r="Z564" s="31">
        <f t="shared" si="356"/>
        <v>252.54860389725638</v>
      </c>
      <c r="AA564" s="31">
        <f t="shared" si="372"/>
        <v>2403.4641277649116</v>
      </c>
      <c r="AB564" s="31">
        <f t="shared" si="373"/>
        <v>112.85093203382866</v>
      </c>
      <c r="AC564" s="31">
        <f t="shared" si="374"/>
        <v>335.9142661487881</v>
      </c>
      <c r="AD564" s="31">
        <f t="shared" si="371"/>
        <v>50.427255048635672</v>
      </c>
      <c r="AE564" s="31">
        <f t="shared" si="360"/>
        <v>40.736274672562701</v>
      </c>
      <c r="AF564" s="31">
        <f t="shared" si="361"/>
        <v>3195.9414595659828</v>
      </c>
      <c r="AG564" s="31">
        <f t="shared" si="362"/>
        <v>7.9021661407888605E-2</v>
      </c>
      <c r="AH564" s="31">
        <f t="shared" si="363"/>
        <v>0.75203634302216171</v>
      </c>
      <c r="AI564" s="31">
        <f t="shared" si="363"/>
        <v>3.5310700606247684E-2</v>
      </c>
      <c r="AJ564" s="31">
        <f t="shared" si="363"/>
        <v>0.10510651412069548</v>
      </c>
      <c r="AK564" s="31">
        <f t="shared" si="344"/>
        <v>1.5778529014572072E-2</v>
      </c>
      <c r="AL564" s="31">
        <f t="shared" si="344"/>
        <v>1.2746251828434552E-2</v>
      </c>
      <c r="AM564" s="31">
        <f t="shared" si="364"/>
        <v>1</v>
      </c>
      <c r="AN564" s="31">
        <f>(Z564*'Propiedades físicas'!$F$4)/1000</f>
        <v>222.08619129516933</v>
      </c>
      <c r="AO564" s="31">
        <f>(AA564*'Propiedades físicas'!$F$6)/1000</f>
        <v>77.006990653587764</v>
      </c>
      <c r="AP564" s="31">
        <f>(AB564*'Propiedades físicas'!$F$9)/1000</f>
        <v>69.623382518270574</v>
      </c>
      <c r="AQ564" s="31">
        <f>(AC564*'Propiedades físicas'!$F$5)/1000</f>
        <v>98.916673952833648</v>
      </c>
      <c r="AR564" s="31">
        <f>(AD564*'Propiedades físicas'!$F$8)/1000</f>
        <v>17.877470459842311</v>
      </c>
      <c r="AS564" s="31">
        <f>(AE564*'Propiedades físicas'!$F$7)/1000</f>
        <v>3.7514035345962995</v>
      </c>
      <c r="AT564" s="31">
        <f t="shared" si="365"/>
        <v>489.26211241429991</v>
      </c>
      <c r="AU564" s="31">
        <f t="shared" si="366"/>
        <v>0.45392068108292438</v>
      </c>
      <c r="AV564" s="31">
        <f t="shared" si="370"/>
        <v>0.15739414252534514</v>
      </c>
      <c r="AW564" s="31">
        <f t="shared" si="370"/>
        <v>0.14230282858958537</v>
      </c>
      <c r="AX564" s="31">
        <f t="shared" si="370"/>
        <v>0.20217521742021274</v>
      </c>
      <c r="AY564" s="31">
        <f t="shared" si="367"/>
        <v>3.6539658408505447E-2</v>
      </c>
      <c r="AZ564" s="31">
        <f t="shared" si="367"/>
        <v>7.667471973426928E-3</v>
      </c>
      <c r="BA564" s="31">
        <f t="shared" si="368"/>
        <v>0.99999999999999989</v>
      </c>
      <c r="BB564" s="34">
        <f>AU564*'Propiedades físicas'!$C$4+'Diseño reactor'!AV564*'Propiedades físicas'!$C$5+'Diseño reactor'!AW564*'Propiedades físicas'!$C$8+'Diseño reactor'!AX564*'Propiedades físicas'!$C$9+'Diseño reactor'!AY564*'Propiedades físicas'!$C$7+'Diseño reactor'!AZ564*'Propiedades físicas'!$C$6</f>
        <v>877.40434299553976</v>
      </c>
      <c r="BC564" s="45">
        <f>AU564*'Propiedades físicas'!$L$4+'Diseño reactor'!AV564*'Propiedades físicas'!$L$5+'Diseño reactor'!AW564*'Propiedades físicas'!$L$8+AX564*'Propiedades físicas'!$L$9+'Diseño reactor'!AY564*'Propiedades físicas'!$L$7+'Diseño reactor'!AZ564*'Propiedades físicas'!$L$6</f>
        <v>1.9414220560812305</v>
      </c>
      <c r="BD564" s="29">
        <f t="shared" si="345"/>
        <v>4.2850846206100286</v>
      </c>
      <c r="BE564" s="58">
        <f t="shared" si="346"/>
        <v>44.407461342757593</v>
      </c>
      <c r="BF564" s="30">
        <f>AU564*'Propiedades físicas'!$I$4+'Diseño reactor'!AV564*'Propiedades físicas'!$I$5+'Diseño reactor'!AW564*'Propiedades físicas'!$I$8+'Diseño reactor'!AX564*'Propiedades físicas'!$I$9+'Diseño reactor'!AY564*'Propiedades físicas'!$I$7+'Diseño reactor'!AZ564*'Propiedades físicas'!$I$6</f>
        <v>1.9058945718909044E-2</v>
      </c>
      <c r="BG564" s="24">
        <f>AU564*'Propiedades físicas'!$O$4+'Diseño reactor'!AV564*'Propiedades físicas'!$O$5+'Diseño reactor'!AW564*'Propiedades físicas'!$O$8+'Diseño reactor'!AX564*'Propiedades físicas'!$O$9+'Diseño reactor'!AY564*'Propiedades físicas'!$O$7+'Diseño reactor'!AZ564*'Propiedades físicas'!$O$6</f>
        <v>0.14678182890182778</v>
      </c>
      <c r="BH564" s="54">
        <f t="shared" si="347"/>
        <v>43223.019827590047</v>
      </c>
      <c r="BI564" s="34">
        <f t="shared" si="369"/>
        <v>252.08472916012431</v>
      </c>
      <c r="BJ564" s="27">
        <f t="shared" si="348"/>
        <v>4823.7405355202836</v>
      </c>
      <c r="BK564" s="34">
        <f t="shared" si="349"/>
        <v>544.64419842426878</v>
      </c>
      <c r="BL564" s="27">
        <f t="shared" si="350"/>
        <v>104.81436068851286</v>
      </c>
      <c r="BM564" s="34">
        <f t="shared" si="351"/>
        <v>1.1054421768707483</v>
      </c>
      <c r="BN564" s="45">
        <f t="shared" si="352"/>
        <v>494.74388586983201</v>
      </c>
      <c r="BO564" s="45">
        <f t="shared" si="353"/>
        <v>74.707991176034582</v>
      </c>
      <c r="BP564" s="66">
        <f t="shared" si="354"/>
        <v>6.7031705910255761</v>
      </c>
    </row>
    <row r="565" spans="8:68">
      <c r="H565" s="68">
        <v>560</v>
      </c>
      <c r="I565" s="31">
        <f>('Propiedades físicas'!$C$10*'Diseño reactor'!H565)/1000</f>
        <v>490.13735769589971</v>
      </c>
      <c r="J565" s="31">
        <f t="shared" si="331"/>
        <v>0.93035144707929029</v>
      </c>
      <c r="K565" s="31">
        <f>(I565*1000)/'Propiedades físicas'!$F$10</f>
        <v>3201.6587072575153</v>
      </c>
      <c r="L565" s="31">
        <f t="shared" si="332"/>
        <v>457.37981532250217</v>
      </c>
      <c r="M565" s="31">
        <f t="shared" si="333"/>
        <v>2744.2788919350128</v>
      </c>
      <c r="N565" s="31">
        <f t="shared" si="334"/>
        <v>0.81674967021875389</v>
      </c>
      <c r="O565" s="32">
        <f t="shared" si="335"/>
        <v>4.9004980213125231</v>
      </c>
      <c r="P565" s="33">
        <f t="shared" si="336"/>
        <v>0.45214719919204666</v>
      </c>
      <c r="Q565" s="31">
        <f t="shared" si="337"/>
        <v>4.3004770153899328</v>
      </c>
      <c r="R565" s="31">
        <f t="shared" si="338"/>
        <v>0.20184150922163388</v>
      </c>
      <c r="S565" s="31">
        <f t="shared" si="339"/>
        <v>0.60002100592258978</v>
      </c>
      <c r="T565" s="31">
        <f t="shared" si="340"/>
        <v>9.010338871426439E-2</v>
      </c>
      <c r="U565" s="31">
        <f t="shared" si="341"/>
        <v>7.2657573090809044E-2</v>
      </c>
      <c r="V565" s="47">
        <f t="shared" si="355"/>
        <v>4.4775742055911419E-4</v>
      </c>
      <c r="W565" s="31">
        <f t="shared" si="342"/>
        <v>0.44640663390663393</v>
      </c>
      <c r="X565" s="34">
        <f>(S565*H565*'Propiedades físicas'!$F$5*60*24*365)/(1000000)</f>
        <v>52005.693800889669</v>
      </c>
      <c r="Y565" s="34">
        <f>(U565*H565*'Propiedades físicas'!$F$7*60*24*365)/(1000000)</f>
        <v>1969.4127444085793</v>
      </c>
      <c r="Z565" s="31">
        <f t="shared" si="356"/>
        <v>253.20243154754613</v>
      </c>
      <c r="AA565" s="31">
        <f t="shared" si="372"/>
        <v>2408.2671286183622</v>
      </c>
      <c r="AB565" s="31">
        <f t="shared" si="373"/>
        <v>113.03124516411498</v>
      </c>
      <c r="AC565" s="31">
        <f t="shared" si="374"/>
        <v>336.01176331665027</v>
      </c>
      <c r="AD565" s="31">
        <f t="shared" si="371"/>
        <v>50.457897679988058</v>
      </c>
      <c r="AE565" s="31">
        <f t="shared" si="360"/>
        <v>40.688240930853063</v>
      </c>
      <c r="AF565" s="31">
        <f t="shared" si="361"/>
        <v>3201.6587072575144</v>
      </c>
      <c r="AG565" s="31">
        <f t="shared" si="362"/>
        <v>7.9084766584766611E-2</v>
      </c>
      <c r="AH565" s="31">
        <f t="shared" si="363"/>
        <v>0.75219358114570634</v>
      </c>
      <c r="AI565" s="31">
        <f t="shared" si="363"/>
        <v>3.5303964444397505E-2</v>
      </c>
      <c r="AJ565" s="31">
        <f t="shared" si="363"/>
        <v>0.10494927599715091</v>
      </c>
      <c r="AK565" s="31">
        <f t="shared" si="344"/>
        <v>1.5759923931182977E-2</v>
      </c>
      <c r="AL565" s="31">
        <f t="shared" si="344"/>
        <v>1.2708487896795817E-2</v>
      </c>
      <c r="AM565" s="31">
        <f t="shared" si="364"/>
        <v>1.0000000000000002</v>
      </c>
      <c r="AN565" s="31">
        <f>(Z565*'Propiedades físicas'!$F$4)/1000</f>
        <v>222.66115425428112</v>
      </c>
      <c r="AO565" s="31">
        <f>(AA565*'Propiedades físicas'!$F$6)/1000</f>
        <v>77.160878800932323</v>
      </c>
      <c r="AP565" s="31">
        <f>(AB565*'Propiedades físicas'!$F$9)/1000</f>
        <v>69.734626704000718</v>
      </c>
      <c r="AQ565" s="31">
        <f>(AC565*'Propiedades físicas'!$F$5)/1000</f>
        <v>98.945383943854011</v>
      </c>
      <c r="AR565" s="31">
        <f>(AD565*'Propiedades físicas'!$F$8)/1000</f>
        <v>17.888333885509361</v>
      </c>
      <c r="AS565" s="31">
        <f>(AE565*'Propiedades físicas'!$F$7)/1000</f>
        <v>3.7469801073222588</v>
      </c>
      <c r="AT565" s="31">
        <f t="shared" si="365"/>
        <v>490.13735769589977</v>
      </c>
      <c r="AU565" s="31">
        <f t="shared" si="366"/>
        <v>0.45428317339652519</v>
      </c>
      <c r="AV565" s="31">
        <f t="shared" si="370"/>
        <v>0.15742705098762524</v>
      </c>
      <c r="AW565" s="31">
        <f t="shared" si="370"/>
        <v>0.1422756817228096</v>
      </c>
      <c r="AX565" s="31">
        <f t="shared" si="370"/>
        <v>0.20187276564469417</v>
      </c>
      <c r="AY565" s="31">
        <f t="shared" si="367"/>
        <v>3.6496573061888457E-2</v>
      </c>
      <c r="AZ565" s="31">
        <f t="shared" si="367"/>
        <v>7.6447551864574064E-3</v>
      </c>
      <c r="BA565" s="31">
        <f t="shared" si="368"/>
        <v>1</v>
      </c>
      <c r="BB565" s="34">
        <f>AU565*'Propiedades físicas'!$C$4+'Diseño reactor'!AV565*'Propiedades físicas'!$C$5+'Diseño reactor'!AW565*'Propiedades físicas'!$C$8+'Diseño reactor'!AX565*'Propiedades físicas'!$C$9+'Diseño reactor'!AY565*'Propiedades físicas'!$C$7+'Diseño reactor'!AZ565*'Propiedades físicas'!$C$6</f>
        <v>877.39836903853859</v>
      </c>
      <c r="BC565" s="45">
        <f>AU565*'Propiedades físicas'!$L$4+'Diseño reactor'!AV565*'Propiedades físicas'!$L$5+'Diseño reactor'!AW565*'Propiedades físicas'!$L$8+AX565*'Propiedades físicas'!$L$9+'Diseño reactor'!AY565*'Propiedades físicas'!$L$7+'Diseño reactor'!AZ565*'Propiedades físicas'!$L$6</f>
        <v>1.9417051276548298</v>
      </c>
      <c r="BD565" s="29">
        <f t="shared" si="345"/>
        <v>4.2802536182744753</v>
      </c>
      <c r="BE565" s="58">
        <f t="shared" si="346"/>
        <v>44.401814630022507</v>
      </c>
      <c r="BF565" s="30">
        <f>AU565*'Propiedades físicas'!$I$4+'Diseño reactor'!AV565*'Propiedades físicas'!$I$5+'Diseño reactor'!AW565*'Propiedades físicas'!$I$8+'Diseño reactor'!AX565*'Propiedades físicas'!$I$9+'Diseño reactor'!AY565*'Propiedades físicas'!$I$7+'Diseño reactor'!AZ565*'Propiedades físicas'!$I$6</f>
        <v>1.9061572801783236E-2</v>
      </c>
      <c r="BG565" s="24">
        <f>AU565*'Propiedades físicas'!$O$4+'Diseño reactor'!AV565*'Propiedades físicas'!$O$5+'Diseño reactor'!AW565*'Propiedades físicas'!$O$8+'Diseño reactor'!AX565*'Propiedades físicas'!$O$9+'Diseño reactor'!AY565*'Propiedades físicas'!$O$7+'Diseño reactor'!AZ565*'Propiedades físicas'!$O$6</f>
        <v>0.14679233620136578</v>
      </c>
      <c r="BH565" s="54">
        <f t="shared" si="347"/>
        <v>43216.768541914396</v>
      </c>
      <c r="BI565" s="34">
        <f t="shared" si="369"/>
        <v>252.13818792022181</v>
      </c>
      <c r="BJ565" s="27">
        <f t="shared" si="348"/>
        <v>4823.6163515163362</v>
      </c>
      <c r="BK565" s="34">
        <f t="shared" si="349"/>
        <v>544.66916398322417</v>
      </c>
      <c r="BL565" s="27">
        <f t="shared" si="350"/>
        <v>104.81528526114448</v>
      </c>
      <c r="BM565" s="34">
        <f t="shared" si="351"/>
        <v>1.1054421768707483</v>
      </c>
      <c r="BN565" s="45">
        <f t="shared" si="352"/>
        <v>495.78112964866784</v>
      </c>
      <c r="BO565" s="45">
        <f t="shared" si="353"/>
        <v>74.762252876331573</v>
      </c>
      <c r="BP565" s="66">
        <f t="shared" si="354"/>
        <v>6.7031249513462168</v>
      </c>
    </row>
    <row r="566" spans="8:68">
      <c r="H566" s="68">
        <v>561</v>
      </c>
      <c r="I566" s="31">
        <f>('Propiedades físicas'!$C$10*'Diseño reactor'!H566)/1000</f>
        <v>491.01260297749957</v>
      </c>
      <c r="J566" s="31">
        <f t="shared" si="331"/>
        <v>0.92869306660321305</v>
      </c>
      <c r="K566" s="31">
        <f>(I566*1000)/'Propiedades físicas'!$F$10</f>
        <v>3207.3759549490464</v>
      </c>
      <c r="L566" s="31">
        <f t="shared" si="332"/>
        <v>458.19656499272088</v>
      </c>
      <c r="M566" s="31">
        <f t="shared" si="333"/>
        <v>2749.1793899563254</v>
      </c>
      <c r="N566" s="31">
        <f t="shared" si="334"/>
        <v>0.81674967021875378</v>
      </c>
      <c r="O566" s="32">
        <f t="shared" si="335"/>
        <v>4.9004980213125231</v>
      </c>
      <c r="P566" s="33">
        <f t="shared" si="336"/>
        <v>0.45250727450261519</v>
      </c>
      <c r="Q566" s="31">
        <f t="shared" si="337"/>
        <v>4.3013734656645433</v>
      </c>
      <c r="R566" s="31">
        <f t="shared" si="338"/>
        <v>0.20180275518160637</v>
      </c>
      <c r="S566" s="31">
        <f t="shared" si="339"/>
        <v>0.59912455564797829</v>
      </c>
      <c r="T566" s="31">
        <f t="shared" si="340"/>
        <v>8.9997121137224967E-2</v>
      </c>
      <c r="U566" s="31">
        <f t="shared" si="341"/>
        <v>7.2442519397307295E-2</v>
      </c>
      <c r="V566" s="47">
        <f t="shared" si="355"/>
        <v>4.4811399999288107E-4</v>
      </c>
      <c r="W566" s="31">
        <f t="shared" si="342"/>
        <v>0.44596577017114919</v>
      </c>
      <c r="X566" s="34">
        <f>(S566*H566*'Propiedades físicas'!$F$5*60*24*365)/(1000000)</f>
        <v>52020.724220616168</v>
      </c>
      <c r="Y566" s="34">
        <f>(U566*H566*'Propiedades físicas'!$F$7*60*24*365)/(1000000)</f>
        <v>1967.0900268779149</v>
      </c>
      <c r="Z566" s="31">
        <f t="shared" si="356"/>
        <v>253.85658099596711</v>
      </c>
      <c r="AA566" s="31">
        <f t="shared" si="372"/>
        <v>2413.0705142378088</v>
      </c>
      <c r="AB566" s="31">
        <f t="shared" si="373"/>
        <v>113.21134565688118</v>
      </c>
      <c r="AC566" s="31">
        <f t="shared" si="374"/>
        <v>336.10887571851583</v>
      </c>
      <c r="AD566" s="31">
        <f t="shared" si="371"/>
        <v>50.488384957983207</v>
      </c>
      <c r="AE566" s="31">
        <f t="shared" si="360"/>
        <v>40.640253381889394</v>
      </c>
      <c r="AF566" s="31">
        <f t="shared" si="361"/>
        <v>3207.375954949046</v>
      </c>
      <c r="AG566" s="31">
        <f t="shared" si="362"/>
        <v>7.9147747118407261E-2</v>
      </c>
      <c r="AH566" s="31">
        <f t="shared" si="363"/>
        <v>0.75235037866839161</v>
      </c>
      <c r="AI566" s="31">
        <f t="shared" si="363"/>
        <v>3.5297186000971849E-2</v>
      </c>
      <c r="AJ566" s="31">
        <f t="shared" si="363"/>
        <v>0.10479247847446541</v>
      </c>
      <c r="AK566" s="31">
        <f t="shared" si="344"/>
        <v>1.5741336739797718E-2</v>
      </c>
      <c r="AL566" s="31">
        <f t="shared" si="344"/>
        <v>1.2670872997966036E-2</v>
      </c>
      <c r="AM566" s="31">
        <f t="shared" si="364"/>
        <v>0.99999999999999978</v>
      </c>
      <c r="AN566" s="31">
        <f>(Z566*'Propiedades físicas'!$F$4)/1000</f>
        <v>223.23640019623355</v>
      </c>
      <c r="AO566" s="31">
        <f>(AA566*'Propiedades físicas'!$F$6)/1000</f>
        <v>77.314779276179394</v>
      </c>
      <c r="AP566" s="31">
        <f>(AB566*'Propiedades físicas'!$F$9)/1000</f>
        <v>69.845739703012839</v>
      </c>
      <c r="AQ566" s="31">
        <f>(AC566*'Propiedades físicas'!$F$5)/1000</f>
        <v>98.97398063283137</v>
      </c>
      <c r="AR566" s="31">
        <f>(AD566*'Propiedades físicas'!$F$8)/1000</f>
        <v>17.8991422353042</v>
      </c>
      <c r="AS566" s="31">
        <f>(AE566*'Propiedades físicas'!$F$7)/1000</f>
        <v>3.7425609339381944</v>
      </c>
      <c r="AT566" s="31">
        <f t="shared" si="365"/>
        <v>491.01260297749957</v>
      </c>
      <c r="AU566" s="31">
        <f t="shared" si="366"/>
        <v>0.4546449497274172</v>
      </c>
      <c r="AV566" s="31">
        <f t="shared" si="370"/>
        <v>0.15745986723628416</v>
      </c>
      <c r="AW566" s="31">
        <f t="shared" si="370"/>
        <v>0.14224836446044031</v>
      </c>
      <c r="AX566" s="31">
        <f t="shared" si="370"/>
        <v>0.20157116137682277</v>
      </c>
      <c r="AY566" s="31">
        <f t="shared" si="367"/>
        <v>3.6453529149280149E-2</v>
      </c>
      <c r="AZ566" s="31">
        <f t="shared" si="367"/>
        <v>7.6221280497553653E-3</v>
      </c>
      <c r="BA566" s="31">
        <f t="shared" si="368"/>
        <v>0.99999999999999989</v>
      </c>
      <c r="BB566" s="34">
        <f>AU566*'Propiedades físicas'!$C$4+'Diseño reactor'!AV566*'Propiedades físicas'!$C$5+'Diseño reactor'!AW566*'Propiedades físicas'!$C$8+'Diseño reactor'!AX566*'Propiedades físicas'!$C$9+'Diseño reactor'!AY566*'Propiedades físicas'!$C$7+'Diseño reactor'!AZ566*'Propiedades físicas'!$C$6</f>
        <v>877.39241731457753</v>
      </c>
      <c r="BC566" s="45">
        <f>AU566*'Propiedades físicas'!$L$4+'Diseño reactor'!AV566*'Propiedades físicas'!$L$5+'Diseño reactor'!AW566*'Propiedades físicas'!$L$8+AX566*'Propiedades físicas'!$L$9+'Diseño reactor'!AY566*'Propiedades físicas'!$L$7+'Diseño reactor'!AZ566*'Propiedades físicas'!$L$6</f>
        <v>1.9419876203354003</v>
      </c>
      <c r="BD566" s="29">
        <f t="shared" si="345"/>
        <v>4.2754334977777697</v>
      </c>
      <c r="BE566" s="58">
        <f t="shared" si="346"/>
        <v>44.396181850494031</v>
      </c>
      <c r="BF566" s="30">
        <f>AU566*'Propiedades físicas'!$I$4+'Diseño reactor'!AV566*'Propiedades físicas'!$I$5+'Diseño reactor'!AW566*'Propiedades físicas'!$I$8+'Diseño reactor'!AX566*'Propiedades físicas'!$I$9+'Diseño reactor'!AY566*'Propiedades físicas'!$I$7+'Diseño reactor'!AZ566*'Propiedades físicas'!$I$6</f>
        <v>1.9064190470633045E-2</v>
      </c>
      <c r="BG566" s="24">
        <f>AU566*'Propiedades físicas'!$O$4+'Diseño reactor'!AV566*'Propiedades físicas'!$O$5+'Diseño reactor'!AW566*'Propiedades físicas'!$O$8+'Diseño reactor'!AX566*'Propiedades físicas'!$O$9+'Diseño reactor'!AY566*'Propiedades físicas'!$O$7+'Diseño reactor'!AZ566*'Propiedades físicas'!$O$6</f>
        <v>0.14680282905619804</v>
      </c>
      <c r="BH566" s="54">
        <f t="shared" si="347"/>
        <v>43210.541411710197</v>
      </c>
      <c r="BI566" s="34">
        <f t="shared" si="369"/>
        <v>252.19147426316164</v>
      </c>
      <c r="BJ566" s="27">
        <f t="shared" si="348"/>
        <v>4823.4927295284306</v>
      </c>
      <c r="BK566" s="34">
        <f t="shared" si="349"/>
        <v>544.69413740521247</v>
      </c>
      <c r="BL566" s="27">
        <f t="shared" si="350"/>
        <v>104.81621005649815</v>
      </c>
      <c r="BM566" s="34">
        <f t="shared" si="351"/>
        <v>1.1054421768707483</v>
      </c>
      <c r="BN566" s="45">
        <f t="shared" si="352"/>
        <v>496.81875931906995</v>
      </c>
      <c r="BO566" s="45">
        <f t="shared" si="353"/>
        <v>74.816407480440176</v>
      </c>
      <c r="BP566" s="66">
        <f t="shared" si="354"/>
        <v>6.703079481522253</v>
      </c>
    </row>
    <row r="567" spans="8:68">
      <c r="H567" s="68">
        <v>562</v>
      </c>
      <c r="I567" s="31">
        <f>('Propiedades físicas'!$C$10*'Diseño reactor'!H567)/1000</f>
        <v>491.88784825909937</v>
      </c>
      <c r="J567" s="31">
        <f t="shared" si="331"/>
        <v>0.92704058783701515</v>
      </c>
      <c r="K567" s="31">
        <f>(I567*1000)/'Propiedades físicas'!$F$10</f>
        <v>3213.0932026405776</v>
      </c>
      <c r="L567" s="31">
        <f t="shared" si="332"/>
        <v>459.01331466293965</v>
      </c>
      <c r="M567" s="31">
        <f t="shared" si="333"/>
        <v>2754.079887977638</v>
      </c>
      <c r="N567" s="31">
        <f t="shared" si="334"/>
        <v>0.81674967021875378</v>
      </c>
      <c r="O567" s="32">
        <f t="shared" si="335"/>
        <v>4.9004980213125231</v>
      </c>
      <c r="P567" s="33">
        <f t="shared" si="336"/>
        <v>0.45286663930614363</v>
      </c>
      <c r="Q567" s="31">
        <f t="shared" si="337"/>
        <v>4.3022674069876485</v>
      </c>
      <c r="R567" s="31">
        <f t="shared" si="338"/>
        <v>0.2017637610625429</v>
      </c>
      <c r="S567" s="31">
        <f t="shared" si="339"/>
        <v>0.59823061432487534</v>
      </c>
      <c r="T567" s="31">
        <f t="shared" si="340"/>
        <v>8.9890956287869458E-2</v>
      </c>
      <c r="U567" s="31">
        <f t="shared" si="341"/>
        <v>7.2228313562197846E-2</v>
      </c>
      <c r="V567" s="47">
        <f t="shared" si="355"/>
        <v>4.4846987581773448E-4</v>
      </c>
      <c r="W567" s="31">
        <f t="shared" si="342"/>
        <v>0.44552577635586893</v>
      </c>
      <c r="X567" s="34">
        <f>(S567*H567*'Propiedades físicas'!$F$5*60*24*365)/(1000000)</f>
        <v>52035.695382269485</v>
      </c>
      <c r="Y567" s="34">
        <f>(U567*H567*'Propiedades físicas'!$F$7*60*24*365)/(1000000)</f>
        <v>1964.7695546924349</v>
      </c>
      <c r="Z567" s="31">
        <f t="shared" si="356"/>
        <v>254.51105129005271</v>
      </c>
      <c r="AA567" s="31">
        <f t="shared" si="372"/>
        <v>2417.8742827270585</v>
      </c>
      <c r="AB567" s="31">
        <f t="shared" si="373"/>
        <v>113.39123371714911</v>
      </c>
      <c r="AC567" s="31">
        <f t="shared" si="374"/>
        <v>336.20560525057994</v>
      </c>
      <c r="AD567" s="31">
        <f t="shared" si="371"/>
        <v>50.518717433782633</v>
      </c>
      <c r="AE567" s="31">
        <f t="shared" si="360"/>
        <v>40.59231222195519</v>
      </c>
      <c r="AF567" s="31">
        <f t="shared" si="361"/>
        <v>3213.0932026405781</v>
      </c>
      <c r="AG567" s="31">
        <f t="shared" si="362"/>
        <v>7.9210603377733002E-2</v>
      </c>
      <c r="AH567" s="31">
        <f t="shared" si="363"/>
        <v>0.75250673735203377</v>
      </c>
      <c r="AI567" s="31">
        <f t="shared" si="363"/>
        <v>3.5290365565481305E-2</v>
      </c>
      <c r="AJ567" s="31">
        <f t="shared" si="363"/>
        <v>0.10463611979082341</v>
      </c>
      <c r="AK567" s="31">
        <f t="shared" si="344"/>
        <v>1.572276751644348E-2</v>
      </c>
      <c r="AL567" s="31">
        <f t="shared" si="344"/>
        <v>1.2633406397485045E-2</v>
      </c>
      <c r="AM567" s="31">
        <f t="shared" si="364"/>
        <v>1</v>
      </c>
      <c r="AN567" s="31">
        <f>(Z567*'Propiedades físicas'!$F$4)/1000</f>
        <v>223.81192828344655</v>
      </c>
      <c r="AO567" s="31">
        <f>(AA567*'Propiedades físicas'!$F$6)/1000</f>
        <v>77.468692018574941</v>
      </c>
      <c r="AP567" s="31">
        <f>(AB567*'Propiedades físicas'!$F$9)/1000</f>
        <v>69.956721641795127</v>
      </c>
      <c r="AQ567" s="31">
        <f>(AC567*'Propiedades físicas'!$F$5)/1000</f>
        <v>99.002464578138287</v>
      </c>
      <c r="AR567" s="31">
        <f>(AD567*'Propiedades físicas'!$F$8)/1000</f>
        <v>17.909895704624613</v>
      </c>
      <c r="AS567" s="31">
        <f>(AE567*'Propiedades físicas'!$F$7)/1000</f>
        <v>3.7381460325198534</v>
      </c>
      <c r="AT567" s="31">
        <f t="shared" si="365"/>
        <v>491.88784825909937</v>
      </c>
      <c r="AU567" s="31">
        <f t="shared" si="366"/>
        <v>0.45500601219478548</v>
      </c>
      <c r="AV567" s="31">
        <f t="shared" si="370"/>
        <v>0.1574925916400535</v>
      </c>
      <c r="AW567" s="31">
        <f t="shared" si="370"/>
        <v>0.14222087796921096</v>
      </c>
      <c r="AX567" s="31">
        <f t="shared" si="370"/>
        <v>0.20127040122769865</v>
      </c>
      <c r="AY567" s="31">
        <f t="shared" si="367"/>
        <v>3.6410526846743056E-2</v>
      </c>
      <c r="AZ567" s="31">
        <f t="shared" si="367"/>
        <v>7.599590121508357E-3</v>
      </c>
      <c r="BA567" s="31">
        <f t="shared" si="368"/>
        <v>1</v>
      </c>
      <c r="BB567" s="34">
        <f>AU567*'Propiedades físicas'!$C$4+'Diseño reactor'!AV567*'Propiedades físicas'!$C$5+'Diseño reactor'!AW567*'Propiedades físicas'!$C$8+'Diseño reactor'!AX567*'Propiedades físicas'!$C$9+'Diseño reactor'!AY567*'Propiedades físicas'!$C$7+'Diseño reactor'!AZ567*'Propiedades físicas'!$C$6</f>
        <v>877.38648771856037</v>
      </c>
      <c r="BC567" s="45">
        <f>AU567*'Propiedades físicas'!$L$4+'Diseño reactor'!AV567*'Propiedades físicas'!$L$5+'Diseño reactor'!AW567*'Propiedades físicas'!$L$8+AX567*'Propiedades físicas'!$L$9+'Diseño reactor'!AY567*'Propiedades físicas'!$L$7+'Diseño reactor'!AZ567*'Propiedades físicas'!$L$6</f>
        <v>1.9422695358372624</v>
      </c>
      <c r="BD567" s="29">
        <f t="shared" si="345"/>
        <v>4.2706242225355489</v>
      </c>
      <c r="BE567" s="58">
        <f t="shared" si="346"/>
        <v>44.390562950811649</v>
      </c>
      <c r="BF567" s="30">
        <f>AU567*'Propiedades físicas'!$I$4+'Diseño reactor'!AV567*'Propiedades físicas'!$I$5+'Diseño reactor'!AW567*'Propiedades físicas'!$I$8+'Diseño reactor'!AX567*'Propiedades físicas'!$I$9+'Diseño reactor'!AY567*'Propiedades físicas'!$I$7+'Diseño reactor'!AZ567*'Propiedades físicas'!$I$6</f>
        <v>1.9066798768344103E-2</v>
      </c>
      <c r="BG567" s="24">
        <f>AU567*'Propiedades físicas'!$O$4+'Diseño reactor'!AV567*'Propiedades físicas'!$O$5+'Diseño reactor'!AW567*'Propiedades físicas'!$O$8+'Diseño reactor'!AX567*'Propiedades físicas'!$O$9+'Diseño reactor'!AY567*'Propiedades físicas'!$O$7+'Diseño reactor'!AZ567*'Propiedades físicas'!$O$6</f>
        <v>0.14681330748076937</v>
      </c>
      <c r="BH567" s="54">
        <f t="shared" si="347"/>
        <v>43204.33831545314</v>
      </c>
      <c r="BI567" s="34">
        <f t="shared" si="369"/>
        <v>252.24458892151185</v>
      </c>
      <c r="BJ567" s="27">
        <f t="shared" si="348"/>
        <v>4823.369666623179</v>
      </c>
      <c r="BK567" s="34">
        <f t="shared" si="349"/>
        <v>544.71911843028056</v>
      </c>
      <c r="BL567" s="27">
        <f t="shared" si="350"/>
        <v>104.81713506489147</v>
      </c>
      <c r="BM567" s="34">
        <f t="shared" si="351"/>
        <v>1.1054421768707483</v>
      </c>
      <c r="BN567" s="45">
        <f t="shared" si="352"/>
        <v>497.85677368479634</v>
      </c>
      <c r="BO567" s="45">
        <f t="shared" si="353"/>
        <v>74.87045530504642</v>
      </c>
      <c r="BP567" s="66">
        <f t="shared" si="354"/>
        <v>6.7030341807507714</v>
      </c>
    </row>
    <row r="568" spans="8:68">
      <c r="H568" s="68">
        <v>563</v>
      </c>
      <c r="I568" s="31">
        <f>('Propiedades físicas'!$C$10*'Diseño reactor'!H568)/1000</f>
        <v>492.76309354069917</v>
      </c>
      <c r="J568" s="31">
        <f t="shared" si="331"/>
        <v>0.92539397933286416</v>
      </c>
      <c r="K568" s="31">
        <f>(I568*1000)/'Propiedades físicas'!$F$10</f>
        <v>3218.8104503321088</v>
      </c>
      <c r="L568" s="31">
        <f t="shared" si="332"/>
        <v>459.83006433315836</v>
      </c>
      <c r="M568" s="31">
        <f t="shared" si="333"/>
        <v>2758.9803859989502</v>
      </c>
      <c r="N568" s="31">
        <f t="shared" si="334"/>
        <v>0.81674967021875378</v>
      </c>
      <c r="O568" s="32">
        <f t="shared" si="335"/>
        <v>4.9004980213125222</v>
      </c>
      <c r="P568" s="33">
        <f t="shared" si="336"/>
        <v>0.45322529570353692</v>
      </c>
      <c r="Q568" s="31">
        <f t="shared" si="337"/>
        <v>4.3031588493803108</v>
      </c>
      <c r="R568" s="31">
        <f t="shared" si="338"/>
        <v>0.2017245285094201</v>
      </c>
      <c r="S568" s="31">
        <f t="shared" si="339"/>
        <v>0.59733917193221175</v>
      </c>
      <c r="T568" s="31">
        <f t="shared" si="340"/>
        <v>8.978489459459861E-2</v>
      </c>
      <c r="U568" s="31">
        <f t="shared" si="341"/>
        <v>7.2014951411198166E-2</v>
      </c>
      <c r="V568" s="47">
        <f t="shared" si="355"/>
        <v>4.488250501141822E-4</v>
      </c>
      <c r="W568" s="31">
        <f t="shared" si="342"/>
        <v>0.44508664988851787</v>
      </c>
      <c r="X568" s="34">
        <f>(S568*H568*'Propiedades físicas'!$F$5*60*24*365)/(1000000)</f>
        <v>52050.607577596398</v>
      </c>
      <c r="Y568" s="34">
        <f>(U568*H568*'Propiedades físicas'!$F$7*60*24*365)/(1000000)</f>
        <v>1962.4513372158028</v>
      </c>
      <c r="Z568" s="31">
        <f t="shared" si="356"/>
        <v>255.16584148109129</v>
      </c>
      <c r="AA568" s="31">
        <f t="shared" si="372"/>
        <v>2422.6784322011149</v>
      </c>
      <c r="AB568" s="31">
        <f t="shared" si="373"/>
        <v>113.57090955080352</v>
      </c>
      <c r="AC568" s="31">
        <f t="shared" si="374"/>
        <v>336.30195379783521</v>
      </c>
      <c r="AD568" s="31">
        <f t="shared" si="371"/>
        <v>50.548895656759015</v>
      </c>
      <c r="AE568" s="31">
        <f t="shared" si="360"/>
        <v>40.54441764450457</v>
      </c>
      <c r="AF568" s="31">
        <f t="shared" si="361"/>
        <v>3218.8104503321088</v>
      </c>
      <c r="AG568" s="31">
        <f t="shared" si="362"/>
        <v>7.9273335730211739E-2</v>
      </c>
      <c r="AH568" s="31">
        <f t="shared" si="363"/>
        <v>0.75266265894941065</v>
      </c>
      <c r="AI568" s="31">
        <f t="shared" si="363"/>
        <v>3.5283503425647685E-2</v>
      </c>
      <c r="AJ568" s="31">
        <f t="shared" si="363"/>
        <v>0.10448019819344641</v>
      </c>
      <c r="AK568" s="31">
        <f t="shared" si="344"/>
        <v>1.5704216336051572E-2</v>
      </c>
      <c r="AL568" s="31">
        <f t="shared" si="344"/>
        <v>1.2596087365231866E-2</v>
      </c>
      <c r="AM568" s="31">
        <f t="shared" si="364"/>
        <v>1</v>
      </c>
      <c r="AN568" s="31">
        <f>(Z568*'Propiedades físicas'!$F$4)/1000</f>
        <v>224.38773768164205</v>
      </c>
      <c r="AO568" s="31">
        <f>(AA568*'Propiedades físicas'!$F$6)/1000</f>
        <v>77.622616967723715</v>
      </c>
      <c r="AP568" s="31">
        <f>(AB568*'Propiedades físicas'!$F$9)/1000</f>
        <v>70.067572647368223</v>
      </c>
      <c r="AQ568" s="31">
        <f>(AC568*'Propiedades físicas'!$F$5)/1000</f>
        <v>99.030836334848544</v>
      </c>
      <c r="AR568" s="31">
        <f>(AD568*'Propiedades físicas'!$F$8)/1000</f>
        <v>17.920594488234201</v>
      </c>
      <c r="AS568" s="31">
        <f>(AE568*'Propiedades físicas'!$F$7)/1000</f>
        <v>3.733735420882426</v>
      </c>
      <c r="AT568" s="31">
        <f t="shared" si="365"/>
        <v>492.76309354069917</v>
      </c>
      <c r="AU568" s="31">
        <f t="shared" si="366"/>
        <v>0.4553663629094597</v>
      </c>
      <c r="AV568" s="31">
        <f t="shared" si="370"/>
        <v>0.15752522456577314</v>
      </c>
      <c r="AW568" s="31">
        <f t="shared" si="370"/>
        <v>0.14219322340864612</v>
      </c>
      <c r="AX568" s="31">
        <f t="shared" si="370"/>
        <v>0.20097048182580501</v>
      </c>
      <c r="AY568" s="31">
        <f t="shared" si="367"/>
        <v>3.6367566327801845E-2</v>
      </c>
      <c r="AZ568" s="31">
        <f t="shared" si="367"/>
        <v>7.5771409625141556E-3</v>
      </c>
      <c r="BA568" s="31">
        <f t="shared" si="368"/>
        <v>1</v>
      </c>
      <c r="BB568" s="34">
        <f>AU568*'Propiedades físicas'!$C$4+'Diseño reactor'!AV568*'Propiedades físicas'!$C$5+'Diseño reactor'!AW568*'Propiedades físicas'!$C$8+'Diseño reactor'!AX568*'Propiedades físicas'!$C$9+'Diseño reactor'!AY568*'Propiedades físicas'!$C$7+'Diseño reactor'!AZ568*'Propiedades físicas'!$C$6</f>
        <v>877.3805801459921</v>
      </c>
      <c r="BC568" s="45">
        <f>AU568*'Propiedades físicas'!$L$4+'Diseño reactor'!AV568*'Propiedades físicas'!$L$5+'Diseño reactor'!AW568*'Propiedades físicas'!$L$8+AX568*'Propiedades físicas'!$L$9+'Diseño reactor'!AY568*'Propiedades físicas'!$L$7+'Diseño reactor'!AZ568*'Propiedades físicas'!$L$6</f>
        <v>1.9425508758681997</v>
      </c>
      <c r="BD568" s="29">
        <f t="shared" si="345"/>
        <v>4.2658257561261612</v>
      </c>
      <c r="BE568" s="58">
        <f t="shared" si="346"/>
        <v>44.384957877898913</v>
      </c>
      <c r="BF568" s="30">
        <f>AU568*'Propiedades físicas'!$I$4+'Diseño reactor'!AV568*'Propiedades físicas'!$I$5+'Diseño reactor'!AW568*'Propiedades físicas'!$I$8+'Diseño reactor'!AX568*'Propiedades físicas'!$I$9+'Diseño reactor'!AY568*'Propiedades físicas'!$I$7+'Diseño reactor'!AZ568*'Propiedades físicas'!$I$6</f>
        <v>1.9069397737563856E-2</v>
      </c>
      <c r="BG568" s="24">
        <f>AU568*'Propiedades físicas'!$O$4+'Diseño reactor'!AV568*'Propiedades físicas'!$O$5+'Diseño reactor'!AW568*'Propiedades físicas'!$O$8+'Diseño reactor'!AX568*'Propiedades físicas'!$O$9+'Diseño reactor'!AY568*'Propiedades físicas'!$O$7+'Diseño reactor'!AZ568*'Propiedades físicas'!$O$6</f>
        <v>0.14682377148961701</v>
      </c>
      <c r="BH568" s="54">
        <f t="shared" si="347"/>
        <v>43198.159132381501</v>
      </c>
      <c r="BI568" s="34">
        <f t="shared" si="369"/>
        <v>252.29753262402292</v>
      </c>
      <c r="BJ568" s="27">
        <f t="shared" si="348"/>
        <v>4823.2471598856</v>
      </c>
      <c r="BK568" s="34">
        <f t="shared" si="349"/>
        <v>544.7441068007596</v>
      </c>
      <c r="BL568" s="27">
        <f t="shared" si="350"/>
        <v>104.81806027672951</v>
      </c>
      <c r="BM568" s="34">
        <f t="shared" si="351"/>
        <v>1.1054421768707483</v>
      </c>
      <c r="BN568" s="45">
        <f t="shared" si="352"/>
        <v>498.89517155447919</v>
      </c>
      <c r="BO568" s="45">
        <f t="shared" si="353"/>
        <v>74.924396665589143</v>
      </c>
      <c r="BP568" s="66">
        <f t="shared" si="354"/>
        <v>6.7029890482334542</v>
      </c>
    </row>
    <row r="569" spans="8:68">
      <c r="H569" s="68">
        <v>564</v>
      </c>
      <c r="I569" s="31">
        <f>('Propiedades físicas'!$C$10*'Diseño reactor'!H569)/1000</f>
        <v>493.63833882229903</v>
      </c>
      <c r="J569" s="31">
        <f t="shared" si="331"/>
        <v>0.92375320986596188</v>
      </c>
      <c r="K569" s="31">
        <f>(I569*1000)/'Propiedades físicas'!$F$10</f>
        <v>3224.5276980236404</v>
      </c>
      <c r="L569" s="31">
        <f t="shared" si="332"/>
        <v>460.64681400337719</v>
      </c>
      <c r="M569" s="31">
        <f t="shared" si="333"/>
        <v>2763.8808840202632</v>
      </c>
      <c r="N569" s="31">
        <f t="shared" si="334"/>
        <v>0.81674967021875389</v>
      </c>
      <c r="O569" s="32">
        <f t="shared" si="335"/>
        <v>4.9004980213125231</v>
      </c>
      <c r="P569" s="33">
        <f t="shared" si="336"/>
        <v>0.45358324578742543</v>
      </c>
      <c r="Q569" s="31">
        <f t="shared" si="337"/>
        <v>4.30404780281226</v>
      </c>
      <c r="R569" s="31">
        <f t="shared" si="338"/>
        <v>0.20168505915705645</v>
      </c>
      <c r="S569" s="31">
        <f t="shared" si="339"/>
        <v>0.59645021850026358</v>
      </c>
      <c r="T569" s="31">
        <f t="shared" si="340"/>
        <v>8.9678936479608923E-2</v>
      </c>
      <c r="U569" s="31">
        <f t="shared" si="341"/>
        <v>7.1802428794663128E-2</v>
      </c>
      <c r="V569" s="47">
        <f t="shared" si="355"/>
        <v>4.4917952495453781E-4</v>
      </c>
      <c r="W569" s="31">
        <f t="shared" si="342"/>
        <v>0.44464838820695202</v>
      </c>
      <c r="X569" s="34">
        <f>(S569*H569*'Propiedades físicas'!$F$5*60*24*365)/(1000000)</f>
        <v>52065.461096621737</v>
      </c>
      <c r="Y569" s="34">
        <f>(U569*H569*'Propiedades físicas'!$F$7*60*24*365)/(1000000)</f>
        <v>1960.1353836760763</v>
      </c>
      <c r="Z569" s="31">
        <f t="shared" si="356"/>
        <v>255.82095062410795</v>
      </c>
      <c r="AA569" s="31">
        <f t="shared" si="372"/>
        <v>2427.4829607861147</v>
      </c>
      <c r="AB569" s="31">
        <f t="shared" si="373"/>
        <v>113.75037336457984</v>
      </c>
      <c r="AC569" s="31">
        <f t="shared" si="374"/>
        <v>336.39792323414866</v>
      </c>
      <c r="AD569" s="31">
        <f t="shared" si="371"/>
        <v>50.57892017449943</v>
      </c>
      <c r="AE569" s="31">
        <f t="shared" si="360"/>
        <v>40.496569840190006</v>
      </c>
      <c r="AF569" s="31">
        <f t="shared" si="361"/>
        <v>3224.5276980236404</v>
      </c>
      <c r="AG569" s="31">
        <f t="shared" si="362"/>
        <v>7.9335944541864004E-2</v>
      </c>
      <c r="AH569" s="31">
        <f t="shared" si="363"/>
        <v>0.75281814520432067</v>
      </c>
      <c r="AI569" s="31">
        <f t="shared" si="363"/>
        <v>3.5276599867415957E-2</v>
      </c>
      <c r="AJ569" s="31">
        <f t="shared" si="363"/>
        <v>0.10432471193853655</v>
      </c>
      <c r="AK569" s="31">
        <f t="shared" si="344"/>
        <v>1.5685683272468082E-2</v>
      </c>
      <c r="AL569" s="31">
        <f t="shared" si="344"/>
        <v>1.2558915175394815E-2</v>
      </c>
      <c r="AM569" s="31">
        <f t="shared" si="364"/>
        <v>1</v>
      </c>
      <c r="AN569" s="31">
        <f>(Z569*'Propiedades físicas'!$F$4)/1000</f>
        <v>224.96382755982805</v>
      </c>
      <c r="AO569" s="31">
        <f>(AA569*'Propiedades físicas'!$F$6)/1000</f>
        <v>77.776554063587113</v>
      </c>
      <c r="AP569" s="31">
        <f>(AB569*'Propiedades físicas'!$F$9)/1000</f>
        <v>70.178292847277518</v>
      </c>
      <c r="AQ569" s="31">
        <f>(AC569*'Propiedades físicas'!$F$5)/1000</f>
        <v>99.059096454759768</v>
      </c>
      <c r="AR569" s="31">
        <f>(AD569*'Propiedades físicas'!$F$8)/1000</f>
        <v>17.931238780263531</v>
      </c>
      <c r="AS569" s="31">
        <f>(AE569*'Propiedades físicas'!$F$7)/1000</f>
        <v>3.7293291165830977</v>
      </c>
      <c r="AT569" s="31">
        <f t="shared" si="365"/>
        <v>493.63833882229903</v>
      </c>
      <c r="AU569" s="31">
        <f t="shared" si="366"/>
        <v>0.45572600397395591</v>
      </c>
      <c r="AV569" s="31">
        <f t="shared" si="370"/>
        <v>0.15755776637840377</v>
      </c>
      <c r="AW569" s="31">
        <f t="shared" si="370"/>
        <v>0.14216540193110982</v>
      </c>
      <c r="AX569" s="31">
        <f t="shared" si="370"/>
        <v>0.20067139981689969</v>
      </c>
      <c r="AY569" s="31">
        <f t="shared" si="367"/>
        <v>3.6324647763468096E-2</v>
      </c>
      <c r="AZ569" s="31">
        <f t="shared" si="367"/>
        <v>7.5547801361627821E-3</v>
      </c>
      <c r="BA569" s="31">
        <f t="shared" si="368"/>
        <v>1</v>
      </c>
      <c r="BB569" s="34">
        <f>AU569*'Propiedades físicas'!$C$4+'Diseño reactor'!AV569*'Propiedades físicas'!$C$5+'Diseño reactor'!AW569*'Propiedades físicas'!$C$8+'Diseño reactor'!AX569*'Propiedades físicas'!$C$9+'Diseño reactor'!AY569*'Propiedades físicas'!$C$7+'Diseño reactor'!AZ569*'Propiedades físicas'!$C$6</f>
        <v>877.37469449297691</v>
      </c>
      <c r="BC569" s="45">
        <f>AU569*'Propiedades físicas'!$L$4+'Diseño reactor'!AV569*'Propiedades físicas'!$L$5+'Diseño reactor'!AW569*'Propiedades físicas'!$L$8+AX569*'Propiedades físicas'!$L$9+'Diseño reactor'!AY569*'Propiedades físicas'!$L$7+'Diseño reactor'!AZ569*'Propiedades físicas'!$L$6</f>
        <v>1.9428316421294913</v>
      </c>
      <c r="BD569" s="29">
        <f t="shared" si="345"/>
        <v>4.2610380622897628</v>
      </c>
      <c r="BE569" s="58">
        <f t="shared" si="346"/>
        <v>44.379366578961445</v>
      </c>
      <c r="BF569" s="30">
        <f>AU569*'Propiedades físicas'!$I$4+'Diseño reactor'!AV569*'Propiedades físicas'!$I$5+'Diseño reactor'!AW569*'Propiedades físicas'!$I$8+'Diseño reactor'!AX569*'Propiedades físicas'!$I$9+'Diseño reactor'!AY569*'Propiedades físicas'!$I$7+'Diseño reactor'!AZ569*'Propiedades físicas'!$I$6</f>
        <v>1.9071987420703103E-2</v>
      </c>
      <c r="BG569" s="24">
        <f>AU569*'Propiedades físicas'!$O$4+'Diseño reactor'!AV569*'Propiedades físicas'!$O$5+'Diseño reactor'!AW569*'Propiedades físicas'!$O$8+'Diseño reactor'!AX569*'Propiedades físicas'!$O$9+'Diseño reactor'!AY569*'Propiedades físicas'!$O$7+'Diseño reactor'!AZ569*'Propiedades físicas'!$O$6</f>
        <v>0.14683422109736932</v>
      </c>
      <c r="BH569" s="54">
        <f t="shared" si="347"/>
        <v>43192.003742490466</v>
      </c>
      <c r="BI569" s="34">
        <f t="shared" si="369"/>
        <v>252.35030609565078</v>
      </c>
      <c r="BJ569" s="27">
        <f t="shared" si="348"/>
        <v>4823.1252064189766</v>
      </c>
      <c r="BK569" s="34">
        <f t="shared" si="349"/>
        <v>544.76910226124551</v>
      </c>
      <c r="BL569" s="27">
        <f t="shared" si="350"/>
        <v>104.81898568250395</v>
      </c>
      <c r="BM569" s="34">
        <f t="shared" si="351"/>
        <v>1.1054421768707483</v>
      </c>
      <c r="BN569" s="45">
        <f t="shared" si="352"/>
        <v>499.9339517416048</v>
      </c>
      <c r="BO569" s="45">
        <f t="shared" si="353"/>
        <v>74.978231876266307</v>
      </c>
      <c r="BP569" s="66">
        <f t="shared" si="354"/>
        <v>6.7029440831765621</v>
      </c>
    </row>
    <row r="570" spans="8:68">
      <c r="H570" s="68">
        <v>565</v>
      </c>
      <c r="I570" s="31">
        <f>('Propiedades físicas'!$C$10*'Diseño reactor'!H570)/1000</f>
        <v>494.51358410389884</v>
      </c>
      <c r="J570" s="31">
        <f t="shared" si="331"/>
        <v>0.92211824843257084</v>
      </c>
      <c r="K570" s="31">
        <f>(I570*1000)/'Propiedades físicas'!$F$10</f>
        <v>3230.2449457151715</v>
      </c>
      <c r="L570" s="31">
        <f t="shared" si="332"/>
        <v>461.4635636735959</v>
      </c>
      <c r="M570" s="31">
        <f t="shared" si="333"/>
        <v>2768.7813820415754</v>
      </c>
      <c r="N570" s="31">
        <f t="shared" si="334"/>
        <v>0.81674967021875378</v>
      </c>
      <c r="O570" s="32">
        <f t="shared" si="335"/>
        <v>4.9004980213125231</v>
      </c>
      <c r="P570" s="33">
        <f t="shared" si="336"/>
        <v>0.45394049164220512</v>
      </c>
      <c r="Q570" s="31">
        <f t="shared" si="337"/>
        <v>4.3049342772021895</v>
      </c>
      <c r="R570" s="31">
        <f t="shared" si="338"/>
        <v>0.20164535463017991</v>
      </c>
      <c r="S570" s="31">
        <f t="shared" si="339"/>
        <v>0.59556374411033286</v>
      </c>
      <c r="T570" s="31">
        <f t="shared" si="340"/>
        <v>8.9573082358953351E-2</v>
      </c>
      <c r="U570" s="31">
        <f t="shared" si="341"/>
        <v>7.1590741587415394E-2</v>
      </c>
      <c r="V570" s="47">
        <f t="shared" si="355"/>
        <v>4.4953330240296043E-4</v>
      </c>
      <c r="W570" s="31">
        <f t="shared" si="342"/>
        <v>0.44421098875910875</v>
      </c>
      <c r="X570" s="34">
        <f>(S570*H570*'Propiedades físicas'!$F$5*60*24*365)/(1000000)</f>
        <v>52080.256227660197</v>
      </c>
      <c r="Y570" s="34">
        <f>(U570*H570*'Propiedades físicas'!$F$7*60*24*365)/(1000000)</f>
        <v>1957.8217031670299</v>
      </c>
      <c r="Z570" s="31">
        <f t="shared" si="356"/>
        <v>256.47637777784587</v>
      </c>
      <c r="AA570" s="31">
        <f t="shared" si="372"/>
        <v>2432.2878666192369</v>
      </c>
      <c r="AB570" s="31">
        <f t="shared" si="373"/>
        <v>113.92962536605165</v>
      </c>
      <c r="AC570" s="31">
        <f t="shared" si="374"/>
        <v>336.49351542233808</v>
      </c>
      <c r="AD570" s="31">
        <f t="shared" si="371"/>
        <v>50.608791532808645</v>
      </c>
      <c r="AE570" s="31">
        <f t="shared" si="360"/>
        <v>40.448768996889697</v>
      </c>
      <c r="AF570" s="31">
        <f t="shared" si="361"/>
        <v>3230.2449457151706</v>
      </c>
      <c r="AG570" s="31">
        <f t="shared" si="362"/>
        <v>7.9398430177270177E-2</v>
      </c>
      <c r="AH570" s="31">
        <f t="shared" si="363"/>
        <v>0.75297319785163619</v>
      </c>
      <c r="AI570" s="31">
        <f t="shared" si="363"/>
        <v>3.5269655174966254E-2</v>
      </c>
      <c r="AJ570" s="31">
        <f t="shared" si="363"/>
        <v>0.10416965929122103</v>
      </c>
      <c r="AK570" s="31">
        <f t="shared" si="344"/>
        <v>1.5667168398464576E-2</v>
      </c>
      <c r="AL570" s="31">
        <f t="shared" si="344"/>
        <v>1.2521889106441867E-2</v>
      </c>
      <c r="AM570" s="31">
        <f t="shared" si="364"/>
        <v>1.0000000000000002</v>
      </c>
      <c r="AN570" s="31">
        <f>(Z570*'Propiedades físicas'!$F$4)/1000</f>
        <v>225.54019709028211</v>
      </c>
      <c r="AO570" s="31">
        <f>(AA570*'Propiedades físicas'!$F$6)/1000</f>
        <v>77.930503246480356</v>
      </c>
      <c r="AP570" s="31">
        <f>(AB570*'Propiedades físicas'!$F$9)/1000</f>
        <v>70.288882369585551</v>
      </c>
      <c r="AQ570" s="31">
        <f>(AC570*'Propiedades físicas'!$F$5)/1000</f>
        <v>99.08724548641591</v>
      </c>
      <c r="AR570" s="31">
        <f>(AD570*'Propiedades físicas'!$F$8)/1000</f>
        <v>17.941828774211313</v>
      </c>
      <c r="AS570" s="31">
        <f>(AE570*'Propiedades físicas'!$F$7)/1000</f>
        <v>3.7249271369235726</v>
      </c>
      <c r="AT570" s="31">
        <f t="shared" si="365"/>
        <v>494.51358410389878</v>
      </c>
      <c r="AU570" s="31">
        <f t="shared" si="366"/>
        <v>0.45608493748251705</v>
      </c>
      <c r="AV570" s="31">
        <f t="shared" si="370"/>
        <v>0.15759021744103782</v>
      </c>
      <c r="AW570" s="31">
        <f t="shared" si="370"/>
        <v>0.14213741468185362</v>
      </c>
      <c r="AX570" s="31">
        <f t="shared" si="370"/>
        <v>0.20037315186390792</v>
      </c>
      <c r="AY570" s="31">
        <f t="shared" si="367"/>
        <v>3.6281771322264997E-2</v>
      </c>
      <c r="AZ570" s="31">
        <f t="shared" si="367"/>
        <v>7.5325072084186755E-3</v>
      </c>
      <c r="BA570" s="31">
        <f t="shared" si="368"/>
        <v>1</v>
      </c>
      <c r="BB570" s="34">
        <f>AU570*'Propiedades físicas'!$C$4+'Diseño reactor'!AV570*'Propiedades físicas'!$C$5+'Diseño reactor'!AW570*'Propiedades físicas'!$C$8+'Diseño reactor'!AX570*'Propiedades físicas'!$C$9+'Diseño reactor'!AY570*'Propiedades físicas'!$C$7+'Diseño reactor'!AZ570*'Propiedades físicas'!$C$6</f>
        <v>877.36883065621282</v>
      </c>
      <c r="BC570" s="45">
        <f>AU570*'Propiedades físicas'!$L$4+'Diseño reactor'!AV570*'Propiedades físicas'!$L$5+'Diseño reactor'!AW570*'Propiedades físicas'!$L$8+AX570*'Propiedades físicas'!$L$9+'Diseño reactor'!AY570*'Propiedades físicas'!$L$7+'Diseño reactor'!AZ570*'Propiedades físicas'!$L$6</f>
        <v>1.9431118363159394</v>
      </c>
      <c r="BD570" s="29">
        <f t="shared" si="345"/>
        <v>4.2562611049274288</v>
      </c>
      <c r="BE570" s="58">
        <f t="shared" si="346"/>
        <v>44.373789001484987</v>
      </c>
      <c r="BF570" s="30">
        <f>AU570*'Propiedades físicas'!$I$4+'Diseño reactor'!AV570*'Propiedades físicas'!$I$5+'Diseño reactor'!AW570*'Propiedades físicas'!$I$8+'Diseño reactor'!AX570*'Propiedades físicas'!$I$9+'Diseño reactor'!AY570*'Propiedades físicas'!$I$7+'Diseño reactor'!AZ570*'Propiedades físicas'!$I$6</f>
        <v>1.9074567859937601E-2</v>
      </c>
      <c r="BG570" s="24">
        <f>AU570*'Propiedades físicas'!$O$4+'Diseño reactor'!AV570*'Propiedades físicas'!$O$5+'Diseño reactor'!AW570*'Propiedades físicas'!$O$8+'Diseño reactor'!AX570*'Propiedades físicas'!$O$9+'Diseño reactor'!AY570*'Propiedades físicas'!$O$7+'Diseño reactor'!AZ570*'Propiedades físicas'!$O$6</f>
        <v>0.14684465631874441</v>
      </c>
      <c r="BH570" s="54">
        <f t="shared" si="347"/>
        <v>43185.872026526224</v>
      </c>
      <c r="BI570" s="34">
        <f t="shared" si="369"/>
        <v>252.40291005758039</v>
      </c>
      <c r="BJ570" s="27">
        <f t="shared" si="348"/>
        <v>4823.0038033447017</v>
      </c>
      <c r="BK570" s="34">
        <f t="shared" si="349"/>
        <v>544.79410455857681</v>
      </c>
      <c r="BL570" s="27">
        <f t="shared" si="350"/>
        <v>104.8199112727923</v>
      </c>
      <c r="BM570" s="34">
        <f t="shared" si="351"/>
        <v>1.1054421768707483</v>
      </c>
      <c r="BN570" s="45">
        <f t="shared" si="352"/>
        <v>500.97311306448552</v>
      </c>
      <c r="BO570" s="45">
        <f t="shared" si="353"/>
        <v>75.031961250040879</v>
      </c>
      <c r="BP570" s="66">
        <f t="shared" si="354"/>
        <v>6.7028992847908899</v>
      </c>
    </row>
    <row r="571" spans="8:68">
      <c r="H571" s="68">
        <v>566</v>
      </c>
      <c r="I571" s="31">
        <f>('Propiedades físicas'!$C$10*'Diseño reactor'!H571)/1000</f>
        <v>495.38882938549864</v>
      </c>
      <c r="J571" s="31">
        <f t="shared" si="331"/>
        <v>0.92048906424806098</v>
      </c>
      <c r="K571" s="31">
        <f>(I571*1000)/'Propiedades físicas'!$F$10</f>
        <v>3235.9621934067027</v>
      </c>
      <c r="L571" s="31">
        <f t="shared" si="332"/>
        <v>462.28031334381467</v>
      </c>
      <c r="M571" s="31">
        <f t="shared" si="333"/>
        <v>2773.681880062888</v>
      </c>
      <c r="N571" s="31">
        <f t="shared" si="334"/>
        <v>0.81674967021875389</v>
      </c>
      <c r="O571" s="32">
        <f t="shared" si="335"/>
        <v>4.9004980213125231</v>
      </c>
      <c r="P571" s="33">
        <f t="shared" si="336"/>
        <v>0.45429703534407889</v>
      </c>
      <c r="Q571" s="31">
        <f t="shared" si="337"/>
        <v>4.3058182824180928</v>
      </c>
      <c r="R571" s="31">
        <f t="shared" si="338"/>
        <v>0.20160541654349587</v>
      </c>
      <c r="S571" s="31">
        <f t="shared" si="339"/>
        <v>0.5946797388944316</v>
      </c>
      <c r="T571" s="31">
        <f t="shared" si="340"/>
        <v>8.9467332642601663E-2</v>
      </c>
      <c r="U571" s="31">
        <f t="shared" si="341"/>
        <v>7.1379885688577463E-2</v>
      </c>
      <c r="V571" s="47">
        <f t="shared" si="355"/>
        <v>4.4988638451549565E-4</v>
      </c>
      <c r="W571" s="31">
        <f t="shared" si="342"/>
        <v>0.44377444900295776</v>
      </c>
      <c r="X571" s="34">
        <f>(S571*H571*'Propiedades físicas'!$F$5*60*24*365)/(1000000)</f>
        <v>52094.993257328169</v>
      </c>
      <c r="Y571" s="34">
        <f>(U571*H571*'Propiedades físicas'!$F$7*60*24*365)/(1000000)</f>
        <v>1955.5103046494769</v>
      </c>
      <c r="Z571" s="31">
        <f t="shared" si="356"/>
        <v>257.13212200474868</v>
      </c>
      <c r="AA571" s="31">
        <f t="shared" si="372"/>
        <v>2437.0931478486405</v>
      </c>
      <c r="AB571" s="31">
        <f t="shared" si="373"/>
        <v>114.10866576361866</v>
      </c>
      <c r="AC571" s="31">
        <f t="shared" si="374"/>
        <v>336.5887322142483</v>
      </c>
      <c r="AD571" s="31">
        <f t="shared" si="371"/>
        <v>50.638510275712541</v>
      </c>
      <c r="AE571" s="31">
        <f t="shared" si="360"/>
        <v>40.401015299734844</v>
      </c>
      <c r="AF571" s="31">
        <f t="shared" si="361"/>
        <v>3235.962193406704</v>
      </c>
      <c r="AG571" s="31">
        <f t="shared" si="362"/>
        <v>7.9460792999577437E-2</v>
      </c>
      <c r="AH571" s="31">
        <f t="shared" si="363"/>
        <v>0.75312781861736056</v>
      </c>
      <c r="AI571" s="31">
        <f t="shared" si="363"/>
        <v>3.5262669630725559E-2</v>
      </c>
      <c r="AJ571" s="31">
        <f t="shared" si="363"/>
        <v>0.10401503852549644</v>
      </c>
      <c r="AK571" s="31">
        <f t="shared" si="344"/>
        <v>1.564867178574857E-2</v>
      </c>
      <c r="AL571" s="31">
        <f t="shared" si="344"/>
        <v>1.2485008441091246E-2</v>
      </c>
      <c r="AM571" s="31">
        <f t="shared" si="364"/>
        <v>0.99999999999999978</v>
      </c>
      <c r="AN571" s="31">
        <f>(Z571*'Propiedades físicas'!$F$4)/1000</f>
        <v>226.11684544853588</v>
      </c>
      <c r="AO571" s="31">
        <f>(AA571*'Propiedades físicas'!$F$6)/1000</f>
        <v>78.084464457070439</v>
      </c>
      <c r="AP571" s="31">
        <f>(AB571*'Propiedades físicas'!$F$9)/1000</f>
        <v>70.399341342864531</v>
      </c>
      <c r="AQ571" s="31">
        <f>(AC571*'Propiedades físicas'!$F$5)/1000</f>
        <v>99.115283975129699</v>
      </c>
      <c r="AR571" s="31">
        <f>(AD571*'Propiedades físicas'!$F$8)/1000</f>
        <v>17.952364662945602</v>
      </c>
      <c r="AS571" s="31">
        <f>(AE571*'Propiedades físicas'!$F$7)/1000</f>
        <v>3.7205294989525819</v>
      </c>
      <c r="AT571" s="31">
        <f t="shared" si="365"/>
        <v>495.38882938549881</v>
      </c>
      <c r="AU571" s="31">
        <f t="shared" si="366"/>
        <v>0.45644316552115388</v>
      </c>
      <c r="AV571" s="31">
        <f t="shared" si="370"/>
        <v>0.15762257811491168</v>
      </c>
      <c r="AW571" s="31">
        <f t="shared" si="370"/>
        <v>0.142109262799064</v>
      </c>
      <c r="AX571" s="31">
        <f t="shared" si="370"/>
        <v>0.20007573464681566</v>
      </c>
      <c r="AY571" s="31">
        <f t="shared" si="367"/>
        <v>3.6238937170251645E-2</v>
      </c>
      <c r="AZ571" s="31">
        <f t="shared" si="367"/>
        <v>7.5103217478030004E-3</v>
      </c>
      <c r="BA571" s="31">
        <f t="shared" si="368"/>
        <v>0.99999999999999978</v>
      </c>
      <c r="BB571" s="34">
        <f>AU571*'Propiedades físicas'!$C$4+'Diseño reactor'!AV571*'Propiedades físicas'!$C$5+'Diseño reactor'!AW571*'Propiedades físicas'!$C$8+'Diseño reactor'!AX571*'Propiedades físicas'!$C$9+'Diseño reactor'!AY571*'Propiedades físicas'!$C$7+'Diseño reactor'!AZ571*'Propiedades físicas'!$C$6</f>
        <v>877.36298853298808</v>
      </c>
      <c r="BC571" s="45">
        <f>AU571*'Propiedades físicas'!$L$4+'Diseño reactor'!AV571*'Propiedades físicas'!$L$5+'Diseño reactor'!AW571*'Propiedades físicas'!$L$8+AX571*'Propiedades físicas'!$L$9+'Diseño reactor'!AY571*'Propiedades físicas'!$L$7+'Diseño reactor'!AZ571*'Propiedades físicas'!$L$6</f>
        <v>1.9433914601158999</v>
      </c>
      <c r="BD571" s="29">
        <f t="shared" si="345"/>
        <v>4.2514948481002808</v>
      </c>
      <c r="BE571" s="58">
        <f t="shared" si="346"/>
        <v>44.368225093233427</v>
      </c>
      <c r="BF571" s="30">
        <f>AU571*'Propiedades físicas'!$I$4+'Diseño reactor'!AV571*'Propiedades físicas'!$I$5+'Diseño reactor'!AW571*'Propiedades físicas'!$I$8+'Diseño reactor'!AX571*'Propiedades físicas'!$I$9+'Diseño reactor'!AY571*'Propiedades físicas'!$I$7+'Diseño reactor'!AZ571*'Propiedades físicas'!$I$6</f>
        <v>1.9077139097209504E-2</v>
      </c>
      <c r="BG571" s="24">
        <f>AU571*'Propiedades físicas'!$O$4+'Diseño reactor'!AV571*'Propiedades físicas'!$O$5+'Diseño reactor'!AW571*'Propiedades físicas'!$O$8+'Diseño reactor'!AX571*'Propiedades físicas'!$O$9+'Diseño reactor'!AY571*'Propiedades físicas'!$O$7+'Diseño reactor'!AZ571*'Propiedades físicas'!$O$6</f>
        <v>0.14685507716854901</v>
      </c>
      <c r="BH571" s="54">
        <f t="shared" si="347"/>
        <v>43179.763865980574</v>
      </c>
      <c r="BI571" s="34">
        <f t="shared" si="369"/>
        <v>252.45534522724739</v>
      </c>
      <c r="BJ571" s="27">
        <f t="shared" si="348"/>
        <v>4822.8829478021707</v>
      </c>
      <c r="BK571" s="34">
        <f t="shared" si="349"/>
        <v>544.81911344182072</v>
      </c>
      <c r="BL571" s="27">
        <f t="shared" si="350"/>
        <v>104.82083703825737</v>
      </c>
      <c r="BM571" s="34">
        <f t="shared" si="351"/>
        <v>1.1054421768707483</v>
      </c>
      <c r="BN571" s="45">
        <f t="shared" si="352"/>
        <v>502.01265434623758</v>
      </c>
      <c r="BO571" s="45">
        <f t="shared" si="353"/>
        <v>75.085585098647087</v>
      </c>
      <c r="BP571" s="66">
        <f t="shared" si="354"/>
        <v>6.7028546522917445</v>
      </c>
    </row>
    <row r="572" spans="8:68">
      <c r="H572" s="68">
        <v>567</v>
      </c>
      <c r="I572" s="31">
        <f>('Propiedades físicas'!$C$10*'Diseño reactor'!H572)/1000</f>
        <v>496.26407466709844</v>
      </c>
      <c r="J572" s="31">
        <f t="shared" si="331"/>
        <v>0.91886562674497807</v>
      </c>
      <c r="K572" s="31">
        <f>(I572*1000)/'Propiedades físicas'!$F$10</f>
        <v>3241.6794410982343</v>
      </c>
      <c r="L572" s="31">
        <f t="shared" si="332"/>
        <v>463.09706301403344</v>
      </c>
      <c r="M572" s="31">
        <f t="shared" si="333"/>
        <v>2778.5823780842006</v>
      </c>
      <c r="N572" s="31">
        <f t="shared" si="334"/>
        <v>0.81674967021875389</v>
      </c>
      <c r="O572" s="32">
        <f t="shared" si="335"/>
        <v>4.9004980213125231</v>
      </c>
      <c r="P572" s="33">
        <f t="shared" si="336"/>
        <v>0.4546528789610958</v>
      </c>
      <c r="Q572" s="31">
        <f t="shared" si="337"/>
        <v>4.3066998282775559</v>
      </c>
      <c r="R572" s="31">
        <f t="shared" si="338"/>
        <v>0.20156524650175373</v>
      </c>
      <c r="S572" s="31">
        <f t="shared" si="339"/>
        <v>0.59379819303496717</v>
      </c>
      <c r="T572" s="31">
        <f t="shared" si="340"/>
        <v>8.9361687734499734E-2</v>
      </c>
      <c r="U572" s="31">
        <f t="shared" si="341"/>
        <v>7.1169857021404631E-2</v>
      </c>
      <c r="V572" s="47">
        <f t="shared" si="355"/>
        <v>4.5023877334011427E-4</v>
      </c>
      <c r="W572" s="31">
        <f t="shared" si="342"/>
        <v>0.44333876640645109</v>
      </c>
      <c r="X572" s="34">
        <f>(S572*H572*'Propiedades físicas'!$F$5*60*24*365)/(1000000)</f>
        <v>52109.672470555342</v>
      </c>
      <c r="Y572" s="34">
        <f>(U572*H572*'Propiedades físicas'!$F$7*60*24*365)/(1000000)</f>
        <v>1953.2011969525663</v>
      </c>
      <c r="Z572" s="31">
        <f t="shared" si="356"/>
        <v>257.78818237094134</v>
      </c>
      <c r="AA572" s="31">
        <f t="shared" si="372"/>
        <v>2441.8988026333741</v>
      </c>
      <c r="AB572" s="31">
        <f t="shared" si="373"/>
        <v>114.28749476649436</v>
      </c>
      <c r="AC572" s="31">
        <f t="shared" si="374"/>
        <v>336.68357545082637</v>
      </c>
      <c r="AD572" s="31">
        <f t="shared" si="371"/>
        <v>50.668076945461351</v>
      </c>
      <c r="AE572" s="31">
        <f t="shared" si="360"/>
        <v>40.353308931136425</v>
      </c>
      <c r="AF572" s="31">
        <f t="shared" si="361"/>
        <v>3241.6794410982343</v>
      </c>
      <c r="AG572" s="31">
        <f t="shared" si="362"/>
        <v>7.9523033370506993E-2</v>
      </c>
      <c r="AH572" s="31">
        <f t="shared" si="363"/>
        <v>0.7532820092186826</v>
      </c>
      <c r="AI572" s="31">
        <f t="shared" si="363"/>
        <v>3.525564351537961E-2</v>
      </c>
      <c r="AJ572" s="31">
        <f t="shared" si="363"/>
        <v>0.1038608479241744</v>
      </c>
      <c r="AK572" s="31">
        <f t="shared" si="344"/>
        <v>1.5630193504973994E-2</v>
      </c>
      <c r="AL572" s="31">
        <f t="shared" si="344"/>
        <v>1.2448272466282263E-2</v>
      </c>
      <c r="AM572" s="31">
        <f t="shared" si="364"/>
        <v>0.99999999999999978</v>
      </c>
      <c r="AN572" s="31">
        <f>(Z572*'Propiedades físicas'!$F$4)/1000</f>
        <v>226.69377181335838</v>
      </c>
      <c r="AO572" s="31">
        <f>(AA572*'Propiedades físicas'!$F$6)/1000</f>
        <v>78.238437636373305</v>
      </c>
      <c r="AP572" s="31">
        <f>(AB572*'Propiedades físicas'!$F$9)/1000</f>
        <v>70.509669896188683</v>
      </c>
      <c r="AQ572" s="31">
        <f>(AC572*'Propiedades físicas'!$F$5)/1000</f>
        <v>99.143212463004843</v>
      </c>
      <c r="AR572" s="31">
        <f>(AD572*'Propiedades físicas'!$F$8)/1000</f>
        <v>17.962846638704953</v>
      </c>
      <c r="AS572" s="31">
        <f>(AE572*'Propiedades físicas'!$F$7)/1000</f>
        <v>3.7161362194683534</v>
      </c>
      <c r="AT572" s="31">
        <f t="shared" si="365"/>
        <v>496.2640746670985</v>
      </c>
      <c r="AU572" s="31">
        <f t="shared" si="366"/>
        <v>0.45680069016768543</v>
      </c>
      <c r="AV572" s="31">
        <f t="shared" si="370"/>
        <v>0.15765484875941674</v>
      </c>
      <c r="AW572" s="31">
        <f t="shared" si="370"/>
        <v>0.14208094741390992</v>
      </c>
      <c r="AX572" s="31">
        <f t="shared" si="370"/>
        <v>0.19977914486256459</v>
      </c>
      <c r="AY572" s="31">
        <f t="shared" si="367"/>
        <v>3.6196145471047256E-2</v>
      </c>
      <c r="AZ572" s="31">
        <f t="shared" si="367"/>
        <v>7.4882233253760998E-3</v>
      </c>
      <c r="BA572" s="31">
        <f t="shared" si="368"/>
        <v>0.99999999999999989</v>
      </c>
      <c r="BB572" s="34">
        <f>AU572*'Propiedades físicas'!$C$4+'Diseño reactor'!AV572*'Propiedades físicas'!$C$5+'Diseño reactor'!AW572*'Propiedades físicas'!$C$8+'Diseño reactor'!AX572*'Propiedades físicas'!$C$9+'Diseño reactor'!AY572*'Propiedades físicas'!$C$7+'Diseño reactor'!AZ572*'Propiedades físicas'!$C$6</f>
        <v>877.35716802117759</v>
      </c>
      <c r="BC572" s="45">
        <f>AU572*'Propiedades físicas'!$L$4+'Diseño reactor'!AV572*'Propiedades físicas'!$L$5+'Diseño reactor'!AW572*'Propiedades físicas'!$L$8+AX572*'Propiedades físicas'!$L$9+'Diseño reactor'!AY572*'Propiedades físicas'!$L$7+'Diseño reactor'!AZ572*'Propiedades físicas'!$L$6</f>
        <v>1.943670515211313</v>
      </c>
      <c r="BD572" s="29">
        <f t="shared" si="345"/>
        <v>4.2467392560285866</v>
      </c>
      <c r="BE572" s="58">
        <f t="shared" si="346"/>
        <v>44.362674802246907</v>
      </c>
      <c r="BF572" s="30">
        <f>AU572*'Propiedades físicas'!$I$4+'Diseño reactor'!AV572*'Propiedades físicas'!$I$5+'Diseño reactor'!AW572*'Propiedades físicas'!$I$8+'Diseño reactor'!AX572*'Propiedades físicas'!$I$9+'Diseño reactor'!AY572*'Propiedades físicas'!$I$7+'Diseño reactor'!AZ572*'Propiedades físicas'!$I$6</f>
        <v>1.9079701174229018E-2</v>
      </c>
      <c r="BG572" s="24">
        <f>AU572*'Propiedades físicas'!$O$4+'Diseño reactor'!AV572*'Propiedades físicas'!$O$5+'Diseño reactor'!AW572*'Propiedades físicas'!$O$8+'Diseño reactor'!AX572*'Propiedades físicas'!$O$9+'Diseño reactor'!AY572*'Propiedades físicas'!$O$7+'Diseño reactor'!AZ572*'Propiedades físicas'!$O$6</f>
        <v>0.1468654836616769</v>
      </c>
      <c r="BH572" s="54">
        <f t="shared" si="347"/>
        <v>43173.679143085006</v>
      </c>
      <c r="BI572" s="34">
        <f t="shared" si="369"/>
        <v>252.50761231836313</v>
      </c>
      <c r="BJ572" s="27">
        <f t="shared" si="348"/>
        <v>4822.7626369486225</v>
      </c>
      <c r="BK572" s="34">
        <f t="shared" si="349"/>
        <v>544.84412866224898</v>
      </c>
      <c r="BL572" s="27">
        <f t="shared" si="350"/>
        <v>104.8217629696463</v>
      </c>
      <c r="BM572" s="34">
        <f t="shared" si="351"/>
        <v>1.1054421768707483</v>
      </c>
      <c r="BN572" s="45">
        <f t="shared" si="352"/>
        <v>503.0525744147572</v>
      </c>
      <c r="BO572" s="45">
        <f t="shared" si="353"/>
        <v>75.139103732596283</v>
      </c>
      <c r="BP572" s="66">
        <f t="shared" si="354"/>
        <v>6.7028101848989117</v>
      </c>
    </row>
    <row r="573" spans="8:68">
      <c r="H573" s="68">
        <v>568</v>
      </c>
      <c r="I573" s="31">
        <f>('Propiedades físicas'!$C$10*'Diseño reactor'!H573)/1000</f>
        <v>497.1393199486983</v>
      </c>
      <c r="J573" s="31">
        <f t="shared" si="331"/>
        <v>0.91724790557113123</v>
      </c>
      <c r="K573" s="31">
        <f>(I573*1000)/'Propiedades físicas'!$F$10</f>
        <v>3247.3966887897654</v>
      </c>
      <c r="L573" s="31">
        <f t="shared" si="332"/>
        <v>463.91381268425221</v>
      </c>
      <c r="M573" s="31">
        <f t="shared" si="333"/>
        <v>2783.4828761055132</v>
      </c>
      <c r="N573" s="31">
        <f t="shared" si="334"/>
        <v>0.81674967021875389</v>
      </c>
      <c r="O573" s="32">
        <f t="shared" si="335"/>
        <v>4.9004980213125231</v>
      </c>
      <c r="P573" s="33">
        <f t="shared" si="336"/>
        <v>0.45500802455319161</v>
      </c>
      <c r="Q573" s="31">
        <f t="shared" si="337"/>
        <v>4.3075789245480927</v>
      </c>
      <c r="R573" s="31">
        <f t="shared" si="338"/>
        <v>0.20152484609981389</v>
      </c>
      <c r="S573" s="31">
        <f t="shared" si="339"/>
        <v>0.59291909676443022</v>
      </c>
      <c r="T573" s="31">
        <f t="shared" si="340"/>
        <v>8.9256148032628782E-2</v>
      </c>
      <c r="U573" s="31">
        <f t="shared" si="341"/>
        <v>7.0960651533119617E-2</v>
      </c>
      <c r="V573" s="47">
        <f t="shared" si="355"/>
        <v>4.5059047091675292E-4</v>
      </c>
      <c r="W573" s="31">
        <f t="shared" si="342"/>
        <v>0.44290393844747472</v>
      </c>
      <c r="X573" s="34">
        <f>(S573*H573*'Propiedades físicas'!$F$5*60*24*365)/(1000000)</f>
        <v>52124.294150596303</v>
      </c>
      <c r="Y573" s="34">
        <f>(U573*H573*'Propiedades físicas'!$F$7*60*24*365)/(1000000)</f>
        <v>1950.8943887750754</v>
      </c>
      <c r="Z573" s="31">
        <f t="shared" si="356"/>
        <v>258.44455794621285</v>
      </c>
      <c r="AA573" s="31">
        <f t="shared" si="372"/>
        <v>2446.7048291433166</v>
      </c>
      <c r="AB573" s="31">
        <f t="shared" si="373"/>
        <v>114.46611258469429</v>
      </c>
      <c r="AC573" s="31">
        <f t="shared" si="374"/>
        <v>336.77804696219636</v>
      </c>
      <c r="AD573" s="31">
        <f t="shared" si="371"/>
        <v>50.697492082533145</v>
      </c>
      <c r="AE573" s="31">
        <f t="shared" si="360"/>
        <v>40.305650070811943</v>
      </c>
      <c r="AF573" s="31">
        <f t="shared" si="361"/>
        <v>3247.396688789765</v>
      </c>
      <c r="AG573" s="31">
        <f t="shared" si="362"/>
        <v>7.9585151650360772E-2</v>
      </c>
      <c r="AH573" s="31">
        <f t="shared" si="363"/>
        <v>0.75343577136403095</v>
      </c>
      <c r="AI573" s="31">
        <f t="shared" si="363"/>
        <v>3.524857710788433E-2</v>
      </c>
      <c r="AJ573" s="31">
        <f t="shared" si="363"/>
        <v>0.1037070857788262</v>
      </c>
      <c r="AK573" s="31">
        <f t="shared" si="344"/>
        <v>1.5611733625751467E-2</v>
      </c>
      <c r="AL573" s="31">
        <f t="shared" si="344"/>
        <v>1.241168047314632E-2</v>
      </c>
      <c r="AM573" s="31">
        <f t="shared" si="364"/>
        <v>1</v>
      </c>
      <c r="AN573" s="31">
        <f>(Z573*'Propiedades físicas'!$F$4)/1000</f>
        <v>227.27097536674066</v>
      </c>
      <c r="AO573" s="31">
        <f>(AA573*'Propiedades físicas'!$F$6)/1000</f>
        <v>78.392422725751871</v>
      </c>
      <c r="AP573" s="31">
        <f>(AB573*'Propiedades físicas'!$F$9)/1000</f>
        <v>70.619868159127137</v>
      </c>
      <c r="AQ573" s="31">
        <f>(AC573*'Propiedades físicas'!$F$5)/1000</f>
        <v>99.171031488957979</v>
      </c>
      <c r="AR573" s="31">
        <f>(AD573*'Propiedades físicas'!$F$8)/1000</f>
        <v>17.973274893099642</v>
      </c>
      <c r="AS573" s="31">
        <f>(AE573*'Propiedades físicas'!$F$7)/1000</f>
        <v>3.7117473150210722</v>
      </c>
      <c r="AT573" s="31">
        <f t="shared" si="365"/>
        <v>497.1393199486983</v>
      </c>
      <c r="AU573" s="31">
        <f t="shared" si="366"/>
        <v>0.45715751349177858</v>
      </c>
      <c r="AV573" s="31">
        <f t="shared" si="370"/>
        <v>0.15768702973211107</v>
      </c>
      <c r="AW573" s="31">
        <f t="shared" si="370"/>
        <v>0.14205246965058943</v>
      </c>
      <c r="AX573" s="31">
        <f t="shared" si="370"/>
        <v>0.19948337922494608</v>
      </c>
      <c r="AY573" s="31">
        <f t="shared" si="367"/>
        <v>3.6153396385854922E-2</v>
      </c>
      <c r="AZ573" s="31">
        <f t="shared" si="367"/>
        <v>7.4662115147200621E-3</v>
      </c>
      <c r="BA573" s="31">
        <f t="shared" si="368"/>
        <v>1</v>
      </c>
      <c r="BB573" s="34">
        <f>AU573*'Propiedades físicas'!$C$4+'Diseño reactor'!AV573*'Propiedades físicas'!$C$5+'Diseño reactor'!AW573*'Propiedades físicas'!$C$8+'Diseño reactor'!AX573*'Propiedades físicas'!$C$9+'Diseño reactor'!AY573*'Propiedades físicas'!$C$7+'Diseño reactor'!AZ573*'Propiedades físicas'!$C$6</f>
        <v>877.3513690192384</v>
      </c>
      <c r="BC573" s="45">
        <f>AU573*'Propiedades físicas'!$L$4+'Diseño reactor'!AV573*'Propiedades físicas'!$L$5+'Diseño reactor'!AW573*'Propiedades físicas'!$L$8+AX573*'Propiedades físicas'!$L$9+'Diseño reactor'!AY573*'Propiedades físicas'!$L$7+'Diseño reactor'!AZ573*'Propiedades físicas'!$L$6</f>
        <v>1.9439490032777293</v>
      </c>
      <c r="BD573" s="29">
        <f t="shared" si="345"/>
        <v>4.241994293090916</v>
      </c>
      <c r="BE573" s="58">
        <f t="shared" si="346"/>
        <v>44.357138076839874</v>
      </c>
      <c r="BF573" s="30">
        <f>AU573*'Propiedades físicas'!$I$4+'Diseño reactor'!AV573*'Propiedades físicas'!$I$5+'Diseño reactor'!AW573*'Propiedades físicas'!$I$8+'Diseño reactor'!AX573*'Propiedades físicas'!$I$9+'Diseño reactor'!AY573*'Propiedades físicas'!$I$7+'Diseño reactor'!AZ573*'Propiedades físicas'!$I$6</f>
        <v>1.908225413247578E-2</v>
      </c>
      <c r="BG573" s="24">
        <f>AU573*'Propiedades físicas'!$O$4+'Diseño reactor'!AV573*'Propiedades físicas'!$O$5+'Diseño reactor'!AW573*'Propiedades físicas'!$O$8+'Diseño reactor'!AX573*'Propiedades físicas'!$O$9+'Diseño reactor'!AY573*'Propiedades físicas'!$O$7+'Diseño reactor'!AZ573*'Propiedades físicas'!$O$6</f>
        <v>0.14687587581310757</v>
      </c>
      <c r="BH573" s="54">
        <f t="shared" si="347"/>
        <v>43167.617740805385</v>
      </c>
      <c r="BI573" s="34">
        <f t="shared" si="369"/>
        <v>252.55971204093532</v>
      </c>
      <c r="BJ573" s="27">
        <f t="shared" si="348"/>
        <v>4822.6428679590254</v>
      </c>
      <c r="BK573" s="34">
        <f t="shared" si="349"/>
        <v>544.86914997332212</v>
      </c>
      <c r="BL573" s="27">
        <f t="shared" si="350"/>
        <v>104.82268905778996</v>
      </c>
      <c r="BM573" s="34">
        <f t="shared" si="351"/>
        <v>1.1054421768707483</v>
      </c>
      <c r="BN573" s="45">
        <f t="shared" si="352"/>
        <v>504.09287210269497</v>
      </c>
      <c r="BO573" s="45">
        <f t="shared" si="353"/>
        <v>75.192517461183073</v>
      </c>
      <c r="BP573" s="66">
        <f t="shared" si="354"/>
        <v>6.702765881836628</v>
      </c>
    </row>
    <row r="574" spans="8:68">
      <c r="H574" s="68">
        <v>569</v>
      </c>
      <c r="I574" s="31">
        <f>('Propiedades físicas'!$C$10*'Diseño reactor'!H574)/1000</f>
        <v>498.0145652302981</v>
      </c>
      <c r="J574" s="31">
        <f t="shared" si="331"/>
        <v>0.91563587058770213</v>
      </c>
      <c r="K574" s="31">
        <f>(I574*1000)/'Propiedades físicas'!$F$10</f>
        <v>3253.1139364812966</v>
      </c>
      <c r="L574" s="31">
        <f t="shared" si="332"/>
        <v>464.73056235447092</v>
      </c>
      <c r="M574" s="31">
        <f t="shared" si="333"/>
        <v>2788.3833741268254</v>
      </c>
      <c r="N574" s="31">
        <f t="shared" si="334"/>
        <v>0.81674967021875378</v>
      </c>
      <c r="O574" s="32">
        <f t="shared" si="335"/>
        <v>4.9004980213125231</v>
      </c>
      <c r="P574" s="33">
        <f t="shared" si="336"/>
        <v>0.45536247417222864</v>
      </c>
      <c r="Q574" s="31">
        <f t="shared" si="337"/>
        <v>4.3084555809474372</v>
      </c>
      <c r="R574" s="31">
        <f t="shared" si="338"/>
        <v>0.20148421692271332</v>
      </c>
      <c r="S574" s="31">
        <f t="shared" si="339"/>
        <v>0.59204244036508535</v>
      </c>
      <c r="T574" s="31">
        <f t="shared" si="340"/>
        <v>8.9150713929063652E-2</v>
      </c>
      <c r="U574" s="31">
        <f t="shared" si="341"/>
        <v>7.0752265194748212E-2</v>
      </c>
      <c r="V574" s="47">
        <f t="shared" si="355"/>
        <v>4.5094147927735267E-4</v>
      </c>
      <c r="W574" s="31">
        <f t="shared" si="342"/>
        <v>0.44246996261379962</v>
      </c>
      <c r="X574" s="34">
        <f>(S574*H574*'Propiedades físicas'!$F$5*60*24*365)/(1000000)</f>
        <v>52138.858579042004</v>
      </c>
      <c r="Y574" s="34">
        <f>(U574*H574*'Propiedades físicas'!$F$7*60*24*365)/(1000000)</f>
        <v>1948.589888686683</v>
      </c>
      <c r="Z574" s="31">
        <f t="shared" si="356"/>
        <v>259.10124780399809</v>
      </c>
      <c r="AA574" s="31">
        <f t="shared" si="372"/>
        <v>2451.5112255590916</v>
      </c>
      <c r="AB574" s="31">
        <f t="shared" si="373"/>
        <v>114.64451942902387</v>
      </c>
      <c r="AC574" s="31">
        <f t="shared" si="374"/>
        <v>336.87214856773357</v>
      </c>
      <c r="AD574" s="31">
        <f t="shared" si="371"/>
        <v>50.726756225637217</v>
      </c>
      <c r="AE574" s="31">
        <f t="shared" si="360"/>
        <v>40.25803889581173</v>
      </c>
      <c r="AF574" s="31">
        <f t="shared" si="361"/>
        <v>3253.1139364812962</v>
      </c>
      <c r="AG574" s="31">
        <f t="shared" si="362"/>
        <v>7.9647148198028636E-2</v>
      </c>
      <c r="AH574" s="31">
        <f t="shared" si="363"/>
        <v>0.75358910675312785</v>
      </c>
      <c r="AI574" s="31">
        <f t="shared" si="363"/>
        <v>3.5241470685477491E-2</v>
      </c>
      <c r="AJ574" s="31">
        <f t="shared" si="363"/>
        <v>0.10355375038972922</v>
      </c>
      <c r="AK574" s="31">
        <f t="shared" si="344"/>
        <v>1.559329221665854E-2</v>
      </c>
      <c r="AL574" s="31">
        <f t="shared" si="344"/>
        <v>1.237523175697821E-2</v>
      </c>
      <c r="AM574" s="31">
        <f t="shared" si="364"/>
        <v>0.99999999999999989</v>
      </c>
      <c r="AN574" s="31">
        <f>(Z574*'Propiedades físicas'!$F$4)/1000</f>
        <v>227.84845529387985</v>
      </c>
      <c r="AO574" s="31">
        <f>(AA574*'Propiedades físicas'!$F$6)/1000</f>
        <v>78.546419666913295</v>
      </c>
      <c r="AP574" s="31">
        <f>(AB574*'Propiedades físicas'!$F$9)/1000</f>
        <v>70.72993626173627</v>
      </c>
      <c r="AQ574" s="31">
        <f>(AC574*'Propiedades físicas'!$F$5)/1000</f>
        <v>99.198741588740518</v>
      </c>
      <c r="AR574" s="31">
        <f>(AD574*'Propiedades físicas'!$F$8)/1000</f>
        <v>17.983649617112899</v>
      </c>
      <c r="AS574" s="31">
        <f>(AE574*'Propiedades físicas'!$F$7)/1000</f>
        <v>3.7073628019153024</v>
      </c>
      <c r="AT574" s="31">
        <f t="shared" si="365"/>
        <v>498.0145652302981</v>
      </c>
      <c r="AU574" s="31">
        <f t="shared" si="366"/>
        <v>0.45751363755498864</v>
      </c>
      <c r="AV574" s="31">
        <f t="shared" si="370"/>
        <v>0.15771912138873062</v>
      </c>
      <c r="AW574" s="31">
        <f t="shared" si="370"/>
        <v>0.14202383062637627</v>
      </c>
      <c r="AX574" s="31">
        <f t="shared" si="370"/>
        <v>0.19918843446449763</v>
      </c>
      <c r="AY574" s="31">
        <f t="shared" si="367"/>
        <v>3.6110690073485455E-2</v>
      </c>
      <c r="AZ574" s="31">
        <f t="shared" si="367"/>
        <v>7.4442858919214492E-3</v>
      </c>
      <c r="BA574" s="31">
        <f t="shared" si="368"/>
        <v>1</v>
      </c>
      <c r="BB574" s="34">
        <f>AU574*'Propiedades físicas'!$C$4+'Diseño reactor'!AV574*'Propiedades físicas'!$C$5+'Diseño reactor'!AW574*'Propiedades físicas'!$C$8+'Diseño reactor'!AX574*'Propiedades físicas'!$C$9+'Diseño reactor'!AY574*'Propiedades físicas'!$C$7+'Diseño reactor'!AZ574*'Propiedades físicas'!$C$6</f>
        <v>877.34559142620549</v>
      </c>
      <c r="BC574" s="45">
        <f>AU574*'Propiedades físicas'!$L$4+'Diseño reactor'!AV574*'Propiedades físicas'!$L$5+'Diseño reactor'!AW574*'Propiedades físicas'!$L$8+AX574*'Propiedades físicas'!$L$9+'Diseño reactor'!AY574*'Propiedades físicas'!$L$7+'Diseño reactor'!AZ574*'Propiedades físicas'!$L$6</f>
        <v>1.9442269259843432</v>
      </c>
      <c r="BD574" s="29">
        <f t="shared" si="345"/>
        <v>4.2372599238232498</v>
      </c>
      <c r="BE574" s="58">
        <f t="shared" si="346"/>
        <v>44.351614865599188</v>
      </c>
      <c r="BF574" s="30">
        <f>AU574*'Propiedades físicas'!$I$4+'Diseño reactor'!AV574*'Propiedades físicas'!$I$5+'Diseño reactor'!AW574*'Propiedades físicas'!$I$8+'Diseño reactor'!AX574*'Propiedades físicas'!$I$9+'Diseño reactor'!AY574*'Propiedades físicas'!$I$7+'Diseño reactor'!AZ574*'Propiedades físicas'!$I$6</f>
        <v>1.9084798013200469E-2</v>
      </c>
      <c r="BG574" s="24">
        <f>AU574*'Propiedades físicas'!$O$4+'Diseño reactor'!AV574*'Propiedades físicas'!$O$5+'Diseño reactor'!AW574*'Propiedades físicas'!$O$8+'Diseño reactor'!AX574*'Propiedades físicas'!$O$9+'Diseño reactor'!AY574*'Propiedades físicas'!$O$7+'Diseño reactor'!AZ574*'Propiedades físicas'!$O$6</f>
        <v>0.14688625363790506</v>
      </c>
      <c r="BH574" s="54">
        <f t="shared" si="347"/>
        <v>43161.579542836247</v>
      </c>
      <c r="BI574" s="34">
        <f t="shared" si="369"/>
        <v>252.61164510129214</v>
      </c>
      <c r="BJ574" s="27">
        <f t="shared" si="348"/>
        <v>4822.5236380259303</v>
      </c>
      <c r="BK574" s="34">
        <f t="shared" si="349"/>
        <v>544.89417713066871</v>
      </c>
      <c r="BL574" s="27">
        <f t="shared" si="350"/>
        <v>104.82361529360217</v>
      </c>
      <c r="BM574" s="34">
        <f t="shared" si="351"/>
        <v>1.1054421768707483</v>
      </c>
      <c r="BN574" s="45">
        <f t="shared" si="352"/>
        <v>505.13354624743351</v>
      </c>
      <c r="BO574" s="45">
        <f t="shared" si="353"/>
        <v>75.245826592491142</v>
      </c>
      <c r="BP574" s="66">
        <f t="shared" si="354"/>
        <v>6.7027217423335426</v>
      </c>
    </row>
    <row r="575" spans="8:68">
      <c r="H575" s="68">
        <v>570</v>
      </c>
      <c r="I575" s="31">
        <f>('Propiedades físicas'!$C$10*'Diseño reactor'!H575)/1000</f>
        <v>498.88981051189796</v>
      </c>
      <c r="J575" s="31">
        <f t="shared" si="331"/>
        <v>0.91402949186737281</v>
      </c>
      <c r="K575" s="31">
        <f>(I575*1000)/'Propiedades físicas'!$F$10</f>
        <v>3258.8311841728282</v>
      </c>
      <c r="L575" s="31">
        <f t="shared" si="332"/>
        <v>465.54731202468975</v>
      </c>
      <c r="M575" s="31">
        <f t="shared" si="333"/>
        <v>2793.2838721481385</v>
      </c>
      <c r="N575" s="31">
        <f t="shared" si="334"/>
        <v>0.81674967021875389</v>
      </c>
      <c r="O575" s="32">
        <f t="shared" si="335"/>
        <v>4.900498021312524</v>
      </c>
      <c r="P575" s="33">
        <f t="shared" si="336"/>
        <v>0.45571622986203497</v>
      </c>
      <c r="Q575" s="31">
        <f t="shared" si="337"/>
        <v>4.3093298071438602</v>
      </c>
      <c r="R575" s="31">
        <f t="shared" si="338"/>
        <v>0.20144336054573161</v>
      </c>
      <c r="S575" s="31">
        <f t="shared" si="339"/>
        <v>0.59116821416866272</v>
      </c>
      <c r="T575" s="31">
        <f t="shared" si="340"/>
        <v>8.904538581003088E-2</v>
      </c>
      <c r="U575" s="31">
        <f t="shared" si="341"/>
        <v>7.0544694000956504E-2</v>
      </c>
      <c r="V575" s="47">
        <f t="shared" si="355"/>
        <v>4.5129180044589873E-4</v>
      </c>
      <c r="W575" s="31">
        <f t="shared" si="342"/>
        <v>0.44203683640303365</v>
      </c>
      <c r="X575" s="34">
        <f>(S575*H575*'Propiedades físicas'!$F$5*60*24*365)/(1000000)</f>
        <v>52153.366035831132</v>
      </c>
      <c r="Y575" s="34">
        <f>(U575*H575*'Propiedades físicas'!$F$7*60*24*365)/(1000000)</f>
        <v>1946.2877051292419</v>
      </c>
      <c r="Z575" s="31">
        <f t="shared" si="356"/>
        <v>259.75825102135991</v>
      </c>
      <c r="AA575" s="31">
        <f t="shared" si="372"/>
        <v>2456.3179900720002</v>
      </c>
      <c r="AB575" s="31">
        <f t="shared" si="373"/>
        <v>114.82271551106702</v>
      </c>
      <c r="AC575" s="31">
        <f t="shared" si="374"/>
        <v>336.96588207613775</v>
      </c>
      <c r="AD575" s="31">
        <f t="shared" si="371"/>
        <v>50.755869911717603</v>
      </c>
      <c r="AE575" s="31">
        <f t="shared" si="360"/>
        <v>40.210475580545207</v>
      </c>
      <c r="AF575" s="31">
        <f t="shared" si="361"/>
        <v>3258.8311841728282</v>
      </c>
      <c r="AG575" s="31">
        <f t="shared" si="362"/>
        <v>7.9709023370995197E-2</v>
      </c>
      <c r="AH575" s="31">
        <f t="shared" si="363"/>
        <v>0.75374201707704425</v>
      </c>
      <c r="AI575" s="31">
        <f t="shared" si="363"/>
        <v>3.5234324523690186E-2</v>
      </c>
      <c r="AJ575" s="31">
        <f t="shared" si="363"/>
        <v>0.10340084006581274</v>
      </c>
      <c r="AK575" s="31">
        <f t="shared" si="344"/>
        <v>1.5574869345249836E-2</v>
      </c>
      <c r="AL575" s="31">
        <f t="shared" si="344"/>
        <v>1.2338925617207636E-2</v>
      </c>
      <c r="AM575" s="31">
        <f t="shared" si="364"/>
        <v>0.99999999999999989</v>
      </c>
      <c r="AN575" s="31">
        <f>(Z575*'Propiedades físicas'!$F$4)/1000</f>
        <v>228.42621078316347</v>
      </c>
      <c r="AO575" s="31">
        <f>(AA575*'Propiedades físicas'!$F$6)/1000</f>
        <v>78.70042840190689</v>
      </c>
      <c r="AP575" s="31">
        <f>(AB575*'Propiedades físicas'!$F$9)/1000</f>
        <v>70.839874334552789</v>
      </c>
      <c r="AQ575" s="31">
        <f>(AC575*'Propiedades físicas'!$F$5)/1000</f>
        <v>99.226343294960287</v>
      </c>
      <c r="AR575" s="31">
        <f>(AD575*'Propiedades físicas'!$F$8)/1000</f>
        <v>17.993971001102121</v>
      </c>
      <c r="AS575" s="31">
        <f>(AE575*'Propiedades físicas'!$F$7)/1000</f>
        <v>3.7029826962124086</v>
      </c>
      <c r="AT575" s="31">
        <f t="shared" si="365"/>
        <v>498.88981051189802</v>
      </c>
      <c r="AU575" s="31">
        <f t="shared" si="366"/>
        <v>0.45786906441079883</v>
      </c>
      <c r="AV575" s="31">
        <f t="shared" si="370"/>
        <v>0.15775112408320066</v>
      </c>
      <c r="AW575" s="31">
        <f t="shared" si="370"/>
        <v>0.14199503145166628</v>
      </c>
      <c r="AX575" s="31">
        <f t="shared" si="370"/>
        <v>0.19889430732839919</v>
      </c>
      <c r="AY575" s="31">
        <f t="shared" si="367"/>
        <v>3.6068026690380728E-2</v>
      </c>
      <c r="AZ575" s="31">
        <f t="shared" si="367"/>
        <v>7.4224460355541699E-3</v>
      </c>
      <c r="BA575" s="31">
        <f t="shared" si="368"/>
        <v>0.99999999999999989</v>
      </c>
      <c r="BB575" s="34">
        <f>AU575*'Propiedades físicas'!$C$4+'Diseño reactor'!AV575*'Propiedades físicas'!$C$5+'Diseño reactor'!AW575*'Propiedades físicas'!$C$8+'Diseño reactor'!AX575*'Propiedades físicas'!$C$9+'Diseño reactor'!AY575*'Propiedades físicas'!$C$7+'Diseño reactor'!AZ575*'Propiedades físicas'!$C$6</f>
        <v>877.33983514168892</v>
      </c>
      <c r="BC575" s="45">
        <f>AU575*'Propiedades físicas'!$L$4+'Diseño reactor'!AV575*'Propiedades físicas'!$L$5+'Diseño reactor'!AW575*'Propiedades físicas'!$L$8+AX575*'Propiedades físicas'!$L$9+'Diseño reactor'!AY575*'Propiedades físicas'!$L$7+'Diseño reactor'!AZ575*'Propiedades físicas'!$L$6</f>
        <v>1.9445042849940186</v>
      </c>
      <c r="BD575" s="29">
        <f t="shared" si="345"/>
        <v>4.2325361129181349</v>
      </c>
      <c r="BE575" s="58">
        <f t="shared" si="346"/>
        <v>44.346105117382265</v>
      </c>
      <c r="BF575" s="30">
        <f>AU575*'Propiedades físicas'!$I$4+'Diseño reactor'!AV575*'Propiedades físicas'!$I$5+'Diseño reactor'!AW575*'Propiedades físicas'!$I$8+'Diseño reactor'!AX575*'Propiedades físicas'!$I$9+'Diseño reactor'!AY575*'Propiedades físicas'!$I$7+'Diseño reactor'!AZ575*'Propiedades físicas'!$I$6</f>
        <v>1.9087332857426233E-2</v>
      </c>
      <c r="BG575" s="24">
        <f>AU575*'Propiedades físicas'!$O$4+'Diseño reactor'!AV575*'Propiedades físicas'!$O$5+'Diseño reactor'!AW575*'Propiedades físicas'!$O$8+'Diseño reactor'!AX575*'Propiedades físicas'!$O$9+'Diseño reactor'!AY575*'Propiedades físicas'!$O$7+'Diseño reactor'!AZ575*'Propiedades físicas'!$O$6</f>
        <v>0.1468966171512166</v>
      </c>
      <c r="BH575" s="54">
        <f t="shared" si="347"/>
        <v>43155.564433595449</v>
      </c>
      <c r="BI575" s="34">
        <f t="shared" si="369"/>
        <v>252.66341220210356</v>
      </c>
      <c r="BJ575" s="27">
        <f t="shared" si="348"/>
        <v>4822.4049443593649</v>
      </c>
      <c r="BK575" s="34">
        <f t="shared" si="349"/>
        <v>544.91920989207051</v>
      </c>
      <c r="BL575" s="27">
        <f t="shared" si="350"/>
        <v>104.82454166807912</v>
      </c>
      <c r="BM575" s="34">
        <f t="shared" si="351"/>
        <v>1.1054421768707483</v>
      </c>
      <c r="BN575" s="45">
        <f t="shared" si="352"/>
        <v>506.17459569106353</v>
      </c>
      <c r="BO575" s="45">
        <f t="shared" si="353"/>
        <v>75.299031433399307</v>
      </c>
      <c r="BP575" s="66">
        <f t="shared" si="354"/>
        <v>6.702677765622699</v>
      </c>
    </row>
    <row r="576" spans="8:68">
      <c r="H576" s="68">
        <v>571</v>
      </c>
      <c r="I576" s="31">
        <f>('Propiedades físicas'!$C$10*'Diseño reactor'!H576)/1000</f>
        <v>499.76505579349777</v>
      </c>
      <c r="J576" s="31">
        <f t="shared" si="331"/>
        <v>0.91242873969247373</v>
      </c>
      <c r="K576" s="31">
        <f>(I576*1000)/'Propiedades físicas'!$F$10</f>
        <v>3264.5484318643594</v>
      </c>
      <c r="L576" s="31">
        <f t="shared" si="332"/>
        <v>466.36406169490846</v>
      </c>
      <c r="M576" s="31">
        <f t="shared" si="333"/>
        <v>2798.1843701694506</v>
      </c>
      <c r="N576" s="31">
        <f t="shared" si="334"/>
        <v>0.81674967021875389</v>
      </c>
      <c r="O576" s="32">
        <f t="shared" si="335"/>
        <v>4.9004980213125231</v>
      </c>
      <c r="P576" s="33">
        <f t="shared" si="336"/>
        <v>0.45606929365844362</v>
      </c>
      <c r="Q576" s="31">
        <f t="shared" si="337"/>
        <v>4.3102016127564688</v>
      </c>
      <c r="R576" s="31">
        <f t="shared" si="338"/>
        <v>0.20140227853445553</v>
      </c>
      <c r="S576" s="31">
        <f t="shared" si="339"/>
        <v>0.59029640855605403</v>
      </c>
      <c r="T576" s="31">
        <f t="shared" si="340"/>
        <v>8.894016405596579E-2</v>
      </c>
      <c r="U576" s="31">
        <f t="shared" si="341"/>
        <v>7.033793396988898E-2</v>
      </c>
      <c r="V576" s="47">
        <f t="shared" si="355"/>
        <v>4.516414364384588E-4</v>
      </c>
      <c r="W576" s="31">
        <f t="shared" si="342"/>
        <v>0.44160455732257303</v>
      </c>
      <c r="X576" s="34">
        <f>(S576*H576*'Propiedades físicas'!$F$5*60*24*365)/(1000000)</f>
        <v>52167.816799261447</v>
      </c>
      <c r="Y576" s="34">
        <f>(U576*H576*'Propiedades físicas'!$F$7*60*24*365)/(1000000)</f>
        <v>1943.9878464180231</v>
      </c>
      <c r="Z576" s="31">
        <f t="shared" si="356"/>
        <v>260.41556667897129</v>
      </c>
      <c r="AA576" s="31">
        <f t="shared" si="372"/>
        <v>2461.1251208839435</v>
      </c>
      <c r="AB576" s="31">
        <f t="shared" si="373"/>
        <v>115.0007010431741</v>
      </c>
      <c r="AC576" s="31">
        <f t="shared" si="374"/>
        <v>337.05924928550684</v>
      </c>
      <c r="AD576" s="31">
        <f t="shared" si="371"/>
        <v>50.784833675956463</v>
      </c>
      <c r="AE576" s="31">
        <f t="shared" si="360"/>
        <v>40.16296029680661</v>
      </c>
      <c r="AF576" s="31">
        <f t="shared" si="361"/>
        <v>3264.5484318643585</v>
      </c>
      <c r="AG576" s="31">
        <f t="shared" si="362"/>
        <v>7.9770777525346739E-2</v>
      </c>
      <c r="AH576" s="31">
        <f t="shared" si="363"/>
        <v>0.7538945040182522</v>
      </c>
      <c r="AI576" s="31">
        <f t="shared" si="363"/>
        <v>3.5227138896358201E-2</v>
      </c>
      <c r="AJ576" s="31">
        <f t="shared" si="363"/>
        <v>0.10324835312460502</v>
      </c>
      <c r="AK576" s="31">
        <f t="shared" si="344"/>
        <v>1.5556465078067057E-2</v>
      </c>
      <c r="AL576" s="31">
        <f t="shared" si="344"/>
        <v>1.2302761357370904E-2</v>
      </c>
      <c r="AM576" s="31">
        <f t="shared" si="364"/>
        <v>1.0000000000000002</v>
      </c>
      <c r="AN576" s="31">
        <f>(Z576*'Propiedades físicas'!$F$4)/1000</f>
        <v>229.00424102615375</v>
      </c>
      <c r="AO576" s="31">
        <f>(AA576*'Propiedades físicas'!$F$6)/1000</f>
        <v>78.854448873121555</v>
      </c>
      <c r="AP576" s="31">
        <f>(AB576*'Propiedades físicas'!$F$9)/1000</f>
        <v>70.94968250858625</v>
      </c>
      <c r="AQ576" s="31">
        <f>(AC576*'Propiedades físicas'!$F$5)/1000</f>
        <v>99.253837137103218</v>
      </c>
      <c r="AR576" s="31">
        <f>(AD576*'Propiedades físicas'!$F$8)/1000</f>
        <v>18.004239234800078</v>
      </c>
      <c r="AS576" s="31">
        <f>(AE576*'Propiedades físicas'!$F$7)/1000</f>
        <v>3.6986070137329206</v>
      </c>
      <c r="AT576" s="31">
        <f t="shared" si="365"/>
        <v>499.76505579349777</v>
      </c>
      <c r="AU576" s="31">
        <f t="shared" si="366"/>
        <v>0.45822379610466002</v>
      </c>
      <c r="AV576" s="31">
        <f t="shared" si="370"/>
        <v>0.15778303816764672</v>
      </c>
      <c r="AW576" s="31">
        <f t="shared" si="370"/>
        <v>0.14196607323002303</v>
      </c>
      <c r="AX576" s="31">
        <f t="shared" si="370"/>
        <v>0.19860099458037092</v>
      </c>
      <c r="AY576" s="31">
        <f t="shared" si="367"/>
        <v>3.6025406390636894E-2</v>
      </c>
      <c r="AZ576" s="31">
        <f t="shared" si="367"/>
        <v>7.4006915266624403E-3</v>
      </c>
      <c r="BA576" s="31">
        <f t="shared" si="368"/>
        <v>1</v>
      </c>
      <c r="BB576" s="34">
        <f>AU576*'Propiedades físicas'!$C$4+'Diseño reactor'!AV576*'Propiedades físicas'!$C$5+'Diseño reactor'!AW576*'Propiedades físicas'!$C$8+'Diseño reactor'!AX576*'Propiedades físicas'!$C$9+'Diseño reactor'!AY576*'Propiedades físicas'!$C$7+'Diseño reactor'!AZ576*'Propiedades físicas'!$C$6</f>
        <v>877.33410006587019</v>
      </c>
      <c r="BC576" s="45">
        <f>AU576*'Propiedades físicas'!$L$4+'Diseño reactor'!AV576*'Propiedades físicas'!$L$5+'Diseño reactor'!AW576*'Propiedades físicas'!$L$8+AX576*'Propiedades físicas'!$L$9+'Diseño reactor'!AY576*'Propiedades físicas'!$L$7+'Diseño reactor'!AZ576*'Propiedades físicas'!$L$6</f>
        <v>1.9447810819633209</v>
      </c>
      <c r="BD576" s="29">
        <f t="shared" si="345"/>
        <v>4.2278228252238099</v>
      </c>
      <c r="BE576" s="58">
        <f t="shared" si="346"/>
        <v>44.340608781315183</v>
      </c>
      <c r="BF576" s="30">
        <f>AU576*'Propiedades físicas'!$I$4+'Diseño reactor'!AV576*'Propiedades físicas'!$I$5+'Diseño reactor'!AW576*'Propiedades físicas'!$I$8+'Diseño reactor'!AX576*'Propiedades físicas'!$I$9+'Diseño reactor'!AY576*'Propiedades físicas'!$I$7+'Diseño reactor'!AZ576*'Propiedades físicas'!$I$6</f>
        <v>1.9089858705950227E-2</v>
      </c>
      <c r="BG576" s="24">
        <f>AU576*'Propiedades físicas'!$O$4+'Diseño reactor'!AV576*'Propiedades físicas'!$O$5+'Diseño reactor'!AW576*'Propiedades físicas'!$O$8+'Diseño reactor'!AX576*'Propiedades físicas'!$O$9+'Diseño reactor'!AY576*'Propiedades físicas'!$O$7+'Diseño reactor'!AZ576*'Propiedades físicas'!$O$6</f>
        <v>0.14690696636827141</v>
      </c>
      <c r="BH576" s="54">
        <f t="shared" si="347"/>
        <v>43149.572298218656</v>
      </c>
      <c r="BI576" s="34">
        <f t="shared" si="369"/>
        <v>252.71501404240485</v>
      </c>
      <c r="BJ576" s="27">
        <f t="shared" si="348"/>
        <v>4822.2867841866801</v>
      </c>
      <c r="BK576" s="34">
        <f t="shared" si="349"/>
        <v>544.94424801744015</v>
      </c>
      <c r="BL576" s="27">
        <f t="shared" si="350"/>
        <v>104.82546817229846</v>
      </c>
      <c r="BM576" s="34">
        <f t="shared" si="351"/>
        <v>1.1054421768707483</v>
      </c>
      <c r="BN576" s="45">
        <f t="shared" si="352"/>
        <v>507.21601928036148</v>
      </c>
      <c r="BO576" s="45">
        <f t="shared" si="353"/>
        <v>75.352132289587246</v>
      </c>
      <c r="BP576" s="66">
        <f t="shared" si="354"/>
        <v>6.7026339509415056</v>
      </c>
    </row>
    <row r="577" spans="8:68">
      <c r="H577" s="68">
        <v>572</v>
      </c>
      <c r="I577" s="31">
        <f>('Propiedades físicas'!$C$10*'Diseño reactor'!H577)/1000</f>
        <v>500.64030107509757</v>
      </c>
      <c r="J577" s="31">
        <f t="shared" si="331"/>
        <v>0.91083358455315133</v>
      </c>
      <c r="K577" s="31">
        <f>(I577*1000)/'Propiedades físicas'!$F$10</f>
        <v>3270.2656795558905</v>
      </c>
      <c r="L577" s="31">
        <f t="shared" si="332"/>
        <v>467.18081136512717</v>
      </c>
      <c r="M577" s="31">
        <f t="shared" si="333"/>
        <v>2803.0848681907632</v>
      </c>
      <c r="N577" s="31">
        <f t="shared" si="334"/>
        <v>0.81674967021875378</v>
      </c>
      <c r="O577" s="32">
        <f t="shared" si="335"/>
        <v>4.9004980213125231</v>
      </c>
      <c r="P577" s="33">
        <f t="shared" si="336"/>
        <v>0.456421667589332</v>
      </c>
      <c r="Q577" s="31">
        <f t="shared" si="337"/>
        <v>4.3110710073555154</v>
      </c>
      <c r="R577" s="31">
        <f t="shared" si="338"/>
        <v>0.20136097244484397</v>
      </c>
      <c r="S577" s="31">
        <f t="shared" si="339"/>
        <v>0.58942701395700803</v>
      </c>
      <c r="T577" s="31">
        <f t="shared" si="340"/>
        <v>8.8835049041569469E-2</v>
      </c>
      <c r="U577" s="31">
        <f t="shared" si="341"/>
        <v>7.0131981143008337E-2</v>
      </c>
      <c r="V577" s="47">
        <f t="shared" si="355"/>
        <v>4.5199038926322196E-4</v>
      </c>
      <c r="W577" s="31">
        <f t="shared" si="342"/>
        <v>0.44117312288955501</v>
      </c>
      <c r="X577" s="34">
        <f>(S577*H577*'Propiedades físicas'!$F$5*60*24*365)/(1000000)</f>
        <v>52182.211146000955</v>
      </c>
      <c r="Y577" s="34">
        <f>(U577*H577*'Propiedades físicas'!$F$7*60*24*365)/(1000000)</f>
        <v>1941.6903207429646</v>
      </c>
      <c r="Z577" s="31">
        <f t="shared" si="356"/>
        <v>261.07319386109793</v>
      </c>
      <c r="AA577" s="31">
        <f t="shared" si="372"/>
        <v>2465.9326162073548</v>
      </c>
      <c r="AB577" s="31">
        <f t="shared" si="373"/>
        <v>115.17847623845074</v>
      </c>
      <c r="AC577" s="31">
        <f t="shared" si="374"/>
        <v>337.15225198340858</v>
      </c>
      <c r="AD577" s="31">
        <f t="shared" si="371"/>
        <v>50.813648051777733</v>
      </c>
      <c r="AE577" s="31">
        <f t="shared" si="360"/>
        <v>40.115493213800768</v>
      </c>
      <c r="AF577" s="31">
        <f t="shared" si="361"/>
        <v>3270.2656795558905</v>
      </c>
      <c r="AG577" s="31">
        <f t="shared" si="362"/>
        <v>7.9832411015777857E-2</v>
      </c>
      <c r="AH577" s="31">
        <f t="shared" si="363"/>
        <v>0.75404656925067759</v>
      </c>
      <c r="AI577" s="31">
        <f t="shared" si="363"/>
        <v>3.521991407563322E-2</v>
      </c>
      <c r="AJ577" s="31">
        <f t="shared" si="363"/>
        <v>0.10309628789217964</v>
      </c>
      <c r="AK577" s="31">
        <f t="shared" si="344"/>
        <v>1.5538079480648906E-2</v>
      </c>
      <c r="AL577" s="31">
        <f t="shared" si="344"/>
        <v>1.2266738285082863E-2</v>
      </c>
      <c r="AM577" s="31">
        <f t="shared" si="364"/>
        <v>1</v>
      </c>
      <c r="AN577" s="31">
        <f>(Z577*'Propiedades físicas'!$F$4)/1000</f>
        <v>229.58254521757232</v>
      </c>
      <c r="AO577" s="31">
        <f>(AA577*'Propiedades físicas'!$F$6)/1000</f>
        <v>79.00848102328365</v>
      </c>
      <c r="AP577" s="31">
        <f>(AB577*'Propiedades físicas'!$F$9)/1000</f>
        <v>71.059360915312183</v>
      </c>
      <c r="AQ577" s="31">
        <f>(AC577*'Propiedades físicas'!$F$5)/1000</f>
        <v>99.281223641554334</v>
      </c>
      <c r="AR577" s="31">
        <f>(AD577*'Propiedades físicas'!$F$8)/1000</f>
        <v>18.014454507316234</v>
      </c>
      <c r="AS577" s="31">
        <f>(AE577*'Propiedades físicas'!$F$7)/1000</f>
        <v>3.6942357700589126</v>
      </c>
      <c r="AT577" s="31">
        <f t="shared" si="365"/>
        <v>500.64030107509768</v>
      </c>
      <c r="AU577" s="31">
        <f t="shared" si="366"/>
        <v>0.45857783467402913</v>
      </c>
      <c r="AV577" s="31">
        <f t="shared" si="370"/>
        <v>0.15781486399240582</v>
      </c>
      <c r="AW577" s="31">
        <f t="shared" si="370"/>
        <v>0.14193695705822343</v>
      </c>
      <c r="AX577" s="31">
        <f t="shared" si="370"/>
        <v>0.19830849300057013</v>
      </c>
      <c r="AY577" s="31">
        <f t="shared" si="367"/>
        <v>3.5982829326027442E-2</v>
      </c>
      <c r="AZ577" s="31">
        <f t="shared" si="367"/>
        <v>7.3790219487439249E-3</v>
      </c>
      <c r="BA577" s="31">
        <f t="shared" si="368"/>
        <v>0.99999999999999989</v>
      </c>
      <c r="BB577" s="34">
        <f>AU577*'Propiedades físicas'!$C$4+'Diseño reactor'!AV577*'Propiedades físicas'!$C$5+'Diseño reactor'!AW577*'Propiedades físicas'!$C$8+'Diseño reactor'!AX577*'Propiedades físicas'!$C$9+'Diseño reactor'!AY577*'Propiedades físicas'!$C$7+'Diseño reactor'!AZ577*'Propiedades físicas'!$C$6</f>
        <v>877.32838609949624</v>
      </c>
      <c r="BC577" s="45">
        <f>AU577*'Propiedades físicas'!$L$4+'Diseño reactor'!AV577*'Propiedades físicas'!$L$5+'Diseño reactor'!AW577*'Propiedades físicas'!$L$8+AX577*'Propiedades físicas'!$L$9+'Diseño reactor'!AY577*'Propiedades físicas'!$L$7+'Diseño reactor'!AZ577*'Propiedades físicas'!$L$6</f>
        <v>1.9450573185425417</v>
      </c>
      <c r="BD577" s="29">
        <f t="shared" si="345"/>
        <v>4.2231200257433823</v>
      </c>
      <c r="BE577" s="58">
        <f t="shared" si="346"/>
        <v>44.335125806790842</v>
      </c>
      <c r="BF577" s="30">
        <f>AU577*'Propiedades físicas'!$I$4+'Diseño reactor'!AV577*'Propiedades físicas'!$I$5+'Diseño reactor'!AW577*'Propiedades físicas'!$I$8+'Diseño reactor'!AX577*'Propiedades físicas'!$I$9+'Diseño reactor'!AY577*'Propiedades físicas'!$I$7+'Diseño reactor'!AZ577*'Propiedades físicas'!$I$6</f>
        <v>1.9092375599345006E-2</v>
      </c>
      <c r="BG577" s="24">
        <f>AU577*'Propiedades físicas'!$O$4+'Diseño reactor'!AV577*'Propiedades físicas'!$O$5+'Diseño reactor'!AW577*'Propiedades físicas'!$O$8+'Diseño reactor'!AX577*'Propiedades físicas'!$O$9+'Diseño reactor'!AY577*'Propiedades físicas'!$O$7+'Diseño reactor'!AZ577*'Propiedades físicas'!$O$6</f>
        <v>0.14691730130437924</v>
      </c>
      <c r="BH577" s="54">
        <f t="shared" si="347"/>
        <v>43143.603022554045</v>
      </c>
      <c r="BI577" s="34">
        <f t="shared" si="369"/>
        <v>252.76645131761703</v>
      </c>
      <c r="BJ577" s="27">
        <f t="shared" si="348"/>
        <v>4822.1691547524306</v>
      </c>
      <c r="BK577" s="34">
        <f t="shared" si="349"/>
        <v>544.96929126880502</v>
      </c>
      <c r="BL577" s="27">
        <f t="shared" si="350"/>
        <v>104.8263947974188</v>
      </c>
      <c r="BM577" s="34">
        <f t="shared" si="351"/>
        <v>1.1054421768707483</v>
      </c>
      <c r="BN577" s="45">
        <f t="shared" si="352"/>
        <v>508.25781586676283</v>
      </c>
      <c r="BO577" s="45">
        <f t="shared" si="353"/>
        <v>75.405129465541435</v>
      </c>
      <c r="BP577" s="66">
        <f t="shared" si="354"/>
        <v>6.7025902975316933</v>
      </c>
    </row>
    <row r="578" spans="8:68">
      <c r="H578" s="68">
        <v>573</v>
      </c>
      <c r="I578" s="31">
        <f>('Propiedades físicas'!$C$10*'Diseño reactor'!H578)/1000</f>
        <v>501.51554635669737</v>
      </c>
      <c r="J578" s="31">
        <f t="shared" si="331"/>
        <v>0.90924399714555415</v>
      </c>
      <c r="K578" s="31">
        <f>(I578*1000)/'Propiedades físicas'!$F$10</f>
        <v>3275.9829272474217</v>
      </c>
      <c r="L578" s="31">
        <f t="shared" si="332"/>
        <v>467.99756103534594</v>
      </c>
      <c r="M578" s="31">
        <f t="shared" si="333"/>
        <v>2807.9853662120754</v>
      </c>
      <c r="N578" s="31">
        <f t="shared" si="334"/>
        <v>0.81674967021875378</v>
      </c>
      <c r="O578" s="32">
        <f t="shared" si="335"/>
        <v>4.9004980213125222</v>
      </c>
      <c r="P578" s="33">
        <f t="shared" si="336"/>
        <v>0.45677335367466076</v>
      </c>
      <c r="Q578" s="31">
        <f t="shared" si="337"/>
        <v>4.3119380004626908</v>
      </c>
      <c r="R578" s="31">
        <f t="shared" si="338"/>
        <v>0.20131944382329195</v>
      </c>
      <c r="S578" s="31">
        <f t="shared" si="339"/>
        <v>0.58856002084983028</v>
      </c>
      <c r="T578" s="31">
        <f t="shared" si="340"/>
        <v>8.8730041135864871E-2</v>
      </c>
      <c r="U578" s="31">
        <f t="shared" si="341"/>
        <v>6.9926831584936164E-2</v>
      </c>
      <c r="V578" s="47">
        <f t="shared" si="355"/>
        <v>4.5233866092053785E-4</v>
      </c>
      <c r="W578" s="31">
        <f t="shared" si="342"/>
        <v>0.44074253063080987</v>
      </c>
      <c r="X578" s="34">
        <f>(S578*H578*'Propiedades físicas'!$F$5*60*24*365)/(1000000)</f>
        <v>52196.549351099042</v>
      </c>
      <c r="Y578" s="34">
        <f>(U578*H578*'Propiedades físicas'!$F$7*60*24*365)/(1000000)</f>
        <v>1939.3951361698948</v>
      </c>
      <c r="Z578" s="31">
        <f t="shared" si="356"/>
        <v>261.73113165558061</v>
      </c>
      <c r="AA578" s="31">
        <f t="shared" si="372"/>
        <v>2470.740474265122</v>
      </c>
      <c r="AB578" s="31">
        <f t="shared" si="373"/>
        <v>115.35604131074629</v>
      </c>
      <c r="AC578" s="31">
        <f t="shared" si="374"/>
        <v>337.24489194695275</v>
      </c>
      <c r="AD578" s="31">
        <f t="shared" si="371"/>
        <v>50.842313570850571</v>
      </c>
      <c r="AE578" s="31">
        <f t="shared" si="360"/>
        <v>40.068074498168421</v>
      </c>
      <c r="AF578" s="31">
        <f t="shared" si="361"/>
        <v>3275.9829272474203</v>
      </c>
      <c r="AG578" s="31">
        <f t="shared" si="362"/>
        <v>7.9893924195598598E-2</v>
      </c>
      <c r="AH578" s="31">
        <f t="shared" si="363"/>
        <v>0.75419821443975366</v>
      </c>
      <c r="AI578" s="31">
        <f t="shared" si="363"/>
        <v>3.5212650331994229E-2</v>
      </c>
      <c r="AJ578" s="31">
        <f t="shared" si="363"/>
        <v>0.10294464270310348</v>
      </c>
      <c r="AK578" s="31">
        <f t="shared" si="344"/>
        <v>1.5519712617540964E-2</v>
      </c>
      <c r="AL578" s="31">
        <f t="shared" si="344"/>
        <v>1.2230855712009105E-2</v>
      </c>
      <c r="AM578" s="31">
        <f t="shared" si="364"/>
        <v>1</v>
      </c>
      <c r="AN578" s="31">
        <f>(Z578*'Propiedades físicas'!$F$4)/1000</f>
        <v>230.16112255528446</v>
      </c>
      <c r="AO578" s="31">
        <f>(AA578*'Propiedades físicas'!$F$6)/1000</f>
        <v>79.162524795454502</v>
      </c>
      <c r="AP578" s="31">
        <f>(AB578*'Propiedades físicas'!$F$9)/1000</f>
        <v>71.168909686664918</v>
      </c>
      <c r="AQ578" s="31">
        <f>(AC578*'Propiedades físicas'!$F$5)/1000</f>
        <v>99.308503331619178</v>
      </c>
      <c r="AR578" s="31">
        <f>(AD578*'Propiedades físicas'!$F$8)/1000</f>
        <v>18.024617007137937</v>
      </c>
      <c r="AS578" s="31">
        <f>(AE578*'Propiedades físicas'!$F$7)/1000</f>
        <v>3.6898689805363301</v>
      </c>
      <c r="AT578" s="31">
        <f t="shared" si="365"/>
        <v>501.51554635669731</v>
      </c>
      <c r="AU578" s="31">
        <f t="shared" si="366"/>
        <v>0.45893118214840928</v>
      </c>
      <c r="AV578" s="31">
        <f t="shared" si="370"/>
        <v>0.1578466019060375</v>
      </c>
      <c r="AW578" s="31">
        <f t="shared" si="370"/>
        <v>0.14190768402630299</v>
      </c>
      <c r="AX578" s="31">
        <f t="shared" si="370"/>
        <v>0.19801679938549127</v>
      </c>
      <c r="AY578" s="31">
        <f t="shared" si="367"/>
        <v>3.5940295646025959E-2</v>
      </c>
      <c r="AZ578" s="31">
        <f t="shared" si="367"/>
        <v>7.3574368877329915E-3</v>
      </c>
      <c r="BA578" s="31">
        <f t="shared" si="368"/>
        <v>1</v>
      </c>
      <c r="BB578" s="34">
        <f>AU578*'Propiedades físicas'!$C$4+'Diseño reactor'!AV578*'Propiedades físicas'!$C$5+'Diseño reactor'!AW578*'Propiedades físicas'!$C$8+'Diseño reactor'!AX578*'Propiedades físicas'!$C$9+'Diseño reactor'!AY578*'Propiedades físicas'!$C$7+'Diseño reactor'!AZ578*'Propiedades físicas'!$C$6</f>
        <v>877.32269314387838</v>
      </c>
      <c r="BC578" s="45">
        <f>AU578*'Propiedades físicas'!$L$4+'Diseño reactor'!AV578*'Propiedades físicas'!$L$5+'Diseño reactor'!AW578*'Propiedades físicas'!$L$8+AX578*'Propiedades físicas'!$L$9+'Diseño reactor'!AY578*'Propiedades físicas'!$L$7+'Diseño reactor'!AZ578*'Propiedades físicas'!$L$6</f>
        <v>1.9453329963757309</v>
      </c>
      <c r="BD578" s="29">
        <f t="shared" si="345"/>
        <v>4.2184276796339644</v>
      </c>
      <c r="BE578" s="58">
        <f t="shared" si="346"/>
        <v>44.329656143467155</v>
      </c>
      <c r="BF578" s="30">
        <f>AU578*'Propiedades físicas'!$I$4+'Diseño reactor'!AV578*'Propiedades físicas'!$I$5+'Diseño reactor'!AW578*'Propiedades físicas'!$I$8+'Diseño reactor'!AX578*'Propiedades físicas'!$I$9+'Diseño reactor'!AY578*'Propiedades físicas'!$I$7+'Diseño reactor'!AZ578*'Propiedades físicas'!$I$6</f>
        <v>1.9094883577960076E-2</v>
      </c>
      <c r="BG578" s="24">
        <f>AU578*'Propiedades físicas'!$O$4+'Diseño reactor'!AV578*'Propiedades físicas'!$O$5+'Diseño reactor'!AW578*'Propiedades físicas'!$O$8+'Diseño reactor'!AX578*'Propiedades físicas'!$O$9+'Diseño reactor'!AY578*'Propiedades físicas'!$O$7+'Diseño reactor'!AZ578*'Propiedades físicas'!$O$6</f>
        <v>0.14692762197492934</v>
      </c>
      <c r="BH578" s="54">
        <f t="shared" si="347"/>
        <v>43137.656493156857</v>
      </c>
      <c r="BI578" s="34">
        <f t="shared" si="369"/>
        <v>252.81772471957055</v>
      </c>
      <c r="BJ578" s="27">
        <f t="shared" si="348"/>
        <v>4822.0520533182589</v>
      </c>
      <c r="BK578" s="34">
        <f t="shared" si="349"/>
        <v>544.99433941028997</v>
      </c>
      <c r="BL578" s="27">
        <f t="shared" si="350"/>
        <v>104.82732153467887</v>
      </c>
      <c r="BM578" s="34">
        <f t="shared" si="351"/>
        <v>1.1054421768707483</v>
      </c>
      <c r="BN578" s="45">
        <f t="shared" si="352"/>
        <v>509.29998430634294</v>
      </c>
      <c r="BO578" s="45">
        <f t="shared" si="353"/>
        <v>75.458023264561049</v>
      </c>
      <c r="BP578" s="66">
        <f t="shared" si="354"/>
        <v>6.7025468046393017</v>
      </c>
    </row>
    <row r="579" spans="8:68">
      <c r="H579" s="68">
        <v>574</v>
      </c>
      <c r="I579" s="31">
        <f>('Propiedades físicas'!$C$10*'Diseño reactor'!H579)/1000</f>
        <v>502.39079163829723</v>
      </c>
      <c r="J579" s="31">
        <f t="shared" si="331"/>
        <v>0.90765994837003927</v>
      </c>
      <c r="K579" s="31">
        <f>(I579*1000)/'Propiedades físicas'!$F$10</f>
        <v>3281.7001749389528</v>
      </c>
      <c r="L579" s="31">
        <f t="shared" si="332"/>
        <v>468.81431070556465</v>
      </c>
      <c r="M579" s="31">
        <f t="shared" si="333"/>
        <v>2812.885864233388</v>
      </c>
      <c r="N579" s="31">
        <f t="shared" si="334"/>
        <v>0.81674967021875378</v>
      </c>
      <c r="O579" s="32">
        <f t="shared" si="335"/>
        <v>4.9004980213125231</v>
      </c>
      <c r="P579" s="33">
        <f t="shared" si="336"/>
        <v>0.45712435392651191</v>
      </c>
      <c r="Q579" s="31">
        <f t="shared" si="337"/>
        <v>4.3128026015514376</v>
      </c>
      <c r="R579" s="31">
        <f t="shared" si="338"/>
        <v>0.20127769420669409</v>
      </c>
      <c r="S579" s="31">
        <f t="shared" si="339"/>
        <v>0.58769541976108486</v>
      </c>
      <c r="T579" s="31">
        <f t="shared" si="340"/>
        <v>8.862514070225265E-2</v>
      </c>
      <c r="U579" s="31">
        <f t="shared" si="341"/>
        <v>6.9722481383295135E-2</v>
      </c>
      <c r="V579" s="47">
        <f t="shared" si="355"/>
        <v>4.5268625340295356E-4</v>
      </c>
      <c r="W579" s="31">
        <f t="shared" si="342"/>
        <v>0.44031277808281422</v>
      </c>
      <c r="X579" s="34">
        <f>(S579*H579*'Propiedades físicas'!$F$5*60*24*365)/(1000000)</f>
        <v>52210.831687997554</v>
      </c>
      <c r="Y579" s="34">
        <f>(U579*H579*'Propiedades físicas'!$F$7*60*24*365)/(1000000)</f>
        <v>1937.1023006417545</v>
      </c>
      <c r="Z579" s="31">
        <f t="shared" si="356"/>
        <v>262.38937915381786</v>
      </c>
      <c r="AA579" s="31">
        <f t="shared" si="372"/>
        <v>2475.5486932905251</v>
      </c>
      <c r="AB579" s="31">
        <f t="shared" si="373"/>
        <v>115.5333964746424</v>
      </c>
      <c r="AC579" s="31">
        <f t="shared" si="374"/>
        <v>337.33717094286271</v>
      </c>
      <c r="AD579" s="31">
        <f t="shared" si="371"/>
        <v>50.870830763093018</v>
      </c>
      <c r="AE579" s="31">
        <f t="shared" si="360"/>
        <v>40.020704314011404</v>
      </c>
      <c r="AF579" s="31">
        <f t="shared" si="361"/>
        <v>3281.7001749389524</v>
      </c>
      <c r="AG579" s="31">
        <f t="shared" si="362"/>
        <v>7.9955317416740834E-2</v>
      </c>
      <c r="AH579" s="31">
        <f t="shared" si="363"/>
        <v>0.75434944124247316</v>
      </c>
      <c r="AI579" s="31">
        <f t="shared" si="363"/>
        <v>3.5205347934258377E-2</v>
      </c>
      <c r="AJ579" s="31">
        <f t="shared" si="363"/>
        <v>0.10279341590038402</v>
      </c>
      <c r="AK579" s="31">
        <f t="shared" si="344"/>
        <v>1.5501364552305373E-2</v>
      </c>
      <c r="AL579" s="31">
        <f t="shared" si="344"/>
        <v>1.2195112953838291E-2</v>
      </c>
      <c r="AM579" s="31">
        <f t="shared" si="364"/>
        <v>1</v>
      </c>
      <c r="AN579" s="31">
        <f>(Z579*'Propiedades físicas'!$F$4)/1000</f>
        <v>230.73997224028435</v>
      </c>
      <c r="AO579" s="31">
        <f>(AA579*'Propiedades físicas'!$F$6)/1000</f>
        <v>79.31658013302841</v>
      </c>
      <c r="AP579" s="31">
        <f>(AB579*'Propiedades físicas'!$F$9)/1000</f>
        <v>71.278328955030616</v>
      </c>
      <c r="AQ579" s="31">
        <f>(AC579*'Propiedades físicas'!$F$5)/1000</f>
        <v>99.335676727544794</v>
      </c>
      <c r="AR579" s="31">
        <f>(AD579*'Propiedades físicas'!$F$8)/1000</f>
        <v>18.034726922131728</v>
      </c>
      <c r="AS579" s="31">
        <f>(AE579*'Propiedades físicas'!$F$7)/1000</f>
        <v>3.6855066602773103</v>
      </c>
      <c r="AT579" s="31">
        <f t="shared" si="365"/>
        <v>502.39079163829723</v>
      </c>
      <c r="AU579" s="31">
        <f t="shared" si="366"/>
        <v>0.45928384054938765</v>
      </c>
      <c r="AV579" s="31">
        <f t="shared" si="370"/>
        <v>0.15787825225533475</v>
      </c>
      <c r="AW579" s="31">
        <f t="shared" si="370"/>
        <v>0.14187825521760036</v>
      </c>
      <c r="AX579" s="31">
        <f t="shared" si="370"/>
        <v>0.19772591054786451</v>
      </c>
      <c r="AY579" s="31">
        <f t="shared" si="367"/>
        <v>3.5897805497828596E-2</v>
      </c>
      <c r="AZ579" s="31">
        <f t="shared" si="367"/>
        <v>7.3359359319840776E-3</v>
      </c>
      <c r="BA579" s="31">
        <f t="shared" si="368"/>
        <v>0.99999999999999989</v>
      </c>
      <c r="BB579" s="34">
        <f>AU579*'Propiedades físicas'!$C$4+'Diseño reactor'!AV579*'Propiedades físicas'!$C$5+'Diseño reactor'!AW579*'Propiedades físicas'!$C$8+'Diseño reactor'!AX579*'Propiedades físicas'!$C$9+'Diseño reactor'!AY579*'Propiedades físicas'!$C$7+'Diseño reactor'!AZ579*'Propiedades físicas'!$C$6</f>
        <v>877.31702110088679</v>
      </c>
      <c r="BC579" s="45">
        <f>AU579*'Propiedades físicas'!$L$4+'Diseño reactor'!AV579*'Propiedades físicas'!$L$5+'Diseño reactor'!AW579*'Propiedades físicas'!$L$8+AX579*'Propiedades físicas'!$L$9+'Diseño reactor'!AY579*'Propiedades físicas'!$L$7+'Diseño reactor'!AZ579*'Propiedades físicas'!$L$6</f>
        <v>1.9456081171007233</v>
      </c>
      <c r="BD579" s="29">
        <f t="shared" si="345"/>
        <v>4.2137457522058348</v>
      </c>
      <c r="BE579" s="58">
        <f t="shared" si="346"/>
        <v>44.324199741265197</v>
      </c>
      <c r="BF579" s="30">
        <f>AU579*'Propiedades físicas'!$I$4+'Diseño reactor'!AV579*'Propiedades físicas'!$I$5+'Diseño reactor'!AW579*'Propiedades físicas'!$I$8+'Diseño reactor'!AX579*'Propiedades físicas'!$I$9+'Diseño reactor'!AY579*'Propiedades físicas'!$I$7+'Diseño reactor'!AZ579*'Propiedades físicas'!$I$6</f>
        <v>1.909738268192325E-2</v>
      </c>
      <c r="BG579" s="24">
        <f>AU579*'Propiedades físicas'!$O$4+'Diseño reactor'!AV579*'Propiedades físicas'!$O$5+'Diseño reactor'!AW579*'Propiedades físicas'!$O$8+'Diseño reactor'!AX579*'Propiedades físicas'!$O$9+'Diseño reactor'!AY579*'Propiedades físicas'!$O$7+'Diseño reactor'!AZ579*'Propiedades físicas'!$O$6</f>
        <v>0.14693792839538913</v>
      </c>
      <c r="BH579" s="54">
        <f t="shared" si="347"/>
        <v>43131.732597284288</v>
      </c>
      <c r="BI579" s="34">
        <f t="shared" si="369"/>
        <v>252.86883493652547</v>
      </c>
      <c r="BJ579" s="27">
        <f t="shared" si="348"/>
        <v>4821.9354771627459</v>
      </c>
      <c r="BK579" s="34">
        <f t="shared" si="349"/>
        <v>545.01939220809697</v>
      </c>
      <c r="BL579" s="27">
        <f t="shared" si="350"/>
        <v>104.82824837539694</v>
      </c>
      <c r="BM579" s="34">
        <f t="shared" si="351"/>
        <v>1.1054421768707483</v>
      </c>
      <c r="BN579" s="45">
        <f t="shared" si="352"/>
        <v>510.34252345979087</v>
      </c>
      <c r="BO579" s="45">
        <f t="shared" si="353"/>
        <v>75.510813988763573</v>
      </c>
      <c r="BP579" s="66">
        <f t="shared" si="354"/>
        <v>6.7025034715146425</v>
      </c>
    </row>
    <row r="580" spans="8:68">
      <c r="H580" s="68">
        <v>575</v>
      </c>
      <c r="I580" s="31">
        <f>('Propiedades físicas'!$C$10*'Diseño reactor'!H580)/1000</f>
        <v>503.26603691989703</v>
      </c>
      <c r="J580" s="31">
        <f t="shared" si="331"/>
        <v>0.90608140932939574</v>
      </c>
      <c r="K580" s="31">
        <f>(I580*1000)/'Propiedades físicas'!$F$10</f>
        <v>3287.417422630484</v>
      </c>
      <c r="L580" s="31">
        <f t="shared" si="332"/>
        <v>469.63106037578342</v>
      </c>
      <c r="M580" s="31">
        <f t="shared" si="333"/>
        <v>2817.7863622547006</v>
      </c>
      <c r="N580" s="31">
        <f t="shared" si="334"/>
        <v>0.81674967021875378</v>
      </c>
      <c r="O580" s="32">
        <f t="shared" si="335"/>
        <v>4.9004980213125231</v>
      </c>
      <c r="P580" s="33">
        <f t="shared" si="336"/>
        <v>0.45747467034912742</v>
      </c>
      <c r="Q580" s="31">
        <f t="shared" si="337"/>
        <v>4.313664820047225</v>
      </c>
      <c r="R580" s="31">
        <f t="shared" si="338"/>
        <v>0.2012357251225079</v>
      </c>
      <c r="S580" s="31">
        <f t="shared" si="339"/>
        <v>0.58683320126529703</v>
      </c>
      <c r="T580" s="31">
        <f t="shared" si="340"/>
        <v>8.852034809856614E-2</v>
      </c>
      <c r="U580" s="31">
        <f t="shared" si="341"/>
        <v>6.9518926648552262E-2</v>
      </c>
      <c r="V580" s="47">
        <f t="shared" si="355"/>
        <v>4.5303316869525247E-4</v>
      </c>
      <c r="W580" s="31">
        <f t="shared" si="342"/>
        <v>0.43988386279164343</v>
      </c>
      <c r="X580" s="34">
        <f>(S580*H580*'Propiedades físicas'!$F$5*60*24*365)/(1000000)</f>
        <v>52225.058428541633</v>
      </c>
      <c r="Y580" s="34">
        <f>(U580*H580*'Propiedades físicas'!$F$7*60*24*365)/(1000000)</f>
        <v>1934.811821979798</v>
      </c>
      <c r="Z580" s="31">
        <f t="shared" si="356"/>
        <v>263.04793545074824</v>
      </c>
      <c r="AA580" s="31">
        <f t="shared" si="372"/>
        <v>2480.3572715271544</v>
      </c>
      <c r="AB580" s="31">
        <f t="shared" si="373"/>
        <v>115.71054194544205</v>
      </c>
      <c r="AC580" s="31">
        <f t="shared" si="374"/>
        <v>337.42909072754577</v>
      </c>
      <c r="AD580" s="31">
        <f t="shared" si="371"/>
        <v>50.899200156675533</v>
      </c>
      <c r="AE580" s="31">
        <f t="shared" si="360"/>
        <v>39.97338282291755</v>
      </c>
      <c r="AF580" s="31">
        <f t="shared" si="361"/>
        <v>3287.4174226304835</v>
      </c>
      <c r="AG580" s="31">
        <f t="shared" si="362"/>
        <v>8.0016591029765216E-2</v>
      </c>
      <c r="AH580" s="31">
        <f t="shared" si="363"/>
        <v>0.75450025130743936</v>
      </c>
      <c r="AI580" s="31">
        <f t="shared" si="363"/>
        <v>3.51980071495923E-2</v>
      </c>
      <c r="AJ580" s="31">
        <f t="shared" si="363"/>
        <v>0.10264260583541779</v>
      </c>
      <c r="AK580" s="31">
        <f t="shared" si="344"/>
        <v>1.5483035347530543E-2</v>
      </c>
      <c r="AL580" s="31">
        <f t="shared" si="344"/>
        <v>1.21595093302548E-2</v>
      </c>
      <c r="AM580" s="31">
        <f t="shared" si="364"/>
        <v>1.0000000000000002</v>
      </c>
      <c r="AN580" s="31">
        <f>(Z580*'Propiedades físicas'!$F$4)/1000</f>
        <v>231.319093476679</v>
      </c>
      <c r="AO580" s="31">
        <f>(AA580*'Propiedades físicas'!$F$6)/1000</f>
        <v>79.47064697973002</v>
      </c>
      <c r="AP580" s="31">
        <f>(AB580*'Propiedades físicas'!$F$9)/1000</f>
        <v>71.387618853240468</v>
      </c>
      <c r="AQ580" s="31">
        <f>(AC580*'Propiedades físicas'!$F$5)/1000</f>
        <v>99.36274434654041</v>
      </c>
      <c r="AR580" s="31">
        <f>(AD580*'Propiedades físicas'!$F$8)/1000</f>
        <v>18.044784439544603</v>
      </c>
      <c r="AS580" s="31">
        <f>(AE580*'Propiedades físicas'!$F$7)/1000</f>
        <v>3.6811488241624777</v>
      </c>
      <c r="AT580" s="31">
        <f t="shared" si="365"/>
        <v>503.26603691989709</v>
      </c>
      <c r="AU580" s="31">
        <f t="shared" si="366"/>
        <v>0.45963581189067437</v>
      </c>
      <c r="AV580" s="31">
        <f t="shared" si="370"/>
        <v>0.15790981538533477</v>
      </c>
      <c r="AW580" s="31">
        <f t="shared" si="370"/>
        <v>0.1418486717088023</v>
      </c>
      <c r="AX580" s="31">
        <f t="shared" si="370"/>
        <v>0.19743582331655651</v>
      </c>
      <c r="AY580" s="31">
        <f t="shared" si="367"/>
        <v>3.5855359026376585E-2</v>
      </c>
      <c r="AZ580" s="31">
        <f t="shared" si="367"/>
        <v>7.3145186722552305E-3</v>
      </c>
      <c r="BA580" s="31">
        <f t="shared" si="368"/>
        <v>0.99999999999999978</v>
      </c>
      <c r="BB580" s="34">
        <f>AU580*'Propiedades físicas'!$C$4+'Diseño reactor'!AV580*'Propiedades físicas'!$C$5+'Diseño reactor'!AW580*'Propiedades físicas'!$C$8+'Diseño reactor'!AX580*'Propiedades físicas'!$C$9+'Diseño reactor'!AY580*'Propiedades físicas'!$C$7+'Diseño reactor'!AZ580*'Propiedades físicas'!$C$6</f>
        <v>877.31136987294735</v>
      </c>
      <c r="BC580" s="45">
        <f>AU580*'Propiedades físicas'!$L$4+'Diseño reactor'!AV580*'Propiedades físicas'!$L$5+'Diseño reactor'!AW580*'Propiedades físicas'!$L$8+AX580*'Propiedades físicas'!$L$9+'Diseño reactor'!AY580*'Propiedades físicas'!$L$7+'Diseño reactor'!AZ580*'Propiedades físicas'!$L$6</f>
        <v>1.9458826823491668</v>
      </c>
      <c r="BD580" s="29">
        <f t="shared" si="345"/>
        <v>4.2090742089216198</v>
      </c>
      <c r="BE580" s="58">
        <f t="shared" si="346"/>
        <v>44.318756550367418</v>
      </c>
      <c r="BF580" s="30">
        <f>AU580*'Propiedades físicas'!$I$4+'Diseño reactor'!AV580*'Propiedades físicas'!$I$5+'Diseño reactor'!AW580*'Propiedades físicas'!$I$8+'Diseño reactor'!AX580*'Propiedades físicas'!$I$9+'Diseño reactor'!AY580*'Propiedades físicas'!$I$7+'Diseño reactor'!AZ580*'Propiedades físicas'!$I$6</f>
        <v>1.9099872951142148E-2</v>
      </c>
      <c r="BG580" s="24">
        <f>AU580*'Propiedades físicas'!$O$4+'Diseño reactor'!AV580*'Propiedades físicas'!$O$5+'Diseño reactor'!AW580*'Propiedades físicas'!$O$8+'Diseño reactor'!AX580*'Propiedades físicas'!$O$9+'Diseño reactor'!AY580*'Propiedades físicas'!$O$7+'Diseño reactor'!AZ580*'Propiedades físicas'!$O$6</f>
        <v>0.14694822058130286</v>
      </c>
      <c r="BH580" s="54">
        <f t="shared" si="347"/>
        <v>43125.831222890127</v>
      </c>
      <c r="BI580" s="34">
        <f t="shared" si="369"/>
        <v>252.91978265319435</v>
      </c>
      <c r="BJ580" s="27">
        <f t="shared" si="348"/>
        <v>4821.8194235813207</v>
      </c>
      <c r="BK580" s="34">
        <f t="shared" si="349"/>
        <v>545.04444943049111</v>
      </c>
      <c r="BL580" s="27">
        <f t="shared" si="350"/>
        <v>104.82917531097006</v>
      </c>
      <c r="BM580" s="34">
        <f t="shared" si="351"/>
        <v>1.1054421768707483</v>
      </c>
      <c r="BN580" s="45">
        <f t="shared" si="352"/>
        <v>511.38543219238807</v>
      </c>
      <c r="BO580" s="45">
        <f t="shared" si="353"/>
        <v>75.563501939090656</v>
      </c>
      <c r="BP580" s="66">
        <f t="shared" si="354"/>
        <v>6.7024602974122693</v>
      </c>
    </row>
    <row r="581" spans="8:68">
      <c r="H581" s="68">
        <v>576</v>
      </c>
      <c r="I581" s="31">
        <f>('Propiedades físicas'!$C$10*'Diseño reactor'!H581)/1000</f>
        <v>504.14128220149689</v>
      </c>
      <c r="J581" s="31">
        <f t="shared" si="331"/>
        <v>0.90450835132708762</v>
      </c>
      <c r="K581" s="31">
        <f>(I581*1000)/'Propiedades físicas'!$F$10</f>
        <v>3293.1346703220156</v>
      </c>
      <c r="L581" s="31">
        <f t="shared" si="332"/>
        <v>470.44781004600219</v>
      </c>
      <c r="M581" s="31">
        <f t="shared" si="333"/>
        <v>2822.6868602760132</v>
      </c>
      <c r="N581" s="31">
        <f t="shared" si="334"/>
        <v>0.81674967021875378</v>
      </c>
      <c r="O581" s="32">
        <f t="shared" si="335"/>
        <v>4.9004980213125231</v>
      </c>
      <c r="P581" s="33">
        <f t="shared" si="336"/>
        <v>0.45782430493894766</v>
      </c>
      <c r="Q581" s="31">
        <f t="shared" si="337"/>
        <v>4.3145246653278635</v>
      </c>
      <c r="R581" s="31">
        <f t="shared" si="338"/>
        <v>0.20119353808881651</v>
      </c>
      <c r="S581" s="31">
        <f t="shared" si="339"/>
        <v>0.58597335598465927</v>
      </c>
      <c r="T581" s="31">
        <f t="shared" si="340"/>
        <v>8.841566367712618E-2</v>
      </c>
      <c r="U581" s="31">
        <f t="shared" si="341"/>
        <v>6.931616351386348E-2</v>
      </c>
      <c r="V581" s="47">
        <f t="shared" si="355"/>
        <v>4.5337940877449186E-4</v>
      </c>
      <c r="W581" s="31">
        <f t="shared" si="342"/>
        <v>0.4394557823129252</v>
      </c>
      <c r="X581" s="34">
        <f>(S581*H581*'Propiedades físicas'!$F$5*60*24*365)/(1000000)</f>
        <v>52239.22984299079</v>
      </c>
      <c r="Y581" s="34">
        <f>(U581*H581*'Propiedades físicas'!$F$7*60*24*365)/(1000000)</f>
        <v>1932.5237078847924</v>
      </c>
      <c r="Z581" s="31">
        <f t="shared" si="356"/>
        <v>263.70679964483384</v>
      </c>
      <c r="AA581" s="31">
        <f t="shared" si="372"/>
        <v>2485.1662072288495</v>
      </c>
      <c r="AB581" s="31">
        <f t="shared" si="373"/>
        <v>115.88747793915832</v>
      </c>
      <c r="AC581" s="31">
        <f t="shared" si="374"/>
        <v>337.52065304716376</v>
      </c>
      <c r="AD581" s="31">
        <f t="shared" si="371"/>
        <v>50.927422278024679</v>
      </c>
      <c r="AE581" s="31">
        <f t="shared" si="360"/>
        <v>39.926110183985365</v>
      </c>
      <c r="AF581" s="31">
        <f t="shared" si="361"/>
        <v>3293.1346703220147</v>
      </c>
      <c r="AG581" s="31">
        <f t="shared" si="362"/>
        <v>8.0077745383867832E-2</v>
      </c>
      <c r="AH581" s="31">
        <f t="shared" si="363"/>
        <v>0.75465064627491862</v>
      </c>
      <c r="AI581" s="31">
        <f t="shared" si="363"/>
        <v>3.5190628243522884E-2</v>
      </c>
      <c r="AJ581" s="31">
        <f t="shared" si="363"/>
        <v>0.10249221086793871</v>
      </c>
      <c r="AK581" s="31">
        <f t="shared" si="344"/>
        <v>1.546472506484067E-2</v>
      </c>
      <c r="AL581" s="31">
        <f t="shared" si="344"/>
        <v>1.2124044164911496E-2</v>
      </c>
      <c r="AM581" s="31">
        <f t="shared" si="364"/>
        <v>1.0000000000000002</v>
      </c>
      <c r="AN581" s="31">
        <f>(Z581*'Propiedades físicas'!$F$4)/1000</f>
        <v>231.89848547167398</v>
      </c>
      <c r="AO581" s="31">
        <f>(AA581*'Propiedades físicas'!$F$6)/1000</f>
        <v>79.624725279612335</v>
      </c>
      <c r="AP581" s="31">
        <f>(AB581*'Propiedades físicas'!$F$9)/1000</f>
        <v>71.496779514563727</v>
      </c>
      <c r="AQ581" s="31">
        <f>(AC581*'Propiedades físicas'!$F$5)/1000</f>
        <v>99.389706702798335</v>
      </c>
      <c r="AR581" s="31">
        <f>(AD581*'Propiedades físicas'!$F$8)/1000</f>
        <v>18.054789746005302</v>
      </c>
      <c r="AS581" s="31">
        <f>(AE581*'Propiedades físicas'!$F$7)/1000</f>
        <v>3.6767954868432127</v>
      </c>
      <c r="AT581" s="31">
        <f t="shared" si="365"/>
        <v>504.14128220149695</v>
      </c>
      <c r="AU581" s="31">
        <f t="shared" si="366"/>
        <v>0.45998709817814121</v>
      </c>
      <c r="AV581" s="31">
        <f t="shared" si="370"/>
        <v>0.15794129163932988</v>
      </c>
      <c r="AW581" s="31">
        <f t="shared" si="370"/>
        <v>0.14181893456998756</v>
      </c>
      <c r="AX581" s="31">
        <f t="shared" si="370"/>
        <v>0.1971465345364713</v>
      </c>
      <c r="AY581" s="31">
        <f t="shared" si="367"/>
        <v>3.5812956374378202E-2</v>
      </c>
      <c r="AZ581" s="31">
        <f t="shared" si="367"/>
        <v>7.2931847016917337E-3</v>
      </c>
      <c r="BA581" s="31">
        <f t="shared" si="368"/>
        <v>0.99999999999999989</v>
      </c>
      <c r="BB581" s="34">
        <f>AU581*'Propiedades físicas'!$C$4+'Diseño reactor'!AV581*'Propiedades físicas'!$C$5+'Diseño reactor'!AW581*'Propiedades físicas'!$C$8+'Diseño reactor'!AX581*'Propiedades físicas'!$C$9+'Diseño reactor'!AY581*'Propiedades físicas'!$C$7+'Diseño reactor'!AZ581*'Propiedades físicas'!$C$6</f>
        <v>877.30573936303813</v>
      </c>
      <c r="BC581" s="45">
        <f>AU581*'Propiedades físicas'!$L$4+'Diseño reactor'!AV581*'Propiedades físicas'!$L$5+'Diseño reactor'!AW581*'Propiedades físicas'!$L$8+AX581*'Propiedades físicas'!$L$9+'Diseño reactor'!AY581*'Propiedades físicas'!$L$7+'Diseño reactor'!AZ581*'Propiedades físicas'!$L$6</f>
        <v>1.9461566937465529</v>
      </c>
      <c r="BD581" s="29">
        <f t="shared" si="345"/>
        <v>4.204413015395442</v>
      </c>
      <c r="BE581" s="58">
        <f t="shared" si="346"/>
        <v>44.313326521215863</v>
      </c>
      <c r="BF581" s="30">
        <f>AU581*'Propiedades físicas'!$I$4+'Diseño reactor'!AV581*'Propiedades físicas'!$I$5+'Diseño reactor'!AW581*'Propiedades físicas'!$I$8+'Diseño reactor'!AX581*'Propiedades físicas'!$I$9+'Diseño reactor'!AY581*'Propiedades físicas'!$I$7+'Diseño reactor'!AZ581*'Propiedades físicas'!$I$6</f>
        <v>1.9102354425305616E-2</v>
      </c>
      <c r="BG581" s="24">
        <f>AU581*'Propiedades físicas'!$O$4+'Diseño reactor'!AV581*'Propiedades físicas'!$O$5+'Diseño reactor'!AW581*'Propiedades físicas'!$O$8+'Diseño reactor'!AX581*'Propiedades físicas'!$O$9+'Diseño reactor'!AY581*'Propiedades físicas'!$O$7+'Diseño reactor'!AZ581*'Propiedades físicas'!$O$6</f>
        <v>0.14695849854829063</v>
      </c>
      <c r="BH581" s="54">
        <f t="shared" si="347"/>
        <v>43119.952258619553</v>
      </c>
      <c r="BI581" s="34">
        <f t="shared" si="369"/>
        <v>252.97056855076335</v>
      </c>
      <c r="BJ581" s="27">
        <f t="shared" si="348"/>
        <v>4821.7038898860965</v>
      </c>
      <c r="BK581" s="34">
        <f t="shared" si="349"/>
        <v>545.06951084777938</v>
      </c>
      <c r="BL581" s="27">
        <f t="shared" si="350"/>
        <v>104.83010233287341</v>
      </c>
      <c r="BM581" s="34">
        <f t="shared" si="351"/>
        <v>1.1054421768707483</v>
      </c>
      <c r="BN581" s="45">
        <f t="shared" si="352"/>
        <v>512.42870937398584</v>
      </c>
      <c r="BO581" s="45">
        <f t="shared" si="353"/>
        <v>75.616087415313714</v>
      </c>
      <c r="BP581" s="66">
        <f t="shared" si="354"/>
        <v>6.7024172815909582</v>
      </c>
    </row>
    <row r="582" spans="8:68">
      <c r="H582" s="68">
        <v>577</v>
      </c>
      <c r="I582" s="31">
        <f>('Propiedades físicas'!$C$10*'Diseño reactor'!H582)/1000</f>
        <v>505.0165274830967</v>
      </c>
      <c r="J582" s="31">
        <f t="shared" si="331"/>
        <v>0.90294074586551565</v>
      </c>
      <c r="K582" s="31">
        <f>(I582*1000)/'Propiedades físicas'!$F$10</f>
        <v>3298.8519180135472</v>
      </c>
      <c r="L582" s="31">
        <f t="shared" si="332"/>
        <v>471.26455971622102</v>
      </c>
      <c r="M582" s="31">
        <f t="shared" si="333"/>
        <v>2827.5873582973259</v>
      </c>
      <c r="N582" s="31">
        <f t="shared" si="334"/>
        <v>0.81674967021875389</v>
      </c>
      <c r="O582" s="32">
        <f t="shared" si="335"/>
        <v>4.9004980213125231</v>
      </c>
      <c r="P582" s="33">
        <f t="shared" si="336"/>
        <v>0.45817325968464895</v>
      </c>
      <c r="Q582" s="31">
        <f t="shared" si="337"/>
        <v>4.3153821467237847</v>
      </c>
      <c r="R582" s="31">
        <f t="shared" si="338"/>
        <v>0.20115113461439069</v>
      </c>
      <c r="S582" s="31">
        <f t="shared" si="339"/>
        <v>0.58511587458873859</v>
      </c>
      <c r="T582" s="31">
        <f t="shared" si="340"/>
        <v>8.8311087784795045E-2</v>
      </c>
      <c r="U582" s="31">
        <f t="shared" si="341"/>
        <v>6.9114188134919263E-2</v>
      </c>
      <c r="V582" s="47">
        <f t="shared" si="355"/>
        <v>4.5372497561004075E-4</v>
      </c>
      <c r="W582" s="31">
        <f t="shared" si="342"/>
        <v>0.43902853421179316</v>
      </c>
      <c r="X582" s="34">
        <f>(S582*H582*'Propiedades físicas'!$F$5*60*24*365)/(1000000)</f>
        <v>52253.346200029438</v>
      </c>
      <c r="Y582" s="34">
        <f>(U582*H582*'Propiedades físicas'!$F$7*60*24*365)/(1000000)</f>
        <v>1930.2379659381941</v>
      </c>
      <c r="Z582" s="31">
        <f t="shared" si="356"/>
        <v>264.36597083804241</v>
      </c>
      <c r="AA582" s="31">
        <f t="shared" si="372"/>
        <v>2489.975498659624</v>
      </c>
      <c r="AB582" s="31">
        <f t="shared" si="373"/>
        <v>116.06420467250342</v>
      </c>
      <c r="AC582" s="31">
        <f t="shared" si="374"/>
        <v>337.6118596377022</v>
      </c>
      <c r="AD582" s="31">
        <f t="shared" si="371"/>
        <v>50.95549765182674</v>
      </c>
      <c r="AE582" s="31">
        <f t="shared" si="360"/>
        <v>39.878886553848417</v>
      </c>
      <c r="AF582" s="31">
        <f t="shared" si="361"/>
        <v>3298.8519180135472</v>
      </c>
      <c r="AG582" s="31">
        <f t="shared" si="362"/>
        <v>8.0138780826886677E-2</v>
      </c>
      <c r="AH582" s="31">
        <f t="shared" si="363"/>
        <v>0.75480062777689028</v>
      </c>
      <c r="AI582" s="31">
        <f t="shared" si="363"/>
        <v>3.5183211479948212E-2</v>
      </c>
      <c r="AJ582" s="31">
        <f t="shared" si="363"/>
        <v>0.10234222936596687</v>
      </c>
      <c r="AK582" s="31">
        <f t="shared" si="344"/>
        <v>1.5446433764905201E-2</v>
      </c>
      <c r="AL582" s="31">
        <f t="shared" si="344"/>
        <v>1.2088716785402747E-2</v>
      </c>
      <c r="AM582" s="31">
        <f t="shared" si="364"/>
        <v>0.99999999999999989</v>
      </c>
      <c r="AN582" s="31">
        <f>(Z582*'Propiedades físicas'!$F$4)/1000</f>
        <v>232.47814743555773</v>
      </c>
      <c r="AO582" s="31">
        <f>(AA582*'Propiedades físicas'!$F$6)/1000</f>
        <v>79.778814977054353</v>
      </c>
      <c r="AP582" s="31">
        <f>(AB582*'Propiedades físicas'!$F$9)/1000</f>
        <v>71.605811072700973</v>
      </c>
      <c r="AQ582" s="31">
        <f>(AC582*'Propiedades físicas'!$F$5)/1000</f>
        <v>99.416564307514165</v>
      </c>
      <c r="AR582" s="31">
        <f>(AD582*'Propiedades físicas'!$F$8)/1000</f>
        <v>18.064743027525608</v>
      </c>
      <c r="AS582" s="31">
        <f>(AE582*'Propiedades físicas'!$F$7)/1000</f>
        <v>3.672446662743901</v>
      </c>
      <c r="AT582" s="31">
        <f t="shared" si="365"/>
        <v>505.01652748309675</v>
      </c>
      <c r="AU582" s="31">
        <f t="shared" si="366"/>
        <v>0.46033770140985919</v>
      </c>
      <c r="AV582" s="31">
        <f t="shared" si="370"/>
        <v>0.1579726813588781</v>
      </c>
      <c r="AW582" s="31">
        <f t="shared" si="370"/>
        <v>0.14178904486467062</v>
      </c>
      <c r="AX582" s="31">
        <f t="shared" si="370"/>
        <v>0.19685804106845137</v>
      </c>
      <c r="AY582" s="31">
        <f t="shared" si="367"/>
        <v>3.5770597682330797E-2</v>
      </c>
      <c r="AZ582" s="31">
        <f t="shared" si="367"/>
        <v>7.2719336158098714E-3</v>
      </c>
      <c r="BA582" s="31">
        <f t="shared" si="368"/>
        <v>1</v>
      </c>
      <c r="BB582" s="34">
        <f>AU582*'Propiedades físicas'!$C$4+'Diseño reactor'!AV582*'Propiedades físicas'!$C$5+'Diseño reactor'!AW582*'Propiedades físicas'!$C$8+'Diseño reactor'!AX582*'Propiedades físicas'!$C$9+'Diseño reactor'!AY582*'Propiedades físicas'!$C$7+'Diseño reactor'!AZ582*'Propiedades físicas'!$C$6</f>
        <v>877.30012947468538</v>
      </c>
      <c r="BC582" s="45">
        <f>AU582*'Propiedades físicas'!$L$4+'Diseño reactor'!AV582*'Propiedades físicas'!$L$5+'Diseño reactor'!AW582*'Propiedades físicas'!$L$8+AX582*'Propiedades físicas'!$L$9+'Diseño reactor'!AY582*'Propiedades físicas'!$L$7+'Diseño reactor'!AZ582*'Propiedades físicas'!$L$6</f>
        <v>1.9464301529122421</v>
      </c>
      <c r="BD582" s="29">
        <f t="shared" si="345"/>
        <v>4.1997621373921197</v>
      </c>
      <c r="BE582" s="58">
        <f t="shared" si="346"/>
        <v>44.3079096045104</v>
      </c>
      <c r="BF582" s="30">
        <f>AU582*'Propiedades físicas'!$I$4+'Diseño reactor'!AV582*'Propiedades físicas'!$I$5+'Diseño reactor'!AW582*'Propiedades físicas'!$I$8+'Diseño reactor'!AX582*'Propiedades físicas'!$I$9+'Diseño reactor'!AY582*'Propiedades físicas'!$I$7+'Diseño reactor'!AZ582*'Propiedades físicas'!$I$6</f>
        <v>1.9104827143885117E-2</v>
      </c>
      <c r="BG582" s="24">
        <f>AU582*'Propiedades físicas'!$O$4+'Diseño reactor'!AV582*'Propiedades físicas'!$O$5+'Diseño reactor'!AW582*'Propiedades físicas'!$O$8+'Diseño reactor'!AX582*'Propiedades físicas'!$O$9+'Diseño reactor'!AY582*'Propiedades físicas'!$O$7+'Diseño reactor'!AZ582*'Propiedades físicas'!$O$6</f>
        <v>0.14696876231204706</v>
      </c>
      <c r="BH582" s="54">
        <f t="shared" si="347"/>
        <v>43114.095593804072</v>
      </c>
      <c r="BI582" s="34">
        <f t="shared" si="369"/>
        <v>253.02119330691332</v>
      </c>
      <c r="BJ582" s="27">
        <f t="shared" si="348"/>
        <v>4821.5888734057817</v>
      </c>
      <c r="BK582" s="34">
        <f t="shared" si="349"/>
        <v>545.09457623229628</v>
      </c>
      <c r="BL582" s="27">
        <f t="shared" si="350"/>
        <v>104.8310294326597</v>
      </c>
      <c r="BM582" s="34">
        <f t="shared" si="351"/>
        <v>1.1054421768707483</v>
      </c>
      <c r="BN582" s="45">
        <f t="shared" si="352"/>
        <v>513.47235387898172</v>
      </c>
      <c r="BO582" s="45">
        <f t="shared" si="353"/>
        <v>75.668570716039866</v>
      </c>
      <c r="BP582" s="66">
        <f t="shared" si="354"/>
        <v>6.7023744233136702</v>
      </c>
    </row>
    <row r="583" spans="8:68">
      <c r="H583" s="68">
        <v>578</v>
      </c>
      <c r="I583" s="31">
        <f>('Propiedades físicas'!$C$10*'Diseño reactor'!H583)/1000</f>
        <v>505.8917727646965</v>
      </c>
      <c r="J583" s="31">
        <f t="shared" si="331"/>
        <v>0.901378564644295</v>
      </c>
      <c r="K583" s="31">
        <f>(I583*1000)/'Propiedades físicas'!$F$10</f>
        <v>3304.5691657050784</v>
      </c>
      <c r="L583" s="31">
        <f t="shared" si="332"/>
        <v>472.08130938643973</v>
      </c>
      <c r="M583" s="31">
        <f t="shared" si="333"/>
        <v>2832.4878563186385</v>
      </c>
      <c r="N583" s="31">
        <f t="shared" si="334"/>
        <v>0.81674967021875389</v>
      </c>
      <c r="O583" s="32">
        <f t="shared" si="335"/>
        <v>4.9004980213125231</v>
      </c>
      <c r="P583" s="33">
        <f t="shared" si="336"/>
        <v>0.4585215365671812</v>
      </c>
      <c r="Q583" s="31">
        <f t="shared" si="337"/>
        <v>4.316237273518337</v>
      </c>
      <c r="R583" s="31">
        <f t="shared" si="338"/>
        <v>0.20110851619875084</v>
      </c>
      <c r="S583" s="31">
        <f t="shared" si="339"/>
        <v>0.58426074779418646</v>
      </c>
      <c r="T583" s="31">
        <f t="shared" si="340"/>
        <v>8.8206620763030208E-2</v>
      </c>
      <c r="U583" s="31">
        <f t="shared" si="341"/>
        <v>6.8912996689791728E-2</v>
      </c>
      <c r="V583" s="47">
        <f t="shared" si="355"/>
        <v>4.5406987116361638E-4</v>
      </c>
      <c r="W583" s="31">
        <f t="shared" si="342"/>
        <v>0.43860211606284072</v>
      </c>
      <c r="X583" s="34">
        <f>(S583*H583*'Propiedades físicas'!$F$5*60*24*365)/(1000000)</f>
        <v>52267.40776677776</v>
      </c>
      <c r="Y583" s="34">
        <f>(U583*H583*'Propiedades físicas'!$F$7*60*24*365)/(1000000)</f>
        <v>1927.9546036033269</v>
      </c>
      <c r="Z583" s="31">
        <f t="shared" si="356"/>
        <v>265.02544813583074</v>
      </c>
      <c r="AA583" s="31">
        <f t="shared" si="372"/>
        <v>2494.7851440935988</v>
      </c>
      <c r="AB583" s="31">
        <f t="shared" si="373"/>
        <v>116.24072236287799</v>
      </c>
      <c r="AC583" s="31">
        <f t="shared" si="374"/>
        <v>337.70271222503976</v>
      </c>
      <c r="AD583" s="31">
        <f t="shared" si="371"/>
        <v>50.983426801031463</v>
      </c>
      <c r="AE583" s="31">
        <f t="shared" si="360"/>
        <v>39.831712086699618</v>
      </c>
      <c r="AF583" s="31">
        <f t="shared" si="361"/>
        <v>3304.5691657050779</v>
      </c>
      <c r="AG583" s="31">
        <f t="shared" si="362"/>
        <v>8.0199697705308493E-2</v>
      </c>
      <c r="AH583" s="31">
        <f t="shared" si="363"/>
        <v>0.75495019743709924</v>
      </c>
      <c r="AI583" s="31">
        <f t="shared" si="363"/>
        <v>3.5175757121148447E-2</v>
      </c>
      <c r="AJ583" s="31">
        <f t="shared" si="363"/>
        <v>0.10219265970575804</v>
      </c>
      <c r="AK583" s="31">
        <f t="shared" si="344"/>
        <v>1.5428161507448251E-2</v>
      </c>
      <c r="AL583" s="31">
        <f t="shared" si="344"/>
        <v>1.2053526523237695E-2</v>
      </c>
      <c r="AM583" s="31">
        <f t="shared" si="364"/>
        <v>1.0000000000000002</v>
      </c>
      <c r="AN583" s="31">
        <f>(Z583*'Propiedades físicas'!$F$4)/1000</f>
        <v>233.05807858168683</v>
      </c>
      <c r="AO583" s="31">
        <f>(AA583*'Propiedades físicas'!$F$6)/1000</f>
        <v>79.932916016758895</v>
      </c>
      <c r="AP583" s="31">
        <f>(AB583*'Propiedades físicas'!$F$9)/1000</f>
        <v>71.714713661777566</v>
      </c>
      <c r="AQ583" s="31">
        <f>(AC583*'Propiedades físicas'!$F$5)/1000</f>
        <v>99.443317668907454</v>
      </c>
      <c r="AR583" s="31">
        <f>(AD583*'Propiedades físicas'!$F$8)/1000</f>
        <v>18.074644469501671</v>
      </c>
      <c r="AS583" s="31">
        <f>(AE583*'Propiedades físicas'!$F$7)/1000</f>
        <v>3.6681023660641681</v>
      </c>
      <c r="AT583" s="31">
        <f t="shared" si="365"/>
        <v>505.89177276469655</v>
      </c>
      <c r="AU583" s="31">
        <f t="shared" si="366"/>
        <v>0.46068762357613635</v>
      </c>
      <c r="AV583" s="31">
        <f t="shared" si="370"/>
        <v>0.15800398488381384</v>
      </c>
      <c r="AW583" s="31">
        <f t="shared" si="370"/>
        <v>0.14175900364984578</v>
      </c>
      <c r="AX583" s="31">
        <f t="shared" si="370"/>
        <v>0.19657033978918081</v>
      </c>
      <c r="AY583" s="31">
        <f t="shared" si="367"/>
        <v>3.5728283088542458E-2</v>
      </c>
      <c r="AZ583" s="31">
        <f t="shared" si="367"/>
        <v>7.2507650124808377E-3</v>
      </c>
      <c r="BA583" s="31">
        <f t="shared" si="368"/>
        <v>1.0000000000000002</v>
      </c>
      <c r="BB583" s="34">
        <f>AU583*'Propiedades físicas'!$C$4+'Diseño reactor'!AV583*'Propiedades físicas'!$C$5+'Diseño reactor'!AW583*'Propiedades físicas'!$C$8+'Diseño reactor'!AX583*'Propiedades físicas'!$C$9+'Diseño reactor'!AY583*'Propiedades físicas'!$C$7+'Diseño reactor'!AZ583*'Propiedades físicas'!$C$6</f>
        <v>877.29454011195992</v>
      </c>
      <c r="BC583" s="45">
        <f>AU583*'Propiedades físicas'!$L$4+'Diseño reactor'!AV583*'Propiedades físicas'!$L$5+'Diseño reactor'!AW583*'Propiedades físicas'!$L$8+AX583*'Propiedades físicas'!$L$9+'Diseño reactor'!AY583*'Propiedades físicas'!$L$7+'Diseño reactor'!AZ583*'Propiedades físicas'!$L$6</f>
        <v>1.9467030614594911</v>
      </c>
      <c r="BD583" s="29">
        <f t="shared" si="345"/>
        <v>4.1951215408263378</v>
      </c>
      <c r="BE583" s="58">
        <f t="shared" si="346"/>
        <v>44.302505751206958</v>
      </c>
      <c r="BF583" s="30">
        <f>AU583*'Propiedades físicas'!$I$4+'Diseño reactor'!AV583*'Propiedades físicas'!$I$5+'Diseño reactor'!AW583*'Propiedades físicas'!$I$8+'Diseño reactor'!AX583*'Propiedades físicas'!$I$9+'Diseño reactor'!AY583*'Propiedades físicas'!$I$7+'Diseño reactor'!AZ583*'Propiedades físicas'!$I$6</f>
        <v>1.9107291146136147E-2</v>
      </c>
      <c r="BG583" s="24">
        <f>AU583*'Propiedades físicas'!$O$4+'Diseño reactor'!AV583*'Propiedades físicas'!$O$5+'Diseño reactor'!AW583*'Propiedades físicas'!$O$8+'Diseño reactor'!AX583*'Propiedades físicas'!$O$9+'Diseño reactor'!AY583*'Propiedades físicas'!$O$7+'Diseño reactor'!AZ583*'Propiedades físicas'!$O$6</f>
        <v>0.14697901188834012</v>
      </c>
      <c r="BH583" s="54">
        <f t="shared" si="347"/>
        <v>43108.261118456387</v>
      </c>
      <c r="BI583" s="34">
        <f t="shared" si="369"/>
        <v>253.07165759584106</v>
      </c>
      <c r="BJ583" s="27">
        <f t="shared" si="348"/>
        <v>4821.4743714855413</v>
      </c>
      <c r="BK583" s="34">
        <f t="shared" si="349"/>
        <v>545.11964535838501</v>
      </c>
      <c r="BL583" s="27">
        <f t="shared" si="350"/>
        <v>104.83195660195841</v>
      </c>
      <c r="BM583" s="34">
        <f t="shared" si="351"/>
        <v>1.1054421768707483</v>
      </c>
      <c r="BN583" s="45">
        <f t="shared" si="352"/>
        <v>514.51636458629605</v>
      </c>
      <c r="BO583" s="45">
        <f t="shared" si="353"/>
        <v>75.720952138717223</v>
      </c>
      <c r="BP583" s="66">
        <f t="shared" si="354"/>
        <v>6.7023317218475302</v>
      </c>
    </row>
    <row r="584" spans="8:68">
      <c r="H584" s="68">
        <v>579</v>
      </c>
      <c r="I584" s="31">
        <f>('Propiedades físicas'!$C$10*'Diseño reactor'!H584)/1000</f>
        <v>506.7670180462963</v>
      </c>
      <c r="J584" s="31">
        <f t="shared" si="331"/>
        <v>0.89982177955855358</v>
      </c>
      <c r="K584" s="31">
        <f>(I584*1000)/'Propiedades físicas'!$F$10</f>
        <v>3310.2864133966095</v>
      </c>
      <c r="L584" s="31">
        <f t="shared" si="332"/>
        <v>472.8980590566585</v>
      </c>
      <c r="M584" s="31">
        <f t="shared" si="333"/>
        <v>2837.3883543399511</v>
      </c>
      <c r="N584" s="31">
        <f t="shared" si="334"/>
        <v>0.81674967021875389</v>
      </c>
      <c r="O584" s="32">
        <f t="shared" si="335"/>
        <v>4.9004980213125231</v>
      </c>
      <c r="P584" s="33">
        <f t="shared" si="336"/>
        <v>0.4588691375598058</v>
      </c>
      <c r="Q584" s="31">
        <f t="shared" si="337"/>
        <v>4.3170900549480731</v>
      </c>
      <c r="R584" s="31">
        <f t="shared" si="338"/>
        <v>0.20106568433222816</v>
      </c>
      <c r="S584" s="31">
        <f t="shared" si="339"/>
        <v>0.5834079663644508</v>
      </c>
      <c r="T584" s="31">
        <f t="shared" si="340"/>
        <v>8.8102262947937313E-2</v>
      </c>
      <c r="U584" s="31">
        <f t="shared" si="341"/>
        <v>6.8712585378782651E-2</v>
      </c>
      <c r="V584" s="47">
        <f t="shared" si="355"/>
        <v>4.5441409738932224E-4</v>
      </c>
      <c r="W584" s="31">
        <f t="shared" si="342"/>
        <v>0.43817652545007496</v>
      </c>
      <c r="X584" s="34">
        <f>(S584*H584*'Propiedades físicas'!$F$5*60*24*365)/(1000000)</f>
        <v>52281.414808802278</v>
      </c>
      <c r="Y584" s="34">
        <f>(U584*H584*'Propiedades físicas'!$F$7*60*24*365)/(1000000)</f>
        <v>1925.6736282265372</v>
      </c>
      <c r="Z584" s="31">
        <f t="shared" si="356"/>
        <v>265.68523064712758</v>
      </c>
      <c r="AA584" s="31">
        <f t="shared" si="372"/>
        <v>2499.5951418149343</v>
      </c>
      <c r="AB584" s="31">
        <f t="shared" si="373"/>
        <v>116.4170312283601</v>
      </c>
      <c r="AC584" s="31">
        <f t="shared" si="374"/>
        <v>337.793212525017</v>
      </c>
      <c r="AD584" s="31">
        <f t="shared" si="371"/>
        <v>51.011210246855704</v>
      </c>
      <c r="AE584" s="31">
        <f t="shared" si="360"/>
        <v>39.784586934315158</v>
      </c>
      <c r="AF584" s="31">
        <f t="shared" si="361"/>
        <v>3310.2864133966091</v>
      </c>
      <c r="AG584" s="31">
        <f t="shared" si="362"/>
        <v>8.0260496364275027E-2</v>
      </c>
      <c r="AH584" s="31">
        <f t="shared" si="363"/>
        <v>0.75509935687110441</v>
      </c>
      <c r="AI584" s="31">
        <f t="shared" si="363"/>
        <v>3.51682654277964E-2</v>
      </c>
      <c r="AJ584" s="31">
        <f t="shared" si="363"/>
        <v>0.10204350027175296</v>
      </c>
      <c r="AK584" s="31">
        <f t="shared" si="344"/>
        <v>1.540990835125782E-2</v>
      </c>
      <c r="AL584" s="31">
        <f t="shared" si="344"/>
        <v>1.2018472713813637E-2</v>
      </c>
      <c r="AM584" s="31">
        <f t="shared" si="364"/>
        <v>1.0000000000000002</v>
      </c>
      <c r="AN584" s="31">
        <f>(Z584*'Propiedades físicas'!$F$4)/1000</f>
        <v>233.63827812647108</v>
      </c>
      <c r="AO584" s="31">
        <f>(AA584*'Propiedades físicas'!$F$6)/1000</f>
        <v>80.087028343750504</v>
      </c>
      <c r="AP584" s="31">
        <f>(AB584*'Propiedades físicas'!$F$9)/1000</f>
        <v>71.823487416336761</v>
      </c>
      <c r="AQ584" s="31">
        <f>(AC584*'Propiedades físicas'!$F$5)/1000</f>
        <v>99.469967292241762</v>
      </c>
      <c r="AR584" s="31">
        <f>(AD584*'Propiedades físicas'!$F$8)/1000</f>
        <v>18.084494256715274</v>
      </c>
      <c r="AS584" s="31">
        <f>(AE584*'Propiedades físicas'!$F$7)/1000</f>
        <v>3.6637626107810828</v>
      </c>
      <c r="AT584" s="31">
        <f t="shared" si="365"/>
        <v>506.76701804629647</v>
      </c>
      <c r="AU584" s="31">
        <f t="shared" si="366"/>
        <v>0.46103686665955579</v>
      </c>
      <c r="AV584" s="31">
        <f t="shared" si="370"/>
        <v>0.1580352025522585</v>
      </c>
      <c r="AW584" s="31">
        <f t="shared" si="370"/>
        <v>0.14172881197602963</v>
      </c>
      <c r="AX584" s="31">
        <f t="shared" si="370"/>
        <v>0.19628342759108788</v>
      </c>
      <c r="AY584" s="31">
        <f t="shared" si="367"/>
        <v>3.5686012729153456E-2</v>
      </c>
      <c r="AZ584" s="31">
        <f t="shared" si="367"/>
        <v>7.2296784919147483E-3</v>
      </c>
      <c r="BA584" s="31">
        <f t="shared" si="368"/>
        <v>1</v>
      </c>
      <c r="BB584" s="34">
        <f>AU584*'Propiedades físicas'!$C$4+'Diseño reactor'!AV584*'Propiedades físicas'!$C$5+'Diseño reactor'!AW584*'Propiedades físicas'!$C$8+'Diseño reactor'!AX584*'Propiedades físicas'!$C$9+'Diseño reactor'!AY584*'Propiedades físicas'!$C$7+'Diseño reactor'!AZ584*'Propiedades físicas'!$C$6</f>
        <v>877.28897117947383</v>
      </c>
      <c r="BC584" s="45">
        <f>AU584*'Propiedades físicas'!$L$4+'Diseño reactor'!AV584*'Propiedades físicas'!$L$5+'Diseño reactor'!AW584*'Propiedades físicas'!$L$8+AX584*'Propiedades físicas'!$L$9+'Diseño reactor'!AY584*'Propiedades físicas'!$L$7+'Diseño reactor'!AZ584*'Propiedades físicas'!$L$6</f>
        <v>1.9469754209954839</v>
      </c>
      <c r="BD584" s="29">
        <f t="shared" si="345"/>
        <v>4.1904911917618355</v>
      </c>
      <c r="BE584" s="58">
        <f t="shared" si="346"/>
        <v>44.297114912515802</v>
      </c>
      <c r="BF584" s="30">
        <f>AU584*'Propiedades físicas'!$I$4+'Diseño reactor'!AV584*'Propiedades físicas'!$I$5+'Diseño reactor'!AW584*'Propiedades físicas'!$I$8+'Diseño reactor'!AX584*'Propiedades físicas'!$I$9+'Diseño reactor'!AY584*'Propiedades físicas'!$I$7+'Diseño reactor'!AZ584*'Propiedades físicas'!$I$6</f>
        <v>1.9109746471099628E-2</v>
      </c>
      <c r="BG584" s="24">
        <f>AU584*'Propiedades físicas'!$O$4+'Diseño reactor'!AV584*'Propiedades físicas'!$O$5+'Diseño reactor'!AW584*'Propiedades físicas'!$O$8+'Diseño reactor'!AX584*'Propiedades físicas'!$O$9+'Diseño reactor'!AY584*'Propiedades físicas'!$O$7+'Diseño reactor'!AZ584*'Propiedades físicas'!$O$6</f>
        <v>0.14698924729300977</v>
      </c>
      <c r="BH584" s="54">
        <f t="shared" si="347"/>
        <v>43102.448723265348</v>
      </c>
      <c r="BI584" s="34">
        <f t="shared" si="369"/>
        <v>253.12196208828087</v>
      </c>
      <c r="BJ584" s="27">
        <f t="shared" si="348"/>
        <v>4821.3603814869002</v>
      </c>
      <c r="BK584" s="34">
        <f t="shared" si="349"/>
        <v>545.144718002383</v>
      </c>
      <c r="BL584" s="27">
        <f t="shared" si="350"/>
        <v>104.83288383247522</v>
      </c>
      <c r="BM584" s="34">
        <f t="shared" si="351"/>
        <v>1.1054421768707483</v>
      </c>
      <c r="BN584" s="45">
        <f t="shared" si="352"/>
        <v>515.5607403793523</v>
      </c>
      <c r="BO584" s="45">
        <f t="shared" si="353"/>
        <v>75.773231979640769</v>
      </c>
      <c r="BP584" s="66">
        <f t="shared" si="354"/>
        <v>6.7022891764637942</v>
      </c>
    </row>
    <row r="585" spans="8:68">
      <c r="H585" s="68">
        <v>580</v>
      </c>
      <c r="I585" s="31">
        <f>('Propiedades físicas'!$C$10*'Diseño reactor'!H585)/1000</f>
        <v>507.6422633278961</v>
      </c>
      <c r="J585" s="31">
        <f t="shared" si="331"/>
        <v>0.89827036269724581</v>
      </c>
      <c r="K585" s="31">
        <f>(I585*1000)/'Propiedades físicas'!$F$10</f>
        <v>3316.0036610881407</v>
      </c>
      <c r="L585" s="31">
        <f t="shared" si="332"/>
        <v>473.71480872687721</v>
      </c>
      <c r="M585" s="31">
        <f t="shared" si="333"/>
        <v>2842.2888523612633</v>
      </c>
      <c r="N585" s="31">
        <f t="shared" si="334"/>
        <v>0.81674967021875378</v>
      </c>
      <c r="O585" s="32">
        <f t="shared" si="335"/>
        <v>4.9004980213125231</v>
      </c>
      <c r="P585" s="33">
        <f t="shared" si="336"/>
        <v>0.45921606462813264</v>
      </c>
      <c r="Q585" s="31">
        <f t="shared" si="337"/>
        <v>4.3179405002030338</v>
      </c>
      <c r="R585" s="31">
        <f t="shared" si="338"/>
        <v>0.20102264049602556</v>
      </c>
      <c r="S585" s="31">
        <f t="shared" si="339"/>
        <v>0.58255752110948955</v>
      </c>
      <c r="T585" s="31">
        <f t="shared" si="340"/>
        <v>8.7998014670322824E-2</v>
      </c>
      <c r="U585" s="31">
        <f t="shared" si="341"/>
        <v>6.8512950424272773E-2</v>
      </c>
      <c r="V585" s="47">
        <f t="shared" si="355"/>
        <v>4.5475765623368477E-4</v>
      </c>
      <c r="W585" s="31">
        <f t="shared" si="342"/>
        <v>0.43775175996687127</v>
      </c>
      <c r="X585" s="34">
        <f>(S585*H585*'Propiedades físicas'!$F$5*60*24*365)/(1000000)</f>
        <v>52295.367590126327</v>
      </c>
      <c r="Y585" s="34">
        <f>(U585*H585*'Propiedades físicas'!$F$7*60*24*365)/(1000000)</f>
        <v>1923.3950470383456</v>
      </c>
      <c r="Z585" s="31">
        <f t="shared" si="356"/>
        <v>266.34531748431692</v>
      </c>
      <c r="AA585" s="31">
        <f t="shared" si="372"/>
        <v>2504.4054901177597</v>
      </c>
      <c r="AB585" s="31">
        <f t="shared" si="373"/>
        <v>116.59313148769482</v>
      </c>
      <c r="AC585" s="31">
        <f t="shared" si="374"/>
        <v>337.88336224350394</v>
      </c>
      <c r="AD585" s="31">
        <f t="shared" si="371"/>
        <v>51.03884850878724</v>
      </c>
      <c r="AE585" s="31">
        <f t="shared" si="360"/>
        <v>39.737511246078206</v>
      </c>
      <c r="AF585" s="31">
        <f t="shared" si="361"/>
        <v>3316.0036610881411</v>
      </c>
      <c r="AG585" s="31">
        <f t="shared" si="362"/>
        <v>8.0321177147589809E-2</v>
      </c>
      <c r="AH585" s="31">
        <f t="shared" si="363"/>
        <v>0.75524810768632966</v>
      </c>
      <c r="AI585" s="31">
        <f t="shared" si="363"/>
        <v>3.5160736658968274E-2</v>
      </c>
      <c r="AJ585" s="31">
        <f t="shared" si="363"/>
        <v>0.10189474945652746</v>
      </c>
      <c r="AK585" s="31">
        <f t="shared" si="344"/>
        <v>1.5391674354195051E-2</v>
      </c>
      <c r="AL585" s="31">
        <f t="shared" si="344"/>
        <v>1.1983554696389691E-2</v>
      </c>
      <c r="AM585" s="31">
        <f t="shared" si="364"/>
        <v>0.99999999999999989</v>
      </c>
      <c r="AN585" s="31">
        <f>(Z585*'Propiedades físicas'!$F$4)/1000</f>
        <v>234.21874528935859</v>
      </c>
      <c r="AO585" s="31">
        <f>(AA585*'Propiedades físicas'!$F$6)/1000</f>
        <v>80.241151903373009</v>
      </c>
      <c r="AP585" s="31">
        <f>(AB585*'Propiedades físicas'!$F$9)/1000</f>
        <v>71.932132471333318</v>
      </c>
      <c r="AQ585" s="31">
        <f>(AC585*'Propiedades físicas'!$F$5)/1000</f>
        <v>99.496513679844625</v>
      </c>
      <c r="AR585" s="31">
        <f>(AD585*'Propiedades físicas'!$F$8)/1000</f>
        <v>18.094292573335245</v>
      </c>
      <c r="AS585" s="31">
        <f>(AE585*'Propiedades físicas'!$F$7)/1000</f>
        <v>3.6594274106513422</v>
      </c>
      <c r="AT585" s="31">
        <f t="shared" si="365"/>
        <v>507.6422633278961</v>
      </c>
      <c r="AU585" s="31">
        <f t="shared" si="366"/>
        <v>0.46138543263501314</v>
      </c>
      <c r="AV585" s="31">
        <f t="shared" si="370"/>
        <v>0.15806633470063086</v>
      </c>
      <c r="AW585" s="31">
        <f t="shared" si="370"/>
        <v>0.14169847088730464</v>
      </c>
      <c r="AX585" s="31">
        <f t="shared" si="370"/>
        <v>0.19599730138224894</v>
      </c>
      <c r="AY585" s="31">
        <f t="shared" si="367"/>
        <v>3.5643786738157747E-2</v>
      </c>
      <c r="AZ585" s="31">
        <f t="shared" si="367"/>
        <v>7.2086736566447903E-3</v>
      </c>
      <c r="BA585" s="31">
        <f t="shared" si="368"/>
        <v>1</v>
      </c>
      <c r="BB585" s="34">
        <f>AU585*'Propiedades físicas'!$C$4+'Diseño reactor'!AV585*'Propiedades físicas'!$C$5+'Diseño reactor'!AW585*'Propiedades físicas'!$C$8+'Diseño reactor'!AX585*'Propiedades físicas'!$C$9+'Diseño reactor'!AY585*'Propiedades físicas'!$C$7+'Diseño reactor'!AZ585*'Propiedades físicas'!$C$6</f>
        <v>877.28342258237694</v>
      </c>
      <c r="BC585" s="45">
        <f>AU585*'Propiedades físicas'!$L$4+'Diseño reactor'!AV585*'Propiedades físicas'!$L$5+'Diseño reactor'!AW585*'Propiedades físicas'!$L$8+AX585*'Propiedades físicas'!$L$9+'Diseño reactor'!AY585*'Propiedades físicas'!$L$7+'Diseño reactor'!AZ585*'Propiedades físicas'!$L$6</f>
        <v>1.9472472331213573</v>
      </c>
      <c r="BD585" s="29">
        <f t="shared" si="345"/>
        <v>4.1858710564106048</v>
      </c>
      <c r="BE585" s="58">
        <f t="shared" si="346"/>
        <v>44.291737039899793</v>
      </c>
      <c r="BF585" s="30">
        <f>AU585*'Propiedades físicas'!$I$4+'Diseño reactor'!AV585*'Propiedades físicas'!$I$5+'Diseño reactor'!AW585*'Propiedades físicas'!$I$8+'Diseño reactor'!AX585*'Propiedades físicas'!$I$9+'Diseño reactor'!AY585*'Propiedades físicas'!$I$7+'Diseño reactor'!AZ585*'Propiedades físicas'!$I$6</f>
        <v>1.9112193157603322E-2</v>
      </c>
      <c r="BG585" s="24">
        <f>AU585*'Propiedades físicas'!$O$4+'Diseño reactor'!AV585*'Propiedades físicas'!$O$5+'Diseño reactor'!AW585*'Propiedades físicas'!$O$8+'Diseño reactor'!AX585*'Propiedades físicas'!$O$9+'Diseño reactor'!AY585*'Propiedades físicas'!$O$7+'Diseño reactor'!AZ585*'Propiedades físicas'!$O$6</f>
        <v>0.14699946854196733</v>
      </c>
      <c r="BH585" s="54">
        <f t="shared" si="347"/>
        <v>43096.658299590898</v>
      </c>
      <c r="BI585" s="34">
        <f t="shared" si="369"/>
        <v>253.17210745152488</v>
      </c>
      <c r="BJ585" s="27">
        <f t="shared" si="348"/>
        <v>4821.2469007875707</v>
      </c>
      <c r="BK585" s="34">
        <f t="shared" si="349"/>
        <v>545.16979394259999</v>
      </c>
      <c r="BL585" s="27">
        <f t="shared" si="350"/>
        <v>104.83381111599124</v>
      </c>
      <c r="BM585" s="34">
        <f t="shared" si="351"/>
        <v>1.1054421768707483</v>
      </c>
      <c r="BN585" s="45">
        <f t="shared" si="352"/>
        <v>516.60548014605286</v>
      </c>
      <c r="BO585" s="45">
        <f t="shared" si="353"/>
        <v>75.825410533957907</v>
      </c>
      <c r="BP585" s="66">
        <f t="shared" si="354"/>
        <v>6.7022467864378292</v>
      </c>
    </row>
    <row r="586" spans="8:68">
      <c r="H586" s="68">
        <v>581</v>
      </c>
      <c r="I586" s="31">
        <f>('Propiedades físicas'!$C$10*'Diseño reactor'!H586)/1000</f>
        <v>508.51750860949596</v>
      </c>
      <c r="J586" s="31">
        <f t="shared" ref="J586:J649" si="375">$F$7/I586</f>
        <v>0.8967242863414846</v>
      </c>
      <c r="K586" s="31">
        <f>(I586*1000)/'Propiedades físicas'!$F$10</f>
        <v>3321.7209087796718</v>
      </c>
      <c r="L586" s="31">
        <f t="shared" ref="L586:L649" si="376">K586*$I$5</f>
        <v>474.53155839709598</v>
      </c>
      <c r="M586" s="31">
        <f t="shared" ref="M586:M649" si="377">$I$6*K586</f>
        <v>2847.1893503825759</v>
      </c>
      <c r="N586" s="31">
        <f t="shared" ref="N586:N649" si="378">L586/H586</f>
        <v>0.81674967021875389</v>
      </c>
      <c r="O586" s="32">
        <f t="shared" ref="O586:O649" si="379">M586/H586</f>
        <v>4.9004980213125231</v>
      </c>
      <c r="P586" s="33">
        <f t="shared" ref="P586:P649" si="380">(H586*$C$5*N586)/(H586*$C$5+$F$7*1000*$C$4)</f>
        <v>0.45956231973015738</v>
      </c>
      <c r="Q586" s="31">
        <f t="shared" ref="Q586:Q649" si="381">((H586^3)*($C$5^3)*O586+3*(H586^2)*($C$5^2)*O586*$F$7*1000*$C$4+3*H586*$C$5*O586*(($F$7*1000)^2)*($C$4^2)+O586*(($F$7*1000)^3)*($C$4^3)-3*N586*(($F$7*1000)^3)*($C$4^3)-3*(($F$7*1000)^2)*($C$4^2)*H586*$C$5*N586-$F$7*1000*$C$4*(H586^2)*($C$5^2)*N586)/(3*(($F$7*1000)^2)*($C$4^2)*H586*$C$5+(($F$7*1000)^3)*($C$4^3)+3*(H586^2)*($C$5^2)*$F$7*1000*$C$4+(H586^3)*($C$5^3))</f>
        <v>4.3187886184270354</v>
      </c>
      <c r="R586" s="31">
        <f t="shared" ref="R586:R649" si="382">($F$7*1000*$C$4*H586*$C$5*N586)/((H586^2)*($C$5^2)+2*$F$7*1000*$C$4*H586*$C$5+(($F$7*1000)^2)*($C$4^2))</f>
        <v>0.20097938616227806</v>
      </c>
      <c r="S586" s="31">
        <f t="shared" ref="S586:S649" si="383">(N586*$F$7*1000*$C$4*(3*(($F$7*1000)^2)*($C$4^2)+3*$F$7*1000*$C$4*H586*$C$5+(H586^2)*($C$5^2)))/(3*(($F$7*1000)^2)*($C$4^2)*H586*$C$5+(($F$7*1000)^3)*($C$4^3)+3*(H586^2)*($C$5^2)*$F$7*1000*$C$4+(H586^3)*($C$5^3))</f>
        <v>0.58170940288548734</v>
      </c>
      <c r="T586" s="31">
        <f t="shared" ref="T586:T649" si="384">((($F$7*1000)^2)*($C$4^2)*H586*$C$5*N586)/(3*(($F$7*1000)^2)*($C$4^2)*H586*$C$5+(($F$7*1000)^3)*($C$4^3)+3*(H586^2)*($C$5^2)*$F$7*1000*$C$4+(H586^3)*($C$5^3))</f>
        <v>8.7893876255746101E-2</v>
      </c>
      <c r="U586" s="31">
        <f t="shared" ref="U586:U649" si="385">((($F$7*1000)^3)*($C$4^3)*N586)/(3*(($F$7*1000)^2)*($C$4^2)*H586*$C$5+(($F$7*1000)^3)*($C$4^3)+3*(H586^2)*($C$5^2)*$F$7*1000*$C$4+(H586^3)*($C$5^3))</f>
        <v>6.8314088070572376E-2</v>
      </c>
      <c r="V586" s="47">
        <f t="shared" si="355"/>
        <v>4.5510054963568983E-4</v>
      </c>
      <c r="W586" s="31">
        <f t="shared" ref="W586:W649" si="386">($F$7*1000*$C$4)/(H586*$C$5+$F$7*1000*$C$4)</f>
        <v>0.43732781721592778</v>
      </c>
      <c r="X586" s="34">
        <f>(S586*H586*'Propiedades físicas'!$F$5*60*24*365)/(1000000)</f>
        <v>52309.266373240658</v>
      </c>
      <c r="Y586" s="34">
        <f>(U586*H586*'Propiedades físicas'!$F$7*60*24*365)/(1000000)</f>
        <v>1921.1188671545865</v>
      </c>
      <c r="Z586" s="31">
        <f t="shared" si="356"/>
        <v>267.00570776322144</v>
      </c>
      <c r="AA586" s="31">
        <f t="shared" si="372"/>
        <v>2509.2161873061077</v>
      </c>
      <c r="AB586" s="31">
        <f t="shared" si="373"/>
        <v>116.76902336028355</v>
      </c>
      <c r="AC586" s="31">
        <f t="shared" si="374"/>
        <v>337.97316307646815</v>
      </c>
      <c r="AD586" s="31">
        <f t="shared" si="371"/>
        <v>51.066342104588486</v>
      </c>
      <c r="AE586" s="31">
        <f t="shared" ref="AE586" si="387">U586*$H586</f>
        <v>39.69048516900255</v>
      </c>
      <c r="AF586" s="31">
        <f t="shared" si="361"/>
        <v>3321.7209087796714</v>
      </c>
      <c r="AG586" s="31">
        <f t="shared" si="362"/>
        <v>8.038174039772461E-2</v>
      </c>
      <c r="AH586" s="31">
        <f t="shared" si="363"/>
        <v>0.75539645148211432</v>
      </c>
      <c r="AI586" s="31">
        <f t="shared" si="363"/>
        <v>3.5153171072154273E-2</v>
      </c>
      <c r="AJ586" s="31">
        <f t="shared" si="363"/>
        <v>0.10174640566074294</v>
      </c>
      <c r="AK586" s="31">
        <f t="shared" si="363"/>
        <v>1.5373459573203324E-2</v>
      </c>
      <c r="AL586" s="31">
        <f t="shared" si="363"/>
        <v>1.1948771814060675E-2</v>
      </c>
      <c r="AM586" s="31">
        <f t="shared" si="364"/>
        <v>1.0000000000000002</v>
      </c>
      <c r="AN586" s="31">
        <f>(Z586*'Propiedades físicas'!$F$4)/1000</f>
        <v>234.79947929282167</v>
      </c>
      <c r="AO586" s="31">
        <f>(AA586*'Propiedades físicas'!$F$6)/1000</f>
        <v>80.395286641287697</v>
      </c>
      <c r="AP586" s="31">
        <f>(AB586*'Propiedades físicas'!$F$9)/1000</f>
        <v>72.040648962126923</v>
      </c>
      <c r="AQ586" s="31">
        <f>(AC586*'Propiedades físicas'!$F$5)/1000</f>
        <v>99.522957331127586</v>
      </c>
      <c r="AR586" s="31">
        <f>(AD586*'Propiedades físicas'!$F$8)/1000</f>
        <v>18.104039602918704</v>
      </c>
      <c r="AS586" s="31">
        <f>(AE586*'Propiedades físicas'!$F$7)/1000</f>
        <v>3.6550967792134448</v>
      </c>
      <c r="AT586" s="31">
        <f t="shared" si="365"/>
        <v>508.51750860949602</v>
      </c>
      <c r="AU586" s="31">
        <f t="shared" si="366"/>
        <v>0.46173332346975365</v>
      </c>
      <c r="AV586" s="31">
        <f t="shared" si="370"/>
        <v>0.15809738166365744</v>
      </c>
      <c r="AW586" s="31">
        <f t="shared" si="370"/>
        <v>0.14166798142136111</v>
      </c>
      <c r="AX586" s="31">
        <f t="shared" si="370"/>
        <v>0.19571195808629252</v>
      </c>
      <c r="AY586" s="31">
        <f t="shared" si="367"/>
        <v>3.5601605247423784E-2</v>
      </c>
      <c r="AZ586" s="31">
        <f t="shared" si="367"/>
        <v>7.1877501115114794E-3</v>
      </c>
      <c r="BA586" s="31">
        <f t="shared" si="368"/>
        <v>0.99999999999999989</v>
      </c>
      <c r="BB586" s="34">
        <f>AU586*'Propiedades físicas'!$C$4+'Diseño reactor'!AV586*'Propiedades físicas'!$C$5+'Diseño reactor'!AW586*'Propiedades físicas'!$C$8+'Diseño reactor'!AX586*'Propiedades físicas'!$C$9+'Diseño reactor'!AY586*'Propiedades físicas'!$C$7+'Diseño reactor'!AZ586*'Propiedades físicas'!$C$6</f>
        <v>877.2778942263518</v>
      </c>
      <c r="BC586" s="45">
        <f>AU586*'Propiedades físicas'!$L$4+'Diseño reactor'!AV586*'Propiedades físicas'!$L$5+'Diseño reactor'!AW586*'Propiedades físicas'!$L$8+AX586*'Propiedades físicas'!$L$9+'Diseño reactor'!AY586*'Propiedades físicas'!$L$7+'Diseño reactor'!AZ586*'Propiedades físicas'!$L$6</f>
        <v>1.947518499432227</v>
      </c>
      <c r="BD586" s="29">
        <f t="shared" ref="BD586:BD649" si="388">((-$F$19)*V586*($F$7*1000))/(H586*(BB586/1000)*BC586)</f>
        <v>4.1812611011320886</v>
      </c>
      <c r="BE586" s="58">
        <f t="shared" ref="BE586:BE649" si="389">BD586+$F$20+((BP586*60)/(H586*(BB586/1000)*BC586))</f>
        <v>44.286372085072678</v>
      </c>
      <c r="BF586" s="30">
        <f>AU586*'Propiedades físicas'!$I$4+'Diseño reactor'!AV586*'Propiedades físicas'!$I$5+'Diseño reactor'!AW586*'Propiedades físicas'!$I$8+'Diseño reactor'!AX586*'Propiedades físicas'!$I$9+'Diseño reactor'!AY586*'Propiedades físicas'!$I$7+'Diseño reactor'!AZ586*'Propiedades físicas'!$I$6</f>
        <v>1.9114631244263144E-2</v>
      </c>
      <c r="BG586" s="24">
        <f>AU586*'Propiedades físicas'!$O$4+'Diseño reactor'!AV586*'Propiedades físicas'!$O$5+'Diseño reactor'!AW586*'Propiedades físicas'!$O$8+'Diseño reactor'!AX586*'Propiedades físicas'!$O$9+'Diseño reactor'!AY586*'Propiedades físicas'!$O$7+'Diseño reactor'!AZ586*'Propiedades físicas'!$O$6</f>
        <v>0.14700967565119369</v>
      </c>
      <c r="BH586" s="54">
        <f t="shared" ref="BH586:BH649" si="390">(BB586*($F$33^2)*$F$34)/BF586</f>
        <v>43090.889739459133</v>
      </c>
      <c r="BI586" s="34">
        <f t="shared" si="369"/>
        <v>253.22209434944395</v>
      </c>
      <c r="BJ586" s="27">
        <f t="shared" ref="BJ586:BJ649" si="391">$F$43*(BH586^$F$44)*(BI586^$F$45)</f>
        <v>4821.1339267813983</v>
      </c>
      <c r="BK586" s="34">
        <f t="shared" ref="BK586:BK649" si="392">(BJ586*BG586)/$F$16</f>
        <v>545.19487295930708</v>
      </c>
      <c r="BL586" s="27">
        <f t="shared" ref="BL586:BL649" si="393">1/((1/BK586)+(1/$F$61))</f>
        <v>104.8347384443625</v>
      </c>
      <c r="BM586" s="34">
        <f t="shared" ref="BM586:BM649" si="394">($F$33*($F$34^2))/9.8</f>
        <v>1.1054421768707483</v>
      </c>
      <c r="BN586" s="45">
        <f t="shared" ref="BN586:BN649" si="395">((((H586/60)*(BB586/1000)*BC586*($F$20-$F$4)+(((-$F$19)*V586*($F$7*1000))/60)))/(-BL586*$F$46/1000))+$F$4</f>
        <v>517.65058277875642</v>
      </c>
      <c r="BO586" s="45">
        <f t="shared" ref="BO586:BO649" si="396">((-$F$19)*V586*($F$7*1000)/60)+BP586</f>
        <v>75.877488095673925</v>
      </c>
      <c r="BP586" s="66">
        <f t="shared" ref="BP586:BP649" si="397">($F$35*($F$33^5)*($F$34^3)*BB586)/1000</f>
        <v>6.7022045510490713</v>
      </c>
    </row>
    <row r="587" spans="8:68">
      <c r="H587" s="68">
        <v>582</v>
      </c>
      <c r="I587" s="31">
        <f>('Propiedades físicas'!$C$10*'Diseño reactor'!H587)/1000</f>
        <v>509.39275389109582</v>
      </c>
      <c r="J587" s="31">
        <f t="shared" si="375"/>
        <v>0.89518352296289083</v>
      </c>
      <c r="K587" s="31">
        <f>(I587*1000)/'Propiedades físicas'!$F$10</f>
        <v>3327.4381564712035</v>
      </c>
      <c r="L587" s="31">
        <f t="shared" si="376"/>
        <v>475.34830806731475</v>
      </c>
      <c r="M587" s="31">
        <f t="shared" si="377"/>
        <v>2852.0898484038885</v>
      </c>
      <c r="N587" s="31">
        <f t="shared" si="378"/>
        <v>0.81674967021875389</v>
      </c>
      <c r="O587" s="32">
        <f t="shared" si="379"/>
        <v>4.9004980213125231</v>
      </c>
      <c r="P587" s="33">
        <f t="shared" si="380"/>
        <v>0.45990790481629767</v>
      </c>
      <c r="Q587" s="31">
        <f t="shared" si="381"/>
        <v>4.3196344187179498</v>
      </c>
      <c r="R587" s="31">
        <f t="shared" si="382"/>
        <v>0.20093592279411257</v>
      </c>
      <c r="S587" s="31">
        <f t="shared" si="383"/>
        <v>0.58086360259457259</v>
      </c>
      <c r="T587" s="31">
        <f t="shared" si="384"/>
        <v>8.7789848024570863E-2</v>
      </c>
      <c r="U587" s="31">
        <f t="shared" si="385"/>
        <v>6.8115994583772738E-2</v>
      </c>
      <c r="V587" s="47">
        <f t="shared" ref="V587:V650" si="398">$C$4*P587/$C$5</f>
        <v>4.5544277952681909E-4</v>
      </c>
      <c r="W587" s="31">
        <f t="shared" si="386"/>
        <v>0.43690469480922051</v>
      </c>
      <c r="X587" s="34">
        <f>(S587*H587*'Propiedades físicas'!$F$5*60*24*365)/(1000000)</f>
        <v>52323.111419113629</v>
      </c>
      <c r="Y587" s="34">
        <f>(U587*H587*'Propiedades físicas'!$F$7*60*24*365)/(1000000)</f>
        <v>1918.8450955775324</v>
      </c>
      <c r="Z587" s="31">
        <f t="shared" ref="Z587:Z650" si="399">P587*$H587</f>
        <v>267.66640060308526</v>
      </c>
      <c r="AA587" s="31">
        <f t="shared" ref="AA587:AD650" si="400">Q587*$H587</f>
        <v>2514.0272316938467</v>
      </c>
      <c r="AB587" s="31">
        <f t="shared" si="400"/>
        <v>116.94470706617352</v>
      </c>
      <c r="AC587" s="31">
        <f t="shared" si="400"/>
        <v>338.06261671004125</v>
      </c>
      <c r="AD587" s="31">
        <f t="shared" si="400"/>
        <v>51.093691550300242</v>
      </c>
      <c r="AE587" s="31">
        <f t="shared" ref="AE587:AE650" si="401">U587*$H587</f>
        <v>39.643508847755733</v>
      </c>
      <c r="AF587" s="31">
        <f t="shared" ref="AF587:AF650" si="402">Z587+AA587+AB587+AC587+AD587+AE587</f>
        <v>3327.4381564712025</v>
      </c>
      <c r="AG587" s="31">
        <f t="shared" ref="AG587:AG650" si="403">Z587/AF587</f>
        <v>8.0442186455825654E-2</v>
      </c>
      <c r="AH587" s="31">
        <f t="shared" ref="AH587:AK650" si="404">AA587/$AF587</f>
        <v>0.75554438984976058</v>
      </c>
      <c r="AI587" s="31">
        <f t="shared" si="404"/>
        <v>3.5145568923268922E-2</v>
      </c>
      <c r="AJ587" s="31">
        <f t="shared" si="404"/>
        <v>0.10159846729309664</v>
      </c>
      <c r="AK587" s="31">
        <f t="shared" si="404"/>
        <v>1.5355264064317234E-2</v>
      </c>
      <c r="AL587" s="31">
        <f t="shared" ref="AL587:AL650" si="405">AE587/$AF587</f>
        <v>1.1914123413731079E-2</v>
      </c>
      <c r="AM587" s="31">
        <f t="shared" ref="AM587:AM650" si="406">AG587+AH587+AI587+AJ587+AK587+AL587</f>
        <v>1</v>
      </c>
      <c r="AN587" s="31">
        <f>(Z587*'Propiedades físicas'!$F$4)/1000</f>
        <v>235.38047936234111</v>
      </c>
      <c r="AO587" s="31">
        <f>(AA587*'Propiedades físicas'!$F$6)/1000</f>
        <v>80.54943250347084</v>
      </c>
      <c r="AP587" s="31">
        <f>(AB587*'Propiedades físicas'!$F$9)/1000</f>
        <v>72.149037024475746</v>
      </c>
      <c r="AQ587" s="31">
        <f>(AC587*'Propiedades físicas'!$F$5)/1000</f>
        <v>99.549298742605856</v>
      </c>
      <c r="AR587" s="31">
        <f>(AD587*'Propiedades físicas'!$F$8)/1000</f>
        <v>18.113735528412434</v>
      </c>
      <c r="AS587" s="31">
        <f>(AE587*'Propiedades físicas'!$F$7)/1000</f>
        <v>3.6507707297898255</v>
      </c>
      <c r="AT587" s="31">
        <f t="shared" ref="AT587:AT650" si="407">AN587+AO587+AP587+AQ587+AR587+AS587</f>
        <v>509.39275389109588</v>
      </c>
      <c r="AU587" s="31">
        <f t="shared" ref="AU587:AU650" si="408">AN587/$AT587</f>
        <v>0.46208054112340902</v>
      </c>
      <c r="AV587" s="31">
        <f t="shared" si="370"/>
        <v>0.15812834377438292</v>
      </c>
      <c r="AW587" s="31">
        <f t="shared" si="370"/>
        <v>0.14163734460954</v>
      </c>
      <c r="AX587" s="31">
        <f t="shared" si="370"/>
        <v>0.19542739464230524</v>
      </c>
      <c r="AY587" s="31">
        <f t="shared" si="370"/>
        <v>3.5559468386715622E-2</v>
      </c>
      <c r="AZ587" s="31">
        <f t="shared" si="370"/>
        <v>7.166907463647061E-3</v>
      </c>
      <c r="BA587" s="31">
        <f t="shared" ref="BA587:BA650" si="409">AU587+AV587+AW587+AX587+AY587+AZ587</f>
        <v>0.99999999999999978</v>
      </c>
      <c r="BB587" s="34">
        <f>AU587*'Propiedades físicas'!$C$4+'Diseño reactor'!AV587*'Propiedades físicas'!$C$5+'Diseño reactor'!AW587*'Propiedades físicas'!$C$8+'Diseño reactor'!AX587*'Propiedades físicas'!$C$9+'Diseño reactor'!AY587*'Propiedades físicas'!$C$7+'Diseño reactor'!AZ587*'Propiedades físicas'!$C$6</f>
        <v>877.27238601761303</v>
      </c>
      <c r="BC587" s="45">
        <f>AU587*'Propiedades físicas'!$L$4+'Diseño reactor'!AV587*'Propiedades físicas'!$L$5+'Diseño reactor'!AW587*'Propiedades físicas'!$L$8+AX587*'Propiedades físicas'!$L$9+'Diseño reactor'!AY587*'Propiedades físicas'!$L$7+'Diseño reactor'!AZ587*'Propiedades físicas'!$L$6</f>
        <v>1.9477892215172175</v>
      </c>
      <c r="BD587" s="29">
        <f t="shared" si="388"/>
        <v>4.1766612924323718</v>
      </c>
      <c r="BE587" s="58">
        <f t="shared" si="389"/>
        <v>44.281019999997405</v>
      </c>
      <c r="BF587" s="30">
        <f>AU587*'Propiedades físicas'!$I$4+'Diseño reactor'!AV587*'Propiedades físicas'!$I$5+'Diseño reactor'!AW587*'Propiedades físicas'!$I$8+'Diseño reactor'!AX587*'Propiedades físicas'!$I$9+'Diseño reactor'!AY587*'Propiedades físicas'!$I$7+'Diseño reactor'!AZ587*'Propiedades físicas'!$I$6</f>
        <v>1.9117060769484599E-2</v>
      </c>
      <c r="BG587" s="24">
        <f>AU587*'Propiedades físicas'!$O$4+'Diseño reactor'!AV587*'Propiedades físicas'!$O$5+'Diseño reactor'!AW587*'Propiedades físicas'!$O$8+'Diseño reactor'!AX587*'Propiedades físicas'!$O$9+'Diseño reactor'!AY587*'Propiedades físicas'!$O$7+'Diseño reactor'!AZ587*'Propiedades físicas'!$O$6</f>
        <v>0.14701986863673858</v>
      </c>
      <c r="BH587" s="54">
        <f t="shared" si="390"/>
        <v>43085.142935557415</v>
      </c>
      <c r="BI587" s="34">
        <f t="shared" ref="BI587:BI650" si="410">(BC587*BF587)/(BG587/1000)</f>
        <v>253.27192344250875</v>
      </c>
      <c r="BJ587" s="27">
        <f t="shared" si="391"/>
        <v>4821.0214568781921</v>
      </c>
      <c r="BK587" s="34">
        <f t="shared" si="392"/>
        <v>545.21995483471528</v>
      </c>
      <c r="BL587" s="27">
        <f t="shared" si="393"/>
        <v>104.83566580951927</v>
      </c>
      <c r="BM587" s="34">
        <f t="shared" si="394"/>
        <v>1.1054421768707483</v>
      </c>
      <c r="BN587" s="45">
        <f t="shared" si="395"/>
        <v>518.69604717425773</v>
      </c>
      <c r="BO587" s="45">
        <f t="shared" si="396"/>
        <v>75.92946495765753</v>
      </c>
      <c r="BP587" s="66">
        <f t="shared" si="397"/>
        <v>6.7021624695810216</v>
      </c>
    </row>
    <row r="588" spans="8:68">
      <c r="H588" s="68">
        <v>583</v>
      </c>
      <c r="I588" s="31">
        <f>('Propiedades físicas'!$C$10*'Diseño reactor'!H588)/1000</f>
        <v>510.26799917269562</v>
      </c>
      <c r="J588" s="31">
        <f t="shared" si="375"/>
        <v>0.89364804522195973</v>
      </c>
      <c r="K588" s="31">
        <f>(I588*1000)/'Propiedades físicas'!$F$10</f>
        <v>3333.1554041627346</v>
      </c>
      <c r="L588" s="31">
        <f t="shared" si="376"/>
        <v>476.16505773753352</v>
      </c>
      <c r="M588" s="31">
        <f t="shared" si="377"/>
        <v>2856.9903464252011</v>
      </c>
      <c r="N588" s="31">
        <f t="shared" si="378"/>
        <v>0.81674967021875389</v>
      </c>
      <c r="O588" s="32">
        <f t="shared" si="379"/>
        <v>4.9004980213125231</v>
      </c>
      <c r="P588" s="33">
        <f t="shared" si="380"/>
        <v>0.4602528218294305</v>
      </c>
      <c r="Q588" s="31">
        <f t="shared" si="381"/>
        <v>4.320477910127984</v>
      </c>
      <c r="R588" s="31">
        <f t="shared" si="382"/>
        <v>0.20089225184570786</v>
      </c>
      <c r="S588" s="31">
        <f t="shared" si="383"/>
        <v>0.58002011118453789</v>
      </c>
      <c r="T588" s="31">
        <f t="shared" si="384"/>
        <v>8.7685930292016448E-2</v>
      </c>
      <c r="U588" s="31">
        <f t="shared" si="385"/>
        <v>6.7918666251599022E-2</v>
      </c>
      <c r="V588" s="47">
        <f t="shared" si="398"/>
        <v>4.5578434783108656E-4</v>
      </c>
      <c r="W588" s="31">
        <f t="shared" si="386"/>
        <v>0.43648239036795827</v>
      </c>
      <c r="X588" s="34">
        <f>(S588*H588*'Propiedades físicas'!$F$5*60*24*365)/(1000000)</f>
        <v>52336.902987201633</v>
      </c>
      <c r="Y588" s="34">
        <f>(U588*H588*'Propiedades físicas'!$F$7*60*24*365)/(1000000)</f>
        <v>1916.5737391970117</v>
      </c>
      <c r="Z588" s="31">
        <f t="shared" si="399"/>
        <v>268.32739512655797</v>
      </c>
      <c r="AA588" s="31">
        <f t="shared" si="400"/>
        <v>2518.8386216046147</v>
      </c>
      <c r="AB588" s="31">
        <f t="shared" si="400"/>
        <v>117.12018282604768</v>
      </c>
      <c r="AC588" s="31">
        <f t="shared" si="400"/>
        <v>338.15172482058557</v>
      </c>
      <c r="AD588" s="31">
        <f t="shared" si="400"/>
        <v>51.120897360245586</v>
      </c>
      <c r="AE588" s="31">
        <f t="shared" si="401"/>
        <v>39.596582424682232</v>
      </c>
      <c r="AF588" s="31">
        <f t="shared" si="402"/>
        <v>3333.1554041627337</v>
      </c>
      <c r="AG588" s="31">
        <f t="shared" si="403"/>
        <v>8.0502515661720259E-2</v>
      </c>
      <c r="AH588" s="31">
        <f t="shared" si="404"/>
        <v>0.75569192437258415</v>
      </c>
      <c r="AI588" s="31">
        <f t="shared" si="404"/>
        <v>3.5137930466661658E-2</v>
      </c>
      <c r="AJ588" s="31">
        <f t="shared" si="404"/>
        <v>0.10145093277027298</v>
      </c>
      <c r="AK588" s="31">
        <f t="shared" si="404"/>
        <v>1.533708788267159E-2</v>
      </c>
      <c r="AL588" s="31">
        <f t="shared" si="405"/>
        <v>1.1879608846089379E-2</v>
      </c>
      <c r="AM588" s="31">
        <f t="shared" si="406"/>
        <v>1</v>
      </c>
      <c r="AN588" s="31">
        <f>(Z588*'Propiedades físicas'!$F$4)/1000</f>
        <v>235.96174472639257</v>
      </c>
      <c r="AO588" s="31">
        <f>(AA588*'Propiedades físicas'!$F$6)/1000</f>
        <v>80.703589436211857</v>
      </c>
      <c r="AP588" s="31">
        <f>(AB588*'Propiedades físicas'!$F$9)/1000</f>
        <v>72.257296794530106</v>
      </c>
      <c r="AQ588" s="31">
        <f>(AC588*'Propiedades físicas'!$F$5)/1000</f>
        <v>99.575538407917847</v>
      </c>
      <c r="AR588" s="31">
        <f>(AD588*'Propiedades físicas'!$F$8)/1000</f>
        <v>18.123380532154258</v>
      </c>
      <c r="AS588" s="31">
        <f>(AE588*'Propiedades físicas'!$F$7)/1000</f>
        <v>3.6464492754889872</v>
      </c>
      <c r="AT588" s="31">
        <f t="shared" si="407"/>
        <v>510.26799917269562</v>
      </c>
      <c r="AU588" s="31">
        <f t="shared" si="408"/>
        <v>0.46242708754803458</v>
      </c>
      <c r="AV588" s="31">
        <f t="shared" ref="AV588:AY651" si="411">AO588/$AT588</f>
        <v>0.15815922136418054</v>
      </c>
      <c r="AW588" s="31">
        <f t="shared" si="411"/>
        <v>0.14160656147687456</v>
      </c>
      <c r="AX588" s="31">
        <f t="shared" si="411"/>
        <v>0.19514360800473673</v>
      </c>
      <c r="AY588" s="31">
        <f t="shared" si="411"/>
        <v>3.5517376283713535E-2</v>
      </c>
      <c r="AZ588" s="31">
        <f t="shared" ref="AZ588:AZ651" si="412">AS588/$AT588</f>
        <v>7.1461453224600105E-3</v>
      </c>
      <c r="BA588" s="31">
        <f t="shared" si="409"/>
        <v>1</v>
      </c>
      <c r="BB588" s="34">
        <f>AU588*'Propiedades físicas'!$C$4+'Diseño reactor'!AV588*'Propiedades físicas'!$C$5+'Diseño reactor'!AW588*'Propiedades físicas'!$C$8+'Diseño reactor'!AX588*'Propiedades físicas'!$C$9+'Diseño reactor'!AY588*'Propiedades físicas'!$C$7+'Diseño reactor'!AZ588*'Propiedades físicas'!$C$6</f>
        <v>877.26689786290126</v>
      </c>
      <c r="BC588" s="45">
        <f>AU588*'Propiedades físicas'!$L$4+'Diseño reactor'!AV588*'Propiedades físicas'!$L$5+'Diseño reactor'!AW588*'Propiedades físicas'!$L$8+AX588*'Propiedades físicas'!$L$9+'Diseño reactor'!AY588*'Propiedades físicas'!$L$7+'Diseño reactor'!AZ588*'Propiedades físicas'!$L$6</f>
        <v>1.9480594009594885</v>
      </c>
      <c r="BD588" s="29">
        <f t="shared" si="388"/>
        <v>4.1720715969634039</v>
      </c>
      <c r="BE588" s="58">
        <f t="shared" si="389"/>
        <v>44.275680736884439</v>
      </c>
      <c r="BF588" s="30">
        <f>AU588*'Propiedades físicas'!$I$4+'Diseño reactor'!AV588*'Propiedades físicas'!$I$5+'Diseño reactor'!AW588*'Propiedades físicas'!$I$8+'Diseño reactor'!AX588*'Propiedades físicas'!$I$9+'Diseño reactor'!AY588*'Propiedades físicas'!$I$7+'Diseño reactor'!AZ588*'Propiedades físicas'!$I$6</f>
        <v>1.9119481771464074E-2</v>
      </c>
      <c r="BG588" s="24">
        <f>AU588*'Propiedades físicas'!$O$4+'Diseño reactor'!AV588*'Propiedades físicas'!$O$5+'Diseño reactor'!AW588*'Propiedades físicas'!$O$8+'Diseño reactor'!AX588*'Propiedades físicas'!$O$9+'Diseño reactor'!AY588*'Propiedades físicas'!$O$7+'Diseño reactor'!AZ588*'Propiedades físicas'!$O$6</f>
        <v>0.1470300475147194</v>
      </c>
      <c r="BH588" s="54">
        <f t="shared" si="390"/>
        <v>43079.417781229451</v>
      </c>
      <c r="BI588" s="34">
        <f t="shared" si="410"/>
        <v>253.32159538780957</v>
      </c>
      <c r="BJ588" s="27">
        <f t="shared" si="391"/>
        <v>4820.9094885036557</v>
      </c>
      <c r="BK588" s="34">
        <f t="shared" si="392"/>
        <v>545.24503935296468</v>
      </c>
      <c r="BL588" s="27">
        <f t="shared" si="393"/>
        <v>104.83659320346537</v>
      </c>
      <c r="BM588" s="34">
        <f t="shared" si="394"/>
        <v>1.1054421768707483</v>
      </c>
      <c r="BN588" s="45">
        <f t="shared" si="395"/>
        <v>519.74187223376521</v>
      </c>
      <c r="BO588" s="45">
        <f t="shared" si="396"/>
        <v>75.981341411646355</v>
      </c>
      <c r="BP588" s="66">
        <f t="shared" si="397"/>
        <v>6.7021205413211984</v>
      </c>
    </row>
    <row r="589" spans="8:68">
      <c r="H589" s="68">
        <v>584</v>
      </c>
      <c r="I589" s="31">
        <f>('Propiedades físicas'!$C$10*'Diseño reactor'!H589)/1000</f>
        <v>511.14324445429543</v>
      </c>
      <c r="J589" s="31">
        <f t="shared" si="375"/>
        <v>0.89211782596644273</v>
      </c>
      <c r="K589" s="31">
        <f>(I589*1000)/'Propiedades físicas'!$F$10</f>
        <v>3338.8726518542658</v>
      </c>
      <c r="L589" s="31">
        <f t="shared" si="376"/>
        <v>476.98180740775223</v>
      </c>
      <c r="M589" s="31">
        <f t="shared" si="377"/>
        <v>2861.8908444465133</v>
      </c>
      <c r="N589" s="31">
        <f t="shared" si="378"/>
        <v>0.81674967021875378</v>
      </c>
      <c r="O589" s="32">
        <f t="shared" si="379"/>
        <v>4.9004980213125231</v>
      </c>
      <c r="P589" s="33">
        <f t="shared" si="380"/>
        <v>0.46059707270492828</v>
      </c>
      <c r="Q589" s="31">
        <f t="shared" si="381"/>
        <v>4.3213191016639607</v>
      </c>
      <c r="R589" s="31">
        <f t="shared" si="382"/>
        <v>0.20084837476235307</v>
      </c>
      <c r="S589" s="31">
        <f t="shared" si="383"/>
        <v>0.57917891964856194</v>
      </c>
      <c r="T589" s="31">
        <f t="shared" si="384"/>
        <v>8.7582123368208267E-2</v>
      </c>
      <c r="U589" s="31">
        <f t="shared" si="385"/>
        <v>6.7722099383264123E-2</v>
      </c>
      <c r="V589" s="47">
        <f t="shared" si="398"/>
        <v>4.5612525646507464E-4</v>
      </c>
      <c r="W589" s="31">
        <f t="shared" si="386"/>
        <v>0.43606090152253807</v>
      </c>
      <c r="X589" s="34">
        <f>(S589*H589*'Propiedades físicas'!$F$5*60*24*365)/(1000000)</f>
        <v>52350.641335459142</v>
      </c>
      <c r="Y589" s="34">
        <f>(U589*H589*'Propiedades físicas'!$F$7*60*24*365)/(1000000)</f>
        <v>1914.304804791514</v>
      </c>
      <c r="Z589" s="31">
        <f t="shared" si="399"/>
        <v>268.98869045967814</v>
      </c>
      <c r="AA589" s="31">
        <f t="shared" si="400"/>
        <v>2523.650355371753</v>
      </c>
      <c r="AB589" s="31">
        <f t="shared" si="400"/>
        <v>117.29545086121419</v>
      </c>
      <c r="AC589" s="31">
        <f t="shared" si="400"/>
        <v>338.24048907476015</v>
      </c>
      <c r="AD589" s="31">
        <f t="shared" si="400"/>
        <v>51.147960047033628</v>
      </c>
      <c r="AE589" s="31">
        <f t="shared" si="401"/>
        <v>39.549706039826248</v>
      </c>
      <c r="AF589" s="31">
        <f t="shared" si="402"/>
        <v>3338.8726518542658</v>
      </c>
      <c r="AG589" s="31">
        <f t="shared" si="403"/>
        <v>8.0562728353923127E-2</v>
      </c>
      <c r="AH589" s="31">
        <f t="shared" si="404"/>
        <v>0.75583905662596218</v>
      </c>
      <c r="AI589" s="31">
        <f t="shared" si="404"/>
        <v>3.513025595512706E-2</v>
      </c>
      <c r="AJ589" s="31">
        <f t="shared" si="404"/>
        <v>0.10130380051689482</v>
      </c>
      <c r="AK589" s="31">
        <f t="shared" si="404"/>
        <v>1.5318931082510218E-2</v>
      </c>
      <c r="AL589" s="31">
        <f t="shared" si="405"/>
        <v>1.1845227465582447E-2</v>
      </c>
      <c r="AM589" s="31">
        <f t="shared" si="406"/>
        <v>0.99999999999999989</v>
      </c>
      <c r="AN589" s="31">
        <f>(Z589*'Propiedades físicas'!$F$4)/1000</f>
        <v>236.54327461643177</v>
      </c>
      <c r="AO589" s="31">
        <f>(AA589*'Propiedades físicas'!$F$6)/1000</f>
        <v>80.857757386110976</v>
      </c>
      <c r="AP589" s="31">
        <f>(AB589*'Propiedades físicas'!$F$9)/1000</f>
        <v>72.365428408826091</v>
      </c>
      <c r="AQ589" s="31">
        <f>(AC589*'Propiedades físicas'!$F$5)/1000</f>
        <v>99.601676817844634</v>
      </c>
      <c r="AR589" s="31">
        <f>(AD589*'Propiedades físicas'!$F$8)/1000</f>
        <v>18.132974795874354</v>
      </c>
      <c r="AS589" s="31">
        <f>(AE589*'Propiedades físicas'!$F$7)/1000</f>
        <v>3.6421324292075994</v>
      </c>
      <c r="AT589" s="31">
        <f t="shared" si="407"/>
        <v>511.14324445429543</v>
      </c>
      <c r="AU589" s="31">
        <f t="shared" si="408"/>
        <v>0.46277296468814549</v>
      </c>
      <c r="AV589" s="31">
        <f t="shared" si="411"/>
        <v>0.15819001476276184</v>
      </c>
      <c r="AW589" s="31">
        <f t="shared" si="411"/>
        <v>0.14157563304213197</v>
      </c>
      <c r="AX589" s="31">
        <f t="shared" si="411"/>
        <v>0.19486059514330656</v>
      </c>
      <c r="AY589" s="31">
        <f t="shared" si="411"/>
        <v>3.5475329064034493E-2</v>
      </c>
      <c r="AZ589" s="31">
        <f t="shared" si="412"/>
        <v>7.125463299619654E-3</v>
      </c>
      <c r="BA589" s="31">
        <f t="shared" si="409"/>
        <v>0.99999999999999989</v>
      </c>
      <c r="BB589" s="34">
        <f>AU589*'Propiedades físicas'!$C$4+'Diseño reactor'!AV589*'Propiedades físicas'!$C$5+'Diseño reactor'!AW589*'Propiedades físicas'!$C$8+'Diseño reactor'!AX589*'Propiedades físicas'!$C$9+'Diseño reactor'!AY589*'Propiedades físicas'!$C$7+'Diseño reactor'!AZ589*'Propiedades físicas'!$C$6</f>
        <v>877.26142966948055</v>
      </c>
      <c r="BC589" s="45">
        <f>AU589*'Propiedades físicas'!$L$4+'Diseño reactor'!AV589*'Propiedades físicas'!$L$5+'Diseño reactor'!AW589*'Propiedades físicas'!$L$8+AX589*'Propiedades físicas'!$L$9+'Diseño reactor'!AY589*'Propiedades físicas'!$L$7+'Diseño reactor'!AZ589*'Propiedades físicas'!$L$6</f>
        <v>1.9483290393362607</v>
      </c>
      <c r="BD589" s="29">
        <f t="shared" si="388"/>
        <v>4.1674919815222076</v>
      </c>
      <c r="BE589" s="58">
        <f t="shared" si="389"/>
        <v>44.270354248190088</v>
      </c>
      <c r="BF589" s="30">
        <f>AU589*'Propiedades físicas'!$I$4+'Diseño reactor'!AV589*'Propiedades físicas'!$I$5+'Diseño reactor'!AW589*'Propiedades físicas'!$I$8+'Diseño reactor'!AX589*'Propiedades físicas'!$I$9+'Diseño reactor'!AY589*'Propiedades físicas'!$I$7+'Diseño reactor'!AZ589*'Propiedades físicas'!$I$6</f>
        <v>1.9121894288190205E-2</v>
      </c>
      <c r="BG589" s="24">
        <f>AU589*'Propiedades físicas'!$O$4+'Diseño reactor'!AV589*'Propiedades físicas'!$O$5+'Diseño reactor'!AW589*'Propiedades físicas'!$O$8+'Diseño reactor'!AX589*'Propiedades físicas'!$O$9+'Diseño reactor'!AY589*'Propiedades físicas'!$O$7+'Diseño reactor'!AZ589*'Propiedades físicas'!$O$6</f>
        <v>0.14704021230131994</v>
      </c>
      <c r="BH589" s="54">
        <f t="shared" si="390"/>
        <v>43073.714170470477</v>
      </c>
      <c r="BI589" s="34">
        <f t="shared" si="410"/>
        <v>253.37111083907701</v>
      </c>
      <c r="BJ589" s="27">
        <f t="shared" si="391"/>
        <v>4820.7980190992366</v>
      </c>
      <c r="BK589" s="34">
        <f t="shared" si="392"/>
        <v>545.27012630010336</v>
      </c>
      <c r="BL589" s="27">
        <f t="shared" si="393"/>
        <v>104.83752061827768</v>
      </c>
      <c r="BM589" s="34">
        <f t="shared" si="394"/>
        <v>1.1054421768707483</v>
      </c>
      <c r="BN589" s="45">
        <f t="shared" si="395"/>
        <v>520.78805686287797</v>
      </c>
      <c r="BO589" s="45">
        <f t="shared" si="396"/>
        <v>76.033117748252465</v>
      </c>
      <c r="BP589" s="66">
        <f t="shared" si="397"/>
        <v>6.7020787655611214</v>
      </c>
    </row>
    <row r="590" spans="8:68">
      <c r="H590" s="68">
        <v>585</v>
      </c>
      <c r="I590" s="31">
        <f>('Propiedades físicas'!$C$10*'Diseño reactor'!H590)/1000</f>
        <v>512.01848973589529</v>
      </c>
      <c r="J590" s="31">
        <f t="shared" si="375"/>
        <v>0.89059283822974789</v>
      </c>
      <c r="K590" s="31">
        <f>(I590*1000)/'Propiedades físicas'!$F$10</f>
        <v>3344.5898995457974</v>
      </c>
      <c r="L590" s="31">
        <f t="shared" si="376"/>
        <v>477.79855707797105</v>
      </c>
      <c r="M590" s="31">
        <f t="shared" si="377"/>
        <v>2866.7913424678263</v>
      </c>
      <c r="N590" s="31">
        <f t="shared" si="378"/>
        <v>0.81674967021875389</v>
      </c>
      <c r="O590" s="32">
        <f t="shared" si="379"/>
        <v>4.900498021312524</v>
      </c>
      <c r="P590" s="33">
        <f t="shared" si="380"/>
        <v>0.46094065937069523</v>
      </c>
      <c r="Q590" s="31">
        <f t="shared" si="381"/>
        <v>4.3221580022875896</v>
      </c>
      <c r="R590" s="31">
        <f t="shared" si="382"/>
        <v>0.20080429298050684</v>
      </c>
      <c r="S590" s="31">
        <f t="shared" si="383"/>
        <v>0.57834001902493426</v>
      </c>
      <c r="T590" s="31">
        <f t="shared" si="384"/>
        <v>8.7478427558228058E-2</v>
      </c>
      <c r="U590" s="31">
        <f t="shared" si="385"/>
        <v>6.7526290309323778E-2</v>
      </c>
      <c r="V590" s="47">
        <f t="shared" si="398"/>
        <v>4.5646550733797006E-4</v>
      </c>
      <c r="W590" s="31">
        <f t="shared" si="386"/>
        <v>0.43564022591250107</v>
      </c>
      <c r="X590" s="34">
        <f>(S590*H590*'Propiedades físicas'!$F$5*60*24*365)/(1000000)</f>
        <v>52364.326720349112</v>
      </c>
      <c r="Y590" s="34">
        <f>(U590*H590*'Propiedades físicas'!$F$7*60*24*365)/(1000000)</f>
        <v>1912.0382990292903</v>
      </c>
      <c r="Z590" s="31">
        <f t="shared" si="399"/>
        <v>269.65028573185668</v>
      </c>
      <c r="AA590" s="31">
        <f t="shared" si="400"/>
        <v>2528.4624313382401</v>
      </c>
      <c r="AB590" s="31">
        <f t="shared" si="400"/>
        <v>117.4705113935965</v>
      </c>
      <c r="AC590" s="31">
        <f t="shared" si="400"/>
        <v>338.32891112958652</v>
      </c>
      <c r="AD590" s="31">
        <f t="shared" si="400"/>
        <v>51.174880121563412</v>
      </c>
      <c r="AE590" s="31">
        <f t="shared" si="401"/>
        <v>39.502879830954413</v>
      </c>
      <c r="AF590" s="31">
        <f t="shared" si="402"/>
        <v>3344.5898995457978</v>
      </c>
      <c r="AG590" s="31">
        <f t="shared" si="403"/>
        <v>8.0622824869642687E-2</v>
      </c>
      <c r="AH590" s="31">
        <f t="shared" si="404"/>
        <v>0.75598578817738182</v>
      </c>
      <c r="AI590" s="31">
        <f t="shared" si="404"/>
        <v>3.5122545639915147E-2</v>
      </c>
      <c r="AJ590" s="31">
        <f t="shared" si="404"/>
        <v>0.10115706896547534</v>
      </c>
      <c r="AK590" s="31">
        <f t="shared" si="404"/>
        <v>1.5300793717194764E-2</v>
      </c>
      <c r="AL590" s="31">
        <f t="shared" si="405"/>
        <v>1.1810978630390226E-2</v>
      </c>
      <c r="AM590" s="31">
        <f t="shared" si="406"/>
        <v>1</v>
      </c>
      <c r="AN590" s="31">
        <f>(Z590*'Propiedades físicas'!$F$4)/1000</f>
        <v>237.12506826688011</v>
      </c>
      <c r="AO590" s="31">
        <f>(AA590*'Propiedades físicas'!$F$6)/1000</f>
        <v>81.01193630007721</v>
      </c>
      <c r="AP590" s="31">
        <f>(AB590*'Propiedades físicas'!$F$9)/1000</f>
        <v>72.47343200427936</v>
      </c>
      <c r="AQ590" s="31">
        <f>(AC590*'Propiedades físicas'!$F$5)/1000</f>
        <v>99.627714460329358</v>
      </c>
      <c r="AR590" s="31">
        <f>(AD590*'Propiedades físicas'!$F$8)/1000</f>
        <v>18.142518500696653</v>
      </c>
      <c r="AS590" s="31">
        <f>(AE590*'Propiedades físicas'!$F$7)/1000</f>
        <v>3.6378202036325922</v>
      </c>
      <c r="AT590" s="31">
        <f t="shared" si="407"/>
        <v>512.01848973589529</v>
      </c>
      <c r="AU590" s="31">
        <f t="shared" si="408"/>
        <v>0.46311817448075321</v>
      </c>
      <c r="AV590" s="31">
        <f t="shared" si="411"/>
        <v>0.15822072429818707</v>
      </c>
      <c r="AW590" s="31">
        <f t="shared" si="411"/>
        <v>0.14154456031785481</v>
      </c>
      <c r="AX590" s="31">
        <f t="shared" si="411"/>
        <v>0.19457835304291143</v>
      </c>
      <c r="AY590" s="31">
        <f t="shared" si="411"/>
        <v>3.5433326851252507E-2</v>
      </c>
      <c r="AZ590" s="31">
        <f t="shared" si="412"/>
        <v>7.1048610090409421E-3</v>
      </c>
      <c r="BA590" s="31">
        <f t="shared" si="409"/>
        <v>1</v>
      </c>
      <c r="BB590" s="34">
        <f>AU590*'Propiedades físicas'!$C$4+'Diseño reactor'!AV590*'Propiedades físicas'!$C$5+'Diseño reactor'!AW590*'Propiedades físicas'!$C$8+'Diseño reactor'!AX590*'Propiedades físicas'!$C$9+'Diseño reactor'!AY590*'Propiedades físicas'!$C$7+'Diseño reactor'!AZ590*'Propiedades físicas'!$C$6</f>
        <v>877.25598134513507</v>
      </c>
      <c r="BC590" s="45">
        <f>AU590*'Propiedades físicas'!$L$4+'Diseño reactor'!AV590*'Propiedades físicas'!$L$5+'Diseño reactor'!AW590*'Propiedades físicas'!$L$8+AX590*'Propiedades físicas'!$L$9+'Diseño reactor'!AY590*'Propiedades físicas'!$L$7+'Diseño reactor'!AZ590*'Propiedades físicas'!$L$6</f>
        <v>1.9485981382188422</v>
      </c>
      <c r="BD590" s="29">
        <f t="shared" si="388"/>
        <v>4.1629224130501035</v>
      </c>
      <c r="BE590" s="58">
        <f t="shared" si="389"/>
        <v>44.265040486614879</v>
      </c>
      <c r="BF590" s="30">
        <f>AU590*'Propiedades físicas'!$I$4+'Diseño reactor'!AV590*'Propiedades físicas'!$I$5+'Diseño reactor'!AW590*'Propiedades físicas'!$I$8+'Diseño reactor'!AX590*'Propiedades físicas'!$I$9+'Diseño reactor'!AY590*'Propiedades físicas'!$I$7+'Diseño reactor'!AZ590*'Propiedades físicas'!$I$6</f>
        <v>1.9124298357445217E-2</v>
      </c>
      <c r="BG590" s="24">
        <f>AU590*'Propiedades físicas'!$O$4+'Diseño reactor'!AV590*'Propiedades físicas'!$O$5+'Diseño reactor'!AW590*'Propiedades físicas'!$O$8+'Diseño reactor'!AX590*'Propiedades físicas'!$O$9+'Diseño reactor'!AY590*'Propiedades físicas'!$O$7+'Diseño reactor'!AZ590*'Propiedades físicas'!$O$6</f>
        <v>0.14705036301278945</v>
      </c>
      <c r="BH590" s="54">
        <f t="shared" si="390"/>
        <v>43068.031997922415</v>
      </c>
      <c r="BI590" s="34">
        <f t="shared" si="410"/>
        <v>253.42047044670201</v>
      </c>
      <c r="BJ590" s="27">
        <f t="shared" si="391"/>
        <v>4820.6870461220078</v>
      </c>
      <c r="BK590" s="34">
        <f t="shared" si="392"/>
        <v>545.29521546407148</v>
      </c>
      <c r="BL590" s="27">
        <f t="shared" si="393"/>
        <v>104.83844804610524</v>
      </c>
      <c r="BM590" s="34">
        <f t="shared" si="394"/>
        <v>1.1054421768707483</v>
      </c>
      <c r="BN590" s="45">
        <f t="shared" si="395"/>
        <v>521.83459997156456</v>
      </c>
      <c r="BO590" s="45">
        <f t="shared" si="396"/>
        <v>76.08479425696774</v>
      </c>
      <c r="BP590" s="66">
        <f t="shared" si="397"/>
        <v>6.7020371415962812</v>
      </c>
    </row>
    <row r="591" spans="8:68">
      <c r="H591" s="68">
        <v>586</v>
      </c>
      <c r="I591" s="31">
        <f>('Propiedades físicas'!$C$10*'Diseño reactor'!H591)/1000</f>
        <v>512.89373501749503</v>
      </c>
      <c r="J591" s="31">
        <f t="shared" si="375"/>
        <v>0.88907305522935587</v>
      </c>
      <c r="K591" s="31">
        <f>(I591*1000)/'Propiedades físicas'!$F$10</f>
        <v>3350.3071472373281</v>
      </c>
      <c r="L591" s="31">
        <f t="shared" si="376"/>
        <v>478.61530674818971</v>
      </c>
      <c r="M591" s="31">
        <f t="shared" si="377"/>
        <v>2871.691840489138</v>
      </c>
      <c r="N591" s="31">
        <f t="shared" si="378"/>
        <v>0.81674967021875378</v>
      </c>
      <c r="O591" s="32">
        <f t="shared" si="379"/>
        <v>4.9004980213125222</v>
      </c>
      <c r="P591" s="33">
        <f t="shared" si="380"/>
        <v>0.46128358374720257</v>
      </c>
      <c r="Q591" s="31">
        <f t="shared" si="381"/>
        <v>4.3229946209157415</v>
      </c>
      <c r="R591" s="31">
        <f t="shared" si="382"/>
        <v>0.20076000792785523</v>
      </c>
      <c r="S591" s="31">
        <f t="shared" si="383"/>
        <v>0.57750340039677983</v>
      </c>
      <c r="T591" s="31">
        <f t="shared" si="384"/>
        <v>8.7374843162163401E-2</v>
      </c>
      <c r="U591" s="31">
        <f t="shared" si="385"/>
        <v>6.73312353815326E-2</v>
      </c>
      <c r="V591" s="47">
        <f t="shared" si="398"/>
        <v>4.5680510235159873E-4</v>
      </c>
      <c r="W591" s="31">
        <f t="shared" si="386"/>
        <v>0.43522036118648827</v>
      </c>
      <c r="X591" s="34">
        <f>(S591*H591*'Propiedades físicas'!$F$5*60*24*365)/(1000000)</f>
        <v>52377.959396852748</v>
      </c>
      <c r="Y591" s="34">
        <f>(U591*H591*'Propiedades físicas'!$F$7*60*24*365)/(1000000)</f>
        <v>1909.7742284694302</v>
      </c>
      <c r="Z591" s="31">
        <f t="shared" si="399"/>
        <v>270.31218007586068</v>
      </c>
      <c r="AA591" s="31">
        <f t="shared" si="400"/>
        <v>2533.2748478566245</v>
      </c>
      <c r="AB591" s="31">
        <f t="shared" si="400"/>
        <v>117.64536464572316</v>
      </c>
      <c r="AC591" s="31">
        <f t="shared" si="400"/>
        <v>338.41699263251297</v>
      </c>
      <c r="AD591" s="31">
        <f t="shared" si="400"/>
        <v>51.201658093027753</v>
      </c>
      <c r="AE591" s="31">
        <f t="shared" si="401"/>
        <v>39.456103933578106</v>
      </c>
      <c r="AF591" s="31">
        <f t="shared" si="402"/>
        <v>3350.3071472373272</v>
      </c>
      <c r="AG591" s="31">
        <f t="shared" si="403"/>
        <v>8.0682805544787406E-2</v>
      </c>
      <c r="AH591" s="31">
        <f t="shared" si="404"/>
        <v>0.75613212058648716</v>
      </c>
      <c r="AI591" s="31">
        <f t="shared" si="404"/>
        <v>3.5114799770741577E-2</v>
      </c>
      <c r="AJ591" s="31">
        <f t="shared" si="404"/>
        <v>0.10101073655636994</v>
      </c>
      <c r="AK591" s="31">
        <f t="shared" si="404"/>
        <v>1.5282675839213365E-2</v>
      </c>
      <c r="AL591" s="31">
        <f t="shared" si="405"/>
        <v>1.1776861702400545E-2</v>
      </c>
      <c r="AM591" s="31">
        <f t="shared" si="406"/>
        <v>1</v>
      </c>
      <c r="AN591" s="31">
        <f>(Z591*'Propiedades físicas'!$F$4)/1000</f>
        <v>237.70712491511034</v>
      </c>
      <c r="AO591" s="31">
        <f>(AA591*'Propiedades físicas'!$F$6)/1000</f>
        <v>81.166126125326244</v>
      </c>
      <c r="AP591" s="31">
        <f>(AB591*'Propiedades físicas'!$F$9)/1000</f>
        <v>72.581307718178891</v>
      </c>
      <c r="AQ591" s="31">
        <f>(AC591*'Propiedades físicas'!$F$5)/1000</f>
        <v>99.653651820496108</v>
      </c>
      <c r="AR591" s="31">
        <f>(AD591*'Propiedades físicas'!$F$8)/1000</f>
        <v>18.152011827140193</v>
      </c>
      <c r="AS591" s="31">
        <f>(AE591*'Propiedades físicas'!$F$7)/1000</f>
        <v>3.6335126112432081</v>
      </c>
      <c r="AT591" s="31">
        <f t="shared" si="407"/>
        <v>512.89373501749503</v>
      </c>
      <c r="AU591" s="31">
        <f t="shared" si="408"/>
        <v>0.46346271885540197</v>
      </c>
      <c r="AV591" s="31">
        <f t="shared" si="411"/>
        <v>0.15825135029687509</v>
      </c>
      <c r="AW591" s="31">
        <f t="shared" si="411"/>
        <v>0.14151334431040205</v>
      </c>
      <c r="AX591" s="31">
        <f t="shared" si="411"/>
        <v>0.19429687870353277</v>
      </c>
      <c r="AY591" s="31">
        <f t="shared" si="411"/>
        <v>3.5391369766918715E-2</v>
      </c>
      <c r="AZ591" s="31">
        <f t="shared" si="412"/>
        <v>7.0843380668692852E-3</v>
      </c>
      <c r="BA591" s="31">
        <f t="shared" si="409"/>
        <v>0.99999999999999989</v>
      </c>
      <c r="BB591" s="34">
        <f>AU591*'Propiedades físicas'!$C$4+'Diseño reactor'!AV591*'Propiedades físicas'!$C$5+'Diseño reactor'!AW591*'Propiedades físicas'!$C$8+'Diseño reactor'!AX591*'Propiedades físicas'!$C$9+'Diseño reactor'!AY591*'Propiedades físicas'!$C$7+'Diseño reactor'!AZ591*'Propiedades físicas'!$C$6</f>
        <v>877.25055279816524</v>
      </c>
      <c r="BC591" s="45">
        <f>AU591*'Propiedades físicas'!$L$4+'Diseño reactor'!AV591*'Propiedades físicas'!$L$5+'Diseño reactor'!AW591*'Propiedades físicas'!$L$8+AX591*'Propiedades físicas'!$L$9+'Diseño reactor'!AY591*'Propiedades físicas'!$L$7+'Diseño reactor'!AZ591*'Propiedades físicas'!$L$6</f>
        <v>1.948866699172658</v>
      </c>
      <c r="BD591" s="29">
        <f t="shared" si="388"/>
        <v>4.1583628586319161</v>
      </c>
      <c r="BE591" s="58">
        <f t="shared" si="389"/>
        <v>44.259739405101854</v>
      </c>
      <c r="BF591" s="30">
        <f>AU591*'Propiedades físicas'!$I$4+'Diseño reactor'!AV591*'Propiedades físicas'!$I$5+'Diseño reactor'!AW591*'Propiedades físicas'!$I$8+'Diseño reactor'!AX591*'Propiedades físicas'!$I$9+'Diseño reactor'!AY591*'Propiedades físicas'!$I$7+'Diseño reactor'!AZ591*'Propiedades físicas'!$I$6</f>
        <v>1.912669401680625E-2</v>
      </c>
      <c r="BG591" s="24">
        <f>AU591*'Propiedades físicas'!$O$4+'Diseño reactor'!AV591*'Propiedades físicas'!$O$5+'Diseño reactor'!AW591*'Propiedades físicas'!$O$8+'Diseño reactor'!AX591*'Propiedades físicas'!$O$9+'Diseño reactor'!AY591*'Propiedades físicas'!$O$7+'Diseño reactor'!AZ591*'Propiedades físicas'!$O$6</f>
        <v>0.14706049966544141</v>
      </c>
      <c r="BH591" s="54">
        <f t="shared" si="390"/>
        <v>43062.371158869166</v>
      </c>
      <c r="BI591" s="34">
        <f t="shared" si="410"/>
        <v>253.46967485775636</v>
      </c>
      <c r="BJ591" s="27">
        <f t="shared" si="391"/>
        <v>4820.5765670445926</v>
      </c>
      <c r="BK591" s="34">
        <f t="shared" si="392"/>
        <v>545.32030663468925</v>
      </c>
      <c r="BL591" s="27">
        <f t="shared" si="393"/>
        <v>104.83937547916904</v>
      </c>
      <c r="BM591" s="34">
        <f t="shared" si="394"/>
        <v>1.1054421768707483</v>
      </c>
      <c r="BN591" s="45">
        <f t="shared" si="395"/>
        <v>522.88150047414342</v>
      </c>
      <c r="BO591" s="45">
        <f t="shared" si="396"/>
        <v>76.136371226169118</v>
      </c>
      <c r="BP591" s="66">
        <f t="shared" si="397"/>
        <v>6.7019956687261155</v>
      </c>
    </row>
    <row r="592" spans="8:68">
      <c r="H592" s="68">
        <v>587</v>
      </c>
      <c r="I592" s="31">
        <f>('Propiedades físicas'!$C$10*'Diseño reactor'!H592)/1000</f>
        <v>513.76898029909489</v>
      </c>
      <c r="J592" s="31">
        <f t="shared" si="375"/>
        <v>0.88755845036525127</v>
      </c>
      <c r="K592" s="31">
        <f>(I592*1000)/'Propiedades físicas'!$F$10</f>
        <v>3356.0243949288597</v>
      </c>
      <c r="L592" s="31">
        <f t="shared" si="376"/>
        <v>479.43205641840848</v>
      </c>
      <c r="M592" s="31">
        <f t="shared" si="377"/>
        <v>2876.5923385104511</v>
      </c>
      <c r="N592" s="31">
        <f t="shared" si="378"/>
        <v>0.81674967021875378</v>
      </c>
      <c r="O592" s="32">
        <f t="shared" si="379"/>
        <v>4.9004980213125231</v>
      </c>
      <c r="P592" s="33">
        <f t="shared" si="380"/>
        <v>0.4616258477475258</v>
      </c>
      <c r="Q592" s="31">
        <f t="shared" si="381"/>
        <v>4.3238289664207352</v>
      </c>
      <c r="R592" s="31">
        <f t="shared" si="382"/>
        <v>0.20071552102336959</v>
      </c>
      <c r="S592" s="31">
        <f t="shared" si="383"/>
        <v>0.57666905489178788</v>
      </c>
      <c r="T592" s="31">
        <f t="shared" si="384"/>
        <v>8.7271370475156984E-2</v>
      </c>
      <c r="U592" s="31">
        <f t="shared" si="385"/>
        <v>6.7136930972701445E-2</v>
      </c>
      <c r="V592" s="47">
        <f t="shared" si="398"/>
        <v>4.5714404340046246E-4</v>
      </c>
      <c r="W592" s="31">
        <f t="shared" si="386"/>
        <v>0.43480130500219688</v>
      </c>
      <c r="X592" s="34">
        <f>(S592*H592*'Propiedades físicas'!$F$5*60*24*365)/(1000000)</f>
        <v>52391.53961847967</v>
      </c>
      <c r="Y592" s="34">
        <f>(U592*H592*'Propiedades físicas'!$F$7*60*24*365)/(1000000)</f>
        <v>1907.5125995629426</v>
      </c>
      <c r="Z592" s="31">
        <f t="shared" si="399"/>
        <v>270.97437262779766</v>
      </c>
      <c r="AA592" s="31">
        <f t="shared" si="400"/>
        <v>2538.0876032889714</v>
      </c>
      <c r="AB592" s="31">
        <f t="shared" si="400"/>
        <v>117.82001084071796</v>
      </c>
      <c r="AC592" s="31">
        <f t="shared" si="400"/>
        <v>338.50473522147951</v>
      </c>
      <c r="AD592" s="31">
        <f t="shared" si="400"/>
        <v>51.228294468917149</v>
      </c>
      <c r="AE592" s="31">
        <f t="shared" si="401"/>
        <v>39.409378480975747</v>
      </c>
      <c r="AF592" s="31">
        <f t="shared" si="402"/>
        <v>3356.0243949288597</v>
      </c>
      <c r="AG592" s="31">
        <f t="shared" si="403"/>
        <v>8.0742670713971884E-2</v>
      </c>
      <c r="AH592" s="31">
        <f t="shared" si="404"/>
        <v>0.7562780554051286</v>
      </c>
      <c r="AI592" s="31">
        <f t="shared" si="404"/>
        <v>3.5107018595797623E-2</v>
      </c>
      <c r="AJ592" s="31">
        <f t="shared" si="404"/>
        <v>0.10086480173772845</v>
      </c>
      <c r="AK592" s="31">
        <f t="shared" si="404"/>
        <v>1.52645775001892E-2</v>
      </c>
      <c r="AL592" s="31">
        <f t="shared" si="405"/>
        <v>1.1742876047184138E-2</v>
      </c>
      <c r="AM592" s="31">
        <f t="shared" si="406"/>
        <v>0.99999999999999989</v>
      </c>
      <c r="AN592" s="31">
        <f>(Z592*'Propiedades físicas'!$F$4)/1000</f>
        <v>238.2894438014327</v>
      </c>
      <c r="AO592" s="31">
        <f>(AA592*'Propiedades físicas'!$F$6)/1000</f>
        <v>81.320326809378642</v>
      </c>
      <c r="AP592" s="31">
        <f>(AB592*'Propiedades físicas'!$F$9)/1000</f>
        <v>72.689055688180929</v>
      </c>
      <c r="AQ592" s="31">
        <f>(AC592*'Propiedades físicas'!$F$5)/1000</f>
        <v>99.679489380669082</v>
      </c>
      <c r="AR592" s="31">
        <f>(AD592*'Propiedades físicas'!$F$8)/1000</f>
        <v>18.161454955120501</v>
      </c>
      <c r="AS592" s="31">
        <f>(AE592*'Propiedades físicas'!$F$7)/1000</f>
        <v>3.6292096643130565</v>
      </c>
      <c r="AT592" s="31">
        <f t="shared" si="407"/>
        <v>513.76898029909489</v>
      </c>
      <c r="AU592" s="31">
        <f t="shared" si="408"/>
        <v>0.46380659973420452</v>
      </c>
      <c r="AV592" s="31">
        <f t="shared" si="411"/>
        <v>0.15828189308361384</v>
      </c>
      <c r="AW592" s="31">
        <f t="shared" si="411"/>
        <v>0.14148198601998974</v>
      </c>
      <c r="AX592" s="31">
        <f t="shared" si="411"/>
        <v>0.19401616914014513</v>
      </c>
      <c r="AY592" s="31">
        <f t="shared" si="411"/>
        <v>3.5349457930581286E-2</v>
      </c>
      <c r="AZ592" s="31">
        <f t="shared" si="412"/>
        <v>7.0638940914655489E-3</v>
      </c>
      <c r="BA592" s="31">
        <f t="shared" si="409"/>
        <v>1</v>
      </c>
      <c r="BB592" s="34">
        <f>AU592*'Propiedades físicas'!$C$4+'Diseño reactor'!AV592*'Propiedades físicas'!$C$5+'Diseño reactor'!AW592*'Propiedades físicas'!$C$8+'Diseño reactor'!AX592*'Propiedades físicas'!$C$9+'Diseño reactor'!AY592*'Propiedades físicas'!$C$7+'Diseño reactor'!AZ592*'Propiedades físicas'!$C$6</f>
        <v>877.24514393738536</v>
      </c>
      <c r="BC592" s="45">
        <f>AU592*'Propiedades físicas'!$L$4+'Diseño reactor'!AV592*'Propiedades físicas'!$L$5+'Diseño reactor'!AW592*'Propiedades físicas'!$L$8+AX592*'Propiedades físicas'!$L$9+'Diseño reactor'!AY592*'Propiedades físicas'!$L$7+'Diseño reactor'!AZ592*'Propiedades físicas'!$L$6</f>
        <v>1.9491347237572758</v>
      </c>
      <c r="BD592" s="29">
        <f t="shared" si="388"/>
        <v>4.1538132854952146</v>
      </c>
      <c r="BE592" s="58">
        <f t="shared" si="389"/>
        <v>44.254450956835008</v>
      </c>
      <c r="BF592" s="30">
        <f>AU592*'Propiedades físicas'!$I$4+'Diseño reactor'!AV592*'Propiedades físicas'!$I$5+'Diseño reactor'!AW592*'Propiedades físicas'!$I$8+'Diseño reactor'!AX592*'Propiedades físicas'!$I$9+'Diseño reactor'!AY592*'Propiedades físicas'!$I$7+'Diseño reactor'!AZ592*'Propiedades físicas'!$I$6</f>
        <v>1.9129081303646663E-2</v>
      </c>
      <c r="BG592" s="24">
        <f>AU592*'Propiedades físicas'!$O$4+'Diseño reactor'!AV592*'Propiedades físicas'!$O$5+'Diseño reactor'!AW592*'Propiedades físicas'!$O$8+'Diseño reactor'!AX592*'Propiedades físicas'!$O$9+'Diseño reactor'!AY592*'Propiedades físicas'!$O$7+'Diseño reactor'!AZ592*'Propiedades físicas'!$O$6</f>
        <v>0.14707062227565276</v>
      </c>
      <c r="BH592" s="54">
        <f t="shared" si="390"/>
        <v>43056.731549231896</v>
      </c>
      <c r="BI592" s="34">
        <f t="shared" si="410"/>
        <v>253.51872471601212</v>
      </c>
      <c r="BJ592" s="27">
        <f t="shared" si="391"/>
        <v>4820.4665793550303</v>
      </c>
      <c r="BK592" s="34">
        <f t="shared" si="392"/>
        <v>545.34539960363963</v>
      </c>
      <c r="BL592" s="27">
        <f t="shared" si="393"/>
        <v>104.84030290976114</v>
      </c>
      <c r="BM592" s="34">
        <f t="shared" si="394"/>
        <v>1.1054421768707483</v>
      </c>
      <c r="BN592" s="45">
        <f t="shared" si="395"/>
        <v>523.92875728925867</v>
      </c>
      <c r="BO592" s="45">
        <f t="shared" si="396"/>
        <v>76.18784894312428</v>
      </c>
      <c r="BP592" s="66">
        <f t="shared" si="397"/>
        <v>6.7019543462539852</v>
      </c>
    </row>
    <row r="593" spans="8:68">
      <c r="H593" s="68">
        <v>588</v>
      </c>
      <c r="I593" s="31">
        <f>('Propiedades físicas'!$C$10*'Diseño reactor'!H593)/1000</f>
        <v>514.64422558069475</v>
      </c>
      <c r="J593" s="31">
        <f t="shared" si="375"/>
        <v>0.8860489972183716</v>
      </c>
      <c r="K593" s="31">
        <f>(I593*1000)/'Propiedades físicas'!$F$10</f>
        <v>3361.7416426203913</v>
      </c>
      <c r="L593" s="31">
        <f t="shared" si="376"/>
        <v>480.2488060886273</v>
      </c>
      <c r="M593" s="31">
        <f t="shared" si="377"/>
        <v>2881.4928365317637</v>
      </c>
      <c r="N593" s="31">
        <f t="shared" si="378"/>
        <v>0.81674967021875389</v>
      </c>
      <c r="O593" s="32">
        <f t="shared" si="379"/>
        <v>4.9004980213125231</v>
      </c>
      <c r="P593" s="33">
        <f t="shared" si="380"/>
        <v>0.46196745327737876</v>
      </c>
      <c r="Q593" s="31">
        <f t="shared" si="381"/>
        <v>4.3246610476305811</v>
      </c>
      <c r="R593" s="31">
        <f t="shared" si="382"/>
        <v>0.20067083367736416</v>
      </c>
      <c r="S593" s="31">
        <f t="shared" si="383"/>
        <v>0.57583697368194198</v>
      </c>
      <c r="T593" s="31">
        <f t="shared" si="384"/>
        <v>8.7168009787455286E-2</v>
      </c>
      <c r="U593" s="31">
        <f t="shared" si="385"/>
        <v>6.6943373476555726E-2</v>
      </c>
      <c r="V593" s="47">
        <f t="shared" si="398"/>
        <v>4.5748233237177317E-4</v>
      </c>
      <c r="W593" s="31">
        <f t="shared" si="386"/>
        <v>0.43438305502633651</v>
      </c>
      <c r="X593" s="34">
        <f>(S593*H593*'Propiedades físicas'!$F$5*60*24*365)/(1000000)</f>
        <v>52405.067637277731</v>
      </c>
      <c r="Y593" s="34">
        <f>(U593*H593*'Propiedades físicas'!$F$7*60*24*365)/(1000000)</f>
        <v>1905.2534186538198</v>
      </c>
      <c r="Z593" s="31">
        <f t="shared" si="399"/>
        <v>271.63686252709869</v>
      </c>
      <c r="AA593" s="31">
        <f t="shared" si="400"/>
        <v>2542.9006960067818</v>
      </c>
      <c r="AB593" s="31">
        <f t="shared" si="400"/>
        <v>117.99445020229012</v>
      </c>
      <c r="AC593" s="31">
        <f t="shared" si="400"/>
        <v>338.59214052498186</v>
      </c>
      <c r="AD593" s="31">
        <f t="shared" si="400"/>
        <v>51.254789755023708</v>
      </c>
      <c r="AE593" s="31">
        <f t="shared" si="401"/>
        <v>39.362703604214765</v>
      </c>
      <c r="AF593" s="31">
        <f t="shared" si="402"/>
        <v>3361.7416426203913</v>
      </c>
      <c r="AG593" s="31">
        <f t="shared" si="403"/>
        <v>8.0802420710523348E-2</v>
      </c>
      <c r="AH593" s="31">
        <f t="shared" si="404"/>
        <v>0.75642359417740856</v>
      </c>
      <c r="AI593" s="31">
        <f t="shared" si="404"/>
        <v>3.5099202361760458E-2</v>
      </c>
      <c r="AJ593" s="31">
        <f t="shared" si="404"/>
        <v>0.10071926296544846</v>
      </c>
      <c r="AK593" s="31">
        <f t="shared" si="404"/>
        <v>1.5246498750889112E-2</v>
      </c>
      <c r="AL593" s="31">
        <f t="shared" si="405"/>
        <v>1.1709021033969924E-2</v>
      </c>
      <c r="AM593" s="31">
        <f t="shared" si="406"/>
        <v>0.99999999999999978</v>
      </c>
      <c r="AN593" s="31">
        <f>(Z593*'Propiedades físicas'!$F$4)/1000</f>
        <v>238.87202416908005</v>
      </c>
      <c r="AO593" s="31">
        <f>(AA593*'Propiedades físicas'!$F$6)/1000</f>
        <v>81.47453830005729</v>
      </c>
      <c r="AP593" s="31">
        <f>(AB593*'Propiedades físicas'!$F$9)/1000</f>
        <v>72.796676052302885</v>
      </c>
      <c r="AQ593" s="31">
        <f>(AC593*'Propiedades físicas'!$F$5)/1000</f>
        <v>99.705227620391426</v>
      </c>
      <c r="AR593" s="31">
        <f>(AD593*'Propiedades físicas'!$F$8)/1000</f>
        <v>18.170848063950999</v>
      </c>
      <c r="AS593" s="31">
        <f>(AE593*'Propiedades físicas'!$F$7)/1000</f>
        <v>3.6249113749121378</v>
      </c>
      <c r="AT593" s="31">
        <f t="shared" si="407"/>
        <v>514.64422558069475</v>
      </c>
      <c r="AU593" s="31">
        <f t="shared" si="408"/>
        <v>0.46414981903187719</v>
      </c>
      <c r="AV593" s="31">
        <f t="shared" si="411"/>
        <v>0.15831235298156923</v>
      </c>
      <c r="AW593" s="31">
        <f t="shared" si="411"/>
        <v>0.1414504864407316</v>
      </c>
      <c r="AX593" s="31">
        <f t="shared" si="411"/>
        <v>0.19373622138262567</v>
      </c>
      <c r="AY593" s="31">
        <f t="shared" si="411"/>
        <v>3.53075914598052E-2</v>
      </c>
      <c r="AZ593" s="31">
        <f t="shared" si="412"/>
        <v>7.0435287033911581E-3</v>
      </c>
      <c r="BA593" s="31">
        <f t="shared" si="409"/>
        <v>1</v>
      </c>
      <c r="BB593" s="34">
        <f>AU593*'Propiedades físicas'!$C$4+'Diseño reactor'!AV593*'Propiedades físicas'!$C$5+'Diseño reactor'!AW593*'Propiedades físicas'!$C$8+'Diseño reactor'!AX593*'Propiedades físicas'!$C$9+'Diseño reactor'!AY593*'Propiedades físicas'!$C$7+'Diseño reactor'!AZ593*'Propiedades físicas'!$C$6</f>
        <v>877.23975467211858</v>
      </c>
      <c r="BC593" s="45">
        <f>AU593*'Propiedades físicas'!$L$4+'Diseño reactor'!AV593*'Propiedades físicas'!$L$5+'Diseño reactor'!AW593*'Propiedades físicas'!$L$8+AX593*'Propiedades físicas'!$L$9+'Diseño reactor'!AY593*'Propiedades físicas'!$L$7+'Diseño reactor'!AZ593*'Propiedades físicas'!$L$6</f>
        <v>1.9494022135264286</v>
      </c>
      <c r="BD593" s="29">
        <f t="shared" si="388"/>
        <v>4.1492736610095582</v>
      </c>
      <c r="BE593" s="58">
        <f t="shared" si="389"/>
        <v>44.249175095237675</v>
      </c>
      <c r="BF593" s="30">
        <f>AU593*'Propiedades físicas'!$I$4+'Diseño reactor'!AV593*'Propiedades físicas'!$I$5+'Diseño reactor'!AW593*'Propiedades físicas'!$I$8+'Diseño reactor'!AX593*'Propiedades físicas'!$I$9+'Diseño reactor'!AY593*'Propiedades físicas'!$I$7+'Diseño reactor'!AZ593*'Propiedades físicas'!$I$6</f>
        <v>1.9131460255137327E-2</v>
      </c>
      <c r="BG593" s="24">
        <f>AU593*'Propiedades físicas'!$O$4+'Diseño reactor'!AV593*'Propiedades físicas'!$O$5+'Diseño reactor'!AW593*'Propiedades físicas'!$O$8+'Diseño reactor'!AX593*'Propiedades físicas'!$O$9+'Diseño reactor'!AY593*'Propiedades físicas'!$O$7+'Diseño reactor'!AZ593*'Propiedades físicas'!$O$6</f>
        <v>0.14708073085986226</v>
      </c>
      <c r="BH593" s="54">
        <f t="shared" si="390"/>
        <v>43051.113065564314</v>
      </c>
      <c r="BI593" s="34">
        <f t="shared" si="410"/>
        <v>253.56762066196148</v>
      </c>
      <c r="BJ593" s="27">
        <f t="shared" si="391"/>
        <v>4820.3570805566378</v>
      </c>
      <c r="BK593" s="34">
        <f t="shared" si="392"/>
        <v>545.37049416444779</v>
      </c>
      <c r="BL593" s="27">
        <f t="shared" si="393"/>
        <v>104.84123033024395</v>
      </c>
      <c r="BM593" s="34">
        <f t="shared" si="394"/>
        <v>1.1054421768707483</v>
      </c>
      <c r="BN593" s="45">
        <f t="shared" si="395"/>
        <v>524.97636933986064</v>
      </c>
      <c r="BO593" s="45">
        <f t="shared" si="396"/>
        <v>76.239227693996654</v>
      </c>
      <c r="BP593" s="66">
        <f t="shared" si="397"/>
        <v>6.7019131734871387</v>
      </c>
    </row>
    <row r="594" spans="8:68">
      <c r="H594" s="68">
        <v>589</v>
      </c>
      <c r="I594" s="31">
        <f>('Propiedades físicas'!$C$10*'Diseño reactor'!H594)/1000</f>
        <v>515.5194708622945</v>
      </c>
      <c r="J594" s="31">
        <f t="shared" si="375"/>
        <v>0.88454466954907052</v>
      </c>
      <c r="K594" s="31">
        <f>(I594*1000)/'Propiedades físicas'!$F$10</f>
        <v>3367.458890311922</v>
      </c>
      <c r="L594" s="31">
        <f t="shared" si="376"/>
        <v>481.06555575884596</v>
      </c>
      <c r="M594" s="31">
        <f t="shared" si="377"/>
        <v>2886.3933345530759</v>
      </c>
      <c r="N594" s="31">
        <f t="shared" si="378"/>
        <v>0.81674967021875378</v>
      </c>
      <c r="O594" s="32">
        <f t="shared" si="379"/>
        <v>4.9004980213125231</v>
      </c>
      <c r="P594" s="33">
        <f t="shared" si="380"/>
        <v>0.46230840223514996</v>
      </c>
      <c r="Q594" s="31">
        <f t="shared" si="381"/>
        <v>4.3254908733292714</v>
      </c>
      <c r="R594" s="31">
        <f t="shared" si="382"/>
        <v>0.20062594729155242</v>
      </c>
      <c r="S594" s="31">
        <f t="shared" si="383"/>
        <v>0.57500714798325003</v>
      </c>
      <c r="T594" s="31">
        <f t="shared" si="384"/>
        <v>8.7064761384456707E-2</v>
      </c>
      <c r="U594" s="31">
        <f t="shared" si="385"/>
        <v>6.6750559307594756E-2</v>
      </c>
      <c r="V594" s="47">
        <f t="shared" si="398"/>
        <v>4.5781997114548834E-4</v>
      </c>
      <c r="W594" s="31">
        <f t="shared" si="386"/>
        <v>0.43396560893458613</v>
      </c>
      <c r="X594" s="34">
        <f>(S594*H594*'Propiedades físicas'!$F$5*60*24*365)/(1000000)</f>
        <v>52418.543703842806</v>
      </c>
      <c r="Y594" s="34">
        <f>(U594*H594*'Propiedades físicas'!$F$7*60*24*365)/(1000000)</f>
        <v>1902.9966919800863</v>
      </c>
      <c r="Z594" s="31">
        <f t="shared" si="399"/>
        <v>272.29964891650332</v>
      </c>
      <c r="AA594" s="31">
        <f t="shared" si="400"/>
        <v>2547.7141243909409</v>
      </c>
      <c r="AB594" s="31">
        <f t="shared" si="400"/>
        <v>118.16868295472437</v>
      </c>
      <c r="AC594" s="31">
        <f t="shared" si="400"/>
        <v>338.67921016213427</v>
      </c>
      <c r="AD594" s="31">
        <f t="shared" si="400"/>
        <v>51.281144455445002</v>
      </c>
      <c r="AE594" s="31">
        <f t="shared" si="401"/>
        <v>39.316079432173311</v>
      </c>
      <c r="AF594" s="31">
        <f t="shared" si="402"/>
        <v>3367.4588903119211</v>
      </c>
      <c r="AG594" s="31">
        <f t="shared" si="403"/>
        <v>8.0862055866487717E-2</v>
      </c>
      <c r="AH594" s="31">
        <f t="shared" si="404"/>
        <v>0.75656873843972927</v>
      </c>
      <c r="AI594" s="31">
        <f t="shared" si="404"/>
        <v>3.5091351313802865E-2</v>
      </c>
      <c r="AJ594" s="31">
        <f t="shared" si="404"/>
        <v>0.10057411870312782</v>
      </c>
      <c r="AK594" s="31">
        <f t="shared" si="404"/>
        <v>1.5228439641231948E-2</v>
      </c>
      <c r="AL594" s="31">
        <f t="shared" si="405"/>
        <v>1.1675296035620361E-2</v>
      </c>
      <c r="AM594" s="31">
        <f t="shared" si="406"/>
        <v>1</v>
      </c>
      <c r="AN594" s="31">
        <f>(Z594*'Propiedades físicas'!$F$4)/1000</f>
        <v>239.45486526419469</v>
      </c>
      <c r="AO594" s="31">
        <f>(AA594*'Propiedades físicas'!$F$6)/1000</f>
        <v>81.628760545485747</v>
      </c>
      <c r="AP594" s="31">
        <f>(AB594*'Propiedades físicas'!$F$9)/1000</f>
        <v>72.904168948917203</v>
      </c>
      <c r="AQ594" s="31">
        <f>(AC594*'Propiedades físicas'!$F$5)/1000</f>
        <v>99.730867016443696</v>
      </c>
      <c r="AR594" s="31">
        <f>(AD594*'Propiedades físicas'!$F$8)/1000</f>
        <v>18.180191332344354</v>
      </c>
      <c r="AS594" s="31">
        <f>(AE594*'Propiedades físicas'!$F$7)/1000</f>
        <v>3.6206177549088401</v>
      </c>
      <c r="AT594" s="31">
        <f t="shared" si="407"/>
        <v>515.5194708622945</v>
      </c>
      <c r="AU594" s="31">
        <f t="shared" si="408"/>
        <v>0.46449237865577703</v>
      </c>
      <c r="AV594" s="31">
        <f t="shared" si="411"/>
        <v>0.15834273031229584</v>
      </c>
      <c r="AW594" s="31">
        <f t="shared" si="411"/>
        <v>0.14141884656067891</v>
      </c>
      <c r="AX594" s="31">
        <f t="shared" si="411"/>
        <v>0.19345703247566334</v>
      </c>
      <c r="AY594" s="31">
        <f t="shared" si="411"/>
        <v>3.5265770470191693E-2</v>
      </c>
      <c r="AZ594" s="31">
        <f t="shared" si="412"/>
        <v>7.0232415253932848E-3</v>
      </c>
      <c r="BA594" s="31">
        <f t="shared" si="409"/>
        <v>1</v>
      </c>
      <c r="BB594" s="34">
        <f>AU594*'Propiedades físicas'!$C$4+'Diseño reactor'!AV594*'Propiedades físicas'!$C$5+'Diseño reactor'!AW594*'Propiedades físicas'!$C$8+'Diseño reactor'!AX594*'Propiedades físicas'!$C$9+'Diseño reactor'!AY594*'Propiedades físicas'!$C$7+'Diseño reactor'!AZ594*'Propiedades físicas'!$C$6</f>
        <v>877.23438491219531</v>
      </c>
      <c r="BC594" s="45">
        <f>AU594*'Propiedades físicas'!$L$4+'Diseño reactor'!AV594*'Propiedades físicas'!$L$5+'Diseño reactor'!AW594*'Propiedades físicas'!$L$8+AX594*'Propiedades físicas'!$L$9+'Diseño reactor'!AY594*'Propiedades físicas'!$L$7+'Diseño reactor'!AZ594*'Propiedades físicas'!$L$6</f>
        <v>1.9496691700280468</v>
      </c>
      <c r="BD594" s="29">
        <f t="shared" si="388"/>
        <v>4.1447439526857055</v>
      </c>
      <c r="BE594" s="58">
        <f t="shared" si="389"/>
        <v>44.243911773970886</v>
      </c>
      <c r="BF594" s="30">
        <f>AU594*'Propiedades físicas'!$I$4+'Diseño reactor'!AV594*'Propiedades físicas'!$I$5+'Diseño reactor'!AW594*'Propiedades físicas'!$I$8+'Diseño reactor'!AX594*'Propiedades físicas'!$I$9+'Diseño reactor'!AY594*'Propiedades físicas'!$I$7+'Diseño reactor'!AZ594*'Propiedades físicas'!$I$6</f>
        <v>1.9133830908247957E-2</v>
      </c>
      <c r="BG594" s="24">
        <f>AU594*'Propiedades físicas'!$O$4+'Diseño reactor'!AV594*'Propiedades físicas'!$O$5+'Diseño reactor'!AW594*'Propiedades físicas'!$O$8+'Diseño reactor'!AX594*'Propiedades físicas'!$O$9+'Diseño reactor'!AY594*'Propiedades físicas'!$O$7+'Diseño reactor'!AZ594*'Propiedades físicas'!$O$6</f>
        <v>0.14709082543457</v>
      </c>
      <c r="BH594" s="54">
        <f t="shared" si="390"/>
        <v>43045.515605048095</v>
      </c>
      <c r="BI594" s="34">
        <f t="shared" si="410"/>
        <v>253.61636333283684</v>
      </c>
      <c r="BJ594" s="27">
        <f t="shared" si="391"/>
        <v>4820.2480681679526</v>
      </c>
      <c r="BK594" s="34">
        <f t="shared" si="392"/>
        <v>545.39559011247354</v>
      </c>
      <c r="BL594" s="27">
        <f t="shared" si="393"/>
        <v>104.84215773305004</v>
      </c>
      <c r="BM594" s="34">
        <f t="shared" si="394"/>
        <v>1.1054421768707483</v>
      </c>
      <c r="BN594" s="45">
        <f t="shared" si="395"/>
        <v>526.02433555318419</v>
      </c>
      <c r="BO594" s="45">
        <f t="shared" si="396"/>
        <v>76.29050776385094</v>
      </c>
      <c r="BP594" s="66">
        <f t="shared" si="397"/>
        <v>6.7018721497367029</v>
      </c>
    </row>
    <row r="595" spans="8:68">
      <c r="H595" s="68">
        <v>590</v>
      </c>
      <c r="I595" s="31">
        <f>('Propiedades físicas'!$C$10*'Diseño reactor'!H595)/1000</f>
        <v>516.39471614389436</v>
      </c>
      <c r="J595" s="31">
        <f t="shared" si="375"/>
        <v>0.88304544129559748</v>
      </c>
      <c r="K595" s="31">
        <f>(I595*1000)/'Propiedades físicas'!$F$10</f>
        <v>3373.1761380034536</v>
      </c>
      <c r="L595" s="31">
        <f t="shared" si="376"/>
        <v>481.88230542906479</v>
      </c>
      <c r="M595" s="31">
        <f t="shared" si="377"/>
        <v>2891.2938325743885</v>
      </c>
      <c r="N595" s="31">
        <f t="shared" si="378"/>
        <v>0.81674967021875389</v>
      </c>
      <c r="O595" s="32">
        <f t="shared" si="379"/>
        <v>4.9004980213125231</v>
      </c>
      <c r="P595" s="33">
        <f t="shared" si="380"/>
        <v>0.46264869651193741</v>
      </c>
      <c r="Q595" s="31">
        <f t="shared" si="381"/>
        <v>4.3263184522570421</v>
      </c>
      <c r="R595" s="31">
        <f t="shared" si="382"/>
        <v>0.2005808632591044</v>
      </c>
      <c r="S595" s="31">
        <f t="shared" si="383"/>
        <v>0.57417956905548106</v>
      </c>
      <c r="T595" s="31">
        <f t="shared" si="384"/>
        <v>8.6961625546759611E-2</v>
      </c>
      <c r="U595" s="31">
        <f t="shared" si="385"/>
        <v>6.6558484900952494E-2</v>
      </c>
      <c r="V595" s="47">
        <f t="shared" si="398"/>
        <v>4.5815696159434585E-4</v>
      </c>
      <c r="W595" s="31">
        <f t="shared" si="386"/>
        <v>0.43354896441155083</v>
      </c>
      <c r="X595" s="34">
        <f>(S595*H595*'Propiedades físicas'!$F$5*60*24*365)/(1000000)</f>
        <v>52431.968067328715</v>
      </c>
      <c r="Y595" s="34">
        <f>(U595*H595*'Propiedades físicas'!$F$7*60*24*365)/(1000000)</f>
        <v>1900.7424256748529</v>
      </c>
      <c r="Z595" s="31">
        <f t="shared" si="399"/>
        <v>272.96273094204309</v>
      </c>
      <c r="AA595" s="31">
        <f t="shared" si="400"/>
        <v>2552.527886831655</v>
      </c>
      <c r="AB595" s="31">
        <f t="shared" si="400"/>
        <v>118.3427093228716</v>
      </c>
      <c r="AC595" s="31">
        <f t="shared" si="400"/>
        <v>338.76594574273383</v>
      </c>
      <c r="AD595" s="31">
        <f t="shared" si="400"/>
        <v>51.30735907258817</v>
      </c>
      <c r="AE595" s="31">
        <f t="shared" si="401"/>
        <v>39.269506091561972</v>
      </c>
      <c r="AF595" s="31">
        <f t="shared" si="402"/>
        <v>3373.1761380034536</v>
      </c>
      <c r="AG595" s="31">
        <f t="shared" si="403"/>
        <v>8.0921576512635582E-2</v>
      </c>
      <c r="AH595" s="31">
        <f t="shared" si="404"/>
        <v>0.75671348972083874</v>
      </c>
      <c r="AI595" s="31">
        <f t="shared" si="404"/>
        <v>3.5083465695603243E-2</v>
      </c>
      <c r="AJ595" s="31">
        <f t="shared" si="404"/>
        <v>0.10042936742201838</v>
      </c>
      <c r="AK595" s="31">
        <f t="shared" si="404"/>
        <v>1.5210400220296957E-2</v>
      </c>
      <c r="AL595" s="31">
        <f t="shared" si="405"/>
        <v>1.1641700428607078E-2</v>
      </c>
      <c r="AM595" s="31">
        <f t="shared" si="406"/>
        <v>1</v>
      </c>
      <c r="AN595" s="31">
        <f>(Z595*'Propiedades físicas'!$F$4)/1000</f>
        <v>240.03796633581388</v>
      </c>
      <c r="AO595" s="31">
        <f>(AA595*'Propiedades físicas'!$F$6)/1000</f>
        <v>81.782993494086227</v>
      </c>
      <c r="AP595" s="31">
        <f>(AB595*'Propiedades físicas'!$F$9)/1000</f>
        <v>73.011534516745627</v>
      </c>
      <c r="AQ595" s="31">
        <f>(AC595*'Propiedades físicas'!$F$5)/1000</f>
        <v>99.75640804286283</v>
      </c>
      <c r="AR595" s="31">
        <f>(AD595*'Propiedades físicas'!$F$8)/1000</f>
        <v>18.189484938413951</v>
      </c>
      <c r="AS595" s="31">
        <f>(AE595*'Propiedades físicas'!$F$7)/1000</f>
        <v>3.6163288159719422</v>
      </c>
      <c r="AT595" s="31">
        <f t="shared" si="407"/>
        <v>516.39471614389447</v>
      </c>
      <c r="AU595" s="31">
        <f t="shared" si="408"/>
        <v>0.46483428050593528</v>
      </c>
      <c r="AV595" s="31">
        <f t="shared" si="411"/>
        <v>0.15837302539574635</v>
      </c>
      <c r="AW595" s="31">
        <f t="shared" si="411"/>
        <v>0.14138706736186046</v>
      </c>
      <c r="AX595" s="31">
        <f t="shared" si="411"/>
        <v>0.19317859947866992</v>
      </c>
      <c r="AY595" s="31">
        <f t="shared" si="411"/>
        <v>3.5223995075397738E-2</v>
      </c>
      <c r="AZ595" s="31">
        <f t="shared" si="412"/>
        <v>7.0030321823901943E-3</v>
      </c>
      <c r="BA595" s="31">
        <f t="shared" si="409"/>
        <v>0.99999999999999989</v>
      </c>
      <c r="BB595" s="34">
        <f>AU595*'Propiedades físicas'!$C$4+'Diseño reactor'!AV595*'Propiedades físicas'!$C$5+'Diseño reactor'!AW595*'Propiedades físicas'!$C$8+'Diseño reactor'!AX595*'Propiedades físicas'!$C$9+'Diseño reactor'!AY595*'Propiedades físicas'!$C$7+'Diseño reactor'!AZ595*'Propiedades físicas'!$C$6</f>
        <v>877.22903456794825</v>
      </c>
      <c r="BC595" s="45">
        <f>AU595*'Propiedades físicas'!$L$4+'Diseño reactor'!AV595*'Propiedades físicas'!$L$5+'Diseño reactor'!AW595*'Propiedades físicas'!$L$8+AX595*'Propiedades físicas'!$L$9+'Diseño reactor'!AY595*'Propiedades físicas'!$L$7+'Diseño reactor'!AZ595*'Propiedades físicas'!$L$6</f>
        <v>1.9499355948042798</v>
      </c>
      <c r="BD595" s="29">
        <f t="shared" si="388"/>
        <v>4.1402241281748857</v>
      </c>
      <c r="BE595" s="58">
        <f t="shared" si="389"/>
        <v>44.238660946931823</v>
      </c>
      <c r="BF595" s="30">
        <f>AU595*'Propiedades físicas'!$I$4+'Diseño reactor'!AV595*'Propiedades físicas'!$I$5+'Diseño reactor'!AW595*'Propiedades físicas'!$I$8+'Diseño reactor'!AX595*'Propiedades físicas'!$I$9+'Diseño reactor'!AY595*'Propiedades físicas'!$I$7+'Diseño reactor'!AZ595*'Propiedades físicas'!$I$6</f>
        <v>1.913619329974834E-2</v>
      </c>
      <c r="BG595" s="24">
        <f>AU595*'Propiedades físicas'!$O$4+'Diseño reactor'!AV595*'Propiedades físicas'!$O$5+'Diseño reactor'!AW595*'Propiedades físicas'!$O$8+'Diseño reactor'!AX595*'Propiedades físicas'!$O$9+'Diseño reactor'!AY595*'Propiedades físicas'!$O$7+'Diseño reactor'!AZ595*'Propiedades físicas'!$O$6</f>
        <v>0.1471009060163361</v>
      </c>
      <c r="BH595" s="54">
        <f t="shared" si="390"/>
        <v>43039.939065488281</v>
      </c>
      <c r="BI595" s="34">
        <f t="shared" si="410"/>
        <v>253.6649533626296</v>
      </c>
      <c r="BJ595" s="27">
        <f t="shared" si="391"/>
        <v>4820.1395397225788</v>
      </c>
      <c r="BK595" s="34">
        <f t="shared" si="392"/>
        <v>545.42068724488968</v>
      </c>
      <c r="BL595" s="27">
        <f t="shared" si="393"/>
        <v>104.84308511068114</v>
      </c>
      <c r="BM595" s="34">
        <f t="shared" si="394"/>
        <v>1.1054421768707483</v>
      </c>
      <c r="BN595" s="45">
        <f t="shared" si="395"/>
        <v>527.07265486072845</v>
      </c>
      <c r="BO595" s="45">
        <f t="shared" si="396"/>
        <v>76.3416894366582</v>
      </c>
      <c r="BP595" s="66">
        <f t="shared" si="397"/>
        <v>6.7018312743176383</v>
      </c>
    </row>
    <row r="596" spans="8:68">
      <c r="H596" s="68">
        <v>591</v>
      </c>
      <c r="I596" s="31">
        <f>('Propiedades físicas'!$C$10*'Diseño reactor'!H596)/1000</f>
        <v>517.26996142549422</v>
      </c>
      <c r="J596" s="31">
        <f t="shared" si="375"/>
        <v>0.88155128657259307</v>
      </c>
      <c r="K596" s="31">
        <f>(I596*1000)/'Propiedades físicas'!$F$10</f>
        <v>3378.8933856949852</v>
      </c>
      <c r="L596" s="31">
        <f t="shared" si="376"/>
        <v>482.69905509928356</v>
      </c>
      <c r="M596" s="31">
        <f t="shared" si="377"/>
        <v>2896.1943305957016</v>
      </c>
      <c r="N596" s="31">
        <f t="shared" si="378"/>
        <v>0.81674967021875389</v>
      </c>
      <c r="O596" s="32">
        <f t="shared" si="379"/>
        <v>4.900498021312524</v>
      </c>
      <c r="P596" s="33">
        <f t="shared" si="380"/>
        <v>0.46298833799158357</v>
      </c>
      <c r="Q596" s="31">
        <f t="shared" si="381"/>
        <v>4.3271437931106274</v>
      </c>
      <c r="R596" s="31">
        <f t="shared" si="382"/>
        <v>0.20053558296470211</v>
      </c>
      <c r="S596" s="31">
        <f t="shared" si="383"/>
        <v>0.57335422820189741</v>
      </c>
      <c r="T596" s="31">
        <f t="shared" si="384"/>
        <v>8.685860255020933E-2</v>
      </c>
      <c r="U596" s="31">
        <f t="shared" si="385"/>
        <v>6.6367146712258893E-2</v>
      </c>
      <c r="V596" s="47">
        <f t="shared" si="398"/>
        <v>4.5849330558389828E-4</v>
      </c>
      <c r="W596" s="31">
        <f t="shared" si="386"/>
        <v>0.43313311915071939</v>
      </c>
      <c r="X596" s="34">
        <f>(S596*H596*'Propiedades físicas'!$F$5*60*24*365)/(1000000)</f>
        <v>52445.340975456646</v>
      </c>
      <c r="Y596" s="34">
        <f>(U596*H596*'Propiedades físicas'!$F$7*60*24*365)/(1000000)</f>
        <v>1898.4906257673408</v>
      </c>
      <c r="Z596" s="31">
        <f t="shared" si="399"/>
        <v>273.62610775302591</v>
      </c>
      <c r="AA596" s="31">
        <f t="shared" si="400"/>
        <v>2557.3419817283807</v>
      </c>
      <c r="AB596" s="31">
        <f t="shared" si="400"/>
        <v>118.51652953213895</v>
      </c>
      <c r="AC596" s="31">
        <f t="shared" si="400"/>
        <v>338.85234886732138</v>
      </c>
      <c r="AD596" s="31">
        <f t="shared" si="400"/>
        <v>51.333434107173716</v>
      </c>
      <c r="AE596" s="31">
        <f t="shared" si="401"/>
        <v>39.222983706945008</v>
      </c>
      <c r="AF596" s="31">
        <f t="shared" si="402"/>
        <v>3378.8933856949852</v>
      </c>
      <c r="AG596" s="31">
        <f t="shared" si="403"/>
        <v>8.0980982978468646E-2</v>
      </c>
      <c r="AH596" s="31">
        <f t="shared" si="404"/>
        <v>0.75685784954187763</v>
      </c>
      <c r="AI596" s="31">
        <f t="shared" si="404"/>
        <v>3.5075545749355438E-2</v>
      </c>
      <c r="AJ596" s="31">
        <f t="shared" si="404"/>
        <v>0.10028500760097962</v>
      </c>
      <c r="AK596" s="31">
        <f t="shared" si="404"/>
        <v>1.5192380536332085E-2</v>
      </c>
      <c r="AL596" s="31">
        <f t="shared" si="405"/>
        <v>1.1608233592986674E-2</v>
      </c>
      <c r="AM596" s="31">
        <f t="shared" si="406"/>
        <v>1</v>
      </c>
      <c r="AN596" s="31">
        <f>(Z596*'Propiedades físicas'!$F$4)/1000</f>
        <v>240.62132663585592</v>
      </c>
      <c r="AO596" s="31">
        <f>(AA596*'Propiedades físicas'!$F$6)/1000</f>
        <v>81.937237094577313</v>
      </c>
      <c r="AP596" s="31">
        <f>(AB596*'Propiedades físicas'!$F$9)/1000</f>
        <v>73.118772894853109</v>
      </c>
      <c r="AQ596" s="31">
        <f>(AC596*'Propiedades físicas'!$F$5)/1000</f>
        <v>99.781851170960124</v>
      </c>
      <c r="AR596" s="31">
        <f>(AD596*'Propiedades físicas'!$F$8)/1000</f>
        <v>18.198729059675216</v>
      </c>
      <c r="AS596" s="31">
        <f>(AE596*'Propiedades físicas'!$F$7)/1000</f>
        <v>3.612044569572566</v>
      </c>
      <c r="AT596" s="31">
        <f t="shared" si="407"/>
        <v>517.26996142549433</v>
      </c>
      <c r="AU596" s="31">
        <f t="shared" si="408"/>
        <v>0.46517552647509408</v>
      </c>
      <c r="AV596" s="31">
        <f t="shared" si="411"/>
        <v>0.15840323855028116</v>
      </c>
      <c r="AW596" s="31">
        <f t="shared" si="411"/>
        <v>0.14135514982032235</v>
      </c>
      <c r="AX596" s="31">
        <f t="shared" si="411"/>
        <v>0.19290091946569052</v>
      </c>
      <c r="AY596" s="31">
        <f t="shared" si="411"/>
        <v>3.518226538715509E-2</v>
      </c>
      <c r="AZ596" s="31">
        <f t="shared" si="412"/>
        <v>6.9829003014566732E-3</v>
      </c>
      <c r="BA596" s="31">
        <f t="shared" si="409"/>
        <v>0.99999999999999989</v>
      </c>
      <c r="BB596" s="34">
        <f>AU596*'Propiedades físicas'!$C$4+'Diseño reactor'!AV596*'Propiedades físicas'!$C$5+'Diseño reactor'!AW596*'Propiedades físicas'!$C$8+'Diseño reactor'!AX596*'Propiedades físicas'!$C$9+'Diseño reactor'!AY596*'Propiedades físicas'!$C$7+'Diseño reactor'!AZ596*'Propiedades físicas'!$C$6</f>
        <v>877.22370355021042</v>
      </c>
      <c r="BC596" s="45">
        <f>AU596*'Propiedades físicas'!$L$4+'Diseño reactor'!AV596*'Propiedades físicas'!$L$5+'Diseño reactor'!AW596*'Propiedades físicas'!$L$8+AX596*'Propiedades físicas'!$L$9+'Diseño reactor'!AY596*'Propiedades físicas'!$L$7+'Diseño reactor'!AZ596*'Propiedades físicas'!$L$6</f>
        <v>1.9502014893915249</v>
      </c>
      <c r="BD596" s="29">
        <f t="shared" si="388"/>
        <v>4.1357141552680243</v>
      </c>
      <c r="BE596" s="58">
        <f t="shared" si="389"/>
        <v>44.23342256825223</v>
      </c>
      <c r="BF596" s="30">
        <f>AU596*'Propiedades físicas'!$I$4+'Diseño reactor'!AV596*'Propiedades físicas'!$I$5+'Diseño reactor'!AW596*'Propiedades físicas'!$I$8+'Diseño reactor'!AX596*'Propiedades físicas'!$I$9+'Diseño reactor'!AY596*'Propiedades físicas'!$I$7+'Diseño reactor'!AZ596*'Propiedades físicas'!$I$6</f>
        <v>1.9138547466209681E-2</v>
      </c>
      <c r="BG596" s="24">
        <f>AU596*'Propiedades físicas'!$O$4+'Diseño reactor'!AV596*'Propiedades físicas'!$O$5+'Diseño reactor'!AW596*'Propiedades físicas'!$O$8+'Diseño reactor'!AX596*'Propiedades físicas'!$O$9+'Diseño reactor'!AY596*'Propiedades físicas'!$O$7+'Diseño reactor'!AZ596*'Propiedades físicas'!$O$6</f>
        <v>0.1471109726217798</v>
      </c>
      <c r="BH596" s="54">
        <f t="shared" si="390"/>
        <v>43034.383345308663</v>
      </c>
      <c r="BI596" s="34">
        <f t="shared" si="410"/>
        <v>253.71339138211019</v>
      </c>
      <c r="BJ596" s="27">
        <f t="shared" si="391"/>
        <v>4820.0314927691079</v>
      </c>
      <c r="BK596" s="34">
        <f t="shared" si="392"/>
        <v>545.44578536067127</v>
      </c>
      <c r="BL596" s="27">
        <f t="shared" si="393"/>
        <v>104.84401245570784</v>
      </c>
      <c r="BM596" s="34">
        <f t="shared" si="394"/>
        <v>1.1054421768707483</v>
      </c>
      <c r="BN596" s="45">
        <f t="shared" si="395"/>
        <v>528.12132619823353</v>
      </c>
      <c r="BO596" s="45">
        <f t="shared" si="396"/>
        <v>76.392772995301272</v>
      </c>
      <c r="BP596" s="66">
        <f t="shared" si="397"/>
        <v>6.7017905465487306</v>
      </c>
    </row>
    <row r="597" spans="8:68">
      <c r="H597" s="68">
        <v>592</v>
      </c>
      <c r="I597" s="31">
        <f>('Propiedades físicas'!$C$10*'Diseño reactor'!H597)/1000</f>
        <v>518.14520670709396</v>
      </c>
      <c r="J597" s="31">
        <f t="shared" si="375"/>
        <v>0.88006217966959888</v>
      </c>
      <c r="K597" s="31">
        <f>(I597*1000)/'Propiedades físicas'!$F$10</f>
        <v>3384.6106333865159</v>
      </c>
      <c r="L597" s="31">
        <f t="shared" si="376"/>
        <v>483.51580476950227</v>
      </c>
      <c r="M597" s="31">
        <f t="shared" si="377"/>
        <v>2901.0948286170137</v>
      </c>
      <c r="N597" s="31">
        <f t="shared" si="378"/>
        <v>0.81674967021875378</v>
      </c>
      <c r="O597" s="32">
        <f t="shared" si="379"/>
        <v>4.9004980213125231</v>
      </c>
      <c r="P597" s="33">
        <f t="shared" si="380"/>
        <v>0.46332732855071007</v>
      </c>
      <c r="Q597" s="31">
        <f t="shared" si="381"/>
        <v>4.3279669045435289</v>
      </c>
      <c r="R597" s="31">
        <f t="shared" si="382"/>
        <v>0.20049010778459575</v>
      </c>
      <c r="S597" s="31">
        <f t="shared" si="383"/>
        <v>0.57253111676899437</v>
      </c>
      <c r="T597" s="31">
        <f t="shared" si="384"/>
        <v>8.6755692665945211E-2</v>
      </c>
      <c r="U597" s="31">
        <f t="shared" si="385"/>
        <v>6.6176541217502688E-2</v>
      </c>
      <c r="V597" s="47">
        <f t="shared" si="398"/>
        <v>4.5882900497254788E-4</v>
      </c>
      <c r="W597" s="31">
        <f t="shared" si="386"/>
        <v>0.43271807085442099</v>
      </c>
      <c r="X597" s="34">
        <f>(S597*H597*'Propiedades físicas'!$F$5*60*24*365)/(1000000)</f>
        <v>52458.662674524974</v>
      </c>
      <c r="Y597" s="34">
        <f>(U597*H597*'Propiedades físicas'!$F$7*60*24*365)/(1000000)</f>
        <v>1896.2412981839122</v>
      </c>
      <c r="Z597" s="31">
        <f t="shared" si="399"/>
        <v>274.28977850202034</v>
      </c>
      <c r="AA597" s="31">
        <f t="shared" si="400"/>
        <v>2562.1564074897692</v>
      </c>
      <c r="AB597" s="31">
        <f t="shared" si="400"/>
        <v>118.69014380848068</v>
      </c>
      <c r="AC597" s="31">
        <f t="shared" si="400"/>
        <v>338.93842112724468</v>
      </c>
      <c r="AD597" s="31">
        <f t="shared" si="400"/>
        <v>51.359370058239563</v>
      </c>
      <c r="AE597" s="31">
        <f t="shared" si="401"/>
        <v>39.176512400761588</v>
      </c>
      <c r="AF597" s="31">
        <f t="shared" si="402"/>
        <v>3384.6106333865159</v>
      </c>
      <c r="AG597" s="31">
        <f t="shared" si="403"/>
        <v>8.1040275592225555E-2</v>
      </c>
      <c r="AH597" s="31">
        <f t="shared" si="404"/>
        <v>0.75700181941642442</v>
      </c>
      <c r="AI597" s="31">
        <f t="shared" si="404"/>
        <v>3.5067591715778466E-2</v>
      </c>
      <c r="AJ597" s="31">
        <f t="shared" si="404"/>
        <v>0.10014103772643279</v>
      </c>
      <c r="AK597" s="31">
        <f t="shared" si="404"/>
        <v>1.5174380636762132E-2</v>
      </c>
      <c r="AL597" s="31">
        <f t="shared" si="405"/>
        <v>1.1574894912376678E-2</v>
      </c>
      <c r="AM597" s="31">
        <f t="shared" si="406"/>
        <v>1</v>
      </c>
      <c r="AN597" s="31">
        <f>(Z597*'Propiedades físicas'!$F$4)/1000</f>
        <v>241.20494541910662</v>
      </c>
      <c r="AO597" s="31">
        <f>(AA597*'Propiedades físicas'!$F$6)/1000</f>
        <v>82.091491295972205</v>
      </c>
      <c r="AP597" s="31">
        <f>(AB597*'Propiedades físicas'!$F$9)/1000</f>
        <v>73.225884222642151</v>
      </c>
      <c r="AQ597" s="31">
        <f>(AC597*'Propiedades físicas'!$F$5)/1000</f>
        <v>99.807196869339748</v>
      </c>
      <c r="AR597" s="31">
        <f>(AD597*'Propiedades físicas'!$F$8)/1000</f>
        <v>18.207923873047083</v>
      </c>
      <c r="AS597" s="31">
        <f>(AE597*'Propiedades físicas'!$F$7)/1000</f>
        <v>3.6077650269861348</v>
      </c>
      <c r="AT597" s="31">
        <f t="shared" si="407"/>
        <v>518.14520670709396</v>
      </c>
      <c r="AU597" s="31">
        <f t="shared" si="408"/>
        <v>0.46551611844874036</v>
      </c>
      <c r="AV597" s="31">
        <f t="shared" si="411"/>
        <v>0.15843337009267808</v>
      </c>
      <c r="AW597" s="31">
        <f t="shared" si="411"/>
        <v>0.14132309490616698</v>
      </c>
      <c r="AX597" s="31">
        <f t="shared" si="411"/>
        <v>0.19262398952531559</v>
      </c>
      <c r="AY597" s="31">
        <f t="shared" si="411"/>
        <v>3.5140581515289343E-2</v>
      </c>
      <c r="AZ597" s="31">
        <f t="shared" si="412"/>
        <v>6.962845511809577E-3</v>
      </c>
      <c r="BA597" s="31">
        <f t="shared" si="409"/>
        <v>0.99999999999999989</v>
      </c>
      <c r="BB597" s="34">
        <f>AU597*'Propiedades físicas'!$C$4+'Diseño reactor'!AV597*'Propiedades físicas'!$C$5+'Diseño reactor'!AW597*'Propiedades físicas'!$C$8+'Diseño reactor'!AX597*'Propiedades físicas'!$C$9+'Diseño reactor'!AY597*'Propiedades físicas'!$C$7+'Diseño reactor'!AZ597*'Propiedades físicas'!$C$6</f>
        <v>877.21839177031188</v>
      </c>
      <c r="BC597" s="45">
        <f>AU597*'Propiedades físicas'!$L$4+'Diseño reactor'!AV597*'Propiedades físicas'!$L$5+'Diseño reactor'!AW597*'Propiedades físicas'!$L$8+AX597*'Propiedades físicas'!$L$9+'Diseño reactor'!AY597*'Propiedades físicas'!$L$7+'Diseño reactor'!AZ597*'Propiedades físicas'!$L$6</f>
        <v>1.9504668553204512</v>
      </c>
      <c r="BD597" s="29">
        <f t="shared" si="388"/>
        <v>4.131214001895013</v>
      </c>
      <c r="BE597" s="58">
        <f t="shared" si="389"/>
        <v>44.228196592296854</v>
      </c>
      <c r="BF597" s="30">
        <f>AU597*'Propiedades físicas'!$I$4+'Diseño reactor'!AV597*'Propiedades físicas'!$I$5+'Diseño reactor'!AW597*'Propiedades físicas'!$I$8+'Diseño reactor'!AX597*'Propiedades físicas'!$I$9+'Diseño reactor'!AY597*'Propiedades físicas'!$I$7+'Diseño reactor'!AZ597*'Propiedades físicas'!$I$6</f>
        <v>1.9140893444005824E-2</v>
      </c>
      <c r="BG597" s="24">
        <f>AU597*'Propiedades físicas'!$O$4+'Diseño reactor'!AV597*'Propiedades físicas'!$O$5+'Diseño reactor'!AW597*'Propiedades físicas'!$O$8+'Diseño reactor'!AX597*'Propiedades físicas'!$O$9+'Diseño reactor'!AY597*'Propiedades físicas'!$O$7+'Diseño reactor'!AZ597*'Propiedades físicas'!$O$6</f>
        <v>0.14712102526757831</v>
      </c>
      <c r="BH597" s="54">
        <f t="shared" si="390"/>
        <v>43028.848343547346</v>
      </c>
      <c r="BI597" s="34">
        <f t="shared" si="410"/>
        <v>253.76167801884714</v>
      </c>
      <c r="BJ597" s="27">
        <f t="shared" si="391"/>
        <v>4819.9239248709837</v>
      </c>
      <c r="BK597" s="34">
        <f t="shared" si="392"/>
        <v>545.47088426057633</v>
      </c>
      <c r="BL597" s="27">
        <f t="shared" si="393"/>
        <v>104.8449397607688</v>
      </c>
      <c r="BM597" s="34">
        <f t="shared" si="394"/>
        <v>1.1054421768707483</v>
      </c>
      <c r="BN597" s="45">
        <f t="shared" si="395"/>
        <v>529.17034850566404</v>
      </c>
      <c r="BO597" s="45">
        <f t="shared" si="396"/>
        <v>76.44375872157984</v>
      </c>
      <c r="BP597" s="66">
        <f t="shared" si="397"/>
        <v>6.7017499657525601</v>
      </c>
    </row>
    <row r="598" spans="8:68">
      <c r="H598" s="68">
        <v>593</v>
      </c>
      <c r="I598" s="31">
        <f>('Propiedades físicas'!$C$10*'Diseño reactor'!H598)/1000</f>
        <v>519.02045198869382</v>
      </c>
      <c r="J598" s="31">
        <f t="shared" si="375"/>
        <v>0.87857809504958262</v>
      </c>
      <c r="K598" s="31">
        <f>(I598*1000)/'Propiedades físicas'!$F$10</f>
        <v>3390.3278810780471</v>
      </c>
      <c r="L598" s="31">
        <f t="shared" si="376"/>
        <v>484.33255443972098</v>
      </c>
      <c r="M598" s="31">
        <f t="shared" si="377"/>
        <v>2905.9953266383259</v>
      </c>
      <c r="N598" s="31">
        <f t="shared" si="378"/>
        <v>0.81674967021875378</v>
      </c>
      <c r="O598" s="32">
        <f t="shared" si="379"/>
        <v>4.9004980213125222</v>
      </c>
      <c r="P598" s="33">
        <f t="shared" si="380"/>
        <v>0.46366567005875264</v>
      </c>
      <c r="Q598" s="31">
        <f t="shared" si="381"/>
        <v>4.328787795166285</v>
      </c>
      <c r="R598" s="31">
        <f t="shared" si="382"/>
        <v>0.20044443908665879</v>
      </c>
      <c r="S598" s="31">
        <f t="shared" si="383"/>
        <v>0.57171022614623856</v>
      </c>
      <c r="T598" s="31">
        <f t="shared" si="384"/>
        <v>8.6652896160447218E-2</v>
      </c>
      <c r="U598" s="31">
        <f t="shared" si="385"/>
        <v>6.5986664912895121E-2</v>
      </c>
      <c r="V598" s="47">
        <f t="shared" si="398"/>
        <v>4.5916406161158034E-4</v>
      </c>
      <c r="W598" s="31">
        <f t="shared" si="386"/>
        <v>0.43230381723378353</v>
      </c>
      <c r="X598" s="34">
        <f>(S598*H598*'Propiedades físicas'!$F$5*60*24*365)/(1000000)</f>
        <v>52471.933409418649</v>
      </c>
      <c r="Y598" s="34">
        <f>(U598*H598*'Propiedades físicas'!$F$7*60*24*365)/(1000000)</f>
        <v>1893.9944487490877</v>
      </c>
      <c r="Z598" s="31">
        <f t="shared" si="399"/>
        <v>274.95374234484029</v>
      </c>
      <c r="AA598" s="31">
        <f t="shared" si="400"/>
        <v>2566.9711625336072</v>
      </c>
      <c r="AB598" s="31">
        <f t="shared" si="400"/>
        <v>118.86355237838866</v>
      </c>
      <c r="AC598" s="31">
        <f t="shared" si="400"/>
        <v>339.02416410471949</v>
      </c>
      <c r="AD598" s="31">
        <f t="shared" si="400"/>
        <v>51.385167423145198</v>
      </c>
      <c r="AE598" s="31">
        <f t="shared" si="401"/>
        <v>39.130092293346806</v>
      </c>
      <c r="AF598" s="31">
        <f t="shared" si="402"/>
        <v>3390.327881078048</v>
      </c>
      <c r="AG598" s="31">
        <f t="shared" si="403"/>
        <v>8.1099454680888028E-2</v>
      </c>
      <c r="AH598" s="31">
        <f t="shared" si="404"/>
        <v>0.75714540085054194</v>
      </c>
      <c r="AI598" s="31">
        <f t="shared" si="404"/>
        <v>3.5059603834126131E-2</v>
      </c>
      <c r="AJ598" s="31">
        <f t="shared" si="404"/>
        <v>9.9997456292315129E-2</v>
      </c>
      <c r="AK598" s="31">
        <f t="shared" si="404"/>
        <v>1.5156400568196924E-2</v>
      </c>
      <c r="AL598" s="31">
        <f t="shared" si="405"/>
        <v>1.1541683773931716E-2</v>
      </c>
      <c r="AM598" s="31">
        <f t="shared" si="406"/>
        <v>0.99999999999999978</v>
      </c>
      <c r="AN598" s="31">
        <f>(Z598*'Propiedades físicas'!$F$4)/1000</f>
        <v>241.78882194320568</v>
      </c>
      <c r="AO598" s="31">
        <f>(AA598*'Propiedades físicas'!$F$6)/1000</f>
        <v>82.245756047576762</v>
      </c>
      <c r="AP598" s="31">
        <f>(AB598*'Propiedades físicas'!$F$9)/1000</f>
        <v>73.332868639846865</v>
      </c>
      <c r="AQ598" s="31">
        <f>(AC598*'Propiedades físicas'!$F$5)/1000</f>
        <v>99.832445603916753</v>
      </c>
      <c r="AR598" s="31">
        <f>(AD598*'Propiedades físicas'!$F$8)/1000</f>
        <v>18.217069554853428</v>
      </c>
      <c r="AS598" s="31">
        <f>(AE598*'Propiedades físicas'!$F$7)/1000</f>
        <v>3.6034901992943071</v>
      </c>
      <c r="AT598" s="31">
        <f t="shared" si="407"/>
        <v>519.02045198869394</v>
      </c>
      <c r="AU598" s="31">
        <f t="shared" si="408"/>
        <v>0.4658560583051411</v>
      </c>
      <c r="AV598" s="31">
        <f t="shared" si="411"/>
        <v>0.15846342033814181</v>
      </c>
      <c r="AW598" s="31">
        <f t="shared" si="411"/>
        <v>0.14129090358359195</v>
      </c>
      <c r="AX598" s="31">
        <f t="shared" si="411"/>
        <v>0.19234780676059265</v>
      </c>
      <c r="AY598" s="31">
        <f t="shared" si="411"/>
        <v>3.5098943567738752E-2</v>
      </c>
      <c r="AZ598" s="31">
        <f t="shared" si="412"/>
        <v>6.942867444793493E-3</v>
      </c>
      <c r="BA598" s="31">
        <f t="shared" si="409"/>
        <v>0.99999999999999978</v>
      </c>
      <c r="BB598" s="34">
        <f>AU598*'Propiedades físicas'!$C$4+'Diseño reactor'!AV598*'Propiedades físicas'!$C$5+'Diseño reactor'!AW598*'Propiedades físicas'!$C$8+'Diseño reactor'!AX598*'Propiedades físicas'!$C$9+'Diseño reactor'!AY598*'Propiedades físicas'!$C$7+'Diseño reactor'!AZ598*'Propiedades físicas'!$C$6</f>
        <v>877.21309914007497</v>
      </c>
      <c r="BC598" s="45">
        <f>AU598*'Propiedades físicas'!$L$4+'Diseño reactor'!AV598*'Propiedades físicas'!$L$5+'Diseño reactor'!AW598*'Propiedades físicas'!$L$8+AX598*'Propiedades físicas'!$L$9+'Diseño reactor'!AY598*'Propiedades físicas'!$L$7+'Diseño reactor'!AZ598*'Propiedades físicas'!$L$6</f>
        <v>1.9507316941160264</v>
      </c>
      <c r="BD598" s="29">
        <f t="shared" si="388"/>
        <v>4.126723636123959</v>
      </c>
      <c r="BE598" s="58">
        <f t="shared" si="389"/>
        <v>44.222982973661942</v>
      </c>
      <c r="BF598" s="30">
        <f>AU598*'Propiedades físicas'!$I$4+'Diseño reactor'!AV598*'Propiedades físicas'!$I$5+'Diseño reactor'!AW598*'Propiedades físicas'!$I$8+'Diseño reactor'!AX598*'Propiedades físicas'!$I$9+'Diseño reactor'!AY598*'Propiedades físicas'!$I$7+'Diseño reactor'!AZ598*'Propiedades físicas'!$I$6</f>
        <v>1.9143231269314501E-2</v>
      </c>
      <c r="BG598" s="24">
        <f>AU598*'Propiedades físicas'!$O$4+'Diseño reactor'!AV598*'Propiedades físicas'!$O$5+'Diseño reactor'!AW598*'Propiedades físicas'!$O$8+'Diseño reactor'!AX598*'Propiedades físicas'!$O$9+'Diseño reactor'!AY598*'Propiedades físicas'!$O$7+'Diseño reactor'!AZ598*'Propiedades físicas'!$O$6</f>
        <v>0.14713106397046566</v>
      </c>
      <c r="BH598" s="54">
        <f t="shared" si="390"/>
        <v>43023.333959852236</v>
      </c>
      <c r="BI598" s="34">
        <f t="shared" si="410"/>
        <v>253.80981389722615</v>
      </c>
      <c r="BJ598" s="27">
        <f t="shared" si="391"/>
        <v>4819.8168336064318</v>
      </c>
      <c r="BK598" s="34">
        <f t="shared" si="392"/>
        <v>545.4959837471348</v>
      </c>
      <c r="BL598" s="27">
        <f t="shared" si="393"/>
        <v>104.84586701857027</v>
      </c>
      <c r="BM598" s="34">
        <f t="shared" si="394"/>
        <v>1.1054421768707483</v>
      </c>
      <c r="BN598" s="45">
        <f t="shared" si="395"/>
        <v>530.21972072718336</v>
      </c>
      <c r="BO598" s="45">
        <f t="shared" si="396"/>
        <v>76.494646896215684</v>
      </c>
      <c r="BP598" s="66">
        <f t="shared" si="397"/>
        <v>6.7017095312554709</v>
      </c>
    </row>
    <row r="599" spans="8:68">
      <c r="H599" s="68">
        <v>594</v>
      </c>
      <c r="I599" s="31">
        <f>('Propiedades físicas'!$C$10*'Diseño reactor'!H599)/1000</f>
        <v>519.89569727029368</v>
      </c>
      <c r="J599" s="31">
        <f t="shared" si="375"/>
        <v>0.87709900734747892</v>
      </c>
      <c r="K599" s="31">
        <f>(I599*1000)/'Propiedades físicas'!$F$10</f>
        <v>3396.0451287695787</v>
      </c>
      <c r="L599" s="31">
        <f t="shared" si="376"/>
        <v>485.14930410993981</v>
      </c>
      <c r="M599" s="31">
        <f t="shared" si="377"/>
        <v>2910.8958246596389</v>
      </c>
      <c r="N599" s="31">
        <f t="shared" si="378"/>
        <v>0.81674967021875389</v>
      </c>
      <c r="O599" s="32">
        <f t="shared" si="379"/>
        <v>4.9004980213125231</v>
      </c>
      <c r="P599" s="33">
        <f t="shared" si="380"/>
        <v>0.46400336437799505</v>
      </c>
      <c r="Q599" s="31">
        <f t="shared" si="381"/>
        <v>4.3296064735467139</v>
      </c>
      <c r="R599" s="31">
        <f t="shared" si="382"/>
        <v>0.20039857823044283</v>
      </c>
      <c r="S599" s="31">
        <f t="shared" si="383"/>
        <v>0.57089154776580953</v>
      </c>
      <c r="T599" s="31">
        <f t="shared" si="384"/>
        <v>8.6550213295581532E-2</v>
      </c>
      <c r="U599" s="31">
        <f t="shared" si="385"/>
        <v>6.5797514314734531E-2</v>
      </c>
      <c r="V599" s="47">
        <f t="shared" si="398"/>
        <v>4.5949847734519898E-4</v>
      </c>
      <c r="W599" s="31">
        <f t="shared" si="386"/>
        <v>0.4318903560086913</v>
      </c>
      <c r="X599" s="34">
        <f>(S599*H599*'Propiedades físicas'!$F$5*60*24*365)/(1000000)</f>
        <v>52485.153423618729</v>
      </c>
      <c r="Y599" s="34">
        <f>(U599*H599*'Propiedades físicas'!$F$7*60*24*365)/(1000000)</f>
        <v>1891.7500831865432</v>
      </c>
      <c r="Z599" s="31">
        <f t="shared" si="399"/>
        <v>275.61799844052905</v>
      </c>
      <c r="AA599" s="31">
        <f t="shared" si="400"/>
        <v>2571.786245286748</v>
      </c>
      <c r="AB599" s="31">
        <f t="shared" si="400"/>
        <v>119.03675546888304</v>
      </c>
      <c r="AC599" s="31">
        <f t="shared" si="400"/>
        <v>339.10957937289083</v>
      </c>
      <c r="AD599" s="31">
        <f t="shared" si="400"/>
        <v>51.41082669757543</v>
      </c>
      <c r="AE599" s="31">
        <f t="shared" si="401"/>
        <v>39.08372350295231</v>
      </c>
      <c r="AF599" s="31">
        <f t="shared" si="402"/>
        <v>3396.0451287695787</v>
      </c>
      <c r="AG599" s="31">
        <f t="shared" si="403"/>
        <v>8.1158520570186951E-2</v>
      </c>
      <c r="AH599" s="31">
        <f t="shared" si="404"/>
        <v>0.75728859534282222</v>
      </c>
      <c r="AI599" s="31">
        <f t="shared" si="404"/>
        <v>3.5051582342196748E-2</v>
      </c>
      <c r="AJ599" s="31">
        <f t="shared" si="404"/>
        <v>9.9854261800034927E-2</v>
      </c>
      <c r="AK599" s="31">
        <f t="shared" si="404"/>
        <v>1.5138440376439312E-2</v>
      </c>
      <c r="AL599" s="31">
        <f t="shared" si="405"/>
        <v>1.1508599568319853E-2</v>
      </c>
      <c r="AM599" s="31">
        <f t="shared" si="406"/>
        <v>1</v>
      </c>
      <c r="AN599" s="31">
        <f>(Z599*'Propiedades físicas'!$F$4)/1000</f>
        <v>242.37295546863243</v>
      </c>
      <c r="AO599" s="31">
        <f>(AA599*'Propiedades físicas'!$F$6)/1000</f>
        <v>82.4000312989874</v>
      </c>
      <c r="AP599" s="31">
        <f>(AB599*'Propiedades físicas'!$F$9)/1000</f>
        <v>73.439726286527375</v>
      </c>
      <c r="AQ599" s="31">
        <f>(AC599*'Propiedades físicas'!$F$5)/1000</f>
        <v>99.857597837935174</v>
      </c>
      <c r="AR599" s="31">
        <f>(AD599*'Propiedades físicas'!$F$8)/1000</f>
        <v>18.226166280824437</v>
      </c>
      <c r="AS599" s="31">
        <f>(AE599*'Propiedades físicas'!$F$7)/1000</f>
        <v>3.5992200973868784</v>
      </c>
      <c r="AT599" s="31">
        <f t="shared" si="407"/>
        <v>519.89569727029379</v>
      </c>
      <c r="AU599" s="31">
        <f t="shared" si="408"/>
        <v>0.46619534791537759</v>
      </c>
      <c r="AV599" s="31">
        <f t="shared" si="411"/>
        <v>0.15849338960031364</v>
      </c>
      <c r="AW599" s="31">
        <f t="shared" si="411"/>
        <v>0.14125857681092918</v>
      </c>
      <c r="AX599" s="31">
        <f t="shared" si="411"/>
        <v>0.19207236828894009</v>
      </c>
      <c r="AY599" s="31">
        <f t="shared" si="411"/>
        <v>3.5057351650572811E-2</v>
      </c>
      <c r="AZ599" s="31">
        <f t="shared" si="412"/>
        <v>6.9229657338665063E-3</v>
      </c>
      <c r="BA599" s="31">
        <f t="shared" si="409"/>
        <v>0.99999999999999978</v>
      </c>
      <c r="BB599" s="34">
        <f>AU599*'Propiedades físicas'!$C$4+'Diseño reactor'!AV599*'Propiedades físicas'!$C$5+'Diseño reactor'!AW599*'Propiedades físicas'!$C$8+'Diseño reactor'!AX599*'Propiedades físicas'!$C$9+'Diseño reactor'!AY599*'Propiedades físicas'!$C$7+'Diseño reactor'!AZ599*'Propiedades físicas'!$C$6</f>
        <v>877.20782557181269</v>
      </c>
      <c r="BC599" s="45">
        <f>AU599*'Propiedades físicas'!$L$4+'Diseño reactor'!AV599*'Propiedades físicas'!$L$5+'Diseño reactor'!AW599*'Propiedades físicas'!$L$8+AX599*'Propiedades físicas'!$L$9+'Diseño reactor'!AY599*'Propiedades físicas'!$L$7+'Diseño reactor'!AZ599*'Propiedades físicas'!$L$6</f>
        <v>1.950996007297543</v>
      </c>
      <c r="BD599" s="29">
        <f t="shared" si="388"/>
        <v>4.1222430261604437</v>
      </c>
      <c r="BE599" s="58">
        <f t="shared" si="389"/>
        <v>44.217781667173639</v>
      </c>
      <c r="BF599" s="30">
        <f>AU599*'Propiedades físicas'!$I$4+'Diseño reactor'!AV599*'Propiedades físicas'!$I$5+'Diseño reactor'!AW599*'Propiedades físicas'!$I$8+'Diseño reactor'!AX599*'Propiedades físicas'!$I$9+'Diseño reactor'!AY599*'Propiedades físicas'!$I$7+'Diseño reactor'!AZ599*'Propiedades físicas'!$I$6</f>
        <v>1.9145560978118623E-2</v>
      </c>
      <c r="BG599" s="24">
        <f>AU599*'Propiedades físicas'!$O$4+'Diseño reactor'!AV599*'Propiedades físicas'!$O$5+'Diseño reactor'!AW599*'Propiedades físicas'!$O$8+'Diseño reactor'!AX599*'Propiedades físicas'!$O$9+'Diseño reactor'!AY599*'Propiedades físicas'!$O$7+'Diseño reactor'!AZ599*'Propiedades físicas'!$O$6</f>
        <v>0.14714108874723228</v>
      </c>
      <c r="BH599" s="54">
        <f t="shared" si="390"/>
        <v>43017.840094476582</v>
      </c>
      <c r="BI599" s="34">
        <f t="shared" si="410"/>
        <v>253.857799638469</v>
      </c>
      <c r="BJ599" s="27">
        <f t="shared" si="391"/>
        <v>4819.7102165683109</v>
      </c>
      <c r="BK599" s="34">
        <f t="shared" si="392"/>
        <v>545.52108362463071</v>
      </c>
      <c r="BL599" s="27">
        <f t="shared" si="393"/>
        <v>104.84679422188559</v>
      </c>
      <c r="BM599" s="34">
        <f t="shared" si="394"/>
        <v>1.1054421768707483</v>
      </c>
      <c r="BN599" s="45">
        <f t="shared" si="395"/>
        <v>531.26944181113731</v>
      </c>
      <c r="BO599" s="45">
        <f t="shared" si="396"/>
        <v>76.54543779885779</v>
      </c>
      <c r="BP599" s="66">
        <f t="shared" si="397"/>
        <v>6.7016692423875526</v>
      </c>
    </row>
    <row r="600" spans="8:68">
      <c r="H600" s="68">
        <v>595</v>
      </c>
      <c r="I600" s="31">
        <f>('Propiedades físicas'!$C$10*'Diseño reactor'!H600)/1000</f>
        <v>520.77094255189343</v>
      </c>
      <c r="J600" s="31">
        <f t="shared" si="375"/>
        <v>0.87562489136874377</v>
      </c>
      <c r="K600" s="31">
        <f>(I600*1000)/'Propiedades físicas'!$F$10</f>
        <v>3401.7623764611094</v>
      </c>
      <c r="L600" s="31">
        <f t="shared" si="376"/>
        <v>485.96605378015846</v>
      </c>
      <c r="M600" s="31">
        <f t="shared" si="377"/>
        <v>2915.7963226809507</v>
      </c>
      <c r="N600" s="31">
        <f t="shared" si="378"/>
        <v>0.81674967021875367</v>
      </c>
      <c r="O600" s="32">
        <f t="shared" si="379"/>
        <v>4.9004980213125222</v>
      </c>
      <c r="P600" s="33">
        <f t="shared" si="380"/>
        <v>0.46434041336360304</v>
      </c>
      <c r="Q600" s="31">
        <f t="shared" si="381"/>
        <v>4.3304229482101793</v>
      </c>
      <c r="R600" s="31">
        <f t="shared" si="382"/>
        <v>0.20035252656723196</v>
      </c>
      <c r="S600" s="31">
        <f t="shared" si="383"/>
        <v>0.57007507310234151</v>
      </c>
      <c r="T600" s="31">
        <f t="shared" si="384"/>
        <v>8.6447644328646378E-2</v>
      </c>
      <c r="U600" s="31">
        <f t="shared" si="385"/>
        <v>6.5609085959272256E-2</v>
      </c>
      <c r="V600" s="47">
        <f t="shared" si="398"/>
        <v>4.5983225401055838E-4</v>
      </c>
      <c r="W600" s="31">
        <f t="shared" si="386"/>
        <v>0.4314776849077433</v>
      </c>
      <c r="X600" s="34">
        <f>(S600*H600*'Propiedades físicas'!$F$5*60*24*365)/(1000000)</f>
        <v>52498.322959211677</v>
      </c>
      <c r="Y600" s="34">
        <f>(U600*H600*'Propiedades físicas'!$F$7*60*24*365)/(1000000)</f>
        <v>1889.5082071201114</v>
      </c>
      <c r="Z600" s="31">
        <f t="shared" si="399"/>
        <v>276.28254595134382</v>
      </c>
      <c r="AA600" s="31">
        <f t="shared" si="400"/>
        <v>2576.6016541850568</v>
      </c>
      <c r="AB600" s="31">
        <f t="shared" si="400"/>
        <v>119.20975330750302</v>
      </c>
      <c r="AC600" s="31">
        <f t="shared" si="400"/>
        <v>339.19466849589321</v>
      </c>
      <c r="AD600" s="31">
        <f t="shared" si="400"/>
        <v>51.436348375544597</v>
      </c>
      <c r="AE600" s="31">
        <f t="shared" si="401"/>
        <v>39.037406145766994</v>
      </c>
      <c r="AF600" s="31">
        <f t="shared" si="402"/>
        <v>3401.7623764611085</v>
      </c>
      <c r="AG600" s="31">
        <f t="shared" si="403"/>
        <v>8.1217473584608124E-2</v>
      </c>
      <c r="AH600" s="31">
        <f t="shared" si="404"/>
        <v>0.75743140438443102</v>
      </c>
      <c r="AI600" s="31">
        <f t="shared" si="404"/>
        <v>3.5043527476342505E-2</v>
      </c>
      <c r="AJ600" s="31">
        <f t="shared" si="404"/>
        <v>9.971145275842612E-2</v>
      </c>
      <c r="AK600" s="31">
        <f t="shared" si="404"/>
        <v>1.5120500106493155E-2</v>
      </c>
      <c r="AL600" s="31">
        <f t="shared" si="405"/>
        <v>1.1475641689699103E-2</v>
      </c>
      <c r="AM600" s="31">
        <f t="shared" si="406"/>
        <v>0.99999999999999989</v>
      </c>
      <c r="AN600" s="31">
        <f>(Z600*'Propiedades físicas'!$F$4)/1000</f>
        <v>242.95734525869273</v>
      </c>
      <c r="AO600" s="31">
        <f>(AA600*'Propiedades físicas'!$F$6)/1000</f>
        <v>82.554317000089213</v>
      </c>
      <c r="AP600" s="31">
        <f>(AB600*'Propiedades físicas'!$F$9)/1000</f>
        <v>73.546457303063988</v>
      </c>
      <c r="AQ600" s="31">
        <f>(AC600*'Propiedades físicas'!$F$5)/1000</f>
        <v>99.88265403198568</v>
      </c>
      <c r="AR600" s="31">
        <f>(AD600*'Propiedades físicas'!$F$8)/1000</f>
        <v>18.235214226098066</v>
      </c>
      <c r="AS600" s="31">
        <f>(AE600*'Propiedades físicas'!$F$7)/1000</f>
        <v>3.5949547319636825</v>
      </c>
      <c r="AT600" s="31">
        <f t="shared" si="407"/>
        <v>520.77094255189331</v>
      </c>
      <c r="AU600" s="31">
        <f t="shared" si="408"/>
        <v>0.4665339891433799</v>
      </c>
      <c r="AV600" s="31">
        <f t="shared" si="411"/>
        <v>0.15852327819128065</v>
      </c>
      <c r="AW600" s="31">
        <f t="shared" si="411"/>
        <v>0.14122611554068285</v>
      </c>
      <c r="AX600" s="31">
        <f t="shared" si="411"/>
        <v>0.19179767124205988</v>
      </c>
      <c r="AY600" s="31">
        <f t="shared" si="411"/>
        <v>3.501580586801073E-2</v>
      </c>
      <c r="AZ600" s="31">
        <f t="shared" si="412"/>
        <v>6.9031400145860783E-3</v>
      </c>
      <c r="BA600" s="31">
        <f t="shared" si="409"/>
        <v>1.0000000000000002</v>
      </c>
      <c r="BB600" s="34">
        <f>AU600*'Propiedades físicas'!$C$4+'Diseño reactor'!AV600*'Propiedades físicas'!$C$5+'Diseño reactor'!AW600*'Propiedades físicas'!$C$8+'Diseño reactor'!AX600*'Propiedades físicas'!$C$9+'Diseño reactor'!AY600*'Propiedades físicas'!$C$7+'Diseño reactor'!AZ600*'Propiedades físicas'!$C$6</f>
        <v>877.20257097832507</v>
      </c>
      <c r="BC600" s="45">
        <f>AU600*'Propiedades físicas'!$L$4+'Diseño reactor'!AV600*'Propiedades físicas'!$L$5+'Diseño reactor'!AW600*'Propiedades físicas'!$L$8+AX600*'Propiedades físicas'!$L$9+'Diseño reactor'!AY600*'Propiedades físicas'!$L$7+'Diseño reactor'!AZ600*'Propiedades físicas'!$L$6</f>
        <v>1.9512597963786424</v>
      </c>
      <c r="BD600" s="29">
        <f t="shared" si="388"/>
        <v>4.1177721403467951</v>
      </c>
      <c r="BE600" s="58">
        <f t="shared" si="389"/>
        <v>44.212592627886501</v>
      </c>
      <c r="BF600" s="30">
        <f>AU600*'Propiedades físicas'!$I$4+'Diseño reactor'!AV600*'Propiedades físicas'!$I$5+'Diseño reactor'!AW600*'Propiedades físicas'!$I$8+'Diseño reactor'!AX600*'Propiedades físicas'!$I$9+'Diseño reactor'!AY600*'Propiedades físicas'!$I$7+'Diseño reactor'!AZ600*'Propiedades físicas'!$I$6</f>
        <v>1.9147882606207468E-2</v>
      </c>
      <c r="BG600" s="24">
        <f>AU600*'Propiedades físicas'!$O$4+'Diseño reactor'!AV600*'Propiedades físicas'!$O$5+'Diseño reactor'!AW600*'Propiedades físicas'!$O$8+'Diseño reactor'!AX600*'Propiedades físicas'!$O$9+'Diseño reactor'!AY600*'Propiedades físicas'!$O$7+'Diseño reactor'!AZ600*'Propiedades físicas'!$O$6</f>
        <v>0.14715109961472331</v>
      </c>
      <c r="BH600" s="54">
        <f t="shared" si="390"/>
        <v>43012.366648274648</v>
      </c>
      <c r="BI600" s="34">
        <f t="shared" si="410"/>
        <v>253.90563586065247</v>
      </c>
      <c r="BJ600" s="27">
        <f t="shared" si="391"/>
        <v>4819.6040713640468</v>
      </c>
      <c r="BK600" s="34">
        <f t="shared" si="392"/>
        <v>545.54618369908985</v>
      </c>
      <c r="BL600" s="27">
        <f t="shared" si="393"/>
        <v>104.84772136355447</v>
      </c>
      <c r="BM600" s="34">
        <f t="shared" si="394"/>
        <v>1.1054421768707483</v>
      </c>
      <c r="BN600" s="45">
        <f t="shared" si="395"/>
        <v>532.31951071003186</v>
      </c>
      <c r="BO600" s="45">
        <f t="shared" si="396"/>
        <v>76.596131708087484</v>
      </c>
      <c r="BP600" s="66">
        <f t="shared" si="397"/>
        <v>6.701629098482619</v>
      </c>
    </row>
    <row r="601" spans="8:68">
      <c r="H601" s="68">
        <v>596</v>
      </c>
      <c r="I601" s="31">
        <f>('Propiedades físicas'!$C$10*'Diseño reactor'!H601)/1000</f>
        <v>521.64618783349329</v>
      </c>
      <c r="J601" s="31">
        <f t="shared" si="375"/>
        <v>0.87415572208792369</v>
      </c>
      <c r="K601" s="31">
        <f>(I601*1000)/'Propiedades físicas'!$F$10</f>
        <v>3407.479624152641</v>
      </c>
      <c r="L601" s="31">
        <f t="shared" si="376"/>
        <v>486.78280345037729</v>
      </c>
      <c r="M601" s="31">
        <f t="shared" si="377"/>
        <v>2920.6968207022637</v>
      </c>
      <c r="N601" s="31">
        <f t="shared" si="378"/>
        <v>0.81674967021875389</v>
      </c>
      <c r="O601" s="32">
        <f t="shared" si="379"/>
        <v>4.9004980213125231</v>
      </c>
      <c r="P601" s="33">
        <f t="shared" si="380"/>
        <v>0.46467681886365952</v>
      </c>
      <c r="Q601" s="31">
        <f t="shared" si="381"/>
        <v>4.3312372276398516</v>
      </c>
      <c r="R601" s="31">
        <f t="shared" si="382"/>
        <v>0.20030628544009763</v>
      </c>
      <c r="S601" s="31">
        <f t="shared" si="383"/>
        <v>0.56926079367267068</v>
      </c>
      <c r="T601" s="31">
        <f t="shared" si="384"/>
        <v>8.6345189512417236E-2</v>
      </c>
      <c r="U601" s="31">
        <f t="shared" si="385"/>
        <v>6.5421376402579515E-2</v>
      </c>
      <c r="V601" s="47">
        <f t="shared" si="398"/>
        <v>4.6016539343779879E-4</v>
      </c>
      <c r="W601" s="31">
        <f t="shared" si="386"/>
        <v>0.43106580166821135</v>
      </c>
      <c r="X601" s="34">
        <f>(S601*H601*'Propiedades físicas'!$F$5*60*24*365)/(1000000)</f>
        <v>52511.442256898838</v>
      </c>
      <c r="Y601" s="34">
        <f>(U601*H601*'Propiedades físicas'!$F$7*60*24*365)/(1000000)</f>
        <v>1887.2688260747707</v>
      </c>
      <c r="Z601" s="31">
        <f t="shared" si="399"/>
        <v>276.94738404274108</v>
      </c>
      <c r="AA601" s="31">
        <f t="shared" si="400"/>
        <v>2581.4173876733516</v>
      </c>
      <c r="AB601" s="31">
        <f t="shared" si="400"/>
        <v>119.38254612229818</v>
      </c>
      <c r="AC601" s="31">
        <f t="shared" si="400"/>
        <v>339.27943302891174</v>
      </c>
      <c r="AD601" s="31">
        <f t="shared" si="400"/>
        <v>51.46173294940067</v>
      </c>
      <c r="AE601" s="31">
        <f t="shared" si="401"/>
        <v>38.991140335937388</v>
      </c>
      <c r="AF601" s="31">
        <f t="shared" si="402"/>
        <v>3407.479624152641</v>
      </c>
      <c r="AG601" s="31">
        <f t="shared" si="403"/>
        <v>8.1276314047398393E-2</v>
      </c>
      <c r="AH601" s="31">
        <f t="shared" si="404"/>
        <v>0.75757382945915297</v>
      </c>
      <c r="AI601" s="31">
        <f t="shared" si="404"/>
        <v>3.5035439471479093E-2</v>
      </c>
      <c r="AJ601" s="31">
        <f t="shared" si="404"/>
        <v>9.9569027683704042E-2</v>
      </c>
      <c r="AK601" s="31">
        <f t="shared" si="404"/>
        <v>1.5102579802571226E-2</v>
      </c>
      <c r="AL601" s="31">
        <f t="shared" si="405"/>
        <v>1.1442809535694159E-2</v>
      </c>
      <c r="AM601" s="31">
        <f t="shared" si="406"/>
        <v>1</v>
      </c>
      <c r="AN601" s="31">
        <f>(Z601*'Propiedades físicas'!$F$4)/1000</f>
        <v>243.54199057950566</v>
      </c>
      <c r="AO601" s="31">
        <f>(AA601*'Propiedades físicas'!$F$6)/1000</f>
        <v>82.708613101054183</v>
      </c>
      <c r="AP601" s="31">
        <f>(AB601*'Propiedades físicas'!$F$9)/1000</f>
        <v>73.653061830151856</v>
      </c>
      <c r="AQ601" s="31">
        <f>(AC601*'Propiedades físicas'!$F$5)/1000</f>
        <v>99.907614644023653</v>
      </c>
      <c r="AR601" s="31">
        <f>(AD601*'Propiedades físicas'!$F$8)/1000</f>
        <v>18.244213565221518</v>
      </c>
      <c r="AS601" s="31">
        <f>(AE601*'Propiedades físicas'!$F$7)/1000</f>
        <v>3.5906941135364741</v>
      </c>
      <c r="AT601" s="31">
        <f t="shared" si="407"/>
        <v>521.6461878334934</v>
      </c>
      <c r="AU601" s="31">
        <f t="shared" si="408"/>
        <v>0.46687198384596063</v>
      </c>
      <c r="AV601" s="31">
        <f t="shared" si="411"/>
        <v>0.15855308642158489</v>
      </c>
      <c r="AW601" s="31">
        <f t="shared" si="411"/>
        <v>0.1411935207195677</v>
      </c>
      <c r="AX601" s="31">
        <f t="shared" si="411"/>
        <v>0.19152371276585198</v>
      </c>
      <c r="AY601" s="31">
        <f t="shared" si="411"/>
        <v>3.4974306322439704E-2</v>
      </c>
      <c r="AZ601" s="31">
        <f t="shared" si="412"/>
        <v>6.8833899245950283E-3</v>
      </c>
      <c r="BA601" s="31">
        <f t="shared" si="409"/>
        <v>0.99999999999999989</v>
      </c>
      <c r="BB601" s="34">
        <f>AU601*'Propiedades físicas'!$C$4+'Diseño reactor'!AV601*'Propiedades físicas'!$C$5+'Diseño reactor'!AW601*'Propiedades físicas'!$C$8+'Diseño reactor'!AX601*'Propiedades físicas'!$C$9+'Diseño reactor'!AY601*'Propiedades físicas'!$C$7+'Diseño reactor'!AZ601*'Propiedades físicas'!$C$6</f>
        <v>877.19733527289475</v>
      </c>
      <c r="BC601" s="45">
        <f>AU601*'Propiedades físicas'!$L$4+'Diseño reactor'!AV601*'Propiedades físicas'!$L$5+'Diseño reactor'!AW601*'Propiedades físicas'!$L$8+AX601*'Propiedades físicas'!$L$9+'Diseño reactor'!AY601*'Propiedades físicas'!$L$7+'Diseño reactor'!AZ601*'Propiedades físicas'!$L$6</f>
        <v>1.9515230628673392</v>
      </c>
      <c r="BD601" s="29">
        <f t="shared" si="388"/>
        <v>4.1133109471613736</v>
      </c>
      <c r="BE601" s="58">
        <f t="shared" si="389"/>
        <v>44.207415811082022</v>
      </c>
      <c r="BF601" s="30">
        <f>AU601*'Propiedades físicas'!$I$4+'Diseño reactor'!AV601*'Propiedades físicas'!$I$5+'Diseño reactor'!AW601*'Propiedades físicas'!$I$8+'Diseño reactor'!AX601*'Propiedades físicas'!$I$9+'Diseño reactor'!AY601*'Propiedades físicas'!$I$7+'Diseño reactor'!AZ601*'Propiedades físicas'!$I$6</f>
        <v>1.9150196189177942E-2</v>
      </c>
      <c r="BG601" s="24">
        <f>AU601*'Propiedades físicas'!$O$4+'Diseño reactor'!AV601*'Propiedades físicas'!$O$5+'Diseño reactor'!AW601*'Propiedades físicas'!$O$8+'Diseño reactor'!AX601*'Propiedades físicas'!$O$9+'Diseño reactor'!AY601*'Propiedades físicas'!$O$7+'Diseño reactor'!AZ601*'Propiedades físicas'!$O$6</f>
        <v>0.14716109658983798</v>
      </c>
      <c r="BH601" s="54">
        <f t="shared" si="390"/>
        <v>43006.913522697258</v>
      </c>
      <c r="BI601" s="34">
        <f t="shared" si="410"/>
        <v>253.953323178727</v>
      </c>
      <c r="BJ601" s="27">
        <f t="shared" si="391"/>
        <v>4819.4983956154911</v>
      </c>
      <c r="BK601" s="34">
        <f t="shared" si="392"/>
        <v>545.57128377826189</v>
      </c>
      <c r="BL601" s="27">
        <f t="shared" si="393"/>
        <v>104.84864843648245</v>
      </c>
      <c r="BM601" s="34">
        <f t="shared" si="394"/>
        <v>1.1054421768707483</v>
      </c>
      <c r="BN601" s="45">
        <f t="shared" si="395"/>
        <v>533.36992638051095</v>
      </c>
      <c r="BO601" s="45">
        <f t="shared" si="396"/>
        <v>76.646728901423586</v>
      </c>
      <c r="BP601" s="66">
        <f t="shared" si="397"/>
        <v>6.7015890988781672</v>
      </c>
    </row>
    <row r="602" spans="8:68">
      <c r="H602" s="68">
        <v>597</v>
      </c>
      <c r="I602" s="31">
        <f>('Propiedades físicas'!$C$10*'Diseño reactor'!H602)/1000</f>
        <v>522.52143311509315</v>
      </c>
      <c r="J602" s="31">
        <f t="shared" si="375"/>
        <v>0.87269147464724039</v>
      </c>
      <c r="K602" s="31">
        <f>(I602*1000)/'Propiedades físicas'!$F$10</f>
        <v>3413.1968718441726</v>
      </c>
      <c r="L602" s="31">
        <f t="shared" si="376"/>
        <v>487.59955312059606</v>
      </c>
      <c r="M602" s="31">
        <f t="shared" si="377"/>
        <v>2925.5973187235763</v>
      </c>
      <c r="N602" s="31">
        <f t="shared" si="378"/>
        <v>0.81674967021875389</v>
      </c>
      <c r="O602" s="32">
        <f t="shared" si="379"/>
        <v>4.9004980213125231</v>
      </c>
      <c r="P602" s="33">
        <f t="shared" si="380"/>
        <v>0.46501258271919665</v>
      </c>
      <c r="Q602" s="31">
        <f t="shared" si="381"/>
        <v>4.3320493202769441</v>
      </c>
      <c r="R602" s="31">
        <f t="shared" si="382"/>
        <v>0.20025985618395112</v>
      </c>
      <c r="S602" s="31">
        <f t="shared" si="383"/>
        <v>0.56844870103557832</v>
      </c>
      <c r="T602" s="31">
        <f t="shared" si="384"/>
        <v>8.6242849095191212E-2</v>
      </c>
      <c r="U602" s="31">
        <f t="shared" si="385"/>
        <v>6.523438222041493E-2</v>
      </c>
      <c r="V602" s="47">
        <f t="shared" si="398"/>
        <v>4.6049789745007826E-4</v>
      </c>
      <c r="W602" s="31">
        <f t="shared" si="386"/>
        <v>0.43065470403599909</v>
      </c>
      <c r="X602" s="34">
        <f>(S602*H602*'Propiedades físicas'!$F$5*60*24*365)/(1000000)</f>
        <v>52524.511556005396</v>
      </c>
      <c r="Y602" s="34">
        <f>(U602*H602*'Propiedades físicas'!$F$7*60*24*365)/(1000000)</f>
        <v>1885.0319454776143</v>
      </c>
      <c r="Z602" s="31">
        <f t="shared" si="399"/>
        <v>277.61251188336041</v>
      </c>
      <c r="AA602" s="31">
        <f t="shared" si="400"/>
        <v>2586.2334442053357</v>
      </c>
      <c r="AB602" s="31">
        <f t="shared" si="400"/>
        <v>119.55513414181881</v>
      </c>
      <c r="AC602" s="31">
        <f t="shared" si="400"/>
        <v>339.36387451824027</v>
      </c>
      <c r="AD602" s="31">
        <f t="shared" si="400"/>
        <v>51.486980909829157</v>
      </c>
      <c r="AE602" s="31">
        <f t="shared" si="401"/>
        <v>38.944926185587711</v>
      </c>
      <c r="AF602" s="31">
        <f t="shared" si="402"/>
        <v>3413.1968718441713</v>
      </c>
      <c r="AG602" s="31">
        <f t="shared" si="403"/>
        <v>8.1335042280571604E-2</v>
      </c>
      <c r="AH602" s="31">
        <f t="shared" si="404"/>
        <v>0.75771587204343649</v>
      </c>
      <c r="AI602" s="31">
        <f t="shared" si="404"/>
        <v>3.5027318561095026E-2</v>
      </c>
      <c r="AJ602" s="31">
        <f t="shared" si="404"/>
        <v>9.9426985099420842E-2</v>
      </c>
      <c r="AK602" s="31">
        <f t="shared" si="404"/>
        <v>1.5084679508103037E-2</v>
      </c>
      <c r="AL602" s="31">
        <f t="shared" si="405"/>
        <v>1.1410102507373249E-2</v>
      </c>
      <c r="AM602" s="31">
        <f t="shared" si="406"/>
        <v>1.0000000000000002</v>
      </c>
      <c r="AN602" s="31">
        <f>(Z602*'Propiedades físicas'!$F$4)/1000</f>
        <v>244.12689069998947</v>
      </c>
      <c r="AO602" s="31">
        <f>(AA602*'Propiedades físicas'!$F$6)/1000</f>
        <v>82.862919552338951</v>
      </c>
      <c r="AP602" s="31">
        <f>(AB602*'Propiedades físicas'!$F$9)/1000</f>
        <v>73.759540008795113</v>
      </c>
      <c r="AQ602" s="31">
        <f>(AC602*'Propiedades físicas'!$F$5)/1000</f>
        <v>99.932480129386221</v>
      </c>
      <c r="AR602" s="31">
        <f>(AD602*'Propiedades físicas'!$F$8)/1000</f>
        <v>18.253164472152626</v>
      </c>
      <c r="AS602" s="31">
        <f>(AE602*'Propiedades físicas'!$F$7)/1000</f>
        <v>3.5864382524307725</v>
      </c>
      <c r="AT602" s="31">
        <f t="shared" si="407"/>
        <v>522.52143311509315</v>
      </c>
      <c r="AU602" s="31">
        <f t="shared" si="408"/>
        <v>0.46720933387284974</v>
      </c>
      <c r="AV602" s="31">
        <f t="shared" si="411"/>
        <v>0.15858281460023316</v>
      </c>
      <c r="AW602" s="31">
        <f t="shared" si="411"/>
        <v>0.14116079328854722</v>
      </c>
      <c r="AX602" s="31">
        <f t="shared" si="411"/>
        <v>0.19125049002032918</v>
      </c>
      <c r="AY602" s="31">
        <f t="shared" si="411"/>
        <v>3.4932853114433095E-2</v>
      </c>
      <c r="AZ602" s="31">
        <f t="shared" si="412"/>
        <v>6.8637151036076366E-3</v>
      </c>
      <c r="BA602" s="31">
        <f t="shared" si="409"/>
        <v>0.99999999999999989</v>
      </c>
      <c r="BB602" s="34">
        <f>AU602*'Propiedades físicas'!$C$4+'Diseño reactor'!AV602*'Propiedades físicas'!$C$5+'Diseño reactor'!AW602*'Propiedades físicas'!$C$8+'Diseño reactor'!AX602*'Propiedades físicas'!$C$9+'Diseño reactor'!AY602*'Propiedades físicas'!$C$7+'Diseño reactor'!AZ602*'Propiedades físicas'!$C$6</f>
        <v>877.1921183692865</v>
      </c>
      <c r="BC602" s="45">
        <f>AU602*'Propiedades físicas'!$L$4+'Diseño reactor'!AV602*'Propiedades físicas'!$L$5+'Diseño reactor'!AW602*'Propiedades físicas'!$L$8+AX602*'Propiedades físicas'!$L$9+'Diseño reactor'!AY602*'Propiedades físicas'!$L$7+'Diseño reactor'!AZ602*'Propiedades físicas'!$L$6</f>
        <v>1.9517858082660515</v>
      </c>
      <c r="BD602" s="29">
        <f t="shared" si="388"/>
        <v>4.1088594152178066</v>
      </c>
      <c r="BE602" s="58">
        <f t="shared" si="389"/>
        <v>44.20225117226709</v>
      </c>
      <c r="BF602" s="30">
        <f>AU602*'Propiedades físicas'!$I$4+'Diseño reactor'!AV602*'Propiedades físicas'!$I$5+'Diseño reactor'!AW602*'Propiedades físicas'!$I$8+'Diseño reactor'!AX602*'Propiedades físicas'!$I$9+'Diseño reactor'!AY602*'Propiedades físicas'!$I$7+'Diseño reactor'!AZ602*'Propiedades físicas'!$I$6</f>
        <v>1.9152501762435808E-2</v>
      </c>
      <c r="BG602" s="24">
        <f>AU602*'Propiedades físicas'!$O$4+'Diseño reactor'!AV602*'Propiedades físicas'!$O$5+'Diseño reactor'!AW602*'Propiedades físicas'!$O$8+'Diseño reactor'!AX602*'Propiedades físicas'!$O$9+'Diseño reactor'!AY602*'Propiedades físicas'!$O$7+'Diseño reactor'!AZ602*'Propiedades físicas'!$O$6</f>
        <v>0.14717107968952878</v>
      </c>
      <c r="BH602" s="54">
        <f t="shared" si="390"/>
        <v>43001.480619787537</v>
      </c>
      <c r="BI602" s="34">
        <f t="shared" si="410"/>
        <v>254.00086220453576</v>
      </c>
      <c r="BJ602" s="27">
        <f t="shared" si="391"/>
        <v>4819.3931869588623</v>
      </c>
      <c r="BK602" s="34">
        <f t="shared" si="392"/>
        <v>545.59638367161131</v>
      </c>
      <c r="BL602" s="27">
        <f t="shared" si="393"/>
        <v>104.84957543364055</v>
      </c>
      <c r="BM602" s="34">
        <f t="shared" si="394"/>
        <v>1.1054421768707483</v>
      </c>
      <c r="BN602" s="45">
        <f t="shared" si="395"/>
        <v>534.42068778334192</v>
      </c>
      <c r="BO602" s="45">
        <f t="shared" si="396"/>
        <v>76.697229655327277</v>
      </c>
      <c r="BP602" s="66">
        <f t="shared" si="397"/>
        <v>6.7015492429153811</v>
      </c>
    </row>
    <row r="603" spans="8:68">
      <c r="H603" s="68">
        <v>598</v>
      </c>
      <c r="I603" s="31">
        <f>('Propiedades físicas'!$C$10*'Diseño reactor'!H603)/1000</f>
        <v>523.39667839669289</v>
      </c>
      <c r="J603" s="31">
        <f t="shared" si="375"/>
        <v>0.87123212435518826</v>
      </c>
      <c r="K603" s="31">
        <f>(I603*1000)/'Propiedades físicas'!$F$10</f>
        <v>3418.9141195357038</v>
      </c>
      <c r="L603" s="31">
        <f t="shared" si="376"/>
        <v>488.41630279081483</v>
      </c>
      <c r="M603" s="31">
        <f t="shared" si="377"/>
        <v>2930.497816744889</v>
      </c>
      <c r="N603" s="31">
        <f t="shared" si="378"/>
        <v>0.81674967021875389</v>
      </c>
      <c r="O603" s="32">
        <f t="shared" si="379"/>
        <v>4.9004980213125231</v>
      </c>
      <c r="P603" s="33">
        <f t="shared" si="380"/>
        <v>0.46534770676423071</v>
      </c>
      <c r="Q603" s="31">
        <f t="shared" si="381"/>
        <v>4.3328592345209813</v>
      </c>
      <c r="R603" s="31">
        <f t="shared" si="382"/>
        <v>0.20021324012559802</v>
      </c>
      <c r="S603" s="31">
        <f t="shared" si="383"/>
        <v>0.567638786791542</v>
      </c>
      <c r="T603" s="31">
        <f t="shared" si="384"/>
        <v>8.6140623320831555E-2</v>
      </c>
      <c r="U603" s="31">
        <f t="shared" si="385"/>
        <v>6.5048100008093607E-2</v>
      </c>
      <c r="V603" s="47">
        <f t="shared" si="398"/>
        <v>4.6082976786360712E-4</v>
      </c>
      <c r="W603" s="31">
        <f t="shared" si="386"/>
        <v>0.43024438976560042</v>
      </c>
      <c r="X603" s="34">
        <f>(S603*H603*'Propiedades físicas'!$F$5*60*24*365)/(1000000)</f>
        <v>52537.531094489852</v>
      </c>
      <c r="Y603" s="34">
        <f>(U603*H603*'Propiedades físicas'!$F$7*60*24*365)/(1000000)</f>
        <v>1882.7975706588225</v>
      </c>
      <c r="Z603" s="31">
        <f t="shared" si="399"/>
        <v>278.27792864500998</v>
      </c>
      <c r="AA603" s="31">
        <f t="shared" si="400"/>
        <v>2591.0498222435467</v>
      </c>
      <c r="AB603" s="31">
        <f t="shared" si="400"/>
        <v>119.72751759510761</v>
      </c>
      <c r="AC603" s="31">
        <f t="shared" si="400"/>
        <v>339.44799450134212</v>
      </c>
      <c r="AD603" s="31">
        <f t="shared" si="400"/>
        <v>51.512092745857267</v>
      </c>
      <c r="AE603" s="31">
        <f t="shared" si="401"/>
        <v>38.89876380483998</v>
      </c>
      <c r="AF603" s="31">
        <f t="shared" si="402"/>
        <v>3418.9141195357042</v>
      </c>
      <c r="AG603" s="31">
        <f t="shared" si="403"/>
        <v>8.139365860491421E-2</v>
      </c>
      <c r="AH603" s="31">
        <f t="shared" si="404"/>
        <v>0.75785753360643549</v>
      </c>
      <c r="AI603" s="31">
        <f t="shared" si="404"/>
        <v>3.501916497726093E-2</v>
      </c>
      <c r="AJ603" s="31">
        <f t="shared" si="404"/>
        <v>9.9285323536421527E-2</v>
      </c>
      <c r="AK603" s="31">
        <f t="shared" si="404"/>
        <v>1.5066799265742515E-2</v>
      </c>
      <c r="AL603" s="31">
        <f t="shared" si="405"/>
        <v>1.1377520009225185E-2</v>
      </c>
      <c r="AM603" s="31">
        <f t="shared" si="406"/>
        <v>0.99999999999999978</v>
      </c>
      <c r="AN603" s="31">
        <f>(Z603*'Propiedades físicas'!$F$4)/1000</f>
        <v>244.71204489184888</v>
      </c>
      <c r="AO603" s="31">
        <f>(AA603*'Propiedades físicas'!$F$6)/1000</f>
        <v>83.017236304683237</v>
      </c>
      <c r="AP603" s="31">
        <f>(AB603*'Propiedades físicas'!$F$9)/1000</f>
        <v>73.865891980301626</v>
      </c>
      <c r="AQ603" s="31">
        <f>(AC603*'Propiedades físicas'!$F$5)/1000</f>
        <v>99.957250940810226</v>
      </c>
      <c r="AR603" s="31">
        <f>(AD603*'Propiedades físicas'!$F$8)/1000</f>
        <v>18.262067120261314</v>
      </c>
      <c r="AS603" s="31">
        <f>(AE603*'Propiedades físicas'!$F$7)/1000</f>
        <v>3.5821871587877139</v>
      </c>
      <c r="AT603" s="31">
        <f t="shared" si="407"/>
        <v>523.39667839669301</v>
      </c>
      <c r="AU603" s="31">
        <f t="shared" si="408"/>
        <v>0.46754604106672726</v>
      </c>
      <c r="AV603" s="31">
        <f t="shared" si="411"/>
        <v>0.15861246303470575</v>
      </c>
      <c r="AW603" s="31">
        <f t="shared" si="411"/>
        <v>0.14112793418287067</v>
      </c>
      <c r="AX603" s="31">
        <f t="shared" si="411"/>
        <v>0.19097800017953226</v>
      </c>
      <c r="AY603" s="31">
        <f t="shared" si="411"/>
        <v>3.4891446342768195E-2</v>
      </c>
      <c r="AZ603" s="31">
        <f t="shared" si="412"/>
        <v>6.8441151933958232E-3</v>
      </c>
      <c r="BA603" s="31">
        <f t="shared" si="409"/>
        <v>0.99999999999999989</v>
      </c>
      <c r="BB603" s="34">
        <f>AU603*'Propiedades físicas'!$C$4+'Diseño reactor'!AV603*'Propiedades físicas'!$C$5+'Diseño reactor'!AW603*'Propiedades físicas'!$C$8+'Diseño reactor'!AX603*'Propiedades físicas'!$C$9+'Diseño reactor'!AY603*'Propiedades físicas'!$C$7+'Diseño reactor'!AZ603*'Propiedades físicas'!$C$6</f>
        <v>877.18692018174113</v>
      </c>
      <c r="BC603" s="45">
        <f>AU603*'Propiedades físicas'!$L$4+'Diseño reactor'!AV603*'Propiedades físicas'!$L$5+'Diseño reactor'!AW603*'Propiedades físicas'!$L$8+AX603*'Propiedades físicas'!$L$9+'Diseño reactor'!AY603*'Propiedades físicas'!$L$7+'Diseño reactor'!AZ603*'Propiedades físicas'!$L$6</f>
        <v>1.9520480340716198</v>
      </c>
      <c r="BD603" s="29">
        <f t="shared" si="388"/>
        <v>4.1044175132643161</v>
      </c>
      <c r="BE603" s="58">
        <f t="shared" si="389"/>
        <v>44.197098667172526</v>
      </c>
      <c r="BF603" s="30">
        <f>AU603*'Propiedades físicas'!$I$4+'Diseño reactor'!AV603*'Propiedades físicas'!$I$5+'Diseño reactor'!AW603*'Propiedades físicas'!$I$8+'Diseño reactor'!AX603*'Propiedades físicas'!$I$9+'Diseño reactor'!AY603*'Propiedades físicas'!$I$7+'Diseño reactor'!AZ603*'Propiedades físicas'!$I$6</f>
        <v>1.9154799361196864E-2</v>
      </c>
      <c r="BG603" s="24">
        <f>AU603*'Propiedades físicas'!$O$4+'Diseño reactor'!AV603*'Propiedades físicas'!$O$5+'Diseño reactor'!AW603*'Propiedades físicas'!$O$8+'Diseño reactor'!AX603*'Propiedades físicas'!$O$9+'Diseño reactor'!AY603*'Propiedades físicas'!$O$7+'Diseño reactor'!AZ603*'Propiedades físicas'!$O$6</f>
        <v>0.1471810489308002</v>
      </c>
      <c r="BH603" s="54">
        <f t="shared" si="390"/>
        <v>42996.067842176599</v>
      </c>
      <c r="BI603" s="34">
        <f t="shared" si="410"/>
        <v>254.04825354683229</v>
      </c>
      <c r="BJ603" s="27">
        <f t="shared" si="391"/>
        <v>4819.2884430445965</v>
      </c>
      <c r="BK603" s="34">
        <f t="shared" si="392"/>
        <v>545.62148319029734</v>
      </c>
      <c r="BL603" s="27">
        <f t="shared" si="393"/>
        <v>104.8505023480644</v>
      </c>
      <c r="BM603" s="34">
        <f t="shared" si="394"/>
        <v>1.1054421768707483</v>
      </c>
      <c r="BN603" s="45">
        <f t="shared" si="395"/>
        <v>535.4717938833893</v>
      </c>
      <c r="BO603" s="45">
        <f t="shared" si="396"/>
        <v>76.747634245207351</v>
      </c>
      <c r="BP603" s="66">
        <f t="shared" si="397"/>
        <v>6.7015095299390799</v>
      </c>
    </row>
    <row r="604" spans="8:68">
      <c r="H604" s="68">
        <v>599</v>
      </c>
      <c r="I604" s="31">
        <f>('Propiedades físicas'!$C$10*'Diseño reactor'!H604)/1000</f>
        <v>524.27192367829275</v>
      </c>
      <c r="J604" s="31">
        <f t="shared" si="375"/>
        <v>0.86977764668514612</v>
      </c>
      <c r="K604" s="31">
        <f>(I604*1000)/'Propiedades físicas'!$F$10</f>
        <v>3424.6313672272354</v>
      </c>
      <c r="L604" s="31">
        <f t="shared" si="376"/>
        <v>489.23305246103359</v>
      </c>
      <c r="M604" s="31">
        <f t="shared" si="377"/>
        <v>2935.3983147662016</v>
      </c>
      <c r="N604" s="31">
        <f t="shared" si="378"/>
        <v>0.81674967021875389</v>
      </c>
      <c r="O604" s="32">
        <f t="shared" si="379"/>
        <v>4.9004980213125231</v>
      </c>
      <c r="P604" s="33">
        <f t="shared" si="380"/>
        <v>0.46568219282579504</v>
      </c>
      <c r="Q604" s="31">
        <f t="shared" si="381"/>
        <v>4.3336669787300375</v>
      </c>
      <c r="R604" s="31">
        <f t="shared" si="382"/>
        <v>0.20016643858379046</v>
      </c>
      <c r="S604" s="31">
        <f t="shared" si="383"/>
        <v>0.56683104258248407</v>
      </c>
      <c r="T604" s="31">
        <f t="shared" si="384"/>
        <v>8.603851242881147E-2</v>
      </c>
      <c r="U604" s="31">
        <f t="shared" si="385"/>
        <v>6.4862526380356902E-2</v>
      </c>
      <c r="V604" s="47">
        <f t="shared" si="398"/>
        <v>4.6116100648768054E-4</v>
      </c>
      <c r="W604" s="31">
        <f t="shared" si="386"/>
        <v>0.42983485662005932</v>
      </c>
      <c r="X604" s="34">
        <f>(S604*H604*'Propiedades físicas'!$F$5*60*24*365)/(1000000)</f>
        <v>52550.501108952893</v>
      </c>
      <c r="Y604" s="34">
        <f>(U604*H604*'Propiedades físicas'!$F$7*60*24*365)/(1000000)</f>
        <v>1880.5657068526227</v>
      </c>
      <c r="Z604" s="31">
        <f t="shared" si="399"/>
        <v>278.94363350265121</v>
      </c>
      <c r="AA604" s="31">
        <f t="shared" si="400"/>
        <v>2595.8665202592924</v>
      </c>
      <c r="AB604" s="31">
        <f t="shared" si="400"/>
        <v>119.89969671169048</v>
      </c>
      <c r="AC604" s="31">
        <f t="shared" si="400"/>
        <v>339.53179450690794</v>
      </c>
      <c r="AD604" s="31">
        <f t="shared" si="400"/>
        <v>51.537068944858071</v>
      </c>
      <c r="AE604" s="31">
        <f t="shared" si="401"/>
        <v>38.852653301833783</v>
      </c>
      <c r="AF604" s="31">
        <f t="shared" si="402"/>
        <v>3424.631367227234</v>
      </c>
      <c r="AG604" s="31">
        <f t="shared" si="403"/>
        <v>8.1452163339991543E-2</v>
      </c>
      <c r="AH604" s="31">
        <f t="shared" si="404"/>
        <v>0.75799881561005666</v>
      </c>
      <c r="AI604" s="31">
        <f t="shared" si="404"/>
        <v>3.501097895063892E-2</v>
      </c>
      <c r="AJ604" s="31">
        <f t="shared" si="404"/>
        <v>9.9144041532800403E-2</v>
      </c>
      <c r="AK604" s="31">
        <f t="shared" si="404"/>
        <v>1.5048939117375794E-2</v>
      </c>
      <c r="AL604" s="31">
        <f t="shared" si="405"/>
        <v>1.1345061449136636E-2</v>
      </c>
      <c r="AM604" s="31">
        <f t="shared" si="406"/>
        <v>0.99999999999999989</v>
      </c>
      <c r="AN604" s="31">
        <f>(Z604*'Propiedades físicas'!$F$4)/1000</f>
        <v>245.29745242956142</v>
      </c>
      <c r="AO604" s="31">
        <f>(AA604*'Propiedades físicas'!$F$6)/1000</f>
        <v>83.171563309107739</v>
      </c>
      <c r="AP604" s="31">
        <f>(AB604*'Propiedades físicas'!$F$9)/1000</f>
        <v>73.972117886277445</v>
      </c>
      <c r="AQ604" s="31">
        <f>(AC604*'Propiedades físicas'!$F$5)/1000</f>
        <v>99.981927528449191</v>
      </c>
      <c r="AR604" s="31">
        <f>(AD604*'Propiedades físicas'!$F$8)/1000</f>
        <v>18.270921682331078</v>
      </c>
      <c r="AS604" s="31">
        <f>(AE604*'Propiedades físicas'!$F$7)/1000</f>
        <v>3.577940842565873</v>
      </c>
      <c r="AT604" s="31">
        <f t="shared" si="407"/>
        <v>524.27192367829275</v>
      </c>
      <c r="AU604" s="31">
        <f t="shared" si="408"/>
        <v>0.46788210726325768</v>
      </c>
      <c r="AV604" s="31">
        <f t="shared" si="411"/>
        <v>0.15864203203096572</v>
      </c>
      <c r="AW604" s="31">
        <f t="shared" si="411"/>
        <v>0.14109494433211098</v>
      </c>
      <c r="AX604" s="31">
        <f t="shared" si="411"/>
        <v>0.19070624043144596</v>
      </c>
      <c r="AY604" s="31">
        <f t="shared" si="411"/>
        <v>3.4850086104444157E-2</v>
      </c>
      <c r="AZ604" s="31">
        <f t="shared" si="412"/>
        <v>6.8245898377754686E-3</v>
      </c>
      <c r="BA604" s="31">
        <f t="shared" si="409"/>
        <v>0.99999999999999989</v>
      </c>
      <c r="BB604" s="34">
        <f>AU604*'Propiedades físicas'!$C$4+'Diseño reactor'!AV604*'Propiedades físicas'!$C$5+'Diseño reactor'!AW604*'Propiedades físicas'!$C$8+'Diseño reactor'!AX604*'Propiedades físicas'!$C$9+'Diseño reactor'!AY604*'Propiedades físicas'!$C$7+'Diseño reactor'!AZ604*'Propiedades físicas'!$C$6</f>
        <v>877.18174062497485</v>
      </c>
      <c r="BC604" s="45">
        <f>AU604*'Propiedades físicas'!$L$4+'Diseño reactor'!AV604*'Propiedades físicas'!$L$5+'Diseño reactor'!AW604*'Propiedades físicas'!$L$8+AX604*'Propiedades físicas'!$L$9+'Diseño reactor'!AY604*'Propiedades físicas'!$L$7+'Diseño reactor'!AZ604*'Propiedades físicas'!$L$6</f>
        <v>1.9523097417753361</v>
      </c>
      <c r="BD604" s="29">
        <f t="shared" si="388"/>
        <v>4.0999852101829735</v>
      </c>
      <c r="BE604" s="58">
        <f t="shared" si="389"/>
        <v>44.191958251751608</v>
      </c>
      <c r="BF604" s="30">
        <f>AU604*'Propiedades físicas'!$I$4+'Diseño reactor'!AV604*'Propiedades físicas'!$I$5+'Diseño reactor'!AW604*'Propiedades físicas'!$I$8+'Diseño reactor'!AX604*'Propiedades físicas'!$I$9+'Diseño reactor'!AY604*'Propiedades físicas'!$I$7+'Diseño reactor'!AZ604*'Propiedades físicas'!$I$6</f>
        <v>1.9157089020488183E-2</v>
      </c>
      <c r="BG604" s="24">
        <f>AU604*'Propiedades físicas'!$O$4+'Diseño reactor'!AV604*'Propiedades físicas'!$O$5+'Diseño reactor'!AW604*'Propiedades físicas'!$O$8+'Diseño reactor'!AX604*'Propiedades físicas'!$O$9+'Diseño reactor'!AY604*'Propiedades físicas'!$O$7+'Diseño reactor'!AZ604*'Propiedades físicas'!$O$6</f>
        <v>0.14719100433070792</v>
      </c>
      <c r="BH604" s="54">
        <f t="shared" si="390"/>
        <v>42990.675093079306</v>
      </c>
      <c r="BI604" s="34">
        <f t="shared" si="410"/>
        <v>254.09549781129977</v>
      </c>
      <c r="BJ604" s="27">
        <f t="shared" si="391"/>
        <v>4819.1841615372805</v>
      </c>
      <c r="BK604" s="34">
        <f t="shared" si="392"/>
        <v>545.64658214716371</v>
      </c>
      <c r="BL604" s="27">
        <f t="shared" si="393"/>
        <v>104.85142917285395</v>
      </c>
      <c r="BM604" s="34">
        <f t="shared" si="394"/>
        <v>1.1054421768707483</v>
      </c>
      <c r="BN604" s="45">
        <f t="shared" si="395"/>
        <v>536.52324364959861</v>
      </c>
      <c r="BO604" s="45">
        <f t="shared" si="396"/>
        <v>76.797942945425163</v>
      </c>
      <c r="BP604" s="66">
        <f t="shared" si="397"/>
        <v>6.7014699592977118</v>
      </c>
    </row>
    <row r="605" spans="8:68">
      <c r="H605" s="68">
        <v>600</v>
      </c>
      <c r="I605" s="31">
        <f>('Propiedades físicas'!$C$10*'Diseño reactor'!H605)/1000</f>
        <v>525.14716895989261</v>
      </c>
      <c r="J605" s="31">
        <f t="shared" si="375"/>
        <v>0.8683280172740041</v>
      </c>
      <c r="K605" s="31">
        <f>(I605*1000)/'Propiedades físicas'!$F$10</f>
        <v>3430.3486149187665</v>
      </c>
      <c r="L605" s="31">
        <f t="shared" si="376"/>
        <v>490.04980213125236</v>
      </c>
      <c r="M605" s="31">
        <f t="shared" si="377"/>
        <v>2940.2988127875142</v>
      </c>
      <c r="N605" s="31">
        <f t="shared" si="378"/>
        <v>0.81674967021875389</v>
      </c>
      <c r="O605" s="32">
        <f t="shared" si="379"/>
        <v>4.900498021312524</v>
      </c>
      <c r="P605" s="33">
        <f t="shared" si="380"/>
        <v>0.46601604272397323</v>
      </c>
      <c r="Q605" s="31">
        <f t="shared" si="381"/>
        <v>4.3344725612209993</v>
      </c>
      <c r="R605" s="31">
        <f t="shared" si="382"/>
        <v>0.20011945286927993</v>
      </c>
      <c r="S605" s="31">
        <f t="shared" si="383"/>
        <v>0.56602546009152466</v>
      </c>
      <c r="T605" s="31">
        <f t="shared" si="384"/>
        <v>8.5936516654257583E-2</v>
      </c>
      <c r="U605" s="31">
        <f t="shared" si="385"/>
        <v>6.4677657971243183E-2</v>
      </c>
      <c r="V605" s="47">
        <f t="shared" si="398"/>
        <v>4.6149161512471138E-4</v>
      </c>
      <c r="W605" s="31">
        <f t="shared" si="386"/>
        <v>0.42942610237092843</v>
      </c>
      <c r="X605" s="34">
        <f>(S605*H605*'Propiedades físicas'!$F$5*60*24*365)/(1000000)</f>
        <v>52563.421834646579</v>
      </c>
      <c r="Y605" s="34">
        <f>(U605*H605*'Propiedades físicas'!$F$7*60*24*365)/(1000000)</f>
        <v>1878.3363591982384</v>
      </c>
      <c r="Z605" s="31">
        <f t="shared" si="399"/>
        <v>279.60962563438392</v>
      </c>
      <c r="AA605" s="31">
        <f t="shared" si="400"/>
        <v>2600.6835367325998</v>
      </c>
      <c r="AB605" s="31">
        <f t="shared" si="400"/>
        <v>120.07167172156795</v>
      </c>
      <c r="AC605" s="31">
        <f t="shared" si="400"/>
        <v>339.61527605491477</v>
      </c>
      <c r="AD605" s="31">
        <f t="shared" si="400"/>
        <v>51.561909992554547</v>
      </c>
      <c r="AE605" s="31">
        <f t="shared" si="401"/>
        <v>38.806594782745911</v>
      </c>
      <c r="AF605" s="31">
        <f t="shared" si="402"/>
        <v>3430.348614918767</v>
      </c>
      <c r="AG605" s="31">
        <f t="shared" si="403"/>
        <v>8.1510556804153061E-2</v>
      </c>
      <c r="AH605" s="31">
        <f t="shared" si="404"/>
        <v>0.75813971950899972</v>
      </c>
      <c r="AI605" s="31">
        <f t="shared" si="404"/>
        <v>3.5002760710491618E-2</v>
      </c>
      <c r="AJ605" s="31">
        <f t="shared" si="404"/>
        <v>9.9003137633857402E-2</v>
      </c>
      <c r="AK605" s="31">
        <f t="shared" si="404"/>
        <v>1.5031099104128682E-2</v>
      </c>
      <c r="AL605" s="31">
        <f t="shared" si="405"/>
        <v>1.1312726238369472E-2</v>
      </c>
      <c r="AM605" s="31">
        <f t="shared" si="406"/>
        <v>0.99999999999999989</v>
      </c>
      <c r="AN605" s="31">
        <f>(Z605*'Propiedades físicas'!$F$4)/1000</f>
        <v>245.88311259036453</v>
      </c>
      <c r="AO605" s="31">
        <f>(AA605*'Propiedades físicas'!$F$6)/1000</f>
        <v>83.325900516912498</v>
      </c>
      <c r="AP605" s="31">
        <f>(AB605*'Propiedades físicas'!$F$9)/1000</f>
        <v>74.078217868621351</v>
      </c>
      <c r="AQ605" s="31">
        <f>(AC605*'Propiedades físicas'!$F$5)/1000</f>
        <v>100.00651033989077</v>
      </c>
      <c r="AR605" s="31">
        <f>(AD605*'Propiedades físicas'!$F$8)/1000</f>
        <v>18.279728330560431</v>
      </c>
      <c r="AS605" s="31">
        <f>(AE605*'Propiedades físicas'!$F$7)/1000</f>
        <v>3.573699313543071</v>
      </c>
      <c r="AT605" s="31">
        <f t="shared" si="407"/>
        <v>525.14716895989272</v>
      </c>
      <c r="AU605" s="31">
        <f t="shared" si="408"/>
        <v>0.46821753429112262</v>
      </c>
      <c r="AV605" s="31">
        <f t="shared" si="411"/>
        <v>0.15867152189346825</v>
      </c>
      <c r="AW605" s="31">
        <f t="shared" si="411"/>
        <v>0.14106182466020104</v>
      </c>
      <c r="AX605" s="31">
        <f t="shared" si="411"/>
        <v>0.19043520797791563</v>
      </c>
      <c r="AY605" s="31">
        <f t="shared" si="411"/>
        <v>3.4808772494699512E-2</v>
      </c>
      <c r="AZ605" s="31">
        <f t="shared" si="412"/>
        <v>6.8051386825928152E-3</v>
      </c>
      <c r="BA605" s="31">
        <f t="shared" si="409"/>
        <v>0.99999999999999989</v>
      </c>
      <c r="BB605" s="34">
        <f>AU605*'Propiedades físicas'!$C$4+'Diseño reactor'!AV605*'Propiedades físicas'!$C$5+'Diseño reactor'!AW605*'Propiedades físicas'!$C$8+'Diseño reactor'!AX605*'Propiedades físicas'!$C$9+'Diseño reactor'!AY605*'Propiedades físicas'!$C$7+'Diseño reactor'!AZ605*'Propiedades físicas'!$C$6</f>
        <v>877.17657961417467</v>
      </c>
      <c r="BC605" s="45">
        <f>AU605*'Propiedades físicas'!$L$4+'Diseño reactor'!AV605*'Propiedades físicas'!$L$5+'Diseño reactor'!AW605*'Propiedades físicas'!$L$8+AX605*'Propiedades físicas'!$L$9+'Diseño reactor'!AY605*'Propiedades físicas'!$L$7+'Diseño reactor'!AZ605*'Propiedades físicas'!$L$6</f>
        <v>1.9525709328629672</v>
      </c>
      <c r="BD605" s="29">
        <f t="shared" si="388"/>
        <v>4.0955624749889994</v>
      </c>
      <c r="BE605" s="58">
        <f t="shared" si="389"/>
        <v>44.186829882178642</v>
      </c>
      <c r="BF605" s="30">
        <f>AU605*'Propiedades físicas'!$I$4+'Diseño reactor'!AV605*'Propiedades físicas'!$I$5+'Diseño reactor'!AW605*'Propiedades físicas'!$I$8+'Diseño reactor'!AX605*'Propiedades físicas'!$I$9+'Diseño reactor'!AY605*'Propiedades físicas'!$I$7+'Diseño reactor'!AZ605*'Propiedades físicas'!$I$6</f>
        <v>1.9159370775149259E-2</v>
      </c>
      <c r="BG605" s="24">
        <f>AU605*'Propiedades físicas'!$O$4+'Diseño reactor'!AV605*'Propiedades físicas'!$O$5+'Diseño reactor'!AW605*'Propiedades físicas'!$O$8+'Diseño reactor'!AX605*'Propiedades físicas'!$O$9+'Diseño reactor'!AY605*'Propiedades físicas'!$O$7+'Diseño reactor'!AZ605*'Propiedades físicas'!$O$6</f>
        <v>0.14720094590635791</v>
      </c>
      <c r="BH605" s="54">
        <f t="shared" si="390"/>
        <v>42985.302276290051</v>
      </c>
      <c r="BI605" s="34">
        <f t="shared" si="410"/>
        <v>254.1425956005684</v>
      </c>
      <c r="BJ605" s="27">
        <f t="shared" si="391"/>
        <v>4819.0803401155354</v>
      </c>
      <c r="BK605" s="34">
        <f t="shared" si="392"/>
        <v>545.67168035672285</v>
      </c>
      <c r="BL605" s="27">
        <f t="shared" si="393"/>
        <v>104.85235590117281</v>
      </c>
      <c r="BM605" s="34">
        <f t="shared" si="394"/>
        <v>1.1054421768707483</v>
      </c>
      <c r="BN605" s="45">
        <f t="shared" si="395"/>
        <v>537.5750360549755</v>
      </c>
      <c r="BO605" s="45">
        <f t="shared" si="396"/>
        <v>76.84815602929946</v>
      </c>
      <c r="BP605" s="66">
        <f t="shared" si="397"/>
        <v>6.7014305303433295</v>
      </c>
    </row>
    <row r="606" spans="8:68">
      <c r="H606" s="68">
        <v>601</v>
      </c>
      <c r="I606" s="31">
        <f>('Propiedades físicas'!$C$10*'Diseño reactor'!H606)/1000</f>
        <v>526.02241424149236</v>
      </c>
      <c r="J606" s="31">
        <f t="shared" si="375"/>
        <v>0.86688321192080298</v>
      </c>
      <c r="K606" s="31">
        <f>(I606*1000)/'Propiedades físicas'!$F$10</f>
        <v>3436.0658626102977</v>
      </c>
      <c r="L606" s="31">
        <f t="shared" si="376"/>
        <v>490.86655180147108</v>
      </c>
      <c r="M606" s="31">
        <f t="shared" si="377"/>
        <v>2945.1993108088263</v>
      </c>
      <c r="N606" s="31">
        <f t="shared" si="378"/>
        <v>0.81674967021875389</v>
      </c>
      <c r="O606" s="32">
        <f t="shared" si="379"/>
        <v>4.9004980213125231</v>
      </c>
      <c r="P606" s="33">
        <f t="shared" si="380"/>
        <v>0.46634925827193208</v>
      </c>
      <c r="Q606" s="31">
        <f t="shared" si="381"/>
        <v>4.335275990269789</v>
      </c>
      <c r="R606" s="31">
        <f t="shared" si="382"/>
        <v>0.20007228428486931</v>
      </c>
      <c r="S606" s="31">
        <f t="shared" si="383"/>
        <v>0.56522203104273383</v>
      </c>
      <c r="T606" s="31">
        <f t="shared" si="384"/>
        <v>8.5834636227992839E-2</v>
      </c>
      <c r="U606" s="31">
        <f t="shared" si="385"/>
        <v>6.4493491433959632E-2</v>
      </c>
      <c r="V606" s="47">
        <f t="shared" si="398"/>
        <v>4.6182159557026287E-4</v>
      </c>
      <c r="W606" s="31">
        <f t="shared" si="386"/>
        <v>0.42901812479822904</v>
      </c>
      <c r="X606" s="34">
        <f>(S606*H606*'Propiedades físicas'!$F$5*60*24*365)/(1000000)</f>
        <v>52576.293505483161</v>
      </c>
      <c r="Y606" s="34">
        <f>(U606*H606*'Propiedades físicas'!$F$7*60*24*365)/(1000000)</f>
        <v>1876.1095327408245</v>
      </c>
      <c r="Z606" s="31">
        <f t="shared" si="399"/>
        <v>280.27590422143118</v>
      </c>
      <c r="AA606" s="31">
        <f t="shared" si="400"/>
        <v>2605.5008701521433</v>
      </c>
      <c r="AB606" s="31">
        <f t="shared" si="400"/>
        <v>120.24344285520645</v>
      </c>
      <c r="AC606" s="31">
        <f t="shared" si="400"/>
        <v>339.69844065668303</v>
      </c>
      <c r="AD606" s="31">
        <f t="shared" si="400"/>
        <v>51.586616373023695</v>
      </c>
      <c r="AE606" s="31">
        <f t="shared" si="401"/>
        <v>38.760588351809737</v>
      </c>
      <c r="AF606" s="31">
        <f t="shared" si="402"/>
        <v>3436.0658626102977</v>
      </c>
      <c r="AG606" s="31">
        <f t="shared" si="403"/>
        <v>8.1568839314538705E-2</v>
      </c>
      <c r="AH606" s="31">
        <f t="shared" si="404"/>
        <v>0.75828024675080186</v>
      </c>
      <c r="AI606" s="31">
        <f t="shared" si="404"/>
        <v>3.4994510484691453E-2</v>
      </c>
      <c r="AJ606" s="31">
        <f t="shared" si="404"/>
        <v>9.8862610392055225E-2</v>
      </c>
      <c r="AK606" s="31">
        <f t="shared" si="404"/>
        <v>1.5013279266374297E-2</v>
      </c>
      <c r="AL606" s="31">
        <f t="shared" si="405"/>
        <v>1.1280513791538396E-2</v>
      </c>
      <c r="AM606" s="31">
        <f t="shared" si="406"/>
        <v>1</v>
      </c>
      <c r="AN606" s="31">
        <f>(Z606*'Propiedades físicas'!$F$4)/1000</f>
        <v>246.46902465424216</v>
      </c>
      <c r="AO606" s="31">
        <f>(AA606*'Propiedades físicas'!$F$6)/1000</f>
        <v>83.480247879674678</v>
      </c>
      <c r="AP606" s="31">
        <f>(AB606*'Propiedades físicas'!$F$9)/1000</f>
        <v>74.184192069519611</v>
      </c>
      <c r="AQ606" s="31">
        <f>(AC606*'Propiedades físicas'!$F$5)/1000</f>
        <v>100.03099982017346</v>
      </c>
      <c r="AR606" s="31">
        <f>(AD606*'Propiedades físicas'!$F$8)/1000</f>
        <v>18.288487236564354</v>
      </c>
      <c r="AS606" s="31">
        <f>(AE606*'Propiedades físicas'!$F$7)/1000</f>
        <v>3.5694625813181586</v>
      </c>
      <c r="AT606" s="31">
        <f t="shared" si="407"/>
        <v>526.02241424149236</v>
      </c>
      <c r="AU606" s="31">
        <f t="shared" si="408"/>
        <v>0.46855232397205482</v>
      </c>
      <c r="AV606" s="31">
        <f t="shared" si="411"/>
        <v>0.15870093292516926</v>
      </c>
      <c r="AW606" s="31">
        <f t="shared" si="411"/>
        <v>0.14102857608547131</v>
      </c>
      <c r="AX606" s="31">
        <f t="shared" si="411"/>
        <v>0.1901649000345641</v>
      </c>
      <c r="AY606" s="31">
        <f t="shared" si="411"/>
        <v>3.4767505607029639E-2</v>
      </c>
      <c r="AZ606" s="31">
        <f t="shared" si="412"/>
        <v>6.7857613757109775E-3</v>
      </c>
      <c r="BA606" s="31">
        <f t="shared" si="409"/>
        <v>1.0000000000000002</v>
      </c>
      <c r="BB606" s="34">
        <f>AU606*'Propiedades físicas'!$C$4+'Diseño reactor'!AV606*'Propiedades físicas'!$C$5+'Diseño reactor'!AW606*'Propiedades físicas'!$C$8+'Diseño reactor'!AX606*'Propiedades físicas'!$C$9+'Diseño reactor'!AY606*'Propiedades físicas'!$C$7+'Diseño reactor'!AZ606*'Propiedades físicas'!$C$6</f>
        <v>877.17143706499553</v>
      </c>
      <c r="BC606" s="45">
        <f>AU606*'Propiedades físicas'!$L$4+'Diseño reactor'!AV606*'Propiedades físicas'!$L$5+'Diseño reactor'!AW606*'Propiedades físicas'!$L$8+AX606*'Propiedades físicas'!$L$9+'Diseño reactor'!AY606*'Propiedades físicas'!$L$7+'Diseño reactor'!AZ606*'Propiedades físicas'!$L$6</f>
        <v>1.9528316088147792</v>
      </c>
      <c r="BD606" s="29">
        <f t="shared" si="388"/>
        <v>4.0911492768300608</v>
      </c>
      <c r="BE606" s="58">
        <f t="shared" si="389"/>
        <v>44.181713514847452</v>
      </c>
      <c r="BF606" s="30">
        <f>AU606*'Propiedades físicas'!$I$4+'Diseño reactor'!AV606*'Propiedades físicas'!$I$5+'Diseño reactor'!AW606*'Propiedades físicas'!$I$8+'Diseño reactor'!AX606*'Propiedades físicas'!$I$9+'Diseño reactor'!AY606*'Propiedades físicas'!$I$7+'Diseño reactor'!AZ606*'Propiedades físicas'!$I$6</f>
        <v>1.916164465983327E-2</v>
      </c>
      <c r="BG606" s="24">
        <f>AU606*'Propiedades físicas'!$O$4+'Diseño reactor'!AV606*'Propiedades físicas'!$O$5+'Diseño reactor'!AW606*'Propiedades físicas'!$O$8+'Diseño reactor'!AX606*'Propiedades físicas'!$O$9+'Diseño reactor'!AY606*'Propiedades físicas'!$O$7+'Diseño reactor'!AZ606*'Propiedades físicas'!$O$6</f>
        <v>0.14721087367490546</v>
      </c>
      <c r="BH606" s="54">
        <f t="shared" si="390"/>
        <v>42979.949296178507</v>
      </c>
      <c r="BI606" s="34">
        <f t="shared" si="410"/>
        <v>254.18954751423436</v>
      </c>
      <c r="BJ606" s="27">
        <f t="shared" si="391"/>
        <v>4818.9769764719149</v>
      </c>
      <c r="BK606" s="34">
        <f t="shared" si="392"/>
        <v>545.69677763514221</v>
      </c>
      <c r="BL606" s="27">
        <f t="shared" si="393"/>
        <v>104.8532825262477</v>
      </c>
      <c r="BM606" s="34">
        <f t="shared" si="394"/>
        <v>1.1054421768707483</v>
      </c>
      <c r="BN606" s="45">
        <f t="shared" si="395"/>
        <v>538.62717007656533</v>
      </c>
      <c r="BO606" s="45">
        <f t="shared" si="396"/>
        <v>76.898273769111498</v>
      </c>
      <c r="BP606" s="66">
        <f t="shared" si="397"/>
        <v>6.7013912424315523</v>
      </c>
    </row>
    <row r="607" spans="8:68">
      <c r="H607" s="68">
        <v>602</v>
      </c>
      <c r="I607" s="31">
        <f>('Propiedades físicas'!$C$10*'Diseño reactor'!H607)/1000</f>
        <v>526.89765952309222</v>
      </c>
      <c r="J607" s="31">
        <f t="shared" si="375"/>
        <v>0.8654432065853862</v>
      </c>
      <c r="K607" s="31">
        <f>(I607*1000)/'Propiedades físicas'!$F$10</f>
        <v>3441.7831103018289</v>
      </c>
      <c r="L607" s="31">
        <f t="shared" si="376"/>
        <v>491.68330147168979</v>
      </c>
      <c r="M607" s="31">
        <f t="shared" si="377"/>
        <v>2950.099808830139</v>
      </c>
      <c r="N607" s="31">
        <f t="shared" si="378"/>
        <v>0.81674967021875378</v>
      </c>
      <c r="O607" s="32">
        <f t="shared" si="379"/>
        <v>4.9004980213125231</v>
      </c>
      <c r="P607" s="33">
        <f t="shared" si="380"/>
        <v>0.46668184127595469</v>
      </c>
      <c r="Q607" s="31">
        <f t="shared" si="381"/>
        <v>4.3360772741116351</v>
      </c>
      <c r="R607" s="31">
        <f t="shared" si="382"/>
        <v>0.20002493412546496</v>
      </c>
      <c r="S607" s="31">
        <f t="shared" si="383"/>
        <v>0.56442074720088842</v>
      </c>
      <c r="T607" s="31">
        <f t="shared" si="384"/>
        <v>8.5732871376579242E-2</v>
      </c>
      <c r="U607" s="31">
        <f t="shared" si="385"/>
        <v>6.4310023440754982E-2</v>
      </c>
      <c r="V607" s="47">
        <f t="shared" si="398"/>
        <v>4.6215094961308135E-4</v>
      </c>
      <c r="W607" s="31">
        <f t="shared" si="386"/>
        <v>0.42861092169041082</v>
      </c>
      <c r="X607" s="34">
        <f>(S607*H607*'Propiedades físicas'!$F$5*60*24*365)/(1000000)</f>
        <v>52589.116354044119</v>
      </c>
      <c r="Y607" s="34">
        <f>(U607*H607*'Propiedades físicas'!$F$7*60*24*365)/(1000000)</f>
        <v>1873.8852324324048</v>
      </c>
      <c r="Z607" s="31">
        <f t="shared" si="399"/>
        <v>280.94246844812471</v>
      </c>
      <c r="AA607" s="31">
        <f t="shared" si="400"/>
        <v>2610.3185190152044</v>
      </c>
      <c r="AB607" s="31">
        <f t="shared" si="400"/>
        <v>120.4150103435299</v>
      </c>
      <c r="AC607" s="31">
        <f t="shared" si="400"/>
        <v>339.78128981493484</v>
      </c>
      <c r="AD607" s="31">
        <f t="shared" si="400"/>
        <v>51.611188568700705</v>
      </c>
      <c r="AE607" s="31">
        <f t="shared" si="401"/>
        <v>38.714634111334497</v>
      </c>
      <c r="AF607" s="31">
        <f t="shared" si="402"/>
        <v>3441.7831103018289</v>
      </c>
      <c r="AG607" s="31">
        <f t="shared" si="403"/>
        <v>8.1627011187084167E-2</v>
      </c>
      <c r="AH607" s="31">
        <f t="shared" si="404"/>
        <v>0.75842039877588086</v>
      </c>
      <c r="AI607" s="31">
        <f t="shared" si="404"/>
        <v>3.498622849972962E-2</v>
      </c>
      <c r="AJ607" s="31">
        <f t="shared" si="404"/>
        <v>9.8722458366976393E-2</v>
      </c>
      <c r="AK607" s="31">
        <f t="shared" si="404"/>
        <v>1.4995479643740432E-2</v>
      </c>
      <c r="AL607" s="31">
        <f t="shared" si="405"/>
        <v>1.1248423526588634E-2</v>
      </c>
      <c r="AM607" s="31">
        <f t="shared" si="406"/>
        <v>1.0000000000000002</v>
      </c>
      <c r="AN607" s="31">
        <f>(Z607*'Propiedades físicas'!$F$4)/1000</f>
        <v>247.05518790391193</v>
      </c>
      <c r="AO607" s="31">
        <f>(AA607*'Propiedades físicas'!$F$6)/1000</f>
        <v>83.634605349247138</v>
      </c>
      <c r="AP607" s="31">
        <f>(AB607*'Propiedades físicas'!$F$9)/1000</f>
        <v>74.29004063144076</v>
      </c>
      <c r="AQ607" s="31">
        <f>(AC607*'Propiedades físicas'!$F$5)/1000</f>
        <v>100.05539641180387</v>
      </c>
      <c r="AR607" s="31">
        <f>(AD607*'Propiedades físicas'!$F$8)/1000</f>
        <v>18.297198571375766</v>
      </c>
      <c r="AS607" s="31">
        <f>(AE607*'Propiedades físicas'!$F$7)/1000</f>
        <v>3.5652306553127944</v>
      </c>
      <c r="AT607" s="31">
        <f t="shared" si="407"/>
        <v>526.89765952309233</v>
      </c>
      <c r="AU607" s="31">
        <f t="shared" si="408"/>
        <v>0.46888647812086981</v>
      </c>
      <c r="AV607" s="31">
        <f t="shared" si="411"/>
        <v>0.15873026542753449</v>
      </c>
      <c r="AW607" s="31">
        <f t="shared" si="411"/>
        <v>0.14099519952068576</v>
      </c>
      <c r="AX607" s="31">
        <f t="shared" si="411"/>
        <v>0.18989531383070937</v>
      </c>
      <c r="AY607" s="31">
        <f t="shared" si="411"/>
        <v>3.4726285533203921E-2</v>
      </c>
      <c r="AZ607" s="31">
        <f t="shared" si="412"/>
        <v>6.7664575669965392E-3</v>
      </c>
      <c r="BA607" s="31">
        <f t="shared" si="409"/>
        <v>0.99999999999999989</v>
      </c>
      <c r="BB607" s="34">
        <f>AU607*'Propiedades físicas'!$C$4+'Diseño reactor'!AV607*'Propiedades físicas'!$C$5+'Diseño reactor'!AW607*'Propiedades físicas'!$C$8+'Diseño reactor'!AX607*'Propiedades físicas'!$C$9+'Diseño reactor'!AY607*'Propiedades físicas'!$C$7+'Diseño reactor'!AZ607*'Propiedades físicas'!$C$6</f>
        <v>877.16631289355723</v>
      </c>
      <c r="BC607" s="45">
        <f>AU607*'Propiedades físicas'!$L$4+'Diseño reactor'!AV607*'Propiedades físicas'!$L$5+'Diseño reactor'!AW607*'Propiedades físicas'!$L$8+AX607*'Propiedades físicas'!$L$9+'Diseño reactor'!AY607*'Propiedades físicas'!$L$7+'Diseño reactor'!AZ607*'Propiedades físicas'!$L$6</f>
        <v>1.953091771105562</v>
      </c>
      <c r="BD607" s="29">
        <f t="shared" si="388"/>
        <v>4.0867455849855725</v>
      </c>
      <c r="BE607" s="58">
        <f t="shared" si="389"/>
        <v>44.176609106370044</v>
      </c>
      <c r="BF607" s="30">
        <f>AU607*'Propiedades físicas'!$I$4+'Diseño reactor'!AV607*'Propiedades físicas'!$I$5+'Diseño reactor'!AW607*'Propiedades físicas'!$I$8+'Diseño reactor'!AX607*'Propiedades físicas'!$I$9+'Diseño reactor'!AY607*'Propiedades físicas'!$I$7+'Diseño reactor'!AZ607*'Propiedades físicas'!$I$6</f>
        <v>1.916391070900815E-2</v>
      </c>
      <c r="BG607" s="24">
        <f>AU607*'Propiedades físicas'!$O$4+'Diseño reactor'!AV607*'Propiedades físicas'!$O$5+'Diseño reactor'!AW607*'Propiedades físicas'!$O$8+'Diseño reactor'!AX607*'Propiedades físicas'!$O$9+'Diseño reactor'!AY607*'Propiedades físicas'!$O$7+'Diseño reactor'!AZ607*'Propiedades físicas'!$O$6</f>
        <v>0.14722078765355417</v>
      </c>
      <c r="BH607" s="54">
        <f t="shared" si="390"/>
        <v>42974.616057685642</v>
      </c>
      <c r="BI607" s="34">
        <f t="shared" si="410"/>
        <v>254.2363541488767</v>
      </c>
      <c r="BJ607" s="27">
        <f t="shared" si="391"/>
        <v>4818.8740683128308</v>
      </c>
      <c r="BK607" s="34">
        <f t="shared" si="392"/>
        <v>545.72187380023229</v>
      </c>
      <c r="BL607" s="27">
        <f t="shared" si="393"/>
        <v>104.85420904136805</v>
      </c>
      <c r="BM607" s="34">
        <f t="shared" si="394"/>
        <v>1.1054421768707483</v>
      </c>
      <c r="BN607" s="45">
        <f t="shared" si="395"/>
        <v>539.67964469543358</v>
      </c>
      <c r="BO607" s="45">
        <f t="shared" si="396"/>
        <v>76.948296436109928</v>
      </c>
      <c r="BP607" s="66">
        <f t="shared" si="397"/>
        <v>6.701352094921555</v>
      </c>
    </row>
    <row r="608" spans="8:68">
      <c r="H608" s="68">
        <v>603</v>
      </c>
      <c r="I608" s="31">
        <f>('Propiedades físicas'!$C$10*'Diseño reactor'!H608)/1000</f>
        <v>527.77290480469208</v>
      </c>
      <c r="J608" s="31">
        <f t="shared" si="375"/>
        <v>0.8640079773870688</v>
      </c>
      <c r="K608" s="31">
        <f>(I608*1000)/'Propiedades físicas'!$F$10</f>
        <v>3447.50035799336</v>
      </c>
      <c r="L608" s="31">
        <f t="shared" si="376"/>
        <v>492.50005114190856</v>
      </c>
      <c r="M608" s="31">
        <f t="shared" si="377"/>
        <v>2955.0003068514511</v>
      </c>
      <c r="N608" s="31">
        <f t="shared" si="378"/>
        <v>0.81674967021875378</v>
      </c>
      <c r="O608" s="32">
        <f t="shared" si="379"/>
        <v>4.9004980213125222</v>
      </c>
      <c r="P608" s="33">
        <f t="shared" si="380"/>
        <v>0.46701379353547268</v>
      </c>
      <c r="Q608" s="31">
        <f t="shared" si="381"/>
        <v>4.3368764209412936</v>
      </c>
      <c r="R608" s="31">
        <f t="shared" si="382"/>
        <v>0.19997740367812766</v>
      </c>
      <c r="S608" s="31">
        <f t="shared" si="383"/>
        <v>0.56362160037122788</v>
      </c>
      <c r="T608" s="31">
        <f t="shared" si="384"/>
        <v>8.563122232236009E-2</v>
      </c>
      <c r="U608" s="31">
        <f t="shared" si="385"/>
        <v>6.4127250682793346E-2</v>
      </c>
      <c r="V608" s="47">
        <f t="shared" si="398"/>
        <v>4.6247967903512827E-4</v>
      </c>
      <c r="W608" s="31">
        <f t="shared" si="386"/>
        <v>0.42820449084431189</v>
      </c>
      <c r="X608" s="34">
        <f>(S608*H608*'Propiedades físicas'!$F$5*60*24*365)/(1000000)</f>
        <v>52601.890611588824</v>
      </c>
      <c r="Y608" s="34">
        <f>(U608*H608*'Propiedades físicas'!$F$7*60*24*365)/(1000000)</f>
        <v>1871.6634631327934</v>
      </c>
      <c r="Z608" s="31">
        <f t="shared" si="399"/>
        <v>281.60931750189002</v>
      </c>
      <c r="AA608" s="31">
        <f t="shared" si="400"/>
        <v>2615.1364818276002</v>
      </c>
      <c r="AB608" s="31">
        <f t="shared" si="400"/>
        <v>120.58637441791097</v>
      </c>
      <c r="AC608" s="31">
        <f t="shared" si="400"/>
        <v>339.86382502385044</v>
      </c>
      <c r="AD608" s="31">
        <f t="shared" si="400"/>
        <v>51.635627060383136</v>
      </c>
      <c r="AE608" s="31">
        <f t="shared" si="401"/>
        <v>38.668732161724385</v>
      </c>
      <c r="AF608" s="31">
        <f t="shared" si="402"/>
        <v>3447.5003579933591</v>
      </c>
      <c r="AG608" s="31">
        <f t="shared" si="403"/>
        <v>8.1685072736526892E-2</v>
      </c>
      <c r="AH608" s="31">
        <f t="shared" si="404"/>
        <v>0.75856017701757628</v>
      </c>
      <c r="AI608" s="31">
        <f t="shared" si="404"/>
        <v>3.4977914980725076E-2</v>
      </c>
      <c r="AJ608" s="31">
        <f t="shared" si="404"/>
        <v>9.8582680125280819E-2</v>
      </c>
      <c r="AK608" s="31">
        <f t="shared" si="404"/>
        <v>1.4977700275117013E-2</v>
      </c>
      <c r="AL608" s="31">
        <f t="shared" si="405"/>
        <v>1.1216454864773902E-2</v>
      </c>
      <c r="AM608" s="31">
        <f t="shared" si="406"/>
        <v>1</v>
      </c>
      <c r="AN608" s="31">
        <f>(Z608*'Propiedades físicas'!$F$4)/1000</f>
        <v>247.64160162481204</v>
      </c>
      <c r="AO608" s="31">
        <f>(AA608*'Propiedades físicas'!$F$6)/1000</f>
        <v>83.788972877756308</v>
      </c>
      <c r="AP608" s="31">
        <f>(AB608*'Propiedades físicas'!$F$9)/1000</f>
        <v>74.395763697130164</v>
      </c>
      <c r="AQ608" s="31">
        <f>(AC608*'Propiedades físicas'!$F$5)/1000</f>
        <v>100.07970055477324</v>
      </c>
      <c r="AR608" s="31">
        <f>(AD608*'Propiedades físicas'!$F$8)/1000</f>
        <v>18.305862505447021</v>
      </c>
      <c r="AS608" s="31">
        <f>(AE608*'Propiedades físicas'!$F$7)/1000</f>
        <v>3.5610035447731989</v>
      </c>
      <c r="AT608" s="31">
        <f t="shared" si="407"/>
        <v>527.77290480469196</v>
      </c>
      <c r="AU608" s="31">
        <f t="shared" si="408"/>
        <v>0.46921999854550034</v>
      </c>
      <c r="AV608" s="31">
        <f t="shared" si="411"/>
        <v>0.15875951970054869</v>
      </c>
      <c r="AW608" s="31">
        <f t="shared" si="411"/>
        <v>0.14096169587307844</v>
      </c>
      <c r="AX608" s="31">
        <f t="shared" si="411"/>
        <v>0.18962644660928324</v>
      </c>
      <c r="AY608" s="31">
        <f t="shared" si="411"/>
        <v>3.4685112363283033E-2</v>
      </c>
      <c r="AZ608" s="31">
        <f t="shared" si="412"/>
        <v>6.7472269083063037E-3</v>
      </c>
      <c r="BA608" s="31">
        <f t="shared" si="409"/>
        <v>0.99999999999999989</v>
      </c>
      <c r="BB608" s="34">
        <f>AU608*'Propiedades físicas'!$C$4+'Diseño reactor'!AV608*'Propiedades físicas'!$C$5+'Diseño reactor'!AW608*'Propiedades físicas'!$C$8+'Diseño reactor'!AX608*'Propiedades físicas'!$C$9+'Diseño reactor'!AY608*'Propiedades físicas'!$C$7+'Diseño reactor'!AZ608*'Propiedades físicas'!$C$6</f>
        <v>877.16120701644331</v>
      </c>
      <c r="BC608" s="45">
        <f>AU608*'Propiedades físicas'!$L$4+'Diseño reactor'!AV608*'Propiedades físicas'!$L$5+'Diseño reactor'!AW608*'Propiedades físicas'!$L$8+AX608*'Propiedades físicas'!$L$9+'Diseño reactor'!AY608*'Propiedades físicas'!$L$7+'Diseño reactor'!AZ608*'Propiedades físicas'!$L$6</f>
        <v>1.9533514212046559</v>
      </c>
      <c r="BD608" s="29">
        <f t="shared" si="388"/>
        <v>4.0823513688659752</v>
      </c>
      <c r="BE608" s="58">
        <f t="shared" si="389"/>
        <v>44.171516613575065</v>
      </c>
      <c r="BF608" s="30">
        <f>AU608*'Propiedades físicas'!$I$4+'Diseño reactor'!AV608*'Propiedades físicas'!$I$5+'Diseño reactor'!AW608*'Propiedades físicas'!$I$8+'Diseño reactor'!AX608*'Propiedades físicas'!$I$9+'Diseño reactor'!AY608*'Propiedades físicas'!$I$7+'Diseño reactor'!AZ608*'Propiedades físicas'!$I$6</f>
        <v>1.9166168956957861E-2</v>
      </c>
      <c r="BG608" s="24">
        <f>AU608*'Propiedades físicas'!$O$4+'Diseño reactor'!AV608*'Propiedades físicas'!$O$5+'Diseño reactor'!AW608*'Propiedades físicas'!$O$8+'Diseño reactor'!AX608*'Propiedades físicas'!$O$9+'Diseño reactor'!AY608*'Propiedades físicas'!$O$7+'Diseño reactor'!AZ608*'Propiedades físicas'!$O$6</f>
        <v>0.14723068785955531</v>
      </c>
      <c r="BH608" s="54">
        <f t="shared" si="390"/>
        <v>42969.302466319474</v>
      </c>
      <c r="BI608" s="34">
        <f t="shared" si="410"/>
        <v>254.28301609807659</v>
      </c>
      <c r="BJ608" s="27">
        <f t="shared" si="391"/>
        <v>4818.7716133584054</v>
      </c>
      <c r="BK608" s="34">
        <f t="shared" si="392"/>
        <v>545.74696867142859</v>
      </c>
      <c r="BL608" s="27">
        <f t="shared" si="393"/>
        <v>104.85513543988523</v>
      </c>
      <c r="BM608" s="34">
        <f t="shared" si="394"/>
        <v>1.1054421768707483</v>
      </c>
      <c r="BN608" s="45">
        <f t="shared" si="395"/>
        <v>540.7324588966494</v>
      </c>
      <c r="BO608" s="45">
        <f t="shared" si="396"/>
        <v>76.99822430051556</v>
      </c>
      <c r="BP608" s="66">
        <f t="shared" si="397"/>
        <v>6.7013130871760556</v>
      </c>
    </row>
    <row r="609" spans="8:68">
      <c r="H609" s="68">
        <v>604</v>
      </c>
      <c r="I609" s="31">
        <f>('Propiedades físicas'!$C$10*'Diseño reactor'!H609)/1000</f>
        <v>528.64815008629182</v>
      </c>
      <c r="J609" s="31">
        <f t="shared" si="375"/>
        <v>0.86257750060331551</v>
      </c>
      <c r="K609" s="31">
        <f>(I609*1000)/'Propiedades físicas'!$F$10</f>
        <v>3453.2176056848912</v>
      </c>
      <c r="L609" s="31">
        <f t="shared" si="376"/>
        <v>493.31680081212727</v>
      </c>
      <c r="M609" s="31">
        <f t="shared" si="377"/>
        <v>2959.9008048727637</v>
      </c>
      <c r="N609" s="31">
        <f t="shared" si="378"/>
        <v>0.81674967021875378</v>
      </c>
      <c r="O609" s="32">
        <f t="shared" si="379"/>
        <v>4.9004980213125231</v>
      </c>
      <c r="P609" s="33">
        <f t="shared" si="380"/>
        <v>0.46734511684309915</v>
      </c>
      <c r="Q609" s="31">
        <f t="shared" si="381"/>
        <v>4.3376734389133089</v>
      </c>
      <c r="R609" s="31">
        <f t="shared" si="382"/>
        <v>0.19992969422212417</v>
      </c>
      <c r="S609" s="31">
        <f t="shared" si="383"/>
        <v>0.56282458239921396</v>
      </c>
      <c r="T609" s="31">
        <f t="shared" si="384"/>
        <v>8.55296892835017E-2</v>
      </c>
      <c r="U609" s="31">
        <f t="shared" si="385"/>
        <v>6.3945169870028809E-2</v>
      </c>
      <c r="V609" s="47">
        <f t="shared" si="398"/>
        <v>4.6280778561161279E-4</v>
      </c>
      <c r="W609" s="31">
        <f t="shared" si="386"/>
        <v>0.4277988300651191</v>
      </c>
      <c r="X609" s="34">
        <f>(S609*H609*'Propiedades físicas'!$F$5*60*24*365)/(1000000)</f>
        <v>52614.61650806346</v>
      </c>
      <c r="Y609" s="34">
        <f>(U609*H609*'Propiedades físicas'!$F$7*60*24*365)/(1000000)</f>
        <v>1869.4442296105085</v>
      </c>
      <c r="Z609" s="31">
        <f t="shared" si="399"/>
        <v>282.2764505732319</v>
      </c>
      <c r="AA609" s="31">
        <f t="shared" si="400"/>
        <v>2619.9547571036387</v>
      </c>
      <c r="AB609" s="31">
        <f t="shared" si="400"/>
        <v>120.75753531016299</v>
      </c>
      <c r="AC609" s="31">
        <f t="shared" si="400"/>
        <v>339.94604776912524</v>
      </c>
      <c r="AD609" s="31">
        <f t="shared" si="400"/>
        <v>51.659932327235026</v>
      </c>
      <c r="AE609" s="31">
        <f t="shared" si="401"/>
        <v>38.622882601497402</v>
      </c>
      <c r="AF609" s="31">
        <f t="shared" si="402"/>
        <v>3453.2176056848912</v>
      </c>
      <c r="AG609" s="31">
        <f t="shared" si="403"/>
        <v>8.1743024276411572E-2</v>
      </c>
      <c r="AH609" s="31">
        <f t="shared" si="404"/>
        <v>0.75869958290219364</v>
      </c>
      <c r="AI609" s="31">
        <f t="shared" si="404"/>
        <v>3.4969570151433489E-2</v>
      </c>
      <c r="AJ609" s="31">
        <f t="shared" si="404"/>
        <v>9.8443274240663528E-2</v>
      </c>
      <c r="AK609" s="31">
        <f t="shared" si="404"/>
        <v>1.4959941198663354E-2</v>
      </c>
      <c r="AL609" s="31">
        <f t="shared" si="405"/>
        <v>1.1184607230634446E-2</v>
      </c>
      <c r="AM609" s="31">
        <f t="shared" si="406"/>
        <v>1.0000000000000002</v>
      </c>
      <c r="AN609" s="31">
        <f>(Z609*'Propiedades físicas'!$F$4)/1000</f>
        <v>248.22826510508867</v>
      </c>
      <c r="AO609" s="31">
        <f>(AA609*'Propiedades físicas'!$F$6)/1000</f>
        <v>83.943350417600584</v>
      </c>
      <c r="AP609" s="31">
        <f>(AB609*'Propiedades físicas'!$F$9)/1000</f>
        <v>74.501361409605039</v>
      </c>
      <c r="AQ609" s="31">
        <f>(AC609*'Propiedades físicas'!$F$5)/1000</f>
        <v>100.10391268657432</v>
      </c>
      <c r="AR609" s="31">
        <f>(AD609*'Propiedades físicas'!$F$8)/1000</f>
        <v>18.314479208651356</v>
      </c>
      <c r="AS609" s="31">
        <f>(AE609*'Propiedades físicas'!$F$7)/1000</f>
        <v>3.5567812587718959</v>
      </c>
      <c r="AT609" s="31">
        <f t="shared" si="407"/>
        <v>528.64815008629193</v>
      </c>
      <c r="AU609" s="31">
        <f t="shared" si="408"/>
        <v>0.46955288704702747</v>
      </c>
      <c r="AV609" s="31">
        <f t="shared" si="411"/>
        <v>0.15878869604272408</v>
      </c>
      <c r="AW609" s="31">
        <f t="shared" si="411"/>
        <v>0.14092806604438904</v>
      </c>
      <c r="AX609" s="31">
        <f t="shared" si="411"/>
        <v>0.18935829562674952</v>
      </c>
      <c r="AY609" s="31">
        <f t="shared" si="411"/>
        <v>3.4643986185635682E-2</v>
      </c>
      <c r="AZ609" s="31">
        <f t="shared" si="412"/>
        <v>6.7280690534740695E-3</v>
      </c>
      <c r="BA609" s="31">
        <f t="shared" si="409"/>
        <v>0.99999999999999989</v>
      </c>
      <c r="BB609" s="34">
        <f>AU609*'Propiedades físicas'!$C$4+'Diseño reactor'!AV609*'Propiedades físicas'!$C$5+'Diseño reactor'!AW609*'Propiedades físicas'!$C$8+'Diseño reactor'!AX609*'Propiedades físicas'!$C$9+'Diseño reactor'!AY609*'Propiedades físicas'!$C$7+'Diseño reactor'!AZ609*'Propiedades físicas'!$C$6</f>
        <v>877.15611935069433</v>
      </c>
      <c r="BC609" s="45">
        <f>AU609*'Propiedades físicas'!$L$4+'Diseño reactor'!AV609*'Propiedades físicas'!$L$5+'Diseño reactor'!AW609*'Propiedades físicas'!$L$8+AX609*'Propiedades físicas'!$L$9+'Diseño reactor'!AY609*'Propiedades físicas'!$L$7+'Diseño reactor'!AZ609*'Propiedades físicas'!$L$6</f>
        <v>1.9536105605759724</v>
      </c>
      <c r="BD609" s="29">
        <f t="shared" si="388"/>
        <v>4.0779665980120807</v>
      </c>
      <c r="BE609" s="58">
        <f t="shared" si="389"/>
        <v>44.166435993506518</v>
      </c>
      <c r="BF609" s="30">
        <f>AU609*'Propiedades físicas'!$I$4+'Diseño reactor'!AV609*'Propiedades físicas'!$I$5+'Diseño reactor'!AW609*'Propiedades físicas'!$I$8+'Diseño reactor'!AX609*'Propiedades físicas'!$I$9+'Diseño reactor'!AY609*'Propiedades físicas'!$I$7+'Diseño reactor'!AZ609*'Propiedades físicas'!$I$6</f>
        <v>1.9168419437783482E-2</v>
      </c>
      <c r="BG609" s="24">
        <f>AU609*'Propiedades físicas'!$O$4+'Diseño reactor'!AV609*'Propiedades físicas'!$O$5+'Diseño reactor'!AW609*'Propiedades físicas'!$O$8+'Diseño reactor'!AX609*'Propiedades físicas'!$O$9+'Diseño reactor'!AY609*'Propiedades físicas'!$O$7+'Diseño reactor'!AZ609*'Propiedades físicas'!$O$6</f>
        <v>0.14724057431020662</v>
      </c>
      <c r="BH609" s="54">
        <f t="shared" si="390"/>
        <v>42964.008428150999</v>
      </c>
      <c r="BI609" s="34">
        <f t="shared" si="410"/>
        <v>254.32953395243382</v>
      </c>
      <c r="BJ609" s="27">
        <f t="shared" si="391"/>
        <v>4818.669609342418</v>
      </c>
      <c r="BK609" s="34">
        <f t="shared" si="392"/>
        <v>545.77206206978201</v>
      </c>
      <c r="BL609" s="27">
        <f t="shared" si="393"/>
        <v>104.85606171521226</v>
      </c>
      <c r="BM609" s="34">
        <f t="shared" si="394"/>
        <v>1.1054421768707483</v>
      </c>
      <c r="BN609" s="45">
        <f t="shared" si="395"/>
        <v>541.78561166926147</v>
      </c>
      <c r="BO609" s="45">
        <f t="shared" si="396"/>
        <v>77.048057631526405</v>
      </c>
      <c r="BP609" s="66">
        <f t="shared" si="397"/>
        <v>6.701274218561263</v>
      </c>
    </row>
    <row r="610" spans="8:68">
      <c r="H610" s="68">
        <v>605</v>
      </c>
      <c r="I610" s="31">
        <f>('Propiedades físicas'!$C$10*'Diseño reactor'!H610)/1000</f>
        <v>529.52339536789168</v>
      </c>
      <c r="J610" s="31">
        <f t="shared" si="375"/>
        <v>0.86115175266843391</v>
      </c>
      <c r="K610" s="31">
        <f>(I610*1000)/'Propiedades físicas'!$F$10</f>
        <v>3458.9348533764223</v>
      </c>
      <c r="L610" s="31">
        <f t="shared" si="376"/>
        <v>494.13355048234604</v>
      </c>
      <c r="M610" s="31">
        <f t="shared" si="377"/>
        <v>2964.8013028940759</v>
      </c>
      <c r="N610" s="31">
        <f t="shared" si="378"/>
        <v>0.81674967021875378</v>
      </c>
      <c r="O610" s="32">
        <f t="shared" si="379"/>
        <v>4.9004980213125222</v>
      </c>
      <c r="P610" s="33">
        <f t="shared" si="380"/>
        <v>0.46767581298466043</v>
      </c>
      <c r="Q610" s="31">
        <f t="shared" si="381"/>
        <v>4.3384683361422312</v>
      </c>
      <c r="R610" s="31">
        <f t="shared" si="382"/>
        <v>0.19988180702897745</v>
      </c>
      <c r="S610" s="31">
        <f t="shared" si="383"/>
        <v>0.56202968517029017</v>
      </c>
      <c r="T610" s="31">
        <f t="shared" si="384"/>
        <v>8.5428272474034922E-2</v>
      </c>
      <c r="U610" s="31">
        <f t="shared" si="385"/>
        <v>6.3763777731080995E-2</v>
      </c>
      <c r="V610" s="47">
        <f t="shared" si="398"/>
        <v>4.63135271111023E-4</v>
      </c>
      <c r="W610" s="31">
        <f t="shared" si="386"/>
        <v>0.42739393716632829</v>
      </c>
      <c r="X610" s="34">
        <f>(S610*H610*'Propiedades físicas'!$F$5*60*24*365)/(1000000)</f>
        <v>52627.294272109619</v>
      </c>
      <c r="Y610" s="34">
        <f>(U610*H610*'Propiedades físicas'!$F$7*60*24*365)/(1000000)</f>
        <v>1867.227536543674</v>
      </c>
      <c r="Z610" s="31">
        <f t="shared" si="399"/>
        <v>282.94386685571953</v>
      </c>
      <c r="AA610" s="31">
        <f t="shared" si="400"/>
        <v>2624.7733433660496</v>
      </c>
      <c r="AB610" s="31">
        <f t="shared" si="400"/>
        <v>120.92849325253135</v>
      </c>
      <c r="AC610" s="31">
        <f t="shared" si="400"/>
        <v>340.02795952802558</v>
      </c>
      <c r="AD610" s="31">
        <f t="shared" si="400"/>
        <v>51.684104846791129</v>
      </c>
      <c r="AE610" s="31">
        <f t="shared" si="401"/>
        <v>38.577085527304</v>
      </c>
      <c r="AF610" s="31">
        <f t="shared" si="402"/>
        <v>3458.9348533764214</v>
      </c>
      <c r="AG610" s="31">
        <f t="shared" si="403"/>
        <v>8.1800866119095983E-2</v>
      </c>
      <c r="AH610" s="31">
        <f t="shared" si="404"/>
        <v>0.75883861784904405</v>
      </c>
      <c r="AI610" s="31">
        <f t="shared" si="404"/>
        <v>3.4961194234256143E-2</v>
      </c>
      <c r="AJ610" s="31">
        <f t="shared" si="404"/>
        <v>9.8304239293812962E-2</v>
      </c>
      <c r="AK610" s="31">
        <f t="shared" si="404"/>
        <v>1.4942202451815465E-2</v>
      </c>
      <c r="AL610" s="31">
        <f t="shared" si="405"/>
        <v>1.1152880051975299E-2</v>
      </c>
      <c r="AM610" s="31">
        <f t="shared" si="406"/>
        <v>0.99999999999999989</v>
      </c>
      <c r="AN610" s="31">
        <f>(Z610*'Propiedades físicas'!$F$4)/1000</f>
        <v>248.81517763558264</v>
      </c>
      <c r="AO610" s="31">
        <f>(AA610*'Propiedades físicas'!$F$6)/1000</f>
        <v>84.097737921448214</v>
      </c>
      <c r="AP610" s="31">
        <f>(AB610*'Propiedades físicas'!$F$9)/1000</f>
        <v>74.606833912149213</v>
      </c>
      <c r="AQ610" s="31">
        <f>(AC610*'Propiedades físicas'!$F$5)/1000</f>
        <v>100.1280332422177</v>
      </c>
      <c r="AR610" s="31">
        <f>(AD610*'Propiedades físicas'!$F$8)/1000</f>
        <v>18.323048850284383</v>
      </c>
      <c r="AS610" s="31">
        <f>(AE610*'Propiedades físicas'!$F$7)/1000</f>
        <v>3.5525638062094256</v>
      </c>
      <c r="AT610" s="31">
        <f t="shared" si="407"/>
        <v>529.52339536789157</v>
      </c>
      <c r="AU610" s="31">
        <f t="shared" si="408"/>
        <v>0.46988514541971438</v>
      </c>
      <c r="AV610" s="31">
        <f t="shared" si="411"/>
        <v>0.15881779475110913</v>
      </c>
      <c r="AW610" s="31">
        <f t="shared" si="411"/>
        <v>0.14089431093089927</v>
      </c>
      <c r="AX610" s="31">
        <f t="shared" si="411"/>
        <v>0.18909085815302412</v>
      </c>
      <c r="AY610" s="31">
        <f t="shared" si="411"/>
        <v>3.4602907086955556E-2</v>
      </c>
      <c r="AZ610" s="31">
        <f t="shared" si="412"/>
        <v>6.7089836582975657E-3</v>
      </c>
      <c r="BA610" s="31">
        <f t="shared" si="409"/>
        <v>1.0000000000000002</v>
      </c>
      <c r="BB610" s="34">
        <f>AU610*'Propiedades físicas'!$C$4+'Diseño reactor'!AV610*'Propiedades físicas'!$C$5+'Diseño reactor'!AW610*'Propiedades físicas'!$C$8+'Diseño reactor'!AX610*'Propiedades físicas'!$C$9+'Diseño reactor'!AY610*'Propiedades físicas'!$C$7+'Diseño reactor'!AZ610*'Propiedades físicas'!$C$6</f>
        <v>877.15104981380853</v>
      </c>
      <c r="BC610" s="45">
        <f>AU610*'Propiedades físicas'!$L$4+'Diseño reactor'!AV610*'Propiedades físicas'!$L$5+'Diseño reactor'!AW610*'Propiedades físicas'!$L$8+AX610*'Propiedades físicas'!$L$9+'Diseño reactor'!AY610*'Propiedades físicas'!$L$7+'Diseño reactor'!AZ610*'Propiedades físicas'!$L$6</f>
        <v>1.9538691906780226</v>
      </c>
      <c r="BD610" s="29">
        <f t="shared" si="388"/>
        <v>4.0735912420943547</v>
      </c>
      <c r="BE610" s="58">
        <f t="shared" si="389"/>
        <v>44.161367203422245</v>
      </c>
      <c r="BF610" s="30">
        <f>AU610*'Propiedades físicas'!$I$4+'Diseño reactor'!AV610*'Propiedades físicas'!$I$5+'Diseño reactor'!AW610*'Propiedades físicas'!$I$8+'Diseño reactor'!AX610*'Propiedades físicas'!$I$9+'Diseño reactor'!AY610*'Propiedades físicas'!$I$7+'Diseño reactor'!AZ610*'Propiedades físicas'!$I$6</f>
        <v>1.9170662185404391E-2</v>
      </c>
      <c r="BG610" s="24">
        <f>AU610*'Propiedades físicas'!$O$4+'Diseño reactor'!AV610*'Propiedades físicas'!$O$5+'Diseño reactor'!AW610*'Propiedades físicas'!$O$8+'Diseño reactor'!AX610*'Propiedades físicas'!$O$9+'Diseño reactor'!AY610*'Propiedades físicas'!$O$7+'Diseño reactor'!AZ610*'Propiedades físicas'!$O$6</f>
        <v>0.14725044702285164</v>
      </c>
      <c r="BH610" s="54">
        <f t="shared" si="390"/>
        <v>42958.733849810262</v>
      </c>
      <c r="BI610" s="34">
        <f t="shared" si="410"/>
        <v>254.37590829958529</v>
      </c>
      <c r="BJ610" s="27">
        <f t="shared" si="391"/>
        <v>4818.5680540122094</v>
      </c>
      <c r="BK610" s="34">
        <f t="shared" si="392"/>
        <v>545.79715381794631</v>
      </c>
      <c r="BL610" s="27">
        <f t="shared" si="393"/>
        <v>104.85698786082321</v>
      </c>
      <c r="BM610" s="34">
        <f t="shared" si="394"/>
        <v>1.1054421768707483</v>
      </c>
      <c r="BN610" s="45">
        <f t="shared" si="395"/>
        <v>542.83910200628225</v>
      </c>
      <c r="BO610" s="45">
        <f t="shared" si="396"/>
        <v>77.09779669732238</v>
      </c>
      <c r="BP610" s="66">
        <f t="shared" si="397"/>
        <v>6.7012354884468817</v>
      </c>
    </row>
    <row r="611" spans="8:68">
      <c r="H611" s="68">
        <v>606</v>
      </c>
      <c r="I611" s="31">
        <f>('Propiedades físicas'!$C$10*'Diseño reactor'!H611)/1000</f>
        <v>530.39864064949143</v>
      </c>
      <c r="J611" s="31">
        <f t="shared" si="375"/>
        <v>0.85973071017228153</v>
      </c>
      <c r="K611" s="31">
        <f>(I611*1000)/'Propiedades físicas'!$F$10</f>
        <v>3464.6521010679539</v>
      </c>
      <c r="L611" s="31">
        <f t="shared" si="376"/>
        <v>494.95030015256481</v>
      </c>
      <c r="M611" s="31">
        <f t="shared" si="377"/>
        <v>2969.701800915389</v>
      </c>
      <c r="N611" s="31">
        <f t="shared" si="378"/>
        <v>0.81674967021875378</v>
      </c>
      <c r="O611" s="32">
        <f t="shared" si="379"/>
        <v>4.9004980213125231</v>
      </c>
      <c r="P611" s="33">
        <f t="shared" si="380"/>
        <v>0.46800588373922858</v>
      </c>
      <c r="Q611" s="31">
        <f t="shared" si="381"/>
        <v>4.3392611207028775</v>
      </c>
      <c r="R611" s="31">
        <f t="shared" si="382"/>
        <v>0.19983374336251722</v>
      </c>
      <c r="S611" s="31">
        <f t="shared" si="383"/>
        <v>0.56123690060964493</v>
      </c>
      <c r="T611" s="31">
        <f t="shared" si="384"/>
        <v>8.5326972103896087E-2</v>
      </c>
      <c r="U611" s="31">
        <f t="shared" si="385"/>
        <v>6.358307101311185E-2</v>
      </c>
      <c r="V611" s="47">
        <f t="shared" si="398"/>
        <v>4.6346213729515841E-4</v>
      </c>
      <c r="W611" s="31">
        <f t="shared" si="386"/>
        <v>0.42698980996970531</v>
      </c>
      <c r="X611" s="34">
        <f>(S611*H611*'Propiedades físicas'!$F$5*60*24*365)/(1000000)</f>
        <v>52639.92413107297</v>
      </c>
      <c r="Y611" s="34">
        <f>(U611*H611*'Propiedades físicas'!$F$7*60*24*365)/(1000000)</f>
        <v>1865.0133885209248</v>
      </c>
      <c r="Z611" s="31">
        <f t="shared" si="399"/>
        <v>283.6115655459725</v>
      </c>
      <c r="AA611" s="31">
        <f t="shared" si="400"/>
        <v>2629.5922391459439</v>
      </c>
      <c r="AB611" s="31">
        <f t="shared" si="400"/>
        <v>121.09924847768544</v>
      </c>
      <c r="AC611" s="31">
        <f t="shared" si="400"/>
        <v>340.10956176944484</v>
      </c>
      <c r="AD611" s="31">
        <f t="shared" si="400"/>
        <v>51.708145094961026</v>
      </c>
      <c r="AE611" s="31">
        <f t="shared" si="401"/>
        <v>38.531341033945779</v>
      </c>
      <c r="AF611" s="31">
        <f t="shared" si="402"/>
        <v>3464.6521010679535</v>
      </c>
      <c r="AG611" s="31">
        <f t="shared" si="403"/>
        <v>8.1858598575756378E-2</v>
      </c>
      <c r="AH611" s="31">
        <f t="shared" si="404"/>
        <v>0.75897728327048808</v>
      </c>
      <c r="AI611" s="31">
        <f t="shared" si="404"/>
        <v>3.4952787450248608E-2</v>
      </c>
      <c r="AJ611" s="31">
        <f t="shared" si="404"/>
        <v>9.8165573872369058E-2</v>
      </c>
      <c r="AK611" s="31">
        <f t="shared" si="404"/>
        <v>1.4924484071293152E-2</v>
      </c>
      <c r="AL611" s="31">
        <f t="shared" si="405"/>
        <v>1.1121272759844711E-2</v>
      </c>
      <c r="AM611" s="31">
        <f t="shared" si="406"/>
        <v>1</v>
      </c>
      <c r="AN611" s="31">
        <f>(Z611*'Propiedades físicas'!$F$4)/1000</f>
        <v>249.4023385098173</v>
      </c>
      <c r="AO611" s="31">
        <f>(AA611*'Propiedades físicas'!$F$6)/1000</f>
        <v>84.252135342236045</v>
      </c>
      <c r="AP611" s="31">
        <f>(AB611*'Propiedades físicas'!$F$9)/1000</f>
        <v>74.712181348308022</v>
      </c>
      <c r="AQ611" s="31">
        <f>(AC611*'Propiedades físicas'!$F$5)/1000</f>
        <v>100.15206265424843</v>
      </c>
      <c r="AR611" s="31">
        <f>(AD611*'Propiedades físicas'!$F$8)/1000</f>
        <v>18.331571599065576</v>
      </c>
      <c r="AS611" s="31">
        <f>(AE611*'Propiedades físicas'!$F$7)/1000</f>
        <v>3.5483511958160672</v>
      </c>
      <c r="AT611" s="31">
        <f t="shared" si="407"/>
        <v>530.39864064949143</v>
      </c>
      <c r="AU611" s="31">
        <f t="shared" si="408"/>
        <v>0.47021677545103724</v>
      </c>
      <c r="AV611" s="31">
        <f t="shared" si="411"/>
        <v>0.15884681612129775</v>
      </c>
      <c r="AW611" s="31">
        <f t="shared" si="411"/>
        <v>0.14086043142346741</v>
      </c>
      <c r="AX611" s="31">
        <f t="shared" si="411"/>
        <v>0.18882413147139437</v>
      </c>
      <c r="AY611" s="31">
        <f t="shared" si="411"/>
        <v>3.4561875152277793E-2</v>
      </c>
      <c r="AZ611" s="31">
        <f t="shared" si="412"/>
        <v>6.6899703805254644E-3</v>
      </c>
      <c r="BA611" s="31">
        <f t="shared" si="409"/>
        <v>1</v>
      </c>
      <c r="BB611" s="34">
        <f>AU611*'Propiedades físicas'!$C$4+'Diseño reactor'!AV611*'Propiedades físicas'!$C$5+'Diseño reactor'!AW611*'Propiedades físicas'!$C$8+'Diseño reactor'!AX611*'Propiedades físicas'!$C$9+'Diseño reactor'!AY611*'Propiedades físicas'!$C$7+'Diseño reactor'!AZ611*'Propiedades físicas'!$C$6</f>
        <v>877.14599832373676</v>
      </c>
      <c r="BC611" s="45">
        <f>AU611*'Propiedades físicas'!$L$4+'Diseño reactor'!AV611*'Propiedades físicas'!$L$5+'Diseño reactor'!AW611*'Propiedades físicas'!$L$8+AX611*'Propiedades físicas'!$L$9+'Diseño reactor'!AY611*'Propiedades físicas'!$L$7+'Diseño reactor'!AZ611*'Propiedades físicas'!$L$6</f>
        <v>1.9541273129639358</v>
      </c>
      <c r="BD611" s="29">
        <f t="shared" si="388"/>
        <v>4.0692252709122467</v>
      </c>
      <c r="BE611" s="58">
        <f t="shared" si="389"/>
        <v>44.156310200792632</v>
      </c>
      <c r="BF611" s="30">
        <f>AU611*'Propiedades físicas'!$I$4+'Diseño reactor'!AV611*'Propiedades físicas'!$I$5+'Diseño reactor'!AW611*'Propiedades físicas'!$I$8+'Diseño reactor'!AX611*'Propiedades físicas'!$I$9+'Diseño reactor'!AY611*'Propiedades físicas'!$I$7+'Diseño reactor'!AZ611*'Propiedades físicas'!$I$6</f>
        <v>1.9172897233559388E-2</v>
      </c>
      <c r="BG611" s="24">
        <f>AU611*'Propiedades físicas'!$O$4+'Diseño reactor'!AV611*'Propiedades físicas'!$O$5+'Diseño reactor'!AW611*'Propiedades físicas'!$O$8+'Diseño reactor'!AX611*'Propiedades físicas'!$O$9+'Diseño reactor'!AY611*'Propiedades físicas'!$O$7+'Diseño reactor'!AZ611*'Propiedades físicas'!$O$6</f>
        <v>0.14726030601487872</v>
      </c>
      <c r="BH611" s="54">
        <f t="shared" si="390"/>
        <v>42953.478638482244</v>
      </c>
      <c r="BI611" s="34">
        <f t="shared" si="410"/>
        <v>254.42213972422149</v>
      </c>
      <c r="BJ611" s="27">
        <f t="shared" si="391"/>
        <v>4818.4669451285445</v>
      </c>
      <c r="BK611" s="34">
        <f t="shared" si="392"/>
        <v>545.82224374015948</v>
      </c>
      <c r="BL611" s="27">
        <f t="shared" si="393"/>
        <v>104.85791387025264</v>
      </c>
      <c r="BM611" s="34">
        <f t="shared" si="394"/>
        <v>1.1054421768707483</v>
      </c>
      <c r="BN611" s="45">
        <f t="shared" si="395"/>
        <v>543.89292890466697</v>
      </c>
      <c r="BO611" s="45">
        <f t="shared" si="396"/>
        <v>77.147441765070155</v>
      </c>
      <c r="BP611" s="66">
        <f t="shared" si="397"/>
        <v>6.7011968962060742</v>
      </c>
    </row>
    <row r="612" spans="8:68">
      <c r="H612" s="68">
        <v>607</v>
      </c>
      <c r="I612" s="31">
        <f>('Propiedades físicas'!$C$10*'Diseño reactor'!H612)/1000</f>
        <v>531.27388593109129</v>
      </c>
      <c r="J612" s="31">
        <f t="shared" si="375"/>
        <v>0.85831434985898281</v>
      </c>
      <c r="K612" s="31">
        <f>(I612*1000)/'Propiedades físicas'!$F$10</f>
        <v>3470.3693487594851</v>
      </c>
      <c r="L612" s="31">
        <f t="shared" si="376"/>
        <v>495.76704982278358</v>
      </c>
      <c r="M612" s="31">
        <f t="shared" si="377"/>
        <v>2974.6022989367011</v>
      </c>
      <c r="N612" s="31">
        <f t="shared" si="378"/>
        <v>0.81674967021875389</v>
      </c>
      <c r="O612" s="32">
        <f t="shared" si="379"/>
        <v>4.9004980213125222</v>
      </c>
      <c r="P612" s="33">
        <f t="shared" si="380"/>
        <v>0.46833533087915319</v>
      </c>
      <c r="Q612" s="31">
        <f t="shared" si="381"/>
        <v>4.3400518006305484</v>
      </c>
      <c r="R612" s="31">
        <f t="shared" si="382"/>
        <v>0.19978550447892998</v>
      </c>
      <c r="S612" s="31">
        <f t="shared" si="383"/>
        <v>0.56044622068197436</v>
      </c>
      <c r="T612" s="31">
        <f t="shared" si="384"/>
        <v>8.5225788378967771E-2</v>
      </c>
      <c r="U612" s="31">
        <f t="shared" si="385"/>
        <v>6.3403046481702932E-2</v>
      </c>
      <c r="V612" s="47">
        <f t="shared" si="398"/>
        <v>4.637883859191614E-4</v>
      </c>
      <c r="W612" s="31">
        <f t="shared" si="386"/>
        <v>0.42658644630524706</v>
      </c>
      <c r="X612" s="34">
        <f>(S612*H612*'Propiedades físicas'!$F$5*60*24*365)/(1000000)</f>
        <v>52652.506311011777</v>
      </c>
      <c r="Y612" s="34">
        <f>(U612*H612*'Propiedades físicas'!$F$7*60*24*365)/(1000000)</f>
        <v>1862.8017900422872</v>
      </c>
      <c r="Z612" s="31">
        <f t="shared" si="399"/>
        <v>284.27954584364596</v>
      </c>
      <c r="AA612" s="31">
        <f t="shared" si="400"/>
        <v>2634.4114429827428</v>
      </c>
      <c r="AB612" s="31">
        <f t="shared" si="400"/>
        <v>121.2698012187105</v>
      </c>
      <c r="AC612" s="31">
        <f t="shared" si="400"/>
        <v>340.19085595395842</v>
      </c>
      <c r="AD612" s="31">
        <f t="shared" si="400"/>
        <v>51.732053546033434</v>
      </c>
      <c r="AE612" s="31">
        <f t="shared" si="401"/>
        <v>38.485649214393682</v>
      </c>
      <c r="AF612" s="31">
        <f t="shared" si="402"/>
        <v>3470.3693487594846</v>
      </c>
      <c r="AG612" s="31">
        <f t="shared" si="403"/>
        <v>8.1916221956393281E-2</v>
      </c>
      <c r="AH612" s="31">
        <f t="shared" si="404"/>
        <v>0.75911558057197492</v>
      </c>
      <c r="AI612" s="31">
        <f t="shared" si="404"/>
        <v>3.4944350019129662E-2</v>
      </c>
      <c r="AJ612" s="31">
        <f t="shared" si="404"/>
        <v>9.8027276570882227E-2</v>
      </c>
      <c r="AK612" s="31">
        <f t="shared" si="404"/>
        <v>1.4906786093107216E-2</v>
      </c>
      <c r="AL612" s="31">
        <f t="shared" si="405"/>
        <v>1.1089784788512707E-2</v>
      </c>
      <c r="AM612" s="31">
        <f t="shared" si="406"/>
        <v>1</v>
      </c>
      <c r="AN612" s="31">
        <f>(Z612*'Propiedades físicas'!$F$4)/1000</f>
        <v>249.98974702398536</v>
      </c>
      <c r="AO612" s="31">
        <f>(AA612*'Propiedades físicas'!$F$6)/1000</f>
        <v>84.406542633167078</v>
      </c>
      <c r="AP612" s="31">
        <f>(AB612*'Propiedades físicas'!$F$9)/1000</f>
        <v>74.817403861883435</v>
      </c>
      <c r="AQ612" s="31">
        <f>(AC612*'Propiedades físicas'!$F$5)/1000</f>
        <v>100.17600135276214</v>
      </c>
      <c r="AR612" s="31">
        <f>(AD612*'Propiedades físicas'!$F$8)/1000</f>
        <v>18.340047623139768</v>
      </c>
      <c r="AS612" s="31">
        <f>(AE612*'Propiedades físicas'!$F$7)/1000</f>
        <v>3.5441434361535142</v>
      </c>
      <c r="AT612" s="31">
        <f t="shared" si="407"/>
        <v>531.27388593109129</v>
      </c>
      <c r="AU612" s="31">
        <f t="shared" si="408"/>
        <v>0.47054777892171834</v>
      </c>
      <c r="AV612" s="31">
        <f t="shared" si="411"/>
        <v>0.15887576044743709</v>
      </c>
      <c r="AW612" s="31">
        <f t="shared" si="411"/>
        <v>0.14082642840756454</v>
      </c>
      <c r="AX612" s="31">
        <f t="shared" si="411"/>
        <v>0.18855811287843996</v>
      </c>
      <c r="AY612" s="31">
        <f t="shared" si="411"/>
        <v>3.4520890464995596E-2</v>
      </c>
      <c r="AZ612" s="31">
        <f t="shared" si="412"/>
        <v>6.6710288798444844E-3</v>
      </c>
      <c r="BA612" s="31">
        <f t="shared" si="409"/>
        <v>1</v>
      </c>
      <c r="BB612" s="34">
        <f>AU612*'Propiedades físicas'!$C$4+'Diseño reactor'!AV612*'Propiedades físicas'!$C$5+'Diseño reactor'!AW612*'Propiedades físicas'!$C$8+'Diseño reactor'!AX612*'Propiedades físicas'!$C$9+'Diseño reactor'!AY612*'Propiedades físicas'!$C$7+'Diseño reactor'!AZ612*'Propiedades físicas'!$C$6</f>
        <v>877.14096479888019</v>
      </c>
      <c r="BC612" s="45">
        <f>AU612*'Propiedades físicas'!$L$4+'Diseño reactor'!AV612*'Propiedades físicas'!$L$5+'Diseño reactor'!AW612*'Propiedades físicas'!$L$8+AX612*'Propiedades físicas'!$L$9+'Diseño reactor'!AY612*'Propiedades físicas'!$L$7+'Diseño reactor'!AZ612*'Propiedades físicas'!$L$6</f>
        <v>1.9543849288814887</v>
      </c>
      <c r="BD612" s="29">
        <f t="shared" si="388"/>
        <v>4.0648686543935071</v>
      </c>
      <c r="BE612" s="58">
        <f t="shared" si="389"/>
        <v>44.151264943299189</v>
      </c>
      <c r="BF612" s="30">
        <f>AU612*'Propiedades físicas'!$I$4+'Diseño reactor'!AV612*'Propiedades físicas'!$I$5+'Diseño reactor'!AW612*'Propiedades físicas'!$I$8+'Diseño reactor'!AX612*'Propiedades físicas'!$I$9+'Diseño reactor'!AY612*'Propiedades físicas'!$I$7+'Diseño reactor'!AZ612*'Propiedades físicas'!$I$6</f>
        <v>1.9175124615807875E-2</v>
      </c>
      <c r="BG612" s="24">
        <f>AU612*'Propiedades físicas'!$O$4+'Diseño reactor'!AV612*'Propiedades físicas'!$O$5+'Diseño reactor'!AW612*'Propiedades físicas'!$O$8+'Diseño reactor'!AX612*'Propiedades físicas'!$O$9+'Diseño reactor'!AY612*'Propiedades físicas'!$O$7+'Diseño reactor'!AZ612*'Propiedades físicas'!$O$6</f>
        <v>0.14727015130372015</v>
      </c>
      <c r="BH612" s="54">
        <f t="shared" si="390"/>
        <v>42948.242701902869</v>
      </c>
      <c r="BI612" s="34">
        <f t="shared" si="410"/>
        <v>254.46822880810538</v>
      </c>
      <c r="BJ612" s="27">
        <f t="shared" si="391"/>
        <v>4818.3662804655605</v>
      </c>
      <c r="BK612" s="34">
        <f t="shared" si="392"/>
        <v>545.84733166223566</v>
      </c>
      <c r="BL612" s="27">
        <f t="shared" si="393"/>
        <v>104.85883973709517</v>
      </c>
      <c r="BM612" s="34">
        <f t="shared" si="394"/>
        <v>1.1054421768707483</v>
      </c>
      <c r="BN612" s="45">
        <f t="shared" si="395"/>
        <v>544.94709136529559</v>
      </c>
      <c r="BO612" s="45">
        <f t="shared" si="396"/>
        <v>77.196993100927969</v>
      </c>
      <c r="BP612" s="66">
        <f t="shared" si="397"/>
        <v>6.701158441215445</v>
      </c>
    </row>
    <row r="613" spans="8:68">
      <c r="H613" s="68">
        <v>608</v>
      </c>
      <c r="I613" s="31">
        <f>('Propiedades físicas'!$C$10*'Diseño reactor'!H613)/1000</f>
        <v>532.14913121269103</v>
      </c>
      <c r="J613" s="31">
        <f t="shared" si="375"/>
        <v>0.85690264862566223</v>
      </c>
      <c r="K613" s="31">
        <f>(I613*1000)/'Propiedades físicas'!$F$10</f>
        <v>3476.0865964510162</v>
      </c>
      <c r="L613" s="31">
        <f t="shared" si="376"/>
        <v>496.58379949300229</v>
      </c>
      <c r="M613" s="31">
        <f t="shared" si="377"/>
        <v>2979.5027969580137</v>
      </c>
      <c r="N613" s="31">
        <f t="shared" si="378"/>
        <v>0.81674967021875378</v>
      </c>
      <c r="O613" s="32">
        <f t="shared" si="379"/>
        <v>4.9004980213125222</v>
      </c>
      <c r="P613" s="33">
        <f t="shared" si="380"/>
        <v>0.46866415617009261</v>
      </c>
      <c r="Q613" s="31">
        <f t="shared" si="381"/>
        <v>4.3408403839212744</v>
      </c>
      <c r="R613" s="31">
        <f t="shared" si="382"/>
        <v>0.19973709162680828</v>
      </c>
      <c r="S613" s="31">
        <f t="shared" si="383"/>
        <v>0.55965763739124785</v>
      </c>
      <c r="T613" s="31">
        <f t="shared" si="384"/>
        <v>8.5124721501118883E-2</v>
      </c>
      <c r="U613" s="31">
        <f t="shared" si="385"/>
        <v>6.3223700920733927E-2</v>
      </c>
      <c r="V613" s="47">
        <f t="shared" si="398"/>
        <v>4.6411401873154806E-4</v>
      </c>
      <c r="W613" s="31">
        <f t="shared" si="386"/>
        <v>0.42618384401114207</v>
      </c>
      <c r="X613" s="34">
        <f>(S613*H613*'Propiedades físicas'!$F$5*60*24*365)/(1000000)</f>
        <v>52665.041036705414</v>
      </c>
      <c r="Y613" s="34">
        <f>(U613*H613*'Propiedades físicas'!$F$7*60*24*365)/(1000000)</f>
        <v>1860.5927455200615</v>
      </c>
      <c r="Z613" s="31">
        <f t="shared" si="399"/>
        <v>284.94780695141628</v>
      </c>
      <c r="AA613" s="31">
        <f t="shared" si="400"/>
        <v>2639.2309534241349</v>
      </c>
      <c r="AB613" s="31">
        <f t="shared" si="400"/>
        <v>121.44015170909944</v>
      </c>
      <c r="AC613" s="31">
        <f t="shared" si="400"/>
        <v>340.27184353387872</v>
      </c>
      <c r="AD613" s="31">
        <f t="shared" si="400"/>
        <v>51.755830672680283</v>
      </c>
      <c r="AE613" s="31">
        <f t="shared" si="401"/>
        <v>38.440010159806228</v>
      </c>
      <c r="AF613" s="31">
        <f t="shared" si="402"/>
        <v>3476.0865964510158</v>
      </c>
      <c r="AG613" s="31">
        <f t="shared" si="403"/>
        <v>8.1973736569836836E-2</v>
      </c>
      <c r="AH613" s="31">
        <f t="shared" si="404"/>
        <v>0.75925351115208506</v>
      </c>
      <c r="AI613" s="31">
        <f t="shared" si="404"/>
        <v>3.4935882159289798E-2</v>
      </c>
      <c r="AJ613" s="31">
        <f t="shared" si="404"/>
        <v>9.788934599077205E-2</v>
      </c>
      <c r="AK613" s="31">
        <f t="shared" si="404"/>
        <v>1.4889108552566411E-2</v>
      </c>
      <c r="AL613" s="31">
        <f t="shared" si="405"/>
        <v>1.105841557544981E-2</v>
      </c>
      <c r="AM613" s="31">
        <f t="shared" si="406"/>
        <v>1</v>
      </c>
      <c r="AN613" s="31">
        <f>(Z613*'Propiedades físicas'!$F$4)/1000</f>
        <v>250.57740247693647</v>
      </c>
      <c r="AO613" s="31">
        <f>(AA613*'Propiedades físicas'!$F$6)/1000</f>
        <v>84.560959747709276</v>
      </c>
      <c r="AP613" s="31">
        <f>(AB613*'Propiedades físicas'!$F$9)/1000</f>
        <v>74.922501596928896</v>
      </c>
      <c r="AQ613" s="31">
        <f>(AC613*'Propiedades físicas'!$F$5)/1000</f>
        <v>100.19984976542126</v>
      </c>
      <c r="AR613" s="31">
        <f>(AD613*'Propiedades físicas'!$F$8)/1000</f>
        <v>18.348477090078607</v>
      </c>
      <c r="AS613" s="31">
        <f>(AE613*'Propiedades físicas'!$F$7)/1000</f>
        <v>3.5399405356165556</v>
      </c>
      <c r="AT613" s="31">
        <f t="shared" si="407"/>
        <v>532.14913121269103</v>
      </c>
      <c r="AU613" s="31">
        <f t="shared" si="408"/>
        <v>0.47087815760575752</v>
      </c>
      <c r="AV613" s="31">
        <f t="shared" si="411"/>
        <v>0.15890462802223704</v>
      </c>
      <c r="AW613" s="31">
        <f t="shared" si="411"/>
        <v>0.14079230276330873</v>
      </c>
      <c r="AX613" s="31">
        <f t="shared" si="411"/>
        <v>0.18829279968395377</v>
      </c>
      <c r="AY613" s="31">
        <f t="shared" si="411"/>
        <v>3.4479953106876404E-2</v>
      </c>
      <c r="AZ613" s="31">
        <f t="shared" si="412"/>
        <v>6.6521588178666052E-3</v>
      </c>
      <c r="BA613" s="31">
        <f t="shared" si="409"/>
        <v>0.99999999999999989</v>
      </c>
      <c r="BB613" s="34">
        <f>AU613*'Propiedades físicas'!$C$4+'Diseño reactor'!AV613*'Propiedades físicas'!$C$5+'Diseño reactor'!AW613*'Propiedades físicas'!$C$8+'Diseño reactor'!AX613*'Propiedades físicas'!$C$9+'Diseño reactor'!AY613*'Propiedades físicas'!$C$7+'Diseño reactor'!AZ613*'Propiedades físicas'!$C$6</f>
        <v>877.13594915808767</v>
      </c>
      <c r="BC613" s="45">
        <f>AU613*'Propiedades físicas'!$L$4+'Diseño reactor'!AV613*'Propiedades físicas'!$L$5+'Diseño reactor'!AW613*'Propiedades físicas'!$L$8+AX613*'Propiedades físicas'!$L$9+'Diseño reactor'!AY613*'Propiedades físicas'!$L$7+'Diseño reactor'!AZ613*'Propiedades físicas'!$L$6</f>
        <v>1.9546420398731277</v>
      </c>
      <c r="BD613" s="29">
        <f t="shared" si="388"/>
        <v>4.0605213625935042</v>
      </c>
      <c r="BE613" s="58">
        <f t="shared" si="389"/>
        <v>44.146231388833179</v>
      </c>
      <c r="BF613" s="30">
        <f>AU613*'Propiedades físicas'!$I$4+'Diseño reactor'!AV613*'Propiedades físicas'!$I$5+'Diseño reactor'!AW613*'Propiedades físicas'!$I$8+'Diseño reactor'!AX613*'Propiedades físicas'!$I$9+'Diseño reactor'!AY613*'Propiedades físicas'!$I$7+'Diseño reactor'!AZ613*'Propiedades físicas'!$I$6</f>
        <v>1.9177344365530903E-2</v>
      </c>
      <c r="BG613" s="24">
        <f>AU613*'Propiedades físicas'!$O$4+'Diseño reactor'!AV613*'Propiedades físicas'!$O$5+'Diseño reactor'!AW613*'Propiedades físicas'!$O$8+'Diseño reactor'!AX613*'Propiedades físicas'!$O$9+'Diseño reactor'!AY613*'Propiedades físicas'!$O$7+'Diseño reactor'!AZ613*'Propiedades físicas'!$O$6</f>
        <v>0.14727998290685149</v>
      </c>
      <c r="BH613" s="54">
        <f t="shared" si="390"/>
        <v>42943.025948355251</v>
      </c>
      <c r="BI613" s="34">
        <f t="shared" si="410"/>
        <v>254.51417613008806</v>
      </c>
      <c r="BJ613" s="27">
        <f t="shared" si="391"/>
        <v>4818.2660578106561</v>
      </c>
      <c r="BK613" s="34">
        <f t="shared" si="392"/>
        <v>545.87241741155083</v>
      </c>
      <c r="BL613" s="27">
        <f t="shared" si="393"/>
        <v>104.85976545500489</v>
      </c>
      <c r="BM613" s="34">
        <f t="shared" si="394"/>
        <v>1.1054421768707483</v>
      </c>
      <c r="BN613" s="45">
        <f t="shared" si="395"/>
        <v>546.00158839295386</v>
      </c>
      <c r="BO613" s="45">
        <f t="shared" si="396"/>
        <v>77.246450970050333</v>
      </c>
      <c r="BP613" s="66">
        <f t="shared" si="397"/>
        <v>6.7011201228550181</v>
      </c>
    </row>
    <row r="614" spans="8:68">
      <c r="H614" s="68">
        <v>609</v>
      </c>
      <c r="I614" s="31">
        <f>('Propiedades físicas'!$C$10*'Diseño reactor'!H614)/1000</f>
        <v>533.024376494291</v>
      </c>
      <c r="J614" s="31">
        <f t="shared" si="375"/>
        <v>0.85549558352118638</v>
      </c>
      <c r="K614" s="31">
        <f>(I614*1000)/'Propiedades físicas'!$F$10</f>
        <v>3481.8038441425483</v>
      </c>
      <c r="L614" s="31">
        <f t="shared" si="376"/>
        <v>497.40054916322117</v>
      </c>
      <c r="M614" s="31">
        <f t="shared" si="377"/>
        <v>2984.4032949793268</v>
      </c>
      <c r="N614" s="31">
        <f t="shared" si="378"/>
        <v>0.816749670218754</v>
      </c>
      <c r="O614" s="32">
        <f t="shared" si="379"/>
        <v>4.9004980213125231</v>
      </c>
      <c r="P614" s="33">
        <f t="shared" si="380"/>
        <v>0.46899236137104672</v>
      </c>
      <c r="Q614" s="31">
        <f t="shared" si="381"/>
        <v>4.341626878532046</v>
      </c>
      <c r="R614" s="31">
        <f t="shared" si="382"/>
        <v>0.19968850604720043</v>
      </c>
      <c r="S614" s="31">
        <f t="shared" si="383"/>
        <v>0.55887114278047612</v>
      </c>
      <c r="T614" s="31">
        <f t="shared" si="384"/>
        <v>8.5023771668244749E-2</v>
      </c>
      <c r="U614" s="31">
        <f t="shared" si="385"/>
        <v>6.3045031132262008E-2</v>
      </c>
      <c r="V614" s="47">
        <f t="shared" si="398"/>
        <v>4.6443903747424043E-4</v>
      </c>
      <c r="W614" s="31">
        <f t="shared" si="386"/>
        <v>0.42578200093373247</v>
      </c>
      <c r="X614" s="34">
        <f>(S614*H614*'Propiedades físicas'!$F$5*60*24*365)/(1000000)</f>
        <v>52677.528531662872</v>
      </c>
      <c r="Y614" s="34">
        <f>(U614*H614*'Propiedades físicas'!$F$7*60*24*365)/(1000000)</f>
        <v>1858.386259279697</v>
      </c>
      <c r="Z614" s="31">
        <f t="shared" si="399"/>
        <v>285.61634807496745</v>
      </c>
      <c r="AA614" s="31">
        <f t="shared" si="400"/>
        <v>2644.050769026016</v>
      </c>
      <c r="AB614" s="31">
        <f t="shared" si="400"/>
        <v>121.61030018274506</v>
      </c>
      <c r="AC614" s="31">
        <f t="shared" si="400"/>
        <v>340.35252595330996</v>
      </c>
      <c r="AD614" s="31">
        <f t="shared" si="400"/>
        <v>51.779476945961051</v>
      </c>
      <c r="AE614" s="31">
        <f t="shared" si="401"/>
        <v>38.394423959547566</v>
      </c>
      <c r="AF614" s="31">
        <f t="shared" si="402"/>
        <v>3481.803844142547</v>
      </c>
      <c r="AG614" s="31">
        <f t="shared" si="403"/>
        <v>8.2031142723752518E-2</v>
      </c>
      <c r="AH614" s="31">
        <f t="shared" si="404"/>
        <v>0.75939107640257031</v>
      </c>
      <c r="AI614" s="31">
        <f t="shared" si="404"/>
        <v>3.492738408779994E-2</v>
      </c>
      <c r="AJ614" s="31">
        <f t="shared" si="404"/>
        <v>9.7751780740286801E-2</v>
      </c>
      <c r="AK614" s="31">
        <f t="shared" si="404"/>
        <v>1.4871451484284469E-2</v>
      </c>
      <c r="AL614" s="31">
        <f t="shared" si="405"/>
        <v>1.1027164561305964E-2</v>
      </c>
      <c r="AM614" s="31">
        <f t="shared" si="406"/>
        <v>1</v>
      </c>
      <c r="AN614" s="31">
        <f>(Z614*'Propiedades físicas'!$F$4)/1000</f>
        <v>251.16530417016486</v>
      </c>
      <c r="AO614" s="31">
        <f>(AA614*'Propiedades físicas'!$F$6)/1000</f>
        <v>84.715386639593547</v>
      </c>
      <c r="AP614" s="31">
        <f>(AB614*'Propiedades físicas'!$F$9)/1000</f>
        <v>75.027474697744566</v>
      </c>
      <c r="AQ614" s="31">
        <f>(AC614*'Propiedades físicas'!$F$5)/1000</f>
        <v>100.2236083174712</v>
      </c>
      <c r="AR614" s="31">
        <f>(AD614*'Propiedades físicas'!$F$8)/1000</f>
        <v>18.356860166882107</v>
      </c>
      <c r="AS614" s="31">
        <f>(AE614*'Propiedades físicas'!$F$7)/1000</f>
        <v>3.5357425024347355</v>
      </c>
      <c r="AT614" s="31">
        <f t="shared" si="407"/>
        <v>533.024376494291</v>
      </c>
      <c r="AU614" s="31">
        <f t="shared" si="408"/>
        <v>0.47120791327046369</v>
      </c>
      <c r="AV614" s="31">
        <f t="shared" si="411"/>
        <v>0.15893341913697806</v>
      </c>
      <c r="AW614" s="31">
        <f t="shared" si="411"/>
        <v>0.14075805536550007</v>
      </c>
      <c r="AX614" s="31">
        <f t="shared" si="411"/>
        <v>0.1880281892108637</v>
      </c>
      <c r="AY614" s="31">
        <f t="shared" si="411"/>
        <v>3.443906315807814E-2</v>
      </c>
      <c r="AZ614" s="31">
        <f t="shared" si="412"/>
        <v>6.633359858116368E-3</v>
      </c>
      <c r="BA614" s="31">
        <f t="shared" si="409"/>
        <v>1</v>
      </c>
      <c r="BB614" s="34">
        <f>AU614*'Propiedades físicas'!$C$4+'Diseño reactor'!AV614*'Propiedades físicas'!$C$5+'Diseño reactor'!AW614*'Propiedades físicas'!$C$8+'Diseño reactor'!AX614*'Propiedades físicas'!$C$9+'Diseño reactor'!AY614*'Propiedades físicas'!$C$7+'Diseño reactor'!AZ614*'Propiedades físicas'!$C$6</f>
        <v>877.13095132065212</v>
      </c>
      <c r="BC614" s="45">
        <f>AU614*'Propiedades físicas'!$L$4+'Diseño reactor'!AV614*'Propiedades físicas'!$L$5+'Diseño reactor'!AW614*'Propiedades físicas'!$L$8+AX614*'Propiedades físicas'!$L$9+'Diseño reactor'!AY614*'Propiedades físicas'!$L$7+'Diseño reactor'!AZ614*'Propiedades físicas'!$L$6</f>
        <v>1.9548986473759897</v>
      </c>
      <c r="BD614" s="29">
        <f t="shared" si="388"/>
        <v>4.0561833656945732</v>
      </c>
      <c r="BE614" s="58">
        <f t="shared" si="389"/>
        <v>44.141209495494302</v>
      </c>
      <c r="BF614" s="30">
        <f>AU614*'Propiedades físicas'!$I$4+'Diseño reactor'!AV614*'Propiedades físicas'!$I$5+'Diseño reactor'!AW614*'Propiedades físicas'!$I$8+'Diseño reactor'!AX614*'Propiedades físicas'!$I$9+'Diseño reactor'!AY614*'Propiedades físicas'!$I$7+'Diseño reactor'!AZ614*'Propiedades físicas'!$I$6</f>
        <v>1.9179556515932374E-2</v>
      </c>
      <c r="BG614" s="24">
        <f>AU614*'Propiedades físicas'!$O$4+'Diseño reactor'!AV614*'Propiedades físicas'!$O$5+'Diseño reactor'!AW614*'Propiedades físicas'!$O$8+'Diseño reactor'!AX614*'Propiedades físicas'!$O$9+'Diseño reactor'!AY614*'Propiedades físicas'!$O$7+'Diseño reactor'!AZ614*'Propiedades físicas'!$O$6</f>
        <v>0.14728980084179036</v>
      </c>
      <c r="BH614" s="54">
        <f t="shared" si="390"/>
        <v>42937.828286665528</v>
      </c>
      <c r="BI614" s="34">
        <f t="shared" si="410"/>
        <v>254.55998226612709</v>
      </c>
      <c r="BJ614" s="27">
        <f t="shared" si="391"/>
        <v>4818.1662749643838</v>
      </c>
      <c r="BK614" s="34">
        <f t="shared" si="392"/>
        <v>545.89750081702698</v>
      </c>
      <c r="BL614" s="27">
        <f t="shared" si="393"/>
        <v>104.86069101769493</v>
      </c>
      <c r="BM614" s="34">
        <f t="shared" si="394"/>
        <v>1.1054421768707483</v>
      </c>
      <c r="BN614" s="45">
        <f t="shared" si="395"/>
        <v>547.05641899631337</v>
      </c>
      <c r="BO614" s="45">
        <f t="shared" si="396"/>
        <v>77.295815636592764</v>
      </c>
      <c r="BP614" s="66">
        <f t="shared" si="397"/>
        <v>6.7010819405082085</v>
      </c>
    </row>
    <row r="615" spans="8:68">
      <c r="H615" s="68">
        <v>610</v>
      </c>
      <c r="I615" s="31">
        <f>('Propiedades físicas'!$C$10*'Diseño reactor'!H615)/1000</f>
        <v>533.89962177589086</v>
      </c>
      <c r="J615" s="31">
        <f t="shared" si="375"/>
        <v>0.85409313174492207</v>
      </c>
      <c r="K615" s="31">
        <f>(I615*1000)/'Propiedades físicas'!$F$10</f>
        <v>3487.5210918340795</v>
      </c>
      <c r="L615" s="31">
        <f t="shared" si="376"/>
        <v>498.21729883343988</v>
      </c>
      <c r="M615" s="31">
        <f t="shared" si="377"/>
        <v>2989.3037930006394</v>
      </c>
      <c r="N615" s="31">
        <f t="shared" si="378"/>
        <v>0.81674967021875389</v>
      </c>
      <c r="O615" s="32">
        <f t="shared" si="379"/>
        <v>4.900498021312524</v>
      </c>
      <c r="P615" s="33">
        <f t="shared" si="380"/>
        <v>0.46931994823438666</v>
      </c>
      <c r="Q615" s="31">
        <f t="shared" si="381"/>
        <v>4.3424112923810458</v>
      </c>
      <c r="R615" s="31">
        <f t="shared" si="382"/>
        <v>0.19963974897365871</v>
      </c>
      <c r="S615" s="31">
        <f t="shared" si="383"/>
        <v>0.5580867289314777</v>
      </c>
      <c r="T615" s="31">
        <f t="shared" si="384"/>
        <v>8.4922939074306453E-2</v>
      </c>
      <c r="U615" s="31">
        <f t="shared" si="385"/>
        <v>6.286703393640207E-2</v>
      </c>
      <c r="V615" s="47">
        <f t="shared" si="398"/>
        <v>4.6476344388259651E-4</v>
      </c>
      <c r="W615" s="31">
        <f t="shared" si="386"/>
        <v>0.42538091492747526</v>
      </c>
      <c r="X615" s="34">
        <f>(S615*H615*'Propiedades físicas'!$F$5*60*24*365)/(1000000)</f>
        <v>52689.969018130883</v>
      </c>
      <c r="Y615" s="34">
        <f>(U615*H615*'Propiedades físicas'!$F$7*60*24*365)/(1000000)</f>
        <v>1856.1823355606507</v>
      </c>
      <c r="Z615" s="31">
        <f t="shared" si="399"/>
        <v>286.28516842297586</v>
      </c>
      <c r="AA615" s="31">
        <f t="shared" si="400"/>
        <v>2648.8708883524378</v>
      </c>
      <c r="AB615" s="31">
        <f t="shared" si="400"/>
        <v>121.78024687393182</v>
      </c>
      <c r="AC615" s="31">
        <f t="shared" si="400"/>
        <v>340.43290464820137</v>
      </c>
      <c r="AD615" s="31">
        <f t="shared" si="400"/>
        <v>51.802992835326933</v>
      </c>
      <c r="AE615" s="31">
        <f t="shared" si="401"/>
        <v>38.348890701205264</v>
      </c>
      <c r="AF615" s="31">
        <f t="shared" si="402"/>
        <v>3487.521091834079</v>
      </c>
      <c r="AG615" s="31">
        <f t="shared" si="403"/>
        <v>8.2088440724646397E-2</v>
      </c>
      <c r="AH615" s="31">
        <f t="shared" si="404"/>
        <v>0.75952827770839459</v>
      </c>
      <c r="AI615" s="31">
        <f t="shared" si="404"/>
        <v>3.49188560204199E-2</v>
      </c>
      <c r="AJ615" s="31">
        <f t="shared" si="404"/>
        <v>9.7614579434462584E-2</v>
      </c>
      <c r="AK615" s="31">
        <f t="shared" si="404"/>
        <v>1.4853814922186997E-2</v>
      </c>
      <c r="AL615" s="31">
        <f t="shared" si="405"/>
        <v>1.0996031189889571E-2</v>
      </c>
      <c r="AM615" s="31">
        <f t="shared" si="406"/>
        <v>1</v>
      </c>
      <c r="AN615" s="31">
        <f>(Z615*'Propiedades físicas'!$F$4)/1000</f>
        <v>251.75345140779649</v>
      </c>
      <c r="AO615" s="31">
        <f>(AA615*'Propiedades físicas'!$F$6)/1000</f>
        <v>84.869823262812105</v>
      </c>
      <c r="AP615" s="31">
        <f>(AB615*'Propiedades físicas'!$F$9)/1000</f>
        <v>75.132323308872216</v>
      </c>
      <c r="AQ615" s="31">
        <f>(AC615*'Propiedades físicas'!$F$5)/1000</f>
        <v>100.24727743175586</v>
      </c>
      <c r="AR615" s="31">
        <f>(AD615*'Propiedades físicas'!$F$8)/1000</f>
        <v>18.365197019980098</v>
      </c>
      <c r="AS615" s="31">
        <f>(AE615*'Propiedades físicas'!$F$7)/1000</f>
        <v>3.531549344673993</v>
      </c>
      <c r="AT615" s="31">
        <f t="shared" si="407"/>
        <v>533.89962177589075</v>
      </c>
      <c r="AU615" s="31">
        <f t="shared" si="408"/>
        <v>0.47153704767648685</v>
      </c>
      <c r="AV615" s="31">
        <f t="shared" si="411"/>
        <v>0.15896213408152027</v>
      </c>
      <c r="AW615" s="31">
        <f t="shared" si="411"/>
        <v>0.14072368708365501</v>
      </c>
      <c r="AX615" s="31">
        <f t="shared" si="411"/>
        <v>0.18776427879515445</v>
      </c>
      <c r="AY615" s="31">
        <f t="shared" si="411"/>
        <v>3.4398220697165166E-2</v>
      </c>
      <c r="AZ615" s="31">
        <f t="shared" si="412"/>
        <v>6.6146316660182858E-3</v>
      </c>
      <c r="BA615" s="31">
        <f t="shared" si="409"/>
        <v>1</v>
      </c>
      <c r="BB615" s="34">
        <f>AU615*'Propiedades físicas'!$C$4+'Diseño reactor'!AV615*'Propiedades físicas'!$C$5+'Diseño reactor'!AW615*'Propiedades físicas'!$C$8+'Diseño reactor'!AX615*'Propiedades físicas'!$C$9+'Diseño reactor'!AY615*'Propiedades físicas'!$C$7+'Diseño reactor'!AZ615*'Propiedades físicas'!$C$6</f>
        <v>877.12597120630892</v>
      </c>
      <c r="BC615" s="45">
        <f>AU615*'Propiedades físicas'!$L$4+'Diseño reactor'!AV615*'Propiedades físicas'!$L$5+'Diseño reactor'!AW615*'Propiedades físicas'!$L$8+AX615*'Propiedades físicas'!$L$9+'Diseño reactor'!AY615*'Propiedades físicas'!$L$7+'Diseño reactor'!AZ615*'Propiedades físicas'!$L$6</f>
        <v>1.9551547528219302</v>
      </c>
      <c r="BD615" s="29">
        <f t="shared" si="388"/>
        <v>4.0518546340053243</v>
      </c>
      <c r="BE615" s="58">
        <f t="shared" si="389"/>
        <v>44.136199221589308</v>
      </c>
      <c r="BF615" s="30">
        <f>AU615*'Propiedades físicas'!$I$4+'Diseño reactor'!AV615*'Propiedades físicas'!$I$5+'Diseño reactor'!AW615*'Propiedades físicas'!$I$8+'Diseño reactor'!AX615*'Propiedades físicas'!$I$9+'Diseño reactor'!AY615*'Propiedades físicas'!$I$7+'Diseño reactor'!AZ615*'Propiedades físicas'!$I$6</f>
        <v>1.9181761100040107E-2</v>
      </c>
      <c r="BG615" s="24">
        <f>AU615*'Propiedades físicas'!$O$4+'Diseño reactor'!AV615*'Propiedades físicas'!$O$5+'Diseño reactor'!AW615*'Propiedades físicas'!$O$8+'Diseño reactor'!AX615*'Propiedades físicas'!$O$9+'Diseño reactor'!AY615*'Propiedades físicas'!$O$7+'Diseño reactor'!AZ615*'Propiedades físicas'!$O$6</f>
        <v>0.14729960512609605</v>
      </c>
      <c r="BH615" s="54">
        <f t="shared" si="390"/>
        <v>42932.649626199185</v>
      </c>
      <c r="BI615" s="34">
        <f t="shared" si="410"/>
        <v>254.60564778930305</v>
      </c>
      <c r="BJ615" s="27">
        <f t="shared" si="391"/>
        <v>4818.066929740382</v>
      </c>
      <c r="BK615" s="34">
        <f t="shared" si="392"/>
        <v>545.92258170912316</v>
      </c>
      <c r="BL615" s="27">
        <f t="shared" si="393"/>
        <v>104.86161641893692</v>
      </c>
      <c r="BM615" s="34">
        <f t="shared" si="394"/>
        <v>1.1054421768707483</v>
      </c>
      <c r="BN615" s="45">
        <f t="shared" si="395"/>
        <v>548.11158218791479</v>
      </c>
      <c r="BO615" s="45">
        <f t="shared" si="396"/>
        <v>77.345087363716488</v>
      </c>
      <c r="BP615" s="66">
        <f t="shared" si="397"/>
        <v>6.7010438935618124</v>
      </c>
    </row>
    <row r="616" spans="8:68">
      <c r="H616" s="68">
        <v>611</v>
      </c>
      <c r="I616" s="31">
        <f>('Propiedades físicas'!$C$10*'Diseño reactor'!H616)/1000</f>
        <v>534.77486705749061</v>
      </c>
      <c r="J616" s="31">
        <f t="shared" si="375"/>
        <v>0.85269527064550332</v>
      </c>
      <c r="K616" s="31">
        <f>(I616*1000)/'Propiedades físicas'!$F$10</f>
        <v>3493.2383395256106</v>
      </c>
      <c r="L616" s="31">
        <f t="shared" si="376"/>
        <v>499.03404850365865</v>
      </c>
      <c r="M616" s="31">
        <f t="shared" si="377"/>
        <v>2994.2042910219516</v>
      </c>
      <c r="N616" s="31">
        <f t="shared" si="378"/>
        <v>0.81674967021875389</v>
      </c>
      <c r="O616" s="32">
        <f t="shared" si="379"/>
        <v>4.9004980213125231</v>
      </c>
      <c r="P616" s="33">
        <f t="shared" si="380"/>
        <v>0.46964691850588736</v>
      </c>
      <c r="Q616" s="31">
        <f t="shared" si="381"/>
        <v>4.3431936333478696</v>
      </c>
      <c r="R616" s="31">
        <f t="shared" si="382"/>
        <v>0.19959082163228864</v>
      </c>
      <c r="S616" s="31">
        <f t="shared" si="383"/>
        <v>0.55730438796465231</v>
      </c>
      <c r="T616" s="31">
        <f t="shared" si="384"/>
        <v>8.4822223909370095E-2</v>
      </c>
      <c r="U616" s="31">
        <f t="shared" si="385"/>
        <v>6.2689706171207837E-2</v>
      </c>
      <c r="V616" s="47">
        <f t="shared" si="398"/>
        <v>4.6508723968544189E-4</v>
      </c>
      <c r="W616" s="31">
        <f t="shared" si="386"/>
        <v>0.42498058385490434</v>
      </c>
      <c r="X616" s="34">
        <f>(S616*H616*'Propiedades físicas'!$F$5*60*24*365)/(1000000)</f>
        <v>52702.362717102675</v>
      </c>
      <c r="Y616" s="34">
        <f>(U616*H616*'Propiedades físicas'!$F$7*60*24*365)/(1000000)</f>
        <v>1853.9809785172449</v>
      </c>
      <c r="Z616" s="31">
        <f t="shared" si="399"/>
        <v>286.95426720709719</v>
      </c>
      <c r="AA616" s="31">
        <f t="shared" si="400"/>
        <v>2653.6913099755484</v>
      </c>
      <c r="AB616" s="31">
        <f t="shared" si="400"/>
        <v>121.94999201732836</v>
      </c>
      <c r="AC616" s="31">
        <f t="shared" si="400"/>
        <v>340.51298104640256</v>
      </c>
      <c r="AD616" s="31">
        <f t="shared" si="400"/>
        <v>51.82637880862513</v>
      </c>
      <c r="AE616" s="31">
        <f t="shared" si="401"/>
        <v>38.303410470607986</v>
      </c>
      <c r="AF616" s="31">
        <f t="shared" si="402"/>
        <v>3493.2383395256097</v>
      </c>
      <c r="AG616" s="31">
        <f t="shared" si="403"/>
        <v>8.2145630877870843E-2</v>
      </c>
      <c r="AH616" s="31">
        <f t="shared" si="404"/>
        <v>0.75966511644777324</v>
      </c>
      <c r="AI616" s="31">
        <f t="shared" si="404"/>
        <v>3.4910298171606999E-2</v>
      </c>
      <c r="AJ616" s="31">
        <f t="shared" si="404"/>
        <v>9.7477740695083817E-2</v>
      </c>
      <c r="AK616" s="31">
        <f t="shared" si="404"/>
        <v>1.4836198899518342E-2</v>
      </c>
      <c r="AL616" s="31">
        <f t="shared" si="405"/>
        <v>1.0965014908146714E-2</v>
      </c>
      <c r="AM616" s="31">
        <f t="shared" si="406"/>
        <v>1</v>
      </c>
      <c r="AN616" s="31">
        <f>(Z616*'Propiedades físicas'!$F$4)/1000</f>
        <v>252.34184349657713</v>
      </c>
      <c r="AO616" s="31">
        <f>(AA616*'Propiedades físicas'!$F$6)/1000</f>
        <v>85.024269571616557</v>
      </c>
      <c r="AP616" s="31">
        <f>(AB616*'Propiedades físicas'!$F$9)/1000</f>
        <v>75.237047575090727</v>
      </c>
      <c r="AQ616" s="31">
        <f>(AC616*'Propiedades físicas'!$F$5)/1000</f>
        <v>100.27085752873417</v>
      </c>
      <c r="AR616" s="31">
        <f>(AD616*'Propiedades físicas'!$F$8)/1000</f>
        <v>18.373487815233773</v>
      </c>
      <c r="AS616" s="31">
        <f>(AE616*'Propiedades físicas'!$F$7)/1000</f>
        <v>3.5273610702382894</v>
      </c>
      <c r="AT616" s="31">
        <f t="shared" si="407"/>
        <v>534.77486705749072</v>
      </c>
      <c r="AU616" s="31">
        <f t="shared" si="408"/>
        <v>0.47186556257784873</v>
      </c>
      <c r="AV616" s="31">
        <f t="shared" si="411"/>
        <v>0.15899077314431095</v>
      </c>
      <c r="AW616" s="31">
        <f t="shared" si="411"/>
        <v>0.14068919878204075</v>
      </c>
      <c r="AX616" s="31">
        <f t="shared" si="411"/>
        <v>0.18750106578579093</v>
      </c>
      <c r="AY616" s="31">
        <f t="shared" si="411"/>
        <v>3.4357425801124157E-2</v>
      </c>
      <c r="AZ616" s="31">
        <f t="shared" si="412"/>
        <v>6.5959739088843191E-3</v>
      </c>
      <c r="BA616" s="31">
        <f t="shared" si="409"/>
        <v>0.99999999999999989</v>
      </c>
      <c r="BB616" s="34">
        <f>AU616*'Propiedades físicas'!$C$4+'Diseño reactor'!AV616*'Propiedades físicas'!$C$5+'Diseño reactor'!AW616*'Propiedades físicas'!$C$8+'Diseño reactor'!AX616*'Propiedades físicas'!$C$9+'Diseño reactor'!AY616*'Propiedades físicas'!$C$7+'Diseño reactor'!AZ616*'Propiedades físicas'!$C$6</f>
        <v>877.12100873523104</v>
      </c>
      <c r="BC616" s="45">
        <f>AU616*'Propiedades físicas'!$L$4+'Diseño reactor'!AV616*'Propiedades físicas'!$L$5+'Diseño reactor'!AW616*'Propiedades físicas'!$L$8+AX616*'Propiedades físicas'!$L$9+'Diseño reactor'!AY616*'Propiedades físicas'!$L$7+'Diseño reactor'!AZ616*'Propiedades físicas'!$L$6</f>
        <v>1.9554103576375432</v>
      </c>
      <c r="BD616" s="29">
        <f t="shared" si="388"/>
        <v>4.0475351379599971</v>
      </c>
      <c r="BE616" s="58">
        <f t="shared" si="389"/>
        <v>44.131200525630696</v>
      </c>
      <c r="BF616" s="30">
        <f>AU616*'Propiedades físicas'!$I$4+'Diseño reactor'!AV616*'Propiedades físicas'!$I$5+'Diseño reactor'!AW616*'Propiedades físicas'!$I$8+'Diseño reactor'!AX616*'Propiedades físicas'!$I$9+'Diseño reactor'!AY616*'Propiedades físicas'!$I$7+'Diseño reactor'!AZ616*'Propiedades físicas'!$I$6</f>
        <v>1.9183958150706924E-2</v>
      </c>
      <c r="BG616" s="24">
        <f>AU616*'Propiedades físicas'!$O$4+'Diseño reactor'!AV616*'Propiedades físicas'!$O$5+'Diseño reactor'!AW616*'Propiedades físicas'!$O$8+'Diseño reactor'!AX616*'Propiedades físicas'!$O$9+'Diseño reactor'!AY616*'Propiedades físicas'!$O$7+'Diseño reactor'!AZ616*'Propiedades físicas'!$O$6</f>
        <v>0.14730939577736815</v>
      </c>
      <c r="BH616" s="54">
        <f t="shared" si="390"/>
        <v>42927.489876857144</v>
      </c>
      <c r="BI616" s="34">
        <f t="shared" si="410"/>
        <v>254.65117326983642</v>
      </c>
      <c r="BJ616" s="27">
        <f t="shared" si="391"/>
        <v>4817.9680199652676</v>
      </c>
      <c r="BK616" s="34">
        <f t="shared" si="392"/>
        <v>545.94765991982035</v>
      </c>
      <c r="BL616" s="27">
        <f t="shared" si="393"/>
        <v>104.86254165256051</v>
      </c>
      <c r="BM616" s="34">
        <f t="shared" si="394"/>
        <v>1.1054421768707483</v>
      </c>
      <c r="BN616" s="45">
        <f t="shared" si="395"/>
        <v>549.16707698414689</v>
      </c>
      <c r="BO616" s="45">
        <f t="shared" si="396"/>
        <v>77.39426641359313</v>
      </c>
      <c r="BP616" s="66">
        <f t="shared" si="397"/>
        <v>6.7010059814059701</v>
      </c>
    </row>
    <row r="617" spans="8:68">
      <c r="H617" s="68">
        <v>612</v>
      </c>
      <c r="I617" s="31">
        <f>('Propiedades físicas'!$C$10*'Diseño reactor'!H617)/1000</f>
        <v>535.65011233909047</v>
      </c>
      <c r="J617" s="31">
        <f t="shared" si="375"/>
        <v>0.85130197771961191</v>
      </c>
      <c r="K617" s="31">
        <f>(I617*1000)/'Propiedades físicas'!$F$10</f>
        <v>3498.9555872171418</v>
      </c>
      <c r="L617" s="31">
        <f t="shared" si="376"/>
        <v>499.85079817387737</v>
      </c>
      <c r="M617" s="31">
        <f t="shared" si="377"/>
        <v>2999.1047890432642</v>
      </c>
      <c r="N617" s="31">
        <f t="shared" si="378"/>
        <v>0.81674967021875389</v>
      </c>
      <c r="O617" s="32">
        <f t="shared" si="379"/>
        <v>4.9004980213125231</v>
      </c>
      <c r="P617" s="33">
        <f t="shared" si="380"/>
        <v>0.4699732739247578</v>
      </c>
      <c r="Q617" s="31">
        <f t="shared" si="381"/>
        <v>4.3439739092737746</v>
      </c>
      <c r="R617" s="31">
        <f t="shared" si="382"/>
        <v>0.19954172524179664</v>
      </c>
      <c r="S617" s="31">
        <f t="shared" si="383"/>
        <v>0.55652411203874963</v>
      </c>
      <c r="T617" s="31">
        <f t="shared" si="384"/>
        <v>8.4721626359645516E-2</v>
      </c>
      <c r="U617" s="31">
        <f t="shared" si="385"/>
        <v>6.2513044692553976E-2</v>
      </c>
      <c r="V617" s="47">
        <f t="shared" si="398"/>
        <v>4.6541042660509996E-4</v>
      </c>
      <c r="W617" s="31">
        <f t="shared" si="386"/>
        <v>0.42458100558659223</v>
      </c>
      <c r="X617" s="34">
        <f>(S617*H617*'Propiedades físicas'!$F$5*60*24*365)/(1000000)</f>
        <v>52714.709848325765</v>
      </c>
      <c r="Y617" s="34">
        <f>(U617*H617*'Propiedades físicas'!$F$7*60*24*365)/(1000000)</f>
        <v>1851.7821922195158</v>
      </c>
      <c r="Z617" s="31">
        <f t="shared" si="399"/>
        <v>287.62364364195179</v>
      </c>
      <c r="AA617" s="31">
        <f t="shared" si="400"/>
        <v>2658.5120324755499</v>
      </c>
      <c r="AB617" s="31">
        <f t="shared" si="400"/>
        <v>122.11953584797955</v>
      </c>
      <c r="AC617" s="31">
        <f t="shared" si="400"/>
        <v>340.59275656771479</v>
      </c>
      <c r="AD617" s="31">
        <f t="shared" si="400"/>
        <v>51.849635332103055</v>
      </c>
      <c r="AE617" s="31">
        <f t="shared" si="401"/>
        <v>38.257983351843031</v>
      </c>
      <c r="AF617" s="31">
        <f t="shared" si="402"/>
        <v>3498.9555872171418</v>
      </c>
      <c r="AG617" s="31">
        <f t="shared" si="403"/>
        <v>8.2202713487629683E-2</v>
      </c>
      <c r="AH617" s="31">
        <f t="shared" si="404"/>
        <v>0.7598015939922147</v>
      </c>
      <c r="AI617" s="31">
        <f t="shared" si="404"/>
        <v>3.4901710754524341E-2</v>
      </c>
      <c r="AJ617" s="31">
        <f t="shared" si="404"/>
        <v>9.7341263150642537E-2</v>
      </c>
      <c r="AK617" s="31">
        <f t="shared" si="404"/>
        <v>1.4818603448848326E-2</v>
      </c>
      <c r="AL617" s="31">
        <f t="shared" si="405"/>
        <v>1.0934115166140512E-2</v>
      </c>
      <c r="AM617" s="31">
        <f t="shared" si="406"/>
        <v>1</v>
      </c>
      <c r="AN617" s="31">
        <f>(Z617*'Propiedades físicas'!$F$4)/1000</f>
        <v>252.93047974585957</v>
      </c>
      <c r="AO617" s="31">
        <f>(AA617*'Propiedades físicas'!$F$6)/1000</f>
        <v>85.178725520516622</v>
      </c>
      <c r="AP617" s="31">
        <f>(AB617*'Propiedades físicas'!$F$9)/1000</f>
        <v>75.341647641410972</v>
      </c>
      <c r="AQ617" s="31">
        <f>(AC617*'Propiedades físicas'!$F$5)/1000</f>
        <v>100.29434902649498</v>
      </c>
      <c r="AR617" s="31">
        <f>(AD617*'Propiedades físicas'!$F$8)/1000</f>
        <v>18.381732717937169</v>
      </c>
      <c r="AS617" s="31">
        <f>(AE617*'Propiedades físicas'!$F$7)/1000</f>
        <v>3.5231776868712248</v>
      </c>
      <c r="AT617" s="31">
        <f t="shared" si="407"/>
        <v>535.65011233909058</v>
      </c>
      <c r="AU617" s="31">
        <f t="shared" si="408"/>
        <v>0.47219345972197468</v>
      </c>
      <c r="AV617" s="31">
        <f t="shared" si="411"/>
        <v>0.1590193366123942</v>
      </c>
      <c r="AW617" s="31">
        <f t="shared" si="411"/>
        <v>0.14065459131970895</v>
      </c>
      <c r="AX617" s="31">
        <f t="shared" si="411"/>
        <v>0.18723854754464078</v>
      </c>
      <c r="AY617" s="31">
        <f t="shared" si="411"/>
        <v>3.4316678545379835E-2</v>
      </c>
      <c r="AZ617" s="31">
        <f t="shared" si="412"/>
        <v>6.577386255901492E-3</v>
      </c>
      <c r="BA617" s="31">
        <f t="shared" si="409"/>
        <v>0.99999999999999989</v>
      </c>
      <c r="BB617" s="34">
        <f>AU617*'Propiedades físicas'!$C$4+'Diseño reactor'!AV617*'Propiedades físicas'!$C$5+'Diseño reactor'!AW617*'Propiedades físicas'!$C$8+'Diseño reactor'!AX617*'Propiedades físicas'!$C$9+'Diseño reactor'!AY617*'Propiedades físicas'!$C$7+'Diseño reactor'!AZ617*'Propiedades físicas'!$C$6</f>
        <v>877.1160638280287</v>
      </c>
      <c r="BC617" s="45">
        <f>AU617*'Propiedades físicas'!$L$4+'Diseño reactor'!AV617*'Propiedades físicas'!$L$5+'Diseño reactor'!AW617*'Propiedades físicas'!$L$8+AX617*'Propiedades físicas'!$L$9+'Diseño reactor'!AY617*'Propiedades físicas'!$L$7+'Diseño reactor'!AZ617*'Propiedades físicas'!$L$6</f>
        <v>1.9556654632441879</v>
      </c>
      <c r="BD617" s="29">
        <f t="shared" si="388"/>
        <v>4.043224848117795</v>
      </c>
      <c r="BE617" s="58">
        <f t="shared" si="389"/>
        <v>44.126213366335385</v>
      </c>
      <c r="BF617" s="30">
        <f>AU617*'Propiedades físicas'!$I$4+'Diseño reactor'!AV617*'Propiedades físicas'!$I$5+'Diseño reactor'!AW617*'Propiedades físicas'!$I$8+'Diseño reactor'!AX617*'Propiedades físicas'!$I$9+'Diseño reactor'!AY617*'Propiedades físicas'!$I$7+'Diseño reactor'!AZ617*'Propiedades físicas'!$I$6</f>
        <v>1.9186147700611809E-2</v>
      </c>
      <c r="BG617" s="24">
        <f>AU617*'Propiedades físicas'!$O$4+'Diseño reactor'!AV617*'Propiedades físicas'!$O$5+'Diseño reactor'!AW617*'Propiedades físicas'!$O$8+'Diseño reactor'!AX617*'Propiedades físicas'!$O$9+'Diseño reactor'!AY617*'Propiedades físicas'!$O$7+'Diseño reactor'!AZ617*'Propiedades físicas'!$O$6</f>
        <v>0.14731917281324644</v>
      </c>
      <c r="BH617" s="54">
        <f t="shared" si="390"/>
        <v>42922.348949071908</v>
      </c>
      <c r="BI617" s="34">
        <f t="shared" si="410"/>
        <v>254.69655927510462</v>
      </c>
      <c r="BJ617" s="27">
        <f t="shared" si="391"/>
        <v>4817.8695434785614</v>
      </c>
      <c r="BK617" s="34">
        <f t="shared" si="392"/>
        <v>545.97273528261144</v>
      </c>
      <c r="BL617" s="27">
        <f t="shared" si="393"/>
        <v>104.86346671245298</v>
      </c>
      <c r="BM617" s="34">
        <f t="shared" si="394"/>
        <v>1.1054421768707483</v>
      </c>
      <c r="BN617" s="45">
        <f t="shared" si="395"/>
        <v>550.22290240523012</v>
      </c>
      <c r="BO617" s="45">
        <f t="shared" si="396"/>
        <v>77.44335304740936</v>
      </c>
      <c r="BP617" s="66">
        <f t="shared" si="397"/>
        <v>6.7009682034341624</v>
      </c>
    </row>
    <row r="618" spans="8:68">
      <c r="H618" s="68">
        <v>613</v>
      </c>
      <c r="I618" s="31">
        <f>('Propiedades físicas'!$C$10*'Diseño reactor'!H618)/1000</f>
        <v>536.52535762069022</v>
      </c>
      <c r="J618" s="31">
        <f t="shared" si="375"/>
        <v>0.84991323061077084</v>
      </c>
      <c r="K618" s="31">
        <f>(I618*1000)/'Propiedades físicas'!$F$10</f>
        <v>3504.6728349086729</v>
      </c>
      <c r="L618" s="31">
        <f t="shared" si="376"/>
        <v>500.66754784409613</v>
      </c>
      <c r="M618" s="31">
        <f t="shared" si="377"/>
        <v>3004.0052870645768</v>
      </c>
      <c r="N618" s="31">
        <f t="shared" si="378"/>
        <v>0.81674967021875389</v>
      </c>
      <c r="O618" s="32">
        <f t="shared" si="379"/>
        <v>4.9004980213125231</v>
      </c>
      <c r="P618" s="33">
        <f t="shared" si="380"/>
        <v>0.47029901622367237</v>
      </c>
      <c r="Q618" s="31">
        <f t="shared" si="381"/>
        <v>4.344752127961879</v>
      </c>
      <c r="R618" s="31">
        <f t="shared" si="382"/>
        <v>0.19949246101353796</v>
      </c>
      <c r="S618" s="31">
        <f t="shared" si="383"/>
        <v>0.55574589335064406</v>
      </c>
      <c r="T618" s="31">
        <f t="shared" si="384"/>
        <v>8.4621146607524594E-2</v>
      </c>
      <c r="U618" s="31">
        <f t="shared" si="385"/>
        <v>6.2337046374018969E-2</v>
      </c>
      <c r="V618" s="47">
        <f t="shared" si="398"/>
        <v>4.6573300635742313E-4</v>
      </c>
      <c r="W618" s="31">
        <f t="shared" si="386"/>
        <v>0.42418217800111269</v>
      </c>
      <c r="X618" s="34">
        <f>(S618*H618*'Propiedades físicas'!$F$5*60*24*365)/(1000000)</f>
        <v>52727.010630310309</v>
      </c>
      <c r="Y618" s="34">
        <f>(U618*H618*'Propiedades físicas'!$F$7*60*24*365)/(1000000)</f>
        <v>1849.5859806540495</v>
      </c>
      <c r="Z618" s="31">
        <f t="shared" si="399"/>
        <v>288.29329694511114</v>
      </c>
      <c r="AA618" s="31">
        <f t="shared" si="400"/>
        <v>2663.3330544406317</v>
      </c>
      <c r="AB618" s="31">
        <f t="shared" si="400"/>
        <v>122.28887860129876</v>
      </c>
      <c r="AC618" s="31">
        <f t="shared" si="400"/>
        <v>340.67223262394481</v>
      </c>
      <c r="AD618" s="31">
        <f t="shared" si="400"/>
        <v>51.872762870412579</v>
      </c>
      <c r="AE618" s="31">
        <f t="shared" si="401"/>
        <v>38.212609427273627</v>
      </c>
      <c r="AF618" s="31">
        <f t="shared" si="402"/>
        <v>3504.6728349086725</v>
      </c>
      <c r="AG618" s="31">
        <f t="shared" si="403"/>
        <v>8.2259688856983912E-2</v>
      </c>
      <c r="AH618" s="31">
        <f t="shared" si="404"/>
        <v>0.75993771170655788</v>
      </c>
      <c r="AI618" s="31">
        <f t="shared" si="404"/>
        <v>3.489309398104929E-2</v>
      </c>
      <c r="AJ618" s="31">
        <f t="shared" si="404"/>
        <v>9.7205145436299281E-2</v>
      </c>
      <c r="AK618" s="31">
        <f t="shared" si="404"/>
        <v>1.4801028602079007E-2</v>
      </c>
      <c r="AL618" s="31">
        <f t="shared" si="405"/>
        <v>1.0903331417030657E-2</v>
      </c>
      <c r="AM618" s="31">
        <f t="shared" si="406"/>
        <v>1</v>
      </c>
      <c r="AN618" s="31">
        <f>(Z618*'Propiedades físicas'!$F$4)/1000</f>
        <v>253.51935946759184</v>
      </c>
      <c r="AO618" s="31">
        <f>(AA618*'Propiedades físicas'!$F$6)/1000</f>
        <v>85.333191064277841</v>
      </c>
      <c r="AP618" s="31">
        <f>(AB618*'Propiedades físicas'!$F$9)/1000</f>
        <v>75.446123653071268</v>
      </c>
      <c r="AQ618" s="31">
        <f>(AC618*'Propiedades físicas'!$F$5)/1000</f>
        <v>100.31775234077303</v>
      </c>
      <c r="AR618" s="31">
        <f>(AD618*'Propiedades físicas'!$F$8)/1000</f>
        <v>18.389931892818662</v>
      </c>
      <c r="AS618" s="31">
        <f>(AE618*'Propiedades físicas'!$F$7)/1000</f>
        <v>3.5189992021576284</v>
      </c>
      <c r="AT618" s="31">
        <f t="shared" si="407"/>
        <v>536.52535762069022</v>
      </c>
      <c r="AU618" s="31">
        <f t="shared" si="408"/>
        <v>0.47252074084972434</v>
      </c>
      <c r="AV618" s="31">
        <f t="shared" si="411"/>
        <v>0.15904782477141785</v>
      </c>
      <c r="AW618" s="31">
        <f t="shared" si="411"/>
        <v>0.1406198655505296</v>
      </c>
      <c r="AX618" s="31">
        <f t="shared" si="411"/>
        <v>0.18697672144639829</v>
      </c>
      <c r="AY618" s="31">
        <f t="shared" si="411"/>
        <v>3.4275979003810436E-2</v>
      </c>
      <c r="AZ618" s="31">
        <f t="shared" si="412"/>
        <v>6.5588683781195511E-3</v>
      </c>
      <c r="BA618" s="31">
        <f t="shared" si="409"/>
        <v>1</v>
      </c>
      <c r="BB618" s="34">
        <f>AU618*'Propiedades físicas'!$C$4+'Diseño reactor'!AV618*'Propiedades físicas'!$C$5+'Diseño reactor'!AW618*'Propiedades físicas'!$C$8+'Diseño reactor'!AX618*'Propiedades físicas'!$C$9+'Diseño reactor'!AY618*'Propiedades físicas'!$C$7+'Diseño reactor'!AZ618*'Propiedades físicas'!$C$6</f>
        <v>877.11113640574467</v>
      </c>
      <c r="BC618" s="45">
        <f>AU618*'Propiedades físicas'!$L$4+'Diseño reactor'!AV618*'Propiedades físicas'!$L$5+'Diseño reactor'!AW618*'Propiedades físicas'!$L$8+AX618*'Propiedades físicas'!$L$9+'Diseño reactor'!AY618*'Propiedades físicas'!$L$7+'Diseño reactor'!AZ618*'Propiedades físicas'!$L$6</f>
        <v>1.9559200710580071</v>
      </c>
      <c r="BD618" s="29">
        <f t="shared" si="388"/>
        <v>4.0389237351622338</v>
      </c>
      <c r="BE618" s="58">
        <f t="shared" si="389"/>
        <v>44.12123770262339</v>
      </c>
      <c r="BF618" s="30">
        <f>AU618*'Propiedades físicas'!$I$4+'Diseño reactor'!AV618*'Propiedades físicas'!$I$5+'Diseño reactor'!AW618*'Propiedades físicas'!$I$8+'Diseño reactor'!AX618*'Propiedades físicas'!$I$9+'Diseño reactor'!AY618*'Propiedades físicas'!$I$7+'Diseño reactor'!AZ618*'Propiedades físicas'!$I$6</f>
        <v>1.9188329782260913E-2</v>
      </c>
      <c r="BG618" s="24">
        <f>AU618*'Propiedades físicas'!$O$4+'Diseño reactor'!AV618*'Propiedades físicas'!$O$5+'Diseño reactor'!AW618*'Propiedades físicas'!$O$8+'Diseño reactor'!AX618*'Propiedades físicas'!$O$9+'Diseño reactor'!AY618*'Propiedades físicas'!$O$7+'Diseño reactor'!AZ618*'Propiedades físicas'!$O$6</f>
        <v>0.1473289362514093</v>
      </c>
      <c r="BH618" s="54">
        <f t="shared" si="390"/>
        <v>42917.226753803909</v>
      </c>
      <c r="BI618" s="34">
        <f t="shared" si="410"/>
        <v>254.74180636965826</v>
      </c>
      <c r="BJ618" s="27">
        <f t="shared" si="391"/>
        <v>4817.771498132568</v>
      </c>
      <c r="BK618" s="34">
        <f t="shared" si="392"/>
        <v>545.99780763248441</v>
      </c>
      <c r="BL618" s="27">
        <f t="shared" si="393"/>
        <v>104.86439159255852</v>
      </c>
      <c r="BM618" s="34">
        <f t="shared" si="394"/>
        <v>1.1054421768707483</v>
      </c>
      <c r="BN618" s="45">
        <f t="shared" si="395"/>
        <v>551.27905747519617</v>
      </c>
      <c r="BO618" s="45">
        <f t="shared" si="396"/>
        <v>77.492347525371486</v>
      </c>
      <c r="BP618" s="66">
        <f t="shared" si="397"/>
        <v>6.7009305590431731</v>
      </c>
    </row>
    <row r="619" spans="8:68">
      <c r="H619" s="68">
        <v>614</v>
      </c>
      <c r="I619" s="31">
        <f>('Propiedades físicas'!$C$10*'Diseño reactor'!H619)/1000</f>
        <v>537.40060290229007</v>
      </c>
      <c r="J619" s="31">
        <f t="shared" si="375"/>
        <v>0.84852900710814738</v>
      </c>
      <c r="K619" s="31">
        <f>(I619*1000)/'Propiedades físicas'!$F$10</f>
        <v>3510.3900826002041</v>
      </c>
      <c r="L619" s="31">
        <f t="shared" si="376"/>
        <v>501.48429751431485</v>
      </c>
      <c r="M619" s="31">
        <f t="shared" si="377"/>
        <v>3008.905785085889</v>
      </c>
      <c r="N619" s="31">
        <f t="shared" si="378"/>
        <v>0.81674967021875378</v>
      </c>
      <c r="O619" s="32">
        <f t="shared" si="379"/>
        <v>4.9004980213125231</v>
      </c>
      <c r="P619" s="33">
        <f t="shared" si="380"/>
        <v>0.47062414712880096</v>
      </c>
      <c r="Q619" s="31">
        <f t="shared" si="381"/>
        <v>4.3455282971774132</v>
      </c>
      <c r="R619" s="31">
        <f t="shared" si="382"/>
        <v>0.19944303015156437</v>
      </c>
      <c r="S619" s="31">
        <f t="shared" si="383"/>
        <v>0.55496972413511025</v>
      </c>
      <c r="T619" s="31">
        <f t="shared" si="384"/>
        <v>8.4520784831619455E-2</v>
      </c>
      <c r="U619" s="31">
        <f t="shared" si="385"/>
        <v>6.2161708106768992E-2</v>
      </c>
      <c r="V619" s="47">
        <f t="shared" si="398"/>
        <v>4.6605498065182231E-4</v>
      </c>
      <c r="W619" s="31">
        <f t="shared" si="386"/>
        <v>0.4237840989850028</v>
      </c>
      <c r="X619" s="34">
        <f>(S619*H619*'Propiedades físicas'!$F$5*60*24*365)/(1000000)</f>
        <v>52739.265280337342</v>
      </c>
      <c r="Y619" s="34">
        <f>(U619*H619*'Propiedades físicas'!$F$7*60*24*365)/(1000000)</f>
        <v>1847.3923477248172</v>
      </c>
      <c r="Z619" s="31">
        <f t="shared" si="399"/>
        <v>288.96322633708377</v>
      </c>
      <c r="AA619" s="31">
        <f t="shared" si="400"/>
        <v>2668.1543744669316</v>
      </c>
      <c r="AB619" s="31">
        <f t="shared" si="400"/>
        <v>122.45802051306052</v>
      </c>
      <c r="AC619" s="31">
        <f t="shared" si="400"/>
        <v>340.75141061895772</v>
      </c>
      <c r="AD619" s="31">
        <f t="shared" si="400"/>
        <v>51.895761886614345</v>
      </c>
      <c r="AE619" s="31">
        <f t="shared" si="401"/>
        <v>38.167288777556159</v>
      </c>
      <c r="AF619" s="31">
        <f t="shared" si="402"/>
        <v>3510.3900826002041</v>
      </c>
      <c r="AG619" s="31">
        <f t="shared" si="403"/>
        <v>8.2316557287856709E-2</v>
      </c>
      <c r="AH619" s="31">
        <f t="shared" si="404"/>
        <v>0.76007347094901356</v>
      </c>
      <c r="AI619" s="31">
        <f t="shared" si="404"/>
        <v>3.4884448061781738E-2</v>
      </c>
      <c r="AJ619" s="31">
        <f t="shared" si="404"/>
        <v>9.7069386193843588E-2</v>
      </c>
      <c r="AK619" s="31">
        <f t="shared" si="404"/>
        <v>1.4783474390451301E-2</v>
      </c>
      <c r="AL619" s="31">
        <f t="shared" si="405"/>
        <v>1.0872663117053082E-2</v>
      </c>
      <c r="AM619" s="31">
        <f t="shared" si="406"/>
        <v>1</v>
      </c>
      <c r="AN619" s="31">
        <f>(Z619*'Propiedades físicas'!$F$4)/1000</f>
        <v>254.10848197630472</v>
      </c>
      <c r="AO619" s="31">
        <f>(AA619*'Propiedades físicas'!$F$6)/1000</f>
        <v>85.487666157920486</v>
      </c>
      <c r="AP619" s="31">
        <f>(AB619*'Propiedades físicas'!$F$9)/1000</f>
        <v>75.550475755532673</v>
      </c>
      <c r="AQ619" s="31">
        <f>(AC619*'Propiedades físicas'!$F$5)/1000</f>
        <v>100.34106788496449</v>
      </c>
      <c r="AR619" s="31">
        <f>(AD619*'Propiedades físicas'!$F$8)/1000</f>
        <v>18.398085504042513</v>
      </c>
      <c r="AS619" s="31">
        <f>(AE619*'Propiedades físicas'!$F$7)/1000</f>
        <v>3.5148256235251472</v>
      </c>
      <c r="AT619" s="31">
        <f t="shared" si="407"/>
        <v>537.40060290228996</v>
      </c>
      <c r="AU619" s="31">
        <f t="shared" si="408"/>
        <v>0.47284740769542205</v>
      </c>
      <c r="AV619" s="31">
        <f t="shared" si="411"/>
        <v>0.15907623790564268</v>
      </c>
      <c r="AW619" s="31">
        <f t="shared" si="411"/>
        <v>0.14058502232322437</v>
      </c>
      <c r="AX619" s="31">
        <f t="shared" si="411"/>
        <v>0.18671558487850912</v>
      </c>
      <c r="AY619" s="31">
        <f t="shared" si="411"/>
        <v>3.4235327248763152E-2</v>
      </c>
      <c r="AZ619" s="31">
        <f t="shared" si="412"/>
        <v>6.5404199484387473E-3</v>
      </c>
      <c r="BA619" s="31">
        <f t="shared" si="409"/>
        <v>1</v>
      </c>
      <c r="BB619" s="34">
        <f>AU619*'Propiedades físicas'!$C$4+'Diseño reactor'!AV619*'Propiedades físicas'!$C$5+'Diseño reactor'!AW619*'Propiedades físicas'!$C$8+'Diseño reactor'!AX619*'Propiedades físicas'!$C$9+'Diseño reactor'!AY619*'Propiedades físicas'!$C$7+'Diseño reactor'!AZ619*'Propiedades físicas'!$C$6</f>
        <v>877.10622638985205</v>
      </c>
      <c r="BC619" s="45">
        <f>AU619*'Propiedades físicas'!$L$4+'Diseño reactor'!AV619*'Propiedades físicas'!$L$5+'Diseño reactor'!AW619*'Propiedades físicas'!$L$8+AX619*'Propiedades físicas'!$L$9+'Diseño reactor'!AY619*'Propiedades físicas'!$L$7+'Diseño reactor'!AZ619*'Propiedades físicas'!$L$6</f>
        <v>1.9561741824899554</v>
      </c>
      <c r="BD619" s="29">
        <f t="shared" si="388"/>
        <v>4.0346317699004919</v>
      </c>
      <c r="BE619" s="58">
        <f t="shared" si="389"/>
        <v>44.116273493616532</v>
      </c>
      <c r="BF619" s="30">
        <f>AU619*'Propiedades físicas'!$I$4+'Diseño reactor'!AV619*'Propiedades físicas'!$I$5+'Diseño reactor'!AW619*'Propiedades físicas'!$I$8+'Diseño reactor'!AX619*'Propiedades físicas'!$I$9+'Diseño reactor'!AY619*'Propiedades físicas'!$I$7+'Diseño reactor'!AZ619*'Propiedades físicas'!$I$6</f>
        <v>1.9190504427988701E-2</v>
      </c>
      <c r="BG619" s="24">
        <f>AU619*'Propiedades físicas'!$O$4+'Diseño reactor'!AV619*'Propiedades físicas'!$O$5+'Diseño reactor'!AW619*'Propiedades físicas'!$O$8+'Diseño reactor'!AX619*'Propiedades físicas'!$O$9+'Diseño reactor'!AY619*'Propiedades físicas'!$O$7+'Diseño reactor'!AZ619*'Propiedades físicas'!$O$6</f>
        <v>0.1473386861095734</v>
      </c>
      <c r="BH619" s="54">
        <f t="shared" si="390"/>
        <v>42912.123202537608</v>
      </c>
      <c r="BI619" s="34">
        <f t="shared" si="410"/>
        <v>254.7869151152386</v>
      </c>
      <c r="BJ619" s="27">
        <f t="shared" si="391"/>
        <v>4817.673881792316</v>
      </c>
      <c r="BK619" s="34">
        <f t="shared" si="392"/>
        <v>546.02287680591394</v>
      </c>
      <c r="BL619" s="27">
        <f t="shared" si="393"/>
        <v>104.865316286878</v>
      </c>
      <c r="BM619" s="34">
        <f t="shared" si="394"/>
        <v>1.1054421768707483</v>
      </c>
      <c r="BN619" s="45">
        <f t="shared" si="395"/>
        <v>552.33554122187218</v>
      </c>
      <c r="BO619" s="45">
        <f t="shared" si="396"/>
        <v>77.541250106710052</v>
      </c>
      <c r="BP619" s="66">
        <f t="shared" si="397"/>
        <v>6.7008930476330733</v>
      </c>
    </row>
    <row r="620" spans="8:68">
      <c r="H620" s="68">
        <v>615</v>
      </c>
      <c r="I620" s="31">
        <f>('Propiedades físicas'!$C$10*'Diseño reactor'!H620)/1000</f>
        <v>538.27584818388982</v>
      </c>
      <c r="J620" s="31">
        <f t="shared" si="375"/>
        <v>0.84714928514537002</v>
      </c>
      <c r="K620" s="31">
        <f>(I620*1000)/'Propiedades físicas'!$F$10</f>
        <v>3516.1073302917353</v>
      </c>
      <c r="L620" s="31">
        <f t="shared" si="376"/>
        <v>502.30104718453356</v>
      </c>
      <c r="M620" s="31">
        <f t="shared" si="377"/>
        <v>3013.8062831072016</v>
      </c>
      <c r="N620" s="31">
        <f t="shared" si="378"/>
        <v>0.81674967021875378</v>
      </c>
      <c r="O620" s="32">
        <f t="shared" si="379"/>
        <v>4.9004980213125231</v>
      </c>
      <c r="P620" s="33">
        <f t="shared" si="380"/>
        <v>0.47094866835984012</v>
      </c>
      <c r="Q620" s="31">
        <f t="shared" si="381"/>
        <v>4.3463024246479236</v>
      </c>
      <c r="R620" s="31">
        <f t="shared" si="382"/>
        <v>0.19939343385267111</v>
      </c>
      <c r="S620" s="31">
        <f t="shared" si="383"/>
        <v>0.55419559666459872</v>
      </c>
      <c r="T620" s="31">
        <f t="shared" si="384"/>
        <v>8.4420541206800079E-2</v>
      </c>
      <c r="U620" s="31">
        <f t="shared" si="385"/>
        <v>6.1987026799442506E-2</v>
      </c>
      <c r="V620" s="47">
        <f t="shared" si="398"/>
        <v>4.66376351191298E-4</v>
      </c>
      <c r="W620" s="31">
        <f t="shared" si="386"/>
        <v>0.42338676643272616</v>
      </c>
      <c r="X620" s="34">
        <f>(S620*H620*'Propiedades físicas'!$F$5*60*24*365)/(1000000)</f>
        <v>52751.474014466636</v>
      </c>
      <c r="Y620" s="34">
        <f>(U620*H620*'Propiedades físicas'!$F$7*60*24*365)/(1000000)</f>
        <v>1845.2012972539962</v>
      </c>
      <c r="Z620" s="31">
        <f t="shared" si="399"/>
        <v>289.63343104130166</v>
      </c>
      <c r="AA620" s="31">
        <f t="shared" si="400"/>
        <v>2672.9759911584729</v>
      </c>
      <c r="AB620" s="31">
        <f t="shared" si="400"/>
        <v>122.62696181939273</v>
      </c>
      <c r="AC620" s="31">
        <f t="shared" si="400"/>
        <v>340.83029194872819</v>
      </c>
      <c r="AD620" s="31">
        <f t="shared" si="400"/>
        <v>51.918632842182049</v>
      </c>
      <c r="AE620" s="31">
        <f t="shared" si="401"/>
        <v>38.122021481657143</v>
      </c>
      <c r="AF620" s="31">
        <f t="shared" si="402"/>
        <v>3516.1073302917348</v>
      </c>
      <c r="AG620" s="31">
        <f t="shared" si="403"/>
        <v>8.237331908103912E-2</v>
      </c>
      <c r="AH620" s="31">
        <f t="shared" si="404"/>
        <v>0.76020887307120211</v>
      </c>
      <c r="AI620" s="31">
        <f t="shared" si="404"/>
        <v>3.4875773206052348E-2</v>
      </c>
      <c r="AJ620" s="31">
        <f t="shared" si="404"/>
        <v>9.6933984071654933E-2</v>
      </c>
      <c r="AK620" s="31">
        <f t="shared" si="404"/>
        <v>1.4765940844551611E-2</v>
      </c>
      <c r="AL620" s="31">
        <f t="shared" si="405"/>
        <v>1.0842109725499796E-2</v>
      </c>
      <c r="AM620" s="31">
        <f t="shared" si="406"/>
        <v>0.99999999999999989</v>
      </c>
      <c r="AN620" s="31">
        <f>(Z620*'Propiedades físicas'!$F$4)/1000</f>
        <v>254.69784658909984</v>
      </c>
      <c r="AO620" s="31">
        <f>(AA620*'Propiedades físicas'!$F$6)/1000</f>
        <v>85.64215075671747</v>
      </c>
      <c r="AP620" s="31">
        <f>(AB620*'Propiedades físicas'!$F$9)/1000</f>
        <v>75.65470409447434</v>
      </c>
      <c r="AQ620" s="31">
        <f>(AC620*'Propiedades físicas'!$F$5)/1000</f>
        <v>100.36429607014199</v>
      </c>
      <c r="AR620" s="31">
        <f>(AD620*'Propiedades físicas'!$F$8)/1000</f>
        <v>18.406193715210375</v>
      </c>
      <c r="AS620" s="31">
        <f>(AE620*'Propiedades físicas'!$F$7)/1000</f>
        <v>3.5106569582458063</v>
      </c>
      <c r="AT620" s="31">
        <f t="shared" si="407"/>
        <v>538.27584818388993</v>
      </c>
      <c r="AU620" s="31">
        <f t="shared" si="408"/>
        <v>0.4731734619868882</v>
      </c>
      <c r="AV620" s="31">
        <f t="shared" si="411"/>
        <v>0.15910457629795</v>
      </c>
      <c r="AW620" s="31">
        <f t="shared" si="411"/>
        <v>0.14055006248140006</v>
      </c>
      <c r="AX620" s="31">
        <f t="shared" si="411"/>
        <v>0.18645513524109439</v>
      </c>
      <c r="AY620" s="31">
        <f t="shared" si="411"/>
        <v>3.4194723351069448E-2</v>
      </c>
      <c r="AZ620" s="31">
        <f t="shared" si="412"/>
        <v>6.5220406415977044E-3</v>
      </c>
      <c r="BA620" s="31">
        <f t="shared" si="409"/>
        <v>0.99999999999999978</v>
      </c>
      <c r="BB620" s="34">
        <f>AU620*'Propiedades físicas'!$C$4+'Diseño reactor'!AV620*'Propiedades físicas'!$C$5+'Diseño reactor'!AW620*'Propiedades físicas'!$C$8+'Diseño reactor'!AX620*'Propiedades físicas'!$C$9+'Diseño reactor'!AY620*'Propiedades físicas'!$C$7+'Diseño reactor'!AZ620*'Propiedades físicas'!$C$6</f>
        <v>877.10133370225151</v>
      </c>
      <c r="BC620" s="45">
        <f>AU620*'Propiedades físicas'!$L$4+'Diseño reactor'!AV620*'Propiedades físicas'!$L$5+'Diseño reactor'!AW620*'Propiedades físicas'!$L$8+AX620*'Propiedades físicas'!$L$9+'Diseño reactor'!AY620*'Propiedades físicas'!$L$7+'Diseño reactor'!AZ620*'Propiedades físicas'!$L$6</f>
        <v>1.9564277989458185</v>
      </c>
      <c r="BD620" s="29">
        <f t="shared" si="388"/>
        <v>4.0303489232627605</v>
      </c>
      <c r="BE620" s="58">
        <f t="shared" si="389"/>
        <v>44.111320698637179</v>
      </c>
      <c r="BF620" s="30">
        <f>AU620*'Propiedades físicas'!$I$4+'Diseño reactor'!AV620*'Propiedades físicas'!$I$5+'Diseño reactor'!AW620*'Propiedades físicas'!$I$8+'Diseño reactor'!AX620*'Propiedades físicas'!$I$9+'Diseño reactor'!AY620*'Propiedades físicas'!$I$7+'Diseño reactor'!AZ620*'Propiedades físicas'!$I$6</f>
        <v>1.9192671669958968E-2</v>
      </c>
      <c r="BG620" s="24">
        <f>AU620*'Propiedades físicas'!$O$4+'Diseño reactor'!AV620*'Propiedades físicas'!$O$5+'Diseño reactor'!AW620*'Propiedades físicas'!$O$8+'Diseño reactor'!AX620*'Propiedades físicas'!$O$9+'Diseño reactor'!AY620*'Propiedades físicas'!$O$7+'Diseño reactor'!AZ620*'Propiedades físicas'!$O$6</f>
        <v>0.14734842240549287</v>
      </c>
      <c r="BH620" s="54">
        <f t="shared" si="390"/>
        <v>42907.038207277896</v>
      </c>
      <c r="BI620" s="34">
        <f t="shared" si="410"/>
        <v>254.83188607079265</v>
      </c>
      <c r="BJ620" s="27">
        <f t="shared" si="391"/>
        <v>4817.576692335444</v>
      </c>
      <c r="BK620" s="34">
        <f t="shared" si="392"/>
        <v>546.04794264084626</v>
      </c>
      <c r="BL620" s="27">
        <f t="shared" si="393"/>
        <v>104.86624078946834</v>
      </c>
      <c r="BM620" s="34">
        <f t="shared" si="394"/>
        <v>1.1054421768707483</v>
      </c>
      <c r="BN620" s="45">
        <f t="shared" si="395"/>
        <v>553.3923526768599</v>
      </c>
      <c r="BO620" s="45">
        <f t="shared" si="396"/>
        <v>77.590061049684508</v>
      </c>
      <c r="BP620" s="66">
        <f t="shared" si="397"/>
        <v>6.7008556686072041</v>
      </c>
    </row>
    <row r="621" spans="8:68">
      <c r="H621" s="68">
        <v>616</v>
      </c>
      <c r="I621" s="31">
        <f>('Propiedades físicas'!$C$10*'Diseño reactor'!H621)/1000</f>
        <v>539.15109346548968</v>
      </c>
      <c r="J621" s="31">
        <f t="shared" si="375"/>
        <v>0.84577404279935475</v>
      </c>
      <c r="K621" s="31">
        <f>(I621*1000)/'Propiedades físicas'!$F$10</f>
        <v>3521.8245779832664</v>
      </c>
      <c r="L621" s="31">
        <f t="shared" si="376"/>
        <v>503.11779685475233</v>
      </c>
      <c r="M621" s="31">
        <f t="shared" si="377"/>
        <v>3018.7067811285137</v>
      </c>
      <c r="N621" s="31">
        <f t="shared" si="378"/>
        <v>0.81674967021875378</v>
      </c>
      <c r="O621" s="32">
        <f t="shared" si="379"/>
        <v>4.9004980213125222</v>
      </c>
      <c r="P621" s="33">
        <f t="shared" si="380"/>
        <v>0.47127258163004265</v>
      </c>
      <c r="Q621" s="31">
        <f t="shared" si="381"/>
        <v>4.3470745180635069</v>
      </c>
      <c r="R621" s="31">
        <f t="shared" si="382"/>
        <v>0.19934367330644365</v>
      </c>
      <c r="S621" s="31">
        <f t="shared" si="383"/>
        <v>0.55342350324901457</v>
      </c>
      <c r="T621" s="31">
        <f t="shared" si="384"/>
        <v>8.4320415904231616E-2</v>
      </c>
      <c r="U621" s="31">
        <f t="shared" si="385"/>
        <v>6.1812999378035888E-2</v>
      </c>
      <c r="V621" s="47">
        <f t="shared" si="398"/>
        <v>4.6669711967246944E-4</v>
      </c>
      <c r="W621" s="31">
        <f t="shared" si="386"/>
        <v>0.42299017824663515</v>
      </c>
      <c r="X621" s="34">
        <f>(S621*H621*'Propiedades físicas'!$F$5*60*24*365)/(1000000)</f>
        <v>52763.637047544893</v>
      </c>
      <c r="Y621" s="34">
        <f>(U621*H621*'Propiedades físicas'!$F$7*60*24*365)/(1000000)</f>
        <v>1843.0128329827858</v>
      </c>
      <c r="Z621" s="31">
        <f t="shared" si="399"/>
        <v>290.30391028410628</v>
      </c>
      <c r="AA621" s="31">
        <f t="shared" si="400"/>
        <v>2677.7979031271202</v>
      </c>
      <c r="AB621" s="31">
        <f t="shared" si="400"/>
        <v>122.79570275676929</v>
      </c>
      <c r="AC621" s="31">
        <f t="shared" si="400"/>
        <v>340.90887800139296</v>
      </c>
      <c r="AD621" s="31">
        <f t="shared" si="400"/>
        <v>51.941376197006676</v>
      </c>
      <c r="AE621" s="31">
        <f t="shared" si="401"/>
        <v>38.076807616870106</v>
      </c>
      <c r="AF621" s="31">
        <f t="shared" si="402"/>
        <v>3521.8245779832655</v>
      </c>
      <c r="AG621" s="31">
        <f t="shared" si="403"/>
        <v>8.2429974536194994E-2</v>
      </c>
      <c r="AH621" s="31">
        <f t="shared" si="404"/>
        <v>0.76034391941819313</v>
      </c>
      <c r="AI621" s="31">
        <f t="shared" si="404"/>
        <v>3.4867069621930716E-2</v>
      </c>
      <c r="AJ621" s="31">
        <f t="shared" si="404"/>
        <v>9.6798937724663942E-2</v>
      </c>
      <c r="AK621" s="31">
        <f t="shared" si="404"/>
        <v>1.4748427994318315E-2</v>
      </c>
      <c r="AL621" s="31">
        <f t="shared" si="405"/>
        <v>1.0811670704698862E-2</v>
      </c>
      <c r="AM621" s="31">
        <f t="shared" si="406"/>
        <v>1</v>
      </c>
      <c r="AN621" s="31">
        <f>(Z621*'Propiedades físicas'!$F$4)/1000</f>
        <v>255.28745262563737</v>
      </c>
      <c r="AO621" s="31">
        <f>(AA621*'Propiedades físicas'!$F$6)/1000</f>
        <v>85.796644816192924</v>
      </c>
      <c r="AP621" s="31">
        <f>(AB621*'Propiedades físicas'!$F$9)/1000</f>
        <v>75.758808815788797</v>
      </c>
      <c r="AQ621" s="31">
        <f>(AC621*'Propiedades físicas'!$F$5)/1000</f>
        <v>100.38743730507019</v>
      </c>
      <c r="AR621" s="31">
        <f>(AD621*'Propiedades físicas'!$F$8)/1000</f>
        <v>18.414256689362798</v>
      </c>
      <c r="AS621" s="31">
        <f>(AE621*'Propiedades físicas'!$F$7)/1000</f>
        <v>3.5064932134375679</v>
      </c>
      <c r="AT621" s="31">
        <f t="shared" si="407"/>
        <v>539.15109346548968</v>
      </c>
      <c r="AU621" s="31">
        <f t="shared" si="408"/>
        <v>0.47349890544546946</v>
      </c>
      <c r="AV621" s="31">
        <f t="shared" si="411"/>
        <v>0.15913284022985041</v>
      </c>
      <c r="AW621" s="31">
        <f t="shared" si="411"/>
        <v>0.14051498686358133</v>
      </c>
      <c r="AX621" s="31">
        <f t="shared" si="411"/>
        <v>0.18619536994687716</v>
      </c>
      <c r="AY621" s="31">
        <f t="shared" si="411"/>
        <v>3.415416738006017E-2</v>
      </c>
      <c r="AZ621" s="31">
        <f t="shared" si="412"/>
        <v>6.5037301341613878E-3</v>
      </c>
      <c r="BA621" s="31">
        <f t="shared" si="409"/>
        <v>0.99999999999999989</v>
      </c>
      <c r="BB621" s="34">
        <f>AU621*'Propiedades físicas'!$C$4+'Diseño reactor'!AV621*'Propiedades físicas'!$C$5+'Diseño reactor'!AW621*'Propiedades físicas'!$C$8+'Diseño reactor'!AX621*'Propiedades físicas'!$C$9+'Diseño reactor'!AY621*'Propiedades físicas'!$C$7+'Diseño reactor'!AZ621*'Propiedades físicas'!$C$6</f>
        <v>877.09645826527014</v>
      </c>
      <c r="BC621" s="45">
        <f>AU621*'Propiedades físicas'!$L$4+'Diseño reactor'!AV621*'Propiedades físicas'!$L$5+'Diseño reactor'!AW621*'Propiedades físicas'!$L$8+AX621*'Propiedades físicas'!$L$9+'Diseño reactor'!AY621*'Propiedades físicas'!$L$7+'Diseño reactor'!AZ621*'Propiedades físicas'!$L$6</f>
        <v>1.95668092182624</v>
      </c>
      <c r="BD621" s="29">
        <f t="shared" si="388"/>
        <v>4.0260751663015926</v>
      </c>
      <c r="BE621" s="58">
        <f t="shared" si="389"/>
        <v>44.106379277206884</v>
      </c>
      <c r="BF621" s="30">
        <f>AU621*'Propiedades físicas'!$I$4+'Diseño reactor'!AV621*'Propiedades físicas'!$I$5+'Diseño reactor'!AW621*'Propiedades físicas'!$I$8+'Diseño reactor'!AX621*'Propiedades físicas'!$I$9+'Diseño reactor'!AY621*'Propiedades físicas'!$I$7+'Diseño reactor'!AZ621*'Propiedades físicas'!$I$6</f>
        <v>1.9194831540165956E-2</v>
      </c>
      <c r="BG621" s="24">
        <f>AU621*'Propiedades físicas'!$O$4+'Diseño reactor'!AV621*'Propiedades físicas'!$O$5+'Diseño reactor'!AW621*'Propiedades físicas'!$O$8+'Diseño reactor'!AX621*'Propiedades físicas'!$O$9+'Diseño reactor'!AY621*'Propiedades físicas'!$O$7+'Diseño reactor'!AZ621*'Propiedades físicas'!$O$6</f>
        <v>0.14735814515695833</v>
      </c>
      <c r="BH621" s="54">
        <f t="shared" si="390"/>
        <v>42901.971680546427</v>
      </c>
      <c r="BI621" s="34">
        <f t="shared" si="410"/>
        <v>254.87671979249117</v>
      </c>
      <c r="BJ621" s="27">
        <f t="shared" si="391"/>
        <v>4817.4799276521408</v>
      </c>
      <c r="BK621" s="34">
        <f t="shared" si="392"/>
        <v>546.07300497669019</v>
      </c>
      <c r="BL621" s="27">
        <f t="shared" si="393"/>
        <v>104.86716509444214</v>
      </c>
      <c r="BM621" s="34">
        <f t="shared" si="394"/>
        <v>1.1054421768707483</v>
      </c>
      <c r="BN621" s="45">
        <f t="shared" si="395"/>
        <v>554.44949087552038</v>
      </c>
      <c r="BO621" s="45">
        <f t="shared" si="396"/>
        <v>77.638780611587521</v>
      </c>
      <c r="BP621" s="66">
        <f t="shared" si="397"/>
        <v>6.7008184213721593</v>
      </c>
    </row>
    <row r="622" spans="8:68">
      <c r="H622" s="68">
        <v>617</v>
      </c>
      <c r="I622" s="31">
        <f>('Propiedades físicas'!$C$10*'Diseño reactor'!H622)/1000</f>
        <v>540.02633874708954</v>
      </c>
      <c r="J622" s="31">
        <f t="shared" si="375"/>
        <v>0.84440325828914509</v>
      </c>
      <c r="K622" s="31">
        <f>(I622*1000)/'Propiedades físicas'!$F$10</f>
        <v>3527.541825674798</v>
      </c>
      <c r="L622" s="31">
        <f t="shared" si="376"/>
        <v>503.9345465249711</v>
      </c>
      <c r="M622" s="31">
        <f t="shared" si="377"/>
        <v>3023.6072791498268</v>
      </c>
      <c r="N622" s="31">
        <f t="shared" si="378"/>
        <v>0.81674967021875378</v>
      </c>
      <c r="O622" s="32">
        <f t="shared" si="379"/>
        <v>4.9004980213125231</v>
      </c>
      <c r="P622" s="33">
        <f t="shared" si="380"/>
        <v>0.47159588864624818</v>
      </c>
      <c r="Q622" s="31">
        <f t="shared" si="381"/>
        <v>4.3478445850770262</v>
      </c>
      <c r="R622" s="31">
        <f t="shared" si="382"/>
        <v>0.19929374969530453</v>
      </c>
      <c r="S622" s="31">
        <f t="shared" si="383"/>
        <v>0.55265343623549645</v>
      </c>
      <c r="T622" s="31">
        <f t="shared" si="384"/>
        <v>8.4220409091411333E-2</v>
      </c>
      <c r="U622" s="31">
        <f t="shared" si="385"/>
        <v>6.1639622785789744E-2</v>
      </c>
      <c r="V622" s="47">
        <f t="shared" si="398"/>
        <v>4.6701728778560499E-4</v>
      </c>
      <c r="W622" s="31">
        <f t="shared" si="386"/>
        <v>0.42259433233693433</v>
      </c>
      <c r="X622" s="34">
        <f>(S622*H622*'Propiedades físicas'!$F$5*60*24*365)/(1000000)</f>
        <v>52775.754593213518</v>
      </c>
      <c r="Y622" s="34">
        <f>(U622*H622*'Propiedades físicas'!$F$7*60*24*365)/(1000000)</f>
        <v>1840.8269585722178</v>
      </c>
      <c r="Z622" s="31">
        <f t="shared" si="399"/>
        <v>290.97466329473514</v>
      </c>
      <c r="AA622" s="31">
        <f t="shared" si="400"/>
        <v>2682.6201089925253</v>
      </c>
      <c r="AB622" s="31">
        <f t="shared" si="400"/>
        <v>122.96424356200289</v>
      </c>
      <c r="AC622" s="31">
        <f t="shared" si="400"/>
        <v>340.98717015730131</v>
      </c>
      <c r="AD622" s="31">
        <f t="shared" si="400"/>
        <v>51.963992409400795</v>
      </c>
      <c r="AE622" s="31">
        <f t="shared" si="401"/>
        <v>38.031647258832272</v>
      </c>
      <c r="AF622" s="31">
        <f t="shared" si="402"/>
        <v>3527.5418256747985</v>
      </c>
      <c r="AG622" s="31">
        <f t="shared" si="403"/>
        <v>8.2486523951866494E-2</v>
      </c>
      <c r="AH622" s="31">
        <f t="shared" si="404"/>
        <v>0.76047861132854333</v>
      </c>
      <c r="AI622" s="31">
        <f t="shared" si="404"/>
        <v>3.4858337516233573E-2</v>
      </c>
      <c r="AJ622" s="31">
        <f t="shared" si="404"/>
        <v>9.6664245814313599E-2</v>
      </c>
      <c r="AK622" s="31">
        <f t="shared" si="404"/>
        <v>1.4730935869048238E-2</v>
      </c>
      <c r="AL622" s="31">
        <f t="shared" si="405"/>
        <v>1.0781345519994519E-2</v>
      </c>
      <c r="AM622" s="31">
        <f t="shared" si="406"/>
        <v>0.99999999999999989</v>
      </c>
      <c r="AN622" s="31">
        <f>(Z622*'Propiedades físicas'!$F$4)/1000</f>
        <v>255.87729940812417</v>
      </c>
      <c r="AO622" s="31">
        <f>(AA622*'Propiedades físicas'!$F$6)/1000</f>
        <v>85.951148292120507</v>
      </c>
      <c r="AP622" s="31">
        <f>(AB622*'Propiedades físicas'!$F$9)/1000</f>
        <v>75.86279006557767</v>
      </c>
      <c r="AQ622" s="31">
        <f>(AC622*'Propiedades físicas'!$F$5)/1000</f>
        <v>100.41049199622053</v>
      </c>
      <c r="AR622" s="31">
        <f>(AD622*'Propiedades físicas'!$F$8)/1000</f>
        <v>18.422274588980763</v>
      </c>
      <c r="AS622" s="31">
        <f>(AE622*'Propiedades físicas'!$F$7)/1000</f>
        <v>3.5023343960658639</v>
      </c>
      <c r="AT622" s="31">
        <f t="shared" si="407"/>
        <v>540.02633874708943</v>
      </c>
      <c r="AU622" s="31">
        <f t="shared" si="408"/>
        <v>0.47382373978606851</v>
      </c>
      <c r="AV622" s="31">
        <f t="shared" si="411"/>
        <v>0.15916102998149134</v>
      </c>
      <c r="AW622" s="31">
        <f t="shared" si="411"/>
        <v>0.14047979630324384</v>
      </c>
      <c r="AX622" s="31">
        <f t="shared" si="411"/>
        <v>0.18593628642110691</v>
      </c>
      <c r="AY622" s="31">
        <f t="shared" si="411"/>
        <v>3.4113659403580437E-2</v>
      </c>
      <c r="AZ622" s="31">
        <f t="shared" si="412"/>
        <v>6.4854881045091255E-3</v>
      </c>
      <c r="BA622" s="31">
        <f t="shared" si="409"/>
        <v>1.0000000000000002</v>
      </c>
      <c r="BB622" s="34">
        <f>AU622*'Propiedades físicas'!$C$4+'Diseño reactor'!AV622*'Propiedades físicas'!$C$5+'Diseño reactor'!AW622*'Propiedades físicas'!$C$8+'Diseño reactor'!AX622*'Propiedades físicas'!$C$9+'Diseño reactor'!AY622*'Propiedades físicas'!$C$7+'Diseño reactor'!AZ622*'Propiedades físicas'!$C$6</f>
        <v>877.09160000165537</v>
      </c>
      <c r="BC622" s="45">
        <f>AU622*'Propiedades físicas'!$L$4+'Diseño reactor'!AV622*'Propiedades físicas'!$L$5+'Diseño reactor'!AW622*'Propiedades físicas'!$L$8+AX622*'Propiedades físicas'!$L$9+'Diseño reactor'!AY622*'Propiedades físicas'!$L$7+'Diseño reactor'!AZ622*'Propiedades físicas'!$L$6</f>
        <v>1.9569335525267388</v>
      </c>
      <c r="BD622" s="29">
        <f t="shared" si="388"/>
        <v>4.021810470191288</v>
      </c>
      <c r="BE622" s="58">
        <f t="shared" si="389"/>
        <v>44.101449189045219</v>
      </c>
      <c r="BF622" s="30">
        <f>AU622*'Propiedades físicas'!$I$4+'Diseño reactor'!AV622*'Propiedades físicas'!$I$5+'Diseño reactor'!AW622*'Propiedades físicas'!$I$8+'Diseño reactor'!AX622*'Propiedades físicas'!$I$9+'Diseño reactor'!AY622*'Propiedades físicas'!$I$7+'Diseño reactor'!AZ622*'Propiedades físicas'!$I$6</f>
        <v>1.9196984070435366E-2</v>
      </c>
      <c r="BG622" s="24">
        <f>AU622*'Propiedades físicas'!$O$4+'Diseño reactor'!AV622*'Propiedades físicas'!$O$5+'Diseño reactor'!AW622*'Propiedades físicas'!$O$8+'Diseño reactor'!AX622*'Propiedades físicas'!$O$9+'Diseño reactor'!AY622*'Propiedades físicas'!$O$7+'Diseño reactor'!AZ622*'Propiedades físicas'!$O$6</f>
        <v>0.14736785438179634</v>
      </c>
      <c r="BH622" s="54">
        <f t="shared" si="390"/>
        <v>42896.923535377828</v>
      </c>
      <c r="BI622" s="34">
        <f t="shared" si="410"/>
        <v>254.92141683374334</v>
      </c>
      <c r="BJ622" s="27">
        <f t="shared" si="391"/>
        <v>4817.3835856450314</v>
      </c>
      <c r="BK622" s="34">
        <f t="shared" si="392"/>
        <v>546.09806365430222</v>
      </c>
      <c r="BL622" s="27">
        <f t="shared" si="393"/>
        <v>104.86808919596713</v>
      </c>
      <c r="BM622" s="34">
        <f t="shared" si="394"/>
        <v>1.1054421768707483</v>
      </c>
      <c r="BN622" s="45">
        <f t="shared" si="395"/>
        <v>555.5069548569528</v>
      </c>
      <c r="BO622" s="45">
        <f t="shared" si="396"/>
        <v>77.687409048749714</v>
      </c>
      <c r="BP622" s="66">
        <f t="shared" si="397"/>
        <v>6.7007813053377507</v>
      </c>
    </row>
    <row r="623" spans="8:68">
      <c r="H623" s="68">
        <v>618</v>
      </c>
      <c r="I623" s="31">
        <f>('Propiedades físicas'!$C$10*'Diseño reactor'!H623)/1000</f>
        <v>540.90158402868929</v>
      </c>
      <c r="J623" s="31">
        <f t="shared" si="375"/>
        <v>0.84303690997476144</v>
      </c>
      <c r="K623" s="31">
        <f>(I623*1000)/'Propiedades físicas'!$F$10</f>
        <v>3533.2590733663292</v>
      </c>
      <c r="L623" s="31">
        <f t="shared" si="376"/>
        <v>504.75129619518987</v>
      </c>
      <c r="M623" s="31">
        <f t="shared" si="377"/>
        <v>3028.507777171139</v>
      </c>
      <c r="N623" s="31">
        <f t="shared" si="378"/>
        <v>0.81674967021875378</v>
      </c>
      <c r="O623" s="32">
        <f t="shared" si="379"/>
        <v>4.9004980213125222</v>
      </c>
      <c r="P623" s="33">
        <f t="shared" si="380"/>
        <v>0.47191859110891332</v>
      </c>
      <c r="Q623" s="31">
        <f t="shared" si="381"/>
        <v>4.3486126333043256</v>
      </c>
      <c r="R623" s="31">
        <f t="shared" si="382"/>
        <v>0.19924366419455894</v>
      </c>
      <c r="S623" s="31">
        <f t="shared" si="383"/>
        <v>0.55188538800819809</v>
      </c>
      <c r="T623" s="31">
        <f t="shared" si="384"/>
        <v>8.4120520932205289E-2</v>
      </c>
      <c r="U623" s="31">
        <f t="shared" si="385"/>
        <v>6.1466893983076198E-2</v>
      </c>
      <c r="V623" s="47">
        <f t="shared" si="398"/>
        <v>4.6733685721465207E-4</v>
      </c>
      <c r="W623" s="31">
        <f t="shared" si="386"/>
        <v>0.42219922662164372</v>
      </c>
      <c r="X623" s="34">
        <f>(S623*H623*'Propiedades físicas'!$F$5*60*24*365)/(1000000)</f>
        <v>52787.826863916525</v>
      </c>
      <c r="Y623" s="34">
        <f>(U623*H623*'Propiedades físicas'!$F$7*60*24*365)/(1000000)</f>
        <v>1838.6436776039545</v>
      </c>
      <c r="Z623" s="31">
        <f t="shared" si="399"/>
        <v>291.64568930530845</v>
      </c>
      <c r="AA623" s="31">
        <f t="shared" si="400"/>
        <v>2687.4426073820732</v>
      </c>
      <c r="AB623" s="31">
        <f t="shared" si="400"/>
        <v>123.13258447223743</v>
      </c>
      <c r="AC623" s="31">
        <f t="shared" si="400"/>
        <v>341.06516978906643</v>
      </c>
      <c r="AD623" s="31">
        <f t="shared" si="400"/>
        <v>51.986481936102869</v>
      </c>
      <c r="AE623" s="31">
        <f t="shared" si="401"/>
        <v>37.986540481541091</v>
      </c>
      <c r="AF623" s="31">
        <f t="shared" si="402"/>
        <v>3533.2590733663292</v>
      </c>
      <c r="AG623" s="31">
        <f t="shared" si="403"/>
        <v>8.2542967625479455E-2</v>
      </c>
      <c r="AH623" s="31">
        <f t="shared" si="404"/>
        <v>0.76061295013433583</v>
      </c>
      <c r="AI623" s="31">
        <f t="shared" si="404"/>
        <v>3.4849577094532805E-2</v>
      </c>
      <c r="AJ623" s="31">
        <f t="shared" si="404"/>
        <v>9.6529907008521446E-2</v>
      </c>
      <c r="AK623" s="31">
        <f t="shared" si="404"/>
        <v>1.4713464497403102E-2</v>
      </c>
      <c r="AL623" s="31">
        <f t="shared" si="405"/>
        <v>1.0751133639727482E-2</v>
      </c>
      <c r="AM623" s="31">
        <f t="shared" si="406"/>
        <v>1.0000000000000002</v>
      </c>
      <c r="AN623" s="31">
        <f>(Z623*'Propiedades físicas'!$F$4)/1000</f>
        <v>256.46738626130212</v>
      </c>
      <c r="AO623" s="31">
        <f>(AA623*'Propiedades físicas'!$F$6)/1000</f>
        <v>86.105661140521619</v>
      </c>
      <c r="AP623" s="31">
        <f>(AB623*'Propiedades físicas'!$F$9)/1000</f>
        <v>75.966647990146868</v>
      </c>
      <c r="AQ623" s="31">
        <f>(AC623*'Propiedades físicas'!$F$5)/1000</f>
        <v>100.4334605477864</v>
      </c>
      <c r="AR623" s="31">
        <f>(AD623*'Propiedades físicas'!$F$8)/1000</f>
        <v>18.430247575987181</v>
      </c>
      <c r="AS623" s="31">
        <f>(AE623*'Propiedades físicas'!$F$7)/1000</f>
        <v>3.4981805129451189</v>
      </c>
      <c r="AT623" s="31">
        <f t="shared" si="407"/>
        <v>540.90158402868929</v>
      </c>
      <c r="AU623" s="31">
        <f t="shared" si="408"/>
        <v>0.47414796671717485</v>
      </c>
      <c r="AV623" s="31">
        <f t="shared" si="411"/>
        <v>0.15918914583166499</v>
      </c>
      <c r="AW623" s="31">
        <f t="shared" si="411"/>
        <v>0.14044449162884615</v>
      </c>
      <c r="AX623" s="31">
        <f t="shared" si="411"/>
        <v>0.18567788210148675</v>
      </c>
      <c r="AY623" s="31">
        <f t="shared" si="411"/>
        <v>3.4073199488004538E-2</v>
      </c>
      <c r="AZ623" s="31">
        <f t="shared" si="412"/>
        <v>6.4673142328227611E-3</v>
      </c>
      <c r="BA623" s="31">
        <f t="shared" si="409"/>
        <v>1</v>
      </c>
      <c r="BB623" s="34">
        <f>AU623*'Propiedades físicas'!$C$4+'Diseño reactor'!AV623*'Propiedades físicas'!$C$5+'Diseño reactor'!AW623*'Propiedades físicas'!$C$8+'Diseño reactor'!AX623*'Propiedades físicas'!$C$9+'Diseño reactor'!AY623*'Propiedades físicas'!$C$7+'Diseño reactor'!AZ623*'Propiedades físicas'!$C$6</f>
        <v>877.08675883457454</v>
      </c>
      <c r="BC623" s="45">
        <f>AU623*'Propiedades físicas'!$L$4+'Diseño reactor'!AV623*'Propiedades físicas'!$L$5+'Diseño reactor'!AW623*'Propiedades físicas'!$L$8+AX623*'Propiedades físicas'!$L$9+'Diseño reactor'!AY623*'Propiedades físicas'!$L$7+'Diseño reactor'!AZ623*'Propiedades físicas'!$L$6</f>
        <v>1.9571856924377362</v>
      </c>
      <c r="BD623" s="29">
        <f t="shared" si="388"/>
        <v>4.017554806227241</v>
      </c>
      <c r="BE623" s="58">
        <f t="shared" si="389"/>
        <v>44.096530394068438</v>
      </c>
      <c r="BF623" s="30">
        <f>AU623*'Propiedades físicas'!$I$4+'Diseño reactor'!AV623*'Propiedades físicas'!$I$5+'Diseño reactor'!AW623*'Propiedades físicas'!$I$8+'Diseño reactor'!AX623*'Propiedades físicas'!$I$9+'Diseño reactor'!AY623*'Propiedades físicas'!$I$7+'Diseño reactor'!AZ623*'Propiedades físicas'!$I$6</f>
        <v>1.9199129292425402E-2</v>
      </c>
      <c r="BG623" s="24">
        <f>AU623*'Propiedades físicas'!$O$4+'Diseño reactor'!AV623*'Propiedades físicas'!$O$5+'Diseño reactor'!AW623*'Propiedades físicas'!$O$8+'Diseño reactor'!AX623*'Propiedades físicas'!$O$9+'Diseño reactor'!AY623*'Propiedades físicas'!$O$7+'Diseño reactor'!AZ623*'Propiedades físicas'!$O$6</f>
        <v>0.14737755009786824</v>
      </c>
      <c r="BH623" s="54">
        <f t="shared" si="390"/>
        <v>42891.893685316216</v>
      </c>
      <c r="BI623" s="34">
        <f t="shared" si="410"/>
        <v>254.96597774521399</v>
      </c>
      <c r="BJ623" s="27">
        <f t="shared" si="391"/>
        <v>4817.2876642291076</v>
      </c>
      <c r="BK623" s="34">
        <f t="shared" si="392"/>
        <v>546.12311851597531</v>
      </c>
      <c r="BL623" s="27">
        <f t="shared" si="393"/>
        <v>104.86901308826577</v>
      </c>
      <c r="BM623" s="34">
        <f t="shared" si="394"/>
        <v>1.1054421768707483</v>
      </c>
      <c r="BN623" s="45">
        <f t="shared" si="395"/>
        <v>556.56474366397936</v>
      </c>
      <c r="BO623" s="45">
        <f t="shared" si="396"/>
        <v>77.735946616544112</v>
      </c>
      <c r="BP623" s="66">
        <f t="shared" si="397"/>
        <v>6.70074431991699</v>
      </c>
    </row>
    <row r="624" spans="8:68">
      <c r="H624" s="68">
        <v>619</v>
      </c>
      <c r="I624" s="31">
        <f>('Propiedades físicas'!$C$10*'Diseño reactor'!H624)/1000</f>
        <v>541.77682931028914</v>
      </c>
      <c r="J624" s="31">
        <f t="shared" si="375"/>
        <v>0.84167497635606225</v>
      </c>
      <c r="K624" s="31">
        <f>(I624*1000)/'Propiedades físicas'!$F$10</f>
        <v>3538.9763210578603</v>
      </c>
      <c r="L624" s="31">
        <f t="shared" si="376"/>
        <v>505.56804586540858</v>
      </c>
      <c r="M624" s="31">
        <f t="shared" si="377"/>
        <v>3033.4082751924516</v>
      </c>
      <c r="N624" s="31">
        <f t="shared" si="378"/>
        <v>0.81674967021875378</v>
      </c>
      <c r="O624" s="32">
        <f t="shared" si="379"/>
        <v>4.9004980213125231</v>
      </c>
      <c r="P624" s="33">
        <f t="shared" si="380"/>
        <v>0.47224069071214114</v>
      </c>
      <c r="Q624" s="31">
        <f t="shared" si="381"/>
        <v>4.3493786703244517</v>
      </c>
      <c r="R624" s="31">
        <f t="shared" si="382"/>
        <v>0.19919341797244108</v>
      </c>
      <c r="S624" s="31">
        <f t="shared" si="383"/>
        <v>0.55111935098807141</v>
      </c>
      <c r="T624" s="31">
        <f t="shared" si="384"/>
        <v>8.4020751586884643E-2</v>
      </c>
      <c r="U624" s="31">
        <f t="shared" si="385"/>
        <v>6.1294809947287018E-2</v>
      </c>
      <c r="V624" s="47">
        <f t="shared" si="398"/>
        <v>4.6765582963726599E-4</v>
      </c>
      <c r="W624" s="31">
        <f t="shared" si="386"/>
        <v>0.42180485902656234</v>
      </c>
      <c r="X624" s="34">
        <f>(S624*H624*'Propiedades físicas'!$F$5*60*24*365)/(1000000)</f>
        <v>52799.854070908536</v>
      </c>
      <c r="Y624" s="34">
        <f>(U624*H624*'Propiedades físicas'!$F$7*60*24*365)/(1000000)</f>
        <v>1836.4629935810829</v>
      </c>
      <c r="Z624" s="31">
        <f t="shared" si="399"/>
        <v>292.31698755081538</v>
      </c>
      <c r="AA624" s="31">
        <f t="shared" si="400"/>
        <v>2692.2653969308358</v>
      </c>
      <c r="AB624" s="31">
        <f t="shared" si="400"/>
        <v>123.30072572494103</v>
      </c>
      <c r="AC624" s="31">
        <f t="shared" si="400"/>
        <v>341.1428782616162</v>
      </c>
      <c r="AD624" s="31">
        <f t="shared" si="400"/>
        <v>52.008845232281594</v>
      </c>
      <c r="AE624" s="31">
        <f t="shared" si="401"/>
        <v>37.941487357370661</v>
      </c>
      <c r="AF624" s="31">
        <f t="shared" si="402"/>
        <v>3538.9763210578608</v>
      </c>
      <c r="AG624" s="31">
        <f t="shared" si="403"/>
        <v>8.2599305853348237E-2</v>
      </c>
      <c r="AH624" s="31">
        <f t="shared" si="404"/>
        <v>0.760746937161216</v>
      </c>
      <c r="AI624" s="31">
        <f t="shared" si="404"/>
        <v>3.4840788561163454E-2</v>
      </c>
      <c r="AJ624" s="31">
        <f t="shared" si="404"/>
        <v>9.6395919981641112E-2</v>
      </c>
      <c r="AK624" s="31">
        <f t="shared" si="404"/>
        <v>1.4696013907415819E-2</v>
      </c>
      <c r="AL624" s="31">
        <f t="shared" si="405"/>
        <v>1.0721034535215342E-2</v>
      </c>
      <c r="AM624" s="31">
        <f t="shared" si="406"/>
        <v>0.99999999999999989</v>
      </c>
      <c r="AN624" s="31">
        <f>(Z624*'Propiedades físicas'!$F$4)/1000</f>
        <v>257.05771251243601</v>
      </c>
      <c r="AO624" s="31">
        <f>(AA624*'Propiedades físicas'!$F$6)/1000</f>
        <v>86.260183317663973</v>
      </c>
      <c r="AP624" s="31">
        <f>(AB624*'Propiedades físicas'!$F$9)/1000</f>
        <v>76.070382736002358</v>
      </c>
      <c r="AQ624" s="31">
        <f>(AC624*'Propiedades físicas'!$F$5)/1000</f>
        <v>100.45634336169813</v>
      </c>
      <c r="AR624" s="31">
        <f>(AD624*'Propiedades físicas'!$F$8)/1000</f>
        <v>18.438175811748465</v>
      </c>
      <c r="AS624" s="31">
        <f>(AE624*'Propiedades físicas'!$F$7)/1000</f>
        <v>3.494031570740264</v>
      </c>
      <c r="AT624" s="31">
        <f t="shared" si="407"/>
        <v>541.77682931028926</v>
      </c>
      <c r="AU624" s="31">
        <f t="shared" si="408"/>
        <v>0.47447158794089472</v>
      </c>
      <c r="AV624" s="31">
        <f t="shared" si="411"/>
        <v>0.15921718805781668</v>
      </c>
      <c r="AW624" s="31">
        <f t="shared" si="411"/>
        <v>0.14040907366386268</v>
      </c>
      <c r="AX624" s="31">
        <f t="shared" si="411"/>
        <v>0.18542015443810028</v>
      </c>
      <c r="AY624" s="31">
        <f t="shared" si="411"/>
        <v>3.4032787698250667E-2</v>
      </c>
      <c r="AZ624" s="31">
        <f t="shared" si="412"/>
        <v>6.4492082010748821E-3</v>
      </c>
      <c r="BA624" s="31">
        <f t="shared" si="409"/>
        <v>0.99999999999999989</v>
      </c>
      <c r="BB624" s="34">
        <f>AU624*'Propiedades físicas'!$C$4+'Diseño reactor'!AV624*'Propiedades físicas'!$C$5+'Diseño reactor'!AW624*'Propiedades físicas'!$C$8+'Diseño reactor'!AX624*'Propiedades físicas'!$C$9+'Diseño reactor'!AY624*'Propiedades físicas'!$C$7+'Diseño reactor'!AZ624*'Propiedades físicas'!$C$6</f>
        <v>877.0819346876126</v>
      </c>
      <c r="BC624" s="45">
        <f>AU624*'Propiedades físicas'!$L$4+'Diseño reactor'!AV624*'Propiedades físicas'!$L$5+'Diseño reactor'!AW624*'Propiedades físicas'!$L$8+AX624*'Propiedades físicas'!$L$9+'Diseño reactor'!AY624*'Propiedades físicas'!$L$7+'Diseño reactor'!AZ624*'Propiedades físicas'!$L$6</f>
        <v>1.9574373429445766</v>
      </c>
      <c r="BD624" s="29">
        <f t="shared" si="388"/>
        <v>4.0133081458253104</v>
      </c>
      <c r="BE624" s="58">
        <f t="shared" si="389"/>
        <v>44.091622852388269</v>
      </c>
      <c r="BF624" s="30">
        <f>AU624*'Propiedades físicas'!$I$4+'Diseño reactor'!AV624*'Propiedades físicas'!$I$5+'Diseño reactor'!AW624*'Propiedades físicas'!$I$8+'Diseño reactor'!AX624*'Propiedades físicas'!$I$9+'Diseño reactor'!AY624*'Propiedades físicas'!$I$7+'Diseño reactor'!AZ624*'Propiedades físicas'!$I$6</f>
        <v>1.920126723762788E-2</v>
      </c>
      <c r="BG624" s="24">
        <f>AU624*'Propiedades físicas'!$O$4+'Diseño reactor'!AV624*'Propiedades físicas'!$O$5+'Diseño reactor'!AW624*'Propiedades físicas'!$O$8+'Diseño reactor'!AX624*'Propiedades físicas'!$O$9+'Diseño reactor'!AY624*'Propiedades físicas'!$O$7+'Diseño reactor'!AZ624*'Propiedades físicas'!$O$6</f>
        <v>0.14738723232306988</v>
      </c>
      <c r="BH624" s="54">
        <f t="shared" si="390"/>
        <v>42886.882044411483</v>
      </c>
      <c r="BI624" s="34">
        <f t="shared" si="410"/>
        <v>255.01040307483956</v>
      </c>
      <c r="BJ624" s="27">
        <f t="shared" si="391"/>
        <v>4817.1921613316226</v>
      </c>
      <c r="BK624" s="34">
        <f t="shared" si="392"/>
        <v>546.14816940542687</v>
      </c>
      <c r="BL624" s="27">
        <f t="shared" si="393"/>
        <v>104.86993676561471</v>
      </c>
      <c r="BM624" s="34">
        <f t="shared" si="394"/>
        <v>1.1054421768707483</v>
      </c>
      <c r="BN624" s="45">
        <f t="shared" si="395"/>
        <v>557.6228563431257</v>
      </c>
      <c r="BO624" s="45">
        <f t="shared" si="396"/>
        <v>77.784393569390517</v>
      </c>
      <c r="BP624" s="66">
        <f t="shared" si="397"/>
        <v>6.7007074645260865</v>
      </c>
    </row>
    <row r="625" spans="8:68">
      <c r="H625" s="68">
        <v>620</v>
      </c>
      <c r="I625" s="31">
        <f>('Propiedades físicas'!$C$10*'Diseño reactor'!H625)/1000</f>
        <v>542.65207459188889</v>
      </c>
      <c r="J625" s="31">
        <f t="shared" si="375"/>
        <v>0.84031743607161713</v>
      </c>
      <c r="K625" s="31">
        <f>(I625*1000)/'Propiedades físicas'!$F$10</f>
        <v>3544.6935687493915</v>
      </c>
      <c r="L625" s="31">
        <f t="shared" si="376"/>
        <v>506.38479553562735</v>
      </c>
      <c r="M625" s="31">
        <f t="shared" si="377"/>
        <v>3038.3087732137637</v>
      </c>
      <c r="N625" s="31">
        <f t="shared" si="378"/>
        <v>0.81674967021875378</v>
      </c>
      <c r="O625" s="32">
        <f t="shared" si="379"/>
        <v>4.9004980213125222</v>
      </c>
      <c r="P625" s="33">
        <f t="shared" si="380"/>
        <v>0.47256218914371051</v>
      </c>
      <c r="Q625" s="31">
        <f t="shared" si="381"/>
        <v>4.3501427036798717</v>
      </c>
      <c r="R625" s="31">
        <f t="shared" si="382"/>
        <v>0.19914301219015934</v>
      </c>
      <c r="S625" s="31">
        <f t="shared" si="383"/>
        <v>0.55035531763264967</v>
      </c>
      <c r="T625" s="31">
        <f t="shared" si="384"/>
        <v>8.3921101212161522E-2</v>
      </c>
      <c r="U625" s="31">
        <f t="shared" si="385"/>
        <v>6.1123367672722459E-2</v>
      </c>
      <c r="V625" s="47">
        <f t="shared" si="398"/>
        <v>4.6797420672483957E-4</v>
      </c>
      <c r="W625" s="31">
        <f t="shared" si="386"/>
        <v>0.4214112274852318</v>
      </c>
      <c r="X625" s="34">
        <f>(S625*H625*'Propiedades físicas'!$F$5*60*24*365)/(1000000)</f>
        <v>52811.836424262292</v>
      </c>
      <c r="Y625" s="34">
        <f>(U625*H625*'Propiedades físicas'!$F$7*60*24*365)/(1000000)</f>
        <v>1834.2849099289006</v>
      </c>
      <c r="Z625" s="31">
        <f t="shared" si="399"/>
        <v>292.98855726910051</v>
      </c>
      <c r="AA625" s="31">
        <f t="shared" si="400"/>
        <v>2697.0884762815203</v>
      </c>
      <c r="AB625" s="31">
        <f t="shared" si="400"/>
        <v>123.4686675578988</v>
      </c>
      <c r="AC625" s="31">
        <f t="shared" si="400"/>
        <v>341.22029693224277</v>
      </c>
      <c r="AD625" s="31">
        <f t="shared" si="400"/>
        <v>52.031082751540147</v>
      </c>
      <c r="AE625" s="31">
        <f t="shared" si="401"/>
        <v>37.896487957087928</v>
      </c>
      <c r="AF625" s="31">
        <f t="shared" si="402"/>
        <v>3544.6935687493906</v>
      </c>
      <c r="AG625" s="31">
        <f t="shared" si="403"/>
        <v>8.2655538930681199E-2</v>
      </c>
      <c r="AH625" s="31">
        <f t="shared" si="404"/>
        <v>0.76088057372843221</v>
      </c>
      <c r="AI625" s="31">
        <f t="shared" si="404"/>
        <v>3.4831972119231731E-2</v>
      </c>
      <c r="AJ625" s="31">
        <f t="shared" si="404"/>
        <v>9.6262283414424818E-2</v>
      </c>
      <c r="AK625" s="31">
        <f t="shared" si="404"/>
        <v>1.4678584126496814E-2</v>
      </c>
      <c r="AL625" s="31">
        <f t="shared" si="405"/>
        <v>1.0691047680733163E-2</v>
      </c>
      <c r="AM625" s="31">
        <f t="shared" si="406"/>
        <v>0.99999999999999989</v>
      </c>
      <c r="AN625" s="31">
        <f>(Z625*'Propiedades físicas'!$F$4)/1000</f>
        <v>257.6482774913016</v>
      </c>
      <c r="AO625" s="31">
        <f>(AA625*'Propiedades físicas'!$F$6)/1000</f>
        <v>86.41471478005991</v>
      </c>
      <c r="AP625" s="31">
        <f>(AB625*'Propiedades físicas'!$F$9)/1000</f>
        <v>76.173994449845665</v>
      </c>
      <c r="AQ625" s="31">
        <f>(AC625*'Propiedades físicas'!$F$5)/1000</f>
        <v>100.47914083763753</v>
      </c>
      <c r="AR625" s="31">
        <f>(AD625*'Propiedades físicas'!$F$8)/1000</f>
        <v>18.446059457076007</v>
      </c>
      <c r="AS625" s="31">
        <f>(AE625*'Propiedades físicas'!$F$7)/1000</f>
        <v>3.4898875759682273</v>
      </c>
      <c r="AT625" s="31">
        <f t="shared" si="407"/>
        <v>542.652074591889</v>
      </c>
      <c r="AU625" s="31">
        <f t="shared" si="408"/>
        <v>0.47479460515298039</v>
      </c>
      <c r="AV625" s="31">
        <f t="shared" si="411"/>
        <v>0.15924515693605265</v>
      </c>
      <c r="AW625" s="31">
        <f t="shared" si="411"/>
        <v>0.14037354322681556</v>
      </c>
      <c r="AX625" s="31">
        <f t="shared" si="411"/>
        <v>0.18516310089333876</v>
      </c>
      <c r="AY625" s="31">
        <f t="shared" si="411"/>
        <v>3.3992424097795425E-2</v>
      </c>
      <c r="AZ625" s="31">
        <f t="shared" si="412"/>
        <v>6.4311696930171294E-3</v>
      </c>
      <c r="BA625" s="31">
        <f t="shared" si="409"/>
        <v>1</v>
      </c>
      <c r="BB625" s="34">
        <f>AU625*'Propiedades físicas'!$C$4+'Diseño reactor'!AV625*'Propiedades físicas'!$C$5+'Diseño reactor'!AW625*'Propiedades físicas'!$C$8+'Diseño reactor'!AX625*'Propiedades físicas'!$C$9+'Diseño reactor'!AY625*'Propiedades físicas'!$C$7+'Diseño reactor'!AZ625*'Propiedades físicas'!$C$6</f>
        <v>877.07712748476843</v>
      </c>
      <c r="BC625" s="45">
        <f>AU625*'Propiedades físicas'!$L$4+'Diseño reactor'!AV625*'Propiedades físicas'!$L$5+'Diseño reactor'!AW625*'Propiedades físicas'!$L$8+AX625*'Propiedades físicas'!$L$9+'Diseño reactor'!AY625*'Propiedades físicas'!$L$7+'Diseño reactor'!AZ625*'Propiedades físicas'!$L$6</f>
        <v>1.9576885054275501</v>
      </c>
      <c r="BD625" s="29">
        <f t="shared" si="388"/>
        <v>4.0090704605211984</v>
      </c>
      <c r="BE625" s="58">
        <f t="shared" si="389"/>
        <v>44.086726524310656</v>
      </c>
      <c r="BF625" s="30">
        <f>AU625*'Propiedades físicas'!$I$4+'Diseño reactor'!AV625*'Propiedades físicas'!$I$5+'Diseño reactor'!AW625*'Propiedades físicas'!$I$8+'Diseño reactor'!AX625*'Propiedades físicas'!$I$9+'Diseño reactor'!AY625*'Propiedades físicas'!$I$7+'Diseño reactor'!AZ625*'Propiedades físicas'!$I$6</f>
        <v>1.9203397937369172E-2</v>
      </c>
      <c r="BG625" s="24">
        <f>AU625*'Propiedades físicas'!$O$4+'Diseño reactor'!AV625*'Propiedades físicas'!$O$5+'Diseño reactor'!AW625*'Propiedades físicas'!$O$8+'Diseño reactor'!AX625*'Propiedades físicas'!$O$9+'Diseño reactor'!AY625*'Propiedades físicas'!$O$7+'Diseño reactor'!AZ625*'Propiedades físicas'!$O$6</f>
        <v>0.14739690107533063</v>
      </c>
      <c r="BH625" s="54">
        <f t="shared" si="390"/>
        <v>42881.888527215902</v>
      </c>
      <c r="BI625" s="34">
        <f t="shared" si="410"/>
        <v>255.05469336784304</v>
      </c>
      <c r="BJ625" s="27">
        <f t="shared" si="391"/>
        <v>4817.0970748920317</v>
      </c>
      <c r="BK625" s="34">
        <f t="shared" si="392"/>
        <v>546.17321616778872</v>
      </c>
      <c r="BL625" s="27">
        <f t="shared" si="393"/>
        <v>104.87086022234449</v>
      </c>
      <c r="BM625" s="34">
        <f t="shared" si="394"/>
        <v>1.1054421768707483</v>
      </c>
      <c r="BN625" s="45">
        <f t="shared" si="395"/>
        <v>558.68129194460448</v>
      </c>
      <c r="BO625" s="45">
        <f t="shared" si="396"/>
        <v>77.832750160760028</v>
      </c>
      <c r="BP625" s="66">
        <f t="shared" si="397"/>
        <v>6.7006707385844066</v>
      </c>
    </row>
    <row r="626" spans="8:68">
      <c r="H626" s="68">
        <v>621</v>
      </c>
      <c r="I626" s="31">
        <f>('Propiedades físicas'!$C$10*'Diseño reactor'!H626)/1000</f>
        <v>543.52731987348886</v>
      </c>
      <c r="J626" s="31">
        <f t="shared" si="375"/>
        <v>0.83896426789758849</v>
      </c>
      <c r="K626" s="31">
        <f>(I626*1000)/'Propiedades físicas'!$F$10</f>
        <v>3550.4108164409236</v>
      </c>
      <c r="L626" s="31">
        <f t="shared" si="376"/>
        <v>507.20154520584617</v>
      </c>
      <c r="M626" s="31">
        <f t="shared" si="377"/>
        <v>3043.2092712350773</v>
      </c>
      <c r="N626" s="31">
        <f t="shared" si="378"/>
        <v>0.81674967021875389</v>
      </c>
      <c r="O626" s="32">
        <f t="shared" si="379"/>
        <v>4.900498021312524</v>
      </c>
      <c r="P626" s="33">
        <f t="shared" si="380"/>
        <v>0.47288308808510665</v>
      </c>
      <c r="Q626" s="31">
        <f t="shared" si="381"/>
        <v>4.3509047408766888</v>
      </c>
      <c r="R626" s="31">
        <f t="shared" si="382"/>
        <v>0.19909244800194142</v>
      </c>
      <c r="S626" s="31">
        <f t="shared" si="383"/>
        <v>0.54959328043583433</v>
      </c>
      <c r="T626" s="31">
        <f t="shared" si="384"/>
        <v>8.3821569961224723E-2</v>
      </c>
      <c r="U626" s="31">
        <f t="shared" si="385"/>
        <v>6.0952564170481137E-2</v>
      </c>
      <c r="V626" s="47">
        <f t="shared" si="398"/>
        <v>4.6829199014253282E-4</v>
      </c>
      <c r="W626" s="31">
        <f t="shared" si="386"/>
        <v>0.42101832993890026</v>
      </c>
      <c r="X626" s="34">
        <f>(S626*H626*'Propiedades físicas'!$F$5*60*24*365)/(1000000)</f>
        <v>52823.77413287657</v>
      </c>
      <c r="Y626" s="34">
        <f>(U626*H626*'Propiedades físicas'!$F$7*60*24*365)/(1000000)</f>
        <v>1832.1094299956935</v>
      </c>
      <c r="Z626" s="31">
        <f t="shared" si="399"/>
        <v>293.66039770085121</v>
      </c>
      <c r="AA626" s="31">
        <f t="shared" si="400"/>
        <v>2701.9118440844236</v>
      </c>
      <c r="AB626" s="31">
        <f t="shared" si="400"/>
        <v>123.63641020920562</v>
      </c>
      <c r="AC626" s="31">
        <f t="shared" si="400"/>
        <v>341.29742715065311</v>
      </c>
      <c r="AD626" s="31">
        <f t="shared" si="400"/>
        <v>52.053194945920552</v>
      </c>
      <c r="AE626" s="31">
        <f t="shared" si="401"/>
        <v>37.851542349868787</v>
      </c>
      <c r="AF626" s="31">
        <f t="shared" si="402"/>
        <v>3550.4108164409231</v>
      </c>
      <c r="AG626" s="31">
        <f t="shared" si="403"/>
        <v>8.2711667151585677E-2</v>
      </c>
      <c r="AH626" s="31">
        <f t="shared" si="404"/>
        <v>0.76101386114887137</v>
      </c>
      <c r="AI626" s="31">
        <f t="shared" si="404"/>
        <v>3.4823127970622793E-2</v>
      </c>
      <c r="AJ626" s="31">
        <f t="shared" si="404"/>
        <v>9.6128995993985736E-2</v>
      </c>
      <c r="AK626" s="31">
        <f t="shared" si="404"/>
        <v>1.4661175181440216E-2</v>
      </c>
      <c r="AL626" s="31">
        <f t="shared" si="405"/>
        <v>1.0661172553494167E-2</v>
      </c>
      <c r="AM626" s="31">
        <f t="shared" si="406"/>
        <v>0.99999999999999989</v>
      </c>
      <c r="AN626" s="31">
        <f>(Z626*'Propiedades físicas'!$F$4)/1000</f>
        <v>258.23908053017453</v>
      </c>
      <c r="AO626" s="31">
        <f>(AA626*'Propiedades físicas'!$F$6)/1000</f>
        <v>86.569255484464932</v>
      </c>
      <c r="AP626" s="31">
        <f>(AB626*'Propiedades físicas'!$F$9)/1000</f>
        <v>76.277483278569406</v>
      </c>
      <c r="AQ626" s="31">
        <f>(AC626*'Propiedades físicas'!$F$5)/1000</f>
        <v>100.50185337305282</v>
      </c>
      <c r="AR626" s="31">
        <f>(AD626*'Propiedades físicas'!$F$8)/1000</f>
        <v>18.453898672227748</v>
      </c>
      <c r="AS626" s="31">
        <f>(AE626*'Propiedades físicas'!$F$7)/1000</f>
        <v>3.4857485349994168</v>
      </c>
      <c r="AT626" s="31">
        <f t="shared" si="407"/>
        <v>543.52731987348875</v>
      </c>
      <c r="AU626" s="31">
        <f t="shared" si="408"/>
        <v>0.47511702004286038</v>
      </c>
      <c r="AV626" s="31">
        <f t="shared" si="411"/>
        <v>0.15927305274114789</v>
      </c>
      <c r="AW626" s="31">
        <f t="shared" si="411"/>
        <v>0.14033790113130601</v>
      </c>
      <c r="AX626" s="31">
        <f t="shared" si="411"/>
        <v>0.18490671894182908</v>
      </c>
      <c r="AY626" s="31">
        <f t="shared" si="411"/>
        <v>3.3952108748688238E-2</v>
      </c>
      <c r="AZ626" s="31">
        <f t="shared" si="412"/>
        <v>6.413198394168592E-3</v>
      </c>
      <c r="BA626" s="31">
        <f t="shared" si="409"/>
        <v>1.0000000000000002</v>
      </c>
      <c r="BB626" s="34">
        <f>AU626*'Propiedades físicas'!$C$4+'Diseño reactor'!AV626*'Propiedades físicas'!$C$5+'Diseño reactor'!AW626*'Propiedades físicas'!$C$8+'Diseño reactor'!AX626*'Propiedades físicas'!$C$9+'Diseño reactor'!AY626*'Propiedades físicas'!$C$7+'Diseño reactor'!AZ626*'Propiedades físicas'!$C$6</f>
        <v>877.07233715045231</v>
      </c>
      <c r="BC626" s="45">
        <f>AU626*'Propiedades físicas'!$L$4+'Diseño reactor'!AV626*'Propiedades físicas'!$L$5+'Diseño reactor'!AW626*'Propiedades físicas'!$L$8+AX626*'Propiedades físicas'!$L$9+'Diseño reactor'!AY626*'Propiedades físicas'!$L$7+'Diseño reactor'!AZ626*'Propiedades físicas'!$L$6</f>
        <v>1.9579391812619165</v>
      </c>
      <c r="BD626" s="29">
        <f t="shared" si="388"/>
        <v>4.0048417219698234</v>
      </c>
      <c r="BE626" s="58">
        <f t="shared" si="389"/>
        <v>44.08184137033453</v>
      </c>
      <c r="BF626" s="30">
        <f>AU626*'Propiedades físicas'!$I$4+'Diseño reactor'!AV626*'Propiedades físicas'!$I$5+'Diseño reactor'!AW626*'Propiedades físicas'!$I$8+'Diseño reactor'!AX626*'Propiedades físicas'!$I$9+'Diseño reactor'!AY626*'Propiedades físicas'!$I$7+'Diseño reactor'!AZ626*'Propiedades físicas'!$I$6</f>
        <v>1.9205521422811275E-2</v>
      </c>
      <c r="BG626" s="24">
        <f>AU626*'Propiedades físicas'!$O$4+'Diseño reactor'!AV626*'Propiedades físicas'!$O$5+'Diseño reactor'!AW626*'Propiedades físicas'!$O$8+'Diseño reactor'!AX626*'Propiedades físicas'!$O$9+'Diseño reactor'!AY626*'Propiedades físicas'!$O$7+'Diseño reactor'!AZ626*'Propiedades físicas'!$O$6</f>
        <v>0.14740655637261255</v>
      </c>
      <c r="BH626" s="54">
        <f t="shared" si="390"/>
        <v>42876.91304878045</v>
      </c>
      <c r="BI626" s="34">
        <f t="shared" si="410"/>
        <v>255.09884916675125</v>
      </c>
      <c r="BJ626" s="27">
        <f t="shared" si="391"/>
        <v>4817.0024028618873</v>
      </c>
      <c r="BK626" s="34">
        <f t="shared" si="392"/>
        <v>546.19825864959296</v>
      </c>
      <c r="BL626" s="27">
        <f t="shared" si="393"/>
        <v>104.87178345283888</v>
      </c>
      <c r="BM626" s="34">
        <f t="shared" si="394"/>
        <v>1.1054421768707483</v>
      </c>
      <c r="BN626" s="45">
        <f t="shared" si="395"/>
        <v>559.74004952229757</v>
      </c>
      <c r="BO626" s="45">
        <f t="shared" si="396"/>
        <v>77.881016643179464</v>
      </c>
      <c r="BP626" s="66">
        <f t="shared" si="397"/>
        <v>6.7006341415144632</v>
      </c>
    </row>
    <row r="627" spans="8:68">
      <c r="H627" s="68">
        <v>622</v>
      </c>
      <c r="I627" s="31">
        <f>('Propiedades físicas'!$C$10*'Diseño reactor'!H627)/1000</f>
        <v>544.40256515508872</v>
      </c>
      <c r="J627" s="31">
        <f t="shared" si="375"/>
        <v>0.83761545074662769</v>
      </c>
      <c r="K627" s="31">
        <f>(I627*1000)/'Propiedades físicas'!$F$10</f>
        <v>3556.1280641324547</v>
      </c>
      <c r="L627" s="31">
        <f t="shared" si="376"/>
        <v>508.01829487606494</v>
      </c>
      <c r="M627" s="31">
        <f t="shared" si="377"/>
        <v>3048.1097692563894</v>
      </c>
      <c r="N627" s="31">
        <f t="shared" si="378"/>
        <v>0.81674967021875389</v>
      </c>
      <c r="O627" s="32">
        <f t="shared" si="379"/>
        <v>4.9004980213125231</v>
      </c>
      <c r="P627" s="33">
        <f t="shared" si="380"/>
        <v>0.47320338921154914</v>
      </c>
      <c r="Q627" s="31">
        <f t="shared" si="381"/>
        <v>4.3516647893848424</v>
      </c>
      <c r="R627" s="31">
        <f t="shared" si="382"/>
        <v>0.19904172655507948</v>
      </c>
      <c r="S627" s="31">
        <f t="shared" si="383"/>
        <v>0.54883323192768041</v>
      </c>
      <c r="T627" s="31">
        <f t="shared" si="384"/>
        <v>8.3722157983774859E-2</v>
      </c>
      <c r="U627" s="31">
        <f t="shared" si="385"/>
        <v>6.0782396468350403E-2</v>
      </c>
      <c r="V627" s="47">
        <f t="shared" si="398"/>
        <v>4.6860918154930113E-4</v>
      </c>
      <c r="W627" s="31">
        <f t="shared" si="386"/>
        <v>0.42062616433648653</v>
      </c>
      <c r="X627" s="34">
        <f>(S627*H627*'Propiedades físicas'!$F$5*60*24*365)/(1000000)</f>
        <v>52835.667404483625</v>
      </c>
      <c r="Y627" s="34">
        <f>(U627*H627*'Propiedades físicas'!$F$7*60*24*365)/(1000000)</f>
        <v>1829.9365570535056</v>
      </c>
      <c r="Z627" s="31">
        <f t="shared" si="399"/>
        <v>294.33250808958354</v>
      </c>
      <c r="AA627" s="31">
        <f t="shared" si="400"/>
        <v>2706.7354989973719</v>
      </c>
      <c r="AB627" s="31">
        <f t="shared" si="400"/>
        <v>123.80395391725943</v>
      </c>
      <c r="AC627" s="31">
        <f t="shared" si="400"/>
        <v>341.37427025901724</v>
      </c>
      <c r="AD627" s="31">
        <f t="shared" si="400"/>
        <v>52.075182265907962</v>
      </c>
      <c r="AE627" s="31">
        <f t="shared" si="401"/>
        <v>37.806650603313948</v>
      </c>
      <c r="AF627" s="31">
        <f t="shared" si="402"/>
        <v>3556.1280641324538</v>
      </c>
      <c r="AG627" s="31">
        <f t="shared" si="403"/>
        <v>8.2767690809073355E-2</v>
      </c>
      <c r="AH627" s="31">
        <f t="shared" si="404"/>
        <v>0.76114680072909635</v>
      </c>
      <c r="AI627" s="31">
        <f t="shared" si="404"/>
        <v>3.4814256316008804E-2</v>
      </c>
      <c r="AJ627" s="31">
        <f t="shared" si="404"/>
        <v>9.5996056413760855E-2</v>
      </c>
      <c r="AK627" s="31">
        <f t="shared" si="404"/>
        <v>1.464378709843008E-2</v>
      </c>
      <c r="AL627" s="31">
        <f t="shared" si="405"/>
        <v>1.0631408633630629E-2</v>
      </c>
      <c r="AM627" s="31">
        <f t="shared" si="406"/>
        <v>1</v>
      </c>
      <c r="AN627" s="31">
        <f>(Z627*'Propiedades físicas'!$F$4)/1000</f>
        <v>258.83012096381799</v>
      </c>
      <c r="AO627" s="31">
        <f>(AA627*'Propiedades físicas'!$F$6)/1000</f>
        <v>86.7238053878758</v>
      </c>
      <c r="AP627" s="31">
        <f>(AB627*'Propiedades físicas'!$F$9)/1000</f>
        <v>76.380849369253212</v>
      </c>
      <c r="AQ627" s="31">
        <f>(AC627*'Propiedades físicas'!$F$5)/1000</f>
        <v>100.52448136317281</v>
      </c>
      <c r="AR627" s="31">
        <f>(AD627*'Propiedades físicas'!$F$8)/1000</f>
        <v>18.461693616909685</v>
      </c>
      <c r="AS627" s="31">
        <f>(AE627*'Propiedades físicas'!$F$7)/1000</f>
        <v>3.4816144540591818</v>
      </c>
      <c r="AT627" s="31">
        <f t="shared" si="407"/>
        <v>544.40256515508861</v>
      </c>
      <c r="AU627" s="31">
        <f t="shared" si="408"/>
        <v>0.47543883429366801</v>
      </c>
      <c r="AV627" s="31">
        <f t="shared" si="411"/>
        <v>0.15930087574655355</v>
      </c>
      <c r="AW627" s="31">
        <f t="shared" si="411"/>
        <v>0.14030214818604675</v>
      </c>
      <c r="AX627" s="31">
        <f t="shared" si="411"/>
        <v>0.18465100607036181</v>
      </c>
      <c r="AY627" s="31">
        <f t="shared" si="411"/>
        <v>3.391184171156568E-2</v>
      </c>
      <c r="AZ627" s="31">
        <f t="shared" si="412"/>
        <v>6.3952939918042904E-3</v>
      </c>
      <c r="BA627" s="31">
        <f t="shared" si="409"/>
        <v>1.0000000000000002</v>
      </c>
      <c r="BB627" s="34">
        <f>AU627*'Propiedades físicas'!$C$4+'Diseño reactor'!AV627*'Propiedades físicas'!$C$5+'Diseño reactor'!AW627*'Propiedades físicas'!$C$8+'Diseño reactor'!AX627*'Propiedades físicas'!$C$9+'Diseño reactor'!AY627*'Propiedades físicas'!$C$7+'Diseño reactor'!AZ627*'Propiedades físicas'!$C$6</f>
        <v>877.06756360948305</v>
      </c>
      <c r="BC627" s="45">
        <f>AU627*'Propiedades físicas'!$L$4+'Diseño reactor'!AV627*'Propiedades físicas'!$L$5+'Diseño reactor'!AW627*'Propiedades físicas'!$L$8+AX627*'Propiedades físicas'!$L$9+'Diseño reactor'!AY627*'Propiedades físicas'!$L$7+'Diseño reactor'!AZ627*'Propiedades físicas'!$L$6</f>
        <v>1.9581893718179215</v>
      </c>
      <c r="BD627" s="29">
        <f t="shared" si="388"/>
        <v>4.0006219019447107</v>
      </c>
      <c r="BE627" s="58">
        <f t="shared" si="389"/>
        <v>44.076967351150607</v>
      </c>
      <c r="BF627" s="30">
        <f>AU627*'Propiedades físicas'!$I$4+'Diseño reactor'!AV627*'Propiedades físicas'!$I$5+'Diseño reactor'!AW627*'Propiedades físicas'!$I$8+'Diseño reactor'!AX627*'Propiedades físicas'!$I$9+'Diseño reactor'!AY627*'Propiedades físicas'!$I$7+'Diseño reactor'!AZ627*'Propiedades físicas'!$I$6</f>
        <v>1.920763772495284E-2</v>
      </c>
      <c r="BG627" s="24">
        <f>AU627*'Propiedades físicas'!$O$4+'Diseño reactor'!AV627*'Propiedades físicas'!$O$5+'Diseño reactor'!AW627*'Propiedades físicas'!$O$8+'Diseño reactor'!AX627*'Propiedades físicas'!$O$9+'Diseño reactor'!AY627*'Propiedades físicas'!$O$7+'Diseño reactor'!AZ627*'Propiedades físicas'!$O$6</f>
        <v>0.14741619823290977</v>
      </c>
      <c r="BH627" s="54">
        <f t="shared" si="390"/>
        <v>42871.95552465129</v>
      </c>
      <c r="BI627" s="34">
        <f t="shared" si="410"/>
        <v>255.14287101140911</v>
      </c>
      <c r="BJ627" s="27">
        <f t="shared" si="391"/>
        <v>4816.9081432047733</v>
      </c>
      <c r="BK627" s="34">
        <f t="shared" si="392"/>
        <v>546.22329669876319</v>
      </c>
      <c r="BL627" s="27">
        <f t="shared" si="393"/>
        <v>104.87270645153467</v>
      </c>
      <c r="BM627" s="34">
        <f t="shared" si="394"/>
        <v>1.1054421768707483</v>
      </c>
      <c r="BN627" s="45">
        <f t="shared" si="395"/>
        <v>560.79912813373608</v>
      </c>
      <c r="BO627" s="45">
        <f t="shared" si="396"/>
        <v>77.929193268235665</v>
      </c>
      <c r="BP627" s="66">
        <f t="shared" si="397"/>
        <v>6.700597672741889</v>
      </c>
    </row>
    <row r="628" spans="8:68">
      <c r="H628" s="68">
        <v>623</v>
      </c>
      <c r="I628" s="31">
        <f>('Propiedades físicas'!$C$10*'Diseño reactor'!H628)/1000</f>
        <v>545.27781043668847</v>
      </c>
      <c r="J628" s="31">
        <f t="shared" si="375"/>
        <v>0.83627096366677767</v>
      </c>
      <c r="K628" s="31">
        <f>(I628*1000)/'Propiedades físicas'!$F$10</f>
        <v>3561.8453118239859</v>
      </c>
      <c r="L628" s="31">
        <f t="shared" si="376"/>
        <v>508.83504454628365</v>
      </c>
      <c r="M628" s="31">
        <f t="shared" si="377"/>
        <v>3053.010267277702</v>
      </c>
      <c r="N628" s="31">
        <f t="shared" si="378"/>
        <v>0.81674967021875389</v>
      </c>
      <c r="O628" s="32">
        <f t="shared" si="379"/>
        <v>4.9004980213125231</v>
      </c>
      <c r="P628" s="33">
        <f t="shared" si="380"/>
        <v>0.47352309419202226</v>
      </c>
      <c r="Q628" s="31">
        <f t="shared" si="381"/>
        <v>4.3524228566383361</v>
      </c>
      <c r="R628" s="31">
        <f t="shared" si="382"/>
        <v>0.19899084898997424</v>
      </c>
      <c r="S628" s="31">
        <f t="shared" si="383"/>
        <v>0.54807516467418693</v>
      </c>
      <c r="T628" s="31">
        <f t="shared" si="384"/>
        <v>8.3622865426059428E-2</v>
      </c>
      <c r="U628" s="31">
        <f t="shared" si="385"/>
        <v>6.0612861610697941E-2</v>
      </c>
      <c r="V628" s="47">
        <f t="shared" si="398"/>
        <v>4.6892578259792497E-4</v>
      </c>
      <c r="W628" s="31">
        <f t="shared" si="386"/>
        <v>0.42023472863454431</v>
      </c>
      <c r="X628" s="34">
        <f>(S628*H628*'Propiedades físicas'!$F$5*60*24*365)/(1000000)</f>
        <v>52847.516445657006</v>
      </c>
      <c r="Y628" s="34">
        <f>(U628*H628*'Propiedades físicas'!$F$7*60*24*365)/(1000000)</f>
        <v>1827.7662942989073</v>
      </c>
      <c r="Z628" s="31">
        <f t="shared" si="399"/>
        <v>295.0048876816299</v>
      </c>
      <c r="AA628" s="31">
        <f t="shared" si="400"/>
        <v>2711.5594396856832</v>
      </c>
      <c r="AB628" s="31">
        <f t="shared" si="400"/>
        <v>123.97129892075395</v>
      </c>
      <c r="AC628" s="31">
        <f t="shared" si="400"/>
        <v>341.45082759201847</v>
      </c>
      <c r="AD628" s="31">
        <f t="shared" si="400"/>
        <v>52.097045160435023</v>
      </c>
      <c r="AE628" s="31">
        <f t="shared" si="401"/>
        <v>37.761812783464819</v>
      </c>
      <c r="AF628" s="31">
        <f t="shared" si="402"/>
        <v>3561.845311823985</v>
      </c>
      <c r="AG628" s="31">
        <f t="shared" si="403"/>
        <v>8.2823610195065123E-2</v>
      </c>
      <c r="AH628" s="31">
        <f t="shared" si="404"/>
        <v>0.76127939376938325</v>
      </c>
      <c r="AI628" s="31">
        <f t="shared" si="404"/>
        <v>3.4805357354856466E-2</v>
      </c>
      <c r="AJ628" s="31">
        <f t="shared" si="404"/>
        <v>9.5863463373473942E-2</v>
      </c>
      <c r="AK628" s="31">
        <f t="shared" si="404"/>
        <v>1.462641990304645E-2</v>
      </c>
      <c r="AL628" s="31">
        <f t="shared" si="405"/>
        <v>1.0601755404174859E-2</v>
      </c>
      <c r="AM628" s="31">
        <f t="shared" si="406"/>
        <v>1.0000000000000002</v>
      </c>
      <c r="AN628" s="31">
        <f>(Z628*'Propiedades físicas'!$F$4)/1000</f>
        <v>259.4213981294717</v>
      </c>
      <c r="AO628" s="31">
        <f>(AA628*'Propiedades físicas'!$F$6)/1000</f>
        <v>86.878364447529279</v>
      </c>
      <c r="AP628" s="31">
        <f>(AB628*'Propiedades físicas'!$F$9)/1000</f>
        <v>76.484092869159142</v>
      </c>
      <c r="AQ628" s="31">
        <f>(AC628*'Propiedades físicas'!$F$5)/1000</f>
        <v>100.5470252010217</v>
      </c>
      <c r="AR628" s="31">
        <f>(AD628*'Propiedades físicas'!$F$8)/1000</f>
        <v>18.469444450277418</v>
      </c>
      <c r="AS628" s="31">
        <f>(AE628*'Propiedades físicas'!$F$7)/1000</f>
        <v>3.4774853392292751</v>
      </c>
      <c r="AT628" s="31">
        <f t="shared" si="407"/>
        <v>545.27781043668847</v>
      </c>
      <c r="AU628" s="31">
        <f t="shared" si="408"/>
        <v>0.47576004958227214</v>
      </c>
      <c r="AV628" s="31">
        <f t="shared" si="411"/>
        <v>0.15932862622440533</v>
      </c>
      <c r="AW628" s="31">
        <f t="shared" si="411"/>
        <v>0.14026628519489262</v>
      </c>
      <c r="AX628" s="31">
        <f t="shared" si="411"/>
        <v>0.18439595977782061</v>
      </c>
      <c r="AY628" s="31">
        <f t="shared" si="411"/>
        <v>3.3871623045665607E-2</v>
      </c>
      <c r="AZ628" s="31">
        <f t="shared" si="412"/>
        <v>6.3774561749437662E-3</v>
      </c>
      <c r="BA628" s="31">
        <f t="shared" si="409"/>
        <v>1</v>
      </c>
      <c r="BB628" s="34">
        <f>AU628*'Propiedades físicas'!$C$4+'Diseño reactor'!AV628*'Propiedades físicas'!$C$5+'Diseño reactor'!AW628*'Propiedades físicas'!$C$8+'Diseño reactor'!AX628*'Propiedades físicas'!$C$9+'Diseño reactor'!AY628*'Propiedades físicas'!$C$7+'Diseño reactor'!AZ628*'Propiedades físicas'!$C$6</f>
        <v>877.0628067870864</v>
      </c>
      <c r="BC628" s="45">
        <f>AU628*'Propiedades físicas'!$L$4+'Diseño reactor'!AV628*'Propiedades físicas'!$L$5+'Diseño reactor'!AW628*'Propiedades físicas'!$L$8+AX628*'Propiedades físicas'!$L$9+'Diseño reactor'!AY628*'Propiedades físicas'!$L$7+'Diseño reactor'!AZ628*'Propiedades físicas'!$L$6</f>
        <v>1.9584390784608283</v>
      </c>
      <c r="BD628" s="29">
        <f t="shared" si="388"/>
        <v>3.9964109723373631</v>
      </c>
      <c r="BE628" s="58">
        <f t="shared" si="389"/>
        <v>44.07210442764017</v>
      </c>
      <c r="BF628" s="30">
        <f>AU628*'Propiedades físicas'!$I$4+'Diseño reactor'!AV628*'Propiedades físicas'!$I$5+'Diseño reactor'!AW628*'Propiedades físicas'!$I$8+'Diseño reactor'!AX628*'Propiedades físicas'!$I$9+'Diseño reactor'!AY628*'Propiedades físicas'!$I$7+'Diseño reactor'!AZ628*'Propiedades físicas'!$I$6</f>
        <v>1.9209746874630149E-2</v>
      </c>
      <c r="BG628" s="24">
        <f>AU628*'Propiedades físicas'!$O$4+'Diseño reactor'!AV628*'Propiedades físicas'!$O$5+'Diseño reactor'!AW628*'Propiedades físicas'!$O$8+'Diseño reactor'!AX628*'Propiedades físicas'!$O$9+'Diseño reactor'!AY628*'Propiedades físicas'!$O$7+'Diseño reactor'!AZ628*'Propiedades físicas'!$O$6</f>
        <v>0.14742582667424772</v>
      </c>
      <c r="BH628" s="54">
        <f t="shared" si="390"/>
        <v>42867.015870866446</v>
      </c>
      <c r="BI628" s="34">
        <f t="shared" si="410"/>
        <v>255.18675943899652</v>
      </c>
      <c r="BJ628" s="27">
        <f t="shared" si="391"/>
        <v>4816.8142938961846</v>
      </c>
      <c r="BK628" s="34">
        <f t="shared" si="392"/>
        <v>546.24833016459831</v>
      </c>
      <c r="BL628" s="27">
        <f t="shared" si="393"/>
        <v>104.87362921292097</v>
      </c>
      <c r="BM628" s="34">
        <f t="shared" si="394"/>
        <v>1.1054421768707483</v>
      </c>
      <c r="BN628" s="45">
        <f t="shared" si="395"/>
        <v>561.85852684008751</v>
      </c>
      <c r="BO628" s="45">
        <f t="shared" si="396"/>
        <v>77.977280286580026</v>
      </c>
      <c r="BP628" s="66">
        <f t="shared" si="397"/>
        <v>6.7005613316954262</v>
      </c>
    </row>
    <row r="629" spans="8:68">
      <c r="H629" s="68">
        <v>624</v>
      </c>
      <c r="I629" s="31">
        <f>('Propiedades físicas'!$C$10*'Diseño reactor'!H629)/1000</f>
        <v>546.15305571828833</v>
      </c>
      <c r="J629" s="31">
        <f t="shared" si="375"/>
        <v>0.8349307858403886</v>
      </c>
      <c r="K629" s="31">
        <f>(I629*1000)/'Propiedades físicas'!$F$10</f>
        <v>3567.562559515517</v>
      </c>
      <c r="L629" s="31">
        <f t="shared" si="376"/>
        <v>509.65179421650242</v>
      </c>
      <c r="M629" s="31">
        <f t="shared" si="377"/>
        <v>3057.9107652990142</v>
      </c>
      <c r="N629" s="31">
        <f t="shared" si="378"/>
        <v>0.81674967021875389</v>
      </c>
      <c r="O629" s="32">
        <f t="shared" si="379"/>
        <v>4.9004980213125231</v>
      </c>
      <c r="P629" s="33">
        <f t="shared" si="380"/>
        <v>0.47384220468930305</v>
      </c>
      <c r="Q629" s="31">
        <f t="shared" si="381"/>
        <v>4.3531789500354368</v>
      </c>
      <c r="R629" s="31">
        <f t="shared" si="382"/>
        <v>0.19893981644017966</v>
      </c>
      <c r="S629" s="31">
        <f t="shared" si="383"/>
        <v>0.5473190712770859</v>
      </c>
      <c r="T629" s="31">
        <f t="shared" si="384"/>
        <v>8.3523692430907334E-2</v>
      </c>
      <c r="U629" s="31">
        <f t="shared" si="385"/>
        <v>6.0443956658363863E-2</v>
      </c>
      <c r="V629" s="47">
        <f t="shared" si="398"/>
        <v>4.6924179493503795E-4</v>
      </c>
      <c r="W629" s="31">
        <f t="shared" si="386"/>
        <v>0.41984402079722705</v>
      </c>
      <c r="X629" s="34">
        <f>(S629*H629*'Propiedades físicas'!$F$5*60*24*365)/(1000000)</f>
        <v>52859.321461818909</v>
      </c>
      <c r="Y629" s="34">
        <f>(U629*H629*'Propiedades físicas'!$F$7*60*24*365)/(1000000)</f>
        <v>1825.5986448537449</v>
      </c>
      <c r="Z629" s="31">
        <f t="shared" si="399"/>
        <v>295.67753572612509</v>
      </c>
      <c r="AA629" s="31">
        <f t="shared" si="400"/>
        <v>2716.3836648221127</v>
      </c>
      <c r="AB629" s="31">
        <f t="shared" si="400"/>
        <v>124.13844545867211</v>
      </c>
      <c r="AC629" s="31">
        <f t="shared" si="400"/>
        <v>341.52710047690158</v>
      </c>
      <c r="AD629" s="31">
        <f t="shared" si="400"/>
        <v>52.118784076886179</v>
      </c>
      <c r="AE629" s="31">
        <f t="shared" si="401"/>
        <v>37.71702895481905</v>
      </c>
      <c r="AF629" s="31">
        <f t="shared" si="402"/>
        <v>3567.5625595155166</v>
      </c>
      <c r="AG629" s="31">
        <f t="shared" si="403"/>
        <v>8.2879425600396142E-2</v>
      </c>
      <c r="AH629" s="31">
        <f t="shared" si="404"/>
        <v>0.76141164156375829</v>
      </c>
      <c r="AI629" s="31">
        <f t="shared" si="404"/>
        <v>3.4796431285434949E-2</v>
      </c>
      <c r="AJ629" s="31">
        <f t="shared" si="404"/>
        <v>9.5731215579098847E-2</v>
      </c>
      <c r="AK629" s="31">
        <f t="shared" si="404"/>
        <v>1.4609073620271437E-2</v>
      </c>
      <c r="AL629" s="31">
        <f t="shared" si="405"/>
        <v>1.0572212351040345E-2</v>
      </c>
      <c r="AM629" s="31">
        <f t="shared" si="406"/>
        <v>1</v>
      </c>
      <c r="AN629" s="31">
        <f>(Z629*'Propiedades físicas'!$F$4)/1000</f>
        <v>260.01291136683989</v>
      </c>
      <c r="AO629" s="31">
        <f>(AA629*'Propiedades físicas'!$F$6)/1000</f>
        <v>87.032932620900496</v>
      </c>
      <c r="AP629" s="31">
        <f>(AB629*'Propiedades físicas'!$F$9)/1000</f>
        <v>76.587213925727738</v>
      </c>
      <c r="AQ629" s="31">
        <f>(AC629*'Propiedades físicas'!$F$5)/1000</f>
        <v>100.56948527743323</v>
      </c>
      <c r="AR629" s="31">
        <f>(AD629*'Propiedades físicas'!$F$8)/1000</f>
        <v>18.477151330937684</v>
      </c>
      <c r="AS629" s="31">
        <f>(AE629*'Propiedades físicas'!$F$7)/1000</f>
        <v>3.4733611964492868</v>
      </c>
      <c r="AT629" s="31">
        <f t="shared" si="407"/>
        <v>546.15305571828833</v>
      </c>
      <c r="AU629" s="31">
        <f t="shared" si="408"/>
        <v>0.47608066757930467</v>
      </c>
      <c r="AV629" s="31">
        <f t="shared" si="411"/>
        <v>0.15935630444553078</v>
      </c>
      <c r="AW629" s="31">
        <f t="shared" si="411"/>
        <v>0.14023031295687238</v>
      </c>
      <c r="AX629" s="31">
        <f t="shared" si="411"/>
        <v>0.18414157757511121</v>
      </c>
      <c r="AY629" s="31">
        <f t="shared" si="411"/>
        <v>3.3831452808841186E-2</v>
      </c>
      <c r="AZ629" s="31">
        <f t="shared" si="412"/>
        <v>6.3596846343397266E-3</v>
      </c>
      <c r="BA629" s="31">
        <f t="shared" si="409"/>
        <v>0.99999999999999989</v>
      </c>
      <c r="BB629" s="34">
        <f>AU629*'Propiedades físicas'!$C$4+'Diseño reactor'!AV629*'Propiedades físicas'!$C$5+'Diseño reactor'!AW629*'Propiedades físicas'!$C$8+'Diseño reactor'!AX629*'Propiedades físicas'!$C$9+'Diseño reactor'!AY629*'Propiedades físicas'!$C$7+'Diseño reactor'!AZ629*'Propiedades físicas'!$C$6</f>
        <v>877.05806660889186</v>
      </c>
      <c r="BC629" s="45">
        <f>AU629*'Propiedades físicas'!$L$4+'Diseño reactor'!AV629*'Propiedades físicas'!$L$5+'Diseño reactor'!AW629*'Propiedades físicas'!$L$8+AX629*'Propiedades físicas'!$L$9+'Diseño reactor'!AY629*'Propiedades físicas'!$L$7+'Diseño reactor'!AZ629*'Propiedades físicas'!$L$6</f>
        <v>1.9586883025509312</v>
      </c>
      <c r="BD629" s="29">
        <f t="shared" si="388"/>
        <v>3.9922089051566583</v>
      </c>
      <c r="BE629" s="58">
        <f t="shared" si="389"/>
        <v>44.06725256087384</v>
      </c>
      <c r="BF629" s="30">
        <f>AU629*'Propiedades físicas'!$I$4+'Diseño reactor'!AV629*'Propiedades físicas'!$I$5+'Diseño reactor'!AW629*'Propiedades físicas'!$I$8+'Diseño reactor'!AX629*'Propiedades físicas'!$I$9+'Diseño reactor'!AY629*'Propiedades físicas'!$I$7+'Diseño reactor'!AZ629*'Propiedades físicas'!$I$6</f>
        <v>1.9211848902518158E-2</v>
      </c>
      <c r="BG629" s="24">
        <f>AU629*'Propiedades físicas'!$O$4+'Diseño reactor'!AV629*'Propiedades físicas'!$O$5+'Diseño reactor'!AW629*'Propiedades físicas'!$O$8+'Diseño reactor'!AX629*'Propiedades físicas'!$O$9+'Diseño reactor'!AY629*'Propiedades físicas'!$O$7+'Diseño reactor'!AZ629*'Propiedades físicas'!$O$6</f>
        <v>0.14743544171468256</v>
      </c>
      <c r="BH629" s="54">
        <f t="shared" si="390"/>
        <v>42862.094003952225</v>
      </c>
      <c r="BI629" s="34">
        <f t="shared" si="410"/>
        <v>255.23051498404283</v>
      </c>
      <c r="BJ629" s="27">
        <f t="shared" si="391"/>
        <v>4816.7208529234886</v>
      </c>
      <c r="BK629" s="34">
        <f t="shared" si="392"/>
        <v>546.27335889776691</v>
      </c>
      <c r="BL629" s="27">
        <f t="shared" si="393"/>
        <v>104.87455173153897</v>
      </c>
      <c r="BM629" s="34">
        <f t="shared" si="394"/>
        <v>1.1054421768707483</v>
      </c>
      <c r="BN629" s="45">
        <f t="shared" si="395"/>
        <v>562.91824470613528</v>
      </c>
      <c r="BO629" s="45">
        <f t="shared" si="396"/>
        <v>78.025277947932679</v>
      </c>
      <c r="BP629" s="66">
        <f t="shared" si="397"/>
        <v>6.7005251178068992</v>
      </c>
    </row>
    <row r="630" spans="8:68">
      <c r="H630" s="68">
        <v>625</v>
      </c>
      <c r="I630" s="31">
        <f>('Propiedades físicas'!$C$10*'Diseño reactor'!H630)/1000</f>
        <v>547.02830099988807</v>
      </c>
      <c r="J630" s="31">
        <f t="shared" si="375"/>
        <v>0.83359489658304409</v>
      </c>
      <c r="K630" s="31">
        <f>(I630*1000)/'Propiedades físicas'!$F$10</f>
        <v>3573.2798072070482</v>
      </c>
      <c r="L630" s="31">
        <f t="shared" si="376"/>
        <v>510.46854388672114</v>
      </c>
      <c r="M630" s="31">
        <f t="shared" si="377"/>
        <v>3062.8112633203268</v>
      </c>
      <c r="N630" s="31">
        <f t="shared" si="378"/>
        <v>0.81674967021875378</v>
      </c>
      <c r="O630" s="32">
        <f t="shared" si="379"/>
        <v>4.9004980213125231</v>
      </c>
      <c r="P630" s="33">
        <f t="shared" si="380"/>
        <v>0.47416072235999057</v>
      </c>
      <c r="Q630" s="31">
        <f t="shared" si="381"/>
        <v>4.3539330769388895</v>
      </c>
      <c r="R630" s="31">
        <f t="shared" si="382"/>
        <v>0.19888863003244639</v>
      </c>
      <c r="S630" s="31">
        <f t="shared" si="383"/>
        <v>0.54656494437363379</v>
      </c>
      <c r="T630" s="31">
        <f t="shared" si="384"/>
        <v>8.3424639137763199E-2</v>
      </c>
      <c r="U630" s="31">
        <f t="shared" si="385"/>
        <v>6.0275678688553665E-2</v>
      </c>
      <c r="V630" s="47">
        <f t="shared" si="398"/>
        <v>4.6955722020115576E-4</v>
      </c>
      <c r="W630" s="31">
        <f t="shared" si="386"/>
        <v>0.41945403879625204</v>
      </c>
      <c r="X630" s="34">
        <f>(S630*H630*'Propiedades físicas'!$F$5*60*24*365)/(1000000)</f>
        <v>52871.08265724776</v>
      </c>
      <c r="Y630" s="34">
        <f>(U630*H630*'Propiedades físicas'!$F$7*60*24*365)/(1000000)</f>
        <v>1823.4336117658959</v>
      </c>
      <c r="Z630" s="31">
        <f t="shared" si="399"/>
        <v>296.35045147499409</v>
      </c>
      <c r="AA630" s="31">
        <f t="shared" si="400"/>
        <v>2721.2081730868058</v>
      </c>
      <c r="AB630" s="31">
        <f t="shared" si="400"/>
        <v>124.305393770279</v>
      </c>
      <c r="AC630" s="31">
        <f t="shared" si="400"/>
        <v>341.60309023352113</v>
      </c>
      <c r="AD630" s="31">
        <f t="shared" si="400"/>
        <v>52.140399461102</v>
      </c>
      <c r="AE630" s="31">
        <f t="shared" si="401"/>
        <v>37.672299180346037</v>
      </c>
      <c r="AF630" s="31">
        <f t="shared" si="402"/>
        <v>3573.2798072070473</v>
      </c>
      <c r="AG630" s="31">
        <f t="shared" si="403"/>
        <v>8.2935137314821147E-2</v>
      </c>
      <c r="AH630" s="31">
        <f t="shared" si="404"/>
        <v>0.76154354540003433</v>
      </c>
      <c r="AI630" s="31">
        <f t="shared" si="404"/>
        <v>3.4787478304823483E-2</v>
      </c>
      <c r="AJ630" s="31">
        <f t="shared" si="404"/>
        <v>9.5599311742823045E-2</v>
      </c>
      <c r="AK630" s="31">
        <f t="shared" si="404"/>
        <v>1.4591748274495208E-2</v>
      </c>
      <c r="AL630" s="31">
        <f t="shared" si="405"/>
        <v>1.0542778963003046E-2</v>
      </c>
      <c r="AM630" s="31">
        <f t="shared" si="406"/>
        <v>1.0000000000000004</v>
      </c>
      <c r="AN630" s="31">
        <f>(Z630*'Propiedades físicas'!$F$4)/1000</f>
        <v>260.60466001808027</v>
      </c>
      <c r="AO630" s="31">
        <f>(AA630*'Propiedades físicas'!$F$6)/1000</f>
        <v>87.187509865701259</v>
      </c>
      <c r="AP630" s="31">
        <f>(AB630*'Propiedades físicas'!$F$9)/1000</f>
        <v>76.690212686573616</v>
      </c>
      <c r="AQ630" s="31">
        <f>(AC630*'Propiedades físicas'!$F$5)/1000</f>
        <v>100.59186198106498</v>
      </c>
      <c r="AR630" s="31">
        <f>(AD630*'Propiedades físicas'!$F$8)/1000</f>
        <v>18.484814416949874</v>
      </c>
      <c r="AS630" s="31">
        <f>(AE630*'Propiedades físicas'!$F$7)/1000</f>
        <v>3.4692420315180668</v>
      </c>
      <c r="AT630" s="31">
        <f t="shared" si="407"/>
        <v>547.02830099988807</v>
      </c>
      <c r="AU630" s="31">
        <f t="shared" si="408"/>
        <v>0.47640068994919077</v>
      </c>
      <c r="AV630" s="31">
        <f t="shared" si="411"/>
        <v>0.15938391067945695</v>
      </c>
      <c r="AW630" s="31">
        <f t="shared" si="411"/>
        <v>0.14019423226621927</v>
      </c>
      <c r="AX630" s="31">
        <f t="shared" si="411"/>
        <v>0.18388785698509147</v>
      </c>
      <c r="AY630" s="31">
        <f t="shared" si="411"/>
        <v>3.3791331057574765E-2</v>
      </c>
      <c r="AZ630" s="31">
        <f t="shared" si="412"/>
        <v>6.3419790624667819E-3</v>
      </c>
      <c r="BA630" s="31">
        <f t="shared" si="409"/>
        <v>1</v>
      </c>
      <c r="BB630" s="34">
        <f>AU630*'Propiedades físicas'!$C$4+'Diseño reactor'!AV630*'Propiedades físicas'!$C$5+'Diseño reactor'!AW630*'Propiedades físicas'!$C$8+'Diseño reactor'!AX630*'Propiedades físicas'!$C$9+'Diseño reactor'!AY630*'Propiedades físicas'!$C$7+'Diseño reactor'!AZ630*'Propiedades físicas'!$C$6</f>
        <v>877.05334300093011</v>
      </c>
      <c r="BC630" s="45">
        <f>AU630*'Propiedades físicas'!$L$4+'Diseño reactor'!AV630*'Propiedades físicas'!$L$5+'Diseño reactor'!AW630*'Propiedades físicas'!$L$8+AX630*'Propiedades físicas'!$L$9+'Diseño reactor'!AY630*'Propiedades físicas'!$L$7+'Diseño reactor'!AZ630*'Propiedades físicas'!$L$6</f>
        <v>1.9589370454435822</v>
      </c>
      <c r="BD630" s="29">
        <f t="shared" si="388"/>
        <v>3.9880156725282405</v>
      </c>
      <c r="BE630" s="58">
        <f t="shared" si="389"/>
        <v>44.062411712110446</v>
      </c>
      <c r="BF630" s="30">
        <f>AU630*'Propiedades físicas'!$I$4+'Diseño reactor'!AV630*'Propiedades físicas'!$I$5+'Diseño reactor'!AW630*'Propiedades físicas'!$I$8+'Diseño reactor'!AX630*'Propiedades físicas'!$I$9+'Diseño reactor'!AY630*'Propiedades físicas'!$I$7+'Diseño reactor'!AZ630*'Propiedades físicas'!$I$6</f>
        <v>1.9213943839131466E-2</v>
      </c>
      <c r="BG630" s="24">
        <f>AU630*'Propiedades físicas'!$O$4+'Diseño reactor'!AV630*'Propiedades físicas'!$O$5+'Diseño reactor'!AW630*'Propiedades físicas'!$O$8+'Diseño reactor'!AX630*'Propiedades físicas'!$O$9+'Diseño reactor'!AY630*'Propiedades físicas'!$O$7+'Diseño reactor'!AZ630*'Propiedades físicas'!$O$6</f>
        <v>0.14744504337230013</v>
      </c>
      <c r="BH630" s="54">
        <f t="shared" si="390"/>
        <v>42857.189840919811</v>
      </c>
      <c r="BI630" s="34">
        <f t="shared" si="410"/>
        <v>255.27413817844331</v>
      </c>
      <c r="BJ630" s="27">
        <f t="shared" si="391"/>
        <v>4816.6278182858268</v>
      </c>
      <c r="BK630" s="34">
        <f t="shared" si="392"/>
        <v>546.29838275029317</v>
      </c>
      <c r="BL630" s="27">
        <f t="shared" si="393"/>
        <v>104.8754740019815</v>
      </c>
      <c r="BM630" s="34">
        <f t="shared" si="394"/>
        <v>1.1054421768707483</v>
      </c>
      <c r="BN630" s="45">
        <f t="shared" si="395"/>
        <v>563.97828080026181</v>
      </c>
      <c r="BO630" s="45">
        <f t="shared" si="396"/>
        <v>78.073186501086894</v>
      </c>
      <c r="BP630" s="66">
        <f t="shared" si="397"/>
        <v>6.7004890305112008</v>
      </c>
    </row>
    <row r="631" spans="8:68">
      <c r="H631" s="68">
        <v>626</v>
      </c>
      <c r="I631" s="31">
        <f>('Propiedades físicas'!$C$10*'Diseño reactor'!H631)/1000</f>
        <v>547.90354628148793</v>
      </c>
      <c r="J631" s="31">
        <f t="shared" si="375"/>
        <v>0.832263275342496</v>
      </c>
      <c r="K631" s="31">
        <f>(I631*1000)/'Propiedades físicas'!$F$10</f>
        <v>3578.9970548985793</v>
      </c>
      <c r="L631" s="31">
        <f t="shared" si="376"/>
        <v>511.28529355693991</v>
      </c>
      <c r="M631" s="31">
        <f t="shared" si="377"/>
        <v>3067.7117613416394</v>
      </c>
      <c r="N631" s="31">
        <f t="shared" si="378"/>
        <v>0.81674967021875389</v>
      </c>
      <c r="O631" s="32">
        <f t="shared" si="379"/>
        <v>4.9004980213125231</v>
      </c>
      <c r="P631" s="33">
        <f t="shared" si="380"/>
        <v>0.47447864885453467</v>
      </c>
      <c r="Q631" s="31">
        <f t="shared" si="381"/>
        <v>4.3546852446761184</v>
      </c>
      <c r="R631" s="31">
        <f t="shared" si="382"/>
        <v>0.19883729088676566</v>
      </c>
      <c r="S631" s="31">
        <f t="shared" si="383"/>
        <v>0.54581277663640471</v>
      </c>
      <c r="T631" s="31">
        <f t="shared" si="384"/>
        <v>8.3325705682721365E-2</v>
      </c>
      <c r="U631" s="31">
        <f t="shared" si="385"/>
        <v>6.0108024794732103E-2</v>
      </c>
      <c r="V631" s="47">
        <f t="shared" si="398"/>
        <v>4.6987206003070423E-4</v>
      </c>
      <c r="W631" s="31">
        <f t="shared" si="386"/>
        <v>0.41906478061086588</v>
      </c>
      <c r="X631" s="34">
        <f>(S631*H631*'Propiedades físicas'!$F$5*60*24*365)/(1000000)</f>
        <v>52882.80023508559</v>
      </c>
      <c r="Y631" s="34">
        <f>(U631*H631*'Propiedades físicas'!$F$7*60*24*365)/(1000000)</f>
        <v>1821.2711980100091</v>
      </c>
      <c r="Z631" s="31">
        <f t="shared" si="399"/>
        <v>297.02363418293868</v>
      </c>
      <c r="AA631" s="31">
        <f t="shared" si="400"/>
        <v>2726.0329631672503</v>
      </c>
      <c r="AB631" s="31">
        <f t="shared" si="400"/>
        <v>124.4721440951153</v>
      </c>
      <c r="AC631" s="31">
        <f t="shared" si="400"/>
        <v>341.67879817438933</v>
      </c>
      <c r="AD631" s="31">
        <f t="shared" si="400"/>
        <v>52.161891757383572</v>
      </c>
      <c r="AE631" s="31">
        <f t="shared" si="401"/>
        <v>37.627623521502294</v>
      </c>
      <c r="AF631" s="31">
        <f t="shared" si="402"/>
        <v>3578.9970548985793</v>
      </c>
      <c r="AG631" s="31">
        <f t="shared" si="403"/>
        <v>8.299074562701915E-2</v>
      </c>
      <c r="AH631" s="31">
        <f t="shared" si="404"/>
        <v>0.76167510655984594</v>
      </c>
      <c r="AI631" s="31">
        <f t="shared" si="404"/>
        <v>3.4778498608918962E-2</v>
      </c>
      <c r="AJ631" s="31">
        <f t="shared" si="404"/>
        <v>9.5467750583011227E-2</v>
      </c>
      <c r="AK631" s="31">
        <f t="shared" si="404"/>
        <v>1.4574443889521926E-2</v>
      </c>
      <c r="AL631" s="31">
        <f t="shared" si="405"/>
        <v>1.0513454731682805E-2</v>
      </c>
      <c r="AM631" s="31">
        <f t="shared" si="406"/>
        <v>1</v>
      </c>
      <c r="AN631" s="31">
        <f>(Z631*'Propiedades físicas'!$F$4)/1000</f>
        <v>261.19664342779259</v>
      </c>
      <c r="AO631" s="31">
        <f>(AA631*'Propiedades físicas'!$F$6)/1000</f>
        <v>87.342096139878691</v>
      </c>
      <c r="AP631" s="31">
        <f>(AB631*'Propiedades físicas'!$F$9)/1000</f>
        <v>76.79308929948138</v>
      </c>
      <c r="AQ631" s="31">
        <f>(AC631*'Propiedades físicas'!$F$5)/1000</f>
        <v>100.61415569841243</v>
      </c>
      <c r="AR631" s="31">
        <f>(AD631*'Propiedades físicas'!$F$8)/1000</f>
        <v>18.492433865827618</v>
      </c>
      <c r="AS631" s="31">
        <f>(AE631*'Propiedades físicas'!$F$7)/1000</f>
        <v>3.4651278500951461</v>
      </c>
      <c r="AT631" s="31">
        <f t="shared" si="407"/>
        <v>547.90354628148793</v>
      </c>
      <c r="AU631" s="31">
        <f t="shared" si="408"/>
        <v>0.47672011835017697</v>
      </c>
      <c r="AV631" s="31">
        <f t="shared" si="411"/>
        <v>0.15941144519441802</v>
      </c>
      <c r="AW631" s="31">
        <f t="shared" si="411"/>
        <v>0.14015804391240166</v>
      </c>
      <c r="AX631" s="31">
        <f t="shared" si="411"/>
        <v>0.18363479554250128</v>
      </c>
      <c r="AY631" s="31">
        <f t="shared" si="411"/>
        <v>3.3751257846991643E-2</v>
      </c>
      <c r="AZ631" s="31">
        <f t="shared" si="412"/>
        <v>6.32433915351028E-3</v>
      </c>
      <c r="BA631" s="31">
        <f t="shared" si="409"/>
        <v>0.99999999999999989</v>
      </c>
      <c r="BB631" s="34">
        <f>AU631*'Propiedades físicas'!$C$4+'Diseño reactor'!AV631*'Propiedades físicas'!$C$5+'Diseño reactor'!AW631*'Propiedades físicas'!$C$8+'Diseño reactor'!AX631*'Propiedades físicas'!$C$9+'Diseño reactor'!AY631*'Propiedades físicas'!$C$7+'Diseño reactor'!AZ631*'Propiedades físicas'!$C$6</f>
        <v>877.04863588962996</v>
      </c>
      <c r="BC631" s="45">
        <f>AU631*'Propiedades físicas'!$L$4+'Diseño reactor'!AV631*'Propiedades físicas'!$L$5+'Diseño reactor'!AW631*'Propiedades físicas'!$L$8+AX631*'Propiedades físicas'!$L$9+'Diseño reactor'!AY631*'Propiedades físicas'!$L$7+'Diseño reactor'!AZ631*'Propiedades físicas'!$L$6</f>
        <v>1.9591853084892099</v>
      </c>
      <c r="BD631" s="29">
        <f t="shared" si="388"/>
        <v>3.9838312466939128</v>
      </c>
      <c r="BE631" s="58">
        <f t="shared" si="389"/>
        <v>44.057581842795777</v>
      </c>
      <c r="BF631" s="30">
        <f>AU631*'Propiedades físicas'!$I$4+'Diseño reactor'!AV631*'Propiedades físicas'!$I$5+'Diseño reactor'!AW631*'Propiedades físicas'!$I$8+'Diseño reactor'!AX631*'Propiedades físicas'!$I$9+'Diseño reactor'!AY631*'Propiedades físicas'!$I$7+'Diseño reactor'!AZ631*'Propiedades físicas'!$I$6</f>
        <v>1.9216031714825298E-2</v>
      </c>
      <c r="BG631" s="24">
        <f>AU631*'Propiedades físicas'!$O$4+'Diseño reactor'!AV631*'Propiedades físicas'!$O$5+'Diseño reactor'!AW631*'Propiedades físicas'!$O$8+'Diseño reactor'!AX631*'Propiedades físicas'!$O$9+'Diseño reactor'!AY631*'Propiedades físicas'!$O$7+'Diseño reactor'!AZ631*'Propiedades físicas'!$O$6</f>
        <v>0.14745463166521564</v>
      </c>
      <c r="BH631" s="54">
        <f t="shared" si="390"/>
        <v>42852.303299261956</v>
      </c>
      <c r="BI631" s="34">
        <f t="shared" si="410"/>
        <v>255.31762955147309</v>
      </c>
      <c r="BJ631" s="27">
        <f t="shared" si="391"/>
        <v>4816.5351879940208</v>
      </c>
      <c r="BK631" s="34">
        <f t="shared" si="392"/>
        <v>546.32340157554495</v>
      </c>
      <c r="BL631" s="27">
        <f t="shared" si="393"/>
        <v>104.87639601889245</v>
      </c>
      <c r="BM631" s="34">
        <f t="shared" si="394"/>
        <v>1.1054421768707483</v>
      </c>
      <c r="BN631" s="45">
        <f t="shared" si="395"/>
        <v>565.03863419443223</v>
      </c>
      <c r="BO631" s="45">
        <f t="shared" si="396"/>
        <v>78.121006193913303</v>
      </c>
      <c r="BP631" s="66">
        <f t="shared" si="397"/>
        <v>6.7004530692462643</v>
      </c>
    </row>
    <row r="632" spans="8:68">
      <c r="H632" s="68">
        <v>627</v>
      </c>
      <c r="I632" s="31">
        <f>('Propiedades físicas'!$C$10*'Diseño reactor'!H632)/1000</f>
        <v>548.77879156308768</v>
      </c>
      <c r="J632" s="31">
        <f t="shared" si="375"/>
        <v>0.83093590169761178</v>
      </c>
      <c r="K632" s="31">
        <f>(I632*1000)/'Propiedades físicas'!$F$10</f>
        <v>3584.7143025901109</v>
      </c>
      <c r="L632" s="31">
        <f t="shared" si="376"/>
        <v>512.10204322715867</v>
      </c>
      <c r="M632" s="31">
        <f t="shared" si="377"/>
        <v>3072.612259362952</v>
      </c>
      <c r="N632" s="31">
        <f t="shared" si="378"/>
        <v>0.81674967021875389</v>
      </c>
      <c r="O632" s="32">
        <f t="shared" si="379"/>
        <v>4.9004980213125231</v>
      </c>
      <c r="P632" s="33">
        <f t="shared" si="380"/>
        <v>0.47479598581726434</v>
      </c>
      <c r="Q632" s="31">
        <f t="shared" si="381"/>
        <v>4.3554354605394385</v>
      </c>
      <c r="R632" s="31">
        <f t="shared" si="382"/>
        <v>0.19878580011641236</v>
      </c>
      <c r="S632" s="31">
        <f t="shared" si="383"/>
        <v>0.54506256077308457</v>
      </c>
      <c r="T632" s="31">
        <f t="shared" si="384"/>
        <v>8.3226892198559513E-2</v>
      </c>
      <c r="U632" s="31">
        <f t="shared" si="385"/>
        <v>5.9940992086517715E-2</v>
      </c>
      <c r="V632" s="47">
        <f t="shared" si="398"/>
        <v>4.7018631605204818E-4</v>
      </c>
      <c r="W632" s="31">
        <f t="shared" si="386"/>
        <v>0.41867624422780919</v>
      </c>
      <c r="X632" s="34">
        <f>(S632*H632*'Propiedades físicas'!$F$5*60*24*365)/(1000000)</f>
        <v>52894.47439734541</v>
      </c>
      <c r="Y632" s="34">
        <f>(U632*H632*'Propiedades físicas'!$F$7*60*24*365)/(1000000)</f>
        <v>1819.1114064882395</v>
      </c>
      <c r="Z632" s="31">
        <f t="shared" si="399"/>
        <v>297.69708310742476</v>
      </c>
      <c r="AA632" s="31">
        <f t="shared" si="400"/>
        <v>2730.858033758228</v>
      </c>
      <c r="AB632" s="31">
        <f t="shared" si="400"/>
        <v>124.63869667299055</v>
      </c>
      <c r="AC632" s="31">
        <f t="shared" si="400"/>
        <v>341.75422560472401</v>
      </c>
      <c r="AD632" s="31">
        <f t="shared" si="400"/>
        <v>52.183261408496811</v>
      </c>
      <c r="AE632" s="31">
        <f t="shared" si="401"/>
        <v>37.583002038246605</v>
      </c>
      <c r="AF632" s="31">
        <f t="shared" si="402"/>
        <v>3584.7143025901114</v>
      </c>
      <c r="AG632" s="31">
        <f t="shared" si="403"/>
        <v>8.3046250824598697E-2</v>
      </c>
      <c r="AH632" s="31">
        <f t="shared" si="404"/>
        <v>0.76180632631868728</v>
      </c>
      <c r="AI632" s="31">
        <f t="shared" si="404"/>
        <v>3.4769492392443577E-2</v>
      </c>
      <c r="AJ632" s="31">
        <f t="shared" si="404"/>
        <v>9.5336530824169666E-2</v>
      </c>
      <c r="AK632" s="31">
        <f t="shared" si="404"/>
        <v>1.4557160488575657E-2</v>
      </c>
      <c r="AL632" s="31">
        <f t="shared" si="405"/>
        <v>1.0484239151524922E-2</v>
      </c>
      <c r="AM632" s="31">
        <f t="shared" si="406"/>
        <v>0.99999999999999989</v>
      </c>
      <c r="AN632" s="31">
        <f>(Z632*'Propiedades físicas'!$F$4)/1000</f>
        <v>261.78886094300719</v>
      </c>
      <c r="AO632" s="31">
        <f>(AA632*'Propiedades físicas'!$F$6)/1000</f>
        <v>87.496691401613631</v>
      </c>
      <c r="AP632" s="31">
        <f>(AB632*'Propiedades físicas'!$F$9)/1000</f>
        <v>76.895843912401517</v>
      </c>
      <c r="AQ632" s="31">
        <f>(AC632*'Propiedades físicas'!$F$5)/1000</f>
        <v>100.63636681382309</v>
      </c>
      <c r="AR632" s="31">
        <f>(AD632*'Propiedades físicas'!$F$8)/1000</f>
        <v>18.500009834540283</v>
      </c>
      <c r="AS632" s="31">
        <f>(AE632*'Propiedades físicas'!$F$7)/1000</f>
        <v>3.4610186577021298</v>
      </c>
      <c r="AT632" s="31">
        <f t="shared" si="407"/>
        <v>548.77879156308779</v>
      </c>
      <c r="AU632" s="31">
        <f t="shared" si="408"/>
        <v>0.4770389544343604</v>
      </c>
      <c r="AV632" s="31">
        <f t="shared" si="411"/>
        <v>0.1594389082573629</v>
      </c>
      <c r="AW632" s="31">
        <f t="shared" si="411"/>
        <v>0.14012174868015384</v>
      </c>
      <c r="AX632" s="31">
        <f t="shared" si="411"/>
        <v>0.18338239079389404</v>
      </c>
      <c r="AY632" s="31">
        <f t="shared" si="411"/>
        <v>3.3711233230873709E-2</v>
      </c>
      <c r="AZ632" s="31">
        <f t="shared" si="412"/>
        <v>6.3067646033552116E-3</v>
      </c>
      <c r="BA632" s="31">
        <f t="shared" si="409"/>
        <v>1</v>
      </c>
      <c r="BB632" s="34">
        <f>AU632*'Propiedades físicas'!$C$4+'Diseño reactor'!AV632*'Propiedades físicas'!$C$5+'Diseño reactor'!AW632*'Propiedades físicas'!$C$8+'Diseño reactor'!AX632*'Propiedades físicas'!$C$9+'Diseño reactor'!AY632*'Propiedades físicas'!$C$7+'Diseño reactor'!AZ632*'Propiedades físicas'!$C$6</f>
        <v>877.04394520181745</v>
      </c>
      <c r="BC632" s="45">
        <f>AU632*'Propiedades físicas'!$L$4+'Diseño reactor'!AV632*'Propiedades físicas'!$L$5+'Diseño reactor'!AW632*'Propiedades físicas'!$L$8+AX632*'Propiedades físicas'!$L$9+'Diseño reactor'!AY632*'Propiedades físicas'!$L$7+'Diseño reactor'!AZ632*'Propiedades físicas'!$L$6</f>
        <v>1.9594330930333441</v>
      </c>
      <c r="BD632" s="29">
        <f t="shared" si="388"/>
        <v>3.979655600011045</v>
      </c>
      <c r="BE632" s="58">
        <f t="shared" si="389"/>
        <v>44.052762914561477</v>
      </c>
      <c r="BF632" s="30">
        <f>AU632*'Propiedades físicas'!$I$4+'Diseño reactor'!AV632*'Propiedades físicas'!$I$5+'Diseño reactor'!AW632*'Propiedades físicas'!$I$8+'Diseño reactor'!AX632*'Propiedades físicas'!$I$9+'Diseño reactor'!AY632*'Propiedades físicas'!$I$7+'Diseño reactor'!AZ632*'Propiedades físicas'!$I$6</f>
        <v>1.9218112559796531E-2</v>
      </c>
      <c r="BG632" s="24">
        <f>AU632*'Propiedades físicas'!$O$4+'Diseño reactor'!AV632*'Propiedades físicas'!$O$5+'Diseño reactor'!AW632*'Propiedades físicas'!$O$8+'Diseño reactor'!AX632*'Propiedades físicas'!$O$9+'Diseño reactor'!AY632*'Propiedades físicas'!$O$7+'Diseño reactor'!AZ632*'Propiedades físicas'!$O$6</f>
        <v>0.14746420661157278</v>
      </c>
      <c r="BH632" s="54">
        <f t="shared" si="390"/>
        <v>42847.434296949512</v>
      </c>
      <c r="BI632" s="34">
        <f t="shared" si="410"/>
        <v>255.36098962980378</v>
      </c>
      <c r="BJ632" s="27">
        <f t="shared" si="391"/>
        <v>4816.4429600705071</v>
      </c>
      <c r="BK632" s="34">
        <f t="shared" si="392"/>
        <v>546.34841522822489</v>
      </c>
      <c r="BL632" s="27">
        <f t="shared" si="393"/>
        <v>104.87731777696648</v>
      </c>
      <c r="BM632" s="34">
        <f t="shared" si="394"/>
        <v>1.1054421768707483</v>
      </c>
      <c r="BN632" s="45">
        <f t="shared" si="395"/>
        <v>566.09930396417701</v>
      </c>
      <c r="BO632" s="45">
        <f t="shared" si="396"/>
        <v>78.168737273364371</v>
      </c>
      <c r="BP632" s="66">
        <f t="shared" si="397"/>
        <v>6.7004172334530541</v>
      </c>
    </row>
    <row r="633" spans="8:68">
      <c r="H633" s="68">
        <v>628</v>
      </c>
      <c r="I633" s="31">
        <f>('Propiedades físicas'!$C$10*'Diseño reactor'!H633)/1000</f>
        <v>549.65403684468754</v>
      </c>
      <c r="J633" s="31">
        <f t="shared" si="375"/>
        <v>0.82961275535732892</v>
      </c>
      <c r="K633" s="31">
        <f>(I633*1000)/'Propiedades físicas'!$F$10</f>
        <v>3590.4315502816421</v>
      </c>
      <c r="L633" s="31">
        <f t="shared" si="376"/>
        <v>512.91879289737744</v>
      </c>
      <c r="M633" s="31">
        <f t="shared" si="377"/>
        <v>3077.5127573842647</v>
      </c>
      <c r="N633" s="31">
        <f t="shared" si="378"/>
        <v>0.81674967021875389</v>
      </c>
      <c r="O633" s="32">
        <f t="shared" si="379"/>
        <v>4.9004980213125231</v>
      </c>
      <c r="P633" s="33">
        <f t="shared" si="380"/>
        <v>0.47511273488641564</v>
      </c>
      <c r="Q633" s="31">
        <f t="shared" si="381"/>
        <v>4.3561837317862571</v>
      </c>
      <c r="R633" s="31">
        <f t="shared" si="382"/>
        <v>0.19873415882798814</v>
      </c>
      <c r="S633" s="31">
        <f t="shared" si="383"/>
        <v>0.54431428952626659</v>
      </c>
      <c r="T633" s="31">
        <f t="shared" si="384"/>
        <v>8.3128198814771972E-2</v>
      </c>
      <c r="U633" s="31">
        <f t="shared" si="385"/>
        <v>5.9774577689578168E-2</v>
      </c>
      <c r="V633" s="47">
        <f t="shared" si="398"/>
        <v>4.704999898875184E-4</v>
      </c>
      <c r="W633" s="31">
        <f t="shared" si="386"/>
        <v>0.4182884276412821</v>
      </c>
      <c r="X633" s="34">
        <f>(S633*H633*'Propiedades físicas'!$F$5*60*24*365)/(1000000)</f>
        <v>52906.105344918578</v>
      </c>
      <c r="Y633" s="34">
        <f>(U633*H633*'Propiedades físicas'!$F$7*60*24*365)/(1000000)</f>
        <v>1816.9542400309781</v>
      </c>
      <c r="Z633" s="31">
        <f t="shared" si="399"/>
        <v>298.370797508669</v>
      </c>
      <c r="AA633" s="31">
        <f t="shared" si="400"/>
        <v>2735.6833835617695</v>
      </c>
      <c r="AB633" s="31">
        <f t="shared" si="400"/>
        <v>124.80505174397655</v>
      </c>
      <c r="AC633" s="31">
        <f t="shared" si="400"/>
        <v>341.82937382249543</v>
      </c>
      <c r="AD633" s="31">
        <f t="shared" si="400"/>
        <v>52.204508855676799</v>
      </c>
      <c r="AE633" s="31">
        <f t="shared" si="401"/>
        <v>37.538434789055088</v>
      </c>
      <c r="AF633" s="31">
        <f t="shared" si="402"/>
        <v>3590.4315502816426</v>
      </c>
      <c r="AG633" s="31">
        <f t="shared" si="403"/>
        <v>8.3101653194102537E-2</v>
      </c>
      <c r="AH633" s="31">
        <f t="shared" si="404"/>
        <v>0.76193720594594694</v>
      </c>
      <c r="AI633" s="31">
        <f t="shared" si="404"/>
        <v>3.4760459848952284E-2</v>
      </c>
      <c r="AJ633" s="31">
        <f t="shared" si="404"/>
        <v>9.5205651196910143E-2</v>
      </c>
      <c r="AK633" s="31">
        <f t="shared" si="404"/>
        <v>1.453989809430617E-2</v>
      </c>
      <c r="AL633" s="31">
        <f t="shared" si="405"/>
        <v>1.0455131719781839E-2</v>
      </c>
      <c r="AM633" s="31">
        <f t="shared" si="406"/>
        <v>1</v>
      </c>
      <c r="AN633" s="31">
        <f>(Z633*'Propiedades físicas'!$F$4)/1000</f>
        <v>262.38131191317336</v>
      </c>
      <c r="AO633" s="31">
        <f>(AA633*'Propiedades físicas'!$F$6)/1000</f>
        <v>87.651295609319092</v>
      </c>
      <c r="AP633" s="31">
        <f>(AB633*'Propiedades físicas'!$F$9)/1000</f>
        <v>76.998476673446319</v>
      </c>
      <c r="AQ633" s="31">
        <f>(AC633*'Propiedades físicas'!$F$5)/1000</f>
        <v>100.65849570951025</v>
      </c>
      <c r="AR633" s="31">
        <f>(AD633*'Propiedades físicas'!$F$8)/1000</f>
        <v>18.507542479514534</v>
      </c>
      <c r="AS633" s="31">
        <f>(AE633*'Propiedades físicas'!$F$7)/1000</f>
        <v>3.4569144597240835</v>
      </c>
      <c r="AT633" s="31">
        <f t="shared" si="407"/>
        <v>549.65403684468765</v>
      </c>
      <c r="AU633" s="31">
        <f t="shared" si="408"/>
        <v>0.47735719984771591</v>
      </c>
      <c r="AV633" s="31">
        <f t="shared" si="411"/>
        <v>0.1594663001339626</v>
      </c>
      <c r="AW633" s="31">
        <f t="shared" si="411"/>
        <v>0.14008534734950615</v>
      </c>
      <c r="AX633" s="31">
        <f t="shared" si="411"/>
        <v>0.1831306402975672</v>
      </c>
      <c r="AY633" s="31">
        <f t="shared" si="411"/>
        <v>3.3671257261672936E-2</v>
      </c>
      <c r="AZ633" s="31">
        <f t="shared" si="412"/>
        <v>6.2892551095751932E-3</v>
      </c>
      <c r="BA633" s="31">
        <f t="shared" si="409"/>
        <v>1</v>
      </c>
      <c r="BB633" s="34">
        <f>AU633*'Propiedades físicas'!$C$4+'Diseño reactor'!AV633*'Propiedades físicas'!$C$5+'Diseño reactor'!AW633*'Propiedades físicas'!$C$8+'Diseño reactor'!AX633*'Propiedades físicas'!$C$9+'Diseño reactor'!AY633*'Propiedades físicas'!$C$7+'Diseño reactor'!AZ633*'Propiedades físicas'!$C$6</f>
        <v>877.03927086471072</v>
      </c>
      <c r="BC633" s="45">
        <f>AU633*'Propiedades físicas'!$L$4+'Diseño reactor'!AV633*'Propiedades físicas'!$L$5+'Diseño reactor'!AW633*'Propiedades físicas'!$L$8+AX633*'Propiedades físicas'!$L$9+'Diseño reactor'!AY633*'Propiedades físicas'!$L$7+'Diseño reactor'!AZ633*'Propiedades físicas'!$L$6</f>
        <v>1.9596804004166331</v>
      </c>
      <c r="BD633" s="29">
        <f t="shared" si="388"/>
        <v>3.9754887049519709</v>
      </c>
      <c r="BE633" s="58">
        <f t="shared" si="389"/>
        <v>44.04795488922381</v>
      </c>
      <c r="BF633" s="30">
        <f>AU633*'Propiedades físicas'!$I$4+'Diseño reactor'!AV633*'Propiedades físicas'!$I$5+'Diseño reactor'!AW633*'Propiedades físicas'!$I$8+'Diseño reactor'!AX633*'Propiedades físicas'!$I$9+'Diseño reactor'!AY633*'Propiedades físicas'!$I$7+'Diseño reactor'!AZ633*'Propiedades físicas'!$I$6</f>
        <v>1.9220186404084603E-2</v>
      </c>
      <c r="BG633" s="24">
        <f>AU633*'Propiedades físicas'!$O$4+'Diseño reactor'!AV633*'Propiedades físicas'!$O$5+'Diseño reactor'!AW633*'Propiedades físicas'!$O$8+'Diseño reactor'!AX633*'Propiedades físicas'!$O$9+'Diseño reactor'!AY633*'Propiedades físicas'!$O$7+'Diseño reactor'!AZ633*'Propiedades físicas'!$O$6</f>
        <v>0.14747376822954278</v>
      </c>
      <c r="BH633" s="54">
        <f t="shared" si="390"/>
        <v>42842.582752428178</v>
      </c>
      <c r="BI633" s="34">
        <f t="shared" si="410"/>
        <v>255.40421893751744</v>
      </c>
      <c r="BJ633" s="27">
        <f t="shared" si="391"/>
        <v>4816.3511325492391</v>
      </c>
      <c r="BK633" s="34">
        <f t="shared" si="392"/>
        <v>546.37342356435556</v>
      </c>
      <c r="BL633" s="27">
        <f t="shared" si="393"/>
        <v>104.87823927094847</v>
      </c>
      <c r="BM633" s="34">
        <f t="shared" si="394"/>
        <v>1.1054421768707483</v>
      </c>
      <c r="BN633" s="45">
        <f t="shared" si="395"/>
        <v>567.16028918857478</v>
      </c>
      <c r="BO633" s="45">
        <f t="shared" si="396"/>
        <v>78.216379985478341</v>
      </c>
      <c r="BP633" s="66">
        <f t="shared" si="397"/>
        <v>6.7003815225755359</v>
      </c>
    </row>
    <row r="634" spans="8:68">
      <c r="H634" s="68">
        <v>629</v>
      </c>
      <c r="I634" s="31">
        <f>('Propiedades físicas'!$C$10*'Diseño reactor'!H634)/1000</f>
        <v>550.5292821262874</v>
      </c>
      <c r="J634" s="31">
        <f t="shared" si="375"/>
        <v>0.82829381615962239</v>
      </c>
      <c r="K634" s="31">
        <f>(I634*1000)/'Propiedades físicas'!$F$10</f>
        <v>3596.1487979731733</v>
      </c>
      <c r="L634" s="31">
        <f t="shared" si="376"/>
        <v>513.7355425675961</v>
      </c>
      <c r="M634" s="31">
        <f t="shared" si="377"/>
        <v>3082.4132554055768</v>
      </c>
      <c r="N634" s="31">
        <f t="shared" si="378"/>
        <v>0.81674967021875378</v>
      </c>
      <c r="O634" s="32">
        <f t="shared" si="379"/>
        <v>4.9004980213125231</v>
      </c>
      <c r="P634" s="33">
        <f t="shared" si="380"/>
        <v>0.47542889769416075</v>
      </c>
      <c r="Q634" s="31">
        <f t="shared" si="381"/>
        <v>4.3569300656392738</v>
      </c>
      <c r="R634" s="31">
        <f t="shared" si="382"/>
        <v>0.19868236812146386</v>
      </c>
      <c r="S634" s="31">
        <f t="shared" si="383"/>
        <v>0.54356795567324856</v>
      </c>
      <c r="T634" s="31">
        <f t="shared" si="384"/>
        <v>8.3029625657602746E-2</v>
      </c>
      <c r="U634" s="31">
        <f t="shared" si="385"/>
        <v>5.9608778745526406E-2</v>
      </c>
      <c r="V634" s="47">
        <f t="shared" si="398"/>
        <v>4.7081308315344078E-4</v>
      </c>
      <c r="W634" s="31">
        <f t="shared" si="386"/>
        <v>0.41790132885290976</v>
      </c>
      <c r="X634" s="34">
        <f>(S634*H634*'Propiedades físicas'!$F$5*60*24*365)/(1000000)</f>
        <v>52917.693277581944</v>
      </c>
      <c r="Y634" s="34">
        <f>(U634*H634*'Propiedades físicas'!$F$7*60*24*365)/(1000000)</f>
        <v>1814.7997013975723</v>
      </c>
      <c r="Z634" s="31">
        <f t="shared" si="399"/>
        <v>299.04477664962712</v>
      </c>
      <c r="AA634" s="31">
        <f t="shared" si="400"/>
        <v>2740.509011287103</v>
      </c>
      <c r="AB634" s="31">
        <f t="shared" si="400"/>
        <v>124.97120954840076</v>
      </c>
      <c r="AC634" s="31">
        <f t="shared" si="400"/>
        <v>341.90424411847334</v>
      </c>
      <c r="AD634" s="31">
        <f t="shared" si="400"/>
        <v>52.225634538632129</v>
      </c>
      <c r="AE634" s="31">
        <f t="shared" si="401"/>
        <v>37.49392183093611</v>
      </c>
      <c r="AF634" s="31">
        <f t="shared" si="402"/>
        <v>3596.1487979731723</v>
      </c>
      <c r="AG634" s="31">
        <f t="shared" si="403"/>
        <v>8.3156953021012905E-2</v>
      </c>
      <c r="AH634" s="31">
        <f t="shared" si="404"/>
        <v>0.76206774670494248</v>
      </c>
      <c r="AI634" s="31">
        <f t="shared" si="404"/>
        <v>3.4751401170840281E-2</v>
      </c>
      <c r="AJ634" s="31">
        <f t="shared" si="404"/>
        <v>9.5075110437914639E-2</v>
      </c>
      <c r="AK634" s="31">
        <f t="shared" si="404"/>
        <v>1.4522656728794717E-2</v>
      </c>
      <c r="AL634" s="31">
        <f t="shared" si="405"/>
        <v>1.0426131936494975E-2</v>
      </c>
      <c r="AM634" s="31">
        <f t="shared" si="406"/>
        <v>1</v>
      </c>
      <c r="AN634" s="31">
        <f>(Z634*'Propiedades físicas'!$F$4)/1000</f>
        <v>262.97399569014908</v>
      </c>
      <c r="AO634" s="31">
        <f>(AA634*'Propiedades físicas'!$F$6)/1000</f>
        <v>87.805908721638787</v>
      </c>
      <c r="AP634" s="31">
        <f>(AB634*'Propiedades físicas'!$F$9)/1000</f>
        <v>77.100987730885848</v>
      </c>
      <c r="AQ634" s="31">
        <f>(AC634*'Propiedades físicas'!$F$5)/1000</f>
        <v>100.68054276556686</v>
      </c>
      <c r="AR634" s="31">
        <f>(AD634*'Propiedades físicas'!$F$8)/1000</f>
        <v>18.515031956635855</v>
      </c>
      <c r="AS634" s="31">
        <f>(AE634*'Propiedades físicas'!$F$7)/1000</f>
        <v>3.4528152614109064</v>
      </c>
      <c r="AT634" s="31">
        <f t="shared" si="407"/>
        <v>550.5292821262874</v>
      </c>
      <c r="AU634" s="31">
        <f t="shared" si="408"/>
        <v>0.47767485623012651</v>
      </c>
      <c r="AV634" s="31">
        <f t="shared" si="411"/>
        <v>0.15949362108861767</v>
      </c>
      <c r="AW634" s="31">
        <f t="shared" si="411"/>
        <v>0.14004884069581505</v>
      </c>
      <c r="AX634" s="31">
        <f t="shared" si="411"/>
        <v>0.18287954162349437</v>
      </c>
      <c r="AY634" s="31">
        <f t="shared" si="411"/>
        <v>3.3631329990524719E-2</v>
      </c>
      <c r="AZ634" s="31">
        <f t="shared" si="412"/>
        <v>6.2718103714215438E-3</v>
      </c>
      <c r="BA634" s="31">
        <f t="shared" si="409"/>
        <v>0.99999999999999989</v>
      </c>
      <c r="BB634" s="34">
        <f>AU634*'Propiedades físicas'!$C$4+'Diseño reactor'!AV634*'Propiedades físicas'!$C$5+'Diseño reactor'!AW634*'Propiedades físicas'!$C$8+'Diseño reactor'!AX634*'Propiedades físicas'!$C$9+'Diseño reactor'!AY634*'Propiedades físicas'!$C$7+'Diseño reactor'!AZ634*'Propiedades físicas'!$C$6</f>
        <v>877.03461280592012</v>
      </c>
      <c r="BC634" s="45">
        <f>AU634*'Propiedades físicas'!$L$4+'Diseño reactor'!AV634*'Propiedades físicas'!$L$5+'Diseño reactor'!AW634*'Propiedades físicas'!$L$8+AX634*'Propiedades físicas'!$L$9+'Diseño reactor'!AY634*'Propiedades físicas'!$L$7+'Diseño reactor'!AZ634*'Propiedades físicas'!$L$6</f>
        <v>1.9599272319748702</v>
      </c>
      <c r="BD634" s="29">
        <f t="shared" si="388"/>
        <v>3.9713305341033913</v>
      </c>
      <c r="BE634" s="58">
        <f t="shared" si="389"/>
        <v>44.04315772878256</v>
      </c>
      <c r="BF634" s="30">
        <f>AU634*'Propiedades físicas'!$I$4+'Diseño reactor'!AV634*'Propiedades físicas'!$I$5+'Diseño reactor'!AW634*'Propiedades físicas'!$I$8+'Diseño reactor'!AX634*'Propiedades físicas'!$I$9+'Diseño reactor'!AY634*'Propiedades físicas'!$I$7+'Diseño reactor'!AZ634*'Propiedades físicas'!$I$6</f>
        <v>1.9222253277572536E-2</v>
      </c>
      <c r="BG634" s="24">
        <f>AU634*'Propiedades físicas'!$O$4+'Diseño reactor'!AV634*'Propiedades físicas'!$O$5+'Diseño reactor'!AW634*'Propiedades físicas'!$O$8+'Diseño reactor'!AX634*'Propiedades físicas'!$O$9+'Diseño reactor'!AY634*'Propiedades físicas'!$O$7+'Diseño reactor'!AZ634*'Propiedades físicas'!$O$6</f>
        <v>0.14748331653732435</v>
      </c>
      <c r="BH634" s="54">
        <f t="shared" si="390"/>
        <v>42837.748584615176</v>
      </c>
      <c r="BI634" s="34">
        <f t="shared" si="410"/>
        <v>255.44731799612202</v>
      </c>
      <c r="BJ634" s="27">
        <f t="shared" si="391"/>
        <v>4816.2597034756473</v>
      </c>
      <c r="BK634" s="34">
        <f t="shared" si="392"/>
        <v>546.398426441276</v>
      </c>
      <c r="BL634" s="27">
        <f t="shared" si="393"/>
        <v>104.87916049563333</v>
      </c>
      <c r="BM634" s="34">
        <f t="shared" si="394"/>
        <v>1.1054421768707483</v>
      </c>
      <c r="BN634" s="45">
        <f t="shared" si="395"/>
        <v>568.22158895023665</v>
      </c>
      <c r="BO634" s="45">
        <f t="shared" si="396"/>
        <v>78.263934575383658</v>
      </c>
      <c r="BP634" s="66">
        <f t="shared" si="397"/>
        <v>6.7003459360606694</v>
      </c>
    </row>
    <row r="635" spans="8:68">
      <c r="H635" s="68">
        <v>630</v>
      </c>
      <c r="I635" s="31">
        <f>('Propiedades físicas'!$C$10*'Diseño reactor'!H635)/1000</f>
        <v>551.40452740788714</v>
      </c>
      <c r="J635" s="31">
        <f t="shared" si="375"/>
        <v>0.82697906407048027</v>
      </c>
      <c r="K635" s="31">
        <f>(I635*1000)/'Propiedades físicas'!$F$10</f>
        <v>3601.8660456647044</v>
      </c>
      <c r="L635" s="31">
        <f t="shared" si="376"/>
        <v>514.55229223781487</v>
      </c>
      <c r="M635" s="31">
        <f t="shared" si="377"/>
        <v>3087.3137534268894</v>
      </c>
      <c r="N635" s="31">
        <f t="shared" si="378"/>
        <v>0.81674967021875378</v>
      </c>
      <c r="O635" s="32">
        <f t="shared" si="379"/>
        <v>4.9004980213125231</v>
      </c>
      <c r="P635" s="33">
        <f t="shared" si="380"/>
        <v>0.47574447586663549</v>
      </c>
      <c r="Q635" s="31">
        <f t="shared" si="381"/>
        <v>4.3576744692866898</v>
      </c>
      <c r="R635" s="31">
        <f t="shared" si="382"/>
        <v>0.19863042909022238</v>
      </c>
      <c r="S635" s="31">
        <f t="shared" si="383"/>
        <v>0.54282355202583155</v>
      </c>
      <c r="T635" s="31">
        <f t="shared" si="384"/>
        <v>8.2931172850078283E-2</v>
      </c>
      <c r="U635" s="31">
        <f t="shared" si="385"/>
        <v>5.9443592411817563E-2</v>
      </c>
      <c r="V635" s="47">
        <f t="shared" si="398"/>
        <v>4.7112559746016335E-4</v>
      </c>
      <c r="W635" s="31">
        <f t="shared" si="386"/>
        <v>0.41751494587170795</v>
      </c>
      <c r="X635" s="34">
        <f>(S635*H635*'Propiedades físicas'!$F$5*60*24*365)/(1000000)</f>
        <v>52929.238394005166</v>
      </c>
      <c r="Y635" s="34">
        <f>(U635*H635*'Propiedades físicas'!$F$7*60*24*365)/(1000000)</f>
        <v>1812.6477932770424</v>
      </c>
      <c r="Z635" s="31">
        <f t="shared" si="399"/>
        <v>299.71901979598033</v>
      </c>
      <c r="AA635" s="31">
        <f t="shared" si="400"/>
        <v>2745.3349156506147</v>
      </c>
      <c r="AB635" s="31">
        <f t="shared" si="400"/>
        <v>125.13717032684011</v>
      </c>
      <c r="AC635" s="31">
        <f t="shared" si="400"/>
        <v>341.97883777627385</v>
      </c>
      <c r="AD635" s="31">
        <f t="shared" si="400"/>
        <v>52.246638895549317</v>
      </c>
      <c r="AE635" s="31">
        <f t="shared" si="401"/>
        <v>37.449463219445065</v>
      </c>
      <c r="AF635" s="31">
        <f t="shared" si="402"/>
        <v>3601.8660456647035</v>
      </c>
      <c r="AG635" s="31">
        <f t="shared" si="403"/>
        <v>8.321215058975602E-2</v>
      </c>
      <c r="AH635" s="31">
        <f t="shared" si="404"/>
        <v>0.76219794985295708</v>
      </c>
      <c r="AI635" s="31">
        <f t="shared" si="404"/>
        <v>3.4742316549350401E-2</v>
      </c>
      <c r="AJ635" s="31">
        <f t="shared" si="404"/>
        <v>9.494490728989996E-2</v>
      </c>
      <c r="AK635" s="31">
        <f t="shared" si="404"/>
        <v>1.4505436413559766E-2</v>
      </c>
      <c r="AL635" s="31">
        <f t="shared" si="405"/>
        <v>1.0397239304476684E-2</v>
      </c>
      <c r="AM635" s="31">
        <f t="shared" si="406"/>
        <v>1</v>
      </c>
      <c r="AN635" s="31">
        <f>(Z635*'Propiedades físicas'!$F$4)/1000</f>
        <v>263.56691162818919</v>
      </c>
      <c r="AO635" s="31">
        <f>(AA635*'Propiedades físicas'!$F$6)/1000</f>
        <v>87.960530697445691</v>
      </c>
      <c r="AP635" s="31">
        <f>(AB635*'Propiedades físicas'!$F$9)/1000</f>
        <v>77.203377233143996</v>
      </c>
      <c r="AQ635" s="31">
        <f>(AC635*'Propiedades físicas'!$F$5)/1000</f>
        <v>100.70250835997938</v>
      </c>
      <c r="AR635" s="31">
        <f>(AD635*'Propiedades físicas'!$F$8)/1000</f>
        <v>18.522478421250135</v>
      </c>
      <c r="AS635" s="31">
        <f>(AE635*'Propiedades físicas'!$F$7)/1000</f>
        <v>3.4487210678786959</v>
      </c>
      <c r="AT635" s="31">
        <f t="shared" si="407"/>
        <v>551.40452740788714</v>
      </c>
      <c r="AU635" s="31">
        <f t="shared" si="408"/>
        <v>0.47799192521540984</v>
      </c>
      <c r="AV635" s="31">
        <f t="shared" si="411"/>
        <v>0.15952087138446577</v>
      </c>
      <c r="AW635" s="31">
        <f t="shared" si="411"/>
        <v>0.14001222948979308</v>
      </c>
      <c r="AX635" s="31">
        <f t="shared" si="411"/>
        <v>0.18262909235325758</v>
      </c>
      <c r="AY635" s="31">
        <f t="shared" si="411"/>
        <v>3.3591451467261189E-2</v>
      </c>
      <c r="AZ635" s="31">
        <f t="shared" si="412"/>
        <v>6.2544300898124371E-3</v>
      </c>
      <c r="BA635" s="31">
        <f t="shared" si="409"/>
        <v>0.99999999999999989</v>
      </c>
      <c r="BB635" s="34">
        <f>AU635*'Propiedades físicas'!$C$4+'Diseño reactor'!AV635*'Propiedades físicas'!$C$5+'Diseño reactor'!AW635*'Propiedades físicas'!$C$8+'Diseño reactor'!AX635*'Propiedades físicas'!$C$9+'Diseño reactor'!AY635*'Propiedades físicas'!$C$7+'Diseño reactor'!AZ635*'Propiedades físicas'!$C$6</f>
        <v>877.02997095344506</v>
      </c>
      <c r="BC635" s="45">
        <f>AU635*'Propiedades físicas'!$L$4+'Diseño reactor'!AV635*'Propiedades físicas'!$L$5+'Diseño reactor'!AW635*'Propiedades físicas'!$L$8+AX635*'Propiedades físicas'!$L$9+'Diseño reactor'!AY635*'Propiedades físicas'!$L$7+'Diseño reactor'!AZ635*'Propiedades físicas'!$L$6</f>
        <v>1.9601735890390117</v>
      </c>
      <c r="BD635" s="29">
        <f t="shared" si="388"/>
        <v>3.9671810601657933</v>
      </c>
      <c r="BE635" s="58">
        <f t="shared" si="389"/>
        <v>44.038371395419865</v>
      </c>
      <c r="BF635" s="30">
        <f>AU635*'Propiedades físicas'!$I$4+'Diseño reactor'!AV635*'Propiedades físicas'!$I$5+'Diseño reactor'!AW635*'Propiedades físicas'!$I$8+'Diseño reactor'!AX635*'Propiedades físicas'!$I$9+'Diseño reactor'!AY635*'Propiedades físicas'!$I$7+'Diseño reactor'!AZ635*'Propiedades físicas'!$I$6</f>
        <v>1.9224313209987895E-2</v>
      </c>
      <c r="BG635" s="24">
        <f>AU635*'Propiedades físicas'!$O$4+'Diseño reactor'!AV635*'Propiedades físicas'!$O$5+'Diseño reactor'!AW635*'Propiedades físicas'!$O$8+'Diseño reactor'!AX635*'Propiedades físicas'!$O$9+'Diseño reactor'!AY635*'Propiedades físicas'!$O$7+'Diseño reactor'!AZ635*'Propiedades físicas'!$O$6</f>
        <v>0.14749285155314243</v>
      </c>
      <c r="BH635" s="54">
        <f t="shared" si="390"/>
        <v>42832.93171289593</v>
      </c>
      <c r="BI635" s="34">
        <f t="shared" si="410"/>
        <v>255.49028732456694</v>
      </c>
      <c r="BJ635" s="27">
        <f t="shared" si="391"/>
        <v>4816.1686709065098</v>
      </c>
      <c r="BK635" s="34">
        <f t="shared" si="392"/>
        <v>546.42342371762243</v>
      </c>
      <c r="BL635" s="27">
        <f t="shared" si="393"/>
        <v>104.88008144586534</v>
      </c>
      <c r="BM635" s="34">
        <f t="shared" si="394"/>
        <v>1.1054421768707483</v>
      </c>
      <c r="BN635" s="45">
        <f t="shared" si="395"/>
        <v>569.28320233528791</v>
      </c>
      <c r="BO635" s="45">
        <f t="shared" si="396"/>
        <v>78.311401287303212</v>
      </c>
      <c r="BP635" s="66">
        <f t="shared" si="397"/>
        <v>6.7003104733583854</v>
      </c>
    </row>
    <row r="636" spans="8:68">
      <c r="H636" s="68">
        <v>631</v>
      </c>
      <c r="I636" s="31">
        <f>('Propiedades físicas'!$C$10*'Diseño reactor'!H636)/1000</f>
        <v>552.279772689487</v>
      </c>
      <c r="J636" s="31">
        <f t="shared" si="375"/>
        <v>0.82566847918288833</v>
      </c>
      <c r="K636" s="31">
        <f>(I636*1000)/'Propiedades físicas'!$F$10</f>
        <v>3607.5832933562356</v>
      </c>
      <c r="L636" s="31">
        <f t="shared" si="376"/>
        <v>515.36904190803364</v>
      </c>
      <c r="M636" s="31">
        <f t="shared" si="377"/>
        <v>3092.2142514482016</v>
      </c>
      <c r="N636" s="31">
        <f t="shared" si="378"/>
        <v>0.81674967021875378</v>
      </c>
      <c r="O636" s="32">
        <f t="shared" si="379"/>
        <v>4.9004980213125222</v>
      </c>
      <c r="P636" s="33">
        <f t="shared" si="380"/>
        <v>0.47605947102396723</v>
      </c>
      <c r="Q636" s="31">
        <f t="shared" si="381"/>
        <v>4.3584169498824021</v>
      </c>
      <c r="R636" s="31">
        <f t="shared" si="382"/>
        <v>0.19857834282110004</v>
      </c>
      <c r="S636" s="31">
        <f t="shared" si="383"/>
        <v>0.54208107143011974</v>
      </c>
      <c r="T636" s="31">
        <f t="shared" si="384"/>
        <v>8.2832840512039888E-2</v>
      </c>
      <c r="U636" s="31">
        <f t="shared" si="385"/>
        <v>5.9279015861646633E-2</v>
      </c>
      <c r="V636" s="47">
        <f t="shared" si="398"/>
        <v>4.7143753441208409E-4</v>
      </c>
      <c r="W636" s="31">
        <f t="shared" si="386"/>
        <v>0.4171292767140487</v>
      </c>
      <c r="X636" s="34">
        <f>(S636*H636*'Propiedades físicas'!$F$5*60*24*365)/(1000000)</f>
        <v>52940.74089175785</v>
      </c>
      <c r="Y636" s="34">
        <f>(U636*H636*'Propiedades físicas'!$F$7*60*24*365)/(1000000)</f>
        <v>1810.4985182887906</v>
      </c>
      <c r="Z636" s="31">
        <f t="shared" si="399"/>
        <v>300.39352621612335</v>
      </c>
      <c r="AA636" s="31">
        <f t="shared" si="400"/>
        <v>2750.1610953757959</v>
      </c>
      <c r="AB636" s="31">
        <f t="shared" si="400"/>
        <v>125.30293432011412</v>
      </c>
      <c r="AC636" s="31">
        <f t="shared" si="400"/>
        <v>342.05315607240556</v>
      </c>
      <c r="AD636" s="31">
        <f t="shared" si="400"/>
        <v>52.267522363097171</v>
      </c>
      <c r="AE636" s="31">
        <f t="shared" si="401"/>
        <v>37.405059008699027</v>
      </c>
      <c r="AF636" s="31">
        <f t="shared" si="402"/>
        <v>3607.5832933562356</v>
      </c>
      <c r="AG636" s="31">
        <f t="shared" si="403"/>
        <v>8.326724618370733E-2</v>
      </c>
      <c r="AH636" s="31">
        <f t="shared" si="404"/>
        <v>0.76232781664127403</v>
      </c>
      <c r="AI636" s="31">
        <f t="shared" si="404"/>
        <v>3.4733206174580464E-2</v>
      </c>
      <c r="AJ636" s="31">
        <f t="shared" si="404"/>
        <v>9.4815040501582973E-2</v>
      </c>
      <c r="AK636" s="31">
        <f t="shared" si="404"/>
        <v>1.4488237169562684E-2</v>
      </c>
      <c r="AL636" s="31">
        <f t="shared" si="405"/>
        <v>1.036845332929238E-2</v>
      </c>
      <c r="AM636" s="31">
        <f t="shared" si="406"/>
        <v>0.99999999999999978</v>
      </c>
      <c r="AN636" s="31">
        <f>(Z636*'Propiedades físicas'!$F$4)/1000</f>
        <v>264.16005908393453</v>
      </c>
      <c r="AO636" s="31">
        <f>(AA636*'Propiedades físicas'!$F$6)/1000</f>
        <v>88.115161495840496</v>
      </c>
      <c r="AP636" s="31">
        <f>(AB636*'Propiedades físicas'!$F$9)/1000</f>
        <v>77.305645328794398</v>
      </c>
      <c r="AQ636" s="31">
        <f>(AC636*'Propiedades físicas'!$F$5)/1000</f>
        <v>100.72439286864127</v>
      </c>
      <c r="AR636" s="31">
        <f>(AD636*'Propiedades físicas'!$F$8)/1000</f>
        <v>18.529882028165201</v>
      </c>
      <c r="AS636" s="31">
        <f>(AE636*'Propiedades físicas'!$F$7)/1000</f>
        <v>3.4446318841110934</v>
      </c>
      <c r="AT636" s="31">
        <f t="shared" si="407"/>
        <v>552.279772689487</v>
      </c>
      <c r="AU636" s="31">
        <f t="shared" si="408"/>
        <v>0.47830840843134681</v>
      </c>
      <c r="AV636" s="31">
        <f t="shared" si="411"/>
        <v>0.15954805128338864</v>
      </c>
      <c r="AW636" s="31">
        <f t="shared" si="411"/>
        <v>0.13997551449753823</v>
      </c>
      <c r="AX636" s="31">
        <f t="shared" si="411"/>
        <v>0.18237929007997983</v>
      </c>
      <c r="AY636" s="31">
        <f t="shared" si="411"/>
        <v>3.355162174042433E-2</v>
      </c>
      <c r="AZ636" s="31">
        <f t="shared" si="412"/>
        <v>6.2371139673221354E-3</v>
      </c>
      <c r="BA636" s="31">
        <f t="shared" si="409"/>
        <v>1</v>
      </c>
      <c r="BB636" s="34">
        <f>AU636*'Propiedades físicas'!$C$4+'Diseño reactor'!AV636*'Propiedades físicas'!$C$5+'Diseño reactor'!AW636*'Propiedades físicas'!$C$8+'Diseño reactor'!AX636*'Propiedades físicas'!$C$9+'Diseño reactor'!AY636*'Propiedades físicas'!$C$7+'Diseño reactor'!AZ636*'Propiedades físicas'!$C$6</f>
        <v>877.0253452356701</v>
      </c>
      <c r="BC636" s="45">
        <f>AU636*'Propiedades físicas'!$L$4+'Diseño reactor'!AV636*'Propiedades físicas'!$L$5+'Diseño reactor'!AW636*'Propiedades físicas'!$L$8+AX636*'Propiedades físicas'!$L$9+'Diseño reactor'!AY636*'Propiedades físicas'!$L$7+'Diseño reactor'!AZ636*'Propiedades físicas'!$L$6</f>
        <v>1.9604194729351978</v>
      </c>
      <c r="BD636" s="29">
        <f t="shared" si="388"/>
        <v>3.9630402559528659</v>
      </c>
      <c r="BE636" s="58">
        <f t="shared" si="389"/>
        <v>44.033595851499101</v>
      </c>
      <c r="BF636" s="30">
        <f>AU636*'Propiedades físicas'!$I$4+'Diseño reactor'!AV636*'Propiedades físicas'!$I$5+'Diseño reactor'!AW636*'Propiedades físicas'!$I$8+'Diseño reactor'!AX636*'Propiedades físicas'!$I$9+'Diseño reactor'!AY636*'Propiedades físicas'!$I$7+'Diseño reactor'!AZ636*'Propiedades físicas'!$I$6</f>
        <v>1.9226366230903687E-2</v>
      </c>
      <c r="BG636" s="24">
        <f>AU636*'Propiedades físicas'!$O$4+'Diseño reactor'!AV636*'Propiedades físicas'!$O$5+'Diseño reactor'!AW636*'Propiedades físicas'!$O$8+'Diseño reactor'!AX636*'Propiedades físicas'!$O$9+'Diseño reactor'!AY636*'Propiedades físicas'!$O$7+'Diseño reactor'!AZ636*'Propiedades físicas'!$O$6</f>
        <v>0.14750237329524776</v>
      </c>
      <c r="BH636" s="54">
        <f t="shared" si="390"/>
        <v>42828.132057120885</v>
      </c>
      <c r="BI636" s="34">
        <f t="shared" si="410"/>
        <v>255.53312743925625</v>
      </c>
      <c r="BJ636" s="27">
        <f t="shared" si="391"/>
        <v>4816.0780329099007</v>
      </c>
      <c r="BK636" s="34">
        <f t="shared" si="392"/>
        <v>546.44841525332208</v>
      </c>
      <c r="BL636" s="27">
        <f t="shared" si="393"/>
        <v>104.88100211653781</v>
      </c>
      <c r="BM636" s="34">
        <f t="shared" si="394"/>
        <v>1.1054421768707483</v>
      </c>
      <c r="BN636" s="45">
        <f t="shared" si="395"/>
        <v>570.34512843335256</v>
      </c>
      <c r="BO636" s="45">
        <f t="shared" si="396"/>
        <v>78.358780364558356</v>
      </c>
      <c r="BP636" s="66">
        <f t="shared" si="397"/>
        <v>6.7002751339215578</v>
      </c>
    </row>
    <row r="637" spans="8:68">
      <c r="H637" s="68">
        <v>632</v>
      </c>
      <c r="I637" s="31">
        <f>('Propiedades físicas'!$C$10*'Diseño reactor'!H637)/1000</f>
        <v>553.15501797108675</v>
      </c>
      <c r="J637" s="31">
        <f t="shared" si="375"/>
        <v>0.82436204171582694</v>
      </c>
      <c r="K637" s="31">
        <f>(I637*1000)/'Propiedades físicas'!$F$10</f>
        <v>3613.3005410477667</v>
      </c>
      <c r="L637" s="31">
        <f t="shared" si="376"/>
        <v>516.18579157825241</v>
      </c>
      <c r="M637" s="31">
        <f t="shared" si="377"/>
        <v>3097.1147494695142</v>
      </c>
      <c r="N637" s="31">
        <f t="shared" si="378"/>
        <v>0.81674967021875378</v>
      </c>
      <c r="O637" s="32">
        <f t="shared" si="379"/>
        <v>4.9004980213125222</v>
      </c>
      <c r="P637" s="33">
        <f t="shared" si="380"/>
        <v>0.47637388478030235</v>
      </c>
      <c r="Q637" s="31">
        <f t="shared" si="381"/>
        <v>4.3591575145462027</v>
      </c>
      <c r="R637" s="31">
        <f t="shared" si="382"/>
        <v>0.19852611039442894</v>
      </c>
      <c r="S637" s="31">
        <f t="shared" si="383"/>
        <v>0.54134050676632062</v>
      </c>
      <c r="T637" s="31">
        <f t="shared" si="384"/>
        <v>8.2734628760175635E-2</v>
      </c>
      <c r="U637" s="31">
        <f t="shared" si="385"/>
        <v>5.911504628384677E-2</v>
      </c>
      <c r="V637" s="47">
        <f t="shared" si="398"/>
        <v>4.717488956076781E-4</v>
      </c>
      <c r="W637" s="31">
        <f t="shared" si="386"/>
        <v>0.41674431940362699</v>
      </c>
      <c r="X637" s="34">
        <f>(S637*H637*'Propiedades físicas'!$F$5*60*24*365)/(1000000)</f>
        <v>52952.200967316574</v>
      </c>
      <c r="Y637" s="34">
        <f>(U637*H637*'Propiedades físicas'!$F$7*60*24*365)/(1000000)</f>
        <v>1808.3518789832976</v>
      </c>
      <c r="Z637" s="31">
        <f t="shared" si="399"/>
        <v>301.06829518115109</v>
      </c>
      <c r="AA637" s="31">
        <f t="shared" si="400"/>
        <v>2754.9875491932003</v>
      </c>
      <c r="AB637" s="31">
        <f t="shared" si="400"/>
        <v>125.46850176927909</v>
      </c>
      <c r="AC637" s="31">
        <f t="shared" si="400"/>
        <v>342.12720027631462</v>
      </c>
      <c r="AD637" s="31">
        <f t="shared" si="400"/>
        <v>52.288285376430998</v>
      </c>
      <c r="AE637" s="31">
        <f t="shared" si="401"/>
        <v>37.360709251391157</v>
      </c>
      <c r="AF637" s="31">
        <f t="shared" si="402"/>
        <v>3613.3005410477667</v>
      </c>
      <c r="AG637" s="31">
        <f t="shared" si="403"/>
        <v>8.3322240085196134E-2</v>
      </c>
      <c r="AH637" s="31">
        <f t="shared" si="404"/>
        <v>0.76245734831521184</v>
      </c>
      <c r="AI637" s="31">
        <f t="shared" si="404"/>
        <v>3.4724070235490671E-2</v>
      </c>
      <c r="AJ637" s="31">
        <f t="shared" si="404"/>
        <v>9.4685508827645509E-2</v>
      </c>
      <c r="AK637" s="31">
        <f t="shared" si="404"/>
        <v>1.4471059017213305E-2</v>
      </c>
      <c r="AL637" s="31">
        <f t="shared" si="405"/>
        <v>1.0339773519242737E-2</v>
      </c>
      <c r="AM637" s="31">
        <f t="shared" si="406"/>
        <v>1.0000000000000002</v>
      </c>
      <c r="AN637" s="31">
        <f>(Z637*'Propiedades físicas'!$F$4)/1000</f>
        <v>264.75343741640063</v>
      </c>
      <c r="AO637" s="31">
        <f>(AA637*'Propiedades físicas'!$F$6)/1000</f>
        <v>88.269801076150131</v>
      </c>
      <c r="AP637" s="31">
        <f>(AB637*'Propiedades físicas'!$F$9)/1000</f>
        <v>77.407792166556732</v>
      </c>
      <c r="AQ637" s="31">
        <f>(AC637*'Propiedades físicas'!$F$5)/1000</f>
        <v>100.74619666536638</v>
      </c>
      <c r="AR637" s="31">
        <f>(AD637*'Propiedades físicas'!$F$8)/1000</f>
        <v>18.537242931652312</v>
      </c>
      <c r="AS637" s="31">
        <f>(AE637*'Propiedades físicas'!$F$7)/1000</f>
        <v>3.4405477149606116</v>
      </c>
      <c r="AT637" s="31">
        <f t="shared" si="407"/>
        <v>553.15501797108675</v>
      </c>
      <c r="AU637" s="31">
        <f t="shared" si="408"/>
        <v>0.47862430749970925</v>
      </c>
      <c r="AV637" s="31">
        <f t="shared" si="411"/>
        <v>0.15957516104601976</v>
      </c>
      <c r="AW637" s="31">
        <f t="shared" si="411"/>
        <v>0.13993869648056381</v>
      </c>
      <c r="AX637" s="31">
        <f t="shared" si="411"/>
        <v>0.18213013240825804</v>
      </c>
      <c r="AY637" s="31">
        <f t="shared" si="411"/>
        <v>3.3511840857278902E-2</v>
      </c>
      <c r="AZ637" s="31">
        <f t="shared" si="412"/>
        <v>6.2198617081702908E-3</v>
      </c>
      <c r="BA637" s="31">
        <f t="shared" si="409"/>
        <v>1</v>
      </c>
      <c r="BB637" s="34">
        <f>AU637*'Propiedades físicas'!$C$4+'Diseño reactor'!AV637*'Propiedades físicas'!$C$5+'Diseño reactor'!AW637*'Propiedades físicas'!$C$8+'Diseño reactor'!AX637*'Propiedades físicas'!$C$9+'Diseño reactor'!AY637*'Propiedades físicas'!$C$7+'Diseño reactor'!AZ637*'Propiedades físicas'!$C$6</f>
        <v>877.02073558136419</v>
      </c>
      <c r="BC637" s="45">
        <f>AU637*'Propiedades físicas'!$L$4+'Diseño reactor'!AV637*'Propiedades físicas'!$L$5+'Diseño reactor'!AW637*'Propiedades físicas'!$L$8+AX637*'Propiedades físicas'!$L$9+'Diseño reactor'!AY637*'Propiedades físicas'!$L$7+'Diseño reactor'!AZ637*'Propiedades físicas'!$L$6</f>
        <v>1.9606648849847759</v>
      </c>
      <c r="BD637" s="29">
        <f t="shared" si="388"/>
        <v>3.958908094390905</v>
      </c>
      <c r="BE637" s="58">
        <f t="shared" si="389"/>
        <v>44.028831059563707</v>
      </c>
      <c r="BF637" s="30">
        <f>AU637*'Propiedades físicas'!$I$4+'Diseño reactor'!AV637*'Propiedades físicas'!$I$5+'Diseño reactor'!AW637*'Propiedades físicas'!$I$8+'Diseño reactor'!AX637*'Propiedades físicas'!$I$9+'Diseño reactor'!AY637*'Propiedades físicas'!$I$7+'Diseño reactor'!AZ637*'Propiedades físicas'!$I$6</f>
        <v>1.9228412369739403E-2</v>
      </c>
      <c r="BG637" s="24">
        <f>AU637*'Propiedades físicas'!$O$4+'Diseño reactor'!AV637*'Propiedades físicas'!$O$5+'Diseño reactor'!AW637*'Propiedades físicas'!$O$8+'Diseño reactor'!AX637*'Propiedades físicas'!$O$9+'Diseño reactor'!AY637*'Propiedades físicas'!$O$7+'Diseño reactor'!AZ637*'Propiedades físicas'!$O$6</f>
        <v>0.14751188178191624</v>
      </c>
      <c r="BH637" s="54">
        <f t="shared" si="390"/>
        <v>42823.349537602138</v>
      </c>
      <c r="BI637" s="34">
        <f t="shared" si="410"/>
        <v>255.57583885406524</v>
      </c>
      <c r="BJ637" s="27">
        <f t="shared" si="391"/>
        <v>4815.9877875651209</v>
      </c>
      <c r="BK637" s="34">
        <f t="shared" si="392"/>
        <v>546.47340090958335</v>
      </c>
      <c r="BL637" s="27">
        <f t="shared" si="393"/>
        <v>104.88192250259276</v>
      </c>
      <c r="BM637" s="34">
        <f t="shared" si="394"/>
        <v>1.1054421768707483</v>
      </c>
      <c r="BN637" s="45">
        <f t="shared" si="395"/>
        <v>571.40736633753647</v>
      </c>
      <c r="BO637" s="45">
        <f t="shared" si="396"/>
        <v>78.406072049573055</v>
      </c>
      <c r="BP637" s="66">
        <f t="shared" si="397"/>
        <v>6.7002399172059981</v>
      </c>
    </row>
    <row r="638" spans="8:68">
      <c r="H638" s="68">
        <v>633</v>
      </c>
      <c r="I638" s="31">
        <f>('Propiedades físicas'!$C$10*'Diseño reactor'!H638)/1000</f>
        <v>554.03026325268672</v>
      </c>
      <c r="J638" s="31">
        <f t="shared" si="375"/>
        <v>0.82305973201327398</v>
      </c>
      <c r="K638" s="31">
        <f>(I638*1000)/'Propiedades físicas'!$F$10</f>
        <v>3619.0177887392988</v>
      </c>
      <c r="L638" s="31">
        <f t="shared" si="376"/>
        <v>517.00254124847118</v>
      </c>
      <c r="M638" s="31">
        <f t="shared" si="377"/>
        <v>3102.0152474908273</v>
      </c>
      <c r="N638" s="31">
        <f t="shared" si="378"/>
        <v>0.81674967021875378</v>
      </c>
      <c r="O638" s="32">
        <f t="shared" si="379"/>
        <v>4.9004980213125231</v>
      </c>
      <c r="P638" s="33">
        <f t="shared" si="380"/>
        <v>0.4766877187438347</v>
      </c>
      <c r="Q638" s="31">
        <f t="shared" si="381"/>
        <v>4.3598961703639754</v>
      </c>
      <c r="R638" s="31">
        <f t="shared" si="382"/>
        <v>0.19847373288407805</v>
      </c>
      <c r="S638" s="31">
        <f t="shared" si="383"/>
        <v>0.54060185094854862</v>
      </c>
      <c r="T638" s="31">
        <f t="shared" si="384"/>
        <v>8.2636537708052391E-2</v>
      </c>
      <c r="U638" s="31">
        <f t="shared" si="385"/>
        <v>5.8951680882788585E-2</v>
      </c>
      <c r="V638" s="47">
        <f t="shared" si="398"/>
        <v>4.7205968263952562E-4</v>
      </c>
      <c r="W638" s="31">
        <f t="shared" si="386"/>
        <v>0.41636007197142627</v>
      </c>
      <c r="X638" s="34">
        <f>(S638*H638*'Propiedades físicas'!$F$5*60*24*365)/(1000000)</f>
        <v>52963.618816071954</v>
      </c>
      <c r="Y638" s="34">
        <f>(U638*H638*'Propiedades físicas'!$F$7*60*24*365)/(1000000)</f>
        <v>1806.2078778428236</v>
      </c>
      <c r="Z638" s="31">
        <f t="shared" si="399"/>
        <v>301.74332596484737</v>
      </c>
      <c r="AA638" s="31">
        <f t="shared" si="400"/>
        <v>2759.8142758403965</v>
      </c>
      <c r="AB638" s="31">
        <f t="shared" si="400"/>
        <v>125.63387291562141</v>
      </c>
      <c r="AC638" s="31">
        <f t="shared" si="400"/>
        <v>342.20097165043126</v>
      </c>
      <c r="AD638" s="31">
        <f t="shared" si="400"/>
        <v>52.308928369197162</v>
      </c>
      <c r="AE638" s="31">
        <f t="shared" si="401"/>
        <v>37.316413998805174</v>
      </c>
      <c r="AF638" s="31">
        <f t="shared" si="402"/>
        <v>3619.0177887392988</v>
      </c>
      <c r="AG638" s="31">
        <f t="shared" si="403"/>
        <v>8.3377132575510507E-2</v>
      </c>
      <c r="AH638" s="31">
        <f t="shared" si="404"/>
        <v>0.76258654611415722</v>
      </c>
      <c r="AI638" s="31">
        <f t="shared" si="404"/>
        <v>3.4714908919910706E-2</v>
      </c>
      <c r="AJ638" s="31">
        <f t="shared" si="404"/>
        <v>9.4556311028700005E-2</v>
      </c>
      <c r="AK638" s="31">
        <f t="shared" si="404"/>
        <v>1.4453901976375532E-2</v>
      </c>
      <c r="AL638" s="31">
        <f t="shared" si="405"/>
        <v>1.0311199385346076E-2</v>
      </c>
      <c r="AM638" s="31">
        <f t="shared" si="406"/>
        <v>1</v>
      </c>
      <c r="AN638" s="31">
        <f>(Z638*'Propiedades físicas'!$F$4)/1000</f>
        <v>265.34704598696743</v>
      </c>
      <c r="AO638" s="31">
        <f>(AA638*'Propiedades físicas'!$F$6)/1000</f>
        <v>88.42444939792631</v>
      </c>
      <c r="AP638" s="31">
        <f>(AB638*'Propiedades físicas'!$F$9)/1000</f>
        <v>77.509817895292628</v>
      </c>
      <c r="AQ638" s="31">
        <f>(AC638*'Propiedades físicas'!$F$5)/1000</f>
        <v>100.76792012190249</v>
      </c>
      <c r="AR638" s="31">
        <f>(AD638*'Propiedades físicas'!$F$8)/1000</f>
        <v>18.54456128544777</v>
      </c>
      <c r="AS638" s="31">
        <f>(AE638*'Propiedades físicas'!$F$7)/1000</f>
        <v>3.4364685651499687</v>
      </c>
      <c r="AT638" s="31">
        <f t="shared" si="407"/>
        <v>554.03026325268672</v>
      </c>
      <c r="AU638" s="31">
        <f t="shared" si="408"/>
        <v>0.47893962403628798</v>
      </c>
      <c r="AV638" s="31">
        <f t="shared" si="411"/>
        <v>0.15960220093175118</v>
      </c>
      <c r="AW638" s="31">
        <f t="shared" si="411"/>
        <v>0.13990177619582725</v>
      </c>
      <c r="AX638" s="31">
        <f t="shared" si="411"/>
        <v>0.18188161695409663</v>
      </c>
      <c r="AY638" s="31">
        <f t="shared" si="411"/>
        <v>3.3472108863825394E-2</v>
      </c>
      <c r="AZ638" s="31">
        <f t="shared" si="412"/>
        <v>6.2026730182113453E-3</v>
      </c>
      <c r="BA638" s="31">
        <f t="shared" si="409"/>
        <v>0.99999999999999967</v>
      </c>
      <c r="BB638" s="34">
        <f>AU638*'Propiedades físicas'!$C$4+'Diseño reactor'!AV638*'Propiedades físicas'!$C$5+'Diseño reactor'!AW638*'Propiedades físicas'!$C$8+'Diseño reactor'!AX638*'Propiedades físicas'!$C$9+'Diseño reactor'!AY638*'Propiedades físicas'!$C$7+'Diseño reactor'!AZ638*'Propiedades físicas'!$C$6</f>
        <v>877.01614191967712</v>
      </c>
      <c r="BC638" s="45">
        <f>AU638*'Propiedades físicas'!$L$4+'Diseño reactor'!AV638*'Propiedades físicas'!$L$5+'Diseño reactor'!AW638*'Propiedades físicas'!$L$8+AX638*'Propiedades físicas'!$L$9+'Diseño reactor'!AY638*'Propiedades físicas'!$L$7+'Diseño reactor'!AZ638*'Propiedades físicas'!$L$6</f>
        <v>1.9609098265043188</v>
      </c>
      <c r="BD638" s="29">
        <f t="shared" si="388"/>
        <v>3.9547845485182571</v>
      </c>
      <c r="BE638" s="58">
        <f t="shared" si="389"/>
        <v>44.024076982336126</v>
      </c>
      <c r="BF638" s="30">
        <f>AU638*'Propiedades físicas'!$I$4+'Diseño reactor'!AV638*'Propiedades físicas'!$I$5+'Diseño reactor'!AW638*'Propiedades físicas'!$I$8+'Diseño reactor'!AX638*'Propiedades físicas'!$I$9+'Diseño reactor'!AY638*'Propiedades físicas'!$I$7+'Diseño reactor'!AZ638*'Propiedades físicas'!$I$6</f>
        <v>1.9230451655761854E-2</v>
      </c>
      <c r="BG638" s="24">
        <f>AU638*'Propiedades físicas'!$O$4+'Diseño reactor'!AV638*'Propiedades físicas'!$O$5+'Diseño reactor'!AW638*'Propiedades físicas'!$O$8+'Diseño reactor'!AX638*'Propiedades físicas'!$O$9+'Diseño reactor'!AY638*'Propiedades físicas'!$O$7+'Diseño reactor'!AZ638*'Propiedades físicas'!$O$6</f>
        <v>0.14752137703144813</v>
      </c>
      <c r="BH638" s="54">
        <f t="shared" si="390"/>
        <v>42818.584075110448</v>
      </c>
      <c r="BI638" s="34">
        <f t="shared" si="410"/>
        <v>255.61842208035347</v>
      </c>
      <c r="BJ638" s="27">
        <f t="shared" si="391"/>
        <v>4815.897932962599</v>
      </c>
      <c r="BK638" s="34">
        <f t="shared" si="392"/>
        <v>546.49838054888255</v>
      </c>
      <c r="BL638" s="27">
        <f t="shared" si="393"/>
        <v>104.88284259902039</v>
      </c>
      <c r="BM638" s="34">
        <f t="shared" si="394"/>
        <v>1.1054421768707483</v>
      </c>
      <c r="BN638" s="45">
        <f t="shared" si="395"/>
        <v>572.4699151444097</v>
      </c>
      <c r="BO638" s="45">
        <f t="shared" si="396"/>
        <v>78.453276583878321</v>
      </c>
      <c r="BP638" s="66">
        <f t="shared" si="397"/>
        <v>6.7002048226704263</v>
      </c>
    </row>
    <row r="639" spans="8:68">
      <c r="H639" s="68">
        <v>634</v>
      </c>
      <c r="I639" s="31">
        <f>('Propiedades físicas'!$C$10*'Diseño reactor'!H639)/1000</f>
        <v>554.90550853428647</v>
      </c>
      <c r="J639" s="31">
        <f t="shared" si="375"/>
        <v>0.82176153054322165</v>
      </c>
      <c r="K639" s="31">
        <f>(I639*1000)/'Propiedades físicas'!$F$10</f>
        <v>3624.73503643083</v>
      </c>
      <c r="L639" s="31">
        <f t="shared" si="376"/>
        <v>517.81929091868994</v>
      </c>
      <c r="M639" s="31">
        <f t="shared" si="377"/>
        <v>3106.9157455121399</v>
      </c>
      <c r="N639" s="31">
        <f t="shared" si="378"/>
        <v>0.81674967021875389</v>
      </c>
      <c r="O639" s="32">
        <f t="shared" si="379"/>
        <v>4.9004980213125231</v>
      </c>
      <c r="P639" s="33">
        <f t="shared" si="380"/>
        <v>0.4770009745168321</v>
      </c>
      <c r="Q639" s="31">
        <f t="shared" si="381"/>
        <v>4.3606329243878941</v>
      </c>
      <c r="R639" s="31">
        <f t="shared" si="382"/>
        <v>0.19842121135749455</v>
      </c>
      <c r="S639" s="31">
        <f t="shared" si="383"/>
        <v>0.53986509692462914</v>
      </c>
      <c r="T639" s="31">
        <f t="shared" si="384"/>
        <v>8.2538567466147225E-2</v>
      </c>
      <c r="U639" s="31">
        <f t="shared" si="385"/>
        <v>5.8788916878280008E-2</v>
      </c>
      <c r="V639" s="47">
        <f t="shared" si="398"/>
        <v>4.7236989709433858E-4</v>
      </c>
      <c r="W639" s="31">
        <f t="shared" si="386"/>
        <v>0.41597653245568533</v>
      </c>
      <c r="X639" s="34">
        <f>(S639*H639*'Propiedades físicas'!$F$5*60*24*365)/(1000000)</f>
        <v>52974.99463233578</v>
      </c>
      <c r="Y639" s="34">
        <f>(U639*H639*'Propiedades físicas'!$F$7*60*24*365)/(1000000)</f>
        <v>1804.0665172820943</v>
      </c>
      <c r="Z639" s="31">
        <f t="shared" si="399"/>
        <v>302.41861784367154</v>
      </c>
      <c r="AA639" s="31">
        <f t="shared" si="400"/>
        <v>2764.6412740619248</v>
      </c>
      <c r="AB639" s="31">
        <f t="shared" si="400"/>
        <v>125.79904800065154</v>
      </c>
      <c r="AC639" s="31">
        <f t="shared" si="400"/>
        <v>342.27447145021489</v>
      </c>
      <c r="AD639" s="31">
        <f t="shared" si="400"/>
        <v>52.329451773537343</v>
      </c>
      <c r="AE639" s="31">
        <f t="shared" si="401"/>
        <v>37.272173300829522</v>
      </c>
      <c r="AF639" s="31">
        <f t="shared" si="402"/>
        <v>3624.7350364308295</v>
      </c>
      <c r="AG639" s="31">
        <f t="shared" si="403"/>
        <v>8.3431923934902091E-2</v>
      </c>
      <c r="AH639" s="31">
        <f t="shared" si="404"/>
        <v>0.76271541127160181</v>
      </c>
      <c r="AI639" s="31">
        <f t="shared" si="404"/>
        <v>3.4705722414547072E-2</v>
      </c>
      <c r="AJ639" s="31">
        <f t="shared" si="404"/>
        <v>9.4427445871255331E-2</v>
      </c>
      <c r="AK639" s="31">
        <f t="shared" si="404"/>
        <v>1.4436766066372847E-2</v>
      </c>
      <c r="AL639" s="31">
        <f t="shared" si="405"/>
        <v>1.0282730441320848E-2</v>
      </c>
      <c r="AM639" s="31">
        <f t="shared" si="406"/>
        <v>1</v>
      </c>
      <c r="AN639" s="31">
        <f>(Z639*'Propiedades físicas'!$F$4)/1000</f>
        <v>265.9408841593679</v>
      </c>
      <c r="AO639" s="31">
        <f>(AA639*'Propiedades físicas'!$F$6)/1000</f>
        <v>88.579106420944072</v>
      </c>
      <c r="AP639" s="31">
        <f>(AB639*'Propiedades físicas'!$F$9)/1000</f>
        <v>77.611722664001945</v>
      </c>
      <c r="AQ639" s="31">
        <f>(AC639*'Propiedades físicas'!$F$5)/1000</f>
        <v>100.78956360794479</v>
      </c>
      <c r="AR639" s="31">
        <f>(AD639*'Propiedades físicas'!$F$8)/1000</f>
        <v>18.551837242754452</v>
      </c>
      <c r="AS639" s="31">
        <f>(AE639*'Propiedades físicas'!$F$7)/1000</f>
        <v>3.4323944392733905</v>
      </c>
      <c r="AT639" s="31">
        <f t="shared" si="407"/>
        <v>554.90550853428647</v>
      </c>
      <c r="AU639" s="31">
        <f t="shared" si="408"/>
        <v>0.47925435965092056</v>
      </c>
      <c r="AV639" s="31">
        <f t="shared" si="411"/>
        <v>0.15962917119874104</v>
      </c>
      <c r="AW639" s="31">
        <f t="shared" si="411"/>
        <v>0.13986475439575941</v>
      </c>
      <c r="AX639" s="31">
        <f t="shared" si="411"/>
        <v>0.18163374134484234</v>
      </c>
      <c r="AY639" s="31">
        <f t="shared" si="411"/>
        <v>3.3432425804812808E-2</v>
      </c>
      <c r="AZ639" s="31">
        <f t="shared" si="412"/>
        <v>6.1855476049240011E-3</v>
      </c>
      <c r="BA639" s="31">
        <f t="shared" si="409"/>
        <v>1.0000000000000002</v>
      </c>
      <c r="BB639" s="34">
        <f>AU639*'Propiedades físicas'!$C$4+'Diseño reactor'!AV639*'Propiedades físicas'!$C$5+'Diseño reactor'!AW639*'Propiedades físicas'!$C$8+'Diseño reactor'!AX639*'Propiedades físicas'!$C$9+'Diseño reactor'!AY639*'Propiedades físicas'!$C$7+'Diseño reactor'!AZ639*'Propiedades físicas'!$C$6</f>
        <v>877.01156418013898</v>
      </c>
      <c r="BC639" s="45">
        <f>AU639*'Propiedades físicas'!$L$4+'Diseño reactor'!AV639*'Propiedades físicas'!$L$5+'Diseño reactor'!AW639*'Propiedades físicas'!$L$8+AX639*'Propiedades físicas'!$L$9+'Diseño reactor'!AY639*'Propiedades físicas'!$L$7+'Diseño reactor'!AZ639*'Propiedades físicas'!$L$6</f>
        <v>1.9611542988056507</v>
      </c>
      <c r="BD639" s="29">
        <f t="shared" si="388"/>
        <v>3.9506695914847154</v>
      </c>
      <c r="BE639" s="58">
        <f t="shared" si="389"/>
        <v>44.019333582716669</v>
      </c>
      <c r="BF639" s="30">
        <f>AU639*'Propiedades físicas'!$I$4+'Diseño reactor'!AV639*'Propiedades físicas'!$I$5+'Diseño reactor'!AW639*'Propiedades físicas'!$I$8+'Diseño reactor'!AX639*'Propiedades físicas'!$I$9+'Diseño reactor'!AY639*'Propiedades físicas'!$I$7+'Diseño reactor'!AZ639*'Propiedades físicas'!$I$6</f>
        <v>1.9232484118086188E-2</v>
      </c>
      <c r="BG639" s="24">
        <f>AU639*'Propiedades físicas'!$O$4+'Diseño reactor'!AV639*'Propiedades físicas'!$O$5+'Diseño reactor'!AW639*'Propiedades físicas'!$O$8+'Diseño reactor'!AX639*'Propiedades físicas'!$O$9+'Diseño reactor'!AY639*'Propiedades físicas'!$O$7+'Diseño reactor'!AZ639*'Propiedades físicas'!$O$6</f>
        <v>0.1475308590621677</v>
      </c>
      <c r="BH639" s="54">
        <f t="shared" si="390"/>
        <v>42813.83559087191</v>
      </c>
      <c r="BI639" s="34">
        <f t="shared" si="410"/>
        <v>255.66087762698029</v>
      </c>
      <c r="BJ639" s="27">
        <f t="shared" si="391"/>
        <v>4815.8084672038322</v>
      </c>
      <c r="BK639" s="34">
        <f t="shared" si="392"/>
        <v>546.52335403495567</v>
      </c>
      <c r="BL639" s="27">
        <f t="shared" si="393"/>
        <v>104.88376240085877</v>
      </c>
      <c r="BM639" s="34">
        <f t="shared" si="394"/>
        <v>1.1054421768707483</v>
      </c>
      <c r="BN639" s="45">
        <f t="shared" si="395"/>
        <v>573.5327739539938</v>
      </c>
      <c r="BO639" s="45">
        <f t="shared" si="396"/>
        <v>78.500394208115935</v>
      </c>
      <c r="BP639" s="66">
        <f t="shared" si="397"/>
        <v>6.7001698497764686</v>
      </c>
    </row>
    <row r="640" spans="8:68">
      <c r="H640" s="68">
        <v>635</v>
      </c>
      <c r="I640" s="31">
        <f>('Propiedades físicas'!$C$10*'Diseño reactor'!H640)/1000</f>
        <v>555.78075381588633</v>
      </c>
      <c r="J640" s="31">
        <f t="shared" si="375"/>
        <v>0.82046741789669686</v>
      </c>
      <c r="K640" s="31">
        <f>(I640*1000)/'Propiedades físicas'!$F$10</f>
        <v>3630.4522841223611</v>
      </c>
      <c r="L640" s="31">
        <f t="shared" si="376"/>
        <v>518.63604058890871</v>
      </c>
      <c r="M640" s="31">
        <f t="shared" si="377"/>
        <v>3111.8162435334521</v>
      </c>
      <c r="N640" s="31">
        <f t="shared" si="378"/>
        <v>0.81674967021875389</v>
      </c>
      <c r="O640" s="32">
        <f t="shared" si="379"/>
        <v>4.9004980213125231</v>
      </c>
      <c r="P640" s="33">
        <f t="shared" si="380"/>
        <v>0.47731365369566375</v>
      </c>
      <c r="Q640" s="31">
        <f t="shared" si="381"/>
        <v>4.36136778363662</v>
      </c>
      <c r="R640" s="31">
        <f t="shared" si="382"/>
        <v>0.19836854687574465</v>
      </c>
      <c r="S640" s="31">
        <f t="shared" si="383"/>
        <v>0.53913023767590251</v>
      </c>
      <c r="T640" s="31">
        <f t="shared" si="384"/>
        <v>8.2440718141878658E-2</v>
      </c>
      <c r="U640" s="31">
        <f t="shared" si="385"/>
        <v>5.8626751505466881E-2</v>
      </c>
      <c r="V640" s="47">
        <f t="shared" si="398"/>
        <v>4.7267954055298745E-4</v>
      </c>
      <c r="W640" s="31">
        <f t="shared" si="386"/>
        <v>0.41559369890186482</v>
      </c>
      <c r="X640" s="34">
        <f>(S640*H640*'Propiedades físicas'!$F$5*60*24*365)/(1000000)</f>
        <v>52986.3286093477</v>
      </c>
      <c r="Y640" s="34">
        <f>(U640*H640*'Propiedades físicas'!$F$7*60*24*365)/(1000000)</f>
        <v>1801.9277996489827</v>
      </c>
      <c r="Z640" s="31">
        <f t="shared" si="399"/>
        <v>303.0941700967465</v>
      </c>
      <c r="AA640" s="31">
        <f t="shared" si="400"/>
        <v>2769.4685426092537</v>
      </c>
      <c r="AB640" s="31">
        <f t="shared" si="400"/>
        <v>125.96402726609786</v>
      </c>
      <c r="AC640" s="31">
        <f t="shared" si="400"/>
        <v>342.34770092419808</v>
      </c>
      <c r="AD640" s="31">
        <f t="shared" si="400"/>
        <v>52.34985602009295</v>
      </c>
      <c r="AE640" s="31">
        <f t="shared" si="401"/>
        <v>37.227987205971466</v>
      </c>
      <c r="AF640" s="31">
        <f t="shared" si="402"/>
        <v>3630.4522841223602</v>
      </c>
      <c r="AG640" s="31">
        <f t="shared" si="403"/>
        <v>8.348661444259077E-2</v>
      </c>
      <c r="AH640" s="31">
        <f t="shared" si="404"/>
        <v>0.76284394501517483</v>
      </c>
      <c r="AI640" s="31">
        <f t="shared" si="404"/>
        <v>3.4696510904990145E-2</v>
      </c>
      <c r="AJ640" s="31">
        <f t="shared" si="404"/>
        <v>9.4298912127682336E-2</v>
      </c>
      <c r="AK640" s="31">
        <f t="shared" si="404"/>
        <v>1.4419651305993741E-2</v>
      </c>
      <c r="AL640" s="31">
        <f t="shared" si="405"/>
        <v>1.0254366203568245E-2</v>
      </c>
      <c r="AM640" s="31">
        <f t="shared" si="406"/>
        <v>1.0000000000000002</v>
      </c>
      <c r="AN640" s="31">
        <f>(Z640*'Propiedades físicas'!$F$4)/1000</f>
        <v>266.53495129967689</v>
      </c>
      <c r="AO640" s="31">
        <f>(AA640*'Propiedades físicas'!$F$6)/1000</f>
        <v>88.733772105200487</v>
      </c>
      <c r="AP640" s="31">
        <f>(AB640*'Propiedades físicas'!$F$9)/1000</f>
        <v>77.713506621819064</v>
      </c>
      <c r="AQ640" s="31">
        <f>(AC640*'Propiedades físicas'!$F$5)/1000</f>
        <v>100.81112749114861</v>
      </c>
      <c r="AR640" s="31">
        <f>(AD640*'Propiedades físicas'!$F$8)/1000</f>
        <v>18.559070956243346</v>
      </c>
      <c r="AS640" s="31">
        <f>(AE640*'Propiedades físicas'!$F$7)/1000</f>
        <v>3.4283253417979127</v>
      </c>
      <c r="AT640" s="31">
        <f t="shared" si="407"/>
        <v>555.78075381588621</v>
      </c>
      <c r="AU640" s="31">
        <f t="shared" si="408"/>
        <v>0.47956851594751709</v>
      </c>
      <c r="AV640" s="31">
        <f t="shared" si="411"/>
        <v>0.15965607210392063</v>
      </c>
      <c r="AW640" s="31">
        <f t="shared" si="411"/>
        <v>0.13982763182829333</v>
      </c>
      <c r="AX640" s="31">
        <f t="shared" si="411"/>
        <v>0.18138650321911717</v>
      </c>
      <c r="AY640" s="31">
        <f t="shared" si="411"/>
        <v>3.3392791723751231E-2</v>
      </c>
      <c r="AZ640" s="31">
        <f t="shared" si="412"/>
        <v>6.168485177400756E-3</v>
      </c>
      <c r="BA640" s="31">
        <f t="shared" si="409"/>
        <v>1.0000000000000002</v>
      </c>
      <c r="BB640" s="34">
        <f>AU640*'Propiedades físicas'!$C$4+'Diseño reactor'!AV640*'Propiedades físicas'!$C$5+'Diseño reactor'!AW640*'Propiedades físicas'!$C$8+'Diseño reactor'!AX640*'Propiedades físicas'!$C$9+'Diseño reactor'!AY640*'Propiedades físicas'!$C$7+'Diseño reactor'!AZ640*'Propiedades físicas'!$C$6</f>
        <v>877.00700229265487</v>
      </c>
      <c r="BC640" s="45">
        <f>AU640*'Propiedades físicas'!$L$4+'Diseño reactor'!AV640*'Propiedades físicas'!$L$5+'Diseño reactor'!AW640*'Propiedades físicas'!$L$8+AX640*'Propiedades físicas'!$L$9+'Diseño reactor'!AY640*'Propiedades físicas'!$L$7+'Diseño reactor'!AZ640*'Propiedades físicas'!$L$6</f>
        <v>1.9613983031958597</v>
      </c>
      <c r="BD640" s="29">
        <f t="shared" si="388"/>
        <v>3.9465631965509744</v>
      </c>
      <c r="BE640" s="58">
        <f t="shared" si="389"/>
        <v>44.014600823782388</v>
      </c>
      <c r="BF640" s="30">
        <f>AU640*'Propiedades físicas'!$I$4+'Diseño reactor'!AV640*'Propiedades físicas'!$I$5+'Diseño reactor'!AW640*'Propiedades físicas'!$I$8+'Diseño reactor'!AX640*'Propiedades físicas'!$I$9+'Diseño reactor'!AY640*'Propiedades físicas'!$I$7+'Diseño reactor'!AZ640*'Propiedades físicas'!$I$6</f>
        <v>1.9234509785676788E-2</v>
      </c>
      <c r="BG640" s="24">
        <f>AU640*'Propiedades físicas'!$O$4+'Diseño reactor'!AV640*'Propiedades físicas'!$O$5+'Diseño reactor'!AW640*'Propiedades físicas'!$O$8+'Diseño reactor'!AX640*'Propiedades físicas'!$O$9+'Diseño reactor'!AY640*'Propiedades físicas'!$O$7+'Diseño reactor'!AZ640*'Propiedades físicas'!$O$6</f>
        <v>0.14754032789242227</v>
      </c>
      <c r="BH640" s="54">
        <f t="shared" si="390"/>
        <v>42809.104006564798</v>
      </c>
      <c r="BI640" s="34">
        <f t="shared" si="410"/>
        <v>255.70320600031866</v>
      </c>
      <c r="BJ640" s="27">
        <f t="shared" si="391"/>
        <v>4815.7193884012986</v>
      </c>
      <c r="BK640" s="34">
        <f t="shared" si="392"/>
        <v>546.54832123278675</v>
      </c>
      <c r="BL640" s="27">
        <f t="shared" si="393"/>
        <v>104.88468190319344</v>
      </c>
      <c r="BM640" s="34">
        <f t="shared" si="394"/>
        <v>1.1054421768707483</v>
      </c>
      <c r="BN640" s="45">
        <f t="shared" si="395"/>
        <v>574.59594186974061</v>
      </c>
      <c r="BO640" s="45">
        <f t="shared" si="396"/>
        <v>78.5474251620427</v>
      </c>
      <c r="BP640" s="66">
        <f t="shared" si="397"/>
        <v>6.7001349979886164</v>
      </c>
    </row>
    <row r="641" spans="8:68">
      <c r="H641" s="68">
        <v>636</v>
      </c>
      <c r="I641" s="31">
        <f>('Propiedades físicas'!$C$10*'Diseño reactor'!H641)/1000</f>
        <v>556.65599909748619</v>
      </c>
      <c r="J641" s="31">
        <f t="shared" si="375"/>
        <v>0.81917737478679631</v>
      </c>
      <c r="K641" s="31">
        <f>(I641*1000)/'Propiedades físicas'!$F$10</f>
        <v>3636.1695318138923</v>
      </c>
      <c r="L641" s="31">
        <f t="shared" si="376"/>
        <v>519.45279025912748</v>
      </c>
      <c r="M641" s="31">
        <f t="shared" si="377"/>
        <v>3116.7167415547647</v>
      </c>
      <c r="N641" s="31">
        <f t="shared" si="378"/>
        <v>0.81674967021875389</v>
      </c>
      <c r="O641" s="32">
        <f t="shared" si="379"/>
        <v>4.9004980213125231</v>
      </c>
      <c r="P641" s="33">
        <f t="shared" si="380"/>
        <v>0.47762575787082784</v>
      </c>
      <c r="Q641" s="31">
        <f t="shared" si="381"/>
        <v>4.3621007550954909</v>
      </c>
      <c r="R641" s="31">
        <f t="shared" si="382"/>
        <v>0.19831574049355422</v>
      </c>
      <c r="S641" s="31">
        <f t="shared" si="383"/>
        <v>0.53839726621703254</v>
      </c>
      <c r="T641" s="31">
        <f t="shared" si="384"/>
        <v>8.2342989839637518E-2</v>
      </c>
      <c r="U641" s="31">
        <f t="shared" si="385"/>
        <v>5.8465182014734399E-2</v>
      </c>
      <c r="V641" s="47">
        <f t="shared" si="398"/>
        <v>4.7298861459052857E-4</v>
      </c>
      <c r="W641" s="31">
        <f t="shared" si="386"/>
        <v>0.41521156936261383</v>
      </c>
      <c r="X641" s="34">
        <f>(S641*H641*'Propiedades físicas'!$F$5*60*24*365)/(1000000)</f>
        <v>52997.620939282489</v>
      </c>
      <c r="Y641" s="34">
        <f>(U641*H641*'Propiedades físicas'!$F$7*60*24*365)/(1000000)</f>
        <v>1799.7917272251868</v>
      </c>
      <c r="Z641" s="31">
        <f t="shared" si="399"/>
        <v>303.76998200584649</v>
      </c>
      <c r="AA641" s="31">
        <f t="shared" si="400"/>
        <v>2774.2960802407324</v>
      </c>
      <c r="AB641" s="31">
        <f t="shared" si="400"/>
        <v>126.12881095390048</v>
      </c>
      <c r="AC641" s="31">
        <f t="shared" si="400"/>
        <v>342.42066131403271</v>
      </c>
      <c r="AD641" s="31">
        <f t="shared" si="400"/>
        <v>52.370141538009463</v>
      </c>
      <c r="AE641" s="31">
        <f t="shared" si="401"/>
        <v>37.183855761371078</v>
      </c>
      <c r="AF641" s="31">
        <f t="shared" si="402"/>
        <v>3636.1695318138927</v>
      </c>
      <c r="AG641" s="31">
        <f t="shared" si="403"/>
        <v>8.3541204376769443E-2</v>
      </c>
      <c r="AH641" s="31">
        <f t="shared" si="404"/>
        <v>0.76297214856667661</v>
      </c>
      <c r="AI641" s="31">
        <f t="shared" si="404"/>
        <v>3.4687274575721308E-2</v>
      </c>
      <c r="AJ641" s="31">
        <f t="shared" si="404"/>
        <v>9.4170708576180484E-2</v>
      </c>
      <c r="AK641" s="31">
        <f t="shared" si="404"/>
        <v>1.440255771349714E-2</v>
      </c>
      <c r="AL641" s="31">
        <f t="shared" si="405"/>
        <v>1.0226106191154959E-2</v>
      </c>
      <c r="AM641" s="31">
        <f t="shared" si="406"/>
        <v>1</v>
      </c>
      <c r="AN641" s="31">
        <f>(Z641*'Propiedades físicas'!$F$4)/1000</f>
        <v>267.12924677630127</v>
      </c>
      <c r="AO641" s="31">
        <f>(AA641*'Propiedades físicas'!$F$6)/1000</f>
        <v>88.888446410913062</v>
      </c>
      <c r="AP641" s="31">
        <f>(AB641*'Propiedades físicas'!$F$9)/1000</f>
        <v>77.815169918008891</v>
      </c>
      <c r="AQ641" s="31">
        <f>(AC641*'Propiedades físicas'!$F$5)/1000</f>
        <v>100.83261213714323</v>
      </c>
      <c r="AR641" s="31">
        <f>(AD641*'Propiedades físicas'!$F$8)/1000</f>
        <v>18.566262578055106</v>
      </c>
      <c r="AS641" s="31">
        <f>(AE641*'Propiedades físicas'!$F$7)/1000</f>
        <v>3.4242612770646628</v>
      </c>
      <c r="AT641" s="31">
        <f t="shared" si="407"/>
        <v>556.6559990974863</v>
      </c>
      <c r="AU641" s="31">
        <f t="shared" si="408"/>
        <v>0.47988209452408925</v>
      </c>
      <c r="AV641" s="31">
        <f t="shared" si="411"/>
        <v>0.15968290390300127</v>
      </c>
      <c r="AW641" s="31">
        <f t="shared" si="411"/>
        <v>0.13979040923689254</v>
      </c>
      <c r="AX641" s="31">
        <f t="shared" si="411"/>
        <v>0.18113990022675489</v>
      </c>
      <c r="AY641" s="31">
        <f t="shared" si="411"/>
        <v>3.3353206662924378E-2</v>
      </c>
      <c r="AZ641" s="31">
        <f t="shared" si="412"/>
        <v>6.1514854463375276E-3</v>
      </c>
      <c r="BA641" s="31">
        <f t="shared" si="409"/>
        <v>0.99999999999999989</v>
      </c>
      <c r="BB641" s="34">
        <f>AU641*'Propiedades físicas'!$C$4+'Diseño reactor'!AV641*'Propiedades físicas'!$C$5+'Diseño reactor'!AW641*'Propiedades físicas'!$C$8+'Diseño reactor'!AX641*'Propiedades físicas'!$C$9+'Diseño reactor'!AY641*'Propiedades físicas'!$C$7+'Diseño reactor'!AZ641*'Propiedades físicas'!$C$6</f>
        <v>877.00245618750466</v>
      </c>
      <c r="BC641" s="45">
        <f>AU641*'Propiedades físicas'!$L$4+'Diseño reactor'!AV641*'Propiedades físicas'!$L$5+'Diseño reactor'!AW641*'Propiedades físicas'!$L$8+AX641*'Propiedades físicas'!$L$9+'Diseño reactor'!AY641*'Propiedades físicas'!$L$7+'Diseño reactor'!AZ641*'Propiedades físicas'!$L$6</f>
        <v>1.9616418409773251</v>
      </c>
      <c r="BD641" s="29">
        <f t="shared" si="388"/>
        <v>3.9424653370880529</v>
      </c>
      <c r="BE641" s="58">
        <f t="shared" si="389"/>
        <v>44.009878668786037</v>
      </c>
      <c r="BF641" s="30">
        <f>AU641*'Propiedades físicas'!$I$4+'Diseño reactor'!AV641*'Propiedades físicas'!$I$5+'Diseño reactor'!AW641*'Propiedades físicas'!$I$8+'Diseño reactor'!AX641*'Propiedades físicas'!$I$9+'Diseño reactor'!AY641*'Propiedades físicas'!$I$7+'Diseño reactor'!AZ641*'Propiedades físicas'!$I$6</f>
        <v>1.9236528687348157E-2</v>
      </c>
      <c r="BG641" s="24">
        <f>AU641*'Propiedades físicas'!$O$4+'Diseño reactor'!AV641*'Propiedades físicas'!$O$5+'Diseño reactor'!AW641*'Propiedades físicas'!$O$8+'Diseño reactor'!AX641*'Propiedades físicas'!$O$9+'Diseño reactor'!AY641*'Propiedades físicas'!$O$7+'Diseño reactor'!AZ641*'Propiedades físicas'!$O$6</f>
        <v>0.14754978354058165</v>
      </c>
      <c r="BH641" s="54">
        <f t="shared" si="390"/>
        <v>42804.389244316582</v>
      </c>
      <c r="BI641" s="34">
        <f t="shared" si="410"/>
        <v>255.7454077042695</v>
      </c>
      <c r="BJ641" s="27">
        <f t="shared" si="391"/>
        <v>4815.630694678397</v>
      </c>
      <c r="BK641" s="34">
        <f t="shared" si="392"/>
        <v>546.57328200859877</v>
      </c>
      <c r="BL641" s="27">
        <f t="shared" si="393"/>
        <v>104.88560110115691</v>
      </c>
      <c r="BM641" s="34">
        <f t="shared" si="394"/>
        <v>1.1054421768707483</v>
      </c>
      <c r="BN641" s="45">
        <f t="shared" si="395"/>
        <v>575.65941799851873</v>
      </c>
      <c r="BO641" s="45">
        <f t="shared" si="396"/>
        <v>78.59436968453457</v>
      </c>
      <c r="BP641" s="66">
        <f t="shared" si="397"/>
        <v>6.7001002667742222</v>
      </c>
    </row>
    <row r="642" spans="8:68">
      <c r="H642" s="68">
        <v>637</v>
      </c>
      <c r="I642" s="31">
        <f>('Propiedades físicas'!$C$10*'Diseño reactor'!H642)/1000</f>
        <v>557.53124437908593</v>
      </c>
      <c r="J642" s="31">
        <f t="shared" si="375"/>
        <v>0.81789138204772771</v>
      </c>
      <c r="K642" s="31">
        <f>(I642*1000)/'Propiedades físicas'!$F$10</f>
        <v>3641.8867795054234</v>
      </c>
      <c r="L642" s="31">
        <f t="shared" si="376"/>
        <v>520.26953992934614</v>
      </c>
      <c r="M642" s="31">
        <f t="shared" si="377"/>
        <v>3121.6172395760768</v>
      </c>
      <c r="N642" s="31">
        <f t="shared" si="378"/>
        <v>0.81674967021875378</v>
      </c>
      <c r="O642" s="32">
        <f t="shared" si="379"/>
        <v>4.9004980213125222</v>
      </c>
      <c r="P642" s="33">
        <f t="shared" si="380"/>
        <v>0.47793728862697799</v>
      </c>
      <c r="Q642" s="31">
        <f t="shared" si="381"/>
        <v>4.362831845716709</v>
      </c>
      <c r="R642" s="31">
        <f t="shared" si="382"/>
        <v>0.19826279325934915</v>
      </c>
      <c r="S642" s="31">
        <f t="shared" si="383"/>
        <v>0.53766617559581154</v>
      </c>
      <c r="T642" s="31">
        <f t="shared" si="384"/>
        <v>8.2245382660817545E-2</v>
      </c>
      <c r="U642" s="31">
        <f t="shared" si="385"/>
        <v>5.830420567160912E-2</v>
      </c>
      <c r="V642" s="47">
        <f t="shared" si="398"/>
        <v>4.7329712077623067E-4</v>
      </c>
      <c r="W642" s="31">
        <f t="shared" si="386"/>
        <v>0.41483014189773737</v>
      </c>
      <c r="X642" s="34">
        <f>(S642*H642*'Propiedades físicas'!$F$5*60*24*365)/(1000000)</f>
        <v>53008.871813256344</v>
      </c>
      <c r="Y642" s="34">
        <f>(U642*H642*'Propiedades físicas'!$F$7*60*24*365)/(1000000)</f>
        <v>1797.6583022268946</v>
      </c>
      <c r="Z642" s="31">
        <f t="shared" si="399"/>
        <v>304.44605285538495</v>
      </c>
      <c r="AA642" s="31">
        <f t="shared" si="400"/>
        <v>2779.1238857215435</v>
      </c>
      <c r="AB642" s="31">
        <f t="shared" si="400"/>
        <v>126.2933993062054</v>
      </c>
      <c r="AC642" s="31">
        <f t="shared" si="400"/>
        <v>342.49335385453196</v>
      </c>
      <c r="AD642" s="31">
        <f t="shared" si="400"/>
        <v>52.390308754940776</v>
      </c>
      <c r="AE642" s="31">
        <f t="shared" si="401"/>
        <v>37.139779012815012</v>
      </c>
      <c r="AF642" s="31">
        <f t="shared" si="402"/>
        <v>3641.8867795054211</v>
      </c>
      <c r="AG642" s="31">
        <f t="shared" si="403"/>
        <v>8.3595694014608993E-2</v>
      </c>
      <c r="AH642" s="31">
        <f t="shared" si="404"/>
        <v>0.76310002314211334</v>
      </c>
      <c r="AI642" s="31">
        <f t="shared" si="404"/>
        <v>3.4678013610120087E-2</v>
      </c>
      <c r="AJ642" s="31">
        <f t="shared" si="404"/>
        <v>9.4042834000743855E-2</v>
      </c>
      <c r="AK642" s="31">
        <f t="shared" si="404"/>
        <v>1.4385485306617778E-2</v>
      </c>
      <c r="AL642" s="31">
        <f t="shared" si="405"/>
        <v>1.0197949925796073E-2</v>
      </c>
      <c r="AM642" s="31">
        <f t="shared" si="406"/>
        <v>1.0000000000000002</v>
      </c>
      <c r="AN642" s="31">
        <f>(Z642*'Propiedades físicas'!$F$4)/1000</f>
        <v>267.72376995996842</v>
      </c>
      <c r="AO642" s="31">
        <f>(AA642*'Propiedades físicas'!$F$6)/1000</f>
        <v>89.043129298518252</v>
      </c>
      <c r="AP642" s="31">
        <f>(AB642*'Propiedades físicas'!$F$9)/1000</f>
        <v>77.916712701963419</v>
      </c>
      <c r="AQ642" s="31">
        <f>(AC642*'Propiedades físicas'!$F$5)/1000</f>
        <v>100.85401790954404</v>
      </c>
      <c r="AR642" s="31">
        <f>(AD642*'Propiedades físicas'!$F$8)/1000</f>
        <v>18.573412259801596</v>
      </c>
      <c r="AS642" s="31">
        <f>(AE642*'Propiedades físicas'!$F$7)/1000</f>
        <v>3.4202022492901345</v>
      </c>
      <c r="AT642" s="31">
        <f t="shared" si="407"/>
        <v>557.53124437908582</v>
      </c>
      <c r="AU642" s="31">
        <f t="shared" si="408"/>
        <v>0.48019509697277751</v>
      </c>
      <c r="AV642" s="31">
        <f t="shared" si="411"/>
        <v>0.15970966685048163</v>
      </c>
      <c r="AW642" s="31">
        <f t="shared" si="411"/>
        <v>0.13975308736058029</v>
      </c>
      <c r="AX642" s="31">
        <f t="shared" si="411"/>
        <v>0.18089393002873524</v>
      </c>
      <c r="AY642" s="31">
        <f t="shared" si="411"/>
        <v>3.3313670663402059E-2</v>
      </c>
      <c r="AZ642" s="31">
        <f t="shared" si="412"/>
        <v>6.1345481240233672E-3</v>
      </c>
      <c r="BA642" s="31">
        <f t="shared" si="409"/>
        <v>1.0000000000000002</v>
      </c>
      <c r="BB642" s="34">
        <f>AU642*'Propiedades físicas'!$C$4+'Diseño reactor'!AV642*'Propiedades físicas'!$C$5+'Diseño reactor'!AW642*'Propiedades físicas'!$C$8+'Diseño reactor'!AX642*'Propiedades físicas'!$C$9+'Diseño reactor'!AY642*'Propiedades físicas'!$C$7+'Diseño reactor'!AZ642*'Propiedades físicas'!$C$6</f>
        <v>876.99792579534108</v>
      </c>
      <c r="BC642" s="45">
        <f>AU642*'Propiedades físicas'!$L$4+'Diseño reactor'!AV642*'Propiedades físicas'!$L$5+'Diseño reactor'!AW642*'Propiedades físicas'!$L$8+AX642*'Propiedades físicas'!$L$9+'Diseño reactor'!AY642*'Propiedades físicas'!$L$7+'Diseño reactor'!AZ642*'Propiedades físicas'!$L$6</f>
        <v>1.961884913447739</v>
      </c>
      <c r="BD642" s="29">
        <f t="shared" si="388"/>
        <v>3.9383759865767143</v>
      </c>
      <c r="BE642" s="58">
        <f t="shared" si="389"/>
        <v>44.005167081154951</v>
      </c>
      <c r="BF642" s="30">
        <f>AU642*'Propiedades físicas'!$I$4+'Diseño reactor'!AV642*'Propiedades físicas'!$I$5+'Diseño reactor'!AW642*'Propiedades físicas'!$I$8+'Diseño reactor'!AX642*'Propiedades físicas'!$I$9+'Diseño reactor'!AY642*'Propiedades físicas'!$I$7+'Diseño reactor'!AZ642*'Propiedades físicas'!$I$6</f>
        <v>1.9238540851765934E-2</v>
      </c>
      <c r="BG642" s="24">
        <f>AU642*'Propiedades físicas'!$O$4+'Diseño reactor'!AV642*'Propiedades físicas'!$O$5+'Diseño reactor'!AW642*'Propiedades físicas'!$O$8+'Diseño reactor'!AX642*'Propiedades físicas'!$O$9+'Diseño reactor'!AY642*'Propiedades físicas'!$O$7+'Diseño reactor'!AZ642*'Propiedades físicas'!$O$6</f>
        <v>0.14755922602503779</v>
      </c>
      <c r="BH642" s="54">
        <f t="shared" si="390"/>
        <v>42799.691226700619</v>
      </c>
      <c r="BI642" s="34">
        <f t="shared" si="410"/>
        <v>255.78748324027703</v>
      </c>
      <c r="BJ642" s="27">
        <f t="shared" si="391"/>
        <v>4815.54238416935</v>
      </c>
      <c r="BK642" s="34">
        <f t="shared" si="392"/>
        <v>546.59823622984186</v>
      </c>
      <c r="BL642" s="27">
        <f t="shared" si="393"/>
        <v>104.88651998992842</v>
      </c>
      <c r="BM642" s="34">
        <f t="shared" si="394"/>
        <v>1.1054421768707483</v>
      </c>
      <c r="BN642" s="45">
        <f t="shared" si="395"/>
        <v>576.72320145060007</v>
      </c>
      <c r="BO642" s="45">
        <f t="shared" si="396"/>
        <v>78.641228013590549</v>
      </c>
      <c r="BP642" s="66">
        <f t="shared" si="397"/>
        <v>6.7000656556034901</v>
      </c>
    </row>
    <row r="643" spans="8:68">
      <c r="H643" s="68">
        <v>638</v>
      </c>
      <c r="I643" s="31">
        <f>('Propiedades físicas'!$C$10*'Diseño reactor'!H643)/1000</f>
        <v>558.40648966068579</v>
      </c>
      <c r="J643" s="31">
        <f t="shared" si="375"/>
        <v>0.81660942063385966</v>
      </c>
      <c r="K643" s="31">
        <f>(I643*1000)/'Propiedades físicas'!$F$10</f>
        <v>3647.604027196955</v>
      </c>
      <c r="L643" s="31">
        <f t="shared" si="376"/>
        <v>521.08628959956502</v>
      </c>
      <c r="M643" s="31">
        <f t="shared" si="377"/>
        <v>3126.5177375973899</v>
      </c>
      <c r="N643" s="31">
        <f t="shared" si="378"/>
        <v>0.816749670218754</v>
      </c>
      <c r="O643" s="32">
        <f t="shared" si="379"/>
        <v>4.9004980213125231</v>
      </c>
      <c r="P643" s="33">
        <f t="shared" si="380"/>
        <v>0.47824824754295081</v>
      </c>
      <c r="Q643" s="31">
        <f t="shared" si="381"/>
        <v>4.3635610624195502</v>
      </c>
      <c r="R643" s="31">
        <f t="shared" si="382"/>
        <v>0.19820970621529529</v>
      </c>
      <c r="S643" s="31">
        <f t="shared" si="383"/>
        <v>0.53693695889297322</v>
      </c>
      <c r="T643" s="31">
        <f t="shared" si="384"/>
        <v>8.2147896703845966E-2</v>
      </c>
      <c r="U643" s="31">
        <f t="shared" si="385"/>
        <v>5.8143819756661948E-2</v>
      </c>
      <c r="V643" s="47">
        <f t="shared" si="398"/>
        <v>4.7360506067360177E-4</v>
      </c>
      <c r="W643" s="31">
        <f t="shared" si="386"/>
        <v>0.4144494145741629</v>
      </c>
      <c r="X643" s="34">
        <f>(S643*H643*'Propiedades físicas'!$F$5*60*24*365)/(1000000)</f>
        <v>53020.081421334347</v>
      </c>
      <c r="Y643" s="34">
        <f>(U643*H643*'Propiedades físicas'!$F$7*60*24*365)/(1000000)</f>
        <v>1795.5275268054559</v>
      </c>
      <c r="Z643" s="31">
        <f t="shared" si="399"/>
        <v>305.12238193240262</v>
      </c>
      <c r="AA643" s="31">
        <f t="shared" si="400"/>
        <v>2783.9519578236732</v>
      </c>
      <c r="AB643" s="31">
        <f t="shared" si="400"/>
        <v>126.4577925653584</v>
      </c>
      <c r="AC643" s="31">
        <f t="shared" si="400"/>
        <v>342.56577977371688</v>
      </c>
      <c r="AD643" s="31">
        <f t="shared" si="400"/>
        <v>52.410358097053724</v>
      </c>
      <c r="AE643" s="31">
        <f t="shared" si="401"/>
        <v>37.095757004750325</v>
      </c>
      <c r="AF643" s="31">
        <f t="shared" si="402"/>
        <v>3647.604027196955</v>
      </c>
      <c r="AG643" s="31">
        <f t="shared" si="403"/>
        <v>8.3650083632262451E-2</v>
      </c>
      <c r="AH643" s="31">
        <f t="shared" si="404"/>
        <v>0.76322756995172925</v>
      </c>
      <c r="AI643" s="31">
        <f t="shared" si="404"/>
        <v>3.466872819047094E-2</v>
      </c>
      <c r="AJ643" s="31">
        <f t="shared" si="404"/>
        <v>9.3915287191127947E-2</v>
      </c>
      <c r="AK643" s="31">
        <f t="shared" si="404"/>
        <v>1.4368434102571459E-2</v>
      </c>
      <c r="AL643" s="31">
        <f t="shared" si="405"/>
        <v>1.0169896931838021E-2</v>
      </c>
      <c r="AM643" s="31">
        <f t="shared" si="406"/>
        <v>1.0000000000000002</v>
      </c>
      <c r="AN643" s="31">
        <f>(Z643*'Propiedades físicas'!$F$4)/1000</f>
        <v>268.31852022371623</v>
      </c>
      <c r="AO643" s="31">
        <f>(AA643*'Propiedades físicas'!$F$6)/1000</f>
        <v>89.197820728670479</v>
      </c>
      <c r="AP643" s="31">
        <f>(AB643*'Propiedades físicas'!$F$9)/1000</f>
        <v>78.018135123197865</v>
      </c>
      <c r="AQ643" s="31">
        <f>(AC643*'Propiedades físicas'!$F$5)/1000</f>
        <v>100.87534516996641</v>
      </c>
      <c r="AR643" s="31">
        <f>(AD643*'Propiedades físicas'!$F$8)/1000</f>
        <v>18.580520152567477</v>
      </c>
      <c r="AS643" s="31">
        <f>(AE643*'Propiedades físicas'!$F$7)/1000</f>
        <v>3.4161482625674577</v>
      </c>
      <c r="AT643" s="31">
        <f t="shared" si="407"/>
        <v>558.40648966068602</v>
      </c>
      <c r="AU643" s="31">
        <f t="shared" si="408"/>
        <v>0.48050752487987586</v>
      </c>
      <c r="AV643" s="31">
        <f t="shared" si="411"/>
        <v>0.15973636119965451</v>
      </c>
      <c r="AW643" s="31">
        <f t="shared" si="411"/>
        <v>0.13971566693396659</v>
      </c>
      <c r="AX643" s="31">
        <f t="shared" si="411"/>
        <v>0.1806485902971203</v>
      </c>
      <c r="AY643" s="31">
        <f t="shared" si="411"/>
        <v>3.3274183765052361E-2</v>
      </c>
      <c r="AZ643" s="31">
        <f t="shared" si="412"/>
        <v>6.1176729243302124E-3</v>
      </c>
      <c r="BA643" s="31">
        <f t="shared" si="409"/>
        <v>0.99999999999999967</v>
      </c>
      <c r="BB643" s="34">
        <f>AU643*'Propiedades físicas'!$C$4+'Diseño reactor'!AV643*'Propiedades físicas'!$C$5+'Diseño reactor'!AW643*'Propiedades físicas'!$C$8+'Diseño reactor'!AX643*'Propiedades físicas'!$C$9+'Diseño reactor'!AY643*'Propiedades físicas'!$C$7+'Diseño reactor'!AZ643*'Propiedades físicas'!$C$6</f>
        <v>876.99341104718462</v>
      </c>
      <c r="BC643" s="45">
        <f>AU643*'Propiedades físicas'!$L$4+'Diseño reactor'!AV643*'Propiedades físicas'!$L$5+'Diseño reactor'!AW643*'Propiedades físicas'!$L$8+AX643*'Propiedades físicas'!$L$9+'Diseño reactor'!AY643*'Propiedades físicas'!$L$7+'Diseño reactor'!AZ643*'Propiedades físicas'!$L$6</f>
        <v>1.9621275219001184</v>
      </c>
      <c r="BD643" s="29">
        <f t="shared" si="388"/>
        <v>3.934295118606943</v>
      </c>
      <c r="BE643" s="58">
        <f t="shared" si="389"/>
        <v>44.000466024489967</v>
      </c>
      <c r="BF643" s="30">
        <f>AU643*'Propiedades físicas'!$I$4+'Diseño reactor'!AV643*'Propiedades físicas'!$I$5+'Diseño reactor'!AW643*'Propiedades físicas'!$I$8+'Diseño reactor'!AX643*'Propiedades físicas'!$I$9+'Diseño reactor'!AY643*'Propiedades físicas'!$I$7+'Diseño reactor'!AZ643*'Propiedades físicas'!$I$6</f>
        <v>1.9240546307447665E-2</v>
      </c>
      <c r="BG643" s="24">
        <f>AU643*'Propiedades físicas'!$O$4+'Diseño reactor'!AV643*'Propiedades físicas'!$O$5+'Diseño reactor'!AW643*'Propiedades físicas'!$O$8+'Diseño reactor'!AX643*'Propiedades físicas'!$O$9+'Diseño reactor'!AY643*'Propiedades físicas'!$O$7+'Diseño reactor'!AZ643*'Propiedades físicas'!$O$6</f>
        <v>0.14756865536420372</v>
      </c>
      <c r="BH643" s="54">
        <f t="shared" si="390"/>
        <v>42795.009876733333</v>
      </c>
      <c r="BI643" s="34">
        <f t="shared" si="410"/>
        <v>255.82943310734066</v>
      </c>
      <c r="BJ643" s="27">
        <f t="shared" si="391"/>
        <v>4815.4544550191558</v>
      </c>
      <c r="BK643" s="34">
        <f t="shared" si="392"/>
        <v>546.62318376518556</v>
      </c>
      <c r="BL643" s="27">
        <f t="shared" si="393"/>
        <v>104.88743856473339</v>
      </c>
      <c r="BM643" s="34">
        <f t="shared" si="394"/>
        <v>1.1054421768707483</v>
      </c>
      <c r="BN643" s="45">
        <f t="shared" si="395"/>
        <v>577.78729133963702</v>
      </c>
      <c r="BO643" s="45">
        <f t="shared" si="396"/>
        <v>78.688000386336896</v>
      </c>
      <c r="BP643" s="66">
        <f t="shared" si="397"/>
        <v>6.700031163949431</v>
      </c>
    </row>
    <row r="644" spans="8:68">
      <c r="H644" s="68">
        <v>639</v>
      </c>
      <c r="I644" s="31">
        <f>('Propiedades físicas'!$C$10*'Diseño reactor'!H644)/1000</f>
        <v>559.28173494228554</v>
      </c>
      <c r="J644" s="31">
        <f t="shared" si="375"/>
        <v>0.81533147161878339</v>
      </c>
      <c r="K644" s="31">
        <f>(I644*1000)/'Propiedades físicas'!$F$10</f>
        <v>3653.3212748884862</v>
      </c>
      <c r="L644" s="31">
        <f t="shared" si="376"/>
        <v>521.90303926978368</v>
      </c>
      <c r="M644" s="31">
        <f t="shared" si="377"/>
        <v>3131.4182356187021</v>
      </c>
      <c r="N644" s="31">
        <f t="shared" si="378"/>
        <v>0.81674967021875378</v>
      </c>
      <c r="O644" s="32">
        <f t="shared" si="379"/>
        <v>4.9004980213125231</v>
      </c>
      <c r="P644" s="33">
        <f t="shared" si="380"/>
        <v>0.47855863619179118</v>
      </c>
      <c r="Q644" s="31">
        <f t="shared" si="381"/>
        <v>4.3642884120905237</v>
      </c>
      <c r="R644" s="31">
        <f t="shared" si="382"/>
        <v>0.19815648039733813</v>
      </c>
      <c r="S644" s="31">
        <f t="shared" si="383"/>
        <v>0.53620960922199823</v>
      </c>
      <c r="T644" s="31">
        <f t="shared" si="384"/>
        <v>8.2050532064213075E-2</v>
      </c>
      <c r="U644" s="31">
        <f t="shared" si="385"/>
        <v>5.7984021565411346E-2</v>
      </c>
      <c r="V644" s="47">
        <f t="shared" si="398"/>
        <v>4.7391243584041459E-4</v>
      </c>
      <c r="W644" s="31">
        <f t="shared" si="386"/>
        <v>0.41406938546590816</v>
      </c>
      <c r="X644" s="34">
        <f>(S644*H644*'Propiedades físicas'!$F$5*60*24*365)/(1000000)</f>
        <v>53031.249952536542</v>
      </c>
      <c r="Y644" s="34">
        <f>(U644*H644*'Propiedades físicas'!$F$7*60*24*365)/(1000000)</f>
        <v>1793.3994030480258</v>
      </c>
      <c r="Z644" s="31">
        <f t="shared" si="399"/>
        <v>305.79896852655457</v>
      </c>
      <c r="AA644" s="31">
        <f t="shared" si="400"/>
        <v>2788.7802953258447</v>
      </c>
      <c r="AB644" s="31">
        <f t="shared" si="400"/>
        <v>126.62199097389906</v>
      </c>
      <c r="AC644" s="31">
        <f t="shared" si="400"/>
        <v>342.63794029285685</v>
      </c>
      <c r="AD644" s="31">
        <f t="shared" si="400"/>
        <v>52.430289989032154</v>
      </c>
      <c r="AE644" s="31">
        <f t="shared" si="401"/>
        <v>37.051789780297852</v>
      </c>
      <c r="AF644" s="31">
        <f t="shared" si="402"/>
        <v>3653.3212748884853</v>
      </c>
      <c r="AG644" s="31">
        <f t="shared" si="403"/>
        <v>8.3704373504870255E-2</v>
      </c>
      <c r="AH644" s="31">
        <f t="shared" si="404"/>
        <v>0.7633547902000406</v>
      </c>
      <c r="AI644" s="31">
        <f t="shared" si="404"/>
        <v>3.4659418497970482E-2</v>
      </c>
      <c r="AJ644" s="31">
        <f t="shared" si="404"/>
        <v>9.3788066942816467E-2</v>
      </c>
      <c r="AK644" s="31">
        <f t="shared" si="404"/>
        <v>1.4351404118060365E-2</v>
      </c>
      <c r="AL644" s="31">
        <f t="shared" si="405"/>
        <v>1.0141946736241757E-2</v>
      </c>
      <c r="AM644" s="31">
        <f t="shared" si="406"/>
        <v>1</v>
      </c>
      <c r="AN644" s="31">
        <f>(Z644*'Propiedades físicas'!$F$4)/1000</f>
        <v>268.91349694288158</v>
      </c>
      <c r="AO644" s="31">
        <f>(AA644*'Propiedades físicas'!$F$6)/1000</f>
        <v>89.352520662240053</v>
      </c>
      <c r="AP644" s="31">
        <f>(AB644*'Propiedades físicas'!$F$9)/1000</f>
        <v>78.119437331347015</v>
      </c>
      <c r="AQ644" s="31">
        <f>(AC644*'Propiedades físicas'!$F$5)/1000</f>
        <v>100.89659427803757</v>
      </c>
      <c r="AR644" s="31">
        <f>(AD644*'Propiedades físicas'!$F$8)/1000</f>
        <v>18.587586406911672</v>
      </c>
      <c r="AS644" s="31">
        <f>(AE644*'Propiedades físicas'!$F$7)/1000</f>
        <v>3.4120993208676293</v>
      </c>
      <c r="AT644" s="31">
        <f t="shared" si="407"/>
        <v>559.28173494228542</v>
      </c>
      <c r="AU644" s="31">
        <f t="shared" si="408"/>
        <v>0.48081937982586159</v>
      </c>
      <c r="AV644" s="31">
        <f t="shared" si="411"/>
        <v>0.15976298720261392</v>
      </c>
      <c r="AW644" s="31">
        <f t="shared" si="411"/>
        <v>0.1396781486872774</v>
      </c>
      <c r="AX644" s="31">
        <f t="shared" si="411"/>
        <v>0.18040387871499058</v>
      </c>
      <c r="AY644" s="31">
        <f t="shared" si="411"/>
        <v>3.3234746006553927E-2</v>
      </c>
      <c r="AZ644" s="31">
        <f t="shared" si="412"/>
        <v>6.1008595627027543E-3</v>
      </c>
      <c r="BA644" s="31">
        <f t="shared" si="409"/>
        <v>1.0000000000000002</v>
      </c>
      <c r="BB644" s="34">
        <f>AU644*'Propiedades físicas'!$C$4+'Diseño reactor'!AV644*'Propiedades físicas'!$C$5+'Diseño reactor'!AW644*'Propiedades físicas'!$C$8+'Diseño reactor'!AX644*'Propiedades físicas'!$C$9+'Diseño reactor'!AY644*'Propiedades físicas'!$C$7+'Diseño reactor'!AZ644*'Propiedades físicas'!$C$6</f>
        <v>876.98891187442518</v>
      </c>
      <c r="BC644" s="45">
        <f>AU644*'Propiedades físicas'!$L$4+'Diseño reactor'!AV644*'Propiedades físicas'!$L$5+'Diseño reactor'!AW644*'Propiedades físicas'!$L$8+AX644*'Propiedades físicas'!$L$9+'Diseño reactor'!AY644*'Propiedades físicas'!$L$7+'Diseño reactor'!AZ644*'Propiedades físicas'!$L$6</f>
        <v>1.9623696676228362</v>
      </c>
      <c r="BD644" s="29">
        <f t="shared" si="388"/>
        <v>3.9302227068773359</v>
      </c>
      <c r="BE644" s="58">
        <f t="shared" si="389"/>
        <v>43.995775462564382</v>
      </c>
      <c r="BF644" s="30">
        <f>AU644*'Propiedades físicas'!$I$4+'Diseño reactor'!AV644*'Propiedades físicas'!$I$5+'Diseño reactor'!AW644*'Propiedades físicas'!$I$8+'Diseño reactor'!AX644*'Propiedades físicas'!$I$9+'Diseño reactor'!AY644*'Propiedades físicas'!$I$7+'Diseño reactor'!AZ644*'Propiedades físicas'!$I$6</f>
        <v>1.9242545082763848E-2</v>
      </c>
      <c r="BG644" s="24">
        <f>AU644*'Propiedades físicas'!$O$4+'Diseño reactor'!AV644*'Propiedades físicas'!$O$5+'Diseño reactor'!AW644*'Propiedades físicas'!$O$8+'Diseño reactor'!AX644*'Propiedades físicas'!$O$9+'Diseño reactor'!AY644*'Propiedades físicas'!$O$7+'Diseño reactor'!AZ644*'Propiedades físicas'!$O$6</f>
        <v>0.14757807157651337</v>
      </c>
      <c r="BH644" s="54">
        <f t="shared" si="390"/>
        <v>42790.345117870907</v>
      </c>
      <c r="BI644" s="34">
        <f t="shared" si="410"/>
        <v>255.87125780203164</v>
      </c>
      <c r="BJ644" s="27">
        <f t="shared" si="391"/>
        <v>4815.3669053834883</v>
      </c>
      <c r="BK644" s="34">
        <f t="shared" si="392"/>
        <v>546.64812448450618</v>
      </c>
      <c r="BL644" s="27">
        <f t="shared" si="393"/>
        <v>104.88835682084317</v>
      </c>
      <c r="BM644" s="34">
        <f t="shared" si="394"/>
        <v>1.1054421768707483</v>
      </c>
      <c r="BN644" s="45">
        <f t="shared" si="395"/>
        <v>578.85168678265495</v>
      </c>
      <c r="BO644" s="45">
        <f t="shared" si="396"/>
        <v>78.734687039030888</v>
      </c>
      <c r="BP644" s="66">
        <f t="shared" si="397"/>
        <v>6.6999967912878802</v>
      </c>
    </row>
    <row r="645" spans="8:68">
      <c r="H645" s="68">
        <v>640</v>
      </c>
      <c r="I645" s="31">
        <f>('Propiedades físicas'!$C$10*'Diseño reactor'!H645)/1000</f>
        <v>560.1569802238854</v>
      </c>
      <c r="J645" s="31">
        <f t="shared" si="375"/>
        <v>0.81405751619437894</v>
      </c>
      <c r="K645" s="31">
        <f>(I645*1000)/'Propiedades físicas'!$F$10</f>
        <v>3659.0385225800173</v>
      </c>
      <c r="L645" s="31">
        <f t="shared" si="376"/>
        <v>522.71978894000245</v>
      </c>
      <c r="M645" s="31">
        <f t="shared" si="377"/>
        <v>3136.3187336400147</v>
      </c>
      <c r="N645" s="31">
        <f t="shared" si="378"/>
        <v>0.81674967021875378</v>
      </c>
      <c r="O645" s="32">
        <f t="shared" si="379"/>
        <v>4.9004980213125231</v>
      </c>
      <c r="P645" s="33">
        <f t="shared" si="380"/>
        <v>0.47886845614078061</v>
      </c>
      <c r="Q645" s="31">
        <f t="shared" si="381"/>
        <v>4.365013901583592</v>
      </c>
      <c r="R645" s="31">
        <f t="shared" si="382"/>
        <v>0.19810311683524257</v>
      </c>
      <c r="S645" s="31">
        <f t="shared" si="383"/>
        <v>0.53548411972893184</v>
      </c>
      <c r="T645" s="31">
        <f t="shared" si="384"/>
        <v>8.1953288834502674E-2</v>
      </c>
      <c r="U645" s="31">
        <f t="shared" si="385"/>
        <v>5.7824808408227971E-2</v>
      </c>
      <c r="V645" s="47">
        <f t="shared" si="398"/>
        <v>4.7421924782873427E-4</v>
      </c>
      <c r="W645" s="31">
        <f t="shared" si="386"/>
        <v>0.41369005265404868</v>
      </c>
      <c r="X645" s="34">
        <f>(S645*H645*'Propiedades físicas'!$F$5*60*24*365)/(1000000)</f>
        <v>53042.377594845253</v>
      </c>
      <c r="Y645" s="34">
        <f>(U645*H645*'Propiedades físicas'!$F$7*60*24*365)/(1000000)</f>
        <v>1791.2739329782323</v>
      </c>
      <c r="Z645" s="31">
        <f t="shared" si="399"/>
        <v>306.47581193009961</v>
      </c>
      <c r="AA645" s="31">
        <f t="shared" si="400"/>
        <v>2793.6088970134988</v>
      </c>
      <c r="AB645" s="31">
        <f t="shared" si="400"/>
        <v>126.78599477455523</v>
      </c>
      <c r="AC645" s="31">
        <f t="shared" si="400"/>
        <v>342.70983662651639</v>
      </c>
      <c r="AD645" s="31">
        <f t="shared" si="400"/>
        <v>52.450104854081715</v>
      </c>
      <c r="AE645" s="31">
        <f t="shared" si="401"/>
        <v>37.007877381265899</v>
      </c>
      <c r="AF645" s="31">
        <f t="shared" si="402"/>
        <v>3659.0385225800178</v>
      </c>
      <c r="AG645" s="31">
        <f t="shared" si="403"/>
        <v>8.3758563906564457E-2</v>
      </c>
      <c r="AH645" s="31">
        <f t="shared" si="404"/>
        <v>0.76348168508586856</v>
      </c>
      <c r="AI645" s="31">
        <f t="shared" si="404"/>
        <v>3.4650084712734154E-2</v>
      </c>
      <c r="AJ645" s="31">
        <f t="shared" si="404"/>
        <v>9.3661172056988595E-2</v>
      </c>
      <c r="AK645" s="31">
        <f t="shared" si="404"/>
        <v>1.4334395369278245E-2</v>
      </c>
      <c r="AL645" s="31">
        <f t="shared" si="405"/>
        <v>1.0114098868565981E-2</v>
      </c>
      <c r="AM645" s="31">
        <f t="shared" si="406"/>
        <v>1</v>
      </c>
      <c r="AN645" s="31">
        <f>(Z645*'Propiedades físicas'!$F$4)/1000</f>
        <v>269.50869949509098</v>
      </c>
      <c r="AO645" s="31">
        <f>(AA645*'Propiedades físicas'!$F$6)/1000</f>
        <v>89.507229060312497</v>
      </c>
      <c r="AP645" s="31">
        <f>(AB645*'Propiedades físicas'!$F$9)/1000</f>
        <v>78.220619476161843</v>
      </c>
      <c r="AQ645" s="31">
        <f>(AC645*'Propiedades físicas'!$F$5)/1000</f>
        <v>100.9177655914103</v>
      </c>
      <c r="AR645" s="31">
        <f>(AD645*'Propiedades físicas'!$F$8)/1000</f>
        <v>18.59461117286904</v>
      </c>
      <c r="AS645" s="31">
        <f>(AE645*'Propiedades físicas'!$F$7)/1000</f>
        <v>3.4080554280407767</v>
      </c>
      <c r="AT645" s="31">
        <f t="shared" si="407"/>
        <v>560.15698022388551</v>
      </c>
      <c r="AU645" s="31">
        <f t="shared" si="408"/>
        <v>0.48113066338541882</v>
      </c>
      <c r="AV645" s="31">
        <f t="shared" si="411"/>
        <v>0.15978954511026164</v>
      </c>
      <c r="AW645" s="31">
        <f t="shared" si="411"/>
        <v>0.13964053334638149</v>
      </c>
      <c r="AX645" s="31">
        <f t="shared" si="411"/>
        <v>0.1801597929763816</v>
      </c>
      <c r="AY645" s="31">
        <f t="shared" si="411"/>
        <v>3.3195357425407926E-2</v>
      </c>
      <c r="AZ645" s="31">
        <f t="shared" si="412"/>
        <v>6.0841077561483445E-3</v>
      </c>
      <c r="BA645" s="31">
        <f t="shared" si="409"/>
        <v>0.99999999999999978</v>
      </c>
      <c r="BB645" s="34">
        <f>AU645*'Propiedades físicas'!$C$4+'Diseño reactor'!AV645*'Propiedades físicas'!$C$5+'Diseño reactor'!AW645*'Propiedades físicas'!$C$8+'Diseño reactor'!AX645*'Propiedades físicas'!$C$9+'Diseño reactor'!AY645*'Propiedades físicas'!$C$7+'Diseño reactor'!AZ645*'Propiedades físicas'!$C$6</f>
        <v>876.98442820881485</v>
      </c>
      <c r="BC645" s="45">
        <f>AU645*'Propiedades físicas'!$L$4+'Diseño reactor'!AV645*'Propiedades físicas'!$L$5+'Diseño reactor'!AW645*'Propiedades físicas'!$L$8+AX645*'Propiedades físicas'!$L$9+'Diseño reactor'!AY645*'Propiedades físicas'!$L$7+'Diseño reactor'!AZ645*'Propiedades físicas'!$L$6</f>
        <v>1.9626113518996315</v>
      </c>
      <c r="BD645" s="29">
        <f t="shared" si="388"/>
        <v>3.9261587251946071</v>
      </c>
      <c r="BE645" s="58">
        <f t="shared" si="389"/>
        <v>43.991095359322884</v>
      </c>
      <c r="BF645" s="30">
        <f>AU645*'Propiedades físicas'!$I$4+'Diseño reactor'!AV645*'Propiedades físicas'!$I$5+'Diseño reactor'!AW645*'Propiedades físicas'!$I$8+'Diseño reactor'!AX645*'Propiedades físicas'!$I$9+'Diseño reactor'!AY645*'Propiedades físicas'!$I$7+'Diseño reactor'!AZ645*'Propiedades físicas'!$I$6</f>
        <v>1.9244537205938689E-2</v>
      </c>
      <c r="BG645" s="24">
        <f>AU645*'Propiedades físicas'!$O$4+'Diseño reactor'!AV645*'Propiedades físicas'!$O$5+'Diseño reactor'!AW645*'Propiedades físicas'!$O$8+'Diseño reactor'!AX645*'Propiedades físicas'!$O$9+'Diseño reactor'!AY645*'Propiedades físicas'!$O$7+'Diseño reactor'!AZ645*'Propiedades físicas'!$O$6</f>
        <v>0.14758747468042055</v>
      </c>
      <c r="BH645" s="54">
        <f t="shared" si="390"/>
        <v>42785.696874006448</v>
      </c>
      <c r="BI645" s="34">
        <f t="shared" si="410"/>
        <v>255.91295781850462</v>
      </c>
      <c r="BJ645" s="27">
        <f t="shared" si="391"/>
        <v>4815.2797334286633</v>
      </c>
      <c r="BK645" s="34">
        <f t="shared" si="392"/>
        <v>546.67305825888081</v>
      </c>
      <c r="BL645" s="27">
        <f t="shared" si="393"/>
        <v>104.88927475357467</v>
      </c>
      <c r="BM645" s="34">
        <f t="shared" si="394"/>
        <v>1.1054421768707483</v>
      </c>
      <c r="BN645" s="45">
        <f t="shared" si="395"/>
        <v>579.91638690002719</v>
      </c>
      <c r="BO645" s="45">
        <f t="shared" si="396"/>
        <v>78.781288207065046</v>
      </c>
      <c r="BP645" s="66">
        <f t="shared" si="397"/>
        <v>6.6999625370974387</v>
      </c>
    </row>
    <row r="646" spans="8:68">
      <c r="H646" s="68">
        <v>641</v>
      </c>
      <c r="I646" s="31">
        <f>('Propiedades físicas'!$C$10*'Diseño reactor'!H646)/1000</f>
        <v>561.03222550548514</v>
      </c>
      <c r="J646" s="31">
        <f t="shared" si="375"/>
        <v>0.81278753566989481</v>
      </c>
      <c r="K646" s="31">
        <f>(I646*1000)/'Propiedades físicas'!$F$10</f>
        <v>3664.7557702715485</v>
      </c>
      <c r="L646" s="31">
        <f t="shared" si="376"/>
        <v>523.53653861022121</v>
      </c>
      <c r="M646" s="31">
        <f t="shared" si="377"/>
        <v>3141.2192316613273</v>
      </c>
      <c r="N646" s="31">
        <f t="shared" si="378"/>
        <v>0.81674967021875389</v>
      </c>
      <c r="O646" s="32">
        <f t="shared" si="379"/>
        <v>4.9004980213125231</v>
      </c>
      <c r="P646" s="33">
        <f t="shared" si="380"/>
        <v>0.47917770895146206</v>
      </c>
      <c r="Q646" s="31">
        <f t="shared" si="381"/>
        <v>4.3657375377203316</v>
      </c>
      <c r="R646" s="31">
        <f t="shared" si="382"/>
        <v>0.19804961655263167</v>
      </c>
      <c r="S646" s="31">
        <f t="shared" si="383"/>
        <v>0.53476048359219119</v>
      </c>
      <c r="T646" s="31">
        <f t="shared" si="384"/>
        <v>8.1856167104420882E-2</v>
      </c>
      <c r="U646" s="31">
        <f t="shared" si="385"/>
        <v>5.7666177610239233E-2</v>
      </c>
      <c r="V646" s="47">
        <f t="shared" si="398"/>
        <v>4.7452549818494306E-4</v>
      </c>
      <c r="W646" s="31">
        <f t="shared" si="386"/>
        <v>0.41331141422668505</v>
      </c>
      <c r="X646" s="34">
        <f>(S646*H646*'Propiedades físicas'!$F$5*60*24*365)/(1000000)</f>
        <v>53053.46453521114</v>
      </c>
      <c r="Y646" s="34">
        <f>(U646*H646*'Propiedades físicas'!$F$7*60*24*365)/(1000000)</f>
        <v>1789.1511185568056</v>
      </c>
      <c r="Z646" s="31">
        <f t="shared" si="399"/>
        <v>307.15291143788716</v>
      </c>
      <c r="AA646" s="31">
        <f t="shared" si="400"/>
        <v>2798.4377616787324</v>
      </c>
      <c r="AB646" s="31">
        <f t="shared" si="400"/>
        <v>126.94980421023691</v>
      </c>
      <c r="AC646" s="31">
        <f t="shared" si="400"/>
        <v>342.78146998259456</v>
      </c>
      <c r="AD646" s="31">
        <f t="shared" si="400"/>
        <v>52.469803113933786</v>
      </c>
      <c r="AE646" s="31">
        <f t="shared" si="401"/>
        <v>36.964019848163346</v>
      </c>
      <c r="AF646" s="31">
        <f t="shared" si="402"/>
        <v>3664.755770271548</v>
      </c>
      <c r="AG646" s="31">
        <f t="shared" si="403"/>
        <v>8.3812655110473561E-2</v>
      </c>
      <c r="AH646" s="31">
        <f t="shared" si="404"/>
        <v>0.76360825580237124</v>
      </c>
      <c r="AI646" s="31">
        <f t="shared" si="404"/>
        <v>3.4640727013803239E-2</v>
      </c>
      <c r="AJ646" s="31">
        <f t="shared" si="404"/>
        <v>9.3534601340485898E-2</v>
      </c>
      <c r="AK646" s="31">
        <f t="shared" si="404"/>
        <v>1.4317407871915547E-2</v>
      </c>
      <c r="AL646" s="31">
        <f t="shared" si="405"/>
        <v>1.0086352860950517E-2</v>
      </c>
      <c r="AM646" s="31">
        <f t="shared" si="406"/>
        <v>1</v>
      </c>
      <c r="AN646" s="31">
        <f>(Z646*'Propiedades físicas'!$F$4)/1000</f>
        <v>270.10412726024924</v>
      </c>
      <c r="AO646" s="31">
        <f>(AA646*'Propiedades físicas'!$F$6)/1000</f>
        <v>89.661945884186579</v>
      </c>
      <c r="AP646" s="31">
        <f>(AB646*'Propiedades físicas'!$F$9)/1000</f>
        <v>78.321681707505647</v>
      </c>
      <c r="AQ646" s="31">
        <f>(AC646*'Propiedades físicas'!$F$5)/1000</f>
        <v>100.93885946577463</v>
      </c>
      <c r="AR646" s="31">
        <f>(AD646*'Propiedades físicas'!$F$8)/1000</f>
        <v>18.601594599951799</v>
      </c>
      <c r="AS646" s="31">
        <f>(AE646*'Propiedades físicas'!$F$7)/1000</f>
        <v>3.4040165878173627</v>
      </c>
      <c r="AT646" s="31">
        <f t="shared" si="407"/>
        <v>561.03222550548537</v>
      </c>
      <c r="AU646" s="31">
        <f t="shared" si="408"/>
        <v>0.48144137712746832</v>
      </c>
      <c r="AV646" s="31">
        <f t="shared" si="411"/>
        <v>0.15981603517231457</v>
      </c>
      <c r="AW646" s="31">
        <f t="shared" si="411"/>
        <v>0.13960282163281879</v>
      </c>
      <c r="AX646" s="31">
        <f t="shared" si="411"/>
        <v>0.17991633078622096</v>
      </c>
      <c r="AY646" s="31">
        <f t="shared" si="411"/>
        <v>3.3156018057950085E-2</v>
      </c>
      <c r="AZ646" s="31">
        <f t="shared" si="412"/>
        <v>6.0674172232270118E-3</v>
      </c>
      <c r="BA646" s="31">
        <f t="shared" si="409"/>
        <v>0.99999999999999978</v>
      </c>
      <c r="BB646" s="34">
        <f>AU646*'Propiedades físicas'!$C$4+'Diseño reactor'!AV646*'Propiedades físicas'!$C$5+'Diseño reactor'!AW646*'Propiedades físicas'!$C$8+'Diseño reactor'!AX646*'Propiedades físicas'!$C$9+'Diseño reactor'!AY646*'Propiedades físicas'!$C$7+'Diseño reactor'!AZ646*'Propiedades físicas'!$C$6</f>
        <v>876.97995998247131</v>
      </c>
      <c r="BC646" s="45">
        <f>AU646*'Propiedades físicas'!$L$4+'Diseño reactor'!AV646*'Propiedades físicas'!$L$5+'Diseño reactor'!AW646*'Propiedades físicas'!$L$8+AX646*'Propiedades físicas'!$L$9+'Diseño reactor'!AY646*'Propiedades físicas'!$L$7+'Diseño reactor'!AZ646*'Propiedades físicas'!$L$6</f>
        <v>1.9628525760096374</v>
      </c>
      <c r="BD646" s="29">
        <f t="shared" si="388"/>
        <v>3.9221031474729764</v>
      </c>
      <c r="BE646" s="58">
        <f t="shared" si="389"/>
        <v>43.986425678880487</v>
      </c>
      <c r="BF646" s="30">
        <f>AU646*'Propiedades físicas'!$I$4+'Diseño reactor'!AV646*'Propiedades físicas'!$I$5+'Diseño reactor'!AW646*'Propiedades físicas'!$I$8+'Diseño reactor'!AX646*'Propiedades físicas'!$I$9+'Diseño reactor'!AY646*'Propiedades físicas'!$I$7+'Diseño reactor'!AZ646*'Propiedades físicas'!$I$6</f>
        <v>1.9246522705051124E-2</v>
      </c>
      <c r="BG646" s="24">
        <f>AU646*'Propiedades físicas'!$O$4+'Diseño reactor'!AV646*'Propiedades físicas'!$O$5+'Diseño reactor'!AW646*'Propiedades físicas'!$O$8+'Diseño reactor'!AX646*'Propiedades físicas'!$O$9+'Diseño reactor'!AY646*'Propiedades físicas'!$O$7+'Diseño reactor'!AZ646*'Propiedades físicas'!$O$6</f>
        <v>0.14759686469439876</v>
      </c>
      <c r="BH646" s="54">
        <f t="shared" si="390"/>
        <v>42781.065069466931</v>
      </c>
      <c r="BI646" s="34">
        <f t="shared" si="410"/>
        <v>255.95453364851343</v>
      </c>
      <c r="BJ646" s="27">
        <f t="shared" si="391"/>
        <v>4815.1929373315115</v>
      </c>
      <c r="BK646" s="34">
        <f t="shared" si="392"/>
        <v>546.69798496057194</v>
      </c>
      <c r="BL646" s="27">
        <f t="shared" si="393"/>
        <v>104.8901923582898</v>
      </c>
      <c r="BM646" s="34">
        <f t="shared" si="394"/>
        <v>1.1054421768707483</v>
      </c>
      <c r="BN646" s="45">
        <f t="shared" si="395"/>
        <v>580.98139081546844</v>
      </c>
      <c r="BO646" s="45">
        <f t="shared" si="396"/>
        <v>78.827804124970854</v>
      </c>
      <c r="BP646" s="66">
        <f t="shared" si="397"/>
        <v>6.699928400859501</v>
      </c>
    </row>
    <row r="647" spans="8:68">
      <c r="H647" s="68">
        <v>642</v>
      </c>
      <c r="I647" s="31">
        <f>('Propiedades físicas'!$C$10*'Diseño reactor'!H647)/1000</f>
        <v>561.907470787085</v>
      </c>
      <c r="J647" s="31">
        <f t="shared" si="375"/>
        <v>0.81152151147103202</v>
      </c>
      <c r="K647" s="31">
        <f>(I647*1000)/'Propiedades físicas'!$F$10</f>
        <v>3670.4730179630797</v>
      </c>
      <c r="L647" s="31">
        <f t="shared" si="376"/>
        <v>524.35328828043987</v>
      </c>
      <c r="M647" s="31">
        <f t="shared" si="377"/>
        <v>3146.1197296826394</v>
      </c>
      <c r="N647" s="31">
        <f t="shared" si="378"/>
        <v>0.81674967021875367</v>
      </c>
      <c r="O647" s="32">
        <f t="shared" si="379"/>
        <v>4.9004980213125222</v>
      </c>
      <c r="P647" s="33">
        <f t="shared" si="380"/>
        <v>0.47948639617966676</v>
      </c>
      <c r="Q647" s="31">
        <f t="shared" si="381"/>
        <v>4.3664593272901397</v>
      </c>
      <c r="R647" s="31">
        <f t="shared" si="382"/>
        <v>0.19799598056702589</v>
      </c>
      <c r="S647" s="31">
        <f t="shared" si="383"/>
        <v>0.53403869402238324</v>
      </c>
      <c r="T647" s="31">
        <f t="shared" si="384"/>
        <v>8.1759166960825913E-2</v>
      </c>
      <c r="U647" s="31">
        <f t="shared" si="385"/>
        <v>5.7508126511235144E-2</v>
      </c>
      <c r="V647" s="47">
        <f t="shared" si="398"/>
        <v>4.7483118844976718E-4</v>
      </c>
      <c r="W647" s="31">
        <f t="shared" si="386"/>
        <v>0.4129334682789112</v>
      </c>
      <c r="X647" s="34">
        <f>(S647*H647*'Propiedades físicas'!$F$5*60*24*365)/(1000000)</f>
        <v>53064.510959560255</v>
      </c>
      <c r="Y647" s="34">
        <f>(U647*H647*'Propiedades físicas'!$F$7*60*24*365)/(1000000)</f>
        <v>1787.0309616822269</v>
      </c>
      <c r="Z647" s="31">
        <f t="shared" si="399"/>
        <v>307.83026634734608</v>
      </c>
      <c r="AA647" s="31">
        <f t="shared" si="400"/>
        <v>2803.2668881202699</v>
      </c>
      <c r="AB647" s="31">
        <f t="shared" si="400"/>
        <v>127.11341952403062</v>
      </c>
      <c r="AC647" s="31">
        <f t="shared" si="400"/>
        <v>342.85284156237003</v>
      </c>
      <c r="AD647" s="31">
        <f t="shared" si="400"/>
        <v>52.489385188850235</v>
      </c>
      <c r="AE647" s="31">
        <f t="shared" si="401"/>
        <v>36.920217220212962</v>
      </c>
      <c r="AF647" s="31">
        <f t="shared" si="402"/>
        <v>3670.4730179630797</v>
      </c>
      <c r="AG647" s="31">
        <f t="shared" si="403"/>
        <v>8.3866647388726956E-2</v>
      </c>
      <c r="AH647" s="31">
        <f t="shared" si="404"/>
        <v>0.76373450353707717</v>
      </c>
      <c r="AI647" s="31">
        <f t="shared" si="404"/>
        <v>3.4631345579151512E-2</v>
      </c>
      <c r="AJ647" s="31">
        <f t="shared" si="404"/>
        <v>9.3408353605780051E-2</v>
      </c>
      <c r="AK647" s="31">
        <f t="shared" si="404"/>
        <v>1.4300441641164575E-2</v>
      </c>
      <c r="AL647" s="31">
        <f t="shared" si="405"/>
        <v>1.005870824809979E-2</v>
      </c>
      <c r="AM647" s="31">
        <f t="shared" si="406"/>
        <v>1</v>
      </c>
      <c r="AN647" s="31">
        <f>(Z647*'Propiedades físicas'!$F$4)/1000</f>
        <v>270.69977962052923</v>
      </c>
      <c r="AO647" s="31">
        <f>(AA647*'Propiedades físicas'!$F$6)/1000</f>
        <v>89.816671095373437</v>
      </c>
      <c r="AP647" s="31">
        <f>(AB647*'Propiedades físicas'!$F$9)/1000</f>
        <v>78.422624175350677</v>
      </c>
      <c r="AQ647" s="31">
        <f>(AC647*'Propiedades físicas'!$F$5)/1000</f>
        <v>100.95987625487111</v>
      </c>
      <c r="AR647" s="31">
        <f>(AD647*'Propiedades físicas'!$F$8)/1000</f>
        <v>18.608536837151181</v>
      </c>
      <c r="AS647" s="31">
        <f>(AE647*'Propiedades físicas'!$F$7)/1000</f>
        <v>3.399982803809412</v>
      </c>
      <c r="AT647" s="31">
        <f t="shared" si="407"/>
        <v>561.907470787085</v>
      </c>
      <c r="AU647" s="31">
        <f t="shared" si="408"/>
        <v>0.48175152261519111</v>
      </c>
      <c r="AV647" s="31">
        <f t="shared" si="411"/>
        <v>0.15984245763731142</v>
      </c>
      <c r="AW647" s="31">
        <f t="shared" si="411"/>
        <v>0.13956501426382736</v>
      </c>
      <c r="AX647" s="31">
        <f t="shared" si="411"/>
        <v>0.17967348986026613</v>
      </c>
      <c r="AY647" s="31">
        <f t="shared" si="411"/>
        <v>3.311672793936251E-2</v>
      </c>
      <c r="AZ647" s="31">
        <f t="shared" si="412"/>
        <v>6.0507876840415163E-3</v>
      </c>
      <c r="BA647" s="31">
        <f t="shared" si="409"/>
        <v>1</v>
      </c>
      <c r="BB647" s="34">
        <f>AU647*'Propiedades físicas'!$C$4+'Diseño reactor'!AV647*'Propiedades físicas'!$C$5+'Diseño reactor'!AW647*'Propiedades físicas'!$C$8+'Diseño reactor'!AX647*'Propiedades físicas'!$C$9+'Diseño reactor'!AY647*'Propiedades físicas'!$C$7+'Diseño reactor'!AZ647*'Propiedades físicas'!$C$6</f>
        <v>876.97550712787108</v>
      </c>
      <c r="BC647" s="45">
        <f>AU647*'Propiedades físicas'!$L$4+'Diseño reactor'!AV647*'Propiedades físicas'!$L$5+'Diseño reactor'!AW647*'Propiedades físicas'!$L$8+AX647*'Propiedades físicas'!$L$9+'Diseño reactor'!AY647*'Propiedades físicas'!$L$7+'Diseño reactor'!AZ647*'Propiedades físicas'!$L$6</f>
        <v>1.963093341227399</v>
      </c>
      <c r="BD647" s="29">
        <f t="shared" si="388"/>
        <v>3.9180559477336621</v>
      </c>
      <c r="BE647" s="58">
        <f t="shared" si="389"/>
        <v>43.981766385521503</v>
      </c>
      <c r="BF647" s="30">
        <f>AU647*'Propiedades físicas'!$I$4+'Diseño reactor'!AV647*'Propiedades físicas'!$I$5+'Diseño reactor'!AW647*'Propiedades físicas'!$I$8+'Diseño reactor'!AX647*'Propiedades físicas'!$I$9+'Diseño reactor'!AY647*'Propiedades físicas'!$I$7+'Diseño reactor'!AZ647*'Propiedades físicas'!$I$6</f>
        <v>1.9248501608035602E-2</v>
      </c>
      <c r="BG647" s="24">
        <f>AU647*'Propiedades físicas'!$O$4+'Diseño reactor'!AV647*'Propiedades físicas'!$O$5+'Diseño reactor'!AW647*'Propiedades físicas'!$O$8+'Diseño reactor'!AX647*'Propiedades físicas'!$O$9+'Diseño reactor'!AY647*'Propiedades físicas'!$O$7+'Diseño reactor'!AZ647*'Propiedades físicas'!$O$6</f>
        <v>0.14760624163694044</v>
      </c>
      <c r="BH647" s="54">
        <f t="shared" si="390"/>
        <v>42776.449629010203</v>
      </c>
      <c r="BI647" s="34">
        <f t="shared" si="410"/>
        <v>255.99598578142354</v>
      </c>
      <c r="BJ647" s="27">
        <f t="shared" si="391"/>
        <v>4815.1065152793581</v>
      </c>
      <c r="BK647" s="34">
        <f t="shared" si="392"/>
        <v>546.72290446302395</v>
      </c>
      <c r="BL647" s="27">
        <f t="shared" si="393"/>
        <v>104.89110963039533</v>
      </c>
      <c r="BM647" s="34">
        <f t="shared" si="394"/>
        <v>1.1054421768707483</v>
      </c>
      <c r="BN647" s="45">
        <f t="shared" si="395"/>
        <v>582.04669765601307</v>
      </c>
      <c r="BO647" s="45">
        <f t="shared" si="396"/>
        <v>78.874235026422809</v>
      </c>
      <c r="BP647" s="66">
        <f t="shared" si="397"/>
        <v>6.6998943820582033</v>
      </c>
    </row>
    <row r="648" spans="8:68">
      <c r="H648" s="68">
        <v>643</v>
      </c>
      <c r="I648" s="31">
        <f>('Propiedades físicas'!$C$10*'Diseño reactor'!H648)/1000</f>
        <v>562.78271606868486</v>
      </c>
      <c r="J648" s="31">
        <f t="shared" si="375"/>
        <v>0.8102594251390397</v>
      </c>
      <c r="K648" s="31">
        <f>(I648*1000)/'Propiedades físicas'!$F$10</f>
        <v>3676.1902656546108</v>
      </c>
      <c r="L648" s="31">
        <f t="shared" si="376"/>
        <v>525.17003795065864</v>
      </c>
      <c r="M648" s="31">
        <f t="shared" si="377"/>
        <v>3151.0202277039521</v>
      </c>
      <c r="N648" s="31">
        <f t="shared" si="378"/>
        <v>0.81674967021875367</v>
      </c>
      <c r="O648" s="32">
        <f t="shared" si="379"/>
        <v>4.9004980213125222</v>
      </c>
      <c r="P648" s="33">
        <f t="shared" si="380"/>
        <v>0.47979451937554063</v>
      </c>
      <c r="Q648" s="31">
        <f t="shared" si="381"/>
        <v>4.3671792770504032</v>
      </c>
      <c r="R648" s="31">
        <f t="shared" si="382"/>
        <v>0.19794220988988168</v>
      </c>
      <c r="S648" s="31">
        <f t="shared" si="383"/>
        <v>0.53331874426211889</v>
      </c>
      <c r="T648" s="31">
        <f t="shared" si="384"/>
        <v>8.1662288487756696E-2</v>
      </c>
      <c r="U648" s="31">
        <f t="shared" si="385"/>
        <v>5.7350652465574595E-2</v>
      </c>
      <c r="V648" s="47">
        <f t="shared" si="398"/>
        <v>4.7513632015830235E-4</v>
      </c>
      <c r="W648" s="31">
        <f t="shared" si="386"/>
        <v>0.41255621291278244</v>
      </c>
      <c r="X648" s="34">
        <f>(S648*H648*'Propiedades físicas'!$F$5*60*24*365)/(1000000)</f>
        <v>53075.517052800329</v>
      </c>
      <c r="Y648" s="34">
        <f>(U648*H648*'Propiedades físicas'!$F$7*60*24*365)/(1000000)</f>
        <v>1784.9134641913568</v>
      </c>
      <c r="Z648" s="31">
        <f t="shared" si="399"/>
        <v>308.50787595847265</v>
      </c>
      <c r="AA648" s="31">
        <f t="shared" si="400"/>
        <v>2808.0962751434095</v>
      </c>
      <c r="AB648" s="31">
        <f t="shared" si="400"/>
        <v>127.27684095919392</v>
      </c>
      <c r="AC648" s="31">
        <f t="shared" si="400"/>
        <v>342.92395256054243</v>
      </c>
      <c r="AD648" s="31">
        <f t="shared" si="400"/>
        <v>52.508851497627553</v>
      </c>
      <c r="AE648" s="31">
        <f t="shared" si="401"/>
        <v>36.876469535364464</v>
      </c>
      <c r="AF648" s="31">
        <f t="shared" si="402"/>
        <v>3676.1902656546104</v>
      </c>
      <c r="AG648" s="31">
        <f t="shared" si="403"/>
        <v>8.3920541012459646E-2</v>
      </c>
      <c r="AH648" s="31">
        <f t="shared" si="404"/>
        <v>0.76386042947191646</v>
      </c>
      <c r="AI648" s="31">
        <f t="shared" si="404"/>
        <v>3.4621940585692193E-2</v>
      </c>
      <c r="AJ648" s="31">
        <f t="shared" si="404"/>
        <v>9.3282427670940693E-2</v>
      </c>
      <c r="AK648" s="31">
        <f t="shared" si="404"/>
        <v>1.4283496691724532E-2</v>
      </c>
      <c r="AL648" s="31">
        <f t="shared" si="405"/>
        <v>1.0031164567266477E-2</v>
      </c>
      <c r="AM648" s="31">
        <f t="shared" si="406"/>
        <v>1</v>
      </c>
      <c r="AN648" s="31">
        <f>(Z648*'Propiedades físicas'!$F$4)/1000</f>
        <v>271.29565596036173</v>
      </c>
      <c r="AO648" s="31">
        <f>(AA648*'Propiedades físicas'!$F$6)/1000</f>
        <v>89.971404655594824</v>
      </c>
      <c r="AP648" s="31">
        <f>(AB648*'Propiedades físicas'!$F$9)/1000</f>
        <v>78.523447029774673</v>
      </c>
      <c r="AQ648" s="31">
        <f>(AC648*'Propiedades físicas'!$F$5)/1000</f>
        <v>100.98081631050295</v>
      </c>
      <c r="AR648" s="31">
        <f>(AD648*'Propiedades físicas'!$F$8)/1000</f>
        <v>18.615438032938915</v>
      </c>
      <c r="AS648" s="31">
        <f>(AE648*'Propiedades físicas'!$F$7)/1000</f>
        <v>3.3959540795117138</v>
      </c>
      <c r="AT648" s="31">
        <f t="shared" si="407"/>
        <v>562.78271606868475</v>
      </c>
      <c r="AU648" s="31">
        <f t="shared" si="408"/>
        <v>0.48206110140605579</v>
      </c>
      <c r="AV648" s="31">
        <f t="shared" si="411"/>
        <v>0.15986881275261886</v>
      </c>
      <c r="AW648" s="31">
        <f t="shared" si="411"/>
        <v>0.13952711195237077</v>
      </c>
      <c r="AX648" s="31">
        <f t="shared" si="411"/>
        <v>0.17943126792504188</v>
      </c>
      <c r="AY648" s="31">
        <f t="shared" si="411"/>
        <v>3.3077487103685313E-2</v>
      </c>
      <c r="AZ648" s="31">
        <f t="shared" si="412"/>
        <v>6.0342188602274969E-3</v>
      </c>
      <c r="BA648" s="31">
        <f t="shared" si="409"/>
        <v>1</v>
      </c>
      <c r="BB648" s="34">
        <f>AU648*'Propiedades físicas'!$C$4+'Diseño reactor'!AV648*'Propiedades físicas'!$C$5+'Diseño reactor'!AW648*'Propiedades físicas'!$C$8+'Diseño reactor'!AX648*'Propiedades físicas'!$C$9+'Diseño reactor'!AY648*'Propiedades físicas'!$C$7+'Diseño reactor'!AZ648*'Propiedades físicas'!$C$6</f>
        <v>876.97106957784865</v>
      </c>
      <c r="BC648" s="45">
        <f>AU648*'Propiedades físicas'!$L$4+'Diseño reactor'!AV648*'Propiedades físicas'!$L$5+'Diseño reactor'!AW648*'Propiedades físicas'!$L$8+AX648*'Propiedades físicas'!$L$9+'Diseño reactor'!AY648*'Propiedades físicas'!$L$7+'Diseño reactor'!AZ648*'Propiedades físicas'!$L$6</f>
        <v>1.9633336488228883</v>
      </c>
      <c r="BD648" s="29">
        <f t="shared" si="388"/>
        <v>3.9140171001043349</v>
      </c>
      <c r="BE648" s="58">
        <f t="shared" si="389"/>
        <v>43.977117443698504</v>
      </c>
      <c r="BF648" s="30">
        <f>AU648*'Propiedades físicas'!$I$4+'Diseño reactor'!AV648*'Propiedades físicas'!$I$5+'Diseño reactor'!AW648*'Propiedades físicas'!$I$8+'Diseño reactor'!AX648*'Propiedades físicas'!$I$9+'Diseño reactor'!AY648*'Propiedades físicas'!$I$7+'Diseño reactor'!AZ648*'Propiedades físicas'!$I$6</f>
        <v>1.9250473942683016E-2</v>
      </c>
      <c r="BG648" s="24">
        <f>AU648*'Propiedades físicas'!$O$4+'Diseño reactor'!AV648*'Propiedades físicas'!$O$5+'Diseño reactor'!AW648*'Propiedades físicas'!$O$8+'Diseño reactor'!AX648*'Propiedades físicas'!$O$9+'Diseño reactor'!AY648*'Propiedades físicas'!$O$7+'Diseño reactor'!AZ648*'Propiedades físicas'!$O$6</f>
        <v>0.14761560552655617</v>
      </c>
      <c r="BH648" s="54">
        <f t="shared" si="390"/>
        <v>42771.850477822023</v>
      </c>
      <c r="BI648" s="34">
        <f t="shared" si="410"/>
        <v>256.03731470422622</v>
      </c>
      <c r="BJ648" s="27">
        <f t="shared" si="391"/>
        <v>4815.0204654699155</v>
      </c>
      <c r="BK648" s="34">
        <f t="shared" si="392"/>
        <v>546.74781664084765</v>
      </c>
      <c r="BL648" s="27">
        <f t="shared" si="393"/>
        <v>104.89202656534228</v>
      </c>
      <c r="BM648" s="34">
        <f t="shared" si="394"/>
        <v>1.1054421768707483</v>
      </c>
      <c r="BN648" s="45">
        <f t="shared" si="395"/>
        <v>583.11230655200109</v>
      </c>
      <c r="BO648" s="45">
        <f t="shared" si="396"/>
        <v>78.920581144242377</v>
      </c>
      <c r="BP648" s="66">
        <f t="shared" si="397"/>
        <v>6.6998604801804156</v>
      </c>
    </row>
    <row r="649" spans="8:68">
      <c r="H649" s="68">
        <v>644</v>
      </c>
      <c r="I649" s="31">
        <f>('Propiedades físicas'!$C$10*'Diseño reactor'!H649)/1000</f>
        <v>563.65796135028461</v>
      </c>
      <c r="J649" s="31">
        <f t="shared" si="375"/>
        <v>0.80900125832981773</v>
      </c>
      <c r="K649" s="31">
        <f>(I649*1000)/'Propiedades físicas'!$F$10</f>
        <v>3681.907513346142</v>
      </c>
      <c r="L649" s="31">
        <f t="shared" si="376"/>
        <v>525.98678762087741</v>
      </c>
      <c r="M649" s="31">
        <f t="shared" si="377"/>
        <v>3155.9207257252642</v>
      </c>
      <c r="N649" s="31">
        <f t="shared" si="378"/>
        <v>0.81674967021875378</v>
      </c>
      <c r="O649" s="32">
        <f t="shared" si="379"/>
        <v>4.9004980213125222</v>
      </c>
      <c r="P649" s="33">
        <f t="shared" si="380"/>
        <v>0.48010208008357008</v>
      </c>
      <c r="Q649" s="31">
        <f t="shared" si="381"/>
        <v>4.3678973937266914</v>
      </c>
      <c r="R649" s="31">
        <f t="shared" si="382"/>
        <v>0.19788830552662975</v>
      </c>
      <c r="S649" s="31">
        <f t="shared" si="383"/>
        <v>0.53260062758583016</v>
      </c>
      <c r="T649" s="31">
        <f t="shared" si="384"/>
        <v>8.1565531766461696E-2</v>
      </c>
      <c r="U649" s="31">
        <f t="shared" si="385"/>
        <v>5.7193752842092306E-2</v>
      </c>
      <c r="V649" s="47">
        <f t="shared" si="398"/>
        <v>4.7544089484004027E-4</v>
      </c>
      <c r="W649" s="31">
        <f t="shared" si="386"/>
        <v>0.41217964623728337</v>
      </c>
      <c r="X649" s="34">
        <f>(S649*H649*'Propiedades físicas'!$F$5*60*24*365)/(1000000)</f>
        <v>53086.482998827443</v>
      </c>
      <c r="Y649" s="34">
        <f>(U649*H649*'Propiedades físicas'!$F$7*60*24*365)/(1000000)</f>
        <v>1782.7986278600633</v>
      </c>
      <c r="Z649" s="31">
        <f t="shared" si="399"/>
        <v>309.18573957381915</v>
      </c>
      <c r="AA649" s="31">
        <f t="shared" si="400"/>
        <v>2812.9259215599891</v>
      </c>
      <c r="AB649" s="31">
        <f t="shared" si="400"/>
        <v>127.44006875914957</v>
      </c>
      <c r="AC649" s="31">
        <f t="shared" si="400"/>
        <v>342.99480416527462</v>
      </c>
      <c r="AD649" s="31">
        <f t="shared" si="400"/>
        <v>52.528202457601331</v>
      </c>
      <c r="AE649" s="31">
        <f t="shared" si="401"/>
        <v>36.832776830307445</v>
      </c>
      <c r="AF649" s="31">
        <f t="shared" si="402"/>
        <v>3681.9075133461415</v>
      </c>
      <c r="AG649" s="31">
        <f t="shared" si="403"/>
        <v>8.3974336251816689E-2</v>
      </c>
      <c r="AH649" s="31">
        <f t="shared" si="404"/>
        <v>0.76398603478325389</v>
      </c>
      <c r="AI649" s="31">
        <f t="shared" si="404"/>
        <v>3.4612512209284477E-2</v>
      </c>
      <c r="AJ649" s="31">
        <f t="shared" si="404"/>
        <v>9.3156822359603139E-2</v>
      </c>
      <c r="AK649" s="31">
        <f t="shared" si="404"/>
        <v>1.4266573037806525E-2</v>
      </c>
      <c r="AL649" s="31">
        <f t="shared" si="405"/>
        <v>1.0003721358235199E-2</v>
      </c>
      <c r="AM649" s="31">
        <f t="shared" si="406"/>
        <v>1</v>
      </c>
      <c r="AN649" s="31">
        <f>(Z649*'Propiedades físicas'!$F$4)/1000</f>
        <v>271.89175566642513</v>
      </c>
      <c r="AO649" s="31">
        <f>(AA649*'Propiedades físicas'!$F$6)/1000</f>
        <v>90.126146526782051</v>
      </c>
      <c r="AP649" s="31">
        <f>(AB649*'Propiedades físicas'!$F$9)/1000</f>
        <v>78.624150420957321</v>
      </c>
      <c r="AQ649" s="31">
        <f>(AC649*'Propiedades físicas'!$F$5)/1000</f>
        <v>101.00167998254842</v>
      </c>
      <c r="AR649" s="31">
        <f>(AD649*'Propiedades físicas'!$F$8)/1000</f>
        <v>18.622298335268816</v>
      </c>
      <c r="AS649" s="31">
        <f>(AE649*'Propiedades físicas'!$F$7)/1000</f>
        <v>3.3919304183030126</v>
      </c>
      <c r="AT649" s="31">
        <f t="shared" si="407"/>
        <v>563.65796135028484</v>
      </c>
      <c r="AU649" s="31">
        <f t="shared" si="408"/>
        <v>0.48237011505184468</v>
      </c>
      <c r="AV649" s="31">
        <f t="shared" si="411"/>
        <v>0.159895100764439</v>
      </c>
      <c r="AW649" s="31">
        <f t="shared" si="411"/>
        <v>0.13948911540716516</v>
      </c>
      <c r="AX649" s="31">
        <f t="shared" si="411"/>
        <v>0.17918966271777895</v>
      </c>
      <c r="AY649" s="31">
        <f t="shared" si="411"/>
        <v>3.303829558382837E-2</v>
      </c>
      <c r="AZ649" s="31">
        <f t="shared" si="412"/>
        <v>6.0177104749436867E-3</v>
      </c>
      <c r="BA649" s="31">
        <f t="shared" si="409"/>
        <v>0.99999999999999978</v>
      </c>
      <c r="BB649" s="34">
        <f>AU649*'Propiedades físicas'!$C$4+'Diseño reactor'!AV649*'Propiedades físicas'!$C$5+'Diseño reactor'!AW649*'Propiedades físicas'!$C$8+'Diseño reactor'!AX649*'Propiedades físicas'!$C$9+'Diseño reactor'!AY649*'Propiedades físicas'!$C$7+'Diseño reactor'!AZ649*'Propiedades físicas'!$C$6</f>
        <v>876.96664726559459</v>
      </c>
      <c r="BC649" s="45">
        <f>AU649*'Propiedades físicas'!$L$4+'Diseño reactor'!AV649*'Propiedades físicas'!$L$5+'Diseño reactor'!AW649*'Propiedades físicas'!$L$8+AX649*'Propiedades físicas'!$L$9+'Diseño reactor'!AY649*'Propiedades físicas'!$L$7+'Diseño reactor'!AZ649*'Propiedades físicas'!$L$6</f>
        <v>1.9635735000615306</v>
      </c>
      <c r="BD649" s="29">
        <f t="shared" si="388"/>
        <v>3.9099865788185642</v>
      </c>
      <c r="BE649" s="58">
        <f t="shared" si="389"/>
        <v>43.972478818031298</v>
      </c>
      <c r="BF649" s="30">
        <f>AU649*'Propiedades físicas'!$I$4+'Diseño reactor'!AV649*'Propiedades físicas'!$I$5+'Diseño reactor'!AW649*'Propiedades físicas'!$I$8+'Diseño reactor'!AX649*'Propiedades físicas'!$I$9+'Diseño reactor'!AY649*'Propiedades físicas'!$I$7+'Diseño reactor'!AZ649*'Propiedades físicas'!$I$6</f>
        <v>1.9252439736641539E-2</v>
      </c>
      <c r="BG649" s="24">
        <f>AU649*'Propiedades físicas'!$O$4+'Diseño reactor'!AV649*'Propiedades físicas'!$O$5+'Diseño reactor'!AW649*'Propiedades físicas'!$O$8+'Diseño reactor'!AX649*'Propiedades físicas'!$O$9+'Diseño reactor'!AY649*'Propiedades físicas'!$O$7+'Diseño reactor'!AZ649*'Propiedades físicas'!$O$6</f>
        <v>0.14762495638177431</v>
      </c>
      <c r="BH649" s="54">
        <f t="shared" si="390"/>
        <v>42767.267541513182</v>
      </c>
      <c r="BI649" s="34">
        <f t="shared" si="410"/>
        <v>256.07852090155217</v>
      </c>
      <c r="BJ649" s="27">
        <f t="shared" si="391"/>
        <v>4814.9347861112428</v>
      </c>
      <c r="BK649" s="34">
        <f t="shared" si="392"/>
        <v>546.77272136981537</v>
      </c>
      <c r="BL649" s="27">
        <f t="shared" si="393"/>
        <v>104.89294315862584</v>
      </c>
      <c r="BM649" s="34">
        <f t="shared" si="394"/>
        <v>1.1054421768707483</v>
      </c>
      <c r="BN649" s="45">
        <f t="shared" si="395"/>
        <v>584.17821663706275</v>
      </c>
      <c r="BO649" s="45">
        <f t="shared" si="396"/>
        <v>78.966842710401835</v>
      </c>
      <c r="BP649" s="66">
        <f t="shared" si="397"/>
        <v>6.6998266947157292</v>
      </c>
    </row>
    <row r="650" spans="8:68">
      <c r="H650" s="68">
        <v>645</v>
      </c>
      <c r="I650" s="31">
        <f>('Propiedades físicas'!$C$10*'Diseño reactor'!H650)/1000</f>
        <v>564.53320663188458</v>
      </c>
      <c r="J650" s="31">
        <f t="shared" ref="J650:J713" si="413">$F$7/I650</f>
        <v>0.80774699281302709</v>
      </c>
      <c r="K650" s="31">
        <f>(I650*1000)/'Propiedades físicas'!$F$10</f>
        <v>3687.624761037674</v>
      </c>
      <c r="L650" s="31">
        <f t="shared" ref="L650:L713" si="414">K650*$I$5</f>
        <v>526.80353729109629</v>
      </c>
      <c r="M650" s="31">
        <f t="shared" ref="M650:M713" si="415">$I$6*K650</f>
        <v>3160.8212237465777</v>
      </c>
      <c r="N650" s="31">
        <f t="shared" ref="N650:N713" si="416">L650/H650</f>
        <v>0.81674967021875389</v>
      </c>
      <c r="O650" s="32">
        <f t="shared" ref="O650:O713" si="417">M650/H650</f>
        <v>4.900498021312524</v>
      </c>
      <c r="P650" s="33">
        <f t="shared" ref="P650:P713" si="418">(H650*$C$5*N650)/(H650*$C$5+$F$7*1000*$C$4)</f>
        <v>0.48040907984260683</v>
      </c>
      <c r="Q650" s="31">
        <f t="shared" ref="Q650:Q713" si="419">((H650^3)*($C$5^3)*O650+3*(H650^2)*($C$5^2)*O650*$F$7*1000*$C$4+3*H650*$C$5*O650*(($F$7*1000)^2)*($C$4^2)+O650*(($F$7*1000)^3)*($C$4^3)-3*N650*(($F$7*1000)^3)*($C$4^3)-3*(($F$7*1000)^2)*($C$4^2)*H650*$C$5*N650-$F$7*1000*$C$4*(H650^2)*($C$5^2)*N650)/(3*(($F$7*1000)^2)*($C$4^2)*H650*$C$5+(($F$7*1000)^3)*($C$4^3)+3*(H650^2)*($C$5^2)*$F$7*1000*$C$4+(H650^3)*($C$5^3))</f>
        <v>4.3686136840129359</v>
      </c>
      <c r="R650" s="31">
        <f t="shared" ref="R650:R713" si="420">($F$7*1000*$C$4*H650*$C$5*N650)/((H650^2)*($C$5^2)+2*$F$7*1000*$C$4*H650*$C$5+(($F$7*1000)^2)*($C$4^2))</f>
        <v>0.1978342684767132</v>
      </c>
      <c r="S650" s="31">
        <f t="shared" ref="S650:S713" si="421">(N650*$F$7*1000*$C$4*(3*(($F$7*1000)^2)*($C$4^2)+3*$F$7*1000*$C$4*H650*$C$5+(H650^2)*($C$5^2)))/(3*(($F$7*1000)^2)*($C$4^2)*H650*$C$5+(($F$7*1000)^3)*($C$4^3)+3*(H650^2)*($C$5^2)*$F$7*1000*$C$4+(H650^3)*($C$5^3))</f>
        <v>0.53188433729958751</v>
      </c>
      <c r="T650" s="31">
        <f t="shared" ref="T650:T713" si="422">((($F$7*1000)^2)*($C$4^2)*H650*$C$5*N650)/(3*(($F$7*1000)^2)*($C$4^2)*H650*$C$5+(($F$7*1000)^3)*($C$4^3)+3*(H650^2)*($C$5^2)*$F$7*1000*$C$4+(H650^3)*($C$5^3))</f>
        <v>8.1468896875427299E-2</v>
      </c>
      <c r="U650" s="31">
        <f t="shared" ref="U650:U713" si="423">((($F$7*1000)^3)*($C$4^3)*N650)/(3*(($F$7*1000)^2)*($C$4^2)*H650*$C$5+(($F$7*1000)^3)*($C$4^3)+3*(H650^2)*($C$5^2)*$F$7*1000*$C$4+(H650^3)*($C$5^3))</f>
        <v>5.7037425024006549E-2</v>
      </c>
      <c r="V650" s="47">
        <f t="shared" si="398"/>
        <v>4.7574491401889221E-4</v>
      </c>
      <c r="W650" s="31">
        <f t="shared" ref="W650:W713" si="424">($F$7*1000*$C$4)/(H650*$C$5+$F$7*1000*$C$4)</f>
        <v>0.41180376636829669</v>
      </c>
      <c r="X650" s="34">
        <f>(S650*H650*'Propiedades físicas'!$F$5*60*24*365)/(1000000)</f>
        <v>53097.40898053228</v>
      </c>
      <c r="Y650" s="34">
        <f>(U650*H650*'Propiedades físicas'!$F$7*60*24*365)/(1000000)</f>
        <v>1780.6864544038444</v>
      </c>
      <c r="Z650" s="31">
        <f t="shared" si="399"/>
        <v>309.86385649848143</v>
      </c>
      <c r="AA650" s="31">
        <f t="shared" si="400"/>
        <v>2817.7558261883437</v>
      </c>
      <c r="AB650" s="31">
        <f t="shared" si="400"/>
        <v>127.60310316748001</v>
      </c>
      <c r="AC650" s="31">
        <f t="shared" si="400"/>
        <v>343.06539755823394</v>
      </c>
      <c r="AD650" s="31">
        <f t="shared" ref="AD650:AD681" si="425">T650*$H650</f>
        <v>52.547438484650606</v>
      </c>
      <c r="AE650" s="31">
        <f t="shared" si="401"/>
        <v>36.789139140484224</v>
      </c>
      <c r="AF650" s="31">
        <f t="shared" si="402"/>
        <v>3687.624761037674</v>
      </c>
      <c r="AG650" s="31">
        <f t="shared" si="403"/>
        <v>8.4028033375957628E-2</v>
      </c>
      <c r="AH650" s="31">
        <f t="shared" si="404"/>
        <v>0.76411132064192056</v>
      </c>
      <c r="AI650" s="31">
        <f t="shared" si="404"/>
        <v>3.4603060624740278E-2</v>
      </c>
      <c r="AJ650" s="31">
        <f t="shared" si="404"/>
        <v>9.3031536500936596E-2</v>
      </c>
      <c r="AK650" s="31">
        <f t="shared" ref="AK650:AL713" si="426">AD650/$AF650</f>
        <v>1.4249670693138554E-2</v>
      </c>
      <c r="AL650" s="31">
        <f t="shared" si="405"/>
        <v>9.9763781633063972E-3</v>
      </c>
      <c r="AM650" s="31">
        <f t="shared" si="406"/>
        <v>1</v>
      </c>
      <c r="AN650" s="31">
        <f>(Z650*'Propiedades físicas'!$F$4)/1000</f>
        <v>272.48807812763459</v>
      </c>
      <c r="AO650" s="31">
        <f>(AA650*'Propiedades físicas'!$F$6)/1000</f>
        <v>90.28089667107453</v>
      </c>
      <c r="AP650" s="31">
        <f>(AB650*'Propiedades físicas'!$F$9)/1000</f>
        <v>78.72473449917679</v>
      </c>
      <c r="AQ650" s="31">
        <f>(AC650*'Propiedades físicas'!$F$5)/1000</f>
        <v>101.02246761897315</v>
      </c>
      <c r="AR650" s="31">
        <f>(AD650*'Propiedades físicas'!$F$8)/1000</f>
        <v>18.629117891578328</v>
      </c>
      <c r="AS650" s="31">
        <f>(AE650*'Propiedades físicas'!$F$7)/1000</f>
        <v>3.3879118234471921</v>
      </c>
      <c r="AT650" s="31">
        <f t="shared" si="407"/>
        <v>564.53320663188458</v>
      </c>
      <c r="AU650" s="31">
        <f t="shared" si="408"/>
        <v>0.48267856509867985</v>
      </c>
      <c r="AV650" s="31">
        <f t="shared" si="411"/>
        <v>0.15992132191781597</v>
      </c>
      <c r="AW650" s="31">
        <f t="shared" si="411"/>
        <v>0.13945102533270617</v>
      </c>
      <c r="AX650" s="31">
        <f t="shared" si="411"/>
        <v>0.178948671986353</v>
      </c>
      <c r="AY650" s="31">
        <f t="shared" si="411"/>
        <v>3.2999153411582792E-2</v>
      </c>
      <c r="AZ650" s="31">
        <f t="shared" si="412"/>
        <v>6.0012622528622115E-3</v>
      </c>
      <c r="BA650" s="31">
        <f t="shared" si="409"/>
        <v>1</v>
      </c>
      <c r="BB650" s="34">
        <f>AU650*'Propiedades físicas'!$C$4+'Diseño reactor'!AV650*'Propiedades físicas'!$C$5+'Diseño reactor'!AW650*'Propiedades físicas'!$C$8+'Diseño reactor'!AX650*'Propiedades físicas'!$C$9+'Diseño reactor'!AY650*'Propiedades físicas'!$C$7+'Diseño reactor'!AZ650*'Propiedades físicas'!$C$6</f>
        <v>876.96224012465416</v>
      </c>
      <c r="BC650" s="45">
        <f>AU650*'Propiedades físicas'!$L$4+'Diseño reactor'!AV650*'Propiedades físicas'!$L$5+'Diseño reactor'!AW650*'Propiedades físicas'!$L$8+AX650*'Propiedades físicas'!$L$9+'Diseño reactor'!AY650*'Propiedades físicas'!$L$7+'Diseño reactor'!AZ650*'Propiedades físicas'!$L$6</f>
        <v>1.9638128962042234</v>
      </c>
      <c r="BD650" s="29">
        <f t="shared" ref="BD650:BD713" si="427">((-$F$19)*V650*($F$7*1000))/(H650*(BB650/1000)*BC650)</f>
        <v>3.9059643582152672</v>
      </c>
      <c r="BE650" s="58">
        <f t="shared" ref="BE650:BE713" si="428">BD650+$F$20+((BP650*60)/(H650*(BB650/1000)*BC650))</f>
        <v>43.967850473305901</v>
      </c>
      <c r="BF650" s="30">
        <f>AU650*'Propiedades físicas'!$I$4+'Diseño reactor'!AV650*'Propiedades físicas'!$I$5+'Diseño reactor'!AW650*'Propiedades físicas'!$I$8+'Diseño reactor'!AX650*'Propiedades físicas'!$I$9+'Diseño reactor'!AY650*'Propiedades físicas'!$I$7+'Diseño reactor'!AZ650*'Propiedades físicas'!$I$6</f>
        <v>1.9254399017417538E-2</v>
      </c>
      <c r="BG650" s="24">
        <f>AU650*'Propiedades físicas'!$O$4+'Diseño reactor'!AV650*'Propiedades físicas'!$O$5+'Diseño reactor'!AW650*'Propiedades físicas'!$O$8+'Diseño reactor'!AX650*'Propiedades físicas'!$O$9+'Diseño reactor'!AY650*'Propiedades físicas'!$O$7+'Diseño reactor'!AZ650*'Propiedades físicas'!$O$6</f>
        <v>0.14763429422114058</v>
      </c>
      <c r="BH650" s="54">
        <f t="shared" ref="BH650:BH713" si="429">(BB650*($F$33^2)*$F$34)/BF650</f>
        <v>42762.700746116599</v>
      </c>
      <c r="BI650" s="34">
        <f t="shared" si="410"/>
        <v>256.11960485568522</v>
      </c>
      <c r="BJ650" s="27">
        <f t="shared" ref="BJ650:BJ713" si="430">$F$43*(BH650^$F$44)*(BI650^$F$45)</f>
        <v>4814.849475421659</v>
      </c>
      <c r="BK650" s="34">
        <f t="shared" ref="BK650:BK713" si="431">(BJ650*BG650)/$F$16</f>
        <v>546.79761852685044</v>
      </c>
      <c r="BL650" s="27">
        <f t="shared" ref="BL650:BL713" si="432">1/((1/BK650)+(1/$F$61))</f>
        <v>104.89385940578471</v>
      </c>
      <c r="BM650" s="34">
        <f t="shared" ref="BM650:BM713" si="433">($F$33*($F$34^2))/9.8</f>
        <v>1.1054421768707483</v>
      </c>
      <c r="BN650" s="45">
        <f t="shared" ref="BN650:BN713" si="434">((((H650/60)*(BB650/1000)*BC650*($F$20-$F$4)+(((-$F$19)*V650*($F$7*1000))/60)))/(-BL650*$F$46/1000))+$F$4</f>
        <v>585.24442704810531</v>
      </c>
      <c r="BO650" s="45">
        <f t="shared" ref="BO650:BO713" si="435">((-$F$19)*V650*($F$7*1000)/60)+BP650</f>
        <v>79.013019956028046</v>
      </c>
      <c r="BP650" s="66">
        <f t="shared" ref="BP650:BP713" si="436">($F$35*($F$33^5)*($F$34^3)*BB650)/1000</f>
        <v>6.6997930251564455</v>
      </c>
    </row>
    <row r="651" spans="8:68">
      <c r="H651" s="68">
        <v>646</v>
      </c>
      <c r="I651" s="31">
        <f>('Propiedades físicas'!$C$10*'Diseño reactor'!H651)/1000</f>
        <v>565.40845191348433</v>
      </c>
      <c r="J651" s="31">
        <f t="shared" si="413"/>
        <v>0.80649661047121135</v>
      </c>
      <c r="K651" s="31">
        <f>(I651*1000)/'Propiedades físicas'!$F$10</f>
        <v>3693.3420087292052</v>
      </c>
      <c r="L651" s="31">
        <f t="shared" si="414"/>
        <v>527.62028696131495</v>
      </c>
      <c r="M651" s="31">
        <f t="shared" si="415"/>
        <v>3165.7217217678899</v>
      </c>
      <c r="N651" s="31">
        <f t="shared" si="416"/>
        <v>0.81674967021875378</v>
      </c>
      <c r="O651" s="32">
        <f t="shared" si="417"/>
        <v>4.9004980213125231</v>
      </c>
      <c r="P651" s="33">
        <f t="shared" si="418"/>
        <v>0.48071552018589508</v>
      </c>
      <c r="Q651" s="31">
        <f t="shared" si="419"/>
        <v>4.3693281545716047</v>
      </c>
      <c r="R651" s="31">
        <f t="shared" si="420"/>
        <v>0.1977800997336254</v>
      </c>
      <c r="S651" s="31">
        <f t="shared" si="421"/>
        <v>0.53116986674091948</v>
      </c>
      <c r="T651" s="31">
        <f t="shared" si="422"/>
        <v>8.1372383890405922E-2</v>
      </c>
      <c r="U651" s="31">
        <f t="shared" si="423"/>
        <v>5.6881666408827428E-2</v>
      </c>
      <c r="V651" s="47">
        <f t="shared" ref="V651:V714" si="437">$C$4*P651/$C$5</f>
        <v>4.7604837921321651E-4</v>
      </c>
      <c r="W651" s="31">
        <f t="shared" si="424"/>
        <v>0.41142857142857148</v>
      </c>
      <c r="X651" s="34">
        <f>(S651*H651*'Propiedades físicas'!$F$5*60*24*365)/(1000000)</f>
        <v>53108.295179806701</v>
      </c>
      <c r="Y651" s="34">
        <f>(U651*H651*'Propiedades físicas'!$F$7*60*24*365)/(1000000)</f>
        <v>1778.5769454784379</v>
      </c>
      <c r="Z651" s="31">
        <f t="shared" ref="Z651:Z714" si="438">P651*$H651</f>
        <v>310.54222604008822</v>
      </c>
      <c r="AA651" s="31">
        <f t="shared" ref="AA651:AA682" si="439">Q651*$H651</f>
        <v>2822.5859878532565</v>
      </c>
      <c r="AB651" s="31">
        <f t="shared" ref="AB651:AB682" si="440">R651*$H651</f>
        <v>127.76594442792201</v>
      </c>
      <c r="AC651" s="31">
        <f t="shared" ref="AC651:AC682" si="441">S651*$H651</f>
        <v>343.13573391463399</v>
      </c>
      <c r="AD651" s="31">
        <f t="shared" si="425"/>
        <v>52.566559993202226</v>
      </c>
      <c r="AE651" s="31">
        <f t="shared" ref="AE651:AE713" si="442">U651*$H651</f>
        <v>36.745556500102516</v>
      </c>
      <c r="AF651" s="31">
        <f t="shared" ref="AF651:AF714" si="443">Z651+AA651+AB651+AC651+AD651+AE651</f>
        <v>3693.3420087292052</v>
      </c>
      <c r="AG651" s="31">
        <f t="shared" ref="AG651:AG714" si="444">Z651/AF651</f>
        <v>8.4081632653061206E-2</v>
      </c>
      <c r="AH651" s="31">
        <f t="shared" ref="AH651:AL714" si="445">AA651/$AF651</f>
        <v>0.76423628821324452</v>
      </c>
      <c r="AI651" s="31">
        <f t="shared" si="445"/>
        <v>3.4593586005830894E-2</v>
      </c>
      <c r="AJ651" s="31">
        <f t="shared" si="445"/>
        <v>9.290656892961266E-2</v>
      </c>
      <c r="AK651" s="31">
        <f t="shared" si="426"/>
        <v>1.4232789670970435E-2</v>
      </c>
      <c r="AL651" s="31">
        <f t="shared" si="426"/>
        <v>9.9491345272803011E-3</v>
      </c>
      <c r="AM651" s="31">
        <f t="shared" ref="AM651:AM714" si="446">AG651+AH651+AI651+AJ651+AK651+AL651</f>
        <v>1</v>
      </c>
      <c r="AN651" s="31">
        <f>(Z651*'Propiedades físicas'!$F$4)/1000</f>
        <v>273.08462273513277</v>
      </c>
      <c r="AO651" s="31">
        <f>(AA651*'Propiedades físicas'!$F$6)/1000</f>
        <v>90.435655050818326</v>
      </c>
      <c r="AP651" s="31">
        <f>(AB651*'Propiedades físicas'!$F$9)/1000</f>
        <v>78.825199414806463</v>
      </c>
      <c r="AQ651" s="31">
        <f>(AC651*'Propiedades físicas'!$F$5)/1000</f>
        <v>101.04317956584228</v>
      </c>
      <c r="AR651" s="31">
        <f>(AD651*'Propiedades físicas'!$F$8)/1000</f>
        <v>18.635896848790047</v>
      </c>
      <c r="AS651" s="31">
        <f>(AE651*'Propiedades físicas'!$F$7)/1000</f>
        <v>3.3838982980944405</v>
      </c>
      <c r="AT651" s="31">
        <f t="shared" ref="AT651:AT714" si="447">AN651+AO651+AP651+AQ651+AR651+AS651</f>
        <v>565.40845191348421</v>
      </c>
      <c r="AU651" s="31">
        <f t="shared" ref="AU651:AU714" si="448">AN651/$AT651</f>
        <v>0.48298645308704852</v>
      </c>
      <c r="AV651" s="31">
        <f t="shared" si="411"/>
        <v>0.15994747645664184</v>
      </c>
      <c r="AW651" s="31">
        <f t="shared" si="411"/>
        <v>0.13941284242929547</v>
      </c>
      <c r="AX651" s="31">
        <f t="shared" si="411"/>
        <v>0.17870829348922321</v>
      </c>
      <c r="AY651" s="31">
        <f t="shared" ref="AY651:AZ714" si="449">AR651/$AT651</f>
        <v>3.2960060617632243E-2</v>
      </c>
      <c r="AZ651" s="31">
        <f t="shared" si="412"/>
        <v>5.9848739201589203E-3</v>
      </c>
      <c r="BA651" s="31">
        <f t="shared" ref="BA651:BA714" si="450">AU651+AV651+AW651+AX651+AY651+AZ651</f>
        <v>1.0000000000000002</v>
      </c>
      <c r="BB651" s="34">
        <f>AU651*'Propiedades físicas'!$C$4+'Diseño reactor'!AV651*'Propiedades físicas'!$C$5+'Diseño reactor'!AW651*'Propiedades físicas'!$C$8+'Diseño reactor'!AX651*'Propiedades físicas'!$C$9+'Diseño reactor'!AY651*'Propiedades físicas'!$C$7+'Diseño reactor'!AZ651*'Propiedades físicas'!$C$6</f>
        <v>876.95784808892336</v>
      </c>
      <c r="BC651" s="45">
        <f>AU651*'Propiedades físicas'!$L$4+'Diseño reactor'!AV651*'Propiedades físicas'!$L$5+'Diseño reactor'!AW651*'Propiedades físicas'!$L$8+AX651*'Propiedades físicas'!$L$9+'Diseño reactor'!AY651*'Propiedades físicas'!$L$7+'Diseño reactor'!AZ651*'Propiedades físicas'!$L$6</f>
        <v>1.9640518385073518</v>
      </c>
      <c r="BD651" s="29">
        <f t="shared" si="427"/>
        <v>3.9019504127382119</v>
      </c>
      <c r="BE651" s="58">
        <f t="shared" si="428"/>
        <v>43.96323237447352</v>
      </c>
      <c r="BF651" s="30">
        <f>AU651*'Propiedades físicas'!$I$4+'Diseño reactor'!AV651*'Propiedades físicas'!$I$5+'Diseño reactor'!AW651*'Propiedades físicas'!$I$8+'Diseño reactor'!AX651*'Propiedades físicas'!$I$9+'Diseño reactor'!AY651*'Propiedades físicas'!$I$7+'Diseño reactor'!AZ651*'Propiedades físicas'!$I$6</f>
        <v>1.9256351812376379E-2</v>
      </c>
      <c r="BG651" s="24">
        <f>AU651*'Propiedades físicas'!$O$4+'Diseño reactor'!AV651*'Propiedades físicas'!$O$5+'Diseño reactor'!AW651*'Propiedades físicas'!$O$8+'Diseño reactor'!AX651*'Propiedades físicas'!$O$9+'Diseño reactor'!AY651*'Propiedades físicas'!$O$7+'Diseño reactor'!AZ651*'Propiedades físicas'!$O$6</f>
        <v>0.14764361906321721</v>
      </c>
      <c r="BH651" s="54">
        <f t="shared" si="429"/>
        <v>42758.150018084387</v>
      </c>
      <c r="BI651" s="34">
        <f t="shared" ref="BI651:BI714" si="451">(BC651*BF651)/(BG651/1000)</f>
        <v>256.16056704657484</v>
      </c>
      <c r="BJ651" s="27">
        <f t="shared" si="430"/>
        <v>4814.7645316296594</v>
      </c>
      <c r="BK651" s="34">
        <f t="shared" si="431"/>
        <v>546.82250799001451</v>
      </c>
      <c r="BL651" s="27">
        <f t="shared" si="432"/>
        <v>104.89477530240094</v>
      </c>
      <c r="BM651" s="34">
        <f t="shared" si="433"/>
        <v>1.1054421768707483</v>
      </c>
      <c r="BN651" s="45">
        <f t="shared" si="434"/>
        <v>586.31093692529407</v>
      </c>
      <c r="BO651" s="45">
        <f t="shared" si="435"/>
        <v>79.059113111406461</v>
      </c>
      <c r="BP651" s="66">
        <f t="shared" si="436"/>
        <v>6.6997594709975443</v>
      </c>
    </row>
    <row r="652" spans="8:68">
      <c r="H652" s="68">
        <v>647</v>
      </c>
      <c r="I652" s="31">
        <f>('Propiedades físicas'!$C$10*'Diseño reactor'!H652)/1000</f>
        <v>566.28369719508419</v>
      </c>
      <c r="J652" s="31">
        <f t="shared" si="413"/>
        <v>0.80525009329892194</v>
      </c>
      <c r="K652" s="31">
        <f>(I652*1000)/'Propiedades físicas'!$F$10</f>
        <v>3699.0592564207363</v>
      </c>
      <c r="L652" s="31">
        <f t="shared" si="414"/>
        <v>528.43703663153372</v>
      </c>
      <c r="M652" s="31">
        <f t="shared" si="415"/>
        <v>3170.6222197892025</v>
      </c>
      <c r="N652" s="31">
        <f t="shared" si="416"/>
        <v>0.81674967021875378</v>
      </c>
      <c r="O652" s="32">
        <f t="shared" si="417"/>
        <v>4.9004980213125231</v>
      </c>
      <c r="P652" s="33">
        <f t="shared" si="418"/>
        <v>0.48102140264109633</v>
      </c>
      <c r="Q652" s="31">
        <f t="shared" si="419"/>
        <v>4.3700408120338894</v>
      </c>
      <c r="R652" s="31">
        <f t="shared" si="420"/>
        <v>0.19772580028494754</v>
      </c>
      <c r="S652" s="31">
        <f t="shared" si="421"/>
        <v>0.53045720927863349</v>
      </c>
      <c r="T652" s="31">
        <f t="shared" si="422"/>
        <v>8.127599288444394E-2</v>
      </c>
      <c r="U652" s="31">
        <f t="shared" si="423"/>
        <v>5.6726474408266017E-2</v>
      </c>
      <c r="V652" s="47">
        <f t="shared" si="437"/>
        <v>4.7635129193584298E-4</v>
      </c>
      <c r="W652" s="31">
        <f t="shared" si="424"/>
        <v>0.41105405954769214</v>
      </c>
      <c r="X652" s="34">
        <f>(S652*H652*'Propiedades físicas'!$F$5*60*24*365)/(1000000)</f>
        <v>53119.141777550052</v>
      </c>
      <c r="Y652" s="34">
        <f>(U652*H652*'Propiedades físicas'!$F$7*60*24*365)/(1000000)</f>
        <v>1776.4701026804398</v>
      </c>
      <c r="Z652" s="31">
        <f t="shared" si="438"/>
        <v>311.22084750878935</v>
      </c>
      <c r="AA652" s="31">
        <f t="shared" si="439"/>
        <v>2827.4164053859263</v>
      </c>
      <c r="AB652" s="31">
        <f t="shared" si="440"/>
        <v>127.92859278436106</v>
      </c>
      <c r="AC652" s="31">
        <f t="shared" si="441"/>
        <v>343.20581440327589</v>
      </c>
      <c r="AD652" s="31">
        <f t="shared" si="425"/>
        <v>52.585567396235227</v>
      </c>
      <c r="AE652" s="31">
        <f t="shared" si="442"/>
        <v>36.702028942148111</v>
      </c>
      <c r="AF652" s="31">
        <f t="shared" si="443"/>
        <v>3699.0592564207359</v>
      </c>
      <c r="AG652" s="31">
        <f t="shared" si="444"/>
        <v>8.413513435032971E-2</v>
      </c>
      <c r="AH652" s="31">
        <f t="shared" si="445"/>
        <v>0.76436093865708332</v>
      </c>
      <c r="AI652" s="31">
        <f t="shared" si="445"/>
        <v>3.4584088525293495E-2</v>
      </c>
      <c r="AJ652" s="31">
        <f t="shared" si="445"/>
        <v>9.2781918485773829E-2</v>
      </c>
      <c r="AK652" s="31">
        <f t="shared" si="426"/>
        <v>1.4215929984078654E-2</v>
      </c>
      <c r="AL652" s="31">
        <f t="shared" si="426"/>
        <v>9.9219899974410074E-3</v>
      </c>
      <c r="AM652" s="31">
        <f t="shared" si="446"/>
        <v>0.99999999999999989</v>
      </c>
      <c r="AN652" s="31">
        <f>(Z652*'Propiedades físicas'!$F$4)/1000</f>
        <v>273.68138888227918</v>
      </c>
      <c r="AO652" s="31">
        <f>(AA652*'Propiedades físicas'!$F$6)/1000</f>
        <v>90.590421628565082</v>
      </c>
      <c r="AP652" s="31">
        <f>(AB652*'Propiedades físicas'!$F$9)/1000</f>
        <v>78.925545318311549</v>
      </c>
      <c r="AQ652" s="31">
        <f>(AC652*'Propiedades físicas'!$F$5)/1000</f>
        <v>101.06381616733267</v>
      </c>
      <c r="AR652" s="31">
        <f>(AD652*'Propiedades físicas'!$F$8)/1000</f>
        <v>18.642635353313302</v>
      </c>
      <c r="AS652" s="31">
        <f>(AE652*'Propiedades físicas'!$F$7)/1000</f>
        <v>3.3798898452824195</v>
      </c>
      <c r="AT652" s="31">
        <f t="shared" si="447"/>
        <v>566.28369719508407</v>
      </c>
      <c r="AU652" s="31">
        <f t="shared" si="448"/>
        <v>0.4832937805518287</v>
      </c>
      <c r="AV652" s="31">
        <f t="shared" ref="AV652:AZ715" si="452">AO652/$AT652</f>
        <v>0.15997356462366386</v>
      </c>
      <c r="AW652" s="31">
        <f t="shared" si="452"/>
        <v>0.13937456739306728</v>
      </c>
      <c r="AX652" s="31">
        <f t="shared" si="452"/>
        <v>0.17846852499537225</v>
      </c>
      <c r="AY652" s="31">
        <f t="shared" si="449"/>
        <v>3.2921017231564299E-2</v>
      </c>
      <c r="AZ652" s="31">
        <f t="shared" si="449"/>
        <v>5.9685452045038327E-3</v>
      </c>
      <c r="BA652" s="31">
        <f t="shared" si="450"/>
        <v>1.0000000000000002</v>
      </c>
      <c r="BB652" s="34">
        <f>AU652*'Propiedades físicas'!$C$4+'Diseño reactor'!AV652*'Propiedades físicas'!$C$5+'Diseño reactor'!AW652*'Propiedades físicas'!$C$8+'Diseño reactor'!AX652*'Propiedades físicas'!$C$9+'Diseño reactor'!AY652*'Propiedades físicas'!$C$7+'Diseño reactor'!AZ652*'Propiedades físicas'!$C$6</f>
        <v>876.95347109264662</v>
      </c>
      <c r="BC652" s="45">
        <f>AU652*'Propiedades físicas'!$L$4+'Diseño reactor'!AV652*'Propiedades físicas'!$L$5+'Diseño reactor'!AW652*'Propiedades físicas'!$L$8+AX652*'Propiedades físicas'!$L$9+'Diseño reactor'!AY652*'Propiedades físicas'!$L$7+'Diseño reactor'!AZ652*'Propiedades físicas'!$L$6</f>
        <v>1.9642903282228117</v>
      </c>
      <c r="BD652" s="29">
        <f t="shared" si="427"/>
        <v>3.8979447169354597</v>
      </c>
      <c r="BE652" s="58">
        <f t="shared" si="428"/>
        <v>43.958624486649576</v>
      </c>
      <c r="BF652" s="30">
        <f>AU652*'Propiedades físicas'!$I$4+'Diseño reactor'!AV652*'Propiedades físicas'!$I$5+'Diseño reactor'!AW652*'Propiedades físicas'!$I$8+'Diseño reactor'!AX652*'Propiedades físicas'!$I$9+'Diseño reactor'!AY652*'Propiedades físicas'!$I$7+'Diseño reactor'!AZ652*'Propiedades físicas'!$I$6</f>
        <v>1.9258298148743309E-2</v>
      </c>
      <c r="BG652" s="24">
        <f>AU652*'Propiedades físicas'!$O$4+'Diseño reactor'!AV652*'Propiedades físicas'!$O$5+'Diseño reactor'!AW652*'Propiedades físicas'!$O$8+'Diseño reactor'!AX652*'Propiedades físicas'!$O$9+'Diseño reactor'!AY652*'Propiedades físicas'!$O$7+'Diseño reactor'!AZ652*'Propiedades físicas'!$O$6</f>
        <v>0.14765293092658235</v>
      </c>
      <c r="BH652" s="54">
        <f t="shared" si="429"/>
        <v>42753.615284284999</v>
      </c>
      <c r="BI652" s="34">
        <f t="shared" si="451"/>
        <v>256.20140795185074</v>
      </c>
      <c r="BJ652" s="27">
        <f t="shared" si="430"/>
        <v>4814.6799529738782</v>
      </c>
      <c r="BK652" s="34">
        <f t="shared" si="431"/>
        <v>546.84738963850214</v>
      </c>
      <c r="BL652" s="27">
        <f t="shared" si="432"/>
        <v>104.89569084409943</v>
      </c>
      <c r="BM652" s="34">
        <f t="shared" si="433"/>
        <v>1.1054421768707483</v>
      </c>
      <c r="BN652" s="45">
        <f t="shared" si="434"/>
        <v>587.37774541203908</v>
      </c>
      <c r="BO652" s="45">
        <f t="shared" si="435"/>
        <v>79.105122405984801</v>
      </c>
      <c r="BP652" s="66">
        <f t="shared" si="436"/>
        <v>6.6997260317366685</v>
      </c>
    </row>
    <row r="653" spans="8:68">
      <c r="H653" s="68">
        <v>648</v>
      </c>
      <c r="I653" s="31">
        <f>('Propiedades físicas'!$C$10*'Diseño reactor'!H653)/1000</f>
        <v>567.15894247668405</v>
      </c>
      <c r="J653" s="31">
        <f t="shared" si="413"/>
        <v>0.8040074234018556</v>
      </c>
      <c r="K653" s="31">
        <f>(I653*1000)/'Propiedades físicas'!$F$10</f>
        <v>3704.776504112268</v>
      </c>
      <c r="L653" s="31">
        <f t="shared" si="414"/>
        <v>529.25378630175248</v>
      </c>
      <c r="M653" s="31">
        <f t="shared" si="415"/>
        <v>3175.5227178105151</v>
      </c>
      <c r="N653" s="31">
        <f t="shared" si="416"/>
        <v>0.81674967021875389</v>
      </c>
      <c r="O653" s="32">
        <f t="shared" si="417"/>
        <v>4.9004980213125231</v>
      </c>
      <c r="P653" s="33">
        <f t="shared" si="418"/>
        <v>0.48132672873031457</v>
      </c>
      <c r="Q653" s="31">
        <f t="shared" si="419"/>
        <v>4.3707516629998873</v>
      </c>
      <c r="R653" s="31">
        <f t="shared" si="420"/>
        <v>0.19767137111238606</v>
      </c>
      <c r="S653" s="31">
        <f t="shared" si="421"/>
        <v>0.52974635831263661</v>
      </c>
      <c r="T653" s="31">
        <f t="shared" si="422"/>
        <v>8.1179723927909356E-2</v>
      </c>
      <c r="U653" s="31">
        <f t="shared" si="423"/>
        <v>5.6571846448143955E-2</v>
      </c>
      <c r="V653" s="47">
        <f t="shared" si="437"/>
        <v>4.7665365369409793E-4</v>
      </c>
      <c r="W653" s="31">
        <f t="shared" si="424"/>
        <v>0.41068022886204703</v>
      </c>
      <c r="X653" s="34">
        <f>(S653*H653*'Propiedades físicas'!$F$5*60*24*365)/(1000000)</f>
        <v>53129.948953675441</v>
      </c>
      <c r="Y653" s="34">
        <f>(U653*H653*'Propiedades físicas'!$F$7*60*24*365)/(1000000)</f>
        <v>1774.3659275479006</v>
      </c>
      <c r="Z653" s="31">
        <f t="shared" si="438"/>
        <v>311.89972021724384</v>
      </c>
      <c r="AA653" s="31">
        <f t="shared" si="439"/>
        <v>2832.247077623927</v>
      </c>
      <c r="AB653" s="31">
        <f t="shared" si="440"/>
        <v>128.09104848082617</v>
      </c>
      <c r="AC653" s="31">
        <f t="shared" si="441"/>
        <v>343.27564018658853</v>
      </c>
      <c r="AD653" s="31">
        <f t="shared" si="425"/>
        <v>52.60446110528526</v>
      </c>
      <c r="AE653" s="31">
        <f t="shared" si="442"/>
        <v>36.658556498397282</v>
      </c>
      <c r="AF653" s="31">
        <f t="shared" si="443"/>
        <v>3704.7765041122684</v>
      </c>
      <c r="AG653" s="31">
        <f t="shared" si="444"/>
        <v>8.4188538733993262E-2</v>
      </c>
      <c r="AH653" s="31">
        <f t="shared" si="445"/>
        <v>0.76448527312785486</v>
      </c>
      <c r="AI653" s="31">
        <f t="shared" si="445"/>
        <v>3.4574568354837673E-2</v>
      </c>
      <c r="AJ653" s="31">
        <f t="shared" si="445"/>
        <v>9.2657584015002167E-2</v>
      </c>
      <c r="AK653" s="31">
        <f t="shared" si="426"/>
        <v>1.4199091644771225E-2</v>
      </c>
      <c r="AL653" s="31">
        <f t="shared" si="426"/>
        <v>9.8949441235406822E-3</v>
      </c>
      <c r="AM653" s="31">
        <f t="shared" si="446"/>
        <v>0.99999999999999967</v>
      </c>
      <c r="AN653" s="31">
        <f>(Z653*'Propiedades físicas'!$F$4)/1000</f>
        <v>274.27837596463991</v>
      </c>
      <c r="AO653" s="31">
        <f>(AA653*'Propiedades físicas'!$F$6)/1000</f>
        <v>90.745196367070619</v>
      </c>
      <c r="AP653" s="31">
        <f>(AB653*'Propiedades físicas'!$F$9)/1000</f>
        <v>79.025772360245696</v>
      </c>
      <c r="AQ653" s="31">
        <f>(AC653*'Propiedades físicas'!$F$5)/1000</f>
        <v>101.08437776574473</v>
      </c>
      <c r="AR653" s="31">
        <f>(AD653*'Propiedades físicas'!$F$8)/1000</f>
        <v>18.649333551045721</v>
      </c>
      <c r="AS653" s="31">
        <f>(AE653*'Propiedades físicas'!$F$7)/1000</f>
        <v>3.3758864679374061</v>
      </c>
      <c r="AT653" s="31">
        <f t="shared" si="447"/>
        <v>567.15894247668416</v>
      </c>
      <c r="AU653" s="31">
        <f t="shared" si="448"/>
        <v>0.48360054902231475</v>
      </c>
      <c r="AV653" s="31">
        <f t="shared" si="452"/>
        <v>0.15999958666049094</v>
      </c>
      <c r="AW653" s="31">
        <f t="shared" si="452"/>
        <v>0.1393362009160147</v>
      </c>
      <c r="AX653" s="31">
        <f t="shared" si="452"/>
        <v>0.17822936428424613</v>
      </c>
      <c r="AY653" s="31">
        <f t="shared" si="449"/>
        <v>3.2882023281881681E-2</v>
      </c>
      <c r="AZ653" s="31">
        <f t="shared" si="449"/>
        <v>5.9522758350516328E-3</v>
      </c>
      <c r="BA653" s="31">
        <f t="shared" si="450"/>
        <v>0.99999999999999989</v>
      </c>
      <c r="BB653" s="34">
        <f>AU653*'Propiedades físicas'!$C$4+'Diseño reactor'!AV653*'Propiedades físicas'!$C$5+'Diseño reactor'!AW653*'Propiedades físicas'!$C$8+'Diseño reactor'!AX653*'Propiedades físicas'!$C$9+'Diseño reactor'!AY653*'Propiedades físicas'!$C$7+'Diseño reactor'!AZ653*'Propiedades físicas'!$C$6</f>
        <v>876.94910907041731</v>
      </c>
      <c r="BC653" s="45">
        <f>AU653*'Propiedades físicas'!$L$4+'Diseño reactor'!AV653*'Propiedades físicas'!$L$5+'Diseño reactor'!AW653*'Propiedades físicas'!$L$8+AX653*'Propiedades físicas'!$L$9+'Diseño reactor'!AY653*'Propiedades físicas'!$L$7+'Diseño reactor'!AZ653*'Propiedades físicas'!$L$6</f>
        <v>1.9645283665980264</v>
      </c>
      <c r="BD653" s="29">
        <f t="shared" si="427"/>
        <v>3.8939472454588433</v>
      </c>
      <c r="BE653" s="58">
        <f t="shared" si="428"/>
        <v>43.954026775112688</v>
      </c>
      <c r="BF653" s="30">
        <f>AU653*'Propiedades físicas'!$I$4+'Diseño reactor'!AV653*'Propiedades físicas'!$I$5+'Diseño reactor'!AW653*'Propiedades físicas'!$I$8+'Diseño reactor'!AX653*'Propiedades físicas'!$I$9+'Diseño reactor'!AY653*'Propiedades físicas'!$I$7+'Diseño reactor'!AZ653*'Propiedades físicas'!$I$6</f>
        <v>1.9260238053604301E-2</v>
      </c>
      <c r="BG653" s="24">
        <f>AU653*'Propiedades físicas'!$O$4+'Diseño reactor'!AV653*'Propiedades físicas'!$O$5+'Diseño reactor'!AW653*'Propiedades físicas'!$O$8+'Diseño reactor'!AX653*'Propiedades físicas'!$O$9+'Diseño reactor'!AY653*'Propiedades físicas'!$O$7+'Diseño reactor'!AZ653*'Propiedades físicas'!$O$6</f>
        <v>0.14766222982982982</v>
      </c>
      <c r="BH653" s="54">
        <f t="shared" si="429"/>
        <v>42749.096472000485</v>
      </c>
      <c r="BI653" s="34">
        <f t="shared" si="451"/>
        <v>256.24212804683481</v>
      </c>
      <c r="BJ653" s="27">
        <f t="shared" si="430"/>
        <v>4814.595737702999</v>
      </c>
      <c r="BK653" s="34">
        <f t="shared" si="431"/>
        <v>546.87226335263017</v>
      </c>
      <c r="BL653" s="27">
        <f t="shared" si="432"/>
        <v>104.89660602654774</v>
      </c>
      <c r="BM653" s="34">
        <f t="shared" si="433"/>
        <v>1.1054421768707483</v>
      </c>
      <c r="BN653" s="45">
        <f t="shared" si="434"/>
        <v>588.44485165497997</v>
      </c>
      <c r="BO653" s="45">
        <f t="shared" si="435"/>
        <v>79.151048068377023</v>
      </c>
      <c r="BP653" s="66">
        <f t="shared" si="436"/>
        <v>6.6996927068741252</v>
      </c>
    </row>
    <row r="654" spans="8:68">
      <c r="H654" s="68">
        <v>649</v>
      </c>
      <c r="I654" s="31">
        <f>('Propiedades físicas'!$C$10*'Diseño reactor'!H654)/1000</f>
        <v>568.03418775828379</v>
      </c>
      <c r="J654" s="31">
        <f t="shared" si="413"/>
        <v>0.80276858299599774</v>
      </c>
      <c r="K654" s="31">
        <f>(I654*1000)/'Propiedades físicas'!$F$10</f>
        <v>3710.4937518037991</v>
      </c>
      <c r="L654" s="31">
        <f t="shared" si="414"/>
        <v>530.07053597197125</v>
      </c>
      <c r="M654" s="31">
        <f t="shared" si="415"/>
        <v>3180.4232158318277</v>
      </c>
      <c r="N654" s="31">
        <f t="shared" si="416"/>
        <v>0.81674967021875389</v>
      </c>
      <c r="O654" s="32">
        <f t="shared" si="417"/>
        <v>4.9004980213125231</v>
      </c>
      <c r="P654" s="33">
        <f t="shared" si="418"/>
        <v>0.48163149997012183</v>
      </c>
      <c r="Q654" s="31">
        <f t="shared" si="419"/>
        <v>4.371460714038764</v>
      </c>
      <c r="R654" s="31">
        <f t="shared" si="420"/>
        <v>0.19761681319180927</v>
      </c>
      <c r="S654" s="31">
        <f t="shared" si="421"/>
        <v>0.52903730727375864</v>
      </c>
      <c r="T654" s="31">
        <f t="shared" si="422"/>
        <v>8.1083577088519071E-2</v>
      </c>
      <c r="U654" s="31">
        <f t="shared" si="423"/>
        <v>5.641777996830373E-2</v>
      </c>
      <c r="V654" s="47">
        <f t="shared" si="437"/>
        <v>4.7695546598982945E-4</v>
      </c>
      <c r="W654" s="31">
        <f t="shared" si="424"/>
        <v>0.41030707751479811</v>
      </c>
      <c r="X654" s="34">
        <f>(S654*H654*'Propiedades físicas'!$F$5*60*24*365)/(1000000)</f>
        <v>53140.716887116032</v>
      </c>
      <c r="Y654" s="34">
        <f>(U654*H654*'Propiedades físicas'!$F$7*60*24*365)/(1000000)</f>
        <v>1772.264421560925</v>
      </c>
      <c r="Z654" s="31">
        <f t="shared" si="438"/>
        <v>312.57884348060907</v>
      </c>
      <c r="AA654" s="31">
        <f t="shared" si="439"/>
        <v>2837.0780034111576</v>
      </c>
      <c r="AB654" s="31">
        <f t="shared" si="440"/>
        <v>128.25331176148421</v>
      </c>
      <c r="AC654" s="31">
        <f t="shared" si="441"/>
        <v>343.34521242066938</v>
      </c>
      <c r="AD654" s="31">
        <f t="shared" si="425"/>
        <v>52.62324153044888</v>
      </c>
      <c r="AE654" s="31">
        <f t="shared" si="442"/>
        <v>36.615139199429123</v>
      </c>
      <c r="AF654" s="31">
        <f t="shared" si="443"/>
        <v>3710.4937518037982</v>
      </c>
      <c r="AG654" s="31">
        <f t="shared" si="444"/>
        <v>8.4241846069314563E-2</v>
      </c>
      <c r="AH654" s="31">
        <f t="shared" si="445"/>
        <v>0.76460929277456857</v>
      </c>
      <c r="AI654" s="31">
        <f t="shared" si="445"/>
        <v>3.4565025665151947E-2</v>
      </c>
      <c r="AJ654" s="31">
        <f t="shared" si="445"/>
        <v>9.2533564368288593E-2</v>
      </c>
      <c r="AK654" s="31">
        <f t="shared" si="426"/>
        <v>1.4182274664892486E-2</v>
      </c>
      <c r="AL654" s="31">
        <f t="shared" si="426"/>
        <v>9.8679964577838859E-3</v>
      </c>
      <c r="AM654" s="31">
        <f t="shared" si="446"/>
        <v>1</v>
      </c>
      <c r="AN654" s="31">
        <f>(Z654*'Propiedades físicas'!$F$4)/1000</f>
        <v>274.87558337997802</v>
      </c>
      <c r="AO654" s="31">
        <f>(AA654*'Propiedades físicas'!$F$6)/1000</f>
        <v>90.899979229293493</v>
      </c>
      <c r="AP654" s="31">
        <f>(AB654*'Propiedades físicas'!$F$9)/1000</f>
        <v>79.125880691247673</v>
      </c>
      <c r="AQ654" s="31">
        <f>(AC654*'Propiedades físicas'!$F$5)/1000</f>
        <v>101.10486470151453</v>
      </c>
      <c r="AR654" s="31">
        <f>(AD654*'Propiedades físicas'!$F$8)/1000</f>
        <v>18.655991587374732</v>
      </c>
      <c r="AS654" s="31">
        <f>(AE654*'Propiedades físicas'!$F$7)/1000</f>
        <v>3.3718881688754281</v>
      </c>
      <c r="AT654" s="31">
        <f t="shared" si="447"/>
        <v>568.03418775828391</v>
      </c>
      <c r="AU654" s="31">
        <f t="shared" si="448"/>
        <v>0.4839067600222437</v>
      </c>
      <c r="AV654" s="31">
        <f t="shared" si="452"/>
        <v>0.1600255428075999</v>
      </c>
      <c r="AW654" s="31">
        <f t="shared" si="452"/>
        <v>0.13929774368601591</v>
      </c>
      <c r="AX654" s="31">
        <f t="shared" si="452"/>
        <v>0.1779908091456949</v>
      </c>
      <c r="AY654" s="31">
        <f t="shared" si="449"/>
        <v>3.2843078796013302E-2</v>
      </c>
      <c r="AZ654" s="31">
        <f t="shared" si="449"/>
        <v>5.9360655424322293E-3</v>
      </c>
      <c r="BA654" s="31">
        <f t="shared" si="450"/>
        <v>0.99999999999999989</v>
      </c>
      <c r="BB654" s="34">
        <f>AU654*'Propiedades físicas'!$C$4+'Diseño reactor'!AV654*'Propiedades físicas'!$C$5+'Diseño reactor'!AW654*'Propiedades físicas'!$C$8+'Diseño reactor'!AX654*'Propiedades físicas'!$C$9+'Diseño reactor'!AY654*'Propiedades físicas'!$C$7+'Diseño reactor'!AZ654*'Propiedades físicas'!$C$6</f>
        <v>876.94476195717289</v>
      </c>
      <c r="BC654" s="45">
        <f>AU654*'Propiedades físicas'!$L$4+'Diseño reactor'!AV654*'Propiedades físicas'!$L$5+'Diseño reactor'!AW654*'Propiedades físicas'!$L$8+AX654*'Propiedades físicas'!$L$9+'Diseño reactor'!AY654*'Propiedades físicas'!$L$7+'Diseño reactor'!AZ654*'Propiedades físicas'!$L$6</f>
        <v>1.9647659548759728</v>
      </c>
      <c r="BD654" s="29">
        <f t="shared" si="427"/>
        <v>3.8899579730634324</v>
      </c>
      <c r="BE654" s="58">
        <f t="shared" si="428"/>
        <v>43.949439205303669</v>
      </c>
      <c r="BF654" s="30">
        <f>AU654*'Propiedades físicas'!$I$4+'Diseño reactor'!AV654*'Propiedades físicas'!$I$5+'Diseño reactor'!AW654*'Propiedades físicas'!$I$8+'Diseño reactor'!AX654*'Propiedades físicas'!$I$9+'Diseño reactor'!AY654*'Propiedades físicas'!$I$7+'Diseño reactor'!AZ654*'Propiedades físicas'!$I$6</f>
        <v>1.9262171553906898E-2</v>
      </c>
      <c r="BG654" s="24">
        <f>AU654*'Propiedades físicas'!$O$4+'Diseño reactor'!AV654*'Propiedades físicas'!$O$5+'Diseño reactor'!AW654*'Propiedades físicas'!$O$8+'Diseño reactor'!AX654*'Propiedades físicas'!$O$9+'Diseño reactor'!AY654*'Propiedades físicas'!$O$7+'Diseño reactor'!AZ654*'Propiedades físicas'!$O$6</f>
        <v>0.14767151579156851</v>
      </c>
      <c r="BH654" s="54">
        <f t="shared" si="429"/>
        <v>42744.593508923579</v>
      </c>
      <c r="BI654" s="34">
        <f t="shared" si="451"/>
        <v>256.28272780455558</v>
      </c>
      <c r="BJ654" s="27">
        <f t="shared" si="430"/>
        <v>4814.5118840757004</v>
      </c>
      <c r="BK654" s="34">
        <f t="shared" si="431"/>
        <v>546.89712901382995</v>
      </c>
      <c r="BL654" s="27">
        <f t="shared" si="432"/>
        <v>104.8975208454556</v>
      </c>
      <c r="BM654" s="34">
        <f t="shared" si="433"/>
        <v>1.1054421768707483</v>
      </c>
      <c r="BN654" s="45">
        <f t="shared" si="434"/>
        <v>589.51225480397238</v>
      </c>
      <c r="BO654" s="45">
        <f t="shared" si="435"/>
        <v>79.196890326366926</v>
      </c>
      <c r="BP654" s="66">
        <f t="shared" si="436"/>
        <v>6.6996594959128526</v>
      </c>
    </row>
    <row r="655" spans="8:68">
      <c r="H655" s="68">
        <v>650</v>
      </c>
      <c r="I655" s="31">
        <f>('Propiedades físicas'!$C$10*'Diseño reactor'!H655)/1000</f>
        <v>568.90943303988365</v>
      </c>
      <c r="J655" s="31">
        <f t="shared" si="413"/>
        <v>0.8015335544067731</v>
      </c>
      <c r="K655" s="31">
        <f>(I655*1000)/'Propiedades físicas'!$F$10</f>
        <v>3716.2109994953303</v>
      </c>
      <c r="L655" s="31">
        <f t="shared" si="414"/>
        <v>530.88728564219002</v>
      </c>
      <c r="M655" s="31">
        <f t="shared" si="415"/>
        <v>3185.3237138531399</v>
      </c>
      <c r="N655" s="31">
        <f t="shared" si="416"/>
        <v>0.81674967021875389</v>
      </c>
      <c r="O655" s="32">
        <f t="shared" si="417"/>
        <v>4.9004980213125231</v>
      </c>
      <c r="P655" s="33">
        <f t="shared" si="418"/>
        <v>0.48193571787158312</v>
      </c>
      <c r="Q655" s="31">
        <f t="shared" si="419"/>
        <v>4.3721679716889472</v>
      </c>
      <c r="R655" s="31">
        <f t="shared" si="420"/>
        <v>0.19756212749328481</v>
      </c>
      <c r="S655" s="31">
        <f t="shared" si="421"/>
        <v>0.52833004962357644</v>
      </c>
      <c r="T655" s="31">
        <f t="shared" si="422"/>
        <v>8.0987552431366128E-2</v>
      </c>
      <c r="U655" s="31">
        <f t="shared" si="423"/>
        <v>5.6264272422519815E-2</v>
      </c>
      <c r="V655" s="47">
        <f t="shared" si="437"/>
        <v>4.7725673031943179E-4</v>
      </c>
      <c r="W655" s="31">
        <f t="shared" si="424"/>
        <v>0.40993460365584955</v>
      </c>
      <c r="X655" s="34">
        <f>(S655*H655*'Propiedades físicas'!$F$5*60*24*365)/(1000000)</f>
        <v>53151.445755831308</v>
      </c>
      <c r="Y655" s="34">
        <f>(U655*H655*'Propiedades físicas'!$F$7*60*24*365)/(1000000)</f>
        <v>1770.1655861422682</v>
      </c>
      <c r="Z655" s="31">
        <f t="shared" si="438"/>
        <v>313.25821661652901</v>
      </c>
      <c r="AA655" s="31">
        <f t="shared" si="439"/>
        <v>2841.9091815978159</v>
      </c>
      <c r="AB655" s="31">
        <f t="shared" si="440"/>
        <v>128.41538287063511</v>
      </c>
      <c r="AC655" s="31">
        <f t="shared" si="441"/>
        <v>343.41453225532467</v>
      </c>
      <c r="AD655" s="31">
        <f t="shared" si="425"/>
        <v>52.641909080387983</v>
      </c>
      <c r="AE655" s="31">
        <f t="shared" si="442"/>
        <v>36.571777074637879</v>
      </c>
      <c r="AF655" s="31">
        <f t="shared" si="443"/>
        <v>3716.2109994953303</v>
      </c>
      <c r="AG655" s="31">
        <f t="shared" si="444"/>
        <v>8.4295056620592904E-2</v>
      </c>
      <c r="AH655" s="31">
        <f t="shared" si="445"/>
        <v>0.76473299874085554</v>
      </c>
      <c r="AI655" s="31">
        <f t="shared" si="445"/>
        <v>3.4555460625910153E-2</v>
      </c>
      <c r="AJ655" s="31">
        <f t="shared" si="445"/>
        <v>9.2409858402001693E-2</v>
      </c>
      <c r="AK655" s="31">
        <f t="shared" si="426"/>
        <v>1.4165479055827797E-2</v>
      </c>
      <c r="AL655" s="31">
        <f t="shared" si="426"/>
        <v>9.8411465548119866E-3</v>
      </c>
      <c r="AM655" s="31">
        <f t="shared" si="446"/>
        <v>1</v>
      </c>
      <c r="AN655" s="31">
        <f>(Z655*'Propiedades físicas'!$F$4)/1000</f>
        <v>275.47301052824326</v>
      </c>
      <c r="AO655" s="31">
        <f>(AA655*'Propiedades físicas'!$F$6)/1000</f>
        <v>91.054770178394008</v>
      </c>
      <c r="AP655" s="31">
        <f>(AB655*'Propiedades físicas'!$F$9)/1000</f>
        <v>79.225870462038316</v>
      </c>
      <c r="AQ655" s="31">
        <f>(AC655*'Propiedades físicas'!$F$5)/1000</f>
        <v>101.12527731322547</v>
      </c>
      <c r="AR655" s="31">
        <f>(AD655*'Propiedades físicas'!$F$8)/1000</f>
        <v>18.662609607179139</v>
      </c>
      <c r="AS655" s="31">
        <f>(AE655*'Propiedades físicas'!$F$7)/1000</f>
        <v>3.3678949508034024</v>
      </c>
      <c r="AT655" s="31">
        <f t="shared" si="447"/>
        <v>568.90943303988354</v>
      </c>
      <c r="AU655" s="31">
        <f t="shared" si="448"/>
        <v>0.4842124150698186</v>
      </c>
      <c r="AV655" s="31">
        <f t="shared" si="452"/>
        <v>0.16005143330434213</v>
      </c>
      <c r="AW655" s="31">
        <f t="shared" si="452"/>
        <v>0.13925919638685999</v>
      </c>
      <c r="AX655" s="31">
        <f t="shared" si="452"/>
        <v>0.17775285737991281</v>
      </c>
      <c r="AY655" s="31">
        <f t="shared" si="449"/>
        <v>3.2804183800325196E-2</v>
      </c>
      <c r="AZ655" s="31">
        <f t="shared" si="449"/>
        <v>5.9199140587413946E-3</v>
      </c>
      <c r="BA655" s="31">
        <f t="shared" si="450"/>
        <v>1.0000000000000002</v>
      </c>
      <c r="BB655" s="34">
        <f>AU655*'Propiedades físicas'!$C$4+'Diseño reactor'!AV655*'Propiedades físicas'!$C$5+'Diseño reactor'!AW655*'Propiedades físicas'!$C$8+'Diseño reactor'!AX655*'Propiedades físicas'!$C$9+'Diseño reactor'!AY655*'Propiedades físicas'!$C$7+'Diseño reactor'!AZ655*'Propiedades físicas'!$C$6</f>
        <v>876.94042968819383</v>
      </c>
      <c r="BC655" s="45">
        <f>AU655*'Propiedades físicas'!$L$4+'Diseño reactor'!AV655*'Propiedades físicas'!$L$5+'Diseño reactor'!AW655*'Propiedades físicas'!$L$8+AX655*'Propiedades físicas'!$L$9+'Diseño reactor'!AY655*'Propiedades físicas'!$L$7+'Diseño reactor'!AZ655*'Propiedades físicas'!$L$6</f>
        <v>1.9650030942951908</v>
      </c>
      <c r="BD655" s="29">
        <f t="shared" si="427"/>
        <v>3.8859768746070293</v>
      </c>
      <c r="BE655" s="58">
        <f t="shared" si="428"/>
        <v>43.944861742824585</v>
      </c>
      <c r="BF655" s="30">
        <f>AU655*'Propiedades físicas'!$I$4+'Diseño reactor'!AV655*'Propiedades físicas'!$I$5+'Diseño reactor'!AW655*'Propiedades físicas'!$I$8+'Diseño reactor'!AX655*'Propiedades físicas'!$I$9+'Diseño reactor'!AY655*'Propiedades físicas'!$I$7+'Diseño reactor'!AZ655*'Propiedades físicas'!$I$6</f>
        <v>1.9264098676461026E-2</v>
      </c>
      <c r="BG655" s="24">
        <f>AU655*'Propiedades físicas'!$O$4+'Diseño reactor'!AV655*'Propiedades físicas'!$O$5+'Diseño reactor'!AW655*'Propiedades físicas'!$O$8+'Diseño reactor'!AX655*'Propiedades físicas'!$O$9+'Diseño reactor'!AY655*'Propiedades físicas'!$O$7+'Diseño reactor'!AZ655*'Propiedades físicas'!$O$6</f>
        <v>0.14768078883042146</v>
      </c>
      <c r="BH655" s="54">
        <f t="shared" si="429"/>
        <v>42740.106323154971</v>
      </c>
      <c r="BI655" s="34">
        <f t="shared" si="451"/>
        <v>256.32320769576006</v>
      </c>
      <c r="BJ655" s="27">
        <f t="shared" si="430"/>
        <v>4814.4283903605701</v>
      </c>
      <c r="BK655" s="34">
        <f t="shared" si="431"/>
        <v>546.92198650463479</v>
      </c>
      <c r="BL655" s="27">
        <f t="shared" si="432"/>
        <v>104.8984352965746</v>
      </c>
      <c r="BM655" s="34">
        <f t="shared" si="433"/>
        <v>1.1054421768707483</v>
      </c>
      <c r="BN655" s="45">
        <f t="shared" si="434"/>
        <v>590.57995401206983</v>
      </c>
      <c r="BO655" s="45">
        <f t="shared" si="435"/>
        <v>79.242649406912022</v>
      </c>
      <c r="BP655" s="66">
        <f t="shared" si="436"/>
        <v>6.699626398358407</v>
      </c>
    </row>
    <row r="656" spans="8:68">
      <c r="H656" s="68">
        <v>651</v>
      </c>
      <c r="I656" s="31">
        <f>('Propiedades físicas'!$C$10*'Diseño reactor'!H656)/1000</f>
        <v>569.7846783214834</v>
      </c>
      <c r="J656" s="31">
        <f t="shared" si="413"/>
        <v>0.80030232006820667</v>
      </c>
      <c r="K656" s="31">
        <f>(I656*1000)/'Propiedades físicas'!$F$10</f>
        <v>3721.9282471868614</v>
      </c>
      <c r="L656" s="31">
        <f t="shared" si="414"/>
        <v>531.70403531240879</v>
      </c>
      <c r="M656" s="31">
        <f t="shared" si="415"/>
        <v>3190.2242118744525</v>
      </c>
      <c r="N656" s="31">
        <f t="shared" si="416"/>
        <v>0.81674967021875389</v>
      </c>
      <c r="O656" s="32">
        <f t="shared" si="417"/>
        <v>4.9004980213125231</v>
      </c>
      <c r="P656" s="33">
        <f t="shared" si="418"/>
        <v>0.48223938394028176</v>
      </c>
      <c r="Q656" s="31">
        <f t="shared" si="419"/>
        <v>4.3728734424582845</v>
      </c>
      <c r="R656" s="31">
        <f t="shared" si="420"/>
        <v>0.19750731498111559</v>
      </c>
      <c r="S656" s="31">
        <f t="shared" si="421"/>
        <v>0.52762457885423886</v>
      </c>
      <c r="T656" s="31">
        <f t="shared" si="422"/>
        <v>8.0891650018946423E-2</v>
      </c>
      <c r="U656" s="31">
        <f t="shared" si="423"/>
        <v>5.6111321278410148E-2</v>
      </c>
      <c r="V656" s="47">
        <f t="shared" si="437"/>
        <v>4.7755744817387131E-4</v>
      </c>
      <c r="W656" s="31">
        <f t="shared" si="424"/>
        <v>0.4095628054418175</v>
      </c>
      <c r="X656" s="34">
        <f>(S656*H656*'Propiedades físicas'!$F$5*60*24*365)/(1000000)</f>
        <v>53162.135736813194</v>
      </c>
      <c r="Y656" s="34">
        <f>(U656*H656*'Propiedades físicas'!$F$7*60*24*365)/(1000000)</f>
        <v>1768.0694226579196</v>
      </c>
      <c r="Z656" s="31">
        <f t="shared" si="438"/>
        <v>313.93783894512342</v>
      </c>
      <c r="AA656" s="31">
        <f t="shared" si="439"/>
        <v>2846.7406110403431</v>
      </c>
      <c r="AB656" s="31">
        <f t="shared" si="440"/>
        <v>128.57726205270626</v>
      </c>
      <c r="AC656" s="31">
        <f t="shared" si="441"/>
        <v>343.4836008341095</v>
      </c>
      <c r="AD656" s="31">
        <f t="shared" si="425"/>
        <v>52.660464162334122</v>
      </c>
      <c r="AE656" s="31">
        <f t="shared" si="442"/>
        <v>36.528470152245006</v>
      </c>
      <c r="AF656" s="31">
        <f t="shared" si="443"/>
        <v>3721.9282471868614</v>
      </c>
      <c r="AG656" s="31">
        <f t="shared" si="444"/>
        <v>8.4348170651168924E-2</v>
      </c>
      <c r="AH656" s="31">
        <f t="shared" si="445"/>
        <v>0.76485639216499945</v>
      </c>
      <c r="AI656" s="31">
        <f t="shared" si="445"/>
        <v>3.454587340577793E-2</v>
      </c>
      <c r="AJ656" s="31">
        <f t="shared" si="445"/>
        <v>9.2286464977857682E-2</v>
      </c>
      <c r="AK656" s="31">
        <f t="shared" si="426"/>
        <v>1.4148704828508284E-2</v>
      </c>
      <c r="AL656" s="31">
        <f t="shared" si="426"/>
        <v>9.8143939716877279E-3</v>
      </c>
      <c r="AM656" s="31">
        <f t="shared" si="446"/>
        <v>1</v>
      </c>
      <c r="AN656" s="31">
        <f>(Z656*'Propiedades físicas'!$F$4)/1000</f>
        <v>276.07065681156269</v>
      </c>
      <c r="AO656" s="31">
        <f>(AA656*'Propiedades físicas'!$F$6)/1000</f>
        <v>91.20956917773259</v>
      </c>
      <c r="AP656" s="31">
        <f>(AB656*'Propiedades físicas'!$F$9)/1000</f>
        <v>79.325741823417118</v>
      </c>
      <c r="AQ656" s="31">
        <f>(AC656*'Propiedades físicas'!$F$5)/1000</f>
        <v>101.14561593762022</v>
      </c>
      <c r="AR656" s="31">
        <f>(AD656*'Propiedades físicas'!$F$8)/1000</f>
        <v>18.669187754830688</v>
      </c>
      <c r="AS656" s="31">
        <f>(AE656*'Propiedades físicas'!$F$7)/1000</f>
        <v>3.3639068163202426</v>
      </c>
      <c r="AT656" s="31">
        <f t="shared" si="447"/>
        <v>569.78467832148351</v>
      </c>
      <c r="AU656" s="31">
        <f t="shared" si="448"/>
        <v>0.48451751567773516</v>
      </c>
      <c r="AV656" s="31">
        <f t="shared" si="452"/>
        <v>0.16007725838894951</v>
      </c>
      <c r="AW656" s="31">
        <f t="shared" si="452"/>
        <v>0.13922055969827254</v>
      </c>
      <c r="AX656" s="31">
        <f t="shared" si="452"/>
        <v>0.1775155067973799</v>
      </c>
      <c r="AY656" s="31">
        <f t="shared" si="449"/>
        <v>3.2765338320131475E-2</v>
      </c>
      <c r="AZ656" s="31">
        <f t="shared" si="449"/>
        <v>5.9038211175314569E-3</v>
      </c>
      <c r="BA656" s="31">
        <f t="shared" si="450"/>
        <v>1</v>
      </c>
      <c r="BB656" s="34">
        <f>AU656*'Propiedades físicas'!$C$4+'Diseño reactor'!AV656*'Propiedades físicas'!$C$5+'Diseño reactor'!AW656*'Propiedades físicas'!$C$8+'Diseño reactor'!AX656*'Propiedades físicas'!$C$9+'Diseño reactor'!AY656*'Propiedades físicas'!$C$7+'Diseño reactor'!AZ656*'Propiedades físicas'!$C$6</f>
        <v>876.93611219910065</v>
      </c>
      <c r="BC656" s="45">
        <f>AU656*'Propiedades físicas'!$L$4+'Diseño reactor'!AV656*'Propiedades físicas'!$L$5+'Diseño reactor'!AW656*'Propiedades físicas'!$L$8+AX656*'Propiedades físicas'!$L$9+'Diseño reactor'!AY656*'Propiedades físicas'!$L$7+'Diseño reactor'!AZ656*'Propiedades físicas'!$L$6</f>
        <v>1.9652397860898085</v>
      </c>
      <c r="BD656" s="29">
        <f t="shared" si="427"/>
        <v>3.8820039250496539</v>
      </c>
      <c r="BE656" s="58">
        <f t="shared" si="428"/>
        <v>43.94029435343775</v>
      </c>
      <c r="BF656" s="30">
        <f>AU656*'Propiedades físicas'!$I$4+'Diseño reactor'!AV656*'Propiedades físicas'!$I$5+'Diseño reactor'!AW656*'Propiedades físicas'!$I$8+'Diseño reactor'!AX656*'Propiedades físicas'!$I$9+'Diseño reactor'!AY656*'Propiedades físicas'!$I$7+'Diseño reactor'!AZ656*'Propiedades físicas'!$I$6</f>
        <v>1.9266019447939858E-2</v>
      </c>
      <c r="BG656" s="24">
        <f>AU656*'Propiedades físicas'!$O$4+'Diseño reactor'!AV656*'Propiedades físicas'!$O$5+'Diseño reactor'!AW656*'Propiedades físicas'!$O$8+'Diseño reactor'!AX656*'Propiedades físicas'!$O$9+'Diseño reactor'!AY656*'Propiedades físicas'!$O$7+'Diseño reactor'!AZ656*'Propiedades físicas'!$O$6</f>
        <v>0.14769004896502572</v>
      </c>
      <c r="BH656" s="54">
        <f t="shared" si="429"/>
        <v>42735.634843200431</v>
      </c>
      <c r="BI656" s="34">
        <f t="shared" si="451"/>
        <v>256.36356818892756</v>
      </c>
      <c r="BJ656" s="27">
        <f t="shared" si="430"/>
        <v>4814.345254836061</v>
      </c>
      <c r="BK656" s="34">
        <f t="shared" si="431"/>
        <v>546.9468357086746</v>
      </c>
      <c r="BL656" s="27">
        <f t="shared" si="432"/>
        <v>104.89934937569785</v>
      </c>
      <c r="BM656" s="34">
        <f t="shared" si="433"/>
        <v>1.1054421768707483</v>
      </c>
      <c r="BN656" s="45">
        <f t="shared" si="434"/>
        <v>591.64794843550976</v>
      </c>
      <c r="BO656" s="45">
        <f t="shared" si="435"/>
        <v>79.288325536147383</v>
      </c>
      <c r="BP656" s="66">
        <f t="shared" si="436"/>
        <v>6.6995934137189455</v>
      </c>
    </row>
    <row r="657" spans="8:68">
      <c r="H657" s="68">
        <v>652</v>
      </c>
      <c r="I657" s="31">
        <f>('Propiedades físicas'!$C$10*'Diseño reactor'!H657)/1000</f>
        <v>570.65992360308326</v>
      </c>
      <c r="J657" s="31">
        <f t="shared" si="413"/>
        <v>0.79907486252208981</v>
      </c>
      <c r="K657" s="31">
        <f>(I657*1000)/'Propiedades físicas'!$F$10</f>
        <v>3727.6454948783926</v>
      </c>
      <c r="L657" s="31">
        <f t="shared" si="414"/>
        <v>532.52078498262745</v>
      </c>
      <c r="M657" s="31">
        <f t="shared" si="415"/>
        <v>3195.1247098957647</v>
      </c>
      <c r="N657" s="31">
        <f t="shared" si="416"/>
        <v>0.81674967021875378</v>
      </c>
      <c r="O657" s="32">
        <f t="shared" si="417"/>
        <v>4.9004980213125222</v>
      </c>
      <c r="P657" s="33">
        <f t="shared" si="418"/>
        <v>0.48254249967634366</v>
      </c>
      <c r="Q657" s="31">
        <f t="shared" si="419"/>
        <v>4.373577132824229</v>
      </c>
      <c r="R657" s="31">
        <f t="shared" si="420"/>
        <v>0.19745237661387635</v>
      </c>
      <c r="S657" s="31">
        <f t="shared" si="421"/>
        <v>0.52692088848829244</v>
      </c>
      <c r="T657" s="31">
        <f t="shared" si="422"/>
        <v>8.079586991118537E-2</v>
      </c>
      <c r="U657" s="31">
        <f t="shared" si="423"/>
        <v>5.5958924017348463E-2</v>
      </c>
      <c r="V657" s="47">
        <f t="shared" si="437"/>
        <v>4.7785762103870927E-4</v>
      </c>
      <c r="W657" s="31">
        <f t="shared" si="424"/>
        <v>0.40919168103599962</v>
      </c>
      <c r="X657" s="34">
        <f>(S657*H657*'Propiedades físicas'!$F$5*60*24*365)/(1000000)</f>
        <v>53172.787006092149</v>
      </c>
      <c r="Y657" s="34">
        <f>(U657*H657*'Propiedades físicas'!$F$7*60*24*365)/(1000000)</f>
        <v>1765.9759324176841</v>
      </c>
      <c r="Z657" s="31">
        <f t="shared" si="438"/>
        <v>314.61770978897607</v>
      </c>
      <c r="AA657" s="31">
        <f t="shared" si="439"/>
        <v>2851.5722906013975</v>
      </c>
      <c r="AB657" s="31">
        <f t="shared" si="440"/>
        <v>128.73894955224739</v>
      </c>
      <c r="AC657" s="31">
        <f t="shared" si="441"/>
        <v>343.55241929436664</v>
      </c>
      <c r="AD657" s="31">
        <f t="shared" si="425"/>
        <v>52.678907182092864</v>
      </c>
      <c r="AE657" s="31">
        <f t="shared" si="442"/>
        <v>36.485218459311199</v>
      </c>
      <c r="AF657" s="31">
        <f t="shared" si="443"/>
        <v>3727.6454948783917</v>
      </c>
      <c r="AG657" s="31">
        <f t="shared" si="444"/>
        <v>8.4401188423428655E-2</v>
      </c>
      <c r="AH657" s="31">
        <f t="shared" si="445"/>
        <v>0.7649794741799677</v>
      </c>
      <c r="AI657" s="31">
        <f t="shared" si="445"/>
        <v>3.4536264172418916E-2</v>
      </c>
      <c r="AJ657" s="31">
        <f t="shared" si="445"/>
        <v>9.2163382962889409E-2</v>
      </c>
      <c r="AK657" s="31">
        <f t="shared" si="426"/>
        <v>1.4131951993415465E-2</v>
      </c>
      <c r="AL657" s="31">
        <f t="shared" si="426"/>
        <v>9.7877382678798613E-3</v>
      </c>
      <c r="AM657" s="31">
        <f t="shared" si="446"/>
        <v>1</v>
      </c>
      <c r="AN657" s="31">
        <f>(Z657*'Propiedades físicas'!$F$4)/1000</f>
        <v>276.66852163422976</v>
      </c>
      <c r="AO657" s="31">
        <f>(AA657*'Propiedades físicas'!$F$6)/1000</f>
        <v>91.364376190868768</v>
      </c>
      <c r="AP657" s="31">
        <f>(AB657*'Propiedades físicas'!$F$9)/1000</f>
        <v>79.42549492625902</v>
      </c>
      <c r="AQ657" s="31">
        <f>(AC657*'Propiedades físicas'!$F$5)/1000</f>
        <v>101.16588090961216</v>
      </c>
      <c r="AR657" s="31">
        <f>(AD657*'Propiedades físicas'!$F$8)/1000</f>
        <v>18.675726174195557</v>
      </c>
      <c r="AS657" s="31">
        <f>(AE657*'Propiedades físicas'!$F$7)/1000</f>
        <v>3.3599237679179681</v>
      </c>
      <c r="AT657" s="31">
        <f t="shared" si="447"/>
        <v>570.65992360308326</v>
      </c>
      <c r="AU657" s="31">
        <f t="shared" si="448"/>
        <v>0.48482206335320605</v>
      </c>
      <c r="AV657" s="31">
        <f t="shared" si="452"/>
        <v>0.16010301829854157</v>
      </c>
      <c r="AW657" s="31">
        <f t="shared" si="452"/>
        <v>0.13918183429594158</v>
      </c>
      <c r="AX657" s="31">
        <f t="shared" si="452"/>
        <v>0.1772787552188036</v>
      </c>
      <c r="AY657" s="31">
        <f t="shared" si="449"/>
        <v>3.2726542379705063E-2</v>
      </c>
      <c r="AZ657" s="31">
        <f t="shared" si="449"/>
        <v>5.8877864538020878E-3</v>
      </c>
      <c r="BA657" s="31">
        <f t="shared" si="450"/>
        <v>0.99999999999999989</v>
      </c>
      <c r="BB657" s="34">
        <f>AU657*'Propiedades físicas'!$C$4+'Diseño reactor'!AV657*'Propiedades físicas'!$C$5+'Diseño reactor'!AW657*'Propiedades físicas'!$C$8+'Diseño reactor'!AX657*'Propiedades físicas'!$C$9+'Diseño reactor'!AY657*'Propiedades físicas'!$C$7+'Diseño reactor'!AZ657*'Propiedades físicas'!$C$6</f>
        <v>876.93180942585354</v>
      </c>
      <c r="BC657" s="45">
        <f>AU657*'Propiedades físicas'!$L$4+'Diseño reactor'!AV657*'Propiedades físicas'!$L$5+'Diseño reactor'!AW657*'Propiedades físicas'!$L$8+AX657*'Propiedades físicas'!$L$9+'Diseño reactor'!AY657*'Propiedades físicas'!$L$7+'Diseño reactor'!AZ657*'Propiedades físicas'!$L$6</f>
        <v>1.9654760314895603</v>
      </c>
      <c r="BD657" s="29">
        <f t="shared" si="427"/>
        <v>3.8780390994529945</v>
      </c>
      <c r="BE657" s="58">
        <f t="shared" si="428"/>
        <v>43.935737003064773</v>
      </c>
      <c r="BF657" s="30">
        <f>AU657*'Propiedades físicas'!$I$4+'Diseño reactor'!AV657*'Propiedades físicas'!$I$5+'Diseño reactor'!AW657*'Propiedades físicas'!$I$8+'Diseño reactor'!AX657*'Propiedades físicas'!$I$9+'Diseño reactor'!AY657*'Propiedades físicas'!$I$7+'Diseño reactor'!AZ657*'Propiedades físicas'!$I$6</f>
        <v>1.9267933894880591E-2</v>
      </c>
      <c r="BG657" s="24">
        <f>AU657*'Propiedades físicas'!$O$4+'Diseño reactor'!AV657*'Propiedades físicas'!$O$5+'Diseño reactor'!AW657*'Propiedades físicas'!$O$8+'Diseño reactor'!AX657*'Propiedades físicas'!$O$9+'Diseño reactor'!AY657*'Propiedades físicas'!$O$7+'Diseño reactor'!AZ657*'Propiedades físicas'!$O$6</f>
        <v>0.14769929621403177</v>
      </c>
      <c r="BH657" s="54">
        <f t="shared" si="429"/>
        <v>42731.17899796828</v>
      </c>
      <c r="BI657" s="34">
        <f t="shared" si="451"/>
        <v>256.4038097502816</v>
      </c>
      <c r="BJ657" s="27">
        <f t="shared" si="430"/>
        <v>4814.2624757904005</v>
      </c>
      <c r="BK657" s="34">
        <f t="shared" si="431"/>
        <v>546.97167651066491</v>
      </c>
      <c r="BL657" s="27">
        <f t="shared" si="432"/>
        <v>104.90026307865963</v>
      </c>
      <c r="BM657" s="34">
        <f t="shared" si="433"/>
        <v>1.1054421768707483</v>
      </c>
      <c r="BN657" s="45">
        <f t="shared" si="434"/>
        <v>592.71623723370124</v>
      </c>
      <c r="BO657" s="45">
        <f t="shared" si="435"/>
        <v>79.333918939389022</v>
      </c>
      <c r="BP657" s="66">
        <f t="shared" si="436"/>
        <v>6.6995605415052157</v>
      </c>
    </row>
    <row r="658" spans="8:68">
      <c r="H658" s="68">
        <v>653</v>
      </c>
      <c r="I658" s="31">
        <f>('Propiedades físicas'!$C$10*'Diseño reactor'!H658)/1000</f>
        <v>571.535168884683</v>
      </c>
      <c r="J658" s="31">
        <f t="shared" si="413"/>
        <v>0.79785116441715553</v>
      </c>
      <c r="K658" s="31">
        <f>(I658*1000)/'Propiedades físicas'!$F$10</f>
        <v>3733.3627425699237</v>
      </c>
      <c r="L658" s="31">
        <f t="shared" si="414"/>
        <v>533.33753465284622</v>
      </c>
      <c r="M658" s="31">
        <f t="shared" si="415"/>
        <v>3200.0252079170773</v>
      </c>
      <c r="N658" s="31">
        <f t="shared" si="416"/>
        <v>0.81674967021875378</v>
      </c>
      <c r="O658" s="32">
        <f t="shared" si="417"/>
        <v>4.9004980213125231</v>
      </c>
      <c r="P658" s="33">
        <f t="shared" si="418"/>
        <v>0.48284506657446241</v>
      </c>
      <c r="Q658" s="31">
        <f t="shared" si="419"/>
        <v>4.3742790492340129</v>
      </c>
      <c r="R658" s="31">
        <f t="shared" si="420"/>
        <v>0.19739731334444979</v>
      </c>
      <c r="S658" s="31">
        <f t="shared" si="421"/>
        <v>0.52621897207851043</v>
      </c>
      <c r="T658" s="31">
        <f t="shared" si="422"/>
        <v>8.0700212165464413E-2</v>
      </c>
      <c r="U658" s="31">
        <f t="shared" si="423"/>
        <v>5.5807078134377262E-2</v>
      </c>
      <c r="V658" s="47">
        <f t="shared" si="437"/>
        <v>4.7815725039412785E-4</v>
      </c>
      <c r="W658" s="31">
        <f t="shared" si="424"/>
        <v>0.40882122860834486</v>
      </c>
      <c r="X658" s="34">
        <f>(S658*H658*'Propiedades físicas'!$F$5*60*24*365)/(1000000)</f>
        <v>53183.399738743421</v>
      </c>
      <c r="Y658" s="34">
        <f>(U658*H658*'Propiedades físicas'!$F$7*60*24*365)/(1000000)</f>
        <v>1763.8851166757624</v>
      </c>
      <c r="Z658" s="31">
        <f t="shared" si="438"/>
        <v>315.29782847312396</v>
      </c>
      <c r="AA658" s="31">
        <f t="shared" si="439"/>
        <v>2856.4042191498106</v>
      </c>
      <c r="AB658" s="31">
        <f t="shared" si="440"/>
        <v>128.90044561392571</v>
      </c>
      <c r="AC658" s="31">
        <f t="shared" si="441"/>
        <v>343.62098876726731</v>
      </c>
      <c r="AD658" s="31">
        <f t="shared" si="425"/>
        <v>52.697238544048261</v>
      </c>
      <c r="AE658" s="31">
        <f t="shared" si="442"/>
        <v>36.44202202174835</v>
      </c>
      <c r="AF658" s="31">
        <f t="shared" si="443"/>
        <v>3733.3627425699237</v>
      </c>
      <c r="AG658" s="31">
        <f t="shared" si="444"/>
        <v>8.4454110198807886E-2</v>
      </c>
      <c r="AH658" s="31">
        <f t="shared" si="445"/>
        <v>0.76510224591344056</v>
      </c>
      <c r="AI658" s="31">
        <f t="shared" si="445"/>
        <v>3.4526633092501188E-2</v>
      </c>
      <c r="AJ658" s="31">
        <f t="shared" si="445"/>
        <v>9.2040611229416716E-2</v>
      </c>
      <c r="AK658" s="31">
        <f t="shared" si="426"/>
        <v>1.4115220560585876E-2</v>
      </c>
      <c r="AL658" s="31">
        <f t="shared" si="426"/>
        <v>9.7611790052479237E-3</v>
      </c>
      <c r="AM658" s="31">
        <f t="shared" si="446"/>
        <v>1.0000000000000002</v>
      </c>
      <c r="AN658" s="31">
        <f>(Z658*'Propiedades físicas'!$F$4)/1000</f>
        <v>277.26660440269575</v>
      </c>
      <c r="AO658" s="31">
        <f>(AA658*'Propiedades físicas'!$F$6)/1000</f>
        <v>91.519191181559933</v>
      </c>
      <c r="AP658" s="31">
        <f>(AB658*'Propiedades físicas'!$F$9)/1000</f>
        <v>79.52512992151145</v>
      </c>
      <c r="AQ658" s="31">
        <f>(AC658*'Propiedades físicas'!$F$5)/1000</f>
        <v>101.18607256229721</v>
      </c>
      <c r="AR658" s="31">
        <f>(AD658*'Propiedades físicas'!$F$8)/1000</f>
        <v>18.682225008635982</v>
      </c>
      <c r="AS658" s="31">
        <f>(AE658*'Propiedades físicas'!$F$7)/1000</f>
        <v>3.3559458079828053</v>
      </c>
      <c r="AT658" s="31">
        <f t="shared" si="447"/>
        <v>571.53516888468312</v>
      </c>
      <c r="AU658" s="31">
        <f t="shared" si="448"/>
        <v>0.48512605959798594</v>
      </c>
      <c r="AV658" s="31">
        <f t="shared" si="452"/>
        <v>0.16012871326913125</v>
      </c>
      <c r="AW658" s="31">
        <f t="shared" si="452"/>
        <v>0.1391430208515427</v>
      </c>
      <c r="AX658" s="31">
        <f t="shared" si="452"/>
        <v>0.17704260047506054</v>
      </c>
      <c r="AY658" s="31">
        <f t="shared" si="449"/>
        <v>3.2687796002288418E-2</v>
      </c>
      <c r="AZ658" s="31">
        <f t="shared" si="449"/>
        <v>5.8718098039911241E-3</v>
      </c>
      <c r="BA658" s="31">
        <f t="shared" si="450"/>
        <v>1</v>
      </c>
      <c r="BB658" s="34">
        <f>AU658*'Propiedades físicas'!$C$4+'Diseño reactor'!AV658*'Propiedades físicas'!$C$5+'Diseño reactor'!AW658*'Propiedades físicas'!$C$8+'Diseño reactor'!AX658*'Propiedades físicas'!$C$9+'Diseño reactor'!AY658*'Propiedades físicas'!$C$7+'Diseño reactor'!AZ658*'Propiedades físicas'!$C$6</f>
        <v>876.92752130474912</v>
      </c>
      <c r="BC658" s="45">
        <f>AU658*'Propiedades físicas'!$L$4+'Diseño reactor'!AV658*'Propiedades físicas'!$L$5+'Diseño reactor'!AW658*'Propiedades físicas'!$L$8+AX658*'Propiedades físicas'!$L$9+'Diseño reactor'!AY658*'Propiedades físicas'!$L$7+'Diseño reactor'!AZ658*'Propiedades físicas'!$L$6</f>
        <v>1.9657118317198068</v>
      </c>
      <c r="BD658" s="29">
        <f t="shared" si="427"/>
        <v>3.8740823729799323</v>
      </c>
      <c r="BE658" s="58">
        <f t="shared" si="428"/>
        <v>43.931189657785595</v>
      </c>
      <c r="BF658" s="30">
        <f>AU658*'Propiedades físicas'!$I$4+'Diseño reactor'!AV658*'Propiedades físicas'!$I$5+'Diseño reactor'!AW658*'Propiedades físicas'!$I$8+'Diseño reactor'!AX658*'Propiedades físicas'!$I$9+'Diseño reactor'!AY658*'Propiedades físicas'!$I$7+'Diseño reactor'!AZ658*'Propiedades físicas'!$I$6</f>
        <v>1.9269842043685328E-2</v>
      </c>
      <c r="BG658" s="24">
        <f>AU658*'Propiedades físicas'!$O$4+'Diseño reactor'!AV658*'Propiedades físicas'!$O$5+'Diseño reactor'!AW658*'Propiedades físicas'!$O$8+'Diseño reactor'!AX658*'Propiedades físicas'!$O$9+'Diseño reactor'!AY658*'Propiedades físicas'!$O$7+'Diseño reactor'!AZ658*'Propiedades físicas'!$O$6</f>
        <v>0.14770853059610278</v>
      </c>
      <c r="BH658" s="54">
        <f t="shared" si="429"/>
        <v>42726.738716766427</v>
      </c>
      <c r="BI658" s="34">
        <f t="shared" si="451"/>
        <v>256.44393284380453</v>
      </c>
      <c r="BJ658" s="27">
        <f t="shared" si="430"/>
        <v>4814.1800515215582</v>
      </c>
      <c r="BK658" s="34">
        <f t="shared" si="431"/>
        <v>546.99650879639978</v>
      </c>
      <c r="BL658" s="27">
        <f t="shared" si="432"/>
        <v>104.90117640133509</v>
      </c>
      <c r="BM658" s="34">
        <f t="shared" si="433"/>
        <v>1.1054421768707483</v>
      </c>
      <c r="BN658" s="45">
        <f t="shared" si="434"/>
        <v>593.78481956920768</v>
      </c>
      <c r="BO658" s="45">
        <f t="shared" si="435"/>
        <v>79.379429841137977</v>
      </c>
      <c r="BP658" s="66">
        <f t="shared" si="436"/>
        <v>6.6995277812305405</v>
      </c>
    </row>
    <row r="659" spans="8:68">
      <c r="H659" s="68">
        <v>654</v>
      </c>
      <c r="I659" s="31">
        <f>('Propiedades físicas'!$C$10*'Diseño reactor'!H659)/1000</f>
        <v>572.41041416628286</v>
      </c>
      <c r="J659" s="31">
        <f t="shared" si="413"/>
        <v>0.79663120850826075</v>
      </c>
      <c r="K659" s="31">
        <f>(I659*1000)/'Propiedades físicas'!$F$10</f>
        <v>3739.0799902614549</v>
      </c>
      <c r="L659" s="31">
        <f t="shared" si="414"/>
        <v>534.15428432306499</v>
      </c>
      <c r="M659" s="31">
        <f t="shared" si="415"/>
        <v>3204.9257059383899</v>
      </c>
      <c r="N659" s="31">
        <f t="shared" si="416"/>
        <v>0.81674967021875378</v>
      </c>
      <c r="O659" s="32">
        <f t="shared" si="417"/>
        <v>4.9004980213125231</v>
      </c>
      <c r="P659" s="33">
        <f t="shared" si="418"/>
        <v>0.48314708612392371</v>
      </c>
      <c r="Q659" s="31">
        <f t="shared" si="419"/>
        <v>4.3749791981048034</v>
      </c>
      <c r="R659" s="31">
        <f t="shared" si="420"/>
        <v>0.19734212612006202</v>
      </c>
      <c r="S659" s="31">
        <f t="shared" si="421"/>
        <v>0.52551882320771925</v>
      </c>
      <c r="T659" s="31">
        <f t="shared" si="422"/>
        <v>8.0604676836646863E-2</v>
      </c>
      <c r="U659" s="31">
        <f t="shared" si="423"/>
        <v>5.5655781138121183E-2</v>
      </c>
      <c r="V659" s="47">
        <f t="shared" si="437"/>
        <v>4.7845633771495365E-4</v>
      </c>
      <c r="W659" s="31">
        <f t="shared" si="424"/>
        <v>0.40845144633542341</v>
      </c>
      <c r="X659" s="34">
        <f>(S659*H659*'Propiedades físicas'!$F$5*60*24*365)/(1000000)</f>
        <v>53193.974108892813</v>
      </c>
      <c r="Y659" s="34">
        <f>(U659*H659*'Propiedades físicas'!$F$7*60*24*365)/(1000000)</f>
        <v>1761.7969766313172</v>
      </c>
      <c r="Z659" s="31">
        <f t="shared" si="438"/>
        <v>315.9781943250461</v>
      </c>
      <c r="AA659" s="31">
        <f t="shared" si="439"/>
        <v>2861.2363955605415</v>
      </c>
      <c r="AB659" s="31">
        <f t="shared" si="440"/>
        <v>129.06175048252055</v>
      </c>
      <c r="AC659" s="31">
        <f t="shared" si="441"/>
        <v>343.68931037784841</v>
      </c>
      <c r="AD659" s="31">
        <f t="shared" si="425"/>
        <v>52.715458651167047</v>
      </c>
      <c r="AE659" s="31">
        <f t="shared" si="442"/>
        <v>36.398880864331254</v>
      </c>
      <c r="AF659" s="31">
        <f t="shared" si="443"/>
        <v>3739.0799902614544</v>
      </c>
      <c r="AG659" s="31">
        <f t="shared" si="444"/>
        <v>8.4506936237796662E-2</v>
      </c>
      <c r="AH659" s="31">
        <f t="shared" si="445"/>
        <v>0.76522470848784119</v>
      </c>
      <c r="AI659" s="31">
        <f t="shared" si="445"/>
        <v>3.4516980331703452E-2</v>
      </c>
      <c r="AJ659" s="31">
        <f t="shared" si="445"/>
        <v>9.1918148655016074E-2</v>
      </c>
      <c r="AK659" s="31">
        <f t="shared" si="426"/>
        <v>1.4098510539615637E-2</v>
      </c>
      <c r="AL659" s="31">
        <f t="shared" si="426"/>
        <v>9.7347157480271156E-3</v>
      </c>
      <c r="AM659" s="31">
        <f t="shared" si="446"/>
        <v>1.0000000000000002</v>
      </c>
      <c r="AN659" s="31">
        <f>(Z659*'Propiedades físicas'!$F$4)/1000</f>
        <v>277.86490452555904</v>
      </c>
      <c r="AO659" s="31">
        <f>(AA659*'Propiedades físicas'!$F$6)/1000</f>
        <v>91.674014113759753</v>
      </c>
      <c r="AP659" s="31">
        <f>(AB659*'Propiedades físicas'!$F$9)/1000</f>
        <v>79.624646960191043</v>
      </c>
      <c r="AQ659" s="31">
        <f>(AC659*'Propiedades físicas'!$F$5)/1000</f>
        <v>101.20619122696503</v>
      </c>
      <c r="AR659" s="31">
        <f>(AD659*'Propiedades físicas'!$F$8)/1000</f>
        <v>18.688684401011734</v>
      </c>
      <c r="AS659" s="31">
        <f>(AE659*'Propiedades físicas'!$F$7)/1000</f>
        <v>3.3519729387962651</v>
      </c>
      <c r="AT659" s="31">
        <f t="shared" si="447"/>
        <v>572.41041416628298</v>
      </c>
      <c r="AU659" s="31">
        <f t="shared" si="448"/>
        <v>0.48542950590839595</v>
      </c>
      <c r="AV659" s="31">
        <f t="shared" si="452"/>
        <v>0.16015434353563107</v>
      </c>
      <c r="AW659" s="31">
        <f t="shared" si="452"/>
        <v>0.13910412003276446</v>
      </c>
      <c r="AX659" s="31">
        <f t="shared" si="452"/>
        <v>0.17680704040713877</v>
      </c>
      <c r="AY659" s="31">
        <f t="shared" si="449"/>
        <v>3.2649099210104074E-2</v>
      </c>
      <c r="AZ659" s="31">
        <f t="shared" si="449"/>
        <v>5.8558909059654709E-3</v>
      </c>
      <c r="BA659" s="31">
        <f t="shared" si="450"/>
        <v>0.99999999999999978</v>
      </c>
      <c r="BB659" s="34">
        <f>AU659*'Propiedades físicas'!$C$4+'Diseño reactor'!AV659*'Propiedades físicas'!$C$5+'Diseño reactor'!AW659*'Propiedades físicas'!$C$8+'Diseño reactor'!AX659*'Propiedades físicas'!$C$9+'Diseño reactor'!AY659*'Propiedades físicas'!$C$7+'Diseño reactor'!AZ659*'Propiedades físicas'!$C$6</f>
        <v>876.92324777241754</v>
      </c>
      <c r="BC659" s="45">
        <f>AU659*'Propiedades físicas'!$L$4+'Diseño reactor'!AV659*'Propiedades físicas'!$L$5+'Diseño reactor'!AW659*'Propiedades físicas'!$L$8+AX659*'Propiedades físicas'!$L$9+'Diseño reactor'!AY659*'Propiedades físicas'!$L$7+'Diseño reactor'!AZ659*'Propiedades físicas'!$L$6</f>
        <v>1.9659471880015493</v>
      </c>
      <c r="BD659" s="29">
        <f t="shared" si="427"/>
        <v>3.8701337208940174</v>
      </c>
      <c r="BE659" s="58">
        <f t="shared" si="428"/>
        <v>43.92665228383752</v>
      </c>
      <c r="BF659" s="30">
        <f>AU659*'Propiedades físicas'!$I$4+'Diseño reactor'!AV659*'Propiedades físicas'!$I$5+'Diseño reactor'!AW659*'Propiedades físicas'!$I$8+'Diseño reactor'!AX659*'Propiedades físicas'!$I$9+'Diseño reactor'!AY659*'Propiedades físicas'!$I$7+'Diseño reactor'!AZ659*'Propiedades físicas'!$I$6</f>
        <v>1.9271743920621833E-2</v>
      </c>
      <c r="BG659" s="24">
        <f>AU659*'Propiedades físicas'!$O$4+'Diseño reactor'!AV659*'Propiedades físicas'!$O$5+'Diseño reactor'!AW659*'Propiedades físicas'!$O$8+'Diseño reactor'!AX659*'Propiedades físicas'!$O$9+'Diseño reactor'!AY659*'Propiedades físicas'!$O$7+'Diseño reactor'!AZ659*'Propiedades físicas'!$O$6</f>
        <v>0.14771775212991439</v>
      </c>
      <c r="BH659" s="54">
        <f t="shared" si="429"/>
        <v>42722.313929299809</v>
      </c>
      <c r="BI659" s="34">
        <f t="shared" si="451"/>
        <v>256.48393793124802</v>
      </c>
      <c r="BJ659" s="27">
        <f t="shared" si="430"/>
        <v>4814.0979803371356</v>
      </c>
      <c r="BK659" s="34">
        <f t="shared" si="431"/>
        <v>547.02133245274035</v>
      </c>
      <c r="BL659" s="27">
        <f t="shared" si="432"/>
        <v>104.9020893396398</v>
      </c>
      <c r="BM659" s="34">
        <f t="shared" si="433"/>
        <v>1.1054421768707483</v>
      </c>
      <c r="BN659" s="45">
        <f t="shared" si="434"/>
        <v>594.85369460773279</v>
      </c>
      <c r="BO659" s="45">
        <f t="shared" si="435"/>
        <v>79.424858465083744</v>
      </c>
      <c r="BP659" s="66">
        <f t="shared" si="436"/>
        <v>6.699495132410787</v>
      </c>
    </row>
    <row r="660" spans="8:68">
      <c r="H660" s="68">
        <v>655</v>
      </c>
      <c r="I660" s="31">
        <f>('Propiedades físicas'!$C$10*'Diseño reactor'!H660)/1000</f>
        <v>573.28565944788272</v>
      </c>
      <c r="J660" s="31">
        <f t="shared" si="413"/>
        <v>0.79541497765557634</v>
      </c>
      <c r="K660" s="31">
        <f>(I660*1000)/'Propiedades físicas'!$F$10</f>
        <v>3744.7972379529861</v>
      </c>
      <c r="L660" s="31">
        <f t="shared" si="414"/>
        <v>534.97103399328364</v>
      </c>
      <c r="M660" s="31">
        <f t="shared" si="415"/>
        <v>3209.8262039597021</v>
      </c>
      <c r="N660" s="31">
        <f t="shared" si="416"/>
        <v>0.81674967021875367</v>
      </c>
      <c r="O660" s="32">
        <f t="shared" si="417"/>
        <v>4.9004980213125222</v>
      </c>
      <c r="P660" s="33">
        <f t="shared" si="418"/>
        <v>0.48344855980863</v>
      </c>
      <c r="Q660" s="31">
        <f t="shared" si="419"/>
        <v>4.3756775858238912</v>
      </c>
      <c r="R660" s="31">
        <f t="shared" si="420"/>
        <v>0.19728681588231833</v>
      </c>
      <c r="S660" s="31">
        <f t="shared" si="421"/>
        <v>0.52482043548863055</v>
      </c>
      <c r="T660" s="31">
        <f t="shared" si="422"/>
        <v>8.0509263977104076E-2</v>
      </c>
      <c r="U660" s="31">
        <f t="shared" si="423"/>
        <v>5.5505030550701329E-2</v>
      </c>
      <c r="V660" s="47">
        <f t="shared" si="437"/>
        <v>4.787548844706822E-4</v>
      </c>
      <c r="W660" s="31">
        <f t="shared" si="424"/>
        <v>0.40808233240039665</v>
      </c>
      <c r="X660" s="34">
        <f>(S660*H660*'Propiedades físicas'!$F$5*60*24*365)/(1000000)</f>
        <v>53204.510289723017</v>
      </c>
      <c r="Y660" s="34">
        <f>(U660*H660*'Propiedades físicas'!$F$7*60*24*365)/(1000000)</f>
        <v>1759.7115134290405</v>
      </c>
      <c r="Z660" s="31">
        <f t="shared" si="438"/>
        <v>316.65880667465262</v>
      </c>
      <c r="AA660" s="31">
        <f t="shared" si="439"/>
        <v>2866.0688187146488</v>
      </c>
      <c r="AB660" s="31">
        <f t="shared" si="440"/>
        <v>129.2228644029185</v>
      </c>
      <c r="AC660" s="31">
        <f t="shared" si="441"/>
        <v>343.757385245053</v>
      </c>
      <c r="AD660" s="31">
        <f t="shared" si="425"/>
        <v>52.73356790500317</v>
      </c>
      <c r="AE660" s="31">
        <f t="shared" si="442"/>
        <v>36.355795010709372</v>
      </c>
      <c r="AF660" s="31">
        <f t="shared" si="443"/>
        <v>3744.7972379529856</v>
      </c>
      <c r="AG660" s="31">
        <f t="shared" si="444"/>
        <v>8.4559666799943353E-2</v>
      </c>
      <c r="AH660" s="31">
        <f t="shared" si="445"/>
        <v>0.76534686302036603</v>
      </c>
      <c r="AI660" s="31">
        <f t="shared" si="445"/>
        <v>3.4507306054721257E-2</v>
      </c>
      <c r="AJ660" s="31">
        <f t="shared" si="445"/>
        <v>9.1795994122491051E-2</v>
      </c>
      <c r="AK660" s="31">
        <f t="shared" si="426"/>
        <v>1.4081821939664979E-2</v>
      </c>
      <c r="AL660" s="31">
        <f t="shared" si="426"/>
        <v>9.7083480628132757E-3</v>
      </c>
      <c r="AM660" s="31">
        <f t="shared" si="446"/>
        <v>1</v>
      </c>
      <c r="AN660" s="31">
        <f>(Z660*'Propiedades físicas'!$F$4)/1000</f>
        <v>278.46342141355603</v>
      </c>
      <c r="AO660" s="31">
        <f>(AA660*'Propiedades físicas'!$F$6)/1000</f>
        <v>91.828844951617342</v>
      </c>
      <c r="AP660" s="31">
        <f>(AB660*'Propiedades físicas'!$F$9)/1000</f>
        <v>79.724046193380559</v>
      </c>
      <c r="AQ660" s="31">
        <f>(AC660*'Propiedades físicas'!$F$5)/1000</f>
        <v>101.22623723311077</v>
      </c>
      <c r="AR660" s="31">
        <f>(AD660*'Propiedades físicas'!$F$8)/1000</f>
        <v>18.695104493681715</v>
      </c>
      <c r="AS660" s="31">
        <f>(AE660*'Propiedades físicas'!$F$7)/1000</f>
        <v>3.3480051625362264</v>
      </c>
      <c r="AT660" s="31">
        <f t="shared" si="447"/>
        <v>573.28565944788261</v>
      </c>
      <c r="AU660" s="31">
        <f t="shared" si="448"/>
        <v>0.48573240377534882</v>
      </c>
      <c r="AV660" s="31">
        <f t="shared" si="452"/>
        <v>0.16017990933185988</v>
      </c>
      <c r="AW660" s="31">
        <f t="shared" si="452"/>
        <v>0.13906513250333322</v>
      </c>
      <c r="AX660" s="31">
        <f t="shared" si="452"/>
        <v>0.1765720728660809</v>
      </c>
      <c r="AY660" s="31">
        <f t="shared" si="449"/>
        <v>3.2610452024365154E-2</v>
      </c>
      <c r="AZ660" s="31">
        <f t="shared" si="449"/>
        <v>5.8400294990120774E-3</v>
      </c>
      <c r="BA660" s="31">
        <f t="shared" si="450"/>
        <v>1</v>
      </c>
      <c r="BB660" s="34">
        <f>AU660*'Propiedades físicas'!$C$4+'Diseño reactor'!AV660*'Propiedades físicas'!$C$5+'Diseño reactor'!AW660*'Propiedades físicas'!$C$8+'Diseño reactor'!AX660*'Propiedades físicas'!$C$9+'Diseño reactor'!AY660*'Propiedades físicas'!$C$7+'Diseño reactor'!AZ660*'Propiedades físicas'!$C$6</f>
        <v>876.91898876582286</v>
      </c>
      <c r="BC660" s="45">
        <f>AU660*'Propiedades físicas'!$L$4+'Diseño reactor'!AV660*'Propiedades físicas'!$L$5+'Diseño reactor'!AW660*'Propiedades físicas'!$L$8+AX660*'Propiedades físicas'!$L$9+'Diseño reactor'!AY660*'Propiedades físicas'!$L$7+'Diseño reactor'!AZ660*'Propiedades físicas'!$L$6</f>
        <v>1.9661821015514562</v>
      </c>
      <c r="BD660" s="29">
        <f t="shared" si="427"/>
        <v>3.8661931185589533</v>
      </c>
      <c r="BE660" s="58">
        <f t="shared" si="428"/>
        <v>43.922124847614299</v>
      </c>
      <c r="BF660" s="30">
        <f>AU660*'Propiedades físicas'!$I$4+'Diseño reactor'!AV660*'Propiedades físicas'!$I$5+'Diseño reactor'!AW660*'Propiedades físicas'!$I$8+'Diseño reactor'!AX660*'Propiedades físicas'!$I$9+'Diseño reactor'!AY660*'Propiedades físicas'!$I$7+'Diseño reactor'!AZ660*'Propiedades físicas'!$I$6</f>
        <v>1.9273639551824366E-2</v>
      </c>
      <c r="BG660" s="24">
        <f>AU660*'Propiedades físicas'!$O$4+'Diseño reactor'!AV660*'Propiedades físicas'!$O$5+'Diseño reactor'!AW660*'Propiedades físicas'!$O$8+'Diseño reactor'!AX660*'Propiedades físicas'!$O$9+'Diseño reactor'!AY660*'Propiedades físicas'!$O$7+'Diseño reactor'!AZ660*'Propiedades físicas'!$O$6</f>
        <v>0.14772696083415401</v>
      </c>
      <c r="BH660" s="54">
        <f t="shared" si="429"/>
        <v>42717.904565667697</v>
      </c>
      <c r="BI660" s="34">
        <f t="shared" si="451"/>
        <v>256.52382547214756</v>
      </c>
      <c r="BJ660" s="27">
        <f t="shared" si="430"/>
        <v>4814.016260554341</v>
      </c>
      <c r="BK660" s="34">
        <f t="shared" si="431"/>
        <v>547.04614736760891</v>
      </c>
      <c r="BL660" s="27">
        <f t="shared" si="432"/>
        <v>104.90300188952958</v>
      </c>
      <c r="BM660" s="34">
        <f t="shared" si="433"/>
        <v>1.1054421768707483</v>
      </c>
      <c r="BN660" s="45">
        <f t="shared" si="434"/>
        <v>595.92286151810686</v>
      </c>
      <c r="BO660" s="45">
        <f t="shared" si="435"/>
        <v>79.470205034108076</v>
      </c>
      <c r="BP660" s="66">
        <f t="shared" si="436"/>
        <v>6.6994625945643769</v>
      </c>
    </row>
    <row r="661" spans="8:68">
      <c r="H661" s="68">
        <v>656</v>
      </c>
      <c r="I661" s="31">
        <f>('Propiedades físicas'!$C$10*'Diseño reactor'!H661)/1000</f>
        <v>574.16090472948247</v>
      </c>
      <c r="J661" s="31">
        <f t="shared" si="413"/>
        <v>0.79420245482378449</v>
      </c>
      <c r="K661" s="31">
        <f>(I661*1000)/'Propiedades físicas'!$F$10</f>
        <v>3750.5144856445177</v>
      </c>
      <c r="L661" s="31">
        <f t="shared" si="414"/>
        <v>535.78778366350252</v>
      </c>
      <c r="M661" s="31">
        <f t="shared" si="415"/>
        <v>3214.7267019810151</v>
      </c>
      <c r="N661" s="31">
        <f t="shared" si="416"/>
        <v>0.81674967021875389</v>
      </c>
      <c r="O661" s="32">
        <f t="shared" si="417"/>
        <v>4.9004980213125231</v>
      </c>
      <c r="P661" s="33">
        <f t="shared" si="418"/>
        <v>0.4837494891071244</v>
      </c>
      <c r="Q661" s="31">
        <f t="shared" si="419"/>
        <v>4.376374218748853</v>
      </c>
      <c r="R661" s="31">
        <f t="shared" si="420"/>
        <v>0.19723138356723854</v>
      </c>
      <c r="S661" s="31">
        <f t="shared" si="421"/>
        <v>0.5241238025636703</v>
      </c>
      <c r="T661" s="31">
        <f t="shared" si="422"/>
        <v>8.041397363674091E-2</v>
      </c>
      <c r="U661" s="31">
        <f t="shared" si="423"/>
        <v>5.5354823907649967E-2</v>
      </c>
      <c r="V661" s="47">
        <f t="shared" si="437"/>
        <v>4.7905289212550183E-4</v>
      </c>
      <c r="W661" s="31">
        <f t="shared" si="424"/>
        <v>0.40771388499298739</v>
      </c>
      <c r="X661" s="34">
        <f>(S661*H661*'Propiedades físicas'!$F$5*60*24*365)/(1000000)</f>
        <v>53215.008453479291</v>
      </c>
      <c r="Y661" s="34">
        <f>(U661*H661*'Propiedades físicas'!$F$7*60*24*365)/(1000000)</f>
        <v>1757.6287281597158</v>
      </c>
      <c r="Z661" s="31">
        <f t="shared" si="438"/>
        <v>317.33966485427362</v>
      </c>
      <c r="AA661" s="31">
        <f t="shared" si="439"/>
        <v>2870.9014874992477</v>
      </c>
      <c r="AB661" s="31">
        <f t="shared" si="440"/>
        <v>129.38378762010848</v>
      </c>
      <c r="AC661" s="31">
        <f t="shared" si="441"/>
        <v>343.82521448176772</v>
      </c>
      <c r="AD661" s="31">
        <f t="shared" si="425"/>
        <v>52.751566705702039</v>
      </c>
      <c r="AE661" s="31">
        <f t="shared" si="442"/>
        <v>36.312764483418377</v>
      </c>
      <c r="AF661" s="31">
        <f t="shared" si="443"/>
        <v>3750.5144856445181</v>
      </c>
      <c r="AG661" s="31">
        <f t="shared" si="444"/>
        <v>8.4612302143858925E-2</v>
      </c>
      <c r="AH661" s="31">
        <f t="shared" si="445"/>
        <v>0.76546871062301447</v>
      </c>
      <c r="AI661" s="31">
        <f t="shared" si="445"/>
        <v>3.4497610425273197E-2</v>
      </c>
      <c r="AJ661" s="31">
        <f t="shared" si="445"/>
        <v>9.1674146519842611E-2</v>
      </c>
      <c r="AK661" s="31">
        <f t="shared" si="426"/>
        <v>1.4065154769462726E-2</v>
      </c>
      <c r="AL661" s="31">
        <f t="shared" si="426"/>
        <v>9.6820755185479841E-3</v>
      </c>
      <c r="AM661" s="31">
        <f t="shared" si="446"/>
        <v>0.99999999999999989</v>
      </c>
      <c r="AN661" s="31">
        <f>(Z661*'Propiedades físicas'!$F$4)/1000</f>
        <v>279.06215447955111</v>
      </c>
      <c r="AO661" s="31">
        <f>(AA661*'Propiedades físicas'!$F$6)/1000</f>
        <v>91.983683659475886</v>
      </c>
      <c r="AP661" s="31">
        <f>(AB661*'Propiedades físicas'!$F$9)/1000</f>
        <v>79.823327772225923</v>
      </c>
      <c r="AQ661" s="31">
        <f>(AC661*'Propiedades físicas'!$F$5)/1000</f>
        <v>101.24621090844616</v>
      </c>
      <c r="AR661" s="31">
        <f>(AD661*'Propiedades físicas'!$F$8)/1000</f>
        <v>18.701485428505478</v>
      </c>
      <c r="AS661" s="31">
        <f>(AE661*'Propiedades físicas'!$F$7)/1000</f>
        <v>3.3440424812779983</v>
      </c>
      <c r="AT661" s="31">
        <f t="shared" si="447"/>
        <v>574.1609047294827</v>
      </c>
      <c r="AU661" s="31">
        <f t="shared" si="448"/>
        <v>0.48603475468437185</v>
      </c>
      <c r="AV661" s="31">
        <f t="shared" si="452"/>
        <v>0.16020541089054857</v>
      </c>
      <c r="AW661" s="31">
        <f t="shared" si="452"/>
        <v>0.1390260589230381</v>
      </c>
      <c r="AX661" s="31">
        <f t="shared" si="452"/>
        <v>0.1763376957129266</v>
      </c>
      <c r="AY661" s="31">
        <f t="shared" si="449"/>
        <v>3.2571854465285703E-2</v>
      </c>
      <c r="AZ661" s="31">
        <f t="shared" si="449"/>
        <v>5.8242253238289573E-3</v>
      </c>
      <c r="BA661" s="31">
        <f t="shared" si="450"/>
        <v>0.99999999999999967</v>
      </c>
      <c r="BB661" s="34">
        <f>AU661*'Propiedades físicas'!$C$4+'Diseño reactor'!AV661*'Propiedades físicas'!$C$5+'Diseño reactor'!AW661*'Propiedades físicas'!$C$8+'Diseño reactor'!AX661*'Propiedades físicas'!$C$9+'Diseño reactor'!AY661*'Propiedades físicas'!$C$7+'Diseño reactor'!AZ661*'Propiedades físicas'!$C$6</f>
        <v>876.91474422225781</v>
      </c>
      <c r="BC661" s="45">
        <f>AU661*'Propiedades físicas'!$L$4+'Diseño reactor'!AV661*'Propiedades físicas'!$L$5+'Diseño reactor'!AW661*'Propiedades físicas'!$L$8+AX661*'Propiedades físicas'!$L$9+'Diseño reactor'!AY661*'Propiedades físicas'!$L$7+'Diseño reactor'!AZ661*'Propiedades físicas'!$L$6</f>
        <v>1.9664165735818724</v>
      </c>
      <c r="BD661" s="29">
        <f t="shared" si="427"/>
        <v>3.8622605414381175</v>
      </c>
      <c r="BE661" s="58">
        <f t="shared" si="428"/>
        <v>43.917607315665194</v>
      </c>
      <c r="BF661" s="30">
        <f>AU661*'Propiedades físicas'!$I$4+'Diseño reactor'!AV661*'Propiedades físicas'!$I$5+'Diseño reactor'!AW661*'Propiedades físicas'!$I$8+'Diseño reactor'!AX661*'Propiedades físicas'!$I$9+'Diseño reactor'!AY661*'Propiedades físicas'!$I$7+'Diseño reactor'!AZ661*'Propiedades físicas'!$I$6</f>
        <v>1.9275528963294451E-2</v>
      </c>
      <c r="BG661" s="24">
        <f>AU661*'Propiedades físicas'!$O$4+'Diseño reactor'!AV661*'Propiedades físicas'!$O$5+'Diseño reactor'!AW661*'Propiedades físicas'!$O$8+'Diseño reactor'!AX661*'Propiedades físicas'!$O$9+'Diseño reactor'!AY661*'Propiedades físicas'!$O$7+'Diseño reactor'!AZ661*'Propiedades físicas'!$O$6</f>
        <v>0.14773615672752022</v>
      </c>
      <c r="BH661" s="54">
        <f t="shared" si="429"/>
        <v>42713.510556361005</v>
      </c>
      <c r="BI661" s="34">
        <f t="shared" si="451"/>
        <v>256.56359592383336</v>
      </c>
      <c r="BJ661" s="27">
        <f t="shared" si="430"/>
        <v>4813.9348904999151</v>
      </c>
      <c r="BK661" s="34">
        <f t="shared" si="431"/>
        <v>547.07095342997945</v>
      </c>
      <c r="BL661" s="27">
        <f t="shared" si="432"/>
        <v>104.90391404700004</v>
      </c>
      <c r="BM661" s="34">
        <f t="shared" si="433"/>
        <v>1.1054421768707483</v>
      </c>
      <c r="BN661" s="45">
        <f t="shared" si="434"/>
        <v>596.99231947227076</v>
      </c>
      <c r="BO661" s="45">
        <f t="shared" si="435"/>
        <v>79.515469770288519</v>
      </c>
      <c r="BP661" s="66">
        <f t="shared" si="436"/>
        <v>6.6994301672122392</v>
      </c>
    </row>
    <row r="662" spans="8:68">
      <c r="H662" s="68">
        <v>657</v>
      </c>
      <c r="I662" s="31">
        <f>('Propiedades físicas'!$C$10*'Diseño reactor'!H662)/1000</f>
        <v>575.03615001108244</v>
      </c>
      <c r="J662" s="31">
        <f t="shared" si="413"/>
        <v>0.7929936230812823</v>
      </c>
      <c r="K662" s="31">
        <f>(I662*1000)/'Propiedades físicas'!$F$10</f>
        <v>3756.2317333360493</v>
      </c>
      <c r="L662" s="31">
        <f t="shared" si="414"/>
        <v>536.60453333372129</v>
      </c>
      <c r="M662" s="31">
        <f t="shared" si="415"/>
        <v>3219.6272000023278</v>
      </c>
      <c r="N662" s="31">
        <f t="shared" si="416"/>
        <v>0.81674967021875389</v>
      </c>
      <c r="O662" s="32">
        <f t="shared" si="417"/>
        <v>4.9004980213125231</v>
      </c>
      <c r="P662" s="33">
        <f t="shared" si="418"/>
        <v>0.48404987549261524</v>
      </c>
      <c r="Q662" s="31">
        <f t="shared" si="419"/>
        <v>4.3770691032077114</v>
      </c>
      <c r="R662" s="31">
        <f t="shared" si="420"/>
        <v>0.19717583010529169</v>
      </c>
      <c r="S662" s="31">
        <f t="shared" si="421"/>
        <v>0.5234289181048114</v>
      </c>
      <c r="T662" s="31">
        <f t="shared" si="422"/>
        <v>8.0318805863021023E-2</v>
      </c>
      <c r="U662" s="31">
        <f t="shared" si="423"/>
        <v>5.5205158757825869E-2</v>
      </c>
      <c r="V662" s="47">
        <f t="shared" si="437"/>
        <v>4.79350362138318E-4</v>
      </c>
      <c r="W662" s="31">
        <f t="shared" si="424"/>
        <v>0.40734610230945062</v>
      </c>
      <c r="X662" s="34">
        <f>(S662*H662*'Propiedades físicas'!$F$5*60*24*365)/(1000000)</f>
        <v>53225.468771475491</v>
      </c>
      <c r="Y662" s="34">
        <f>(U662*H662*'Propiedades físicas'!$F$7*60*24*365)/(1000000)</f>
        <v>1755.5486218607705</v>
      </c>
      <c r="Z662" s="31">
        <f t="shared" si="438"/>
        <v>318.02076819864823</v>
      </c>
      <c r="AA662" s="31">
        <f t="shared" si="439"/>
        <v>2875.7344008074665</v>
      </c>
      <c r="AB662" s="31">
        <f t="shared" si="440"/>
        <v>129.54452037917665</v>
      </c>
      <c r="AC662" s="31">
        <f t="shared" si="441"/>
        <v>343.89279919486108</v>
      </c>
      <c r="AD662" s="31">
        <f t="shared" si="425"/>
        <v>52.769455452004813</v>
      </c>
      <c r="AE662" s="31">
        <f t="shared" si="442"/>
        <v>36.269789303891599</v>
      </c>
      <c r="AF662" s="31">
        <f t="shared" si="443"/>
        <v>3756.2317333360488</v>
      </c>
      <c r="AG662" s="31">
        <f t="shared" si="444"/>
        <v>8.466484252722134E-2</v>
      </c>
      <c r="AH662" s="31">
        <f t="shared" si="445"/>
        <v>0.76559025240261736</v>
      </c>
      <c r="AI662" s="31">
        <f t="shared" si="445"/>
        <v>3.4487893606107031E-2</v>
      </c>
      <c r="AJ662" s="31">
        <f t="shared" si="445"/>
        <v>9.1552604740239796E-2</v>
      </c>
      <c r="AK662" s="31">
        <f t="shared" si="426"/>
        <v>1.4048509037310725E-2</v>
      </c>
      <c r="AL662" s="31">
        <f t="shared" si="426"/>
        <v>9.6558976865037706E-3</v>
      </c>
      <c r="AM662" s="31">
        <f t="shared" si="446"/>
        <v>0.99999999999999989</v>
      </c>
      <c r="AN662" s="31">
        <f>(Z662*'Propiedades físicas'!$F$4)/1000</f>
        <v>279.66110313852727</v>
      </c>
      <c r="AO662" s="31">
        <f>(AA662*'Propiedades físicas'!$F$6)/1000</f>
        <v>92.13853020187122</v>
      </c>
      <c r="AP662" s="31">
        <f>(AB662*'Propiedades físicas'!$F$9)/1000</f>
        <v>79.922491847933017</v>
      </c>
      <c r="AQ662" s="31">
        <f>(AC662*'Propiedades físicas'!$F$5)/1000</f>
        <v>101.26611257891075</v>
      </c>
      <c r="AR662" s="31">
        <f>(AD662*'Propiedades físicas'!$F$8)/1000</f>
        <v>18.707827346844741</v>
      </c>
      <c r="AS662" s="31">
        <f>(AE662*'Propiedades físicas'!$F$7)/1000</f>
        <v>3.3400848969953776</v>
      </c>
      <c r="AT662" s="31">
        <f t="shared" si="447"/>
        <v>575.03615001108233</v>
      </c>
      <c r="AU662" s="31">
        <f t="shared" si="448"/>
        <v>0.48633656011563364</v>
      </c>
      <c r="AV662" s="31">
        <f t="shared" si="452"/>
        <v>0.16023084844334654</v>
      </c>
      <c r="AW662" s="31">
        <f t="shared" si="452"/>
        <v>0.13898689994775584</v>
      </c>
      <c r="AX662" s="31">
        <f t="shared" si="452"/>
        <v>0.17610390681865673</v>
      </c>
      <c r="AY662" s="31">
        <f t="shared" si="449"/>
        <v>3.2533306552091024E-2</v>
      </c>
      <c r="AZ662" s="31">
        <f t="shared" si="449"/>
        <v>5.8084781225163085E-3</v>
      </c>
      <c r="BA662" s="31">
        <f t="shared" si="450"/>
        <v>1</v>
      </c>
      <c r="BB662" s="34">
        <f>AU662*'Propiedades físicas'!$C$4+'Diseño reactor'!AV662*'Propiedades físicas'!$C$5+'Diseño reactor'!AW662*'Propiedades físicas'!$C$8+'Diseño reactor'!AX662*'Propiedades físicas'!$C$9+'Diseño reactor'!AY662*'Propiedades físicas'!$C$7+'Diseño reactor'!AZ662*'Propiedades físicas'!$C$6</f>
        <v>876.91051407934492</v>
      </c>
      <c r="BC662" s="45">
        <f>AU662*'Propiedades físicas'!$L$4+'Diseño reactor'!AV662*'Propiedades físicas'!$L$5+'Diseño reactor'!AW662*'Propiedades físicas'!$L$8+AX662*'Propiedades físicas'!$L$9+'Diseño reactor'!AY662*'Propiedades físicas'!$L$7+'Diseño reactor'!AZ662*'Propiedades físicas'!$L$6</f>
        <v>1.966650605300847</v>
      </c>
      <c r="BD662" s="29">
        <f t="shared" si="427"/>
        <v>3.8583359650940343</v>
      </c>
      <c r="BE662" s="58">
        <f t="shared" si="428"/>
        <v>43.913099654694008</v>
      </c>
      <c r="BF662" s="30">
        <f>AU662*'Propiedades físicas'!$I$4+'Diseño reactor'!AV662*'Propiedades físicas'!$I$5+'Diseño reactor'!AW662*'Propiedades físicas'!$I$8+'Diseño reactor'!AX662*'Propiedades físicas'!$I$9+'Diseño reactor'!AY662*'Propiedades físicas'!$I$7+'Diseño reactor'!AZ662*'Propiedades físicas'!$I$6</f>
        <v>1.9277412180901756E-2</v>
      </c>
      <c r="BG662" s="24">
        <f>AU662*'Propiedades físicas'!$O$4+'Diseño reactor'!AV662*'Propiedades físicas'!$O$5+'Diseño reactor'!AW662*'Propiedades físicas'!$O$8+'Diseño reactor'!AX662*'Propiedades físicas'!$O$9+'Diseño reactor'!AY662*'Propiedades físicas'!$O$7+'Diseño reactor'!AZ662*'Propiedades físicas'!$O$6</f>
        <v>0.1477453398287227</v>
      </c>
      <c r="BH662" s="54">
        <f t="shared" si="429"/>
        <v>42709.13183225962</v>
      </c>
      <c r="BI662" s="34">
        <f t="shared" si="451"/>
        <v>256.60324974144476</v>
      </c>
      <c r="BJ662" s="27">
        <f t="shared" si="430"/>
        <v>4813.853868510053</v>
      </c>
      <c r="BK662" s="34">
        <f t="shared" si="431"/>
        <v>547.09575052986861</v>
      </c>
      <c r="BL662" s="27">
        <f t="shared" si="432"/>
        <v>104.90482580808629</v>
      </c>
      <c r="BM662" s="34">
        <f t="shared" si="433"/>
        <v>1.1054421768707483</v>
      </c>
      <c r="BN662" s="45">
        <f t="shared" si="434"/>
        <v>598.0620676452636</v>
      </c>
      <c r="BO662" s="45">
        <f t="shared" si="435"/>
        <v>79.560652894902162</v>
      </c>
      <c r="BP662" s="66">
        <f t="shared" si="436"/>
        <v>6.6993978498778244</v>
      </c>
    </row>
    <row r="663" spans="8:68">
      <c r="H663" s="68">
        <v>658</v>
      </c>
      <c r="I663" s="31">
        <f>('Propiedades físicas'!$C$10*'Diseño reactor'!H663)/1000</f>
        <v>575.91139529268219</v>
      </c>
      <c r="J663" s="31">
        <f t="shared" si="413"/>
        <v>0.79178846559939597</v>
      </c>
      <c r="K663" s="31">
        <f>(I663*1000)/'Propiedades físicas'!$F$10</f>
        <v>3761.9489810275804</v>
      </c>
      <c r="L663" s="31">
        <f t="shared" si="414"/>
        <v>537.42128300394006</v>
      </c>
      <c r="M663" s="31">
        <f t="shared" si="415"/>
        <v>3224.5276980236404</v>
      </c>
      <c r="N663" s="31">
        <f t="shared" si="416"/>
        <v>0.81674967021875389</v>
      </c>
      <c r="O663" s="32">
        <f t="shared" si="417"/>
        <v>4.9004980213125231</v>
      </c>
      <c r="P663" s="33">
        <f t="shared" si="418"/>
        <v>0.48434972043299984</v>
      </c>
      <c r="Q663" s="31">
        <f t="shared" si="419"/>
        <v>4.3777622454991159</v>
      </c>
      <c r="R663" s="31">
        <f t="shared" si="420"/>
        <v>0.19712015642143124</v>
      </c>
      <c r="S663" s="31">
        <f t="shared" si="421"/>
        <v>0.52273577581340724</v>
      </c>
      <c r="T663" s="31">
        <f t="shared" si="422"/>
        <v>8.0223760700992353E-2</v>
      </c>
      <c r="U663" s="31">
        <f t="shared" si="423"/>
        <v>5.505603266333043E-2</v>
      </c>
      <c r="V663" s="47">
        <f t="shared" si="437"/>
        <v>4.7964729596277651E-4</v>
      </c>
      <c r="W663" s="31">
        <f t="shared" si="424"/>
        <v>0.40697898255254361</v>
      </c>
      <c r="X663" s="34">
        <f>(S663*H663*'Propiedades físicas'!$F$5*60*24*365)/(1000000)</f>
        <v>53235.891414099962</v>
      </c>
      <c r="Y663" s="34">
        <f>(U663*H663*'Propiedades físicas'!$F$7*60*24*365)/(1000000)</f>
        <v>1753.4711955168261</v>
      </c>
      <c r="Z663" s="31">
        <f t="shared" si="438"/>
        <v>318.70211604491391</v>
      </c>
      <c r="AA663" s="31">
        <f t="shared" si="439"/>
        <v>2880.5675575384184</v>
      </c>
      <c r="AB663" s="31">
        <f t="shared" si="440"/>
        <v>129.70506292530175</v>
      </c>
      <c r="AC663" s="31">
        <f t="shared" si="441"/>
        <v>343.96014048522198</v>
      </c>
      <c r="AD663" s="31">
        <f t="shared" si="425"/>
        <v>52.787234541252971</v>
      </c>
      <c r="AE663" s="31">
        <f t="shared" si="442"/>
        <v>36.226869492471423</v>
      </c>
      <c r="AF663" s="31">
        <f t="shared" si="443"/>
        <v>3761.9489810275804</v>
      </c>
      <c r="AG663" s="31">
        <f t="shared" si="444"/>
        <v>8.471728820677947E-2</v>
      </c>
      <c r="AH663" s="31">
        <f t="shared" si="445"/>
        <v>0.76571148946086676</v>
      </c>
      <c r="AI663" s="31">
        <f t="shared" si="445"/>
        <v>3.4478155759005716E-2</v>
      </c>
      <c r="AJ663" s="31">
        <f t="shared" si="445"/>
        <v>9.1431367681990436E-2</v>
      </c>
      <c r="AK663" s="31">
        <f t="shared" si="426"/>
        <v>1.4031884751088273E-2</v>
      </c>
      <c r="AL663" s="31">
        <f t="shared" si="426"/>
        <v>9.629814140269392E-3</v>
      </c>
      <c r="AM663" s="31">
        <f t="shared" si="446"/>
        <v>1</v>
      </c>
      <c r="AN663" s="31">
        <f>(Z663*'Propiedades físicas'!$F$4)/1000</f>
        <v>280.26026680757639</v>
      </c>
      <c r="AO663" s="31">
        <f>(AA663*'Propiedades físicas'!$F$6)/1000</f>
        <v>92.293384543530919</v>
      </c>
      <c r="AP663" s="31">
        <f>(AB663*'Propiedades físicas'!$F$9)/1000</f>
        <v>80.021538571764907</v>
      </c>
      <c r="AQ663" s="31">
        <f>(AC663*'Propiedades físicas'!$F$5)/1000</f>
        <v>101.28594256868332</v>
      </c>
      <c r="AR663" s="31">
        <f>(AD663*'Propiedades físicas'!$F$8)/1000</f>
        <v>18.714130389565</v>
      </c>
      <c r="AS663" s="31">
        <f>(AE663*'Propiedades físicas'!$F$7)/1000</f>
        <v>3.3361324115616937</v>
      </c>
      <c r="AT663" s="31">
        <f t="shared" si="447"/>
        <v>575.91139529268219</v>
      </c>
      <c r="AU663" s="31">
        <f t="shared" si="448"/>
        <v>0.4866378215439654</v>
      </c>
      <c r="AV663" s="31">
        <f t="shared" si="452"/>
        <v>0.16025622222082753</v>
      </c>
      <c r="AW663" s="31">
        <f t="shared" si="452"/>
        <v>0.13894765622947503</v>
      </c>
      <c r="AX663" s="31">
        <f t="shared" si="452"/>
        <v>0.17587070406413663</v>
      </c>
      <c r="AY663" s="31">
        <f t="shared" si="449"/>
        <v>3.2494808303027846E-2</v>
      </c>
      <c r="AZ663" s="31">
        <f t="shared" si="449"/>
        <v>5.7927876385676447E-3</v>
      </c>
      <c r="BA663" s="31">
        <f t="shared" si="450"/>
        <v>1.0000000000000002</v>
      </c>
      <c r="BB663" s="34">
        <f>AU663*'Propiedades físicas'!$C$4+'Diseño reactor'!AV663*'Propiedades físicas'!$C$5+'Diseño reactor'!AW663*'Propiedades físicas'!$C$8+'Diseño reactor'!AX663*'Propiedades físicas'!$C$9+'Diseño reactor'!AY663*'Propiedades físicas'!$C$7+'Diseño reactor'!AZ663*'Propiedades físicas'!$C$6</f>
        <v>876.90629827503176</v>
      </c>
      <c r="BC663" s="45">
        <f>AU663*'Propiedades físicas'!$L$4+'Diseño reactor'!AV663*'Propiedades físicas'!$L$5+'Diseño reactor'!AW663*'Propiedades físicas'!$L$8+AX663*'Propiedades físicas'!$L$9+'Diseño reactor'!AY663*'Propiedades físicas'!$L$7+'Diseño reactor'!AZ663*'Propiedades físicas'!$L$6</f>
        <v>1.966884197912145</v>
      </c>
      <c r="BD663" s="29">
        <f t="shared" si="427"/>
        <v>3.8544193651879008</v>
      </c>
      <c r="BE663" s="58">
        <f t="shared" si="428"/>
        <v>43.908601831558201</v>
      </c>
      <c r="BF663" s="30">
        <f>AU663*'Propiedades físicas'!$I$4+'Diseño reactor'!AV663*'Propiedades físicas'!$I$5+'Diseño reactor'!AW663*'Propiedades físicas'!$I$8+'Diseño reactor'!AX663*'Propiedades físicas'!$I$9+'Diseño reactor'!AY663*'Propiedades físicas'!$I$7+'Diseño reactor'!AZ663*'Propiedades físicas'!$I$6</f>
        <v>1.9279289230384754E-2</v>
      </c>
      <c r="BG663" s="24">
        <f>AU663*'Propiedades físicas'!$O$4+'Diseño reactor'!AV663*'Propiedades físicas'!$O$5+'Diseño reactor'!AW663*'Propiedades físicas'!$O$8+'Diseño reactor'!AX663*'Propiedades físicas'!$O$9+'Diseño reactor'!AY663*'Propiedades físicas'!$O$7+'Diseño reactor'!AZ663*'Propiedades físicas'!$O$6</f>
        <v>0.14775451015648114</v>
      </c>
      <c r="BH663" s="54">
        <f t="shared" si="429"/>
        <v>42704.768324629898</v>
      </c>
      <c r="BI663" s="34">
        <f t="shared" si="451"/>
        <v>256.64278737794075</v>
      </c>
      <c r="BJ663" s="27">
        <f t="shared" si="430"/>
        <v>4813.7731929303518</v>
      </c>
      <c r="BK663" s="34">
        <f t="shared" si="431"/>
        <v>547.12053855832642</v>
      </c>
      <c r="BL663" s="27">
        <f t="shared" si="432"/>
        <v>104.9057371688626</v>
      </c>
      <c r="BM663" s="34">
        <f t="shared" si="433"/>
        <v>1.1054421768707483</v>
      </c>
      <c r="BN663" s="45">
        <f t="shared" si="434"/>
        <v>599.13210521520602</v>
      </c>
      <c r="BO663" s="45">
        <f t="shared" si="435"/>
        <v>79.605754628429096</v>
      </c>
      <c r="BP663" s="66">
        <f t="shared" si="436"/>
        <v>6.6993656420870655</v>
      </c>
    </row>
    <row r="664" spans="8:68">
      <c r="H664" s="68">
        <v>659</v>
      </c>
      <c r="I664" s="31">
        <f>('Propiedades físicas'!$C$10*'Diseño reactor'!H664)/1000</f>
        <v>576.78664057428205</v>
      </c>
      <c r="J664" s="31">
        <f t="shared" si="413"/>
        <v>0.79058696565159714</v>
      </c>
      <c r="K664" s="31">
        <f>(I664*1000)/'Propiedades físicas'!$F$10</f>
        <v>3767.666228719112</v>
      </c>
      <c r="L664" s="31">
        <f t="shared" si="414"/>
        <v>538.23803267415883</v>
      </c>
      <c r="M664" s="31">
        <f t="shared" si="415"/>
        <v>3229.428196044953</v>
      </c>
      <c r="N664" s="31">
        <f t="shared" si="416"/>
        <v>0.81674967021875389</v>
      </c>
      <c r="O664" s="32">
        <f t="shared" si="417"/>
        <v>4.9004980213125231</v>
      </c>
      <c r="P664" s="33">
        <f t="shared" si="418"/>
        <v>0.48464902539088861</v>
      </c>
      <c r="Q664" s="31">
        <f t="shared" si="419"/>
        <v>4.3784536518924977</v>
      </c>
      <c r="R664" s="31">
        <f t="shared" si="420"/>
        <v>0.19706436343512934</v>
      </c>
      <c r="S664" s="31">
        <f t="shared" si="421"/>
        <v>0.52204436942002552</v>
      </c>
      <c r="T664" s="31">
        <f t="shared" si="422"/>
        <v>8.0128838193311749E-2</v>
      </c>
      <c r="U664" s="31">
        <f t="shared" si="423"/>
        <v>5.4907443199424193E-2</v>
      </c>
      <c r="V664" s="47">
        <f t="shared" si="437"/>
        <v>4.7994369504728772E-4</v>
      </c>
      <c r="W664" s="31">
        <f t="shared" si="424"/>
        <v>0.40661252393149694</v>
      </c>
      <c r="X664" s="34">
        <f>(S664*H664*'Propiedades físicas'!$F$5*60*24*365)/(1000000)</f>
        <v>53246.276550821298</v>
      </c>
      <c r="Y664" s="34">
        <f>(U664*H664*'Propiedades físicas'!$F$7*60*24*365)/(1000000)</f>
        <v>1751.3964500602456</v>
      </c>
      <c r="Z664" s="31">
        <f t="shared" si="438"/>
        <v>319.38370773259561</v>
      </c>
      <c r="AA664" s="31">
        <f t="shared" si="439"/>
        <v>2885.400956597156</v>
      </c>
      <c r="AB664" s="31">
        <f t="shared" si="440"/>
        <v>129.86541550375023</v>
      </c>
      <c r="AC664" s="31">
        <f t="shared" si="441"/>
        <v>344.02723944779683</v>
      </c>
      <c r="AD664" s="31">
        <f t="shared" si="425"/>
        <v>52.804904369392446</v>
      </c>
      <c r="AE664" s="31">
        <f t="shared" si="442"/>
        <v>36.184005068420539</v>
      </c>
      <c r="AF664" s="31">
        <f t="shared" si="443"/>
        <v>3767.6662287191116</v>
      </c>
      <c r="AG664" s="31">
        <f t="shared" si="444"/>
        <v>8.4769639438357594E-2</v>
      </c>
      <c r="AH664" s="31">
        <f t="shared" si="445"/>
        <v>0.76583242289434483</v>
      </c>
      <c r="AI664" s="31">
        <f t="shared" si="445"/>
        <v>3.4468397044793535E-2</v>
      </c>
      <c r="AJ664" s="31">
        <f t="shared" si="445"/>
        <v>9.1310434248512318E-2</v>
      </c>
      <c r="AK664" s="31">
        <f t="shared" si="426"/>
        <v>1.4015281918256453E-2</v>
      </c>
      <c r="AL664" s="31">
        <f t="shared" si="426"/>
        <v>9.6038244557352867E-3</v>
      </c>
      <c r="AM664" s="31">
        <f t="shared" si="446"/>
        <v>1</v>
      </c>
      <c r="AN664" s="31">
        <f>(Z664*'Propiedades físicas'!$F$4)/1000</f>
        <v>280.85964490588992</v>
      </c>
      <c r="AO664" s="31">
        <f>(AA664*'Propiedades físicas'!$F$6)/1000</f>
        <v>92.448246649372877</v>
      </c>
      <c r="AP664" s="31">
        <f>(AB664*'Propiedades físicas'!$F$9)/1000</f>
        <v>80.120468095038703</v>
      </c>
      <c r="AQ664" s="31">
        <f>(AC664*'Propiedades físicas'!$F$5)/1000</f>
        <v>101.30570120019273</v>
      </c>
      <c r="AR664" s="31">
        <f>(AD664*'Propiedades físicas'!$F$8)/1000</f>
        <v>18.720394697037001</v>
      </c>
      <c r="AS664" s="31">
        <f>(AE664*'Propiedades físicas'!$F$7)/1000</f>
        <v>3.3321850267508477</v>
      </c>
      <c r="AT664" s="31">
        <f t="shared" si="447"/>
        <v>576.78664057428205</v>
      </c>
      <c r="AU664" s="31">
        <f t="shared" si="448"/>
        <v>0.48693854043888718</v>
      </c>
      <c r="AV664" s="31">
        <f t="shared" si="452"/>
        <v>0.16028153245249591</v>
      </c>
      <c r="AW664" s="31">
        <f t="shared" si="452"/>
        <v>0.1389083284163207</v>
      </c>
      <c r="AX664" s="31">
        <f t="shared" si="452"/>
        <v>0.17563808534006081</v>
      </c>
      <c r="AY664" s="31">
        <f t="shared" si="449"/>
        <v>3.2456359735374411E-2</v>
      </c>
      <c r="AZ664" s="31">
        <f t="shared" si="449"/>
        <v>5.7771536168610494E-3</v>
      </c>
      <c r="BA664" s="31">
        <f t="shared" si="450"/>
        <v>1.0000000000000002</v>
      </c>
      <c r="BB664" s="34">
        <f>AU664*'Propiedades físicas'!$C$4+'Diseño reactor'!AV664*'Propiedades físicas'!$C$5+'Diseño reactor'!AW664*'Propiedades físicas'!$C$8+'Diseño reactor'!AX664*'Propiedades físicas'!$C$9+'Diseño reactor'!AY664*'Propiedades físicas'!$C$7+'Diseño reactor'!AZ664*'Propiedades físicas'!$C$6</f>
        <v>876.90209674759137</v>
      </c>
      <c r="BC664" s="45">
        <f>AU664*'Propiedades físicas'!$L$4+'Diseño reactor'!AV664*'Propiedades físicas'!$L$5+'Diseño reactor'!AW664*'Propiedades físicas'!$L$8+AX664*'Propiedades físicas'!$L$9+'Diseño reactor'!AY664*'Propiedades físicas'!$L$7+'Diseño reactor'!AZ664*'Propiedades físicas'!$L$6</f>
        <v>1.9671173526152681</v>
      </c>
      <c r="BD664" s="29">
        <f t="shared" si="427"/>
        <v>3.850510717479076</v>
      </c>
      <c r="BE664" s="58">
        <f t="shared" si="428"/>
        <v>43.904113813267955</v>
      </c>
      <c r="BF664" s="30">
        <f>AU664*'Propiedades físicas'!$I$4+'Diseño reactor'!AV664*'Propiedades físicas'!$I$5+'Diseño reactor'!AW664*'Propiedades físicas'!$I$8+'Diseño reactor'!AX664*'Propiedades físicas'!$I$9+'Diseño reactor'!AY664*'Propiedades físicas'!$I$7+'Diseño reactor'!AZ664*'Propiedades físicas'!$I$6</f>
        <v>1.9281160137351636E-2</v>
      </c>
      <c r="BG664" s="24">
        <f>AU664*'Propiedades físicas'!$O$4+'Diseño reactor'!AV664*'Propiedades físicas'!$O$5+'Diseño reactor'!AW664*'Propiedades físicas'!$O$8+'Diseño reactor'!AX664*'Propiedades físicas'!$O$9+'Diseño reactor'!AY664*'Propiedades físicas'!$O$7+'Diseño reactor'!AZ664*'Propiedades físicas'!$O$6</f>
        <v>0.14776366772952518</v>
      </c>
      <c r="BH664" s="54">
        <f t="shared" si="429"/>
        <v>42700.419965121939</v>
      </c>
      <c r="BI664" s="34">
        <f t="shared" si="451"/>
        <v>256.68220928411347</v>
      </c>
      <c r="BJ664" s="27">
        <f t="shared" si="430"/>
        <v>4813.6928621157494</v>
      </c>
      <c r="BK664" s="34">
        <f t="shared" si="431"/>
        <v>547.14531740742973</v>
      </c>
      <c r="BL664" s="27">
        <f t="shared" si="432"/>
        <v>104.90664812544206</v>
      </c>
      <c r="BM664" s="34">
        <f t="shared" si="433"/>
        <v>1.1054421768707483</v>
      </c>
      <c r="BN664" s="45">
        <f t="shared" si="434"/>
        <v>600.20243136328861</v>
      </c>
      <c r="BO664" s="45">
        <f t="shared" si="435"/>
        <v>79.650775190556118</v>
      </c>
      <c r="BP664" s="66">
        <f t="shared" si="436"/>
        <v>6.6993335433683843</v>
      </c>
    </row>
    <row r="665" spans="8:68">
      <c r="H665" s="68">
        <v>660</v>
      </c>
      <c r="I665" s="31">
        <f>('Propiedades físicas'!$C$10*'Diseño reactor'!H665)/1000</f>
        <v>577.66188585588179</v>
      </c>
      <c r="J665" s="31">
        <f t="shared" si="413"/>
        <v>0.7893891066127311</v>
      </c>
      <c r="K665" s="31">
        <f>(I665*1000)/'Propiedades físicas'!$F$10</f>
        <v>3773.3834764106432</v>
      </c>
      <c r="L665" s="31">
        <f t="shared" si="414"/>
        <v>539.0547823443776</v>
      </c>
      <c r="M665" s="31">
        <f t="shared" si="415"/>
        <v>3234.3286940662656</v>
      </c>
      <c r="N665" s="31">
        <f t="shared" si="416"/>
        <v>0.81674967021875389</v>
      </c>
      <c r="O665" s="32">
        <f t="shared" si="417"/>
        <v>4.900498021312524</v>
      </c>
      <c r="P665" s="33">
        <f t="shared" si="418"/>
        <v>0.48494779182362863</v>
      </c>
      <c r="Q665" s="31">
        <f t="shared" si="419"/>
        <v>4.3791433286282411</v>
      </c>
      <c r="R665" s="31">
        <f t="shared" si="420"/>
        <v>0.19700845206041132</v>
      </c>
      <c r="S665" s="31">
        <f t="shared" si="421"/>
        <v>0.52135469268428336</v>
      </c>
      <c r="T665" s="31">
        <f t="shared" si="422"/>
        <v>8.0034038380269845E-2</v>
      </c>
      <c r="U665" s="31">
        <f t="shared" si="423"/>
        <v>5.4759387954444114E-2</v>
      </c>
      <c r="V665" s="47">
        <f t="shared" si="437"/>
        <v>4.8023956083504971E-4</v>
      </c>
      <c r="W665" s="31">
        <f t="shared" si="424"/>
        <v>0.40624672466198514</v>
      </c>
      <c r="X665" s="34">
        <f>(S665*H665*'Propiedades físicas'!$F$5*60*24*365)/(1000000)</f>
        <v>53256.624350194208</v>
      </c>
      <c r="Y665" s="34">
        <f>(U665*H665*'Propiedades físicas'!$F$7*60*24*365)/(1000000)</f>
        <v>1749.3243863716716</v>
      </c>
      <c r="Z665" s="31">
        <f t="shared" si="438"/>
        <v>320.06554260359491</v>
      </c>
      <c r="AA665" s="31">
        <f t="shared" si="439"/>
        <v>2890.2345968946393</v>
      </c>
      <c r="AB665" s="31">
        <f t="shared" si="440"/>
        <v>130.02557835987147</v>
      </c>
      <c r="AC665" s="31">
        <f t="shared" si="441"/>
        <v>344.09409717162703</v>
      </c>
      <c r="AD665" s="31">
        <f t="shared" si="425"/>
        <v>52.822465330978098</v>
      </c>
      <c r="AE665" s="31">
        <f t="shared" si="442"/>
        <v>36.141196049933114</v>
      </c>
      <c r="AF665" s="31">
        <f t="shared" si="443"/>
        <v>3773.3834764106437</v>
      </c>
      <c r="AG665" s="31">
        <f t="shared" si="444"/>
        <v>8.4821896476859254E-2</v>
      </c>
      <c r="AH665" s="31">
        <f t="shared" si="445"/>
        <v>0.76595305379455303</v>
      </c>
      <c r="AI665" s="31">
        <f t="shared" si="445"/>
        <v>3.4458617623342042E-2</v>
      </c>
      <c r="AJ665" s="31">
        <f t="shared" si="445"/>
        <v>9.1189803348304191E-2</v>
      </c>
      <c r="AK665" s="31">
        <f t="shared" si="426"/>
        <v>1.3998700545862469E-2</v>
      </c>
      <c r="AL665" s="31">
        <f t="shared" si="426"/>
        <v>9.5779282110790686E-3</v>
      </c>
      <c r="AM665" s="31">
        <f t="shared" si="446"/>
        <v>1</v>
      </c>
      <c r="AN665" s="31">
        <f>(Z665*'Propiedades físicas'!$F$4)/1000</f>
        <v>281.45923685474929</v>
      </c>
      <c r="AO665" s="31">
        <f>(AA665*'Propiedades físicas'!$F$6)/1000</f>
        <v>92.603116484504241</v>
      </c>
      <c r="AP665" s="31">
        <f>(AB665*'Propiedades físicas'!$F$9)/1000</f>
        <v>80.219280569122702</v>
      </c>
      <c r="AQ665" s="31">
        <f>(AC665*'Propiedades físicas'!$F$5)/1000</f>
        <v>101.32538879412901</v>
      </c>
      <c r="AR665" s="31">
        <f>(AD665*'Propiedades físicas'!$F$8)/1000</f>
        <v>18.726620409138349</v>
      </c>
      <c r="AS665" s="31">
        <f>(AE665*'Propiedades físicas'!$F$7)/1000</f>
        <v>3.3282427442383407</v>
      </c>
      <c r="AT665" s="31">
        <f t="shared" si="447"/>
        <v>577.66188585588191</v>
      </c>
      <c r="AU665" s="31">
        <f t="shared" si="448"/>
        <v>0.48723871826463067</v>
      </c>
      <c r="AV665" s="31">
        <f t="shared" si="452"/>
        <v>0.16030677936679269</v>
      </c>
      <c r="AW665" s="31">
        <f t="shared" si="452"/>
        <v>0.13886891715257846</v>
      </c>
      <c r="AX665" s="31">
        <f t="shared" si="452"/>
        <v>0.1754060485468972</v>
      </c>
      <c r="AY665" s="31">
        <f t="shared" si="449"/>
        <v>3.2417960865450561E-2</v>
      </c>
      <c r="AZ665" s="31">
        <f t="shared" si="449"/>
        <v>5.7615758036504558E-3</v>
      </c>
      <c r="BA665" s="31">
        <f t="shared" si="450"/>
        <v>1</v>
      </c>
      <c r="BB665" s="34">
        <f>AU665*'Propiedades físicas'!$C$4+'Diseño reactor'!AV665*'Propiedades físicas'!$C$5+'Diseño reactor'!AW665*'Propiedades físicas'!$C$8+'Diseño reactor'!AX665*'Propiedades físicas'!$C$9+'Diseño reactor'!AY665*'Propiedades físicas'!$C$7+'Diseño reactor'!AZ665*'Propiedades físicas'!$C$6</f>
        <v>876.89790943561809</v>
      </c>
      <c r="BC665" s="45">
        <f>AU665*'Propiedades físicas'!$L$4+'Diseño reactor'!AV665*'Propiedades físicas'!$L$5+'Diseño reactor'!AW665*'Propiedades físicas'!$L$8+AX665*'Propiedades físicas'!$L$9+'Diseño reactor'!AY665*'Propiedades físicas'!$L$7+'Diseño reactor'!AZ665*'Propiedades físicas'!$L$6</f>
        <v>1.9673500706054743</v>
      </c>
      <c r="BD665" s="29">
        <f t="shared" si="427"/>
        <v>3.8466099978246002</v>
      </c>
      <c r="BE665" s="58">
        <f t="shared" si="428"/>
        <v>43.899635566985268</v>
      </c>
      <c r="BF665" s="30">
        <f>AU665*'Propiedades físicas'!$I$4+'Diseño reactor'!AV665*'Propiedades físicas'!$I$5+'Diseño reactor'!AW665*'Propiedades físicas'!$I$8+'Diseño reactor'!AX665*'Propiedades físicas'!$I$9+'Diseño reactor'!AY665*'Propiedades físicas'!$I$7+'Diseño reactor'!AZ665*'Propiedades físicas'!$I$6</f>
        <v>1.9283024927280987E-2</v>
      </c>
      <c r="BG665" s="24">
        <f>AU665*'Propiedades físicas'!$O$4+'Diseño reactor'!AV665*'Propiedades físicas'!$O$5+'Diseño reactor'!AW665*'Propiedades físicas'!$O$8+'Diseño reactor'!AX665*'Propiedades físicas'!$O$9+'Diseño reactor'!AY665*'Propiedades físicas'!$O$7+'Diseño reactor'!AZ665*'Propiedades físicas'!$O$6</f>
        <v>0.14777281256659391</v>
      </c>
      <c r="BH665" s="54">
        <f t="shared" si="429"/>
        <v>42696.086685767114</v>
      </c>
      <c r="BI665" s="34">
        <f t="shared" si="451"/>
        <v>256.72151590859977</v>
      </c>
      <c r="BJ665" s="27">
        <f t="shared" si="430"/>
        <v>4813.6128744304688</v>
      </c>
      <c r="BK665" s="34">
        <f t="shared" si="431"/>
        <v>547.17008697027461</v>
      </c>
      <c r="BL665" s="27">
        <f t="shared" si="432"/>
        <v>104.90755867397642</v>
      </c>
      <c r="BM665" s="34">
        <f t="shared" si="433"/>
        <v>1.1054421768707483</v>
      </c>
      <c r="BN665" s="45">
        <f t="shared" si="434"/>
        <v>601.27304527375463</v>
      </c>
      <c r="BO665" s="45">
        <f t="shared" si="435"/>
        <v>79.695714800180212</v>
      </c>
      <c r="BP665" s="66">
        <f t="shared" si="436"/>
        <v>6.6993015532526545</v>
      </c>
    </row>
    <row r="666" spans="8:68">
      <c r="H666" s="68">
        <v>661</v>
      </c>
      <c r="I666" s="31">
        <f>('Propiedades físicas'!$C$10*'Diseño reactor'!H666)/1000</f>
        <v>578.53713113748165</v>
      </c>
      <c r="J666" s="31">
        <f t="shared" si="413"/>
        <v>0.78819487195824889</v>
      </c>
      <c r="K666" s="31">
        <f>(I666*1000)/'Propiedades físicas'!$F$10</f>
        <v>3779.1007241021744</v>
      </c>
      <c r="L666" s="31">
        <f t="shared" si="414"/>
        <v>539.87153201459626</v>
      </c>
      <c r="M666" s="31">
        <f t="shared" si="415"/>
        <v>3239.2291920875778</v>
      </c>
      <c r="N666" s="31">
        <f t="shared" si="416"/>
        <v>0.81674967021875378</v>
      </c>
      <c r="O666" s="32">
        <f t="shared" si="417"/>
        <v>4.9004980213125231</v>
      </c>
      <c r="P666" s="33">
        <f t="shared" si="418"/>
        <v>0.48524602118332749</v>
      </c>
      <c r="Q666" s="31">
        <f t="shared" si="419"/>
        <v>4.3798312819178395</v>
      </c>
      <c r="R666" s="31">
        <f t="shared" si="420"/>
        <v>0.19695242320588971</v>
      </c>
      <c r="S666" s="31">
        <f t="shared" si="421"/>
        <v>0.52066673939468422</v>
      </c>
      <c r="T666" s="31">
        <f t="shared" si="422"/>
        <v>7.9939361299815367E-2</v>
      </c>
      <c r="U666" s="31">
        <f t="shared" si="423"/>
        <v>5.4611864529721263E-2</v>
      </c>
      <c r="V666" s="47">
        <f t="shared" si="437"/>
        <v>4.8053489476407188E-4</v>
      </c>
      <c r="W666" s="31">
        <f t="shared" si="424"/>
        <v>0.40588158296609805</v>
      </c>
      <c r="X666" s="34">
        <f>(S666*H666*'Propiedades físicas'!$F$5*60*24*365)/(1000000)</f>
        <v>53266.934979865189</v>
      </c>
      <c r="Y666" s="34">
        <f>(U666*H666*'Propiedades físicas'!$F$7*60*24*365)/(1000000)</f>
        <v>1747.2550052805598</v>
      </c>
      <c r="Z666" s="31">
        <f t="shared" si="438"/>
        <v>320.74762000217947</v>
      </c>
      <c r="AA666" s="31">
        <f t="shared" si="439"/>
        <v>2895.0684773476919</v>
      </c>
      <c r="AB666" s="31">
        <f t="shared" si="440"/>
        <v>130.18555173909309</v>
      </c>
      <c r="AC666" s="31">
        <f t="shared" si="441"/>
        <v>344.16071473988626</v>
      </c>
      <c r="AD666" s="31">
        <f t="shared" si="425"/>
        <v>52.839917819177955</v>
      </c>
      <c r="AE666" s="31">
        <f t="shared" si="442"/>
        <v>36.098442454145754</v>
      </c>
      <c r="AF666" s="31">
        <f t="shared" si="443"/>
        <v>3779.1007241021748</v>
      </c>
      <c r="AG666" s="31">
        <f t="shared" si="444"/>
        <v>8.4874059576271685E-2</v>
      </c>
      <c r="AH666" s="31">
        <f t="shared" si="445"/>
        <v>0.76607338324793972</v>
      </c>
      <c r="AI666" s="31">
        <f t="shared" si="445"/>
        <v>3.4448817653576061E-2</v>
      </c>
      <c r="AJ666" s="31">
        <f t="shared" si="445"/>
        <v>9.1069473894917347E-2</v>
      </c>
      <c r="AK666" s="31">
        <f t="shared" si="426"/>
        <v>1.3982140640543915E-2</v>
      </c>
      <c r="AL666" s="31">
        <f t="shared" si="426"/>
        <v>9.5521249867511517E-3</v>
      </c>
      <c r="AM666" s="31">
        <f t="shared" si="446"/>
        <v>1</v>
      </c>
      <c r="AN666" s="31">
        <f>(Z666*'Propiedades físicas'!$F$4)/1000</f>
        <v>282.05904207751661</v>
      </c>
      <c r="AO666" s="31">
        <f>(AA666*'Propiedades físicas'!$F$6)/1000</f>
        <v>92.757994014220046</v>
      </c>
      <c r="AP666" s="31">
        <f>(AB666*'Propiedades físicas'!$F$9)/1000</f>
        <v>80.317976145433462</v>
      </c>
      <c r="AQ666" s="31">
        <f>(AC666*'Propiedades físicas'!$F$5)/1000</f>
        <v>101.34500566945431</v>
      </c>
      <c r="AR666" s="31">
        <f>(AD666*'Propiedades físicas'!$F$8)/1000</f>
        <v>18.73280766525496</v>
      </c>
      <c r="AS666" s="31">
        <f>(AE666*'Propiedades físicas'!$F$7)/1000</f>
        <v>3.3243055656022826</v>
      </c>
      <c r="AT666" s="31">
        <f t="shared" si="447"/>
        <v>578.53713113748165</v>
      </c>
      <c r="AU666" s="31">
        <f t="shared" si="448"/>
        <v>0.48753835648016347</v>
      </c>
      <c r="AV666" s="31">
        <f t="shared" si="452"/>
        <v>0.1603319631911013</v>
      </c>
      <c r="AW666" s="31">
        <f t="shared" si="452"/>
        <v>0.13882942307871846</v>
      </c>
      <c r="AX666" s="31">
        <f t="shared" si="452"/>
        <v>0.17517459159483234</v>
      </c>
      <c r="AY666" s="31">
        <f t="shared" si="449"/>
        <v>3.2379611708627493E-2</v>
      </c>
      <c r="AZ666" s="31">
        <f t="shared" si="449"/>
        <v>5.7460539465569857E-3</v>
      </c>
      <c r="BA666" s="31">
        <f t="shared" si="450"/>
        <v>1</v>
      </c>
      <c r="BB666" s="34">
        <f>AU666*'Propiedades físicas'!$C$4+'Diseño reactor'!AV666*'Propiedades físicas'!$C$5+'Diseño reactor'!AW666*'Propiedades físicas'!$C$8+'Diseño reactor'!AX666*'Propiedades físicas'!$C$9+'Diseño reactor'!AY666*'Propiedades físicas'!$C$7+'Diseño reactor'!AZ666*'Propiedades físicas'!$C$6</f>
        <v>876.8937362780274</v>
      </c>
      <c r="BC666" s="45">
        <f>AU666*'Propiedades físicas'!$L$4+'Diseño reactor'!AV666*'Propiedades físicas'!$L$5+'Diseño reactor'!AW666*'Propiedades físicas'!$L$8+AX666*'Propiedades físicas'!$L$9+'Diseño reactor'!AY666*'Propiedades físicas'!$L$7+'Diseño reactor'!AZ666*'Propiedades físicas'!$L$6</f>
        <v>1.9675823530737944</v>
      </c>
      <c r="BD666" s="29">
        <f t="shared" si="427"/>
        <v>3.8427171821786978</v>
      </c>
      <c r="BE666" s="58">
        <f t="shared" si="428"/>
        <v>43.895167060023041</v>
      </c>
      <c r="BF666" s="30">
        <f>AU666*'Propiedades físicas'!$I$4+'Diseño reactor'!AV666*'Propiedades físicas'!$I$5+'Diseño reactor'!AW666*'Propiedades físicas'!$I$8+'Diseño reactor'!AX666*'Propiedades físicas'!$I$9+'Diseño reactor'!AY666*'Propiedades físicas'!$I$7+'Diseño reactor'!AZ666*'Propiedades físicas'!$I$6</f>
        <v>1.928488362552264E-2</v>
      </c>
      <c r="BG666" s="24">
        <f>AU666*'Propiedades físicas'!$O$4+'Diseño reactor'!AV666*'Propiedades físicas'!$O$5+'Diseño reactor'!AW666*'Propiedades físicas'!$O$8+'Diseño reactor'!AX666*'Propiedades físicas'!$O$9+'Diseño reactor'!AY666*'Propiedades físicas'!$O$7+'Diseño reactor'!AZ666*'Propiedades físicas'!$O$6</f>
        <v>0.14778194468643513</v>
      </c>
      <c r="BH666" s="54">
        <f t="shared" si="429"/>
        <v>42691.768418975422</v>
      </c>
      <c r="BI666" s="34">
        <f t="shared" si="451"/>
        <v>256.76070769789408</v>
      </c>
      <c r="BJ666" s="27">
        <f t="shared" si="430"/>
        <v>4813.5332282479339</v>
      </c>
      <c r="BK666" s="34">
        <f t="shared" si="431"/>
        <v>547.19484714096438</v>
      </c>
      <c r="BL666" s="27">
        <f t="shared" si="432"/>
        <v>104.90846881065553</v>
      </c>
      <c r="BM666" s="34">
        <f t="shared" si="433"/>
        <v>1.1054421768707483</v>
      </c>
      <c r="BN666" s="45">
        <f t="shared" si="434"/>
        <v>602.34394613388929</v>
      </c>
      <c r="BO666" s="45">
        <f t="shared" si="435"/>
        <v>79.740573675412122</v>
      </c>
      <c r="BP666" s="66">
        <f t="shared" si="436"/>
        <v>6.6992696712732034</v>
      </c>
    </row>
    <row r="667" spans="8:68">
      <c r="H667" s="68">
        <v>662</v>
      </c>
      <c r="I667" s="31">
        <f>('Propiedades físicas'!$C$10*'Diseño reactor'!H667)/1000</f>
        <v>579.41237641908151</v>
      </c>
      <c r="J667" s="31">
        <f t="shared" si="413"/>
        <v>0.78700424526344781</v>
      </c>
      <c r="K667" s="31">
        <f>(I667*1000)/'Propiedades físicas'!$F$10</f>
        <v>3784.8179717937055</v>
      </c>
      <c r="L667" s="31">
        <f t="shared" si="414"/>
        <v>540.68828168481502</v>
      </c>
      <c r="M667" s="31">
        <f t="shared" si="415"/>
        <v>3244.1296901088904</v>
      </c>
      <c r="N667" s="31">
        <f t="shared" si="416"/>
        <v>0.81674967021875378</v>
      </c>
      <c r="O667" s="32">
        <f t="shared" si="417"/>
        <v>4.9004980213125231</v>
      </c>
      <c r="P667" s="33">
        <f t="shared" si="418"/>
        <v>0.48554371491687687</v>
      </c>
      <c r="Q667" s="31">
        <f t="shared" si="419"/>
        <v>4.3805175179440674</v>
      </c>
      <c r="R667" s="31">
        <f t="shared" si="420"/>
        <v>0.19689627777479798</v>
      </c>
      <c r="S667" s="31">
        <f t="shared" si="421"/>
        <v>0.51998050336845525</v>
      </c>
      <c r="T667" s="31">
        <f t="shared" si="422"/>
        <v>7.9844806987579592E-2</v>
      </c>
      <c r="U667" s="31">
        <f t="shared" si="423"/>
        <v>5.4464870539499347E-2</v>
      </c>
      <c r="V667" s="47">
        <f t="shared" si="437"/>
        <v>4.8082969826719851E-4</v>
      </c>
      <c r="W667" s="31">
        <f t="shared" si="424"/>
        <v>0.40551709707231171</v>
      </c>
      <c r="X667" s="34">
        <f>(S667*H667*'Propiedades físicas'!$F$5*60*24*365)/(1000000)</f>
        <v>53277.208606578286</v>
      </c>
      <c r="Y667" s="34">
        <f>(U667*H667*'Propiedades físicas'!$F$7*60*24*365)/(1000000)</f>
        <v>1745.1883075657108</v>
      </c>
      <c r="Z667" s="31">
        <f t="shared" si="438"/>
        <v>321.42993927497247</v>
      </c>
      <c r="AA667" s="31">
        <f t="shared" si="439"/>
        <v>2899.9025968789724</v>
      </c>
      <c r="AB667" s="31">
        <f t="shared" si="440"/>
        <v>130.34533588691627</v>
      </c>
      <c r="AC667" s="31">
        <f t="shared" si="441"/>
        <v>344.22709322991739</v>
      </c>
      <c r="AD667" s="31">
        <f t="shared" si="425"/>
        <v>52.857262225777689</v>
      </c>
      <c r="AE667" s="31">
        <f t="shared" si="442"/>
        <v>36.055744297148564</v>
      </c>
      <c r="AF667" s="31">
        <f t="shared" si="443"/>
        <v>3784.8179717937051</v>
      </c>
      <c r="AG667" s="31">
        <f t="shared" si="444"/>
        <v>8.4926128989669752E-2</v>
      </c>
      <c r="AH667" s="31">
        <f t="shared" si="445"/>
        <v>0.76619341233592997</v>
      </c>
      <c r="AI667" s="31">
        <f t="shared" si="445"/>
        <v>3.443899729347958E-2</v>
      </c>
      <c r="AJ667" s="31">
        <f t="shared" si="445"/>
        <v>9.0949444806927113E-2</v>
      </c>
      <c r="AK667" s="31">
        <f t="shared" si="426"/>
        <v>1.3965602208533035E-2</v>
      </c>
      <c r="AL667" s="31">
        <f t="shared" si="426"/>
        <v>9.5264143654604835E-3</v>
      </c>
      <c r="AM667" s="31">
        <f t="shared" si="446"/>
        <v>1</v>
      </c>
      <c r="AN667" s="31">
        <f>(Z667*'Propiedades físicas'!$F$4)/1000</f>
        <v>282.6590599996253</v>
      </c>
      <c r="AO667" s="31">
        <f>(AA667*'Propiedades físicas'!$F$6)/1000</f>
        <v>92.912879204002266</v>
      </c>
      <c r="AP667" s="31">
        <f>(AB667*'Propiedades físicas'!$F$9)/1000</f>
        <v>80.416554975432987</v>
      </c>
      <c r="AQ667" s="31">
        <f>(AC667*'Propiedades físicas'!$F$5)/1000</f>
        <v>101.36455214341377</v>
      </c>
      <c r="AR667" s="31">
        <f>(AD667*'Propiedades físicas'!$F$8)/1000</f>
        <v>18.738956604282698</v>
      </c>
      <c r="AS667" s="31">
        <f>(AE667*'Propiedades físicas'!$F$7)/1000</f>
        <v>3.3203734923244115</v>
      </c>
      <c r="AT667" s="31">
        <f t="shared" si="447"/>
        <v>579.4123764190814</v>
      </c>
      <c r="AU667" s="31">
        <f t="shared" si="448"/>
        <v>0.48783745653921223</v>
      </c>
      <c r="AV667" s="31">
        <f t="shared" si="452"/>
        <v>0.16035708415175376</v>
      </c>
      <c r="AW667" s="31">
        <f t="shared" si="452"/>
        <v>0.13878984683141932</v>
      </c>
      <c r="AX667" s="31">
        <f t="shared" si="452"/>
        <v>0.17494371240371662</v>
      </c>
      <c r="AY667" s="31">
        <f t="shared" si="449"/>
        <v>3.2341312279337738E-2</v>
      </c>
      <c r="AZ667" s="31">
        <f t="shared" si="449"/>
        <v>5.7305877945603781E-3</v>
      </c>
      <c r="BA667" s="31">
        <f t="shared" si="450"/>
        <v>1</v>
      </c>
      <c r="BB667" s="34">
        <f>AU667*'Propiedades físicas'!$C$4+'Diseño reactor'!AV667*'Propiedades físicas'!$C$5+'Diseño reactor'!AW667*'Propiedades físicas'!$C$8+'Diseño reactor'!AX667*'Propiedades físicas'!$C$9+'Diseño reactor'!AY667*'Propiedades físicas'!$C$7+'Diseño reactor'!AZ667*'Propiedades físicas'!$C$6</f>
        <v>876.88957721405245</v>
      </c>
      <c r="BC667" s="45">
        <f>AU667*'Propiedades físicas'!$L$4+'Diseño reactor'!AV667*'Propiedades físicas'!$L$5+'Diseño reactor'!AW667*'Propiedades físicas'!$L$8+AX667*'Propiedades físicas'!$L$9+'Diseño reactor'!AY667*'Propiedades físicas'!$L$7+'Diseño reactor'!AZ667*'Propiedades físicas'!$L$6</f>
        <v>1.967814201207051</v>
      </c>
      <c r="BD667" s="29">
        <f t="shared" si="427"/>
        <v>3.8388322465923022</v>
      </c>
      <c r="BE667" s="58">
        <f t="shared" si="428"/>
        <v>43.89070825984421</v>
      </c>
      <c r="BF667" s="30">
        <f>AU667*'Propiedades físicas'!$I$4+'Diseño reactor'!AV667*'Propiedades físicas'!$I$5+'Diseño reactor'!AW667*'Propiedades físicas'!$I$8+'Diseño reactor'!AX667*'Propiedades físicas'!$I$9+'Diseño reactor'!AY667*'Propiedades físicas'!$I$7+'Diseño reactor'!AZ667*'Propiedades físicas'!$I$6</f>
        <v>1.9286736257298397E-2</v>
      </c>
      <c r="BG667" s="24">
        <f>AU667*'Propiedades físicas'!$O$4+'Diseño reactor'!AV667*'Propiedades físicas'!$O$5+'Diseño reactor'!AW667*'Propiedades físicas'!$O$8+'Diseño reactor'!AX667*'Propiedades físicas'!$O$9+'Diseño reactor'!AY667*'Propiedades físicas'!$O$7+'Diseño reactor'!AZ667*'Propiedades físicas'!$O$6</f>
        <v>0.14779106410780521</v>
      </c>
      <c r="BH667" s="54">
        <f t="shared" si="429"/>
        <v>42687.465097532986</v>
      </c>
      <c r="BI667" s="34">
        <f t="shared" si="451"/>
        <v>256.79978509635987</v>
      </c>
      <c r="BJ667" s="27">
        <f t="shared" si="430"/>
        <v>4813.4539219507242</v>
      </c>
      <c r="BK667" s="34">
        <f t="shared" si="431"/>
        <v>547.21959781460453</v>
      </c>
      <c r="BL667" s="27">
        <f t="shared" si="432"/>
        <v>104.90937853170712</v>
      </c>
      <c r="BM667" s="34">
        <f t="shared" si="433"/>
        <v>1.1054421768707483</v>
      </c>
      <c r="BN667" s="45">
        <f t="shared" si="434"/>
        <v>603.41513313400333</v>
      </c>
      <c r="BO667" s="45">
        <f t="shared" si="435"/>
        <v>79.785352033579969</v>
      </c>
      <c r="BP667" s="66">
        <f t="shared" si="436"/>
        <v>6.6992378969657862</v>
      </c>
    </row>
    <row r="668" spans="8:68">
      <c r="H668" s="68">
        <v>663</v>
      </c>
      <c r="I668" s="31">
        <f>('Propiedades físicas'!$C$10*'Diseño reactor'!H668)/1000</f>
        <v>580.28762170068126</v>
      </c>
      <c r="J668" s="31">
        <f t="shared" si="413"/>
        <v>0.78581721020271877</v>
      </c>
      <c r="K668" s="31">
        <f>(I668*1000)/'Propiedades físicas'!$F$10</f>
        <v>3790.5352194852367</v>
      </c>
      <c r="L668" s="31">
        <f t="shared" si="414"/>
        <v>541.50503135503379</v>
      </c>
      <c r="M668" s="31">
        <f t="shared" si="415"/>
        <v>3249.0301881302025</v>
      </c>
      <c r="N668" s="31">
        <f t="shared" si="416"/>
        <v>0.81674967021875389</v>
      </c>
      <c r="O668" s="32">
        <f t="shared" si="417"/>
        <v>4.9004980213125231</v>
      </c>
      <c r="P668" s="33">
        <f t="shared" si="418"/>
        <v>0.48584087446597574</v>
      </c>
      <c r="Q668" s="31">
        <f t="shared" si="419"/>
        <v>4.3812020428611369</v>
      </c>
      <c r="R668" s="31">
        <f t="shared" si="420"/>
        <v>0.1968400166650244</v>
      </c>
      <c r="S668" s="31">
        <f t="shared" si="421"/>
        <v>0.51929597845138542</v>
      </c>
      <c r="T668" s="31">
        <f t="shared" si="422"/>
        <v>7.9750375476900157E-2</v>
      </c>
      <c r="U668" s="31">
        <f t="shared" si="423"/>
        <v>5.4318403610853584E-2</v>
      </c>
      <c r="V668" s="47">
        <f t="shared" si="437"/>
        <v>4.8112397277213131E-4</v>
      </c>
      <c r="W668" s="31">
        <f t="shared" si="424"/>
        <v>0.40515326521545986</v>
      </c>
      <c r="X668" s="34">
        <f>(S668*H668*'Propiedades físicas'!$F$5*60*24*365)/(1000000)</f>
        <v>53287.445396180679</v>
      </c>
      <c r="Y668" s="34">
        <f>(U668*H668*'Propiedades físicas'!$F$7*60*24*365)/(1000000)</f>
        <v>1743.1242939557944</v>
      </c>
      <c r="Z668" s="31">
        <f t="shared" si="438"/>
        <v>322.11249977094189</v>
      </c>
      <c r="AA668" s="31">
        <f t="shared" si="439"/>
        <v>2904.7369544169337</v>
      </c>
      <c r="AB668" s="31">
        <f t="shared" si="440"/>
        <v>130.50493104891117</v>
      </c>
      <c r="AC668" s="31">
        <f t="shared" si="441"/>
        <v>344.29323371326853</v>
      </c>
      <c r="AD668" s="31">
        <f t="shared" si="425"/>
        <v>52.874498941184804</v>
      </c>
      <c r="AE668" s="31">
        <f t="shared" si="442"/>
        <v>36.013101593995927</v>
      </c>
      <c r="AF668" s="31">
        <f t="shared" si="443"/>
        <v>3790.5352194852358</v>
      </c>
      <c r="AG668" s="31">
        <f t="shared" si="444"/>
        <v>8.4978104969220036E-2</v>
      </c>
      <c r="AH668" s="31">
        <f t="shared" si="445"/>
        <v>0.76631314213495272</v>
      </c>
      <c r="AI668" s="31">
        <f t="shared" si="445"/>
        <v>3.4429156700101597E-2</v>
      </c>
      <c r="AJ668" s="31">
        <f t="shared" si="445"/>
        <v>9.082971500790446E-2</v>
      </c>
      <c r="AK668" s="31">
        <f t="shared" si="426"/>
        <v>1.3949085255660887E-2</v>
      </c>
      <c r="AL668" s="31">
        <f t="shared" si="426"/>
        <v>9.5007959321603656E-3</v>
      </c>
      <c r="AM668" s="31">
        <f t="shared" si="446"/>
        <v>1</v>
      </c>
      <c r="AN668" s="31">
        <f>(Z668*'Propiedades físicas'!$F$4)/1000</f>
        <v>283.2592900485709</v>
      </c>
      <c r="AO668" s="31">
        <f>(AA668*'Propiedades físicas'!$F$6)/1000</f>
        <v>93.067772019518557</v>
      </c>
      <c r="AP668" s="31">
        <f>(AB668*'Propiedades físicas'!$F$9)/1000</f>
        <v>80.515017210625743</v>
      </c>
      <c r="AQ668" s="31">
        <f>(AC668*'Propiedades físicas'!$F$5)/1000</f>
        <v>101.38402853154619</v>
      </c>
      <c r="AR668" s="31">
        <f>(AD668*'Propiedades físicas'!$F$8)/1000</f>
        <v>18.745067364628831</v>
      </c>
      <c r="AS668" s="31">
        <f>(AE668*'Propiedades físicas'!$F$7)/1000</f>
        <v>3.3164465257910853</v>
      </c>
      <c r="AT668" s="31">
        <f t="shared" si="447"/>
        <v>580.28762170068137</v>
      </c>
      <c r="AU668" s="31">
        <f t="shared" si="448"/>
        <v>0.4881360198902866</v>
      </c>
      <c r="AV668" s="31">
        <f t="shared" si="452"/>
        <v>0.16038214247403665</v>
      </c>
      <c r="AW668" s="31">
        <f t="shared" si="452"/>
        <v>0.13875018904359165</v>
      </c>
      <c r="AX668" s="31">
        <f t="shared" si="452"/>
        <v>0.17471340890300976</v>
      </c>
      <c r="AY668" s="31">
        <f t="shared" si="449"/>
        <v>3.2303062591084772E-2</v>
      </c>
      <c r="AZ668" s="31">
        <f t="shared" si="449"/>
        <v>5.7151770979904587E-3</v>
      </c>
      <c r="BA668" s="31">
        <f t="shared" si="450"/>
        <v>0.99999999999999978</v>
      </c>
      <c r="BB668" s="34">
        <f>AU668*'Propiedades físicas'!$C$4+'Diseño reactor'!AV668*'Propiedades físicas'!$C$5+'Diseño reactor'!AW668*'Propiedades físicas'!$C$8+'Diseño reactor'!AX668*'Propiedades físicas'!$C$9+'Diseño reactor'!AY668*'Propiedades físicas'!$C$7+'Diseño reactor'!AZ668*'Propiedades físicas'!$C$6</f>
        <v>876.88543218324344</v>
      </c>
      <c r="BC668" s="45">
        <f>AU668*'Propiedades físicas'!$L$4+'Diseño reactor'!AV668*'Propiedades físicas'!$L$5+'Diseño reactor'!AW668*'Propiedades físicas'!$L$8+AX668*'Propiedades físicas'!$L$9+'Diseño reactor'!AY668*'Propiedades físicas'!$L$7+'Diseño reactor'!AZ668*'Propiedades físicas'!$L$6</f>
        <v>1.9680456161878754</v>
      </c>
      <c r="BD668" s="29">
        <f t="shared" si="427"/>
        <v>3.8349551672125628</v>
      </c>
      <c r="BE668" s="58">
        <f t="shared" si="428"/>
        <v>43.886259134060815</v>
      </c>
      <c r="BF668" s="30">
        <f>AU668*'Propiedades físicas'!$I$4+'Diseño reactor'!AV668*'Propiedades físicas'!$I$5+'Diseño reactor'!AW668*'Propiedades físicas'!$I$8+'Diseño reactor'!AX668*'Propiedades físicas'!$I$9+'Diseño reactor'!AY668*'Propiedades físicas'!$I$7+'Diseño reactor'!AZ668*'Propiedades físicas'!$I$6</f>
        <v>1.9288582847702782E-2</v>
      </c>
      <c r="BG668" s="24">
        <f>AU668*'Propiedades físicas'!$O$4+'Diseño reactor'!AV668*'Propiedades físicas'!$O$5+'Diseño reactor'!AW668*'Propiedades físicas'!$O$8+'Diseño reactor'!AX668*'Propiedades físicas'!$O$9+'Diseño reactor'!AY668*'Propiedades físicas'!$O$7+'Diseño reactor'!AZ668*'Propiedades físicas'!$O$6</f>
        <v>0.1478001708494682</v>
      </c>
      <c r="BH668" s="54">
        <f t="shared" si="429"/>
        <v>42683.176654599651</v>
      </c>
      <c r="BI668" s="34">
        <f t="shared" si="451"/>
        <v>256.83874854624156</v>
      </c>
      <c r="BJ668" s="27">
        <f t="shared" si="430"/>
        <v>4813.3749539305254</v>
      </c>
      <c r="BK668" s="34">
        <f t="shared" si="431"/>
        <v>547.24433888729448</v>
      </c>
      <c r="BL668" s="27">
        <f t="shared" si="432"/>
        <v>104.91028783339658</v>
      </c>
      <c r="BM668" s="34">
        <f t="shared" si="433"/>
        <v>1.1054421768707483</v>
      </c>
      <c r="BN668" s="45">
        <f t="shared" si="434"/>
        <v>604.48660546742008</v>
      </c>
      <c r="BO668" s="45">
        <f t="shared" si="435"/>
        <v>79.830050091232536</v>
      </c>
      <c r="BP668" s="66">
        <f t="shared" si="436"/>
        <v>6.6992062298685813</v>
      </c>
    </row>
    <row r="669" spans="8:68">
      <c r="H669" s="68">
        <v>664</v>
      </c>
      <c r="I669" s="31">
        <f>('Propiedades físicas'!$C$10*'Diseño reactor'!H669)/1000</f>
        <v>581.16286698228112</v>
      </c>
      <c r="J669" s="31">
        <f t="shared" si="413"/>
        <v>0.78463375054879902</v>
      </c>
      <c r="K669" s="31">
        <f>(I669*1000)/'Propiedades físicas'!$F$10</f>
        <v>3796.2524671767678</v>
      </c>
      <c r="L669" s="31">
        <f t="shared" si="414"/>
        <v>542.32178102525256</v>
      </c>
      <c r="M669" s="31">
        <f t="shared" si="415"/>
        <v>3253.9306861515151</v>
      </c>
      <c r="N669" s="31">
        <f t="shared" si="416"/>
        <v>0.81674967021875389</v>
      </c>
      <c r="O669" s="32">
        <f t="shared" si="417"/>
        <v>4.9004980213125231</v>
      </c>
      <c r="P669" s="33">
        <f t="shared" si="418"/>
        <v>0.48613750126715355</v>
      </c>
      <c r="Q669" s="31">
        <f t="shared" si="419"/>
        <v>4.3818848627948572</v>
      </c>
      <c r="R669" s="31">
        <f t="shared" si="420"/>
        <v>0.19678364076914509</v>
      </c>
      <c r="S669" s="31">
        <f t="shared" si="421"/>
        <v>0.51861315851766587</v>
      </c>
      <c r="T669" s="31">
        <f t="shared" si="422"/>
        <v>7.9656066798844946E-2</v>
      </c>
      <c r="U669" s="31">
        <f t="shared" si="423"/>
        <v>5.4172461383610308E-2</v>
      </c>
      <c r="V669" s="47">
        <f t="shared" si="437"/>
        <v>4.8141771970145304E-4</v>
      </c>
      <c r="W669" s="31">
        <f t="shared" si="424"/>
        <v>0.40479008563670543</v>
      </c>
      <c r="X669" s="34">
        <f>(S669*H669*'Propiedades físicas'!$F$5*60*24*365)/(1000000)</f>
        <v>53297.645513628428</v>
      </c>
      <c r="Y669" s="34">
        <f>(U669*H669*'Propiedades físicas'!$F$7*60*24*365)/(1000000)</f>
        <v>1741.0629651298689</v>
      </c>
      <c r="Z669" s="31">
        <f t="shared" si="438"/>
        <v>322.79530084138997</v>
      </c>
      <c r="AA669" s="31">
        <f t="shared" si="439"/>
        <v>2909.5715488957853</v>
      </c>
      <c r="AB669" s="31">
        <f t="shared" si="440"/>
        <v>130.66433747071235</v>
      </c>
      <c r="AC669" s="31">
        <f t="shared" si="441"/>
        <v>344.35913725573016</v>
      </c>
      <c r="AD669" s="31">
        <f t="shared" si="425"/>
        <v>52.891628354433045</v>
      </c>
      <c r="AE669" s="31">
        <f t="shared" si="442"/>
        <v>35.970514358717246</v>
      </c>
      <c r="AF669" s="31">
        <f t="shared" si="443"/>
        <v>3796.2524671767683</v>
      </c>
      <c r="AG669" s="31">
        <f t="shared" si="444"/>
        <v>8.5029987766184936E-2</v>
      </c>
      <c r="AH669" s="31">
        <f t="shared" si="445"/>
        <v>0.76643257371646889</v>
      </c>
      <c r="AI669" s="31">
        <f t="shared" si="445"/>
        <v>3.4419296029562015E-2</v>
      </c>
      <c r="AJ669" s="31">
        <f t="shared" si="445"/>
        <v>9.0710283426388205E-2</v>
      </c>
      <c r="AK669" s="31">
        <f t="shared" si="426"/>
        <v>1.3932589787361527E-2</v>
      </c>
      <c r="AL669" s="31">
        <f t="shared" si="426"/>
        <v>9.4752692740343817E-3</v>
      </c>
      <c r="AM669" s="31">
        <f t="shared" si="446"/>
        <v>1</v>
      </c>
      <c r="AN669" s="31">
        <f>(Z669*'Propiedades físicas'!$F$4)/1000</f>
        <v>283.85973165390152</v>
      </c>
      <c r="AO669" s="31">
        <f>(AA669*'Propiedades físicas'!$F$6)/1000</f>
        <v>93.22267242662096</v>
      </c>
      <c r="AP669" s="31">
        <f>(AB669*'Propiedades físicas'!$F$9)/1000</f>
        <v>80.613363002555985</v>
      </c>
      <c r="AQ669" s="31">
        <f>(AC669*'Propiedades físicas'!$F$5)/1000</f>
        <v>101.40343514769486</v>
      </c>
      <c r="AR669" s="31">
        <f>(AD669*'Propiedades físicas'!$F$8)/1000</f>
        <v>18.751140084213596</v>
      </c>
      <c r="AS669" s="31">
        <f>(AE669*'Propiedades físicas'!$F$7)/1000</f>
        <v>3.3125246672942712</v>
      </c>
      <c r="AT669" s="31">
        <f t="shared" si="447"/>
        <v>581.16286698228112</v>
      </c>
      <c r="AU669" s="31">
        <f t="shared" si="448"/>
        <v>0.48843404797670259</v>
      </c>
      <c r="AV669" s="31">
        <f t="shared" si="452"/>
        <v>0.16040713838219672</v>
      </c>
      <c r="AW669" s="31">
        <f t="shared" si="452"/>
        <v>0.13871045034440196</v>
      </c>
      <c r="AX669" s="31">
        <f t="shared" si="452"/>
        <v>0.17448367903172746</v>
      </c>
      <c r="AY669" s="31">
        <f t="shared" si="449"/>
        <v>3.226486265645271E-2</v>
      </c>
      <c r="AZ669" s="31">
        <f t="shared" si="449"/>
        <v>5.6998216085186763E-3</v>
      </c>
      <c r="BA669" s="31">
        <f t="shared" si="450"/>
        <v>1.0000000000000002</v>
      </c>
      <c r="BB669" s="34">
        <f>AU669*'Propiedades físicas'!$C$4+'Diseño reactor'!AV669*'Propiedades físicas'!$C$5+'Diseño reactor'!AW669*'Propiedades físicas'!$C$8+'Diseño reactor'!AX669*'Propiedades físicas'!$C$9+'Diseño reactor'!AY669*'Propiedades físicas'!$C$7+'Diseño reactor'!AZ669*'Propiedades físicas'!$C$6</f>
        <v>876.88130112546503</v>
      </c>
      <c r="BC669" s="45">
        <f>AU669*'Propiedades físicas'!$L$4+'Diseño reactor'!AV669*'Propiedades físicas'!$L$5+'Diseño reactor'!AW669*'Propiedades físicas'!$L$8+AX669*'Propiedades físicas'!$L$9+'Diseño reactor'!AY669*'Propiedades físicas'!$L$7+'Diseño reactor'!AZ669*'Propiedades físicas'!$L$6</f>
        <v>1.9682765991947282</v>
      </c>
      <c r="BD669" s="29">
        <f t="shared" si="427"/>
        <v>3.8310859202823684</v>
      </c>
      <c r="BE669" s="58">
        <f t="shared" si="428"/>
        <v>43.881819650433144</v>
      </c>
      <c r="BF669" s="30">
        <f>AU669*'Propiedades físicas'!$I$4+'Diseño reactor'!AV669*'Propiedades físicas'!$I$5+'Diseño reactor'!AW669*'Propiedades físicas'!$I$8+'Diseño reactor'!AX669*'Propiedades físicas'!$I$9+'Diseño reactor'!AY669*'Propiedades físicas'!$I$7+'Diseño reactor'!AZ669*'Propiedades físicas'!$I$6</f>
        <v>1.9290423421703871E-2</v>
      </c>
      <c r="BG669" s="24">
        <f>AU669*'Propiedades físicas'!$O$4+'Diseño reactor'!AV669*'Propiedades físicas'!$O$5+'Diseño reactor'!AW669*'Propiedades físicas'!$O$8+'Diseño reactor'!AX669*'Propiedades físicas'!$O$9+'Diseño reactor'!AY669*'Propiedades físicas'!$O$7+'Diseño reactor'!AZ669*'Propiedades físicas'!$O$6</f>
        <v>0.14780926493019597</v>
      </c>
      <c r="BH669" s="54">
        <f t="shared" si="429"/>
        <v>42678.90302370624</v>
      </c>
      <c r="BI669" s="34">
        <f t="shared" si="451"/>
        <v>256.87759848767746</v>
      </c>
      <c r="BJ669" s="27">
        <f t="shared" si="430"/>
        <v>4813.2963225880412</v>
      </c>
      <c r="BK669" s="34">
        <f t="shared" si="431"/>
        <v>547.26907025611831</v>
      </c>
      <c r="BL669" s="27">
        <f t="shared" si="432"/>
        <v>104.91119671202655</v>
      </c>
      <c r="BM669" s="34">
        <f t="shared" si="433"/>
        <v>1.1054421768707483</v>
      </c>
      <c r="BN669" s="45">
        <f t="shared" si="434"/>
        <v>605.55836233046182</v>
      </c>
      <c r="BO669" s="45">
        <f t="shared" si="435"/>
        <v>79.874668064143037</v>
      </c>
      <c r="BP669" s="66">
        <f t="shared" si="436"/>
        <v>6.6991746695221677</v>
      </c>
    </row>
    <row r="670" spans="8:68">
      <c r="H670" s="68">
        <v>665</v>
      </c>
      <c r="I670" s="31">
        <f>('Propiedades físicas'!$C$10*'Diseño reactor'!H670)/1000</f>
        <v>582.03811226388086</v>
      </c>
      <c r="J670" s="31">
        <f t="shared" si="413"/>
        <v>0.78345385017203395</v>
      </c>
      <c r="K670" s="31">
        <f>(I670*1000)/'Propiedades físicas'!$F$10</f>
        <v>3801.969714868299</v>
      </c>
      <c r="L670" s="31">
        <f t="shared" si="414"/>
        <v>543.13853069547122</v>
      </c>
      <c r="M670" s="31">
        <f t="shared" si="415"/>
        <v>3258.8311841728273</v>
      </c>
      <c r="N670" s="31">
        <f t="shared" si="416"/>
        <v>0.81674967021875367</v>
      </c>
      <c r="O670" s="32">
        <f t="shared" si="417"/>
        <v>4.9004980213125222</v>
      </c>
      <c r="P670" s="33">
        <f t="shared" si="418"/>
        <v>0.4864335967517936</v>
      </c>
      <c r="Q670" s="31">
        <f t="shared" si="419"/>
        <v>4.3825659838427926</v>
      </c>
      <c r="R670" s="31">
        <f t="shared" si="420"/>
        <v>0.19672715097445742</v>
      </c>
      <c r="S670" s="31">
        <f t="shared" si="421"/>
        <v>0.51793203746972971</v>
      </c>
      <c r="T670" s="31">
        <f t="shared" si="422"/>
        <v>7.9561880982235572E-2</v>
      </c>
      <c r="U670" s="31">
        <f t="shared" si="423"/>
        <v>5.4027041510267035E-2</v>
      </c>
      <c r="V670" s="47">
        <f t="shared" si="437"/>
        <v>4.8171094047264995E-4</v>
      </c>
      <c r="W670" s="31">
        <f t="shared" si="424"/>
        <v>0.40442755658351232</v>
      </c>
      <c r="X670" s="34">
        <f>(S670*H670*'Propiedades físicas'!$F$5*60*24*365)/(1000000)</f>
        <v>53307.809122991872</v>
      </c>
      <c r="Y670" s="34">
        <f>(U670*H670*'Propiedades físicas'!$F$7*60*24*365)/(1000000)</f>
        <v>1739.0043217178959</v>
      </c>
      <c r="Z670" s="31">
        <f t="shared" si="438"/>
        <v>323.47834183994274</v>
      </c>
      <c r="AA670" s="31">
        <f t="shared" si="439"/>
        <v>2914.4063792554571</v>
      </c>
      <c r="AB670" s="31">
        <f t="shared" si="440"/>
        <v>130.82355539801418</v>
      </c>
      <c r="AC670" s="31">
        <f t="shared" si="441"/>
        <v>344.42480491737024</v>
      </c>
      <c r="AD670" s="31">
        <f t="shared" si="425"/>
        <v>52.908650853186657</v>
      </c>
      <c r="AE670" s="31">
        <f t="shared" si="442"/>
        <v>35.927982604327575</v>
      </c>
      <c r="AF670" s="31">
        <f t="shared" si="443"/>
        <v>3801.969714868299</v>
      </c>
      <c r="AG670" s="31">
        <f t="shared" si="444"/>
        <v>8.5081777630926794E-2</v>
      </c>
      <c r="AH670" s="31">
        <f t="shared" si="445"/>
        <v>0.76655170814700002</v>
      </c>
      <c r="AI670" s="31">
        <f t="shared" si="445"/>
        <v>3.4409415437057458E-2</v>
      </c>
      <c r="AJ670" s="31">
        <f t="shared" si="445"/>
        <v>9.059114899585706E-2</v>
      </c>
      <c r="AK670" s="31">
        <f t="shared" si="426"/>
        <v>1.3916115808676141E-2</v>
      </c>
      <c r="AL670" s="31">
        <f t="shared" si="426"/>
        <v>9.4498339804824378E-3</v>
      </c>
      <c r="AM670" s="31">
        <f t="shared" si="446"/>
        <v>1</v>
      </c>
      <c r="AN670" s="31">
        <f>(Z670*'Propiedades físicas'!$F$4)/1000</f>
        <v>284.46038424720882</v>
      </c>
      <c r="AO670" s="31">
        <f>(AA670*'Propiedades físicas'!$F$6)/1000</f>
        <v>93.37758039134485</v>
      </c>
      <c r="AP670" s="31">
        <f>(AB670*'Propiedades físicas'!$F$9)/1000</f>
        <v>80.711592502804834</v>
      </c>
      <c r="AQ670" s="31">
        <f>(AC670*'Propiedades físicas'!$F$5)/1000</f>
        <v>101.42277230401803</v>
      </c>
      <c r="AR670" s="31">
        <f>(AD670*'Propiedades físicas'!$F$8)/1000</f>
        <v>18.757174900471728</v>
      </c>
      <c r="AS670" s="31">
        <f>(AE670*'Propiedades físicas'!$F$7)/1000</f>
        <v>3.3086079180325263</v>
      </c>
      <c r="AT670" s="31">
        <f t="shared" si="447"/>
        <v>582.03811226388075</v>
      </c>
      <c r="AU670" s="31">
        <f t="shared" si="448"/>
        <v>0.48873154223660525</v>
      </c>
      <c r="AV670" s="31">
        <f t="shared" si="452"/>
        <v>0.16043207209944685</v>
      </c>
      <c r="AW670" s="31">
        <f t="shared" si="452"/>
        <v>0.13867063135929547</v>
      </c>
      <c r="AX670" s="31">
        <f t="shared" si="452"/>
        <v>0.17425452073838699</v>
      </c>
      <c r="AY670" s="31">
        <f t="shared" si="449"/>
        <v>3.2226712487115824E-2</v>
      </c>
      <c r="AZ670" s="31">
        <f t="shared" si="449"/>
        <v>5.6845210791496943E-3</v>
      </c>
      <c r="BA670" s="31">
        <f t="shared" si="450"/>
        <v>1</v>
      </c>
      <c r="BB670" s="34">
        <f>AU670*'Propiedades físicas'!$C$4+'Diseño reactor'!AV670*'Propiedades físicas'!$C$5+'Diseño reactor'!AW670*'Propiedades físicas'!$C$8+'Diseño reactor'!AX670*'Propiedades físicas'!$C$9+'Diseño reactor'!AY670*'Propiedades físicas'!$C$7+'Diseño reactor'!AZ670*'Propiedades físicas'!$C$6</f>
        <v>876.87718398089351</v>
      </c>
      <c r="BC670" s="45">
        <f>AU670*'Propiedades físicas'!$L$4+'Diseño reactor'!AV670*'Propiedades físicas'!$L$5+'Diseño reactor'!AW670*'Propiedades físicas'!$L$8+AX670*'Propiedades físicas'!$L$9+'Diseño reactor'!AY670*'Propiedades físicas'!$L$7+'Diseño reactor'!AZ670*'Propiedades físicas'!$L$6</f>
        <v>1.9685071514019119</v>
      </c>
      <c r="BD670" s="29">
        <f t="shared" si="427"/>
        <v>3.8272244821398815</v>
      </c>
      <c r="BE670" s="58">
        <f t="shared" si="428"/>
        <v>43.87738977686886</v>
      </c>
      <c r="BF670" s="30">
        <f>AU670*'Propiedades físicas'!$I$4+'Diseño reactor'!AV670*'Propiedades físicas'!$I$5+'Diseño reactor'!AW670*'Propiedades físicas'!$I$8+'Diseño reactor'!AX670*'Propiedades físicas'!$I$9+'Diseño reactor'!AY670*'Propiedades físicas'!$I$7+'Diseño reactor'!AZ670*'Propiedades físicas'!$I$6</f>
        <v>1.9292258004143931E-2</v>
      </c>
      <c r="BG670" s="24">
        <f>AU670*'Propiedades físicas'!$O$4+'Diseño reactor'!AV670*'Propiedades físicas'!$O$5+'Diseño reactor'!AW670*'Propiedades físicas'!$O$8+'Diseño reactor'!AX670*'Propiedades físicas'!$O$9+'Diseño reactor'!AY670*'Propiedades físicas'!$O$7+'Diseño reactor'!AZ670*'Propiedades físicas'!$O$6</f>
        <v>0.14781834636876706</v>
      </c>
      <c r="BH670" s="54">
        <f t="shared" si="429"/>
        <v>42674.644138752352</v>
      </c>
      <c r="BI670" s="34">
        <f t="shared" si="451"/>
        <v>256.91633535870994</v>
      </c>
      <c r="BJ670" s="27">
        <f t="shared" si="430"/>
        <v>4813.2180263329547</v>
      </c>
      <c r="BK670" s="34">
        <f t="shared" si="431"/>
        <v>547.29379181913691</v>
      </c>
      <c r="BL670" s="27">
        <f t="shared" si="432"/>
        <v>104.91210516393662</v>
      </c>
      <c r="BM670" s="34">
        <f t="shared" si="433"/>
        <v>1.1054421768707483</v>
      </c>
      <c r="BN670" s="45">
        <f t="shared" si="434"/>
        <v>606.63040292243454</v>
      </c>
      <c r="BO670" s="45">
        <f t="shared" si="435"/>
        <v>79.919206167312296</v>
      </c>
      <c r="BP670" s="66">
        <f t="shared" si="436"/>
        <v>6.6991432154695048</v>
      </c>
    </row>
    <row r="671" spans="8:68">
      <c r="H671" s="68">
        <v>666</v>
      </c>
      <c r="I671" s="31">
        <f>('Propiedades físicas'!$C$10*'Diseño reactor'!H671)/1000</f>
        <v>582.91335754548072</v>
      </c>
      <c r="J671" s="31">
        <f t="shared" si="413"/>
        <v>0.78227749303964345</v>
      </c>
      <c r="K671" s="31">
        <f>(I671*1000)/'Propiedades físicas'!$F$10</f>
        <v>3807.6869625598306</v>
      </c>
      <c r="L671" s="31">
        <f t="shared" si="414"/>
        <v>543.9552803656901</v>
      </c>
      <c r="M671" s="31">
        <f t="shared" si="415"/>
        <v>3263.7316821941404</v>
      </c>
      <c r="N671" s="31">
        <f t="shared" si="416"/>
        <v>0.81674967021875389</v>
      </c>
      <c r="O671" s="32">
        <f t="shared" si="417"/>
        <v>4.9004980213125231</v>
      </c>
      <c r="P671" s="33">
        <f t="shared" si="418"/>
        <v>0.48672916234615649</v>
      </c>
      <c r="Q671" s="31">
        <f t="shared" si="419"/>
        <v>4.3832454120744284</v>
      </c>
      <c r="R671" s="31">
        <f t="shared" si="420"/>
        <v>0.19667054816301308</v>
      </c>
      <c r="S671" s="31">
        <f t="shared" si="421"/>
        <v>0.51725260923809513</v>
      </c>
      <c r="T671" s="31">
        <f t="shared" si="422"/>
        <v>7.9467818053670994E-2</v>
      </c>
      <c r="U671" s="31">
        <f t="shared" si="423"/>
        <v>5.388214165591336E-2</v>
      </c>
      <c r="V671" s="47">
        <f t="shared" si="437"/>
        <v>4.8200363649813556E-4</v>
      </c>
      <c r="W671" s="31">
        <f t="shared" si="424"/>
        <v>0.40406567630961687</v>
      </c>
      <c r="X671" s="34">
        <f>(S671*H671*'Propiedades físicas'!$F$5*60*24*365)/(1000000)</f>
        <v>53317.93638746145</v>
      </c>
      <c r="Y671" s="34">
        <f>(U671*H671*'Propiedades físicas'!$F$7*60*24*365)/(1000000)</f>
        <v>1736.9483643012563</v>
      </c>
      <c r="Z671" s="31">
        <f t="shared" si="438"/>
        <v>324.16162212254022</v>
      </c>
      <c r="AA671" s="31">
        <f t="shared" si="439"/>
        <v>2919.2414444415695</v>
      </c>
      <c r="AB671" s="31">
        <f t="shared" si="440"/>
        <v>130.98258507656672</v>
      </c>
      <c r="AC671" s="31">
        <f t="shared" si="441"/>
        <v>344.49023775257137</v>
      </c>
      <c r="AD671" s="31">
        <f t="shared" si="425"/>
        <v>52.92556682374488</v>
      </c>
      <c r="AE671" s="31">
        <f t="shared" si="442"/>
        <v>35.885506342838298</v>
      </c>
      <c r="AF671" s="31">
        <f t="shared" si="443"/>
        <v>3807.686962559831</v>
      </c>
      <c r="AG671" s="31">
        <f t="shared" si="444"/>
        <v>8.513347481291185E-2</v>
      </c>
      <c r="AH671" s="31">
        <f t="shared" si="445"/>
        <v>0.76667054648815525</v>
      </c>
      <c r="AI671" s="31">
        <f t="shared" si="445"/>
        <v>3.4399515076866977E-2</v>
      </c>
      <c r="AJ671" s="31">
        <f t="shared" si="445"/>
        <v>9.0472310654701918E-2</v>
      </c>
      <c r="AK671" s="31">
        <f t="shared" si="426"/>
        <v>1.3899663324257121E-2</v>
      </c>
      <c r="AL671" s="31">
        <f t="shared" si="426"/>
        <v>9.4244896431069005E-3</v>
      </c>
      <c r="AM671" s="31">
        <f t="shared" si="446"/>
        <v>1</v>
      </c>
      <c r="AN671" s="31">
        <f>(Z671*'Propiedades físicas'!$F$4)/1000</f>
        <v>285.06124726211942</v>
      </c>
      <c r="AO671" s="31">
        <f>(AA671*'Propiedades físicas'!$F$6)/1000</f>
        <v>93.532495879907884</v>
      </c>
      <c r="AP671" s="31">
        <f>(AB671*'Propiedades físicas'!$F$9)/1000</f>
        <v>80.809705862987826</v>
      </c>
      <c r="AQ671" s="31">
        <f>(AC671*'Propiedades físicas'!$F$5)/1000</f>
        <v>101.4420403109997</v>
      </c>
      <c r="AR671" s="31">
        <f>(AD671*'Propiedades físicas'!$F$8)/1000</f>
        <v>18.763171950354025</v>
      </c>
      <c r="AS671" s="31">
        <f>(AE671*'Propiedades físicas'!$F$7)/1000</f>
        <v>3.3046962791119792</v>
      </c>
      <c r="AT671" s="31">
        <f t="shared" si="447"/>
        <v>582.91335754548084</v>
      </c>
      <c r="AU671" s="31">
        <f t="shared" si="448"/>
        <v>0.4890285041029927</v>
      </c>
      <c r="AV671" s="31">
        <f t="shared" si="452"/>
        <v>0.16045694384797174</v>
      </c>
      <c r="AW671" s="31">
        <f t="shared" si="452"/>
        <v>0.13863073271001991</v>
      </c>
      <c r="AX671" s="31">
        <f t="shared" si="452"/>
        <v>0.17402593198095456</v>
      </c>
      <c r="AY671" s="31">
        <f t="shared" si="449"/>
        <v>3.2188612093848032E-2</v>
      </c>
      <c r="AZ671" s="31">
        <f t="shared" si="449"/>
        <v>5.6692752642130625E-3</v>
      </c>
      <c r="BA671" s="31">
        <f t="shared" si="450"/>
        <v>1</v>
      </c>
      <c r="BB671" s="34">
        <f>AU671*'Propiedades físicas'!$C$4+'Diseño reactor'!AV671*'Propiedades físicas'!$C$5+'Diseño reactor'!AW671*'Propiedades físicas'!$C$8+'Diseño reactor'!AX671*'Propiedades físicas'!$C$9+'Diseño reactor'!AY671*'Propiedades físicas'!$C$7+'Diseño reactor'!AZ671*'Propiedades físicas'!$C$6</f>
        <v>876.87308069001699</v>
      </c>
      <c r="BC671" s="45">
        <f>AU671*'Propiedades físicas'!$L$4+'Diseño reactor'!AV671*'Propiedades físicas'!$L$5+'Diseño reactor'!AW671*'Propiedades físicas'!$L$8+AX671*'Propiedades físicas'!$L$9+'Diseño reactor'!AY671*'Propiedades físicas'!$L$7+'Diseño reactor'!AZ671*'Propiedades físicas'!$L$6</f>
        <v>1.9687372739795952</v>
      </c>
      <c r="BD671" s="29">
        <f t="shared" si="427"/>
        <v>3.8233708292180499</v>
      </c>
      <c r="BE671" s="58">
        <f t="shared" si="428"/>
        <v>43.872969481422111</v>
      </c>
      <c r="BF671" s="30">
        <f>AU671*'Propiedades físicas'!$I$4+'Diseño reactor'!AV671*'Propiedades físicas'!$I$5+'Diseño reactor'!AW671*'Propiedades físicas'!$I$8+'Diseño reactor'!AX671*'Propiedades físicas'!$I$9+'Diseño reactor'!AY671*'Propiedades físicas'!$I$7+'Diseño reactor'!AZ671*'Propiedades físicas'!$I$6</f>
        <v>1.9294086619740299E-2</v>
      </c>
      <c r="BG671" s="24">
        <f>AU671*'Propiedades físicas'!$O$4+'Diseño reactor'!AV671*'Propiedades físicas'!$O$5+'Diseño reactor'!AW671*'Propiedades físicas'!$O$8+'Diseño reactor'!AX671*'Propiedades físicas'!$O$9+'Diseño reactor'!AY671*'Propiedades físicas'!$O$7+'Diseño reactor'!AZ671*'Propiedades físicas'!$O$6</f>
        <v>0.14782741518396678</v>
      </c>
      <c r="BH671" s="54">
        <f t="shared" si="429"/>
        <v>42670.399934003646</v>
      </c>
      <c r="BI671" s="34">
        <f t="shared" si="451"/>
        <v>256.95495959529921</v>
      </c>
      <c r="BJ671" s="27">
        <f t="shared" si="430"/>
        <v>4813.14006358386</v>
      </c>
      <c r="BK671" s="34">
        <f t="shared" si="431"/>
        <v>547.31850347538114</v>
      </c>
      <c r="BL671" s="27">
        <f t="shared" si="432"/>
        <v>104.91301318550303</v>
      </c>
      <c r="BM671" s="34">
        <f t="shared" si="433"/>
        <v>1.1054421768707483</v>
      </c>
      <c r="BN671" s="45">
        <f t="shared" si="434"/>
        <v>607.70272644561578</v>
      </c>
      <c r="BO671" s="45">
        <f t="shared" si="435"/>
        <v>79.963664614972544</v>
      </c>
      <c r="BP671" s="66">
        <f t="shared" si="436"/>
        <v>6.6991118672559367</v>
      </c>
    </row>
    <row r="672" spans="8:68">
      <c r="H672" s="68">
        <v>667</v>
      </c>
      <c r="I672" s="31">
        <f>('Propiedades físicas'!$C$10*'Diseño reactor'!H672)/1000</f>
        <v>583.78860282708058</v>
      </c>
      <c r="J672" s="31">
        <f t="shared" si="413"/>
        <v>0.78110466321499628</v>
      </c>
      <c r="K672" s="31">
        <f>(I672*1000)/'Propiedades físicas'!$F$10</f>
        <v>3813.4042102513617</v>
      </c>
      <c r="L672" s="31">
        <f t="shared" si="414"/>
        <v>544.77203003590876</v>
      </c>
      <c r="M672" s="31">
        <f t="shared" si="415"/>
        <v>3268.6321802154525</v>
      </c>
      <c r="N672" s="31">
        <f t="shared" si="416"/>
        <v>0.81674967021875378</v>
      </c>
      <c r="O672" s="32">
        <f t="shared" si="417"/>
        <v>4.9004980213125222</v>
      </c>
      <c r="P672" s="33">
        <f t="shared" si="418"/>
        <v>0.48702419947140163</v>
      </c>
      <c r="Q672" s="31">
        <f t="shared" si="419"/>
        <v>4.3839231535313159</v>
      </c>
      <c r="R672" s="31">
        <f t="shared" si="420"/>
        <v>0.19661383321165005</v>
      </c>
      <c r="S672" s="31">
        <f t="shared" si="421"/>
        <v>0.5165748677812062</v>
      </c>
      <c r="T672" s="31">
        <f t="shared" si="422"/>
        <v>7.9373878037550194E-2</v>
      </c>
      <c r="U672" s="31">
        <f t="shared" si="423"/>
        <v>5.3737759498151905E-2</v>
      </c>
      <c r="V672" s="47">
        <f t="shared" si="437"/>
        <v>4.8229580918527157E-4</v>
      </c>
      <c r="W672" s="31">
        <f t="shared" si="424"/>
        <v>0.40370444307500025</v>
      </c>
      <c r="X672" s="34">
        <f>(S672*H672*'Propiedades físicas'!$F$5*60*24*365)/(1000000)</f>
        <v>53328.027469352812</v>
      </c>
      <c r="Y672" s="34">
        <f>(U672*H672*'Propiedades físicas'!$F$7*60*24*365)/(1000000)</f>
        <v>1734.8950934132436</v>
      </c>
      <c r="Z672" s="31">
        <f t="shared" si="438"/>
        <v>324.84514104742487</v>
      </c>
      <c r="AA672" s="31">
        <f t="shared" si="439"/>
        <v>2924.0767434053878</v>
      </c>
      <c r="AB672" s="31">
        <f t="shared" si="440"/>
        <v>131.14142675217059</v>
      </c>
      <c r="AC672" s="31">
        <f t="shared" si="441"/>
        <v>344.55543681006452</v>
      </c>
      <c r="AD672" s="31">
        <f t="shared" si="425"/>
        <v>52.942376651045983</v>
      </c>
      <c r="AE672" s="31">
        <f t="shared" si="442"/>
        <v>35.843085585267318</v>
      </c>
      <c r="AF672" s="31">
        <f t="shared" si="443"/>
        <v>3813.4042102513604</v>
      </c>
      <c r="AG672" s="31">
        <f t="shared" si="444"/>
        <v>8.5185079560714264E-2</v>
      </c>
      <c r="AH672" s="31">
        <f t="shared" si="445"/>
        <v>0.76678908979665894</v>
      </c>
      <c r="AI672" s="31">
        <f t="shared" si="445"/>
        <v>3.4389595102357742E-2</v>
      </c>
      <c r="AJ672" s="31">
        <f t="shared" si="445"/>
        <v>9.0353767346198308E-2</v>
      </c>
      <c r="AK672" s="31">
        <f t="shared" si="426"/>
        <v>1.3883232338372095E-2</v>
      </c>
      <c r="AL672" s="31">
        <f t="shared" si="426"/>
        <v>9.3992358556987902E-3</v>
      </c>
      <c r="AM672" s="31">
        <f t="shared" si="446"/>
        <v>1</v>
      </c>
      <c r="AN672" s="31">
        <f>(Z672*'Propiedades físicas'!$F$4)/1000</f>
        <v>285.66232013428447</v>
      </c>
      <c r="AO672" s="31">
        <f>(AA672*'Propiedades físicas'!$F$6)/1000</f>
        <v>93.687418858708625</v>
      </c>
      <c r="AP672" s="31">
        <f>(AB672*'Propiedades físicas'!$F$9)/1000</f>
        <v>80.907703234751637</v>
      </c>
      <c r="AQ672" s="31">
        <f>(AC672*'Propiedades físicas'!$F$5)/1000</f>
        <v>101.4612394774597</v>
      </c>
      <c r="AR672" s="31">
        <f>(AD672*'Propiedades físicas'!$F$8)/1000</f>
        <v>18.769131370328815</v>
      </c>
      <c r="AS672" s="31">
        <f>(AE672*'Propiedades físicas'!$F$7)/1000</f>
        <v>3.3007897515472675</v>
      </c>
      <c r="AT672" s="31">
        <f t="shared" si="447"/>
        <v>583.78860282708058</v>
      </c>
      <c r="AU672" s="31">
        <f t="shared" si="448"/>
        <v>0.48932493500373841</v>
      </c>
      <c r="AV672" s="31">
        <f t="shared" si="452"/>
        <v>0.16048175384893398</v>
      </c>
      <c r="AW672" s="31">
        <f t="shared" si="452"/>
        <v>0.13859075501464813</v>
      </c>
      <c r="AX672" s="31">
        <f t="shared" si="452"/>
        <v>0.17379791072679221</v>
      </c>
      <c r="AY672" s="31">
        <f t="shared" si="449"/>
        <v>3.215056148653226E-2</v>
      </c>
      <c r="AZ672" s="31">
        <f t="shared" si="449"/>
        <v>5.6540839193549115E-3</v>
      </c>
      <c r="BA672" s="31">
        <f t="shared" si="450"/>
        <v>0.99999999999999989</v>
      </c>
      <c r="BB672" s="34">
        <f>AU672*'Propiedades físicas'!$C$4+'Diseño reactor'!AV672*'Propiedades físicas'!$C$5+'Diseño reactor'!AW672*'Propiedades físicas'!$C$8+'Diseño reactor'!AX672*'Propiedades físicas'!$C$9+'Diseño reactor'!AY672*'Propiedades físicas'!$C$7+'Diseño reactor'!AZ672*'Propiedades físicas'!$C$6</f>
        <v>876.86899119363159</v>
      </c>
      <c r="BC672" s="45">
        <f>AU672*'Propiedades físicas'!$L$4+'Diseño reactor'!AV672*'Propiedades físicas'!$L$5+'Diseño reactor'!AW672*'Propiedades físicas'!$L$8+AX672*'Propiedades físicas'!$L$9+'Diseño reactor'!AY672*'Propiedades físicas'!$L$7+'Diseño reactor'!AZ672*'Propiedades físicas'!$L$6</f>
        <v>1.9689669680938269</v>
      </c>
      <c r="BD672" s="29">
        <f t="shared" si="427"/>
        <v>3.8195249380441352</v>
      </c>
      <c r="BE672" s="58">
        <f t="shared" si="428"/>
        <v>43.868558732292669</v>
      </c>
      <c r="BF672" s="30">
        <f>AU672*'Propiedades físicas'!$I$4+'Diseño reactor'!AV672*'Propiedades físicas'!$I$5+'Diseño reactor'!AW672*'Propiedades físicas'!$I$8+'Diseño reactor'!AX672*'Propiedades físicas'!$I$9+'Diseño reactor'!AY672*'Propiedades físicas'!$I$7+'Diseño reactor'!AZ672*'Propiedades físicas'!$I$6</f>
        <v>1.9295909293086E-2</v>
      </c>
      <c r="BG672" s="24">
        <f>AU672*'Propiedades físicas'!$O$4+'Diseño reactor'!AV672*'Propiedades físicas'!$O$5+'Diseño reactor'!AW672*'Propiedades físicas'!$O$8+'Diseño reactor'!AX672*'Propiedades físicas'!$O$9+'Diseño reactor'!AY672*'Propiedades físicas'!$O$7+'Diseño reactor'!AZ672*'Propiedades físicas'!$O$6</f>
        <v>0.14783647139458655</v>
      </c>
      <c r="BH672" s="54">
        <f t="shared" si="429"/>
        <v>42666.170344089653</v>
      </c>
      <c r="BI672" s="34">
        <f t="shared" si="451"/>
        <v>256.99347163133291</v>
      </c>
      <c r="BJ672" s="27">
        <f t="shared" si="430"/>
        <v>4813.0624327682044</v>
      </c>
      <c r="BK672" s="34">
        <f t="shared" si="431"/>
        <v>547.34320512484294</v>
      </c>
      <c r="BL672" s="27">
        <f t="shared" si="432"/>
        <v>104.91392077313839</v>
      </c>
      <c r="BM672" s="34">
        <f t="shared" si="433"/>
        <v>1.1054421768707483</v>
      </c>
      <c r="BN672" s="45">
        <f t="shared" si="434"/>
        <v>608.77533210524177</v>
      </c>
      <c r="BO672" s="45">
        <f t="shared" si="435"/>
        <v>80.008043620590442</v>
      </c>
      <c r="BP672" s="66">
        <f t="shared" si="436"/>
        <v>6.6990806244291576</v>
      </c>
    </row>
    <row r="673" spans="8:68">
      <c r="H673" s="68">
        <v>668</v>
      </c>
      <c r="I673" s="31">
        <f>('Propiedades físicas'!$C$10*'Diseño reactor'!H673)/1000</f>
        <v>584.66384810868033</v>
      </c>
      <c r="J673" s="31">
        <f t="shared" si="413"/>
        <v>0.77993534485689009</v>
      </c>
      <c r="K673" s="31">
        <f>(I673*1000)/'Propiedades físicas'!$F$10</f>
        <v>3819.1214579428929</v>
      </c>
      <c r="L673" s="31">
        <f t="shared" si="414"/>
        <v>545.58877970612753</v>
      </c>
      <c r="M673" s="31">
        <f t="shared" si="415"/>
        <v>3273.5326782367652</v>
      </c>
      <c r="N673" s="31">
        <f t="shared" si="416"/>
        <v>0.81674967021875378</v>
      </c>
      <c r="O673" s="32">
        <f t="shared" si="417"/>
        <v>4.9004980213125231</v>
      </c>
      <c r="P673" s="33">
        <f t="shared" si="418"/>
        <v>0.48731870954361167</v>
      </c>
      <c r="Q673" s="31">
        <f t="shared" si="419"/>
        <v>4.3845992142272436</v>
      </c>
      <c r="R673" s="31">
        <f t="shared" si="420"/>
        <v>0.19655700699202602</v>
      </c>
      <c r="S673" s="31">
        <f t="shared" si="421"/>
        <v>0.51589880708527858</v>
      </c>
      <c r="T673" s="31">
        <f t="shared" si="422"/>
        <v>7.9280060956095549E-2</v>
      </c>
      <c r="U673" s="31">
        <f t="shared" si="423"/>
        <v>5.3593892727020469E-2</v>
      </c>
      <c r="V673" s="47">
        <f t="shared" si="437"/>
        <v>4.8258745993639217E-4</v>
      </c>
      <c r="W673" s="31">
        <f t="shared" si="424"/>
        <v>0.40334385514586008</v>
      </c>
      <c r="X673" s="34">
        <f>(S673*H673*'Propiedades físicas'!$F$5*60*24*365)/(1000000)</f>
        <v>53338.082530112712</v>
      </c>
      <c r="Y673" s="34">
        <f>(U673*H673*'Propiedades físicas'!$F$7*60*24*365)/(1000000)</f>
        <v>1732.8445095395796</v>
      </c>
      <c r="Z673" s="31">
        <f t="shared" si="438"/>
        <v>325.52889797513262</v>
      </c>
      <c r="AA673" s="31">
        <f t="shared" si="439"/>
        <v>2928.9122751037989</v>
      </c>
      <c r="AB673" s="31">
        <f t="shared" si="440"/>
        <v>131.3000806706734</v>
      </c>
      <c r="AC673" s="31">
        <f t="shared" si="441"/>
        <v>344.62040313296609</v>
      </c>
      <c r="AD673" s="31">
        <f t="shared" si="425"/>
        <v>52.959080718671828</v>
      </c>
      <c r="AE673" s="31">
        <f t="shared" si="442"/>
        <v>35.800720341649672</v>
      </c>
      <c r="AF673" s="31">
        <f t="shared" si="443"/>
        <v>3819.1214579428924</v>
      </c>
      <c r="AG673" s="31">
        <f t="shared" si="444"/>
        <v>8.5236592122019977E-2</v>
      </c>
      <c r="AH673" s="31">
        <f t="shared" si="445"/>
        <v>0.76690733912437803</v>
      </c>
      <c r="AI673" s="31">
        <f t="shared" si="445"/>
        <v>3.4379655665990799E-2</v>
      </c>
      <c r="AJ673" s="31">
        <f t="shared" si="445"/>
        <v>9.0235518018479108E-2</v>
      </c>
      <c r="AK673" s="31">
        <f t="shared" si="426"/>
        <v>1.3866822854907939E-2</v>
      </c>
      <c r="AL673" s="31">
        <f t="shared" si="426"/>
        <v>9.3740722142241443E-3</v>
      </c>
      <c r="AM673" s="31">
        <f t="shared" si="446"/>
        <v>0.99999999999999989</v>
      </c>
      <c r="AN673" s="31">
        <f>(Z673*'Propiedades físicas'!$F$4)/1000</f>
        <v>286.26360230137209</v>
      </c>
      <c r="AO673" s="31">
        <f>(AA673*'Propiedades físicas'!$F$6)/1000</f>
        <v>93.842349294325714</v>
      </c>
      <c r="AP673" s="31">
        <f>(AB673*'Propiedades físicas'!$F$9)/1000</f>
        <v>81.005584769771943</v>
      </c>
      <c r="AQ673" s="31">
        <f>(AC673*'Propiedades físicas'!$F$5)/1000</f>
        <v>101.48037011056454</v>
      </c>
      <c r="AR673" s="31">
        <f>(AD673*'Propiedades físicas'!$F$8)/1000</f>
        <v>18.775053296383529</v>
      </c>
      <c r="AS673" s="31">
        <f>(AE673*'Propiedades físicas'!$F$7)/1000</f>
        <v>3.2968883362625183</v>
      </c>
      <c r="AT673" s="31">
        <f t="shared" si="447"/>
        <v>584.66384810868021</v>
      </c>
      <c r="AU673" s="31">
        <f t="shared" si="448"/>
        <v>0.48962083636161474</v>
      </c>
      <c r="AV673" s="31">
        <f t="shared" si="452"/>
        <v>0.16050650232247957</v>
      </c>
      <c r="AW673" s="31">
        <f t="shared" si="452"/>
        <v>0.13855069888760119</v>
      </c>
      <c r="AX673" s="31">
        <f t="shared" si="452"/>
        <v>0.17357045495260529</v>
      </c>
      <c r="AY673" s="31">
        <f t="shared" si="449"/>
        <v>3.2112560674169698E-2</v>
      </c>
      <c r="AZ673" s="31">
        <f t="shared" si="449"/>
        <v>5.6389468015297511E-3</v>
      </c>
      <c r="BA673" s="31">
        <f t="shared" si="450"/>
        <v>1.0000000000000002</v>
      </c>
      <c r="BB673" s="34">
        <f>AU673*'Propiedades físicas'!$C$4+'Diseño reactor'!AV673*'Propiedades físicas'!$C$5+'Diseño reactor'!AW673*'Propiedades físicas'!$C$8+'Diseño reactor'!AX673*'Propiedades físicas'!$C$9+'Diseño reactor'!AY673*'Propiedades físicas'!$C$7+'Diseño reactor'!AZ673*'Propiedades físicas'!$C$6</f>
        <v>876.86491543284114</v>
      </c>
      <c r="BC673" s="45">
        <f>AU673*'Propiedades físicas'!$L$4+'Diseño reactor'!AV673*'Propiedades físicas'!$L$5+'Diseño reactor'!AW673*'Propiedades físicas'!$L$8+AX673*'Propiedades físicas'!$L$9+'Diseño reactor'!AY673*'Propiedades físicas'!$L$7+'Diseño reactor'!AZ673*'Propiedades físicas'!$L$6</f>
        <v>1.9691962349065542</v>
      </c>
      <c r="BD673" s="29">
        <f t="shared" si="427"/>
        <v>3.8156867852392522</v>
      </c>
      <c r="BE673" s="58">
        <f t="shared" si="428"/>
        <v>43.86415749782509</v>
      </c>
      <c r="BF673" s="30">
        <f>AU673*'Propiedades físicas'!$I$4+'Diseño reactor'!AV673*'Propiedades físicas'!$I$5+'Diseño reactor'!AW673*'Propiedades físicas'!$I$8+'Diseño reactor'!AX673*'Propiedades físicas'!$I$9+'Diseño reactor'!AY673*'Propiedades físicas'!$I$7+'Diseño reactor'!AZ673*'Propiedades físicas'!$I$6</f>
        <v>1.9297726048650581E-2</v>
      </c>
      <c r="BG673" s="24">
        <f>AU673*'Propiedades físicas'!$O$4+'Diseño reactor'!AV673*'Propiedades físicas'!$O$5+'Diseño reactor'!AW673*'Propiedades físicas'!$O$8+'Diseño reactor'!AX673*'Propiedades físicas'!$O$9+'Diseño reactor'!AY673*'Propiedades físicas'!$O$7+'Diseño reactor'!AZ673*'Propiedades físicas'!$O$6</f>
        <v>0.14784551501942347</v>
      </c>
      <c r="BH673" s="54">
        <f t="shared" si="429"/>
        <v>42661.955304001145</v>
      </c>
      <c r="BI673" s="34">
        <f t="shared" si="451"/>
        <v>257.03187189863962</v>
      </c>
      <c r="BJ673" s="27">
        <f t="shared" si="430"/>
        <v>4812.9851323222383</v>
      </c>
      <c r="BK673" s="34">
        <f t="shared" si="431"/>
        <v>547.3678966684688</v>
      </c>
      <c r="BL673" s="27">
        <f t="shared" si="432"/>
        <v>104.91482792329141</v>
      </c>
      <c r="BM673" s="34">
        <f t="shared" si="433"/>
        <v>1.1054421768707483</v>
      </c>
      <c r="BN673" s="45">
        <f t="shared" si="434"/>
        <v>609.84821910949177</v>
      </c>
      <c r="BO673" s="45">
        <f t="shared" si="435"/>
        <v>80.052343396870839</v>
      </c>
      <c r="BP673" s="66">
        <f t="shared" si="436"/>
        <v>6.6990494865392165</v>
      </c>
    </row>
    <row r="674" spans="8:68">
      <c r="H674" s="68">
        <v>669</v>
      </c>
      <c r="I674" s="31">
        <f>('Propiedades físicas'!$C$10*'Diseño reactor'!H674)/1000</f>
        <v>585.5390933902803</v>
      </c>
      <c r="J674" s="31">
        <f t="shared" si="413"/>
        <v>0.77876952221883777</v>
      </c>
      <c r="K674" s="31">
        <f>(I674*1000)/'Propiedades físicas'!$F$10</f>
        <v>3824.838705634425</v>
      </c>
      <c r="L674" s="31">
        <f t="shared" si="414"/>
        <v>546.40552937634641</v>
      </c>
      <c r="M674" s="31">
        <f t="shared" si="415"/>
        <v>3278.4331762580782</v>
      </c>
      <c r="N674" s="31">
        <f t="shared" si="416"/>
        <v>0.816749670218754</v>
      </c>
      <c r="O674" s="32">
        <f t="shared" si="417"/>
        <v>4.9004980213125231</v>
      </c>
      <c r="P674" s="33">
        <f t="shared" si="418"/>
        <v>0.4876126939738144</v>
      </c>
      <c r="Q674" s="31">
        <f t="shared" si="419"/>
        <v>4.3852736001483779</v>
      </c>
      <c r="R674" s="31">
        <f t="shared" si="420"/>
        <v>0.19650007037065001</v>
      </c>
      <c r="S674" s="31">
        <f t="shared" si="421"/>
        <v>0.51522442116414358</v>
      </c>
      <c r="T674" s="31">
        <f t="shared" si="422"/>
        <v>7.9186366829375354E-2</v>
      </c>
      <c r="U674" s="31">
        <f t="shared" si="423"/>
        <v>5.3450539044914258E-2</v>
      </c>
      <c r="V674" s="47">
        <f t="shared" si="437"/>
        <v>4.8287859014882587E-4</v>
      </c>
      <c r="W674" s="31">
        <f t="shared" si="424"/>
        <v>0.40298391079458323</v>
      </c>
      <c r="X674" s="34">
        <f>(S674*H674*'Propiedades físicas'!$F$5*60*24*365)/(1000000)</f>
        <v>53348.101730324131</v>
      </c>
      <c r="Y674" s="34">
        <f>(U674*H674*'Propiedades físicas'!$F$7*60*24*365)/(1000000)</f>
        <v>1730.7966131189007</v>
      </c>
      <c r="Z674" s="31">
        <f t="shared" si="438"/>
        <v>326.21289226848182</v>
      </c>
      <c r="AA674" s="31">
        <f t="shared" si="439"/>
        <v>2933.7480384992646</v>
      </c>
      <c r="AB674" s="31">
        <f t="shared" si="440"/>
        <v>131.45854707796485</v>
      </c>
      <c r="AC674" s="31">
        <f t="shared" si="441"/>
        <v>344.68513775881206</v>
      </c>
      <c r="AD674" s="31">
        <f t="shared" si="425"/>
        <v>52.975679408852109</v>
      </c>
      <c r="AE674" s="31">
        <f t="shared" si="442"/>
        <v>35.758410621047638</v>
      </c>
      <c r="AF674" s="31">
        <f t="shared" si="443"/>
        <v>3824.8387056344227</v>
      </c>
      <c r="AG674" s="31">
        <f t="shared" si="444"/>
        <v>8.5288012743631028E-2</v>
      </c>
      <c r="AH674" s="31">
        <f t="shared" si="445"/>
        <v>0.76702529551834953</v>
      </c>
      <c r="AI674" s="31">
        <f t="shared" si="445"/>
        <v>3.4369696919326675E-2</v>
      </c>
      <c r="AJ674" s="31">
        <f t="shared" si="445"/>
        <v>9.0117561624507625E-2</v>
      </c>
      <c r="AK674" s="31">
        <f t="shared" si="426"/>
        <v>1.3850434877374805E-2</v>
      </c>
      <c r="AL674" s="31">
        <f t="shared" si="426"/>
        <v>9.3489983168104397E-3</v>
      </c>
      <c r="AM674" s="31">
        <f t="shared" si="446"/>
        <v>1</v>
      </c>
      <c r="AN674" s="31">
        <f>(Z674*'Propiedades físicas'!$F$4)/1000</f>
        <v>286.86509320305754</v>
      </c>
      <c r="AO674" s="31">
        <f>(AA674*'Propiedades físicas'!$F$6)/1000</f>
        <v>93.997287153516424</v>
      </c>
      <c r="AP674" s="31">
        <f>(AB674*'Propiedades físicas'!$F$9)/1000</f>
        <v>81.103350619750401</v>
      </c>
      <c r="AQ674" s="31">
        <f>(AC674*'Propiedades físicas'!$F$5)/1000</f>
        <v>101.4994325158374</v>
      </c>
      <c r="AR674" s="31">
        <f>(AD674*'Propiedades físicas'!$F$8)/1000</f>
        <v>18.780937864026242</v>
      </c>
      <c r="AS674" s="31">
        <f>(AE674*'Propiedades físicas'!$F$7)/1000</f>
        <v>3.2929920340922774</v>
      </c>
      <c r="AT674" s="31">
        <f t="shared" si="447"/>
        <v>585.5390933902803</v>
      </c>
      <c r="AU674" s="31">
        <f t="shared" si="448"/>
        <v>0.48991620959431464</v>
      </c>
      <c r="AV674" s="31">
        <f t="shared" si="452"/>
        <v>0.16053118948774317</v>
      </c>
      <c r="AW674" s="31">
        <f t="shared" si="452"/>
        <v>0.13851056493967082</v>
      </c>
      <c r="AX674" s="31">
        <f t="shared" si="452"/>
        <v>0.17334356264439002</v>
      </c>
      <c r="AY674" s="31">
        <f t="shared" si="449"/>
        <v>3.2074609664889023E-2</v>
      </c>
      <c r="AZ674" s="31">
        <f t="shared" si="449"/>
        <v>5.6238636689922841E-3</v>
      </c>
      <c r="BA674" s="31">
        <f t="shared" si="450"/>
        <v>1</v>
      </c>
      <c r="BB674" s="34">
        <f>AU674*'Propiedades físicas'!$C$4+'Diseño reactor'!AV674*'Propiedades físicas'!$C$5+'Diseño reactor'!AW674*'Propiedades físicas'!$C$8+'Diseño reactor'!AX674*'Propiedades físicas'!$C$9+'Diseño reactor'!AY674*'Propiedades físicas'!$C$7+'Diseño reactor'!AZ674*'Propiedades físicas'!$C$6</f>
        <v>876.86085334905272</v>
      </c>
      <c r="BC674" s="45">
        <f>AU674*'Propiedades físicas'!$L$4+'Diseño reactor'!AV674*'Propiedades físicas'!$L$5+'Diseño reactor'!AW674*'Propiedades físicas'!$L$8+AX674*'Propiedades físicas'!$L$9+'Diseño reactor'!AY674*'Propiedades físicas'!$L$7+'Diseño reactor'!AZ674*'Propiedades físicas'!$L$6</f>
        <v>1.9694250755756377</v>
      </c>
      <c r="BD674" s="29">
        <f t="shared" si="427"/>
        <v>3.8118563475179128</v>
      </c>
      <c r="BE674" s="58">
        <f t="shared" si="428"/>
        <v>43.859765746507847</v>
      </c>
      <c r="BF674" s="30">
        <f>AU674*'Propiedades físicas'!$I$4+'Diseño reactor'!AV674*'Propiedades físicas'!$I$5+'Diseño reactor'!AW674*'Propiedades físicas'!$I$8+'Diseño reactor'!AX674*'Propiedades físicas'!$I$9+'Diseño reactor'!AY674*'Propiedades físicas'!$I$7+'Diseño reactor'!AZ674*'Propiedades físicas'!$I$6</f>
        <v>1.9299536910780776E-2</v>
      </c>
      <c r="BG674" s="24">
        <f>AU674*'Propiedades físicas'!$O$4+'Diseño reactor'!AV674*'Propiedades físicas'!$O$5+'Diseño reactor'!AW674*'Propiedades físicas'!$O$8+'Diseño reactor'!AX674*'Propiedades físicas'!$O$9+'Diseño reactor'!AY674*'Propiedades físicas'!$O$7+'Diseño reactor'!AZ674*'Propiedades físicas'!$O$6</f>
        <v>0.1478545460772798</v>
      </c>
      <c r="BH674" s="54">
        <f t="shared" si="429"/>
        <v>42657.754749087864</v>
      </c>
      <c r="BI674" s="34">
        <f t="shared" si="451"/>
        <v>257.07016082699892</v>
      </c>
      <c r="BJ674" s="27">
        <f t="shared" si="430"/>
        <v>4812.9081606909394</v>
      </c>
      <c r="BK674" s="34">
        <f t="shared" si="431"/>
        <v>547.3925780081496</v>
      </c>
      <c r="BL674" s="27">
        <f t="shared" si="432"/>
        <v>104.91573463244649</v>
      </c>
      <c r="BM674" s="34">
        <f t="shared" si="433"/>
        <v>1.1054421768707483</v>
      </c>
      <c r="BN674" s="45">
        <f t="shared" si="434"/>
        <v>610.9213866694738</v>
      </c>
      <c r="BO674" s="45">
        <f t="shared" si="435"/>
        <v>80.096564155760007</v>
      </c>
      <c r="BP674" s="66">
        <f t="shared" si="436"/>
        <v>6.6990184531384749</v>
      </c>
    </row>
    <row r="675" spans="8:68">
      <c r="H675" s="68">
        <v>670</v>
      </c>
      <c r="I675" s="31">
        <f>('Propiedades físicas'!$C$10*'Diseño reactor'!H675)/1000</f>
        <v>586.41433867188005</v>
      </c>
      <c r="J675" s="31">
        <f t="shared" si="413"/>
        <v>0.77760717964836201</v>
      </c>
      <c r="K675" s="31">
        <f>(I675*1000)/'Propiedades físicas'!$F$10</f>
        <v>3830.5559533259561</v>
      </c>
      <c r="L675" s="31">
        <f t="shared" si="414"/>
        <v>547.22227904656518</v>
      </c>
      <c r="M675" s="31">
        <f t="shared" si="415"/>
        <v>3283.3336742793908</v>
      </c>
      <c r="N675" s="31">
        <f t="shared" si="416"/>
        <v>0.816749670218754</v>
      </c>
      <c r="O675" s="32">
        <f t="shared" si="417"/>
        <v>4.900498021312524</v>
      </c>
      <c r="P675" s="33">
        <f t="shared" si="418"/>
        <v>0.48790615416800454</v>
      </c>
      <c r="Q675" s="31">
        <f t="shared" si="419"/>
        <v>4.3859463172534294</v>
      </c>
      <c r="R675" s="31">
        <f t="shared" si="420"/>
        <v>0.19644302420891455</v>
      </c>
      <c r="S675" s="31">
        <f t="shared" si="421"/>
        <v>0.51455170405909334</v>
      </c>
      <c r="T675" s="31">
        <f t="shared" si="422"/>
        <v>7.9092795675326191E-2</v>
      </c>
      <c r="U675" s="31">
        <f t="shared" si="423"/>
        <v>5.3307696166508794E-2</v>
      </c>
      <c r="V675" s="47">
        <f t="shared" si="437"/>
        <v>4.8316920121491711E-4</v>
      </c>
      <c r="W675" s="31">
        <f t="shared" si="424"/>
        <v>0.40262460829971786</v>
      </c>
      <c r="X675" s="34">
        <f>(S675*H675*'Propiedades físicas'!$F$5*60*24*365)/(1000000)</f>
        <v>53358.085229711724</v>
      </c>
      <c r="Y675" s="34">
        <f>(U675*H675*'Propiedades físicas'!$F$7*60*24*365)/(1000000)</f>
        <v>1728.7514045432515</v>
      </c>
      <c r="Z675" s="31">
        <f t="shared" si="438"/>
        <v>326.89712329256304</v>
      </c>
      <c r="AA675" s="31">
        <f t="shared" si="439"/>
        <v>2938.5840325597978</v>
      </c>
      <c r="AB675" s="31">
        <f t="shared" si="440"/>
        <v>131.61682621997275</v>
      </c>
      <c r="AC675" s="31">
        <f t="shared" si="441"/>
        <v>344.74964171959255</v>
      </c>
      <c r="AD675" s="31">
        <f t="shared" si="425"/>
        <v>52.992173102468549</v>
      </c>
      <c r="AE675" s="31">
        <f t="shared" si="442"/>
        <v>35.71615643156089</v>
      </c>
      <c r="AF675" s="31">
        <f t="shared" si="443"/>
        <v>3830.5559533259557</v>
      </c>
      <c r="AG675" s="31">
        <f t="shared" si="444"/>
        <v>8.5339341671468907E-2</v>
      </c>
      <c r="AH675" s="31">
        <f t="shared" si="445"/>
        <v>0.76714296002080695</v>
      </c>
      <c r="AI675" s="31">
        <f t="shared" si="445"/>
        <v>3.4359719013030955E-2</v>
      </c>
      <c r="AJ675" s="31">
        <f t="shared" si="445"/>
        <v>8.9999897122050102E-2</v>
      </c>
      <c r="AK675" s="31">
        <f t="shared" si="426"/>
        <v>1.3834068408909952E-2</v>
      </c>
      <c r="AL675" s="31">
        <f t="shared" si="426"/>
        <v>9.3240137637330776E-3</v>
      </c>
      <c r="AM675" s="31">
        <f t="shared" si="446"/>
        <v>1</v>
      </c>
      <c r="AN675" s="31">
        <f>(Z675*'Propiedades físicas'!$F$4)/1000</f>
        <v>287.46679228101408</v>
      </c>
      <c r="AO675" s="31">
        <f>(AA675*'Propiedades físicas'!$F$6)/1000</f>
        <v>94.152232403215919</v>
      </c>
      <c r="AP675" s="31">
        <f>(AB675*'Propiedades físicas'!$F$9)/1000</f>
        <v>81.201000936412186</v>
      </c>
      <c r="AQ675" s="31">
        <f>(AC675*'Propiedades físicas'!$F$5)/1000</f>
        <v>101.51842699716843</v>
      </c>
      <c r="AR675" s="31">
        <f>(AD675*'Propiedades físicas'!$F$8)/1000</f>
        <v>18.786785208287142</v>
      </c>
      <c r="AS675" s="31">
        <f>(AE675*'Propiedades físicas'!$F$7)/1000</f>
        <v>3.2891008457824422</v>
      </c>
      <c r="AT675" s="31">
        <f t="shared" si="447"/>
        <v>586.41433867188016</v>
      </c>
      <c r="AU675" s="31">
        <f t="shared" si="448"/>
        <v>0.49021105611447546</v>
      </c>
      <c r="AV675" s="31">
        <f t="shared" si="452"/>
        <v>0.16055581556285489</v>
      </c>
      <c r="AW675" s="31">
        <f t="shared" si="452"/>
        <v>0.13847035377804268</v>
      </c>
      <c r="AX675" s="31">
        <f t="shared" si="452"/>
        <v>0.17311723179738214</v>
      </c>
      <c r="AY675" s="31">
        <f t="shared" si="449"/>
        <v>3.2036708465955542E-2</v>
      </c>
      <c r="AZ675" s="31">
        <f t="shared" si="449"/>
        <v>5.6088342812893122E-3</v>
      </c>
      <c r="BA675" s="31">
        <f t="shared" si="450"/>
        <v>1</v>
      </c>
      <c r="BB675" s="34">
        <f>AU675*'Propiedades físicas'!$C$4+'Diseño reactor'!AV675*'Propiedades físicas'!$C$5+'Diseño reactor'!AW675*'Propiedades físicas'!$C$8+'Diseño reactor'!AX675*'Propiedades físicas'!$C$9+'Diseño reactor'!AY675*'Propiedades físicas'!$C$7+'Diseño reactor'!AZ675*'Propiedades físicas'!$C$6</f>
        <v>876.85680488397884</v>
      </c>
      <c r="BC675" s="45">
        <f>AU675*'Propiedades físicas'!$L$4+'Diseño reactor'!AV675*'Propiedades físicas'!$L$5+'Diseño reactor'!AW675*'Propiedades físicas'!$L$8+AX675*'Propiedades físicas'!$L$9+'Diseño reactor'!AY675*'Propiedades físicas'!$L$7+'Diseño reactor'!AZ675*'Propiedades físicas'!$L$6</f>
        <v>1.969653491254876</v>
      </c>
      <c r="BD675" s="29">
        <f t="shared" si="427"/>
        <v>3.8080336016875309</v>
      </c>
      <c r="BE675" s="58">
        <f t="shared" si="428"/>
        <v>43.855383446972496</v>
      </c>
      <c r="BF675" s="30">
        <f>AU675*'Propiedades físicas'!$I$4+'Diseño reactor'!AV675*'Propiedades físicas'!$I$5+'Diseño reactor'!AW675*'Propiedades físicas'!$I$8+'Diseño reactor'!AX675*'Propiedades físicas'!$I$9+'Diseño reactor'!AY675*'Propiedades físicas'!$I$7+'Diseño reactor'!AZ675*'Propiedades físicas'!$I$6</f>
        <v>1.930134190370128E-2</v>
      </c>
      <c r="BG675" s="24">
        <f>AU675*'Propiedades físicas'!$O$4+'Diseño reactor'!AV675*'Propiedades físicas'!$O$5+'Diseño reactor'!AW675*'Propiedades físicas'!$O$8+'Diseño reactor'!AX675*'Propiedades físicas'!$O$9+'Diseño reactor'!AY675*'Propiedades físicas'!$O$7+'Diseño reactor'!AZ675*'Propiedades físicas'!$O$6</f>
        <v>0.14786356458696273</v>
      </c>
      <c r="BH675" s="54">
        <f t="shared" si="429"/>
        <v>42653.568615056109</v>
      </c>
      <c r="BI675" s="34">
        <f t="shared" si="451"/>
        <v>257.10833884415393</v>
      </c>
      <c r="BJ675" s="27">
        <f t="shared" si="430"/>
        <v>4812.8315163279831</v>
      </c>
      <c r="BK675" s="34">
        <f t="shared" si="431"/>
        <v>547.4172490467173</v>
      </c>
      <c r="BL675" s="27">
        <f t="shared" si="432"/>
        <v>104.9166408971236</v>
      </c>
      <c r="BM675" s="34">
        <f t="shared" si="433"/>
        <v>1.1054421768707483</v>
      </c>
      <c r="BN675" s="45">
        <f t="shared" si="434"/>
        <v>611.99483399921576</v>
      </c>
      <c r="BO675" s="45">
        <f t="shared" si="435"/>
        <v>80.140706108449024</v>
      </c>
      <c r="BP675" s="66">
        <f t="shared" si="436"/>
        <v>6.6989875237816294</v>
      </c>
    </row>
    <row r="676" spans="8:68">
      <c r="H676" s="68">
        <v>671</v>
      </c>
      <c r="I676" s="31">
        <f>('Propiedades físicas'!$C$10*'Diseño reactor'!H676)/1000</f>
        <v>587.28958395347991</v>
      </c>
      <c r="J676" s="31">
        <f t="shared" si="413"/>
        <v>0.77644830158629285</v>
      </c>
      <c r="K676" s="31">
        <f>(I676*1000)/'Propiedades físicas'!$F$10</f>
        <v>3836.2732010174873</v>
      </c>
      <c r="L676" s="31">
        <f t="shared" si="414"/>
        <v>548.03902871678383</v>
      </c>
      <c r="M676" s="31">
        <f t="shared" si="415"/>
        <v>3288.234172300703</v>
      </c>
      <c r="N676" s="31">
        <f t="shared" si="416"/>
        <v>0.81674967021875389</v>
      </c>
      <c r="O676" s="32">
        <f t="shared" si="417"/>
        <v>4.9004980213125231</v>
      </c>
      <c r="P676" s="33">
        <f t="shared" si="418"/>
        <v>0.48819909152716751</v>
      </c>
      <c r="Q676" s="31">
        <f t="shared" si="419"/>
        <v>4.3866173714737933</v>
      </c>
      <c r="R676" s="31">
        <f t="shared" si="420"/>
        <v>0.19638586936312746</v>
      </c>
      <c r="S676" s="31">
        <f t="shared" si="421"/>
        <v>0.51388064983872905</v>
      </c>
      <c r="T676" s="31">
        <f t="shared" si="422"/>
        <v>7.8999347509775456E-2</v>
      </c>
      <c r="U676" s="31">
        <f t="shared" si="423"/>
        <v>5.3165361818683553E-2</v>
      </c>
      <c r="V676" s="47">
        <f t="shared" si="437"/>
        <v>4.8345929452204938E-4</v>
      </c>
      <c r="W676" s="31">
        <f t="shared" si="424"/>
        <v>0.402265945945946</v>
      </c>
      <c r="X676" s="34">
        <f>(S676*H676*'Propiedades físicas'!$F$5*60*24*365)/(1000000)</f>
        <v>53368.033187147259</v>
      </c>
      <c r="Y676" s="34">
        <f>(U676*H676*'Propiedades físicas'!$F$7*60*24*365)/(1000000)</f>
        <v>1726.7088841585767</v>
      </c>
      <c r="Z676" s="31">
        <f t="shared" si="438"/>
        <v>327.58159041472942</v>
      </c>
      <c r="AA676" s="31">
        <f t="shared" si="439"/>
        <v>2943.4202562589153</v>
      </c>
      <c r="AB676" s="31">
        <f t="shared" si="440"/>
        <v>131.77491834265854</v>
      </c>
      <c r="AC676" s="31">
        <f t="shared" si="441"/>
        <v>344.81391604178719</v>
      </c>
      <c r="AD676" s="31">
        <f t="shared" si="425"/>
        <v>53.008562179059332</v>
      </c>
      <c r="AE676" s="31">
        <f t="shared" si="442"/>
        <v>35.673957780336664</v>
      </c>
      <c r="AF676" s="31">
        <f t="shared" si="443"/>
        <v>3836.2732010174868</v>
      </c>
      <c r="AG676" s="31">
        <f t="shared" si="444"/>
        <v>8.5390579150579168E-2</v>
      </c>
      <c r="AH676" s="31">
        <f t="shared" si="445"/>
        <v>0.76726033366920743</v>
      </c>
      <c r="AI676" s="31">
        <f t="shared" si="445"/>
        <v>3.4349722096879899E-2</v>
      </c>
      <c r="AJ676" s="31">
        <f t="shared" si="445"/>
        <v>8.9882523473649611E-2</v>
      </c>
      <c r="AK676" s="31">
        <f t="shared" si="426"/>
        <v>1.3817723452281756E-2</v>
      </c>
      <c r="AL676" s="31">
        <f t="shared" si="426"/>
        <v>9.2991181574020674E-3</v>
      </c>
      <c r="AM676" s="31">
        <f t="shared" si="446"/>
        <v>0.99999999999999989</v>
      </c>
      <c r="AN676" s="31">
        <f>(Z676*'Propiedades físicas'!$F$4)/1000</f>
        <v>288.06869897890476</v>
      </c>
      <c r="AO676" s="31">
        <f>(AA676*'Propiedades físicas'!$F$6)/1000</f>
        <v>94.307185010535648</v>
      </c>
      <c r="AP676" s="31">
        <f>(AB676*'Propiedades físicas'!$F$9)/1000</f>
        <v>81.298535871503177</v>
      </c>
      <c r="AQ676" s="31">
        <f>(AC676*'Propiedades físicas'!$F$5)/1000</f>
        <v>101.53735385682508</v>
      </c>
      <c r="AR676" s="31">
        <f>(AD676*'Propiedades físicas'!$F$8)/1000</f>
        <v>18.792595463720108</v>
      </c>
      <c r="AS676" s="31">
        <f>(AE676*'Propiedades físicas'!$F$7)/1000</f>
        <v>3.2852147719912037</v>
      </c>
      <c r="AT676" s="31">
        <f t="shared" si="447"/>
        <v>587.28958395347991</v>
      </c>
      <c r="AU676" s="31">
        <f t="shared" si="448"/>
        <v>0.49050537732970095</v>
      </c>
      <c r="AV676" s="31">
        <f t="shared" si="452"/>
        <v>0.16058038076494452</v>
      </c>
      <c r="AW676" s="31">
        <f t="shared" si="452"/>
        <v>0.13843006600631785</v>
      </c>
      <c r="AX676" s="31">
        <f t="shared" si="452"/>
        <v>0.17289146041600492</v>
      </c>
      <c r="AY676" s="31">
        <f t="shared" si="449"/>
        <v>3.1998857083780148E-2</v>
      </c>
      <c r="AZ676" s="31">
        <f t="shared" si="449"/>
        <v>5.5938583992516892E-3</v>
      </c>
      <c r="BA676" s="31">
        <f t="shared" si="450"/>
        <v>0.99999999999999989</v>
      </c>
      <c r="BB676" s="34">
        <f>AU676*'Propiedades físicas'!$C$4+'Diseño reactor'!AV676*'Propiedades físicas'!$C$5+'Diseño reactor'!AW676*'Propiedades físicas'!$C$8+'Diseño reactor'!AX676*'Propiedades físicas'!$C$9+'Diseño reactor'!AY676*'Propiedades físicas'!$C$7+'Diseño reactor'!AZ676*'Propiedades físicas'!$C$6</f>
        <v>876.85276997963194</v>
      </c>
      <c r="BC676" s="45">
        <f>AU676*'Propiedades físicas'!$L$4+'Diseño reactor'!AV676*'Propiedades físicas'!$L$5+'Diseño reactor'!AW676*'Propiedades físicas'!$L$8+AX676*'Propiedades físicas'!$L$9+'Diseño reactor'!AY676*'Propiedades físicas'!$L$7+'Diseño reactor'!AZ676*'Propiedades físicas'!$L$6</f>
        <v>1.9698814830940137</v>
      </c>
      <c r="BD676" s="29">
        <f t="shared" si="427"/>
        <v>3.8042185246479954</v>
      </c>
      <c r="BE676" s="58">
        <f t="shared" si="428"/>
        <v>43.851010567992809</v>
      </c>
      <c r="BF676" s="30">
        <f>AU676*'Propiedades físicas'!$I$4+'Diseño reactor'!AV676*'Propiedades físicas'!$I$5+'Diseño reactor'!AW676*'Propiedades físicas'!$I$8+'Diseño reactor'!AX676*'Propiedades físicas'!$I$9+'Diseño reactor'!AY676*'Propiedades físicas'!$I$7+'Diseño reactor'!AZ676*'Propiedades físicas'!$I$6</f>
        <v>1.9303141051515441E-2</v>
      </c>
      <c r="BG676" s="24">
        <f>AU676*'Propiedades físicas'!$O$4+'Diseño reactor'!AV676*'Propiedades físicas'!$O$5+'Diseño reactor'!AW676*'Propiedades físicas'!$O$8+'Diseño reactor'!AX676*'Propiedades físicas'!$O$9+'Diseño reactor'!AY676*'Propiedades físicas'!$O$7+'Diseño reactor'!AZ676*'Propiedades físicas'!$O$6</f>
        <v>0.14787257056728378</v>
      </c>
      <c r="BH676" s="54">
        <f t="shared" si="429"/>
        <v>42649.396837966357</v>
      </c>
      <c r="BI676" s="34">
        <f t="shared" si="451"/>
        <v>257.14640637582204</v>
      </c>
      <c r="BJ676" s="27">
        <f t="shared" si="430"/>
        <v>4812.7551976956493</v>
      </c>
      <c r="BK676" s="34">
        <f t="shared" si="431"/>
        <v>547.44190968793203</v>
      </c>
      <c r="BL676" s="27">
        <f t="shared" si="432"/>
        <v>104.91754671387778</v>
      </c>
      <c r="BM676" s="34">
        <f t="shared" si="433"/>
        <v>1.1054421768707483</v>
      </c>
      <c r="BN676" s="45">
        <f t="shared" si="434"/>
        <v>613.06856031564826</v>
      </c>
      <c r="BO676" s="45">
        <f t="shared" si="435"/>
        <v>80.184769465377173</v>
      </c>
      <c r="BP676" s="66">
        <f t="shared" si="436"/>
        <v>6.6989566980256692</v>
      </c>
    </row>
    <row r="677" spans="8:68">
      <c r="H677" s="68">
        <v>672</v>
      </c>
      <c r="I677" s="31">
        <f>('Propiedades físicas'!$C$10*'Diseño reactor'!H677)/1000</f>
        <v>588.16482923507965</v>
      </c>
      <c r="J677" s="31">
        <f t="shared" si="413"/>
        <v>0.77529287256607526</v>
      </c>
      <c r="K677" s="31">
        <f>(I677*1000)/'Propiedades físicas'!$F$10</f>
        <v>3841.9904487090184</v>
      </c>
      <c r="L677" s="31">
        <f t="shared" si="414"/>
        <v>548.8557783870026</v>
      </c>
      <c r="M677" s="31">
        <f t="shared" si="415"/>
        <v>3293.1346703220156</v>
      </c>
      <c r="N677" s="31">
        <f t="shared" si="416"/>
        <v>0.81674967021875389</v>
      </c>
      <c r="O677" s="32">
        <f t="shared" si="417"/>
        <v>4.9004980213125231</v>
      </c>
      <c r="P677" s="33">
        <f t="shared" si="418"/>
        <v>0.48849150744730113</v>
      </c>
      <c r="Q677" s="31">
        <f t="shared" si="419"/>
        <v>4.3872867687137163</v>
      </c>
      <c r="R677" s="31">
        <f t="shared" si="420"/>
        <v>0.19632860668454369</v>
      </c>
      <c r="S677" s="31">
        <f t="shared" si="421"/>
        <v>0.51321125259880773</v>
      </c>
      <c r="T677" s="31">
        <f t="shared" si="422"/>
        <v>7.8906022346463253E-2</v>
      </c>
      <c r="U677" s="31">
        <f t="shared" si="423"/>
        <v>5.3023533740445834E-2</v>
      </c>
      <c r="V677" s="47">
        <f t="shared" si="437"/>
        <v>4.8374887145266723E-4</v>
      </c>
      <c r="W677" s="31">
        <f t="shared" si="424"/>
        <v>0.40190792202405645</v>
      </c>
      <c r="X677" s="34">
        <f>(S677*H677*'Propiedades físicas'!$F$5*60*24*365)/(1000000)</f>
        <v>53377.94576065486</v>
      </c>
      <c r="Y677" s="34">
        <f>(U677*H677*'Propiedades físicas'!$F$7*60*24*365)/(1000000)</f>
        <v>1724.6690522651954</v>
      </c>
      <c r="Z677" s="31">
        <f t="shared" si="438"/>
        <v>328.26629300458637</v>
      </c>
      <c r="AA677" s="31">
        <f t="shared" si="439"/>
        <v>2948.2567085756173</v>
      </c>
      <c r="AB677" s="31">
        <f t="shared" si="440"/>
        <v>131.93282369201336</v>
      </c>
      <c r="AC677" s="31">
        <f t="shared" si="441"/>
        <v>344.8779617463988</v>
      </c>
      <c r="AD677" s="31">
        <f t="shared" si="425"/>
        <v>53.024847016823308</v>
      </c>
      <c r="AE677" s="31">
        <f t="shared" si="442"/>
        <v>35.631814673579598</v>
      </c>
      <c r="AF677" s="31">
        <f t="shared" si="443"/>
        <v>3841.9904487090189</v>
      </c>
      <c r="AG677" s="31">
        <f t="shared" si="444"/>
        <v>8.5441725425134785E-2</v>
      </c>
      <c r="AH677" s="31">
        <f t="shared" si="445"/>
        <v>0.76737741749625821</v>
      </c>
      <c r="AI677" s="31">
        <f t="shared" si="445"/>
        <v>3.4339706319765913E-2</v>
      </c>
      <c r="AJ677" s="31">
        <f t="shared" si="445"/>
        <v>8.9765439646598888E-2</v>
      </c>
      <c r="AK677" s="31">
        <f t="shared" si="426"/>
        <v>1.380140000989348E-2</v>
      </c>
      <c r="AL677" s="31">
        <f t="shared" si="426"/>
        <v>9.2743111023486681E-3</v>
      </c>
      <c r="AM677" s="31">
        <f t="shared" si="446"/>
        <v>0.99999999999999989</v>
      </c>
      <c r="AN677" s="31">
        <f>(Z677*'Propiedades físicas'!$F$4)/1000</f>
        <v>288.67081274237313</v>
      </c>
      <c r="AO677" s="31">
        <f>(AA677*'Propiedades físicas'!$F$6)/1000</f>
        <v>94.462144942762777</v>
      </c>
      <c r="AP677" s="31">
        <f>(AB677*'Propiedades físicas'!$F$9)/1000</f>
        <v>81.395955576787628</v>
      </c>
      <c r="AQ677" s="31">
        <f>(AC677*'Propiedades físicas'!$F$5)/1000</f>
        <v>101.55621339546207</v>
      </c>
      <c r="AR677" s="31">
        <f>(AD677*'Propiedades físicas'!$F$8)/1000</f>
        <v>18.798368764404191</v>
      </c>
      <c r="AS677" s="31">
        <f>(AE677*'Propiedades físicas'!$F$7)/1000</f>
        <v>3.2813338132899452</v>
      </c>
      <c r="AT677" s="31">
        <f t="shared" si="447"/>
        <v>588.16482923507988</v>
      </c>
      <c r="AU677" s="31">
        <f t="shared" si="448"/>
        <v>0.49079917464258327</v>
      </c>
      <c r="AV677" s="31">
        <f t="shared" si="452"/>
        <v>0.16060488531014799</v>
      </c>
      <c r="AW677" s="31">
        <f t="shared" si="452"/>
        <v>0.13838970222453575</v>
      </c>
      <c r="AX677" s="31">
        <f t="shared" si="452"/>
        <v>0.17266624651381815</v>
      </c>
      <c r="AY677" s="31">
        <f t="shared" si="449"/>
        <v>3.1961055523928292E-2</v>
      </c>
      <c r="AZ677" s="31">
        <f t="shared" si="449"/>
        <v>5.5789357849863027E-3</v>
      </c>
      <c r="BA677" s="31">
        <f t="shared" si="450"/>
        <v>0.99999999999999967</v>
      </c>
      <c r="BB677" s="34">
        <f>AU677*'Propiedades físicas'!$C$4+'Diseño reactor'!AV677*'Propiedades físicas'!$C$5+'Diseño reactor'!AW677*'Propiedades físicas'!$C$8+'Diseño reactor'!AX677*'Propiedades físicas'!$C$9+'Diseño reactor'!AY677*'Propiedades físicas'!$C$7+'Diseño reactor'!AZ677*'Propiedades físicas'!$C$6</f>
        <v>876.84874857832381</v>
      </c>
      <c r="BC677" s="45">
        <f>AU677*'Propiedades físicas'!$L$4+'Diseño reactor'!AV677*'Propiedades físicas'!$L$5+'Diseño reactor'!AW677*'Propiedades físicas'!$L$8+AX677*'Propiedades físicas'!$L$9+'Diseño reactor'!AY677*'Propiedades físicas'!$L$7+'Diseño reactor'!AZ677*'Propiedades físicas'!$L$6</f>
        <v>1.9701090522387661</v>
      </c>
      <c r="BD677" s="29">
        <f t="shared" si="427"/>
        <v>3.8004110933911965</v>
      </c>
      <c r="BE677" s="58">
        <f t="shared" si="428"/>
        <v>43.846647078483983</v>
      </c>
      <c r="BF677" s="30">
        <f>AU677*'Propiedades físicas'!$I$4+'Diseño reactor'!AV677*'Propiedades físicas'!$I$5+'Diseño reactor'!AW677*'Propiedades físicas'!$I$8+'Diseño reactor'!AX677*'Propiedades físicas'!$I$9+'Diseño reactor'!AY677*'Propiedades físicas'!$I$7+'Diseño reactor'!AZ677*'Propiedades físicas'!$I$6</f>
        <v>1.9304934378205987E-2</v>
      </c>
      <c r="BG677" s="24">
        <f>AU677*'Propiedades físicas'!$O$4+'Diseño reactor'!AV677*'Propiedades físicas'!$O$5+'Diseño reactor'!AW677*'Propiedades físicas'!$O$8+'Diseño reactor'!AX677*'Propiedades físicas'!$O$9+'Diseño reactor'!AY677*'Propiedades físicas'!$O$7+'Diseño reactor'!AZ677*'Propiedades físicas'!$O$6</f>
        <v>0.14788156403705843</v>
      </c>
      <c r="BH677" s="54">
        <f t="shared" si="429"/>
        <v>42645.239354230915</v>
      </c>
      <c r="BI677" s="34">
        <f t="shared" si="451"/>
        <v>257.18436384570646</v>
      </c>
      <c r="BJ677" s="27">
        <f t="shared" si="430"/>
        <v>4812.6792032647945</v>
      </c>
      <c r="BK677" s="34">
        <f t="shared" si="431"/>
        <v>547.4665598364785</v>
      </c>
      <c r="BL677" s="27">
        <f t="shared" si="432"/>
        <v>104.91845207929902</v>
      </c>
      <c r="BM677" s="34">
        <f t="shared" si="433"/>
        <v>1.1054421768707483</v>
      </c>
      <c r="BN677" s="45">
        <f t="shared" si="434"/>
        <v>614.14256483859106</v>
      </c>
      <c r="BO677" s="45">
        <f t="shared" si="435"/>
        <v>80.228754436235292</v>
      </c>
      <c r="BP677" s="66">
        <f t="shared" si="436"/>
        <v>6.6989259754298685</v>
      </c>
    </row>
    <row r="678" spans="8:68">
      <c r="H678" s="68">
        <v>673</v>
      </c>
      <c r="I678" s="31">
        <f>('Propiedades físicas'!$C$10*'Diseño reactor'!H678)/1000</f>
        <v>589.04007451667951</v>
      </c>
      <c r="J678" s="31">
        <f t="shared" si="413"/>
        <v>0.77414087721307956</v>
      </c>
      <c r="K678" s="31">
        <f>(I678*1000)/'Propiedades físicas'!$F$10</f>
        <v>3847.7076964005496</v>
      </c>
      <c r="L678" s="31">
        <f t="shared" si="414"/>
        <v>549.67252805722137</v>
      </c>
      <c r="M678" s="31">
        <f t="shared" si="415"/>
        <v>3298.0351683433282</v>
      </c>
      <c r="N678" s="31">
        <f t="shared" si="416"/>
        <v>0.81674967021875389</v>
      </c>
      <c r="O678" s="32">
        <f t="shared" si="417"/>
        <v>4.9004980213125231</v>
      </c>
      <c r="P678" s="33">
        <f t="shared" si="418"/>
        <v>0.48878340331943776</v>
      </c>
      <c r="Q678" s="31">
        <f t="shared" si="419"/>
        <v>4.3879545148504313</v>
      </c>
      <c r="R678" s="31">
        <f t="shared" si="420"/>
        <v>0.19627123701939631</v>
      </c>
      <c r="S678" s="31">
        <f t="shared" si="421"/>
        <v>0.51254350646209135</v>
      </c>
      <c r="T678" s="31">
        <f t="shared" si="422"/>
        <v>7.8812820197064357E-2</v>
      </c>
      <c r="U678" s="31">
        <f t="shared" si="423"/>
        <v>5.2882209682855459E-2</v>
      </c>
      <c r="V678" s="47">
        <f t="shared" si="437"/>
        <v>4.8403793338429763E-4</v>
      </c>
      <c r="W678" s="31">
        <f t="shared" si="424"/>
        <v>0.40155053483091746</v>
      </c>
      <c r="X678" s="34">
        <f>(S678*H678*'Propiedades físicas'!$F$5*60*24*365)/(1000000)</f>
        <v>53387.823107416247</v>
      </c>
      <c r="Y678" s="34">
        <f>(U678*H678*'Propiedades físicas'!$F$7*60*24*365)/(1000000)</f>
        <v>1722.6319091182875</v>
      </c>
      <c r="Z678" s="31">
        <f t="shared" si="438"/>
        <v>328.95123043398161</v>
      </c>
      <c r="AA678" s="31">
        <f t="shared" si="439"/>
        <v>2953.0933884943402</v>
      </c>
      <c r="AB678" s="31">
        <f t="shared" si="440"/>
        <v>132.09054251405371</v>
      </c>
      <c r="AC678" s="31">
        <f t="shared" si="441"/>
        <v>344.94177984898749</v>
      </c>
      <c r="AD678" s="31">
        <f t="shared" si="425"/>
        <v>53.041027992624315</v>
      </c>
      <c r="AE678" s="31">
        <f t="shared" si="442"/>
        <v>35.589727116561725</v>
      </c>
      <c r="AF678" s="31">
        <f t="shared" si="443"/>
        <v>3847.7076964005487</v>
      </c>
      <c r="AG678" s="31">
        <f t="shared" si="444"/>
        <v>8.5492780738440369E-2</v>
      </c>
      <c r="AH678" s="31">
        <f t="shared" si="445"/>
        <v>0.76749421252994299</v>
      </c>
      <c r="AI678" s="31">
        <f t="shared" si="445"/>
        <v>3.4329671829703097E-2</v>
      </c>
      <c r="AJ678" s="31">
        <f t="shared" si="445"/>
        <v>8.9648644612914177E-2</v>
      </c>
      <c r="AK678" s="31">
        <f t="shared" si="426"/>
        <v>1.378509808378716E-2</v>
      </c>
      <c r="AL678" s="31">
        <f t="shared" si="426"/>
        <v>9.2495922052122578E-3</v>
      </c>
      <c r="AM678" s="31">
        <f t="shared" si="446"/>
        <v>1</v>
      </c>
      <c r="AN678" s="31">
        <f>(Z678*'Propiedades físicas'!$F$4)/1000</f>
        <v>289.27313301903473</v>
      </c>
      <c r="AO678" s="31">
        <f>(AA678*'Propiedades físicas'!$F$6)/1000</f>
        <v>94.617112167358655</v>
      </c>
      <c r="AP678" s="31">
        <f>(AB678*'Propiedades físicas'!$F$9)/1000</f>
        <v>81.493260204045427</v>
      </c>
      <c r="AQ678" s="31">
        <f>(AC678*'Propiedades físicas'!$F$5)/1000</f>
        <v>101.57500591213136</v>
      </c>
      <c r="AR678" s="31">
        <f>(AD678*'Propiedades físicas'!$F$8)/1000</f>
        <v>18.804105243945166</v>
      </c>
      <c r="AS678" s="31">
        <f>(AE678*'Propiedades físicas'!$F$7)/1000</f>
        <v>3.2774579701641695</v>
      </c>
      <c r="AT678" s="31">
        <f t="shared" si="447"/>
        <v>589.04007451667951</v>
      </c>
      <c r="AU678" s="31">
        <f t="shared" si="448"/>
        <v>0.49109244945072672</v>
      </c>
      <c r="AV678" s="31">
        <f t="shared" si="452"/>
        <v>0.16062932941361266</v>
      </c>
      <c r="AW678" s="31">
        <f t="shared" si="452"/>
        <v>0.1383492630291962</v>
      </c>
      <c r="AX678" s="31">
        <f t="shared" si="452"/>
        <v>0.17244158811346735</v>
      </c>
      <c r="AY678" s="31">
        <f t="shared" si="449"/>
        <v>3.1923303791128906E-2</v>
      </c>
      <c r="AZ678" s="31">
        <f t="shared" si="449"/>
        <v>5.5640662018681779E-3</v>
      </c>
      <c r="BA678" s="31">
        <f t="shared" si="450"/>
        <v>1</v>
      </c>
      <c r="BB678" s="34">
        <f>AU678*'Propiedades físicas'!$C$4+'Diseño reactor'!AV678*'Propiedades físicas'!$C$5+'Diseño reactor'!AW678*'Propiedades físicas'!$C$8+'Diseño reactor'!AX678*'Propiedades físicas'!$C$9+'Diseño reactor'!AY678*'Propiedades físicas'!$C$7+'Diseño reactor'!AZ678*'Propiedades físicas'!$C$6</f>
        <v>876.8447406226652</v>
      </c>
      <c r="BC678" s="45">
        <f>AU678*'Propiedades físicas'!$L$4+'Diseño reactor'!AV678*'Propiedades físicas'!$L$5+'Diseño reactor'!AW678*'Propiedades físicas'!$L$8+AX678*'Propiedades físicas'!$L$9+'Diseño reactor'!AY678*'Propiedades físicas'!$L$7+'Diseño reactor'!AZ678*'Propiedades físicas'!$L$6</f>
        <v>1.9703361998308331</v>
      </c>
      <c r="BD678" s="29">
        <f t="shared" si="427"/>
        <v>3.7966112850005711</v>
      </c>
      <c r="BE678" s="58">
        <f t="shared" si="428"/>
        <v>43.842292947501775</v>
      </c>
      <c r="BF678" s="30">
        <f>AU678*'Propiedades físicas'!$I$4+'Diseño reactor'!AV678*'Propiedades físicas'!$I$5+'Diseño reactor'!AW678*'Propiedades físicas'!$I$8+'Diseño reactor'!AX678*'Propiedades físicas'!$I$9+'Diseño reactor'!AY678*'Propiedades físicas'!$I$7+'Diseño reactor'!AZ678*'Propiedades físicas'!$I$6</f>
        <v>1.9306721907635768E-2</v>
      </c>
      <c r="BG678" s="24">
        <f>AU678*'Propiedades físicas'!$O$4+'Diseño reactor'!AV678*'Propiedades físicas'!$O$5+'Diseño reactor'!AW678*'Propiedades físicas'!$O$8+'Diseño reactor'!AX678*'Propiedades físicas'!$O$9+'Diseño reactor'!AY678*'Propiedades físicas'!$O$7+'Diseño reactor'!AZ678*'Propiedades físicas'!$O$6</f>
        <v>0.14789054501510585</v>
      </c>
      <c r="BH678" s="54">
        <f t="shared" si="429"/>
        <v>42641.096100611605</v>
      </c>
      <c r="BI678" s="34">
        <f t="shared" si="451"/>
        <v>257.22221167550765</v>
      </c>
      <c r="BJ678" s="27">
        <f t="shared" si="430"/>
        <v>4812.6035315147838</v>
      </c>
      <c r="BK678" s="34">
        <f t="shared" si="431"/>
        <v>547.4911993979573</v>
      </c>
      <c r="BL678" s="27">
        <f t="shared" si="432"/>
        <v>104.91935699001188</v>
      </c>
      <c r="BM678" s="34">
        <f t="shared" si="433"/>
        <v>1.1054421768707483</v>
      </c>
      <c r="BN678" s="45">
        <f t="shared" si="434"/>
        <v>615.2168467907436</v>
      </c>
      <c r="BO678" s="45">
        <f t="shared" si="435"/>
        <v>80.272661229969032</v>
      </c>
      <c r="BP678" s="66">
        <f t="shared" si="436"/>
        <v>6.6988953555557877</v>
      </c>
    </row>
    <row r="679" spans="8:68">
      <c r="H679" s="68">
        <v>674</v>
      </c>
      <c r="I679" s="31">
        <f>('Propiedades físicas'!$C$10*'Diseño reactor'!H679)/1000</f>
        <v>589.91531979827937</v>
      </c>
      <c r="J679" s="31">
        <f t="shared" si="413"/>
        <v>0.77299230024392063</v>
      </c>
      <c r="K679" s="31">
        <f>(I679*1000)/'Propiedades físicas'!$F$10</f>
        <v>3853.4249440920808</v>
      </c>
      <c r="L679" s="31">
        <f t="shared" si="414"/>
        <v>550.48927772744003</v>
      </c>
      <c r="M679" s="31">
        <f t="shared" si="415"/>
        <v>3302.9356663646404</v>
      </c>
      <c r="N679" s="31">
        <f t="shared" si="416"/>
        <v>0.81674967021875378</v>
      </c>
      <c r="O679" s="32">
        <f t="shared" si="417"/>
        <v>4.9004980213125231</v>
      </c>
      <c r="P679" s="33">
        <f t="shared" si="418"/>
        <v>0.48907478052966619</v>
      </c>
      <c r="Q679" s="31">
        <f t="shared" si="419"/>
        <v>4.3886206157343253</v>
      </c>
      <c r="R679" s="31">
        <f t="shared" si="420"/>
        <v>0.19621376120892783</v>
      </c>
      <c r="S679" s="31">
        <f t="shared" si="421"/>
        <v>0.51187740557819716</v>
      </c>
      <c r="T679" s="31">
        <f t="shared" si="422"/>
        <v>7.8719741071209923E-2</v>
      </c>
      <c r="U679" s="31">
        <f t="shared" si="423"/>
        <v>5.2741387408949847E-2</v>
      </c>
      <c r="V679" s="47">
        <f t="shared" si="437"/>
        <v>4.8432648168957233E-4</v>
      </c>
      <c r="W679" s="31">
        <f t="shared" si="424"/>
        <v>0.40119378266944988</v>
      </c>
      <c r="X679" s="34">
        <f>(S679*H679*'Propiedades físicas'!$F$5*60*24*365)/(1000000)</f>
        <v>53397.665383776031</v>
      </c>
      <c r="Y679" s="34">
        <f>(U679*H679*'Propiedades físicas'!$F$7*60*24*365)/(1000000)</f>
        <v>1720.5974549283628</v>
      </c>
      <c r="Z679" s="31">
        <f t="shared" si="438"/>
        <v>329.63640207699501</v>
      </c>
      <c r="AA679" s="31">
        <f t="shared" si="439"/>
        <v>2957.930295004935</v>
      </c>
      <c r="AB679" s="31">
        <f t="shared" si="440"/>
        <v>132.24807505481735</v>
      </c>
      <c r="AC679" s="31">
        <f t="shared" si="441"/>
        <v>345.0053713597049</v>
      </c>
      <c r="AD679" s="31">
        <f t="shared" si="425"/>
        <v>53.057105481995485</v>
      </c>
      <c r="AE679" s="31">
        <f t="shared" si="442"/>
        <v>35.547695113632194</v>
      </c>
      <c r="AF679" s="31">
        <f t="shared" si="443"/>
        <v>3853.4249440920803</v>
      </c>
      <c r="AG679" s="31">
        <f t="shared" si="444"/>
        <v>8.5543745332935725E-2</v>
      </c>
      <c r="AH679" s="31">
        <f t="shared" si="445"/>
        <v>0.76761071979354822</v>
      </c>
      <c r="AI679" s="31">
        <f t="shared" si="445"/>
        <v>3.4319618773832584E-2</v>
      </c>
      <c r="AJ679" s="31">
        <f t="shared" si="445"/>
        <v>8.9532137349308843E-2</v>
      </c>
      <c r="AK679" s="31">
        <f t="shared" si="426"/>
        <v>1.3768817675647362E-2</v>
      </c>
      <c r="AL679" s="31">
        <f t="shared" si="426"/>
        <v>9.2249610747271778E-3</v>
      </c>
      <c r="AM679" s="31">
        <f t="shared" si="446"/>
        <v>1</v>
      </c>
      <c r="AN679" s="31">
        <f>(Z679*'Propiedades físicas'!$F$4)/1000</f>
        <v>289.87565925846786</v>
      </c>
      <c r="AO679" s="31">
        <f>(AA679*'Propiedades físicas'!$F$6)/1000</f>
        <v>94.772086651958119</v>
      </c>
      <c r="AP679" s="31">
        <f>(AB679*'Propiedades físicas'!$F$9)/1000</f>
        <v>81.590449905069562</v>
      </c>
      <c r="AQ679" s="31">
        <f>(AC679*'Propiedades físicas'!$F$5)/1000</f>
        <v>101.59373170429231</v>
      </c>
      <c r="AR679" s="31">
        <f>(AD679*'Propiedades físicas'!$F$8)/1000</f>
        <v>18.80980503547703</v>
      </c>
      <c r="AS679" s="31">
        <f>(AE679*'Propiedades físicas'!$F$7)/1000</f>
        <v>3.2735872430143891</v>
      </c>
      <c r="AT679" s="31">
        <f t="shared" si="447"/>
        <v>589.91531979827926</v>
      </c>
      <c r="AU679" s="31">
        <f t="shared" si="448"/>
        <v>0.49138520314676765</v>
      </c>
      <c r="AV679" s="31">
        <f t="shared" si="452"/>
        <v>0.16065371328950281</v>
      </c>
      <c r="AW679" s="31">
        <f t="shared" si="452"/>
        <v>0.13830874901328094</v>
      </c>
      <c r="AX679" s="31">
        <f t="shared" si="452"/>
        <v>0.172217483246633</v>
      </c>
      <c r="AY679" s="31">
        <f t="shared" si="449"/>
        <v>3.1885601889283056E-2</v>
      </c>
      <c r="AZ679" s="31">
        <f t="shared" si="449"/>
        <v>5.5492494145325602E-3</v>
      </c>
      <c r="BA679" s="31">
        <f t="shared" si="450"/>
        <v>1</v>
      </c>
      <c r="BB679" s="34">
        <f>AU679*'Propiedades físicas'!$C$4+'Diseño reactor'!AV679*'Propiedades físicas'!$C$5+'Diseño reactor'!AW679*'Propiedades físicas'!$C$8+'Diseño reactor'!AX679*'Propiedades físicas'!$C$9+'Diseño reactor'!AY679*'Propiedades físicas'!$C$7+'Diseño reactor'!AZ679*'Propiedades físicas'!$C$6</f>
        <v>876.84074605556088</v>
      </c>
      <c r="BC679" s="45">
        <f>AU679*'Propiedades físicas'!$L$4+'Diseño reactor'!AV679*'Propiedades físicas'!$L$5+'Diseño reactor'!AW679*'Propiedades físicas'!$L$8+AX679*'Propiedades físicas'!$L$9+'Diseño reactor'!AY679*'Propiedades físicas'!$L$7+'Diseño reactor'!AZ679*'Propiedades físicas'!$L$6</f>
        <v>1.9705629270079159</v>
      </c>
      <c r="BD679" s="29">
        <f t="shared" si="427"/>
        <v>3.7928190766506598</v>
      </c>
      <c r="BE679" s="58">
        <f t="shared" si="428"/>
        <v>43.837948144241707</v>
      </c>
      <c r="BF679" s="30">
        <f>AU679*'Propiedades físicas'!$I$4+'Diseño reactor'!AV679*'Propiedades físicas'!$I$5+'Diseño reactor'!AW679*'Propiedades físicas'!$I$8+'Diseño reactor'!AX679*'Propiedades físicas'!$I$9+'Diseño reactor'!AY679*'Propiedades físicas'!$I$7+'Diseño reactor'!AZ679*'Propiedades físicas'!$I$6</f>
        <v>1.9308503663548388E-2</v>
      </c>
      <c r="BG679" s="24">
        <f>AU679*'Propiedades físicas'!$O$4+'Diseño reactor'!AV679*'Propiedades físicas'!$O$5+'Diseño reactor'!AW679*'Propiedades físicas'!$O$8+'Diseño reactor'!AX679*'Propiedades físicas'!$O$9+'Diseño reactor'!AY679*'Propiedades físicas'!$O$7+'Diseño reactor'!AZ679*'Propiedades físicas'!$O$6</f>
        <v>0.1478995135202481</v>
      </c>
      <c r="BH679" s="54">
        <f t="shared" si="429"/>
        <v>42636.967014217487</v>
      </c>
      <c r="BI679" s="34">
        <f t="shared" si="451"/>
        <v>257.25995028493418</v>
      </c>
      <c r="BJ679" s="27">
        <f t="shared" si="430"/>
        <v>4812.5281809334401</v>
      </c>
      <c r="BK679" s="34">
        <f t="shared" si="431"/>
        <v>547.51582827887717</v>
      </c>
      <c r="BL679" s="27">
        <f t="shared" si="432"/>
        <v>104.92026144267524</v>
      </c>
      <c r="BM679" s="34">
        <f t="shared" si="433"/>
        <v>1.1054421768707483</v>
      </c>
      <c r="BN679" s="45">
        <f t="shared" si="434"/>
        <v>616.29140539766718</v>
      </c>
      <c r="BO679" s="45">
        <f t="shared" si="435"/>
        <v>80.316490054782221</v>
      </c>
      <c r="BP679" s="66">
        <f t="shared" si="436"/>
        <v>6.6988648379672302</v>
      </c>
    </row>
    <row r="680" spans="8:68">
      <c r="H680" s="68">
        <v>675</v>
      </c>
      <c r="I680" s="31">
        <f>('Propiedades físicas'!$C$10*'Diseño reactor'!H680)/1000</f>
        <v>590.79056507987912</v>
      </c>
      <c r="J680" s="31">
        <f t="shared" si="413"/>
        <v>0.77184712646578157</v>
      </c>
      <c r="K680" s="31">
        <f>(I680*1000)/'Propiedades físicas'!$F$10</f>
        <v>3859.1421917836119</v>
      </c>
      <c r="L680" s="31">
        <f t="shared" si="414"/>
        <v>551.3060273976588</v>
      </c>
      <c r="M680" s="31">
        <f t="shared" si="415"/>
        <v>3307.836164385953</v>
      </c>
      <c r="N680" s="31">
        <f t="shared" si="416"/>
        <v>0.81674967021875378</v>
      </c>
      <c r="O680" s="32">
        <f t="shared" si="417"/>
        <v>4.9004980213125231</v>
      </c>
      <c r="P680" s="33">
        <f t="shared" si="418"/>
        <v>0.48936564045915398</v>
      </c>
      <c r="Q680" s="31">
        <f t="shared" si="419"/>
        <v>4.3892850771890748</v>
      </c>
      <c r="R680" s="31">
        <f t="shared" si="420"/>
        <v>0.19615618008942123</v>
      </c>
      <c r="S680" s="31">
        <f t="shared" si="421"/>
        <v>0.51121294412344787</v>
      </c>
      <c r="T680" s="31">
        <f t="shared" si="422"/>
        <v>7.8626784976508879E-2</v>
      </c>
      <c r="U680" s="31">
        <f t="shared" si="423"/>
        <v>5.2601064693669639E-2</v>
      </c>
      <c r="V680" s="47">
        <f t="shared" si="437"/>
        <v>4.8461451773624962E-4</v>
      </c>
      <c r="W680" s="31">
        <f t="shared" si="424"/>
        <v>0.40083766384860003</v>
      </c>
      <c r="X680" s="34">
        <f>(S680*H680*'Propiedades físicas'!$F$5*60*24*365)/(1000000)</f>
        <v>53407.472745246931</v>
      </c>
      <c r="Y680" s="34">
        <f>(U680*H680*'Propiedades físicas'!$F$7*60*24*365)/(1000000)</f>
        <v>1718.5656898617322</v>
      </c>
      <c r="Z680" s="31">
        <f t="shared" si="438"/>
        <v>330.32180730992894</v>
      </c>
      <c r="AA680" s="31">
        <f t="shared" si="439"/>
        <v>2962.7674271026253</v>
      </c>
      <c r="AB680" s="31">
        <f t="shared" si="440"/>
        <v>132.40542156035934</v>
      </c>
      <c r="AC680" s="31">
        <f t="shared" si="441"/>
        <v>345.06873728332732</v>
      </c>
      <c r="AD680" s="31">
        <f t="shared" si="425"/>
        <v>53.07307985914349</v>
      </c>
      <c r="AE680" s="31">
        <f t="shared" si="442"/>
        <v>35.505718668227004</v>
      </c>
      <c r="AF680" s="31">
        <f t="shared" si="443"/>
        <v>3859.142191783611</v>
      </c>
      <c r="AG680" s="31">
        <f t="shared" si="444"/>
        <v>8.5594619450199999E-2</v>
      </c>
      <c r="AH680" s="31">
        <f t="shared" si="445"/>
        <v>0.76772694030568978</v>
      </c>
      <c r="AI680" s="31">
        <f t="shared" si="445"/>
        <v>3.4309547298428111E-2</v>
      </c>
      <c r="AJ680" s="31">
        <f t="shared" si="445"/>
        <v>8.9415916837167403E-2</v>
      </c>
      <c r="AK680" s="31">
        <f t="shared" si="426"/>
        <v>1.375255878680497E-2</v>
      </c>
      <c r="AL680" s="31">
        <f t="shared" si="426"/>
        <v>9.2004173217097862E-3</v>
      </c>
      <c r="AM680" s="31">
        <f t="shared" si="446"/>
        <v>1</v>
      </c>
      <c r="AN680" s="31">
        <f>(Z680*'Propiedades físicas'!$F$4)/1000</f>
        <v>290.47839091220533</v>
      </c>
      <c r="AO680" s="31">
        <f>(AA680*'Propiedades físicas'!$F$6)/1000</f>
        <v>94.927068364368111</v>
      </c>
      <c r="AP680" s="31">
        <f>(AB680*'Propiedades físicas'!$F$9)/1000</f>
        <v>81.68752483166368</v>
      </c>
      <c r="AQ680" s="31">
        <f>(AC680*'Propiedades físicas'!$F$5)/1000</f>
        <v>101.61239106782141</v>
      </c>
      <c r="AR680" s="31">
        <f>(AD680*'Propiedades físicas'!$F$8)/1000</f>
        <v>18.815468271663544</v>
      </c>
      <c r="AS680" s="31">
        <f>(AE680*'Propiedades físicas'!$F$7)/1000</f>
        <v>3.269721632157025</v>
      </c>
      <c r="AT680" s="31">
        <f t="shared" si="447"/>
        <v>590.79056507987912</v>
      </c>
      <c r="AU680" s="31">
        <f t="shared" si="448"/>
        <v>0.4916774371183984</v>
      </c>
      <c r="AV680" s="31">
        <f t="shared" si="452"/>
        <v>0.16067803715100509</v>
      </c>
      <c r="AW680" s="31">
        <f t="shared" si="452"/>
        <v>0.13826816076627585</v>
      </c>
      <c r="AX680" s="31">
        <f t="shared" si="452"/>
        <v>0.17199392995398069</v>
      </c>
      <c r="AY680" s="31">
        <f t="shared" si="449"/>
        <v>3.1847949821472786E-2</v>
      </c>
      <c r="AZ680" s="31">
        <f t="shared" si="449"/>
        <v>5.534485188867116E-3</v>
      </c>
      <c r="BA680" s="31">
        <f t="shared" si="450"/>
        <v>1</v>
      </c>
      <c r="BB680" s="34">
        <f>AU680*'Propiedades físicas'!$C$4+'Diseño reactor'!AV680*'Propiedades físicas'!$C$5+'Diseño reactor'!AW680*'Propiedades físicas'!$C$8+'Diseño reactor'!AX680*'Propiedades físicas'!$C$9+'Diseño reactor'!AY680*'Propiedades físicas'!$C$7+'Diseño reactor'!AZ680*'Propiedades físicas'!$C$6</f>
        <v>876.83676482021133</v>
      </c>
      <c r="BC680" s="45">
        <f>AU680*'Propiedades físicas'!$L$4+'Diseño reactor'!AV680*'Propiedades físicas'!$L$5+'Diseño reactor'!AW680*'Propiedades físicas'!$L$8+AX680*'Propiedades físicas'!$L$9+'Diseño reactor'!AY680*'Propiedades físicas'!$L$7+'Diseño reactor'!AZ680*'Propiedades físicas'!$L$6</f>
        <v>1.9707892349037353</v>
      </c>
      <c r="BD680" s="29">
        <f t="shared" si="427"/>
        <v>3.7890344456066476</v>
      </c>
      <c r="BE680" s="58">
        <f t="shared" si="428"/>
        <v>43.833612638038254</v>
      </c>
      <c r="BF680" s="30">
        <f>AU680*'Propiedades físicas'!$I$4+'Diseño reactor'!AV680*'Propiedades físicas'!$I$5+'Diseño reactor'!AW680*'Propiedades físicas'!$I$8+'Diseño reactor'!AX680*'Propiedades físicas'!$I$9+'Diseño reactor'!AY680*'Propiedades físicas'!$I$7+'Diseño reactor'!AZ680*'Propiedades físicas'!$I$6</f>
        <v>1.9310279669568987E-2</v>
      </c>
      <c r="BG680" s="24">
        <f>AU680*'Propiedades físicas'!$O$4+'Diseño reactor'!AV680*'Propiedades físicas'!$O$5+'Diseño reactor'!AW680*'Propiedades físicas'!$O$8+'Diseño reactor'!AX680*'Propiedades físicas'!$O$9+'Diseño reactor'!AY680*'Propiedades físicas'!$O$7+'Diseño reactor'!AZ680*'Propiedades físicas'!$O$6</f>
        <v>0.14790846957131029</v>
      </c>
      <c r="BH680" s="54">
        <f t="shared" si="429"/>
        <v>42632.852032502524</v>
      </c>
      <c r="BI680" s="34">
        <f t="shared" si="451"/>
        <v>257.29758009171377</v>
      </c>
      <c r="BJ680" s="27">
        <f t="shared" si="430"/>
        <v>4812.4531500169769</v>
      </c>
      <c r="BK680" s="34">
        <f t="shared" si="431"/>
        <v>547.540446386648</v>
      </c>
      <c r="BL680" s="27">
        <f t="shared" si="432"/>
        <v>104.92116543398205</v>
      </c>
      <c r="BM680" s="34">
        <f t="shared" si="433"/>
        <v>1.1054421768707483</v>
      </c>
      <c r="BN680" s="45">
        <f t="shared" si="434"/>
        <v>617.36623988777603</v>
      </c>
      <c r="BO680" s="45">
        <f t="shared" si="435"/>
        <v>80.360241118140209</v>
      </c>
      <c r="BP680" s="66">
        <f t="shared" si="436"/>
        <v>6.698834422230262</v>
      </c>
    </row>
    <row r="681" spans="8:68">
      <c r="H681" s="68">
        <v>676</v>
      </c>
      <c r="I681" s="31">
        <f>('Propiedades físicas'!$C$10*'Diseño reactor'!H681)/1000</f>
        <v>591.66581036147898</v>
      </c>
      <c r="J681" s="31">
        <f t="shared" si="413"/>
        <v>0.77070534077574337</v>
      </c>
      <c r="K681" s="31">
        <f>(I681*1000)/'Propiedades físicas'!$F$10</f>
        <v>3864.8594394751431</v>
      </c>
      <c r="L681" s="31">
        <f t="shared" si="414"/>
        <v>552.12277706787756</v>
      </c>
      <c r="M681" s="31">
        <f t="shared" si="415"/>
        <v>3312.7366624072652</v>
      </c>
      <c r="N681" s="31">
        <f t="shared" si="416"/>
        <v>0.81674967021875378</v>
      </c>
      <c r="O681" s="32">
        <f t="shared" si="417"/>
        <v>4.9004980213125222</v>
      </c>
      <c r="P681" s="33">
        <f t="shared" si="418"/>
        <v>0.48965598448416897</v>
      </c>
      <c r="Q681" s="31">
        <f t="shared" si="419"/>
        <v>4.3899479050117982</v>
      </c>
      <c r="R681" s="31">
        <f t="shared" si="420"/>
        <v>0.19609849449223066</v>
      </c>
      <c r="S681" s="31">
        <f t="shared" si="421"/>
        <v>0.51055011630072378</v>
      </c>
      <c r="T681" s="31">
        <f t="shared" si="422"/>
        <v>7.8533951918569253E-2</v>
      </c>
      <c r="U681" s="31">
        <f t="shared" si="423"/>
        <v>5.2461239323784881E-2</v>
      </c>
      <c r="V681" s="47">
        <f t="shared" si="437"/>
        <v>4.8490204288723532E-4</v>
      </c>
      <c r="W681" s="31">
        <f t="shared" si="424"/>
        <v>0.40048217668331326</v>
      </c>
      <c r="X681" s="34">
        <f>(S681*H681*'Propiedades físicas'!$F$5*60*24*365)/(1000000)</f>
        <v>53417.245346514821</v>
      </c>
      <c r="Y681" s="34">
        <f>(U681*H681*'Propiedades físicas'!$F$7*60*24*365)/(1000000)</f>
        <v>1716.5366140409715</v>
      </c>
      <c r="Z681" s="31">
        <f t="shared" si="438"/>
        <v>331.00744551129822</v>
      </c>
      <c r="AA681" s="31">
        <f t="shared" si="439"/>
        <v>2967.6047837879755</v>
      </c>
      <c r="AB681" s="31">
        <f t="shared" si="440"/>
        <v>132.56258227674792</v>
      </c>
      <c r="AC681" s="31">
        <f t="shared" si="441"/>
        <v>345.1318786192893</v>
      </c>
      <c r="AD681" s="31">
        <f t="shared" si="425"/>
        <v>53.088951496952816</v>
      </c>
      <c r="AE681" s="31">
        <f t="shared" si="442"/>
        <v>35.463797782878579</v>
      </c>
      <c r="AF681" s="31">
        <f t="shared" si="443"/>
        <v>3864.8594394751417</v>
      </c>
      <c r="AG681" s="31">
        <f t="shared" si="444"/>
        <v>8.5645403330955272E-2</v>
      </c>
      <c r="AH681" s="31">
        <f t="shared" si="445"/>
        <v>0.76784287508033777</v>
      </c>
      <c r="AI681" s="31">
        <f t="shared" si="445"/>
        <v>3.4299457548901256E-2</v>
      </c>
      <c r="AJ681" s="31">
        <f t="shared" si="445"/>
        <v>8.929998206251949E-2</v>
      </c>
      <c r="AK681" s="31">
        <f t="shared" si="426"/>
        <v>1.3736321418240877E-2</v>
      </c>
      <c r="AL681" s="31">
        <f t="shared" si="426"/>
        <v>9.1759605590454943E-3</v>
      </c>
      <c r="AM681" s="31">
        <f t="shared" si="446"/>
        <v>1.0000000000000002</v>
      </c>
      <c r="AN681" s="31">
        <f>(Z681*'Propiedades físicas'!$F$4)/1000</f>
        <v>291.08132743372539</v>
      </c>
      <c r="AO681" s="31">
        <f>(AA681*'Propiedades físicas'!$F$6)/1000</f>
        <v>95.082057272566729</v>
      </c>
      <c r="AP681" s="31">
        <f>(AB681*'Propiedades físicas'!$F$9)/1000</f>
        <v>81.784485135639628</v>
      </c>
      <c r="AQ681" s="31">
        <f>(AC681*'Propiedades físicas'!$F$5)/1000</f>
        <v>101.63098429702212</v>
      </c>
      <c r="AR681" s="31">
        <f>(AD681*'Propiedades físicas'!$F$8)/1000</f>
        <v>18.821095084699703</v>
      </c>
      <c r="AS681" s="31">
        <f>(AE681*'Propiedades físicas'!$F$7)/1000</f>
        <v>3.2658611378252886</v>
      </c>
      <c r="AT681" s="31">
        <f t="shared" si="447"/>
        <v>591.66581036147875</v>
      </c>
      <c r="AU681" s="31">
        <f t="shared" si="448"/>
        <v>0.49196915274838848</v>
      </c>
      <c r="AV681" s="31">
        <f t="shared" si="452"/>
        <v>0.16070230121033402</v>
      </c>
      <c r="AW681" s="31">
        <f t="shared" si="452"/>
        <v>0.13822749887419272</v>
      </c>
      <c r="AX681" s="31">
        <f t="shared" si="452"/>
        <v>0.17177092628511115</v>
      </c>
      <c r="AY681" s="31">
        <f t="shared" si="449"/>
        <v>3.1810347589969645E-2</v>
      </c>
      <c r="AZ681" s="31">
        <f t="shared" si="449"/>
        <v>5.51977329200416E-3</v>
      </c>
      <c r="BA681" s="31">
        <f t="shared" si="450"/>
        <v>1.0000000000000002</v>
      </c>
      <c r="BB681" s="34">
        <f>AU681*'Propiedades físicas'!$C$4+'Diseño reactor'!AV681*'Propiedades físicas'!$C$5+'Diseño reactor'!AW681*'Propiedades físicas'!$C$8+'Diseño reactor'!AX681*'Propiedades físicas'!$C$9+'Diseño reactor'!AY681*'Propiedades físicas'!$C$7+'Diseño reactor'!AZ681*'Propiedades físicas'!$C$6</f>
        <v>876.8327968601086</v>
      </c>
      <c r="BC681" s="45">
        <f>AU681*'Propiedades físicas'!$L$4+'Diseño reactor'!AV681*'Propiedades físicas'!$L$5+'Diseño reactor'!AW681*'Propiedades físicas'!$L$8+AX681*'Propiedades físicas'!$L$9+'Diseño reactor'!AY681*'Propiedades físicas'!$L$7+'Diseño reactor'!AZ681*'Propiedades físicas'!$L$6</f>
        <v>1.9710151246480483</v>
      </c>
      <c r="BD681" s="29">
        <f t="shared" si="427"/>
        <v>3.7852573692239178</v>
      </c>
      <c r="BE681" s="58">
        <f t="shared" si="428"/>
        <v>43.829286398364005</v>
      </c>
      <c r="BF681" s="30">
        <f>AU681*'Propiedades físicas'!$I$4+'Diseño reactor'!AV681*'Propiedades físicas'!$I$5+'Diseño reactor'!AW681*'Propiedades físicas'!$I$8+'Diseño reactor'!AX681*'Propiedades físicas'!$I$9+'Diseño reactor'!AY681*'Propiedades físicas'!$I$7+'Diseño reactor'!AZ681*'Propiedades físicas'!$I$6</f>
        <v>1.9312049949204914E-2</v>
      </c>
      <c r="BG681" s="24">
        <f>AU681*'Propiedades físicas'!$O$4+'Diseño reactor'!AV681*'Propiedades físicas'!$O$5+'Diseño reactor'!AW681*'Propiedades físicas'!$O$8+'Diseño reactor'!AX681*'Propiedades físicas'!$O$9+'Diseño reactor'!AY681*'Propiedades físicas'!$O$7+'Diseño reactor'!AZ681*'Propiedades físicas'!$O$6</f>
        <v>0.14791741318711973</v>
      </c>
      <c r="BH681" s="54">
        <f t="shared" si="429"/>
        <v>42628.751093263287</v>
      </c>
      <c r="BI681" s="34">
        <f t="shared" si="451"/>
        <v>257.33510151160488</v>
      </c>
      <c r="BJ681" s="27">
        <f t="shared" si="430"/>
        <v>4812.3784372699683</v>
      </c>
      <c r="BK681" s="34">
        <f t="shared" si="431"/>
        <v>547.565053629575</v>
      </c>
      <c r="BL681" s="27">
        <f t="shared" si="432"/>
        <v>104.92206896065898</v>
      </c>
      <c r="BM681" s="34">
        <f t="shared" si="433"/>
        <v>1.1054421768707483</v>
      </c>
      <c r="BN681" s="45">
        <f t="shared" si="434"/>
        <v>618.44134949232125</v>
      </c>
      <c r="BO681" s="45">
        <f t="shared" si="435"/>
        <v>80.403914626772945</v>
      </c>
      <c r="BP681" s="66">
        <f t="shared" si="436"/>
        <v>6.6988041079131753</v>
      </c>
    </row>
    <row r="682" spans="8:68">
      <c r="H682" s="68">
        <v>677</v>
      </c>
      <c r="I682" s="31">
        <f>('Propiedades físicas'!$C$10*'Diseño reactor'!H682)/1000</f>
        <v>592.54105564307872</v>
      </c>
      <c r="J682" s="31">
        <f t="shared" si="413"/>
        <v>0.76956692816012195</v>
      </c>
      <c r="K682" s="31">
        <f>(I682*1000)/'Propiedades físicas'!$F$10</f>
        <v>3870.5766871666747</v>
      </c>
      <c r="L682" s="31">
        <f t="shared" si="414"/>
        <v>552.93952673809633</v>
      </c>
      <c r="M682" s="31">
        <f t="shared" si="415"/>
        <v>3317.6371604285782</v>
      </c>
      <c r="N682" s="31">
        <f t="shared" si="416"/>
        <v>0.81674967021875378</v>
      </c>
      <c r="O682" s="32">
        <f t="shared" si="417"/>
        <v>4.9004980213125231</v>
      </c>
      <c r="P682" s="33">
        <f t="shared" si="418"/>
        <v>0.4899458139761011</v>
      </c>
      <c r="Q682" s="31">
        <f t="shared" si="419"/>
        <v>4.3906091049732074</v>
      </c>
      <c r="R682" s="31">
        <f t="shared" si="420"/>
        <v>0.19604070524381179</v>
      </c>
      <c r="S682" s="31">
        <f t="shared" si="421"/>
        <v>0.50988891633931543</v>
      </c>
      <c r="T682" s="31">
        <f t="shared" si="422"/>
        <v>7.8441241901019199E-2</v>
      </c>
      <c r="U682" s="31">
        <f t="shared" si="423"/>
        <v>5.2321909097821709E-2</v>
      </c>
      <c r="V682" s="47">
        <f t="shared" si="437"/>
        <v>4.8518905850060493E-4</v>
      </c>
      <c r="W682" s="31">
        <f t="shared" si="424"/>
        <v>0.40012731949450725</v>
      </c>
      <c r="X682" s="34">
        <f>(S682*H682*'Propiedades físicas'!$F$5*60*24*365)/(1000000)</f>
        <v>53426.983341443985</v>
      </c>
      <c r="Y682" s="34">
        <f>(U682*H682*'Propiedades físicas'!$F$7*60*24*365)/(1000000)</f>
        <v>1714.5102275453823</v>
      </c>
      <c r="Z682" s="31">
        <f t="shared" si="438"/>
        <v>331.69331606182044</v>
      </c>
      <c r="AA682" s="31">
        <f t="shared" si="439"/>
        <v>2972.4423640668615</v>
      </c>
      <c r="AB682" s="31">
        <f t="shared" si="440"/>
        <v>132.71955745006059</v>
      </c>
      <c r="AC682" s="31">
        <f t="shared" si="441"/>
        <v>345.19479636171656</v>
      </c>
      <c r="AD682" s="31">
        <f t="shared" ref="AD682:AD714" si="453">T682*$H682</f>
        <v>53.104720766989999</v>
      </c>
      <c r="AE682" s="31">
        <f t="shared" si="442"/>
        <v>35.421932459225296</v>
      </c>
      <c r="AF682" s="31">
        <f t="shared" si="443"/>
        <v>3870.5766871666747</v>
      </c>
      <c r="AG682" s="31">
        <f t="shared" si="444"/>
        <v>8.5696097215070391E-2</v>
      </c>
      <c r="AH682" s="31">
        <f t="shared" si="445"/>
        <v>0.76795852512684304</v>
      </c>
      <c r="AI682" s="31">
        <f t="shared" si="445"/>
        <v>3.4289349669806818E-2</v>
      </c>
      <c r="AJ682" s="31">
        <f t="shared" si="445"/>
        <v>8.918433201601407E-2</v>
      </c>
      <c r="AK682" s="31">
        <f t="shared" si="426"/>
        <v>1.3720105570589669E-2</v>
      </c>
      <c r="AL682" s="31">
        <f t="shared" si="426"/>
        <v>9.1515904016759662E-3</v>
      </c>
      <c r="AM682" s="31">
        <f t="shared" si="446"/>
        <v>1</v>
      </c>
      <c r="AN682" s="31">
        <f>(Z682*'Propiedades físicas'!$F$4)/1000</f>
        <v>291.68446827844366</v>
      </c>
      <c r="AO682" s="31">
        <f>(AA682*'Propiedades físicas'!$F$6)/1000</f>
        <v>95.237053344702247</v>
      </c>
      <c r="AP682" s="31">
        <f>(AB682*'Propiedades físicas'!$F$9)/1000</f>
        <v>81.881330968814879</v>
      </c>
      <c r="AQ682" s="31">
        <f>(AC682*'Propiedades físicas'!$F$5)/1000</f>
        <v>101.64951168463467</v>
      </c>
      <c r="AR682" s="31">
        <f>(AD682*'Propiedades físicas'!$F$8)/1000</f>
        <v>18.826685606313287</v>
      </c>
      <c r="AS682" s="31">
        <f>(AE682*'Propiedades físicas'!$F$7)/1000</f>
        <v>3.2620057601700578</v>
      </c>
      <c r="AT682" s="31">
        <f t="shared" si="447"/>
        <v>592.54105564307883</v>
      </c>
      <c r="AU682" s="31">
        <f t="shared" si="448"/>
        <v>0.49226035141460611</v>
      </c>
      <c r="AV682" s="31">
        <f t="shared" si="452"/>
        <v>0.1607265056787372</v>
      </c>
      <c r="AW682" s="31">
        <f t="shared" si="452"/>
        <v>0.13818676391959017</v>
      </c>
      <c r="AX682" s="31">
        <f t="shared" si="452"/>
        <v>0.17154847029851034</v>
      </c>
      <c r="AY682" s="31">
        <f t="shared" si="449"/>
        <v>3.1772795196243195E-2</v>
      </c>
      <c r="AZ682" s="31">
        <f t="shared" si="449"/>
        <v>5.5051134923129264E-3</v>
      </c>
      <c r="BA682" s="31">
        <f t="shared" si="450"/>
        <v>1</v>
      </c>
      <c r="BB682" s="34">
        <f>AU682*'Propiedades físicas'!$C$4+'Diseño reactor'!AV682*'Propiedades físicas'!$C$5+'Diseño reactor'!AW682*'Propiedades físicas'!$C$8+'Diseño reactor'!AX682*'Propiedades físicas'!$C$9+'Diseño reactor'!AY682*'Propiedades físicas'!$C$7+'Diseño reactor'!AZ682*'Propiedades físicas'!$C$6</f>
        <v>876.82884211903456</v>
      </c>
      <c r="BC682" s="45">
        <f>AU682*'Propiedades físicas'!$L$4+'Diseño reactor'!AV682*'Propiedades físicas'!$L$5+'Diseño reactor'!AW682*'Propiedades físicas'!$L$8+AX682*'Propiedades físicas'!$L$9+'Diseño reactor'!AY682*'Propiedades físicas'!$L$7+'Diseño reactor'!AZ682*'Propiedades físicas'!$L$6</f>
        <v>1.9712405973666642</v>
      </c>
      <c r="BD682" s="29">
        <f t="shared" si="427"/>
        <v>3.7814878249476171</v>
      </c>
      <c r="BE682" s="58">
        <f t="shared" si="428"/>
        <v>43.824969394828884</v>
      </c>
      <c r="BF682" s="30">
        <f>AU682*'Propiedades físicas'!$I$4+'Diseño reactor'!AV682*'Propiedades físicas'!$I$5+'Diseño reactor'!AW682*'Propiedades físicas'!$I$8+'Diseño reactor'!AX682*'Propiedades físicas'!$I$9+'Diseño reactor'!AY682*'Propiedades físicas'!$I$7+'Diseño reactor'!AZ682*'Propiedades físicas'!$I$6</f>
        <v>1.9313814525846375E-2</v>
      </c>
      <c r="BG682" s="24">
        <f>AU682*'Propiedades físicas'!$O$4+'Diseño reactor'!AV682*'Propiedades físicas'!$O$5+'Diseño reactor'!AW682*'Propiedades físicas'!$O$8+'Diseño reactor'!AX682*'Propiedades físicas'!$O$9+'Diseño reactor'!AY682*'Propiedades físicas'!$O$7+'Diseño reactor'!AZ682*'Propiedades físicas'!$O$6</f>
        <v>0.14792634438650551</v>
      </c>
      <c r="BH682" s="54">
        <f t="shared" si="429"/>
        <v>42624.664134636812</v>
      </c>
      <c r="BI682" s="34">
        <f t="shared" si="451"/>
        <v>257.37251495840707</v>
      </c>
      <c r="BJ682" s="27">
        <f t="shared" si="430"/>
        <v>4812.3040412052596</v>
      </c>
      <c r="BK682" s="34">
        <f t="shared" si="431"/>
        <v>547.58964991684718</v>
      </c>
      <c r="BL682" s="27">
        <f t="shared" si="432"/>
        <v>104.92297201946616</v>
      </c>
      <c r="BM682" s="34">
        <f t="shared" si="433"/>
        <v>1.1054421768707483</v>
      </c>
      <c r="BN682" s="45">
        <f t="shared" si="434"/>
        <v>619.51673344537937</v>
      </c>
      <c r="BO682" s="45">
        <f t="shared" si="435"/>
        <v>80.447510786678421</v>
      </c>
      <c r="BP682" s="66">
        <f t="shared" si="436"/>
        <v>6.6987738945864761</v>
      </c>
    </row>
    <row r="683" spans="8:68">
      <c r="H683" s="68">
        <v>678</v>
      </c>
      <c r="I683" s="31">
        <f>('Propiedades físicas'!$C$10*'Diseño reactor'!H683)/1000</f>
        <v>593.41630092467858</v>
      </c>
      <c r="J683" s="31">
        <f t="shared" si="413"/>
        <v>0.76843187369380905</v>
      </c>
      <c r="K683" s="31">
        <f>(I683*1000)/'Propiedades físicas'!$F$10</f>
        <v>3876.2939348582058</v>
      </c>
      <c r="L683" s="31">
        <f t="shared" si="414"/>
        <v>553.7562764083151</v>
      </c>
      <c r="M683" s="31">
        <f t="shared" si="415"/>
        <v>3322.5376584498904</v>
      </c>
      <c r="N683" s="31">
        <f t="shared" si="416"/>
        <v>0.81674967021875389</v>
      </c>
      <c r="O683" s="32">
        <f t="shared" si="417"/>
        <v>4.9004980213125231</v>
      </c>
      <c r="P683" s="33">
        <f t="shared" si="418"/>
        <v>0.49023513030148397</v>
      </c>
      <c r="Q683" s="31">
        <f t="shared" si="419"/>
        <v>4.3912686828177447</v>
      </c>
      <c r="R683" s="31">
        <f t="shared" si="420"/>
        <v>0.19598281316575236</v>
      </c>
      <c r="S683" s="31">
        <f t="shared" si="421"/>
        <v>0.50922933849477692</v>
      </c>
      <c r="T683" s="31">
        <f t="shared" si="422"/>
        <v>7.834865492552795E-2</v>
      </c>
      <c r="U683" s="31">
        <f t="shared" si="423"/>
        <v>5.218307182598958E-2</v>
      </c>
      <c r="V683" s="47">
        <f t="shared" si="437"/>
        <v>4.8547556592962491E-4</v>
      </c>
      <c r="W683" s="31">
        <f t="shared" si="424"/>
        <v>0.39977309060904548</v>
      </c>
      <c r="X683" s="34">
        <f>(S683*H683*'Propiedades físicas'!$F$5*60*24*365)/(1000000)</f>
        <v>53436.68688308206</v>
      </c>
      <c r="Y683" s="34">
        <f>(U683*H683*'Propiedades físicas'!$F$7*60*24*365)/(1000000)</f>
        <v>1712.4865304114489</v>
      </c>
      <c r="Z683" s="31">
        <f t="shared" si="438"/>
        <v>332.37941834440613</v>
      </c>
      <c r="AA683" s="31">
        <f t="shared" ref="AA683:AA714" si="454">Q683*$H683</f>
        <v>2977.2801669504311</v>
      </c>
      <c r="AB683" s="31">
        <f t="shared" ref="AB683:AB714" si="455">R683*$H683</f>
        <v>132.87634732638011</v>
      </c>
      <c r="AC683" s="31">
        <f t="shared" ref="AC683:AC714" si="456">S683*$H683</f>
        <v>345.25749149945875</v>
      </c>
      <c r="AD683" s="31">
        <f t="shared" si="453"/>
        <v>53.120388039507951</v>
      </c>
      <c r="AE683" s="31">
        <f t="shared" si="442"/>
        <v>35.380122698020934</v>
      </c>
      <c r="AF683" s="31">
        <f t="shared" si="443"/>
        <v>3876.2939348582049</v>
      </c>
      <c r="AG683" s="31">
        <f t="shared" si="444"/>
        <v>8.5746701341564951E-2</v>
      </c>
      <c r="AH683" s="31">
        <f t="shared" si="445"/>
        <v>0.76807389144996308</v>
      </c>
      <c r="AI683" s="31">
        <f t="shared" si="445"/>
        <v>3.4279223804848206E-2</v>
      </c>
      <c r="AJ683" s="31">
        <f t="shared" si="445"/>
        <v>8.9068965692894048E-2</v>
      </c>
      <c r="AK683" s="31">
        <f t="shared" si="426"/>
        <v>1.3703911244143331E-2</v>
      </c>
      <c r="AL683" s="31">
        <f t="shared" si="426"/>
        <v>9.1273064665863997E-3</v>
      </c>
      <c r="AM683" s="31">
        <f t="shared" si="446"/>
        <v>1</v>
      </c>
      <c r="AN683" s="31">
        <f>(Z683*'Propiedades físicas'!$F$4)/1000</f>
        <v>292.28781290370387</v>
      </c>
      <c r="AO683" s="31">
        <f>(AA683*'Propiedades físicas'!$F$6)/1000</f>
        <v>95.392056549091805</v>
      </c>
      <c r="AP683" s="31">
        <f>(AB683*'Propiedades físicas'!$F$9)/1000</f>
        <v>81.978062483010206</v>
      </c>
      <c r="AQ683" s="31">
        <f>(AC683*'Propiedades físicas'!$F$5)/1000</f>
        <v>101.66797352184564</v>
      </c>
      <c r="AR683" s="31">
        <f>(AD683*'Propiedades físicas'!$F$8)/1000</f>
        <v>18.832239967766352</v>
      </c>
      <c r="AS683" s="31">
        <f>(AE683*'Propiedades físicas'!$F$7)/1000</f>
        <v>3.2581554992607482</v>
      </c>
      <c r="AT683" s="31">
        <f t="shared" si="447"/>
        <v>593.41630092467858</v>
      </c>
      <c r="AU683" s="31">
        <f t="shared" si="448"/>
        <v>0.49255103449004095</v>
      </c>
      <c r="AV683" s="31">
        <f t="shared" si="452"/>
        <v>0.16075065076650089</v>
      </c>
      <c r="AW683" s="31">
        <f t="shared" si="452"/>
        <v>0.13814595648159581</v>
      </c>
      <c r="AX683" s="31">
        <f t="shared" si="452"/>
        <v>0.1713265600615009</v>
      </c>
      <c r="AY683" s="31">
        <f t="shared" si="449"/>
        <v>3.1735292640969595E-2</v>
      </c>
      <c r="AZ683" s="31">
        <f t="shared" si="449"/>
        <v>5.4905055593919404E-3</v>
      </c>
      <c r="BA683" s="31">
        <f t="shared" si="450"/>
        <v>1.0000000000000002</v>
      </c>
      <c r="BB683" s="34">
        <f>AU683*'Propiedades físicas'!$C$4+'Diseño reactor'!AV683*'Propiedades físicas'!$C$5+'Diseño reactor'!AW683*'Propiedades físicas'!$C$8+'Diseño reactor'!AX683*'Propiedades físicas'!$C$9+'Diseño reactor'!AY683*'Propiedades físicas'!$C$7+'Diseño reactor'!AZ683*'Propiedades físicas'!$C$6</f>
        <v>876.82490054106165</v>
      </c>
      <c r="BC683" s="45">
        <f>AU683*'Propiedades físicas'!$L$4+'Diseño reactor'!AV683*'Propiedades físicas'!$L$5+'Diseño reactor'!AW683*'Propiedades físicas'!$L$8+AX683*'Propiedades físicas'!$L$9+'Diseño reactor'!AY683*'Propiedades físicas'!$L$7+'Diseño reactor'!AZ683*'Propiedades físicas'!$L$6</f>
        <v>1.9714656541814624</v>
      </c>
      <c r="BD683" s="29">
        <f t="shared" si="427"/>
        <v>3.7777257903122043</v>
      </c>
      <c r="BE683" s="58">
        <f t="shared" si="428"/>
        <v>43.820661597179338</v>
      </c>
      <c r="BF683" s="30">
        <f>AU683*'Propiedades físicas'!$I$4+'Diseño reactor'!AV683*'Propiedades físicas'!$I$5+'Diseño reactor'!AW683*'Propiedades físicas'!$I$8+'Diseño reactor'!AX683*'Propiedades físicas'!$I$9+'Diseño reactor'!AY683*'Propiedades físicas'!$I$7+'Diseño reactor'!AZ683*'Propiedades físicas'!$I$6</f>
        <v>1.9315573422767227E-2</v>
      </c>
      <c r="BG683" s="24">
        <f>AU683*'Propiedades físicas'!$O$4+'Diseño reactor'!AV683*'Propiedades físicas'!$O$5+'Diseño reactor'!AW683*'Propiedades físicas'!$O$8+'Diseño reactor'!AX683*'Propiedades físicas'!$O$9+'Diseño reactor'!AY683*'Propiedades físicas'!$O$7+'Diseño reactor'!AZ683*'Propiedades físicas'!$O$6</f>
        <v>0.14793526318829853</v>
      </c>
      <c r="BH683" s="54">
        <f t="shared" si="429"/>
        <v>42620.591095098185</v>
      </c>
      <c r="BI683" s="34">
        <f t="shared" si="451"/>
        <v>257.40982084397262</v>
      </c>
      <c r="BJ683" s="27">
        <f t="shared" si="430"/>
        <v>4812.2299603439451</v>
      </c>
      <c r="BK683" s="34">
        <f t="shared" si="431"/>
        <v>547.61423515853608</v>
      </c>
      <c r="BL683" s="27">
        <f t="shared" si="432"/>
        <v>104.92387460719692</v>
      </c>
      <c r="BM683" s="34">
        <f t="shared" si="433"/>
        <v>1.1054421768707483</v>
      </c>
      <c r="BN683" s="45">
        <f t="shared" si="434"/>
        <v>620.59239098384046</v>
      </c>
      <c r="BO683" s="45">
        <f t="shared" si="435"/>
        <v>80.491029803125869</v>
      </c>
      <c r="BP683" s="66">
        <f t="shared" si="436"/>
        <v>6.6987437818228903</v>
      </c>
    </row>
    <row r="684" spans="8:68">
      <c r="H684" s="68">
        <v>679</v>
      </c>
      <c r="I684" s="31">
        <f>('Propiedades físicas'!$C$10*'Diseño reactor'!H684)/1000</f>
        <v>594.29154620627833</v>
      </c>
      <c r="J684" s="31">
        <f t="shared" si="413"/>
        <v>0.76730016253962097</v>
      </c>
      <c r="K684" s="31">
        <f>(I684*1000)/'Propiedades físicas'!$F$10</f>
        <v>3882.011182549737</v>
      </c>
      <c r="L684" s="31">
        <f t="shared" si="414"/>
        <v>554.57302607853387</v>
      </c>
      <c r="M684" s="31">
        <f t="shared" si="415"/>
        <v>3327.438156471203</v>
      </c>
      <c r="N684" s="31">
        <f t="shared" si="416"/>
        <v>0.81674967021875389</v>
      </c>
      <c r="O684" s="32">
        <f t="shared" si="417"/>
        <v>4.9004980213125231</v>
      </c>
      <c r="P684" s="33">
        <f t="shared" si="418"/>
        <v>0.49052393482201639</v>
      </c>
      <c r="Q684" s="31">
        <f t="shared" si="419"/>
        <v>4.3919266442637408</v>
      </c>
      <c r="R684" s="31">
        <f t="shared" si="420"/>
        <v>0.19592481907480208</v>
      </c>
      <c r="S684" s="31">
        <f t="shared" si="421"/>
        <v>0.50857137704878186</v>
      </c>
      <c r="T684" s="31">
        <f t="shared" si="422"/>
        <v>7.825619099182643E-2</v>
      </c>
      <c r="U684" s="31">
        <f t="shared" si="423"/>
        <v>5.2044725330108975E-2</v>
      </c>
      <c r="V684" s="47">
        <f t="shared" si="437"/>
        <v>4.8576156652277354E-4</v>
      </c>
      <c r="W684" s="31">
        <f t="shared" si="424"/>
        <v>0.39941948835971119</v>
      </c>
      <c r="X684" s="34">
        <f>(S684*H684*'Propiedades físicas'!$F$5*60*24*365)/(1000000)</f>
        <v>53446.356123665275</v>
      </c>
      <c r="Y684" s="34">
        <f>(U684*H684*'Propiedades físicas'!$F$7*60*24*365)/(1000000)</f>
        <v>1710.4655226332914</v>
      </c>
      <c r="Z684" s="31">
        <f t="shared" si="438"/>
        <v>333.06575174414911</v>
      </c>
      <c r="AA684" s="31">
        <f t="shared" si="454"/>
        <v>2982.1181914550798</v>
      </c>
      <c r="AB684" s="31">
        <f t="shared" si="455"/>
        <v>133.03295215179062</v>
      </c>
      <c r="AC684" s="31">
        <f t="shared" si="456"/>
        <v>345.31996501612286</v>
      </c>
      <c r="AD684" s="31">
        <f t="shared" si="453"/>
        <v>53.135953683450147</v>
      </c>
      <c r="AE684" s="31">
        <f t="shared" si="442"/>
        <v>35.338368499143996</v>
      </c>
      <c r="AF684" s="31">
        <f t="shared" si="443"/>
        <v>3882.0111825497365</v>
      </c>
      <c r="AG684" s="31">
        <f t="shared" si="444"/>
        <v>8.5797215948612698E-2</v>
      </c>
      <c r="AH684" s="31">
        <f t="shared" si="445"/>
        <v>0.76818897504988648</v>
      </c>
      <c r="AI684" s="31">
        <f t="shared" si="445"/>
        <v>3.4269080096882537E-2</v>
      </c>
      <c r="AJ684" s="31">
        <f t="shared" si="445"/>
        <v>8.8953882092970657E-2</v>
      </c>
      <c r="AK684" s="31">
        <f t="shared" si="426"/>
        <v>1.3687738438854784E-2</v>
      </c>
      <c r="AL684" s="31">
        <f t="shared" si="426"/>
        <v>9.1031083727928543E-3</v>
      </c>
      <c r="AM684" s="31">
        <f t="shared" si="446"/>
        <v>0.99999999999999989</v>
      </c>
      <c r="AN684" s="31">
        <f>(Z684*'Propiedades físicas'!$F$4)/1000</f>
        <v>292.89136076876986</v>
      </c>
      <c r="AO684" s="31">
        <f>(AA684*'Propiedades físicas'!$F$6)/1000</f>
        <v>95.547066854220759</v>
      </c>
      <c r="AP684" s="31">
        <f>(AB684*'Propiedades físicas'!$F$9)/1000</f>
        <v>82.074679830047216</v>
      </c>
      <c r="AQ684" s="31">
        <f>(AC684*'Propiedades físicas'!$F$5)/1000</f>
        <v>101.6863700982977</v>
      </c>
      <c r="AR684" s="31">
        <f>(AD684*'Propiedades físicas'!$F$8)/1000</f>
        <v>18.837758299856738</v>
      </c>
      <c r="AS684" s="31">
        <f>(AE684*'Propiedades físicas'!$F$7)/1000</f>
        <v>3.2543103550861705</v>
      </c>
      <c r="AT684" s="31">
        <f t="shared" si="447"/>
        <v>594.29154620627855</v>
      </c>
      <c r="AU684" s="31">
        <f t="shared" si="448"/>
        <v>0.49284120334282405</v>
      </c>
      <c r="AV684" s="31">
        <f t="shared" si="452"/>
        <v>0.16077473668295525</v>
      </c>
      <c r="AW684" s="31">
        <f t="shared" si="452"/>
        <v>0.13810507713592665</v>
      </c>
      <c r="AX684" s="31">
        <f t="shared" si="452"/>
        <v>0.17110519365019264</v>
      </c>
      <c r="AY684" s="31">
        <f t="shared" si="449"/>
        <v>3.1697839924039829E-2</v>
      </c>
      <c r="AZ684" s="31">
        <f t="shared" si="449"/>
        <v>5.4759492640613795E-3</v>
      </c>
      <c r="BA684" s="31">
        <f t="shared" si="450"/>
        <v>0.99999999999999978</v>
      </c>
      <c r="BB684" s="34">
        <f>AU684*'Propiedades físicas'!$C$4+'Diseño reactor'!AV684*'Propiedades físicas'!$C$5+'Diseño reactor'!AW684*'Propiedades físicas'!$C$8+'Diseño reactor'!AX684*'Propiedades físicas'!$C$9+'Diseño reactor'!AY684*'Propiedades físicas'!$C$7+'Diseño reactor'!AZ684*'Propiedades físicas'!$C$6</f>
        <v>876.82097207054733</v>
      </c>
      <c r="BC684" s="45">
        <f>AU684*'Propiedades físicas'!$L$4+'Diseño reactor'!AV684*'Propiedades físicas'!$L$5+'Diseño reactor'!AW684*'Propiedades físicas'!$L$8+AX684*'Propiedades físicas'!$L$9+'Diseño reactor'!AY684*'Propiedades físicas'!$L$7+'Diseño reactor'!AZ684*'Propiedades físicas'!$L$6</f>
        <v>1.9716902962104084</v>
      </c>
      <c r="BD684" s="29">
        <f t="shared" si="427"/>
        <v>3.7739712429410157</v>
      </c>
      <c r="BE684" s="58">
        <f t="shared" si="428"/>
        <v>43.816362975297587</v>
      </c>
      <c r="BF684" s="30">
        <f>AU684*'Propiedades físicas'!$I$4+'Diseño reactor'!AV684*'Propiedades físicas'!$I$5+'Diseño reactor'!AW684*'Propiedades físicas'!$I$8+'Diseño reactor'!AX684*'Propiedades físicas'!$I$9+'Diseño reactor'!AY684*'Propiedades físicas'!$I$7+'Diseño reactor'!AZ684*'Propiedades físicas'!$I$6</f>
        <v>1.9317326663125516E-2</v>
      </c>
      <c r="BG684" s="24">
        <f>AU684*'Propiedades físicas'!$O$4+'Diseño reactor'!AV684*'Propiedades físicas'!$O$5+'Diseño reactor'!AW684*'Propiedades físicas'!$O$8+'Diseño reactor'!AX684*'Propiedades físicas'!$O$9+'Diseño reactor'!AY684*'Propiedades físicas'!$O$7+'Diseño reactor'!AZ684*'Propiedades físicas'!$O$6</f>
        <v>0.14794416961133075</v>
      </c>
      <c r="BH684" s="54">
        <f t="shared" si="429"/>
        <v>42616.531913458515</v>
      </c>
      <c r="BI684" s="34">
        <f t="shared" si="451"/>
        <v>257.44701957821593</v>
      </c>
      <c r="BJ684" s="27">
        <f t="shared" si="430"/>
        <v>4812.156193215299</v>
      </c>
      <c r="BK684" s="34">
        <f t="shared" si="431"/>
        <v>547.63880926558454</v>
      </c>
      <c r="BL684" s="27">
        <f t="shared" si="432"/>
        <v>104.9247767206776</v>
      </c>
      <c r="BM684" s="34">
        <f t="shared" si="433"/>
        <v>1.1054421768707483</v>
      </c>
      <c r="BN684" s="45">
        <f t="shared" si="434"/>
        <v>621.66832134739229</v>
      </c>
      <c r="BO684" s="45">
        <f t="shared" si="435"/>
        <v>80.534471880658899</v>
      </c>
      <c r="BP684" s="66">
        <f t="shared" si="436"/>
        <v>6.6987137691973206</v>
      </c>
    </row>
    <row r="685" spans="8:68">
      <c r="H685" s="68">
        <v>680</v>
      </c>
      <c r="I685" s="31">
        <f>('Propiedades físicas'!$C$10*'Diseño reactor'!H685)/1000</f>
        <v>595.16679148787819</v>
      </c>
      <c r="J685" s="31">
        <f t="shared" si="413"/>
        <v>0.76617177994765084</v>
      </c>
      <c r="K685" s="31">
        <f>(I685*1000)/'Propiedades físicas'!$F$10</f>
        <v>3887.7284302412681</v>
      </c>
      <c r="L685" s="31">
        <f t="shared" si="414"/>
        <v>555.38977574875253</v>
      </c>
      <c r="M685" s="31">
        <f t="shared" si="415"/>
        <v>3332.3386544925152</v>
      </c>
      <c r="N685" s="31">
        <f t="shared" si="416"/>
        <v>0.81674967021875367</v>
      </c>
      <c r="O685" s="32">
        <f t="shared" si="417"/>
        <v>4.9004980213125222</v>
      </c>
      <c r="P685" s="33">
        <f t="shared" si="418"/>
        <v>0.49081222889458365</v>
      </c>
      <c r="Q685" s="31">
        <f t="shared" si="419"/>
        <v>4.3925829950035453</v>
      </c>
      <c r="R685" s="31">
        <f t="shared" si="420"/>
        <v>0.19586672378290268</v>
      </c>
      <c r="S685" s="31">
        <f t="shared" si="421"/>
        <v>0.50791502630897722</v>
      </c>
      <c r="T685" s="31">
        <f t="shared" si="422"/>
        <v>7.8163850097727805E-2</v>
      </c>
      <c r="U685" s="31">
        <f t="shared" si="423"/>
        <v>5.1906867443539624E-2</v>
      </c>
      <c r="V685" s="47">
        <f t="shared" si="437"/>
        <v>4.8604706162376244E-4</v>
      </c>
      <c r="W685" s="31">
        <f t="shared" si="424"/>
        <v>0.39906651108518093</v>
      </c>
      <c r="X685" s="34">
        <f>(S685*H685*'Propiedades físicas'!$F$5*60*24*365)/(1000000)</f>
        <v>53455.991214623282</v>
      </c>
      <c r="Y685" s="34">
        <f>(U685*H685*'Propiedades físicas'!$F$7*60*24*365)/(1000000)</f>
        <v>1708.4472041631093</v>
      </c>
      <c r="Z685" s="31">
        <f t="shared" si="438"/>
        <v>333.75231564831688</v>
      </c>
      <c r="AA685" s="31">
        <f t="shared" si="454"/>
        <v>2986.956436602411</v>
      </c>
      <c r="AB685" s="31">
        <f t="shared" si="455"/>
        <v>133.18937217237382</v>
      </c>
      <c r="AC685" s="31">
        <f t="shared" si="456"/>
        <v>345.38221789010453</v>
      </c>
      <c r="AD685" s="31">
        <f t="shared" si="453"/>
        <v>53.151418066454909</v>
      </c>
      <c r="AE685" s="31">
        <f t="shared" si="442"/>
        <v>35.296669861606944</v>
      </c>
      <c r="AF685" s="31">
        <f t="shared" si="443"/>
        <v>3887.7284302412681</v>
      </c>
      <c r="AG685" s="31">
        <f t="shared" si="444"/>
        <v>8.5847641273545591E-2</v>
      </c>
      <c r="AH685" s="31">
        <f t="shared" si="445"/>
        <v>0.76830377692225893</v>
      </c>
      <c r="AI685" s="31">
        <f t="shared" si="445"/>
        <v>3.4258918687926007E-2</v>
      </c>
      <c r="AJ685" s="31">
        <f t="shared" si="445"/>
        <v>8.8839080220598249E-2</v>
      </c>
      <c r="AK685" s="31">
        <f t="shared" si="426"/>
        <v>1.3671587154341537E-2</v>
      </c>
      <c r="AL685" s="31">
        <f t="shared" si="426"/>
        <v>9.0789957413297175E-3</v>
      </c>
      <c r="AM685" s="31">
        <f t="shared" si="446"/>
        <v>1</v>
      </c>
      <c r="AN685" s="31">
        <f>(Z685*'Propiedades físicas'!$F$4)/1000</f>
        <v>293.4951113348169</v>
      </c>
      <c r="AO685" s="31">
        <f>(AA685*'Propiedades físicas'!$F$6)/1000</f>
        <v>95.702084228741256</v>
      </c>
      <c r="AP685" s="31">
        <f>(AB685*'Propiedades físicas'!$F$9)/1000</f>
        <v>82.171183161746029</v>
      </c>
      <c r="AQ685" s="31">
        <f>(AC685*'Propiedades físicas'!$F$5)/1000</f>
        <v>101.70470170209909</v>
      </c>
      <c r="AR685" s="31">
        <f>(AD685*'Propiedades físicas'!$F$8)/1000</f>
        <v>18.84324073291959</v>
      </c>
      <c r="AS685" s="31">
        <f>(AE685*'Propiedades físicas'!$F$7)/1000</f>
        <v>3.2504703275553832</v>
      </c>
      <c r="AT685" s="31">
        <f t="shared" si="447"/>
        <v>595.1667914878783</v>
      </c>
      <c r="AU685" s="31">
        <f t="shared" si="448"/>
        <v>0.49313085933625128</v>
      </c>
      <c r="AV685" s="31">
        <f t="shared" si="452"/>
        <v>0.16079876363647955</v>
      </c>
      <c r="AW685" s="31">
        <f t="shared" si="452"/>
        <v>0.13806412645491092</v>
      </c>
      <c r="AX685" s="31">
        <f t="shared" si="452"/>
        <v>0.17088436914943447</v>
      </c>
      <c r="AY685" s="31">
        <f t="shared" si="449"/>
        <v>3.1660437044568147E-2</v>
      </c>
      <c r="AZ685" s="31">
        <f t="shared" si="449"/>
        <v>5.4614443783555511E-3</v>
      </c>
      <c r="BA685" s="31">
        <f t="shared" si="450"/>
        <v>1</v>
      </c>
      <c r="BB685" s="34">
        <f>AU685*'Propiedades físicas'!$C$4+'Diseño reactor'!AV685*'Propiedades físicas'!$C$5+'Diseño reactor'!AW685*'Propiedades físicas'!$C$8+'Diseño reactor'!AX685*'Propiedades físicas'!$C$9+'Diseño reactor'!AY685*'Propiedades físicas'!$C$7+'Diseño reactor'!AZ685*'Propiedades físicas'!$C$6</f>
        <v>876.81705665213622</v>
      </c>
      <c r="BC685" s="45">
        <f>AU685*'Propiedades físicas'!$L$4+'Diseño reactor'!AV685*'Propiedades físicas'!$L$5+'Diseño reactor'!AW685*'Propiedades físicas'!$L$8+AX685*'Propiedades físicas'!$L$9+'Diseño reactor'!AY685*'Propiedades físicas'!$L$7+'Diseño reactor'!AZ685*'Propiedades físicas'!$L$6</f>
        <v>1.9719145245675711</v>
      </c>
      <c r="BD685" s="29">
        <f t="shared" si="427"/>
        <v>3.7702241605458209</v>
      </c>
      <c r="BE685" s="58">
        <f t="shared" si="428"/>
        <v>43.812073499200757</v>
      </c>
      <c r="BF685" s="30">
        <f>AU685*'Propiedades físicas'!$I$4+'Diseño reactor'!AV685*'Propiedades físicas'!$I$5+'Diseño reactor'!AW685*'Propiedades físicas'!$I$8+'Diseño reactor'!AX685*'Propiedades físicas'!$I$9+'Diseño reactor'!AY685*'Propiedades físicas'!$I$7+'Diseño reactor'!AZ685*'Propiedades físicas'!$I$6</f>
        <v>1.9319074269964289E-2</v>
      </c>
      <c r="BG685" s="24">
        <f>AU685*'Propiedades físicas'!$O$4+'Diseño reactor'!AV685*'Propiedades físicas'!$O$5+'Diseño reactor'!AW685*'Propiedades físicas'!$O$8+'Diseño reactor'!AX685*'Propiedades físicas'!$O$9+'Diseño reactor'!AY685*'Propiedades físicas'!$O$7+'Diseño reactor'!AZ685*'Propiedades físicas'!$O$6</f>
        <v>0.14795306367443498</v>
      </c>
      <c r="BH685" s="54">
        <f t="shared" si="429"/>
        <v>42612.486528862646</v>
      </c>
      <c r="BI685" s="34">
        <f t="shared" si="451"/>
        <v>257.48411156912601</v>
      </c>
      <c r="BJ685" s="27">
        <f t="shared" si="430"/>
        <v>4812.0827383567148</v>
      </c>
      <c r="BK685" s="34">
        <f t="shared" si="431"/>
        <v>547.66337214980024</v>
      </c>
      <c r="BL685" s="27">
        <f t="shared" si="432"/>
        <v>104.92567835676708</v>
      </c>
      <c r="BM685" s="34">
        <f t="shared" si="433"/>
        <v>1.1054421768707483</v>
      </c>
      <c r="BN685" s="45">
        <f t="shared" si="434"/>
        <v>622.74452377851219</v>
      </c>
      <c r="BO685" s="45">
        <f t="shared" si="435"/>
        <v>80.577837223098754</v>
      </c>
      <c r="BP685" s="66">
        <f t="shared" si="436"/>
        <v>6.6986838562868654</v>
      </c>
    </row>
    <row r="686" spans="8:68">
      <c r="H686" s="68">
        <v>681</v>
      </c>
      <c r="I686" s="31">
        <f>('Propiedades físicas'!$C$10*'Diseño reactor'!H686)/1000</f>
        <v>596.04203676947816</v>
      </c>
      <c r="J686" s="31">
        <f t="shared" si="413"/>
        <v>0.76504671125462909</v>
      </c>
      <c r="K686" s="31">
        <f>(I686*1000)/'Propiedades físicas'!$F$10</f>
        <v>3893.4456779328002</v>
      </c>
      <c r="L686" s="31">
        <f t="shared" si="414"/>
        <v>556.20652541897141</v>
      </c>
      <c r="M686" s="31">
        <f t="shared" si="415"/>
        <v>3337.2391525138287</v>
      </c>
      <c r="N686" s="31">
        <f t="shared" si="416"/>
        <v>0.81674967021875389</v>
      </c>
      <c r="O686" s="32">
        <f t="shared" si="417"/>
        <v>4.900498021312524</v>
      </c>
      <c r="P686" s="33">
        <f t="shared" si="418"/>
        <v>0.49110001387127894</v>
      </c>
      <c r="Q686" s="31">
        <f t="shared" si="419"/>
        <v>4.3932377407036824</v>
      </c>
      <c r="R686" s="31">
        <f t="shared" si="420"/>
        <v>0.19580852809721766</v>
      </c>
      <c r="S686" s="31">
        <f t="shared" si="421"/>
        <v>0.50726028060884154</v>
      </c>
      <c r="T686" s="31">
        <f t="shared" si="422"/>
        <v>7.8071632239147828E-2</v>
      </c>
      <c r="U686" s="31">
        <f t="shared" si="423"/>
        <v>5.1769496011109375E-2</v>
      </c>
      <c r="V686" s="47">
        <f t="shared" si="437"/>
        <v>4.863320525715578E-4</v>
      </c>
      <c r="W686" s="31">
        <f t="shared" si="424"/>
        <v>0.39871415712999869</v>
      </c>
      <c r="X686" s="34">
        <f>(S686*H686*'Propiedades físicas'!$F$5*60*24*365)/(1000000)</f>
        <v>53465.592306584273</v>
      </c>
      <c r="Y686" s="34">
        <f>(U686*H686*'Propiedades físicas'!$F$7*60*24*365)/(1000000)</f>
        <v>1706.4315749116354</v>
      </c>
      <c r="Z686" s="31">
        <f t="shared" si="438"/>
        <v>334.43910944634098</v>
      </c>
      <c r="AA686" s="31">
        <f t="shared" si="454"/>
        <v>2991.7949014192077</v>
      </c>
      <c r="AB686" s="31">
        <f t="shared" si="455"/>
        <v>133.34560763420524</v>
      </c>
      <c r="AC686" s="31">
        <f t="shared" si="456"/>
        <v>345.44425109462111</v>
      </c>
      <c r="AD686" s="31">
        <f t="shared" si="453"/>
        <v>53.166781554859668</v>
      </c>
      <c r="AE686" s="31">
        <f t="shared" si="442"/>
        <v>35.255026783565484</v>
      </c>
      <c r="AF686" s="31">
        <f t="shared" si="443"/>
        <v>3893.4456779328002</v>
      </c>
      <c r="AG686" s="31">
        <f t="shared" si="444"/>
        <v>8.5897977552857302E-2</v>
      </c>
      <c r="AH686" s="31">
        <f t="shared" si="445"/>
        <v>0.76841829805820783</v>
      </c>
      <c r="AI686" s="31">
        <f t="shared" si="445"/>
        <v>3.4248739719159052E-2</v>
      </c>
      <c r="AJ686" s="31">
        <f t="shared" si="445"/>
        <v>8.8724559084649282E-2</v>
      </c>
      <c r="AK686" s="31">
        <f t="shared" si="426"/>
        <v>1.3655457389889212E-2</v>
      </c>
      <c r="AL686" s="31">
        <f t="shared" si="426"/>
        <v>9.0549681952372622E-3</v>
      </c>
      <c r="AM686" s="31">
        <f t="shared" si="446"/>
        <v>0.99999999999999989</v>
      </c>
      <c r="AN686" s="31">
        <f>(Z686*'Propiedades físicas'!$F$4)/1000</f>
        <v>294.09906406492331</v>
      </c>
      <c r="AO686" s="31">
        <f>(AA686*'Propiedades físicas'!$F$6)/1000</f>
        <v>95.857108641471413</v>
      </c>
      <c r="AP686" s="31">
        <f>(AB686*'Propiedades físicas'!$F$9)/1000</f>
        <v>82.26757262992291</v>
      </c>
      <c r="AQ686" s="31">
        <f>(AC686*'Propiedades físicas'!$F$5)/1000</f>
        <v>101.72296861983308</v>
      </c>
      <c r="AR686" s="31">
        <f>(AD686*'Propiedades físicas'!$F$8)/1000</f>
        <v>18.848687396828844</v>
      </c>
      <c r="AS686" s="31">
        <f>(AE686*'Propiedades físicas'!$F$7)/1000</f>
        <v>3.2466354164985454</v>
      </c>
      <c r="AT686" s="31">
        <f t="shared" si="447"/>
        <v>596.04203676947805</v>
      </c>
      <c r="AU686" s="31">
        <f t="shared" si="448"/>
        <v>0.49342000382880286</v>
      </c>
      <c r="AV686" s="31">
        <f t="shared" si="452"/>
        <v>0.16082273183450749</v>
      </c>
      <c r="AW686" s="31">
        <f t="shared" si="452"/>
        <v>0.1380231050075085</v>
      </c>
      <c r="AX686" s="31">
        <f t="shared" si="452"/>
        <v>0.1706640846527657</v>
      </c>
      <c r="AY686" s="31">
        <f t="shared" si="449"/>
        <v>3.1623084000900192E-2</v>
      </c>
      <c r="AZ686" s="31">
        <f t="shared" si="449"/>
        <v>5.4469906755153855E-3</v>
      </c>
      <c r="BA686" s="31">
        <f t="shared" si="450"/>
        <v>1.0000000000000002</v>
      </c>
      <c r="BB686" s="34">
        <f>AU686*'Propiedades físicas'!$C$4+'Diseño reactor'!AV686*'Propiedades físicas'!$C$5+'Diseño reactor'!AW686*'Propiedades físicas'!$C$8+'Diseño reactor'!AX686*'Propiedades físicas'!$C$9+'Diseño reactor'!AY686*'Propiedades físicas'!$C$7+'Diseño reactor'!AZ686*'Propiedades físicas'!$C$6</f>
        <v>876.81315423075478</v>
      </c>
      <c r="BC686" s="45">
        <f>AU686*'Propiedades físicas'!$L$4+'Diseño reactor'!AV686*'Propiedades físicas'!$L$5+'Diseño reactor'!AW686*'Propiedades físicas'!$L$8+AX686*'Propiedades físicas'!$L$9+'Diseño reactor'!AY686*'Propiedades físicas'!$L$7+'Diseño reactor'!AZ686*'Propiedades físicas'!$L$6</f>
        <v>1.9721383403631374</v>
      </c>
      <c r="BD686" s="29">
        <f t="shared" si="427"/>
        <v>3.766484520926408</v>
      </c>
      <c r="BE686" s="58">
        <f t="shared" si="428"/>
        <v>43.807793139040193</v>
      </c>
      <c r="BF686" s="30">
        <f>AU686*'Propiedades físicas'!$I$4+'Diseño reactor'!AV686*'Propiedades físicas'!$I$5+'Diseño reactor'!AW686*'Propiedades físicas'!$I$8+'Diseño reactor'!AX686*'Propiedades físicas'!$I$9+'Diseño reactor'!AY686*'Propiedades físicas'!$I$7+'Diseño reactor'!AZ686*'Propiedades físicas'!$I$6</f>
        <v>1.932081626621222E-2</v>
      </c>
      <c r="BG686" s="24">
        <f>AU686*'Propiedades físicas'!$O$4+'Diseño reactor'!AV686*'Propiedades físicas'!$O$5+'Diseño reactor'!AW686*'Propiedades físicas'!$O$8+'Diseño reactor'!AX686*'Propiedades físicas'!$O$9+'Diseño reactor'!AY686*'Propiedades físicas'!$O$7+'Diseño reactor'!AZ686*'Propiedades físicas'!$O$6</f>
        <v>0.14796194539644433</v>
      </c>
      <c r="BH686" s="54">
        <f t="shared" si="429"/>
        <v>42608.45488078682</v>
      </c>
      <c r="BI686" s="34">
        <f t="shared" si="451"/>
        <v>257.5210972227764</v>
      </c>
      <c r="BJ686" s="27">
        <f t="shared" si="430"/>
        <v>4812.0095943136785</v>
      </c>
      <c r="BK686" s="34">
        <f t="shared" si="431"/>
        <v>547.68792372385133</v>
      </c>
      <c r="BL686" s="27">
        <f t="shared" si="432"/>
        <v>104.92657951235672</v>
      </c>
      <c r="BM686" s="34">
        <f t="shared" si="433"/>
        <v>1.1054421768707483</v>
      </c>
      <c r="BN686" s="45">
        <f t="shared" si="434"/>
        <v>623.82099752244937</v>
      </c>
      <c r="BO686" s="45">
        <f t="shared" si="435"/>
        <v>80.621126033547569</v>
      </c>
      <c r="BP686" s="66">
        <f t="shared" si="436"/>
        <v>6.6986540426707748</v>
      </c>
    </row>
    <row r="687" spans="8:68">
      <c r="H687" s="68">
        <v>682</v>
      </c>
      <c r="I687" s="31">
        <f>('Propiedades físicas'!$C$10*'Diseño reactor'!H687)/1000</f>
        <v>596.9172820510779</v>
      </c>
      <c r="J687" s="31">
        <f t="shared" si="413"/>
        <v>0.76392494188328819</v>
      </c>
      <c r="K687" s="31">
        <f>(I687*1000)/'Propiedades físicas'!$F$10</f>
        <v>3899.1629256243314</v>
      </c>
      <c r="L687" s="31">
        <f t="shared" si="414"/>
        <v>557.02327508919018</v>
      </c>
      <c r="M687" s="31">
        <f t="shared" si="415"/>
        <v>3342.1396505351408</v>
      </c>
      <c r="N687" s="31">
        <f t="shared" si="416"/>
        <v>0.81674967021875389</v>
      </c>
      <c r="O687" s="32">
        <f t="shared" si="417"/>
        <v>4.9004980213125231</v>
      </c>
      <c r="P687" s="33">
        <f t="shared" si="418"/>
        <v>0.49138729109942425</v>
      </c>
      <c r="Q687" s="31">
        <f t="shared" si="419"/>
        <v>4.3938908870049822</v>
      </c>
      <c r="R687" s="31">
        <f t="shared" si="420"/>
        <v>0.19575023282016155</v>
      </c>
      <c r="S687" s="31">
        <f t="shared" si="421"/>
        <v>0.50660713430754079</v>
      </c>
      <c r="T687" s="31">
        <f t="shared" si="422"/>
        <v>7.7979537410124825E-2</v>
      </c>
      <c r="U687" s="31">
        <f t="shared" si="423"/>
        <v>5.1632608889043169E-2</v>
      </c>
      <c r="V687" s="47">
        <f t="shared" si="437"/>
        <v>4.8661654070040078E-4</v>
      </c>
      <c r="W687" s="31">
        <f t="shared" si="424"/>
        <v>0.39836242484455026</v>
      </c>
      <c r="X687" s="34">
        <f>(S687*H687*'Propiedades físicas'!$F$5*60*24*365)/(1000000)</f>
        <v>53475.159549379794</v>
      </c>
      <c r="Y687" s="34">
        <f>(U687*H687*'Propiedades físicas'!$F$7*60*24*365)/(1000000)</f>
        <v>1704.4186347485609</v>
      </c>
      <c r="Z687" s="31">
        <f t="shared" si="438"/>
        <v>335.12613252980736</v>
      </c>
      <c r="AA687" s="31">
        <f t="shared" si="454"/>
        <v>2996.6335849373977</v>
      </c>
      <c r="AB687" s="31">
        <f t="shared" si="455"/>
        <v>133.50165878335017</v>
      </c>
      <c r="AC687" s="31">
        <f t="shared" si="456"/>
        <v>345.5060655977428</v>
      </c>
      <c r="AD687" s="31">
        <f t="shared" si="453"/>
        <v>53.182044513705129</v>
      </c>
      <c r="AE687" s="31">
        <f t="shared" si="442"/>
        <v>35.213439262327441</v>
      </c>
      <c r="AF687" s="31">
        <f t="shared" si="443"/>
        <v>3899.1629256243305</v>
      </c>
      <c r="AG687" s="31">
        <f t="shared" si="444"/>
        <v>8.5948225022207114E-2</v>
      </c>
      <c r="AH687" s="31">
        <f t="shared" si="445"/>
        <v>0.76853253944436795</v>
      </c>
      <c r="AI687" s="31">
        <f t="shared" si="445"/>
        <v>3.4238543330931473E-2</v>
      </c>
      <c r="AJ687" s="31">
        <f t="shared" si="445"/>
        <v>8.8610317698489274E-2</v>
      </c>
      <c r="AK687" s="31">
        <f t="shared" si="426"/>
        <v>1.3639349144455068E-2</v>
      </c>
      <c r="AL687" s="31">
        <f t="shared" si="426"/>
        <v>9.0310253595492149E-3</v>
      </c>
      <c r="AM687" s="31">
        <f t="shared" si="446"/>
        <v>1</v>
      </c>
      <c r="AN687" s="31">
        <f>(Z687*'Propiedades físicas'!$F$4)/1000</f>
        <v>294.70321842406202</v>
      </c>
      <c r="AO687" s="31">
        <f>(AA687*'Propiedades físicas'!$F$6)/1000</f>
        <v>96.01214006139422</v>
      </c>
      <c r="AP687" s="31">
        <f>(AB687*'Propiedades físicas'!$F$9)/1000</f>
        <v>82.363848386387886</v>
      </c>
      <c r="AQ687" s="31">
        <f>(AC687*'Propiedades físicas'!$F$5)/1000</f>
        <v>101.74117113656735</v>
      </c>
      <c r="AR687" s="31">
        <f>(AD687*'Propiedades físicas'!$F$8)/1000</f>
        <v>18.854098420998735</v>
      </c>
      <c r="AS687" s="31">
        <f>(AE687*'Propiedades físicas'!$F$7)/1000</f>
        <v>3.2428056216677343</v>
      </c>
      <c r="AT687" s="31">
        <f t="shared" si="447"/>
        <v>596.9172820510779</v>
      </c>
      <c r="AU687" s="31">
        <f t="shared" si="448"/>
        <v>0.49370863817416566</v>
      </c>
      <c r="AV687" s="31">
        <f t="shared" si="452"/>
        <v>0.16084664148353223</v>
      </c>
      <c r="AW687" s="31">
        <f t="shared" si="452"/>
        <v>0.13798201335933186</v>
      </c>
      <c r="AX687" s="31">
        <f t="shared" si="452"/>
        <v>0.17044433826236816</v>
      </c>
      <c r="AY687" s="31">
        <f t="shared" si="449"/>
        <v>3.1585780790621167E-2</v>
      </c>
      <c r="AZ687" s="31">
        <f t="shared" si="449"/>
        <v>5.4325879299809733E-3</v>
      </c>
      <c r="BA687" s="31">
        <f t="shared" si="450"/>
        <v>1</v>
      </c>
      <c r="BB687" s="34">
        <f>AU687*'Propiedades físicas'!$C$4+'Diseño reactor'!AV687*'Propiedades físicas'!$C$5+'Diseño reactor'!AW687*'Propiedades físicas'!$C$8+'Diseño reactor'!AX687*'Propiedades físicas'!$C$9+'Diseño reactor'!AY687*'Propiedades físicas'!$C$7+'Diseño reactor'!AZ687*'Propiedades físicas'!$C$6</f>
        <v>876.80926475161266</v>
      </c>
      <c r="BC687" s="45">
        <f>AU687*'Propiedades físicas'!$L$4+'Diseño reactor'!AV687*'Propiedades físicas'!$L$5+'Diseño reactor'!AW687*'Propiedades físicas'!$L$8+AX687*'Propiedades físicas'!$L$9+'Diseño reactor'!AY687*'Propiedades físicas'!$L$7+'Diseño reactor'!AZ687*'Propiedades físicas'!$L$6</f>
        <v>1.9723617447034316</v>
      </c>
      <c r="BD687" s="29">
        <f t="shared" si="427"/>
        <v>3.7627523019701314</v>
      </c>
      <c r="BE687" s="58">
        <f t="shared" si="428"/>
        <v>43.803521865100606</v>
      </c>
      <c r="BF687" s="30">
        <f>AU687*'Propiedades físicas'!$I$4+'Diseño reactor'!AV687*'Propiedades físicas'!$I$5+'Diseño reactor'!AW687*'Propiedades físicas'!$I$8+'Diseño reactor'!AX687*'Propiedades físicas'!$I$9+'Diseño reactor'!AY687*'Propiedades físicas'!$I$7+'Diseño reactor'!AZ687*'Propiedades físicas'!$I$6</f>
        <v>1.9322552674684232E-2</v>
      </c>
      <c r="BG687" s="24">
        <f>AU687*'Propiedades físicas'!$O$4+'Diseño reactor'!AV687*'Propiedades físicas'!$O$5+'Diseño reactor'!AW687*'Propiedades físicas'!$O$8+'Diseño reactor'!AX687*'Propiedades físicas'!$O$9+'Diseño reactor'!AY687*'Propiedades físicas'!$O$7+'Diseño reactor'!AZ687*'Propiedades físicas'!$O$6</f>
        <v>0.1479708147961919</v>
      </c>
      <c r="BH687" s="54">
        <f t="shared" si="429"/>
        <v>42604.436909036835</v>
      </c>
      <c r="BI687" s="34">
        <f t="shared" si="451"/>
        <v>257.5579769433354</v>
      </c>
      <c r="BJ687" s="27">
        <f t="shared" si="430"/>
        <v>4811.9367596396751</v>
      </c>
      <c r="BK687" s="34">
        <f t="shared" si="431"/>
        <v>547.71246390125395</v>
      </c>
      <c r="BL687" s="27">
        <f t="shared" si="432"/>
        <v>104.92748018436991</v>
      </c>
      <c r="BM687" s="34">
        <f t="shared" si="433"/>
        <v>1.1054421768707483</v>
      </c>
      <c r="BN687" s="45">
        <f t="shared" si="434"/>
        <v>624.89774182721658</v>
      </c>
      <c r="BO687" s="45">
        <f t="shared" si="435"/>
        <v>80.664338514391389</v>
      </c>
      <c r="BP687" s="66">
        <f t="shared" si="436"/>
        <v>6.6986243279304647</v>
      </c>
    </row>
    <row r="688" spans="8:68">
      <c r="H688" s="68">
        <v>683</v>
      </c>
      <c r="I688" s="31">
        <f>('Propiedades físicas'!$C$10*'Diseño reactor'!H688)/1000</f>
        <v>597.79252733267776</v>
      </c>
      <c r="J688" s="31">
        <f t="shared" si="413"/>
        <v>0.76280645734173125</v>
      </c>
      <c r="K688" s="31">
        <f>(I688*1000)/'Propiedades físicas'!$F$10</f>
        <v>3904.8801733158625</v>
      </c>
      <c r="L688" s="31">
        <f t="shared" si="414"/>
        <v>557.84002475940895</v>
      </c>
      <c r="M688" s="31">
        <f t="shared" si="415"/>
        <v>3347.0401485564535</v>
      </c>
      <c r="N688" s="31">
        <f t="shared" si="416"/>
        <v>0.816749670218754</v>
      </c>
      <c r="O688" s="32">
        <f t="shared" si="417"/>
        <v>4.9004980213125231</v>
      </c>
      <c r="P688" s="33">
        <f t="shared" si="418"/>
        <v>0.49167406192159169</v>
      </c>
      <c r="Q688" s="31">
        <f t="shared" si="419"/>
        <v>4.3945424395227359</v>
      </c>
      <c r="R688" s="31">
        <f t="shared" si="420"/>
        <v>0.19569183874942944</v>
      </c>
      <c r="S688" s="31">
        <f t="shared" si="421"/>
        <v>0.5059555817897885</v>
      </c>
      <c r="T688" s="31">
        <f t="shared" si="422"/>
        <v>7.7887565602839812E-2</v>
      </c>
      <c r="U688" s="31">
        <f t="shared" si="423"/>
        <v>5.1496203944893112E-2</v>
      </c>
      <c r="V688" s="47">
        <f t="shared" si="437"/>
        <v>4.8690052733982872E-4</v>
      </c>
      <c r="W688" s="31">
        <f t="shared" si="424"/>
        <v>0.39801131258503691</v>
      </c>
      <c r="X688" s="34">
        <f>(S688*H688*'Propiedades físicas'!$F$5*60*24*365)/(1000000)</f>
        <v>53484.693092049834</v>
      </c>
      <c r="Y688" s="34">
        <f>(U688*H688*'Propiedades físicas'!$F$7*60*24*365)/(1000000)</f>
        <v>1702.4083835029853</v>
      </c>
      <c r="Z688" s="31">
        <f t="shared" si="438"/>
        <v>335.8133842924471</v>
      </c>
      <c r="AA688" s="31">
        <f t="shared" si="454"/>
        <v>3001.4724861940285</v>
      </c>
      <c r="AB688" s="31">
        <f t="shared" si="455"/>
        <v>133.65752586586032</v>
      </c>
      <c r="AC688" s="31">
        <f t="shared" si="456"/>
        <v>345.56766236242555</v>
      </c>
      <c r="AD688" s="31">
        <f t="shared" si="453"/>
        <v>53.197207306739593</v>
      </c>
      <c r="AE688" s="31">
        <f t="shared" si="442"/>
        <v>35.171907294361993</v>
      </c>
      <c r="AF688" s="31">
        <f t="shared" si="443"/>
        <v>3904.880173315863</v>
      </c>
      <c r="AG688" s="31">
        <f t="shared" si="444"/>
        <v>8.5998383916423296E-2</v>
      </c>
      <c r="AH688" s="31">
        <f t="shared" si="445"/>
        <v>0.76864650206290508</v>
      </c>
      <c r="AI688" s="31">
        <f t="shared" si="445"/>
        <v>3.4228329662767572E-2</v>
      </c>
      <c r="AJ688" s="31">
        <f t="shared" si="445"/>
        <v>8.8496355079952113E-2</v>
      </c>
      <c r="AK688" s="31">
        <f t="shared" si="426"/>
        <v>1.3623262416671476E-2</v>
      </c>
      <c r="AL688" s="31">
        <f t="shared" si="426"/>
        <v>9.0071668612805248E-3</v>
      </c>
      <c r="AM688" s="31">
        <f t="shared" si="446"/>
        <v>1</v>
      </c>
      <c r="AN688" s="31">
        <f>(Z688*'Propiedades físicas'!$F$4)/1000</f>
        <v>295.3075738790921</v>
      </c>
      <c r="AO688" s="31">
        <f>(AA688*'Propiedades físicas'!$F$6)/1000</f>
        <v>96.167178457656675</v>
      </c>
      <c r="AP688" s="31">
        <f>(AB688*'Propiedades físicas'!$F$9)/1000</f>
        <v>82.460010582942516</v>
      </c>
      <c r="AQ688" s="31">
        <f>(AC688*'Propiedades físicas'!$F$5)/1000</f>
        <v>101.75930953586347</v>
      </c>
      <c r="AR688" s="31">
        <f>(AD688*'Propiedades físicas'!$F$8)/1000</f>
        <v>18.859473934385313</v>
      </c>
      <c r="AS688" s="31">
        <f>(AE688*'Propiedades físicas'!$F$7)/1000</f>
        <v>3.238980942737796</v>
      </c>
      <c r="AT688" s="31">
        <f t="shared" si="447"/>
        <v>597.79252733267788</v>
      </c>
      <c r="AU688" s="31">
        <f t="shared" si="448"/>
        <v>0.49399676372125395</v>
      </c>
      <c r="AV688" s="31">
        <f t="shared" si="452"/>
        <v>0.16087049278911214</v>
      </c>
      <c r="AW688" s="31">
        <f t="shared" si="452"/>
        <v>0.13794085207266676</v>
      </c>
      <c r="AX688" s="31">
        <f t="shared" si="452"/>
        <v>0.17022512808901896</v>
      </c>
      <c r="AY688" s="31">
        <f t="shared" si="449"/>
        <v>3.1548527410563992E-2</v>
      </c>
      <c r="AZ688" s="31">
        <f t="shared" si="449"/>
        <v>5.4182359173842081E-3</v>
      </c>
      <c r="BA688" s="31">
        <f t="shared" si="450"/>
        <v>1.0000000000000002</v>
      </c>
      <c r="BB688" s="34">
        <f>AU688*'Propiedades físicas'!$C$4+'Diseño reactor'!AV688*'Propiedades físicas'!$C$5+'Diseño reactor'!AW688*'Propiedades físicas'!$C$8+'Diseño reactor'!AX688*'Propiedades físicas'!$C$9+'Diseño reactor'!AY688*'Propiedades físicas'!$C$7+'Diseño reactor'!AZ688*'Propiedades físicas'!$C$6</f>
        <v>876.80538816019885</v>
      </c>
      <c r="BC688" s="45">
        <f>AU688*'Propiedades físicas'!$L$4+'Diseño reactor'!AV688*'Propiedades físicas'!$L$5+'Diseño reactor'!AW688*'Propiedades físicas'!$L$8+AX688*'Propiedades físicas'!$L$9+'Diseño reactor'!AY688*'Propiedades físicas'!$L$7+'Diseño reactor'!AZ688*'Propiedades físicas'!$L$6</f>
        <v>1.9725847386909281</v>
      </c>
      <c r="BD688" s="29">
        <f t="shared" si="427"/>
        <v>3.7590274816514948</v>
      </c>
      <c r="BE688" s="58">
        <f t="shared" si="428"/>
        <v>43.79925964779936</v>
      </c>
      <c r="BF688" s="30">
        <f>AU688*'Propiedades físicas'!$I$4+'Diseño reactor'!AV688*'Propiedades físicas'!$I$5+'Diseño reactor'!AW688*'Propiedades físicas'!$I$8+'Diseño reactor'!AX688*'Propiedades físicas'!$I$9+'Diseño reactor'!AY688*'Propiedades físicas'!$I$7+'Diseño reactor'!AZ688*'Propiedades físicas'!$I$6</f>
        <v>1.9324283518082248E-2</v>
      </c>
      <c r="BG688" s="24">
        <f>AU688*'Propiedades físicas'!$O$4+'Diseño reactor'!AV688*'Propiedades físicas'!$O$5+'Diseño reactor'!AW688*'Propiedades físicas'!$O$8+'Diseño reactor'!AX688*'Propiedades físicas'!$O$9+'Diseño reactor'!AY688*'Propiedades físicas'!$O$7+'Diseño reactor'!AZ688*'Propiedades físicas'!$O$6</f>
        <v>0.14797967189251063</v>
      </c>
      <c r="BH688" s="54">
        <f t="shared" si="429"/>
        <v>42600.432553745566</v>
      </c>
      <c r="BI688" s="34">
        <f t="shared" si="451"/>
        <v>257.59475113307712</v>
      </c>
      <c r="BJ688" s="27">
        <f t="shared" si="430"/>
        <v>4811.8642328961969</v>
      </c>
      <c r="BK688" s="34">
        <f t="shared" si="431"/>
        <v>547.73699259637431</v>
      </c>
      <c r="BL688" s="27">
        <f t="shared" si="432"/>
        <v>104.92838036976204</v>
      </c>
      <c r="BM688" s="34">
        <f t="shared" si="433"/>
        <v>1.1054421768707483</v>
      </c>
      <c r="BN688" s="45">
        <f t="shared" si="434"/>
        <v>625.97475594357365</v>
      </c>
      <c r="BO688" s="45">
        <f t="shared" si="435"/>
        <v>80.707474867303446</v>
      </c>
      <c r="BP688" s="66">
        <f t="shared" si="436"/>
        <v>6.6985947116494806</v>
      </c>
    </row>
    <row r="689" spans="8:68">
      <c r="H689" s="68">
        <v>684</v>
      </c>
      <c r="I689" s="31">
        <f>('Propiedades físicas'!$C$10*'Diseño reactor'!H689)/1000</f>
        <v>598.66777261427751</v>
      </c>
      <c r="J689" s="31">
        <f t="shared" si="413"/>
        <v>0.76169124322281068</v>
      </c>
      <c r="K689" s="31">
        <f>(I689*1000)/'Propiedades físicas'!$F$10</f>
        <v>3910.5974210073937</v>
      </c>
      <c r="L689" s="31">
        <f t="shared" si="414"/>
        <v>558.6567744296276</v>
      </c>
      <c r="M689" s="31">
        <f t="shared" si="415"/>
        <v>3351.9406465777656</v>
      </c>
      <c r="N689" s="31">
        <f t="shared" si="416"/>
        <v>0.81674967021875378</v>
      </c>
      <c r="O689" s="32">
        <f t="shared" si="417"/>
        <v>4.9004980213125231</v>
      </c>
      <c r="P689" s="33">
        <f t="shared" si="418"/>
        <v>0.49196032767562359</v>
      </c>
      <c r="Q689" s="31">
        <f t="shared" si="419"/>
        <v>4.3951924038468189</v>
      </c>
      <c r="R689" s="31">
        <f t="shared" si="420"/>
        <v>0.19563334667802576</v>
      </c>
      <c r="S689" s="31">
        <f t="shared" si="421"/>
        <v>0.50530561746570302</v>
      </c>
      <c r="T689" s="31">
        <f t="shared" si="422"/>
        <v>7.7795716807635987E-2</v>
      </c>
      <c r="U689" s="31">
        <f t="shared" si="423"/>
        <v>5.1360279057468421E-2</v>
      </c>
      <c r="V689" s="47">
        <f t="shared" si="437"/>
        <v>4.8718401381469525E-4</v>
      </c>
      <c r="W689" s="31">
        <f t="shared" si="424"/>
        <v>0.39766081871345033</v>
      </c>
      <c r="X689" s="34">
        <f>(S689*H689*'Propiedades físicas'!$F$5*60*24*365)/(1000000)</f>
        <v>53494.193082847472</v>
      </c>
      <c r="Y689" s="34">
        <f>(U689*H689*'Propiedades físicas'!$F$7*60*24*365)/(1000000)</f>
        <v>1700.4008209638382</v>
      </c>
      <c r="Z689" s="31">
        <f t="shared" si="438"/>
        <v>336.50086413012656</v>
      </c>
      <c r="AA689" s="31">
        <f t="shared" si="454"/>
        <v>3006.311604231224</v>
      </c>
      <c r="AB689" s="31">
        <f t="shared" si="455"/>
        <v>133.81320912776962</v>
      </c>
      <c r="AC689" s="31">
        <f t="shared" si="456"/>
        <v>345.62904234654087</v>
      </c>
      <c r="AD689" s="31">
        <f t="shared" si="453"/>
        <v>53.212270296423014</v>
      </c>
      <c r="AE689" s="31">
        <f t="shared" si="442"/>
        <v>35.130430875308399</v>
      </c>
      <c r="AF689" s="31">
        <f t="shared" si="443"/>
        <v>3910.5974210073923</v>
      </c>
      <c r="AG689" s="31">
        <f t="shared" si="444"/>
        <v>8.6048454469507124E-2</v>
      </c>
      <c r="AH689" s="31">
        <f t="shared" si="445"/>
        <v>0.76876018689154169</v>
      </c>
      <c r="AI689" s="31">
        <f t="shared" si="445"/>
        <v>3.4218098853371251E-2</v>
      </c>
      <c r="AJ689" s="31">
        <f t="shared" si="445"/>
        <v>8.8382670251315423E-2</v>
      </c>
      <c r="AK689" s="31">
        <f t="shared" si="426"/>
        <v>1.3607197204849389E-2</v>
      </c>
      <c r="AL689" s="31">
        <f t="shared" si="426"/>
        <v>8.9833923294151304E-3</v>
      </c>
      <c r="AM689" s="31">
        <f t="shared" si="446"/>
        <v>1</v>
      </c>
      <c r="AN689" s="31">
        <f>(Z689*'Propiedades físicas'!$F$4)/1000</f>
        <v>295.91212989875066</v>
      </c>
      <c r="AO689" s="31">
        <f>(AA689*'Propiedades físicas'!$F$6)/1000</f>
        <v>96.322223799568405</v>
      </c>
      <c r="AP689" s="31">
        <f>(AB689*'Propiedades físicas'!$F$9)/1000</f>
        <v>82.556059371377458</v>
      </c>
      <c r="AQ689" s="31">
        <f>(AC689*'Propiedades físicas'!$F$5)/1000</f>
        <v>101.77738409978589</v>
      </c>
      <c r="AR689" s="31">
        <f>(AD689*'Propiedades físicas'!$F$8)/1000</f>
        <v>18.864814065487881</v>
      </c>
      <c r="AS689" s="31">
        <f>(AE689*'Propiedades físicas'!$F$7)/1000</f>
        <v>3.2351613793071508</v>
      </c>
      <c r="AT689" s="31">
        <f t="shared" si="447"/>
        <v>598.6677726142774</v>
      </c>
      <c r="AU689" s="31">
        <f t="shared" si="448"/>
        <v>0.4942843818142309</v>
      </c>
      <c r="AV689" s="31">
        <f t="shared" si="452"/>
        <v>0.16089428595587518</v>
      </c>
      <c r="AW689" s="31">
        <f t="shared" si="452"/>
        <v>0.13789962170649273</v>
      </c>
      <c r="AX689" s="31">
        <f t="shared" si="452"/>
        <v>0.17000645225204267</v>
      </c>
      <c r="AY689" s="31">
        <f t="shared" si="449"/>
        <v>3.1511323856817181E-2</v>
      </c>
      <c r="AZ689" s="31">
        <f t="shared" si="449"/>
        <v>5.4039344145414194E-3</v>
      </c>
      <c r="BA689" s="31">
        <f t="shared" si="450"/>
        <v>1.0000000000000002</v>
      </c>
      <c r="BB689" s="34">
        <f>AU689*'Propiedades físicas'!$C$4+'Diseño reactor'!AV689*'Propiedades físicas'!$C$5+'Diseño reactor'!AW689*'Propiedades físicas'!$C$8+'Diseño reactor'!AX689*'Propiedades físicas'!$C$9+'Diseño reactor'!AY689*'Propiedades físicas'!$C$7+'Diseño reactor'!AZ689*'Propiedades físicas'!$C$6</f>
        <v>876.80152440228153</v>
      </c>
      <c r="BC689" s="45">
        <f>AU689*'Propiedades físicas'!$L$4+'Diseño reactor'!AV689*'Propiedades físicas'!$L$5+'Diseño reactor'!AW689*'Propiedades físicas'!$L$8+AX689*'Propiedades físicas'!$L$9+'Diseño reactor'!AY689*'Propiedades físicas'!$L$7+'Diseño reactor'!AZ689*'Propiedades físicas'!$L$6</f>
        <v>1.9728073234242718</v>
      </c>
      <c r="BD689" s="29">
        <f t="shared" si="427"/>
        <v>3.7553100380317161</v>
      </c>
      <c r="BE689" s="58">
        <f t="shared" si="428"/>
        <v>43.79500645768568</v>
      </c>
      <c r="BF689" s="30">
        <f>AU689*'Propiedades físicas'!$I$4+'Diseño reactor'!AV689*'Propiedades físicas'!$I$5+'Diseño reactor'!AW689*'Propiedades físicas'!$I$8+'Diseño reactor'!AX689*'Propiedades físicas'!$I$9+'Diseño reactor'!AY689*'Propiedades físicas'!$I$7+'Diseño reactor'!AZ689*'Propiedades físicas'!$I$6</f>
        <v>1.9326008818995793E-2</v>
      </c>
      <c r="BG689" s="24">
        <f>AU689*'Propiedades físicas'!$O$4+'Diseño reactor'!AV689*'Propiedades físicas'!$O$5+'Diseño reactor'!AW689*'Propiedades físicas'!$O$8+'Diseño reactor'!AX689*'Propiedades físicas'!$O$9+'Diseño reactor'!AY689*'Propiedades físicas'!$O$7+'Diseño reactor'!AZ689*'Propiedades físicas'!$O$6</f>
        <v>0.14798851670423263</v>
      </c>
      <c r="BH689" s="54">
        <f t="shared" si="429"/>
        <v>42596.441755371081</v>
      </c>
      <c r="BI689" s="34">
        <f t="shared" si="451"/>
        <v>257.63142019239189</v>
      </c>
      <c r="BJ689" s="27">
        <f t="shared" si="430"/>
        <v>4811.7920126526124</v>
      </c>
      <c r="BK689" s="34">
        <f t="shared" si="431"/>
        <v>547.76150972441098</v>
      </c>
      <c r="BL689" s="27">
        <f t="shared" si="432"/>
        <v>104.9292800655199</v>
      </c>
      <c r="BM689" s="34">
        <f t="shared" si="433"/>
        <v>1.1054421768707483</v>
      </c>
      <c r="BN689" s="45">
        <f t="shared" si="434"/>
        <v>627.05203912502043</v>
      </c>
      <c r="BO689" s="45">
        <f t="shared" si="435"/>
        <v>80.750535293247182</v>
      </c>
      <c r="BP689" s="66">
        <f t="shared" si="436"/>
        <v>6.6985651934135051</v>
      </c>
    </row>
    <row r="690" spans="8:68">
      <c r="H690" s="68">
        <v>685</v>
      </c>
      <c r="I690" s="31">
        <f>('Propiedades físicas'!$C$10*'Diseño reactor'!H690)/1000</f>
        <v>599.54301789587737</v>
      </c>
      <c r="J690" s="31">
        <f t="shared" si="413"/>
        <v>0.76057928520350726</v>
      </c>
      <c r="K690" s="31">
        <f>(I690*1000)/'Propiedades físicas'!$F$10</f>
        <v>3916.3146686989248</v>
      </c>
      <c r="L690" s="31">
        <f t="shared" si="414"/>
        <v>559.47352409984637</v>
      </c>
      <c r="M690" s="31">
        <f t="shared" si="415"/>
        <v>3356.8411445990782</v>
      </c>
      <c r="N690" s="31">
        <f t="shared" si="416"/>
        <v>0.81674967021875378</v>
      </c>
      <c r="O690" s="32">
        <f t="shared" si="417"/>
        <v>4.9004980213125231</v>
      </c>
      <c r="P690" s="33">
        <f t="shared" si="418"/>
        <v>0.49224608969465505</v>
      </c>
      <c r="Q690" s="31">
        <f t="shared" si="419"/>
        <v>4.3958407855418535</v>
      </c>
      <c r="R690" s="31">
        <f t="shared" si="420"/>
        <v>0.19557475739429381</v>
      </c>
      <c r="S690" s="31">
        <f t="shared" si="421"/>
        <v>0.50465723577067023</v>
      </c>
      <c r="T690" s="31">
        <f t="shared" si="422"/>
        <v>7.770399101303864E-2</v>
      </c>
      <c r="U690" s="31">
        <f t="shared" si="423"/>
        <v>5.12248321167664E-2</v>
      </c>
      <c r="V690" s="47">
        <f t="shared" si="437"/>
        <v>4.8746700144519238E-4</v>
      </c>
      <c r="W690" s="31">
        <f t="shared" si="424"/>
        <v>0.39731094159754671</v>
      </c>
      <c r="X690" s="34">
        <f>(S690*H690*'Propiedades físicas'!$F$5*60*24*365)/(1000000)</f>
        <v>53503.659669243971</v>
      </c>
      <c r="Y690" s="34">
        <f>(U690*H690*'Propiedades físicas'!$F$7*60*24*365)/(1000000)</f>
        <v>1698.395946880313</v>
      </c>
      <c r="Z690" s="31">
        <f t="shared" si="438"/>
        <v>337.1885714408387</v>
      </c>
      <c r="AA690" s="31">
        <f t="shared" si="454"/>
        <v>3011.1509380961697</v>
      </c>
      <c r="AB690" s="31">
        <f t="shared" si="455"/>
        <v>133.96870881509125</v>
      </c>
      <c r="AC690" s="31">
        <f t="shared" si="456"/>
        <v>345.69020650290912</v>
      </c>
      <c r="AD690" s="31">
        <f t="shared" si="453"/>
        <v>53.227233843931465</v>
      </c>
      <c r="AE690" s="31">
        <f t="shared" si="442"/>
        <v>35.089009999984981</v>
      </c>
      <c r="AF690" s="31">
        <f t="shared" si="443"/>
        <v>3916.3146686989253</v>
      </c>
      <c r="AG690" s="31">
        <f t="shared" si="444"/>
        <v>8.6098436914636173E-2</v>
      </c>
      <c r="AH690" s="31">
        <f t="shared" si="445"/>
        <v>0.76887359490358109</v>
      </c>
      <c r="AI690" s="31">
        <f t="shared" si="445"/>
        <v>3.4207851040631065E-2</v>
      </c>
      <c r="AJ690" s="31">
        <f t="shared" si="445"/>
        <v>8.82692622392761E-2</v>
      </c>
      <c r="AK690" s="31">
        <f t="shared" si="426"/>
        <v>1.359115350698175E-2</v>
      </c>
      <c r="AL690" s="31">
        <f t="shared" si="426"/>
        <v>8.9597013948938438E-3</v>
      </c>
      <c r="AM690" s="31">
        <f t="shared" si="446"/>
        <v>1</v>
      </c>
      <c r="AN690" s="31">
        <f>(Z690*'Propiedades físicas'!$F$4)/1000</f>
        <v>296.51688595364476</v>
      </c>
      <c r="AO690" s="31">
        <f>(AA690*'Propiedades físicas'!$F$6)/1000</f>
        <v>96.477276056601269</v>
      </c>
      <c r="AP690" s="31">
        <f>(AB690*'Propiedades físicas'!$F$9)/1000</f>
        <v>82.651994903470538</v>
      </c>
      <c r="AQ690" s="31">
        <f>(AC690*'Propiedades físicas'!$F$5)/1000</f>
        <v>101.79539510891166</v>
      </c>
      <c r="AR690" s="31">
        <f>(AD690*'Propiedades físicas'!$F$8)/1000</f>
        <v>18.870118942350576</v>
      </c>
      <c r="AS690" s="31">
        <f>(AE690*'Propiedades físicas'!$F$7)/1000</f>
        <v>3.2313469308986167</v>
      </c>
      <c r="AT690" s="31">
        <f t="shared" si="447"/>
        <v>599.54301789587748</v>
      </c>
      <c r="AU690" s="31">
        <f t="shared" si="448"/>
        <v>0.49457149379252846</v>
      </c>
      <c r="AV690" s="31">
        <f t="shared" si="452"/>
        <v>0.16091802118752463</v>
      </c>
      <c r="AW690" s="31">
        <f t="shared" si="452"/>
        <v>0.13785832281650337</v>
      </c>
      <c r="AX690" s="31">
        <f t="shared" si="452"/>
        <v>0.16978830887926452</v>
      </c>
      <c r="AY690" s="31">
        <f t="shared" si="449"/>
        <v>3.147417012473281E-2</v>
      </c>
      <c r="AZ690" s="31">
        <f t="shared" si="449"/>
        <v>5.3896831994460891E-3</v>
      </c>
      <c r="BA690" s="31">
        <f t="shared" si="450"/>
        <v>0.99999999999999989</v>
      </c>
      <c r="BB690" s="34">
        <f>AU690*'Propiedades físicas'!$C$4+'Diseño reactor'!AV690*'Propiedades físicas'!$C$5+'Diseño reactor'!AW690*'Propiedades físicas'!$C$8+'Diseño reactor'!AX690*'Propiedades físicas'!$C$9+'Diseño reactor'!AY690*'Propiedades físicas'!$C$7+'Diseño reactor'!AZ690*'Propiedades físicas'!$C$6</f>
        <v>876.79767342390494</v>
      </c>
      <c r="BC690" s="45">
        <f>AU690*'Propiedades físicas'!$L$4+'Diseño reactor'!AV690*'Propiedades físicas'!$L$5+'Diseño reactor'!AW690*'Propiedades físicas'!$L$8+AX690*'Propiedades físicas'!$L$9+'Diseño reactor'!AY690*'Propiedades físicas'!$L$7+'Diseño reactor'!AZ690*'Propiedades físicas'!$L$6</f>
        <v>1.9730294999982907</v>
      </c>
      <c r="BD690" s="29">
        <f t="shared" si="427"/>
        <v>3.7515999492583183</v>
      </c>
      <c r="BE690" s="58">
        <f t="shared" si="428"/>
        <v>43.790762265439895</v>
      </c>
      <c r="BF690" s="30">
        <f>AU690*'Propiedades físicas'!$I$4+'Diseño reactor'!AV690*'Propiedades físicas'!$I$5+'Diseño reactor'!AW690*'Propiedades físicas'!$I$8+'Diseño reactor'!AX690*'Propiedades físicas'!$I$9+'Diseño reactor'!AY690*'Propiedades físicas'!$I$7+'Diseño reactor'!AZ690*'Propiedades físicas'!$I$6</f>
        <v>1.9327728599902654E-2</v>
      </c>
      <c r="BG690" s="24">
        <f>AU690*'Propiedades físicas'!$O$4+'Diseño reactor'!AV690*'Propiedades físicas'!$O$5+'Diseño reactor'!AW690*'Propiedades físicas'!$O$8+'Diseño reactor'!AX690*'Propiedades físicas'!$O$9+'Diseño reactor'!AY690*'Propiedades físicas'!$O$7+'Diseño reactor'!AZ690*'Propiedades físicas'!$O$6</f>
        <v>0.14799734925018901</v>
      </c>
      <c r="BH690" s="54">
        <f t="shared" si="429"/>
        <v>42592.464454694338</v>
      </c>
      <c r="BI690" s="34">
        <f t="shared" si="451"/>
        <v>257.66798451979633</v>
      </c>
      <c r="BJ690" s="27">
        <f t="shared" si="430"/>
        <v>4811.7200974862026</v>
      </c>
      <c r="BK690" s="34">
        <f t="shared" si="431"/>
        <v>547.78601520139921</v>
      </c>
      <c r="BL690" s="27">
        <f t="shared" si="432"/>
        <v>104.93017926866186</v>
      </c>
      <c r="BM690" s="34">
        <f t="shared" si="433"/>
        <v>1.1054421768707483</v>
      </c>
      <c r="BN690" s="45">
        <f t="shared" si="434"/>
        <v>628.12959062777827</v>
      </c>
      <c r="BO690" s="45">
        <f t="shared" si="435"/>
        <v>80.79351999247956</v>
      </c>
      <c r="BP690" s="66">
        <f t="shared" si="436"/>
        <v>6.6985357728103292</v>
      </c>
    </row>
    <row r="691" spans="8:68">
      <c r="H691" s="68">
        <v>686</v>
      </c>
      <c r="I691" s="31">
        <f>('Propiedades físicas'!$C$10*'Diseño reactor'!H691)/1000</f>
        <v>600.41826317747723</v>
      </c>
      <c r="J691" s="31">
        <f t="shared" si="413"/>
        <v>0.75947056904431842</v>
      </c>
      <c r="K691" s="31">
        <f>(I691*1000)/'Propiedades físicas'!$F$10</f>
        <v>3922.031916390456</v>
      </c>
      <c r="L691" s="31">
        <f t="shared" si="414"/>
        <v>560.29027377006514</v>
      </c>
      <c r="M691" s="31">
        <f t="shared" si="415"/>
        <v>3361.7416426203908</v>
      </c>
      <c r="N691" s="31">
        <f t="shared" si="416"/>
        <v>0.81674967021875389</v>
      </c>
      <c r="O691" s="32">
        <f t="shared" si="417"/>
        <v>4.9004980213125231</v>
      </c>
      <c r="P691" s="33">
        <f t="shared" si="418"/>
        <v>0.49253134930713249</v>
      </c>
      <c r="Q691" s="31">
        <f t="shared" si="419"/>
        <v>4.3964875901473199</v>
      </c>
      <c r="R691" s="31">
        <f t="shared" si="420"/>
        <v>0.19551607168194374</v>
      </c>
      <c r="S691" s="31">
        <f t="shared" si="421"/>
        <v>0.50401043116520261</v>
      </c>
      <c r="T691" s="31">
        <f t="shared" si="422"/>
        <v>7.7612388205774235E-2</v>
      </c>
      <c r="U691" s="31">
        <f t="shared" si="423"/>
        <v>5.108986102390347E-2</v>
      </c>
      <c r="V691" s="47">
        <f t="shared" si="437"/>
        <v>4.8774949154686907E-4</v>
      </c>
      <c r="W691" s="31">
        <f t="shared" si="424"/>
        <v>0.3969616796108219</v>
      </c>
      <c r="X691" s="34">
        <f>(S691*H691*'Propiedades físicas'!$F$5*60*24*365)/(1000000)</f>
        <v>53513.092997933389</v>
      </c>
      <c r="Y691" s="34">
        <f>(U691*H691*'Propiedades físicas'!$F$7*60*24*365)/(1000000)</f>
        <v>1696.3937609622874</v>
      </c>
      <c r="Z691" s="31">
        <f t="shared" si="438"/>
        <v>337.87650562469287</v>
      </c>
      <c r="AA691" s="31">
        <f t="shared" si="454"/>
        <v>3015.9904868410613</v>
      </c>
      <c r="AB691" s="31">
        <f t="shared" si="455"/>
        <v>134.12402517381341</v>
      </c>
      <c r="AC691" s="31">
        <f t="shared" si="456"/>
        <v>345.751155779329</v>
      </c>
      <c r="AD691" s="31">
        <f t="shared" si="453"/>
        <v>53.242098309161122</v>
      </c>
      <c r="AE691" s="31">
        <f t="shared" si="442"/>
        <v>35.047644662397779</v>
      </c>
      <c r="AF691" s="31">
        <f t="shared" si="443"/>
        <v>3922.031916390456</v>
      </c>
      <c r="AG691" s="31">
        <f t="shared" si="444"/>
        <v>8.6148331484168297E-2</v>
      </c>
      <c r="AH691" s="31">
        <f t="shared" si="445"/>
        <v>0.76898672706793081</v>
      </c>
      <c r="AI691" s="31">
        <f t="shared" si="445"/>
        <v>3.4197586361625301E-2</v>
      </c>
      <c r="AJ691" s="31">
        <f t="shared" si="445"/>
        <v>8.8156130074926176E-2</v>
      </c>
      <c r="AK691" s="31">
        <f t="shared" si="426"/>
        <v>1.3575131320746914E-2</v>
      </c>
      <c r="AL691" s="31">
        <f t="shared" si="426"/>
        <v>8.9360936906023453E-3</v>
      </c>
      <c r="AM691" s="31">
        <f t="shared" si="446"/>
        <v>0.99999999999999989</v>
      </c>
      <c r="AN691" s="31">
        <f>(Z691*'Propiedades físicas'!$F$4)/1000</f>
        <v>297.1218415162424</v>
      </c>
      <c r="AO691" s="31">
        <f>(AA691*'Propiedades físicas'!$F$6)/1000</f>
        <v>96.632335198387608</v>
      </c>
      <c r="AP691" s="31">
        <f>(AB691*'Propiedades físicas'!$F$9)/1000</f>
        <v>82.747817330984162</v>
      </c>
      <c r="AQ691" s="31">
        <f>(AC691*'Propiedades físicas'!$F$5)/1000</f>
        <v>101.81334284233901</v>
      </c>
      <c r="AR691" s="31">
        <f>(AD691*'Propiedades físicas'!$F$8)/1000</f>
        <v>18.875388692563792</v>
      </c>
      <c r="AS691" s="31">
        <f>(AE691*'Propiedades físicas'!$F$7)/1000</f>
        <v>3.2275375969602114</v>
      </c>
      <c r="AT691" s="31">
        <f t="shared" si="447"/>
        <v>600.41826317747723</v>
      </c>
      <c r="AU691" s="31">
        <f t="shared" si="448"/>
        <v>0.49485810099086935</v>
      </c>
      <c r="AV691" s="31">
        <f t="shared" si="452"/>
        <v>0.16094169868684377</v>
      </c>
      <c r="AW691" s="31">
        <f t="shared" si="452"/>
        <v>0.13781695595512689</v>
      </c>
      <c r="AX691" s="31">
        <f t="shared" si="452"/>
        <v>0.16957069610696382</v>
      </c>
      <c r="AY691" s="31">
        <f t="shared" si="449"/>
        <v>3.1437066208934467E-2</v>
      </c>
      <c r="AZ691" s="31">
        <f t="shared" si="449"/>
        <v>5.3754820512616312E-3</v>
      </c>
      <c r="BA691" s="31">
        <f t="shared" si="450"/>
        <v>1</v>
      </c>
      <c r="BB691" s="34">
        <f>AU691*'Propiedades físicas'!$C$4+'Diseño reactor'!AV691*'Propiedades físicas'!$C$5+'Diseño reactor'!AW691*'Propiedades físicas'!$C$8+'Diseño reactor'!AX691*'Propiedades físicas'!$C$9+'Diseño reactor'!AY691*'Propiedades físicas'!$C$7+'Diseño reactor'!AZ691*'Propiedades físicas'!$C$6</f>
        <v>876.79383517138933</v>
      </c>
      <c r="BC691" s="45">
        <f>AU691*'Propiedades físicas'!$L$4+'Diseño reactor'!AV691*'Propiedades físicas'!$L$5+'Diseño reactor'!AW691*'Propiedades físicas'!$L$8+AX691*'Propiedades físicas'!$L$9+'Diseño reactor'!AY691*'Propiedades físicas'!$L$7+'Diseño reactor'!AZ691*'Propiedades físicas'!$L$6</f>
        <v>1.9732512695040145</v>
      </c>
      <c r="BD691" s="29">
        <f t="shared" si="427"/>
        <v>3.7478971935646901</v>
      </c>
      <c r="BE691" s="58">
        <f t="shared" si="428"/>
        <v>43.786527041872695</v>
      </c>
      <c r="BF691" s="30">
        <f>AU691*'Propiedades físicas'!$I$4+'Diseño reactor'!AV691*'Propiedades físicas'!$I$5+'Diseño reactor'!AW691*'Propiedades físicas'!$I$8+'Diseño reactor'!AX691*'Propiedades físicas'!$I$9+'Diseño reactor'!AY691*'Propiedades físicas'!$I$7+'Diseño reactor'!AZ691*'Propiedades físicas'!$I$6</f>
        <v>1.9329442883169588E-2</v>
      </c>
      <c r="BG691" s="24">
        <f>AU691*'Propiedades físicas'!$O$4+'Diseño reactor'!AV691*'Propiedades físicas'!$O$5+'Diseño reactor'!AW691*'Propiedades físicas'!$O$8+'Diseño reactor'!AX691*'Propiedades físicas'!$O$9+'Diseño reactor'!AY691*'Propiedades físicas'!$O$7+'Diseño reactor'!AZ691*'Propiedades físicas'!$O$6</f>
        <v>0.14800616954920934</v>
      </c>
      <c r="BH691" s="54">
        <f t="shared" si="429"/>
        <v>42588.500592817159</v>
      </c>
      <c r="BI691" s="34">
        <f t="shared" si="451"/>
        <v>257.70444451194487</v>
      </c>
      <c r="BJ691" s="27">
        <f t="shared" si="430"/>
        <v>4811.6484859820239</v>
      </c>
      <c r="BK691" s="34">
        <f t="shared" si="431"/>
        <v>547.81050894419366</v>
      </c>
      <c r="BL691" s="27">
        <f t="shared" si="432"/>
        <v>104.93107797623712</v>
      </c>
      <c r="BM691" s="34">
        <f t="shared" si="433"/>
        <v>1.1054421768707483</v>
      </c>
      <c r="BN691" s="45">
        <f t="shared" si="434"/>
        <v>629.20740971078339</v>
      </c>
      <c r="BO691" s="45">
        <f t="shared" si="435"/>
        <v>80.836429164553948</v>
      </c>
      <c r="BP691" s="66">
        <f t="shared" si="436"/>
        <v>6.6985064494298499</v>
      </c>
    </row>
    <row r="692" spans="8:68">
      <c r="H692" s="68">
        <v>687</v>
      </c>
      <c r="I692" s="31">
        <f>('Propiedades físicas'!$C$10*'Diseño reactor'!H692)/1000</f>
        <v>601.29350845907697</v>
      </c>
      <c r="J692" s="31">
        <f t="shared" si="413"/>
        <v>0.75836508058864993</v>
      </c>
      <c r="K692" s="31">
        <f>(I692*1000)/'Propiedades físicas'!$F$10</f>
        <v>3927.7491640819876</v>
      </c>
      <c r="L692" s="31">
        <f t="shared" si="414"/>
        <v>561.10702344028391</v>
      </c>
      <c r="M692" s="31">
        <f t="shared" si="415"/>
        <v>3366.6421406417035</v>
      </c>
      <c r="N692" s="31">
        <f t="shared" si="416"/>
        <v>0.81674967021875389</v>
      </c>
      <c r="O692" s="32">
        <f t="shared" si="417"/>
        <v>4.9004980213125231</v>
      </c>
      <c r="P692" s="33">
        <f t="shared" si="418"/>
        <v>0.49281610783683583</v>
      </c>
      <c r="Q692" s="31">
        <f t="shared" si="419"/>
        <v>4.3971328231777198</v>
      </c>
      <c r="R692" s="31">
        <f t="shared" si="420"/>
        <v>0.19545729032008144</v>
      </c>
      <c r="S692" s="31">
        <f t="shared" si="421"/>
        <v>0.50336519813480163</v>
      </c>
      <c r="T692" s="31">
        <f t="shared" si="422"/>
        <v>7.7520908370789759E-2</v>
      </c>
      <c r="U692" s="31">
        <f t="shared" si="423"/>
        <v>5.0955363691046952E-2</v>
      </c>
      <c r="V692" s="47">
        <f t="shared" si="437"/>
        <v>4.8803148543065297E-4</v>
      </c>
      <c r="W692" s="31">
        <f t="shared" si="424"/>
        <v>0.3966130311324858</v>
      </c>
      <c r="X692" s="34">
        <f>(S692*H692*'Propiedades físicas'!$F$5*60*24*365)/(1000000)</f>
        <v>53522.493214837392</v>
      </c>
      <c r="Y692" s="34">
        <f>(U692*H692*'Propiedades físicas'!$F$7*60*24*365)/(1000000)</f>
        <v>1694.3942628807429</v>
      </c>
      <c r="Z692" s="31">
        <f t="shared" si="438"/>
        <v>338.56466608390622</v>
      </c>
      <c r="AA692" s="31">
        <f t="shared" si="454"/>
        <v>3020.8302495230937</v>
      </c>
      <c r="AB692" s="31">
        <f t="shared" si="455"/>
        <v>134.27915844989596</v>
      </c>
      <c r="AC692" s="31">
        <f t="shared" si="456"/>
        <v>345.81189111860874</v>
      </c>
      <c r="AD692" s="31">
        <f t="shared" si="453"/>
        <v>53.256864050732567</v>
      </c>
      <c r="AE692" s="31">
        <f t="shared" si="442"/>
        <v>35.006334855749259</v>
      </c>
      <c r="AF692" s="31">
        <f t="shared" si="443"/>
        <v>3927.7491640819862</v>
      </c>
      <c r="AG692" s="31">
        <f t="shared" si="444"/>
        <v>8.6198138409644923E-2</v>
      </c>
      <c r="AH692" s="31">
        <f t="shared" si="445"/>
        <v>0.76909958434912884</v>
      </c>
      <c r="AI692" s="31">
        <f t="shared" si="445"/>
        <v>3.4187304952626826E-2</v>
      </c>
      <c r="AJ692" s="31">
        <f t="shared" si="445"/>
        <v>8.8043272793728339E-2</v>
      </c>
      <c r="AK692" s="31">
        <f t="shared" si="426"/>
        <v>1.3559130643511965E-2</v>
      </c>
      <c r="AL692" s="31">
        <f t="shared" si="426"/>
        <v>8.9125688513592028E-3</v>
      </c>
      <c r="AM692" s="31">
        <f t="shared" si="446"/>
        <v>1.0000000000000002</v>
      </c>
      <c r="AN692" s="31">
        <f>(Z692*'Propiedades físicas'!$F$4)/1000</f>
        <v>297.72699606086547</v>
      </c>
      <c r="AO692" s="31">
        <f>(AA692*'Propiedades físicas'!$F$6)/1000</f>
        <v>96.787401194719919</v>
      </c>
      <c r="AP692" s="31">
        <f>(AB692*'Propiedades físicas'!$F$9)/1000</f>
        <v>82.843526805663302</v>
      </c>
      <c r="AQ692" s="31">
        <f>(AC692*'Propiedades físicas'!$F$5)/1000</f>
        <v>101.83122757769672</v>
      </c>
      <c r="AR692" s="31">
        <f>(AD692*'Propiedades físicas'!$F$8)/1000</f>
        <v>18.880623443265705</v>
      </c>
      <c r="AS692" s="31">
        <f>(AE692*'Propiedades físicas'!$F$7)/1000</f>
        <v>3.2237333768659493</v>
      </c>
      <c r="AT692" s="31">
        <f t="shared" si="447"/>
        <v>601.29350845907709</v>
      </c>
      <c r="AU692" s="31">
        <f t="shared" si="448"/>
        <v>0.495144204739287</v>
      </c>
      <c r="AV692" s="31">
        <f t="shared" si="452"/>
        <v>0.16096531865570121</v>
      </c>
      <c r="AW692" s="31">
        <f t="shared" si="452"/>
        <v>0.13777552167154566</v>
      </c>
      <c r="AX692" s="31">
        <f t="shared" si="452"/>
        <v>0.16935361207982702</v>
      </c>
      <c r="AY692" s="31">
        <f t="shared" si="449"/>
        <v>3.1400012103324888E-2</v>
      </c>
      <c r="AZ692" s="31">
        <f t="shared" si="449"/>
        <v>5.3613307503141798E-3</v>
      </c>
      <c r="BA692" s="31">
        <f t="shared" si="450"/>
        <v>0.99999999999999989</v>
      </c>
      <c r="BB692" s="34">
        <f>AU692*'Propiedades físicas'!$C$4+'Diseño reactor'!AV692*'Propiedades físicas'!$C$5+'Diseño reactor'!AW692*'Propiedades físicas'!$C$8+'Diseño reactor'!AX692*'Propiedades físicas'!$C$9+'Diseño reactor'!AY692*'Propiedades físicas'!$C$7+'Diseño reactor'!AZ692*'Propiedades físicas'!$C$6</f>
        <v>876.79000959132759</v>
      </c>
      <c r="BC692" s="45">
        <f>AU692*'Propiedades físicas'!$L$4+'Diseño reactor'!AV692*'Propiedades físicas'!$L$5+'Diseño reactor'!AW692*'Propiedades físicas'!$L$8+AX692*'Propiedades físicas'!$L$9+'Diseño reactor'!AY692*'Propiedades físicas'!$L$7+'Diseño reactor'!AZ692*'Propiedades físicas'!$L$6</f>
        <v>1.9734726330286885</v>
      </c>
      <c r="BD692" s="29">
        <f t="shared" si="427"/>
        <v>3.7442017492696804</v>
      </c>
      <c r="BE692" s="58">
        <f t="shared" si="428"/>
        <v>43.782300757924382</v>
      </c>
      <c r="BF692" s="30">
        <f>AU692*'Propiedades físicas'!$I$4+'Diseño reactor'!AV692*'Propiedades físicas'!$I$5+'Diseño reactor'!AW692*'Propiedades físicas'!$I$8+'Diseño reactor'!AX692*'Propiedades físicas'!$I$9+'Diseño reactor'!AY692*'Propiedades físicas'!$I$7+'Diseño reactor'!AZ692*'Propiedades físicas'!$I$6</f>
        <v>1.933115169105289E-2</v>
      </c>
      <c r="BG692" s="24">
        <f>AU692*'Propiedades físicas'!$O$4+'Diseño reactor'!AV692*'Propiedades físicas'!$O$5+'Diseño reactor'!AW692*'Propiedades físicas'!$O$8+'Diseño reactor'!AX692*'Propiedades físicas'!$O$9+'Diseño reactor'!AY692*'Propiedades físicas'!$O$7+'Diseño reactor'!AZ692*'Propiedades físicas'!$O$6</f>
        <v>0.14801497762012161</v>
      </c>
      <c r="BH692" s="54">
        <f t="shared" si="429"/>
        <v>42584.550111160133</v>
      </c>
      <c r="BI692" s="34">
        <f t="shared" si="451"/>
        <v>257.74080056363812</v>
      </c>
      <c r="BJ692" s="27">
        <f t="shared" si="430"/>
        <v>4811.5771767329343</v>
      </c>
      <c r="BK692" s="34">
        <f t="shared" si="431"/>
        <v>547.83499087047164</v>
      </c>
      <c r="BL692" s="27">
        <f t="shared" si="432"/>
        <v>104.93197618532594</v>
      </c>
      <c r="BM692" s="34">
        <f t="shared" si="433"/>
        <v>1.1054421768707483</v>
      </c>
      <c r="BN692" s="45">
        <f t="shared" si="434"/>
        <v>630.28549563566889</v>
      </c>
      <c r="BO692" s="45">
        <f t="shared" si="435"/>
        <v>80.879263008323292</v>
      </c>
      <c r="BP692" s="66">
        <f t="shared" si="436"/>
        <v>6.6984772228640503</v>
      </c>
    </row>
    <row r="693" spans="8:68">
      <c r="H693" s="68">
        <v>688</v>
      </c>
      <c r="I693" s="31">
        <f>('Propiedades físicas'!$C$10*'Diseño reactor'!H693)/1000</f>
        <v>602.16875374067683</v>
      </c>
      <c r="J693" s="31">
        <f t="shared" si="413"/>
        <v>0.75726280576221294</v>
      </c>
      <c r="K693" s="31">
        <f>(I693*1000)/'Propiedades físicas'!$F$10</f>
        <v>3933.4664117735188</v>
      </c>
      <c r="L693" s="31">
        <f t="shared" si="414"/>
        <v>561.92377311050268</v>
      </c>
      <c r="M693" s="31">
        <f t="shared" si="415"/>
        <v>3371.5426386630161</v>
      </c>
      <c r="N693" s="31">
        <f t="shared" si="416"/>
        <v>0.81674967021875389</v>
      </c>
      <c r="O693" s="32">
        <f t="shared" si="417"/>
        <v>4.9004980213125231</v>
      </c>
      <c r="P693" s="33">
        <f t="shared" si="418"/>
        <v>0.49310036660289813</v>
      </c>
      <c r="Q693" s="31">
        <f t="shared" si="419"/>
        <v>4.397776490122701</v>
      </c>
      <c r="R693" s="31">
        <f t="shared" si="420"/>
        <v>0.1953984140832368</v>
      </c>
      <c r="S693" s="31">
        <f t="shared" si="421"/>
        <v>0.50272153118982199</v>
      </c>
      <c r="T693" s="31">
        <f t="shared" si="422"/>
        <v>7.7429551491271717E-2</v>
      </c>
      <c r="U693" s="31">
        <f t="shared" si="423"/>
        <v>5.0821338041347239E-2</v>
      </c>
      <c r="V693" s="47">
        <f t="shared" si="437"/>
        <v>4.8831298440287006E-4</v>
      </c>
      <c r="W693" s="31">
        <f t="shared" si="424"/>
        <v>0.39626499454743735</v>
      </c>
      <c r="X693" s="34">
        <f>(S693*H693*'Propiedades físicas'!$F$5*60*24*365)/(1000000)</f>
        <v>53531.860465110127</v>
      </c>
      <c r="Y693" s="34">
        <f>(U693*H693*'Propiedades físicas'!$F$7*60*24*365)/(1000000)</f>
        <v>1692.3974522681833</v>
      </c>
      <c r="Z693" s="31">
        <f t="shared" si="438"/>
        <v>339.25305222279394</v>
      </c>
      <c r="AA693" s="31">
        <f t="shared" si="454"/>
        <v>3025.6702252044183</v>
      </c>
      <c r="AB693" s="31">
        <f t="shared" si="455"/>
        <v>134.43410888926692</v>
      </c>
      <c r="AC693" s="31">
        <f t="shared" si="456"/>
        <v>345.87241345859752</v>
      </c>
      <c r="AD693" s="31">
        <f t="shared" si="453"/>
        <v>53.271531425994944</v>
      </c>
      <c r="AE693" s="31">
        <f t="shared" si="442"/>
        <v>34.965080572446901</v>
      </c>
      <c r="AF693" s="31">
        <f t="shared" si="443"/>
        <v>3933.4664117735183</v>
      </c>
      <c r="AG693" s="31">
        <f t="shared" si="444"/>
        <v>8.6247857921794679E-2</v>
      </c>
      <c r="AH693" s="31">
        <f t="shared" si="445"/>
        <v>0.76921216770736489</v>
      </c>
      <c r="AI693" s="31">
        <f t="shared" si="445"/>
        <v>3.4177006949108121E-2</v>
      </c>
      <c r="AJ693" s="31">
        <f t="shared" si="445"/>
        <v>8.7930689435492301E-2</v>
      </c>
      <c r="AK693" s="31">
        <f t="shared" si="426"/>
        <v>1.3543151472336055E-2</v>
      </c>
      <c r="AL693" s="31">
        <f t="shared" si="426"/>
        <v>8.8891265139040224E-3</v>
      </c>
      <c r="AM693" s="31">
        <f t="shared" si="446"/>
        <v>1</v>
      </c>
      <c r="AN693" s="31">
        <f>(Z693*'Propiedades físicas'!$F$4)/1000</f>
        <v>298.33234906368051</v>
      </c>
      <c r="AO693" s="31">
        <f>(AA693*'Propiedades físicas'!$F$6)/1000</f>
        <v>96.942474015549564</v>
      </c>
      <c r="AP693" s="31">
        <f>(AB693*'Propiedades físicas'!$F$9)/1000</f>
        <v>82.939123479233231</v>
      </c>
      <c r="AQ693" s="31">
        <f>(AC693*'Propiedades físicas'!$F$5)/1000</f>
        <v>101.84904959115322</v>
      </c>
      <c r="AR693" s="31">
        <f>(AD693*'Propiedades físicas'!$F$8)/1000</f>
        <v>18.885823321143722</v>
      </c>
      <c r="AS693" s="31">
        <f>(AE693*'Propiedades físicas'!$F$7)/1000</f>
        <v>3.2199342699166351</v>
      </c>
      <c r="AT693" s="31">
        <f t="shared" si="447"/>
        <v>602.16875374067683</v>
      </c>
      <c r="AU693" s="31">
        <f t="shared" si="448"/>
        <v>0.49542980636314604</v>
      </c>
      <c r="AV693" s="31">
        <f t="shared" si="452"/>
        <v>0.1609888812950559</v>
      </c>
      <c r="AW693" s="31">
        <f t="shared" si="452"/>
        <v>0.13773402051171665</v>
      </c>
      <c r="AX693" s="31">
        <f t="shared" si="452"/>
        <v>0.16913705495090231</v>
      </c>
      <c r="AY693" s="31">
        <f t="shared" si="449"/>
        <v>3.1363007801093704E-2</v>
      </c>
      <c r="AZ693" s="31">
        <f t="shared" si="449"/>
        <v>5.3472290780854689E-3</v>
      </c>
      <c r="BA693" s="31">
        <f t="shared" si="450"/>
        <v>1</v>
      </c>
      <c r="BB693" s="34">
        <f>AU693*'Propiedades físicas'!$C$4+'Diseño reactor'!AV693*'Propiedades físicas'!$C$5+'Diseño reactor'!AW693*'Propiedades físicas'!$C$8+'Diseño reactor'!AX693*'Propiedades físicas'!$C$9+'Diseño reactor'!AY693*'Propiedades físicas'!$C$7+'Diseño reactor'!AZ693*'Propiedades físicas'!$C$6</f>
        <v>876.78619663058521</v>
      </c>
      <c r="BC693" s="45">
        <f>AU693*'Propiedades físicas'!$L$4+'Diseño reactor'!AV693*'Propiedades físicas'!$L$5+'Diseño reactor'!AW693*'Propiedades físicas'!$L$8+AX693*'Propiedades físicas'!$L$9+'Diseño reactor'!AY693*'Propiedades físicas'!$L$7+'Diseño reactor'!AZ693*'Propiedades físicas'!$L$6</f>
        <v>1.9736935916557909</v>
      </c>
      <c r="BD693" s="29">
        <f t="shared" si="427"/>
        <v>3.7405135947771777</v>
      </c>
      <c r="BE693" s="58">
        <f t="shared" si="428"/>
        <v>43.778083384664129</v>
      </c>
      <c r="BF693" s="30">
        <f>AU693*'Propiedades físicas'!$I$4+'Diseño reactor'!AV693*'Propiedades físicas'!$I$5+'Diseño reactor'!AW693*'Propiedades físicas'!$I$8+'Diseño reactor'!AX693*'Propiedades físicas'!$I$9+'Diseño reactor'!AY693*'Propiedades físicas'!$I$7+'Diseño reactor'!AZ693*'Propiedades físicas'!$I$6</f>
        <v>1.9332855045699083E-2</v>
      </c>
      <c r="BG693" s="24">
        <f>AU693*'Propiedades físicas'!$O$4+'Diseño reactor'!AV693*'Propiedades físicas'!$O$5+'Diseño reactor'!AW693*'Propiedades físicas'!$O$8+'Diseño reactor'!AX693*'Propiedades físicas'!$O$9+'Diseño reactor'!AY693*'Propiedades físicas'!$O$7+'Diseño reactor'!AZ693*'Propiedades físicas'!$O$6</f>
        <v>0.14802377348175152</v>
      </c>
      <c r="BH693" s="54">
        <f t="shared" si="429"/>
        <v>42580.612951460615</v>
      </c>
      <c r="BI693" s="34">
        <f t="shared" si="451"/>
        <v>257.77705306783469</v>
      </c>
      <c r="BJ693" s="27">
        <f t="shared" si="430"/>
        <v>4811.506168339477</v>
      </c>
      <c r="BK693" s="34">
        <f t="shared" si="431"/>
        <v>547.85946089871766</v>
      </c>
      <c r="BL693" s="27">
        <f t="shared" si="432"/>
        <v>104.93287389303894</v>
      </c>
      <c r="BM693" s="34">
        <f t="shared" si="433"/>
        <v>1.1054421768707483</v>
      </c>
      <c r="BN693" s="45">
        <f t="shared" si="434"/>
        <v>631.36384766675883</v>
      </c>
      <c r="BO693" s="45">
        <f t="shared" si="435"/>
        <v>80.922021721943253</v>
      </c>
      <c r="BP693" s="66">
        <f t="shared" si="436"/>
        <v>6.698448092706994</v>
      </c>
    </row>
    <row r="694" spans="8:68">
      <c r="H694" s="68">
        <v>689</v>
      </c>
      <c r="I694" s="31">
        <f>('Propiedades físicas'!$C$10*'Diseño reactor'!H694)/1000</f>
        <v>603.04399902227658</v>
      </c>
      <c r="J694" s="31">
        <f t="shared" si="413"/>
        <v>0.75616373057242758</v>
      </c>
      <c r="K694" s="31">
        <f>(I694*1000)/'Propiedades físicas'!$F$10</f>
        <v>3939.1836594650499</v>
      </c>
      <c r="L694" s="31">
        <f t="shared" si="414"/>
        <v>562.74052278072134</v>
      </c>
      <c r="M694" s="31">
        <f t="shared" si="415"/>
        <v>3376.4431366843282</v>
      </c>
      <c r="N694" s="31">
        <f t="shared" si="416"/>
        <v>0.81674967021875378</v>
      </c>
      <c r="O694" s="32">
        <f t="shared" si="417"/>
        <v>4.9004980213125231</v>
      </c>
      <c r="P694" s="33">
        <f t="shared" si="418"/>
        <v>0.49338412691982647</v>
      </c>
      <c r="Q694" s="31">
        <f t="shared" si="419"/>
        <v>4.3984185964471898</v>
      </c>
      <c r="R694" s="31">
        <f t="shared" si="420"/>
        <v>0.19533944374139184</v>
      </c>
      <c r="S694" s="31">
        <f t="shared" si="421"/>
        <v>0.50207942486533319</v>
      </c>
      <c r="T694" s="31">
        <f t="shared" si="422"/>
        <v>7.733831754866502E-2</v>
      </c>
      <c r="U694" s="31">
        <f t="shared" si="423"/>
        <v>5.0687782008870433E-2</v>
      </c>
      <c r="V694" s="47">
        <f t="shared" si="437"/>
        <v>4.8859398976526503E-4</v>
      </c>
      <c r="W694" s="31">
        <f t="shared" si="424"/>
        <v>0.39591756824623975</v>
      </c>
      <c r="X694" s="34">
        <f>(S694*H694*'Propiedades físicas'!$F$5*60*24*365)/(1000000)</f>
        <v>53541.194893142703</v>
      </c>
      <c r="Y694" s="34">
        <f>(U694*H694*'Propiedades físicas'!$F$7*60*24*365)/(1000000)</f>
        <v>1690.4033287190452</v>
      </c>
      <c r="Z694" s="31">
        <f t="shared" si="438"/>
        <v>339.94166344776045</v>
      </c>
      <c r="AA694" s="31">
        <f t="shared" si="454"/>
        <v>3030.5104129521137</v>
      </c>
      <c r="AB694" s="31">
        <f t="shared" si="455"/>
        <v>134.58887673781896</v>
      </c>
      <c r="AC694" s="31">
        <f t="shared" si="456"/>
        <v>345.93272373221458</v>
      </c>
      <c r="AD694" s="31">
        <f t="shared" si="453"/>
        <v>53.286100791030201</v>
      </c>
      <c r="AE694" s="31">
        <f t="shared" si="442"/>
        <v>34.92388180411173</v>
      </c>
      <c r="AF694" s="31">
        <f t="shared" si="443"/>
        <v>3939.1836594650499</v>
      </c>
      <c r="AG694" s="31">
        <f t="shared" si="444"/>
        <v>8.6297490250537165E-2</v>
      </c>
      <c r="AH694" s="31">
        <f t="shared" si="445"/>
        <v>0.76932447809850635</v>
      </c>
      <c r="AI694" s="31">
        <f t="shared" si="445"/>
        <v>3.4166692485746254E-2</v>
      </c>
      <c r="AJ694" s="31">
        <f t="shared" si="445"/>
        <v>8.7818379044350789E-2</v>
      </c>
      <c r="AK694" s="31">
        <f t="shared" si="426"/>
        <v>1.3527193803973733E-2</v>
      </c>
      <c r="AL694" s="31">
        <f t="shared" si="426"/>
        <v>8.865766316885685E-3</v>
      </c>
      <c r="AM694" s="31">
        <f t="shared" si="446"/>
        <v>0.99999999999999989</v>
      </c>
      <c r="AN694" s="31">
        <f>(Z694*'Propiedades físicas'!$F$4)/1000</f>
        <v>298.93790000269161</v>
      </c>
      <c r="AO694" s="31">
        <f>(AA694*'Propiedades físicas'!$F$6)/1000</f>
        <v>97.097553630985729</v>
      </c>
      <c r="AP694" s="31">
        <f>(AB694*'Propiedades físicas'!$F$9)/1000</f>
        <v>83.03460750339741</v>
      </c>
      <c r="AQ694" s="31">
        <f>(AC694*'Propiedades físicas'!$F$5)/1000</f>
        <v>101.86680915742524</v>
      </c>
      <c r="AR694" s="31">
        <f>(AD694*'Propiedades físicas'!$F$8)/1000</f>
        <v>18.890988452436019</v>
      </c>
      <c r="AS694" s="31">
        <f>(AE694*'Propiedades físicas'!$F$7)/1000</f>
        <v>3.2161402753406492</v>
      </c>
      <c r="AT694" s="31">
        <f t="shared" si="447"/>
        <v>603.04399902227658</v>
      </c>
      <c r="AU694" s="31">
        <f t="shared" si="448"/>
        <v>0.49571490718316358</v>
      </c>
      <c r="AV694" s="31">
        <f t="shared" si="452"/>
        <v>0.16101238680496169</v>
      </c>
      <c r="AW694" s="31">
        <f t="shared" si="452"/>
        <v>0.13769245301839095</v>
      </c>
      <c r="AX694" s="31">
        <f t="shared" si="452"/>
        <v>0.16892102288155306</v>
      </c>
      <c r="AY694" s="31">
        <f t="shared" si="449"/>
        <v>3.1326053294725154E-2</v>
      </c>
      <c r="AZ694" s="31">
        <f t="shared" si="449"/>
        <v>5.3331768172057443E-3</v>
      </c>
      <c r="BA694" s="31">
        <f t="shared" si="450"/>
        <v>1.0000000000000002</v>
      </c>
      <c r="BB694" s="34">
        <f>AU694*'Propiedades físicas'!$C$4+'Diseño reactor'!AV694*'Propiedades físicas'!$C$5+'Diseño reactor'!AW694*'Propiedades físicas'!$C$8+'Diseño reactor'!AX694*'Propiedades físicas'!$C$9+'Diseño reactor'!AY694*'Propiedades físicas'!$C$7+'Diseño reactor'!AZ694*'Propiedades físicas'!$C$6</f>
        <v>876.78239623629759</v>
      </c>
      <c r="BC694" s="45">
        <f>AU694*'Propiedades físicas'!$L$4+'Diseño reactor'!AV694*'Propiedades físicas'!$L$5+'Diseño reactor'!AW694*'Propiedades físicas'!$L$8+AX694*'Propiedades físicas'!$L$9+'Diseño reactor'!AY694*'Propiedades físicas'!$L$7+'Diseño reactor'!AZ694*'Propiedades físicas'!$L$6</f>
        <v>1.9739141464650485</v>
      </c>
      <c r="BD694" s="29">
        <f t="shared" si="427"/>
        <v>3.7368327085756885</v>
      </c>
      <c r="BE694" s="58">
        <f t="shared" si="428"/>
        <v>43.773874893289218</v>
      </c>
      <c r="BF694" s="30">
        <f>AU694*'Propiedades físicas'!$I$4+'Diseño reactor'!AV694*'Propiedades físicas'!$I$5+'Diseño reactor'!AW694*'Propiedades físicas'!$I$8+'Diseño reactor'!AX694*'Propiedades físicas'!$I$9+'Diseño reactor'!AY694*'Propiedades físicas'!$I$7+'Diseño reactor'!AZ694*'Propiedades físicas'!$I$6</f>
        <v>1.9334552969145567E-2</v>
      </c>
      <c r="BG694" s="24">
        <f>AU694*'Propiedades físicas'!$O$4+'Diseño reactor'!AV694*'Propiedades físicas'!$O$5+'Diseño reactor'!AW694*'Propiedades físicas'!$O$8+'Diseño reactor'!AX694*'Propiedades físicas'!$O$9+'Diseño reactor'!AY694*'Propiedades físicas'!$O$7+'Diseño reactor'!AZ694*'Propiedades físicas'!$O$6</f>
        <v>0.14803255715292235</v>
      </c>
      <c r="BH694" s="54">
        <f t="shared" si="429"/>
        <v>42576.689055770497</v>
      </c>
      <c r="BI694" s="34">
        <f t="shared" si="451"/>
        <v>257.81320241566078</v>
      </c>
      <c r="BJ694" s="27">
        <f t="shared" si="430"/>
        <v>4811.435459409895</v>
      </c>
      <c r="BK694" s="34">
        <f t="shared" si="431"/>
        <v>547.88391894822496</v>
      </c>
      <c r="BL694" s="27">
        <f t="shared" si="432"/>
        <v>104.93377109651723</v>
      </c>
      <c r="BM694" s="34">
        <f t="shared" si="433"/>
        <v>1.1054421768707483</v>
      </c>
      <c r="BN694" s="45">
        <f t="shared" si="434"/>
        <v>632.44246507105095</v>
      </c>
      <c r="BO694" s="45">
        <f t="shared" si="435"/>
        <v>80.964705502875091</v>
      </c>
      <c r="BP694" s="66">
        <f t="shared" si="436"/>
        <v>6.6984190585548085</v>
      </c>
    </row>
    <row r="695" spans="8:68">
      <c r="H695" s="68">
        <v>690</v>
      </c>
      <c r="I695" s="31">
        <f>('Propiedades físicas'!$C$10*'Diseño reactor'!H695)/1000</f>
        <v>603.91924430387644</v>
      </c>
      <c r="J695" s="31">
        <f t="shared" si="413"/>
        <v>0.75506784110782976</v>
      </c>
      <c r="K695" s="31">
        <f>(I695*1000)/'Propiedades físicas'!$F$10</f>
        <v>3944.9009071565811</v>
      </c>
      <c r="L695" s="31">
        <f t="shared" si="414"/>
        <v>563.5572724509401</v>
      </c>
      <c r="M695" s="31">
        <f t="shared" si="415"/>
        <v>3381.3436347056409</v>
      </c>
      <c r="N695" s="31">
        <f t="shared" si="416"/>
        <v>0.81674967021875378</v>
      </c>
      <c r="O695" s="32">
        <f t="shared" si="417"/>
        <v>4.9004980213125231</v>
      </c>
      <c r="P695" s="33">
        <f t="shared" si="418"/>
        <v>0.49366739009752197</v>
      </c>
      <c r="Q695" s="31">
        <f t="shared" si="419"/>
        <v>4.3990591475915375</v>
      </c>
      <c r="R695" s="31">
        <f t="shared" si="420"/>
        <v>0.1952803800600087</v>
      </c>
      <c r="S695" s="31">
        <f t="shared" si="421"/>
        <v>0.50143887372098639</v>
      </c>
      <c r="T695" s="31">
        <f t="shared" si="422"/>
        <v>7.7247206522691611E-2</v>
      </c>
      <c r="U695" s="31">
        <f t="shared" si="423"/>
        <v>5.0554693538531488E-2</v>
      </c>
      <c r="V695" s="47">
        <f t="shared" si="437"/>
        <v>4.8887450281502175E-4</v>
      </c>
      <c r="W695" s="31">
        <f t="shared" si="424"/>
        <v>0.39557075062509567</v>
      </c>
      <c r="X695" s="34">
        <f>(S695*H695*'Propiedades físicas'!$F$5*60*24*365)/(1000000)</f>
        <v>53550.496642568061</v>
      </c>
      <c r="Y695" s="34">
        <f>(U695*H695*'Propiedades físicas'!$F$7*60*24*365)/(1000000)</f>
        <v>1688.4118917901055</v>
      </c>
      <c r="Z695" s="31">
        <f t="shared" si="438"/>
        <v>340.63049916729017</v>
      </c>
      <c r="AA695" s="31">
        <f t="shared" si="454"/>
        <v>3035.350811838161</v>
      </c>
      <c r="AB695" s="31">
        <f t="shared" si="455"/>
        <v>134.74346224140601</v>
      </c>
      <c r="AC695" s="31">
        <f t="shared" si="456"/>
        <v>345.99282286748058</v>
      </c>
      <c r="AD695" s="31">
        <f t="shared" si="453"/>
        <v>53.300572500657211</v>
      </c>
      <c r="AE695" s="31">
        <f t="shared" si="442"/>
        <v>34.882738541586725</v>
      </c>
      <c r="AF695" s="31">
        <f t="shared" si="443"/>
        <v>3944.900907156582</v>
      </c>
      <c r="AG695" s="31">
        <f t="shared" si="444"/>
        <v>8.6347035624986301E-2</v>
      </c>
      <c r="AH695" s="31">
        <f t="shared" si="445"/>
        <v>0.76943651647412115</v>
      </c>
      <c r="AI695" s="31">
        <f t="shared" si="445"/>
        <v>3.415636169642771E-2</v>
      </c>
      <c r="AJ695" s="31">
        <f t="shared" si="445"/>
        <v>8.7706340668735935E-2</v>
      </c>
      <c r="AK695" s="31">
        <f t="shared" si="426"/>
        <v>1.3511257634878177E-2</v>
      </c>
      <c r="AL695" s="31">
        <f t="shared" si="426"/>
        <v>8.8424879008506228E-3</v>
      </c>
      <c r="AM695" s="31">
        <f t="shared" si="446"/>
        <v>0.99999999999999989</v>
      </c>
      <c r="AN695" s="31">
        <f>(Z695*'Propiedades físicas'!$F$4)/1000</f>
        <v>299.54364835773163</v>
      </c>
      <c r="AO695" s="31">
        <f>(AA695*'Propiedades físicas'!$F$6)/1000</f>
        <v>97.252640011294673</v>
      </c>
      <c r="AP695" s="31">
        <f>(AB695*'Propiedades físicas'!$F$9)/1000</f>
        <v>83.129979029835425</v>
      </c>
      <c r="AQ695" s="31">
        <f>(AC695*'Propiedades físicas'!$F$5)/1000</f>
        <v>101.88450654978702</v>
      </c>
      <c r="AR695" s="31">
        <f>(AD695*'Propiedades físicas'!$F$8)/1000</f>
        <v>18.896118962932984</v>
      </c>
      <c r="AS695" s="31">
        <f>(AE695*'Propiedades físicas'!$F$7)/1000</f>
        <v>3.212351392294722</v>
      </c>
      <c r="AT695" s="31">
        <f t="shared" si="447"/>
        <v>603.91924430387644</v>
      </c>
      <c r="AU695" s="31">
        <f t="shared" si="448"/>
        <v>0.49599950851542834</v>
      </c>
      <c r="AV695" s="31">
        <f t="shared" si="452"/>
        <v>0.16103583538457283</v>
      </c>
      <c r="AW695" s="31">
        <f t="shared" si="452"/>
        <v>0.13765081973113377</v>
      </c>
      <c r="AX695" s="31">
        <f t="shared" si="452"/>
        <v>0.16870551404141276</v>
      </c>
      <c r="AY695" s="31">
        <f t="shared" si="449"/>
        <v>3.1289148576005552E-2</v>
      </c>
      <c r="AZ695" s="31">
        <f t="shared" si="449"/>
        <v>5.319173751446726E-3</v>
      </c>
      <c r="BA695" s="31">
        <f t="shared" si="450"/>
        <v>1</v>
      </c>
      <c r="BB695" s="34">
        <f>AU695*'Propiedades físicas'!$C$4+'Diseño reactor'!AV695*'Propiedades físicas'!$C$5+'Diseño reactor'!AW695*'Propiedades físicas'!$C$8+'Diseño reactor'!AX695*'Propiedades físicas'!$C$9+'Diseño reactor'!AY695*'Propiedades físicas'!$C$7+'Diseño reactor'!AZ695*'Propiedades físicas'!$C$6</f>
        <v>876.77860835586819</v>
      </c>
      <c r="BC695" s="45">
        <f>AU695*'Propiedades físicas'!$L$4+'Diseño reactor'!AV695*'Propiedades físicas'!$L$5+'Diseño reactor'!AW695*'Propiedades físicas'!$L$8+AX695*'Propiedades físicas'!$L$9+'Diseño reactor'!AY695*'Propiedades físicas'!$L$7+'Diseño reactor'!AZ695*'Propiedades físicas'!$L$6</f>
        <v>1.9741342985324526</v>
      </c>
      <c r="BD695" s="29">
        <f t="shared" si="427"/>
        <v>3.7331590692379448</v>
      </c>
      <c r="BE695" s="58">
        <f t="shared" si="428"/>
        <v>43.769675255124355</v>
      </c>
      <c r="BF695" s="30">
        <f>AU695*'Propiedades físicas'!$I$4+'Diseño reactor'!AV695*'Propiedades físicas'!$I$5+'Diseño reactor'!AW695*'Propiedades físicas'!$I$8+'Diseño reactor'!AX695*'Propiedades físicas'!$I$9+'Diseño reactor'!AY695*'Propiedades físicas'!$I$7+'Diseño reactor'!AZ695*'Propiedades físicas'!$I$6</f>
        <v>1.9336245483321201E-2</v>
      </c>
      <c r="BG695" s="24">
        <f>AU695*'Propiedades físicas'!$O$4+'Diseño reactor'!AV695*'Propiedades físicas'!$O$5+'Diseño reactor'!AW695*'Propiedades físicas'!$O$8+'Diseño reactor'!AX695*'Propiedades físicas'!$O$9+'Diseño reactor'!AY695*'Propiedades físicas'!$O$7+'Diseño reactor'!AZ695*'Propiedades físicas'!$O$6</f>
        <v>0.14804132865245451</v>
      </c>
      <c r="BH695" s="54">
        <f t="shared" si="429"/>
        <v>42572.778366454346</v>
      </c>
      <c r="BI695" s="34">
        <f t="shared" si="451"/>
        <v>257.8492489964201</v>
      </c>
      <c r="BJ695" s="27">
        <f t="shared" si="430"/>
        <v>4811.3650485600183</v>
      </c>
      <c r="BK695" s="34">
        <f t="shared" si="431"/>
        <v>547.90836493908182</v>
      </c>
      <c r="BL695" s="27">
        <f t="shared" si="432"/>
        <v>104.93466779293183</v>
      </c>
      <c r="BM695" s="34">
        <f t="shared" si="433"/>
        <v>1.1054421768707483</v>
      </c>
      <c r="BN695" s="45">
        <f t="shared" si="434"/>
        <v>633.52134711820747</v>
      </c>
      <c r="BO695" s="45">
        <f t="shared" si="435"/>
        <v>81.007314547888967</v>
      </c>
      <c r="BP695" s="66">
        <f t="shared" si="436"/>
        <v>6.6983901200056675</v>
      </c>
    </row>
    <row r="696" spans="8:68">
      <c r="H696" s="68">
        <v>691</v>
      </c>
      <c r="I696" s="31">
        <f>('Propiedades físicas'!$C$10*'Diseño reactor'!H696)/1000</f>
        <v>604.79448958547619</v>
      </c>
      <c r="J696" s="31">
        <f t="shared" si="413"/>
        <v>0.75397512353748564</v>
      </c>
      <c r="K696" s="31">
        <f>(I696*1000)/'Propiedades físicas'!$F$10</f>
        <v>3950.6181548481122</v>
      </c>
      <c r="L696" s="31">
        <f t="shared" si="414"/>
        <v>564.37402212115887</v>
      </c>
      <c r="M696" s="31">
        <f t="shared" si="415"/>
        <v>3386.244132726953</v>
      </c>
      <c r="N696" s="31">
        <f t="shared" si="416"/>
        <v>0.81674967021875378</v>
      </c>
      <c r="O696" s="32">
        <f t="shared" si="417"/>
        <v>4.9004980213125222</v>
      </c>
      <c r="P696" s="33">
        <f t="shared" si="418"/>
        <v>0.49395015744129978</v>
      </c>
      <c r="Q696" s="31">
        <f t="shared" si="419"/>
        <v>4.3996981489716438</v>
      </c>
      <c r="R696" s="31">
        <f t="shared" si="420"/>
        <v>0.19522122380005724</v>
      </c>
      <c r="S696" s="31">
        <f t="shared" si="421"/>
        <v>0.50079987234087875</v>
      </c>
      <c r="T696" s="31">
        <f t="shared" si="422"/>
        <v>7.7156218391369033E-2</v>
      </c>
      <c r="U696" s="31">
        <f t="shared" si="423"/>
        <v>5.0422070586027795E-2</v>
      </c>
      <c r="V696" s="47">
        <f t="shared" si="437"/>
        <v>4.8915452484478233E-4</v>
      </c>
      <c r="W696" s="31">
        <f t="shared" si="424"/>
        <v>0.39522454008582231</v>
      </c>
      <c r="X696" s="34">
        <f>(S696*H696*'Propiedades físicas'!$F$5*60*24*365)/(1000000)</f>
        <v>53559.765856265549</v>
      </c>
      <c r="Y696" s="34">
        <f>(U696*H696*'Propiedades físicas'!$F$7*60*24*365)/(1000000)</f>
        <v>1686.4231410008883</v>
      </c>
      <c r="Z696" s="31">
        <f t="shared" si="438"/>
        <v>341.31955879193816</v>
      </c>
      <c r="AA696" s="31">
        <f t="shared" si="454"/>
        <v>3040.1914209394058</v>
      </c>
      <c r="AB696" s="31">
        <f t="shared" si="455"/>
        <v>134.89786564583954</v>
      </c>
      <c r="AC696" s="31">
        <f t="shared" si="456"/>
        <v>346.0527117875472</v>
      </c>
      <c r="AD696" s="31">
        <f t="shared" si="453"/>
        <v>53.314946908435999</v>
      </c>
      <c r="AE696" s="31">
        <f t="shared" si="442"/>
        <v>34.841650774945208</v>
      </c>
      <c r="AF696" s="31">
        <f t="shared" si="443"/>
        <v>3950.6181548481118</v>
      </c>
      <c r="AG696" s="31">
        <f t="shared" si="444"/>
        <v>8.6396494273453972E-2</v>
      </c>
      <c r="AH696" s="31">
        <f t="shared" si="445"/>
        <v>0.76954828378150131</v>
      </c>
      <c r="AI696" s="31">
        <f t="shared" si="445"/>
        <v>3.4146014714253221E-2</v>
      </c>
      <c r="AJ696" s="31">
        <f t="shared" si="445"/>
        <v>8.7594573361355843E-2</v>
      </c>
      <c r="AK696" s="31">
        <f t="shared" si="426"/>
        <v>1.3495342961204455E-2</v>
      </c>
      <c r="AL696" s="31">
        <f t="shared" si="426"/>
        <v>8.8192909082312355E-3</v>
      </c>
      <c r="AM696" s="31">
        <f t="shared" si="446"/>
        <v>1.0000000000000002</v>
      </c>
      <c r="AN696" s="31">
        <f>(Z696*'Propiedades físicas'!$F$4)/1000</f>
        <v>300.14959361045459</v>
      </c>
      <c r="AO696" s="31">
        <f>(AA696*'Propiedades físicas'!$F$6)/1000</f>
        <v>97.407733126898563</v>
      </c>
      <c r="AP696" s="31">
        <f>(AB696*'Propiedades físicas'!$F$9)/1000</f>
        <v>83.2252382102007</v>
      </c>
      <c r="AQ696" s="31">
        <f>(AC696*'Propiedades físicas'!$F$5)/1000</f>
        <v>101.90214204007904</v>
      </c>
      <c r="AR696" s="31">
        <f>(AD696*'Propiedades físicas'!$F$8)/1000</f>
        <v>18.901214977978725</v>
      </c>
      <c r="AS696" s="31">
        <f>(AE696*'Propiedades físicas'!$F$7)/1000</f>
        <v>3.2085676198647044</v>
      </c>
      <c r="AT696" s="31">
        <f t="shared" si="447"/>
        <v>604.7944895854763</v>
      </c>
      <c r="AU696" s="31">
        <f t="shared" si="448"/>
        <v>0.49628361167142232</v>
      </c>
      <c r="AV696" s="31">
        <f t="shared" si="452"/>
        <v>0.16105922723214861</v>
      </c>
      <c r="AW696" s="31">
        <f t="shared" si="452"/>
        <v>0.13760912118634372</v>
      </c>
      <c r="AX696" s="31">
        <f t="shared" si="452"/>
        <v>0.16849052660833991</v>
      </c>
      <c r="AY696" s="31">
        <f t="shared" si="449"/>
        <v>3.1252293636030881E-2</v>
      </c>
      <c r="AZ696" s="31">
        <f t="shared" si="449"/>
        <v>5.3052196657146196E-3</v>
      </c>
      <c r="BA696" s="31">
        <f t="shared" si="450"/>
        <v>1</v>
      </c>
      <c r="BB696" s="34">
        <f>AU696*'Propiedades físicas'!$C$4+'Diseño reactor'!AV696*'Propiedades físicas'!$C$5+'Diseño reactor'!AW696*'Propiedades físicas'!$C$8+'Diseño reactor'!AX696*'Propiedades físicas'!$C$9+'Diseño reactor'!AY696*'Propiedades físicas'!$C$7+'Diseño reactor'!AZ696*'Propiedades físicas'!$C$6</f>
        <v>876.77483293696912</v>
      </c>
      <c r="BC696" s="45">
        <f>AU696*'Propiedades físicas'!$L$4+'Diseño reactor'!AV696*'Propiedades físicas'!$L$5+'Diseño reactor'!AW696*'Propiedades físicas'!$L$8+AX696*'Propiedades físicas'!$L$9+'Diseño reactor'!AY696*'Propiedades físicas'!$L$7+'Diseño reactor'!AZ696*'Propiedades físicas'!$L$6</f>
        <v>1.9743540489302736</v>
      </c>
      <c r="BD696" s="29">
        <f t="shared" si="427"/>
        <v>3.7294926554204704</v>
      </c>
      <c r="BE696" s="58">
        <f t="shared" si="428"/>
        <v>43.76548444162092</v>
      </c>
      <c r="BF696" s="30">
        <f>AU696*'Propiedades físicas'!$I$4+'Diseño reactor'!AV696*'Propiedades físicas'!$I$5+'Diseño reactor'!AW696*'Propiedades físicas'!$I$8+'Diseño reactor'!AX696*'Propiedades físicas'!$I$9+'Diseño reactor'!AY696*'Propiedades físicas'!$I$7+'Diseño reactor'!AZ696*'Propiedades físicas'!$I$6</f>
        <v>1.9337932610047012E-2</v>
      </c>
      <c r="BG696" s="24">
        <f>AU696*'Propiedades físicas'!$O$4+'Diseño reactor'!AV696*'Propiedades físicas'!$O$5+'Diseño reactor'!AW696*'Propiedades físicas'!$O$8+'Diseño reactor'!AX696*'Propiedades físicas'!$O$9+'Diseño reactor'!AY696*'Propiedades físicas'!$O$7+'Diseño reactor'!AZ696*'Propiedades físicas'!$O$6</f>
        <v>0.14805008799916544</v>
      </c>
      <c r="BH696" s="54">
        <f t="shared" si="429"/>
        <v>42568.880826187291</v>
      </c>
      <c r="BI696" s="34">
        <f t="shared" si="451"/>
        <v>257.88519319760428</v>
      </c>
      <c r="BJ696" s="27">
        <f t="shared" si="430"/>
        <v>4811.2949344132639</v>
      </c>
      <c r="BK696" s="34">
        <f t="shared" si="431"/>
        <v>547.9327987921713</v>
      </c>
      <c r="BL696" s="27">
        <f t="shared" si="432"/>
        <v>104.9355639794838</v>
      </c>
      <c r="BM696" s="34">
        <f t="shared" si="433"/>
        <v>1.1054421768707483</v>
      </c>
      <c r="BN696" s="45">
        <f t="shared" si="434"/>
        <v>634.60049308054215</v>
      </c>
      <c r="BO696" s="45">
        <f t="shared" si="435"/>
        <v>81.049849053066708</v>
      </c>
      <c r="BP696" s="66">
        <f t="shared" si="436"/>
        <v>6.6983612766597966</v>
      </c>
    </row>
    <row r="697" spans="8:68">
      <c r="H697" s="68">
        <v>692</v>
      </c>
      <c r="I697" s="31">
        <f>('Propiedades físicas'!$C$10*'Diseño reactor'!H697)/1000</f>
        <v>605.66973486707604</v>
      </c>
      <c r="J697" s="31">
        <f t="shared" si="413"/>
        <v>0.7528855641104083</v>
      </c>
      <c r="K697" s="31">
        <f>(I697*1000)/'Propiedades físicas'!$F$10</f>
        <v>3956.3354025396434</v>
      </c>
      <c r="L697" s="31">
        <f t="shared" si="414"/>
        <v>565.19077179137764</v>
      </c>
      <c r="M697" s="31">
        <f t="shared" si="415"/>
        <v>3391.1446307482656</v>
      </c>
      <c r="N697" s="31">
        <f t="shared" si="416"/>
        <v>0.81674967021875378</v>
      </c>
      <c r="O697" s="32">
        <f t="shared" si="417"/>
        <v>4.9004980213125222</v>
      </c>
      <c r="P697" s="33">
        <f t="shared" si="418"/>
        <v>0.49423243025190922</v>
      </c>
      <c r="Q697" s="31">
        <f t="shared" si="419"/>
        <v>4.4003356059791034</v>
      </c>
      <c r="R697" s="31">
        <f t="shared" si="420"/>
        <v>0.19516197571804264</v>
      </c>
      <c r="S697" s="31">
        <f t="shared" si="421"/>
        <v>0.50016241533341954</v>
      </c>
      <c r="T697" s="31">
        <f t="shared" si="422"/>
        <v>7.7065353131028649E-2</v>
      </c>
      <c r="U697" s="31">
        <f t="shared" si="423"/>
        <v>5.0289911117773221E-2</v>
      </c>
      <c r="V697" s="47">
        <f t="shared" si="437"/>
        <v>4.8943405714266741E-4</v>
      </c>
      <c r="W697" s="31">
        <f t="shared" si="424"/>
        <v>0.39487893503582711</v>
      </c>
      <c r="X697" s="34">
        <f>(S697*H697*'Propiedades físicas'!$F$5*60*24*365)/(1000000)</f>
        <v>53569.002676365439</v>
      </c>
      <c r="Y697" s="34">
        <f>(U697*H697*'Propiedades físicas'!$F$7*60*24*365)/(1000000)</f>
        <v>1684.4370758340624</v>
      </c>
      <c r="Z697" s="31">
        <f t="shared" si="438"/>
        <v>342.00884173432115</v>
      </c>
      <c r="AA697" s="31">
        <f t="shared" si="454"/>
        <v>3045.0322393375395</v>
      </c>
      <c r="AB697" s="31">
        <f t="shared" si="455"/>
        <v>135.05208719688551</v>
      </c>
      <c r="AC697" s="31">
        <f t="shared" si="456"/>
        <v>346.11239141072633</v>
      </c>
      <c r="AD697" s="31">
        <f t="shared" si="453"/>
        <v>53.329224366671824</v>
      </c>
      <c r="AE697" s="31">
        <f t="shared" si="442"/>
        <v>34.800618493499066</v>
      </c>
      <c r="AF697" s="31">
        <f t="shared" si="443"/>
        <v>3956.3354025396434</v>
      </c>
      <c r="AG697" s="31">
        <f t="shared" si="444"/>
        <v>8.6445866423453255E-2</v>
      </c>
      <c r="AH697" s="31">
        <f t="shared" si="445"/>
        <v>0.76965978096368626</v>
      </c>
      <c r="AI697" s="31">
        <f t="shared" si="445"/>
        <v>3.4135651671542588E-2</v>
      </c>
      <c r="AJ697" s="31">
        <f t="shared" si="445"/>
        <v>8.7483076179170879E-2</v>
      </c>
      <c r="AK697" s="31">
        <f t="shared" si="426"/>
        <v>1.3479449778812692E-2</v>
      </c>
      <c r="AL697" s="31">
        <f t="shared" si="426"/>
        <v>8.796174983334305E-3</v>
      </c>
      <c r="AM697" s="31">
        <f t="shared" si="446"/>
        <v>0.99999999999999989</v>
      </c>
      <c r="AN697" s="31">
        <f>(Z697*'Propiedades físicas'!$F$4)/1000</f>
        <v>300.75573524432735</v>
      </c>
      <c r="AO697" s="31">
        <f>(AA697*'Propiedades físicas'!$F$6)/1000</f>
        <v>97.562832948374762</v>
      </c>
      <c r="AP697" s="31">
        <f>(AB697*'Propiedades físicas'!$F$9)/1000</f>
        <v>83.320385196118494</v>
      </c>
      <c r="AQ697" s="31">
        <f>(AC697*'Propiedades físicas'!$F$5)/1000</f>
        <v>101.91971589871659</v>
      </c>
      <c r="AR697" s="31">
        <f>(AD697*'Propiedades físicas'!$F$8)/1000</f>
        <v>18.906276622472486</v>
      </c>
      <c r="AS697" s="31">
        <f>(AE697*'Propiedades físicas'!$F$7)/1000</f>
        <v>3.204788957066329</v>
      </c>
      <c r="AT697" s="31">
        <f t="shared" si="447"/>
        <v>605.66973486707593</v>
      </c>
      <c r="AU697" s="31">
        <f t="shared" si="448"/>
        <v>0.4965672179580396</v>
      </c>
      <c r="AV697" s="31">
        <f t="shared" si="452"/>
        <v>0.16108256254505851</v>
      </c>
      <c r="AW697" s="31">
        <f t="shared" si="452"/>
        <v>0.13756735791727237</v>
      </c>
      <c r="AX697" s="31">
        <f t="shared" si="452"/>
        <v>0.16827605876837237</v>
      </c>
      <c r="AY697" s="31">
        <f t="shared" si="449"/>
        <v>3.1215488465214093E-2</v>
      </c>
      <c r="AZ697" s="31">
        <f t="shared" si="449"/>
        <v>5.2913143460431812E-3</v>
      </c>
      <c r="BA697" s="31">
        <f t="shared" si="450"/>
        <v>1</v>
      </c>
      <c r="BB697" s="34">
        <f>AU697*'Propiedades físicas'!$C$4+'Diseño reactor'!AV697*'Propiedades físicas'!$C$5+'Diseño reactor'!AW697*'Propiedades físicas'!$C$8+'Diseño reactor'!AX697*'Propiedades físicas'!$C$9+'Diseño reactor'!AY697*'Propiedades físicas'!$C$7+'Diseño reactor'!AZ697*'Propiedades físicas'!$C$6</f>
        <v>876.77106992753602</v>
      </c>
      <c r="BC697" s="45">
        <f>AU697*'Propiedades físicas'!$L$4+'Diseño reactor'!AV697*'Propiedades físicas'!$L$5+'Diseño reactor'!AW697*'Propiedades físicas'!$L$8+AX697*'Propiedades físicas'!$L$9+'Diseño reactor'!AY697*'Propiedades físicas'!$L$7+'Diseño reactor'!AZ697*'Propiedades físicas'!$L$6</f>
        <v>1.9745733987270782</v>
      </c>
      <c r="BD697" s="29">
        <f t="shared" si="427"/>
        <v>3.7258334458631919</v>
      </c>
      <c r="BE697" s="58">
        <f t="shared" si="428"/>
        <v>43.761302424356224</v>
      </c>
      <c r="BF697" s="30">
        <f>AU697*'Propiedades físicas'!$I$4+'Diseño reactor'!AV697*'Propiedades físicas'!$I$5+'Diseño reactor'!AW697*'Propiedades físicas'!$I$8+'Diseño reactor'!AX697*'Propiedades físicas'!$I$9+'Diseño reactor'!AY697*'Propiedades físicas'!$I$7+'Diseño reactor'!AZ697*'Propiedades físicas'!$I$6</f>
        <v>1.9339614371036755E-2</v>
      </c>
      <c r="BG697" s="24">
        <f>AU697*'Propiedades físicas'!$O$4+'Diseño reactor'!AV697*'Propiedades físicas'!$O$5+'Diseño reactor'!AW697*'Propiedades físicas'!$O$8+'Diseño reactor'!AX697*'Propiedades físicas'!$O$9+'Diseño reactor'!AY697*'Propiedades físicas'!$O$7+'Diseño reactor'!AZ697*'Propiedades físicas'!$O$6</f>
        <v>0.14805883521186891</v>
      </c>
      <c r="BH697" s="54">
        <f t="shared" si="429"/>
        <v>42564.996377952972</v>
      </c>
      <c r="BI697" s="34">
        <f t="shared" si="451"/>
        <v>257.92103540490263</v>
      </c>
      <c r="BJ697" s="27">
        <f t="shared" si="430"/>
        <v>4811.225115600565</v>
      </c>
      <c r="BK697" s="34">
        <f t="shared" si="431"/>
        <v>547.95722042916077</v>
      </c>
      <c r="BL697" s="27">
        <f t="shared" si="432"/>
        <v>104.93645965340362</v>
      </c>
      <c r="BM697" s="34">
        <f t="shared" si="433"/>
        <v>1.1054421768707483</v>
      </c>
      <c r="BN697" s="45">
        <f t="shared" si="434"/>
        <v>635.67990223300819</v>
      </c>
      <c r="BO697" s="45">
        <f t="shared" si="435"/>
        <v>81.092309213804882</v>
      </c>
      <c r="BP697" s="66">
        <f t="shared" si="436"/>
        <v>6.6983325281194377</v>
      </c>
    </row>
    <row r="698" spans="8:68">
      <c r="H698" s="68">
        <v>693</v>
      </c>
      <c r="I698" s="31">
        <f>('Propiedades físicas'!$C$10*'Diseño reactor'!H698)/1000</f>
        <v>606.54498014867602</v>
      </c>
      <c r="J698" s="31">
        <f t="shared" si="413"/>
        <v>0.75179914915498192</v>
      </c>
      <c r="K698" s="31">
        <f>(I698*1000)/'Propiedades físicas'!$F$10</f>
        <v>3962.0526502311754</v>
      </c>
      <c r="L698" s="31">
        <f t="shared" si="414"/>
        <v>566.00752146159641</v>
      </c>
      <c r="M698" s="31">
        <f t="shared" si="415"/>
        <v>3396.0451287695787</v>
      </c>
      <c r="N698" s="31">
        <f t="shared" si="416"/>
        <v>0.81674967021875389</v>
      </c>
      <c r="O698" s="32">
        <f t="shared" si="417"/>
        <v>4.9004980213125231</v>
      </c>
      <c r="P698" s="33">
        <f t="shared" si="418"/>
        <v>0.49451420982555433</v>
      </c>
      <c r="Q698" s="31">
        <f t="shared" si="419"/>
        <v>4.4009715239813234</v>
      </c>
      <c r="R698" s="31">
        <f t="shared" si="420"/>
        <v>0.19510263656603291</v>
      </c>
      <c r="S698" s="31">
        <f t="shared" si="421"/>
        <v>0.4995264973311988</v>
      </c>
      <c r="T698" s="31">
        <f t="shared" si="422"/>
        <v>7.6974610716333935E-2</v>
      </c>
      <c r="U698" s="31">
        <f t="shared" si="423"/>
        <v>5.0158213110832649E-2</v>
      </c>
      <c r="V698" s="47">
        <f t="shared" si="437"/>
        <v>4.8971310099229647E-4</v>
      </c>
      <c r="W698" s="31">
        <f t="shared" si="424"/>
        <v>0.39453393388808311</v>
      </c>
      <c r="X698" s="34">
        <f>(S698*H698*'Propiedades físicas'!$F$5*60*24*365)/(1000000)</f>
        <v>53578.207244253725</v>
      </c>
      <c r="Y698" s="34">
        <f>(U698*H698*'Propiedades físicas'!$F$7*60*24*365)/(1000000)</f>
        <v>1682.4536957358418</v>
      </c>
      <c r="Z698" s="31">
        <f t="shared" si="438"/>
        <v>342.69834740910915</v>
      </c>
      <c r="AA698" s="31">
        <f t="shared" si="454"/>
        <v>3049.873266119057</v>
      </c>
      <c r="AB698" s="31">
        <f t="shared" si="455"/>
        <v>135.2061271402608</v>
      </c>
      <c r="AC698" s="31">
        <f t="shared" si="456"/>
        <v>346.17186265052078</v>
      </c>
      <c r="AD698" s="31">
        <f t="shared" si="453"/>
        <v>53.343405226419421</v>
      </c>
      <c r="AE698" s="31">
        <f t="shared" si="442"/>
        <v>34.759641685807026</v>
      </c>
      <c r="AF698" s="31">
        <f t="shared" si="443"/>
        <v>3962.0526502311741</v>
      </c>
      <c r="AG698" s="31">
        <f t="shared" si="444"/>
        <v>8.6495152301702433E-2</v>
      </c>
      <c r="AH698" s="31">
        <f t="shared" si="445"/>
        <v>0.76977100895948614</v>
      </c>
      <c r="AI698" s="31">
        <f t="shared" si="445"/>
        <v>3.4125272699839546E-2</v>
      </c>
      <c r="AJ698" s="31">
        <f t="shared" si="445"/>
        <v>8.7371848183370973E-2</v>
      </c>
      <c r="AK698" s="31">
        <f t="shared" si="426"/>
        <v>1.3463578083271303E-2</v>
      </c>
      <c r="AL698" s="31">
        <f t="shared" si="426"/>
        <v>8.773139772329604E-3</v>
      </c>
      <c r="AM698" s="31">
        <f t="shared" si="446"/>
        <v>1</v>
      </c>
      <c r="AN698" s="31">
        <f>(Z698*'Propiedades físicas'!$F$4)/1000</f>
        <v>301.36207274462242</v>
      </c>
      <c r="AO698" s="31">
        <f>(AA698*'Propiedades físicas'!$F$6)/1000</f>
        <v>97.717939446454579</v>
      </c>
      <c r="AP698" s="31">
        <f>(AB698*'Propiedades físicas'!$F$9)/1000</f>
        <v>83.415420139183894</v>
      </c>
      <c r="AQ698" s="31">
        <f>(AC698*'Propiedades físicas'!$F$5)/1000</f>
        <v>101.93722839469886</v>
      </c>
      <c r="AR698" s="31">
        <f>(AD698*'Propiedades físicas'!$F$8)/1000</f>
        <v>18.911304020870208</v>
      </c>
      <c r="AS698" s="31">
        <f>(AE698*'Propiedades físicas'!$F$7)/1000</f>
        <v>3.2010154028459694</v>
      </c>
      <c r="AT698" s="31">
        <f t="shared" si="447"/>
        <v>606.54498014867602</v>
      </c>
      <c r="AU698" s="31">
        <f t="shared" si="448"/>
        <v>0.4968503286776072</v>
      </c>
      <c r="AV698" s="31">
        <f t="shared" si="452"/>
        <v>0.16110584151978638</v>
      </c>
      <c r="AW698" s="31">
        <f t="shared" si="452"/>
        <v>0.13752553045404339</v>
      </c>
      <c r="AX698" s="31">
        <f t="shared" si="452"/>
        <v>0.16806210871568347</v>
      </c>
      <c r="AY698" s="31">
        <f t="shared" si="449"/>
        <v>3.1178733053292565E-2</v>
      </c>
      <c r="AZ698" s="31">
        <f t="shared" si="449"/>
        <v>5.2774575795868231E-3</v>
      </c>
      <c r="BA698" s="31">
        <f t="shared" si="450"/>
        <v>0.99999999999999989</v>
      </c>
      <c r="BB698" s="34">
        <f>AU698*'Propiedades físicas'!$C$4+'Diseño reactor'!AV698*'Propiedades físicas'!$C$5+'Diseño reactor'!AW698*'Propiedades físicas'!$C$8+'Diseño reactor'!AX698*'Propiedades físicas'!$C$9+'Diseño reactor'!AY698*'Propiedades físicas'!$C$7+'Diseño reactor'!AZ698*'Propiedades físicas'!$C$6</f>
        <v>876.76731927576986</v>
      </c>
      <c r="BC698" s="45">
        <f>AU698*'Propiedades físicas'!$L$4+'Diseño reactor'!AV698*'Propiedades físicas'!$L$5+'Diseño reactor'!AW698*'Propiedades físicas'!$L$8+AX698*'Propiedades físicas'!$L$9+'Diseño reactor'!AY698*'Propiedades físicas'!$L$7+'Diseño reactor'!AZ698*'Propiedades físicas'!$L$6</f>
        <v>1.9747923489877446</v>
      </c>
      <c r="BD698" s="29">
        <f t="shared" si="427"/>
        <v>3.7221814193890252</v>
      </c>
      <c r="BE698" s="58">
        <f t="shared" si="428"/>
        <v>43.757129175032816</v>
      </c>
      <c r="BF698" s="30">
        <f>AU698*'Propiedades físicas'!$I$4+'Diseño reactor'!AV698*'Propiedades físicas'!$I$5+'Diseño reactor'!AW698*'Propiedades físicas'!$I$8+'Diseño reactor'!AX698*'Propiedades físicas'!$I$9+'Diseño reactor'!AY698*'Propiedades físicas'!$I$7+'Diseño reactor'!AZ698*'Propiedades físicas'!$I$6</f>
        <v>1.9341290787897539E-2</v>
      </c>
      <c r="BG698" s="24">
        <f>AU698*'Propiedades físicas'!$O$4+'Diseño reactor'!AV698*'Propiedades físicas'!$O$5+'Diseño reactor'!AW698*'Propiedades físicas'!$O$8+'Diseño reactor'!AX698*'Propiedades físicas'!$O$9+'Diseño reactor'!AY698*'Propiedades físicas'!$O$7+'Diseño reactor'!AZ698*'Propiedades físicas'!$O$6</f>
        <v>0.14806757030937501</v>
      </c>
      <c r="BH698" s="54">
        <f t="shared" si="429"/>
        <v>42561.124965041723</v>
      </c>
      <c r="BI698" s="34">
        <f t="shared" si="451"/>
        <v>257.95677600221188</v>
      </c>
      <c r="BJ698" s="27">
        <f t="shared" si="430"/>
        <v>4811.1555907603142</v>
      </c>
      <c r="BK698" s="34">
        <f t="shared" si="431"/>
        <v>547.98162977249649</v>
      </c>
      <c r="BL698" s="27">
        <f t="shared" si="432"/>
        <v>104.9373548119511</v>
      </c>
      <c r="BM698" s="34">
        <f t="shared" si="433"/>
        <v>1.1054421768707483</v>
      </c>
      <c r="BN698" s="45">
        <f t="shared" si="434"/>
        <v>636.75957385318827</v>
      </c>
      <c r="BO698" s="45">
        <f t="shared" si="435"/>
        <v>81.134695224817918</v>
      </c>
      <c r="BP698" s="66">
        <f t="shared" si="436"/>
        <v>6.6983038739888574</v>
      </c>
    </row>
    <row r="699" spans="8:68">
      <c r="H699" s="68">
        <v>694</v>
      </c>
      <c r="I699" s="31">
        <f>('Propiedades físicas'!$C$10*'Diseño reactor'!H699)/1000</f>
        <v>607.42022543027576</v>
      </c>
      <c r="J699" s="31">
        <f t="shared" si="413"/>
        <v>0.75071586507838972</v>
      </c>
      <c r="K699" s="31">
        <f>(I699*1000)/'Propiedades físicas'!$F$10</f>
        <v>3967.7698979227066</v>
      </c>
      <c r="L699" s="31">
        <f t="shared" si="414"/>
        <v>566.82427113181518</v>
      </c>
      <c r="M699" s="31">
        <f t="shared" si="415"/>
        <v>3400.9456267908913</v>
      </c>
      <c r="N699" s="31">
        <f t="shared" si="416"/>
        <v>0.81674967021875389</v>
      </c>
      <c r="O699" s="32">
        <f t="shared" si="417"/>
        <v>4.9004980213125231</v>
      </c>
      <c r="P699" s="33">
        <f t="shared" si="418"/>
        <v>0.4947954974539126</v>
      </c>
      <c r="Q699" s="31">
        <f t="shared" si="419"/>
        <v>4.4016059083216694</v>
      </c>
      <c r="R699" s="31">
        <f t="shared" si="420"/>
        <v>0.19504320709168591</v>
      </c>
      <c r="S699" s="31">
        <f t="shared" si="421"/>
        <v>0.49889211299085373</v>
      </c>
      <c r="T699" s="31">
        <f t="shared" si="422"/>
        <v>7.6883991120298464E-2</v>
      </c>
      <c r="U699" s="31">
        <f t="shared" si="423"/>
        <v>5.0026974552856963E-2</v>
      </c>
      <c r="V699" s="47">
        <f t="shared" si="437"/>
        <v>4.8999165767280668E-4</v>
      </c>
      <c r="W699" s="31">
        <f t="shared" si="424"/>
        <v>0.39418953506110482</v>
      </c>
      <c r="X699" s="34">
        <f>(S699*H699*'Propiedades físicas'!$F$5*60*24*365)/(1000000)</f>
        <v>53587.379700576399</v>
      </c>
      <c r="Y699" s="34">
        <f>(U699*H699*'Propiedades físicas'!$F$7*60*24*365)/(1000000)</f>
        <v>1680.473000116375</v>
      </c>
      <c r="Z699" s="31">
        <f t="shared" si="438"/>
        <v>343.38807523301534</v>
      </c>
      <c r="AA699" s="31">
        <f t="shared" si="454"/>
        <v>3054.7145003752385</v>
      </c>
      <c r="AB699" s="31">
        <f t="shared" si="455"/>
        <v>135.35998572163001</v>
      </c>
      <c r="AC699" s="31">
        <f t="shared" si="456"/>
        <v>346.23112641565251</v>
      </c>
      <c r="AD699" s="31">
        <f t="shared" si="453"/>
        <v>53.357489837487137</v>
      </c>
      <c r="AE699" s="31">
        <f t="shared" si="442"/>
        <v>34.718720339682733</v>
      </c>
      <c r="AF699" s="31">
        <f t="shared" si="443"/>
        <v>3967.7698979227061</v>
      </c>
      <c r="AG699" s="31">
        <f t="shared" si="444"/>
        <v>8.654435213412788E-2</v>
      </c>
      <c r="AH699" s="31">
        <f t="shared" si="445"/>
        <v>0.76988196870350512</v>
      </c>
      <c r="AI699" s="31">
        <f t="shared" si="445"/>
        <v>3.411487792991641E-2</v>
      </c>
      <c r="AJ699" s="31">
        <f t="shared" si="445"/>
        <v>8.726088843935205E-2</v>
      </c>
      <c r="AK699" s="31">
        <f t="shared" si="426"/>
        <v>1.3447727869860098E-2</v>
      </c>
      <c r="AL699" s="31">
        <f t="shared" si="426"/>
        <v>8.7501849232384764E-3</v>
      </c>
      <c r="AM699" s="31">
        <f t="shared" si="446"/>
        <v>1.0000000000000002</v>
      </c>
      <c r="AN699" s="31">
        <f>(Z699*'Propiedades físicas'!$F$4)/1000</f>
        <v>301.968605598409</v>
      </c>
      <c r="AO699" s="31">
        <f>(AA699*'Propiedades físicas'!$F$6)/1000</f>
        <v>97.873052592022631</v>
      </c>
      <c r="AP699" s="31">
        <f>(AB699*'Propiedades físicas'!$F$9)/1000</f>
        <v>83.510343190959631</v>
      </c>
      <c r="AQ699" s="31">
        <f>(AC699*'Propiedades físicas'!$F$5)/1000</f>
        <v>101.95467979561721</v>
      </c>
      <c r="AR699" s="31">
        <f>(AD699*'Propiedades físicas'!$F$8)/1000</f>
        <v>18.916297297185935</v>
      </c>
      <c r="AS699" s="31">
        <f>(AE699*'Propiedades físicas'!$F$7)/1000</f>
        <v>3.1972469560813828</v>
      </c>
      <c r="AT699" s="31">
        <f t="shared" si="447"/>
        <v>607.42022543027576</v>
      </c>
      <c r="AU699" s="31">
        <f t="shared" si="448"/>
        <v>0.49713294512790507</v>
      </c>
      <c r="AV699" s="31">
        <f t="shared" si="452"/>
        <v>0.16112906435193641</v>
      </c>
      <c r="AW699" s="31">
        <f t="shared" si="452"/>
        <v>0.13748363932367211</v>
      </c>
      <c r="AX699" s="31">
        <f t="shared" si="452"/>
        <v>0.16784867465253728</v>
      </c>
      <c r="AY699" s="31">
        <f t="shared" si="449"/>
        <v>3.1142027389335407E-2</v>
      </c>
      <c r="AZ699" s="31">
        <f t="shared" si="449"/>
        <v>5.2636491546137797E-3</v>
      </c>
      <c r="BA699" s="31">
        <f t="shared" si="450"/>
        <v>1</v>
      </c>
      <c r="BB699" s="34">
        <f>AU699*'Propiedades físicas'!$C$4+'Diseño reactor'!AV699*'Propiedades físicas'!$C$5+'Diseño reactor'!AW699*'Propiedades físicas'!$C$8+'Diseño reactor'!AX699*'Propiedades físicas'!$C$9+'Diseño reactor'!AY699*'Propiedades físicas'!$C$7+'Diseño reactor'!AZ699*'Propiedades físicas'!$C$6</f>
        <v>876.76358093013312</v>
      </c>
      <c r="BC699" s="45">
        <f>AU699*'Propiedades físicas'!$L$4+'Diseño reactor'!AV699*'Propiedades físicas'!$L$5+'Diseño reactor'!AW699*'Propiedades físicas'!$L$8+AX699*'Propiedades físicas'!$L$9+'Diseño reactor'!AY699*'Propiedades físicas'!$L$7+'Diseño reactor'!AZ699*'Propiedades físicas'!$L$6</f>
        <v>1.9750109007734766</v>
      </c>
      <c r="BD699" s="29">
        <f t="shared" si="427"/>
        <v>3.718536554903483</v>
      </c>
      <c r="BE699" s="58">
        <f t="shared" si="428"/>
        <v>43.752964665477798</v>
      </c>
      <c r="BF699" s="30">
        <f>AU699*'Propiedades físicas'!$I$4+'Diseño reactor'!AV699*'Propiedades físicas'!$I$5+'Diseño reactor'!AW699*'Propiedades físicas'!$I$8+'Diseño reactor'!AX699*'Propiedades físicas'!$I$9+'Diseño reactor'!AY699*'Propiedades físicas'!$I$7+'Diseño reactor'!AZ699*'Propiedades físicas'!$I$6</f>
        <v>1.9342961882130517E-2</v>
      </c>
      <c r="BG699" s="24">
        <f>AU699*'Propiedades físicas'!$O$4+'Diseño reactor'!AV699*'Propiedades físicas'!$O$5+'Diseño reactor'!AW699*'Propiedades físicas'!$O$8+'Diseño reactor'!AX699*'Propiedades físicas'!$O$9+'Diseño reactor'!AY699*'Propiedades físicas'!$O$7+'Diseño reactor'!AZ699*'Propiedades físicas'!$O$6</f>
        <v>0.14807629331048969</v>
      </c>
      <c r="BH699" s="54">
        <f t="shared" si="429"/>
        <v>42557.266531048306</v>
      </c>
      <c r="BI699" s="34">
        <f t="shared" si="451"/>
        <v>257.99241537164647</v>
      </c>
      <c r="BJ699" s="27">
        <f t="shared" si="430"/>
        <v>4811.0863585383449</v>
      </c>
      <c r="BK699" s="34">
        <f t="shared" si="431"/>
        <v>548.00602674539971</v>
      </c>
      <c r="BL699" s="27">
        <f t="shared" si="432"/>
        <v>104.93824945241526</v>
      </c>
      <c r="BM699" s="34">
        <f t="shared" si="433"/>
        <v>1.1054421768707483</v>
      </c>
      <c r="BN699" s="45">
        <f t="shared" si="434"/>
        <v>637.83950722127918</v>
      </c>
      <c r="BO699" s="45">
        <f t="shared" si="435"/>
        <v>81.177007280140941</v>
      </c>
      <c r="BP699" s="66">
        <f t="shared" si="436"/>
        <v>6.6982753138743201</v>
      </c>
    </row>
    <row r="700" spans="8:68">
      <c r="H700" s="68">
        <v>695</v>
      </c>
      <c r="I700" s="31">
        <f>('Propiedades físicas'!$C$10*'Diseño reactor'!H700)/1000</f>
        <v>608.29547071187562</v>
      </c>
      <c r="J700" s="31">
        <f t="shared" si="413"/>
        <v>0.74963569836604671</v>
      </c>
      <c r="K700" s="31">
        <f>(I700*1000)/'Propiedades físicas'!$F$10</f>
        <v>3973.4871456142378</v>
      </c>
      <c r="L700" s="31">
        <f t="shared" si="414"/>
        <v>567.64102080203395</v>
      </c>
      <c r="M700" s="31">
        <f t="shared" si="415"/>
        <v>3405.8461248122035</v>
      </c>
      <c r="N700" s="31">
        <f t="shared" si="416"/>
        <v>0.81674967021875389</v>
      </c>
      <c r="O700" s="32">
        <f t="shared" si="417"/>
        <v>4.9004980213125231</v>
      </c>
      <c r="P700" s="33">
        <f t="shared" si="418"/>
        <v>0.49507629442415552</v>
      </c>
      <c r="Q700" s="31">
        <f t="shared" si="419"/>
        <v>4.4022387643195833</v>
      </c>
      <c r="R700" s="31">
        <f t="shared" si="420"/>
        <v>0.19498368803827634</v>
      </c>
      <c r="S700" s="31">
        <f t="shared" si="421"/>
        <v>0.49825925699293888</v>
      </c>
      <c r="T700" s="31">
        <f t="shared" si="422"/>
        <v>7.6793494314303587E-2</v>
      </c>
      <c r="U700" s="31">
        <f t="shared" si="423"/>
        <v>4.989619344201842E-2</v>
      </c>
      <c r="V700" s="47">
        <f t="shared" si="437"/>
        <v>4.9026972845887242E-4</v>
      </c>
      <c r="W700" s="31">
        <f t="shared" si="424"/>
        <v>0.39384573697892417</v>
      </c>
      <c r="X700" s="34">
        <f>(S700*H700*'Propiedades físicas'!$F$5*60*24*365)/(1000000)</f>
        <v>53596.520185244168</v>
      </c>
      <c r="Y700" s="34">
        <f>(U700*H700*'Propiedades físicas'!$F$7*60*24*365)/(1000000)</f>
        <v>1678.4949883501386</v>
      </c>
      <c r="Z700" s="31">
        <f t="shared" si="438"/>
        <v>344.0780246247881</v>
      </c>
      <c r="AA700" s="31">
        <f t="shared" si="454"/>
        <v>3059.5559412021103</v>
      </c>
      <c r="AB700" s="31">
        <f t="shared" si="455"/>
        <v>135.51366318660206</v>
      </c>
      <c r="AC700" s="31">
        <f t="shared" si="456"/>
        <v>346.29018361009253</v>
      </c>
      <c r="AD700" s="31">
        <f t="shared" si="453"/>
        <v>53.37147854844099</v>
      </c>
      <c r="AE700" s="31">
        <f t="shared" si="442"/>
        <v>34.677854442202801</v>
      </c>
      <c r="AF700" s="31">
        <f t="shared" si="443"/>
        <v>3973.4871456142369</v>
      </c>
      <c r="AG700" s="31">
        <f t="shared" si="444"/>
        <v>8.6593466145868006E-2</v>
      </c>
      <c r="AH700" s="31">
        <f t="shared" si="445"/>
        <v>0.7699926611261636</v>
      </c>
      <c r="AI700" s="31">
        <f t="shared" si="445"/>
        <v>3.4104467491778895E-2</v>
      </c>
      <c r="AJ700" s="31">
        <f t="shared" si="445"/>
        <v>8.7150196016693465E-2</v>
      </c>
      <c r="AK700" s="31">
        <f t="shared" si="426"/>
        <v>1.343189913357342E-2</v>
      </c>
      <c r="AL700" s="31">
        <f t="shared" si="426"/>
        <v>8.7273100859225662E-3</v>
      </c>
      <c r="AM700" s="31">
        <f t="shared" si="446"/>
        <v>1</v>
      </c>
      <c r="AN700" s="31">
        <f>(Z700*'Propiedades físicas'!$F$4)/1000</f>
        <v>302.57533329454617</v>
      </c>
      <c r="AO700" s="31">
        <f>(AA700*'Propiedades físicas'!$F$6)/1000</f>
        <v>98.028172356115604</v>
      </c>
      <c r="AP700" s="31">
        <f>(AB700*'Propiedades físicas'!$F$9)/1000</f>
        <v>83.605154502974131</v>
      </c>
      <c r="AQ700" s="31">
        <f>(AC700*'Propiedades físicas'!$F$5)/1000</f>
        <v>101.97207036766396</v>
      </c>
      <c r="AR700" s="31">
        <f>(AD700*'Propiedades físicas'!$F$8)/1000</f>
        <v>18.92125657499329</v>
      </c>
      <c r="AS700" s="31">
        <f>(AE700*'Propiedades físicas'!$F$7)/1000</f>
        <v>3.1934836155824557</v>
      </c>
      <c r="AT700" s="31">
        <f t="shared" si="447"/>
        <v>608.29547071187562</v>
      </c>
      <c r="AU700" s="31">
        <f t="shared" si="448"/>
        <v>0.49741506860218521</v>
      </c>
      <c r="AV700" s="31">
        <f t="shared" si="452"/>
        <v>0.16115223123623665</v>
      </c>
      <c r="AW700" s="31">
        <f t="shared" si="452"/>
        <v>0.13744168505008389</v>
      </c>
      <c r="AX700" s="31">
        <f t="shared" si="452"/>
        <v>0.16763575478924436</v>
      </c>
      <c r="AY700" s="31">
        <f t="shared" si="449"/>
        <v>3.1105371461750544E-2</v>
      </c>
      <c r="AZ700" s="31">
        <f t="shared" si="449"/>
        <v>5.2498888604993032E-3</v>
      </c>
      <c r="BA700" s="31">
        <f t="shared" si="450"/>
        <v>0.99999999999999989</v>
      </c>
      <c r="BB700" s="34">
        <f>AU700*'Propiedades físicas'!$C$4+'Diseño reactor'!AV700*'Propiedades físicas'!$C$5+'Diseño reactor'!AW700*'Propiedades físicas'!$C$8+'Diseño reactor'!AX700*'Propiedades físicas'!$C$9+'Diseño reactor'!AY700*'Propiedades físicas'!$C$7+'Diseño reactor'!AZ700*'Propiedades físicas'!$C$6</f>
        <v>876.75985483934892</v>
      </c>
      <c r="BC700" s="45">
        <f>AU700*'Propiedades físicas'!$L$4+'Diseño reactor'!AV700*'Propiedades físicas'!$L$5+'Diseño reactor'!AW700*'Propiedades físicas'!$L$8+AX700*'Propiedades físicas'!$L$9+'Diseño reactor'!AY700*'Propiedades físicas'!$L$7+'Diseño reactor'!AZ700*'Propiedades físicas'!$L$6</f>
        <v>1.9752290551418201</v>
      </c>
      <c r="BD700" s="29">
        <f t="shared" si="427"/>
        <v>3.714898831394259</v>
      </c>
      <c r="BE700" s="58">
        <f t="shared" si="428"/>
        <v>43.748808867642069</v>
      </c>
      <c r="BF700" s="30">
        <f>AU700*'Propiedades físicas'!$I$4+'Diseño reactor'!AV700*'Propiedades físicas'!$I$5+'Diseño reactor'!AW700*'Propiedades físicas'!$I$8+'Diseño reactor'!AX700*'Propiedades físicas'!$I$9+'Diseño reactor'!AY700*'Propiedades físicas'!$I$7+'Diseño reactor'!AZ700*'Propiedades físicas'!$I$6</f>
        <v>1.9344627675131384E-2</v>
      </c>
      <c r="BG700" s="24">
        <f>AU700*'Propiedades físicas'!$O$4+'Diseño reactor'!AV700*'Propiedades físicas'!$O$5+'Diseño reactor'!AW700*'Propiedades físicas'!$O$8+'Diseño reactor'!AX700*'Propiedades físicas'!$O$9+'Diseño reactor'!AY700*'Propiedades físicas'!$O$7+'Diseño reactor'!AZ700*'Propiedades físicas'!$O$6</f>
        <v>0.14808500423401433</v>
      </c>
      <c r="BH700" s="54">
        <f t="shared" si="429"/>
        <v>42553.421019870264</v>
      </c>
      <c r="BI700" s="34">
        <f t="shared" si="451"/>
        <v>258.02795389354776</v>
      </c>
      <c r="BJ700" s="27">
        <f t="shared" si="430"/>
        <v>4811.0174175878528</v>
      </c>
      <c r="BK700" s="34">
        <f t="shared" si="431"/>
        <v>548.03041127185679</v>
      </c>
      <c r="BL700" s="27">
        <f t="shared" si="432"/>
        <v>104.93914357211389</v>
      </c>
      <c r="BM700" s="34">
        <f t="shared" si="433"/>
        <v>1.1054421768707483</v>
      </c>
      <c r="BN700" s="45">
        <f t="shared" si="434"/>
        <v>638.91970162008386</v>
      </c>
      <c r="BO700" s="45">
        <f t="shared" si="435"/>
        <v>81.219245573132682</v>
      </c>
      <c r="BP700" s="66">
        <f t="shared" si="436"/>
        <v>6.698246847384083</v>
      </c>
    </row>
    <row r="701" spans="8:68">
      <c r="H701" s="68">
        <v>696</v>
      </c>
      <c r="I701" s="31">
        <f>('Propiedades físicas'!$C$10*'Diseño reactor'!H701)/1000</f>
        <v>609.17071599347537</v>
      </c>
      <c r="J701" s="31">
        <f t="shared" si="413"/>
        <v>0.74855863558103808</v>
      </c>
      <c r="K701" s="31">
        <f>(I701*1000)/'Propiedades físicas'!$F$10</f>
        <v>3979.2043933057689</v>
      </c>
      <c r="L701" s="31">
        <f t="shared" si="414"/>
        <v>568.45777047225272</v>
      </c>
      <c r="M701" s="31">
        <f t="shared" si="415"/>
        <v>3410.7466228335161</v>
      </c>
      <c r="N701" s="31">
        <f t="shared" si="416"/>
        <v>0.81674967021875389</v>
      </c>
      <c r="O701" s="32">
        <f t="shared" si="417"/>
        <v>4.9004980213125231</v>
      </c>
      <c r="P701" s="33">
        <f t="shared" si="418"/>
        <v>0.49535660201896808</v>
      </c>
      <c r="Q701" s="31">
        <f t="shared" si="419"/>
        <v>4.4028700972707284</v>
      </c>
      <c r="R701" s="31">
        <f t="shared" si="420"/>
        <v>0.19492408014472287</v>
      </c>
      <c r="S701" s="31">
        <f t="shared" si="421"/>
        <v>0.4976279240417954</v>
      </c>
      <c r="T701" s="31">
        <f t="shared" si="422"/>
        <v>7.6703120268116348E-2</v>
      </c>
      <c r="U701" s="31">
        <f t="shared" si="423"/>
        <v>4.9765867786946603E-2</v>
      </c>
      <c r="V701" s="47">
        <f t="shared" si="437"/>
        <v>4.9054731462072577E-4</v>
      </c>
      <c r="W701" s="31">
        <f t="shared" si="424"/>
        <v>0.39350253807106605</v>
      </c>
      <c r="X701" s="34">
        <f>(S701*H701*'Propiedades físicas'!$F$5*60*24*365)/(1000000)</f>
        <v>53605.62883743686</v>
      </c>
      <c r="Y701" s="34">
        <f>(U701*H701*'Propiedades físicas'!$F$7*60*24*365)/(1000000)</f>
        <v>1676.5196597763236</v>
      </c>
      <c r="Z701" s="31">
        <f t="shared" si="438"/>
        <v>344.76819500520179</v>
      </c>
      <c r="AA701" s="31">
        <f t="shared" si="454"/>
        <v>3064.3975877004268</v>
      </c>
      <c r="AB701" s="31">
        <f t="shared" si="455"/>
        <v>135.66715978072713</v>
      </c>
      <c r="AC701" s="31">
        <f t="shared" si="456"/>
        <v>346.34903513308961</v>
      </c>
      <c r="AD701" s="31">
        <f t="shared" si="453"/>
        <v>53.385371706608979</v>
      </c>
      <c r="AE701" s="31">
        <f t="shared" si="442"/>
        <v>34.637043979714839</v>
      </c>
      <c r="AF701" s="31">
        <f t="shared" si="443"/>
        <v>3979.2043933057694</v>
      </c>
      <c r="AG701" s="31">
        <f t="shared" si="444"/>
        <v>8.6642494561276276E-2</v>
      </c>
      <c r="AH701" s="31">
        <f t="shared" si="445"/>
        <v>0.77010308715372211</v>
      </c>
      <c r="AI701" s="31">
        <f t="shared" si="445"/>
        <v>3.4094041514670749E-2</v>
      </c>
      <c r="AJ701" s="31">
        <f t="shared" si="445"/>
        <v>8.7039769989134985E-2</v>
      </c>
      <c r="AK701" s="31">
        <f t="shared" si="426"/>
        <v>1.3416091869123233E-2</v>
      </c>
      <c r="AL701" s="31">
        <f t="shared" si="426"/>
        <v>8.7045149120725911E-3</v>
      </c>
      <c r="AM701" s="31">
        <f t="shared" si="446"/>
        <v>0.99999999999999989</v>
      </c>
      <c r="AN701" s="31">
        <f>(Z701*'Propiedades físicas'!$F$4)/1000</f>
        <v>303.18225532367438</v>
      </c>
      <c r="AO701" s="31">
        <f>(AA701*'Propiedades físicas'!$F$6)/1000</f>
        <v>98.183298709921672</v>
      </c>
      <c r="AP701" s="31">
        <f>(AB701*'Propiedades físicas'!$F$9)/1000</f>
        <v>83.699854226719594</v>
      </c>
      <c r="AQ701" s="31">
        <f>(AC701*'Propiedades físicas'!$F$5)/1000</f>
        <v>101.98940037564091</v>
      </c>
      <c r="AR701" s="31">
        <f>(AD701*'Propiedades físicas'!$F$8)/1000</f>
        <v>18.926181977427007</v>
      </c>
      <c r="AS701" s="31">
        <f>(AE701*'Propiedades físicas'!$F$7)/1000</f>
        <v>3.1897253800919398</v>
      </c>
      <c r="AT701" s="31">
        <f t="shared" si="447"/>
        <v>609.17071599347537</v>
      </c>
      <c r="AU701" s="31">
        <f t="shared" si="448"/>
        <v>0.49769670038919217</v>
      </c>
      <c r="AV701" s="31">
        <f t="shared" si="452"/>
        <v>0.16117534236654488</v>
      </c>
      <c r="AW701" s="31">
        <f t="shared" si="452"/>
        <v>0.13739966815413379</v>
      </c>
      <c r="AX701" s="31">
        <f t="shared" si="452"/>
        <v>0.16742334734411837</v>
      </c>
      <c r="AY701" s="31">
        <f t="shared" si="449"/>
        <v>3.1068765258292091E-2</v>
      </c>
      <c r="AZ701" s="31">
        <f t="shared" si="449"/>
        <v>5.2361764877189272E-3</v>
      </c>
      <c r="BA701" s="31">
        <f t="shared" si="450"/>
        <v>1.0000000000000002</v>
      </c>
      <c r="BB701" s="34">
        <f>AU701*'Propiedades físicas'!$C$4+'Diseño reactor'!AV701*'Propiedades físicas'!$C$5+'Diseño reactor'!AW701*'Propiedades físicas'!$C$8+'Diseño reactor'!AX701*'Propiedades físicas'!$C$9+'Diseño reactor'!AY701*'Propiedades físicas'!$C$7+'Diseño reactor'!AZ701*'Propiedades físicas'!$C$6</f>
        <v>876.75614095240076</v>
      </c>
      <c r="BC701" s="45">
        <f>AU701*'Propiedades físicas'!$L$4+'Diseño reactor'!AV701*'Propiedades físicas'!$L$5+'Diseño reactor'!AW701*'Propiedades físicas'!$L$8+AX701*'Propiedades físicas'!$L$9+'Diseño reactor'!AY701*'Propiedades físicas'!$L$7+'Diseño reactor'!AZ701*'Propiedades físicas'!$L$6</f>
        <v>1.9754468131466798</v>
      </c>
      <c r="BD701" s="29">
        <f t="shared" si="427"/>
        <v>3.7112682279308435</v>
      </c>
      <c r="BE701" s="58">
        <f t="shared" si="428"/>
        <v>43.744661753599644</v>
      </c>
      <c r="BF701" s="30">
        <f>AU701*'Propiedades físicas'!$I$4+'Diseño reactor'!AV701*'Propiedades físicas'!$I$5+'Diseño reactor'!AW701*'Propiedades físicas'!$I$8+'Diseño reactor'!AX701*'Propiedades físicas'!$I$9+'Diseño reactor'!AY701*'Propiedades físicas'!$I$7+'Diseño reactor'!AZ701*'Propiedades físicas'!$I$6</f>
        <v>1.9346288188191108E-2</v>
      </c>
      <c r="BG701" s="24">
        <f>AU701*'Propiedades físicas'!$O$4+'Diseño reactor'!AV701*'Propiedades físicas'!$O$5+'Diseño reactor'!AW701*'Propiedades físicas'!$O$8+'Diseño reactor'!AX701*'Propiedades físicas'!$O$9+'Diseño reactor'!AY701*'Propiedades físicas'!$O$7+'Diseño reactor'!AZ701*'Propiedades físicas'!$O$6</f>
        <v>0.14809370309874575</v>
      </c>
      <c r="BH701" s="54">
        <f t="shared" si="429"/>
        <v>42549.588375705745</v>
      </c>
      <c r="BI701" s="34">
        <f t="shared" si="451"/>
        <v>258.06339194649428</v>
      </c>
      <c r="BJ701" s="27">
        <f t="shared" si="430"/>
        <v>4810.9487665693723</v>
      </c>
      <c r="BK701" s="34">
        <f t="shared" si="431"/>
        <v>548.05478327661672</v>
      </c>
      <c r="BL701" s="27">
        <f t="shared" si="432"/>
        <v>104.94003716839349</v>
      </c>
      <c r="BM701" s="34">
        <f t="shared" si="433"/>
        <v>1.1054421768707483</v>
      </c>
      <c r="BN701" s="45">
        <f t="shared" si="434"/>
        <v>640.00015633499754</v>
      </c>
      <c r="BO701" s="45">
        <f t="shared" si="435"/>
        <v>81.261410296478715</v>
      </c>
      <c r="BP701" s="66">
        <f t="shared" si="436"/>
        <v>6.6982184741283897</v>
      </c>
    </row>
    <row r="702" spans="8:68">
      <c r="H702" s="68">
        <v>697</v>
      </c>
      <c r="I702" s="31">
        <f>('Propiedades físicas'!$C$10*'Diseño reactor'!H702)/1000</f>
        <v>610.04596127507523</v>
      </c>
      <c r="J702" s="31">
        <f t="shared" si="413"/>
        <v>0.74748466336356167</v>
      </c>
      <c r="K702" s="31">
        <f>(I702*1000)/'Propiedades físicas'!$F$10</f>
        <v>3984.9216409973001</v>
      </c>
      <c r="L702" s="31">
        <f t="shared" si="414"/>
        <v>569.27452014247137</v>
      </c>
      <c r="M702" s="31">
        <f t="shared" si="415"/>
        <v>3415.6471208548282</v>
      </c>
      <c r="N702" s="31">
        <f t="shared" si="416"/>
        <v>0.81674967021875378</v>
      </c>
      <c r="O702" s="32">
        <f t="shared" si="417"/>
        <v>4.9004980213125222</v>
      </c>
      <c r="P702" s="33">
        <f t="shared" si="418"/>
        <v>0.49563642151656806</v>
      </c>
      <c r="Q702" s="31">
        <f t="shared" si="419"/>
        <v>4.4034999124471002</v>
      </c>
      <c r="R702" s="31">
        <f t="shared" si="420"/>
        <v>0.19486438414561433</v>
      </c>
      <c r="S702" s="31">
        <f t="shared" si="421"/>
        <v>0.49699810886542173</v>
      </c>
      <c r="T702" s="31">
        <f t="shared" si="422"/>
        <v>7.6612868949906737E-2</v>
      </c>
      <c r="U702" s="31">
        <f t="shared" si="423"/>
        <v>4.9635995606664644E-2</v>
      </c>
      <c r="V702" s="47">
        <f t="shared" si="437"/>
        <v>4.9082441742417428E-4</v>
      </c>
      <c r="W702" s="31">
        <f t="shared" si="424"/>
        <v>0.39315993677252487</v>
      </c>
      <c r="X702" s="34">
        <f>(S702*H702*'Propiedades físicas'!$F$5*60*24*365)/(1000000)</f>
        <v>53614.705795607842</v>
      </c>
      <c r="Y702" s="34">
        <f>(U702*H702*'Propiedades físicas'!$F$7*60*24*365)/(1000000)</f>
        <v>1674.547013699211</v>
      </c>
      <c r="Z702" s="31">
        <f t="shared" si="438"/>
        <v>345.45858579704793</v>
      </c>
      <c r="AA702" s="31">
        <f t="shared" si="454"/>
        <v>3069.2394389756287</v>
      </c>
      <c r="AB702" s="31">
        <f t="shared" si="455"/>
        <v>135.8204757494932</v>
      </c>
      <c r="AC702" s="31">
        <f t="shared" si="456"/>
        <v>346.40768187919895</v>
      </c>
      <c r="AD702" s="31">
        <f t="shared" si="453"/>
        <v>53.399169658084993</v>
      </c>
      <c r="AE702" s="31">
        <f t="shared" si="442"/>
        <v>34.596288937845259</v>
      </c>
      <c r="AF702" s="31">
        <f t="shared" si="443"/>
        <v>3984.9216409972992</v>
      </c>
      <c r="AG702" s="31">
        <f t="shared" si="444"/>
        <v>8.6691437603925031E-2</v>
      </c>
      <c r="AH702" s="31">
        <f t="shared" si="445"/>
        <v>0.77021324770830268</v>
      </c>
      <c r="AI702" s="31">
        <f t="shared" si="445"/>
        <v>3.4083600127078444E-2</v>
      </c>
      <c r="AJ702" s="31">
        <f t="shared" si="445"/>
        <v>8.6929609434554425E-2</v>
      </c>
      <c r="AK702" s="31">
        <f t="shared" si="426"/>
        <v>1.3400306070942183E-2</v>
      </c>
      <c r="AL702" s="31">
        <f t="shared" si="426"/>
        <v>8.6817990551972084E-3</v>
      </c>
      <c r="AM702" s="31">
        <f t="shared" si="446"/>
        <v>1</v>
      </c>
      <c r="AN702" s="31">
        <f>(Z702*'Propiedades físicas'!$F$4)/1000</f>
        <v>303.78937117820806</v>
      </c>
      <c r="AO702" s="31">
        <f>(AA702*'Propiedades físicas'!$F$6)/1000</f>
        <v>98.338431624779147</v>
      </c>
      <c r="AP702" s="31">
        <f>(AB702*'Propiedades físicas'!$F$9)/1000</f>
        <v>83.794442513649813</v>
      </c>
      <c r="AQ702" s="31">
        <f>(AC702*'Propiedades físicas'!$F$5)/1000</f>
        <v>102.00667008296773</v>
      </c>
      <c r="AR702" s="31">
        <f>(AD702*'Propiedades físicas'!$F$8)/1000</f>
        <v>18.931073627184283</v>
      </c>
      <c r="AS702" s="31">
        <f>(AE702*'Propiedades físicas'!$F$7)/1000</f>
        <v>3.1859722482861699</v>
      </c>
      <c r="AT702" s="31">
        <f t="shared" si="447"/>
        <v>610.04596127507523</v>
      </c>
      <c r="AU702" s="31">
        <f t="shared" si="448"/>
        <v>0.49797784177318188</v>
      </c>
      <c r="AV702" s="31">
        <f t="shared" si="452"/>
        <v>0.16119839793585233</v>
      </c>
      <c r="AW702" s="31">
        <f t="shared" si="452"/>
        <v>0.13735758915362467</v>
      </c>
      <c r="AX702" s="31">
        <f t="shared" si="452"/>
        <v>0.16721145054343209</v>
      </c>
      <c r="AY702" s="31">
        <f t="shared" si="449"/>
        <v>3.1032208766067201E-2</v>
      </c>
      <c r="AZ702" s="31">
        <f t="shared" si="449"/>
        <v>5.2225118278417491E-3</v>
      </c>
      <c r="BA702" s="31">
        <f t="shared" si="450"/>
        <v>0.99999999999999989</v>
      </c>
      <c r="BB702" s="34">
        <f>AU702*'Propiedades físicas'!$C$4+'Diseño reactor'!AV702*'Propiedades físicas'!$C$5+'Diseño reactor'!AW702*'Propiedades físicas'!$C$8+'Diseño reactor'!AX702*'Propiedades físicas'!$C$9+'Diseño reactor'!AY702*'Propiedades físicas'!$C$7+'Diseño reactor'!AZ702*'Propiedades físicas'!$C$6</f>
        <v>876.75243921852734</v>
      </c>
      <c r="BC702" s="45">
        <f>AU702*'Propiedades físicas'!$L$4+'Diseño reactor'!AV702*'Propiedades físicas'!$L$5+'Diseño reactor'!AW702*'Propiedades físicas'!$L$8+AX702*'Propiedades físicas'!$L$9+'Diseño reactor'!AY702*'Propiedades físicas'!$L$7+'Diseño reactor'!AZ702*'Propiedades físicas'!$L$6</f>
        <v>1.97566417583833</v>
      </c>
      <c r="BD702" s="29">
        <f t="shared" si="427"/>
        <v>3.7076447236641283</v>
      </c>
      <c r="BE702" s="58">
        <f t="shared" si="428"/>
        <v>43.740523295546971</v>
      </c>
      <c r="BF702" s="30">
        <f>AU702*'Propiedades físicas'!$I$4+'Diseño reactor'!AV702*'Propiedades físicas'!$I$5+'Diseño reactor'!AW702*'Propiedades físicas'!$I$8+'Diseño reactor'!AX702*'Propiedades físicas'!$I$9+'Diseño reactor'!AY702*'Propiedades físicas'!$I$7+'Diseño reactor'!AZ702*'Propiedades físicas'!$I$6</f>
        <v>1.9347943442496431E-2</v>
      </c>
      <c r="BG702" s="24">
        <f>AU702*'Propiedades físicas'!$O$4+'Diseño reactor'!AV702*'Propiedades físicas'!$O$5+'Diseño reactor'!AW702*'Propiedades físicas'!$O$8+'Diseño reactor'!AX702*'Propiedades físicas'!$O$9+'Diseño reactor'!AY702*'Propiedades físicas'!$O$7+'Diseño reactor'!AZ702*'Propiedades físicas'!$O$6</f>
        <v>0.14810238992347541</v>
      </c>
      <c r="BH702" s="54">
        <f t="shared" si="429"/>
        <v>42545.768543051614</v>
      </c>
      <c r="BI702" s="34">
        <f t="shared" si="451"/>
        <v>258.098729907311</v>
      </c>
      <c r="BJ702" s="27">
        <f t="shared" si="430"/>
        <v>4810.8804041507074</v>
      </c>
      <c r="BK702" s="34">
        <f t="shared" si="431"/>
        <v>548.07914268518073</v>
      </c>
      <c r="BL702" s="27">
        <f t="shared" si="432"/>
        <v>104.94093023862882</v>
      </c>
      <c r="BM702" s="34">
        <f t="shared" si="433"/>
        <v>1.1054421768707483</v>
      </c>
      <c r="BN702" s="45">
        <f t="shared" si="434"/>
        <v>641.0808706539957</v>
      </c>
      <c r="BO702" s="45">
        <f t="shared" si="435"/>
        <v>81.303501642193936</v>
      </c>
      <c r="BP702" s="66">
        <f t="shared" si="436"/>
        <v>6.698190193719439</v>
      </c>
    </row>
    <row r="703" spans="8:68">
      <c r="H703" s="68">
        <v>698</v>
      </c>
      <c r="I703" s="31">
        <f>('Propiedades físicas'!$C$10*'Diseño reactor'!H703)/1000</f>
        <v>610.92120655667497</v>
      </c>
      <c r="J703" s="31">
        <f t="shared" si="413"/>
        <v>0.74641376843037621</v>
      </c>
      <c r="K703" s="31">
        <f>(I703*1000)/'Propiedades físicas'!$F$10</f>
        <v>3990.6388886888317</v>
      </c>
      <c r="L703" s="31">
        <f t="shared" si="414"/>
        <v>570.09126981269026</v>
      </c>
      <c r="M703" s="31">
        <f t="shared" si="415"/>
        <v>3420.5476188761413</v>
      </c>
      <c r="N703" s="31">
        <f t="shared" si="416"/>
        <v>0.816749670218754</v>
      </c>
      <c r="O703" s="32">
        <f t="shared" si="417"/>
        <v>4.9004980213125231</v>
      </c>
      <c r="P703" s="33">
        <f t="shared" si="418"/>
        <v>0.49591575419072598</v>
      </c>
      <c r="Q703" s="31">
        <f t="shared" si="419"/>
        <v>4.4041282150971774</v>
      </c>
      <c r="R703" s="31">
        <f t="shared" si="420"/>
        <v>0.19480460077123665</v>
      </c>
      <c r="S703" s="31">
        <f t="shared" si="421"/>
        <v>0.49636980621534571</v>
      </c>
      <c r="T703" s="31">
        <f t="shared" si="422"/>
        <v>7.6522740326265243E-2</v>
      </c>
      <c r="U703" s="31">
        <f t="shared" si="423"/>
        <v>4.9506574930526168E-2</v>
      </c>
      <c r="V703" s="47">
        <f t="shared" si="437"/>
        <v>4.911010381306219E-4</v>
      </c>
      <c r="W703" s="31">
        <f t="shared" si="424"/>
        <v>0.39281793152374034</v>
      </c>
      <c r="X703" s="34">
        <f>(S703*H703*'Propiedades físicas'!$F$5*60*24*365)/(1000000)</f>
        <v>53623.751197488549</v>
      </c>
      <c r="Y703" s="34">
        <f>(U703*H703*'Propiedades físicas'!$F$7*60*24*365)/(1000000)</f>
        <v>1672.5770493885627</v>
      </c>
      <c r="Z703" s="31">
        <f t="shared" si="438"/>
        <v>346.14919642512672</v>
      </c>
      <c r="AA703" s="31">
        <f t="shared" si="454"/>
        <v>3074.0814941378298</v>
      </c>
      <c r="AB703" s="31">
        <f t="shared" si="455"/>
        <v>135.9736113383232</v>
      </c>
      <c r="AC703" s="31">
        <f t="shared" si="456"/>
        <v>346.46612473831129</v>
      </c>
      <c r="AD703" s="31">
        <f t="shared" si="453"/>
        <v>53.41287274773314</v>
      </c>
      <c r="AE703" s="31">
        <f t="shared" si="442"/>
        <v>34.555589301507268</v>
      </c>
      <c r="AF703" s="31">
        <f t="shared" si="443"/>
        <v>3990.6388886888317</v>
      </c>
      <c r="AG703" s="31">
        <f t="shared" si="444"/>
        <v>8.6740295496608527E-2</v>
      </c>
      <c r="AH703" s="31">
        <f t="shared" si="445"/>
        <v>0.77032314370791222</v>
      </c>
      <c r="AI703" s="31">
        <f t="shared" si="445"/>
        <v>3.4073143456735774E-2</v>
      </c>
      <c r="AJ703" s="31">
        <f t="shared" si="445"/>
        <v>8.6819713434944892E-2</v>
      </c>
      <c r="AK703" s="31">
        <f t="shared" si="426"/>
        <v>1.3384541733186619E-2</v>
      </c>
      <c r="AL703" s="31">
        <f t="shared" si="426"/>
        <v>8.6591621706119566E-3</v>
      </c>
      <c r="AM703" s="31">
        <f t="shared" si="446"/>
        <v>0.99999999999999989</v>
      </c>
      <c r="AN703" s="31">
        <f>(Z703*'Propiedades físicas'!$F$4)/1000</f>
        <v>304.39668035232796</v>
      </c>
      <c r="AO703" s="31">
        <f>(AA703*'Propiedades físicas'!$F$6)/1000</f>
        <v>98.493571072176067</v>
      </c>
      <c r="AP703" s="31">
        <f>(AB703*'Propiedades físicas'!$F$9)/1000</f>
        <v>83.888919515178486</v>
      </c>
      <c r="AQ703" s="31">
        <f>(AC703*'Propiedades físicas'!$F$5)/1000</f>
        <v>102.02387975169053</v>
      </c>
      <c r="AR703" s="31">
        <f>(AD703*'Propiedades físicas'!$F$8)/1000</f>
        <v>18.935931646526349</v>
      </c>
      <c r="AS703" s="31">
        <f>(AE703*'Propiedades físicas'!$F$7)/1000</f>
        <v>3.1822242187758043</v>
      </c>
      <c r="AT703" s="31">
        <f t="shared" si="447"/>
        <v>610.9212065566752</v>
      </c>
      <c r="AU703" s="31">
        <f t="shared" si="448"/>
        <v>0.49825849403394229</v>
      </c>
      <c r="AV703" s="31">
        <f t="shared" si="452"/>
        <v>0.16122139813628947</v>
      </c>
      <c r="AW703" s="31">
        <f t="shared" si="452"/>
        <v>0.13731544856332648</v>
      </c>
      <c r="AX703" s="31">
        <f t="shared" si="452"/>
        <v>0.16700006262137468</v>
      </c>
      <c r="AY703" s="31">
        <f t="shared" si="449"/>
        <v>3.0995701971543301E-2</v>
      </c>
      <c r="AZ703" s="31">
        <f t="shared" si="449"/>
        <v>5.2088946735238091E-3</v>
      </c>
      <c r="BA703" s="31">
        <f t="shared" si="450"/>
        <v>1</v>
      </c>
      <c r="BB703" s="34">
        <f>AU703*'Propiedades físicas'!$C$4+'Diseño reactor'!AV703*'Propiedades físicas'!$C$5+'Diseño reactor'!AW703*'Propiedades físicas'!$C$8+'Diseño reactor'!AX703*'Propiedades físicas'!$C$9+'Diseño reactor'!AY703*'Propiedades físicas'!$C$7+'Diseño reactor'!AZ703*'Propiedades físicas'!$C$6</f>
        <v>876.74874958722648</v>
      </c>
      <c r="BC703" s="45">
        <f>AU703*'Propiedades físicas'!$L$4+'Diseño reactor'!AV703*'Propiedades físicas'!$L$5+'Diseño reactor'!AW703*'Propiedades físicas'!$L$8+AX703*'Propiedades físicas'!$L$9+'Diseño reactor'!AY703*'Propiedades físicas'!$L$7+'Diseño reactor'!AZ703*'Propiedades físicas'!$L$6</f>
        <v>1.9758811442634365</v>
      </c>
      <c r="BD703" s="29">
        <f t="shared" si="427"/>
        <v>3.704028297826</v>
      </c>
      <c r="BE703" s="58">
        <f t="shared" si="428"/>
        <v>43.736393465802223</v>
      </c>
      <c r="BF703" s="30">
        <f>AU703*'Propiedades físicas'!$I$4+'Diseño reactor'!AV703*'Propiedades físicas'!$I$5+'Diseño reactor'!AW703*'Propiedades físicas'!$I$8+'Diseño reactor'!AX703*'Propiedades físicas'!$I$9+'Diseño reactor'!AY703*'Propiedades físicas'!$I$7+'Diseño reactor'!AZ703*'Propiedades físicas'!$I$6</f>
        <v>1.9349593459130551E-2</v>
      </c>
      <c r="BG703" s="24">
        <f>AU703*'Propiedades físicas'!$O$4+'Diseño reactor'!AV703*'Propiedades físicas'!$O$5+'Diseño reactor'!AW703*'Propiedades físicas'!$O$8+'Diseño reactor'!AX703*'Propiedades físicas'!$O$9+'Diseño reactor'!AY703*'Propiedades físicas'!$O$7+'Diseño reactor'!AZ703*'Propiedades físicas'!$O$6</f>
        <v>0.14811106472698959</v>
      </c>
      <c r="BH703" s="54">
        <f t="shared" si="429"/>
        <v>42541.961466701629</v>
      </c>
      <c r="BI703" s="34">
        <f t="shared" si="451"/>
        <v>258.13396815107933</v>
      </c>
      <c r="BJ703" s="27">
        <f t="shared" si="430"/>
        <v>4810.812329006907</v>
      </c>
      <c r="BK703" s="34">
        <f t="shared" si="431"/>
        <v>548.10348942380119</v>
      </c>
      <c r="BL703" s="27">
        <f t="shared" si="432"/>
        <v>104.94182278022295</v>
      </c>
      <c r="BM703" s="34">
        <f t="shared" si="433"/>
        <v>1.1054421768707483</v>
      </c>
      <c r="BN703" s="45">
        <f t="shared" si="434"/>
        <v>642.16184386762586</v>
      </c>
      <c r="BO703" s="45">
        <f t="shared" si="435"/>
        <v>81.34551980162594</v>
      </c>
      <c r="BP703" s="66">
        <f t="shared" si="436"/>
        <v>6.698162005771402</v>
      </c>
    </row>
    <row r="704" spans="8:68">
      <c r="H704" s="68">
        <v>699</v>
      </c>
      <c r="I704" s="31">
        <f>('Propiedades físicas'!$C$10*'Diseño reactor'!H704)/1000</f>
        <v>611.79645183827483</v>
      </c>
      <c r="J704" s="31">
        <f t="shared" si="413"/>
        <v>0.7453459375742526</v>
      </c>
      <c r="K704" s="31">
        <f>(I704*1000)/'Propiedades físicas'!$F$10</f>
        <v>3996.3561363803628</v>
      </c>
      <c r="L704" s="31">
        <f t="shared" si="414"/>
        <v>570.90801948290891</v>
      </c>
      <c r="M704" s="31">
        <f t="shared" si="415"/>
        <v>3425.4481168974535</v>
      </c>
      <c r="N704" s="31">
        <f t="shared" si="416"/>
        <v>0.81674967021875378</v>
      </c>
      <c r="O704" s="32">
        <f t="shared" si="417"/>
        <v>4.9004980213125231</v>
      </c>
      <c r="P704" s="33">
        <f t="shared" si="418"/>
        <v>0.49619460131078325</v>
      </c>
      <c r="Q704" s="31">
        <f t="shared" si="419"/>
        <v>4.4047550104460269</v>
      </c>
      <c r="R704" s="31">
        <f t="shared" si="420"/>
        <v>0.19474473074759852</v>
      </c>
      <c r="S704" s="31">
        <f t="shared" si="421"/>
        <v>0.4957430108664948</v>
      </c>
      <c r="T704" s="31">
        <f t="shared" si="422"/>
        <v>7.643273436221977E-2</v>
      </c>
      <c r="U704" s="31">
        <f t="shared" si="423"/>
        <v>4.9377603798152224E-2</v>
      </c>
      <c r="V704" s="47">
        <f t="shared" si="437"/>
        <v>4.9137717799708634E-4</v>
      </c>
      <c r="W704" s="31">
        <f t="shared" si="424"/>
        <v>0.39247652077057438</v>
      </c>
      <c r="X704" s="34">
        <f>(S704*H704*'Propiedades físicas'!$F$5*60*24*365)/(1000000)</f>
        <v>53632.765180092676</v>
      </c>
      <c r="Y704" s="34">
        <f>(U704*H704*'Propiedades físicas'!$F$7*60*24*365)/(1000000)</f>
        <v>1670.6097660799842</v>
      </c>
      <c r="Z704" s="31">
        <f t="shared" si="438"/>
        <v>346.84002631623747</v>
      </c>
      <c r="AA704" s="31">
        <f t="shared" si="454"/>
        <v>3078.9237523017728</v>
      </c>
      <c r="AB704" s="31">
        <f t="shared" si="455"/>
        <v>136.12656679257137</v>
      </c>
      <c r="AC704" s="31">
        <f t="shared" si="456"/>
        <v>346.52436459567986</v>
      </c>
      <c r="AD704" s="31">
        <f t="shared" si="453"/>
        <v>53.426481319191616</v>
      </c>
      <c r="AE704" s="31">
        <f t="shared" si="442"/>
        <v>34.514945054908402</v>
      </c>
      <c r="AF704" s="31">
        <f t="shared" si="443"/>
        <v>3996.3561363803615</v>
      </c>
      <c r="AG704" s="31">
        <f t="shared" si="444"/>
        <v>8.6789068461346527E-2</v>
      </c>
      <c r="AH704" s="31">
        <f t="shared" si="445"/>
        <v>0.77043277606646465</v>
      </c>
      <c r="AI704" s="31">
        <f t="shared" si="445"/>
        <v>3.4062671630628476E-2</v>
      </c>
      <c r="AJ704" s="31">
        <f t="shared" si="445"/>
        <v>8.6710081076392512E-2</v>
      </c>
      <c r="AK704" s="31">
        <f t="shared" si="426"/>
        <v>1.3368798849739611E-2</v>
      </c>
      <c r="AL704" s="31">
        <f t="shared" si="426"/>
        <v>8.6366039154282641E-3</v>
      </c>
      <c r="AM704" s="31">
        <f t="shared" si="446"/>
        <v>1</v>
      </c>
      <c r="AN704" s="31">
        <f>(Z704*'Propiedades físicas'!$F$4)/1000</f>
        <v>305.00418234197286</v>
      </c>
      <c r="AO704" s="31">
        <f>(AA704*'Propiedades físicas'!$F$6)/1000</f>
        <v>98.648717023748802</v>
      </c>
      <c r="AP704" s="31">
        <f>(AB704*'Propiedades físicas'!$F$9)/1000</f>
        <v>83.983285382676897</v>
      </c>
      <c r="AQ704" s="31">
        <f>(AC704*'Propiedades físicas'!$F$5)/1000</f>
        <v>102.04102964248986</v>
      </c>
      <c r="AR704" s="31">
        <f>(AD704*'Propiedades físicas'!$F$8)/1000</f>
        <v>18.940756157279804</v>
      </c>
      <c r="AS704" s="31">
        <f>(AE704*'Propiedades físicas'!$F$7)/1000</f>
        <v>3.1784812901065149</v>
      </c>
      <c r="AT704" s="31">
        <f t="shared" si="447"/>
        <v>611.79645183827483</v>
      </c>
      <c r="AU704" s="31">
        <f t="shared" si="448"/>
        <v>0.4985386584468115</v>
      </c>
      <c r="AV704" s="31">
        <f t="shared" si="452"/>
        <v>0.16124434315912978</v>
      </c>
      <c r="AW704" s="31">
        <f t="shared" si="452"/>
        <v>0.13727324689499415</v>
      </c>
      <c r="AX704" s="31">
        <f t="shared" si="452"/>
        <v>0.16678918182000813</v>
      </c>
      <c r="AY704" s="31">
        <f t="shared" si="449"/>
        <v>3.095924486055485E-2</v>
      </c>
      <c r="AZ704" s="31">
        <f t="shared" si="449"/>
        <v>5.1953248185014475E-3</v>
      </c>
      <c r="BA704" s="31">
        <f t="shared" si="450"/>
        <v>0.99999999999999989</v>
      </c>
      <c r="BB704" s="34">
        <f>AU704*'Propiedades físicas'!$C$4+'Diseño reactor'!AV704*'Propiedades físicas'!$C$5+'Diseño reactor'!AW704*'Propiedades físicas'!$C$8+'Diseño reactor'!AX704*'Propiedades físicas'!$C$9+'Diseño reactor'!AY704*'Propiedades físicas'!$C$7+'Diseño reactor'!AZ704*'Propiedades físicas'!$C$6</f>
        <v>876.74507200824803</v>
      </c>
      <c r="BC704" s="45">
        <f>AU704*'Propiedades físicas'!$L$4+'Diseño reactor'!AV704*'Propiedades físicas'!$L$5+'Diseño reactor'!AW704*'Propiedades físicas'!$L$8+AX704*'Propiedades físicas'!$L$9+'Diseño reactor'!AY704*'Propiedades físicas'!$L$7+'Diseño reactor'!AZ704*'Propiedades físicas'!$L$6</f>
        <v>1.9760977194650649</v>
      </c>
      <c r="BD704" s="29">
        <f t="shared" si="427"/>
        <v>3.7004189297289654</v>
      </c>
      <c r="BE704" s="58">
        <f t="shared" si="428"/>
        <v>43.732272236804626</v>
      </c>
      <c r="BF704" s="30">
        <f>AU704*'Propiedades físicas'!$I$4+'Diseño reactor'!AV704*'Propiedades físicas'!$I$5+'Diseño reactor'!AW704*'Propiedades físicas'!$I$8+'Diseño reactor'!AX704*'Propiedades físicas'!$I$9+'Diseño reactor'!AY704*'Propiedades físicas'!$I$7+'Diseño reactor'!AZ704*'Propiedades físicas'!$I$6</f>
        <v>1.9351238259073658E-2</v>
      </c>
      <c r="BG704" s="24">
        <f>AU704*'Propiedades físicas'!$O$4+'Diseño reactor'!AV704*'Propiedades físicas'!$O$5+'Diseño reactor'!AW704*'Propiedades físicas'!$O$8+'Diseño reactor'!AX704*'Propiedades físicas'!$O$9+'Diseño reactor'!AY704*'Propiedades físicas'!$O$7+'Diseño reactor'!AZ704*'Propiedades físicas'!$O$6</f>
        <v>0.14811972752806885</v>
      </c>
      <c r="BH704" s="54">
        <f t="shared" si="429"/>
        <v>42538.167091744428</v>
      </c>
      <c r="BI704" s="34">
        <f t="shared" si="451"/>
        <v>258.16910705114589</v>
      </c>
      <c r="BJ704" s="27">
        <f t="shared" si="430"/>
        <v>4810.7445398202062</v>
      </c>
      <c r="BK704" s="34">
        <f t="shared" si="431"/>
        <v>548.12782341947218</v>
      </c>
      <c r="BL704" s="27">
        <f t="shared" si="432"/>
        <v>104.94271479060676</v>
      </c>
      <c r="BM704" s="34">
        <f t="shared" si="433"/>
        <v>1.1054421768707483</v>
      </c>
      <c r="BN704" s="45">
        <f t="shared" si="434"/>
        <v>643.24307526899122</v>
      </c>
      <c r="BO704" s="45">
        <f t="shared" si="435"/>
        <v>81.387464965457497</v>
      </c>
      <c r="BP704" s="66">
        <f t="shared" si="436"/>
        <v>6.6981339099003803</v>
      </c>
    </row>
    <row r="705" spans="8:68">
      <c r="H705" s="68">
        <v>700</v>
      </c>
      <c r="I705" s="31">
        <f>('Propiedades físicas'!$C$10*'Diseño reactor'!H705)/1000</f>
        <v>612.67169711987469</v>
      </c>
      <c r="J705" s="31">
        <f t="shared" si="413"/>
        <v>0.74428115766343217</v>
      </c>
      <c r="K705" s="31">
        <f>(I705*1000)/'Propiedades físicas'!$F$10</f>
        <v>4002.073384071894</v>
      </c>
      <c r="L705" s="31">
        <f t="shared" si="414"/>
        <v>571.72476915312768</v>
      </c>
      <c r="M705" s="31">
        <f t="shared" si="415"/>
        <v>3430.3486149187661</v>
      </c>
      <c r="N705" s="31">
        <f t="shared" si="416"/>
        <v>0.81674967021875378</v>
      </c>
      <c r="O705" s="32">
        <f t="shared" si="417"/>
        <v>4.9004980213125231</v>
      </c>
      <c r="P705" s="33">
        <f t="shared" si="418"/>
        <v>0.49647296414167319</v>
      </c>
      <c r="Q705" s="31">
        <f t="shared" si="419"/>
        <v>4.4053803036954511</v>
      </c>
      <c r="R705" s="31">
        <f t="shared" si="420"/>
        <v>0.19468477479645829</v>
      </c>
      <c r="S705" s="31">
        <f t="shared" si="421"/>
        <v>0.49511771761707218</v>
      </c>
      <c r="T705" s="31">
        <f t="shared" si="422"/>
        <v>7.6342851021253058E-2</v>
      </c>
      <c r="U705" s="31">
        <f t="shared" si="423"/>
        <v>4.9249080259369242E-2</v>
      </c>
      <c r="V705" s="47">
        <f t="shared" si="437"/>
        <v>4.9165283827622011E-4</v>
      </c>
      <c r="W705" s="31">
        <f t="shared" si="424"/>
        <v>0.39213570296428696</v>
      </c>
      <c r="X705" s="34">
        <f>(S705*H705*'Propiedades físicas'!$F$5*60*24*365)/(1000000)</f>
        <v>53641.747879720788</v>
      </c>
      <c r="Y705" s="34">
        <f>(U705*H705*'Propiedades físicas'!$F$7*60*24*365)/(1000000)</f>
        <v>1668.6451629753087</v>
      </c>
      <c r="Z705" s="31">
        <f t="shared" si="438"/>
        <v>347.53107489917124</v>
      </c>
      <c r="AA705" s="31">
        <f t="shared" si="454"/>
        <v>3083.766212586816</v>
      </c>
      <c r="AB705" s="31">
        <f t="shared" si="455"/>
        <v>136.27934235752082</v>
      </c>
      <c r="AC705" s="31">
        <f t="shared" si="456"/>
        <v>346.5824023319505</v>
      </c>
      <c r="AD705" s="31">
        <f t="shared" si="453"/>
        <v>53.439995714877142</v>
      </c>
      <c r="AE705" s="31">
        <f t="shared" si="442"/>
        <v>34.47435618155847</v>
      </c>
      <c r="AF705" s="31">
        <f t="shared" si="443"/>
        <v>4002.073384071894</v>
      </c>
      <c r="AG705" s="31">
        <f t="shared" si="444"/>
        <v>8.6837756719387565E-2</v>
      </c>
      <c r="AH705" s="31">
        <f t="shared" si="445"/>
        <v>0.77054214569380286</v>
      </c>
      <c r="AI705" s="31">
        <f t="shared" si="445"/>
        <v>3.4052184774998787E-2</v>
      </c>
      <c r="AJ705" s="31">
        <f t="shared" si="445"/>
        <v>8.6600711449054332E-2</v>
      </c>
      <c r="AK705" s="31">
        <f t="shared" si="426"/>
        <v>1.3353077414213935E-2</v>
      </c>
      <c r="AL705" s="31">
        <f t="shared" si="426"/>
        <v>8.61412394854256E-3</v>
      </c>
      <c r="AM705" s="31">
        <f t="shared" si="446"/>
        <v>1.0000000000000002</v>
      </c>
      <c r="AN705" s="31">
        <f>(Z705*'Propiedades físicas'!$F$4)/1000</f>
        <v>305.61187664483316</v>
      </c>
      <c r="AO705" s="31">
        <f>(AA705*'Propiedades físicas'!$F$6)/1000</f>
        <v>98.803869451281585</v>
      </c>
      <c r="AP705" s="31">
        <f>(AB705*'Propiedades físicas'!$F$9)/1000</f>
        <v>84.077540267472457</v>
      </c>
      <c r="AQ705" s="31">
        <f>(AC705*'Propiedades físicas'!$F$5)/1000</f>
        <v>102.05812001468946</v>
      </c>
      <c r="AR705" s="31">
        <f>(AD705*'Propiedades físicas'!$F$8)/1000</f>
        <v>18.945547280838237</v>
      </c>
      <c r="AS705" s="31">
        <f>(AE705*'Propiedades físicas'!$F$7)/1000</f>
        <v>3.1747434607597196</v>
      </c>
      <c r="AT705" s="31">
        <f t="shared" si="447"/>
        <v>612.67169711987458</v>
      </c>
      <c r="AU705" s="31">
        <f t="shared" si="448"/>
        <v>0.49881833628269845</v>
      </c>
      <c r="AV705" s="31">
        <f t="shared" si="452"/>
        <v>0.16126723319479494</v>
      </c>
      <c r="AW705" s="31">
        <f t="shared" si="452"/>
        <v>0.13723098465738651</v>
      </c>
      <c r="AX705" s="31">
        <f t="shared" si="452"/>
        <v>0.16657880638922495</v>
      </c>
      <c r="AY705" s="31">
        <f t="shared" si="449"/>
        <v>3.0922837418310471E-2</v>
      </c>
      <c r="AZ705" s="31">
        <f t="shared" si="449"/>
        <v>5.1818020575847704E-3</v>
      </c>
      <c r="BA705" s="31">
        <f t="shared" si="450"/>
        <v>1</v>
      </c>
      <c r="BB705" s="34">
        <f>AU705*'Propiedades físicas'!$C$4+'Diseño reactor'!AV705*'Propiedades físicas'!$C$5+'Diseño reactor'!AW705*'Propiedades físicas'!$C$8+'Diseño reactor'!AX705*'Propiedades físicas'!$C$9+'Diseño reactor'!AY705*'Propiedades físicas'!$C$7+'Diseño reactor'!AZ705*'Propiedades físicas'!$C$6</f>
        <v>876.74140643159683</v>
      </c>
      <c r="BC705" s="45">
        <f>AU705*'Propiedades físicas'!$L$4+'Diseño reactor'!AV705*'Propiedades físicas'!$L$5+'Diseño reactor'!AW705*'Propiedades físicas'!$L$8+AX705*'Propiedades físicas'!$L$9+'Diseño reactor'!AY705*'Propiedades físicas'!$L$7+'Diseño reactor'!AZ705*'Propiedades físicas'!$L$6</f>
        <v>1.9763139024827008</v>
      </c>
      <c r="BD705" s="29">
        <f t="shared" si="427"/>
        <v>3.6968165987657557</v>
      </c>
      <c r="BE705" s="58">
        <f t="shared" si="428"/>
        <v>43.728159581113751</v>
      </c>
      <c r="BF705" s="30">
        <f>AU705*'Propiedades físicas'!$I$4+'Diseño reactor'!AV705*'Propiedades físicas'!$I$5+'Diseño reactor'!AW705*'Propiedades físicas'!$I$8+'Diseño reactor'!AX705*'Propiedades físicas'!$I$9+'Diseño reactor'!AY705*'Propiedades físicas'!$I$7+'Diseño reactor'!AZ705*'Propiedades físicas'!$I$6</f>
        <v>1.9352877863203603E-2</v>
      </c>
      <c r="BG705" s="24">
        <f>AU705*'Propiedades físicas'!$O$4+'Diseño reactor'!AV705*'Propiedades físicas'!$O$5+'Diseño reactor'!AW705*'Propiedades físicas'!$O$8+'Diseño reactor'!AX705*'Propiedades físicas'!$O$9+'Diseño reactor'!AY705*'Propiedades físicas'!$O$7+'Diseño reactor'!AZ705*'Propiedades físicas'!$O$6</f>
        <v>0.14812837834548775</v>
      </c>
      <c r="BH705" s="54">
        <f t="shared" si="429"/>
        <v>42534.385363561654</v>
      </c>
      <c r="BI705" s="34">
        <f t="shared" si="451"/>
        <v>258.20414697913327</v>
      </c>
      <c r="BJ705" s="27">
        <f t="shared" si="430"/>
        <v>4810.6770352799749</v>
      </c>
      <c r="BK705" s="34">
        <f t="shared" si="431"/>
        <v>548.15214459992421</v>
      </c>
      <c r="BL705" s="27">
        <f t="shared" si="432"/>
        <v>104.94360626723886</v>
      </c>
      <c r="BM705" s="34">
        <f t="shared" si="433"/>
        <v>1.1054421768707483</v>
      </c>
      <c r="BN705" s="45">
        <f t="shared" si="434"/>
        <v>644.32456415374429</v>
      </c>
      <c r="BO705" s="45">
        <f t="shared" si="435"/>
        <v>81.429337323709888</v>
      </c>
      <c r="BP705" s="66">
        <f t="shared" si="436"/>
        <v>6.6981059057244217</v>
      </c>
    </row>
    <row r="706" spans="8:68">
      <c r="H706" s="68">
        <v>701</v>
      </c>
      <c r="I706" s="31">
        <f>('Propiedades físicas'!$C$10*'Diseño reactor'!H706)/1000</f>
        <v>613.54694240147444</v>
      </c>
      <c r="J706" s="31">
        <f t="shared" si="413"/>
        <v>0.74321941564108784</v>
      </c>
      <c r="K706" s="31">
        <f>(I706*1000)/'Propiedades físicas'!$F$10</f>
        <v>4007.7906317634252</v>
      </c>
      <c r="L706" s="31">
        <f t="shared" si="414"/>
        <v>572.54151882334645</v>
      </c>
      <c r="M706" s="31">
        <f t="shared" si="415"/>
        <v>3435.2491129400787</v>
      </c>
      <c r="N706" s="31">
        <f t="shared" si="416"/>
        <v>0.81674967021875389</v>
      </c>
      <c r="O706" s="32">
        <f t="shared" si="417"/>
        <v>4.9004980213125231</v>
      </c>
      <c r="P706" s="33">
        <f t="shared" si="418"/>
        <v>0.49675084394393865</v>
      </c>
      <c r="Q706" s="31">
        <f t="shared" si="419"/>
        <v>4.4060041000240942</v>
      </c>
      <c r="R706" s="31">
        <f t="shared" si="420"/>
        <v>0.19462473363534918</v>
      </c>
      <c r="S706" s="31">
        <f t="shared" si="421"/>
        <v>0.49449392128842806</v>
      </c>
      <c r="T706" s="31">
        <f t="shared" si="422"/>
        <v>7.6253090265319151E-2</v>
      </c>
      <c r="U706" s="31">
        <f t="shared" si="423"/>
        <v>4.9121002374146842E-2</v>
      </c>
      <c r="V706" s="47">
        <f t="shared" si="437"/>
        <v>4.9192802021632762E-4</v>
      </c>
      <c r="W706" s="31">
        <f t="shared" si="424"/>
        <v>0.39179547656151287</v>
      </c>
      <c r="X706" s="34">
        <f>(S706*H706*'Propiedades físicas'!$F$5*60*24*365)/(1000000)</f>
        <v>53650.69943196448</v>
      </c>
      <c r="Y706" s="34">
        <f>(U706*H706*'Propiedades físicas'!$F$7*60*24*365)/(1000000)</f>
        <v>1666.6832392429551</v>
      </c>
      <c r="Z706" s="31">
        <f t="shared" si="438"/>
        <v>348.222341604701</v>
      </c>
      <c r="AA706" s="31">
        <f t="shared" si="454"/>
        <v>3088.6088741168901</v>
      </c>
      <c r="AB706" s="31">
        <f t="shared" si="455"/>
        <v>136.43193827837979</v>
      </c>
      <c r="AC706" s="31">
        <f t="shared" si="456"/>
        <v>346.6402388231881</v>
      </c>
      <c r="AD706" s="31">
        <f t="shared" si="453"/>
        <v>53.453416275988722</v>
      </c>
      <c r="AE706" s="31">
        <f t="shared" si="442"/>
        <v>34.433822664276938</v>
      </c>
      <c r="AF706" s="31">
        <f t="shared" si="443"/>
        <v>4007.7906317634247</v>
      </c>
      <c r="AG706" s="31">
        <f t="shared" si="444"/>
        <v>8.6886360491212442E-2</v>
      </c>
      <c r="AH706" s="31">
        <f t="shared" si="445"/>
        <v>0.77065125349572083</v>
      </c>
      <c r="AI706" s="31">
        <f t="shared" si="445"/>
        <v>3.4041683015349995E-2</v>
      </c>
      <c r="AJ706" s="31">
        <f t="shared" si="445"/>
        <v>8.6491603647136289E-2</v>
      </c>
      <c r="AK706" s="31">
        <f t="shared" si="426"/>
        <v>1.3337377419955009E-2</v>
      </c>
      <c r="AL706" s="31">
        <f t="shared" si="426"/>
        <v>8.591721930625424E-3</v>
      </c>
      <c r="AM706" s="31">
        <f t="shared" si="446"/>
        <v>1</v>
      </c>
      <c r="AN706" s="31">
        <f>(Z706*'Propiedades físicas'!$F$4)/1000</f>
        <v>306.21976276034201</v>
      </c>
      <c r="AO706" s="31">
        <f>(AA706*'Propiedades físicas'!$F$6)/1000</f>
        <v>98.959028326705152</v>
      </c>
      <c r="AP706" s="31">
        <f>(AB706*'Propiedades físicas'!$F$9)/1000</f>
        <v>84.171684320846396</v>
      </c>
      <c r="AQ706" s="31">
        <f>(AC706*'Propiedades físicas'!$F$5)/1000</f>
        <v>102.07515112626422</v>
      </c>
      <c r="AR706" s="31">
        <f>(AD706*'Propiedades físicas'!$F$8)/1000</f>
        <v>18.950305138163515</v>
      </c>
      <c r="AS706" s="31">
        <f>(AE706*'Propiedades físicas'!$F$7)/1000</f>
        <v>3.1710107291532634</v>
      </c>
      <c r="AT706" s="31">
        <f t="shared" si="447"/>
        <v>613.54694240147455</v>
      </c>
      <c r="AU706" s="31">
        <f t="shared" si="448"/>
        <v>0.49909752880810065</v>
      </c>
      <c r="AV706" s="31">
        <f t="shared" si="452"/>
        <v>0.16129006843285887</v>
      </c>
      <c r="AW706" s="31">
        <f t="shared" si="452"/>
        <v>0.13718866235628413</v>
      </c>
      <c r="AX706" s="31">
        <f t="shared" si="452"/>
        <v>0.16636893458670571</v>
      </c>
      <c r="AY706" s="31">
        <f t="shared" si="449"/>
        <v>3.0886479629399537E-2</v>
      </c>
      <c r="AZ706" s="31">
        <f t="shared" si="449"/>
        <v>5.1683261866511138E-3</v>
      </c>
      <c r="BA706" s="31">
        <f t="shared" si="450"/>
        <v>1</v>
      </c>
      <c r="BB706" s="34">
        <f>AU706*'Propiedades físicas'!$C$4+'Diseño reactor'!AV706*'Propiedades físicas'!$C$5+'Diseño reactor'!AW706*'Propiedades físicas'!$C$8+'Diseño reactor'!AX706*'Propiedades físicas'!$C$9+'Diseño reactor'!AY706*'Propiedades físicas'!$C$7+'Diseño reactor'!AZ706*'Propiedades físicas'!$C$6</f>
        <v>876.73775280752773</v>
      </c>
      <c r="BC706" s="45">
        <f>AU706*'Propiedades físicas'!$L$4+'Diseño reactor'!AV706*'Propiedades físicas'!$L$5+'Diseño reactor'!AW706*'Propiedades físicas'!$L$8+AX706*'Propiedades físicas'!$L$9+'Diseño reactor'!AY706*'Propiedades físicas'!$L$7+'Diseño reactor'!AZ706*'Propiedades físicas'!$L$6</f>
        <v>1.976529694352261</v>
      </c>
      <c r="BD706" s="29">
        <f t="shared" si="427"/>
        <v>3.6932212844089385</v>
      </c>
      <c r="BE706" s="58">
        <f t="shared" si="428"/>
        <v>43.724055471408867</v>
      </c>
      <c r="BF706" s="30">
        <f>AU706*'Propiedades físicas'!$I$4+'Diseño reactor'!AV706*'Propiedades físicas'!$I$5+'Diseño reactor'!AW706*'Propiedades físicas'!$I$8+'Diseño reactor'!AX706*'Propiedades físicas'!$I$9+'Diseño reactor'!AY706*'Propiedades físicas'!$I$7+'Diseño reactor'!AZ706*'Propiedades físicas'!$I$6</f>
        <v>1.9354512292296379E-2</v>
      </c>
      <c r="BG706" s="24">
        <f>AU706*'Propiedades físicas'!$O$4+'Diseño reactor'!AV706*'Propiedades físicas'!$O$5+'Diseño reactor'!AW706*'Propiedades físicas'!$O$8+'Diseño reactor'!AX706*'Propiedades físicas'!$O$9+'Diseño reactor'!AY706*'Propiedades físicas'!$O$7+'Diseño reactor'!AZ706*'Propiedades físicas'!$O$6</f>
        <v>0.14813701719801442</v>
      </c>
      <c r="BH706" s="54">
        <f t="shared" si="429"/>
        <v>42530.616227826147</v>
      </c>
      <c r="BI706" s="34">
        <f t="shared" si="451"/>
        <v>258.23908830494793</v>
      </c>
      <c r="BJ706" s="27">
        <f t="shared" si="430"/>
        <v>4810.6098140826971</v>
      </c>
      <c r="BK706" s="34">
        <f t="shared" si="431"/>
        <v>548.17645289361951</v>
      </c>
      <c r="BL706" s="27">
        <f t="shared" si="432"/>
        <v>104.94449720760539</v>
      </c>
      <c r="BM706" s="34">
        <f t="shared" si="433"/>
        <v>1.1054421768707483</v>
      </c>
      <c r="BN706" s="45">
        <f t="shared" si="434"/>
        <v>645.40630982007042</v>
      </c>
      <c r="BO706" s="45">
        <f t="shared" si="435"/>
        <v>81.471137065745282</v>
      </c>
      <c r="BP706" s="66">
        <f t="shared" si="436"/>
        <v>6.6980779928634862</v>
      </c>
    </row>
    <row r="707" spans="8:68">
      <c r="H707" s="68">
        <v>702</v>
      </c>
      <c r="I707" s="31">
        <f>('Propiedades físicas'!$C$10*'Diseño reactor'!H707)/1000</f>
        <v>614.4221876830743</v>
      </c>
      <c r="J707" s="31">
        <f t="shared" si="413"/>
        <v>0.74216069852478994</v>
      </c>
      <c r="K707" s="31">
        <f>(I707*1000)/'Propiedades físicas'!$F$10</f>
        <v>4013.5078794549563</v>
      </c>
      <c r="L707" s="31">
        <f t="shared" si="414"/>
        <v>573.35826849356511</v>
      </c>
      <c r="M707" s="31">
        <f t="shared" si="415"/>
        <v>3440.1496109613909</v>
      </c>
      <c r="N707" s="31">
        <f t="shared" si="416"/>
        <v>0.81674967021875367</v>
      </c>
      <c r="O707" s="32">
        <f t="shared" si="417"/>
        <v>4.9004980213125222</v>
      </c>
      <c r="P707" s="33">
        <f t="shared" si="418"/>
        <v>0.49702824197375145</v>
      </c>
      <c r="Q707" s="31">
        <f t="shared" si="419"/>
        <v>4.4066264045875858</v>
      </c>
      <c r="R707" s="31">
        <f t="shared" si="420"/>
        <v>0.1945646079776055</v>
      </c>
      <c r="S707" s="31">
        <f t="shared" si="421"/>
        <v>0.4938716167249354</v>
      </c>
      <c r="T707" s="31">
        <f t="shared" si="422"/>
        <v>7.6163452054860276E-2</v>
      </c>
      <c r="U707" s="31">
        <f t="shared" si="423"/>
        <v>4.8993368212536456E-2</v>
      </c>
      <c r="V707" s="47">
        <f t="shared" si="437"/>
        <v>4.9220272506138492E-4</v>
      </c>
      <c r="W707" s="31">
        <f t="shared" si="424"/>
        <v>0.39145584002423878</v>
      </c>
      <c r="X707" s="34">
        <f>(S707*H707*'Propiedades físicas'!$F$5*60*24*365)/(1000000)</f>
        <v>53659.619971710606</v>
      </c>
      <c r="Y707" s="34">
        <f>(U707*H707*'Propiedades físicas'!$F$7*60*24*365)/(1000000)</f>
        <v>1664.7239940182997</v>
      </c>
      <c r="Z707" s="31">
        <f t="shared" si="438"/>
        <v>348.91382586557353</v>
      </c>
      <c r="AA707" s="31">
        <f t="shared" si="454"/>
        <v>3093.4517360204854</v>
      </c>
      <c r="AB707" s="31">
        <f t="shared" si="455"/>
        <v>136.58435480027907</v>
      </c>
      <c r="AC707" s="31">
        <f t="shared" si="456"/>
        <v>346.69787494090463</v>
      </c>
      <c r="AD707" s="31">
        <f t="shared" si="453"/>
        <v>53.466743342511911</v>
      </c>
      <c r="AE707" s="31">
        <f t="shared" si="442"/>
        <v>34.393344485200593</v>
      </c>
      <c r="AF707" s="31">
        <f t="shared" si="443"/>
        <v>4013.5078794549549</v>
      </c>
      <c r="AG707" s="31">
        <f t="shared" si="444"/>
        <v>8.6934879996537331E-2</v>
      </c>
      <c r="AH707" s="31">
        <f t="shared" si="445"/>
        <v>0.77076010037398612</v>
      </c>
      <c r="AI707" s="31">
        <f t="shared" si="445"/>
        <v>3.4031166476450915E-2</v>
      </c>
      <c r="AJ707" s="31">
        <f t="shared" si="445"/>
        <v>8.6382756768871E-2</v>
      </c>
      <c r="AK707" s="31">
        <f t="shared" si="426"/>
        <v>1.3321698860043807E-2</v>
      </c>
      <c r="AL707" s="31">
        <f t="shared" si="426"/>
        <v>8.5693975241108288E-3</v>
      </c>
      <c r="AM707" s="31">
        <f t="shared" si="446"/>
        <v>1</v>
      </c>
      <c r="AN707" s="31">
        <f>(Z707*'Propiedades físicas'!$F$4)/1000</f>
        <v>306.82784018966805</v>
      </c>
      <c r="AO707" s="31">
        <f>(AA707*'Propiedades físicas'!$F$6)/1000</f>
        <v>99.114193622096352</v>
      </c>
      <c r="AP707" s="31">
        <f>(AB707*'Propiedades físicas'!$F$9)/1000</f>
        <v>84.265717694032162</v>
      </c>
      <c r="AQ707" s="31">
        <f>(AC707*'Propiedades físicas'!$F$5)/1000</f>
        <v>102.0921232338482</v>
      </c>
      <c r="AR707" s="31">
        <f>(AD707*'Propiedades físicas'!$F$8)/1000</f>
        <v>18.955029849787316</v>
      </c>
      <c r="AS707" s="31">
        <f>(AE707*'Propiedades físicas'!$F$7)/1000</f>
        <v>3.1672830936421228</v>
      </c>
      <c r="AT707" s="31">
        <f t="shared" si="447"/>
        <v>614.4221876830743</v>
      </c>
      <c r="AU707" s="31">
        <f t="shared" si="448"/>
        <v>0.49937623728512426</v>
      </c>
      <c r="AV707" s="31">
        <f t="shared" si="452"/>
        <v>0.16131284906205332</v>
      </c>
      <c r="AW707" s="31">
        <f t="shared" si="452"/>
        <v>0.13714628049450803</v>
      </c>
      <c r="AX707" s="31">
        <f t="shared" si="452"/>
        <v>0.16615956467787657</v>
      </c>
      <c r="AY707" s="31">
        <f t="shared" si="449"/>
        <v>3.0850171477799119E-2</v>
      </c>
      <c r="AZ707" s="31">
        <f t="shared" si="449"/>
        <v>5.1548970026385867E-3</v>
      </c>
      <c r="BA707" s="31">
        <f t="shared" si="450"/>
        <v>0.99999999999999989</v>
      </c>
      <c r="BB707" s="34">
        <f>AU707*'Propiedades físicas'!$C$4+'Diseño reactor'!AV707*'Propiedades físicas'!$C$5+'Diseño reactor'!AW707*'Propiedades físicas'!$C$8+'Diseño reactor'!AX707*'Propiedades físicas'!$C$9+'Diseño reactor'!AY707*'Propiedades físicas'!$C$7+'Diseño reactor'!AZ707*'Propiedades físicas'!$C$6</f>
        <v>876.73411108654659</v>
      </c>
      <c r="BC707" s="45">
        <f>AU707*'Propiedades físicas'!$L$4+'Diseño reactor'!AV707*'Propiedades físicas'!$L$5+'Diseño reactor'!AW707*'Propiedades físicas'!$L$8+AX707*'Propiedades físicas'!$L$9+'Diseño reactor'!AY707*'Propiedades físicas'!$L$7+'Diseño reactor'!AZ707*'Propiedades físicas'!$L$6</f>
        <v>1.976745096106111</v>
      </c>
      <c r="BD707" s="29">
        <f t="shared" si="427"/>
        <v>3.6896329662105365</v>
      </c>
      <c r="BE707" s="58">
        <f t="shared" si="428"/>
        <v>43.719959880488275</v>
      </c>
      <c r="BF707" s="30">
        <f>AU707*'Propiedades físicas'!$I$4+'Diseño reactor'!AV707*'Propiedades físicas'!$I$5+'Diseño reactor'!AW707*'Propiedades físicas'!$I$8+'Diseño reactor'!AX707*'Propiedades físicas'!$I$9+'Diseño reactor'!AY707*'Propiedades físicas'!$I$7+'Diseño reactor'!AZ707*'Propiedades físicas'!$I$6</f>
        <v>1.9356141567026804E-2</v>
      </c>
      <c r="BG707" s="24">
        <f>AU707*'Propiedades físicas'!$O$4+'Diseño reactor'!AV707*'Propiedades físicas'!$O$5+'Diseño reactor'!AW707*'Propiedades físicas'!$O$8+'Diseño reactor'!AX707*'Propiedades físicas'!$O$9+'Diseño reactor'!AY707*'Propiedades físicas'!$O$7+'Diseño reactor'!AZ707*'Propiedades físicas'!$O$6</f>
        <v>0.14814564410441056</v>
      </c>
      <c r="BH707" s="54">
        <f t="shared" si="429"/>
        <v>42526.859630500017</v>
      </c>
      <c r="BI707" s="34">
        <f t="shared" si="451"/>
        <v>258.2739313967906</v>
      </c>
      <c r="BJ707" s="27">
        <f t="shared" si="430"/>
        <v>4810.5428749318871</v>
      </c>
      <c r="BK707" s="34">
        <f t="shared" si="431"/>
        <v>548.20074822974414</v>
      </c>
      <c r="BL707" s="27">
        <f t="shared" si="432"/>
        <v>104.94538760921962</v>
      </c>
      <c r="BM707" s="34">
        <f t="shared" si="433"/>
        <v>1.1054421768707483</v>
      </c>
      <c r="BN707" s="45">
        <f t="shared" si="434"/>
        <v>646.4883115686813</v>
      </c>
      <c r="BO707" s="45">
        <f t="shared" si="435"/>
        <v>81.51286438026996</v>
      </c>
      <c r="BP707" s="66">
        <f t="shared" si="436"/>
        <v>6.6980501709394487</v>
      </c>
    </row>
    <row r="708" spans="8:68">
      <c r="H708" s="68">
        <v>703</v>
      </c>
      <c r="I708" s="31">
        <f>('Propiedades físicas'!$C$10*'Diseño reactor'!H708)/1000</f>
        <v>615.29743296467404</v>
      </c>
      <c r="J708" s="31">
        <f t="shared" si="413"/>
        <v>0.74110499340597813</v>
      </c>
      <c r="K708" s="31">
        <f>(I708*1000)/'Propiedades físicas'!$F$10</f>
        <v>4019.2251271464875</v>
      </c>
      <c r="L708" s="31">
        <f t="shared" si="414"/>
        <v>574.17501816378388</v>
      </c>
      <c r="M708" s="31">
        <f t="shared" si="415"/>
        <v>3445.0501089827035</v>
      </c>
      <c r="N708" s="31">
        <f t="shared" si="416"/>
        <v>0.81674967021875378</v>
      </c>
      <c r="O708" s="32">
        <f t="shared" si="417"/>
        <v>4.9004980213125231</v>
      </c>
      <c r="P708" s="33">
        <f t="shared" si="418"/>
        <v>0.49730515948293191</v>
      </c>
      <c r="Q708" s="31">
        <f t="shared" si="419"/>
        <v>4.4072472225186559</v>
      </c>
      <c r="R708" s="31">
        <f t="shared" si="420"/>
        <v>0.19450439853238813</v>
      </c>
      <c r="S708" s="31">
        <f t="shared" si="421"/>
        <v>0.49325079879386602</v>
      </c>
      <c r="T708" s="31">
        <f t="shared" si="422"/>
        <v>7.6073936348823479E-2</v>
      </c>
      <c r="U708" s="31">
        <f t="shared" si="423"/>
        <v>4.8866175854610311E-2</v>
      </c>
      <c r="V708" s="47">
        <f t="shared" si="437"/>
        <v>4.924769540510588E-4</v>
      </c>
      <c r="W708" s="31">
        <f t="shared" si="424"/>
        <v>0.39111679181977954</v>
      </c>
      <c r="X708" s="34">
        <f>(S708*H708*'Propiedades físicas'!$F$5*60*24*365)/(1000000)</f>
        <v>53668.509633145877</v>
      </c>
      <c r="Y708" s="34">
        <f>(U708*H708*'Propiedades físicas'!$F$7*60*24*365)/(1000000)</f>
        <v>1662.7674264040377</v>
      </c>
      <c r="Z708" s="31">
        <f t="shared" si="438"/>
        <v>349.60552711650115</v>
      </c>
      <c r="AA708" s="31">
        <f t="shared" si="454"/>
        <v>3098.2947974306153</v>
      </c>
      <c r="AB708" s="31">
        <f t="shared" si="455"/>
        <v>136.73659216826886</v>
      </c>
      <c r="AC708" s="31">
        <f t="shared" si="456"/>
        <v>346.75531155208779</v>
      </c>
      <c r="AD708" s="31">
        <f t="shared" si="453"/>
        <v>53.479977253222906</v>
      </c>
      <c r="AE708" s="31">
        <f t="shared" si="442"/>
        <v>34.352921625791048</v>
      </c>
      <c r="AF708" s="31">
        <f t="shared" si="443"/>
        <v>4019.225127146487</v>
      </c>
      <c r="AG708" s="31">
        <f t="shared" si="444"/>
        <v>8.6983315454317228E-2</v>
      </c>
      <c r="AH708" s="31">
        <f t="shared" si="445"/>
        <v>0.7708686872263607</v>
      </c>
      <c r="AI708" s="31">
        <f t="shared" si="445"/>
        <v>3.4020635282340402E-2</v>
      </c>
      <c r="AJ708" s="31">
        <f t="shared" si="445"/>
        <v>8.6274169916496377E-2</v>
      </c>
      <c r="AK708" s="31">
        <f t="shared" si="426"/>
        <v>1.3306041727299777E-2</v>
      </c>
      <c r="AL708" s="31">
        <f t="shared" si="426"/>
        <v>8.5471503931854771E-3</v>
      </c>
      <c r="AM708" s="31">
        <f t="shared" si="446"/>
        <v>1</v>
      </c>
      <c r="AN708" s="31">
        <f>(Z708*'Propiedades físicas'!$F$4)/1000</f>
        <v>307.43610843570877</v>
      </c>
      <c r="AO708" s="31">
        <f>(AA708*'Propiedades físicas'!$F$6)/1000</f>
        <v>99.269365309676914</v>
      </c>
      <c r="AP708" s="31">
        <f>(AB708*'Propiedades físicas'!$F$9)/1000</f>
        <v>84.359640538213469</v>
      </c>
      <c r="AQ708" s="31">
        <f>(AC708*'Propiedades físicas'!$F$5)/1000</f>
        <v>102.10903659274331</v>
      </c>
      <c r="AR708" s="31">
        <f>(AD708*'Propiedades físicas'!$F$8)/1000</f>
        <v>18.959721535812577</v>
      </c>
      <c r="AS708" s="31">
        <f>(AE708*'Propiedades físicas'!$F$7)/1000</f>
        <v>3.1635605525190975</v>
      </c>
      <c r="AT708" s="31">
        <f t="shared" si="447"/>
        <v>615.29743296467416</v>
      </c>
      <c r="AU708" s="31">
        <f t="shared" si="448"/>
        <v>0.49965446297150323</v>
      </c>
      <c r="AV708" s="31">
        <f t="shared" si="452"/>
        <v>0.16133557527027131</v>
      </c>
      <c r="AW708" s="31">
        <f t="shared" si="452"/>
        <v>0.1371038395719372</v>
      </c>
      <c r="AX708" s="31">
        <f t="shared" si="452"/>
        <v>0.16595069493586795</v>
      </c>
      <c r="AY708" s="31">
        <f t="shared" si="449"/>
        <v>3.0813912946880608E-2</v>
      </c>
      <c r="AZ708" s="31">
        <f t="shared" si="449"/>
        <v>5.1415143035396437E-3</v>
      </c>
      <c r="BA708" s="31">
        <f t="shared" si="450"/>
        <v>0.99999999999999989</v>
      </c>
      <c r="BB708" s="34">
        <f>AU708*'Propiedades físicas'!$C$4+'Diseño reactor'!AV708*'Propiedades físicas'!$C$5+'Diseño reactor'!AW708*'Propiedades físicas'!$C$8+'Diseño reactor'!AX708*'Propiedades físicas'!$C$9+'Diseño reactor'!AY708*'Propiedades físicas'!$C$7+'Diseño reactor'!AZ708*'Propiedades físicas'!$C$6</f>
        <v>876.73048121940803</v>
      </c>
      <c r="BC708" s="45">
        <f>AU708*'Propiedades físicas'!$L$4+'Diseño reactor'!AV708*'Propiedades físicas'!$L$5+'Diseño reactor'!AW708*'Propiedades físicas'!$L$8+AX708*'Propiedades físicas'!$L$9+'Diseño reactor'!AY708*'Propiedades físicas'!$L$7+'Diseño reactor'!AZ708*'Propiedades físicas'!$L$6</f>
        <v>1.9769601087730793</v>
      </c>
      <c r="BD708" s="29">
        <f t="shared" si="427"/>
        <v>3.6860516238016454</v>
      </c>
      <c r="BE708" s="58">
        <f t="shared" si="428"/>
        <v>43.715872781268594</v>
      </c>
      <c r="BF708" s="30">
        <f>AU708*'Propiedades físicas'!$I$4+'Diseño reactor'!AV708*'Propiedades físicas'!$I$5+'Diseño reactor'!AW708*'Propiedades físicas'!$I$8+'Diseño reactor'!AX708*'Propiedades físicas'!$I$9+'Diseño reactor'!AY708*'Propiedades físicas'!$I$7+'Diseño reactor'!AZ708*'Propiedades físicas'!$I$6</f>
        <v>1.9357765707969082E-2</v>
      </c>
      <c r="BG708" s="24">
        <f>AU708*'Propiedades físicas'!$O$4+'Diseño reactor'!AV708*'Propiedades físicas'!$O$5+'Diseño reactor'!AW708*'Propiedades físicas'!$O$8+'Diseño reactor'!AX708*'Propiedades físicas'!$O$9+'Diseño reactor'!AY708*'Propiedades físicas'!$O$7+'Diseño reactor'!AZ708*'Propiedades físicas'!$O$6</f>
        <v>0.14815425908343094</v>
      </c>
      <c r="BH708" s="54">
        <f t="shared" si="429"/>
        <v>42523.115517832761</v>
      </c>
      <c r="BI708" s="34">
        <f t="shared" si="451"/>
        <v>258.30867662116555</v>
      </c>
      <c r="BJ708" s="27">
        <f t="shared" si="430"/>
        <v>4810.4762165380826</v>
      </c>
      <c r="BK708" s="34">
        <f t="shared" si="431"/>
        <v>548.22503053820446</v>
      </c>
      <c r="BL708" s="27">
        <f t="shared" si="432"/>
        <v>104.94627746962196</v>
      </c>
      <c r="BM708" s="34">
        <f t="shared" si="433"/>
        <v>1.1054421768707483</v>
      </c>
      <c r="BN708" s="45">
        <f t="shared" si="434"/>
        <v>647.5705687028011</v>
      </c>
      <c r="BO708" s="45">
        <f t="shared" si="435"/>
        <v>81.554519455337015</v>
      </c>
      <c r="BP708" s="66">
        <f t="shared" si="436"/>
        <v>6.6980224395760839</v>
      </c>
    </row>
    <row r="709" spans="8:68">
      <c r="H709" s="68">
        <v>704</v>
      </c>
      <c r="I709" s="31">
        <f>('Propiedades físicas'!$C$10*'Diseño reactor'!H709)/1000</f>
        <v>616.1726782462739</v>
      </c>
      <c r="J709" s="31">
        <f t="shared" si="413"/>
        <v>0.74005228744943541</v>
      </c>
      <c r="K709" s="31">
        <f>(I709*1000)/'Propiedades físicas'!$F$10</f>
        <v>4024.9423748380186</v>
      </c>
      <c r="L709" s="31">
        <f t="shared" si="414"/>
        <v>574.99176783400264</v>
      </c>
      <c r="M709" s="31">
        <f t="shared" si="415"/>
        <v>3449.9506070040156</v>
      </c>
      <c r="N709" s="31">
        <f t="shared" si="416"/>
        <v>0.81674967021875378</v>
      </c>
      <c r="O709" s="32">
        <f t="shared" si="417"/>
        <v>4.9004980213125222</v>
      </c>
      <c r="P709" s="33">
        <f t="shared" si="418"/>
        <v>0.4975815977189666</v>
      </c>
      <c r="Q709" s="31">
        <f t="shared" si="419"/>
        <v>4.4078665589272568</v>
      </c>
      <c r="R709" s="31">
        <f t="shared" si="420"/>
        <v>0.19444410600470974</v>
      </c>
      <c r="S709" s="31">
        <f t="shared" si="421"/>
        <v>0.4926314623852654</v>
      </c>
      <c r="T709" s="31">
        <f t="shared" si="422"/>
        <v>7.598454310467688E-2</v>
      </c>
      <c r="U709" s="31">
        <f t="shared" si="423"/>
        <v>4.8739423390400639E-2</v>
      </c>
      <c r="V709" s="47">
        <f t="shared" si="437"/>
        <v>4.9275070842072423E-4</v>
      </c>
      <c r="W709" s="31">
        <f t="shared" si="424"/>
        <v>0.39077833042075555</v>
      </c>
      <c r="X709" s="34">
        <f>(S709*H709*'Propiedades físicas'!$F$5*60*24*365)/(1000000)</f>
        <v>53677.368549760693</v>
      </c>
      <c r="Y709" s="34">
        <f>(U709*H709*'Propiedades físicas'!$F$7*60*24*365)/(1000000)</f>
        <v>1660.8135354705385</v>
      </c>
      <c r="Z709" s="31">
        <f t="shared" si="438"/>
        <v>350.29744479415251</v>
      </c>
      <c r="AA709" s="31">
        <f t="shared" si="454"/>
        <v>3103.138057484789</v>
      </c>
      <c r="AB709" s="31">
        <f t="shared" si="455"/>
        <v>136.88865062731566</v>
      </c>
      <c r="AC709" s="31">
        <f t="shared" si="456"/>
        <v>346.81254951922682</v>
      </c>
      <c r="AD709" s="31">
        <f t="shared" si="453"/>
        <v>53.493118345692523</v>
      </c>
      <c r="AE709" s="31">
        <f t="shared" si="442"/>
        <v>34.312554066842047</v>
      </c>
      <c r="AF709" s="31">
        <f t="shared" si="443"/>
        <v>4024.9423748380182</v>
      </c>
      <c r="AG709" s="31">
        <f t="shared" si="444"/>
        <v>8.7031667082749245E-2</v>
      </c>
      <c r="AH709" s="31">
        <f t="shared" si="445"/>
        <v>0.77097701494662352</v>
      </c>
      <c r="AI709" s="31">
        <f t="shared" si="445"/>
        <v>3.4010089556331766E-2</v>
      </c>
      <c r="AJ709" s="31">
        <f t="shared" si="445"/>
        <v>8.6165842196233702E-2</v>
      </c>
      <c r="AK709" s="31">
        <f t="shared" si="426"/>
        <v>1.3290406014283702E-2</v>
      </c>
      <c r="AL709" s="31">
        <f t="shared" si="426"/>
        <v>8.5249802037781815E-3</v>
      </c>
      <c r="AM709" s="31">
        <f t="shared" si="446"/>
        <v>1</v>
      </c>
      <c r="AN709" s="31">
        <f>(Z709*'Propiedades físicas'!$F$4)/1000</f>
        <v>308.04456700308185</v>
      </c>
      <c r="AO709" s="31">
        <f>(AA709*'Propiedades físicas'!$F$6)/1000</f>
        <v>99.424543361812638</v>
      </c>
      <c r="AP709" s="31">
        <f>(AB709*'Propiedades físicas'!$F$9)/1000</f>
        <v>84.453453004522373</v>
      </c>
      <c r="AQ709" s="31">
        <f>(AC709*'Propiedades físicas'!$F$5)/1000</f>
        <v>102.12589145692674</v>
      </c>
      <c r="AR709" s="31">
        <f>(AD709*'Propiedades físicas'!$F$8)/1000</f>
        <v>18.964380315914905</v>
      </c>
      <c r="AS709" s="31">
        <f>(AE709*'Propiedades físicas'!$F$7)/1000</f>
        <v>3.1598431040154842</v>
      </c>
      <c r="AT709" s="31">
        <f t="shared" si="447"/>
        <v>616.17267824627402</v>
      </c>
      <c r="AU709" s="31">
        <f t="shared" si="448"/>
        <v>0.49993220712061748</v>
      </c>
      <c r="AV709" s="31">
        <f t="shared" si="452"/>
        <v>0.1613582472445724</v>
      </c>
      <c r="AW709" s="31">
        <f t="shared" si="452"/>
        <v>0.13706134008552667</v>
      </c>
      <c r="AX709" s="31">
        <f t="shared" si="452"/>
        <v>0.16574232364147232</v>
      </c>
      <c r="AY709" s="31">
        <f t="shared" si="449"/>
        <v>3.0777704019416381E-2</v>
      </c>
      <c r="AZ709" s="31">
        <f t="shared" si="449"/>
        <v>5.1281778883947001E-3</v>
      </c>
      <c r="BA709" s="31">
        <f t="shared" si="450"/>
        <v>1</v>
      </c>
      <c r="BB709" s="34">
        <f>AU709*'Propiedades físicas'!$C$4+'Diseño reactor'!AV709*'Propiedades físicas'!$C$5+'Diseño reactor'!AW709*'Propiedades físicas'!$C$8+'Diseño reactor'!AX709*'Propiedades físicas'!$C$9+'Diseño reactor'!AY709*'Propiedades físicas'!$C$7+'Diseño reactor'!AZ709*'Propiedades físicas'!$C$6</f>
        <v>876.72686315711337</v>
      </c>
      <c r="BC709" s="45">
        <f>AU709*'Propiedades físicas'!$L$4+'Diseño reactor'!AV709*'Propiedades físicas'!$L$5+'Diseño reactor'!AW709*'Propiedades físicas'!$L$8+AX709*'Propiedades físicas'!$L$9+'Diseño reactor'!AY709*'Propiedades físicas'!$L$7+'Diseño reactor'!AZ709*'Propiedades físicas'!$L$6</f>
        <v>1.9771747333784699</v>
      </c>
      <c r="BD709" s="29">
        <f t="shared" si="427"/>
        <v>3.68247723689205</v>
      </c>
      <c r="BE709" s="58">
        <f t="shared" si="428"/>
        <v>43.711794146784136</v>
      </c>
      <c r="BF709" s="30">
        <f>AU709*'Propiedades físicas'!$I$4+'Diseño reactor'!AV709*'Propiedades físicas'!$I$5+'Diseño reactor'!AW709*'Propiedades físicas'!$I$8+'Diseño reactor'!AX709*'Propiedades físicas'!$I$9+'Diseño reactor'!AY709*'Propiedades físicas'!$I$7+'Diseño reactor'!AZ709*'Propiedades físicas'!$I$6</f>
        <v>1.9359384735597326E-2</v>
      </c>
      <c r="BG709" s="24">
        <f>AU709*'Propiedades físicas'!$O$4+'Diseño reactor'!AV709*'Propiedades físicas'!$O$5+'Diseño reactor'!AW709*'Propiedades físicas'!$O$8+'Diseño reactor'!AX709*'Propiedades físicas'!$O$9+'Diseño reactor'!AY709*'Propiedades físicas'!$O$7+'Diseño reactor'!AZ709*'Propiedades físicas'!$O$6</f>
        <v>0.14816286215382304</v>
      </c>
      <c r="BH709" s="54">
        <f t="shared" si="429"/>
        <v>42519.383836359564</v>
      </c>
      <c r="BI709" s="34">
        <f t="shared" si="451"/>
        <v>258.34332434288905</v>
      </c>
      <c r="BJ709" s="27">
        <f t="shared" si="430"/>
        <v>4810.4098376187785</v>
      </c>
      <c r="BK709" s="34">
        <f t="shared" si="431"/>
        <v>548.24929974961958</v>
      </c>
      <c r="BL709" s="27">
        <f t="shared" si="432"/>
        <v>104.94716678637953</v>
      </c>
      <c r="BM709" s="34">
        <f t="shared" si="433"/>
        <v>1.1054421768707483</v>
      </c>
      <c r="BN709" s="45">
        <f t="shared" si="434"/>
        <v>648.65308052815544</v>
      </c>
      <c r="BO709" s="45">
        <f t="shared" si="435"/>
        <v>81.596102478349124</v>
      </c>
      <c r="BP709" s="66">
        <f t="shared" si="436"/>
        <v>6.6979947983990558</v>
      </c>
    </row>
    <row r="710" spans="8:68">
      <c r="H710" s="68">
        <v>705</v>
      </c>
      <c r="I710" s="31">
        <f>('Propiedades físicas'!$C$10*'Diseño reactor'!H710)/1000</f>
        <v>617.04792352787376</v>
      </c>
      <c r="J710" s="31">
        <f t="shared" si="413"/>
        <v>0.73900256789276952</v>
      </c>
      <c r="K710" s="31">
        <f>(I710*1000)/'Propiedades físicas'!$F$10</f>
        <v>4030.6596225295507</v>
      </c>
      <c r="L710" s="31">
        <f t="shared" si="414"/>
        <v>575.80851750422153</v>
      </c>
      <c r="M710" s="31">
        <f t="shared" si="415"/>
        <v>3454.8511050253292</v>
      </c>
      <c r="N710" s="31">
        <f t="shared" si="416"/>
        <v>0.81674967021875389</v>
      </c>
      <c r="O710" s="32">
        <f t="shared" si="417"/>
        <v>4.900498021312524</v>
      </c>
      <c r="P710" s="33">
        <f t="shared" si="418"/>
        <v>0.497857557925028</v>
      </c>
      <c r="Q710" s="31">
        <f t="shared" si="419"/>
        <v>4.4084844189006924</v>
      </c>
      <c r="R710" s="31">
        <f t="shared" si="420"/>
        <v>0.19438373109546031</v>
      </c>
      <c r="S710" s="31">
        <f t="shared" si="421"/>
        <v>0.49201360241183106</v>
      </c>
      <c r="T710" s="31">
        <f t="shared" si="422"/>
        <v>7.589527227842599E-2</v>
      </c>
      <c r="U710" s="31">
        <f t="shared" si="423"/>
        <v>4.8613108919839561E-2</v>
      </c>
      <c r="V710" s="47">
        <f t="shared" si="437"/>
        <v>4.9302398940148412E-4</v>
      </c>
      <c r="W710" s="31">
        <f t="shared" si="424"/>
        <v>0.39044045430506946</v>
      </c>
      <c r="X710" s="34">
        <f>(S710*H710*'Propiedades físicas'!$F$5*60*24*365)/(1000000)</f>
        <v>53686.196854353613</v>
      </c>
      <c r="Y710" s="34">
        <f>(U710*H710*'Propiedades físicas'!$F$7*60*24*365)/(1000000)</f>
        <v>1658.8623202562039</v>
      </c>
      <c r="Z710" s="31">
        <f t="shared" si="438"/>
        <v>350.98957833714474</v>
      </c>
      <c r="AA710" s="31">
        <f t="shared" si="454"/>
        <v>3107.9815153249883</v>
      </c>
      <c r="AB710" s="31">
        <f t="shared" si="455"/>
        <v>137.04053042229953</v>
      </c>
      <c r="AC710" s="31">
        <f t="shared" si="456"/>
        <v>346.8695897003409</v>
      </c>
      <c r="AD710" s="31">
        <f t="shared" si="453"/>
        <v>53.506166956290322</v>
      </c>
      <c r="AE710" s="31">
        <f t="shared" si="442"/>
        <v>34.272241788486888</v>
      </c>
      <c r="AF710" s="31">
        <f t="shared" si="443"/>
        <v>4030.6596225295507</v>
      </c>
      <c r="AG710" s="31">
        <f t="shared" si="444"/>
        <v>8.7079935099275793E-2</v>
      </c>
      <c r="AH710" s="31">
        <f t="shared" si="445"/>
        <v>0.77108508442459089</v>
      </c>
      <c r="AI710" s="31">
        <f t="shared" si="445"/>
        <v>3.3999529421017194E-2</v>
      </c>
      <c r="AJ710" s="31">
        <f t="shared" si="445"/>
        <v>8.6057772718266243E-2</v>
      </c>
      <c r="AK710" s="31">
        <f t="shared" si="426"/>
        <v>1.3274791713300531E-2</v>
      </c>
      <c r="AL710" s="31">
        <f t="shared" si="426"/>
        <v>8.5028866235493245E-3</v>
      </c>
      <c r="AM710" s="31">
        <f t="shared" si="446"/>
        <v>1</v>
      </c>
      <c r="AN710" s="31">
        <f>(Z710*'Propiedades físicas'!$F$4)/1000</f>
        <v>308.65321539811833</v>
      </c>
      <c r="AO710" s="31">
        <f>(AA710*'Propiedades físicas'!$F$6)/1000</f>
        <v>99.579727751012626</v>
      </c>
      <c r="AP710" s="31">
        <f>(AB710*'Propiedades físicas'!$F$9)/1000</f>
        <v>84.547155244037683</v>
      </c>
      <c r="AQ710" s="31">
        <f>(AC710*'Propiedades físicas'!$F$5)/1000</f>
        <v>102.14268807905938</v>
      </c>
      <c r="AR710" s="31">
        <f>(AD710*'Propiedades físicas'!$F$8)/1000</f>
        <v>18.969006309344035</v>
      </c>
      <c r="AS710" s="31">
        <f>(AE710*'Propiedades físicas'!$F$7)/1000</f>
        <v>3.1561307463017574</v>
      </c>
      <c r="AT710" s="31">
        <f t="shared" si="447"/>
        <v>617.04792352787388</v>
      </c>
      <c r="AU710" s="31">
        <f t="shared" si="448"/>
        <v>0.50020947098151214</v>
      </c>
      <c r="AV710" s="31">
        <f t="shared" si="452"/>
        <v>0.16138086517118685</v>
      </c>
      <c r="AW710" s="31">
        <f t="shared" si="452"/>
        <v>0.13701878252932559</v>
      </c>
      <c r="AX710" s="31">
        <f t="shared" si="452"/>
        <v>0.16553444908310319</v>
      </c>
      <c r="AY710" s="31">
        <f t="shared" si="449"/>
        <v>3.0741544677586375E-2</v>
      </c>
      <c r="AZ710" s="31">
        <f t="shared" si="449"/>
        <v>5.1148875572857924E-3</v>
      </c>
      <c r="BA710" s="31">
        <f t="shared" si="450"/>
        <v>1</v>
      </c>
      <c r="BB710" s="34">
        <f>AU710*'Propiedades físicas'!$C$4+'Diseño reactor'!AV710*'Propiedades físicas'!$C$5+'Diseño reactor'!AW710*'Propiedades físicas'!$C$8+'Diseño reactor'!AX710*'Propiedades físicas'!$C$9+'Diseño reactor'!AY710*'Propiedades físicas'!$C$7+'Diseño reactor'!AZ710*'Propiedades físicas'!$C$6</f>
        <v>876.72325685090937</v>
      </c>
      <c r="BC710" s="45">
        <f>AU710*'Propiedades físicas'!$L$4+'Diseño reactor'!AV710*'Propiedades físicas'!$L$5+'Diseño reactor'!AW710*'Propiedades físicas'!$L$8+AX710*'Propiedades físicas'!$L$9+'Diseño reactor'!AY710*'Propiedades físicas'!$L$7+'Diseño reactor'!AZ710*'Propiedades físicas'!$L$6</f>
        <v>1.9773889709440813</v>
      </c>
      <c r="BD710" s="29">
        <f t="shared" si="427"/>
        <v>3.6789097852698549</v>
      </c>
      <c r="BE710" s="58">
        <f t="shared" si="428"/>
        <v>43.707723950186249</v>
      </c>
      <c r="BF710" s="30">
        <f>AU710*'Propiedades físicas'!$I$4+'Diseño reactor'!AV710*'Propiedades físicas'!$I$5+'Diseño reactor'!AW710*'Propiedades físicas'!$I$8+'Diseño reactor'!AX710*'Propiedades físicas'!$I$9+'Diseño reactor'!AY710*'Propiedades físicas'!$I$7+'Diseño reactor'!AZ710*'Propiedades físicas'!$I$6</f>
        <v>1.9360998670286213E-2</v>
      </c>
      <c r="BG710" s="24">
        <f>AU710*'Propiedades físicas'!$O$4+'Diseño reactor'!AV710*'Propiedades físicas'!$O$5+'Diseño reactor'!AW710*'Propiedades físicas'!$O$8+'Diseño reactor'!AX710*'Propiedades físicas'!$O$9+'Diseño reactor'!AY710*'Propiedades físicas'!$O$7+'Diseño reactor'!AZ710*'Propiedades físicas'!$O$6</f>
        <v>0.14817145333432719</v>
      </c>
      <c r="BH710" s="54">
        <f t="shared" si="429"/>
        <v>42515.664532899311</v>
      </c>
      <c r="BI710" s="34">
        <f t="shared" si="451"/>
        <v>258.37787492509932</v>
      </c>
      <c r="BJ710" s="27">
        <f t="shared" si="430"/>
        <v>4810.3437368983823</v>
      </c>
      <c r="BK710" s="34">
        <f t="shared" si="431"/>
        <v>548.27355579531672</v>
      </c>
      <c r="BL710" s="27">
        <f t="shared" si="432"/>
        <v>104.94805555708609</v>
      </c>
      <c r="BM710" s="34">
        <f t="shared" si="433"/>
        <v>1.1054421768707483</v>
      </c>
      <c r="BN710" s="45">
        <f t="shared" si="434"/>
        <v>649.73584635296072</v>
      </c>
      <c r="BO710" s="45">
        <f t="shared" si="435"/>
        <v>81.637613636061474</v>
      </c>
      <c r="BP710" s="66">
        <f t="shared" si="436"/>
        <v>6.6979672470359004</v>
      </c>
    </row>
    <row r="711" spans="8:68">
      <c r="H711" s="68">
        <v>706</v>
      </c>
      <c r="I711" s="31">
        <f>('Propiedades físicas'!$C$10*'Diseño reactor'!H711)/1000</f>
        <v>617.92316880947362</v>
      </c>
      <c r="J711" s="31">
        <f t="shared" si="413"/>
        <v>0.73795582204589594</v>
      </c>
      <c r="K711" s="31">
        <f>(I711*1000)/'Propiedades físicas'!$F$10</f>
        <v>4036.3768702210818</v>
      </c>
      <c r="L711" s="31">
        <f t="shared" si="414"/>
        <v>576.62526717444018</v>
      </c>
      <c r="M711" s="31">
        <f t="shared" si="415"/>
        <v>3459.7516030466413</v>
      </c>
      <c r="N711" s="31">
        <f t="shared" si="416"/>
        <v>0.81674967021875378</v>
      </c>
      <c r="O711" s="32">
        <f t="shared" si="417"/>
        <v>4.9004980213125231</v>
      </c>
      <c r="P711" s="33">
        <f t="shared" si="418"/>
        <v>0.49813304133999275</v>
      </c>
      <c r="Q711" s="31">
        <f t="shared" si="419"/>
        <v>4.4091008075037346</v>
      </c>
      <c r="R711" s="31">
        <f t="shared" si="420"/>
        <v>0.19432327450143205</v>
      </c>
      <c r="S711" s="31">
        <f t="shared" si="421"/>
        <v>0.49139721380878926</v>
      </c>
      <c r="T711" s="31">
        <f t="shared" si="422"/>
        <v>7.5806123824629798E-2</v>
      </c>
      <c r="U711" s="31">
        <f t="shared" si="423"/>
        <v>4.8487230552699205E-2</v>
      </c>
      <c r="V711" s="47">
        <f t="shared" si="437"/>
        <v>4.9329679822018705E-4</v>
      </c>
      <c r="W711" s="31">
        <f t="shared" si="424"/>
        <v>0.39010316195588357</v>
      </c>
      <c r="X711" s="34">
        <f>(S711*H711*'Propiedades físicas'!$F$5*60*24*365)/(1000000)</f>
        <v>53694.994679035422</v>
      </c>
      <c r="Y711" s="34">
        <f>(U711*H711*'Propiedades físicas'!$F$7*60*24*365)/(1000000)</f>
        <v>1656.9137797678177</v>
      </c>
      <c r="Z711" s="31">
        <f t="shared" si="438"/>
        <v>351.6819271860349</v>
      </c>
      <c r="AA711" s="31">
        <f t="shared" si="454"/>
        <v>3112.8251700976366</v>
      </c>
      <c r="AB711" s="31">
        <f t="shared" si="455"/>
        <v>137.19223179801102</v>
      </c>
      <c r="AC711" s="31">
        <f t="shared" si="456"/>
        <v>346.92643294900523</v>
      </c>
      <c r="AD711" s="31">
        <f t="shared" si="453"/>
        <v>53.519123420188635</v>
      </c>
      <c r="AE711" s="31">
        <f t="shared" si="442"/>
        <v>34.231984770205642</v>
      </c>
      <c r="AF711" s="31">
        <f t="shared" si="443"/>
        <v>4036.3768702210818</v>
      </c>
      <c r="AG711" s="31">
        <f t="shared" si="444"/>
        <v>8.7128119720588051E-2</v>
      </c>
      <c r="AH711" s="31">
        <f t="shared" si="445"/>
        <v>0.77119289654613943</v>
      </c>
      <c r="AI711" s="31">
        <f t="shared" si="445"/>
        <v>3.3988954998272168E-2</v>
      </c>
      <c r="AJ711" s="31">
        <f t="shared" si="445"/>
        <v>8.5949960596717834E-2</v>
      </c>
      <c r="AK711" s="31">
        <f t="shared" si="426"/>
        <v>1.3259198816402213E-2</v>
      </c>
      <c r="AL711" s="31">
        <f t="shared" si="426"/>
        <v>8.4808693218804115E-3</v>
      </c>
      <c r="AM711" s="31">
        <f t="shared" si="446"/>
        <v>1.0000000000000002</v>
      </c>
      <c r="AN711" s="31">
        <f>(Z711*'Propiedades físicas'!$F$4)/1000</f>
        <v>309.26205312885537</v>
      </c>
      <c r="AO711" s="31">
        <f>(AA711*'Propiedades físicas'!$F$6)/1000</f>
        <v>99.734918449928273</v>
      </c>
      <c r="AP711" s="31">
        <f>(AB711*'Propiedades físicas'!$F$9)/1000</f>
        <v>84.640747407782897</v>
      </c>
      <c r="AQ711" s="31">
        <f>(AC711*'Propiedades físicas'!$F$5)/1000</f>
        <v>102.15942671049359</v>
      </c>
      <c r="AR711" s="31">
        <f>(AD711*'Propiedades físicas'!$F$8)/1000</f>
        <v>18.973599634925268</v>
      </c>
      <c r="AS711" s="31">
        <f>(AE711*'Propiedades físicas'!$F$7)/1000</f>
        <v>3.1524234774882376</v>
      </c>
      <c r="AT711" s="31">
        <f t="shared" si="447"/>
        <v>617.92316880947362</v>
      </c>
      <c r="AU711" s="31">
        <f t="shared" si="448"/>
        <v>0.5004862557989167</v>
      </c>
      <c r="AV711" s="31">
        <f t="shared" si="452"/>
        <v>0.1614034292355202</v>
      </c>
      <c r="AW711" s="31">
        <f t="shared" si="452"/>
        <v>0.13697616739449442</v>
      </c>
      <c r="AX711" s="31">
        <f t="shared" si="452"/>
        <v>0.16532706955675383</v>
      </c>
      <c r="AY711" s="31">
        <f t="shared" si="449"/>
        <v>3.0705434902984618E-2</v>
      </c>
      <c r="AZ711" s="31">
        <f t="shared" si="449"/>
        <v>5.1016431113302943E-3</v>
      </c>
      <c r="BA711" s="31">
        <f t="shared" si="450"/>
        <v>1</v>
      </c>
      <c r="BB711" s="34">
        <f>AU711*'Propiedades físicas'!$C$4+'Diseño reactor'!AV711*'Propiedades físicas'!$C$5+'Diseño reactor'!AW711*'Propiedades físicas'!$C$8+'Diseño reactor'!AX711*'Propiedades físicas'!$C$9+'Diseño reactor'!AY711*'Propiedades físicas'!$C$7+'Diseño reactor'!AZ711*'Propiedades físicas'!$C$6</f>
        <v>876.71966225228778</v>
      </c>
      <c r="BC711" s="45">
        <f>AU711*'Propiedades físicas'!$L$4+'Diseño reactor'!AV711*'Propiedades físicas'!$L$5+'Diseño reactor'!AW711*'Propiedades físicas'!$L$8+AX711*'Propiedades físicas'!$L$9+'Diseño reactor'!AY711*'Propiedades físicas'!$L$7+'Diseño reactor'!AZ711*'Propiedades físicas'!$L$6</f>
        <v>1.9776028224882163</v>
      </c>
      <c r="BD711" s="29">
        <f t="shared" si="427"/>
        <v>3.6753492488011017</v>
      </c>
      <c r="BE711" s="58">
        <f t="shared" si="428"/>
        <v>43.703662164742653</v>
      </c>
      <c r="BF711" s="30">
        <f>AU711*'Propiedades físicas'!$I$4+'Diseño reactor'!AV711*'Propiedades físicas'!$I$5+'Diseño reactor'!AW711*'Propiedades físicas'!$I$8+'Diseño reactor'!AX711*'Propiedades físicas'!$I$9+'Diseño reactor'!AY711*'Propiedades físicas'!$I$7+'Diseño reactor'!AZ711*'Propiedades físicas'!$I$6</f>
        <v>1.9362607532311487E-2</v>
      </c>
      <c r="BG711" s="24">
        <f>AU711*'Propiedades físicas'!$O$4+'Diseño reactor'!AV711*'Propiedades físicas'!$O$5+'Diseño reactor'!AW711*'Propiedades físicas'!$O$8+'Diseño reactor'!AX711*'Propiedades físicas'!$O$9+'Diseño reactor'!AY711*'Propiedades físicas'!$O$7+'Diseño reactor'!AZ711*'Propiedades físicas'!$O$6</f>
        <v>0.14818003264367555</v>
      </c>
      <c r="BH711" s="54">
        <f t="shared" si="429"/>
        <v>42511.957554552908</v>
      </c>
      <c r="BI711" s="34">
        <f t="shared" si="451"/>
        <v>258.4123287292656</v>
      </c>
      <c r="BJ711" s="27">
        <f t="shared" si="430"/>
        <v>4810.2779131081925</v>
      </c>
      <c r="BK711" s="34">
        <f t="shared" si="431"/>
        <v>548.29779860732572</v>
      </c>
      <c r="BL711" s="27">
        <f t="shared" si="432"/>
        <v>104.94894377936177</v>
      </c>
      <c r="BM711" s="34">
        <f t="shared" si="433"/>
        <v>1.1054421768707483</v>
      </c>
      <c r="BN711" s="45">
        <f t="shared" si="434"/>
        <v>650.81886548791317</v>
      </c>
      <c r="BO711" s="45">
        <f t="shared" si="435"/>
        <v>81.679053114584448</v>
      </c>
      <c r="BP711" s="66">
        <f t="shared" si="436"/>
        <v>6.6979397851160227</v>
      </c>
    </row>
    <row r="712" spans="8:68">
      <c r="H712" s="68">
        <v>707</v>
      </c>
      <c r="I712" s="31">
        <f>('Propiedades físicas'!$C$10*'Diseño reactor'!H712)/1000</f>
        <v>618.79841409107348</v>
      </c>
      <c r="J712" s="31">
        <f t="shared" si="413"/>
        <v>0.73691203729052679</v>
      </c>
      <c r="K712" s="31">
        <f>(I712*1000)/'Propiedades físicas'!$F$10</f>
        <v>4042.094117912613</v>
      </c>
      <c r="L712" s="31">
        <f t="shared" si="414"/>
        <v>577.44201684465895</v>
      </c>
      <c r="M712" s="31">
        <f t="shared" si="415"/>
        <v>3464.6521010679539</v>
      </c>
      <c r="N712" s="31">
        <f t="shared" si="416"/>
        <v>0.81674967021875378</v>
      </c>
      <c r="O712" s="32">
        <f t="shared" si="417"/>
        <v>4.9004980213125231</v>
      </c>
      <c r="P712" s="33">
        <f t="shared" si="418"/>
        <v>0.49840804919846038</v>
      </c>
      <c r="Q712" s="31">
        <f t="shared" si="419"/>
        <v>4.4097157297787488</v>
      </c>
      <c r="R712" s="31">
        <f t="shared" si="420"/>
        <v>0.19426273691534435</v>
      </c>
      <c r="S712" s="31">
        <f t="shared" si="421"/>
        <v>0.49078229153377495</v>
      </c>
      <c r="T712" s="31">
        <f t="shared" si="422"/>
        <v>7.5717097696416755E-2</v>
      </c>
      <c r="U712" s="31">
        <f t="shared" si="423"/>
        <v>4.8361786408532365E-2</v>
      </c>
      <c r="V712" s="47">
        <f t="shared" si="437"/>
        <v>4.9356913609944629E-4</v>
      </c>
      <c r="W712" s="31">
        <f t="shared" si="424"/>
        <v>0.38976645186159736</v>
      </c>
      <c r="X712" s="34">
        <f>(S712*H712*'Propiedades físicas'!$F$5*60*24*365)/(1000000)</f>
        <v>53703.762155233373</v>
      </c>
      <c r="Y712" s="34">
        <f>(U712*H712*'Propiedades físicas'!$F$7*60*24*365)/(1000000)</f>
        <v>1654.9679129808962</v>
      </c>
      <c r="Z712" s="31">
        <f t="shared" si="438"/>
        <v>352.3744907833115</v>
      </c>
      <c r="AA712" s="31">
        <f t="shared" si="454"/>
        <v>3117.6690209535755</v>
      </c>
      <c r="AB712" s="31">
        <f t="shared" si="455"/>
        <v>137.34375499914844</v>
      </c>
      <c r="AC712" s="31">
        <f t="shared" si="456"/>
        <v>346.98308011437888</v>
      </c>
      <c r="AD712" s="31">
        <f t="shared" si="453"/>
        <v>53.531988071366648</v>
      </c>
      <c r="AE712" s="31">
        <f t="shared" si="442"/>
        <v>34.19178299083238</v>
      </c>
      <c r="AF712" s="31">
        <f t="shared" si="443"/>
        <v>4042.0941179126139</v>
      </c>
      <c r="AG712" s="31">
        <f t="shared" si="444"/>
        <v>8.7176221162628922E-2</v>
      </c>
      <c r="AH712" s="31">
        <f t="shared" si="445"/>
        <v>0.77130045219322529</v>
      </c>
      <c r="AI712" s="31">
        <f t="shared" si="445"/>
        <v>3.3978366409259768E-2</v>
      </c>
      <c r="AJ712" s="31">
        <f t="shared" si="445"/>
        <v>8.5842404949631676E-2</v>
      </c>
      <c r="AK712" s="31">
        <f t="shared" si="426"/>
        <v>1.3243627315390472E-2</v>
      </c>
      <c r="AL712" s="31">
        <f t="shared" si="426"/>
        <v>8.4589279698636579E-3</v>
      </c>
      <c r="AM712" s="31">
        <f t="shared" si="446"/>
        <v>0.99999999999999978</v>
      </c>
      <c r="AN712" s="31">
        <f>(Z712*'Propiedades físicas'!$F$4)/1000</f>
        <v>309.87107970502842</v>
      </c>
      <c r="AO712" s="31">
        <f>(AA712*'Propiedades físicas'!$F$6)/1000</f>
        <v>99.890115431352555</v>
      </c>
      <c r="AP712" s="31">
        <f>(AB712*'Propiedades físicas'!$F$9)/1000</f>
        <v>84.734229646724614</v>
      </c>
      <c r="AQ712" s="31">
        <f>(AC712*'Propiedades físicas'!$F$5)/1000</f>
        <v>102.17610760128116</v>
      </c>
      <c r="AR712" s="31">
        <f>(AD712*'Propiedades físicas'!$F$8)/1000</f>
        <v>18.978160411060898</v>
      </c>
      <c r="AS712" s="31">
        <f>(AE712*'Propiedades físicas'!$F$7)/1000</f>
        <v>3.1487212956257542</v>
      </c>
      <c r="AT712" s="31">
        <f t="shared" si="447"/>
        <v>618.79841409107337</v>
      </c>
      <c r="AU712" s="31">
        <f t="shared" si="448"/>
        <v>0.50076256281326259</v>
      </c>
      <c r="AV712" s="31">
        <f t="shared" si="452"/>
        <v>0.1614259396221577</v>
      </c>
      <c r="AW712" s="31">
        <f t="shared" si="452"/>
        <v>0.13693349516932282</v>
      </c>
      <c r="AX712" s="31">
        <f t="shared" si="452"/>
        <v>0.16512018336595657</v>
      </c>
      <c r="AY712" s="31">
        <f t="shared" si="449"/>
        <v>3.0669374676625682E-2</v>
      </c>
      <c r="AZ712" s="31">
        <f t="shared" si="449"/>
        <v>5.0884443526746535E-3</v>
      </c>
      <c r="BA712" s="31">
        <f t="shared" si="450"/>
        <v>1</v>
      </c>
      <c r="BB712" s="34">
        <f>AU712*'Propiedades físicas'!$C$4+'Diseño reactor'!AV712*'Propiedades físicas'!$C$5+'Diseño reactor'!AW712*'Propiedades físicas'!$C$8+'Diseño reactor'!AX712*'Propiedades físicas'!$C$9+'Diseño reactor'!AY712*'Propiedades físicas'!$C$7+'Diseño reactor'!AZ712*'Propiedades físicas'!$C$6</f>
        <v>876.71607931298286</v>
      </c>
      <c r="BC712" s="45">
        <f>AU712*'Propiedades físicas'!$L$4+'Diseño reactor'!AV712*'Propiedades físicas'!$L$5+'Diseño reactor'!AW712*'Propiedades físicas'!$L$8+AX712*'Propiedades físicas'!$L$9+'Diseño reactor'!AY712*'Propiedades físicas'!$L$7+'Diseño reactor'!AZ712*'Propiedades físicas'!$L$6</f>
        <v>1.9778162890256994</v>
      </c>
      <c r="BD712" s="29">
        <f t="shared" si="427"/>
        <v>3.6717956074294018</v>
      </c>
      <c r="BE712" s="58">
        <f t="shared" si="428"/>
        <v>43.699608763836771</v>
      </c>
      <c r="BF712" s="30">
        <f>AU712*'Propiedades físicas'!$I$4+'Diseño reactor'!AV712*'Propiedades físicas'!$I$5+'Diseño reactor'!AW712*'Propiedades físicas'!$I$8+'Diseño reactor'!AX712*'Propiedades físicas'!$I$9+'Diseño reactor'!AY712*'Propiedades físicas'!$I$7+'Diseño reactor'!AZ712*'Propiedades físicas'!$I$6</f>
        <v>1.9364211341850561E-2</v>
      </c>
      <c r="BG712" s="24">
        <f>AU712*'Propiedades físicas'!$O$4+'Diseño reactor'!AV712*'Propiedades físicas'!$O$5+'Diseño reactor'!AW712*'Propiedades físicas'!$O$8+'Diseño reactor'!AX712*'Propiedades físicas'!$O$9+'Diseño reactor'!AY712*'Propiedades físicas'!$O$7+'Diseño reactor'!AZ712*'Propiedades físicas'!$O$6</f>
        <v>0.14818860010059265</v>
      </c>
      <c r="BH712" s="54">
        <f t="shared" si="429"/>
        <v>42508.262848701459</v>
      </c>
      <c r="BI712" s="34">
        <f t="shared" si="451"/>
        <v>258.44668611519643</v>
      </c>
      <c r="BJ712" s="27">
        <f t="shared" si="430"/>
        <v>4810.2123649863242</v>
      </c>
      <c r="BK712" s="34">
        <f t="shared" si="431"/>
        <v>548.3220281183726</v>
      </c>
      <c r="BL712" s="27">
        <f t="shared" si="432"/>
        <v>104.94983145085281</v>
      </c>
      <c r="BM712" s="34">
        <f t="shared" si="433"/>
        <v>1.1054421768707483</v>
      </c>
      <c r="BN712" s="45">
        <f t="shared" si="434"/>
        <v>651.90213724617752</v>
      </c>
      <c r="BO712" s="45">
        <f t="shared" si="435"/>
        <v>81.720421099386513</v>
      </c>
      <c r="BP712" s="66">
        <f t="shared" si="436"/>
        <v>6.6979124122706875</v>
      </c>
    </row>
    <row r="713" spans="8:68">
      <c r="H713" s="68">
        <v>708</v>
      </c>
      <c r="I713" s="31">
        <f>('Propiedades físicas'!$C$10*'Diseño reactor'!H713)/1000</f>
        <v>619.67365937267323</v>
      </c>
      <c r="J713" s="31">
        <f t="shared" si="413"/>
        <v>0.73587120107966464</v>
      </c>
      <c r="K713" s="31">
        <f>(I713*1000)/'Propiedades físicas'!$F$10</f>
        <v>4047.8113656041446</v>
      </c>
      <c r="L713" s="31">
        <f t="shared" si="414"/>
        <v>578.25876651487772</v>
      </c>
      <c r="M713" s="31">
        <f t="shared" si="415"/>
        <v>3469.5525990892666</v>
      </c>
      <c r="N713" s="31">
        <f t="shared" si="416"/>
        <v>0.81674967021875389</v>
      </c>
      <c r="O713" s="32">
        <f t="shared" si="417"/>
        <v>4.9004980213125231</v>
      </c>
      <c r="P713" s="33">
        <f t="shared" si="418"/>
        <v>0.49868258273077132</v>
      </c>
      <c r="Q713" s="31">
        <f t="shared" si="419"/>
        <v>4.4103291907458138</v>
      </c>
      <c r="R713" s="31">
        <f t="shared" si="420"/>
        <v>0.19420211902586859</v>
      </c>
      <c r="S713" s="31">
        <f t="shared" si="421"/>
        <v>0.49016883056671001</v>
      </c>
      <c r="T713" s="31">
        <f t="shared" si="422"/>
        <v>7.5628193845500513E-2</v>
      </c>
      <c r="U713" s="31">
        <f t="shared" si="423"/>
        <v>4.8236774616613472E-2</v>
      </c>
      <c r="V713" s="47">
        <f t="shared" si="437"/>
        <v>4.9384100425765702E-4</v>
      </c>
      <c r="W713" s="31">
        <f t="shared" si="424"/>
        <v>0.38943032251582438</v>
      </c>
      <c r="X713" s="34">
        <f>(S713*H713*'Propiedades físicas'!$F$5*60*24*365)/(1000000)</f>
        <v>53712.499413695245</v>
      </c>
      <c r="Y713" s="34">
        <f>(U713*H713*'Propiedades físicas'!$F$7*60*24*365)/(1000000)</f>
        <v>1653.0247188400342</v>
      </c>
      <c r="Z713" s="31">
        <f t="shared" si="438"/>
        <v>353.06726857338612</v>
      </c>
      <c r="AA713" s="31">
        <f t="shared" si="454"/>
        <v>3122.5130670480362</v>
      </c>
      <c r="AB713" s="31">
        <f t="shared" si="455"/>
        <v>137.49510027031496</v>
      </c>
      <c r="AC713" s="31">
        <f t="shared" si="456"/>
        <v>347.0395320412307</v>
      </c>
      <c r="AD713" s="31">
        <f t="shared" si="453"/>
        <v>53.544761242614364</v>
      </c>
      <c r="AE713" s="31">
        <f t="shared" si="442"/>
        <v>34.151636428562341</v>
      </c>
      <c r="AF713" s="31">
        <f t="shared" si="443"/>
        <v>4047.8113656041446</v>
      </c>
      <c r="AG713" s="31">
        <f t="shared" si="444"/>
        <v>8.7224239640596501E-2</v>
      </c>
      <c r="AH713" s="31">
        <f t="shared" si="445"/>
        <v>0.77140775224390778</v>
      </c>
      <c r="AI713" s="31">
        <f t="shared" si="445"/>
        <v>3.3967763774435056E-2</v>
      </c>
      <c r="AJ713" s="31">
        <f t="shared" si="445"/>
        <v>8.5735104898949338E-2</v>
      </c>
      <c r="AK713" s="31">
        <f t="shared" si="426"/>
        <v>1.322807720181958E-2</v>
      </c>
      <c r="AL713" s="31">
        <f t="shared" si="426"/>
        <v>8.4370622402917071E-3</v>
      </c>
      <c r="AM713" s="31">
        <f t="shared" si="446"/>
        <v>1</v>
      </c>
      <c r="AN713" s="31">
        <f>(Z713*'Propiedades físicas'!$F$4)/1000</f>
        <v>310.48029463806427</v>
      </c>
      <c r="AO713" s="31">
        <f>(AA713*'Propiedades físicas'!$F$6)/1000</f>
        <v>100.04531866821907</v>
      </c>
      <c r="AP713" s="31">
        <f>(AB713*'Propiedades físicas'!$F$9)/1000</f>
        <v>84.827602111770801</v>
      </c>
      <c r="AQ713" s="31">
        <f>(AC713*'Propiedades físicas'!$F$5)/1000</f>
        <v>102.19273100018121</v>
      </c>
      <c r="AR713" s="31">
        <f>(AD713*'Propiedades físicas'!$F$8)/1000</f>
        <v>18.982688755731637</v>
      </c>
      <c r="AS713" s="31">
        <f>(AE713*'Propiedades físicas'!$F$7)/1000</f>
        <v>3.1450241987063059</v>
      </c>
      <c r="AT713" s="31">
        <f t="shared" si="447"/>
        <v>619.67365937267323</v>
      </c>
      <c r="AU713" s="31">
        <f t="shared" si="448"/>
        <v>0.50103839326070287</v>
      </c>
      <c r="AV713" s="31">
        <f t="shared" si="452"/>
        <v>0.16144839651486875</v>
      </c>
      <c r="AW713" s="31">
        <f t="shared" si="452"/>
        <v>0.1368907663392471</v>
      </c>
      <c r="AX713" s="31">
        <f t="shared" si="452"/>
        <v>0.16491378882174215</v>
      </c>
      <c r="AY713" s="31">
        <f t="shared" si="449"/>
        <v>3.0633363978951059E-2</v>
      </c>
      <c r="AZ713" s="31">
        <f t="shared" si="449"/>
        <v>5.0752910844881994E-3</v>
      </c>
      <c r="BA713" s="31">
        <f t="shared" si="450"/>
        <v>1.0000000000000002</v>
      </c>
      <c r="BB713" s="34">
        <f>AU713*'Propiedades físicas'!$C$4+'Diseño reactor'!AV713*'Propiedades físicas'!$C$5+'Diseño reactor'!AW713*'Propiedades físicas'!$C$8+'Diseño reactor'!AX713*'Propiedades físicas'!$C$9+'Diseño reactor'!AY713*'Propiedades físicas'!$C$7+'Diseño reactor'!AZ713*'Propiedades físicas'!$C$6</f>
        <v>876.71250798496987</v>
      </c>
      <c r="BC713" s="45">
        <f>AU713*'Propiedades físicas'!$L$4+'Diseño reactor'!AV713*'Propiedades físicas'!$L$5+'Diseño reactor'!AW713*'Propiedades físicas'!$L$8+AX713*'Propiedades físicas'!$L$9+'Diseño reactor'!AY713*'Propiedades físicas'!$L$7+'Diseño reactor'!AZ713*'Propiedades físicas'!$L$6</f>
        <v>1.9780293715678914</v>
      </c>
      <c r="BD713" s="29">
        <f t="shared" si="427"/>
        <v>3.6682488411755547</v>
      </c>
      <c r="BE713" s="58">
        <f t="shared" si="428"/>
        <v>43.695563720967122</v>
      </c>
      <c r="BF713" s="30">
        <f>AU713*'Propiedades físicas'!$I$4+'Diseño reactor'!AV713*'Propiedades físicas'!$I$5+'Diseño reactor'!AW713*'Propiedades físicas'!$I$8+'Diseño reactor'!AX713*'Propiedades físicas'!$I$9+'Diseño reactor'!AY713*'Propiedades físicas'!$I$7+'Diseño reactor'!AZ713*'Propiedades físicas'!$I$6</f>
        <v>1.9365810118983084E-2</v>
      </c>
      <c r="BG713" s="24">
        <f>AU713*'Propiedades físicas'!$O$4+'Diseño reactor'!AV713*'Propiedades físicas'!$O$5+'Diseño reactor'!AW713*'Propiedades físicas'!$O$8+'Diseño reactor'!AX713*'Propiedades físicas'!$O$9+'Diseño reactor'!AY713*'Propiedades físicas'!$O$7+'Diseño reactor'!AZ713*'Propiedades físicas'!$O$6</f>
        <v>0.14819715572379455</v>
      </c>
      <c r="BH713" s="54">
        <f t="shared" si="429"/>
        <v>42504.580363004359</v>
      </c>
      <c r="BI713" s="34">
        <f t="shared" si="451"/>
        <v>258.48094744104992</v>
      </c>
      <c r="BJ713" s="27">
        <f t="shared" si="430"/>
        <v>4810.1470912776822</v>
      </c>
      <c r="BK713" s="34">
        <f t="shared" si="431"/>
        <v>548.34624426187384</v>
      </c>
      <c r="BL713" s="27">
        <f t="shared" si="432"/>
        <v>104.95071856923141</v>
      </c>
      <c r="BM713" s="34">
        <f t="shared" si="433"/>
        <v>1.1054421768707483</v>
      </c>
      <c r="BN713" s="45">
        <f t="shared" si="434"/>
        <v>652.98566094337639</v>
      </c>
      <c r="BO713" s="45">
        <f t="shared" si="435"/>
        <v>81.761717775296859</v>
      </c>
      <c r="BP713" s="66">
        <f t="shared" si="436"/>
        <v>6.6978851281329925</v>
      </c>
    </row>
    <row r="714" spans="8:68">
      <c r="H714" s="68">
        <v>709</v>
      </c>
      <c r="I714" s="31">
        <f>('Propiedades físicas'!$C$10*'Diseño reactor'!H714)/1000</f>
        <v>620.54890465427309</v>
      </c>
      <c r="J714" s="31">
        <f t="shared" ref="J714:J777" si="457">$F$7/I714</f>
        <v>0.73483330093709798</v>
      </c>
      <c r="K714" s="31">
        <f>(I714*1000)/'Propiedades físicas'!$F$10</f>
        <v>4053.5286132956758</v>
      </c>
      <c r="L714" s="31">
        <f t="shared" ref="L714:L777" si="458">K714*$I$5</f>
        <v>579.07551618509649</v>
      </c>
      <c r="M714" s="31">
        <f t="shared" ref="M714:M777" si="459">$I$6*K714</f>
        <v>3474.4530971105792</v>
      </c>
      <c r="N714" s="31">
        <f t="shared" ref="N714:N777" si="460">L714/H714</f>
        <v>0.81674967021875389</v>
      </c>
      <c r="O714" s="32">
        <f t="shared" ref="O714:O777" si="461">M714/H714</f>
        <v>4.9004980213125231</v>
      </c>
      <c r="P714" s="33">
        <f t="shared" ref="P714:P777" si="462">(H714*$C$5*N714)/(H714*$C$5+$F$7*1000*$C$4)</f>
        <v>0.49895664316302579</v>
      </c>
      <c r="Q714" s="31">
        <f t="shared" ref="Q714:Q777" si="463">((H714^3)*($C$5^3)*O714+3*(H714^2)*($C$5^2)*O714*$F$7*1000*$C$4+3*H714*$C$5*O714*(($F$7*1000)^2)*($C$4^2)+O714*(($F$7*1000)^3)*($C$4^3)-3*N714*(($F$7*1000)^3)*($C$4^3)-3*(($F$7*1000)^2)*($C$4^2)*H714*$C$5*N714-$F$7*1000*$C$4*(H714^2)*($C$5^2)*N714)/(3*(($F$7*1000)^2)*($C$4^2)*H714*$C$5+(($F$7*1000)^3)*($C$4^3)+3*(H714^2)*($C$5^2)*$F$7*1000*$C$4+(H714^3)*($C$5^3))</f>
        <v>4.410941195402839</v>
      </c>
      <c r="R714" s="31">
        <f t="shared" ref="R714:R777" si="464">($F$7*1000*$C$4*H714*$C$5*N714)/((H714^2)*($C$5^2)+2*$F$7*1000*$C$4*H714*$C$5+(($F$7*1000)^2)*($C$4^2))</f>
        <v>0.19414142151765246</v>
      </c>
      <c r="S714" s="31">
        <f t="shared" ref="S714:S777" si="465">(N714*$F$7*1000*$C$4*(3*(($F$7*1000)^2)*($C$4^2)+3*$F$7*1000*$C$4*H714*$C$5+(H714^2)*($C$5^2)))/(3*(($F$7*1000)^2)*($C$4^2)*H714*$C$5+(($F$7*1000)^3)*($C$4^3)+3*(H714^2)*($C$5^2)*$F$7*1000*$C$4+(H714^3)*($C$5^3))</f>
        <v>0.4895568259096838</v>
      </c>
      <c r="T714" s="31">
        <f t="shared" ref="T714:T777" si="466">((($F$7*1000)^2)*($C$4^2)*H714*$C$5*N714)/(3*(($F$7*1000)^2)*($C$4^2)*H714*$C$5+(($F$7*1000)^3)*($C$4^3)+3*(H714^2)*($C$5^2)*$F$7*1000*$C$4+(H714^3)*($C$5^3))</f>
        <v>7.5539412222195707E-2</v>
      </c>
      <c r="U714" s="31">
        <f t="shared" ref="U714:U777" si="467">((($F$7*1000)^3)*($C$4^3)*N714)/(3*(($F$7*1000)^2)*($C$4^2)*H714*$C$5+(($F$7*1000)^3)*($C$4^3)+3*(H714^2)*($C$5^2)*$F$7*1000*$C$4+(H714^3)*($C$5^3))</f>
        <v>4.8112193315879972E-2</v>
      </c>
      <c r="V714" s="47">
        <f t="shared" si="437"/>
        <v>4.9411240390901594E-4</v>
      </c>
      <c r="W714" s="31">
        <f t="shared" ref="W714:W777" si="468">($F$7*1000*$C$4)/(H714*$C$5+$F$7*1000*$C$4)</f>
        <v>0.38909477241737006</v>
      </c>
      <c r="X714" s="34">
        <f>(S714*H714*'Propiedades físicas'!$F$5*60*24*365)/(1000000)</f>
        <v>53721.206584493426</v>
      </c>
      <c r="Y714" s="34">
        <f>(U714*H714*'Propiedades físicas'!$F$7*60*24*365)/(1000000)</f>
        <v>1651.0841962592435</v>
      </c>
      <c r="Z714" s="31">
        <f t="shared" si="438"/>
        <v>353.76026000258531</v>
      </c>
      <c r="AA714" s="31">
        <f t="shared" si="454"/>
        <v>3127.357307540613</v>
      </c>
      <c r="AB714" s="31">
        <f t="shared" si="455"/>
        <v>137.64626785601558</v>
      </c>
      <c r="AC714" s="31">
        <f t="shared" si="456"/>
        <v>347.0957895699658</v>
      </c>
      <c r="AD714" s="31">
        <f t="shared" si="453"/>
        <v>53.557443265536754</v>
      </c>
      <c r="AE714" s="31">
        <f t="shared" ref="AE714" si="469">U714*$H714</f>
        <v>34.111545060958903</v>
      </c>
      <c r="AF714" s="31">
        <f t="shared" si="443"/>
        <v>4053.5286132956753</v>
      </c>
      <c r="AG714" s="31">
        <f t="shared" si="444"/>
        <v>8.7272175368947144E-2</v>
      </c>
      <c r="AH714" s="31">
        <f t="shared" si="445"/>
        <v>0.77151479757236763</v>
      </c>
      <c r="AI714" s="31">
        <f t="shared" si="445"/>
        <v>3.3957147213549296E-2</v>
      </c>
      <c r="AJ714" s="31">
        <f t="shared" si="445"/>
        <v>8.5628059570489509E-2</v>
      </c>
      <c r="AK714" s="31">
        <f t="shared" si="445"/>
        <v>1.3212548466999098E-2</v>
      </c>
      <c r="AL714" s="31">
        <f t="shared" si="445"/>
        <v>8.4152718076473381E-3</v>
      </c>
      <c r="AM714" s="31">
        <f t="shared" si="446"/>
        <v>1</v>
      </c>
      <c r="AN714" s="31">
        <f>(Z714*'Propiedades físicas'!$F$4)/1000</f>
        <v>311.0896974410735</v>
      </c>
      <c r="AO714" s="31">
        <f>(AA714*'Propiedades físicas'!$F$6)/1000</f>
        <v>100.20052813360124</v>
      </c>
      <c r="AP714" s="31">
        <f>(AB714*'Propiedades físicas'!$F$9)/1000</f>
        <v>84.920864953768799</v>
      </c>
      <c r="AQ714" s="31">
        <f>(AC714*'Propiedades físicas'!$F$5)/1000</f>
        <v>102.20929715466785</v>
      </c>
      <c r="AR714" s="31">
        <f>(AD714*'Propiedades físicas'!$F$8)/1000</f>
        <v>18.987184786498084</v>
      </c>
      <c r="AS714" s="31">
        <f>(AE714*'Propiedades físicas'!$F$7)/1000</f>
        <v>3.1413321846637055</v>
      </c>
      <c r="AT714" s="31">
        <f t="shared" si="447"/>
        <v>620.5489046542732</v>
      </c>
      <c r="AU714" s="31">
        <f t="shared" si="448"/>
        <v>0.50131374837312959</v>
      </c>
      <c r="AV714" s="31">
        <f t="shared" si="452"/>
        <v>0.16147080009661127</v>
      </c>
      <c r="AW714" s="31">
        <f t="shared" si="452"/>
        <v>0.13684798138686718</v>
      </c>
      <c r="AX714" s="31">
        <f t="shared" si="452"/>
        <v>0.16470788424259936</v>
      </c>
      <c r="AY714" s="31">
        <f t="shared" si="449"/>
        <v>3.0597402789835599E-2</v>
      </c>
      <c r="AZ714" s="31">
        <f t="shared" si="449"/>
        <v>5.0621831109569646E-3</v>
      </c>
      <c r="BA714" s="31">
        <f t="shared" si="450"/>
        <v>0.99999999999999989</v>
      </c>
      <c r="BB714" s="34">
        <f>AU714*'Propiedades físicas'!$C$4+'Diseño reactor'!AV714*'Propiedades físicas'!$C$5+'Diseño reactor'!AW714*'Propiedades físicas'!$C$8+'Diseño reactor'!AX714*'Propiedades físicas'!$C$9+'Diseño reactor'!AY714*'Propiedades físicas'!$C$7+'Diseño reactor'!AZ714*'Propiedades físicas'!$C$6</f>
        <v>876.70894822046444</v>
      </c>
      <c r="BC714" s="45">
        <f>AU714*'Propiedades físicas'!$L$4+'Diseño reactor'!AV714*'Propiedades físicas'!$L$5+'Diseño reactor'!AW714*'Propiedades físicas'!$L$8+AX714*'Propiedades físicas'!$L$9+'Diseño reactor'!AY714*'Propiedades físicas'!$L$7+'Diseño reactor'!AZ714*'Propiedades físicas'!$L$6</f>
        <v>1.9782420711227022</v>
      </c>
      <c r="BD714" s="29">
        <f t="shared" ref="BD714:BD777" si="470">((-$F$19)*V714*($F$7*1000))/(H714*(BB714/1000)*BC714)</f>
        <v>3.6647089301371989</v>
      </c>
      <c r="BE714" s="58">
        <f t="shared" ref="BE714:BE777" si="471">BD714+$F$20+((BP714*60)/(H714*(BB714/1000)*BC714))</f>
        <v>43.691527009746686</v>
      </c>
      <c r="BF714" s="30">
        <f>AU714*'Propiedades físicas'!$I$4+'Diseño reactor'!AV714*'Propiedades físicas'!$I$5+'Diseño reactor'!AW714*'Propiedades físicas'!$I$8+'Diseño reactor'!AX714*'Propiedades físicas'!$I$9+'Diseño reactor'!AY714*'Propiedades físicas'!$I$7+'Diseño reactor'!AZ714*'Propiedades físicas'!$I$6</f>
        <v>1.9367403883691479E-2</v>
      </c>
      <c r="BG714" s="24">
        <f>AU714*'Propiedades físicas'!$O$4+'Diseño reactor'!AV714*'Propiedades físicas'!$O$5+'Diseño reactor'!AW714*'Propiedades físicas'!$O$8+'Diseño reactor'!AX714*'Propiedades físicas'!$O$9+'Diseño reactor'!AY714*'Propiedades físicas'!$O$7+'Diseño reactor'!AZ714*'Propiedades físicas'!$O$6</f>
        <v>0.14820569953198875</v>
      </c>
      <c r="BH714" s="54">
        <f t="shared" ref="BH714:BH777" si="472">(BB714*($F$33^2)*$F$34)/BF714</f>
        <v>42500.910045397737</v>
      </c>
      <c r="BI714" s="34">
        <f t="shared" si="451"/>
        <v>258.51511306334157</v>
      </c>
      <c r="BJ714" s="27">
        <f t="shared" ref="BJ714:BJ777" si="473">$F$43*(BH714^$F$44)*(BI714^$F$45)</f>
        <v>4810.0820907339175</v>
      </c>
      <c r="BK714" s="34">
        <f t="shared" ref="BK714:BK777" si="474">(BJ714*BG714)/$F$16</f>
        <v>548.37044697193176</v>
      </c>
      <c r="BL714" s="27">
        <f t="shared" ref="BL714:BL777" si="475">1/((1/BK714)+(1/$F$61))</f>
        <v>104.95160513219548</v>
      </c>
      <c r="BM714" s="34">
        <f t="shared" ref="BM714:BM777" si="476">($F$33*($F$34^2))/9.8</f>
        <v>1.1054421768707483</v>
      </c>
      <c r="BN714" s="45">
        <f t="shared" ref="BN714:BN777" si="477">((((H714/60)*(BB714/1000)*BC714*($F$20-$F$4)+(((-$F$19)*V714*($F$7*1000))/60)))/(-BL714*$F$46/1000))+$F$4</f>
        <v>654.0694358975785</v>
      </c>
      <c r="BO714" s="45">
        <f t="shared" ref="BO714:BO777" si="478">((-$F$19)*V714*($F$7*1000)/60)+BP714</f>
        <v>81.802943326508313</v>
      </c>
      <c r="BP714" s="66">
        <f t="shared" ref="BP714:BP777" si="479">($F$35*($F$33^5)*($F$34^3)*BB714)/1000</f>
        <v>6.6978579323378789</v>
      </c>
    </row>
    <row r="715" spans="8:68">
      <c r="H715" s="68">
        <v>710</v>
      </c>
      <c r="I715" s="31">
        <f>('Propiedades físicas'!$C$10*'Diseño reactor'!H715)/1000</f>
        <v>621.42414993587283</v>
      </c>
      <c r="J715" s="31">
        <f t="shared" si="457"/>
        <v>0.73379832445690496</v>
      </c>
      <c r="K715" s="31">
        <f>(I715*1000)/'Propiedades físicas'!$F$10</f>
        <v>4059.2458609872069</v>
      </c>
      <c r="L715" s="31">
        <f t="shared" si="458"/>
        <v>579.89226585531526</v>
      </c>
      <c r="M715" s="31">
        <f t="shared" si="459"/>
        <v>3479.3535951318913</v>
      </c>
      <c r="N715" s="31">
        <f t="shared" si="460"/>
        <v>0.81674967021875389</v>
      </c>
      <c r="O715" s="32">
        <f t="shared" si="461"/>
        <v>4.9004980213125231</v>
      </c>
      <c r="P715" s="33">
        <f t="shared" si="462"/>
        <v>0.49923023171710162</v>
      </c>
      <c r="Q715" s="31">
        <f t="shared" si="463"/>
        <v>4.4115517487256888</v>
      </c>
      <c r="R715" s="31">
        <f t="shared" si="464"/>
        <v>0.19408064507134479</v>
      </c>
      <c r="S715" s="31">
        <f t="shared" si="465"/>
        <v>0.4889462725868341</v>
      </c>
      <c r="T715" s="31">
        <f t="shared" si="466"/>
        <v>7.5450752775433283E-2</v>
      </c>
      <c r="U715" s="31">
        <f t="shared" si="467"/>
        <v>4.7988040654874241E-2</v>
      </c>
      <c r="V715" s="47">
        <f t="shared" ref="V715:V778" si="480">$C$4*P715/$C$5</f>
        <v>4.9438333626353756E-4</v>
      </c>
      <c r="W715" s="31">
        <f t="shared" si="468"/>
        <v>0.38875980007020949</v>
      </c>
      <c r="X715" s="34">
        <f>(S715*H715*'Propiedades físicas'!$F$5*60*24*365)/(1000000)</f>
        <v>53729.883797029004</v>
      </c>
      <c r="Y715" s="34">
        <f>(U715*H715*'Propiedades físicas'!$F$7*60*24*365)/(1000000)</f>
        <v>1649.1463441222963</v>
      </c>
      <c r="Z715" s="31">
        <f t="shared" ref="Z715:Z778" si="481">P715*$H715</f>
        <v>354.45346451914213</v>
      </c>
      <c r="AA715" s="31">
        <f t="shared" ref="AA715:AD778" si="482">Q715*$H715</f>
        <v>3132.2017415952391</v>
      </c>
      <c r="AB715" s="31">
        <f t="shared" si="482"/>
        <v>137.79725800065481</v>
      </c>
      <c r="AC715" s="31">
        <f t="shared" si="482"/>
        <v>347.1518535366522</v>
      </c>
      <c r="AD715" s="31">
        <f t="shared" si="482"/>
        <v>53.57003447055763</v>
      </c>
      <c r="AE715" s="31">
        <f t="shared" ref="AE715:AE778" si="483">U715*$H715</f>
        <v>34.071508864960713</v>
      </c>
      <c r="AF715" s="31">
        <f t="shared" ref="AF715:AF778" si="484">Z715+AA715+AB715+AC715+AD715+AE715</f>
        <v>4059.2458609872069</v>
      </c>
      <c r="AG715" s="31">
        <f t="shared" ref="AG715:AG778" si="485">Z715/AF715</f>
        <v>8.7320028561398644E-2</v>
      </c>
      <c r="AH715" s="31">
        <f t="shared" ref="AH715:AK778" si="486">AA715/$AF715</f>
        <v>0.77162158904892963</v>
      </c>
      <c r="AI715" s="31">
        <f t="shared" si="486"/>
        <v>3.394651684565432E-2</v>
      </c>
      <c r="AJ715" s="31">
        <f t="shared" si="486"/>
        <v>8.5521268093927433E-2</v>
      </c>
      <c r="AK715" s="31">
        <f t="shared" si="486"/>
        <v>1.3197041101996571E-2</v>
      </c>
      <c r="AL715" s="31">
        <f t="shared" ref="AL715:AL778" si="487">AE715/$AF715</f>
        <v>8.3935563480933215E-3</v>
      </c>
      <c r="AM715" s="31">
        <f t="shared" ref="AM715:AM778" si="488">AG715+AH715+AI715+AJ715+AK715+AL715</f>
        <v>1</v>
      </c>
      <c r="AN715" s="31">
        <f>(Z715*'Propiedades físicas'!$F$4)/1000</f>
        <v>311.69928762884319</v>
      </c>
      <c r="AO715" s="31">
        <f>(AA715*'Propiedades físicas'!$F$6)/1000</f>
        <v>100.35574380071145</v>
      </c>
      <c r="AP715" s="31">
        <f>(AB715*'Propiedades físicas'!$F$9)/1000</f>
        <v>85.014018323503976</v>
      </c>
      <c r="AQ715" s="31">
        <f>(AC715*'Propiedades físicas'!$F$5)/1000</f>
        <v>102.22580631093798</v>
      </c>
      <c r="AR715" s="31">
        <f>(AD715*'Propiedades físicas'!$F$8)/1000</f>
        <v>18.991648620502083</v>
      </c>
      <c r="AS715" s="31">
        <f>(AE715*'Propiedades físicas'!$F$7)/1000</f>
        <v>3.1376452513742321</v>
      </c>
      <c r="AT715" s="31">
        <f t="shared" ref="AT715:AT778" si="489">AN715+AO715+AP715+AQ715+AR715+AS715</f>
        <v>621.42414993587306</v>
      </c>
      <c r="AU715" s="31">
        <f t="shared" ref="AU715:AU778" si="490">AN715/$AT715</f>
        <v>0.50158862937819293</v>
      </c>
      <c r="AV715" s="31">
        <f t="shared" si="452"/>
        <v>0.16149315054953611</v>
      </c>
      <c r="AW715" s="31">
        <f t="shared" si="452"/>
        <v>0.13680514079196451</v>
      </c>
      <c r="AX715" s="31">
        <f t="shared" si="452"/>
        <v>0.16450246795443502</v>
      </c>
      <c r="AY715" s="31">
        <f t="shared" si="452"/>
        <v>3.0561491088593674E-2</v>
      </c>
      <c r="AZ715" s="31">
        <f t="shared" si="452"/>
        <v>5.0491202372775776E-3</v>
      </c>
      <c r="BA715" s="31">
        <f t="shared" ref="BA715:BA778" si="491">AU715+AV715+AW715+AX715+AY715+AZ715</f>
        <v>0.99999999999999978</v>
      </c>
      <c r="BB715" s="34">
        <f>AU715*'Propiedades físicas'!$C$4+'Diseño reactor'!AV715*'Propiedades físicas'!$C$5+'Diseño reactor'!AW715*'Propiedades físicas'!$C$8+'Diseño reactor'!AX715*'Propiedades físicas'!$C$9+'Diseño reactor'!AY715*'Propiedades físicas'!$C$7+'Diseño reactor'!AZ715*'Propiedades físicas'!$C$6</f>
        <v>876.70539997192077</v>
      </c>
      <c r="BC715" s="45">
        <f>AU715*'Propiedades físicas'!$L$4+'Diseño reactor'!AV715*'Propiedades físicas'!$L$5+'Diseño reactor'!AW715*'Propiedades físicas'!$L$8+AX715*'Propiedades físicas'!$L$9+'Diseño reactor'!AY715*'Propiedades físicas'!$L$7+'Diseño reactor'!AZ715*'Propiedades físicas'!$L$6</f>
        <v>1.9784543886946069</v>
      </c>
      <c r="BD715" s="29">
        <f t="shared" si="470"/>
        <v>3.6611758544884148</v>
      </c>
      <c r="BE715" s="58">
        <f t="shared" si="471"/>
        <v>43.687498603902192</v>
      </c>
      <c r="BF715" s="30">
        <f>AU715*'Propiedades físicas'!$I$4+'Diseño reactor'!AV715*'Propiedades físicas'!$I$5+'Diseño reactor'!AW715*'Propiedades físicas'!$I$8+'Diseño reactor'!AX715*'Propiedades físicas'!$I$9+'Diseño reactor'!AY715*'Propiedades físicas'!$I$7+'Diseño reactor'!AZ715*'Propiedades físicas'!$I$6</f>
        <v>1.9368992655861495E-2</v>
      </c>
      <c r="BG715" s="24">
        <f>AU715*'Propiedades físicas'!$O$4+'Diseño reactor'!AV715*'Propiedades físicas'!$O$5+'Diseño reactor'!AW715*'Propiedades físicas'!$O$8+'Diseño reactor'!AX715*'Propiedades físicas'!$O$9+'Diseño reactor'!AY715*'Propiedades físicas'!$O$7+'Diseño reactor'!AZ715*'Propiedades físicas'!$O$6</f>
        <v>0.14821423154387398</v>
      </c>
      <c r="BH715" s="54">
        <f t="shared" si="472"/>
        <v>42497.251844092585</v>
      </c>
      <c r="BI715" s="34">
        <f t="shared" ref="BI715:BI778" si="492">(BC715*BF715)/(BG715/1000)</f>
        <v>258.54918333695372</v>
      </c>
      <c r="BJ715" s="27">
        <f t="shared" si="473"/>
        <v>4810.0173621133854</v>
      </c>
      <c r="BK715" s="34">
        <f t="shared" si="474"/>
        <v>548.39463618332854</v>
      </c>
      <c r="BL715" s="27">
        <f t="shared" si="475"/>
        <v>104.95249113746846</v>
      </c>
      <c r="BM715" s="34">
        <f t="shared" si="476"/>
        <v>1.1054421768707483</v>
      </c>
      <c r="BN715" s="45">
        <f t="shared" si="477"/>
        <v>655.15346142929025</v>
      </c>
      <c r="BO715" s="45">
        <f t="shared" si="478"/>
        <v>81.844097936579828</v>
      </c>
      <c r="BP715" s="66">
        <f t="shared" si="479"/>
        <v>6.6978308245221072</v>
      </c>
    </row>
    <row r="716" spans="8:68">
      <c r="H716" s="68">
        <v>711</v>
      </c>
      <c r="I716" s="31">
        <f>('Propiedades físicas'!$C$10*'Diseño reactor'!H716)/1000</f>
        <v>622.29939521747269</v>
      </c>
      <c r="J716" s="31">
        <f t="shared" si="457"/>
        <v>0.73276625930295713</v>
      </c>
      <c r="K716" s="31">
        <f>(I716*1000)/'Propiedades físicas'!$F$10</f>
        <v>4064.9631086787381</v>
      </c>
      <c r="L716" s="31">
        <f t="shared" si="458"/>
        <v>580.70901552553403</v>
      </c>
      <c r="M716" s="31">
        <f t="shared" si="459"/>
        <v>3484.2540931532039</v>
      </c>
      <c r="N716" s="31">
        <f t="shared" si="460"/>
        <v>0.81674967021875389</v>
      </c>
      <c r="O716" s="32">
        <f t="shared" si="461"/>
        <v>4.9004980213125231</v>
      </c>
      <c r="P716" s="33">
        <f t="shared" si="462"/>
        <v>0.49950334961067272</v>
      </c>
      <c r="Q716" s="31">
        <f t="shared" si="463"/>
        <v>4.4121608556682945</v>
      </c>
      <c r="R716" s="31">
        <f t="shared" si="464"/>
        <v>0.19401979036361944</v>
      </c>
      <c r="S716" s="31">
        <f t="shared" si="465"/>
        <v>0.48833716564422863</v>
      </c>
      <c r="T716" s="31">
        <f t="shared" si="466"/>
        <v>7.5362215452776063E-2</v>
      </c>
      <c r="U716" s="31">
        <f t="shared" si="467"/>
        <v>4.7864314791685715E-2</v>
      </c>
      <c r="V716" s="47">
        <f t="shared" si="480"/>
        <v>4.9465380252707394E-4</v>
      </c>
      <c r="W716" s="31">
        <f t="shared" si="468"/>
        <v>0.38842540398346492</v>
      </c>
      <c r="X716" s="34">
        <f>(S716*H716*'Propiedades físicas'!$F$5*60*24*365)/(1000000)</f>
        <v>53738.531180035839</v>
      </c>
      <c r="Y716" s="34">
        <f>(U716*H716*'Propiedades físicas'!$F$7*60*24*365)/(1000000)</f>
        <v>1647.211161283059</v>
      </c>
      <c r="Z716" s="31">
        <f t="shared" si="481"/>
        <v>355.1468815731883</v>
      </c>
      <c r="AA716" s="31">
        <f t="shared" si="482"/>
        <v>3137.0463683801572</v>
      </c>
      <c r="AB716" s="31">
        <f t="shared" si="482"/>
        <v>137.94807094853343</v>
      </c>
      <c r="AC716" s="31">
        <f t="shared" si="482"/>
        <v>347.20772477304655</v>
      </c>
      <c r="AD716" s="31">
        <f t="shared" si="482"/>
        <v>53.582535186923778</v>
      </c>
      <c r="AE716" s="31">
        <f t="shared" si="483"/>
        <v>34.031527816888541</v>
      </c>
      <c r="AF716" s="31">
        <f t="shared" si="484"/>
        <v>4064.9631086787381</v>
      </c>
      <c r="AG716" s="31">
        <f t="shared" si="485"/>
        <v>8.736779943093359E-2</v>
      </c>
      <c r="AH716" s="31">
        <f t="shared" si="486"/>
        <v>0.77172812754008291</v>
      </c>
      <c r="AI716" s="31">
        <f t="shared" si="486"/>
        <v>3.3935872789106716E-2</v>
      </c>
      <c r="AJ716" s="31">
        <f t="shared" si="486"/>
        <v>8.5414729602774131E-2</v>
      </c>
      <c r="AK716" s="31">
        <f t="shared" si="486"/>
        <v>1.3181555097640249E-2</v>
      </c>
      <c r="AL716" s="31">
        <f t="shared" si="487"/>
        <v>8.3719155394623088E-3</v>
      </c>
      <c r="AM716" s="31">
        <f t="shared" si="488"/>
        <v>1</v>
      </c>
      <c r="AN716" s="31">
        <f>(Z716*'Propiedades físicas'!$F$4)/1000</f>
        <v>312.30906471783032</v>
      </c>
      <c r="AO716" s="31">
        <f>(AA716*'Propiedades físicas'!$F$6)/1000</f>
        <v>100.51096564290023</v>
      </c>
      <c r="AP716" s="31">
        <f>(AB716*'Propiedades físicas'!$F$9)/1000</f>
        <v>85.10706237169768</v>
      </c>
      <c r="AQ716" s="31">
        <f>(AC716*'Propiedades físicas'!$F$5)/1000</f>
        <v>102.24225871391903</v>
      </c>
      <c r="AR716" s="31">
        <f>(AD716*'Propiedades físicas'!$F$8)/1000</f>
        <v>18.99608037446821</v>
      </c>
      <c r="AS716" s="31">
        <f>(AE716*'Propiedades físicas'!$F$7)/1000</f>
        <v>3.1339633966572662</v>
      </c>
      <c r="AT716" s="31">
        <f t="shared" si="489"/>
        <v>622.29939521747269</v>
      </c>
      <c r="AU716" s="31">
        <f t="shared" si="490"/>
        <v>0.50186303749931949</v>
      </c>
      <c r="AV716" s="31">
        <f t="shared" ref="AV716:AY779" si="493">AO716/$AT716</f>
        <v>0.16151544805499132</v>
      </c>
      <c r="AW716" s="31">
        <f t="shared" si="493"/>
        <v>0.13676224503151835</v>
      </c>
      <c r="AX716" s="31">
        <f t="shared" si="493"/>
        <v>0.16429753829053426</v>
      </c>
      <c r="AY716" s="31">
        <f t="shared" si="493"/>
        <v>3.0525628853985499E-2</v>
      </c>
      <c r="AZ716" s="31">
        <f t="shared" ref="AZ716:AZ779" si="494">AS716/$AT716</f>
        <v>5.0361022696511727E-3</v>
      </c>
      <c r="BA716" s="31">
        <f t="shared" si="491"/>
        <v>1</v>
      </c>
      <c r="BB716" s="34">
        <f>AU716*'Propiedades físicas'!$C$4+'Diseño reactor'!AV716*'Propiedades físicas'!$C$5+'Diseño reactor'!AW716*'Propiedades físicas'!$C$8+'Diseño reactor'!AX716*'Propiedades físicas'!$C$9+'Diseño reactor'!AY716*'Propiedades físicas'!$C$7+'Diseño reactor'!AZ716*'Propiedades físicas'!$C$6</f>
        <v>876.70186319203037</v>
      </c>
      <c r="BC716" s="45">
        <f>AU716*'Propiedades físicas'!$L$4+'Diseño reactor'!AV716*'Propiedades físicas'!$L$5+'Diseño reactor'!AW716*'Propiedades físicas'!$L$8+AX716*'Propiedades físicas'!$L$9+'Diseño reactor'!AY716*'Propiedades físicas'!$L$7+'Diseño reactor'!AZ716*'Propiedades físicas'!$L$6</f>
        <v>1.9786663252846586</v>
      </c>
      <c r="BD716" s="29">
        <f t="shared" si="470"/>
        <v>3.6576495944793881</v>
      </c>
      <c r="BE716" s="58">
        <f t="shared" si="471"/>
        <v>43.683478477273589</v>
      </c>
      <c r="BF716" s="30">
        <f>AU716*'Propiedades físicas'!$I$4+'Diseño reactor'!AV716*'Propiedades físicas'!$I$5+'Diseño reactor'!AW716*'Propiedades físicas'!$I$8+'Diseño reactor'!AX716*'Propiedades físicas'!$I$9+'Diseño reactor'!AY716*'Propiedades físicas'!$I$7+'Diseño reactor'!AZ716*'Propiedades físicas'!$I$6</f>
        <v>1.9370576455282822E-2</v>
      </c>
      <c r="BG716" s="24">
        <f>AU716*'Propiedades físicas'!$O$4+'Diseño reactor'!AV716*'Propiedades físicas'!$O$5+'Diseño reactor'!AW716*'Propiedades físicas'!$O$8+'Diseño reactor'!AX716*'Propiedades físicas'!$O$9+'Diseño reactor'!AY716*'Propiedades físicas'!$O$7+'Diseño reactor'!AZ716*'Propiedades físicas'!$O$6</f>
        <v>0.1482227517781399</v>
      </c>
      <c r="BH716" s="54">
        <f t="shared" si="472"/>
        <v>42493.60570757294</v>
      </c>
      <c r="BI716" s="34">
        <f t="shared" si="492"/>
        <v>258.58315861514484</v>
      </c>
      <c r="BJ716" s="27">
        <f t="shared" si="473"/>
        <v>4809.9529041810983</v>
      </c>
      <c r="BK716" s="34">
        <f t="shared" si="474"/>
        <v>548.41881183152157</v>
      </c>
      <c r="BL716" s="27">
        <f t="shared" si="475"/>
        <v>104.95337658279908</v>
      </c>
      <c r="BM716" s="34">
        <f t="shared" si="476"/>
        <v>1.1054421768707483</v>
      </c>
      <c r="BN716" s="45">
        <f t="shared" si="477"/>
        <v>656.2377368614425</v>
      </c>
      <c r="BO716" s="45">
        <f t="shared" si="478"/>
        <v>81.885181788439482</v>
      </c>
      <c r="BP716" s="66">
        <f t="shared" si="479"/>
        <v>6.6978038043242503</v>
      </c>
    </row>
    <row r="717" spans="8:68">
      <c r="H717" s="68">
        <v>712</v>
      </c>
      <c r="I717" s="31">
        <f>('Propiedades físicas'!$C$10*'Diseño reactor'!H717)/1000</f>
        <v>623.17464049907255</v>
      </c>
      <c r="J717" s="31">
        <f t="shared" si="457"/>
        <v>0.7317370932084305</v>
      </c>
      <c r="K717" s="31">
        <f>(I717*1000)/'Propiedades físicas'!$F$10</f>
        <v>4070.6803563702692</v>
      </c>
      <c r="L717" s="31">
        <f t="shared" si="458"/>
        <v>581.52576519575268</v>
      </c>
      <c r="M717" s="31">
        <f t="shared" si="459"/>
        <v>3489.1545911745161</v>
      </c>
      <c r="N717" s="31">
        <f t="shared" si="460"/>
        <v>0.81674967021875378</v>
      </c>
      <c r="O717" s="32">
        <f t="shared" si="461"/>
        <v>4.9004980213125222</v>
      </c>
      <c r="P717" s="33">
        <f t="shared" si="462"/>
        <v>0.49977599805722689</v>
      </c>
      <c r="Q717" s="31">
        <f t="shared" si="463"/>
        <v>4.4127685211627741</v>
      </c>
      <c r="R717" s="31">
        <f t="shared" si="464"/>
        <v>0.19395885806719962</v>
      </c>
      <c r="S717" s="31">
        <f t="shared" si="465"/>
        <v>0.48772950014974781</v>
      </c>
      <c r="T717" s="31">
        <f t="shared" si="466"/>
        <v>7.5273800200433796E-2</v>
      </c>
      <c r="U717" s="31">
        <f t="shared" si="467"/>
        <v>4.7741013893893541E-2</v>
      </c>
      <c r="V717" s="47">
        <f t="shared" si="480"/>
        <v>4.9492380390133155E-4</v>
      </c>
      <c r="W717" s="31">
        <f t="shared" si="468"/>
        <v>0.38809158267138377</v>
      </c>
      <c r="X717" s="34">
        <f>(S717*H717*'Propiedades físicas'!$F$5*60*24*365)/(1000000)</f>
        <v>53747.148861584552</v>
      </c>
      <c r="Y717" s="34">
        <f>(U717*H717*'Propiedades físicas'!$F$7*60*24*365)/(1000000)</f>
        <v>1645.2786465658255</v>
      </c>
      <c r="Z717" s="31">
        <f t="shared" si="481"/>
        <v>355.84051061674552</v>
      </c>
      <c r="AA717" s="31">
        <f t="shared" si="482"/>
        <v>3141.8911870678953</v>
      </c>
      <c r="AB717" s="31">
        <f t="shared" si="482"/>
        <v>138.09870694384614</v>
      </c>
      <c r="AC717" s="31">
        <f t="shared" si="482"/>
        <v>347.26340410662044</v>
      </c>
      <c r="AD717" s="31">
        <f t="shared" si="482"/>
        <v>53.594945742708866</v>
      </c>
      <c r="AE717" s="31">
        <f t="shared" si="483"/>
        <v>33.991601892452202</v>
      </c>
      <c r="AF717" s="31">
        <f t="shared" si="484"/>
        <v>4070.6803563702683</v>
      </c>
      <c r="AG717" s="31">
        <f t="shared" si="485"/>
        <v>8.7415488189802326E-2</v>
      </c>
      <c r="AH717" s="31">
        <f t="shared" si="486"/>
        <v>0.77183441390850127</v>
      </c>
      <c r="AI717" s="31">
        <f t="shared" si="486"/>
        <v>3.3925215161572049E-2</v>
      </c>
      <c r="AJ717" s="31">
        <f t="shared" si="486"/>
        <v>8.5308443234355838E-2</v>
      </c>
      <c r="AK717" s="31">
        <f t="shared" si="486"/>
        <v>1.3166090444521722E-2</v>
      </c>
      <c r="AL717" s="31">
        <f t="shared" si="487"/>
        <v>8.3503490612467854E-3</v>
      </c>
      <c r="AM717" s="31">
        <f t="shared" si="488"/>
        <v>1</v>
      </c>
      <c r="AN717" s="31">
        <f>(Z717*'Propiedades físicas'!$F$4)/1000</f>
        <v>312.91902822615367</v>
      </c>
      <c r="AO717" s="31">
        <f>(AA717*'Propiedades físicas'!$F$6)/1000</f>
        <v>100.66619363365537</v>
      </c>
      <c r="AP717" s="31">
        <f>(AB717*'Propiedades físicas'!$F$9)/1000</f>
        <v>85.199997249005875</v>
      </c>
      <c r="AQ717" s="31">
        <f>(AC717*'Propiedades físicas'!$F$5)/1000</f>
        <v>102.25865460727654</v>
      </c>
      <c r="AR717" s="31">
        <f>(AD717*'Propiedades físicas'!$F$8)/1000</f>
        <v>19.000480164705138</v>
      </c>
      <c r="AS717" s="31">
        <f>(AE717*'Propiedades físicas'!$F$7)/1000</f>
        <v>3.1302866182759237</v>
      </c>
      <c r="AT717" s="31">
        <f t="shared" si="489"/>
        <v>623.17464049907255</v>
      </c>
      <c r="AU717" s="31">
        <f t="shared" si="490"/>
        <v>0.5021369739557292</v>
      </c>
      <c r="AV717" s="31">
        <f t="shared" si="493"/>
        <v>0.16153769279352628</v>
      </c>
      <c r="AW717" s="31">
        <f t="shared" si="493"/>
        <v>0.13671929457972332</v>
      </c>
      <c r="AX717" s="31">
        <f t="shared" si="493"/>
        <v>0.16409309359152063</v>
      </c>
      <c r="AY717" s="31">
        <f t="shared" si="493"/>
        <v>3.0489816064223196E-2</v>
      </c>
      <c r="AZ717" s="31">
        <f t="shared" si="494"/>
        <v>5.0231290152773509E-3</v>
      </c>
      <c r="BA717" s="31">
        <f t="shared" si="491"/>
        <v>0.99999999999999989</v>
      </c>
      <c r="BB717" s="34">
        <f>AU717*'Propiedades físicas'!$C$4+'Diseño reactor'!AV717*'Propiedades físicas'!$C$5+'Diseño reactor'!AW717*'Propiedades físicas'!$C$8+'Diseño reactor'!AX717*'Propiedades físicas'!$C$9+'Diseño reactor'!AY717*'Propiedades físicas'!$C$7+'Diseño reactor'!AZ717*'Propiedades físicas'!$C$6</f>
        <v>876.69833783371962</v>
      </c>
      <c r="BC717" s="45">
        <f>AU717*'Propiedades físicas'!$L$4+'Diseño reactor'!AV717*'Propiedades físicas'!$L$5+'Diseño reactor'!AW717*'Propiedades físicas'!$L$8+AX717*'Propiedades físicas'!$L$9+'Diseño reactor'!AY717*'Propiedades físicas'!$L$7+'Diseño reactor'!AZ717*'Propiedades físicas'!$L$6</f>
        <v>1.978877881890502</v>
      </c>
      <c r="BD717" s="29">
        <f t="shared" si="470"/>
        <v>3.6541301304360427</v>
      </c>
      <c r="BE717" s="58">
        <f t="shared" si="471"/>
        <v>43.679466603813353</v>
      </c>
      <c r="BF717" s="30">
        <f>AU717*'Propiedades físicas'!$I$4+'Diseño reactor'!AV717*'Propiedades físicas'!$I$5+'Diseño reactor'!AW717*'Propiedades físicas'!$I$8+'Diseño reactor'!AX717*'Propiedades físicas'!$I$9+'Diseño reactor'!AY717*'Propiedades físicas'!$I$7+'Diseño reactor'!AZ717*'Propiedades físicas'!$I$6</f>
        <v>1.9372155301649513E-2</v>
      </c>
      <c r="BG717" s="24">
        <f>AU717*'Propiedades físicas'!$O$4+'Diseño reactor'!AV717*'Propiedades físicas'!$O$5+'Diseño reactor'!AW717*'Propiedades físicas'!$O$8+'Diseño reactor'!AX717*'Propiedades físicas'!$O$9+'Diseño reactor'!AY717*'Propiedades físicas'!$O$7+'Diseño reactor'!AZ717*'Propiedades físicas'!$O$6</f>
        <v>0.14823126025346667</v>
      </c>
      <c r="BH717" s="54">
        <f t="shared" si="472"/>
        <v>42489.971584594365</v>
      </c>
      <c r="BI717" s="34">
        <f t="shared" si="492"/>
        <v>258.61703924955674</v>
      </c>
      <c r="BJ717" s="27">
        <f t="shared" si="473"/>
        <v>4809.8887157086892</v>
      </c>
      <c r="BK717" s="34">
        <f t="shared" si="474"/>
        <v>548.44297385263633</v>
      </c>
      <c r="BL717" s="27">
        <f t="shared" si="475"/>
        <v>104.95426146596117</v>
      </c>
      <c r="BM717" s="34">
        <f t="shared" si="476"/>
        <v>1.1054421768707483</v>
      </c>
      <c r="BN717" s="45">
        <f t="shared" si="477"/>
        <v>657.32226151937982</v>
      </c>
      <c r="BO717" s="45">
        <f t="shared" si="478"/>
        <v>81.926195064387073</v>
      </c>
      <c r="BP717" s="66">
        <f t="shared" si="479"/>
        <v>6.6977768713846775</v>
      </c>
    </row>
    <row r="718" spans="8:68">
      <c r="H718" s="68">
        <v>713</v>
      </c>
      <c r="I718" s="31">
        <f>('Propiedades físicas'!$C$10*'Diseño reactor'!H718)/1000</f>
        <v>624.0498857806723</v>
      </c>
      <c r="J718" s="31">
        <f t="shared" si="457"/>
        <v>0.73071081397531912</v>
      </c>
      <c r="K718" s="31">
        <f>(I718*1000)/'Propiedades físicas'!$F$10</f>
        <v>4076.3976040618004</v>
      </c>
      <c r="L718" s="31">
        <f t="shared" si="458"/>
        <v>582.34251486597145</v>
      </c>
      <c r="M718" s="31">
        <f t="shared" si="459"/>
        <v>3494.0550891958287</v>
      </c>
      <c r="N718" s="31">
        <f t="shared" si="460"/>
        <v>0.81674967021875378</v>
      </c>
      <c r="O718" s="32">
        <f t="shared" si="461"/>
        <v>4.9004980213125231</v>
      </c>
      <c r="P718" s="33">
        <f t="shared" si="462"/>
        <v>0.50004817826608416</v>
      </c>
      <c r="Q718" s="31">
        <f t="shared" si="463"/>
        <v>4.4133747501195559</v>
      </c>
      <c r="R718" s="31">
        <f t="shared" si="464"/>
        <v>0.19389784885088165</v>
      </c>
      <c r="S718" s="31">
        <f t="shared" si="465"/>
        <v>0.48712327119296717</v>
      </c>
      <c r="T718" s="31">
        <f t="shared" si="466"/>
        <v>7.5185506963278415E-2</v>
      </c>
      <c r="U718" s="31">
        <f t="shared" si="467"/>
        <v>4.7618136138509584E-2</v>
      </c>
      <c r="V718" s="47">
        <f t="shared" si="480"/>
        <v>4.9519334158388921E-4</v>
      </c>
      <c r="W718" s="31">
        <f t="shared" si="468"/>
        <v>0.38775833465331683</v>
      </c>
      <c r="X718" s="34">
        <f>(S718*H718*'Propiedades físicas'!$F$5*60*24*365)/(1000000)</f>
        <v>53755.736969086422</v>
      </c>
      <c r="Y718" s="34">
        <f>(U718*H718*'Propiedades físicas'!$F$7*60*24*365)/(1000000)</f>
        <v>1643.3487987656465</v>
      </c>
      <c r="Z718" s="31">
        <f t="shared" si="481"/>
        <v>356.534351103718</v>
      </c>
      <c r="AA718" s="31">
        <f t="shared" si="482"/>
        <v>3146.7361968352434</v>
      </c>
      <c r="AB718" s="31">
        <f t="shared" si="482"/>
        <v>138.24916623067861</v>
      </c>
      <c r="AC718" s="31">
        <f t="shared" si="482"/>
        <v>347.31889236058561</v>
      </c>
      <c r="AD718" s="31">
        <f t="shared" si="482"/>
        <v>53.607266464817506</v>
      </c>
      <c r="AE718" s="31">
        <f t="shared" si="483"/>
        <v>33.951731066757333</v>
      </c>
      <c r="AF718" s="31">
        <f t="shared" si="484"/>
        <v>4076.3976040618008</v>
      </c>
      <c r="AG718" s="31">
        <f t="shared" si="485"/>
        <v>8.7463095049526166E-2</v>
      </c>
      <c r="AH718" s="31">
        <f t="shared" si="486"/>
        <v>0.77194044901306369</v>
      </c>
      <c r="AI718" s="31">
        <f t="shared" si="486"/>
        <v>3.3914544080029016E-2</v>
      </c>
      <c r="AJ718" s="31">
        <f t="shared" si="486"/>
        <v>8.5202408129793419E-2</v>
      </c>
      <c r="AK718" s="31">
        <f t="shared" si="486"/>
        <v>1.3150647132998556E-2</v>
      </c>
      <c r="AL718" s="31">
        <f t="shared" si="487"/>
        <v>8.3288565945890992E-3</v>
      </c>
      <c r="AM718" s="31">
        <f t="shared" si="488"/>
        <v>1</v>
      </c>
      <c r="AN718" s="31">
        <f>(Z718*'Propiedades físicas'!$F$4)/1000</f>
        <v>313.52917767358753</v>
      </c>
      <c r="AO718" s="31">
        <f>(AA718*'Propiedades físicas'!$F$6)/1000</f>
        <v>100.8214277466012</v>
      </c>
      <c r="AP718" s="31">
        <f>(AB718*'Propiedades físicas'!$F$9)/1000</f>
        <v>85.292823106017153</v>
      </c>
      <c r="AQ718" s="31">
        <f>(AC718*'Propiedades físicas'!$F$5)/1000</f>
        <v>102.27499423342165</v>
      </c>
      <c r="AR718" s="31">
        <f>(AD718*'Propiedades físicas'!$F$8)/1000</f>
        <v>19.004848107107097</v>
      </c>
      <c r="AS718" s="31">
        <f>(AE718*'Propiedades físicas'!$F$7)/1000</f>
        <v>3.1266149139376829</v>
      </c>
      <c r="AT718" s="31">
        <f t="shared" si="489"/>
        <v>624.04988578067241</v>
      </c>
      <c r="AU718" s="31">
        <f t="shared" si="490"/>
        <v>0.50241043996245516</v>
      </c>
      <c r="AV718" s="31">
        <f t="shared" si="493"/>
        <v>0.16155988494489645</v>
      </c>
      <c r="AW718" s="31">
        <f t="shared" si="493"/>
        <v>0.1366762899080059</v>
      </c>
      <c r="AX718" s="31">
        <f t="shared" si="493"/>
        <v>0.16388913220531709</v>
      </c>
      <c r="AY718" s="31">
        <f t="shared" si="493"/>
        <v>3.0454052696977034E-2</v>
      </c>
      <c r="AZ718" s="31">
        <f t="shared" si="494"/>
        <v>5.0102002823481937E-3</v>
      </c>
      <c r="BA718" s="31">
        <f t="shared" si="491"/>
        <v>0.99999999999999978</v>
      </c>
      <c r="BB718" s="34">
        <f>AU718*'Propiedades físicas'!$C$4+'Diseño reactor'!AV718*'Propiedades físicas'!$C$5+'Diseño reactor'!AW718*'Propiedades físicas'!$C$8+'Diseño reactor'!AX718*'Propiedades físicas'!$C$9+'Diseño reactor'!AY718*'Propiedades físicas'!$C$7+'Diseño reactor'!AZ718*'Propiedades físicas'!$C$6</f>
        <v>876.69482385015033</v>
      </c>
      <c r="BC718" s="45">
        <f>AU718*'Propiedades físicas'!$L$4+'Diseño reactor'!AV718*'Propiedades físicas'!$L$5+'Diseño reactor'!AW718*'Propiedades físicas'!$L$8+AX718*'Propiedades físicas'!$L$9+'Diseño reactor'!AY718*'Propiedades físicas'!$L$7+'Diseño reactor'!AZ718*'Propiedades físicas'!$L$6</f>
        <v>1.9790890595063904</v>
      </c>
      <c r="BD718" s="29">
        <f t="shared" si="470"/>
        <v>3.6506174427596596</v>
      </c>
      <c r="BE718" s="58">
        <f t="shared" si="471"/>
        <v>43.675462957585879</v>
      </c>
      <c r="BF718" s="30">
        <f>AU718*'Propiedades físicas'!$I$4+'Diseño reactor'!AV718*'Propiedades físicas'!$I$5+'Diseño reactor'!AW718*'Propiedades físicas'!$I$8+'Diseño reactor'!AX718*'Propiedades físicas'!$I$9+'Diseño reactor'!AY718*'Propiedades físicas'!$I$7+'Diseño reactor'!AZ718*'Propiedades físicas'!$I$6</f>
        <v>1.9373729214560667E-2</v>
      </c>
      <c r="BG718" s="24">
        <f>AU718*'Propiedades físicas'!$O$4+'Diseño reactor'!AV718*'Propiedades físicas'!$O$5+'Diseño reactor'!AW718*'Propiedades físicas'!$O$8+'Diseño reactor'!AX718*'Propiedades físicas'!$O$9+'Diseño reactor'!AY718*'Propiedades físicas'!$O$7+'Diseño reactor'!AZ718*'Propiedades físicas'!$O$6</f>
        <v>0.14823975698852501</v>
      </c>
      <c r="BH718" s="54">
        <f t="shared" si="472"/>
        <v>42486.349424182015</v>
      </c>
      <c r="BI718" s="34">
        <f t="shared" si="492"/>
        <v>258.65082559022522</v>
      </c>
      <c r="BJ718" s="27">
        <f t="shared" si="473"/>
        <v>4809.8247954743647</v>
      </c>
      <c r="BK718" s="34">
        <f t="shared" si="474"/>
        <v>548.46712218346295</v>
      </c>
      <c r="BL718" s="27">
        <f t="shared" si="475"/>
        <v>104.95514578475346</v>
      </c>
      <c r="BM718" s="34">
        <f t="shared" si="476"/>
        <v>1.1054421768707483</v>
      </c>
      <c r="BN718" s="45">
        <f t="shared" si="477"/>
        <v>658.40703473085114</v>
      </c>
      <c r="BO718" s="45">
        <f t="shared" si="478"/>
        <v>81.967137946096713</v>
      </c>
      <c r="BP718" s="66">
        <f t="shared" si="479"/>
        <v>6.6977500253455533</v>
      </c>
    </row>
    <row r="719" spans="8:68">
      <c r="H719" s="68">
        <v>714</v>
      </c>
      <c r="I719" s="31">
        <f>('Propiedades físicas'!$C$10*'Diseño reactor'!H719)/1000</f>
        <v>624.92513106227216</v>
      </c>
      <c r="J719" s="31">
        <f t="shared" si="457"/>
        <v>0.72968740947395316</v>
      </c>
      <c r="K719" s="31">
        <f>(I719*1000)/'Propiedades físicas'!$F$10</f>
        <v>4082.1148517533315</v>
      </c>
      <c r="L719" s="31">
        <f t="shared" si="458"/>
        <v>583.15926453619022</v>
      </c>
      <c r="M719" s="31">
        <f t="shared" si="459"/>
        <v>3498.9555872171413</v>
      </c>
      <c r="N719" s="31">
        <f t="shared" si="460"/>
        <v>0.81674967021875378</v>
      </c>
      <c r="O719" s="32">
        <f t="shared" si="461"/>
        <v>4.9004980213125231</v>
      </c>
      <c r="P719" s="33">
        <f t="shared" si="462"/>
        <v>0.50031989144241407</v>
      </c>
      <c r="Q719" s="31">
        <f t="shared" si="463"/>
        <v>4.4139795474274814</v>
      </c>
      <c r="R719" s="31">
        <f t="shared" si="464"/>
        <v>0.19383676337955894</v>
      </c>
      <c r="S719" s="31">
        <f t="shared" si="465"/>
        <v>0.48651847388504221</v>
      </c>
      <c r="T719" s="31">
        <f t="shared" si="466"/>
        <v>7.5097335684858865E-2</v>
      </c>
      <c r="U719" s="31">
        <f t="shared" si="467"/>
        <v>4.7495679711921833E-2</v>
      </c>
      <c r="V719" s="47">
        <f t="shared" si="480"/>
        <v>4.9546241676821587E-4</v>
      </c>
      <c r="W719" s="31">
        <f t="shared" si="468"/>
        <v>0.38742565845369581</v>
      </c>
      <c r="X719" s="34">
        <f>(S719*H719*'Propiedades físicas'!$F$5*60*24*365)/(1000000)</f>
        <v>53764.295629297521</v>
      </c>
      <c r="Y719" s="34">
        <f>(U719*H719*'Propiedades físicas'!$F$7*60*24*365)/(1000000)</f>
        <v>1641.4216166486572</v>
      </c>
      <c r="Z719" s="31">
        <f t="shared" si="481"/>
        <v>357.22840248988365</v>
      </c>
      <c r="AA719" s="31">
        <f t="shared" si="482"/>
        <v>3151.5813968632219</v>
      </c>
      <c r="AB719" s="31">
        <f t="shared" si="482"/>
        <v>138.39944905300507</v>
      </c>
      <c r="AC719" s="31">
        <f t="shared" si="482"/>
        <v>347.37419035392014</v>
      </c>
      <c r="AD719" s="31">
        <f t="shared" si="482"/>
        <v>53.619497678989227</v>
      </c>
      <c r="AE719" s="31">
        <f t="shared" si="483"/>
        <v>33.911915314312189</v>
      </c>
      <c r="AF719" s="31">
        <f t="shared" si="484"/>
        <v>4082.1148517533325</v>
      </c>
      <c r="AG719" s="31">
        <f t="shared" si="485"/>
        <v>8.7510620220900559E-2</v>
      </c>
      <c r="AH719" s="31">
        <f t="shared" si="486"/>
        <v>0.77204623370887471</v>
      </c>
      <c r="AI719" s="31">
        <f t="shared" si="486"/>
        <v>3.3903859660773715E-2</v>
      </c>
      <c r="AJ719" s="31">
        <f t="shared" si="486"/>
        <v>8.5096623433982374E-2</v>
      </c>
      <c r="AK719" s="31">
        <f t="shared" si="486"/>
        <v>1.3135225153196954E-2</v>
      </c>
      <c r="AL719" s="31">
        <f t="shared" si="487"/>
        <v>8.3074378222715833E-3</v>
      </c>
      <c r="AM719" s="31">
        <f t="shared" si="488"/>
        <v>1</v>
      </c>
      <c r="AN719" s="31">
        <f>(Z719*'Propiedades físicas'!$F$4)/1000</f>
        <v>314.1395125815539</v>
      </c>
      <c r="AO719" s="31">
        <f>(AA719*'Propiedades físicas'!$F$6)/1000</f>
        <v>100.97666795549763</v>
      </c>
      <c r="AP719" s="31">
        <f>(AB719*'Propiedades físicas'!$F$9)/1000</f>
        <v>85.385540093251478</v>
      </c>
      <c r="AQ719" s="31">
        <f>(AC719*'Propiedades físicas'!$F$5)/1000</f>
        <v>102.29127783351888</v>
      </c>
      <c r="AR719" s="31">
        <f>(AD719*'Propiedades físicas'!$F$8)/1000</f>
        <v>19.009184317155253</v>
      </c>
      <c r="AS719" s="31">
        <f>(AE719*'Propiedades físicas'!$F$7)/1000</f>
        <v>3.1229482812950096</v>
      </c>
      <c r="AT719" s="31">
        <f t="shared" si="489"/>
        <v>624.92513106227216</v>
      </c>
      <c r="AU719" s="31">
        <f t="shared" si="490"/>
        <v>0.50268343673036042</v>
      </c>
      <c r="AV719" s="31">
        <f t="shared" si="493"/>
        <v>0.16158202468806709</v>
      </c>
      <c r="AW719" s="31">
        <f t="shared" si="493"/>
        <v>0.13663323148504175</v>
      </c>
      <c r="AX719" s="31">
        <f t="shared" si="493"/>
        <v>0.16368565248710701</v>
      </c>
      <c r="AY719" s="31">
        <f t="shared" si="493"/>
        <v>3.0418338729381388E-2</v>
      </c>
      <c r="AZ719" s="31">
        <f t="shared" si="494"/>
        <v>4.9973158800423025E-3</v>
      </c>
      <c r="BA719" s="31">
        <f t="shared" si="491"/>
        <v>1</v>
      </c>
      <c r="BB719" s="34">
        <f>AU719*'Propiedades físicas'!$C$4+'Diseño reactor'!AV719*'Propiedades físicas'!$C$5+'Diseño reactor'!AW719*'Propiedades físicas'!$C$8+'Diseño reactor'!AX719*'Propiedades físicas'!$C$9+'Diseño reactor'!AY719*'Propiedades físicas'!$C$7+'Diseño reactor'!AZ719*'Propiedades físicas'!$C$6</f>
        <v>876.69132119471726</v>
      </c>
      <c r="BC719" s="45">
        <f>AU719*'Propiedades físicas'!$L$4+'Diseño reactor'!AV719*'Propiedades físicas'!$L$5+'Diseño reactor'!AW719*'Propiedades físicas'!$L$8+AX719*'Propiedades físicas'!$L$9+'Diseño reactor'!AY719*'Propiedades físicas'!$L$7+'Diseño reactor'!AZ719*'Propiedades físicas'!$L$6</f>
        <v>1.9792998591231978</v>
      </c>
      <c r="BD719" s="29">
        <f t="shared" si="470"/>
        <v>3.6471115119265347</v>
      </c>
      <c r="BE719" s="58">
        <f t="shared" si="471"/>
        <v>43.671467512766867</v>
      </c>
      <c r="BF719" s="30">
        <f>AU719*'Propiedades físicas'!$I$4+'Diseño reactor'!AV719*'Propiedades físicas'!$I$5+'Diseño reactor'!AW719*'Propiedades físicas'!$I$8+'Diseño reactor'!AX719*'Propiedades físicas'!$I$9+'Diseño reactor'!AY719*'Propiedades físicas'!$I$7+'Diseño reactor'!AZ719*'Propiedades físicas'!$I$6</f>
        <v>1.9375298213520891E-2</v>
      </c>
      <c r="BG719" s="24">
        <f>AU719*'Propiedades físicas'!$O$4+'Diseño reactor'!AV719*'Propiedades físicas'!$O$5+'Diseño reactor'!AW719*'Propiedades físicas'!$O$8+'Diseño reactor'!AX719*'Propiedades físicas'!$O$9+'Diseño reactor'!AY719*'Propiedades físicas'!$O$7+'Diseño reactor'!AZ719*'Propiedades físicas'!$O$6</f>
        <v>0.1482482420019757</v>
      </c>
      <c r="BH719" s="54">
        <f t="shared" si="472"/>
        <v>42482.739175629082</v>
      </c>
      <c r="BI719" s="34">
        <f t="shared" si="492"/>
        <v>258.68451798558777</v>
      </c>
      <c r="BJ719" s="27">
        <f t="shared" si="473"/>
        <v>4809.7611422628725</v>
      </c>
      <c r="BK719" s="34">
        <f t="shared" si="474"/>
        <v>548.49125676145024</v>
      </c>
      <c r="BL719" s="27">
        <f t="shared" si="475"/>
        <v>104.95602953699937</v>
      </c>
      <c r="BM719" s="34">
        <f t="shared" si="476"/>
        <v>1.1054421768707483</v>
      </c>
      <c r="BN719" s="45">
        <f t="shared" si="477"/>
        <v>659.49205582600064</v>
      </c>
      <c r="BO719" s="45">
        <f t="shared" si="478"/>
        <v>82.008010614619636</v>
      </c>
      <c r="BP719" s="66">
        <f t="shared" si="479"/>
        <v>6.6977232658508274</v>
      </c>
    </row>
    <row r="720" spans="8:68">
      <c r="H720" s="68">
        <v>715</v>
      </c>
      <c r="I720" s="31">
        <f>('Propiedades físicas'!$C$10*'Diseño reactor'!H720)/1000</f>
        <v>625.8003763438719</v>
      </c>
      <c r="J720" s="31">
        <f t="shared" si="457"/>
        <v>0.72866686764252109</v>
      </c>
      <c r="K720" s="31">
        <f>(I720*1000)/'Propiedades físicas'!$F$10</f>
        <v>4087.8320994448627</v>
      </c>
      <c r="L720" s="31">
        <f t="shared" si="458"/>
        <v>583.97601420640888</v>
      </c>
      <c r="M720" s="31">
        <f t="shared" si="459"/>
        <v>3503.8560852384535</v>
      </c>
      <c r="N720" s="31">
        <f t="shared" si="460"/>
        <v>0.81674967021875367</v>
      </c>
      <c r="O720" s="32">
        <f t="shared" si="461"/>
        <v>4.9004980213125222</v>
      </c>
      <c r="P720" s="33">
        <f t="shared" si="462"/>
        <v>0.50059113878725425</v>
      </c>
      <c r="Q720" s="31">
        <f t="shared" si="463"/>
        <v>4.4145829179539309</v>
      </c>
      <c r="R720" s="31">
        <f t="shared" si="464"/>
        <v>0.19377560231424529</v>
      </c>
      <c r="S720" s="31">
        <f t="shared" si="465"/>
        <v>0.48591510335859173</v>
      </c>
      <c r="T720" s="31">
        <f t="shared" si="466"/>
        <v>7.5009286307415948E-2</v>
      </c>
      <c r="U720" s="31">
        <f t="shared" si="467"/>
        <v>4.7373642809838148E-2</v>
      </c>
      <c r="V720" s="47">
        <f t="shared" si="480"/>
        <v>4.9573103064368866E-4</v>
      </c>
      <c r="W720" s="31">
        <f t="shared" si="468"/>
        <v>0.38709355260201239</v>
      </c>
      <c r="X720" s="34">
        <f>(S720*H720*'Propiedades físicas'!$F$5*60*24*365)/(1000000)</f>
        <v>53772.824968322449</v>
      </c>
      <c r="Y720" s="34">
        <f>(U720*H720*'Propiedades físicas'!$F$7*60*24*365)/(1000000)</f>
        <v>1639.4970989524004</v>
      </c>
      <c r="Z720" s="31">
        <f t="shared" si="481"/>
        <v>357.9226642328868</v>
      </c>
      <c r="AA720" s="31">
        <f t="shared" si="482"/>
        <v>3156.4267863370605</v>
      </c>
      <c r="AB720" s="31">
        <f t="shared" si="482"/>
        <v>138.54955565468538</v>
      </c>
      <c r="AC720" s="31">
        <f t="shared" si="482"/>
        <v>347.42929890139311</v>
      </c>
      <c r="AD720" s="31">
        <f t="shared" si="482"/>
        <v>53.6316397098024</v>
      </c>
      <c r="AE720" s="31">
        <f t="shared" si="483"/>
        <v>33.872154609034276</v>
      </c>
      <c r="AF720" s="31">
        <f t="shared" si="484"/>
        <v>4087.8320994448623</v>
      </c>
      <c r="AG720" s="31">
        <f t="shared" si="485"/>
        <v>8.755806391399823E-2</v>
      </c>
      <c r="AH720" s="31">
        <f t="shared" si="486"/>
        <v>0.77215176884728487</v>
      </c>
      <c r="AI720" s="31">
        <f t="shared" si="486"/>
        <v>3.3893162019423634E-2</v>
      </c>
      <c r="AJ720" s="31">
        <f t="shared" si="486"/>
        <v>8.4991088295572337E-2</v>
      </c>
      <c r="AK720" s="31">
        <f t="shared" si="486"/>
        <v>1.311982449501429E-2</v>
      </c>
      <c r="AL720" s="31">
        <f t="shared" si="487"/>
        <v>8.286092428706697E-3</v>
      </c>
      <c r="AM720" s="31">
        <f t="shared" si="488"/>
        <v>1</v>
      </c>
      <c r="AN720" s="31">
        <f>(Z720*'Propiedades físicas'!$F$4)/1000</f>
        <v>314.75003247311599</v>
      </c>
      <c r="AO720" s="31">
        <f>(AA720*'Propiedades físicas'!$F$6)/1000</f>
        <v>101.13191423423942</v>
      </c>
      <c r="AP720" s="31">
        <f>(AB720*'Propiedades físicas'!$F$9)/1000</f>
        <v>85.478148361158134</v>
      </c>
      <c r="AQ720" s="31">
        <f>(AC720*'Propiedades físicas'!$F$5)/1000</f>
        <v>102.30750564749323</v>
      </c>
      <c r="AR720" s="31">
        <f>(AD720*'Propiedades físicas'!$F$8)/1000</f>
        <v>19.01348890991914</v>
      </c>
      <c r="AS720" s="31">
        <f>(AE720*'Propiedades físicas'!$F$7)/1000</f>
        <v>3.1192867179459669</v>
      </c>
      <c r="AT720" s="31">
        <f t="shared" si="489"/>
        <v>625.8003763438719</v>
      </c>
      <c r="AU720" s="31">
        <f t="shared" si="490"/>
        <v>0.50295596546615617</v>
      </c>
      <c r="AV720" s="31">
        <f t="shared" si="493"/>
        <v>0.16160411220121781</v>
      </c>
      <c r="AW720" s="31">
        <f t="shared" si="493"/>
        <v>0.13659011977677149</v>
      </c>
      <c r="AX720" s="31">
        <f t="shared" si="493"/>
        <v>0.1634826527992948</v>
      </c>
      <c r="AY720" s="31">
        <f t="shared" si="493"/>
        <v>3.0382674138040772E-2</v>
      </c>
      <c r="AZ720" s="31">
        <f t="shared" si="494"/>
        <v>4.9844756185188771E-3</v>
      </c>
      <c r="BA720" s="31">
        <f t="shared" si="491"/>
        <v>0.99999999999999989</v>
      </c>
      <c r="BB720" s="34">
        <f>AU720*'Propiedades físicas'!$C$4+'Diseño reactor'!AV720*'Propiedades físicas'!$C$5+'Diseño reactor'!AW720*'Propiedades físicas'!$C$8+'Diseño reactor'!AX720*'Propiedades físicas'!$C$9+'Diseño reactor'!AY720*'Propiedades físicas'!$C$7+'Diseño reactor'!AZ720*'Propiedades físicas'!$C$6</f>
        <v>876.68782982104585</v>
      </c>
      <c r="BC720" s="45">
        <f>AU720*'Propiedades físicas'!$L$4+'Diseño reactor'!AV720*'Propiedades físicas'!$L$5+'Diseño reactor'!AW720*'Propiedades físicas'!$L$8+AX720*'Propiedades físicas'!$L$9+'Diseño reactor'!AY720*'Propiedades físicas'!$L$7+'Diseño reactor'!AZ720*'Propiedades físicas'!$L$6</f>
        <v>1.9795102817284309</v>
      </c>
      <c r="BD720" s="29">
        <f t="shared" si="470"/>
        <v>3.6436123184876319</v>
      </c>
      <c r="BE720" s="58">
        <f t="shared" si="471"/>
        <v>43.667480243642729</v>
      </c>
      <c r="BF720" s="30">
        <f>AU720*'Propiedades físicas'!$I$4+'Diseño reactor'!AV720*'Propiedades físicas'!$I$5+'Diseño reactor'!AW720*'Propiedades físicas'!$I$8+'Diseño reactor'!AX720*'Propiedades físicas'!$I$9+'Diseño reactor'!AY720*'Propiedades físicas'!$I$7+'Diseño reactor'!AZ720*'Propiedades físicas'!$I$6</f>
        <v>1.9376862317940856E-2</v>
      </c>
      <c r="BG720" s="24">
        <f>AU720*'Propiedades físicas'!$O$4+'Diseño reactor'!AV720*'Propiedades físicas'!$O$5+'Diseño reactor'!AW720*'Propiedades físicas'!$O$8+'Diseño reactor'!AX720*'Propiedades físicas'!$O$9+'Diseño reactor'!AY720*'Propiedades físicas'!$O$7+'Diseño reactor'!AZ720*'Propiedades físicas'!$O$6</f>
        <v>0.14825671531246951</v>
      </c>
      <c r="BH720" s="54">
        <f t="shared" si="472"/>
        <v>42479.140788494995</v>
      </c>
      <c r="BI720" s="34">
        <f t="shared" si="492"/>
        <v>258.71811678249173</v>
      </c>
      <c r="BJ720" s="27">
        <f t="shared" si="473"/>
        <v>4809.697754865434</v>
      </c>
      <c r="BK720" s="34">
        <f t="shared" si="474"/>
        <v>548.51537752469881</v>
      </c>
      <c r="BL720" s="27">
        <f t="shared" si="475"/>
        <v>104.95691272054677</v>
      </c>
      <c r="BM720" s="34">
        <f t="shared" si="476"/>
        <v>1.1054421768707483</v>
      </c>
      <c r="BN720" s="45">
        <f t="shared" si="477"/>
        <v>660.57732413735175</v>
      </c>
      <c r="BO720" s="45">
        <f t="shared" si="478"/>
        <v>82.048813250386885</v>
      </c>
      <c r="BP720" s="66">
        <f t="shared" si="479"/>
        <v>6.6976965925462064</v>
      </c>
    </row>
    <row r="721" spans="8:68">
      <c r="H721" s="68">
        <v>716</v>
      </c>
      <c r="I721" s="31">
        <f>('Propiedades físicas'!$C$10*'Diseño reactor'!H721)/1000</f>
        <v>626.67562162547176</v>
      </c>
      <c r="J721" s="31">
        <f t="shared" si="457"/>
        <v>0.72764917648659577</v>
      </c>
      <c r="K721" s="31">
        <f>(I721*1000)/'Propiedades físicas'!$F$10</f>
        <v>4093.5493471363943</v>
      </c>
      <c r="L721" s="31">
        <f t="shared" si="458"/>
        <v>584.79276387662776</v>
      </c>
      <c r="M721" s="31">
        <f t="shared" si="459"/>
        <v>3508.7565832597666</v>
      </c>
      <c r="N721" s="31">
        <f t="shared" si="460"/>
        <v>0.81674967021875389</v>
      </c>
      <c r="O721" s="32">
        <f t="shared" si="461"/>
        <v>4.9004980213125231</v>
      </c>
      <c r="P721" s="33">
        <f t="shared" si="462"/>
        <v>0.50086192149752751</v>
      </c>
      <c r="Q721" s="31">
        <f t="shared" si="463"/>
        <v>4.415184866544938</v>
      </c>
      <c r="R721" s="31">
        <f t="shared" si="464"/>
        <v>0.19371436631209879</v>
      </c>
      <c r="S721" s="31">
        <f t="shared" si="465"/>
        <v>0.48531315476758441</v>
      </c>
      <c r="T721" s="31">
        <f t="shared" si="466"/>
        <v>7.4921358771897054E-2</v>
      </c>
      <c r="U721" s="31">
        <f t="shared" si="467"/>
        <v>4.7252023637230516E-2</v>
      </c>
      <c r="V721" s="47">
        <f t="shared" si="480"/>
        <v>4.9599918439560979E-4</v>
      </c>
      <c r="W721" s="31">
        <f t="shared" si="468"/>
        <v>0.38676201563279561</v>
      </c>
      <c r="X721" s="34">
        <f>(S721*H721*'Propiedades físicas'!$F$5*60*24*365)/(1000000)</f>
        <v>53781.325111618353</v>
      </c>
      <c r="Y721" s="34">
        <f>(U721*H721*'Propiedades físicas'!$F$7*60*24*365)/(1000000)</f>
        <v>1637.5752443861477</v>
      </c>
      <c r="Z721" s="31">
        <f t="shared" si="481"/>
        <v>358.6171357922297</v>
      </c>
      <c r="AA721" s="31">
        <f t="shared" si="482"/>
        <v>3161.2723644461757</v>
      </c>
      <c r="AB721" s="31">
        <f t="shared" si="482"/>
        <v>138.69948627946275</v>
      </c>
      <c r="AC721" s="31">
        <f t="shared" si="482"/>
        <v>347.48421881359042</v>
      </c>
      <c r="AD721" s="31">
        <f t="shared" si="482"/>
        <v>53.643692880678287</v>
      </c>
      <c r="AE721" s="31">
        <f t="shared" si="483"/>
        <v>33.832448924257051</v>
      </c>
      <c r="AF721" s="31">
        <f t="shared" si="484"/>
        <v>4093.5493471363943</v>
      </c>
      <c r="AG721" s="31">
        <f t="shared" si="485"/>
        <v>8.760542633817206E-2</v>
      </c>
      <c r="AH721" s="31">
        <f t="shared" si="486"/>
        <v>0.77225705527591004</v>
      </c>
      <c r="AI721" s="31">
        <f t="shared" si="486"/>
        <v>3.3882451270921828E-2</v>
      </c>
      <c r="AJ721" s="31">
        <f t="shared" si="486"/>
        <v>8.4885801866947053E-2</v>
      </c>
      <c r="AK721" s="31">
        <f t="shared" si="486"/>
        <v>1.3104445148121703E-2</v>
      </c>
      <c r="AL721" s="31">
        <f t="shared" si="487"/>
        <v>8.2648200999272756E-3</v>
      </c>
      <c r="AM721" s="31">
        <f t="shared" si="488"/>
        <v>0.99999999999999989</v>
      </c>
      <c r="AN721" s="31">
        <f>(Z721*'Propiedades físicas'!$F$4)/1000</f>
        <v>315.36073687297096</v>
      </c>
      <c r="AO721" s="31">
        <f>(AA721*'Propiedades físicas'!$F$6)/1000</f>
        <v>101.28716655685547</v>
      </c>
      <c r="AP721" s="31">
        <f>(AB721*'Propiedades físicas'!$F$9)/1000</f>
        <v>85.570648060114536</v>
      </c>
      <c r="AQ721" s="31">
        <f>(AC721*'Propiedades físicas'!$F$5)/1000</f>
        <v>102.32367791403799</v>
      </c>
      <c r="AR721" s="31">
        <f>(AD721*'Propiedades físicas'!$F$8)/1000</f>
        <v>19.01776200005806</v>
      </c>
      <c r="AS721" s="31">
        <f>(AE721*'Propiedades físicas'!$F$7)/1000</f>
        <v>3.1156302214348321</v>
      </c>
      <c r="AT721" s="31">
        <f t="shared" si="489"/>
        <v>626.67562162547176</v>
      </c>
      <c r="AU721" s="31">
        <f t="shared" si="490"/>
        <v>0.50322802737241956</v>
      </c>
      <c r="AV721" s="31">
        <f t="shared" si="493"/>
        <v>0.16162614766174679</v>
      </c>
      <c r="AW721" s="31">
        <f t="shared" si="493"/>
        <v>0.13654695524641811</v>
      </c>
      <c r="AX721" s="31">
        <f t="shared" si="493"/>
        <v>0.163280131511468</v>
      </c>
      <c r="AY721" s="31">
        <f t="shared" si="493"/>
        <v>3.0347058899035793E-2</v>
      </c>
      <c r="AZ721" s="31">
        <f t="shared" si="494"/>
        <v>4.9716793089118541E-3</v>
      </c>
      <c r="BA721" s="31">
        <f t="shared" si="491"/>
        <v>1.0000000000000002</v>
      </c>
      <c r="BB721" s="34">
        <f>AU721*'Propiedades físicas'!$C$4+'Diseño reactor'!AV721*'Propiedades físicas'!$C$5+'Diseño reactor'!AW721*'Propiedades físicas'!$C$8+'Diseño reactor'!AX721*'Propiedades físicas'!$C$9+'Diseño reactor'!AY721*'Propiedades físicas'!$C$7+'Diseño reactor'!AZ721*'Propiedades físicas'!$C$6</f>
        <v>876.68434968299266</v>
      </c>
      <c r="BC721" s="45">
        <f>AU721*'Propiedades físicas'!$L$4+'Diseño reactor'!AV721*'Propiedades físicas'!$L$5+'Diseño reactor'!AW721*'Propiedades físicas'!$L$8+AX721*'Propiedades físicas'!$L$9+'Diseño reactor'!AY721*'Propiedades físicas'!$L$7+'Diseño reactor'!AZ721*'Propiedades físicas'!$L$6</f>
        <v>1.9797203283062474</v>
      </c>
      <c r="BD721" s="29">
        <f t="shared" si="470"/>
        <v>3.6401198430682062</v>
      </c>
      <c r="BE721" s="58">
        <f t="shared" si="471"/>
        <v>43.663501124609922</v>
      </c>
      <c r="BF721" s="30">
        <f>AU721*'Propiedades físicas'!$I$4+'Diseño reactor'!AV721*'Propiedades físicas'!$I$5+'Diseño reactor'!AW721*'Propiedades físicas'!$I$8+'Diseño reactor'!AX721*'Propiedades físicas'!$I$9+'Diseño reactor'!AY721*'Propiedades físicas'!$I$7+'Diseño reactor'!AZ721*'Propiedades físicas'!$I$6</f>
        <v>1.9378421547137818E-2</v>
      </c>
      <c r="BG721" s="24">
        <f>AU721*'Propiedades físicas'!$O$4+'Diseño reactor'!AV721*'Propiedades físicas'!$O$5+'Diseño reactor'!AW721*'Propiedades físicas'!$O$8+'Diseño reactor'!AX721*'Propiedades físicas'!$O$9+'Diseño reactor'!AY721*'Propiedades físicas'!$O$7+'Diseño reactor'!AZ721*'Propiedades físicas'!$O$6</f>
        <v>0.14826517693864663</v>
      </c>
      <c r="BH721" s="54">
        <f t="shared" si="472"/>
        <v>42475.554212603856</v>
      </c>
      <c r="BI721" s="34">
        <f t="shared" si="492"/>
        <v>258.7516223262042</v>
      </c>
      <c r="BJ721" s="27">
        <f t="shared" si="473"/>
        <v>4809.6346320797502</v>
      </c>
      <c r="BK721" s="34">
        <f t="shared" si="474"/>
        <v>548.53948441195905</v>
      </c>
      <c r="BL721" s="27">
        <f t="shared" si="475"/>
        <v>104.95779533326782</v>
      </c>
      <c r="BM721" s="34">
        <f t="shared" si="476"/>
        <v>1.1054421768707483</v>
      </c>
      <c r="BN721" s="45">
        <f t="shared" si="477"/>
        <v>661.6628389998034</v>
      </c>
      <c r="BO721" s="45">
        <f t="shared" si="478"/>
        <v>82.089546033211846</v>
      </c>
      <c r="BP721" s="66">
        <f t="shared" si="479"/>
        <v>6.6976700050791651</v>
      </c>
    </row>
    <row r="722" spans="8:68">
      <c r="H722" s="68">
        <v>717</v>
      </c>
      <c r="I722" s="31">
        <f>('Propiedades físicas'!$C$10*'Diseño reactor'!H722)/1000</f>
        <v>627.55086690707162</v>
      </c>
      <c r="J722" s="31">
        <f t="shared" si="457"/>
        <v>0.72663432407866457</v>
      </c>
      <c r="K722" s="31">
        <f>(I722*1000)/'Propiedades físicas'!$F$10</f>
        <v>4099.2665948279264</v>
      </c>
      <c r="L722" s="31">
        <f t="shared" si="458"/>
        <v>585.60951354684664</v>
      </c>
      <c r="M722" s="31">
        <f t="shared" si="459"/>
        <v>3513.6570812810796</v>
      </c>
      <c r="N722" s="31">
        <f t="shared" si="460"/>
        <v>0.816749670218754</v>
      </c>
      <c r="O722" s="32">
        <f t="shared" si="461"/>
        <v>4.900498021312524</v>
      </c>
      <c r="P722" s="33">
        <f t="shared" si="462"/>
        <v>0.50113224076605933</v>
      </c>
      <c r="Q722" s="31">
        <f t="shared" si="463"/>
        <v>4.4157853980253003</v>
      </c>
      <c r="R722" s="31">
        <f t="shared" si="464"/>
        <v>0.19365305602644464</v>
      </c>
      <c r="S722" s="31">
        <f t="shared" si="465"/>
        <v>0.48471262328722431</v>
      </c>
      <c r="T722" s="31">
        <f t="shared" si="466"/>
        <v>7.483355301797058E-2</v>
      </c>
      <c r="U722" s="31">
        <f t="shared" si="467"/>
        <v>4.7130820408279477E-2</v>
      </c>
      <c r="V722" s="47">
        <f t="shared" si="480"/>
        <v>4.962668792052238E-4</v>
      </c>
      <c r="W722" s="31">
        <f t="shared" si="468"/>
        <v>0.38643104608559109</v>
      </c>
      <c r="X722" s="34">
        <f>(S722*H722*'Propiedades físicas'!$F$5*60*24*365)/(1000000)</f>
        <v>53789.796183998857</v>
      </c>
      <c r="Y722" s="34">
        <f>(U722*H722*'Propiedades físicas'!$F$7*60*24*365)/(1000000)</f>
        <v>1635.6560516312161</v>
      </c>
      <c r="Z722" s="31">
        <f t="shared" si="481"/>
        <v>359.31181662926457</v>
      </c>
      <c r="AA722" s="31">
        <f t="shared" si="482"/>
        <v>3166.1181303841404</v>
      </c>
      <c r="AB722" s="31">
        <f t="shared" si="482"/>
        <v>138.84924117096079</v>
      </c>
      <c r="AC722" s="31">
        <f t="shared" si="482"/>
        <v>347.53895089693981</v>
      </c>
      <c r="AD722" s="31">
        <f t="shared" si="482"/>
        <v>53.655657513884904</v>
      </c>
      <c r="AE722" s="31">
        <f t="shared" si="483"/>
        <v>33.792798232736388</v>
      </c>
      <c r="AF722" s="31">
        <f t="shared" si="484"/>
        <v>4099.2665948279264</v>
      </c>
      <c r="AG722" s="31">
        <f t="shared" si="485"/>
        <v>8.7652707702058422E-2</v>
      </c>
      <c r="AH722" s="31">
        <f t="shared" si="486"/>
        <v>0.77236209383865251</v>
      </c>
      <c r="AI722" s="31">
        <f t="shared" si="486"/>
        <v>3.3871727529540985E-2</v>
      </c>
      <c r="AJ722" s="31">
        <f t="shared" si="486"/>
        <v>8.4780763304204754E-2</v>
      </c>
      <c r="AK722" s="31">
        <f t="shared" si="486"/>
        <v>1.3089087101966636E-2</v>
      </c>
      <c r="AL722" s="31">
        <f t="shared" si="487"/>
        <v>8.2436205235768278E-3</v>
      </c>
      <c r="AM722" s="31">
        <f t="shared" si="488"/>
        <v>1.0000000000000002</v>
      </c>
      <c r="AN722" s="31">
        <f>(Z722*'Propiedades físicas'!$F$4)/1000</f>
        <v>315.97162530744265</v>
      </c>
      <c r="AO722" s="31">
        <f>(AA722*'Propiedades físicas'!$F$6)/1000</f>
        <v>101.44242489750785</v>
      </c>
      <c r="AP722" s="31">
        <f>(AB722*'Propiedades físicas'!$F$9)/1000</f>
        <v>85.663039340424248</v>
      </c>
      <c r="AQ722" s="31">
        <f>(AC722*'Propiedades físicas'!$F$5)/1000</f>
        <v>102.33979487062187</v>
      </c>
      <c r="AR722" s="31">
        <f>(AD722*'Propiedades físicas'!$F$8)/1000</f>
        <v>19.02200370182247</v>
      </c>
      <c r="AS722" s="31">
        <f>(AE722*'Propiedades físicas'!$F$7)/1000</f>
        <v>3.1119787892526944</v>
      </c>
      <c r="AT722" s="31">
        <f t="shared" si="489"/>
        <v>627.55086690707174</v>
      </c>
      <c r="AU722" s="31">
        <f t="shared" si="490"/>
        <v>0.50349962364761103</v>
      </c>
      <c r="AV722" s="31">
        <f t="shared" si="493"/>
        <v>0.16164813124627478</v>
      </c>
      <c r="AW722" s="31">
        <f t="shared" si="493"/>
        <v>0.13650373835450266</v>
      </c>
      <c r="AX722" s="31">
        <f t="shared" si="493"/>
        <v>0.16307808700035856</v>
      </c>
      <c r="AY722" s="31">
        <f t="shared" si="493"/>
        <v>3.0311492987929001E-2</v>
      </c>
      <c r="AZ722" s="31">
        <f t="shared" si="494"/>
        <v>4.9589267633240617E-3</v>
      </c>
      <c r="BA722" s="31">
        <f t="shared" si="491"/>
        <v>1</v>
      </c>
      <c r="BB722" s="34">
        <f>AU722*'Propiedades físicas'!$C$4+'Diseño reactor'!AV722*'Propiedades físicas'!$C$5+'Diseño reactor'!AW722*'Propiedades físicas'!$C$8+'Diseño reactor'!AX722*'Propiedades físicas'!$C$9+'Diseño reactor'!AY722*'Propiedades físicas'!$C$7+'Diseño reactor'!AZ722*'Propiedades físicas'!$C$6</f>
        <v>876.68088073464332</v>
      </c>
      <c r="BC722" s="45">
        <f>AU722*'Propiedades físicas'!$L$4+'Diseño reactor'!AV722*'Propiedades físicas'!$L$5+'Diseño reactor'!AW722*'Propiedades físicas'!$L$8+AX722*'Propiedades físicas'!$L$9+'Diseño reactor'!AY722*'Propiedades físicas'!$L$7+'Diseño reactor'!AZ722*'Propiedades físicas'!$L$6</f>
        <v>1.9799299998374673</v>
      </c>
      <c r="BD722" s="29">
        <f t="shared" si="470"/>
        <v>3.6366340663674586</v>
      </c>
      <c r="BE722" s="58">
        <f t="shared" si="471"/>
        <v>43.659530130174396</v>
      </c>
      <c r="BF722" s="30">
        <f>AU722*'Propiedades físicas'!$I$4+'Diseño reactor'!AV722*'Propiedades físicas'!$I$5+'Diseño reactor'!AW722*'Propiedades físicas'!$I$8+'Diseño reactor'!AX722*'Propiedades físicas'!$I$9+'Diseño reactor'!AY722*'Propiedades físicas'!$I$7+'Diseño reactor'!AZ722*'Propiedades físicas'!$I$6</f>
        <v>1.9379975920336162E-2</v>
      </c>
      <c r="BG722" s="24">
        <f>AU722*'Propiedades físicas'!$O$4+'Diseño reactor'!AV722*'Propiedades físicas'!$O$5+'Diseño reactor'!AW722*'Propiedades físicas'!$O$8+'Diseño reactor'!AX722*'Propiedades físicas'!$O$9+'Diseño reactor'!AY722*'Propiedades físicas'!$O$7+'Diseño reactor'!AZ722*'Propiedades físicas'!$O$6</f>
        <v>0.14827362689913681</v>
      </c>
      <c r="BH722" s="54">
        <f t="shared" si="472"/>
        <v>42471.979398042742</v>
      </c>
      <c r="BI722" s="34">
        <f t="shared" si="492"/>
        <v>258.78503496041941</v>
      </c>
      <c r="BJ722" s="27">
        <f t="shared" si="473"/>
        <v>4809.5717727099254</v>
      </c>
      <c r="BK722" s="34">
        <f t="shared" si="474"/>
        <v>548.5635773626243</v>
      </c>
      <c r="BL722" s="27">
        <f t="shared" si="475"/>
        <v>104.9586773730589</v>
      </c>
      <c r="BM722" s="34">
        <f t="shared" si="476"/>
        <v>1.1054421768707483</v>
      </c>
      <c r="BN722" s="45">
        <f t="shared" si="477"/>
        <v>662.7485997506144</v>
      </c>
      <c r="BO722" s="45">
        <f t="shared" si="478"/>
        <v>82.130209142292955</v>
      </c>
      <c r="BP722" s="66">
        <f t="shared" si="479"/>
        <v>6.6976435030989299</v>
      </c>
    </row>
    <row r="723" spans="8:68">
      <c r="H723" s="68">
        <v>718</v>
      </c>
      <c r="I723" s="31">
        <f>('Propiedades físicas'!$C$10*'Diseño reactor'!H723)/1000</f>
        <v>628.42611218867148</v>
      </c>
      <c r="J723" s="31">
        <f t="shared" si="457"/>
        <v>0.72562229855766358</v>
      </c>
      <c r="K723" s="31">
        <f>(I723*1000)/'Propiedades físicas'!$F$10</f>
        <v>4104.9838425194575</v>
      </c>
      <c r="L723" s="31">
        <f t="shared" si="458"/>
        <v>586.4262632170653</v>
      </c>
      <c r="M723" s="31">
        <f t="shared" si="459"/>
        <v>3518.5575793023918</v>
      </c>
      <c r="N723" s="31">
        <f t="shared" si="460"/>
        <v>0.81674967021875389</v>
      </c>
      <c r="O723" s="32">
        <f t="shared" si="461"/>
        <v>4.9004980213125231</v>
      </c>
      <c r="P723" s="33">
        <f t="shared" si="462"/>
        <v>0.50140209778159583</v>
      </c>
      <c r="Q723" s="31">
        <f t="shared" si="463"/>
        <v>4.4163845171986855</v>
      </c>
      <c r="R723" s="31">
        <f t="shared" si="464"/>
        <v>0.19359167210679848</v>
      </c>
      <c r="S723" s="31">
        <f t="shared" si="465"/>
        <v>0.48411350411383686</v>
      </c>
      <c r="T723" s="31">
        <f t="shared" si="466"/>
        <v>7.4745868984040412E-2</v>
      </c>
      <c r="U723" s="31">
        <f t="shared" si="467"/>
        <v>4.7010031346319169E-2</v>
      </c>
      <c r="V723" s="47">
        <f t="shared" si="480"/>
        <v>4.9653411624973572E-4</v>
      </c>
      <c r="W723" s="31">
        <f t="shared" si="468"/>
        <v>0.3861006425049392</v>
      </c>
      <c r="X723" s="34">
        <f>(S723*H723*'Propiedades físicas'!$F$5*60*24*365)/(1000000)</f>
        <v>53798.238309637673</v>
      </c>
      <c r="Y723" s="34">
        <f>(U723*H723*'Propiedades físicas'!$F$7*60*24*365)/(1000000)</f>
        <v>1633.7395193412833</v>
      </c>
      <c r="Z723" s="31">
        <f t="shared" si="481"/>
        <v>360.0067062071858</v>
      </c>
      <c r="AA723" s="31">
        <f t="shared" si="482"/>
        <v>3170.964083348656</v>
      </c>
      <c r="AB723" s="31">
        <f t="shared" si="482"/>
        <v>138.9988205726813</v>
      </c>
      <c r="AC723" s="31">
        <f t="shared" si="482"/>
        <v>347.59349595373487</v>
      </c>
      <c r="AD723" s="31">
        <f t="shared" si="482"/>
        <v>53.667533930541019</v>
      </c>
      <c r="AE723" s="31">
        <f t="shared" si="483"/>
        <v>33.753202506657161</v>
      </c>
      <c r="AF723" s="31">
        <f t="shared" si="484"/>
        <v>4104.9838425194566</v>
      </c>
      <c r="AG723" s="31">
        <f t="shared" si="485"/>
        <v>8.7699908213580133E-2</v>
      </c>
      <c r="AH723" s="31">
        <f t="shared" si="486"/>
        <v>0.77246688537571906</v>
      </c>
      <c r="AI723" s="31">
        <f t="shared" si="486"/>
        <v>3.3860990908887473E-2</v>
      </c>
      <c r="AJ723" s="31">
        <f t="shared" si="486"/>
        <v>8.4675971767137925E-2</v>
      </c>
      <c r="AK723" s="31">
        <f t="shared" si="486"/>
        <v>1.3073750345775362E-2</v>
      </c>
      <c r="AL723" s="31">
        <f t="shared" si="487"/>
        <v>8.2224933888999045E-3</v>
      </c>
      <c r="AM723" s="31">
        <f t="shared" si="488"/>
        <v>0.99999999999999989</v>
      </c>
      <c r="AN723" s="31">
        <f>(Z723*'Propiedades físicas'!$F$4)/1000</f>
        <v>316.58269730447506</v>
      </c>
      <c r="AO723" s="31">
        <f>(AA723*'Propiedades físicas'!$F$6)/1000</f>
        <v>101.59768923049094</v>
      </c>
      <c r="AP723" s="31">
        <f>(AB723*'Propiedades físicas'!$F$9)/1000</f>
        <v>85.755322352315716</v>
      </c>
      <c r="AQ723" s="31">
        <f>(AC723*'Propiedades físicas'!$F$5)/1000</f>
        <v>102.35585675349633</v>
      </c>
      <c r="AR723" s="31">
        <f>(AD723*'Propiedades físicas'!$F$8)/1000</f>
        <v>19.026214129055397</v>
      </c>
      <c r="AS723" s="31">
        <f>(AE723*'Propiedades físicas'!$F$7)/1000</f>
        <v>3.1083324188380579</v>
      </c>
      <c r="AT723" s="31">
        <f t="shared" si="489"/>
        <v>628.42611218867148</v>
      </c>
      <c r="AU723" s="31">
        <f t="shared" si="490"/>
        <v>0.50377075548609263</v>
      </c>
      <c r="AV723" s="31">
        <f t="shared" si="493"/>
        <v>0.16167006313064919</v>
      </c>
      <c r="AW723" s="31">
        <f t="shared" si="493"/>
        <v>0.13646046955886124</v>
      </c>
      <c r="AX723" s="31">
        <f t="shared" si="493"/>
        <v>0.16287651764980474</v>
      </c>
      <c r="AY723" s="31">
        <f t="shared" si="493"/>
        <v>3.0275976379770773E-2</v>
      </c>
      <c r="AZ723" s="31">
        <f t="shared" si="494"/>
        <v>4.9462177948214345E-3</v>
      </c>
      <c r="BA723" s="31">
        <f t="shared" si="491"/>
        <v>0.99999999999999989</v>
      </c>
      <c r="BB723" s="34">
        <f>AU723*'Propiedades físicas'!$C$4+'Diseño reactor'!AV723*'Propiedades físicas'!$C$5+'Diseño reactor'!AW723*'Propiedades físicas'!$C$8+'Diseño reactor'!AX723*'Propiedades físicas'!$C$9+'Diseño reactor'!AY723*'Propiedades físicas'!$C$7+'Diseño reactor'!AZ723*'Propiedades físicas'!$C$6</f>
        <v>876.67742293031017</v>
      </c>
      <c r="BC723" s="45">
        <f>AU723*'Propiedades físicas'!$L$4+'Diseño reactor'!AV723*'Propiedades físicas'!$L$5+'Diseño reactor'!AW723*'Propiedades físicas'!$L$8+AX723*'Propiedades físicas'!$L$9+'Diseño reactor'!AY723*'Propiedades físicas'!$L$7+'Diseño reactor'!AZ723*'Propiedades físicas'!$L$6</f>
        <v>1.980139297299585</v>
      </c>
      <c r="BD723" s="29">
        <f t="shared" si="470"/>
        <v>3.633154969158197</v>
      </c>
      <c r="BE723" s="58">
        <f t="shared" si="471"/>
        <v>43.655567234950986</v>
      </c>
      <c r="BF723" s="30">
        <f>AU723*'Propiedades físicas'!$I$4+'Diseño reactor'!AV723*'Propiedades físicas'!$I$5+'Diseño reactor'!AW723*'Propiedades físicas'!$I$8+'Diseño reactor'!AX723*'Propiedades físicas'!$I$9+'Diseño reactor'!AY723*'Propiedades físicas'!$I$7+'Diseño reactor'!AZ723*'Propiedades físicas'!$I$6</f>
        <v>1.9381525456667936E-2</v>
      </c>
      <c r="BG723" s="24">
        <f>AU723*'Propiedades físicas'!$O$4+'Diseño reactor'!AV723*'Propiedades físicas'!$O$5+'Diseño reactor'!AW723*'Propiedades físicas'!$O$8+'Diseño reactor'!AX723*'Propiedades físicas'!$O$9+'Diseño reactor'!AY723*'Propiedades físicas'!$O$7+'Diseño reactor'!AZ723*'Propiedades físicas'!$O$6</f>
        <v>0.14828206521255896</v>
      </c>
      <c r="BH723" s="54">
        <f t="shared" si="472"/>
        <v>42468.416295159928</v>
      </c>
      <c r="BI723" s="34">
        <f t="shared" si="492"/>
        <v>258.81835502726716</v>
      </c>
      <c r="BJ723" s="27">
        <f t="shared" si="473"/>
        <v>4809.5091755664216</v>
      </c>
      <c r="BK723" s="34">
        <f t="shared" si="474"/>
        <v>548.58765631672372</v>
      </c>
      <c r="BL723" s="27">
        <f t="shared" si="475"/>
        <v>104.95955883784006</v>
      </c>
      <c r="BM723" s="34">
        <f t="shared" si="476"/>
        <v>1.1054421768707483</v>
      </c>
      <c r="BN723" s="45">
        <f t="shared" si="477"/>
        <v>663.83460572939532</v>
      </c>
      <c r="BO723" s="45">
        <f t="shared" si="478"/>
        <v>82.17080275621629</v>
      </c>
      <c r="BP723" s="66">
        <f t="shared" si="479"/>
        <v>6.6976170862564546</v>
      </c>
    </row>
    <row r="724" spans="8:68">
      <c r="H724" s="68">
        <v>719</v>
      </c>
      <c r="I724" s="31">
        <f>('Propiedades físicas'!$C$10*'Diseño reactor'!H724)/1000</f>
        <v>629.30135747027134</v>
      </c>
      <c r="J724" s="31">
        <f t="shared" si="457"/>
        <v>0.72461308812851521</v>
      </c>
      <c r="K724" s="31">
        <f>(I724*1000)/'Propiedades físicas'!$F$10</f>
        <v>4110.7010902109887</v>
      </c>
      <c r="L724" s="31">
        <f t="shared" si="458"/>
        <v>587.24301288728407</v>
      </c>
      <c r="M724" s="31">
        <f t="shared" si="459"/>
        <v>3523.4580773237044</v>
      </c>
      <c r="N724" s="31">
        <f t="shared" si="460"/>
        <v>0.81674967021875389</v>
      </c>
      <c r="O724" s="32">
        <f t="shared" si="461"/>
        <v>4.9004980213125231</v>
      </c>
      <c r="P724" s="33">
        <f t="shared" si="462"/>
        <v>0.50167149372882125</v>
      </c>
      <c r="Q724" s="31">
        <f t="shared" si="463"/>
        <v>4.4169822288477656</v>
      </c>
      <c r="R724" s="31">
        <f t="shared" si="464"/>
        <v>0.19353021519888972</v>
      </c>
      <c r="S724" s="31">
        <f t="shared" si="465"/>
        <v>0.48351579246475818</v>
      </c>
      <c r="T724" s="31">
        <f t="shared" si="466"/>
        <v>7.465830660726025E-2</v>
      </c>
      <c r="U724" s="31">
        <f t="shared" si="467"/>
        <v>4.6889654683782617E-2</v>
      </c>
      <c r="V724" s="47">
        <f t="shared" si="480"/>
        <v>4.9680089670232788E-4</v>
      </c>
      <c r="W724" s="31">
        <f t="shared" si="468"/>
        <v>0.38577080344035369</v>
      </c>
      <c r="X724" s="34">
        <f>(S724*H724*'Propiedades físicas'!$F$5*60*24*365)/(1000000)</f>
        <v>53806.651612072696</v>
      </c>
      <c r="Y724" s="34">
        <f>(U724*H724*'Propiedades físicas'!$F$7*60*24*365)/(1000000)</f>
        <v>1631.8256461427025</v>
      </c>
      <c r="Z724" s="31">
        <f t="shared" si="481"/>
        <v>360.70180399102247</v>
      </c>
      <c r="AA724" s="31">
        <f t="shared" si="482"/>
        <v>3175.8102225415437</v>
      </c>
      <c r="AB724" s="31">
        <f t="shared" si="482"/>
        <v>139.14822472800171</v>
      </c>
      <c r="AC724" s="31">
        <f t="shared" si="482"/>
        <v>347.64785478216112</v>
      </c>
      <c r="AD724" s="31">
        <f t="shared" si="482"/>
        <v>53.67932245062012</v>
      </c>
      <c r="AE724" s="31">
        <f t="shared" si="483"/>
        <v>33.713661717639702</v>
      </c>
      <c r="AF724" s="31">
        <f t="shared" si="484"/>
        <v>4110.7010902109887</v>
      </c>
      <c r="AG724" s="31">
        <f t="shared" si="485"/>
        <v>8.7747028079949455E-2</v>
      </c>
      <c r="AH724" s="31">
        <f t="shared" si="486"/>
        <v>0.77257143072364332</v>
      </c>
      <c r="AI724" s="31">
        <f t="shared" si="486"/>
        <v>3.3850241521905376E-2</v>
      </c>
      <c r="AJ724" s="31">
        <f t="shared" si="486"/>
        <v>8.4571426419213933E-2</v>
      </c>
      <c r="AK724" s="31">
        <f t="shared" si="486"/>
        <v>1.3058434868555461E-2</v>
      </c>
      <c r="AL724" s="31">
        <f t="shared" si="487"/>
        <v>8.2014383867325402E-3</v>
      </c>
      <c r="AM724" s="31">
        <f t="shared" si="488"/>
        <v>1.0000000000000002</v>
      </c>
      <c r="AN724" s="31">
        <f>(Z724*'Propiedades físicas'!$F$4)/1000</f>
        <v>317.19395239362535</v>
      </c>
      <c r="AO724" s="31">
        <f>(AA724*'Propiedades físicas'!$F$6)/1000</f>
        <v>101.75295953023107</v>
      </c>
      <c r="AP724" s="31">
        <f>(AB724*'Propiedades físicas'!$F$9)/1000</f>
        <v>85.847497245940644</v>
      </c>
      <c r="AQ724" s="31">
        <f>(AC724*'Propiedades físicas'!$F$5)/1000</f>
        <v>102.371863797703</v>
      </c>
      <c r="AR724" s="31">
        <f>(AD724*'Propiedades físicas'!$F$8)/1000</f>
        <v>19.030393395193837</v>
      </c>
      <c r="AS724" s="31">
        <f>(AE724*'Propiedades físicas'!$F$7)/1000</f>
        <v>3.1046911075774402</v>
      </c>
      <c r="AT724" s="31">
        <f t="shared" si="489"/>
        <v>629.30135747027134</v>
      </c>
      <c r="AU724" s="31">
        <f t="shared" si="490"/>
        <v>0.50404142407814501</v>
      </c>
      <c r="AV724" s="31">
        <f t="shared" si="493"/>
        <v>0.16169194348994861</v>
      </c>
      <c r="AW724" s="31">
        <f t="shared" si="493"/>
        <v>0.13641714931466065</v>
      </c>
      <c r="AX724" s="31">
        <f t="shared" si="493"/>
        <v>0.16267542185071343</v>
      </c>
      <c r="AY724" s="31">
        <f t="shared" si="493"/>
        <v>3.0240509049105056E-2</v>
      </c>
      <c r="AZ724" s="31">
        <f t="shared" si="494"/>
        <v>4.9335522174272575E-3</v>
      </c>
      <c r="BA724" s="31">
        <f t="shared" si="491"/>
        <v>1</v>
      </c>
      <c r="BB724" s="34">
        <f>AU724*'Propiedades físicas'!$C$4+'Diseño reactor'!AV724*'Propiedades físicas'!$C$5+'Diseño reactor'!AW724*'Propiedades físicas'!$C$8+'Diseño reactor'!AX724*'Propiedades físicas'!$C$9+'Diseño reactor'!AY724*'Propiedades físicas'!$C$7+'Diseño reactor'!AZ724*'Propiedades físicas'!$C$6</f>
        <v>876.67397622453302</v>
      </c>
      <c r="BC724" s="45">
        <f>AU724*'Propiedades físicas'!$L$4+'Diseño reactor'!AV724*'Propiedades físicas'!$L$5+'Diseño reactor'!AW724*'Propiedades físicas'!$L$8+AX724*'Propiedades físicas'!$L$9+'Diseño reactor'!AY724*'Propiedades físicas'!$L$7+'Diseño reactor'!AZ724*'Propiedades físicas'!$L$6</f>
        <v>1.9803482216667876</v>
      </c>
      <c r="BD724" s="29">
        <f t="shared" si="470"/>
        <v>3.6296825322864694</v>
      </c>
      <c r="BE724" s="58">
        <f t="shared" si="471"/>
        <v>43.651612413662768</v>
      </c>
      <c r="BF724" s="30">
        <f>AU724*'Propiedades físicas'!$I$4+'Diseño reactor'!AV724*'Propiedades físicas'!$I$5+'Diseño reactor'!AW724*'Propiedades físicas'!$I$8+'Diseño reactor'!AX724*'Propiedades físicas'!$I$9+'Diseño reactor'!AY724*'Propiedades físicas'!$I$7+'Diseño reactor'!AZ724*'Propiedades físicas'!$I$6</f>
        <v>1.9383070175173382E-2</v>
      </c>
      <c r="BG724" s="24">
        <f>AU724*'Propiedades físicas'!$O$4+'Diseño reactor'!AV724*'Propiedades físicas'!$O$5+'Diseño reactor'!AW724*'Propiedades físicas'!$O$8+'Diseño reactor'!AX724*'Propiedades físicas'!$O$9+'Diseño reactor'!AY724*'Propiedades físicas'!$O$7+'Diseño reactor'!AZ724*'Propiedades físicas'!$O$6</f>
        <v>0.14829049189752078</v>
      </c>
      <c r="BH724" s="54">
        <f t="shared" si="472"/>
        <v>42464.864854563391</v>
      </c>
      <c r="BI724" s="34">
        <f t="shared" si="492"/>
        <v>258.85158286732275</v>
      </c>
      <c r="BJ724" s="27">
        <f t="shared" si="473"/>
        <v>4809.4468394660516</v>
      </c>
      <c r="BK724" s="34">
        <f t="shared" si="474"/>
        <v>548.61172121492109</v>
      </c>
      <c r="BL724" s="27">
        <f t="shared" si="475"/>
        <v>104.96043972555522</v>
      </c>
      <c r="BM724" s="34">
        <f t="shared" si="476"/>
        <v>1.1054421768707483</v>
      </c>
      <c r="BN724" s="45">
        <f t="shared" si="477"/>
        <v>664.92085627809945</v>
      </c>
      <c r="BO724" s="45">
        <f t="shared" si="478"/>
        <v>82.211327052958282</v>
      </c>
      <c r="BP724" s="66">
        <f t="shared" si="479"/>
        <v>6.6975907542044357</v>
      </c>
    </row>
    <row r="725" spans="8:68">
      <c r="H725" s="68">
        <v>720</v>
      </c>
      <c r="I725" s="31">
        <f>('Propiedades físicas'!$C$10*'Diseño reactor'!H725)/1000</f>
        <v>630.17660275187109</v>
      </c>
      <c r="J725" s="31">
        <f t="shared" si="457"/>
        <v>0.72360668106167014</v>
      </c>
      <c r="K725" s="31">
        <f>(I725*1000)/'Propiedades físicas'!$F$10</f>
        <v>4116.4183379025199</v>
      </c>
      <c r="L725" s="31">
        <f t="shared" si="458"/>
        <v>588.05976255750284</v>
      </c>
      <c r="M725" s="31">
        <f t="shared" si="459"/>
        <v>3528.358575345017</v>
      </c>
      <c r="N725" s="31">
        <f t="shared" si="460"/>
        <v>0.81674967021875389</v>
      </c>
      <c r="O725" s="32">
        <f t="shared" si="461"/>
        <v>4.900498021312524</v>
      </c>
      <c r="P725" s="33">
        <f t="shared" si="462"/>
        <v>0.50194042978837494</v>
      </c>
      <c r="Q725" s="31">
        <f t="shared" si="463"/>
        <v>4.4175785377343022</v>
      </c>
      <c r="R725" s="31">
        <f t="shared" si="464"/>
        <v>0.19346868594468392</v>
      </c>
      <c r="S725" s="31">
        <f t="shared" si="465"/>
        <v>0.48291948357822129</v>
      </c>
      <c r="T725" s="31">
        <f t="shared" si="466"/>
        <v>7.4570865823547633E-2</v>
      </c>
      <c r="U725" s="31">
        <f t="shared" si="467"/>
        <v>4.6769688662147355E-2</v>
      </c>
      <c r="V725" s="47">
        <f t="shared" si="480"/>
        <v>4.9706722173217712E-4</v>
      </c>
      <c r="W725" s="31">
        <f t="shared" si="468"/>
        <v>0.38544152744630078</v>
      </c>
      <c r="X725" s="34">
        <f>(S725*H725*'Propiedades físicas'!$F$5*60*24*365)/(1000000)</f>
        <v>53815.036214209649</v>
      </c>
      <c r="Y725" s="34">
        <f>(U725*H725*'Propiedades físicas'!$F$7*60*24*365)/(1000000)</f>
        <v>1629.9144306348064</v>
      </c>
      <c r="Z725" s="31">
        <f t="shared" si="481"/>
        <v>361.39710944762999</v>
      </c>
      <c r="AA725" s="31">
        <f t="shared" si="482"/>
        <v>3180.6565471686977</v>
      </c>
      <c r="AB725" s="31">
        <f t="shared" si="482"/>
        <v>139.29745388017241</v>
      </c>
      <c r="AC725" s="31">
        <f t="shared" si="482"/>
        <v>347.70202817631935</v>
      </c>
      <c r="AD725" s="31">
        <f t="shared" si="482"/>
        <v>53.691023392954293</v>
      </c>
      <c r="AE725" s="31">
        <f t="shared" si="483"/>
        <v>33.674175836746095</v>
      </c>
      <c r="AF725" s="31">
        <f t="shared" si="484"/>
        <v>4116.4183379025199</v>
      </c>
      <c r="AG725" s="31">
        <f t="shared" si="485"/>
        <v>8.7794067507671311E-2</v>
      </c>
      <c r="AH725" s="31">
        <f t="shared" si="486"/>
        <v>0.77267573071530182</v>
      </c>
      <c r="AI725" s="31">
        <f t="shared" si="486"/>
        <v>3.3839479480880473E-2</v>
      </c>
      <c r="AJ725" s="31">
        <f t="shared" si="486"/>
        <v>8.4467126427555342E-2</v>
      </c>
      <c r="AK725" s="31">
        <f t="shared" si="486"/>
        <v>1.3043140659098323E-2</v>
      </c>
      <c r="AL725" s="31">
        <f t="shared" si="487"/>
        <v>8.1804552094927353E-3</v>
      </c>
      <c r="AM725" s="31">
        <f t="shared" si="488"/>
        <v>1</v>
      </c>
      <c r="AN725" s="31">
        <f>(Z725*'Propiedades físicas'!$F$4)/1000</f>
        <v>317.80539010605685</v>
      </c>
      <c r="AO725" s="31">
        <f>(AA725*'Propiedades físicas'!$F$6)/1000</f>
        <v>101.90823577128506</v>
      </c>
      <c r="AP725" s="31">
        <f>(AB725*'Propiedades físicas'!$F$9)/1000</f>
        <v>85.939564171372353</v>
      </c>
      <c r="AQ725" s="31">
        <f>(AC725*'Propiedades físicas'!$F$5)/1000</f>
        <v>102.38781623708077</v>
      </c>
      <c r="AR725" s="31">
        <f>(AD725*'Propiedades físicas'!$F$8)/1000</f>
        <v>19.03454161327015</v>
      </c>
      <c r="AS725" s="31">
        <f>(AE725*'Propiedades físicas'!$F$7)/1000</f>
        <v>3.1010548528059481</v>
      </c>
      <c r="AT725" s="31">
        <f t="shared" si="489"/>
        <v>630.17660275187109</v>
      </c>
      <c r="AU725" s="31">
        <f t="shared" si="490"/>
        <v>0.50431163060998496</v>
      </c>
      <c r="AV725" s="31">
        <f t="shared" si="493"/>
        <v>0.16171377249848631</v>
      </c>
      <c r="AW725" s="31">
        <f t="shared" si="493"/>
        <v>0.13637377807441484</v>
      </c>
      <c r="AX725" s="31">
        <f t="shared" si="493"/>
        <v>0.16247479800102235</v>
      </c>
      <c r="AY725" s="31">
        <f t="shared" si="493"/>
        <v>3.0205090969975135E-2</v>
      </c>
      <c r="AZ725" s="31">
        <f t="shared" si="494"/>
        <v>4.9209298461164435E-3</v>
      </c>
      <c r="BA725" s="31">
        <f t="shared" si="491"/>
        <v>1</v>
      </c>
      <c r="BB725" s="34">
        <f>AU725*'Propiedades físicas'!$C$4+'Diseño reactor'!AV725*'Propiedades físicas'!$C$5+'Diseño reactor'!AW725*'Propiedades físicas'!$C$8+'Diseño reactor'!AX725*'Propiedades físicas'!$C$9+'Diseño reactor'!AY725*'Propiedades físicas'!$C$7+'Diseño reactor'!AZ725*'Propiedades físicas'!$C$6</f>
        <v>876.67054057207599</v>
      </c>
      <c r="BC725" s="45">
        <f>AU725*'Propiedades físicas'!$L$4+'Diseño reactor'!AV725*'Propiedades físicas'!$L$5+'Diseño reactor'!AW725*'Propiedades físicas'!$L$8+AX725*'Propiedades físicas'!$L$9+'Diseño reactor'!AY725*'Propiedades físicas'!$L$7+'Diseño reactor'!AZ725*'Propiedades físicas'!$L$6</f>
        <v>1.9805567739099639</v>
      </c>
      <c r="BD725" s="29">
        <f t="shared" si="470"/>
        <v>3.6262167366712355</v>
      </c>
      <c r="BE725" s="58">
        <f t="shared" si="471"/>
        <v>43.647665641140549</v>
      </c>
      <c r="BF725" s="30">
        <f>AU725*'Propiedades físicas'!$I$4+'Diseño reactor'!AV725*'Propiedades físicas'!$I$5+'Diseño reactor'!AW725*'Propiedades físicas'!$I$8+'Diseño reactor'!AX725*'Propiedades físicas'!$I$9+'Diseño reactor'!AY725*'Propiedades físicas'!$I$7+'Diseño reactor'!AZ725*'Propiedades físicas'!$I$6</f>
        <v>1.938461009480141E-2</v>
      </c>
      <c r="BG725" s="24">
        <f>AU725*'Propiedades físicas'!$O$4+'Diseño reactor'!AV725*'Propiedades físicas'!$O$5+'Diseño reactor'!AW725*'Propiedades físicas'!$O$8+'Diseño reactor'!AX725*'Propiedades físicas'!$O$9+'Diseño reactor'!AY725*'Propiedades físicas'!$O$7+'Diseño reactor'!AZ725*'Propiedades físicas'!$O$6</f>
        <v>0.14829890697261877</v>
      </c>
      <c r="BH725" s="54">
        <f t="shared" si="472"/>
        <v>42461.325027119172</v>
      </c>
      <c r="BI725" s="34">
        <f t="shared" si="492"/>
        <v>258.88471881961328</v>
      </c>
      <c r="BJ725" s="27">
        <f t="shared" si="473"/>
        <v>4809.3847632319194</v>
      </c>
      <c r="BK725" s="34">
        <f t="shared" si="474"/>
        <v>548.63577199850818</v>
      </c>
      <c r="BL725" s="27">
        <f t="shared" si="475"/>
        <v>104.96132003417172</v>
      </c>
      <c r="BM725" s="34">
        <f t="shared" si="476"/>
        <v>1.1054421768707483</v>
      </c>
      <c r="BN725" s="45">
        <f t="shared" si="477"/>
        <v>666.00735074100885</v>
      </c>
      <c r="BO725" s="45">
        <f t="shared" si="478"/>
        <v>82.251782209888205</v>
      </c>
      <c r="BP725" s="66">
        <f t="shared" si="479"/>
        <v>6.6975645065972813</v>
      </c>
    </row>
    <row r="726" spans="8:68">
      <c r="H726" s="68">
        <v>721</v>
      </c>
      <c r="I726" s="31">
        <f>('Propiedades físicas'!$C$10*'Diseño reactor'!H726)/1000</f>
        <v>631.05184803347095</v>
      </c>
      <c r="J726" s="31">
        <f t="shared" si="457"/>
        <v>0.72260306569265254</v>
      </c>
      <c r="K726" s="31">
        <f>(I726*1000)/'Propiedades físicas'!$F$10</f>
        <v>4122.135585594051</v>
      </c>
      <c r="L726" s="31">
        <f t="shared" si="458"/>
        <v>588.87651222772149</v>
      </c>
      <c r="M726" s="31">
        <f t="shared" si="459"/>
        <v>3533.2590733663292</v>
      </c>
      <c r="N726" s="31">
        <f t="shared" si="460"/>
        <v>0.81674967021875378</v>
      </c>
      <c r="O726" s="32">
        <f t="shared" si="461"/>
        <v>4.9004980213125231</v>
      </c>
      <c r="P726" s="33">
        <f t="shared" si="462"/>
        <v>0.50220890713686861</v>
      </c>
      <c r="Q726" s="31">
        <f t="shared" si="463"/>
        <v>4.4181734485992781</v>
      </c>
      <c r="R726" s="31">
        <f t="shared" si="464"/>
        <v>0.19340708498240555</v>
      </c>
      <c r="S726" s="31">
        <f t="shared" si="465"/>
        <v>0.48232457271324625</v>
      </c>
      <c r="T726" s="31">
        <f t="shared" si="466"/>
        <v>7.4483546567598008E-2</v>
      </c>
      <c r="U726" s="31">
        <f t="shared" si="467"/>
        <v>4.6650131531881543E-2</v>
      </c>
      <c r="V726" s="47">
        <f t="shared" si="480"/>
        <v>4.9733309250447183E-4</v>
      </c>
      <c r="W726" s="31">
        <f t="shared" si="468"/>
        <v>0.38511281308217765</v>
      </c>
      <c r="X726" s="34">
        <f>(S726*H726*'Propiedades físicas'!$F$5*60*24*365)/(1000000)</f>
        <v>53823.392238325891</v>
      </c>
      <c r="Y726" s="34">
        <f>(U726*H726*'Propiedades físicas'!$F$7*60*24*365)/(1000000)</f>
        <v>1628.0058713902165</v>
      </c>
      <c r="Z726" s="31">
        <f t="shared" si="481"/>
        <v>362.09262204568228</v>
      </c>
      <c r="AA726" s="31">
        <f t="shared" si="482"/>
        <v>3185.5030564400795</v>
      </c>
      <c r="AB726" s="31">
        <f t="shared" si="482"/>
        <v>139.44650827231439</v>
      </c>
      <c r="AC726" s="31">
        <f t="shared" si="482"/>
        <v>347.75601692625054</v>
      </c>
      <c r="AD726" s="31">
        <f t="shared" si="482"/>
        <v>53.702637075238165</v>
      </c>
      <c r="AE726" s="31">
        <f t="shared" si="483"/>
        <v>33.63474483448659</v>
      </c>
      <c r="AF726" s="31">
        <f t="shared" si="484"/>
        <v>4122.1355855940519</v>
      </c>
      <c r="AG726" s="31">
        <f t="shared" si="485"/>
        <v>8.784102670254601E-2</v>
      </c>
      <c r="AH726" s="31">
        <f t="shared" si="486"/>
        <v>0.7727797861799367</v>
      </c>
      <c r="AI726" s="31">
        <f t="shared" si="486"/>
        <v>3.3828704897444169E-2</v>
      </c>
      <c r="AJ726" s="31">
        <f t="shared" si="486"/>
        <v>8.4363070962920422E-2</v>
      </c>
      <c r="AK726" s="31">
        <f t="shared" si="486"/>
        <v>1.3027867705981567E-2</v>
      </c>
      <c r="AL726" s="31">
        <f t="shared" si="487"/>
        <v>8.1595435511710359E-3</v>
      </c>
      <c r="AM726" s="31">
        <f t="shared" si="488"/>
        <v>0.99999999999999978</v>
      </c>
      <c r="AN726" s="31">
        <f>(Z726*'Propiedades físicas'!$F$4)/1000</f>
        <v>318.41700997453205</v>
      </c>
      <c r="AO726" s="31">
        <f>(AA726*'Propiedades físicas'!$F$6)/1000</f>
        <v>102.06351792834013</v>
      </c>
      <c r="AP726" s="31">
        <f>(AB726*'Propiedades físicas'!$F$9)/1000</f>
        <v>86.031523278604354</v>
      </c>
      <c r="AQ726" s="31">
        <f>(AC726*'Propiedades físicas'!$F$5)/1000</f>
        <v>102.403714304273</v>
      </c>
      <c r="AR726" s="31">
        <f>(AD726*'Propiedades físicas'!$F$8)/1000</f>
        <v>19.038658895913429</v>
      </c>
      <c r="AS726" s="31">
        <f>(AE726*'Propiedades físicas'!$F$7)/1000</f>
        <v>3.0974236518078699</v>
      </c>
      <c r="AT726" s="31">
        <f t="shared" si="489"/>
        <v>631.05184803347072</v>
      </c>
      <c r="AU726" s="31">
        <f t="shared" si="490"/>
        <v>0.50458137626378263</v>
      </c>
      <c r="AV726" s="31">
        <f t="shared" si="493"/>
        <v>0.16173555032981493</v>
      </c>
      <c r="AW726" s="31">
        <f t="shared" si="493"/>
        <v>0.13633035628800072</v>
      </c>
      <c r="AX726" s="31">
        <f t="shared" si="493"/>
        <v>0.16227464450566279</v>
      </c>
      <c r="AY726" s="31">
        <f t="shared" si="493"/>
        <v>3.0169722115929255E-2</v>
      </c>
      <c r="AZ726" s="31">
        <f t="shared" si="494"/>
        <v>4.9083504968098655E-3</v>
      </c>
      <c r="BA726" s="31">
        <f t="shared" si="491"/>
        <v>1.0000000000000002</v>
      </c>
      <c r="BB726" s="34">
        <f>AU726*'Propiedades físicas'!$C$4+'Diseño reactor'!AV726*'Propiedades físicas'!$C$5+'Diseño reactor'!AW726*'Propiedades físicas'!$C$8+'Diseño reactor'!AX726*'Propiedades físicas'!$C$9+'Diseño reactor'!AY726*'Propiedades físicas'!$C$7+'Diseño reactor'!AZ726*'Propiedades físicas'!$C$6</f>
        <v>876.66711592792706</v>
      </c>
      <c r="BC726" s="45">
        <f>AU726*'Propiedades físicas'!$L$4+'Diseño reactor'!AV726*'Propiedades físicas'!$L$5+'Diseño reactor'!AW726*'Propiedades físicas'!$L$8+AX726*'Propiedades físicas'!$L$9+'Diseño reactor'!AY726*'Propiedades físicas'!$L$7+'Diseño reactor'!AZ726*'Propiedades físicas'!$L$6</f>
        <v>1.9807649549967214</v>
      </c>
      <c r="BD726" s="29">
        <f t="shared" si="470"/>
        <v>3.6227575633040052</v>
      </c>
      <c r="BE726" s="58">
        <f t="shared" si="471"/>
        <v>43.643726892322164</v>
      </c>
      <c r="BF726" s="30">
        <f>AU726*'Propiedades físicas'!$I$4+'Diseño reactor'!AV726*'Propiedades físicas'!$I$5+'Diseño reactor'!AW726*'Propiedades físicas'!$I$8+'Diseño reactor'!AX726*'Propiedades físicas'!$I$9+'Diseño reactor'!AY726*'Propiedades físicas'!$I$7+'Diseño reactor'!AZ726*'Propiedades físicas'!$I$6</f>
        <v>1.9386145234410165E-2</v>
      </c>
      <c r="BG726" s="24">
        <f>AU726*'Propiedades físicas'!$O$4+'Diseño reactor'!AV726*'Propiedades físicas'!$O$5+'Diseño reactor'!AW726*'Propiedades físicas'!$O$8+'Diseño reactor'!AX726*'Propiedades físicas'!$O$9+'Diseño reactor'!AY726*'Propiedades físicas'!$O$7+'Diseño reactor'!AZ726*'Propiedades físicas'!$O$6</f>
        <v>0.14830731045643777</v>
      </c>
      <c r="BH726" s="54">
        <f t="shared" si="472"/>
        <v>42457.796763949671</v>
      </c>
      <c r="BI726" s="34">
        <f t="shared" si="492"/>
        <v>258.91776322162752</v>
      </c>
      <c r="BJ726" s="27">
        <f t="shared" si="473"/>
        <v>4809.3229456933723</v>
      </c>
      <c r="BK726" s="34">
        <f t="shared" si="474"/>
        <v>548.65980860939749</v>
      </c>
      <c r="BL726" s="27">
        <f t="shared" si="475"/>
        <v>104.96219976168025</v>
      </c>
      <c r="BM726" s="34">
        <f t="shared" si="476"/>
        <v>1.1054421768707483</v>
      </c>
      <c r="BN726" s="45">
        <f t="shared" si="477"/>
        <v>667.0940884647282</v>
      </c>
      <c r="BO726" s="45">
        <f t="shared" si="478"/>
        <v>82.29216840377083</v>
      </c>
      <c r="BP726" s="66">
        <f t="shared" si="479"/>
        <v>6.6975383430911082</v>
      </c>
    </row>
    <row r="727" spans="8:68">
      <c r="H727" s="68">
        <v>722</v>
      </c>
      <c r="I727" s="31">
        <f>('Propiedades físicas'!$C$10*'Diseño reactor'!H727)/1000</f>
        <v>631.92709331507069</v>
      </c>
      <c r="J727" s="31">
        <f t="shared" si="457"/>
        <v>0.7216022304216102</v>
      </c>
      <c r="K727" s="31">
        <f>(I727*1000)/'Propiedades físicas'!$F$10</f>
        <v>4127.8528332855822</v>
      </c>
      <c r="L727" s="31">
        <f t="shared" si="458"/>
        <v>589.69326189794026</v>
      </c>
      <c r="M727" s="31">
        <f t="shared" si="459"/>
        <v>3538.1595713876418</v>
      </c>
      <c r="N727" s="31">
        <f t="shared" si="460"/>
        <v>0.81674967021875378</v>
      </c>
      <c r="O727" s="32">
        <f t="shared" si="461"/>
        <v>4.9004980213125231</v>
      </c>
      <c r="P727" s="33">
        <f t="shared" si="462"/>
        <v>0.50247692694690382</v>
      </c>
      <c r="Q727" s="31">
        <f t="shared" si="463"/>
        <v>4.4187669661629947</v>
      </c>
      <c r="R727" s="31">
        <f t="shared" si="464"/>
        <v>0.19334541294656094</v>
      </c>
      <c r="S727" s="31">
        <f t="shared" si="465"/>
        <v>0.48173105514952941</v>
      </c>
      <c r="T727" s="31">
        <f t="shared" si="466"/>
        <v>7.4396348772898649E-2</v>
      </c>
      <c r="U727" s="31">
        <f t="shared" si="467"/>
        <v>4.6530981552390369E-2</v>
      </c>
      <c r="V727" s="47">
        <f t="shared" si="480"/>
        <v>4.9759851018042907E-4</v>
      </c>
      <c r="W727" s="31">
        <f t="shared" si="468"/>
        <v>0.3847846589122918</v>
      </c>
      <c r="X727" s="34">
        <f>(S727*H727*'Propiedades físicas'!$F$5*60*24*365)/(1000000)</f>
        <v>53831.719806074201</v>
      </c>
      <c r="Y727" s="34">
        <f>(U727*H727*'Propiedades físicas'!$F$7*60*24*365)/(1000000)</f>
        <v>1626.0999669551479</v>
      </c>
      <c r="Z727" s="31">
        <f t="shared" si="481"/>
        <v>362.78834125566453</v>
      </c>
      <c r="AA727" s="31">
        <f t="shared" si="482"/>
        <v>3190.349749569682</v>
      </c>
      <c r="AB727" s="31">
        <f t="shared" si="482"/>
        <v>139.595388147417</v>
      </c>
      <c r="AC727" s="31">
        <f t="shared" si="482"/>
        <v>347.80982181796026</v>
      </c>
      <c r="AD727" s="31">
        <f t="shared" si="482"/>
        <v>53.714163814032823</v>
      </c>
      <c r="AE727" s="31">
        <f t="shared" si="483"/>
        <v>33.59536868082585</v>
      </c>
      <c r="AF727" s="31">
        <f t="shared" si="484"/>
        <v>4127.8528332855822</v>
      </c>
      <c r="AG727" s="31">
        <f t="shared" si="485"/>
        <v>8.7887905869672586E-2</v>
      </c>
      <c r="AH727" s="31">
        <f t="shared" si="486"/>
        <v>0.77288359794317318</v>
      </c>
      <c r="AI727" s="31">
        <f t="shared" si="486"/>
        <v>3.3817917882577576E-2</v>
      </c>
      <c r="AJ727" s="31">
        <f t="shared" si="486"/>
        <v>8.4259259199684092E-2</v>
      </c>
      <c r="AK727" s="31">
        <f t="shared" si="486"/>
        <v>1.3012615997571503E-2</v>
      </c>
      <c r="AL727" s="31">
        <f t="shared" si="487"/>
        <v>8.1387031073211664E-3</v>
      </c>
      <c r="AM727" s="31">
        <f t="shared" si="488"/>
        <v>1.0000000000000002</v>
      </c>
      <c r="AN727" s="31">
        <f>(Z727*'Propiedades físicas'!$F$4)/1000</f>
        <v>319.02881153340627</v>
      </c>
      <c r="AO727" s="31">
        <f>(AA727*'Propiedades físicas'!$F$6)/1000</f>
        <v>102.21880597621261</v>
      </c>
      <c r="AP727" s="31">
        <f>(AB727*'Propiedades físicas'!$F$9)/1000</f>
        <v>86.123374717548913</v>
      </c>
      <c r="AQ727" s="31">
        <f>(AC727*'Propiedades físicas'!$F$5)/1000</f>
        <v>102.41955823073476</v>
      </c>
      <c r="AR727" s="31">
        <f>(AD727*'Propiedades físicas'!$F$8)/1000</f>
        <v>19.042745355350906</v>
      </c>
      <c r="AS727" s="31">
        <f>(AE727*'Propiedades físicas'!$F$7)/1000</f>
        <v>3.0937975018172525</v>
      </c>
      <c r="AT727" s="31">
        <f t="shared" si="489"/>
        <v>631.92709331507069</v>
      </c>
      <c r="AU727" s="31">
        <f t="shared" si="490"/>
        <v>0.50485066221767871</v>
      </c>
      <c r="AV727" s="31">
        <f t="shared" si="493"/>
        <v>0.16175727715672991</v>
      </c>
      <c r="AW727" s="31">
        <f t="shared" si="493"/>
        <v>0.13628688440267414</v>
      </c>
      <c r="AX727" s="31">
        <f t="shared" si="493"/>
        <v>0.16207495977652234</v>
      </c>
      <c r="AY727" s="31">
        <f t="shared" si="493"/>
        <v>3.0134402460026254E-2</v>
      </c>
      <c r="AZ727" s="31">
        <f t="shared" si="494"/>
        <v>4.8958139863687173E-3</v>
      </c>
      <c r="BA727" s="31">
        <f t="shared" si="491"/>
        <v>1</v>
      </c>
      <c r="BB727" s="34">
        <f>AU727*'Propiedades físicas'!$C$4+'Diseño reactor'!AV727*'Propiedades físicas'!$C$5+'Diseño reactor'!AW727*'Propiedades físicas'!$C$8+'Diseño reactor'!AX727*'Propiedades físicas'!$C$9+'Diseño reactor'!AY727*'Propiedades físicas'!$C$7+'Diseño reactor'!AZ727*'Propiedades físicas'!$C$6</f>
        <v>876.66370224729599</v>
      </c>
      <c r="BC727" s="45">
        <f>AU727*'Propiedades físicas'!$L$4+'Diseño reactor'!AV727*'Propiedades físicas'!$L$5+'Diseño reactor'!AW727*'Propiedades físicas'!$L$8+AX727*'Propiedades físicas'!$L$9+'Diseño reactor'!AY727*'Propiedades físicas'!$L$7+'Diseño reactor'!AZ727*'Propiedades físicas'!$L$6</f>
        <v>1.9809727658913965</v>
      </c>
      <c r="BD727" s="29">
        <f t="shared" si="470"/>
        <v>3.6193049932485128</v>
      </c>
      <c r="BE727" s="58">
        <f t="shared" si="471"/>
        <v>43.63979614225201</v>
      </c>
      <c r="BF727" s="30">
        <f>AU727*'Propiedades físicas'!$I$4+'Diseño reactor'!AV727*'Propiedades físicas'!$I$5+'Diseño reactor'!AW727*'Propiedades físicas'!$I$8+'Diseño reactor'!AX727*'Propiedades físicas'!$I$9+'Diseño reactor'!AY727*'Propiedades físicas'!$I$7+'Diseño reactor'!AZ727*'Propiedades físicas'!$I$6</f>
        <v>1.9387675612767507E-2</v>
      </c>
      <c r="BG727" s="24">
        <f>AU727*'Propiedades físicas'!$O$4+'Diseño reactor'!AV727*'Propiedades físicas'!$O$5+'Diseño reactor'!AW727*'Propiedades físicas'!$O$8+'Diseño reactor'!AX727*'Propiedades físicas'!$O$9+'Diseño reactor'!AY727*'Propiedades físicas'!$O$7+'Diseño reactor'!AZ727*'Propiedades físicas'!$O$6</f>
        <v>0.1483157023675509</v>
      </c>
      <c r="BH727" s="54">
        <f t="shared" si="472"/>
        <v>42454.280016432094</v>
      </c>
      <c r="BI727" s="34">
        <f t="shared" si="492"/>
        <v>258.95071640932292</v>
      </c>
      <c r="BJ727" s="27">
        <f t="shared" si="473"/>
        <v>4809.2613856859743</v>
      </c>
      <c r="BK727" s="34">
        <f t="shared" si="474"/>
        <v>548.68383099012033</v>
      </c>
      <c r="BL727" s="27">
        <f t="shared" si="475"/>
        <v>104.96307890609457</v>
      </c>
      <c r="BM727" s="34">
        <f t="shared" si="476"/>
        <v>1.1054421768707483</v>
      </c>
      <c r="BN727" s="45">
        <f t="shared" si="477"/>
        <v>668.18106879817026</v>
      </c>
      <c r="BO727" s="45">
        <f t="shared" si="478"/>
        <v>82.332485810768958</v>
      </c>
      <c r="BP727" s="66">
        <f t="shared" si="479"/>
        <v>6.6975122633437305</v>
      </c>
    </row>
    <row r="728" spans="8:68">
      <c r="H728" s="68">
        <v>723</v>
      </c>
      <c r="I728" s="31">
        <f>('Propiedades físicas'!$C$10*'Diseño reactor'!H728)/1000</f>
        <v>632.80233859667055</v>
      </c>
      <c r="J728" s="31">
        <f t="shared" si="457"/>
        <v>0.72060416371286651</v>
      </c>
      <c r="K728" s="31">
        <f>(I728*1000)/'Propiedades físicas'!$F$10</f>
        <v>4133.5700809771133</v>
      </c>
      <c r="L728" s="31">
        <f t="shared" si="458"/>
        <v>590.51001156815903</v>
      </c>
      <c r="M728" s="31">
        <f t="shared" si="459"/>
        <v>3543.060069408954</v>
      </c>
      <c r="N728" s="31">
        <f t="shared" si="460"/>
        <v>0.81674967021875389</v>
      </c>
      <c r="O728" s="32">
        <f t="shared" si="461"/>
        <v>4.9004980213125231</v>
      </c>
      <c r="P728" s="33">
        <f t="shared" si="462"/>
        <v>0.50274449038708868</v>
      </c>
      <c r="Q728" s="31">
        <f t="shared" si="463"/>
        <v>4.4193590951251904</v>
      </c>
      <c r="R728" s="31">
        <f t="shared" si="464"/>
        <v>0.19328367046796008</v>
      </c>
      <c r="S728" s="31">
        <f t="shared" si="465"/>
        <v>0.48113892618733317</v>
      </c>
      <c r="T728" s="31">
        <f t="shared" si="466"/>
        <v>7.4309272371742313E-2</v>
      </c>
      <c r="U728" s="31">
        <f t="shared" si="467"/>
        <v>4.641223699196282E-2</v>
      </c>
      <c r="V728" s="47">
        <f t="shared" si="480"/>
        <v>4.9786347591731107E-4</v>
      </c>
      <c r="W728" s="31">
        <f t="shared" si="468"/>
        <v>0.38445706350583975</v>
      </c>
      <c r="X728" s="34">
        <f>(S728*H728*'Propiedades físicas'!$F$5*60*24*365)/(1000000)</f>
        <v>53840.019038486353</v>
      </c>
      <c r="Y728" s="34">
        <f>(U728*H728*'Propiedades físicas'!$F$7*60*24*365)/(1000000)</f>
        <v>1624.1967158497059</v>
      </c>
      <c r="Z728" s="31">
        <f t="shared" si="481"/>
        <v>363.48426654986514</v>
      </c>
      <c r="AA728" s="31">
        <f t="shared" si="482"/>
        <v>3195.1966257755125</v>
      </c>
      <c r="AB728" s="31">
        <f t="shared" si="482"/>
        <v>139.74409374833513</v>
      </c>
      <c r="AC728" s="31">
        <f t="shared" si="482"/>
        <v>347.86344363344188</v>
      </c>
      <c r="AD728" s="31">
        <f t="shared" si="482"/>
        <v>53.725603924769693</v>
      </c>
      <c r="AE728" s="31">
        <f t="shared" si="483"/>
        <v>33.556047345189121</v>
      </c>
      <c r="AF728" s="31">
        <f t="shared" si="484"/>
        <v>4133.5700809771133</v>
      </c>
      <c r="AG728" s="31">
        <f t="shared" si="485"/>
        <v>8.7934705213451467E-2</v>
      </c>
      <c r="AH728" s="31">
        <f t="shared" si="486"/>
        <v>0.77298716682703894</v>
      </c>
      <c r="AI728" s="31">
        <f t="shared" si="486"/>
        <v>3.3807118546615215E-2</v>
      </c>
      <c r="AJ728" s="31">
        <f t="shared" si="486"/>
        <v>8.4155690315818293E-2</v>
      </c>
      <c r="AK728" s="31">
        <f t="shared" si="486"/>
        <v>1.2997385522025498E-2</v>
      </c>
      <c r="AL728" s="31">
        <f t="shared" si="487"/>
        <v>8.1179335750506936E-3</v>
      </c>
      <c r="AM728" s="31">
        <f t="shared" si="488"/>
        <v>1</v>
      </c>
      <c r="AN728" s="31">
        <f>(Z728*'Propiedades físicas'!$F$4)/1000</f>
        <v>319.64079431862041</v>
      </c>
      <c r="AO728" s="31">
        <f>(AA728*'Propiedades físicas'!$F$6)/1000</f>
        <v>102.37409988984741</v>
      </c>
      <c r="AP728" s="31">
        <f>(AB728*'Propiedades físicas'!$F$9)/1000</f>
        <v>86.215118638035349</v>
      </c>
      <c r="AQ728" s="31">
        <f>(AC728*'Propiedades físicas'!$F$5)/1000</f>
        <v>102.43534824673964</v>
      </c>
      <c r="AR728" s="31">
        <f>(AD728*'Propiedades físicas'!$F$8)/1000</f>
        <v>19.046801103409344</v>
      </c>
      <c r="AS728" s="31">
        <f>(AE728*'Propiedades físicas'!$F$7)/1000</f>
        <v>3.0901764000184664</v>
      </c>
      <c r="AT728" s="31">
        <f t="shared" si="489"/>
        <v>632.80233859667067</v>
      </c>
      <c r="AU728" s="31">
        <f t="shared" si="490"/>
        <v>0.50511948964580222</v>
      </c>
      <c r="AV728" s="31">
        <f t="shared" si="493"/>
        <v>0.161778953151274</v>
      </c>
      <c r="AW728" s="31">
        <f t="shared" si="493"/>
        <v>0.13624336286308558</v>
      </c>
      <c r="AX728" s="31">
        <f t="shared" si="493"/>
        <v>0.161875742232408</v>
      </c>
      <c r="AY728" s="31">
        <f t="shared" si="493"/>
        <v>3.0099131974841209E-2</v>
      </c>
      <c r="AZ728" s="31">
        <f t="shared" si="494"/>
        <v>4.8833201325889104E-3</v>
      </c>
      <c r="BA728" s="31">
        <f t="shared" si="491"/>
        <v>0.99999999999999989</v>
      </c>
      <c r="BB728" s="34">
        <f>AU728*'Propiedades físicas'!$C$4+'Diseño reactor'!AV728*'Propiedades físicas'!$C$5+'Diseño reactor'!AW728*'Propiedades físicas'!$C$8+'Diseño reactor'!AX728*'Propiedades físicas'!$C$9+'Diseño reactor'!AY728*'Propiedades físicas'!$C$7+'Diseño reactor'!AZ728*'Propiedades físicas'!$C$6</f>
        <v>876.66029948561459</v>
      </c>
      <c r="BC728" s="45">
        <f>AU728*'Propiedades físicas'!$L$4+'Diseño reactor'!AV728*'Propiedades físicas'!$L$5+'Diseño reactor'!AW728*'Propiedades físicas'!$L$8+AX728*'Propiedades físicas'!$L$9+'Diseño reactor'!AY728*'Propiedades físicas'!$L$7+'Diseño reactor'!AZ728*'Propiedades físicas'!$L$6</f>
        <v>1.9811802075550717</v>
      </c>
      <c r="BD728" s="29">
        <f t="shared" si="470"/>
        <v>3.6158590076403567</v>
      </c>
      <c r="BE728" s="58">
        <f t="shared" si="471"/>
        <v>43.635873366080389</v>
      </c>
      <c r="BF728" s="30">
        <f>AU728*'Propiedades físicas'!$I$4+'Diseño reactor'!AV728*'Propiedades físicas'!$I$5+'Diseño reactor'!AW728*'Propiedades físicas'!$I$8+'Diseño reactor'!AX728*'Propiedades físicas'!$I$9+'Diseño reactor'!AY728*'Propiedades físicas'!$I$7+'Diseño reactor'!AZ728*'Propiedades físicas'!$I$6</f>
        <v>1.9389201248551546E-2</v>
      </c>
      <c r="BG728" s="24">
        <f>AU728*'Propiedades físicas'!$O$4+'Diseño reactor'!AV728*'Propiedades físicas'!$O$5+'Diseño reactor'!AW728*'Propiedades físicas'!$O$8+'Diseño reactor'!AX728*'Propiedades físicas'!$O$9+'Diseño reactor'!AY728*'Propiedades físicas'!$O$7+'Diseño reactor'!AZ728*'Propiedades físicas'!$O$6</f>
        <v>0.14832408272451925</v>
      </c>
      <c r="BH728" s="54">
        <f t="shared" si="472"/>
        <v>42450.774736196901</v>
      </c>
      <c r="BI728" s="34">
        <f t="shared" si="492"/>
        <v>258.98357871713523</v>
      </c>
      <c r="BJ728" s="27">
        <f t="shared" si="473"/>
        <v>4809.2000820514768</v>
      </c>
      <c r="BK728" s="34">
        <f t="shared" si="474"/>
        <v>548.70783908382145</v>
      </c>
      <c r="BL728" s="27">
        <f t="shared" si="475"/>
        <v>104.96395746545143</v>
      </c>
      <c r="BM728" s="34">
        <f t="shared" si="476"/>
        <v>1.1054421768707483</v>
      </c>
      <c r="BN728" s="45">
        <f t="shared" si="477"/>
        <v>669.26829109255084</v>
      </c>
      <c r="BO728" s="45">
        <f t="shared" si="478"/>
        <v>82.372734606445945</v>
      </c>
      <c r="BP728" s="66">
        <f t="shared" si="479"/>
        <v>6.6974862670146571</v>
      </c>
    </row>
    <row r="729" spans="8:68">
      <c r="H729" s="68">
        <v>724</v>
      </c>
      <c r="I729" s="31">
        <f>('Propiedades físicas'!$C$10*'Diseño reactor'!H729)/1000</f>
        <v>633.6775838782703</v>
      </c>
      <c r="J729" s="31">
        <f t="shared" si="457"/>
        <v>0.71960885409447872</v>
      </c>
      <c r="K729" s="31">
        <f>(I729*1000)/'Propiedades físicas'!$F$10</f>
        <v>4139.2873286686445</v>
      </c>
      <c r="L729" s="31">
        <f t="shared" si="458"/>
        <v>591.3267612383778</v>
      </c>
      <c r="M729" s="31">
        <f t="shared" si="459"/>
        <v>3547.9605674302666</v>
      </c>
      <c r="N729" s="31">
        <f t="shared" si="460"/>
        <v>0.81674967021875389</v>
      </c>
      <c r="O729" s="32">
        <f t="shared" si="461"/>
        <v>4.9004980213125231</v>
      </c>
      <c r="P729" s="33">
        <f t="shared" si="462"/>
        <v>0.50301159862205502</v>
      </c>
      <c r="Q729" s="31">
        <f t="shared" si="463"/>
        <v>4.4199498401651445</v>
      </c>
      <c r="R729" s="31">
        <f t="shared" si="464"/>
        <v>0.19322185817373913</v>
      </c>
      <c r="S729" s="31">
        <f t="shared" si="465"/>
        <v>0.48054818114737741</v>
      </c>
      <c r="T729" s="31">
        <f t="shared" si="466"/>
        <v>7.4222317295240939E-2</v>
      </c>
      <c r="U729" s="31">
        <f t="shared" si="467"/>
        <v>4.6293896127718809E-2</v>
      </c>
      <c r="V729" s="47">
        <f t="shared" si="480"/>
        <v>4.9812799086844286E-4</v>
      </c>
      <c r="W729" s="31">
        <f t="shared" si="468"/>
        <v>0.38413002543688679</v>
      </c>
      <c r="X729" s="34">
        <f>(S729*H729*'Propiedades físicas'!$F$5*60*24*365)/(1000000)</f>
        <v>53848.290055977006</v>
      </c>
      <c r="Y729" s="34">
        <f>(U729*H729*'Propiedades físicas'!$F$7*60*24*365)/(1000000)</f>
        <v>1622.2961165681857</v>
      </c>
      <c r="Z729" s="31">
        <f t="shared" si="481"/>
        <v>364.18039740236782</v>
      </c>
      <c r="AA729" s="31">
        <f t="shared" si="482"/>
        <v>3200.0436842795648</v>
      </c>
      <c r="AB729" s="31">
        <f t="shared" si="482"/>
        <v>139.89262531778712</v>
      </c>
      <c r="AC729" s="31">
        <f t="shared" si="482"/>
        <v>347.91688315070127</v>
      </c>
      <c r="AD729" s="31">
        <f t="shared" si="482"/>
        <v>53.736957721754443</v>
      </c>
      <c r="AE729" s="31">
        <f t="shared" si="483"/>
        <v>33.516780796468417</v>
      </c>
      <c r="AF729" s="31">
        <f t="shared" si="484"/>
        <v>4139.2873286686436</v>
      </c>
      <c r="AG729" s="31">
        <f t="shared" si="485"/>
        <v>8.7981424937587621E-2</v>
      </c>
      <c r="AH729" s="31">
        <f t="shared" si="486"/>
        <v>0.77309049364998395</v>
      </c>
      <c r="AI729" s="31">
        <f t="shared" si="486"/>
        <v>3.3796306999249084E-2</v>
      </c>
      <c r="AJ729" s="31">
        <f t="shared" si="486"/>
        <v>8.4052363492873289E-2</v>
      </c>
      <c r="AK729" s="31">
        <f t="shared" si="486"/>
        <v>1.2982176267294386E-2</v>
      </c>
      <c r="AL729" s="31">
        <f t="shared" si="487"/>
        <v>8.0972346530118079E-3</v>
      </c>
      <c r="AM729" s="31">
        <f t="shared" si="488"/>
        <v>1</v>
      </c>
      <c r="AN729" s="31">
        <f>(Z729*'Propiedades físicas'!$F$4)/1000</f>
        <v>320.25295786769419</v>
      </c>
      <c r="AO729" s="31">
        <f>(AA729*'Propiedades físicas'!$F$6)/1000</f>
        <v>102.52939964431725</v>
      </c>
      <c r="AP729" s="31">
        <f>(AB729*'Propiedades físicas'!$F$9)/1000</f>
        <v>86.306755189808754</v>
      </c>
      <c r="AQ729" s="31">
        <f>(AC729*'Propiedades físicas'!$F$5)/1000</f>
        <v>102.45108458138701</v>
      </c>
      <c r="AR729" s="31">
        <f>(AD729*'Propiedades físicas'!$F$8)/1000</f>
        <v>19.050826251516376</v>
      </c>
      <c r="AS729" s="31">
        <f>(AE729*'Propiedades físicas'!$F$7)/1000</f>
        <v>3.0865603435467763</v>
      </c>
      <c r="AT729" s="31">
        <f t="shared" si="489"/>
        <v>633.67758387827041</v>
      </c>
      <c r="AU729" s="31">
        <f t="shared" si="490"/>
        <v>0.5053878597182867</v>
      </c>
      <c r="AV729" s="31">
        <f t="shared" si="493"/>
        <v>0.16180057848474116</v>
      </c>
      <c r="AW729" s="31">
        <f t="shared" si="493"/>
        <v>0.13619979211129599</v>
      </c>
      <c r="AX729" s="31">
        <f t="shared" si="493"/>
        <v>0.16167699029900967</v>
      </c>
      <c r="AY729" s="31">
        <f t="shared" si="493"/>
        <v>3.0063910632470856E-2</v>
      </c>
      <c r="AZ729" s="31">
        <f t="shared" si="494"/>
        <v>4.8708687541955172E-3</v>
      </c>
      <c r="BA729" s="31">
        <f t="shared" si="491"/>
        <v>0.99999999999999978</v>
      </c>
      <c r="BB729" s="34">
        <f>AU729*'Propiedades físicas'!$C$4+'Diseño reactor'!AV729*'Propiedades físicas'!$C$5+'Diseño reactor'!AW729*'Propiedades físicas'!$C$8+'Diseño reactor'!AX729*'Propiedades físicas'!$C$9+'Diseño reactor'!AY729*'Propiedades físicas'!$C$7+'Diseño reactor'!AZ729*'Propiedades físicas'!$C$6</f>
        <v>876.65690759853396</v>
      </c>
      <c r="BC729" s="45">
        <f>AU729*'Propiedades físicas'!$L$4+'Diseño reactor'!AV729*'Propiedades físicas'!$L$5+'Diseño reactor'!AW729*'Propiedades físicas'!$L$8+AX729*'Propiedades físicas'!$L$9+'Diseño reactor'!AY729*'Propiedades físicas'!$L$7+'Diseño reactor'!AZ729*'Propiedades físicas'!$L$6</f>
        <v>1.981387280945587</v>
      </c>
      <c r="BD729" s="29">
        <f t="shared" si="470"/>
        <v>3.6124195876866776</v>
      </c>
      <c r="BE729" s="58">
        <f t="shared" si="471"/>
        <v>43.631958539062936</v>
      </c>
      <c r="BF729" s="30">
        <f>AU729*'Propiedades físicas'!$I$4+'Diseño reactor'!AV729*'Propiedades físicas'!$I$5+'Diseño reactor'!AW729*'Propiedades físicas'!$I$8+'Diseño reactor'!AX729*'Propiedades físicas'!$I$9+'Diseño reactor'!AY729*'Propiedades físicas'!$I$7+'Diseño reactor'!AZ729*'Propiedades físicas'!$I$6</f>
        <v>1.9390722160351134E-2</v>
      </c>
      <c r="BG729" s="24">
        <f>AU729*'Propiedades físicas'!$O$4+'Diseño reactor'!AV729*'Propiedades físicas'!$O$5+'Diseño reactor'!AW729*'Propiedades físicas'!$O$8+'Diseño reactor'!AX729*'Propiedades físicas'!$O$9+'Diseño reactor'!AY729*'Propiedades físicas'!$O$7+'Diseño reactor'!AZ729*'Propiedades físicas'!$O$6</f>
        <v>0.14833245154589172</v>
      </c>
      <c r="BH729" s="54">
        <f t="shared" si="472"/>
        <v>42447.280875126118</v>
      </c>
      <c r="BI729" s="34">
        <f t="shared" si="492"/>
        <v>259.01635047798533</v>
      </c>
      <c r="BJ729" s="27">
        <f t="shared" si="473"/>
        <v>4809.1390336377544</v>
      </c>
      <c r="BK729" s="34">
        <f t="shared" si="474"/>
        <v>548.73183283425283</v>
      </c>
      <c r="BL729" s="27">
        <f t="shared" si="475"/>
        <v>104.96483543781028</v>
      </c>
      <c r="BM729" s="34">
        <f t="shared" si="476"/>
        <v>1.1054421768707483</v>
      </c>
      <c r="BN729" s="45">
        <f t="shared" si="477"/>
        <v>670.35575470137485</v>
      </c>
      <c r="BO729" s="45">
        <f t="shared" si="478"/>
        <v>82.41291496576838</v>
      </c>
      <c r="BP729" s="66">
        <f t="shared" si="479"/>
        <v>6.6974603537650719</v>
      </c>
    </row>
    <row r="730" spans="8:68">
      <c r="H730" s="68">
        <v>725</v>
      </c>
      <c r="I730" s="31">
        <f>('Propiedades físicas'!$C$10*'Diseño reactor'!H730)/1000</f>
        <v>634.55282915987016</v>
      </c>
      <c r="J730" s="31">
        <f t="shared" si="457"/>
        <v>0.7186162901577966</v>
      </c>
      <c r="K730" s="31">
        <f>(I730*1000)/'Propiedades físicas'!$F$10</f>
        <v>4145.0045763601756</v>
      </c>
      <c r="L730" s="31">
        <f t="shared" si="458"/>
        <v>592.14351090859645</v>
      </c>
      <c r="M730" s="31">
        <f t="shared" si="459"/>
        <v>3552.8610654515787</v>
      </c>
      <c r="N730" s="31">
        <f t="shared" si="460"/>
        <v>0.81674967021875378</v>
      </c>
      <c r="O730" s="32">
        <f t="shared" si="461"/>
        <v>4.9004980213125222</v>
      </c>
      <c r="P730" s="33">
        <f t="shared" si="462"/>
        <v>0.50327825281247518</v>
      </c>
      <c r="Q730" s="31">
        <f t="shared" si="463"/>
        <v>4.4205392059417905</v>
      </c>
      <c r="R730" s="31">
        <f t="shared" si="464"/>
        <v>0.19315997668738269</v>
      </c>
      <c r="S730" s="31">
        <f t="shared" si="465"/>
        <v>0.4799588153707311</v>
      </c>
      <c r="T730" s="31">
        <f t="shared" si="466"/>
        <v>7.4135483473339106E-2</v>
      </c>
      <c r="U730" s="31">
        <f t="shared" si="467"/>
        <v>4.6175957245556724E-2</v>
      </c>
      <c r="V730" s="47">
        <f t="shared" si="480"/>
        <v>4.9839205618322795E-4</v>
      </c>
      <c r="W730" s="31">
        <f t="shared" si="468"/>
        <v>0.38380354328434568</v>
      </c>
      <c r="X730" s="34">
        <f>(S730*H730*'Propiedades físicas'!$F$5*60*24*365)/(1000000)</f>
        <v>53856.532978347255</v>
      </c>
      <c r="Y730" s="34">
        <f>(U730*H730*'Propiedades físicas'!$F$7*60*24*365)/(1000000)</f>
        <v>1620.3981675793691</v>
      </c>
      <c r="Z730" s="31">
        <f t="shared" si="481"/>
        <v>364.87673328904452</v>
      </c>
      <c r="AA730" s="31">
        <f t="shared" si="482"/>
        <v>3204.8909243077983</v>
      </c>
      <c r="AB730" s="31">
        <f t="shared" si="482"/>
        <v>140.04098309835246</v>
      </c>
      <c r="AC730" s="31">
        <f t="shared" si="482"/>
        <v>347.97014114378004</v>
      </c>
      <c r="AD730" s="31">
        <f t="shared" si="482"/>
        <v>53.748225518170855</v>
      </c>
      <c r="AE730" s="31">
        <f t="shared" si="483"/>
        <v>33.477569003028627</v>
      </c>
      <c r="AF730" s="31">
        <f t="shared" si="484"/>
        <v>4145.0045763601747</v>
      </c>
      <c r="AG730" s="31">
        <f t="shared" si="485"/>
        <v>8.8028065245093476E-2</v>
      </c>
      <c r="AH730" s="31">
        <f t="shared" si="486"/>
        <v>0.77319357922689869</v>
      </c>
      <c r="AI730" s="31">
        <f t="shared" si="486"/>
        <v>3.3785483349532443E-2</v>
      </c>
      <c r="AJ730" s="31">
        <f t="shared" si="486"/>
        <v>8.3949277915958478E-2</v>
      </c>
      <c r="AK730" s="31">
        <f t="shared" si="486"/>
        <v>1.2966988221124819E-2</v>
      </c>
      <c r="AL730" s="31">
        <f t="shared" si="487"/>
        <v>8.0766060413921328E-3</v>
      </c>
      <c r="AM730" s="31">
        <f t="shared" si="488"/>
        <v>1</v>
      </c>
      <c r="AN730" s="31">
        <f>(Z730*'Propiedades físicas'!$F$4)/1000</f>
        <v>320.86530171971992</v>
      </c>
      <c r="AO730" s="31">
        <f>(AA730*'Propiedades físicas'!$F$6)/1000</f>
        <v>102.68470521482185</v>
      </c>
      <c r="AP730" s="31">
        <f>(AB730*'Propiedades físicas'!$F$9)/1000</f>
        <v>86.398284522528542</v>
      </c>
      <c r="AQ730" s="31">
        <f>(AC730*'Propiedades físicas'!$F$5)/1000</f>
        <v>102.46676746260891</v>
      </c>
      <c r="AR730" s="31">
        <f>(AD730*'Propiedades físicas'!$F$8)/1000</f>
        <v>19.054820910701924</v>
      </c>
      <c r="AS730" s="31">
        <f>(AE730*'Propiedades físicas'!$F$7)/1000</f>
        <v>3.0829493294889061</v>
      </c>
      <c r="AT730" s="31">
        <f t="shared" si="489"/>
        <v>634.55282915987004</v>
      </c>
      <c r="AU730" s="31">
        <f t="shared" si="490"/>
        <v>0.50565577360128788</v>
      </c>
      <c r="AV730" s="31">
        <f t="shared" si="493"/>
        <v>0.16182215332768035</v>
      </c>
      <c r="AW730" s="31">
        <f t="shared" si="493"/>
        <v>0.13615617258679222</v>
      </c>
      <c r="AX730" s="31">
        <f t="shared" si="493"/>
        <v>0.16147870240886328</v>
      </c>
      <c r="AY730" s="31">
        <f t="shared" si="493"/>
        <v>3.0028738404539092E-2</v>
      </c>
      <c r="AZ730" s="31">
        <f t="shared" si="494"/>
        <v>4.8584596708372467E-3</v>
      </c>
      <c r="BA730" s="31">
        <f t="shared" si="491"/>
        <v>1.0000000000000002</v>
      </c>
      <c r="BB730" s="34">
        <f>AU730*'Propiedades físicas'!$C$4+'Diseño reactor'!AV730*'Propiedades físicas'!$C$5+'Diseño reactor'!AW730*'Propiedades físicas'!$C$8+'Diseño reactor'!AX730*'Propiedades físicas'!$C$9+'Diseño reactor'!AY730*'Propiedades físicas'!$C$7+'Diseño reactor'!AZ730*'Propiedades físicas'!$C$6</f>
        <v>876.65352654192372</v>
      </c>
      <c r="BC730" s="45">
        <f>AU730*'Propiedades físicas'!$L$4+'Diseño reactor'!AV730*'Propiedades físicas'!$L$5+'Diseño reactor'!AW730*'Propiedades físicas'!$L$8+AX730*'Propiedades físicas'!$L$9+'Diseño reactor'!AY730*'Propiedades físicas'!$L$7+'Diseño reactor'!AZ730*'Propiedades físicas'!$L$6</f>
        <v>1.9815939870175523</v>
      </c>
      <c r="BD730" s="29">
        <f t="shared" si="470"/>
        <v>3.6089867146658117</v>
      </c>
      <c r="BE730" s="58">
        <f t="shared" si="471"/>
        <v>43.628051636560087</v>
      </c>
      <c r="BF730" s="30">
        <f>AU730*'Propiedades físicas'!$I$4+'Diseño reactor'!AV730*'Propiedades físicas'!$I$5+'Diseño reactor'!AW730*'Propiedades físicas'!$I$8+'Diseño reactor'!AX730*'Propiedades físicas'!$I$9+'Diseño reactor'!AY730*'Propiedades físicas'!$I$7+'Diseño reactor'!AZ730*'Propiedades físicas'!$I$6</f>
        <v>1.939223836666638E-2</v>
      </c>
      <c r="BG730" s="24">
        <f>AU730*'Propiedades físicas'!$O$4+'Diseño reactor'!AV730*'Propiedades físicas'!$O$5+'Diseño reactor'!AW730*'Propiedades físicas'!$O$8+'Diseño reactor'!AX730*'Propiedades físicas'!$O$9+'Diseño reactor'!AY730*'Propiedades físicas'!$O$7+'Diseño reactor'!AZ730*'Propiedades físicas'!$O$6</f>
        <v>0.14834080885020462</v>
      </c>
      <c r="BH730" s="54">
        <f t="shared" si="472"/>
        <v>42443.79838535186</v>
      </c>
      <c r="BI730" s="34">
        <f t="shared" si="492"/>
        <v>259.04903202328853</v>
      </c>
      <c r="BJ730" s="27">
        <f t="shared" si="473"/>
        <v>4809.078239298784</v>
      </c>
      <c r="BK730" s="34">
        <f t="shared" si="474"/>
        <v>548.75581218576883</v>
      </c>
      <c r="BL730" s="27">
        <f t="shared" si="475"/>
        <v>104.96571282125312</v>
      </c>
      <c r="BM730" s="34">
        <f t="shared" si="476"/>
        <v>1.1054421768707483</v>
      </c>
      <c r="BN730" s="45">
        <f t="shared" si="477"/>
        <v>671.44345898042752</v>
      </c>
      <c r="BO730" s="45">
        <f t="shared" si="478"/>
        <v>82.453027063108465</v>
      </c>
      <c r="BP730" s="66">
        <f t="shared" si="479"/>
        <v>6.6974345232578294</v>
      </c>
    </row>
    <row r="731" spans="8:68">
      <c r="H731" s="68">
        <v>726</v>
      </c>
      <c r="I731" s="31">
        <f>('Propiedades físicas'!$C$10*'Diseño reactor'!H731)/1000</f>
        <v>635.42807444147002</v>
      </c>
      <c r="J731" s="31">
        <f t="shared" si="457"/>
        <v>0.71762646055702828</v>
      </c>
      <c r="K731" s="31">
        <f>(I731*1000)/'Propiedades físicas'!$F$10</f>
        <v>4150.7218240517068</v>
      </c>
      <c r="L731" s="31">
        <f t="shared" si="458"/>
        <v>592.96026057881522</v>
      </c>
      <c r="M731" s="31">
        <f t="shared" si="459"/>
        <v>3557.7615634728913</v>
      </c>
      <c r="N731" s="31">
        <f t="shared" si="460"/>
        <v>0.81674967021875378</v>
      </c>
      <c r="O731" s="32">
        <f t="shared" si="461"/>
        <v>4.9004980213125222</v>
      </c>
      <c r="P731" s="33">
        <f t="shared" si="462"/>
        <v>0.50354445411507931</v>
      </c>
      <c r="Q731" s="31">
        <f t="shared" si="463"/>
        <v>4.421127197093818</v>
      </c>
      <c r="R731" s="31">
        <f t="shared" si="464"/>
        <v>0.19309802662874573</v>
      </c>
      <c r="S731" s="31">
        <f t="shared" si="465"/>
        <v>0.47937082421870458</v>
      </c>
      <c r="T731" s="31">
        <f t="shared" si="466"/>
        <v>7.4048770834827457E-2</v>
      </c>
      <c r="U731" s="31">
        <f t="shared" si="467"/>
        <v>4.6058418640101302E-2</v>
      </c>
      <c r="V731" s="47">
        <f t="shared" si="480"/>
        <v>4.9865567300716592E-4</v>
      </c>
      <c r="W731" s="31">
        <f t="shared" si="468"/>
        <v>0.38347761563195648</v>
      </c>
      <c r="X731" s="34">
        <f>(S731*H731*'Propiedades físicas'!$F$5*60*24*365)/(1000000)</f>
        <v>53864.747924788287</v>
      </c>
      <c r="Y731" s="34">
        <f>(U731*H731*'Propiedades físicas'!$F$7*60*24*365)/(1000000)</f>
        <v>1618.5028673268148</v>
      </c>
      <c r="Z731" s="31">
        <f t="shared" si="481"/>
        <v>365.57327368754756</v>
      </c>
      <c r="AA731" s="31">
        <f t="shared" si="482"/>
        <v>3209.738345090112</v>
      </c>
      <c r="AB731" s="31">
        <f t="shared" si="482"/>
        <v>140.1891673324694</v>
      </c>
      <c r="AC731" s="31">
        <f t="shared" si="482"/>
        <v>348.02321838277953</v>
      </c>
      <c r="AD731" s="31">
        <f t="shared" si="482"/>
        <v>53.759407626084737</v>
      </c>
      <c r="AE731" s="31">
        <f t="shared" si="483"/>
        <v>33.438411932713542</v>
      </c>
      <c r="AF731" s="31">
        <f t="shared" si="484"/>
        <v>4150.7218240517068</v>
      </c>
      <c r="AG731" s="31">
        <f t="shared" si="485"/>
        <v>8.8074626338291925E-2</v>
      </c>
      <c r="AH731" s="31">
        <f t="shared" si="486"/>
        <v>0.77329642436913337</v>
      </c>
      <c r="AI731" s="31">
        <f t="shared" si="486"/>
        <v>3.3774647705883704E-2</v>
      </c>
      <c r="AJ731" s="31">
        <f t="shared" si="486"/>
        <v>8.3846432773723764E-2</v>
      </c>
      <c r="AK731" s="31">
        <f t="shared" si="486"/>
        <v>1.2951821371061613E-2</v>
      </c>
      <c r="AL731" s="31">
        <f t="shared" si="487"/>
        <v>8.0560474419056113E-3</v>
      </c>
      <c r="AM731" s="31">
        <f t="shared" si="488"/>
        <v>0.99999999999999989</v>
      </c>
      <c r="AN731" s="31">
        <f>(Z731*'Propiedades físicas'!$F$4)/1000</f>
        <v>321.47782541535554</v>
      </c>
      <c r="AO731" s="31">
        <f>(AA731*'Propiedades físicas'!$F$6)/1000</f>
        <v>102.84001657668718</v>
      </c>
      <c r="AP731" s="31">
        <f>(AB731*'Propiedades físicas'!$F$9)/1000</f>
        <v>86.489706785766984</v>
      </c>
      <c r="AQ731" s="31">
        <f>(AC731*'Propiedades físicas'!$F$5)/1000</f>
        <v>102.4823971171771</v>
      </c>
      <c r="AR731" s="31">
        <f>(AD731*'Propiedades físicas'!$F$8)/1000</f>
        <v>19.058785191599551</v>
      </c>
      <c r="AS731" s="31">
        <f>(AE731*'Propiedades físicas'!$F$7)/1000</f>
        <v>3.0793433548835902</v>
      </c>
      <c r="AT731" s="31">
        <f t="shared" si="489"/>
        <v>635.4280744414699</v>
      </c>
      <c r="AU731" s="31">
        <f t="shared" si="490"/>
        <v>0.50592323245699977</v>
      </c>
      <c r="AV731" s="31">
        <f t="shared" si="493"/>
        <v>0.16184367784989945</v>
      </c>
      <c r="AW731" s="31">
        <f t="shared" si="493"/>
        <v>0.13611250472650255</v>
      </c>
      <c r="AX731" s="31">
        <f t="shared" si="493"/>
        <v>0.16128087700131494</v>
      </c>
      <c r="AY731" s="31">
        <f t="shared" si="493"/>
        <v>2.9993615262202393E-2</v>
      </c>
      <c r="AZ731" s="31">
        <f t="shared" si="494"/>
        <v>4.8460927030809569E-3</v>
      </c>
      <c r="BA731" s="31">
        <f t="shared" si="491"/>
        <v>1.0000000000000002</v>
      </c>
      <c r="BB731" s="34">
        <f>AU731*'Propiedades físicas'!$C$4+'Diseño reactor'!AV731*'Propiedades físicas'!$C$5+'Diseño reactor'!AW731*'Propiedades físicas'!$C$8+'Diseño reactor'!AX731*'Propiedades físicas'!$C$9+'Diseño reactor'!AY731*'Propiedades físicas'!$C$7+'Diseño reactor'!AZ731*'Propiedades físicas'!$C$6</f>
        <v>876.65015627187063</v>
      </c>
      <c r="BC731" s="45">
        <f>AU731*'Propiedades físicas'!$L$4+'Diseño reactor'!AV731*'Propiedades físicas'!$L$5+'Diseño reactor'!AW731*'Propiedades físicas'!$L$8+AX731*'Propiedades físicas'!$L$9+'Diseño reactor'!AY731*'Propiedades físicas'!$L$7+'Diseño reactor'!AZ731*'Propiedades físicas'!$L$6</f>
        <v>1.9818003267223621</v>
      </c>
      <c r="BD731" s="29">
        <f t="shared" si="470"/>
        <v>3.6055603699269616</v>
      </c>
      <c r="BE731" s="58">
        <f t="shared" si="471"/>
        <v>43.624152634036463</v>
      </c>
      <c r="BF731" s="30">
        <f>AU731*'Propiedades físicas'!$I$4+'Diseño reactor'!AV731*'Propiedades físicas'!$I$5+'Diseño reactor'!AW731*'Propiedades físicas'!$I$8+'Diseño reactor'!AX731*'Propiedades físicas'!$I$9+'Diseño reactor'!AY731*'Propiedades físicas'!$I$7+'Diseño reactor'!AZ731*'Propiedades físicas'!$I$6</f>
        <v>1.9393749885909119E-2</v>
      </c>
      <c r="BG731" s="24">
        <f>AU731*'Propiedades físicas'!$O$4+'Diseño reactor'!AV731*'Propiedades físicas'!$O$5+'Diseño reactor'!AW731*'Propiedades físicas'!$O$8+'Diseño reactor'!AX731*'Propiedades físicas'!$O$9+'Diseño reactor'!AY731*'Propiedades físicas'!$O$7+'Diseño reactor'!AZ731*'Propiedades físicas'!$O$6</f>
        <v>0.14834915465598167</v>
      </c>
      <c r="BH731" s="54">
        <f t="shared" si="472"/>
        <v>42440.327219254745</v>
      </c>
      <c r="BI731" s="34">
        <f t="shared" si="492"/>
        <v>259.08162368296126</v>
      </c>
      <c r="BJ731" s="27">
        <f t="shared" si="473"/>
        <v>4809.0176978946092</v>
      </c>
      <c r="BK731" s="34">
        <f t="shared" si="474"/>
        <v>548.77977708332332</v>
      </c>
      <c r="BL731" s="27">
        <f t="shared" si="475"/>
        <v>104.96658961388437</v>
      </c>
      <c r="BM731" s="34">
        <f t="shared" si="476"/>
        <v>1.1054421768707483</v>
      </c>
      <c r="BN731" s="45">
        <f t="shared" si="477"/>
        <v>672.53140328776476</v>
      </c>
      <c r="BO731" s="45">
        <f t="shared" si="478"/>
        <v>82.49307107224665</v>
      </c>
      <c r="BP731" s="66">
        <f t="shared" si="479"/>
        <v>6.6974087751574425</v>
      </c>
    </row>
    <row r="732" spans="8:68">
      <c r="H732" s="68">
        <v>727</v>
      </c>
      <c r="I732" s="31">
        <f>('Propiedades físicas'!$C$10*'Diseño reactor'!H732)/1000</f>
        <v>636.30331972306976</v>
      </c>
      <c r="J732" s="31">
        <f t="shared" si="457"/>
        <v>0.71663935400880685</v>
      </c>
      <c r="K732" s="31">
        <f>(I732*1000)/'Propiedades físicas'!$F$10</f>
        <v>4156.4390717432379</v>
      </c>
      <c r="L732" s="31">
        <f t="shared" si="458"/>
        <v>593.77701024903399</v>
      </c>
      <c r="M732" s="31">
        <f t="shared" si="459"/>
        <v>3562.662061494204</v>
      </c>
      <c r="N732" s="31">
        <f t="shared" si="460"/>
        <v>0.81674967021875378</v>
      </c>
      <c r="O732" s="32">
        <f t="shared" si="461"/>
        <v>4.9004980213125222</v>
      </c>
      <c r="P732" s="33">
        <f t="shared" si="462"/>
        <v>0.50381020368267115</v>
      </c>
      <c r="Q732" s="31">
        <f t="shared" si="463"/>
        <v>4.4217138182397795</v>
      </c>
      <c r="R732" s="31">
        <f t="shared" si="464"/>
        <v>0.19303600861407494</v>
      </c>
      <c r="S732" s="31">
        <f t="shared" si="465"/>
        <v>0.47878420307274211</v>
      </c>
      <c r="T732" s="31">
        <f t="shared" si="466"/>
        <v>7.3962179307355921E-2</v>
      </c>
      <c r="U732" s="31">
        <f t="shared" si="467"/>
        <v>4.5941278614651762E-2</v>
      </c>
      <c r="V732" s="47">
        <f t="shared" si="480"/>
        <v>4.9891884248186855E-4</v>
      </c>
      <c r="W732" s="31">
        <f t="shared" si="468"/>
        <v>0.3831522410682659</v>
      </c>
      <c r="X732" s="34">
        <f>(S732*H732*'Propiedades físicas'!$F$5*60*24*365)/(1000000)</f>
        <v>53872.935013884999</v>
      </c>
      <c r="Y732" s="34">
        <f>(U732*H732*'Propiedades físicas'!$F$7*60*24*365)/(1000000)</f>
        <v>1616.6102142291488</v>
      </c>
      <c r="Z732" s="31">
        <f t="shared" si="481"/>
        <v>366.27001807730193</v>
      </c>
      <c r="AA732" s="31">
        <f t="shared" si="482"/>
        <v>3214.5859458603195</v>
      </c>
      <c r="AB732" s="31">
        <f t="shared" si="482"/>
        <v>140.33717826243247</v>
      </c>
      <c r="AC732" s="31">
        <f t="shared" si="482"/>
        <v>348.07611563388349</v>
      </c>
      <c r="AD732" s="31">
        <f t="shared" si="482"/>
        <v>53.770504356447752</v>
      </c>
      <c r="AE732" s="31">
        <f t="shared" si="483"/>
        <v>33.399309552851832</v>
      </c>
      <c r="AF732" s="31">
        <f t="shared" si="484"/>
        <v>4156.439071743237</v>
      </c>
      <c r="AG732" s="31">
        <f t="shared" si="485"/>
        <v>8.8121108418819177E-2</v>
      </c>
      <c r="AH732" s="31">
        <f t="shared" si="486"/>
        <v>0.77339902988451648</v>
      </c>
      <c r="AI732" s="31">
        <f t="shared" si="486"/>
        <v>3.3763800176090195E-2</v>
      </c>
      <c r="AJ732" s="31">
        <f t="shared" si="486"/>
        <v>8.3743827258340675E-2</v>
      </c>
      <c r="AK732" s="31">
        <f t="shared" si="486"/>
        <v>1.2936675704450075E-2</v>
      </c>
      <c r="AL732" s="31">
        <f t="shared" si="487"/>
        <v>8.0355585577834409E-3</v>
      </c>
      <c r="AM732" s="31">
        <f t="shared" si="488"/>
        <v>1</v>
      </c>
      <c r="AN732" s="31">
        <f>(Z732*'Propiedades físicas'!$F$4)/1000</f>
        <v>322.09052849681774</v>
      </c>
      <c r="AO732" s="31">
        <f>(AA732*'Propiedades físicas'!$F$6)/1000</f>
        <v>102.99533370536464</v>
      </c>
      <c r="AP732" s="31">
        <f>(AB732*'Propiedades físicas'!$F$9)/1000</f>
        <v>86.581022129007707</v>
      </c>
      <c r="AQ732" s="31">
        <f>(AC732*'Propiedades físicas'!$F$5)/1000</f>
        <v>102.49797377070968</v>
      </c>
      <c r="AR732" s="31">
        <f>(AD732*'Propiedades físicas'!$F$8)/1000</f>
        <v>19.062719204447852</v>
      </c>
      <c r="AS732" s="31">
        <f>(AE732*'Propiedades físicas'!$F$7)/1000</f>
        <v>3.0757424167221252</v>
      </c>
      <c r="AT732" s="31">
        <f t="shared" si="489"/>
        <v>636.30331972306976</v>
      </c>
      <c r="AU732" s="31">
        <f t="shared" si="490"/>
        <v>0.50619023744367253</v>
      </c>
      <c r="AV732" s="31">
        <f t="shared" si="493"/>
        <v>0.16186515222046932</v>
      </c>
      <c r="AW732" s="31">
        <f t="shared" si="493"/>
        <v>0.13606878896481206</v>
      </c>
      <c r="AX732" s="31">
        <f t="shared" si="493"/>
        <v>0.16108351252248468</v>
      </c>
      <c r="AY732" s="31">
        <f t="shared" si="493"/>
        <v>2.9958541176155231E-2</v>
      </c>
      <c r="AZ732" s="31">
        <f t="shared" si="494"/>
        <v>4.8337676724062063E-3</v>
      </c>
      <c r="BA732" s="31">
        <f t="shared" si="491"/>
        <v>1</v>
      </c>
      <c r="BB732" s="34">
        <f>AU732*'Propiedades físicas'!$C$4+'Diseño reactor'!AV732*'Propiedades físicas'!$C$5+'Diseño reactor'!AW732*'Propiedades físicas'!$C$8+'Diseño reactor'!AX732*'Propiedades físicas'!$C$9+'Diseño reactor'!AY732*'Propiedades físicas'!$C$7+'Diseño reactor'!AZ732*'Propiedades físicas'!$C$6</f>
        <v>876.64679674467811</v>
      </c>
      <c r="BC732" s="45">
        <f>AU732*'Propiedades físicas'!$L$4+'Diseño reactor'!AV732*'Propiedades físicas'!$L$5+'Diseño reactor'!AW732*'Propiedades físicas'!$L$8+AX732*'Propiedades físicas'!$L$9+'Diseño reactor'!AY732*'Propiedades físicas'!$L$7+'Diseño reactor'!AZ732*'Propiedades físicas'!$L$6</f>
        <v>1.9820063010082076</v>
      </c>
      <c r="BD732" s="29">
        <f t="shared" si="470"/>
        <v>3.6021405348898567</v>
      </c>
      <c r="BE732" s="58">
        <f t="shared" si="471"/>
        <v>43.620261507060334</v>
      </c>
      <c r="BF732" s="30">
        <f>AU732*'Propiedades físicas'!$I$4+'Diseño reactor'!AV732*'Propiedades físicas'!$I$5+'Diseño reactor'!AW732*'Propiedades físicas'!$I$8+'Diseño reactor'!AX732*'Propiedades físicas'!$I$9+'Diseño reactor'!AY732*'Propiedades físicas'!$I$7+'Diseño reactor'!AZ732*'Propiedades físicas'!$I$6</f>
        <v>1.9395256736403459E-2</v>
      </c>
      <c r="BG732" s="24">
        <f>AU732*'Propiedades físicas'!$O$4+'Diseño reactor'!AV732*'Propiedades físicas'!$O$5+'Diseño reactor'!AW732*'Propiedades físicas'!$O$8+'Diseño reactor'!AX732*'Propiedades físicas'!$O$9+'Diseño reactor'!AY732*'Propiedades físicas'!$O$7+'Diseño reactor'!AZ732*'Propiedades físicas'!$O$6</f>
        <v>0.14835748898173365</v>
      </c>
      <c r="BH732" s="54">
        <f t="shared" si="472"/>
        <v>42436.867329462351</v>
      </c>
      <c r="BI732" s="34">
        <f t="shared" si="492"/>
        <v>259.11412578543042</v>
      </c>
      <c r="BJ732" s="27">
        <f t="shared" si="473"/>
        <v>4808.9574082912977</v>
      </c>
      <c r="BK732" s="34">
        <f t="shared" si="474"/>
        <v>548.80372747246361</v>
      </c>
      <c r="BL732" s="27">
        <f t="shared" si="475"/>
        <v>104.96746581383061</v>
      </c>
      <c r="BM732" s="34">
        <f t="shared" si="476"/>
        <v>1.1054421768707483</v>
      </c>
      <c r="BN732" s="45">
        <f t="shared" si="477"/>
        <v>673.61958698370279</v>
      </c>
      <c r="BO732" s="45">
        <f t="shared" si="478"/>
        <v>82.533047166374089</v>
      </c>
      <c r="BP732" s="66">
        <f t="shared" si="479"/>
        <v>6.6973831091300777</v>
      </c>
    </row>
    <row r="733" spans="8:68">
      <c r="H733" s="68">
        <v>728</v>
      </c>
      <c r="I733" s="31">
        <f>('Propiedades físicas'!$C$10*'Diseño reactor'!H733)/1000</f>
        <v>637.17856500466962</v>
      </c>
      <c r="J733" s="31">
        <f t="shared" si="457"/>
        <v>0.71565495929176171</v>
      </c>
      <c r="K733" s="31">
        <f>(I733*1000)/'Propiedades físicas'!$F$10</f>
        <v>4162.1563194347691</v>
      </c>
      <c r="L733" s="31">
        <f t="shared" si="458"/>
        <v>594.59375991925265</v>
      </c>
      <c r="M733" s="31">
        <f t="shared" si="459"/>
        <v>3567.5625595155161</v>
      </c>
      <c r="N733" s="31">
        <f t="shared" si="460"/>
        <v>0.81674967021875367</v>
      </c>
      <c r="O733" s="32">
        <f t="shared" si="461"/>
        <v>4.9004980213125222</v>
      </c>
      <c r="P733" s="33">
        <f t="shared" si="462"/>
        <v>0.50407550266414547</v>
      </c>
      <c r="Q733" s="31">
        <f t="shared" si="463"/>
        <v>4.4222990739782064</v>
      </c>
      <c r="R733" s="31">
        <f t="shared" si="464"/>
        <v>0.19297392325603097</v>
      </c>
      <c r="S733" s="31">
        <f t="shared" si="465"/>
        <v>0.47819894733431573</v>
      </c>
      <c r="T733" s="31">
        <f t="shared" si="466"/>
        <v>7.3875708817446761E-2</v>
      </c>
      <c r="U733" s="31">
        <f t="shared" si="467"/>
        <v>4.5824535481130427E-2</v>
      </c>
      <c r="V733" s="47">
        <f t="shared" si="480"/>
        <v>4.9918156574507613E-4</v>
      </c>
      <c r="W733" s="31">
        <f t="shared" si="468"/>
        <v>0.38282741818660698</v>
      </c>
      <c r="X733" s="34">
        <f>(S733*H733*'Propiedades físicas'!$F$5*60*24*365)/(1000000)</f>
        <v>53881.094363619646</v>
      </c>
      <c r="Y733" s="34">
        <f>(U733*H733*'Propiedades físicas'!$F$7*60*24*365)/(1000000)</f>
        <v>1614.7202066803497</v>
      </c>
      <c r="Z733" s="31">
        <f t="shared" si="481"/>
        <v>366.96696593949792</v>
      </c>
      <c r="AA733" s="31">
        <f t="shared" si="482"/>
        <v>3219.4337258561341</v>
      </c>
      <c r="AB733" s="31">
        <f t="shared" si="482"/>
        <v>140.48501613039053</v>
      </c>
      <c r="AC733" s="31">
        <f t="shared" si="482"/>
        <v>348.12883365938183</v>
      </c>
      <c r="AD733" s="31">
        <f t="shared" si="482"/>
        <v>53.78151601910124</v>
      </c>
      <c r="AE733" s="31">
        <f t="shared" si="483"/>
        <v>33.360261830262949</v>
      </c>
      <c r="AF733" s="31">
        <f t="shared" si="484"/>
        <v>4162.1563194347691</v>
      </c>
      <c r="AG733" s="31">
        <f t="shared" si="485"/>
        <v>8.8167511687627556E-2</v>
      </c>
      <c r="AH733" s="31">
        <f t="shared" si="486"/>
        <v>0.77350139657737338</v>
      </c>
      <c r="AI733" s="31">
        <f t="shared" si="486"/>
        <v>3.3752940867311954E-2</v>
      </c>
      <c r="AJ733" s="31">
        <f t="shared" si="486"/>
        <v>8.3641460565483661E-2</v>
      </c>
      <c r="AK733" s="31">
        <f t="shared" si="486"/>
        <v>1.2921551208438249E-2</v>
      </c>
      <c r="AL733" s="31">
        <f t="shared" si="487"/>
        <v>8.0151390937650696E-3</v>
      </c>
      <c r="AM733" s="31">
        <f t="shared" si="488"/>
        <v>0.99999999999999989</v>
      </c>
      <c r="AN733" s="31">
        <f>(Z733*'Propiedades físicas'!$F$4)/1000</f>
        <v>322.70341050787567</v>
      </c>
      <c r="AO733" s="31">
        <f>(AA733*'Propiedades físicas'!$F$6)/1000</f>
        <v>103.15065657643052</v>
      </c>
      <c r="AP733" s="31">
        <f>(AB733*'Propiedades físicas'!$F$9)/1000</f>
        <v>86.672230701644423</v>
      </c>
      <c r="AQ733" s="31">
        <f>(AC733*'Propiedades físicas'!$F$5)/1000</f>
        <v>102.51349764767818</v>
      </c>
      <c r="AR733" s="31">
        <f>(AD733*'Propiedades físicas'!$F$8)/1000</f>
        <v>19.066623059091764</v>
      </c>
      <c r="AS733" s="31">
        <f>(AE733*'Propiedades físicas'!$F$7)/1000</f>
        <v>3.0721465119489153</v>
      </c>
      <c r="AT733" s="31">
        <f t="shared" si="489"/>
        <v>637.17856500466951</v>
      </c>
      <c r="AU733" s="31">
        <f t="shared" si="490"/>
        <v>0.50645678971562824</v>
      </c>
      <c r="AV733" s="31">
        <f t="shared" si="493"/>
        <v>0.16188657660772784</v>
      </c>
      <c r="AW733" s="31">
        <f t="shared" si="493"/>
        <v>0.13602502573357791</v>
      </c>
      <c r="AX733" s="31">
        <f t="shared" si="493"/>
        <v>0.16088660742523081</v>
      </c>
      <c r="AY733" s="31">
        <f t="shared" si="493"/>
        <v>2.9923516116635275E-2</v>
      </c>
      <c r="AZ733" s="31">
        <f t="shared" si="494"/>
        <v>4.8214844011998451E-3</v>
      </c>
      <c r="BA733" s="31">
        <f t="shared" si="491"/>
        <v>1</v>
      </c>
      <c r="BB733" s="34">
        <f>AU733*'Propiedades físicas'!$C$4+'Diseño reactor'!AV733*'Propiedades físicas'!$C$5+'Diseño reactor'!AW733*'Propiedades físicas'!$C$8+'Diseño reactor'!AX733*'Propiedades físicas'!$C$9+'Diseño reactor'!AY733*'Propiedades físicas'!$C$7+'Diseño reactor'!AZ733*'Propiedades físicas'!$C$6</f>
        <v>876.64344791686301</v>
      </c>
      <c r="BC733" s="45">
        <f>AU733*'Propiedades físicas'!$L$4+'Diseño reactor'!AV733*'Propiedades físicas'!$L$5+'Diseño reactor'!AW733*'Propiedades físicas'!$L$8+AX733*'Propiedades físicas'!$L$9+'Diseño reactor'!AY733*'Propiedades físicas'!$L$7+'Diseño reactor'!AZ733*'Propiedades físicas'!$L$6</f>
        <v>1.9822119108200926</v>
      </c>
      <c r="BD733" s="29">
        <f t="shared" si="470"/>
        <v>3.5987271910444281</v>
      </c>
      <c r="BE733" s="58">
        <f t="shared" si="471"/>
        <v>43.616378231303038</v>
      </c>
      <c r="BF733" s="30">
        <f>AU733*'Propiedades físicas'!$I$4+'Diseño reactor'!AV733*'Propiedades físicas'!$I$5+'Diseño reactor'!AW733*'Propiedades físicas'!$I$8+'Diseño reactor'!AX733*'Propiedades físicas'!$I$9+'Diseño reactor'!AY733*'Propiedades físicas'!$I$7+'Diseño reactor'!AZ733*'Propiedades físicas'!$I$6</f>
        <v>1.9396758936386222E-2</v>
      </c>
      <c r="BG733" s="24">
        <f>AU733*'Propiedades físicas'!$O$4+'Diseño reactor'!AV733*'Propiedades físicas'!$O$5+'Diseño reactor'!AW733*'Propiedades físicas'!$O$8+'Diseño reactor'!AX733*'Propiedades físicas'!$O$9+'Diseño reactor'!AY733*'Propiedades físicas'!$O$7+'Diseño reactor'!AZ733*'Propiedades físicas'!$O$6</f>
        <v>0.14836581184595835</v>
      </c>
      <c r="BH733" s="54">
        <f t="shared" si="472"/>
        <v>42433.418668847626</v>
      </c>
      <c r="BI733" s="34">
        <f t="shared" si="492"/>
        <v>259.14653865764041</v>
      </c>
      <c r="BJ733" s="27">
        <f t="shared" si="473"/>
        <v>4808.8973693608987</v>
      </c>
      <c r="BK733" s="34">
        <f t="shared" si="474"/>
        <v>548.82766329932542</v>
      </c>
      <c r="BL733" s="27">
        <f t="shared" si="475"/>
        <v>104.96834141924047</v>
      </c>
      <c r="BM733" s="34">
        <f t="shared" si="476"/>
        <v>1.1054421768707483</v>
      </c>
      <c r="BN733" s="45">
        <f t="shared" si="477"/>
        <v>674.70800943080815</v>
      </c>
      <c r="BO733" s="45">
        <f t="shared" si="478"/>
        <v>82.572955518095114</v>
      </c>
      <c r="BP733" s="66">
        <f t="shared" si="479"/>
        <v>6.697357524843536</v>
      </c>
    </row>
    <row r="734" spans="8:68">
      <c r="H734" s="68">
        <v>729</v>
      </c>
      <c r="I734" s="31">
        <f>('Propiedades físicas'!$C$10*'Diseño reactor'!H734)/1000</f>
        <v>638.05381028626948</v>
      </c>
      <c r="J734" s="31">
        <f t="shared" si="457"/>
        <v>0.71467326524609398</v>
      </c>
      <c r="K734" s="31">
        <f>(I734*1000)/'Propiedades físicas'!$F$10</f>
        <v>4167.8735671263012</v>
      </c>
      <c r="L734" s="31">
        <f t="shared" si="458"/>
        <v>595.41050958947153</v>
      </c>
      <c r="M734" s="31">
        <f t="shared" si="459"/>
        <v>3572.4630575368292</v>
      </c>
      <c r="N734" s="31">
        <f t="shared" si="460"/>
        <v>0.81674967021875378</v>
      </c>
      <c r="O734" s="32">
        <f t="shared" si="461"/>
        <v>4.9004980213125231</v>
      </c>
      <c r="P734" s="33">
        <f t="shared" si="462"/>
        <v>0.50434035220450468</v>
      </c>
      <c r="Q734" s="31">
        <f t="shared" si="463"/>
        <v>4.422882968887702</v>
      </c>
      <c r="R734" s="31">
        <f t="shared" si="464"/>
        <v>0.19291177116370961</v>
      </c>
      <c r="S734" s="31">
        <f t="shared" si="465"/>
        <v>0.47761505242482027</v>
      </c>
      <c r="T734" s="31">
        <f t="shared" si="466"/>
        <v>7.3789359290507825E-2</v>
      </c>
      <c r="U734" s="31">
        <f t="shared" si="467"/>
        <v>4.5708187560031699E-2</v>
      </c>
      <c r="V734" s="47">
        <f t="shared" si="480"/>
        <v>4.9944384393067461E-4</v>
      </c>
      <c r="W734" s="31">
        <f t="shared" si="468"/>
        <v>0.38250314558507886</v>
      </c>
      <c r="X734" s="34">
        <f>(S734*H734*'Propiedades físicas'!$F$5*60*24*365)/(1000000)</f>
        <v>53889.226091375393</v>
      </c>
      <c r="Y734" s="34">
        <f>(U734*H734*'Propiedades físicas'!$F$7*60*24*365)/(1000000)</f>
        <v>1612.8328430500376</v>
      </c>
      <c r="Z734" s="31">
        <f t="shared" si="481"/>
        <v>367.66411675708389</v>
      </c>
      <c r="AA734" s="31">
        <f t="shared" si="482"/>
        <v>3224.2816843191349</v>
      </c>
      <c r="AB734" s="31">
        <f t="shared" si="482"/>
        <v>140.63268117834431</v>
      </c>
      <c r="AC734" s="31">
        <f t="shared" si="482"/>
        <v>348.18137321769399</v>
      </c>
      <c r="AD734" s="31">
        <f t="shared" si="482"/>
        <v>53.792442922780204</v>
      </c>
      <c r="AE734" s="31">
        <f t="shared" si="483"/>
        <v>33.32126873126311</v>
      </c>
      <c r="AF734" s="31">
        <f t="shared" si="484"/>
        <v>4167.8735671263003</v>
      </c>
      <c r="AG734" s="31">
        <f t="shared" si="485"/>
        <v>8.8213836344988736E-2</v>
      </c>
      <c r="AH734" s="31">
        <f t="shared" si="486"/>
        <v>0.77360352524854514</v>
      </c>
      <c r="AI734" s="31">
        <f t="shared" si="486"/>
        <v>3.3742069886085552E-2</v>
      </c>
      <c r="AJ734" s="31">
        <f t="shared" si="486"/>
        <v>8.353933189431198E-2</v>
      </c>
      <c r="AK734" s="31">
        <f t="shared" si="486"/>
        <v>1.2906447869979285E-2</v>
      </c>
      <c r="AL734" s="31">
        <f t="shared" si="487"/>
        <v>7.9947887560892911E-3</v>
      </c>
      <c r="AM734" s="31">
        <f t="shared" si="488"/>
        <v>0.99999999999999989</v>
      </c>
      <c r="AN734" s="31">
        <f>(Z734*'Propiedades físicas'!$F$4)/1000</f>
        <v>323.31647099384446</v>
      </c>
      <c r="AO734" s="31">
        <f>(AA734*'Propiedades físicas'!$F$6)/1000</f>
        <v>103.30598516558508</v>
      </c>
      <c r="AP734" s="31">
        <f>(AB734*'Propiedades físicas'!$F$9)/1000</f>
        <v>86.763332652979514</v>
      </c>
      <c r="AQ734" s="31">
        <f>(AC734*'Propiedades físicas'!$F$5)/1000</f>
        <v>102.52896897141436</v>
      </c>
      <c r="AR734" s="31">
        <f>(AD734*'Propiedades físicas'!$F$8)/1000</f>
        <v>19.07049686498403</v>
      </c>
      <c r="AS734" s="31">
        <f>(AE734*'Propiedades físicas'!$F$7)/1000</f>
        <v>3.06855563746202</v>
      </c>
      <c r="AT734" s="31">
        <f t="shared" si="489"/>
        <v>638.05381028626948</v>
      </c>
      <c r="AU734" s="31">
        <f t="shared" si="490"/>
        <v>0.50672289042327823</v>
      </c>
      <c r="AV734" s="31">
        <f t="shared" si="493"/>
        <v>0.16190795117928342</v>
      </c>
      <c r="AW734" s="31">
        <f t="shared" si="493"/>
        <v>0.13598121546214456</v>
      </c>
      <c r="AX734" s="31">
        <f t="shared" si="493"/>
        <v>0.16069016016911436</v>
      </c>
      <c r="AY734" s="31">
        <f t="shared" si="493"/>
        <v>2.9888540053428805E-2</v>
      </c>
      <c r="AZ734" s="31">
        <f t="shared" si="494"/>
        <v>4.8092427127506389E-3</v>
      </c>
      <c r="BA734" s="31">
        <f t="shared" si="491"/>
        <v>1</v>
      </c>
      <c r="BB734" s="34">
        <f>AU734*'Propiedades físicas'!$C$4+'Diseño reactor'!AV734*'Propiedades físicas'!$C$5+'Diseño reactor'!AW734*'Propiedades físicas'!$C$8+'Diseño reactor'!AX734*'Propiedades físicas'!$C$9+'Diseño reactor'!AY734*'Propiedades físicas'!$C$7+'Diseño reactor'!AZ734*'Propiedades físicas'!$C$6</f>
        <v>876.64010974515725</v>
      </c>
      <c r="BC734" s="45">
        <f>AU734*'Propiedades físicas'!$L$4+'Diseño reactor'!AV734*'Propiedades físicas'!$L$5+'Diseño reactor'!AW734*'Propiedades físicas'!$L$8+AX734*'Propiedades físicas'!$L$9+'Diseño reactor'!AY734*'Propiedades físicas'!$L$7+'Diseño reactor'!AZ734*'Propiedades físicas'!$L$6</f>
        <v>1.9824171570998423</v>
      </c>
      <c r="BD734" s="29">
        <f t="shared" si="470"/>
        <v>3.5953203199504737</v>
      </c>
      <c r="BE734" s="58">
        <f t="shared" si="471"/>
        <v>43.612502782538435</v>
      </c>
      <c r="BF734" s="30">
        <f>AU734*'Propiedades físicas'!$I$4+'Diseño reactor'!AV734*'Propiedades físicas'!$I$5+'Diseño reactor'!AW734*'Propiedades físicas'!$I$8+'Diseño reactor'!AX734*'Propiedades físicas'!$I$9+'Diseño reactor'!AY734*'Propiedades físicas'!$I$7+'Diseño reactor'!AZ734*'Propiedades físicas'!$I$6</f>
        <v>1.9398256504007491E-2</v>
      </c>
      <c r="BG734" s="24">
        <f>AU734*'Propiedades físicas'!$O$4+'Diseño reactor'!AV734*'Propiedades físicas'!$O$5+'Diseño reactor'!AW734*'Propiedades físicas'!$O$8+'Diseño reactor'!AX734*'Propiedades físicas'!$O$9+'Diseño reactor'!AY734*'Propiedades físicas'!$O$7+'Diseño reactor'!AZ734*'Propiedades físicas'!$O$6</f>
        <v>0.14837412326714006</v>
      </c>
      <c r="BH734" s="54">
        <f t="shared" si="472"/>
        <v>42429.98119052744</v>
      </c>
      <c r="BI734" s="34">
        <f t="shared" si="492"/>
        <v>259.17886262506164</v>
      </c>
      <c r="BJ734" s="27">
        <f t="shared" si="473"/>
        <v>4808.8375799814021</v>
      </c>
      <c r="BK734" s="34">
        <f t="shared" si="474"/>
        <v>548.85158451062773</v>
      </c>
      <c r="BL734" s="27">
        <f t="shared" si="475"/>
        <v>104.96921642828427</v>
      </c>
      <c r="BM734" s="34">
        <f t="shared" si="476"/>
        <v>1.1054421768707483</v>
      </c>
      <c r="BN734" s="45">
        <f t="shared" si="477"/>
        <v>675.79666999388962</v>
      </c>
      <c r="BO734" s="45">
        <f t="shared" si="478"/>
        <v>82.612796299429789</v>
      </c>
      <c r="BP734" s="66">
        <f t="shared" si="479"/>
        <v>6.6973320219672567</v>
      </c>
    </row>
    <row r="735" spans="8:68">
      <c r="H735" s="68">
        <v>730</v>
      </c>
      <c r="I735" s="31">
        <f>('Propiedades físicas'!$C$10*'Diseño reactor'!H735)/1000</f>
        <v>638.92905556786934</v>
      </c>
      <c r="J735" s="31">
        <f t="shared" si="457"/>
        <v>0.71369426077315412</v>
      </c>
      <c r="K735" s="31">
        <f>(I735*1000)/'Propiedades físicas'!$F$10</f>
        <v>4173.5908148178323</v>
      </c>
      <c r="L735" s="31">
        <f t="shared" si="458"/>
        <v>596.2272592596903</v>
      </c>
      <c r="M735" s="31">
        <f t="shared" si="459"/>
        <v>3577.3635555581418</v>
      </c>
      <c r="N735" s="31">
        <f t="shared" si="460"/>
        <v>0.81674967021875389</v>
      </c>
      <c r="O735" s="32">
        <f t="shared" si="461"/>
        <v>4.9004980213125231</v>
      </c>
      <c r="P735" s="33">
        <f t="shared" si="462"/>
        <v>0.50460475344487443</v>
      </c>
      <c r="Q735" s="31">
        <f t="shared" si="463"/>
        <v>4.4234655075270561</v>
      </c>
      <c r="R735" s="31">
        <f t="shared" si="464"/>
        <v>0.1928495529426632</v>
      </c>
      <c r="S735" s="31">
        <f t="shared" si="465"/>
        <v>0.47703251378546702</v>
      </c>
      <c r="T735" s="31">
        <f t="shared" si="466"/>
        <v>7.3703130650845119E-2</v>
      </c>
      <c r="U735" s="31">
        <f t="shared" si="467"/>
        <v>4.5592233180371172E-2</v>
      </c>
      <c r="V735" s="47">
        <f t="shared" si="480"/>
        <v>4.9970567816871067E-4</v>
      </c>
      <c r="W735" s="31">
        <f t="shared" si="468"/>
        <v>0.38217942186652648</v>
      </c>
      <c r="X735" s="34">
        <f>(S735*H735*'Propiedades físicas'!$F$5*60*24*365)/(1000000)</f>
        <v>53897.330313939761</v>
      </c>
      <c r="Y735" s="34">
        <f>(U735*H735*'Propiedades físicas'!$F$7*60*24*365)/(1000000)</f>
        <v>1610.9481216837494</v>
      </c>
      <c r="Z735" s="31">
        <f t="shared" si="481"/>
        <v>368.36147001475831</v>
      </c>
      <c r="AA735" s="31">
        <f t="shared" si="482"/>
        <v>3229.1298204947511</v>
      </c>
      <c r="AB735" s="31">
        <f t="shared" si="482"/>
        <v>140.78017364814414</v>
      </c>
      <c r="AC735" s="31">
        <f t="shared" si="482"/>
        <v>348.2337350633909</v>
      </c>
      <c r="AD735" s="31">
        <f t="shared" si="482"/>
        <v>53.803285375116936</v>
      </c>
      <c r="AE735" s="31">
        <f t="shared" si="483"/>
        <v>33.282330221670954</v>
      </c>
      <c r="AF735" s="31">
        <f t="shared" si="484"/>
        <v>4173.5908148178323</v>
      </c>
      <c r="AG735" s="31">
        <f t="shared" si="485"/>
        <v>8.8260082590496225E-2</v>
      </c>
      <c r="AH735" s="31">
        <f t="shared" si="486"/>
        <v>0.77370541669540627</v>
      </c>
      <c r="AI735" s="31">
        <f t="shared" si="486"/>
        <v>3.3731187338327723E-2</v>
      </c>
      <c r="AJ735" s="31">
        <f t="shared" si="486"/>
        <v>8.3437440447450884E-2</v>
      </c>
      <c r="AK735" s="31">
        <f t="shared" si="486"/>
        <v>1.2891365675833587E-2</v>
      </c>
      <c r="AL735" s="31">
        <f t="shared" si="487"/>
        <v>7.9745072524853283E-3</v>
      </c>
      <c r="AM735" s="31">
        <f t="shared" si="488"/>
        <v>1</v>
      </c>
      <c r="AN735" s="31">
        <f>(Z735*'Propiedades físicas'!$F$4)/1000</f>
        <v>323.9297095015782</v>
      </c>
      <c r="AO735" s="31">
        <f>(AA735*'Propiedades físicas'!$F$6)/1000</f>
        <v>103.46131944865182</v>
      </c>
      <c r="AP735" s="31">
        <f>(AB735*'Propiedades físicas'!$F$9)/1000</f>
        <v>86.85432813222252</v>
      </c>
      <c r="AQ735" s="31">
        <f>(AC735*'Propiedades físicas'!$F$5)/1000</f>
        <v>102.54438796411672</v>
      </c>
      <c r="AR735" s="31">
        <f>(AD735*'Propiedades físicas'!$F$8)/1000</f>
        <v>19.074340731186449</v>
      </c>
      <c r="AS735" s="31">
        <f>(AE735*'Propiedades físicas'!$F$7)/1000</f>
        <v>3.0649697901136781</v>
      </c>
      <c r="AT735" s="31">
        <f t="shared" si="489"/>
        <v>638.92905556786934</v>
      </c>
      <c r="AU735" s="31">
        <f t="shared" si="490"/>
        <v>0.50698854071313904</v>
      </c>
      <c r="AV735" s="31">
        <f t="shared" si="493"/>
        <v>0.1619292761020191</v>
      </c>
      <c r="AW735" s="31">
        <f t="shared" si="493"/>
        <v>0.13593735857735859</v>
      </c>
      <c r="AX735" s="31">
        <f t="shared" si="493"/>
        <v>0.16049416922036361</v>
      </c>
      <c r="AY735" s="31">
        <f t="shared" si="493"/>
        <v>2.9853612955875825E-2</v>
      </c>
      <c r="AZ735" s="31">
        <f t="shared" si="494"/>
        <v>4.7970424312439273E-3</v>
      </c>
      <c r="BA735" s="31">
        <f t="shared" si="491"/>
        <v>1.0000000000000002</v>
      </c>
      <c r="BB735" s="34">
        <f>AU735*'Propiedades físicas'!$C$4+'Diseño reactor'!AV735*'Propiedades físicas'!$C$5+'Diseño reactor'!AW735*'Propiedades físicas'!$C$8+'Diseño reactor'!AX735*'Propiedades físicas'!$C$9+'Diseño reactor'!AY735*'Propiedades físicas'!$C$7+'Diseño reactor'!AZ735*'Propiedades físicas'!$C$6</f>
        <v>876.63678218650421</v>
      </c>
      <c r="BC735" s="45">
        <f>AU735*'Propiedades físicas'!$L$4+'Diseño reactor'!AV735*'Propiedades físicas'!$L$5+'Diseño reactor'!AW735*'Propiedades físicas'!$L$8+AX735*'Propiedades físicas'!$L$9+'Diseño reactor'!AY735*'Propiedades físicas'!$L$7+'Diseño reactor'!AZ735*'Propiedades físicas'!$L$6</f>
        <v>1.9826220407861197</v>
      </c>
      <c r="BD735" s="29">
        <f t="shared" si="470"/>
        <v>3.5919199032373346</v>
      </c>
      <c r="BE735" s="58">
        <f t="shared" si="471"/>
        <v>43.608635136642341</v>
      </c>
      <c r="BF735" s="30">
        <f>AU735*'Propiedades físicas'!$I$4+'Diseño reactor'!AV735*'Propiedades físicas'!$I$5+'Diseño reactor'!AW735*'Propiedades físicas'!$I$8+'Diseño reactor'!AX735*'Propiedades físicas'!$I$9+'Diseño reactor'!AY735*'Propiedades físicas'!$I$7+'Diseño reactor'!AZ735*'Propiedades físicas'!$I$6</f>
        <v>1.9399749457331045E-2</v>
      </c>
      <c r="BG735" s="24">
        <f>AU735*'Propiedades físicas'!$O$4+'Diseño reactor'!AV735*'Propiedades físicas'!$O$5+'Diseño reactor'!AW735*'Propiedades físicas'!$O$8+'Diseño reactor'!AX735*'Propiedades físicas'!$O$9+'Diseño reactor'!AY735*'Propiedades físicas'!$O$7+'Diseño reactor'!AZ735*'Propiedades físicas'!$O$6</f>
        <v>0.14838242326374965</v>
      </c>
      <c r="BH735" s="54">
        <f t="shared" si="472"/>
        <v>42426.554847861036</v>
      </c>
      <c r="BI735" s="34">
        <f t="shared" si="492"/>
        <v>259.2110980116982</v>
      </c>
      <c r="BJ735" s="27">
        <f t="shared" si="473"/>
        <v>4808.7780390367225</v>
      </c>
      <c r="BK735" s="34">
        <f t="shared" si="474"/>
        <v>548.87549105366998</v>
      </c>
      <c r="BL735" s="27">
        <f t="shared" si="475"/>
        <v>104.97009083915412</v>
      </c>
      <c r="BM735" s="34">
        <f t="shared" si="476"/>
        <v>1.1054421768707483</v>
      </c>
      <c r="BN735" s="45">
        <f t="shared" si="477"/>
        <v>676.88556803998574</v>
      </c>
      <c r="BO735" s="45">
        <f t="shared" si="478"/>
        <v>82.652569681816331</v>
      </c>
      <c r="BP735" s="66">
        <f t="shared" si="479"/>
        <v>6.6973066001722987</v>
      </c>
    </row>
    <row r="736" spans="8:68">
      <c r="H736" s="68">
        <v>731</v>
      </c>
      <c r="I736" s="31">
        <f>('Propiedades físicas'!$C$10*'Diseño reactor'!H736)/1000</f>
        <v>639.8043008494692</v>
      </c>
      <c r="J736" s="31">
        <f t="shared" si="457"/>
        <v>0.71271793483502388</v>
      </c>
      <c r="K736" s="31">
        <f>(I736*1000)/'Propiedades físicas'!$F$10</f>
        <v>4179.3080625093635</v>
      </c>
      <c r="L736" s="31">
        <f t="shared" si="458"/>
        <v>597.04400892990907</v>
      </c>
      <c r="M736" s="31">
        <f t="shared" si="459"/>
        <v>3582.2640535794544</v>
      </c>
      <c r="N736" s="31">
        <f t="shared" si="460"/>
        <v>0.81674967021875389</v>
      </c>
      <c r="O736" s="32">
        <f t="shared" si="461"/>
        <v>4.9004980213125231</v>
      </c>
      <c r="P736" s="33">
        <f t="shared" si="462"/>
        <v>0.50486870752252078</v>
      </c>
      <c r="Q736" s="31">
        <f t="shared" si="463"/>
        <v>4.4240466944353445</v>
      </c>
      <c r="R736" s="31">
        <f t="shared" si="464"/>
        <v>0.19278726919492209</v>
      </c>
      <c r="S736" s="31">
        <f t="shared" si="465"/>
        <v>0.47645132687717973</v>
      </c>
      <c r="T736" s="31">
        <f t="shared" si="466"/>
        <v>7.3617022821675773E-2</v>
      </c>
      <c r="U736" s="31">
        <f t="shared" si="467"/>
        <v>4.5476670679635345E-2</v>
      </c>
      <c r="V736" s="47">
        <f t="shared" si="480"/>
        <v>4.9996706958540887E-4</v>
      </c>
      <c r="W736" s="31">
        <f t="shared" si="468"/>
        <v>0.38185624563852055</v>
      </c>
      <c r="X736" s="34">
        <f>(S736*H736*'Propiedades físicas'!$F$5*60*24*365)/(1000000)</f>
        <v>53905.407147508253</v>
      </c>
      <c r="Y736" s="34">
        <f>(U736*H736*'Propiedades físicas'!$F$7*60*24*365)/(1000000)</f>
        <v>1609.0660409032221</v>
      </c>
      <c r="Z736" s="31">
        <f t="shared" si="481"/>
        <v>369.05902519896267</v>
      </c>
      <c r="AA736" s="31">
        <f t="shared" si="482"/>
        <v>3233.9781336322367</v>
      </c>
      <c r="AB736" s="31">
        <f t="shared" si="482"/>
        <v>140.92749378148804</v>
      </c>
      <c r="AC736" s="31">
        <f t="shared" si="482"/>
        <v>348.28591994721836</v>
      </c>
      <c r="AD736" s="31">
        <f t="shared" si="482"/>
        <v>53.814043682644993</v>
      </c>
      <c r="AE736" s="31">
        <f t="shared" si="483"/>
        <v>33.243446266813436</v>
      </c>
      <c r="AF736" s="31">
        <f t="shared" si="484"/>
        <v>4179.3080625093635</v>
      </c>
      <c r="AG736" s="31">
        <f t="shared" si="485"/>
        <v>8.8306250623068502E-2</v>
      </c>
      <c r="AH736" s="31">
        <f t="shared" si="486"/>
        <v>0.77380707171188368</v>
      </c>
      <c r="AI736" s="31">
        <f t="shared" si="486"/>
        <v>3.37202933293392E-2</v>
      </c>
      <c r="AJ736" s="31">
        <f t="shared" si="486"/>
        <v>8.3335785430973613E-2</v>
      </c>
      <c r="AK736" s="31">
        <f t="shared" si="486"/>
        <v>1.287630461257112E-2</v>
      </c>
      <c r="AL736" s="31">
        <f t="shared" si="487"/>
        <v>7.9542942921640523E-3</v>
      </c>
      <c r="AM736" s="31">
        <f t="shared" si="488"/>
        <v>1.0000000000000002</v>
      </c>
      <c r="AN736" s="31">
        <f>(Z736*'Propiedades físicas'!$F$4)/1000</f>
        <v>324.54312557946378</v>
      </c>
      <c r="AO736" s="31">
        <f>(AA736*'Propiedades físicas'!$F$6)/1000</f>
        <v>103.61665940157687</v>
      </c>
      <c r="AP736" s="31">
        <f>(AB736*'Propiedades físicas'!$F$9)/1000</f>
        <v>86.945217288489033</v>
      </c>
      <c r="AQ736" s="31">
        <f>(AC736*'Propiedades físicas'!$F$5)/1000</f>
        <v>102.5597548468574</v>
      </c>
      <c r="AR736" s="31">
        <f>(AD736*'Propiedades físicas'!$F$8)/1000</f>
        <v>19.078154766371295</v>
      </c>
      <c r="AS736" s="31">
        <f>(AE736*'Propiedades físicas'!$F$7)/1000</f>
        <v>3.0613889667108491</v>
      </c>
      <c r="AT736" s="31">
        <f t="shared" si="489"/>
        <v>639.80430084946931</v>
      </c>
      <c r="AU736" s="31">
        <f t="shared" si="490"/>
        <v>0.50725374172784909</v>
      </c>
      <c r="AV736" s="31">
        <f t="shared" si="493"/>
        <v>0.16195055154209631</v>
      </c>
      <c r="AW736" s="31">
        <f t="shared" si="493"/>
        <v>0.135893455503584</v>
      </c>
      <c r="AX736" s="31">
        <f t="shared" si="493"/>
        <v>0.16029863305183886</v>
      </c>
      <c r="AY736" s="31">
        <f t="shared" si="493"/>
        <v>2.9818734792875251E-2</v>
      </c>
      <c r="AZ736" s="31">
        <f t="shared" si="494"/>
        <v>4.7848833817563238E-3</v>
      </c>
      <c r="BA736" s="31">
        <f t="shared" si="491"/>
        <v>0.99999999999999978</v>
      </c>
      <c r="BB736" s="34">
        <f>AU736*'Propiedades físicas'!$C$4+'Diseño reactor'!AV736*'Propiedades físicas'!$C$5+'Diseño reactor'!AW736*'Propiedades físicas'!$C$8+'Diseño reactor'!AX736*'Propiedades físicas'!$C$9+'Diseño reactor'!AY736*'Propiedades físicas'!$C$7+'Diseño reactor'!AZ736*'Propiedades físicas'!$C$6</f>
        <v>876.63346519805805</v>
      </c>
      <c r="BC736" s="45">
        <f>AU736*'Propiedades físicas'!$L$4+'Diseño reactor'!AV736*'Propiedades físicas'!$L$5+'Diseño reactor'!AW736*'Propiedades físicas'!$L$8+AX736*'Propiedades físicas'!$L$9+'Diseño reactor'!AY736*'Propiedades físicas'!$L$7+'Diseño reactor'!AZ736*'Propiedades físicas'!$L$6</f>
        <v>1.9828265628144361</v>
      </c>
      <c r="BD736" s="29">
        <f t="shared" si="470"/>
        <v>3.5885259226035644</v>
      </c>
      <c r="BE736" s="58">
        <f t="shared" si="471"/>
        <v>43.604775269591997</v>
      </c>
      <c r="BF736" s="30">
        <f>AU736*'Propiedades físicas'!$I$4+'Diseño reactor'!AV736*'Propiedades físicas'!$I$5+'Diseño reactor'!AW736*'Propiedades físicas'!$I$8+'Diseño reactor'!AX736*'Propiedades físicas'!$I$9+'Diseño reactor'!AY736*'Propiedades físicas'!$I$7+'Diseño reactor'!AZ736*'Propiedades físicas'!$I$6</f>
        <v>1.9401237814334851E-2</v>
      </c>
      <c r="BG736" s="24">
        <f>AU736*'Propiedades físicas'!$O$4+'Diseño reactor'!AV736*'Propiedades físicas'!$O$5+'Diseño reactor'!AW736*'Propiedades físicas'!$O$8+'Diseño reactor'!AX736*'Propiedades físicas'!$O$9+'Diseño reactor'!AY736*'Propiedades físicas'!$O$7+'Diseño reactor'!AZ736*'Propiedades físicas'!$O$6</f>
        <v>0.14839071185424424</v>
      </c>
      <c r="BH736" s="54">
        <f t="shared" si="472"/>
        <v>42423.139594448548</v>
      </c>
      <c r="BI736" s="34">
        <f t="shared" si="492"/>
        <v>259.24324514009498</v>
      </c>
      <c r="BJ736" s="27">
        <f t="shared" si="473"/>
        <v>4808.7187454166578</v>
      </c>
      <c r="BK736" s="34">
        <f t="shared" si="474"/>
        <v>548.89938287632776</v>
      </c>
      <c r="BL736" s="27">
        <f t="shared" si="475"/>
        <v>104.97096465006364</v>
      </c>
      <c r="BM736" s="34">
        <f t="shared" si="476"/>
        <v>1.1054421768707483</v>
      </c>
      <c r="BN736" s="45">
        <f t="shared" si="477"/>
        <v>677.97470293835636</v>
      </c>
      <c r="BO736" s="45">
        <f t="shared" si="478"/>
        <v>82.692275836113481</v>
      </c>
      <c r="BP736" s="66">
        <f t="shared" si="479"/>
        <v>6.6972812591313291</v>
      </c>
    </row>
    <row r="737" spans="8:68">
      <c r="H737" s="68">
        <v>732</v>
      </c>
      <c r="I737" s="31">
        <f>('Propiedades físicas'!$C$10*'Diseño reactor'!H737)/1000</f>
        <v>640.67954613106895</v>
      </c>
      <c r="J737" s="31">
        <f t="shared" si="457"/>
        <v>0.71174427645410177</v>
      </c>
      <c r="K737" s="31">
        <f>(I737*1000)/'Propiedades físicas'!$F$10</f>
        <v>4185.0253102008946</v>
      </c>
      <c r="L737" s="31">
        <f t="shared" si="458"/>
        <v>597.86075860012772</v>
      </c>
      <c r="M737" s="31">
        <f t="shared" si="459"/>
        <v>3587.1645516007666</v>
      </c>
      <c r="N737" s="31">
        <f t="shared" si="460"/>
        <v>0.81674967021875378</v>
      </c>
      <c r="O737" s="32">
        <f t="shared" si="461"/>
        <v>4.9004980213125222</v>
      </c>
      <c r="P737" s="33">
        <f t="shared" si="462"/>
        <v>0.50513221557086618</v>
      </c>
      <c r="Q737" s="31">
        <f t="shared" si="463"/>
        <v>4.4246265341320319</v>
      </c>
      <c r="R737" s="31">
        <f t="shared" si="464"/>
        <v>0.19272492051901541</v>
      </c>
      <c r="S737" s="31">
        <f t="shared" si="465"/>
        <v>0.47587148718049138</v>
      </c>
      <c r="T737" s="31">
        <f t="shared" si="466"/>
        <v>7.353103572514065E-2</v>
      </c>
      <c r="U737" s="31">
        <f t="shared" si="467"/>
        <v>4.5361498403731521E-2</v>
      </c>
      <c r="V737" s="47">
        <f t="shared" si="480"/>
        <v>5.0022801930318798E-4</v>
      </c>
      <c r="W737" s="31">
        <f t="shared" si="468"/>
        <v>0.38153361551333792</v>
      </c>
      <c r="X737" s="34">
        <f>(S737*H737*'Propiedades físicas'!$F$5*60*24*365)/(1000000)</f>
        <v>53913.456707687852</v>
      </c>
      <c r="Y737" s="34">
        <f>(U737*H737*'Propiedades físicas'!$F$7*60*24*365)/(1000000)</f>
        <v>1607.1865990066692</v>
      </c>
      <c r="Z737" s="31">
        <f t="shared" si="481"/>
        <v>369.75678179787405</v>
      </c>
      <c r="AA737" s="31">
        <f t="shared" si="482"/>
        <v>3238.8266229846472</v>
      </c>
      <c r="AB737" s="31">
        <f t="shared" si="482"/>
        <v>141.07464181991926</v>
      </c>
      <c r="AC737" s="31">
        <f t="shared" si="482"/>
        <v>348.33792861611971</v>
      </c>
      <c r="AD737" s="31">
        <f t="shared" si="482"/>
        <v>53.824718150802958</v>
      </c>
      <c r="AE737" s="31">
        <f t="shared" si="483"/>
        <v>33.204616831531474</v>
      </c>
      <c r="AF737" s="31">
        <f t="shared" si="484"/>
        <v>4185.0253102008946</v>
      </c>
      <c r="AG737" s="31">
        <f t="shared" si="485"/>
        <v>8.835234064095171E-2</v>
      </c>
      <c r="AH737" s="31">
        <f t="shared" si="486"/>
        <v>0.77390849108847404</v>
      </c>
      <c r="AI737" s="31">
        <f t="shared" si="486"/>
        <v>3.3709387963808332E-2</v>
      </c>
      <c r="AJ737" s="31">
        <f t="shared" si="486"/>
        <v>8.3234366054383169E-2</v>
      </c>
      <c r="AK737" s="31">
        <f t="shared" si="486"/>
        <v>1.2861264666573594E-2</v>
      </c>
      <c r="AL737" s="31">
        <f t="shared" si="487"/>
        <v>7.9341495858092064E-3</v>
      </c>
      <c r="AM737" s="31">
        <f t="shared" si="488"/>
        <v>1</v>
      </c>
      <c r="AN737" s="31">
        <f>(Z737*'Propiedades físicas'!$F$4)/1000</f>
        <v>325.15671877741448</v>
      </c>
      <c r="AO737" s="31">
        <f>(AA737*'Propiedades físicas'!$F$6)/1000</f>
        <v>103.77200500042809</v>
      </c>
      <c r="AP737" s="31">
        <f>(AB737*'Propiedades físicas'!$F$9)/1000</f>
        <v>87.036000270799178</v>
      </c>
      <c r="AQ737" s="31">
        <f>(AC737*'Propiedades físicas'!$F$5)/1000</f>
        <v>102.57506983958878</v>
      </c>
      <c r="AR737" s="31">
        <f>(AD737*'Propiedades físicas'!$F$8)/1000</f>
        <v>19.081939078822661</v>
      </c>
      <c r="AS737" s="31">
        <f>(AE737*'Propiedades físicas'!$F$7)/1000</f>
        <v>3.0578131640157333</v>
      </c>
      <c r="AT737" s="31">
        <f t="shared" si="489"/>
        <v>640.67954613106895</v>
      </c>
      <c r="AU737" s="31">
        <f t="shared" si="490"/>
        <v>0.50751849460618581</v>
      </c>
      <c r="AV737" s="31">
        <f t="shared" si="493"/>
        <v>0.16197177766495863</v>
      </c>
      <c r="AW737" s="31">
        <f t="shared" si="493"/>
        <v>0.13584950666271703</v>
      </c>
      <c r="AX737" s="31">
        <f t="shared" si="493"/>
        <v>0.16010355014299796</v>
      </c>
      <c r="AY737" s="31">
        <f t="shared" si="493"/>
        <v>2.9783905532890096E-2</v>
      </c>
      <c r="AZ737" s="31">
        <f t="shared" si="494"/>
        <v>4.7727653902504517E-3</v>
      </c>
      <c r="BA737" s="31">
        <f t="shared" si="491"/>
        <v>0.99999999999999989</v>
      </c>
      <c r="BB737" s="34">
        <f>AU737*'Propiedades físicas'!$C$4+'Diseño reactor'!AV737*'Propiedades físicas'!$C$5+'Diseño reactor'!AW737*'Propiedades físicas'!$C$8+'Diseño reactor'!AX737*'Propiedades físicas'!$C$9+'Diseño reactor'!AY737*'Propiedades físicas'!$C$7+'Diseño reactor'!AZ737*'Propiedades físicas'!$C$6</f>
        <v>876.63015873718348</v>
      </c>
      <c r="BC737" s="45">
        <f>AU737*'Propiedades físicas'!$L$4+'Diseño reactor'!AV737*'Propiedades físicas'!$L$5+'Diseño reactor'!AW737*'Propiedades físicas'!$L$8+AX737*'Propiedades físicas'!$L$9+'Diseño reactor'!AY737*'Propiedades físicas'!$L$7+'Diseño reactor'!AZ737*'Propiedades físicas'!$L$6</f>
        <v>1.9830307241171667</v>
      </c>
      <c r="BD737" s="29">
        <f t="shared" si="470"/>
        <v>3.5851383598166153</v>
      </c>
      <c r="BE737" s="58">
        <f t="shared" si="471"/>
        <v>43.600923157465495</v>
      </c>
      <c r="BF737" s="30">
        <f>AU737*'Propiedades físicas'!$I$4+'Diseño reactor'!AV737*'Propiedades físicas'!$I$5+'Diseño reactor'!AW737*'Propiedades físicas'!$I$8+'Diseño reactor'!AX737*'Propiedades físicas'!$I$9+'Diseño reactor'!AY737*'Propiedades físicas'!$I$7+'Diseño reactor'!AZ737*'Propiedades físicas'!$I$6</f>
        <v>1.94027215929116E-2</v>
      </c>
      <c r="BG737" s="24">
        <f>AU737*'Propiedades físicas'!$O$4+'Diseño reactor'!AV737*'Propiedades físicas'!$O$5+'Diseño reactor'!AW737*'Propiedades físicas'!$O$8+'Diseño reactor'!AX737*'Propiedades físicas'!$O$9+'Diseño reactor'!AY737*'Propiedades físicas'!$O$7+'Diseño reactor'!AZ737*'Propiedades físicas'!$O$6</f>
        <v>0.14839898905706703</v>
      </c>
      <c r="BH737" s="54">
        <f t="shared" si="472"/>
        <v>42419.735384129446</v>
      </c>
      <c r="BI737" s="34">
        <f t="shared" si="492"/>
        <v>259.27530433134689</v>
      </c>
      <c r="BJ737" s="27">
        <f t="shared" si="473"/>
        <v>4808.6596980168233</v>
      </c>
      <c r="BK737" s="34">
        <f t="shared" si="474"/>
        <v>548.92325992704446</v>
      </c>
      <c r="BL737" s="27">
        <f t="shared" si="475"/>
        <v>104.9718378592476</v>
      </c>
      <c r="BM737" s="34">
        <f t="shared" si="476"/>
        <v>1.1054421768707483</v>
      </c>
      <c r="BN737" s="45">
        <f t="shared" si="477"/>
        <v>679.06407406047413</v>
      </c>
      <c r="BO737" s="45">
        <f t="shared" si="478"/>
        <v>82.731914932603203</v>
      </c>
      <c r="BP737" s="66">
        <f t="shared" si="479"/>
        <v>6.6972559985186235</v>
      </c>
    </row>
    <row r="738" spans="8:68">
      <c r="H738" s="68">
        <v>733</v>
      </c>
      <c r="I738" s="31">
        <f>('Propiedades físicas'!$C$10*'Diseño reactor'!H738)/1000</f>
        <v>641.55479141266881</v>
      </c>
      <c r="J738" s="31">
        <f t="shared" si="457"/>
        <v>0.71077327471269092</v>
      </c>
      <c r="K738" s="31">
        <f>(I738*1000)/'Propiedades físicas'!$F$10</f>
        <v>4190.7425578924267</v>
      </c>
      <c r="L738" s="31">
        <f t="shared" si="458"/>
        <v>598.67750827034661</v>
      </c>
      <c r="M738" s="31">
        <f t="shared" si="459"/>
        <v>3592.0650496220796</v>
      </c>
      <c r="N738" s="31">
        <f t="shared" si="460"/>
        <v>0.81674967021875389</v>
      </c>
      <c r="O738" s="32">
        <f t="shared" si="461"/>
        <v>4.9004980213125231</v>
      </c>
      <c r="P738" s="33">
        <f t="shared" si="462"/>
        <v>0.5053952787195064</v>
      </c>
      <c r="Q738" s="31">
        <f t="shared" si="463"/>
        <v>4.4252050311170832</v>
      </c>
      <c r="R738" s="31">
        <f t="shared" si="464"/>
        <v>0.19266250750999239</v>
      </c>
      <c r="S738" s="31">
        <f t="shared" si="465"/>
        <v>0.47529299019544075</v>
      </c>
      <c r="T738" s="31">
        <f t="shared" si="466"/>
        <v>7.3445169282316911E-2</v>
      </c>
      <c r="U738" s="31">
        <f t="shared" si="467"/>
        <v>4.5246714706938161E-2</v>
      </c>
      <c r="V738" s="47">
        <f t="shared" si="480"/>
        <v>5.004885284406763E-4</v>
      </c>
      <c r="W738" s="31">
        <f t="shared" si="468"/>
        <v>0.38121153010794112</v>
      </c>
      <c r="X738" s="34">
        <f>(S738*H738*'Propiedades físicas'!$F$5*60*24*365)/(1000000)</f>
        <v>53921.479109500506</v>
      </c>
      <c r="Y738" s="34">
        <f>(U738*H738*'Propiedades físicas'!$F$7*60*24*365)/(1000000)</f>
        <v>1605.3097942690549</v>
      </c>
      <c r="Z738" s="31">
        <f t="shared" si="481"/>
        <v>370.45473930139821</v>
      </c>
      <c r="AA738" s="31">
        <f t="shared" si="482"/>
        <v>3243.6752878088218</v>
      </c>
      <c r="AB738" s="31">
        <f t="shared" si="482"/>
        <v>141.22161800482442</v>
      </c>
      <c r="AC738" s="31">
        <f t="shared" si="482"/>
        <v>348.38976181325808</v>
      </c>
      <c r="AD738" s="31">
        <f t="shared" si="482"/>
        <v>53.835309083938299</v>
      </c>
      <c r="AE738" s="31">
        <f t="shared" si="483"/>
        <v>33.165841880185674</v>
      </c>
      <c r="AF738" s="31">
        <f t="shared" si="484"/>
        <v>4190.7425578924258</v>
      </c>
      <c r="AG738" s="31">
        <f t="shared" si="485"/>
        <v>8.8398352841722705E-2</v>
      </c>
      <c r="AH738" s="31">
        <f t="shared" si="486"/>
        <v>0.77400967561226297</v>
      </c>
      <c r="AI738" s="31">
        <f t="shared" si="486"/>
        <v>3.3698471345814773E-2</v>
      </c>
      <c r="AJ738" s="31">
        <f t="shared" si="486"/>
        <v>8.3133181530594291E-2</v>
      </c>
      <c r="AK738" s="31">
        <f t="shared" si="486"/>
        <v>1.2846245824036663E-2</v>
      </c>
      <c r="AL738" s="31">
        <f t="shared" si="487"/>
        <v>7.9140728455687273E-3</v>
      </c>
      <c r="AM738" s="31">
        <f t="shared" si="488"/>
        <v>1.0000000000000002</v>
      </c>
      <c r="AN738" s="31">
        <f>(Z738*'Propiedades físicas'!$F$4)/1000</f>
        <v>325.77048864686356</v>
      </c>
      <c r="AO738" s="31">
        <f>(AA738*'Propiedades físicas'!$F$6)/1000</f>
        <v>103.92735622139465</v>
      </c>
      <c r="AP738" s="31">
        <f>(AB738*'Propiedades físicas'!$F$9)/1000</f>
        <v>87.126677228076417</v>
      </c>
      <c r="AQ738" s="31">
        <f>(AC738*'Propiedades físicas'!$F$5)/1000</f>
        <v>102.59033316115011</v>
      </c>
      <c r="AR738" s="31">
        <f>(AD738*'Propiedades físicas'!$F$8)/1000</f>
        <v>19.085693776437797</v>
      </c>
      <c r="AS738" s="31">
        <f>(AE738*'Propiedades físicas'!$F$7)/1000</f>
        <v>3.0542423787462991</v>
      </c>
      <c r="AT738" s="31">
        <f t="shared" si="489"/>
        <v>641.55479141266881</v>
      </c>
      <c r="AU738" s="31">
        <f t="shared" si="490"/>
        <v>0.50778280048308055</v>
      </c>
      <c r="AV738" s="31">
        <f t="shared" si="493"/>
        <v>0.16199295463533558</v>
      </c>
      <c r="AW738" s="31">
        <f t="shared" si="493"/>
        <v>0.1358055124742007</v>
      </c>
      <c r="AX738" s="31">
        <f t="shared" si="493"/>
        <v>0.15990891897986106</v>
      </c>
      <c r="AY738" s="31">
        <f t="shared" si="493"/>
        <v>2.9749125143952452E-2</v>
      </c>
      <c r="AZ738" s="31">
        <f t="shared" si="494"/>
        <v>4.7606882835697058E-3</v>
      </c>
      <c r="BA738" s="31">
        <f t="shared" si="491"/>
        <v>1</v>
      </c>
      <c r="BB738" s="34">
        <f>AU738*'Propiedades físicas'!$C$4+'Diseño reactor'!AV738*'Propiedades físicas'!$C$5+'Diseño reactor'!AW738*'Propiedades físicas'!$C$8+'Diseño reactor'!AX738*'Propiedades físicas'!$C$9+'Diseño reactor'!AY738*'Propiedades físicas'!$C$7+'Diseño reactor'!AZ738*'Propiedades físicas'!$C$6</f>
        <v>876.62686276145382</v>
      </c>
      <c r="BC738" s="45">
        <f>AU738*'Propiedades físicas'!$L$4+'Diseño reactor'!AV738*'Propiedades físicas'!$L$5+'Diseño reactor'!AW738*'Propiedades físicas'!$L$8+AX738*'Propiedades físicas'!$L$9+'Diseño reactor'!AY738*'Propiedades físicas'!$L$7+'Diseño reactor'!AZ738*'Propiedades físicas'!$L$6</f>
        <v>1.9832345256235611</v>
      </c>
      <c r="BD738" s="29">
        <f t="shared" si="470"/>
        <v>3.5817571967124993</v>
      </c>
      <c r="BE738" s="58">
        <f t="shared" si="471"/>
        <v>43.597078776441251</v>
      </c>
      <c r="BF738" s="30">
        <f>AU738*'Propiedades físicas'!$I$4+'Diseño reactor'!AV738*'Propiedades físicas'!$I$5+'Diseño reactor'!AW738*'Propiedades físicas'!$I$8+'Diseño reactor'!AX738*'Propiedades físicas'!$I$9+'Diseño reactor'!AY738*'Propiedades físicas'!$I$7+'Diseño reactor'!AZ738*'Propiedades físicas'!$I$6</f>
        <v>1.9404200810869118E-2</v>
      </c>
      <c r="BG738" s="24">
        <f>AU738*'Propiedades físicas'!$O$4+'Diseño reactor'!AV738*'Propiedades físicas'!$O$5+'Diseño reactor'!AW738*'Propiedades físicas'!$O$8+'Diseño reactor'!AX738*'Propiedades físicas'!$O$9+'Diseño reactor'!AY738*'Propiedades físicas'!$O$7+'Diseño reactor'!AZ738*'Propiedades físicas'!$O$6</f>
        <v>0.14840725489064707</v>
      </c>
      <c r="BH738" s="54">
        <f t="shared" si="472"/>
        <v>42416.34217098113</v>
      </c>
      <c r="BI738" s="34">
        <f t="shared" si="492"/>
        <v>259.30727590510548</v>
      </c>
      <c r="BJ738" s="27">
        <f t="shared" si="473"/>
        <v>4808.6008957386503</v>
      </c>
      <c r="BK738" s="34">
        <f t="shared" si="474"/>
        <v>548.94712215483059</v>
      </c>
      <c r="BL738" s="27">
        <f t="shared" si="475"/>
        <v>104.97271046496195</v>
      </c>
      <c r="BM738" s="34">
        <f t="shared" si="476"/>
        <v>1.1054421768707483</v>
      </c>
      <c r="BN738" s="45">
        <f t="shared" si="477"/>
        <v>680.15368078001393</v>
      </c>
      <c r="BO738" s="45">
        <f t="shared" si="478"/>
        <v>82.771487140992846</v>
      </c>
      <c r="BP738" s="66">
        <f t="shared" si="479"/>
        <v>6.6972308180100519</v>
      </c>
    </row>
    <row r="739" spans="8:68">
      <c r="H739" s="68">
        <v>734</v>
      </c>
      <c r="I739" s="31">
        <f>('Propiedades físicas'!$C$10*'Diseño reactor'!H739)/1000</f>
        <v>642.43003669426855</v>
      </c>
      <c r="J739" s="31">
        <f t="shared" si="457"/>
        <v>0.709804918752592</v>
      </c>
      <c r="K739" s="31">
        <f>(I739*1000)/'Propiedades físicas'!$F$10</f>
        <v>4196.4598055839579</v>
      </c>
      <c r="L739" s="31">
        <f t="shared" si="458"/>
        <v>599.49425794056538</v>
      </c>
      <c r="M739" s="31">
        <f t="shared" si="459"/>
        <v>3596.9655476433923</v>
      </c>
      <c r="N739" s="31">
        <f t="shared" si="460"/>
        <v>0.81674967021875389</v>
      </c>
      <c r="O739" s="32">
        <f t="shared" si="461"/>
        <v>4.9004980213125231</v>
      </c>
      <c r="P739" s="33">
        <f t="shared" si="462"/>
        <v>0.50565789809422534</v>
      </c>
      <c r="Q739" s="31">
        <f t="shared" si="463"/>
        <v>4.4257821898710521</v>
      </c>
      <c r="R739" s="31">
        <f t="shared" si="464"/>
        <v>0.19260003075944288</v>
      </c>
      <c r="S739" s="31">
        <f t="shared" si="465"/>
        <v>0.47471583144146967</v>
      </c>
      <c r="T739" s="31">
        <f t="shared" si="466"/>
        <v>7.3359423413230318E-2</v>
      </c>
      <c r="U739" s="31">
        <f t="shared" si="467"/>
        <v>4.5132317951855357E-2</v>
      </c>
      <c r="V739" s="47">
        <f t="shared" si="480"/>
        <v>5.0074859811272804E-4</v>
      </c>
      <c r="W739" s="31">
        <f t="shared" si="468"/>
        <v>0.38088998804395896</v>
      </c>
      <c r="X739" s="34">
        <f>(S739*H739*'Propiedades físicas'!$F$5*60*24*365)/(1000000)</f>
        <v>53929.474467386455</v>
      </c>
      <c r="Y739" s="34">
        <f>(U739*H739*'Propiedades físicas'!$F$7*60*24*365)/(1000000)</f>
        <v>1603.4356249423599</v>
      </c>
      <c r="Z739" s="31">
        <f t="shared" si="481"/>
        <v>371.15289720116141</v>
      </c>
      <c r="AA739" s="31">
        <f t="shared" si="482"/>
        <v>3248.5241273653523</v>
      </c>
      <c r="AB739" s="31">
        <f t="shared" si="482"/>
        <v>141.36842257743106</v>
      </c>
      <c r="AC739" s="31">
        <f t="shared" si="482"/>
        <v>348.44142027803872</v>
      </c>
      <c r="AD739" s="31">
        <f t="shared" si="482"/>
        <v>53.845816785311051</v>
      </c>
      <c r="AE739" s="31">
        <f t="shared" si="483"/>
        <v>33.127121376661833</v>
      </c>
      <c r="AF739" s="31">
        <f t="shared" si="484"/>
        <v>4196.4598055839569</v>
      </c>
      <c r="AG739" s="31">
        <f t="shared" si="485"/>
        <v>8.8444287422291601E-2</v>
      </c>
      <c r="AH739" s="31">
        <f t="shared" si="486"/>
        <v>0.77411062606694148</v>
      </c>
      <c r="AI739" s="31">
        <f t="shared" si="486"/>
        <v>3.3687543578833107E-2</v>
      </c>
      <c r="AJ739" s="31">
        <f t="shared" si="486"/>
        <v>8.3032231075915536E-2</v>
      </c>
      <c r="AK739" s="31">
        <f t="shared" si="486"/>
        <v>1.2831248070972088E-2</v>
      </c>
      <c r="AL739" s="31">
        <f t="shared" si="487"/>
        <v>7.8940637850460817E-3</v>
      </c>
      <c r="AM739" s="31">
        <f t="shared" si="488"/>
        <v>0.99999999999999989</v>
      </c>
      <c r="AN739" s="31">
        <f>(Z739*'Propiedades físicas'!$F$4)/1000</f>
        <v>326.38443474075734</v>
      </c>
      <c r="AO739" s="31">
        <f>(AA739*'Propiedades físicas'!$F$6)/1000</f>
        <v>104.08271304078589</v>
      </c>
      <c r="AP739" s="31">
        <f>(AB739*'Propiedades físicas'!$F$9)/1000</f>
        <v>87.217248309146086</v>
      </c>
      <c r="AQ739" s="31">
        <f>(AC739*'Propiedades físicas'!$F$5)/1000</f>
        <v>102.60554502927407</v>
      </c>
      <c r="AR739" s="31">
        <f>(AD739*'Propiedades físicas'!$F$8)/1000</f>
        <v>19.089418966728466</v>
      </c>
      <c r="AS739" s="31">
        <f>(AE739*'Propiedades físicas'!$F$7)/1000</f>
        <v>3.0506766075767882</v>
      </c>
      <c r="AT739" s="31">
        <f t="shared" si="489"/>
        <v>642.43003669426855</v>
      </c>
      <c r="AU739" s="31">
        <f t="shared" si="490"/>
        <v>0.50804666048963587</v>
      </c>
      <c r="AV739" s="31">
        <f t="shared" si="493"/>
        <v>0.16201408261724645</v>
      </c>
      <c r="AW739" s="31">
        <f t="shared" si="493"/>
        <v>0.13576147335503966</v>
      </c>
      <c r="AX739" s="31">
        <f t="shared" si="493"/>
        <v>0.15971473805497655</v>
      </c>
      <c r="AY739" s="31">
        <f t="shared" si="493"/>
        <v>2.9714393593668613E-2</v>
      </c>
      <c r="AZ739" s="31">
        <f t="shared" si="494"/>
        <v>4.7486518894330598E-3</v>
      </c>
      <c r="BA739" s="31">
        <f t="shared" si="491"/>
        <v>1.0000000000000002</v>
      </c>
      <c r="BB739" s="34">
        <f>AU739*'Propiedades físicas'!$C$4+'Diseño reactor'!AV739*'Propiedades físicas'!$C$5+'Diseño reactor'!AW739*'Propiedades físicas'!$C$8+'Diseño reactor'!AX739*'Propiedades físicas'!$C$9+'Diseño reactor'!AY739*'Propiedades físicas'!$C$7+'Diseño reactor'!AZ739*'Propiedades físicas'!$C$6</f>
        <v>876.62357722864886</v>
      </c>
      <c r="BC739" s="45">
        <f>AU739*'Propiedades físicas'!$L$4+'Diseño reactor'!AV739*'Propiedades físicas'!$L$5+'Diseño reactor'!AW739*'Propiedades físicas'!$L$8+AX739*'Propiedades físicas'!$L$9+'Diseño reactor'!AY739*'Propiedades físicas'!$L$7+'Diseño reactor'!AZ739*'Propiedades físicas'!$L$6</f>
        <v>1.9834379682597567</v>
      </c>
      <c r="BD739" s="29">
        <f t="shared" si="470"/>
        <v>3.5783824151954891</v>
      </c>
      <c r="BE739" s="58">
        <f t="shared" si="471"/>
        <v>43.593242102797461</v>
      </c>
      <c r="BF739" s="30">
        <f>AU739*'Propiedades físicas'!$I$4+'Diseño reactor'!AV739*'Propiedades físicas'!$I$5+'Diseño reactor'!AW739*'Propiedades físicas'!$I$8+'Diseño reactor'!AX739*'Propiedades físicas'!$I$9+'Diseño reactor'!AY739*'Propiedades físicas'!$I$7+'Diseño reactor'!AZ739*'Propiedades físicas'!$I$6</f>
        <v>1.9405675485930869E-2</v>
      </c>
      <c r="BG739" s="24">
        <f>AU739*'Propiedades físicas'!$O$4+'Diseño reactor'!AV739*'Propiedades físicas'!$O$5+'Diseño reactor'!AW739*'Propiedades físicas'!$O$8+'Diseño reactor'!AX739*'Propiedades físicas'!$O$9+'Diseño reactor'!AY739*'Propiedades físicas'!$O$7+'Diseño reactor'!AZ739*'Propiedades físicas'!$O$6</f>
        <v>0.14841550937339906</v>
      </c>
      <c r="BH739" s="54">
        <f t="shared" si="472"/>
        <v>42412.959909317389</v>
      </c>
      <c r="BI739" s="34">
        <f t="shared" si="492"/>
        <v>259.33916017958671</v>
      </c>
      <c r="BJ739" s="27">
        <f t="shared" si="473"/>
        <v>4808.5423374893317</v>
      </c>
      <c r="BK739" s="34">
        <f t="shared" si="474"/>
        <v>548.97096950925697</v>
      </c>
      <c r="BL739" s="27">
        <f t="shared" si="475"/>
        <v>104.97358246548362</v>
      </c>
      <c r="BM739" s="34">
        <f t="shared" si="476"/>
        <v>1.1054421768707483</v>
      </c>
      <c r="BN739" s="45">
        <f t="shared" si="477"/>
        <v>681.24352247284173</v>
      </c>
      <c r="BO739" s="45">
        <f t="shared" si="478"/>
        <v>82.810992630417715</v>
      </c>
      <c r="BP739" s="66">
        <f t="shared" si="479"/>
        <v>6.6972057172830608</v>
      </c>
    </row>
    <row r="740" spans="8:68">
      <c r="H740" s="68">
        <v>735</v>
      </c>
      <c r="I740" s="31">
        <f>('Propiedades físicas'!$C$10*'Diseño reactor'!H740)/1000</f>
        <v>643.30528197586841</v>
      </c>
      <c r="J740" s="31">
        <f t="shared" si="457"/>
        <v>0.70883919777469728</v>
      </c>
      <c r="K740" s="31">
        <f>(I740*1000)/'Propiedades físicas'!$F$10</f>
        <v>4202.177053275489</v>
      </c>
      <c r="L740" s="31">
        <f t="shared" si="458"/>
        <v>600.31100761078415</v>
      </c>
      <c r="M740" s="31">
        <f t="shared" si="459"/>
        <v>3601.8660456647049</v>
      </c>
      <c r="N740" s="31">
        <f t="shared" si="460"/>
        <v>0.81674967021875389</v>
      </c>
      <c r="O740" s="32">
        <f t="shared" si="461"/>
        <v>4.900498021312524</v>
      </c>
      <c r="P740" s="33">
        <f t="shared" si="462"/>
        <v>0.50592007481701207</v>
      </c>
      <c r="Q740" s="31">
        <f t="shared" si="463"/>
        <v>4.4263580148552029</v>
      </c>
      <c r="R740" s="31">
        <f t="shared" si="464"/>
        <v>0.19253749085551819</v>
      </c>
      <c r="S740" s="31">
        <f t="shared" si="465"/>
        <v>0.47414000645732146</v>
      </c>
      <c r="T740" s="31">
        <f t="shared" si="466"/>
        <v>7.3273798036867718E-2</v>
      </c>
      <c r="U740" s="31">
        <f t="shared" si="467"/>
        <v>4.501830650935594E-2</v>
      </c>
      <c r="V740" s="47">
        <f t="shared" si="480"/>
        <v>5.0100822943043922E-4</v>
      </c>
      <c r="W740" s="31">
        <f t="shared" si="468"/>
        <v>0.38056898794766686</v>
      </c>
      <c r="X740" s="34">
        <f>(S740*H740*'Propiedades físicas'!$F$5*60*24*365)/(1000000)</f>
        <v>53937.442895207838</v>
      </c>
      <c r="Y740" s="34">
        <f>(U740*H740*'Propiedades físicas'!$F$7*60*24*365)/(1000000)</f>
        <v>1601.5640892558602</v>
      </c>
      <c r="Z740" s="31">
        <f t="shared" si="481"/>
        <v>371.85125499050389</v>
      </c>
      <c r="AA740" s="31">
        <f t="shared" si="482"/>
        <v>3253.3731409185739</v>
      </c>
      <c r="AB740" s="31">
        <f t="shared" si="482"/>
        <v>141.51505577880587</v>
      </c>
      <c r="AC740" s="31">
        <f t="shared" si="482"/>
        <v>348.49290474613127</v>
      </c>
      <c r="AD740" s="31">
        <f t="shared" si="482"/>
        <v>53.856241557097775</v>
      </c>
      <c r="AE740" s="31">
        <f t="shared" si="483"/>
        <v>33.088455284376614</v>
      </c>
      <c r="AF740" s="31">
        <f t="shared" si="484"/>
        <v>4202.177053275489</v>
      </c>
      <c r="AG740" s="31">
        <f t="shared" si="485"/>
        <v>8.8490144578904736E-2</v>
      </c>
      <c r="AH740" s="31">
        <f t="shared" si="486"/>
        <v>0.7742113432328257</v>
      </c>
      <c r="AI740" s="31">
        <f t="shared" si="486"/>
        <v>3.3676604765736494E-2</v>
      </c>
      <c r="AJ740" s="31">
        <f t="shared" si="486"/>
        <v>8.2931513910031465E-2</v>
      </c>
      <c r="AK740" s="31">
        <f t="shared" si="486"/>
        <v>1.2816271393209911E-2</v>
      </c>
      <c r="AL740" s="31">
        <f t="shared" si="487"/>
        <v>7.8741221192917162E-3</v>
      </c>
      <c r="AM740" s="31">
        <f t="shared" si="488"/>
        <v>1</v>
      </c>
      <c r="AN740" s="31">
        <f>(Z740*'Propiedades físicas'!$F$4)/1000</f>
        <v>326.99855661354928</v>
      </c>
      <c r="AO740" s="31">
        <f>(AA740*'Propiedades físicas'!$F$6)/1000</f>
        <v>104.23807543503111</v>
      </c>
      <c r="AP740" s="31">
        <f>(AB740*'Propiedades físicas'!$F$9)/1000</f>
        <v>87.307713662734272</v>
      </c>
      <c r="AQ740" s="31">
        <f>(AC740*'Propiedades físicas'!$F$5)/1000</f>
        <v>102.62070566059329</v>
      </c>
      <c r="AR740" s="31">
        <f>(AD740*'Propiedades físicas'!$F$8)/1000</f>
        <v>19.093114756822295</v>
      </c>
      <c r="AS740" s="31">
        <f>(AE740*'Propiedades físicas'!$F$7)/1000</f>
        <v>3.0471158471382425</v>
      </c>
      <c r="AT740" s="31">
        <f t="shared" si="489"/>
        <v>643.30528197586852</v>
      </c>
      <c r="AU740" s="31">
        <f t="shared" si="490"/>
        <v>0.50831007575314069</v>
      </c>
      <c r="AV740" s="31">
        <f t="shared" si="493"/>
        <v>0.16203516177400398</v>
      </c>
      <c r="AW740" s="31">
        <f t="shared" si="493"/>
        <v>0.13571738971981476</v>
      </c>
      <c r="AX740" s="31">
        <f t="shared" si="493"/>
        <v>0.15952100586738657</v>
      </c>
      <c r="AY740" s="31">
        <f t="shared" si="493"/>
        <v>2.9679710849224009E-2</v>
      </c>
      <c r="AZ740" s="31">
        <f t="shared" si="494"/>
        <v>4.7366560364299091E-3</v>
      </c>
      <c r="BA740" s="31">
        <f t="shared" si="491"/>
        <v>1</v>
      </c>
      <c r="BB740" s="34">
        <f>AU740*'Propiedades físicas'!$C$4+'Diseño reactor'!AV740*'Propiedades físicas'!$C$5+'Diseño reactor'!AW740*'Propiedades físicas'!$C$8+'Diseño reactor'!AX740*'Propiedades físicas'!$C$9+'Diseño reactor'!AY740*'Propiedades físicas'!$C$7+'Diseño reactor'!AZ740*'Propiedades físicas'!$C$6</f>
        <v>876.62030209675561</v>
      </c>
      <c r="BC740" s="45">
        <f>AU740*'Propiedades físicas'!$L$4+'Diseño reactor'!AV740*'Propiedades físicas'!$L$5+'Diseño reactor'!AW740*'Propiedades físicas'!$L$8+AX740*'Propiedades físicas'!$L$9+'Diseño reactor'!AY740*'Propiedades físicas'!$L$7+'Diseño reactor'!AZ740*'Propiedades físicas'!$L$6</f>
        <v>1.9836410529487909</v>
      </c>
      <c r="BD740" s="29">
        <f t="shared" si="470"/>
        <v>3.5750139972377792</v>
      </c>
      <c r="BE740" s="58">
        <f t="shared" si="471"/>
        <v>43.589413112911586</v>
      </c>
      <c r="BF740" s="30">
        <f>AU740*'Propiedades físicas'!$I$4+'Diseño reactor'!AV740*'Propiedades físicas'!$I$5+'Diseño reactor'!AW740*'Propiedades físicas'!$I$8+'Diseño reactor'!AX740*'Propiedades físicas'!$I$9+'Diseño reactor'!AY740*'Propiedades físicas'!$I$7+'Diseño reactor'!AZ740*'Propiedades físicas'!$I$6</f>
        <v>1.9407145635736405E-2</v>
      </c>
      <c r="BG740" s="24">
        <f>AU740*'Propiedades físicas'!$O$4+'Diseño reactor'!AV740*'Propiedades físicas'!$O$5+'Diseño reactor'!AW740*'Propiedades físicas'!$O$8+'Diseño reactor'!AX740*'Propiedades físicas'!$O$9+'Diseño reactor'!AY740*'Propiedades físicas'!$O$7+'Diseño reactor'!AZ740*'Propiedades físicas'!$O$6</f>
        <v>0.14842375252372311</v>
      </c>
      <c r="BH740" s="54">
        <f t="shared" si="472"/>
        <v>42409.588553687092</v>
      </c>
      <c r="BI740" s="34">
        <f t="shared" si="492"/>
        <v>259.37095747157861</v>
      </c>
      <c r="BJ740" s="27">
        <f t="shared" si="473"/>
        <v>4808.484022181814</v>
      </c>
      <c r="BK740" s="34">
        <f t="shared" si="474"/>
        <v>548.99480194045407</v>
      </c>
      <c r="BL740" s="27">
        <f t="shared" si="475"/>
        <v>104.97445385911037</v>
      </c>
      <c r="BM740" s="34">
        <f t="shared" si="476"/>
        <v>1.1054421768707483</v>
      </c>
      <c r="BN740" s="45">
        <f t="shared" si="477"/>
        <v>682.3335985170072</v>
      </c>
      <c r="BO740" s="45">
        <f t="shared" si="478"/>
        <v>82.850431569443444</v>
      </c>
      <c r="BP740" s="66">
        <f t="shared" si="479"/>
        <v>6.6971806960166811</v>
      </c>
    </row>
    <row r="741" spans="8:68">
      <c r="H741" s="68">
        <v>736</v>
      </c>
      <c r="I741" s="31">
        <f>('Propiedades físicas'!$C$10*'Diseño reactor'!H741)/1000</f>
        <v>644.18052725746816</v>
      </c>
      <c r="J741" s="31">
        <f t="shared" si="457"/>
        <v>0.70787610103859044</v>
      </c>
      <c r="K741" s="31">
        <f>(I741*1000)/'Propiedades físicas'!$F$10</f>
        <v>4207.8943009670202</v>
      </c>
      <c r="L741" s="31">
        <f t="shared" si="458"/>
        <v>601.1277572810028</v>
      </c>
      <c r="M741" s="31">
        <f t="shared" si="459"/>
        <v>3606.766543686017</v>
      </c>
      <c r="N741" s="31">
        <f t="shared" si="460"/>
        <v>0.81674967021875378</v>
      </c>
      <c r="O741" s="32">
        <f t="shared" si="461"/>
        <v>4.9004980213125231</v>
      </c>
      <c r="P741" s="33">
        <f t="shared" si="462"/>
        <v>0.50618181000607654</v>
      </c>
      <c r="Q741" s="31">
        <f t="shared" si="463"/>
        <v>4.426932510511584</v>
      </c>
      <c r="R741" s="31">
        <f t="shared" si="464"/>
        <v>0.19247488838295157</v>
      </c>
      <c r="S741" s="31">
        <f t="shared" si="465"/>
        <v>0.47356551080093956</v>
      </c>
      <c r="T741" s="31">
        <f t="shared" si="466"/>
        <v>7.3188293071189042E-2</v>
      </c>
      <c r="U741" s="31">
        <f t="shared" si="467"/>
        <v>4.4904678758536633E-2</v>
      </c>
      <c r="V741" s="47">
        <f t="shared" si="480"/>
        <v>5.0126742350116318E-4</v>
      </c>
      <c r="W741" s="31">
        <f t="shared" si="468"/>
        <v>0.38024852844996732</v>
      </c>
      <c r="X741" s="34">
        <f>(S741*H741*'Propiedades físicas'!$F$5*60*24*365)/(1000000)</f>
        <v>53945.384506251939</v>
      </c>
      <c r="Y741" s="34">
        <f>(U741*H741*'Propiedades físicas'!$F$7*60*24*365)/(1000000)</f>
        <v>1599.6951854163851</v>
      </c>
      <c r="Z741" s="31">
        <f t="shared" si="481"/>
        <v>372.54981216447231</v>
      </c>
      <c r="AA741" s="31">
        <f t="shared" si="482"/>
        <v>3258.2223277365256</v>
      </c>
      <c r="AB741" s="31">
        <f t="shared" si="482"/>
        <v>141.66151784985234</v>
      </c>
      <c r="AC741" s="31">
        <f t="shared" si="482"/>
        <v>348.5442159494915</v>
      </c>
      <c r="AD741" s="31">
        <f t="shared" si="482"/>
        <v>53.866583700395132</v>
      </c>
      <c r="AE741" s="31">
        <f t="shared" si="483"/>
        <v>33.049843566282959</v>
      </c>
      <c r="AF741" s="31">
        <f t="shared" si="484"/>
        <v>4207.8943009670202</v>
      </c>
      <c r="AG741" s="31">
        <f t="shared" si="485"/>
        <v>8.8535924507147507E-2</v>
      </c>
      <c r="AH741" s="31">
        <f t="shared" si="486"/>
        <v>0.77431182788687214</v>
      </c>
      <c r="AI741" s="31">
        <f t="shared" si="486"/>
        <v>3.3665655008800241E-2</v>
      </c>
      <c r="AJ741" s="31">
        <f t="shared" si="486"/>
        <v>8.2831029255984928E-2</v>
      </c>
      <c r="AK741" s="31">
        <f t="shared" si="486"/>
        <v>1.2801315776400563E-2</v>
      </c>
      <c r="AL741" s="31">
        <f t="shared" si="487"/>
        <v>7.8542475647945201E-3</v>
      </c>
      <c r="AM741" s="31">
        <f t="shared" si="488"/>
        <v>0.99999999999999989</v>
      </c>
      <c r="AN741" s="31">
        <f>(Z741*'Propiedades físicas'!$F$4)/1000</f>
        <v>327.61285382119371</v>
      </c>
      <c r="AO741" s="31">
        <f>(AA741*'Propiedades físicas'!$F$6)/1000</f>
        <v>104.39344338067828</v>
      </c>
      <c r="AP741" s="31">
        <f>(AB741*'Propiedades físicas'!$F$9)/1000</f>
        <v>87.398073437466394</v>
      </c>
      <c r="AQ741" s="31">
        <f>(AC741*'Propiedades físicas'!$F$5)/1000</f>
        <v>102.63581527064676</v>
      </c>
      <c r="AR741" s="31">
        <f>(AD741*'Propiedades físicas'!$F$8)/1000</f>
        <v>19.096781253464076</v>
      </c>
      <c r="AS741" s="31">
        <f>(AE741*'Propiedades físicas'!$F$7)/1000</f>
        <v>3.0435600940189977</v>
      </c>
      <c r="AT741" s="31">
        <f t="shared" si="489"/>
        <v>644.18052725746816</v>
      </c>
      <c r="AU741" s="31">
        <f t="shared" si="490"/>
        <v>0.50857304739708831</v>
      </c>
      <c r="AV741" s="31">
        <f t="shared" si="493"/>
        <v>0.16205619226821796</v>
      </c>
      <c r="AW741" s="31">
        <f t="shared" si="493"/>
        <v>0.1356732619806976</v>
      </c>
      <c r="AX741" s="31">
        <f t="shared" si="493"/>
        <v>0.15932772092259309</v>
      </c>
      <c r="AY741" s="31">
        <f t="shared" si="493"/>
        <v>2.9645076877388151E-2</v>
      </c>
      <c r="AZ741" s="31">
        <f t="shared" si="494"/>
        <v>4.7247005540149425E-3</v>
      </c>
      <c r="BA741" s="31">
        <f t="shared" si="491"/>
        <v>1</v>
      </c>
      <c r="BB741" s="34">
        <f>AU741*'Propiedades físicas'!$C$4+'Diseño reactor'!AV741*'Propiedades físicas'!$C$5+'Diseño reactor'!AW741*'Propiedades físicas'!$C$8+'Diseño reactor'!AX741*'Propiedades físicas'!$C$9+'Diseño reactor'!AY741*'Propiedades físicas'!$C$7+'Diseño reactor'!AZ741*'Propiedades físicas'!$C$6</f>
        <v>876.61703732396586</v>
      </c>
      <c r="BC741" s="45">
        <f>AU741*'Propiedades físicas'!$L$4+'Diseño reactor'!AV741*'Propiedades físicas'!$L$5+'Diseño reactor'!AW741*'Propiedades físicas'!$L$8+AX741*'Propiedades físicas'!$L$9+'Diseño reactor'!AY741*'Propiedades físicas'!$L$7+'Diseño reactor'!AZ741*'Propiedades físicas'!$L$6</f>
        <v>1.9838437806106179</v>
      </c>
      <c r="BD741" s="29">
        <f t="shared" si="470"/>
        <v>3.5716519248791752</v>
      </c>
      <c r="BE741" s="58">
        <f t="shared" si="471"/>
        <v>43.585591783259758</v>
      </c>
      <c r="BF741" s="30">
        <f>AU741*'Propiedades físicas'!$I$4+'Diseño reactor'!AV741*'Propiedades físicas'!$I$5+'Diseño reactor'!AW741*'Propiedades físicas'!$I$8+'Diseño reactor'!AX741*'Propiedades físicas'!$I$9+'Diseño reactor'!AY741*'Propiedades físicas'!$I$7+'Diseño reactor'!AZ741*'Propiedades físicas'!$I$6</f>
        <v>1.9408611277841912E-2</v>
      </c>
      <c r="BG741" s="24">
        <f>AU741*'Propiedades físicas'!$O$4+'Diseño reactor'!AV741*'Propiedades físicas'!$O$5+'Diseño reactor'!AW741*'Propiedades físicas'!$O$8+'Diseño reactor'!AX741*'Propiedades físicas'!$O$9+'Diseño reactor'!AY741*'Propiedades físicas'!$O$7+'Diseño reactor'!AZ741*'Propiedades físicas'!$O$6</f>
        <v>0.14843198436000485</v>
      </c>
      <c r="BH741" s="54">
        <f t="shared" si="472"/>
        <v>42406.228058872453</v>
      </c>
      <c r="BI741" s="34">
        <f t="shared" si="492"/>
        <v>259.40266809644982</v>
      </c>
      <c r="BJ741" s="27">
        <f t="shared" si="473"/>
        <v>4808.4259487347008</v>
      </c>
      <c r="BK741" s="34">
        <f t="shared" si="474"/>
        <v>549.01861939910043</v>
      </c>
      <c r="BL741" s="27">
        <f t="shared" si="475"/>
        <v>104.97532464416042</v>
      </c>
      <c r="BM741" s="34">
        <f t="shared" si="476"/>
        <v>1.1054421768707483</v>
      </c>
      <c r="BN741" s="45">
        <f t="shared" si="477"/>
        <v>683.4239082927362</v>
      </c>
      <c r="BO741" s="45">
        <f t="shared" si="478"/>
        <v>82.889804126068313</v>
      </c>
      <c r="BP741" s="66">
        <f t="shared" si="479"/>
        <v>6.6971557538915079</v>
      </c>
    </row>
    <row r="742" spans="8:68">
      <c r="H742" s="68">
        <v>737</v>
      </c>
      <c r="I742" s="31">
        <f>('Propiedades físicas'!$C$10*'Diseño reactor'!H742)/1000</f>
        <v>645.05577253906802</v>
      </c>
      <c r="J742" s="31">
        <f t="shared" si="457"/>
        <v>0.70691561786214729</v>
      </c>
      <c r="K742" s="31">
        <f>(I742*1000)/'Propiedades físicas'!$F$10</f>
        <v>4213.6115486585513</v>
      </c>
      <c r="L742" s="31">
        <f t="shared" si="458"/>
        <v>601.94450695122157</v>
      </c>
      <c r="M742" s="31">
        <f t="shared" si="459"/>
        <v>3611.6670417073296</v>
      </c>
      <c r="N742" s="31">
        <f t="shared" si="460"/>
        <v>0.81674967021875378</v>
      </c>
      <c r="O742" s="32">
        <f t="shared" si="461"/>
        <v>4.9004980213125231</v>
      </c>
      <c r="P742" s="33">
        <f t="shared" si="462"/>
        <v>0.50644310477586574</v>
      </c>
      <c r="Q742" s="31">
        <f t="shared" si="463"/>
        <v>4.4275056812631552</v>
      </c>
      <c r="R742" s="31">
        <f t="shared" si="464"/>
        <v>0.19241222392307877</v>
      </c>
      <c r="S742" s="31">
        <f t="shared" si="465"/>
        <v>0.47299234004936691</v>
      </c>
      <c r="T742" s="31">
        <f t="shared" si="466"/>
        <v>7.3102908433139532E-2</v>
      </c>
      <c r="U742" s="31">
        <f t="shared" si="467"/>
        <v>4.4791433086669726E-2</v>
      </c>
      <c r="V742" s="47">
        <f t="shared" si="480"/>
        <v>5.0152618142852723E-4</v>
      </c>
      <c r="W742" s="31">
        <f t="shared" si="468"/>
        <v>0.37992860818637025</v>
      </c>
      <c r="X742" s="34">
        <f>(S742*H742*'Propiedades físicas'!$F$5*60*24*365)/(1000000)</f>
        <v>53953.299413234708</v>
      </c>
      <c r="Y742" s="34">
        <f>(U742*H742*'Propiedades físicas'!$F$7*60*24*365)/(1000000)</f>
        <v>1597.8289116085853</v>
      </c>
      <c r="Z742" s="31">
        <f t="shared" si="481"/>
        <v>373.24856821981302</v>
      </c>
      <c r="AA742" s="31">
        <f t="shared" si="482"/>
        <v>3263.0716870909455</v>
      </c>
      <c r="AB742" s="31">
        <f t="shared" si="482"/>
        <v>141.80780903130906</v>
      </c>
      <c r="AC742" s="31">
        <f t="shared" si="482"/>
        <v>348.59535461638342</v>
      </c>
      <c r="AD742" s="31">
        <f t="shared" si="482"/>
        <v>53.876843515223833</v>
      </c>
      <c r="AE742" s="31">
        <f t="shared" si="483"/>
        <v>33.011286184875587</v>
      </c>
      <c r="AF742" s="31">
        <f t="shared" si="484"/>
        <v>4213.6115486585513</v>
      </c>
      <c r="AG742" s="31">
        <f t="shared" si="485"/>
        <v>8.8581627401947083E-2</v>
      </c>
      <c r="AH742" s="31">
        <f t="shared" si="486"/>
        <v>0.77441208080269752</v>
      </c>
      <c r="AI742" s="31">
        <f t="shared" si="486"/>
        <v>3.36546944097054E-2</v>
      </c>
      <c r="AJ742" s="31">
        <f t="shared" si="486"/>
        <v>8.2730776340159434E-2</v>
      </c>
      <c r="AK742" s="31">
        <f t="shared" si="486"/>
        <v>1.2786381206016988E-2</v>
      </c>
      <c r="AL742" s="31">
        <f t="shared" si="487"/>
        <v>7.8344398394733575E-3</v>
      </c>
      <c r="AM742" s="31">
        <f t="shared" si="488"/>
        <v>0.99999999999999978</v>
      </c>
      <c r="AN742" s="31">
        <f>(Z742*'Propiedades físicas'!$F$4)/1000</f>
        <v>328.22732592113914</v>
      </c>
      <c r="AO742" s="31">
        <f>(AA742*'Propiedades físicas'!$F$6)/1000</f>
        <v>104.54881685439389</v>
      </c>
      <c r="AP742" s="31">
        <f>(AB742*'Propiedades físicas'!$F$9)/1000</f>
        <v>87.488327781866118</v>
      </c>
      <c r="AQ742" s="31">
        <f>(AC742*'Propiedades físicas'!$F$5)/1000</f>
        <v>102.65087407388643</v>
      </c>
      <c r="AR742" s="31">
        <f>(AD742*'Propiedades físicas'!$F$8)/1000</f>
        <v>19.100418563017143</v>
      </c>
      <c r="AS742" s="31">
        <f>(AE742*'Propiedades físicas'!$F$7)/1000</f>
        <v>3.0400093447651928</v>
      </c>
      <c r="AT742" s="31">
        <f t="shared" si="489"/>
        <v>645.05577253906779</v>
      </c>
      <c r="AU742" s="31">
        <f t="shared" si="490"/>
        <v>0.50883557654118983</v>
      </c>
      <c r="AV742" s="31">
        <f t="shared" si="493"/>
        <v>0.16207717426179905</v>
      </c>
      <c r="AW742" s="31">
        <f t="shared" si="493"/>
        <v>0.13562909054746486</v>
      </c>
      <c r="AX742" s="31">
        <f t="shared" si="493"/>
        <v>0.15913488173252396</v>
      </c>
      <c r="AY742" s="31">
        <f t="shared" si="493"/>
        <v>2.961049164451951E-2</v>
      </c>
      <c r="AZ742" s="31">
        <f t="shared" si="494"/>
        <v>4.712785272503045E-3</v>
      </c>
      <c r="BA742" s="31">
        <f t="shared" si="491"/>
        <v>1.0000000000000002</v>
      </c>
      <c r="BB742" s="34">
        <f>AU742*'Propiedades físicas'!$C$4+'Diseño reactor'!AV742*'Propiedades físicas'!$C$5+'Diseño reactor'!AW742*'Propiedades físicas'!$C$8+'Diseño reactor'!AX742*'Propiedades físicas'!$C$9+'Diseño reactor'!AY742*'Propiedades físicas'!$C$7+'Diseño reactor'!AZ742*'Propiedades físicas'!$C$6</f>
        <v>876.61378286867546</v>
      </c>
      <c r="BC742" s="45">
        <f>AU742*'Propiedades físicas'!$L$4+'Diseño reactor'!AV742*'Propiedades físicas'!$L$5+'Diseño reactor'!AW742*'Propiedades físicas'!$L$8+AX742*'Propiedades físicas'!$L$9+'Diseño reactor'!AY742*'Propiedades físicas'!$L$7+'Diseño reactor'!AZ742*'Propiedades físicas'!$L$6</f>
        <v>1.9840461521621127</v>
      </c>
      <c r="BD742" s="29">
        <f t="shared" si="470"/>
        <v>3.5682961802267923</v>
      </c>
      <c r="BE742" s="58">
        <f t="shared" si="471"/>
        <v>43.581778090416329</v>
      </c>
      <c r="BF742" s="30">
        <f>AU742*'Propiedades físicas'!$I$4+'Diseño reactor'!AV742*'Propiedades físicas'!$I$5+'Diseño reactor'!AW742*'Propiedades físicas'!$I$8+'Diseño reactor'!AX742*'Propiedades físicas'!$I$9+'Diseño reactor'!AY742*'Propiedades físicas'!$I$7+'Diseño reactor'!AZ742*'Propiedades físicas'!$I$6</f>
        <v>1.9410072429720551E-2</v>
      </c>
      <c r="BG742" s="24">
        <f>AU742*'Propiedades físicas'!$O$4+'Diseño reactor'!AV742*'Propiedades físicas'!$O$5+'Diseño reactor'!AW742*'Propiedades físicas'!$O$8+'Diseño reactor'!AX742*'Propiedades físicas'!$O$9+'Diseño reactor'!AY742*'Propiedades físicas'!$O$7+'Diseño reactor'!AZ742*'Propiedades físicas'!$O$6</f>
        <v>0.14844020490061477</v>
      </c>
      <c r="BH742" s="54">
        <f t="shared" si="472"/>
        <v>42402.878379887938</v>
      </c>
      <c r="BI742" s="34">
        <f t="shared" si="492"/>
        <v>259.4342923681553</v>
      </c>
      <c r="BJ742" s="27">
        <f t="shared" si="473"/>
        <v>4808.3681160722936</v>
      </c>
      <c r="BK742" s="34">
        <f t="shared" si="474"/>
        <v>549.04242183642634</v>
      </c>
      <c r="BL742" s="27">
        <f t="shared" si="475"/>
        <v>104.97619481897257</v>
      </c>
      <c r="BM742" s="34">
        <f t="shared" si="476"/>
        <v>1.1054421768707483</v>
      </c>
      <c r="BN742" s="45">
        <f t="shared" si="477"/>
        <v>684.51445118241418</v>
      </c>
      <c r="BO742" s="45">
        <f t="shared" si="478"/>
        <v>82.92911046772582</v>
      </c>
      <c r="BP742" s="66">
        <f t="shared" si="479"/>
        <v>6.6971308905896949</v>
      </c>
    </row>
    <row r="743" spans="8:68">
      <c r="H743" s="68">
        <v>738</v>
      </c>
      <c r="I743" s="31">
        <f>('Propiedades físicas'!$C$10*'Diseño reactor'!H743)/1000</f>
        <v>645.93101782066788</v>
      </c>
      <c r="J743" s="31">
        <f t="shared" si="457"/>
        <v>0.70595773762114167</v>
      </c>
      <c r="K743" s="31">
        <f>(I743*1000)/'Propiedades físicas'!$F$10</f>
        <v>4219.3287963500825</v>
      </c>
      <c r="L743" s="31">
        <f t="shared" si="458"/>
        <v>602.76125662144034</v>
      </c>
      <c r="M743" s="31">
        <f t="shared" si="459"/>
        <v>3616.5675397286418</v>
      </c>
      <c r="N743" s="31">
        <f t="shared" si="460"/>
        <v>0.81674967021875389</v>
      </c>
      <c r="O743" s="32">
        <f t="shared" si="461"/>
        <v>4.9004980213125231</v>
      </c>
      <c r="P743" s="33">
        <f t="shared" si="462"/>
        <v>0.50670396023707909</v>
      </c>
      <c r="Q743" s="31">
        <f t="shared" si="463"/>
        <v>4.4280775315138765</v>
      </c>
      <c r="R743" s="31">
        <f t="shared" si="464"/>
        <v>0.19234949805385818</v>
      </c>
      <c r="S743" s="31">
        <f t="shared" si="465"/>
        <v>0.47242048979864643</v>
      </c>
      <c r="T743" s="31">
        <f t="shared" si="466"/>
        <v>7.3017644038661622E-2</v>
      </c>
      <c r="U743" s="31">
        <f t="shared" si="467"/>
        <v>4.4678567889155016E-2</v>
      </c>
      <c r="V743" s="47">
        <f t="shared" si="480"/>
        <v>5.0178450431244729E-4</v>
      </c>
      <c r="W743" s="31">
        <f t="shared" si="468"/>
        <v>0.37960922579697376</v>
      </c>
      <c r="X743" s="34">
        <f>(S743*H743*'Propiedades físicas'!$F$5*60*24*365)/(1000000)</f>
        <v>53961.18772830403</v>
      </c>
      <c r="Y743" s="34">
        <f>(U743*H743*'Propiedades físicas'!$F$7*60*24*365)/(1000000)</f>
        <v>1595.9652659951939</v>
      </c>
      <c r="Z743" s="31">
        <f t="shared" si="481"/>
        <v>373.94752265496436</v>
      </c>
      <c r="AA743" s="31">
        <f t="shared" si="482"/>
        <v>3267.921218257241</v>
      </c>
      <c r="AB743" s="31">
        <f t="shared" si="482"/>
        <v>141.95392956374732</v>
      </c>
      <c r="AC743" s="31">
        <f t="shared" si="482"/>
        <v>348.64632147140105</v>
      </c>
      <c r="AD743" s="31">
        <f t="shared" si="482"/>
        <v>53.887021300532275</v>
      </c>
      <c r="AE743" s="31">
        <f t="shared" si="483"/>
        <v>32.972783102196402</v>
      </c>
      <c r="AF743" s="31">
        <f t="shared" si="484"/>
        <v>4219.3287963500825</v>
      </c>
      <c r="AG743" s="31">
        <f t="shared" si="485"/>
        <v>8.8627253457575175E-2</v>
      </c>
      <c r="AH743" s="31">
        <f t="shared" si="486"/>
        <v>0.77451210275059534</v>
      </c>
      <c r="AI743" s="31">
        <f t="shared" si="486"/>
        <v>3.3643723069542275E-2</v>
      </c>
      <c r="AJ743" s="31">
        <f t="shared" si="486"/>
        <v>8.2630754392261752E-2</v>
      </c>
      <c r="AK743" s="31">
        <f t="shared" si="486"/>
        <v>1.2771467667356732E-2</v>
      </c>
      <c r="AL743" s="31">
        <f t="shared" si="487"/>
        <v>7.8146986626686701E-3</v>
      </c>
      <c r="AM743" s="31">
        <f t="shared" si="488"/>
        <v>0.99999999999999989</v>
      </c>
      <c r="AN743" s="31">
        <f>(Z743*'Propiedades físicas'!$F$4)/1000</f>
        <v>328.8419724723226</v>
      </c>
      <c r="AO743" s="31">
        <f>(AA743*'Propiedades físicas'!$F$6)/1000</f>
        <v>104.704195832962</v>
      </c>
      <c r="AP743" s="31">
        <f>(AB743*'Propiedades físicas'!$F$9)/1000</f>
        <v>87.578476844353901</v>
      </c>
      <c r="AQ743" s="31">
        <f>(AC743*'Propiedades físicas'!$F$5)/1000</f>
        <v>102.66588228368347</v>
      </c>
      <c r="AR743" s="31">
        <f>(AD743*'Propiedades físicas'!$F$8)/1000</f>
        <v>19.104026791464694</v>
      </c>
      <c r="AS743" s="31">
        <f>(AE743*'Propiedades físicas'!$F$7)/1000</f>
        <v>3.0364635958812669</v>
      </c>
      <c r="AT743" s="31">
        <f t="shared" si="489"/>
        <v>645.93101782066788</v>
      </c>
      <c r="AU743" s="31">
        <f t="shared" si="490"/>
        <v>0.50909766430139169</v>
      </c>
      <c r="AV743" s="31">
        <f t="shared" si="493"/>
        <v>0.16209810791596233</v>
      </c>
      <c r="AW743" s="31">
        <f t="shared" si="493"/>
        <v>0.13558487582751233</v>
      </c>
      <c r="AX743" s="31">
        <f t="shared" si="493"/>
        <v>0.15894248681549919</v>
      </c>
      <c r="AY743" s="31">
        <f t="shared" si="493"/>
        <v>2.9575955116570379E-2</v>
      </c>
      <c r="AZ743" s="31">
        <f t="shared" si="494"/>
        <v>4.7009100230642449E-3</v>
      </c>
      <c r="BA743" s="31">
        <f t="shared" si="491"/>
        <v>1.0000000000000002</v>
      </c>
      <c r="BB743" s="34">
        <f>AU743*'Propiedades físicas'!$C$4+'Diseño reactor'!AV743*'Propiedades físicas'!$C$5+'Diseño reactor'!AW743*'Propiedades físicas'!$C$8+'Diseño reactor'!AX743*'Propiedades físicas'!$C$9+'Diseño reactor'!AY743*'Propiedades físicas'!$C$7+'Diseño reactor'!AZ743*'Propiedades físicas'!$C$6</f>
        <v>876.61053868948215</v>
      </c>
      <c r="BC743" s="45">
        <f>AU743*'Propiedades físicas'!$L$4+'Diseño reactor'!AV743*'Propiedades físicas'!$L$5+'Diseño reactor'!AW743*'Propiedades físicas'!$L$8+AX743*'Propiedades físicas'!$L$9+'Diseño reactor'!AY743*'Propiedades físicas'!$L$7+'Diseño reactor'!AZ743*'Propiedades físicas'!$L$6</f>
        <v>1.9842481685170921</v>
      </c>
      <c r="BD743" s="29">
        <f t="shared" si="470"/>
        <v>3.5649467454547237</v>
      </c>
      <c r="BE743" s="58">
        <f t="shared" si="471"/>
        <v>43.577972011053298</v>
      </c>
      <c r="BF743" s="30">
        <f>AU743*'Propiedades físicas'!$I$4+'Diseño reactor'!AV743*'Propiedades físicas'!$I$5+'Diseño reactor'!AW743*'Propiedades físicas'!$I$8+'Diseño reactor'!AX743*'Propiedades físicas'!$I$9+'Diseño reactor'!AY743*'Propiedades físicas'!$I$7+'Diseño reactor'!AZ743*'Propiedades físicas'!$I$6</f>
        <v>1.9411529108763023E-2</v>
      </c>
      <c r="BG743" s="24">
        <f>AU743*'Propiedades físicas'!$O$4+'Diseño reactor'!AV743*'Propiedades físicas'!$O$5+'Diseño reactor'!AW743*'Propiedades físicas'!$O$8+'Diseño reactor'!AX743*'Propiedades físicas'!$O$9+'Diseño reactor'!AY743*'Propiedades físicas'!$O$7+'Diseño reactor'!AZ743*'Propiedades físicas'!$O$6</f>
        <v>0.14844841416390828</v>
      </c>
      <c r="BH743" s="54">
        <f t="shared" si="472"/>
        <v>42399.53947197854</v>
      </c>
      <c r="BI743" s="34">
        <f t="shared" si="492"/>
        <v>259.46583059924546</v>
      </c>
      <c r="BJ743" s="27">
        <f t="shared" si="473"/>
        <v>4808.3105231245017</v>
      </c>
      <c r="BK743" s="34">
        <f t="shared" si="474"/>
        <v>549.06620920420346</v>
      </c>
      <c r="BL743" s="27">
        <f t="shared" si="475"/>
        <v>104.97706438190585</v>
      </c>
      <c r="BM743" s="34">
        <f t="shared" si="476"/>
        <v>1.1054421768707483</v>
      </c>
      <c r="BN743" s="45">
        <f t="shared" si="477"/>
        <v>685.60522657058539</v>
      </c>
      <c r="BO743" s="45">
        <f t="shared" si="478"/>
        <v>82.968350761286928</v>
      </c>
      <c r="BP743" s="66">
        <f t="shared" si="479"/>
        <v>6.697106105794937</v>
      </c>
    </row>
    <row r="744" spans="8:68">
      <c r="H744" s="68">
        <v>739</v>
      </c>
      <c r="I744" s="31">
        <f>('Propiedades físicas'!$C$10*'Diseño reactor'!H744)/1000</f>
        <v>646.80626310226762</v>
      </c>
      <c r="J744" s="31">
        <f t="shared" si="457"/>
        <v>0.70500244974885329</v>
      </c>
      <c r="K744" s="31">
        <f>(I744*1000)/'Propiedades físicas'!$F$10</f>
        <v>4225.0460440416136</v>
      </c>
      <c r="L744" s="31">
        <f t="shared" si="458"/>
        <v>603.57800629165911</v>
      </c>
      <c r="M744" s="31">
        <f t="shared" si="459"/>
        <v>3621.4680377499544</v>
      </c>
      <c r="N744" s="31">
        <f t="shared" si="460"/>
        <v>0.81674967021875389</v>
      </c>
      <c r="O744" s="32">
        <f t="shared" si="461"/>
        <v>4.9004980213125231</v>
      </c>
      <c r="P744" s="33">
        <f t="shared" si="462"/>
        <v>0.50696437749668422</v>
      </c>
      <c r="Q744" s="31">
        <f t="shared" si="463"/>
        <v>4.4286480656488036</v>
      </c>
      <c r="R744" s="31">
        <f t="shared" si="464"/>
        <v>0.19228671134989095</v>
      </c>
      <c r="S744" s="31">
        <f t="shared" si="465"/>
        <v>0.47184995566372046</v>
      </c>
      <c r="T744" s="31">
        <f t="shared" si="466"/>
        <v>7.2932499802706774E-2</v>
      </c>
      <c r="U744" s="31">
        <f t="shared" si="467"/>
        <v>4.456608156947197E-2</v>
      </c>
      <c r="V744" s="47">
        <f t="shared" si="480"/>
        <v>5.0204239324914361E-4</v>
      </c>
      <c r="W744" s="31">
        <f t="shared" si="468"/>
        <v>0.37929037992644482</v>
      </c>
      <c r="X744" s="34">
        <f>(S744*H744*'Propiedades físicas'!$F$5*60*24*365)/(1000000)</f>
        <v>53969.049563043052</v>
      </c>
      <c r="Y744" s="34">
        <f>(U744*H744*'Propiedades físicas'!$F$7*60*24*365)/(1000000)</f>
        <v>1594.1042467172822</v>
      </c>
      <c r="Z744" s="31">
        <f t="shared" si="481"/>
        <v>374.64667497004962</v>
      </c>
      <c r="AA744" s="31">
        <f t="shared" si="482"/>
        <v>3272.7709205144661</v>
      </c>
      <c r="AB744" s="31">
        <f t="shared" si="482"/>
        <v>142.0998796875694</v>
      </c>
      <c r="AC744" s="31">
        <f t="shared" si="482"/>
        <v>348.69711723548943</v>
      </c>
      <c r="AD744" s="31">
        <f t="shared" si="482"/>
        <v>53.897117354200304</v>
      </c>
      <c r="AE744" s="31">
        <f t="shared" si="483"/>
        <v>32.934334279839788</v>
      </c>
      <c r="AF744" s="31">
        <f t="shared" si="484"/>
        <v>4225.0460440416155</v>
      </c>
      <c r="AG744" s="31">
        <f t="shared" si="485"/>
        <v>8.8672802867650696E-2</v>
      </c>
      <c r="AH744" s="31">
        <f t="shared" si="486"/>
        <v>0.77461189449755263</v>
      </c>
      <c r="AI744" s="31">
        <f t="shared" si="486"/>
        <v>3.3632741088813978E-2</v>
      </c>
      <c r="AJ744" s="31">
        <f t="shared" si="486"/>
        <v>8.2530962645304337E-2</v>
      </c>
      <c r="AK744" s="31">
        <f t="shared" si="486"/>
        <v>1.2756575145544008E-2</v>
      </c>
      <c r="AL744" s="31">
        <f t="shared" si="487"/>
        <v>7.7950237551341096E-3</v>
      </c>
      <c r="AM744" s="31">
        <f t="shared" si="488"/>
        <v>0.99999999999999967</v>
      </c>
      <c r="AN744" s="31">
        <f>(Z744*'Propiedades físicas'!$F$4)/1000</f>
        <v>329.45679303516221</v>
      </c>
      <c r="AO744" s="31">
        <f>(AA744*'Propiedades físicas'!$F$6)/1000</f>
        <v>104.85958029328349</v>
      </c>
      <c r="AP744" s="31">
        <f>(AB744*'Propiedades físicas'!$F$9)/1000</f>
        <v>87.66852077324593</v>
      </c>
      <c r="AQ744" s="31">
        <f>(AC744*'Propiedades físicas'!$F$5)/1000</f>
        <v>102.68084011233458</v>
      </c>
      <c r="AR744" s="31">
        <f>(AD744*'Propiedades físicas'!$F$8)/1000</f>
        <v>19.107606044411085</v>
      </c>
      <c r="AS744" s="31">
        <f>(AE744*'Propiedades físicas'!$F$7)/1000</f>
        <v>3.0329228438304461</v>
      </c>
      <c r="AT744" s="31">
        <f t="shared" si="489"/>
        <v>646.80626310226785</v>
      </c>
      <c r="AU744" s="31">
        <f t="shared" si="490"/>
        <v>0.5093593117898908</v>
      </c>
      <c r="AV744" s="31">
        <f t="shared" si="493"/>
        <v>0.16211899339123118</v>
      </c>
      <c r="AW744" s="31">
        <f t="shared" si="493"/>
        <v>0.13554061822586971</v>
      </c>
      <c r="AX744" s="31">
        <f t="shared" si="493"/>
        <v>0.15875053469619774</v>
      </c>
      <c r="AY744" s="31">
        <f t="shared" si="493"/>
        <v>2.954146725909168E-2</v>
      </c>
      <c r="AZ744" s="31">
        <f t="shared" si="494"/>
        <v>4.68907463771869E-3</v>
      </c>
      <c r="BA744" s="31">
        <f t="shared" si="491"/>
        <v>0.99999999999999978</v>
      </c>
      <c r="BB744" s="34">
        <f>AU744*'Propiedades físicas'!$C$4+'Diseño reactor'!AV744*'Propiedades físicas'!$C$5+'Diseño reactor'!AW744*'Propiedades físicas'!$C$8+'Diseño reactor'!AX744*'Propiedades físicas'!$C$9+'Diseño reactor'!AY744*'Propiedades físicas'!$C$7+'Diseño reactor'!AZ744*'Propiedades físicas'!$C$6</f>
        <v>876.60730474518596</v>
      </c>
      <c r="BC744" s="45">
        <f>AU744*'Propiedades físicas'!$L$4+'Diseño reactor'!AV744*'Propiedades físicas'!$L$5+'Diseño reactor'!AW744*'Propiedades físicas'!$L$8+AX744*'Propiedades físicas'!$L$9+'Diseño reactor'!AY744*'Propiedades físicas'!$L$7+'Diseño reactor'!AZ744*'Propiedades físicas'!$L$6</f>
        <v>1.9844498305863223</v>
      </c>
      <c r="BD744" s="29">
        <f t="shared" si="470"/>
        <v>3.5616036028037366</v>
      </c>
      <c r="BE744" s="58">
        <f t="shared" si="471"/>
        <v>43.574173521939777</v>
      </c>
      <c r="BF744" s="30">
        <f>AU744*'Propiedades físicas'!$I$4+'Diseño reactor'!AV744*'Propiedades físicas'!$I$5+'Diseño reactor'!AW744*'Propiedades físicas'!$I$8+'Diseño reactor'!AX744*'Propiedades físicas'!$I$9+'Diseño reactor'!AY744*'Propiedades físicas'!$I$7+'Diseño reactor'!AZ744*'Propiedades físicas'!$I$6</f>
        <v>1.9412981332277979E-2</v>
      </c>
      <c r="BG744" s="24">
        <f>AU744*'Propiedades físicas'!$O$4+'Diseño reactor'!AV744*'Propiedades físicas'!$O$5+'Diseño reactor'!AW744*'Propiedades físicas'!$O$8+'Diseño reactor'!AX744*'Propiedades físicas'!$O$9+'Diseño reactor'!AY744*'Propiedades físicas'!$O$7+'Diseño reactor'!AZ744*'Propiedades físicas'!$O$6</f>
        <v>0.14845661216822553</v>
      </c>
      <c r="BH744" s="54">
        <f t="shared" si="472"/>
        <v>42396.211290618579</v>
      </c>
      <c r="BI744" s="34">
        <f t="shared" si="492"/>
        <v>259.49728310087266</v>
      </c>
      <c r="BJ744" s="27">
        <f t="shared" si="473"/>
        <v>4808.2531688268309</v>
      </c>
      <c r="BK744" s="34">
        <f t="shared" si="474"/>
        <v>549.08998145474334</v>
      </c>
      <c r="BL744" s="27">
        <f t="shared" si="475"/>
        <v>104.97793333133934</v>
      </c>
      <c r="BM744" s="34">
        <f t="shared" si="476"/>
        <v>1.1054421768707483</v>
      </c>
      <c r="BN744" s="45">
        <f t="shared" si="477"/>
        <v>686.69623384393776</v>
      </c>
      <c r="BO744" s="45">
        <f t="shared" si="478"/>
        <v>83.007525173062305</v>
      </c>
      <c r="BP744" s="66">
        <f t="shared" si="479"/>
        <v>6.6970813991924771</v>
      </c>
    </row>
    <row r="745" spans="8:68">
      <c r="H745" s="68">
        <v>740</v>
      </c>
      <c r="I745" s="31">
        <f>('Propiedades físicas'!$C$10*'Diseño reactor'!H745)/1000</f>
        <v>647.68150838386748</v>
      </c>
      <c r="J745" s="31">
        <f t="shared" si="457"/>
        <v>0.70404974373567908</v>
      </c>
      <c r="K745" s="31">
        <f>(I745*1000)/'Propiedades físicas'!$F$10</f>
        <v>4230.7632917331448</v>
      </c>
      <c r="L745" s="31">
        <f t="shared" si="458"/>
        <v>604.39475596187776</v>
      </c>
      <c r="M745" s="31">
        <f t="shared" si="459"/>
        <v>3626.3685357712666</v>
      </c>
      <c r="N745" s="31">
        <f t="shared" si="460"/>
        <v>0.81674967021875378</v>
      </c>
      <c r="O745" s="32">
        <f t="shared" si="461"/>
        <v>4.9004980213125222</v>
      </c>
      <c r="P745" s="33">
        <f t="shared" si="462"/>
        <v>0.50722435765793283</v>
      </c>
      <c r="Q745" s="31">
        <f t="shared" si="463"/>
        <v>4.4292172880341898</v>
      </c>
      <c r="R745" s="31">
        <f t="shared" si="464"/>
        <v>0.19222386438244118</v>
      </c>
      <c r="S745" s="31">
        <f t="shared" si="465"/>
        <v>0.47128073327833314</v>
      </c>
      <c r="T745" s="31">
        <f t="shared" si="466"/>
        <v>7.2847475639247358E-2</v>
      </c>
      <c r="U745" s="31">
        <f t="shared" si="467"/>
        <v>4.4453972539132414E-2</v>
      </c>
      <c r="V745" s="47">
        <f t="shared" si="480"/>
        <v>5.0229984933115683E-4</v>
      </c>
      <c r="W745" s="31">
        <f t="shared" si="468"/>
        <v>0.37897206922400029</v>
      </c>
      <c r="X745" s="34">
        <f>(S745*H745*'Propiedades físicas'!$F$5*60*24*365)/(1000000)</f>
        <v>53976.885028473531</v>
      </c>
      <c r="Y745" s="34">
        <f>(U745*H745*'Propiedades físicas'!$F$7*60*24*365)/(1000000)</f>
        <v>1592.2458518945227</v>
      </c>
      <c r="Z745" s="31">
        <f t="shared" si="481"/>
        <v>375.34602466687028</v>
      </c>
      <c r="AA745" s="31">
        <f t="shared" si="482"/>
        <v>3277.6207931453005</v>
      </c>
      <c r="AB745" s="31">
        <f t="shared" si="482"/>
        <v>142.24565964300646</v>
      </c>
      <c r="AC745" s="31">
        <f t="shared" si="482"/>
        <v>348.74774262596651</v>
      </c>
      <c r="AD745" s="31">
        <f t="shared" si="482"/>
        <v>53.907131973043043</v>
      </c>
      <c r="AE745" s="31">
        <f t="shared" si="483"/>
        <v>32.895939678957987</v>
      </c>
      <c r="AF745" s="31">
        <f t="shared" si="484"/>
        <v>4230.7632917331439</v>
      </c>
      <c r="AG745" s="31">
        <f t="shared" si="485"/>
        <v>8.8718275825142828E-2</v>
      </c>
      <c r="AH745" s="31">
        <f t="shared" si="486"/>
        <v>0.77471145680726894</v>
      </c>
      <c r="AI745" s="31">
        <f t="shared" si="486"/>
        <v>3.3621748567439977E-2</v>
      </c>
      <c r="AJ745" s="31">
        <f t="shared" si="486"/>
        <v>8.2431400335588392E-2</v>
      </c>
      <c r="AK745" s="31">
        <f t="shared" si="486"/>
        <v>1.2741703625531798E-2</v>
      </c>
      <c r="AL745" s="31">
        <f t="shared" si="487"/>
        <v>7.7754148390282727E-3</v>
      </c>
      <c r="AM745" s="31">
        <f t="shared" si="488"/>
        <v>1.0000000000000002</v>
      </c>
      <c r="AN745" s="31">
        <f>(Z745*'Propiedades físicas'!$F$4)/1000</f>
        <v>330.07178717155239</v>
      </c>
      <c r="AO745" s="31">
        <f>(AA745*'Propiedades físicas'!$F$6)/1000</f>
        <v>105.01497021237543</v>
      </c>
      <c r="AP745" s="31">
        <f>(AB745*'Propiedades físicas'!$F$9)/1000</f>
        <v>87.758459716752824</v>
      </c>
      <c r="AQ745" s="31">
        <f>(AC745*'Propiedades físicas'!$F$5)/1000</f>
        <v>102.69574777106837</v>
      </c>
      <c r="AR745" s="31">
        <f>(AD745*'Propiedades físicas'!$F$8)/1000</f>
        <v>19.111156427083213</v>
      </c>
      <c r="AS745" s="31">
        <f>(AE745*'Propiedades físicas'!$F$7)/1000</f>
        <v>3.0293870850352409</v>
      </c>
      <c r="AT745" s="31">
        <f t="shared" si="489"/>
        <v>647.68150838386748</v>
      </c>
      <c r="AU745" s="31">
        <f t="shared" si="490"/>
        <v>0.50962052011515147</v>
      </c>
      <c r="AV745" s="31">
        <f t="shared" si="493"/>
        <v>0.16213983084744057</v>
      </c>
      <c r="AW745" s="31">
        <f t="shared" si="493"/>
        <v>0.13549631814521435</v>
      </c>
      <c r="AX745" s="31">
        <f t="shared" si="493"/>
        <v>0.15855902390562418</v>
      </c>
      <c r="AY745" s="31">
        <f t="shared" si="493"/>
        <v>2.9507028037237745E-2</v>
      </c>
      <c r="AZ745" s="31">
        <f t="shared" si="494"/>
        <v>4.677278949331661E-3</v>
      </c>
      <c r="BA745" s="31">
        <f t="shared" si="491"/>
        <v>0.99999999999999989</v>
      </c>
      <c r="BB745" s="34">
        <f>AU745*'Propiedades físicas'!$C$4+'Diseño reactor'!AV745*'Propiedades físicas'!$C$5+'Diseño reactor'!AW745*'Propiedades físicas'!$C$8+'Diseño reactor'!AX745*'Propiedades físicas'!$C$9+'Diseño reactor'!AY745*'Propiedades físicas'!$C$7+'Diseño reactor'!AZ745*'Propiedades físicas'!$C$6</f>
        <v>876.60408099478821</v>
      </c>
      <c r="BC745" s="45">
        <f>AU745*'Propiedades físicas'!$L$4+'Diseño reactor'!AV745*'Propiedades físicas'!$L$5+'Diseño reactor'!AW745*'Propiedades físicas'!$L$8+AX745*'Propiedades físicas'!$L$9+'Diseño reactor'!AY745*'Propiedades físicas'!$L$7+'Diseño reactor'!AZ745*'Propiedades físicas'!$L$6</f>
        <v>1.9846511392775343</v>
      </c>
      <c r="BD745" s="29">
        <f t="shared" si="470"/>
        <v>3.5582667345809575</v>
      </c>
      <c r="BE745" s="58">
        <f t="shared" si="471"/>
        <v>43.570382599941524</v>
      </c>
      <c r="BF745" s="30">
        <f>AU745*'Propiedades físicas'!$I$4+'Diseño reactor'!AV745*'Propiedades físicas'!$I$5+'Diseño reactor'!AW745*'Propiedades físicas'!$I$8+'Diseño reactor'!AX745*'Propiedades físicas'!$I$9+'Diseño reactor'!AY745*'Propiedades físicas'!$I$7+'Diseño reactor'!AZ745*'Propiedades físicas'!$I$6</f>
        <v>1.9414429117492527E-2</v>
      </c>
      <c r="BG745" s="24">
        <f>AU745*'Propiedades físicas'!$O$4+'Diseño reactor'!AV745*'Propiedades físicas'!$O$5+'Diseño reactor'!AW745*'Propiedades físicas'!$O$8+'Diseño reactor'!AX745*'Propiedades físicas'!$O$9+'Diseño reactor'!AY745*'Propiedades físicas'!$O$7+'Diseño reactor'!AZ745*'Propiedades físicas'!$O$6</f>
        <v>0.14846479893189143</v>
      </c>
      <c r="BH745" s="54">
        <f t="shared" si="472"/>
        <v>42392.893791510127</v>
      </c>
      <c r="BI745" s="34">
        <f t="shared" si="492"/>
        <v>259.52865018279925</v>
      </c>
      <c r="BJ745" s="27">
        <f t="shared" si="473"/>
        <v>4808.1960521203464</v>
      </c>
      <c r="BK745" s="34">
        <f t="shared" si="474"/>
        <v>549.11373854089345</v>
      </c>
      <c r="BL745" s="27">
        <f t="shared" si="475"/>
        <v>104.97880166567217</v>
      </c>
      <c r="BM745" s="34">
        <f t="shared" si="476"/>
        <v>1.1054421768707483</v>
      </c>
      <c r="BN745" s="45">
        <f t="shared" si="477"/>
        <v>687.78747239129757</v>
      </c>
      <c r="BO745" s="45">
        <f t="shared" si="478"/>
        <v>83.046633868804932</v>
      </c>
      <c r="BP745" s="66">
        <f t="shared" si="479"/>
        <v>6.6970567704690929</v>
      </c>
    </row>
    <row r="746" spans="8:68">
      <c r="H746" s="68">
        <v>741</v>
      </c>
      <c r="I746" s="31">
        <f>('Propiedades físicas'!$C$10*'Diseño reactor'!H746)/1000</f>
        <v>648.55675366546734</v>
      </c>
      <c r="J746" s="31">
        <f t="shared" si="457"/>
        <v>0.70309960912874836</v>
      </c>
      <c r="K746" s="31">
        <f>(I746*1000)/'Propiedades físicas'!$F$10</f>
        <v>4236.4805394246769</v>
      </c>
      <c r="L746" s="31">
        <f t="shared" si="458"/>
        <v>605.21150563209665</v>
      </c>
      <c r="M746" s="31">
        <f t="shared" si="459"/>
        <v>3631.2690337925801</v>
      </c>
      <c r="N746" s="31">
        <f t="shared" si="460"/>
        <v>0.81674967021875389</v>
      </c>
      <c r="O746" s="32">
        <f t="shared" si="461"/>
        <v>4.900498021312524</v>
      </c>
      <c r="P746" s="33">
        <f t="shared" si="462"/>
        <v>0.5074839018203765</v>
      </c>
      <c r="Q746" s="31">
        <f t="shared" si="463"/>
        <v>4.4297852030175919</v>
      </c>
      <c r="R746" s="31">
        <f t="shared" si="464"/>
        <v>0.19216095771945579</v>
      </c>
      <c r="S746" s="31">
        <f t="shared" si="465"/>
        <v>0.47071281829493239</v>
      </c>
      <c r="T746" s="31">
        <f t="shared" si="466"/>
        <v>7.2762571461288159E-2</v>
      </c>
      <c r="U746" s="31">
        <f t="shared" si="467"/>
        <v>4.434223921763341E-2</v>
      </c>
      <c r="V746" s="47">
        <f t="shared" si="480"/>
        <v>5.0255687364736314E-4</v>
      </c>
      <c r="W746" s="31">
        <f t="shared" si="468"/>
        <v>0.37865429234338749</v>
      </c>
      <c r="X746" s="34">
        <f>(S746*H746*'Propiedades físicas'!$F$5*60*24*365)/(1000000)</f>
        <v>53984.694235059222</v>
      </c>
      <c r="Y746" s="34">
        <f>(U746*H746*'Propiedades físicas'!$F$7*60*24*365)/(1000000)</f>
        <v>1590.3900796254395</v>
      </c>
      <c r="Z746" s="31">
        <f t="shared" si="481"/>
        <v>376.04557124889897</v>
      </c>
      <c r="AA746" s="31">
        <f t="shared" si="482"/>
        <v>3282.4708354360355</v>
      </c>
      <c r="AB746" s="31">
        <f t="shared" si="482"/>
        <v>142.39126967011674</v>
      </c>
      <c r="AC746" s="31">
        <f t="shared" si="482"/>
        <v>348.7981983565449</v>
      </c>
      <c r="AD746" s="31">
        <f t="shared" si="482"/>
        <v>53.917065452814526</v>
      </c>
      <c r="AE746" s="31">
        <f t="shared" si="483"/>
        <v>32.857599260266355</v>
      </c>
      <c r="AF746" s="31">
        <f t="shared" si="484"/>
        <v>4236.4805394246769</v>
      </c>
      <c r="AG746" s="31">
        <f t="shared" si="485"/>
        <v>8.8763672522373202E-2</v>
      </c>
      <c r="AH746" s="31">
        <f t="shared" si="486"/>
        <v>0.77481079044017087</v>
      </c>
      <c r="AI746" s="31">
        <f t="shared" si="486"/>
        <v>3.3610745604759414E-2</v>
      </c>
      <c r="AJ746" s="31">
        <f t="shared" si="486"/>
        <v>8.2332066702686293E-2</v>
      </c>
      <c r="AK746" s="31">
        <f t="shared" si="486"/>
        <v>1.27268530921038E-2</v>
      </c>
      <c r="AL746" s="31">
        <f t="shared" si="487"/>
        <v>7.7558716379064231E-3</v>
      </c>
      <c r="AM746" s="31">
        <f t="shared" si="488"/>
        <v>1</v>
      </c>
      <c r="AN746" s="31">
        <f>(Z746*'Propiedades físicas'!$F$4)/1000</f>
        <v>330.68695444485678</v>
      </c>
      <c r="AO746" s="31">
        <f>(AA746*'Propiedades físicas'!$F$6)/1000</f>
        <v>105.17036556737058</v>
      </c>
      <c r="AP746" s="31">
        <f>(AB746*'Propiedades físicas'!$F$9)/1000</f>
        <v>87.848293822978519</v>
      </c>
      <c r="AQ746" s="31">
        <f>(AC746*'Propiedades físicas'!$F$5)/1000</f>
        <v>102.71060547005179</v>
      </c>
      <c r="AR746" s="31">
        <f>(AD746*'Propiedades físicas'!$F$8)/1000</f>
        <v>19.1146780443318</v>
      </c>
      <c r="AS746" s="31">
        <f>(AE746*'Propiedades físicas'!$F$7)/1000</f>
        <v>3.0258563158779288</v>
      </c>
      <c r="AT746" s="31">
        <f t="shared" si="489"/>
        <v>648.55675366546734</v>
      </c>
      <c r="AU746" s="31">
        <f t="shared" si="490"/>
        <v>0.50988129038191887</v>
      </c>
      <c r="AV746" s="31">
        <f t="shared" si="493"/>
        <v>0.16216062044374085</v>
      </c>
      <c r="AW746" s="31">
        <f t="shared" si="493"/>
        <v>0.13545197598588515</v>
      </c>
      <c r="AX746" s="31">
        <f t="shared" si="493"/>
        <v>0.15836795298107564</v>
      </c>
      <c r="AY746" s="31">
        <f t="shared" si="493"/>
        <v>2.9472637415770955E-2</v>
      </c>
      <c r="AZ746" s="31">
        <f t="shared" si="494"/>
        <v>4.6655227916086103E-3</v>
      </c>
      <c r="BA746" s="31">
        <f t="shared" si="491"/>
        <v>1.0000000000000002</v>
      </c>
      <c r="BB746" s="34">
        <f>AU746*'Propiedades físicas'!$C$4+'Diseño reactor'!AV746*'Propiedades físicas'!$C$5+'Diseño reactor'!AW746*'Propiedades físicas'!$C$8+'Diseño reactor'!AX746*'Propiedades físicas'!$C$9+'Diseño reactor'!AY746*'Propiedades físicas'!$C$7+'Diseño reactor'!AZ746*'Propiedades físicas'!$C$6</f>
        <v>876.6008673974876</v>
      </c>
      <c r="BC746" s="45">
        <f>AU746*'Propiedades físicas'!$L$4+'Diseño reactor'!AV746*'Propiedades físicas'!$L$5+'Diseño reactor'!AW746*'Propiedades físicas'!$L$8+AX746*'Propiedades físicas'!$L$9+'Diseño reactor'!AY746*'Propiedades físicas'!$L$7+'Diseño reactor'!AZ746*'Propiedades físicas'!$L$6</f>
        <v>1.9848520954954334</v>
      </c>
      <c r="BD746" s="29">
        <f t="shared" si="470"/>
        <v>3.5549361231595755</v>
      </c>
      <c r="BE746" s="58">
        <f t="shared" si="471"/>
        <v>43.566599222020386</v>
      </c>
      <c r="BF746" s="30">
        <f>AU746*'Propiedades físicas'!$I$4+'Diseño reactor'!AV746*'Propiedades físicas'!$I$5+'Diseño reactor'!AW746*'Propiedades físicas'!$I$8+'Diseño reactor'!AX746*'Propiedades físicas'!$I$9+'Diseño reactor'!AY746*'Propiedades físicas'!$I$7+'Diseño reactor'!AZ746*'Propiedades físicas'!$I$6</f>
        <v>1.9415872481552601E-2</v>
      </c>
      <c r="BG746" s="24">
        <f>AU746*'Propiedades físicas'!$O$4+'Diseño reactor'!AV746*'Propiedades físicas'!$O$5+'Diseño reactor'!AW746*'Propiedades físicas'!$O$8+'Diseño reactor'!AX746*'Propiedades físicas'!$O$9+'Diseño reactor'!AY746*'Propiedades físicas'!$O$7+'Diseño reactor'!AZ746*'Propiedades físicas'!$O$6</f>
        <v>0.14847297447321489</v>
      </c>
      <c r="BH746" s="54">
        <f t="shared" si="472"/>
        <v>42389.586930581718</v>
      </c>
      <c r="BI746" s="34">
        <f t="shared" si="492"/>
        <v>259.55993215340442</v>
      </c>
      <c r="BJ746" s="27">
        <f t="shared" si="473"/>
        <v>4808.1391719516296</v>
      </c>
      <c r="BK746" s="34">
        <f t="shared" si="474"/>
        <v>549.13748041602992</v>
      </c>
      <c r="BL746" s="27">
        <f t="shared" si="475"/>
        <v>104.97966938332314</v>
      </c>
      <c r="BM746" s="34">
        <f t="shared" si="476"/>
        <v>1.1054421768707483</v>
      </c>
      <c r="BN746" s="45">
        <f t="shared" si="477"/>
        <v>688.87894160361577</v>
      </c>
      <c r="BO746" s="45">
        <f t="shared" si="478"/>
        <v>83.085677013712271</v>
      </c>
      <c r="BP746" s="66">
        <f t="shared" si="479"/>
        <v>6.6970322193130745</v>
      </c>
    </row>
    <row r="747" spans="8:68">
      <c r="H747" s="68">
        <v>742</v>
      </c>
      <c r="I747" s="31">
        <f>('Propiedades físicas'!$C$10*'Diseño reactor'!H747)/1000</f>
        <v>649.4319989470672</v>
      </c>
      <c r="J747" s="31">
        <f t="shared" si="457"/>
        <v>0.70215203553153971</v>
      </c>
      <c r="K747" s="31">
        <f>(I747*1000)/'Propiedades físicas'!$F$10</f>
        <v>4242.197787116208</v>
      </c>
      <c r="L747" s="31">
        <f t="shared" si="458"/>
        <v>606.02825530231542</v>
      </c>
      <c r="M747" s="31">
        <f t="shared" si="459"/>
        <v>3636.1695318138923</v>
      </c>
      <c r="N747" s="31">
        <f t="shared" si="460"/>
        <v>0.81674967021875389</v>
      </c>
      <c r="O747" s="32">
        <f t="shared" si="461"/>
        <v>4.9004980213125231</v>
      </c>
      <c r="P747" s="33">
        <f t="shared" si="462"/>
        <v>0.50774301107988151</v>
      </c>
      <c r="Q747" s="31">
        <f t="shared" si="463"/>
        <v>4.4303518149279535</v>
      </c>
      <c r="R747" s="31">
        <f t="shared" si="464"/>
        <v>0.19209799192558405</v>
      </c>
      <c r="S747" s="31">
        <f t="shared" si="465"/>
        <v>0.470146206384571</v>
      </c>
      <c r="T747" s="31">
        <f t="shared" si="466"/>
        <v>7.2677787180877904E-2</v>
      </c>
      <c r="U747" s="31">
        <f t="shared" si="467"/>
        <v>4.4230880032410345E-2</v>
      </c>
      <c r="V747" s="47">
        <f t="shared" si="480"/>
        <v>5.028134672829895E-4</v>
      </c>
      <c r="W747" s="31">
        <f t="shared" si="468"/>
        <v>0.37833704794286555</v>
      </c>
      <c r="X747" s="34">
        <f>(S747*H747*'Propiedades físicas'!$F$5*60*24*365)/(1000000)</f>
        <v>53992.477292708929</v>
      </c>
      <c r="Y747" s="34">
        <f>(U747*H747*'Propiedades físicas'!$F$7*60*24*365)/(1000000)</f>
        <v>1588.5369279876579</v>
      </c>
      <c r="Z747" s="31">
        <f t="shared" si="481"/>
        <v>376.74531422127211</v>
      </c>
      <c r="AA747" s="31">
        <f t="shared" si="482"/>
        <v>3287.3210466765413</v>
      </c>
      <c r="AB747" s="31">
        <f t="shared" si="482"/>
        <v>142.53671000878336</v>
      </c>
      <c r="AC747" s="31">
        <f t="shared" si="482"/>
        <v>348.8484851373517</v>
      </c>
      <c r="AD747" s="31">
        <f t="shared" si="482"/>
        <v>53.926918088211401</v>
      </c>
      <c r="AE747" s="31">
        <f t="shared" si="483"/>
        <v>32.819312984048473</v>
      </c>
      <c r="AF747" s="31">
        <f t="shared" si="484"/>
        <v>4242.197787116208</v>
      </c>
      <c r="AG747" s="31">
        <f t="shared" si="485"/>
        <v>8.88089931510192E-2</v>
      </c>
      <c r="AH747" s="31">
        <f t="shared" si="486"/>
        <v>0.77490989615343231</v>
      </c>
      <c r="AI747" s="31">
        <f t="shared" si="486"/>
        <v>3.3599732299534765E-2</v>
      </c>
      <c r="AJ747" s="31">
        <f t="shared" si="486"/>
        <v>8.2232960989424883E-2</v>
      </c>
      <c r="AK747" s="31">
        <f t="shared" si="486"/>
        <v>1.2712023529876534E-2</v>
      </c>
      <c r="AL747" s="31">
        <f t="shared" si="487"/>
        <v>7.7363938767123401E-3</v>
      </c>
      <c r="AM747" s="31">
        <f t="shared" si="488"/>
        <v>1</v>
      </c>
      <c r="AN747" s="31">
        <f>(Z747*'Propiedades físicas'!$F$4)/1000</f>
        <v>331.30229441990224</v>
      </c>
      <c r="AO747" s="31">
        <f>(AA747*'Propiedades físicas'!$F$6)/1000</f>
        <v>105.32576633551638</v>
      </c>
      <c r="AP747" s="31">
        <f>(AB747*'Propiedades físicas'!$F$9)/1000</f>
        <v>87.938023239918877</v>
      </c>
      <c r="AQ747" s="31">
        <f>(AC747*'Propiedades físicas'!$F$5)/1000</f>
        <v>102.72541341839597</v>
      </c>
      <c r="AR747" s="31">
        <f>(AD747*'Propiedades físicas'!$F$8)/1000</f>
        <v>19.118171000632696</v>
      </c>
      <c r="AS747" s="31">
        <f>(AE747*'Propiedades físicas'!$F$7)/1000</f>
        <v>3.0223305327010239</v>
      </c>
      <c r="AT747" s="31">
        <f t="shared" si="489"/>
        <v>649.43199894706731</v>
      </c>
      <c r="AU747" s="31">
        <f t="shared" si="490"/>
        <v>0.51014162369123639</v>
      </c>
      <c r="AV747" s="31">
        <f t="shared" si="493"/>
        <v>0.16218136233860117</v>
      </c>
      <c r="AW747" s="31">
        <f t="shared" si="493"/>
        <v>0.13540759214589665</v>
      </c>
      <c r="AX747" s="31">
        <f t="shared" si="493"/>
        <v>0.15817732046610891</v>
      </c>
      <c r="AY747" s="31">
        <f t="shared" si="493"/>
        <v>2.9438295359066446E-2</v>
      </c>
      <c r="AZ747" s="31">
        <f t="shared" si="494"/>
        <v>4.6538059990902329E-3</v>
      </c>
      <c r="BA747" s="31">
        <f t="shared" si="491"/>
        <v>0.99999999999999989</v>
      </c>
      <c r="BB747" s="34">
        <f>AU747*'Propiedades físicas'!$C$4+'Diseño reactor'!AV747*'Propiedades físicas'!$C$5+'Diseño reactor'!AW747*'Propiedades físicas'!$C$8+'Diseño reactor'!AX747*'Propiedades físicas'!$C$9+'Diseño reactor'!AY747*'Propiedades físicas'!$C$7+'Diseño reactor'!AZ747*'Propiedades físicas'!$C$6</f>
        <v>876.59766391268147</v>
      </c>
      <c r="BC747" s="45">
        <f>AU747*'Propiedades físicas'!$L$4+'Diseño reactor'!AV747*'Propiedades físicas'!$L$5+'Diseño reactor'!AW747*'Propiedades físicas'!$L$8+AX747*'Propiedades físicas'!$L$9+'Diseño reactor'!AY747*'Propiedades físicas'!$L$7+'Diseño reactor'!AZ747*'Propiedades físicas'!$L$6</f>
        <v>1.9850527001417115</v>
      </c>
      <c r="BD747" s="29">
        <f t="shared" si="470"/>
        <v>3.5516117509785299</v>
      </c>
      <c r="BE747" s="58">
        <f t="shared" si="471"/>
        <v>43.562823365233783</v>
      </c>
      <c r="BF747" s="30">
        <f>AU747*'Propiedades físicas'!$I$4+'Diseño reactor'!AV747*'Propiedades físicas'!$I$5+'Diseño reactor'!AW747*'Propiedades físicas'!$I$8+'Diseño reactor'!AX747*'Propiedades físicas'!$I$9+'Diseño reactor'!AY747*'Propiedades físicas'!$I$7+'Diseño reactor'!AZ747*'Propiedades físicas'!$I$6</f>
        <v>1.9417311441523474E-2</v>
      </c>
      <c r="BG747" s="24">
        <f>AU747*'Propiedades físicas'!$O$4+'Diseño reactor'!AV747*'Propiedades físicas'!$O$5+'Diseño reactor'!AW747*'Propiedades físicas'!$O$8+'Diseño reactor'!AX747*'Propiedades físicas'!$O$9+'Diseño reactor'!AY747*'Propiedades físicas'!$O$7+'Diseño reactor'!AZ747*'Propiedades físicas'!$O$6</f>
        <v>0.14848113881048913</v>
      </c>
      <c r="BH747" s="54">
        <f t="shared" si="472"/>
        <v>42386.29066398694</v>
      </c>
      <c r="BI747" s="34">
        <f t="shared" si="492"/>
        <v>259.59112931969133</v>
      </c>
      <c r="BJ747" s="27">
        <f t="shared" si="473"/>
        <v>4808.0825272727698</v>
      </c>
      <c r="BK747" s="34">
        <f t="shared" si="474"/>
        <v>549.16120703405807</v>
      </c>
      <c r="BL747" s="27">
        <f t="shared" si="475"/>
        <v>104.98053648273077</v>
      </c>
      <c r="BM747" s="34">
        <f t="shared" si="476"/>
        <v>1.1054421768707483</v>
      </c>
      <c r="BN747" s="45">
        <f t="shared" si="477"/>
        <v>689.97064087396222</v>
      </c>
      <c r="BO747" s="45">
        <f t="shared" si="478"/>
        <v>83.124654772428642</v>
      </c>
      <c r="BP747" s="66">
        <f t="shared" si="479"/>
        <v>6.6970077454142238</v>
      </c>
    </row>
    <row r="748" spans="8:68">
      <c r="H748" s="68">
        <v>743</v>
      </c>
      <c r="I748" s="31">
        <f>('Propiedades físicas'!$C$10*'Diseño reactor'!H748)/1000</f>
        <v>650.30724422866695</v>
      </c>
      <c r="J748" s="31">
        <f t="shared" si="457"/>
        <v>0.70120701260350271</v>
      </c>
      <c r="K748" s="31">
        <f>(I748*1000)/'Propiedades físicas'!$F$10</f>
        <v>4247.9150348077392</v>
      </c>
      <c r="L748" s="31">
        <f t="shared" si="458"/>
        <v>606.84500497253418</v>
      </c>
      <c r="M748" s="31">
        <f t="shared" si="459"/>
        <v>3641.0700298352049</v>
      </c>
      <c r="N748" s="31">
        <f t="shared" si="460"/>
        <v>0.816749670218754</v>
      </c>
      <c r="O748" s="32">
        <f t="shared" si="461"/>
        <v>4.9004980213125231</v>
      </c>
      <c r="P748" s="33">
        <f t="shared" si="462"/>
        <v>0.50800168652864508</v>
      </c>
      <c r="Q748" s="31">
        <f t="shared" si="463"/>
        <v>4.4309171280757127</v>
      </c>
      <c r="R748" s="31">
        <f t="shared" si="464"/>
        <v>0.19203496756219748</v>
      </c>
      <c r="S748" s="31">
        <f t="shared" si="465"/>
        <v>0.4695808932368109</v>
      </c>
      <c r="T748" s="31">
        <f t="shared" si="466"/>
        <v>7.2593122709120786E-2</v>
      </c>
      <c r="U748" s="31">
        <f t="shared" si="467"/>
        <v>4.41198934187906E-2</v>
      </c>
      <c r="V748" s="47">
        <f t="shared" si="480"/>
        <v>5.0306963131962915E-4</v>
      </c>
      <c r="W748" s="31">
        <f t="shared" si="468"/>
        <v>0.37802033468518625</v>
      </c>
      <c r="X748" s="34">
        <f>(S748*H748*'Propiedades físicas'!$F$5*60*24*365)/(1000000)</f>
        <v>54000.23431077991</v>
      </c>
      <c r="Y748" s="34">
        <f>(U748*H748*'Propiedades físicas'!$F$7*60*24*365)/(1000000)</f>
        <v>1586.686395038161</v>
      </c>
      <c r="Z748" s="31">
        <f t="shared" si="481"/>
        <v>377.4452530907833</v>
      </c>
      <c r="AA748" s="31">
        <f t="shared" si="482"/>
        <v>3292.1714261602547</v>
      </c>
      <c r="AB748" s="31">
        <f t="shared" si="482"/>
        <v>142.68198089871274</v>
      </c>
      <c r="AC748" s="31">
        <f t="shared" si="482"/>
        <v>348.89860367495049</v>
      </c>
      <c r="AD748" s="31">
        <f t="shared" si="482"/>
        <v>53.936690172876744</v>
      </c>
      <c r="AE748" s="31">
        <f t="shared" si="483"/>
        <v>32.781080810161413</v>
      </c>
      <c r="AF748" s="31">
        <f t="shared" si="484"/>
        <v>4247.9150348077392</v>
      </c>
      <c r="AG748" s="31">
        <f t="shared" si="485"/>
        <v>8.8854237902116245E-2</v>
      </c>
      <c r="AH748" s="31">
        <f t="shared" si="486"/>
        <v>0.77500877470098894</v>
      </c>
      <c r="AI748" s="31">
        <f t="shared" si="486"/>
        <v>3.3588708749955148E-2</v>
      </c>
      <c r="AJ748" s="31">
        <f t="shared" si="486"/>
        <v>8.2134082441868247E-2</v>
      </c>
      <c r="AK748" s="31">
        <f t="shared" si="486"/>
        <v>1.269721492330129E-2</v>
      </c>
      <c r="AL748" s="31">
        <f t="shared" si="487"/>
        <v>7.7169812817701727E-3</v>
      </c>
      <c r="AM748" s="31">
        <f t="shared" si="488"/>
        <v>1</v>
      </c>
      <c r="AN748" s="31">
        <f>(Z748*'Propiedades físicas'!$F$4)/1000</f>
        <v>331.91780666297302</v>
      </c>
      <c r="AO748" s="31">
        <f>(AA748*'Propiedades físicas'!$F$6)/1000</f>
        <v>105.48117249417456</v>
      </c>
      <c r="AP748" s="31">
        <f>(AB748*'Propiedades físicas'!$F$9)/1000</f>
        <v>88.027648115460821</v>
      </c>
      <c r="AQ748" s="31">
        <f>(AC748*'Propiedades físicas'!$F$5)/1000</f>
        <v>102.74017182416269</v>
      </c>
      <c r="AR748" s="31">
        <f>(AD748*'Propiedades físicas'!$F$8)/1000</f>
        <v>19.121635400088255</v>
      </c>
      <c r="AS748" s="31">
        <f>(AE748*'Propiedades físicas'!$F$7)/1000</f>
        <v>3.0188097318077647</v>
      </c>
      <c r="AT748" s="31">
        <f t="shared" si="489"/>
        <v>650.30724422866706</v>
      </c>
      <c r="AU748" s="31">
        <f t="shared" si="490"/>
        <v>0.51040152114046111</v>
      </c>
      <c r="AV748" s="31">
        <f t="shared" si="493"/>
        <v>0.16220205668981336</v>
      </c>
      <c r="AW748" s="31">
        <f t="shared" si="493"/>
        <v>0.13536316702095313</v>
      </c>
      <c r="AX748" s="31">
        <f t="shared" si="493"/>
        <v>0.15798712491050804</v>
      </c>
      <c r="AY748" s="31">
        <f t="shared" si="493"/>
        <v>2.9404001831116813E-2</v>
      </c>
      <c r="AZ748" s="31">
        <f t="shared" si="494"/>
        <v>4.6421284071475957E-3</v>
      </c>
      <c r="BA748" s="31">
        <f t="shared" si="491"/>
        <v>1</v>
      </c>
      <c r="BB748" s="34">
        <f>AU748*'Propiedades físicas'!$C$4+'Diseño reactor'!AV748*'Propiedades físicas'!$C$5+'Diseño reactor'!AW748*'Propiedades físicas'!$C$8+'Diseño reactor'!AX748*'Propiedades físicas'!$C$9+'Diseño reactor'!AY748*'Propiedades físicas'!$C$7+'Diseño reactor'!AZ748*'Propiedades físicas'!$C$6</f>
        <v>876.5944704999655</v>
      </c>
      <c r="BC748" s="45">
        <f>AU748*'Propiedades físicas'!$L$4+'Diseño reactor'!AV748*'Propiedades físicas'!$L$5+'Diseño reactor'!AW748*'Propiedades físicas'!$L$8+AX748*'Propiedades físicas'!$L$9+'Diseño reactor'!AY748*'Propiedades físicas'!$L$7+'Diseño reactor'!AZ748*'Propiedades físicas'!$L$6</f>
        <v>1.985252954115065</v>
      </c>
      <c r="BD748" s="29">
        <f t="shared" si="470"/>
        <v>3.5482936005421917</v>
      </c>
      <c r="BE748" s="58">
        <f t="shared" si="471"/>
        <v>43.559055006734226</v>
      </c>
      <c r="BF748" s="30">
        <f>AU748*'Propiedades físicas'!$I$4+'Diseño reactor'!AV748*'Propiedades físicas'!$I$5+'Diseño reactor'!AW748*'Propiedades físicas'!$I$8+'Diseño reactor'!AX748*'Propiedades físicas'!$I$9+'Diseño reactor'!AY748*'Propiedades físicas'!$I$7+'Diseño reactor'!AZ748*'Propiedades físicas'!$I$6</f>
        <v>1.9418746014390226E-2</v>
      </c>
      <c r="BG748" s="24">
        <f>AU748*'Propiedades físicas'!$O$4+'Diseño reactor'!AV748*'Propiedades físicas'!$O$5+'Diseño reactor'!AW748*'Propiedades físicas'!$O$8+'Diseño reactor'!AX748*'Propiedades físicas'!$O$9+'Diseño reactor'!AY748*'Propiedades físicas'!$O$7+'Diseño reactor'!AZ748*'Propiedades físicas'!$O$6</f>
        <v>0.14848929196199165</v>
      </c>
      <c r="BH748" s="54">
        <f t="shared" si="472"/>
        <v>42383.004948103015</v>
      </c>
      <c r="BI748" s="34">
        <f t="shared" si="492"/>
        <v>259.6222419872953</v>
      </c>
      <c r="BJ748" s="27">
        <f t="shared" si="473"/>
        <v>4808.0261170413005</v>
      </c>
      <c r="BK748" s="34">
        <f t="shared" si="474"/>
        <v>549.18491834940517</v>
      </c>
      <c r="BL748" s="27">
        <f t="shared" si="475"/>
        <v>104.98140296235304</v>
      </c>
      <c r="BM748" s="34">
        <f t="shared" si="476"/>
        <v>1.1054421768707483</v>
      </c>
      <c r="BN748" s="45">
        <f t="shared" si="477"/>
        <v>691.06256959751647</v>
      </c>
      <c r="BO748" s="45">
        <f t="shared" si="478"/>
        <v>83.163567309047494</v>
      </c>
      <c r="BP748" s="66">
        <f t="shared" si="479"/>
        <v>6.6969833484638626</v>
      </c>
    </row>
    <row r="749" spans="8:68">
      <c r="H749" s="68">
        <v>744</v>
      </c>
      <c r="I749" s="31">
        <f>('Propiedades físicas'!$C$10*'Diseño reactor'!H749)/1000</f>
        <v>651.18248951026681</v>
      </c>
      <c r="J749" s="31">
        <f t="shared" si="457"/>
        <v>0.70026453005968081</v>
      </c>
      <c r="K749" s="31">
        <f>(I749*1000)/'Propiedades físicas'!$F$10</f>
        <v>4253.6322824992703</v>
      </c>
      <c r="L749" s="31">
        <f t="shared" si="458"/>
        <v>607.66175464275284</v>
      </c>
      <c r="M749" s="31">
        <f t="shared" si="459"/>
        <v>3645.970527856517</v>
      </c>
      <c r="N749" s="31">
        <f t="shared" si="460"/>
        <v>0.81674967021875378</v>
      </c>
      <c r="O749" s="32">
        <f t="shared" si="461"/>
        <v>4.9004980213125231</v>
      </c>
      <c r="P749" s="33">
        <f t="shared" si="462"/>
        <v>0.50825992925520969</v>
      </c>
      <c r="Q749" s="31">
        <f t="shared" si="463"/>
        <v>4.4314811467528985</v>
      </c>
      <c r="R749" s="31">
        <f t="shared" si="464"/>
        <v>0.19197188518740915</v>
      </c>
      <c r="S749" s="31">
        <f t="shared" si="465"/>
        <v>0.46901687455962648</v>
      </c>
      <c r="T749" s="31">
        <f t="shared" si="466"/>
        <v>7.2508577956187689E-2</v>
      </c>
      <c r="U749" s="31">
        <f t="shared" si="467"/>
        <v>4.4009277819947304E-2</v>
      </c>
      <c r="V749" s="47">
        <f t="shared" si="480"/>
        <v>5.0332536683525629E-4</v>
      </c>
      <c r="W749" s="31">
        <f t="shared" si="468"/>
        <v>0.37770415123757556</v>
      </c>
      <c r="X749" s="34">
        <f>(S749*H749*'Propiedades físicas'!$F$5*60*24*365)/(1000000)</f>
        <v>54007.96539808112</v>
      </c>
      <c r="Y749" s="34">
        <f>(U749*H749*'Propiedades físicas'!$F$7*60*24*365)/(1000000)</f>
        <v>1584.8384788135304</v>
      </c>
      <c r="Z749" s="31">
        <f t="shared" si="481"/>
        <v>378.14538736587599</v>
      </c>
      <c r="AA749" s="31">
        <f t="shared" si="482"/>
        <v>3297.0219731841566</v>
      </c>
      <c r="AB749" s="31">
        <f t="shared" si="482"/>
        <v>142.82708257943241</v>
      </c>
      <c r="AC749" s="31">
        <f t="shared" si="482"/>
        <v>348.94855467236209</v>
      </c>
      <c r="AD749" s="31">
        <f t="shared" si="482"/>
        <v>53.946381999403641</v>
      </c>
      <c r="AE749" s="31">
        <f t="shared" si="483"/>
        <v>32.742902698040794</v>
      </c>
      <c r="AF749" s="31">
        <f t="shared" si="484"/>
        <v>4253.6322824992712</v>
      </c>
      <c r="AG749" s="31">
        <f t="shared" si="485"/>
        <v>8.8899406966060607E-2</v>
      </c>
      <c r="AH749" s="31">
        <f t="shared" si="486"/>
        <v>0.77510742683355627</v>
      </c>
      <c r="AI749" s="31">
        <f t="shared" si="486"/>
        <v>3.3577675053639733E-2</v>
      </c>
      <c r="AJ749" s="31">
        <f t="shared" si="486"/>
        <v>8.203543030930105E-2</v>
      </c>
      <c r="AK749" s="31">
        <f t="shared" si="486"/>
        <v>1.2682427256666112E-2</v>
      </c>
      <c r="AL749" s="31">
        <f t="shared" si="487"/>
        <v>7.6976335807763616E-3</v>
      </c>
      <c r="AM749" s="31">
        <f t="shared" si="488"/>
        <v>1.0000000000000002</v>
      </c>
      <c r="AN749" s="31">
        <f>(Z749*'Propiedades físicas'!$F$4)/1000</f>
        <v>332.53349074180403</v>
      </c>
      <c r="AO749" s="31">
        <f>(AA749*'Propiedades físicas'!$F$6)/1000</f>
        <v>105.63658402082038</v>
      </c>
      <c r="AP749" s="31">
        <f>(AB749*'Propiedades físicas'!$F$9)/1000</f>
        <v>88.117168597380825</v>
      </c>
      <c r="AQ749" s="31">
        <f>(AC749*'Propiedades físicas'!$F$5)/1000</f>
        <v>102.75488089437047</v>
      </c>
      <c r="AR749" s="31">
        <f>(AD749*'Propiedades físicas'!$F$8)/1000</f>
        <v>19.125071346428573</v>
      </c>
      <c r="AS749" s="31">
        <f>(AE749*'Propiedades físicas'!$F$7)/1000</f>
        <v>3.0152939094625766</v>
      </c>
      <c r="AT749" s="31">
        <f t="shared" si="489"/>
        <v>651.18248951026681</v>
      </c>
      <c r="AU749" s="31">
        <f t="shared" si="490"/>
        <v>0.51066098382327763</v>
      </c>
      <c r="AV749" s="31">
        <f t="shared" si="493"/>
        <v>0.16222270365449509</v>
      </c>
      <c r="AW749" s="31">
        <f t="shared" si="493"/>
        <v>0.13531870100446172</v>
      </c>
      <c r="AX749" s="31">
        <f t="shared" si="493"/>
        <v>0.15779736487025178</v>
      </c>
      <c r="AY749" s="31">
        <f t="shared" si="493"/>
        <v>2.9369756795536561E-2</v>
      </c>
      <c r="AZ749" s="31">
        <f t="shared" si="494"/>
        <v>4.6304898519772559E-3</v>
      </c>
      <c r="BA749" s="31">
        <f t="shared" si="491"/>
        <v>1</v>
      </c>
      <c r="BB749" s="34">
        <f>AU749*'Propiedades físicas'!$C$4+'Diseño reactor'!AV749*'Propiedades físicas'!$C$5+'Diseño reactor'!AW749*'Propiedades físicas'!$C$8+'Diseño reactor'!AX749*'Propiedades físicas'!$C$9+'Diseño reactor'!AY749*'Propiedades físicas'!$C$7+'Diseño reactor'!AZ749*'Propiedades físicas'!$C$6</f>
        <v>876.59128711912979</v>
      </c>
      <c r="BC749" s="45">
        <f>AU749*'Propiedades físicas'!$L$4+'Diseño reactor'!AV749*'Propiedades físicas'!$L$5+'Diseño reactor'!AW749*'Propiedades físicas'!$L$8+AX749*'Propiedades físicas'!$L$9+'Diseño reactor'!AY749*'Propiedades físicas'!$L$7+'Diseño reactor'!AZ749*'Propiedades físicas'!$L$6</f>
        <v>1.9854528583111972</v>
      </c>
      <c r="BD749" s="29">
        <f t="shared" si="470"/>
        <v>3.5449816544200847</v>
      </c>
      <c r="BE749" s="58">
        <f t="shared" si="471"/>
        <v>43.555294123768803</v>
      </c>
      <c r="BF749" s="30">
        <f>AU749*'Propiedades físicas'!$I$4+'Diseño reactor'!AV749*'Propiedades físicas'!$I$5+'Diseño reactor'!AW749*'Propiedades físicas'!$I$8+'Diseño reactor'!AX749*'Propiedades físicas'!$I$9+'Diseño reactor'!AY749*'Propiedades físicas'!$I$7+'Diseño reactor'!AZ749*'Propiedades físicas'!$I$6</f>
        <v>1.9420176217058115E-2</v>
      </c>
      <c r="BG749" s="24">
        <f>AU749*'Propiedades físicas'!$O$4+'Diseño reactor'!AV749*'Propiedades físicas'!$O$5+'Diseño reactor'!AW749*'Propiedades físicas'!$O$8+'Diseño reactor'!AX749*'Propiedades físicas'!$O$9+'Diseño reactor'!AY749*'Propiedades físicas'!$O$7+'Diseño reactor'!AZ749*'Propiedades físicas'!$O$6</f>
        <v>0.14849743394598333</v>
      </c>
      <c r="BH749" s="54">
        <f t="shared" si="472"/>
        <v>42379.729739529474</v>
      </c>
      <c r="BI749" s="34">
        <f t="shared" si="492"/>
        <v>259.65327046049009</v>
      </c>
      <c r="BJ749" s="27">
        <f t="shared" si="473"/>
        <v>4807.9699402201777</v>
      </c>
      <c r="BK749" s="34">
        <f t="shared" si="474"/>
        <v>549.20861431701474</v>
      </c>
      <c r="BL749" s="27">
        <f t="shared" si="475"/>
        <v>104.98226882066712</v>
      </c>
      <c r="BM749" s="34">
        <f t="shared" si="476"/>
        <v>1.1054421768707483</v>
      </c>
      <c r="BN749" s="45">
        <f t="shared" si="477"/>
        <v>692.1547271715574</v>
      </c>
      <c r="BO749" s="45">
        <f t="shared" si="478"/>
        <v>83.202414787113753</v>
      </c>
      <c r="BP749" s="66">
        <f t="shared" si="479"/>
        <v>6.6969590281547964</v>
      </c>
    </row>
    <row r="750" spans="8:68">
      <c r="H750" s="68">
        <v>745</v>
      </c>
      <c r="I750" s="31">
        <f>('Propiedades físicas'!$C$10*'Diseño reactor'!H750)/1000</f>
        <v>652.05773479186666</v>
      </c>
      <c r="J750" s="31">
        <f t="shared" si="457"/>
        <v>0.69932457767033884</v>
      </c>
      <c r="K750" s="31">
        <f>(I750*1000)/'Propiedades físicas'!$F$10</f>
        <v>4259.3495301908015</v>
      </c>
      <c r="L750" s="31">
        <f t="shared" si="458"/>
        <v>608.47850431297161</v>
      </c>
      <c r="M750" s="31">
        <f t="shared" si="459"/>
        <v>3650.8710258778297</v>
      </c>
      <c r="N750" s="31">
        <f t="shared" si="460"/>
        <v>0.81674967021875389</v>
      </c>
      <c r="O750" s="32">
        <f t="shared" si="461"/>
        <v>4.9004980213125231</v>
      </c>
      <c r="P750" s="33">
        <f t="shared" si="462"/>
        <v>0.50851774034447961</v>
      </c>
      <c r="Q750" s="31">
        <f t="shared" si="463"/>
        <v>4.4320438752332159</v>
      </c>
      <c r="R750" s="31">
        <f t="shared" si="464"/>
        <v>0.19190874535609334</v>
      </c>
      <c r="S750" s="31">
        <f t="shared" si="465"/>
        <v>0.46845414607930869</v>
      </c>
      <c r="T750" s="31">
        <f t="shared" si="466"/>
        <v>7.2424152831327457E-2</v>
      </c>
      <c r="U750" s="31">
        <f t="shared" si="467"/>
        <v>4.3899031686853489E-2</v>
      </c>
      <c r="V750" s="47">
        <f t="shared" si="480"/>
        <v>5.0358067490424198E-4</v>
      </c>
      <c r="W750" s="31">
        <f t="shared" si="468"/>
        <v>0.37738849627171456</v>
      </c>
      <c r="X750" s="34">
        <f>(S750*H750*'Propiedades físicas'!$F$5*60*24*365)/(1000000)</f>
        <v>54015.670662876342</v>
      </c>
      <c r="Y750" s="34">
        <f>(U750*H750*'Propiedades físicas'!$F$7*60*24*365)/(1000000)</f>
        <v>1582.9931773301944</v>
      </c>
      <c r="Z750" s="31">
        <f t="shared" si="481"/>
        <v>378.84571655663729</v>
      </c>
      <c r="AA750" s="31">
        <f t="shared" si="482"/>
        <v>3301.8726870487458</v>
      </c>
      <c r="AB750" s="31">
        <f t="shared" si="482"/>
        <v>142.97201529028953</v>
      </c>
      <c r="AC750" s="31">
        <f t="shared" si="482"/>
        <v>348.99833882908496</v>
      </c>
      <c r="AD750" s="31">
        <f t="shared" si="482"/>
        <v>53.955993859338953</v>
      </c>
      <c r="AE750" s="31">
        <f t="shared" si="483"/>
        <v>32.704778606705851</v>
      </c>
      <c r="AF750" s="31">
        <f t="shared" si="484"/>
        <v>4259.3495301908033</v>
      </c>
      <c r="AG750" s="31">
        <f t="shared" si="485"/>
        <v>8.8944500532612172E-2</v>
      </c>
      <c r="AH750" s="31">
        <f t="shared" si="486"/>
        <v>0.77520585329864533</v>
      </c>
      <c r="AI750" s="31">
        <f t="shared" si="486"/>
        <v>3.3566631307641218E-2</v>
      </c>
      <c r="AJ750" s="31">
        <f t="shared" si="486"/>
        <v>8.1937003844211653E-2</v>
      </c>
      <c r="AK750" s="31">
        <f t="shared" si="486"/>
        <v>1.2667660514097775E-2</v>
      </c>
      <c r="AL750" s="31">
        <f t="shared" si="487"/>
        <v>7.6783505027916308E-3</v>
      </c>
      <c r="AM750" s="31">
        <f t="shared" si="488"/>
        <v>0.99999999999999978</v>
      </c>
      <c r="AN750" s="31">
        <f>(Z750*'Propiedades físicas'!$F$4)/1000</f>
        <v>333.1493462255757</v>
      </c>
      <c r="AO750" s="31">
        <f>(AA750*'Propiedades físicas'!$F$6)/1000</f>
        <v>105.79200089304182</v>
      </c>
      <c r="AP750" s="31">
        <f>(AB750*'Propiedades físicas'!$F$9)/1000</f>
        <v>88.206584833344124</v>
      </c>
      <c r="AQ750" s="31">
        <f>(AC750*'Propiedades físicas'!$F$5)/1000</f>
        <v>102.76954083500067</v>
      </c>
      <c r="AR750" s="31">
        <f>(AD750*'Propiedades físicas'!$F$8)/1000</f>
        <v>19.128478943012841</v>
      </c>
      <c r="AS750" s="31">
        <f>(AE750*'Propiedades físicas'!$F$7)/1000</f>
        <v>3.011783061891542</v>
      </c>
      <c r="AT750" s="31">
        <f t="shared" si="489"/>
        <v>652.05773479186655</v>
      </c>
      <c r="AU750" s="31">
        <f t="shared" si="490"/>
        <v>0.51092001282971555</v>
      </c>
      <c r="AV750" s="31">
        <f t="shared" si="493"/>
        <v>0.1622433033890934</v>
      </c>
      <c r="AW750" s="31">
        <f t="shared" si="493"/>
        <v>0.13527419448754674</v>
      </c>
      <c r="AX750" s="31">
        <f t="shared" si="493"/>
        <v>0.15760803890748137</v>
      </c>
      <c r="AY750" s="31">
        <f t="shared" si="493"/>
        <v>2.9335560215566728E-2</v>
      </c>
      <c r="AZ750" s="31">
        <f t="shared" si="494"/>
        <v>4.6188901705964541E-3</v>
      </c>
      <c r="BA750" s="31">
        <f t="shared" si="491"/>
        <v>1.0000000000000002</v>
      </c>
      <c r="BB750" s="34">
        <f>AU750*'Propiedades físicas'!$C$4+'Diseño reactor'!AV750*'Propiedades físicas'!$C$5+'Diseño reactor'!AW750*'Propiedades físicas'!$C$8+'Diseño reactor'!AX750*'Propiedades físicas'!$C$9+'Diseño reactor'!AY750*'Propiedades físicas'!$C$7+'Diseño reactor'!AZ750*'Propiedades físicas'!$C$6</f>
        <v>876.58811373015965</v>
      </c>
      <c r="BC750" s="45">
        <f>AU750*'Propiedades físicas'!$L$4+'Diseño reactor'!AV750*'Propiedades físicas'!$L$5+'Diseño reactor'!AW750*'Propiedades físicas'!$L$8+AX750*'Propiedades físicas'!$L$9+'Diseño reactor'!AY750*'Propiedades físicas'!$L$7+'Diseño reactor'!AZ750*'Propiedades físicas'!$L$6</f>
        <v>1.9856524136228391</v>
      </c>
      <c r="BD750" s="29">
        <f t="shared" si="470"/>
        <v>3.5416758952465694</v>
      </c>
      <c r="BE750" s="58">
        <f t="shared" si="471"/>
        <v>43.551540693678682</v>
      </c>
      <c r="BF750" s="30">
        <f>AU750*'Propiedades físicas'!$I$4+'Diseño reactor'!AV750*'Propiedades físicas'!$I$5+'Diseño reactor'!AW750*'Propiedades físicas'!$I$8+'Diseño reactor'!AX750*'Propiedades físicas'!$I$9+'Diseño reactor'!AY750*'Propiedades físicas'!$I$7+'Diseño reactor'!AZ750*'Propiedades físicas'!$I$6</f>
        <v>1.9421602066353082E-2</v>
      </c>
      <c r="BG750" s="24">
        <f>AU750*'Propiedades físicas'!$O$4+'Diseño reactor'!AV750*'Propiedades físicas'!$O$5+'Diseño reactor'!AW750*'Propiedades físicas'!$O$8+'Diseño reactor'!AX750*'Propiedades físicas'!$O$9+'Diseño reactor'!AY750*'Propiedades físicas'!$O$7+'Diseño reactor'!AZ750*'Propiedades físicas'!$O$6</f>
        <v>0.14850556478070903</v>
      </c>
      <c r="BH750" s="54">
        <f t="shared" si="472"/>
        <v>42376.46499508679</v>
      </c>
      <c r="BI750" s="34">
        <f t="shared" si="492"/>
        <v>259.68421504219538</v>
      </c>
      <c r="BJ750" s="27">
        <f t="shared" si="473"/>
        <v>4807.9139957777479</v>
      </c>
      <c r="BK750" s="34">
        <f t="shared" si="474"/>
        <v>549.23229489234609</v>
      </c>
      <c r="BL750" s="27">
        <f t="shared" si="475"/>
        <v>104.9831340561694</v>
      </c>
      <c r="BM750" s="34">
        <f t="shared" si="476"/>
        <v>1.1054421768707483</v>
      </c>
      <c r="BN750" s="45">
        <f t="shared" si="477"/>
        <v>693.24711299545379</v>
      </c>
      <c r="BO750" s="45">
        <f t="shared" si="478"/>
        <v>83.241197369626107</v>
      </c>
      <c r="BP750" s="66">
        <f t="shared" si="479"/>
        <v>6.6969347841813214</v>
      </c>
    </row>
    <row r="751" spans="8:68">
      <c r="H751" s="68">
        <v>746</v>
      </c>
      <c r="I751" s="31">
        <f>('Propiedades físicas'!$C$10*'Diseño reactor'!H751)/1000</f>
        <v>652.93298007346641</v>
      </c>
      <c r="J751" s="31">
        <f t="shared" si="457"/>
        <v>0.6983871452605932</v>
      </c>
      <c r="K751" s="31">
        <f>(I751*1000)/'Propiedades físicas'!$F$10</f>
        <v>4265.0667778823326</v>
      </c>
      <c r="L751" s="31">
        <f t="shared" si="458"/>
        <v>609.29525398319038</v>
      </c>
      <c r="M751" s="31">
        <f t="shared" si="459"/>
        <v>3655.7715238991423</v>
      </c>
      <c r="N751" s="31">
        <f t="shared" si="460"/>
        <v>0.81674967021875389</v>
      </c>
      <c r="O751" s="32">
        <f t="shared" si="461"/>
        <v>4.9004980213125231</v>
      </c>
      <c r="P751" s="33">
        <f t="shared" si="462"/>
        <v>0.50877512087773502</v>
      </c>
      <c r="Q751" s="31">
        <f t="shared" si="463"/>
        <v>4.4326053177721532</v>
      </c>
      <c r="R751" s="31">
        <f t="shared" si="464"/>
        <v>0.19184554861990441</v>
      </c>
      <c r="S751" s="31">
        <f t="shared" si="465"/>
        <v>0.46789270354036988</v>
      </c>
      <c r="T751" s="31">
        <f t="shared" si="466"/>
        <v>7.2339847242877967E-2</v>
      </c>
      <c r="U751" s="31">
        <f t="shared" si="467"/>
        <v>4.3789153478236545E-2</v>
      </c>
      <c r="V751" s="47">
        <f t="shared" si="480"/>
        <v>5.0383555659736868E-4</v>
      </c>
      <c r="W751" s="31">
        <f t="shared" si="468"/>
        <v>0.37707336846372119</v>
      </c>
      <c r="X751" s="34">
        <f>(S751*H751*'Propiedades físicas'!$F$5*60*24*365)/(1000000)</f>
        <v>54023.350212887388</v>
      </c>
      <c r="Y751" s="34">
        <f>(U751*H751*'Propiedades físicas'!$F$7*60*24*365)/(1000000)</f>
        <v>1581.1504885846709</v>
      </c>
      <c r="Z751" s="31">
        <f t="shared" si="481"/>
        <v>379.54624017479034</v>
      </c>
      <c r="AA751" s="31">
        <f t="shared" si="482"/>
        <v>3306.7235670580262</v>
      </c>
      <c r="AB751" s="31">
        <f t="shared" si="482"/>
        <v>143.11677927044869</v>
      </c>
      <c r="AC751" s="31">
        <f t="shared" si="482"/>
        <v>349.04795684111593</v>
      </c>
      <c r="AD751" s="31">
        <f t="shared" si="482"/>
        <v>53.965526043186962</v>
      </c>
      <c r="AE751" s="31">
        <f t="shared" si="483"/>
        <v>32.666708494764464</v>
      </c>
      <c r="AF751" s="31">
        <f t="shared" si="484"/>
        <v>4265.0667778823336</v>
      </c>
      <c r="AG751" s="31">
        <f t="shared" si="485"/>
        <v>8.8989518790896976E-2</v>
      </c>
      <c r="AH751" s="31">
        <f t="shared" si="486"/>
        <v>0.77530405484058129</v>
      </c>
      <c r="AI751" s="31">
        <f t="shared" si="486"/>
        <v>3.3555577608449128E-2</v>
      </c>
      <c r="AJ751" s="31">
        <f t="shared" si="486"/>
        <v>8.1838802302275609E-2</v>
      </c>
      <c r="AK751" s="31">
        <f t="shared" si="486"/>
        <v>1.2652914679563731E-2</v>
      </c>
      <c r="AL751" s="31">
        <f t="shared" si="487"/>
        <v>7.6591317782330132E-3</v>
      </c>
      <c r="AM751" s="31">
        <f t="shared" si="488"/>
        <v>0.99999999999999967</v>
      </c>
      <c r="AN751" s="31">
        <f>(Z751*'Propiedades físicas'!$F$4)/1000</f>
        <v>333.76537268490711</v>
      </c>
      <c r="AO751" s="31">
        <f>(AA751*'Propiedades físicas'!$F$6)/1000</f>
        <v>105.94742308853915</v>
      </c>
      <c r="AP751" s="31">
        <f>(AB751*'Propiedades físicas'!$F$9)/1000</f>
        <v>88.295896970903314</v>
      </c>
      <c r="AQ751" s="31">
        <f>(AC751*'Propiedades físicas'!$F$5)/1000</f>
        <v>102.78415185100343</v>
      </c>
      <c r="AR751" s="31">
        <f>(AD751*'Propiedades físicas'!$F$8)/1000</f>
        <v>19.131858292830636</v>
      </c>
      <c r="AS751" s="31">
        <f>(AE751*'Propiedades físicas'!$F$7)/1000</f>
        <v>3.0082771852828598</v>
      </c>
      <c r="AT751" s="31">
        <f t="shared" si="489"/>
        <v>652.93298007346652</v>
      </c>
      <c r="AU751" s="31">
        <f t="shared" si="490"/>
        <v>0.51117860924616276</v>
      </c>
      <c r="AV751" s="31">
        <f t="shared" si="493"/>
        <v>0.16226385604938839</v>
      </c>
      <c r="AW751" s="31">
        <f t="shared" si="493"/>
        <v>0.13522964785906275</v>
      </c>
      <c r="AX751" s="31">
        <f t="shared" si="493"/>
        <v>0.15741914559046841</v>
      </c>
      <c r="AY751" s="31">
        <f t="shared" si="493"/>
        <v>2.9301412054079368E-2</v>
      </c>
      <c r="AZ751" s="31">
        <f t="shared" si="494"/>
        <v>4.6073292008383089E-3</v>
      </c>
      <c r="BA751" s="31">
        <f t="shared" si="491"/>
        <v>1</v>
      </c>
      <c r="BB751" s="34">
        <f>AU751*'Propiedades físicas'!$C$4+'Diseño reactor'!AV751*'Propiedades físicas'!$C$5+'Diseño reactor'!AW751*'Propiedades físicas'!$C$8+'Diseño reactor'!AX751*'Propiedades físicas'!$C$9+'Diseño reactor'!AY751*'Propiedades físicas'!$C$7+'Diseño reactor'!AZ751*'Propiedades físicas'!$C$6</f>
        <v>876.58495029323353</v>
      </c>
      <c r="BC751" s="45">
        <f>AU751*'Propiedades físicas'!$L$4+'Diseño reactor'!AV751*'Propiedades físicas'!$L$5+'Diseño reactor'!AW751*'Propiedades físicas'!$L$8+AX751*'Propiedades físicas'!$L$9+'Diseño reactor'!AY751*'Propiedades físicas'!$L$7+'Diseño reactor'!AZ751*'Propiedades físicas'!$L$6</f>
        <v>1.9858516209397565</v>
      </c>
      <c r="BD751" s="29">
        <f t="shared" si="470"/>
        <v>3.538376305720548</v>
      </c>
      <c r="BE751" s="58">
        <f t="shared" si="471"/>
        <v>43.547794693898581</v>
      </c>
      <c r="BF751" s="30">
        <f>AU751*'Propiedades físicas'!$I$4+'Diseño reactor'!AV751*'Propiedades físicas'!$I$5+'Diseño reactor'!AW751*'Propiedades físicas'!$I$8+'Diseño reactor'!AX751*'Propiedades físicas'!$I$9+'Diseño reactor'!AY751*'Propiedades físicas'!$I$7+'Diseño reactor'!AZ751*'Propiedades físicas'!$I$6</f>
        <v>1.9423023579022154E-2</v>
      </c>
      <c r="BG751" s="24">
        <f>AU751*'Propiedades físicas'!$O$4+'Diseño reactor'!AV751*'Propiedades físicas'!$O$5+'Diseño reactor'!AW751*'Propiedades físicas'!$O$8+'Diseño reactor'!AX751*'Propiedades físicas'!$O$9+'Diseño reactor'!AY751*'Propiedades físicas'!$O$7+'Diseño reactor'!AZ751*'Propiedades físicas'!$O$6</f>
        <v>0.14851368448439689</v>
      </c>
      <c r="BH751" s="54">
        <f t="shared" si="472"/>
        <v>42373.210671815003</v>
      </c>
      <c r="BI751" s="34">
        <f t="shared" si="492"/>
        <v>259.71507603398408</v>
      </c>
      <c r="BJ751" s="27">
        <f t="shared" si="473"/>
        <v>4807.8582826877182</v>
      </c>
      <c r="BK751" s="34">
        <f t="shared" si="474"/>
        <v>549.25596003136775</v>
      </c>
      <c r="BL751" s="27">
        <f t="shared" si="475"/>
        <v>104.98399866737529</v>
      </c>
      <c r="BM751" s="34">
        <f t="shared" si="476"/>
        <v>1.1054421768707483</v>
      </c>
      <c r="BN751" s="45">
        <f t="shared" si="477"/>
        <v>694.33972647065684</v>
      </c>
      <c r="BO751" s="45">
        <f t="shared" si="478"/>
        <v>83.279915219039239</v>
      </c>
      <c r="BP751" s="66">
        <f t="shared" si="479"/>
        <v>6.6969106162392098</v>
      </c>
    </row>
    <row r="752" spans="8:68">
      <c r="H752" s="68">
        <v>747</v>
      </c>
      <c r="I752" s="31">
        <f>('Propiedades físicas'!$C$10*'Diseño reactor'!H752)/1000</f>
        <v>653.80822535506627</v>
      </c>
      <c r="J752" s="31">
        <f t="shared" si="457"/>
        <v>0.69745222271004348</v>
      </c>
      <c r="K752" s="31">
        <f>(I752*1000)/'Propiedades físicas'!$F$10</f>
        <v>4270.7840255738638</v>
      </c>
      <c r="L752" s="31">
        <f t="shared" si="458"/>
        <v>610.11200365340903</v>
      </c>
      <c r="M752" s="31">
        <f t="shared" si="459"/>
        <v>3660.6720219204544</v>
      </c>
      <c r="N752" s="31">
        <f t="shared" si="460"/>
        <v>0.81674967021875378</v>
      </c>
      <c r="O752" s="32">
        <f t="shared" si="461"/>
        <v>4.9004980213125231</v>
      </c>
      <c r="P752" s="33">
        <f t="shared" si="462"/>
        <v>0.50903207193264755</v>
      </c>
      <c r="Q752" s="31">
        <f t="shared" si="463"/>
        <v>4.4331654786070738</v>
      </c>
      <c r="R752" s="31">
        <f t="shared" si="464"/>
        <v>0.19178229552729623</v>
      </c>
      <c r="S752" s="31">
        <f t="shared" si="465"/>
        <v>0.46733254270544922</v>
      </c>
      <c r="T752" s="31">
        <f t="shared" si="466"/>
        <v>7.2255661098277121E-2</v>
      </c>
      <c r="U752" s="31">
        <f t="shared" si="467"/>
        <v>4.3679641660532939E-2</v>
      </c>
      <c r="V752" s="47">
        <f t="shared" si="480"/>
        <v>5.0409001298184521E-4</v>
      </c>
      <c r="W752" s="31">
        <f t="shared" si="468"/>
        <v>0.37675876649413143</v>
      </c>
      <c r="X752" s="34">
        <f>(S752*H752*'Propiedades físicas'!$F$5*60*24*365)/(1000000)</f>
        <v>54031.004155297283</v>
      </c>
      <c r="Y752" s="34">
        <f>(U752*H752*'Propiedades físicas'!$F$7*60*24*365)/(1000000)</f>
        <v>1579.3104105538066</v>
      </c>
      <c r="Z752" s="31">
        <f t="shared" si="481"/>
        <v>380.24695773368774</v>
      </c>
      <c r="AA752" s="31">
        <f t="shared" si="482"/>
        <v>3311.5746125194842</v>
      </c>
      <c r="AB752" s="31">
        <f t="shared" si="482"/>
        <v>143.26137475889027</v>
      </c>
      <c r="AC752" s="31">
        <f t="shared" si="482"/>
        <v>349.09740940097055</v>
      </c>
      <c r="AD752" s="31">
        <f t="shared" si="482"/>
        <v>53.974978840413009</v>
      </c>
      <c r="AE752" s="31">
        <f t="shared" si="483"/>
        <v>32.628692320418104</v>
      </c>
      <c r="AF752" s="31">
        <f t="shared" si="484"/>
        <v>4270.7840255738638</v>
      </c>
      <c r="AG752" s="31">
        <f t="shared" si="485"/>
        <v>8.9034461929409808E-2</v>
      </c>
      <c r="AH752" s="31">
        <f t="shared" si="486"/>
        <v>0.77540203220051829</v>
      </c>
      <c r="AI752" s="31">
        <f t="shared" si="486"/>
        <v>3.354451405199313E-2</v>
      </c>
      <c r="AJ752" s="31">
        <f t="shared" si="486"/>
        <v>8.1740824942338877E-2</v>
      </c>
      <c r="AK752" s="31">
        <f t="shared" si="486"/>
        <v>1.2638189736873995E-2</v>
      </c>
      <c r="AL752" s="31">
        <f t="shared" si="487"/>
        <v>7.6399771388659249E-3</v>
      </c>
      <c r="AM752" s="31">
        <f t="shared" si="488"/>
        <v>1</v>
      </c>
      <c r="AN752" s="31">
        <f>(Z752*'Propiedades físicas'!$F$4)/1000</f>
        <v>334.38156969185036</v>
      </c>
      <c r="AO752" s="31">
        <f>(AA752*'Propiedades físicas'!$F$6)/1000</f>
        <v>106.10285058512427</v>
      </c>
      <c r="AP752" s="31">
        <f>(AB752*'Propiedades físicas'!$F$9)/1000</f>
        <v>88.385105157497335</v>
      </c>
      <c r="AQ752" s="31">
        <f>(AC752*'Propiedades físicas'!$F$5)/1000</f>
        <v>102.79871414630381</v>
      </c>
      <c r="AR752" s="31">
        <f>(AD752*'Propiedades físicas'!$F$8)/1000</f>
        <v>19.135209498503212</v>
      </c>
      <c r="AS752" s="31">
        <f>(AE752*'Propiedades físicas'!$F$7)/1000</f>
        <v>3.0047762757873033</v>
      </c>
      <c r="AT752" s="31">
        <f t="shared" si="489"/>
        <v>653.80822535506627</v>
      </c>
      <c r="AU752" s="31">
        <f t="shared" si="490"/>
        <v>0.51143677415538236</v>
      </c>
      <c r="AV752" s="31">
        <f t="shared" si="493"/>
        <v>0.16228436179049685</v>
      </c>
      <c r="AW752" s="31">
        <f t="shared" si="493"/>
        <v>0.13518506150560844</v>
      </c>
      <c r="AX752" s="31">
        <f t="shared" si="493"/>
        <v>0.1572306834935833</v>
      </c>
      <c r="AY752" s="31">
        <f t="shared" si="493"/>
        <v>2.9267312273582022E-2</v>
      </c>
      <c r="AZ752" s="31">
        <f t="shared" si="494"/>
        <v>4.5958067813470643E-3</v>
      </c>
      <c r="BA752" s="31">
        <f t="shared" si="491"/>
        <v>1</v>
      </c>
      <c r="BB752" s="34">
        <f>AU752*'Propiedades físicas'!$C$4+'Diseño reactor'!AV752*'Propiedades físicas'!$C$5+'Diseño reactor'!AW752*'Propiedades físicas'!$C$8+'Diseño reactor'!AX752*'Propiedades físicas'!$C$9+'Diseño reactor'!AY752*'Propiedades físicas'!$C$7+'Diseño reactor'!AZ752*'Propiedades físicas'!$C$6</f>
        <v>876.58179676872385</v>
      </c>
      <c r="BC752" s="45">
        <f>AU752*'Propiedades físicas'!$L$4+'Diseño reactor'!AV752*'Propiedades físicas'!$L$5+'Diseño reactor'!AW752*'Propiedades físicas'!$L$8+AX752*'Propiedades físicas'!$L$9+'Diseño reactor'!AY752*'Propiedades físicas'!$L$7+'Diseño reactor'!AZ752*'Propiedades físicas'!$L$6</f>
        <v>1.9860504811487654</v>
      </c>
      <c r="BD752" s="29">
        <f t="shared" si="470"/>
        <v>3.5350828686051567</v>
      </c>
      <c r="BE752" s="58">
        <f t="shared" si="471"/>
        <v>43.544056101956315</v>
      </c>
      <c r="BF752" s="30">
        <f>AU752*'Propiedades físicas'!$I$4+'Diseño reactor'!AV752*'Propiedades físicas'!$I$5+'Diseño reactor'!AW752*'Propiedades físicas'!$I$8+'Diseño reactor'!AX752*'Propiedades físicas'!$I$9+'Diseño reactor'!AY752*'Propiedades físicas'!$I$7+'Diseño reactor'!AZ752*'Propiedades físicas'!$I$6</f>
        <v>1.9424440771733921E-2</v>
      </c>
      <c r="BG752" s="24">
        <f>AU752*'Propiedades físicas'!$O$4+'Diseño reactor'!AV752*'Propiedades físicas'!$O$5+'Diseño reactor'!AW752*'Propiedades físicas'!$O$8+'Diseño reactor'!AX752*'Propiedades físicas'!$O$9+'Diseño reactor'!AY752*'Propiedades físicas'!$O$7+'Diseño reactor'!AZ752*'Propiedades físicas'!$O$6</f>
        <v>0.14852179307525859</v>
      </c>
      <c r="BH752" s="54">
        <f t="shared" si="472"/>
        <v>42369.966726972438</v>
      </c>
      <c r="BI752" s="34">
        <f t="shared" si="492"/>
        <v>259.74585373608937</v>
      </c>
      <c r="BJ752" s="27">
        <f t="shared" si="473"/>
        <v>4807.8027999291135</v>
      </c>
      <c r="BK752" s="34">
        <f t="shared" si="474"/>
        <v>549.27960969055437</v>
      </c>
      <c r="BL752" s="27">
        <f t="shared" si="475"/>
        <v>104.9848626528189</v>
      </c>
      <c r="BM752" s="34">
        <f t="shared" si="476"/>
        <v>1.1054421768707483</v>
      </c>
      <c r="BN752" s="45">
        <f t="shared" si="477"/>
        <v>695.43256700069185</v>
      </c>
      <c r="BO752" s="45">
        <f t="shared" si="478"/>
        <v>83.318568497266199</v>
      </c>
      <c r="BP752" s="66">
        <f t="shared" si="479"/>
        <v>6.6968865240257163</v>
      </c>
    </row>
    <row r="753" spans="8:68">
      <c r="H753" s="68">
        <v>748</v>
      </c>
      <c r="I753" s="31">
        <f>('Propiedades físicas'!$C$10*'Diseño reactor'!H753)/1000</f>
        <v>654.68347063666602</v>
      </c>
      <c r="J753" s="31">
        <f t="shared" si="457"/>
        <v>0.69651979995240987</v>
      </c>
      <c r="K753" s="31">
        <f>(I753*1000)/'Propiedades físicas'!$F$10</f>
        <v>4276.501273265395</v>
      </c>
      <c r="L753" s="31">
        <f t="shared" si="458"/>
        <v>610.9287533236278</v>
      </c>
      <c r="M753" s="31">
        <f t="shared" si="459"/>
        <v>3665.572519941767</v>
      </c>
      <c r="N753" s="31">
        <f t="shared" si="460"/>
        <v>0.81674967021875378</v>
      </c>
      <c r="O753" s="32">
        <f t="shared" si="461"/>
        <v>4.9004980213125231</v>
      </c>
      <c r="P753" s="33">
        <f t="shared" si="462"/>
        <v>0.50928859458329545</v>
      </c>
      <c r="Q753" s="31">
        <f t="shared" si="463"/>
        <v>4.4337243619573048</v>
      </c>
      <c r="R753" s="31">
        <f t="shared" si="464"/>
        <v>0.19171898662354109</v>
      </c>
      <c r="S753" s="31">
        <f t="shared" si="465"/>
        <v>0.46677365935521875</v>
      </c>
      <c r="T753" s="31">
        <f t="shared" si="466"/>
        <v>7.2171594304073813E-2</v>
      </c>
      <c r="U753" s="31">
        <f t="shared" si="467"/>
        <v>4.3570494707843334E-2</v>
      </c>
      <c r="V753" s="47">
        <f t="shared" si="480"/>
        <v>5.0434404512132171E-4</v>
      </c>
      <c r="W753" s="31">
        <f t="shared" si="468"/>
        <v>0.37644468904788114</v>
      </c>
      <c r="X753" s="34">
        <f>(S753*H753*'Propiedades físicas'!$F$5*60*24*365)/(1000000)</f>
        <v>54038.632596753385</v>
      </c>
      <c r="Y753" s="34">
        <f>(U753*H753*'Propiedades físicas'!$F$7*60*24*365)/(1000000)</f>
        <v>1577.4729411950173</v>
      </c>
      <c r="Z753" s="31">
        <f t="shared" si="481"/>
        <v>380.94786874830498</v>
      </c>
      <c r="AA753" s="31">
        <f t="shared" si="482"/>
        <v>3316.4258227440641</v>
      </c>
      <c r="AB753" s="31">
        <f t="shared" si="482"/>
        <v>143.40580199440873</v>
      </c>
      <c r="AC753" s="31">
        <f t="shared" si="482"/>
        <v>349.14669719770365</v>
      </c>
      <c r="AD753" s="31">
        <f t="shared" si="482"/>
        <v>53.984352539447215</v>
      </c>
      <c r="AE753" s="31">
        <f t="shared" si="483"/>
        <v>32.590730041466813</v>
      </c>
      <c r="AF753" s="31">
        <f t="shared" si="484"/>
        <v>4276.501273265395</v>
      </c>
      <c r="AG753" s="31">
        <f t="shared" si="485"/>
        <v>8.907933013601696E-2</v>
      </c>
      <c r="AH753" s="31">
        <f t="shared" si="486"/>
        <v>0.77549978611645565</v>
      </c>
      <c r="AI753" s="31">
        <f t="shared" si="486"/>
        <v>3.3533440733646454E-2</v>
      </c>
      <c r="AJ753" s="31">
        <f t="shared" si="486"/>
        <v>8.1643071026401628E-2</v>
      </c>
      <c r="AK753" s="31">
        <f t="shared" si="486"/>
        <v>1.2623485669683094E-2</v>
      </c>
      <c r="AL753" s="31">
        <f t="shared" si="487"/>
        <v>7.6208863177963252E-3</v>
      </c>
      <c r="AM753" s="31">
        <f t="shared" si="488"/>
        <v>1.0000000000000002</v>
      </c>
      <c r="AN753" s="31">
        <f>(Z753*'Propiedades físicas'!$F$4)/1000</f>
        <v>334.99793681988444</v>
      </c>
      <c r="AO753" s="31">
        <f>(AA753*'Propiedades físicas'!$F$6)/1000</f>
        <v>106.25828336071982</v>
      </c>
      <c r="AP753" s="31">
        <f>(AB753*'Propiedades físicas'!$F$9)/1000</f>
        <v>88.47420954045046</v>
      </c>
      <c r="AQ753" s="31">
        <f>(AC753*'Propiedades físicas'!$F$5)/1000</f>
        <v>102.8132279238078</v>
      </c>
      <c r="AR753" s="31">
        <f>(AD753*'Propiedades físicas'!$F$8)/1000</f>
        <v>19.13853266228482</v>
      </c>
      <c r="AS753" s="31">
        <f>(AE753*'Propiedades físicas'!$F$7)/1000</f>
        <v>3.001280329518679</v>
      </c>
      <c r="AT753" s="31">
        <f t="shared" si="489"/>
        <v>654.68347063666602</v>
      </c>
      <c r="AU753" s="31">
        <f t="shared" si="490"/>
        <v>0.51169450863652621</v>
      </c>
      <c r="AV753" s="31">
        <f t="shared" si="493"/>
        <v>0.16230482076687511</v>
      </c>
      <c r="AW753" s="31">
        <f t="shared" si="493"/>
        <v>0.13514043581153978</v>
      </c>
      <c r="AX753" s="31">
        <f t="shared" si="493"/>
        <v>0.15704265119726343</v>
      </c>
      <c r="AY753" s="31">
        <f t="shared" si="493"/>
        <v>2.9233260836222116E-2</v>
      </c>
      <c r="AZ753" s="31">
        <f t="shared" si="494"/>
        <v>4.5843227515733618E-3</v>
      </c>
      <c r="BA753" s="31">
        <f t="shared" si="491"/>
        <v>1</v>
      </c>
      <c r="BB753" s="34">
        <f>AU753*'Propiedades físicas'!$C$4+'Diseño reactor'!AV753*'Propiedades físicas'!$C$5+'Diseño reactor'!AW753*'Propiedades físicas'!$C$8+'Diseño reactor'!AX753*'Propiedades físicas'!$C$9+'Diseño reactor'!AY753*'Propiedades físicas'!$C$7+'Diseño reactor'!AZ753*'Propiedades físicas'!$C$6</f>
        <v>876.57865311719297</v>
      </c>
      <c r="BC753" s="45">
        <f>AU753*'Propiedades físicas'!$L$4+'Diseño reactor'!AV753*'Propiedades físicas'!$L$5+'Diseño reactor'!AW753*'Propiedades físicas'!$L$8+AX753*'Propiedades físicas'!$L$9+'Diseño reactor'!AY753*'Propiedades físicas'!$L$7+'Diseño reactor'!AZ753*'Propiedades físicas'!$L$6</f>
        <v>1.9862489951337403</v>
      </c>
      <c r="BD753" s="29">
        <f t="shared" si="470"/>
        <v>3.531795566727483</v>
      </c>
      <c r="BE753" s="58">
        <f t="shared" si="471"/>
        <v>43.540324895472267</v>
      </c>
      <c r="BF753" s="30">
        <f>AU753*'Propiedades físicas'!$I$4+'Diseño reactor'!AV753*'Propiedades físicas'!$I$5+'Diseño reactor'!AW753*'Propiedades físicas'!$I$8+'Diseño reactor'!AX753*'Propiedades físicas'!$I$9+'Diseño reactor'!AY753*'Propiedades físicas'!$I$7+'Diseño reactor'!AZ753*'Propiedades físicas'!$I$6</f>
        <v>1.9425853661078917E-2</v>
      </c>
      <c r="BG753" s="24">
        <f>AU753*'Propiedades físicas'!$O$4+'Diseño reactor'!AV753*'Propiedades físicas'!$O$5+'Diseño reactor'!AW753*'Propiedades físicas'!$O$8+'Diseño reactor'!AX753*'Propiedades físicas'!$O$9+'Diseño reactor'!AY753*'Propiedades físicas'!$O$7+'Diseño reactor'!AZ753*'Propiedades físicas'!$O$6</f>
        <v>0.14852989057148885</v>
      </c>
      <c r="BH753" s="54">
        <f t="shared" si="472"/>
        <v>42366.733118034303</v>
      </c>
      <c r="BI753" s="34">
        <f t="shared" si="492"/>
        <v>259.77654844741141</v>
      </c>
      <c r="BJ753" s="27">
        <f t="shared" si="473"/>
        <v>4807.7475464862691</v>
      </c>
      <c r="BK753" s="34">
        <f t="shared" si="474"/>
        <v>549.30324382688434</v>
      </c>
      <c r="BL753" s="27">
        <f t="shared" si="475"/>
        <v>104.98572601105323</v>
      </c>
      <c r="BM753" s="34">
        <f t="shared" si="476"/>
        <v>1.1054421768707483</v>
      </c>
      <c r="BN753" s="45">
        <f t="shared" si="477"/>
        <v>696.52563399114604</v>
      </c>
      <c r="BO753" s="45">
        <f t="shared" si="478"/>
        <v>83.35715736568045</v>
      </c>
      <c r="BP753" s="66">
        <f t="shared" si="479"/>
        <v>6.6968625072395467</v>
      </c>
    </row>
    <row r="754" spans="8:68">
      <c r="H754" s="68">
        <v>749</v>
      </c>
      <c r="I754" s="31">
        <f>('Propiedades físicas'!$C$10*'Diseño reactor'!H754)/1000</f>
        <v>655.55871591826588</v>
      </c>
      <c r="J754" s="31">
        <f t="shared" si="457"/>
        <v>0.69558986697517022</v>
      </c>
      <c r="K754" s="31">
        <f>(I754*1000)/'Propiedades físicas'!$F$10</f>
        <v>4282.2185209569261</v>
      </c>
      <c r="L754" s="31">
        <f t="shared" si="458"/>
        <v>611.74550299384657</v>
      </c>
      <c r="M754" s="31">
        <f t="shared" si="459"/>
        <v>3670.4730179630792</v>
      </c>
      <c r="N754" s="31">
        <f t="shared" si="460"/>
        <v>0.81674967021875378</v>
      </c>
      <c r="O754" s="32">
        <f t="shared" si="461"/>
        <v>4.9004980213125222</v>
      </c>
      <c r="P754" s="33">
        <f t="shared" si="462"/>
        <v>0.50954468990017865</v>
      </c>
      <c r="Q754" s="31">
        <f t="shared" si="463"/>
        <v>4.4342819720242339</v>
      </c>
      <c r="R754" s="31">
        <f t="shared" si="464"/>
        <v>0.19165562245074852</v>
      </c>
      <c r="S754" s="31">
        <f t="shared" si="465"/>
        <v>0.46621604928828958</v>
      </c>
      <c r="T754" s="31">
        <f t="shared" si="466"/>
        <v>7.2087646765938734E-2</v>
      </c>
      <c r="U754" s="31">
        <f t="shared" si="467"/>
        <v>4.3461711101887859E-2</v>
      </c>
      <c r="V754" s="47">
        <f t="shared" si="480"/>
        <v>5.0459765407590506E-4</v>
      </c>
      <c r="W754" s="31">
        <f t="shared" si="468"/>
        <v>0.37613113481428767</v>
      </c>
      <c r="X754" s="34">
        <f>(S754*H754*'Propiedades físicas'!$F$5*60*24*365)/(1000000)</f>
        <v>54046.235643370477</v>
      </c>
      <c r="Y754" s="34">
        <f>(U754*H754*'Propiedades físicas'!$F$7*60*24*365)/(1000000)</f>
        <v>1575.638078446523</v>
      </c>
      <c r="Z754" s="31">
        <f t="shared" si="481"/>
        <v>381.64897273523383</v>
      </c>
      <c r="AA754" s="31">
        <f t="shared" si="482"/>
        <v>3321.2771970461513</v>
      </c>
      <c r="AB754" s="31">
        <f t="shared" si="482"/>
        <v>143.55006121561064</v>
      </c>
      <c r="AC754" s="31">
        <f t="shared" si="482"/>
        <v>349.19582091692888</v>
      </c>
      <c r="AD754" s="31">
        <f t="shared" si="482"/>
        <v>53.99364742768811</v>
      </c>
      <c r="AE754" s="31">
        <f t="shared" si="483"/>
        <v>32.552821615314009</v>
      </c>
      <c r="AF754" s="31">
        <f t="shared" si="484"/>
        <v>4282.218520956927</v>
      </c>
      <c r="AG754" s="31">
        <f t="shared" si="485"/>
        <v>8.9124123597958876E-2</v>
      </c>
      <c r="AH754" s="31">
        <f t="shared" si="486"/>
        <v>0.77559731732325543</v>
      </c>
      <c r="AI754" s="31">
        <f t="shared" si="486"/>
        <v>3.3522357748229106E-2</v>
      </c>
      <c r="AJ754" s="31">
        <f t="shared" si="486"/>
        <v>8.1545539819601678E-2</v>
      </c>
      <c r="AK754" s="31">
        <f t="shared" si="486"/>
        <v>1.2608802461491948E-2</v>
      </c>
      <c r="AL754" s="31">
        <f t="shared" si="487"/>
        <v>7.6018590494628903E-3</v>
      </c>
      <c r="AM754" s="31">
        <f t="shared" si="488"/>
        <v>0.99999999999999989</v>
      </c>
      <c r="AN754" s="31">
        <f>(Z754*'Propiedades físicas'!$F$4)/1000</f>
        <v>335.61447364390989</v>
      </c>
      <c r="AO754" s="31">
        <f>(AA754*'Propiedades físicas'!$F$6)/1000</f>
        <v>106.41372139335868</v>
      </c>
      <c r="AP754" s="31">
        <f>(AB754*'Propiedades físicas'!$F$9)/1000</f>
        <v>88.56321026697097</v>
      </c>
      <c r="AQ754" s="31">
        <f>(AC754*'Propiedades físicas'!$F$5)/1000</f>
        <v>102.82769338540805</v>
      </c>
      <c r="AR754" s="31">
        <f>(AD754*'Propiedades físicas'!$F$8)/1000</f>
        <v>19.141827886063979</v>
      </c>
      <c r="AS754" s="31">
        <f>(AE754*'Propiedades físicas'!$F$7)/1000</f>
        <v>2.9977893425542672</v>
      </c>
      <c r="AT754" s="31">
        <f t="shared" si="489"/>
        <v>655.55871591826588</v>
      </c>
      <c r="AU754" s="31">
        <f t="shared" si="490"/>
        <v>0.51195181376515142</v>
      </c>
      <c r="AV754" s="31">
        <f t="shared" si="493"/>
        <v>0.1623252331323228</v>
      </c>
      <c r="AW754" s="31">
        <f t="shared" si="493"/>
        <v>0.13509577115898327</v>
      </c>
      <c r="AX754" s="31">
        <f t="shared" si="493"/>
        <v>0.15685504728798155</v>
      </c>
      <c r="AY754" s="31">
        <f t="shared" si="493"/>
        <v>2.9199257703791334E-2</v>
      </c>
      <c r="AZ754" s="31">
        <f t="shared" si="494"/>
        <v>4.5728769517695304E-3</v>
      </c>
      <c r="BA754" s="31">
        <f t="shared" si="491"/>
        <v>1</v>
      </c>
      <c r="BB754" s="34">
        <f>AU754*'Propiedades físicas'!$C$4+'Diseño reactor'!AV754*'Propiedades físicas'!$C$5+'Diseño reactor'!AW754*'Propiedades físicas'!$C$8+'Diseño reactor'!AX754*'Propiedades físicas'!$C$9+'Diseño reactor'!AY754*'Propiedades físicas'!$C$7+'Diseño reactor'!AZ754*'Propiedades físicas'!$C$6</f>
        <v>876.57551929939393</v>
      </c>
      <c r="BC754" s="45">
        <f>AU754*'Propiedades físicas'!$L$4+'Diseño reactor'!AV754*'Propiedades físicas'!$L$5+'Diseño reactor'!AW754*'Propiedades físicas'!$L$8+AX754*'Propiedades físicas'!$L$9+'Diseño reactor'!AY754*'Propiedades físicas'!$L$7+'Diseño reactor'!AZ754*'Propiedades físicas'!$L$6</f>
        <v>1.9864471637756287</v>
      </c>
      <c r="BD754" s="29">
        <f t="shared" si="470"/>
        <v>3.5285143829782695</v>
      </c>
      <c r="BE754" s="58">
        <f t="shared" si="471"/>
        <v>43.53660105215895</v>
      </c>
      <c r="BF754" s="30">
        <f>AU754*'Propiedades físicas'!$I$4+'Diseño reactor'!AV754*'Propiedades físicas'!$I$5+'Diseño reactor'!AW754*'Propiedades físicas'!$I$8+'Diseño reactor'!AX754*'Propiedades físicas'!$I$9+'Diseño reactor'!AY754*'Propiedades físicas'!$I$7+'Diseño reactor'!AZ754*'Propiedades físicas'!$I$6</f>
        <v>1.9427262263570094E-2</v>
      </c>
      <c r="BG754" s="24">
        <f>AU754*'Propiedades físicas'!$O$4+'Diseño reactor'!AV754*'Propiedades físicas'!$O$5+'Diseño reactor'!AW754*'Propiedades físicas'!$O$8+'Diseño reactor'!AX754*'Propiedades físicas'!$O$9+'Diseño reactor'!AY754*'Propiedades físicas'!$O$7+'Diseño reactor'!AZ754*'Propiedades físicas'!$O$6</f>
        <v>0.14853797699126536</v>
      </c>
      <c r="BH754" s="54">
        <f t="shared" si="472"/>
        <v>42363.50980269142</v>
      </c>
      <c r="BI754" s="34">
        <f t="shared" si="492"/>
        <v>259.80716046552482</v>
      </c>
      <c r="BJ754" s="27">
        <f t="shared" si="473"/>
        <v>4807.6925213487639</v>
      </c>
      <c r="BK754" s="34">
        <f t="shared" si="474"/>
        <v>549.32686239783163</v>
      </c>
      <c r="BL754" s="27">
        <f t="shared" si="475"/>
        <v>104.98658874064959</v>
      </c>
      <c r="BM754" s="34">
        <f t="shared" si="476"/>
        <v>1.1054421768707483</v>
      </c>
      <c r="BN754" s="45">
        <f t="shared" si="477"/>
        <v>697.61892684966256</v>
      </c>
      <c r="BO754" s="45">
        <f t="shared" si="478"/>
        <v>83.395681985118429</v>
      </c>
      <c r="BP754" s="66">
        <f t="shared" si="479"/>
        <v>6.6968385655808627</v>
      </c>
    </row>
    <row r="755" spans="8:68">
      <c r="H755" s="68">
        <v>750</v>
      </c>
      <c r="I755" s="31">
        <f>('Propiedades físicas'!$C$10*'Diseño reactor'!H755)/1000</f>
        <v>656.43396119986562</v>
      </c>
      <c r="J755" s="31">
        <f t="shared" si="457"/>
        <v>0.69466241381920346</v>
      </c>
      <c r="K755" s="31">
        <f>(I755*1000)/'Propiedades físicas'!$F$10</f>
        <v>4287.9357686484573</v>
      </c>
      <c r="L755" s="31">
        <f t="shared" si="458"/>
        <v>612.56225266406534</v>
      </c>
      <c r="M755" s="31">
        <f t="shared" si="459"/>
        <v>3675.3735159843918</v>
      </c>
      <c r="N755" s="31">
        <f t="shared" si="460"/>
        <v>0.81674967021875378</v>
      </c>
      <c r="O755" s="32">
        <f t="shared" si="461"/>
        <v>4.9004980213125222</v>
      </c>
      <c r="P755" s="33">
        <f t="shared" si="462"/>
        <v>0.5098003589502329</v>
      </c>
      <c r="Q755" s="31">
        <f t="shared" si="463"/>
        <v>4.4348383129914035</v>
      </c>
      <c r="R755" s="31">
        <f t="shared" si="464"/>
        <v>0.19159220354788414</v>
      </c>
      <c r="S755" s="31">
        <f t="shared" si="465"/>
        <v>0.46565970832111936</v>
      </c>
      <c r="T755" s="31">
        <f t="shared" si="466"/>
        <v>7.2003818388674937E-2</v>
      </c>
      <c r="U755" s="31">
        <f t="shared" si="467"/>
        <v>4.3353289331961802E-2</v>
      </c>
      <c r="V755" s="47">
        <f t="shared" si="480"/>
        <v>5.0485084090217238E-4</v>
      </c>
      <c r="W755" s="31">
        <f t="shared" si="468"/>
        <v>0.37581810248703157</v>
      </c>
      <c r="X755" s="34">
        <f>(S755*H755*'Propiedades físicas'!$F$5*60*24*365)/(1000000)</f>
        <v>54053.813400733961</v>
      </c>
      <c r="Y755" s="34">
        <f>(U755*H755*'Propiedades físicas'!$F$7*60*24*365)/(1000000)</f>
        <v>1573.8058202275788</v>
      </c>
      <c r="Z755" s="31">
        <f t="shared" si="481"/>
        <v>382.35026921267468</v>
      </c>
      <c r="AA755" s="31">
        <f t="shared" si="482"/>
        <v>3326.1287347435527</v>
      </c>
      <c r="AB755" s="31">
        <f t="shared" si="482"/>
        <v>143.69415266091312</v>
      </c>
      <c r="AC755" s="31">
        <f t="shared" si="482"/>
        <v>349.24478124083953</v>
      </c>
      <c r="AD755" s="31">
        <f t="shared" si="482"/>
        <v>54.002863791506201</v>
      </c>
      <c r="AE755" s="31">
        <f t="shared" si="483"/>
        <v>32.514966998971353</v>
      </c>
      <c r="AF755" s="31">
        <f t="shared" si="484"/>
        <v>4287.9357686484582</v>
      </c>
      <c r="AG755" s="31">
        <f t="shared" si="485"/>
        <v>8.9168842501852613E-2</v>
      </c>
      <c r="AH755" s="31">
        <f t="shared" si="486"/>
        <v>0.77569462655265853</v>
      </c>
      <c r="AI755" s="31">
        <f t="shared" si="486"/>
        <v>3.3511265190011227E-2</v>
      </c>
      <c r="AJ755" s="31">
        <f t="shared" si="486"/>
        <v>8.144823059019847E-2</v>
      </c>
      <c r="AK755" s="31">
        <f t="shared" si="486"/>
        <v>1.2594140095649731E-2</v>
      </c>
      <c r="AL755" s="31">
        <f t="shared" si="487"/>
        <v>7.5828950696292616E-3</v>
      </c>
      <c r="AM755" s="31">
        <f t="shared" si="488"/>
        <v>0.99999999999999989</v>
      </c>
      <c r="AN755" s="31">
        <f>(Z755*'Propiedades físicas'!$F$4)/1000</f>
        <v>336.23117974024183</v>
      </c>
      <c r="AO755" s="31">
        <f>(AA755*'Propiedades físicas'!$F$6)/1000</f>
        <v>106.56916466118344</v>
      </c>
      <c r="AP755" s="31">
        <f>(AB755*'Propiedades físicas'!$F$9)/1000</f>
        <v>88.652107484150349</v>
      </c>
      <c r="AQ755" s="31">
        <f>(AC755*'Propiedades físicas'!$F$5)/1000</f>
        <v>102.84211073199003</v>
      </c>
      <c r="AR755" s="31">
        <f>(AD755*'Propiedades físicas'!$F$8)/1000</f>
        <v>19.14509527136477</v>
      </c>
      <c r="AS755" s="31">
        <f>(AE755*'Propiedades físicas'!$F$7)/1000</f>
        <v>2.9943033109352717</v>
      </c>
      <c r="AT755" s="31">
        <f t="shared" si="489"/>
        <v>656.43396119986562</v>
      </c>
      <c r="AU755" s="31">
        <f t="shared" si="490"/>
        <v>0.51220869061323426</v>
      </c>
      <c r="AV755" s="31">
        <f t="shared" si="493"/>
        <v>0.16234559903998649</v>
      </c>
      <c r="AW755" s="31">
        <f t="shared" si="493"/>
        <v>0.13505106792784946</v>
      </c>
      <c r="AX755" s="31">
        <f t="shared" si="493"/>
        <v>0.15666787035821492</v>
      </c>
      <c r="AY755" s="31">
        <f t="shared" si="493"/>
        <v>2.9165302837729976E-2</v>
      </c>
      <c r="AZ755" s="31">
        <f t="shared" si="494"/>
        <v>4.5614692229849312E-3</v>
      </c>
      <c r="BA755" s="31">
        <f t="shared" si="491"/>
        <v>1</v>
      </c>
      <c r="BB755" s="34">
        <f>AU755*'Propiedades físicas'!$C$4+'Diseño reactor'!AV755*'Propiedades físicas'!$C$5+'Diseño reactor'!AW755*'Propiedades físicas'!$C$8+'Diseño reactor'!AX755*'Propiedades físicas'!$C$9+'Diseño reactor'!AY755*'Propiedades físicas'!$C$7+'Diseño reactor'!AZ755*'Propiedades físicas'!$C$6</f>
        <v>876.57239527627019</v>
      </c>
      <c r="BC755" s="45">
        <f>AU755*'Propiedades físicas'!$L$4+'Diseño reactor'!AV755*'Propiedades físicas'!$L$5+'Diseño reactor'!AW755*'Propiedades físicas'!$L$8+AX755*'Propiedades físicas'!$L$9+'Diseño reactor'!AY755*'Propiedades físicas'!$L$7+'Diseño reactor'!AZ755*'Propiedades físicas'!$L$6</f>
        <v>1.9866449879524624</v>
      </c>
      <c r="BD755" s="29">
        <f t="shared" si="470"/>
        <v>3.5252393003116023</v>
      </c>
      <c r="BE755" s="58">
        <f t="shared" si="471"/>
        <v>43.532884549820444</v>
      </c>
      <c r="BF755" s="30">
        <f>AU755*'Propiedades físicas'!$I$4+'Diseño reactor'!AV755*'Propiedades físicas'!$I$5+'Diseño reactor'!AW755*'Propiedades físicas'!$I$8+'Diseño reactor'!AX755*'Propiedades físicas'!$I$9+'Diseño reactor'!AY755*'Propiedades físicas'!$I$7+'Diseño reactor'!AZ755*'Propiedades físicas'!$I$6</f>
        <v>1.9428666595643244E-2</v>
      </c>
      <c r="BG755" s="24">
        <f>AU755*'Propiedades físicas'!$O$4+'Diseño reactor'!AV755*'Propiedades físicas'!$O$5+'Diseño reactor'!AW755*'Propiedades físicas'!$O$8+'Diseño reactor'!AX755*'Propiedades físicas'!$O$9+'Diseño reactor'!AY755*'Propiedades físicas'!$O$7+'Diseño reactor'!AZ755*'Propiedades físicas'!$O$6</f>
        <v>0.14854605235274879</v>
      </c>
      <c r="BH755" s="54">
        <f t="shared" si="472"/>
        <v>42360.296738848912</v>
      </c>
      <c r="BI755" s="34">
        <f t="shared" si="492"/>
        <v>259.83769008668537</v>
      </c>
      <c r="BJ755" s="27">
        <f t="shared" si="473"/>
        <v>4807.6377235114023</v>
      </c>
      <c r="BK755" s="34">
        <f t="shared" si="474"/>
        <v>549.3504653613652</v>
      </c>
      <c r="BL755" s="27">
        <f t="shared" si="475"/>
        <v>104.98745084019778</v>
      </c>
      <c r="BM755" s="34">
        <f t="shared" si="476"/>
        <v>1.1054421768707483</v>
      </c>
      <c r="BN755" s="45">
        <f t="shared" si="477"/>
        <v>698.71244498593205</v>
      </c>
      <c r="BO755" s="45">
        <f t="shared" si="478"/>
        <v>83.434142515881476</v>
      </c>
      <c r="BP755" s="66">
        <f t="shared" si="479"/>
        <v>6.6968146987512798</v>
      </c>
    </row>
    <row r="756" spans="8:68">
      <c r="H756" s="68">
        <v>751</v>
      </c>
      <c r="I756" s="31">
        <f>('Propiedades físicas'!$C$10*'Diseño reactor'!H756)/1000</f>
        <v>657.30920648146548</v>
      </c>
      <c r="J756" s="31">
        <f t="shared" si="457"/>
        <v>0.69373743057843218</v>
      </c>
      <c r="K756" s="31">
        <f>(I756*1000)/'Propiedades físicas'!$F$10</f>
        <v>4293.6530163399884</v>
      </c>
      <c r="L756" s="31">
        <f t="shared" si="458"/>
        <v>613.379002334284</v>
      </c>
      <c r="M756" s="31">
        <f t="shared" si="459"/>
        <v>3680.274014005704</v>
      </c>
      <c r="N756" s="31">
        <f t="shared" si="460"/>
        <v>0.81674967021875367</v>
      </c>
      <c r="O756" s="32">
        <f t="shared" si="461"/>
        <v>4.9004980213125222</v>
      </c>
      <c r="P756" s="33">
        <f t="shared" si="462"/>
        <v>0.51005560279684536</v>
      </c>
      <c r="Q756" s="31">
        <f t="shared" si="463"/>
        <v>4.4353933890246031</v>
      </c>
      <c r="R756" s="31">
        <f t="shared" si="464"/>
        <v>0.19152873045078814</v>
      </c>
      <c r="S756" s="31">
        <f t="shared" si="465"/>
        <v>0.46510463228792015</v>
      </c>
      <c r="T756" s="31">
        <f t="shared" si="466"/>
        <v>7.1920109076228644E-2</v>
      </c>
      <c r="U756" s="31">
        <f t="shared" si="467"/>
        <v>4.3245227894891554E-2</v>
      </c>
      <c r="V756" s="47">
        <f t="shared" si="480"/>
        <v>5.0510360665318669E-4</v>
      </c>
      <c r="W756" s="31">
        <f t="shared" si="468"/>
        <v>0.37550559076413842</v>
      </c>
      <c r="X756" s="34">
        <f>(S756*H756*'Propiedades físicas'!$F$5*60*24*365)/(1000000)</f>
        <v>54061.365973902859</v>
      </c>
      <c r="Y756" s="34">
        <f>(U756*H756*'Propiedades físicas'!$F$7*60*24*365)/(1000000)</f>
        <v>1571.9761644387133</v>
      </c>
      <c r="Z756" s="31">
        <f t="shared" si="481"/>
        <v>383.05175770043087</v>
      </c>
      <c r="AA756" s="31">
        <f t="shared" si="482"/>
        <v>3330.9804351574771</v>
      </c>
      <c r="AB756" s="31">
        <f t="shared" si="482"/>
        <v>143.83807656854188</v>
      </c>
      <c r="AC756" s="31">
        <f t="shared" si="482"/>
        <v>349.29357884822804</v>
      </c>
      <c r="AD756" s="31">
        <f t="shared" si="482"/>
        <v>54.012001916247712</v>
      </c>
      <c r="AE756" s="31">
        <f t="shared" si="483"/>
        <v>32.477166149063557</v>
      </c>
      <c r="AF756" s="31">
        <f t="shared" si="484"/>
        <v>4293.6530163399884</v>
      </c>
      <c r="AG756" s="31">
        <f t="shared" si="485"/>
        <v>8.9213487033694513E-2</v>
      </c>
      <c r="AH756" s="31">
        <f t="shared" si="486"/>
        <v>0.77579171453330054</v>
      </c>
      <c r="AI756" s="31">
        <f t="shared" si="486"/>
        <v>3.3500163152716256E-2</v>
      </c>
      <c r="AJ756" s="31">
        <f t="shared" si="486"/>
        <v>8.1351142609556781E-2</v>
      </c>
      <c r="AK756" s="31">
        <f t="shared" si="486"/>
        <v>1.2579498555355742E-2</v>
      </c>
      <c r="AL756" s="31">
        <f t="shared" si="487"/>
        <v>7.5639941153763431E-3</v>
      </c>
      <c r="AM756" s="31">
        <f t="shared" si="488"/>
        <v>1.0000000000000002</v>
      </c>
      <c r="AN756" s="31">
        <f>(Z756*'Propiedades físicas'!$F$4)/1000</f>
        <v>336.84805468660488</v>
      </c>
      <c r="AO756" s="31">
        <f>(AA756*'Propiedades físicas'!$F$6)/1000</f>
        <v>106.72461314244556</v>
      </c>
      <c r="AP756" s="31">
        <f>(AB756*'Propiedades físicas'!$F$9)/1000</f>
        <v>88.740901338961905</v>
      </c>
      <c r="AQ756" s="31">
        <f>(AC756*'Propiedades físicas'!$F$5)/1000</f>
        <v>102.85648016343772</v>
      </c>
      <c r="AR756" s="31">
        <f>(AD756*'Propiedades físicas'!$F$8)/1000</f>
        <v>19.148334919348134</v>
      </c>
      <c r="AS756" s="31">
        <f>(AE756*'Propiedades físicas'!$F$7)/1000</f>
        <v>2.9908222306672627</v>
      </c>
      <c r="AT756" s="31">
        <f t="shared" si="489"/>
        <v>657.30920648146548</v>
      </c>
      <c r="AU756" s="31">
        <f t="shared" si="490"/>
        <v>0.51246514024918521</v>
      </c>
      <c r="AV756" s="31">
        <f t="shared" si="493"/>
        <v>0.16236591864236263</v>
      </c>
      <c r="AW756" s="31">
        <f t="shared" si="493"/>
        <v>0.13500632649584557</v>
      </c>
      <c r="AX756" s="31">
        <f t="shared" si="493"/>
        <v>0.15648111900641395</v>
      </c>
      <c r="AY756" s="31">
        <f t="shared" si="493"/>
        <v>2.913139619913124E-2</v>
      </c>
      <c r="AZ756" s="31">
        <f t="shared" si="494"/>
        <v>4.5500994070613197E-3</v>
      </c>
      <c r="BA756" s="31">
        <f t="shared" si="491"/>
        <v>0.99999999999999978</v>
      </c>
      <c r="BB756" s="34">
        <f>AU756*'Propiedades físicas'!$C$4+'Diseño reactor'!AV756*'Propiedades físicas'!$C$5+'Diseño reactor'!AW756*'Propiedades físicas'!$C$8+'Diseño reactor'!AX756*'Propiedades físicas'!$C$9+'Diseño reactor'!AY756*'Propiedades físicas'!$C$7+'Diseño reactor'!AZ756*'Propiedades físicas'!$C$6</f>
        <v>876.56928100895152</v>
      </c>
      <c r="BC756" s="45">
        <f>AU756*'Propiedades físicas'!$L$4+'Diseño reactor'!AV756*'Propiedades físicas'!$L$5+'Diseño reactor'!AW756*'Propiedades físicas'!$L$8+AX756*'Propiedades físicas'!$L$9+'Diseño reactor'!AY756*'Propiedades físicas'!$L$7+'Diseño reactor'!AZ756*'Propiedades físicas'!$L$6</f>
        <v>1.9868424685393684</v>
      </c>
      <c r="BD756" s="29">
        <f t="shared" si="470"/>
        <v>3.521970301744648</v>
      </c>
      <c r="BE756" s="58">
        <f t="shared" si="471"/>
        <v>43.529175366351978</v>
      </c>
      <c r="BF756" s="30">
        <f>AU756*'Propiedades físicas'!$I$4+'Diseño reactor'!AV756*'Propiedades físicas'!$I$5+'Diseño reactor'!AW756*'Propiedades físicas'!$I$8+'Diseño reactor'!AX756*'Propiedades físicas'!$I$9+'Diseño reactor'!AY756*'Propiedades físicas'!$I$7+'Diseño reactor'!AZ756*'Propiedades físicas'!$I$6</f>
        <v>1.9430066673657383E-2</v>
      </c>
      <c r="BG756" s="24">
        <f>AU756*'Propiedades físicas'!$O$4+'Diseño reactor'!AV756*'Propiedades físicas'!$O$5+'Diseño reactor'!AW756*'Propiedades físicas'!$O$8+'Diseño reactor'!AX756*'Propiedades físicas'!$O$9+'Diseño reactor'!AY756*'Propiedades físicas'!$O$7+'Diseño reactor'!AZ756*'Propiedades físicas'!$O$6</f>
        <v>0.14855411667408239</v>
      </c>
      <c r="BH756" s="54">
        <f t="shared" si="472"/>
        <v>42357.093884624875</v>
      </c>
      <c r="BI756" s="34">
        <f t="shared" si="492"/>
        <v>259.86813760583658</v>
      </c>
      <c r="BJ756" s="27">
        <f t="shared" si="473"/>
        <v>4807.5831519741869</v>
      </c>
      <c r="BK756" s="34">
        <f t="shared" si="474"/>
        <v>549.37405267594318</v>
      </c>
      <c r="BL756" s="27">
        <f t="shared" si="475"/>
        <v>104.98831230830577</v>
      </c>
      <c r="BM756" s="34">
        <f t="shared" si="476"/>
        <v>1.1054421768707483</v>
      </c>
      <c r="BN756" s="45">
        <f t="shared" si="477"/>
        <v>699.80618781168107</v>
      </c>
      <c r="BO756" s="45">
        <f t="shared" si="478"/>
        <v>83.472539117738208</v>
      </c>
      <c r="BP756" s="66">
        <f t="shared" si="479"/>
        <v>6.6967909064538409</v>
      </c>
    </row>
    <row r="757" spans="8:68">
      <c r="H757" s="68">
        <v>752</v>
      </c>
      <c r="I757" s="31">
        <f>('Propiedades físicas'!$C$10*'Diseño reactor'!H757)/1000</f>
        <v>658.18445176306534</v>
      </c>
      <c r="J757" s="31">
        <f t="shared" si="457"/>
        <v>0.69281490739947149</v>
      </c>
      <c r="K757" s="31">
        <f>(I757*1000)/'Propiedades físicas'!$F$10</f>
        <v>4299.3702640315205</v>
      </c>
      <c r="L757" s="31">
        <f t="shared" si="458"/>
        <v>614.19575200450288</v>
      </c>
      <c r="M757" s="31">
        <f t="shared" si="459"/>
        <v>3685.1745120270175</v>
      </c>
      <c r="N757" s="31">
        <f t="shared" si="460"/>
        <v>0.81674967021875378</v>
      </c>
      <c r="O757" s="32">
        <f t="shared" si="461"/>
        <v>4.9004980213125231</v>
      </c>
      <c r="P757" s="33">
        <f t="shared" si="462"/>
        <v>0.51031042249986924</v>
      </c>
      <c r="Q757" s="31">
        <f t="shared" si="463"/>
        <v>4.4359472042719581</v>
      </c>
      <c r="R757" s="31">
        <f t="shared" si="464"/>
        <v>0.19146520369219411</v>
      </c>
      <c r="S757" s="31">
        <f t="shared" si="465"/>
        <v>0.46455081704056583</v>
      </c>
      <c r="T757" s="31">
        <f t="shared" si="466"/>
        <v>7.1836518731699578E-2</v>
      </c>
      <c r="U757" s="31">
        <f t="shared" si="467"/>
        <v>4.313752529499084E-2</v>
      </c>
      <c r="V757" s="47">
        <f t="shared" si="480"/>
        <v>5.0535595237851132E-4</v>
      </c>
      <c r="W757" s="31">
        <f t="shared" si="468"/>
        <v>0.37519359834796079</v>
      </c>
      <c r="X757" s="34">
        <f>(S757*H757*'Propiedades físicas'!$F$5*60*24*365)/(1000000)</f>
        <v>54068.893467412898</v>
      </c>
      <c r="Y757" s="34">
        <f>(U757*H757*'Propiedades físicas'!$F$7*60*24*365)/(1000000)</f>
        <v>1570.1491089619531</v>
      </c>
      <c r="Z757" s="31">
        <f t="shared" si="481"/>
        <v>383.75343771990168</v>
      </c>
      <c r="AA757" s="31">
        <f t="shared" si="482"/>
        <v>3335.8322976125123</v>
      </c>
      <c r="AB757" s="31">
        <f t="shared" si="482"/>
        <v>143.98183317652996</v>
      </c>
      <c r="AC757" s="31">
        <f t="shared" si="482"/>
        <v>349.34221441450552</v>
      </c>
      <c r="AD757" s="31">
        <f t="shared" si="482"/>
        <v>54.021062086238082</v>
      </c>
      <c r="AE757" s="31">
        <f t="shared" si="483"/>
        <v>32.43941902183311</v>
      </c>
      <c r="AF757" s="31">
        <f t="shared" si="484"/>
        <v>4299.3702640315205</v>
      </c>
      <c r="AG757" s="31">
        <f t="shared" si="485"/>
        <v>8.9258057378862735E-2</v>
      </c>
      <c r="AH757" s="31">
        <f t="shared" si="486"/>
        <v>0.77588858199072663</v>
      </c>
      <c r="AI757" s="31">
        <f t="shared" si="486"/>
        <v>3.3489051729524259E-2</v>
      </c>
      <c r="AJ757" s="31">
        <f t="shared" si="486"/>
        <v>8.1254275152130587E-2</v>
      </c>
      <c r="AK757" s="31">
        <f t="shared" si="486"/>
        <v>1.2564877823661207E-2</v>
      </c>
      <c r="AL757" s="31">
        <f t="shared" si="487"/>
        <v>7.545155925094635E-3</v>
      </c>
      <c r="AM757" s="31">
        <f t="shared" si="488"/>
        <v>1</v>
      </c>
      <c r="AN757" s="31">
        <f>(Z757*'Propiedades físicas'!$F$4)/1000</f>
        <v>337.46509806212714</v>
      </c>
      <c r="AO757" s="31">
        <f>(AA757*'Propiedades físicas'!$F$6)/1000</f>
        <v>106.88006681550489</v>
      </c>
      <c r="AP757" s="31">
        <f>(AB757*'Propiedades físicas'!$F$9)/1000</f>
        <v>88.829591978260154</v>
      </c>
      <c r="AQ757" s="31">
        <f>(AC757*'Propiedades físicas'!$F$5)/1000</f>
        <v>102.87080187863945</v>
      </c>
      <c r="AR757" s="31">
        <f>(AD757*'Propiedades físicas'!$F$8)/1000</f>
        <v>19.151546930813119</v>
      </c>
      <c r="AS757" s="31">
        <f>(AE757*'Propiedades físicas'!$F$7)/1000</f>
        <v>2.9873460977206112</v>
      </c>
      <c r="AT757" s="31">
        <f t="shared" si="489"/>
        <v>658.18445176306534</v>
      </c>
      <c r="AU757" s="31">
        <f t="shared" si="490"/>
        <v>0.51272116373786436</v>
      </c>
      <c r="AV757" s="31">
        <f t="shared" si="493"/>
        <v>0.1623861920913012</v>
      </c>
      <c r="AW757" s="31">
        <f t="shared" si="493"/>
        <v>0.13496154723848935</v>
      </c>
      <c r="AX757" s="31">
        <f t="shared" si="493"/>
        <v>0.15629479183697143</v>
      </c>
      <c r="AY757" s="31">
        <f t="shared" si="493"/>
        <v>2.9097537748745444E-2</v>
      </c>
      <c r="AZ757" s="31">
        <f t="shared" si="494"/>
        <v>4.5387673466282408E-3</v>
      </c>
      <c r="BA757" s="31">
        <f t="shared" si="491"/>
        <v>1</v>
      </c>
      <c r="BB757" s="34">
        <f>AU757*'Propiedades físicas'!$C$4+'Diseño reactor'!AV757*'Propiedades físicas'!$C$5+'Diseño reactor'!AW757*'Propiedades físicas'!$C$8+'Diseño reactor'!AX757*'Propiedades físicas'!$C$9+'Diseño reactor'!AY757*'Propiedades físicas'!$C$7+'Diseño reactor'!AZ757*'Propiedades físicas'!$C$6</f>
        <v>876.56617645875667</v>
      </c>
      <c r="BC757" s="45">
        <f>AU757*'Propiedades físicas'!$L$4+'Diseño reactor'!AV757*'Propiedades físicas'!$L$5+'Diseño reactor'!AW757*'Propiedades físicas'!$L$8+AX757*'Propiedades físicas'!$L$9+'Diseño reactor'!AY757*'Propiedades físicas'!$L$7+'Diseño reactor'!AZ757*'Propiedades físicas'!$L$6</f>
        <v>1.9870396064085818</v>
      </c>
      <c r="BD757" s="29">
        <f t="shared" si="470"/>
        <v>3.5187073703573377</v>
      </c>
      <c r="BE757" s="58">
        <f t="shared" si="471"/>
        <v>43.525473479739453</v>
      </c>
      <c r="BF757" s="30">
        <f>AU757*'Propiedades físicas'!$I$4+'Diseño reactor'!AV757*'Propiedades físicas'!$I$5+'Diseño reactor'!AW757*'Propiedades físicas'!$I$8+'Diseño reactor'!AX757*'Propiedades físicas'!$I$9+'Diseño reactor'!AY757*'Propiedades físicas'!$I$7+'Diseño reactor'!AZ757*'Propiedades físicas'!$I$6</f>
        <v>1.9431462513895246E-2</v>
      </c>
      <c r="BG757" s="24">
        <f>AU757*'Propiedades físicas'!$O$4+'Diseño reactor'!AV757*'Propiedades físicas'!$O$5+'Diseño reactor'!AW757*'Propiedades físicas'!$O$8+'Diseño reactor'!AX757*'Propiedades físicas'!$O$9+'Diseño reactor'!AY757*'Propiedades físicas'!$O$7+'Diseño reactor'!AZ757*'Propiedades físicas'!$O$6</f>
        <v>0.14856216997339189</v>
      </c>
      <c r="BH757" s="54">
        <f t="shared" si="472"/>
        <v>42353.901198349122</v>
      </c>
      <c r="BI757" s="34">
        <f t="shared" si="492"/>
        <v>259.89850331661773</v>
      </c>
      <c r="BJ757" s="27">
        <f t="shared" si="473"/>
        <v>4807.528805742304</v>
      </c>
      <c r="BK757" s="34">
        <f t="shared" si="474"/>
        <v>549.39762430051223</v>
      </c>
      <c r="BL757" s="27">
        <f t="shared" si="475"/>
        <v>104.98917314359964</v>
      </c>
      <c r="BM757" s="34">
        <f t="shared" si="476"/>
        <v>1.1054421768707483</v>
      </c>
      <c r="BN757" s="45">
        <f t="shared" si="477"/>
        <v>700.90015474066649</v>
      </c>
      <c r="BO757" s="45">
        <f t="shared" si="478"/>
        <v>83.510871949926752</v>
      </c>
      <c r="BP757" s="66">
        <f t="shared" si="479"/>
        <v>6.6967671883930278</v>
      </c>
    </row>
    <row r="758" spans="8:68">
      <c r="H758" s="68">
        <v>753</v>
      </c>
      <c r="I758" s="31">
        <f>('Propiedades físicas'!$C$10*'Diseño reactor'!H758)/1000</f>
        <v>659.0596970446652</v>
      </c>
      <c r="J758" s="31">
        <f t="shared" si="457"/>
        <v>0.6918948344812782</v>
      </c>
      <c r="K758" s="31">
        <f>(I758*1000)/'Propiedades físicas'!$F$10</f>
        <v>4305.0875117230516</v>
      </c>
      <c r="L758" s="31">
        <f t="shared" si="458"/>
        <v>615.01250167472165</v>
      </c>
      <c r="M758" s="31">
        <f t="shared" si="459"/>
        <v>3690.0750100483297</v>
      </c>
      <c r="N758" s="31">
        <f t="shared" si="460"/>
        <v>0.81674967021875389</v>
      </c>
      <c r="O758" s="32">
        <f t="shared" si="461"/>
        <v>4.9004980213125231</v>
      </c>
      <c r="P758" s="33">
        <f t="shared" si="462"/>
        <v>0.51056481911563811</v>
      </c>
      <c r="Q758" s="31">
        <f t="shared" si="463"/>
        <v>4.4364997628640221</v>
      </c>
      <c r="R758" s="31">
        <f t="shared" si="464"/>
        <v>0.19140162380174708</v>
      </c>
      <c r="S758" s="31">
        <f t="shared" si="465"/>
        <v>0.4639982584485019</v>
      </c>
      <c r="T758" s="31">
        <f t="shared" si="466"/>
        <v>7.1753047257351515E-2</v>
      </c>
      <c r="U758" s="31">
        <f t="shared" si="467"/>
        <v>4.3030180044017249E-2</v>
      </c>
      <c r="V758" s="47">
        <f t="shared" si="480"/>
        <v>5.0560787912422409E-4</v>
      </c>
      <c r="W758" s="31">
        <f t="shared" si="468"/>
        <v>0.37488212394516046</v>
      </c>
      <c r="X758" s="34">
        <f>(S758*H758*'Propiedades físicas'!$F$5*60*24*365)/(1000000)</f>
        <v>54076.395985279516</v>
      </c>
      <c r="Y758" s="34">
        <f>(U758*H758*'Propiedades físicas'!$F$7*60*24*365)/(1000000)</f>
        <v>1568.3246516610525</v>
      </c>
      <c r="Z758" s="31">
        <f t="shared" si="481"/>
        <v>384.45530879407551</v>
      </c>
      <c r="AA758" s="31">
        <f t="shared" si="482"/>
        <v>3340.6843214366086</v>
      </c>
      <c r="AB758" s="31">
        <f t="shared" si="482"/>
        <v>144.12542272271554</v>
      </c>
      <c r="AC758" s="31">
        <f t="shared" si="482"/>
        <v>349.39068861172194</v>
      </c>
      <c r="AD758" s="31">
        <f t="shared" si="482"/>
        <v>54.030044584785692</v>
      </c>
      <c r="AE758" s="31">
        <f t="shared" si="483"/>
        <v>32.401725573144986</v>
      </c>
      <c r="AF758" s="31">
        <f t="shared" si="484"/>
        <v>4305.0875117230526</v>
      </c>
      <c r="AG758" s="31">
        <f t="shared" si="485"/>
        <v>8.9302553722119926E-2</v>
      </c>
      <c r="AH758" s="31">
        <f t="shared" si="486"/>
        <v>0.77598522964740968</v>
      </c>
      <c r="AI758" s="31">
        <f t="shared" si="486"/>
        <v>3.3477931013075113E-2</v>
      </c>
      <c r="AJ758" s="31">
        <f t="shared" si="486"/>
        <v>8.1157627495447374E-2</v>
      </c>
      <c r="AK758" s="31">
        <f t="shared" si="486"/>
        <v>1.2550277883471154E-2</v>
      </c>
      <c r="AL758" s="31">
        <f t="shared" si="487"/>
        <v>7.5263802384766482E-3</v>
      </c>
      <c r="AM758" s="31">
        <f t="shared" si="488"/>
        <v>0.99999999999999989</v>
      </c>
      <c r="AN758" s="31">
        <f>(Z758*'Propiedades físicas'!$F$4)/1000</f>
        <v>338.08230944733407</v>
      </c>
      <c r="AO758" s="31">
        <f>(AA758*'Propiedades físicas'!$F$6)/1000</f>
        <v>107.03552565882893</v>
      </c>
      <c r="AP758" s="31">
        <f>(AB758*'Propiedades físicas'!$F$9)/1000</f>
        <v>88.918179548779349</v>
      </c>
      <c r="AQ758" s="31">
        <f>(AC758*'Propiedades físicas'!$F$5)/1000</f>
        <v>102.88507607549377</v>
      </c>
      <c r="AR758" s="31">
        <f>(AD758*'Propiedades físicas'!$F$8)/1000</f>
        <v>19.154731406198216</v>
      </c>
      <c r="AS758" s="31">
        <f>(AE758*'Propiedades físicas'!$F$7)/1000</f>
        <v>2.9838749080309217</v>
      </c>
      <c r="AT758" s="31">
        <f t="shared" si="489"/>
        <v>659.05969704466531</v>
      </c>
      <c r="AU758" s="31">
        <f t="shared" si="490"/>
        <v>0.51297676214059529</v>
      </c>
      <c r="AV758" s="31">
        <f t="shared" si="493"/>
        <v>0.16240641953800886</v>
      </c>
      <c r="AW758" s="31">
        <f t="shared" si="493"/>
        <v>0.13491673052912118</v>
      </c>
      <c r="AX758" s="31">
        <f t="shared" si="493"/>
        <v>0.15610888746019183</v>
      </c>
      <c r="AY758" s="31">
        <f t="shared" si="493"/>
        <v>2.9063727446984329E-2</v>
      </c>
      <c r="AZ758" s="31">
        <f t="shared" si="494"/>
        <v>4.5274728850984505E-3</v>
      </c>
      <c r="BA758" s="31">
        <f t="shared" si="491"/>
        <v>0.99999999999999989</v>
      </c>
      <c r="BB758" s="34">
        <f>AU758*'Propiedades físicas'!$C$4+'Diseño reactor'!AV758*'Propiedades físicas'!$C$5+'Diseño reactor'!AW758*'Propiedades físicas'!$C$8+'Diseño reactor'!AX758*'Propiedades físicas'!$C$9+'Diseño reactor'!AY758*'Propiedades físicas'!$C$7+'Diseño reactor'!AZ758*'Propiedades físicas'!$C$6</f>
        <v>876.563081587189</v>
      </c>
      <c r="BC758" s="45">
        <f>AU758*'Propiedades físicas'!$L$4+'Diseño reactor'!AV758*'Propiedades físicas'!$L$5+'Diseño reactor'!AW758*'Propiedades físicas'!$L$8+AX758*'Propiedades físicas'!$L$9+'Diseño reactor'!AY758*'Propiedades físicas'!$L$7+'Diseño reactor'!AZ758*'Propiedades físicas'!$L$6</f>
        <v>1.987236402429456</v>
      </c>
      <c r="BD758" s="29">
        <f t="shared" si="470"/>
        <v>3.5154504892920957</v>
      </c>
      <c r="BE758" s="58">
        <f t="shared" si="471"/>
        <v>43.521778868058895</v>
      </c>
      <c r="BF758" s="30">
        <f>AU758*'Propiedades físicas'!$I$4+'Diseño reactor'!AV758*'Propiedades físicas'!$I$5+'Diseño reactor'!AW758*'Propiedades físicas'!$I$8+'Diseño reactor'!AX758*'Propiedades físicas'!$I$9+'Diseño reactor'!AY758*'Propiedades físicas'!$I$7+'Diseño reactor'!AZ758*'Propiedades físicas'!$I$6</f>
        <v>1.9432854132563643E-2</v>
      </c>
      <c r="BG758" s="24">
        <f>AU758*'Propiedades físicas'!$O$4+'Diseño reactor'!AV758*'Propiedades físicas'!$O$5+'Diseño reactor'!AW758*'Propiedades físicas'!$O$8+'Diseño reactor'!AX758*'Propiedades físicas'!$O$9+'Diseño reactor'!AY758*'Propiedades físicas'!$O$7+'Diseño reactor'!AZ758*'Propiedades físicas'!$O$6</f>
        <v>0.14857021226878561</v>
      </c>
      <c r="BH758" s="54">
        <f t="shared" si="472"/>
        <v>42350.718638561826</v>
      </c>
      <c r="BI758" s="34">
        <f t="shared" si="492"/>
        <v>259.92878751136897</v>
      </c>
      <c r="BJ758" s="27">
        <f t="shared" si="473"/>
        <v>4807.474683826058</v>
      </c>
      <c r="BK758" s="34">
        <f t="shared" si="474"/>
        <v>549.42118019450027</v>
      </c>
      <c r="BL758" s="27">
        <f t="shared" si="475"/>
        <v>104.99003334472344</v>
      </c>
      <c r="BM758" s="34">
        <f t="shared" si="476"/>
        <v>1.1054421768707483</v>
      </c>
      <c r="BN758" s="45">
        <f t="shared" si="477"/>
        <v>701.99434518866337</v>
      </c>
      <c r="BO758" s="45">
        <f t="shared" si="478"/>
        <v>83.549141171156791</v>
      </c>
      <c r="BP758" s="66">
        <f t="shared" si="479"/>
        <v>6.6967435442747361</v>
      </c>
    </row>
    <row r="759" spans="8:68">
      <c r="H759" s="68">
        <v>754</v>
      </c>
      <c r="I759" s="31">
        <f>('Propiedades físicas'!$C$10*'Diseño reactor'!H759)/1000</f>
        <v>659.93494232626506</v>
      </c>
      <c r="J759" s="31">
        <f t="shared" si="457"/>
        <v>0.69097720207480429</v>
      </c>
      <c r="K759" s="31">
        <f>(I759*1000)/'Propiedades físicas'!$F$10</f>
        <v>4310.8047594145837</v>
      </c>
      <c r="L759" s="31">
        <f t="shared" si="458"/>
        <v>615.82925134494053</v>
      </c>
      <c r="M759" s="31">
        <f t="shared" si="459"/>
        <v>3694.9755080696432</v>
      </c>
      <c r="N759" s="31">
        <f t="shared" si="460"/>
        <v>0.816749670218754</v>
      </c>
      <c r="O759" s="32">
        <f t="shared" si="461"/>
        <v>4.900498021312524</v>
      </c>
      <c r="P759" s="33">
        <f t="shared" si="462"/>
        <v>0.51081879369698058</v>
      </c>
      <c r="Q759" s="31">
        <f t="shared" si="463"/>
        <v>4.4370510689138705</v>
      </c>
      <c r="R759" s="31">
        <f t="shared" si="464"/>
        <v>0.19133799130602189</v>
      </c>
      <c r="S759" s="31">
        <f t="shared" si="465"/>
        <v>0.46344695239865386</v>
      </c>
      <c r="T759" s="31">
        <f t="shared" si="466"/>
        <v>7.1669694554622479E-2</v>
      </c>
      <c r="U759" s="31">
        <f t="shared" si="467"/>
        <v>4.2923190661128999E-2</v>
      </c>
      <c r="V759" s="47">
        <f t="shared" si="480"/>
        <v>5.0585938793293219E-4</v>
      </c>
      <c r="W759" s="31">
        <f t="shared" si="468"/>
        <v>0.37457116626669035</v>
      </c>
      <c r="X759" s="34">
        <f>(S759*H759*'Propiedades físicas'!$F$5*60*24*365)/(1000000)</f>
        <v>54083.873631000941</v>
      </c>
      <c r="Y759" s="34">
        <f>(U759*H759*'Propiedades físicas'!$F$7*60*24*365)/(1000000)</f>
        <v>1566.5027903817167</v>
      </c>
      <c r="Z759" s="31">
        <f t="shared" si="481"/>
        <v>385.15737044752336</v>
      </c>
      <c r="AA759" s="31">
        <f t="shared" si="482"/>
        <v>3345.5365059610585</v>
      </c>
      <c r="AB759" s="31">
        <f t="shared" si="482"/>
        <v>144.26884544474049</v>
      </c>
      <c r="AC759" s="31">
        <f t="shared" si="482"/>
        <v>349.43900210858499</v>
      </c>
      <c r="AD759" s="31">
        <f t="shared" si="482"/>
        <v>54.038949694185348</v>
      </c>
      <c r="AE759" s="31">
        <f t="shared" si="483"/>
        <v>32.364085758491264</v>
      </c>
      <c r="AF759" s="31">
        <f t="shared" si="484"/>
        <v>4310.8047594145837</v>
      </c>
      <c r="AG759" s="31">
        <f t="shared" si="485"/>
        <v>8.9346976247615659E-2</v>
      </c>
      <c r="AH759" s="31">
        <f t="shared" si="486"/>
        <v>0.7760816582227652</v>
      </c>
      <c r="AI759" s="31">
        <f t="shared" si="486"/>
        <v>3.346680109547167E-2</v>
      </c>
      <c r="AJ759" s="31">
        <f t="shared" si="486"/>
        <v>8.1061198920092017E-2</v>
      </c>
      <c r="AK759" s="31">
        <f t="shared" si="486"/>
        <v>1.2535698717546177E-2</v>
      </c>
      <c r="AL759" s="31">
        <f t="shared" si="487"/>
        <v>7.5076667965093304E-3</v>
      </c>
      <c r="AM759" s="31">
        <f t="shared" si="488"/>
        <v>1</v>
      </c>
      <c r="AN759" s="31">
        <f>(Z759*'Propiedades físicas'!$F$4)/1000</f>
        <v>338.69968842414306</v>
      </c>
      <c r="AO759" s="31">
        <f>(AA759*'Propiedades físicas'!$F$6)/1000</f>
        <v>107.19098965099231</v>
      </c>
      <c r="AP759" s="31">
        <f>(AB759*'Propiedades físicas'!$F$9)/1000</f>
        <v>89.006664197132636</v>
      </c>
      <c r="AQ759" s="31">
        <f>(AC759*'Propiedades físicas'!$F$5)/1000</f>
        <v>102.89930295091504</v>
      </c>
      <c r="AR759" s="31">
        <f>(AD759*'Propiedades físicas'!$F$8)/1000</f>
        <v>19.157888445582582</v>
      </c>
      <c r="AS759" s="31">
        <f>(AE759*'Propiedades físicas'!$F$7)/1000</f>
        <v>2.9804086574994608</v>
      </c>
      <c r="AT759" s="31">
        <f t="shared" si="489"/>
        <v>659.93494232626506</v>
      </c>
      <c r="AU759" s="31">
        <f t="shared" si="490"/>
        <v>0.51323193651518062</v>
      </c>
      <c r="AV759" s="31">
        <f t="shared" si="493"/>
        <v>0.16242660113305257</v>
      </c>
      <c r="AW759" s="31">
        <f t="shared" si="493"/>
        <v>0.13487187673891748</v>
      </c>
      <c r="AX759" s="31">
        <f t="shared" si="493"/>
        <v>0.15592340449226083</v>
      </c>
      <c r="AY759" s="31">
        <f t="shared" si="493"/>
        <v>2.9029965253925163E-2</v>
      </c>
      <c r="AZ759" s="31">
        <f t="shared" si="494"/>
        <v>4.5162158666633796E-3</v>
      </c>
      <c r="BA759" s="31">
        <f t="shared" si="491"/>
        <v>1</v>
      </c>
      <c r="BB759" s="34">
        <f>AU759*'Propiedades físicas'!$C$4+'Diseño reactor'!AV759*'Propiedades físicas'!$C$5+'Diseño reactor'!AW759*'Propiedades físicas'!$C$8+'Diseño reactor'!AX759*'Propiedades físicas'!$C$9+'Diseño reactor'!AY759*'Propiedades físicas'!$C$7+'Diseño reactor'!AZ759*'Propiedades físicas'!$C$6</f>
        <v>876.55999635593821</v>
      </c>
      <c r="BC759" s="45">
        <f>AU759*'Propiedades físicas'!$L$4+'Diseño reactor'!AV759*'Propiedades físicas'!$L$5+'Diseño reactor'!AW759*'Propiedades físicas'!$L$8+AX759*'Propiedades físicas'!$L$9+'Diseño reactor'!AY759*'Propiedades físicas'!$L$7+'Diseño reactor'!AZ759*'Propiedades físicas'!$L$6</f>
        <v>1.9874328574684765</v>
      </c>
      <c r="BD759" s="29">
        <f t="shared" si="470"/>
        <v>3.5121996417535426</v>
      </c>
      <c r="BE759" s="58">
        <f t="shared" si="471"/>
        <v>43.518091509476065</v>
      </c>
      <c r="BF759" s="30">
        <f>AU759*'Propiedades físicas'!$I$4+'Diseño reactor'!AV759*'Propiedades físicas'!$I$5+'Diseño reactor'!AW759*'Propiedades físicas'!$I$8+'Diseño reactor'!AX759*'Propiedades físicas'!$I$9+'Diseño reactor'!AY759*'Propiedades físicas'!$I$7+'Diseño reactor'!AZ759*'Propiedades físicas'!$I$6</f>
        <v>1.9434241545793915E-2</v>
      </c>
      <c r="BG759" s="24">
        <f>AU759*'Propiedades físicas'!$O$4+'Diseño reactor'!AV759*'Propiedades físicas'!$O$5+'Diseño reactor'!AW759*'Propiedades físicas'!$O$8+'Diseño reactor'!AX759*'Propiedades físicas'!$O$9+'Diseño reactor'!AY759*'Propiedades físicas'!$O$7+'Diseño reactor'!AZ759*'Propiedades físicas'!$O$6</f>
        <v>0.14857824357835389</v>
      </c>
      <c r="BH759" s="54">
        <f t="shared" si="472"/>
        <v>42347.54616401239</v>
      </c>
      <c r="BI759" s="34">
        <f t="shared" si="492"/>
        <v>259.95899048113984</v>
      </c>
      <c r="BJ759" s="27">
        <f t="shared" si="473"/>
        <v>4807.4207852408526</v>
      </c>
      <c r="BK759" s="34">
        <f t="shared" si="474"/>
        <v>549.44472031781288</v>
      </c>
      <c r="BL759" s="27">
        <f t="shared" si="475"/>
        <v>104.99089291033889</v>
      </c>
      <c r="BM759" s="34">
        <f t="shared" si="476"/>
        <v>1.1054421768707483</v>
      </c>
      <c r="BN759" s="45">
        <f t="shared" si="477"/>
        <v>703.08875857346072</v>
      </c>
      <c r="BO759" s="45">
        <f t="shared" si="478"/>
        <v>83.587346939611976</v>
      </c>
      <c r="BP759" s="66">
        <f t="shared" si="479"/>
        <v>6.6967199738062835</v>
      </c>
    </row>
    <row r="760" spans="8:68">
      <c r="H760" s="68">
        <v>755</v>
      </c>
      <c r="I760" s="31">
        <f>('Propiedades físicas'!$C$10*'Diseño reactor'!H760)/1000</f>
        <v>660.8101876078648</v>
      </c>
      <c r="J760" s="31">
        <f t="shared" si="457"/>
        <v>0.69006200048265232</v>
      </c>
      <c r="K760" s="31">
        <f>(I760*1000)/'Propiedades físicas'!$F$10</f>
        <v>4316.5220071061149</v>
      </c>
      <c r="L760" s="31">
        <f t="shared" si="458"/>
        <v>616.64600101515919</v>
      </c>
      <c r="M760" s="31">
        <f t="shared" si="459"/>
        <v>3699.8760060909553</v>
      </c>
      <c r="N760" s="31">
        <f t="shared" si="460"/>
        <v>0.81674967021875389</v>
      </c>
      <c r="O760" s="32">
        <f t="shared" si="461"/>
        <v>4.900498021312524</v>
      </c>
      <c r="P760" s="33">
        <f t="shared" si="462"/>
        <v>0.51107234729323525</v>
      </c>
      <c r="Q760" s="31">
        <f t="shared" si="463"/>
        <v>4.437601126517186</v>
      </c>
      <c r="R760" s="31">
        <f t="shared" si="464"/>
        <v>0.19127430672854154</v>
      </c>
      <c r="S760" s="31">
        <f t="shared" si="465"/>
        <v>0.46289689479533797</v>
      </c>
      <c r="T760" s="31">
        <f t="shared" si="466"/>
        <v>7.158646052413499E-2</v>
      </c>
      <c r="U760" s="31">
        <f t="shared" si="467"/>
        <v>4.2816555672842121E-2</v>
      </c>
      <c r="V760" s="47">
        <f t="shared" si="480"/>
        <v>5.0611047984378639E-4</v>
      </c>
      <c r="W760" s="31">
        <f t="shared" si="468"/>
        <v>0.37426072402777671</v>
      </c>
      <c r="X760" s="34">
        <f>(S760*H760*'Propiedades físicas'!$F$5*60*24*365)/(1000000)</f>
        <v>54091.326507561142</v>
      </c>
      <c r="Y760" s="34">
        <f>(U760*H760*'Propiedades físicas'!$F$7*60*24*365)/(1000000)</f>
        <v>1564.6835229518281</v>
      </c>
      <c r="Z760" s="31">
        <f t="shared" si="481"/>
        <v>385.8596222063926</v>
      </c>
      <c r="AA760" s="31">
        <f t="shared" si="482"/>
        <v>3350.3888505204754</v>
      </c>
      <c r="AB760" s="31">
        <f t="shared" si="482"/>
        <v>144.41210158004887</v>
      </c>
      <c r="AC760" s="31">
        <f t="shared" si="482"/>
        <v>349.48715557048018</v>
      </c>
      <c r="AD760" s="31">
        <f t="shared" si="482"/>
        <v>54.047777695721919</v>
      </c>
      <c r="AE760" s="31">
        <f t="shared" si="483"/>
        <v>32.326499532995804</v>
      </c>
      <c r="AF760" s="31">
        <f t="shared" si="484"/>
        <v>4316.5220071061149</v>
      </c>
      <c r="AG760" s="31">
        <f t="shared" si="485"/>
        <v>8.9391325138889033E-2</v>
      </c>
      <c r="AH760" s="31">
        <f t="shared" si="486"/>
        <v>0.77617786843316594</v>
      </c>
      <c r="AI760" s="31">
        <f t="shared" si="486"/>
        <v>3.3455662068283001E-2</v>
      </c>
      <c r="AJ760" s="31">
        <f t="shared" si="486"/>
        <v>8.0964988709691196E-2</v>
      </c>
      <c r="AK760" s="31">
        <f t="shared" si="486"/>
        <v>1.252114030850422E-2</v>
      </c>
      <c r="AL760" s="31">
        <f t="shared" si="487"/>
        <v>7.4890153414665789E-3</v>
      </c>
      <c r="AM760" s="31">
        <f t="shared" si="488"/>
        <v>1</v>
      </c>
      <c r="AN760" s="31">
        <f>(Z760*'Propiedades físicas'!$F$4)/1000</f>
        <v>339.31723457585753</v>
      </c>
      <c r="AO760" s="31">
        <f>(AA760*'Propiedades físicas'!$F$6)/1000</f>
        <v>107.34645877067604</v>
      </c>
      <c r="AP760" s="31">
        <f>(AB760*'Propiedades físicas'!$F$9)/1000</f>
        <v>89.095046069811147</v>
      </c>
      <c r="AQ760" s="31">
        <f>(AC760*'Propiedades físicas'!$F$5)/1000</f>
        <v>102.91348270083931</v>
      </c>
      <c r="AR760" s="31">
        <f>(AD760*'Propiedades físicas'!$F$8)/1000</f>
        <v>19.161018148687326</v>
      </c>
      <c r="AS760" s="31">
        <f>(AE760*'Propiedades físicas'!$F$7)/1000</f>
        <v>2.9769473419935837</v>
      </c>
      <c r="AT760" s="31">
        <f t="shared" si="489"/>
        <v>660.8101876078648</v>
      </c>
      <c r="AU760" s="31">
        <f t="shared" si="490"/>
        <v>0.5134866879159159</v>
      </c>
      <c r="AV760" s="31">
        <f t="shared" si="493"/>
        <v>0.16244673702636242</v>
      </c>
      <c r="AW760" s="31">
        <f t="shared" si="493"/>
        <v>0.1348269862369034</v>
      </c>
      <c r="AX760" s="31">
        <f t="shared" si="493"/>
        <v>0.15573834155521493</v>
      </c>
      <c r="AY760" s="31">
        <f t="shared" si="493"/>
        <v>2.8996251129314879E-2</v>
      </c>
      <c r="AZ760" s="31">
        <f t="shared" si="494"/>
        <v>4.5049961362886122E-3</v>
      </c>
      <c r="BA760" s="31">
        <f t="shared" si="491"/>
        <v>1.0000000000000002</v>
      </c>
      <c r="BB760" s="34">
        <f>AU760*'Propiedades físicas'!$C$4+'Diseño reactor'!AV760*'Propiedades físicas'!$C$5+'Diseño reactor'!AW760*'Propiedades físicas'!$C$8+'Diseño reactor'!AX760*'Propiedades físicas'!$C$9+'Diseño reactor'!AY760*'Propiedades físicas'!$C$7+'Diseño reactor'!AZ760*'Propiedades físicas'!$C$6</f>
        <v>876.55692072687668</v>
      </c>
      <c r="BC760" s="45">
        <f>AU760*'Propiedades físicas'!$L$4+'Diseño reactor'!AV760*'Propiedades físicas'!$L$5+'Diseño reactor'!AW760*'Propiedades físicas'!$L$8+AX760*'Propiedades físicas'!$L$9+'Diseño reactor'!AY760*'Propiedades físicas'!$L$7+'Diseño reactor'!AZ760*'Propiedades físicas'!$L$6</f>
        <v>1.9876289723892697</v>
      </c>
      <c r="BD760" s="29">
        <f t="shared" si="470"/>
        <v>3.5089548110082198</v>
      </c>
      <c r="BE760" s="58">
        <f t="shared" si="471"/>
        <v>43.514411382245953</v>
      </c>
      <c r="BF760" s="30">
        <f>AU760*'Propiedades físicas'!$I$4+'Diseño reactor'!AV760*'Propiedades físicas'!$I$5+'Diseño reactor'!AW760*'Propiedades físicas'!$I$8+'Diseño reactor'!AX760*'Propiedades físicas'!$I$9+'Diseño reactor'!AY760*'Propiedades físicas'!$I$7+'Diseño reactor'!AZ760*'Propiedades físicas'!$I$6</f>
        <v>1.9435624769642321E-2</v>
      </c>
      <c r="BG760" s="24">
        <f>AU760*'Propiedades físicas'!$O$4+'Diseño reactor'!AV760*'Propiedades físicas'!$O$5+'Diseño reactor'!AW760*'Propiedades físicas'!$O$8+'Diseño reactor'!AX760*'Propiedades físicas'!$O$9+'Diseño reactor'!AY760*'Propiedades físicas'!$O$7+'Diseño reactor'!AZ760*'Propiedades físicas'!$O$6</f>
        <v>0.14858626392016921</v>
      </c>
      <c r="BH760" s="54">
        <f t="shared" si="472"/>
        <v>42344.383733658018</v>
      </c>
      <c r="BI760" s="34">
        <f t="shared" si="492"/>
        <v>259.98911251569484</v>
      </c>
      <c r="BJ760" s="27">
        <f t="shared" si="473"/>
        <v>4807.3671090071721</v>
      </c>
      <c r="BK760" s="34">
        <f t="shared" si="474"/>
        <v>549.46824463083112</v>
      </c>
      <c r="BL760" s="27">
        <f t="shared" si="475"/>
        <v>104.9917518391254</v>
      </c>
      <c r="BM760" s="34">
        <f t="shared" si="476"/>
        <v>1.1054421768707483</v>
      </c>
      <c r="BN760" s="45">
        <f t="shared" si="477"/>
        <v>704.18339431484912</v>
      </c>
      <c r="BO760" s="45">
        <f t="shared" si="478"/>
        <v>83.625489412951922</v>
      </c>
      <c r="BP760" s="66">
        <f t="shared" si="479"/>
        <v>6.6966964766963839</v>
      </c>
    </row>
    <row r="761" spans="8:68">
      <c r="H761" s="68">
        <v>756</v>
      </c>
      <c r="I761" s="31">
        <f>('Propiedades físicas'!$C$10*'Diseño reactor'!H761)/1000</f>
        <v>661.68543288946466</v>
      </c>
      <c r="J761" s="31">
        <f t="shared" si="457"/>
        <v>0.68914922005873347</v>
      </c>
      <c r="K761" s="31">
        <f>(I761*1000)/'Propiedades físicas'!$F$10</f>
        <v>4322.239254797646</v>
      </c>
      <c r="L761" s="31">
        <f t="shared" si="458"/>
        <v>617.46275068537796</v>
      </c>
      <c r="M761" s="31">
        <f t="shared" si="459"/>
        <v>3704.776504112268</v>
      </c>
      <c r="N761" s="31">
        <f t="shared" si="460"/>
        <v>0.81674967021875389</v>
      </c>
      <c r="O761" s="32">
        <f t="shared" si="461"/>
        <v>4.900498021312524</v>
      </c>
      <c r="P761" s="33">
        <f t="shared" si="462"/>
        <v>0.51132548095026475</v>
      </c>
      <c r="Q761" s="31">
        <f t="shared" si="463"/>
        <v>4.4381499397523543</v>
      </c>
      <c r="R761" s="31">
        <f t="shared" si="464"/>
        <v>0.19121057058979507</v>
      </c>
      <c r="S761" s="31">
        <f t="shared" si="465"/>
        <v>0.46234808156017099</v>
      </c>
      <c r="T761" s="31">
        <f t="shared" si="466"/>
        <v>7.1503345065706311E-2</v>
      </c>
      <c r="U761" s="31">
        <f t="shared" si="467"/>
        <v>4.2710273612987772E-2</v>
      </c>
      <c r="V761" s="47">
        <f t="shared" si="480"/>
        <v>5.0636115589249519E-4</v>
      </c>
      <c r="W761" s="31">
        <f t="shared" si="468"/>
        <v>0.37395079594790159</v>
      </c>
      <c r="X761" s="34">
        <f>(S761*H761*'Propiedades físicas'!$F$5*60*24*365)/(1000000)</f>
        <v>54098.754717432792</v>
      </c>
      <c r="Y761" s="34">
        <f>(U761*H761*'Propiedades físicas'!$F$7*60*24*365)/(1000000)</f>
        <v>1562.8668471816641</v>
      </c>
      <c r="Z761" s="31">
        <f t="shared" si="481"/>
        <v>386.56206359840013</v>
      </c>
      <c r="AA761" s="31">
        <f t="shared" si="482"/>
        <v>3355.2413544527799</v>
      </c>
      <c r="AB761" s="31">
        <f t="shared" si="482"/>
        <v>144.55519136588507</v>
      </c>
      <c r="AC761" s="31">
        <f t="shared" si="482"/>
        <v>349.53514965948926</v>
      </c>
      <c r="AD761" s="31">
        <f t="shared" si="482"/>
        <v>54.056528869673969</v>
      </c>
      <c r="AE761" s="31">
        <f t="shared" si="483"/>
        <v>32.288966851418756</v>
      </c>
      <c r="AF761" s="31">
        <f t="shared" si="484"/>
        <v>4322.2392547976478</v>
      </c>
      <c r="AG761" s="31">
        <f t="shared" si="485"/>
        <v>8.9435600578871149E-2</v>
      </c>
      <c r="AH761" s="31">
        <f t="shared" si="486"/>
        <v>0.7762738609919595</v>
      </c>
      <c r="AI761" s="31">
        <f t="shared" si="486"/>
        <v>3.3444514022547472E-2</v>
      </c>
      <c r="AJ761" s="31">
        <f t="shared" si="486"/>
        <v>8.0868996150897543E-2</v>
      </c>
      <c r="AK761" s="31">
        <f t="shared" si="486"/>
        <v>1.2506602638822386E-2</v>
      </c>
      <c r="AL761" s="31">
        <f t="shared" si="487"/>
        <v>7.4704256169017677E-3</v>
      </c>
      <c r="AM761" s="31">
        <f t="shared" si="488"/>
        <v>0.99999999999999989</v>
      </c>
      <c r="AN761" s="31">
        <f>(Z761*'Propiedades físicas'!$F$4)/1000</f>
        <v>339.93494748716108</v>
      </c>
      <c r="AO761" s="31">
        <f>(AA761*'Propiedades físicas'!$F$6)/1000</f>
        <v>107.50193299666707</v>
      </c>
      <c r="AP761" s="31">
        <f>(AB761*'Propiedades físicas'!$F$9)/1000</f>
        <v>89.183325313182777</v>
      </c>
      <c r="AQ761" s="31">
        <f>(AC761*'Propiedades físicas'!$F$5)/1000</f>
        <v>102.92761552022981</v>
      </c>
      <c r="AR761" s="31">
        <f>(AD761*'Propiedades físicas'!$F$8)/1000</f>
        <v>19.164120614876808</v>
      </c>
      <c r="AS761" s="31">
        <f>(AE761*'Propiedades físicas'!$F$7)/1000</f>
        <v>2.9734909573471531</v>
      </c>
      <c r="AT761" s="31">
        <f t="shared" si="489"/>
        <v>661.68543288946466</v>
      </c>
      <c r="AU761" s="31">
        <f t="shared" si="490"/>
        <v>0.51374101739360434</v>
      </c>
      <c r="AV761" s="31">
        <f t="shared" si="493"/>
        <v>0.16246682736723539</v>
      </c>
      <c r="AW761" s="31">
        <f t="shared" si="493"/>
        <v>0.13478205938996538</v>
      </c>
      <c r="AX761" s="31">
        <f t="shared" si="493"/>
        <v>0.15555369727691132</v>
      </c>
      <c r="AY761" s="31">
        <f t="shared" si="493"/>
        <v>2.8962585032574227E-2</v>
      </c>
      <c r="AZ761" s="31">
        <f t="shared" si="494"/>
        <v>4.4938135397094015E-3</v>
      </c>
      <c r="BA761" s="31">
        <f t="shared" si="491"/>
        <v>1</v>
      </c>
      <c r="BB761" s="34">
        <f>AU761*'Propiedades físicas'!$C$4+'Diseño reactor'!AV761*'Propiedades físicas'!$C$5+'Diseño reactor'!AW761*'Propiedades físicas'!$C$8+'Diseño reactor'!AX761*'Propiedades físicas'!$C$9+'Diseño reactor'!AY761*'Propiedades físicas'!$C$7+'Diseño reactor'!AZ761*'Propiedades físicas'!$C$6</f>
        <v>876.55385466206076</v>
      </c>
      <c r="BC761" s="45">
        <f>AU761*'Propiedades físicas'!$L$4+'Diseño reactor'!AV761*'Propiedades físicas'!$L$5+'Diseño reactor'!AW761*'Propiedades físicas'!$L$8+AX761*'Propiedades físicas'!$L$9+'Diseño reactor'!AY761*'Propiedades físicas'!$L$7+'Diseño reactor'!AZ761*'Propiedades físicas'!$L$6</f>
        <v>1.9878247480526163</v>
      </c>
      <c r="BD761" s="29">
        <f t="shared" si="470"/>
        <v>3.5057159803842932</v>
      </c>
      <c r="BE761" s="58">
        <f t="shared" si="471"/>
        <v>43.510738464712269</v>
      </c>
      <c r="BF761" s="30">
        <f>AU761*'Propiedades físicas'!$I$4+'Diseño reactor'!AV761*'Propiedades físicas'!$I$5+'Diseño reactor'!AW761*'Propiedades físicas'!$I$8+'Diseño reactor'!AX761*'Propiedades físicas'!$I$9+'Diseño reactor'!AY761*'Propiedades físicas'!$I$7+'Diseño reactor'!AZ761*'Propiedades físicas'!$I$6</f>
        <v>1.9437003820090473E-2</v>
      </c>
      <c r="BG761" s="24">
        <f>AU761*'Propiedades físicas'!$O$4+'Diseño reactor'!AV761*'Propiedades físicas'!$O$5+'Diseño reactor'!AW761*'Propiedades físicas'!$O$8+'Diseño reactor'!AX761*'Propiedades físicas'!$O$9+'Diseño reactor'!AY761*'Propiedades físicas'!$O$7+'Diseño reactor'!AZ761*'Propiedades físicas'!$O$6</f>
        <v>0.14859427331228608</v>
      </c>
      <c r="BH761" s="54">
        <f t="shared" si="472"/>
        <v>42341.231306662587</v>
      </c>
      <c r="BI761" s="34">
        <f t="shared" si="492"/>
        <v>260.01915390352042</v>
      </c>
      <c r="BJ761" s="27">
        <f t="shared" si="473"/>
        <v>4807.3136541505301</v>
      </c>
      <c r="BK761" s="34">
        <f t="shared" si="474"/>
        <v>549.49175309440659</v>
      </c>
      <c r="BL761" s="27">
        <f t="shared" si="475"/>
        <v>104.99261012977989</v>
      </c>
      <c r="BM761" s="34">
        <f t="shared" si="476"/>
        <v>1.1054421768707483</v>
      </c>
      <c r="BN761" s="45">
        <f t="shared" si="477"/>
        <v>705.27825183461448</v>
      </c>
      <c r="BO761" s="45">
        <f t="shared" si="478"/>
        <v>83.663568748314432</v>
      </c>
      <c r="BP761" s="66">
        <f t="shared" si="479"/>
        <v>6.6966730526551554</v>
      </c>
    </row>
    <row r="762" spans="8:68">
      <c r="H762" s="68">
        <v>757</v>
      </c>
      <c r="I762" s="31">
        <f>('Propiedades físicas'!$C$10*'Diseño reactor'!H762)/1000</f>
        <v>662.56067817106452</v>
      </c>
      <c r="J762" s="31">
        <f t="shared" si="457"/>
        <v>0.68823885120792927</v>
      </c>
      <c r="K762" s="31">
        <f>(I762*1000)/'Propiedades físicas'!$F$10</f>
        <v>4327.9565024891772</v>
      </c>
      <c r="L762" s="31">
        <f t="shared" si="458"/>
        <v>618.27950035559672</v>
      </c>
      <c r="M762" s="31">
        <f t="shared" si="459"/>
        <v>3709.6770021335801</v>
      </c>
      <c r="N762" s="31">
        <f t="shared" si="460"/>
        <v>0.81674967021875389</v>
      </c>
      <c r="O762" s="32">
        <f t="shared" si="461"/>
        <v>4.9004980213125231</v>
      </c>
      <c r="P762" s="33">
        <f t="shared" si="462"/>
        <v>0.51157819571047014</v>
      </c>
      <c r="Q762" s="31">
        <f t="shared" si="463"/>
        <v>4.4386975126805428</v>
      </c>
      <c r="R762" s="31">
        <f t="shared" si="464"/>
        <v>0.19114678340725549</v>
      </c>
      <c r="S762" s="31">
        <f t="shared" si="465"/>
        <v>0.46180050863198208</v>
      </c>
      <c r="T762" s="31">
        <f t="shared" si="466"/>
        <v>7.1420348078358259E-2</v>
      </c>
      <c r="U762" s="31">
        <f t="shared" si="467"/>
        <v>4.2604343022669966E-2</v>
      </c>
      <c r="V762" s="47">
        <f t="shared" si="480"/>
        <v>5.0661141711133941E-4</v>
      </c>
      <c r="W762" s="31">
        <f t="shared" si="468"/>
        <v>0.37364138075078523</v>
      </c>
      <c r="X762" s="34">
        <f>(S762*H762*'Propiedades físicas'!$F$5*60*24*365)/(1000000)</f>
        <v>54106.158362580354</v>
      </c>
      <c r="Y762" s="34">
        <f>(U762*H762*'Propiedades físicas'!$F$7*60*24*365)/(1000000)</f>
        <v>1561.0527608641216</v>
      </c>
      <c r="Z762" s="31">
        <f t="shared" si="481"/>
        <v>387.26469415282588</v>
      </c>
      <c r="AA762" s="31">
        <f t="shared" si="482"/>
        <v>3360.0940170991707</v>
      </c>
      <c r="AB762" s="31">
        <f t="shared" si="482"/>
        <v>144.69811503929242</v>
      </c>
      <c r="AC762" s="31">
        <f t="shared" si="482"/>
        <v>349.58298503441046</v>
      </c>
      <c r="AD762" s="31">
        <f t="shared" si="482"/>
        <v>54.065203495317199</v>
      </c>
      <c r="AE762" s="31">
        <f t="shared" si="483"/>
        <v>32.251487668161161</v>
      </c>
      <c r="AF762" s="31">
        <f t="shared" si="484"/>
        <v>4327.9565024891781</v>
      </c>
      <c r="AG762" s="31">
        <f t="shared" si="485"/>
        <v>8.9479802749887788E-2</v>
      </c>
      <c r="AH762" s="31">
        <f t="shared" si="486"/>
        <v>0.77636963660948266</v>
      </c>
      <c r="AI762" s="31">
        <f t="shared" si="486"/>
        <v>3.3433357048775987E-2</v>
      </c>
      <c r="AJ762" s="31">
        <f t="shared" si="486"/>
        <v>8.0773220533374476E-2</v>
      </c>
      <c r="AK762" s="31">
        <f t="shared" si="486"/>
        <v>1.2492085690838661E-2</v>
      </c>
      <c r="AL762" s="31">
        <f t="shared" si="487"/>
        <v>7.4518973676403772E-3</v>
      </c>
      <c r="AM762" s="31">
        <f t="shared" si="488"/>
        <v>1</v>
      </c>
      <c r="AN762" s="31">
        <f>(Z762*'Propiedades físicas'!$F$4)/1000</f>
        <v>340.552826744112</v>
      </c>
      <c r="AO762" s="31">
        <f>(AA762*'Propiedades físicas'!$F$6)/1000</f>
        <v>107.65741230785743</v>
      </c>
      <c r="AP762" s="31">
        <f>(AB762*'Propiedades físicas'!$F$9)/1000</f>
        <v>89.271502073491448</v>
      </c>
      <c r="AQ762" s="31">
        <f>(AC762*'Propiedades físicas'!$F$5)/1000</f>
        <v>102.94170160308285</v>
      </c>
      <c r="AR762" s="31">
        <f>(AD762*'Propiedades físicas'!$F$8)/1000</f>
        <v>19.167195943159847</v>
      </c>
      <c r="AS762" s="31">
        <f>(AE762*'Propiedades físicas'!$F$7)/1000</f>
        <v>2.9700394993609618</v>
      </c>
      <c r="AT762" s="31">
        <f t="shared" si="489"/>
        <v>662.56067817106452</v>
      </c>
      <c r="AU762" s="31">
        <f t="shared" si="490"/>
        <v>0.51399492599557151</v>
      </c>
      <c r="AV762" s="31">
        <f t="shared" si="493"/>
        <v>0.16248687230433811</v>
      </c>
      <c r="AW762" s="31">
        <f t="shared" si="493"/>
        <v>0.13473709656286412</v>
      </c>
      <c r="AX762" s="31">
        <f t="shared" si="493"/>
        <v>0.15536947029099824</v>
      </c>
      <c r="AY762" s="31">
        <f t="shared" si="493"/>
        <v>2.892896692280179E-2</v>
      </c>
      <c r="AZ762" s="31">
        <f t="shared" si="494"/>
        <v>4.4826679234262323E-3</v>
      </c>
      <c r="BA762" s="31">
        <f t="shared" si="491"/>
        <v>1</v>
      </c>
      <c r="BB762" s="34">
        <f>AU762*'Propiedades físicas'!$C$4+'Diseño reactor'!AV762*'Propiedades físicas'!$C$5+'Diseño reactor'!AW762*'Propiedades físicas'!$C$8+'Diseño reactor'!AX762*'Propiedades físicas'!$C$9+'Diseño reactor'!AY762*'Propiedades físicas'!$C$7+'Diseño reactor'!AZ762*'Propiedades físicas'!$C$6</f>
        <v>876.5507981237281</v>
      </c>
      <c r="BC762" s="45">
        <f>AU762*'Propiedades físicas'!$L$4+'Diseño reactor'!AV762*'Propiedades físicas'!$L$5+'Diseño reactor'!AW762*'Propiedades físicas'!$L$8+AX762*'Propiedades físicas'!$L$9+'Diseño reactor'!AY762*'Propiedades físicas'!$L$7+'Diseño reactor'!AZ762*'Propiedades físicas'!$L$6</f>
        <v>1.9880201853164623</v>
      </c>
      <c r="BD762" s="29">
        <f t="shared" si="470"/>
        <v>3.502483133271284</v>
      </c>
      <c r="BE762" s="58">
        <f t="shared" si="471"/>
        <v>43.507072735307077</v>
      </c>
      <c r="BF762" s="30">
        <f>AU762*'Propiedades físicas'!$I$4+'Diseño reactor'!AV762*'Propiedades físicas'!$I$5+'Diseño reactor'!AW762*'Propiedades físicas'!$I$8+'Diseño reactor'!AX762*'Propiedades físicas'!$I$9+'Diseño reactor'!AY762*'Propiedades físicas'!$I$7+'Diseño reactor'!AZ762*'Propiedades físicas'!$I$6</f>
        <v>1.943837871304575E-2</v>
      </c>
      <c r="BG762" s="24">
        <f>AU762*'Propiedades físicas'!$O$4+'Diseño reactor'!AV762*'Propiedades físicas'!$O$5+'Diseño reactor'!AW762*'Propiedades físicas'!$O$8+'Diseño reactor'!AX762*'Propiedades físicas'!$O$9+'Diseño reactor'!AY762*'Propiedades físicas'!$O$7+'Diseño reactor'!AZ762*'Propiedades físicas'!$O$6</f>
        <v>0.1486022717727406</v>
      </c>
      <c r="BH762" s="54">
        <f t="shared" si="472"/>
        <v>42338.088842395264</v>
      </c>
      <c r="BI762" s="34">
        <f t="shared" si="492"/>
        <v>260.04911493183221</v>
      </c>
      <c r="BJ762" s="27">
        <f t="shared" si="473"/>
        <v>4807.2604197014643</v>
      </c>
      <c r="BK762" s="34">
        <f t="shared" si="474"/>
        <v>549.51524566985847</v>
      </c>
      <c r="BL762" s="27">
        <f t="shared" si="475"/>
        <v>104.99346778101655</v>
      </c>
      <c r="BM762" s="34">
        <f t="shared" si="476"/>
        <v>1.1054421768707483</v>
      </c>
      <c r="BN762" s="45">
        <f t="shared" si="477"/>
        <v>706.37333055652778</v>
      </c>
      <c r="BO762" s="45">
        <f t="shared" si="478"/>
        <v>83.701585102317708</v>
      </c>
      <c r="BP762" s="66">
        <f t="shared" si="479"/>
        <v>6.6966497013941035</v>
      </c>
    </row>
    <row r="763" spans="8:68">
      <c r="H763" s="68">
        <v>758</v>
      </c>
      <c r="I763" s="31">
        <f>('Propiedades físicas'!$C$10*'Diseño reactor'!H763)/1000</f>
        <v>663.43592345266427</v>
      </c>
      <c r="J763" s="31">
        <f t="shared" si="457"/>
        <v>0.68733088438575529</v>
      </c>
      <c r="K763" s="31">
        <f>(I763*1000)/'Propiedades físicas'!$F$10</f>
        <v>4333.6737501807083</v>
      </c>
      <c r="L763" s="31">
        <f t="shared" si="458"/>
        <v>619.09625002581549</v>
      </c>
      <c r="M763" s="31">
        <f t="shared" si="459"/>
        <v>3714.5775001548927</v>
      </c>
      <c r="N763" s="31">
        <f t="shared" si="460"/>
        <v>0.816749670218754</v>
      </c>
      <c r="O763" s="32">
        <f t="shared" si="461"/>
        <v>4.9004980213125231</v>
      </c>
      <c r="P763" s="33">
        <f t="shared" si="462"/>
        <v>0.51183049261280555</v>
      </c>
      <c r="Q763" s="31">
        <f t="shared" si="463"/>
        <v>4.439243849345802</v>
      </c>
      <c r="R763" s="31">
        <f t="shared" si="464"/>
        <v>0.19108294569539769</v>
      </c>
      <c r="S763" s="31">
        <f t="shared" si="465"/>
        <v>0.46125417196672264</v>
      </c>
      <c r="T763" s="31">
        <f t="shared" si="466"/>
        <v>7.1337469460327305E-2</v>
      </c>
      <c r="U763" s="31">
        <f t="shared" si="467"/>
        <v>4.2498762450223423E-2</v>
      </c>
      <c r="V763" s="47">
        <f t="shared" si="480"/>
        <v>5.0686126452918604E-4</v>
      </c>
      <c r="W763" s="31">
        <f t="shared" si="468"/>
        <v>0.3733324771643684</v>
      </c>
      <c r="X763" s="34">
        <f>(S763*H763*'Propiedades físicas'!$F$5*60*24*365)/(1000000)</f>
        <v>54113.537544462764</v>
      </c>
      <c r="Y763" s="34">
        <f>(U763*H763*'Propiedades físicas'!$F$7*60*24*365)/(1000000)</f>
        <v>1559.2412617749278</v>
      </c>
      <c r="Z763" s="31">
        <f t="shared" si="481"/>
        <v>387.96751340050662</v>
      </c>
      <c r="AA763" s="31">
        <f t="shared" si="482"/>
        <v>3364.9468378041179</v>
      </c>
      <c r="AB763" s="31">
        <f t="shared" si="482"/>
        <v>144.84087283711145</v>
      </c>
      <c r="AC763" s="31">
        <f t="shared" si="482"/>
        <v>349.63066235077576</v>
      </c>
      <c r="AD763" s="31">
        <f t="shared" si="482"/>
        <v>54.073801850928099</v>
      </c>
      <c r="AE763" s="31">
        <f t="shared" si="483"/>
        <v>32.214061937269356</v>
      </c>
      <c r="AF763" s="31">
        <f t="shared" si="484"/>
        <v>4333.6737501807092</v>
      </c>
      <c r="AG763" s="31">
        <f t="shared" si="485"/>
        <v>8.9523931833661641E-2</v>
      </c>
      <c r="AH763" s="31">
        <f t="shared" si="486"/>
        <v>0.77646519599307706</v>
      </c>
      <c r="AI763" s="31">
        <f t="shared" si="486"/>
        <v>3.342219123695496E-2</v>
      </c>
      <c r="AJ763" s="31">
        <f t="shared" si="486"/>
        <v>8.0677661149780033E-2</v>
      </c>
      <c r="AK763" s="31">
        <f t="shared" si="486"/>
        <v>1.2477589446753642E-2</v>
      </c>
      <c r="AL763" s="31">
        <f t="shared" si="487"/>
        <v>7.4334303397725933E-3</v>
      </c>
      <c r="AM763" s="31">
        <f t="shared" si="488"/>
        <v>0.99999999999999989</v>
      </c>
      <c r="AN763" s="31">
        <f>(Z763*'Propiedades físicas'!$F$4)/1000</f>
        <v>341.17087193413749</v>
      </c>
      <c r="AO763" s="31">
        <f>(AA763*'Propiedades físicas'!$F$6)/1000</f>
        <v>107.81289668324393</v>
      </c>
      <c r="AP763" s="31">
        <f>(AB763*'Propiedades físicas'!$F$9)/1000</f>
        <v>89.359576496855894</v>
      </c>
      <c r="AQ763" s="31">
        <f>(AC763*'Propiedades físicas'!$F$5)/1000</f>
        <v>102.95574114243294</v>
      </c>
      <c r="AR763" s="31">
        <f>(AD763*'Propiedades físicas'!$F$8)/1000</f>
        <v>19.170244232191024</v>
      </c>
      <c r="AS763" s="31">
        <f>(AE763*'Propiedades físicas'!$F$7)/1000</f>
        <v>2.9665929638031354</v>
      </c>
      <c r="AT763" s="31">
        <f t="shared" si="489"/>
        <v>663.4359234526645</v>
      </c>
      <c r="AU763" s="31">
        <f t="shared" si="490"/>
        <v>0.51424841476567962</v>
      </c>
      <c r="AV763" s="31">
        <f t="shared" si="493"/>
        <v>0.16250687198571073</v>
      </c>
      <c r="AW763" s="31">
        <f t="shared" si="493"/>
        <v>0.1346920981182467</v>
      </c>
      <c r="AX763" s="31">
        <f t="shared" si="493"/>
        <v>0.15518565923688443</v>
      </c>
      <c r="AY763" s="31">
        <f t="shared" si="493"/>
        <v>2.889539675877802E-2</v>
      </c>
      <c r="AZ763" s="31">
        <f t="shared" si="494"/>
        <v>4.4715591347003671E-3</v>
      </c>
      <c r="BA763" s="31">
        <f t="shared" si="491"/>
        <v>0.99999999999999989</v>
      </c>
      <c r="BB763" s="34">
        <f>AU763*'Propiedades físicas'!$C$4+'Diseño reactor'!AV763*'Propiedades físicas'!$C$5+'Diseño reactor'!AW763*'Propiedades físicas'!$C$8+'Diseño reactor'!AX763*'Propiedades físicas'!$C$9+'Diseño reactor'!AY763*'Propiedades físicas'!$C$7+'Diseño reactor'!AZ763*'Propiedades físicas'!$C$6</f>
        <v>876.54775107429771</v>
      </c>
      <c r="BC763" s="45">
        <f>AU763*'Propiedades físicas'!$L$4+'Diseño reactor'!AV763*'Propiedades físicas'!$L$5+'Diseño reactor'!AW763*'Propiedades físicas'!$L$8+AX763*'Propiedades físicas'!$L$9+'Diseño reactor'!AY763*'Propiedades físicas'!$L$7+'Diseño reactor'!AZ763*'Propiedades físicas'!$L$6</f>
        <v>1.9882152850359314</v>
      </c>
      <c r="BD763" s="29">
        <f t="shared" si="470"/>
        <v>3.4992562531197748</v>
      </c>
      <c r="BE763" s="58">
        <f t="shared" si="471"/>
        <v>43.503414172550237</v>
      </c>
      <c r="BF763" s="30">
        <f>AU763*'Propiedades físicas'!$I$4+'Diseño reactor'!AV763*'Propiedades físicas'!$I$5+'Diseño reactor'!AW763*'Propiedades físicas'!$I$8+'Diseño reactor'!AX763*'Propiedades físicas'!$I$9+'Diseño reactor'!AY763*'Propiedades físicas'!$I$7+'Diseño reactor'!AZ763*'Propiedades físicas'!$I$6</f>
        <v>1.9439749464341669E-2</v>
      </c>
      <c r="BG763" s="24">
        <f>AU763*'Propiedades físicas'!$O$4+'Diseño reactor'!AV763*'Propiedades físicas'!$O$5+'Diseño reactor'!AW763*'Propiedades físicas'!$O$8+'Diseño reactor'!AX763*'Propiedades físicas'!$O$9+'Diseño reactor'!AY763*'Propiedades físicas'!$O$7+'Diseño reactor'!AZ763*'Propiedades físicas'!$O$6</f>
        <v>0.14861025931955071</v>
      </c>
      <c r="BH763" s="54">
        <f t="shared" si="472"/>
        <v>42334.956300429476</v>
      </c>
      <c r="BI763" s="34">
        <f t="shared" si="492"/>
        <v>260.07899588658097</v>
      </c>
      <c r="BJ763" s="27">
        <f t="shared" si="473"/>
        <v>4807.2074046954876</v>
      </c>
      <c r="BK763" s="34">
        <f t="shared" si="474"/>
        <v>549.5387223189698</v>
      </c>
      <c r="BL763" s="27">
        <f t="shared" si="475"/>
        <v>104.99432479156687</v>
      </c>
      <c r="BM763" s="34">
        <f t="shared" si="476"/>
        <v>1.1054421768707483</v>
      </c>
      <c r="BN763" s="45">
        <f t="shared" si="477"/>
        <v>707.46862990633895</v>
      </c>
      <c r="BO763" s="45">
        <f t="shared" si="478"/>
        <v>83.739538631062388</v>
      </c>
      <c r="BP763" s="66">
        <f t="shared" si="479"/>
        <v>6.6966264226261165</v>
      </c>
    </row>
    <row r="764" spans="8:68">
      <c r="H764" s="68">
        <v>759</v>
      </c>
      <c r="I764" s="31">
        <f>('Propiedades físicas'!$C$10*'Diseño reactor'!H764)/1000</f>
        <v>664.31116873426413</v>
      </c>
      <c r="J764" s="31">
        <f t="shared" si="457"/>
        <v>0.68642531009802699</v>
      </c>
      <c r="K764" s="31">
        <f>(I764*1000)/'Propiedades físicas'!$F$10</f>
        <v>4339.3909978722395</v>
      </c>
      <c r="L764" s="31">
        <f t="shared" si="458"/>
        <v>619.91299969603415</v>
      </c>
      <c r="M764" s="31">
        <f t="shared" si="459"/>
        <v>3719.4779981762049</v>
      </c>
      <c r="N764" s="31">
        <f t="shared" si="460"/>
        <v>0.81674967021875378</v>
      </c>
      <c r="O764" s="32">
        <f t="shared" si="461"/>
        <v>4.9004980213125231</v>
      </c>
      <c r="P764" s="33">
        <f t="shared" si="462"/>
        <v>0.51208237269279167</v>
      </c>
      <c r="Q764" s="31">
        <f t="shared" si="463"/>
        <v>4.4397889537751434</v>
      </c>
      <c r="R764" s="31">
        <f t="shared" si="464"/>
        <v>0.19101905796571575</v>
      </c>
      <c r="S764" s="31">
        <f t="shared" si="465"/>
        <v>0.46070906753738011</v>
      </c>
      <c r="T764" s="31">
        <f t="shared" si="466"/>
        <v>7.125470910907436E-2</v>
      </c>
      <c r="U764" s="31">
        <f t="shared" si="467"/>
        <v>4.2393530451171911E-2</v>
      </c>
      <c r="V764" s="47">
        <f t="shared" si="480"/>
        <v>5.0711069917150245E-4</v>
      </c>
      <c r="W764" s="31">
        <f t="shared" si="468"/>
        <v>0.37302408392079495</v>
      </c>
      <c r="X764" s="34">
        <f>(S764*H764*'Propiedades físicas'!$F$5*60*24*365)/(1000000)</f>
        <v>54120.892364036605</v>
      </c>
      <c r="Y764" s="34">
        <f>(U764*H764*'Propiedades físicas'!$F$7*60*24*365)/(1000000)</f>
        <v>1557.4323476728605</v>
      </c>
      <c r="Z764" s="31">
        <f t="shared" si="481"/>
        <v>388.67052087382888</v>
      </c>
      <c r="AA764" s="31">
        <f t="shared" si="482"/>
        <v>3369.799815915334</v>
      </c>
      <c r="AB764" s="31">
        <f t="shared" si="482"/>
        <v>144.98346499597827</v>
      </c>
      <c r="AC764" s="31">
        <f t="shared" si="482"/>
        <v>349.67818226087149</v>
      </c>
      <c r="AD764" s="31">
        <f t="shared" si="482"/>
        <v>54.082324213787437</v>
      </c>
      <c r="AE764" s="31">
        <f t="shared" si="483"/>
        <v>32.176689612439482</v>
      </c>
      <c r="AF764" s="31">
        <f t="shared" si="484"/>
        <v>4339.3909978722395</v>
      </c>
      <c r="AG764" s="31">
        <f t="shared" si="485"/>
        <v>8.9567988011314978E-2</v>
      </c>
      <c r="AH764" s="31">
        <f t="shared" si="486"/>
        <v>0.77656053984710505</v>
      </c>
      <c r="AI764" s="31">
        <f t="shared" si="486"/>
        <v>3.341101667654952E-2</v>
      </c>
      <c r="AJ764" s="31">
        <f t="shared" si="486"/>
        <v>8.0582317295752187E-2</v>
      </c>
      <c r="AK764" s="31">
        <f t="shared" si="486"/>
        <v>1.2463113888632289E-2</v>
      </c>
      <c r="AL764" s="31">
        <f t="shared" si="487"/>
        <v>7.4150242806460352E-3</v>
      </c>
      <c r="AM764" s="31">
        <f t="shared" si="488"/>
        <v>1</v>
      </c>
      <c r="AN764" s="31">
        <f>(Z764*'Propiedades físicas'!$F$4)/1000</f>
        <v>341.78908264602762</v>
      </c>
      <c r="AO764" s="31">
        <f>(AA764*'Propiedades físicas'!$F$6)/1000</f>
        <v>107.96838610192731</v>
      </c>
      <c r="AP764" s="31">
        <f>(AB764*'Propiedades físicas'!$F$9)/1000</f>
        <v>89.447548729268775</v>
      </c>
      <c r="AQ764" s="31">
        <f>(AC764*'Propiedades físicas'!$F$5)/1000</f>
        <v>102.96973433035885</v>
      </c>
      <c r="AR764" s="31">
        <f>(AD764*'Propiedades físicas'!$F$8)/1000</f>
        <v>19.173265580271917</v>
      </c>
      <c r="AS764" s="31">
        <f>(AE764*'Propiedades físicas'!$F$7)/1000</f>
        <v>2.963151346409552</v>
      </c>
      <c r="AT764" s="31">
        <f t="shared" si="489"/>
        <v>664.31116873426402</v>
      </c>
      <c r="AU764" s="31">
        <f t="shared" si="490"/>
        <v>0.51450148474434154</v>
      </c>
      <c r="AV764" s="31">
        <f t="shared" si="493"/>
        <v>0.16252682655876968</v>
      </c>
      <c r="AW764" s="31">
        <f t="shared" si="493"/>
        <v>0.13464706441665944</v>
      </c>
      <c r="AX764" s="31">
        <f t="shared" si="493"/>
        <v>0.15500226275971063</v>
      </c>
      <c r="AY764" s="31">
        <f t="shared" si="493"/>
        <v>2.8861874498969254E-2</v>
      </c>
      <c r="AZ764" s="31">
        <f t="shared" si="494"/>
        <v>4.4604870215494809E-3</v>
      </c>
      <c r="BA764" s="31">
        <f t="shared" si="491"/>
        <v>1</v>
      </c>
      <c r="BB764" s="34">
        <f>AU764*'Propiedades físicas'!$C$4+'Diseño reactor'!AV764*'Propiedades físicas'!$C$5+'Diseño reactor'!AW764*'Propiedades físicas'!$C$8+'Diseño reactor'!AX764*'Propiedades físicas'!$C$9+'Diseño reactor'!AY764*'Propiedades físicas'!$C$7+'Diseño reactor'!AZ764*'Propiedades físicas'!$C$6</f>
        <v>876.54471347636832</v>
      </c>
      <c r="BC764" s="45">
        <f>AU764*'Propiedades físicas'!$L$4+'Diseño reactor'!AV764*'Propiedades físicas'!$L$5+'Diseño reactor'!AW764*'Propiedades físicas'!$L$8+AX764*'Propiedades físicas'!$L$9+'Diseño reactor'!AY764*'Propiedades físicas'!$L$7+'Diseño reactor'!AZ764*'Propiedades físicas'!$L$6</f>
        <v>1.9884100480633344</v>
      </c>
      <c r="BD764" s="29">
        <f t="shared" si="470"/>
        <v>3.4960353234411423</v>
      </c>
      <c r="BE764" s="58">
        <f t="shared" si="471"/>
        <v>43.499762755049005</v>
      </c>
      <c r="BF764" s="30">
        <f>AU764*'Propiedades físicas'!$I$4+'Diseño reactor'!AV764*'Propiedades físicas'!$I$5+'Diseño reactor'!AW764*'Propiedades físicas'!$I$8+'Diseño reactor'!AX764*'Propiedades físicas'!$I$9+'Diseño reactor'!AY764*'Propiedades físicas'!$I$7+'Diseño reactor'!AZ764*'Propiedades físicas'!$I$6</f>
        <v>1.944111608973834E-2</v>
      </c>
      <c r="BG764" s="24">
        <f>AU764*'Propiedades físicas'!$O$4+'Diseño reactor'!AV764*'Propiedades físicas'!$O$5+'Diseño reactor'!AW764*'Propiedades físicas'!$O$8+'Diseño reactor'!AX764*'Propiedades físicas'!$O$9+'Diseño reactor'!AY764*'Propiedades físicas'!$O$7+'Diseño reactor'!AZ764*'Propiedades físicas'!$O$6</f>
        <v>0.14861823597071588</v>
      </c>
      <c r="BH764" s="54">
        <f t="shared" si="472"/>
        <v>42331.833640541445</v>
      </c>
      <c r="BI764" s="34">
        <f t="shared" si="492"/>
        <v>260.10879705245952</v>
      </c>
      <c r="BJ764" s="27">
        <f t="shared" si="473"/>
        <v>4807.1546081730676</v>
      </c>
      <c r="BK764" s="34">
        <f t="shared" si="474"/>
        <v>549.56218300398405</v>
      </c>
      <c r="BL764" s="27">
        <f t="shared" si="475"/>
        <v>104.99518116017937</v>
      </c>
      <c r="BM764" s="34">
        <f t="shared" si="476"/>
        <v>1.1054421768707483</v>
      </c>
      <c r="BN764" s="45">
        <f t="shared" si="477"/>
        <v>708.56414931176607</v>
      </c>
      <c r="BO764" s="45">
        <f t="shared" si="478"/>
        <v>83.777429490133841</v>
      </c>
      <c r="BP764" s="66">
        <f t="shared" si="479"/>
        <v>6.6966032160654576</v>
      </c>
    </row>
    <row r="765" spans="8:68">
      <c r="H765" s="68">
        <v>760</v>
      </c>
      <c r="I765" s="31">
        <f>('Propiedades físicas'!$C$10*'Diseño reactor'!H765)/1000</f>
        <v>665.18641401586387</v>
      </c>
      <c r="J765" s="31">
        <f t="shared" si="457"/>
        <v>0.68552211890052972</v>
      </c>
      <c r="K765" s="31">
        <f>(I765*1000)/'Propiedades físicas'!$F$10</f>
        <v>4345.1082455637707</v>
      </c>
      <c r="L765" s="31">
        <f t="shared" si="458"/>
        <v>620.72974936625292</v>
      </c>
      <c r="M765" s="31">
        <f t="shared" si="459"/>
        <v>3724.3784961975175</v>
      </c>
      <c r="N765" s="31">
        <f t="shared" si="460"/>
        <v>0.81674967021875389</v>
      </c>
      <c r="O765" s="32">
        <f t="shared" si="461"/>
        <v>4.9004980213125231</v>
      </c>
      <c r="P765" s="33">
        <f t="shared" si="462"/>
        <v>0.51233383698253132</v>
      </c>
      <c r="Q765" s="31">
        <f t="shared" si="463"/>
        <v>4.440332829978634</v>
      </c>
      <c r="R765" s="31">
        <f t="shared" si="464"/>
        <v>0.19095512072674131</v>
      </c>
      <c r="S765" s="31">
        <f t="shared" si="465"/>
        <v>0.4601651913338905</v>
      </c>
      <c r="T765" s="31">
        <f t="shared" si="466"/>
        <v>7.1172066921294574E-2</v>
      </c>
      <c r="U765" s="31">
        <f t="shared" si="467"/>
        <v>4.228864558818668E-2</v>
      </c>
      <c r="V765" s="47">
        <f t="shared" si="480"/>
        <v>5.0735972206037089E-4</v>
      </c>
      <c r="W765" s="31">
        <f t="shared" si="468"/>
        <v>0.37271619975639469</v>
      </c>
      <c r="X765" s="34">
        <f>(S765*H765*'Propiedades físicas'!$F$5*60*24*365)/(1000000)</f>
        <v>54128.222921758999</v>
      </c>
      <c r="Y765" s="34">
        <f>(U765*H765*'Propiedades físicas'!$F$7*60*24*365)/(1000000)</f>
        <v>1555.626016299959</v>
      </c>
      <c r="Z765" s="31">
        <f t="shared" si="481"/>
        <v>389.3737161067238</v>
      </c>
      <c r="AA765" s="31">
        <f t="shared" si="482"/>
        <v>3374.6529507837618</v>
      </c>
      <c r="AB765" s="31">
        <f t="shared" si="482"/>
        <v>145.12589175232338</v>
      </c>
      <c r="AC765" s="31">
        <f t="shared" si="482"/>
        <v>349.72554541375678</v>
      </c>
      <c r="AD765" s="31">
        <f t="shared" si="482"/>
        <v>54.090770860183873</v>
      </c>
      <c r="AE765" s="31">
        <f t="shared" si="483"/>
        <v>32.139370647021877</v>
      </c>
      <c r="AF765" s="31">
        <f t="shared" si="484"/>
        <v>4345.1082455637707</v>
      </c>
      <c r="AG765" s="31">
        <f t="shared" si="485"/>
        <v>8.9611971463372186E-2</v>
      </c>
      <c r="AH765" s="31">
        <f t="shared" si="486"/>
        <v>0.77665566887296411</v>
      </c>
      <c r="AI765" s="31">
        <f t="shared" si="486"/>
        <v>3.3399833456506565E-2</v>
      </c>
      <c r="AJ765" s="31">
        <f t="shared" si="486"/>
        <v>8.0487188269893248E-2</v>
      </c>
      <c r="AK765" s="31">
        <f t="shared" si="486"/>
        <v>1.2448658998405616E-2</v>
      </c>
      <c r="AL765" s="31">
        <f t="shared" si="487"/>
        <v>7.3966789388584834E-3</v>
      </c>
      <c r="AM765" s="31">
        <f t="shared" si="488"/>
        <v>1.0000000000000002</v>
      </c>
      <c r="AN765" s="31">
        <f>(Z765*'Propiedades físicas'!$F$4)/1000</f>
        <v>342.40745846993082</v>
      </c>
      <c r="AO765" s="31">
        <f>(AA765*'Propiedades físicas'!$F$6)/1000</f>
        <v>108.12388054311172</v>
      </c>
      <c r="AP765" s="31">
        <f>(AB765*'Propiedades físicas'!$F$9)/1000</f>
        <v>89.535418916595901</v>
      </c>
      <c r="AQ765" s="31">
        <f>(AC765*'Propiedades físicas'!$F$5)/1000</f>
        <v>102.98368135798897</v>
      </c>
      <c r="AR765" s="31">
        <f>(AD765*'Propiedades físicas'!$F$8)/1000</f>
        <v>19.176260085352379</v>
      </c>
      <c r="AS765" s="31">
        <f>(AE765*'Propiedades físicas'!$F$7)/1000</f>
        <v>2.9597146428842449</v>
      </c>
      <c r="AT765" s="31">
        <f t="shared" si="489"/>
        <v>665.1864140158641</v>
      </c>
      <c r="AU765" s="31">
        <f t="shared" si="490"/>
        <v>0.51475413696853511</v>
      </c>
      <c r="AV765" s="31">
        <f t="shared" si="493"/>
        <v>0.16254673617031071</v>
      </c>
      <c r="AW765" s="31">
        <f t="shared" si="493"/>
        <v>0.13460199581656002</v>
      </c>
      <c r="AX765" s="31">
        <f t="shared" si="493"/>
        <v>0.15481927951031921</v>
      </c>
      <c r="AY765" s="31">
        <f t="shared" si="493"/>
        <v>2.8828400101531603E-2</v>
      </c>
      <c r="AZ765" s="31">
        <f t="shared" si="494"/>
        <v>4.449451432743271E-3</v>
      </c>
      <c r="BA765" s="31">
        <f t="shared" si="491"/>
        <v>0.99999999999999978</v>
      </c>
      <c r="BB765" s="34">
        <f>AU765*'Propiedades físicas'!$C$4+'Diseño reactor'!AV765*'Propiedades físicas'!$C$5+'Diseño reactor'!AW765*'Propiedades físicas'!$C$8+'Diseño reactor'!AX765*'Propiedades físicas'!$C$9+'Diseño reactor'!AY765*'Propiedades físicas'!$C$7+'Diseño reactor'!AZ765*'Propiedades físicas'!$C$6</f>
        <v>876.54168529271715</v>
      </c>
      <c r="BC765" s="45">
        <f>AU765*'Propiedades físicas'!$L$4+'Diseño reactor'!AV765*'Propiedades físicas'!$L$5+'Diseño reactor'!AW765*'Propiedades físicas'!$L$8+AX765*'Propiedades físicas'!$L$9+'Diseño reactor'!AY765*'Propiedades físicas'!$L$7+'Diseño reactor'!AZ765*'Propiedades físicas'!$L$6</f>
        <v>1.9886044752481791</v>
      </c>
      <c r="BD765" s="29">
        <f t="shared" si="470"/>
        <v>3.4928203278072805</v>
      </c>
      <c r="BE765" s="58">
        <f t="shared" si="471"/>
        <v>43.496118461497559</v>
      </c>
      <c r="BF765" s="30">
        <f>AU765*'Propiedades físicas'!$I$4+'Diseño reactor'!AV765*'Propiedades físicas'!$I$5+'Diseño reactor'!AW765*'Propiedades físicas'!$I$8+'Diseño reactor'!AX765*'Propiedades físicas'!$I$9+'Diseño reactor'!AY765*'Propiedades físicas'!$I$7+'Diseño reactor'!AZ765*'Propiedades físicas'!$I$6</f>
        <v>1.9442478604922809E-2</v>
      </c>
      <c r="BG765" s="24">
        <f>AU765*'Propiedades físicas'!$O$4+'Diseño reactor'!AV765*'Propiedades físicas'!$O$5+'Diseño reactor'!AW765*'Propiedades físicas'!$O$8+'Diseño reactor'!AX765*'Propiedades físicas'!$O$9+'Diseño reactor'!AY765*'Propiedades físicas'!$O$7+'Diseño reactor'!AZ765*'Propiedades físicas'!$O$6</f>
        <v>0.14862620174421662</v>
      </c>
      <c r="BH765" s="54">
        <f t="shared" si="472"/>
        <v>42328.720822709161</v>
      </c>
      <c r="BI765" s="34">
        <f t="shared" si="492"/>
        <v>260.13851871290893</v>
      </c>
      <c r="BJ765" s="27">
        <f t="shared" si="473"/>
        <v>4807.1020291795776</v>
      </c>
      <c r="BK765" s="34">
        <f t="shared" si="474"/>
        <v>549.58562768759759</v>
      </c>
      <c r="BL765" s="27">
        <f t="shared" si="475"/>
        <v>104.99603688561943</v>
      </c>
      <c r="BM765" s="34">
        <f t="shared" si="476"/>
        <v>1.1054421768707483</v>
      </c>
      <c r="BN765" s="45">
        <f t="shared" si="477"/>
        <v>709.65988820248765</v>
      </c>
      <c r="BO765" s="45">
        <f t="shared" si="478"/>
        <v>83.815257834604125</v>
      </c>
      <c r="BP765" s="66">
        <f t="shared" si="479"/>
        <v>6.6965800814277543</v>
      </c>
    </row>
    <row r="766" spans="8:68">
      <c r="H766" s="68">
        <v>761</v>
      </c>
      <c r="I766" s="31">
        <f>('Propiedades físicas'!$C$10*'Diseño reactor'!H766)/1000</f>
        <v>666.06165929746373</v>
      </c>
      <c r="J766" s="31">
        <f t="shared" si="457"/>
        <v>0.68462130139868926</v>
      </c>
      <c r="K766" s="31">
        <f>(I766*1000)/'Propiedades físicas'!$F$10</f>
        <v>4350.8254932553018</v>
      </c>
      <c r="L766" s="31">
        <f t="shared" si="458"/>
        <v>621.54649903647169</v>
      </c>
      <c r="M766" s="31">
        <f t="shared" si="459"/>
        <v>3729.2789942188301</v>
      </c>
      <c r="N766" s="31">
        <f t="shared" si="460"/>
        <v>0.81674967021875389</v>
      </c>
      <c r="O766" s="32">
        <f t="shared" si="461"/>
        <v>4.9004980213125231</v>
      </c>
      <c r="P766" s="33">
        <f t="shared" si="462"/>
        <v>0.51258488651072165</v>
      </c>
      <c r="Q766" s="31">
        <f t="shared" si="463"/>
        <v>4.4408754819494742</v>
      </c>
      <c r="R766" s="31">
        <f t="shared" si="464"/>
        <v>0.19089113448406012</v>
      </c>
      <c r="S766" s="31">
        <f t="shared" si="465"/>
        <v>0.45962253936304953</v>
      </c>
      <c r="T766" s="31">
        <f t="shared" si="466"/>
        <v>7.108954279292691E-2</v>
      </c>
      <c r="U766" s="31">
        <f t="shared" si="467"/>
        <v>4.2184106431045199E-2</v>
      </c>
      <c r="V766" s="47">
        <f t="shared" si="480"/>
        <v>5.0760833421450112E-4</v>
      </c>
      <c r="W766" s="31">
        <f t="shared" si="468"/>
        <v>0.37240882341166581</v>
      </c>
      <c r="X766" s="34">
        <f>(S766*H766*'Propiedades físicas'!$F$5*60*24*365)/(1000000)</f>
        <v>54135.529317590226</v>
      </c>
      <c r="Y766" s="34">
        <f>(U766*H766*'Propiedades físicas'!$F$7*60*24*365)/(1000000)</f>
        <v>1553.822265381734</v>
      </c>
      <c r="Z766" s="31">
        <f t="shared" si="481"/>
        <v>390.07709863465919</v>
      </c>
      <c r="AA766" s="31">
        <f t="shared" si="482"/>
        <v>3379.50624176355</v>
      </c>
      <c r="AB766" s="31">
        <f t="shared" si="482"/>
        <v>145.26815334236974</v>
      </c>
      <c r="AC766" s="31">
        <f t="shared" si="482"/>
        <v>349.77275245528068</v>
      </c>
      <c r="AD766" s="31">
        <f t="shared" si="482"/>
        <v>54.099142065417382</v>
      </c>
      <c r="AE766" s="31">
        <f t="shared" si="483"/>
        <v>32.102104994025396</v>
      </c>
      <c r="AF766" s="31">
        <f t="shared" si="484"/>
        <v>4350.8254932553027</v>
      </c>
      <c r="AG766" s="31">
        <f t="shared" si="485"/>
        <v>8.9655882369762005E-2</v>
      </c>
      <c r="AH766" s="31">
        <f t="shared" si="486"/>
        <v>0.77675058376910255</v>
      </c>
      <c r="AI766" s="31">
        <f t="shared" si="486"/>
        <v>3.3388641665257783E-2</v>
      </c>
      <c r="AJ766" s="31">
        <f t="shared" si="486"/>
        <v>8.0392273373754528E-2</v>
      </c>
      <c r="AK766" s="31">
        <f t="shared" si="486"/>
        <v>1.2434224757872377E-2</v>
      </c>
      <c r="AL766" s="31">
        <f t="shared" si="487"/>
        <v>7.3783940642506646E-3</v>
      </c>
      <c r="AM766" s="31">
        <f t="shared" si="488"/>
        <v>0.99999999999999989</v>
      </c>
      <c r="AN766" s="31">
        <f>(Z766*'Propiedades físicas'!$F$4)/1000</f>
        <v>343.02599899734662</v>
      </c>
      <c r="AO766" s="31">
        <f>(AA766*'Propiedades físicas'!$F$6)/1000</f>
        <v>108.27937998610413</v>
      </c>
      <c r="AP766" s="31">
        <f>(AB766*'Propiedades físicas'!$F$9)/1000</f>
        <v>89.623187204575004</v>
      </c>
      <c r="AQ766" s="31">
        <f>(AC766*'Propiedades físicas'!$F$5)/1000</f>
        <v>102.9975824155065</v>
      </c>
      <c r="AR766" s="31">
        <f>(AD766*'Propiedades físicas'!$F$8)/1000</f>
        <v>19.179227845031765</v>
      </c>
      <c r="AS766" s="31">
        <f>(AE766*'Propiedades físicas'!$F$7)/1000</f>
        <v>2.9562828488997988</v>
      </c>
      <c r="AT766" s="31">
        <f t="shared" si="489"/>
        <v>666.06165929746385</v>
      </c>
      <c r="AU766" s="31">
        <f t="shared" si="490"/>
        <v>0.51500637247181769</v>
      </c>
      <c r="AV766" s="31">
        <f t="shared" si="493"/>
        <v>0.16256660096651268</v>
      </c>
      <c r="AW766" s="31">
        <f t="shared" si="493"/>
        <v>0.13455689267433002</v>
      </c>
      <c r="AX766" s="31">
        <f t="shared" si="493"/>
        <v>0.15463670814522543</v>
      </c>
      <c r="AY766" s="31">
        <f t="shared" si="493"/>
        <v>2.8794973524314964E-2</v>
      </c>
      <c r="AZ766" s="31">
        <f t="shared" si="494"/>
        <v>4.4384522177991327E-3</v>
      </c>
      <c r="BA766" s="31">
        <f t="shared" si="491"/>
        <v>0.99999999999999989</v>
      </c>
      <c r="BB766" s="34">
        <f>AU766*'Propiedades físicas'!$C$4+'Diseño reactor'!AV766*'Propiedades físicas'!$C$5+'Diseño reactor'!AW766*'Propiedades físicas'!$C$8+'Diseño reactor'!AX766*'Propiedades físicas'!$C$9+'Diseño reactor'!AY766*'Propiedades físicas'!$C$7+'Diseño reactor'!AZ766*'Propiedades físicas'!$C$6</f>
        <v>876.53866648629969</v>
      </c>
      <c r="BC766" s="45">
        <f>AU766*'Propiedades físicas'!$L$4+'Diseño reactor'!AV766*'Propiedades físicas'!$L$5+'Diseño reactor'!AW766*'Propiedades físicas'!$L$8+AX766*'Propiedades físicas'!$L$9+'Diseño reactor'!AY766*'Propiedades físicas'!$L$7+'Diseño reactor'!AZ766*'Propiedades físicas'!$L$6</f>
        <v>1.9887985674371884</v>
      </c>
      <c r="BD766" s="29">
        <f t="shared" si="470"/>
        <v>3.4896112498503076</v>
      </c>
      <c r="BE766" s="58">
        <f t="shared" si="471"/>
        <v>43.492481270676542</v>
      </c>
      <c r="BF766" s="30">
        <f>AU766*'Propiedades físicas'!$I$4+'Diseño reactor'!AV766*'Propiedades físicas'!$I$5+'Diseño reactor'!AW766*'Propiedades físicas'!$I$8+'Diseño reactor'!AX766*'Propiedades físicas'!$I$9+'Diseño reactor'!AY766*'Propiedades físicas'!$I$7+'Diseño reactor'!AZ766*'Propiedades físicas'!$I$6</f>
        <v>1.9443837025509537E-2</v>
      </c>
      <c r="BG766" s="24">
        <f>AU766*'Propiedades físicas'!$O$4+'Diseño reactor'!AV766*'Propiedades físicas'!$O$5+'Diseño reactor'!AW766*'Propiedades físicas'!$O$8+'Diseño reactor'!AX766*'Propiedades físicas'!$O$9+'Diseño reactor'!AY766*'Propiedades físicas'!$O$7+'Diseño reactor'!AZ766*'Propiedades físicas'!$O$6</f>
        <v>0.1486341566580151</v>
      </c>
      <c r="BH766" s="54">
        <f t="shared" si="472"/>
        <v>42325.617807110983</v>
      </c>
      <c r="BI766" s="34">
        <f t="shared" si="492"/>
        <v>260.16816115012591</v>
      </c>
      <c r="BJ766" s="27">
        <f t="shared" si="473"/>
        <v>4807.0496667653078</v>
      </c>
      <c r="BK766" s="34">
        <f t="shared" si="474"/>
        <v>549.60905633296466</v>
      </c>
      <c r="BL766" s="27">
        <f t="shared" si="475"/>
        <v>104.99689196666935</v>
      </c>
      <c r="BM766" s="34">
        <f t="shared" si="476"/>
        <v>1.1054421768707483</v>
      </c>
      <c r="BN766" s="45">
        <f t="shared" si="477"/>
        <v>710.75584601013611</v>
      </c>
      <c r="BO766" s="45">
        <f t="shared" si="478"/>
        <v>83.853023819034178</v>
      </c>
      <c r="BP766" s="66">
        <f t="shared" si="479"/>
        <v>6.6965570184299938</v>
      </c>
    </row>
    <row r="767" spans="8:68">
      <c r="H767" s="68">
        <v>762</v>
      </c>
      <c r="I767" s="31">
        <f>('Propiedades físicas'!$C$10*'Diseño reactor'!H767)/1000</f>
        <v>666.93690457906348</v>
      </c>
      <c r="J767" s="31">
        <f t="shared" si="457"/>
        <v>0.68372284824724749</v>
      </c>
      <c r="K767" s="31">
        <f>(I767*1000)/'Propiedades físicas'!$F$10</f>
        <v>4356.542740946833</v>
      </c>
      <c r="L767" s="31">
        <f t="shared" si="458"/>
        <v>622.36324870669034</v>
      </c>
      <c r="M767" s="31">
        <f t="shared" si="459"/>
        <v>3734.1794922401423</v>
      </c>
      <c r="N767" s="31">
        <f t="shared" si="460"/>
        <v>0.81674967021875378</v>
      </c>
      <c r="O767" s="32">
        <f t="shared" si="461"/>
        <v>4.9004980213125231</v>
      </c>
      <c r="P767" s="33">
        <f t="shared" si="462"/>
        <v>0.51283552230266971</v>
      </c>
      <c r="Q767" s="31">
        <f t="shared" si="463"/>
        <v>4.4414169136640949</v>
      </c>
      <c r="R767" s="31">
        <f t="shared" si="464"/>
        <v>0.19082709974033005</v>
      </c>
      <c r="S767" s="31">
        <f t="shared" si="465"/>
        <v>0.45908110764842841</v>
      </c>
      <c r="T767" s="31">
        <f t="shared" si="466"/>
        <v>7.100713661916376E-2</v>
      </c>
      <c r="U767" s="31">
        <f t="shared" si="467"/>
        <v>4.2079911556590285E-2</v>
      </c>
      <c r="V767" s="47">
        <f t="shared" si="480"/>
        <v>5.0785653664924576E-4</v>
      </c>
      <c r="W767" s="31">
        <f t="shared" si="468"/>
        <v>0.37210195363125814</v>
      </c>
      <c r="X767" s="34">
        <f>(S767*H767*'Propiedades físicas'!$F$5*60*24*365)/(1000000)</f>
        <v>54142.811650996839</v>
      </c>
      <c r="Y767" s="34">
        <f>(U767*H767*'Propiedades físicas'!$F$7*60*24*365)/(1000000)</f>
        <v>1552.0210926273808</v>
      </c>
      <c r="Z767" s="31">
        <f t="shared" si="481"/>
        <v>390.78066799463431</v>
      </c>
      <c r="AA767" s="31">
        <f t="shared" si="482"/>
        <v>3384.3596882120401</v>
      </c>
      <c r="AB767" s="31">
        <f t="shared" si="482"/>
        <v>145.41025000213151</v>
      </c>
      <c r="AC767" s="31">
        <f t="shared" si="482"/>
        <v>349.81980402810245</v>
      </c>
      <c r="AD767" s="31">
        <f t="shared" si="482"/>
        <v>54.107438103802785</v>
      </c>
      <c r="AE767" s="31">
        <f t="shared" si="483"/>
        <v>32.064892606121795</v>
      </c>
      <c r="AF767" s="31">
        <f t="shared" si="484"/>
        <v>4356.542740946833</v>
      </c>
      <c r="AG767" s="31">
        <f t="shared" si="485"/>
        <v>8.9699720909820257E-2</v>
      </c>
      <c r="AH767" s="31">
        <f t="shared" si="486"/>
        <v>0.77684528523103558</v>
      </c>
      <c r="AI767" s="31">
        <f t="shared" si="486"/>
        <v>3.337744139072274E-2</v>
      </c>
      <c r="AJ767" s="31">
        <f t="shared" si="486"/>
        <v>8.0297571911821547E-2</v>
      </c>
      <c r="AK767" s="31">
        <f t="shared" si="486"/>
        <v>1.2419811148700747E-2</v>
      </c>
      <c r="AL767" s="31">
        <f t="shared" si="487"/>
        <v>7.3601694078991049E-3</v>
      </c>
      <c r="AM767" s="31">
        <f t="shared" si="488"/>
        <v>0.99999999999999989</v>
      </c>
      <c r="AN767" s="31">
        <f>(Z767*'Propiedades físicas'!$F$4)/1000</f>
        <v>343.64470382112154</v>
      </c>
      <c r="AO767" s="31">
        <f>(AA767*'Propiedades físicas'!$F$6)/1000</f>
        <v>108.43488441031377</v>
      </c>
      <c r="AP767" s="31">
        <f>(AB767*'Propiedades físicas'!$F$9)/1000</f>
        <v>89.710853738815032</v>
      </c>
      <c r="AQ767" s="31">
        <f>(AC767*'Propiedades físicas'!$F$5)/1000</f>
        <v>103.01143769215534</v>
      </c>
      <c r="AR767" s="31">
        <f>(AD767*'Propiedades físicas'!$F$8)/1000</f>
        <v>19.182168956560155</v>
      </c>
      <c r="AS767" s="31">
        <f>(AE767*'Propiedades físicas'!$F$7)/1000</f>
        <v>2.952855960097756</v>
      </c>
      <c r="AT767" s="31">
        <f t="shared" si="489"/>
        <v>666.93690457906359</v>
      </c>
      <c r="AU767" s="31">
        <f t="shared" si="490"/>
        <v>0.51525819228433978</v>
      </c>
      <c r="AV767" s="31">
        <f t="shared" si="493"/>
        <v>0.1625864210929403</v>
      </c>
      <c r="AW767" s="31">
        <f t="shared" si="493"/>
        <v>0.13451175534428692</v>
      </c>
      <c r="AX767" s="31">
        <f t="shared" si="493"/>
        <v>0.15445454732658839</v>
      </c>
      <c r="AY767" s="31">
        <f t="shared" si="493"/>
        <v>2.8761594724866751E-2</v>
      </c>
      <c r="AZ767" s="31">
        <f t="shared" si="494"/>
        <v>4.427489226977846E-3</v>
      </c>
      <c r="BA767" s="31">
        <f t="shared" si="491"/>
        <v>1</v>
      </c>
      <c r="BB767" s="34">
        <f>AU767*'Propiedades físicas'!$C$4+'Diseño reactor'!AV767*'Propiedades físicas'!$C$5+'Diseño reactor'!AW767*'Propiedades físicas'!$C$8+'Diseño reactor'!AX767*'Propiedades físicas'!$C$9+'Diseño reactor'!AY767*'Propiedades físicas'!$C$7+'Diseño reactor'!AZ767*'Propiedades físicas'!$C$6</f>
        <v>876.53565702024844</v>
      </c>
      <c r="BC767" s="45">
        <f>AU767*'Propiedades físicas'!$L$4+'Diseño reactor'!AV767*'Propiedades físicas'!$L$5+'Diseño reactor'!AW767*'Propiedades físicas'!$L$8+AX767*'Propiedades físicas'!$L$9+'Diseño reactor'!AY767*'Propiedades físicas'!$L$7+'Diseño reactor'!AZ767*'Propiedades físicas'!$L$6</f>
        <v>1.9889923254743034</v>
      </c>
      <c r="BD767" s="29">
        <f t="shared" si="470"/>
        <v>3.4864080732623082</v>
      </c>
      <c r="BE767" s="58">
        <f t="shared" si="471"/>
        <v>43.488851161452615</v>
      </c>
      <c r="BF767" s="30">
        <f>AU767*'Propiedades físicas'!$I$4+'Diseño reactor'!AV767*'Propiedades físicas'!$I$5+'Diseño reactor'!AW767*'Propiedades físicas'!$I$8+'Diseño reactor'!AX767*'Propiedades físicas'!$I$9+'Diseño reactor'!AY767*'Propiedades físicas'!$I$7+'Diseño reactor'!AZ767*'Propiedades físicas'!$I$6</f>
        <v>1.9445191367040697E-2</v>
      </c>
      <c r="BG767" s="24">
        <f>AU767*'Propiedades físicas'!$O$4+'Diseño reactor'!AV767*'Propiedades físicas'!$O$5+'Diseño reactor'!AW767*'Propiedades físicas'!$O$8+'Diseño reactor'!AX767*'Propiedades físicas'!$O$9+'Diseño reactor'!AY767*'Propiedades físicas'!$O$7+'Diseño reactor'!AZ767*'Propiedades físicas'!$O$6</f>
        <v>0.14864210073005432</v>
      </c>
      <c r="BH767" s="54">
        <f t="shared" si="472"/>
        <v>42322.524554124684</v>
      </c>
      <c r="BI767" s="34">
        <f t="shared" si="492"/>
        <v>260.19772464506786</v>
      </c>
      <c r="BJ767" s="27">
        <f t="shared" si="473"/>
        <v>4806.997519985388</v>
      </c>
      <c r="BK767" s="34">
        <f t="shared" si="474"/>
        <v>549.63246890368407</v>
      </c>
      <c r="BL767" s="27">
        <f t="shared" si="475"/>
        <v>104.99774640212794</v>
      </c>
      <c r="BM767" s="34">
        <f t="shared" si="476"/>
        <v>1.1054421768707483</v>
      </c>
      <c r="BN767" s="45">
        <f t="shared" si="477"/>
        <v>711.85202216828657</v>
      </c>
      <c r="BO767" s="45">
        <f t="shared" si="478"/>
        <v>83.890727597475887</v>
      </c>
      <c r="BP767" s="66">
        <f t="shared" si="479"/>
        <v>6.696534026790518</v>
      </c>
    </row>
    <row r="768" spans="8:68">
      <c r="H768" s="68">
        <v>763</v>
      </c>
      <c r="I768" s="31">
        <f>('Propiedades físicas'!$C$10*'Diseño reactor'!H768)/1000</f>
        <v>667.81214986066334</v>
      </c>
      <c r="J768" s="31">
        <f t="shared" si="457"/>
        <v>0.68282675014993777</v>
      </c>
      <c r="K768" s="31">
        <f>(I768*1000)/'Propiedades físicas'!$F$10</f>
        <v>4362.2599886383641</v>
      </c>
      <c r="L768" s="31">
        <f t="shared" si="458"/>
        <v>623.17999837690911</v>
      </c>
      <c r="M768" s="31">
        <f t="shared" si="459"/>
        <v>3739.0799902614549</v>
      </c>
      <c r="N768" s="31">
        <f t="shared" si="460"/>
        <v>0.81674967021875378</v>
      </c>
      <c r="O768" s="32">
        <f t="shared" si="461"/>
        <v>4.9004980213125231</v>
      </c>
      <c r="P768" s="33">
        <f t="shared" si="462"/>
        <v>0.51308574538030582</v>
      </c>
      <c r="Q768" s="31">
        <f t="shared" si="463"/>
        <v>4.4419571290822377</v>
      </c>
      <c r="R768" s="31">
        <f t="shared" si="464"/>
        <v>0.1907630169952981</v>
      </c>
      <c r="S768" s="31">
        <f t="shared" si="465"/>
        <v>0.45854089223028727</v>
      </c>
      <c r="T768" s="31">
        <f t="shared" si="466"/>
        <v>7.092484829446051E-2</v>
      </c>
      <c r="U768" s="31">
        <f t="shared" si="467"/>
        <v>4.1976059548689361E-2</v>
      </c>
      <c r="V768" s="47">
        <f t="shared" si="480"/>
        <v>5.0810433037661365E-4</v>
      </c>
      <c r="W768" s="31">
        <f t="shared" si="468"/>
        <v>0.37179558916395555</v>
      </c>
      <c r="X768" s="34">
        <f>(S768*H768*'Propiedades físicas'!$F$5*60*24*365)/(1000000)</f>
        <v>54150.070020954488</v>
      </c>
      <c r="Y768" s="34">
        <f>(U768*H768*'Propiedades físicas'!$F$7*60*24*365)/(1000000)</f>
        <v>1550.2224957299818</v>
      </c>
      <c r="Z768" s="31">
        <f t="shared" si="481"/>
        <v>391.48442372517337</v>
      </c>
      <c r="AA768" s="31">
        <f t="shared" si="482"/>
        <v>3389.2132894897472</v>
      </c>
      <c r="AB768" s="31">
        <f t="shared" si="482"/>
        <v>145.55218196741245</v>
      </c>
      <c r="AC768" s="31">
        <f t="shared" si="482"/>
        <v>349.86670077170919</v>
      </c>
      <c r="AD768" s="31">
        <f t="shared" si="482"/>
        <v>54.115659248673367</v>
      </c>
      <c r="AE768" s="31">
        <f t="shared" si="483"/>
        <v>32.027733435649985</v>
      </c>
      <c r="AF768" s="31">
        <f t="shared" si="484"/>
        <v>4362.259988638365</v>
      </c>
      <c r="AG768" s="31">
        <f t="shared" si="485"/>
        <v>8.9743487262292046E-2</v>
      </c>
      <c r="AH768" s="31">
        <f t="shared" si="486"/>
        <v>0.7769397739513586</v>
      </c>
      <c r="AI768" s="31">
        <f t="shared" si="486"/>
        <v>3.3366232720311813E-2</v>
      </c>
      <c r="AJ768" s="31">
        <f t="shared" si="486"/>
        <v>8.0203083191498756E-2</v>
      </c>
      <c r="AK768" s="31">
        <f t="shared" si="486"/>
        <v>1.240541815242998E-2</v>
      </c>
      <c r="AL768" s="31">
        <f t="shared" si="487"/>
        <v>7.3420047221089899E-3</v>
      </c>
      <c r="AM768" s="31">
        <f t="shared" si="488"/>
        <v>1.0000000000000002</v>
      </c>
      <c r="AN768" s="31">
        <f>(Z768*'Propiedades físicas'!$F$4)/1000</f>
        <v>344.26357253544296</v>
      </c>
      <c r="AO768" s="31">
        <f>(AA768*'Propiedades físicas'!$F$6)/1000</f>
        <v>108.5903937952515</v>
      </c>
      <c r="AP768" s="31">
        <f>(AB768*'Propiedades físicas'!$F$9)/1000</f>
        <v>89.798418664795093</v>
      </c>
      <c r="AQ768" s="31">
        <f>(AC768*'Propiedades físicas'!$F$5)/1000</f>
        <v>103.02524737624522</v>
      </c>
      <c r="AR768" s="31">
        <f>(AD768*'Propiedades físicas'!$F$8)/1000</f>
        <v>19.185083516839672</v>
      </c>
      <c r="AS768" s="31">
        <f>(AE768*'Propiedades físicas'!$F$7)/1000</f>
        <v>2.949433972089007</v>
      </c>
      <c r="AT768" s="31">
        <f t="shared" si="489"/>
        <v>667.81214986066345</v>
      </c>
      <c r="AU768" s="31">
        <f t="shared" si="490"/>
        <v>0.5155095974328594</v>
      </c>
      <c r="AV768" s="31">
        <f t="shared" si="493"/>
        <v>0.16260619669454723</v>
      </c>
      <c r="AW768" s="31">
        <f t="shared" si="493"/>
        <v>0.13446658417869636</v>
      </c>
      <c r="AX768" s="31">
        <f t="shared" si="493"/>
        <v>0.15427279572218183</v>
      </c>
      <c r="AY768" s="31">
        <f t="shared" si="493"/>
        <v>2.8728263660435901E-2</v>
      </c>
      <c r="AZ768" s="31">
        <f t="shared" si="494"/>
        <v>4.4165623112792955E-3</v>
      </c>
      <c r="BA768" s="31">
        <f t="shared" si="491"/>
        <v>1.0000000000000002</v>
      </c>
      <c r="BB768" s="34">
        <f>AU768*'Propiedades físicas'!$C$4+'Diseño reactor'!AV768*'Propiedades físicas'!$C$5+'Diseño reactor'!AW768*'Propiedades físicas'!$C$8+'Diseño reactor'!AX768*'Propiedades físicas'!$C$9+'Diseño reactor'!AY768*'Propiedades físicas'!$C$7+'Diseño reactor'!AZ768*'Propiedades físicas'!$C$6</f>
        <v>876.53265685787119</v>
      </c>
      <c r="BC768" s="45">
        <f>AU768*'Propiedades físicas'!$L$4+'Diseño reactor'!AV768*'Propiedades físicas'!$L$5+'Diseño reactor'!AW768*'Propiedades físicas'!$L$8+AX768*'Propiedades físicas'!$L$9+'Diseño reactor'!AY768*'Propiedades físicas'!$L$7+'Diseño reactor'!AZ768*'Propiedades físicas'!$L$6</f>
        <v>1.9891857502006987</v>
      </c>
      <c r="BD768" s="29">
        <f t="shared" si="470"/>
        <v>3.4832107817950586</v>
      </c>
      <c r="BE768" s="58">
        <f t="shared" si="471"/>
        <v>43.485228112778024</v>
      </c>
      <c r="BF768" s="30">
        <f>AU768*'Propiedades físicas'!$I$4+'Diseño reactor'!AV768*'Propiedades físicas'!$I$5+'Diseño reactor'!AW768*'Propiedades físicas'!$I$8+'Diseño reactor'!AX768*'Propiedades físicas'!$I$9+'Diseño reactor'!AY768*'Propiedades físicas'!$I$7+'Diseño reactor'!AZ768*'Propiedades físicas'!$I$6</f>
        <v>1.9446541644986656E-2</v>
      </c>
      <c r="BG768" s="24">
        <f>AU768*'Propiedades físicas'!$O$4+'Diseño reactor'!AV768*'Propiedades físicas'!$O$5+'Diseño reactor'!AW768*'Propiedades físicas'!$O$8+'Diseño reactor'!AX768*'Propiedades físicas'!$O$9+'Diseño reactor'!AY768*'Propiedades físicas'!$O$7+'Diseño reactor'!AZ768*'Propiedades físicas'!$O$6</f>
        <v>0.14865003397825832</v>
      </c>
      <c r="BH768" s="54">
        <f t="shared" si="472"/>
        <v>42319.441024326014</v>
      </c>
      <c r="BI768" s="34">
        <f t="shared" si="492"/>
        <v>260.22720947746092</v>
      </c>
      <c r="BJ768" s="27">
        <f t="shared" si="473"/>
        <v>4806.9455878997824</v>
      </c>
      <c r="BK768" s="34">
        <f t="shared" si="474"/>
        <v>549.65586536380113</v>
      </c>
      <c r="BL768" s="27">
        <f t="shared" si="475"/>
        <v>104.99860019081058</v>
      </c>
      <c r="BM768" s="34">
        <f t="shared" si="476"/>
        <v>1.1054421768707483</v>
      </c>
      <c r="BN768" s="45">
        <f t="shared" si="477"/>
        <v>712.94841611245158</v>
      </c>
      <c r="BO768" s="45">
        <f t="shared" si="478"/>
        <v>83.928369323474286</v>
      </c>
      <c r="BP768" s="66">
        <f t="shared" si="479"/>
        <v>6.6965111062290044</v>
      </c>
    </row>
    <row r="769" spans="8:68">
      <c r="H769" s="68">
        <v>764</v>
      </c>
      <c r="I769" s="31">
        <f>('Propiedades físicas'!$C$10*'Diseño reactor'!H769)/1000</f>
        <v>668.6873951422632</v>
      </c>
      <c r="J769" s="31">
        <f t="shared" si="457"/>
        <v>0.68193299785916561</v>
      </c>
      <c r="K769" s="31">
        <f>(I769*1000)/'Propiedades físicas'!$F$10</f>
        <v>4367.9772363298953</v>
      </c>
      <c r="L769" s="31">
        <f t="shared" si="458"/>
        <v>623.99674804712788</v>
      </c>
      <c r="M769" s="31">
        <f t="shared" si="459"/>
        <v>3743.9804882827671</v>
      </c>
      <c r="N769" s="31">
        <f t="shared" si="460"/>
        <v>0.81674967021875378</v>
      </c>
      <c r="O769" s="32">
        <f t="shared" si="461"/>
        <v>4.9004980213125222</v>
      </c>
      <c r="P769" s="33">
        <f t="shared" si="462"/>
        <v>0.51333555676219744</v>
      </c>
      <c r="Q769" s="31">
        <f t="shared" si="463"/>
        <v>4.442496132147034</v>
      </c>
      <c r="R769" s="31">
        <f t="shared" si="464"/>
        <v>0.19069888674581748</v>
      </c>
      <c r="S769" s="31">
        <f t="shared" si="465"/>
        <v>0.45800188916548928</v>
      </c>
      <c r="T769" s="31">
        <f t="shared" si="466"/>
        <v>7.0842677712544835E-2</v>
      </c>
      <c r="U769" s="31">
        <f t="shared" si="467"/>
        <v>4.1872548998194037E-2</v>
      </c>
      <c r="V769" s="47">
        <f t="shared" si="480"/>
        <v>5.0835171640528285E-4</v>
      </c>
      <c r="W769" s="31">
        <f t="shared" si="468"/>
        <v>0.37148972876265934</v>
      </c>
      <c r="X769" s="34">
        <f>(S769*H769*'Propiedades físicas'!$F$5*60*24*365)/(1000000)</f>
        <v>54157.304525950567</v>
      </c>
      <c r="Y769" s="34">
        <f>(U769*H769*'Propiedades físicas'!$F$7*60*24*365)/(1000000)</f>
        <v>1548.4264723667163</v>
      </c>
      <c r="Z769" s="31">
        <f t="shared" si="481"/>
        <v>392.18836536631886</v>
      </c>
      <c r="AA769" s="31">
        <f t="shared" si="482"/>
        <v>3394.067044960334</v>
      </c>
      <c r="AB769" s="31">
        <f t="shared" si="482"/>
        <v>145.69394947380454</v>
      </c>
      <c r="AC769" s="31">
        <f t="shared" si="482"/>
        <v>349.91344332243381</v>
      </c>
      <c r="AD769" s="31">
        <f t="shared" si="482"/>
        <v>54.123805772384252</v>
      </c>
      <c r="AE769" s="31">
        <f t="shared" si="483"/>
        <v>31.990627434620244</v>
      </c>
      <c r="AF769" s="31">
        <f t="shared" si="484"/>
        <v>4367.9772363298953</v>
      </c>
      <c r="AG769" s="31">
        <f t="shared" si="485"/>
        <v>8.9787181605334374E-2</v>
      </c>
      <c r="AH769" s="31">
        <f t="shared" si="486"/>
        <v>0.7770340506197625</v>
      </c>
      <c r="AI769" s="31">
        <f t="shared" si="486"/>
        <v>3.3355015740929306E-2</v>
      </c>
      <c r="AJ769" s="31">
        <f t="shared" si="486"/>
        <v>8.010880652309478E-2</v>
      </c>
      <c r="AK769" s="31">
        <f t="shared" si="486"/>
        <v>1.2391045750472063E-2</v>
      </c>
      <c r="AL769" s="31">
        <f t="shared" si="487"/>
        <v>7.3238997604071132E-3</v>
      </c>
      <c r="AM769" s="31">
        <f t="shared" si="488"/>
        <v>1.0000000000000002</v>
      </c>
      <c r="AN769" s="31">
        <f>(Z769*'Propiedades físicas'!$F$4)/1000</f>
        <v>344.88260473583347</v>
      </c>
      <c r="AO769" s="31">
        <f>(AA769*'Propiedades físicas'!$F$6)/1000</f>
        <v>108.74590812052909</v>
      </c>
      <c r="AP769" s="31">
        <f>(AB769*'Propiedades físicas'!$F$9)/1000</f>
        <v>89.885882127863709</v>
      </c>
      <c r="AQ769" s="31">
        <f>(AC769*'Propiedades físicas'!$F$5)/1000</f>
        <v>103.0390116551571</v>
      </c>
      <c r="AR769" s="31">
        <f>(AD769*'Propiedades físicas'!$F$8)/1000</f>
        <v>19.18797162242566</v>
      </c>
      <c r="AS769" s="31">
        <f>(AE769*'Propiedades físicas'!$F$7)/1000</f>
        <v>2.9460168804541782</v>
      </c>
      <c r="AT769" s="31">
        <f t="shared" si="489"/>
        <v>668.6873951422632</v>
      </c>
      <c r="AU769" s="31">
        <f t="shared" si="490"/>
        <v>0.51576058894075572</v>
      </c>
      <c r="AV769" s="31">
        <f t="shared" si="493"/>
        <v>0.16262592791567937</v>
      </c>
      <c r="AW769" s="31">
        <f t="shared" si="493"/>
        <v>0.13442137952778441</v>
      </c>
      <c r="AX769" s="31">
        <f t="shared" si="493"/>
        <v>0.15409145200536575</v>
      </c>
      <c r="AY769" s="31">
        <f t="shared" si="493"/>
        <v>2.8694980287976596E-2</v>
      </c>
      <c r="AZ769" s="31">
        <f t="shared" si="494"/>
        <v>4.4056713224382123E-3</v>
      </c>
      <c r="BA769" s="31">
        <f t="shared" si="491"/>
        <v>1.0000000000000002</v>
      </c>
      <c r="BB769" s="34">
        <f>AU769*'Propiedades físicas'!$C$4+'Diseño reactor'!AV769*'Propiedades físicas'!$C$5+'Diseño reactor'!AW769*'Propiedades físicas'!$C$8+'Diseño reactor'!AX769*'Propiedades físicas'!$C$9+'Diseño reactor'!AY769*'Propiedades físicas'!$C$7+'Diseño reactor'!AZ769*'Propiedades físicas'!$C$6</f>
        <v>876.52966596265094</v>
      </c>
      <c r="BC769" s="45">
        <f>AU769*'Propiedades físicas'!$L$4+'Diseño reactor'!AV769*'Propiedades físicas'!$L$5+'Diseño reactor'!AW769*'Propiedades físicas'!$L$8+AX769*'Propiedades físicas'!$L$9+'Diseño reactor'!AY769*'Propiedades físicas'!$L$7+'Diseño reactor'!AZ769*'Propiedades físicas'!$L$6</f>
        <v>1.9893788424547929</v>
      </c>
      <c r="BD769" s="29">
        <f t="shared" si="470"/>
        <v>3.480019359259745</v>
      </c>
      <c r="BE769" s="58">
        <f t="shared" si="471"/>
        <v>43.481612103690139</v>
      </c>
      <c r="BF769" s="30">
        <f>AU769*'Propiedades físicas'!$I$4+'Diseño reactor'!AV769*'Propiedades físicas'!$I$5+'Diseño reactor'!AW769*'Propiedades físicas'!$I$8+'Diseño reactor'!AX769*'Propiedades físicas'!$I$9+'Diseño reactor'!AY769*'Propiedades físicas'!$I$7+'Diseño reactor'!AZ769*'Propiedades físicas'!$I$6</f>
        <v>1.9447887874746318E-2</v>
      </c>
      <c r="BG769" s="24">
        <f>AU769*'Propiedades físicas'!$O$4+'Diseño reactor'!AV769*'Propiedades físicas'!$O$5+'Diseño reactor'!AW769*'Propiedades físicas'!$O$8+'Diseño reactor'!AX769*'Propiedades físicas'!$O$9+'Diseño reactor'!AY769*'Propiedades físicas'!$O$7+'Diseño reactor'!AZ769*'Propiedades físicas'!$O$6</f>
        <v>0.14865795642053201</v>
      </c>
      <c r="BH769" s="54">
        <f t="shared" si="472"/>
        <v>42316.367178487613</v>
      </c>
      <c r="BI769" s="34">
        <f t="shared" si="492"/>
        <v>260.25661592580485</v>
      </c>
      <c r="BJ769" s="27">
        <f t="shared" si="473"/>
        <v>4806.8938695732759</v>
      </c>
      <c r="BK769" s="34">
        <f t="shared" si="474"/>
        <v>549.67924567780506</v>
      </c>
      <c r="BL769" s="27">
        <f t="shared" si="475"/>
        <v>104.99945333154905</v>
      </c>
      <c r="BM769" s="34">
        <f t="shared" si="476"/>
        <v>1.1054421768707483</v>
      </c>
      <c r="BN769" s="45">
        <f t="shared" si="477"/>
        <v>714.04502728007003</v>
      </c>
      <c r="BO769" s="45">
        <f t="shared" si="478"/>
        <v>83.965949150069463</v>
      </c>
      <c r="BP769" s="66">
        <f t="shared" si="479"/>
        <v>6.6964882564664734</v>
      </c>
    </row>
    <row r="770" spans="8:68">
      <c r="H770" s="68">
        <v>765</v>
      </c>
      <c r="I770" s="31">
        <f>('Propiedades físicas'!$C$10*'Diseño reactor'!H770)/1000</f>
        <v>669.56264042386306</v>
      </c>
      <c r="J770" s="31">
        <f t="shared" si="457"/>
        <v>0.68104158217568955</v>
      </c>
      <c r="K770" s="31">
        <f>(I770*1000)/'Propiedades físicas'!$F$10</f>
        <v>4373.6944840214273</v>
      </c>
      <c r="L770" s="31">
        <f t="shared" si="458"/>
        <v>624.81349771734676</v>
      </c>
      <c r="M770" s="31">
        <f t="shared" si="459"/>
        <v>3748.8809863040806</v>
      </c>
      <c r="N770" s="31">
        <f t="shared" si="460"/>
        <v>0.81674967021875389</v>
      </c>
      <c r="O770" s="32">
        <f t="shared" si="461"/>
        <v>4.900498021312524</v>
      </c>
      <c r="P770" s="33">
        <f t="shared" si="462"/>
        <v>0.51358495746356314</v>
      </c>
      <c r="Q770" s="31">
        <f t="shared" si="463"/>
        <v>4.443033926785108</v>
      </c>
      <c r="R770" s="31">
        <f t="shared" si="464"/>
        <v>0.19063470948586472</v>
      </c>
      <c r="S770" s="31">
        <f t="shared" si="465"/>
        <v>0.45746409452741676</v>
      </c>
      <c r="T770" s="31">
        <f t="shared" si="466"/>
        <v>7.0760624766425986E-2</v>
      </c>
      <c r="U770" s="31">
        <f t="shared" si="467"/>
        <v>4.1769378502900002E-2</v>
      </c>
      <c r="V770" s="47">
        <f t="shared" si="480"/>
        <v>5.0859869574061602E-4</v>
      </c>
      <c r="W770" s="31">
        <f t="shared" si="468"/>
        <v>0.3711843711843712</v>
      </c>
      <c r="X770" s="34">
        <f>(S770*H770*'Propiedades físicas'!$F$5*60*24*365)/(1000000)</f>
        <v>54164.515263987254</v>
      </c>
      <c r="Y770" s="34">
        <f>(U770*H770*'Propiedades físicas'!$F$7*60*24*365)/(1000000)</f>
        <v>1546.6330201990602</v>
      </c>
      <c r="Z770" s="31">
        <f t="shared" si="481"/>
        <v>392.89249245962583</v>
      </c>
      <c r="AA770" s="31">
        <f t="shared" si="482"/>
        <v>3398.9209539906078</v>
      </c>
      <c r="AB770" s="31">
        <f t="shared" si="482"/>
        <v>145.83555275668652</v>
      </c>
      <c r="AC770" s="31">
        <f t="shared" si="482"/>
        <v>349.96003231347385</v>
      </c>
      <c r="AD770" s="31">
        <f t="shared" si="482"/>
        <v>54.131877946315882</v>
      </c>
      <c r="AE770" s="31">
        <f t="shared" si="483"/>
        <v>31.9535745547185</v>
      </c>
      <c r="AF770" s="31">
        <f t="shared" si="484"/>
        <v>4373.6944840214283</v>
      </c>
      <c r="AG770" s="31">
        <f t="shared" si="485"/>
        <v>8.9830804116518378E-2</v>
      </c>
      <c r="AH770" s="31">
        <f t="shared" si="486"/>
        <v>0.77712811592304976</v>
      </c>
      <c r="AI770" s="31">
        <f t="shared" si="486"/>
        <v>3.3343790538976299E-2</v>
      </c>
      <c r="AJ770" s="31">
        <f t="shared" si="486"/>
        <v>8.001474121980745E-2</v>
      </c>
      <c r="AK770" s="31">
        <f t="shared" si="486"/>
        <v>1.2376693924113304E-2</v>
      </c>
      <c r="AL770" s="31">
        <f t="shared" si="487"/>
        <v>7.3058542775348428E-3</v>
      </c>
      <c r="AM770" s="31">
        <f t="shared" si="488"/>
        <v>1</v>
      </c>
      <c r="AN770" s="31">
        <f>(Z770*'Propiedades físicas'!$F$4)/1000</f>
        <v>345.50180001914578</v>
      </c>
      <c r="AO770" s="31">
        <f>(AA770*'Propiedades físicas'!$F$6)/1000</f>
        <v>108.90142736585906</v>
      </c>
      <c r="AP770" s="31">
        <f>(AB770*'Propiedades físicas'!$F$9)/1000</f>
        <v>89.973244273237739</v>
      </c>
      <c r="AQ770" s="31">
        <f>(AC770*'Propiedades físicas'!$F$5)/1000</f>
        <v>103.05273071534864</v>
      </c>
      <c r="AR770" s="31">
        <f>(AD770*'Propiedades físicas'!$F$8)/1000</f>
        <v>19.190833369527901</v>
      </c>
      <c r="AS770" s="31">
        <f>(AE770*'Propiedades físicas'!$F$7)/1000</f>
        <v>2.9426046807440267</v>
      </c>
      <c r="AT770" s="31">
        <f t="shared" si="489"/>
        <v>669.56264042386306</v>
      </c>
      <c r="AU770" s="31">
        <f t="shared" si="490"/>
        <v>0.51601116782804324</v>
      </c>
      <c r="AV770" s="31">
        <f t="shared" si="493"/>
        <v>0.16264561490007806</v>
      </c>
      <c r="AW770" s="31">
        <f t="shared" si="493"/>
        <v>0.13437614173974918</v>
      </c>
      <c r="AX770" s="31">
        <f t="shared" si="493"/>
        <v>0.15391051485505772</v>
      </c>
      <c r="AY770" s="31">
        <f t="shared" si="493"/>
        <v>2.8661744564151975E-2</v>
      </c>
      <c r="AZ770" s="31">
        <f t="shared" si="494"/>
        <v>4.39481611291996E-3</v>
      </c>
      <c r="BA770" s="31">
        <f t="shared" si="491"/>
        <v>1.0000000000000002</v>
      </c>
      <c r="BB770" s="34">
        <f>AU770*'Propiedades físicas'!$C$4+'Diseño reactor'!AV770*'Propiedades físicas'!$C$5+'Diseño reactor'!AW770*'Propiedades físicas'!$C$8+'Diseño reactor'!AX770*'Propiedades físicas'!$C$9+'Diseño reactor'!AY770*'Propiedades físicas'!$C$7+'Diseño reactor'!AZ770*'Propiedades físicas'!$C$6</f>
        <v>876.5266842982445</v>
      </c>
      <c r="BC770" s="45">
        <f>AU770*'Propiedades físicas'!$L$4+'Diseño reactor'!AV770*'Propiedades físicas'!$L$5+'Diseño reactor'!AW770*'Propiedades físicas'!$L$8+AX770*'Propiedades físicas'!$L$9+'Diseño reactor'!AY770*'Propiedades físicas'!$L$7+'Diseño reactor'!AZ770*'Propiedades físicas'!$L$6</f>
        <v>1.9895716030722599</v>
      </c>
      <c r="BD770" s="29">
        <f t="shared" si="470"/>
        <v>3.476833789526709</v>
      </c>
      <c r="BE770" s="58">
        <f t="shared" si="471"/>
        <v>43.478003113311033</v>
      </c>
      <c r="BF770" s="30">
        <f>AU770*'Propiedades físicas'!$I$4+'Diseño reactor'!AV770*'Propiedades físicas'!$I$5+'Diseño reactor'!AW770*'Propiedades físicas'!$I$8+'Diseño reactor'!AX770*'Propiedades físicas'!$I$9+'Diseño reactor'!AY770*'Propiedades físicas'!$I$7+'Diseño reactor'!AZ770*'Propiedades físicas'!$I$6</f>
        <v>1.9449230071647543E-2</v>
      </c>
      <c r="BG770" s="24">
        <f>AU770*'Propiedades físicas'!$O$4+'Diseño reactor'!AV770*'Propiedades físicas'!$O$5+'Diseño reactor'!AW770*'Propiedades físicas'!$O$8+'Diseño reactor'!AX770*'Propiedades físicas'!$O$9+'Diseño reactor'!AY770*'Propiedades físicas'!$O$7+'Diseño reactor'!AZ770*'Propiedades físicas'!$O$6</f>
        <v>0.14866586807476095</v>
      </c>
      <c r="BH770" s="54">
        <f t="shared" si="472"/>
        <v>42313.302977577856</v>
      </c>
      <c r="BI770" s="34">
        <f t="shared" si="492"/>
        <v>260.28594426738078</v>
      </c>
      <c r="BJ770" s="27">
        <f t="shared" si="473"/>
        <v>4806.8423640754081</v>
      </c>
      <c r="BK770" s="34">
        <f t="shared" si="474"/>
        <v>549.70260981062052</v>
      </c>
      <c r="BL770" s="27">
        <f t="shared" si="475"/>
        <v>105.0003058231913</v>
      </c>
      <c r="BM770" s="34">
        <f t="shared" si="476"/>
        <v>1.1054421768707483</v>
      </c>
      <c r="BN770" s="45">
        <f t="shared" si="477"/>
        <v>715.14185511050187</v>
      </c>
      <c r="BO770" s="45">
        <f t="shared" si="478"/>
        <v>84.0034672297989</v>
      </c>
      <c r="BP770" s="66">
        <f t="shared" si="479"/>
        <v>6.6964654772252707</v>
      </c>
    </row>
    <row r="771" spans="8:68">
      <c r="H771" s="68">
        <v>766</v>
      </c>
      <c r="I771" s="31">
        <f>('Propiedades físicas'!$C$10*'Diseño reactor'!H771)/1000</f>
        <v>670.43788570546292</v>
      </c>
      <c r="J771" s="31">
        <f t="shared" si="457"/>
        <v>0.68015249394830612</v>
      </c>
      <c r="K771" s="31">
        <f>(I771*1000)/'Propiedades físicas'!$F$10</f>
        <v>4379.4117317129585</v>
      </c>
      <c r="L771" s="31">
        <f t="shared" si="458"/>
        <v>625.63024738756542</v>
      </c>
      <c r="M771" s="31">
        <f t="shared" si="459"/>
        <v>3753.7814843253927</v>
      </c>
      <c r="N771" s="31">
        <f t="shared" si="460"/>
        <v>0.81674967021875378</v>
      </c>
      <c r="O771" s="32">
        <f t="shared" si="461"/>
        <v>4.9004980213125231</v>
      </c>
      <c r="P771" s="33">
        <f t="shared" si="462"/>
        <v>0.51383394849628605</v>
      </c>
      <c r="Q771" s="31">
        <f t="shared" si="463"/>
        <v>4.4435705169066377</v>
      </c>
      <c r="R771" s="31">
        <f t="shared" si="464"/>
        <v>0.19057048570655657</v>
      </c>
      <c r="S771" s="31">
        <f t="shared" si="465"/>
        <v>0.45692750440588609</v>
      </c>
      <c r="T771" s="31">
        <f t="shared" si="466"/>
        <v>7.0678689348404128E-2</v>
      </c>
      <c r="U771" s="31">
        <f t="shared" si="467"/>
        <v>4.1666546667507069E-2</v>
      </c>
      <c r="V771" s="47">
        <f t="shared" si="480"/>
        <v>5.0884526938467164E-4</v>
      </c>
      <c r="W771" s="31">
        <f t="shared" si="468"/>
        <v>0.37087951519017626</v>
      </c>
      <c r="X771" s="34">
        <f>(S771*H771*'Propiedades físicas'!$F$5*60*24*365)/(1000000)</f>
        <v>54171.7023325841</v>
      </c>
      <c r="Y771" s="34">
        <f>(U771*H771*'Propiedades físicas'!$F$7*60*24*365)/(1000000)</f>
        <v>1544.8421368729917</v>
      </c>
      <c r="Z771" s="31">
        <f t="shared" si="481"/>
        <v>393.59680454815509</v>
      </c>
      <c r="AA771" s="31">
        <f t="shared" si="482"/>
        <v>3403.7750159504844</v>
      </c>
      <c r="AB771" s="31">
        <f t="shared" si="482"/>
        <v>145.97699205122234</v>
      </c>
      <c r="AC771" s="31">
        <f t="shared" si="482"/>
        <v>350.00646837490876</v>
      </c>
      <c r="AD771" s="31">
        <f t="shared" si="482"/>
        <v>54.13987604087756</v>
      </c>
      <c r="AE771" s="31">
        <f t="shared" si="483"/>
        <v>31.916574747310413</v>
      </c>
      <c r="AF771" s="31">
        <f t="shared" si="484"/>
        <v>4379.4117317129585</v>
      </c>
      <c r="AG771" s="31">
        <f t="shared" si="485"/>
        <v>8.9874354972831944E-2</v>
      </c>
      <c r="AH771" s="31">
        <f t="shared" si="486"/>
        <v>0.77722197054514797</v>
      </c>
      <c r="AI771" s="31">
        <f t="shared" si="486"/>
        <v>3.3332557200353725E-2</v>
      </c>
      <c r="AJ771" s="31">
        <f t="shared" si="486"/>
        <v>7.9920886597709226E-2</v>
      </c>
      <c r="AK771" s="31">
        <f t="shared" si="486"/>
        <v>1.2362362654516009E-2</v>
      </c>
      <c r="AL771" s="31">
        <f t="shared" si="487"/>
        <v>7.287868029441159E-3</v>
      </c>
      <c r="AM771" s="31">
        <f t="shared" si="488"/>
        <v>1</v>
      </c>
      <c r="AN771" s="31">
        <f>(Z771*'Propiedades físicas'!$F$4)/1000</f>
        <v>346.1211579835566</v>
      </c>
      <c r="AO771" s="31">
        <f>(AA771*'Propiedades físicas'!$F$6)/1000</f>
        <v>109.05695151105351</v>
      </c>
      <c r="AP771" s="31">
        <f>(AB771*'Propiedades físicas'!$F$9)/1000</f>
        <v>90.060505246001611</v>
      </c>
      <c r="AQ771" s="31">
        <f>(AC771*'Propiedades físicas'!$F$5)/1000</f>
        <v>103.06640474235938</v>
      </c>
      <c r="AR771" s="31">
        <f>(AD771*'Propiedades físicas'!$F$8)/1000</f>
        <v>19.193668854011907</v>
      </c>
      <c r="AS771" s="31">
        <f>(AE771*'Propiedades físicas'!$F$7)/1000</f>
        <v>2.9391973684798161</v>
      </c>
      <c r="AT771" s="31">
        <f t="shared" si="489"/>
        <v>670.4378857054628</v>
      </c>
      <c r="AU771" s="31">
        <f t="shared" si="490"/>
        <v>0.51626133511138539</v>
      </c>
      <c r="AV771" s="31">
        <f t="shared" si="493"/>
        <v>0.16266525779088278</v>
      </c>
      <c r="AW771" s="31">
        <f t="shared" si="493"/>
        <v>0.13433087116077305</v>
      </c>
      <c r="AX771" s="31">
        <f t="shared" si="493"/>
        <v>0.15372998295570453</v>
      </c>
      <c r="AY771" s="31">
        <f t="shared" si="493"/>
        <v>2.8628556445337999E-2</v>
      </c>
      <c r="AZ771" s="31">
        <f t="shared" si="494"/>
        <v>4.3839965359163281E-3</v>
      </c>
      <c r="BA771" s="31">
        <f t="shared" si="491"/>
        <v>1</v>
      </c>
      <c r="BB771" s="34">
        <f>AU771*'Propiedades físicas'!$C$4+'Diseño reactor'!AV771*'Propiedades físicas'!$C$5+'Diseño reactor'!AW771*'Propiedades físicas'!$C$8+'Diseño reactor'!AX771*'Propiedades físicas'!$C$9+'Diseño reactor'!AY771*'Propiedades físicas'!$C$7+'Diseño reactor'!AZ771*'Propiedades físicas'!$C$6</f>
        <v>876.52371182848196</v>
      </c>
      <c r="BC771" s="45">
        <f>AU771*'Propiedades físicas'!$L$4+'Diseño reactor'!AV771*'Propiedades físicas'!$L$5+'Diseño reactor'!AW771*'Propiedades físicas'!$L$8+AX771*'Propiedades físicas'!$L$9+'Diseño reactor'!AY771*'Propiedades físicas'!$L$7+'Diseño reactor'!AZ771*'Propiedades físicas'!$L$6</f>
        <v>1.9897640328860386</v>
      </c>
      <c r="BD771" s="29">
        <f t="shared" si="470"/>
        <v>3.4736540565251599</v>
      </c>
      <c r="BE771" s="58">
        <f t="shared" si="471"/>
        <v>43.474401120847006</v>
      </c>
      <c r="BF771" s="30">
        <f>AU771*'Propiedades físicas'!$I$4+'Diseño reactor'!AV771*'Propiedades físicas'!$I$5+'Diseño reactor'!AW771*'Propiedades físicas'!$I$8+'Diseño reactor'!AX771*'Propiedades físicas'!$I$9+'Diseño reactor'!AY771*'Propiedades físicas'!$I$7+'Diseño reactor'!AZ771*'Propiedades físicas'!$I$6</f>
        <v>1.945056825094749E-2</v>
      </c>
      <c r="BG771" s="24">
        <f>AU771*'Propiedades físicas'!$O$4+'Diseño reactor'!AV771*'Propiedades físicas'!$O$5+'Diseño reactor'!AW771*'Propiedades físicas'!$O$8+'Diseño reactor'!AX771*'Propiedades físicas'!$O$9+'Diseño reactor'!AY771*'Propiedades físicas'!$O$7+'Diseño reactor'!AZ771*'Propiedades físicas'!$O$6</f>
        <v>0.14867376895881121</v>
      </c>
      <c r="BH771" s="54">
        <f t="shared" si="472"/>
        <v>42310.248382759695</v>
      </c>
      <c r="BI771" s="34">
        <f t="shared" si="492"/>
        <v>260.31519477825628</v>
      </c>
      <c r="BJ771" s="27">
        <f t="shared" si="473"/>
        <v>4806.7910704804763</v>
      </c>
      <c r="BK771" s="34">
        <f t="shared" si="474"/>
        <v>549.7259577276086</v>
      </c>
      <c r="BL771" s="27">
        <f t="shared" si="475"/>
        <v>105.00115766460148</v>
      </c>
      <c r="BM771" s="34">
        <f t="shared" si="476"/>
        <v>1.1054421768707483</v>
      </c>
      <c r="BN771" s="45">
        <f t="shared" si="477"/>
        <v>716.23889904501709</v>
      </c>
      <c r="BO771" s="45">
        <f t="shared" si="478"/>
        <v>84.040923714699161</v>
      </c>
      <c r="BP771" s="66">
        <f t="shared" si="479"/>
        <v>6.6964427682290655</v>
      </c>
    </row>
    <row r="772" spans="8:68">
      <c r="H772" s="68">
        <v>767</v>
      </c>
      <c r="I772" s="31">
        <f>('Propiedades físicas'!$C$10*'Diseño reactor'!H772)/1000</f>
        <v>671.31313098706266</v>
      </c>
      <c r="J772" s="31">
        <f t="shared" si="457"/>
        <v>0.67926572407353658</v>
      </c>
      <c r="K772" s="31">
        <f>(I772*1000)/'Propiedades físicas'!$F$10</f>
        <v>4385.1289794044897</v>
      </c>
      <c r="L772" s="31">
        <f t="shared" si="458"/>
        <v>626.44699705778419</v>
      </c>
      <c r="M772" s="31">
        <f t="shared" si="459"/>
        <v>3758.6819823467054</v>
      </c>
      <c r="N772" s="31">
        <f t="shared" si="460"/>
        <v>0.81674967021875378</v>
      </c>
      <c r="O772" s="32">
        <f t="shared" si="461"/>
        <v>4.9004980213125231</v>
      </c>
      <c r="P772" s="33">
        <f t="shared" si="462"/>
        <v>0.51408253086892797</v>
      </c>
      <c r="Q772" s="31">
        <f t="shared" si="463"/>
        <v>4.4441059064054604</v>
      </c>
      <c r="R772" s="31">
        <f t="shared" si="464"/>
        <v>0.19050621589616681</v>
      </c>
      <c r="S772" s="31">
        <f t="shared" si="465"/>
        <v>0.45639211490706433</v>
      </c>
      <c r="T772" s="31">
        <f t="shared" si="466"/>
        <v>7.0596871350079374E-2</v>
      </c>
      <c r="U772" s="31">
        <f t="shared" si="467"/>
        <v>4.1564052103579593E-2</v>
      </c>
      <c r="V772" s="47">
        <f t="shared" si="480"/>
        <v>5.0909143833622E-4</v>
      </c>
      <c r="W772" s="31">
        <f t="shared" si="468"/>
        <v>0.37057515954522641</v>
      </c>
      <c r="X772" s="34">
        <f>(S772*H772*'Propiedades físicas'!$F$5*60*24*365)/(1000000)</f>
        <v>54178.865828780916</v>
      </c>
      <c r="Y772" s="34">
        <f>(U772*H772*'Propiedades físicas'!$F$7*60*24*365)/(1000000)</f>
        <v>1543.0538200191852</v>
      </c>
      <c r="Z772" s="31">
        <f t="shared" si="481"/>
        <v>394.30130117646775</v>
      </c>
      <c r="AA772" s="31">
        <f t="shared" si="482"/>
        <v>3408.6292302129882</v>
      </c>
      <c r="AB772" s="31">
        <f t="shared" si="482"/>
        <v>146.11826759235996</v>
      </c>
      <c r="AC772" s="31">
        <f t="shared" si="482"/>
        <v>350.05275213371834</v>
      </c>
      <c r="AD772" s="31">
        <f t="shared" si="482"/>
        <v>54.147800325510879</v>
      </c>
      <c r="AE772" s="31">
        <f t="shared" si="483"/>
        <v>31.879627963445547</v>
      </c>
      <c r="AF772" s="31">
        <f t="shared" si="484"/>
        <v>4385.1289794044906</v>
      </c>
      <c r="AG772" s="31">
        <f t="shared" si="485"/>
        <v>8.9917834350681902E-2</v>
      </c>
      <c r="AH772" s="31">
        <f t="shared" si="486"/>
        <v>0.77731561516712488</v>
      </c>
      <c r="AI772" s="31">
        <f t="shared" si="486"/>
        <v>3.3321315810465192E-2</v>
      </c>
      <c r="AJ772" s="31">
        <f t="shared" si="486"/>
        <v>7.9827241975732308E-2</v>
      </c>
      <c r="AK772" s="31">
        <f t="shared" si="486"/>
        <v>1.2348051922720015E-2</v>
      </c>
      <c r="AL772" s="31">
        <f t="shared" si="487"/>
        <v>7.269940773275696E-3</v>
      </c>
      <c r="AM772" s="31">
        <f t="shared" si="488"/>
        <v>1</v>
      </c>
      <c r="AN772" s="31">
        <f>(Z772*'Propiedades físicas'!$F$4)/1000</f>
        <v>346.74067822856222</v>
      </c>
      <c r="AO772" s="31">
        <f>(AA772*'Propiedades físicas'!$F$6)/1000</f>
        <v>109.21248053602415</v>
      </c>
      <c r="AP772" s="31">
        <f>(AB772*'Propiedades físicas'!$F$9)/1000</f>
        <v>90.147665191106469</v>
      </c>
      <c r="AQ772" s="31">
        <f>(AC772*'Propiedades físicas'!$F$5)/1000</f>
        <v>103.08003392081605</v>
      </c>
      <c r="AR772" s="31">
        <f>(AD772*'Propiedades físicas'!$F$8)/1000</f>
        <v>19.196478171400113</v>
      </c>
      <c r="AS772" s="31">
        <f>(AE772*'Propiedades físicas'!$F$7)/1000</f>
        <v>2.9357949391537006</v>
      </c>
      <c r="AT772" s="31">
        <f t="shared" si="489"/>
        <v>671.31313098706266</v>
      </c>
      <c r="AU772" s="31">
        <f t="shared" si="490"/>
        <v>0.51651109180410848</v>
      </c>
      <c r="AV772" s="31">
        <f t="shared" si="493"/>
        <v>0.16268485673063476</v>
      </c>
      <c r="AW772" s="31">
        <f t="shared" si="493"/>
        <v>0.13428556813503439</v>
      </c>
      <c r="AX772" s="31">
        <f t="shared" si="493"/>
        <v>0.15354985499725399</v>
      </c>
      <c r="AY772" s="31">
        <f t="shared" si="493"/>
        <v>2.8595415887627054E-2</v>
      </c>
      <c r="AZ772" s="31">
        <f t="shared" si="494"/>
        <v>4.3732124453413649E-3</v>
      </c>
      <c r="BA772" s="31">
        <f t="shared" si="491"/>
        <v>1</v>
      </c>
      <c r="BB772" s="34">
        <f>AU772*'Propiedades físicas'!$C$4+'Diseño reactor'!AV772*'Propiedades físicas'!$C$5+'Diseño reactor'!AW772*'Propiedades físicas'!$C$8+'Diseño reactor'!AX772*'Propiedades físicas'!$C$9+'Diseño reactor'!AY772*'Propiedades físicas'!$C$7+'Diseño reactor'!AZ772*'Propiedades físicas'!$C$6</f>
        <v>876.52074851736472</v>
      </c>
      <c r="BC772" s="45">
        <f>AU772*'Propiedades físicas'!$L$4+'Diseño reactor'!AV772*'Propiedades físicas'!$L$5+'Diseño reactor'!AW772*'Propiedades físicas'!$L$8+AX772*'Propiedades físicas'!$L$9+'Diseño reactor'!AY772*'Propiedades físicas'!$L$7+'Diseño reactor'!AZ772*'Propiedades físicas'!$L$6</f>
        <v>1.9899561327263451</v>
      </c>
      <c r="BD772" s="29">
        <f t="shared" si="470"/>
        <v>3.4704801442429263</v>
      </c>
      <c r="BE772" s="58">
        <f t="shared" si="471"/>
        <v>43.470806105588196</v>
      </c>
      <c r="BF772" s="30">
        <f>AU772*'Propiedades físicas'!$I$4+'Diseño reactor'!AV772*'Propiedades físicas'!$I$5+'Diseño reactor'!AW772*'Propiedades físicas'!$I$8+'Diseño reactor'!AX772*'Propiedades físicas'!$I$9+'Diseño reactor'!AY772*'Propiedades físicas'!$I$7+'Diseño reactor'!AZ772*'Propiedades físicas'!$I$6</f>
        <v>1.9451902427833068E-2</v>
      </c>
      <c r="BG772" s="24">
        <f>AU772*'Propiedades físicas'!$O$4+'Diseño reactor'!AV772*'Propiedades físicas'!$O$5+'Diseño reactor'!AW772*'Propiedades físicas'!$O$8+'Diseño reactor'!AX772*'Propiedades físicas'!$O$9+'Diseño reactor'!AY772*'Propiedades físicas'!$O$7+'Diseño reactor'!AZ772*'Propiedades físicas'!$O$6</f>
        <v>0.14868165909052952</v>
      </c>
      <c r="BH772" s="54">
        <f t="shared" si="472"/>
        <v>42307.203355389371</v>
      </c>
      <c r="BI772" s="34">
        <f t="shared" si="492"/>
        <v>260.34436773329276</v>
      </c>
      <c r="BJ772" s="27">
        <f t="shared" si="473"/>
        <v>4806.7399878674969</v>
      </c>
      <c r="BK772" s="34">
        <f t="shared" si="474"/>
        <v>549.74928939456242</v>
      </c>
      <c r="BL772" s="27">
        <f t="shared" si="475"/>
        <v>105.00200885465964</v>
      </c>
      <c r="BM772" s="34">
        <f t="shared" si="476"/>
        <v>1.1054421768707483</v>
      </c>
      <c r="BN772" s="45">
        <f t="shared" si="477"/>
        <v>717.33615852679009</v>
      </c>
      <c r="BO772" s="45">
        <f t="shared" si="478"/>
        <v>84.078318756308263</v>
      </c>
      <c r="BP772" s="66">
        <f t="shared" si="479"/>
        <v>6.6964201292028385</v>
      </c>
    </row>
    <row r="773" spans="8:68">
      <c r="H773" s="68">
        <v>768</v>
      </c>
      <c r="I773" s="31">
        <f>('Propiedades físicas'!$C$10*'Diseño reactor'!H773)/1000</f>
        <v>672.18837626866252</v>
      </c>
      <c r="J773" s="31">
        <f t="shared" si="457"/>
        <v>0.6783812634953158</v>
      </c>
      <c r="K773" s="31">
        <f>(I773*1000)/'Propiedades físicas'!$F$10</f>
        <v>4390.8462270960208</v>
      </c>
      <c r="L773" s="31">
        <f t="shared" si="458"/>
        <v>627.26374672800296</v>
      </c>
      <c r="M773" s="31">
        <f t="shared" si="459"/>
        <v>3763.5824803680175</v>
      </c>
      <c r="N773" s="31">
        <f t="shared" si="460"/>
        <v>0.81674967021875389</v>
      </c>
      <c r="O773" s="32">
        <f t="shared" si="461"/>
        <v>4.9004980213125231</v>
      </c>
      <c r="P773" s="33">
        <f t="shared" si="462"/>
        <v>0.51433070558674299</v>
      </c>
      <c r="Q773" s="31">
        <f t="shared" si="463"/>
        <v>4.4446400991591384</v>
      </c>
      <c r="R773" s="31">
        <f t="shared" si="464"/>
        <v>0.1904419005401429</v>
      </c>
      <c r="S773" s="31">
        <f t="shared" si="465"/>
        <v>0.45585792215338605</v>
      </c>
      <c r="T773" s="31">
        <f t="shared" si="466"/>
        <v>7.051517066236089E-2</v>
      </c>
      <c r="U773" s="31">
        <f t="shared" si="467"/>
        <v>4.1461893429507117E-2</v>
      </c>
      <c r="V773" s="47">
        <f t="shared" si="480"/>
        <v>5.0933720359075515E-4</v>
      </c>
      <c r="W773" s="31">
        <f t="shared" si="468"/>
        <v>0.37027130301872374</v>
      </c>
      <c r="X773" s="34">
        <f>(S773*H773*'Propiedades físicas'!$F$5*60*24*365)/(1000000)</f>
        <v>54186.005849140529</v>
      </c>
      <c r="Y773" s="34">
        <f>(U773*H773*'Propiedades físicas'!$F$7*60*24*365)/(1000000)</f>
        <v>1541.2680672532163</v>
      </c>
      <c r="Z773" s="31">
        <f t="shared" si="481"/>
        <v>395.00598189061861</v>
      </c>
      <c r="AA773" s="31">
        <f t="shared" si="482"/>
        <v>3413.4835961542185</v>
      </c>
      <c r="AB773" s="31">
        <f t="shared" si="482"/>
        <v>146.25937961482975</v>
      </c>
      <c r="AC773" s="31">
        <f t="shared" si="482"/>
        <v>350.09888421380049</v>
      </c>
      <c r="AD773" s="31">
        <f t="shared" si="482"/>
        <v>54.15565106869316</v>
      </c>
      <c r="AE773" s="31">
        <f t="shared" si="483"/>
        <v>31.842734153861464</v>
      </c>
      <c r="AF773" s="31">
        <f t="shared" si="484"/>
        <v>4390.8462270960226</v>
      </c>
      <c r="AG773" s="31">
        <f t="shared" si="485"/>
        <v>8.9961242425896579E-2</v>
      </c>
      <c r="AH773" s="31">
        <f t="shared" si="486"/>
        <v>0.77740905046720277</v>
      </c>
      <c r="AI773" s="31">
        <f t="shared" si="486"/>
        <v>3.3310066454220015E-2</v>
      </c>
      <c r="AJ773" s="31">
        <f t="shared" si="486"/>
        <v>7.9733806675654328E-2</v>
      </c>
      <c r="AK773" s="31">
        <f t="shared" si="486"/>
        <v>1.2333761709644321E-2</v>
      </c>
      <c r="AL773" s="31">
        <f t="shared" si="487"/>
        <v>7.2520722673818884E-3</v>
      </c>
      <c r="AM773" s="31">
        <f t="shared" si="488"/>
        <v>0.99999999999999978</v>
      </c>
      <c r="AN773" s="31">
        <f>(Z773*'Propiedades físicas'!$F$4)/1000</f>
        <v>347.36036035497222</v>
      </c>
      <c r="AO773" s="31">
        <f>(AA773*'Propiedades físicas'!$F$6)/1000</f>
        <v>109.36801442078115</v>
      </c>
      <c r="AP773" s="31">
        <f>(AB773*'Propiedades físicas'!$F$9)/1000</f>
        <v>90.234724253369208</v>
      </c>
      <c r="AQ773" s="31">
        <f>(AC773*'Propiedades físicas'!$F$5)/1000</f>
        <v>103.09361843443784</v>
      </c>
      <c r="AR773" s="31">
        <f>(AD773*'Propiedades físicas'!$F$8)/1000</f>
        <v>19.199261416873092</v>
      </c>
      <c r="AS773" s="31">
        <f>(AE773*'Propiedades físicas'!$F$7)/1000</f>
        <v>2.9323973882291026</v>
      </c>
      <c r="AT773" s="31">
        <f t="shared" si="489"/>
        <v>672.18837626866264</v>
      </c>
      <c r="AU773" s="31">
        <f t="shared" si="490"/>
        <v>0.51676043891621537</v>
      </c>
      <c r="AV773" s="31">
        <f t="shared" si="493"/>
        <v>0.16270441186127943</v>
      </c>
      <c r="AW773" s="31">
        <f t="shared" si="493"/>
        <v>0.13424023300471932</v>
      </c>
      <c r="AX773" s="31">
        <f t="shared" si="493"/>
        <v>0.153370129675127</v>
      </c>
      <c r="AY773" s="31">
        <f t="shared" si="493"/>
        <v>2.8562322846831651E-2</v>
      </c>
      <c r="AZ773" s="31">
        <f t="shared" si="494"/>
        <v>4.3624636958272418E-3</v>
      </c>
      <c r="BA773" s="31">
        <f t="shared" si="491"/>
        <v>1</v>
      </c>
      <c r="BB773" s="34">
        <f>AU773*'Propiedades físicas'!$C$4+'Diseño reactor'!AV773*'Propiedades físicas'!$C$5+'Diseño reactor'!AW773*'Propiedades físicas'!$C$8+'Diseño reactor'!AX773*'Propiedades físicas'!$C$9+'Diseño reactor'!AY773*'Propiedades físicas'!$C$7+'Diseño reactor'!AZ773*'Propiedades físicas'!$C$6</f>
        <v>876.51779432906608</v>
      </c>
      <c r="BC773" s="45">
        <f>AU773*'Propiedades físicas'!$L$4+'Diseño reactor'!AV773*'Propiedades físicas'!$L$5+'Diseño reactor'!AW773*'Propiedades físicas'!$L$8+AX773*'Propiedades físicas'!$L$9+'Diseño reactor'!AY773*'Propiedades físicas'!$L$7+'Diseño reactor'!AZ773*'Propiedades físicas'!$L$6</f>
        <v>1.9901479034206833</v>
      </c>
      <c r="BD773" s="29">
        <f t="shared" si="470"/>
        <v>3.4673120367261743</v>
      </c>
      <c r="BE773" s="58">
        <f t="shared" si="471"/>
        <v>43.467218046908108</v>
      </c>
      <c r="BF773" s="30">
        <f>AU773*'Propiedades físicas'!$I$4+'Diseño reactor'!AV773*'Propiedades físicas'!$I$5+'Diseño reactor'!AW773*'Propiedades físicas'!$I$8+'Diseño reactor'!AX773*'Propiedades físicas'!$I$9+'Diseño reactor'!AY773*'Propiedades físicas'!$I$7+'Diseño reactor'!AZ773*'Propiedades físicas'!$I$6</f>
        <v>1.945323261742125E-2</v>
      </c>
      <c r="BG773" s="24">
        <f>AU773*'Propiedades físicas'!$O$4+'Diseño reactor'!AV773*'Propiedades físicas'!$O$5+'Diseño reactor'!AW773*'Propiedades físicas'!$O$8+'Diseño reactor'!AX773*'Propiedades físicas'!$O$9+'Diseño reactor'!AY773*'Propiedades físicas'!$O$7+'Diseño reactor'!AZ773*'Propiedades físicas'!$O$6</f>
        <v>0.1486895384877428</v>
      </c>
      <c r="BH773" s="54">
        <f t="shared" si="472"/>
        <v>42304.16785701544</v>
      </c>
      <c r="BI773" s="34">
        <f t="shared" si="492"/>
        <v>260.37346340615079</v>
      </c>
      <c r="BJ773" s="27">
        <f t="shared" si="473"/>
        <v>4806.6891153201768</v>
      </c>
      <c r="BK773" s="34">
        <f t="shared" si="474"/>
        <v>549.7726047777029</v>
      </c>
      <c r="BL773" s="27">
        <f t="shared" si="475"/>
        <v>105.00285939226175</v>
      </c>
      <c r="BM773" s="34">
        <f t="shared" si="476"/>
        <v>1.1054421768707483</v>
      </c>
      <c r="BN773" s="45">
        <f t="shared" si="477"/>
        <v>718.43363300089106</v>
      </c>
      <c r="BO773" s="45">
        <f t="shared" si="478"/>
        <v>84.115652505667668</v>
      </c>
      <c r="BP773" s="66">
        <f t="shared" si="479"/>
        <v>6.6963975598728807</v>
      </c>
    </row>
    <row r="774" spans="8:68">
      <c r="H774" s="68">
        <v>769</v>
      </c>
      <c r="I774" s="31">
        <f>('Propiedades físicas'!$C$10*'Diseño reactor'!H774)/1000</f>
        <v>673.06362155026227</v>
      </c>
      <c r="J774" s="31">
        <f t="shared" si="457"/>
        <v>0.67749910320468476</v>
      </c>
      <c r="K774" s="31">
        <f>(I774*1000)/'Propiedades físicas'!$F$10</f>
        <v>4396.563474787552</v>
      </c>
      <c r="L774" s="31">
        <f t="shared" si="458"/>
        <v>628.08049639822173</v>
      </c>
      <c r="M774" s="31">
        <f t="shared" si="459"/>
        <v>3768.4829783893301</v>
      </c>
      <c r="N774" s="31">
        <f t="shared" si="460"/>
        <v>0.81674967021875389</v>
      </c>
      <c r="O774" s="32">
        <f t="shared" si="461"/>
        <v>4.9004980213125231</v>
      </c>
      <c r="P774" s="33">
        <f t="shared" si="462"/>
        <v>0.51457847365169029</v>
      </c>
      <c r="Q774" s="31">
        <f t="shared" si="463"/>
        <v>4.4451730990290548</v>
      </c>
      <c r="R774" s="31">
        <f t="shared" si="464"/>
        <v>0.1903775401211226</v>
      </c>
      <c r="S774" s="31">
        <f t="shared" si="465"/>
        <v>0.45532492228346999</v>
      </c>
      <c r="T774" s="31">
        <f t="shared" si="466"/>
        <v>7.0433587175475917E-2</v>
      </c>
      <c r="U774" s="31">
        <f t="shared" si="467"/>
        <v>4.1360069270465184E-2</v>
      </c>
      <c r="V774" s="47">
        <f t="shared" si="480"/>
        <v>5.0958256614050889E-4</v>
      </c>
      <c r="W774" s="31">
        <f t="shared" si="468"/>
        <v>0.36996794438390379</v>
      </c>
      <c r="X774" s="34">
        <f>(S774*H774*'Propiedades físicas'!$F$5*60*24*365)/(1000000)</f>
        <v>54193.122489751426</v>
      </c>
      <c r="Y774" s="34">
        <f>(U774*H774*'Propiedades físicas'!$F$7*60*24*365)/(1000000)</f>
        <v>1539.4848761757514</v>
      </c>
      <c r="Z774" s="31">
        <f t="shared" si="481"/>
        <v>395.71084623814983</v>
      </c>
      <c r="AA774" s="31">
        <f t="shared" si="482"/>
        <v>3418.3381131533433</v>
      </c>
      <c r="AB774" s="31">
        <f t="shared" si="482"/>
        <v>146.40032835314327</v>
      </c>
      <c r="AC774" s="31">
        <f t="shared" si="482"/>
        <v>350.14486523598845</v>
      </c>
      <c r="AD774" s="31">
        <f t="shared" si="482"/>
        <v>54.16342853794098</v>
      </c>
      <c r="AE774" s="31">
        <f t="shared" si="483"/>
        <v>31.805893268987727</v>
      </c>
      <c r="AF774" s="31">
        <f t="shared" si="484"/>
        <v>4396.5634747875538</v>
      </c>
      <c r="AG774" s="31">
        <f t="shared" si="485"/>
        <v>9.0004579373728008E-2</v>
      </c>
      <c r="AH774" s="31">
        <f t="shared" si="486"/>
        <v>0.77750227712077347</v>
      </c>
      <c r="AI774" s="31">
        <f t="shared" si="486"/>
        <v>3.3298809216036049E-2</v>
      </c>
      <c r="AJ774" s="31">
        <f t="shared" si="486"/>
        <v>7.9640580022083671E-2</v>
      </c>
      <c r="AK774" s="31">
        <f t="shared" si="486"/>
        <v>1.2319491996088653E-2</v>
      </c>
      <c r="AL774" s="31">
        <f t="shared" si="487"/>
        <v>7.2342622712901058E-3</v>
      </c>
      <c r="AM774" s="31">
        <f t="shared" si="488"/>
        <v>0.99999999999999978</v>
      </c>
      <c r="AN774" s="31">
        <f>(Z774*'Propiedades físicas'!$F$4)/1000</f>
        <v>347.98020396490421</v>
      </c>
      <c r="AO774" s="31">
        <f>(AA774*'Propiedades físicas'!$F$6)/1000</f>
        <v>109.52355314543313</v>
      </c>
      <c r="AP774" s="31">
        <f>(AB774*'Propiedades físicas'!$F$9)/1000</f>
        <v>90.321682577471734</v>
      </c>
      <c r="AQ774" s="31">
        <f>(AC774*'Propiedades físicas'!$F$5)/1000</f>
        <v>103.10715846604153</v>
      </c>
      <c r="AR774" s="31">
        <f>(AD774*'Propiedades físicas'!$F$8)/1000</f>
        <v>19.202018685270829</v>
      </c>
      <c r="AS774" s="31">
        <f>(AE774*'Propiedades físicas'!$F$7)/1000</f>
        <v>2.9290047111410797</v>
      </c>
      <c r="AT774" s="31">
        <f t="shared" si="489"/>
        <v>673.06362155026238</v>
      </c>
      <c r="AU774" s="31">
        <f t="shared" si="490"/>
        <v>0.51700937745439879</v>
      </c>
      <c r="AV774" s="31">
        <f t="shared" si="493"/>
        <v>0.16272392332417007</v>
      </c>
      <c r="AW774" s="31">
        <f t="shared" si="493"/>
        <v>0.13419486611003353</v>
      </c>
      <c r="AX774" s="31">
        <f t="shared" si="493"/>
        <v>0.15319080569018956</v>
      </c>
      <c r="AY774" s="31">
        <f t="shared" si="493"/>
        <v>2.8529277278488124E-2</v>
      </c>
      <c r="AZ774" s="31">
        <f t="shared" si="494"/>
        <v>4.3517501427201271E-3</v>
      </c>
      <c r="BA774" s="31">
        <f t="shared" si="491"/>
        <v>1</v>
      </c>
      <c r="BB774" s="34">
        <f>AU774*'Propiedades físicas'!$C$4+'Diseño reactor'!AV774*'Propiedades físicas'!$C$5+'Diseño reactor'!AW774*'Propiedades físicas'!$C$8+'Diseño reactor'!AX774*'Propiedades físicas'!$C$9+'Diseño reactor'!AY774*'Propiedades físicas'!$C$7+'Diseño reactor'!AZ774*'Propiedades físicas'!$C$6</f>
        <v>876.51484922792838</v>
      </c>
      <c r="BC774" s="45">
        <f>AU774*'Propiedades físicas'!$L$4+'Diseño reactor'!AV774*'Propiedades físicas'!$L$5+'Diseño reactor'!AW774*'Propiedades físicas'!$L$8+AX774*'Propiedades físicas'!$L$9+'Diseño reactor'!AY774*'Propiedades físicas'!$L$7+'Diseño reactor'!AZ774*'Propiedades físicas'!$L$6</f>
        <v>1.9903393457938556</v>
      </c>
      <c r="BD774" s="29">
        <f t="shared" si="470"/>
        <v>3.4641497180791538</v>
      </c>
      <c r="BE774" s="58">
        <f t="shared" si="471"/>
        <v>43.463636924263227</v>
      </c>
      <c r="BF774" s="30">
        <f>AU774*'Propiedades físicas'!$I$4+'Diseño reactor'!AV774*'Propiedades físicas'!$I$5+'Diseño reactor'!AW774*'Propiedades físicas'!$I$8+'Diseño reactor'!AX774*'Propiedades físicas'!$I$9+'Diseño reactor'!AY774*'Propiedades físicas'!$I$7+'Diseño reactor'!AZ774*'Propiedades físicas'!$I$6</f>
        <v>1.9454558834759505E-2</v>
      </c>
      <c r="BG774" s="24">
        <f>AU774*'Propiedades físicas'!$O$4+'Diseño reactor'!AV774*'Propiedades físicas'!$O$5+'Diseño reactor'!AW774*'Propiedades físicas'!$O$8+'Diseño reactor'!AX774*'Propiedades físicas'!$O$9+'Diseño reactor'!AY774*'Propiedades físicas'!$O$7+'Diseño reactor'!AZ774*'Propiedades físicas'!$O$6</f>
        <v>0.14869740716825824</v>
      </c>
      <c r="BH774" s="54">
        <f t="shared" si="472"/>
        <v>42301.141849377484</v>
      </c>
      <c r="BI774" s="34">
        <f t="shared" si="492"/>
        <v>260.40248206929687</v>
      </c>
      <c r="BJ774" s="27">
        <f t="shared" si="473"/>
        <v>4806.6384519268713</v>
      </c>
      <c r="BK774" s="34">
        <f t="shared" si="474"/>
        <v>549.79590384367418</v>
      </c>
      <c r="BL774" s="27">
        <f t="shared" si="475"/>
        <v>105.00370927631943</v>
      </c>
      <c r="BM774" s="34">
        <f t="shared" si="476"/>
        <v>1.1054421768707483</v>
      </c>
      <c r="BN774" s="45">
        <f t="shared" si="477"/>
        <v>719.53132191427665</v>
      </c>
      <c r="BO774" s="45">
        <f t="shared" si="478"/>
        <v>84.152925113324116</v>
      </c>
      <c r="BP774" s="66">
        <f t="shared" si="479"/>
        <v>6.6963750599667744</v>
      </c>
    </row>
    <row r="775" spans="8:68">
      <c r="H775" s="68">
        <v>770</v>
      </c>
      <c r="I775" s="31">
        <f>('Propiedades físicas'!$C$10*'Diseño reactor'!H775)/1000</f>
        <v>673.93886683186213</v>
      </c>
      <c r="J775" s="31">
        <f t="shared" si="457"/>
        <v>0.67661923423948378</v>
      </c>
      <c r="K775" s="31">
        <f>(I775*1000)/'Propiedades físicas'!$F$10</f>
        <v>4402.2807224790831</v>
      </c>
      <c r="L775" s="31">
        <f t="shared" si="458"/>
        <v>628.89724606844038</v>
      </c>
      <c r="M775" s="31">
        <f t="shared" si="459"/>
        <v>3773.3834764106423</v>
      </c>
      <c r="N775" s="31">
        <f t="shared" si="460"/>
        <v>0.81674967021875378</v>
      </c>
      <c r="O775" s="32">
        <f t="shared" si="461"/>
        <v>4.9004980213125222</v>
      </c>
      <c r="P775" s="33">
        <f t="shared" si="462"/>
        <v>0.51482583606244825</v>
      </c>
      <c r="Q775" s="31">
        <f t="shared" si="463"/>
        <v>4.4457049098604848</v>
      </c>
      <c r="R775" s="31">
        <f t="shared" si="464"/>
        <v>0.19031313511895051</v>
      </c>
      <c r="S775" s="31">
        <f t="shared" si="465"/>
        <v>0.45479311145203721</v>
      </c>
      <c r="T775" s="31">
        <f t="shared" si="466"/>
        <v>7.0352120778978469E-2</v>
      </c>
      <c r="U775" s="31">
        <f t="shared" si="467"/>
        <v>4.1258578258376574E-2</v>
      </c>
      <c r="V775" s="47">
        <f t="shared" si="480"/>
        <v>5.0982752697446333E-4</v>
      </c>
      <c r="W775" s="31">
        <f t="shared" si="468"/>
        <v>0.36966508241801915</v>
      </c>
      <c r="X775" s="34">
        <f>(S775*H775*'Propiedades físicas'!$F$5*60*24*365)/(1000000)</f>
        <v>54200.215846230531</v>
      </c>
      <c r="Y775" s="34">
        <f>(U775*H775*'Propiedades físicas'!$F$7*60*24*365)/(1000000)</f>
        <v>1537.7042443727466</v>
      </c>
      <c r="Z775" s="31">
        <f t="shared" si="481"/>
        <v>396.41589376808514</v>
      </c>
      <c r="AA775" s="31">
        <f t="shared" si="482"/>
        <v>3423.1927805925734</v>
      </c>
      <c r="AB775" s="31">
        <f t="shared" si="482"/>
        <v>146.5411140415919</v>
      </c>
      <c r="AC775" s="31">
        <f t="shared" si="482"/>
        <v>350.19069581806866</v>
      </c>
      <c r="AD775" s="31">
        <f t="shared" si="482"/>
        <v>54.171132999813423</v>
      </c>
      <c r="AE775" s="31">
        <f t="shared" si="483"/>
        <v>31.769105258949963</v>
      </c>
      <c r="AF775" s="31">
        <f t="shared" si="484"/>
        <v>4402.2807224790822</v>
      </c>
      <c r="AG775" s="31">
        <f t="shared" si="485"/>
        <v>9.0047845368854421E-2</v>
      </c>
      <c r="AH775" s="31">
        <f t="shared" si="486"/>
        <v>0.77759529580041198</v>
      </c>
      <c r="AI775" s="31">
        <f t="shared" si="486"/>
        <v>3.3287544179842608E-2</v>
      </c>
      <c r="AJ775" s="31">
        <f t="shared" si="486"/>
        <v>7.9547561342445172E-2</v>
      </c>
      <c r="AK775" s="31">
        <f t="shared" si="486"/>
        <v>1.2305242762734975E-2</v>
      </c>
      <c r="AL775" s="31">
        <f t="shared" si="487"/>
        <v>7.2165105457108695E-3</v>
      </c>
      <c r="AM775" s="31">
        <f t="shared" si="488"/>
        <v>1</v>
      </c>
      <c r="AN775" s="31">
        <f>(Z775*'Propiedades físicas'!$F$4)/1000</f>
        <v>348.60020866177871</v>
      </c>
      <c r="AO775" s="31">
        <f>(AA775*'Propiedades físicas'!$F$6)/1000</f>
        <v>109.67909669018606</v>
      </c>
      <c r="AP775" s="31">
        <f>(AB775*'Propiedades físicas'!$F$9)/1000</f>
        <v>90.408540307960109</v>
      </c>
      <c r="AQ775" s="31">
        <f>(AC775*'Propiedades físicas'!$F$5)/1000</f>
        <v>103.12065419754668</v>
      </c>
      <c r="AR775" s="31">
        <f>(AD775*'Propiedades físicas'!$F$8)/1000</f>
        <v>19.204750071093848</v>
      </c>
      <c r="AS775" s="31">
        <f>(AE775*'Propiedades físicas'!$F$7)/1000</f>
        <v>2.9256169032967021</v>
      </c>
      <c r="AT775" s="31">
        <f t="shared" si="489"/>
        <v>673.93886683186213</v>
      </c>
      <c r="AU775" s="31">
        <f t="shared" si="490"/>
        <v>0.51725790842205477</v>
      </c>
      <c r="AV775" s="31">
        <f t="shared" si="493"/>
        <v>0.16274339126007015</v>
      </c>
      <c r="AW775" s="31">
        <f t="shared" si="493"/>
        <v>0.13414946778921377</v>
      </c>
      <c r="AX775" s="31">
        <f t="shared" si="493"/>
        <v>0.1530118817487251</v>
      </c>
      <c r="AY775" s="31">
        <f t="shared" si="493"/>
        <v>2.849627913786007E-2</v>
      </c>
      <c r="AZ775" s="31">
        <f t="shared" si="494"/>
        <v>4.341071642076106E-3</v>
      </c>
      <c r="BA775" s="31">
        <f t="shared" si="491"/>
        <v>0.99999999999999989</v>
      </c>
      <c r="BB775" s="34">
        <f>AU775*'Propiedades físicas'!$C$4+'Diseño reactor'!AV775*'Propiedades físicas'!$C$5+'Diseño reactor'!AW775*'Propiedades físicas'!$C$8+'Diseño reactor'!AX775*'Propiedades físicas'!$C$9+'Diseño reactor'!AY775*'Propiedades físicas'!$C$7+'Diseño reactor'!AZ775*'Propiedades físicas'!$C$6</f>
        <v>876.51191317846349</v>
      </c>
      <c r="BC775" s="45">
        <f>AU775*'Propiedades físicas'!$L$4+'Diseño reactor'!AV775*'Propiedades físicas'!$L$5+'Diseño reactor'!AW775*'Propiedades físicas'!$L$8+AX775*'Propiedades físicas'!$L$9+'Diseño reactor'!AY775*'Propiedades físicas'!$L$7+'Diseño reactor'!AZ775*'Propiedades físicas'!$L$6</f>
        <v>1.9905304606679715</v>
      </c>
      <c r="BD775" s="29">
        <f t="shared" si="470"/>
        <v>3.4609931724639358</v>
      </c>
      <c r="BE775" s="58">
        <f t="shared" si="471"/>
        <v>43.460062717192535</v>
      </c>
      <c r="BF775" s="30">
        <f>AU775*'Propiedades físicas'!$I$4+'Diseño reactor'!AV775*'Propiedades físicas'!$I$5+'Diseño reactor'!AW775*'Propiedades físicas'!$I$8+'Diseño reactor'!AX775*'Propiedades físicas'!$I$9+'Diseño reactor'!AY775*'Propiedades físicas'!$I$7+'Diseño reactor'!AZ775*'Propiedades físicas'!$I$6</f>
        <v>1.9455881094826134E-2</v>
      </c>
      <c r="BG775" s="24">
        <f>AU775*'Propiedades físicas'!$O$4+'Diseño reactor'!AV775*'Propiedades físicas'!$O$5+'Diseño reactor'!AW775*'Propiedades físicas'!$O$8+'Diseño reactor'!AX775*'Propiedades físicas'!$O$9+'Diseño reactor'!AY775*'Propiedades físicas'!$O$7+'Diseño reactor'!AZ775*'Propiedades físicas'!$O$6</f>
        <v>0.14870526514986299</v>
      </c>
      <c r="BH775" s="54">
        <f t="shared" si="472"/>
        <v>42298.125294405028</v>
      </c>
      <c r="BI775" s="34">
        <f t="shared" si="492"/>
        <v>260.43142399400932</v>
      </c>
      <c r="BJ775" s="27">
        <f t="shared" si="473"/>
        <v>4806.587996780584</v>
      </c>
      <c r="BK775" s="34">
        <f t="shared" si="474"/>
        <v>549.81918655954269</v>
      </c>
      <c r="BL775" s="27">
        <f t="shared" si="475"/>
        <v>105.00455850575987</v>
      </c>
      <c r="BM775" s="34">
        <f t="shared" si="476"/>
        <v>1.1054421768707483</v>
      </c>
      <c r="BN775" s="45">
        <f t="shared" si="477"/>
        <v>720.62922471578304</v>
      </c>
      <c r="BO775" s="45">
        <f t="shared" si="478"/>
        <v>84.190136729331826</v>
      </c>
      <c r="BP775" s="66">
        <f t="shared" si="479"/>
        <v>6.6963526292134015</v>
      </c>
    </row>
    <row r="776" spans="8:68">
      <c r="H776" s="68">
        <v>771</v>
      </c>
      <c r="I776" s="31">
        <f>('Propiedades físicas'!$C$10*'Diseño reactor'!H776)/1000</f>
        <v>674.81411211346199</v>
      </c>
      <c r="J776" s="31">
        <f t="shared" si="457"/>
        <v>0.67574164768404998</v>
      </c>
      <c r="K776" s="31">
        <f>(I776*1000)/'Propiedades físicas'!$F$10</f>
        <v>4407.9979701706143</v>
      </c>
      <c r="L776" s="31">
        <f t="shared" si="458"/>
        <v>629.71399573865915</v>
      </c>
      <c r="M776" s="31">
        <f t="shared" si="459"/>
        <v>3778.2839744319549</v>
      </c>
      <c r="N776" s="31">
        <f t="shared" si="460"/>
        <v>0.81674967021875378</v>
      </c>
      <c r="O776" s="32">
        <f t="shared" si="461"/>
        <v>4.9004980213125222</v>
      </c>
      <c r="P776" s="33">
        <f t="shared" si="462"/>
        <v>0.51507279381442839</v>
      </c>
      <c r="Q776" s="31">
        <f t="shared" si="463"/>
        <v>4.4462355354826926</v>
      </c>
      <c r="R776" s="31">
        <f t="shared" si="464"/>
        <v>0.19024868601069436</v>
      </c>
      <c r="S776" s="31">
        <f t="shared" si="465"/>
        <v>0.45426248582982914</v>
      </c>
      <c r="T776" s="31">
        <f t="shared" si="466"/>
        <v>7.0270771361758341E-2</v>
      </c>
      <c r="U776" s="31">
        <f t="shared" si="467"/>
        <v>4.1157419031872672E-2</v>
      </c>
      <c r="V776" s="47">
        <f t="shared" si="480"/>
        <v>5.1007208707836598E-4</v>
      </c>
      <c r="W776" s="31">
        <f t="shared" si="468"/>
        <v>0.36936271590232284</v>
      </c>
      <c r="X776" s="34">
        <f>(S776*H776*'Propiedades físicas'!$F$5*60*24*365)/(1000000)</f>
        <v>54207.286013725934</v>
      </c>
      <c r="Y776" s="34">
        <f>(U776*H776*'Propiedades físicas'!$F$7*60*24*365)/(1000000)</f>
        <v>1535.9261694156376</v>
      </c>
      <c r="Z776" s="31">
        <f t="shared" si="481"/>
        <v>397.12112403092431</v>
      </c>
      <c r="AA776" s="31">
        <f t="shared" si="482"/>
        <v>3428.0475978571558</v>
      </c>
      <c r="AB776" s="31">
        <f t="shared" si="482"/>
        <v>146.68173691424536</v>
      </c>
      <c r="AC776" s="31">
        <f t="shared" si="482"/>
        <v>350.23637657479827</v>
      </c>
      <c r="AD776" s="31">
        <f t="shared" si="482"/>
        <v>54.178764719915684</v>
      </c>
      <c r="AE776" s="31">
        <f t="shared" si="483"/>
        <v>31.732370073573829</v>
      </c>
      <c r="AF776" s="31">
        <f t="shared" si="484"/>
        <v>4407.9979701706134</v>
      </c>
      <c r="AG776" s="31">
        <f t="shared" si="485"/>
        <v>9.0091040585382476E-2</v>
      </c>
      <c r="AH776" s="31">
        <f t="shared" si="486"/>
        <v>0.77768810717589143</v>
      </c>
      <c r="AI776" s="31">
        <f t="shared" si="486"/>
        <v>3.3276271429083258E-2</v>
      </c>
      <c r="AJ776" s="31">
        <f t="shared" si="486"/>
        <v>7.9454749966965665E-2</v>
      </c>
      <c r="AK776" s="31">
        <f t="shared" si="486"/>
        <v>1.2291013990149063E-2</v>
      </c>
      <c r="AL776" s="31">
        <f t="shared" si="487"/>
        <v>7.1988168525280909E-3</v>
      </c>
      <c r="AM776" s="31">
        <f t="shared" si="488"/>
        <v>1</v>
      </c>
      <c r="AN776" s="31">
        <f>(Z776*'Propiedades físicas'!$F$4)/1000</f>
        <v>349.22037405031421</v>
      </c>
      <c r="AO776" s="31">
        <f>(AA776*'Propiedades físicas'!$F$6)/1000</f>
        <v>109.83464503534327</v>
      </c>
      <c r="AP776" s="31">
        <f>(AB776*'Propiedades físicas'!$F$9)/1000</f>
        <v>90.495297589243663</v>
      </c>
      <c r="AQ776" s="31">
        <f>(AC776*'Propiedades físicas'!$F$5)/1000</f>
        <v>103.13410580998085</v>
      </c>
      <c r="AR776" s="31">
        <f>(AD776*'Propiedades físicas'!$F$8)/1000</f>
        <v>19.207455668504501</v>
      </c>
      <c r="AS776" s="31">
        <f>(AE776*'Propiedades físicas'!$F$7)/1000</f>
        <v>2.9222339600754141</v>
      </c>
      <c r="AT776" s="31">
        <f t="shared" si="489"/>
        <v>674.81411211346199</v>
      </c>
      <c r="AU776" s="31">
        <f t="shared" si="490"/>
        <v>0.5175060328192973</v>
      </c>
      <c r="AV776" s="31">
        <f t="shared" si="493"/>
        <v>0.16276281580915705</v>
      </c>
      <c r="AW776" s="31">
        <f t="shared" si="493"/>
        <v>0.13410403837853935</v>
      </c>
      <c r="AX776" s="31">
        <f t="shared" si="493"/>
        <v>0.15283335656240704</v>
      </c>
      <c r="AY776" s="31">
        <f t="shared" si="493"/>
        <v>2.8463328379942053E-2</v>
      </c>
      <c r="AZ776" s="31">
        <f t="shared" si="494"/>
        <v>4.3304280506571199E-3</v>
      </c>
      <c r="BA776" s="31">
        <f t="shared" si="491"/>
        <v>0.99999999999999989</v>
      </c>
      <c r="BB776" s="34">
        <f>AU776*'Propiedades físicas'!$C$4+'Diseño reactor'!AV776*'Propiedades físicas'!$C$5+'Diseño reactor'!AW776*'Propiedades físicas'!$C$8+'Diseño reactor'!AX776*'Propiedades físicas'!$C$9+'Diseño reactor'!AY776*'Propiedades físicas'!$C$7+'Diseño reactor'!AZ776*'Propiedades físicas'!$C$6</f>
        <v>876.50898614535174</v>
      </c>
      <c r="BC776" s="45">
        <f>AU776*'Propiedades físicas'!$L$4+'Diseño reactor'!AV776*'Propiedades físicas'!$L$5+'Diseño reactor'!AW776*'Propiedades físicas'!$L$8+AX776*'Propiedades físicas'!$L$9+'Diseño reactor'!AY776*'Propiedades físicas'!$L$7+'Diseño reactor'!AZ776*'Propiedades físicas'!$L$6</f>
        <v>1.9907212488624642</v>
      </c>
      <c r="BD776" s="29">
        <f t="shared" si="470"/>
        <v>3.4578423841001409</v>
      </c>
      <c r="BE776" s="58">
        <f t="shared" si="471"/>
        <v>43.456495405317142</v>
      </c>
      <c r="BF776" s="30">
        <f>AU776*'Propiedades físicas'!$I$4+'Diseño reactor'!AV776*'Propiedades físicas'!$I$5+'Diseño reactor'!AW776*'Propiedades físicas'!$I$8+'Diseño reactor'!AX776*'Propiedades físicas'!$I$9+'Diseño reactor'!AY776*'Propiedades físicas'!$I$7+'Diseño reactor'!AZ776*'Propiedades físicas'!$I$6</f>
        <v>1.9457199412530678E-2</v>
      </c>
      <c r="BG776" s="24">
        <f>AU776*'Propiedades físicas'!$O$4+'Diseño reactor'!AV776*'Propiedades físicas'!$O$5+'Diseño reactor'!AW776*'Propiedades físicas'!$O$8+'Diseño reactor'!AX776*'Propiedades físicas'!$O$9+'Diseño reactor'!AY776*'Propiedades físicas'!$O$7+'Diseño reactor'!AZ776*'Propiedades físicas'!$O$6</f>
        <v>0.14871311245032434</v>
      </c>
      <c r="BH776" s="54">
        <f t="shared" si="472"/>
        <v>42295.118154216449</v>
      </c>
      <c r="BI776" s="34">
        <f t="shared" si="492"/>
        <v>260.46028945038466</v>
      </c>
      <c r="BJ776" s="27">
        <f t="shared" si="473"/>
        <v>4806.5377489789171</v>
      </c>
      <c r="BK776" s="34">
        <f t="shared" si="474"/>
        <v>549.84245289279261</v>
      </c>
      <c r="BL776" s="27">
        <f t="shared" si="475"/>
        <v>105.0054070795258</v>
      </c>
      <c r="BM776" s="34">
        <f t="shared" si="476"/>
        <v>1.1054421768707483</v>
      </c>
      <c r="BN776" s="45">
        <f t="shared" si="477"/>
        <v>721.72734085611944</v>
      </c>
      <c r="BO776" s="45">
        <f t="shared" si="478"/>
        <v>84.227287503254573</v>
      </c>
      <c r="BP776" s="66">
        <f t="shared" si="479"/>
        <v>6.6963302673429244</v>
      </c>
    </row>
    <row r="777" spans="8:68">
      <c r="H777" s="68">
        <v>772</v>
      </c>
      <c r="I777" s="31">
        <f>('Propiedades físicas'!$C$10*'Diseño reactor'!H777)/1000</f>
        <v>675.68935739506173</v>
      </c>
      <c r="J777" s="31">
        <f t="shared" si="457"/>
        <v>0.67486633466891521</v>
      </c>
      <c r="K777" s="31">
        <f>(I777*1000)/'Propiedades físicas'!$F$10</f>
        <v>4413.7152178621463</v>
      </c>
      <c r="L777" s="31">
        <f t="shared" si="458"/>
        <v>630.53074540887803</v>
      </c>
      <c r="M777" s="31">
        <f t="shared" si="459"/>
        <v>3783.184472453268</v>
      </c>
      <c r="N777" s="31">
        <f t="shared" si="460"/>
        <v>0.81674967021875389</v>
      </c>
      <c r="O777" s="32">
        <f t="shared" si="461"/>
        <v>4.9004980213125231</v>
      </c>
      <c r="P777" s="33">
        <f t="shared" si="462"/>
        <v>0.51531934789978762</v>
      </c>
      <c r="Q777" s="31">
        <f t="shared" si="463"/>
        <v>4.4467649797089974</v>
      </c>
      <c r="R777" s="31">
        <f t="shared" si="464"/>
        <v>0.19018419327066147</v>
      </c>
      <c r="S777" s="31">
        <f t="shared" si="465"/>
        <v>0.45373304160352618</v>
      </c>
      <c r="T777" s="31">
        <f t="shared" si="466"/>
        <v>7.0189538812049757E-2</v>
      </c>
      <c r="U777" s="31">
        <f t="shared" si="467"/>
        <v>4.1056590236255075E-2</v>
      </c>
      <c r="V777" s="47">
        <f t="shared" si="480"/>
        <v>5.1031624743474112E-4</v>
      </c>
      <c r="W777" s="31">
        <f t="shared" si="468"/>
        <v>0.36906084362205233</v>
      </c>
      <c r="X777" s="34">
        <f>(S777*H777*'Propiedades físicas'!$F$5*60*24*365)/(1000000)</f>
        <v>54214.333086919491</v>
      </c>
      <c r="Y777" s="34">
        <f>(U777*H777*'Propiedades físicas'!$F$7*60*24*365)/(1000000)</f>
        <v>1534.1506488615303</v>
      </c>
      <c r="Z777" s="31">
        <f t="shared" si="481"/>
        <v>397.82653657863602</v>
      </c>
      <c r="AA777" s="31">
        <f t="shared" si="482"/>
        <v>3432.9025643353461</v>
      </c>
      <c r="AB777" s="31">
        <f t="shared" si="482"/>
        <v>146.82219720495064</v>
      </c>
      <c r="AC777" s="31">
        <f t="shared" si="482"/>
        <v>350.28190811792223</v>
      </c>
      <c r="AD777" s="31">
        <f t="shared" si="482"/>
        <v>54.186323962902414</v>
      </c>
      <c r="AE777" s="31">
        <f t="shared" si="483"/>
        <v>31.695687662388917</v>
      </c>
      <c r="AF777" s="31">
        <f t="shared" si="484"/>
        <v>4413.7152178621463</v>
      </c>
      <c r="AG777" s="31">
        <f t="shared" si="485"/>
        <v>9.0134165196849664E-2</v>
      </c>
      <c r="AH777" s="31">
        <f t="shared" si="486"/>
        <v>0.77778071191419718</v>
      </c>
      <c r="AI777" s="31">
        <f t="shared" si="486"/>
        <v>3.3264991046718762E-2</v>
      </c>
      <c r="AJ777" s="31">
        <f t="shared" si="486"/>
        <v>7.9362145228659961E-2</v>
      </c>
      <c r="AK777" s="31">
        <f t="shared" si="486"/>
        <v>1.2276805658782043E-2</v>
      </c>
      <c r="AL777" s="31">
        <f t="shared" si="487"/>
        <v>7.1811809547923733E-3</v>
      </c>
      <c r="AM777" s="31">
        <f t="shared" si="488"/>
        <v>1</v>
      </c>
      <c r="AN777" s="31">
        <f>(Z777*'Propiedades físicas'!$F$4)/1000</f>
        <v>349.84069973652095</v>
      </c>
      <c r="AO777" s="31">
        <f>(AA777*'Propiedades físicas'!$F$6)/1000</f>
        <v>109.99019816130449</v>
      </c>
      <c r="AP777" s="31">
        <f>(AB777*'Propiedades físicas'!$F$9)/1000</f>
        <v>90.581954565594287</v>
      </c>
      <c r="AQ777" s="31">
        <f>(AC777*'Propiedades físicas'!$F$5)/1000</f>
        <v>103.14751348348457</v>
      </c>
      <c r="AR777" s="31">
        <f>(AD777*'Propiedades físicas'!$F$8)/1000</f>
        <v>19.210135571328156</v>
      </c>
      <c r="AS777" s="31">
        <f>(AE777*'Propiedades físicas'!$F$7)/1000</f>
        <v>2.9188558768293955</v>
      </c>
      <c r="AT777" s="31">
        <f t="shared" si="489"/>
        <v>675.68935739506185</v>
      </c>
      <c r="AU777" s="31">
        <f t="shared" si="490"/>
        <v>0.51775375164297011</v>
      </c>
      <c r="AV777" s="31">
        <f t="shared" si="493"/>
        <v>0.16278219711102457</v>
      </c>
      <c r="AW777" s="31">
        <f t="shared" si="493"/>
        <v>0.1340585782123439</v>
      </c>
      <c r="AX777" s="31">
        <f t="shared" si="493"/>
        <v>0.15265522884827135</v>
      </c>
      <c r="AY777" s="31">
        <f t="shared" si="493"/>
        <v>2.8430424959463109E-2</v>
      </c>
      <c r="AZ777" s="31">
        <f t="shared" si="494"/>
        <v>4.3198192259269221E-3</v>
      </c>
      <c r="BA777" s="31">
        <f t="shared" si="491"/>
        <v>1</v>
      </c>
      <c r="BB777" s="34">
        <f>AU777*'Propiedades físicas'!$C$4+'Diseño reactor'!AV777*'Propiedades físicas'!$C$5+'Diseño reactor'!AW777*'Propiedades físicas'!$C$8+'Diseño reactor'!AX777*'Propiedades físicas'!$C$9+'Diseño reactor'!AY777*'Propiedades físicas'!$C$7+'Diseño reactor'!AZ777*'Propiedades físicas'!$C$6</f>
        <v>876.5060680934406</v>
      </c>
      <c r="BC777" s="45">
        <f>AU777*'Propiedades físicas'!$L$4+'Diseño reactor'!AV777*'Propiedades físicas'!$L$5+'Diseño reactor'!AW777*'Propiedades físicas'!$L$8+AX777*'Propiedades físicas'!$L$9+'Diseño reactor'!AY777*'Propiedades físicas'!$L$7+'Diseño reactor'!AZ777*'Propiedades físicas'!$L$6</f>
        <v>1.9909117111940948</v>
      </c>
      <c r="BD777" s="29">
        <f t="shared" si="470"/>
        <v>3.4546973372646885</v>
      </c>
      <c r="BE777" s="58">
        <f t="shared" si="471"/>
        <v>43.452934968339832</v>
      </c>
      <c r="BF777" s="30">
        <f>AU777*'Propiedades físicas'!$I$4+'Diseño reactor'!AV777*'Propiedades físicas'!$I$5+'Diseño reactor'!AW777*'Propiedades físicas'!$I$8+'Diseño reactor'!AX777*'Propiedades físicas'!$I$9+'Diseño reactor'!AY777*'Propiedades físicas'!$I$7+'Diseño reactor'!AZ777*'Propiedades físicas'!$I$6</f>
        <v>1.9458513802714281E-2</v>
      </c>
      <c r="BG777" s="24">
        <f>AU777*'Propiedades físicas'!$O$4+'Diseño reactor'!AV777*'Propiedades físicas'!$O$5+'Diseño reactor'!AW777*'Propiedades físicas'!$O$8+'Diseño reactor'!AX777*'Propiedades físicas'!$O$9+'Diseño reactor'!AY777*'Propiedades físicas'!$O$7+'Diseño reactor'!AZ777*'Propiedades físicas'!$O$6</f>
        <v>0.14872094908738934</v>
      </c>
      <c r="BH777" s="54">
        <f t="shared" si="472"/>
        <v>42292.120391117773</v>
      </c>
      <c r="BI777" s="34">
        <f t="shared" si="492"/>
        <v>260.48907870734365</v>
      </c>
      <c r="BJ777" s="27">
        <f t="shared" si="473"/>
        <v>4806.4877076240646</v>
      </c>
      <c r="BK777" s="34">
        <f t="shared" si="474"/>
        <v>549.8657028113239</v>
      </c>
      <c r="BL777" s="27">
        <f t="shared" si="475"/>
        <v>105.00625499657527</v>
      </c>
      <c r="BM777" s="34">
        <f t="shared" si="476"/>
        <v>1.1054421768707483</v>
      </c>
      <c r="BN777" s="45">
        <f t="shared" si="477"/>
        <v>722.82566978785746</v>
      </c>
      <c r="BO777" s="45">
        <f t="shared" si="478"/>
        <v>84.264377584167448</v>
      </c>
      <c r="BP777" s="66">
        <f t="shared" si="479"/>
        <v>6.6963079740867881</v>
      </c>
    </row>
    <row r="778" spans="8:68">
      <c r="H778" s="68">
        <v>773</v>
      </c>
      <c r="I778" s="31">
        <f>('Propiedades físicas'!$C$10*'Diseño reactor'!H778)/1000</f>
        <v>676.56460267666159</v>
      </c>
      <c r="J778" s="31">
        <f t="shared" ref="J778:J841" si="495">$F$7/I778</f>
        <v>0.67399328637050782</v>
      </c>
      <c r="K778" s="31">
        <f>(I778*1000)/'Propiedades físicas'!$F$10</f>
        <v>4419.4324655536775</v>
      </c>
      <c r="L778" s="31">
        <f t="shared" ref="L778:L841" si="496">K778*$I$5</f>
        <v>631.3474950790968</v>
      </c>
      <c r="M778" s="31">
        <f t="shared" ref="M778:M841" si="497">$I$6*K778</f>
        <v>3788.0849704745806</v>
      </c>
      <c r="N778" s="31">
        <f t="shared" ref="N778:N841" si="498">L778/H778</f>
        <v>0.816749670218754</v>
      </c>
      <c r="O778" s="32">
        <f t="shared" ref="O778:O841" si="499">M778/H778</f>
        <v>4.9004980213125231</v>
      </c>
      <c r="P778" s="33">
        <f t="shared" ref="P778:P841" si="500">(H778*$C$5*N778)/(H778*$C$5+$F$7*1000*$C$4)</f>
        <v>0.515565499307442</v>
      </c>
      <c r="Q778" s="31">
        <f t="shared" ref="Q778:Q841" si="501">((H778^3)*($C$5^3)*O778+3*(H778^2)*($C$5^2)*O778*$F$7*1000*$C$4+3*H778*$C$5*O778*(($F$7*1000)^2)*($C$4^2)+O778*(($F$7*1000)^3)*($C$4^3)-3*N778*(($F$7*1000)^3)*($C$4^3)-3*(($F$7*1000)^2)*($C$4^2)*H778*$C$5*N778-$F$7*1000*$C$4*(H778^2)*($C$5^2)*N778)/(3*(($F$7*1000)^2)*($C$4^2)*H778*$C$5+(($F$7*1000)^3)*($C$4^3)+3*(H778^2)*($C$5^2)*$F$7*1000*$C$4+(H778^3)*($C$5^3))</f>
        <v>4.4472932463368569</v>
      </c>
      <c r="R778" s="31">
        <f t="shared" ref="R778:R841" si="502">($F$7*1000*$C$4*H778*$C$5*N778)/((H778^2)*($C$5^2)+2*$F$7*1000*$C$4*H778*$C$5+(($F$7*1000)^2)*($C$4^2))</f>
        <v>0.19011965737041445</v>
      </c>
      <c r="S778" s="31">
        <f t="shared" ref="S778:S841" si="503">(N778*$F$7*1000*$C$4*(3*(($F$7*1000)^2)*($C$4^2)+3*$F$7*1000*$C$4*H778*$C$5+(H778^2)*($C$5^2)))/(3*(($F$7*1000)^2)*($C$4^2)*H778*$C$5+(($F$7*1000)^3)*($C$4^3)+3*(H778^2)*($C$5^2)*$F$7*1000*$C$4+(H778^3)*($C$5^3))</f>
        <v>0.45320477497566708</v>
      </c>
      <c r="T778" s="31">
        <f t="shared" ref="T778:T841" si="504">((($F$7*1000)^2)*($C$4^2)*H778*$C$5*N778)/(3*(($F$7*1000)^2)*($C$4^2)*H778*$C$5+(($F$7*1000)^3)*($C$4^3)+3*(H778^2)*($C$5^2)*$F$7*1000*$C$4+(H778^3)*($C$5^3))</f>
        <v>7.0108423017439955E-2</v>
      </c>
      <c r="U778" s="31">
        <f t="shared" ref="U778:U841" si="505">((($F$7*1000)^3)*($C$4^3)*N778)/(3*(($F$7*1000)^2)*($C$4^2)*H778*$C$5+(($F$7*1000)^3)*($C$4^3)+3*(H778^2)*($C$5^2)*$F$7*1000*$C$4+(H778^3)*($C$5^3))</f>
        <v>4.0956090523457556E-2</v>
      </c>
      <c r="V778" s="47">
        <f t="shared" si="480"/>
        <v>5.1056000902290381E-4</v>
      </c>
      <c r="W778" s="31">
        <f t="shared" ref="W778:W841" si="506">($F$7*1000*$C$4)/(H778*$C$5+$F$7*1000*$C$4)</f>
        <v>0.36875946436641271</v>
      </c>
      <c r="X778" s="34">
        <f>(S778*H778*'Propiedades físicas'!$F$5*60*24*365)/(1000000)</f>
        <v>54221.357160029533</v>
      </c>
      <c r="Y778" s="34">
        <f>(U778*H778*'Propiedades físicas'!$F$7*60*24*365)/(1000000)</f>
        <v>1532.377680253391</v>
      </c>
      <c r="Z778" s="31">
        <f t="shared" si="481"/>
        <v>398.53213096465265</v>
      </c>
      <c r="AA778" s="31">
        <f t="shared" si="482"/>
        <v>3437.7576794183901</v>
      </c>
      <c r="AB778" s="31">
        <f t="shared" si="482"/>
        <v>146.96249514733037</v>
      </c>
      <c r="AC778" s="31">
        <f t="shared" si="482"/>
        <v>350.32729105619063</v>
      </c>
      <c r="AD778" s="31">
        <f t="shared" ref="AD778:AD809" si="507">T778*$H778</f>
        <v>54.193810992481083</v>
      </c>
      <c r="AE778" s="31">
        <f t="shared" si="483"/>
        <v>31.659057974632692</v>
      </c>
      <c r="AF778" s="31">
        <f t="shared" si="484"/>
        <v>4419.4324655536775</v>
      </c>
      <c r="AG778" s="31">
        <f t="shared" si="485"/>
        <v>9.0177219376226747E-2</v>
      </c>
      <c r="AH778" s="31">
        <f t="shared" si="486"/>
        <v>0.77787311067954046</v>
      </c>
      <c r="AI778" s="31">
        <f t="shared" si="486"/>
        <v>3.3253703115229877E-2</v>
      </c>
      <c r="AJ778" s="31">
        <f t="shared" si="486"/>
        <v>7.9269746463316706E-2</v>
      </c>
      <c r="AK778" s="31">
        <f t="shared" ref="AK778:AL841" si="508">AD778/$AF778</f>
        <v>1.2262617748971881E-2</v>
      </c>
      <c r="AL778" s="31">
        <f t="shared" si="487"/>
        <v>7.1636026167143539E-3</v>
      </c>
      <c r="AM778" s="31">
        <f t="shared" si="488"/>
        <v>1</v>
      </c>
      <c r="AN778" s="31">
        <f>(Z778*'Propiedades físicas'!$F$4)/1000</f>
        <v>350.46118532769628</v>
      </c>
      <c r="AO778" s="31">
        <f>(AA778*'Propiedades físicas'!$F$6)/1000</f>
        <v>110.14575604856522</v>
      </c>
      <c r="AP778" s="31">
        <f>(AB778*'Propiedades físicas'!$F$9)/1000</f>
        <v>90.668511381145464</v>
      </c>
      <c r="AQ778" s="31">
        <f>(AC778*'Propiedades físicas'!$F$5)/1000</f>
        <v>103.16087739731647</v>
      </c>
      <c r="AR778" s="31">
        <f>(AD778*'Propiedades físicas'!$F$8)/1000</f>
        <v>19.212789873054387</v>
      </c>
      <c r="AS778" s="31">
        <f>(AE778*'Propiedades físicas'!$F$7)/1000</f>
        <v>2.9154826488839247</v>
      </c>
      <c r="AT778" s="31">
        <f t="shared" si="489"/>
        <v>676.56460267666159</v>
      </c>
      <c r="AU778" s="31">
        <f t="shared" si="490"/>
        <v>0.51800106588666139</v>
      </c>
      <c r="AV778" s="31">
        <f t="shared" si="493"/>
        <v>0.16280153530468577</v>
      </c>
      <c r="AW778" s="31">
        <f t="shared" si="493"/>
        <v>0.13401308762302636</v>
      </c>
      <c r="AX778" s="31">
        <f t="shared" si="493"/>
        <v>0.1524774973286894</v>
      </c>
      <c r="AY778" s="31">
        <f t="shared" si="493"/>
        <v>2.8397568830890212E-2</v>
      </c>
      <c r="AZ778" s="31">
        <f t="shared" si="494"/>
        <v>4.3092450260470826E-3</v>
      </c>
      <c r="BA778" s="31">
        <f t="shared" si="491"/>
        <v>1.0000000000000002</v>
      </c>
      <c r="BB778" s="34">
        <f>AU778*'Propiedades físicas'!$C$4+'Diseño reactor'!AV778*'Propiedades físicas'!$C$5+'Diseño reactor'!AW778*'Propiedades físicas'!$C$8+'Diseño reactor'!AX778*'Propiedades físicas'!$C$9+'Diseño reactor'!AY778*'Propiedades físicas'!$C$7+'Diseño reactor'!AZ778*'Propiedades físicas'!$C$6</f>
        <v>876.5031589877434</v>
      </c>
      <c r="BC778" s="45">
        <f>AU778*'Propiedades físicas'!$L$4+'Diseño reactor'!AV778*'Propiedades físicas'!$L$5+'Diseño reactor'!AW778*'Propiedades físicas'!$L$8+AX778*'Propiedades físicas'!$L$9+'Diseño reactor'!AY778*'Propiedades físicas'!$L$7+'Diseño reactor'!AZ778*'Propiedades físicas'!$L$6</f>
        <v>1.9911018484769658</v>
      </c>
      <c r="BD778" s="29">
        <f t="shared" ref="BD778:BD841" si="509">((-$F$19)*V778*($F$7*1000))/(H778*(BB778/1000)*BC778)</f>
        <v>3.4515580162915369</v>
      </c>
      <c r="BE778" s="58">
        <f t="shared" ref="BE778:BE841" si="510">BD778+$F$20+((BP778*60)/(H778*(BB778/1000)*BC778))</f>
        <v>43.449381386044642</v>
      </c>
      <c r="BF778" s="30">
        <f>AU778*'Propiedades físicas'!$I$4+'Diseño reactor'!AV778*'Propiedades físicas'!$I$5+'Diseño reactor'!AW778*'Propiedades físicas'!$I$8+'Diseño reactor'!AX778*'Propiedades físicas'!$I$9+'Diseño reactor'!AY778*'Propiedades físicas'!$I$7+'Diseño reactor'!AZ778*'Propiedades físicas'!$I$6</f>
        <v>1.9459824280150053E-2</v>
      </c>
      <c r="BG778" s="24">
        <f>AU778*'Propiedades físicas'!$O$4+'Diseño reactor'!AV778*'Propiedades físicas'!$O$5+'Diseño reactor'!AW778*'Propiedades físicas'!$O$8+'Diseño reactor'!AX778*'Propiedades físicas'!$O$9+'Diseño reactor'!AY778*'Propiedades físicas'!$O$7+'Diseño reactor'!AZ778*'Propiedades físicas'!$O$6</f>
        <v>0.14872877507878493</v>
      </c>
      <c r="BH778" s="54">
        <f t="shared" ref="BH778:BH841" si="511">(BB778*($F$33^2)*$F$34)/BF778</f>
        <v>42289.131967601614</v>
      </c>
      <c r="BI778" s="34">
        <f t="shared" si="492"/>
        <v>260.51779203263681</v>
      </c>
      <c r="BJ778" s="27">
        <f t="shared" ref="BJ778:BJ841" si="512">$F$43*(BH778^$F$44)*(BI778^$F$45)</f>
        <v>4806.4378718227554</v>
      </c>
      <c r="BK778" s="34">
        <f t="shared" ref="BK778:BK841" si="513">(BJ778*BG778)/$F$16</f>
        <v>549.88893628344636</v>
      </c>
      <c r="BL778" s="27">
        <f t="shared" ref="BL778:BL841" si="514">1/((1/BK778)+(1/$F$61))</f>
        <v>105.00710225588146</v>
      </c>
      <c r="BM778" s="34">
        <f t="shared" ref="BM778:BM841" si="515">($F$33*($F$34^2))/9.8</f>
        <v>1.1054421768707483</v>
      </c>
      <c r="BN778" s="45">
        <f t="shared" ref="BN778:BN841" si="516">((((H778/60)*(BB778/1000)*BC778*($F$20-$F$4)+(((-$F$19)*V778*($F$7*1000))/60)))/(-BL778*$F$46/1000))+$F$4</f>
        <v>723.92421096542466</v>
      </c>
      <c r="BO778" s="45">
        <f t="shared" ref="BO778:BO841" si="517">((-$F$19)*V778*($F$7*1000)/60)+BP778</f>
        <v>84.301407120659078</v>
      </c>
      <c r="BP778" s="66">
        <f t="shared" ref="BP778:BP841" si="518">($F$35*($F$33^5)*($F$34^3)*BB778)/1000</f>
        <v>6.6962857491777008</v>
      </c>
    </row>
    <row r="779" spans="8:68">
      <c r="H779" s="68">
        <v>774</v>
      </c>
      <c r="I779" s="31">
        <f>('Propiedades físicas'!$C$10*'Diseño reactor'!H779)/1000</f>
        <v>677.43984795826134</v>
      </c>
      <c r="J779" s="31">
        <f t="shared" si="495"/>
        <v>0.673122494010856</v>
      </c>
      <c r="K779" s="31">
        <f>(I779*1000)/'Propiedades físicas'!$F$10</f>
        <v>4425.1497132452087</v>
      </c>
      <c r="L779" s="31">
        <f t="shared" si="496"/>
        <v>632.16424474931546</v>
      </c>
      <c r="M779" s="31">
        <f t="shared" si="497"/>
        <v>3792.9854684958927</v>
      </c>
      <c r="N779" s="31">
        <f t="shared" si="498"/>
        <v>0.81674967021875378</v>
      </c>
      <c r="O779" s="32">
        <f t="shared" si="499"/>
        <v>4.9004980213125231</v>
      </c>
      <c r="P779" s="33">
        <f t="shared" si="500"/>
        <v>0.51581124902307995</v>
      </c>
      <c r="Q779" s="31">
        <f t="shared" si="501"/>
        <v>4.447820339147956</v>
      </c>
      <c r="R779" s="31">
        <f t="shared" si="502"/>
        <v>0.19005507877878783</v>
      </c>
      <c r="S779" s="31">
        <f t="shared" si="503"/>
        <v>0.45267768216456788</v>
      </c>
      <c r="T779" s="31">
        <f t="shared" si="504"/>
        <v>7.0027423864877772E-2</v>
      </c>
      <c r="U779" s="31">
        <f t="shared" si="505"/>
        <v>4.0855918552008166E-2</v>
      </c>
      <c r="V779" s="47">
        <f t="shared" ref="V779:V842" si="519">$C$4*P779/$C$5</f>
        <v>5.1080337281897241E-4</v>
      </c>
      <c r="W779" s="31">
        <f t="shared" si="506"/>
        <v>0.36845857692856127</v>
      </c>
      <c r="X779" s="34">
        <f>(S779*H779*'Propiedades físicas'!$F$5*60*24*365)/(1000000)</f>
        <v>54228.35832681349</v>
      </c>
      <c r="Y779" s="34">
        <f>(U779*H779*'Propiedades físicas'!$F$7*60*24*365)/(1000000)</f>
        <v>1530.6072611202312</v>
      </c>
      <c r="Z779" s="31">
        <f t="shared" ref="Z779:Z842" si="520">P779*$H779</f>
        <v>399.2379067438639</v>
      </c>
      <c r="AA779" s="31">
        <f t="shared" ref="AA779:AA810" si="521">Q779*$H779</f>
        <v>3442.6129425005179</v>
      </c>
      <c r="AB779" s="31">
        <f t="shared" ref="AB779:AB810" si="522">R779*$H779</f>
        <v>147.10263097478179</v>
      </c>
      <c r="AC779" s="31">
        <f t="shared" ref="AC779:AC810" si="523">S779*$H779</f>
        <v>350.37252599537555</v>
      </c>
      <c r="AD779" s="31">
        <f t="shared" si="507"/>
        <v>54.201226071415398</v>
      </c>
      <c r="AE779" s="31">
        <f t="shared" ref="AE779:AE841" si="524">U779*$H779</f>
        <v>31.622480959254322</v>
      </c>
      <c r="AF779" s="31">
        <f t="shared" ref="AF779:AF842" si="525">Z779+AA779+AB779+AC779+AD779+AE779</f>
        <v>4425.1497132452087</v>
      </c>
      <c r="AG779" s="31">
        <f t="shared" ref="AG779:AG842" si="526">Z779/AF779</f>
        <v>9.0220203295919787E-2</v>
      </c>
      <c r="AH779" s="31">
        <f t="shared" ref="AH779:AL842" si="527">AA779/$AF779</f>
        <v>0.77796530413337317</v>
      </c>
      <c r="AI779" s="31">
        <f t="shared" si="527"/>
        <v>3.3242407716620112E-2</v>
      </c>
      <c r="AJ779" s="31">
        <f t="shared" si="527"/>
        <v>7.9177553009484022E-2</v>
      </c>
      <c r="AK779" s="31">
        <f t="shared" si="508"/>
        <v>1.2248450240944869E-2</v>
      </c>
      <c r="AL779" s="31">
        <f t="shared" si="508"/>
        <v>7.1460816036580596E-3</v>
      </c>
      <c r="AM779" s="31">
        <f t="shared" ref="AM779:AM842" si="528">AG779+AH779+AI779+AJ779+AK779+AL779</f>
        <v>1.0000000000000002</v>
      </c>
      <c r="AN779" s="31">
        <f>(Z779*'Propiedades físicas'!$F$4)/1000</f>
        <v>351.081830432419</v>
      </c>
      <c r="AO779" s="31">
        <f>(AA779*'Propiedades físicas'!$F$6)/1000</f>
        <v>110.30131867771658</v>
      </c>
      <c r="AP779" s="31">
        <f>(AB779*'Propiedades físicas'!$F$9)/1000</f>
        <v>90.75496817989162</v>
      </c>
      <c r="AQ779" s="31">
        <f>(AC779*'Propiedades físicas'!$F$5)/1000</f>
        <v>103.17419772985825</v>
      </c>
      <c r="AR779" s="31">
        <f>(AD779*'Propiedades físicas'!$F$8)/1000</f>
        <v>19.215418666838183</v>
      </c>
      <c r="AS779" s="31">
        <f>(AE779*'Propiedades físicas'!$F$7)/1000</f>
        <v>2.9121142715377304</v>
      </c>
      <c r="AT779" s="31">
        <f t="shared" ref="AT779:AT842" si="529">AN779+AO779+AP779+AQ779+AR779+AS779</f>
        <v>677.43984795826145</v>
      </c>
      <c r="AU779" s="31">
        <f t="shared" ref="AU779:AU842" si="530">AN779/$AT779</f>
        <v>0.51824797654071553</v>
      </c>
      <c r="AV779" s="31">
        <f t="shared" si="493"/>
        <v>0.16282083052857629</v>
      </c>
      <c r="AW779" s="31">
        <f t="shared" si="493"/>
        <v>0.13396756694106254</v>
      </c>
      <c r="AX779" s="31">
        <f t="shared" si="493"/>
        <v>0.15230016073134073</v>
      </c>
      <c r="AY779" s="31">
        <f t="shared" ref="AY779:AZ842" si="531">AR779/$AT779</f>
        <v>2.8364759948431743E-2</v>
      </c>
      <c r="AZ779" s="31">
        <f t="shared" si="494"/>
        <v>4.2987053098729909E-3</v>
      </c>
      <c r="BA779" s="31">
        <f t="shared" ref="BA779:BA842" si="532">AU779+AV779+AW779+AX779+AY779+AZ779</f>
        <v>0.99999999999999989</v>
      </c>
      <c r="BB779" s="34">
        <f>AU779*'Propiedades físicas'!$C$4+'Diseño reactor'!AV779*'Propiedades físicas'!$C$5+'Diseño reactor'!AW779*'Propiedades físicas'!$C$8+'Diseño reactor'!AX779*'Propiedades físicas'!$C$9+'Diseño reactor'!AY779*'Propiedades físicas'!$C$7+'Diseño reactor'!AZ779*'Propiedades físicas'!$C$6</f>
        <v>876.50025879343843</v>
      </c>
      <c r="BC779" s="45">
        <f>AU779*'Propiedades físicas'!$L$4+'Diseño reactor'!AV779*'Propiedades físicas'!$L$5+'Diseño reactor'!AW779*'Propiedades físicas'!$L$8+AX779*'Propiedades físicas'!$L$9+'Diseño reactor'!AY779*'Propiedades físicas'!$L$7+'Diseño reactor'!AZ779*'Propiedades físicas'!$L$6</f>
        <v>1.9912916615225302</v>
      </c>
      <c r="BD779" s="29">
        <f t="shared" si="509"/>
        <v>3.4484244055714282</v>
      </c>
      <c r="BE779" s="58">
        <f t="shared" si="510"/>
        <v>43.445834638296475</v>
      </c>
      <c r="BF779" s="30">
        <f>AU779*'Propiedades físicas'!$I$4+'Diseño reactor'!AV779*'Propiedades físicas'!$I$5+'Diseño reactor'!AW779*'Propiedades físicas'!$I$8+'Diseño reactor'!AX779*'Propiedades físicas'!$I$9+'Diseño reactor'!AY779*'Propiedades físicas'!$I$7+'Diseño reactor'!AZ779*'Propiedades físicas'!$I$6</f>
        <v>1.9461130859543426E-2</v>
      </c>
      <c r="BG779" s="24">
        <f>AU779*'Propiedades físicas'!$O$4+'Diseño reactor'!AV779*'Propiedades físicas'!$O$5+'Diseño reactor'!AW779*'Propiedades físicas'!$O$8+'Diseño reactor'!AX779*'Propiedades físicas'!$O$9+'Diseño reactor'!AY779*'Propiedades físicas'!$O$7+'Diseño reactor'!AZ779*'Propiedades físicas'!$O$6</f>
        <v>0.14873659044221732</v>
      </c>
      <c r="BH779" s="54">
        <f t="shared" si="511"/>
        <v>42286.152846346042</v>
      </c>
      <c r="BI779" s="34">
        <f t="shared" ref="BI779:BI842" si="533">(BC779*BF779)/(BG779/1000)</f>
        <v>260.54642969285146</v>
      </c>
      <c r="BJ779" s="27">
        <f t="shared" si="512"/>
        <v>4806.3882406862485</v>
      </c>
      <c r="BK779" s="34">
        <f t="shared" si="513"/>
        <v>549.91215327787688</v>
      </c>
      <c r="BL779" s="27">
        <f t="shared" si="514"/>
        <v>105.00794885643268</v>
      </c>
      <c r="BM779" s="34">
        <f t="shared" si="515"/>
        <v>1.1054421768707483</v>
      </c>
      <c r="BN779" s="45">
        <f t="shared" si="516"/>
        <v>725.02296384509577</v>
      </c>
      <c r="BO779" s="45">
        <f t="shared" si="517"/>
        <v>84.338376260833442</v>
      </c>
      <c r="BP779" s="66">
        <f t="shared" si="518"/>
        <v>6.6962635923496325</v>
      </c>
    </row>
    <row r="780" spans="8:68">
      <c r="H780" s="68">
        <v>775</v>
      </c>
      <c r="I780" s="31">
        <f>('Propiedades físicas'!$C$10*'Diseño reactor'!H780)/1000</f>
        <v>678.3150932398612</v>
      </c>
      <c r="J780" s="31">
        <f t="shared" si="495"/>
        <v>0.67225394885729362</v>
      </c>
      <c r="K780" s="31">
        <f>(I780*1000)/'Propiedades físicas'!$F$10</f>
        <v>4430.8669609367398</v>
      </c>
      <c r="L780" s="31">
        <f t="shared" si="496"/>
        <v>632.98099441953423</v>
      </c>
      <c r="M780" s="31">
        <f t="shared" si="497"/>
        <v>3797.8859665172054</v>
      </c>
      <c r="N780" s="31">
        <f t="shared" si="498"/>
        <v>0.81674967021875389</v>
      </c>
      <c r="O780" s="32">
        <f t="shared" si="499"/>
        <v>4.9004980213125231</v>
      </c>
      <c r="P780" s="33">
        <f t="shared" si="500"/>
        <v>0.51605659802917614</v>
      </c>
      <c r="Q780" s="31">
        <f t="shared" si="501"/>
        <v>4.4483462619082799</v>
      </c>
      <c r="R780" s="31">
        <f t="shared" si="502"/>
        <v>0.18999045796190384</v>
      </c>
      <c r="S780" s="31">
        <f t="shared" si="503"/>
        <v>0.45215175940424335</v>
      </c>
      <c r="T780" s="31">
        <f t="shared" si="504"/>
        <v>6.9946541240682225E-2</v>
      </c>
      <c r="U780" s="31">
        <f t="shared" si="505"/>
        <v>4.0756072986991694E-2</v>
      </c>
      <c r="V780" s="47">
        <f t="shared" si="519"/>
        <v>5.1104633979588319E-4</v>
      </c>
      <c r="W780" s="31">
        <f t="shared" si="506"/>
        <v>0.36815818010559059</v>
      </c>
      <c r="X780" s="34">
        <f>(S780*H780*'Propiedades físicas'!$F$5*60*24*365)/(1000000)</f>
        <v>54235.336680570603</v>
      </c>
      <c r="Y780" s="34">
        <f>(U780*H780*'Propiedades físicas'!$F$7*60*24*365)/(1000000)</f>
        <v>1528.8393889772972</v>
      </c>
      <c r="Z780" s="31">
        <f t="shared" si="520"/>
        <v>399.9438634726115</v>
      </c>
      <c r="AA780" s="31">
        <f t="shared" si="521"/>
        <v>3447.4683529789168</v>
      </c>
      <c r="AB780" s="31">
        <f t="shared" si="522"/>
        <v>147.24260492047549</v>
      </c>
      <c r="AC780" s="31">
        <f t="shared" si="523"/>
        <v>350.41761353828861</v>
      </c>
      <c r="AD780" s="31">
        <f t="shared" si="507"/>
        <v>54.208569461528725</v>
      </c>
      <c r="AE780" s="31">
        <f t="shared" si="524"/>
        <v>31.585956564918561</v>
      </c>
      <c r="AF780" s="31">
        <f t="shared" si="525"/>
        <v>4430.8669609367407</v>
      </c>
      <c r="AG780" s="31">
        <f t="shared" si="526"/>
        <v>9.0263117127772741E-2</v>
      </c>
      <c r="AH780" s="31">
        <f t="shared" si="527"/>
        <v>0.77805729293440096</v>
      </c>
      <c r="AI780" s="31">
        <f t="shared" si="527"/>
        <v>3.3231104932418591E-2</v>
      </c>
      <c r="AJ780" s="31">
        <f t="shared" si="527"/>
        <v>7.908556420845593E-2</v>
      </c>
      <c r="AK780" s="31">
        <f t="shared" si="508"/>
        <v>1.223430311481714E-2</v>
      </c>
      <c r="AL780" s="31">
        <f t="shared" si="508"/>
        <v>7.1286176821343545E-3</v>
      </c>
      <c r="AM780" s="31">
        <f t="shared" si="528"/>
        <v>0.99999999999999967</v>
      </c>
      <c r="AN780" s="31">
        <f>(Z780*'Propiedades físicas'!$F$4)/1000</f>
        <v>351.70263466054507</v>
      </c>
      <c r="AO780" s="31">
        <f>(AA780*'Propiedades físicas'!$F$6)/1000</f>
        <v>110.45688602944449</v>
      </c>
      <c r="AP780" s="31">
        <f>(AB780*'Propiedades físicas'!$F$9)/1000</f>
        <v>90.841325105687346</v>
      </c>
      <c r="AQ780" s="31">
        <f>(AC780*'Propiedades físicas'!$F$5)/1000</f>
        <v>103.18747465861986</v>
      </c>
      <c r="AR780" s="31">
        <f>(AD780*'Propiedades físicas'!$F$8)/1000</f>
        <v>19.218022045501154</v>
      </c>
      <c r="AS780" s="31">
        <f>(AE780*'Propiedades físicas'!$F$7)/1000</f>
        <v>2.9087507400633505</v>
      </c>
      <c r="AT780" s="31">
        <f t="shared" si="529"/>
        <v>678.31509323986131</v>
      </c>
      <c r="AU780" s="31">
        <f t="shared" si="530"/>
        <v>0.51849448459224878</v>
      </c>
      <c r="AV780" s="31">
        <f t="shared" ref="AV780:AZ843" si="534">AO780/$AT780</f>
        <v>0.16284008292055718</v>
      </c>
      <c r="AW780" s="31">
        <f t="shared" si="534"/>
        <v>0.13392201649501648</v>
      </c>
      <c r="AX780" s="31">
        <f t="shared" si="534"/>
        <v>0.15212321778918664</v>
      </c>
      <c r="AY780" s="31">
        <f t="shared" si="531"/>
        <v>2.8331998266040947E-2</v>
      </c>
      <c r="AZ780" s="31">
        <f t="shared" si="531"/>
        <v>4.2881999369499173E-3</v>
      </c>
      <c r="BA780" s="31">
        <f t="shared" si="532"/>
        <v>0.99999999999999989</v>
      </c>
      <c r="BB780" s="34">
        <f>AU780*'Propiedades físicas'!$C$4+'Diseño reactor'!AV780*'Propiedades físicas'!$C$5+'Diseño reactor'!AW780*'Propiedades físicas'!$C$8+'Diseño reactor'!AX780*'Propiedades físicas'!$C$9+'Diseño reactor'!AY780*'Propiedades físicas'!$C$7+'Diseño reactor'!AZ780*'Propiedades físicas'!$C$6</f>
        <v>876.49736747587019</v>
      </c>
      <c r="BC780" s="45">
        <f>AU780*'Propiedades físicas'!$L$4+'Diseño reactor'!AV780*'Propiedades físicas'!$L$5+'Diseño reactor'!AW780*'Propiedades físicas'!$L$8+AX780*'Propiedades físicas'!$L$9+'Diseño reactor'!AY780*'Propiedades físicas'!$L$7+'Diseño reactor'!AZ780*'Propiedades físicas'!$L$6</f>
        <v>1.9914811511396073</v>
      </c>
      <c r="BD780" s="29">
        <f t="shared" si="509"/>
        <v>3.4452964895516187</v>
      </c>
      <c r="BE780" s="58">
        <f t="shared" si="510"/>
        <v>43.442294705040645</v>
      </c>
      <c r="BF780" s="30">
        <f>AU780*'Propiedades físicas'!$I$4+'Diseño reactor'!AV780*'Propiedades físicas'!$I$5+'Diseño reactor'!AW780*'Propiedades físicas'!$I$8+'Diseño reactor'!AX780*'Propiedades físicas'!$I$9+'Diseño reactor'!AY780*'Propiedades físicas'!$I$7+'Diseño reactor'!AZ780*'Propiedades físicas'!$I$6</f>
        <v>1.9462433555532566E-2</v>
      </c>
      <c r="BG780" s="24">
        <f>AU780*'Propiedades físicas'!$O$4+'Diseño reactor'!AV780*'Propiedades físicas'!$O$5+'Diseño reactor'!AW780*'Propiedades físicas'!$O$8+'Diseño reactor'!AX780*'Propiedades físicas'!$O$9+'Diseño reactor'!AY780*'Propiedades físicas'!$O$7+'Diseño reactor'!AZ780*'Propiedades físicas'!$O$6</f>
        <v>0.14874439519537272</v>
      </c>
      <c r="BH780" s="54">
        <f t="shared" si="511"/>
        <v>42283.182990213551</v>
      </c>
      <c r="BI780" s="34">
        <f t="shared" si="533"/>
        <v>260.57499195341694</v>
      </c>
      <c r="BJ780" s="27">
        <f t="shared" si="512"/>
        <v>4806.3388133303142</v>
      </c>
      <c r="BK780" s="34">
        <f t="shared" si="513"/>
        <v>549.93535376374075</v>
      </c>
      <c r="BL780" s="27">
        <f t="shared" si="514"/>
        <v>105.00879479723224</v>
      </c>
      <c r="BM780" s="34">
        <f t="shared" si="515"/>
        <v>1.1054421768707483</v>
      </c>
      <c r="BN780" s="45">
        <f t="shared" si="516"/>
        <v>726.12192788498839</v>
      </c>
      <c r="BO780" s="45">
        <f t="shared" si="517"/>
        <v>84.37528515231206</v>
      </c>
      <c r="BP780" s="66">
        <f t="shared" si="518"/>
        <v>6.6962415033378253</v>
      </c>
    </row>
    <row r="781" spans="8:68">
      <c r="H781" s="68">
        <v>776</v>
      </c>
      <c r="I781" s="31">
        <f>('Propiedades físicas'!$C$10*'Diseño reactor'!H781)/1000</f>
        <v>679.19033852146106</v>
      </c>
      <c r="J781" s="31">
        <f t="shared" si="495"/>
        <v>0.67138764222216818</v>
      </c>
      <c r="K781" s="31">
        <f>(I781*1000)/'Propiedades físicas'!$F$10</f>
        <v>4436.584208628271</v>
      </c>
      <c r="L781" s="31">
        <f t="shared" si="496"/>
        <v>633.797744089753</v>
      </c>
      <c r="M781" s="31">
        <f t="shared" si="497"/>
        <v>3802.786464538518</v>
      </c>
      <c r="N781" s="31">
        <f t="shared" si="498"/>
        <v>0.81674967021875389</v>
      </c>
      <c r="O781" s="32">
        <f t="shared" si="499"/>
        <v>4.9004980213125231</v>
      </c>
      <c r="P781" s="33">
        <f t="shared" si="500"/>
        <v>0.51630154730500277</v>
      </c>
      <c r="Q781" s="31">
        <f t="shared" si="501"/>
        <v>4.4488710183681972</v>
      </c>
      <c r="R781" s="31">
        <f t="shared" si="502"/>
        <v>0.18992579538318805</v>
      </c>
      <c r="S781" s="31">
        <f t="shared" si="503"/>
        <v>0.45162700294432645</v>
      </c>
      <c r="T781" s="31">
        <f t="shared" si="504"/>
        <v>6.9865775030550789E-2</v>
      </c>
      <c r="U781" s="31">
        <f t="shared" si="505"/>
        <v>4.0656552500012252E-2</v>
      </c>
      <c r="V781" s="47">
        <f t="shared" si="519"/>
        <v>5.1128891092340077E-4</v>
      </c>
      <c r="W781" s="31">
        <f t="shared" si="506"/>
        <v>0.36785827269851318</v>
      </c>
      <c r="X781" s="34">
        <f>(S781*H781*'Propiedades físicas'!$F$5*60*24*365)/(1000000)</f>
        <v>54242.29231414439</v>
      </c>
      <c r="Y781" s="34">
        <f>(U781*H781*'Propiedades físicas'!$F$7*60*24*365)/(1000000)</f>
        <v>1527.0740613262492</v>
      </c>
      <c r="Z781" s="31">
        <f t="shared" si="520"/>
        <v>400.65000070868217</v>
      </c>
      <c r="AA781" s="31">
        <f t="shared" si="521"/>
        <v>3452.3239102537209</v>
      </c>
      <c r="AB781" s="31">
        <f t="shared" si="522"/>
        <v>147.38241721735392</v>
      </c>
      <c r="AC781" s="31">
        <f t="shared" si="523"/>
        <v>350.46255428479731</v>
      </c>
      <c r="AD781" s="31">
        <f t="shared" si="507"/>
        <v>54.21584142370741</v>
      </c>
      <c r="AE781" s="31">
        <f t="shared" si="524"/>
        <v>31.549484740009508</v>
      </c>
      <c r="AF781" s="31">
        <f t="shared" si="525"/>
        <v>4436.584208628271</v>
      </c>
      <c r="AG781" s="31">
        <f t="shared" si="526"/>
        <v>9.0305961043069552E-2</v>
      </c>
      <c r="AH781" s="31">
        <f t="shared" si="527"/>
        <v>0.77814907773859898</v>
      </c>
      <c r="AI781" s="31">
        <f t="shared" si="527"/>
        <v>3.3219794843682787E-2</v>
      </c>
      <c r="AJ781" s="31">
        <f t="shared" si="527"/>
        <v>7.8993779404258252E-2</v>
      </c>
      <c r="AK781" s="31">
        <f t="shared" si="508"/>
        <v>1.2220176350596123E-2</v>
      </c>
      <c r="AL781" s="31">
        <f t="shared" si="508"/>
        <v>7.1112106197944031E-3</v>
      </c>
      <c r="AM781" s="31">
        <f t="shared" si="528"/>
        <v>1</v>
      </c>
      <c r="AN781" s="31">
        <f>(Z781*'Propiedades físicas'!$F$4)/1000</f>
        <v>352.3235976232009</v>
      </c>
      <c r="AO781" s="31">
        <f>(AA781*'Propiedades físicas'!$F$6)/1000</f>
        <v>110.61245808452921</v>
      </c>
      <c r="AP781" s="31">
        <f>(AB781*'Propiedades físicas'!$F$9)/1000</f>
        <v>90.927582302246492</v>
      </c>
      <c r="AQ781" s="31">
        <f>(AC781*'Propiedades físicas'!$F$5)/1000</f>
        <v>103.20070836024428</v>
      </c>
      <c r="AR781" s="31">
        <f>(AD781*'Propiedades físicas'!$F$8)/1000</f>
        <v>19.220600101532742</v>
      </c>
      <c r="AS781" s="31">
        <f>(AE781*'Propiedades físicas'!$F$7)/1000</f>
        <v>2.9053920497074754</v>
      </c>
      <c r="AT781" s="31">
        <f t="shared" si="529"/>
        <v>679.19033852146117</v>
      </c>
      <c r="AU781" s="31">
        <f t="shared" si="530"/>
        <v>0.51874059102515946</v>
      </c>
      <c r="AV781" s="31">
        <f t="shared" si="534"/>
        <v>0.16285929261791768</v>
      </c>
      <c r="AW781" s="31">
        <f t="shared" si="534"/>
        <v>0.13387643661155132</v>
      </c>
      <c r="AX781" s="31">
        <f t="shared" si="534"/>
        <v>0.15194666724044298</v>
      </c>
      <c r="AY781" s="31">
        <f t="shared" si="531"/>
        <v>2.829928373741937E-2</v>
      </c>
      <c r="AZ781" s="31">
        <f t="shared" si="531"/>
        <v>4.2777287675090665E-3</v>
      </c>
      <c r="BA781" s="31">
        <f t="shared" si="532"/>
        <v>1</v>
      </c>
      <c r="BB781" s="34">
        <f>AU781*'Propiedades físicas'!$C$4+'Diseño reactor'!AV781*'Propiedades físicas'!$C$5+'Diseño reactor'!AW781*'Propiedades físicas'!$C$8+'Diseño reactor'!AX781*'Propiedades físicas'!$C$9+'Diseño reactor'!AY781*'Propiedades físicas'!$C$7+'Diseño reactor'!AZ781*'Propiedades físicas'!$C$6</f>
        <v>876.49448500054507</v>
      </c>
      <c r="BC781" s="45">
        <f>AU781*'Propiedades físicas'!$L$4+'Diseño reactor'!AV781*'Propiedades físicas'!$L$5+'Diseño reactor'!AW781*'Propiedades físicas'!$L$8+AX781*'Propiedades físicas'!$L$9+'Diseño reactor'!AY781*'Propiedades físicas'!$L$7+'Diseño reactor'!AZ781*'Propiedades físicas'!$L$6</f>
        <v>1.9916703181343856</v>
      </c>
      <c r="BD781" s="29">
        <f t="shared" si="509"/>
        <v>3.4421742527356414</v>
      </c>
      <c r="BE781" s="58">
        <f t="shared" si="510"/>
        <v>43.43876156630251</v>
      </c>
      <c r="BF781" s="30">
        <f>AU781*'Propiedades físicas'!$I$4+'Diseño reactor'!AV781*'Propiedades físicas'!$I$5+'Diseño reactor'!AW781*'Propiedades físicas'!$I$8+'Diseño reactor'!AX781*'Propiedades físicas'!$I$9+'Diseño reactor'!AY781*'Propiedades físicas'!$I$7+'Diseño reactor'!AZ781*'Propiedades físicas'!$I$6</f>
        <v>1.9463732382688684E-2</v>
      </c>
      <c r="BG781" s="24">
        <f>AU781*'Propiedades físicas'!$O$4+'Diseño reactor'!AV781*'Propiedades físicas'!$O$5+'Diseño reactor'!AW781*'Propiedades físicas'!$O$8+'Diseño reactor'!AX781*'Propiedades físicas'!$O$9+'Diseño reactor'!AY781*'Propiedades físicas'!$O$7+'Diseño reactor'!AZ781*'Propiedades físicas'!$O$6</f>
        <v>0.1487521893559163</v>
      </c>
      <c r="BH781" s="54">
        <f t="shared" si="511"/>
        <v>42280.222362249857</v>
      </c>
      <c r="BI781" s="34">
        <f t="shared" si="533"/>
        <v>260.60347907861097</v>
      </c>
      <c r="BJ781" s="27">
        <f t="shared" si="512"/>
        <v>4806.2895888751782</v>
      </c>
      <c r="BK781" s="34">
        <f t="shared" si="513"/>
        <v>549.95853771056125</v>
      </c>
      <c r="BL781" s="27">
        <f t="shared" si="514"/>
        <v>105.00964007729823</v>
      </c>
      <c r="BM781" s="34">
        <f t="shared" si="515"/>
        <v>1.1054421768707483</v>
      </c>
      <c r="BN781" s="45">
        <f t="shared" si="516"/>
        <v>727.22110254505128</v>
      </c>
      <c r="BO781" s="45">
        <f t="shared" si="517"/>
        <v>84.412133942235684</v>
      </c>
      <c r="BP781" s="66">
        <f t="shared" si="518"/>
        <v>6.6962194818787539</v>
      </c>
    </row>
    <row r="782" spans="8:68">
      <c r="H782" s="68">
        <v>777</v>
      </c>
      <c r="I782" s="31">
        <f>('Propiedades físicas'!$C$10*'Diseño reactor'!H782)/1000</f>
        <v>680.0655838030608</v>
      </c>
      <c r="J782" s="31">
        <f t="shared" si="495"/>
        <v>0.67052356546255154</v>
      </c>
      <c r="K782" s="31">
        <f>(I782*1000)/'Propiedades físicas'!$F$10</f>
        <v>4442.3014563198021</v>
      </c>
      <c r="L782" s="31">
        <f t="shared" si="496"/>
        <v>634.61449375997165</v>
      </c>
      <c r="M782" s="31">
        <f t="shared" si="497"/>
        <v>3807.6869625598301</v>
      </c>
      <c r="N782" s="31">
        <f t="shared" si="498"/>
        <v>0.81674967021875378</v>
      </c>
      <c r="O782" s="32">
        <f t="shared" si="499"/>
        <v>4.9004980213125231</v>
      </c>
      <c r="P782" s="33">
        <f t="shared" si="500"/>
        <v>0.51654609782664451</v>
      </c>
      <c r="Q782" s="31">
        <f t="shared" si="501"/>
        <v>4.4493946122625347</v>
      </c>
      <c r="R782" s="31">
        <f t="shared" si="502"/>
        <v>0.18986109150338537</v>
      </c>
      <c r="S782" s="31">
        <f t="shared" si="503"/>
        <v>0.45110340904998925</v>
      </c>
      <c r="T782" s="31">
        <f t="shared" si="504"/>
        <v>6.9785125119567734E-2</v>
      </c>
      <c r="U782" s="31">
        <f t="shared" si="505"/>
        <v>4.0557355769156138E-2</v>
      </c>
      <c r="V782" s="47">
        <f t="shared" si="519"/>
        <v>5.1153108716813335E-4</v>
      </c>
      <c r="W782" s="31">
        <f t="shared" si="506"/>
        <v>0.36755885351224488</v>
      </c>
      <c r="X782" s="34">
        <f>(S782*H782*'Propiedades físicas'!$F$5*60*24*365)/(1000000)</f>
        <v>54249.225319925317</v>
      </c>
      <c r="Y782" s="34">
        <f>(U782*H782*'Propiedades físicas'!$F$7*60*24*365)/(1000000)</f>
        <v>1525.3112756553444</v>
      </c>
      <c r="Z782" s="31">
        <f t="shared" si="520"/>
        <v>401.35631801130279</v>
      </c>
      <c r="AA782" s="31">
        <f t="shared" si="521"/>
        <v>3457.1796137279894</v>
      </c>
      <c r="AB782" s="31">
        <f t="shared" si="522"/>
        <v>147.52206809813043</v>
      </c>
      <c r="AC782" s="31">
        <f t="shared" si="523"/>
        <v>350.50734883184163</v>
      </c>
      <c r="AD782" s="31">
        <f t="shared" si="507"/>
        <v>54.22304221790413</v>
      </c>
      <c r="AE782" s="31">
        <f t="shared" si="524"/>
        <v>31.51306543263432</v>
      </c>
      <c r="AF782" s="31">
        <f t="shared" si="525"/>
        <v>4442.301456319803</v>
      </c>
      <c r="AG782" s="31">
        <f t="shared" si="526"/>
        <v>9.0348735212536418E-2</v>
      </c>
      <c r="AH782" s="31">
        <f t="shared" si="527"/>
        <v>0.77824065919922247</v>
      </c>
      <c r="AI782" s="31">
        <f t="shared" si="527"/>
        <v>3.3208477531001278E-2</v>
      </c>
      <c r="AJ782" s="31">
        <f t="shared" si="527"/>
        <v>7.8902197943634664E-2</v>
      </c>
      <c r="AK782" s="31">
        <f t="shared" si="508"/>
        <v>1.2206069928181972E-2</v>
      </c>
      <c r="AL782" s="31">
        <f t="shared" si="508"/>
        <v>7.0938601854231486E-3</v>
      </c>
      <c r="AM782" s="31">
        <f t="shared" si="528"/>
        <v>0.99999999999999989</v>
      </c>
      <c r="AN782" s="31">
        <f>(Z782*'Propiedades físicas'!$F$4)/1000</f>
        <v>352.94471893277944</v>
      </c>
      <c r="AO782" s="31">
        <f>(AA782*'Propiedades físicas'!$F$6)/1000</f>
        <v>110.76803482384477</v>
      </c>
      <c r="AP782" s="31">
        <f>(AB782*'Propiedades físicas'!$F$9)/1000</f>
        <v>91.013739913141563</v>
      </c>
      <c r="AQ782" s="31">
        <f>(AC782*'Propiedades físicas'!$F$5)/1000</f>
        <v>103.21389901051241</v>
      </c>
      <c r="AR782" s="31">
        <f>(AD782*'Propiedades físicas'!$F$8)/1000</f>
        <v>19.223152927091363</v>
      </c>
      <c r="AS782" s="31">
        <f>(AE782*'Propiedades físicas'!$F$7)/1000</f>
        <v>2.9020381956912948</v>
      </c>
      <c r="AT782" s="31">
        <f t="shared" si="529"/>
        <v>680.0655838030608</v>
      </c>
      <c r="AU782" s="31">
        <f t="shared" si="530"/>
        <v>0.51898629682014341</v>
      </c>
      <c r="AV782" s="31">
        <f t="shared" si="534"/>
        <v>0.16287845975737822</v>
      </c>
      <c r="AW782" s="31">
        <f t="shared" si="534"/>
        <v>0.13383082761544082</v>
      </c>
      <c r="AX782" s="31">
        <f t="shared" si="534"/>
        <v>0.15177050782855372</v>
      </c>
      <c r="AY782" s="31">
        <f t="shared" si="531"/>
        <v>2.8266616316020142E-2</v>
      </c>
      <c r="AZ782" s="31">
        <f t="shared" si="531"/>
        <v>4.267291662463678E-3</v>
      </c>
      <c r="BA782" s="31">
        <f t="shared" si="532"/>
        <v>1</v>
      </c>
      <c r="BB782" s="34">
        <f>AU782*'Propiedades físicas'!$C$4+'Diseño reactor'!AV782*'Propiedades físicas'!$C$5+'Diseño reactor'!AW782*'Propiedades físicas'!$C$8+'Diseño reactor'!AX782*'Propiedades físicas'!$C$9+'Diseño reactor'!AY782*'Propiedades físicas'!$C$7+'Diseño reactor'!AZ782*'Propiedades físicas'!$C$6</f>
        <v>876.49161133313271</v>
      </c>
      <c r="BC782" s="45">
        <f>AU782*'Propiedades físicas'!$L$4+'Diseño reactor'!AV782*'Propiedades físicas'!$L$5+'Diseño reactor'!AW782*'Propiedades físicas'!$L$8+AX782*'Propiedades físicas'!$L$9+'Diseño reactor'!AY782*'Propiedades físicas'!$L$7+'Diseño reactor'!AZ782*'Propiedades físicas'!$L$6</f>
        <v>1.9918591633104368</v>
      </c>
      <c r="BD782" s="29">
        <f t="shared" si="509"/>
        <v>3.4390576796830445</v>
      </c>
      <c r="BE782" s="58">
        <f t="shared" si="510"/>
        <v>43.43523520218703</v>
      </c>
      <c r="BF782" s="30">
        <f>AU782*'Propiedades físicas'!$I$4+'Diseño reactor'!AV782*'Propiedades físicas'!$I$5+'Diseño reactor'!AW782*'Propiedades físicas'!$I$8+'Diseño reactor'!AX782*'Propiedades físicas'!$I$9+'Diseño reactor'!AY782*'Propiedades físicas'!$I$7+'Diseño reactor'!AZ782*'Propiedades físicas'!$I$6</f>
        <v>1.9465027355516432E-2</v>
      </c>
      <c r="BG782" s="24">
        <f>AU782*'Propiedades físicas'!$O$4+'Diseño reactor'!AV782*'Propiedades físicas'!$O$5+'Diseño reactor'!AW782*'Propiedades físicas'!$O$8+'Diseño reactor'!AX782*'Propiedades físicas'!$O$9+'Diseño reactor'!AY782*'Propiedades físicas'!$O$7+'Diseño reactor'!AZ782*'Propiedades físicas'!$O$6</f>
        <v>0.14875997294149296</v>
      </c>
      <c r="BH782" s="54">
        <f t="shared" si="511"/>
        <v>42277.270925682889</v>
      </c>
      <c r="BI782" s="34">
        <f t="shared" si="533"/>
        <v>260.63189133156487</v>
      </c>
      <c r="BJ782" s="27">
        <f t="shared" si="512"/>
        <v>4806.2405664455118</v>
      </c>
      <c r="BK782" s="34">
        <f t="shared" si="513"/>
        <v>549.98170508826161</v>
      </c>
      <c r="BL782" s="27">
        <f t="shared" si="514"/>
        <v>105.01048469566345</v>
      </c>
      <c r="BM782" s="34">
        <f t="shared" si="515"/>
        <v>1.1054421768707483</v>
      </c>
      <c r="BN782" s="45">
        <f t="shared" si="516"/>
        <v>728.32048728705752</v>
      </c>
      <c r="BO782" s="45">
        <f t="shared" si="517"/>
        <v>84.448922777266418</v>
      </c>
      <c r="BP782" s="66">
        <f t="shared" si="518"/>
        <v>6.696197527710142</v>
      </c>
    </row>
    <row r="783" spans="8:68">
      <c r="H783" s="68">
        <v>778</v>
      </c>
      <c r="I783" s="31">
        <f>('Propiedades físicas'!$C$10*'Diseño reactor'!H783)/1000</f>
        <v>680.94082908466078</v>
      </c>
      <c r="J783" s="31">
        <f t="shared" si="495"/>
        <v>0.66966170997995178</v>
      </c>
      <c r="K783" s="31">
        <f>(I783*1000)/'Propiedades físicas'!$F$10</f>
        <v>4448.0187040113342</v>
      </c>
      <c r="L783" s="31">
        <f t="shared" si="496"/>
        <v>635.43124343019053</v>
      </c>
      <c r="M783" s="31">
        <f t="shared" si="497"/>
        <v>3812.5874605811432</v>
      </c>
      <c r="N783" s="31">
        <f t="shared" si="498"/>
        <v>0.81674967021875389</v>
      </c>
      <c r="O783" s="32">
        <f t="shared" si="499"/>
        <v>4.9004980213125231</v>
      </c>
      <c r="P783" s="33">
        <f t="shared" si="500"/>
        <v>0.51679025056701067</v>
      </c>
      <c r="Q783" s="31">
        <f t="shared" si="501"/>
        <v>4.449917047310656</v>
      </c>
      <c r="R783" s="31">
        <f t="shared" si="502"/>
        <v>0.18979634678057578</v>
      </c>
      <c r="S783" s="31">
        <f t="shared" si="503"/>
        <v>0.45058097400186597</v>
      </c>
      <c r="T783" s="31">
        <f t="shared" si="504"/>
        <v>6.9704591392212467E-2</v>
      </c>
      <c r="U783" s="31">
        <f t="shared" si="505"/>
        <v>4.0458481478955081E-2</v>
      </c>
      <c r="V783" s="47">
        <f t="shared" si="519"/>
        <v>5.1177286949354451E-4</v>
      </c>
      <c r="W783" s="31">
        <f t="shared" si="506"/>
        <v>0.36725992135558966</v>
      </c>
      <c r="X783" s="34">
        <f>(S783*H783*'Propiedades físicas'!$F$5*60*24*365)/(1000000)</f>
        <v>54256.135789853484</v>
      </c>
      <c r="Y783" s="34">
        <f>(U783*H783*'Propiedades físicas'!$F$7*60*24*365)/(1000000)</f>
        <v>1523.5510294396199</v>
      </c>
      <c r="Z783" s="31">
        <f t="shared" si="520"/>
        <v>402.06281494113432</v>
      </c>
      <c r="AA783" s="31">
        <f t="shared" si="521"/>
        <v>3462.0354628076902</v>
      </c>
      <c r="AB783" s="31">
        <f t="shared" si="522"/>
        <v>147.66155779528796</v>
      </c>
      <c r="AC783" s="31">
        <f t="shared" si="523"/>
        <v>350.55199777345172</v>
      </c>
      <c r="AD783" s="31">
        <f t="shared" si="507"/>
        <v>54.2301721031413</v>
      </c>
      <c r="AE783" s="31">
        <f t="shared" si="524"/>
        <v>31.476698590627052</v>
      </c>
      <c r="AF783" s="31">
        <f t="shared" si="525"/>
        <v>4448.0187040113333</v>
      </c>
      <c r="AG783" s="31">
        <f t="shared" si="526"/>
        <v>9.039143980634437E-2</v>
      </c>
      <c r="AH783" s="31">
        <f t="shared" si="527"/>
        <v>0.77833203796682349</v>
      </c>
      <c r="AI783" s="31">
        <f t="shared" si="527"/>
        <v>3.3197153074496541E-2</v>
      </c>
      <c r="AJ783" s="31">
        <f t="shared" si="527"/>
        <v>7.8810819176033428E-2</v>
      </c>
      <c r="AK783" s="31">
        <f t="shared" si="508"/>
        <v>1.2191983827369069E-2</v>
      </c>
      <c r="AL783" s="31">
        <f t="shared" si="508"/>
        <v>7.076566148932914E-3</v>
      </c>
      <c r="AM783" s="31">
        <f t="shared" si="528"/>
        <v>0.99999999999999978</v>
      </c>
      <c r="AN783" s="31">
        <f>(Z783*'Propiedades físicas'!$F$4)/1000</f>
        <v>353.56599820293468</v>
      </c>
      <c r="AO783" s="31">
        <f>(AA783*'Propiedades físicas'!$F$6)/1000</f>
        <v>110.9236162283584</v>
      </c>
      <c r="AP783" s="31">
        <f>(AB783*'Propiedades físicas'!$F$9)/1000</f>
        <v>91.099798081802902</v>
      </c>
      <c r="AQ783" s="31">
        <f>(AC783*'Propiedades físicas'!$F$5)/1000</f>
        <v>103.22704678434833</v>
      </c>
      <c r="AR783" s="31">
        <f>(AD783*'Propiedades físicas'!$F$8)/1000</f>
        <v>19.225680614005647</v>
      </c>
      <c r="AS783" s="31">
        <f>(AE783*'Propiedades físicas'!$F$7)/1000</f>
        <v>2.8986891732108453</v>
      </c>
      <c r="AT783" s="31">
        <f t="shared" si="529"/>
        <v>680.94082908466089</v>
      </c>
      <c r="AU783" s="31">
        <f t="shared" si="530"/>
        <v>0.51923160295470561</v>
      </c>
      <c r="AV783" s="31">
        <f t="shared" si="534"/>
        <v>0.16289758447509298</v>
      </c>
      <c r="AW783" s="31">
        <f t="shared" si="534"/>
        <v>0.13378518982957993</v>
      </c>
      <c r="AX783" s="31">
        <f t="shared" si="534"/>
        <v>0.15159473830216486</v>
      </c>
      <c r="AY783" s="31">
        <f t="shared" si="531"/>
        <v>2.8233995955051376E-2</v>
      </c>
      <c r="AZ783" s="31">
        <f t="shared" si="531"/>
        <v>4.256888483405147E-3</v>
      </c>
      <c r="BA783" s="31">
        <f t="shared" si="532"/>
        <v>0.99999999999999978</v>
      </c>
      <c r="BB783" s="34">
        <f>AU783*'Propiedades físicas'!$C$4+'Diseño reactor'!AV783*'Propiedades físicas'!$C$5+'Diseño reactor'!AW783*'Propiedades físicas'!$C$8+'Diseño reactor'!AX783*'Propiedades físicas'!$C$9+'Diseño reactor'!AY783*'Propiedades físicas'!$C$7+'Diseño reactor'!AZ783*'Propiedades físicas'!$C$6</f>
        <v>876.48874643946419</v>
      </c>
      <c r="BC783" s="45">
        <f>AU783*'Propiedades físicas'!$L$4+'Diseño reactor'!AV783*'Propiedades físicas'!$L$5+'Diseño reactor'!AW783*'Propiedades físicas'!$L$8+AX783*'Propiedades físicas'!$L$9+'Diseño reactor'!AY783*'Propiedades físicas'!$L$7+'Diseño reactor'!AZ783*'Propiedades físicas'!$L$6</f>
        <v>1.9920476874687281</v>
      </c>
      <c r="BD783" s="29">
        <f t="shared" si="509"/>
        <v>3.4359467550091445</v>
      </c>
      <c r="BE783" s="58">
        <f t="shared" si="510"/>
        <v>43.431715592878355</v>
      </c>
      <c r="BF783" s="30">
        <f>AU783*'Propiedades físicas'!$I$4+'Diseño reactor'!AV783*'Propiedades físicas'!$I$5+'Diseño reactor'!AW783*'Propiedades físicas'!$I$8+'Diseño reactor'!AX783*'Propiedades físicas'!$I$9+'Diseño reactor'!AY783*'Propiedades físicas'!$I$7+'Diseño reactor'!AZ783*'Propiedades físicas'!$I$6</f>
        <v>1.9466318488454242E-2</v>
      </c>
      <c r="BG783" s="24">
        <f>AU783*'Propiedades físicas'!$O$4+'Diseño reactor'!AV783*'Propiedades físicas'!$O$5+'Diseño reactor'!AW783*'Propiedades físicas'!$O$8+'Diseño reactor'!AX783*'Propiedades físicas'!$O$9+'Diseño reactor'!AY783*'Propiedades físicas'!$O$7+'Diseño reactor'!AZ783*'Propiedades físicas'!$O$6</f>
        <v>0.14876774596972644</v>
      </c>
      <c r="BH783" s="54">
        <f t="shared" si="511"/>
        <v>42274.328643921697</v>
      </c>
      <c r="BI783" s="34">
        <f t="shared" si="533"/>
        <v>260.66022897427058</v>
      </c>
      <c r="BJ783" s="27">
        <f t="shared" si="512"/>
        <v>4806.1917451704203</v>
      </c>
      <c r="BK783" s="34">
        <f t="shared" si="513"/>
        <v>550.00485586716093</v>
      </c>
      <c r="BL783" s="27">
        <f t="shared" si="514"/>
        <v>105.01132865137532</v>
      </c>
      <c r="BM783" s="34">
        <f t="shared" si="515"/>
        <v>1.1054421768707483</v>
      </c>
      <c r="BN783" s="45">
        <f t="shared" si="516"/>
        <v>729.42008157459861</v>
      </c>
      <c r="BO783" s="45">
        <f t="shared" si="517"/>
        <v>84.485651803589704</v>
      </c>
      <c r="BP783" s="66">
        <f t="shared" si="518"/>
        <v>6.6961756405709467</v>
      </c>
    </row>
    <row r="784" spans="8:68">
      <c r="H784" s="68">
        <v>779</v>
      </c>
      <c r="I784" s="31">
        <f>('Propiedades físicas'!$C$10*'Diseño reactor'!H784)/1000</f>
        <v>681.81607436626052</v>
      </c>
      <c r="J784" s="31">
        <f t="shared" si="495"/>
        <v>0.66880206722002888</v>
      </c>
      <c r="K784" s="31">
        <f>(I784*1000)/'Propiedades físicas'!$F$10</f>
        <v>4453.7359517028653</v>
      </c>
      <c r="L784" s="31">
        <f t="shared" si="496"/>
        <v>636.2479931004093</v>
      </c>
      <c r="M784" s="31">
        <f t="shared" si="497"/>
        <v>3817.4879586024558</v>
      </c>
      <c r="N784" s="31">
        <f t="shared" si="498"/>
        <v>0.81674967021875389</v>
      </c>
      <c r="O784" s="32">
        <f t="shared" si="499"/>
        <v>4.9004980213125231</v>
      </c>
      <c r="P784" s="33">
        <f t="shared" si="500"/>
        <v>0.5170340064958473</v>
      </c>
      <c r="Q784" s="31">
        <f t="shared" si="501"/>
        <v>4.4504383272165509</v>
      </c>
      <c r="R784" s="31">
        <f t="shared" si="502"/>
        <v>0.18973156167018951</v>
      </c>
      <c r="S784" s="31">
        <f t="shared" si="503"/>
        <v>0.45005969409597307</v>
      </c>
      <c r="T784" s="31">
        <f t="shared" si="504"/>
        <v>6.9624173732367567E-2</v>
      </c>
      <c r="U784" s="31">
        <f t="shared" si="505"/>
        <v>4.0359928320349472E-2</v>
      </c>
      <c r="V784" s="47">
        <f t="shared" si="519"/>
        <v>5.1201425885996534E-4</v>
      </c>
      <c r="W784" s="31">
        <f t="shared" si="506"/>
        <v>0.36696147504122323</v>
      </c>
      <c r="X784" s="34">
        <f>(S784*H784*'Propiedades físicas'!$F$5*60*24*365)/(1000000)</f>
        <v>54263.023815420944</v>
      </c>
      <c r="Y784" s="34">
        <f>(U784*H784*'Propiedades físicas'!$F$7*60*24*365)/(1000000)</f>
        <v>1521.793320141069</v>
      </c>
      <c r="Z784" s="31">
        <f t="shared" si="520"/>
        <v>402.76949106026507</v>
      </c>
      <c r="AA784" s="31">
        <f t="shared" si="521"/>
        <v>3466.8914569016933</v>
      </c>
      <c r="AB784" s="31">
        <f t="shared" si="522"/>
        <v>147.80088654107763</v>
      </c>
      <c r="AC784" s="31">
        <f t="shared" si="523"/>
        <v>350.59650170076304</v>
      </c>
      <c r="AD784" s="31">
        <f t="shared" si="507"/>
        <v>54.237231337514338</v>
      </c>
      <c r="AE784" s="31">
        <f t="shared" si="524"/>
        <v>31.440384161552238</v>
      </c>
      <c r="AF784" s="31">
        <f t="shared" si="525"/>
        <v>4453.7359517028653</v>
      </c>
      <c r="AG784" s="31">
        <f t="shared" si="526"/>
        <v>9.0434074994110963E-2</v>
      </c>
      <c r="AH784" s="31">
        <f t="shared" si="527"/>
        <v>0.77842321468926401</v>
      </c>
      <c r="AI784" s="31">
        <f t="shared" si="527"/>
        <v>3.3185821553827557E-2</v>
      </c>
      <c r="AJ784" s="31">
        <f t="shared" si="527"/>
        <v>7.8719642453593169E-2</v>
      </c>
      <c r="AK784" s="31">
        <f t="shared" si="508"/>
        <v>1.2177918027847382E-2</v>
      </c>
      <c r="AL784" s="31">
        <f t="shared" si="508"/>
        <v>7.0593282813569474E-3</v>
      </c>
      <c r="AM784" s="31">
        <f t="shared" si="528"/>
        <v>1</v>
      </c>
      <c r="AN784" s="31">
        <f>(Z784*'Propiedades físicas'!$F$4)/1000</f>
        <v>354.18743504857594</v>
      </c>
      <c r="AO784" s="31">
        <f>(AA784*'Propiedades físicas'!$F$6)/1000</f>
        <v>111.07920227913026</v>
      </c>
      <c r="AP784" s="31">
        <f>(AB784*'Propiedades físicas'!$F$9)/1000</f>
        <v>91.185756951517831</v>
      </c>
      <c r="AQ784" s="31">
        <f>(AC784*'Propiedades físicas'!$F$5)/1000</f>
        <v>103.2401518558237</v>
      </c>
      <c r="AR784" s="31">
        <f>(AD784*'Propiedades físicas'!$F$8)/1000</f>
        <v>19.228183253775576</v>
      </c>
      <c r="AS784" s="31">
        <f>(AE784*'Propiedades físicas'!$F$7)/1000</f>
        <v>2.8953449774373459</v>
      </c>
      <c r="AT784" s="31">
        <f t="shared" si="529"/>
        <v>681.81607436626064</v>
      </c>
      <c r="AU784" s="31">
        <f t="shared" si="530"/>
        <v>0.51947651040317377</v>
      </c>
      <c r="AV784" s="31">
        <f t="shared" si="534"/>
        <v>0.16291666690665363</v>
      </c>
      <c r="AW784" s="31">
        <f t="shared" si="534"/>
        <v>0.13373952357499613</v>
      </c>
      <c r="AX784" s="31">
        <f t="shared" si="534"/>
        <v>0.15141935741509777</v>
      </c>
      <c r="AY784" s="31">
        <f t="shared" si="531"/>
        <v>2.8201422607479484E-2</v>
      </c>
      <c r="AZ784" s="31">
        <f t="shared" si="531"/>
        <v>4.2465190925991764E-3</v>
      </c>
      <c r="BA784" s="31">
        <f t="shared" si="532"/>
        <v>1</v>
      </c>
      <c r="BB784" s="34">
        <f>AU784*'Propiedades físicas'!$C$4+'Diseño reactor'!AV784*'Propiedades físicas'!$C$5+'Diseño reactor'!AW784*'Propiedades físicas'!$C$8+'Diseño reactor'!AX784*'Propiedades físicas'!$C$9+'Diseño reactor'!AY784*'Propiedades físicas'!$C$7+'Diseño reactor'!AZ784*'Propiedades físicas'!$C$6</f>
        <v>876.48589028553192</v>
      </c>
      <c r="BC784" s="45">
        <f>AU784*'Propiedades físicas'!$L$4+'Diseño reactor'!AV784*'Propiedades físicas'!$L$5+'Diseño reactor'!AW784*'Propiedades físicas'!$L$8+AX784*'Propiedades físicas'!$L$9+'Diseño reactor'!AY784*'Propiedades físicas'!$L$7+'Diseño reactor'!AZ784*'Propiedades físicas'!$L$6</f>
        <v>1.9922358914076288</v>
      </c>
      <c r="BD784" s="29">
        <f t="shared" si="509"/>
        <v>3.4328414633847633</v>
      </c>
      <c r="BE784" s="58">
        <f t="shared" si="510"/>
        <v>43.428202718639483</v>
      </c>
      <c r="BF784" s="30">
        <f>AU784*'Propiedades físicas'!$I$4+'Diseño reactor'!AV784*'Propiedades físicas'!$I$5+'Diseño reactor'!AW784*'Propiedades físicas'!$I$8+'Diseño reactor'!AX784*'Propiedades físicas'!$I$9+'Diseño reactor'!AY784*'Propiedades físicas'!$I$7+'Diseño reactor'!AZ784*'Propiedades físicas'!$I$6</f>
        <v>1.9467605795874688E-2</v>
      </c>
      <c r="BG784" s="24">
        <f>AU784*'Propiedades físicas'!$O$4+'Diseño reactor'!AV784*'Propiedades físicas'!$O$5+'Diseño reactor'!AW784*'Propiedades físicas'!$O$8+'Diseño reactor'!AX784*'Propiedades físicas'!$O$9+'Diseño reactor'!AY784*'Propiedades físicas'!$O$7+'Diseño reactor'!AZ784*'Propiedades físicas'!$O$6</f>
        <v>0.14877550845821977</v>
      </c>
      <c r="BH784" s="54">
        <f t="shared" si="511"/>
        <v>42271.395480555417</v>
      </c>
      <c r="BI784" s="34">
        <f t="shared" si="533"/>
        <v>260.6884922675855</v>
      </c>
      <c r="BJ784" s="27">
        <f t="shared" si="512"/>
        <v>4806.1431241833816</v>
      </c>
      <c r="BK784" s="34">
        <f t="shared" si="513"/>
        <v>550.02799001796882</v>
      </c>
      <c r="BL784" s="27">
        <f t="shared" si="514"/>
        <v>105.01217194349573</v>
      </c>
      <c r="BM784" s="34">
        <f t="shared" si="515"/>
        <v>1.1054421768707483</v>
      </c>
      <c r="BN784" s="45">
        <f t="shared" si="516"/>
        <v>730.51988487307551</v>
      </c>
      <c r="BO784" s="45">
        <f t="shared" si="517"/>
        <v>84.5223211669161</v>
      </c>
      <c r="BP784" s="66">
        <f t="shared" si="518"/>
        <v>6.6961538202013591</v>
      </c>
    </row>
    <row r="785" spans="8:68">
      <c r="H785" s="68">
        <v>780</v>
      </c>
      <c r="I785" s="31">
        <f>('Propiedades físicas'!$C$10*'Diseño reactor'!H785)/1000</f>
        <v>682.69131964786038</v>
      </c>
      <c r="J785" s="31">
        <f t="shared" si="495"/>
        <v>0.66794462867231086</v>
      </c>
      <c r="K785" s="31">
        <f>(I785*1000)/'Propiedades físicas'!$F$10</f>
        <v>4459.4531993943965</v>
      </c>
      <c r="L785" s="31">
        <f t="shared" si="496"/>
        <v>637.06474277062807</v>
      </c>
      <c r="M785" s="31">
        <f t="shared" si="497"/>
        <v>3822.3884566237684</v>
      </c>
      <c r="N785" s="31">
        <f t="shared" si="498"/>
        <v>0.81674967021875389</v>
      </c>
      <c r="O785" s="32">
        <f t="shared" si="499"/>
        <v>4.900498021312524</v>
      </c>
      <c r="P785" s="33">
        <f t="shared" si="500"/>
        <v>0.51727736657975187</v>
      </c>
      <c r="Q785" s="31">
        <f t="shared" si="501"/>
        <v>4.4509584556688928</v>
      </c>
      <c r="R785" s="31">
        <f t="shared" si="502"/>
        <v>0.18966673662502301</v>
      </c>
      <c r="S785" s="31">
        <f t="shared" si="503"/>
        <v>0.44953956564363312</v>
      </c>
      <c r="T785" s="31">
        <f t="shared" si="504"/>
        <v>6.9543872023326986E-2</v>
      </c>
      <c r="U785" s="31">
        <f t="shared" si="505"/>
        <v>4.0261694990652033E-2</v>
      </c>
      <c r="V785" s="47">
        <f t="shared" si="519"/>
        <v>5.1225525622460868E-4</v>
      </c>
      <c r="W785" s="31">
        <f t="shared" si="506"/>
        <v>0.36666351338567787</v>
      </c>
      <c r="X785" s="34">
        <f>(S785*H785*'Propiedades físicas'!$F$5*60*24*365)/(1000000)</f>
        <v>54269.889487674416</v>
      </c>
      <c r="Y785" s="34">
        <f>(U785*H785*'Propiedades físicas'!$F$7*60*24*365)/(1000000)</f>
        <v>1520.0381452088159</v>
      </c>
      <c r="Z785" s="31">
        <f t="shared" si="520"/>
        <v>403.47634593220647</v>
      </c>
      <c r="AA785" s="31">
        <f t="shared" si="521"/>
        <v>3471.7475954217366</v>
      </c>
      <c r="AB785" s="31">
        <f t="shared" si="522"/>
        <v>147.94005456751793</v>
      </c>
      <c r="AC785" s="31">
        <f t="shared" si="523"/>
        <v>350.64086120203382</v>
      </c>
      <c r="AD785" s="31">
        <f t="shared" si="507"/>
        <v>54.24422017819505</v>
      </c>
      <c r="AE785" s="31">
        <f t="shared" si="524"/>
        <v>31.404122092708587</v>
      </c>
      <c r="AF785" s="31">
        <f t="shared" si="525"/>
        <v>4459.4531993943983</v>
      </c>
      <c r="AG785" s="31">
        <f t="shared" si="526"/>
        <v>9.0476640944903125E-2</v>
      </c>
      <c r="AH785" s="31">
        <f t="shared" si="527"/>
        <v>0.7785141900117275</v>
      </c>
      <c r="AI785" s="31">
        <f t="shared" si="527"/>
        <v>3.3174483048192649E-2</v>
      </c>
      <c r="AJ785" s="31">
        <f t="shared" si="527"/>
        <v>7.8628667131129773E-2</v>
      </c>
      <c r="AK785" s="31">
        <f t="shared" si="508"/>
        <v>1.2163872509203933E-2</v>
      </c>
      <c r="AL785" s="31">
        <f t="shared" si="508"/>
        <v>7.0421463548430829E-3</v>
      </c>
      <c r="AM785" s="31">
        <f t="shared" si="528"/>
        <v>1.0000000000000002</v>
      </c>
      <c r="AN785" s="31">
        <f>(Z785*'Propiedades físicas'!$F$4)/1000</f>
        <v>354.80902908586376</v>
      </c>
      <c r="AO785" s="31">
        <f>(AA785*'Propiedades físicas'!$F$6)/1000</f>
        <v>111.23479295731244</v>
      </c>
      <c r="AP785" s="31">
        <f>(AB785*'Propiedades físicas'!$F$9)/1000</f>
        <v>91.271616665430173</v>
      </c>
      <c r="AQ785" s="31">
        <f>(AC785*'Propiedades físicas'!$F$5)/1000</f>
        <v>103.25321439816291</v>
      </c>
      <c r="AR785" s="31">
        <f>(AD785*'Propiedades físicas'!$F$8)/1000</f>
        <v>19.230660937573703</v>
      </c>
      <c r="AS785" s="31">
        <f>(AE785*'Propiedades físicas'!$F$7)/1000</f>
        <v>2.8920056035175339</v>
      </c>
      <c r="AT785" s="31">
        <f t="shared" si="529"/>
        <v>682.6913196478605</v>
      </c>
      <c r="AU785" s="31">
        <f t="shared" si="530"/>
        <v>0.5197210201367114</v>
      </c>
      <c r="AV785" s="31">
        <f t="shared" si="534"/>
        <v>0.16293570718709086</v>
      </c>
      <c r="AW785" s="31">
        <f t="shared" si="534"/>
        <v>0.1336938291708602</v>
      </c>
      <c r="AX785" s="31">
        <f t="shared" si="534"/>
        <v>0.15124436392632329</v>
      </c>
      <c r="AY785" s="31">
        <f t="shared" si="531"/>
        <v>2.816889622603241E-2</v>
      </c>
      <c r="AZ785" s="31">
        <f t="shared" si="531"/>
        <v>4.236183352981932E-3</v>
      </c>
      <c r="BA785" s="31">
        <f t="shared" si="532"/>
        <v>1</v>
      </c>
      <c r="BB785" s="34">
        <f>AU785*'Propiedades físicas'!$C$4+'Diseño reactor'!AV785*'Propiedades físicas'!$C$5+'Diseño reactor'!AW785*'Propiedades físicas'!$C$8+'Diseño reactor'!AX785*'Propiedades físicas'!$C$9+'Diseño reactor'!AY785*'Propiedades físicas'!$C$7+'Diseño reactor'!AZ785*'Propiedades físicas'!$C$6</f>
        <v>876.48304283748757</v>
      </c>
      <c r="BC785" s="45">
        <f>AU785*'Propiedades físicas'!$L$4+'Diseño reactor'!AV785*'Propiedades físicas'!$L$5+'Diseño reactor'!AW785*'Propiedades físicas'!$L$8+AX785*'Propiedades físicas'!$L$9+'Diseño reactor'!AY785*'Propiedades físicas'!$L$7+'Diseño reactor'!AZ785*'Propiedades físicas'!$L$6</f>
        <v>1.9924237759229235</v>
      </c>
      <c r="BD785" s="29">
        <f t="shared" si="509"/>
        <v>3.4297417895359965</v>
      </c>
      <c r="BE785" s="58">
        <f t="shared" si="510"/>
        <v>43.424696559811778</v>
      </c>
      <c r="BF785" s="30">
        <f>AU785*'Propiedades físicas'!$I$4+'Diseño reactor'!AV785*'Propiedades físicas'!$I$5+'Diseño reactor'!AW785*'Propiedades físicas'!$I$8+'Diseño reactor'!AX785*'Propiedades físicas'!$I$9+'Diseño reactor'!AY785*'Propiedades físicas'!$I$7+'Diseño reactor'!AZ785*'Propiedades físicas'!$I$6</f>
        <v>1.9468889292084866E-2</v>
      </c>
      <c r="BG785" s="24">
        <f>AU785*'Propiedades físicas'!$O$4+'Diseño reactor'!AV785*'Propiedades físicas'!$O$5+'Diseño reactor'!AW785*'Propiedades físicas'!$O$8+'Diseño reactor'!AX785*'Propiedades físicas'!$O$9+'Diseño reactor'!AY785*'Propiedades físicas'!$O$7+'Diseño reactor'!AZ785*'Propiedades físicas'!$O$6</f>
        <v>0.14878326042455489</v>
      </c>
      <c r="BH785" s="54">
        <f t="shared" si="511"/>
        <v>42268.471399352085</v>
      </c>
      <c r="BI785" s="34">
        <f t="shared" si="533"/>
        <v>260.71668147123916</v>
      </c>
      <c r="BJ785" s="27">
        <f t="shared" si="512"/>
        <v>4806.0947026222584</v>
      </c>
      <c r="BK785" s="34">
        <f t="shared" si="513"/>
        <v>550.05110751178552</v>
      </c>
      <c r="BL785" s="27">
        <f t="shared" si="514"/>
        <v>105.01301457110092</v>
      </c>
      <c r="BM785" s="34">
        <f t="shared" si="515"/>
        <v>1.1054421768707483</v>
      </c>
      <c r="BN785" s="45">
        <f t="shared" si="516"/>
        <v>731.61989664969053</v>
      </c>
      <c r="BO785" s="45">
        <f t="shared" si="517"/>
        <v>84.558931012483313</v>
      </c>
      <c r="BP785" s="66">
        <f t="shared" si="518"/>
        <v>6.6961320663427841</v>
      </c>
    </row>
    <row r="786" spans="8:68">
      <c r="H786" s="68">
        <v>781</v>
      </c>
      <c r="I786" s="31">
        <f>('Propiedades físicas'!$C$10*'Diseño reactor'!H786)/1000</f>
        <v>683.56656492946013</v>
      </c>
      <c r="J786" s="31">
        <f t="shared" si="495"/>
        <v>0.66708938586991362</v>
      </c>
      <c r="K786" s="31">
        <f>(I786*1000)/'Propiedades físicas'!$F$10</f>
        <v>4465.1704470859277</v>
      </c>
      <c r="L786" s="31">
        <f t="shared" si="496"/>
        <v>637.88149244084673</v>
      </c>
      <c r="M786" s="31">
        <f t="shared" si="497"/>
        <v>3827.2889546450806</v>
      </c>
      <c r="N786" s="31">
        <f t="shared" si="498"/>
        <v>0.81674967021875378</v>
      </c>
      <c r="O786" s="32">
        <f t="shared" si="499"/>
        <v>4.9004980213125231</v>
      </c>
      <c r="P786" s="33">
        <f t="shared" si="500"/>
        <v>0.51752033178218426</v>
      </c>
      <c r="Q786" s="31">
        <f t="shared" si="501"/>
        <v>4.4514774363411265</v>
      </c>
      <c r="R786" s="31">
        <f t="shared" si="502"/>
        <v>0.18960187209525389</v>
      </c>
      <c r="S786" s="31">
        <f t="shared" si="503"/>
        <v>0.44902058497139669</v>
      </c>
      <c r="T786" s="31">
        <f t="shared" si="504"/>
        <v>6.946368614780396E-2</v>
      </c>
      <c r="U786" s="31">
        <f t="shared" si="505"/>
        <v>4.0163780193511647E-2</v>
      </c>
      <c r="V786" s="47">
        <f t="shared" si="519"/>
        <v>5.1249586254158055E-4</v>
      </c>
      <c r="W786" s="31">
        <f t="shared" si="506"/>
        <v>0.36636603520932615</v>
      </c>
      <c r="X786" s="34">
        <f>(S786*H786*'Propiedades físicas'!$F$5*60*24*365)/(1000000)</f>
        <v>54276.732897217815</v>
      </c>
      <c r="Y786" s="34">
        <f>(U786*H786*'Propiedades físicas'!$F$7*60*24*365)/(1000000)</f>
        <v>1518.2855020792949</v>
      </c>
      <c r="Z786" s="31">
        <f t="shared" si="520"/>
        <v>404.18337912188593</v>
      </c>
      <c r="AA786" s="31">
        <f t="shared" si="521"/>
        <v>3476.6038777824197</v>
      </c>
      <c r="AB786" s="31">
        <f t="shared" si="522"/>
        <v>148.07906210639328</v>
      </c>
      <c r="AC786" s="31">
        <f t="shared" si="523"/>
        <v>350.68507686266082</v>
      </c>
      <c r="AD786" s="31">
        <f t="shared" si="507"/>
        <v>54.25113888143489</v>
      </c>
      <c r="AE786" s="31">
        <f t="shared" si="524"/>
        <v>31.367912331132597</v>
      </c>
      <c r="AF786" s="31">
        <f t="shared" si="525"/>
        <v>4465.1704470859268</v>
      </c>
      <c r="AG786" s="31">
        <f t="shared" si="526"/>
        <v>9.0519137827239124E-2</v>
      </c>
      <c r="AH786" s="31">
        <f t="shared" si="527"/>
        <v>0.77860496457673445</v>
      </c>
      <c r="AI786" s="31">
        <f t="shared" si="527"/>
        <v>3.3163137636332135E-2</v>
      </c>
      <c r="AJ786" s="31">
        <f t="shared" si="527"/>
        <v>7.8537892566122758E-2</v>
      </c>
      <c r="AK786" s="31">
        <f t="shared" si="508"/>
        <v>1.2149847250924191E-2</v>
      </c>
      <c r="AL786" s="31">
        <f t="shared" si="508"/>
        <v>7.0250201426474146E-3</v>
      </c>
      <c r="AM786" s="31">
        <f t="shared" si="528"/>
        <v>1</v>
      </c>
      <c r="AN786" s="31">
        <f>(Z786*'Propiedades físicas'!$F$4)/1000</f>
        <v>355.43077993220408</v>
      </c>
      <c r="AO786" s="31">
        <f>(AA786*'Propiedades físicas'!$F$6)/1000</f>
        <v>111.39038824414872</v>
      </c>
      <c r="AP786" s="31">
        <f>(AB786*'Propiedades físicas'!$F$9)/1000</f>
        <v>91.357377366539325</v>
      </c>
      <c r="AQ786" s="31">
        <f>(AC786*'Propiedades físicas'!$F$5)/1000</f>
        <v>103.26623458374775</v>
      </c>
      <c r="AR786" s="31">
        <f>(AD786*'Propiedades físicas'!$F$8)/1000</f>
        <v>19.23311375624629</v>
      </c>
      <c r="AS786" s="31">
        <f>(AE786*'Propiedades físicas'!$F$7)/1000</f>
        <v>2.8886710465740011</v>
      </c>
      <c r="AT786" s="31">
        <f t="shared" si="529"/>
        <v>683.56656492946024</v>
      </c>
      <c r="AU786" s="31">
        <f t="shared" si="530"/>
        <v>0.51996513312332981</v>
      </c>
      <c r="AV786" s="31">
        <f t="shared" si="534"/>
        <v>0.16295470545087809</v>
      </c>
      <c r="AW786" s="31">
        <f t="shared" si="534"/>
        <v>0.13364810693449705</v>
      </c>
      <c r="AX786" s="31">
        <f t="shared" si="534"/>
        <v>0.15106975659993577</v>
      </c>
      <c r="AY786" s="31">
        <f t="shared" si="531"/>
        <v>2.8136416763202901E-2</v>
      </c>
      <c r="AZ786" s="31">
        <f t="shared" si="531"/>
        <v>4.225881128156252E-3</v>
      </c>
      <c r="BA786" s="31">
        <f t="shared" si="532"/>
        <v>0.99999999999999978</v>
      </c>
      <c r="BB786" s="34">
        <f>AU786*'Propiedades físicas'!$C$4+'Diseño reactor'!AV786*'Propiedades físicas'!$C$5+'Diseño reactor'!AW786*'Propiedades físicas'!$C$8+'Diseño reactor'!AX786*'Propiedades físicas'!$C$9+'Diseño reactor'!AY786*'Propiedades físicas'!$C$7+'Diseño reactor'!AZ786*'Propiedades físicas'!$C$6</f>
        <v>876.48020406164221</v>
      </c>
      <c r="BC786" s="45">
        <f>AU786*'Propiedades físicas'!$L$4+'Diseño reactor'!AV786*'Propiedades físicas'!$L$5+'Diseño reactor'!AW786*'Propiedades físicas'!$L$8+AX786*'Propiedades físicas'!$L$9+'Diseño reactor'!AY786*'Propiedades físicas'!$L$7+'Diseño reactor'!AZ786*'Propiedades físicas'!$L$6</f>
        <v>1.9926113418078186</v>
      </c>
      <c r="BD786" s="29">
        <f t="shared" si="509"/>
        <v>3.4266477182439576</v>
      </c>
      <c r="BE786" s="58">
        <f t="shared" si="510"/>
        <v>43.421197096814616</v>
      </c>
      <c r="BF786" s="30">
        <f>AU786*'Propiedades físicas'!$I$4+'Diseño reactor'!AV786*'Propiedades físicas'!$I$5+'Diseño reactor'!AW786*'Propiedades físicas'!$I$8+'Diseño reactor'!AX786*'Propiedades físicas'!$I$9+'Diseño reactor'!AY786*'Propiedades físicas'!$I$7+'Diseño reactor'!AZ786*'Propiedades físicas'!$I$6</f>
        <v>1.9470168991326687E-2</v>
      </c>
      <c r="BG786" s="24">
        <f>AU786*'Propiedades físicas'!$O$4+'Diseño reactor'!AV786*'Propiedades físicas'!$O$5+'Diseño reactor'!AW786*'Propiedades físicas'!$O$8+'Diseño reactor'!AX786*'Propiedades físicas'!$O$9+'Diseño reactor'!AY786*'Propiedades físicas'!$O$7+'Diseño reactor'!AZ786*'Propiedades físicas'!$O$6</f>
        <v>0.1487910018862926</v>
      </c>
      <c r="BH786" s="54">
        <f t="shared" si="511"/>
        <v>42265.556364257769</v>
      </c>
      <c r="BI786" s="34">
        <f t="shared" si="533"/>
        <v>260.74479684383778</v>
      </c>
      <c r="BJ786" s="27">
        <f t="shared" si="512"/>
        <v>4806.0464796292363</v>
      </c>
      <c r="BK786" s="34">
        <f t="shared" si="513"/>
        <v>550.07420832009507</v>
      </c>
      <c r="BL786" s="27">
        <f t="shared" si="514"/>
        <v>105.01385653328134</v>
      </c>
      <c r="BM786" s="34">
        <f t="shared" si="515"/>
        <v>1.1054421768707483</v>
      </c>
      <c r="BN786" s="45">
        <f t="shared" si="516"/>
        <v>732.72011637344099</v>
      </c>
      <c r="BO786" s="45">
        <f t="shared" si="517"/>
        <v>84.595481485058102</v>
      </c>
      <c r="BP786" s="66">
        <f t="shared" si="518"/>
        <v>6.6961103787378473</v>
      </c>
    </row>
    <row r="787" spans="8:68">
      <c r="H787" s="68">
        <v>782</v>
      </c>
      <c r="I787" s="31">
        <f>('Propiedades físicas'!$C$10*'Diseño reactor'!H787)/1000</f>
        <v>684.44181021105999</v>
      </c>
      <c r="J787" s="31">
        <f t="shared" si="495"/>
        <v>0.66623633038926156</v>
      </c>
      <c r="K787" s="31">
        <f>(I787*1000)/'Propiedades físicas'!$F$10</f>
        <v>4470.8876947774588</v>
      </c>
      <c r="L787" s="31">
        <f t="shared" si="496"/>
        <v>638.6982421110655</v>
      </c>
      <c r="M787" s="31">
        <f t="shared" si="497"/>
        <v>3832.1894526663932</v>
      </c>
      <c r="N787" s="31">
        <f t="shared" si="498"/>
        <v>0.81674967021875389</v>
      </c>
      <c r="O787" s="32">
        <f t="shared" si="499"/>
        <v>4.9004980213125231</v>
      </c>
      <c r="P787" s="33">
        <f t="shared" si="500"/>
        <v>0.51776290306348083</v>
      </c>
      <c r="Q787" s="31">
        <f t="shared" si="501"/>
        <v>4.4519952728915566</v>
      </c>
      <c r="R787" s="31">
        <f t="shared" si="502"/>
        <v>0.18953696852845645</v>
      </c>
      <c r="S787" s="31">
        <f t="shared" si="503"/>
        <v>0.4485027484209671</v>
      </c>
      <c r="T787" s="31">
        <f t="shared" si="504"/>
        <v>6.9383615987939115E-2</v>
      </c>
      <c r="U787" s="31">
        <f t="shared" si="505"/>
        <v>4.0066182638877464E-2</v>
      </c>
      <c r="V787" s="47">
        <f t="shared" si="519"/>
        <v>5.1273607876189367E-4</v>
      </c>
      <c r="W787" s="31">
        <f t="shared" si="506"/>
        <v>0.36606903933636609</v>
      </c>
      <c r="X787" s="34">
        <f>(S787*H787*'Propiedades físicas'!$F$5*60*24*365)/(1000000)</f>
        <v>54283.554134214704</v>
      </c>
      <c r="Y787" s="34">
        <f>(U787*H787*'Propiedades físicas'!$F$7*60*24*365)/(1000000)</f>
        <v>1516.5353881764236</v>
      </c>
      <c r="Z787" s="31">
        <f t="shared" si="520"/>
        <v>404.89059019564201</v>
      </c>
      <c r="AA787" s="31">
        <f t="shared" si="521"/>
        <v>3481.4603034011971</v>
      </c>
      <c r="AB787" s="31">
        <f t="shared" si="522"/>
        <v>148.21790938925295</v>
      </c>
      <c r="AC787" s="31">
        <f t="shared" si="523"/>
        <v>350.72914926519627</v>
      </c>
      <c r="AD787" s="31">
        <f t="shared" si="507"/>
        <v>54.257987702568386</v>
      </c>
      <c r="AE787" s="31">
        <f t="shared" si="524"/>
        <v>31.331754823602175</v>
      </c>
      <c r="AF787" s="31">
        <f t="shared" si="525"/>
        <v>4470.8876947774579</v>
      </c>
      <c r="AG787" s="31">
        <f t="shared" si="526"/>
        <v>9.0561565809090569E-2</v>
      </c>
      <c r="AH787" s="31">
        <f t="shared" si="527"/>
        <v>0.77869553902415556</v>
      </c>
      <c r="AI787" s="31">
        <f t="shared" si="527"/>
        <v>3.3151785396530881E-2</v>
      </c>
      <c r="AJ787" s="31">
        <f t="shared" si="527"/>
        <v>7.8447318118701731E-2</v>
      </c>
      <c r="AK787" s="31">
        <f t="shared" si="508"/>
        <v>1.2135842232393432E-2</v>
      </c>
      <c r="AL787" s="31">
        <f t="shared" si="508"/>
        <v>7.0079494191279922E-3</v>
      </c>
      <c r="AM787" s="31">
        <f t="shared" si="528"/>
        <v>1.0000000000000002</v>
      </c>
      <c r="AN787" s="31">
        <f>(Z787*'Propiedades físicas'!$F$4)/1000</f>
        <v>356.05268720624366</v>
      </c>
      <c r="AO787" s="31">
        <f>(AA787*'Propiedades físicas'!$F$6)/1000</f>
        <v>111.54598812097434</v>
      </c>
      <c r="AP787" s="31">
        <f>(AB787*'Propiedades físicas'!$F$9)/1000</f>
        <v>91.443039197699605</v>
      </c>
      <c r="AQ787" s="31">
        <f>(AC787*'Propiedades físicas'!$F$5)/1000</f>
        <v>103.27921258412236</v>
      </c>
      <c r="AR787" s="31">
        <f>(AD787*'Propiedades físicas'!$F$8)/1000</f>
        <v>19.23554180031454</v>
      </c>
      <c r="AS787" s="31">
        <f>(AE787*'Propiedades físicas'!$F$7)/1000</f>
        <v>2.8853413017055245</v>
      </c>
      <c r="AT787" s="31">
        <f t="shared" si="529"/>
        <v>684.4418102110601</v>
      </c>
      <c r="AU787" s="31">
        <f t="shared" si="530"/>
        <v>0.52020885032790198</v>
      </c>
      <c r="AV787" s="31">
        <f t="shared" si="534"/>
        <v>0.1629736618319344</v>
      </c>
      <c r="AW787" s="31">
        <f t="shared" si="534"/>
        <v>0.13360235718139643</v>
      </c>
      <c r="AX787" s="31">
        <f t="shared" si="534"/>
        <v>0.15089553420512744</v>
      </c>
      <c r="AY787" s="31">
        <f t="shared" si="531"/>
        <v>2.8103984171251768E-2</v>
      </c>
      <c r="AZ787" s="31">
        <f t="shared" si="531"/>
        <v>4.2156122823878584E-3</v>
      </c>
      <c r="BA787" s="31">
        <f t="shared" si="532"/>
        <v>1</v>
      </c>
      <c r="BB787" s="34">
        <f>AU787*'Propiedades físicas'!$C$4+'Diseño reactor'!AV787*'Propiedades físicas'!$C$5+'Diseño reactor'!AW787*'Propiedades físicas'!$C$8+'Diseño reactor'!AX787*'Propiedades físicas'!$C$9+'Diseño reactor'!AY787*'Propiedades físicas'!$C$7+'Diseño reactor'!AZ787*'Propiedades físicas'!$C$6</f>
        <v>876.47737392446527</v>
      </c>
      <c r="BC787" s="45">
        <f>AU787*'Propiedades físicas'!$L$4+'Diseño reactor'!AV787*'Propiedades físicas'!$L$5+'Diseño reactor'!AW787*'Propiedades físicas'!$L$8+AX787*'Propiedades físicas'!$L$9+'Diseño reactor'!AY787*'Propiedades físicas'!$L$7+'Diseño reactor'!AZ787*'Propiedades físicas'!$L$6</f>
        <v>1.9927985898529592</v>
      </c>
      <c r="BD787" s="29">
        <f t="shared" si="509"/>
        <v>3.4235592343445251</v>
      </c>
      <c r="BE787" s="58">
        <f t="shared" si="510"/>
        <v>43.417704310144998</v>
      </c>
      <c r="BF787" s="30">
        <f>AU787*'Propiedades físicas'!$I$4+'Diseño reactor'!AV787*'Propiedades físicas'!$I$5+'Diseño reactor'!AW787*'Propiedades físicas'!$I$8+'Diseño reactor'!AX787*'Propiedades físicas'!$I$9+'Diseño reactor'!AY787*'Propiedades físicas'!$I$7+'Diseño reactor'!AZ787*'Propiedades físicas'!$I$6</f>
        <v>1.9471444907777299E-2</v>
      </c>
      <c r="BG787" s="24">
        <f>AU787*'Propiedades físicas'!$O$4+'Diseño reactor'!AV787*'Propiedades físicas'!$O$5+'Diseño reactor'!AW787*'Propiedades físicas'!$O$8+'Diseño reactor'!AX787*'Propiedades físicas'!$O$9+'Diseño reactor'!AY787*'Propiedades físicas'!$O$7+'Diseño reactor'!AZ787*'Propiedades físicas'!$O$6</f>
        <v>0.14879873286097273</v>
      </c>
      <c r="BH787" s="54">
        <f t="shared" si="511"/>
        <v>42262.650339395368</v>
      </c>
      <c r="BI787" s="34">
        <f t="shared" si="533"/>
        <v>260.77283864287148</v>
      </c>
      <c r="BJ787" s="27">
        <f t="shared" si="512"/>
        <v>4805.9984543508281</v>
      </c>
      <c r="BK787" s="34">
        <f t="shared" si="513"/>
        <v>550.09729241476668</v>
      </c>
      <c r="BL787" s="27">
        <f t="shared" si="514"/>
        <v>105.0146978291416</v>
      </c>
      <c r="BM787" s="34">
        <f t="shared" si="515"/>
        <v>1.1054421768707483</v>
      </c>
      <c r="BN787" s="45">
        <f t="shared" si="516"/>
        <v>733.82054351511249</v>
      </c>
      <c r="BO787" s="45">
        <f t="shared" si="517"/>
        <v>84.631972728938223</v>
      </c>
      <c r="BP787" s="66">
        <f t="shared" si="518"/>
        <v>6.6960887571303811</v>
      </c>
    </row>
    <row r="788" spans="8:68">
      <c r="H788" s="68">
        <v>783</v>
      </c>
      <c r="I788" s="31">
        <f>('Propiedades físicas'!$C$10*'Diseño reactor'!H788)/1000</f>
        <v>685.31705549265985</v>
      </c>
      <c r="J788" s="31">
        <f t="shared" si="495"/>
        <v>0.66538545384981163</v>
      </c>
      <c r="K788" s="31">
        <f>(I788*1000)/'Propiedades físicas'!$F$10</f>
        <v>4476.60494246899</v>
      </c>
      <c r="L788" s="31">
        <f t="shared" si="496"/>
        <v>639.51499178128427</v>
      </c>
      <c r="M788" s="31">
        <f t="shared" si="497"/>
        <v>3837.0899506877054</v>
      </c>
      <c r="N788" s="31">
        <f t="shared" si="498"/>
        <v>0.81674967021875389</v>
      </c>
      <c r="O788" s="32">
        <f t="shared" si="499"/>
        <v>4.9004980213125231</v>
      </c>
      <c r="P788" s="33">
        <f t="shared" si="500"/>
        <v>0.51800508138086576</v>
      </c>
      <c r="Q788" s="31">
        <f t="shared" si="501"/>
        <v>4.4525119689634023</v>
      </c>
      <c r="R788" s="31">
        <f t="shared" si="502"/>
        <v>0.18947202636961671</v>
      </c>
      <c r="S788" s="31">
        <f t="shared" si="503"/>
        <v>0.44798605234912259</v>
      </c>
      <c r="T788" s="31">
        <f t="shared" si="504"/>
        <v>6.9303661425308194E-2</v>
      </c>
      <c r="U788" s="31">
        <f t="shared" si="505"/>
        <v>3.9968901042963148E-2</v>
      </c>
      <c r="V788" s="47">
        <f t="shared" si="519"/>
        <v>5.1297590583347869E-4</v>
      </c>
      <c r="W788" s="31">
        <f t="shared" si="506"/>
        <v>0.36577252459480503</v>
      </c>
      <c r="X788" s="34">
        <f>(S788*H788*'Propiedades físicas'!$F$5*60*24*365)/(1000000)</f>
        <v>54290.353288390805</v>
      </c>
      <c r="Y788" s="34">
        <f>(U788*H788*'Propiedades físicas'!$F$7*60*24*365)/(1000000)</f>
        <v>1514.7878009117726</v>
      </c>
      <c r="Z788" s="31">
        <f t="shared" si="520"/>
        <v>405.59797872121788</v>
      </c>
      <c r="AA788" s="31">
        <f t="shared" si="521"/>
        <v>3486.3168716983441</v>
      </c>
      <c r="AB788" s="31">
        <f t="shared" si="522"/>
        <v>148.35659664740987</v>
      </c>
      <c r="AC788" s="31">
        <f t="shared" si="523"/>
        <v>350.773078989363</v>
      </c>
      <c r="AD788" s="31">
        <f t="shared" si="507"/>
        <v>54.264766896016319</v>
      </c>
      <c r="AE788" s="31">
        <f t="shared" si="524"/>
        <v>31.295649516640143</v>
      </c>
      <c r="AF788" s="31">
        <f t="shared" si="525"/>
        <v>4476.6049424689909</v>
      </c>
      <c r="AG788" s="31">
        <f t="shared" si="526"/>
        <v>9.0603925057884963E-2</v>
      </c>
      <c r="AH788" s="31">
        <f t="shared" si="527"/>
        <v>0.7787859139912241</v>
      </c>
      <c r="AI788" s="31">
        <f t="shared" si="527"/>
        <v>3.3140426406621099E-2</v>
      </c>
      <c r="AJ788" s="31">
        <f t="shared" si="527"/>
        <v>7.8356943151633218E-2</v>
      </c>
      <c r="AK788" s="31">
        <f t="shared" si="508"/>
        <v>1.2121857432898148E-2</v>
      </c>
      <c r="AL788" s="31">
        <f t="shared" si="508"/>
        <v>6.9909339597386032E-3</v>
      </c>
      <c r="AM788" s="31">
        <f t="shared" si="528"/>
        <v>1.0000000000000002</v>
      </c>
      <c r="AN788" s="31">
        <f>(Z788*'Propiedades físicas'!$F$4)/1000</f>
        <v>356.67475052786455</v>
      </c>
      <c r="AO788" s="31">
        <f>(AA788*'Propiedades físicas'!$F$6)/1000</f>
        <v>111.70159256921495</v>
      </c>
      <c r="AP788" s="31">
        <f>(AB788*'Propiedades físicas'!$F$9)/1000</f>
        <v>91.528602301619514</v>
      </c>
      <c r="AQ788" s="31">
        <f>(AC788*'Propiedades físicas'!$F$5)/1000</f>
        <v>103.29214856999774</v>
      </c>
      <c r="AR788" s="31">
        <f>(AD788*'Propiedades físicas'!$F$8)/1000</f>
        <v>19.237945159975698</v>
      </c>
      <c r="AS788" s="31">
        <f>(AE788*'Propiedades físicas'!$F$7)/1000</f>
        <v>2.882016363987391</v>
      </c>
      <c r="AT788" s="31">
        <f t="shared" si="529"/>
        <v>685.31705549265985</v>
      </c>
      <c r="AU788" s="31">
        <f t="shared" si="530"/>
        <v>0.52045217271217425</v>
      </c>
      <c r="AV788" s="31">
        <f t="shared" si="534"/>
        <v>0.16299257646362683</v>
      </c>
      <c r="AW788" s="31">
        <f t="shared" si="534"/>
        <v>0.13355658022522371</v>
      </c>
      <c r="AX788" s="31">
        <f t="shared" si="534"/>
        <v>0.15072169551616252</v>
      </c>
      <c r="AY788" s="31">
        <f t="shared" si="531"/>
        <v>2.8071598402211E-2</v>
      </c>
      <c r="AZ788" s="31">
        <f t="shared" si="531"/>
        <v>4.20537668060161E-3</v>
      </c>
      <c r="BA788" s="31">
        <f t="shared" si="532"/>
        <v>0.99999999999999989</v>
      </c>
      <c r="BB788" s="34">
        <f>AU788*'Propiedades físicas'!$C$4+'Diseño reactor'!AV788*'Propiedades físicas'!$C$5+'Diseño reactor'!AW788*'Propiedades físicas'!$C$8+'Diseño reactor'!AX788*'Propiedades físicas'!$C$9+'Diseño reactor'!AY788*'Propiedades físicas'!$C$7+'Diseño reactor'!AZ788*'Propiedades físicas'!$C$6</f>
        <v>876.47455239258363</v>
      </c>
      <c r="BC788" s="45">
        <f>AU788*'Propiedades físicas'!$L$4+'Diseño reactor'!AV788*'Propiedades físicas'!$L$5+'Diseño reactor'!AW788*'Propiedades físicas'!$L$8+AX788*'Propiedades físicas'!$L$9+'Diseño reactor'!AY788*'Propiedades físicas'!$L$7+'Diseño reactor'!AZ788*'Propiedades físicas'!$L$6</f>
        <v>1.9929855208464311</v>
      </c>
      <c r="BD788" s="29">
        <f t="shared" si="509"/>
        <v>3.4204763227281054</v>
      </c>
      <c r="BE788" s="58">
        <f t="shared" si="510"/>
        <v>43.414218180377127</v>
      </c>
      <c r="BF788" s="30">
        <f>AU788*'Propiedades físicas'!$I$4+'Diseño reactor'!AV788*'Propiedades físicas'!$I$5+'Diseño reactor'!AW788*'Propiedades físicas'!$I$8+'Diseño reactor'!AX788*'Propiedades físicas'!$I$9+'Diseño reactor'!AY788*'Propiedades físicas'!$I$7+'Diseño reactor'!AZ788*'Propiedades físicas'!$I$6</f>
        <v>1.9472717055549368E-2</v>
      </c>
      <c r="BG788" s="24">
        <f>AU788*'Propiedades físicas'!$O$4+'Diseño reactor'!AV788*'Propiedades físicas'!$O$5+'Diseño reactor'!AW788*'Propiedades físicas'!$O$8+'Diseño reactor'!AX788*'Propiedades físicas'!$O$9+'Diseño reactor'!AY788*'Propiedades físicas'!$O$7+'Diseño reactor'!AZ788*'Propiedades físicas'!$O$6</f>
        <v>0.14880645336611339</v>
      </c>
      <c r="BH788" s="54">
        <f t="shared" si="511"/>
        <v>42259.753289063701</v>
      </c>
      <c r="BI788" s="34">
        <f t="shared" si="533"/>
        <v>260.80080712471909</v>
      </c>
      <c r="BJ788" s="27">
        <f t="shared" si="512"/>
        <v>4805.9506259378395</v>
      </c>
      <c r="BK788" s="34">
        <f t="shared" si="513"/>
        <v>550.12035976804816</v>
      </c>
      <c r="BL788" s="27">
        <f t="shared" si="514"/>
        <v>105.01553845780029</v>
      </c>
      <c r="BM788" s="34">
        <f t="shared" si="515"/>
        <v>1.1054421768707483</v>
      </c>
      <c r="BN788" s="45">
        <f t="shared" si="516"/>
        <v>734.92117754726928</v>
      </c>
      <c r="BO788" s="45">
        <f t="shared" si="517"/>
        <v>84.668404887954182</v>
      </c>
      <c r="BP788" s="66">
        <f t="shared" si="518"/>
        <v>6.6960672012654241</v>
      </c>
    </row>
    <row r="789" spans="8:68">
      <c r="H789" s="68">
        <v>784</v>
      </c>
      <c r="I789" s="31">
        <f>('Propiedades físicas'!$C$10*'Diseño reactor'!H789)/1000</f>
        <v>686.19230077425959</v>
      </c>
      <c r="J789" s="31">
        <f t="shared" si="495"/>
        <v>0.66453674791377881</v>
      </c>
      <c r="K789" s="31">
        <f>(I789*1000)/'Propiedades físicas'!$F$10</f>
        <v>4482.3221901605211</v>
      </c>
      <c r="L789" s="31">
        <f t="shared" si="496"/>
        <v>640.33174145150304</v>
      </c>
      <c r="M789" s="31">
        <f t="shared" si="497"/>
        <v>3841.990448709018</v>
      </c>
      <c r="N789" s="31">
        <f t="shared" si="498"/>
        <v>0.81674967021875389</v>
      </c>
      <c r="O789" s="32">
        <f t="shared" si="499"/>
        <v>4.9004980213125231</v>
      </c>
      <c r="P789" s="33">
        <f t="shared" si="500"/>
        <v>0.51824686768846495</v>
      </c>
      <c r="Q789" s="31">
        <f t="shared" si="501"/>
        <v>4.453027528184883</v>
      </c>
      <c r="R789" s="31">
        <f t="shared" si="502"/>
        <v>0.18940704606114758</v>
      </c>
      <c r="S789" s="31">
        <f t="shared" si="503"/>
        <v>0.44747049312764164</v>
      </c>
      <c r="T789" s="31">
        <f t="shared" si="504"/>
        <v>6.9223822340929872E-2</v>
      </c>
      <c r="U789" s="31">
        <f t="shared" si="505"/>
        <v>3.9871934128211439E-2</v>
      </c>
      <c r="V789" s="47">
        <f t="shared" si="519"/>
        <v>5.1321534470119827E-4</v>
      </c>
      <c r="W789" s="31">
        <f t="shared" si="506"/>
        <v>0.36547648981644459</v>
      </c>
      <c r="X789" s="34">
        <f>(S789*H789*'Propiedades físicas'!$F$5*60*24*365)/(1000000)</f>
        <v>54297.130449036464</v>
      </c>
      <c r="Y789" s="34">
        <f>(U789*H789*'Propiedades físicas'!$F$7*60*24*365)/(1000000)</f>
        <v>1513.0427376847367</v>
      </c>
      <c r="Z789" s="31">
        <f t="shared" si="520"/>
        <v>406.30554426775655</v>
      </c>
      <c r="AA789" s="31">
        <f t="shared" si="521"/>
        <v>3491.1735820969484</v>
      </c>
      <c r="AB789" s="31">
        <f t="shared" si="522"/>
        <v>148.4951241119397</v>
      </c>
      <c r="AC789" s="31">
        <f t="shared" si="523"/>
        <v>350.81686661207107</v>
      </c>
      <c r="AD789" s="31">
        <f t="shared" si="507"/>
        <v>54.271476715289019</v>
      </c>
      <c r="AE789" s="31">
        <f t="shared" si="524"/>
        <v>31.259596356517768</v>
      </c>
      <c r="AF789" s="31">
        <f t="shared" si="525"/>
        <v>4482.322190160523</v>
      </c>
      <c r="AG789" s="31">
        <f t="shared" si="526"/>
        <v>9.0646215740507879E-2</v>
      </c>
      <c r="AH789" s="31">
        <f t="shared" si="527"/>
        <v>0.77887609011254966</v>
      </c>
      <c r="AI789" s="31">
        <f t="shared" si="527"/>
        <v>3.3129060743984966E-2</v>
      </c>
      <c r="AJ789" s="31">
        <f t="shared" si="527"/>
        <v>7.8266767030307438E-2</v>
      </c>
      <c r="AK789" s="31">
        <f t="shared" si="508"/>
        <v>1.2107892831627399E-2</v>
      </c>
      <c r="AL789" s="31">
        <f t="shared" si="508"/>
        <v>6.973973541022558E-3</v>
      </c>
      <c r="AM789" s="31">
        <f t="shared" si="528"/>
        <v>0.99999999999999989</v>
      </c>
      <c r="AN789" s="31">
        <f>(Z789*'Propiedades físicas'!$F$4)/1000</f>
        <v>357.29696951817976</v>
      </c>
      <c r="AO789" s="31">
        <f>(AA789*'Propiedades físicas'!$F$6)/1000</f>
        <v>111.85720157038622</v>
      </c>
      <c r="AP789" s="31">
        <f>(AB789*'Propiedades físicas'!$F$9)/1000</f>
        <v>91.614066820861183</v>
      </c>
      <c r="AQ789" s="31">
        <f>(AC789*'Propiedades físicas'!$F$5)/1000</f>
        <v>103.30504271125658</v>
      </c>
      <c r="AR789" s="31">
        <f>(AD789*'Propiedades físicas'!$F$8)/1000</f>
        <v>19.240323925104253</v>
      </c>
      <c r="AS789" s="31">
        <f>(AE789*'Propiedades físicas'!$F$7)/1000</f>
        <v>2.8786962284717217</v>
      </c>
      <c r="AT789" s="31">
        <f t="shared" si="529"/>
        <v>686.19230077425971</v>
      </c>
      <c r="AU789" s="31">
        <f t="shared" si="530"/>
        <v>0.52069510123478002</v>
      </c>
      <c r="AV789" s="31">
        <f t="shared" si="534"/>
        <v>0.16301144947877297</v>
      </c>
      <c r="AW789" s="31">
        <f t="shared" si="534"/>
        <v>0.13351077637783049</v>
      </c>
      <c r="AX789" s="31">
        <f t="shared" si="534"/>
        <v>0.15054823931235187</v>
      </c>
      <c r="AY789" s="31">
        <f t="shared" si="531"/>
        <v>2.803925940788695E-2</v>
      </c>
      <c r="AZ789" s="31">
        <f t="shared" si="531"/>
        <v>4.1951741883777581E-3</v>
      </c>
      <c r="BA789" s="31">
        <f t="shared" si="532"/>
        <v>1</v>
      </c>
      <c r="BB789" s="34">
        <f>AU789*'Propiedades físicas'!$C$4+'Diseño reactor'!AV789*'Propiedades físicas'!$C$5+'Diseño reactor'!AW789*'Propiedades físicas'!$C$8+'Diseño reactor'!AX789*'Propiedades físicas'!$C$9+'Diseño reactor'!AY789*'Propiedades físicas'!$C$7+'Diseño reactor'!AZ789*'Propiedades físicas'!$C$6</f>
        <v>876.47173943278017</v>
      </c>
      <c r="BC789" s="45">
        <f>AU789*'Propiedades físicas'!$L$4+'Diseño reactor'!AV789*'Propiedades físicas'!$L$5+'Diseño reactor'!AW789*'Propiedades físicas'!$L$8+AX789*'Propiedades físicas'!$L$9+'Diseño reactor'!AY789*'Propiedades físicas'!$L$7+'Diseño reactor'!AZ789*'Propiedades físicas'!$L$6</f>
        <v>1.9931721355737766</v>
      </c>
      <c r="BD789" s="29">
        <f t="shared" si="509"/>
        <v>3.4173989683393913</v>
      </c>
      <c r="BE789" s="58">
        <f t="shared" si="510"/>
        <v>43.410738688162034</v>
      </c>
      <c r="BF789" s="30">
        <f>AU789*'Propiedades físicas'!$I$4+'Diseño reactor'!AV789*'Propiedades físicas'!$I$5+'Diseño reactor'!AW789*'Propiedades físicas'!$I$8+'Diseño reactor'!AX789*'Propiedades físicas'!$I$9+'Diseño reactor'!AY789*'Propiedades físicas'!$I$7+'Diseño reactor'!AZ789*'Propiedades físicas'!$I$6</f>
        <v>1.9473985448691486E-2</v>
      </c>
      <c r="BG789" s="24">
        <f>AU789*'Propiedades físicas'!$O$4+'Diseño reactor'!AV789*'Propiedades físicas'!$O$5+'Diseño reactor'!AW789*'Propiedades físicas'!$O$8+'Diseño reactor'!AX789*'Propiedades físicas'!$O$9+'Diseño reactor'!AY789*'Propiedades físicas'!$O$7+'Diseño reactor'!AZ789*'Propiedades físicas'!$O$6</f>
        <v>0.14881416341921169</v>
      </c>
      <c r="BH789" s="54">
        <f t="shared" si="511"/>
        <v>42256.865177736305</v>
      </c>
      <c r="BI789" s="34">
        <f t="shared" si="533"/>
        <v>260.82870254465377</v>
      </c>
      <c r="BJ789" s="27">
        <f t="shared" si="512"/>
        <v>4805.9029935453336</v>
      </c>
      <c r="BK789" s="34">
        <f t="shared" si="513"/>
        <v>550.1434103525645</v>
      </c>
      <c r="BL789" s="27">
        <f t="shared" si="514"/>
        <v>105.01637841838991</v>
      </c>
      <c r="BM789" s="34">
        <f t="shared" si="515"/>
        <v>1.1054421768707483</v>
      </c>
      <c r="BN789" s="45">
        <f t="shared" si="516"/>
        <v>736.02201794424752</v>
      </c>
      <c r="BO789" s="45">
        <f t="shared" si="517"/>
        <v>84.704778105471348</v>
      </c>
      <c r="BP789" s="66">
        <f t="shared" si="518"/>
        <v>6.6960457108892033</v>
      </c>
    </row>
    <row r="790" spans="8:68">
      <c r="H790" s="68">
        <v>785</v>
      </c>
      <c r="I790" s="31">
        <f>('Propiedades físicas'!$C$10*'Diseño reactor'!H790)/1000</f>
        <v>687.06754605585945</v>
      </c>
      <c r="J790" s="31">
        <f t="shared" si="495"/>
        <v>0.66369020428586312</v>
      </c>
      <c r="K790" s="31">
        <f>(I790*1000)/'Propiedades físicas'!$F$10</f>
        <v>4488.0394378520523</v>
      </c>
      <c r="L790" s="31">
        <f t="shared" si="496"/>
        <v>641.14849112172169</v>
      </c>
      <c r="M790" s="31">
        <f t="shared" si="497"/>
        <v>3846.8909467303301</v>
      </c>
      <c r="N790" s="31">
        <f t="shared" si="498"/>
        <v>0.81674967021875378</v>
      </c>
      <c r="O790" s="32">
        <f t="shared" si="499"/>
        <v>4.9004980213125222</v>
      </c>
      <c r="P790" s="33">
        <f t="shared" si="500"/>
        <v>0.51848826293731765</v>
      </c>
      <c r="Q790" s="31">
        <f t="shared" si="501"/>
        <v>4.4535419541692951</v>
      </c>
      <c r="R790" s="31">
        <f t="shared" si="502"/>
        <v>0.18934202804290373</v>
      </c>
      <c r="S790" s="31">
        <f t="shared" si="503"/>
        <v>0.44695606714322755</v>
      </c>
      <c r="T790" s="31">
        <f t="shared" si="504"/>
        <v>6.91440986152735E-2</v>
      </c>
      <c r="U790" s="31">
        <f t="shared" si="505"/>
        <v>3.9775280623258934E-2</v>
      </c>
      <c r="V790" s="47">
        <f t="shared" si="519"/>
        <v>5.1345439630685831E-4</v>
      </c>
      <c r="W790" s="31">
        <f t="shared" si="506"/>
        <v>0.36518093383686517</v>
      </c>
      <c r="X790" s="34">
        <f>(S790*H790*'Propiedades físicas'!$F$5*60*24*365)/(1000000)</f>
        <v>54303.885705009125</v>
      </c>
      <c r="Y790" s="34">
        <f>(U790*H790*'Propiedades físicas'!$F$7*60*24*365)/(1000000)</f>
        <v>1511.3001958827044</v>
      </c>
      <c r="Z790" s="31">
        <f t="shared" si="520"/>
        <v>407.01328640579436</v>
      </c>
      <c r="AA790" s="31">
        <f t="shared" si="521"/>
        <v>3496.0304340228968</v>
      </c>
      <c r="AB790" s="31">
        <f t="shared" si="522"/>
        <v>148.63349201367942</v>
      </c>
      <c r="AC790" s="31">
        <f t="shared" si="523"/>
        <v>350.86051270743366</v>
      </c>
      <c r="AD790" s="31">
        <f t="shared" si="507"/>
        <v>54.278117412989694</v>
      </c>
      <c r="AE790" s="31">
        <f t="shared" si="524"/>
        <v>31.223595289258263</v>
      </c>
      <c r="AF790" s="31">
        <f t="shared" si="525"/>
        <v>4488.0394378520514</v>
      </c>
      <c r="AG790" s="31">
        <f t="shared" si="526"/>
        <v>9.0688438023304993E-2</v>
      </c>
      <c r="AH790" s="31">
        <f t="shared" si="527"/>
        <v>0.77896606802013213</v>
      </c>
      <c r="AI790" s="31">
        <f t="shared" si="527"/>
        <v>3.3117688485557184E-2</v>
      </c>
      <c r="AJ790" s="31">
        <f t="shared" si="527"/>
        <v>7.8176789122725132E-2</v>
      </c>
      <c r="AK790" s="31">
        <f t="shared" si="508"/>
        <v>1.2093948407674171E-2</v>
      </c>
      <c r="AL790" s="31">
        <f t="shared" si="508"/>
        <v>6.957067940606531E-3</v>
      </c>
      <c r="AM790" s="31">
        <f t="shared" si="528"/>
        <v>1</v>
      </c>
      <c r="AN790" s="31">
        <f>(Z790*'Propiedades físicas'!$F$4)/1000</f>
        <v>357.91934379952744</v>
      </c>
      <c r="AO790" s="31">
        <f>(AA790*'Propiedades físicas'!$F$6)/1000</f>
        <v>112.01281510609361</v>
      </c>
      <c r="AP790" s="31">
        <f>(AB790*'Propiedades físicas'!$F$9)/1000</f>
        <v>91.6994328978395</v>
      </c>
      <c r="AQ790" s="31">
        <f>(AC790*'Propiedades físicas'!$F$5)/1000</f>
        <v>103.317895176958</v>
      </c>
      <c r="AR790" s="31">
        <f>(AD790*'Propiedades físicas'!$F$8)/1000</f>
        <v>19.242678185253098</v>
      </c>
      <c r="AS790" s="31">
        <f>(AE790*'Propiedades físicas'!$F$7)/1000</f>
        <v>2.8753808901877935</v>
      </c>
      <c r="AT790" s="31">
        <f t="shared" si="529"/>
        <v>687.06754605585945</v>
      </c>
      <c r="AU790" s="31">
        <f t="shared" si="530"/>
        <v>0.52093763685125094</v>
      </c>
      <c r="AV790" s="31">
        <f t="shared" si="534"/>
        <v>0.16303028100964448</v>
      </c>
      <c r="AW790" s="31">
        <f t="shared" si="534"/>
        <v>0.13346494594926511</v>
      </c>
      <c r="AX790" s="31">
        <f t="shared" si="534"/>
        <v>0.15037516437802773</v>
      </c>
      <c r="AY790" s="31">
        <f t="shared" si="531"/>
        <v>2.8006967139863486E-2</v>
      </c>
      <c r="AZ790" s="31">
        <f t="shared" si="531"/>
        <v>4.1850046719482531E-3</v>
      </c>
      <c r="BA790" s="31">
        <f t="shared" si="532"/>
        <v>1</v>
      </c>
      <c r="BB790" s="34">
        <f>AU790*'Propiedades físicas'!$C$4+'Diseño reactor'!AV790*'Propiedades físicas'!$C$5+'Diseño reactor'!AW790*'Propiedades físicas'!$C$8+'Diseño reactor'!AX790*'Propiedades físicas'!$C$9+'Diseño reactor'!AY790*'Propiedades físicas'!$C$7+'Diseño reactor'!AZ790*'Propiedades físicas'!$C$6</f>
        <v>876.46893501199304</v>
      </c>
      <c r="BC790" s="45">
        <f>AU790*'Propiedades físicas'!$L$4+'Diseño reactor'!AV790*'Propiedades físicas'!$L$5+'Diseño reactor'!AW790*'Propiedades físicas'!$L$8+AX790*'Propiedades físicas'!$L$9+'Diseño reactor'!AY790*'Propiedades físicas'!$L$7+'Diseño reactor'!AZ790*'Propiedades físicas'!$L$6</f>
        <v>1.9933584348180027</v>
      </c>
      <c r="BD790" s="29">
        <f t="shared" si="509"/>
        <v>3.4143271561771122</v>
      </c>
      <c r="BE790" s="58">
        <f t="shared" si="510"/>
        <v>43.407265814227188</v>
      </c>
      <c r="BF790" s="30">
        <f>AU790*'Propiedades físicas'!$I$4+'Diseño reactor'!AV790*'Propiedades físicas'!$I$5+'Diseño reactor'!AW790*'Propiedades físicas'!$I$8+'Diseño reactor'!AX790*'Propiedades físicas'!$I$9+'Diseño reactor'!AY790*'Propiedades físicas'!$I$7+'Diseño reactor'!AZ790*'Propiedades físicas'!$I$6</f>
        <v>1.9475250101188463E-2</v>
      </c>
      <c r="BG790" s="24">
        <f>AU790*'Propiedades físicas'!$O$4+'Diseño reactor'!AV790*'Propiedades físicas'!$O$5+'Diseño reactor'!AW790*'Propiedades físicas'!$O$8+'Diseño reactor'!AX790*'Propiedades físicas'!$O$9+'Diseño reactor'!AY790*'Propiedades físicas'!$O$7+'Diseño reactor'!AZ790*'Propiedades físicas'!$O$6</f>
        <v>0.148821863037743</v>
      </c>
      <c r="BH790" s="54">
        <f t="shared" si="511"/>
        <v>42253.985970060567</v>
      </c>
      <c r="BI790" s="34">
        <f t="shared" si="533"/>
        <v>260.85652515684922</v>
      </c>
      <c r="BJ790" s="27">
        <f t="shared" si="512"/>
        <v>4805.855556332609</v>
      </c>
      <c r="BK790" s="34">
        <f t="shared" si="513"/>
        <v>550.1664441413136</v>
      </c>
      <c r="BL790" s="27">
        <f t="shared" si="514"/>
        <v>105.01721771005668</v>
      </c>
      <c r="BM790" s="34">
        <f t="shared" si="515"/>
        <v>1.1054421768707483</v>
      </c>
      <c r="BN790" s="45">
        <f t="shared" si="516"/>
        <v>737.12306418214882</v>
      </c>
      <c r="BO790" s="45">
        <f t="shared" si="517"/>
        <v>84.741092524391604</v>
      </c>
      <c r="BP790" s="66">
        <f t="shared" si="518"/>
        <v>6.696024285749135</v>
      </c>
    </row>
    <row r="791" spans="8:68">
      <c r="H791" s="68">
        <v>786</v>
      </c>
      <c r="I791" s="31">
        <f>('Propiedades físicas'!$C$10*'Diseño reactor'!H791)/1000</f>
        <v>687.9427913374592</v>
      </c>
      <c r="J791" s="31">
        <f t="shared" si="495"/>
        <v>0.66284581471298043</v>
      </c>
      <c r="K791" s="31">
        <f>(I791*1000)/'Propiedades físicas'!$F$10</f>
        <v>4493.7566855435834</v>
      </c>
      <c r="L791" s="31">
        <f t="shared" si="496"/>
        <v>641.96524079194046</v>
      </c>
      <c r="M791" s="31">
        <f t="shared" si="497"/>
        <v>3851.7914447516428</v>
      </c>
      <c r="N791" s="31">
        <f t="shared" si="498"/>
        <v>0.81674967021875378</v>
      </c>
      <c r="O791" s="32">
        <f t="shared" si="499"/>
        <v>4.9004980213125222</v>
      </c>
      <c r="P791" s="33">
        <f t="shared" si="500"/>
        <v>0.51872926807538922</v>
      </c>
      <c r="Q791" s="31">
        <f t="shared" si="501"/>
        <v>4.454055250515089</v>
      </c>
      <c r="R791" s="31">
        <f t="shared" si="502"/>
        <v>0.18927697275219665</v>
      </c>
      <c r="S791" s="31">
        <f t="shared" si="503"/>
        <v>0.44644277079743361</v>
      </c>
      <c r="T791" s="31">
        <f t="shared" si="504"/>
        <v>6.9064490128266834E-2</v>
      </c>
      <c r="U791" s="31">
        <f t="shared" si="505"/>
        <v>3.9678939262901093E-2</v>
      </c>
      <c r="V791" s="47">
        <f t="shared" si="519"/>
        <v>5.1369306158922045E-4</v>
      </c>
      <c r="W791" s="31">
        <f t="shared" si="506"/>
        <v>0.36488585549541069</v>
      </c>
      <c r="X791" s="34">
        <f>(S791*H791*'Propiedades físicas'!$F$5*60*24*365)/(1000000)</f>
        <v>54310.619144735829</v>
      </c>
      <c r="Y791" s="34">
        <f>(U791*H791*'Propiedades físicas'!$F$7*60*24*365)/(1000000)</f>
        <v>1509.5601728812253</v>
      </c>
      <c r="Z791" s="31">
        <f t="shared" si="520"/>
        <v>407.72120470725594</v>
      </c>
      <c r="AA791" s="31">
        <f t="shared" si="521"/>
        <v>3500.8874269048601</v>
      </c>
      <c r="AB791" s="31">
        <f t="shared" si="522"/>
        <v>148.77170058322656</v>
      </c>
      <c r="AC791" s="31">
        <f t="shared" si="523"/>
        <v>350.90401784678284</v>
      </c>
      <c r="AD791" s="31">
        <f t="shared" si="507"/>
        <v>54.284689240817734</v>
      </c>
      <c r="AE791" s="31">
        <f t="shared" si="524"/>
        <v>31.18764626064026</v>
      </c>
      <c r="AF791" s="31">
        <f t="shared" si="525"/>
        <v>4493.7566855435834</v>
      </c>
      <c r="AG791" s="31">
        <f t="shared" si="526"/>
        <v>9.0730592072084185E-2</v>
      </c>
      <c r="AH791" s="31">
        <f t="shared" si="527"/>
        <v>0.77905584834337294</v>
      </c>
      <c r="AI791" s="31">
        <f t="shared" si="527"/>
        <v>3.3106309707827568E-2</v>
      </c>
      <c r="AJ791" s="31">
        <f t="shared" si="527"/>
        <v>7.8087008799484214E-2</v>
      </c>
      <c r="AK791" s="31">
        <f t="shared" si="508"/>
        <v>1.2080024140036685E-2</v>
      </c>
      <c r="AL791" s="31">
        <f t="shared" si="508"/>
        <v>6.9402169371944253E-3</v>
      </c>
      <c r="AM791" s="31">
        <f t="shared" si="528"/>
        <v>1</v>
      </c>
      <c r="AN791" s="31">
        <f>(Z791*'Propiedades físicas'!$F$4)/1000</f>
        <v>358.54187299546675</v>
      </c>
      <c r="AO791" s="31">
        <f>(AA791*'Propiedades físicas'!$F$6)/1000</f>
        <v>112.16843315803172</v>
      </c>
      <c r="AP791" s="31">
        <f>(AB791*'Propiedades físicas'!$F$9)/1000</f>
        <v>91.784700674821622</v>
      </c>
      <c r="AQ791" s="31">
        <f>(AC791*'Propiedades físicas'!$F$5)/1000</f>
        <v>103.33070613534214</v>
      </c>
      <c r="AR791" s="31">
        <f>(AD791*'Propiedades físicas'!$F$8)/1000</f>
        <v>19.245008029654695</v>
      </c>
      <c r="AS791" s="31">
        <f>(AE791*'Propiedades físicas'!$F$7)/1000</f>
        <v>2.8720703441423616</v>
      </c>
      <c r="AT791" s="31">
        <f t="shared" si="529"/>
        <v>687.9427913374592</v>
      </c>
      <c r="AU791" s="31">
        <f t="shared" si="530"/>
        <v>0.52117978051403091</v>
      </c>
      <c r="AV791" s="31">
        <f t="shared" si="534"/>
        <v>0.16304907118796932</v>
      </c>
      <c r="AW791" s="31">
        <f t="shared" si="534"/>
        <v>0.13341908924778328</v>
      </c>
      <c r="AX791" s="31">
        <f t="shared" si="534"/>
        <v>0.15020246950251848</v>
      </c>
      <c r="AY791" s="31">
        <f t="shared" si="531"/>
        <v>2.7974721549505078E-2</v>
      </c>
      <c r="AZ791" s="31">
        <f t="shared" si="531"/>
        <v>4.1748679981930565E-3</v>
      </c>
      <c r="BA791" s="31">
        <f t="shared" si="532"/>
        <v>1</v>
      </c>
      <c r="BB791" s="34">
        <f>AU791*'Propiedades físicas'!$C$4+'Diseño reactor'!AV791*'Propiedades físicas'!$C$5+'Diseño reactor'!AW791*'Propiedades físicas'!$C$8+'Diseño reactor'!AX791*'Propiedades físicas'!$C$9+'Diseño reactor'!AY791*'Propiedades físicas'!$C$7+'Diseño reactor'!AZ791*'Propiedades físicas'!$C$6</f>
        <v>876.46613909731593</v>
      </c>
      <c r="BC791" s="45">
        <f>AU791*'Propiedades físicas'!$L$4+'Diseño reactor'!AV791*'Propiedades físicas'!$L$5+'Diseño reactor'!AW791*'Propiedades físicas'!$L$8+AX791*'Propiedades físicas'!$L$9+'Diseño reactor'!AY791*'Propiedades físicas'!$L$7+'Diseño reactor'!AZ791*'Propiedades físicas'!$L$6</f>
        <v>1.9935444193595908</v>
      </c>
      <c r="BD791" s="29">
        <f t="shared" si="509"/>
        <v>3.411260871293794</v>
      </c>
      <c r="BE791" s="58">
        <f t="shared" si="510"/>
        <v>43.403799539376116</v>
      </c>
      <c r="BF791" s="30">
        <f>AU791*'Propiedades físicas'!$I$4+'Diseño reactor'!AV791*'Propiedades físicas'!$I$5+'Diseño reactor'!AW791*'Propiedades físicas'!$I$8+'Diseño reactor'!AX791*'Propiedades físicas'!$I$9+'Diseño reactor'!AY791*'Propiedades físicas'!$I$7+'Diseño reactor'!AZ791*'Propiedades físicas'!$I$6</f>
        <v>1.9476511026961699E-2</v>
      </c>
      <c r="BG791" s="24">
        <f>AU791*'Propiedades físicas'!$O$4+'Diseño reactor'!AV791*'Propiedades físicas'!$O$5+'Diseño reactor'!AW791*'Propiedades físicas'!$O$8+'Diseño reactor'!AX791*'Propiedades físicas'!$O$9+'Diseño reactor'!AY791*'Propiedades físicas'!$O$7+'Diseño reactor'!AZ791*'Propiedades físicas'!$O$6</f>
        <v>0.14882955223916122</v>
      </c>
      <c r="BH791" s="54">
        <f t="shared" si="511"/>
        <v>42251.11563085665</v>
      </c>
      <c r="BI791" s="34">
        <f t="shared" si="533"/>
        <v>260.88427521438501</v>
      </c>
      <c r="BJ791" s="27">
        <f t="shared" si="512"/>
        <v>4805.8083134631879</v>
      </c>
      <c r="BK791" s="34">
        <f t="shared" si="513"/>
        <v>550.18946110766524</v>
      </c>
      <c r="BL791" s="27">
        <f t="shared" si="514"/>
        <v>105.01805633196057</v>
      </c>
      <c r="BM791" s="34">
        <f t="shared" si="515"/>
        <v>1.1054421768707483</v>
      </c>
      <c r="BN791" s="45">
        <f t="shared" si="516"/>
        <v>738.22431573883216</v>
      </c>
      <c r="BO791" s="45">
        <f t="shared" si="517"/>
        <v>84.777348287155334</v>
      </c>
      <c r="BP791" s="66">
        <f t="shared" si="518"/>
        <v>6.6960029255938229</v>
      </c>
    </row>
    <row r="792" spans="8:68">
      <c r="H792" s="68">
        <v>787</v>
      </c>
      <c r="I792" s="31">
        <f>('Propiedades físicas'!$C$10*'Diseño reactor'!H792)/1000</f>
        <v>688.81803661905906</v>
      </c>
      <c r="J792" s="31">
        <f t="shared" si="495"/>
        <v>0.66200357098399309</v>
      </c>
      <c r="K792" s="31">
        <f>(I792*1000)/'Propiedades físicas'!$F$10</f>
        <v>4499.4739332351146</v>
      </c>
      <c r="L792" s="31">
        <f t="shared" si="496"/>
        <v>642.78199046215923</v>
      </c>
      <c r="M792" s="31">
        <f t="shared" si="497"/>
        <v>3856.6919427729554</v>
      </c>
      <c r="N792" s="31">
        <f t="shared" si="498"/>
        <v>0.81674967021875378</v>
      </c>
      <c r="O792" s="32">
        <f t="shared" si="499"/>
        <v>4.9004980213125231</v>
      </c>
      <c r="P792" s="33">
        <f t="shared" si="500"/>
        <v>0.51896988404758371</v>
      </c>
      <c r="Q792" s="31">
        <f t="shared" si="501"/>
        <v>4.4545674208059358</v>
      </c>
      <c r="R792" s="31">
        <f t="shared" si="502"/>
        <v>0.18921188062380925</v>
      </c>
      <c r="S792" s="31">
        <f t="shared" si="503"/>
        <v>0.44593060050658834</v>
      </c>
      <c r="T792" s="31">
        <f t="shared" si="504"/>
        <v>6.8984996759303432E-2</v>
      </c>
      <c r="U792" s="31">
        <f t="shared" si="505"/>
        <v>3.9582908788057404E-2</v>
      </c>
      <c r="V792" s="47">
        <f t="shared" si="519"/>
        <v>5.1393134148401492E-4</v>
      </c>
      <c r="W792" s="31">
        <f t="shared" si="506"/>
        <v>0.36459125363517364</v>
      </c>
      <c r="X792" s="34">
        <f>(S792*H792*'Propiedades físicas'!$F$5*60*24*365)/(1000000)</f>
        <v>54317.330856215565</v>
      </c>
      <c r="Y792" s="34">
        <f>(U792*H792*'Propiedades físicas'!$F$7*60*24*365)/(1000000)</f>
        <v>1507.8226660441744</v>
      </c>
      <c r="Z792" s="31">
        <f t="shared" si="520"/>
        <v>408.42929874544836</v>
      </c>
      <c r="AA792" s="31">
        <f t="shared" si="521"/>
        <v>3505.7445601742716</v>
      </c>
      <c r="AB792" s="31">
        <f t="shared" si="522"/>
        <v>148.90975005093787</v>
      </c>
      <c r="AC792" s="31">
        <f t="shared" si="523"/>
        <v>350.94738259868501</v>
      </c>
      <c r="AD792" s="31">
        <f t="shared" si="507"/>
        <v>54.291192449571803</v>
      </c>
      <c r="AE792" s="31">
        <f t="shared" si="524"/>
        <v>31.151749216201178</v>
      </c>
      <c r="AF792" s="31">
        <f t="shared" si="525"/>
        <v>4499.4739332351155</v>
      </c>
      <c r="AG792" s="31">
        <f t="shared" si="526"/>
        <v>9.0772678052118028E-2</v>
      </c>
      <c r="AH792" s="31">
        <f t="shared" si="527"/>
        <v>0.77914543170909001</v>
      </c>
      <c r="AI792" s="31">
        <f t="shared" si="527"/>
        <v>3.3094924486843723E-2</v>
      </c>
      <c r="AJ792" s="31">
        <f t="shared" si="527"/>
        <v>7.799742543376717E-2</v>
      </c>
      <c r="AK792" s="31">
        <f t="shared" si="508"/>
        <v>1.206612000761976E-2</v>
      </c>
      <c r="AL792" s="31">
        <f t="shared" si="508"/>
        <v>6.9234203105613089E-3</v>
      </c>
      <c r="AM792" s="31">
        <f t="shared" si="528"/>
        <v>1</v>
      </c>
      <c r="AN792" s="31">
        <f>(Z792*'Propiedades físicas'!$F$4)/1000</f>
        <v>359.16455673077235</v>
      </c>
      <c r="AO792" s="31">
        <f>(AA792*'Propiedades físicas'!$F$6)/1000</f>
        <v>112.32405570798366</v>
      </c>
      <c r="AP792" s="31">
        <f>(AB792*'Propiedades físicas'!$F$9)/1000</f>
        <v>91.869870293926112</v>
      </c>
      <c r="AQ792" s="31">
        <f>(AC792*'Propiedades físicas'!$F$5)/1000</f>
        <v>103.3434757538348</v>
      </c>
      <c r="AR792" s="31">
        <f>(AD792*'Propiedades físicas'!$F$8)/1000</f>
        <v>19.247313547222188</v>
      </c>
      <c r="AS792" s="31">
        <f>(AE792*'Propiedades físicas'!$F$7)/1000</f>
        <v>2.8687645853199664</v>
      </c>
      <c r="AT792" s="31">
        <f t="shared" si="529"/>
        <v>688.81803661905917</v>
      </c>
      <c r="AU792" s="31">
        <f t="shared" si="530"/>
        <v>0.52142153317248729</v>
      </c>
      <c r="AV792" s="31">
        <f t="shared" si="534"/>
        <v>0.16306782014493451</v>
      </c>
      <c r="AW792" s="31">
        <f t="shared" si="534"/>
        <v>0.13337320657985821</v>
      </c>
      <c r="AX792" s="31">
        <f t="shared" si="534"/>
        <v>0.15003015348012352</v>
      </c>
      <c r="AY792" s="31">
        <f t="shared" si="531"/>
        <v>2.794252258795981E-2</v>
      </c>
      <c r="AZ792" s="31">
        <f t="shared" si="531"/>
        <v>4.1647640346364721E-3</v>
      </c>
      <c r="BA792" s="31">
        <f t="shared" si="532"/>
        <v>0.99999999999999978</v>
      </c>
      <c r="BB792" s="34">
        <f>AU792*'Propiedades físicas'!$C$4+'Diseño reactor'!AV792*'Propiedades físicas'!$C$5+'Diseño reactor'!AW792*'Propiedades físicas'!$C$8+'Diseño reactor'!AX792*'Propiedades físicas'!$C$9+'Diseño reactor'!AY792*'Propiedades físicas'!$C$7+'Diseño reactor'!AZ792*'Propiedades físicas'!$C$6</f>
        <v>876.46335165599555</v>
      </c>
      <c r="BC792" s="45">
        <f>AU792*'Propiedades físicas'!$L$4+'Diseño reactor'!AV792*'Propiedades físicas'!$L$5+'Diseño reactor'!AW792*'Propiedades físicas'!$L$8+AX792*'Propiedades físicas'!$L$9+'Diseño reactor'!AY792*'Propiedades físicas'!$L$7+'Diseño reactor'!AZ792*'Propiedades físicas'!$L$6</f>
        <v>1.9937300899765065</v>
      </c>
      <c r="BD792" s="29">
        <f t="shared" si="509"/>
        <v>3.4082000987955268</v>
      </c>
      <c r="BE792" s="58">
        <f t="shared" si="510"/>
        <v>43.400339844488002</v>
      </c>
      <c r="BF792" s="30">
        <f>AU792*'Propiedades físicas'!$I$4+'Diseño reactor'!AV792*'Propiedades físicas'!$I$5+'Diseño reactor'!AW792*'Propiedades físicas'!$I$8+'Diseño reactor'!AX792*'Propiedades físicas'!$I$9+'Diseño reactor'!AY792*'Propiedades físicas'!$I$7+'Diseño reactor'!AZ792*'Propiedades físicas'!$I$6</f>
        <v>1.9477768239869495E-2</v>
      </c>
      <c r="BG792" s="24">
        <f>AU792*'Propiedades físicas'!$O$4+'Diseño reactor'!AV792*'Propiedades físicas'!$O$5+'Diseño reactor'!AW792*'Propiedades físicas'!$O$8+'Diseño reactor'!AX792*'Propiedades físicas'!$O$9+'Diseño reactor'!AY792*'Propiedades físicas'!$O$7+'Diseño reactor'!AZ792*'Propiedades físicas'!$O$6</f>
        <v>0.14883723104089835</v>
      </c>
      <c r="BH792" s="54">
        <f t="shared" si="511"/>
        <v>42248.254125116488</v>
      </c>
      <c r="BI792" s="34">
        <f t="shared" si="533"/>
        <v>260.9119529692519</v>
      </c>
      <c r="BJ792" s="27">
        <f t="shared" si="512"/>
        <v>4805.7612641047826</v>
      </c>
      <c r="BK792" s="34">
        <f t="shared" si="513"/>
        <v>550.21246122535638</v>
      </c>
      <c r="BL792" s="27">
        <f t="shared" si="514"/>
        <v>105.01889428327499</v>
      </c>
      <c r="BM792" s="34">
        <f t="shared" si="515"/>
        <v>1.1054421768707483</v>
      </c>
      <c r="BN792" s="45">
        <f t="shared" si="516"/>
        <v>739.32577209390672</v>
      </c>
      <c r="BO792" s="45">
        <f t="shared" si="517"/>
        <v>84.813545535743316</v>
      </c>
      <c r="BP792" s="66">
        <f t="shared" si="518"/>
        <v>6.695981630173037</v>
      </c>
    </row>
    <row r="793" spans="8:68">
      <c r="H793" s="68">
        <v>788</v>
      </c>
      <c r="I793" s="31">
        <f>('Propiedades físicas'!$C$10*'Diseño reactor'!H793)/1000</f>
        <v>689.6932819006588</v>
      </c>
      <c r="J793" s="31">
        <f t="shared" si="495"/>
        <v>0.66116346492944489</v>
      </c>
      <c r="K793" s="31">
        <f>(I793*1000)/'Propiedades físicas'!$F$10</f>
        <v>4505.1911809266458</v>
      </c>
      <c r="L793" s="31">
        <f t="shared" si="496"/>
        <v>643.59874013237788</v>
      </c>
      <c r="M793" s="31">
        <f t="shared" si="497"/>
        <v>3861.5924407942675</v>
      </c>
      <c r="N793" s="31">
        <f t="shared" si="498"/>
        <v>0.81674967021875367</v>
      </c>
      <c r="O793" s="32">
        <f t="shared" si="499"/>
        <v>4.9004980213125222</v>
      </c>
      <c r="P793" s="33">
        <f t="shared" si="500"/>
        <v>0.51921011179575582</v>
      </c>
      <c r="Q793" s="31">
        <f t="shared" si="501"/>
        <v>4.4550784686108011</v>
      </c>
      <c r="R793" s="31">
        <f t="shared" si="502"/>
        <v>0.18914675209001064</v>
      </c>
      <c r="S793" s="31">
        <f t="shared" si="503"/>
        <v>0.44541955270172201</v>
      </c>
      <c r="T793" s="31">
        <f t="shared" si="504"/>
        <v>6.8905618387250345E-2</v>
      </c>
      <c r="U793" s="31">
        <f t="shared" si="505"/>
        <v>3.9487187945736878E-2</v>
      </c>
      <c r="V793" s="47">
        <f t="shared" si="519"/>
        <v>5.1416923692395244E-4</v>
      </c>
      <c r="W793" s="31">
        <f t="shared" si="506"/>
        <v>0.36429712710297946</v>
      </c>
      <c r="X793" s="34">
        <f>(S793*H793*'Propiedades físicas'!$F$5*60*24*365)/(1000000)</f>
        <v>54324.020927021716</v>
      </c>
      <c r="Y793" s="34">
        <f>(U793*H793*'Propiedades físicas'!$F$7*60*24*365)/(1000000)</f>
        <v>1506.0876727239174</v>
      </c>
      <c r="Z793" s="31">
        <f t="shared" si="520"/>
        <v>409.1375680950556</v>
      </c>
      <c r="AA793" s="31">
        <f t="shared" si="521"/>
        <v>3510.6018332653111</v>
      </c>
      <c r="AB793" s="31">
        <f t="shared" si="522"/>
        <v>149.04764064692839</v>
      </c>
      <c r="AC793" s="31">
        <f t="shared" si="523"/>
        <v>350.99060752895696</v>
      </c>
      <c r="AD793" s="31">
        <f t="shared" si="507"/>
        <v>54.297627289153269</v>
      </c>
      <c r="AE793" s="31">
        <f t="shared" si="524"/>
        <v>31.115904101240659</v>
      </c>
      <c r="AF793" s="31">
        <f t="shared" si="525"/>
        <v>4505.1911809266458</v>
      </c>
      <c r="AG793" s="31">
        <f t="shared" si="526"/>
        <v>9.0814696128145786E-2</v>
      </c>
      <c r="AH793" s="31">
        <f t="shared" si="527"/>
        <v>0.77923481874152933</v>
      </c>
      <c r="AI793" s="31">
        <f t="shared" si="527"/>
        <v>3.3083532898213586E-2</v>
      </c>
      <c r="AJ793" s="31">
        <f t="shared" si="527"/>
        <v>7.7908038401327914E-2</v>
      </c>
      <c r="AK793" s="31">
        <f t="shared" si="508"/>
        <v>1.2052235989236115E-2</v>
      </c>
      <c r="AL793" s="31">
        <f t="shared" si="508"/>
        <v>6.9066778415473621E-3</v>
      </c>
      <c r="AM793" s="31">
        <f t="shared" si="528"/>
        <v>1</v>
      </c>
      <c r="AN793" s="31">
        <f>(Z793*'Propiedades físicas'!$F$4)/1000</f>
        <v>359.78739463143</v>
      </c>
      <c r="AO793" s="31">
        <f>(AA793*'Propiedades físicas'!$F$6)/1000</f>
        <v>112.47968273782057</v>
      </c>
      <c r="AP793" s="31">
        <f>(AB793*'Propiedades físicas'!$F$9)/1000</f>
        <v>91.954941897122453</v>
      </c>
      <c r="AQ793" s="31">
        <f>(AC793*'Propiedades físicas'!$F$5)/1000</f>
        <v>103.35620419905196</v>
      </c>
      <c r="AR793" s="31">
        <f>(AD793*'Propiedades físicas'!$F$8)/1000</f>
        <v>19.249594826550609</v>
      </c>
      <c r="AS793" s="31">
        <f>(AE793*'Propiedades físicas'!$F$7)/1000</f>
        <v>2.8654636086832523</v>
      </c>
      <c r="AT793" s="31">
        <f t="shared" si="529"/>
        <v>689.6932819006588</v>
      </c>
      <c r="AU793" s="31">
        <f t="shared" si="530"/>
        <v>0.52166289577292513</v>
      </c>
      <c r="AV793" s="31">
        <f t="shared" si="534"/>
        <v>0.16308652801118886</v>
      </c>
      <c r="AW793" s="31">
        <f t="shared" si="534"/>
        <v>0.13332729825019138</v>
      </c>
      <c r="AX793" s="31">
        <f t="shared" si="534"/>
        <v>0.14985821511008868</v>
      </c>
      <c r="AY793" s="31">
        <f t="shared" si="531"/>
        <v>2.7910370206162539E-2</v>
      </c>
      <c r="AZ793" s="31">
        <f t="shared" si="531"/>
        <v>4.1546926494435308E-3</v>
      </c>
      <c r="BA793" s="31">
        <f t="shared" si="532"/>
        <v>1</v>
      </c>
      <c r="BB793" s="34">
        <f>AU793*'Propiedades físicas'!$C$4+'Diseño reactor'!AV793*'Propiedades físicas'!$C$5+'Diseño reactor'!AW793*'Propiedades físicas'!$C$8+'Diseño reactor'!AX793*'Propiedades físicas'!$C$9+'Diseño reactor'!AY793*'Propiedades físicas'!$C$7+'Diseño reactor'!AZ793*'Propiedades físicas'!$C$6</f>
        <v>876.460572655433</v>
      </c>
      <c r="BC793" s="45">
        <f>AU793*'Propiedades físicas'!$L$4+'Diseño reactor'!AV793*'Propiedades físicas'!$L$5+'Diseño reactor'!AW793*'Propiedades físicas'!$L$8+AX793*'Propiedades físicas'!$L$9+'Diseño reactor'!AY793*'Propiedades físicas'!$L$7+'Diseño reactor'!AZ793*'Propiedades físicas'!$L$6</f>
        <v>1.993915447444212</v>
      </c>
      <c r="BD793" s="29">
        <f t="shared" si="509"/>
        <v>3.4051448238417104</v>
      </c>
      <c r="BE793" s="58">
        <f t="shared" si="510"/>
        <v>43.396886710517308</v>
      </c>
      <c r="BF793" s="30">
        <f>AU793*'Propiedades físicas'!$I$4+'Diseño reactor'!AV793*'Propiedades físicas'!$I$5+'Diseño reactor'!AW793*'Propiedades físicas'!$I$8+'Diseño reactor'!AX793*'Propiedades físicas'!$I$9+'Diseño reactor'!AY793*'Propiedades físicas'!$I$7+'Diseño reactor'!AZ793*'Propiedades físicas'!$I$6</f>
        <v>1.9479021753707464E-2</v>
      </c>
      <c r="BG793" s="24">
        <f>AU793*'Propiedades físicas'!$O$4+'Diseño reactor'!AV793*'Propiedades físicas'!$O$5+'Diseño reactor'!AW793*'Propiedades físicas'!$O$8+'Diseño reactor'!AX793*'Propiedades físicas'!$O$9+'Diseño reactor'!AY793*'Propiedades físicas'!$O$7+'Diseño reactor'!AZ793*'Propiedades físicas'!$O$6</f>
        <v>0.14884489946036503</v>
      </c>
      <c r="BH793" s="54">
        <f t="shared" si="511"/>
        <v>42245.401418002701</v>
      </c>
      <c r="BI793" s="34">
        <f t="shared" si="533"/>
        <v>260.93955867235803</v>
      </c>
      <c r="BJ793" s="27">
        <f t="shared" si="512"/>
        <v>4805.7144074292655</v>
      </c>
      <c r="BK793" s="34">
        <f t="shared" si="513"/>
        <v>550.23544446848985</v>
      </c>
      <c r="BL793" s="27">
        <f t="shared" si="514"/>
        <v>105.01973156318688</v>
      </c>
      <c r="BM793" s="34">
        <f t="shared" si="515"/>
        <v>1.1054421768707483</v>
      </c>
      <c r="BN793" s="45">
        <f t="shared" si="516"/>
        <v>740.42743272872599</v>
      </c>
      <c r="BO793" s="45">
        <f t="shared" si="517"/>
        <v>84.849684411678496</v>
      </c>
      <c r="BP793" s="66">
        <f t="shared" si="518"/>
        <v>6.6959603992377303</v>
      </c>
    </row>
    <row r="794" spans="8:68">
      <c r="H794" s="68">
        <v>789</v>
      </c>
      <c r="I794" s="31">
        <f>('Propiedades físicas'!$C$10*'Diseño reactor'!H794)/1000</f>
        <v>690.56852718225866</v>
      </c>
      <c r="J794" s="31">
        <f t="shared" si="495"/>
        <v>0.66032548842129601</v>
      </c>
      <c r="K794" s="31">
        <f>(I794*1000)/'Propiedades físicas'!$F$10</f>
        <v>4510.9084286181769</v>
      </c>
      <c r="L794" s="31">
        <f t="shared" si="496"/>
        <v>644.41548980259665</v>
      </c>
      <c r="M794" s="31">
        <f t="shared" si="497"/>
        <v>3866.4929388155801</v>
      </c>
      <c r="N794" s="31">
        <f t="shared" si="498"/>
        <v>0.81674967021875367</v>
      </c>
      <c r="O794" s="32">
        <f t="shared" si="499"/>
        <v>4.9004980213125222</v>
      </c>
      <c r="P794" s="33">
        <f t="shared" si="500"/>
        <v>0.5194499522587237</v>
      </c>
      <c r="Q794" s="31">
        <f t="shared" si="501"/>
        <v>4.4555883974840294</v>
      </c>
      <c r="R794" s="31">
        <f t="shared" si="502"/>
        <v>0.18908158758057084</v>
      </c>
      <c r="S794" s="31">
        <f t="shared" si="503"/>
        <v>0.44490962382849292</v>
      </c>
      <c r="T794" s="31">
        <f t="shared" si="504"/>
        <v>6.8826354890455479E-2</v>
      </c>
      <c r="U794" s="31">
        <f t="shared" si="505"/>
        <v>3.9391775489003716E-2</v>
      </c>
      <c r="V794" s="47">
        <f t="shared" si="519"/>
        <v>5.1440674883873616E-4</v>
      </c>
      <c r="W794" s="31">
        <f t="shared" si="506"/>
        <v>0.36400347474937195</v>
      </c>
      <c r="X794" s="34">
        <f>(S794*H794*'Propiedades físicas'!$F$5*60*24*365)/(1000000)</f>
        <v>54330.689444304458</v>
      </c>
      <c r="Y794" s="34">
        <f>(U794*H794*'Propiedades físicas'!$F$7*60*24*365)/(1000000)</f>
        <v>1504.3551902614738</v>
      </c>
      <c r="Z794" s="31">
        <f t="shared" si="520"/>
        <v>409.846012332133</v>
      </c>
      <c r="AA794" s="31">
        <f t="shared" si="521"/>
        <v>3515.4592456148994</v>
      </c>
      <c r="AB794" s="31">
        <f t="shared" si="522"/>
        <v>149.18537260107038</v>
      </c>
      <c r="AC794" s="31">
        <f t="shared" si="523"/>
        <v>351.03369320068089</v>
      </c>
      <c r="AD794" s="31">
        <f t="shared" si="507"/>
        <v>54.303994008569376</v>
      </c>
      <c r="AE794" s="31">
        <f t="shared" si="524"/>
        <v>31.080110860823932</v>
      </c>
      <c r="AF794" s="31">
        <f t="shared" si="525"/>
        <v>4510.9084286181769</v>
      </c>
      <c r="AG794" s="31">
        <f t="shared" si="526"/>
        <v>9.0856646464375426E-2</v>
      </c>
      <c r="AH794" s="31">
        <f t="shared" si="527"/>
        <v>0.77932401006237839</v>
      </c>
      <c r="AI794" s="31">
        <f t="shared" si="527"/>
        <v>3.3072135017107901E-2</v>
      </c>
      <c r="AJ794" s="31">
        <f t="shared" si="527"/>
        <v>7.7818847080478815E-2</v>
      </c>
      <c r="AK794" s="31">
        <f t="shared" si="508"/>
        <v>1.2038372063607658E-2</v>
      </c>
      <c r="AL794" s="31">
        <f t="shared" si="508"/>
        <v>6.8899893120518696E-3</v>
      </c>
      <c r="AM794" s="31">
        <f t="shared" si="528"/>
        <v>1</v>
      </c>
      <c r="AN794" s="31">
        <f>(Z794*'Propiedades físicas'!$F$4)/1000</f>
        <v>360.41038632463113</v>
      </c>
      <c r="AO794" s="31">
        <f>(AA794*'Propiedades físicas'!$F$6)/1000</f>
        <v>112.63531422950136</v>
      </c>
      <c r="AP794" s="31">
        <f>(AB794*'Propiedades físicas'!$F$9)/1000</f>
        <v>92.039915626230353</v>
      </c>
      <c r="AQ794" s="31">
        <f>(AC794*'Propiedades físicas'!$F$5)/1000</f>
        <v>103.36889163680452</v>
      </c>
      <c r="AR794" s="31">
        <f>(AD794*'Propiedades físicas'!$F$8)/1000</f>
        <v>19.25185195591801</v>
      </c>
      <c r="AS794" s="31">
        <f>(AE794*'Propiedades físicas'!$F$7)/1000</f>
        <v>2.8621674091732761</v>
      </c>
      <c r="AT794" s="31">
        <f t="shared" si="529"/>
        <v>690.56852718225866</v>
      </c>
      <c r="AU794" s="31">
        <f t="shared" si="530"/>
        <v>0.52190386925859655</v>
      </c>
      <c r="AV794" s="31">
        <f t="shared" si="534"/>
        <v>0.16310519491684572</v>
      </c>
      <c r="AW794" s="31">
        <f t="shared" si="534"/>
        <v>0.13328136456172246</v>
      </c>
      <c r="AX794" s="31">
        <f t="shared" si="534"/>
        <v>0.14968665319658106</v>
      </c>
      <c r="AY794" s="31">
        <f t="shared" si="531"/>
        <v>2.7878264354837815E-2</v>
      </c>
      <c r="AZ794" s="31">
        <f t="shared" si="531"/>
        <v>4.1446537114163571E-3</v>
      </c>
      <c r="BA794" s="31">
        <f t="shared" si="532"/>
        <v>1</v>
      </c>
      <c r="BB794" s="34">
        <f>AU794*'Propiedades físicas'!$C$4+'Diseño reactor'!AV794*'Propiedades físicas'!$C$5+'Diseño reactor'!AW794*'Propiedades físicas'!$C$8+'Diseño reactor'!AX794*'Propiedades físicas'!$C$9+'Diseño reactor'!AY794*'Propiedades físicas'!$C$7+'Diseño reactor'!AZ794*'Propiedades físicas'!$C$6</f>
        <v>876.45780206317966</v>
      </c>
      <c r="BC794" s="45">
        <f>AU794*'Propiedades físicas'!$L$4+'Diseño reactor'!AV794*'Propiedades físicas'!$L$5+'Diseño reactor'!AW794*'Propiedades físicas'!$L$8+AX794*'Propiedades físicas'!$L$9+'Diseño reactor'!AY794*'Propiedades físicas'!$L$7+'Diseño reactor'!AZ794*'Propiedades físicas'!$L$6</f>
        <v>1.9941004925356709</v>
      </c>
      <c r="BD794" s="29">
        <f t="shared" si="509"/>
        <v>3.4020950316448419</v>
      </c>
      <c r="BE794" s="58">
        <f t="shared" si="510"/>
        <v>43.39344011849343</v>
      </c>
      <c r="BF794" s="30">
        <f>AU794*'Propiedades físicas'!$I$4+'Diseño reactor'!AV794*'Propiedades físicas'!$I$5+'Diseño reactor'!AW794*'Propiedades físicas'!$I$8+'Diseño reactor'!AX794*'Propiedades físicas'!$I$9+'Diseño reactor'!AY794*'Propiedades físicas'!$I$7+'Diseño reactor'!AZ794*'Propiedades físicas'!$I$6</f>
        <v>1.9480271582208736E-2</v>
      </c>
      <c r="BG794" s="24">
        <f>AU794*'Propiedades físicas'!$O$4+'Diseño reactor'!AV794*'Propiedades físicas'!$O$5+'Diseño reactor'!AW794*'Propiedades físicas'!$O$8+'Diseño reactor'!AX794*'Propiedades físicas'!$O$9+'Diseño reactor'!AY794*'Propiedades físicas'!$O$7+'Diseño reactor'!AZ794*'Propiedades físicas'!$O$6</f>
        <v>0.14885255751494958</v>
      </c>
      <c r="BH794" s="54">
        <f t="shared" si="511"/>
        <v>42242.557474847781</v>
      </c>
      <c r="BI794" s="34">
        <f t="shared" si="533"/>
        <v>260.96709257353353</v>
      </c>
      <c r="BJ794" s="27">
        <f t="shared" si="512"/>
        <v>4805.6677426126453</v>
      </c>
      <c r="BK794" s="34">
        <f t="shared" si="513"/>
        <v>550.25841081152817</v>
      </c>
      <c r="BL794" s="27">
        <f t="shared" si="514"/>
        <v>105.02056817089641</v>
      </c>
      <c r="BM794" s="34">
        <f t="shared" si="515"/>
        <v>1.1054421768707483</v>
      </c>
      <c r="BN794" s="45">
        <f t="shared" si="516"/>
        <v>741.52929712637717</v>
      </c>
      <c r="BO794" s="45">
        <f t="shared" si="517"/>
        <v>84.885765056027893</v>
      </c>
      <c r="BP794" s="66">
        <f t="shared" si="518"/>
        <v>6.6959392325400042</v>
      </c>
    </row>
    <row r="795" spans="8:68">
      <c r="H795" s="68">
        <v>790</v>
      </c>
      <c r="I795" s="31">
        <f>('Propiedades físicas'!$C$10*'Diseño reactor'!H795)/1000</f>
        <v>691.44377246385864</v>
      </c>
      <c r="J795" s="31">
        <f t="shared" si="495"/>
        <v>0.65948963337266131</v>
      </c>
      <c r="K795" s="31">
        <f>(I795*1000)/'Propiedades físicas'!$F$10</f>
        <v>4516.625676309709</v>
      </c>
      <c r="L795" s="31">
        <f t="shared" si="496"/>
        <v>645.23223947281554</v>
      </c>
      <c r="M795" s="31">
        <f t="shared" si="497"/>
        <v>3871.3934368368932</v>
      </c>
      <c r="N795" s="31">
        <f t="shared" si="498"/>
        <v>0.81674967021875389</v>
      </c>
      <c r="O795" s="32">
        <f t="shared" si="499"/>
        <v>4.9004980213125231</v>
      </c>
      <c r="P795" s="33">
        <f t="shared" si="500"/>
        <v>0.51968940637228067</v>
      </c>
      <c r="Q795" s="31">
        <f t="shared" si="501"/>
        <v>4.4560972109654093</v>
      </c>
      <c r="R795" s="31">
        <f t="shared" si="502"/>
        <v>0.18901638752277505</v>
      </c>
      <c r="S795" s="31">
        <f t="shared" si="503"/>
        <v>0.44440081034711448</v>
      </c>
      <c r="T795" s="31">
        <f t="shared" si="504"/>
        <v>6.8747206146754933E-2</v>
      </c>
      <c r="U795" s="31">
        <f t="shared" si="505"/>
        <v>3.9296670176943167E-2</v>
      </c>
      <c r="V795" s="47">
        <f t="shared" si="519"/>
        <v>5.1464387815507411E-4</v>
      </c>
      <c r="W795" s="31">
        <f t="shared" si="506"/>
        <v>0.36371029542859823</v>
      </c>
      <c r="X795" s="34">
        <f>(S795*H795*'Propiedades físicas'!$F$5*60*24*365)/(1000000)</f>
        <v>54337.336494793184</v>
      </c>
      <c r="Y795" s="34">
        <f>(U795*H795*'Propiedades físicas'!$F$7*60*24*365)/(1000000)</f>
        <v>1502.625215986676</v>
      </c>
      <c r="Z795" s="31">
        <f t="shared" si="520"/>
        <v>410.5546310341017</v>
      </c>
      <c r="AA795" s="31">
        <f t="shared" si="521"/>
        <v>3520.3167966626734</v>
      </c>
      <c r="AB795" s="31">
        <f t="shared" si="522"/>
        <v>149.32294614299229</v>
      </c>
      <c r="AC795" s="31">
        <f t="shared" si="523"/>
        <v>351.07664017422042</v>
      </c>
      <c r="AD795" s="31">
        <f t="shared" si="507"/>
        <v>54.310292855936396</v>
      </c>
      <c r="AE795" s="31">
        <f t="shared" si="524"/>
        <v>31.0443694397851</v>
      </c>
      <c r="AF795" s="31">
        <f t="shared" si="525"/>
        <v>4516.6256763097099</v>
      </c>
      <c r="AG795" s="31">
        <f t="shared" si="526"/>
        <v>9.0898529224485936E-2</v>
      </c>
      <c r="AH795" s="31">
        <f t="shared" si="527"/>
        <v>0.77941300629077892</v>
      </c>
      <c r="AI795" s="31">
        <f t="shared" si="527"/>
        <v>3.3060730918262851E-2</v>
      </c>
      <c r="AJ795" s="31">
        <f t="shared" si="527"/>
        <v>7.7729850852078161E-2</v>
      </c>
      <c r="AK795" s="31">
        <f t="shared" si="508"/>
        <v>1.2024528209366775E-2</v>
      </c>
      <c r="AL795" s="31">
        <f t="shared" si="508"/>
        <v>6.8733545050272517E-3</v>
      </c>
      <c r="AM795" s="31">
        <f t="shared" si="528"/>
        <v>0.99999999999999989</v>
      </c>
      <c r="AN795" s="31">
        <f>(Z795*'Propiedades físicas'!$F$4)/1000</f>
        <v>361.03353143876836</v>
      </c>
      <c r="AO795" s="31">
        <f>(AA795*'Propiedades físicas'!$F$6)/1000</f>
        <v>112.79095016507205</v>
      </c>
      <c r="AP795" s="31">
        <f>(AB795*'Propiedades físicas'!$F$9)/1000</f>
        <v>92.124791622919091</v>
      </c>
      <c r="AQ795" s="31">
        <f>(AC795*'Propiedades físicas'!$F$5)/1000</f>
        <v>103.3815382321027</v>
      </c>
      <c r="AR795" s="31">
        <f>(AD795*'Propiedades físicas'!$F$8)/1000</f>
        <v>19.254085023286564</v>
      </c>
      <c r="AS795" s="31">
        <f>(AE795*'Propiedades físicas'!$F$7)/1000</f>
        <v>2.8588759817098097</v>
      </c>
      <c r="AT795" s="31">
        <f t="shared" si="529"/>
        <v>691.44377246385852</v>
      </c>
      <c r="AU795" s="31">
        <f t="shared" si="530"/>
        <v>0.52214445456971625</v>
      </c>
      <c r="AV795" s="31">
        <f t="shared" si="534"/>
        <v>0.16312382099148573</v>
      </c>
      <c r="AW795" s="31">
        <f t="shared" si="534"/>
        <v>0.13323540581563978</v>
      </c>
      <c r="AX795" s="31">
        <f t="shared" si="534"/>
        <v>0.1495154665486649</v>
      </c>
      <c r="AY795" s="31">
        <f t="shared" si="531"/>
        <v>2.7846204984502868E-2</v>
      </c>
      <c r="AZ795" s="31">
        <f t="shared" si="531"/>
        <v>4.1346470899905922E-3</v>
      </c>
      <c r="BA795" s="31">
        <f t="shared" si="532"/>
        <v>1</v>
      </c>
      <c r="BB795" s="34">
        <f>AU795*'Propiedades físicas'!$C$4+'Diseño reactor'!AV795*'Propiedades físicas'!$C$5+'Diseño reactor'!AW795*'Propiedades físicas'!$C$8+'Diseño reactor'!AX795*'Propiedades físicas'!$C$9+'Diseño reactor'!AY795*'Propiedades físicas'!$C$7+'Diseño reactor'!AZ795*'Propiedades físicas'!$C$6</f>
        <v>876.45503984693994</v>
      </c>
      <c r="BC795" s="45">
        <f>AU795*'Propiedades físicas'!$L$4+'Diseño reactor'!AV795*'Propiedades físicas'!$L$5+'Diseño reactor'!AW795*'Propiedades físicas'!$L$8+AX795*'Propiedades físicas'!$L$9+'Diseño reactor'!AY795*'Propiedades físicas'!$L$7+'Diseño reactor'!AZ795*'Propiedades físicas'!$L$6</f>
        <v>1.9942852260213635</v>
      </c>
      <c r="BD795" s="29">
        <f t="shared" si="509"/>
        <v>3.3990507074702521</v>
      </c>
      <c r="BE795" s="58">
        <f t="shared" si="510"/>
        <v>43.390000049520275</v>
      </c>
      <c r="BF795" s="30">
        <f>AU795*'Propiedades físicas'!$I$4+'Diseño reactor'!AV795*'Propiedades físicas'!$I$5+'Diseño reactor'!AW795*'Propiedades físicas'!$I$8+'Diseño reactor'!AX795*'Propiedades físicas'!$I$9+'Diseño reactor'!AY795*'Propiedades físicas'!$I$7+'Diseño reactor'!AZ795*'Propiedades físicas'!$I$6</f>
        <v>1.948151773904442E-2</v>
      </c>
      <c r="BG795" s="24">
        <f>AU795*'Propiedades físicas'!$O$4+'Diseño reactor'!AV795*'Propiedades físicas'!$O$5+'Diseño reactor'!AW795*'Propiedades físicas'!$O$8+'Diseño reactor'!AX795*'Propiedades físicas'!$O$9+'Diseño reactor'!AY795*'Propiedades físicas'!$O$7+'Diseño reactor'!AZ795*'Propiedades físicas'!$O$6</f>
        <v>0.1488602052220187</v>
      </c>
      <c r="BH795" s="54">
        <f t="shared" si="511"/>
        <v>42239.722261152936</v>
      </c>
      <c r="BI795" s="34">
        <f t="shared" si="533"/>
        <v>260.99455492153686</v>
      </c>
      <c r="BJ795" s="27">
        <f t="shared" si="512"/>
        <v>4805.6212688350715</v>
      </c>
      <c r="BK795" s="34">
        <f t="shared" si="513"/>
        <v>550.28136022929743</v>
      </c>
      <c r="BL795" s="27">
        <f t="shared" si="514"/>
        <v>105.02140410561712</v>
      </c>
      <c r="BM795" s="34">
        <f t="shared" si="515"/>
        <v>1.1054421768707483</v>
      </c>
      <c r="BN795" s="45">
        <f t="shared" si="516"/>
        <v>742.63136477167643</v>
      </c>
      <c r="BO795" s="45">
        <f t="shared" si="517"/>
        <v>84.92178760940439</v>
      </c>
      <c r="BP795" s="66">
        <f t="shared" si="518"/>
        <v>6.6959181298331263</v>
      </c>
    </row>
    <row r="796" spans="8:68">
      <c r="H796" s="68">
        <v>791</v>
      </c>
      <c r="I796" s="31">
        <f>('Propiedades físicas'!$C$10*'Diseño reactor'!H796)/1000</f>
        <v>692.31901774545838</v>
      </c>
      <c r="J796" s="31">
        <f t="shared" si="495"/>
        <v>0.65865589173755057</v>
      </c>
      <c r="K796" s="31">
        <f>(I796*1000)/'Propiedades físicas'!$F$10</f>
        <v>4522.3429240012401</v>
      </c>
      <c r="L796" s="31">
        <f t="shared" si="496"/>
        <v>646.04898914303431</v>
      </c>
      <c r="M796" s="31">
        <f t="shared" si="497"/>
        <v>3876.2939348582058</v>
      </c>
      <c r="N796" s="31">
        <f t="shared" si="498"/>
        <v>0.81674967021875389</v>
      </c>
      <c r="O796" s="32">
        <f t="shared" si="499"/>
        <v>4.9004980213125231</v>
      </c>
      <c r="P796" s="33">
        <f t="shared" si="500"/>
        <v>0.51992847506920759</v>
      </c>
      <c r="Q796" s="31">
        <f t="shared" si="501"/>
        <v>4.4566049125802412</v>
      </c>
      <c r="R796" s="31">
        <f t="shared" si="502"/>
        <v>0.18895115234143831</v>
      </c>
      <c r="S796" s="31">
        <f t="shared" si="503"/>
        <v>0.44389310873228194</v>
      </c>
      <c r="T796" s="31">
        <f t="shared" si="504"/>
        <v>6.8668172033480343E-2</v>
      </c>
      <c r="U796" s="31">
        <f t="shared" si="505"/>
        <v>3.920187077462764E-2</v>
      </c>
      <c r="V796" s="47">
        <f t="shared" si="519"/>
        <v>5.1488062579669105E-4</v>
      </c>
      <c r="W796" s="31">
        <f t="shared" si="506"/>
        <v>0.36341758799859358</v>
      </c>
      <c r="X796" s="34">
        <f>(S796*H796*'Propiedades físicas'!$F$5*60*24*365)/(1000000)</f>
        <v>54343.962164798766</v>
      </c>
      <c r="Y796" s="34">
        <f>(U796*H796*'Propiedades físicas'!$F$7*60*24*365)/(1000000)</f>
        <v>1500.8977472183306</v>
      </c>
      <c r="Z796" s="31">
        <f t="shared" si="520"/>
        <v>411.26342377974322</v>
      </c>
      <c r="AA796" s="31">
        <f t="shared" si="521"/>
        <v>3525.1744858509705</v>
      </c>
      <c r="AB796" s="31">
        <f t="shared" si="522"/>
        <v>149.46036150207769</v>
      </c>
      <c r="AC796" s="31">
        <f t="shared" si="523"/>
        <v>351.119449007235</v>
      </c>
      <c r="AD796" s="31">
        <f t="shared" si="507"/>
        <v>54.316524078482949</v>
      </c>
      <c r="AE796" s="31">
        <f t="shared" si="524"/>
        <v>31.008679782730464</v>
      </c>
      <c r="AF796" s="31">
        <f t="shared" si="525"/>
        <v>4522.3429240012401</v>
      </c>
      <c r="AG796" s="31">
        <f t="shared" si="526"/>
        <v>9.0940344571629486E-2</v>
      </c>
      <c r="AH796" s="31">
        <f t="shared" si="527"/>
        <v>0.77950180804333979</v>
      </c>
      <c r="AI796" s="31">
        <f t="shared" si="527"/>
        <v>3.3049320675982576E-2</v>
      </c>
      <c r="AJ796" s="31">
        <f t="shared" si="527"/>
        <v>7.7641049099517315E-2</v>
      </c>
      <c r="AK796" s="31">
        <f t="shared" si="508"/>
        <v>1.2010704405057641E-2</v>
      </c>
      <c r="AL796" s="31">
        <f t="shared" si="508"/>
        <v>6.8567732044731511E-3</v>
      </c>
      <c r="AM796" s="31">
        <f t="shared" si="528"/>
        <v>1</v>
      </c>
      <c r="AN796" s="31">
        <f>(Z796*'Propiedades físicas'!$F$4)/1000</f>
        <v>361.65682960343059</v>
      </c>
      <c r="AO796" s="31">
        <f>(AA796*'Propiedades físicas'!$F$6)/1000</f>
        <v>112.94659052666509</v>
      </c>
      <c r="AP796" s="31">
        <f>(AB796*'Propiedades físicas'!$F$9)/1000</f>
        <v>92.209570028706821</v>
      </c>
      <c r="AQ796" s="31">
        <f>(AC796*'Propiedades físicas'!$F$5)/1000</f>
        <v>103.39414414916051</v>
      </c>
      <c r="AR796" s="31">
        <f>(AD796*'Propiedades físicas'!$F$8)/1000</f>
        <v>19.256294116303767</v>
      </c>
      <c r="AS796" s="31">
        <f>(AE796*'Propiedades físicas'!$F$7)/1000</f>
        <v>2.8555893211916485</v>
      </c>
      <c r="AT796" s="31">
        <f t="shared" si="529"/>
        <v>692.3190177454585</v>
      </c>
      <c r="AU796" s="31">
        <f t="shared" si="530"/>
        <v>0.52238465264347134</v>
      </c>
      <c r="AV796" s="31">
        <f t="shared" si="534"/>
        <v>0.16314240636415914</v>
      </c>
      <c r="AW796" s="31">
        <f t="shared" si="534"/>
        <v>0.13318942231139036</v>
      </c>
      <c r="AX796" s="31">
        <f t="shared" si="534"/>
        <v>0.14934465398027666</v>
      </c>
      <c r="AY796" s="31">
        <f t="shared" si="531"/>
        <v>2.7814192045470622E-2</v>
      </c>
      <c r="AZ796" s="31">
        <f t="shared" si="531"/>
        <v>4.1246726552318239E-3</v>
      </c>
      <c r="BA796" s="31">
        <f t="shared" si="532"/>
        <v>1</v>
      </c>
      <c r="BB796" s="34">
        <f>AU796*'Propiedades físicas'!$C$4+'Diseño reactor'!AV796*'Propiedades físicas'!$C$5+'Diseño reactor'!AW796*'Propiedades físicas'!$C$8+'Diseño reactor'!AX796*'Propiedades físicas'!$C$9+'Diseño reactor'!AY796*'Propiedades físicas'!$C$7+'Diseño reactor'!AZ796*'Propiedades físicas'!$C$6</f>
        <v>876.45228597456764</v>
      </c>
      <c r="BC796" s="45">
        <f>AU796*'Propiedades físicas'!$L$4+'Diseño reactor'!AV796*'Propiedades físicas'!$L$5+'Diseño reactor'!AW796*'Propiedades físicas'!$L$8+AX796*'Propiedades físicas'!$L$9+'Diseño reactor'!AY796*'Propiedades físicas'!$L$7+'Diseño reactor'!AZ796*'Propiedades físicas'!$L$6</f>
        <v>1.9944696486692923</v>
      </c>
      <c r="BD796" s="29">
        <f t="shared" si="509"/>
        <v>3.3960118366358896</v>
      </c>
      <c r="BE796" s="58">
        <f t="shared" si="510"/>
        <v>43.386566484775912</v>
      </c>
      <c r="BF796" s="30">
        <f>AU796*'Propiedades físicas'!$I$4+'Diseño reactor'!AV796*'Propiedades físicas'!$I$5+'Diseño reactor'!AW796*'Propiedades físicas'!$I$8+'Diseño reactor'!AX796*'Propiedades físicas'!$I$9+'Diseño reactor'!AY796*'Propiedades físicas'!$I$7+'Diseño reactor'!AZ796*'Propiedades físicas'!$I$6</f>
        <v>1.9482760237823867E-2</v>
      </c>
      <c r="BG796" s="24">
        <f>AU796*'Propiedades físicas'!$O$4+'Diseño reactor'!AV796*'Propiedades físicas'!$O$5+'Diseño reactor'!AW796*'Propiedades físicas'!$O$8+'Diseño reactor'!AX796*'Propiedades físicas'!$O$9+'Diseño reactor'!AY796*'Propiedades físicas'!$O$7+'Diseño reactor'!AZ796*'Propiedades físicas'!$O$6</f>
        <v>0.14886784259891686</v>
      </c>
      <c r="BH796" s="54">
        <f t="shared" si="511"/>
        <v>42236.895742587119</v>
      </c>
      <c r="BI796" s="34">
        <f t="shared" si="533"/>
        <v>261.02194596405974</v>
      </c>
      <c r="BJ796" s="27">
        <f t="shared" si="512"/>
        <v>4805.5749852807548</v>
      </c>
      <c r="BK796" s="34">
        <f t="shared" si="513"/>
        <v>550.30429269697504</v>
      </c>
      <c r="BL796" s="27">
        <f t="shared" si="514"/>
        <v>105.02223936657548</v>
      </c>
      <c r="BM796" s="34">
        <f t="shared" si="515"/>
        <v>1.1054421768707483</v>
      </c>
      <c r="BN796" s="45">
        <f t="shared" si="516"/>
        <v>743.73363515116239</v>
      </c>
      <c r="BO796" s="45">
        <f t="shared" si="517"/>
        <v>84.957752211968554</v>
      </c>
      <c r="BP796" s="66">
        <f t="shared" si="518"/>
        <v>6.6958970908715054</v>
      </c>
    </row>
    <row r="797" spans="8:68">
      <c r="H797" s="68">
        <v>792</v>
      </c>
      <c r="I797" s="31">
        <f>('Propiedades físicas'!$C$10*'Diseño reactor'!H797)/1000</f>
        <v>693.19426302705824</v>
      </c>
      <c r="J797" s="31">
        <f t="shared" si="495"/>
        <v>0.65782425551060919</v>
      </c>
      <c r="K797" s="31">
        <f>(I797*1000)/'Propiedades físicas'!$F$10</f>
        <v>4528.0601716927713</v>
      </c>
      <c r="L797" s="31">
        <f t="shared" si="496"/>
        <v>646.86573881325296</v>
      </c>
      <c r="M797" s="31">
        <f t="shared" si="497"/>
        <v>3881.194432879518</v>
      </c>
      <c r="N797" s="31">
        <f t="shared" si="498"/>
        <v>0.81674967021875378</v>
      </c>
      <c r="O797" s="32">
        <f t="shared" si="499"/>
        <v>4.9004980213125231</v>
      </c>
      <c r="P797" s="33">
        <f t="shared" si="500"/>
        <v>0.52016715927928503</v>
      </c>
      <c r="Q797" s="31">
        <f t="shared" si="501"/>
        <v>4.4571115058394231</v>
      </c>
      <c r="R797" s="31">
        <f t="shared" si="502"/>
        <v>0.18888588245891971</v>
      </c>
      <c r="S797" s="31">
        <f t="shared" si="503"/>
        <v>0.44338651547310082</v>
      </c>
      <c r="T797" s="31">
        <f t="shared" si="504"/>
        <v>6.8589252427466066E-2</v>
      </c>
      <c r="U797" s="31">
        <f t="shared" si="505"/>
        <v>3.910737605308303E-2</v>
      </c>
      <c r="V797" s="47">
        <f t="shared" si="519"/>
        <v>5.1511699268434058E-4</v>
      </c>
      <c r="W797" s="31">
        <f t="shared" si="506"/>
        <v>0.36312535132096685</v>
      </c>
      <c r="X797" s="34">
        <f>(S797*H797*'Propiedades físicas'!$F$5*60*24*365)/(1000000)</f>
        <v>54350.566540215987</v>
      </c>
      <c r="Y797" s="34">
        <f>(U797*H797*'Propiedades físicas'!$F$7*60*24*365)/(1000000)</f>
        <v>1499.1727812643735</v>
      </c>
      <c r="Z797" s="31">
        <f t="shared" si="520"/>
        <v>411.97239014919376</v>
      </c>
      <c r="AA797" s="31">
        <f t="shared" si="521"/>
        <v>3530.0323126248231</v>
      </c>
      <c r="AB797" s="31">
        <f t="shared" si="522"/>
        <v>149.59761890746441</v>
      </c>
      <c r="AC797" s="31">
        <f t="shared" si="523"/>
        <v>351.16212025469582</v>
      </c>
      <c r="AD797" s="31">
        <f t="shared" si="507"/>
        <v>54.322687922553122</v>
      </c>
      <c r="AE797" s="31">
        <f t="shared" si="524"/>
        <v>30.973041834041759</v>
      </c>
      <c r="AF797" s="31">
        <f t="shared" si="525"/>
        <v>4528.0601716927722</v>
      </c>
      <c r="AG797" s="31">
        <f t="shared" si="526"/>
        <v>9.0982092668433295E-2</v>
      </c>
      <c r="AH797" s="31">
        <f t="shared" si="527"/>
        <v>0.77959041593414913</v>
      </c>
      <c r="AI797" s="31">
        <f t="shared" si="527"/>
        <v>3.3037904364141599E-2</v>
      </c>
      <c r="AJ797" s="31">
        <f t="shared" si="527"/>
        <v>7.7552441208707967E-2</v>
      </c>
      <c r="AK797" s="31">
        <f t="shared" si="508"/>
        <v>1.1996900629137422E-2</v>
      </c>
      <c r="AL797" s="31">
        <f t="shared" si="508"/>
        <v>6.8402451954305155E-3</v>
      </c>
      <c r="AM797" s="31">
        <f t="shared" si="528"/>
        <v>0.99999999999999978</v>
      </c>
      <c r="AN797" s="31">
        <f>(Z797*'Propiedades físicas'!$F$4)/1000</f>
        <v>362.28028044939799</v>
      </c>
      <c r="AO797" s="31">
        <f>(AA797*'Propiedades físicas'!$F$6)/1000</f>
        <v>113.10223529649933</v>
      </c>
      <c r="AP797" s="31">
        <f>(AB797*'Propiedades físicas'!$F$9)/1000</f>
        <v>92.294250984960158</v>
      </c>
      <c r="AQ797" s="31">
        <f>(AC797*'Propiedades físicas'!$F$5)/1000</f>
        <v>103.40670955140028</v>
      </c>
      <c r="AR797" s="31">
        <f>(AD797*'Propiedades físicas'!$F$8)/1000</f>
        <v>19.258479322303526</v>
      </c>
      <c r="AS797" s="31">
        <f>(AE797*'Propiedades físicas'!$F$7)/1000</f>
        <v>2.8523074224969056</v>
      </c>
      <c r="AT797" s="31">
        <f t="shared" si="529"/>
        <v>693.19426302705813</v>
      </c>
      <c r="AU797" s="31">
        <f t="shared" si="530"/>
        <v>0.52262446441403509</v>
      </c>
      <c r="AV797" s="31">
        <f t="shared" si="534"/>
        <v>0.16316095116338911</v>
      </c>
      <c r="AW797" s="31">
        <f t="shared" si="534"/>
        <v>0.13314341434669022</v>
      </c>
      <c r="AX797" s="31">
        <f t="shared" si="534"/>
        <v>0.14917421431020111</v>
      </c>
      <c r="AY797" s="31">
        <f t="shared" si="531"/>
        <v>2.7782225487852589E-2</v>
      </c>
      <c r="AZ797" s="31">
        <f t="shared" si="531"/>
        <v>4.1147302778320434E-3</v>
      </c>
      <c r="BA797" s="31">
        <f t="shared" si="532"/>
        <v>1</v>
      </c>
      <c r="BB797" s="34">
        <f>AU797*'Propiedades físicas'!$C$4+'Diseño reactor'!AV797*'Propiedades físicas'!$C$5+'Diseño reactor'!AW797*'Propiedades físicas'!$C$8+'Diseño reactor'!AX797*'Propiedades físicas'!$C$9+'Diseño reactor'!AY797*'Propiedades físicas'!$C$7+'Diseño reactor'!AZ797*'Propiedades físicas'!$C$6</f>
        <v>876.44954041406731</v>
      </c>
      <c r="BC797" s="45">
        <f>AU797*'Propiedades físicas'!$L$4+'Diseño reactor'!AV797*'Propiedades físicas'!$L$5+'Diseño reactor'!AW797*'Propiedades físicas'!$L$8+AX797*'Propiedades físicas'!$L$9+'Diseño reactor'!AY797*'Propiedades físicas'!$L$7+'Diseño reactor'!AZ797*'Propiedades físicas'!$L$6</f>
        <v>1.9946537612449957</v>
      </c>
      <c r="BD797" s="29">
        <f t="shared" si="509"/>
        <v>3.3929784045120739</v>
      </c>
      <c r="BE797" s="58">
        <f t="shared" si="510"/>
        <v>43.383139405512182</v>
      </c>
      <c r="BF797" s="30">
        <f>AU797*'Propiedades físicas'!$I$4+'Diseño reactor'!AV797*'Propiedades físicas'!$I$5+'Diseño reactor'!AW797*'Propiedades físicas'!$I$8+'Diseño reactor'!AX797*'Propiedades físicas'!$I$9+'Diseño reactor'!AY797*'Propiedades físicas'!$I$7+'Diseño reactor'!AZ797*'Propiedades físicas'!$I$6</f>
        <v>1.9483999092095017E-2</v>
      </c>
      <c r="BG797" s="24">
        <f>AU797*'Propiedades físicas'!$O$4+'Diseño reactor'!AV797*'Propiedades físicas'!$O$5+'Diseño reactor'!AW797*'Propiedades físicas'!$O$8+'Diseño reactor'!AX797*'Propiedades físicas'!$O$9+'Diseño reactor'!AY797*'Propiedades físicas'!$O$7+'Diseño reactor'!AZ797*'Propiedades físicas'!$O$6</f>
        <v>0.14887546966296661</v>
      </c>
      <c r="BH797" s="54">
        <f t="shared" si="511"/>
        <v>42234.077884986189</v>
      </c>
      <c r="BI797" s="34">
        <f t="shared" si="533"/>
        <v>261.04926594773286</v>
      </c>
      <c r="BJ797" s="27">
        <f t="shared" si="512"/>
        <v>4805.5288911379912</v>
      </c>
      <c r="BK797" s="34">
        <f t="shared" si="513"/>
        <v>550.32720819009501</v>
      </c>
      <c r="BL797" s="27">
        <f t="shared" si="514"/>
        <v>105.02307395301105</v>
      </c>
      <c r="BM797" s="34">
        <f t="shared" si="515"/>
        <v>1.1054421768707483</v>
      </c>
      <c r="BN797" s="45">
        <f t="shared" si="516"/>
        <v>744.83610775308807</v>
      </c>
      <c r="BO797" s="45">
        <f t="shared" si="517"/>
        <v>84.99365900343048</v>
      </c>
      <c r="BP797" s="66">
        <f t="shared" si="518"/>
        <v>6.695876115410706</v>
      </c>
    </row>
    <row r="798" spans="8:68">
      <c r="H798" s="68">
        <v>793</v>
      </c>
      <c r="I798" s="31">
        <f>('Propiedades físicas'!$C$10*'Diseño reactor'!H798)/1000</f>
        <v>694.06950830865799</v>
      </c>
      <c r="J798" s="31">
        <f t="shared" si="495"/>
        <v>0.65699471672686327</v>
      </c>
      <c r="K798" s="31">
        <f>(I798*1000)/'Propiedades físicas'!$F$10</f>
        <v>4533.7774193843034</v>
      </c>
      <c r="L798" s="31">
        <f t="shared" si="496"/>
        <v>647.68248848347184</v>
      </c>
      <c r="M798" s="31">
        <f t="shared" si="497"/>
        <v>3886.0949309008311</v>
      </c>
      <c r="N798" s="31">
        <f t="shared" si="498"/>
        <v>0.81674967021875389</v>
      </c>
      <c r="O798" s="32">
        <f t="shared" si="499"/>
        <v>4.9004980213125231</v>
      </c>
      <c r="P798" s="33">
        <f t="shared" si="500"/>
        <v>0.52040545992930554</v>
      </c>
      <c r="Q798" s="31">
        <f t="shared" si="501"/>
        <v>4.4576169942395083</v>
      </c>
      <c r="R798" s="31">
        <f t="shared" si="502"/>
        <v>0.1888205782951366</v>
      </c>
      <c r="S798" s="31">
        <f t="shared" si="503"/>
        <v>0.44288102707301563</v>
      </c>
      <c r="T798" s="31">
        <f t="shared" si="504"/>
        <v>6.8510447205056488E-2</v>
      </c>
      <c r="U798" s="31">
        <f t="shared" si="505"/>
        <v>3.9013184789255341E-2</v>
      </c>
      <c r="V798" s="47">
        <f t="shared" si="519"/>
        <v>5.1535297973581717E-4</v>
      </c>
      <c r="W798" s="31">
        <f t="shared" si="506"/>
        <v>0.36283358426098561</v>
      </c>
      <c r="X798" s="34">
        <f>(S798*H798*'Propiedades físicas'!$F$5*60*24*365)/(1000000)</f>
        <v>54357.149706526019</v>
      </c>
      <c r="Y798" s="34">
        <f>(U798*H798*'Propiedades físicas'!$F$7*60*24*365)/(1000000)</f>
        <v>1497.4503154220342</v>
      </c>
      <c r="Z798" s="31">
        <f t="shared" si="520"/>
        <v>412.68152972393926</v>
      </c>
      <c r="AA798" s="31">
        <f t="shared" si="521"/>
        <v>3534.89027643193</v>
      </c>
      <c r="AB798" s="31">
        <f t="shared" si="522"/>
        <v>149.73471858804334</v>
      </c>
      <c r="AC798" s="31">
        <f t="shared" si="523"/>
        <v>351.20465446890142</v>
      </c>
      <c r="AD798" s="31">
        <f t="shared" si="507"/>
        <v>54.328784633609793</v>
      </c>
      <c r="AE798" s="31">
        <f t="shared" si="524"/>
        <v>30.937455537879487</v>
      </c>
      <c r="AF798" s="31">
        <f t="shared" si="525"/>
        <v>4533.7774193843034</v>
      </c>
      <c r="AG798" s="31">
        <f t="shared" si="526"/>
        <v>9.1023773677002054E-2</v>
      </c>
      <c r="AH798" s="31">
        <f t="shared" si="527"/>
        <v>0.77967883057478715</v>
      </c>
      <c r="AI798" s="31">
        <f t="shared" si="527"/>
        <v>3.3026482056187405E-2</v>
      </c>
      <c r="AJ798" s="31">
        <f t="shared" si="527"/>
        <v>7.7464026568069985E-2</v>
      </c>
      <c r="AK798" s="31">
        <f t="shared" si="508"/>
        <v>1.1983116859977603E-2</v>
      </c>
      <c r="AL798" s="31">
        <f t="shared" si="508"/>
        <v>6.8237702639757864E-3</v>
      </c>
      <c r="AM798" s="31">
        <f t="shared" si="528"/>
        <v>0.99999999999999989</v>
      </c>
      <c r="AN798" s="31">
        <f>(Z798*'Propiedades físicas'!$F$4)/1000</f>
        <v>362.90388360863773</v>
      </c>
      <c r="AO798" s="31">
        <f>(AA798*'Propiedades físicas'!$F$6)/1000</f>
        <v>113.25788445687904</v>
      </c>
      <c r="AP798" s="31">
        <f>(AB798*'Propiedades físicas'!$F$9)/1000</f>
        <v>92.37883463289333</v>
      </c>
      <c r="AQ798" s="31">
        <f>(AC798*'Propiedades físicas'!$F$5)/1000</f>
        <v>103.41923460145742</v>
      </c>
      <c r="AR798" s="31">
        <f>(AD798*'Propiedades físicas'!$F$8)/1000</f>
        <v>19.260640728307337</v>
      </c>
      <c r="AS798" s="31">
        <f>(AE798*'Propiedades físicas'!$F$7)/1000</f>
        <v>2.8490302804833223</v>
      </c>
      <c r="AT798" s="31">
        <f t="shared" si="529"/>
        <v>694.06950830865821</v>
      </c>
      <c r="AU798" s="31">
        <f t="shared" si="530"/>
        <v>0.52286389081257767</v>
      </c>
      <c r="AV798" s="31">
        <f t="shared" si="534"/>
        <v>0.16317945551717331</v>
      </c>
      <c r="AW798" s="31">
        <f t="shared" si="534"/>
        <v>0.13309738221753395</v>
      </c>
      <c r="AX798" s="31">
        <f t="shared" si="534"/>
        <v>0.14900414636204717</v>
      </c>
      <c r="AY798" s="31">
        <f t="shared" si="531"/>
        <v>2.7750305261561754E-2</v>
      </c>
      <c r="AZ798" s="31">
        <f t="shared" si="531"/>
        <v>4.1048198291061301E-3</v>
      </c>
      <c r="BA798" s="31">
        <f t="shared" si="532"/>
        <v>1</v>
      </c>
      <c r="BB798" s="34">
        <f>AU798*'Propiedades físicas'!$C$4+'Diseño reactor'!AV798*'Propiedades físicas'!$C$5+'Diseño reactor'!AW798*'Propiedades físicas'!$C$8+'Diseño reactor'!AX798*'Propiedades físicas'!$C$9+'Diseño reactor'!AY798*'Propiedades físicas'!$C$7+'Diseño reactor'!AZ798*'Propiedades físicas'!$C$6</f>
        <v>876.44680313359095</v>
      </c>
      <c r="BC798" s="45">
        <f>AU798*'Propiedades físicas'!$L$4+'Diseño reactor'!AV798*'Propiedades físicas'!$L$5+'Diseño reactor'!AW798*'Propiedades físicas'!$L$8+AX798*'Propiedades físicas'!$L$9+'Diseño reactor'!AY798*'Propiedades físicas'!$L$7+'Diseño reactor'!AZ798*'Propiedades físicas'!$L$6</f>
        <v>1.9948375645115526</v>
      </c>
      <c r="BD798" s="29">
        <f t="shared" si="509"/>
        <v>3.3899503965212832</v>
      </c>
      <c r="BE798" s="58">
        <f t="shared" si="510"/>
        <v>43.379718793054366</v>
      </c>
      <c r="BF798" s="30">
        <f>AU798*'Propiedades físicas'!$I$4+'Diseño reactor'!AV798*'Propiedades físicas'!$I$5+'Diseño reactor'!AW798*'Propiedades físicas'!$I$8+'Diseño reactor'!AX798*'Propiedades físicas'!$I$9+'Diseño reactor'!AY798*'Propiedades físicas'!$I$7+'Diseño reactor'!AZ798*'Propiedades físicas'!$I$6</f>
        <v>1.9485234315344713E-2</v>
      </c>
      <c r="BG798" s="24">
        <f>AU798*'Propiedades físicas'!$O$4+'Diseño reactor'!AV798*'Propiedades físicas'!$O$5+'Diseño reactor'!AW798*'Propiedades físicas'!$O$8+'Diseño reactor'!AX798*'Propiedades físicas'!$O$9+'Diseño reactor'!AY798*'Propiedades físicas'!$O$7+'Diseño reactor'!AZ798*'Propiedades físicas'!$O$6</f>
        <v>0.14888308643146803</v>
      </c>
      <c r="BH798" s="54">
        <f t="shared" si="511"/>
        <v>42231.268654351741</v>
      </c>
      <c r="BI798" s="34">
        <f t="shared" si="533"/>
        <v>261.07651511813106</v>
      </c>
      <c r="BJ798" s="27">
        <f t="shared" si="512"/>
        <v>4805.4829855991256</v>
      </c>
      <c r="BK798" s="34">
        <f t="shared" si="513"/>
        <v>550.35010668454117</v>
      </c>
      <c r="BL798" s="27">
        <f t="shared" si="514"/>
        <v>105.02390786417627</v>
      </c>
      <c r="BM798" s="34">
        <f t="shared" si="515"/>
        <v>1.1054421768707483</v>
      </c>
      <c r="BN798" s="45">
        <f t="shared" si="516"/>
        <v>745.93878206741147</v>
      </c>
      <c r="BO798" s="45">
        <f t="shared" si="517"/>
        <v>85.029508123051613</v>
      </c>
      <c r="BP798" s="66">
        <f t="shared" si="518"/>
        <v>6.6958552032074161</v>
      </c>
    </row>
    <row r="799" spans="8:68">
      <c r="H799" s="68">
        <v>794</v>
      </c>
      <c r="I799" s="31">
        <f>('Propiedades físicas'!$C$10*'Diseño reactor'!H799)/1000</f>
        <v>694.94475359025785</v>
      </c>
      <c r="J799" s="31">
        <f t="shared" si="495"/>
        <v>0.65616726746146414</v>
      </c>
      <c r="K799" s="31">
        <f>(I799*1000)/'Propiedades físicas'!$F$10</f>
        <v>4539.4946670758345</v>
      </c>
      <c r="L799" s="31">
        <f t="shared" si="496"/>
        <v>648.49923815369061</v>
      </c>
      <c r="M799" s="31">
        <f t="shared" si="497"/>
        <v>3890.9954289221437</v>
      </c>
      <c r="N799" s="31">
        <f t="shared" si="498"/>
        <v>0.81674967021875389</v>
      </c>
      <c r="O799" s="32">
        <f t="shared" si="499"/>
        <v>4.9004980213125231</v>
      </c>
      <c r="P799" s="33">
        <f t="shared" si="500"/>
        <v>0.52064337794308491</v>
      </c>
      <c r="Q799" s="31">
        <f t="shared" si="501"/>
        <v>4.4581213812627878</v>
      </c>
      <c r="R799" s="31">
        <f t="shared" si="502"/>
        <v>0.18875524026757887</v>
      </c>
      <c r="S799" s="31">
        <f t="shared" si="503"/>
        <v>0.44237664004973648</v>
      </c>
      <c r="T799" s="31">
        <f t="shared" si="504"/>
        <v>6.8431756242112896E-2</v>
      </c>
      <c r="U799" s="31">
        <f t="shared" si="505"/>
        <v>3.8919295765977288E-2</v>
      </c>
      <c r="V799" s="47">
        <f t="shared" si="519"/>
        <v>5.1558858786596759E-4</v>
      </c>
      <c r="W799" s="31">
        <f t="shared" si="506"/>
        <v>0.36254228568756142</v>
      </c>
      <c r="X799" s="34">
        <f>(S799*H799*'Propiedades físicas'!$F$5*60*24*365)/(1000000)</f>
        <v>54363.711748798341</v>
      </c>
      <c r="Y799" s="34">
        <f>(U799*H799*'Propiedades físicas'!$F$7*60*24*365)/(1000000)</f>
        <v>1495.7303469779797</v>
      </c>
      <c r="Z799" s="31">
        <f t="shared" si="520"/>
        <v>413.39084208680941</v>
      </c>
      <c r="AA799" s="31">
        <f t="shared" si="521"/>
        <v>3539.7483767226536</v>
      </c>
      <c r="AB799" s="31">
        <f t="shared" si="522"/>
        <v>149.87166077245763</v>
      </c>
      <c r="AC799" s="31">
        <f t="shared" si="523"/>
        <v>351.24705219949078</v>
      </c>
      <c r="AD799" s="31">
        <f t="shared" si="507"/>
        <v>54.334814456237638</v>
      </c>
      <c r="AE799" s="31">
        <f t="shared" si="524"/>
        <v>30.901920838185966</v>
      </c>
      <c r="AF799" s="31">
        <f t="shared" si="525"/>
        <v>4539.4946670758354</v>
      </c>
      <c r="AG799" s="31">
        <f t="shared" si="526"/>
        <v>9.1065387758919786E-2</v>
      </c>
      <c r="AH799" s="31">
        <f t="shared" si="527"/>
        <v>0.77976705257433876</v>
      </c>
      <c r="AI799" s="31">
        <f t="shared" si="527"/>
        <v>3.3015053825142852E-2</v>
      </c>
      <c r="AJ799" s="31">
        <f t="shared" si="527"/>
        <v>7.737580456851828E-2</v>
      </c>
      <c r="AK799" s="31">
        <f t="shared" si="508"/>
        <v>1.196935307586516E-2</v>
      </c>
      <c r="AL799" s="31">
        <f t="shared" si="508"/>
        <v>6.8073481972150372E-3</v>
      </c>
      <c r="AM799" s="31">
        <f t="shared" si="528"/>
        <v>0.99999999999999978</v>
      </c>
      <c r="AN799" s="31">
        <f>(Z799*'Propiedades físicas'!$F$4)/1000</f>
        <v>363.52763871429846</v>
      </c>
      <c r="AO799" s="31">
        <f>(AA799*'Propiedades físicas'!$F$6)/1000</f>
        <v>113.41353799019382</v>
      </c>
      <c r="AP799" s="31">
        <f>(AB799*'Propiedades físicas'!$F$9)/1000</f>
        <v>92.46332111356773</v>
      </c>
      <c r="AQ799" s="31">
        <f>(AC799*'Propiedades físicas'!$F$5)/1000</f>
        <v>103.43171946118406</v>
      </c>
      <c r="AR799" s="31">
        <f>(AD799*'Propiedades físicas'!$F$8)/1000</f>
        <v>19.262778421025359</v>
      </c>
      <c r="AS799" s="31">
        <f>(AE799*'Propiedades físicas'!$F$7)/1000</f>
        <v>2.8457578899885458</v>
      </c>
      <c r="AT799" s="31">
        <f t="shared" si="529"/>
        <v>694.94475359025796</v>
      </c>
      <c r="AU799" s="31">
        <f t="shared" si="530"/>
        <v>0.5231029327672797</v>
      </c>
      <c r="AV799" s="31">
        <f t="shared" si="534"/>
        <v>0.16319791955298776</v>
      </c>
      <c r="AW799" s="31">
        <f t="shared" si="534"/>
        <v>0.13305132621820534</v>
      </c>
      <c r="AX799" s="31">
        <f t="shared" si="534"/>
        <v>0.1488344489642234</v>
      </c>
      <c r="AY799" s="31">
        <f t="shared" si="531"/>
        <v>2.7718431316315493E-2</v>
      </c>
      <c r="AZ799" s="31">
        <f t="shared" si="531"/>
        <v>4.0949411809883454E-3</v>
      </c>
      <c r="BA799" s="31">
        <f t="shared" si="532"/>
        <v>1</v>
      </c>
      <c r="BB799" s="34">
        <f>AU799*'Propiedades físicas'!$C$4+'Diseño reactor'!AV799*'Propiedades físicas'!$C$5+'Diseño reactor'!AW799*'Propiedades físicas'!$C$8+'Diseño reactor'!AX799*'Propiedades físicas'!$C$9+'Diseño reactor'!AY799*'Propiedades físicas'!$C$7+'Diseño reactor'!AZ799*'Propiedades físicas'!$C$6</f>
        <v>876.44407410143992</v>
      </c>
      <c r="BC799" s="45">
        <f>AU799*'Propiedades físicas'!$L$4+'Diseño reactor'!AV799*'Propiedades físicas'!$L$5+'Diseño reactor'!AW799*'Propiedades físicas'!$L$8+AX799*'Propiedades físicas'!$L$9+'Diseño reactor'!AY799*'Propiedades físicas'!$L$7+'Diseño reactor'!AZ799*'Propiedades físicas'!$L$6</f>
        <v>1.9950210592295978</v>
      </c>
      <c r="BD799" s="29">
        <f t="shared" si="509"/>
        <v>3.3869277981378954</v>
      </c>
      <c r="BE799" s="58">
        <f t="shared" si="510"/>
        <v>43.376304628800774</v>
      </c>
      <c r="BF799" s="30">
        <f>AU799*'Propiedades físicas'!$I$4+'Diseño reactor'!AV799*'Propiedades físicas'!$I$5+'Diseño reactor'!AW799*'Propiedades físicas'!$I$8+'Diseño reactor'!AX799*'Propiedades físicas'!$I$9+'Diseño reactor'!AY799*'Propiedades físicas'!$I$7+'Diseño reactor'!AZ799*'Propiedades físicas'!$I$6</f>
        <v>1.9486465920999067E-2</v>
      </c>
      <c r="BG799" s="24">
        <f>AU799*'Propiedades físicas'!$O$4+'Diseño reactor'!AV799*'Propiedades físicas'!$O$5+'Diseño reactor'!AW799*'Propiedades físicas'!$O$8+'Diseño reactor'!AX799*'Propiedades físicas'!$O$9+'Diseño reactor'!AY799*'Propiedades físicas'!$O$7+'Diseño reactor'!AZ799*'Propiedades físicas'!$O$6</f>
        <v>0.14889069292169912</v>
      </c>
      <c r="BH799" s="54">
        <f t="shared" si="511"/>
        <v>42228.468016850275</v>
      </c>
      <c r="BI799" s="34">
        <f t="shared" si="533"/>
        <v>261.10369371977913</v>
      </c>
      <c r="BJ799" s="27">
        <f t="shared" si="512"/>
        <v>4805.4372678605105</v>
      </c>
      <c r="BK799" s="34">
        <f t="shared" si="513"/>
        <v>550.37298815654469</v>
      </c>
      <c r="BL799" s="27">
        <f t="shared" si="514"/>
        <v>105.02474109933637</v>
      </c>
      <c r="BM799" s="34">
        <f t="shared" si="515"/>
        <v>1.1054421768707483</v>
      </c>
      <c r="BN799" s="45">
        <f t="shared" si="516"/>
        <v>747.04165758579336</v>
      </c>
      <c r="BO799" s="45">
        <f t="shared" si="517"/>
        <v>85.065299709646538</v>
      </c>
      <c r="BP799" s="66">
        <f t="shared" si="518"/>
        <v>6.6958343540194649</v>
      </c>
    </row>
    <row r="800" spans="8:68">
      <c r="H800" s="68">
        <v>795</v>
      </c>
      <c r="I800" s="31">
        <f>('Propiedades físicas'!$C$10*'Diseño reactor'!H800)/1000</f>
        <v>695.81999887185771</v>
      </c>
      <c r="J800" s="31">
        <f t="shared" si="495"/>
        <v>0.65534189982943714</v>
      </c>
      <c r="K800" s="31">
        <f>(I800*1000)/'Propiedades físicas'!$F$10</f>
        <v>4545.2119147673657</v>
      </c>
      <c r="L800" s="31">
        <f t="shared" si="496"/>
        <v>649.31598782390938</v>
      </c>
      <c r="M800" s="31">
        <f t="shared" si="497"/>
        <v>3895.8959269434563</v>
      </c>
      <c r="N800" s="31">
        <f t="shared" si="498"/>
        <v>0.81674967021875389</v>
      </c>
      <c r="O800" s="32">
        <f t="shared" si="499"/>
        <v>4.900498021312524</v>
      </c>
      <c r="P800" s="33">
        <f t="shared" si="500"/>
        <v>0.52088091424147498</v>
      </c>
      <c r="Q800" s="31">
        <f t="shared" si="501"/>
        <v>4.4586246703773531</v>
      </c>
      <c r="R800" s="31">
        <f t="shared" si="502"/>
        <v>0.18868986879132291</v>
      </c>
      <c r="S800" s="31">
        <f t="shared" si="503"/>
        <v>0.44187335093517033</v>
      </c>
      <c r="T800" s="31">
        <f t="shared" si="504"/>
        <v>6.8353179414020651E-2</v>
      </c>
      <c r="U800" s="31">
        <f t="shared" si="505"/>
        <v>3.8825707771935385E-2</v>
      </c>
      <c r="V800" s="47">
        <f t="shared" si="519"/>
        <v>5.1582381798670343E-4</v>
      </c>
      <c r="W800" s="31">
        <f t="shared" si="506"/>
        <v>0.36225145447323542</v>
      </c>
      <c r="X800" s="34">
        <f>(S800*H800*'Propiedades físicas'!$F$5*60*24*365)/(1000000)</f>
        <v>54370.252751693515</v>
      </c>
      <c r="Y800" s="34">
        <f>(U800*H800*'Propiedades físicas'!$F$7*60*24*365)/(1000000)</f>
        <v>1494.012873208477</v>
      </c>
      <c r="Z800" s="31">
        <f t="shared" si="520"/>
        <v>414.1003268219726</v>
      </c>
      <c r="AA800" s="31">
        <f t="shared" si="521"/>
        <v>3544.6066129499959</v>
      </c>
      <c r="AB800" s="31">
        <f t="shared" si="522"/>
        <v>150.00844568910171</v>
      </c>
      <c r="AC800" s="31">
        <f t="shared" si="523"/>
        <v>351.28931399346044</v>
      </c>
      <c r="AD800" s="31">
        <f t="shared" si="507"/>
        <v>54.34077763414642</v>
      </c>
      <c r="AE800" s="31">
        <f t="shared" si="524"/>
        <v>30.86643767868863</v>
      </c>
      <c r="AF800" s="31">
        <f t="shared" si="525"/>
        <v>4545.2119147673648</v>
      </c>
      <c r="AG800" s="31">
        <f t="shared" si="526"/>
        <v>9.110693507525211E-2</v>
      </c>
      <c r="AH800" s="31">
        <f t="shared" si="527"/>
        <v>0.77985508253940627</v>
      </c>
      <c r="AI800" s="31">
        <f t="shared" si="527"/>
        <v>3.30036197436087E-2</v>
      </c>
      <c r="AJ800" s="31">
        <f t="shared" si="527"/>
        <v>7.7287774603451084E-2</v>
      </c>
      <c r="AK800" s="31">
        <f t="shared" si="508"/>
        <v>1.1955609255003838E-2</v>
      </c>
      <c r="AL800" s="31">
        <f t="shared" si="508"/>
        <v>6.7909787832782379E-3</v>
      </c>
      <c r="AM800" s="31">
        <f t="shared" si="528"/>
        <v>1.0000000000000002</v>
      </c>
      <c r="AN800" s="31">
        <f>(Z800*'Propiedades físicas'!$F$4)/1000</f>
        <v>364.15154540070625</v>
      </c>
      <c r="AO800" s="31">
        <f>(AA800*'Propiedades físicas'!$F$6)/1000</f>
        <v>113.56919587891787</v>
      </c>
      <c r="AP800" s="31">
        <f>(AB800*'Propiedades físicas'!$F$9)/1000</f>
        <v>92.547710567891286</v>
      </c>
      <c r="AQ800" s="31">
        <f>(AC800*'Propiedades físicas'!$F$5)/1000</f>
        <v>103.4441642916543</v>
      </c>
      <c r="AR800" s="31">
        <f>(AD800*'Propiedades físicas'!$F$8)/1000</f>
        <v>19.26489248685758</v>
      </c>
      <c r="AS800" s="31">
        <f>(AE800*'Propiedades físicas'!$F$7)/1000</f>
        <v>2.8424902458304357</v>
      </c>
      <c r="AT800" s="31">
        <f t="shared" si="529"/>
        <v>695.81999887185759</v>
      </c>
      <c r="AU800" s="31">
        <f t="shared" si="530"/>
        <v>0.523341591203343</v>
      </c>
      <c r="AV800" s="31">
        <f t="shared" si="534"/>
        <v>0.16321634339778843</v>
      </c>
      <c r="AW800" s="31">
        <f t="shared" si="534"/>
        <v>0.13300524664128674</v>
      </c>
      <c r="AX800" s="31">
        <f t="shared" si="534"/>
        <v>0.14866512094991483</v>
      </c>
      <c r="AY800" s="31">
        <f t="shared" si="531"/>
        <v>2.7686603601638372E-2</v>
      </c>
      <c r="AZ800" s="31">
        <f t="shared" si="531"/>
        <v>4.0850942060288633E-3</v>
      </c>
      <c r="BA800" s="31">
        <f t="shared" si="532"/>
        <v>1.0000000000000002</v>
      </c>
      <c r="BB800" s="34">
        <f>AU800*'Propiedades físicas'!$C$4+'Diseño reactor'!AV800*'Propiedades físicas'!$C$5+'Diseño reactor'!AW800*'Propiedades físicas'!$C$8+'Diseño reactor'!AX800*'Propiedades físicas'!$C$9+'Diseño reactor'!AY800*'Propiedades físicas'!$C$7+'Diseño reactor'!AZ800*'Propiedades físicas'!$C$6</f>
        <v>876.44135328606274</v>
      </c>
      <c r="BC800" s="45">
        <f>AU800*'Propiedades físicas'!$L$4+'Diseño reactor'!AV800*'Propiedades físicas'!$L$5+'Diseño reactor'!AW800*'Propiedades físicas'!$L$8+AX800*'Propiedades físicas'!$L$9+'Diseño reactor'!AY800*'Propiedades físicas'!$L$7+'Diseño reactor'!AZ800*'Propiedades físicas'!$L$6</f>
        <v>1.9952042461573272</v>
      </c>
      <c r="BD800" s="29">
        <f t="shared" si="509"/>
        <v>3.3839105948879791</v>
      </c>
      <c r="BE800" s="58">
        <f t="shared" si="510"/>
        <v>43.372896894222393</v>
      </c>
      <c r="BF800" s="30">
        <f>AU800*'Propiedades físicas'!$I$4+'Diseño reactor'!AV800*'Propiedades físicas'!$I$5+'Diseño reactor'!AW800*'Propiedades físicas'!$I$8+'Diseño reactor'!AX800*'Propiedades físicas'!$I$9+'Diseño reactor'!AY800*'Propiedades físicas'!$I$7+'Diseño reactor'!AZ800*'Propiedades físicas'!$I$6</f>
        <v>1.94876939224237E-2</v>
      </c>
      <c r="BG800" s="24">
        <f>AU800*'Propiedades físicas'!$O$4+'Diseño reactor'!AV800*'Propiedades físicas'!$O$5+'Diseño reactor'!AW800*'Propiedades físicas'!$O$8+'Diseño reactor'!AX800*'Propiedades físicas'!$O$9+'Diseño reactor'!AY800*'Propiedades físicas'!$O$7+'Diseño reactor'!AZ800*'Propiedades físicas'!$O$6</f>
        <v>0.14889828915091552</v>
      </c>
      <c r="BH800" s="54">
        <f t="shared" si="511"/>
        <v>42225.675938812325</v>
      </c>
      <c r="BI800" s="34">
        <f t="shared" si="533"/>
        <v>261.13080199615604</v>
      </c>
      <c r="BJ800" s="27">
        <f t="shared" si="512"/>
        <v>4805.391737122517</v>
      </c>
      <c r="BK800" s="34">
        <f t="shared" si="513"/>
        <v>550.39585258268369</v>
      </c>
      <c r="BL800" s="27">
        <f t="shared" si="514"/>
        <v>105.02557365776929</v>
      </c>
      <c r="BM800" s="34">
        <f t="shared" si="515"/>
        <v>1.1054421768707483</v>
      </c>
      <c r="BN800" s="45">
        <f t="shared" si="516"/>
        <v>748.14473380158699</v>
      </c>
      <c r="BO800" s="45">
        <f t="shared" si="517"/>
        <v>85.101033901584728</v>
      </c>
      <c r="BP800" s="66">
        <f t="shared" si="518"/>
        <v>6.6958135676058053</v>
      </c>
    </row>
    <row r="801" spans="8:68">
      <c r="H801" s="68">
        <v>796</v>
      </c>
      <c r="I801" s="31">
        <f>('Propiedades físicas'!$C$10*'Diseño reactor'!H801)/1000</f>
        <v>696.69524415345745</v>
      </c>
      <c r="J801" s="31">
        <f t="shared" si="495"/>
        <v>0.65451860598543032</v>
      </c>
      <c r="K801" s="31">
        <f>(I801*1000)/'Propiedades físicas'!$F$10</f>
        <v>4550.9291624588968</v>
      </c>
      <c r="L801" s="31">
        <f t="shared" si="496"/>
        <v>650.13273749412804</v>
      </c>
      <c r="M801" s="31">
        <f t="shared" si="497"/>
        <v>3900.7964249647684</v>
      </c>
      <c r="N801" s="31">
        <f t="shared" si="498"/>
        <v>0.81674967021875378</v>
      </c>
      <c r="O801" s="32">
        <f t="shared" si="499"/>
        <v>4.9004980213125231</v>
      </c>
      <c r="P801" s="33">
        <f t="shared" si="500"/>
        <v>0.52111806974237496</v>
      </c>
      <c r="Q801" s="31">
        <f t="shared" si="501"/>
        <v>4.4591268650371738</v>
      </c>
      <c r="R801" s="31">
        <f t="shared" si="502"/>
        <v>0.1886244642790455</v>
      </c>
      <c r="S801" s="31">
        <f t="shared" si="503"/>
        <v>0.44137115627534917</v>
      </c>
      <c r="T801" s="31">
        <f t="shared" si="504"/>
        <v>6.8274716595696228E-2</v>
      </c>
      <c r="U801" s="31">
        <f t="shared" si="505"/>
        <v>3.8732419601637105E-2</v>
      </c>
      <c r="V801" s="47">
        <f t="shared" si="519"/>
        <v>5.1605867100701212E-4</v>
      </c>
      <c r="W801" s="31">
        <f t="shared" si="506"/>
        <v>0.36196108949416345</v>
      </c>
      <c r="X801" s="34">
        <f>(S801*H801*'Propiedades físicas'!$F$5*60*24*365)/(1000000)</f>
        <v>54376.772799465129</v>
      </c>
      <c r="Y801" s="34">
        <f>(U801*H801*'Propiedades físicas'!$F$7*60*24*365)/(1000000)</f>
        <v>1492.2978913795428</v>
      </c>
      <c r="Z801" s="31">
        <f t="shared" si="520"/>
        <v>414.80998351493048</v>
      </c>
      <c r="AA801" s="31">
        <f t="shared" si="521"/>
        <v>3549.4649845695903</v>
      </c>
      <c r="AB801" s="31">
        <f t="shared" si="522"/>
        <v>150.14507356612023</v>
      </c>
      <c r="AC801" s="31">
        <f t="shared" si="523"/>
        <v>351.33144039517794</v>
      </c>
      <c r="AD801" s="31">
        <f t="shared" si="507"/>
        <v>54.346674410174195</v>
      </c>
      <c r="AE801" s="31">
        <f t="shared" si="524"/>
        <v>30.831006002903134</v>
      </c>
      <c r="AF801" s="31">
        <f t="shared" si="525"/>
        <v>4550.9291624588968</v>
      </c>
      <c r="AG801" s="31">
        <f t="shared" si="526"/>
        <v>9.1148415786548059E-2</v>
      </c>
      <c r="AH801" s="31">
        <f t="shared" si="527"/>
        <v>0.77994292107412</v>
      </c>
      <c r="AI801" s="31">
        <f t="shared" si="527"/>
        <v>3.2992179883765946E-2</v>
      </c>
      <c r="AJ801" s="31">
        <f t="shared" si="527"/>
        <v>7.7199936068737068E-2</v>
      </c>
      <c r="AK801" s="31">
        <f t="shared" si="508"/>
        <v>1.1941885375515344E-2</v>
      </c>
      <c r="AL801" s="31">
        <f t="shared" si="508"/>
        <v>6.7746618113134812E-3</v>
      </c>
      <c r="AM801" s="31">
        <f t="shared" si="528"/>
        <v>0.99999999999999989</v>
      </c>
      <c r="AN801" s="31">
        <f>(Z801*'Propiedades físicas'!$F$4)/1000</f>
        <v>364.77560330335962</v>
      </c>
      <c r="AO801" s="31">
        <f>(AA801*'Propiedades físicas'!$F$6)/1000</f>
        <v>113.72485810560967</v>
      </c>
      <c r="AP801" s="31">
        <f>(AB801*'Propiedades físicas'!$F$9)/1000</f>
        <v>92.632003136617868</v>
      </c>
      <c r="AQ801" s="31">
        <f>(AC801*'Propiedades físicas'!$F$5)/1000</f>
        <v>103.45656925316806</v>
      </c>
      <c r="AR801" s="31">
        <f>(AD801*'Propiedades físicas'!$F$8)/1000</f>
        <v>19.266983011894951</v>
      </c>
      <c r="AS801" s="31">
        <f>(AE801*'Propiedades físicas'!$F$7)/1000</f>
        <v>2.8392273428073498</v>
      </c>
      <c r="AT801" s="31">
        <f t="shared" si="529"/>
        <v>696.69524415345745</v>
      </c>
      <c r="AU801" s="31">
        <f t="shared" si="530"/>
        <v>0.52357986704300274</v>
      </c>
      <c r="AV801" s="31">
        <f t="shared" si="534"/>
        <v>0.16323472717801427</v>
      </c>
      <c r="AW801" s="31">
        <f t="shared" si="534"/>
        <v>0.13295914377766915</v>
      </c>
      <c r="AX801" s="31">
        <f t="shared" si="534"/>
        <v>0.14849616115705852</v>
      </c>
      <c r="AY801" s="31">
        <f t="shared" si="531"/>
        <v>2.7654822066865023E-2</v>
      </c>
      <c r="AZ801" s="31">
        <f t="shared" si="531"/>
        <v>4.0752787773903161E-3</v>
      </c>
      <c r="BA801" s="31">
        <f t="shared" si="532"/>
        <v>1</v>
      </c>
      <c r="BB801" s="34">
        <f>AU801*'Propiedades físicas'!$C$4+'Diseño reactor'!AV801*'Propiedades físicas'!$C$5+'Diseño reactor'!AW801*'Propiedades físicas'!$C$8+'Diseño reactor'!AX801*'Propiedades físicas'!$C$9+'Diseño reactor'!AY801*'Propiedades físicas'!$C$7+'Diseño reactor'!AZ801*'Propiedades físicas'!$C$6</f>
        <v>876.43864065605305</v>
      </c>
      <c r="BC801" s="45">
        <f>AU801*'Propiedades físicas'!$L$4+'Diseño reactor'!AV801*'Propiedades físicas'!$L$5+'Diseño reactor'!AW801*'Propiedades físicas'!$L$8+AX801*'Propiedades físicas'!$L$9+'Diseño reactor'!AY801*'Propiedades físicas'!$L$7+'Diseño reactor'!AZ801*'Propiedades físicas'!$L$6</f>
        <v>1.9953871260505083</v>
      </c>
      <c r="BD801" s="29">
        <f t="shared" si="509"/>
        <v>3.3808987723490613</v>
      </c>
      <c r="BE801" s="58">
        <f t="shared" si="510"/>
        <v>43.369495570862561</v>
      </c>
      <c r="BF801" s="30">
        <f>AU801*'Propiedades físicas'!$I$4+'Diseño reactor'!AV801*'Propiedades físicas'!$I$5+'Diseño reactor'!AW801*'Propiedades físicas'!$I$8+'Diseño reactor'!AX801*'Propiedades físicas'!$I$9+'Diseño reactor'!AY801*'Propiedades físicas'!$I$7+'Diseño reactor'!AZ801*'Propiedades físicas'!$I$6</f>
        <v>1.9488918332924168E-2</v>
      </c>
      <c r="BG801" s="24">
        <f>AU801*'Propiedades físicas'!$O$4+'Diseño reactor'!AV801*'Propiedades físicas'!$O$5+'Diseño reactor'!AW801*'Propiedades físicas'!$O$8+'Diseño reactor'!AX801*'Propiedades físicas'!$O$9+'Diseño reactor'!AY801*'Propiedades físicas'!$O$7+'Diseño reactor'!AZ801*'Propiedades físicas'!$O$6</f>
        <v>0.14890587513635029</v>
      </c>
      <c r="BH801" s="54">
        <f t="shared" si="511"/>
        <v>42222.892386731197</v>
      </c>
      <c r="BI801" s="34">
        <f t="shared" si="533"/>
        <v>261.15784018970152</v>
      </c>
      <c r="BJ801" s="27">
        <f t="shared" si="512"/>
        <v>4805.346392589463</v>
      </c>
      <c r="BK801" s="34">
        <f t="shared" si="513"/>
        <v>550.4186999398753</v>
      </c>
      <c r="BL801" s="27">
        <f t="shared" si="514"/>
        <v>105.02640553876543</v>
      </c>
      <c r="BM801" s="34">
        <f t="shared" si="515"/>
        <v>1.1054421768707483</v>
      </c>
      <c r="BN801" s="45">
        <f t="shared" si="516"/>
        <v>749.24801020982954</v>
      </c>
      <c r="BO801" s="45">
        <f t="shared" si="517"/>
        <v>85.136710836792332</v>
      </c>
      <c r="BP801" s="66">
        <f t="shared" si="518"/>
        <v>6.6957928437265011</v>
      </c>
    </row>
    <row r="802" spans="8:68">
      <c r="H802" s="68">
        <v>797</v>
      </c>
      <c r="I802" s="31">
        <f>('Propiedades físicas'!$C$10*'Diseño reactor'!H802)/1000</f>
        <v>697.57048943505731</v>
      </c>
      <c r="J802" s="31">
        <f t="shared" si="495"/>
        <v>0.65369737812346618</v>
      </c>
      <c r="K802" s="31">
        <f>(I802*1000)/'Propiedades físicas'!$F$10</f>
        <v>4556.646410150428</v>
      </c>
      <c r="L802" s="31">
        <f t="shared" si="496"/>
        <v>650.94948716434681</v>
      </c>
      <c r="M802" s="31">
        <f t="shared" si="497"/>
        <v>3905.6969229860811</v>
      </c>
      <c r="N802" s="31">
        <f t="shared" si="498"/>
        <v>0.81674967021875389</v>
      </c>
      <c r="O802" s="32">
        <f t="shared" si="499"/>
        <v>4.9004980213125231</v>
      </c>
      <c r="P802" s="33">
        <f t="shared" si="500"/>
        <v>0.52135484536074372</v>
      </c>
      <c r="Q802" s="31">
        <f t="shared" si="501"/>
        <v>4.4596279686821632</v>
      </c>
      <c r="R802" s="31">
        <f t="shared" si="502"/>
        <v>0.18855902714103806</v>
      </c>
      <c r="S802" s="31">
        <f t="shared" si="503"/>
        <v>0.44087005263036066</v>
      </c>
      <c r="T802" s="31">
        <f t="shared" si="504"/>
        <v>6.8196367661593926E-2</v>
      </c>
      <c r="U802" s="31">
        <f t="shared" si="505"/>
        <v>3.863943005537826E-2</v>
      </c>
      <c r="V802" s="47">
        <f t="shared" si="519"/>
        <v>5.1629314783296952E-4</v>
      </c>
      <c r="W802" s="31">
        <f t="shared" si="506"/>
        <v>0.36167118963010197</v>
      </c>
      <c r="X802" s="34">
        <f>(S802*H802*'Propiedades físicas'!$F$5*60*24*365)/(1000000)</f>
        <v>54383.27197596238</v>
      </c>
      <c r="Y802" s="34">
        <f>(U802*H802*'Propiedades físicas'!$F$7*60*24*365)/(1000000)</f>
        <v>1490.5853987470939</v>
      </c>
      <c r="Z802" s="31">
        <f t="shared" si="520"/>
        <v>415.51981175251274</v>
      </c>
      <c r="AA802" s="31">
        <f t="shared" si="521"/>
        <v>3554.3234910396841</v>
      </c>
      <c r="AB802" s="31">
        <f t="shared" si="522"/>
        <v>150.28154463140734</v>
      </c>
      <c r="AC802" s="31">
        <f t="shared" si="523"/>
        <v>351.37343194639743</v>
      </c>
      <c r="AD802" s="31">
        <f t="shared" si="507"/>
        <v>54.352505026290359</v>
      </c>
      <c r="AE802" s="31">
        <f t="shared" si="524"/>
        <v>30.795625754136474</v>
      </c>
      <c r="AF802" s="31">
        <f t="shared" si="525"/>
        <v>4556.6464101504289</v>
      </c>
      <c r="AG802" s="31">
        <f t="shared" si="526"/>
        <v>9.1189830052842563E-2</v>
      </c>
      <c r="AH802" s="31">
        <f t="shared" si="527"/>
        <v>0.78003056878015364</v>
      </c>
      <c r="AI802" s="31">
        <f t="shared" si="527"/>
        <v>3.2980734317378399E-2</v>
      </c>
      <c r="AJ802" s="31">
        <f t="shared" si="527"/>
        <v>7.7112288362703466E-2</v>
      </c>
      <c r="AK802" s="31">
        <f t="shared" si="508"/>
        <v>1.1928181415440576E-2</v>
      </c>
      <c r="AL802" s="31">
        <f t="shared" si="508"/>
        <v>6.758397071481308E-3</v>
      </c>
      <c r="AM802" s="31">
        <f t="shared" si="528"/>
        <v>0.99999999999999989</v>
      </c>
      <c r="AN802" s="31">
        <f>(Z802*'Propiedades físicas'!$F$4)/1000</f>
        <v>365.39981205892462</v>
      </c>
      <c r="AO802" s="31">
        <f>(AA802*'Propiedades físicas'!$F$6)/1000</f>
        <v>113.88052465291148</v>
      </c>
      <c r="AP802" s="31">
        <f>(AB802*'Propiedades físicas'!$F$9)/1000</f>
        <v>92.716198960346759</v>
      </c>
      <c r="AQ802" s="31">
        <f>(AC802*'Propiedades físicas'!$F$5)/1000</f>
        <v>103.46893450525566</v>
      </c>
      <c r="AR802" s="31">
        <f>(AD802*'Propiedades físicas'!$F$8)/1000</f>
        <v>19.269050081920451</v>
      </c>
      <c r="AS802" s="31">
        <f>(AE802*'Propiedades físicas'!$F$7)/1000</f>
        <v>2.8359691756984278</v>
      </c>
      <c r="AT802" s="31">
        <f t="shared" si="529"/>
        <v>697.57048943505742</v>
      </c>
      <c r="AU802" s="31">
        <f t="shared" si="530"/>
        <v>0.52381776120554002</v>
      </c>
      <c r="AV802" s="31">
        <f t="shared" si="534"/>
        <v>0.16325307101958983</v>
      </c>
      <c r="AW802" s="31">
        <f t="shared" si="534"/>
        <v>0.13291301791656207</v>
      </c>
      <c r="AX802" s="31">
        <f t="shared" si="534"/>
        <v>0.14832756842832073</v>
      </c>
      <c r="AY802" s="31">
        <f t="shared" si="531"/>
        <v>2.7623086661142889E-2</v>
      </c>
      <c r="AZ802" s="31">
        <f t="shared" si="531"/>
        <v>4.0654947688443625E-3</v>
      </c>
      <c r="BA802" s="31">
        <f t="shared" si="532"/>
        <v>0.99999999999999989</v>
      </c>
      <c r="BB802" s="34">
        <f>AU802*'Propiedades físicas'!$C$4+'Diseño reactor'!AV802*'Propiedades físicas'!$C$5+'Diseño reactor'!AW802*'Propiedades físicas'!$C$8+'Diseño reactor'!AX802*'Propiedades físicas'!$C$9+'Diseño reactor'!AY802*'Propiedades físicas'!$C$7+'Diseño reactor'!AZ802*'Propiedades físicas'!$C$6</f>
        <v>876.4359361801512</v>
      </c>
      <c r="BC802" s="45">
        <f>AU802*'Propiedades físicas'!$L$4+'Diseño reactor'!AV802*'Propiedades físicas'!$L$5+'Diseño reactor'!AW802*'Propiedades físicas'!$L$8+AX802*'Propiedades físicas'!$L$9+'Diseño reactor'!AY802*'Propiedades físicas'!$L$7+'Diseño reactor'!AZ802*'Propiedades físicas'!$L$6</f>
        <v>1.9955696996624914</v>
      </c>
      <c r="BD802" s="29">
        <f t="shared" si="509"/>
        <v>3.3778923161498962</v>
      </c>
      <c r="BE802" s="58">
        <f t="shared" si="510"/>
        <v>43.366100640336548</v>
      </c>
      <c r="BF802" s="30">
        <f>AU802*'Propiedades físicas'!$I$4+'Diseño reactor'!AV802*'Propiedades físicas'!$I$5+'Diseño reactor'!AW802*'Propiedades físicas'!$I$8+'Diseño reactor'!AX802*'Propiedades físicas'!$I$9+'Diseño reactor'!AY802*'Propiedades físicas'!$I$7+'Diseño reactor'!AZ802*'Propiedades físicas'!$I$6</f>
        <v>1.9490139165746198E-2</v>
      </c>
      <c r="BG802" s="24">
        <f>AU802*'Propiedades físicas'!$O$4+'Diseño reactor'!AV802*'Propiedades físicas'!$O$5+'Diseño reactor'!AW802*'Propiedades físicas'!$O$8+'Diseño reactor'!AX802*'Propiedades físicas'!$O$9+'Diseño reactor'!AY802*'Propiedades físicas'!$O$7+'Diseño reactor'!AZ802*'Propiedades físicas'!$O$6</f>
        <v>0.14891345089521404</v>
      </c>
      <c r="BH802" s="54">
        <f t="shared" si="511"/>
        <v>42220.117327262335</v>
      </c>
      <c r="BI802" s="34">
        <f t="shared" si="533"/>
        <v>261.1848085418207</v>
      </c>
      <c r="BJ802" s="27">
        <f t="shared" si="512"/>
        <v>4805.3012334696477</v>
      </c>
      <c r="BK802" s="34">
        <f t="shared" si="513"/>
        <v>550.44153020537988</v>
      </c>
      <c r="BL802" s="27">
        <f t="shared" si="514"/>
        <v>105.02723674162779</v>
      </c>
      <c r="BM802" s="34">
        <f t="shared" si="515"/>
        <v>1.1054421768707483</v>
      </c>
      <c r="BN802" s="45">
        <f t="shared" si="516"/>
        <v>750.35148630723961</v>
      </c>
      <c r="BO802" s="45">
        <f t="shared" si="517"/>
        <v>85.172330652754098</v>
      </c>
      <c r="BP802" s="66">
        <f t="shared" si="518"/>
        <v>6.6957721821427345</v>
      </c>
    </row>
    <row r="803" spans="8:68">
      <c r="H803" s="68">
        <v>798</v>
      </c>
      <c r="I803" s="31">
        <f>('Propiedades físicas'!$C$10*'Diseño reactor'!H803)/1000</f>
        <v>698.44573471665706</v>
      </c>
      <c r="J803" s="31">
        <f t="shared" si="495"/>
        <v>0.65287820847669498</v>
      </c>
      <c r="K803" s="31">
        <f>(I803*1000)/'Propiedades físicas'!$F$10</f>
        <v>4562.3636578419591</v>
      </c>
      <c r="L803" s="31">
        <f t="shared" si="496"/>
        <v>651.76623683456558</v>
      </c>
      <c r="M803" s="31">
        <f t="shared" si="497"/>
        <v>3910.5974210073932</v>
      </c>
      <c r="N803" s="31">
        <f t="shared" si="498"/>
        <v>0.81674967021875389</v>
      </c>
      <c r="O803" s="32">
        <f t="shared" si="499"/>
        <v>4.9004980213125231</v>
      </c>
      <c r="P803" s="33">
        <f t="shared" si="500"/>
        <v>0.52159124200861073</v>
      </c>
      <c r="Q803" s="31">
        <f t="shared" si="501"/>
        <v>4.4601279847382465</v>
      </c>
      <c r="R803" s="31">
        <f t="shared" si="502"/>
        <v>0.18849355778521987</v>
      </c>
      <c r="S803" s="31">
        <f t="shared" si="503"/>
        <v>0.44037003657427698</v>
      </c>
      <c r="T803" s="31">
        <f t="shared" si="504"/>
        <v>6.811813248571276E-2</v>
      </c>
      <c r="U803" s="31">
        <f t="shared" si="505"/>
        <v>3.8546737939210554E-2</v>
      </c>
      <c r="V803" s="47">
        <f t="shared" si="519"/>
        <v>5.1652724936775043E-4</v>
      </c>
      <c r="W803" s="31">
        <f t="shared" si="506"/>
        <v>0.36138175376439324</v>
      </c>
      <c r="X803" s="34">
        <f>(S803*H803*'Propiedades físicas'!$F$5*60*24*365)/(1000000)</f>
        <v>54389.750364631967</v>
      </c>
      <c r="Y803" s="34">
        <f>(U803*H803*'Propiedades físicas'!$F$7*60*24*365)/(1000000)</f>
        <v>1488.8753925570934</v>
      </c>
      <c r="Z803" s="31">
        <f t="shared" si="520"/>
        <v>416.22981112287135</v>
      </c>
      <c r="AA803" s="31">
        <f t="shared" si="521"/>
        <v>3559.1821318211205</v>
      </c>
      <c r="AB803" s="31">
        <f t="shared" si="522"/>
        <v>150.41785911260544</v>
      </c>
      <c r="AC803" s="31">
        <f t="shared" si="523"/>
        <v>351.41528918627301</v>
      </c>
      <c r="AD803" s="31">
        <f t="shared" si="507"/>
        <v>54.358269723598781</v>
      </c>
      <c r="AE803" s="31">
        <f t="shared" si="524"/>
        <v>30.760296875490024</v>
      </c>
      <c r="AF803" s="31">
        <f t="shared" si="525"/>
        <v>4562.3636578419591</v>
      </c>
      <c r="AG803" s="31">
        <f t="shared" si="526"/>
        <v>9.12311780336581E-2</v>
      </c>
      <c r="AH803" s="31">
        <f t="shared" si="527"/>
        <v>0.78011802625673354</v>
      </c>
      <c r="AI803" s="31">
        <f t="shared" si="527"/>
        <v>3.2969283115794959E-2</v>
      </c>
      <c r="AJ803" s="31">
        <f t="shared" si="527"/>
        <v>7.7024830886123566E-2</v>
      </c>
      <c r="AK803" s="31">
        <f t="shared" si="508"/>
        <v>1.1914497352740784E-2</v>
      </c>
      <c r="AL803" s="31">
        <f t="shared" si="508"/>
        <v>6.7421843549490164E-3</v>
      </c>
      <c r="AM803" s="31">
        <f t="shared" si="528"/>
        <v>0.99999999999999989</v>
      </c>
      <c r="AN803" s="31">
        <f>(Z803*'Propiedades físicas'!$F$4)/1000</f>
        <v>366.0241713052306</v>
      </c>
      <c r="AO803" s="31">
        <f>(AA803*'Propiedades físicas'!$F$6)/1000</f>
        <v>114.03619550354871</v>
      </c>
      <c r="AP803" s="31">
        <f>(AB803*'Propiedades físicas'!$F$9)/1000</f>
        <v>92.800298179521917</v>
      </c>
      <c r="AQ803" s="31">
        <f>(AC803*'Propiedades físicas'!$F$5)/1000</f>
        <v>103.48126020668182</v>
      </c>
      <c r="AR803" s="31">
        <f>(AD803*'Propiedades físicas'!$F$8)/1000</f>
        <v>19.271093782410233</v>
      </c>
      <c r="AS803" s="31">
        <f>(AE803*'Propiedades físicas'!$F$7)/1000</f>
        <v>2.8327157392638767</v>
      </c>
      <c r="AT803" s="31">
        <f t="shared" si="529"/>
        <v>698.44573471665717</v>
      </c>
      <c r="AU803" s="31">
        <f t="shared" si="530"/>
        <v>0.5240552746072934</v>
      </c>
      <c r="AV803" s="31">
        <f t="shared" si="534"/>
        <v>0.16327137504792766</v>
      </c>
      <c r="AW803" s="31">
        <f t="shared" si="534"/>
        <v>0.13286686934550296</v>
      </c>
      <c r="AX803" s="31">
        <f t="shared" si="534"/>
        <v>0.14815934161107264</v>
      </c>
      <c r="AY803" s="31">
        <f t="shared" si="531"/>
        <v>2.7591397333435012E-2</v>
      </c>
      <c r="AZ803" s="31">
        <f t="shared" si="531"/>
        <v>4.0557420547682804E-3</v>
      </c>
      <c r="BA803" s="31">
        <f t="shared" si="532"/>
        <v>0.99999999999999989</v>
      </c>
      <c r="BB803" s="34">
        <f>AU803*'Propiedades físicas'!$C$4+'Diseño reactor'!AV803*'Propiedades físicas'!$C$5+'Diseño reactor'!AW803*'Propiedades físicas'!$C$8+'Diseño reactor'!AX803*'Propiedades físicas'!$C$9+'Diseño reactor'!AY803*'Propiedades físicas'!$C$7+'Diseño reactor'!AZ803*'Propiedades físicas'!$C$6</f>
        <v>876.43323982724314</v>
      </c>
      <c r="BC803" s="45">
        <f>AU803*'Propiedades físicas'!$L$4+'Diseño reactor'!AV803*'Propiedades físicas'!$L$5+'Diseño reactor'!AW803*'Propiedades físicas'!$L$8+AX803*'Propiedades físicas'!$L$9+'Diseño reactor'!AY803*'Propiedades físicas'!$L$7+'Diseño reactor'!AZ803*'Propiedades físicas'!$L$6</f>
        <v>1.9957519677442179</v>
      </c>
      <c r="BD803" s="29">
        <f t="shared" si="509"/>
        <v>3.3748912119702315</v>
      </c>
      <c r="BE803" s="58">
        <f t="shared" si="510"/>
        <v>43.362712084331214</v>
      </c>
      <c r="BF803" s="30">
        <f>AU803*'Propiedades físicas'!$I$4+'Diseño reactor'!AV803*'Propiedades físicas'!$I$5+'Diseño reactor'!AW803*'Propiedades físicas'!$I$8+'Diseño reactor'!AX803*'Propiedades físicas'!$I$9+'Diseño reactor'!AY803*'Propiedades físicas'!$I$7+'Diseño reactor'!AZ803*'Propiedades físicas'!$I$6</f>
        <v>1.9491356434076054E-2</v>
      </c>
      <c r="BG803" s="24">
        <f>AU803*'Propiedades físicas'!$O$4+'Diseño reactor'!AV803*'Propiedades físicas'!$O$5+'Diseño reactor'!AW803*'Propiedades físicas'!$O$8+'Diseño reactor'!AX803*'Propiedades físicas'!$O$9+'Diseño reactor'!AY803*'Propiedades físicas'!$O$7+'Diseño reactor'!AZ803*'Propiedades físicas'!$O$6</f>
        <v>0.14892101644469488</v>
      </c>
      <c r="BH803" s="54">
        <f t="shared" si="511"/>
        <v>42217.350727222285</v>
      </c>
      <c r="BI803" s="34">
        <f t="shared" si="533"/>
        <v>261.2117072928894</v>
      </c>
      <c r="BJ803" s="27">
        <f t="shared" si="512"/>
        <v>4805.2562589752815</v>
      </c>
      <c r="BK803" s="34">
        <f t="shared" si="513"/>
        <v>550.46434335679294</v>
      </c>
      <c r="BL803" s="27">
        <f t="shared" si="514"/>
        <v>105.02806726567168</v>
      </c>
      <c r="BM803" s="34">
        <f t="shared" si="515"/>
        <v>1.1054421768707483</v>
      </c>
      <c r="BN803" s="45">
        <f t="shared" si="516"/>
        <v>751.4551615922087</v>
      </c>
      <c r="BO803" s="45">
        <f t="shared" si="517"/>
        <v>85.207893486514877</v>
      </c>
      <c r="BP803" s="66">
        <f t="shared" si="518"/>
        <v>6.6957515826168024</v>
      </c>
    </row>
    <row r="804" spans="8:68">
      <c r="H804" s="68">
        <v>799</v>
      </c>
      <c r="I804" s="31">
        <f>('Propiedades físicas'!$C$10*'Diseño reactor'!H804)/1000</f>
        <v>699.32097999825692</v>
      </c>
      <c r="J804" s="31">
        <f t="shared" si="495"/>
        <v>0.65206108931714957</v>
      </c>
      <c r="K804" s="31">
        <f>(I804*1000)/'Propiedades físicas'!$F$10</f>
        <v>4568.0809055334903</v>
      </c>
      <c r="L804" s="31">
        <f t="shared" si="496"/>
        <v>652.58298650478434</v>
      </c>
      <c r="M804" s="31">
        <f t="shared" si="497"/>
        <v>3915.4979190287058</v>
      </c>
      <c r="N804" s="31">
        <f t="shared" si="498"/>
        <v>0.81674967021875389</v>
      </c>
      <c r="O804" s="32">
        <f t="shared" si="499"/>
        <v>4.9004980213125231</v>
      </c>
      <c r="P804" s="33">
        <f t="shared" si="500"/>
        <v>0.52182726059508877</v>
      </c>
      <c r="Q804" s="31">
        <f t="shared" si="501"/>
        <v>4.4606269166174357</v>
      </c>
      <c r="R804" s="31">
        <f t="shared" si="502"/>
        <v>0.18842805661715228</v>
      </c>
      <c r="S804" s="31">
        <f t="shared" si="503"/>
        <v>0.43987110469508756</v>
      </c>
      <c r="T804" s="31">
        <f t="shared" si="504"/>
        <v>6.8040010941603377E-2</v>
      </c>
      <c r="U804" s="31">
        <f t="shared" si="505"/>
        <v>3.845434206490949E-2</v>
      </c>
      <c r="V804" s="47">
        <f t="shared" si="519"/>
        <v>5.1676097651164141E-4</v>
      </c>
      <c r="W804" s="31">
        <f t="shared" si="506"/>
        <v>0.36109278078395146</v>
      </c>
      <c r="X804" s="34">
        <f>(S804*H804*'Propiedades físicas'!$F$5*60*24*365)/(1000000)</f>
        <v>54396.208048520726</v>
      </c>
      <c r="Y804" s="34">
        <f>(U804*H804*'Propiedades físicas'!$F$7*60*24*365)/(1000000)</f>
        <v>1487.1678700457055</v>
      </c>
      <c r="Z804" s="31">
        <f t="shared" si="520"/>
        <v>416.93998121547594</v>
      </c>
      <c r="AA804" s="31">
        <f t="shared" si="521"/>
        <v>3564.0409063773313</v>
      </c>
      <c r="AB804" s="31">
        <f t="shared" si="522"/>
        <v>150.55401723710469</v>
      </c>
      <c r="AC804" s="31">
        <f t="shared" si="523"/>
        <v>351.45701265137495</v>
      </c>
      <c r="AD804" s="31">
        <f t="shared" si="507"/>
        <v>54.3639687423411</v>
      </c>
      <c r="AE804" s="31">
        <f t="shared" si="524"/>
        <v>30.725019309862681</v>
      </c>
      <c r="AF804" s="31">
        <f t="shared" si="525"/>
        <v>4568.0809055334912</v>
      </c>
      <c r="AG804" s="31">
        <f t="shared" si="526"/>
        <v>9.1272459888006932E-2</v>
      </c>
      <c r="AH804" s="31">
        <f t="shared" si="527"/>
        <v>0.7802052941006522</v>
      </c>
      <c r="AI804" s="31">
        <f t="shared" si="527"/>
        <v>3.2957826349952091E-2</v>
      </c>
      <c r="AJ804" s="31">
        <f t="shared" si="527"/>
        <v>7.6937563042204796E-2</v>
      </c>
      <c r="AK804" s="31">
        <f t="shared" si="508"/>
        <v>1.190083316529879E-2</v>
      </c>
      <c r="AL804" s="31">
        <f t="shared" si="508"/>
        <v>6.7260234538850418E-3</v>
      </c>
      <c r="AM804" s="31">
        <f t="shared" si="528"/>
        <v>0.99999999999999989</v>
      </c>
      <c r="AN804" s="31">
        <f>(Z804*'Propiedades físicas'!$F$4)/1000</f>
        <v>366.64868068126526</v>
      </c>
      <c r="AO804" s="31">
        <f>(AA804*'Propiedades físicas'!$F$6)/1000</f>
        <v>114.1918706403297</v>
      </c>
      <c r="AP804" s="31">
        <f>(AB804*'Propiedades físicas'!$F$9)/1000</f>
        <v>92.884300934431721</v>
      </c>
      <c r="AQ804" s="31">
        <f>(AC804*'Propiedades físicas'!$F$5)/1000</f>
        <v>103.49354651545039</v>
      </c>
      <c r="AR804" s="31">
        <f>(AD804*'Propiedades físicas'!$F$8)/1000</f>
        <v>19.27311419853476</v>
      </c>
      <c r="AS804" s="31">
        <f>(AE804*'Propiedades físicas'!$F$7)/1000</f>
        <v>2.8294670282452543</v>
      </c>
      <c r="AT804" s="31">
        <f t="shared" si="529"/>
        <v>699.32097999825714</v>
      </c>
      <c r="AU804" s="31">
        <f t="shared" si="530"/>
        <v>0.52429240816167</v>
      </c>
      <c r="AV804" s="31">
        <f t="shared" si="534"/>
        <v>0.16328963938793067</v>
      </c>
      <c r="AW804" s="31">
        <f t="shared" si="534"/>
        <v>0.13282069835036725</v>
      </c>
      <c r="AX804" s="31">
        <f t="shared" si="534"/>
        <v>0.14799147955736766</v>
      </c>
      <c r="AY804" s="31">
        <f t="shared" si="531"/>
        <v>2.7559754032522796E-2</v>
      </c>
      <c r="AZ804" s="31">
        <f t="shared" si="531"/>
        <v>4.0460205101415748E-3</v>
      </c>
      <c r="BA804" s="31">
        <f t="shared" si="532"/>
        <v>0.99999999999999989</v>
      </c>
      <c r="BB804" s="34">
        <f>AU804*'Propiedades físicas'!$C$4+'Diseño reactor'!AV804*'Propiedades físicas'!$C$5+'Diseño reactor'!AW804*'Propiedades físicas'!$C$8+'Diseño reactor'!AX804*'Propiedades físicas'!$C$9+'Diseño reactor'!AY804*'Propiedades físicas'!$C$7+'Diseño reactor'!AZ804*'Propiedades físicas'!$C$6</f>
        <v>876.43055156635739</v>
      </c>
      <c r="BC804" s="45">
        <f>AU804*'Propiedades físicas'!$L$4+'Diseño reactor'!AV804*'Propiedades físicas'!$L$5+'Diseño reactor'!AW804*'Propiedades físicas'!$L$8+AX804*'Propiedades físicas'!$L$9+'Diseño reactor'!AY804*'Propiedades físicas'!$L$7+'Diseño reactor'!AZ804*'Propiedades físicas'!$L$6</f>
        <v>1.995933931044229</v>
      </c>
      <c r="BD804" s="29">
        <f t="shared" si="509"/>
        <v>3.3718954455406016</v>
      </c>
      <c r="BE804" s="58">
        <f t="shared" si="510"/>
        <v>43.359329884604705</v>
      </c>
      <c r="BF804" s="30">
        <f>AU804*'Propiedades físicas'!$I$4+'Diseño reactor'!AV804*'Propiedades físicas'!$I$5+'Diseño reactor'!AW804*'Propiedades físicas'!$I$8+'Diseño reactor'!AX804*'Propiedades físicas'!$I$9+'Diseño reactor'!AY804*'Propiedades físicas'!$I$7+'Diseño reactor'!AZ804*'Propiedades físicas'!$I$6</f>
        <v>1.9492570151040819E-2</v>
      </c>
      <c r="BG804" s="24">
        <f>AU804*'Propiedades físicas'!$O$4+'Diseño reactor'!AV804*'Propiedades físicas'!$O$5+'Diseño reactor'!AW804*'Propiedades físicas'!$O$8+'Diseño reactor'!AX804*'Propiedades físicas'!$O$9+'Diseño reactor'!AY804*'Propiedades físicas'!$O$7+'Diseño reactor'!AZ804*'Propiedades físicas'!$O$6</f>
        <v>0.14892857180195818</v>
      </c>
      <c r="BH804" s="54">
        <f t="shared" si="511"/>
        <v>42214.592553587689</v>
      </c>
      <c r="BI804" s="34">
        <f t="shared" si="533"/>
        <v>261.23853668225905</v>
      </c>
      <c r="BJ804" s="27">
        <f t="shared" si="512"/>
        <v>4805.211468322479</v>
      </c>
      <c r="BK804" s="34">
        <f t="shared" si="513"/>
        <v>550.487139372044</v>
      </c>
      <c r="BL804" s="27">
        <f t="shared" si="514"/>
        <v>105.02889711022469</v>
      </c>
      <c r="BM804" s="34">
        <f t="shared" si="515"/>
        <v>1.1054421768707483</v>
      </c>
      <c r="BN804" s="45">
        <f t="shared" si="516"/>
        <v>752.55903556479143</v>
      </c>
      <c r="BO804" s="45">
        <f t="shared" si="517"/>
        <v>85.243399474681596</v>
      </c>
      <c r="BP804" s="66">
        <f t="shared" si="518"/>
        <v>6.6957310449120895</v>
      </c>
    </row>
    <row r="805" spans="8:68">
      <c r="H805" s="68">
        <v>800</v>
      </c>
      <c r="I805" s="31">
        <f>('Propiedades físicas'!$C$10*'Diseño reactor'!H805)/1000</f>
        <v>700.19622527985666</v>
      </c>
      <c r="J805" s="31">
        <f t="shared" si="495"/>
        <v>0.65124601295550322</v>
      </c>
      <c r="K805" s="31">
        <f>(I805*1000)/'Propiedades físicas'!$F$10</f>
        <v>4573.7981532250215</v>
      </c>
      <c r="L805" s="31">
        <f t="shared" si="496"/>
        <v>653.399736175003</v>
      </c>
      <c r="M805" s="31">
        <f t="shared" si="497"/>
        <v>3920.398417050018</v>
      </c>
      <c r="N805" s="31">
        <f t="shared" si="498"/>
        <v>0.81674967021875378</v>
      </c>
      <c r="O805" s="32">
        <f t="shared" si="499"/>
        <v>4.9004980213125222</v>
      </c>
      <c r="P805" s="33">
        <f t="shared" si="500"/>
        <v>0.52206290202638472</v>
      </c>
      <c r="Q805" s="31">
        <f t="shared" si="501"/>
        <v>4.4611247677178945</v>
      </c>
      <c r="R805" s="31">
        <f t="shared" si="502"/>
        <v>0.18836252404005219</v>
      </c>
      <c r="S805" s="31">
        <f t="shared" si="503"/>
        <v>0.4393732535946282</v>
      </c>
      <c r="T805" s="31">
        <f t="shared" si="504"/>
        <v>6.7962002902374558E-2</v>
      </c>
      <c r="U805" s="31">
        <f t="shared" si="505"/>
        <v>3.8362241249942301E-2</v>
      </c>
      <c r="V805" s="47">
        <f t="shared" si="519"/>
        <v>5.1699433016205091E-4</v>
      </c>
      <c r="W805" s="31">
        <f t="shared" si="506"/>
        <v>0.36080426957924788</v>
      </c>
      <c r="X805" s="34">
        <f>(S805*H805*'Propiedades físicas'!$F$5*60*24*365)/(1000000)</f>
        <v>54402.645110277561</v>
      </c>
      <c r="Y805" s="34">
        <f>(U805*H805*'Propiedades físicas'!$F$7*60*24*365)/(1000000)</f>
        <v>1485.4628284394378</v>
      </c>
      <c r="Z805" s="31">
        <f t="shared" si="520"/>
        <v>417.65032162110776</v>
      </c>
      <c r="AA805" s="31">
        <f t="shared" si="521"/>
        <v>3568.8998141743155</v>
      </c>
      <c r="AB805" s="31">
        <f t="shared" si="522"/>
        <v>150.69001923204175</v>
      </c>
      <c r="AC805" s="31">
        <f t="shared" si="523"/>
        <v>351.49860287570255</v>
      </c>
      <c r="AD805" s="31">
        <f t="shared" si="507"/>
        <v>54.369602321899649</v>
      </c>
      <c r="AE805" s="31">
        <f t="shared" si="524"/>
        <v>30.689792999953841</v>
      </c>
      <c r="AF805" s="31">
        <f t="shared" si="525"/>
        <v>4573.7981532250215</v>
      </c>
      <c r="AG805" s="31">
        <f t="shared" si="526"/>
        <v>9.1313675774393144E-2</v>
      </c>
      <c r="AH805" s="31">
        <f t="shared" si="527"/>
        <v>0.78029237290628051</v>
      </c>
      <c r="AI805" s="31">
        <f t="shared" si="527"/>
        <v>3.2946364090376185E-2</v>
      </c>
      <c r="AJ805" s="31">
        <f t="shared" si="527"/>
        <v>7.6850484236576574E-2</v>
      </c>
      <c r="AK805" s="31">
        <f t="shared" si="508"/>
        <v>1.1887188830920142E-2</v>
      </c>
      <c r="AL805" s="31">
        <f t="shared" si="508"/>
        <v>6.7099141614533698E-3</v>
      </c>
      <c r="AM805" s="31">
        <f t="shared" si="528"/>
        <v>0.99999999999999989</v>
      </c>
      <c r="AN805" s="31">
        <f>(Z805*'Propiedades físicas'!$F$4)/1000</f>
        <v>367.27333982716971</v>
      </c>
      <c r="AO805" s="31">
        <f>(AA805*'Propiedades físicas'!$F$6)/1000</f>
        <v>114.34755004614506</v>
      </c>
      <c r="AP805" s="31">
        <f>(AB805*'Propiedades físicas'!$F$9)/1000</f>
        <v>92.968207365208144</v>
      </c>
      <c r="AQ805" s="31">
        <f>(AC805*'Propiedades físicas'!$F$5)/1000</f>
        <v>103.50579358880815</v>
      </c>
      <c r="AR805" s="31">
        <f>(AD805*'Propiedades físicas'!$F$8)/1000</f>
        <v>19.275111415159856</v>
      </c>
      <c r="AS805" s="31">
        <f>(AE805*'Propiedades físicas'!$F$7)/1000</f>
        <v>2.8262230373657493</v>
      </c>
      <c r="AT805" s="31">
        <f t="shared" si="529"/>
        <v>700.19622527985655</v>
      </c>
      <c r="AU805" s="31">
        <f t="shared" si="530"/>
        <v>0.52452916277915773</v>
      </c>
      <c r="AV805" s="31">
        <f t="shared" si="534"/>
        <v>0.16330786416399529</v>
      </c>
      <c r="AW805" s="31">
        <f t="shared" si="534"/>
        <v>0.13277450521537779</v>
      </c>
      <c r="AX805" s="31">
        <f t="shared" si="534"/>
        <v>0.14782398112391801</v>
      </c>
      <c r="AY805" s="31">
        <f t="shared" si="531"/>
        <v>2.7528156707008696E-2</v>
      </c>
      <c r="AZ805" s="31">
        <f t="shared" si="531"/>
        <v>4.0363300105426244E-3</v>
      </c>
      <c r="BA805" s="31">
        <f t="shared" si="532"/>
        <v>1.0000000000000002</v>
      </c>
      <c r="BB805" s="34">
        <f>AU805*'Propiedades físicas'!$C$4+'Diseño reactor'!AV805*'Propiedades físicas'!$C$5+'Diseño reactor'!AW805*'Propiedades físicas'!$C$8+'Diseño reactor'!AX805*'Propiedades físicas'!$C$9+'Diseño reactor'!AY805*'Propiedades físicas'!$C$7+'Diseño reactor'!AZ805*'Propiedades físicas'!$C$6</f>
        <v>876.42787136666675</v>
      </c>
      <c r="BC805" s="45">
        <f>AU805*'Propiedades físicas'!$L$4+'Diseño reactor'!AV805*'Propiedades físicas'!$L$5+'Diseño reactor'!AW805*'Propiedades físicas'!$L$8+AX805*'Propiedades físicas'!$L$9+'Diseño reactor'!AY805*'Propiedades físicas'!$L$7+'Diseño reactor'!AZ805*'Propiedades físicas'!$L$6</f>
        <v>1.9961155903086762</v>
      </c>
      <c r="BD805" s="29">
        <f t="shared" si="509"/>
        <v>3.368905002642085</v>
      </c>
      <c r="BE805" s="58">
        <f t="shared" si="510"/>
        <v>43.355954022986026</v>
      </c>
      <c r="BF805" s="30">
        <f>AU805*'Propiedades físicas'!$I$4+'Diseño reactor'!AV805*'Propiedades físicas'!$I$5+'Diseño reactor'!AW805*'Propiedades físicas'!$I$8+'Diseño reactor'!AX805*'Propiedades físicas'!$I$9+'Diseño reactor'!AY805*'Propiedades físicas'!$I$7+'Diseño reactor'!AZ805*'Propiedades físicas'!$I$6</f>
        <v>1.9493780329708749E-2</v>
      </c>
      <c r="BG805" s="24">
        <f>AU805*'Propiedades físicas'!$O$4+'Diseño reactor'!AV805*'Propiedades físicas'!$O$5+'Diseño reactor'!AW805*'Propiedades físicas'!$O$8+'Diseño reactor'!AX805*'Propiedades físicas'!$O$9+'Diseño reactor'!AY805*'Propiedades físicas'!$O$7+'Diseño reactor'!AZ805*'Propiedades físicas'!$O$6</f>
        <v>0.14893611698414644</v>
      </c>
      <c r="BH805" s="54">
        <f t="shared" si="511"/>
        <v>42211.842773494413</v>
      </c>
      <c r="BI805" s="34">
        <f t="shared" si="533"/>
        <v>261.26529694826286</v>
      </c>
      <c r="BJ805" s="27">
        <f t="shared" si="512"/>
        <v>4805.1668607312504</v>
      </c>
      <c r="BK805" s="34">
        <f t="shared" si="513"/>
        <v>550.50991822939477</v>
      </c>
      <c r="BL805" s="27">
        <f t="shared" si="514"/>
        <v>105.02972627462657</v>
      </c>
      <c r="BM805" s="34">
        <f t="shared" si="515"/>
        <v>1.1054421768707483</v>
      </c>
      <c r="BN805" s="45">
        <f t="shared" si="516"/>
        <v>753.66310772670249</v>
      </c>
      <c r="BO805" s="45">
        <f t="shared" si="517"/>
        <v>85.278848753424839</v>
      </c>
      <c r="BP805" s="66">
        <f t="shared" si="518"/>
        <v>6.6957105687930838</v>
      </c>
    </row>
    <row r="806" spans="8:68">
      <c r="H806" s="68">
        <v>801</v>
      </c>
      <c r="I806" s="31">
        <f>('Propiedades físicas'!$C$10*'Diseño reactor'!H806)/1000</f>
        <v>701.07147056145652</v>
      </c>
      <c r="J806" s="31">
        <f t="shared" si="495"/>
        <v>0.65043297174082715</v>
      </c>
      <c r="K806" s="31">
        <f>(I806*1000)/'Propiedades físicas'!$F$10</f>
        <v>4579.5154009165526</v>
      </c>
      <c r="L806" s="31">
        <f t="shared" si="496"/>
        <v>654.21648584522177</v>
      </c>
      <c r="M806" s="31">
        <f t="shared" si="497"/>
        <v>3925.2989150713306</v>
      </c>
      <c r="N806" s="31">
        <f t="shared" si="498"/>
        <v>0.81674967021875378</v>
      </c>
      <c r="O806" s="32">
        <f t="shared" si="499"/>
        <v>4.9004980213125222</v>
      </c>
      <c r="P806" s="33">
        <f t="shared" si="500"/>
        <v>0.52229816720581201</v>
      </c>
      <c r="Q806" s="31">
        <f t="shared" si="501"/>
        <v>4.4616215414240079</v>
      </c>
      <c r="R806" s="31">
        <f t="shared" si="502"/>
        <v>0.18829696045480551</v>
      </c>
      <c r="S806" s="31">
        <f t="shared" si="503"/>
        <v>0.43887647988851419</v>
      </c>
      <c r="T806" s="31">
        <f t="shared" si="504"/>
        <v>6.7884108240700028E-2</v>
      </c>
      <c r="U806" s="31">
        <f t="shared" si="505"/>
        <v>3.8270434317436208E-2</v>
      </c>
      <c r="V806" s="47">
        <f t="shared" si="519"/>
        <v>5.172273112135226E-4</v>
      </c>
      <c r="W806" s="31">
        <f t="shared" si="506"/>
        <v>0.3605162190442972</v>
      </c>
      <c r="X806" s="34">
        <f>(S806*H806*'Propiedades físicas'!$F$5*60*24*365)/(1000000)</f>
        <v>54409.061632155892</v>
      </c>
      <c r="Y806" s="34">
        <f>(U806*H806*'Propiedades físicas'!$F$7*60*24*365)/(1000000)</f>
        <v>1483.7602649552862</v>
      </c>
      <c r="Z806" s="31">
        <f t="shared" si="520"/>
        <v>418.36083193185544</v>
      </c>
      <c r="AA806" s="31">
        <f t="shared" si="521"/>
        <v>3573.7588546806305</v>
      </c>
      <c r="AB806" s="31">
        <f t="shared" si="522"/>
        <v>150.8258653242992</v>
      </c>
      <c r="AC806" s="31">
        <f t="shared" si="523"/>
        <v>351.54006039069986</v>
      </c>
      <c r="AD806" s="31">
        <f t="shared" si="507"/>
        <v>54.375170700800723</v>
      </c>
      <c r="AE806" s="31">
        <f t="shared" si="524"/>
        <v>30.654617888266404</v>
      </c>
      <c r="AF806" s="31">
        <f t="shared" si="525"/>
        <v>4579.5154009165517</v>
      </c>
      <c r="AG806" s="31">
        <f t="shared" si="526"/>
        <v>9.1354825850814697E-2</v>
      </c>
      <c r="AH806" s="31">
        <f t="shared" si="527"/>
        <v>0.78037926326557883</v>
      </c>
      <c r="AI806" s="31">
        <f t="shared" si="527"/>
        <v>3.2934896407185936E-2</v>
      </c>
      <c r="AJ806" s="31">
        <f t="shared" si="527"/>
        <v>7.676359387727838E-2</v>
      </c>
      <c r="AK806" s="31">
        <f t="shared" si="508"/>
        <v>1.1873564327334283E-2</v>
      </c>
      <c r="AL806" s="31">
        <f t="shared" si="508"/>
        <v>6.6938562718079605E-3</v>
      </c>
      <c r="AM806" s="31">
        <f t="shared" si="528"/>
        <v>1</v>
      </c>
      <c r="AN806" s="31">
        <f>(Z806*'Propiedades físicas'!$F$4)/1000</f>
        <v>367.89814838423501</v>
      </c>
      <c r="AO806" s="31">
        <f>(AA806*'Propiedades físicas'!$F$6)/1000</f>
        <v>114.5032337039674</v>
      </c>
      <c r="AP806" s="31">
        <f>(AB806*'Propiedades físicas'!$F$9)/1000</f>
        <v>93.052017611826372</v>
      </c>
      <c r="AQ806" s="31">
        <f>(AC806*'Propiedades físicas'!$F$5)/1000</f>
        <v>103.5180015832494</v>
      </c>
      <c r="AR806" s="31">
        <f>(AD806*'Propiedades físicas'!$F$8)/1000</f>
        <v>19.277085516847865</v>
      </c>
      <c r="AS806" s="31">
        <f>(AE806*'Propiedades físicas'!$F$7)/1000</f>
        <v>2.8229837613304536</v>
      </c>
      <c r="AT806" s="31">
        <f t="shared" si="529"/>
        <v>701.07147056145641</v>
      </c>
      <c r="AU806" s="31">
        <f t="shared" si="530"/>
        <v>0.52476553936733727</v>
      </c>
      <c r="AV806" s="31">
        <f t="shared" si="534"/>
        <v>0.16332604950001309</v>
      </c>
      <c r="AW806" s="31">
        <f t="shared" si="534"/>
        <v>0.13272829022311408</v>
      </c>
      <c r="AX806" s="31">
        <f t="shared" si="534"/>
        <v>0.14765684517207142</v>
      </c>
      <c r="AY806" s="31">
        <f t="shared" si="531"/>
        <v>2.7496605305318899E-2</v>
      </c>
      <c r="AZ806" s="31">
        <f t="shared" si="531"/>
        <v>4.0266704321453182E-3</v>
      </c>
      <c r="BA806" s="31">
        <f t="shared" si="532"/>
        <v>1</v>
      </c>
      <c r="BB806" s="34">
        <f>AU806*'Propiedades físicas'!$C$4+'Diseño reactor'!AV806*'Propiedades físicas'!$C$5+'Diseño reactor'!AW806*'Propiedades físicas'!$C$8+'Diseño reactor'!AX806*'Propiedades físicas'!$C$9+'Diseño reactor'!AY806*'Propiedades físicas'!$C$7+'Diseño reactor'!AZ806*'Propiedades físicas'!$C$6</f>
        <v>876.42519919748554</v>
      </c>
      <c r="BC806" s="45">
        <f>AU806*'Propiedades físicas'!$L$4+'Diseño reactor'!AV806*'Propiedades físicas'!$L$5+'Diseño reactor'!AW806*'Propiedades físicas'!$L$8+AX806*'Propiedades físicas'!$L$9+'Diseño reactor'!AY806*'Propiedades físicas'!$L$7+'Diseño reactor'!AZ806*'Propiedades físicas'!$L$6</f>
        <v>1.9962969462813296</v>
      </c>
      <c r="BD806" s="29">
        <f t="shared" si="509"/>
        <v>3.3659198691061016</v>
      </c>
      <c r="BE806" s="58">
        <f t="shared" si="510"/>
        <v>43.35258448137472</v>
      </c>
      <c r="BF806" s="30">
        <f>AU806*'Propiedades físicas'!$I$4+'Diseño reactor'!AV806*'Propiedades físicas'!$I$5+'Diseño reactor'!AW806*'Propiedades físicas'!$I$8+'Diseño reactor'!AX806*'Propiedades físicas'!$I$9+'Diseño reactor'!AY806*'Propiedades físicas'!$I$7+'Diseño reactor'!AZ806*'Propiedades físicas'!$I$6</f>
        <v>1.9494986983089518E-2</v>
      </c>
      <c r="BG806" s="24">
        <f>AU806*'Propiedades físicas'!$O$4+'Diseño reactor'!AV806*'Propiedades físicas'!$O$5+'Diseño reactor'!AW806*'Propiedades físicas'!$O$8+'Diseño reactor'!AX806*'Propiedades físicas'!$O$9+'Diseño reactor'!AY806*'Propiedades físicas'!$O$7+'Diseño reactor'!AZ806*'Propiedades físicas'!$O$6</f>
        <v>0.1489436520083795</v>
      </c>
      <c r="BH806" s="54">
        <f t="shared" si="511"/>
        <v>42209.101354236685</v>
      </c>
      <c r="BI806" s="34">
        <f t="shared" si="533"/>
        <v>261.29198832821942</v>
      </c>
      <c r="BJ806" s="27">
        <f t="shared" si="512"/>
        <v>4805.1224354254646</v>
      </c>
      <c r="BK806" s="34">
        <f t="shared" si="513"/>
        <v>550.53267990743643</v>
      </c>
      <c r="BL806" s="27">
        <f t="shared" si="514"/>
        <v>105.03055475822913</v>
      </c>
      <c r="BM806" s="34">
        <f t="shared" si="515"/>
        <v>1.1054421768707483</v>
      </c>
      <c r="BN806" s="45">
        <f t="shared" si="516"/>
        <v>754.76737758130741</v>
      </c>
      <c r="BO806" s="45">
        <f t="shared" si="517"/>
        <v>85.314241458480794</v>
      </c>
      <c r="BP806" s="66">
        <f t="shared" si="518"/>
        <v>6.6956901540253506</v>
      </c>
    </row>
    <row r="807" spans="8:68">
      <c r="H807" s="68">
        <v>802</v>
      </c>
      <c r="I807" s="31">
        <f>('Propiedades físicas'!$C$10*'Diseño reactor'!H807)/1000</f>
        <v>701.9467158430565</v>
      </c>
      <c r="J807" s="31">
        <f t="shared" si="495"/>
        <v>0.64962195806035217</v>
      </c>
      <c r="K807" s="31">
        <f>(I807*1000)/'Propiedades físicas'!$F$10</f>
        <v>4585.2326486080847</v>
      </c>
      <c r="L807" s="31">
        <f t="shared" si="496"/>
        <v>655.03323551544065</v>
      </c>
      <c r="M807" s="31">
        <f t="shared" si="497"/>
        <v>3930.1994130926437</v>
      </c>
      <c r="N807" s="31">
        <f t="shared" si="498"/>
        <v>0.81674967021875389</v>
      </c>
      <c r="O807" s="32">
        <f t="shared" si="499"/>
        <v>4.9004980213125231</v>
      </c>
      <c r="P807" s="33">
        <f t="shared" si="500"/>
        <v>0.52253305703380148</v>
      </c>
      <c r="Q807" s="31">
        <f t="shared" si="501"/>
        <v>4.4621172411064522</v>
      </c>
      <c r="R807" s="31">
        <f t="shared" si="502"/>
        <v>0.1882313662599806</v>
      </c>
      <c r="S807" s="31">
        <f t="shared" si="503"/>
        <v>0.43838078020607102</v>
      </c>
      <c r="T807" s="31">
        <f t="shared" si="504"/>
        <v>6.7806326828824939E-2</v>
      </c>
      <c r="U807" s="31">
        <f t="shared" si="505"/>
        <v>3.8178920096146839E-2</v>
      </c>
      <c r="V807" s="47">
        <f t="shared" si="519"/>
        <v>5.1745992055774522E-4</v>
      </c>
      <c r="W807" s="31">
        <f t="shared" si="506"/>
        <v>0.36022862807664308</v>
      </c>
      <c r="X807" s="34">
        <f>(S807*H807*'Propiedades físicas'!$F$5*60*24*365)/(1000000)</f>
        <v>54415.457696015685</v>
      </c>
      <c r="Y807" s="34">
        <f>(U807*H807*'Propiedades físicas'!$F$7*60*24*365)/(1000000)</f>
        <v>1482.0601768008812</v>
      </c>
      <c r="Z807" s="31">
        <f t="shared" si="520"/>
        <v>419.07151174110879</v>
      </c>
      <c r="AA807" s="31">
        <f t="shared" si="521"/>
        <v>3578.6180273673749</v>
      </c>
      <c r="AB807" s="31">
        <f t="shared" si="522"/>
        <v>150.96155574050445</v>
      </c>
      <c r="AC807" s="31">
        <f t="shared" si="523"/>
        <v>351.58138572526894</v>
      </c>
      <c r="AD807" s="31">
        <f t="shared" si="507"/>
        <v>54.3806741167176</v>
      </c>
      <c r="AE807" s="31">
        <f t="shared" si="524"/>
        <v>30.619493917109764</v>
      </c>
      <c r="AF807" s="31">
        <f t="shared" si="525"/>
        <v>4585.2326486080838</v>
      </c>
      <c r="AG807" s="31">
        <f t="shared" si="526"/>
        <v>9.1395910274765277E-2</v>
      </c>
      <c r="AH807" s="31">
        <f t="shared" si="527"/>
        <v>0.78046596576810956</v>
      </c>
      <c r="AI807" s="31">
        <f t="shared" si="527"/>
        <v>3.2923423370094664E-2</v>
      </c>
      <c r="AJ807" s="31">
        <f t="shared" si="527"/>
        <v>7.6676891374747744E-2</v>
      </c>
      <c r="AK807" s="31">
        <f t="shared" si="508"/>
        <v>1.185995963219569E-2</v>
      </c>
      <c r="AL807" s="31">
        <f t="shared" si="508"/>
        <v>6.677849580087233E-3</v>
      </c>
      <c r="AM807" s="31">
        <f t="shared" si="528"/>
        <v>1.0000000000000002</v>
      </c>
      <c r="AN807" s="31">
        <f>(Z807*'Propiedades físicas'!$F$4)/1000</f>
        <v>368.52310599489624</v>
      </c>
      <c r="AO807" s="31">
        <f>(AA807*'Propiedades físicas'!$F$6)/1000</f>
        <v>114.65892159685069</v>
      </c>
      <c r="AP807" s="31">
        <f>(AB807*'Propiedades físicas'!$F$9)/1000</f>
        <v>93.135731814104204</v>
      </c>
      <c r="AQ807" s="31">
        <f>(AC807*'Propiedades físicas'!$F$5)/1000</f>
        <v>103.53017065451995</v>
      </c>
      <c r="AR807" s="31">
        <f>(AD807*'Propiedades físicas'!$F$8)/1000</f>
        <v>19.27903658785872</v>
      </c>
      <c r="AS807" s="31">
        <f>(AE807*'Propiedades físicas'!$F$7)/1000</f>
        <v>2.8197491948266382</v>
      </c>
      <c r="AT807" s="31">
        <f t="shared" si="529"/>
        <v>701.94671584305638</v>
      </c>
      <c r="AU807" s="31">
        <f t="shared" si="530"/>
        <v>0.52500153883089307</v>
      </c>
      <c r="AV807" s="31">
        <f t="shared" si="534"/>
        <v>0.16334419551937404</v>
      </c>
      <c r="AW807" s="31">
        <f t="shared" si="534"/>
        <v>0.1326820536545224</v>
      </c>
      <c r="AX807" s="31">
        <f t="shared" si="534"/>
        <v>0.14749007056778876</v>
      </c>
      <c r="AY807" s="31">
        <f t="shared" si="531"/>
        <v>2.7465099775706041E-2</v>
      </c>
      <c r="AZ807" s="31">
        <f t="shared" si="531"/>
        <v>4.0170416517157515E-3</v>
      </c>
      <c r="BA807" s="31">
        <f t="shared" si="532"/>
        <v>1</v>
      </c>
      <c r="BB807" s="34">
        <f>AU807*'Propiedades físicas'!$C$4+'Diseño reactor'!AV807*'Propiedades físicas'!$C$5+'Diseño reactor'!AW807*'Propiedades físicas'!$C$8+'Diseño reactor'!AX807*'Propiedades físicas'!$C$9+'Diseño reactor'!AY807*'Propiedades físicas'!$C$7+'Diseño reactor'!AZ807*'Propiedades físicas'!$C$6</f>
        <v>876.42253502827077</v>
      </c>
      <c r="BC807" s="45">
        <f>AU807*'Propiedades físicas'!$L$4+'Diseño reactor'!AV807*'Propiedades físicas'!$L$5+'Diseño reactor'!AW807*'Propiedades físicas'!$L$8+AX807*'Propiedades físicas'!$L$9+'Diseño reactor'!AY807*'Propiedades físicas'!$L$7+'Diseño reactor'!AZ807*'Propiedades físicas'!$L$6</f>
        <v>1.9964779997035886</v>
      </c>
      <c r="BD807" s="29">
        <f t="shared" si="509"/>
        <v>3.3629400308141695</v>
      </c>
      <c r="BE807" s="58">
        <f t="shared" si="510"/>
        <v>43.349221241740544</v>
      </c>
      <c r="BF807" s="30">
        <f>AU807*'Propiedades físicas'!$I$4+'Diseño reactor'!AV807*'Propiedades físicas'!$I$5+'Diseño reactor'!AW807*'Propiedades físicas'!$I$8+'Diseño reactor'!AX807*'Propiedades físicas'!$I$9+'Diseño reactor'!AY807*'Propiedades físicas'!$I$7+'Diseño reactor'!AZ807*'Propiedades físicas'!$I$6</f>
        <v>1.9496190124134602E-2</v>
      </c>
      <c r="BG807" s="24">
        <f>AU807*'Propiedades físicas'!$O$4+'Diseño reactor'!AV807*'Propiedades físicas'!$O$5+'Diseño reactor'!AW807*'Propiedades físicas'!$O$8+'Diseño reactor'!AX807*'Propiedades físicas'!$O$9+'Diseño reactor'!AY807*'Propiedades físicas'!$O$7+'Diseño reactor'!AZ807*'Propiedades físicas'!$O$6</f>
        <v>0.1489511768917543</v>
      </c>
      <c r="BH807" s="54">
        <f t="shared" si="511"/>
        <v>42206.368263266093</v>
      </c>
      <c r="BI807" s="34">
        <f t="shared" si="533"/>
        <v>261.31861105843916</v>
      </c>
      <c r="BJ807" s="27">
        <f t="shared" si="512"/>
        <v>4805.0781916328206</v>
      </c>
      <c r="BK807" s="34">
        <f t="shared" si="513"/>
        <v>550.55542438508542</v>
      </c>
      <c r="BL807" s="27">
        <f t="shared" si="514"/>
        <v>105.03138256039618</v>
      </c>
      <c r="BM807" s="34">
        <f t="shared" si="515"/>
        <v>1.1054421768707483</v>
      </c>
      <c r="BN807" s="45">
        <f t="shared" si="516"/>
        <v>755.87184463361655</v>
      </c>
      <c r="BO807" s="45">
        <f t="shared" si="517"/>
        <v>85.349577725152827</v>
      </c>
      <c r="BP807" s="66">
        <f t="shared" si="518"/>
        <v>6.6956698003755513</v>
      </c>
    </row>
    <row r="808" spans="8:68">
      <c r="H808" s="68">
        <v>803</v>
      </c>
      <c r="I808" s="31">
        <f>('Propiedades físicas'!$C$10*'Diseño reactor'!H808)/1000</f>
        <v>702.82196112465624</v>
      </c>
      <c r="J808" s="31">
        <f t="shared" si="495"/>
        <v>0.64881296433923097</v>
      </c>
      <c r="K808" s="31">
        <f>(I808*1000)/'Propiedades físicas'!$F$10</f>
        <v>4590.9498962996158</v>
      </c>
      <c r="L808" s="31">
        <f t="shared" si="496"/>
        <v>655.84998518565942</v>
      </c>
      <c r="M808" s="31">
        <f t="shared" si="497"/>
        <v>3935.0999111139563</v>
      </c>
      <c r="N808" s="31">
        <f t="shared" si="498"/>
        <v>0.816749670218754</v>
      </c>
      <c r="O808" s="32">
        <f t="shared" si="499"/>
        <v>4.9004980213125231</v>
      </c>
      <c r="P808" s="33">
        <f t="shared" si="500"/>
        <v>0.52276757240791305</v>
      </c>
      <c r="Q808" s="31">
        <f t="shared" si="501"/>
        <v>4.4626118701222559</v>
      </c>
      <c r="R808" s="31">
        <f t="shared" si="502"/>
        <v>0.18816574185184182</v>
      </c>
      <c r="S808" s="31">
        <f t="shared" si="503"/>
        <v>0.43788615119026719</v>
      </c>
      <c r="T808" s="31">
        <f t="shared" si="504"/>
        <v>6.772865853857242E-2</v>
      </c>
      <c r="U808" s="31">
        <f t="shared" si="505"/>
        <v>3.8087697420426808E-2</v>
      </c>
      <c r="V808" s="47">
        <f t="shared" si="519"/>
        <v>5.176921590835644E-4</v>
      </c>
      <c r="W808" s="31">
        <f t="shared" si="506"/>
        <v>0.35994149557734428</v>
      </c>
      <c r="X808" s="34">
        <f>(S808*H808*'Propiedades físicas'!$F$5*60*24*365)/(1000000)</f>
        <v>54421.833383325815</v>
      </c>
      <c r="Y808" s="34">
        <f>(U808*H808*'Propiedades físicas'!$F$7*60*24*365)/(1000000)</f>
        <v>1480.3625611746274</v>
      </c>
      <c r="Z808" s="31">
        <f t="shared" si="520"/>
        <v>419.78236064355417</v>
      </c>
      <c r="AA808" s="31">
        <f t="shared" si="521"/>
        <v>3583.4773317081713</v>
      </c>
      <c r="AB808" s="31">
        <f t="shared" si="522"/>
        <v>151.09709070702897</v>
      </c>
      <c r="AC808" s="31">
        <f t="shared" si="523"/>
        <v>351.62257940578456</v>
      </c>
      <c r="AD808" s="31">
        <f t="shared" si="507"/>
        <v>54.386112806473655</v>
      </c>
      <c r="AE808" s="31">
        <f t="shared" si="524"/>
        <v>30.584421028602726</v>
      </c>
      <c r="AF808" s="31">
        <f t="shared" si="525"/>
        <v>4590.9498962996158</v>
      </c>
      <c r="AG808" s="31">
        <f t="shared" si="526"/>
        <v>9.1436929203236553E-2</v>
      </c>
      <c r="AH808" s="31">
        <f t="shared" si="527"/>
        <v>0.78055248100104846</v>
      </c>
      <c r="AI808" s="31">
        <f t="shared" si="527"/>
        <v>3.2911945048412709E-2</v>
      </c>
      <c r="AJ808" s="31">
        <f t="shared" si="527"/>
        <v>7.6590376141808553E-2</v>
      </c>
      <c r="AK808" s="31">
        <f t="shared" si="508"/>
        <v>1.184637472308504E-2</v>
      </c>
      <c r="AL808" s="31">
        <f t="shared" si="508"/>
        <v>6.6618938824085823E-3</v>
      </c>
      <c r="AM808" s="31">
        <f t="shared" si="528"/>
        <v>0.99999999999999978</v>
      </c>
      <c r="AN808" s="31">
        <f>(Z808*'Propiedades físicas'!$F$4)/1000</f>
        <v>369.14821230272867</v>
      </c>
      <c r="AO808" s="31">
        <f>(AA808*'Propiedades físicas'!$F$6)/1000</f>
        <v>114.81461370792981</v>
      </c>
      <c r="AP808" s="31">
        <f>(AB808*'Propiedades físicas'!$F$9)/1000</f>
        <v>93.219350111701516</v>
      </c>
      <c r="AQ808" s="31">
        <f>(AC808*'Propiedades físicas'!$F$5)/1000</f>
        <v>103.54230095762139</v>
      </c>
      <c r="AR808" s="31">
        <f>(AD808*'Propiedades físicas'!$F$8)/1000</f>
        <v>19.280964712151032</v>
      </c>
      <c r="AS808" s="31">
        <f>(AE808*'Propiedades físicas'!$F$7)/1000</f>
        <v>2.8165193325240252</v>
      </c>
      <c r="AT808" s="31">
        <f t="shared" si="529"/>
        <v>702.82196112465647</v>
      </c>
      <c r="AU808" s="31">
        <f t="shared" si="530"/>
        <v>0.52523716207162519</v>
      </c>
      <c r="AV808" s="31">
        <f t="shared" si="534"/>
        <v>0.16336230234496849</v>
      </c>
      <c r="AW808" s="31">
        <f t="shared" si="534"/>
        <v>0.1326357957889247</v>
      </c>
      <c r="AX808" s="31">
        <f t="shared" si="534"/>
        <v>0.14732365618162085</v>
      </c>
      <c r="AY808" s="31">
        <f t="shared" si="531"/>
        <v>2.7433640066251787E-2</v>
      </c>
      <c r="AZ808" s="31">
        <f t="shared" si="531"/>
        <v>4.0074435466089138E-3</v>
      </c>
      <c r="BA808" s="31">
        <f t="shared" si="532"/>
        <v>1</v>
      </c>
      <c r="BB808" s="34">
        <f>AU808*'Propiedades físicas'!$C$4+'Diseño reactor'!AV808*'Propiedades físicas'!$C$5+'Diseño reactor'!AW808*'Propiedades físicas'!$C$8+'Diseño reactor'!AX808*'Propiedades físicas'!$C$9+'Diseño reactor'!AY808*'Propiedades físicas'!$C$7+'Diseño reactor'!AZ808*'Propiedades físicas'!$C$6</f>
        <v>876.41987882861974</v>
      </c>
      <c r="BC808" s="45">
        <f>AU808*'Propiedades físicas'!$L$4+'Diseño reactor'!AV808*'Propiedades físicas'!$L$5+'Diseño reactor'!AW808*'Propiedades físicas'!$L$8+AX808*'Propiedades físicas'!$L$9+'Diseño reactor'!AY808*'Propiedades físicas'!$L$7+'Diseño reactor'!AZ808*'Propiedades físicas'!$L$6</f>
        <v>1.9966587513144896</v>
      </c>
      <c r="BD808" s="29">
        <f t="shared" si="509"/>
        <v>3.3599654736976992</v>
      </c>
      <c r="BE808" s="58">
        <f t="shared" si="510"/>
        <v>43.345864286123074</v>
      </c>
      <c r="BF808" s="30">
        <f>AU808*'Propiedades físicas'!$I$4+'Diseño reactor'!AV808*'Propiedades físicas'!$I$5+'Diseño reactor'!AW808*'Propiedades físicas'!$I$8+'Diseño reactor'!AX808*'Propiedades físicas'!$I$9+'Diseño reactor'!AY808*'Propiedades físicas'!$I$7+'Diseño reactor'!AZ808*'Propiedades físicas'!$I$6</f>
        <v>1.9497389765737543E-2</v>
      </c>
      <c r="BG808" s="24">
        <f>AU808*'Propiedades físicas'!$O$4+'Diseño reactor'!AV808*'Propiedades físicas'!$O$5+'Diseño reactor'!AW808*'Propiedades físicas'!$O$8+'Diseño reactor'!AX808*'Propiedades físicas'!$O$9+'Diseño reactor'!AY808*'Propiedades físicas'!$O$7+'Diseño reactor'!AZ808*'Propiedades físicas'!$O$6</f>
        <v>0.14895869165134473</v>
      </c>
      <c r="BH808" s="54">
        <f t="shared" si="511"/>
        <v>42203.643468190698</v>
      </c>
      <c r="BI808" s="34">
        <f t="shared" si="533"/>
        <v>261.34516537422866</v>
      </c>
      <c r="BJ808" s="27">
        <f t="shared" si="512"/>
        <v>4805.0341285848244</v>
      </c>
      <c r="BK808" s="34">
        <f t="shared" si="513"/>
        <v>550.57815164158058</v>
      </c>
      <c r="BL808" s="27">
        <f t="shared" si="514"/>
        <v>105.03220968050324</v>
      </c>
      <c r="BM808" s="34">
        <f t="shared" si="515"/>
        <v>1.1054421768707483</v>
      </c>
      <c r="BN808" s="45">
        <f t="shared" si="516"/>
        <v>756.97650839027983</v>
      </c>
      <c r="BO808" s="45">
        <f t="shared" si="517"/>
        <v>85.384857688313204</v>
      </c>
      <c r="BP808" s="66">
        <f t="shared" si="518"/>
        <v>6.6956495076114146</v>
      </c>
    </row>
    <row r="809" spans="8:68">
      <c r="H809" s="68">
        <v>804</v>
      </c>
      <c r="I809" s="31">
        <f>('Propiedades físicas'!$C$10*'Diseño reactor'!H809)/1000</f>
        <v>703.6972064062561</v>
      </c>
      <c r="J809" s="31">
        <f t="shared" si="495"/>
        <v>0.64800598304030155</v>
      </c>
      <c r="K809" s="31">
        <f>(I809*1000)/'Propiedades físicas'!$F$10</f>
        <v>4596.667143991147</v>
      </c>
      <c r="L809" s="31">
        <f t="shared" si="496"/>
        <v>656.66673485587808</v>
      </c>
      <c r="M809" s="31">
        <f t="shared" si="497"/>
        <v>3940.0004091352685</v>
      </c>
      <c r="N809" s="31">
        <f t="shared" si="498"/>
        <v>0.81674967021875378</v>
      </c>
      <c r="O809" s="32">
        <f t="shared" si="499"/>
        <v>4.9004980213125231</v>
      </c>
      <c r="P809" s="33">
        <f t="shared" si="500"/>
        <v>0.5230017142228468</v>
      </c>
      <c r="Q809" s="31">
        <f t="shared" si="501"/>
        <v>4.4631054318148786</v>
      </c>
      <c r="R809" s="31">
        <f t="shared" si="502"/>
        <v>0.18810008762436245</v>
      </c>
      <c r="S809" s="31">
        <f t="shared" si="503"/>
        <v>0.43739258949764614</v>
      </c>
      <c r="T809" s="31">
        <f t="shared" si="504"/>
        <v>6.765110324135E-2</v>
      </c>
      <c r="U809" s="31">
        <f t="shared" si="505"/>
        <v>3.7996765130194558E-2</v>
      </c>
      <c r="V809" s="47">
        <f t="shared" si="519"/>
        <v>5.1792402767699395E-4</v>
      </c>
      <c r="W809" s="31">
        <f t="shared" si="506"/>
        <v>0.35965482045096042</v>
      </c>
      <c r="X809" s="34">
        <f>(S809*H809*'Propiedades físicas'!$F$5*60*24*365)/(1000000)</f>
        <v>54428.188775165945</v>
      </c>
      <c r="Y809" s="34">
        <f>(U809*H809*'Propiedades físicas'!$F$7*60*24*365)/(1000000)</f>
        <v>1478.6674152658475</v>
      </c>
      <c r="Z809" s="31">
        <f t="shared" si="520"/>
        <v>420.49337823516885</v>
      </c>
      <c r="AA809" s="31">
        <f t="shared" si="521"/>
        <v>3588.3367671791625</v>
      </c>
      <c r="AB809" s="31">
        <f t="shared" si="522"/>
        <v>151.2324704499874</v>
      </c>
      <c r="AC809" s="31">
        <f t="shared" si="523"/>
        <v>351.66364195610748</v>
      </c>
      <c r="AD809" s="31">
        <f t="shared" si="507"/>
        <v>54.391487006045402</v>
      </c>
      <c r="AE809" s="31">
        <f t="shared" si="524"/>
        <v>30.549399164676426</v>
      </c>
      <c r="AF809" s="31">
        <f t="shared" si="525"/>
        <v>4596.667143991147</v>
      </c>
      <c r="AG809" s="31">
        <f t="shared" si="526"/>
        <v>9.1477882792719942E-2</v>
      </c>
      <c r="AH809" s="31">
        <f t="shared" si="527"/>
        <v>0.7806388095491984</v>
      </c>
      <c r="AI809" s="31">
        <f t="shared" si="527"/>
        <v>3.2900461511049681E-2</v>
      </c>
      <c r="AJ809" s="31">
        <f t="shared" si="527"/>
        <v>7.6504047593659044E-2</v>
      </c>
      <c r="AK809" s="31">
        <f t="shared" si="508"/>
        <v>1.1832809577510308E-2</v>
      </c>
      <c r="AL809" s="31">
        <f t="shared" si="508"/>
        <v>6.6459889758629133E-3</v>
      </c>
      <c r="AM809" s="31">
        <f t="shared" si="528"/>
        <v>1.0000000000000002</v>
      </c>
      <c r="AN809" s="31">
        <f>(Z809*'Propiedades físicas'!$F$4)/1000</f>
        <v>369.77346695244279</v>
      </c>
      <c r="AO809" s="31">
        <f>(AA809*'Propiedades físicas'!$F$6)/1000</f>
        <v>114.97031002042037</v>
      </c>
      <c r="AP809" s="31">
        <f>(AB809*'Propiedades físicas'!$F$9)/1000</f>
        <v>93.302872644119716</v>
      </c>
      <c r="AQ809" s="31">
        <f>(AC809*'Propiedades físicas'!$F$5)/1000</f>
        <v>103.55439264681497</v>
      </c>
      <c r="AR809" s="31">
        <f>(AD809*'Propiedades físicas'!$F$8)/1000</f>
        <v>19.282869973383207</v>
      </c>
      <c r="AS809" s="31">
        <f>(AE809*'Propiedades físicas'!$F$7)/1000</f>
        <v>2.8132941690750521</v>
      </c>
      <c r="AT809" s="31">
        <f t="shared" si="529"/>
        <v>703.69720640625621</v>
      </c>
      <c r="AU809" s="31">
        <f t="shared" si="530"/>
        <v>0.52547240998846079</v>
      </c>
      <c r="AV809" s="31">
        <f t="shared" si="534"/>
        <v>0.16338037009919018</v>
      </c>
      <c r="AW809" s="31">
        <f t="shared" si="534"/>
        <v>0.13258951690402818</v>
      </c>
      <c r="AX809" s="31">
        <f t="shared" si="534"/>
        <v>0.14715760088868576</v>
      </c>
      <c r="AY809" s="31">
        <f t="shared" si="531"/>
        <v>2.7402226124869512E-2</v>
      </c>
      <c r="AZ809" s="31">
        <f t="shared" si="531"/>
        <v>3.9978759947654104E-3</v>
      </c>
      <c r="BA809" s="31">
        <f t="shared" si="532"/>
        <v>0.99999999999999989</v>
      </c>
      <c r="BB809" s="34">
        <f>AU809*'Propiedades físicas'!$C$4+'Diseño reactor'!AV809*'Propiedades físicas'!$C$5+'Diseño reactor'!AW809*'Propiedades físicas'!$C$8+'Diseño reactor'!AX809*'Propiedades físicas'!$C$9+'Diseño reactor'!AY809*'Propiedades físicas'!$C$7+'Diseño reactor'!AZ809*'Propiedades físicas'!$C$6</f>
        <v>876.41723056827084</v>
      </c>
      <c r="BC809" s="45">
        <f>AU809*'Propiedades físicas'!$L$4+'Diseño reactor'!AV809*'Propiedades físicas'!$L$5+'Diseño reactor'!AW809*'Propiedades físicas'!$L$8+AX809*'Propiedades físicas'!$L$9+'Diseño reactor'!AY809*'Propiedades físicas'!$L$7+'Diseño reactor'!AZ809*'Propiedades físicas'!$L$6</f>
        <v>1.9968392018507166</v>
      </c>
      <c r="BD809" s="29">
        <f t="shared" si="509"/>
        <v>3.3569961837377642</v>
      </c>
      <c r="BE809" s="58">
        <f t="shared" si="510"/>
        <v>43.342513596631385</v>
      </c>
      <c r="BF809" s="30">
        <f>AU809*'Propiedades físicas'!$I$4+'Diseño reactor'!AV809*'Propiedades físicas'!$I$5+'Diseño reactor'!AW809*'Propiedades físicas'!$I$8+'Diseño reactor'!AX809*'Propiedades físicas'!$I$9+'Diseño reactor'!AY809*'Propiedades físicas'!$I$7+'Diseño reactor'!AZ809*'Propiedades físicas'!$I$6</f>
        <v>1.9498585920734276E-2</v>
      </c>
      <c r="BG809" s="24">
        <f>AU809*'Propiedades físicas'!$O$4+'Diseño reactor'!AV809*'Propiedades físicas'!$O$5+'Diseño reactor'!AW809*'Propiedades físicas'!$O$8+'Diseño reactor'!AX809*'Propiedades físicas'!$O$9+'Diseño reactor'!AY809*'Propiedades físicas'!$O$7+'Diseño reactor'!AZ809*'Propiedades físicas'!$O$6</f>
        <v>0.14896619630420177</v>
      </c>
      <c r="BH809" s="54">
        <f t="shared" si="511"/>
        <v>42200.926936774187</v>
      </c>
      <c r="BI809" s="34">
        <f t="shared" si="533"/>
        <v>261.37165150989648</v>
      </c>
      <c r="BJ809" s="27">
        <f t="shared" si="512"/>
        <v>4804.990245516814</v>
      </c>
      <c r="BK809" s="34">
        <f t="shared" si="513"/>
        <v>550.60086165648636</v>
      </c>
      <c r="BL809" s="27">
        <f t="shared" si="514"/>
        <v>105.03303611793788</v>
      </c>
      <c r="BM809" s="34">
        <f t="shared" si="515"/>
        <v>1.1054421768707483</v>
      </c>
      <c r="BN809" s="45">
        <f t="shared" si="516"/>
        <v>758.08136835957748</v>
      </c>
      <c r="BO809" s="45">
        <f t="shared" si="517"/>
        <v>85.420081482404825</v>
      </c>
      <c r="BP809" s="66">
        <f t="shared" si="518"/>
        <v>6.6956292755017497</v>
      </c>
    </row>
    <row r="810" spans="8:68">
      <c r="H810" s="68">
        <v>805</v>
      </c>
      <c r="I810" s="31">
        <f>('Propiedades físicas'!$C$10*'Diseño reactor'!H810)/1000</f>
        <v>704.57245168785585</v>
      </c>
      <c r="J810" s="31">
        <f t="shared" si="495"/>
        <v>0.64720100666385405</v>
      </c>
      <c r="K810" s="31">
        <f>(I810*1000)/'Propiedades físicas'!$F$10</f>
        <v>4602.3843916826781</v>
      </c>
      <c r="L810" s="31">
        <f t="shared" si="496"/>
        <v>657.48348452609685</v>
      </c>
      <c r="M810" s="31">
        <f t="shared" si="497"/>
        <v>3944.9009071565811</v>
      </c>
      <c r="N810" s="31">
        <f t="shared" si="498"/>
        <v>0.81674967021875389</v>
      </c>
      <c r="O810" s="32">
        <f t="shared" si="499"/>
        <v>4.9004980213125231</v>
      </c>
      <c r="P810" s="33">
        <f t="shared" si="500"/>
        <v>0.52323548337045578</v>
      </c>
      <c r="Q810" s="31">
        <f t="shared" si="501"/>
        <v>4.4635979295142629</v>
      </c>
      <c r="R810" s="31">
        <f t="shared" si="502"/>
        <v>0.18803440396923854</v>
      </c>
      <c r="S810" s="31">
        <f t="shared" si="503"/>
        <v>0.43690009179826117</v>
      </c>
      <c r="T810" s="31">
        <f t="shared" si="504"/>
        <v>6.7573660808156147E-2</v>
      </c>
      <c r="U810" s="31">
        <f t="shared" si="505"/>
        <v>3.7906122070903443E-2</v>
      </c>
      <c r="V810" s="47">
        <f t="shared" si="519"/>
        <v>5.1815552722122801E-4</v>
      </c>
      <c r="W810" s="31">
        <f t="shared" si="506"/>
        <v>0.3593686016055383</v>
      </c>
      <c r="X810" s="34">
        <f>(S810*H810*'Propiedades físicas'!$F$5*60*24*365)/(1000000)</f>
        <v>54434.523952229218</v>
      </c>
      <c r="Y810" s="34">
        <f>(U810*H810*'Propiedades físicas'!$F$7*60*24*365)/(1000000)</f>
        <v>1476.9747362549208</v>
      </c>
      <c r="Z810" s="31">
        <f t="shared" si="520"/>
        <v>421.20456411321692</v>
      </c>
      <c r="AA810" s="31">
        <f t="shared" si="521"/>
        <v>3593.1963332589817</v>
      </c>
      <c r="AB810" s="31">
        <f t="shared" si="522"/>
        <v>151.36769519523702</v>
      </c>
      <c r="AC810" s="31">
        <f t="shared" si="523"/>
        <v>351.70457389760026</v>
      </c>
      <c r="AD810" s="31">
        <f t="shared" ref="AD810:AD842" si="535">T810*$H810</f>
        <v>54.396796950565701</v>
      </c>
      <c r="AE810" s="31">
        <f t="shared" si="524"/>
        <v>30.514428267077271</v>
      </c>
      <c r="AF810" s="31">
        <f t="shared" si="525"/>
        <v>4602.3843916826781</v>
      </c>
      <c r="AG810" s="31">
        <f t="shared" si="526"/>
        <v>9.1518771199208829E-2</v>
      </c>
      <c r="AH810" s="31">
        <f t="shared" si="527"/>
        <v>0.78072495199499681</v>
      </c>
      <c r="AI810" s="31">
        <f t="shared" si="527"/>
        <v>3.2888972826516878E-2</v>
      </c>
      <c r="AJ810" s="31">
        <f t="shared" si="527"/>
        <v>7.641790514786044E-2</v>
      </c>
      <c r="AK810" s="31">
        <f t="shared" si="508"/>
        <v>1.1819264172907922E-2</v>
      </c>
      <c r="AL810" s="31">
        <f t="shared" si="508"/>
        <v>6.6301346585092361E-3</v>
      </c>
      <c r="AM810" s="31">
        <f t="shared" si="528"/>
        <v>1</v>
      </c>
      <c r="AN810" s="31">
        <f>(Z810*'Propiedades físicas'!$F$4)/1000</f>
        <v>370.39886958988069</v>
      </c>
      <c r="AO810" s="31">
        <f>(AA810*'Propiedades físicas'!$F$6)/1000</f>
        <v>115.12601051761777</v>
      </c>
      <c r="AP810" s="31">
        <f>(AB810*'Propiedades físicas'!$F$9)/1000</f>
        <v>93.386299550701466</v>
      </c>
      <c r="AQ810" s="31">
        <f>(AC810*'Propiedades físicas'!$F$5)/1000</f>
        <v>103.56644587562636</v>
      </c>
      <c r="AR810" s="31">
        <f>(AD810*'Propiedades físicas'!$F$8)/1000</f>
        <v>19.284752454914546</v>
      </c>
      <c r="AS810" s="31">
        <f>(AE810*'Propiedades físicas'!$F$7)/1000</f>
        <v>2.8100736991151463</v>
      </c>
      <c r="AT810" s="31">
        <f t="shared" si="529"/>
        <v>704.57245168785596</v>
      </c>
      <c r="AU810" s="31">
        <f t="shared" si="530"/>
        <v>0.52570728347746565</v>
      </c>
      <c r="AV810" s="31">
        <f t="shared" si="534"/>
        <v>0.16339839890393787</v>
      </c>
      <c r="AW810" s="31">
        <f t="shared" si="534"/>
        <v>0.13254321727593465</v>
      </c>
      <c r="AX810" s="31">
        <f t="shared" si="534"/>
        <v>0.14699190356864678</v>
      </c>
      <c r="AY810" s="31">
        <f t="shared" si="531"/>
        <v>2.737085789930685E-2</v>
      </c>
      <c r="AZ810" s="31">
        <f t="shared" si="531"/>
        <v>3.988338874708207E-3</v>
      </c>
      <c r="BA810" s="31">
        <f t="shared" si="532"/>
        <v>0.99999999999999989</v>
      </c>
      <c r="BB810" s="34">
        <f>AU810*'Propiedades físicas'!$C$4+'Diseño reactor'!AV810*'Propiedades físicas'!$C$5+'Diseño reactor'!AW810*'Propiedades físicas'!$C$8+'Diseño reactor'!AX810*'Propiedades físicas'!$C$9+'Diseño reactor'!AY810*'Propiedades físicas'!$C$7+'Diseño reactor'!AZ810*'Propiedades físicas'!$C$6</f>
        <v>876.41459021710125</v>
      </c>
      <c r="BC810" s="45">
        <f>AU810*'Propiedades físicas'!$L$4+'Diseño reactor'!AV810*'Propiedades físicas'!$L$5+'Diseño reactor'!AW810*'Propiedades físicas'!$L$8+AX810*'Propiedades físicas'!$L$9+'Diseño reactor'!AY810*'Propiedades físicas'!$L$7+'Diseño reactor'!AZ810*'Propiedades físicas'!$L$6</f>
        <v>1.9970193520466097</v>
      </c>
      <c r="BD810" s="29">
        <f t="shared" si="509"/>
        <v>3.354032146964895</v>
      </c>
      <c r="BE810" s="58">
        <f t="shared" si="510"/>
        <v>43.33916915544372</v>
      </c>
      <c r="BF810" s="30">
        <f>AU810*'Propiedades físicas'!$I$4+'Diseño reactor'!AV810*'Propiedades físicas'!$I$5+'Diseño reactor'!AW810*'Propiedades físicas'!$I$8+'Diseño reactor'!AX810*'Propiedades físicas'!$I$9+'Diseño reactor'!AY810*'Propiedades físicas'!$I$7+'Diseño reactor'!AZ810*'Propiedades físicas'!$I$6</f>
        <v>1.9499778601903404E-2</v>
      </c>
      <c r="BG810" s="24">
        <f>AU810*'Propiedades físicas'!$O$4+'Diseño reactor'!AV810*'Propiedades físicas'!$O$5+'Diseño reactor'!AW810*'Propiedades físicas'!$O$8+'Diseño reactor'!AX810*'Propiedades físicas'!$O$9+'Diseño reactor'!AY810*'Propiedades físicas'!$O$7+'Diseño reactor'!AZ810*'Propiedades físicas'!$O$6</f>
        <v>0.14897369086735324</v>
      </c>
      <c r="BH810" s="54">
        <f t="shared" si="511"/>
        <v>42198.218636934929</v>
      </c>
      <c r="BI810" s="34">
        <f t="shared" si="533"/>
        <v>261.39806969875701</v>
      </c>
      <c r="BJ810" s="27">
        <f t="shared" si="512"/>
        <v>4804.9465416678586</v>
      </c>
      <c r="BK810" s="34">
        <f t="shared" si="513"/>
        <v>550.62355440968122</v>
      </c>
      <c r="BL810" s="27">
        <f t="shared" si="514"/>
        <v>105.0338618720991</v>
      </c>
      <c r="BM810" s="34">
        <f t="shared" si="515"/>
        <v>1.1054421768707483</v>
      </c>
      <c r="BN810" s="45">
        <f t="shared" si="516"/>
        <v>759.18642405141486</v>
      </c>
      <c r="BO810" s="45">
        <f t="shared" si="517"/>
        <v>85.45524924144307</v>
      </c>
      <c r="BP810" s="66">
        <f t="shared" si="518"/>
        <v>6.695609103816424</v>
      </c>
    </row>
    <row r="811" spans="8:68">
      <c r="H811" s="68">
        <v>806</v>
      </c>
      <c r="I811" s="31">
        <f>('Propiedades físicas'!$C$10*'Diseño reactor'!H811)/1000</f>
        <v>705.44769696945571</v>
      </c>
      <c r="J811" s="31">
        <f t="shared" si="495"/>
        <v>0.64639802774739763</v>
      </c>
      <c r="K811" s="31">
        <f>(I811*1000)/'Propiedades físicas'!$F$10</f>
        <v>4608.1016393742093</v>
      </c>
      <c r="L811" s="31">
        <f t="shared" si="496"/>
        <v>658.30023419631561</v>
      </c>
      <c r="M811" s="31">
        <f t="shared" si="497"/>
        <v>3949.8014051778937</v>
      </c>
      <c r="N811" s="31">
        <f t="shared" si="498"/>
        <v>0.81674967021875389</v>
      </c>
      <c r="O811" s="32">
        <f t="shared" si="499"/>
        <v>4.9004980213125231</v>
      </c>
      <c r="P811" s="33">
        <f t="shared" si="500"/>
        <v>0.52346888073975528</v>
      </c>
      <c r="Q811" s="31">
        <f t="shared" si="501"/>
        <v>4.4640893665369177</v>
      </c>
      <c r="R811" s="31">
        <f t="shared" si="502"/>
        <v>0.18796869127590132</v>
      </c>
      <c r="S811" s="31">
        <f t="shared" si="503"/>
        <v>0.43640865477560664</v>
      </c>
      <c r="T811" s="31">
        <f t="shared" si="504"/>
        <v>6.7496331109586388E-2</v>
      </c>
      <c r="U811" s="31">
        <f t="shared" si="505"/>
        <v>3.7815767093510831E-2</v>
      </c>
      <c r="V811" s="47">
        <f t="shared" si="519"/>
        <v>5.1838665859665087E-4</v>
      </c>
      <c r="W811" s="31">
        <f t="shared" si="506"/>
        <v>0.35908283795259788</v>
      </c>
      <c r="X811" s="34">
        <f>(S811*H811*'Propiedades físicas'!$F$5*60*24*365)/(1000000)</f>
        <v>54440.838994823804</v>
      </c>
      <c r="Y811" s="34">
        <f>(U811*H811*'Propiedades físicas'!$F$7*60*24*365)/(1000000)</f>
        <v>1475.2845213134219</v>
      </c>
      <c r="Z811" s="31">
        <f t="shared" si="520"/>
        <v>421.91591787624276</v>
      </c>
      <c r="AA811" s="31">
        <f t="shared" ref="AA811:AA842" si="536">Q811*$H811</f>
        <v>3598.0560294287557</v>
      </c>
      <c r="AB811" s="31">
        <f t="shared" ref="AB811:AB842" si="537">R811*$H811</f>
        <v>151.50276516837647</v>
      </c>
      <c r="AC811" s="31">
        <f t="shared" ref="AC811:AC842" si="538">S811*$H811</f>
        <v>351.74537574913893</v>
      </c>
      <c r="AD811" s="31">
        <f t="shared" si="535"/>
        <v>54.402042874326632</v>
      </c>
      <c r="AE811" s="31">
        <f t="shared" si="524"/>
        <v>30.479508277369732</v>
      </c>
      <c r="AF811" s="31">
        <f t="shared" si="525"/>
        <v>4608.1016393742102</v>
      </c>
      <c r="AG811" s="31">
        <f t="shared" si="526"/>
        <v>9.1559594578200273E-2</v>
      </c>
      <c r="AH811" s="31">
        <f t="shared" si="527"/>
        <v>0.78081090891853222</v>
      </c>
      <c r="AI811" s="31">
        <f t="shared" si="527"/>
        <v>3.2877479062929447E-2</v>
      </c>
      <c r="AJ811" s="31">
        <f t="shared" si="527"/>
        <v>7.6331948224324903E-2</v>
      </c>
      <c r="AK811" s="31">
        <f t="shared" si="508"/>
        <v>1.1805738486643829E-2</v>
      </c>
      <c r="AL811" s="31">
        <f t="shared" si="508"/>
        <v>6.6143307293692662E-3</v>
      </c>
      <c r="AM811" s="31">
        <f t="shared" si="528"/>
        <v>0.99999999999999989</v>
      </c>
      <c r="AN811" s="31">
        <f>(Z811*'Propiedades físicas'!$F$4)/1000</f>
        <v>371.02441986201035</v>
      </c>
      <c r="AO811" s="31">
        <f>(AA811*'Propiedades físicas'!$F$6)/1000</f>
        <v>115.28171518289733</v>
      </c>
      <c r="AP811" s="31">
        <f>(AB811*'Propiedades físicas'!$F$9)/1000</f>
        <v>93.469630970629851</v>
      </c>
      <c r="AQ811" s="31">
        <f>(AC811*'Propiedades físicas'!$F$5)/1000</f>
        <v>103.57846079684894</v>
      </c>
      <c r="AR811" s="31">
        <f>(AD811*'Propiedades físicas'!$F$8)/1000</f>
        <v>19.286612239806267</v>
      </c>
      <c r="AS811" s="31">
        <f>(AE811*'Propiedades físicas'!$F$7)/1000</f>
        <v>2.8068579172629788</v>
      </c>
      <c r="AT811" s="31">
        <f t="shared" si="529"/>
        <v>705.44769696945571</v>
      </c>
      <c r="AU811" s="31">
        <f t="shared" si="530"/>
        <v>0.52594178343185505</v>
      </c>
      <c r="AV811" s="31">
        <f t="shared" si="534"/>
        <v>0.16341638888061855</v>
      </c>
      <c r="AW811" s="31">
        <f t="shared" si="534"/>
        <v>0.13249689717914959</v>
      </c>
      <c r="AX811" s="31">
        <f t="shared" si="534"/>
        <v>0.14682656310568926</v>
      </c>
      <c r="AY811" s="31">
        <f t="shared" si="531"/>
        <v>2.7339535337148224E-2</v>
      </c>
      <c r="AZ811" s="31">
        <f t="shared" si="531"/>
        <v>3.9788320655393811E-3</v>
      </c>
      <c r="BA811" s="31">
        <f t="shared" si="532"/>
        <v>1</v>
      </c>
      <c r="BB811" s="34">
        <f>AU811*'Propiedades físicas'!$C$4+'Diseño reactor'!AV811*'Propiedades físicas'!$C$5+'Diseño reactor'!AW811*'Propiedades físicas'!$C$8+'Diseño reactor'!AX811*'Propiedades físicas'!$C$9+'Diseño reactor'!AY811*'Propiedades físicas'!$C$7+'Diseño reactor'!AZ811*'Propiedades físicas'!$C$6</f>
        <v>876.41195774512653</v>
      </c>
      <c r="BC811" s="45">
        <f>AU811*'Propiedades físicas'!$L$4+'Diseño reactor'!AV811*'Propiedades físicas'!$L$5+'Diseño reactor'!AW811*'Propiedades físicas'!$L$8+AX811*'Propiedades físicas'!$L$9+'Diseño reactor'!AY811*'Propiedades físicas'!$L$7+'Diseño reactor'!AZ811*'Propiedades físicas'!$L$6</f>
        <v>1.9971992026341734</v>
      </c>
      <c r="BD811" s="29">
        <f t="shared" si="509"/>
        <v>3.3510733494588543</v>
      </c>
      <c r="BE811" s="58">
        <f t="shared" si="510"/>
        <v>43.335830944807114</v>
      </c>
      <c r="BF811" s="30">
        <f>AU811*'Propiedades físicas'!$I$4+'Diseño reactor'!AV811*'Propiedades físicas'!$I$5+'Diseño reactor'!AW811*'Propiedades físicas'!$I$8+'Diseño reactor'!AX811*'Propiedades físicas'!$I$9+'Diseño reactor'!AY811*'Propiedades físicas'!$I$7+'Diseño reactor'!AZ811*'Propiedades físicas'!$I$6</f>
        <v>1.9500967821966531E-2</v>
      </c>
      <c r="BG811" s="24">
        <f>AU811*'Propiedades físicas'!$O$4+'Diseño reactor'!AV811*'Propiedades físicas'!$O$5+'Diseño reactor'!AW811*'Propiedades físicas'!$O$8+'Diseño reactor'!AX811*'Propiedades físicas'!$O$9+'Diseño reactor'!AY811*'Propiedades físicas'!$O$7+'Diseño reactor'!AZ811*'Propiedades físicas'!$O$6</f>
        <v>0.14898117535780386</v>
      </c>
      <c r="BH811" s="54">
        <f t="shared" si="511"/>
        <v>42195.518536745069</v>
      </c>
      <c r="BI811" s="34">
        <f t="shared" si="533"/>
        <v>261.42442017313635</v>
      </c>
      <c r="BJ811" s="27">
        <f t="shared" si="512"/>
        <v>4804.9030162808049</v>
      </c>
      <c r="BK811" s="34">
        <f t="shared" si="513"/>
        <v>550.6462298813625</v>
      </c>
      <c r="BL811" s="27">
        <f t="shared" si="514"/>
        <v>105.03468694239757</v>
      </c>
      <c r="BM811" s="34">
        <f t="shared" si="515"/>
        <v>1.1054421768707483</v>
      </c>
      <c r="BN811" s="45">
        <f t="shared" si="516"/>
        <v>760.29167497731487</v>
      </c>
      <c r="BO811" s="45">
        <f t="shared" si="517"/>
        <v>85.490361099017292</v>
      </c>
      <c r="BP811" s="66">
        <f t="shared" si="518"/>
        <v>6.6955889923263641</v>
      </c>
    </row>
    <row r="812" spans="8:68">
      <c r="H812" s="68">
        <v>807</v>
      </c>
      <c r="I812" s="31">
        <f>('Propiedades físicas'!$C$10*'Diseño reactor'!H812)/1000</f>
        <v>706.32294225105545</v>
      </c>
      <c r="J812" s="31">
        <f t="shared" si="495"/>
        <v>0.64559703886543074</v>
      </c>
      <c r="K812" s="31">
        <f>(I812*1000)/'Propiedades físicas'!$F$10</f>
        <v>4613.8188870657405</v>
      </c>
      <c r="L812" s="31">
        <f t="shared" si="496"/>
        <v>659.11698386653427</v>
      </c>
      <c r="M812" s="31">
        <f t="shared" si="497"/>
        <v>3954.7019031992058</v>
      </c>
      <c r="N812" s="31">
        <f t="shared" si="498"/>
        <v>0.81674967021875378</v>
      </c>
      <c r="O812" s="32">
        <f t="shared" si="499"/>
        <v>4.9004980213125231</v>
      </c>
      <c r="P812" s="33">
        <f t="shared" si="500"/>
        <v>0.52370190721693577</v>
      </c>
      <c r="Q812" s="31">
        <f t="shared" si="501"/>
        <v>4.4645797461859713</v>
      </c>
      <c r="R812" s="31">
        <f t="shared" si="502"/>
        <v>0.18790294993153067</v>
      </c>
      <c r="S812" s="31">
        <f t="shared" si="503"/>
        <v>0.43591827512655296</v>
      </c>
      <c r="T812" s="31">
        <f t="shared" si="504"/>
        <v>6.7419114015839776E-2</v>
      </c>
      <c r="U812" s="31">
        <f t="shared" si="505"/>
        <v>3.7725699054447601E-2</v>
      </c>
      <c r="V812" s="47">
        <f t="shared" si="519"/>
        <v>5.1861742268084906E-4</v>
      </c>
      <c r="W812" s="31">
        <f t="shared" si="506"/>
        <v>0.35879752840711854</v>
      </c>
      <c r="X812" s="34">
        <f>(S812*H812*'Propiedades físicas'!$F$5*60*24*365)/(1000000)</f>
        <v>54447.133982875464</v>
      </c>
      <c r="Y812" s="34">
        <f>(U812*H812*'Propiedades físicas'!$F$7*60*24*365)/(1000000)</f>
        <v>1473.5967676042567</v>
      </c>
      <c r="Z812" s="31">
        <f t="shared" si="520"/>
        <v>422.62743912406717</v>
      </c>
      <c r="AA812" s="31">
        <f t="shared" si="536"/>
        <v>3602.9158551720789</v>
      </c>
      <c r="AB812" s="31">
        <f t="shared" si="537"/>
        <v>151.63768059474526</v>
      </c>
      <c r="AC812" s="31">
        <f t="shared" si="538"/>
        <v>351.78604802712823</v>
      </c>
      <c r="AD812" s="31">
        <f t="shared" si="535"/>
        <v>54.407225010782696</v>
      </c>
      <c r="AE812" s="31">
        <f t="shared" si="524"/>
        <v>30.444639136939212</v>
      </c>
      <c r="AF812" s="31">
        <f t="shared" si="525"/>
        <v>4613.8188870657423</v>
      </c>
      <c r="AG812" s="31">
        <f t="shared" si="526"/>
        <v>9.1600353084697314E-2</v>
      </c>
      <c r="AH812" s="31">
        <f t="shared" si="527"/>
        <v>0.78089668089755271</v>
      </c>
      <c r="AI812" s="31">
        <f t="shared" si="527"/>
        <v>3.2865980288008773E-2</v>
      </c>
      <c r="AJ812" s="31">
        <f t="shared" si="527"/>
        <v>7.6246176245304276E-2</v>
      </c>
      <c r="AK812" s="31">
        <f t="shared" si="508"/>
        <v>1.1792232496014628E-2</v>
      </c>
      <c r="AL812" s="31">
        <f t="shared" si="508"/>
        <v>6.5985769884220873E-3</v>
      </c>
      <c r="AM812" s="31">
        <f t="shared" si="528"/>
        <v>0.99999999999999967</v>
      </c>
      <c r="AN812" s="31">
        <f>(Z812*'Propiedades físicas'!$F$4)/1000</f>
        <v>371.65011741692217</v>
      </c>
      <c r="AO812" s="31">
        <f>(AA812*'Propiedades físicas'!$F$6)/1000</f>
        <v>115.4374239997134</v>
      </c>
      <c r="AP812" s="31">
        <f>(AB812*'Propiedades físicas'!$F$9)/1000</f>
        <v>93.552867042928071</v>
      </c>
      <c r="AQ812" s="31">
        <f>(AC812*'Propiedades físicas'!$F$5)/1000</f>
        <v>103.59043756254846</v>
      </c>
      <c r="AR812" s="31">
        <f>(AD812*'Propiedades físicas'!$F$8)/1000</f>
        <v>19.288449410822675</v>
      </c>
      <c r="AS812" s="31">
        <f>(AE812*'Propiedades físicas'!$F$7)/1000</f>
        <v>2.8036468181207321</v>
      </c>
      <c r="AT812" s="31">
        <f t="shared" si="529"/>
        <v>706.32294225105545</v>
      </c>
      <c r="AU812" s="31">
        <f t="shared" si="530"/>
        <v>0.52617591074200565</v>
      </c>
      <c r="AV812" s="31">
        <f t="shared" si="534"/>
        <v>0.16343434015014952</v>
      </c>
      <c r="AW812" s="31">
        <f t="shared" si="534"/>
        <v>0.13245055688659146</v>
      </c>
      <c r="AX812" s="31">
        <f t="shared" si="534"/>
        <v>0.14666157838849905</v>
      </c>
      <c r="AY812" s="31">
        <f t="shared" si="531"/>
        <v>2.7308258385817501E-2</v>
      </c>
      <c r="AZ812" s="31">
        <f t="shared" si="531"/>
        <v>3.969355446936911E-3</v>
      </c>
      <c r="BA812" s="31">
        <f t="shared" si="532"/>
        <v>1</v>
      </c>
      <c r="BB812" s="34">
        <f>AU812*'Propiedades físicas'!$C$4+'Diseño reactor'!AV812*'Propiedades físicas'!$C$5+'Diseño reactor'!AW812*'Propiedades físicas'!$C$8+'Diseño reactor'!AX812*'Propiedades físicas'!$C$9+'Diseño reactor'!AY812*'Propiedades físicas'!$C$7+'Diseño reactor'!AZ812*'Propiedades físicas'!$C$6</f>
        <v>876.4093331225007</v>
      </c>
      <c r="BC812" s="45">
        <f>AU812*'Propiedades físicas'!$L$4+'Diseño reactor'!AV812*'Propiedades físicas'!$L$5+'Diseño reactor'!AW812*'Propiedades físicas'!$L$8+AX812*'Propiedades físicas'!$L$9+'Diseño reactor'!AY812*'Propiedades físicas'!$L$7+'Diseño reactor'!AZ812*'Propiedades físicas'!$L$6</f>
        <v>1.997378754343087</v>
      </c>
      <c r="BD812" s="29">
        <f t="shared" si="509"/>
        <v>3.3481197773484204</v>
      </c>
      <c r="BE812" s="58">
        <f t="shared" si="510"/>
        <v>43.332498947037088</v>
      </c>
      <c r="BF812" s="30">
        <f>AU812*'Propiedades físicas'!$I$4+'Diseño reactor'!AV812*'Propiedades físicas'!$I$5+'Diseño reactor'!AW812*'Propiedades físicas'!$I$8+'Diseño reactor'!AX812*'Propiedades físicas'!$I$9+'Diseño reactor'!AY812*'Propiedades físicas'!$I$7+'Diseño reactor'!AZ812*'Propiedades físicas'!$I$6</f>
        <v>1.9502153593588541E-2</v>
      </c>
      <c r="BG812" s="24">
        <f>AU812*'Propiedades físicas'!$O$4+'Diseño reactor'!AV812*'Propiedades físicas'!$O$5+'Diseño reactor'!AW812*'Propiedades físicas'!$O$8+'Diseño reactor'!AX812*'Propiedades físicas'!$O$9+'Diseño reactor'!AY812*'Propiedades físicas'!$O$7+'Diseño reactor'!AZ812*'Propiedades físicas'!$O$6</f>
        <v>0.14898864979253509</v>
      </c>
      <c r="BH812" s="54">
        <f t="shared" si="511"/>
        <v>42192.826604429698</v>
      </c>
      <c r="BI812" s="34">
        <f t="shared" si="533"/>
        <v>261.45070316437716</v>
      </c>
      <c r="BJ812" s="27">
        <f t="shared" si="512"/>
        <v>4804.8596686022192</v>
      </c>
      <c r="BK812" s="34">
        <f t="shared" si="513"/>
        <v>550.66888805204019</v>
      </c>
      <c r="BL812" s="27">
        <f t="shared" si="514"/>
        <v>105.03551132825544</v>
      </c>
      <c r="BM812" s="34">
        <f t="shared" si="515"/>
        <v>1.1054421768707483</v>
      </c>
      <c r="BN812" s="45">
        <f t="shared" si="516"/>
        <v>761.39712065041249</v>
      </c>
      <c r="BO812" s="45">
        <f t="shared" si="517"/>
        <v>85.525417188292607</v>
      </c>
      <c r="BP812" s="66">
        <f t="shared" si="518"/>
        <v>6.695568940803553</v>
      </c>
    </row>
    <row r="813" spans="8:68">
      <c r="H813" s="68">
        <v>808</v>
      </c>
      <c r="I813" s="31">
        <f>('Propiedades físicas'!$C$10*'Diseño reactor'!H813)/1000</f>
        <v>707.19818753265531</v>
      </c>
      <c r="J813" s="31">
        <f t="shared" si="495"/>
        <v>0.64479803262921109</v>
      </c>
      <c r="K813" s="31">
        <f>(I813*1000)/'Propiedades físicas'!$F$10</f>
        <v>4619.5361347572716</v>
      </c>
      <c r="L813" s="31">
        <f t="shared" si="496"/>
        <v>659.93373353675304</v>
      </c>
      <c r="M813" s="31">
        <f t="shared" si="497"/>
        <v>3959.6024012205185</v>
      </c>
      <c r="N813" s="31">
        <f t="shared" si="498"/>
        <v>0.81674967021875378</v>
      </c>
      <c r="O813" s="32">
        <f t="shared" si="499"/>
        <v>4.9004980213125231</v>
      </c>
      <c r="P813" s="33">
        <f t="shared" si="500"/>
        <v>0.52393456368537306</v>
      </c>
      <c r="Q813" s="31">
        <f t="shared" si="501"/>
        <v>4.4650690717512438</v>
      </c>
      <c r="R813" s="31">
        <f t="shared" si="502"/>
        <v>0.18783718032106794</v>
      </c>
      <c r="S813" s="31">
        <f t="shared" si="503"/>
        <v>0.4354289495612812</v>
      </c>
      <c r="T813" s="31">
        <f t="shared" si="504"/>
        <v>6.7342009396724994E-2</v>
      </c>
      <c r="U813" s="31">
        <f t="shared" si="505"/>
        <v>3.7635916815587735E-2</v>
      </c>
      <c r="V813" s="47">
        <f t="shared" si="519"/>
        <v>5.1884782034862184E-4</v>
      </c>
      <c r="W813" s="31">
        <f t="shared" si="506"/>
        <v>0.35851267188752545</v>
      </c>
      <c r="X813" s="34">
        <f>(S813*H813*'Propiedades físicas'!$F$5*60*24*365)/(1000000)</f>
        <v>54453.408995929552</v>
      </c>
      <c r="Y813" s="34">
        <f>(U813*H813*'Propiedades físicas'!$F$7*60*24*365)/(1000000)</f>
        <v>1471.9114722818033</v>
      </c>
      <c r="Z813" s="31">
        <f t="shared" si="520"/>
        <v>423.33912745778144</v>
      </c>
      <c r="AA813" s="31">
        <f t="shared" si="536"/>
        <v>3607.7758099750049</v>
      </c>
      <c r="AB813" s="31">
        <f t="shared" si="537"/>
        <v>151.7724416994229</v>
      </c>
      <c r="AC813" s="31">
        <f t="shared" si="538"/>
        <v>351.8265912455152</v>
      </c>
      <c r="AD813" s="31">
        <f t="shared" si="535"/>
        <v>54.412343592553796</v>
      </c>
      <c r="AE813" s="31">
        <f t="shared" si="524"/>
        <v>30.409820786994889</v>
      </c>
      <c r="AF813" s="31">
        <f t="shared" si="525"/>
        <v>4619.5361347572734</v>
      </c>
      <c r="AG813" s="31">
        <f t="shared" si="526"/>
        <v>9.1641046873210605E-2</v>
      </c>
      <c r="AH813" s="31">
        <f t="shared" si="527"/>
        <v>0.78098226850747865</v>
      </c>
      <c r="AI813" s="31">
        <f t="shared" si="527"/>
        <v>3.285447656908469E-2</v>
      </c>
      <c r="AJ813" s="31">
        <f t="shared" si="527"/>
        <v>7.6160588635378515E-2</v>
      </c>
      <c r="AK813" s="31">
        <f t="shared" si="508"/>
        <v>1.1778746178248655E-2</v>
      </c>
      <c r="AL813" s="31">
        <f t="shared" si="508"/>
        <v>6.5828732365988355E-3</v>
      </c>
      <c r="AM813" s="31">
        <f t="shared" si="528"/>
        <v>1</v>
      </c>
      <c r="AN813" s="31">
        <f>(Z813*'Propiedades físicas'!$F$4)/1000</f>
        <v>372.27596190382383</v>
      </c>
      <c r="AO813" s="31">
        <f>(AA813*'Propiedades físicas'!$F$6)/1000</f>
        <v>115.59313695159915</v>
      </c>
      <c r="AP813" s="31">
        <f>(AB813*'Propiedades físicas'!$F$9)/1000</f>
        <v>93.636007906458957</v>
      </c>
      <c r="AQ813" s="31">
        <f>(AC813*'Propiedades físicas'!$F$5)/1000</f>
        <v>103.60237632406688</v>
      </c>
      <c r="AR813" s="31">
        <f>(AD813*'Propiedades físicas'!$F$8)/1000</f>
        <v>19.290264050432164</v>
      </c>
      <c r="AS813" s="31">
        <f>(AE813*'Propiedades físicas'!$F$7)/1000</f>
        <v>2.8004403962743596</v>
      </c>
      <c r="AT813" s="31">
        <f t="shared" si="529"/>
        <v>707.19818753265531</v>
      </c>
      <c r="AU813" s="31">
        <f t="shared" si="530"/>
        <v>0.52640966629546648</v>
      </c>
      <c r="AV813" s="31">
        <f t="shared" si="534"/>
        <v>0.16345225283296072</v>
      </c>
      <c r="AW813" s="31">
        <f t="shared" si="534"/>
        <v>0.13240419666960085</v>
      </c>
      <c r="AX813" s="31">
        <f t="shared" si="534"/>
        <v>0.1464969483102401</v>
      </c>
      <c r="AY813" s="31">
        <f t="shared" si="531"/>
        <v>2.7277026992580385E-2</v>
      </c>
      <c r="AZ813" s="31">
        <f t="shared" si="531"/>
        <v>3.9599088991514805E-3</v>
      </c>
      <c r="BA813" s="31">
        <f t="shared" si="532"/>
        <v>0.99999999999999989</v>
      </c>
      <c r="BB813" s="34">
        <f>AU813*'Propiedades físicas'!$C$4+'Diseño reactor'!AV813*'Propiedades físicas'!$C$5+'Diseño reactor'!AW813*'Propiedades físicas'!$C$8+'Diseño reactor'!AX813*'Propiedades físicas'!$C$9+'Diseño reactor'!AY813*'Propiedades físicas'!$C$7+'Diseño reactor'!AZ813*'Propiedades físicas'!$C$6</f>
        <v>876.40671631951466</v>
      </c>
      <c r="BC813" s="45">
        <f>AU813*'Propiedades físicas'!$L$4+'Diseño reactor'!AV813*'Propiedades físicas'!$L$5+'Diseño reactor'!AW813*'Propiedades físicas'!$L$8+AX813*'Propiedades físicas'!$L$9+'Diseño reactor'!AY813*'Propiedades físicas'!$L$7+'Diseño reactor'!AZ813*'Propiedades físicas'!$L$6</f>
        <v>1.9975580079007123</v>
      </c>
      <c r="BD813" s="29">
        <f t="shared" si="509"/>
        <v>3.3451714168111768</v>
      </c>
      <c r="BE813" s="58">
        <f t="shared" si="510"/>
        <v>43.329173144517291</v>
      </c>
      <c r="BF813" s="30">
        <f>AU813*'Propiedades físicas'!$I$4+'Diseño reactor'!AV813*'Propiedades físicas'!$I$5+'Diseño reactor'!AW813*'Propiedades físicas'!$I$8+'Diseño reactor'!AX813*'Propiedades físicas'!$I$9+'Diseño reactor'!AY813*'Propiedades físicas'!$I$7+'Diseño reactor'!AZ813*'Propiedades físicas'!$I$6</f>
        <v>1.9503335929377908E-2</v>
      </c>
      <c r="BG813" s="24">
        <f>AU813*'Propiedades físicas'!$O$4+'Diseño reactor'!AV813*'Propiedades físicas'!$O$5+'Diseño reactor'!AW813*'Propiedades físicas'!$O$8+'Diseño reactor'!AX813*'Propiedades físicas'!$O$9+'Diseño reactor'!AY813*'Propiedades físicas'!$O$7+'Diseño reactor'!AZ813*'Propiedades físicas'!$O$6</f>
        <v>0.148996114188505</v>
      </c>
      <c r="BH813" s="54">
        <f t="shared" si="511"/>
        <v>42190.142808365963</v>
      </c>
      <c r="BI813" s="34">
        <f t="shared" si="533"/>
        <v>261.47691890284341</v>
      </c>
      <c r="BJ813" s="27">
        <f t="shared" si="512"/>
        <v>4804.8164978823697</v>
      </c>
      <c r="BK813" s="34">
        <f t="shared" si="513"/>
        <v>550.69152890253395</v>
      </c>
      <c r="BL813" s="27">
        <f t="shared" si="514"/>
        <v>105.03633502910616</v>
      </c>
      <c r="BM813" s="34">
        <f t="shared" si="515"/>
        <v>1.1054421768707483</v>
      </c>
      <c r="BN813" s="45">
        <f t="shared" si="516"/>
        <v>762.50276058544728</v>
      </c>
      <c r="BO813" s="45">
        <f t="shared" si="517"/>
        <v>85.560417642011529</v>
      </c>
      <c r="BP813" s="66">
        <f t="shared" si="518"/>
        <v>6.6955489490210205</v>
      </c>
    </row>
    <row r="814" spans="8:68">
      <c r="H814" s="68">
        <v>809</v>
      </c>
      <c r="I814" s="31">
        <f>('Propiedades físicas'!$C$10*'Diseño reactor'!H814)/1000</f>
        <v>708.07343281425517</v>
      </c>
      <c r="J814" s="31">
        <f t="shared" si="495"/>
        <v>0.64400100168652963</v>
      </c>
      <c r="K814" s="31">
        <f>(I814*1000)/'Propiedades físicas'!$F$10</f>
        <v>4625.2533824488028</v>
      </c>
      <c r="L814" s="31">
        <f t="shared" si="496"/>
        <v>660.75048320697181</v>
      </c>
      <c r="M814" s="31">
        <f t="shared" si="497"/>
        <v>3964.5028992418306</v>
      </c>
      <c r="N814" s="31">
        <f t="shared" si="498"/>
        <v>0.81674967021875378</v>
      </c>
      <c r="O814" s="32">
        <f t="shared" si="499"/>
        <v>4.9004980213125222</v>
      </c>
      <c r="P814" s="33">
        <f t="shared" si="500"/>
        <v>0.52416685102564009</v>
      </c>
      <c r="Q814" s="31">
        <f t="shared" si="501"/>
        <v>4.465557346509307</v>
      </c>
      <c r="R814" s="31">
        <f t="shared" si="502"/>
        <v>0.18777138282722894</v>
      </c>
      <c r="S814" s="31">
        <f t="shared" si="503"/>
        <v>0.43494067480321635</v>
      </c>
      <c r="T814" s="31">
        <f t="shared" si="504"/>
        <v>6.7265017121666631E-2</v>
      </c>
      <c r="U814" s="31">
        <f t="shared" si="505"/>
        <v>3.7546419244218067E-2</v>
      </c>
      <c r="V814" s="47">
        <f t="shared" si="519"/>
        <v>5.1907785247199312E-4</v>
      </c>
      <c r="W814" s="31">
        <f t="shared" si="506"/>
        <v>0.35822826731567559</v>
      </c>
      <c r="X814" s="34">
        <f>(S814*H814*'Propiedades físicas'!$F$5*60*24*365)/(1000000)</f>
        <v>54459.66411315299</v>
      </c>
      <c r="Y814" s="34">
        <f>(U814*H814*'Propiedades físicas'!$F$7*60*24*365)/(1000000)</f>
        <v>1470.2286324920392</v>
      </c>
      <c r="Z814" s="31">
        <f t="shared" si="520"/>
        <v>424.05098247974286</v>
      </c>
      <c r="AA814" s="31">
        <f t="shared" si="536"/>
        <v>3612.6358933260294</v>
      </c>
      <c r="AB814" s="31">
        <f t="shared" si="537"/>
        <v>151.9070487072282</v>
      </c>
      <c r="AC814" s="31">
        <f t="shared" si="538"/>
        <v>351.86700591580205</v>
      </c>
      <c r="AD814" s="31">
        <f t="shared" si="535"/>
        <v>54.417398851428302</v>
      </c>
      <c r="AE814" s="31">
        <f t="shared" si="524"/>
        <v>30.375053168572418</v>
      </c>
      <c r="AF814" s="31">
        <f t="shared" si="525"/>
        <v>4625.2533824488037</v>
      </c>
      <c r="AG814" s="31">
        <f t="shared" si="526"/>
        <v>9.1681676097760595E-2</v>
      </c>
      <c r="AH814" s="31">
        <f t="shared" si="527"/>
        <v>0.78106767232141305</v>
      </c>
      <c r="AI814" s="31">
        <f t="shared" si="527"/>
        <v>3.284296797309777E-2</v>
      </c>
      <c r="AJ814" s="31">
        <f t="shared" si="527"/>
        <v>7.607518482144407E-2</v>
      </c>
      <c r="AK814" s="31">
        <f t="shared" si="508"/>
        <v>1.1765279510507043E-2</v>
      </c>
      <c r="AL814" s="31">
        <f t="shared" si="508"/>
        <v>6.5672192757774035E-3</v>
      </c>
      <c r="AM814" s="31">
        <f t="shared" si="528"/>
        <v>0.99999999999999989</v>
      </c>
      <c r="AN814" s="31">
        <f>(Z814*'Propiedades físicas'!$F$4)/1000</f>
        <v>372.90195297303626</v>
      </c>
      <c r="AO814" s="31">
        <f>(AA814*'Propiedades físicas'!$F$6)/1000</f>
        <v>115.74885402216597</v>
      </c>
      <c r="AP814" s="31">
        <f>(AB814*'Propiedades físicas'!$F$9)/1000</f>
        <v>93.719053699924416</v>
      </c>
      <c r="AQ814" s="31">
        <f>(AC814*'Propiedades físicas'!$F$5)/1000</f>
        <v>103.61427723202624</v>
      </c>
      <c r="AR814" s="31">
        <f>(AD814*'Propiedades físicas'!$F$8)/1000</f>
        <v>19.292056240808353</v>
      </c>
      <c r="AS814" s="31">
        <f>(AE814*'Propiedades físicas'!$F$7)/1000</f>
        <v>2.7972386462938337</v>
      </c>
      <c r="AT814" s="31">
        <f t="shared" si="529"/>
        <v>708.07343281425506</v>
      </c>
      <c r="AU814" s="31">
        <f t="shared" si="530"/>
        <v>0.52664305097697051</v>
      </c>
      <c r="AV814" s="31">
        <f t="shared" si="534"/>
        <v>0.16347012704899735</v>
      </c>
      <c r="AW814" s="31">
        <f t="shared" si="534"/>
        <v>0.13235781679794956</v>
      </c>
      <c r="AX814" s="31">
        <f t="shared" si="534"/>
        <v>0.14633267176853224</v>
      </c>
      <c r="AY814" s="31">
        <f t="shared" si="531"/>
        <v>2.7245841104547034E-2</v>
      </c>
      <c r="AZ814" s="31">
        <f t="shared" si="531"/>
        <v>3.9504923030032925E-3</v>
      </c>
      <c r="BA814" s="31">
        <f t="shared" si="532"/>
        <v>1</v>
      </c>
      <c r="BB814" s="34">
        <f>AU814*'Propiedades físicas'!$C$4+'Diseño reactor'!AV814*'Propiedades físicas'!$C$5+'Diseño reactor'!AW814*'Propiedades físicas'!$C$8+'Diseño reactor'!AX814*'Propiedades físicas'!$C$9+'Diseño reactor'!AY814*'Propiedades físicas'!$C$7+'Diseño reactor'!AZ814*'Propiedades físicas'!$C$6</f>
        <v>876.40410730659619</v>
      </c>
      <c r="BC814" s="45">
        <f>AU814*'Propiedades físicas'!$L$4+'Diseño reactor'!AV814*'Propiedades físicas'!$L$5+'Diseño reactor'!AW814*'Propiedades físicas'!$L$8+AX814*'Propiedades físicas'!$L$9+'Diseño reactor'!AY814*'Propiedades físicas'!$L$7+'Diseño reactor'!AZ814*'Propiedades físicas'!$L$6</f>
        <v>1.997736964032105</v>
      </c>
      <c r="BD814" s="29">
        <f t="shared" si="509"/>
        <v>3.3422282540732917</v>
      </c>
      <c r="BE814" s="58">
        <f t="shared" si="510"/>
        <v>43.325853519699187</v>
      </c>
      <c r="BF814" s="30">
        <f>AU814*'Propiedades físicas'!$I$4+'Diseño reactor'!AV814*'Propiedades físicas'!$I$5+'Diseño reactor'!AW814*'Propiedades físicas'!$I$8+'Diseño reactor'!AX814*'Propiedades físicas'!$I$9+'Diseño reactor'!AY814*'Propiedades físicas'!$I$7+'Diseño reactor'!AZ814*'Propiedades físicas'!$I$6</f>
        <v>1.9504514841886995E-2</v>
      </c>
      <c r="BG814" s="24">
        <f>AU814*'Propiedades físicas'!$O$4+'Diseño reactor'!AV814*'Propiedades físicas'!$O$5+'Diseño reactor'!AW814*'Propiedades físicas'!$O$8+'Diseño reactor'!AX814*'Propiedades físicas'!$O$9+'Diseño reactor'!AY814*'Propiedades físicas'!$O$7+'Diseño reactor'!AZ814*'Propiedades físicas'!$O$6</f>
        <v>0.14900356856264851</v>
      </c>
      <c r="BH814" s="54">
        <f t="shared" si="511"/>
        <v>42187.467117082168</v>
      </c>
      <c r="BI814" s="34">
        <f t="shared" si="533"/>
        <v>261.50306761792541</v>
      </c>
      <c r="BJ814" s="27">
        <f t="shared" si="512"/>
        <v>4804.7735033752206</v>
      </c>
      <c r="BK814" s="34">
        <f t="shared" si="513"/>
        <v>550.71415241397426</v>
      </c>
      <c r="BL814" s="27">
        <f t="shared" si="514"/>
        <v>105.0371580443946</v>
      </c>
      <c r="BM814" s="34">
        <f t="shared" si="515"/>
        <v>1.1054421768707483</v>
      </c>
      <c r="BN814" s="45">
        <f t="shared" si="516"/>
        <v>763.60859429875779</v>
      </c>
      <c r="BO814" s="45">
        <f t="shared" si="517"/>
        <v>85.595362592495803</v>
      </c>
      <c r="BP814" s="66">
        <f t="shared" si="518"/>
        <v>6.6955290167528414</v>
      </c>
    </row>
    <row r="815" spans="8:68">
      <c r="H815" s="68">
        <v>810</v>
      </c>
      <c r="I815" s="31">
        <f>('Propiedades físicas'!$C$10*'Diseño reactor'!H815)/1000</f>
        <v>708.94867809585492</v>
      </c>
      <c r="J815" s="31">
        <f t="shared" si="495"/>
        <v>0.64320593872148468</v>
      </c>
      <c r="K815" s="31">
        <f>(I815*1000)/'Propiedades físicas'!$F$10</f>
        <v>4630.9706301403339</v>
      </c>
      <c r="L815" s="31">
        <f t="shared" si="496"/>
        <v>661.56723287719058</v>
      </c>
      <c r="M815" s="31">
        <f t="shared" si="497"/>
        <v>3969.4033972631432</v>
      </c>
      <c r="N815" s="31">
        <f t="shared" si="498"/>
        <v>0.81674967021875378</v>
      </c>
      <c r="O815" s="32">
        <f t="shared" si="499"/>
        <v>4.9004980213125222</v>
      </c>
      <c r="P815" s="33">
        <f t="shared" si="500"/>
        <v>0.52439877011551794</v>
      </c>
      <c r="Q815" s="31">
        <f t="shared" si="501"/>
        <v>4.4660445737235603</v>
      </c>
      <c r="R815" s="31">
        <f t="shared" si="502"/>
        <v>0.18770555783051648</v>
      </c>
      <c r="S815" s="31">
        <f t="shared" si="503"/>
        <v>0.43445344758896376</v>
      </c>
      <c r="T815" s="31">
        <f t="shared" si="504"/>
        <v>6.718813705971112E-2</v>
      </c>
      <c r="U815" s="31">
        <f t="shared" si="505"/>
        <v>3.745720521300832E-2</v>
      </c>
      <c r="V815" s="47">
        <f t="shared" si="519"/>
        <v>5.1930751992022167E-4</v>
      </c>
      <c r="W815" s="31">
        <f t="shared" si="506"/>
        <v>0.35794431361684448</v>
      </c>
      <c r="X815" s="34">
        <f>(S815*H815*'Propiedades físicas'!$F$5*60*24*365)/(1000000)</f>
        <v>54465.899413336607</v>
      </c>
      <c r="Y815" s="34">
        <f>(U815*H815*'Propiedades físicas'!$F$7*60*24*365)/(1000000)</f>
        <v>1468.5482453726795</v>
      </c>
      <c r="Z815" s="31">
        <f t="shared" si="520"/>
        <v>424.76300379356951</v>
      </c>
      <c r="AA815" s="31">
        <f t="shared" si="536"/>
        <v>3617.4961047160837</v>
      </c>
      <c r="AB815" s="31">
        <f t="shared" si="537"/>
        <v>152.04150184271836</v>
      </c>
      <c r="AC815" s="31">
        <f t="shared" si="538"/>
        <v>351.90729254706065</v>
      </c>
      <c r="AD815" s="31">
        <f t="shared" si="535"/>
        <v>54.422391018366007</v>
      </c>
      <c r="AE815" s="31">
        <f t="shared" si="524"/>
        <v>30.340336222536738</v>
      </c>
      <c r="AF815" s="31">
        <f t="shared" si="525"/>
        <v>4630.9706301403357</v>
      </c>
      <c r="AG815" s="31">
        <f t="shared" si="526"/>
        <v>9.1722240911879332E-2</v>
      </c>
      <c r="AH815" s="31">
        <f t="shared" si="527"/>
        <v>0.78115289291015433</v>
      </c>
      <c r="AI815" s="31">
        <f t="shared" si="527"/>
        <v>3.2831454566601505E-2</v>
      </c>
      <c r="AJ815" s="31">
        <f t="shared" si="527"/>
        <v>7.598996423270267E-2</v>
      </c>
      <c r="AK815" s="31">
        <f t="shared" si="508"/>
        <v>1.1751832469884786E-2</v>
      </c>
      <c r="AL815" s="31">
        <f t="shared" si="508"/>
        <v>6.5516149087771931E-3</v>
      </c>
      <c r="AM815" s="31">
        <f t="shared" si="528"/>
        <v>0.99999999999999978</v>
      </c>
      <c r="AN815" s="31">
        <f>(Z815*'Propiedades físicas'!$F$4)/1000</f>
        <v>373.52809027598914</v>
      </c>
      <c r="AO815" s="31">
        <f>(AA815*'Propiedades físicas'!$F$6)/1000</f>
        <v>115.90457519510332</v>
      </c>
      <c r="AP815" s="31">
        <f>(AB815*'Propiedades físicas'!$F$9)/1000</f>
        <v>93.802004561865076</v>
      </c>
      <c r="AQ815" s="31">
        <f>(AC815*'Propiedades físicas'!$F$5)/1000</f>
        <v>103.62614043633296</v>
      </c>
      <c r="AR815" s="31">
        <f>(AD815*'Propiedades físicas'!$F$8)/1000</f>
        <v>19.293826063831112</v>
      </c>
      <c r="AS815" s="31">
        <f>(AE815*'Propiedades físicas'!$F$7)/1000</f>
        <v>2.7940415627334083</v>
      </c>
      <c r="AT815" s="31">
        <f t="shared" si="529"/>
        <v>708.94867809585503</v>
      </c>
      <c r="AU815" s="31">
        <f t="shared" si="530"/>
        <v>0.52687606566844525</v>
      </c>
      <c r="AV815" s="31">
        <f t="shared" si="534"/>
        <v>0.16348796291772219</v>
      </c>
      <c r="AW815" s="31">
        <f t="shared" si="534"/>
        <v>0.13231141753984957</v>
      </c>
      <c r="AX815" s="31">
        <f t="shared" si="534"/>
        <v>0.14616874766542967</v>
      </c>
      <c r="AY815" s="31">
        <f t="shared" si="531"/>
        <v>2.7214700668674419E-2</v>
      </c>
      <c r="AZ815" s="31">
        <f t="shared" si="531"/>
        <v>3.9411055398789153E-3</v>
      </c>
      <c r="BA815" s="31">
        <f t="shared" si="532"/>
        <v>0.99999999999999989</v>
      </c>
      <c r="BB815" s="34">
        <f>AU815*'Propiedades físicas'!$C$4+'Diseño reactor'!AV815*'Propiedades físicas'!$C$5+'Diseño reactor'!AW815*'Propiedades físicas'!$C$8+'Diseño reactor'!AX815*'Propiedades físicas'!$C$9+'Diseño reactor'!AY815*'Propiedades físicas'!$C$7+'Diseño reactor'!AZ815*'Propiedades físicas'!$C$6</f>
        <v>876.40150605430836</v>
      </c>
      <c r="BC815" s="45">
        <f>AU815*'Propiedades físicas'!$L$4+'Diseño reactor'!AV815*'Propiedades físicas'!$L$5+'Diseño reactor'!AW815*'Propiedades físicas'!$L$8+AX815*'Propiedades físicas'!$L$9+'Diseño reactor'!AY815*'Propiedades físicas'!$L$7+'Diseño reactor'!AZ815*'Propiedades físicas'!$L$6</f>
        <v>1.9979156234600211</v>
      </c>
      <c r="BD815" s="29">
        <f t="shared" si="509"/>
        <v>3.3392902754093168</v>
      </c>
      <c r="BE815" s="58">
        <f t="shared" si="510"/>
        <v>43.32254005510169</v>
      </c>
      <c r="BF815" s="30">
        <f>AU815*'Propiedades físicas'!$I$4+'Diseño reactor'!AV815*'Propiedades físicas'!$I$5+'Diseño reactor'!AW815*'Propiedades físicas'!$I$8+'Diseño reactor'!AX815*'Propiedades físicas'!$I$9+'Diseño reactor'!AY815*'Propiedades físicas'!$I$7+'Diseño reactor'!AZ815*'Propiedades físicas'!$I$6</f>
        <v>1.9505690343612343E-2</v>
      </c>
      <c r="BG815" s="24">
        <f>AU815*'Propiedades físicas'!$O$4+'Diseño reactor'!AV815*'Propiedades físicas'!$O$5+'Diseño reactor'!AW815*'Propiedades físicas'!$O$8+'Diseño reactor'!AX815*'Propiedades físicas'!$O$9+'Diseño reactor'!AY815*'Propiedades físicas'!$O$7+'Diseño reactor'!AZ815*'Propiedades físicas'!$O$6</f>
        <v>0.14901101293187707</v>
      </c>
      <c r="BH815" s="54">
        <f t="shared" si="511"/>
        <v>42184.799499256915</v>
      </c>
      <c r="BI815" s="34">
        <f t="shared" si="533"/>
        <v>261.52914953804452</v>
      </c>
      <c r="BJ815" s="27">
        <f t="shared" si="512"/>
        <v>4804.7306843383976</v>
      </c>
      <c r="BK815" s="34">
        <f t="shared" si="513"/>
        <v>550.73675856779664</v>
      </c>
      <c r="BL815" s="27">
        <f t="shared" si="514"/>
        <v>105.03798037357672</v>
      </c>
      <c r="BM815" s="34">
        <f t="shared" si="515"/>
        <v>1.1054421768707483</v>
      </c>
      <c r="BN815" s="45">
        <f t="shared" si="516"/>
        <v>764.71462130827376</v>
      </c>
      <c r="BO815" s="45">
        <f t="shared" si="517"/>
        <v>85.630252171647811</v>
      </c>
      <c r="BP815" s="66">
        <f t="shared" si="518"/>
        <v>6.6955091437741219</v>
      </c>
    </row>
    <row r="816" spans="8:68">
      <c r="H816" s="68">
        <v>811</v>
      </c>
      <c r="I816" s="31">
        <f>('Propiedades físicas'!$C$10*'Diseño reactor'!H816)/1000</f>
        <v>709.82392337745478</v>
      </c>
      <c r="J816" s="31">
        <f t="shared" si="495"/>
        <v>0.64241283645425717</v>
      </c>
      <c r="K816" s="31">
        <f>(I816*1000)/'Propiedades físicas'!$F$10</f>
        <v>4636.6878778318651</v>
      </c>
      <c r="L816" s="31">
        <f t="shared" si="496"/>
        <v>662.38398254740923</v>
      </c>
      <c r="M816" s="31">
        <f t="shared" si="497"/>
        <v>3974.3038952844554</v>
      </c>
      <c r="N816" s="31">
        <f t="shared" si="498"/>
        <v>0.81674967021875367</v>
      </c>
      <c r="O816" s="32">
        <f t="shared" si="499"/>
        <v>4.9004980213125222</v>
      </c>
      <c r="P816" s="33">
        <f t="shared" si="500"/>
        <v>0.52463032183000624</v>
      </c>
      <c r="Q816" s="31">
        <f t="shared" si="501"/>
        <v>4.4665307566442793</v>
      </c>
      <c r="R816" s="31">
        <f t="shared" si="502"/>
        <v>0.18763970570923333</v>
      </c>
      <c r="S816" s="31">
        <f t="shared" si="503"/>
        <v>0.43396726466824298</v>
      </c>
      <c r="T816" s="31">
        <f t="shared" si="504"/>
        <v>6.7111369079532926E-2</v>
      </c>
      <c r="U816" s="31">
        <f t="shared" si="505"/>
        <v>3.7368273599981273E-2</v>
      </c>
      <c r="V816" s="47">
        <f t="shared" si="519"/>
        <v>5.1953682355981206E-4</v>
      </c>
      <c r="W816" s="31">
        <f t="shared" si="506"/>
        <v>0.35766080971971242</v>
      </c>
      <c r="X816" s="34">
        <f>(S816*H816*'Propiedades físicas'!$F$5*60*24*365)/(1000000)</f>
        <v>54472.114974896969</v>
      </c>
      <c r="Y816" s="34">
        <f>(U816*H816*'Propiedades físicas'!$F$7*60*24*365)/(1000000)</f>
        <v>1466.8703080533085</v>
      </c>
      <c r="Z816" s="31">
        <f t="shared" si="520"/>
        <v>425.47519100413507</v>
      </c>
      <c r="AA816" s="31">
        <f t="shared" si="536"/>
        <v>3622.3564436385104</v>
      </c>
      <c r="AB816" s="31">
        <f t="shared" si="537"/>
        <v>152.17580133018822</v>
      </c>
      <c r="AC816" s="31">
        <f t="shared" si="538"/>
        <v>351.94745164594508</v>
      </c>
      <c r="AD816" s="31">
        <f t="shared" si="535"/>
        <v>54.427320323501206</v>
      </c>
      <c r="AE816" s="31">
        <f t="shared" si="524"/>
        <v>30.305669889584813</v>
      </c>
      <c r="AF816" s="31">
        <f t="shared" si="525"/>
        <v>4636.6878778318651</v>
      </c>
      <c r="AG816" s="31">
        <f t="shared" si="526"/>
        <v>9.1762741468612519E-2</v>
      </c>
      <c r="AH816" s="31">
        <f t="shared" si="527"/>
        <v>0.78123793084220705</v>
      </c>
      <c r="AI816" s="31">
        <f t="shared" si="527"/>
        <v>3.2819936415764583E-2</v>
      </c>
      <c r="AJ816" s="31">
        <f t="shared" si="527"/>
        <v>7.590492630065003E-2</v>
      </c>
      <c r="AK816" s="31">
        <f t="shared" si="508"/>
        <v>1.1738405033411836E-2</v>
      </c>
      <c r="AL816" s="31">
        <f t="shared" si="508"/>
        <v>6.536059939353924E-3</v>
      </c>
      <c r="AM816" s="31">
        <f t="shared" si="528"/>
        <v>0.99999999999999989</v>
      </c>
      <c r="AN816" s="31">
        <f>(Z816*'Propiedades físicas'!$F$4)/1000</f>
        <v>374.15437346521634</v>
      </c>
      <c r="AO816" s="31">
        <f>(AA816*'Propiedades físicas'!$F$6)/1000</f>
        <v>116.06030045417786</v>
      </c>
      <c r="AP816" s="31">
        <f>(AB816*'Propiedades físicas'!$F$9)/1000</f>
        <v>93.884860630659617</v>
      </c>
      <c r="AQ816" s="31">
        <f>(AC816*'Propiedades físicas'!$F$5)/1000</f>
        <v>103.63796608618146</v>
      </c>
      <c r="AR816" s="31">
        <f>(AD816*'Propiedades físicas'!$F$8)/1000</f>
        <v>19.295573601087639</v>
      </c>
      <c r="AS816" s="31">
        <f>(AE816*'Propiedades físicas'!$F$7)/1000</f>
        <v>2.7908491401318658</v>
      </c>
      <c r="AT816" s="31">
        <f t="shared" si="529"/>
        <v>709.82392337745478</v>
      </c>
      <c r="AU816" s="31">
        <f t="shared" si="530"/>
        <v>0.52710871124902425</v>
      </c>
      <c r="AV816" s="31">
        <f t="shared" si="534"/>
        <v>0.16350576055811777</v>
      </c>
      <c r="AW816" s="31">
        <f t="shared" si="534"/>
        <v>0.13226499916196197</v>
      </c>
      <c r="AX816" s="31">
        <f t="shared" si="534"/>
        <v>0.146005174907399</v>
      </c>
      <c r="AY816" s="31">
        <f t="shared" si="531"/>
        <v>2.7183605631768849E-2</v>
      </c>
      <c r="AZ816" s="31">
        <f t="shared" si="531"/>
        <v>3.9317484917281501E-3</v>
      </c>
      <c r="BA816" s="31">
        <f t="shared" si="532"/>
        <v>1</v>
      </c>
      <c r="BB816" s="34">
        <f>AU816*'Propiedades físicas'!$C$4+'Diseño reactor'!AV816*'Propiedades físicas'!$C$5+'Diseño reactor'!AW816*'Propiedades físicas'!$C$8+'Diseño reactor'!AX816*'Propiedades físicas'!$C$9+'Diseño reactor'!AY816*'Propiedades físicas'!$C$7+'Diseño reactor'!AZ816*'Propiedades físicas'!$C$6</f>
        <v>876.39891253334906</v>
      </c>
      <c r="BC816" s="45">
        <f>AU816*'Propiedades físicas'!$L$4+'Diseño reactor'!AV816*'Propiedades físicas'!$L$5+'Diseño reactor'!AW816*'Propiedades físicas'!$L$8+AX816*'Propiedades físicas'!$L$9+'Diseño reactor'!AY816*'Propiedades físicas'!$L$7+'Diseño reactor'!AZ816*'Propiedades físicas'!$L$6</f>
        <v>1.9980939869049259</v>
      </c>
      <c r="BD816" s="29">
        <f t="shared" si="509"/>
        <v>3.3363574671419638</v>
      </c>
      <c r="BE816" s="58">
        <f t="shared" si="510"/>
        <v>43.319232733310855</v>
      </c>
      <c r="BF816" s="30">
        <f>AU816*'Propiedades físicas'!$I$4+'Diseño reactor'!AV816*'Propiedades físicas'!$I$5+'Diseño reactor'!AW816*'Propiedades físicas'!$I$8+'Diseño reactor'!AX816*'Propiedades físicas'!$I$9+'Diseño reactor'!AY816*'Propiedades físicas'!$I$7+'Diseño reactor'!AZ816*'Propiedades físicas'!$I$6</f>
        <v>1.9506862446994955E-2</v>
      </c>
      <c r="BG816" s="24">
        <f>AU816*'Propiedades físicas'!$O$4+'Diseño reactor'!AV816*'Propiedades físicas'!$O$5+'Diseño reactor'!AW816*'Propiedades físicas'!$O$8+'Diseño reactor'!AX816*'Propiedades físicas'!$O$9+'Diseño reactor'!AY816*'Propiedades físicas'!$O$7+'Diseño reactor'!AZ816*'Propiedades físicas'!$O$6</f>
        <v>0.14901844731307856</v>
      </c>
      <c r="BH816" s="54">
        <f t="shared" si="511"/>
        <v>42182.139923718278</v>
      </c>
      <c r="BI816" s="34">
        <f t="shared" si="533"/>
        <v>261.5551648906582</v>
      </c>
      <c r="BJ816" s="27">
        <f t="shared" si="512"/>
        <v>4804.688040033162</v>
      </c>
      <c r="BK816" s="34">
        <f t="shared" si="513"/>
        <v>550.75934734573877</v>
      </c>
      <c r="BL816" s="27">
        <f t="shared" si="514"/>
        <v>105.03880201611959</v>
      </c>
      <c r="BM816" s="34">
        <f t="shared" si="515"/>
        <v>1.1054421768707483</v>
      </c>
      <c r="BN816" s="45">
        <f t="shared" si="516"/>
        <v>765.8208411335105</v>
      </c>
      <c r="BO816" s="45">
        <f t="shared" si="517"/>
        <v>85.665086510952435</v>
      </c>
      <c r="BP816" s="66">
        <f t="shared" si="518"/>
        <v>6.6954893298610036</v>
      </c>
    </row>
    <row r="817" spans="8:68">
      <c r="H817" s="68">
        <v>812</v>
      </c>
      <c r="I817" s="31">
        <f>('Propiedades físicas'!$C$10*'Diseño reactor'!H817)/1000</f>
        <v>710.69916865905452</v>
      </c>
      <c r="J817" s="31">
        <f t="shared" si="495"/>
        <v>0.64162168764088989</v>
      </c>
      <c r="K817" s="31">
        <f>(I817*1000)/'Propiedades físicas'!$F$10</f>
        <v>4642.4051255233971</v>
      </c>
      <c r="L817" s="31">
        <f t="shared" si="496"/>
        <v>663.20073221762811</v>
      </c>
      <c r="M817" s="31">
        <f t="shared" si="497"/>
        <v>3979.2043933057689</v>
      </c>
      <c r="N817" s="31">
        <f t="shared" si="498"/>
        <v>0.81674967021875389</v>
      </c>
      <c r="O817" s="32">
        <f t="shared" si="499"/>
        <v>4.9004980213125231</v>
      </c>
      <c r="P817" s="33">
        <f t="shared" si="500"/>
        <v>0.52486150704133527</v>
      </c>
      <c r="Q817" s="31">
        <f t="shared" si="501"/>
        <v>4.4670158985086976</v>
      </c>
      <c r="R817" s="31">
        <f t="shared" si="502"/>
        <v>0.18757382683949494</v>
      </c>
      <c r="S817" s="31">
        <f t="shared" si="503"/>
        <v>0.43348212280382559</v>
      </c>
      <c r="T817" s="31">
        <f t="shared" si="504"/>
        <v>6.7034713049440559E-2</v>
      </c>
      <c r="U817" s="31">
        <f t="shared" si="505"/>
        <v>3.727962328848318E-2</v>
      </c>
      <c r="V817" s="47">
        <f t="shared" si="519"/>
        <v>5.1976576425452614E-4</v>
      </c>
      <c r="W817" s="31">
        <f t="shared" si="506"/>
        <v>0.35737775455635129</v>
      </c>
      <c r="X817" s="34">
        <f>(S817*H817*'Propiedades físicas'!$F$5*60*24*365)/(1000000)</f>
        <v>54478.310875878771</v>
      </c>
      <c r="Y817" s="34">
        <f>(U817*H817*'Propiedades físicas'!$F$7*60*24*365)/(1000000)</f>
        <v>1465.1948176555118</v>
      </c>
      <c r="Z817" s="31">
        <f t="shared" si="520"/>
        <v>426.18754371756427</v>
      </c>
      <c r="AA817" s="31">
        <f t="shared" si="536"/>
        <v>3627.2169095890627</v>
      </c>
      <c r="AB817" s="31">
        <f t="shared" si="537"/>
        <v>152.30994739366989</v>
      </c>
      <c r="AC817" s="31">
        <f t="shared" si="538"/>
        <v>351.98748371670638</v>
      </c>
      <c r="AD817" s="31">
        <f t="shared" si="535"/>
        <v>54.432186996145731</v>
      </c>
      <c r="AE817" s="31">
        <f t="shared" si="524"/>
        <v>30.271054110248343</v>
      </c>
      <c r="AF817" s="31">
        <f t="shared" si="525"/>
        <v>4642.4051255233981</v>
      </c>
      <c r="AG817" s="31">
        <f t="shared" si="526"/>
        <v>9.1803177920521242E-2</v>
      </c>
      <c r="AH817" s="31">
        <f t="shared" si="527"/>
        <v>0.7813227866837924</v>
      </c>
      <c r="AI817" s="31">
        <f t="shared" si="527"/>
        <v>3.2808413586373084E-2</v>
      </c>
      <c r="AJ817" s="31">
        <f t="shared" si="527"/>
        <v>7.582007045906454E-2</v>
      </c>
      <c r="AK817" s="31">
        <f t="shared" si="508"/>
        <v>1.17249971780541E-2</v>
      </c>
      <c r="AL817" s="31">
        <f t="shared" si="508"/>
        <v>6.520554172194418E-3</v>
      </c>
      <c r="AM817" s="31">
        <f t="shared" si="528"/>
        <v>0.99999999999999989</v>
      </c>
      <c r="AN817" s="31">
        <f>(Z817*'Propiedades físicas'!$F$4)/1000</f>
        <v>374.78080219435168</v>
      </c>
      <c r="AO817" s="31">
        <f>(AA817*'Propiedades físicas'!$F$6)/1000</f>
        <v>116.21602978323357</v>
      </c>
      <c r="AP817" s="31">
        <f>(AB817*'Propiedades físicas'!$F$9)/1000</f>
        <v>93.967622044524632</v>
      </c>
      <c r="AQ817" s="31">
        <f>(AC817*'Propiedades físicas'!$F$5)/1000</f>
        <v>103.64975433005854</v>
      </c>
      <c r="AR817" s="31">
        <f>(AD817*'Propiedades físicas'!$F$8)/1000</f>
        <v>19.297298933873577</v>
      </c>
      <c r="AS817" s="31">
        <f>(AE817*'Propiedades físicas'!$F$7)/1000</f>
        <v>2.7876613730127699</v>
      </c>
      <c r="AT817" s="31">
        <f t="shared" si="529"/>
        <v>710.69916865905464</v>
      </c>
      <c r="AU817" s="31">
        <f t="shared" si="530"/>
        <v>0.52734098859505796</v>
      </c>
      <c r="AV817" s="31">
        <f t="shared" si="534"/>
        <v>0.16352352008868912</v>
      </c>
      <c r="AW817" s="31">
        <f t="shared" si="534"/>
        <v>0.13221856192940609</v>
      </c>
      <c r="AX817" s="31">
        <f t="shared" si="534"/>
        <v>0.14584195240529776</v>
      </c>
      <c r="AY817" s="31">
        <f t="shared" si="531"/>
        <v>2.7152555940488394E-2</v>
      </c>
      <c r="AZ817" s="31">
        <f t="shared" si="531"/>
        <v>3.922421041060907E-3</v>
      </c>
      <c r="BA817" s="31">
        <f t="shared" si="532"/>
        <v>1.0000000000000002</v>
      </c>
      <c r="BB817" s="34">
        <f>AU817*'Propiedades físicas'!$C$4+'Diseño reactor'!AV817*'Propiedades físicas'!$C$5+'Diseño reactor'!AW817*'Propiedades físicas'!$C$8+'Diseño reactor'!AX817*'Propiedades físicas'!$C$9+'Diseño reactor'!AY817*'Propiedades físicas'!$C$7+'Diseño reactor'!AZ817*'Propiedades físicas'!$C$6</f>
        <v>876.39632671455161</v>
      </c>
      <c r="BC817" s="45">
        <f>AU817*'Propiedades físicas'!$L$4+'Diseño reactor'!AV817*'Propiedades físicas'!$L$5+'Diseño reactor'!AW817*'Propiedades físicas'!$L$8+AX817*'Propiedades físicas'!$L$9+'Diseño reactor'!AY817*'Propiedades físicas'!$L$7+'Diseño reactor'!AZ817*'Propiedades físicas'!$L$6</f>
        <v>1.9982720550850057</v>
      </c>
      <c r="BD817" s="29">
        <f t="shared" si="509"/>
        <v>3.3334298156418982</v>
      </c>
      <c r="BE817" s="58">
        <f t="shared" si="510"/>
        <v>43.315931536979548</v>
      </c>
      <c r="BF817" s="30">
        <f>AU817*'Propiedades físicas'!$I$4+'Diseño reactor'!AV817*'Propiedades físicas'!$I$5+'Diseño reactor'!AW817*'Propiedades físicas'!$I$8+'Diseño reactor'!AX817*'Propiedades físicas'!$I$9+'Diseño reactor'!AY817*'Propiedades físicas'!$I$7+'Diseño reactor'!AZ817*'Propiedades físicas'!$I$6</f>
        <v>1.9508031164420597E-2</v>
      </c>
      <c r="BG817" s="24">
        <f>AU817*'Propiedades físicas'!$O$4+'Diseño reactor'!AV817*'Propiedades físicas'!$O$5+'Diseño reactor'!AW817*'Propiedades físicas'!$O$8+'Diseño reactor'!AX817*'Propiedades físicas'!$O$9+'Diseño reactor'!AY817*'Propiedades físicas'!$O$7+'Diseño reactor'!AZ817*'Propiedades físicas'!$O$6</f>
        <v>0.14902587172311749</v>
      </c>
      <c r="BH817" s="54">
        <f t="shared" si="511"/>
        <v>42179.488359442963</v>
      </c>
      <c r="BI817" s="34">
        <f t="shared" si="533"/>
        <v>261.58111390226469</v>
      </c>
      <c r="BJ817" s="27">
        <f t="shared" si="512"/>
        <v>4804.6455697244219</v>
      </c>
      <c r="BK817" s="34">
        <f t="shared" si="513"/>
        <v>550.78191872984337</v>
      </c>
      <c r="BL817" s="27">
        <f t="shared" si="514"/>
        <v>105.03962297150139</v>
      </c>
      <c r="BM817" s="34">
        <f t="shared" si="515"/>
        <v>1.1054421768707483</v>
      </c>
      <c r="BN817" s="45">
        <f t="shared" si="516"/>
        <v>766.92725329556265</v>
      </c>
      <c r="BO817" s="45">
        <f t="shared" si="517"/>
        <v>85.699865741478632</v>
      </c>
      <c r="BP817" s="66">
        <f t="shared" si="518"/>
        <v>6.6954695747906587</v>
      </c>
    </row>
    <row r="818" spans="8:68">
      <c r="H818" s="68">
        <v>813</v>
      </c>
      <c r="I818" s="31">
        <f>('Propiedades físicas'!$C$10*'Diseño reactor'!H818)/1000</f>
        <v>711.57441394065438</v>
      </c>
      <c r="J818" s="31">
        <f t="shared" si="495"/>
        <v>0.64083248507306589</v>
      </c>
      <c r="K818" s="31">
        <f>(I818*1000)/'Propiedades físicas'!$F$10</f>
        <v>4648.1223732149283</v>
      </c>
      <c r="L818" s="31">
        <f t="shared" si="496"/>
        <v>664.01748188784688</v>
      </c>
      <c r="M818" s="31">
        <f t="shared" si="497"/>
        <v>3984.1048913270811</v>
      </c>
      <c r="N818" s="31">
        <f t="shared" si="498"/>
        <v>0.81674967021875389</v>
      </c>
      <c r="O818" s="32">
        <f t="shared" si="499"/>
        <v>4.9004980213125231</v>
      </c>
      <c r="P818" s="33">
        <f t="shared" si="500"/>
        <v>0.52509232661897598</v>
      </c>
      <c r="Q818" s="31">
        <f t="shared" si="501"/>
        <v>4.4675000025410556</v>
      </c>
      <c r="R818" s="31">
        <f t="shared" si="502"/>
        <v>0.18750792159524157</v>
      </c>
      <c r="S818" s="31">
        <f t="shared" si="503"/>
        <v>0.43299801877146876</v>
      </c>
      <c r="T818" s="31">
        <f t="shared" si="504"/>
        <v>6.6958168837382259E-2</v>
      </c>
      <c r="U818" s="31">
        <f t="shared" si="505"/>
        <v>3.7191253167154187E-2</v>
      </c>
      <c r="V818" s="47">
        <f t="shared" si="519"/>
        <v>5.1999434286539371E-4</v>
      </c>
      <c r="W818" s="31">
        <f t="shared" si="506"/>
        <v>0.35709514706221068</v>
      </c>
      <c r="X818" s="34">
        <f>(S818*H818*'Propiedades físicas'!$F$5*60*24*365)/(1000000)</f>
        <v>54484.487193956506</v>
      </c>
      <c r="Y818" s="34">
        <f>(U818*H818*'Propiedades físicas'!$F$7*60*24*365)/(1000000)</f>
        <v>1463.5217712930012</v>
      </c>
      <c r="Z818" s="31">
        <f t="shared" si="520"/>
        <v>426.90006154122744</v>
      </c>
      <c r="AA818" s="31">
        <f t="shared" si="536"/>
        <v>3632.0775020658784</v>
      </c>
      <c r="AB818" s="31">
        <f t="shared" si="537"/>
        <v>152.4439402569314</v>
      </c>
      <c r="AC818" s="31">
        <f t="shared" si="538"/>
        <v>352.02738926120412</v>
      </c>
      <c r="AD818" s="31">
        <f t="shared" si="535"/>
        <v>54.436991264791779</v>
      </c>
      <c r="AE818" s="31">
        <f t="shared" si="524"/>
        <v>30.236488824896355</v>
      </c>
      <c r="AF818" s="31">
        <f t="shared" si="525"/>
        <v>4648.1223732149292</v>
      </c>
      <c r="AG818" s="31">
        <f t="shared" si="526"/>
        <v>9.1843550419684186E-2</v>
      </c>
      <c r="AH818" s="31">
        <f t="shared" si="527"/>
        <v>0.78140746099886105</v>
      </c>
      <c r="AI818" s="31">
        <f t="shared" si="527"/>
        <v>3.2796886143832686E-2</v>
      </c>
      <c r="AJ818" s="31">
        <f t="shared" si="527"/>
        <v>7.5735396143996131E-2</v>
      </c>
      <c r="AK818" s="31">
        <f t="shared" si="508"/>
        <v>1.1711608880714512E-2</v>
      </c>
      <c r="AL818" s="31">
        <f t="shared" si="508"/>
        <v>6.5050974129114694E-3</v>
      </c>
      <c r="AM818" s="31">
        <f t="shared" si="528"/>
        <v>1</v>
      </c>
      <c r="AN818" s="31">
        <f>(Z818*'Propiedades físicas'!$F$4)/1000</f>
        <v>375.4073761181246</v>
      </c>
      <c r="AO818" s="31">
        <f>(AA818*'Propiedades físicas'!$F$6)/1000</f>
        <v>116.37176316619073</v>
      </c>
      <c r="AP818" s="31">
        <f>(AB818*'Propiedades físicas'!$F$9)/1000</f>
        <v>94.050288941513813</v>
      </c>
      <c r="AQ818" s="31">
        <f>(AC818*'Propiedades físicas'!$F$5)/1000</f>
        <v>103.66150531574679</v>
      </c>
      <c r="AR818" s="31">
        <f>(AD818*'Propiedades físicas'!$F$8)/1000</f>
        <v>19.299002143193974</v>
      </c>
      <c r="AS818" s="31">
        <f>(AE818*'Propiedades físicas'!$F$7)/1000</f>
        <v>2.7844782558847054</v>
      </c>
      <c r="AT818" s="31">
        <f t="shared" si="529"/>
        <v>711.57441394065461</v>
      </c>
      <c r="AU818" s="31">
        <f t="shared" si="530"/>
        <v>0.52757289858012468</v>
      </c>
      <c r="AV818" s="31">
        <f t="shared" si="534"/>
        <v>0.16354124162746547</v>
      </c>
      <c r="AW818" s="31">
        <f t="shared" si="534"/>
        <v>0.13217210610576791</v>
      </c>
      <c r="AX818" s="31">
        <f t="shared" si="534"/>
        <v>0.14567907907435268</v>
      </c>
      <c r="AY818" s="31">
        <f t="shared" si="531"/>
        <v>2.7121551541345209E-2</v>
      </c>
      <c r="AZ818" s="31">
        <f t="shared" si="531"/>
        <v>3.913123070944104E-3</v>
      </c>
      <c r="BA818" s="31">
        <f t="shared" si="532"/>
        <v>1.0000000000000002</v>
      </c>
      <c r="BB818" s="34">
        <f>AU818*'Propiedades físicas'!$C$4+'Diseño reactor'!AV818*'Propiedades físicas'!$C$5+'Diseño reactor'!AW818*'Propiedades físicas'!$C$8+'Diseño reactor'!AX818*'Propiedades físicas'!$C$9+'Diseño reactor'!AY818*'Propiedades físicas'!$C$7+'Diseño reactor'!AZ818*'Propiedades físicas'!$C$6</f>
        <v>876.3937485688806</v>
      </c>
      <c r="BC818" s="45">
        <f>AU818*'Propiedades físicas'!$L$4+'Diseño reactor'!AV818*'Propiedades físicas'!$L$5+'Diseño reactor'!AW818*'Propiedades físicas'!$L$8+AX818*'Propiedades físicas'!$L$9+'Diseño reactor'!AY818*'Propiedades físicas'!$L$7+'Diseño reactor'!AZ818*'Propiedades físicas'!$L$6</f>
        <v>1.998449828716172</v>
      </c>
      <c r="BD818" s="29">
        <f t="shared" si="509"/>
        <v>3.3305073073275433</v>
      </c>
      <c r="BE818" s="58">
        <f t="shared" si="510"/>
        <v>43.312636448827107</v>
      </c>
      <c r="BF818" s="30">
        <f>AU818*'Propiedades físicas'!$I$4+'Diseño reactor'!AV818*'Propiedades físicas'!$I$5+'Diseño reactor'!AW818*'Propiedades físicas'!$I$8+'Diseño reactor'!AX818*'Propiedades físicas'!$I$9+'Diseño reactor'!AY818*'Propiedades físicas'!$I$7+'Diseño reactor'!AZ818*'Propiedades físicas'!$I$6</f>
        <v>1.9509196508220094E-2</v>
      </c>
      <c r="BG818" s="24">
        <f>AU818*'Propiedades físicas'!$O$4+'Diseño reactor'!AV818*'Propiedades físicas'!$O$5+'Diseño reactor'!AW818*'Propiedades físicas'!$O$8+'Diseño reactor'!AX818*'Propiedades físicas'!$O$9+'Diseño reactor'!AY818*'Propiedades físicas'!$O$7+'Diseño reactor'!AZ818*'Propiedades físicas'!$O$6</f>
        <v>0.1490332861788346</v>
      </c>
      <c r="BH818" s="54">
        <f t="shared" si="511"/>
        <v>42176.844775555313</v>
      </c>
      <c r="BI818" s="34">
        <f t="shared" si="533"/>
        <v>261.60699679840786</v>
      </c>
      <c r="BJ818" s="27">
        <f t="shared" si="512"/>
        <v>4804.6032726806579</v>
      </c>
      <c r="BK818" s="34">
        <f t="shared" si="513"/>
        <v>550.80447270244747</v>
      </c>
      <c r="BL818" s="27">
        <f t="shared" si="514"/>
        <v>105.04044323921109</v>
      </c>
      <c r="BM818" s="34">
        <f t="shared" si="515"/>
        <v>1.1054421768707483</v>
      </c>
      <c r="BN818" s="45">
        <f t="shared" si="516"/>
        <v>768.03385731709523</v>
      </c>
      <c r="BO818" s="45">
        <f t="shared" si="517"/>
        <v>85.734589993881102</v>
      </c>
      <c r="BP818" s="66">
        <f t="shared" si="518"/>
        <v>6.6954498783412637</v>
      </c>
    </row>
    <row r="819" spans="8:68">
      <c r="H819" s="68">
        <v>814</v>
      </c>
      <c r="I819" s="31">
        <f>('Propiedades físicas'!$C$10*'Diseño reactor'!H819)/1000</f>
        <v>712.44965922225424</v>
      </c>
      <c r="J819" s="31">
        <f t="shared" si="495"/>
        <v>0.64004522157789012</v>
      </c>
      <c r="K819" s="31">
        <f>(I819*1000)/'Propiedades físicas'!$F$10</f>
        <v>4653.8396209064604</v>
      </c>
      <c r="L819" s="31">
        <f t="shared" si="496"/>
        <v>664.83423155806577</v>
      </c>
      <c r="M819" s="31">
        <f t="shared" si="497"/>
        <v>3989.0053893483946</v>
      </c>
      <c r="N819" s="31">
        <f t="shared" si="498"/>
        <v>0.816749670218754</v>
      </c>
      <c r="O819" s="32">
        <f t="shared" si="499"/>
        <v>4.900498021312524</v>
      </c>
      <c r="P819" s="33">
        <f t="shared" si="500"/>
        <v>0.52532278142965128</v>
      </c>
      <c r="Q819" s="31">
        <f t="shared" si="501"/>
        <v>4.4679830719526716</v>
      </c>
      <c r="R819" s="31">
        <f t="shared" si="502"/>
        <v>0.18744199034825126</v>
      </c>
      <c r="S819" s="31">
        <f t="shared" si="503"/>
        <v>0.4325149493598533</v>
      </c>
      <c r="T819" s="31">
        <f t="shared" si="504"/>
        <v>6.6881736310952192E-2</v>
      </c>
      <c r="U819" s="31">
        <f t="shared" si="505"/>
        <v>3.7103162129899198E-2</v>
      </c>
      <c r="V819" s="47">
        <f t="shared" si="519"/>
        <v>5.2022256025072264E-4</v>
      </c>
      <c r="W819" s="31">
        <f t="shared" si="506"/>
        <v>0.35681298617610507</v>
      </c>
      <c r="X819" s="34">
        <f>(S819*H819*'Propiedades físicas'!$F$5*60*24*365)/(1000000)</f>
        <v>54490.644006436785</v>
      </c>
      <c r="Y819" s="34">
        <f>(U819*H819*'Propiedades físicas'!$F$7*60*24*365)/(1000000)</f>
        <v>1461.8511660717468</v>
      </c>
      <c r="Z819" s="31">
        <f t="shared" si="520"/>
        <v>427.61274408373612</v>
      </c>
      <c r="AA819" s="31">
        <f t="shared" si="536"/>
        <v>3636.9382205694747</v>
      </c>
      <c r="AB819" s="31">
        <f t="shared" si="537"/>
        <v>152.57778014347653</v>
      </c>
      <c r="AC819" s="31">
        <f t="shared" si="538"/>
        <v>352.06716877892057</v>
      </c>
      <c r="AD819" s="31">
        <f t="shared" si="535"/>
        <v>54.441733357115083</v>
      </c>
      <c r="AE819" s="31">
        <f t="shared" si="524"/>
        <v>30.201973973737946</v>
      </c>
      <c r="AF819" s="31">
        <f t="shared" si="525"/>
        <v>4653.8396209064622</v>
      </c>
      <c r="AG819" s="31">
        <f t="shared" si="526"/>
        <v>9.1883859117699224E-2</v>
      </c>
      <c r="AH819" s="31">
        <f t="shared" si="527"/>
        <v>0.7814919543491019</v>
      </c>
      <c r="AI819" s="31">
        <f t="shared" si="527"/>
        <v>3.2785354153170805E-2</v>
      </c>
      <c r="AJ819" s="31">
        <f t="shared" si="527"/>
        <v>7.565090279375504E-2</v>
      </c>
      <c r="AK819" s="31">
        <f t="shared" si="508"/>
        <v>1.1698240118234043E-2</v>
      </c>
      <c r="AL819" s="31">
        <f t="shared" si="508"/>
        <v>6.4896894680387136E-3</v>
      </c>
      <c r="AM819" s="31">
        <f t="shared" si="528"/>
        <v>0.99999999999999989</v>
      </c>
      <c r="AN819" s="31">
        <f>(Z819*'Propiedades físicas'!$F$4)/1000</f>
        <v>376.03409489235582</v>
      </c>
      <c r="AO819" s="31">
        <f>(AA819*'Propiedades físicas'!$F$6)/1000</f>
        <v>116.52750058704598</v>
      </c>
      <c r="AP819" s="31">
        <f>(AB819*'Propiedades físicas'!$F$9)/1000</f>
        <v>94.132861459517841</v>
      </c>
      <c r="AQ819" s="31">
        <f>(AC819*'Propiedades físicas'!$F$5)/1000</f>
        <v>103.67321919032875</v>
      </c>
      <c r="AR819" s="31">
        <f>(AD819*'Propiedades físicas'!$F$8)/1000</f>
        <v>19.300683309764434</v>
      </c>
      <c r="AS819" s="31">
        <f>(AE819*'Propiedades físicas'!$F$7)/1000</f>
        <v>2.7812997832415278</v>
      </c>
      <c r="AT819" s="31">
        <f t="shared" si="529"/>
        <v>712.44965922225424</v>
      </c>
      <c r="AU819" s="31">
        <f t="shared" si="530"/>
        <v>0.52780444207504218</v>
      </c>
      <c r="AV819" s="31">
        <f t="shared" si="534"/>
        <v>0.16355892529200342</v>
      </c>
      <c r="AW819" s="31">
        <f t="shared" si="534"/>
        <v>0.1321256319531095</v>
      </c>
      <c r="AX819" s="31">
        <f t="shared" si="534"/>
        <v>0.14551655383413845</v>
      </c>
      <c r="AY819" s="31">
        <f t="shared" si="531"/>
        <v>2.7090592380708031E-2</v>
      </c>
      <c r="AZ819" s="31">
        <f t="shared" si="531"/>
        <v>3.9038544649985995E-3</v>
      </c>
      <c r="BA819" s="31">
        <f t="shared" si="532"/>
        <v>1</v>
      </c>
      <c r="BB819" s="34">
        <f>AU819*'Propiedades físicas'!$C$4+'Diseño reactor'!AV819*'Propiedades físicas'!$C$5+'Diseño reactor'!AW819*'Propiedades físicas'!$C$8+'Diseño reactor'!AX819*'Propiedades físicas'!$C$9+'Diseño reactor'!AY819*'Propiedades físicas'!$C$7+'Diseño reactor'!AZ819*'Propiedades físicas'!$C$6</f>
        <v>876.39117806743582</v>
      </c>
      <c r="BC819" s="45">
        <f>AU819*'Propiedades físicas'!$L$4+'Diseño reactor'!AV819*'Propiedades físicas'!$L$5+'Diseño reactor'!AW819*'Propiedades físicas'!$L$8+AX819*'Propiedades físicas'!$L$9+'Diseño reactor'!AY819*'Propiedades físicas'!$L$7+'Diseño reactor'!AZ819*'Propiedades físicas'!$L$6</f>
        <v>1.998627308512076</v>
      </c>
      <c r="BD819" s="29">
        <f t="shared" si="509"/>
        <v>3.327589928664842</v>
      </c>
      <c r="BE819" s="58">
        <f t="shared" si="510"/>
        <v>43.309347451639042</v>
      </c>
      <c r="BF819" s="30">
        <f>AU819*'Propiedades físicas'!$I$4+'Diseño reactor'!AV819*'Propiedades físicas'!$I$5+'Diseño reactor'!AW819*'Propiedades físicas'!$I$8+'Diseño reactor'!AX819*'Propiedades físicas'!$I$9+'Diseño reactor'!AY819*'Propiedades físicas'!$I$7+'Diseño reactor'!AZ819*'Propiedades físicas'!$I$6</f>
        <v>1.9510358490669618E-2</v>
      </c>
      <c r="BG819" s="24">
        <f>AU819*'Propiedades físicas'!$O$4+'Diseño reactor'!AV819*'Propiedades físicas'!$O$5+'Diseño reactor'!AW819*'Propiedades físicas'!$O$8+'Diseño reactor'!AX819*'Propiedades físicas'!$O$9+'Diseño reactor'!AY819*'Propiedades físicas'!$O$7+'Diseño reactor'!AZ819*'Propiedades físicas'!$O$6</f>
        <v>0.14904069069704717</v>
      </c>
      <c r="BH819" s="54">
        <f t="shared" si="511"/>
        <v>42174.209141326683</v>
      </c>
      <c r="BI819" s="34">
        <f t="shared" si="533"/>
        <v>261.63281380368232</v>
      </c>
      <c r="BJ819" s="27">
        <f t="shared" si="512"/>
        <v>4804.5611481739625</v>
      </c>
      <c r="BK819" s="34">
        <f t="shared" si="513"/>
        <v>550.82700924618871</v>
      </c>
      <c r="BL819" s="27">
        <f t="shared" si="514"/>
        <v>105.04126281874856</v>
      </c>
      <c r="BM819" s="34">
        <f t="shared" si="515"/>
        <v>1.1054421768707483</v>
      </c>
      <c r="BN819" s="45">
        <f t="shared" si="516"/>
        <v>769.14065272234257</v>
      </c>
      <c r="BO819" s="45">
        <f t="shared" si="517"/>
        <v>85.769259398401871</v>
      </c>
      <c r="BP819" s="66">
        <f t="shared" si="518"/>
        <v>6.6954302402920263</v>
      </c>
    </row>
    <row r="820" spans="8:68">
      <c r="H820" s="68">
        <v>815</v>
      </c>
      <c r="I820" s="31">
        <f>('Propiedades físicas'!$C$10*'Diseño reactor'!H820)/1000</f>
        <v>713.3249045038541</v>
      </c>
      <c r="J820" s="31">
        <f t="shared" si="495"/>
        <v>0.63925989001767181</v>
      </c>
      <c r="K820" s="31">
        <f>(I820*1000)/'Propiedades físicas'!$F$10</f>
        <v>4659.5568685979915</v>
      </c>
      <c r="L820" s="31">
        <f t="shared" si="496"/>
        <v>665.65098122828442</v>
      </c>
      <c r="M820" s="31">
        <f t="shared" si="497"/>
        <v>3993.9058873697068</v>
      </c>
      <c r="N820" s="31">
        <f t="shared" si="498"/>
        <v>0.81674967021875389</v>
      </c>
      <c r="O820" s="32">
        <f t="shared" si="499"/>
        <v>4.900498021312524</v>
      </c>
      <c r="P820" s="33">
        <f t="shared" si="500"/>
        <v>0.52555287233734715</v>
      </c>
      <c r="Q820" s="31">
        <f t="shared" si="501"/>
        <v>4.4684651099420032</v>
      </c>
      <c r="R820" s="31">
        <f t="shared" si="502"/>
        <v>0.18737603346815188</v>
      </c>
      <c r="S820" s="31">
        <f t="shared" si="503"/>
        <v>0.43203291137052058</v>
      </c>
      <c r="T820" s="31">
        <f t="shared" si="504"/>
        <v>6.6805415337396076E-2</v>
      </c>
      <c r="U820" s="31">
        <f t="shared" si="505"/>
        <v>3.7015349075858801E-2</v>
      </c>
      <c r="V820" s="47">
        <f t="shared" si="519"/>
        <v>5.2045041726611076E-4</v>
      </c>
      <c r="W820" s="31">
        <f t="shared" si="506"/>
        <v>0.3565312708402002</v>
      </c>
      <c r="X820" s="34">
        <f>(S820*H820*'Propiedades físicas'!$F$5*60*24*365)/(1000000)</f>
        <v>54496.781390260359</v>
      </c>
      <c r="Y820" s="34">
        <f>(U820*H820*'Propiedades físicas'!$F$7*60*24*365)/(1000000)</f>
        <v>1460.1829990901065</v>
      </c>
      <c r="Z820" s="31">
        <f t="shared" si="520"/>
        <v>428.32559095493792</v>
      </c>
      <c r="AA820" s="31">
        <f t="shared" si="536"/>
        <v>3641.7990646027324</v>
      </c>
      <c r="AB820" s="31">
        <f t="shared" si="537"/>
        <v>152.71146727654377</v>
      </c>
      <c r="AC820" s="31">
        <f t="shared" si="538"/>
        <v>352.10682276697429</v>
      </c>
      <c r="AD820" s="31">
        <f t="shared" si="535"/>
        <v>54.446413499977801</v>
      </c>
      <c r="AE820" s="31">
        <f t="shared" si="524"/>
        <v>30.167509496824923</v>
      </c>
      <c r="AF820" s="31">
        <f t="shared" si="525"/>
        <v>4659.5568685979915</v>
      </c>
      <c r="AG820" s="31">
        <f t="shared" si="526"/>
        <v>9.1924104165685666E-2</v>
      </c>
      <c r="AH820" s="31">
        <f t="shared" si="527"/>
        <v>0.78157626729395602</v>
      </c>
      <c r="AI820" s="31">
        <f t="shared" si="527"/>
        <v>3.277381767903885E-2</v>
      </c>
      <c r="AJ820" s="31">
        <f t="shared" si="527"/>
        <v>7.5566589848901078E-2</v>
      </c>
      <c r="AK820" s="31">
        <f t="shared" si="508"/>
        <v>1.1684890867392744E-2</v>
      </c>
      <c r="AL820" s="31">
        <f t="shared" si="508"/>
        <v>6.4743301450255692E-3</v>
      </c>
      <c r="AM820" s="31">
        <f t="shared" si="528"/>
        <v>0.99999999999999989</v>
      </c>
      <c r="AN820" s="31">
        <f>(Z820*'Propiedades físicas'!$F$4)/1000</f>
        <v>376.6609581739533</v>
      </c>
      <c r="AO820" s="31">
        <f>(AA820*'Propiedades físicas'!$F$6)/1000</f>
        <v>116.68324202987155</v>
      </c>
      <c r="AP820" s="31">
        <f>(AB820*'Propiedades físicas'!$F$9)/1000</f>
        <v>94.215339736263672</v>
      </c>
      <c r="AQ820" s="31">
        <f>(AC820*'Propiedades físicas'!$F$5)/1000</f>
        <v>103.68489610019094</v>
      </c>
      <c r="AR820" s="31">
        <f>(AD820*'Propiedades físicas'!$F$8)/1000</f>
        <v>19.302342514012121</v>
      </c>
      <c r="AS820" s="31">
        <f>(AE820*'Propiedades físicas'!$F$7)/1000</f>
        <v>2.7781259495626074</v>
      </c>
      <c r="AT820" s="31">
        <f t="shared" si="529"/>
        <v>713.32490450385433</v>
      </c>
      <c r="AU820" s="31">
        <f t="shared" si="530"/>
        <v>0.52803561994787762</v>
      </c>
      <c r="AV820" s="31">
        <f t="shared" si="534"/>
        <v>0.16357657119938826</v>
      </c>
      <c r="AW820" s="31">
        <f t="shared" si="534"/>
        <v>0.13207913973197694</v>
      </c>
      <c r="AX820" s="31">
        <f t="shared" si="534"/>
        <v>0.14535437560855649</v>
      </c>
      <c r="AY820" s="31">
        <f t="shared" si="531"/>
        <v>2.7059678404804419E-2</v>
      </c>
      <c r="AZ820" s="31">
        <f t="shared" si="531"/>
        <v>3.8946151073961225E-3</v>
      </c>
      <c r="BA820" s="31">
        <f t="shared" si="532"/>
        <v>0.99999999999999978</v>
      </c>
      <c r="BB820" s="34">
        <f>AU820*'Propiedades físicas'!$C$4+'Diseño reactor'!AV820*'Propiedades físicas'!$C$5+'Diseño reactor'!AW820*'Propiedades físicas'!$C$8+'Diseño reactor'!AX820*'Propiedades físicas'!$C$9+'Diseño reactor'!AY820*'Propiedades físicas'!$C$7+'Diseño reactor'!AZ820*'Propiedades físicas'!$C$6</f>
        <v>876.38861518144734</v>
      </c>
      <c r="BC820" s="45">
        <f>AU820*'Propiedades físicas'!$L$4+'Diseño reactor'!AV820*'Propiedades físicas'!$L$5+'Diseño reactor'!AW820*'Propiedades físicas'!$L$8+AX820*'Propiedades físicas'!$L$9+'Diseño reactor'!AY820*'Propiedades físicas'!$L$7+'Diseño reactor'!AZ820*'Propiedades físicas'!$L$6</f>
        <v>1.9988044951841111</v>
      </c>
      <c r="BD820" s="29">
        <f t="shared" si="509"/>
        <v>3.3246776661670867</v>
      </c>
      <c r="BE820" s="58">
        <f t="shared" si="510"/>
        <v>43.306064528266674</v>
      </c>
      <c r="BF820" s="30">
        <f>AU820*'Propiedades físicas'!$I$4+'Diseño reactor'!AV820*'Propiedades físicas'!$I$5+'Diseño reactor'!AW820*'Propiedades físicas'!$I$8+'Diseño reactor'!AX820*'Propiedades físicas'!$I$9+'Diseño reactor'!AY820*'Propiedades físicas'!$I$7+'Diseño reactor'!AZ820*'Propiedades físicas'!$I$6</f>
        <v>1.9511517123990931E-2</v>
      </c>
      <c r="BG820" s="24">
        <f>AU820*'Propiedades físicas'!$O$4+'Diseño reactor'!AV820*'Propiedades físicas'!$O$5+'Diseño reactor'!AW820*'Propiedades físicas'!$O$8+'Diseño reactor'!AX820*'Propiedades físicas'!$O$9+'Diseño reactor'!AY820*'Propiedades físicas'!$O$7+'Diseño reactor'!AZ820*'Propiedades físicas'!$O$6</f>
        <v>0.1490480852945486</v>
      </c>
      <c r="BH820" s="54">
        <f t="shared" si="511"/>
        <v>42171.581426174474</v>
      </c>
      <c r="BI820" s="34">
        <f t="shared" si="533"/>
        <v>261.65856514173709</v>
      </c>
      <c r="BJ820" s="27">
        <f t="shared" si="512"/>
        <v>4804.5191954799593</v>
      </c>
      <c r="BK820" s="34">
        <f t="shared" si="513"/>
        <v>550.84952834399462</v>
      </c>
      <c r="BL820" s="27">
        <f t="shared" si="514"/>
        <v>105.04208170962436</v>
      </c>
      <c r="BM820" s="34">
        <f t="shared" si="515"/>
        <v>1.1054421768707483</v>
      </c>
      <c r="BN820" s="45">
        <f t="shared" si="516"/>
        <v>770.24763903709561</v>
      </c>
      <c r="BO820" s="45">
        <f t="shared" si="517"/>
        <v>85.803874084871993</v>
      </c>
      <c r="BP820" s="66">
        <f t="shared" si="518"/>
        <v>6.6954106604231507</v>
      </c>
    </row>
    <row r="821" spans="8:68">
      <c r="H821" s="68">
        <v>816</v>
      </c>
      <c r="I821" s="31">
        <f>('Propiedades físicas'!$C$10*'Diseño reactor'!H821)/1000</f>
        <v>714.20014978545396</v>
      </c>
      <c r="J821" s="31">
        <f t="shared" si="495"/>
        <v>0.63847648328970896</v>
      </c>
      <c r="K821" s="31">
        <f>(I821*1000)/'Propiedades físicas'!$F$10</f>
        <v>4665.2741162895227</v>
      </c>
      <c r="L821" s="31">
        <f t="shared" si="496"/>
        <v>666.46773089850319</v>
      </c>
      <c r="M821" s="31">
        <f t="shared" si="497"/>
        <v>3998.8063853910194</v>
      </c>
      <c r="N821" s="31">
        <f t="shared" si="498"/>
        <v>0.81674967021875389</v>
      </c>
      <c r="O821" s="32">
        <f t="shared" si="499"/>
        <v>4.900498021312524</v>
      </c>
      <c r="P821" s="33">
        <f t="shared" si="500"/>
        <v>0.52578260020332279</v>
      </c>
      <c r="Q821" s="31">
        <f t="shared" si="501"/>
        <v>4.4689461196947162</v>
      </c>
      <c r="R821" s="31">
        <f t="shared" si="502"/>
        <v>0.18731005132243375</v>
      </c>
      <c r="S821" s="31">
        <f t="shared" si="503"/>
        <v>0.43155190161780876</v>
      </c>
      <c r="T821" s="31">
        <f t="shared" si="504"/>
        <v>6.6729205783617032E-2</v>
      </c>
      <c r="U821" s="31">
        <f t="shared" si="505"/>
        <v>3.6927812909380305E-2</v>
      </c>
      <c r="V821" s="47">
        <f t="shared" si="519"/>
        <v>5.2067791476445558E-4</v>
      </c>
      <c r="W821" s="31">
        <f t="shared" si="506"/>
        <v>0.35625000000000001</v>
      </c>
      <c r="X821" s="34">
        <f>(S821*H821*'Propiedades físicas'!$F$5*60*24*365)/(1000000)</f>
        <v>54502.899422003939</v>
      </c>
      <c r="Y821" s="34">
        <f>(U821*H821*'Propiedades físicas'!$F$7*60*24*365)/(1000000)</f>
        <v>1458.517267438946</v>
      </c>
      <c r="Z821" s="31">
        <f t="shared" si="520"/>
        <v>429.03860176591138</v>
      </c>
      <c r="AA821" s="31">
        <f t="shared" si="536"/>
        <v>3646.6600336708884</v>
      </c>
      <c r="AB821" s="31">
        <f t="shared" si="537"/>
        <v>152.84500187910595</v>
      </c>
      <c r="AC821" s="31">
        <f t="shared" si="538"/>
        <v>352.14635172013197</v>
      </c>
      <c r="AD821" s="31">
        <f t="shared" si="535"/>
        <v>54.4510319194315</v>
      </c>
      <c r="AE821" s="31">
        <f t="shared" si="524"/>
        <v>30.133095334054328</v>
      </c>
      <c r="AF821" s="31">
        <f t="shared" si="525"/>
        <v>4665.2741162895236</v>
      </c>
      <c r="AG821" s="31">
        <f t="shared" si="526"/>
        <v>9.1964285714285679E-2</v>
      </c>
      <c r="AH821" s="31">
        <f t="shared" si="527"/>
        <v>0.78166040039062501</v>
      </c>
      <c r="AI821" s="31">
        <f t="shared" si="527"/>
        <v>3.2762276785714278E-2</v>
      </c>
      <c r="AJ821" s="31">
        <f t="shared" si="527"/>
        <v>7.5482456752232141E-2</v>
      </c>
      <c r="AK821" s="31">
        <f t="shared" si="508"/>
        <v>1.1671561104910712E-2</v>
      </c>
      <c r="AL821" s="31">
        <f t="shared" si="508"/>
        <v>6.4590192522321422E-3</v>
      </c>
      <c r="AM821" s="31">
        <f t="shared" si="528"/>
        <v>1.0000000000000002</v>
      </c>
      <c r="AN821" s="31">
        <f>(Z821*'Propiedades físicas'!$F$4)/1000</f>
        <v>377.28796562090713</v>
      </c>
      <c r="AO821" s="31">
        <f>(AA821*'Propiedades físicas'!$F$6)/1000</f>
        <v>116.83898747881527</v>
      </c>
      <c r="AP821" s="31">
        <f>(AB821*'Propiedades físicas'!$F$9)/1000</f>
        <v>94.297723909314399</v>
      </c>
      <c r="AQ821" s="31">
        <f>(AC821*'Propiedades físicas'!$F$5)/1000</f>
        <v>103.69653619102728</v>
      </c>
      <c r="AR821" s="31">
        <f>(AD821*'Propiedades físicas'!$F$8)/1000</f>
        <v>19.303979836076849</v>
      </c>
      <c r="AS821" s="31">
        <f>(AE821*'Propiedades físicas'!$F$7)/1000</f>
        <v>2.7749567493130631</v>
      </c>
      <c r="AT821" s="31">
        <f t="shared" si="529"/>
        <v>714.20014978545396</v>
      </c>
      <c r="AU821" s="31">
        <f t="shared" si="530"/>
        <v>0.52826643306395915</v>
      </c>
      <c r="AV821" s="31">
        <f t="shared" si="534"/>
        <v>0.16359417946623753</v>
      </c>
      <c r="AW821" s="31">
        <f t="shared" si="534"/>
        <v>0.13203262970141</v>
      </c>
      <c r="AX821" s="31">
        <f t="shared" si="534"/>
        <v>0.14519254332581386</v>
      </c>
      <c r="AY821" s="31">
        <f t="shared" si="531"/>
        <v>2.7028809559723241E-2</v>
      </c>
      <c r="AZ821" s="31">
        <f t="shared" si="531"/>
        <v>3.8854048828562433E-3</v>
      </c>
      <c r="BA821" s="31">
        <f t="shared" si="532"/>
        <v>1</v>
      </c>
      <c r="BB821" s="34">
        <f>AU821*'Propiedades físicas'!$C$4+'Diseño reactor'!AV821*'Propiedades físicas'!$C$5+'Diseño reactor'!AW821*'Propiedades físicas'!$C$8+'Diseño reactor'!AX821*'Propiedades físicas'!$C$9+'Diseño reactor'!AY821*'Propiedades físicas'!$C$7+'Diseño reactor'!AZ821*'Propiedades físicas'!$C$6</f>
        <v>876.38605988227835</v>
      </c>
      <c r="BC821" s="45">
        <f>AU821*'Propiedades físicas'!$L$4+'Diseño reactor'!AV821*'Propiedades físicas'!$L$5+'Diseño reactor'!AW821*'Propiedades físicas'!$L$8+AX821*'Propiedades físicas'!$L$9+'Diseño reactor'!AY821*'Propiedades físicas'!$L$7+'Diseño reactor'!AZ821*'Propiedades físicas'!$L$6</f>
        <v>1.9989813894414279</v>
      </c>
      <c r="BD821" s="29">
        <f t="shared" si="509"/>
        <v>3.3217705063946767</v>
      </c>
      <c r="BE821" s="58">
        <f t="shared" si="510"/>
        <v>43.302787661626859</v>
      </c>
      <c r="BF821" s="30">
        <f>AU821*'Propiedades físicas'!$I$4+'Diseño reactor'!AV821*'Propiedades físicas'!$I$5+'Diseño reactor'!AW821*'Propiedades físicas'!$I$8+'Diseño reactor'!AX821*'Propiedades físicas'!$I$9+'Diseño reactor'!AY821*'Propiedades físicas'!$I$7+'Diseño reactor'!AZ821*'Propiedades físicas'!$I$6</f>
        <v>1.9512672420351769E-2</v>
      </c>
      <c r="BG821" s="24">
        <f>AU821*'Propiedades físicas'!$O$4+'Diseño reactor'!AV821*'Propiedades físicas'!$O$5+'Diseño reactor'!AW821*'Propiedades físicas'!$O$8+'Diseño reactor'!AX821*'Propiedades físicas'!$O$9+'Diseño reactor'!AY821*'Propiedades físicas'!$O$7+'Diseño reactor'!AZ821*'Propiedades físicas'!$O$6</f>
        <v>0.1490554699881089</v>
      </c>
      <c r="BH821" s="54">
        <f t="shared" si="511"/>
        <v>42168.961599661285</v>
      </c>
      <c r="BI821" s="34">
        <f t="shared" si="533"/>
        <v>261.68425103528187</v>
      </c>
      <c r="BJ821" s="27">
        <f t="shared" si="512"/>
        <v>4804.4774138778348</v>
      </c>
      <c r="BK821" s="34">
        <f t="shared" si="513"/>
        <v>550.87202997908821</v>
      </c>
      <c r="BL821" s="27">
        <f t="shared" si="514"/>
        <v>105.04289991135975</v>
      </c>
      <c r="BM821" s="34">
        <f t="shared" si="515"/>
        <v>1.1054421768707483</v>
      </c>
      <c r="BN821" s="45">
        <f t="shared" si="516"/>
        <v>771.3548157887019</v>
      </c>
      <c r="BO821" s="45">
        <f t="shared" si="517"/>
        <v>85.838434182713101</v>
      </c>
      <c r="BP821" s="66">
        <f t="shared" si="518"/>
        <v>6.69539113851586</v>
      </c>
    </row>
    <row r="822" spans="8:68">
      <c r="H822" s="68">
        <v>817</v>
      </c>
      <c r="I822" s="31">
        <f>('Propiedades físicas'!$C$10*'Diseño reactor'!H822)/1000</f>
        <v>715.07539506705371</v>
      </c>
      <c r="J822" s="31">
        <f t="shared" si="495"/>
        <v>0.63769499432607413</v>
      </c>
      <c r="K822" s="31">
        <f>(I822*1000)/'Propiedades físicas'!$F$10</f>
        <v>4670.9913639810538</v>
      </c>
      <c r="L822" s="31">
        <f t="shared" si="496"/>
        <v>667.28448056872196</v>
      </c>
      <c r="M822" s="31">
        <f t="shared" si="497"/>
        <v>4003.7068834123315</v>
      </c>
      <c r="N822" s="31">
        <f t="shared" si="498"/>
        <v>0.81674967021875389</v>
      </c>
      <c r="O822" s="32">
        <f t="shared" si="499"/>
        <v>4.9004980213125231</v>
      </c>
      <c r="P822" s="33">
        <f t="shared" si="500"/>
        <v>0.52601196588612187</v>
      </c>
      <c r="Q822" s="31">
        <f t="shared" si="501"/>
        <v>4.4694261043837331</v>
      </c>
      <c r="R822" s="31">
        <f t="shared" si="502"/>
        <v>0.18724404427646163</v>
      </c>
      <c r="S822" s="31">
        <f t="shared" si="503"/>
        <v>0.43107191692879132</v>
      </c>
      <c r="T822" s="31">
        <f t="shared" si="504"/>
        <v>6.6653107516181212E-2</v>
      </c>
      <c r="U822" s="31">
        <f t="shared" si="505"/>
        <v>3.684055253998908E-2</v>
      </c>
      <c r="V822" s="47">
        <f t="shared" si="519"/>
        <v>5.2090505359596534E-4</v>
      </c>
      <c r="W822" s="31">
        <f t="shared" si="506"/>
        <v>0.35596917260433331</v>
      </c>
      <c r="X822" s="34">
        <f>(S822*H822*'Propiedades físicas'!$F$5*60*24*365)/(1000000)</f>
        <v>54508.998177882437</v>
      </c>
      <c r="Y822" s="34">
        <f>(U822*H822*'Propiedades físicas'!$F$7*60*24*365)/(1000000)</f>
        <v>1456.8539682017686</v>
      </c>
      <c r="Z822" s="31">
        <f t="shared" si="520"/>
        <v>429.75177612896158</v>
      </c>
      <c r="AA822" s="31">
        <f t="shared" si="536"/>
        <v>3651.52112728151</v>
      </c>
      <c r="AB822" s="31">
        <f t="shared" si="537"/>
        <v>152.97838417386916</v>
      </c>
      <c r="AC822" s="31">
        <f t="shared" si="538"/>
        <v>352.18575613082248</v>
      </c>
      <c r="AD822" s="31">
        <f t="shared" si="535"/>
        <v>54.455588840720047</v>
      </c>
      <c r="AE822" s="31">
        <f t="shared" si="524"/>
        <v>30.098731425171078</v>
      </c>
      <c r="AF822" s="31">
        <f t="shared" si="525"/>
        <v>4670.9913639810538</v>
      </c>
      <c r="AG822" s="31">
        <f t="shared" si="526"/>
        <v>9.2004403913666641E-2</v>
      </c>
      <c r="AH822" s="31">
        <f t="shared" si="527"/>
        <v>0.7817443541940835</v>
      </c>
      <c r="AI822" s="31">
        <f t="shared" si="527"/>
        <v>3.2750731537102805E-2</v>
      </c>
      <c r="AJ822" s="31">
        <f t="shared" si="527"/>
        <v>7.5398502948773816E-2</v>
      </c>
      <c r="AK822" s="31">
        <f t="shared" si="508"/>
        <v>1.1658250807449132E-2</v>
      </c>
      <c r="AL822" s="31">
        <f t="shared" si="508"/>
        <v>6.4437565989242454E-3</v>
      </c>
      <c r="AM822" s="31">
        <f t="shared" si="528"/>
        <v>1</v>
      </c>
      <c r="AN822" s="31">
        <f>(Z822*'Propiedades físicas'!$F$4)/1000</f>
        <v>377.91511689228622</v>
      </c>
      <c r="AO822" s="31">
        <f>(AA822*'Propiedades físicas'!$F$6)/1000</f>
        <v>116.99473691809958</v>
      </c>
      <c r="AP822" s="31">
        <f>(AB822*'Propiedades físicas'!$F$9)/1000</f>
        <v>94.38001411606858</v>
      </c>
      <c r="AQ822" s="31">
        <f>(AC822*'Propiedades físicas'!$F$5)/1000</f>
        <v>103.70813960784331</v>
      </c>
      <c r="AR822" s="31">
        <f>(AD822*'Propiedades físicas'!$F$8)/1000</f>
        <v>19.305595355812063</v>
      </c>
      <c r="AS822" s="31">
        <f>(AE822*'Propiedades físicas'!$F$7)/1000</f>
        <v>2.7717921769440044</v>
      </c>
      <c r="AT822" s="31">
        <f t="shared" si="529"/>
        <v>715.07539506705382</v>
      </c>
      <c r="AU822" s="31">
        <f t="shared" si="530"/>
        <v>0.52849688228588609</v>
      </c>
      <c r="AV822" s="31">
        <f t="shared" si="534"/>
        <v>0.16361175020870181</v>
      </c>
      <c r="AW822" s="31">
        <f t="shared" si="534"/>
        <v>0.13198610211894987</v>
      </c>
      <c r="AX822" s="31">
        <f t="shared" si="534"/>
        <v>0.14503105591840204</v>
      </c>
      <c r="AY822" s="31">
        <f t="shared" si="531"/>
        <v>2.6997985791416785E-2</v>
      </c>
      <c r="AZ822" s="31">
        <f t="shared" si="531"/>
        <v>3.8762236766433401E-3</v>
      </c>
      <c r="BA822" s="31">
        <f t="shared" si="532"/>
        <v>0.99999999999999989</v>
      </c>
      <c r="BB822" s="34">
        <f>AU822*'Propiedades físicas'!$C$4+'Diseño reactor'!AV822*'Propiedades físicas'!$C$5+'Diseño reactor'!AW822*'Propiedades físicas'!$C$8+'Diseño reactor'!AX822*'Propiedades físicas'!$C$9+'Diseño reactor'!AY822*'Propiedades físicas'!$C$7+'Diseño reactor'!AZ822*'Propiedades físicas'!$C$6</f>
        <v>876.38351214142108</v>
      </c>
      <c r="BC822" s="45">
        <f>AU822*'Propiedades físicas'!$L$4+'Diseño reactor'!AV822*'Propiedades físicas'!$L$5+'Diseño reactor'!AW822*'Propiedades físicas'!$L$8+AX822*'Propiedades físicas'!$L$9+'Diseño reactor'!AY822*'Propiedades físicas'!$L$7+'Diseño reactor'!AZ822*'Propiedades físicas'!$L$6</f>
        <v>1.9991579919909366</v>
      </c>
      <c r="BD822" s="29">
        <f t="shared" si="509"/>
        <v>3.318868435954947</v>
      </c>
      <c r="BE822" s="58">
        <f t="shared" si="510"/>
        <v>43.29951683470162</v>
      </c>
      <c r="BF822" s="30">
        <f>AU822*'Propiedades físicas'!$I$4+'Diseño reactor'!AV822*'Propiedades físicas'!$I$5+'Diseño reactor'!AW822*'Propiedades físicas'!$I$8+'Diseño reactor'!AX822*'Propiedades físicas'!$I$9+'Diseño reactor'!AY822*'Propiedades físicas'!$I$7+'Diseño reactor'!AZ822*'Propiedades físicas'!$I$6</f>
        <v>1.9513824391865997E-2</v>
      </c>
      <c r="BG822" s="24">
        <f>AU822*'Propiedades físicas'!$O$4+'Diseño reactor'!AV822*'Propiedades físicas'!$O$5+'Diseño reactor'!AW822*'Propiedades físicas'!$O$8+'Diseño reactor'!AX822*'Propiedades físicas'!$O$9+'Diseño reactor'!AY822*'Propiedades físicas'!$O$7+'Diseño reactor'!AZ822*'Propiedades físicas'!$O$6</f>
        <v>0.14906284479447374</v>
      </c>
      <c r="BH822" s="54">
        <f t="shared" si="511"/>
        <v>42166.34963149418</v>
      </c>
      <c r="BI822" s="34">
        <f t="shared" si="533"/>
        <v>261.70987170609038</v>
      </c>
      <c r="BJ822" s="27">
        <f t="shared" si="512"/>
        <v>4804.4358026502887</v>
      </c>
      <c r="BK822" s="34">
        <f t="shared" si="513"/>
        <v>550.89451413497909</v>
      </c>
      <c r="BL822" s="27">
        <f t="shared" si="514"/>
        <v>105.04371742348653</v>
      </c>
      <c r="BM822" s="34">
        <f t="shared" si="515"/>
        <v>1.1054421768707483</v>
      </c>
      <c r="BN822" s="45">
        <f t="shared" si="516"/>
        <v>772.4621825060525</v>
      </c>
      <c r="BO822" s="45">
        <f t="shared" si="517"/>
        <v>85.872939820939081</v>
      </c>
      <c r="BP822" s="66">
        <f t="shared" si="518"/>
        <v>6.6953716743523604</v>
      </c>
    </row>
    <row r="823" spans="8:68">
      <c r="H823" s="68">
        <v>818</v>
      </c>
      <c r="I823" s="31">
        <f>('Propiedades físicas'!$C$10*'Diseño reactor'!H823)/1000</f>
        <v>715.95064034865356</v>
      </c>
      <c r="J823" s="31">
        <f t="shared" si="495"/>
        <v>0.63691541609340163</v>
      </c>
      <c r="K823" s="31">
        <f>(I823*1000)/'Propiedades físicas'!$F$10</f>
        <v>4676.708611672585</v>
      </c>
      <c r="L823" s="31">
        <f t="shared" si="496"/>
        <v>668.10123023894073</v>
      </c>
      <c r="M823" s="31">
        <f t="shared" si="497"/>
        <v>4008.6073814336442</v>
      </c>
      <c r="N823" s="31">
        <f t="shared" si="498"/>
        <v>0.816749670218754</v>
      </c>
      <c r="O823" s="32">
        <f t="shared" si="499"/>
        <v>4.9004980213125231</v>
      </c>
      <c r="P823" s="33">
        <f t="shared" si="500"/>
        <v>0.52624097024158345</v>
      </c>
      <c r="Q823" s="31">
        <f t="shared" si="501"/>
        <v>4.469905067169309</v>
      </c>
      <c r="R823" s="31">
        <f t="shared" si="502"/>
        <v>0.18717801269348708</v>
      </c>
      <c r="S823" s="31">
        <f t="shared" si="503"/>
        <v>0.43059295414321408</v>
      </c>
      <c r="T823" s="31">
        <f t="shared" si="504"/>
        <v>6.6577120401323506E-2</v>
      </c>
      <c r="U823" s="31">
        <f t="shared" si="505"/>
        <v>3.6753566882359999E-2</v>
      </c>
      <c r="V823" s="47">
        <f t="shared" si="519"/>
        <v>5.2113183460816999E-4</v>
      </c>
      <c r="W823" s="31">
        <f t="shared" si="506"/>
        <v>0.35568878760534084</v>
      </c>
      <c r="X823" s="34">
        <f>(S823*H823*'Propiedades físicas'!$F$5*60*24*365)/(1000000)</f>
        <v>54515.077733750841</v>
      </c>
      <c r="Y823" s="34">
        <f>(U823*H823*'Propiedades físicas'!$F$7*60*24*365)/(1000000)</f>
        <v>1455.1930984548364</v>
      </c>
      <c r="Z823" s="31">
        <f t="shared" si="520"/>
        <v>430.46511365761523</v>
      </c>
      <c r="AA823" s="31">
        <f t="shared" si="536"/>
        <v>3656.3823449444949</v>
      </c>
      <c r="AB823" s="31">
        <f t="shared" si="537"/>
        <v>153.11161438327244</v>
      </c>
      <c r="AC823" s="31">
        <f t="shared" si="538"/>
        <v>352.22503648914909</v>
      </c>
      <c r="AD823" s="31">
        <f t="shared" si="535"/>
        <v>54.460084488282625</v>
      </c>
      <c r="AE823" s="31">
        <f t="shared" si="524"/>
        <v>30.064417709770478</v>
      </c>
      <c r="AF823" s="31">
        <f t="shared" si="525"/>
        <v>4676.7086116725841</v>
      </c>
      <c r="AG823" s="31">
        <f t="shared" si="526"/>
        <v>9.2044458913522753E-2</v>
      </c>
      <c r="AH823" s="31">
        <f t="shared" si="527"/>
        <v>0.78182812925708911</v>
      </c>
      <c r="AI823" s="31">
        <f t="shared" si="527"/>
        <v>3.2739181996740523E-2</v>
      </c>
      <c r="AJ823" s="31">
        <f t="shared" si="527"/>
        <v>7.5314727885768123E-2</v>
      </c>
      <c r="AK823" s="31">
        <f t="shared" si="508"/>
        <v>1.1644959951611236E-2</v>
      </c>
      <c r="AL823" s="31">
        <f t="shared" si="508"/>
        <v>6.4285419952683776E-3</v>
      </c>
      <c r="AM823" s="31">
        <f t="shared" si="528"/>
        <v>1</v>
      </c>
      <c r="AN823" s="31">
        <f>(Z823*'Propiedades físicas'!$F$4)/1000</f>
        <v>378.54241164823367</v>
      </c>
      <c r="AO823" s="31">
        <f>(AA823*'Propiedades físicas'!$F$6)/1000</f>
        <v>117.1504903320216</v>
      </c>
      <c r="AP823" s="31">
        <f>(AB823*'Propiedades físicas'!$F$9)/1000</f>
        <v>94.462210493759926</v>
      </c>
      <c r="AQ823" s="31">
        <f>(AC823*'Propiedades físicas'!$F$5)/1000</f>
        <v>103.71970649495974</v>
      </c>
      <c r="AR823" s="31">
        <f>(AD823*'Propiedades físicas'!$F$8)/1000</f>
        <v>19.307189152785948</v>
      </c>
      <c r="AS823" s="31">
        <f>(AE823*'Propiedades físicas'!$F$7)/1000</f>
        <v>2.7686322268927634</v>
      </c>
      <c r="AT823" s="31">
        <f t="shared" si="529"/>
        <v>715.95064034865356</v>
      </c>
      <c r="AU823" s="31">
        <f t="shared" si="530"/>
        <v>0.5287269684735405</v>
      </c>
      <c r="AV823" s="31">
        <f t="shared" si="534"/>
        <v>0.16362928354246833</v>
      </c>
      <c r="AW823" s="31">
        <f t="shared" si="534"/>
        <v>0.13193955724064824</v>
      </c>
      <c r="AX823" s="31">
        <f t="shared" si="534"/>
        <v>0.14486991232307625</v>
      </c>
      <c r="AY823" s="31">
        <f t="shared" si="531"/>
        <v>2.6967207045703229E-2</v>
      </c>
      <c r="AZ823" s="31">
        <f t="shared" si="531"/>
        <v>3.8670713745636086E-3</v>
      </c>
      <c r="BA823" s="31">
        <f t="shared" si="532"/>
        <v>1</v>
      </c>
      <c r="BB823" s="34">
        <f>AU823*'Propiedades físicas'!$C$4+'Diseño reactor'!AV823*'Propiedades físicas'!$C$5+'Diseño reactor'!AW823*'Propiedades físicas'!$C$8+'Diseño reactor'!AX823*'Propiedades físicas'!$C$9+'Diseño reactor'!AY823*'Propiedades físicas'!$C$7+'Diseño reactor'!AZ823*'Propiedades físicas'!$C$6</f>
        <v>876.38097193049884</v>
      </c>
      <c r="BC823" s="45">
        <f>AU823*'Propiedades físicas'!$L$4+'Diseño reactor'!AV823*'Propiedades físicas'!$L$5+'Diseño reactor'!AW823*'Propiedades físicas'!$L$8+AX823*'Propiedades físicas'!$L$9+'Diseño reactor'!AY823*'Propiedades físicas'!$L$7+'Diseño reactor'!AZ823*'Propiedades físicas'!$L$6</f>
        <v>1.9993343035373226</v>
      </c>
      <c r="BD823" s="29">
        <f t="shared" si="509"/>
        <v>3.3159714415019388</v>
      </c>
      <c r="BE823" s="58">
        <f t="shared" si="510"/>
        <v>43.296252030537865</v>
      </c>
      <c r="BF823" s="30">
        <f>AU823*'Propiedades físicas'!$I$4+'Diseño reactor'!AV823*'Propiedades físicas'!$I$5+'Diseño reactor'!AW823*'Propiedades físicas'!$I$8+'Diseño reactor'!AX823*'Propiedades físicas'!$I$9+'Diseño reactor'!AY823*'Propiedades físicas'!$I$7+'Diseño reactor'!AZ823*'Propiedades físicas'!$I$6</f>
        <v>1.9514973050593985E-2</v>
      </c>
      <c r="BG823" s="24">
        <f>AU823*'Propiedades físicas'!$O$4+'Diseño reactor'!AV823*'Propiedades físicas'!$O$5+'Diseño reactor'!AW823*'Propiedades físicas'!$O$8+'Diseño reactor'!AX823*'Propiedades físicas'!$O$9+'Diseño reactor'!AY823*'Propiedades físicas'!$O$7+'Diseño reactor'!AZ823*'Propiedades físicas'!$O$6</f>
        <v>0.14907020973036542</v>
      </c>
      <c r="BH823" s="54">
        <f t="shared" si="511"/>
        <v>42163.745491523805</v>
      </c>
      <c r="BI823" s="34">
        <f t="shared" si="533"/>
        <v>261.73542737500583</v>
      </c>
      <c r="BJ823" s="27">
        <f t="shared" si="512"/>
        <v>4804.3943610835258</v>
      </c>
      <c r="BK823" s="34">
        <f t="shared" si="513"/>
        <v>550.9169807954662</v>
      </c>
      <c r="BL823" s="27">
        <f t="shared" si="514"/>
        <v>105.04453424554694</v>
      </c>
      <c r="BM823" s="34">
        <f t="shared" si="515"/>
        <v>1.1054421768707483</v>
      </c>
      <c r="BN823" s="45">
        <f t="shared" si="516"/>
        <v>773.56973871958235</v>
      </c>
      <c r="BO823" s="45">
        <f t="shared" si="517"/>
        <v>85.907391128157713</v>
      </c>
      <c r="BP823" s="66">
        <f t="shared" si="518"/>
        <v>6.695352267715859</v>
      </c>
    </row>
    <row r="824" spans="8:68">
      <c r="H824" s="68">
        <v>819</v>
      </c>
      <c r="I824" s="31">
        <f>('Propiedades físicas'!$C$10*'Diseño reactor'!H824)/1000</f>
        <v>716.82588563025331</v>
      </c>
      <c r="J824" s="31">
        <f t="shared" si="495"/>
        <v>0.63613774159267711</v>
      </c>
      <c r="K824" s="31">
        <f>(I824*1000)/'Propiedades físicas'!$F$10</f>
        <v>4682.4258593641161</v>
      </c>
      <c r="L824" s="31">
        <f t="shared" si="496"/>
        <v>668.91797990915938</v>
      </c>
      <c r="M824" s="31">
        <f t="shared" si="497"/>
        <v>4013.5078794549563</v>
      </c>
      <c r="N824" s="31">
        <f t="shared" si="498"/>
        <v>0.81674967021875378</v>
      </c>
      <c r="O824" s="32">
        <f t="shared" si="499"/>
        <v>4.9004980213125231</v>
      </c>
      <c r="P824" s="33">
        <f t="shared" si="500"/>
        <v>0.5264696141228512</v>
      </c>
      <c r="Q824" s="31">
        <f t="shared" si="501"/>
        <v>4.4703830111990897</v>
      </c>
      <c r="R824" s="31">
        <f t="shared" si="502"/>
        <v>0.18711195693466023</v>
      </c>
      <c r="S824" s="31">
        <f t="shared" si="503"/>
        <v>0.43011501011343412</v>
      </c>
      <c r="T824" s="31">
        <f t="shared" si="504"/>
        <v>6.6501244304953189E-2</v>
      </c>
      <c r="U824" s="31">
        <f t="shared" si="505"/>
        <v>3.6666854856289142E-2</v>
      </c>
      <c r="V824" s="47">
        <f t="shared" si="519"/>
        <v>5.2135825864593039E-4</v>
      </c>
      <c r="W824" s="31">
        <f t="shared" si="506"/>
        <v>0.35540884395846228</v>
      </c>
      <c r="X824" s="34">
        <f>(S824*H824*'Propiedades físicas'!$F$5*60*24*365)/(1000000)</f>
        <v>54521.138165106189</v>
      </c>
      <c r="Y824" s="34">
        <f>(U824*H824*'Propiedades físicas'!$F$7*60*24*365)/(1000000)</f>
        <v>1453.5346552672938</v>
      </c>
      <c r="Z824" s="31">
        <f t="shared" si="520"/>
        <v>431.17861396661516</v>
      </c>
      <c r="AA824" s="31">
        <f t="shared" si="536"/>
        <v>3661.2436861720544</v>
      </c>
      <c r="AB824" s="31">
        <f t="shared" si="537"/>
        <v>153.24469272948673</v>
      </c>
      <c r="AC824" s="31">
        <f t="shared" si="538"/>
        <v>352.26419328290257</v>
      </c>
      <c r="AD824" s="31">
        <f t="shared" si="535"/>
        <v>54.464519085756663</v>
      </c>
      <c r="AE824" s="31">
        <f t="shared" si="524"/>
        <v>30.030154127300808</v>
      </c>
      <c r="AF824" s="31">
        <f t="shared" si="525"/>
        <v>4682.4258593641161</v>
      </c>
      <c r="AG824" s="31">
        <f t="shared" si="526"/>
        <v>9.2084450863076817E-2</v>
      </c>
      <c r="AH824" s="31">
        <f t="shared" si="527"/>
        <v>0.78191172613019433</v>
      </c>
      <c r="AI824" s="31">
        <f t="shared" si="527"/>
        <v>3.2727628227795943E-2</v>
      </c>
      <c r="AJ824" s="31">
        <f t="shared" si="527"/>
        <v>7.5231131012662919E-2</v>
      </c>
      <c r="AK824" s="31">
        <f t="shared" si="508"/>
        <v>1.1631688513943297E-2</v>
      </c>
      <c r="AL824" s="31">
        <f t="shared" si="508"/>
        <v>6.413375252326786E-3</v>
      </c>
      <c r="AM824" s="31">
        <f t="shared" si="528"/>
        <v>1</v>
      </c>
      <c r="AN824" s="31">
        <f>(Z824*'Propiedades físicas'!$F$4)/1000</f>
        <v>379.16984954996201</v>
      </c>
      <c r="AO824" s="31">
        <f>(AA824*'Propiedades físicas'!$F$6)/1000</f>
        <v>117.30624770495263</v>
      </c>
      <c r="AP824" s="31">
        <f>(AB824*'Propiedades físicas'!$F$9)/1000</f>
        <v>94.544313179456836</v>
      </c>
      <c r="AQ824" s="31">
        <f>(AC824*'Propiedades físicas'!$F$5)/1000</f>
        <v>103.73123699601634</v>
      </c>
      <c r="AR824" s="31">
        <f>(AD824*'Propiedades físicas'!$F$8)/1000</f>
        <v>19.308761306282445</v>
      </c>
      <c r="AS824" s="31">
        <f>(AE824*'Propiedades físicas'!$F$7)/1000</f>
        <v>2.7654768935831315</v>
      </c>
      <c r="AT824" s="31">
        <f t="shared" si="529"/>
        <v>716.82588563025342</v>
      </c>
      <c r="AU824" s="31">
        <f t="shared" si="530"/>
        <v>0.52895669248409638</v>
      </c>
      <c r="AV824" s="31">
        <f t="shared" si="534"/>
        <v>0.16364677958276252</v>
      </c>
      <c r="AW824" s="31">
        <f t="shared" si="534"/>
        <v>0.13189299532107554</v>
      </c>
      <c r="AX824" s="31">
        <f t="shared" si="534"/>
        <v>0.1447091114808346</v>
      </c>
      <c r="AY824" s="31">
        <f t="shared" si="531"/>
        <v>2.6936473268268823E-2</v>
      </c>
      <c r="AZ824" s="31">
        <f t="shared" si="531"/>
        <v>3.8579478629620729E-3</v>
      </c>
      <c r="BA824" s="31">
        <f t="shared" si="532"/>
        <v>1</v>
      </c>
      <c r="BB824" s="34">
        <f>AU824*'Propiedades físicas'!$C$4+'Diseño reactor'!AV824*'Propiedades físicas'!$C$5+'Diseño reactor'!AW824*'Propiedades físicas'!$C$8+'Diseño reactor'!AX824*'Propiedades físicas'!$C$9+'Diseño reactor'!AY824*'Propiedades físicas'!$C$7+'Diseño reactor'!AZ824*'Propiedades físicas'!$C$6</f>
        <v>876.37843922126285</v>
      </c>
      <c r="BC824" s="45">
        <f>AU824*'Propiedades físicas'!$L$4+'Diseño reactor'!AV824*'Propiedades físicas'!$L$5+'Diseño reactor'!AW824*'Propiedades físicas'!$L$8+AX824*'Propiedades físicas'!$L$9+'Diseño reactor'!AY824*'Propiedades físicas'!$L$7+'Diseño reactor'!AZ824*'Propiedades físicas'!$L$6</f>
        <v>1.9995103247830461</v>
      </c>
      <c r="BD824" s="29">
        <f t="shared" si="509"/>
        <v>3.3130795097362147</v>
      </c>
      <c r="BE824" s="58">
        <f t="shared" si="510"/>
        <v>43.292993232247063</v>
      </c>
      <c r="BF824" s="30">
        <f>AU824*'Propiedades físicas'!$I$4+'Diseño reactor'!AV824*'Propiedades físicas'!$I$5+'Diseño reactor'!AW824*'Propiedades físicas'!$I$8+'Diseño reactor'!AX824*'Propiedades físicas'!$I$9+'Diseño reactor'!AY824*'Propiedades físicas'!$I$7+'Diseño reactor'!AZ824*'Propiedades físicas'!$I$6</f>
        <v>1.9516118408542844E-2</v>
      </c>
      <c r="BG824" s="24">
        <f>AU824*'Propiedades físicas'!$O$4+'Diseño reactor'!AV824*'Propiedades físicas'!$O$5+'Diseño reactor'!AW824*'Propiedades físicas'!$O$8+'Diseño reactor'!AX824*'Propiedades físicas'!$O$9+'Diseño reactor'!AY824*'Propiedades físicas'!$O$7+'Diseño reactor'!AZ824*'Propiedades físicas'!$O$6</f>
        <v>0.14907756481248205</v>
      </c>
      <c r="BH824" s="54">
        <f t="shared" si="511"/>
        <v>42161.149149743527</v>
      </c>
      <c r="BI824" s="34">
        <f t="shared" si="533"/>
        <v>261.76091826194477</v>
      </c>
      <c r="BJ824" s="27">
        <f t="shared" si="512"/>
        <v>4804.3530884672191</v>
      </c>
      <c r="BK824" s="34">
        <f t="shared" si="513"/>
        <v>550.93942994463089</v>
      </c>
      <c r="BL824" s="27">
        <f t="shared" si="514"/>
        <v>105.04535037709364</v>
      </c>
      <c r="BM824" s="34">
        <f t="shared" si="515"/>
        <v>1.1054421768707483</v>
      </c>
      <c r="BN824" s="45">
        <f t="shared" si="516"/>
        <v>774.67748396125785</v>
      </c>
      <c r="BO824" s="45">
        <f t="shared" si="517"/>
        <v>85.94178823257198</v>
      </c>
      <c r="BP824" s="66">
        <f t="shared" si="518"/>
        <v>6.6953329183905428</v>
      </c>
    </row>
    <row r="825" spans="8:68">
      <c r="H825" s="68">
        <v>820</v>
      </c>
      <c r="I825" s="31">
        <f>('Propiedades físicas'!$C$10*'Diseño reactor'!H825)/1000</f>
        <v>717.70113091185317</v>
      </c>
      <c r="J825" s="31">
        <f t="shared" si="495"/>
        <v>0.63536196385902743</v>
      </c>
      <c r="K825" s="31">
        <f>(I825*1000)/'Propiedades físicas'!$F$10</f>
        <v>4688.1431070556473</v>
      </c>
      <c r="L825" s="31">
        <f t="shared" si="496"/>
        <v>669.73472957937815</v>
      </c>
      <c r="M825" s="31">
        <f t="shared" si="497"/>
        <v>4018.4083774762689</v>
      </c>
      <c r="N825" s="31">
        <f t="shared" si="498"/>
        <v>0.81674967021875389</v>
      </c>
      <c r="O825" s="32">
        <f t="shared" si="499"/>
        <v>4.9004980213125231</v>
      </c>
      <c r="P825" s="33">
        <f t="shared" si="500"/>
        <v>0.52669789838038628</v>
      </c>
      <c r="Q825" s="31">
        <f t="shared" si="501"/>
        <v>4.4708599396081672</v>
      </c>
      <c r="R825" s="31">
        <f t="shared" si="502"/>
        <v>0.18704587735904257</v>
      </c>
      <c r="S825" s="31">
        <f t="shared" si="503"/>
        <v>0.4296380817043583</v>
      </c>
      <c r="T825" s="31">
        <f t="shared" si="504"/>
        <v>6.6425479092659445E-2</v>
      </c>
      <c r="U825" s="31">
        <f t="shared" si="505"/>
        <v>3.6580415386665593E-2</v>
      </c>
      <c r="V825" s="47">
        <f t="shared" si="519"/>
        <v>5.2158432655145055E-4</v>
      </c>
      <c r="W825" s="31">
        <f t="shared" si="506"/>
        <v>0.35512934062242313</v>
      </c>
      <c r="X825" s="34">
        <f>(S825*H825*'Propiedades físicas'!$F$5*60*24*365)/(1000000)</f>
        <v>54527.179547089559</v>
      </c>
      <c r="Y825" s="34">
        <f>(U825*H825*'Propiedades físicas'!$F$7*60*24*365)/(1000000)</f>
        <v>1451.8786357012896</v>
      </c>
      <c r="Z825" s="31">
        <f t="shared" si="520"/>
        <v>431.89227667191676</v>
      </c>
      <c r="AA825" s="31">
        <f t="shared" si="536"/>
        <v>3666.1051504786969</v>
      </c>
      <c r="AB825" s="31">
        <f t="shared" si="537"/>
        <v>153.3776194344149</v>
      </c>
      <c r="AC825" s="31">
        <f t="shared" si="538"/>
        <v>352.3032269975738</v>
      </c>
      <c r="AD825" s="31">
        <f t="shared" si="535"/>
        <v>54.468892855980748</v>
      </c>
      <c r="AE825" s="31">
        <f t="shared" si="524"/>
        <v>29.995940617065788</v>
      </c>
      <c r="AF825" s="31">
        <f t="shared" si="525"/>
        <v>4688.1431070556482</v>
      </c>
      <c r="AG825" s="31">
        <f t="shared" si="526"/>
        <v>9.2124379911082396E-2</v>
      </c>
      <c r="AH825" s="31">
        <f t="shared" si="527"/>
        <v>0.78199514536175618</v>
      </c>
      <c r="AI825" s="31">
        <f t="shared" si="527"/>
        <v>3.2716070293072289E-2</v>
      </c>
      <c r="AJ825" s="31">
        <f t="shared" si="527"/>
        <v>7.5147711781101134E-2</v>
      </c>
      <c r="AK825" s="31">
        <f t="shared" si="508"/>
        <v>1.1618436470935613E-2</v>
      </c>
      <c r="AL825" s="31">
        <f t="shared" si="508"/>
        <v>6.3982561820525368E-3</v>
      </c>
      <c r="AM825" s="31">
        <f t="shared" si="528"/>
        <v>1.0000000000000002</v>
      </c>
      <c r="AN825" s="31">
        <f>(Z825*'Propiedades físicas'!$F$4)/1000</f>
        <v>379.79743025975017</v>
      </c>
      <c r="AO825" s="31">
        <f>(AA825*'Propiedades físicas'!$F$6)/1000</f>
        <v>117.46200902133745</v>
      </c>
      <c r="AP825" s="31">
        <f>(AB825*'Propiedades físicas'!$F$9)/1000</f>
        <v>94.62632231006225</v>
      </c>
      <c r="AQ825" s="31">
        <f>(AC825*'Propiedades físicas'!$F$5)/1000</f>
        <v>103.74273125397556</v>
      </c>
      <c r="AR825" s="31">
        <f>(AD825*'Propiedades físicas'!$F$8)/1000</f>
        <v>19.310311895302284</v>
      </c>
      <c r="AS825" s="31">
        <f>(AE825*'Propiedades físicas'!$F$7)/1000</f>
        <v>2.7623261714255887</v>
      </c>
      <c r="AT825" s="31">
        <f t="shared" si="529"/>
        <v>717.70113091185328</v>
      </c>
      <c r="AU825" s="31">
        <f t="shared" si="530"/>
        <v>0.52918605517203254</v>
      </c>
      <c r="AV825" s="31">
        <f t="shared" si="534"/>
        <v>0.16366423844435032</v>
      </c>
      <c r="AW825" s="31">
        <f t="shared" si="534"/>
        <v>0.13184641661332994</v>
      </c>
      <c r="AX825" s="31">
        <f t="shared" si="534"/>
        <v>0.1445486523368974</v>
      </c>
      <c r="AY825" s="31">
        <f t="shared" si="531"/>
        <v>2.6905784404670167E-2</v>
      </c>
      <c r="AZ825" s="31">
        <f t="shared" si="531"/>
        <v>3.848853028719628E-3</v>
      </c>
      <c r="BA825" s="31">
        <f t="shared" si="532"/>
        <v>1</v>
      </c>
      <c r="BB825" s="34">
        <f>AU825*'Propiedades físicas'!$C$4+'Diseño reactor'!AV825*'Propiedades físicas'!$C$5+'Diseño reactor'!AW825*'Propiedades físicas'!$C$8+'Diseño reactor'!AX825*'Propiedades físicas'!$C$9+'Diseño reactor'!AY825*'Propiedades físicas'!$C$7+'Diseño reactor'!AZ825*'Propiedades físicas'!$C$6</f>
        <v>876.37591398559482</v>
      </c>
      <c r="BC825" s="45">
        <f>AU825*'Propiedades físicas'!$L$4+'Diseño reactor'!AV825*'Propiedades físicas'!$L$5+'Diseño reactor'!AW825*'Propiedades físicas'!$L$8+AX825*'Propiedades físicas'!$L$9+'Diseño reactor'!AY825*'Propiedades físicas'!$L$7+'Diseño reactor'!AZ825*'Propiedades físicas'!$L$6</f>
        <v>1.9996860564283609</v>
      </c>
      <c r="BD825" s="29">
        <f t="shared" si="509"/>
        <v>3.3101926274046418</v>
      </c>
      <c r="BE825" s="58">
        <f t="shared" si="510"/>
        <v>43.289740423004929</v>
      </c>
      <c r="BF825" s="30">
        <f>AU825*'Propiedades físicas'!$I$4+'Diseño reactor'!AV825*'Propiedades físicas'!$I$5+'Diseño reactor'!AW825*'Propiedades físicas'!$I$8+'Diseño reactor'!AX825*'Propiedades físicas'!$I$9+'Diseño reactor'!AY825*'Propiedades físicas'!$I$7+'Diseño reactor'!AZ825*'Propiedades físicas'!$I$6</f>
        <v>1.9517260477666727E-2</v>
      </c>
      <c r="BG825" s="24">
        <f>AU825*'Propiedades físicas'!$O$4+'Diseño reactor'!AV825*'Propiedades físicas'!$O$5+'Diseño reactor'!AW825*'Propiedades físicas'!$O$8+'Diseño reactor'!AX825*'Propiedades físicas'!$O$9+'Diseño reactor'!AY825*'Propiedades físicas'!$O$7+'Diseño reactor'!AZ825*'Propiedades físicas'!$O$6</f>
        <v>0.14908491005749794</v>
      </c>
      <c r="BH825" s="54">
        <f t="shared" si="511"/>
        <v>42158.560576288786</v>
      </c>
      <c r="BI825" s="34">
        <f t="shared" si="533"/>
        <v>261.78634458590284</v>
      </c>
      <c r="BJ825" s="27">
        <f t="shared" si="512"/>
        <v>4804.3119840945128</v>
      </c>
      <c r="BK825" s="34">
        <f t="shared" si="513"/>
        <v>550.96186156683837</v>
      </c>
      <c r="BL825" s="27">
        <f t="shared" si="514"/>
        <v>105.04616581768957</v>
      </c>
      <c r="BM825" s="34">
        <f t="shared" si="515"/>
        <v>1.1054421768707483</v>
      </c>
      <c r="BN825" s="45">
        <f t="shared" si="516"/>
        <v>775.78541776457632</v>
      </c>
      <c r="BO825" s="45">
        <f t="shared" si="517"/>
        <v>85.97613126198209</v>
      </c>
      <c r="BP825" s="66">
        <f t="shared" si="518"/>
        <v>6.6953136261615942</v>
      </c>
    </row>
    <row r="826" spans="8:68">
      <c r="H826" s="68">
        <v>821</v>
      </c>
      <c r="I826" s="31">
        <f>('Propiedades físicas'!$C$10*'Diseño reactor'!H826)/1000</f>
        <v>718.57637619345303</v>
      </c>
      <c r="J826" s="31">
        <f t="shared" si="495"/>
        <v>0.63458807596151345</v>
      </c>
      <c r="K826" s="31">
        <f>(I826*1000)/'Propiedades físicas'!$F$10</f>
        <v>4693.8603547471785</v>
      </c>
      <c r="L826" s="31">
        <f t="shared" si="496"/>
        <v>670.55147924959692</v>
      </c>
      <c r="M826" s="31">
        <f t="shared" si="497"/>
        <v>4023.3088754975815</v>
      </c>
      <c r="N826" s="31">
        <f t="shared" si="498"/>
        <v>0.81674967021875389</v>
      </c>
      <c r="O826" s="32">
        <f t="shared" si="499"/>
        <v>4.9004980213125231</v>
      </c>
      <c r="P826" s="33">
        <f t="shared" si="500"/>
        <v>0.52692582386197584</v>
      </c>
      <c r="Q826" s="31">
        <f t="shared" si="501"/>
        <v>4.4713358555191425</v>
      </c>
      <c r="R826" s="31">
        <f t="shared" si="502"/>
        <v>0.18697977432361795</v>
      </c>
      <c r="S826" s="31">
        <f t="shared" si="503"/>
        <v>0.42916216579338168</v>
      </c>
      <c r="T826" s="31">
        <f t="shared" si="504"/>
        <v>6.6349824629716725E-2</v>
      </c>
      <c r="U826" s="31">
        <f t="shared" si="505"/>
        <v>3.6494247403443404E-2</v>
      </c>
      <c r="V826" s="47">
        <f t="shared" si="519"/>
        <v>5.2181003916428688E-4</v>
      </c>
      <c r="W826" s="31">
        <f t="shared" si="506"/>
        <v>0.35485027655922186</v>
      </c>
      <c r="X826" s="34">
        <f>(S826*H826*'Propiedades físicas'!$F$5*60*24*365)/(1000000)</f>
        <v>54533.201954488039</v>
      </c>
      <c r="Y826" s="34">
        <f>(U826*H826*'Propiedades físicas'!$F$7*60*24*365)/(1000000)</f>
        <v>1450.2250368120924</v>
      </c>
      <c r="Z826" s="31">
        <f t="shared" si="520"/>
        <v>432.60610139068217</v>
      </c>
      <c r="AA826" s="31">
        <f t="shared" si="536"/>
        <v>3670.9667373812158</v>
      </c>
      <c r="AB826" s="31">
        <f t="shared" si="537"/>
        <v>153.51039471969034</v>
      </c>
      <c r="AC826" s="31">
        <f t="shared" si="538"/>
        <v>352.34213811636636</v>
      </c>
      <c r="AD826" s="31">
        <f t="shared" si="535"/>
        <v>54.473206020997431</v>
      </c>
      <c r="AE826" s="31">
        <f t="shared" si="524"/>
        <v>29.961777118227033</v>
      </c>
      <c r="AF826" s="31">
        <f t="shared" si="525"/>
        <v>4693.8603547471794</v>
      </c>
      <c r="AG826" s="31">
        <f t="shared" si="526"/>
        <v>9.2164246205825431E-2</v>
      </c>
      <c r="AH826" s="31">
        <f t="shared" si="527"/>
        <v>0.78207838749794711</v>
      </c>
      <c r="AI826" s="31">
        <f t="shared" si="527"/>
        <v>3.2704508255009368E-2</v>
      </c>
      <c r="AJ826" s="31">
        <f t="shared" si="527"/>
        <v>7.5064469644910051E-2</v>
      </c>
      <c r="AK826" s="31">
        <f t="shared" si="508"/>
        <v>1.160520379902343E-2</v>
      </c>
      <c r="AL826" s="31">
        <f t="shared" si="508"/>
        <v>6.3831845972846021E-3</v>
      </c>
      <c r="AM826" s="31">
        <f t="shared" si="528"/>
        <v>1</v>
      </c>
      <c r="AN826" s="31">
        <f>(Z826*'Propiedades físicas'!$F$4)/1000</f>
        <v>380.42515344093812</v>
      </c>
      <c r="AO826" s="31">
        <f>(AA826*'Propiedades físicas'!$F$6)/1000</f>
        <v>117.61777426569415</v>
      </c>
      <c r="AP826" s="31">
        <f>(AB826*'Propiedades físicas'!$F$9)/1000</f>
        <v>94.708238022312941</v>
      </c>
      <c r="AQ826" s="31">
        <f>(AC826*'Propiedades físicas'!$F$5)/1000</f>
        <v>103.75418941112642</v>
      </c>
      <c r="AR826" s="31">
        <f>(AD826*'Propiedades físicas'!$F$8)/1000</f>
        <v>19.311840998564001</v>
      </c>
      <c r="AS826" s="31">
        <f>(AE826*'Propiedades físicas'!$F$7)/1000</f>
        <v>2.7591800548175276</v>
      </c>
      <c r="AT826" s="31">
        <f t="shared" si="529"/>
        <v>718.57637619345314</v>
      </c>
      <c r="AU826" s="31">
        <f t="shared" si="530"/>
        <v>0.52941505738914119</v>
      </c>
      <c r="AV826" s="31">
        <f t="shared" si="534"/>
        <v>0.16368166024154046</v>
      </c>
      <c r="AW826" s="31">
        <f t="shared" si="534"/>
        <v>0.13179982136904519</v>
      </c>
      <c r="AX826" s="31">
        <f t="shared" si="534"/>
        <v>0.1443885338406867</v>
      </c>
      <c r="AY826" s="31">
        <f t="shared" si="531"/>
        <v>2.6875140400336402E-2</v>
      </c>
      <c r="AZ826" s="31">
        <f t="shared" si="531"/>
        <v>3.8397867592500825E-3</v>
      </c>
      <c r="BA826" s="31">
        <f t="shared" si="532"/>
        <v>1.0000000000000002</v>
      </c>
      <c r="BB826" s="34">
        <f>AU826*'Propiedades físicas'!$C$4+'Diseño reactor'!AV826*'Propiedades físicas'!$C$5+'Diseño reactor'!AW826*'Propiedades físicas'!$C$8+'Diseño reactor'!AX826*'Propiedades físicas'!$C$9+'Diseño reactor'!AY826*'Propiedades físicas'!$C$7+'Diseño reactor'!AZ826*'Propiedades físicas'!$C$6</f>
        <v>876.37339619550301</v>
      </c>
      <c r="BC826" s="45">
        <f>AU826*'Propiedades físicas'!$L$4+'Diseño reactor'!AV826*'Propiedades físicas'!$L$5+'Diseño reactor'!AW826*'Propiedades físicas'!$L$8+AX826*'Propiedades físicas'!$L$9+'Diseño reactor'!AY826*'Propiedades físicas'!$L$7+'Diseño reactor'!AZ826*'Propiedades físicas'!$L$6</f>
        <v>1.9998614991713153</v>
      </c>
      <c r="BD826" s="29">
        <f t="shared" si="509"/>
        <v>3.3073107813002003</v>
      </c>
      <c r="BE826" s="58">
        <f t="shared" si="510"/>
        <v>43.286493586051108</v>
      </c>
      <c r="BF826" s="30">
        <f>AU826*'Propiedades físicas'!$I$4+'Diseño reactor'!AV826*'Propiedades físicas'!$I$5+'Diseño reactor'!AW826*'Propiedades físicas'!$I$8+'Diseño reactor'!AX826*'Propiedades físicas'!$I$9+'Diseño reactor'!AY826*'Propiedades físicas'!$I$7+'Diseño reactor'!AZ826*'Propiedades físicas'!$I$6</f>
        <v>1.9518399269867082E-2</v>
      </c>
      <c r="BG826" s="24">
        <f>AU826*'Propiedades físicas'!$O$4+'Diseño reactor'!AV826*'Propiedades físicas'!$O$5+'Diseño reactor'!AW826*'Propiedades físicas'!$O$8+'Diseño reactor'!AX826*'Propiedades físicas'!$O$9+'Diseño reactor'!AY826*'Propiedades físicas'!$O$7+'Diseño reactor'!AZ826*'Propiedades físicas'!$O$6</f>
        <v>0.14909224548206326</v>
      </c>
      <c r="BH826" s="54">
        <f t="shared" si="511"/>
        <v>42155.979741436102</v>
      </c>
      <c r="BI826" s="34">
        <f t="shared" si="533"/>
        <v>261.8117065649584</v>
      </c>
      <c r="BJ826" s="27">
        <f t="shared" si="512"/>
        <v>4804.2710472619956</v>
      </c>
      <c r="BK826" s="34">
        <f t="shared" si="513"/>
        <v>550.98427564673432</v>
      </c>
      <c r="BL826" s="27">
        <f t="shared" si="514"/>
        <v>105.04698056690788</v>
      </c>
      <c r="BM826" s="34">
        <f t="shared" si="515"/>
        <v>1.1054421768707483</v>
      </c>
      <c r="BN826" s="45">
        <f t="shared" si="516"/>
        <v>776.89353966455633</v>
      </c>
      <c r="BO826" s="45">
        <f t="shared" si="517"/>
        <v>86.010420343786777</v>
      </c>
      <c r="BP826" s="66">
        <f t="shared" si="518"/>
        <v>6.695294390815163</v>
      </c>
    </row>
    <row r="827" spans="8:68">
      <c r="H827" s="68">
        <v>822</v>
      </c>
      <c r="I827" s="31">
        <f>('Propiedades físicas'!$C$10*'Diseño reactor'!H827)/1000</f>
        <v>719.45162147505278</v>
      </c>
      <c r="J827" s="31">
        <f t="shared" si="495"/>
        <v>0.63381607100292281</v>
      </c>
      <c r="K827" s="31">
        <f>(I827*1000)/'Propiedades físicas'!$F$10</f>
        <v>4699.5776024387096</v>
      </c>
      <c r="L827" s="31">
        <f t="shared" si="496"/>
        <v>671.36822891981558</v>
      </c>
      <c r="M827" s="31">
        <f t="shared" si="497"/>
        <v>4028.2093735188937</v>
      </c>
      <c r="N827" s="31">
        <f t="shared" si="498"/>
        <v>0.81674967021875378</v>
      </c>
      <c r="O827" s="32">
        <f t="shared" si="499"/>
        <v>4.9004980213125231</v>
      </c>
      <c r="P827" s="33">
        <f t="shared" si="500"/>
        <v>0.52715339141274453</v>
      </c>
      <c r="Q827" s="31">
        <f t="shared" si="501"/>
        <v>4.4718107620421961</v>
      </c>
      <c r="R827" s="31">
        <f t="shared" si="502"/>
        <v>0.18691364818330497</v>
      </c>
      <c r="S827" s="31">
        <f t="shared" si="503"/>
        <v>0.42868725927032741</v>
      </c>
      <c r="T827" s="31">
        <f t="shared" si="504"/>
        <v>6.6274280781090419E-2</v>
      </c>
      <c r="U827" s="31">
        <f t="shared" si="505"/>
        <v>3.6408349841613848E-2</v>
      </c>
      <c r="V827" s="47">
        <f t="shared" si="519"/>
        <v>5.2203539732135866E-4</v>
      </c>
      <c r="W827" s="31">
        <f t="shared" si="506"/>
        <v>0.35457165073411706</v>
      </c>
      <c r="X827" s="34">
        <f>(S827*H827*'Propiedades físicas'!$F$5*60*24*365)/(1000000)</f>
        <v>54539.205461736652</v>
      </c>
      <c r="Y827" s="34">
        <f>(U827*H827*'Propiedades físicas'!$F$7*60*24*365)/(1000000)</f>
        <v>1448.5738556482174</v>
      </c>
      <c r="Z827" s="31">
        <f t="shared" si="520"/>
        <v>433.32008774127598</v>
      </c>
      <c r="AA827" s="31">
        <f t="shared" si="536"/>
        <v>3675.8284463986852</v>
      </c>
      <c r="AB827" s="31">
        <f t="shared" si="537"/>
        <v>153.64301880667668</v>
      </c>
      <c r="AC827" s="31">
        <f t="shared" si="538"/>
        <v>352.38092712020915</v>
      </c>
      <c r="AD827" s="31">
        <f t="shared" si="535"/>
        <v>54.477458802056326</v>
      </c>
      <c r="AE827" s="31">
        <f t="shared" si="524"/>
        <v>29.927663569806583</v>
      </c>
      <c r="AF827" s="31">
        <f t="shared" si="525"/>
        <v>4699.5776024387105</v>
      </c>
      <c r="AG827" s="31">
        <f t="shared" si="526"/>
        <v>9.2204049895126108E-2</v>
      </c>
      <c r="AH827" s="31">
        <f t="shared" si="527"/>
        <v>0.78216145308276641</v>
      </c>
      <c r="AI827" s="31">
        <f t="shared" si="527"/>
        <v>3.269294217568576E-2</v>
      </c>
      <c r="AJ827" s="31">
        <f t="shared" si="527"/>
        <v>7.4981404060090684E-2</v>
      </c>
      <c r="AK827" s="31">
        <f t="shared" si="508"/>
        <v>1.1591990474587933E-2</v>
      </c>
      <c r="AL827" s="31">
        <f t="shared" si="508"/>
        <v>6.3681603117430137E-3</v>
      </c>
      <c r="AM827" s="31">
        <f t="shared" si="528"/>
        <v>0.99999999999999989</v>
      </c>
      <c r="AN827" s="31">
        <f>(Z827*'Propiedades físicas'!$F$4)/1000</f>
        <v>381.05301875792327</v>
      </c>
      <c r="AO827" s="31">
        <f>(AA827*'Propiedades físicas'!$F$6)/1000</f>
        <v>117.77354342261387</v>
      </c>
      <c r="AP827" s="31">
        <f>(AB827*'Propiedades físicas'!$F$9)/1000</f>
        <v>94.790060452779173</v>
      </c>
      <c r="AQ827" s="31">
        <f>(AC827*'Propiedades físicas'!$F$5)/1000</f>
        <v>103.765611609088</v>
      </c>
      <c r="AR827" s="31">
        <f>(AD827*'Propiedades físicas'!$F$8)/1000</f>
        <v>19.313348694505002</v>
      </c>
      <c r="AS827" s="31">
        <f>(AE827*'Propiedades físicas'!$F$7)/1000</f>
        <v>2.7560385381434886</v>
      </c>
      <c r="AT827" s="31">
        <f t="shared" si="529"/>
        <v>719.45162147505266</v>
      </c>
      <c r="AU827" s="31">
        <f t="shared" si="530"/>
        <v>0.52964369998453953</v>
      </c>
      <c r="AV827" s="31">
        <f t="shared" si="534"/>
        <v>0.16369904508818697</v>
      </c>
      <c r="AW827" s="31">
        <f t="shared" si="534"/>
        <v>0.13175320983839922</v>
      </c>
      <c r="AX827" s="31">
        <f t="shared" si="534"/>
        <v>0.14422875494580578</v>
      </c>
      <c r="AY827" s="31">
        <f t="shared" si="531"/>
        <v>2.6844541200571472E-2</v>
      </c>
      <c r="AZ827" s="31">
        <f t="shared" si="531"/>
        <v>3.8307489424972484E-3</v>
      </c>
      <c r="BA827" s="31">
        <f t="shared" si="532"/>
        <v>1.0000000000000002</v>
      </c>
      <c r="BB827" s="34">
        <f>AU827*'Propiedades físicas'!$C$4+'Diseño reactor'!AV827*'Propiedades físicas'!$C$5+'Diseño reactor'!AW827*'Propiedades físicas'!$C$8+'Diseño reactor'!AX827*'Propiedades físicas'!$C$9+'Diseño reactor'!AY827*'Propiedades físicas'!$C$7+'Diseño reactor'!AZ827*'Propiedades físicas'!$C$6</f>
        <v>876.37088582312356</v>
      </c>
      <c r="BC827" s="45">
        <f>AU827*'Propiedades físicas'!$L$4+'Diseño reactor'!AV827*'Propiedades físicas'!$L$5+'Diseño reactor'!AW827*'Propiedades físicas'!$L$8+AX827*'Propiedades físicas'!$L$9+'Diseño reactor'!AY827*'Propiedades físicas'!$L$7+'Diseño reactor'!AZ827*'Propiedades físicas'!$L$6</f>
        <v>2.0000366537077632</v>
      </c>
      <c r="BD827" s="29">
        <f t="shared" si="509"/>
        <v>3.3044339582617805</v>
      </c>
      <c r="BE827" s="58">
        <f t="shared" si="510"/>
        <v>43.283252704688856</v>
      </c>
      <c r="BF827" s="30">
        <f>AU827*'Propiedades físicas'!$I$4+'Diseño reactor'!AV827*'Propiedades físicas'!$I$5+'Diseño reactor'!AW827*'Propiedades físicas'!$I$8+'Diseño reactor'!AX827*'Propiedades físicas'!$I$9+'Diseño reactor'!AY827*'Propiedades físicas'!$I$7+'Diseño reactor'!AZ827*'Propiedades físicas'!$I$6</f>
        <v>1.9519534796992945E-2</v>
      </c>
      <c r="BG827" s="24">
        <f>AU827*'Propiedades físicas'!$O$4+'Diseño reactor'!AV827*'Propiedades físicas'!$O$5+'Diseño reactor'!AW827*'Propiedades físicas'!$O$8+'Diseño reactor'!AX827*'Propiedades físicas'!$O$9+'Diseño reactor'!AY827*'Propiedades físicas'!$O$7+'Diseño reactor'!AZ827*'Propiedades físicas'!$O$6</f>
        <v>0.14909957110280428</v>
      </c>
      <c r="BH827" s="54">
        <f t="shared" si="511"/>
        <v>42153.406615602406</v>
      </c>
      <c r="BI827" s="34">
        <f t="shared" si="533"/>
        <v>261.83700441627724</v>
      </c>
      <c r="BJ827" s="27">
        <f t="shared" si="512"/>
        <v>4804.230277269673</v>
      </c>
      <c r="BK827" s="34">
        <f t="shared" si="513"/>
        <v>551.00667216924205</v>
      </c>
      <c r="BL827" s="27">
        <f t="shared" si="514"/>
        <v>105.04779462433189</v>
      </c>
      <c r="BM827" s="34">
        <f t="shared" si="515"/>
        <v>1.1054421768707483</v>
      </c>
      <c r="BN827" s="45">
        <f t="shared" si="516"/>
        <v>778.00184919773199</v>
      </c>
      <c r="BO827" s="45">
        <f t="shared" si="517"/>
        <v>86.044655604984882</v>
      </c>
      <c r="BP827" s="66">
        <f t="shared" si="518"/>
        <v>6.6952752121383758</v>
      </c>
    </row>
    <row r="828" spans="8:68">
      <c r="H828" s="68">
        <v>823</v>
      </c>
      <c r="I828" s="31">
        <f>('Propiedades físicas'!$C$10*'Diseño reactor'!H828)/1000</f>
        <v>720.32686675665263</v>
      </c>
      <c r="J828" s="31">
        <f t="shared" si="495"/>
        <v>0.63304594211956566</v>
      </c>
      <c r="K828" s="31">
        <f>(I828*1000)/'Propiedades físicas'!$F$10</f>
        <v>4705.2948501302408</v>
      </c>
      <c r="L828" s="31">
        <f t="shared" si="496"/>
        <v>672.18497859003435</v>
      </c>
      <c r="M828" s="31">
        <f t="shared" si="497"/>
        <v>4033.1098715402063</v>
      </c>
      <c r="N828" s="31">
        <f t="shared" si="498"/>
        <v>0.81674967021875378</v>
      </c>
      <c r="O828" s="32">
        <f t="shared" si="499"/>
        <v>4.9004980213125231</v>
      </c>
      <c r="P828" s="33">
        <f t="shared" si="500"/>
        <v>0.527380601875165</v>
      </c>
      <c r="Q828" s="31">
        <f t="shared" si="501"/>
        <v>4.4722846622751371</v>
      </c>
      <c r="R828" s="31">
        <f t="shared" si="502"/>
        <v>0.18684749929096883</v>
      </c>
      <c r="S828" s="31">
        <f t="shared" si="503"/>
        <v>0.42821335903738655</v>
      </c>
      <c r="T828" s="31">
        <f t="shared" si="504"/>
        <v>6.6198847411442177E-2</v>
      </c>
      <c r="U828" s="31">
        <f t="shared" si="505"/>
        <v>3.632272164117778E-2</v>
      </c>
      <c r="V828" s="47">
        <f t="shared" si="519"/>
        <v>5.2226040185695947E-4</v>
      </c>
      <c r="W828" s="31">
        <f t="shared" si="506"/>
        <v>0.35429346211561458</v>
      </c>
      <c r="X828" s="34">
        <f>(S828*H828*'Propiedades físicas'!$F$5*60*24*365)/(1000000)</f>
        <v>54545.190142920321</v>
      </c>
      <c r="Y828" s="34">
        <f>(U828*H828*'Propiedades físicas'!$F$7*60*24*365)/(1000000)</f>
        <v>1446.9250892515392</v>
      </c>
      <c r="Z828" s="31">
        <f t="shared" si="520"/>
        <v>434.03423534326078</v>
      </c>
      <c r="AA828" s="31">
        <f t="shared" si="536"/>
        <v>3680.690277052438</v>
      </c>
      <c r="AB828" s="31">
        <f t="shared" si="537"/>
        <v>153.77549191646736</v>
      </c>
      <c r="AC828" s="31">
        <f t="shared" si="538"/>
        <v>352.41959448776913</v>
      </c>
      <c r="AD828" s="31">
        <f t="shared" si="535"/>
        <v>54.481651419616909</v>
      </c>
      <c r="AE828" s="31">
        <f t="shared" si="524"/>
        <v>29.893599910689314</v>
      </c>
      <c r="AF828" s="31">
        <f t="shared" si="525"/>
        <v>4705.2948501302417</v>
      </c>
      <c r="AG828" s="31">
        <f t="shared" si="526"/>
        <v>9.2243791126340735E-2</v>
      </c>
      <c r="AH828" s="31">
        <f t="shared" si="527"/>
        <v>0.78224434265804987</v>
      </c>
      <c r="AI828" s="31">
        <f t="shared" si="527"/>
        <v>3.268137211682088E-2</v>
      </c>
      <c r="AJ828" s="31">
        <f t="shared" si="527"/>
        <v>7.4898514484807305E-2</v>
      </c>
      <c r="AK828" s="31">
        <f t="shared" si="508"/>
        <v>1.1578796473957178E-2</v>
      </c>
      <c r="AL828" s="31">
        <f t="shared" si="508"/>
        <v>6.3531831400240229E-3</v>
      </c>
      <c r="AM828" s="31">
        <f t="shared" si="528"/>
        <v>1</v>
      </c>
      <c r="AN828" s="31">
        <f>(Z828*'Propiedades físicas'!$F$4)/1000</f>
        <v>381.68102587615664</v>
      </c>
      <c r="AO828" s="31">
        <f>(AA828*'Propiedades físicas'!$F$6)/1000</f>
        <v>117.92931647676011</v>
      </c>
      <c r="AP828" s="31">
        <f>(AB828*'Propiedades físicas'!$F$9)/1000</f>
        <v>94.871789737864532</v>
      </c>
      <c r="AQ828" s="31">
        <f>(AC828*'Propiedades físicas'!$F$5)/1000</f>
        <v>103.77699798881338</v>
      </c>
      <c r="AR828" s="31">
        <f>(AD828*'Propiedades físicas'!$F$8)/1000</f>
        <v>19.314835061282579</v>
      </c>
      <c r="AS828" s="31">
        <f>(AE828*'Propiedades físicas'!$F$7)/1000</f>
        <v>2.7529016157753792</v>
      </c>
      <c r="AT828" s="31">
        <f t="shared" si="529"/>
        <v>720.32686675665263</v>
      </c>
      <c r="AU828" s="31">
        <f t="shared" si="530"/>
        <v>0.52987198380467959</v>
      </c>
      <c r="AV828" s="31">
        <f t="shared" si="534"/>
        <v>0.16371639309769082</v>
      </c>
      <c r="AW828" s="31">
        <f t="shared" si="534"/>
        <v>0.13170658227012236</v>
      </c>
      <c r="AX828" s="31">
        <f t="shared" si="534"/>
        <v>0.14406931461001893</v>
      </c>
      <c r="AY828" s="31">
        <f t="shared" si="531"/>
        <v>2.6813986750556247E-2</v>
      </c>
      <c r="AZ828" s="31">
        <f t="shared" si="531"/>
        <v>3.8217394669320163E-3</v>
      </c>
      <c r="BA828" s="31">
        <f t="shared" si="532"/>
        <v>0.99999999999999989</v>
      </c>
      <c r="BB828" s="34">
        <f>AU828*'Propiedades físicas'!$C$4+'Diseño reactor'!AV828*'Propiedades físicas'!$C$5+'Diseño reactor'!AW828*'Propiedades físicas'!$C$8+'Diseño reactor'!AX828*'Propiedades físicas'!$C$9+'Diseño reactor'!AY828*'Propiedades físicas'!$C$7+'Diseño reactor'!AZ828*'Propiedades físicas'!$C$6</f>
        <v>876.36838284071825</v>
      </c>
      <c r="BC828" s="45">
        <f>AU828*'Propiedades físicas'!$L$4+'Diseño reactor'!AV828*'Propiedades físicas'!$L$5+'Diseño reactor'!AW828*'Propiedades físicas'!$L$8+AX828*'Propiedades físicas'!$L$9+'Diseño reactor'!AY828*'Propiedades físicas'!$L$7+'Diseño reactor'!AZ828*'Propiedades físicas'!$L$6</f>
        <v>2.000211520731372</v>
      </c>
      <c r="BD828" s="29">
        <f t="shared" si="509"/>
        <v>3.3015621451739983</v>
      </c>
      <c r="BE828" s="58">
        <f t="shared" si="510"/>
        <v>43.280017762284771</v>
      </c>
      <c r="BF828" s="30">
        <f>AU828*'Propiedades físicas'!$I$4+'Diseño reactor'!AV828*'Propiedades físicas'!$I$5+'Diseño reactor'!AW828*'Propiedades físicas'!$I$8+'Diseño reactor'!AX828*'Propiedades físicas'!$I$9+'Diseño reactor'!AY828*'Propiedades físicas'!$I$7+'Diseño reactor'!AZ828*'Propiedades físicas'!$I$6</f>
        <v>1.9520667070841193E-2</v>
      </c>
      <c r="BG828" s="24">
        <f>AU828*'Propiedades físicas'!$O$4+'Diseño reactor'!AV828*'Propiedades físicas'!$O$5+'Diseño reactor'!AW828*'Propiedades físicas'!$O$8+'Diseño reactor'!AX828*'Propiedades físicas'!$O$9+'Diseño reactor'!AY828*'Propiedades físicas'!$O$7+'Diseño reactor'!AZ828*'Propiedades físicas'!$O$6</f>
        <v>0.14910688693632299</v>
      </c>
      <c r="BH828" s="54">
        <f t="shared" si="511"/>
        <v>42150.841169344189</v>
      </c>
      <c r="BI828" s="34">
        <f t="shared" si="533"/>
        <v>261.86223835611753</v>
      </c>
      <c r="BJ828" s="27">
        <f t="shared" si="512"/>
        <v>4804.1896734209513</v>
      </c>
      <c r="BK828" s="34">
        <f t="shared" si="513"/>
        <v>551.02905111956011</v>
      </c>
      <c r="BL828" s="27">
        <f t="shared" si="514"/>
        <v>105.04860798955488</v>
      </c>
      <c r="BM828" s="34">
        <f t="shared" si="515"/>
        <v>1.1054421768707483</v>
      </c>
      <c r="BN828" s="45">
        <f t="shared" si="516"/>
        <v>779.11034590214706</v>
      </c>
      <c r="BO828" s="45">
        <f t="shared" si="517"/>
        <v>86.078837172177145</v>
      </c>
      <c r="BP828" s="66">
        <f t="shared" si="518"/>
        <v>6.6952560899193179</v>
      </c>
    </row>
    <row r="829" spans="8:68">
      <c r="H829" s="68">
        <v>824</v>
      </c>
      <c r="I829" s="31">
        <f>('Propiedades físicas'!$C$10*'Diseño reactor'!H829)/1000</f>
        <v>721.20211203825238</v>
      </c>
      <c r="J829" s="31">
        <f t="shared" si="495"/>
        <v>0.63227768248107108</v>
      </c>
      <c r="K829" s="31">
        <f>(I829*1000)/'Propiedades físicas'!$F$10</f>
        <v>4711.0120978217719</v>
      </c>
      <c r="L829" s="31">
        <f t="shared" si="496"/>
        <v>673.00172826025312</v>
      </c>
      <c r="M829" s="31">
        <f t="shared" si="497"/>
        <v>4038.0103695615185</v>
      </c>
      <c r="N829" s="31">
        <f t="shared" si="498"/>
        <v>0.81674967021875378</v>
      </c>
      <c r="O829" s="32">
        <f t="shared" si="499"/>
        <v>4.9004980213125222</v>
      </c>
      <c r="P829" s="33">
        <f t="shared" si="500"/>
        <v>0.52760745608906767</v>
      </c>
      <c r="Q829" s="31">
        <f t="shared" si="501"/>
        <v>4.4727575593034663</v>
      </c>
      <c r="R829" s="31">
        <f t="shared" si="502"/>
        <v>0.18678132799743288</v>
      </c>
      <c r="S829" s="31">
        <f t="shared" si="503"/>
        <v>0.42774046200905758</v>
      </c>
      <c r="T829" s="31">
        <f t="shared" si="504"/>
        <v>6.6123524385135177E-2</v>
      </c>
      <c r="U829" s="31">
        <f t="shared" si="505"/>
        <v>3.6237361747118099E-2</v>
      </c>
      <c r="V829" s="47">
        <f t="shared" si="519"/>
        <v>5.2248505360276605E-4</v>
      </c>
      <c r="W829" s="31">
        <f t="shared" si="506"/>
        <v>0.35401570967545515</v>
      </c>
      <c r="X829" s="34">
        <f>(S829*H829*'Propiedades físicas'!$F$5*60*24*365)/(1000000)</f>
        <v>54551.15607177576</v>
      </c>
      <c r="Y829" s="34">
        <f>(U829*H829*'Propiedades físicas'!$F$7*60*24*365)/(1000000)</f>
        <v>1445.2787346574087</v>
      </c>
      <c r="Z829" s="31">
        <f t="shared" si="520"/>
        <v>434.74854381739175</v>
      </c>
      <c r="AA829" s="31">
        <f t="shared" si="536"/>
        <v>3685.5522288660563</v>
      </c>
      <c r="AB829" s="31">
        <f t="shared" si="537"/>
        <v>153.90781426988468</v>
      </c>
      <c r="AC829" s="31">
        <f t="shared" si="538"/>
        <v>352.45814069546344</v>
      </c>
      <c r="AD829" s="31">
        <f t="shared" si="535"/>
        <v>54.485784093351384</v>
      </c>
      <c r="AE829" s="31">
        <f t="shared" si="524"/>
        <v>29.859586079625313</v>
      </c>
      <c r="AF829" s="31">
        <f t="shared" si="525"/>
        <v>4711.0120978217719</v>
      </c>
      <c r="AG829" s="31">
        <f t="shared" si="526"/>
        <v>9.2283470046363544E-2</v>
      </c>
      <c r="AH829" s="31">
        <f t="shared" si="527"/>
        <v>0.78232705676348047</v>
      </c>
      <c r="AI829" s="31">
        <f t="shared" si="527"/>
        <v>3.2669798139777002E-2</v>
      </c>
      <c r="AJ829" s="31">
        <f t="shared" si="527"/>
        <v>7.4815800379376934E-2</v>
      </c>
      <c r="AK829" s="31">
        <f t="shared" si="508"/>
        <v>1.1565621773407024E-2</v>
      </c>
      <c r="AL829" s="31">
        <f t="shared" si="508"/>
        <v>6.3382528975952906E-3</v>
      </c>
      <c r="AM829" s="31">
        <f t="shared" si="528"/>
        <v>1.0000000000000002</v>
      </c>
      <c r="AN829" s="31">
        <f>(Z829*'Propiedades físicas'!$F$4)/1000</f>
        <v>382.309174462138</v>
      </c>
      <c r="AO829" s="31">
        <f>(AA829*'Propiedades físicas'!$F$6)/1000</f>
        <v>118.08509341286845</v>
      </c>
      <c r="AP829" s="31">
        <f>(AB829*'Propiedades físicas'!$F$9)/1000</f>
        <v>94.953426013805355</v>
      </c>
      <c r="AQ829" s="31">
        <f>(AC829*'Propiedades físicas'!$F$5)/1000</f>
        <v>103.78834869059314</v>
      </c>
      <c r="AR829" s="31">
        <f>(AD829*'Propiedades físicas'!$F$8)/1000</f>
        <v>19.316300176774927</v>
      </c>
      <c r="AS829" s="31">
        <f>(AE829*'Propiedades físicas'!$F$7)/1000</f>
        <v>2.7497692820726951</v>
      </c>
      <c r="AT829" s="31">
        <f t="shared" si="529"/>
        <v>721.20211203825261</v>
      </c>
      <c r="AU829" s="31">
        <f t="shared" si="530"/>
        <v>0.53009990969335974</v>
      </c>
      <c r="AV829" s="31">
        <f t="shared" si="534"/>
        <v>0.16373370438300269</v>
      </c>
      <c r="AW829" s="31">
        <f t="shared" si="534"/>
        <v>0.13165993891150587</v>
      </c>
      <c r="AX829" s="31">
        <f t="shared" si="534"/>
        <v>0.14391021179523139</v>
      </c>
      <c r="AY829" s="31">
        <f t="shared" si="531"/>
        <v>2.6783476995350771E-2</v>
      </c>
      <c r="AZ829" s="31">
        <f t="shared" si="531"/>
        <v>3.8127582215494774E-3</v>
      </c>
      <c r="BA829" s="31">
        <f t="shared" si="532"/>
        <v>1</v>
      </c>
      <c r="BB829" s="34">
        <f>AU829*'Propiedades físicas'!$C$4+'Diseño reactor'!AV829*'Propiedades físicas'!$C$5+'Diseño reactor'!AW829*'Propiedades físicas'!$C$8+'Diseño reactor'!AX829*'Propiedades físicas'!$C$9+'Diseño reactor'!AY829*'Propiedades físicas'!$C$7+'Diseño reactor'!AZ829*'Propiedades físicas'!$C$6</f>
        <v>876.36588722067586</v>
      </c>
      <c r="BC829" s="45">
        <f>AU829*'Propiedades físicas'!$L$4+'Diseño reactor'!AV829*'Propiedades físicas'!$L$5+'Diseño reactor'!AW829*'Propiedades físicas'!$L$8+AX829*'Propiedades físicas'!$L$9+'Diseño reactor'!AY829*'Propiedades físicas'!$L$7+'Diseño reactor'!AZ829*'Propiedades físicas'!$L$6</f>
        <v>2.0003861009336337</v>
      </c>
      <c r="BD829" s="29">
        <f t="shared" si="509"/>
        <v>3.2986953289669678</v>
      </c>
      <c r="BE829" s="58">
        <f t="shared" si="510"/>
        <v>43.276788742268458</v>
      </c>
      <c r="BF829" s="30">
        <f>AU829*'Propiedades físicas'!$I$4+'Diseño reactor'!AV829*'Propiedades físicas'!$I$5+'Diseño reactor'!AW829*'Propiedades físicas'!$I$8+'Diseño reactor'!AX829*'Propiedades físicas'!$I$9+'Diseño reactor'!AY829*'Propiedades físicas'!$I$7+'Diseño reactor'!AZ829*'Propiedades físicas'!$I$6</f>
        <v>1.9521796103156835E-2</v>
      </c>
      <c r="BG829" s="24">
        <f>AU829*'Propiedades físicas'!$O$4+'Diseño reactor'!AV829*'Propiedades físicas'!$O$5+'Diseño reactor'!AW829*'Propiedades físicas'!$O$8+'Diseño reactor'!AX829*'Propiedades físicas'!$O$9+'Diseño reactor'!AY829*'Propiedades físicas'!$O$7+'Diseño reactor'!AZ829*'Propiedades físicas'!$O$6</f>
        <v>0.1491141929991974</v>
      </c>
      <c r="BH829" s="54">
        <f t="shared" si="511"/>
        <v>42148.283373356739</v>
      </c>
      <c r="BI829" s="34">
        <f t="shared" si="533"/>
        <v>261.88740859983392</v>
      </c>
      <c r="BJ829" s="27">
        <f t="shared" si="512"/>
        <v>4804.1492350226263</v>
      </c>
      <c r="BK829" s="34">
        <f t="shared" si="513"/>
        <v>551.05141248316181</v>
      </c>
      <c r="BL829" s="27">
        <f t="shared" si="514"/>
        <v>105.04942066218018</v>
      </c>
      <c r="BM829" s="34">
        <f t="shared" si="515"/>
        <v>1.1054421768707483</v>
      </c>
      <c r="BN829" s="45">
        <f t="shared" si="516"/>
        <v>780.21902931735019</v>
      </c>
      <c r="BO829" s="45">
        <f t="shared" si="517"/>
        <v>86.112965171567481</v>
      </c>
      <c r="BP829" s="66">
        <f t="shared" si="518"/>
        <v>6.6952370239470467</v>
      </c>
    </row>
    <row r="830" spans="8:68">
      <c r="H830" s="68">
        <v>825</v>
      </c>
      <c r="I830" s="31">
        <f>('Propiedades físicas'!$C$10*'Diseño reactor'!H830)/1000</f>
        <v>722.07735731985224</v>
      </c>
      <c r="J830" s="31">
        <f t="shared" si="495"/>
        <v>0.63151128529018496</v>
      </c>
      <c r="K830" s="31">
        <f>(I830*1000)/'Propiedades físicas'!$F$10</f>
        <v>4716.7293455133031</v>
      </c>
      <c r="L830" s="31">
        <f t="shared" si="496"/>
        <v>673.81847793047189</v>
      </c>
      <c r="M830" s="31">
        <f t="shared" si="497"/>
        <v>4042.9108675828311</v>
      </c>
      <c r="N830" s="31">
        <f t="shared" si="498"/>
        <v>0.81674967021875378</v>
      </c>
      <c r="O830" s="32">
        <f t="shared" si="499"/>
        <v>4.9004980213125222</v>
      </c>
      <c r="P830" s="33">
        <f t="shared" si="500"/>
        <v>0.52783395489165164</v>
      </c>
      <c r="Q830" s="31">
        <f t="shared" si="501"/>
        <v>4.4732294562004364</v>
      </c>
      <c r="R830" s="31">
        <f t="shared" si="502"/>
        <v>0.18671513465149031</v>
      </c>
      <c r="S830" s="31">
        <f t="shared" si="503"/>
        <v>0.4272685651120865</v>
      </c>
      <c r="T830" s="31">
        <f t="shared" si="504"/>
        <v>6.6048311566239387E-2</v>
      </c>
      <c r="U830" s="31">
        <f t="shared" si="505"/>
        <v>3.6152269109372477E-2</v>
      </c>
      <c r="V830" s="47">
        <f t="shared" si="519"/>
        <v>5.2270935338784926E-4</v>
      </c>
      <c r="W830" s="31">
        <f t="shared" si="506"/>
        <v>0.35373839238860116</v>
      </c>
      <c r="X830" s="34">
        <f>(S830*H830*'Propiedades físicas'!$F$5*60*24*365)/(1000000)</f>
        <v>54557.103321693299</v>
      </c>
      <c r="Y830" s="34">
        <f>(U830*H830*'Propiedades físicas'!$F$7*60*24*365)/(1000000)</f>
        <v>1443.6347888947689</v>
      </c>
      <c r="Z830" s="31">
        <f t="shared" si="520"/>
        <v>435.46301278561259</v>
      </c>
      <c r="AA830" s="31">
        <f t="shared" si="536"/>
        <v>3690.4143013653602</v>
      </c>
      <c r="AB830" s="31">
        <f t="shared" si="537"/>
        <v>154.03998608747952</v>
      </c>
      <c r="AC830" s="31">
        <f t="shared" si="538"/>
        <v>352.49656621747135</v>
      </c>
      <c r="AD830" s="31">
        <f t="shared" si="535"/>
        <v>54.489857042147491</v>
      </c>
      <c r="AE830" s="31">
        <f t="shared" si="524"/>
        <v>29.825622015232295</v>
      </c>
      <c r="AF830" s="31">
        <f t="shared" si="525"/>
        <v>4716.7293455133031</v>
      </c>
      <c r="AG830" s="31">
        <f t="shared" si="526"/>
        <v>9.2323086801628401E-2</v>
      </c>
      <c r="AH830" s="31">
        <f t="shared" si="527"/>
        <v>0.78240959593659853</v>
      </c>
      <c r="AI830" s="31">
        <f t="shared" si="527"/>
        <v>3.2658220305561321E-2</v>
      </c>
      <c r="AJ830" s="31">
        <f t="shared" si="527"/>
        <v>7.4733261206258714E-2</v>
      </c>
      <c r="AK830" s="31">
        <f t="shared" si="508"/>
        <v>1.1552466349162032E-2</v>
      </c>
      <c r="AL830" s="31">
        <f t="shared" si="508"/>
        <v>6.3233694007911092E-3</v>
      </c>
      <c r="AM830" s="31">
        <f t="shared" si="528"/>
        <v>1</v>
      </c>
      <c r="AN830" s="31">
        <f>(Z830*'Propiedades físicas'!$F$4)/1000</f>
        <v>382.93746418341203</v>
      </c>
      <c r="AO830" s="31">
        <f>(AA830*'Propiedades físicas'!$F$6)/1000</f>
        <v>118.24087421574613</v>
      </c>
      <c r="AP830" s="31">
        <f>(AB830*'Propiedades físicas'!$F$9)/1000</f>
        <v>95.034969416670478</v>
      </c>
      <c r="AQ830" s="31">
        <f>(AC830*'Propiedades físicas'!$F$5)/1000</f>
        <v>103.79966385405881</v>
      </c>
      <c r="AR830" s="31">
        <f>(AD830*'Propiedades físicas'!$F$8)/1000</f>
        <v>19.317744118582123</v>
      </c>
      <c r="AS830" s="31">
        <f>(AE830*'Propiedades físicas'!$F$7)/1000</f>
        <v>2.7466415313827421</v>
      </c>
      <c r="AT830" s="31">
        <f t="shared" si="529"/>
        <v>722.07735731985235</v>
      </c>
      <c r="AU830" s="31">
        <f t="shared" si="530"/>
        <v>0.53032747849173389</v>
      </c>
      <c r="AV830" s="31">
        <f t="shared" si="534"/>
        <v>0.16375097905662481</v>
      </c>
      <c r="AW830" s="31">
        <f t="shared" si="534"/>
        <v>0.13161328000841005</v>
      </c>
      <c r="AX830" s="31">
        <f t="shared" si="534"/>
        <v>0.1437514454674689</v>
      </c>
      <c r="AY830" s="31">
        <f t="shared" si="531"/>
        <v>2.6753011879896281E-2</v>
      </c>
      <c r="AZ830" s="31">
        <f t="shared" si="531"/>
        <v>3.803805095866046E-3</v>
      </c>
      <c r="BA830" s="31">
        <f t="shared" si="532"/>
        <v>1</v>
      </c>
      <c r="BB830" s="34">
        <f>AU830*'Propiedades físicas'!$C$4+'Diseño reactor'!AV830*'Propiedades físicas'!$C$5+'Diseño reactor'!AW830*'Propiedades físicas'!$C$8+'Diseño reactor'!AX830*'Propiedades físicas'!$C$9+'Diseño reactor'!AY830*'Propiedades físicas'!$C$7+'Diseño reactor'!AZ830*'Propiedades físicas'!$C$6</f>
        <v>876.36339893551008</v>
      </c>
      <c r="BC830" s="45">
        <f>AU830*'Propiedades físicas'!$L$4+'Diseño reactor'!AV830*'Propiedades físicas'!$L$5+'Diseño reactor'!AW830*'Propiedades físicas'!$L$8+AX830*'Propiedades físicas'!$L$9+'Diseño reactor'!AY830*'Propiedades físicas'!$L$7+'Diseño reactor'!AZ830*'Propiedades físicas'!$L$6</f>
        <v>2.0005603950038688</v>
      </c>
      <c r="BD830" s="29">
        <f t="shared" si="509"/>
        <v>3.2958334966161273</v>
      </c>
      <c r="BE830" s="58">
        <f t="shared" si="510"/>
        <v>43.273565628132175</v>
      </c>
      <c r="BF830" s="30">
        <f>AU830*'Propiedades físicas'!$I$4+'Diseño reactor'!AV830*'Propiedades físicas'!$I$5+'Diseño reactor'!AW830*'Propiedades físicas'!$I$8+'Diseño reactor'!AX830*'Propiedades físicas'!$I$9+'Diseño reactor'!AY830*'Propiedades físicas'!$I$7+'Diseño reactor'!AZ830*'Propiedades físicas'!$I$6</f>
        <v>1.9522921905633275E-2</v>
      </c>
      <c r="BG830" s="24">
        <f>AU830*'Propiedades físicas'!$O$4+'Diseño reactor'!AV830*'Propiedades físicas'!$O$5+'Diseño reactor'!AW830*'Propiedades físicas'!$O$8+'Diseño reactor'!AX830*'Propiedades físicas'!$O$9+'Diseño reactor'!AY830*'Propiedades físicas'!$O$7+'Diseño reactor'!AZ830*'Propiedades físicas'!$O$6</f>
        <v>0.1491214893079813</v>
      </c>
      <c r="BH830" s="54">
        <f t="shared" si="511"/>
        <v>42145.733198473368</v>
      </c>
      <c r="BI830" s="34">
        <f t="shared" si="533"/>
        <v>261.91251536188207</v>
      </c>
      <c r="BJ830" s="27">
        <f t="shared" si="512"/>
        <v>4804.1089613848389</v>
      </c>
      <c r="BK830" s="34">
        <f t="shared" si="513"/>
        <v>551.07375624578947</v>
      </c>
      <c r="BL830" s="27">
        <f t="shared" si="514"/>
        <v>105.05023264182088</v>
      </c>
      <c r="BM830" s="34">
        <f t="shared" si="515"/>
        <v>1.1054421768707483</v>
      </c>
      <c r="BN830" s="45">
        <f t="shared" si="516"/>
        <v>781.32789898438807</v>
      </c>
      <c r="BO830" s="45">
        <f t="shared" si="517"/>
        <v>86.147039728964643</v>
      </c>
      <c r="BP830" s="66">
        <f t="shared" si="518"/>
        <v>6.6952180140115711</v>
      </c>
    </row>
    <row r="831" spans="8:68">
      <c r="H831" s="68">
        <v>826</v>
      </c>
      <c r="I831" s="31">
        <f>('Propiedades físicas'!$C$10*'Diseño reactor'!H831)/1000</f>
        <v>722.9526026014521</v>
      </c>
      <c r="J831" s="31">
        <f t="shared" si="495"/>
        <v>0.63074674378256967</v>
      </c>
      <c r="K831" s="31">
        <f>(I831*1000)/'Propiedades físicas'!$F$10</f>
        <v>4722.4465932048352</v>
      </c>
      <c r="L831" s="31">
        <f t="shared" si="496"/>
        <v>674.63522760069065</v>
      </c>
      <c r="M831" s="31">
        <f t="shared" si="497"/>
        <v>4047.8113656041442</v>
      </c>
      <c r="N831" s="31">
        <f t="shared" si="498"/>
        <v>0.81674967021875378</v>
      </c>
      <c r="O831" s="32">
        <f t="shared" si="499"/>
        <v>4.9004980213125231</v>
      </c>
      <c r="P831" s="33">
        <f t="shared" si="500"/>
        <v>0.52806009911749474</v>
      </c>
      <c r="Q831" s="31">
        <f t="shared" si="501"/>
        <v>4.4737003560271154</v>
      </c>
      <c r="R831" s="31">
        <f t="shared" si="502"/>
        <v>0.18664891959991578</v>
      </c>
      <c r="S831" s="31">
        <f t="shared" si="503"/>
        <v>0.42679766528540874</v>
      </c>
      <c r="T831" s="31">
        <f t="shared" si="504"/>
        <v>6.5973208818537007E-2</v>
      </c>
      <c r="U831" s="31">
        <f t="shared" si="505"/>
        <v>3.6067442682806289E-2</v>
      </c>
      <c r="V831" s="47">
        <f t="shared" si="519"/>
        <v>5.2293330203868416E-4</v>
      </c>
      <c r="W831" s="31">
        <f t="shared" si="506"/>
        <v>0.35346150923322445</v>
      </c>
      <c r="X831" s="34">
        <f>(S831*H831*'Propiedades físicas'!$F$5*60*24*365)/(1000000)</f>
        <v>54563.031965719034</v>
      </c>
      <c r="Y831" s="34">
        <f>(U831*H831*'Propiedades físicas'!$F$7*60*24*365)/(1000000)</f>
        <v>1441.9932489862738</v>
      </c>
      <c r="Z831" s="31">
        <f t="shared" si="520"/>
        <v>436.17764187105064</v>
      </c>
      <c r="AA831" s="31">
        <f t="shared" si="536"/>
        <v>3695.2764940783973</v>
      </c>
      <c r="AB831" s="31">
        <f t="shared" si="537"/>
        <v>154.17200758953044</v>
      </c>
      <c r="AC831" s="31">
        <f t="shared" si="538"/>
        <v>352.53487152574763</v>
      </c>
      <c r="AD831" s="31">
        <f t="shared" si="535"/>
        <v>54.493870484111568</v>
      </c>
      <c r="AE831" s="31">
        <f t="shared" si="524"/>
        <v>29.791707655997996</v>
      </c>
      <c r="AF831" s="31">
        <f t="shared" si="525"/>
        <v>4722.4465932048352</v>
      </c>
      <c r="AG831" s="31">
        <f t="shared" si="526"/>
        <v>9.2362641538110773E-2</v>
      </c>
      <c r="AH831" s="31">
        <f t="shared" si="527"/>
        <v>0.78249196071281335</v>
      </c>
      <c r="AI831" s="31">
        <f t="shared" si="527"/>
        <v>3.2646638674827942E-2</v>
      </c>
      <c r="AJ831" s="31">
        <f t="shared" si="527"/>
        <v>7.465089643004387E-2</v>
      </c>
      <c r="AK831" s="31">
        <f t="shared" si="508"/>
        <v>1.153933017739644E-2</v>
      </c>
      <c r="AL831" s="31">
        <f t="shared" si="508"/>
        <v>6.3085324668076745E-3</v>
      </c>
      <c r="AM831" s="31">
        <f t="shared" si="528"/>
        <v>1</v>
      </c>
      <c r="AN831" s="31">
        <f>(Z831*'Propiedades físicas'!$F$4)/1000</f>
        <v>383.56589470856449</v>
      </c>
      <c r="AO831" s="31">
        <f>(AA831*'Propiedades físicas'!$F$6)/1000</f>
        <v>118.39665887027185</v>
      </c>
      <c r="AP831" s="31">
        <f>(AB831*'Propiedades físicas'!$F$9)/1000</f>
        <v>95.116420082360804</v>
      </c>
      <c r="AQ831" s="31">
        <f>(AC831*'Propiedades físicas'!$F$5)/1000</f>
        <v>103.81094361818691</v>
      </c>
      <c r="AR831" s="31">
        <f>(AD831*'Propiedades físicas'!$F$8)/1000</f>
        <v>19.319166964027225</v>
      </c>
      <c r="AS831" s="31">
        <f>(AE831*'Propiedades físicas'!$F$7)/1000</f>
        <v>2.7435183580408555</v>
      </c>
      <c r="AT831" s="31">
        <f t="shared" si="529"/>
        <v>722.9526026014521</v>
      </c>
      <c r="AU831" s="31">
        <f t="shared" si="530"/>
        <v>0.53055469103832242</v>
      </c>
      <c r="AV831" s="31">
        <f t="shared" si="534"/>
        <v>0.1637682172306133</v>
      </c>
      <c r="AW831" s="31">
        <f t="shared" si="534"/>
        <v>0.13156660580527213</v>
      </c>
      <c r="AX831" s="31">
        <f t="shared" si="534"/>
        <v>0.14359301459685817</v>
      </c>
      <c r="AY831" s="31">
        <f t="shared" si="531"/>
        <v>2.6722591349017465E-2</v>
      </c>
      <c r="AZ831" s="31">
        <f t="shared" si="531"/>
        <v>3.7948799799166046E-3</v>
      </c>
      <c r="BA831" s="31">
        <f t="shared" si="532"/>
        <v>1</v>
      </c>
      <c r="BB831" s="34">
        <f>AU831*'Propiedades físicas'!$C$4+'Diseño reactor'!AV831*'Propiedades físicas'!$C$5+'Diseño reactor'!AW831*'Propiedades físicas'!$C$8+'Diseño reactor'!AX831*'Propiedades físicas'!$C$9+'Diseño reactor'!AY831*'Propiedades físicas'!$C$7+'Diseño reactor'!AZ831*'Propiedades físicas'!$C$6</f>
        <v>876.36091795785842</v>
      </c>
      <c r="BC831" s="45">
        <f>AU831*'Propiedades físicas'!$L$4+'Diseño reactor'!AV831*'Propiedades físicas'!$L$5+'Diseño reactor'!AW831*'Propiedades físicas'!$L$8+AX831*'Propiedades físicas'!$L$9+'Diseño reactor'!AY831*'Propiedades físicas'!$L$7+'Diseño reactor'!AZ831*'Propiedades físicas'!$L$6</f>
        <v>2.0007344036292376</v>
      </c>
      <c r="BD831" s="29">
        <f t="shared" si="509"/>
        <v>3.2929766351420442</v>
      </c>
      <c r="BE831" s="58">
        <f t="shared" si="510"/>
        <v>43.270348403430667</v>
      </c>
      <c r="BF831" s="30">
        <f>AU831*'Propiedades físicas'!$I$4+'Diseño reactor'!AV831*'Propiedades físicas'!$I$5+'Diseño reactor'!AW831*'Propiedades físicas'!$I$8+'Diseño reactor'!AX831*'Propiedades físicas'!$I$9+'Diseño reactor'!AY831*'Propiedades físicas'!$I$7+'Diseño reactor'!AZ831*'Propiedades físicas'!$I$6</f>
        <v>1.9524044489912573E-2</v>
      </c>
      <c r="BG831" s="24">
        <f>AU831*'Propiedades físicas'!$O$4+'Diseño reactor'!AV831*'Propiedades físicas'!$O$5+'Diseño reactor'!AW831*'Propiedades físicas'!$O$8+'Diseño reactor'!AX831*'Propiedades físicas'!$O$9+'Diseño reactor'!AY831*'Propiedades físicas'!$O$7+'Diseño reactor'!AZ831*'Propiedades físicas'!$O$6</f>
        <v>0.14912877587920423</v>
      </c>
      <c r="BH831" s="54">
        <f t="shared" si="511"/>
        <v>42143.190615664535</v>
      </c>
      <c r="BI831" s="34">
        <f t="shared" si="533"/>
        <v>261.93755885582328</v>
      </c>
      <c r="BJ831" s="27">
        <f t="shared" si="512"/>
        <v>4804.0688518211036</v>
      </c>
      <c r="BK831" s="34">
        <f t="shared" si="513"/>
        <v>551.096082393458</v>
      </c>
      <c r="BL831" s="27">
        <f t="shared" si="514"/>
        <v>105.05104392810003</v>
      </c>
      <c r="BM831" s="34">
        <f t="shared" si="515"/>
        <v>1.1054421768707483</v>
      </c>
      <c r="BN831" s="45">
        <f t="shared" si="516"/>
        <v>782.43695444579646</v>
      </c>
      <c r="BO831" s="45">
        <f t="shared" si="517"/>
        <v>86.181060969783843</v>
      </c>
      <c r="BP831" s="66">
        <f t="shared" si="518"/>
        <v>6.6951990599038504</v>
      </c>
    </row>
    <row r="832" spans="8:68">
      <c r="H832" s="68">
        <v>827</v>
      </c>
      <c r="I832" s="31">
        <f>('Propiedades físicas'!$C$10*'Diseño reactor'!H832)/1000</f>
        <v>723.82784788305196</v>
      </c>
      <c r="J832" s="31">
        <f t="shared" si="495"/>
        <v>0.62998405122660517</v>
      </c>
      <c r="K832" s="31">
        <f>(I832*1000)/'Propiedades físicas'!$F$10</f>
        <v>4728.1638408963663</v>
      </c>
      <c r="L832" s="31">
        <f t="shared" si="496"/>
        <v>675.45197727090942</v>
      </c>
      <c r="M832" s="31">
        <f t="shared" si="497"/>
        <v>4052.7118636254568</v>
      </c>
      <c r="N832" s="31">
        <f t="shared" si="498"/>
        <v>0.81674967021875389</v>
      </c>
      <c r="O832" s="32">
        <f t="shared" si="499"/>
        <v>4.9004980213125231</v>
      </c>
      <c r="P832" s="33">
        <f t="shared" si="500"/>
        <v>0.52828588959856393</v>
      </c>
      <c r="Q832" s="31">
        <f t="shared" si="501"/>
        <v>4.4741702618324357</v>
      </c>
      <c r="R832" s="31">
        <f t="shared" si="502"/>
        <v>0.18658268318747698</v>
      </c>
      <c r="S832" s="31">
        <f t="shared" si="503"/>
        <v>0.42632775948008877</v>
      </c>
      <c r="T832" s="31">
        <f t="shared" si="504"/>
        <v>6.5898216005527505E-2</v>
      </c>
      <c r="U832" s="31">
        <f t="shared" si="505"/>
        <v>3.598288142718558E-2</v>
      </c>
      <c r="V832" s="47">
        <f t="shared" si="519"/>
        <v>5.2315690037916043E-4</v>
      </c>
      <c r="W832" s="31">
        <f t="shared" si="506"/>
        <v>0.35318505919069354</v>
      </c>
      <c r="X832" s="34">
        <f>(S832*H832*'Propiedades físicas'!$F$5*60*24*365)/(1000000)</f>
        <v>54568.942076556414</v>
      </c>
      <c r="Y832" s="34">
        <f>(U832*H832*'Propiedades físicas'!$F$7*60*24*365)/(1000000)</f>
        <v>1440.3541119483946</v>
      </c>
      <c r="Z832" s="31">
        <f t="shared" si="520"/>
        <v>436.89243069801239</v>
      </c>
      <c r="AA832" s="31">
        <f t="shared" si="536"/>
        <v>3700.1388065354245</v>
      </c>
      <c r="AB832" s="31">
        <f t="shared" si="537"/>
        <v>154.30387899604347</v>
      </c>
      <c r="AC832" s="31">
        <f t="shared" si="538"/>
        <v>352.57305709003344</v>
      </c>
      <c r="AD832" s="31">
        <f t="shared" si="535"/>
        <v>54.497824636571245</v>
      </c>
      <c r="AE832" s="31">
        <f t="shared" si="524"/>
        <v>29.757842940282476</v>
      </c>
      <c r="AF832" s="31">
        <f t="shared" si="525"/>
        <v>4728.1638408963672</v>
      </c>
      <c r="AG832" s="31">
        <f t="shared" si="526"/>
        <v>9.2402134401329494E-2</v>
      </c>
      <c r="AH832" s="31">
        <f t="shared" si="527"/>
        <v>0.78257415162541211</v>
      </c>
      <c r="AI832" s="31">
        <f t="shared" si="527"/>
        <v>3.2635053307879976E-2</v>
      </c>
      <c r="AJ832" s="31">
        <f t="shared" si="527"/>
        <v>7.4568705517445114E-2</v>
      </c>
      <c r="AK832" s="31">
        <f t="shared" si="508"/>
        <v>1.1526213234235031E-2</v>
      </c>
      <c r="AL832" s="31">
        <f t="shared" si="508"/>
        <v>6.2937419136983568E-3</v>
      </c>
      <c r="AM832" s="31">
        <f t="shared" si="528"/>
        <v>1</v>
      </c>
      <c r="AN832" s="31">
        <f>(Z832*'Propiedades físicas'!$F$4)/1000</f>
        <v>384.19446570721817</v>
      </c>
      <c r="AO832" s="31">
        <f>(AA832*'Propiedades físicas'!$F$6)/1000</f>
        <v>118.552447361395</v>
      </c>
      <c r="AP832" s="31">
        <f>(AB832*'Propiedades físicas'!$F$9)/1000</f>
        <v>95.197778146609011</v>
      </c>
      <c r="AQ832" s="31">
        <f>(AC832*'Propiedades físicas'!$F$5)/1000</f>
        <v>103.82218812130216</v>
      </c>
      <c r="AR832" s="31">
        <f>(AD832*'Propiedades físicas'!$F$8)/1000</f>
        <v>19.320568790157232</v>
      </c>
      <c r="AS832" s="31">
        <f>(AE832*'Propiedades físicas'!$F$7)/1000</f>
        <v>2.7403997563706133</v>
      </c>
      <c r="AT832" s="31">
        <f t="shared" si="529"/>
        <v>723.82784788305219</v>
      </c>
      <c r="AU832" s="31">
        <f t="shared" si="530"/>
        <v>0.53078154816902257</v>
      </c>
      <c r="AV832" s="31">
        <f t="shared" si="534"/>
        <v>0.16378541901657995</v>
      </c>
      <c r="AW832" s="31">
        <f t="shared" si="534"/>
        <v>0.13151991654511472</v>
      </c>
      <c r="AX832" s="31">
        <f t="shared" si="534"/>
        <v>0.14343491815760667</v>
      </c>
      <c r="AY832" s="31">
        <f t="shared" si="531"/>
        <v>2.6692215347424473E-2</v>
      </c>
      <c r="AZ832" s="31">
        <f t="shared" si="531"/>
        <v>3.7859827642516674E-3</v>
      </c>
      <c r="BA832" s="31">
        <f t="shared" si="532"/>
        <v>1</v>
      </c>
      <c r="BB832" s="34">
        <f>AU832*'Propiedades físicas'!$C$4+'Diseño reactor'!AV832*'Propiedades físicas'!$C$5+'Diseño reactor'!AW832*'Propiedades físicas'!$C$8+'Diseño reactor'!AX832*'Propiedades físicas'!$C$9+'Diseño reactor'!AY832*'Propiedades físicas'!$C$7+'Diseño reactor'!AZ832*'Propiedades físicas'!$C$6</f>
        <v>876.35844426048254</v>
      </c>
      <c r="BC832" s="45">
        <f>AU832*'Propiedades físicas'!$L$4+'Diseño reactor'!AV832*'Propiedades físicas'!$L$5+'Diseño reactor'!AW832*'Propiedades físicas'!$L$8+AX832*'Propiedades físicas'!$L$9+'Diseño reactor'!AY832*'Propiedades físicas'!$L$7+'Diseño reactor'!AZ832*'Propiedades físicas'!$L$6</f>
        <v>2.0009081274947471</v>
      </c>
      <c r="BD832" s="29">
        <f t="shared" si="509"/>
        <v>3.290124731610212</v>
      </c>
      <c r="BE832" s="58">
        <f t="shared" si="510"/>
        <v>43.267137051780715</v>
      </c>
      <c r="BF832" s="30">
        <f>AU832*'Propiedades físicas'!$I$4+'Diseño reactor'!AV832*'Propiedades físicas'!$I$5+'Diseño reactor'!AW832*'Propiedades físicas'!$I$8+'Diseño reactor'!AX832*'Propiedades físicas'!$I$9+'Diseño reactor'!AY832*'Propiedades físicas'!$I$7+'Diseño reactor'!AZ832*'Propiedades físicas'!$I$6</f>
        <v>1.9525163867585717E-2</v>
      </c>
      <c r="BG832" s="24">
        <f>AU832*'Propiedades físicas'!$O$4+'Diseño reactor'!AV832*'Propiedades físicas'!$O$5+'Diseño reactor'!AW832*'Propiedades físicas'!$O$8+'Diseño reactor'!AX832*'Propiedades físicas'!$O$9+'Diseño reactor'!AY832*'Propiedades físicas'!$O$7+'Diseño reactor'!AZ832*'Propiedades físicas'!$O$6</f>
        <v>0.14913605272937136</v>
      </c>
      <c r="BH832" s="54">
        <f t="shared" si="511"/>
        <v>42140.655596037221</v>
      </c>
      <c r="BI832" s="34">
        <f t="shared" si="533"/>
        <v>261.96253929432874</v>
      </c>
      <c r="BJ832" s="27">
        <f t="shared" si="512"/>
        <v>4804.0289056482325</v>
      </c>
      <c r="BK832" s="34">
        <f t="shared" si="513"/>
        <v>551.11839091244531</v>
      </c>
      <c r="BL832" s="27">
        <f t="shared" si="514"/>
        <v>105.05185452065017</v>
      </c>
      <c r="BM832" s="34">
        <f t="shared" si="515"/>
        <v>1.1054421768707483</v>
      </c>
      <c r="BN832" s="45">
        <f t="shared" si="516"/>
        <v>783.5461952455986</v>
      </c>
      <c r="BO832" s="45">
        <f t="shared" si="517"/>
        <v>86.215029019048188</v>
      </c>
      <c r="BP832" s="66">
        <f t="shared" si="518"/>
        <v>6.6951801614157898</v>
      </c>
    </row>
    <row r="833" spans="8:68">
      <c r="H833" s="68">
        <v>828</v>
      </c>
      <c r="I833" s="31">
        <f>('Propiedades físicas'!$C$10*'Diseño reactor'!H833)/1000</f>
        <v>724.70309316465182</v>
      </c>
      <c r="J833" s="31">
        <f t="shared" si="495"/>
        <v>0.62922320092319139</v>
      </c>
      <c r="K833" s="31">
        <f>(I833*1000)/'Propiedades físicas'!$F$10</f>
        <v>4733.8810885878975</v>
      </c>
      <c r="L833" s="31">
        <f t="shared" si="496"/>
        <v>676.26872694112819</v>
      </c>
      <c r="M833" s="31">
        <f t="shared" si="497"/>
        <v>4057.6123616467689</v>
      </c>
      <c r="N833" s="31">
        <f t="shared" si="498"/>
        <v>0.81674967021875389</v>
      </c>
      <c r="O833" s="32">
        <f t="shared" si="499"/>
        <v>4.9004980213125231</v>
      </c>
      <c r="P833" s="33">
        <f t="shared" si="500"/>
        <v>0.52851132716422511</v>
      </c>
      <c r="Q833" s="31">
        <f t="shared" si="501"/>
        <v>4.4746391766532625</v>
      </c>
      <c r="R833" s="31">
        <f t="shared" si="502"/>
        <v>0.18651642575694585</v>
      </c>
      <c r="S833" s="31">
        <f t="shared" si="503"/>
        <v>0.42585884465926216</v>
      </c>
      <c r="T833" s="31">
        <f t="shared" si="504"/>
        <v>6.5823332990432692E-2</v>
      </c>
      <c r="U833" s="31">
        <f t="shared" si="505"/>
        <v>3.5898584307150296E-2</v>
      </c>
      <c r="V833" s="47">
        <f t="shared" si="519"/>
        <v>5.233801492305918E-4</v>
      </c>
      <c r="W833" s="31">
        <f t="shared" si="506"/>
        <v>0.35290904124556138</v>
      </c>
      <c r="X833" s="34">
        <f>(S833*H833*'Propiedades físicas'!$F$5*60*24*365)/(1000000)</f>
        <v>54574.833726568235</v>
      </c>
      <c r="Y833" s="34">
        <f>(U833*H833*'Propiedades físicas'!$F$7*60*24*365)/(1000000)</f>
        <v>1438.7173747915367</v>
      </c>
      <c r="Z833" s="31">
        <f t="shared" si="520"/>
        <v>437.60737889197839</v>
      </c>
      <c r="AA833" s="31">
        <f t="shared" si="536"/>
        <v>3705.0012382689015</v>
      </c>
      <c r="AB833" s="31">
        <f t="shared" si="537"/>
        <v>154.43560052675116</v>
      </c>
      <c r="AC833" s="31">
        <f t="shared" si="538"/>
        <v>352.61112337786909</v>
      </c>
      <c r="AD833" s="31">
        <f t="shared" si="535"/>
        <v>54.50171971607827</v>
      </c>
      <c r="AE833" s="31">
        <f t="shared" si="524"/>
        <v>29.724027806320446</v>
      </c>
      <c r="AF833" s="31">
        <f t="shared" si="525"/>
        <v>4733.8810885878984</v>
      </c>
      <c r="AG833" s="31">
        <f t="shared" si="526"/>
        <v>9.2441565536348372E-2</v>
      </c>
      <c r="AH833" s="31">
        <f t="shared" si="527"/>
        <v>0.78265616920557068</v>
      </c>
      <c r="AI833" s="31">
        <f t="shared" si="527"/>
        <v>3.2623464264671422E-2</v>
      </c>
      <c r="AJ833" s="31">
        <f t="shared" si="527"/>
        <v>7.4486687937286536E-2</v>
      </c>
      <c r="AK833" s="31">
        <f t="shared" si="508"/>
        <v>1.1513115495754025E-2</v>
      </c>
      <c r="AL833" s="31">
        <f t="shared" si="508"/>
        <v>6.2789975603690183E-3</v>
      </c>
      <c r="AM833" s="31">
        <f t="shared" si="528"/>
        <v>1.0000000000000002</v>
      </c>
      <c r="AN833" s="31">
        <f>(Z833*'Propiedades físicas'!$F$4)/1000</f>
        <v>384.82317685002795</v>
      </c>
      <c r="AO833" s="31">
        <f>(AA833*'Propiedades físicas'!$F$6)/1000</f>
        <v>118.70823967413561</v>
      </c>
      <c r="AP833" s="31">
        <f>(AB833*'Propiedades físicas'!$F$9)/1000</f>
        <v>95.27904374497912</v>
      </c>
      <c r="AQ833" s="31">
        <f>(AC833*'Propiedades físicas'!$F$5)/1000</f>
        <v>103.83339750108112</v>
      </c>
      <c r="AR833" s="31">
        <f>(AD833*'Propiedades físicas'!$F$8)/1000</f>
        <v>19.321949673744061</v>
      </c>
      <c r="AS833" s="31">
        <f>(AE833*'Propiedades físicas'!$F$7)/1000</f>
        <v>2.7372857206840497</v>
      </c>
      <c r="AT833" s="31">
        <f t="shared" si="529"/>
        <v>724.70309316465193</v>
      </c>
      <c r="AU833" s="31">
        <f t="shared" si="530"/>
        <v>0.53100805071711821</v>
      </c>
      <c r="AV833" s="31">
        <f t="shared" si="534"/>
        <v>0.16380258452569513</v>
      </c>
      <c r="AW833" s="31">
        <f t="shared" si="534"/>
        <v>0.13147321246955379</v>
      </c>
      <c r="AX833" s="31">
        <f t="shared" si="534"/>
        <v>0.14327715512798322</v>
      </c>
      <c r="AY833" s="31">
        <f t="shared" si="531"/>
        <v>2.6661883819715022E-2</v>
      </c>
      <c r="AZ833" s="31">
        <f t="shared" si="531"/>
        <v>3.7771133399345665E-3</v>
      </c>
      <c r="BA833" s="31">
        <f t="shared" si="532"/>
        <v>1</v>
      </c>
      <c r="BB833" s="34">
        <f>AU833*'Propiedades físicas'!$C$4+'Diseño reactor'!AV833*'Propiedades físicas'!$C$5+'Diseño reactor'!AW833*'Propiedades físicas'!$C$8+'Diseño reactor'!AX833*'Propiedades físicas'!$C$9+'Diseño reactor'!AY833*'Propiedades físicas'!$C$7+'Diseño reactor'!AZ833*'Propiedades físicas'!$C$6</f>
        <v>876.3559778162678</v>
      </c>
      <c r="BC833" s="45">
        <f>AU833*'Propiedades físicas'!$L$4+'Diseño reactor'!AV833*'Propiedades físicas'!$L$5+'Diseño reactor'!AW833*'Propiedades físicas'!$L$8+AX833*'Propiedades físicas'!$L$9+'Diseño reactor'!AY833*'Propiedades físicas'!$L$7+'Diseño reactor'!AZ833*'Propiedades físicas'!$L$6</f>
        <v>2.0010815672832609</v>
      </c>
      <c r="BD833" s="29">
        <f t="shared" si="509"/>
        <v>3.287277773130854</v>
      </c>
      <c r="BE833" s="58">
        <f t="shared" si="510"/>
        <v>43.263931556860925</v>
      </c>
      <c r="BF833" s="30">
        <f>AU833*'Propiedades físicas'!$I$4+'Diseño reactor'!AV833*'Propiedades físicas'!$I$5+'Diseño reactor'!AW833*'Propiedades físicas'!$I$8+'Diseño reactor'!AX833*'Propiedades físicas'!$I$9+'Diseño reactor'!AY833*'Propiedades físicas'!$I$7+'Diseño reactor'!AZ833*'Propiedades físicas'!$I$6</f>
        <v>1.9526280050192878E-2</v>
      </c>
      <c r="BG833" s="24">
        <f>AU833*'Propiedades físicas'!$O$4+'Diseño reactor'!AV833*'Propiedades físicas'!$O$5+'Diseño reactor'!AW833*'Propiedades físicas'!$O$8+'Diseño reactor'!AX833*'Propiedades físicas'!$O$9+'Diseño reactor'!AY833*'Propiedades físicas'!$O$7+'Diseño reactor'!AZ833*'Propiedades físicas'!$O$6</f>
        <v>0.14914331987496371</v>
      </c>
      <c r="BH833" s="54">
        <f t="shared" si="511"/>
        <v>42138.128110834099</v>
      </c>
      <c r="BI833" s="34">
        <f t="shared" si="533"/>
        <v>261.98745688918399</v>
      </c>
      <c r="BJ833" s="27">
        <f t="shared" si="512"/>
        <v>4803.9891221863718</v>
      </c>
      <c r="BK833" s="34">
        <f t="shared" si="513"/>
        <v>551.14068178929858</v>
      </c>
      <c r="BL833" s="27">
        <f t="shared" si="514"/>
        <v>105.0526644191137</v>
      </c>
      <c r="BM833" s="34">
        <f t="shared" si="515"/>
        <v>1.1054421768707483</v>
      </c>
      <c r="BN833" s="45">
        <f t="shared" si="516"/>
        <v>784.65562092929758</v>
      </c>
      <c r="BO833" s="45">
        <f t="shared" si="517"/>
        <v>86.2489440013902</v>
      </c>
      <c r="BP833" s="66">
        <f t="shared" si="518"/>
        <v>6.6951613183402374</v>
      </c>
    </row>
    <row r="834" spans="8:68">
      <c r="H834" s="68">
        <v>829</v>
      </c>
      <c r="I834" s="31">
        <f>('Propiedades físicas'!$C$10*'Diseño reactor'!H834)/1000</f>
        <v>725.57833844625156</v>
      </c>
      <c r="J834" s="31">
        <f t="shared" si="495"/>
        <v>0.62846418620555189</v>
      </c>
      <c r="K834" s="31">
        <f>(I834*1000)/'Propiedades físicas'!$F$10</f>
        <v>4739.5983362794286</v>
      </c>
      <c r="L834" s="31">
        <f t="shared" si="496"/>
        <v>677.08547661134696</v>
      </c>
      <c r="M834" s="31">
        <f t="shared" si="497"/>
        <v>4062.5128596680815</v>
      </c>
      <c r="N834" s="31">
        <f t="shared" si="498"/>
        <v>0.81674967021875389</v>
      </c>
      <c r="O834" s="32">
        <f t="shared" si="499"/>
        <v>4.9004980213125231</v>
      </c>
      <c r="P834" s="33">
        <f t="shared" si="500"/>
        <v>0.52873641264125382</v>
      </c>
      <c r="Q834" s="31">
        <f t="shared" si="501"/>
        <v>4.4751071035144463</v>
      </c>
      <c r="R834" s="31">
        <f t="shared" si="502"/>
        <v>0.18645014764911028</v>
      </c>
      <c r="S834" s="31">
        <f t="shared" si="503"/>
        <v>0.42539091779807764</v>
      </c>
      <c r="T834" s="31">
        <f t="shared" si="504"/>
        <v>6.5748559636202089E-2</v>
      </c>
      <c r="U834" s="31">
        <f t="shared" si="505"/>
        <v>3.5814550292187705E-2</v>
      </c>
      <c r="V834" s="47">
        <f t="shared" si="519"/>
        <v>5.2360304941172708E-4</v>
      </c>
      <c r="W834" s="31">
        <f t="shared" si="506"/>
        <v>0.3526334543855526</v>
      </c>
      <c r="X834" s="34">
        <f>(S834*H834*'Propiedades físicas'!$F$5*60*24*365)/(1000000)</f>
        <v>54580.706987778613</v>
      </c>
      <c r="Y834" s="34">
        <f>(U834*H834*'Propiedades físicas'!$F$7*60*24*365)/(1000000)</f>
        <v>1437.0830345201518</v>
      </c>
      <c r="Z834" s="31">
        <f t="shared" si="520"/>
        <v>438.3224860795994</v>
      </c>
      <c r="AA834" s="31">
        <f t="shared" si="536"/>
        <v>3709.8637888134758</v>
      </c>
      <c r="AB834" s="31">
        <f t="shared" si="537"/>
        <v>154.56717240111243</v>
      </c>
      <c r="AC834" s="31">
        <f t="shared" si="538"/>
        <v>352.64907085460635</v>
      </c>
      <c r="AD834" s="31">
        <f t="shared" si="535"/>
        <v>54.505555938411533</v>
      </c>
      <c r="AE834" s="31">
        <f t="shared" si="524"/>
        <v>29.690262192223607</v>
      </c>
      <c r="AF834" s="31">
        <f t="shared" si="525"/>
        <v>4739.5983362794295</v>
      </c>
      <c r="AG834" s="31">
        <f t="shared" si="526"/>
        <v>9.2480935087778188E-2</v>
      </c>
      <c r="AH834" s="31">
        <f t="shared" si="527"/>
        <v>0.78273801398236365</v>
      </c>
      <c r="AI834" s="31">
        <f t="shared" si="527"/>
        <v>3.261187160480928E-2</v>
      </c>
      <c r="AJ834" s="31">
        <f t="shared" si="527"/>
        <v>7.4404843160493381E-2</v>
      </c>
      <c r="AK834" s="31">
        <f t="shared" si="508"/>
        <v>1.1500036937982013E-2</v>
      </c>
      <c r="AL834" s="31">
        <f t="shared" si="508"/>
        <v>6.2642992265733582E-3</v>
      </c>
      <c r="AM834" s="31">
        <f t="shared" si="528"/>
        <v>0.99999999999999978</v>
      </c>
      <c r="AN834" s="31">
        <f>(Z834*'Propiedades físicas'!$F$4)/1000</f>
        <v>385.45202780867811</v>
      </c>
      <c r="AO834" s="31">
        <f>(AA834*'Propiedades físicas'!$F$6)/1000</f>
        <v>118.86403579358377</v>
      </c>
      <c r="AP834" s="31">
        <f>(AB834*'Propiedades físicas'!$F$9)/1000</f>
        <v>95.3602170128663</v>
      </c>
      <c r="AQ834" s="31">
        <f>(AC834*'Propiedades físicas'!$F$5)/1000</f>
        <v>103.84457189455594</v>
      </c>
      <c r="AR834" s="31">
        <f>(AD834*'Propiedades físicas'!$F$8)/1000</f>
        <v>19.323309691285647</v>
      </c>
      <c r="AS834" s="31">
        <f>(AE834*'Propiedades físicas'!$F$7)/1000</f>
        <v>2.7341762452818719</v>
      </c>
      <c r="AT834" s="31">
        <f t="shared" si="529"/>
        <v>725.57833844625168</v>
      </c>
      <c r="AU834" s="31">
        <f t="shared" si="530"/>
        <v>0.53123419951329076</v>
      </c>
      <c r="AV834" s="31">
        <f t="shared" si="534"/>
        <v>0.16381971386868904</v>
      </c>
      <c r="AW834" s="31">
        <f t="shared" si="534"/>
        <v>0.13142649381880667</v>
      </c>
      <c r="AX834" s="31">
        <f t="shared" si="534"/>
        <v>0.14311972449029828</v>
      </c>
      <c r="AY834" s="31">
        <f t="shared" si="531"/>
        <v>2.6631596710376505E-2</v>
      </c>
      <c r="AZ834" s="31">
        <f t="shared" si="531"/>
        <v>3.7682715985386463E-3</v>
      </c>
      <c r="BA834" s="31">
        <f t="shared" si="532"/>
        <v>0.99999999999999989</v>
      </c>
      <c r="BB834" s="34">
        <f>AU834*'Propiedades físicas'!$C$4+'Diseño reactor'!AV834*'Propiedades físicas'!$C$5+'Diseño reactor'!AW834*'Propiedades físicas'!$C$8+'Diseño reactor'!AX834*'Propiedades físicas'!$C$9+'Diseño reactor'!AY834*'Propiedades físicas'!$C$7+'Diseño reactor'!AZ834*'Propiedades físicas'!$C$6</f>
        <v>876.35351859822174</v>
      </c>
      <c r="BC834" s="45">
        <f>AU834*'Propiedades físicas'!$L$4+'Diseño reactor'!AV834*'Propiedades físicas'!$L$5+'Diseño reactor'!AW834*'Propiedades físicas'!$L$8+AX834*'Propiedades físicas'!$L$9+'Diseño reactor'!AY834*'Propiedades físicas'!$L$7+'Diseño reactor'!AZ834*'Propiedades físicas'!$L$6</f>
        <v>2.0012547236755052</v>
      </c>
      <c r="BD834" s="29">
        <f t="shared" si="509"/>
        <v>3.284435746858744</v>
      </c>
      <c r="BE834" s="58">
        <f t="shared" si="510"/>
        <v>43.260731902411415</v>
      </c>
      <c r="BF834" s="30">
        <f>AU834*'Propiedades físicas'!$I$4+'Diseño reactor'!AV834*'Propiedades físicas'!$I$5+'Diseño reactor'!AW834*'Propiedades físicas'!$I$8+'Diseño reactor'!AX834*'Propiedades físicas'!$I$9+'Diseño reactor'!AY834*'Propiedades físicas'!$I$7+'Diseño reactor'!AZ834*'Propiedades físicas'!$I$6</f>
        <v>1.9527393049223699E-2</v>
      </c>
      <c r="BG834" s="24">
        <f>AU834*'Propiedades físicas'!$O$4+'Diseño reactor'!AV834*'Propiedades físicas'!$O$5+'Diseño reactor'!AW834*'Propiedades físicas'!$O$8+'Diseño reactor'!AX834*'Propiedades físicas'!$O$9+'Diseño reactor'!AY834*'Propiedades físicas'!$O$7+'Diseño reactor'!AZ834*'Propiedades físicas'!$O$6</f>
        <v>0.14915057733243786</v>
      </c>
      <c r="BH834" s="54">
        <f t="shared" si="511"/>
        <v>42135.608131432709</v>
      </c>
      <c r="BI834" s="34">
        <f t="shared" si="533"/>
        <v>262.01231185129336</v>
      </c>
      <c r="BJ834" s="27">
        <f t="shared" si="512"/>
        <v>4803.9495007589258</v>
      </c>
      <c r="BK834" s="34">
        <f t="shared" si="513"/>
        <v>551.16295501082334</v>
      </c>
      <c r="BL834" s="27">
        <f t="shared" si="514"/>
        <v>105.05347362314237</v>
      </c>
      <c r="BM834" s="34">
        <f t="shared" si="515"/>
        <v>1.1054421768707483</v>
      </c>
      <c r="BN834" s="45">
        <f t="shared" si="516"/>
        <v>785.76523104386945</v>
      </c>
      <c r="BO834" s="45">
        <f t="shared" si="517"/>
        <v>86.28280604105349</v>
      </c>
      <c r="BP834" s="66">
        <f t="shared" si="518"/>
        <v>6.6951425304709788</v>
      </c>
    </row>
    <row r="835" spans="8:68">
      <c r="H835" s="68">
        <v>830</v>
      </c>
      <c r="I835" s="31">
        <f>('Propiedades físicas'!$C$10*'Diseño reactor'!H835)/1000</f>
        <v>726.45358372785142</v>
      </c>
      <c r="J835" s="31">
        <f t="shared" si="495"/>
        <v>0.62770700043903915</v>
      </c>
      <c r="K835" s="31">
        <f>(I835*1000)/'Propiedades físicas'!$F$10</f>
        <v>4745.3155839709598</v>
      </c>
      <c r="L835" s="31">
        <f t="shared" si="496"/>
        <v>677.90222628156562</v>
      </c>
      <c r="M835" s="31">
        <f t="shared" si="497"/>
        <v>4067.4133576893937</v>
      </c>
      <c r="N835" s="31">
        <f t="shared" si="498"/>
        <v>0.81674967021875378</v>
      </c>
      <c r="O835" s="32">
        <f t="shared" si="499"/>
        <v>4.9004980213125222</v>
      </c>
      <c r="P835" s="33">
        <f t="shared" si="500"/>
        <v>0.5289611468538451</v>
      </c>
      <c r="Q835" s="31">
        <f t="shared" si="501"/>
        <v>4.4755740454288837</v>
      </c>
      <c r="R835" s="31">
        <f t="shared" si="502"/>
        <v>0.18638384920278511</v>
      </c>
      <c r="S835" s="31">
        <f t="shared" si="503"/>
        <v>0.42492397588363817</v>
      </c>
      <c r="T835" s="31">
        <f t="shared" si="504"/>
        <v>6.5673895805517662E-2</v>
      </c>
      <c r="U835" s="31">
        <f t="shared" si="505"/>
        <v>3.5730778356605895E-2</v>
      </c>
      <c r="V835" s="47">
        <f t="shared" si="519"/>
        <v>5.238256017387593E-4</v>
      </c>
      <c r="W835" s="31">
        <f t="shared" si="506"/>
        <v>0.35235829760155152</v>
      </c>
      <c r="X835" s="34">
        <f>(S835*H835*'Propiedades físicas'!$F$5*60*24*365)/(1000000)</f>
        <v>54586.561931874603</v>
      </c>
      <c r="Y835" s="34">
        <f>(U835*H835*'Propiedades físicas'!$F$7*60*24*365)/(1000000)</f>
        <v>1435.4510881328461</v>
      </c>
      <c r="Z835" s="31">
        <f t="shared" si="520"/>
        <v>439.03775188869145</v>
      </c>
      <c r="AA835" s="31">
        <f t="shared" si="536"/>
        <v>3714.7264577059736</v>
      </c>
      <c r="AB835" s="31">
        <f t="shared" si="537"/>
        <v>154.69859483831164</v>
      </c>
      <c r="AC835" s="31">
        <f t="shared" si="538"/>
        <v>352.68689998341966</v>
      </c>
      <c r="AD835" s="31">
        <f t="shared" si="535"/>
        <v>54.509333518579659</v>
      </c>
      <c r="AE835" s="31">
        <f t="shared" si="524"/>
        <v>29.656546035982892</v>
      </c>
      <c r="AF835" s="31">
        <f t="shared" si="525"/>
        <v>4745.315583970958</v>
      </c>
      <c r="AG835" s="31">
        <f t="shared" si="526"/>
        <v>9.252024319977839E-2</v>
      </c>
      <c r="AH835" s="31">
        <f t="shared" si="527"/>
        <v>0.78281968648277545</v>
      </c>
      <c r="AI835" s="31">
        <f t="shared" si="527"/>
        <v>3.260027538755543E-2</v>
      </c>
      <c r="AJ835" s="31">
        <f t="shared" si="527"/>
        <v>7.4323170660081886E-2</v>
      </c>
      <c r="AK835" s="31">
        <f t="shared" si="508"/>
        <v>1.1486977536900792E-2</v>
      </c>
      <c r="AL835" s="31">
        <f t="shared" si="508"/>
        <v>6.2496467329082898E-3</v>
      </c>
      <c r="AM835" s="31">
        <f t="shared" si="528"/>
        <v>1.0000000000000002</v>
      </c>
      <c r="AN835" s="31">
        <f>(Z835*'Propiedades físicas'!$F$4)/1000</f>
        <v>386.0810182558775</v>
      </c>
      <c r="AO835" s="31">
        <f>(AA835*'Propiedades físicas'!$F$6)/1000</f>
        <v>119.01983570489939</v>
      </c>
      <c r="AP835" s="31">
        <f>(AB835*'Propiedades físicas'!$F$9)/1000</f>
        <v>95.441298085496356</v>
      </c>
      <c r="AQ835" s="31">
        <f>(AC835*'Propiedades físicas'!$F$5)/1000</f>
        <v>103.85571143811759</v>
      </c>
      <c r="AR835" s="31">
        <f>(AD835*'Propiedades físicas'!$F$8)/1000</f>
        <v>19.324648919006854</v>
      </c>
      <c r="AS835" s="31">
        <f>(AE835*'Propiedades físicas'!$F$7)/1000</f>
        <v>2.7310713244536644</v>
      </c>
      <c r="AT835" s="31">
        <f t="shared" si="529"/>
        <v>726.45358372785142</v>
      </c>
      <c r="AU835" s="31">
        <f t="shared" si="530"/>
        <v>0.53145999538562894</v>
      </c>
      <c r="AV835" s="31">
        <f t="shared" si="534"/>
        <v>0.1638368071558545</v>
      </c>
      <c r="AW835" s="31">
        <f t="shared" si="534"/>
        <v>0.13137976083169983</v>
      </c>
      <c r="AX835" s="31">
        <f t="shared" si="534"/>
        <v>0.14296262523088421</v>
      </c>
      <c r="AY835" s="31">
        <f t="shared" si="531"/>
        <v>2.6601353963787967E-2</v>
      </c>
      <c r="AZ835" s="31">
        <f t="shared" si="531"/>
        <v>3.7594574321444816E-3</v>
      </c>
      <c r="BA835" s="31">
        <f t="shared" si="532"/>
        <v>0.99999999999999978</v>
      </c>
      <c r="BB835" s="34">
        <f>AU835*'Propiedades físicas'!$C$4+'Diseño reactor'!AV835*'Propiedades físicas'!$C$5+'Diseño reactor'!AW835*'Propiedades físicas'!$C$8+'Diseño reactor'!AX835*'Propiedades físicas'!$C$9+'Diseño reactor'!AY835*'Propiedades físicas'!$C$7+'Diseño reactor'!AZ835*'Propiedades físicas'!$C$6</f>
        <v>876.35106657947404</v>
      </c>
      <c r="BC835" s="45">
        <f>AU835*'Propiedades físicas'!$L$4+'Diseño reactor'!AV835*'Propiedades físicas'!$L$5+'Diseño reactor'!AW835*'Propiedades físicas'!$L$8+AX835*'Propiedades físicas'!$L$9+'Diseño reactor'!AY835*'Propiedades físicas'!$L$7+'Diseño reactor'!AZ835*'Propiedades físicas'!$L$6</f>
        <v>2.0014275973500797</v>
      </c>
      <c r="BD835" s="29">
        <f t="shared" si="509"/>
        <v>3.2815986399930019</v>
      </c>
      <c r="BE835" s="58">
        <f t="shared" si="510"/>
        <v>43.257538072233494</v>
      </c>
      <c r="BF835" s="30">
        <f>AU835*'Propiedades físicas'!$I$4+'Diseño reactor'!AV835*'Propiedades físicas'!$I$5+'Diseño reactor'!AW835*'Propiedades físicas'!$I$8+'Diseño reactor'!AX835*'Propiedades físicas'!$I$9+'Diseño reactor'!AY835*'Propiedades físicas'!$I$7+'Diseño reactor'!AZ835*'Propiedades físicas'!$I$6</f>
        <v>1.9528502876117505E-2</v>
      </c>
      <c r="BG835" s="24">
        <f>AU835*'Propiedades físicas'!$O$4+'Diseño reactor'!AV835*'Propiedades físicas'!$O$5+'Diseño reactor'!AW835*'Propiedades físicas'!$O$8+'Diseño reactor'!AX835*'Propiedades físicas'!$O$9+'Diseño reactor'!AY835*'Propiedades físicas'!$O$7+'Diseño reactor'!AZ835*'Propiedades físicas'!$O$6</f>
        <v>0.14915782511822601</v>
      </c>
      <c r="BH835" s="54">
        <f t="shared" si="511"/>
        <v>42133.095629344869</v>
      </c>
      <c r="BI835" s="34">
        <f t="shared" si="533"/>
        <v>262.03710439068396</v>
      </c>
      <c r="BJ835" s="27">
        <f t="shared" si="512"/>
        <v>4803.9100406925972</v>
      </c>
      <c r="BK835" s="34">
        <f t="shared" si="513"/>
        <v>551.18521056408952</v>
      </c>
      <c r="BL835" s="27">
        <f t="shared" si="514"/>
        <v>105.05428213239753</v>
      </c>
      <c r="BM835" s="34">
        <f t="shared" si="515"/>
        <v>1.1054421768707483</v>
      </c>
      <c r="BN835" s="45">
        <f t="shared" si="516"/>
        <v>786.87502513775905</v>
      </c>
      <c r="BO835" s="45">
        <f t="shared" si="517"/>
        <v>86.316615261894157</v>
      </c>
      <c r="BP835" s="66">
        <f t="shared" si="518"/>
        <v>6.6951237976027302</v>
      </c>
    </row>
    <row r="836" spans="8:68">
      <c r="H836" s="68">
        <v>831</v>
      </c>
      <c r="I836" s="31">
        <f>('Propiedades físicas'!$C$10*'Diseño reactor'!H836)/1000</f>
        <v>727.32882900945117</v>
      </c>
      <c r="J836" s="31">
        <f t="shared" si="495"/>
        <v>0.6269516370209417</v>
      </c>
      <c r="K836" s="31">
        <f>(I836*1000)/'Propiedades físicas'!$F$10</f>
        <v>4751.0328316624909</v>
      </c>
      <c r="L836" s="31">
        <f t="shared" si="496"/>
        <v>678.71897595178439</v>
      </c>
      <c r="M836" s="31">
        <f t="shared" si="497"/>
        <v>4072.3138557107063</v>
      </c>
      <c r="N836" s="31">
        <f t="shared" si="498"/>
        <v>0.81674967021875378</v>
      </c>
      <c r="O836" s="32">
        <f t="shared" si="499"/>
        <v>4.9004980213125222</v>
      </c>
      <c r="P836" s="33">
        <f t="shared" si="500"/>
        <v>0.5291855306236235</v>
      </c>
      <c r="Q836" s="31">
        <f t="shared" si="501"/>
        <v>4.4760400053975795</v>
      </c>
      <c r="R836" s="31">
        <f t="shared" si="502"/>
        <v>0.18631753075482363</v>
      </c>
      <c r="S836" s="31">
        <f t="shared" si="503"/>
        <v>0.42445801591494431</v>
      </c>
      <c r="T836" s="31">
        <f t="shared" si="504"/>
        <v>6.5599341360799077E-2</v>
      </c>
      <c r="U836" s="31">
        <f t="shared" si="505"/>
        <v>3.5647267479507513E-2</v>
      </c>
      <c r="V836" s="47">
        <f t="shared" si="519"/>
        <v>5.2404780702533591E-4</v>
      </c>
      <c r="W836" s="31">
        <f t="shared" si="506"/>
        <v>0.35208356988758943</v>
      </c>
      <c r="X836" s="34">
        <f>(S836*H836*'Propiedades físicas'!$F$5*60*24*365)/(1000000)</f>
        <v>54592.398630208307</v>
      </c>
      <c r="Y836" s="34">
        <f>(U836*H836*'Propiedades físicas'!$F$7*60*24*365)/(1000000)</f>
        <v>1433.8215326224899</v>
      </c>
      <c r="Z836" s="31">
        <f t="shared" si="520"/>
        <v>439.7531759482311</v>
      </c>
      <c r="AA836" s="31">
        <f t="shared" si="536"/>
        <v>3719.5892444853885</v>
      </c>
      <c r="AB836" s="31">
        <f t="shared" si="537"/>
        <v>154.82986805725844</v>
      </c>
      <c r="AC836" s="31">
        <f t="shared" si="538"/>
        <v>352.72461122531871</v>
      </c>
      <c r="AD836" s="31">
        <f t="shared" si="535"/>
        <v>54.513052670824031</v>
      </c>
      <c r="AE836" s="31">
        <f t="shared" si="524"/>
        <v>29.622879275470744</v>
      </c>
      <c r="AF836" s="31">
        <f t="shared" si="525"/>
        <v>4751.0328316624928</v>
      </c>
      <c r="AG836" s="31">
        <f t="shared" si="526"/>
        <v>9.2559490016058593E-2</v>
      </c>
      <c r="AH836" s="31">
        <f t="shared" si="527"/>
        <v>0.78290118723170787</v>
      </c>
      <c r="AI836" s="31">
        <f t="shared" si="527"/>
        <v>3.2588675671828604E-2</v>
      </c>
      <c r="AJ836" s="31">
        <f t="shared" si="527"/>
        <v>7.4241669911149083E-2</v>
      </c>
      <c r="AK836" s="31">
        <f t="shared" si="508"/>
        <v>1.1473937268446258E-2</v>
      </c>
      <c r="AL836" s="31">
        <f t="shared" si="508"/>
        <v>6.2350399008093225E-3</v>
      </c>
      <c r="AM836" s="31">
        <f t="shared" si="528"/>
        <v>0.99999999999999967</v>
      </c>
      <c r="AN836" s="31">
        <f>(Z836*'Propiedades físicas'!$F$4)/1000</f>
        <v>386.71014786535545</v>
      </c>
      <c r="AO836" s="31">
        <f>(AA836*'Propiedades físicas'!$F$6)/1000</f>
        <v>119.17563939331184</v>
      </c>
      <c r="AP836" s="31">
        <f>(AB836*'Propiedades físicas'!$F$9)/1000</f>
        <v>95.522287097925584</v>
      </c>
      <c r="AQ836" s="31">
        <f>(AC836*'Propiedades físicas'!$F$5)/1000</f>
        <v>103.86681626751961</v>
      </c>
      <c r="AR836" s="31">
        <f>(AD836*'Propiedades físicas'!$F$8)/1000</f>
        <v>19.32596743286053</v>
      </c>
      <c r="AS836" s="31">
        <f>(AE836*'Propiedades físicas'!$F$7)/1000</f>
        <v>2.7279709524781008</v>
      </c>
      <c r="AT836" s="31">
        <f t="shared" si="529"/>
        <v>727.32882900945117</v>
      </c>
      <c r="AU836" s="31">
        <f t="shared" si="530"/>
        <v>0.53168543915963817</v>
      </c>
      <c r="AV836" s="31">
        <f t="shared" si="534"/>
        <v>0.16385386449704886</v>
      </c>
      <c r="AW836" s="31">
        <f t="shared" si="534"/>
        <v>0.13133301374567724</v>
      </c>
      <c r="AX836" s="31">
        <f t="shared" si="534"/>
        <v>0.14280585634007631</v>
      </c>
      <c r="AY836" s="31">
        <f t="shared" si="531"/>
        <v>2.6571155524222182E-2</v>
      </c>
      <c r="AZ836" s="31">
        <f t="shared" si="531"/>
        <v>3.7506707333371117E-3</v>
      </c>
      <c r="BA836" s="31">
        <f t="shared" si="532"/>
        <v>0.99999999999999978</v>
      </c>
      <c r="BB836" s="34">
        <f>AU836*'Propiedades físicas'!$C$4+'Diseño reactor'!AV836*'Propiedades físicas'!$C$5+'Diseño reactor'!AW836*'Propiedades físicas'!$C$8+'Diseño reactor'!AX836*'Propiedades físicas'!$C$9+'Diseño reactor'!AY836*'Propiedades físicas'!$C$7+'Diseño reactor'!AZ836*'Propiedades físicas'!$C$6</f>
        <v>876.34862173327508</v>
      </c>
      <c r="BC836" s="45">
        <f>AU836*'Propiedades físicas'!$L$4+'Diseño reactor'!AV836*'Propiedades físicas'!$L$5+'Diseño reactor'!AW836*'Propiedades físicas'!$L$8+AX836*'Propiedades físicas'!$L$9+'Diseño reactor'!AY836*'Propiedades físicas'!$L$7+'Diseño reactor'!AZ836*'Propiedades físicas'!$L$6</f>
        <v>2.0016001889834629</v>
      </c>
      <c r="BD836" s="29">
        <f t="shared" si="509"/>
        <v>3.2787664397769092</v>
      </c>
      <c r="BE836" s="58">
        <f t="shared" si="510"/>
        <v>43.254350050189416</v>
      </c>
      <c r="BF836" s="30">
        <f>AU836*'Propiedades físicas'!$I$4+'Diseño reactor'!AV836*'Propiedades físicas'!$I$5+'Diseño reactor'!AW836*'Propiedades físicas'!$I$8+'Diseño reactor'!AX836*'Propiedades físicas'!$I$9+'Diseño reactor'!AY836*'Propiedades físicas'!$I$7+'Diseño reactor'!AZ836*'Propiedades físicas'!$I$6</f>
        <v>1.9529609542263637E-2</v>
      </c>
      <c r="BG836" s="24">
        <f>AU836*'Propiedades físicas'!$O$4+'Diseño reactor'!AV836*'Propiedades físicas'!$O$5+'Diseño reactor'!AW836*'Propiedades físicas'!$O$8+'Diseño reactor'!AX836*'Propiedades físicas'!$O$9+'Diseño reactor'!AY836*'Propiedades físicas'!$O$7+'Diseño reactor'!AZ836*'Propiedades físicas'!$O$6</f>
        <v>0.14916506324873591</v>
      </c>
      <c r="BH836" s="54">
        <f t="shared" si="511"/>
        <v>42130.590576215669</v>
      </c>
      <c r="BI836" s="34">
        <f t="shared" si="533"/>
        <v>262.06183471651099</v>
      </c>
      <c r="BJ836" s="27">
        <f t="shared" si="512"/>
        <v>4803.8707413173252</v>
      </c>
      <c r="BK836" s="34">
        <f t="shared" si="513"/>
        <v>551.20744843642353</v>
      </c>
      <c r="BL836" s="27">
        <f t="shared" si="514"/>
        <v>105.05508994654988</v>
      </c>
      <c r="BM836" s="34">
        <f t="shared" si="515"/>
        <v>1.1054421768707483</v>
      </c>
      <c r="BN836" s="45">
        <f t="shared" si="516"/>
        <v>787.98500276087168</v>
      </c>
      <c r="BO836" s="45">
        <f t="shared" si="517"/>
        <v>86.350371787382201</v>
      </c>
      <c r="BP836" s="66">
        <f t="shared" si="518"/>
        <v>6.6951051195311297</v>
      </c>
    </row>
    <row r="837" spans="8:68">
      <c r="H837" s="68">
        <v>832</v>
      </c>
      <c r="I837" s="31">
        <f>('Propiedades físicas'!$C$10*'Diseño reactor'!H837)/1000</f>
        <v>728.20407429105103</v>
      </c>
      <c r="J837" s="31">
        <f t="shared" si="495"/>
        <v>0.62619808938029153</v>
      </c>
      <c r="K837" s="31">
        <f>(I837*1000)/'Propiedades físicas'!$F$10</f>
        <v>4756.7500793540221</v>
      </c>
      <c r="L837" s="31">
        <f t="shared" si="496"/>
        <v>679.53572562200316</v>
      </c>
      <c r="M837" s="31">
        <f t="shared" si="497"/>
        <v>4077.2143537320189</v>
      </c>
      <c r="N837" s="31">
        <f t="shared" si="498"/>
        <v>0.81674967021875378</v>
      </c>
      <c r="O837" s="32">
        <f t="shared" si="499"/>
        <v>4.9004980213125231</v>
      </c>
      <c r="P837" s="33">
        <f t="shared" si="500"/>
        <v>0.52940956476965328</v>
      </c>
      <c r="Q837" s="31">
        <f t="shared" si="501"/>
        <v>4.4765049864096875</v>
      </c>
      <c r="R837" s="31">
        <f t="shared" si="502"/>
        <v>0.18625119264012854</v>
      </c>
      <c r="S837" s="31">
        <f t="shared" si="503"/>
        <v>0.42399303490283596</v>
      </c>
      <c r="T837" s="31">
        <f t="shared" si="504"/>
        <v>6.5524896164208368E-2</v>
      </c>
      <c r="U837" s="31">
        <f t="shared" si="505"/>
        <v>3.5564016644763573E-2</v>
      </c>
      <c r="V837" s="47">
        <f t="shared" si="519"/>
        <v>5.2426966608256926E-4</v>
      </c>
      <c r="W837" s="31">
        <f t="shared" si="506"/>
        <v>0.35180927024083264</v>
      </c>
      <c r="X837" s="34">
        <f>(S837*H837*'Propiedades físicas'!$F$5*60*24*365)/(1000000)</f>
        <v>54598.217153798418</v>
      </c>
      <c r="Y837" s="34">
        <f>(U837*H837*'Propiedades físicas'!$F$7*60*24*365)/(1000000)</f>
        <v>1432.1943649763239</v>
      </c>
      <c r="Z837" s="31">
        <f t="shared" si="520"/>
        <v>440.46875788835155</v>
      </c>
      <c r="AA837" s="31">
        <f t="shared" si="536"/>
        <v>3724.4521486928602</v>
      </c>
      <c r="AB837" s="31">
        <f t="shared" si="537"/>
        <v>154.96099227658695</v>
      </c>
      <c r="AC837" s="31">
        <f t="shared" si="538"/>
        <v>352.76220503915954</v>
      </c>
      <c r="AD837" s="31">
        <f t="shared" si="535"/>
        <v>54.516713608621359</v>
      </c>
      <c r="AE837" s="31">
        <f t="shared" si="524"/>
        <v>29.589261848443293</v>
      </c>
      <c r="AF837" s="31">
        <f t="shared" si="525"/>
        <v>4756.7500793540221</v>
      </c>
      <c r="AG837" s="31">
        <f t="shared" si="526"/>
        <v>9.2598675679881046E-2</v>
      </c>
      <c r="AH837" s="31">
        <f t="shared" si="527"/>
        <v>0.78298251675199415</v>
      </c>
      <c r="AI837" s="31">
        <f t="shared" si="527"/>
        <v>3.2577072516206486E-2</v>
      </c>
      <c r="AJ837" s="31">
        <f t="shared" si="527"/>
        <v>7.4160340390863139E-2</v>
      </c>
      <c r="AK837" s="31">
        <f t="shared" si="508"/>
        <v>1.146091610850929E-2</v>
      </c>
      <c r="AL837" s="31">
        <f t="shared" si="508"/>
        <v>6.2204785525460243E-3</v>
      </c>
      <c r="AM837" s="31">
        <f t="shared" si="528"/>
        <v>1</v>
      </c>
      <c r="AN837" s="31">
        <f>(Z837*'Propiedades físicas'!$F$4)/1000</f>
        <v>387.3394163118586</v>
      </c>
      <c r="AO837" s="31">
        <f>(AA837*'Propiedades físicas'!$F$6)/1000</f>
        <v>119.33144684411924</v>
      </c>
      <c r="AP837" s="31">
        <f>(AB837*'Propiedades físicas'!$F$9)/1000</f>
        <v>95.60318418504032</v>
      </c>
      <c r="AQ837" s="31">
        <f>(AC837*'Propiedades físicas'!$F$5)/1000</f>
        <v>103.87788651788131</v>
      </c>
      <c r="AR837" s="31">
        <f>(AD837*'Propiedades físicas'!$F$8)/1000</f>
        <v>19.327265308528435</v>
      </c>
      <c r="AS837" s="31">
        <f>(AE837*'Propiedades físicas'!$F$7)/1000</f>
        <v>2.7248751236231428</v>
      </c>
      <c r="AT837" s="31">
        <f t="shared" si="529"/>
        <v>728.20407429105103</v>
      </c>
      <c r="AU837" s="31">
        <f t="shared" si="530"/>
        <v>0.53191053165825253</v>
      </c>
      <c r="AV837" s="31">
        <f t="shared" si="534"/>
        <v>0.1638708860016958</v>
      </c>
      <c r="AW837" s="31">
        <f t="shared" si="534"/>
        <v>0.13128625279680778</v>
      </c>
      <c r="AX837" s="31">
        <f t="shared" si="534"/>
        <v>0.14264941681219301</v>
      </c>
      <c r="AY837" s="31">
        <f t="shared" si="531"/>
        <v>2.654100133584758E-2</v>
      </c>
      <c r="AZ837" s="31">
        <f t="shared" si="531"/>
        <v>3.7419113952032843E-3</v>
      </c>
      <c r="BA837" s="31">
        <f t="shared" si="532"/>
        <v>1</v>
      </c>
      <c r="BB837" s="34">
        <f>AU837*'Propiedades físicas'!$C$4+'Diseño reactor'!AV837*'Propiedades físicas'!$C$5+'Diseño reactor'!AW837*'Propiedades físicas'!$C$8+'Diseño reactor'!AX837*'Propiedades físicas'!$C$9+'Diseño reactor'!AY837*'Propiedades físicas'!$C$7+'Diseño reactor'!AZ837*'Propiedades físicas'!$C$6</f>
        <v>876.34618403299635</v>
      </c>
      <c r="BC837" s="45">
        <f>AU837*'Propiedades físicas'!$L$4+'Diseño reactor'!AV837*'Propiedades físicas'!$L$5+'Diseño reactor'!AW837*'Propiedades físicas'!$L$8+AX837*'Propiedades físicas'!$L$9+'Diseño reactor'!AY837*'Propiedades físicas'!$L$7+'Diseño reactor'!AZ837*'Propiedades físicas'!$L$6</f>
        <v>2.0017724992500221</v>
      </c>
      <c r="BD837" s="29">
        <f t="shared" si="509"/>
        <v>3.2759391334977206</v>
      </c>
      <c r="BE837" s="58">
        <f t="shared" si="510"/>
        <v>43.251167820202035</v>
      </c>
      <c r="BF837" s="30">
        <f>AU837*'Propiedades físicas'!$I$4+'Diseño reactor'!AV837*'Propiedades físicas'!$I$5+'Diseño reactor'!AW837*'Propiedades físicas'!$I$8+'Diseño reactor'!AX837*'Propiedades físicas'!$I$9+'Diseño reactor'!AY837*'Propiedades físicas'!$I$7+'Diseño reactor'!AZ837*'Propiedades físicas'!$I$6</f>
        <v>1.9530713059001639E-2</v>
      </c>
      <c r="BG837" s="24">
        <f>AU837*'Propiedades físicas'!$O$4+'Diseño reactor'!AV837*'Propiedades físicas'!$O$5+'Diseño reactor'!AW837*'Propiedades físicas'!$O$8+'Diseño reactor'!AX837*'Propiedades físicas'!$O$9+'Diseño reactor'!AY837*'Propiedades físicas'!$O$7+'Diseño reactor'!AZ837*'Propiedades físicas'!$O$6</f>
        <v>0.14917229174035082</v>
      </c>
      <c r="BH837" s="54">
        <f t="shared" si="511"/>
        <v>42128.092943822958</v>
      </c>
      <c r="BI837" s="34">
        <f t="shared" si="533"/>
        <v>262.08650303706065</v>
      </c>
      <c r="BJ837" s="27">
        <f t="shared" si="512"/>
        <v>4803.8316019662807</v>
      </c>
      <c r="BK837" s="34">
        <f t="shared" si="513"/>
        <v>551.22966861540829</v>
      </c>
      <c r="BL837" s="27">
        <f t="shared" si="514"/>
        <v>105.05589706527944</v>
      </c>
      <c r="BM837" s="34">
        <f t="shared" si="515"/>
        <v>1.1054421768707483</v>
      </c>
      <c r="BN837" s="45">
        <f t="shared" si="516"/>
        <v>789.0951634645694</v>
      </c>
      <c r="BO837" s="45">
        <f t="shared" si="517"/>
        <v>86.384075740603265</v>
      </c>
      <c r="BP837" s="66">
        <f t="shared" si="518"/>
        <v>6.6950864960527445</v>
      </c>
    </row>
    <row r="838" spans="8:68">
      <c r="H838" s="68">
        <v>833</v>
      </c>
      <c r="I838" s="31">
        <f>('Propiedades físicas'!$C$10*'Diseño reactor'!H838)/1000</f>
        <v>729.07931957265077</v>
      </c>
      <c r="J838" s="31">
        <f t="shared" si="495"/>
        <v>0.6254463509776742</v>
      </c>
      <c r="K838" s="31">
        <f>(I838*1000)/'Propiedades físicas'!$F$10</f>
        <v>4762.4673270455542</v>
      </c>
      <c r="L838" s="31">
        <f t="shared" si="496"/>
        <v>680.35247529222204</v>
      </c>
      <c r="M838" s="31">
        <f t="shared" si="497"/>
        <v>4082.114851753332</v>
      </c>
      <c r="N838" s="31">
        <f t="shared" si="498"/>
        <v>0.816749670218754</v>
      </c>
      <c r="O838" s="32">
        <f t="shared" si="499"/>
        <v>4.9004980213125231</v>
      </c>
      <c r="P838" s="33">
        <f t="shared" si="500"/>
        <v>0.52963325010844808</v>
      </c>
      <c r="Q838" s="31">
        <f t="shared" si="501"/>
        <v>4.4769689914425879</v>
      </c>
      <c r="R838" s="31">
        <f t="shared" si="502"/>
        <v>0.18618483519166315</v>
      </c>
      <c r="S838" s="31">
        <f t="shared" si="503"/>
        <v>0.4235290298699364</v>
      </c>
      <c r="T838" s="31">
        <f t="shared" si="504"/>
        <v>6.5450560077655193E-2</v>
      </c>
      <c r="U838" s="31">
        <f t="shared" si="505"/>
        <v>3.5481024840987634E-2</v>
      </c>
      <c r="V838" s="47">
        <f t="shared" si="519"/>
        <v>5.2449117971904572E-4</v>
      </c>
      <c r="W838" s="31">
        <f t="shared" si="506"/>
        <v>0.3515353976615701</v>
      </c>
      <c r="X838" s="34">
        <f>(S838*H838*'Propiedades físicas'!$F$5*60*24*365)/(1000000)</f>
        <v>54604.017573332283</v>
      </c>
      <c r="Y838" s="34">
        <f>(U838*H838*'Propiedades físicas'!$F$7*60*24*365)/(1000000)</f>
        <v>1430.5695821760728</v>
      </c>
      <c r="Z838" s="31">
        <f t="shared" si="520"/>
        <v>441.18449734033726</v>
      </c>
      <c r="AA838" s="31">
        <f t="shared" si="536"/>
        <v>3729.3151698716756</v>
      </c>
      <c r="AB838" s="31">
        <f t="shared" si="537"/>
        <v>155.0919677146554</v>
      </c>
      <c r="AC838" s="31">
        <f t="shared" si="538"/>
        <v>352.79968188165702</v>
      </c>
      <c r="AD838" s="31">
        <f t="shared" si="535"/>
        <v>54.520316544686779</v>
      </c>
      <c r="AE838" s="31">
        <f t="shared" si="524"/>
        <v>29.5556936925427</v>
      </c>
      <c r="AF838" s="31">
        <f t="shared" si="525"/>
        <v>4762.4673270455551</v>
      </c>
      <c r="AG838" s="31">
        <f t="shared" si="526"/>
        <v>9.263780033406141E-2</v>
      </c>
      <c r="AH838" s="31">
        <f t="shared" si="527"/>
        <v>0.78306367556440415</v>
      </c>
      <c r="AI838" s="31">
        <f t="shared" si="527"/>
        <v>3.2565465978927413E-2</v>
      </c>
      <c r="AJ838" s="31">
        <f t="shared" si="527"/>
        <v>7.4079181578452918E-2</v>
      </c>
      <c r="AK838" s="31">
        <f t="shared" si="508"/>
        <v>1.1447914032936581E-2</v>
      </c>
      <c r="AL838" s="31">
        <f t="shared" si="508"/>
        <v>6.2059625112174518E-3</v>
      </c>
      <c r="AM838" s="31">
        <f t="shared" si="528"/>
        <v>0.99999999999999989</v>
      </c>
      <c r="AN838" s="31">
        <f>(Z838*'Propiedades físicas'!$F$4)/1000</f>
        <v>387.96882327114577</v>
      </c>
      <c r="AO838" s="31">
        <f>(AA838*'Propiedades físicas'!$F$6)/1000</f>
        <v>119.48725804268848</v>
      </c>
      <c r="AP838" s="31">
        <f>(AB838*'Propiedades físicas'!$F$9)/1000</f>
        <v>95.683989481556637</v>
      </c>
      <c r="AQ838" s="31">
        <f>(AC838*'Propiedades físicas'!$F$5)/1000</f>
        <v>103.88892232369156</v>
      </c>
      <c r="AR838" s="31">
        <f>(AD838*'Propiedades físicas'!$F$8)/1000</f>
        <v>19.328542621422347</v>
      </c>
      <c r="AS838" s="31">
        <f>(AE838*'Propiedades físicas'!$F$7)/1000</f>
        <v>2.7217838321462571</v>
      </c>
      <c r="AT838" s="31">
        <f t="shared" si="529"/>
        <v>729.079319572651</v>
      </c>
      <c r="AU838" s="31">
        <f t="shared" si="530"/>
        <v>0.53213527370184255</v>
      </c>
      <c r="AV838" s="31">
        <f t="shared" si="534"/>
        <v>0.1638878717787878</v>
      </c>
      <c r="AW838" s="31">
        <f t="shared" si="534"/>
        <v>0.13123947821979329</v>
      </c>
      <c r="AX838" s="31">
        <f t="shared" si="534"/>
        <v>0.14249330564551732</v>
      </c>
      <c r="AY838" s="31">
        <f t="shared" si="531"/>
        <v>2.6510891342730377E-2</v>
      </c>
      <c r="AZ838" s="31">
        <f t="shared" si="531"/>
        <v>3.733179311328742E-3</v>
      </c>
      <c r="BA838" s="31">
        <f t="shared" si="532"/>
        <v>1</v>
      </c>
      <c r="BB838" s="34">
        <f>AU838*'Propiedades físicas'!$C$4+'Diseño reactor'!AV838*'Propiedades físicas'!$C$5+'Diseño reactor'!AW838*'Propiedades físicas'!$C$8+'Diseño reactor'!AX838*'Propiedades físicas'!$C$9+'Diseño reactor'!AY838*'Propiedades físicas'!$C$7+'Diseño reactor'!AZ838*'Propiedades físicas'!$C$6</f>
        <v>876.34375345212936</v>
      </c>
      <c r="BC838" s="45">
        <f>AU838*'Propiedades físicas'!$L$4+'Diseño reactor'!AV838*'Propiedades físicas'!$L$5+'Diseño reactor'!AW838*'Propiedades físicas'!$L$8+AX838*'Propiedades físicas'!$L$9+'Diseño reactor'!AY838*'Propiedades físicas'!$L$7+'Diseño reactor'!AZ838*'Propiedades físicas'!$L$6</f>
        <v>2.0019445288220203</v>
      </c>
      <c r="BD838" s="29">
        <f t="shared" si="509"/>
        <v>3.2731167084864743</v>
      </c>
      <c r="BE838" s="58">
        <f t="shared" si="510"/>
        <v>43.247991366254539</v>
      </c>
      <c r="BF838" s="30">
        <f>AU838*'Propiedades físicas'!$I$4+'Diseño reactor'!AV838*'Propiedades físicas'!$I$5+'Diseño reactor'!AW838*'Propiedades físicas'!$I$8+'Diseño reactor'!AX838*'Propiedades físicas'!$I$9+'Diseño reactor'!AY838*'Propiedades físicas'!$I$7+'Diseño reactor'!AZ838*'Propiedades físicas'!$I$6</f>
        <v>1.9531813437621559E-2</v>
      </c>
      <c r="BG838" s="24">
        <f>AU838*'Propiedades físicas'!$O$4+'Diseño reactor'!AV838*'Propiedades físicas'!$O$5+'Diseño reactor'!AW838*'Propiedades físicas'!$O$8+'Diseño reactor'!AX838*'Propiedades físicas'!$O$9+'Diseño reactor'!AY838*'Propiedades físicas'!$O$7+'Diseño reactor'!AZ838*'Propiedades físicas'!$O$6</f>
        <v>0.14917951060942958</v>
      </c>
      <c r="BH838" s="54">
        <f t="shared" si="511"/>
        <v>42125.602704076482</v>
      </c>
      <c r="BI838" s="34">
        <f t="shared" si="533"/>
        <v>262.11110955975545</v>
      </c>
      <c r="BJ838" s="27">
        <f t="shared" si="512"/>
        <v>4803.7926219758529</v>
      </c>
      <c r="BK838" s="34">
        <f t="shared" si="513"/>
        <v>551.25187108888178</v>
      </c>
      <c r="BL838" s="27">
        <f t="shared" si="514"/>
        <v>105.05670348827539</v>
      </c>
      <c r="BM838" s="34">
        <f t="shared" si="515"/>
        <v>1.1054421768707483</v>
      </c>
      <c r="BN838" s="45">
        <f t="shared" si="516"/>
        <v>790.20550680166491</v>
      </c>
      <c r="BO838" s="45">
        <f t="shared" si="517"/>
        <v>86.417727244260007</v>
      </c>
      <c r="BP838" s="66">
        <f t="shared" si="518"/>
        <v>6.6950679269650522</v>
      </c>
    </row>
    <row r="839" spans="8:68">
      <c r="H839" s="68">
        <v>834</v>
      </c>
      <c r="I839" s="31">
        <f>('Propiedades físicas'!$C$10*'Diseño reactor'!H839)/1000</f>
        <v>729.95456485425063</v>
      </c>
      <c r="J839" s="31">
        <f t="shared" si="495"/>
        <v>0.62469641530503905</v>
      </c>
      <c r="K839" s="31">
        <f>(I839*1000)/'Propiedades físicas'!$F$10</f>
        <v>4768.1845747370853</v>
      </c>
      <c r="L839" s="31">
        <f t="shared" si="496"/>
        <v>681.16922496244069</v>
      </c>
      <c r="M839" s="31">
        <f t="shared" si="497"/>
        <v>4087.0153497746442</v>
      </c>
      <c r="N839" s="31">
        <f t="shared" si="498"/>
        <v>0.81674967021875378</v>
      </c>
      <c r="O839" s="32">
        <f t="shared" si="499"/>
        <v>4.9004980213125231</v>
      </c>
      <c r="P839" s="33">
        <f t="shared" si="500"/>
        <v>0.52985658745398057</v>
      </c>
      <c r="Q839" s="31">
        <f t="shared" si="501"/>
        <v>4.4774320234619287</v>
      </c>
      <c r="R839" s="31">
        <f t="shared" si="502"/>
        <v>0.18611845874046207</v>
      </c>
      <c r="S839" s="31">
        <f t="shared" si="503"/>
        <v>0.42306599785059407</v>
      </c>
      <c r="T839" s="31">
        <f t="shared" si="504"/>
        <v>6.537633296280132E-2</v>
      </c>
      <c r="U839" s="31">
        <f t="shared" si="505"/>
        <v>3.5398291061509796E-2</v>
      </c>
      <c r="V839" s="47">
        <f t="shared" si="519"/>
        <v>5.2471234874083524E-4</v>
      </c>
      <c r="W839" s="31">
        <f t="shared" si="506"/>
        <v>0.35126195115320136</v>
      </c>
      <c r="X839" s="34">
        <f>(S839*H839*'Propiedades físicas'!$F$5*60*24*365)/(1000000)</f>
        <v>54609.799959167452</v>
      </c>
      <c r="Y839" s="34">
        <f>(U839*H839*'Propiedades físicas'!$F$7*60*24*365)/(1000000)</f>
        <v>1428.947181198042</v>
      </c>
      <c r="Z839" s="31">
        <f t="shared" si="520"/>
        <v>441.90039393661976</v>
      </c>
      <c r="AA839" s="31">
        <f t="shared" si="536"/>
        <v>3734.1783075672483</v>
      </c>
      <c r="AB839" s="31">
        <f t="shared" si="537"/>
        <v>155.22279458954537</v>
      </c>
      <c r="AC839" s="31">
        <f t="shared" si="538"/>
        <v>352.83704220739543</v>
      </c>
      <c r="AD839" s="31">
        <f t="shared" si="535"/>
        <v>54.523861690976304</v>
      </c>
      <c r="AE839" s="31">
        <f t="shared" si="524"/>
        <v>29.522174745299168</v>
      </c>
      <c r="AF839" s="31">
        <f t="shared" si="525"/>
        <v>4768.1845747370844</v>
      </c>
      <c r="AG839" s="31">
        <f t="shared" si="526"/>
        <v>9.2676864120971231E-2</v>
      </c>
      <c r="AH839" s="31">
        <f t="shared" si="527"/>
        <v>0.78314466418765871</v>
      </c>
      <c r="AI839" s="31">
        <f t="shared" si="527"/>
        <v>3.255385611789248E-2</v>
      </c>
      <c r="AJ839" s="31">
        <f t="shared" si="527"/>
        <v>7.3998192955198411E-2</v>
      </c>
      <c r="AK839" s="31">
        <f t="shared" si="508"/>
        <v>1.1434931017531494E-2</v>
      </c>
      <c r="AL839" s="31">
        <f t="shared" si="508"/>
        <v>6.1914916007476508E-3</v>
      </c>
      <c r="AM839" s="31">
        <f t="shared" si="528"/>
        <v>0.99999999999999989</v>
      </c>
      <c r="AN839" s="31">
        <f>(Z839*'Propiedades físicas'!$F$4)/1000</f>
        <v>388.59836841998469</v>
      </c>
      <c r="AO839" s="31">
        <f>(AA839*'Propiedades físicas'!$F$6)/1000</f>
        <v>119.64307297445464</v>
      </c>
      <c r="AP839" s="31">
        <f>(AB839*'Propiedades físicas'!$F$9)/1000</f>
        <v>95.764703122019995</v>
      </c>
      <c r="AQ839" s="31">
        <f>(AC839*'Propiedades físicas'!$F$5)/1000</f>
        <v>103.89992381881174</v>
      </c>
      <c r="AR839" s="31">
        <f>(AD839*'Propiedades físicas'!$F$8)/1000</f>
        <v>19.329799446684913</v>
      </c>
      <c r="AS839" s="31">
        <f>(AE839*'Propiedades físicas'!$F$7)/1000</f>
        <v>2.7186970722946002</v>
      </c>
      <c r="AT839" s="31">
        <f t="shared" si="529"/>
        <v>729.95456485425063</v>
      </c>
      <c r="AU839" s="31">
        <f t="shared" si="530"/>
        <v>0.5323596661082266</v>
      </c>
      <c r="AV839" s="31">
        <f t="shared" si="534"/>
        <v>0.16390482193688818</v>
      </c>
      <c r="AW839" s="31">
        <f t="shared" si="534"/>
        <v>0.13119269024797625</v>
      </c>
      <c r="AX839" s="31">
        <f t="shared" si="534"/>
        <v>0.14233752184227705</v>
      </c>
      <c r="AY839" s="31">
        <f t="shared" si="531"/>
        <v>2.6480825488836384E-2</v>
      </c>
      <c r="AZ839" s="31">
        <f t="shared" si="531"/>
        <v>3.7244743757954852E-3</v>
      </c>
      <c r="BA839" s="31">
        <f t="shared" si="532"/>
        <v>1</v>
      </c>
      <c r="BB839" s="34">
        <f>AU839*'Propiedades físicas'!$C$4+'Diseño reactor'!AV839*'Propiedades físicas'!$C$5+'Diseño reactor'!AW839*'Propiedades físicas'!$C$8+'Diseño reactor'!AX839*'Propiedades físicas'!$C$9+'Diseño reactor'!AY839*'Propiedades físicas'!$C$7+'Diseño reactor'!AZ839*'Propiedades físicas'!$C$6</f>
        <v>876.34132996428411</v>
      </c>
      <c r="BC839" s="45">
        <f>AU839*'Propiedades físicas'!$L$4+'Diseño reactor'!AV839*'Propiedades físicas'!$L$5+'Diseño reactor'!AW839*'Propiedades físicas'!$L$8+AX839*'Propiedades físicas'!$L$9+'Diseño reactor'!AY839*'Propiedades físicas'!$L$7+'Diseño reactor'!AZ839*'Propiedades físicas'!$L$6</f>
        <v>2.0021162783696242</v>
      </c>
      <c r="BD839" s="29">
        <f t="shared" si="509"/>
        <v>3.2702991521177984</v>
      </c>
      <c r="BE839" s="58">
        <f t="shared" si="510"/>
        <v>43.244820672390183</v>
      </c>
      <c r="BF839" s="30">
        <f>AU839*'Propiedades físicas'!$I$4+'Diseño reactor'!AV839*'Propiedades físicas'!$I$5+'Diseño reactor'!AW839*'Propiedades físicas'!$I$8+'Diseño reactor'!AX839*'Propiedades físicas'!$I$9+'Diseño reactor'!AY839*'Propiedades físicas'!$I$7+'Diseño reactor'!AZ839*'Propiedades físicas'!$I$6</f>
        <v>1.953291068936417E-2</v>
      </c>
      <c r="BG839" s="24">
        <f>AU839*'Propiedades físicas'!$O$4+'Diseño reactor'!AV839*'Propiedades físicas'!$O$5+'Diseño reactor'!AW839*'Propiedades físicas'!$O$8+'Diseño reactor'!AX839*'Propiedades físicas'!$O$9+'Diseño reactor'!AY839*'Propiedades físicas'!$O$7+'Diseño reactor'!AZ839*'Propiedades físicas'!$O$6</f>
        <v>0.14918671987230633</v>
      </c>
      <c r="BH839" s="54">
        <f t="shared" si="511"/>
        <v>42123.119829017211</v>
      </c>
      <c r="BI839" s="34">
        <f t="shared" si="533"/>
        <v>262.13565449115782</v>
      </c>
      <c r="BJ839" s="27">
        <f t="shared" si="512"/>
        <v>4803.7538006856339</v>
      </c>
      <c r="BK839" s="34">
        <f t="shared" si="513"/>
        <v>551.2740558449342</v>
      </c>
      <c r="BL839" s="27">
        <f t="shared" si="514"/>
        <v>105.05750921523618</v>
      </c>
      <c r="BM839" s="34">
        <f t="shared" si="515"/>
        <v>1.1054421768707483</v>
      </c>
      <c r="BN839" s="45">
        <f t="shared" si="516"/>
        <v>791.31603232641396</v>
      </c>
      <c r="BO839" s="45">
        <f t="shared" si="517"/>
        <v>86.451326420673396</v>
      </c>
      <c r="BP839" s="66">
        <f t="shared" si="518"/>
        <v>6.6950494120664397</v>
      </c>
    </row>
    <row r="840" spans="8:68">
      <c r="H840" s="68">
        <v>835</v>
      </c>
      <c r="I840" s="31">
        <f>('Propiedades físicas'!$C$10*'Diseño reactor'!H840)/1000</f>
        <v>730.82981013585049</v>
      </c>
      <c r="J840" s="31">
        <f t="shared" si="495"/>
        <v>0.62394827588551205</v>
      </c>
      <c r="K840" s="31">
        <f>(I840*1000)/'Propiedades físicas'!$F$10</f>
        <v>4773.9018224286165</v>
      </c>
      <c r="L840" s="31">
        <f t="shared" si="496"/>
        <v>681.98597463265946</v>
      </c>
      <c r="M840" s="31">
        <f t="shared" si="497"/>
        <v>4091.9158477959568</v>
      </c>
      <c r="N840" s="31">
        <f t="shared" si="498"/>
        <v>0.81674967021875389</v>
      </c>
      <c r="O840" s="32">
        <f t="shared" si="499"/>
        <v>4.9004980213125231</v>
      </c>
      <c r="P840" s="33">
        <f t="shared" si="500"/>
        <v>0.53007957761769386</v>
      </c>
      <c r="Q840" s="31">
        <f t="shared" si="501"/>
        <v>4.4778940854216946</v>
      </c>
      <c r="R840" s="31">
        <f t="shared" si="502"/>
        <v>0.18605206361564311</v>
      </c>
      <c r="S840" s="31">
        <f t="shared" si="503"/>
        <v>0.42260393589082845</v>
      </c>
      <c r="T840" s="31">
        <f t="shared" si="504"/>
        <v>6.5302214681065784E-2</v>
      </c>
      <c r="U840" s="31">
        <f t="shared" si="505"/>
        <v>3.5315814304351274E-2</v>
      </c>
      <c r="V840" s="47">
        <f t="shared" si="519"/>
        <v>5.2493317395150261E-4</v>
      </c>
      <c r="W840" s="31">
        <f t="shared" si="506"/>
        <v>0.35098892972222434</v>
      </c>
      <c r="X840" s="34">
        <f>(S840*H840*'Propiedades físicas'!$F$5*60*24*365)/(1000000)</f>
        <v>54615.564381333803</v>
      </c>
      <c r="Y840" s="34">
        <f>(U840*H840*'Propiedades físicas'!$F$7*60*24*365)/(1000000)</f>
        <v>1427.3271590132324</v>
      </c>
      <c r="Z840" s="31">
        <f t="shared" si="520"/>
        <v>442.61644731077439</v>
      </c>
      <c r="AA840" s="31">
        <f t="shared" si="536"/>
        <v>3739.0415613271152</v>
      </c>
      <c r="AB840" s="31">
        <f t="shared" si="537"/>
        <v>155.35347311906199</v>
      </c>
      <c r="AC840" s="31">
        <f t="shared" si="538"/>
        <v>352.87428646884177</v>
      </c>
      <c r="AD840" s="31">
        <f t="shared" si="535"/>
        <v>54.527349258689931</v>
      </c>
      <c r="AE840" s="31">
        <f t="shared" si="524"/>
        <v>29.488704944133314</v>
      </c>
      <c r="AF840" s="31">
        <f t="shared" si="525"/>
        <v>4773.9018224286174</v>
      </c>
      <c r="AG840" s="31">
        <f t="shared" si="526"/>
        <v>9.271586718253938E-2</v>
      </c>
      <c r="AH840" s="31">
        <f t="shared" si="527"/>
        <v>0.78322548313843632</v>
      </c>
      <c r="AI840" s="31">
        <f t="shared" si="527"/>
        <v>3.2542242990667394E-2</v>
      </c>
      <c r="AJ840" s="31">
        <f t="shared" si="527"/>
        <v>7.3917374004420722E-2</v>
      </c>
      <c r="AK840" s="31">
        <f t="shared" si="508"/>
        <v>1.142196703805491E-2</v>
      </c>
      <c r="AL840" s="31">
        <f t="shared" si="508"/>
        <v>6.1770656458811687E-3</v>
      </c>
      <c r="AM840" s="31">
        <f t="shared" si="528"/>
        <v>0.99999999999999989</v>
      </c>
      <c r="AN840" s="31">
        <f>(Z840*'Propiedades físicas'!$F$4)/1000</f>
        <v>389.22805143614875</v>
      </c>
      <c r="AO840" s="31">
        <f>(AA840*'Propiedades físicas'!$F$6)/1000</f>
        <v>119.79889162492077</v>
      </c>
      <c r="AP840" s="31">
        <f>(AB840*'Propiedades físicas'!$F$9)/1000</f>
        <v>95.84532524080528</v>
      </c>
      <c r="AQ840" s="31">
        <f>(AC840*'Propiedades físicas'!$F$5)/1000</f>
        <v>103.91089113647985</v>
      </c>
      <c r="AR840" s="31">
        <f>(AD840*'Propiedades físicas'!$F$8)/1000</f>
        <v>19.331035859190745</v>
      </c>
      <c r="AS840" s="31">
        <f>(AE840*'Propiedades físicas'!$F$7)/1000</f>
        <v>2.7156148383052368</v>
      </c>
      <c r="AT840" s="31">
        <f t="shared" si="529"/>
        <v>730.82981013585061</v>
      </c>
      <c r="AU840" s="31">
        <f t="shared" si="530"/>
        <v>0.53258370969268065</v>
      </c>
      <c r="AV840" s="31">
        <f t="shared" si="534"/>
        <v>0.16392173658413292</v>
      </c>
      <c r="AW840" s="31">
        <f t="shared" si="534"/>
        <v>0.13114588911334779</v>
      </c>
      <c r="AX840" s="31">
        <f t="shared" si="534"/>
        <v>0.14218206440862657</v>
      </c>
      <c r="AY840" s="31">
        <f t="shared" si="531"/>
        <v>2.6450803718033052E-2</v>
      </c>
      <c r="AZ840" s="31">
        <f t="shared" si="531"/>
        <v>3.7157964831790913E-3</v>
      </c>
      <c r="BA840" s="31">
        <f t="shared" si="532"/>
        <v>1</v>
      </c>
      <c r="BB840" s="34">
        <f>AU840*'Propiedades físicas'!$C$4+'Diseño reactor'!AV840*'Propiedades físicas'!$C$5+'Diseño reactor'!AW840*'Propiedades físicas'!$C$8+'Diseño reactor'!AX840*'Propiedades físicas'!$C$9+'Diseño reactor'!AY840*'Propiedades físicas'!$C$7+'Diseño reactor'!AZ840*'Propiedades físicas'!$C$6</f>
        <v>876.33891354319053</v>
      </c>
      <c r="BC840" s="45">
        <f>AU840*'Propiedades físicas'!$L$4+'Diseño reactor'!AV840*'Propiedades físicas'!$L$5+'Diseño reactor'!AW840*'Propiedades físicas'!$L$8+AX840*'Propiedades físicas'!$L$9+'Diseño reactor'!AY840*'Propiedades físicas'!$L$7+'Diseño reactor'!AZ840*'Propiedades físicas'!$L$6</f>
        <v>2.0022877485609158</v>
      </c>
      <c r="BD840" s="29">
        <f t="shared" si="509"/>
        <v>3.2674864518097322</v>
      </c>
      <c r="BE840" s="58">
        <f t="shared" si="510"/>
        <v>43.241655722711947</v>
      </c>
      <c r="BF840" s="30">
        <f>AU840*'Propiedades físicas'!$I$4+'Diseño reactor'!AV840*'Propiedades físicas'!$I$5+'Diseño reactor'!AW840*'Propiedades físicas'!$I$8+'Diseño reactor'!AX840*'Propiedades físicas'!$I$9+'Diseño reactor'!AY840*'Propiedades físicas'!$I$7+'Diseño reactor'!AZ840*'Propiedades físicas'!$I$6</f>
        <v>1.9534004825421274E-2</v>
      </c>
      <c r="BG840" s="24">
        <f>AU840*'Propiedades físicas'!$O$4+'Diseño reactor'!AV840*'Propiedades físicas'!$O$5+'Diseño reactor'!AW840*'Propiedades físicas'!$O$8+'Diseño reactor'!AX840*'Propiedades físicas'!$O$9+'Diseño reactor'!AY840*'Propiedades físicas'!$O$7+'Diseño reactor'!AZ840*'Propiedades físicas'!$O$6</f>
        <v>0.14919391954529082</v>
      </c>
      <c r="BH840" s="54">
        <f t="shared" si="511"/>
        <v>42120.64429081649</v>
      </c>
      <c r="BI840" s="34">
        <f t="shared" si="533"/>
        <v>262.1601380369753</v>
      </c>
      <c r="BJ840" s="27">
        <f t="shared" si="512"/>
        <v>4803.7151374383857</v>
      </c>
      <c r="BK840" s="34">
        <f t="shared" si="513"/>
        <v>551.29622287190625</v>
      </c>
      <c r="BL840" s="27">
        <f t="shared" si="514"/>
        <v>105.05831424586928</v>
      </c>
      <c r="BM840" s="34">
        <f t="shared" si="515"/>
        <v>1.1054421768707483</v>
      </c>
      <c r="BN840" s="45">
        <f t="shared" si="516"/>
        <v>792.42673959451213</v>
      </c>
      <c r="BO840" s="45">
        <f t="shared" si="517"/>
        <v>86.484873391784618</v>
      </c>
      <c r="BP840" s="66">
        <f t="shared" si="518"/>
        <v>6.6950309511562116</v>
      </c>
    </row>
    <row r="841" spans="8:68">
      <c r="H841" s="68">
        <v>836</v>
      </c>
      <c r="I841" s="31">
        <f>('Propiedades físicas'!$C$10*'Diseño reactor'!H841)/1000</f>
        <v>731.70505541745024</v>
      </c>
      <c r="J841" s="31">
        <f t="shared" si="495"/>
        <v>0.62320192627320881</v>
      </c>
      <c r="K841" s="31">
        <f>(I841*1000)/'Propiedades físicas'!$F$10</f>
        <v>4779.6190701201476</v>
      </c>
      <c r="L841" s="31">
        <f t="shared" si="496"/>
        <v>682.80272430287823</v>
      </c>
      <c r="M841" s="31">
        <f t="shared" si="497"/>
        <v>4096.8163458172694</v>
      </c>
      <c r="N841" s="31">
        <f t="shared" si="498"/>
        <v>0.81674967021875389</v>
      </c>
      <c r="O841" s="32">
        <f t="shared" si="499"/>
        <v>4.9004980213125231</v>
      </c>
      <c r="P841" s="33">
        <f t="shared" si="500"/>
        <v>0.53030222140850891</v>
      </c>
      <c r="Q841" s="31">
        <f t="shared" si="501"/>
        <v>4.4783551802642529</v>
      </c>
      <c r="R841" s="31">
        <f t="shared" si="502"/>
        <v>0.18598565014441693</v>
      </c>
      <c r="S841" s="31">
        <f t="shared" si="503"/>
        <v>0.42214284104827177</v>
      </c>
      <c r="T841" s="31">
        <f t="shared" si="504"/>
        <v>6.5228205093629324E-2</v>
      </c>
      <c r="U841" s="31">
        <f t="shared" si="505"/>
        <v>3.523359357219872E-2</v>
      </c>
      <c r="V841" s="47">
        <f t="shared" si="519"/>
        <v>5.2515365615211571E-4</v>
      </c>
      <c r="W841" s="31">
        <f t="shared" si="506"/>
        <v>0.35071633237822353</v>
      </c>
      <c r="X841" s="34">
        <f>(S841*H841*'Propiedades físicas'!$F$5*60*24*365)/(1000000)</f>
        <v>54621.310909534986</v>
      </c>
      <c r="Y841" s="34">
        <f>(U841*H841*'Propiedades físicas'!$F$7*60*24*365)/(1000000)</f>
        <v>1425.7095125874362</v>
      </c>
      <c r="Z841" s="31">
        <f t="shared" si="520"/>
        <v>443.33265709751345</v>
      </c>
      <c r="AA841" s="31">
        <f t="shared" si="536"/>
        <v>3743.9049307009154</v>
      </c>
      <c r="AB841" s="31">
        <f t="shared" si="537"/>
        <v>155.48400352073256</v>
      </c>
      <c r="AC841" s="31">
        <f t="shared" si="538"/>
        <v>352.91141511635522</v>
      </c>
      <c r="AD841" s="31">
        <f t="shared" si="535"/>
        <v>54.530779458274118</v>
      </c>
      <c r="AE841" s="31">
        <f t="shared" si="524"/>
        <v>29.455284226358131</v>
      </c>
      <c r="AF841" s="31">
        <f t="shared" si="525"/>
        <v>4779.6190701201485</v>
      </c>
      <c r="AG841" s="31">
        <f t="shared" si="526"/>
        <v>9.2754809660253762E-2</v>
      </c>
      <c r="AH841" s="31">
        <f t="shared" si="527"/>
        <v>0.78330613293138496</v>
      </c>
      <c r="AI841" s="31">
        <f t="shared" si="527"/>
        <v>3.2530626654484425E-2</v>
      </c>
      <c r="AJ841" s="31">
        <f t="shared" si="527"/>
        <v>7.3836724211472332E-2</v>
      </c>
      <c r="AK841" s="31">
        <f t="shared" si="508"/>
        <v>1.1409022070226057E-2</v>
      </c>
      <c r="AL841" s="31">
        <f t="shared" si="508"/>
        <v>6.1626844721785947E-3</v>
      </c>
      <c r="AM841" s="31">
        <f t="shared" si="528"/>
        <v>1.0000000000000002</v>
      </c>
      <c r="AN841" s="31">
        <f>(Z841*'Propiedades físicas'!$F$4)/1000</f>
        <v>389.85787199841138</v>
      </c>
      <c r="AO841" s="31">
        <f>(AA841*'Propiedades físicas'!$F$6)/1000</f>
        <v>119.95471397965733</v>
      </c>
      <c r="AP841" s="31">
        <f>(AB841*'Propiedades físicas'!$F$9)/1000</f>
        <v>95.92585597211594</v>
      </c>
      <c r="AQ841" s="31">
        <f>(AC841*'Propiedades físicas'!$F$5)/1000</f>
        <v>103.92182440931313</v>
      </c>
      <c r="AR841" s="31">
        <f>(AD841*'Propiedades físicas'!$F$8)/1000</f>
        <v>19.332251933547333</v>
      </c>
      <c r="AS841" s="31">
        <f>(AE841*'Propiedades físicas'!$F$7)/1000</f>
        <v>2.7125371244053205</v>
      </c>
      <c r="AT841" s="31">
        <f t="shared" si="529"/>
        <v>731.70505541745047</v>
      </c>
      <c r="AU841" s="31">
        <f t="shared" si="530"/>
        <v>0.53280740526794734</v>
      </c>
      <c r="AV841" s="31">
        <f t="shared" si="534"/>
        <v>0.16393861582823296</v>
      </c>
      <c r="AW841" s="31">
        <f t="shared" si="534"/>
        <v>0.13109907504655488</v>
      </c>
      <c r="AX841" s="31">
        <f t="shared" si="534"/>
        <v>0.14202693235462741</v>
      </c>
      <c r="AY841" s="31">
        <f t="shared" si="531"/>
        <v>2.6420825974091358E-2</v>
      </c>
      <c r="AZ841" s="31">
        <f t="shared" si="531"/>
        <v>3.7071455285460219E-3</v>
      </c>
      <c r="BA841" s="31">
        <f t="shared" si="532"/>
        <v>1</v>
      </c>
      <c r="BB841" s="34">
        <f>AU841*'Propiedades físicas'!$C$4+'Diseño reactor'!AV841*'Propiedades físicas'!$C$5+'Diseño reactor'!AW841*'Propiedades físicas'!$C$8+'Diseño reactor'!AX841*'Propiedades físicas'!$C$9+'Diseño reactor'!AY841*'Propiedades físicas'!$C$7+'Diseño reactor'!AZ841*'Propiedades físicas'!$C$6</f>
        <v>876.33650416269563</v>
      </c>
      <c r="BC841" s="45">
        <f>AU841*'Propiedades físicas'!$L$4+'Diseño reactor'!AV841*'Propiedades físicas'!$L$5+'Diseño reactor'!AW841*'Propiedades físicas'!$L$8+AX841*'Propiedades físicas'!$L$9+'Diseño reactor'!AY841*'Propiedades físicas'!$L$7+'Diseño reactor'!AZ841*'Propiedades físicas'!$L$6</f>
        <v>2.0024589400618931</v>
      </c>
      <c r="BD841" s="29">
        <f t="shared" si="509"/>
        <v>3.2646785950235384</v>
      </c>
      <c r="BE841" s="58">
        <f t="shared" si="510"/>
        <v>43.238496501382329</v>
      </c>
      <c r="BF841" s="30">
        <f>AU841*'Propiedades físicas'!$I$4+'Diseño reactor'!AV841*'Propiedades físicas'!$I$5+'Diseño reactor'!AW841*'Propiedades físicas'!$I$8+'Diseño reactor'!AX841*'Propiedades físicas'!$I$9+'Diseño reactor'!AY841*'Propiedades físicas'!$I$7+'Diseño reactor'!AZ841*'Propiedades físicas'!$I$6</f>
        <v>1.9535095856935903E-2</v>
      </c>
      <c r="BG841" s="24">
        <f>AU841*'Propiedades físicas'!$O$4+'Diseño reactor'!AV841*'Propiedades físicas'!$O$5+'Diseño reactor'!AW841*'Propiedades físicas'!$O$8+'Diseño reactor'!AX841*'Propiedades físicas'!$O$9+'Diseño reactor'!AY841*'Propiedades físicas'!$O$7+'Diseño reactor'!AZ841*'Propiedades físicas'!$O$6</f>
        <v>0.14920110964466807</v>
      </c>
      <c r="BH841" s="54">
        <f t="shared" si="511"/>
        <v>42118.176061775448</v>
      </c>
      <c r="BI841" s="34">
        <f t="shared" si="533"/>
        <v>262.18456040206337</v>
      </c>
      <c r="BJ841" s="27">
        <f t="shared" si="512"/>
        <v>4803.6766315800242</v>
      </c>
      <c r="BK841" s="34">
        <f t="shared" si="513"/>
        <v>551.31837215838539</v>
      </c>
      <c r="BL841" s="27">
        <f t="shared" si="514"/>
        <v>105.05911857989111</v>
      </c>
      <c r="BM841" s="34">
        <f t="shared" si="515"/>
        <v>1.1054421768707483</v>
      </c>
      <c r="BN841" s="45">
        <f t="shared" si="516"/>
        <v>793.5376281630879</v>
      </c>
      <c r="BO841" s="45">
        <f t="shared" si="517"/>
        <v>86.518368279156149</v>
      </c>
      <c r="BP841" s="66">
        <f t="shared" si="518"/>
        <v>6.6950125440345634</v>
      </c>
    </row>
    <row r="842" spans="8:68">
      <c r="H842" s="68">
        <v>837</v>
      </c>
      <c r="I842" s="31">
        <f>('Propiedades físicas'!$C$10*'Diseño reactor'!H842)/1000</f>
        <v>732.5803006990501</v>
      </c>
      <c r="J842" s="31">
        <f t="shared" ref="J842:J905" si="539">$F$7/I842</f>
        <v>0.62245736005304964</v>
      </c>
      <c r="K842" s="31">
        <f>(I842*1000)/'Propiedades físicas'!$F$10</f>
        <v>4785.3363178116788</v>
      </c>
      <c r="L842" s="31">
        <f t="shared" ref="L842:L905" si="540">K842*$I$5</f>
        <v>683.61947397309689</v>
      </c>
      <c r="M842" s="31">
        <f t="shared" ref="M842:M905" si="541">$I$6*K842</f>
        <v>4101.7168438385816</v>
      </c>
      <c r="N842" s="31">
        <f t="shared" ref="N842:N905" si="542">L842/H842</f>
        <v>0.81674967021875378</v>
      </c>
      <c r="O842" s="32">
        <f t="shared" ref="O842:O905" si="543">M842/H842</f>
        <v>4.9004980213125231</v>
      </c>
      <c r="P842" s="33">
        <f t="shared" ref="P842:P905" si="544">(H842*$C$5*N842)/(H842*$C$5+$F$7*1000*$C$4)</f>
        <v>0.53052451963283664</v>
      </c>
      <c r="Q842" s="31">
        <f t="shared" ref="Q842:Q905" si="545">((H842^3)*($C$5^3)*O842+3*(H842^2)*($C$5^2)*O842*$F$7*1000*$C$4+3*H842*$C$5*O842*(($F$7*1000)^2)*($C$4^2)+O842*(($F$7*1000)^3)*($C$4^3)-3*N842*(($F$7*1000)^3)*($C$4^3)-3*(($F$7*1000)^2)*($C$4^2)*H842*$C$5*N842-$F$7*1000*$C$4*(H842^2)*($C$5^2)*N842)/(3*(($F$7*1000)^2)*($C$4^2)*H842*$C$5+(($F$7*1000)^3)*($C$4^3)+3*(H842^2)*($C$5^2)*$F$7*1000*$C$4+(H842^3)*($C$5^3))</f>
        <v>4.4788153109204094</v>
      </c>
      <c r="R842" s="31">
        <f t="shared" ref="R842:R905" si="546">($F$7*1000*$C$4*H842*$C$5*N842)/((H842^2)*($C$5^2)+2*$F$7*1000*$C$4*H842*$C$5+(($F$7*1000)^2)*($C$4^2))</f>
        <v>0.18591921865209876</v>
      </c>
      <c r="S842" s="31">
        <f t="shared" ref="S842:S905" si="547">(N842*$F$7*1000*$C$4*(3*(($F$7*1000)^2)*($C$4^2)+3*$F$7*1000*$C$4*H842*$C$5+(H842^2)*($C$5^2)))/(3*(($F$7*1000)^2)*($C$4^2)*H842*$C$5+(($F$7*1000)^3)*($C$4^3)+3*(H842^2)*($C$5^2)*$F$7*1000*$C$4+(H842^3)*($C$5^3))</f>
        <v>0.42168271039211458</v>
      </c>
      <c r="T842" s="31">
        <f t="shared" ref="T842:T905" si="548">((($F$7*1000)^2)*($C$4^2)*H842*$C$5*N842)/(3*(($F$7*1000)^2)*($C$4^2)*H842*$C$5+(($F$7*1000)^3)*($C$4^3)+3*(H842^2)*($C$5^2)*$F$7*1000*$C$4+(H842^3)*($C$5^3))</f>
        <v>6.5154304061439364E-2</v>
      </c>
      <c r="U842" s="31">
        <f t="shared" ref="U842:U905" si="549">((($F$7*1000)^3)*($C$4^3)*N842)/(3*(($F$7*1000)^2)*($C$4^2)*H842*$C$5+(($F$7*1000)^3)*($C$4^3)+3*(H842^2)*($C$5^2)*$F$7*1000*$C$4+(H842^3)*($C$5^3))</f>
        <v>3.5151627872379021E-2</v>
      </c>
      <c r="V842" s="47">
        <f t="shared" si="519"/>
        <v>5.2537379614125577E-4</v>
      </c>
      <c r="W842" s="31">
        <f t="shared" ref="W842:W905" si="550">($F$7*1000*$C$4)/(H842*$C$5+$F$7*1000*$C$4)</f>
        <v>0.35044415813385776</v>
      </c>
      <c r="X842" s="34">
        <f>(S842*H842*'Propiedades físicas'!$F$5*60*24*365)/(1000000)</f>
        <v>54627.039613150344</v>
      </c>
      <c r="Y842" s="34">
        <f>(U842*H842*'Propiedades físicas'!$F$7*60*24*365)/(1000000)</f>
        <v>1424.0942388813455</v>
      </c>
      <c r="Z842" s="31">
        <f t="shared" si="520"/>
        <v>444.0490229326843</v>
      </c>
      <c r="AA842" s="31">
        <f t="shared" si="536"/>
        <v>3748.7684152403826</v>
      </c>
      <c r="AB842" s="31">
        <f t="shared" si="537"/>
        <v>155.61438601180666</v>
      </c>
      <c r="AC842" s="31">
        <f t="shared" si="538"/>
        <v>352.94842859819988</v>
      </c>
      <c r="AD842" s="31">
        <f t="shared" si="535"/>
        <v>54.534152499424749</v>
      </c>
      <c r="AE842" s="31">
        <f t="shared" ref="AE842" si="551">U842*$H842</f>
        <v>29.421912529181242</v>
      </c>
      <c r="AF842" s="31">
        <f t="shared" si="525"/>
        <v>4785.3363178116788</v>
      </c>
      <c r="AG842" s="31">
        <f t="shared" si="526"/>
        <v>9.2793691695163175E-2</v>
      </c>
      <c r="AH842" s="31">
        <f t="shared" si="527"/>
        <v>0.78338661407913002</v>
      </c>
      <c r="AI842" s="31">
        <f t="shared" si="527"/>
        <v>3.2519007166244208E-2</v>
      </c>
      <c r="AJ842" s="31">
        <f t="shared" si="527"/>
        <v>7.3756243063727286E-2</v>
      </c>
      <c r="AK842" s="31">
        <f t="shared" si="527"/>
        <v>1.1396096089723338E-2</v>
      </c>
      <c r="AL842" s="31">
        <f t="shared" si="527"/>
        <v>6.1483479060121318E-3</v>
      </c>
      <c r="AM842" s="31">
        <f t="shared" si="528"/>
        <v>1.0000000000000002</v>
      </c>
      <c r="AN842" s="31">
        <f>(Z842*'Propiedades físicas'!$F$4)/1000</f>
        <v>390.4878297865439</v>
      </c>
      <c r="AO842" s="31">
        <f>(AA842*'Propiedades físicas'!$F$6)/1000</f>
        <v>120.11054002430186</v>
      </c>
      <c r="AP842" s="31">
        <f>(AB842*'Propiedades físicas'!$F$9)/1000</f>
        <v>96.006295449984108</v>
      </c>
      <c r="AQ842" s="31">
        <f>(AC842*'Propiedades físicas'!$F$5)/1000</f>
        <v>103.93272376931192</v>
      </c>
      <c r="AR842" s="31">
        <f>(AD842*'Propiedades físicas'!$F$8)/1000</f>
        <v>19.333447744096055</v>
      </c>
      <c r="AS842" s="31">
        <f>(AE842*'Propiedades físicas'!$F$7)/1000</f>
        <v>2.7094639248123009</v>
      </c>
      <c r="AT842" s="31">
        <f t="shared" si="529"/>
        <v>732.5803006990501</v>
      </c>
      <c r="AU842" s="31">
        <f t="shared" si="530"/>
        <v>0.53303075364424723</v>
      </c>
      <c r="AV842" s="31">
        <f t="shared" si="534"/>
        <v>0.16395545977647608</v>
      </c>
      <c r="AW842" s="31">
        <f t="shared" si="534"/>
        <v>0.13105224827690837</v>
      </c>
      <c r="AX842" s="31">
        <f t="shared" si="534"/>
        <v>0.14187212469422969</v>
      </c>
      <c r="AY842" s="31">
        <f t="shared" si="531"/>
        <v>2.6390892200687761E-2</v>
      </c>
      <c r="AZ842" s="31">
        <f t="shared" si="531"/>
        <v>3.6985214074509638E-3</v>
      </c>
      <c r="BA842" s="31">
        <f t="shared" si="532"/>
        <v>1.0000000000000002</v>
      </c>
      <c r="BB842" s="34">
        <f>AU842*'Propiedades físicas'!$C$4+'Diseño reactor'!AV842*'Propiedades físicas'!$C$5+'Diseño reactor'!AW842*'Propiedades físicas'!$C$8+'Diseño reactor'!AX842*'Propiedades físicas'!$C$9+'Diseño reactor'!AY842*'Propiedades físicas'!$C$7+'Diseño reactor'!AZ842*'Propiedades físicas'!$C$6</f>
        <v>876.33410179676446</v>
      </c>
      <c r="BC842" s="45">
        <f>AU842*'Propiedades físicas'!$L$4+'Diseño reactor'!AV842*'Propiedades físicas'!$L$5+'Diseño reactor'!AW842*'Propiedades físicas'!$L$8+AX842*'Propiedades físicas'!$L$9+'Diseño reactor'!AY842*'Propiedades físicas'!$L$7+'Diseño reactor'!AZ842*'Propiedades físicas'!$L$6</f>
        <v>2.0026298535364857</v>
      </c>
      <c r="BD842" s="29">
        <f t="shared" ref="BD842:BD905" si="552">((-$F$19)*V842*($F$7*1000))/(H842*(BB842/1000)*BC842)</f>
        <v>3.2618755692635149</v>
      </c>
      <c r="BE842" s="58">
        <f t="shared" ref="BE842:BE905" si="553">BD842+$F$20+((BP842*60)/(H842*(BB842/1000)*BC842))</f>
        <v>43.235342992622975</v>
      </c>
      <c r="BF842" s="30">
        <f>AU842*'Propiedades físicas'!$I$4+'Diseño reactor'!AV842*'Propiedades físicas'!$I$5+'Diseño reactor'!AW842*'Propiedades físicas'!$I$8+'Diseño reactor'!AX842*'Propiedades físicas'!$I$9+'Diseño reactor'!AY842*'Propiedades físicas'!$I$7+'Diseño reactor'!AZ842*'Propiedades físicas'!$I$6</f>
        <v>1.9536183795002594E-2</v>
      </c>
      <c r="BG842" s="24">
        <f>AU842*'Propiedades físicas'!$O$4+'Diseño reactor'!AV842*'Propiedades físicas'!$O$5+'Diseño reactor'!AW842*'Propiedades físicas'!$O$8+'Diseño reactor'!AX842*'Propiedades físicas'!$O$9+'Diseño reactor'!AY842*'Propiedades físicas'!$O$7+'Diseño reactor'!AZ842*'Propiedades físicas'!$O$6</f>
        <v>0.14920829018669843</v>
      </c>
      <c r="BH842" s="54">
        <f t="shared" ref="BH842:BH905" si="554">(BB842*($F$33^2)*$F$34)/BF842</f>
        <v>42115.715114324223</v>
      </c>
      <c r="BI842" s="34">
        <f t="shared" si="533"/>
        <v>262.20892179043079</v>
      </c>
      <c r="BJ842" s="27">
        <f t="shared" ref="BJ842:BJ905" si="555">$F$43*(BH842^$F$44)*(BI842^$F$45)</f>
        <v>4803.6382824596312</v>
      </c>
      <c r="BK842" s="34">
        <f t="shared" ref="BK842:BK905" si="556">(BJ842*BG842)/$F$16</f>
        <v>551.34050369320789</v>
      </c>
      <c r="BL842" s="27">
        <f t="shared" ref="BL842:BL905" si="557">1/((1/BK842)+(1/$F$61))</f>
        <v>105.05992221702711</v>
      </c>
      <c r="BM842" s="34">
        <f t="shared" ref="BM842:BM905" si="558">($F$33*($F$34^2))/9.8</f>
        <v>1.1054421768707483</v>
      </c>
      <c r="BN842" s="45">
        <f t="shared" ref="BN842:BN905" si="559">((((H842/60)*(BB842/1000)*BC842*($F$20-$F$4)+(((-$F$19)*V842*($F$7*1000))/60)))/(-BL842*$F$46/1000))+$F$4</f>
        <v>794.64869759069586</v>
      </c>
      <c r="BO842" s="45">
        <f t="shared" ref="BO842:BO905" si="560">((-$F$19)*V842*($F$7*1000)/60)+BP842</f>
        <v>86.551811203973472</v>
      </c>
      <c r="BP842" s="66">
        <f t="shared" ref="BP842:BP905" si="561">($F$35*($F$33^5)*($F$34^3)*BB842)/1000</f>
        <v>6.6949941905025945</v>
      </c>
    </row>
    <row r="843" spans="8:68">
      <c r="H843" s="68">
        <v>838</v>
      </c>
      <c r="I843" s="31">
        <f>('Propiedades físicas'!$C$10*'Diseño reactor'!H843)/1000</f>
        <v>733.45554598064996</v>
      </c>
      <c r="J843" s="31">
        <f t="shared" si="539"/>
        <v>0.6217145708405758</v>
      </c>
      <c r="K843" s="31">
        <f>(I843*1000)/'Propiedades físicas'!$F$10</f>
        <v>4791.0535655032108</v>
      </c>
      <c r="L843" s="31">
        <f t="shared" si="540"/>
        <v>684.43622364331577</v>
      </c>
      <c r="M843" s="31">
        <f t="shared" si="541"/>
        <v>4106.6173418598946</v>
      </c>
      <c r="N843" s="31">
        <f t="shared" si="542"/>
        <v>0.81674967021875389</v>
      </c>
      <c r="O843" s="32">
        <f t="shared" si="543"/>
        <v>4.9004980213125231</v>
      </c>
      <c r="P843" s="33">
        <f t="shared" si="544"/>
        <v>0.53074647309458634</v>
      </c>
      <c r="Q843" s="31">
        <f t="shared" si="545"/>
        <v>4.4792744803094733</v>
      </c>
      <c r="R843" s="31">
        <f t="shared" si="546"/>
        <v>0.18585276946211887</v>
      </c>
      <c r="S843" s="31">
        <f t="shared" si="547"/>
        <v>0.42122354100305054</v>
      </c>
      <c r="T843" s="31">
        <f t="shared" si="548"/>
        <v>6.5080511445214595E-2</v>
      </c>
      <c r="U843" s="31">
        <f t="shared" si="549"/>
        <v>3.5069916216834134E-2</v>
      </c>
      <c r="V843" s="47">
        <f t="shared" ref="V843:V906" si="562">$C$4*P843/$C$5</f>
        <v>5.2559359471502731E-4</v>
      </c>
      <c r="W843" s="31">
        <f t="shared" si="550"/>
        <v>0.3501724060048485</v>
      </c>
      <c r="X843" s="34">
        <f>(S843*H843*'Propiedades físicas'!$F$5*60*24*365)/(1000000)</f>
        <v>54632.750561236811</v>
      </c>
      <c r="Y843" s="34">
        <f>(U843*H843*'Propiedades físicas'!$F$7*60*24*365)/(1000000)</f>
        <v>1422.4813348506525</v>
      </c>
      <c r="Z843" s="31">
        <f t="shared" ref="Z843:Z906" si="563">P843*$H843</f>
        <v>444.76554445326337</v>
      </c>
      <c r="AA843" s="31">
        <f t="shared" ref="AA843:AD906" si="564">Q843*$H843</f>
        <v>3753.6320144993388</v>
      </c>
      <c r="AB843" s="31">
        <f t="shared" si="564"/>
        <v>155.74462080925562</v>
      </c>
      <c r="AC843" s="31">
        <f t="shared" si="564"/>
        <v>352.98532736055637</v>
      </c>
      <c r="AD843" s="31">
        <f t="shared" si="564"/>
        <v>54.537468591089834</v>
      </c>
      <c r="AE843" s="31">
        <f t="shared" ref="AE843:AE906" si="565">U843*$H843</f>
        <v>29.388589789707005</v>
      </c>
      <c r="AF843" s="31">
        <f t="shared" ref="AF843:AF906" si="566">Z843+AA843+AB843+AC843+AD843+AE843</f>
        <v>4791.0535655032118</v>
      </c>
      <c r="AG843" s="31">
        <f t="shared" ref="AG843:AG906" si="567">Z843/AF843</f>
        <v>9.2832513427878766E-2</v>
      </c>
      <c r="AH843" s="31">
        <f t="shared" ref="AH843:AK906" si="568">AA843/$AF843</f>
        <v>0.78346692709228538</v>
      </c>
      <c r="AI843" s="31">
        <f t="shared" si="568"/>
        <v>3.2507384582517715E-2</v>
      </c>
      <c r="AJ843" s="31">
        <f t="shared" si="568"/>
        <v>7.3675930050571617E-2</v>
      </c>
      <c r="AK843" s="31">
        <f t="shared" si="568"/>
        <v>1.1383189072185145E-2</v>
      </c>
      <c r="AL843" s="31">
        <f t="shared" ref="AL843:AL906" si="569">AE843/$AF843</f>
        <v>6.1340557745612001E-3</v>
      </c>
      <c r="AM843" s="31">
        <f t="shared" ref="AM843:AM906" si="570">AG843+AH843+AI843+AJ843+AK843+AL843</f>
        <v>0.99999999999999978</v>
      </c>
      <c r="AN843" s="31">
        <f>(Z843*'Propiedades físicas'!$F$4)/1000</f>
        <v>391.11792448131075</v>
      </c>
      <c r="AO843" s="31">
        <f>(AA843*'Propiedades físicas'!$F$6)/1000</f>
        <v>120.2663697445588</v>
      </c>
      <c r="AP843" s="31">
        <f>(AB843*'Propiedades físicas'!$F$9)/1000</f>
        <v>96.086643808270253</v>
      </c>
      <c r="AQ843" s="31">
        <f>(AC843*'Propiedades físicas'!$F$5)/1000</f>
        <v>103.94358934786304</v>
      </c>
      <c r="AR843" s="31">
        <f>(AD843*'Propiedades físicas'!$F$8)/1000</f>
        <v>19.33462336491316</v>
      </c>
      <c r="AS843" s="31">
        <f>(AE843*'Propiedades físicas'!$F$7)/1000</f>
        <v>2.7063952337341184</v>
      </c>
      <c r="AT843" s="31">
        <f t="shared" ref="AT843:AT906" si="571">AN843+AO843+AP843+AQ843+AR843+AS843</f>
        <v>733.45554598065019</v>
      </c>
      <c r="AU843" s="31">
        <f t="shared" ref="AU843:AU906" si="572">AN843/$AT843</f>
        <v>0.53325375562928679</v>
      </c>
      <c r="AV843" s="31">
        <f t="shared" si="534"/>
        <v>0.16397226853572885</v>
      </c>
      <c r="AW843" s="31">
        <f t="shared" si="534"/>
        <v>0.13100540903239033</v>
      </c>
      <c r="AX843" s="31">
        <f t="shared" si="534"/>
        <v>0.14171764044525373</v>
      </c>
      <c r="AY843" s="31">
        <f t="shared" si="534"/>
        <v>2.6361002341406033E-2</v>
      </c>
      <c r="AZ843" s="31">
        <f t="shared" si="534"/>
        <v>3.6899240159341813E-3</v>
      </c>
      <c r="BA843" s="31">
        <f t="shared" ref="BA843:BA906" si="573">AU843+AV843+AW843+AX843+AY843+AZ843</f>
        <v>0.99999999999999989</v>
      </c>
      <c r="BB843" s="34">
        <f>AU843*'Propiedades físicas'!$C$4+'Diseño reactor'!AV843*'Propiedades físicas'!$C$5+'Diseño reactor'!AW843*'Propiedades físicas'!$C$8+'Diseño reactor'!AX843*'Propiedades físicas'!$C$9+'Diseño reactor'!AY843*'Propiedades físicas'!$C$7+'Diseño reactor'!AZ843*'Propiedades físicas'!$C$6</f>
        <v>876.33170641947856</v>
      </c>
      <c r="BC843" s="45">
        <f>AU843*'Propiedades físicas'!$L$4+'Diseño reactor'!AV843*'Propiedades físicas'!$L$5+'Diseño reactor'!AW843*'Propiedades físicas'!$L$8+AX843*'Propiedades físicas'!$L$9+'Diseño reactor'!AY843*'Propiedades físicas'!$L$7+'Diseño reactor'!AZ843*'Propiedades físicas'!$L$6</f>
        <v>2.0028004896465568</v>
      </c>
      <c r="BD843" s="29">
        <f t="shared" si="552"/>
        <v>3.259077362076817</v>
      </c>
      <c r="BE843" s="58">
        <f t="shared" si="553"/>
        <v>43.232195180714463</v>
      </c>
      <c r="BF843" s="30">
        <f>AU843*'Propiedades físicas'!$I$4+'Diseño reactor'!AV843*'Propiedades físicas'!$I$5+'Diseño reactor'!AW843*'Propiedades físicas'!$I$8+'Diseño reactor'!AX843*'Propiedades físicas'!$I$9+'Diseño reactor'!AY843*'Propiedades físicas'!$I$7+'Diseño reactor'!AZ843*'Propiedades físicas'!$I$6</f>
        <v>1.9537268650667627E-2</v>
      </c>
      <c r="BG843" s="24">
        <f>AU843*'Propiedades físicas'!$O$4+'Diseño reactor'!AV843*'Propiedades físicas'!$O$5+'Diseño reactor'!AW843*'Propiedades físicas'!$O$8+'Diseño reactor'!AX843*'Propiedades físicas'!$O$9+'Diseño reactor'!AY843*'Propiedades físicas'!$O$7+'Diseño reactor'!AZ843*'Propiedades físicas'!$O$6</f>
        <v>0.14921546118761758</v>
      </c>
      <c r="BH843" s="54">
        <f t="shared" si="554"/>
        <v>42113.26142102122</v>
      </c>
      <c r="BI843" s="34">
        <f t="shared" ref="BI843:BI906" si="574">(BC843*BF843)/(BG843/1000)</f>
        <v>262.23322240524317</v>
      </c>
      <c r="BJ843" s="27">
        <f t="shared" si="555"/>
        <v>4803.6000894293911</v>
      </c>
      <c r="BK843" s="34">
        <f t="shared" si="556"/>
        <v>551.36261746545199</v>
      </c>
      <c r="BL843" s="27">
        <f t="shared" si="557"/>
        <v>105.06072515701149</v>
      </c>
      <c r="BM843" s="34">
        <f t="shared" si="558"/>
        <v>1.1054421768707483</v>
      </c>
      <c r="BN843" s="45">
        <f t="shared" si="559"/>
        <v>795.75994743731292</v>
      </c>
      <c r="BO843" s="45">
        <f t="shared" si="560"/>
        <v>86.585202287046442</v>
      </c>
      <c r="BP843" s="66">
        <f t="shared" si="561"/>
        <v>6.6949758903622945</v>
      </c>
    </row>
    <row r="844" spans="8:68">
      <c r="H844" s="68">
        <v>839</v>
      </c>
      <c r="I844" s="31">
        <f>('Propiedades físicas'!$C$10*'Diseño reactor'!H844)/1000</f>
        <v>734.33079126224982</v>
      </c>
      <c r="J844" s="31">
        <f t="shared" si="539"/>
        <v>0.62097355228176698</v>
      </c>
      <c r="K844" s="31">
        <f>(I844*1000)/'Propiedades físicas'!$F$10</f>
        <v>4796.770813194742</v>
      </c>
      <c r="L844" s="31">
        <f t="shared" si="540"/>
        <v>685.25297331353454</v>
      </c>
      <c r="M844" s="31">
        <f t="shared" si="541"/>
        <v>4111.5178398812068</v>
      </c>
      <c r="N844" s="31">
        <f t="shared" si="542"/>
        <v>0.81674967021875389</v>
      </c>
      <c r="O844" s="32">
        <f t="shared" si="543"/>
        <v>4.9004980213125231</v>
      </c>
      <c r="P844" s="33">
        <f t="shared" si="544"/>
        <v>0.53096808259517525</v>
      </c>
      <c r="Q844" s="31">
        <f t="shared" si="545"/>
        <v>4.4797326913393034</v>
      </c>
      <c r="R844" s="31">
        <f t="shared" si="546"/>
        <v>0.18578630289603318</v>
      </c>
      <c r="S844" s="31">
        <f t="shared" si="547"/>
        <v>0.42076532997322008</v>
      </c>
      <c r="T844" s="31">
        <f t="shared" si="548"/>
        <v>6.5006827105449499E-2</v>
      </c>
      <c r="U844" s="31">
        <f t="shared" si="549"/>
        <v>3.4988457622095966E-2</v>
      </c>
      <c r="V844" s="47">
        <f t="shared" si="562"/>
        <v>5.2581305266706675E-4</v>
      </c>
      <c r="W844" s="31">
        <f t="shared" si="550"/>
        <v>0.3499010750099677</v>
      </c>
      <c r="X844" s="34">
        <f>(S844*H844*'Propiedades físicas'!$F$5*60*24*365)/(1000000)</f>
        <v>54638.443822530346</v>
      </c>
      <c r="Y844" s="34">
        <f>(U844*H844*'Propiedades físicas'!$F$7*60*24*365)/(1000000)</f>
        <v>1420.8707974461504</v>
      </c>
      <c r="Z844" s="31">
        <f t="shared" si="563"/>
        <v>445.48222129735205</v>
      </c>
      <c r="AA844" s="31">
        <f t="shared" si="564"/>
        <v>3758.4957280336757</v>
      </c>
      <c r="AB844" s="31">
        <f t="shared" si="564"/>
        <v>155.87470812977185</v>
      </c>
      <c r="AC844" s="31">
        <f t="shared" si="564"/>
        <v>353.02211184753168</v>
      </c>
      <c r="AD844" s="31">
        <f t="shared" si="564"/>
        <v>54.540727941472127</v>
      </c>
      <c r="AE844" s="31">
        <f t="shared" si="565"/>
        <v>29.355315944938514</v>
      </c>
      <c r="AF844" s="31">
        <f t="shared" si="566"/>
        <v>4796.770813194742</v>
      </c>
      <c r="AG844" s="31">
        <f t="shared" si="567"/>
        <v>9.2871274998576031E-2</v>
      </c>
      <c r="AH844" s="31">
        <f t="shared" si="568"/>
        <v>0.78354707247946354</v>
      </c>
      <c r="AI844" s="31">
        <f t="shared" si="568"/>
        <v>3.2495758959548093E-2</v>
      </c>
      <c r="AJ844" s="31">
        <f t="shared" si="568"/>
        <v>7.3595784663393601E-2</v>
      </c>
      <c r="AK844" s="31">
        <f t="shared" si="568"/>
        <v>1.137030099321067E-2</v>
      </c>
      <c r="AL844" s="31">
        <f t="shared" si="569"/>
        <v>6.119807905808055E-3</v>
      </c>
      <c r="AM844" s="31">
        <f t="shared" si="570"/>
        <v>0.99999999999999989</v>
      </c>
      <c r="AN844" s="31">
        <f>(Z844*'Propiedades físicas'!$F$4)/1000</f>
        <v>391.74815576446548</v>
      </c>
      <c r="AO844" s="31">
        <f>(AA844*'Propiedades físicas'!$F$6)/1000</f>
        <v>120.42220312619897</v>
      </c>
      <c r="AP844" s="31">
        <f>(AB844*'Propiedades físicas'!$F$9)/1000</f>
        <v>96.16690118066272</v>
      </c>
      <c r="AQ844" s="31">
        <f>(AC844*'Propiedades físicas'!$F$5)/1000</f>
        <v>103.95442127574266</v>
      </c>
      <c r="AR844" s="31">
        <f>(AD844*'Propiedades físicas'!$F$8)/1000</f>
        <v>19.335778869810692</v>
      </c>
      <c r="AS844" s="31">
        <f>(AE844*'Propiedades físicas'!$F$7)/1000</f>
        <v>2.7033310453693882</v>
      </c>
      <c r="AT844" s="31">
        <f t="shared" si="571"/>
        <v>734.33079126225005</v>
      </c>
      <c r="AU844" s="31">
        <f t="shared" si="572"/>
        <v>0.53347641202826979</v>
      </c>
      <c r="AV844" s="31">
        <f t="shared" ref="AV844:AY907" si="575">AO844/$AT844</f>
        <v>0.16398904221243915</v>
      </c>
      <c r="AW844" s="31">
        <f t="shared" si="575"/>
        <v>0.13095855753966176</v>
      </c>
      <c r="AX844" s="31">
        <f t="shared" si="575"/>
        <v>0.14156347862937105</v>
      </c>
      <c r="AY844" s="31">
        <f t="shared" si="575"/>
        <v>2.6331156339739193E-2</v>
      </c>
      <c r="AZ844" s="31">
        <f t="shared" ref="AZ844:AZ907" si="576">AS844/$AT844</f>
        <v>3.6813532505188839E-3</v>
      </c>
      <c r="BA844" s="31">
        <f t="shared" si="573"/>
        <v>0.99999999999999978</v>
      </c>
      <c r="BB844" s="34">
        <f>AU844*'Propiedades físicas'!$C$4+'Diseño reactor'!AV844*'Propiedades físicas'!$C$5+'Diseño reactor'!AW844*'Propiedades físicas'!$C$8+'Diseño reactor'!AX844*'Propiedades físicas'!$C$9+'Diseño reactor'!AY844*'Propiedades físicas'!$C$7+'Diseño reactor'!AZ844*'Propiedades físicas'!$C$6</f>
        <v>876.32931800503593</v>
      </c>
      <c r="BC844" s="45">
        <f>AU844*'Propiedades físicas'!$L$4+'Diseño reactor'!AV844*'Propiedades físicas'!$L$5+'Diseño reactor'!AW844*'Propiedades físicas'!$L$8+AX844*'Propiedades físicas'!$L$9+'Diseño reactor'!AY844*'Propiedades físicas'!$L$7+'Diseño reactor'!AZ844*'Propiedades físicas'!$L$6</f>
        <v>2.0029708490519154</v>
      </c>
      <c r="BD844" s="29">
        <f t="shared" si="552"/>
        <v>3.2562839610532652</v>
      </c>
      <c r="BE844" s="58">
        <f t="shared" si="553"/>
        <v>43.229053049995983</v>
      </c>
      <c r="BF844" s="30">
        <f>AU844*'Propiedades físicas'!$I$4+'Diseño reactor'!AV844*'Propiedades físicas'!$I$5+'Diseño reactor'!AW844*'Propiedades físicas'!$I$8+'Diseño reactor'!AX844*'Propiedades físicas'!$I$9+'Diseño reactor'!AY844*'Propiedades físicas'!$I$7+'Diseño reactor'!AZ844*'Propiedades físicas'!$I$6</f>
        <v>1.9538350434929297E-2</v>
      </c>
      <c r="BG844" s="24">
        <f>AU844*'Propiedades físicas'!$O$4+'Diseño reactor'!AV844*'Propiedades físicas'!$O$5+'Diseño reactor'!AW844*'Propiedades físicas'!$O$8+'Diseño reactor'!AX844*'Propiedades físicas'!$O$9+'Diseño reactor'!AY844*'Propiedades físicas'!$O$7+'Diseño reactor'!AZ844*'Propiedades físicas'!$O$6</f>
        <v>0.14922262266363662</v>
      </c>
      <c r="BH844" s="54">
        <f t="shared" si="554"/>
        <v>42110.814954552399</v>
      </c>
      <c r="BI844" s="34">
        <f t="shared" si="574"/>
        <v>262.2574624488272</v>
      </c>
      <c r="BJ844" s="27">
        <f t="shared" si="555"/>
        <v>4803.5620518446212</v>
      </c>
      <c r="BK844" s="34">
        <f t="shared" si="556"/>
        <v>551.38471346444146</v>
      </c>
      <c r="BL844" s="27">
        <f t="shared" si="557"/>
        <v>105.06152739958738</v>
      </c>
      <c r="BM844" s="34">
        <f t="shared" si="558"/>
        <v>1.1054421768707483</v>
      </c>
      <c r="BN844" s="45">
        <f t="shared" si="559"/>
        <v>796.87137726433014</v>
      </c>
      <c r="BO844" s="45">
        <f t="shared" si="560"/>
        <v>86.618541648810691</v>
      </c>
      <c r="BP844" s="66">
        <f t="shared" si="561"/>
        <v>6.6949576434165401</v>
      </c>
    </row>
    <row r="845" spans="8:68">
      <c r="H845" s="68">
        <v>840</v>
      </c>
      <c r="I845" s="31">
        <f>('Propiedades físicas'!$C$10*'Diseño reactor'!H845)/1000</f>
        <v>735.20603654384968</v>
      </c>
      <c r="J845" s="31">
        <f t="shared" si="539"/>
        <v>0.62023429805286012</v>
      </c>
      <c r="K845" s="31">
        <f>(I845*1000)/'Propiedades físicas'!$F$10</f>
        <v>4802.4880608862732</v>
      </c>
      <c r="L845" s="31">
        <f t="shared" si="540"/>
        <v>686.06972298375331</v>
      </c>
      <c r="M845" s="31">
        <f t="shared" si="541"/>
        <v>4116.4183379025199</v>
      </c>
      <c r="N845" s="31">
        <f t="shared" si="542"/>
        <v>0.81674967021875389</v>
      </c>
      <c r="O845" s="32">
        <f t="shared" si="543"/>
        <v>4.900498021312524</v>
      </c>
      <c r="P845" s="33">
        <f t="shared" si="544"/>
        <v>0.5311893489335392</v>
      </c>
      <c r="Q845" s="31">
        <f t="shared" si="545"/>
        <v>4.4801899469063677</v>
      </c>
      <c r="R845" s="31">
        <f t="shared" si="546"/>
        <v>0.18571981927353401</v>
      </c>
      <c r="S845" s="31">
        <f t="shared" si="547"/>
        <v>0.42030807440615708</v>
      </c>
      <c r="T845" s="31">
        <f t="shared" si="548"/>
        <v>6.4933250902419096E-2</v>
      </c>
      <c r="U845" s="31">
        <f t="shared" si="549"/>
        <v>3.4907251109261635E-2</v>
      </c>
      <c r="V845" s="47">
        <f t="shared" si="562"/>
        <v>5.2603217078855339E-4</v>
      </c>
      <c r="W845" s="31">
        <f t="shared" si="550"/>
        <v>0.34963016417102655</v>
      </c>
      <c r="X845" s="34">
        <f>(S845*H845*'Propiedades físicas'!$F$5*60*24*365)/(1000000)</f>
        <v>54644.119465447926</v>
      </c>
      <c r="Y845" s="34">
        <f>(U845*H845*'Propiedades físicas'!$F$7*60*24*365)/(1000000)</f>
        <v>1419.2626236138342</v>
      </c>
      <c r="Z845" s="31">
        <f t="shared" si="563"/>
        <v>446.19905310417295</v>
      </c>
      <c r="AA845" s="31">
        <f t="shared" si="564"/>
        <v>3763.3595554013491</v>
      </c>
      <c r="AB845" s="31">
        <f t="shared" si="564"/>
        <v>156.00464818976857</v>
      </c>
      <c r="AC845" s="31">
        <f t="shared" si="564"/>
        <v>353.05878250117195</v>
      </c>
      <c r="AD845" s="31">
        <f t="shared" si="564"/>
        <v>54.54393075803204</v>
      </c>
      <c r="AE845" s="31">
        <f t="shared" si="565"/>
        <v>29.322090931779773</v>
      </c>
      <c r="AF845" s="31">
        <f t="shared" si="566"/>
        <v>4802.4880608862741</v>
      </c>
      <c r="AG845" s="31">
        <f t="shared" si="567"/>
        <v>9.290997654699619E-2</v>
      </c>
      <c r="AH845" s="31">
        <f t="shared" si="568"/>
        <v>0.783627050747283</v>
      </c>
      <c r="AI845" s="31">
        <f t="shared" si="568"/>
        <v>3.2484130353252504E-2</v>
      </c>
      <c r="AJ845" s="31">
        <f t="shared" si="568"/>
        <v>7.3515806395574215E-2</v>
      </c>
      <c r="AK845" s="31">
        <f t="shared" si="568"/>
        <v>1.1357431828360702E-2</v>
      </c>
      <c r="AL845" s="31">
        <f t="shared" si="569"/>
        <v>6.1056041285334362E-3</v>
      </c>
      <c r="AM845" s="31">
        <f t="shared" si="570"/>
        <v>1</v>
      </c>
      <c r="AN845" s="31">
        <f>(Z845*'Propiedades físicas'!$F$4)/1000</f>
        <v>392.37852331874757</v>
      </c>
      <c r="AO845" s="31">
        <f>(AA845*'Propiedades físicas'!$F$6)/1000</f>
        <v>120.57804015505923</v>
      </c>
      <c r="AP845" s="31">
        <f>(AB845*'Propiedades físicas'!$F$9)/1000</f>
        <v>96.247067700677718</v>
      </c>
      <c r="AQ845" s="31">
        <f>(AC845*'Propiedades físicas'!$F$5)/1000</f>
        <v>103.96521968312011</v>
      </c>
      <c r="AR845" s="31">
        <f>(AD845*'Propiedades físicas'!$F$8)/1000</f>
        <v>19.336914332337511</v>
      </c>
      <c r="AS845" s="31">
        <f>(AE845*'Propiedades físicas'!$F$7)/1000</f>
        <v>2.7002713539075995</v>
      </c>
      <c r="AT845" s="31">
        <f t="shared" si="571"/>
        <v>735.20603654384979</v>
      </c>
      <c r="AU845" s="31">
        <f t="shared" si="572"/>
        <v>0.53369872364390603</v>
      </c>
      <c r="AV845" s="31">
        <f t="shared" si="575"/>
        <v>0.16400578091263757</v>
      </c>
      <c r="AW845" s="31">
        <f t="shared" si="575"/>
        <v>0.13091169402407005</v>
      </c>
      <c r="AX845" s="31">
        <f t="shared" si="575"/>
        <v>0.14140963827208636</v>
      </c>
      <c r="AY845" s="31">
        <f t="shared" si="575"/>
        <v>2.6301354139091324E-2</v>
      </c>
      <c r="AZ845" s="31">
        <f t="shared" si="576"/>
        <v>3.6728090082086095E-3</v>
      </c>
      <c r="BA845" s="31">
        <f t="shared" si="573"/>
        <v>0.99999999999999989</v>
      </c>
      <c r="BB845" s="34">
        <f>AU845*'Propiedades físicas'!$C$4+'Diseño reactor'!AV845*'Propiedades físicas'!$C$5+'Diseño reactor'!AW845*'Propiedades físicas'!$C$8+'Diseño reactor'!AX845*'Propiedades físicas'!$C$9+'Diseño reactor'!AY845*'Propiedades físicas'!$C$7+'Diseño reactor'!AZ845*'Propiedades físicas'!$C$6</f>
        <v>876.32693652775026</v>
      </c>
      <c r="BC845" s="45">
        <f>AU845*'Propiedades físicas'!$L$4+'Diseño reactor'!AV845*'Propiedades físicas'!$L$5+'Diseño reactor'!AW845*'Propiedades físicas'!$L$8+AX845*'Propiedades físicas'!$L$9+'Diseño reactor'!AY845*'Propiedades físicas'!$L$7+'Diseño reactor'!AZ845*'Propiedades físicas'!$L$6</f>
        <v>2.0031409324103211</v>
      </c>
      <c r="BD845" s="29">
        <f t="shared" si="552"/>
        <v>3.253495353825175</v>
      </c>
      <c r="BE845" s="58">
        <f t="shared" si="553"/>
        <v>43.225916584865097</v>
      </c>
      <c r="BF845" s="30">
        <f>AU845*'Propiedades físicas'!$I$4+'Diseño reactor'!AV845*'Propiedades físicas'!$I$5+'Diseño reactor'!AW845*'Propiedades físicas'!$I$8+'Diseño reactor'!AX845*'Propiedades físicas'!$I$9+'Diseño reactor'!AY845*'Propiedades físicas'!$I$7+'Diseño reactor'!AZ845*'Propiedades físicas'!$I$6</f>
        <v>1.9539429158738134E-2</v>
      </c>
      <c r="BG845" s="24">
        <f>AU845*'Propiedades físicas'!$O$4+'Diseño reactor'!AV845*'Propiedades físicas'!$O$5+'Diseño reactor'!AW845*'Propiedades físicas'!$O$8+'Diseño reactor'!AX845*'Propiedades físicas'!$O$9+'Diseño reactor'!AY845*'Propiedades físicas'!$O$7+'Diseño reactor'!AZ845*'Propiedades físicas'!$O$6</f>
        <v>0.14922977463094178</v>
      </c>
      <c r="BH845" s="54">
        <f t="shared" si="554"/>
        <v>42108.375687730608</v>
      </c>
      <c r="BI845" s="34">
        <f t="shared" si="574"/>
        <v>262.28164212267501</v>
      </c>
      <c r="BJ845" s="27">
        <f t="shared" si="555"/>
        <v>4803.524169063694</v>
      </c>
      <c r="BK845" s="34">
        <f t="shared" si="556"/>
        <v>551.4067916797361</v>
      </c>
      <c r="BL845" s="27">
        <f t="shared" si="557"/>
        <v>105.06232894450636</v>
      </c>
      <c r="BM845" s="34">
        <f t="shared" si="558"/>
        <v>1.1054421768707483</v>
      </c>
      <c r="BN845" s="45">
        <f t="shared" si="559"/>
        <v>797.98298663455193</v>
      </c>
      <c r="BO845" s="45">
        <f t="shared" si="560"/>
        <v>86.65182940932921</v>
      </c>
      <c r="BP845" s="66">
        <f t="shared" si="561"/>
        <v>6.6949394494690955</v>
      </c>
    </row>
    <row r="846" spans="8:68">
      <c r="H846" s="68">
        <v>841</v>
      </c>
      <c r="I846" s="31">
        <f>('Propiedades físicas'!$C$10*'Diseño reactor'!H846)/1000</f>
        <v>736.08128182544942</v>
      </c>
      <c r="J846" s="31">
        <f t="shared" si="539"/>
        <v>0.61949680186016942</v>
      </c>
      <c r="K846" s="31">
        <f>(I846*1000)/'Propiedades físicas'!$F$10</f>
        <v>4808.2053085778043</v>
      </c>
      <c r="L846" s="31">
        <f t="shared" si="540"/>
        <v>686.88647265397196</v>
      </c>
      <c r="M846" s="31">
        <f t="shared" si="541"/>
        <v>4121.318835923832</v>
      </c>
      <c r="N846" s="31">
        <f t="shared" si="542"/>
        <v>0.81674967021875378</v>
      </c>
      <c r="O846" s="32">
        <f t="shared" si="543"/>
        <v>4.9004980213125231</v>
      </c>
      <c r="P846" s="33">
        <f t="shared" si="544"/>
        <v>0.53141027290614118</v>
      </c>
      <c r="Q846" s="31">
        <f t="shared" si="545"/>
        <v>4.4806462498957904</v>
      </c>
      <c r="R846" s="31">
        <f t="shared" si="546"/>
        <v>0.18565331891246059</v>
      </c>
      <c r="S846" s="31">
        <f t="shared" si="547"/>
        <v>0.4198517714167333</v>
      </c>
      <c r="T846" s="31">
        <f t="shared" si="548"/>
        <v>6.4859782696183338E-2</v>
      </c>
      <c r="U846" s="31">
        <f t="shared" si="549"/>
        <v>3.4826295703968682E-2</v>
      </c>
      <c r="V846" s="47">
        <f t="shared" si="562"/>
        <v>5.2625094986821742E-4</v>
      </c>
      <c r="W846" s="31">
        <f t="shared" si="550"/>
        <v>0.34935967251286287</v>
      </c>
      <c r="X846" s="34">
        <f>(S846*H846*'Propiedades físicas'!$F$5*60*24*365)/(1000000)</f>
        <v>54649.777558089205</v>
      </c>
      <c r="Y846" s="34">
        <f>(U846*H846*'Propiedades físicas'!$F$7*60*24*365)/(1000000)</f>
        <v>1417.6568102949993</v>
      </c>
      <c r="Z846" s="31">
        <f t="shared" si="563"/>
        <v>446.91603951406472</v>
      </c>
      <c r="AA846" s="31">
        <f t="shared" si="564"/>
        <v>3768.2234961623599</v>
      </c>
      <c r="AB846" s="31">
        <f t="shared" si="564"/>
        <v>156.13444120537935</v>
      </c>
      <c r="AC846" s="31">
        <f t="shared" si="564"/>
        <v>353.0953397614727</v>
      </c>
      <c r="AD846" s="31">
        <f t="shared" si="564"/>
        <v>54.547077247490186</v>
      </c>
      <c r="AE846" s="31">
        <f t="shared" si="565"/>
        <v>29.288914687037661</v>
      </c>
      <c r="AF846" s="31">
        <f t="shared" si="566"/>
        <v>4808.2053085778043</v>
      </c>
      <c r="AG846" s="31">
        <f t="shared" si="567"/>
        <v>9.2948618212448139E-2</v>
      </c>
      <c r="AH846" s="31">
        <f t="shared" si="568"/>
        <v>0.78370686240037957</v>
      </c>
      <c r="AI846" s="31">
        <f t="shared" si="568"/>
        <v>3.2472498819224004E-2</v>
      </c>
      <c r="AJ846" s="31">
        <f t="shared" si="568"/>
        <v>7.3435994742477639E-2</v>
      </c>
      <c r="AK846" s="31">
        <f t="shared" si="568"/>
        <v>1.1344581553158428E-2</v>
      </c>
      <c r="AL846" s="31">
        <f t="shared" si="569"/>
        <v>6.0914442723122584E-3</v>
      </c>
      <c r="AM846" s="31">
        <f t="shared" si="570"/>
        <v>1</v>
      </c>
      <c r="AN846" s="31">
        <f>(Z846*'Propiedades físicas'!$F$4)/1000</f>
        <v>393.00902682787824</v>
      </c>
      <c r="AO846" s="31">
        <f>(AA846*'Propiedades físicas'!$F$6)/1000</f>
        <v>120.73388081704201</v>
      </c>
      <c r="AP846" s="31">
        <f>(AB846*'Propiedades físicas'!$F$9)/1000</f>
        <v>96.327143501658782</v>
      </c>
      <c r="AQ846" s="31">
        <f>(AC846*'Propiedades físicas'!$F$5)/1000</f>
        <v>103.97598469956088</v>
      </c>
      <c r="AR846" s="31">
        <f>(AD846*'Propiedades físicas'!$F$8)/1000</f>
        <v>19.338029825780215</v>
      </c>
      <c r="AS846" s="31">
        <f>(AE846*'Propiedades físicas'!$F$7)/1000</f>
        <v>2.6972161535292987</v>
      </c>
      <c r="AT846" s="31">
        <f t="shared" si="571"/>
        <v>736.08128182544954</v>
      </c>
      <c r="AU846" s="31">
        <f t="shared" si="572"/>
        <v>0.53392069127642117</v>
      </c>
      <c r="AV846" s="31">
        <f t="shared" si="575"/>
        <v>0.16402248474193942</v>
      </c>
      <c r="AW846" s="31">
        <f t="shared" si="575"/>
        <v>0.13086481870965616</v>
      </c>
      <c r="AX846" s="31">
        <f t="shared" si="575"/>
        <v>0.14125611840271901</v>
      </c>
      <c r="AY846" s="31">
        <f t="shared" si="575"/>
        <v>2.6271595682779411E-2</v>
      </c>
      <c r="AZ846" s="31">
        <f t="shared" si="576"/>
        <v>3.664291186484623E-3</v>
      </c>
      <c r="BA846" s="31">
        <f t="shared" si="573"/>
        <v>0.99999999999999967</v>
      </c>
      <c r="BB846" s="34">
        <f>AU846*'Propiedades físicas'!$C$4+'Diseño reactor'!AV846*'Propiedades físicas'!$C$5+'Diseño reactor'!AW846*'Propiedades físicas'!$C$8+'Diseño reactor'!AX846*'Propiedades físicas'!$C$9+'Diseño reactor'!AY846*'Propiedades físicas'!$C$7+'Diseño reactor'!AZ846*'Propiedades físicas'!$C$6</f>
        <v>876.32456196204942</v>
      </c>
      <c r="BC846" s="45">
        <f>AU846*'Propiedades físicas'!$L$4+'Diseño reactor'!AV846*'Propiedades físicas'!$L$5+'Diseño reactor'!AW846*'Propiedades físicas'!$L$8+AX846*'Propiedades físicas'!$L$9+'Diseño reactor'!AY846*'Propiedades físicas'!$L$7+'Diseño reactor'!AZ846*'Propiedades físicas'!$L$6</f>
        <v>2.003310740377493</v>
      </c>
      <c r="BD846" s="29">
        <f t="shared" si="552"/>
        <v>3.2507115280671655</v>
      </c>
      <c r="BE846" s="58">
        <f t="shared" si="553"/>
        <v>43.222785769777417</v>
      </c>
      <c r="BF846" s="30">
        <f>AU846*'Propiedades físicas'!$I$4+'Diseño reactor'!AV846*'Propiedades físicas'!$I$5+'Diseño reactor'!AW846*'Propiedades físicas'!$I$8+'Diseño reactor'!AX846*'Propiedades físicas'!$I$9+'Diseño reactor'!AY846*'Propiedades físicas'!$I$7+'Diseño reactor'!AZ846*'Propiedades físicas'!$I$6</f>
        <v>1.9540504832997147E-2</v>
      </c>
      <c r="BG846" s="24">
        <f>AU846*'Propiedades físicas'!$O$4+'Diseño reactor'!AV846*'Propiedades físicas'!$O$5+'Diseño reactor'!AW846*'Propiedades físicas'!$O$8+'Diseño reactor'!AX846*'Propiedades físicas'!$O$9+'Diseño reactor'!AY846*'Propiedades físicas'!$O$7+'Diseño reactor'!AZ846*'Propiedades físicas'!$O$6</f>
        <v>0.14923691710569456</v>
      </c>
      <c r="BH846" s="54">
        <f t="shared" si="554"/>
        <v>42105.943593494827</v>
      </c>
      <c r="BI846" s="34">
        <f t="shared" si="574"/>
        <v>262.30576162744768</v>
      </c>
      <c r="BJ846" s="27">
        <f t="shared" si="555"/>
        <v>4803.486440448095</v>
      </c>
      <c r="BK846" s="34">
        <f t="shared" si="556"/>
        <v>551.42885210113855</v>
      </c>
      <c r="BL846" s="27">
        <f t="shared" si="557"/>
        <v>105.06312979152892</v>
      </c>
      <c r="BM846" s="34">
        <f t="shared" si="558"/>
        <v>1.1054421768707483</v>
      </c>
      <c r="BN846" s="45">
        <f t="shared" si="559"/>
        <v>799.09477511218347</v>
      </c>
      <c r="BO846" s="45">
        <f t="shared" si="560"/>
        <v>86.685065688293633</v>
      </c>
      <c r="BP846" s="66">
        <f t="shared" si="561"/>
        <v>6.6949213083245942</v>
      </c>
    </row>
    <row r="847" spans="8:68">
      <c r="H847" s="68">
        <v>842</v>
      </c>
      <c r="I847" s="31">
        <f>('Propiedades físicas'!$C$10*'Diseño reactor'!H847)/1000</f>
        <v>736.95652710704928</v>
      </c>
      <c r="J847" s="31">
        <f t="shared" si="539"/>
        <v>0.61876105743990795</v>
      </c>
      <c r="K847" s="31">
        <f>(I847*1000)/'Propiedades físicas'!$F$10</f>
        <v>4813.9225562693355</v>
      </c>
      <c r="L847" s="31">
        <f t="shared" si="540"/>
        <v>687.70322232419073</v>
      </c>
      <c r="M847" s="31">
        <f t="shared" si="541"/>
        <v>4126.2193339451442</v>
      </c>
      <c r="N847" s="31">
        <f t="shared" si="542"/>
        <v>0.81674967021875389</v>
      </c>
      <c r="O847" s="32">
        <f t="shared" si="543"/>
        <v>4.9004980213125231</v>
      </c>
      <c r="P847" s="33">
        <f t="shared" si="544"/>
        <v>0.53163085530698173</v>
      </c>
      <c r="Q847" s="31">
        <f t="shared" si="545"/>
        <v>4.4811016031814193</v>
      </c>
      <c r="R847" s="31">
        <f t="shared" si="546"/>
        <v>0.18558680212880962</v>
      </c>
      <c r="S847" s="31">
        <f t="shared" si="547"/>
        <v>0.41939641813110506</v>
      </c>
      <c r="T847" s="31">
        <f t="shared" si="548"/>
        <v>6.4786422346591779E-2</v>
      </c>
      <c r="U847" s="31">
        <f t="shared" si="549"/>
        <v>3.4745590436370606E-2</v>
      </c>
      <c r="V847" s="47">
        <f t="shared" si="562"/>
        <v>5.2646939069235087E-4</v>
      </c>
      <c r="W847" s="31">
        <f t="shared" si="550"/>
        <v>0.34908959906333031</v>
      </c>
      <c r="X847" s="34">
        <f>(S847*H847*'Propiedades físicas'!$F$5*60*24*365)/(1000000)</f>
        <v>54655.418168238175</v>
      </c>
      <c r="Y847" s="34">
        <f>(U847*H847*'Propiedades físicas'!$F$7*60*24*365)/(1000000)</f>
        <v>1416.0533544263412</v>
      </c>
      <c r="Z847" s="31">
        <f t="shared" si="563"/>
        <v>447.63318016847865</v>
      </c>
      <c r="AA847" s="31">
        <f t="shared" si="564"/>
        <v>3773.087549878755</v>
      </c>
      <c r="AB847" s="31">
        <f t="shared" si="564"/>
        <v>156.2640873924577</v>
      </c>
      <c r="AC847" s="31">
        <f t="shared" si="564"/>
        <v>353.13178406639048</v>
      </c>
      <c r="AD847" s="31">
        <f t="shared" si="564"/>
        <v>54.550167615830276</v>
      </c>
      <c r="AE847" s="31">
        <f t="shared" si="565"/>
        <v>29.255787147424051</v>
      </c>
      <c r="AF847" s="31">
        <f t="shared" si="566"/>
        <v>4813.9225562693355</v>
      </c>
      <c r="AG847" s="31">
        <f t="shared" si="567"/>
        <v>9.2987200133809941E-2</v>
      </c>
      <c r="AH847" s="31">
        <f t="shared" si="568"/>
        <v>0.78378650794141558</v>
      </c>
      <c r="AI847" s="31">
        <f t="shared" si="568"/>
        <v>3.2460864412733367E-2</v>
      </c>
      <c r="AJ847" s="31">
        <f t="shared" si="568"/>
        <v>7.3356349201441753E-2</v>
      </c>
      <c r="AK847" s="31">
        <f t="shared" si="568"/>
        <v>1.1331750143090218E-2</v>
      </c>
      <c r="AL847" s="31">
        <f t="shared" si="569"/>
        <v>6.0773281675093093E-3</v>
      </c>
      <c r="AM847" s="31">
        <f t="shared" si="570"/>
        <v>1</v>
      </c>
      <c r="AN847" s="31">
        <f>(Z847*'Propiedades físicas'!$F$4)/1000</f>
        <v>393.63966597655678</v>
      </c>
      <c r="AO847" s="31">
        <f>(AA847*'Propiedades físicas'!$F$6)/1000</f>
        <v>120.88972509811531</v>
      </c>
      <c r="AP847" s="31">
        <f>(AB847*'Propiedades físicas'!$F$9)/1000</f>
        <v>96.407128716776754</v>
      </c>
      <c r="AQ847" s="31">
        <f>(AC847*'Propiedades físicas'!$F$5)/1000</f>
        <v>103.98671645403002</v>
      </c>
      <c r="AR847" s="31">
        <f>(AD847*'Propiedades físicas'!$F$8)/1000</f>
        <v>19.339125423164145</v>
      </c>
      <c r="AS847" s="31">
        <f>(AE847*'Propiedades físicas'!$F$7)/1000</f>
        <v>2.694165438406281</v>
      </c>
      <c r="AT847" s="31">
        <f t="shared" si="571"/>
        <v>736.95652710704906</v>
      </c>
      <c r="AU847" s="31">
        <f t="shared" si="572"/>
        <v>0.53414231572356685</v>
      </c>
      <c r="AV847" s="31">
        <f t="shared" si="575"/>
        <v>0.16403915380554743</v>
      </c>
      <c r="AW847" s="31">
        <f t="shared" si="575"/>
        <v>0.13081793181916254</v>
      </c>
      <c r="AX847" s="31">
        <f t="shared" si="575"/>
        <v>0.14110291805438488</v>
      </c>
      <c r="AY847" s="31">
        <f t="shared" si="575"/>
        <v>2.6241880914035214E-2</v>
      </c>
      <c r="AZ847" s="31">
        <f t="shared" si="576"/>
        <v>3.6557996833033422E-3</v>
      </c>
      <c r="BA847" s="31">
        <f t="shared" si="573"/>
        <v>1.0000000000000004</v>
      </c>
      <c r="BB847" s="34">
        <f>AU847*'Propiedades físicas'!$C$4+'Diseño reactor'!AV847*'Propiedades físicas'!$C$5+'Diseño reactor'!AW847*'Propiedades físicas'!$C$8+'Diseño reactor'!AX847*'Propiedades físicas'!$C$9+'Diseño reactor'!AY847*'Propiedades físicas'!$C$7+'Diseño reactor'!AZ847*'Propiedades físicas'!$C$6</f>
        <v>876.32219428247731</v>
      </c>
      <c r="BC847" s="45">
        <f>AU847*'Propiedades físicas'!$L$4+'Diseño reactor'!AV847*'Propiedades físicas'!$L$5+'Diseño reactor'!AW847*'Propiedades físicas'!$L$8+AX847*'Propiedades físicas'!$L$9+'Diseño reactor'!AY847*'Propiedades físicas'!$L$7+'Diseño reactor'!AZ847*'Propiedades físicas'!$L$6</f>
        <v>2.0034802736071189</v>
      </c>
      <c r="BD847" s="29">
        <f t="shared" si="552"/>
        <v>3.2479324714959859</v>
      </c>
      <c r="BE847" s="58">
        <f t="shared" si="553"/>
        <v>43.219660589246352</v>
      </c>
      <c r="BF847" s="30">
        <f>AU847*'Propiedades físicas'!$I$4+'Diseño reactor'!AV847*'Propiedades físicas'!$I$5+'Diseño reactor'!AW847*'Propiedades físicas'!$I$8+'Diseño reactor'!AX847*'Propiedades físicas'!$I$9+'Diseño reactor'!AY847*'Propiedades físicas'!$I$7+'Diseño reactor'!AZ847*'Propiedades físicas'!$I$6</f>
        <v>1.9541577468562103E-2</v>
      </c>
      <c r="BG847" s="24">
        <f>AU847*'Propiedades físicas'!$O$4+'Diseño reactor'!AV847*'Propiedades físicas'!$O$5+'Diseño reactor'!AW847*'Propiedades físicas'!$O$8+'Diseño reactor'!AX847*'Propiedades físicas'!$O$9+'Diseño reactor'!AY847*'Propiedades físicas'!$O$7+'Diseño reactor'!AZ847*'Propiedades físicas'!$O$6</f>
        <v>0.14924405010403169</v>
      </c>
      <c r="BH847" s="54">
        <f t="shared" si="554"/>
        <v>42103.51864490952</v>
      </c>
      <c r="BI847" s="34">
        <f t="shared" si="574"/>
        <v>262.32982116298035</v>
      </c>
      <c r="BJ847" s="27">
        <f t="shared" si="555"/>
        <v>4803.4488653623412</v>
      </c>
      <c r="BK847" s="34">
        <f t="shared" si="556"/>
        <v>551.45089471868573</v>
      </c>
      <c r="BL847" s="27">
        <f t="shared" si="557"/>
        <v>105.06392994042393</v>
      </c>
      <c r="BM847" s="34">
        <f t="shared" si="558"/>
        <v>1.1054421768707483</v>
      </c>
      <c r="BN847" s="45">
        <f t="shared" si="559"/>
        <v>800.2067422628312</v>
      </c>
      <c r="BO847" s="45">
        <f t="shared" si="560"/>
        <v>86.718250605025887</v>
      </c>
      <c r="BP847" s="66">
        <f t="shared" si="561"/>
        <v>6.6949032197885572</v>
      </c>
    </row>
    <row r="848" spans="8:68">
      <c r="H848" s="68">
        <v>843</v>
      </c>
      <c r="I848" s="31">
        <f>('Propiedades físicas'!$C$10*'Diseño reactor'!H848)/1000</f>
        <v>737.83177238864903</v>
      </c>
      <c r="J848" s="31">
        <f t="shared" si="539"/>
        <v>0.6180270585580101</v>
      </c>
      <c r="K848" s="31">
        <f>(I848*1000)/'Propiedades físicas'!$F$10</f>
        <v>4819.6398039608666</v>
      </c>
      <c r="L848" s="31">
        <f t="shared" si="540"/>
        <v>688.5199719944095</v>
      </c>
      <c r="M848" s="31">
        <f t="shared" si="541"/>
        <v>4131.1198319664572</v>
      </c>
      <c r="N848" s="31">
        <f t="shared" si="542"/>
        <v>0.81674967021875389</v>
      </c>
      <c r="O848" s="32">
        <f t="shared" si="543"/>
        <v>4.9004980213125231</v>
      </c>
      <c r="P848" s="33">
        <f t="shared" si="544"/>
        <v>0.53185109692760801</v>
      </c>
      <c r="Q848" s="31">
        <f t="shared" si="545"/>
        <v>4.481556009625864</v>
      </c>
      <c r="R848" s="31">
        <f t="shared" si="546"/>
        <v>0.18552026923674567</v>
      </c>
      <c r="S848" s="31">
        <f t="shared" si="547"/>
        <v>0.41894201168665846</v>
      </c>
      <c r="T848" s="31">
        <f t="shared" si="548"/>
        <v>6.4713169713287846E-2</v>
      </c>
      <c r="U848" s="31">
        <f t="shared" si="549"/>
        <v>3.4665134341112354E-2</v>
      </c>
      <c r="V848" s="47">
        <f t="shared" si="562"/>
        <v>5.2668749404481577E-4</v>
      </c>
      <c r="W848" s="31">
        <f t="shared" si="550"/>
        <v>0.34881994285328594</v>
      </c>
      <c r="X848" s="34">
        <f>(S848*H848*'Propiedades físicas'!$F$5*60*24*365)/(1000000)</f>
        <v>54661.041363364915</v>
      </c>
      <c r="Y848" s="34">
        <f>(U848*H848*'Propiedades físicas'!$F$7*60*24*365)/(1000000)</f>
        <v>1414.4522529400504</v>
      </c>
      <c r="Z848" s="31">
        <f t="shared" si="563"/>
        <v>448.35047470997358</v>
      </c>
      <c r="AA848" s="31">
        <f t="shared" si="564"/>
        <v>3777.9517161146032</v>
      </c>
      <c r="AB848" s="31">
        <f t="shared" si="564"/>
        <v>156.39358696657661</v>
      </c>
      <c r="AC848" s="31">
        <f t="shared" si="564"/>
        <v>353.16811585185309</v>
      </c>
      <c r="AD848" s="31">
        <f t="shared" si="564"/>
        <v>54.553202068301651</v>
      </c>
      <c r="AE848" s="31">
        <f t="shared" si="565"/>
        <v>29.222708249557716</v>
      </c>
      <c r="AF848" s="31">
        <f t="shared" si="566"/>
        <v>4819.6398039608648</v>
      </c>
      <c r="AG848" s="31">
        <f t="shared" si="567"/>
        <v>9.3025722449530626E-2</v>
      </c>
      <c r="AH848" s="31">
        <f t="shared" si="568"/>
        <v>0.78386598787108863</v>
      </c>
      <c r="AI848" s="31">
        <f t="shared" si="568"/>
        <v>3.244922718873091E-2</v>
      </c>
      <c r="AJ848" s="31">
        <f t="shared" si="568"/>
        <v>7.3276869271768671E-2</v>
      </c>
      <c r="AK848" s="31">
        <f t="shared" si="568"/>
        <v>1.1318937573606407E-2</v>
      </c>
      <c r="AL848" s="31">
        <f t="shared" si="569"/>
        <v>6.0632556452749811E-3</v>
      </c>
      <c r="AM848" s="31">
        <f t="shared" si="570"/>
        <v>1.0000000000000002</v>
      </c>
      <c r="AN848" s="31">
        <f>(Z848*'Propiedades físicas'!$F$4)/1000</f>
        <v>394.27044045045659</v>
      </c>
      <c r="AO848" s="31">
        <f>(AA848*'Propiedades físicas'!$F$6)/1000</f>
        <v>121.04557298431189</v>
      </c>
      <c r="AP848" s="31">
        <f>(AB848*'Propiedades físicas'!$F$9)/1000</f>
        <v>96.487023479029418</v>
      </c>
      <c r="AQ848" s="31">
        <f>(AC848*'Propiedades físicas'!$F$5)/1000</f>
        <v>103.9974150748952</v>
      </c>
      <c r="AR848" s="31">
        <f>(AD848*'Propiedades físicas'!$F$8)/1000</f>
        <v>19.340201197254292</v>
      </c>
      <c r="AS848" s="31">
        <f>(AE848*'Propiedades físicas'!$F$7)/1000</f>
        <v>2.6911192027017701</v>
      </c>
      <c r="AT848" s="31">
        <f t="shared" si="571"/>
        <v>737.83177238864914</v>
      </c>
      <c r="AU848" s="31">
        <f t="shared" si="572"/>
        <v>0.53436359778062881</v>
      </c>
      <c r="AV848" s="31">
        <f t="shared" si="575"/>
        <v>0.16405578820825265</v>
      </c>
      <c r="AW848" s="31">
        <f t="shared" si="575"/>
        <v>0.13077103357403991</v>
      </c>
      <c r="AX848" s="31">
        <f t="shared" si="575"/>
        <v>0.14095003626397792</v>
      </c>
      <c r="AY848" s="31">
        <f t="shared" si="575"/>
        <v>2.621220977600696E-2</v>
      </c>
      <c r="AZ848" s="31">
        <f t="shared" si="576"/>
        <v>3.6473343970937549E-3</v>
      </c>
      <c r="BA848" s="31">
        <f t="shared" si="573"/>
        <v>1</v>
      </c>
      <c r="BB848" s="34">
        <f>AU848*'Propiedades físicas'!$C$4+'Diseño reactor'!AV848*'Propiedades físicas'!$C$5+'Diseño reactor'!AW848*'Propiedades físicas'!$C$8+'Diseño reactor'!AX848*'Propiedades físicas'!$C$9+'Diseño reactor'!AY848*'Propiedades físicas'!$C$7+'Diseño reactor'!AZ848*'Propiedades físicas'!$C$6</f>
        <v>876.31983346368918</v>
      </c>
      <c r="BC848" s="45">
        <f>AU848*'Propiedades físicas'!$L$4+'Diseño reactor'!AV848*'Propiedades físicas'!$L$5+'Diseño reactor'!AW848*'Propiedades físicas'!$L$8+AX848*'Propiedades físicas'!$L$9+'Diseño reactor'!AY848*'Propiedades físicas'!$L$7+'Diseño reactor'!AZ848*'Propiedades físicas'!$L$6</f>
        <v>2.0036495327508583</v>
      </c>
      <c r="BD848" s="29">
        <f t="shared" si="552"/>
        <v>3.2451581718703375</v>
      </c>
      <c r="BE848" s="58">
        <f t="shared" si="553"/>
        <v>43.216541027842865</v>
      </c>
      <c r="BF848" s="30">
        <f>AU848*'Propiedades físicas'!$I$4+'Diseño reactor'!AV848*'Propiedades físicas'!$I$5+'Diseño reactor'!AW848*'Propiedades físicas'!$I$8+'Diseño reactor'!AX848*'Propiedades físicas'!$I$9+'Diseño reactor'!AY848*'Propiedades físicas'!$I$7+'Diseño reactor'!AZ848*'Propiedades físicas'!$I$6</f>
        <v>1.95426470762417E-2</v>
      </c>
      <c r="BG848" s="24">
        <f>AU848*'Propiedades físicas'!$O$4+'Diseño reactor'!AV848*'Propiedades físicas'!$O$5+'Diseño reactor'!AW848*'Propiedades físicas'!$O$8+'Diseño reactor'!AX848*'Propiedades físicas'!$O$9+'Diseño reactor'!AY848*'Propiedades físicas'!$O$7+'Diseño reactor'!AZ848*'Propiedades físicas'!$O$6</f>
        <v>0.14925117364206489</v>
      </c>
      <c r="BH848" s="54">
        <f t="shared" si="554"/>
        <v>42101.100815163867</v>
      </c>
      <c r="BI848" s="34">
        <f t="shared" si="574"/>
        <v>262.35382092828468</v>
      </c>
      <c r="BJ848" s="27">
        <f t="shared" si="555"/>
        <v>4803.411443173979</v>
      </c>
      <c r="BK848" s="34">
        <f t="shared" si="556"/>
        <v>551.47291952264686</v>
      </c>
      <c r="BL848" s="27">
        <f t="shared" si="557"/>
        <v>105.06472939096872</v>
      </c>
      <c r="BM848" s="34">
        <f t="shared" si="558"/>
        <v>1.1054421768707483</v>
      </c>
      <c r="BN848" s="45">
        <f t="shared" si="559"/>
        <v>801.31888765349333</v>
      </c>
      <c r="BO848" s="45">
        <f t="shared" si="560"/>
        <v>86.75138427847935</v>
      </c>
      <c r="BP848" s="66">
        <f t="shared" si="561"/>
        <v>6.694885183667358</v>
      </c>
    </row>
    <row r="849" spans="8:68">
      <c r="H849" s="68">
        <v>844</v>
      </c>
      <c r="I849" s="31">
        <f>('Propiedades físicas'!$C$10*'Diseño reactor'!H849)/1000</f>
        <v>738.70701767024889</v>
      </c>
      <c r="J849" s="31">
        <f t="shared" si="539"/>
        <v>0.61729479900995554</v>
      </c>
      <c r="K849" s="31">
        <f>(I849*1000)/'Propiedades físicas'!$F$10</f>
        <v>4825.3570516523978</v>
      </c>
      <c r="L849" s="31">
        <f t="shared" si="540"/>
        <v>689.33672166462827</v>
      </c>
      <c r="M849" s="31">
        <f t="shared" si="541"/>
        <v>4136.0203299877694</v>
      </c>
      <c r="N849" s="31">
        <f t="shared" si="542"/>
        <v>0.81674967021875389</v>
      </c>
      <c r="O849" s="32">
        <f t="shared" si="543"/>
        <v>4.9004980213125231</v>
      </c>
      <c r="P849" s="33">
        <f t="shared" si="544"/>
        <v>0.53207099855712292</v>
      </c>
      <c r="Q849" s="31">
        <f t="shared" si="545"/>
        <v>4.4820094720805663</v>
      </c>
      <c r="R849" s="31">
        <f t="shared" si="546"/>
        <v>0.18545372054861142</v>
      </c>
      <c r="S849" s="31">
        <f t="shared" si="547"/>
        <v>0.41848854923195672</v>
      </c>
      <c r="T849" s="31">
        <f t="shared" si="548"/>
        <v>6.4640024655713377E-2</v>
      </c>
      <c r="U849" s="31">
        <f t="shared" si="549"/>
        <v>3.4584926457306181E-2</v>
      </c>
      <c r="V849" s="47">
        <f t="shared" si="562"/>
        <v>5.2690526070705375E-4</v>
      </c>
      <c r="W849" s="31">
        <f t="shared" si="550"/>
        <v>0.34855070291657925</v>
      </c>
      <c r="X849" s="34">
        <f>(S849*H849*'Propiedades físicas'!$F$5*60*24*365)/(1000000)</f>
        <v>54666.647210627292</v>
      </c>
      <c r="Y849" s="34">
        <f>(U849*H849*'Propiedades físicas'!$F$7*60*24*365)/(1000000)</f>
        <v>1412.8535027639111</v>
      </c>
      <c r="Z849" s="31">
        <f t="shared" si="563"/>
        <v>449.06792278221172</v>
      </c>
      <c r="AA849" s="31">
        <f t="shared" si="564"/>
        <v>3782.8159944359982</v>
      </c>
      <c r="AB849" s="31">
        <f t="shared" si="564"/>
        <v>156.52294014302805</v>
      </c>
      <c r="AC849" s="31">
        <f t="shared" si="564"/>
        <v>353.20433555177146</v>
      </c>
      <c r="AD849" s="31">
        <f t="shared" si="564"/>
        <v>54.556180809422088</v>
      </c>
      <c r="AE849" s="31">
        <f t="shared" si="565"/>
        <v>29.189677929966418</v>
      </c>
      <c r="AF849" s="31">
        <f t="shared" si="566"/>
        <v>4825.3570516523978</v>
      </c>
      <c r="AG849" s="31">
        <f t="shared" si="567"/>
        <v>9.3064185297631538E-2</v>
      </c>
      <c r="AH849" s="31">
        <f t="shared" si="568"/>
        <v>0.78394530268814178</v>
      </c>
      <c r="AI849" s="31">
        <f t="shared" si="568"/>
        <v>3.2437587201848257E-2</v>
      </c>
      <c r="AJ849" s="31">
        <f t="shared" si="568"/>
        <v>7.319755445471543E-2</v>
      </c>
      <c r="AK849" s="31">
        <f t="shared" si="568"/>
        <v>1.1306143820122044E-2</v>
      </c>
      <c r="AL849" s="31">
        <f t="shared" si="569"/>
        <v>6.0492265375410277E-3</v>
      </c>
      <c r="AM849" s="31">
        <f t="shared" si="570"/>
        <v>1</v>
      </c>
      <c r="AN849" s="31">
        <f>(Z849*'Propiedades físicas'!$F$4)/1000</f>
        <v>394.90134993622132</v>
      </c>
      <c r="AO849" s="31">
        <f>(AA849*'Propiedades físicas'!$F$6)/1000</f>
        <v>121.20142446172937</v>
      </c>
      <c r="AP849" s="31">
        <f>(AB849*'Propiedades físicas'!$F$9)/1000</f>
        <v>96.566827921241142</v>
      </c>
      <c r="AQ849" s="31">
        <f>(AC849*'Propiedades físicas'!$F$5)/1000</f>
        <v>104.00808068993015</v>
      </c>
      <c r="AR849" s="31">
        <f>(AD849*'Propiedades físicas'!$F$8)/1000</f>
        <v>19.341257220556312</v>
      </c>
      <c r="AS849" s="31">
        <f>(AE849*'Propiedades físicas'!$F$7)/1000</f>
        <v>2.6880774405706074</v>
      </c>
      <c r="AT849" s="31">
        <f t="shared" si="571"/>
        <v>738.70701767024889</v>
      </c>
      <c r="AU849" s="31">
        <f t="shared" si="572"/>
        <v>0.53458453824043828</v>
      </c>
      <c r="AV849" s="31">
        <f t="shared" si="575"/>
        <v>0.16407238805443761</v>
      </c>
      <c r="AW849" s="31">
        <f t="shared" si="575"/>
        <v>0.13072412419445509</v>
      </c>
      <c r="AX849" s="31">
        <f t="shared" si="575"/>
        <v>0.14079747207215279</v>
      </c>
      <c r="AY849" s="31">
        <f t="shared" si="575"/>
        <v>2.6182582211761316E-2</v>
      </c>
      <c r="AZ849" s="31">
        <f t="shared" si="576"/>
        <v>3.6388952267548879E-3</v>
      </c>
      <c r="BA849" s="31">
        <f t="shared" si="573"/>
        <v>0.99999999999999989</v>
      </c>
      <c r="BB849" s="34">
        <f>AU849*'Propiedades físicas'!$C$4+'Diseño reactor'!AV849*'Propiedades físicas'!$C$5+'Diseño reactor'!AW849*'Propiedades físicas'!$C$8+'Diseño reactor'!AX849*'Propiedades físicas'!$C$9+'Diseño reactor'!AY849*'Propiedades físicas'!$C$7+'Diseño reactor'!AZ849*'Propiedades físicas'!$C$6</f>
        <v>876.31747948045586</v>
      </c>
      <c r="BC849" s="45">
        <f>AU849*'Propiedades físicas'!$L$4+'Diseño reactor'!AV849*'Propiedades físicas'!$L$5+'Diseño reactor'!AW849*'Propiedades físicas'!$L$8+AX849*'Propiedades físicas'!$L$9+'Diseño reactor'!AY849*'Propiedades físicas'!$L$7+'Diseño reactor'!AZ849*'Propiedades físicas'!$L$6</f>
        <v>2.0038185184583566</v>
      </c>
      <c r="BD849" s="29">
        <f t="shared" si="552"/>
        <v>3.2423886169906813</v>
      </c>
      <c r="BE849" s="58">
        <f t="shared" si="553"/>
        <v>43.213427070195124</v>
      </c>
      <c r="BF849" s="30">
        <f>AU849*'Propiedades físicas'!$I$4+'Diseño reactor'!AV849*'Propiedades físicas'!$I$5+'Diseño reactor'!AW849*'Propiedades físicas'!$I$8+'Diseño reactor'!AX849*'Propiedades físicas'!$I$9+'Diseño reactor'!AY849*'Propiedades físicas'!$I$7+'Diseño reactor'!AZ849*'Propiedades físicas'!$I$6</f>
        <v>1.9543713666797892E-2</v>
      </c>
      <c r="BG849" s="24">
        <f>AU849*'Propiedades físicas'!$O$4+'Diseño reactor'!AV849*'Propiedades físicas'!$O$5+'Diseño reactor'!AW849*'Propiedades físicas'!$O$8+'Diseño reactor'!AX849*'Propiedades físicas'!$O$9+'Diseño reactor'!AY849*'Propiedades físicas'!$O$7+'Diseño reactor'!AZ849*'Propiedades físicas'!$O$6</f>
        <v>0.14925828773588126</v>
      </c>
      <c r="BH849" s="54">
        <f t="shared" si="554"/>
        <v>42098.690077571191</v>
      </c>
      <c r="BI849" s="34">
        <f t="shared" si="574"/>
        <v>262.37776112155444</v>
      </c>
      <c r="BJ849" s="27">
        <f t="shared" si="555"/>
        <v>4803.3741732536146</v>
      </c>
      <c r="BK849" s="34">
        <f t="shared" si="556"/>
        <v>551.49492650352977</v>
      </c>
      <c r="BL849" s="27">
        <f t="shared" si="557"/>
        <v>105.06552814294919</v>
      </c>
      <c r="BM849" s="34">
        <f t="shared" si="558"/>
        <v>1.1054421768707483</v>
      </c>
      <c r="BN849" s="45">
        <f t="shared" si="559"/>
        <v>802.43121085255734</v>
      </c>
      <c r="BO849" s="45">
        <f t="shared" si="560"/>
        <v>86.784466827240422</v>
      </c>
      <c r="BP849" s="66">
        <f t="shared" si="561"/>
        <v>6.6948671997682494</v>
      </c>
    </row>
    <row r="850" spans="8:68">
      <c r="H850" s="68">
        <v>845</v>
      </c>
      <c r="I850" s="31">
        <f>('Propiedades físicas'!$C$10*'Diseño reactor'!H850)/1000</f>
        <v>739.58226295184863</v>
      </c>
      <c r="J850" s="31">
        <f t="shared" si="539"/>
        <v>0.61656427262059477</v>
      </c>
      <c r="K850" s="31">
        <f>(I850*1000)/'Propiedades físicas'!$F$10</f>
        <v>4831.0742993439289</v>
      </c>
      <c r="L850" s="31">
        <f t="shared" si="540"/>
        <v>690.15347133484693</v>
      </c>
      <c r="M850" s="31">
        <f t="shared" si="541"/>
        <v>4140.9208280090816</v>
      </c>
      <c r="N850" s="31">
        <f t="shared" si="542"/>
        <v>0.81674967021875378</v>
      </c>
      <c r="O850" s="32">
        <f t="shared" si="543"/>
        <v>4.9004980213125222</v>
      </c>
      <c r="P850" s="33">
        <f t="shared" si="544"/>
        <v>0.53229056098219529</v>
      </c>
      <c r="Q850" s="31">
        <f t="shared" si="545"/>
        <v>4.4824619933858374</v>
      </c>
      <c r="R850" s="31">
        <f t="shared" si="546"/>
        <v>0.18538715637493816</v>
      </c>
      <c r="S850" s="31">
        <f t="shared" si="547"/>
        <v>0.41803602792668643</v>
      </c>
      <c r="T850" s="31">
        <f t="shared" si="548"/>
        <v>6.456698703311288E-2</v>
      </c>
      <c r="U850" s="31">
        <f t="shared" si="549"/>
        <v>3.4504965828507456E-2</v>
      </c>
      <c r="V850" s="47">
        <f t="shared" si="562"/>
        <v>5.2712269145809639E-4</v>
      </c>
      <c r="W850" s="31">
        <f t="shared" si="550"/>
        <v>0.34828187829004026</v>
      </c>
      <c r="X850" s="34">
        <f>(S850*H850*'Propiedades físicas'!$F$5*60*24*365)/(1000000)</f>
        <v>54672.235776872643</v>
      </c>
      <c r="Y850" s="34">
        <f>(U850*H850*'Propiedades físicas'!$F$7*60*24*365)/(1000000)</f>
        <v>1411.2571008213954</v>
      </c>
      <c r="Z850" s="31">
        <f t="shared" si="563"/>
        <v>449.78552402995501</v>
      </c>
      <c r="AA850" s="31">
        <f t="shared" si="564"/>
        <v>3787.6803844110327</v>
      </c>
      <c r="AB850" s="31">
        <f t="shared" si="564"/>
        <v>156.65214713682275</v>
      </c>
      <c r="AC850" s="31">
        <f t="shared" si="564"/>
        <v>353.24044359805004</v>
      </c>
      <c r="AD850" s="31">
        <f t="shared" si="564"/>
        <v>54.559104042980387</v>
      </c>
      <c r="AE850" s="31">
        <f t="shared" si="565"/>
        <v>29.1566961250888</v>
      </c>
      <c r="AF850" s="31">
        <f t="shared" si="566"/>
        <v>4831.0742993439299</v>
      </c>
      <c r="AG850" s="31">
        <f t="shared" si="567"/>
        <v>9.3102588815708515E-2</v>
      </c>
      <c r="AH850" s="31">
        <f t="shared" si="568"/>
        <v>0.78402445288937239</v>
      </c>
      <c r="AI850" s="31">
        <f t="shared" si="568"/>
        <v>3.2425944506400253E-2</v>
      </c>
      <c r="AJ850" s="31">
        <f t="shared" si="568"/>
        <v>7.3118404253484745E-2</v>
      </c>
      <c r="AK850" s="31">
        <f t="shared" si="568"/>
        <v>1.1293368858017693E-2</v>
      </c>
      <c r="AL850" s="31">
        <f t="shared" si="569"/>
        <v>6.0352406770163604E-3</v>
      </c>
      <c r="AM850" s="31">
        <f t="shared" si="570"/>
        <v>0.99999999999999989</v>
      </c>
      <c r="AN850" s="31">
        <f>(Z850*'Propiedades físicas'!$F$4)/1000</f>
        <v>395.53239412146183</v>
      </c>
      <c r="AO850" s="31">
        <f>(AA850*'Propiedades físicas'!$F$6)/1000</f>
        <v>121.35727951652949</v>
      </c>
      <c r="AP850" s="31">
        <f>(AB850*'Propiedades físicas'!$F$9)/1000</f>
        <v>96.646542176062781</v>
      </c>
      <c r="AQ850" s="31">
        <f>(AC850*'Propiedades físicas'!$F$5)/1000</f>
        <v>104.0187134263178</v>
      </c>
      <c r="AR850" s="31">
        <f>(AD850*'Propiedades físicas'!$F$8)/1000</f>
        <v>19.342293565317398</v>
      </c>
      <c r="AS850" s="31">
        <f>(AE850*'Propiedades físicas'!$F$7)/1000</f>
        <v>2.685040146159428</v>
      </c>
      <c r="AT850" s="31">
        <f t="shared" si="571"/>
        <v>739.58226295184875</v>
      </c>
      <c r="AU850" s="31">
        <f t="shared" si="572"/>
        <v>0.53480513789338047</v>
      </c>
      <c r="AV850" s="31">
        <f t="shared" si="575"/>
        <v>0.1640889534480772</v>
      </c>
      <c r="AW850" s="31">
        <f t="shared" si="575"/>
        <v>0.13067720389929774</v>
      </c>
      <c r="AX850" s="31">
        <f t="shared" si="575"/>
        <v>0.14064522452330641</v>
      </c>
      <c r="AY850" s="31">
        <f t="shared" si="575"/>
        <v>2.6152998164284933E-2</v>
      </c>
      <c r="AZ850" s="31">
        <f t="shared" si="576"/>
        <v>3.6304820716532519E-3</v>
      </c>
      <c r="BA850" s="31">
        <f t="shared" si="573"/>
        <v>1</v>
      </c>
      <c r="BB850" s="34">
        <f>AU850*'Propiedades físicas'!$C$4+'Diseño reactor'!AV850*'Propiedades físicas'!$C$5+'Diseño reactor'!AW850*'Propiedades físicas'!$C$8+'Diseño reactor'!AX850*'Propiedades físicas'!$C$9+'Diseño reactor'!AY850*'Propiedades físicas'!$C$7+'Diseño reactor'!AZ850*'Propiedades físicas'!$C$6</f>
        <v>876.31513230765972</v>
      </c>
      <c r="BC850" s="45">
        <f>AU850*'Propiedades físicas'!$L$4+'Diseño reactor'!AV850*'Propiedades físicas'!$L$5+'Diseño reactor'!AW850*'Propiedades físicas'!$L$8+AX850*'Propiedades físicas'!$L$9+'Diseño reactor'!AY850*'Propiedades físicas'!$L$7+'Diseño reactor'!AZ850*'Propiedades físicas'!$L$6</f>
        <v>2.003987231377248</v>
      </c>
      <c r="BD850" s="29">
        <f t="shared" si="552"/>
        <v>3.2396237946990816</v>
      </c>
      <c r="BE850" s="58">
        <f t="shared" si="553"/>
        <v>43.210318700988317</v>
      </c>
      <c r="BF850" s="30">
        <f>AU850*'Propiedades físicas'!$I$4+'Diseño reactor'!AV850*'Propiedades físicas'!$I$5+'Diseño reactor'!AW850*'Propiedades físicas'!$I$8+'Diseño reactor'!AX850*'Propiedades físicas'!$I$9+'Diseño reactor'!AY850*'Propiedades físicas'!$I$7+'Diseño reactor'!AZ850*'Propiedades físicas'!$I$6</f>
        <v>1.9544777250946072E-2</v>
      </c>
      <c r="BG850" s="24">
        <f>AU850*'Propiedades físicas'!$O$4+'Diseño reactor'!AV850*'Propiedades físicas'!$O$5+'Diseño reactor'!AW850*'Propiedades físicas'!$O$8+'Diseño reactor'!AX850*'Propiedades físicas'!$O$9+'Diseño reactor'!AY850*'Propiedades físicas'!$O$7+'Diseño reactor'!AZ850*'Propiedades físicas'!$O$6</f>
        <v>0.14926539240154293</v>
      </c>
      <c r="BH850" s="54">
        <f t="shared" si="554"/>
        <v>42096.286405568128</v>
      </c>
      <c r="BI850" s="34">
        <f t="shared" si="574"/>
        <v>262.40164194016859</v>
      </c>
      <c r="BJ850" s="27">
        <f t="shared" si="555"/>
        <v>4803.3370549748252</v>
      </c>
      <c r="BK850" s="34">
        <f t="shared" si="556"/>
        <v>551.51691565206841</v>
      </c>
      <c r="BL850" s="27">
        <f t="shared" si="557"/>
        <v>105.06632619615945</v>
      </c>
      <c r="BM850" s="34">
        <f t="shared" si="558"/>
        <v>1.1054421768707483</v>
      </c>
      <c r="BN850" s="45">
        <f t="shared" si="559"/>
        <v>803.5437114297921</v>
      </c>
      <c r="BO850" s="45">
        <f t="shared" si="560"/>
        <v>86.817498369529986</v>
      </c>
      <c r="BP850" s="66">
        <f t="shared" si="561"/>
        <v>6.6948492678993405</v>
      </c>
    </row>
    <row r="851" spans="8:68">
      <c r="H851" s="68">
        <v>846</v>
      </c>
      <c r="I851" s="31">
        <f>('Propiedades físicas'!$C$10*'Diseño reactor'!H851)/1000</f>
        <v>740.45750823344849</v>
      </c>
      <c r="J851" s="31">
        <f t="shared" si="539"/>
        <v>0.61583547324397458</v>
      </c>
      <c r="K851" s="31">
        <f>(I851*1000)/'Propiedades físicas'!$F$10</f>
        <v>4836.7915470354601</v>
      </c>
      <c r="L851" s="31">
        <f t="shared" si="540"/>
        <v>690.9702210050657</v>
      </c>
      <c r="M851" s="31">
        <f t="shared" si="541"/>
        <v>4145.8213260303937</v>
      </c>
      <c r="N851" s="31">
        <f t="shared" si="542"/>
        <v>0.81674967021875378</v>
      </c>
      <c r="O851" s="32">
        <f t="shared" si="543"/>
        <v>4.9004980213125222</v>
      </c>
      <c r="P851" s="33">
        <f t="shared" si="544"/>
        <v>0.53250978498706891</v>
      </c>
      <c r="Q851" s="31">
        <f t="shared" si="545"/>
        <v>4.482913576370918</v>
      </c>
      <c r="R851" s="31">
        <f t="shared" si="546"/>
        <v>0.18532057702445606</v>
      </c>
      <c r="S851" s="31">
        <f t="shared" si="547"/>
        <v>0.41758444494160446</v>
      </c>
      <c r="T851" s="31">
        <f t="shared" si="548"/>
        <v>6.4494056704537991E-2</v>
      </c>
      <c r="U851" s="31">
        <f t="shared" si="549"/>
        <v>3.4425251502690803E-2</v>
      </c>
      <c r="V851" s="47">
        <f t="shared" si="562"/>
        <v>5.2733978707457309E-4</v>
      </c>
      <c r="W851" s="31">
        <f t="shared" si="550"/>
        <v>0.34801346801346805</v>
      </c>
      <c r="X851" s="34">
        <f>(S851*H851*'Propiedades físicas'!$F$5*60*24*365)/(1000000)</f>
        <v>54677.807128639397</v>
      </c>
      <c r="Y851" s="34">
        <f>(U851*H851*'Propiedades físicas'!$F$7*60*24*365)/(1000000)</f>
        <v>1409.6630440317579</v>
      </c>
      <c r="Z851" s="31">
        <f t="shared" si="563"/>
        <v>450.50327809906031</v>
      </c>
      <c r="AA851" s="31">
        <f t="shared" si="564"/>
        <v>3792.5448856097964</v>
      </c>
      <c r="AB851" s="31">
        <f t="shared" si="564"/>
        <v>156.78120816268984</v>
      </c>
      <c r="AC851" s="31">
        <f t="shared" si="564"/>
        <v>353.2764404205974</v>
      </c>
      <c r="AD851" s="31">
        <f t="shared" si="564"/>
        <v>54.561971972039139</v>
      </c>
      <c r="AE851" s="31">
        <f t="shared" si="565"/>
        <v>29.123762771276418</v>
      </c>
      <c r="AF851" s="31">
        <f t="shared" si="566"/>
        <v>4836.7915470354592</v>
      </c>
      <c r="AG851" s="31">
        <f t="shared" si="567"/>
        <v>9.3140933140933149E-2</v>
      </c>
      <c r="AH851" s="31">
        <f t="shared" si="568"/>
        <v>0.78410343896964163</v>
      </c>
      <c r="AI851" s="31">
        <f t="shared" si="568"/>
        <v>3.2414299156386703E-2</v>
      </c>
      <c r="AJ851" s="31">
        <f t="shared" si="568"/>
        <v>7.3039418173215617E-2</v>
      </c>
      <c r="AK851" s="31">
        <f t="shared" si="568"/>
        <v>1.1280612662640171E-2</v>
      </c>
      <c r="AL851" s="31">
        <f t="shared" si="569"/>
        <v>6.021297897182855E-3</v>
      </c>
      <c r="AM851" s="31">
        <f t="shared" si="570"/>
        <v>1</v>
      </c>
      <c r="AN851" s="31">
        <f>(Z851*'Propiedades físicas'!$F$4)/1000</f>
        <v>396.16357269475168</v>
      </c>
      <c r="AO851" s="31">
        <f>(AA851*'Propiedades físicas'!$F$6)/1000</f>
        <v>121.51313813493788</v>
      </c>
      <c r="AP851" s="31">
        <f>(AB851*'Propiedades físicas'!$F$9)/1000</f>
        <v>96.726166375971488</v>
      </c>
      <c r="AQ851" s="31">
        <f>(AC851*'Propiedades físicas'!$F$5)/1000</f>
        <v>104.02931341065333</v>
      </c>
      <c r="AR851" s="31">
        <f>(AD851*'Propiedades físicas'!$F$8)/1000</f>
        <v>19.343310303527311</v>
      </c>
      <c r="AS851" s="31">
        <f>(AE851*'Propiedades físicas'!$F$7)/1000</f>
        <v>2.6820073136068454</v>
      </c>
      <c r="AT851" s="31">
        <f t="shared" si="571"/>
        <v>740.45750823344861</v>
      </c>
      <c r="AU851" s="31">
        <f t="shared" si="572"/>
        <v>0.53502539752740375</v>
      </c>
      <c r="AV851" s="31">
        <f t="shared" si="575"/>
        <v>0.16410548449274104</v>
      </c>
      <c r="AW851" s="31">
        <f t="shared" si="575"/>
        <v>0.1306302729061882</v>
      </c>
      <c r="AX851" s="31">
        <f t="shared" si="575"/>
        <v>0.14049329266556018</v>
      </c>
      <c r="AY851" s="31">
        <f t="shared" si="575"/>
        <v>2.6123457576486382E-2</v>
      </c>
      <c r="AZ851" s="31">
        <f t="shared" si="576"/>
        <v>3.6220948316203344E-3</v>
      </c>
      <c r="BA851" s="31">
        <f t="shared" si="573"/>
        <v>0.99999999999999989</v>
      </c>
      <c r="BB851" s="34">
        <f>AU851*'Propiedades físicas'!$C$4+'Diseño reactor'!AV851*'Propiedades físicas'!$C$5+'Diseño reactor'!AW851*'Propiedades físicas'!$C$8+'Diseño reactor'!AX851*'Propiedades físicas'!$C$9+'Diseño reactor'!AY851*'Propiedades físicas'!$C$7+'Diseño reactor'!AZ851*'Propiedades físicas'!$C$6</f>
        <v>876.31279192029456</v>
      </c>
      <c r="BC851" s="45">
        <f>AU851*'Propiedades físicas'!$L$4+'Diseño reactor'!AV851*'Propiedades físicas'!$L$5+'Diseño reactor'!AW851*'Propiedades físicas'!$L$8+AX851*'Propiedades físicas'!$L$9+'Diseño reactor'!AY851*'Propiedades físicas'!$L$7+'Diseño reactor'!AZ851*'Propiedades físicas'!$L$6</f>
        <v>2.0041556721531641</v>
      </c>
      <c r="BD851" s="29">
        <f t="shared" si="552"/>
        <v>3.236863692879016</v>
      </c>
      <c r="BE851" s="58">
        <f t="shared" si="553"/>
        <v>43.207215904964308</v>
      </c>
      <c r="BF851" s="30">
        <f>AU851*'Propiedades físicas'!$I$4+'Diseño reactor'!AV851*'Propiedades físicas'!$I$5+'Diseño reactor'!AW851*'Propiedades físicas'!$I$8+'Diseño reactor'!AX851*'Propiedades físicas'!$I$9+'Diseño reactor'!AY851*'Propiedades físicas'!$I$7+'Diseño reactor'!AZ851*'Propiedades físicas'!$I$6</f>
        <v>1.9545837839355325E-2</v>
      </c>
      <c r="BG851" s="24">
        <f>AU851*'Propiedades físicas'!$O$4+'Diseño reactor'!AV851*'Propiedades físicas'!$O$5+'Diseño reactor'!AW851*'Propiedades físicas'!$O$8+'Diseño reactor'!AX851*'Propiedades físicas'!$O$9+'Diseño reactor'!AY851*'Propiedades físicas'!$O$7+'Diseño reactor'!AZ851*'Propiedades físicas'!$O$6</f>
        <v>0.1492724876550871</v>
      </c>
      <c r="BH851" s="54">
        <f t="shared" si="554"/>
        <v>42093.889772713999</v>
      </c>
      <c r="BI851" s="34">
        <f t="shared" si="574"/>
        <v>262.42546358069575</v>
      </c>
      <c r="BJ851" s="27">
        <f t="shared" si="555"/>
        <v>4803.3000877141931</v>
      </c>
      <c r="BK851" s="34">
        <f t="shared" si="556"/>
        <v>551.53888695922751</v>
      </c>
      <c r="BL851" s="27">
        <f t="shared" si="557"/>
        <v>105.06712355040193</v>
      </c>
      <c r="BM851" s="34">
        <f t="shared" si="558"/>
        <v>1.1054421768707483</v>
      </c>
      <c r="BN851" s="45">
        <f t="shared" si="559"/>
        <v>804.65638895634265</v>
      </c>
      <c r="BO851" s="45">
        <f t="shared" si="560"/>
        <v>86.850479023204684</v>
      </c>
      <c r="BP851" s="66">
        <f t="shared" si="561"/>
        <v>6.6948313878695878</v>
      </c>
    </row>
    <row r="852" spans="8:68">
      <c r="H852" s="68">
        <v>847</v>
      </c>
      <c r="I852" s="31">
        <f>('Propiedades físicas'!$C$10*'Diseño reactor'!H852)/1000</f>
        <v>741.33275351504835</v>
      </c>
      <c r="J852" s="31">
        <f t="shared" si="539"/>
        <v>0.61510839476316703</v>
      </c>
      <c r="K852" s="31">
        <f>(I852*1000)/'Propiedades físicas'!$F$10</f>
        <v>4842.5087947269913</v>
      </c>
      <c r="L852" s="31">
        <f t="shared" si="540"/>
        <v>691.78697067528446</v>
      </c>
      <c r="M852" s="31">
        <f t="shared" si="541"/>
        <v>4150.7218240517068</v>
      </c>
      <c r="N852" s="31">
        <f t="shared" si="542"/>
        <v>0.81674967021875378</v>
      </c>
      <c r="O852" s="32">
        <f t="shared" si="543"/>
        <v>4.9004980213125231</v>
      </c>
      <c r="P852" s="33">
        <f t="shared" si="544"/>
        <v>0.53272867135357183</v>
      </c>
      <c r="Q852" s="31">
        <f t="shared" si="545"/>
        <v>4.4833642238540374</v>
      </c>
      <c r="R852" s="31">
        <f t="shared" si="546"/>
        <v>0.18525398280410413</v>
      </c>
      <c r="S852" s="31">
        <f t="shared" si="547"/>
        <v>0.41713379745848606</v>
      </c>
      <c r="T852" s="31">
        <f t="shared" si="548"/>
        <v>6.4421233528851624E-2</v>
      </c>
      <c r="U852" s="31">
        <f t="shared" si="549"/>
        <v>3.4345782532226213E-2</v>
      </c>
      <c r="V852" s="47">
        <f t="shared" si="562"/>
        <v>5.2755654833072164E-4</v>
      </c>
      <c r="W852" s="31">
        <f t="shared" si="550"/>
        <v>0.34774547112961957</v>
      </c>
      <c r="X852" s="34">
        <f>(S852*H852*'Propiedades físicas'!$F$5*60*24*365)/(1000000)</f>
        <v>54683.36133215882</v>
      </c>
      <c r="Y852" s="34">
        <f>(U852*H852*'Propiedades físicas'!$F$7*60*24*365)/(1000000)</f>
        <v>1408.0713293101305</v>
      </c>
      <c r="Z852" s="31">
        <f t="shared" si="563"/>
        <v>451.22118463647536</v>
      </c>
      <c r="AA852" s="31">
        <f t="shared" si="564"/>
        <v>3797.4094976043698</v>
      </c>
      <c r="AB852" s="31">
        <f t="shared" si="564"/>
        <v>156.9101234350762</v>
      </c>
      <c r="AC852" s="31">
        <f t="shared" si="564"/>
        <v>353.31232644733768</v>
      </c>
      <c r="AD852" s="31">
        <f t="shared" si="564"/>
        <v>54.564784798937325</v>
      </c>
      <c r="AE852" s="31">
        <f t="shared" si="565"/>
        <v>29.090877804795603</v>
      </c>
      <c r="AF852" s="31">
        <f t="shared" si="566"/>
        <v>4842.5087947269931</v>
      </c>
      <c r="AG852" s="31">
        <f t="shared" si="567"/>
        <v>9.3179218410054318E-2</v>
      </c>
      <c r="AH852" s="31">
        <f t="shared" si="568"/>
        <v>0.78418226142188285</v>
      </c>
      <c r="AI852" s="31">
        <f t="shared" si="568"/>
        <v>3.2402651205494064E-2</v>
      </c>
      <c r="AJ852" s="31">
        <f t="shared" si="568"/>
        <v>7.2960595720974103E-2</v>
      </c>
      <c r="AK852" s="31">
        <f t="shared" si="568"/>
        <v>1.1267875209303266E-2</v>
      </c>
      <c r="AL852" s="31">
        <f t="shared" si="569"/>
        <v>6.007398032291166E-3</v>
      </c>
      <c r="AM852" s="31">
        <f t="shared" si="570"/>
        <v>0.99999999999999967</v>
      </c>
      <c r="AN852" s="31">
        <f>(Z852*'Propiedades físicas'!$F$4)/1000</f>
        <v>396.7948853456237</v>
      </c>
      <c r="AO852" s="31">
        <f>(AA852*'Propiedades físicas'!$F$6)/1000</f>
        <v>121.669000303244</v>
      </c>
      <c r="AP852" s="31">
        <f>(AB852*'Propiedades físicas'!$F$9)/1000</f>
        <v>96.80570065327025</v>
      </c>
      <c r="AQ852" s="31">
        <f>(AC852*'Propiedades físicas'!$F$5)/1000</f>
        <v>104.03988076894754</v>
      </c>
      <c r="AR852" s="31">
        <f>(AD852*'Propiedades físicas'!$F$8)/1000</f>
        <v>19.344307506919254</v>
      </c>
      <c r="AS852" s="31">
        <f>(AE852*'Propiedades físicas'!$F$7)/1000</f>
        <v>2.6789789370436274</v>
      </c>
      <c r="AT852" s="31">
        <f t="shared" si="571"/>
        <v>741.33275351504847</v>
      </c>
      <c r="AU852" s="31">
        <f t="shared" si="572"/>
        <v>0.53524531792802954</v>
      </c>
      <c r="AV852" s="31">
        <f t="shared" si="575"/>
        <v>0.16412198129159583</v>
      </c>
      <c r="AW852" s="31">
        <f t="shared" si="575"/>
        <v>0.13058333143148407</v>
      </c>
      <c r="AX852" s="31">
        <f t="shared" si="575"/>
        <v>0.14034167555074256</v>
      </c>
      <c r="AY852" s="31">
        <f t="shared" si="575"/>
        <v>2.6093960391197768E-2</v>
      </c>
      <c r="AZ852" s="31">
        <f t="shared" si="576"/>
        <v>3.61373340695009E-3</v>
      </c>
      <c r="BA852" s="31">
        <f t="shared" si="573"/>
        <v>0.99999999999999989</v>
      </c>
      <c r="BB852" s="34">
        <f>AU852*'Propiedades físicas'!$C$4+'Diseño reactor'!AV852*'Propiedades físicas'!$C$5+'Diseño reactor'!AW852*'Propiedades físicas'!$C$8+'Diseño reactor'!AX852*'Propiedades físicas'!$C$9+'Diseño reactor'!AY852*'Propiedades físicas'!$C$7+'Diseño reactor'!AZ852*'Propiedades físicas'!$C$6</f>
        <v>876.31045829346681</v>
      </c>
      <c r="BC852" s="45">
        <f>AU852*'Propiedades físicas'!$L$4+'Diseño reactor'!AV852*'Propiedades físicas'!$L$5+'Diseño reactor'!AW852*'Propiedades físicas'!$L$8+AX852*'Propiedades físicas'!$L$9+'Diseño reactor'!AY852*'Propiedades físicas'!$L$7+'Diseño reactor'!AZ852*'Propiedades físicas'!$L$6</f>
        <v>2.004323841429744</v>
      </c>
      <c r="BD852" s="29">
        <f t="shared" si="552"/>
        <v>3.2341082994552006</v>
      </c>
      <c r="BE852" s="58">
        <f t="shared" si="553"/>
        <v>43.204118666921445</v>
      </c>
      <c r="BF852" s="30">
        <f>AU852*'Propiedades físicas'!$I$4+'Diseño reactor'!AV852*'Propiedades físicas'!$I$5+'Diseño reactor'!AW852*'Propiedades físicas'!$I$8+'Diseño reactor'!AX852*'Propiedades físicas'!$I$9+'Diseño reactor'!AY852*'Propiedades físicas'!$I$7+'Diseño reactor'!AZ852*'Propiedades físicas'!$I$6</f>
        <v>1.9546895442648649E-2</v>
      </c>
      <c r="BG852" s="24">
        <f>AU852*'Propiedades físicas'!$O$4+'Diseño reactor'!AV852*'Propiedades físicas'!$O$5+'Diseño reactor'!AW852*'Propiedades físicas'!$O$8+'Diseño reactor'!AX852*'Propiedades físicas'!$O$9+'Diseño reactor'!AY852*'Propiedades físicas'!$O$7+'Diseño reactor'!AZ852*'Propiedades físicas'!$O$6</f>
        <v>0.14927957351252608</v>
      </c>
      <c r="BH852" s="54">
        <f t="shared" si="554"/>
        <v>42091.500152690256</v>
      </c>
      <c r="BI852" s="34">
        <f t="shared" si="574"/>
        <v>262.44922623889755</v>
      </c>
      <c r="BJ852" s="27">
        <f t="shared" si="555"/>
        <v>4803.2632708512738</v>
      </c>
      <c r="BK852" s="34">
        <f t="shared" si="556"/>
        <v>551.56084041619931</v>
      </c>
      <c r="BL852" s="27">
        <f t="shared" si="557"/>
        <v>105.06792020548728</v>
      </c>
      <c r="BM852" s="34">
        <f t="shared" si="558"/>
        <v>1.1054421768707483</v>
      </c>
      <c r="BN852" s="45">
        <f t="shared" si="559"/>
        <v>805.76924300472695</v>
      </c>
      <c r="BO852" s="45">
        <f t="shared" si="560"/>
        <v>86.8834089057585</v>
      </c>
      <c r="BP852" s="66">
        <f t="shared" si="561"/>
        <v>6.6948135594888107</v>
      </c>
    </row>
    <row r="853" spans="8:68">
      <c r="H853" s="68">
        <v>848</v>
      </c>
      <c r="I853" s="31">
        <f>('Propiedades físicas'!$C$10*'Diseño reactor'!H853)/1000</f>
        <v>742.2079987966481</v>
      </c>
      <c r="J853" s="31">
        <f t="shared" si="539"/>
        <v>0.6143830310900974</v>
      </c>
      <c r="K853" s="31">
        <f>(I853*1000)/'Propiedades físicas'!$F$10</f>
        <v>4848.2260424185224</v>
      </c>
      <c r="L853" s="31">
        <f t="shared" si="540"/>
        <v>692.60372034550312</v>
      </c>
      <c r="M853" s="31">
        <f t="shared" si="541"/>
        <v>4155.6223220730189</v>
      </c>
      <c r="N853" s="31">
        <f t="shared" si="542"/>
        <v>0.81674967021875367</v>
      </c>
      <c r="O853" s="32">
        <f t="shared" si="543"/>
        <v>4.9004980213125222</v>
      </c>
      <c r="P853" s="33">
        <f t="shared" si="544"/>
        <v>0.53294722086112556</v>
      </c>
      <c r="Q853" s="31">
        <f t="shared" si="545"/>
        <v>4.4838139386424531</v>
      </c>
      <c r="R853" s="31">
        <f t="shared" si="546"/>
        <v>0.18518737401904042</v>
      </c>
      <c r="S853" s="31">
        <f t="shared" si="547"/>
        <v>0.4166840826700714</v>
      </c>
      <c r="T853" s="31">
        <f t="shared" si="548"/>
        <v>6.4348517364732322E-2</v>
      </c>
      <c r="U853" s="31">
        <f t="shared" si="549"/>
        <v>3.4266557973855444E-2</v>
      </c>
      <c r="V853" s="47">
        <f t="shared" si="562"/>
        <v>5.2777297599839628E-4</v>
      </c>
      <c r="W853" s="31">
        <f t="shared" si="550"/>
        <v>0.34747788668419793</v>
      </c>
      <c r="X853" s="34">
        <f>(S853*H853*'Propiedades físicas'!$F$5*60*24*365)/(1000000)</f>
        <v>54688.898453356654</v>
      </c>
      <c r="Y853" s="34">
        <f>(U853*H853*'Propiedades físicas'!$F$7*60*24*365)/(1000000)</f>
        <v>1406.4819535676129</v>
      </c>
      <c r="Z853" s="31">
        <f t="shared" si="563"/>
        <v>451.93924329023446</v>
      </c>
      <c r="AA853" s="31">
        <f t="shared" si="564"/>
        <v>3802.2742199688005</v>
      </c>
      <c r="AB853" s="31">
        <f t="shared" si="564"/>
        <v>157.03889316814627</v>
      </c>
      <c r="AC853" s="31">
        <f t="shared" si="564"/>
        <v>353.34810210422057</v>
      </c>
      <c r="AD853" s="31">
        <f t="shared" si="564"/>
        <v>54.567542725293009</v>
      </c>
      <c r="AE853" s="31">
        <f t="shared" si="565"/>
        <v>29.058041161829415</v>
      </c>
      <c r="AF853" s="31">
        <f t="shared" si="566"/>
        <v>4848.2260424185242</v>
      </c>
      <c r="AG853" s="31">
        <f t="shared" si="567"/>
        <v>9.3217444759400248E-2</v>
      </c>
      <c r="AH853" s="31">
        <f t="shared" si="568"/>
        <v>0.78426092073711284</v>
      </c>
      <c r="AI853" s="31">
        <f t="shared" si="568"/>
        <v>3.2391000707097363E-2</v>
      </c>
      <c r="AJ853" s="31">
        <f t="shared" si="568"/>
        <v>7.2881936405744363E-2</v>
      </c>
      <c r="AK853" s="31">
        <f t="shared" si="568"/>
        <v>1.1255156473288556E-2</v>
      </c>
      <c r="AL853" s="31">
        <f t="shared" si="569"/>
        <v>5.9935409173566276E-3</v>
      </c>
      <c r="AM853" s="31">
        <f t="shared" si="570"/>
        <v>0.99999999999999989</v>
      </c>
      <c r="AN853" s="31">
        <f>(Z853*'Propiedades físicas'!$F$4)/1000</f>
        <v>397.42633176456638</v>
      </c>
      <c r="AO853" s="31">
        <f>(AA853*'Propiedades físicas'!$F$6)/1000</f>
        <v>121.82486600780035</v>
      </c>
      <c r="AP853" s="31">
        <f>(AB853*'Propiedades físicas'!$F$9)/1000</f>
        <v>96.885145140087829</v>
      </c>
      <c r="AQ853" s="31">
        <f>(AC853*'Propiedades físicas'!$F$5)/1000</f>
        <v>104.05041562662984</v>
      </c>
      <c r="AR853" s="31">
        <f>(AD853*'Propiedades físicas'!$F$8)/1000</f>
        <v>19.345285246970871</v>
      </c>
      <c r="AS853" s="31">
        <f>(AE853*'Propiedades físicas'!$F$7)/1000</f>
        <v>2.6759550105928711</v>
      </c>
      <c r="AT853" s="31">
        <f t="shared" si="571"/>
        <v>742.2079987966481</v>
      </c>
      <c r="AU853" s="31">
        <f t="shared" si="572"/>
        <v>0.53546489987836177</v>
      </c>
      <c r="AV853" s="31">
        <f t="shared" si="575"/>
        <v>0.16413844394740648</v>
      </c>
      <c r="AW853" s="31">
        <f t="shared" si="575"/>
        <v>0.13053637969028767</v>
      </c>
      <c r="AX853" s="31">
        <f t="shared" si="575"/>
        <v>0.14019037223437122</v>
      </c>
      <c r="AY853" s="31">
        <f t="shared" si="575"/>
        <v>2.606450655117655E-2</v>
      </c>
      <c r="AZ853" s="31">
        <f t="shared" si="576"/>
        <v>3.6053976983964511E-3</v>
      </c>
      <c r="BA853" s="31">
        <f t="shared" si="573"/>
        <v>1.0000000000000002</v>
      </c>
      <c r="BB853" s="34">
        <f>AU853*'Propiedades físicas'!$C$4+'Diseño reactor'!AV853*'Propiedades físicas'!$C$5+'Diseño reactor'!AW853*'Propiedades físicas'!$C$8+'Diseño reactor'!AX853*'Propiedades físicas'!$C$9+'Diseño reactor'!AY853*'Propiedades físicas'!$C$7+'Diseño reactor'!AZ853*'Propiedades físicas'!$C$6</f>
        <v>876.30813140239331</v>
      </c>
      <c r="BC853" s="45">
        <f>AU853*'Propiedades físicas'!$L$4+'Diseño reactor'!AV853*'Propiedades físicas'!$L$5+'Diseño reactor'!AW853*'Propiedades físicas'!$L$8+AX853*'Propiedades físicas'!$L$9+'Diseño reactor'!AY853*'Propiedades físicas'!$L$7+'Diseño reactor'!AZ853*'Propiedades físicas'!$L$6</f>
        <v>2.0044917398486377</v>
      </c>
      <c r="BD853" s="29">
        <f t="shared" si="552"/>
        <v>3.2313576023934178</v>
      </c>
      <c r="BE853" s="58">
        <f t="shared" si="553"/>
        <v>43.201026971714221</v>
      </c>
      <c r="BF853" s="30">
        <f>AU853*'Propiedades físicas'!$I$4+'Diseño reactor'!AV853*'Propiedades físicas'!$I$5+'Diseño reactor'!AW853*'Propiedades físicas'!$I$8+'Diseño reactor'!AX853*'Propiedades físicas'!$I$9+'Diseño reactor'!AY853*'Propiedades físicas'!$I$7+'Diseño reactor'!AZ853*'Propiedades físicas'!$I$6</f>
        <v>1.9547950071403232E-2</v>
      </c>
      <c r="BG853" s="24">
        <f>AU853*'Propiedades físicas'!$O$4+'Diseño reactor'!AV853*'Propiedades físicas'!$O$5+'Diseño reactor'!AW853*'Propiedades físicas'!$O$8+'Diseño reactor'!AX853*'Propiedades físicas'!$O$9+'Diseño reactor'!AY853*'Propiedades físicas'!$O$7+'Diseño reactor'!AZ853*'Propiedades físicas'!$O$6</f>
        <v>0.14928664998984725</v>
      </c>
      <c r="BH853" s="54">
        <f t="shared" si="554"/>
        <v>42089.117519299594</v>
      </c>
      <c r="BI853" s="34">
        <f t="shared" si="574"/>
        <v>262.47293010973311</v>
      </c>
      <c r="BJ853" s="27">
        <f t="shared" si="555"/>
        <v>4803.226603768554</v>
      </c>
      <c r="BK853" s="34">
        <f t="shared" si="556"/>
        <v>551.58277601439909</v>
      </c>
      <c r="BL853" s="27">
        <f t="shared" si="557"/>
        <v>105.06871616123418</v>
      </c>
      <c r="BM853" s="34">
        <f t="shared" si="558"/>
        <v>1.1054421768707483</v>
      </c>
      <c r="BN853" s="45">
        <f t="shared" si="559"/>
        <v>806.88227314882806</v>
      </c>
      <c r="BO853" s="45">
        <f t="shared" si="560"/>
        <v>86.916288134323906</v>
      </c>
      <c r="BP853" s="66">
        <f t="shared" si="561"/>
        <v>6.694795782567672</v>
      </c>
    </row>
    <row r="854" spans="8:68">
      <c r="H854" s="68">
        <v>849</v>
      </c>
      <c r="I854" s="31">
        <f>('Propiedades físicas'!$C$10*'Diseño reactor'!H854)/1000</f>
        <v>743.08324407824796</v>
      </c>
      <c r="J854" s="31">
        <f t="shared" si="539"/>
        <v>0.61365937616537403</v>
      </c>
      <c r="K854" s="31">
        <f>(I854*1000)/'Propiedades físicas'!$F$10</f>
        <v>4853.9432901100536</v>
      </c>
      <c r="L854" s="31">
        <f t="shared" si="540"/>
        <v>693.42047001572189</v>
      </c>
      <c r="M854" s="31">
        <f t="shared" si="541"/>
        <v>4160.5228200943311</v>
      </c>
      <c r="N854" s="31">
        <f t="shared" si="542"/>
        <v>0.81674967021875367</v>
      </c>
      <c r="O854" s="32">
        <f t="shared" si="543"/>
        <v>4.9004980213125222</v>
      </c>
      <c r="P854" s="33">
        <f t="shared" si="544"/>
        <v>0.53316543428675445</v>
      </c>
      <c r="Q854" s="31">
        <f t="shared" si="545"/>
        <v>4.4842627235325088</v>
      </c>
      <c r="R854" s="31">
        <f t="shared" si="546"/>
        <v>0.18512075097265226</v>
      </c>
      <c r="S854" s="31">
        <f t="shared" si="547"/>
        <v>0.41623529778001461</v>
      </c>
      <c r="T854" s="31">
        <f t="shared" si="548"/>
        <v>6.4275908070678386E-2</v>
      </c>
      <c r="U854" s="31">
        <f t="shared" si="549"/>
        <v>3.4187576888668483E-2</v>
      </c>
      <c r="V854" s="47">
        <f t="shared" si="562"/>
        <v>5.2798907084707731E-4</v>
      </c>
      <c r="W854" s="31">
        <f t="shared" si="550"/>
        <v>0.3472107137258415</v>
      </c>
      <c r="X854" s="34">
        <f>(S854*H854*'Propiedades físicas'!$F$5*60*24*365)/(1000000)</f>
        <v>54694.418557854668</v>
      </c>
      <c r="Y854" s="34">
        <f>(U854*H854*'Propiedades físicas'!$F$7*60*24*365)/(1000000)</f>
        <v>1404.8949137113671</v>
      </c>
      <c r="Z854" s="31">
        <f t="shared" si="563"/>
        <v>452.6574537094545</v>
      </c>
      <c r="AA854" s="31">
        <f t="shared" si="564"/>
        <v>3807.1390522790998</v>
      </c>
      <c r="AB854" s="31">
        <f t="shared" si="564"/>
        <v>157.16751757578177</v>
      </c>
      <c r="AC854" s="31">
        <f t="shared" si="564"/>
        <v>353.38376781523243</v>
      </c>
      <c r="AD854" s="31">
        <f t="shared" si="564"/>
        <v>54.570245952005948</v>
      </c>
      <c r="AE854" s="31">
        <f t="shared" si="565"/>
        <v>29.025252778479544</v>
      </c>
      <c r="AF854" s="31">
        <f t="shared" si="566"/>
        <v>4853.9432901100545</v>
      </c>
      <c r="AG854" s="31">
        <f t="shared" si="567"/>
        <v>9.3255612324879736E-2</v>
      </c>
      <c r="AH854" s="31">
        <f t="shared" si="568"/>
        <v>0.78433941740443769</v>
      </c>
      <c r="AI854" s="31">
        <f t="shared" si="568"/>
        <v>3.2379347714261875E-2</v>
      </c>
      <c r="AJ854" s="31">
        <f t="shared" si="568"/>
        <v>7.2803439738419379E-2</v>
      </c>
      <c r="AK854" s="31">
        <f t="shared" si="568"/>
        <v>1.1242456429846065E-2</v>
      </c>
      <c r="AL854" s="31">
        <f t="shared" si="569"/>
        <v>5.9797263881551134E-3</v>
      </c>
      <c r="AM854" s="31">
        <f t="shared" si="570"/>
        <v>1</v>
      </c>
      <c r="AN854" s="31">
        <f>(Z854*'Propiedades físicas'!$F$4)/1000</f>
        <v>398.05791164302013</v>
      </c>
      <c r="AO854" s="31">
        <f>(AA854*'Propiedades físicas'!$F$6)/1000</f>
        <v>121.98073523502235</v>
      </c>
      <c r="AP854" s="31">
        <f>(AB854*'Propiedades físicas'!$F$9)/1000</f>
        <v>96.964499968378561</v>
      </c>
      <c r="AQ854" s="31">
        <f>(AC854*'Propiedades físicas'!$F$5)/1000</f>
        <v>104.0609181085515</v>
      </c>
      <c r="AR854" s="31">
        <f>(AD854*'Propiedades físicas'!$F$8)/1000</f>
        <v>19.34624359490514</v>
      </c>
      <c r="AS854" s="31">
        <f>(AE854*'Propiedades físicas'!$F$7)/1000</f>
        <v>2.6729355283701812</v>
      </c>
      <c r="AT854" s="31">
        <f t="shared" si="571"/>
        <v>743.08324407824784</v>
      </c>
      <c r="AU854" s="31">
        <f t="shared" si="572"/>
        <v>0.53568414415909504</v>
      </c>
      <c r="AV854" s="31">
        <f t="shared" si="575"/>
        <v>0.16415487256253836</v>
      </c>
      <c r="AW854" s="31">
        <f t="shared" si="575"/>
        <v>0.13048941789645313</v>
      </c>
      <c r="AX854" s="31">
        <f t="shared" si="575"/>
        <v>0.14003938177563552</v>
      </c>
      <c r="AY854" s="31">
        <f t="shared" si="575"/>
        <v>2.6035095999107132E-2</v>
      </c>
      <c r="AZ854" s="31">
        <f t="shared" si="576"/>
        <v>3.5970876071708554E-3</v>
      </c>
      <c r="BA854" s="31">
        <f t="shared" si="573"/>
        <v>1.0000000000000002</v>
      </c>
      <c r="BB854" s="34">
        <f>AU854*'Propiedades físicas'!$C$4+'Diseño reactor'!AV854*'Propiedades físicas'!$C$5+'Diseño reactor'!AW854*'Propiedades físicas'!$C$8+'Diseño reactor'!AX854*'Propiedades físicas'!$C$9+'Diseño reactor'!AY854*'Propiedades físicas'!$C$7+'Diseño reactor'!AZ854*'Propiedades físicas'!$C$6</f>
        <v>876.30581122240017</v>
      </c>
      <c r="BC854" s="45">
        <f>AU854*'Propiedades físicas'!$L$4+'Diseño reactor'!AV854*'Propiedades físicas'!$L$5+'Diseño reactor'!AW854*'Propiedades físicas'!$L$8+AX854*'Propiedades físicas'!$L$9+'Diseño reactor'!AY854*'Propiedades físicas'!$L$7+'Diseño reactor'!AZ854*'Propiedades físicas'!$L$6</f>
        <v>2.0046593680495155</v>
      </c>
      <c r="BD854" s="29">
        <f t="shared" si="552"/>
        <v>3.228611589700348</v>
      </c>
      <c r="BE854" s="58">
        <f t="shared" si="553"/>
        <v>43.197940804253058</v>
      </c>
      <c r="BF854" s="30">
        <f>AU854*'Propiedades físicas'!$I$4+'Diseño reactor'!AV854*'Propiedades físicas'!$I$5+'Diseño reactor'!AW854*'Propiedades físicas'!$I$8+'Diseño reactor'!AX854*'Propiedades físicas'!$I$9+'Diseño reactor'!AY854*'Propiedades físicas'!$I$7+'Diseño reactor'!AZ854*'Propiedades físicas'!$I$6</f>
        <v>1.9549001736150626E-2</v>
      </c>
      <c r="BG854" s="24">
        <f>AU854*'Propiedades físicas'!$O$4+'Diseño reactor'!AV854*'Propiedades físicas'!$O$5+'Diseño reactor'!AW854*'Propiedades físicas'!$O$8+'Diseño reactor'!AX854*'Propiedades físicas'!$O$9+'Diseño reactor'!AY854*'Propiedades físicas'!$O$7+'Diseño reactor'!AZ854*'Propiedades físicas'!$O$6</f>
        <v>0.14929371710301281</v>
      </c>
      <c r="BH854" s="54">
        <f t="shared" si="554"/>
        <v>42086.741846465426</v>
      </c>
      <c r="BI854" s="34">
        <f t="shared" si="574"/>
        <v>262.49657538736267</v>
      </c>
      <c r="BJ854" s="27">
        <f t="shared" si="555"/>
        <v>4803.1900858514964</v>
      </c>
      <c r="BK854" s="34">
        <f t="shared" si="556"/>
        <v>551.60469374546858</v>
      </c>
      <c r="BL854" s="27">
        <f t="shared" si="557"/>
        <v>105.06951141746951</v>
      </c>
      <c r="BM854" s="34">
        <f t="shared" si="558"/>
        <v>1.1054421768707483</v>
      </c>
      <c r="BN854" s="45">
        <f t="shared" si="559"/>
        <v>807.99547896388856</v>
      </c>
      <c r="BO854" s="45">
        <f t="shared" si="560"/>
        <v>86.949116825673428</v>
      </c>
      <c r="BP854" s="66">
        <f t="shared" si="561"/>
        <v>6.6947780569176674</v>
      </c>
    </row>
    <row r="855" spans="8:68">
      <c r="H855" s="68">
        <v>850</v>
      </c>
      <c r="I855" s="31">
        <f>('Propiedades físicas'!$C$10*'Diseño reactor'!H855)/1000</f>
        <v>743.95848935984782</v>
      </c>
      <c r="J855" s="31">
        <f t="shared" si="539"/>
        <v>0.61293742395812056</v>
      </c>
      <c r="K855" s="31">
        <f>(I855*1000)/'Propiedades físicas'!$F$10</f>
        <v>4859.6605378015856</v>
      </c>
      <c r="L855" s="31">
        <f t="shared" si="540"/>
        <v>694.23721968594077</v>
      </c>
      <c r="M855" s="31">
        <f t="shared" si="541"/>
        <v>4165.4233181156442</v>
      </c>
      <c r="N855" s="31">
        <f t="shared" si="542"/>
        <v>0.81674967021875389</v>
      </c>
      <c r="O855" s="32">
        <f t="shared" si="543"/>
        <v>4.9004980213125222</v>
      </c>
      <c r="P855" s="33">
        <f t="shared" si="544"/>
        <v>0.5333833124050954</v>
      </c>
      <c r="Q855" s="31">
        <f t="shared" si="545"/>
        <v>4.4847105813096935</v>
      </c>
      <c r="R855" s="31">
        <f t="shared" si="546"/>
        <v>0.18505411396656624</v>
      </c>
      <c r="S855" s="31">
        <f t="shared" si="547"/>
        <v>0.41578744000283102</v>
      </c>
      <c r="T855" s="31">
        <f t="shared" si="548"/>
        <v>6.4203405505012079E-2</v>
      </c>
      <c r="U855" s="31">
        <f t="shared" si="549"/>
        <v>3.4108838342080207E-2</v>
      </c>
      <c r="V855" s="47">
        <f t="shared" si="562"/>
        <v>5.2820483364388092E-4</v>
      </c>
      <c r="W855" s="31">
        <f t="shared" si="550"/>
        <v>0.34694395130611211</v>
      </c>
      <c r="X855" s="34">
        <f>(S855*H855*'Propiedades físicas'!$F$5*60*24*365)/(1000000)</f>
        <v>54699.921710972412</v>
      </c>
      <c r="Y855" s="34">
        <f>(U855*H855*'Propiedades físicas'!$F$7*60*24*365)/(1000000)</f>
        <v>1403.3102066447073</v>
      </c>
      <c r="Z855" s="31">
        <f t="shared" si="563"/>
        <v>453.37581554433109</v>
      </c>
      <c r="AA855" s="31">
        <f t="shared" si="564"/>
        <v>3812.0039941132395</v>
      </c>
      <c r="AB855" s="31">
        <f t="shared" si="564"/>
        <v>157.29599687158131</v>
      </c>
      <c r="AC855" s="31">
        <f t="shared" si="564"/>
        <v>353.41932400240637</v>
      </c>
      <c r="AD855" s="31">
        <f t="shared" si="564"/>
        <v>54.572894679260266</v>
      </c>
      <c r="AE855" s="31">
        <f t="shared" si="565"/>
        <v>28.992512590768175</v>
      </c>
      <c r="AF855" s="31">
        <f t="shared" si="566"/>
        <v>4859.6605378015865</v>
      </c>
      <c r="AG855" s="31">
        <f t="shared" si="567"/>
        <v>9.3293721241983971E-2</v>
      </c>
      <c r="AH855" s="31">
        <f t="shared" si="568"/>
        <v>0.78441775191106544</v>
      </c>
      <c r="AI855" s="31">
        <f t="shared" si="568"/>
        <v>3.236769227974489E-2</v>
      </c>
      <c r="AJ855" s="31">
        <f t="shared" si="568"/>
        <v>7.2725105231791806E-2</v>
      </c>
      <c r="AK855" s="31">
        <f t="shared" si="568"/>
        <v>1.1229775054195031E-2</v>
      </c>
      <c r="AL855" s="31">
        <f t="shared" si="569"/>
        <v>5.9659542812189534E-3</v>
      </c>
      <c r="AM855" s="31">
        <f t="shared" si="570"/>
        <v>1</v>
      </c>
      <c r="AN855" s="31">
        <f>(Z855*'Propiedades físicas'!$F$4)/1000</f>
        <v>398.68962467337388</v>
      </c>
      <c r="AO855" s="31">
        <f>(AA855*'Propiedades físicas'!$F$6)/1000</f>
        <v>122.13660797138819</v>
      </c>
      <c r="AP855" s="31">
        <f>(AB855*'Propiedades físicas'!$F$9)/1000</f>
        <v>97.043765269922076</v>
      </c>
      <c r="AQ855" s="31">
        <f>(AC855*'Propiedades físicas'!$F$5)/1000</f>
        <v>104.07138833898861</v>
      </c>
      <c r="AR855" s="31">
        <f>(AD855*'Propiedades físicas'!$F$8)/1000</f>
        <v>19.347182621691342</v>
      </c>
      <c r="AS855" s="31">
        <f>(AE855*'Propiedades físicas'!$F$7)/1000</f>
        <v>2.6699204844838413</v>
      </c>
      <c r="AT855" s="31">
        <f t="shared" si="571"/>
        <v>743.95848935984804</v>
      </c>
      <c r="AU855" s="31">
        <f t="shared" si="572"/>
        <v>0.53590305154852558</v>
      </c>
      <c r="AV855" s="31">
        <f t="shared" si="575"/>
        <v>0.16417126723895945</v>
      </c>
      <c r="AW855" s="31">
        <f t="shared" si="575"/>
        <v>0.1304424462625933</v>
      </c>
      <c r="AX855" s="31">
        <f t="shared" si="575"/>
        <v>0.13988870323737906</v>
      </c>
      <c r="AY855" s="31">
        <f t="shared" si="575"/>
        <v>2.6005728677602643E-2</v>
      </c>
      <c r="AZ855" s="31">
        <f t="shared" si="576"/>
        <v>3.5888030349397861E-3</v>
      </c>
      <c r="BA855" s="31">
        <f t="shared" si="573"/>
        <v>0.99999999999999989</v>
      </c>
      <c r="BB855" s="34">
        <f>AU855*'Propiedades físicas'!$C$4+'Diseño reactor'!AV855*'Propiedades físicas'!$C$5+'Diseño reactor'!AW855*'Propiedades físicas'!$C$8+'Diseño reactor'!AX855*'Propiedades físicas'!$C$9+'Diseño reactor'!AY855*'Propiedades físicas'!$C$7+'Diseño reactor'!AZ855*'Propiedades físicas'!$C$6</f>
        <v>876.3034977289243</v>
      </c>
      <c r="BC855" s="45">
        <f>AU855*'Propiedades físicas'!$L$4+'Diseño reactor'!AV855*'Propiedades físicas'!$L$5+'Diseño reactor'!AW855*'Propiedades físicas'!$L$8+AX855*'Propiedades físicas'!$L$9+'Diseño reactor'!AY855*'Propiedades físicas'!$L$7+'Diseño reactor'!AZ855*'Propiedades físicas'!$L$6</f>
        <v>2.0048267266700774</v>
      </c>
      <c r="BD855" s="29">
        <f t="shared" si="552"/>
        <v>3.225870249423386</v>
      </c>
      <c r="BE855" s="58">
        <f t="shared" si="553"/>
        <v>43.194860149504031</v>
      </c>
      <c r="BF855" s="30">
        <f>AU855*'Propiedades físicas'!$I$4+'Diseño reactor'!AV855*'Propiedades físicas'!$I$5+'Diseño reactor'!AW855*'Propiedades físicas'!$I$8+'Diseño reactor'!AX855*'Propiedades físicas'!$I$9+'Diseño reactor'!AY855*'Propiedades físicas'!$I$7+'Diseño reactor'!AZ855*'Propiedades físicas'!$I$6</f>
        <v>1.9550050447377034E-2</v>
      </c>
      <c r="BG855" s="24">
        <f>AU855*'Propiedades físicas'!$O$4+'Diseño reactor'!AV855*'Propiedades físicas'!$O$5+'Diseño reactor'!AW855*'Propiedades físicas'!$O$8+'Diseño reactor'!AX855*'Propiedades físicas'!$O$9+'Diseño reactor'!AY855*'Propiedades físicas'!$O$7+'Diseño reactor'!AZ855*'Propiedades físicas'!$O$6</f>
        <v>0.1493007748679602</v>
      </c>
      <c r="BH855" s="54">
        <f t="shared" si="554"/>
        <v>42084.373108231171</v>
      </c>
      <c r="BI855" s="34">
        <f t="shared" si="574"/>
        <v>262.52016226515161</v>
      </c>
      <c r="BJ855" s="27">
        <f t="shared" si="555"/>
        <v>4803.153716488463</v>
      </c>
      <c r="BK855" s="34">
        <f t="shared" si="556"/>
        <v>551.62659360126941</v>
      </c>
      <c r="BL855" s="27">
        <f t="shared" si="557"/>
        <v>105.07030597402807</v>
      </c>
      <c r="BM855" s="34">
        <f t="shared" si="558"/>
        <v>1.1054421768707483</v>
      </c>
      <c r="BN855" s="45">
        <f t="shared" si="559"/>
        <v>809.10886002650648</v>
      </c>
      <c r="BO855" s="45">
        <f t="shared" si="560"/>
        <v>86.981895096221038</v>
      </c>
      <c r="BP855" s="66">
        <f t="shared" si="561"/>
        <v>6.6947603823511423</v>
      </c>
    </row>
    <row r="856" spans="8:68">
      <c r="H856" s="68">
        <v>851</v>
      </c>
      <c r="I856" s="31">
        <f>('Propiedades físicas'!$C$10*'Diseño reactor'!H856)/1000</f>
        <v>744.83373464144768</v>
      </c>
      <c r="J856" s="31">
        <f t="shared" si="539"/>
        <v>0.61221716846580787</v>
      </c>
      <c r="K856" s="31">
        <f>(I856*1000)/'Propiedades físicas'!$F$10</f>
        <v>4865.3777854931168</v>
      </c>
      <c r="L856" s="31">
        <f t="shared" si="540"/>
        <v>695.05396935615954</v>
      </c>
      <c r="M856" s="31">
        <f t="shared" si="541"/>
        <v>4170.3238161369572</v>
      </c>
      <c r="N856" s="31">
        <f t="shared" si="542"/>
        <v>0.81674967021875389</v>
      </c>
      <c r="O856" s="32">
        <f t="shared" si="543"/>
        <v>4.9004980213125231</v>
      </c>
      <c r="P856" s="33">
        <f t="shared" si="544"/>
        <v>0.53360085598840556</v>
      </c>
      <c r="Q856" s="31">
        <f t="shared" si="545"/>
        <v>4.4851575147486775</v>
      </c>
      <c r="R856" s="31">
        <f t="shared" si="546"/>
        <v>0.18498746330065757</v>
      </c>
      <c r="S856" s="31">
        <f t="shared" si="547"/>
        <v>0.41534050656384619</v>
      </c>
      <c r="T856" s="31">
        <f t="shared" si="548"/>
        <v>6.4131009525883687E-2</v>
      </c>
      <c r="U856" s="31">
        <f t="shared" si="549"/>
        <v>3.4030341403807084E-2</v>
      </c>
      <c r="V856" s="47">
        <f t="shared" si="562"/>
        <v>5.2842026515356668E-4</v>
      </c>
      <c r="W856" s="31">
        <f t="shared" si="550"/>
        <v>0.34667759847948426</v>
      </c>
      <c r="X856" s="34">
        <f>(S856*H856*'Propiedades físicas'!$F$5*60*24*365)/(1000000)</f>
        <v>54705.40797772877</v>
      </c>
      <c r="Y856" s="34">
        <f>(U856*H856*'Propiedades físicas'!$F$7*60*24*365)/(1000000)</f>
        <v>1401.7278292671867</v>
      </c>
      <c r="Z856" s="31">
        <f t="shared" si="563"/>
        <v>454.09432844613315</v>
      </c>
      <c r="AA856" s="31">
        <f t="shared" si="564"/>
        <v>3816.8690450511244</v>
      </c>
      <c r="AB856" s="31">
        <f t="shared" si="564"/>
        <v>157.42433126885959</v>
      </c>
      <c r="AC856" s="31">
        <f t="shared" si="564"/>
        <v>353.4547710858331</v>
      </c>
      <c r="AD856" s="31">
        <f t="shared" si="564"/>
        <v>54.575489106527016</v>
      </c>
      <c r="AE856" s="31">
        <f t="shared" si="565"/>
        <v>28.959820534639828</v>
      </c>
      <c r="AF856" s="31">
        <f t="shared" si="566"/>
        <v>4865.3777854931177</v>
      </c>
      <c r="AG856" s="31">
        <f t="shared" si="567"/>
        <v>9.3331771645787959E-2</v>
      </c>
      <c r="AH856" s="31">
        <f t="shared" si="568"/>
        <v>0.78449592474231178</v>
      </c>
      <c r="AI856" s="31">
        <f t="shared" si="568"/>
        <v>3.2356034455997391E-2</v>
      </c>
      <c r="AJ856" s="31">
        <f t="shared" si="568"/>
        <v>7.2646932400545261E-2</v>
      </c>
      <c r="AK856" s="31">
        <f t="shared" si="568"/>
        <v>1.1217112321524619E-2</v>
      </c>
      <c r="AL856" s="31">
        <f t="shared" si="569"/>
        <v>5.9522244338328766E-3</v>
      </c>
      <c r="AM856" s="31">
        <f t="shared" si="570"/>
        <v>1</v>
      </c>
      <c r="AN856" s="31">
        <f>(Z856*'Propiedades físicas'!$F$4)/1000</f>
        <v>399.32147054896058</v>
      </c>
      <c r="AO856" s="31">
        <f>(AA856*'Propiedades físicas'!$F$6)/1000</f>
        <v>122.29248420343802</v>
      </c>
      <c r="AP856" s="31">
        <f>(AB856*'Propiedades físicas'!$F$9)/1000</f>
        <v>97.122941176322911</v>
      </c>
      <c r="AQ856" s="31">
        <f>(AC856*'Propiedades físicas'!$F$5)/1000</f>
        <v>104.08182644164529</v>
      </c>
      <c r="AR856" s="31">
        <f>(AD856*'Propiedades físicas'!$F$8)/1000</f>
        <v>19.348102398045949</v>
      </c>
      <c r="AS856" s="31">
        <f>(AE856*'Propiedades físicas'!$F$7)/1000</f>
        <v>2.6669098730349821</v>
      </c>
      <c r="AT856" s="31">
        <f t="shared" si="571"/>
        <v>744.83373464144779</v>
      </c>
      <c r="AU856" s="31">
        <f t="shared" si="572"/>
        <v>0.53612162282255937</v>
      </c>
      <c r="AV856" s="31">
        <f t="shared" si="575"/>
        <v>0.164187628078242</v>
      </c>
      <c r="AW856" s="31">
        <f t="shared" si="575"/>
        <v>0.13039546500008689</v>
      </c>
      <c r="AX856" s="31">
        <f t="shared" si="575"/>
        <v>0.13973833568608271</v>
      </c>
      <c r="AY856" s="31">
        <f t="shared" si="575"/>
        <v>2.5976404529206569E-2</v>
      </c>
      <c r="AZ856" s="31">
        <f t="shared" si="576"/>
        <v>3.5805438838223324E-3</v>
      </c>
      <c r="BA856" s="31">
        <f t="shared" si="573"/>
        <v>0.99999999999999989</v>
      </c>
      <c r="BB856" s="34">
        <f>AU856*'Propiedades físicas'!$C$4+'Diseño reactor'!AV856*'Propiedades físicas'!$C$5+'Diseño reactor'!AW856*'Propiedades físicas'!$C$8+'Diseño reactor'!AX856*'Propiedades físicas'!$C$9+'Diseño reactor'!AY856*'Propiedades físicas'!$C$7+'Diseño reactor'!AZ856*'Propiedades físicas'!$C$6</f>
        <v>876.30119089751201</v>
      </c>
      <c r="BC856" s="45">
        <f>AU856*'Propiedades físicas'!$L$4+'Diseño reactor'!AV856*'Propiedades físicas'!$L$5+'Diseño reactor'!AW856*'Propiedades físicas'!$L$8+AX856*'Propiedades físicas'!$L$9+'Diseño reactor'!AY856*'Propiedades físicas'!$L$7+'Diseño reactor'!AZ856*'Propiedades físicas'!$L$6</f>
        <v>2.0049938163460581</v>
      </c>
      <c r="BD856" s="29">
        <f t="shared" si="552"/>
        <v>3.2231335696504702</v>
      </c>
      <c r="BE856" s="58">
        <f t="shared" si="553"/>
        <v>43.191784992488593</v>
      </c>
      <c r="BF856" s="30">
        <f>AU856*'Propiedades físicas'!$I$4+'Diseño reactor'!AV856*'Propiedades físicas'!$I$5+'Diseño reactor'!AW856*'Propiedades físicas'!$I$8+'Diseño reactor'!AX856*'Propiedades físicas'!$I$9+'Diseño reactor'!AY856*'Propiedades físicas'!$I$7+'Diseño reactor'!AZ856*'Propiedades físicas'!$I$6</f>
        <v>1.9551096215523506E-2</v>
      </c>
      <c r="BG856" s="24">
        <f>AU856*'Propiedades físicas'!$O$4+'Diseño reactor'!AV856*'Propiedades físicas'!$O$5+'Diseño reactor'!AW856*'Propiedades físicas'!$O$8+'Diseño reactor'!AX856*'Propiedades físicas'!$O$9+'Diseño reactor'!AY856*'Propiedades físicas'!$O$7+'Diseño reactor'!AZ856*'Propiedades físicas'!$O$6</f>
        <v>0.1493078233006018</v>
      </c>
      <c r="BH856" s="54">
        <f t="shared" si="554"/>
        <v>42082.011278759644</v>
      </c>
      <c r="BI856" s="34">
        <f t="shared" si="574"/>
        <v>262.54369093567419</v>
      </c>
      <c r="BJ856" s="27">
        <f t="shared" si="555"/>
        <v>4803.1174950707255</v>
      </c>
      <c r="BK856" s="34">
        <f t="shared" si="556"/>
        <v>551.64847557388384</v>
      </c>
      <c r="BL856" s="27">
        <f t="shared" si="557"/>
        <v>105.07109983075257</v>
      </c>
      <c r="BM856" s="34">
        <f t="shared" si="558"/>
        <v>1.1054421768707483</v>
      </c>
      <c r="BN856" s="45">
        <f t="shared" si="559"/>
        <v>810.22241591463137</v>
      </c>
      <c r="BO856" s="45">
        <f t="shared" si="560"/>
        <v>87.014623062023404</v>
      </c>
      <c r="BP856" s="66">
        <f t="shared" si="561"/>
        <v>6.6947427586812749</v>
      </c>
    </row>
    <row r="857" spans="8:68">
      <c r="H857" s="68">
        <v>852</v>
      </c>
      <c r="I857" s="31">
        <f>('Propiedades físicas'!$C$10*'Diseño reactor'!H857)/1000</f>
        <v>745.70897992304742</v>
      </c>
      <c r="J857" s="31">
        <f t="shared" si="539"/>
        <v>0.61149860371408749</v>
      </c>
      <c r="K857" s="31">
        <f>(I857*1000)/'Propiedades físicas'!$F$10</f>
        <v>4871.0950331846479</v>
      </c>
      <c r="L857" s="31">
        <f t="shared" si="540"/>
        <v>695.8707190263782</v>
      </c>
      <c r="M857" s="31">
        <f t="shared" si="541"/>
        <v>4175.2243141582694</v>
      </c>
      <c r="N857" s="31">
        <f t="shared" si="542"/>
        <v>0.81674967021875378</v>
      </c>
      <c r="O857" s="32">
        <f t="shared" si="543"/>
        <v>4.9004980213125231</v>
      </c>
      <c r="P857" s="33">
        <f t="shared" si="544"/>
        <v>0.53381806580657309</v>
      </c>
      <c r="Q857" s="31">
        <f t="shared" si="545"/>
        <v>4.4856035266133798</v>
      </c>
      <c r="R857" s="31">
        <f t="shared" si="546"/>
        <v>0.18492079927306082</v>
      </c>
      <c r="S857" s="31">
        <f t="shared" si="547"/>
        <v>0.41489449469914491</v>
      </c>
      <c r="T857" s="31">
        <f t="shared" si="548"/>
        <v>6.4058719991275714E-2</v>
      </c>
      <c r="U857" s="31">
        <f t="shared" si="549"/>
        <v>3.3952085147844202E-2</v>
      </c>
      <c r="V857" s="47">
        <f t="shared" si="562"/>
        <v>5.2863536613854815E-4</v>
      </c>
      <c r="W857" s="31">
        <f t="shared" si="550"/>
        <v>0.34641165430333365</v>
      </c>
      <c r="X857" s="34">
        <f>(S857*H857*'Propiedades físicas'!$F$5*60*24*365)/(1000000)</f>
        <v>54710.87742284358</v>
      </c>
      <c r="Y857" s="34">
        <f>(U857*H857*'Propiedades físicas'!$F$7*60*24*365)/(1000000)</f>
        <v>1400.1477784746928</v>
      </c>
      <c r="Z857" s="31">
        <f t="shared" si="563"/>
        <v>454.8129920672003</v>
      </c>
      <c r="AA857" s="31">
        <f t="shared" si="564"/>
        <v>3821.7342046745994</v>
      </c>
      <c r="AB857" s="31">
        <f t="shared" si="564"/>
        <v>157.55252098064781</v>
      </c>
      <c r="AC857" s="31">
        <f t="shared" si="564"/>
        <v>353.49010948367146</v>
      </c>
      <c r="AD857" s="31">
        <f t="shared" si="564"/>
        <v>54.578029432566908</v>
      </c>
      <c r="AE857" s="31">
        <f t="shared" si="565"/>
        <v>28.92717654596326</v>
      </c>
      <c r="AF857" s="31">
        <f t="shared" si="566"/>
        <v>4871.0950331846489</v>
      </c>
      <c r="AG857" s="31">
        <f t="shared" si="567"/>
        <v>9.3369763670952316E-2</v>
      </c>
      <c r="AH857" s="31">
        <f t="shared" si="568"/>
        <v>0.7845739363816121</v>
      </c>
      <c r="AI857" s="31">
        <f t="shared" si="568"/>
        <v>3.2344374295165894E-2</v>
      </c>
      <c r="AJ857" s="31">
        <f t="shared" si="568"/>
        <v>7.2568920761245118E-2</v>
      </c>
      <c r="AK857" s="31">
        <f t="shared" si="568"/>
        <v>1.1204468206994642E-2</v>
      </c>
      <c r="AL857" s="31">
        <f t="shared" si="569"/>
        <v>5.938536684029978E-3</v>
      </c>
      <c r="AM857" s="31">
        <f t="shared" si="570"/>
        <v>1</v>
      </c>
      <c r="AN857" s="31">
        <f>(Z857*'Propiedades físicas'!$F$4)/1000</f>
        <v>399.95344896405459</v>
      </c>
      <c r="AO857" s="31">
        <f>(AA857*'Propiedades físicas'!$F$6)/1000</f>
        <v>122.44836391777416</v>
      </c>
      <c r="AP857" s="31">
        <f>(AB857*'Propiedades físicas'!$F$9)/1000</f>
        <v>97.202027819010667</v>
      </c>
      <c r="AQ857" s="31">
        <f>(AC857*'Propiedades físicas'!$F$5)/1000</f>
        <v>104.09223253965675</v>
      </c>
      <c r="AR857" s="31">
        <f>(AD857*'Propiedades físicas'!$F$8)/1000</f>
        <v>19.349002994433611</v>
      </c>
      <c r="AS857" s="31">
        <f>(AE857*'Propiedades físicas'!$F$7)/1000</f>
        <v>2.6639036881177569</v>
      </c>
      <c r="AT857" s="31">
        <f t="shared" si="571"/>
        <v>745.70897992304754</v>
      </c>
      <c r="AU857" s="31">
        <f t="shared" si="572"/>
        <v>0.53633985875472123</v>
      </c>
      <c r="AV857" s="31">
        <f t="shared" si="575"/>
        <v>0.16420395518156433</v>
      </c>
      <c r="AW857" s="31">
        <f t="shared" si="575"/>
        <v>0.13034847431908531</v>
      </c>
      <c r="AX857" s="31">
        <f t="shared" si="575"/>
        <v>0.13958827819184691</v>
      </c>
      <c r="AY857" s="31">
        <f t="shared" si="575"/>
        <v>2.5947123496394407E-2</v>
      </c>
      <c r="AZ857" s="31">
        <f t="shared" si="576"/>
        <v>3.5723100563877547E-3</v>
      </c>
      <c r="BA857" s="31">
        <f t="shared" si="573"/>
        <v>1</v>
      </c>
      <c r="BB857" s="34">
        <f>AU857*'Propiedades físicas'!$C$4+'Diseño reactor'!AV857*'Propiedades físicas'!$C$5+'Diseño reactor'!AW857*'Propiedades físicas'!$C$8+'Diseño reactor'!AX857*'Propiedades físicas'!$C$9+'Diseño reactor'!AY857*'Propiedades físicas'!$C$7+'Diseño reactor'!AZ857*'Propiedades físicas'!$C$6</f>
        <v>876.29889070381694</v>
      </c>
      <c r="BC857" s="45">
        <f>AU857*'Propiedades físicas'!$L$4+'Diseño reactor'!AV857*'Propiedades físicas'!$L$5+'Diseño reactor'!AW857*'Propiedades físicas'!$L$8+AX857*'Propiedades físicas'!$L$9+'Diseño reactor'!AY857*'Propiedades físicas'!$L$7+'Diseño reactor'!AZ857*'Propiedades físicas'!$L$6</f>
        <v>2.0051606377112354</v>
      </c>
      <c r="BD857" s="29">
        <f t="shared" si="552"/>
        <v>3.2204015385099218</v>
      </c>
      <c r="BE857" s="58">
        <f t="shared" si="553"/>
        <v>43.188715318283322</v>
      </c>
      <c r="BF857" s="30">
        <f>AU857*'Propiedades físicas'!$I$4+'Diseño reactor'!AV857*'Propiedades físicas'!$I$5+'Diseño reactor'!AW857*'Propiedades físicas'!$I$8+'Diseño reactor'!AX857*'Propiedades físicas'!$I$9+'Diseño reactor'!AY857*'Propiedades físicas'!$I$7+'Diseño reactor'!AZ857*'Propiedades físicas'!$I$6</f>
        <v>1.9552139050986194E-2</v>
      </c>
      <c r="BG857" s="24">
        <f>AU857*'Propiedades físicas'!$O$4+'Diseño reactor'!AV857*'Propiedades físicas'!$O$5+'Diseño reactor'!AW857*'Propiedades físicas'!$O$8+'Diseño reactor'!AX857*'Propiedades físicas'!$O$9+'Diseño reactor'!AY857*'Propiedades físicas'!$O$7+'Diseño reactor'!AZ857*'Propiedades físicas'!$O$6</f>
        <v>0.14931486241682476</v>
      </c>
      <c r="BH857" s="54">
        <f t="shared" si="554"/>
        <v>42079.656332332292</v>
      </c>
      <c r="BI857" s="34">
        <f t="shared" si="574"/>
        <v>262.56716159071783</v>
      </c>
      <c r="BJ857" s="27">
        <f t="shared" si="555"/>
        <v>4803.0814209924511</v>
      </c>
      <c r="BK857" s="34">
        <f t="shared" si="556"/>
        <v>551.67033965561154</v>
      </c>
      <c r="BL857" s="27">
        <f t="shared" si="557"/>
        <v>105.07189298749364</v>
      </c>
      <c r="BM857" s="34">
        <f t="shared" si="558"/>
        <v>1.1054421768707483</v>
      </c>
      <c r="BN857" s="45">
        <f t="shared" si="559"/>
        <v>811.33614620755532</v>
      </c>
      <c r="BO857" s="45">
        <f t="shared" si="560"/>
        <v>87.047300838781382</v>
      </c>
      <c r="BP857" s="66">
        <f t="shared" si="561"/>
        <v>6.6947251857220644</v>
      </c>
    </row>
    <row r="858" spans="8:68">
      <c r="H858" s="68">
        <v>853</v>
      </c>
      <c r="I858" s="31">
        <f>('Propiedades físicas'!$C$10*'Diseño reactor'!H858)/1000</f>
        <v>746.58422520464728</v>
      </c>
      <c r="J858" s="31">
        <f t="shared" si="539"/>
        <v>0.61078172375662665</v>
      </c>
      <c r="K858" s="31">
        <f>(I858*1000)/'Propiedades físicas'!$F$10</f>
        <v>4876.8122808761791</v>
      </c>
      <c r="L858" s="31">
        <f t="shared" si="540"/>
        <v>696.68746869659697</v>
      </c>
      <c r="M858" s="31">
        <f t="shared" si="541"/>
        <v>4180.1248121795816</v>
      </c>
      <c r="N858" s="31">
        <f t="shared" si="542"/>
        <v>0.81674967021875378</v>
      </c>
      <c r="O858" s="32">
        <f t="shared" si="543"/>
        <v>4.9004980213125222</v>
      </c>
      <c r="P858" s="33">
        <f t="shared" si="544"/>
        <v>0.53403494262712559</v>
      </c>
      <c r="Q858" s="31">
        <f t="shared" si="545"/>
        <v>4.4860486196570042</v>
      </c>
      <c r="R858" s="31">
        <f t="shared" si="546"/>
        <v>0.18485412218017924</v>
      </c>
      <c r="S858" s="31">
        <f t="shared" si="547"/>
        <v>0.41444940165551963</v>
      </c>
      <c r="T858" s="31">
        <f t="shared" si="548"/>
        <v>6.3986536759006771E-2</v>
      </c>
      <c r="U858" s="31">
        <f t="shared" si="549"/>
        <v>3.3874068652442246E-2</v>
      </c>
      <c r="V858" s="47">
        <f t="shared" si="562"/>
        <v>5.2885013735890114E-4</v>
      </c>
      <c r="W858" s="31">
        <f t="shared" si="550"/>
        <v>0.34614611783792637</v>
      </c>
      <c r="X858" s="34">
        <f>(S858*H858*'Propiedades físicas'!$F$5*60*24*365)/(1000000)</f>
        <v>54716.330110739291</v>
      </c>
      <c r="Y858" s="34">
        <f>(U858*H858*'Propiedades físicas'!$F$7*60*24*365)/(1000000)</f>
        <v>1398.5700511595323</v>
      </c>
      <c r="Z858" s="31">
        <f t="shared" si="563"/>
        <v>455.53180606093815</v>
      </c>
      <c r="AA858" s="31">
        <f t="shared" si="564"/>
        <v>3826.5994725674245</v>
      </c>
      <c r="AB858" s="31">
        <f t="shared" si="564"/>
        <v>157.68056621969291</v>
      </c>
      <c r="AC858" s="31">
        <f t="shared" si="564"/>
        <v>353.52533961215823</v>
      </c>
      <c r="AD858" s="31">
        <f t="shared" si="564"/>
        <v>54.580515855432779</v>
      </c>
      <c r="AE858" s="31">
        <f t="shared" si="565"/>
        <v>28.894580560533235</v>
      </c>
      <c r="AF858" s="31">
        <f t="shared" si="566"/>
        <v>4876.81228087618</v>
      </c>
      <c r="AG858" s="31">
        <f t="shared" si="567"/>
        <v>9.3407697451724794E-2</v>
      </c>
      <c r="AH858" s="31">
        <f t="shared" si="568"/>
        <v>0.78465178731052743</v>
      </c>
      <c r="AI858" s="31">
        <f t="shared" si="568"/>
        <v>3.2332711849094101E-2</v>
      </c>
      <c r="AJ858" s="31">
        <f t="shared" si="568"/>
        <v>7.2491069832329696E-2</v>
      </c>
      <c r="AK858" s="31">
        <f t="shared" si="568"/>
        <v>1.1191842685736248E-2</v>
      </c>
      <c r="AL858" s="31">
        <f t="shared" si="569"/>
        <v>5.9248908705876952E-3</v>
      </c>
      <c r="AM858" s="31">
        <f t="shared" si="570"/>
        <v>1</v>
      </c>
      <c r="AN858" s="31">
        <f>(Z858*'Propiedades físicas'!$F$4)/1000</f>
        <v>400.58555961386776</v>
      </c>
      <c r="AO858" s="31">
        <f>(AA858*'Propiedades físicas'!$F$6)/1000</f>
        <v>122.60424710106028</v>
      </c>
      <c r="AP858" s="31">
        <f>(AB858*'Propiedades físicas'!$F$9)/1000</f>
        <v>97.281025329239526</v>
      </c>
      <c r="AQ858" s="31">
        <f>(AC858*'Propiedades físicas'!$F$5)/1000</f>
        <v>104.10260675559225</v>
      </c>
      <c r="AR858" s="31">
        <f>(AD858*'Propiedades físicas'!$F$8)/1000</f>
        <v>19.34988448106802</v>
      </c>
      <c r="AS858" s="31">
        <f>(AE858*'Propiedades físicas'!$F$7)/1000</f>
        <v>2.6609019238195057</v>
      </c>
      <c r="AT858" s="31">
        <f t="shared" si="571"/>
        <v>746.58422520464728</v>
      </c>
      <c r="AU858" s="31">
        <f t="shared" si="572"/>
        <v>0.53655776011616463</v>
      </c>
      <c r="AV858" s="31">
        <f t="shared" si="575"/>
        <v>0.16422024864971271</v>
      </c>
      <c r="AW858" s="31">
        <f t="shared" si="575"/>
        <v>0.13030147442851969</v>
      </c>
      <c r="AX858" s="31">
        <f t="shared" si="575"/>
        <v>0.13943852982837474</v>
      </c>
      <c r="AY858" s="31">
        <f t="shared" si="575"/>
        <v>2.5917885521575274E-2</v>
      </c>
      <c r="AZ858" s="31">
        <f t="shared" si="576"/>
        <v>3.5641014556530739E-3</v>
      </c>
      <c r="BA858" s="31">
        <f t="shared" si="573"/>
        <v>1</v>
      </c>
      <c r="BB858" s="34">
        <f>AU858*'Propiedades físicas'!$C$4+'Diseño reactor'!AV858*'Propiedades físicas'!$C$5+'Diseño reactor'!AW858*'Propiedades físicas'!$C$8+'Diseño reactor'!AX858*'Propiedades físicas'!$C$9+'Diseño reactor'!AY858*'Propiedades físicas'!$C$7+'Diseño reactor'!AZ858*'Propiedades físicas'!$C$6</f>
        <v>876.29659712360171</v>
      </c>
      <c r="BC858" s="45">
        <f>AU858*'Propiedades físicas'!$L$4+'Diseño reactor'!AV858*'Propiedades físicas'!$L$5+'Diseño reactor'!AW858*'Propiedades físicas'!$L$8+AX858*'Propiedades físicas'!$L$9+'Diseño reactor'!AY858*'Propiedades físicas'!$L$7+'Diseño reactor'!AZ858*'Propiedades físicas'!$L$6</f>
        <v>2.0053271913974355</v>
      </c>
      <c r="BD858" s="29">
        <f t="shared" si="552"/>
        <v>3.217674144170267</v>
      </c>
      <c r="BE858" s="58">
        <f t="shared" si="553"/>
        <v>43.185651112019698</v>
      </c>
      <c r="BF858" s="30">
        <f>AU858*'Propiedades físicas'!$I$4+'Diseño reactor'!AV858*'Propiedades físicas'!$I$5+'Diseño reactor'!AW858*'Propiedades físicas'!$I$8+'Diseño reactor'!AX858*'Propiedades físicas'!$I$9+'Diseño reactor'!AY858*'Propiedades físicas'!$I$7+'Diseño reactor'!AZ858*'Propiedades físicas'!$I$6</f>
        <v>1.9553178964116541E-2</v>
      </c>
      <c r="BG858" s="24">
        <f>AU858*'Propiedades físicas'!$O$4+'Diseño reactor'!AV858*'Propiedades físicas'!$O$5+'Diseño reactor'!AW858*'Propiedades físicas'!$O$8+'Diseño reactor'!AX858*'Propiedades físicas'!$O$9+'Diseño reactor'!AY858*'Propiedades físicas'!$O$7+'Diseño reactor'!AZ858*'Propiedades físicas'!$O$6</f>
        <v>0.14932189223249148</v>
      </c>
      <c r="BH858" s="54">
        <f t="shared" si="554"/>
        <v>42077.308243348671</v>
      </c>
      <c r="BI858" s="34">
        <f t="shared" si="574"/>
        <v>262.59057442128562</v>
      </c>
      <c r="BJ858" s="27">
        <f t="shared" si="555"/>
        <v>4803.0454936506785</v>
      </c>
      <c r="BK858" s="34">
        <f t="shared" si="556"/>
        <v>551.69218583896952</v>
      </c>
      <c r="BL858" s="27">
        <f t="shared" si="557"/>
        <v>105.07268544410965</v>
      </c>
      <c r="BM858" s="34">
        <f t="shared" si="558"/>
        <v>1.1054421768707483</v>
      </c>
      <c r="BN858" s="45">
        <f t="shared" si="559"/>
        <v>812.4500504859094</v>
      </c>
      <c r="BO858" s="45">
        <f t="shared" si="560"/>
        <v>87.079928541841312</v>
      </c>
      <c r="BP858" s="66">
        <f t="shared" si="561"/>
        <v>6.6947076632883435</v>
      </c>
    </row>
    <row r="859" spans="8:68">
      <c r="H859" s="68">
        <v>854</v>
      </c>
      <c r="I859" s="31">
        <f>('Propiedades físicas'!$C$10*'Diseño reactor'!H859)/1000</f>
        <v>747.45947048624714</v>
      </c>
      <c r="J859" s="31">
        <f t="shared" si="539"/>
        <v>0.61006652267494432</v>
      </c>
      <c r="K859" s="31">
        <f>(I859*1000)/'Propiedades físicas'!$F$10</f>
        <v>4882.5295285677112</v>
      </c>
      <c r="L859" s="31">
        <f t="shared" si="540"/>
        <v>697.50421836681585</v>
      </c>
      <c r="M859" s="31">
        <f t="shared" si="541"/>
        <v>4185.0253102008946</v>
      </c>
      <c r="N859" s="31">
        <f t="shared" si="542"/>
        <v>0.81674967021875389</v>
      </c>
      <c r="O859" s="32">
        <f t="shared" si="543"/>
        <v>4.9004980213125231</v>
      </c>
      <c r="P859" s="33">
        <f t="shared" si="544"/>
        <v>0.53425148721523885</v>
      </c>
      <c r="Q859" s="31">
        <f t="shared" si="545"/>
        <v>4.4864927966221035</v>
      </c>
      <c r="R859" s="31">
        <f t="shared" si="546"/>
        <v>0.18478743231669462</v>
      </c>
      <c r="S859" s="31">
        <f t="shared" si="547"/>
        <v>0.41400522469042023</v>
      </c>
      <c r="T859" s="31">
        <f t="shared" si="548"/>
        <v>6.3914459686735731E-2</v>
      </c>
      <c r="U859" s="31">
        <f t="shared" si="549"/>
        <v>3.3796291000084723E-2</v>
      </c>
      <c r="V859" s="47">
        <f t="shared" si="562"/>
        <v>5.290645795723724E-4</v>
      </c>
      <c r="W859" s="31">
        <f t="shared" si="550"/>
        <v>0.34588098814640755</v>
      </c>
      <c r="X859" s="34">
        <f>(S859*H859*'Propiedades físicas'!$F$5*60*24*365)/(1000000)</f>
        <v>54721.766105542425</v>
      </c>
      <c r="Y859" s="34">
        <f>(U859*H859*'Propiedades físicas'!$F$7*60*24*365)/(1000000)</f>
        <v>1396.9946442105174</v>
      </c>
      <c r="Z859" s="31">
        <f t="shared" si="563"/>
        <v>456.25077008181398</v>
      </c>
      <c r="AA859" s="31">
        <f t="shared" si="564"/>
        <v>3831.4648483152764</v>
      </c>
      <c r="AB859" s="31">
        <f t="shared" si="564"/>
        <v>157.80846719845721</v>
      </c>
      <c r="AC859" s="31">
        <f t="shared" si="564"/>
        <v>353.56046188561885</v>
      </c>
      <c r="AD859" s="31">
        <f t="shared" si="564"/>
        <v>54.582948572472311</v>
      </c>
      <c r="AE859" s="31">
        <f t="shared" si="565"/>
        <v>28.862032514072354</v>
      </c>
      <c r="AF859" s="31">
        <f t="shared" si="566"/>
        <v>4882.5295285677112</v>
      </c>
      <c r="AG859" s="31">
        <f t="shared" si="567"/>
        <v>9.344557312194178E-2</v>
      </c>
      <c r="AH859" s="31">
        <f t="shared" si="568"/>
        <v>0.78472947800875581</v>
      </c>
      <c r="AI859" s="31">
        <f t="shared" si="568"/>
        <v>3.2321047169324602E-2</v>
      </c>
      <c r="AJ859" s="31">
        <f t="shared" si="568"/>
        <v>7.2413379134101355E-2</v>
      </c>
      <c r="AK859" s="31">
        <f t="shared" si="568"/>
        <v>1.1179235732852641E-2</v>
      </c>
      <c r="AL859" s="31">
        <f t="shared" si="569"/>
        <v>5.9112868330238287E-3</v>
      </c>
      <c r="AM859" s="31">
        <f t="shared" si="570"/>
        <v>1</v>
      </c>
      <c r="AN859" s="31">
        <f>(Z859*'Propiedades físicas'!$F$4)/1000</f>
        <v>401.21780219454558</v>
      </c>
      <c r="AO859" s="31">
        <f>(AA859*'Propiedades físicas'!$F$6)/1000</f>
        <v>122.76013374002146</v>
      </c>
      <c r="AP859" s="31">
        <f>(AB859*'Propiedades físicas'!$F$9)/1000</f>
        <v>97.359933838088168</v>
      </c>
      <c r="AQ859" s="31">
        <f>(AC859*'Propiedades físicas'!$F$5)/1000</f>
        <v>104.1129492114582</v>
      </c>
      <c r="AR859" s="31">
        <f>(AD859*'Propiedades físicas'!$F$8)/1000</f>
        <v>19.35074692791288</v>
      </c>
      <c r="AS859" s="31">
        <f>(AE859*'Propiedades físicas'!$F$7)/1000</f>
        <v>2.6579045742209231</v>
      </c>
      <c r="AT859" s="31">
        <f t="shared" si="571"/>
        <v>747.45947048624714</v>
      </c>
      <c r="AU859" s="31">
        <f t="shared" si="572"/>
        <v>0.53677532767568004</v>
      </c>
      <c r="AV859" s="31">
        <f t="shared" si="575"/>
        <v>0.16423650858308333</v>
      </c>
      <c r="AW859" s="31">
        <f t="shared" si="575"/>
        <v>0.13025446553610767</v>
      </c>
      <c r="AX859" s="31">
        <f t="shared" si="575"/>
        <v>0.13928908967295481</v>
      </c>
      <c r="AY859" s="31">
        <f t="shared" si="575"/>
        <v>2.5888690547093581E-2</v>
      </c>
      <c r="AZ859" s="31">
        <f t="shared" si="576"/>
        <v>3.5559179850806733E-3</v>
      </c>
      <c r="BA859" s="31">
        <f t="shared" si="573"/>
        <v>1</v>
      </c>
      <c r="BB859" s="34">
        <f>AU859*'Propiedades físicas'!$C$4+'Diseño reactor'!AV859*'Propiedades físicas'!$C$5+'Diseño reactor'!AW859*'Propiedades físicas'!$C$8+'Diseño reactor'!AX859*'Propiedades físicas'!$C$9+'Diseño reactor'!AY859*'Propiedades físicas'!$C$7+'Diseño reactor'!AZ859*'Propiedades físicas'!$C$6</f>
        <v>876.29431013273518</v>
      </c>
      <c r="BC859" s="45">
        <f>AU859*'Propiedades físicas'!$L$4+'Diseño reactor'!AV859*'Propiedades físicas'!$L$5+'Diseño reactor'!AW859*'Propiedades físicas'!$L$8+AX859*'Propiedades físicas'!$L$9+'Diseño reactor'!AY859*'Propiedades físicas'!$L$7+'Diseño reactor'!AZ859*'Propiedades físicas'!$L$6</f>
        <v>2.0054934780345453</v>
      </c>
      <c r="BD859" s="29">
        <f t="shared" si="552"/>
        <v>3.2149513748400653</v>
      </c>
      <c r="BE859" s="58">
        <f t="shared" si="553"/>
        <v>43.182592358883788</v>
      </c>
      <c r="BF859" s="30">
        <f>AU859*'Propiedades físicas'!$I$4+'Diseño reactor'!AV859*'Propiedades físicas'!$I$5+'Diseño reactor'!AW859*'Propiedades físicas'!$I$8+'Diseño reactor'!AX859*'Propiedades físicas'!$I$9+'Diseño reactor'!AY859*'Propiedades físicas'!$I$7+'Diseño reactor'!AZ859*'Propiedades físicas'!$I$6</f>
        <v>1.9554215965221548E-2</v>
      </c>
      <c r="BG859" s="24">
        <f>AU859*'Propiedades físicas'!$O$4+'Diseño reactor'!AV859*'Propiedades físicas'!$O$5+'Diseño reactor'!AW859*'Propiedades físicas'!$O$8+'Diseño reactor'!AX859*'Propiedades físicas'!$O$9+'Diseño reactor'!AY859*'Propiedades físicas'!$O$7+'Diseño reactor'!AZ859*'Propiedades físicas'!$O$6</f>
        <v>0.14932891276343893</v>
      </c>
      <c r="BH859" s="54">
        <f t="shared" si="554"/>
        <v>42074.966986325679</v>
      </c>
      <c r="BI859" s="34">
        <f t="shared" si="574"/>
        <v>262.61392961760208</v>
      </c>
      <c r="BJ859" s="27">
        <f t="shared" si="555"/>
        <v>4803.0097124453032</v>
      </c>
      <c r="BK859" s="34">
        <f t="shared" si="556"/>
        <v>551.71401411668819</v>
      </c>
      <c r="BL859" s="27">
        <f t="shared" si="557"/>
        <v>105.0734772004667</v>
      </c>
      <c r="BM859" s="34">
        <f t="shared" si="558"/>
        <v>1.1054421768707483</v>
      </c>
      <c r="BN859" s="45">
        <f t="shared" si="559"/>
        <v>813.56412833165928</v>
      </c>
      <c r="BO859" s="45">
        <f t="shared" si="560"/>
        <v>87.112506286196378</v>
      </c>
      <c r="BP859" s="66">
        <f t="shared" si="561"/>
        <v>6.6946901911957548</v>
      </c>
    </row>
    <row r="860" spans="8:68">
      <c r="H860" s="68">
        <v>855</v>
      </c>
      <c r="I860" s="31">
        <f>('Propiedades físicas'!$C$10*'Diseño reactor'!H860)/1000</f>
        <v>748.33471576784689</v>
      </c>
      <c r="J860" s="31">
        <f t="shared" si="539"/>
        <v>0.60935299457824854</v>
      </c>
      <c r="K860" s="31">
        <f>(I860*1000)/'Propiedades físicas'!$F$10</f>
        <v>4888.2467762592423</v>
      </c>
      <c r="L860" s="31">
        <f t="shared" si="540"/>
        <v>698.32096803703462</v>
      </c>
      <c r="M860" s="31">
        <f t="shared" si="541"/>
        <v>4189.9258082222077</v>
      </c>
      <c r="N860" s="31">
        <f t="shared" si="542"/>
        <v>0.81674967021875389</v>
      </c>
      <c r="O860" s="32">
        <f t="shared" si="543"/>
        <v>4.900498021312524</v>
      </c>
      <c r="P860" s="33">
        <f t="shared" si="544"/>
        <v>0.53446770033374613</v>
      </c>
      <c r="Q860" s="31">
        <f t="shared" si="545"/>
        <v>4.4869360602406205</v>
      </c>
      <c r="R860" s="31">
        <f t="shared" si="546"/>
        <v>0.18472072997557684</v>
      </c>
      <c r="S860" s="31">
        <f t="shared" si="547"/>
        <v>0.41356196107190391</v>
      </c>
      <c r="T860" s="31">
        <f t="shared" si="548"/>
        <v>6.3842488631965566E-2</v>
      </c>
      <c r="U860" s="31">
        <f t="shared" si="549"/>
        <v>3.371875127746532E-2</v>
      </c>
      <c r="V860" s="47">
        <f t="shared" si="562"/>
        <v>5.2927869353438931E-4</v>
      </c>
      <c r="W860" s="31">
        <f t="shared" si="550"/>
        <v>0.34561626429479042</v>
      </c>
      <c r="X860" s="34">
        <f>(S860*H860*'Propiedades físicas'!$F$5*60*24*365)/(1000000)</f>
        <v>54727.185471085366</v>
      </c>
      <c r="Y860" s="34">
        <f>(U860*H860*'Propiedades físicas'!$F$7*60*24*365)/(1000000)</f>
        <v>1395.4215545130551</v>
      </c>
      <c r="Z860" s="31">
        <f t="shared" si="563"/>
        <v>456.96988378535292</v>
      </c>
      <c r="AA860" s="31">
        <f t="shared" si="564"/>
        <v>3836.3303315057306</v>
      </c>
      <c r="AB860" s="31">
        <f t="shared" si="564"/>
        <v>157.93622412911819</v>
      </c>
      <c r="AC860" s="31">
        <f t="shared" si="564"/>
        <v>353.59547671647783</v>
      </c>
      <c r="AD860" s="31">
        <f t="shared" si="564"/>
        <v>54.585327780330559</v>
      </c>
      <c r="AE860" s="31">
        <f t="shared" si="565"/>
        <v>28.829532342232849</v>
      </c>
      <c r="AF860" s="31">
        <f t="shared" si="566"/>
        <v>4888.2467762592423</v>
      </c>
      <c r="AG860" s="31">
        <f t="shared" si="567"/>
        <v>9.3483390815029932E-2</v>
      </c>
      <c r="AH860" s="31">
        <f t="shared" si="568"/>
        <v>0.78480700895413946</v>
      </c>
      <c r="AI860" s="31">
        <f t="shared" si="568"/>
        <v>3.2309380307100566E-2</v>
      </c>
      <c r="AJ860" s="31">
        <f t="shared" si="568"/>
        <v>7.2335848188717813E-2</v>
      </c>
      <c r="AK860" s="31">
        <f t="shared" si="568"/>
        <v>1.1166647323419765E-2</v>
      </c>
      <c r="AL860" s="31">
        <f t="shared" si="569"/>
        <v>5.8977244115925769E-3</v>
      </c>
      <c r="AM860" s="31">
        <f t="shared" si="570"/>
        <v>1.0000000000000002</v>
      </c>
      <c r="AN860" s="31">
        <f>(Z860*'Propiedades físicas'!$F$4)/1000</f>
        <v>401.85017640316363</v>
      </c>
      <c r="AO860" s="31">
        <f>(AA860*'Propiedades físicas'!$F$6)/1000</f>
        <v>122.91602382144362</v>
      </c>
      <c r="AP860" s="31">
        <f>(AB860*'Propiedades físicas'!$F$9)/1000</f>
        <v>97.438753476459453</v>
      </c>
      <c r="AQ860" s="31">
        <f>(AC860*'Propiedades físicas'!$F$5)/1000</f>
        <v>104.12326002870124</v>
      </c>
      <c r="AR860" s="31">
        <f>(AD860*'Propiedades físicas'!$F$8)/1000</f>
        <v>19.351590404682781</v>
      </c>
      <c r="AS860" s="31">
        <f>(AE860*'Propiedades físicas'!$F$7)/1000</f>
        <v>2.6549116333962233</v>
      </c>
      <c r="AT860" s="31">
        <f t="shared" si="571"/>
        <v>748.33471576784689</v>
      </c>
      <c r="AU860" s="31">
        <f t="shared" si="572"/>
        <v>0.53699256219970437</v>
      </c>
      <c r="AV860" s="31">
        <f t="shared" si="575"/>
        <v>0.16425273508168423</v>
      </c>
      <c r="AW860" s="31">
        <f t="shared" si="575"/>
        <v>0.1302074478483603</v>
      </c>
      <c r="AX860" s="31">
        <f t="shared" si="575"/>
        <v>0.13913995680644464</v>
      </c>
      <c r="AY860" s="31">
        <f t="shared" si="575"/>
        <v>2.5859538515230603E-2</v>
      </c>
      <c r="AZ860" s="31">
        <f t="shared" si="576"/>
        <v>3.5477595485759166E-3</v>
      </c>
      <c r="BA860" s="31">
        <f t="shared" si="573"/>
        <v>1</v>
      </c>
      <c r="BB860" s="34">
        <f>AU860*'Propiedades físicas'!$C$4+'Diseño reactor'!AV860*'Propiedades físicas'!$C$5+'Diseño reactor'!AW860*'Propiedades físicas'!$C$8+'Diseño reactor'!AX860*'Propiedades físicas'!$C$9+'Diseño reactor'!AY860*'Propiedades físicas'!$C$7+'Diseño reactor'!AZ860*'Propiedades físicas'!$C$6</f>
        <v>876.29202970719427</v>
      </c>
      <c r="BC860" s="45">
        <f>AU860*'Propiedades físicas'!$L$4+'Diseño reactor'!AV860*'Propiedades físicas'!$L$5+'Diseño reactor'!AW860*'Propiedades físicas'!$L$8+AX860*'Propiedades físicas'!$L$9+'Diseño reactor'!AY860*'Propiedades físicas'!$L$7+'Diseño reactor'!AZ860*'Propiedades físicas'!$L$6</f>
        <v>2.0056594982505134</v>
      </c>
      <c r="BD860" s="29">
        <f t="shared" si="552"/>
        <v>3.2122332187677451</v>
      </c>
      <c r="BE860" s="58">
        <f t="shared" si="553"/>
        <v>43.179539044116027</v>
      </c>
      <c r="BF860" s="30">
        <f>AU860*'Propiedades físicas'!$I$4+'Diseño reactor'!AV860*'Propiedades físicas'!$I$5+'Diseño reactor'!AW860*'Propiedades físicas'!$I$8+'Diseño reactor'!AX860*'Propiedades físicas'!$I$9+'Diseño reactor'!AY860*'Propiedades físicas'!$I$7+'Diseño reactor'!AZ860*'Propiedades físicas'!$I$6</f>
        <v>1.9555250064563979E-2</v>
      </c>
      <c r="BG860" s="24">
        <f>AU860*'Propiedades físicas'!$O$4+'Diseño reactor'!AV860*'Propiedades físicas'!$O$5+'Diseño reactor'!AW860*'Propiedades físicas'!$O$8+'Diseño reactor'!AX860*'Propiedades físicas'!$O$9+'Diseño reactor'!AY860*'Propiedades físicas'!$O$7+'Diseño reactor'!AZ860*'Propiedades físicas'!$O$6</f>
        <v>0.14933592402547916</v>
      </c>
      <c r="BH860" s="54">
        <f t="shared" si="554"/>
        <v>42072.632535897028</v>
      </c>
      <c r="BI860" s="34">
        <f t="shared" si="574"/>
        <v>262.63722736911535</v>
      </c>
      <c r="BJ860" s="27">
        <f t="shared" si="555"/>
        <v>4802.9740767790718</v>
      </c>
      <c r="BK860" s="34">
        <f t="shared" si="556"/>
        <v>551.7358244817118</v>
      </c>
      <c r="BL860" s="27">
        <f t="shared" si="557"/>
        <v>105.0742682564386</v>
      </c>
      <c r="BM860" s="34">
        <f t="shared" si="558"/>
        <v>1.1054421768707483</v>
      </c>
      <c r="BN860" s="45">
        <f t="shared" si="559"/>
        <v>814.67837932809857</v>
      </c>
      <c r="BO860" s="45">
        <f t="shared" si="560"/>
        <v>87.145034186487948</v>
      </c>
      <c r="BP860" s="66">
        <f t="shared" si="561"/>
        <v>6.6946727692607686</v>
      </c>
    </row>
    <row r="861" spans="8:68">
      <c r="H861" s="68">
        <v>856</v>
      </c>
      <c r="I861" s="31">
        <f>('Propiedades físicas'!$C$10*'Diseño reactor'!H861)/1000</f>
        <v>749.20996104944675</v>
      </c>
      <c r="J861" s="31">
        <f t="shared" si="539"/>
        <v>0.60864113360327399</v>
      </c>
      <c r="K861" s="31">
        <f>(I861*1000)/'Propiedades físicas'!$F$10</f>
        <v>4893.9640239507735</v>
      </c>
      <c r="L861" s="31">
        <f t="shared" si="540"/>
        <v>699.13771770725327</v>
      </c>
      <c r="M861" s="31">
        <f t="shared" si="541"/>
        <v>4194.8263062435199</v>
      </c>
      <c r="N861" s="31">
        <f t="shared" si="542"/>
        <v>0.81674967021875378</v>
      </c>
      <c r="O861" s="32">
        <f t="shared" si="543"/>
        <v>4.9004980213125231</v>
      </c>
      <c r="P861" s="33">
        <f t="shared" si="544"/>
        <v>0.53468358274314731</v>
      </c>
      <c r="Q861" s="31">
        <f t="shared" si="545"/>
        <v>4.48737841323394</v>
      </c>
      <c r="R861" s="31">
        <f t="shared" si="546"/>
        <v>0.18465401544809376</v>
      </c>
      <c r="S861" s="31">
        <f t="shared" si="547"/>
        <v>0.4131196080785845</v>
      </c>
      <c r="T861" s="31">
        <f t="shared" si="548"/>
        <v>6.377062345204737E-2</v>
      </c>
      <c r="U861" s="31">
        <f t="shared" si="549"/>
        <v>3.3641448575465333E-2</v>
      </c>
      <c r="V861" s="47">
        <f t="shared" si="562"/>
        <v>5.2949247999806821E-4</v>
      </c>
      <c r="W861" s="31">
        <f t="shared" si="550"/>
        <v>0.34535194535194536</v>
      </c>
      <c r="X861" s="34">
        <f>(S861*H861*'Propiedades físicas'!$F$5*60*24*365)/(1000000)</f>
        <v>54732.588270907734</v>
      </c>
      <c r="Y861" s="34">
        <f>(U861*H861*'Propiedades físicas'!$F$7*60*24*365)/(1000000)</f>
        <v>1393.8507789492305</v>
      </c>
      <c r="Z861" s="31">
        <f t="shared" si="563"/>
        <v>457.68914682813408</v>
      </c>
      <c r="AA861" s="31">
        <f t="shared" si="564"/>
        <v>3841.1959217282529</v>
      </c>
      <c r="AB861" s="31">
        <f t="shared" si="564"/>
        <v>158.06383722356827</v>
      </c>
      <c r="AC861" s="31">
        <f t="shared" si="564"/>
        <v>353.6303845152683</v>
      </c>
      <c r="AD861" s="31">
        <f t="shared" si="564"/>
        <v>54.587653674952548</v>
      </c>
      <c r="AE861" s="31">
        <f t="shared" si="565"/>
        <v>28.797079980598326</v>
      </c>
      <c r="AF861" s="31">
        <f t="shared" si="566"/>
        <v>4893.9640239507735</v>
      </c>
      <c r="AG861" s="31">
        <f t="shared" si="567"/>
        <v>9.3521150664007791E-2</v>
      </c>
      <c r="AH861" s="31">
        <f t="shared" si="568"/>
        <v>0.78488438062267418</v>
      </c>
      <c r="AI861" s="31">
        <f t="shared" si="568"/>
        <v>3.2297711313367471E-2</v>
      </c>
      <c r="AJ861" s="31">
        <f t="shared" si="568"/>
        <v>7.2258476520183204E-2</v>
      </c>
      <c r="AK861" s="31">
        <f t="shared" si="568"/>
        <v>1.1154077432486991E-2</v>
      </c>
      <c r="AL861" s="31">
        <f t="shared" si="569"/>
        <v>5.8842034472805895E-3</v>
      </c>
      <c r="AM861" s="31">
        <f t="shared" si="570"/>
        <v>1.0000000000000002</v>
      </c>
      <c r="AN861" s="31">
        <f>(Z861*'Propiedades físicas'!$F$4)/1000</f>
        <v>402.48268193772452</v>
      </c>
      <c r="AO861" s="31">
        <f>(AA861*'Propiedades físicas'!$F$6)/1000</f>
        <v>123.07191733217323</v>
      </c>
      <c r="AP861" s="31">
        <f>(AB861*'Propiedades físicas'!$F$9)/1000</f>
        <v>97.517484375080429</v>
      </c>
      <c r="AQ861" s="31">
        <f>(AC861*'Propiedades físicas'!$F$5)/1000</f>
        <v>104.13353932821106</v>
      </c>
      <c r="AR861" s="31">
        <f>(AD861*'Propiedades físicas'!$F$8)/1000</f>
        <v>19.35241498084417</v>
      </c>
      <c r="AS861" s="31">
        <f>(AE861*'Propiedades físicas'!$F$7)/1000</f>
        <v>2.6519230954133</v>
      </c>
      <c r="AT861" s="31">
        <f t="shared" si="571"/>
        <v>749.20996104944675</v>
      </c>
      <c r="AU861" s="31">
        <f t="shared" si="572"/>
        <v>0.53720946445233031</v>
      </c>
      <c r="AV861" s="31">
        <f t="shared" si="575"/>
        <v>0.1642689282451367</v>
      </c>
      <c r="AW861" s="31">
        <f t="shared" si="575"/>
        <v>0.13016042157058882</v>
      </c>
      <c r="AX861" s="31">
        <f t="shared" si="575"/>
        <v>0.13899113031325327</v>
      </c>
      <c r="AY861" s="31">
        <f t="shared" si="575"/>
        <v>2.5830429368206089E-2</v>
      </c>
      <c r="AZ861" s="31">
        <f t="shared" si="576"/>
        <v>3.539626050484768E-3</v>
      </c>
      <c r="BA861" s="31">
        <f t="shared" si="573"/>
        <v>1</v>
      </c>
      <c r="BB861" s="34">
        <f>AU861*'Propiedades físicas'!$C$4+'Diseño reactor'!AV861*'Propiedades físicas'!$C$5+'Diseño reactor'!AW861*'Propiedades físicas'!$C$8+'Diseño reactor'!AX861*'Propiedades físicas'!$C$9+'Diseño reactor'!AY861*'Propiedades físicas'!$C$7+'Diseño reactor'!AZ861*'Propiedades físicas'!$C$6</f>
        <v>876.2897558230618</v>
      </c>
      <c r="BC861" s="45">
        <f>AU861*'Propiedades físicas'!$L$4+'Diseño reactor'!AV861*'Propiedades físicas'!$L$5+'Diseño reactor'!AW861*'Propiedades físicas'!$L$8+AX861*'Propiedades físicas'!$L$9+'Diseño reactor'!AY861*'Propiedades físicas'!$L$7+'Diseño reactor'!AZ861*'Propiedades físicas'!$L$6</f>
        <v>2.0058252526713622</v>
      </c>
      <c r="BD861" s="29">
        <f t="shared" si="552"/>
        <v>3.2095196642414345</v>
      </c>
      <c r="BE861" s="58">
        <f t="shared" si="553"/>
        <v>43.17649115301095</v>
      </c>
      <c r="BF861" s="30">
        <f>AU861*'Propiedades físicas'!$I$4+'Diseño reactor'!AV861*'Propiedades físicas'!$I$5+'Diseño reactor'!AW861*'Propiedades físicas'!$I$8+'Diseño reactor'!AX861*'Propiedades físicas'!$I$9+'Diseño reactor'!AY861*'Propiedades físicas'!$I$7+'Diseño reactor'!AZ861*'Propiedades físicas'!$I$6</f>
        <v>1.9556281272362603E-2</v>
      </c>
      <c r="BG861" s="24">
        <f>AU861*'Propiedades físicas'!$O$4+'Diseño reactor'!AV861*'Propiedades físicas'!$O$5+'Diseño reactor'!AW861*'Propiedades físicas'!$O$8+'Diseño reactor'!AX861*'Propiedades físicas'!$O$9+'Diseño reactor'!AY861*'Propiedades físicas'!$O$7+'Diseño reactor'!AZ861*'Propiedades físicas'!$O$6</f>
        <v>0.14934292603439911</v>
      </c>
      <c r="BH861" s="54">
        <f t="shared" si="554"/>
        <v>42070.304866812483</v>
      </c>
      <c r="BI861" s="34">
        <f t="shared" si="574"/>
        <v>262.66046786450175</v>
      </c>
      <c r="BJ861" s="27">
        <f t="shared" si="555"/>
        <v>4802.9385860575439</v>
      </c>
      <c r="BK861" s="34">
        <f t="shared" si="556"/>
        <v>551.75761692719482</v>
      </c>
      <c r="BL861" s="27">
        <f t="shared" si="557"/>
        <v>105.07505861190666</v>
      </c>
      <c r="BM861" s="34">
        <f t="shared" si="558"/>
        <v>1.1054421768707483</v>
      </c>
      <c r="BN861" s="45">
        <f t="shared" si="559"/>
        <v>815.79280305984503</v>
      </c>
      <c r="BO861" s="45">
        <f t="shared" si="560"/>
        <v>87.177512357007032</v>
      </c>
      <c r="BP861" s="66">
        <f t="shared" si="561"/>
        <v>6.6946553973006608</v>
      </c>
    </row>
    <row r="862" spans="8:68">
      <c r="H862" s="68">
        <v>857</v>
      </c>
      <c r="I862" s="31">
        <f>('Propiedades físicas'!$C$10*'Diseño reactor'!H862)/1000</f>
        <v>750.08520633104649</v>
      </c>
      <c r="J862" s="31">
        <f t="shared" si="539"/>
        <v>0.60793093391412201</v>
      </c>
      <c r="K862" s="31">
        <f>(I862*1000)/'Propiedades físicas'!$F$10</f>
        <v>4899.6812716423046</v>
      </c>
      <c r="L862" s="31">
        <f t="shared" si="540"/>
        <v>699.95446737747204</v>
      </c>
      <c r="M862" s="31">
        <f t="shared" si="541"/>
        <v>4199.726804264832</v>
      </c>
      <c r="N862" s="31">
        <f t="shared" si="542"/>
        <v>0.81674967021875389</v>
      </c>
      <c r="O862" s="32">
        <f t="shared" si="543"/>
        <v>4.9004980213125231</v>
      </c>
      <c r="P862" s="33">
        <f t="shared" si="544"/>
        <v>0.53489913520161758</v>
      </c>
      <c r="Q862" s="31">
        <f t="shared" si="545"/>
        <v>4.4878198583129389</v>
      </c>
      <c r="R862" s="31">
        <f t="shared" si="546"/>
        <v>0.18458728902382077</v>
      </c>
      <c r="S862" s="31">
        <f t="shared" si="547"/>
        <v>0.4126781629995831</v>
      </c>
      <c r="T862" s="31">
        <f t="shared" si="548"/>
        <v>6.3698864004184161E-2</v>
      </c>
      <c r="U862" s="31">
        <f t="shared" si="549"/>
        <v>3.3564381989131357E-2</v>
      </c>
      <c r="V862" s="47">
        <f t="shared" si="562"/>
        <v>5.2970593971422321E-4</v>
      </c>
      <c r="W862" s="31">
        <f t="shared" si="550"/>
        <v>0.34508803038958918</v>
      </c>
      <c r="X862" s="34">
        <f>(S862*H862*'Propiedades físicas'!$F$5*60*24*365)/(1000000)</f>
        <v>54737.974568258061</v>
      </c>
      <c r="Y862" s="34">
        <f>(U862*H862*'Propiedades físicas'!$F$7*60*24*365)/(1000000)</f>
        <v>1392.2823143978949</v>
      </c>
      <c r="Z862" s="31">
        <f t="shared" si="563"/>
        <v>458.40855886778627</v>
      </c>
      <c r="AA862" s="31">
        <f t="shared" si="564"/>
        <v>3846.0616185741887</v>
      </c>
      <c r="AB862" s="31">
        <f t="shared" si="564"/>
        <v>158.19130669341439</v>
      </c>
      <c r="AC862" s="31">
        <f t="shared" si="564"/>
        <v>353.66518569064272</v>
      </c>
      <c r="AD862" s="31">
        <f t="shared" si="564"/>
        <v>54.589926451585825</v>
      </c>
      <c r="AE862" s="31">
        <f t="shared" si="565"/>
        <v>28.764675364685573</v>
      </c>
      <c r="AF862" s="31">
        <f t="shared" si="566"/>
        <v>4899.6812716423037</v>
      </c>
      <c r="AG862" s="31">
        <f t="shared" si="567"/>
        <v>9.3558852801487277E-2</v>
      </c>
      <c r="AH862" s="31">
        <f t="shared" si="568"/>
        <v>0.78496159348851757</v>
      </c>
      <c r="AI862" s="31">
        <f t="shared" si="568"/>
        <v>3.2286040238774738E-2</v>
      </c>
      <c r="AJ862" s="31">
        <f t="shared" si="568"/>
        <v>7.2181263654339536E-2</v>
      </c>
      <c r="AK862" s="31">
        <f t="shared" si="568"/>
        <v>1.1141526035077799E-2</v>
      </c>
      <c r="AL862" s="31">
        <f t="shared" si="569"/>
        <v>5.870723781803068E-3</v>
      </c>
      <c r="AM862" s="31">
        <f t="shared" si="570"/>
        <v>0.99999999999999989</v>
      </c>
      <c r="AN862" s="31">
        <f>(Z862*'Propiedades físicas'!$F$4)/1000</f>
        <v>403.11531849715385</v>
      </c>
      <c r="AO862" s="31">
        <f>(AA862*'Propiedades físicas'!$F$6)/1000</f>
        <v>123.227814259117</v>
      </c>
      <c r="AP862" s="31">
        <f>(AB862*'Propiedades físicas'!$F$9)/1000</f>
        <v>97.596126664501995</v>
      </c>
      <c r="AQ862" s="31">
        <f>(AC862*'Propiedades físicas'!$F$5)/1000</f>
        <v>104.14378723032357</v>
      </c>
      <c r="AR862" s="31">
        <f>(AD862*'Propiedades físicas'!$F$8)/1000</f>
        <v>19.3532207256162</v>
      </c>
      <c r="AS862" s="31">
        <f>(AE862*'Propiedades físicas'!$F$7)/1000</f>
        <v>2.6489389543338944</v>
      </c>
      <c r="AT862" s="31">
        <f t="shared" si="571"/>
        <v>750.08520633104649</v>
      </c>
      <c r="AU862" s="31">
        <f t="shared" si="572"/>
        <v>0.53742603519531462</v>
      </c>
      <c r="AV862" s="31">
        <f t="shared" si="575"/>
        <v>0.16428508817267753</v>
      </c>
      <c r="AW862" s="31">
        <f t="shared" si="575"/>
        <v>0.13011338690691149</v>
      </c>
      <c r="AX862" s="31">
        <f t="shared" si="575"/>
        <v>0.13884260928132505</v>
      </c>
      <c r="AY862" s="31">
        <f t="shared" si="575"/>
        <v>2.5801363048179822E-2</v>
      </c>
      <c r="AZ862" s="31">
        <f t="shared" si="576"/>
        <v>3.531517395591452E-3</v>
      </c>
      <c r="BA862" s="31">
        <f t="shared" si="573"/>
        <v>0.99999999999999989</v>
      </c>
      <c r="BB862" s="34">
        <f>AU862*'Propiedades físicas'!$C$4+'Diseño reactor'!AV862*'Propiedades físicas'!$C$5+'Diseño reactor'!AW862*'Propiedades físicas'!$C$8+'Diseño reactor'!AX862*'Propiedades físicas'!$C$9+'Diseño reactor'!AY862*'Propiedades físicas'!$C$7+'Diseño reactor'!AZ862*'Propiedades físicas'!$C$6</f>
        <v>876.28748845652615</v>
      </c>
      <c r="BC862" s="45">
        <f>AU862*'Propiedades físicas'!$L$4+'Diseño reactor'!AV862*'Propiedades físicas'!$L$5+'Diseño reactor'!AW862*'Propiedades físicas'!$L$8+AX862*'Propiedades físicas'!$L$9+'Diseño reactor'!AY862*'Propiedades físicas'!$L$7+'Diseño reactor'!AZ862*'Propiedades físicas'!$L$6</f>
        <v>2.0059907419211935</v>
      </c>
      <c r="BD862" s="29">
        <f t="shared" si="552"/>
        <v>3.2068106995887962</v>
      </c>
      <c r="BE862" s="58">
        <f t="shared" si="553"/>
        <v>43.173448670916947</v>
      </c>
      <c r="BF862" s="30">
        <f>AU862*'Propiedades físicas'!$I$4+'Diseño reactor'!AV862*'Propiedades físicas'!$I$5+'Diseño reactor'!AW862*'Propiedades físicas'!$I$8+'Diseño reactor'!AX862*'Propiedades físicas'!$I$9+'Diseño reactor'!AY862*'Propiedades físicas'!$I$7+'Diseño reactor'!AZ862*'Propiedades físicas'!$I$6</f>
        <v>1.9557309598792382E-2</v>
      </c>
      <c r="BG862" s="24">
        <f>AU862*'Propiedades físicas'!$O$4+'Diseño reactor'!AV862*'Propiedades físicas'!$O$5+'Diseño reactor'!AW862*'Propiedades físicas'!$O$8+'Diseño reactor'!AX862*'Propiedades físicas'!$O$9+'Diseño reactor'!AY862*'Propiedades físicas'!$O$7+'Diseño reactor'!AZ862*'Propiedades físicas'!$O$6</f>
        <v>0.1493499188059606</v>
      </c>
      <c r="BH862" s="54">
        <f t="shared" si="554"/>
        <v>42067.983953937357</v>
      </c>
      <c r="BI862" s="34">
        <f t="shared" si="574"/>
        <v>262.68365129166881</v>
      </c>
      <c r="BJ862" s="27">
        <f t="shared" si="555"/>
        <v>4802.9032396891052</v>
      </c>
      <c r="BK862" s="34">
        <f t="shared" si="556"/>
        <v>551.77939144650225</v>
      </c>
      <c r="BL862" s="27">
        <f t="shared" si="557"/>
        <v>105.07584826675982</v>
      </c>
      <c r="BM862" s="34">
        <f t="shared" si="558"/>
        <v>1.1054421768707483</v>
      </c>
      <c r="BN862" s="45">
        <f t="shared" si="559"/>
        <v>816.90739911283322</v>
      </c>
      <c r="BO862" s="45">
        <f t="shared" si="560"/>
        <v>87.20994091169544</v>
      </c>
      <c r="BP862" s="66">
        <f t="shared" si="561"/>
        <v>6.6946380751335184</v>
      </c>
    </row>
    <row r="863" spans="8:68">
      <c r="H863" s="68">
        <v>858</v>
      </c>
      <c r="I863" s="31">
        <f>('Propiedades físicas'!$C$10*'Diseño reactor'!H863)/1000</f>
        <v>750.96045161264635</v>
      </c>
      <c r="J863" s="31">
        <f t="shared" si="539"/>
        <v>0.60722238970210085</v>
      </c>
      <c r="K863" s="31">
        <f>(I863*1000)/'Propiedades físicas'!$F$10</f>
        <v>4905.3985193338358</v>
      </c>
      <c r="L863" s="31">
        <f t="shared" si="540"/>
        <v>700.77121704769081</v>
      </c>
      <c r="M863" s="31">
        <f t="shared" si="541"/>
        <v>4204.6273022861451</v>
      </c>
      <c r="N863" s="31">
        <f t="shared" si="542"/>
        <v>0.81674967021875389</v>
      </c>
      <c r="O863" s="32">
        <f t="shared" si="543"/>
        <v>4.9004980213125231</v>
      </c>
      <c r="P863" s="33">
        <f t="shared" si="544"/>
        <v>0.53511435846501598</v>
      </c>
      <c r="Q863" s="31">
        <f t="shared" si="545"/>
        <v>4.4882603981780456</v>
      </c>
      <c r="R863" s="31">
        <f t="shared" si="546"/>
        <v>0.1845205509906501</v>
      </c>
      <c r="S863" s="31">
        <f t="shared" si="547"/>
        <v>0.41223762313447865</v>
      </c>
      <c r="T863" s="31">
        <f t="shared" si="548"/>
        <v>6.3627210145434793E-2</v>
      </c>
      <c r="U863" s="31">
        <f t="shared" si="549"/>
        <v>3.3487550617652968E-2</v>
      </c>
      <c r="V863" s="47">
        <f t="shared" si="562"/>
        <v>5.2991907343137514E-4</v>
      </c>
      <c r="W863" s="31">
        <f t="shared" si="550"/>
        <v>0.34482451848227391</v>
      </c>
      <c r="X863" s="34">
        <f>(S863*H863*'Propiedades físicas'!$F$5*60*24*365)/(1000000)</f>
        <v>54743.344426095355</v>
      </c>
      <c r="Y863" s="34">
        <f>(U863*H863*'Propiedades físicas'!$F$7*60*24*365)/(1000000)</f>
        <v>1390.716157734747</v>
      </c>
      <c r="Z863" s="31">
        <f t="shared" si="563"/>
        <v>459.12811956298373</v>
      </c>
      <c r="AA863" s="31">
        <f t="shared" si="564"/>
        <v>3850.927421636763</v>
      </c>
      <c r="AB863" s="31">
        <f t="shared" si="564"/>
        <v>158.31863274997778</v>
      </c>
      <c r="AC863" s="31">
        <f t="shared" si="564"/>
        <v>353.69988064938269</v>
      </c>
      <c r="AD863" s="31">
        <f t="shared" si="564"/>
        <v>54.59214630478305</v>
      </c>
      <c r="AE863" s="31">
        <f t="shared" si="565"/>
        <v>28.732318429946247</v>
      </c>
      <c r="AF863" s="31">
        <f t="shared" si="566"/>
        <v>4905.3985193338376</v>
      </c>
      <c r="AG863" s="31">
        <f t="shared" si="567"/>
        <v>9.359649735967511E-2</v>
      </c>
      <c r="AH863" s="31">
        <f t="shared" si="568"/>
        <v>0.78503864802399914</v>
      </c>
      <c r="AI863" s="31">
        <f t="shared" si="568"/>
        <v>3.2274367133677401E-2</v>
      </c>
      <c r="AJ863" s="31">
        <f t="shared" si="568"/>
        <v>7.2104209118857857E-2</v>
      </c>
      <c r="AK863" s="31">
        <f t="shared" si="568"/>
        <v>1.1128993106190435E-2</v>
      </c>
      <c r="AL863" s="31">
        <f t="shared" si="569"/>
        <v>5.8572852575998558E-3</v>
      </c>
      <c r="AM863" s="31">
        <f t="shared" si="570"/>
        <v>0.99999999999999978</v>
      </c>
      <c r="AN863" s="31">
        <f>(Z863*'Propiedades físicas'!$F$4)/1000</f>
        <v>403.7480857812966</v>
      </c>
      <c r="AO863" s="31">
        <f>(AA863*'Propiedades físicas'!$F$6)/1000</f>
        <v>123.38371458924188</v>
      </c>
      <c r="AP863" s="31">
        <f>(AB863*'Propiedades físicas'!$F$9)/1000</f>
        <v>97.674680475098782</v>
      </c>
      <c r="AQ863" s="31">
        <f>(AC863*'Propiedades físicas'!$F$5)/1000</f>
        <v>104.15400385482374</v>
      </c>
      <c r="AR863" s="31">
        <f>(AD863*'Propiedades físicas'!$F$8)/1000</f>
        <v>19.354007707971679</v>
      </c>
      <c r="AS863" s="31">
        <f>(AE863*'Propiedades físicas'!$F$7)/1000</f>
        <v>2.6459592042137503</v>
      </c>
      <c r="AT863" s="31">
        <f t="shared" si="571"/>
        <v>750.96045161264647</v>
      </c>
      <c r="AU863" s="31">
        <f t="shared" si="572"/>
        <v>0.53764227518808705</v>
      </c>
      <c r="AV863" s="31">
        <f t="shared" si="575"/>
        <v>0.16430121496316097</v>
      </c>
      <c r="AW863" s="31">
        <f t="shared" si="575"/>
        <v>0.1300663440602601</v>
      </c>
      <c r="AX863" s="31">
        <f t="shared" si="575"/>
        <v>0.13869439280212256</v>
      </c>
      <c r="AY863" s="31">
        <f t="shared" si="575"/>
        <v>2.5772339497253161E-2</v>
      </c>
      <c r="AZ863" s="31">
        <f t="shared" si="576"/>
        <v>3.5234334891161016E-3</v>
      </c>
      <c r="BA863" s="31">
        <f t="shared" si="573"/>
        <v>1</v>
      </c>
      <c r="BB863" s="34">
        <f>AU863*'Propiedades físicas'!$C$4+'Diseño reactor'!AV863*'Propiedades físicas'!$C$5+'Diseño reactor'!AW863*'Propiedades físicas'!$C$8+'Diseño reactor'!AX863*'Propiedades físicas'!$C$9+'Diseño reactor'!AY863*'Propiedades físicas'!$C$7+'Diseño reactor'!AZ863*'Propiedades físicas'!$C$6</f>
        <v>876.28522758388078</v>
      </c>
      <c r="BC863" s="45">
        <f>AU863*'Propiedades físicas'!$L$4+'Diseño reactor'!AV863*'Propiedades físicas'!$L$5+'Diseño reactor'!AW863*'Propiedades físicas'!$L$8+AX863*'Propiedades físicas'!$L$9+'Diseño reactor'!AY863*'Propiedades físicas'!$L$7+'Diseño reactor'!AZ863*'Propiedades físicas'!$L$6</f>
        <v>2.0061559666221958</v>
      </c>
      <c r="BD863" s="29">
        <f t="shared" si="552"/>
        <v>3.204106313176855</v>
      </c>
      <c r="BE863" s="58">
        <f t="shared" si="553"/>
        <v>43.170411583236024</v>
      </c>
      <c r="BF863" s="30">
        <f>AU863*'Propiedades físicas'!$I$4+'Diseño reactor'!AV863*'Propiedades físicas'!$I$5+'Diseño reactor'!AW863*'Propiedades físicas'!$I$8+'Diseño reactor'!AX863*'Propiedades físicas'!$I$9+'Diseño reactor'!AY863*'Propiedades físicas'!$I$7+'Diseño reactor'!AZ863*'Propiedades físicas'!$I$6</f>
        <v>1.9558335053984729E-2</v>
      </c>
      <c r="BG863" s="24">
        <f>AU863*'Propiedades físicas'!$O$4+'Diseño reactor'!AV863*'Propiedades físicas'!$O$5+'Diseño reactor'!AW863*'Propiedades físicas'!$O$8+'Diseño reactor'!AX863*'Propiedades físicas'!$O$9+'Diseño reactor'!AY863*'Propiedades físicas'!$O$7+'Diseño reactor'!AZ863*'Propiedades físicas'!$O$6</f>
        <v>0.14935690235590016</v>
      </c>
      <c r="BH863" s="54">
        <f t="shared" si="554"/>
        <v>42065.669772251735</v>
      </c>
      <c r="BI863" s="34">
        <f t="shared" si="574"/>
        <v>262.70677783776023</v>
      </c>
      <c r="BJ863" s="27">
        <f t="shared" si="555"/>
        <v>4802.8680370849243</v>
      </c>
      <c r="BK863" s="34">
        <f t="shared" si="556"/>
        <v>551.80114803320532</v>
      </c>
      <c r="BL863" s="27">
        <f t="shared" si="557"/>
        <v>105.07663722089444</v>
      </c>
      <c r="BM863" s="34">
        <f t="shared" si="558"/>
        <v>1.1054421768707483</v>
      </c>
      <c r="BN863" s="45">
        <f t="shared" si="559"/>
        <v>818.02216707431194</v>
      </c>
      <c r="BO863" s="45">
        <f t="shared" si="560"/>
        <v>87.242319964147242</v>
      </c>
      <c r="BP863" s="66">
        <f t="shared" si="561"/>
        <v>6.6946208025782283</v>
      </c>
    </row>
    <row r="864" spans="8:68">
      <c r="H864" s="68">
        <v>859</v>
      </c>
      <c r="I864" s="31">
        <f>('Propiedades físicas'!$C$10*'Diseño reactor'!H864)/1000</f>
        <v>751.8356968942461</v>
      </c>
      <c r="J864" s="31">
        <f t="shared" si="539"/>
        <v>0.60651549518556758</v>
      </c>
      <c r="K864" s="31">
        <f>(I864*1000)/'Propiedades físicas'!$F$10</f>
        <v>4911.1157670253669</v>
      </c>
      <c r="L864" s="31">
        <f t="shared" si="540"/>
        <v>701.58796671790958</v>
      </c>
      <c r="M864" s="31">
        <f t="shared" si="541"/>
        <v>4209.5278003074573</v>
      </c>
      <c r="N864" s="31">
        <f t="shared" si="542"/>
        <v>0.81674967021875389</v>
      </c>
      <c r="O864" s="32">
        <f t="shared" si="543"/>
        <v>4.9004980213125231</v>
      </c>
      <c r="P864" s="33">
        <f t="shared" si="544"/>
        <v>0.53532925328689507</v>
      </c>
      <c r="Q864" s="31">
        <f t="shared" si="545"/>
        <v>4.4887000355192663</v>
      </c>
      <c r="R864" s="31">
        <f t="shared" si="546"/>
        <v>0.18445380163480041</v>
      </c>
      <c r="S864" s="31">
        <f t="shared" si="547"/>
        <v>0.41179798579325788</v>
      </c>
      <c r="T864" s="31">
        <f t="shared" si="548"/>
        <v>6.3555661732717747E-2</v>
      </c>
      <c r="U864" s="31">
        <f t="shared" si="549"/>
        <v>3.3410953564340651E-2</v>
      </c>
      <c r="V864" s="47">
        <f t="shared" si="562"/>
        <v>5.3013188189576018E-4</v>
      </c>
      <c r="W864" s="31">
        <f t="shared" si="550"/>
        <v>0.34456140870737617</v>
      </c>
      <c r="X864" s="34">
        <f>(S864*H864*'Propiedades físicas'!$F$5*60*24*365)/(1000000)</f>
        <v>54748.697907090493</v>
      </c>
      <c r="Y864" s="34">
        <f>(U864*H864*'Propiedades físicas'!$F$7*60*24*365)/(1000000)</f>
        <v>1389.1523058324171</v>
      </c>
      <c r="Z864" s="31">
        <f t="shared" si="563"/>
        <v>459.84782857344288</v>
      </c>
      <c r="AA864" s="31">
        <f t="shared" si="564"/>
        <v>3855.7933305110496</v>
      </c>
      <c r="AB864" s="31">
        <f t="shared" si="564"/>
        <v>158.44581560429356</v>
      </c>
      <c r="AC864" s="31">
        <f t="shared" si="564"/>
        <v>353.73446979640852</v>
      </c>
      <c r="AD864" s="31">
        <f t="shared" si="564"/>
        <v>54.594313428404547</v>
      </c>
      <c r="AE864" s="31">
        <f t="shared" si="565"/>
        <v>28.700009111768619</v>
      </c>
      <c r="AF864" s="31">
        <f t="shared" si="566"/>
        <v>4911.1157670253679</v>
      </c>
      <c r="AG864" s="31">
        <f t="shared" si="567"/>
        <v>9.3634084470374815E-2</v>
      </c>
      <c r="AH864" s="31">
        <f t="shared" si="568"/>
        <v>0.7851155446996273</v>
      </c>
      <c r="AI864" s="31">
        <f t="shared" si="568"/>
        <v>3.2262692048137809E-2</v>
      </c>
      <c r="AJ864" s="31">
        <f t="shared" si="568"/>
        <v>7.2027312443229838E-2</v>
      </c>
      <c r="AK864" s="31">
        <f t="shared" si="568"/>
        <v>1.1116478620798625E-2</v>
      </c>
      <c r="AL864" s="31">
        <f t="shared" si="569"/>
        <v>5.8438877178315909E-3</v>
      </c>
      <c r="AM864" s="31">
        <f t="shared" si="570"/>
        <v>1</v>
      </c>
      <c r="AN864" s="31">
        <f>(Z864*'Propiedades físicas'!$F$4)/1000</f>
        <v>404.38098349091422</v>
      </c>
      <c r="AO864" s="31">
        <f>(AA864*'Propiedades físicas'!$F$6)/1000</f>
        <v>123.53961830957402</v>
      </c>
      <c r="AP864" s="31">
        <f>(AB864*'Propiedades físicas'!$F$9)/1000</f>
        <v>97.753145937068894</v>
      </c>
      <c r="AQ864" s="31">
        <f>(AC864*'Propiedades físicas'!$F$5)/1000</f>
        <v>104.16418932094842</v>
      </c>
      <c r="AR864" s="31">
        <f>(AD864*'Propiedades físicas'!$F$8)/1000</f>
        <v>19.354775996637976</v>
      </c>
      <c r="AS864" s="31">
        <f>(AE864*'Propiedades físicas'!$F$7)/1000</f>
        <v>2.6429838391027722</v>
      </c>
      <c r="AT864" s="31">
        <f t="shared" si="571"/>
        <v>751.83569689424621</v>
      </c>
      <c r="AU864" s="31">
        <f t="shared" si="572"/>
        <v>0.53785818518776018</v>
      </c>
      <c r="AV864" s="31">
        <f t="shared" si="575"/>
        <v>0.16431730871505987</v>
      </c>
      <c r="AW864" s="31">
        <f t="shared" si="575"/>
        <v>0.13001929323238681</v>
      </c>
      <c r="AX864" s="31">
        <f t="shared" si="575"/>
        <v>0.13854647997061018</v>
      </c>
      <c r="AY864" s="31">
        <f t="shared" si="575"/>
        <v>2.5743358657470655E-2</v>
      </c>
      <c r="AZ864" s="31">
        <f t="shared" si="576"/>
        <v>3.5153742367124347E-3</v>
      </c>
      <c r="BA864" s="31">
        <f t="shared" si="573"/>
        <v>1.0000000000000002</v>
      </c>
      <c r="BB864" s="34">
        <f>AU864*'Propiedades físicas'!$C$4+'Diseño reactor'!AV864*'Propiedades físicas'!$C$5+'Diseño reactor'!AW864*'Propiedades físicas'!$C$8+'Diseño reactor'!AX864*'Propiedades físicas'!$C$9+'Diseño reactor'!AY864*'Propiedades físicas'!$C$7+'Diseño reactor'!AZ864*'Propiedades físicas'!$C$6</f>
        <v>876.28297318152443</v>
      </c>
      <c r="BC864" s="45">
        <f>AU864*'Propiedades físicas'!$L$4+'Diseño reactor'!AV864*'Propiedades físicas'!$L$5+'Diseño reactor'!AW864*'Propiedades físicas'!$L$8+AX864*'Propiedades físicas'!$L$9+'Diseño reactor'!AY864*'Propiedades físicas'!$L$7+'Diseño reactor'!AZ864*'Propiedades físicas'!$L$6</f>
        <v>2.0063209273946505</v>
      </c>
      <c r="BD864" s="29">
        <f t="shared" si="552"/>
        <v>3.2014064934118398</v>
      </c>
      <c r="BE864" s="58">
        <f t="shared" si="553"/>
        <v>43.167379875423507</v>
      </c>
      <c r="BF864" s="30">
        <f>AU864*'Propiedades físicas'!$I$4+'Diseño reactor'!AV864*'Propiedades físicas'!$I$5+'Diseño reactor'!AW864*'Propiedades físicas'!$I$8+'Diseño reactor'!AX864*'Propiedades físicas'!$I$9+'Diseño reactor'!AY864*'Propiedades físicas'!$I$7+'Diseño reactor'!AZ864*'Propiedades físicas'!$I$6</f>
        <v>1.9559357648027707E-2</v>
      </c>
      <c r="BG864" s="24">
        <f>AU864*'Propiedades físicas'!$O$4+'Diseño reactor'!AV864*'Propiedades físicas'!$O$5+'Diseño reactor'!AW864*'Propiedades físicas'!$O$8+'Diseño reactor'!AX864*'Propiedades físicas'!$O$9+'Diseño reactor'!AY864*'Propiedades físicas'!$O$7+'Diseño reactor'!AZ864*'Propiedades físicas'!$O$6</f>
        <v>0.14936387669992929</v>
      </c>
      <c r="BH864" s="54">
        <f t="shared" si="554"/>
        <v>42063.362296850006</v>
      </c>
      <c r="BI864" s="34">
        <f t="shared" si="574"/>
        <v>262.72984768915796</v>
      </c>
      <c r="BJ864" s="27">
        <f t="shared" si="555"/>
        <v>4802.8329776589699</v>
      </c>
      <c r="BK864" s="34">
        <f t="shared" si="556"/>
        <v>551.82288668108345</v>
      </c>
      <c r="BL864" s="27">
        <f t="shared" si="557"/>
        <v>105.07742547421431</v>
      </c>
      <c r="BM864" s="34">
        <f t="shared" si="558"/>
        <v>1.1054421768707483</v>
      </c>
      <c r="BN864" s="45">
        <f t="shared" si="559"/>
        <v>819.13710653283681</v>
      </c>
      <c r="BO864" s="45">
        <f t="shared" si="560"/>
        <v>87.274649627610017</v>
      </c>
      <c r="BP864" s="66">
        <f t="shared" si="561"/>
        <v>6.6946035794544816</v>
      </c>
    </row>
    <row r="865" spans="8:68">
      <c r="H865" s="68">
        <v>860</v>
      </c>
      <c r="I865" s="31">
        <f>('Propiedades físicas'!$C$10*'Diseño reactor'!H865)/1000</f>
        <v>752.71094217584596</v>
      </c>
      <c r="J865" s="31">
        <f t="shared" si="539"/>
        <v>0.6058102446097704</v>
      </c>
      <c r="K865" s="31">
        <f>(I865*1000)/'Propiedades físicas'!$F$10</f>
        <v>4916.8330147168981</v>
      </c>
      <c r="L865" s="31">
        <f t="shared" si="540"/>
        <v>702.40471638812824</v>
      </c>
      <c r="M865" s="31">
        <f t="shared" si="541"/>
        <v>4214.4282983287694</v>
      </c>
      <c r="N865" s="31">
        <f t="shared" si="542"/>
        <v>0.81674967021875378</v>
      </c>
      <c r="O865" s="32">
        <f t="shared" si="543"/>
        <v>4.9004980213125222</v>
      </c>
      <c r="P865" s="33">
        <f t="shared" si="544"/>
        <v>0.53554382041850901</v>
      </c>
      <c r="Q865" s="31">
        <f t="shared" si="545"/>
        <v>4.489138773016256</v>
      </c>
      <c r="R865" s="31">
        <f t="shared" si="546"/>
        <v>0.18438704124082617</v>
      </c>
      <c r="S865" s="31">
        <f t="shared" si="547"/>
        <v>0.41135924829626741</v>
      </c>
      <c r="T865" s="31">
        <f t="shared" si="548"/>
        <v>6.3484218622814878E-2</v>
      </c>
      <c r="U865" s="31">
        <f t="shared" si="549"/>
        <v>3.3334589936603813E-2</v>
      </c>
      <c r="V865" s="47">
        <f t="shared" si="562"/>
        <v>5.30344365851339E-4</v>
      </c>
      <c r="W865" s="31">
        <f t="shared" si="550"/>
        <v>0.34429870014508634</v>
      </c>
      <c r="X865" s="34">
        <f>(S865*H865*'Propiedades físicas'!$F$5*60*24*365)/(1000000)</f>
        <v>54754.035073627994</v>
      </c>
      <c r="Y865" s="34">
        <f>(U865*H865*'Propiedades físicas'!$F$7*60*24*365)/(1000000)</f>
        <v>1387.5907555605504</v>
      </c>
      <c r="Z865" s="31">
        <f t="shared" si="563"/>
        <v>460.56768555991772</v>
      </c>
      <c r="AA865" s="31">
        <f t="shared" si="564"/>
        <v>3860.6593447939799</v>
      </c>
      <c r="AB865" s="31">
        <f t="shared" si="564"/>
        <v>158.57285546711051</v>
      </c>
      <c r="AC865" s="31">
        <f t="shared" si="564"/>
        <v>353.76895353479</v>
      </c>
      <c r="AD865" s="31">
        <f t="shared" si="564"/>
        <v>54.596428015620795</v>
      </c>
      <c r="AE865" s="31">
        <f t="shared" si="565"/>
        <v>28.667747345479281</v>
      </c>
      <c r="AF865" s="31">
        <f t="shared" si="566"/>
        <v>4916.8330147168981</v>
      </c>
      <c r="AG865" s="31">
        <f t="shared" si="567"/>
        <v>9.3671614264987671E-2</v>
      </c>
      <c r="AH865" s="31">
        <f t="shared" si="568"/>
        <v>0.78519228398409813</v>
      </c>
      <c r="AI865" s="31">
        <f t="shared" si="568"/>
        <v>3.2251015031927177E-2</v>
      </c>
      <c r="AJ865" s="31">
        <f t="shared" si="568"/>
        <v>7.1950573158759051E-2</v>
      </c>
      <c r="AK865" s="31">
        <f t="shared" si="568"/>
        <v>1.1103982553852167E-2</v>
      </c>
      <c r="AL865" s="31">
        <f t="shared" si="569"/>
        <v>5.8305310063758416E-3</v>
      </c>
      <c r="AM865" s="31">
        <f t="shared" si="570"/>
        <v>1</v>
      </c>
      <c r="AN865" s="31">
        <f>(Z865*'Propiedades físicas'!$F$4)/1000</f>
        <v>405.01401132768041</v>
      </c>
      <c r="AO865" s="31">
        <f>(AA865*'Propiedades físicas'!$F$6)/1000</f>
        <v>123.69552540719911</v>
      </c>
      <c r="AP865" s="31">
        <f>(AB865*'Propiedades físicas'!$F$9)/1000</f>
        <v>97.83152318043382</v>
      </c>
      <c r="AQ865" s="31">
        <f>(AC865*'Propiedades físicas'!$F$5)/1000</f>
        <v>104.17434374738961</v>
      </c>
      <c r="AR865" s="31">
        <f>(AD865*'Propiedades físicas'!$F$8)/1000</f>
        <v>19.355525660097875</v>
      </c>
      <c r="AS865" s="31">
        <f>(AE865*'Propiedades físicas'!$F$7)/1000</f>
        <v>2.640012853045187</v>
      </c>
      <c r="AT865" s="31">
        <f t="shared" si="571"/>
        <v>752.71094217584596</v>
      </c>
      <c r="AU865" s="31">
        <f t="shared" si="572"/>
        <v>0.53807376594913681</v>
      </c>
      <c r="AV865" s="31">
        <f t="shared" si="575"/>
        <v>0.1643333695264679</v>
      </c>
      <c r="AW865" s="31">
        <f t="shared" si="575"/>
        <v>0.1299722346238707</v>
      </c>
      <c r="AX865" s="31">
        <f t="shared" si="575"/>
        <v>0.13839886988523775</v>
      </c>
      <c r="AY865" s="31">
        <f t="shared" si="575"/>
        <v>2.5714420470821453E-2</v>
      </c>
      <c r="AZ865" s="31">
        <f t="shared" si="576"/>
        <v>3.5073395444654445E-3</v>
      </c>
      <c r="BA865" s="31">
        <f t="shared" si="573"/>
        <v>1</v>
      </c>
      <c r="BB865" s="34">
        <f>AU865*'Propiedades físicas'!$C$4+'Diseño reactor'!AV865*'Propiedades físicas'!$C$5+'Diseño reactor'!AW865*'Propiedades físicas'!$C$8+'Diseño reactor'!AX865*'Propiedades físicas'!$C$9+'Diseño reactor'!AY865*'Propiedades físicas'!$C$7+'Diseño reactor'!AZ865*'Propiedades físicas'!$C$6</f>
        <v>876.28072522595903</v>
      </c>
      <c r="BC865" s="45">
        <f>AU865*'Propiedades físicas'!$L$4+'Diseño reactor'!AV865*'Propiedades físicas'!$L$5+'Diseño reactor'!AW865*'Propiedades físicas'!$L$8+AX865*'Propiedades físicas'!$L$9+'Diseño reactor'!AY865*'Propiedades físicas'!$L$7+'Diseño reactor'!AZ865*'Propiedades físicas'!$L$6</f>
        <v>2.00648562485694</v>
      </c>
      <c r="BD865" s="29">
        <f t="shared" si="552"/>
        <v>3.1987112287390218</v>
      </c>
      <c r="BE865" s="58">
        <f t="shared" si="553"/>
        <v>43.164353532987867</v>
      </c>
      <c r="BF865" s="30">
        <f>AU865*'Propiedades físicas'!$I$4+'Diseño reactor'!AV865*'Propiedades físicas'!$I$5+'Diseño reactor'!AW865*'Propiedades físicas'!$I$8+'Diseño reactor'!AX865*'Propiedades físicas'!$I$9+'Diseño reactor'!AY865*'Propiedades físicas'!$I$7+'Diseño reactor'!AZ865*'Propiedades físicas'!$I$6</f>
        <v>1.9560377390966253E-2</v>
      </c>
      <c r="BG865" s="24">
        <f>AU865*'Propiedades físicas'!$O$4+'Diseño reactor'!AV865*'Propiedades físicas'!$O$5+'Diseño reactor'!AW865*'Propiedades físicas'!$O$8+'Diseño reactor'!AX865*'Propiedades físicas'!$O$9+'Diseño reactor'!AY865*'Propiedades físicas'!$O$7+'Diseño reactor'!AZ865*'Propiedades físicas'!$O$6</f>
        <v>0.14937084185373425</v>
      </c>
      <c r="BH865" s="54">
        <f t="shared" si="554"/>
        <v>42061.061502940094</v>
      </c>
      <c r="BI865" s="34">
        <f t="shared" si="574"/>
        <v>262.75286103148716</v>
      </c>
      <c r="BJ865" s="27">
        <f t="shared" si="555"/>
        <v>4802.7980608279495</v>
      </c>
      <c r="BK865" s="34">
        <f t="shared" si="556"/>
        <v>551.84460738411781</v>
      </c>
      <c r="BL865" s="27">
        <f t="shared" si="557"/>
        <v>105.07821302663048</v>
      </c>
      <c r="BM865" s="34">
        <f t="shared" si="558"/>
        <v>1.1054421768707483</v>
      </c>
      <c r="BN865" s="45">
        <f t="shared" si="559"/>
        <v>820.25221707826563</v>
      </c>
      <c r="BO865" s="45">
        <f t="shared" si="560"/>
        <v>87.306930014986278</v>
      </c>
      <c r="BP865" s="66">
        <f t="shared" si="561"/>
        <v>6.6945864055827577</v>
      </c>
    </row>
    <row r="866" spans="8:68">
      <c r="H866" s="68">
        <v>861</v>
      </c>
      <c r="I866" s="31">
        <f>('Propiedades físicas'!$C$10*'Diseño reactor'!H866)/1000</f>
        <v>753.58618745744582</v>
      </c>
      <c r="J866" s="31">
        <f t="shared" si="539"/>
        <v>0.60510663224669281</v>
      </c>
      <c r="K866" s="31">
        <f>(I866*1000)/'Propiedades físicas'!$F$10</f>
        <v>4922.5502624084293</v>
      </c>
      <c r="L866" s="31">
        <f t="shared" si="540"/>
        <v>703.221466058347</v>
      </c>
      <c r="M866" s="31">
        <f t="shared" si="541"/>
        <v>4219.3287963500816</v>
      </c>
      <c r="N866" s="31">
        <f t="shared" si="542"/>
        <v>0.81674967021875378</v>
      </c>
      <c r="O866" s="32">
        <f t="shared" si="543"/>
        <v>4.9004980213125222</v>
      </c>
      <c r="P866" s="33">
        <f t="shared" si="544"/>
        <v>0.53575806060882236</v>
      </c>
      <c r="Q866" s="31">
        <f t="shared" si="545"/>
        <v>4.4895766133383583</v>
      </c>
      <c r="R866" s="31">
        <f t="shared" si="546"/>
        <v>0.18432027009162727</v>
      </c>
      <c r="S866" s="31">
        <f t="shared" si="547"/>
        <v>0.41092140797416465</v>
      </c>
      <c r="T866" s="31">
        <f t="shared" si="548"/>
        <v>6.341288067237523E-2</v>
      </c>
      <c r="U866" s="31">
        <f t="shared" si="549"/>
        <v>3.3258458845928943E-2</v>
      </c>
      <c r="V866" s="47">
        <f t="shared" si="562"/>
        <v>5.3055652603980466E-4</v>
      </c>
      <c r="W866" s="31">
        <f t="shared" si="550"/>
        <v>0.34403639187839791</v>
      </c>
      <c r="X866" s="34">
        <f>(S866*H866*'Propiedades físicas'!$F$5*60*24*365)/(1000000)</f>
        <v>54759.355987807365</v>
      </c>
      <c r="Y866" s="34">
        <f>(U866*H866*'Propiedades físicas'!$F$7*60*24*365)/(1000000)</f>
        <v>1386.0315037858875</v>
      </c>
      <c r="Z866" s="31">
        <f t="shared" si="563"/>
        <v>461.28769018419604</v>
      </c>
      <c r="AA866" s="31">
        <f t="shared" si="564"/>
        <v>3865.5254640843264</v>
      </c>
      <c r="AB866" s="31">
        <f t="shared" si="564"/>
        <v>158.69975254889107</v>
      </c>
      <c r="AC866" s="31">
        <f t="shared" si="564"/>
        <v>353.80333226575578</v>
      </c>
      <c r="AD866" s="31">
        <f t="shared" si="564"/>
        <v>54.598490258915071</v>
      </c>
      <c r="AE866" s="31">
        <f t="shared" si="565"/>
        <v>28.63553306634482</v>
      </c>
      <c r="AF866" s="31">
        <f t="shared" si="566"/>
        <v>4922.5502624084293</v>
      </c>
      <c r="AG866" s="31">
        <f t="shared" si="567"/>
        <v>9.3709086874514583E-2</v>
      </c>
      <c r="AH866" s="31">
        <f t="shared" si="568"/>
        <v>0.78526886634430459</v>
      </c>
      <c r="AI866" s="31">
        <f t="shared" si="568"/>
        <v>3.2239336134527334E-2</v>
      </c>
      <c r="AJ866" s="31">
        <f t="shared" si="568"/>
        <v>7.1873990798552528E-2</v>
      </c>
      <c r="AK866" s="31">
        <f t="shared" si="568"/>
        <v>1.1091504880277639E-2</v>
      </c>
      <c r="AL866" s="31">
        <f t="shared" si="569"/>
        <v>5.8172149678232983E-3</v>
      </c>
      <c r="AM866" s="31">
        <f t="shared" si="570"/>
        <v>1</v>
      </c>
      <c r="AN866" s="31">
        <f>(Z866*'Propiedades físicas'!$F$4)/1000</f>
        <v>405.64716899417829</v>
      </c>
      <c r="AO866" s="31">
        <f>(AA866*'Propiedades físicas'!$F$6)/1000</f>
        <v>123.85143586926181</v>
      </c>
      <c r="AP866" s="31">
        <f>(AB866*'Propiedades físicas'!$F$9)/1000</f>
        <v>97.909812335038339</v>
      </c>
      <c r="AQ866" s="31">
        <f>(AC866*'Propiedades físicas'!$F$5)/1000</f>
        <v>104.18446725229711</v>
      </c>
      <c r="AR866" s="31">
        <f>(AD866*'Propiedades físicas'!$F$8)/1000</f>
        <v>19.356256766590562</v>
      </c>
      <c r="AS866" s="31">
        <f>(AE866*'Propiedades físicas'!$F$7)/1000</f>
        <v>2.6370462400796946</v>
      </c>
      <c r="AT866" s="31">
        <f t="shared" si="571"/>
        <v>753.58618745744582</v>
      </c>
      <c r="AU866" s="31">
        <f t="shared" si="572"/>
        <v>0.53828901822471997</v>
      </c>
      <c r="AV866" s="31">
        <f t="shared" si="575"/>
        <v>0.16434939749510147</v>
      </c>
      <c r="AW866" s="31">
        <f t="shared" si="575"/>
        <v>0.12992516843412447</v>
      </c>
      <c r="AX866" s="31">
        <f t="shared" si="575"/>
        <v>0.13825156164792404</v>
      </c>
      <c r="AY866" s="31">
        <f t="shared" si="575"/>
        <v>2.5685524879240956E-2</v>
      </c>
      <c r="AZ866" s="31">
        <f t="shared" si="576"/>
        <v>3.4993293188890959E-3</v>
      </c>
      <c r="BA866" s="31">
        <f t="shared" si="573"/>
        <v>1</v>
      </c>
      <c r="BB866" s="34">
        <f>AU866*'Propiedades físicas'!$C$4+'Diseño reactor'!AV866*'Propiedades físicas'!$C$5+'Diseño reactor'!AW866*'Propiedades físicas'!$C$8+'Diseño reactor'!AX866*'Propiedades físicas'!$C$9+'Diseño reactor'!AY866*'Propiedades físicas'!$C$7+'Diseño reactor'!AZ866*'Propiedades físicas'!$C$6</f>
        <v>876.27848369379069</v>
      </c>
      <c r="BC866" s="45">
        <f>AU866*'Propiedades físicas'!$L$4+'Diseño reactor'!AV866*'Propiedades físicas'!$L$5+'Diseño reactor'!AW866*'Propiedades físicas'!$L$8+AX866*'Propiedades físicas'!$L$9+'Diseño reactor'!AY866*'Propiedades físicas'!$L$7+'Diseño reactor'!AZ866*'Propiedades físicas'!$L$6</f>
        <v>2.0066500596255556</v>
      </c>
      <c r="BD866" s="29">
        <f t="shared" si="552"/>
        <v>3.1960205076425359</v>
      </c>
      <c r="BE866" s="58">
        <f t="shared" si="553"/>
        <v>43.161332541490388</v>
      </c>
      <c r="BF866" s="30">
        <f>AU866*'Propiedades físicas'!$I$4+'Diseño reactor'!AV866*'Propiedades físicas'!$I$5+'Diseño reactor'!AW866*'Propiedades físicas'!$I$8+'Diseño reactor'!AX866*'Propiedades físicas'!$I$9+'Diseño reactor'!AY866*'Propiedades físicas'!$I$7+'Diseño reactor'!AZ866*'Propiedades físicas'!$I$6</f>
        <v>1.9561394292802403E-2</v>
      </c>
      <c r="BG866" s="24">
        <f>AU866*'Propiedades físicas'!$O$4+'Diseño reactor'!AV866*'Propiedades físicas'!$O$5+'Diseño reactor'!AW866*'Propiedades físicas'!$O$8+'Diseño reactor'!AX866*'Propiedades físicas'!$O$9+'Diseño reactor'!AY866*'Propiedades físicas'!$O$7+'Diseño reactor'!AZ866*'Propiedades físicas'!$O$6</f>
        <v>0.14937779783297606</v>
      </c>
      <c r="BH866" s="54">
        <f t="shared" si="554"/>
        <v>42058.767365842912</v>
      </c>
      <c r="BI866" s="34">
        <f t="shared" si="574"/>
        <v>262.77581804961937</v>
      </c>
      <c r="BJ866" s="27">
        <f t="shared" si="555"/>
        <v>4802.7632860113335</v>
      </c>
      <c r="BK866" s="34">
        <f t="shared" si="556"/>
        <v>551.86631013649287</v>
      </c>
      <c r="BL866" s="27">
        <f t="shared" si="557"/>
        <v>105.07899987806131</v>
      </c>
      <c r="BM866" s="34">
        <f t="shared" si="558"/>
        <v>1.1054421768707483</v>
      </c>
      <c r="BN866" s="45">
        <f t="shared" si="559"/>
        <v>821.36749830175529</v>
      </c>
      <c r="BO866" s="45">
        <f t="shared" si="560"/>
        <v>87.339161238834649</v>
      </c>
      <c r="BP866" s="66">
        <f t="shared" si="561"/>
        <v>6.694569280784334</v>
      </c>
    </row>
    <row r="867" spans="8:68">
      <c r="H867" s="68">
        <v>862</v>
      </c>
      <c r="I867" s="31">
        <f>('Propiedades físicas'!$C$10*'Diseño reactor'!H867)/1000</f>
        <v>754.46143273904568</v>
      </c>
      <c r="J867" s="31">
        <f t="shared" si="539"/>
        <v>0.60440465239489849</v>
      </c>
      <c r="K867" s="31">
        <f>(I867*1000)/'Propiedades físicas'!$F$10</f>
        <v>4928.2675100999613</v>
      </c>
      <c r="L867" s="31">
        <f t="shared" si="540"/>
        <v>704.03821572856589</v>
      </c>
      <c r="M867" s="31">
        <f t="shared" si="541"/>
        <v>4224.2292943713956</v>
      </c>
      <c r="N867" s="31">
        <f t="shared" si="542"/>
        <v>0.81674967021875389</v>
      </c>
      <c r="O867" s="32">
        <f t="shared" si="543"/>
        <v>4.900498021312524</v>
      </c>
      <c r="P867" s="33">
        <f t="shared" si="544"/>
        <v>0.53597197460451951</v>
      </c>
      <c r="Q867" s="31">
        <f t="shared" si="545"/>
        <v>4.4900135591446553</v>
      </c>
      <c r="R867" s="31">
        <f t="shared" si="546"/>
        <v>0.18425348846845788</v>
      </c>
      <c r="S867" s="31">
        <f t="shared" si="547"/>
        <v>0.41048446216786888</v>
      </c>
      <c r="T867" s="31">
        <f t="shared" si="548"/>
        <v>6.3341647737918616E-2</v>
      </c>
      <c r="U867" s="31">
        <f t="shared" si="549"/>
        <v>3.3182559407857901E-2</v>
      </c>
      <c r="V867" s="47">
        <f t="shared" si="562"/>
        <v>5.3076836320059214E-4</v>
      </c>
      <c r="W867" s="31">
        <f t="shared" si="550"/>
        <v>0.34377448299309676</v>
      </c>
      <c r="X867" s="34">
        <f>(S867*H867*'Propiedades físicas'!$F$5*60*24*365)/(1000000)</f>
        <v>54764.660711444689</v>
      </c>
      <c r="Y867" s="34">
        <f>(U867*H867*'Propiedades físicas'!$F$7*60*24*365)/(1000000)</f>
        <v>1384.4745473723467</v>
      </c>
      <c r="Z867" s="31">
        <f t="shared" si="563"/>
        <v>462.0078421090958</v>
      </c>
      <c r="AA867" s="31">
        <f t="shared" si="564"/>
        <v>3870.3916879826929</v>
      </c>
      <c r="AB867" s="31">
        <f t="shared" si="564"/>
        <v>158.82650705981069</v>
      </c>
      <c r="AC867" s="31">
        <f t="shared" si="564"/>
        <v>353.83760638870297</v>
      </c>
      <c r="AD867" s="31">
        <f t="shared" si="564"/>
        <v>54.600500350085845</v>
      </c>
      <c r="AE867" s="31">
        <f t="shared" si="565"/>
        <v>28.603366209573512</v>
      </c>
      <c r="AF867" s="31">
        <f t="shared" si="566"/>
        <v>4928.2675100999613</v>
      </c>
      <c r="AG867" s="31">
        <f t="shared" si="567"/>
        <v>9.3746502429557593E-2</v>
      </c>
      <c r="AH867" s="31">
        <f t="shared" si="568"/>
        <v>0.78534529224534499</v>
      </c>
      <c r="AI867" s="31">
        <f t="shared" si="568"/>
        <v>3.2227655405132255E-2</v>
      </c>
      <c r="AJ867" s="31">
        <f t="shared" si="568"/>
        <v>7.1797564897512225E-2</v>
      </c>
      <c r="AK867" s="31">
        <f t="shared" si="568"/>
        <v>1.1079045574979018E-2</v>
      </c>
      <c r="AL867" s="31">
        <f t="shared" si="569"/>
        <v>5.8039394474739747E-3</v>
      </c>
      <c r="AM867" s="31">
        <f t="shared" si="570"/>
        <v>1.0000000000000002</v>
      </c>
      <c r="AN867" s="31">
        <f>(Z867*'Propiedades físicas'!$F$4)/1000</f>
        <v>406.28045619389667</v>
      </c>
      <c r="AO867" s="31">
        <f>(AA867*'Propiedades físicas'!$F$6)/1000</f>
        <v>124.00734968296548</v>
      </c>
      <c r="AP867" s="31">
        <f>(AB867*'Propiedades físicas'!$F$9)/1000</f>
        <v>97.988013530550191</v>
      </c>
      <c r="AQ867" s="31">
        <f>(AC867*'Propiedades físicas'!$F$5)/1000</f>
        <v>104.19455995328137</v>
      </c>
      <c r="AR867" s="31">
        <f>(AD867*'Propiedades físicas'!$F$8)/1000</f>
        <v>19.356969384112428</v>
      </c>
      <c r="AS867" s="31">
        <f>(AE867*'Propiedades físicas'!$F$7)/1000</f>
        <v>2.6340839942396248</v>
      </c>
      <c r="AT867" s="31">
        <f t="shared" si="571"/>
        <v>754.46143273904579</v>
      </c>
      <c r="AU867" s="31">
        <f t="shared" si="572"/>
        <v>0.53850394276472124</v>
      </c>
      <c r="AV867" s="31">
        <f t="shared" si="575"/>
        <v>0.16436539271830125</v>
      </c>
      <c r="AW867" s="31">
        <f t="shared" si="575"/>
        <v>0.12987809486140087</v>
      </c>
      <c r="AX867" s="31">
        <f t="shared" si="575"/>
        <v>0.13810455436404043</v>
      </c>
      <c r="AY867" s="31">
        <f t="shared" si="575"/>
        <v>2.56566718246122E-2</v>
      </c>
      <c r="AZ867" s="31">
        <f t="shared" si="576"/>
        <v>3.4913434669240481E-3</v>
      </c>
      <c r="BA867" s="31">
        <f t="shared" si="573"/>
        <v>1</v>
      </c>
      <c r="BB867" s="34">
        <f>AU867*'Propiedades físicas'!$C$4+'Diseño reactor'!AV867*'Propiedades físicas'!$C$5+'Diseño reactor'!AW867*'Propiedades físicas'!$C$8+'Diseño reactor'!AX867*'Propiedades físicas'!$C$9+'Diseño reactor'!AY867*'Propiedades físicas'!$C$7+'Diseño reactor'!AZ867*'Propiedades físicas'!$C$6</f>
        <v>876.27624856172838</v>
      </c>
      <c r="BC867" s="45">
        <f>AU867*'Propiedades físicas'!$L$4+'Diseño reactor'!AV867*'Propiedades físicas'!$L$5+'Diseño reactor'!AW867*'Propiedades físicas'!$L$8+AX867*'Propiedades físicas'!$L$9+'Diseño reactor'!AY867*'Propiedades físicas'!$L$7+'Diseño reactor'!AZ867*'Propiedades físicas'!$L$6</f>
        <v>2.006814232315103</v>
      </c>
      <c r="BD867" s="29">
        <f t="shared" si="552"/>
        <v>3.1933343186452352</v>
      </c>
      <c r="BE867" s="58">
        <f t="shared" si="553"/>
        <v>43.158316886545009</v>
      </c>
      <c r="BF867" s="30">
        <f>AU867*'Propiedades físicas'!$I$4+'Diseño reactor'!AV867*'Propiedades físicas'!$I$5+'Diseño reactor'!AW867*'Propiedades físicas'!$I$8+'Diseño reactor'!AX867*'Propiedades físicas'!$I$9+'Diseño reactor'!AY867*'Propiedades físicas'!$I$7+'Diseño reactor'!AZ867*'Propiedades físicas'!$I$6</f>
        <v>1.9562408363495491E-2</v>
      </c>
      <c r="BG867" s="24">
        <f>AU867*'Propiedades físicas'!$O$4+'Diseño reactor'!AV867*'Propiedades físicas'!$O$5+'Diseño reactor'!AW867*'Propiedades físicas'!$O$8+'Diseño reactor'!AX867*'Propiedades físicas'!$O$9+'Diseño reactor'!AY867*'Propiedades físicas'!$O$7+'Diseño reactor'!AZ867*'Propiedades físicas'!$O$6</f>
        <v>0.14938474465329057</v>
      </c>
      <c r="BH867" s="54">
        <f t="shared" si="554"/>
        <v>42056.479860991763</v>
      </c>
      <c r="BI867" s="34">
        <f t="shared" si="574"/>
        <v>262.79871892767596</v>
      </c>
      <c r="BJ867" s="27">
        <f t="shared" si="555"/>
        <v>4802.728652631341</v>
      </c>
      <c r="BK867" s="34">
        <f t="shared" si="556"/>
        <v>551.88799493259626</v>
      </c>
      <c r="BL867" s="27">
        <f t="shared" si="557"/>
        <v>105.07978602843248</v>
      </c>
      <c r="BM867" s="34">
        <f t="shared" si="558"/>
        <v>1.1054421768707483</v>
      </c>
      <c r="BN867" s="45">
        <f t="shared" si="559"/>
        <v>822.4829497957536</v>
      </c>
      <c r="BO867" s="45">
        <f t="shared" si="560"/>
        <v>87.371343411371271</v>
      </c>
      <c r="BP867" s="66">
        <f t="shared" si="561"/>
        <v>6.6945522048812727</v>
      </c>
    </row>
    <row r="868" spans="8:68">
      <c r="H868" s="68">
        <v>863</v>
      </c>
      <c r="I868" s="31">
        <f>('Propiedades físicas'!$C$10*'Diseño reactor'!H868)/1000</f>
        <v>755.33667802064554</v>
      </c>
      <c r="J868" s="31">
        <f t="shared" si="539"/>
        <v>0.6037042993793772</v>
      </c>
      <c r="K868" s="31">
        <f>(I868*1000)/'Propiedades físicas'!$F$10</f>
        <v>4933.9847577914925</v>
      </c>
      <c r="L868" s="31">
        <f t="shared" si="540"/>
        <v>704.85496539878466</v>
      </c>
      <c r="M868" s="31">
        <f t="shared" si="541"/>
        <v>4229.1297923927077</v>
      </c>
      <c r="N868" s="31">
        <f t="shared" si="542"/>
        <v>0.816749670218754</v>
      </c>
      <c r="O868" s="32">
        <f t="shared" si="543"/>
        <v>4.9004980213125231</v>
      </c>
      <c r="P868" s="33">
        <f t="shared" si="544"/>
        <v>0.53618556315001242</v>
      </c>
      <c r="Q868" s="31">
        <f t="shared" si="545"/>
        <v>4.4904496130840093</v>
      </c>
      <c r="R868" s="31">
        <f t="shared" si="546"/>
        <v>0.18418669665093593</v>
      </c>
      <c r="S868" s="31">
        <f t="shared" si="547"/>
        <v>0.41004840822851374</v>
      </c>
      <c r="T868" s="31">
        <f t="shared" si="548"/>
        <v>6.327051967583941E-2</v>
      </c>
      <c r="U868" s="31">
        <f t="shared" si="549"/>
        <v>3.3106890741966301E-2</v>
      </c>
      <c r="V868" s="47">
        <f t="shared" si="562"/>
        <v>5.3097987807088618E-4</v>
      </c>
      <c r="W868" s="31">
        <f t="shared" si="550"/>
        <v>0.3435129725777506</v>
      </c>
      <c r="X868" s="34">
        <f>(S868*H868*'Propiedades físicas'!$F$5*60*24*365)/(1000000)</f>
        <v>54769.949306074137</v>
      </c>
      <c r="Y868" s="34">
        <f>(U868*H868*'Propiedades físicas'!$F$7*60*24*365)/(1000000)</f>
        <v>1382.9198831811013</v>
      </c>
      <c r="Z868" s="31">
        <f t="shared" si="563"/>
        <v>462.72814099846073</v>
      </c>
      <c r="AA868" s="31">
        <f t="shared" si="564"/>
        <v>3875.2580160914999</v>
      </c>
      <c r="AB868" s="31">
        <f t="shared" si="564"/>
        <v>158.95311920975772</v>
      </c>
      <c r="AC868" s="31">
        <f t="shared" si="564"/>
        <v>353.87177630120738</v>
      </c>
      <c r="AD868" s="31">
        <f t="shared" si="564"/>
        <v>54.60245848024941</v>
      </c>
      <c r="AE868" s="31">
        <f t="shared" si="565"/>
        <v>28.571246710316917</v>
      </c>
      <c r="AF868" s="31">
        <f t="shared" si="566"/>
        <v>4933.9847577914916</v>
      </c>
      <c r="AG868" s="31">
        <f t="shared" si="567"/>
        <v>9.3783861060321383E-2</v>
      </c>
      <c r="AH868" s="31">
        <f t="shared" si="568"/>
        <v>0.78542156215053049</v>
      </c>
      <c r="AI868" s="31">
        <f t="shared" si="568"/>
        <v>3.2215972892649748E-2</v>
      </c>
      <c r="AJ868" s="31">
        <f t="shared" si="568"/>
        <v>7.172129499232674E-2</v>
      </c>
      <c r="AK868" s="31">
        <f t="shared" si="568"/>
        <v>1.1066604612838347E-2</v>
      </c>
      <c r="AL868" s="31">
        <f t="shared" si="569"/>
        <v>5.7907042913334286E-3</v>
      </c>
      <c r="AM868" s="31">
        <f t="shared" si="570"/>
        <v>1.0000000000000002</v>
      </c>
      <c r="AN868" s="31">
        <f>(Z868*'Propiedades físicas'!$F$4)/1000</f>
        <v>406.91387263122635</v>
      </c>
      <c r="AO868" s="31">
        <f>(AA868*'Propiedades físicas'!$F$6)/1000</f>
        <v>124.16326683557166</v>
      </c>
      <c r="AP868" s="31">
        <f>(AB868*'Propiedades físicas'!$F$9)/1000</f>
        <v>98.06612689646002</v>
      </c>
      <c r="AQ868" s="31">
        <f>(AC868*'Propiedades físicas'!$F$5)/1000</f>
        <v>104.20462196741654</v>
      </c>
      <c r="AR868" s="31">
        <f>(AD868*'Propiedades físicas'!$F$8)/1000</f>
        <v>19.357663580418016</v>
      </c>
      <c r="AS868" s="31">
        <f>(AE868*'Propiedades físicas'!$F$7)/1000</f>
        <v>2.6311261095530849</v>
      </c>
      <c r="AT868" s="31">
        <f t="shared" si="571"/>
        <v>755.33667802064565</v>
      </c>
      <c r="AU868" s="31">
        <f t="shared" si="572"/>
        <v>0.53871854031706923</v>
      </c>
      <c r="AV868" s="31">
        <f t="shared" si="575"/>
        <v>0.16438135529303385</v>
      </c>
      <c r="AW868" s="31">
        <f t="shared" si="575"/>
        <v>0.12983101410279929</v>
      </c>
      <c r="AX868" s="31">
        <f t="shared" si="575"/>
        <v>0.13795784714239484</v>
      </c>
      <c r="AY868" s="31">
        <f t="shared" si="575"/>
        <v>2.5627861248767418E-2</v>
      </c>
      <c r="AZ868" s="31">
        <f t="shared" si="576"/>
        <v>3.4833818959353756E-3</v>
      </c>
      <c r="BA868" s="31">
        <f t="shared" si="573"/>
        <v>1</v>
      </c>
      <c r="BB868" s="34">
        <f>AU868*'Propiedades físicas'!$C$4+'Diseño reactor'!AV868*'Propiedades físicas'!$C$5+'Diseño reactor'!AW868*'Propiedades físicas'!$C$8+'Diseño reactor'!AX868*'Propiedades físicas'!$C$9+'Diseño reactor'!AY868*'Propiedades físicas'!$C$7+'Diseño reactor'!AZ868*'Propiedades físicas'!$C$6</f>
        <v>876.27401980658374</v>
      </c>
      <c r="BC868" s="45">
        <f>AU868*'Propiedades físicas'!$L$4+'Diseño reactor'!AV868*'Propiedades físicas'!$L$5+'Diseño reactor'!AW868*'Propiedades físicas'!$L$8+AX868*'Propiedades físicas'!$L$9+'Diseño reactor'!AY868*'Propiedades físicas'!$L$7+'Diseño reactor'!AZ868*'Propiedades físicas'!$L$6</f>
        <v>2.0069781435383112</v>
      </c>
      <c r="BD868" s="29">
        <f t="shared" si="552"/>
        <v>3.1906526503085182</v>
      </c>
      <c r="BE868" s="58">
        <f t="shared" si="553"/>
        <v>43.155306553818015</v>
      </c>
      <c r="BF868" s="30">
        <f>AU868*'Propiedades físicas'!$I$4+'Diseño reactor'!AV868*'Propiedades físicas'!$I$5+'Diseño reactor'!AW868*'Propiedades físicas'!$I$8+'Diseño reactor'!AX868*'Propiedades físicas'!$I$9+'Diseño reactor'!AY868*'Propiedades físicas'!$I$7+'Diseño reactor'!AZ868*'Propiedades físicas'!$I$6</f>
        <v>1.9563419612962388E-2</v>
      </c>
      <c r="BG868" s="24">
        <f>AU868*'Propiedades físicas'!$O$4+'Diseño reactor'!AV868*'Propiedades físicas'!$O$5+'Diseño reactor'!AW868*'Propiedades físicas'!$O$8+'Diseño reactor'!AX868*'Propiedades físicas'!$O$9+'Diseño reactor'!AY868*'Propiedades físicas'!$O$7+'Diseño reactor'!AZ868*'Propiedades físicas'!$O$6</f>
        <v>0.14939168233028843</v>
      </c>
      <c r="BH868" s="54">
        <f t="shared" si="554"/>
        <v>42054.198963931689</v>
      </c>
      <c r="BI868" s="34">
        <f t="shared" si="574"/>
        <v>262.8215638490322</v>
      </c>
      <c r="BJ868" s="27">
        <f t="shared" si="555"/>
        <v>4802.6941601128874</v>
      </c>
      <c r="BK868" s="34">
        <f t="shared" si="556"/>
        <v>551.90966176701227</v>
      </c>
      <c r="BL868" s="27">
        <f t="shared" si="557"/>
        <v>105.08057147767666</v>
      </c>
      <c r="BM868" s="34">
        <f t="shared" si="558"/>
        <v>1.1054421768707483</v>
      </c>
      <c r="BN868" s="45">
        <f t="shared" si="559"/>
        <v>823.59857115399643</v>
      </c>
      <c r="BO868" s="45">
        <f t="shared" si="560"/>
        <v>87.403476644471112</v>
      </c>
      <c r="BP868" s="66">
        <f t="shared" si="561"/>
        <v>6.6945351776964177</v>
      </c>
    </row>
    <row r="869" spans="8:68">
      <c r="H869" s="68">
        <v>864</v>
      </c>
      <c r="I869" s="31">
        <f>('Propiedades físicas'!$C$10*'Diseño reactor'!H869)/1000</f>
        <v>756.21192330224528</v>
      </c>
      <c r="J869" s="31">
        <f t="shared" si="539"/>
        <v>0.60300556755139179</v>
      </c>
      <c r="K869" s="31">
        <f>(I869*1000)/'Propiedades físicas'!$F$10</f>
        <v>4939.7020054830236</v>
      </c>
      <c r="L869" s="31">
        <f t="shared" si="540"/>
        <v>705.67171506900331</v>
      </c>
      <c r="M869" s="31">
        <f t="shared" si="541"/>
        <v>4234.0302904140199</v>
      </c>
      <c r="N869" s="31">
        <f t="shared" si="542"/>
        <v>0.81674967021875389</v>
      </c>
      <c r="O869" s="32">
        <f t="shared" si="543"/>
        <v>4.9004980213125231</v>
      </c>
      <c r="P869" s="33">
        <f t="shared" si="544"/>
        <v>0.53639882698744934</v>
      </c>
      <c r="Q869" s="31">
        <f t="shared" si="545"/>
        <v>4.4908847777951255</v>
      </c>
      <c r="R869" s="31">
        <f t="shared" si="546"/>
        <v>0.18411989491705225</v>
      </c>
      <c r="S869" s="31">
        <f t="shared" si="547"/>
        <v>0.40961324351739892</v>
      </c>
      <c r="T869" s="31">
        <f t="shared" si="548"/>
        <v>6.319949634241008E-2</v>
      </c>
      <c r="U869" s="31">
        <f t="shared" si="549"/>
        <v>3.3031451971842166E-2</v>
      </c>
      <c r="V869" s="47">
        <f t="shared" si="562"/>
        <v>5.3119107138562948E-4</v>
      </c>
      <c r="W869" s="31">
        <f t="shared" si="550"/>
        <v>0.3432518597236982</v>
      </c>
      <c r="X869" s="34">
        <f>(S869*H869*'Propiedades físicas'!$F$5*60*24*365)/(1000000)</f>
        <v>54775.221832949406</v>
      </c>
      <c r="Y869" s="34">
        <f>(U869*H869*'Propiedades físicas'!$F$7*60*24*365)/(1000000)</f>
        <v>1381.3675080706641</v>
      </c>
      <c r="Z869" s="31">
        <f t="shared" si="563"/>
        <v>463.44858651715623</v>
      </c>
      <c r="AA869" s="31">
        <f t="shared" si="564"/>
        <v>3880.1244480149885</v>
      </c>
      <c r="AB869" s="31">
        <f t="shared" si="564"/>
        <v>159.07958920833315</v>
      </c>
      <c r="AC869" s="31">
        <f t="shared" si="564"/>
        <v>353.90584239903268</v>
      </c>
      <c r="AD869" s="31">
        <f t="shared" si="564"/>
        <v>54.604364839842312</v>
      </c>
      <c r="AE869" s="31">
        <f t="shared" si="565"/>
        <v>28.539174503671632</v>
      </c>
      <c r="AF869" s="31">
        <f t="shared" si="566"/>
        <v>4939.7020054830245</v>
      </c>
      <c r="AG869" s="31">
        <f t="shared" si="567"/>
        <v>9.3821162896614504E-2</v>
      </c>
      <c r="AH869" s="31">
        <f t="shared" si="568"/>
        <v>0.78549767652139446</v>
      </c>
      <c r="AI869" s="31">
        <f t="shared" si="568"/>
        <v>3.2204288645702968E-2</v>
      </c>
      <c r="AJ869" s="31">
        <f t="shared" si="568"/>
        <v>7.1645180621462676E-2</v>
      </c>
      <c r="AK869" s="31">
        <f t="shared" si="568"/>
        <v>1.1054181968716324E-2</v>
      </c>
      <c r="AL869" s="31">
        <f t="shared" si="569"/>
        <v>5.7775093461090174E-3</v>
      </c>
      <c r="AM869" s="31">
        <f t="shared" si="570"/>
        <v>0.99999999999999989</v>
      </c>
      <c r="AN869" s="31">
        <f>(Z869*'Propiedades físicas'!$F$4)/1000</f>
        <v>407.54741801145684</v>
      </c>
      <c r="AO869" s="31">
        <f>(AA869*'Propiedades físicas'!$F$6)/1000</f>
        <v>124.31918731440022</v>
      </c>
      <c r="AP869" s="31">
        <f>(AB869*'Propiedades físicas'!$F$9)/1000</f>
        <v>98.144152562081132</v>
      </c>
      <c r="AQ869" s="31">
        <f>(AC869*'Propiedades físicas'!$F$5)/1000</f>
        <v>104.21465341124316</v>
      </c>
      <c r="AR869" s="31">
        <f>(AD869*'Propiedades físicas'!$F$8)/1000</f>
        <v>19.35833942302089</v>
      </c>
      <c r="AS869" s="31">
        <f>(AE869*'Propiedades físicas'!$F$7)/1000</f>
        <v>2.6281725800431204</v>
      </c>
      <c r="AT869" s="31">
        <f t="shared" si="571"/>
        <v>756.2119233022454</v>
      </c>
      <c r="AU869" s="31">
        <f t="shared" si="572"/>
        <v>0.53893281162741846</v>
      </c>
      <c r="AV869" s="31">
        <f t="shared" si="575"/>
        <v>0.16439728531589404</v>
      </c>
      <c r="AW869" s="31">
        <f t="shared" si="575"/>
        <v>0.12978392635427216</v>
      </c>
      <c r="AX869" s="31">
        <f t="shared" si="575"/>
        <v>0.13781143909521548</v>
      </c>
      <c r="AY869" s="31">
        <f t="shared" si="575"/>
        <v>2.5599093093489459E-2</v>
      </c>
      <c r="AZ869" s="31">
        <f t="shared" si="576"/>
        <v>3.4754445137103233E-3</v>
      </c>
      <c r="BA869" s="31">
        <f t="shared" si="573"/>
        <v>0.99999999999999989</v>
      </c>
      <c r="BB869" s="34">
        <f>AU869*'Propiedades físicas'!$C$4+'Diseño reactor'!AV869*'Propiedades físicas'!$C$5+'Diseño reactor'!AW869*'Propiedades físicas'!$C$8+'Diseño reactor'!AX869*'Propiedades físicas'!$C$9+'Diseño reactor'!AY869*'Propiedades físicas'!$C$7+'Diseño reactor'!AZ869*'Propiedades físicas'!$C$6</f>
        <v>876.27179740526969</v>
      </c>
      <c r="BC869" s="45">
        <f>AU869*'Propiedades físicas'!$L$4+'Diseño reactor'!AV869*'Propiedades físicas'!$L$5+'Diseño reactor'!AW869*'Propiedades físicas'!$L$8+AX869*'Propiedades físicas'!$L$9+'Diseño reactor'!AY869*'Propiedades físicas'!$L$7+'Diseño reactor'!AZ869*'Propiedades físicas'!$L$6</f>
        <v>2.0071417939060368</v>
      </c>
      <c r="BD869" s="29">
        <f t="shared" si="552"/>
        <v>3.1879754912321685</v>
      </c>
      <c r="BE869" s="58">
        <f t="shared" si="553"/>
        <v>43.152301529027795</v>
      </c>
      <c r="BF869" s="30">
        <f>AU869*'Propiedades físicas'!$I$4+'Diseño reactor'!AV869*'Propiedades físicas'!$I$5+'Diseño reactor'!AW869*'Propiedades físicas'!$I$8+'Diseño reactor'!AX869*'Propiedades físicas'!$I$9+'Diseño reactor'!AY869*'Propiedades físicas'!$I$7+'Diseño reactor'!AZ869*'Propiedades físicas'!$I$6</f>
        <v>1.9564428051077686E-2</v>
      </c>
      <c r="BG869" s="24">
        <f>AU869*'Propiedades físicas'!$O$4+'Diseño reactor'!AV869*'Propiedades físicas'!$O$5+'Diseño reactor'!AW869*'Propiedades físicas'!$O$8+'Diseño reactor'!AX869*'Propiedades físicas'!$O$9+'Diseño reactor'!AY869*'Propiedades físicas'!$O$7+'Diseño reactor'!AZ869*'Propiedades físicas'!$O$6</f>
        <v>0.14939861087955503</v>
      </c>
      <c r="BH869" s="54">
        <f t="shared" si="554"/>
        <v>42051.924650318855</v>
      </c>
      <c r="BI869" s="34">
        <f t="shared" si="574"/>
        <v>262.84435299632025</v>
      </c>
      <c r="BJ869" s="27">
        <f t="shared" si="555"/>
        <v>4802.6598078836087</v>
      </c>
      <c r="BK869" s="34">
        <f t="shared" si="556"/>
        <v>551.93131063452438</v>
      </c>
      <c r="BL869" s="27">
        <f t="shared" si="557"/>
        <v>105.08135622573371</v>
      </c>
      <c r="BM869" s="34">
        <f t="shared" si="558"/>
        <v>1.1054421768707483</v>
      </c>
      <c r="BN869" s="45">
        <f t="shared" si="559"/>
        <v>824.7143619715016</v>
      </c>
      <c r="BO869" s="45">
        <f t="shared" si="560"/>
        <v>87.435561049669076</v>
      </c>
      <c r="BP869" s="66">
        <f t="shared" si="561"/>
        <v>6.694518199053392</v>
      </c>
    </row>
    <row r="870" spans="8:68">
      <c r="H870" s="68">
        <v>865</v>
      </c>
      <c r="I870" s="31">
        <f>('Propiedades físicas'!$C$10*'Diseño reactor'!H870)/1000</f>
        <v>757.08716858384514</v>
      </c>
      <c r="J870" s="31">
        <f t="shared" si="539"/>
        <v>0.60230845128832655</v>
      </c>
      <c r="K870" s="31">
        <f>(I870*1000)/'Propiedades físicas'!$F$10</f>
        <v>4945.4192531745548</v>
      </c>
      <c r="L870" s="31">
        <f t="shared" si="540"/>
        <v>706.48846473922208</v>
      </c>
      <c r="M870" s="31">
        <f t="shared" si="541"/>
        <v>4238.930788435332</v>
      </c>
      <c r="N870" s="31">
        <f t="shared" si="542"/>
        <v>0.81674967021875389</v>
      </c>
      <c r="O870" s="32">
        <f t="shared" si="543"/>
        <v>4.9004980213125222</v>
      </c>
      <c r="P870" s="33">
        <f t="shared" si="544"/>
        <v>0.53661176685672474</v>
      </c>
      <c r="Q870" s="31">
        <f t="shared" si="545"/>
        <v>4.4913190559065805</v>
      </c>
      <c r="R870" s="31">
        <f t="shared" si="546"/>
        <v>0.18405308354317979</v>
      </c>
      <c r="S870" s="31">
        <f t="shared" si="547"/>
        <v>0.4091789654059429</v>
      </c>
      <c r="T870" s="31">
        <f t="shared" si="548"/>
        <v>6.3128577593784832E-2</v>
      </c>
      <c r="U870" s="31">
        <f t="shared" si="549"/>
        <v>3.2956242225064492E-2</v>
      </c>
      <c r="V870" s="47">
        <f t="shared" si="562"/>
        <v>5.3140194387753335E-4</v>
      </c>
      <c r="W870" s="31">
        <f t="shared" si="550"/>
        <v>0.34299114352503929</v>
      </c>
      <c r="X870" s="34">
        <f>(S870*H870*'Propiedades físicas'!$F$5*60*24*365)/(1000000)</f>
        <v>54780.478353045321</v>
      </c>
      <c r="Y870" s="34">
        <f>(U870*H870*'Propiedades físicas'!$F$7*60*24*365)/(1000000)</f>
        <v>1379.8174188969597</v>
      </c>
      <c r="Z870" s="31">
        <f t="shared" si="563"/>
        <v>464.16917833106692</v>
      </c>
      <c r="AA870" s="31">
        <f t="shared" si="564"/>
        <v>3884.9909833591923</v>
      </c>
      <c r="AB870" s="31">
        <f t="shared" si="564"/>
        <v>159.20591726485051</v>
      </c>
      <c r="AC870" s="31">
        <f t="shared" si="564"/>
        <v>353.9398050761406</v>
      </c>
      <c r="AD870" s="31">
        <f t="shared" si="564"/>
        <v>54.606219618623882</v>
      </c>
      <c r="AE870" s="31">
        <f t="shared" si="565"/>
        <v>28.507149524680784</v>
      </c>
      <c r="AF870" s="31">
        <f t="shared" si="566"/>
        <v>4945.4192531745548</v>
      </c>
      <c r="AG870" s="31">
        <f t="shared" si="567"/>
        <v>9.3858408067851534E-2</v>
      </c>
      <c r="AH870" s="31">
        <f t="shared" si="568"/>
        <v>0.78557363581770057</v>
      </c>
      <c r="AI870" s="31">
        <f t="shared" si="568"/>
        <v>3.2192602712632169E-2</v>
      </c>
      <c r="AJ870" s="31">
        <f t="shared" si="568"/>
        <v>7.156922132515664E-2</v>
      </c>
      <c r="AK870" s="31">
        <f t="shared" si="568"/>
        <v>1.1041777617452991E-2</v>
      </c>
      <c r="AL870" s="31">
        <f t="shared" si="569"/>
        <v>5.7643544592061681E-3</v>
      </c>
      <c r="AM870" s="31">
        <f t="shared" si="570"/>
        <v>1</v>
      </c>
      <c r="AN870" s="31">
        <f>(Z870*'Propiedades físicas'!$F$4)/1000</f>
        <v>408.18109204077359</v>
      </c>
      <c r="AO870" s="31">
        <f>(AA870*'Propiedades físicas'!$F$6)/1000</f>
        <v>124.47511110682852</v>
      </c>
      <c r="AP870" s="31">
        <f>(AB870*'Propiedades físicas'!$F$9)/1000</f>
        <v>98.222090656549511</v>
      </c>
      <c r="AQ870" s="31">
        <f>(AC870*'Propiedades físicas'!$F$5)/1000</f>
        <v>104.22465440077113</v>
      </c>
      <c r="AR870" s="31">
        <f>(AD870*'Propiedades físicas'!$F$8)/1000</f>
        <v>19.358996979194533</v>
      </c>
      <c r="AS870" s="31">
        <f>(AE870*'Propiedades físicas'!$F$7)/1000</f>
        <v>2.6252233997278536</v>
      </c>
      <c r="AT870" s="31">
        <f t="shared" si="571"/>
        <v>757.08716858384514</v>
      </c>
      <c r="AU870" s="31">
        <f t="shared" si="572"/>
        <v>0.53914675743915841</v>
      </c>
      <c r="AV870" s="31">
        <f t="shared" si="575"/>
        <v>0.16441318288310586</v>
      </c>
      <c r="AW870" s="31">
        <f t="shared" si="575"/>
        <v>0.12973683181063148</v>
      </c>
      <c r="AX870" s="31">
        <f t="shared" si="575"/>
        <v>0.13766532933813494</v>
      </c>
      <c r="AY870" s="31">
        <f t="shared" si="575"/>
        <v>2.5570367300513271E-2</v>
      </c>
      <c r="AZ870" s="31">
        <f t="shared" si="576"/>
        <v>3.4675312284560503E-3</v>
      </c>
      <c r="BA870" s="31">
        <f t="shared" si="573"/>
        <v>1</v>
      </c>
      <c r="BB870" s="34">
        <f>AU870*'Propiedades físicas'!$C$4+'Diseño reactor'!AV870*'Propiedades físicas'!$C$5+'Diseño reactor'!AW870*'Propiedades físicas'!$C$8+'Diseño reactor'!AX870*'Propiedades físicas'!$C$9+'Diseño reactor'!AY870*'Propiedades físicas'!$C$7+'Diseño reactor'!AZ870*'Propiedades físicas'!$C$6</f>
        <v>876.26958133480161</v>
      </c>
      <c r="BC870" s="45">
        <f>AU870*'Propiedades físicas'!$L$4+'Diseño reactor'!AV870*'Propiedades físicas'!$L$5+'Diseño reactor'!AW870*'Propiedades físicas'!$L$8+AX870*'Propiedades físicas'!$L$9+'Diseño reactor'!AY870*'Propiedades físicas'!$L$7+'Diseño reactor'!AZ870*'Propiedades físicas'!$L$6</f>
        <v>2.0073051840272749</v>
      </c>
      <c r="BD870" s="29">
        <f t="shared" si="552"/>
        <v>3.1853028300542019</v>
      </c>
      <c r="BE870" s="58">
        <f t="shared" si="553"/>
        <v>43.149301797944673</v>
      </c>
      <c r="BF870" s="30">
        <f>AU870*'Propiedades físicas'!$I$4+'Diseño reactor'!AV870*'Propiedades físicas'!$I$5+'Diseño reactor'!AW870*'Propiedades físicas'!$I$8+'Diseño reactor'!AX870*'Propiedades físicas'!$I$9+'Diseño reactor'!AY870*'Propiedades físicas'!$I$7+'Diseño reactor'!AZ870*'Propiedades físicas'!$I$6</f>
        <v>1.9565433687673946E-2</v>
      </c>
      <c r="BG870" s="24">
        <f>AU870*'Propiedades físicas'!$O$4+'Diseño reactor'!AV870*'Propiedades físicas'!$O$5+'Diseño reactor'!AW870*'Propiedades físicas'!$O$8+'Diseño reactor'!AX870*'Propiedades físicas'!$O$9+'Diseño reactor'!AY870*'Propiedades físicas'!$O$7+'Diseño reactor'!AZ870*'Propiedades físicas'!$O$6</f>
        <v>0.14940553031665052</v>
      </c>
      <c r="BH870" s="54">
        <f t="shared" si="554"/>
        <v>42049.656895919979</v>
      </c>
      <c r="BI870" s="34">
        <f t="shared" si="574"/>
        <v>262.86708655143354</v>
      </c>
      <c r="BJ870" s="27">
        <f t="shared" si="555"/>
        <v>4802.6255953738255</v>
      </c>
      <c r="BK870" s="34">
        <f t="shared" si="556"/>
        <v>551.95294153011218</v>
      </c>
      <c r="BL870" s="27">
        <f t="shared" si="557"/>
        <v>105.08214027255053</v>
      </c>
      <c r="BM870" s="34">
        <f t="shared" si="558"/>
        <v>1.1054421768707483</v>
      </c>
      <c r="BN870" s="45">
        <f t="shared" si="559"/>
        <v>825.83032184456465</v>
      </c>
      <c r="BO870" s="45">
        <f t="shared" si="560"/>
        <v>87.46759673816166</v>
      </c>
      <c r="BP870" s="66">
        <f t="shared" si="561"/>
        <v>6.6945012687765955</v>
      </c>
    </row>
    <row r="871" spans="8:68">
      <c r="H871" s="68">
        <v>866</v>
      </c>
      <c r="I871" s="31">
        <f>('Propiedades físicas'!$C$10*'Diseño reactor'!H871)/1000</f>
        <v>757.962413865445</v>
      </c>
      <c r="J871" s="31">
        <f t="shared" si="539"/>
        <v>0.60161294499353635</v>
      </c>
      <c r="K871" s="31">
        <f>(I871*1000)/'Propiedades físicas'!$F$10</f>
        <v>4951.136500866086</v>
      </c>
      <c r="L871" s="31">
        <f t="shared" si="540"/>
        <v>707.30521440944085</v>
      </c>
      <c r="M871" s="31">
        <f t="shared" si="541"/>
        <v>4243.8312864566451</v>
      </c>
      <c r="N871" s="31">
        <f t="shared" si="542"/>
        <v>0.81674967021875389</v>
      </c>
      <c r="O871" s="32">
        <f t="shared" si="543"/>
        <v>4.9004980213125231</v>
      </c>
      <c r="P871" s="33">
        <f t="shared" si="544"/>
        <v>0.536824383495486</v>
      </c>
      <c r="Q871" s="31">
        <f t="shared" si="545"/>
        <v>4.4917524500368886</v>
      </c>
      <c r="R871" s="31">
        <f t="shared" si="546"/>
        <v>0.18398626280408256</v>
      </c>
      <c r="S871" s="31">
        <f t="shared" si="547"/>
        <v>0.40874557127563532</v>
      </c>
      <c r="T871" s="31">
        <f t="shared" si="548"/>
        <v>6.3057763286003168E-2</v>
      </c>
      <c r="U871" s="31">
        <f t="shared" si="549"/>
        <v>3.2881260633182127E-2</v>
      </c>
      <c r="V871" s="47">
        <f t="shared" si="562"/>
        <v>5.3161249627708322E-4</v>
      </c>
      <c r="W871" s="31">
        <f t="shared" si="550"/>
        <v>0.34273082307862357</v>
      </c>
      <c r="X871" s="34">
        <f>(S871*H871*'Propiedades físicas'!$F$5*60*24*365)/(1000000)</f>
        <v>54785.718927059192</v>
      </c>
      <c r="Y871" s="34">
        <f>(U871*H871*'Propiedades físicas'!$F$7*60*24*365)/(1000000)</f>
        <v>1378.2696125134066</v>
      </c>
      <c r="Z871" s="31">
        <f t="shared" si="563"/>
        <v>464.88991610709087</v>
      </c>
      <c r="AA871" s="31">
        <f t="shared" si="564"/>
        <v>3889.8576217319455</v>
      </c>
      <c r="AB871" s="31">
        <f t="shared" si="564"/>
        <v>159.33210358833549</v>
      </c>
      <c r="AC871" s="31">
        <f t="shared" si="564"/>
        <v>353.9736647247002</v>
      </c>
      <c r="AD871" s="31">
        <f t="shared" si="564"/>
        <v>54.608023005678746</v>
      </c>
      <c r="AE871" s="31">
        <f t="shared" si="565"/>
        <v>28.475171708335722</v>
      </c>
      <c r="AF871" s="31">
        <f t="shared" si="566"/>
        <v>4951.136500866086</v>
      </c>
      <c r="AG871" s="31">
        <f t="shared" si="567"/>
        <v>9.389559670305378E-2</v>
      </c>
      <c r="AH871" s="31">
        <f t="shared" si="568"/>
        <v>0.78564944049745056</v>
      </c>
      <c r="AI871" s="31">
        <f t="shared" si="568"/>
        <v>3.2180915141496111E-2</v>
      </c>
      <c r="AJ871" s="31">
        <f t="shared" si="568"/>
        <v>7.1493416645406718E-2</v>
      </c>
      <c r="AK871" s="31">
        <f t="shared" si="568"/>
        <v>1.1029391533868303E-2</v>
      </c>
      <c r="AL871" s="31">
        <f t="shared" si="569"/>
        <v>5.7512394787246632E-3</v>
      </c>
      <c r="AM871" s="31">
        <f t="shared" si="570"/>
        <v>1.0000000000000002</v>
      </c>
      <c r="AN871" s="31">
        <f>(Z871*'Propiedades físicas'!$F$4)/1000</f>
        <v>408.81489442625355</v>
      </c>
      <c r="AO871" s="31">
        <f>(AA871*'Propiedades físicas'!$F$6)/1000</f>
        <v>124.63103820029153</v>
      </c>
      <c r="AP871" s="31">
        <f>(AB871*'Propiedades físicas'!$F$9)/1000</f>
        <v>98.299941308823563</v>
      </c>
      <c r="AQ871" s="31">
        <f>(AC871*'Propiedades físicas'!$F$5)/1000</f>
        <v>104.23462505148248</v>
      </c>
      <c r="AR871" s="31">
        <f>(AD871*'Propiedades físicas'!$F$8)/1000</f>
        <v>19.359636315973219</v>
      </c>
      <c r="AS871" s="31">
        <f>(AE871*'Propiedades físicas'!$F$7)/1000</f>
        <v>2.6222785626206369</v>
      </c>
      <c r="AT871" s="31">
        <f t="shared" si="571"/>
        <v>757.962413865445</v>
      </c>
      <c r="AU871" s="31">
        <f t="shared" si="572"/>
        <v>0.53936037849342111</v>
      </c>
      <c r="AV871" s="31">
        <f t="shared" si="575"/>
        <v>0.1644290480905248</v>
      </c>
      <c r="AW871" s="31">
        <f t="shared" si="575"/>
        <v>0.12968973066555509</v>
      </c>
      <c r="AX871" s="31">
        <f t="shared" si="575"/>
        <v>0.13751951699017417</v>
      </c>
      <c r="AY871" s="31">
        <f t="shared" si="575"/>
        <v>2.5541683811527337E-2</v>
      </c>
      <c r="AZ871" s="31">
        <f t="shared" si="576"/>
        <v>3.4596419487974094E-3</v>
      </c>
      <c r="BA871" s="31">
        <f t="shared" si="573"/>
        <v>1</v>
      </c>
      <c r="BB871" s="34">
        <f>AU871*'Propiedades físicas'!$C$4+'Diseño reactor'!AV871*'Propiedades físicas'!$C$5+'Diseño reactor'!AW871*'Propiedades físicas'!$C$8+'Diseño reactor'!AX871*'Propiedades físicas'!$C$9+'Diseño reactor'!AY871*'Propiedades físicas'!$C$7+'Diseño reactor'!AZ871*'Propiedades físicas'!$C$6</f>
        <v>876.26737157229491</v>
      </c>
      <c r="BC871" s="45">
        <f>AU871*'Propiedades físicas'!$L$4+'Diseño reactor'!AV871*'Propiedades físicas'!$L$5+'Diseño reactor'!AW871*'Propiedades físicas'!$L$8+AX871*'Propiedades físicas'!$L$9+'Diseño reactor'!AY871*'Propiedades físicas'!$L$7+'Diseño reactor'!AZ871*'Propiedades físicas'!$L$6</f>
        <v>2.0074683145091594</v>
      </c>
      <c r="BD871" s="29">
        <f t="shared" si="552"/>
        <v>3.1826346554506992</v>
      </c>
      <c r="BE871" s="58">
        <f t="shared" si="553"/>
        <v>43.146307346390564</v>
      </c>
      <c r="BF871" s="30">
        <f>AU871*'Propiedades físicas'!$I$4+'Diseño reactor'!AV871*'Propiedades físicas'!$I$5+'Diseño reactor'!AW871*'Propiedades físicas'!$I$8+'Diseño reactor'!AX871*'Propiedades físicas'!$I$9+'Diseño reactor'!AY871*'Propiedades físicas'!$I$7+'Diseño reactor'!AZ871*'Propiedades físicas'!$I$6</f>
        <v>1.9566436532541864E-2</v>
      </c>
      <c r="BG871" s="24">
        <f>AU871*'Propiedades físicas'!$O$4+'Diseño reactor'!AV871*'Propiedades físicas'!$O$5+'Diseño reactor'!AW871*'Propiedades físicas'!$O$8+'Diseño reactor'!AX871*'Propiedades físicas'!$O$9+'Diseño reactor'!AY871*'Propiedades físicas'!$O$7+'Diseño reactor'!AZ871*'Propiedades físicas'!$O$6</f>
        <v>0.14941244065710962</v>
      </c>
      <c r="BH871" s="54">
        <f t="shared" si="554"/>
        <v>42047.395676611755</v>
      </c>
      <c r="BI871" s="34">
        <f t="shared" si="574"/>
        <v>262.8897646955291</v>
      </c>
      <c r="BJ871" s="27">
        <f t="shared" si="555"/>
        <v>4802.5915220165389</v>
      </c>
      <c r="BK871" s="34">
        <f t="shared" si="556"/>
        <v>551.97455444894911</v>
      </c>
      <c r="BL871" s="27">
        <f t="shared" si="557"/>
        <v>105.08292361808093</v>
      </c>
      <c r="BM871" s="34">
        <f t="shared" si="558"/>
        <v>1.1054421768707483</v>
      </c>
      <c r="BN871" s="45">
        <f t="shared" si="559"/>
        <v>826.9464503707519</v>
      </c>
      <c r="BO871" s="45">
        <f t="shared" si="560"/>
        <v>87.499583820807857</v>
      </c>
      <c r="BP871" s="66">
        <f t="shared" si="561"/>
        <v>6.6944843866911956</v>
      </c>
    </row>
    <row r="872" spans="8:68">
      <c r="H872" s="68">
        <v>867</v>
      </c>
      <c r="I872" s="31">
        <f>('Propiedades físicas'!$C$10*'Diseño reactor'!H872)/1000</f>
        <v>758.83765914704475</v>
      </c>
      <c r="J872" s="31">
        <f t="shared" si="539"/>
        <v>0.6009190430961967</v>
      </c>
      <c r="K872" s="31">
        <f>(I872*1000)/'Propiedades físicas'!$F$10</f>
        <v>4956.8537485576171</v>
      </c>
      <c r="L872" s="31">
        <f t="shared" si="540"/>
        <v>708.12196407965951</v>
      </c>
      <c r="M872" s="31">
        <f t="shared" si="541"/>
        <v>4248.7317844779573</v>
      </c>
      <c r="N872" s="31">
        <f t="shared" si="542"/>
        <v>0.81674967021875378</v>
      </c>
      <c r="O872" s="32">
        <f t="shared" si="543"/>
        <v>4.9004980213125231</v>
      </c>
      <c r="P872" s="33">
        <f t="shared" si="544"/>
        <v>0.53703667763914298</v>
      </c>
      <c r="Q872" s="31">
        <f t="shared" si="545"/>
        <v>4.4921849627945329</v>
      </c>
      <c r="R872" s="31">
        <f t="shared" si="546"/>
        <v>0.18391943297292471</v>
      </c>
      <c r="S872" s="31">
        <f t="shared" si="547"/>
        <v>0.40831305851798955</v>
      </c>
      <c r="T872" s="31">
        <f t="shared" si="548"/>
        <v>6.2987053274993363E-2</v>
      </c>
      <c r="U872" s="31">
        <f t="shared" si="549"/>
        <v>3.2806506331692714E-2</v>
      </c>
      <c r="V872" s="47">
        <f t="shared" si="562"/>
        <v>5.3182272931254931E-4</v>
      </c>
      <c r="W872" s="31">
        <f t="shared" si="550"/>
        <v>0.34247089748404058</v>
      </c>
      <c r="X872" s="34">
        <f>(S872*H872*'Propiedades físicas'!$F$5*60*24*365)/(1000000)</f>
        <v>54790.943615412361</v>
      </c>
      <c r="Y872" s="34">
        <f>(U872*H872*'Propiedades físicas'!$F$7*60*24*365)/(1000000)</f>
        <v>1376.724085770993</v>
      </c>
      <c r="Z872" s="31">
        <f t="shared" si="563"/>
        <v>465.61079951313695</v>
      </c>
      <c r="AA872" s="31">
        <f t="shared" si="564"/>
        <v>3894.7243627428602</v>
      </c>
      <c r="AB872" s="31">
        <f t="shared" si="564"/>
        <v>159.45814838752571</v>
      </c>
      <c r="AC872" s="31">
        <f t="shared" si="564"/>
        <v>354.00742173509695</v>
      </c>
      <c r="AD872" s="31">
        <f t="shared" si="564"/>
        <v>54.609775189419246</v>
      </c>
      <c r="AE872" s="31">
        <f t="shared" si="565"/>
        <v>28.443240989577582</v>
      </c>
      <c r="AF872" s="31">
        <f t="shared" si="566"/>
        <v>4956.8537485576153</v>
      </c>
      <c r="AG872" s="31">
        <f t="shared" si="567"/>
        <v>9.3932728930851361E-2</v>
      </c>
      <c r="AH872" s="31">
        <f t="shared" si="568"/>
        <v>0.78572509101689314</v>
      </c>
      <c r="AI872" s="31">
        <f t="shared" si="568"/>
        <v>3.2169225980073775E-2</v>
      </c>
      <c r="AJ872" s="31">
        <f t="shared" si="568"/>
        <v>7.1417766125964247E-2</v>
      </c>
      <c r="AK872" s="31">
        <f t="shared" si="568"/>
        <v>1.101702369276278E-2</v>
      </c>
      <c r="AL872" s="31">
        <f t="shared" si="569"/>
        <v>5.738164253454971E-3</v>
      </c>
      <c r="AM872" s="31">
        <f t="shared" si="570"/>
        <v>1.0000000000000004</v>
      </c>
      <c r="AN872" s="31">
        <f>(Z872*'Propiedades físicas'!$F$4)/1000</f>
        <v>409.44882487586239</v>
      </c>
      <c r="AO872" s="31">
        <f>(AA872*'Propiedades físicas'!$F$6)/1000</f>
        <v>124.78696858228123</v>
      </c>
      <c r="AP872" s="31">
        <f>(AB872*'Propiedades físicas'!$F$9)/1000</f>
        <v>98.37770464768397</v>
      </c>
      <c r="AQ872" s="31">
        <f>(AC872*'Propiedades físicas'!$F$5)/1000</f>
        <v>104.24456547833401</v>
      </c>
      <c r="AR872" s="31">
        <f>(AD872*'Propiedades físicas'!$F$8)/1000</f>
        <v>19.360257500152905</v>
      </c>
      <c r="AS872" s="31">
        <f>(AE872*'Propiedades físicas'!$F$7)/1000</f>
        <v>2.6193380627301996</v>
      </c>
      <c r="AT872" s="31">
        <f t="shared" si="571"/>
        <v>758.83765914704475</v>
      </c>
      <c r="AU872" s="31">
        <f t="shared" si="572"/>
        <v>0.53957367552909086</v>
      </c>
      <c r="AV872" s="31">
        <f t="shared" si="575"/>
        <v>0.16444488103363947</v>
      </c>
      <c r="AW872" s="31">
        <f t="shared" si="575"/>
        <v>0.12964262311159322</v>
      </c>
      <c r="AX872" s="31">
        <f t="shared" si="575"/>
        <v>0.13737400117372653</v>
      </c>
      <c r="AY872" s="31">
        <f t="shared" si="575"/>
        <v>2.5513042568175107E-2</v>
      </c>
      <c r="AZ872" s="31">
        <f t="shared" si="576"/>
        <v>3.4517765837747305E-3</v>
      </c>
      <c r="BA872" s="31">
        <f t="shared" si="573"/>
        <v>1</v>
      </c>
      <c r="BB872" s="34">
        <f>AU872*'Propiedades físicas'!$C$4+'Diseño reactor'!AV872*'Propiedades físicas'!$C$5+'Diseño reactor'!AW872*'Propiedades físicas'!$C$8+'Diseño reactor'!AX872*'Propiedades físicas'!$C$9+'Diseño reactor'!AY872*'Propiedades físicas'!$C$7+'Diseño reactor'!AZ872*'Propiedades físicas'!$C$6</f>
        <v>876.26516809496582</v>
      </c>
      <c r="BC872" s="45">
        <f>AU872*'Propiedades físicas'!$L$4+'Diseño reactor'!AV872*'Propiedades físicas'!$L$5+'Diseño reactor'!AW872*'Propiedades físicas'!$L$8+AX872*'Propiedades físicas'!$L$9+'Diseño reactor'!AY872*'Propiedades físicas'!$L$7+'Diseño reactor'!AZ872*'Propiedades físicas'!$L$6</f>
        <v>2.0076311859569791</v>
      </c>
      <c r="BD872" s="29">
        <f t="shared" si="552"/>
        <v>3.1799709561356511</v>
      </c>
      <c r="BE872" s="58">
        <f t="shared" si="553"/>
        <v>43.143318160238842</v>
      </c>
      <c r="BF872" s="30">
        <f>AU872*'Propiedades físicas'!$I$4+'Diseño reactor'!AV872*'Propiedades físicas'!$I$5+'Diseño reactor'!AW872*'Propiedades físicas'!$I$8+'Diseño reactor'!AX872*'Propiedades físicas'!$I$9+'Diseño reactor'!AY872*'Propiedades físicas'!$I$7+'Diseño reactor'!AZ872*'Propiedades físicas'!$I$6</f>
        <v>1.9567436595430542E-2</v>
      </c>
      <c r="BG872" s="24">
        <f>AU872*'Propiedades físicas'!$O$4+'Diseño reactor'!AV872*'Propiedades físicas'!$O$5+'Diseño reactor'!AW872*'Propiedades físicas'!$O$8+'Diseño reactor'!AX872*'Propiedades físicas'!$O$9+'Diseño reactor'!AY872*'Propiedades físicas'!$O$7+'Diseño reactor'!AZ872*'Propiedades físicas'!$O$6</f>
        <v>0.14941934191644207</v>
      </c>
      <c r="BH872" s="54">
        <f t="shared" si="554"/>
        <v>42045.140968380161</v>
      </c>
      <c r="BI872" s="34">
        <f t="shared" si="574"/>
        <v>262.91238760903275</v>
      </c>
      <c r="BJ872" s="27">
        <f t="shared" si="555"/>
        <v>4802.5575872474064</v>
      </c>
      <c r="BK872" s="34">
        <f t="shared" si="556"/>
        <v>551.99614938640252</v>
      </c>
      <c r="BL872" s="27">
        <f t="shared" si="557"/>
        <v>105.08370626228563</v>
      </c>
      <c r="BM872" s="34">
        <f t="shared" si="558"/>
        <v>1.1054421768707483</v>
      </c>
      <c r="BN872" s="45">
        <f t="shared" si="559"/>
        <v>828.06274714889844</v>
      </c>
      <c r="BO872" s="45">
        <f t="shared" si="560"/>
        <v>87.531522408130627</v>
      </c>
      <c r="BP872" s="66">
        <f t="shared" si="561"/>
        <v>6.6944675526231316</v>
      </c>
    </row>
    <row r="873" spans="8:68">
      <c r="H873" s="68">
        <v>868</v>
      </c>
      <c r="I873" s="31">
        <f>('Propiedades físicas'!$C$10*'Diseño reactor'!H873)/1000</f>
        <v>759.71290442864461</v>
      </c>
      <c r="J873" s="31">
        <f t="shared" si="539"/>
        <v>0.60022674005115495</v>
      </c>
      <c r="K873" s="31">
        <f>(I873*1000)/'Propiedades físicas'!$F$10</f>
        <v>4962.5709962491483</v>
      </c>
      <c r="L873" s="31">
        <f t="shared" si="540"/>
        <v>708.93871374987827</v>
      </c>
      <c r="M873" s="31">
        <f t="shared" si="541"/>
        <v>4253.6322824992694</v>
      </c>
      <c r="N873" s="31">
        <f t="shared" si="542"/>
        <v>0.81674967021875378</v>
      </c>
      <c r="O873" s="32">
        <f t="shared" si="543"/>
        <v>4.9004980213125222</v>
      </c>
      <c r="P873" s="33">
        <f t="shared" si="544"/>
        <v>0.53724865002087663</v>
      </c>
      <c r="Q873" s="31">
        <f t="shared" si="545"/>
        <v>4.4926165967780261</v>
      </c>
      <c r="R873" s="31">
        <f t="shared" si="546"/>
        <v>0.1838525943212794</v>
      </c>
      <c r="S873" s="31">
        <f t="shared" si="547"/>
        <v>0.40788142453449688</v>
      </c>
      <c r="T873" s="31">
        <f t="shared" si="548"/>
        <v>6.2916447416576052E-2</v>
      </c>
      <c r="U873" s="31">
        <f t="shared" si="549"/>
        <v>3.2731978460021759E-2</v>
      </c>
      <c r="V873" s="47">
        <f t="shared" si="562"/>
        <v>5.3203264370999426E-4</v>
      </c>
      <c r="W873" s="31">
        <f t="shared" si="550"/>
        <v>0.34221136584360934</v>
      </c>
      <c r="X873" s="34">
        <f>(S873*H873*'Propiedades físicas'!$F$5*60*24*365)/(1000000)</f>
        <v>54796.152478251679</v>
      </c>
      <c r="Y873" s="34">
        <f>(U873*H873*'Propiedades físicas'!$F$7*60*24*365)/(1000000)</f>
        <v>1375.1808355183537</v>
      </c>
      <c r="Z873" s="31">
        <f t="shared" si="563"/>
        <v>466.3318282181209</v>
      </c>
      <c r="AA873" s="31">
        <f t="shared" si="564"/>
        <v>3899.5912060033265</v>
      </c>
      <c r="AB873" s="31">
        <f t="shared" si="564"/>
        <v>159.58405187087052</v>
      </c>
      <c r="AC873" s="31">
        <f t="shared" si="564"/>
        <v>354.04107649594329</v>
      </c>
      <c r="AD873" s="31">
        <f t="shared" si="564"/>
        <v>54.61147635758801</v>
      </c>
      <c r="AE873" s="31">
        <f t="shared" si="565"/>
        <v>28.411357303298885</v>
      </c>
      <c r="AF873" s="31">
        <f t="shared" si="566"/>
        <v>4962.5709962491483</v>
      </c>
      <c r="AG873" s="31">
        <f t="shared" si="567"/>
        <v>9.3969804879484392E-2</v>
      </c>
      <c r="AH873" s="31">
        <f t="shared" si="568"/>
        <v>0.78580058783053142</v>
      </c>
      <c r="AI873" s="31">
        <f t="shared" si="568"/>
        <v>3.215753527586581E-2</v>
      </c>
      <c r="AJ873" s="31">
        <f t="shared" si="568"/>
        <v>7.1342269312325721E-2</v>
      </c>
      <c r="AK873" s="31">
        <f t="shared" si="568"/>
        <v>1.1004674068918089E-2</v>
      </c>
      <c r="AL873" s="31">
        <f t="shared" si="569"/>
        <v>5.7251286328745717E-3</v>
      </c>
      <c r="AM873" s="31">
        <f t="shared" si="570"/>
        <v>1</v>
      </c>
      <c r="AN873" s="31">
        <f>(Z873*'Propiedades físicas'!$F$4)/1000</f>
        <v>410.08288309845113</v>
      </c>
      <c r="AO873" s="31">
        <f>(AA873*'Propiedades físicas'!$F$6)/1000</f>
        <v>124.94290224034658</v>
      </c>
      <c r="AP873" s="31">
        <f>(AB873*'Propiedades físicas'!$F$9)/1000</f>
        <v>98.455380801733554</v>
      </c>
      <c r="AQ873" s="31">
        <f>(AC873*'Propiedades físicas'!$F$5)/1000</f>
        <v>104.25447579576043</v>
      </c>
      <c r="AR873" s="31">
        <f>(AD873*'Propiedades físicas'!$F$8)/1000</f>
        <v>19.360860598292092</v>
      </c>
      <c r="AS873" s="31">
        <f>(AE873*'Propiedades físicas'!$F$7)/1000</f>
        <v>2.6164018940607945</v>
      </c>
      <c r="AT873" s="31">
        <f t="shared" si="571"/>
        <v>759.71290442864461</v>
      </c>
      <c r="AU873" s="31">
        <f t="shared" si="572"/>
        <v>0.53978664928281184</v>
      </c>
      <c r="AV873" s="31">
        <f t="shared" si="575"/>
        <v>0.1644606818075732</v>
      </c>
      <c r="AW873" s="31">
        <f t="shared" si="575"/>
        <v>0.12959550934017455</v>
      </c>
      <c r="AX873" s="31">
        <f t="shared" si="575"/>
        <v>0.13722878101454236</v>
      </c>
      <c r="AY873" s="31">
        <f t="shared" si="575"/>
        <v>2.5484443512056396E-2</v>
      </c>
      <c r="AZ873" s="31">
        <f t="shared" si="576"/>
        <v>3.4439350428416182E-3</v>
      </c>
      <c r="BA873" s="31">
        <f t="shared" si="573"/>
        <v>0.99999999999999989</v>
      </c>
      <c r="BB873" s="34">
        <f>AU873*'Propiedades físicas'!$C$4+'Diseño reactor'!AV873*'Propiedades físicas'!$C$5+'Diseño reactor'!AW873*'Propiedades físicas'!$C$8+'Diseño reactor'!AX873*'Propiedades físicas'!$C$9+'Diseño reactor'!AY873*'Propiedades físicas'!$C$7+'Diseño reactor'!AZ873*'Propiedades físicas'!$C$6</f>
        <v>876.2629708801303</v>
      </c>
      <c r="BC873" s="45">
        <f>AU873*'Propiedades físicas'!$L$4+'Diseño reactor'!AV873*'Propiedades físicas'!$L$5+'Diseño reactor'!AW873*'Propiedades físicas'!$L$8+AX873*'Propiedades físicas'!$L$9+'Diseño reactor'!AY873*'Propiedades físicas'!$L$7+'Diseño reactor'!AZ873*'Propiedades físicas'!$L$6</f>
        <v>2.0077937989741783</v>
      </c>
      <c r="BD873" s="29">
        <f t="shared" si="552"/>
        <v>3.1773117208607964</v>
      </c>
      <c r="BE873" s="58">
        <f t="shared" si="553"/>
        <v>43.140334225414009</v>
      </c>
      <c r="BF873" s="30">
        <f>AU873*'Propiedades físicas'!$I$4+'Diseño reactor'!AV873*'Propiedades físicas'!$I$5+'Diseño reactor'!AW873*'Propiedades físicas'!$I$8+'Diseño reactor'!AX873*'Propiedades físicas'!$I$9+'Diseño reactor'!AY873*'Propiedades físicas'!$I$7+'Diseño reactor'!AZ873*'Propiedades físicas'!$I$6</f>
        <v>1.9568433886047648E-2</v>
      </c>
      <c r="BG873" s="24">
        <f>AU873*'Propiedades físicas'!$O$4+'Diseño reactor'!AV873*'Propiedades físicas'!$O$5+'Diseño reactor'!AW873*'Propiedades físicas'!$O$8+'Diseño reactor'!AX873*'Propiedades físicas'!$O$9+'Diseño reactor'!AY873*'Propiedades físicas'!$O$7+'Diseño reactor'!AZ873*'Propiedades físicas'!$O$6</f>
        <v>0.14942623411013214</v>
      </c>
      <c r="BH873" s="54">
        <f t="shared" si="554"/>
        <v>42042.892747319936</v>
      </c>
      <c r="BI873" s="34">
        <f t="shared" si="574"/>
        <v>262.93495547164139</v>
      </c>
      <c r="BJ873" s="27">
        <f t="shared" si="555"/>
        <v>4802.5237905047306</v>
      </c>
      <c r="BK873" s="34">
        <f t="shared" si="556"/>
        <v>552.01772633803</v>
      </c>
      <c r="BL873" s="27">
        <f t="shared" si="557"/>
        <v>105.08448820513225</v>
      </c>
      <c r="BM873" s="34">
        <f t="shared" si="558"/>
        <v>1.1054421768707483</v>
      </c>
      <c r="BN873" s="45">
        <f t="shared" si="559"/>
        <v>829.17921177910262</v>
      </c>
      <c r="BO873" s="45">
        <f t="shared" si="560"/>
        <v>87.563412610318224</v>
      </c>
      <c r="BP873" s="66">
        <f t="shared" si="561"/>
        <v>6.6944507663990995</v>
      </c>
    </row>
    <row r="874" spans="8:68">
      <c r="H874" s="68">
        <v>869</v>
      </c>
      <c r="I874" s="31">
        <f>('Propiedades físicas'!$C$10*'Diseño reactor'!H874)/1000</f>
        <v>760.58814971024435</v>
      </c>
      <c r="J874" s="31">
        <f t="shared" si="539"/>
        <v>0.59953603033878311</v>
      </c>
      <c r="K874" s="31">
        <f>(I874*1000)/'Propiedades físicas'!$F$10</f>
        <v>4968.2882439406794</v>
      </c>
      <c r="L874" s="31">
        <f t="shared" si="540"/>
        <v>709.75546342009704</v>
      </c>
      <c r="M874" s="31">
        <f t="shared" si="541"/>
        <v>4258.5327805205825</v>
      </c>
      <c r="N874" s="31">
        <f t="shared" si="542"/>
        <v>0.81674967021875378</v>
      </c>
      <c r="O874" s="32">
        <f t="shared" si="543"/>
        <v>4.9004980213125231</v>
      </c>
      <c r="P874" s="33">
        <f t="shared" si="544"/>
        <v>0.53746030137164658</v>
      </c>
      <c r="Q874" s="31">
        <f t="shared" si="545"/>
        <v>4.4930473545759462</v>
      </c>
      <c r="R874" s="31">
        <f t="shared" si="546"/>
        <v>0.18378574711913795</v>
      </c>
      <c r="S874" s="31">
        <f t="shared" si="547"/>
        <v>0.40745066673657832</v>
      </c>
      <c r="T874" s="31">
        <f t="shared" si="548"/>
        <v>6.284594556646754E-2</v>
      </c>
      <c r="U874" s="31">
        <f t="shared" si="549"/>
        <v>3.265767616150176E-2</v>
      </c>
      <c r="V874" s="47">
        <f t="shared" si="562"/>
        <v>5.3224224019328111E-4</v>
      </c>
      <c r="W874" s="31">
        <f t="shared" si="550"/>
        <v>0.34195222726236779</v>
      </c>
      <c r="X874" s="34">
        <f>(S874*H874*'Propiedades físicas'!$F$5*60*24*365)/(1000000)</f>
        <v>54801.345575450861</v>
      </c>
      <c r="Y874" s="34">
        <f>(U874*H874*'Propiedades físicas'!$F$7*60*24*365)/(1000000)</f>
        <v>1373.6398586018427</v>
      </c>
      <c r="Z874" s="31">
        <f t="shared" si="563"/>
        <v>467.05300189196089</v>
      </c>
      <c r="AA874" s="31">
        <f t="shared" si="564"/>
        <v>3904.4581511264973</v>
      </c>
      <c r="AB874" s="31">
        <f t="shared" si="564"/>
        <v>159.70981424653087</v>
      </c>
      <c r="AC874" s="31">
        <f t="shared" si="564"/>
        <v>354.07462939408657</v>
      </c>
      <c r="AD874" s="31">
        <f t="shared" si="564"/>
        <v>54.613126697260292</v>
      </c>
      <c r="AE874" s="31">
        <f t="shared" si="565"/>
        <v>28.37952058434503</v>
      </c>
      <c r="AF874" s="31">
        <f t="shared" si="566"/>
        <v>4968.2882439406822</v>
      </c>
      <c r="AG874" s="31">
        <f t="shared" si="567"/>
        <v>9.400682467680456E-2</v>
      </c>
      <c r="AH874" s="31">
        <f t="shared" si="568"/>
        <v>0.78587593139113243</v>
      </c>
      <c r="AI874" s="31">
        <f t="shared" si="568"/>
        <v>3.2145843076096227E-2</v>
      </c>
      <c r="AJ874" s="31">
        <f t="shared" si="568"/>
        <v>7.1266925751724552E-2</v>
      </c>
      <c r="AK874" s="31">
        <f t="shared" si="568"/>
        <v>1.0992342637097674E-2</v>
      </c>
      <c r="AL874" s="31">
        <f t="shared" si="569"/>
        <v>5.7121324671443241E-3</v>
      </c>
      <c r="AM874" s="31">
        <f t="shared" si="570"/>
        <v>0.99999999999999978</v>
      </c>
      <c r="AN874" s="31">
        <f>(Z874*'Propiedades físicas'!$F$4)/1000</f>
        <v>410.71706880375257</v>
      </c>
      <c r="AO874" s="31">
        <f>(AA874*'Propiedades físicas'!$F$6)/1000</f>
        <v>125.09883916209297</v>
      </c>
      <c r="AP874" s="31">
        <f>(AB874*'Propiedades físicas'!$F$9)/1000</f>
        <v>98.532969899397216</v>
      </c>
      <c r="AQ874" s="31">
        <f>(AC874*'Propiedades físicas'!$F$5)/1000</f>
        <v>104.26435611767668</v>
      </c>
      <c r="AR874" s="31">
        <f>(AD874*'Propiedades físicas'!$F$8)/1000</f>
        <v>19.361445676712712</v>
      </c>
      <c r="AS874" s="31">
        <f>(AE874*'Propiedades físicas'!$F$7)/1000</f>
        <v>2.6134700506123338</v>
      </c>
      <c r="AT874" s="31">
        <f t="shared" si="571"/>
        <v>760.58814971024458</v>
      </c>
      <c r="AU874" s="31">
        <f t="shared" si="572"/>
        <v>0.53999930048899691</v>
      </c>
      <c r="AV874" s="31">
        <f t="shared" si="575"/>
        <v>0.16447645050708576</v>
      </c>
      <c r="AW874" s="31">
        <f t="shared" si="575"/>
        <v>0.12954838954161271</v>
      </c>
      <c r="AX874" s="31">
        <f t="shared" si="575"/>
        <v>0.13708385564171288</v>
      </c>
      <c r="AY874" s="31">
        <f t="shared" si="575"/>
        <v>2.5455886584728797E-2</v>
      </c>
      <c r="AZ874" s="31">
        <f t="shared" si="576"/>
        <v>3.4361172358627562E-3</v>
      </c>
      <c r="BA874" s="31">
        <f t="shared" si="573"/>
        <v>0.99999999999999978</v>
      </c>
      <c r="BB874" s="34">
        <f>AU874*'Propiedades físicas'!$C$4+'Diseño reactor'!AV874*'Propiedades físicas'!$C$5+'Diseño reactor'!AW874*'Propiedades físicas'!$C$8+'Diseño reactor'!AX874*'Propiedades físicas'!$C$9+'Diseño reactor'!AY874*'Propiedades físicas'!$C$7+'Diseño reactor'!AZ874*'Propiedades físicas'!$C$6</f>
        <v>876.26077990520389</v>
      </c>
      <c r="BC874" s="45">
        <f>AU874*'Propiedades físicas'!$L$4+'Diseño reactor'!AV874*'Propiedades físicas'!$L$5+'Diseño reactor'!AW874*'Propiedades físicas'!$L$8+AX874*'Propiedades físicas'!$L$9+'Diseño reactor'!AY874*'Propiedades físicas'!$L$7+'Diseño reactor'!AZ874*'Propiedades físicas'!$L$6</f>
        <v>2.0079561541623638</v>
      </c>
      <c r="BD874" s="29">
        <f t="shared" si="552"/>
        <v>3.1746569384154704</v>
      </c>
      <c r="BE874" s="58">
        <f t="shared" si="553"/>
        <v>43.137355527891508</v>
      </c>
      <c r="BF874" s="30">
        <f>AU874*'Propiedades físicas'!$I$4+'Diseño reactor'!AV874*'Propiedades físicas'!$I$5+'Diseño reactor'!AW874*'Propiedades físicas'!$I$8+'Diseño reactor'!AX874*'Propiedades físicas'!$I$9+'Diseño reactor'!AY874*'Propiedades físicas'!$I$7+'Diseño reactor'!AZ874*'Propiedades físicas'!$I$6</f>
        <v>1.9569428414059613E-2</v>
      </c>
      <c r="BG874" s="24">
        <f>AU874*'Propiedades físicas'!$O$4+'Diseño reactor'!AV874*'Propiedades físicas'!$O$5+'Diseño reactor'!AW874*'Propiedades físicas'!$O$8+'Diseño reactor'!AX874*'Propiedades físicas'!$O$9+'Diseño reactor'!AY874*'Propiedades físicas'!$O$7+'Diseño reactor'!AZ874*'Propiedades físicas'!$O$6</f>
        <v>0.14943311725363884</v>
      </c>
      <c r="BH874" s="54">
        <f t="shared" si="554"/>
        <v>42040.650989634058</v>
      </c>
      <c r="BI874" s="34">
        <f t="shared" si="574"/>
        <v>262.95746846232618</v>
      </c>
      <c r="BJ874" s="27">
        <f t="shared" si="555"/>
        <v>4802.490131229446</v>
      </c>
      <c r="BK874" s="34">
        <f t="shared" si="556"/>
        <v>552.03928529957932</v>
      </c>
      <c r="BL874" s="27">
        <f t="shared" si="557"/>
        <v>105.08526944659516</v>
      </c>
      <c r="BM874" s="34">
        <f t="shared" si="558"/>
        <v>1.1054421768707483</v>
      </c>
      <c r="BN874" s="45">
        <f t="shared" si="559"/>
        <v>830.29584386271756</v>
      </c>
      <c r="BO874" s="45">
        <f t="shared" si="560"/>
        <v>87.595254537225287</v>
      </c>
      <c r="BP874" s="66">
        <f t="shared" si="561"/>
        <v>6.6944340278465617</v>
      </c>
    </row>
    <row r="875" spans="8:68">
      <c r="H875" s="68">
        <v>870</v>
      </c>
      <c r="I875" s="31">
        <f>('Propiedades físicas'!$C$10*'Diseño reactor'!H875)/1000</f>
        <v>761.46339499184421</v>
      </c>
      <c r="J875" s="31">
        <f t="shared" si="539"/>
        <v>0.59884690846483046</v>
      </c>
      <c r="K875" s="31">
        <f>(I875*1000)/'Propiedades físicas'!$F$10</f>
        <v>4974.0054916322106</v>
      </c>
      <c r="L875" s="31">
        <f t="shared" si="540"/>
        <v>710.57221309031581</v>
      </c>
      <c r="M875" s="31">
        <f t="shared" si="541"/>
        <v>4263.4332785418947</v>
      </c>
      <c r="N875" s="31">
        <f t="shared" si="542"/>
        <v>0.81674967021875378</v>
      </c>
      <c r="O875" s="32">
        <f t="shared" si="543"/>
        <v>4.9004980213125222</v>
      </c>
      <c r="P875" s="33">
        <f t="shared" si="544"/>
        <v>0.53767163242020044</v>
      </c>
      <c r="Q875" s="31">
        <f t="shared" si="545"/>
        <v>4.4934772387669826</v>
      </c>
      <c r="R875" s="31">
        <f t="shared" si="546"/>
        <v>0.18371889163491845</v>
      </c>
      <c r="S875" s="31">
        <f t="shared" si="547"/>
        <v>0.40702078254553986</v>
      </c>
      <c r="T875" s="31">
        <f t="shared" si="548"/>
        <v>6.2775547580283322E-2</v>
      </c>
      <c r="U875" s="31">
        <f t="shared" si="549"/>
        <v>3.2583598583351608E-2</v>
      </c>
      <c r="V875" s="47">
        <f t="shared" si="562"/>
        <v>5.3245151948408203E-4</v>
      </c>
      <c r="W875" s="31">
        <f t="shared" si="550"/>
        <v>0.34169348084806278</v>
      </c>
      <c r="X875" s="34">
        <f>(S875*H875*'Propiedades físicas'!$F$5*60*24*365)/(1000000)</f>
        <v>54806.522966612036</v>
      </c>
      <c r="Y875" s="34">
        <f>(U875*H875*'Propiedades físicas'!$F$7*60*24*365)/(1000000)</f>
        <v>1372.1011518656114</v>
      </c>
      <c r="Z875" s="31">
        <f t="shared" si="563"/>
        <v>467.77432020557438</v>
      </c>
      <c r="AA875" s="31">
        <f t="shared" si="564"/>
        <v>3909.3251977272748</v>
      </c>
      <c r="AB875" s="31">
        <f t="shared" si="564"/>
        <v>159.83543572237906</v>
      </c>
      <c r="AC875" s="31">
        <f t="shared" si="564"/>
        <v>354.10808081461965</v>
      </c>
      <c r="AD875" s="31">
        <f t="shared" si="564"/>
        <v>54.614726394846492</v>
      </c>
      <c r="AE875" s="31">
        <f t="shared" si="565"/>
        <v>28.347730767515898</v>
      </c>
      <c r="AF875" s="31">
        <f t="shared" si="566"/>
        <v>4974.0054916322106</v>
      </c>
      <c r="AG875" s="31">
        <f t="shared" si="567"/>
        <v>9.404378845027675E-2</v>
      </c>
      <c r="AH875" s="31">
        <f t="shared" si="568"/>
        <v>0.78595112214973395</v>
      </c>
      <c r="AI875" s="31">
        <f t="shared" si="568"/>
        <v>3.2134149427713914E-2</v>
      </c>
      <c r="AJ875" s="31">
        <f t="shared" si="568"/>
        <v>7.1191734993123174E-2</v>
      </c>
      <c r="AK875" s="31">
        <f t="shared" si="568"/>
        <v>1.098002937204735E-2</v>
      </c>
      <c r="AL875" s="31">
        <f t="shared" si="569"/>
        <v>5.6991756071048576E-3</v>
      </c>
      <c r="AM875" s="31">
        <f t="shared" si="570"/>
        <v>0.99999999999999989</v>
      </c>
      <c r="AN875" s="31">
        <f>(Z875*'Propiedades físicas'!$F$4)/1000</f>
        <v>411.35138170237798</v>
      </c>
      <c r="AO875" s="31">
        <f>(AA875*'Propiedades físicas'!$F$6)/1000</f>
        <v>125.25477933518188</v>
      </c>
      <c r="AP875" s="31">
        <f>(AB875*'Propiedades físicas'!$F$9)/1000</f>
        <v>98.610472068921752</v>
      </c>
      <c r="AQ875" s="31">
        <f>(AC875*'Propiedades físicas'!$F$5)/1000</f>
        <v>104.27420655748105</v>
      </c>
      <c r="AR875" s="31">
        <f>(AD875*'Propiedades físicas'!$F$8)/1000</f>
        <v>19.362012801500974</v>
      </c>
      <c r="AS875" s="31">
        <f>(AE875*'Propiedades físicas'!$F$7)/1000</f>
        <v>2.6105425263805393</v>
      </c>
      <c r="AT875" s="31">
        <f t="shared" si="571"/>
        <v>761.46339499184421</v>
      </c>
      <c r="AU875" s="31">
        <f t="shared" si="572"/>
        <v>0.54021162987983662</v>
      </c>
      <c r="AV875" s="31">
        <f t="shared" si="575"/>
        <v>0.16449218722657502</v>
      </c>
      <c r="AW875" s="31">
        <f t="shared" si="575"/>
        <v>0.12950126390511252</v>
      </c>
      <c r="AX875" s="31">
        <f t="shared" si="575"/>
        <v>0.136939224187655</v>
      </c>
      <c r="AY875" s="31">
        <f t="shared" si="575"/>
        <v>2.5427371727709057E-2</v>
      </c>
      <c r="AZ875" s="31">
        <f t="shared" si="576"/>
        <v>3.4283230731117415E-3</v>
      </c>
      <c r="BA875" s="31">
        <f t="shared" si="573"/>
        <v>0.99999999999999989</v>
      </c>
      <c r="BB875" s="34">
        <f>AU875*'Propiedades físicas'!$C$4+'Diseño reactor'!AV875*'Propiedades físicas'!$C$5+'Diseño reactor'!AW875*'Propiedades físicas'!$C$8+'Diseño reactor'!AX875*'Propiedades físicas'!$C$9+'Diseño reactor'!AY875*'Propiedades físicas'!$C$7+'Diseño reactor'!AZ875*'Propiedades físicas'!$C$6</f>
        <v>876.25859514770048</v>
      </c>
      <c r="BC875" s="45">
        <f>AU875*'Propiedades físicas'!$L$4+'Diseño reactor'!AV875*'Propiedades físicas'!$L$5+'Diseño reactor'!AW875*'Propiedades físicas'!$L$8+AX875*'Propiedades físicas'!$L$9+'Diseño reactor'!AY875*'Propiedades físicas'!$L$7+'Diseño reactor'!AZ875*'Propiedades físicas'!$L$6</f>
        <v>2.0081182521213155</v>
      </c>
      <c r="BD875" s="29">
        <f t="shared" si="552"/>
        <v>3.1720065976264427</v>
      </c>
      <c r="BE875" s="58">
        <f t="shared" si="553"/>
        <v>43.134382053697493</v>
      </c>
      <c r="BF875" s="30">
        <f>AU875*'Propiedades físicas'!$I$4+'Diseño reactor'!AV875*'Propiedades físicas'!$I$5+'Diseño reactor'!AW875*'Propiedades físicas'!$I$8+'Diseño reactor'!AX875*'Propiedades físicas'!$I$9+'Diseño reactor'!AY875*'Propiedades físicas'!$I$7+'Diseño reactor'!AZ875*'Propiedades físicas'!$I$6</f>
        <v>1.957042018909191E-2</v>
      </c>
      <c r="BG875" s="24">
        <f>AU875*'Propiedades físicas'!$O$4+'Diseño reactor'!AV875*'Propiedades físicas'!$O$5+'Diseño reactor'!AW875*'Propiedades físicas'!$O$8+'Diseño reactor'!AX875*'Propiedades físicas'!$O$9+'Diseño reactor'!AY875*'Propiedades físicas'!$O$7+'Diseño reactor'!AZ875*'Propiedades físicas'!$O$6</f>
        <v>0.14943999136239589</v>
      </c>
      <c r="BH875" s="54">
        <f t="shared" si="554"/>
        <v>42038.415671632953</v>
      </c>
      <c r="BI875" s="34">
        <f t="shared" si="574"/>
        <v>262.97992675933784</v>
      </c>
      <c r="BJ875" s="27">
        <f t="shared" si="555"/>
        <v>4802.4566088651081</v>
      </c>
      <c r="BK875" s="34">
        <f t="shared" si="556"/>
        <v>552.06082626698674</v>
      </c>
      <c r="BL875" s="27">
        <f t="shared" si="557"/>
        <v>105.08604998665548</v>
      </c>
      <c r="BM875" s="34">
        <f t="shared" si="558"/>
        <v>1.1054421768707483</v>
      </c>
      <c r="BN875" s="45">
        <f t="shared" si="559"/>
        <v>831.41264300235105</v>
      </c>
      <c r="BO875" s="45">
        <f t="shared" si="560"/>
        <v>87.62704829837422</v>
      </c>
      <c r="BP875" s="66">
        <f t="shared" si="561"/>
        <v>6.6944173367937285</v>
      </c>
    </row>
    <row r="876" spans="8:68">
      <c r="H876" s="68">
        <v>871</v>
      </c>
      <c r="I876" s="31">
        <f>('Propiedades físicas'!$C$10*'Diseño reactor'!H876)/1000</f>
        <v>762.33864027344396</v>
      </c>
      <c r="J876" s="31">
        <f t="shared" si="539"/>
        <v>0.59815936896027855</v>
      </c>
      <c r="K876" s="31">
        <f>(I876*1000)/'Propiedades físicas'!$F$10</f>
        <v>4979.7227393237417</v>
      </c>
      <c r="L876" s="31">
        <f t="shared" si="540"/>
        <v>711.38896276053447</v>
      </c>
      <c r="M876" s="31">
        <f t="shared" si="541"/>
        <v>4268.3337765632068</v>
      </c>
      <c r="N876" s="31">
        <f t="shared" si="542"/>
        <v>0.81674967021875367</v>
      </c>
      <c r="O876" s="32">
        <f t="shared" si="543"/>
        <v>4.9004980213125222</v>
      </c>
      <c r="P876" s="33">
        <f t="shared" si="544"/>
        <v>0.5378826438930816</v>
      </c>
      <c r="Q876" s="31">
        <f t="shared" si="545"/>
        <v>4.4939062519199986</v>
      </c>
      <c r="R876" s="31">
        <f t="shared" si="546"/>
        <v>0.18365202813547449</v>
      </c>
      <c r="S876" s="31">
        <f t="shared" si="547"/>
        <v>0.40659176939252561</v>
      </c>
      <c r="T876" s="31">
        <f t="shared" si="548"/>
        <v>6.2705253313541515E-2</v>
      </c>
      <c r="U876" s="31">
        <f t="shared" si="549"/>
        <v>3.2509744876656033E-2</v>
      </c>
      <c r="V876" s="47">
        <f t="shared" si="562"/>
        <v>5.326604823018867E-4</v>
      </c>
      <c r="W876" s="31">
        <f t="shared" si="550"/>
        <v>0.34143512571113971</v>
      </c>
      <c r="X876" s="34">
        <f>(S876*H876*'Propiedades físicas'!$F$5*60*24*365)/(1000000)</f>
        <v>54811.684711067202</v>
      </c>
      <c r="Y876" s="34">
        <f>(U876*H876*'Propiedades físicas'!$F$7*60*24*365)/(1000000)</f>
        <v>1370.5647121516824</v>
      </c>
      <c r="Z876" s="31">
        <f t="shared" si="563"/>
        <v>468.49578283087408</v>
      </c>
      <c r="AA876" s="31">
        <f t="shared" si="564"/>
        <v>3914.1923454223188</v>
      </c>
      <c r="AB876" s="31">
        <f t="shared" si="564"/>
        <v>159.96091650599828</v>
      </c>
      <c r="AC876" s="31">
        <f t="shared" si="564"/>
        <v>354.14143114088984</v>
      </c>
      <c r="AD876" s="31">
        <f t="shared" si="564"/>
        <v>54.616275636094656</v>
      </c>
      <c r="AE876" s="31">
        <f t="shared" si="565"/>
        <v>28.315987787567405</v>
      </c>
      <c r="AF876" s="31">
        <f t="shared" si="566"/>
        <v>4979.7227393237436</v>
      </c>
      <c r="AG876" s="31">
        <f t="shared" si="567"/>
        <v>9.408069632697999E-2</v>
      </c>
      <c r="AH876" s="31">
        <f t="shared" si="568"/>
        <v>0.78602616055565255</v>
      </c>
      <c r="AI876" s="31">
        <f t="shared" si="568"/>
        <v>3.2122454377393972E-2</v>
      </c>
      <c r="AJ876" s="31">
        <f t="shared" si="568"/>
        <v>7.111669658720457E-2</v>
      </c>
      <c r="AK876" s="31">
        <f t="shared" si="568"/>
        <v>1.0967734248495863E-2</v>
      </c>
      <c r="AL876" s="31">
        <f t="shared" si="569"/>
        <v>5.6862579042729544E-3</v>
      </c>
      <c r="AM876" s="31">
        <f t="shared" si="570"/>
        <v>0.99999999999999989</v>
      </c>
      <c r="AN876" s="31">
        <f>(Z876*'Propiedades físicas'!$F$4)/1000</f>
        <v>411.98582150581404</v>
      </c>
      <c r="AO876" s="31">
        <f>(AA876*'Propiedades físicas'!$F$6)/1000</f>
        <v>125.41072274733109</v>
      </c>
      <c r="AP876" s="31">
        <f>(AB876*'Propiedades físicas'!$F$9)/1000</f>
        <v>98.68788743837564</v>
      </c>
      <c r="AQ876" s="31">
        <f>(AC876*'Propiedades físicas'!$F$5)/1000</f>
        <v>104.28402722805784</v>
      </c>
      <c r="AR876" s="31">
        <f>(AD876*'Propiedades físicas'!$F$8)/1000</f>
        <v>19.362562038508269</v>
      </c>
      <c r="AS876" s="31">
        <f>(AE876*'Propiedades físicas'!$F$7)/1000</f>
        <v>2.6076193153570824</v>
      </c>
      <c r="AT876" s="31">
        <f t="shared" si="571"/>
        <v>762.33864027344407</v>
      </c>
      <c r="AU876" s="31">
        <f t="shared" si="572"/>
        <v>0.54042363818530625</v>
      </c>
      <c r="AV876" s="31">
        <f t="shared" si="575"/>
        <v>0.16450789206007896</v>
      </c>
      <c r="AW876" s="31">
        <f t="shared" si="575"/>
        <v>0.12945413261877578</v>
      </c>
      <c r="AX876" s="31">
        <f t="shared" si="575"/>
        <v>0.13679488578809554</v>
      </c>
      <c r="AY876" s="31">
        <f t="shared" si="575"/>
        <v>2.5398898882474447E-2</v>
      </c>
      <c r="AZ876" s="31">
        <f t="shared" si="576"/>
        <v>3.4205524652689157E-3</v>
      </c>
      <c r="BA876" s="31">
        <f t="shared" si="573"/>
        <v>1</v>
      </c>
      <c r="BB876" s="34">
        <f>AU876*'Propiedades físicas'!$C$4+'Diseño reactor'!AV876*'Propiedades físicas'!$C$5+'Diseño reactor'!AW876*'Propiedades físicas'!$C$8+'Diseño reactor'!AX876*'Propiedades físicas'!$C$9+'Diseño reactor'!AY876*'Propiedades físicas'!$C$7+'Diseño reactor'!AZ876*'Propiedades físicas'!$C$6</f>
        <v>876.25641658523273</v>
      </c>
      <c r="BC876" s="45">
        <f>AU876*'Propiedades físicas'!$L$4+'Diseño reactor'!AV876*'Propiedades físicas'!$L$5+'Diseño reactor'!AW876*'Propiedades físicas'!$L$8+AX876*'Propiedades físicas'!$L$9+'Diseño reactor'!AY876*'Propiedades físicas'!$L$7+'Diseño reactor'!AZ876*'Propiedades físicas'!$L$6</f>
        <v>2.0082800934489873</v>
      </c>
      <c r="BD876" s="29">
        <f t="shared" si="552"/>
        <v>3.1693606873577664</v>
      </c>
      <c r="BE876" s="58">
        <f t="shared" si="553"/>
        <v>43.131413788908574</v>
      </c>
      <c r="BF876" s="30">
        <f>AU876*'Propiedades físicas'!$I$4+'Diseño reactor'!AV876*'Propiedades físicas'!$I$5+'Diseño reactor'!AW876*'Propiedades físicas'!$I$8+'Diseño reactor'!AX876*'Propiedades físicas'!$I$9+'Diseño reactor'!AY876*'Propiedades físicas'!$I$7+'Diseño reactor'!AZ876*'Propiedades físicas'!$I$6</f>
        <v>1.9571409220729162E-2</v>
      </c>
      <c r="BG876" s="24">
        <f>AU876*'Propiedades físicas'!$O$4+'Diseño reactor'!AV876*'Propiedades físicas'!$O$5+'Diseño reactor'!AW876*'Propiedades físicas'!$O$8+'Diseño reactor'!AX876*'Propiedades físicas'!$O$9+'Diseño reactor'!AY876*'Propiedades físicas'!$O$7+'Diseño reactor'!AZ876*'Propiedades físicas'!$O$6</f>
        <v>0.14944685645181169</v>
      </c>
      <c r="BH876" s="54">
        <f t="shared" si="554"/>
        <v>42036.186769734173</v>
      </c>
      <c r="BI876" s="34">
        <f t="shared" si="574"/>
        <v>263.00233054020759</v>
      </c>
      <c r="BJ876" s="27">
        <f t="shared" si="555"/>
        <v>4802.4232228578849</v>
      </c>
      <c r="BK876" s="34">
        <f t="shared" si="556"/>
        <v>552.08234923637622</v>
      </c>
      <c r="BL876" s="27">
        <f t="shared" si="557"/>
        <v>105.08682982530105</v>
      </c>
      <c r="BM876" s="34">
        <f t="shared" si="558"/>
        <v>1.1054421768707483</v>
      </c>
      <c r="BN876" s="45">
        <f t="shared" si="559"/>
        <v>832.52960880185663</v>
      </c>
      <c r="BO876" s="45">
        <f t="shared" si="560"/>
        <v>87.658794002956355</v>
      </c>
      <c r="BP876" s="66">
        <f t="shared" si="561"/>
        <v>6.6944006930695652</v>
      </c>
    </row>
    <row r="877" spans="8:68">
      <c r="H877" s="68">
        <v>872</v>
      </c>
      <c r="I877" s="31">
        <f>('Propiedades físicas'!$C$10*'Diseño reactor'!H877)/1000</f>
        <v>763.21388555504382</v>
      </c>
      <c r="J877" s="31">
        <f t="shared" si="539"/>
        <v>0.59747340638119562</v>
      </c>
      <c r="K877" s="31">
        <f>(I877*1000)/'Propiedades físicas'!$F$10</f>
        <v>4985.4399870152738</v>
      </c>
      <c r="L877" s="31">
        <f t="shared" si="540"/>
        <v>712.20571243075335</v>
      </c>
      <c r="M877" s="31">
        <f t="shared" si="541"/>
        <v>4273.2342745845199</v>
      </c>
      <c r="N877" s="31">
        <f t="shared" si="542"/>
        <v>0.81674967021875389</v>
      </c>
      <c r="O877" s="32">
        <f t="shared" si="543"/>
        <v>4.9004980213125231</v>
      </c>
      <c r="P877" s="33">
        <f t="shared" si="544"/>
        <v>0.5380933365146382</v>
      </c>
      <c r="Q877" s="31">
        <f t="shared" si="545"/>
        <v>4.4943343965940521</v>
      </c>
      <c r="R877" s="31">
        <f t="shared" si="546"/>
        <v>0.18358515688610452</v>
      </c>
      <c r="S877" s="31">
        <f t="shared" si="547"/>
        <v>0.406163624718472</v>
      </c>
      <c r="T877" s="31">
        <f t="shared" si="548"/>
        <v>6.2635062621666085E-2</v>
      </c>
      <c r="U877" s="31">
        <f t="shared" si="549"/>
        <v>3.2436114196345116E-2</v>
      </c>
      <c r="V877" s="47">
        <f t="shared" si="562"/>
        <v>5.3286912936401066E-4</v>
      </c>
      <c r="W877" s="31">
        <f t="shared" si="550"/>
        <v>0.34117716096473216</v>
      </c>
      <c r="X877" s="34">
        <f>(S877*H877*'Propiedades físicas'!$F$5*60*24*365)/(1000000)</f>
        <v>54816.830867879486</v>
      </c>
      <c r="Y877" s="34">
        <f>(U877*H877*'Propiedades físicas'!$F$7*60*24*365)/(1000000)</f>
        <v>1369.0305363000209</v>
      </c>
      <c r="Z877" s="31">
        <f t="shared" si="563"/>
        <v>469.21738944076452</v>
      </c>
      <c r="AA877" s="31">
        <f t="shared" si="564"/>
        <v>3919.0595938300135</v>
      </c>
      <c r="AB877" s="31">
        <f t="shared" si="564"/>
        <v>160.08625680468313</v>
      </c>
      <c r="AC877" s="31">
        <f t="shared" si="564"/>
        <v>354.17468075450756</v>
      </c>
      <c r="AD877" s="31">
        <f t="shared" si="564"/>
        <v>54.617774606092823</v>
      </c>
      <c r="AE877" s="31">
        <f t="shared" si="565"/>
        <v>28.28429157921294</v>
      </c>
      <c r="AF877" s="31">
        <f t="shared" si="566"/>
        <v>4985.4399870152747</v>
      </c>
      <c r="AG877" s="31">
        <f t="shared" si="567"/>
        <v>9.4117548433609671E-2</v>
      </c>
      <c r="AH877" s="31">
        <f t="shared" si="568"/>
        <v>0.78610104705649242</v>
      </c>
      <c r="AI877" s="31">
        <f t="shared" si="568"/>
        <v>3.2110757971539623E-2</v>
      </c>
      <c r="AJ877" s="31">
        <f t="shared" si="568"/>
        <v>7.104181008636469E-2</v>
      </c>
      <c r="AK877" s="31">
        <f t="shared" si="568"/>
        <v>1.095545724115553E-2</v>
      </c>
      <c r="AL877" s="31">
        <f t="shared" si="569"/>
        <v>5.6733792108380025E-3</v>
      </c>
      <c r="AM877" s="31">
        <f t="shared" si="570"/>
        <v>0.99999999999999989</v>
      </c>
      <c r="AN877" s="31">
        <f>(Z877*'Propiedades físicas'!$F$4)/1000</f>
        <v>412.62038792641948</v>
      </c>
      <c r="AO877" s="31">
        <f>(AA877*'Propiedades físicas'!$F$6)/1000</f>
        <v>125.56666938631363</v>
      </c>
      <c r="AP877" s="31">
        <f>(AB877*'Propiedades físicas'!$F$9)/1000</f>
        <v>98.76521613564924</v>
      </c>
      <c r="AQ877" s="31">
        <f>(AC877*'Propiedades físicas'!$F$5)/1000</f>
        <v>104.29381824177985</v>
      </c>
      <c r="AR877" s="31">
        <f>(AD877*'Propiedades físicas'!$F$8)/1000</f>
        <v>19.363093453352018</v>
      </c>
      <c r="AS877" s="31">
        <f>(AE877*'Propiedades físicas'!$F$7)/1000</f>
        <v>2.6047004115297199</v>
      </c>
      <c r="AT877" s="31">
        <f t="shared" si="571"/>
        <v>763.21388555504393</v>
      </c>
      <c r="AU877" s="31">
        <f t="shared" si="572"/>
        <v>0.54063532613317578</v>
      </c>
      <c r="AV877" s="31">
        <f t="shared" si="575"/>
        <v>0.16452356510127672</v>
      </c>
      <c r="AW877" s="31">
        <f t="shared" si="575"/>
        <v>0.12940699586960827</v>
      </c>
      <c r="AX877" s="31">
        <f t="shared" si="575"/>
        <v>0.13665083958205584</v>
      </c>
      <c r="AY877" s="31">
        <f t="shared" si="575"/>
        <v>2.5370467990464159E-2</v>
      </c>
      <c r="AZ877" s="31">
        <f t="shared" si="576"/>
        <v>3.4128053234192181E-3</v>
      </c>
      <c r="BA877" s="31">
        <f t="shared" si="573"/>
        <v>1</v>
      </c>
      <c r="BB877" s="34">
        <f>AU877*'Propiedades físicas'!$C$4+'Diseño reactor'!AV877*'Propiedades físicas'!$C$5+'Diseño reactor'!AW877*'Propiedades físicas'!$C$8+'Diseño reactor'!AX877*'Propiedades físicas'!$C$9+'Diseño reactor'!AY877*'Propiedades físicas'!$C$7+'Diseño reactor'!AZ877*'Propiedades físicas'!$C$6</f>
        <v>876.25424419551121</v>
      </c>
      <c r="BC877" s="45">
        <f>AU877*'Propiedades físicas'!$L$4+'Diseño reactor'!AV877*'Propiedades físicas'!$L$5+'Diseño reactor'!AW877*'Propiedades físicas'!$L$8+AX877*'Propiedades físicas'!$L$9+'Diseño reactor'!AY877*'Propiedades físicas'!$L$7+'Diseño reactor'!AZ877*'Propiedades físicas'!$L$6</f>
        <v>2.0084416787415216</v>
      </c>
      <c r="BD877" s="29">
        <f t="shared" si="552"/>
        <v>3.1667191965106207</v>
      </c>
      <c r="BE877" s="58">
        <f t="shared" si="553"/>
        <v>43.128450719651603</v>
      </c>
      <c r="BF877" s="30">
        <f>AU877*'Propiedades físicas'!$I$4+'Diseño reactor'!AV877*'Propiedades físicas'!$I$5+'Diseño reactor'!AW877*'Propiedades físicas'!$I$8+'Diseño reactor'!AX877*'Propiedades físicas'!$I$9+'Diseño reactor'!AY877*'Propiedades físicas'!$I$7+'Diseño reactor'!AZ877*'Propiedades físicas'!$I$6</f>
        <v>1.9572395518515442E-2</v>
      </c>
      <c r="BG877" s="24">
        <f>AU877*'Propiedades físicas'!$O$4+'Diseño reactor'!AV877*'Propiedades físicas'!$O$5+'Diseño reactor'!AW877*'Propiedades físicas'!$O$8+'Diseño reactor'!AX877*'Propiedades físicas'!$O$9+'Diseño reactor'!AY877*'Propiedades físicas'!$O$7+'Diseño reactor'!AZ877*'Propiedades físicas'!$O$6</f>
        <v>0.14945371253726941</v>
      </c>
      <c r="BH877" s="54">
        <f t="shared" si="554"/>
        <v>42033.964260461595</v>
      </c>
      <c r="BI877" s="34">
        <f t="shared" si="574"/>
        <v>263.02467998175297</v>
      </c>
      <c r="BJ877" s="27">
        <f t="shared" si="555"/>
        <v>4802.3899726565105</v>
      </c>
      <c r="BK877" s="34">
        <f t="shared" si="556"/>
        <v>552.10385420405476</v>
      </c>
      <c r="BL877" s="27">
        <f t="shared" si="557"/>
        <v>105.08760896252625</v>
      </c>
      <c r="BM877" s="34">
        <f t="shared" si="558"/>
        <v>1.1054421768707483</v>
      </c>
      <c r="BN877" s="45">
        <f t="shared" si="559"/>
        <v>833.64674086633272</v>
      </c>
      <c r="BO877" s="45">
        <f t="shared" si="560"/>
        <v>87.690491759833407</v>
      </c>
      <c r="BP877" s="66">
        <f t="shared" si="561"/>
        <v>6.6943840965037849</v>
      </c>
    </row>
    <row r="878" spans="8:68">
      <c r="H878" s="68">
        <v>873</v>
      </c>
      <c r="I878" s="31">
        <f>('Propiedades físicas'!$C$10*'Diseño reactor'!H878)/1000</f>
        <v>764.08913083664368</v>
      </c>
      <c r="J878" s="31">
        <f t="shared" si="539"/>
        <v>0.59678901530859396</v>
      </c>
      <c r="K878" s="31">
        <f>(I878*1000)/'Propiedades físicas'!$F$10</f>
        <v>4991.157234706805</v>
      </c>
      <c r="L878" s="31">
        <f t="shared" si="540"/>
        <v>713.02246210097212</v>
      </c>
      <c r="M878" s="31">
        <f t="shared" si="541"/>
        <v>4278.1347726058329</v>
      </c>
      <c r="N878" s="31">
        <f t="shared" si="542"/>
        <v>0.81674967021875389</v>
      </c>
      <c r="O878" s="32">
        <f t="shared" si="543"/>
        <v>4.9004980213125231</v>
      </c>
      <c r="P878" s="33">
        <f t="shared" si="544"/>
        <v>0.53830371100703012</v>
      </c>
      <c r="Q878" s="31">
        <f t="shared" si="545"/>
        <v>4.494761675338462</v>
      </c>
      <c r="R878" s="31">
        <f t="shared" si="546"/>
        <v>0.18351827815055954</v>
      </c>
      <c r="S878" s="31">
        <f t="shared" si="547"/>
        <v>0.405736345974062</v>
      </c>
      <c r="T878" s="31">
        <f t="shared" si="548"/>
        <v>6.2564975359990227E-2</v>
      </c>
      <c r="U878" s="31">
        <f t="shared" si="549"/>
        <v>3.2362705701174006E-2</v>
      </c>
      <c r="V878" s="47">
        <f t="shared" si="562"/>
        <v>5.3307746138560265E-4</v>
      </c>
      <c r="W878" s="31">
        <f t="shared" si="550"/>
        <v>0.34091958572465203</v>
      </c>
      <c r="X878" s="34">
        <f>(S878*H878*'Propiedades físicas'!$F$5*60*24*365)/(1000000)</f>
        <v>54821.961495844749</v>
      </c>
      <c r="Y878" s="34">
        <f>(U878*H878*'Propiedades físicas'!$F$7*60*24*365)/(1000000)</f>
        <v>1367.4986211486066</v>
      </c>
      <c r="Z878" s="31">
        <f t="shared" si="563"/>
        <v>469.93913970913729</v>
      </c>
      <c r="AA878" s="31">
        <f t="shared" si="564"/>
        <v>3923.9269425704774</v>
      </c>
      <c r="AB878" s="31">
        <f t="shared" si="564"/>
        <v>160.21145682543849</v>
      </c>
      <c r="AC878" s="31">
        <f t="shared" si="564"/>
        <v>354.2078300353561</v>
      </c>
      <c r="AD878" s="31">
        <f t="shared" si="564"/>
        <v>54.619223489271469</v>
      </c>
      <c r="AE878" s="31">
        <f t="shared" si="565"/>
        <v>28.252642077124907</v>
      </c>
      <c r="AF878" s="31">
        <f t="shared" si="566"/>
        <v>4991.157234706805</v>
      </c>
      <c r="AG878" s="31">
        <f t="shared" si="567"/>
        <v>9.4154344896478281E-2</v>
      </c>
      <c r="AH878" s="31">
        <f t="shared" si="568"/>
        <v>0.78617578209815309</v>
      </c>
      <c r="AI878" s="31">
        <f t="shared" si="568"/>
        <v>3.2099060256283389E-2</v>
      </c>
      <c r="AJ878" s="31">
        <f t="shared" si="568"/>
        <v>7.0967075044704189E-2</v>
      </c>
      <c r="AK878" s="31">
        <f t="shared" si="568"/>
        <v>1.0943198324722776E-2</v>
      </c>
      <c r="AL878" s="31">
        <f t="shared" si="569"/>
        <v>5.6605393796584228E-3</v>
      </c>
      <c r="AM878" s="31">
        <f t="shared" si="570"/>
        <v>1.0000000000000002</v>
      </c>
      <c r="AN878" s="31">
        <f>(Z878*'Propiedades físicas'!$F$4)/1000</f>
        <v>413.25508067742112</v>
      </c>
      <c r="AO878" s="31">
        <f>(AA878*'Propiedades físicas'!$F$6)/1000</f>
        <v>125.72261923995809</v>
      </c>
      <c r="AP878" s="31">
        <f>(AB878*'Propiedades físicas'!$F$9)/1000</f>
        <v>98.842458288454267</v>
      </c>
      <c r="AQ878" s="31">
        <f>(AC878*'Propiedades físicas'!$F$5)/1000</f>
        <v>104.30357971051131</v>
      </c>
      <c r="AR878" s="31">
        <f>(AD878*'Propiedades físicas'!$F$8)/1000</f>
        <v>19.363607111416513</v>
      </c>
      <c r="AS878" s="31">
        <f>(AE878*'Propiedades físicas'!$F$7)/1000</f>
        <v>2.6017858088824326</v>
      </c>
      <c r="AT878" s="31">
        <f t="shared" si="571"/>
        <v>764.0891308366439</v>
      </c>
      <c r="AU878" s="31">
        <f t="shared" si="572"/>
        <v>0.54084669444901678</v>
      </c>
      <c r="AV878" s="31">
        <f t="shared" si="575"/>
        <v>0.1645392064434909</v>
      </c>
      <c r="AW878" s="31">
        <f t="shared" si="575"/>
        <v>0.12935985384352494</v>
      </c>
      <c r="AX878" s="31">
        <f t="shared" si="575"/>
        <v>0.13650708471183656</v>
      </c>
      <c r="AY878" s="31">
        <f t="shared" si="575"/>
        <v>2.534207899308058E-2</v>
      </c>
      <c r="AZ878" s="31">
        <f t="shared" si="576"/>
        <v>3.405081559050044E-3</v>
      </c>
      <c r="BA878" s="31">
        <f t="shared" si="573"/>
        <v>0.99999999999999989</v>
      </c>
      <c r="BB878" s="34">
        <f>AU878*'Propiedades físicas'!$C$4+'Diseño reactor'!AV878*'Propiedades físicas'!$C$5+'Diseño reactor'!AW878*'Propiedades físicas'!$C$8+'Diseño reactor'!AX878*'Propiedades físicas'!$C$9+'Diseño reactor'!AY878*'Propiedades físicas'!$C$7+'Diseño reactor'!AZ878*'Propiedades físicas'!$C$6</f>
        <v>876.25207795634321</v>
      </c>
      <c r="BC878" s="45">
        <f>AU878*'Propiedades físicas'!$L$4+'Diseño reactor'!AV878*'Propiedades físicas'!$L$5+'Diseño reactor'!AW878*'Propiedades físicas'!$L$8+AX878*'Propiedades físicas'!$L$9+'Diseño reactor'!AY878*'Propiedades físicas'!$L$7+'Diseño reactor'!AZ878*'Propiedades físicas'!$L$6</f>
        <v>2.0086030085932487</v>
      </c>
      <c r="BD878" s="29">
        <f t="shared" si="552"/>
        <v>3.1640821140231576</v>
      </c>
      <c r="BE878" s="58">
        <f t="shared" si="553"/>
        <v>43.125492832103426</v>
      </c>
      <c r="BF878" s="30">
        <f>AU878*'Propiedades físicas'!$I$4+'Diseño reactor'!AV878*'Propiedades físicas'!$I$5+'Diseño reactor'!AW878*'Propiedades físicas'!$I$8+'Diseño reactor'!AX878*'Propiedades físicas'!$I$9+'Diseño reactor'!AY878*'Propiedades físicas'!$I$7+'Diseño reactor'!AZ878*'Propiedades físicas'!$I$6</f>
        <v>1.9573379091954394E-2</v>
      </c>
      <c r="BG878" s="24">
        <f>AU878*'Propiedades físicas'!$O$4+'Diseño reactor'!AV878*'Propiedades físicas'!$O$5+'Diseño reactor'!AW878*'Propiedades físicas'!$O$8+'Diseño reactor'!AX878*'Propiedades físicas'!$O$9+'Diseño reactor'!AY878*'Propiedades físicas'!$O$7+'Diseño reactor'!AZ878*'Propiedades físicas'!$O$6</f>
        <v>0.14946055963412663</v>
      </c>
      <c r="BH878" s="54">
        <f t="shared" si="554"/>
        <v>42031.74812044498</v>
      </c>
      <c r="BI878" s="34">
        <f t="shared" si="574"/>
        <v>263.04697526007976</v>
      </c>
      <c r="BJ878" s="27">
        <f t="shared" si="555"/>
        <v>4802.3568577123096</v>
      </c>
      <c r="BK878" s="34">
        <f t="shared" si="556"/>
        <v>552.12534116651352</v>
      </c>
      <c r="BL878" s="27">
        <f t="shared" si="557"/>
        <v>105.08838739833197</v>
      </c>
      <c r="BM878" s="34">
        <f t="shared" si="558"/>
        <v>1.1054421768707483</v>
      </c>
      <c r="BN878" s="45">
        <f t="shared" si="559"/>
        <v>834.76403880211433</v>
      </c>
      <c r="BO878" s="45">
        <f t="shared" si="560"/>
        <v>87.722141677538445</v>
      </c>
      <c r="BP878" s="66">
        <f t="shared" si="561"/>
        <v>6.6943675469268431</v>
      </c>
    </row>
    <row r="879" spans="8:68">
      <c r="H879" s="68">
        <v>874</v>
      </c>
      <c r="I879" s="31">
        <f>('Propiedades físicas'!$C$10*'Diseño reactor'!H879)/1000</f>
        <v>764.96437611824354</v>
      </c>
      <c r="J879" s="31">
        <f t="shared" si="539"/>
        <v>0.5961061903482866</v>
      </c>
      <c r="K879" s="31">
        <f>(I879*1000)/'Propiedades físicas'!$F$10</f>
        <v>4996.874482398337</v>
      </c>
      <c r="L879" s="31">
        <f t="shared" si="540"/>
        <v>713.839211771191</v>
      </c>
      <c r="M879" s="31">
        <f t="shared" si="541"/>
        <v>4283.035270627146</v>
      </c>
      <c r="N879" s="31">
        <f t="shared" si="542"/>
        <v>0.816749670218754</v>
      </c>
      <c r="O879" s="32">
        <f t="shared" si="543"/>
        <v>4.900498021312524</v>
      </c>
      <c r="P879" s="33">
        <f t="shared" si="544"/>
        <v>0.53851376809023876</v>
      </c>
      <c r="Q879" s="31">
        <f t="shared" si="545"/>
        <v>4.4951880906928441</v>
      </c>
      <c r="R879" s="31">
        <f t="shared" si="546"/>
        <v>0.18345139219105272</v>
      </c>
      <c r="S879" s="31">
        <f t="shared" si="547"/>
        <v>0.40530993061968057</v>
      </c>
      <c r="T879" s="31">
        <f t="shared" si="548"/>
        <v>6.2494991383759697E-2</v>
      </c>
      <c r="U879" s="31">
        <f t="shared" si="549"/>
        <v>3.2289518553702767E-2</v>
      </c>
      <c r="V879" s="47">
        <f t="shared" si="562"/>
        <v>5.3328547907965386E-4</v>
      </c>
      <c r="W879" s="31">
        <f t="shared" si="550"/>
        <v>0.34066239910937934</v>
      </c>
      <c r="X879" s="34">
        <f>(S879*H879*'Propiedades físicas'!$F$5*60*24*365)/(1000000)</f>
        <v>54827.076653492943</v>
      </c>
      <c r="Y879" s="34">
        <f>(U879*H879*'Propiedades físicas'!$F$7*60*24*365)/(1000000)</f>
        <v>1365.9689635335096</v>
      </c>
      <c r="Z879" s="31">
        <f t="shared" si="563"/>
        <v>470.66103331086867</v>
      </c>
      <c r="AA879" s="31">
        <f t="shared" si="564"/>
        <v>3928.7943912655455</v>
      </c>
      <c r="AB879" s="31">
        <f t="shared" si="564"/>
        <v>160.33651677498008</v>
      </c>
      <c r="AC879" s="31">
        <f t="shared" si="564"/>
        <v>354.24087936160083</v>
      </c>
      <c r="AD879" s="31">
        <f t="shared" si="564"/>
        <v>54.620622469405973</v>
      </c>
      <c r="AE879" s="31">
        <f t="shared" si="565"/>
        <v>28.221039215936219</v>
      </c>
      <c r="AF879" s="31">
        <f t="shared" si="566"/>
        <v>4996.8744823983361</v>
      </c>
      <c r="AG879" s="31">
        <f t="shared" si="567"/>
        <v>9.4191085841517239E-2</v>
      </c>
      <c r="AH879" s="31">
        <f t="shared" si="568"/>
        <v>0.78625036612483667</v>
      </c>
      <c r="AI879" s="31">
        <f t="shared" si="568"/>
        <v>3.2087361277488763E-2</v>
      </c>
      <c r="AJ879" s="31">
        <f t="shared" si="568"/>
        <v>7.0892491018020698E-2</v>
      </c>
      <c r="AK879" s="31">
        <f t="shared" si="568"/>
        <v>1.0930957473878724E-2</v>
      </c>
      <c r="AL879" s="31">
        <f t="shared" si="569"/>
        <v>5.6477382642581495E-3</v>
      </c>
      <c r="AM879" s="31">
        <f t="shared" si="570"/>
        <v>1.0000000000000002</v>
      </c>
      <c r="AN879" s="31">
        <f>(Z879*'Propiedades físicas'!$F$4)/1000</f>
        <v>413.88989947291168</v>
      </c>
      <c r="AO879" s="31">
        <f>(AA879*'Propiedades físicas'!$F$6)/1000</f>
        <v>125.87857229614808</v>
      </c>
      <c r="AP879" s="31">
        <f>(AB879*'Propiedades físicas'!$F$9)/1000</f>
        <v>98.919614024323948</v>
      </c>
      <c r="AQ879" s="31">
        <f>(AC879*'Propiedades físicas'!$F$5)/1000</f>
        <v>104.3133117456106</v>
      </c>
      <c r="AR879" s="31">
        <f>(AD879*'Propiedades físicas'!$F$8)/1000</f>
        <v>19.364103077853798</v>
      </c>
      <c r="AS879" s="31">
        <f>(AE879*'Propiedades físicas'!$F$7)/1000</f>
        <v>2.5988755013955664</v>
      </c>
      <c r="AT879" s="31">
        <f t="shared" si="571"/>
        <v>764.96437611824354</v>
      </c>
      <c r="AU879" s="31">
        <f t="shared" si="572"/>
        <v>0.54105774385621208</v>
      </c>
      <c r="AV879" s="31">
        <f t="shared" si="575"/>
        <v>0.16455481617968903</v>
      </c>
      <c r="AW879" s="31">
        <f t="shared" si="575"/>
        <v>0.12931270672535677</v>
      </c>
      <c r="AX879" s="31">
        <f t="shared" si="575"/>
        <v>0.13636362032300245</v>
      </c>
      <c r="AY879" s="31">
        <f t="shared" si="575"/>
        <v>2.5313731831690698E-2</v>
      </c>
      <c r="AZ879" s="31">
        <f t="shared" si="576"/>
        <v>3.3973810840491323E-3</v>
      </c>
      <c r="BA879" s="31">
        <f t="shared" si="573"/>
        <v>1.0000000000000002</v>
      </c>
      <c r="BB879" s="34">
        <f>AU879*'Propiedades físicas'!$C$4+'Diseño reactor'!AV879*'Propiedades físicas'!$C$5+'Diseño reactor'!AW879*'Propiedades físicas'!$C$8+'Diseño reactor'!AX879*'Propiedades físicas'!$C$9+'Diseño reactor'!AY879*'Propiedades físicas'!$C$7+'Diseño reactor'!AZ879*'Propiedades físicas'!$C$6</f>
        <v>876.24991784563383</v>
      </c>
      <c r="BC879" s="45">
        <f>AU879*'Propiedades físicas'!$L$4+'Diseño reactor'!AV879*'Propiedades físicas'!$L$5+'Diseño reactor'!AW879*'Propiedades físicas'!$L$8+AX879*'Propiedades físicas'!$L$9+'Diseño reactor'!AY879*'Propiedades físicas'!$L$7+'Diseño reactor'!AZ879*'Propiedades físicas'!$L$6</f>
        <v>2.0087640835966991</v>
      </c>
      <c r="BD879" s="29">
        <f t="shared" si="552"/>
        <v>3.1614494288703443</v>
      </c>
      <c r="BE879" s="58">
        <f t="shared" si="553"/>
        <v>43.122540112490647</v>
      </c>
      <c r="BF879" s="30">
        <f>AU879*'Propiedades físicas'!$I$4+'Diseño reactor'!AV879*'Propiedades físicas'!$I$5+'Diseño reactor'!AW879*'Propiedades físicas'!$I$8+'Diseño reactor'!AX879*'Propiedades físicas'!$I$9+'Diseño reactor'!AY879*'Propiedades físicas'!$I$7+'Diseño reactor'!AZ879*'Propiedades físicas'!$I$6</f>
        <v>1.9574359950509494E-2</v>
      </c>
      <c r="BG879" s="24">
        <f>AU879*'Propiedades físicas'!$O$4+'Diseño reactor'!AV879*'Propiedades físicas'!$O$5+'Diseño reactor'!AW879*'Propiedades físicas'!$O$8+'Diseño reactor'!AX879*'Propiedades físicas'!$O$9+'Diseño reactor'!AY879*'Propiedades físicas'!$O$7+'Diseño reactor'!AZ879*'Propiedades físicas'!$O$6</f>
        <v>0.14946739775771603</v>
      </c>
      <c r="BH879" s="54">
        <f t="shared" si="554"/>
        <v>42029.538326419381</v>
      </c>
      <c r="BI879" s="34">
        <f t="shared" si="574"/>
        <v>263.06921655058574</v>
      </c>
      <c r="BJ879" s="27">
        <f t="shared" si="555"/>
        <v>4802.3238774791689</v>
      </c>
      <c r="BK879" s="34">
        <f t="shared" si="556"/>
        <v>552.14681012042774</v>
      </c>
      <c r="BL879" s="27">
        <f t="shared" si="557"/>
        <v>105.08916513272581</v>
      </c>
      <c r="BM879" s="34">
        <f t="shared" si="558"/>
        <v>1.1054421768707483</v>
      </c>
      <c r="BN879" s="45">
        <f t="shared" si="559"/>
        <v>835.8815022167704</v>
      </c>
      <c r="BO879" s="45">
        <f t="shared" si="560"/>
        <v>87.753743864277325</v>
      </c>
      <c r="BP879" s="66">
        <f t="shared" si="561"/>
        <v>6.6943510441699372</v>
      </c>
    </row>
    <row r="880" spans="8:68">
      <c r="H880" s="68">
        <v>875</v>
      </c>
      <c r="I880" s="31">
        <f>('Propiedades físicas'!$C$10*'Diseño reactor'!H880)/1000</f>
        <v>765.8396213998434</v>
      </c>
      <c r="J880" s="31">
        <f t="shared" si="539"/>
        <v>0.59542492613074571</v>
      </c>
      <c r="K880" s="31">
        <f>(I880*1000)/'Propiedades físicas'!$F$10</f>
        <v>5002.5917300898682</v>
      </c>
      <c r="L880" s="31">
        <f t="shared" si="540"/>
        <v>714.65596144140966</v>
      </c>
      <c r="M880" s="31">
        <f t="shared" si="541"/>
        <v>4287.9357686484582</v>
      </c>
      <c r="N880" s="31">
        <f t="shared" si="542"/>
        <v>0.81674967021875389</v>
      </c>
      <c r="O880" s="32">
        <f t="shared" si="543"/>
        <v>4.900498021312524</v>
      </c>
      <c r="P880" s="33">
        <f t="shared" si="544"/>
        <v>0.53872350848207429</v>
      </c>
      <c r="Q880" s="31">
        <f t="shared" si="545"/>
        <v>4.4956136451871558</v>
      </c>
      <c r="R880" s="31">
        <f t="shared" si="546"/>
        <v>0.18338449926826733</v>
      </c>
      <c r="S880" s="31">
        <f t="shared" si="547"/>
        <v>0.40488437612536804</v>
      </c>
      <c r="T880" s="31">
        <f t="shared" si="548"/>
        <v>6.2425110548135952E-2</v>
      </c>
      <c r="U880" s="31">
        <f t="shared" si="549"/>
        <v>3.2216551920276275E-2</v>
      </c>
      <c r="V880" s="47">
        <f t="shared" si="562"/>
        <v>5.3349318315700563E-4</v>
      </c>
      <c r="W880" s="31">
        <f t="shared" si="550"/>
        <v>0.34040560024005212</v>
      </c>
      <c r="X880" s="34">
        <f>(S880*H880*'Propiedades físicas'!$F$5*60*24*365)/(1000000)</f>
        <v>54832.176399089323</v>
      </c>
      <c r="Y880" s="34">
        <f>(U880*H880*'Propiedades físicas'!$F$7*60*24*365)/(1000000)</f>
        <v>1364.4415602889576</v>
      </c>
      <c r="Z880" s="31">
        <f t="shared" si="563"/>
        <v>471.38306992181498</v>
      </c>
      <c r="AA880" s="31">
        <f t="shared" si="564"/>
        <v>3933.6619395387611</v>
      </c>
      <c r="AB880" s="31">
        <f t="shared" si="564"/>
        <v>160.46143685973391</v>
      </c>
      <c r="AC880" s="31">
        <f t="shared" si="564"/>
        <v>354.27382910969703</v>
      </c>
      <c r="AD880" s="31">
        <f t="shared" si="564"/>
        <v>54.621971729618956</v>
      </c>
      <c r="AE880" s="31">
        <f t="shared" si="565"/>
        <v>28.189482930241741</v>
      </c>
      <c r="AF880" s="31">
        <f t="shared" si="566"/>
        <v>5002.5917300898673</v>
      </c>
      <c r="AG880" s="31">
        <f t="shared" si="567"/>
        <v>9.4227771394278265E-2</v>
      </c>
      <c r="AH880" s="31">
        <f t="shared" si="568"/>
        <v>0.78632479957905665</v>
      </c>
      <c r="AI880" s="31">
        <f t="shared" si="568"/>
        <v>3.2075661080751709E-2</v>
      </c>
      <c r="AJ880" s="31">
        <f t="shared" si="568"/>
        <v>7.0818057563800593E-2</v>
      </c>
      <c r="AK880" s="31">
        <f t="shared" si="568"/>
        <v>1.0918734663289766E-2</v>
      </c>
      <c r="AL880" s="31">
        <f t="shared" si="569"/>
        <v>5.6349757188231195E-3</v>
      </c>
      <c r="AM880" s="31">
        <f t="shared" si="570"/>
        <v>1</v>
      </c>
      <c r="AN880" s="31">
        <f>(Z880*'Propiedades físicas'!$F$4)/1000</f>
        <v>414.52484402784563</v>
      </c>
      <c r="AO880" s="31">
        <f>(AA880*'Propiedades físicas'!$F$6)/1000</f>
        <v>126.0345285428219</v>
      </c>
      <c r="AP880" s="31">
        <f>(AB880*'Propiedades físicas'!$F$9)/1000</f>
        <v>98.996683470612822</v>
      </c>
      <c r="AQ880" s="31">
        <f>(AC880*'Propiedades físicas'!$F$5)/1000</f>
        <v>104.3230144579325</v>
      </c>
      <c r="AR880" s="31">
        <f>(AD880*'Propiedades físicas'!$F$8)/1000</f>
        <v>19.364581417584503</v>
      </c>
      <c r="AS880" s="31">
        <f>(AE880*'Propiedades físicas'!$F$7)/1000</f>
        <v>2.5959694830459621</v>
      </c>
      <c r="AT880" s="31">
        <f t="shared" si="571"/>
        <v>765.83962139984317</v>
      </c>
      <c r="AU880" s="31">
        <f t="shared" si="572"/>
        <v>0.54126847507596254</v>
      </c>
      <c r="AV880" s="31">
        <f t="shared" si="575"/>
        <v>0.16457039440248489</v>
      </c>
      <c r="AW880" s="31">
        <f t="shared" si="575"/>
        <v>0.12926555469885628</v>
      </c>
      <c r="AX880" s="31">
        <f t="shared" si="575"/>
        <v>0.13622044556436666</v>
      </c>
      <c r="AY880" s="31">
        <f t="shared" si="575"/>
        <v>2.5285426447627341E-2</v>
      </c>
      <c r="AZ880" s="31">
        <f t="shared" si="576"/>
        <v>3.3897038107024396E-3</v>
      </c>
      <c r="BA880" s="31">
        <f t="shared" si="573"/>
        <v>1</v>
      </c>
      <c r="BB880" s="34">
        <f>AU880*'Propiedades físicas'!$C$4+'Diseño reactor'!AV880*'Propiedades físicas'!$C$5+'Diseño reactor'!AW880*'Propiedades físicas'!$C$8+'Diseño reactor'!AX880*'Propiedades físicas'!$C$9+'Diseño reactor'!AY880*'Propiedades físicas'!$C$7+'Diseño reactor'!AZ880*'Propiedades físicas'!$C$6</f>
        <v>876.24776384138306</v>
      </c>
      <c r="BC880" s="45">
        <f>AU880*'Propiedades físicas'!$L$4+'Diseño reactor'!AV880*'Propiedades físicas'!$L$5+'Diseño reactor'!AW880*'Propiedades físicas'!$L$8+AX880*'Propiedades físicas'!$L$9+'Diseño reactor'!AY880*'Propiedades físicas'!$L$7+'Diseño reactor'!AZ880*'Propiedades físicas'!$L$6</f>
        <v>2.0089249043426056</v>
      </c>
      <c r="BD880" s="29">
        <f t="shared" si="552"/>
        <v>3.1588211300638243</v>
      </c>
      <c r="BE880" s="58">
        <f t="shared" si="553"/>
        <v>43.119592547089475</v>
      </c>
      <c r="BF880" s="30">
        <f>AU880*'Propiedades físicas'!$I$4+'Diseño reactor'!AV880*'Propiedades físicas'!$I$5+'Diseño reactor'!AW880*'Propiedades físicas'!$I$8+'Diseño reactor'!AX880*'Propiedades físicas'!$I$9+'Diseño reactor'!AY880*'Propiedades físicas'!$I$7+'Diseño reactor'!AZ880*'Propiedades físicas'!$I$6</f>
        <v>1.9575338103604217E-2</v>
      </c>
      <c r="BG880" s="24">
        <f>AU880*'Propiedades físicas'!$O$4+'Diseño reactor'!AV880*'Propiedades físicas'!$O$5+'Diseño reactor'!AW880*'Propiedades físicas'!$O$8+'Diseño reactor'!AX880*'Propiedades físicas'!$O$9+'Diseño reactor'!AY880*'Propiedades físicas'!$O$7+'Diseño reactor'!AZ880*'Propiedades físicas'!$O$6</f>
        <v>0.14947422692334456</v>
      </c>
      <c r="BH880" s="54">
        <f t="shared" si="554"/>
        <v>42027.334855224493</v>
      </c>
      <c r="BI880" s="34">
        <f t="shared" si="574"/>
        <v>263.0914040279643</v>
      </c>
      <c r="BJ880" s="27">
        <f t="shared" si="555"/>
        <v>4802.2910314135197</v>
      </c>
      <c r="BK880" s="34">
        <f t="shared" si="556"/>
        <v>552.16826106265137</v>
      </c>
      <c r="BL880" s="27">
        <f t="shared" si="557"/>
        <v>105.08994216572161</v>
      </c>
      <c r="BM880" s="34">
        <f t="shared" si="558"/>
        <v>1.1054421768707483</v>
      </c>
      <c r="BN880" s="45">
        <f t="shared" si="559"/>
        <v>836.99913071909668</v>
      </c>
      <c r="BO880" s="45">
        <f t="shared" si="560"/>
        <v>87.785298427929845</v>
      </c>
      <c r="BP880" s="66">
        <f t="shared" si="561"/>
        <v>6.6943345880649927</v>
      </c>
    </row>
    <row r="881" spans="8:68">
      <c r="H881" s="68">
        <v>876</v>
      </c>
      <c r="I881" s="31">
        <f>('Propiedades físicas'!$C$10*'Diseño reactor'!H881)/1000</f>
        <v>766.71486668144314</v>
      </c>
      <c r="J881" s="31">
        <f t="shared" si="539"/>
        <v>0.59474521731096175</v>
      </c>
      <c r="K881" s="31">
        <f>(I881*1000)/'Propiedades físicas'!$F$10</f>
        <v>5008.3089777813993</v>
      </c>
      <c r="L881" s="31">
        <f t="shared" si="540"/>
        <v>715.47271111162843</v>
      </c>
      <c r="M881" s="31">
        <f t="shared" si="541"/>
        <v>4292.8362666697703</v>
      </c>
      <c r="N881" s="31">
        <f t="shared" si="542"/>
        <v>0.81674967021875389</v>
      </c>
      <c r="O881" s="32">
        <f t="shared" si="543"/>
        <v>4.9004980213125231</v>
      </c>
      <c r="P881" s="33">
        <f t="shared" si="544"/>
        <v>0.53893293289818434</v>
      </c>
      <c r="Q881" s="31">
        <f t="shared" si="545"/>
        <v>4.4960383413417464</v>
      </c>
      <c r="R881" s="31">
        <f t="shared" si="546"/>
        <v>0.18331759964136574</v>
      </c>
      <c r="S881" s="31">
        <f t="shared" si="547"/>
        <v>0.40445967997077775</v>
      </c>
      <c r="T881" s="31">
        <f t="shared" si="548"/>
        <v>6.235533270819954E-2</v>
      </c>
      <c r="U881" s="31">
        <f t="shared" si="549"/>
        <v>3.214380497100431E-2</v>
      </c>
      <c r="V881" s="47">
        <f t="shared" si="562"/>
        <v>5.3370057432635732E-4</v>
      </c>
      <c r="W881" s="31">
        <f t="shared" si="550"/>
        <v>0.34014918824045637</v>
      </c>
      <c r="X881" s="34">
        <f>(S881*H881*'Propiedades físicas'!$F$5*60*24*365)/(1000000)</f>
        <v>54837.260790636268</v>
      </c>
      <c r="Y881" s="34">
        <f>(U881*H881*'Propiedades físicas'!$F$7*60*24*365)/(1000000)</f>
        <v>1362.9164082474081</v>
      </c>
      <c r="Z881" s="31">
        <f t="shared" si="563"/>
        <v>472.10524921880949</v>
      </c>
      <c r="AA881" s="31">
        <f t="shared" si="564"/>
        <v>3938.52958701537</v>
      </c>
      <c r="AB881" s="31">
        <f t="shared" si="564"/>
        <v>160.5862172858364</v>
      </c>
      <c r="AC881" s="31">
        <f t="shared" si="564"/>
        <v>354.30667965440131</v>
      </c>
      <c r="AD881" s="31">
        <f t="shared" si="564"/>
        <v>54.623271452382795</v>
      </c>
      <c r="AE881" s="31">
        <f t="shared" si="565"/>
        <v>28.157973154599777</v>
      </c>
      <c r="AF881" s="31">
        <f t="shared" si="566"/>
        <v>5008.3089777814002</v>
      </c>
      <c r="AG881" s="31">
        <f t="shared" si="567"/>
        <v>9.4264401679934787E-2</v>
      </c>
      <c r="AH881" s="31">
        <f t="shared" si="568"/>
        <v>0.78639908290164529</v>
      </c>
      <c r="AI881" s="31">
        <f t="shared" si="568"/>
        <v>3.2063959711402128E-2</v>
      </c>
      <c r="AJ881" s="31">
        <f t="shared" si="568"/>
        <v>7.074377424121174E-2</v>
      </c>
      <c r="AK881" s="31">
        <f t="shared" si="568"/>
        <v>1.0906529867608133E-2</v>
      </c>
      <c r="AL881" s="31">
        <f t="shared" si="569"/>
        <v>5.6222515981977821E-3</v>
      </c>
      <c r="AM881" s="31">
        <f t="shared" si="570"/>
        <v>0.99999999999999967</v>
      </c>
      <c r="AN881" s="31">
        <f>(Z881*'Propiedades físicas'!$F$4)/1000</f>
        <v>415.15991405803669</v>
      </c>
      <c r="AO881" s="31">
        <f>(AA881*'Propiedades físicas'!$F$6)/1000</f>
        <v>126.19048796797246</v>
      </c>
      <c r="AP881" s="31">
        <f>(AB881*'Propiedades físicas'!$F$9)/1000</f>
        <v>99.073666754496756</v>
      </c>
      <c r="AQ881" s="31">
        <f>(AC881*'Propiedades físicas'!$F$5)/1000</f>
        <v>104.33268795783155</v>
      </c>
      <c r="AR881" s="31">
        <f>(AD881*'Propiedades físicas'!$F$8)/1000</f>
        <v>19.365042195298741</v>
      </c>
      <c r="AS881" s="31">
        <f>(AE881*'Propiedades físicas'!$F$7)/1000</f>
        <v>2.5930677478070936</v>
      </c>
      <c r="AT881" s="31">
        <f t="shared" si="571"/>
        <v>766.71486668144348</v>
      </c>
      <c r="AU881" s="31">
        <f t="shared" si="572"/>
        <v>0.54147888882729633</v>
      </c>
      <c r="AV881" s="31">
        <f t="shared" si="575"/>
        <v>0.16458594120414047</v>
      </c>
      <c r="AW881" s="31">
        <f t="shared" si="575"/>
        <v>0.12921839794670387</v>
      </c>
      <c r="AX881" s="31">
        <f t="shared" si="575"/>
        <v>0.13607755958797646</v>
      </c>
      <c r="AY881" s="31">
        <f t="shared" si="575"/>
        <v>2.5257162782190548E-2</v>
      </c>
      <c r="AZ881" s="31">
        <f t="shared" si="576"/>
        <v>3.3820496516920513E-3</v>
      </c>
      <c r="BA881" s="31">
        <f t="shared" si="573"/>
        <v>0.99999999999999989</v>
      </c>
      <c r="BB881" s="34">
        <f>AU881*'Propiedades físicas'!$C$4+'Diseño reactor'!AV881*'Propiedades físicas'!$C$5+'Diseño reactor'!AW881*'Propiedades físicas'!$C$8+'Diseño reactor'!AX881*'Propiedades físicas'!$C$9+'Diseño reactor'!AY881*'Propiedades físicas'!$C$7+'Diseño reactor'!AZ881*'Propiedades físicas'!$C$6</f>
        <v>876.24561592168777</v>
      </c>
      <c r="BC881" s="45">
        <f>AU881*'Propiedades físicas'!$L$4+'Diseño reactor'!AV881*'Propiedades físicas'!$L$5+'Diseño reactor'!AW881*'Propiedades físicas'!$L$8+AX881*'Propiedades físicas'!$L$9+'Diseño reactor'!AY881*'Propiedades físicas'!$L$7+'Diseño reactor'!AZ881*'Propiedades físicas'!$L$6</f>
        <v>2.0090854714199127</v>
      </c>
      <c r="BD881" s="29">
        <f t="shared" si="552"/>
        <v>3.1561972066517483</v>
      </c>
      <c r="BE881" s="58">
        <f t="shared" si="553"/>
        <v>43.116650122225366</v>
      </c>
      <c r="BF881" s="30">
        <f>AU881*'Propiedades físicas'!$I$4+'Diseño reactor'!AV881*'Propiedades físicas'!$I$5+'Diseño reactor'!AW881*'Propiedades físicas'!$I$8+'Diseño reactor'!AX881*'Propiedades físicas'!$I$9+'Diseño reactor'!AY881*'Propiedades físicas'!$I$7+'Diseño reactor'!AZ881*'Propiedades físicas'!$I$6</f>
        <v>1.9576313560622231E-2</v>
      </c>
      <c r="BG881" s="24">
        <f>AU881*'Propiedades físicas'!$O$4+'Diseño reactor'!AV881*'Propiedades físicas'!$O$5+'Diseño reactor'!AW881*'Propiedades físicas'!$O$8+'Diseño reactor'!AX881*'Propiedades físicas'!$O$9+'Diseño reactor'!AY881*'Propiedades físicas'!$O$7+'Diseño reactor'!AZ881*'Propiedades físicas'!$O$6</f>
        <v>0.1494810471462939</v>
      </c>
      <c r="BH881" s="54">
        <f t="shared" si="554"/>
        <v>42025.137683804256</v>
      </c>
      <c r="BI881" s="34">
        <f t="shared" si="574"/>
        <v>263.11353786620748</v>
      </c>
      <c r="BJ881" s="27">
        <f t="shared" si="555"/>
        <v>4802.2583189743218</v>
      </c>
      <c r="BK881" s="34">
        <f t="shared" si="556"/>
        <v>552.18969399021739</v>
      </c>
      <c r="BL881" s="27">
        <f t="shared" si="557"/>
        <v>105.09071849733969</v>
      </c>
      <c r="BM881" s="34">
        <f t="shared" si="558"/>
        <v>1.1054421768707483</v>
      </c>
      <c r="BN881" s="45">
        <f t="shared" si="559"/>
        <v>838.11692391911379</v>
      </c>
      <c r="BO881" s="45">
        <f t="shared" si="560"/>
        <v>87.816805476050988</v>
      </c>
      <c r="BP881" s="66">
        <f t="shared" si="561"/>
        <v>6.6943181784446759</v>
      </c>
    </row>
    <row r="882" spans="8:68">
      <c r="H882" s="68">
        <v>877</v>
      </c>
      <c r="I882" s="31">
        <f>('Propiedades físicas'!$C$10*'Diseño reactor'!H882)/1000</f>
        <v>767.590111963043</v>
      </c>
      <c r="J882" s="31">
        <f t="shared" si="539"/>
        <v>0.59406705856830389</v>
      </c>
      <c r="K882" s="31">
        <f>(I882*1000)/'Propiedades físicas'!$F$10</f>
        <v>5014.0262254729305</v>
      </c>
      <c r="L882" s="31">
        <f t="shared" si="540"/>
        <v>716.2894607818472</v>
      </c>
      <c r="M882" s="31">
        <f t="shared" si="541"/>
        <v>4297.7367646910834</v>
      </c>
      <c r="N882" s="31">
        <f t="shared" si="542"/>
        <v>0.81674967021875389</v>
      </c>
      <c r="O882" s="32">
        <f t="shared" si="543"/>
        <v>4.900498021312524</v>
      </c>
      <c r="P882" s="33">
        <f t="shared" si="544"/>
        <v>0.53914204205206151</v>
      </c>
      <c r="Q882" s="31">
        <f t="shared" si="545"/>
        <v>4.4964621816673951</v>
      </c>
      <c r="R882" s="31">
        <f t="shared" si="546"/>
        <v>0.18325069356799753</v>
      </c>
      <c r="S882" s="31">
        <f t="shared" si="547"/>
        <v>0.40403583964512896</v>
      </c>
      <c r="T882" s="31">
        <f t="shared" si="548"/>
        <v>6.2285657718953127E-2</v>
      </c>
      <c r="U882" s="31">
        <f t="shared" si="549"/>
        <v>3.2071276879741706E-2</v>
      </c>
      <c r="V882" s="47">
        <f t="shared" si="562"/>
        <v>5.3390765329427449E-4</v>
      </c>
      <c r="W882" s="31">
        <f t="shared" si="550"/>
        <v>0.33989316223701616</v>
      </c>
      <c r="X882" s="34">
        <f>(S882*H882*'Propiedades físicas'!$F$5*60*24*365)/(1000000)</f>
        <v>54842.329885874242</v>
      </c>
      <c r="Y882" s="34">
        <f>(U882*H882*'Propiedades físicas'!$F$7*60*24*365)/(1000000)</f>
        <v>1361.3935042396186</v>
      </c>
      <c r="Z882" s="31">
        <f t="shared" si="563"/>
        <v>472.82757087965797</v>
      </c>
      <c r="AA882" s="31">
        <f t="shared" si="564"/>
        <v>3943.3973333223057</v>
      </c>
      <c r="AB882" s="31">
        <f t="shared" si="564"/>
        <v>160.71085825913383</v>
      </c>
      <c r="AC882" s="31">
        <f t="shared" si="564"/>
        <v>354.33943136877809</v>
      </c>
      <c r="AD882" s="31">
        <f t="shared" si="564"/>
        <v>54.624521819521895</v>
      </c>
      <c r="AE882" s="31">
        <f t="shared" si="565"/>
        <v>28.126509823533475</v>
      </c>
      <c r="AF882" s="31">
        <f t="shared" si="566"/>
        <v>5014.0262254729305</v>
      </c>
      <c r="AG882" s="31">
        <f t="shared" si="567"/>
        <v>9.4300976823283394E-2</v>
      </c>
      <c r="AH882" s="31">
        <f t="shared" si="568"/>
        <v>0.78647321653176205</v>
      </c>
      <c r="AI882" s="31">
        <f t="shared" si="568"/>
        <v>3.2052257214505366E-2</v>
      </c>
      <c r="AJ882" s="31">
        <f t="shared" si="568"/>
        <v>7.066964061109518E-2</v>
      </c>
      <c r="AK882" s="31">
        <f t="shared" si="568"/>
        <v>1.0894343061472446E-2</v>
      </c>
      <c r="AL882" s="31">
        <f t="shared" si="569"/>
        <v>5.6095657578816389E-3</v>
      </c>
      <c r="AM882" s="31">
        <f t="shared" si="570"/>
        <v>1</v>
      </c>
      <c r="AN882" s="31">
        <f>(Z882*'Propiedades físicas'!$F$4)/1000</f>
        <v>415.79510928015367</v>
      </c>
      <c r="AO882" s="31">
        <f>(AA882*'Propiedades físicas'!$F$6)/1000</f>
        <v>126.34645055964668</v>
      </c>
      <c r="AP882" s="31">
        <f>(AB882*'Propiedades físicas'!$F$9)/1000</f>
        <v>99.150564002972601</v>
      </c>
      <c r="AQ882" s="31">
        <f>(AC882*'Propiedades físicas'!$F$5)/1000</f>
        <v>104.34233235516409</v>
      </c>
      <c r="AR882" s="31">
        <f>(AD882*'Propiedades físicas'!$F$8)/1000</f>
        <v>19.365485475456897</v>
      </c>
      <c r="AS882" s="31">
        <f>(AE882*'Propiedades físicas'!$F$7)/1000</f>
        <v>2.590170289649198</v>
      </c>
      <c r="AT882" s="31">
        <f t="shared" si="571"/>
        <v>767.59011196304323</v>
      </c>
      <c r="AU882" s="31">
        <f t="shared" si="572"/>
        <v>0.54168898582707736</v>
      </c>
      <c r="AV882" s="31">
        <f t="shared" si="575"/>
        <v>0.16460145667656781</v>
      </c>
      <c r="AW882" s="31">
        <f t="shared" si="575"/>
        <v>0.12917123665051375</v>
      </c>
      <c r="AX882" s="31">
        <f t="shared" si="575"/>
        <v>0.13593496154909798</v>
      </c>
      <c r="AY882" s="31">
        <f t="shared" si="575"/>
        <v>2.5228940776648875E-2</v>
      </c>
      <c r="AZ882" s="31">
        <f t="shared" si="576"/>
        <v>3.3744185200941016E-3</v>
      </c>
      <c r="BA882" s="31">
        <f t="shared" si="573"/>
        <v>0.99999999999999989</v>
      </c>
      <c r="BB882" s="34">
        <f>AU882*'Propiedades físicas'!$C$4+'Diseño reactor'!AV882*'Propiedades físicas'!$C$5+'Diseño reactor'!AW882*'Propiedades físicas'!$C$8+'Diseño reactor'!AX882*'Propiedades físicas'!$C$9+'Diseño reactor'!AY882*'Propiedades físicas'!$C$7+'Diseño reactor'!AZ882*'Propiedades físicas'!$C$6</f>
        <v>876.24347406474089</v>
      </c>
      <c r="BC882" s="45">
        <f>AU882*'Propiedades físicas'!$L$4+'Diseño reactor'!AV882*'Propiedades físicas'!$L$5+'Diseño reactor'!AW882*'Propiedades físicas'!$L$8+AX882*'Propiedades físicas'!$L$9+'Diseño reactor'!AY882*'Propiedades físicas'!$L$7+'Diseño reactor'!AZ882*'Propiedades físicas'!$L$6</f>
        <v>2.0092457854157844</v>
      </c>
      <c r="BD882" s="29">
        <f t="shared" si="552"/>
        <v>3.1535776477186275</v>
      </c>
      <c r="BE882" s="58">
        <f t="shared" si="553"/>
        <v>43.113712824272916</v>
      </c>
      <c r="BF882" s="30">
        <f>AU882*'Propiedades físicas'!$I$4+'Diseño reactor'!AV882*'Propiedades físicas'!$I$5+'Diseño reactor'!AW882*'Propiedades físicas'!$I$8+'Diseño reactor'!AX882*'Propiedades físicas'!$I$9+'Diseño reactor'!AY882*'Propiedades físicas'!$I$7+'Diseño reactor'!AZ882*'Propiedades físicas'!$I$6</f>
        <v>1.9577286330907651E-2</v>
      </c>
      <c r="BG882" s="24">
        <f>AU882*'Propiedades físicas'!$O$4+'Diseño reactor'!AV882*'Propiedades físicas'!$O$5+'Diseño reactor'!AW882*'Propiedades físicas'!$O$8+'Diseño reactor'!AX882*'Propiedades físicas'!$O$9+'Diseño reactor'!AY882*'Propiedades físicas'!$O$7+'Diseño reactor'!AZ882*'Propiedades físicas'!$O$6</f>
        <v>0.14948785844182078</v>
      </c>
      <c r="BH882" s="54">
        <f t="shared" si="554"/>
        <v>42022.946789206122</v>
      </c>
      <c r="BI882" s="34">
        <f t="shared" si="574"/>
        <v>263.13561823860942</v>
      </c>
      <c r="BJ882" s="27">
        <f t="shared" si="555"/>
        <v>4802.2257396230634</v>
      </c>
      <c r="BK882" s="34">
        <f t="shared" si="556"/>
        <v>552.2111089003389</v>
      </c>
      <c r="BL882" s="27">
        <f t="shared" si="557"/>
        <v>105.09149412760674</v>
      </c>
      <c r="BM882" s="34">
        <f t="shared" si="558"/>
        <v>1.1054421768707483</v>
      </c>
      <c r="BN882" s="45">
        <f t="shared" si="559"/>
        <v>839.23488142806161</v>
      </c>
      <c r="BO882" s="45">
        <f t="shared" si="560"/>
        <v>87.84826511587211</v>
      </c>
      <c r="BP882" s="66">
        <f t="shared" si="561"/>
        <v>6.6943018151423841</v>
      </c>
    </row>
    <row r="883" spans="8:68">
      <c r="H883" s="68">
        <v>878</v>
      </c>
      <c r="I883" s="31">
        <f>('Propiedades físicas'!$C$10*'Diseño reactor'!H883)/1000</f>
        <v>768.46535724464275</v>
      </c>
      <c r="J883" s="31">
        <f t="shared" si="539"/>
        <v>0.59339044460638102</v>
      </c>
      <c r="K883" s="31">
        <f>(I883*1000)/'Propiedades físicas'!$F$10</f>
        <v>5019.7434731644616</v>
      </c>
      <c r="L883" s="31">
        <f t="shared" si="540"/>
        <v>717.10621045206597</v>
      </c>
      <c r="M883" s="31">
        <f t="shared" si="541"/>
        <v>4302.6372627123956</v>
      </c>
      <c r="N883" s="31">
        <f t="shared" si="542"/>
        <v>0.816749670218754</v>
      </c>
      <c r="O883" s="32">
        <f t="shared" si="543"/>
        <v>4.9004980213125231</v>
      </c>
      <c r="P883" s="33">
        <f t="shared" si="544"/>
        <v>0.53935083665505235</v>
      </c>
      <c r="Q883" s="31">
        <f t="shared" si="545"/>
        <v>4.4968851686653597</v>
      </c>
      <c r="R883" s="31">
        <f t="shared" si="546"/>
        <v>0.18318378130430821</v>
      </c>
      <c r="S883" s="31">
        <f t="shared" si="547"/>
        <v>0.40361285264716379</v>
      </c>
      <c r="T883" s="31">
        <f t="shared" si="548"/>
        <v>6.2216085435324767E-2</v>
      </c>
      <c r="U883" s="31">
        <f t="shared" si="549"/>
        <v>3.1998966824068664E-2</v>
      </c>
      <c r="V883" s="47">
        <f t="shared" si="562"/>
        <v>5.3411442076519756E-4</v>
      </c>
      <c r="W883" s="31">
        <f t="shared" si="550"/>
        <v>0.33963752135878378</v>
      </c>
      <c r="X883" s="34">
        <f>(S883*H883*'Propiedades físicas'!$F$5*60*24*365)/(1000000)</f>
        <v>54847.383742283389</v>
      </c>
      <c r="Y883" s="34">
        <f>(U883*H883*'Propiedades físicas'!$F$7*60*24*365)/(1000000)</f>
        <v>1359.8728450947131</v>
      </c>
      <c r="Z883" s="31">
        <f t="shared" si="563"/>
        <v>473.55003458313598</v>
      </c>
      <c r="AA883" s="31">
        <f t="shared" si="564"/>
        <v>3948.2651780881856</v>
      </c>
      <c r="AB883" s="31">
        <f t="shared" si="564"/>
        <v>160.83535998518261</v>
      </c>
      <c r="AC883" s="31">
        <f t="shared" si="564"/>
        <v>354.37208462420983</v>
      </c>
      <c r="AD883" s="31">
        <f t="shared" si="564"/>
        <v>54.625723012215147</v>
      </c>
      <c r="AE883" s="31">
        <f t="shared" si="565"/>
        <v>28.095092871532287</v>
      </c>
      <c r="AF883" s="31">
        <f t="shared" si="566"/>
        <v>5019.7434731644607</v>
      </c>
      <c r="AG883" s="31">
        <f t="shared" si="567"/>
        <v>9.43374969487452E-2</v>
      </c>
      <c r="AH883" s="31">
        <f t="shared" si="568"/>
        <v>0.78654720090689967</v>
      </c>
      <c r="AI883" s="31">
        <f t="shared" si="568"/>
        <v>3.204055363486364E-2</v>
      </c>
      <c r="AJ883" s="31">
        <f t="shared" si="568"/>
        <v>7.0595656235957538E-2</v>
      </c>
      <c r="AK883" s="31">
        <f t="shared" si="568"/>
        <v>1.088217421950826E-2</v>
      </c>
      <c r="AL883" s="31">
        <f t="shared" si="569"/>
        <v>5.5969180540257884E-3</v>
      </c>
      <c r="AM883" s="31">
        <f t="shared" si="570"/>
        <v>1</v>
      </c>
      <c r="AN883" s="31">
        <f>(Z883*'Propiedades físicas'!$F$4)/1000</f>
        <v>416.43042941171808</v>
      </c>
      <c r="AO883" s="31">
        <f>(AA883*'Propiedades físicas'!$F$6)/1000</f>
        <v>126.50241630594546</v>
      </c>
      <c r="AP883" s="31">
        <f>(AB883*'Propiedades físicas'!$F$9)/1000</f>
        <v>99.227375342858409</v>
      </c>
      <c r="AQ883" s="31">
        <f>(AC883*'Propiedades físicas'!$F$5)/1000</f>
        <v>104.35194775929108</v>
      </c>
      <c r="AR883" s="31">
        <f>(AD883*'Propiedades físicas'!$F$8)/1000</f>
        <v>19.365911322290508</v>
      </c>
      <c r="AS883" s="31">
        <f>(AE883*'Propiedades físicas'!$F$7)/1000</f>
        <v>2.5872771025394088</v>
      </c>
      <c r="AT883" s="31">
        <f t="shared" si="571"/>
        <v>768.46535724464286</v>
      </c>
      <c r="AU883" s="31">
        <f t="shared" si="572"/>
        <v>0.54189876679001214</v>
      </c>
      <c r="AV883" s="31">
        <f t="shared" si="575"/>
        <v>0.16461694091132997</v>
      </c>
      <c r="AW883" s="31">
        <f t="shared" si="575"/>
        <v>0.12912407099083989</v>
      </c>
      <c r="AX883" s="31">
        <f t="shared" si="575"/>
        <v>0.13579265060620083</v>
      </c>
      <c r="AY883" s="31">
        <f t="shared" si="575"/>
        <v>2.5200760372240595E-2</v>
      </c>
      <c r="AZ883" s="31">
        <f t="shared" si="576"/>
        <v>3.3668103293766861E-3</v>
      </c>
      <c r="BA883" s="31">
        <f t="shared" si="573"/>
        <v>1</v>
      </c>
      <c r="BB883" s="34">
        <f>AU883*'Propiedades físicas'!$C$4+'Diseño reactor'!AV883*'Propiedades físicas'!$C$5+'Diseño reactor'!AW883*'Propiedades físicas'!$C$8+'Diseño reactor'!AX883*'Propiedades físicas'!$C$9+'Diseño reactor'!AY883*'Propiedades físicas'!$C$7+'Diseño reactor'!AZ883*'Propiedades físicas'!$C$6</f>
        <v>876.24133824882847</v>
      </c>
      <c r="BC883" s="45">
        <f>AU883*'Propiedades físicas'!$L$4+'Diseño reactor'!AV883*'Propiedades físicas'!$L$5+'Diseño reactor'!AW883*'Propiedades físicas'!$L$8+AX883*'Propiedades físicas'!$L$9+'Diseño reactor'!AY883*'Propiedades físicas'!$L$7+'Diseño reactor'!AZ883*'Propiedades físicas'!$L$6</f>
        <v>2.0094058469156075</v>
      </c>
      <c r="BD883" s="29">
        <f t="shared" si="552"/>
        <v>3.1509624423851945</v>
      </c>
      <c r="BE883" s="58">
        <f t="shared" si="553"/>
        <v>43.110780639655573</v>
      </c>
      <c r="BF883" s="30">
        <f>AU883*'Propiedades físicas'!$I$4+'Diseño reactor'!AV883*'Propiedades físicas'!$I$5+'Diseño reactor'!AW883*'Propiedades físicas'!$I$8+'Diseño reactor'!AX883*'Propiedades físicas'!$I$9+'Diseño reactor'!AY883*'Propiedades físicas'!$I$7+'Diseño reactor'!AZ883*'Propiedades físicas'!$I$6</f>
        <v>1.9578256423765171E-2</v>
      </c>
      <c r="BG883" s="24">
        <f>AU883*'Propiedades físicas'!$O$4+'Diseño reactor'!AV883*'Propiedades físicas'!$O$5+'Diseño reactor'!AW883*'Propiedades físicas'!$O$8+'Diseño reactor'!AX883*'Propiedades físicas'!$O$9+'Diseño reactor'!AY883*'Propiedades físicas'!$O$7+'Diseño reactor'!AZ883*'Propiedades físicas'!$O$6</f>
        <v>0.14949466082515606</v>
      </c>
      <c r="BH883" s="54">
        <f t="shared" si="554"/>
        <v>42020.762148580558</v>
      </c>
      <c r="BI883" s="34">
        <f t="shared" si="574"/>
        <v>263.15764531777029</v>
      </c>
      <c r="BJ883" s="27">
        <f t="shared" si="555"/>
        <v>4802.1932928237229</v>
      </c>
      <c r="BK883" s="34">
        <f t="shared" si="556"/>
        <v>552.23250579040132</v>
      </c>
      <c r="BL883" s="27">
        <f t="shared" si="557"/>
        <v>105.09226905655561</v>
      </c>
      <c r="BM883" s="34">
        <f t="shared" si="558"/>
        <v>1.1054421768707483</v>
      </c>
      <c r="BN883" s="45">
        <f t="shared" si="559"/>
        <v>840.35300285839332</v>
      </c>
      <c r="BO883" s="45">
        <f t="shared" si="560"/>
        <v>87.879677454302254</v>
      </c>
      <c r="BP883" s="66">
        <f t="shared" si="561"/>
        <v>6.6942854979922286</v>
      </c>
    </row>
    <row r="884" spans="8:68">
      <c r="H884" s="68">
        <v>879</v>
      </c>
      <c r="I884" s="31">
        <f>('Propiedades físicas'!$C$10*'Diseño reactor'!H884)/1000</f>
        <v>769.34060252624261</v>
      </c>
      <c r="J884" s="31">
        <f t="shared" si="539"/>
        <v>0.59271537015290388</v>
      </c>
      <c r="K884" s="31">
        <f>(I884*1000)/'Propiedades físicas'!$F$10</f>
        <v>5025.4607208559928</v>
      </c>
      <c r="L884" s="31">
        <f t="shared" si="540"/>
        <v>717.92296012228462</v>
      </c>
      <c r="M884" s="31">
        <f t="shared" si="541"/>
        <v>4307.5377607337077</v>
      </c>
      <c r="N884" s="31">
        <f t="shared" si="542"/>
        <v>0.81674967021875389</v>
      </c>
      <c r="O884" s="32">
        <f t="shared" si="543"/>
        <v>4.9004980213125231</v>
      </c>
      <c r="P884" s="33">
        <f t="shared" si="544"/>
        <v>0.53955931741636443</v>
      </c>
      <c r="Q884" s="31">
        <f t="shared" si="545"/>
        <v>4.4973073048274212</v>
      </c>
      <c r="R884" s="31">
        <f t="shared" si="546"/>
        <v>0.1831168631049474</v>
      </c>
      <c r="S884" s="31">
        <f t="shared" si="547"/>
        <v>0.40319071648510285</v>
      </c>
      <c r="T884" s="31">
        <f t="shared" si="548"/>
        <v>6.2146615712170956E-2</v>
      </c>
      <c r="U884" s="31">
        <f t="shared" si="549"/>
        <v>3.1926873985271165E-2</v>
      </c>
      <c r="V884" s="47">
        <f t="shared" si="562"/>
        <v>5.343208774414483E-4</v>
      </c>
      <c r="W884" s="31">
        <f t="shared" si="550"/>
        <v>0.33938226473742972</v>
      </c>
      <c r="X884" s="34">
        <f>(S884*H884*'Propiedades físicas'!$F$5*60*24*365)/(1000000)</f>
        <v>54852.42241708481</v>
      </c>
      <c r="Y884" s="34">
        <f>(U884*H884*'Propiedades físicas'!$F$7*60*24*365)/(1000000)</f>
        <v>1358.354427640254</v>
      </c>
      <c r="Z884" s="31">
        <f t="shared" si="563"/>
        <v>474.27264000898435</v>
      </c>
      <c r="AA884" s="31">
        <f t="shared" si="564"/>
        <v>3953.1331209433033</v>
      </c>
      <c r="AB884" s="31">
        <f t="shared" si="564"/>
        <v>160.95972266924878</v>
      </c>
      <c r="AC884" s="31">
        <f t="shared" si="564"/>
        <v>354.40463979040538</v>
      </c>
      <c r="AD884" s="31">
        <f t="shared" si="564"/>
        <v>54.626875210998271</v>
      </c>
      <c r="AE884" s="31">
        <f t="shared" si="565"/>
        <v>28.063722233053355</v>
      </c>
      <c r="AF884" s="31">
        <f t="shared" si="566"/>
        <v>5025.4607208559937</v>
      </c>
      <c r="AG884" s="31">
        <f t="shared" si="567"/>
        <v>9.4373962180367185E-2</v>
      </c>
      <c r="AH884" s="31">
        <f t="shared" si="568"/>
        <v>0.78662103646289383</v>
      </c>
      <c r="AI884" s="31">
        <f t="shared" si="568"/>
        <v>3.2028849017017545E-2</v>
      </c>
      <c r="AJ884" s="31">
        <f t="shared" si="568"/>
        <v>7.0521820679963279E-2</v>
      </c>
      <c r="AK884" s="31">
        <f t="shared" si="568"/>
        <v>1.0870023316328617E-2</v>
      </c>
      <c r="AL884" s="31">
        <f t="shared" si="569"/>
        <v>5.5843083434294997E-3</v>
      </c>
      <c r="AM884" s="31">
        <f t="shared" si="570"/>
        <v>0.99999999999999989</v>
      </c>
      <c r="AN884" s="31">
        <f>(Z884*'Propiedades físicas'!$F$4)/1000</f>
        <v>417.06587417110069</v>
      </c>
      <c r="AO884" s="31">
        <f>(AA884*'Propiedades físicas'!$F$6)/1000</f>
        <v>126.65838519502344</v>
      </c>
      <c r="AP884" s="31">
        <f>(AB884*'Propiedades físicas'!$F$9)/1000</f>
        <v>99.304100900793031</v>
      </c>
      <c r="AQ884" s="31">
        <f>(AC884*'Propiedades físicas'!$F$5)/1000</f>
        <v>104.36153427908069</v>
      </c>
      <c r="AR884" s="31">
        <f>(AD884*'Propiedades físicas'!$F$8)/1000</f>
        <v>19.366319799803101</v>
      </c>
      <c r="AS884" s="31">
        <f>(AE884*'Propiedades físicas'!$F$7)/1000</f>
        <v>2.5843881804418833</v>
      </c>
      <c r="AT884" s="31">
        <f t="shared" si="571"/>
        <v>769.34060252624295</v>
      </c>
      <c r="AU884" s="31">
        <f t="shared" si="572"/>
        <v>0.54210823242865847</v>
      </c>
      <c r="AV884" s="31">
        <f t="shared" si="575"/>
        <v>0.16463239399964336</v>
      </c>
      <c r="AW884" s="31">
        <f t="shared" si="575"/>
        <v>0.12907690114718165</v>
      </c>
      <c r="AX884" s="31">
        <f t="shared" si="575"/>
        <v>0.13565062592094354</v>
      </c>
      <c r="AY884" s="31">
        <f t="shared" si="575"/>
        <v>2.5172621510175002E-2</v>
      </c>
      <c r="AZ884" s="31">
        <f t="shared" si="576"/>
        <v>3.3592249933978072E-3</v>
      </c>
      <c r="BA884" s="31">
        <f t="shared" si="573"/>
        <v>0.99999999999999978</v>
      </c>
      <c r="BB884" s="34">
        <f>AU884*'Propiedades físicas'!$C$4+'Diseño reactor'!AV884*'Propiedades físicas'!$C$5+'Diseño reactor'!AW884*'Propiedades físicas'!$C$8+'Diseño reactor'!AX884*'Propiedades físicas'!$C$9+'Diseño reactor'!AY884*'Propiedades físicas'!$C$7+'Diseño reactor'!AZ884*'Propiedades físicas'!$C$6</f>
        <v>876.23920845233158</v>
      </c>
      <c r="BC884" s="45">
        <f>AU884*'Propiedades físicas'!$L$4+'Diseño reactor'!AV884*'Propiedades físicas'!$L$5+'Diseño reactor'!AW884*'Propiedades físicas'!$L$8+AX884*'Propiedades físicas'!$L$9+'Diseño reactor'!AY884*'Propiedades físicas'!$L$7+'Diseño reactor'!AZ884*'Propiedades físicas'!$L$6</f>
        <v>2.0095656565029998</v>
      </c>
      <c r="BD884" s="29">
        <f t="shared" si="552"/>
        <v>3.1483515798082409</v>
      </c>
      <c r="BE884" s="58">
        <f t="shared" si="553"/>
        <v>43.107853554845441</v>
      </c>
      <c r="BF884" s="30">
        <f>AU884*'Propiedades físicas'!$I$4+'Diseño reactor'!AV884*'Propiedades físicas'!$I$5+'Diseño reactor'!AW884*'Propiedades físicas'!$I$8+'Diseño reactor'!AX884*'Propiedades físicas'!$I$9+'Diseño reactor'!AY884*'Propiedades físicas'!$I$7+'Diseño reactor'!AZ884*'Propiedades físicas'!$I$6</f>
        <v>1.9579223848460267E-2</v>
      </c>
      <c r="BG884" s="24">
        <f>AU884*'Propiedades físicas'!$O$4+'Diseño reactor'!AV884*'Propiedades físicas'!$O$5+'Diseño reactor'!AW884*'Propiedades físicas'!$O$8+'Diseño reactor'!AX884*'Propiedades físicas'!$O$9+'Diseño reactor'!AY884*'Propiedades físicas'!$O$7+'Diseño reactor'!AZ884*'Propiedades físicas'!$O$6</f>
        <v>0.1495014543115053</v>
      </c>
      <c r="BH884" s="54">
        <f t="shared" si="554"/>
        <v>42018.583739180576</v>
      </c>
      <c r="BI884" s="34">
        <f t="shared" si="574"/>
        <v>263.1796192755985</v>
      </c>
      <c r="BJ884" s="27">
        <f t="shared" si="555"/>
        <v>4802.1609780428007</v>
      </c>
      <c r="BK884" s="34">
        <f t="shared" si="556"/>
        <v>552.2538846579688</v>
      </c>
      <c r="BL884" s="27">
        <f t="shared" si="557"/>
        <v>105.09304328422552</v>
      </c>
      <c r="BM884" s="34">
        <f t="shared" si="558"/>
        <v>1.1054421768707483</v>
      </c>
      <c r="BN884" s="45">
        <f t="shared" si="559"/>
        <v>841.47128782377092</v>
      </c>
      <c r="BO884" s="45">
        <f t="shared" si="560"/>
        <v>87.911042597929182</v>
      </c>
      <c r="BP884" s="66">
        <f t="shared" si="561"/>
        <v>6.6942692268290447</v>
      </c>
    </row>
    <row r="885" spans="8:68">
      <c r="H885" s="68">
        <v>880</v>
      </c>
      <c r="I885" s="31">
        <f>('Propiedades físicas'!$C$10*'Diseño reactor'!H885)/1000</f>
        <v>770.21584780784247</v>
      </c>
      <c r="J885" s="31">
        <f t="shared" si="539"/>
        <v>0.59204182995954835</v>
      </c>
      <c r="K885" s="31">
        <f>(I885*1000)/'Propiedades físicas'!$F$10</f>
        <v>5031.177968547524</v>
      </c>
      <c r="L885" s="31">
        <f t="shared" si="540"/>
        <v>718.73970979250339</v>
      </c>
      <c r="M885" s="31">
        <f t="shared" si="541"/>
        <v>4312.4382587550199</v>
      </c>
      <c r="N885" s="31">
        <f t="shared" si="542"/>
        <v>0.81674967021875389</v>
      </c>
      <c r="O885" s="32">
        <f t="shared" si="543"/>
        <v>4.9004980213125222</v>
      </c>
      <c r="P885" s="33">
        <f t="shared" si="544"/>
        <v>0.53976748504307515</v>
      </c>
      <c r="Q885" s="31">
        <f t="shared" si="545"/>
        <v>4.4977285926359221</v>
      </c>
      <c r="R885" s="31">
        <f t="shared" si="546"/>
        <v>0.18304993922307741</v>
      </c>
      <c r="S885" s="31">
        <f t="shared" si="547"/>
        <v>0.40276942867660143</v>
      </c>
      <c r="T885" s="31">
        <f t="shared" si="548"/>
        <v>6.2077248404279764E-2</v>
      </c>
      <c r="U885" s="31">
        <f t="shared" si="549"/>
        <v>3.1854997548321495E-2</v>
      </c>
      <c r="V885" s="47">
        <f t="shared" si="562"/>
        <v>5.3452702402323948E-4</v>
      </c>
      <c r="W885" s="31">
        <f t="shared" si="550"/>
        <v>0.33912739150723292</v>
      </c>
      <c r="X885" s="34">
        <f>(S885*H885*'Propiedades físicas'!$F$5*60*24*365)/(1000000)</f>
        <v>54857.445967242013</v>
      </c>
      <c r="Y885" s="34">
        <f>(U885*H885*'Propiedades físicas'!$F$7*60*24*365)/(1000000)</f>
        <v>1356.8382487023071</v>
      </c>
      <c r="Z885" s="31">
        <f t="shared" si="563"/>
        <v>474.99538683790615</v>
      </c>
      <c r="AA885" s="31">
        <f t="shared" si="564"/>
        <v>3958.0011615196113</v>
      </c>
      <c r="AB885" s="31">
        <f t="shared" si="564"/>
        <v>161.08394651630812</v>
      </c>
      <c r="AC885" s="31">
        <f t="shared" si="564"/>
        <v>354.43709723540928</v>
      </c>
      <c r="AD885" s="31">
        <f t="shared" si="564"/>
        <v>54.627978595766194</v>
      </c>
      <c r="AE885" s="31">
        <f t="shared" si="565"/>
        <v>28.032397842522915</v>
      </c>
      <c r="AF885" s="31">
        <f t="shared" si="566"/>
        <v>5031.177968547524</v>
      </c>
      <c r="AG885" s="31">
        <f t="shared" si="567"/>
        <v>9.4410372641823864E-2</v>
      </c>
      <c r="AH885" s="31">
        <f t="shared" si="568"/>
        <v>0.78669472363392989</v>
      </c>
      <c r="AI885" s="31">
        <f t="shared" si="568"/>
        <v>3.2017143405247549E-2</v>
      </c>
      <c r="AJ885" s="31">
        <f t="shared" si="568"/>
        <v>7.044813350892723E-2</v>
      </c>
      <c r="AK885" s="31">
        <f t="shared" si="568"/>
        <v>1.0857890326534607E-2</v>
      </c>
      <c r="AL885" s="31">
        <f t="shared" si="569"/>
        <v>5.5717364835368224E-3</v>
      </c>
      <c r="AM885" s="31">
        <f t="shared" si="570"/>
        <v>0.99999999999999989</v>
      </c>
      <c r="AN885" s="31">
        <f>(Z885*'Propiedades físicas'!$F$4)/1000</f>
        <v>417.70144327751791</v>
      </c>
      <c r="AO885" s="31">
        <f>(AA885*'Propiedades físicas'!$F$6)/1000</f>
        <v>126.81435721508834</v>
      </c>
      <c r="AP885" s="31">
        <f>(AB885*'Propiedades físicas'!$F$9)/1000</f>
        <v>99.380740803236293</v>
      </c>
      <c r="AQ885" s="31">
        <f>(AC885*'Propiedades físicas'!$F$5)/1000</f>
        <v>104.37109202291097</v>
      </c>
      <c r="AR885" s="31">
        <f>(AD885*'Propiedades físicas'!$F$8)/1000</f>
        <v>19.366710971771024</v>
      </c>
      <c r="AS885" s="31">
        <f>(AE885*'Propiedades físicas'!$F$7)/1000</f>
        <v>2.5815035173179353</v>
      </c>
      <c r="AT885" s="31">
        <f t="shared" si="571"/>
        <v>770.21584780784247</v>
      </c>
      <c r="AU885" s="31">
        <f t="shared" si="572"/>
        <v>0.54231738345343461</v>
      </c>
      <c r="AV885" s="31">
        <f t="shared" si="575"/>
        <v>0.16464781603237882</v>
      </c>
      <c r="AW885" s="31">
        <f t="shared" si="575"/>
        <v>0.12902972729799028</v>
      </c>
      <c r="AX885" s="31">
        <f t="shared" si="575"/>
        <v>0.13550888665815927</v>
      </c>
      <c r="AY885" s="31">
        <f t="shared" si="575"/>
        <v>2.5144524131633726E-2</v>
      </c>
      <c r="AZ885" s="31">
        <f t="shared" si="576"/>
        <v>3.3516624264033354E-3</v>
      </c>
      <c r="BA885" s="31">
        <f t="shared" si="573"/>
        <v>1.0000000000000002</v>
      </c>
      <c r="BB885" s="34">
        <f>AU885*'Propiedades físicas'!$C$4+'Diseño reactor'!AV885*'Propiedades físicas'!$C$5+'Diseño reactor'!AW885*'Propiedades físicas'!$C$8+'Diseño reactor'!AX885*'Propiedades físicas'!$C$9+'Diseño reactor'!AY885*'Propiedades físicas'!$C$7+'Diseño reactor'!AZ885*'Propiedades físicas'!$C$6</f>
        <v>876.23708465372601</v>
      </c>
      <c r="BC885" s="45">
        <f>AU885*'Propiedades físicas'!$L$4+'Diseño reactor'!AV885*'Propiedades físicas'!$L$5+'Diseño reactor'!AW885*'Propiedades físicas'!$L$8+AX885*'Propiedades físicas'!$L$9+'Diseño reactor'!AY885*'Propiedades físicas'!$L$7+'Diseño reactor'!AZ885*'Propiedades físicas'!$L$6</f>
        <v>2.0097252147598179</v>
      </c>
      <c r="BD885" s="29">
        <f t="shared" si="552"/>
        <v>3.1457450491804728</v>
      </c>
      <c r="BE885" s="58">
        <f t="shared" si="553"/>
        <v>43.104931556363042</v>
      </c>
      <c r="BF885" s="30">
        <f>AU885*'Propiedades físicas'!$I$4+'Diseño reactor'!AV885*'Propiedades físicas'!$I$5+'Diseño reactor'!AW885*'Propiedades físicas'!$I$8+'Diseño reactor'!AX885*'Propiedades físicas'!$I$9+'Diseño reactor'!AY885*'Propiedades físicas'!$I$7+'Diseño reactor'!AZ885*'Propiedades físicas'!$I$6</f>
        <v>1.9580188614219462E-2</v>
      </c>
      <c r="BG885" s="24">
        <f>AU885*'Propiedades físicas'!$O$4+'Diseño reactor'!AV885*'Propiedades físicas'!$O$5+'Diseño reactor'!AW885*'Propiedades físicas'!$O$8+'Diseño reactor'!AX885*'Propiedades físicas'!$O$9+'Diseño reactor'!AY885*'Propiedades físicas'!$O$7+'Diseño reactor'!AZ885*'Propiedades físicas'!$O$6</f>
        <v>0.14950823891604922</v>
      </c>
      <c r="BH885" s="54">
        <f t="shared" si="554"/>
        <v>42016.411538361048</v>
      </c>
      <c r="BI885" s="34">
        <f t="shared" si="574"/>
        <v>263.20154028331456</v>
      </c>
      <c r="BJ885" s="27">
        <f t="shared" si="555"/>
        <v>4802.1287947492374</v>
      </c>
      <c r="BK885" s="34">
        <f t="shared" si="556"/>
        <v>552.27524550077578</v>
      </c>
      <c r="BL885" s="27">
        <f t="shared" si="557"/>
        <v>105.09381681066174</v>
      </c>
      <c r="BM885" s="34">
        <f t="shared" si="558"/>
        <v>1.1054421768707483</v>
      </c>
      <c r="BN885" s="45">
        <f t="shared" si="559"/>
        <v>842.58973593906285</v>
      </c>
      <c r="BO885" s="45">
        <f t="shared" si="560"/>
        <v>87.942360653020785</v>
      </c>
      <c r="BP885" s="66">
        <f t="shared" si="561"/>
        <v>6.6942530014883932</v>
      </c>
    </row>
    <row r="886" spans="8:68">
      <c r="H886" s="68">
        <v>881</v>
      </c>
      <c r="I886" s="31">
        <f>('Propiedades físicas'!$C$10*'Diseño reactor'!H886)/1000</f>
        <v>771.09109308944221</v>
      </c>
      <c r="J886" s="31">
        <f t="shared" si="539"/>
        <v>0.59136981880181905</v>
      </c>
      <c r="K886" s="31">
        <f>(I886*1000)/'Propiedades físicas'!$F$10</f>
        <v>5036.8952162390551</v>
      </c>
      <c r="L886" s="31">
        <f t="shared" si="540"/>
        <v>719.55645946272216</v>
      </c>
      <c r="M886" s="31">
        <f t="shared" si="541"/>
        <v>4317.338756776333</v>
      </c>
      <c r="N886" s="31">
        <f t="shared" si="542"/>
        <v>0.81674967021875389</v>
      </c>
      <c r="O886" s="32">
        <f t="shared" si="543"/>
        <v>4.9004980213125231</v>
      </c>
      <c r="P886" s="33">
        <f t="shared" si="544"/>
        <v>0.53997534024013971</v>
      </c>
      <c r="Q886" s="31">
        <f t="shared" si="545"/>
        <v>4.4981490345638182</v>
      </c>
      <c r="R886" s="31">
        <f t="shared" si="546"/>
        <v>0.18298300991038127</v>
      </c>
      <c r="S886" s="31">
        <f t="shared" si="547"/>
        <v>0.40234898674870595</v>
      </c>
      <c r="T886" s="31">
        <f t="shared" si="548"/>
        <v>6.2007983366373948E-2</v>
      </c>
      <c r="U886" s="31">
        <f t="shared" si="549"/>
        <v>3.1783336701858927E-2</v>
      </c>
      <c r="V886" s="47">
        <f t="shared" si="562"/>
        <v>5.3473286120868206E-4</v>
      </c>
      <c r="W886" s="31">
        <f t="shared" si="550"/>
        <v>0.33887290080507088</v>
      </c>
      <c r="X886" s="34">
        <f>(S886*H886*'Propiedades físicas'!$F$5*60*24*365)/(1000000)</f>
        <v>54862.45444946221</v>
      </c>
      <c r="Y886" s="34">
        <f>(U886*H886*'Propiedades físicas'!$F$7*60*24*365)/(1000000)</f>
        <v>1355.3243051055099</v>
      </c>
      <c r="Z886" s="31">
        <f t="shared" si="563"/>
        <v>475.71827475156306</v>
      </c>
      <c r="AA886" s="31">
        <f t="shared" si="564"/>
        <v>3962.8692994507237</v>
      </c>
      <c r="AB886" s="31">
        <f t="shared" si="564"/>
        <v>161.20803173104591</v>
      </c>
      <c r="AC886" s="31">
        <f t="shared" si="564"/>
        <v>354.46945732560994</v>
      </c>
      <c r="AD886" s="31">
        <f t="shared" si="564"/>
        <v>54.629033345775447</v>
      </c>
      <c r="AE886" s="31">
        <f t="shared" si="565"/>
        <v>28.001119634337716</v>
      </c>
      <c r="AF886" s="31">
        <f t="shared" si="566"/>
        <v>5036.895216239056</v>
      </c>
      <c r="AG886" s="31">
        <f t="shared" si="567"/>
        <v>9.4446728456418425E-2</v>
      </c>
      <c r="AH886" s="31">
        <f t="shared" si="568"/>
        <v>0.78676826285255053</v>
      </c>
      <c r="AI886" s="31">
        <f t="shared" si="568"/>
        <v>3.2005436843575347E-2</v>
      </c>
      <c r="AJ886" s="31">
        <f t="shared" si="568"/>
        <v>7.0374594290306652E-2</v>
      </c>
      <c r="AK886" s="31">
        <f t="shared" si="568"/>
        <v>1.0845775224715871E-2</v>
      </c>
      <c r="AL886" s="31">
        <f t="shared" si="569"/>
        <v>5.5592023324331861E-3</v>
      </c>
      <c r="AM886" s="31">
        <f t="shared" si="570"/>
        <v>1</v>
      </c>
      <c r="AN886" s="31">
        <f>(Z886*'Propiedades físicas'!$F$4)/1000</f>
        <v>418.33713645102949</v>
      </c>
      <c r="AO886" s="31">
        <f>(AA886*'Propiedades físicas'!$F$6)/1000</f>
        <v>126.97033235440118</v>
      </c>
      <c r="AP886" s="31">
        <f>(AB886*'Propiedades físicas'!$F$9)/1000</f>
        <v>99.457295176468762</v>
      </c>
      <c r="AQ886" s="31">
        <f>(AC886*'Propiedades físicas'!$F$5)/1000</f>
        <v>104.38062109867238</v>
      </c>
      <c r="AR886" s="31">
        <f>(AD886*'Propiedades físicas'!$F$8)/1000</f>
        <v>19.367084901744303</v>
      </c>
      <c r="AS886" s="31">
        <f>(AE886*'Propiedades físicas'!$F$7)/1000</f>
        <v>2.5786231071261603</v>
      </c>
      <c r="AT886" s="31">
        <f t="shared" si="571"/>
        <v>771.09109308944221</v>
      </c>
      <c r="AU886" s="31">
        <f t="shared" si="572"/>
        <v>0.54252622057262534</v>
      </c>
      <c r="AV886" s="31">
        <f t="shared" si="575"/>
        <v>0.16466320710006352</v>
      </c>
      <c r="AW886" s="31">
        <f t="shared" si="575"/>
        <v>0.12898254962067404</v>
      </c>
      <c r="AX886" s="31">
        <f t="shared" si="575"/>
        <v>0.13536743198584036</v>
      </c>
      <c r="AY886" s="31">
        <f t="shared" si="575"/>
        <v>2.511646817777187E-2</v>
      </c>
      <c r="AZ886" s="31">
        <f t="shared" si="576"/>
        <v>3.3441225430249581E-3</v>
      </c>
      <c r="BA886" s="31">
        <f t="shared" si="573"/>
        <v>1</v>
      </c>
      <c r="BB886" s="34">
        <f>AU886*'Propiedades físicas'!$C$4+'Diseño reactor'!AV886*'Propiedades físicas'!$C$5+'Diseño reactor'!AW886*'Propiedades físicas'!$C$8+'Diseño reactor'!AX886*'Propiedades físicas'!$C$9+'Diseño reactor'!AY886*'Propiedades físicas'!$C$7+'Diseño reactor'!AZ886*'Propiedades físicas'!$C$6</f>
        <v>876.23496683157975</v>
      </c>
      <c r="BC886" s="45">
        <f>AU886*'Propiedades físicas'!$L$4+'Diseño reactor'!AV886*'Propiedades físicas'!$L$5+'Diseño reactor'!AW886*'Propiedades físicas'!$L$8+AX886*'Propiedades físicas'!$L$9+'Diseño reactor'!AY886*'Propiedades físicas'!$L$7+'Diseño reactor'!AZ886*'Propiedades físicas'!$L$6</f>
        <v>2.009884522266161</v>
      </c>
      <c r="BD886" s="29">
        <f t="shared" si="552"/>
        <v>3.1431428397303685</v>
      </c>
      <c r="BE886" s="58">
        <f t="shared" si="553"/>
        <v>43.102014630777099</v>
      </c>
      <c r="BF886" s="30">
        <f>AU886*'Propiedades físicas'!$I$4+'Diseño reactor'!AV886*'Propiedades físicas'!$I$5+'Diseño reactor'!AW886*'Propiedades físicas'!$I$8+'Diseño reactor'!AX886*'Propiedades físicas'!$I$9+'Diseño reactor'!AY886*'Propiedades físicas'!$I$7+'Diseño reactor'!AZ886*'Propiedades físicas'!$I$6</f>
        <v>1.9581150730230402E-2</v>
      </c>
      <c r="BG886" s="24">
        <f>AU886*'Propiedades físicas'!$O$4+'Diseño reactor'!AV886*'Propiedades físicas'!$O$5+'Diseño reactor'!AW886*'Propiedades físicas'!$O$8+'Diseño reactor'!AX886*'Propiedades físicas'!$O$9+'Diseño reactor'!AY886*'Propiedades físicas'!$O$7+'Diseño reactor'!AZ886*'Propiedades físicas'!$O$6</f>
        <v>0.14951501465394262</v>
      </c>
      <c r="BH886" s="54">
        <f t="shared" si="554"/>
        <v>42014.245523578291</v>
      </c>
      <c r="BI886" s="34">
        <f t="shared" si="574"/>
        <v>263.22340851145429</v>
      </c>
      <c r="BJ886" s="27">
        <f t="shared" si="555"/>
        <v>4802.0967424144746</v>
      </c>
      <c r="BK886" s="34">
        <f t="shared" si="556"/>
        <v>552.296588316731</v>
      </c>
      <c r="BL886" s="27">
        <f t="shared" si="557"/>
        <v>105.09458963591578</v>
      </c>
      <c r="BM886" s="34">
        <f t="shared" si="558"/>
        <v>1.1054421768707483</v>
      </c>
      <c r="BN886" s="45">
        <f t="shared" si="559"/>
        <v>843.70834682033546</v>
      </c>
      <c r="BO886" s="45">
        <f t="shared" si="560"/>
        <v>87.973631725526218</v>
      </c>
      <c r="BP886" s="66">
        <f t="shared" si="561"/>
        <v>6.6942368218065385</v>
      </c>
    </row>
    <row r="887" spans="8:68">
      <c r="H887" s="68">
        <v>882</v>
      </c>
      <c r="I887" s="31">
        <f>('Propiedades físicas'!$C$10*'Diseño reactor'!H887)/1000</f>
        <v>771.96633837104207</v>
      </c>
      <c r="J887" s="31">
        <f t="shared" si="539"/>
        <v>0.5906993314789144</v>
      </c>
      <c r="K887" s="31">
        <f>(I887*1000)/'Propiedades físicas'!$F$10</f>
        <v>5042.6124639305863</v>
      </c>
      <c r="L887" s="31">
        <f t="shared" si="540"/>
        <v>720.37320913294081</v>
      </c>
      <c r="M887" s="31">
        <f t="shared" si="541"/>
        <v>4322.2392547976451</v>
      </c>
      <c r="N887" s="31">
        <f t="shared" si="542"/>
        <v>0.81674967021875378</v>
      </c>
      <c r="O887" s="32">
        <f t="shared" si="543"/>
        <v>4.9004980213125231</v>
      </c>
      <c r="P887" s="33">
        <f t="shared" si="544"/>
        <v>0.54018288371039835</v>
      </c>
      <c r="Q887" s="31">
        <f t="shared" si="545"/>
        <v>4.4985686330747141</v>
      </c>
      <c r="R887" s="31">
        <f t="shared" si="546"/>
        <v>0.18291607541707108</v>
      </c>
      <c r="S887" s="31">
        <f t="shared" si="547"/>
        <v>0.40192938823781016</v>
      </c>
      <c r="T887" s="31">
        <f t="shared" si="548"/>
        <v>6.1938820453113864E-2</v>
      </c>
      <c r="U887" s="31">
        <f t="shared" si="549"/>
        <v>3.171189063817044E-2</v>
      </c>
      <c r="V887" s="47">
        <f t="shared" si="562"/>
        <v>5.3493838969379253E-4</v>
      </c>
      <c r="W887" s="31">
        <f t="shared" si="550"/>
        <v>0.33861879177041015</v>
      </c>
      <c r="X887" s="34">
        <f>(S887*H887*'Propiedades físicas'!$F$5*60*24*365)/(1000000)</f>
        <v>54867.447920197606</v>
      </c>
      <c r="Y887" s="34">
        <f>(U887*H887*'Propiedades físicas'!$F$7*60*24*365)/(1000000)</f>
        <v>1353.8125936731376</v>
      </c>
      <c r="Z887" s="31">
        <f t="shared" si="563"/>
        <v>476.44130343257137</v>
      </c>
      <c r="AA887" s="31">
        <f t="shared" si="564"/>
        <v>3967.7375343718977</v>
      </c>
      <c r="AB887" s="31">
        <f t="shared" si="564"/>
        <v>161.3319785178567</v>
      </c>
      <c r="AC887" s="31">
        <f t="shared" si="564"/>
        <v>354.50172042574854</v>
      </c>
      <c r="AD887" s="31">
        <f t="shared" si="564"/>
        <v>54.630039639646427</v>
      </c>
      <c r="AE887" s="31">
        <f t="shared" si="565"/>
        <v>27.969887542866328</v>
      </c>
      <c r="AF887" s="31">
        <f t="shared" si="566"/>
        <v>5042.6124639305872</v>
      </c>
      <c r="AG887" s="31">
        <f t="shared" si="567"/>
        <v>9.4483029747084224E-2</v>
      </c>
      <c r="AH887" s="31">
        <f t="shared" si="568"/>
        <v>0.78684165454966337</v>
      </c>
      <c r="AI887" s="31">
        <f t="shared" si="568"/>
        <v>3.1993729375765383E-2</v>
      </c>
      <c r="AJ887" s="31">
        <f t="shared" si="568"/>
        <v>7.0301202593193834E-2</v>
      </c>
      <c r="AK887" s="31">
        <f t="shared" si="568"/>
        <v>1.0833677985451158E-2</v>
      </c>
      <c r="AL887" s="31">
        <f t="shared" si="569"/>
        <v>5.5467057488420429E-3</v>
      </c>
      <c r="AM887" s="31">
        <f t="shared" si="570"/>
        <v>1</v>
      </c>
      <c r="AN887" s="31">
        <f>(Z887*'Propiedades físicas'!$F$4)/1000</f>
        <v>418.97295341253459</v>
      </c>
      <c r="AO887" s="31">
        <f>(AA887*'Propiedades físicas'!$F$6)/1000</f>
        <v>127.12631060127561</v>
      </c>
      <c r="AP887" s="31">
        <f>(AB887*'Propiedades físicas'!$F$9)/1000</f>
        <v>99.533764146591679</v>
      </c>
      <c r="AQ887" s="31">
        <f>(AC887*'Propiedades físicas'!$F$5)/1000</f>
        <v>104.39012161377019</v>
      </c>
      <c r="AR887" s="31">
        <f>(AD887*'Propiedades físicas'!$F$8)/1000</f>
        <v>19.367441653047443</v>
      </c>
      <c r="AS887" s="31">
        <f>(AE887*'Propiedades físicas'!$F$7)/1000</f>
        <v>2.5757469438225602</v>
      </c>
      <c r="AT887" s="31">
        <f t="shared" si="571"/>
        <v>771.96633837104196</v>
      </c>
      <c r="AU887" s="31">
        <f t="shared" si="572"/>
        <v>0.54273474449239167</v>
      </c>
      <c r="AV887" s="31">
        <f t="shared" si="575"/>
        <v>0.16467856729288233</v>
      </c>
      <c r="AW887" s="31">
        <f t="shared" si="575"/>
        <v>0.12893536829160451</v>
      </c>
      <c r="AX887" s="31">
        <f t="shared" si="575"/>
        <v>0.1352262610751242</v>
      </c>
      <c r="AY887" s="31">
        <f t="shared" si="575"/>
        <v>2.5088453589719315E-2</v>
      </c>
      <c r="AZ887" s="31">
        <f t="shared" si="576"/>
        <v>3.3366052582781656E-3</v>
      </c>
      <c r="BA887" s="31">
        <f t="shared" si="573"/>
        <v>1.0000000000000002</v>
      </c>
      <c r="BB887" s="34">
        <f>AU887*'Propiedades físicas'!$C$4+'Diseño reactor'!AV887*'Propiedades físicas'!$C$5+'Diseño reactor'!AW887*'Propiedades físicas'!$C$8+'Diseño reactor'!AX887*'Propiedades físicas'!$C$9+'Diseño reactor'!AY887*'Propiedades físicas'!$C$7+'Diseño reactor'!AZ887*'Propiedades físicas'!$C$6</f>
        <v>876.23285496455469</v>
      </c>
      <c r="BC887" s="45">
        <f>AU887*'Propiedades físicas'!$L$4+'Diseño reactor'!AV887*'Propiedades físicas'!$L$5+'Diseño reactor'!AW887*'Propiedades físicas'!$L$8+AX887*'Propiedades físicas'!$L$9+'Diseño reactor'!AY887*'Propiedades físicas'!$L$7+'Diseño reactor'!AZ887*'Propiedades físicas'!$L$6</f>
        <v>2.0100435796003793</v>
      </c>
      <c r="BD887" s="29">
        <f t="shared" si="552"/>
        <v>3.1405449407220183</v>
      </c>
      <c r="BE887" s="58">
        <f t="shared" si="553"/>
        <v>43.099102764704341</v>
      </c>
      <c r="BF887" s="30">
        <f>AU887*'Propiedades físicas'!$I$4+'Diseño reactor'!AV887*'Propiedades físicas'!$I$5+'Diseño reactor'!AW887*'Propiedades físicas'!$I$8+'Diseño reactor'!AX887*'Propiedades físicas'!$I$9+'Diseño reactor'!AY887*'Propiedades físicas'!$I$7+'Diseño reactor'!AZ887*'Propiedades físicas'!$I$6</f>
        <v>1.9582110205642184E-2</v>
      </c>
      <c r="BG887" s="24">
        <f>AU887*'Propiedades físicas'!$O$4+'Diseño reactor'!AV887*'Propiedades físicas'!$O$5+'Diseño reactor'!AW887*'Propiedades físicas'!$O$8+'Diseño reactor'!AX887*'Propiedades físicas'!$O$9+'Diseño reactor'!AY887*'Propiedades físicas'!$O$7+'Diseño reactor'!AZ887*'Propiedades físicas'!$O$6</f>
        <v>0.14952178154031526</v>
      </c>
      <c r="BH887" s="54">
        <f t="shared" si="554"/>
        <v>42012.085672389374</v>
      </c>
      <c r="BI887" s="34">
        <f t="shared" si="574"/>
        <v>263.24522412987255</v>
      </c>
      <c r="BJ887" s="27">
        <f t="shared" si="555"/>
        <v>4802.064820512378</v>
      </c>
      <c r="BK887" s="34">
        <f t="shared" si="556"/>
        <v>552.31791310391156</v>
      </c>
      <c r="BL887" s="27">
        <f t="shared" si="557"/>
        <v>105.09536176004508</v>
      </c>
      <c r="BM887" s="34">
        <f t="shared" si="558"/>
        <v>1.1054421768707483</v>
      </c>
      <c r="BN887" s="45">
        <f t="shared" si="559"/>
        <v>844.82712008485248</v>
      </c>
      <c r="BO887" s="45">
        <f t="shared" si="560"/>
        <v>88.00485592107691</v>
      </c>
      <c r="BP887" s="66">
        <f t="shared" si="561"/>
        <v>6.6942206876204615</v>
      </c>
    </row>
    <row r="888" spans="8:68">
      <c r="H888" s="68">
        <v>883</v>
      </c>
      <c r="I888" s="31">
        <f>('Propiedades físicas'!$C$10*'Diseño reactor'!H888)/1000</f>
        <v>772.84158365264182</v>
      </c>
      <c r="J888" s="31">
        <f t="shared" si="539"/>
        <v>0.590030362813593</v>
      </c>
      <c r="K888" s="31">
        <f>(I888*1000)/'Propiedades físicas'!$F$10</f>
        <v>5048.3297116221174</v>
      </c>
      <c r="L888" s="31">
        <f t="shared" si="540"/>
        <v>721.18995880315958</v>
      </c>
      <c r="M888" s="31">
        <f t="shared" si="541"/>
        <v>4327.1397528189573</v>
      </c>
      <c r="N888" s="31">
        <f t="shared" si="542"/>
        <v>0.81674967021875378</v>
      </c>
      <c r="O888" s="32">
        <f t="shared" si="543"/>
        <v>4.9004980213125222</v>
      </c>
      <c r="P888" s="33">
        <f t="shared" si="544"/>
        <v>0.5403901161545851</v>
      </c>
      <c r="Q888" s="31">
        <f t="shared" si="545"/>
        <v>4.4989873906229105</v>
      </c>
      <c r="R888" s="31">
        <f t="shared" si="546"/>
        <v>0.18284913599189639</v>
      </c>
      <c r="S888" s="31">
        <f t="shared" si="547"/>
        <v>0.4015106306896124</v>
      </c>
      <c r="T888" s="31">
        <f t="shared" si="548"/>
        <v>6.1869759519100578E-2</v>
      </c>
      <c r="U888" s="31">
        <f t="shared" si="549"/>
        <v>3.1640658553171629E-2</v>
      </c>
      <c r="V888" s="47">
        <f t="shared" si="562"/>
        <v>5.3514361017250179E-4</v>
      </c>
      <c r="W888" s="31">
        <f t="shared" si="550"/>
        <v>0.3383650635452965</v>
      </c>
      <c r="X888" s="34">
        <f>(S888*H888*'Propiedades físicas'!$F$5*60*24*365)/(1000000)</f>
        <v>54872.426435646878</v>
      </c>
      <c r="Y888" s="34">
        <f>(U888*H888*'Propiedades físicas'!$F$7*60*24*365)/(1000000)</f>
        <v>1352.303111227169</v>
      </c>
      <c r="Z888" s="31">
        <f t="shared" si="563"/>
        <v>477.16447256449862</v>
      </c>
      <c r="AA888" s="31">
        <f t="shared" si="564"/>
        <v>3972.6058659200298</v>
      </c>
      <c r="AB888" s="31">
        <f t="shared" si="564"/>
        <v>161.45578708084452</v>
      </c>
      <c r="AC888" s="31">
        <f t="shared" si="564"/>
        <v>354.53388689892773</v>
      </c>
      <c r="AD888" s="31">
        <f t="shared" si="564"/>
        <v>54.63099765536581</v>
      </c>
      <c r="AE888" s="31">
        <f t="shared" si="565"/>
        <v>27.938701502450549</v>
      </c>
      <c r="AF888" s="31">
        <f t="shared" si="566"/>
        <v>5048.3297116221165</v>
      </c>
      <c r="AG888" s="31">
        <f t="shared" si="567"/>
        <v>9.4519276636386207E-2</v>
      </c>
      <c r="AH888" s="31">
        <f t="shared" si="568"/>
        <v>0.78691489915454871</v>
      </c>
      <c r="AI888" s="31">
        <f t="shared" si="568"/>
        <v>3.1982021045326284E-2</v>
      </c>
      <c r="AJ888" s="31">
        <f t="shared" si="568"/>
        <v>7.022795798830854E-2</v>
      </c>
      <c r="AK888" s="31">
        <f t="shared" si="568"/>
        <v>1.0821598583308839E-2</v>
      </c>
      <c r="AL888" s="31">
        <f t="shared" si="569"/>
        <v>5.5342465921215268E-3</v>
      </c>
      <c r="AM888" s="31">
        <f t="shared" si="570"/>
        <v>1.0000000000000002</v>
      </c>
      <c r="AN888" s="31">
        <f>(Z888*'Propiedades físicas'!$F$4)/1000</f>
        <v>419.60889388376881</v>
      </c>
      <c r="AO888" s="31">
        <f>(AA888*'Propiedades físicas'!$F$6)/1000</f>
        <v>127.28229194407774</v>
      </c>
      <c r="AP888" s="31">
        <f>(AB888*'Propiedades físicas'!$F$9)/1000</f>
        <v>99.610147839527016</v>
      </c>
      <c r="AQ888" s="31">
        <f>(AC888*'Propiedades físicas'!$F$5)/1000</f>
        <v>104.39959367512725</v>
      </c>
      <c r="AR888" s="31">
        <f>(AD888*'Propiedades físicas'!$F$8)/1000</f>
        <v>19.367781288780279</v>
      </c>
      <c r="AS888" s="31">
        <f>(AE888*'Propiedades físicas'!$F$7)/1000</f>
        <v>2.5728750213606713</v>
      </c>
      <c r="AT888" s="31">
        <f t="shared" si="571"/>
        <v>772.84158365264182</v>
      </c>
      <c r="AU888" s="31">
        <f t="shared" si="572"/>
        <v>0.54294295591677755</v>
      </c>
      <c r="AV888" s="31">
        <f t="shared" si="575"/>
        <v>0.16469389670067949</v>
      </c>
      <c r="AW888" s="31">
        <f t="shared" si="575"/>
        <v>0.12888818348612227</v>
      </c>
      <c r="AX888" s="31">
        <f t="shared" si="575"/>
        <v>0.13508537310027854</v>
      </c>
      <c r="AY888" s="31">
        <f t="shared" si="575"/>
        <v>2.5060480308581896E-2</v>
      </c>
      <c r="AZ888" s="31">
        <f t="shared" si="576"/>
        <v>3.3291104875602358E-3</v>
      </c>
      <c r="BA888" s="31">
        <f t="shared" si="573"/>
        <v>1</v>
      </c>
      <c r="BB888" s="34">
        <f>AU888*'Propiedades físicas'!$C$4+'Diseño reactor'!AV888*'Propiedades físicas'!$C$5+'Diseño reactor'!AW888*'Propiedades físicas'!$C$8+'Diseño reactor'!AX888*'Propiedades físicas'!$C$9+'Diseño reactor'!AY888*'Propiedades físicas'!$C$7+'Diseño reactor'!AZ888*'Propiedades físicas'!$C$6</f>
        <v>876.23074903140434</v>
      </c>
      <c r="BC888" s="45">
        <f>AU888*'Propiedades físicas'!$L$4+'Diseño reactor'!AV888*'Propiedades físicas'!$L$5+'Diseño reactor'!AW888*'Propiedades físicas'!$L$8+AX888*'Propiedades físicas'!$L$9+'Diseño reactor'!AY888*'Propiedades físicas'!$L$7+'Diseño reactor'!AZ888*'Propiedades físicas'!$L$6</f>
        <v>2.0102023873390791</v>
      </c>
      <c r="BD888" s="29">
        <f t="shared" si="552"/>
        <v>3.1379513414549951</v>
      </c>
      <c r="BE888" s="58">
        <f t="shared" si="553"/>
        <v>43.096195944809253</v>
      </c>
      <c r="BF888" s="30">
        <f>AU888*'Propiedades físicas'!$I$4+'Diseño reactor'!AV888*'Propiedades físicas'!$I$5+'Diseño reactor'!AW888*'Propiedades físicas'!$I$8+'Diseño reactor'!AX888*'Propiedades físicas'!$I$9+'Diseño reactor'!AY888*'Propiedades físicas'!$I$7+'Diseño reactor'!AZ888*'Propiedades físicas'!$I$6</f>
        <v>1.958306704956541E-2</v>
      </c>
      <c r="BG888" s="24">
        <f>AU888*'Propiedades físicas'!$O$4+'Diseño reactor'!AV888*'Propiedades físicas'!$O$5+'Diseño reactor'!AW888*'Propiedades físicas'!$O$8+'Diseño reactor'!AX888*'Propiedades físicas'!$O$9+'Diseño reactor'!AY888*'Propiedades físicas'!$O$7+'Diseño reactor'!AZ888*'Propiedades físicas'!$O$6</f>
        <v>0.14952853959027126</v>
      </c>
      <c r="BH888" s="54">
        <f t="shared" si="554"/>
        <v>42009.931962451774</v>
      </c>
      <c r="BI888" s="34">
        <f t="shared" si="574"/>
        <v>263.26698730774535</v>
      </c>
      <c r="BJ888" s="27">
        <f t="shared" si="555"/>
        <v>4802.0330285192731</v>
      </c>
      <c r="BK888" s="34">
        <f t="shared" si="556"/>
        <v>552.33921986056487</v>
      </c>
      <c r="BL888" s="27">
        <f t="shared" si="557"/>
        <v>105.09613318311317</v>
      </c>
      <c r="BM888" s="34">
        <f t="shared" si="558"/>
        <v>1.1054421768707483</v>
      </c>
      <c r="BN888" s="45">
        <f t="shared" si="559"/>
        <v>845.94605535106598</v>
      </c>
      <c r="BO888" s="45">
        <f t="shared" si="560"/>
        <v>88.036033344988113</v>
      </c>
      <c r="BP888" s="66">
        <f t="shared" si="561"/>
        <v>6.6942045987678451</v>
      </c>
    </row>
    <row r="889" spans="8:68">
      <c r="H889" s="68">
        <v>884</v>
      </c>
      <c r="I889" s="31">
        <f>('Propiedades físicas'!$C$10*'Diseño reactor'!H889)/1000</f>
        <v>773.71682893424168</v>
      </c>
      <c r="J889" s="31">
        <f t="shared" si="539"/>
        <v>0.58936290765203914</v>
      </c>
      <c r="K889" s="31">
        <f>(I889*1000)/'Propiedades físicas'!$F$10</f>
        <v>5054.0469593136486</v>
      </c>
      <c r="L889" s="31">
        <f t="shared" si="540"/>
        <v>722.00670847337835</v>
      </c>
      <c r="M889" s="31">
        <f t="shared" si="541"/>
        <v>4332.0402508402703</v>
      </c>
      <c r="N889" s="31">
        <f t="shared" si="542"/>
        <v>0.81674967021875378</v>
      </c>
      <c r="O889" s="32">
        <f t="shared" si="543"/>
        <v>4.9004980213125231</v>
      </c>
      <c r="P889" s="33">
        <f t="shared" si="544"/>
        <v>0.54059703827133521</v>
      </c>
      <c r="Q889" s="31">
        <f t="shared" si="545"/>
        <v>4.4994053096534508</v>
      </c>
      <c r="R889" s="31">
        <f t="shared" si="546"/>
        <v>0.18278219188215197</v>
      </c>
      <c r="S889" s="31">
        <f t="shared" si="547"/>
        <v>0.40109271165907284</v>
      </c>
      <c r="T889" s="31">
        <f t="shared" si="548"/>
        <v>6.1800800418878858E-2</v>
      </c>
      <c r="U889" s="31">
        <f t="shared" si="549"/>
        <v>3.1569639646387704E-2</v>
      </c>
      <c r="V889" s="47">
        <f t="shared" si="562"/>
        <v>5.3534852333666204E-4</v>
      </c>
      <c r="W889" s="31">
        <f t="shared" si="550"/>
        <v>0.33811171527434503</v>
      </c>
      <c r="X889" s="34">
        <f>(S889*H889*'Propiedades físicas'!$F$5*60*24*365)/(1000000)</f>
        <v>54877.39005175644</v>
      </c>
      <c r="Y889" s="34">
        <f>(U889*H889*'Propiedades físicas'!$F$7*60*24*365)/(1000000)</f>
        <v>1350.7958545883505</v>
      </c>
      <c r="Z889" s="31">
        <f t="shared" si="563"/>
        <v>477.88778183186031</v>
      </c>
      <c r="AA889" s="31">
        <f t="shared" si="564"/>
        <v>3977.4742937336505</v>
      </c>
      <c r="AB889" s="31">
        <f t="shared" si="564"/>
        <v>161.57945762382235</v>
      </c>
      <c r="AC889" s="31">
        <f t="shared" si="564"/>
        <v>354.56595710662037</v>
      </c>
      <c r="AD889" s="31">
        <f t="shared" si="564"/>
        <v>54.631907570288909</v>
      </c>
      <c r="AE889" s="31">
        <f t="shared" si="565"/>
        <v>27.907561447406732</v>
      </c>
      <c r="AF889" s="31">
        <f t="shared" si="566"/>
        <v>5054.0469593136495</v>
      </c>
      <c r="AG889" s="31">
        <f t="shared" si="567"/>
        <v>9.4555469246522098E-2</v>
      </c>
      <c r="AH889" s="31">
        <f t="shared" si="568"/>
        <v>0.78698799709486678</v>
      </c>
      <c r="AI889" s="31">
        <f t="shared" si="568"/>
        <v>3.1970311895512186E-2</v>
      </c>
      <c r="AJ889" s="31">
        <f t="shared" si="568"/>
        <v>7.0154860047990375E-2</v>
      </c>
      <c r="AK889" s="31">
        <f t="shared" si="568"/>
        <v>1.0809536992847419E-2</v>
      </c>
      <c r="AL889" s="31">
        <f t="shared" si="569"/>
        <v>5.5218247222611162E-3</v>
      </c>
      <c r="AM889" s="31">
        <f t="shared" si="570"/>
        <v>0.99999999999999989</v>
      </c>
      <c r="AN889" s="31">
        <f>(Z889*'Propiedades físicas'!$F$4)/1000</f>
        <v>420.24495758730131</v>
      </c>
      <c r="AO889" s="31">
        <f>(AA889*'Propiedades físicas'!$F$6)/1000</f>
        <v>127.43827637122615</v>
      </c>
      <c r="AP889" s="31">
        <f>(AB889*'Propiedades físicas'!$F$9)/1000</f>
        <v>99.686446381017191</v>
      </c>
      <c r="AQ889" s="31">
        <f>(AC889*'Propiedades físicas'!$F$5)/1000</f>
        <v>104.40903738918652</v>
      </c>
      <c r="AR889" s="31">
        <f>(AD889*'Propiedades físicas'!$F$8)/1000</f>
        <v>19.368103871818818</v>
      </c>
      <c r="AS889" s="31">
        <f>(AE889*'Propiedades físicas'!$F$7)/1000</f>
        <v>2.5700073336916862</v>
      </c>
      <c r="AT889" s="31">
        <f t="shared" si="571"/>
        <v>773.71682893424168</v>
      </c>
      <c r="AU889" s="31">
        <f t="shared" si="572"/>
        <v>0.54315085554771869</v>
      </c>
      <c r="AV889" s="31">
        <f t="shared" si="575"/>
        <v>0.1647091954129605</v>
      </c>
      <c r="AW889" s="31">
        <f t="shared" si="575"/>
        <v>0.12884099537854249</v>
      </c>
      <c r="AX889" s="31">
        <f t="shared" si="575"/>
        <v>0.13494476723868734</v>
      </c>
      <c r="AY889" s="31">
        <f t="shared" si="575"/>
        <v>2.5032548275442663E-2</v>
      </c>
      <c r="AZ889" s="31">
        <f t="shared" si="576"/>
        <v>3.3216381466482378E-3</v>
      </c>
      <c r="BA889" s="31">
        <f t="shared" si="573"/>
        <v>0.99999999999999989</v>
      </c>
      <c r="BB889" s="34">
        <f>AU889*'Propiedades físicas'!$C$4+'Diseño reactor'!AV889*'Propiedades físicas'!$C$5+'Diseño reactor'!AW889*'Propiedades físicas'!$C$8+'Diseño reactor'!AX889*'Propiedades físicas'!$C$9+'Diseño reactor'!AY889*'Propiedades físicas'!$C$7+'Diseño reactor'!AZ889*'Propiedades físicas'!$C$6</f>
        <v>876.228649010975</v>
      </c>
      <c r="BC889" s="45">
        <f>AU889*'Propiedades físicas'!$L$4+'Diseño reactor'!AV889*'Propiedades físicas'!$L$5+'Diseño reactor'!AW889*'Propiedades físicas'!$L$8+AX889*'Propiedades físicas'!$L$9+'Diseño reactor'!AY889*'Propiedades físicas'!$L$7+'Diseño reactor'!AZ889*'Propiedades físicas'!$L$6</f>
        <v>2.010360946057133</v>
      </c>
      <c r="BD889" s="29">
        <f t="shared" si="552"/>
        <v>3.1353620312641848</v>
      </c>
      <c r="BE889" s="58">
        <f t="shared" si="553"/>
        <v>43.093294157803868</v>
      </c>
      <c r="BF889" s="30">
        <f>AU889*'Propiedades físicas'!$I$4+'Diseño reactor'!AV889*'Propiedades físicas'!$I$5+'Diseño reactor'!AW889*'Propiedades físicas'!$I$8+'Diseño reactor'!AX889*'Propiedades físicas'!$I$9+'Diseño reactor'!AY889*'Propiedades físicas'!$I$7+'Diseño reactor'!AZ889*'Propiedades físicas'!$I$6</f>
        <v>1.9584021271072498E-2</v>
      </c>
      <c r="BG889" s="24">
        <f>AU889*'Propiedades físicas'!$O$4+'Diseño reactor'!AV889*'Propiedades físicas'!$O$5+'Diseño reactor'!AW889*'Propiedades físicas'!$O$8+'Diseño reactor'!AX889*'Propiedades físicas'!$O$9+'Diseño reactor'!AY889*'Propiedades físicas'!$O$7+'Diseño reactor'!AZ889*'Propiedades físicas'!$O$6</f>
        <v>0.14953528881888975</v>
      </c>
      <c r="BH889" s="54">
        <f t="shared" si="554"/>
        <v>42007.784371522663</v>
      </c>
      <c r="BI889" s="34">
        <f t="shared" si="574"/>
        <v>263.28869821357421</v>
      </c>
      <c r="BJ889" s="27">
        <f t="shared" si="555"/>
        <v>4802.0013659139004</v>
      </c>
      <c r="BK889" s="34">
        <f t="shared" si="556"/>
        <v>552.36050858510623</v>
      </c>
      <c r="BL889" s="27">
        <f t="shared" si="557"/>
        <v>105.09690390518955</v>
      </c>
      <c r="BM889" s="34">
        <f t="shared" si="558"/>
        <v>1.1054421768707483</v>
      </c>
      <c r="BN889" s="45">
        <f t="shared" si="559"/>
        <v>847.06515223861754</v>
      </c>
      <c r="BO889" s="45">
        <f t="shared" si="560"/>
        <v>88.06716410225971</v>
      </c>
      <c r="BP889" s="66">
        <f t="shared" si="561"/>
        <v>6.6941885550870772</v>
      </c>
    </row>
    <row r="890" spans="8:68">
      <c r="H890" s="68">
        <v>885</v>
      </c>
      <c r="I890" s="31">
        <f>('Propiedades físicas'!$C$10*'Diseño reactor'!H890)/1000</f>
        <v>774.59207421584154</v>
      </c>
      <c r="J890" s="31">
        <f t="shared" si="539"/>
        <v>0.58869696086373169</v>
      </c>
      <c r="K890" s="31">
        <f>(I890*1000)/'Propiedades físicas'!$F$10</f>
        <v>5059.7642070051797</v>
      </c>
      <c r="L890" s="31">
        <f t="shared" si="540"/>
        <v>722.82345814359712</v>
      </c>
      <c r="M890" s="31">
        <f t="shared" si="541"/>
        <v>4336.9407488615825</v>
      </c>
      <c r="N890" s="31">
        <f t="shared" si="542"/>
        <v>0.81674967021875378</v>
      </c>
      <c r="O890" s="32">
        <f t="shared" si="543"/>
        <v>4.9004980213125222</v>
      </c>
      <c r="P890" s="33">
        <f t="shared" si="544"/>
        <v>0.54080365075719317</v>
      </c>
      <c r="Q890" s="31">
        <f t="shared" si="545"/>
        <v>4.4998223926021526</v>
      </c>
      <c r="R890" s="31">
        <f t="shared" si="546"/>
        <v>0.18271524333368611</v>
      </c>
      <c r="S890" s="31">
        <f t="shared" si="547"/>
        <v>0.40067562871036994</v>
      </c>
      <c r="T890" s="31">
        <f t="shared" si="548"/>
        <v>6.1731943006940002E-2</v>
      </c>
      <c r="U890" s="31">
        <f t="shared" si="549"/>
        <v>3.14988331209346E-2</v>
      </c>
      <c r="V890" s="47">
        <f t="shared" si="562"/>
        <v>5.3555312987605536E-4</v>
      </c>
      <c r="W890" s="31">
        <f t="shared" si="550"/>
        <v>0.33785874610473099</v>
      </c>
      <c r="X890" s="34">
        <f>(S890*H890*'Propiedades físicas'!$F$5*60*24*365)/(1000000)</f>
        <v>54882.338824221595</v>
      </c>
      <c r="Y890" s="34">
        <f>(U890*H890*'Propiedades físicas'!$F$7*60*24*365)/(1000000)</f>
        <v>1349.2908205762617</v>
      </c>
      <c r="Z890" s="31">
        <f t="shared" si="563"/>
        <v>478.61123092011593</v>
      </c>
      <c r="AA890" s="31">
        <f t="shared" si="564"/>
        <v>3982.3428174529049</v>
      </c>
      <c r="AB890" s="31">
        <f t="shared" si="564"/>
        <v>161.70299035031221</v>
      </c>
      <c r="AC890" s="31">
        <f t="shared" si="564"/>
        <v>354.59793140867737</v>
      </c>
      <c r="AD890" s="31">
        <f t="shared" si="564"/>
        <v>54.632769561141899</v>
      </c>
      <c r="AE890" s="31">
        <f t="shared" si="565"/>
        <v>27.87646731202712</v>
      </c>
      <c r="AF890" s="31">
        <f t="shared" si="566"/>
        <v>5059.7642070051788</v>
      </c>
      <c r="AG890" s="31">
        <f t="shared" si="567"/>
        <v>9.4591607699324176E-2</v>
      </c>
      <c r="AH890" s="31">
        <f t="shared" si="568"/>
        <v>0.78706094879666566</v>
      </c>
      <c r="AI890" s="31">
        <f t="shared" si="568"/>
        <v>3.1958601969324277E-2</v>
      </c>
      <c r="AJ890" s="31">
        <f t="shared" si="568"/>
        <v>7.0081908346191518E-2</v>
      </c>
      <c r="AK890" s="31">
        <f t="shared" si="568"/>
        <v>1.0797493188616088E-2</v>
      </c>
      <c r="AL890" s="31">
        <f t="shared" si="569"/>
        <v>5.509439999878356E-3</v>
      </c>
      <c r="AM890" s="31">
        <f t="shared" si="570"/>
        <v>1.0000000000000002</v>
      </c>
      <c r="AN890" s="31">
        <f>(Z890*'Propiedades físicas'!$F$4)/1000</f>
        <v>420.88114424653156</v>
      </c>
      <c r="AO890" s="31">
        <f>(AA890*'Propiedades físicas'!$F$6)/1000</f>
        <v>127.59426387119107</v>
      </c>
      <c r="AP890" s="31">
        <f>(AB890*'Propiedades físicas'!$F$9)/1000</f>
        <v>99.762659896625109</v>
      </c>
      <c r="AQ890" s="31">
        <f>(AC890*'Propiedades físicas'!$F$5)/1000</f>
        <v>104.41845286191324</v>
      </c>
      <c r="AR890" s="31">
        <f>(AD890*'Propiedades físicas'!$F$8)/1000</f>
        <v>19.368409464816018</v>
      </c>
      <c r="AS890" s="31">
        <f>(AE890*'Propiedades físicas'!$F$7)/1000</f>
        <v>2.5671438747645774</v>
      </c>
      <c r="AT890" s="31">
        <f t="shared" si="571"/>
        <v>774.59207421584165</v>
      </c>
      <c r="AU890" s="31">
        <f t="shared" si="572"/>
        <v>0.5433584440850503</v>
      </c>
      <c r="AV890" s="31">
        <f t="shared" si="575"/>
        <v>0.164724463518893</v>
      </c>
      <c r="AW890" s="31">
        <f t="shared" si="575"/>
        <v>0.12879380414216068</v>
      </c>
      <c r="AX890" s="31">
        <f t="shared" si="575"/>
        <v>0.13480444267083583</v>
      </c>
      <c r="AY890" s="31">
        <f t="shared" si="575"/>
        <v>2.500465743136299E-2</v>
      </c>
      <c r="AZ890" s="31">
        <f t="shared" si="576"/>
        <v>3.3141881516970408E-3</v>
      </c>
      <c r="BA890" s="31">
        <f t="shared" si="573"/>
        <v>0.99999999999999989</v>
      </c>
      <c r="BB890" s="34">
        <f>AU890*'Propiedades físicas'!$C$4+'Diseño reactor'!AV890*'Propiedades físicas'!$C$5+'Diseño reactor'!AW890*'Propiedades físicas'!$C$8+'Diseño reactor'!AX890*'Propiedades físicas'!$C$9+'Diseño reactor'!AY890*'Propiedades físicas'!$C$7+'Diseño reactor'!AZ890*'Propiedades físicas'!$C$6</f>
        <v>876.2265548822038</v>
      </c>
      <c r="BC890" s="45">
        <f>AU890*'Propiedades físicas'!$L$4+'Diseño reactor'!AV890*'Propiedades físicas'!$L$5+'Diseño reactor'!AW890*'Propiedades físicas'!$L$8+AX890*'Propiedades físicas'!$L$9+'Diseño reactor'!AY890*'Propiedades físicas'!$L$7+'Diseño reactor'!AZ890*'Propiedades físicas'!$L$6</f>
        <v>2.0105192563276808</v>
      </c>
      <c r="BD890" s="29">
        <f t="shared" si="552"/>
        <v>3.1327769995196677</v>
      </c>
      <c r="BE890" s="58">
        <f t="shared" si="553"/>
        <v>43.090397390447542</v>
      </c>
      <c r="BF890" s="30">
        <f>AU890*'Propiedades físicas'!$I$4+'Diseño reactor'!AV890*'Propiedades físicas'!$I$5+'Diseño reactor'!AW890*'Propiedades físicas'!$I$8+'Diseño reactor'!AX890*'Propiedades físicas'!$I$9+'Diseño reactor'!AY890*'Propiedades físicas'!$I$7+'Diseño reactor'!AZ890*'Propiedades físicas'!$I$6</f>
        <v>1.95849728791978E-2</v>
      </c>
      <c r="BG890" s="24">
        <f>AU890*'Propiedades físicas'!$O$4+'Diseño reactor'!AV890*'Propiedades físicas'!$O$5+'Diseño reactor'!AW890*'Propiedades físicas'!$O$8+'Diseño reactor'!AX890*'Propiedades físicas'!$O$9+'Diseño reactor'!AY890*'Propiedades físicas'!$O$7+'Diseño reactor'!AZ890*'Propiedades físicas'!$O$6</f>
        <v>0.14954202924122417</v>
      </c>
      <c r="BH890" s="54">
        <f t="shared" si="554"/>
        <v>42005.64287745842</v>
      </c>
      <c r="BI890" s="34">
        <f t="shared" si="574"/>
        <v>263.31035701518897</v>
      </c>
      <c r="BJ890" s="27">
        <f t="shared" si="555"/>
        <v>4801.9698321774167</v>
      </c>
      <c r="BK890" s="34">
        <f t="shared" si="556"/>
        <v>552.38177927611662</v>
      </c>
      <c r="BL890" s="27">
        <f t="shared" si="557"/>
        <v>105.0976739263496</v>
      </c>
      <c r="BM890" s="34">
        <f t="shared" si="558"/>
        <v>1.1054421768707483</v>
      </c>
      <c r="BN890" s="45">
        <f t="shared" si="559"/>
        <v>848.18441036832769</v>
      </c>
      <c r="BO890" s="45">
        <f t="shared" si="560"/>
        <v>88.098248297577655</v>
      </c>
      <c r="BP890" s="66">
        <f t="shared" si="561"/>
        <v>6.6941725564172456</v>
      </c>
    </row>
    <row r="891" spans="8:68">
      <c r="H891" s="68">
        <v>886</v>
      </c>
      <c r="I891" s="31">
        <f>('Propiedades físicas'!$C$10*'Diseño reactor'!H891)/1000</f>
        <v>775.46731949744139</v>
      </c>
      <c r="J891" s="31">
        <f t="shared" si="539"/>
        <v>0.58803251734131212</v>
      </c>
      <c r="K891" s="31">
        <f>(I891*1000)/'Propiedades físicas'!$F$10</f>
        <v>5065.4814546967118</v>
      </c>
      <c r="L891" s="31">
        <f t="shared" si="540"/>
        <v>723.64020781381589</v>
      </c>
      <c r="M891" s="31">
        <f t="shared" si="541"/>
        <v>4341.8412468828956</v>
      </c>
      <c r="N891" s="31">
        <f t="shared" si="542"/>
        <v>0.81674967021875378</v>
      </c>
      <c r="O891" s="32">
        <f t="shared" si="543"/>
        <v>4.9004980213125231</v>
      </c>
      <c r="P891" s="33">
        <f t="shared" si="544"/>
        <v>0.54100995430661991</v>
      </c>
      <c r="Q891" s="31">
        <f t="shared" si="545"/>
        <v>4.5002386418956641</v>
      </c>
      <c r="R891" s="31">
        <f t="shared" si="546"/>
        <v>0.18264829059090881</v>
      </c>
      <c r="S891" s="31">
        <f t="shared" si="547"/>
        <v>0.40025937941685907</v>
      </c>
      <c r="T891" s="31">
        <f t="shared" si="548"/>
        <v>6.1663187137724861E-2</v>
      </c>
      <c r="U891" s="31">
        <f t="shared" si="549"/>
        <v>3.1428238183500171E-2</v>
      </c>
      <c r="V891" s="47">
        <f t="shared" si="562"/>
        <v>5.3575743047840042E-4</v>
      </c>
      <c r="W891" s="31">
        <f t="shared" si="550"/>
        <v>0.33760615518617992</v>
      </c>
      <c r="X891" s="34">
        <f>(S891*H891*'Propiedades físicas'!$F$5*60*24*365)/(1000000)</f>
        <v>54887.272808488175</v>
      </c>
      <c r="Y891" s="34">
        <f>(U891*H891*'Propiedades físicas'!$F$7*60*24*365)/(1000000)</f>
        <v>1347.7880060093803</v>
      </c>
      <c r="Z891" s="31">
        <f t="shared" si="563"/>
        <v>479.33481951566523</v>
      </c>
      <c r="AA891" s="31">
        <f t="shared" si="564"/>
        <v>3987.2114367195586</v>
      </c>
      <c r="AB891" s="31">
        <f t="shared" si="564"/>
        <v>161.82638546354522</v>
      </c>
      <c r="AC891" s="31">
        <f t="shared" si="564"/>
        <v>354.62981016333714</v>
      </c>
      <c r="AD891" s="31">
        <f t="shared" si="564"/>
        <v>54.633583804024227</v>
      </c>
      <c r="AE891" s="31">
        <f t="shared" si="565"/>
        <v>27.845419030581152</v>
      </c>
      <c r="AF891" s="31">
        <f t="shared" si="566"/>
        <v>5065.4814546967118</v>
      </c>
      <c r="AG891" s="31">
        <f t="shared" si="567"/>
        <v>9.4627692116259987E-2</v>
      </c>
      <c r="AH891" s="31">
        <f t="shared" si="568"/>
        <v>0.78713375468438807</v>
      </c>
      <c r="AI891" s="31">
        <f t="shared" si="568"/>
        <v>3.1946891309512122E-2</v>
      </c>
      <c r="AJ891" s="31">
        <f t="shared" si="568"/>
        <v>7.0009102458469086E-2</v>
      </c>
      <c r="AK891" s="31">
        <f t="shared" si="568"/>
        <v>1.0785467145155174E-2</v>
      </c>
      <c r="AL891" s="31">
        <f t="shared" si="569"/>
        <v>5.4970922862155368E-3</v>
      </c>
      <c r="AM891" s="31">
        <f t="shared" si="570"/>
        <v>1</v>
      </c>
      <c r="AN891" s="31">
        <f>(Z891*'Propiedades físicas'!$F$4)/1000</f>
        <v>421.5174535856857</v>
      </c>
      <c r="AO891" s="31">
        <f>(AA891*'Propiedades físicas'!$F$6)/1000</f>
        <v>127.75025443249466</v>
      </c>
      <c r="AP891" s="31">
        <f>(AB891*'Propiedades físicas'!$F$9)/1000</f>
        <v>99.838788511734208</v>
      </c>
      <c r="AQ891" s="31">
        <f>(AC891*'Propiedades físicas'!$F$5)/1000</f>
        <v>104.4278401987979</v>
      </c>
      <c r="AR891" s="31">
        <f>(AD891*'Propiedades físicas'!$F$8)/1000</f>
        <v>19.368698130202663</v>
      </c>
      <c r="AS891" s="31">
        <f>(AE891*'Propiedades físicas'!$F$7)/1000</f>
        <v>2.5642846385262184</v>
      </c>
      <c r="AT891" s="31">
        <f t="shared" si="571"/>
        <v>775.46731949744128</v>
      </c>
      <c r="AU891" s="31">
        <f t="shared" si="572"/>
        <v>0.54356572222651423</v>
      </c>
      <c r="AV891" s="31">
        <f t="shared" si="575"/>
        <v>0.16473970110730912</v>
      </c>
      <c r="AW891" s="31">
        <f t="shared" si="575"/>
        <v>0.12874660994925866</v>
      </c>
      <c r="AX891" s="31">
        <f t="shared" si="575"/>
        <v>0.13466439858029694</v>
      </c>
      <c r="AY891" s="31">
        <f t="shared" si="575"/>
        <v>2.4976807717383854E-2</v>
      </c>
      <c r="AZ891" s="31">
        <f t="shared" si="576"/>
        <v>3.3067604192373442E-3</v>
      </c>
      <c r="BA891" s="31">
        <f t="shared" si="573"/>
        <v>1</v>
      </c>
      <c r="BB891" s="34">
        <f>AU891*'Propiedades físicas'!$C$4+'Diseño reactor'!AV891*'Propiedades físicas'!$C$5+'Diseño reactor'!AW891*'Propiedades físicas'!$C$8+'Diseño reactor'!AX891*'Propiedades físicas'!$C$9+'Diseño reactor'!AY891*'Propiedades físicas'!$C$7+'Diseño reactor'!AZ891*'Propiedades físicas'!$C$6</f>
        <v>876.22446662411983</v>
      </c>
      <c r="BC891" s="45">
        <f>AU891*'Propiedades físicas'!$L$4+'Diseño reactor'!AV891*'Propiedades físicas'!$L$5+'Diseño reactor'!AW891*'Propiedades físicas'!$L$8+AX891*'Propiedades físicas'!$L$9+'Diseño reactor'!AY891*'Propiedades físicas'!$L$7+'Diseño reactor'!AZ891*'Propiedades físicas'!$L$6</f>
        <v>2.0106773187221405</v>
      </c>
      <c r="BD891" s="29">
        <f t="shared" si="552"/>
        <v>3.1301962356265505</v>
      </c>
      <c r="BE891" s="58">
        <f t="shared" si="553"/>
        <v>43.087505629546776</v>
      </c>
      <c r="BF891" s="30">
        <f>AU891*'Propiedades físicas'!$I$4+'Diseño reactor'!AV891*'Propiedades físicas'!$I$5+'Diseño reactor'!AW891*'Propiedades físicas'!$I$8+'Diseño reactor'!AX891*'Propiedades físicas'!$I$9+'Diseño reactor'!AY891*'Propiedades físicas'!$I$7+'Diseño reactor'!AZ891*'Propiedades físicas'!$I$6</f>
        <v>1.9585921882937809E-2</v>
      </c>
      <c r="BG891" s="24">
        <f>AU891*'Propiedades físicas'!$O$4+'Diseño reactor'!AV891*'Propiedades físicas'!$O$5+'Diseño reactor'!AW891*'Propiedades físicas'!$O$8+'Diseño reactor'!AX891*'Propiedades físicas'!$O$9+'Diseño reactor'!AY891*'Propiedades físicas'!$O$7+'Diseño reactor'!AZ891*'Propiedades físicas'!$O$6</f>
        <v>0.14954876087230282</v>
      </c>
      <c r="BH891" s="54">
        <f t="shared" si="554"/>
        <v>42003.507458214212</v>
      </c>
      <c r="BI891" s="34">
        <f t="shared" si="574"/>
        <v>263.3319638797505</v>
      </c>
      <c r="BJ891" s="27">
        <f t="shared" si="555"/>
        <v>4801.9384267933756</v>
      </c>
      <c r="BK891" s="34">
        <f t="shared" si="556"/>
        <v>552.40303193234195</v>
      </c>
      <c r="BL891" s="27">
        <f t="shared" si="557"/>
        <v>105.09844324667453</v>
      </c>
      <c r="BM891" s="34">
        <f t="shared" si="558"/>
        <v>1.1054421768707483</v>
      </c>
      <c r="BN891" s="45">
        <f t="shared" si="559"/>
        <v>849.30382936219632</v>
      </c>
      <c r="BO891" s="45">
        <f t="shared" si="560"/>
        <v>88.129286035315005</v>
      </c>
      <c r="BP891" s="66">
        <f t="shared" si="561"/>
        <v>6.6941566025981345</v>
      </c>
    </row>
    <row r="892" spans="8:68">
      <c r="H892" s="68">
        <v>887</v>
      </c>
      <c r="I892" s="31">
        <f>('Propiedades físicas'!$C$10*'Diseño reactor'!H892)/1000</f>
        <v>776.34256477904125</v>
      </c>
      <c r="J892" s="31">
        <f t="shared" si="539"/>
        <v>0.5873695720004537</v>
      </c>
      <c r="K892" s="31">
        <f>(I892*1000)/'Propiedades físicas'!$F$10</f>
        <v>5071.198702388243</v>
      </c>
      <c r="L892" s="31">
        <f t="shared" si="540"/>
        <v>724.45695748403466</v>
      </c>
      <c r="M892" s="31">
        <f t="shared" si="541"/>
        <v>4346.7417449042077</v>
      </c>
      <c r="N892" s="31">
        <f t="shared" si="542"/>
        <v>0.81674967021875389</v>
      </c>
      <c r="O892" s="32">
        <f t="shared" si="543"/>
        <v>4.9004980213125231</v>
      </c>
      <c r="P892" s="33">
        <f t="shared" si="544"/>
        <v>0.54121594961200215</v>
      </c>
      <c r="Q892" s="31">
        <f t="shared" si="545"/>
        <v>4.5006540599514926</v>
      </c>
      <c r="R892" s="31">
        <f t="shared" si="546"/>
        <v>0.18258133389679959</v>
      </c>
      <c r="S892" s="31">
        <f t="shared" si="547"/>
        <v>0.3998439613610294</v>
      </c>
      <c r="T892" s="31">
        <f t="shared" si="548"/>
        <v>6.1594532665626645E-2</v>
      </c>
      <c r="U892" s="31">
        <f t="shared" si="549"/>
        <v>3.1357854044325548E-2</v>
      </c>
      <c r="V892" s="47">
        <f t="shared" si="562"/>
        <v>5.359614258293613E-4</v>
      </c>
      <c r="W892" s="31">
        <f t="shared" si="550"/>
        <v>0.33735394167095811</v>
      </c>
      <c r="X892" s="34">
        <f>(S892*H892*'Propiedades físicas'!$F$5*60*24*365)/(1000000)</f>
        <v>54892.192059753543</v>
      </c>
      <c r="Y892" s="34">
        <f>(U892*H892*'Propiedades físicas'!$F$7*60*24*365)/(1000000)</f>
        <v>1346.2874077051406</v>
      </c>
      <c r="Z892" s="31">
        <f t="shared" si="563"/>
        <v>480.05854730584588</v>
      </c>
      <c r="AA892" s="31">
        <f t="shared" si="564"/>
        <v>3992.0801511769741</v>
      </c>
      <c r="AB892" s="31">
        <f t="shared" si="564"/>
        <v>161.94964316646124</v>
      </c>
      <c r="AC892" s="31">
        <f t="shared" si="564"/>
        <v>354.66159372723308</v>
      </c>
      <c r="AD892" s="31">
        <f t="shared" si="564"/>
        <v>54.634350474410837</v>
      </c>
      <c r="AE892" s="31">
        <f t="shared" si="565"/>
        <v>27.81441653731676</v>
      </c>
      <c r="AF892" s="31">
        <f t="shared" si="566"/>
        <v>5071.1987023882421</v>
      </c>
      <c r="AG892" s="31">
        <f t="shared" si="567"/>
        <v>9.4663722618434573E-2</v>
      </c>
      <c r="AH892" s="31">
        <f t="shared" si="568"/>
        <v>0.78720641518087919</v>
      </c>
      <c r="AI892" s="31">
        <f t="shared" si="568"/>
        <v>3.1935179958575137E-2</v>
      </c>
      <c r="AJ892" s="31">
        <f t="shared" si="568"/>
        <v>6.993644196197793E-2</v>
      </c>
      <c r="AK892" s="31">
        <f t="shared" si="568"/>
        <v>1.0773458836996706E-2</v>
      </c>
      <c r="AL892" s="31">
        <f t="shared" si="569"/>
        <v>5.484781443136467E-3</v>
      </c>
      <c r="AM892" s="31">
        <f t="shared" si="570"/>
        <v>0.99999999999999989</v>
      </c>
      <c r="AN892" s="31">
        <f>(Z892*'Propiedades físicas'!$F$4)/1000</f>
        <v>422.15388532981473</v>
      </c>
      <c r="AO892" s="31">
        <f>(AA892*'Propiedades físicas'!$F$6)/1000</f>
        <v>127.90624804371025</v>
      </c>
      <c r="AP892" s="31">
        <f>(AB892*'Propiedades físicas'!$F$9)/1000</f>
        <v>99.914832351548242</v>
      </c>
      <c r="AQ892" s="31">
        <f>(AC892*'Propiedades físicas'!$F$5)/1000</f>
        <v>104.43719950485833</v>
      </c>
      <c r="AR892" s="31">
        <f>(AD892*'Propiedades físicas'!$F$8)/1000</f>
        <v>19.368969930188122</v>
      </c>
      <c r="AS892" s="31">
        <f>(AE892*'Propiedades físicas'!$F$7)/1000</f>
        <v>2.5614296189215007</v>
      </c>
      <c r="AT892" s="31">
        <f t="shared" si="571"/>
        <v>776.34256477904114</v>
      </c>
      <c r="AU892" s="31">
        <f t="shared" si="572"/>
        <v>0.54377269066776746</v>
      </c>
      <c r="AV892" s="31">
        <f t="shared" si="575"/>
        <v>0.16475490826670608</v>
      </c>
      <c r="AW892" s="31">
        <f t="shared" si="575"/>
        <v>0.12869941297110962</v>
      </c>
      <c r="AX892" s="31">
        <f t="shared" si="575"/>
        <v>0.13452463415371632</v>
      </c>
      <c r="AY892" s="31">
        <f t="shared" si="575"/>
        <v>2.4948999074526881E-2</v>
      </c>
      <c r="AZ892" s="31">
        <f t="shared" si="576"/>
        <v>3.2993548661737005E-3</v>
      </c>
      <c r="BA892" s="31">
        <f t="shared" si="573"/>
        <v>1</v>
      </c>
      <c r="BB892" s="34">
        <f>AU892*'Propiedades físicas'!$C$4+'Diseño reactor'!AV892*'Propiedades físicas'!$C$5+'Diseño reactor'!AW892*'Propiedades físicas'!$C$8+'Diseño reactor'!AX892*'Propiedades físicas'!$C$9+'Diseño reactor'!AY892*'Propiedades físicas'!$C$7+'Diseño reactor'!AZ892*'Propiedades físicas'!$C$6</f>
        <v>876.22238421584154</v>
      </c>
      <c r="BC892" s="45">
        <f>AU892*'Propiedades físicas'!$L$4+'Diseño reactor'!AV892*'Propiedades físicas'!$L$5+'Diseño reactor'!AW892*'Propiedades físicas'!$L$8+AX892*'Propiedades físicas'!$L$9+'Diseño reactor'!AY892*'Propiedades físicas'!$L$7+'Diseño reactor'!AZ892*'Propiedades físicas'!$L$6</f>
        <v>2.0108351338102097</v>
      </c>
      <c r="BD892" s="29">
        <f t="shared" si="552"/>
        <v>3.1276197290248429</v>
      </c>
      <c r="BE892" s="58">
        <f t="shared" si="553"/>
        <v>43.084618861954972</v>
      </c>
      <c r="BF892" s="30">
        <f>AU892*'Propiedades físicas'!$I$4+'Diseño reactor'!AV892*'Propiedades físicas'!$I$5+'Diseño reactor'!AW892*'Propiedades físicas'!$I$8+'Diseño reactor'!AX892*'Propiedades físicas'!$I$9+'Diseño reactor'!AY892*'Propiedades físicas'!$I$7+'Diseño reactor'!AZ892*'Propiedades físicas'!$I$6</f>
        <v>1.9586868291251339E-2</v>
      </c>
      <c r="BG892" s="24">
        <f>AU892*'Propiedades físicas'!$O$4+'Diseño reactor'!AV892*'Propiedades físicas'!$O$5+'Diseño reactor'!AW892*'Propiedades físicas'!$O$8+'Diseño reactor'!AX892*'Propiedades físicas'!$O$9+'Diseño reactor'!AY892*'Propiedades físicas'!$O$7+'Diseño reactor'!AZ892*'Propiedades físicas'!$O$6</f>
        <v>0.14955548372712851</v>
      </c>
      <c r="BH892" s="54">
        <f t="shared" si="554"/>
        <v>42001.378091843319</v>
      </c>
      <c r="BI892" s="34">
        <f t="shared" si="574"/>
        <v>263.35351897375432</v>
      </c>
      <c r="BJ892" s="27">
        <f t="shared" si="555"/>
        <v>4801.9071492477178</v>
      </c>
      <c r="BK892" s="34">
        <f t="shared" si="556"/>
        <v>552.42426655269162</v>
      </c>
      <c r="BL892" s="27">
        <f t="shared" si="557"/>
        <v>105.09921186625139</v>
      </c>
      <c r="BM892" s="34">
        <f t="shared" si="558"/>
        <v>1.1054421768707483</v>
      </c>
      <c r="BN892" s="45">
        <f t="shared" si="559"/>
        <v>850.4234088433933</v>
      </c>
      <c r="BO892" s="45">
        <f t="shared" si="560"/>
        <v>88.160277419533116</v>
      </c>
      <c r="BP892" s="66">
        <f t="shared" si="561"/>
        <v>6.6941406934702155</v>
      </c>
    </row>
    <row r="893" spans="8:68">
      <c r="H893" s="68">
        <v>888</v>
      </c>
      <c r="I893" s="31">
        <f>('Propiedades físicas'!$C$10*'Diseño reactor'!H893)/1000</f>
        <v>777.217810060641</v>
      </c>
      <c r="J893" s="31">
        <f t="shared" si="539"/>
        <v>0.58670811977973258</v>
      </c>
      <c r="K893" s="31">
        <f>(I893*1000)/'Propiedades físicas'!$F$10</f>
        <v>5076.9159500797741</v>
      </c>
      <c r="L893" s="31">
        <f t="shared" si="540"/>
        <v>725.27370715425343</v>
      </c>
      <c r="M893" s="31">
        <f t="shared" si="541"/>
        <v>4351.6422429255208</v>
      </c>
      <c r="N893" s="31">
        <f t="shared" si="542"/>
        <v>0.81674967021875389</v>
      </c>
      <c r="O893" s="32">
        <f t="shared" si="543"/>
        <v>4.9004980213125231</v>
      </c>
      <c r="P893" s="33">
        <f t="shared" si="544"/>
        <v>0.54142163736365823</v>
      </c>
      <c r="Q893" s="31">
        <f t="shared" si="545"/>
        <v>4.5010686491780616</v>
      </c>
      <c r="R893" s="31">
        <f t="shared" si="546"/>
        <v>0.18251437349291524</v>
      </c>
      <c r="S893" s="31">
        <f t="shared" si="547"/>
        <v>0.39942937213446283</v>
      </c>
      <c r="T893" s="31">
        <f t="shared" si="548"/>
        <v>6.152597944499387E-2</v>
      </c>
      <c r="U893" s="31">
        <f t="shared" si="549"/>
        <v>3.1287679917186596E-2</v>
      </c>
      <c r="V893" s="47">
        <f t="shared" si="562"/>
        <v>5.361651166125547E-4</v>
      </c>
      <c r="W893" s="31">
        <f t="shared" si="550"/>
        <v>0.33710210471386332</v>
      </c>
      <c r="X893" s="34">
        <f>(S893*H893*'Propiedades físicas'!$F$5*60*24*365)/(1000000)</f>
        <v>54897.09663296811</v>
      </c>
      <c r="Y893" s="34">
        <f>(U893*H893*'Propiedades físicas'!$F$7*60*24*365)/(1000000)</f>
        <v>1344.7890224800014</v>
      </c>
      <c r="Z893" s="31">
        <f t="shared" si="563"/>
        <v>480.7824139789285</v>
      </c>
      <c r="AA893" s="31">
        <f t="shared" si="564"/>
        <v>3996.9489604701189</v>
      </c>
      <c r="AB893" s="31">
        <f t="shared" si="564"/>
        <v>162.07276366170873</v>
      </c>
      <c r="AC893" s="31">
        <f t="shared" si="564"/>
        <v>354.69328245540299</v>
      </c>
      <c r="AD893" s="31">
        <f t="shared" si="564"/>
        <v>54.635069747154553</v>
      </c>
      <c r="AE893" s="31">
        <f t="shared" si="565"/>
        <v>27.783459766461696</v>
      </c>
      <c r="AF893" s="31">
        <f t="shared" si="566"/>
        <v>5076.915950079775</v>
      </c>
      <c r="AG893" s="31">
        <f t="shared" si="567"/>
        <v>9.4699699326590947E-2</v>
      </c>
      <c r="AH893" s="31">
        <f t="shared" si="568"/>
        <v>0.78727893070739408</v>
      </c>
      <c r="AI893" s="31">
        <f t="shared" si="568"/>
        <v>3.1923467958763829E-2</v>
      </c>
      <c r="AJ893" s="31">
        <f t="shared" si="568"/>
        <v>6.9863926435463172E-2</v>
      </c>
      <c r="AK893" s="31">
        <f t="shared" si="568"/>
        <v>1.0761468238664864E-2</v>
      </c>
      <c r="AL893" s="31">
        <f t="shared" si="569"/>
        <v>5.472507333123198E-3</v>
      </c>
      <c r="AM893" s="31">
        <f t="shared" si="570"/>
        <v>1</v>
      </c>
      <c r="AN893" s="31">
        <f>(Z893*'Propiedades físicas'!$F$4)/1000</f>
        <v>422.79043920479018</v>
      </c>
      <c r="AO893" s="31">
        <f>(AA893*'Propiedades físicas'!$F$6)/1000</f>
        <v>128.06224469346262</v>
      </c>
      <c r="AP893" s="31">
        <f>(AB893*'Propiedades físicas'!$F$9)/1000</f>
        <v>99.990791541091198</v>
      </c>
      <c r="AQ893" s="31">
        <f>(AC893*'Propiedades físicas'!$F$5)/1000</f>
        <v>104.44653088464253</v>
      </c>
      <c r="AR893" s="31">
        <f>(AD893*'Propiedades físicas'!$F$8)/1000</f>
        <v>19.369224926761223</v>
      </c>
      <c r="AS893" s="31">
        <f>(AE893*'Propiedades físicas'!$F$7)/1000</f>
        <v>2.5585788098934579</v>
      </c>
      <c r="AT893" s="31">
        <f t="shared" si="571"/>
        <v>777.21781006064123</v>
      </c>
      <c r="AU893" s="31">
        <f t="shared" si="572"/>
        <v>0.54397935010238974</v>
      </c>
      <c r="AV893" s="31">
        <f t="shared" si="575"/>
        <v>0.16477008508524882</v>
      </c>
      <c r="AW893" s="31">
        <f t="shared" si="575"/>
        <v>0.12865221337798419</v>
      </c>
      <c r="AX893" s="31">
        <f t="shared" si="575"/>
        <v>0.13438514858079906</v>
      </c>
      <c r="AY893" s="31">
        <f t="shared" si="575"/>
        <v>2.492123144379562E-2</v>
      </c>
      <c r="AZ893" s="31">
        <f t="shared" si="576"/>
        <v>3.2919714097825793E-3</v>
      </c>
      <c r="BA893" s="31">
        <f t="shared" si="573"/>
        <v>1</v>
      </c>
      <c r="BB893" s="34">
        <f>AU893*'Propiedades físicas'!$C$4+'Diseño reactor'!AV893*'Propiedades físicas'!$C$5+'Diseño reactor'!AW893*'Propiedades físicas'!$C$8+'Diseño reactor'!AX893*'Propiedades físicas'!$C$9+'Diseño reactor'!AY893*'Propiedades físicas'!$C$7+'Diseño reactor'!AZ893*'Propiedades físicas'!$C$6</f>
        <v>876.22030763657824</v>
      </c>
      <c r="BC893" s="45">
        <f>AU893*'Propiedades físicas'!$L$4+'Diseño reactor'!AV893*'Propiedades físicas'!$L$5+'Diseño reactor'!AW893*'Propiedades físicas'!$L$8+AX893*'Propiedades físicas'!$L$9+'Diseño reactor'!AY893*'Propiedades físicas'!$L$7+'Diseño reactor'!AZ893*'Propiedades físicas'!$L$6</f>
        <v>2.0109927021598781</v>
      </c>
      <c r="BD893" s="29">
        <f t="shared" si="552"/>
        <v>3.1250474691893007</v>
      </c>
      <c r="BE893" s="58">
        <f t="shared" si="553"/>
        <v>43.081737074572231</v>
      </c>
      <c r="BF893" s="30">
        <f>AU893*'Propiedades físicas'!$I$4+'Diseño reactor'!AV893*'Propiedades físicas'!$I$5+'Diseño reactor'!AW893*'Propiedades físicas'!$I$8+'Diseño reactor'!AX893*'Propiedades físicas'!$I$9+'Diseño reactor'!AY893*'Propiedades físicas'!$I$7+'Diseño reactor'!AZ893*'Propiedades físicas'!$I$6</f>
        <v>1.9587812113059724E-2</v>
      </c>
      <c r="BG893" s="24">
        <f>AU893*'Propiedades físicas'!$O$4+'Diseño reactor'!AV893*'Propiedades físicas'!$O$5+'Diseño reactor'!AW893*'Propiedades físicas'!$O$8+'Diseño reactor'!AX893*'Propiedades físicas'!$O$9+'Diseño reactor'!AY893*'Propiedades físicas'!$O$7+'Diseño reactor'!AZ893*'Propiedades físicas'!$O$6</f>
        <v>0.14956219782067873</v>
      </c>
      <c r="BH893" s="54">
        <f t="shared" si="554"/>
        <v>41999.254756496703</v>
      </c>
      <c r="BI893" s="34">
        <f t="shared" si="574"/>
        <v>263.37502246303382</v>
      </c>
      <c r="BJ893" s="27">
        <f t="shared" si="555"/>
        <v>4801.8759990287645</v>
      </c>
      <c r="BK893" s="34">
        <f t="shared" si="556"/>
        <v>552.44548313623795</v>
      </c>
      <c r="BL893" s="27">
        <f t="shared" si="557"/>
        <v>105.09997978517303</v>
      </c>
      <c r="BM893" s="34">
        <f t="shared" si="558"/>
        <v>1.1054421768707483</v>
      </c>
      <c r="BN893" s="45">
        <f t="shared" si="559"/>
        <v>851.54314843625741</v>
      </c>
      <c r="BO893" s="45">
        <f t="shared" si="560"/>
        <v>88.191222553982954</v>
      </c>
      <c r="BP893" s="66">
        <f t="shared" si="561"/>
        <v>6.694124828874652</v>
      </c>
    </row>
    <row r="894" spans="8:68">
      <c r="H894" s="68">
        <v>889</v>
      </c>
      <c r="I894" s="31">
        <f>('Propiedades físicas'!$C$10*'Diseño reactor'!H894)/1000</f>
        <v>778.09305534224086</v>
      </c>
      <c r="J894" s="31">
        <f t="shared" si="539"/>
        <v>0.58604815564049773</v>
      </c>
      <c r="K894" s="31">
        <f>(I894*1000)/'Propiedades físicas'!$F$10</f>
        <v>5082.6331977713053</v>
      </c>
      <c r="L894" s="31">
        <f t="shared" si="540"/>
        <v>726.0904568244722</v>
      </c>
      <c r="M894" s="31">
        <f t="shared" si="541"/>
        <v>4356.542740946833</v>
      </c>
      <c r="N894" s="31">
        <f t="shared" si="542"/>
        <v>0.81674967021875389</v>
      </c>
      <c r="O894" s="32">
        <f t="shared" si="543"/>
        <v>4.9004980213125231</v>
      </c>
      <c r="P894" s="33">
        <f t="shared" si="544"/>
        <v>0.54162701824984705</v>
      </c>
      <c r="Q894" s="31">
        <f t="shared" si="545"/>
        <v>4.5014824119747336</v>
      </c>
      <c r="R894" s="31">
        <f t="shared" si="546"/>
        <v>0.18244740961939823</v>
      </c>
      <c r="S894" s="31">
        <f t="shared" si="547"/>
        <v>0.3990156093377909</v>
      </c>
      <c r="T894" s="31">
        <f t="shared" si="548"/>
        <v>6.1457527330133134E-2</v>
      </c>
      <c r="U894" s="31">
        <f t="shared" si="549"/>
        <v>3.121771501937546E-2</v>
      </c>
      <c r="V894" s="47">
        <f t="shared" si="562"/>
        <v>5.3636850350955725E-4</v>
      </c>
      <c r="W894" s="31">
        <f t="shared" si="550"/>
        <v>0.33685064347221516</v>
      </c>
      <c r="X894" s="34">
        <f>(S894*H894*'Propiedades físicas'!$F$5*60*24*365)/(1000000)</f>
        <v>54901.986582836449</v>
      </c>
      <c r="Y894" s="34">
        <f>(U894*H894*'Propiedades físicas'!$F$7*60*24*365)/(1000000)</f>
        <v>1343.292847149505</v>
      </c>
      <c r="Z894" s="31">
        <f t="shared" si="563"/>
        <v>481.50641922411404</v>
      </c>
      <c r="AA894" s="31">
        <f t="shared" si="564"/>
        <v>4001.8178642455382</v>
      </c>
      <c r="AB894" s="31">
        <f t="shared" si="564"/>
        <v>162.19574715164504</v>
      </c>
      <c r="AC894" s="31">
        <f t="shared" si="564"/>
        <v>354.72487670129613</v>
      </c>
      <c r="AD894" s="31">
        <f t="shared" si="564"/>
        <v>54.635741796488354</v>
      </c>
      <c r="AE894" s="31">
        <f t="shared" si="565"/>
        <v>27.752548652224785</v>
      </c>
      <c r="AF894" s="31">
        <f t="shared" si="566"/>
        <v>5082.6331977713062</v>
      </c>
      <c r="AG894" s="31">
        <f t="shared" si="567"/>
        <v>9.4735622361112104E-2</v>
      </c>
      <c r="AH894" s="31">
        <f t="shared" si="568"/>
        <v>0.78735130168360434</v>
      </c>
      <c r="AI894" s="31">
        <f t="shared" si="568"/>
        <v>3.1911755352081392E-2</v>
      </c>
      <c r="AJ894" s="31">
        <f t="shared" si="568"/>
        <v>6.9791555459252919E-2</v>
      </c>
      <c r="AK894" s="31">
        <f t="shared" si="568"/>
        <v>1.0749495324676525E-2</v>
      </c>
      <c r="AL894" s="31">
        <f t="shared" si="569"/>
        <v>5.4602698192728243E-3</v>
      </c>
      <c r="AM894" s="31">
        <f t="shared" si="570"/>
        <v>1</v>
      </c>
      <c r="AN894" s="31">
        <f>(Z894*'Propiedades físicas'!$F$4)/1000</f>
        <v>423.42711493730138</v>
      </c>
      <c r="AO894" s="31">
        <f>(AA894*'Propiedades físicas'!$F$6)/1000</f>
        <v>128.21824437042704</v>
      </c>
      <c r="AP894" s="31">
        <f>(AB894*'Propiedades físicas'!$F$9)/1000</f>
        <v>100.0666662052074</v>
      </c>
      <c r="AQ894" s="31">
        <f>(AC894*'Propiedades físicas'!$F$5)/1000</f>
        <v>104.45583444223068</v>
      </c>
      <c r="AR894" s="31">
        <f>(AD894*'Propiedades físicas'!$F$8)/1000</f>
        <v>19.369463181691046</v>
      </c>
      <c r="AS894" s="31">
        <f>(AE894*'Propiedades físicas'!$F$7)/1000</f>
        <v>2.5557322053833804</v>
      </c>
      <c r="AT894" s="31">
        <f t="shared" si="571"/>
        <v>778.09305534224086</v>
      </c>
      <c r="AU894" s="31">
        <f t="shared" si="572"/>
        <v>0.54418570122189147</v>
      </c>
      <c r="AV894" s="31">
        <f t="shared" si="575"/>
        <v>0.16478523165077061</v>
      </c>
      <c r="AW894" s="31">
        <f t="shared" si="575"/>
        <v>0.12860501133915597</v>
      </c>
      <c r="AX894" s="31">
        <f t="shared" si="575"/>
        <v>0.13424594105429488</v>
      </c>
      <c r="AY894" s="31">
        <f t="shared" si="575"/>
        <v>2.4893504766176678E-2</v>
      </c>
      <c r="AZ894" s="31">
        <f t="shared" si="576"/>
        <v>3.2846099677104209E-3</v>
      </c>
      <c r="BA894" s="31">
        <f t="shared" si="573"/>
        <v>1</v>
      </c>
      <c r="BB894" s="34">
        <f>AU894*'Propiedades físicas'!$C$4+'Diseño reactor'!AV894*'Propiedades físicas'!$C$5+'Diseño reactor'!AW894*'Propiedades físicas'!$C$8+'Diseño reactor'!AX894*'Propiedades físicas'!$C$9+'Diseño reactor'!AY894*'Propiedades físicas'!$C$7+'Diseño reactor'!AZ894*'Propiedades físicas'!$C$6</f>
        <v>876.21823686562914</v>
      </c>
      <c r="BC894" s="45">
        <f>AU894*'Propiedades físicas'!$L$4+'Diseño reactor'!AV894*'Propiedades físicas'!$L$5+'Diseño reactor'!AW894*'Propiedades físicas'!$L$8+AX894*'Propiedades físicas'!$L$9+'Diseño reactor'!AY894*'Propiedades físicas'!$L$7+'Diseño reactor'!AZ894*'Propiedades físicas'!$L$6</f>
        <v>2.0111500243374292</v>
      </c>
      <c r="BD894" s="29">
        <f t="shared" si="552"/>
        <v>3.1224794456292839</v>
      </c>
      <c r="BE894" s="58">
        <f t="shared" si="553"/>
        <v>43.078860254345123</v>
      </c>
      <c r="BF894" s="30">
        <f>AU894*'Propiedades físicas'!$I$4+'Diseño reactor'!AV894*'Propiedades físicas'!$I$5+'Diseño reactor'!AW894*'Propiedades físicas'!$I$8+'Diseño reactor'!AX894*'Propiedades físicas'!$I$9+'Diseño reactor'!AY894*'Propiedades físicas'!$I$7+'Diseño reactor'!AZ894*'Propiedades físicas'!$I$6</f>
        <v>1.9588753357247017E-2</v>
      </c>
      <c r="BG894" s="24">
        <f>AU894*'Propiedades físicas'!$O$4+'Diseño reactor'!AV894*'Propiedades físicas'!$O$5+'Diseño reactor'!AW894*'Propiedades físicas'!$O$8+'Diseño reactor'!AX894*'Propiedades físicas'!$O$9+'Diseño reactor'!AY894*'Propiedades físicas'!$O$7+'Diseño reactor'!AZ894*'Propiedades físicas'!$O$6</f>
        <v>0.14956890316790561</v>
      </c>
      <c r="BH894" s="54">
        <f t="shared" si="554"/>
        <v>41997.137430422437</v>
      </c>
      <c r="BI894" s="34">
        <f t="shared" si="574"/>
        <v>263.39647451276346</v>
      </c>
      <c r="BJ894" s="27">
        <f t="shared" si="555"/>
        <v>4801.8449756271921</v>
      </c>
      <c r="BK894" s="34">
        <f t="shared" si="556"/>
        <v>552.46668168221345</v>
      </c>
      <c r="BL894" s="27">
        <f t="shared" si="557"/>
        <v>105.1007470035379</v>
      </c>
      <c r="BM894" s="34">
        <f t="shared" si="558"/>
        <v>1.1054421768707483</v>
      </c>
      <c r="BN894" s="45">
        <f t="shared" si="559"/>
        <v>852.66304776629204</v>
      </c>
      <c r="BO894" s="45">
        <f t="shared" si="560"/>
        <v>88.222121542105995</v>
      </c>
      <c r="BP894" s="66">
        <f t="shared" si="561"/>
        <v>6.6941090086532942</v>
      </c>
    </row>
    <row r="895" spans="8:68">
      <c r="H895" s="68">
        <v>890</v>
      </c>
      <c r="I895" s="31">
        <f>('Propiedades físicas'!$C$10*'Diseño reactor'!H895)/1000</f>
        <v>778.96830062384061</v>
      </c>
      <c r="J895" s="31">
        <f t="shared" si="539"/>
        <v>0.5853896745667444</v>
      </c>
      <c r="K895" s="31">
        <f>(I895*1000)/'Propiedades físicas'!$F$10</f>
        <v>5088.3504454628364</v>
      </c>
      <c r="L895" s="31">
        <f t="shared" si="540"/>
        <v>726.90720649469085</v>
      </c>
      <c r="M895" s="31">
        <f t="shared" si="541"/>
        <v>4361.4432389681451</v>
      </c>
      <c r="N895" s="31">
        <f t="shared" si="542"/>
        <v>0.81674967021875378</v>
      </c>
      <c r="O895" s="32">
        <f t="shared" si="543"/>
        <v>4.9004980213125222</v>
      </c>
      <c r="P895" s="33">
        <f t="shared" si="544"/>
        <v>0.54183209295677548</v>
      </c>
      <c r="Q895" s="31">
        <f t="shared" si="545"/>
        <v>4.5018953507318686</v>
      </c>
      <c r="R895" s="31">
        <f t="shared" si="546"/>
        <v>0.18238044251498423</v>
      </c>
      <c r="S895" s="31">
        <f t="shared" si="547"/>
        <v>0.39860267058065457</v>
      </c>
      <c r="T895" s="31">
        <f t="shared" si="548"/>
        <v>6.1389176175311894E-2</v>
      </c>
      <c r="U895" s="31">
        <f t="shared" si="549"/>
        <v>3.1147958571682191E-2</v>
      </c>
      <c r="V895" s="47">
        <f t="shared" si="562"/>
        <v>5.3657158719991359E-4</v>
      </c>
      <c r="W895" s="31">
        <f t="shared" si="550"/>
        <v>0.33659955710584594</v>
      </c>
      <c r="X895" s="34">
        <f>(S895*H895*'Propiedades físicas'!$F$5*60*24*365)/(1000000)</f>
        <v>54906.861963818679</v>
      </c>
      <c r="Y895" s="34">
        <f>(U895*H895*'Propiedades físicas'!$F$7*60*24*365)/(1000000)</f>
        <v>1341.7988785283367</v>
      </c>
      <c r="Z895" s="31">
        <f t="shared" si="563"/>
        <v>482.2305627315302</v>
      </c>
      <c r="AA895" s="31">
        <f t="shared" si="564"/>
        <v>4006.6868621513631</v>
      </c>
      <c r="AB895" s="31">
        <f t="shared" si="564"/>
        <v>162.31859383833597</v>
      </c>
      <c r="AC895" s="31">
        <f t="shared" si="564"/>
        <v>354.75637681678256</v>
      </c>
      <c r="AD895" s="31">
        <f t="shared" si="564"/>
        <v>54.636366796027588</v>
      </c>
      <c r="AE895" s="31">
        <f t="shared" si="565"/>
        <v>27.721683128797149</v>
      </c>
      <c r="AF895" s="31">
        <f t="shared" si="566"/>
        <v>5088.3504454628364</v>
      </c>
      <c r="AG895" s="31">
        <f t="shared" si="567"/>
        <v>9.4771491842021993E-2</v>
      </c>
      <c r="AH895" s="31">
        <f t="shared" si="568"/>
        <v>0.78742352852760611</v>
      </c>
      <c r="AI895" s="31">
        <f t="shared" si="568"/>
        <v>3.1900042180284909E-2</v>
      </c>
      <c r="AJ895" s="31">
        <f t="shared" si="568"/>
        <v>6.9719328615251056E-2</v>
      </c>
      <c r="AK895" s="31">
        <f t="shared" si="568"/>
        <v>1.0737540069541704E-2</v>
      </c>
      <c r="AL895" s="31">
        <f t="shared" si="569"/>
        <v>5.4480687652942476E-3</v>
      </c>
      <c r="AM895" s="31">
        <f t="shared" si="570"/>
        <v>1</v>
      </c>
      <c r="AN895" s="31">
        <f>(Z895*'Propiedades físicas'!$F$4)/1000</f>
        <v>424.06391225485299</v>
      </c>
      <c r="AO895" s="31">
        <f>(AA895*'Propiedades físicas'!$F$6)/1000</f>
        <v>128.37424706332968</v>
      </c>
      <c r="AP895" s="31">
        <f>(AB895*'Propiedades físicas'!$F$9)/1000</f>
        <v>100.14245646856138</v>
      </c>
      <c r="AQ895" s="31">
        <f>(AC895*'Propiedades físicas'!$F$5)/1000</f>
        <v>104.46511028123797</v>
      </c>
      <c r="AR895" s="31">
        <f>(AD895*'Propiedades físicas'!$F$8)/1000</f>
        <v>19.369684756527693</v>
      </c>
      <c r="AS895" s="31">
        <f>(AE895*'Propiedades físicas'!$F$7)/1000</f>
        <v>2.5528897993309299</v>
      </c>
      <c r="AT895" s="31">
        <f t="shared" si="571"/>
        <v>778.96830062384072</v>
      </c>
      <c r="AU895" s="31">
        <f t="shared" si="572"/>
        <v>0.54439174471572116</v>
      </c>
      <c r="AV895" s="31">
        <f t="shared" si="575"/>
        <v>0.16480034805077498</v>
      </c>
      <c r="AW895" s="31">
        <f t="shared" si="575"/>
        <v>0.12855780702290681</v>
      </c>
      <c r="AX895" s="31">
        <f t="shared" si="575"/>
        <v>0.13410701076998455</v>
      </c>
      <c r="AY895" s="31">
        <f t="shared" si="575"/>
        <v>2.4865818982640734E-2</v>
      </c>
      <c r="AZ895" s="31">
        <f t="shared" si="576"/>
        <v>3.277270457971698E-3</v>
      </c>
      <c r="BA895" s="31">
        <f t="shared" si="573"/>
        <v>0.99999999999999978</v>
      </c>
      <c r="BB895" s="34">
        <f>AU895*'Propiedades físicas'!$C$4+'Diseño reactor'!AV895*'Propiedades físicas'!$C$5+'Diseño reactor'!AW895*'Propiedades físicas'!$C$8+'Diseño reactor'!AX895*'Propiedades físicas'!$C$9+'Diseño reactor'!AY895*'Propiedades físicas'!$C$7+'Diseño reactor'!AZ895*'Propiedades físicas'!$C$6</f>
        <v>876.21617188238224</v>
      </c>
      <c r="BC895" s="45">
        <f>AU895*'Propiedades físicas'!$L$4+'Diseño reactor'!AV895*'Propiedades físicas'!$L$5+'Diseño reactor'!AW895*'Propiedades físicas'!$L$8+AX895*'Propiedades físicas'!$L$9+'Diseño reactor'!AY895*'Propiedades físicas'!$L$7+'Diseño reactor'!AZ895*'Propiedades físicas'!$L$6</f>
        <v>2.0113071009074481</v>
      </c>
      <c r="BD895" s="29">
        <f t="shared" si="552"/>
        <v>3.1199156478886247</v>
      </c>
      <c r="BE895" s="58">
        <f t="shared" si="553"/>
        <v>43.075988388266524</v>
      </c>
      <c r="BF895" s="30">
        <f>AU895*'Propiedades físicas'!$I$4+'Diseño reactor'!AV895*'Propiedades físicas'!$I$5+'Diseño reactor'!AW895*'Propiedades físicas'!$I$8+'Diseño reactor'!AX895*'Propiedades físicas'!$I$9+'Diseño reactor'!AY895*'Propiedades físicas'!$I$7+'Diseño reactor'!AZ895*'Propiedades físicas'!$I$6</f>
        <v>1.958969203266012E-2</v>
      </c>
      <c r="BG895" s="24">
        <f>AU895*'Propiedades físicas'!$O$4+'Diseño reactor'!AV895*'Propiedades físicas'!$O$5+'Diseño reactor'!AW895*'Propiedades físicas'!$O$8+'Diseño reactor'!AX895*'Propiedades físicas'!$O$9+'Diseño reactor'!AY895*'Propiedades físicas'!$O$7+'Diseño reactor'!AZ895*'Propiedades físicas'!$O$6</f>
        <v>0.14957559978373597</v>
      </c>
      <c r="BH895" s="54">
        <f t="shared" si="554"/>
        <v>41995.026091965257</v>
      </c>
      <c r="BI895" s="34">
        <f t="shared" si="574"/>
        <v>263.41787528746113</v>
      </c>
      <c r="BJ895" s="27">
        <f t="shared" si="555"/>
        <v>4801.8140785360274</v>
      </c>
      <c r="BK895" s="34">
        <f t="shared" si="556"/>
        <v>552.48786219001056</v>
      </c>
      <c r="BL895" s="27">
        <f t="shared" si="557"/>
        <v>105.10151352145017</v>
      </c>
      <c r="BM895" s="34">
        <f t="shared" si="558"/>
        <v>1.1054421768707483</v>
      </c>
      <c r="BN895" s="45">
        <f t="shared" si="559"/>
        <v>853.78310646015905</v>
      </c>
      <c r="BO895" s="45">
        <f t="shared" si="560"/>
        <v>88.252974487035544</v>
      </c>
      <c r="BP895" s="66">
        <f t="shared" si="561"/>
        <v>6.6940932326486706</v>
      </c>
    </row>
    <row r="896" spans="8:68">
      <c r="H896" s="68">
        <v>891</v>
      </c>
      <c r="I896" s="31">
        <f>('Propiedades físicas'!$C$10*'Diseño reactor'!H896)/1000</f>
        <v>779.84354590544046</v>
      </c>
      <c r="J896" s="31">
        <f t="shared" si="539"/>
        <v>0.58473267156498598</v>
      </c>
      <c r="K896" s="31">
        <f>(I896*1000)/'Propiedades físicas'!$F$10</f>
        <v>5094.0676931543676</v>
      </c>
      <c r="L896" s="31">
        <f t="shared" si="540"/>
        <v>727.72395616490962</v>
      </c>
      <c r="M896" s="31">
        <f t="shared" si="541"/>
        <v>4366.3437369894573</v>
      </c>
      <c r="N896" s="31">
        <f t="shared" si="542"/>
        <v>0.81674967021875378</v>
      </c>
      <c r="O896" s="32">
        <f t="shared" si="543"/>
        <v>4.9004980213125222</v>
      </c>
      <c r="P896" s="33">
        <f t="shared" si="544"/>
        <v>0.54203686216860603</v>
      </c>
      <c r="Q896" s="31">
        <f t="shared" si="545"/>
        <v>4.5023074678308603</v>
      </c>
      <c r="R896" s="31">
        <f t="shared" si="546"/>
        <v>0.18231347241700982</v>
      </c>
      <c r="S896" s="31">
        <f t="shared" si="547"/>
        <v>0.39819055348166232</v>
      </c>
      <c r="T896" s="31">
        <f t="shared" si="548"/>
        <v>6.1320925834761286E-2</v>
      </c>
      <c r="U896" s="31">
        <f t="shared" si="549"/>
        <v>3.1078409798376616E-2</v>
      </c>
      <c r="V896" s="47">
        <f t="shared" si="562"/>
        <v>5.3677436836114384E-4</v>
      </c>
      <c r="W896" s="31">
        <f t="shared" si="550"/>
        <v>0.33634884477709082</v>
      </c>
      <c r="X896" s="34">
        <f>(S896*H896*'Propiedades físicas'!$F$5*60*24*365)/(1000000)</f>
        <v>54911.722830131759</v>
      </c>
      <c r="Y896" s="34">
        <f>(U896*H896*'Propiedades físicas'!$F$7*60*24*365)/(1000000)</f>
        <v>1340.3071134303912</v>
      </c>
      <c r="Z896" s="31">
        <f t="shared" si="563"/>
        <v>482.95484419222799</v>
      </c>
      <c r="AA896" s="31">
        <f t="shared" si="564"/>
        <v>4011.5559538372963</v>
      </c>
      <c r="AB896" s="31">
        <f t="shared" si="564"/>
        <v>162.44130392355575</v>
      </c>
      <c r="AC896" s="31">
        <f t="shared" si="564"/>
        <v>354.78778315216113</v>
      </c>
      <c r="AD896" s="31">
        <f t="shared" si="564"/>
        <v>54.636944918772308</v>
      </c>
      <c r="AE896" s="31">
        <f t="shared" si="565"/>
        <v>27.690863130353566</v>
      </c>
      <c r="AF896" s="31">
        <f t="shared" si="566"/>
        <v>5094.0676931543667</v>
      </c>
      <c r="AG896" s="31">
        <f t="shared" si="567"/>
        <v>9.4807307888987044E-2</v>
      </c>
      <c r="AH896" s="31">
        <f t="shared" si="568"/>
        <v>0.7874956116559273</v>
      </c>
      <c r="AI896" s="31">
        <f t="shared" si="568"/>
        <v>3.1888328484886756E-2</v>
      </c>
      <c r="AJ896" s="31">
        <f t="shared" si="568"/>
        <v>6.9647245486929951E-2</v>
      </c>
      <c r="AK896" s="31">
        <f t="shared" si="568"/>
        <v>1.0725602447764063E-2</v>
      </c>
      <c r="AL896" s="31">
        <f t="shared" si="569"/>
        <v>5.4359040355050191E-3</v>
      </c>
      <c r="AM896" s="31">
        <f t="shared" si="570"/>
        <v>1.0000000000000002</v>
      </c>
      <c r="AN896" s="31">
        <f>(Z896*'Propiedades físicas'!$F$4)/1000</f>
        <v>424.70083088576149</v>
      </c>
      <c r="AO896" s="31">
        <f>(AA896*'Propiedades físicas'!$F$6)/1000</f>
        <v>128.53025276094698</v>
      </c>
      <c r="AP896" s="31">
        <f>(AB896*'Propiedades físicas'!$F$9)/1000</f>
        <v>100.21816245563771</v>
      </c>
      <c r="AQ896" s="31">
        <f>(AC896*'Propiedades físicas'!$F$5)/1000</f>
        <v>104.47435850481689</v>
      </c>
      <c r="AR896" s="31">
        <f>(AD896*'Propiedades físicas'!$F$8)/1000</f>
        <v>19.36988971260315</v>
      </c>
      <c r="AS896" s="31">
        <f>(AE896*'Propiedades físicas'!$F$7)/1000</f>
        <v>2.55005158567426</v>
      </c>
      <c r="AT896" s="31">
        <f t="shared" si="571"/>
        <v>779.84354590544058</v>
      </c>
      <c r="AU896" s="31">
        <f t="shared" si="572"/>
        <v>0.54459748127127328</v>
      </c>
      <c r="AV896" s="31">
        <f t="shared" si="575"/>
        <v>0.16481543437243734</v>
      </c>
      <c r="AW896" s="31">
        <f t="shared" si="575"/>
        <v>0.12851060059653246</v>
      </c>
      <c r="AX896" s="31">
        <f t="shared" si="575"/>
        <v>0.13396835692666598</v>
      </c>
      <c r="AY896" s="31">
        <f t="shared" si="575"/>
        <v>2.483817403414381E-2</v>
      </c>
      <c r="AZ896" s="31">
        <f t="shared" si="576"/>
        <v>3.2699527989470145E-3</v>
      </c>
      <c r="BA896" s="31">
        <f t="shared" si="573"/>
        <v>0.99999999999999978</v>
      </c>
      <c r="BB896" s="34">
        <f>AU896*'Propiedades físicas'!$C$4+'Diseño reactor'!AV896*'Propiedades físicas'!$C$5+'Diseño reactor'!AW896*'Propiedades físicas'!$C$8+'Diseño reactor'!AX896*'Propiedades físicas'!$C$9+'Diseño reactor'!AY896*'Propiedades físicas'!$C$7+'Diseño reactor'!AZ896*'Propiedades físicas'!$C$6</f>
        <v>876.21411266631435</v>
      </c>
      <c r="BC896" s="45">
        <f>AU896*'Propiedades físicas'!$L$4+'Diseño reactor'!AV896*'Propiedades físicas'!$L$5+'Diseño reactor'!AW896*'Propiedades físicas'!$L$8+AX896*'Propiedades físicas'!$L$9+'Diseño reactor'!AY896*'Propiedades físicas'!$L$7+'Diseño reactor'!AZ896*'Propiedades físicas'!$L$6</f>
        <v>2.0114639324328274</v>
      </c>
      <c r="BD896" s="29">
        <f t="shared" si="552"/>
        <v>3.1173560655454766</v>
      </c>
      <c r="BE896" s="58">
        <f t="shared" si="553"/>
        <v>43.073121463375337</v>
      </c>
      <c r="BF896" s="30">
        <f>AU896*'Propiedades físicas'!$I$4+'Diseño reactor'!AV896*'Propiedades físicas'!$I$5+'Diseño reactor'!AW896*'Propiedades físicas'!$I$8+'Diseño reactor'!AX896*'Propiedades físicas'!$I$9+'Diseño reactor'!AY896*'Propiedades físicas'!$I$7+'Diseño reactor'!AZ896*'Propiedades físicas'!$I$6</f>
        <v>1.9590628148109027E-2</v>
      </c>
      <c r="BG896" s="24">
        <f>AU896*'Propiedades físicas'!$O$4+'Diseño reactor'!AV896*'Propiedades físicas'!$O$5+'Diseño reactor'!AW896*'Propiedades físicas'!$O$8+'Diseño reactor'!AX896*'Propiedades físicas'!$O$9+'Diseño reactor'!AY896*'Propiedades físicas'!$O$7+'Diseño reactor'!AZ896*'Propiedades físicas'!$O$6</f>
        <v>0.1495822876830713</v>
      </c>
      <c r="BH896" s="54">
        <f t="shared" si="554"/>
        <v>41992.920719565962</v>
      </c>
      <c r="BI896" s="34">
        <f t="shared" si="574"/>
        <v>263.43922495099201</v>
      </c>
      <c r="BJ896" s="27">
        <f t="shared" si="555"/>
        <v>4801.783307250631</v>
      </c>
      <c r="BK896" s="34">
        <f t="shared" si="556"/>
        <v>552.50902465917954</v>
      </c>
      <c r="BL896" s="27">
        <f t="shared" si="557"/>
        <v>105.1022793390196</v>
      </c>
      <c r="BM896" s="34">
        <f t="shared" si="558"/>
        <v>1.1054421768707483</v>
      </c>
      <c r="BN896" s="45">
        <f t="shared" si="559"/>
        <v>854.90332414567433</v>
      </c>
      <c r="BO896" s="45">
        <f t="shared" si="560"/>
        <v>88.28378149159785</v>
      </c>
      <c r="BP896" s="66">
        <f t="shared" si="561"/>
        <v>6.6940775007039894</v>
      </c>
    </row>
    <row r="897" spans="8:68">
      <c r="H897" s="68">
        <v>892</v>
      </c>
      <c r="I897" s="31">
        <f>('Propiedades físicas'!$C$10*'Diseño reactor'!H897)/1000</f>
        <v>780.71879118704032</v>
      </c>
      <c r="J897" s="31">
        <f t="shared" si="539"/>
        <v>0.58407714166412839</v>
      </c>
      <c r="K897" s="31">
        <f>(I897*1000)/'Propiedades físicas'!$F$10</f>
        <v>5099.7849408458987</v>
      </c>
      <c r="L897" s="31">
        <f t="shared" si="540"/>
        <v>728.54070583512839</v>
      </c>
      <c r="M897" s="31">
        <f t="shared" si="541"/>
        <v>4371.2442350107704</v>
      </c>
      <c r="N897" s="31">
        <f t="shared" si="542"/>
        <v>0.81674967021875378</v>
      </c>
      <c r="O897" s="32">
        <f t="shared" si="543"/>
        <v>4.9004980213125231</v>
      </c>
      <c r="P897" s="33">
        <f t="shared" si="544"/>
        <v>0.54224132656746404</v>
      </c>
      <c r="Q897" s="31">
        <f t="shared" si="545"/>
        <v>4.5027187656441745</v>
      </c>
      <c r="R897" s="31">
        <f t="shared" si="546"/>
        <v>0.18224649956142072</v>
      </c>
      <c r="S897" s="31">
        <f t="shared" si="547"/>
        <v>0.39777925566834871</v>
      </c>
      <c r="T897" s="31">
        <f t="shared" si="548"/>
        <v>6.1252776162678851E-2</v>
      </c>
      <c r="U897" s="31">
        <f t="shared" si="549"/>
        <v>3.1009067927190114E-2</v>
      </c>
      <c r="V897" s="47">
        <f t="shared" si="562"/>
        <v>5.3697684766875083E-4</v>
      </c>
      <c r="W897" s="31">
        <f t="shared" si="550"/>
        <v>0.33609850565077898</v>
      </c>
      <c r="X897" s="34">
        <f>(S897*H897*'Propiedades físicas'!$F$5*60*24*365)/(1000000)</f>
        <v>54916.569235750641</v>
      </c>
      <c r="Y897" s="34">
        <f>(U897*H897*'Propiedades físicas'!$F$7*60*24*365)/(1000000)</f>
        <v>1338.8175486688253</v>
      </c>
      <c r="Z897" s="31">
        <f t="shared" si="563"/>
        <v>483.67926329817794</v>
      </c>
      <c r="AA897" s="31">
        <f t="shared" si="564"/>
        <v>4016.4251389546039</v>
      </c>
      <c r="AB897" s="31">
        <f t="shared" si="564"/>
        <v>162.56387760878729</v>
      </c>
      <c r="AC897" s="31">
        <f t="shared" si="564"/>
        <v>354.81909605616704</v>
      </c>
      <c r="AD897" s="31">
        <f t="shared" si="564"/>
        <v>54.637476337109533</v>
      </c>
      <c r="AE897" s="31">
        <f t="shared" si="565"/>
        <v>27.660088591053583</v>
      </c>
      <c r="AF897" s="31">
        <f t="shared" si="566"/>
        <v>5099.7849408458997</v>
      </c>
      <c r="AG897" s="31">
        <f t="shared" si="567"/>
        <v>9.4843070621317263E-2</v>
      </c>
      <c r="AH897" s="31">
        <f t="shared" si="568"/>
        <v>0.78756755148353386</v>
      </c>
      <c r="AI897" s="31">
        <f t="shared" si="568"/>
        <v>3.1876614307156034E-2</v>
      </c>
      <c r="AJ897" s="31">
        <f t="shared" si="568"/>
        <v>6.9575305659323211E-2</v>
      </c>
      <c r="AK897" s="31">
        <f t="shared" si="568"/>
        <v>1.0713682433841383E-2</v>
      </c>
      <c r="AL897" s="31">
        <f t="shared" si="569"/>
        <v>5.4237754948281433E-3</v>
      </c>
      <c r="AM897" s="31">
        <f t="shared" si="570"/>
        <v>1</v>
      </c>
      <c r="AN897" s="31">
        <f>(Z897*'Propiedades físicas'!$F$4)/1000</f>
        <v>425.33787055915167</v>
      </c>
      <c r="AO897" s="31">
        <f>(AA897*'Propiedades físicas'!$F$6)/1000</f>
        <v>128.6862614521055</v>
      </c>
      <c r="AP897" s="31">
        <f>(AB897*'Propiedades físicas'!$F$9)/1000</f>
        <v>100.29378429074131</v>
      </c>
      <c r="AQ897" s="31">
        <f>(AC897*'Propiedades físicas'!$F$5)/1000</f>
        <v>104.48357921565952</v>
      </c>
      <c r="AR897" s="31">
        <f>(AD897*'Propiedades físicas'!$F$8)/1000</f>
        <v>19.370078111032065</v>
      </c>
      <c r="AS897" s="31">
        <f>(AE897*'Propiedades físicas'!$F$7)/1000</f>
        <v>2.5472175583501242</v>
      </c>
      <c r="AT897" s="31">
        <f t="shared" si="571"/>
        <v>780.7187911870401</v>
      </c>
      <c r="AU897" s="31">
        <f t="shared" si="572"/>
        <v>0.5448029115738956</v>
      </c>
      <c r="AV897" s="31">
        <f t="shared" si="575"/>
        <v>0.16483049070260636</v>
      </c>
      <c r="AW897" s="31">
        <f t="shared" si="575"/>
        <v>0.12846339222634839</v>
      </c>
      <c r="AX897" s="31">
        <f t="shared" si="575"/>
        <v>0.13382997872614028</v>
      </c>
      <c r="AY897" s="31">
        <f t="shared" si="575"/>
        <v>2.4810569861628311E-2</v>
      </c>
      <c r="AZ897" s="31">
        <f t="shared" si="576"/>
        <v>3.2626569093811867E-3</v>
      </c>
      <c r="BA897" s="31">
        <f t="shared" si="573"/>
        <v>1.0000000000000002</v>
      </c>
      <c r="BB897" s="34">
        <f>AU897*'Propiedades físicas'!$C$4+'Diseño reactor'!AV897*'Propiedades físicas'!$C$5+'Diseño reactor'!AW897*'Propiedades físicas'!$C$8+'Diseño reactor'!AX897*'Propiedades físicas'!$C$9+'Diseño reactor'!AY897*'Propiedades físicas'!$C$7+'Diseño reactor'!AZ897*'Propiedades físicas'!$C$6</f>
        <v>876.21205919699116</v>
      </c>
      <c r="BC897" s="45">
        <f>AU897*'Propiedades físicas'!$L$4+'Diseño reactor'!AV897*'Propiedades físicas'!$L$5+'Diseño reactor'!AW897*'Propiedades físicas'!$L$8+AX897*'Propiedades físicas'!$L$9+'Diseño reactor'!AY897*'Propiedades físicas'!$L$7+'Diseño reactor'!AZ897*'Propiedades físicas'!$L$6</f>
        <v>2.0116205194747745</v>
      </c>
      <c r="BD897" s="29">
        <f t="shared" si="552"/>
        <v>3.1148006882121777</v>
      </c>
      <c r="BE897" s="58">
        <f t="shared" si="553"/>
        <v>43.070259466756355</v>
      </c>
      <c r="BF897" s="30">
        <f>AU897*'Propiedades físicas'!$I$4+'Diseño reactor'!AV897*'Propiedades físicas'!$I$5+'Diseño reactor'!AW897*'Propiedades físicas'!$I$8+'Diseño reactor'!AX897*'Propiedades físicas'!$I$9+'Diseño reactor'!AY897*'Propiedades físicas'!$I$7+'Diseño reactor'!AZ897*'Propiedades físicas'!$I$6</f>
        <v>1.9591561712366982E-2</v>
      </c>
      <c r="BG897" s="24">
        <f>AU897*'Propiedades físicas'!$O$4+'Diseño reactor'!AV897*'Propiedades físicas'!$O$5+'Diseño reactor'!AW897*'Propiedades físicas'!$O$8+'Diseño reactor'!AX897*'Propiedades físicas'!$O$9+'Diseño reactor'!AY897*'Propiedades físicas'!$O$7+'Diseño reactor'!AZ897*'Propiedades físicas'!$O$6</f>
        <v>0.14958896688078763</v>
      </c>
      <c r="BH897" s="54">
        <f t="shared" si="554"/>
        <v>41990.821291760971</v>
      </c>
      <c r="BI897" s="34">
        <f t="shared" si="574"/>
        <v>263.46052366657182</v>
      </c>
      <c r="BJ897" s="27">
        <f t="shared" si="555"/>
        <v>4801.7526612686897</v>
      </c>
      <c r="BK897" s="34">
        <f t="shared" si="556"/>
        <v>552.53016908942766</v>
      </c>
      <c r="BL897" s="27">
        <f t="shared" si="557"/>
        <v>105.10304445636149</v>
      </c>
      <c r="BM897" s="34">
        <f t="shared" si="558"/>
        <v>1.1054421768707483</v>
      </c>
      <c r="BN897" s="45">
        <f t="shared" si="559"/>
        <v>856.02370045180533</v>
      </c>
      <c r="BO897" s="45">
        <f t="shared" si="560"/>
        <v>88.314542658313258</v>
      </c>
      <c r="BP897" s="66">
        <f t="shared" si="561"/>
        <v>6.6940618126631373</v>
      </c>
    </row>
    <row r="898" spans="8:68">
      <c r="H898" s="68">
        <v>893</v>
      </c>
      <c r="I898" s="31">
        <f>('Propiedades físicas'!$C$10*'Diseño reactor'!H898)/1000</f>
        <v>781.59403646864007</v>
      </c>
      <c r="J898" s="31">
        <f t="shared" si="539"/>
        <v>0.58342307991534437</v>
      </c>
      <c r="K898" s="31">
        <f>(I898*1000)/'Propiedades físicas'!$F$10</f>
        <v>5105.5021885374308</v>
      </c>
      <c r="L898" s="31">
        <f t="shared" si="540"/>
        <v>729.35745550534727</v>
      </c>
      <c r="M898" s="31">
        <f t="shared" si="541"/>
        <v>4376.1447330320834</v>
      </c>
      <c r="N898" s="31">
        <f t="shared" si="542"/>
        <v>0.816749670218754</v>
      </c>
      <c r="O898" s="32">
        <f t="shared" si="543"/>
        <v>4.9004980213125231</v>
      </c>
      <c r="P898" s="33">
        <f t="shared" si="544"/>
        <v>0.54244548683344607</v>
      </c>
      <c r="Q898" s="31">
        <f t="shared" si="545"/>
        <v>4.5031292465353898</v>
      </c>
      <c r="R898" s="31">
        <f t="shared" si="546"/>
        <v>0.18217952418277897</v>
      </c>
      <c r="S898" s="31">
        <f t="shared" si="547"/>
        <v>0.39736877477713478</v>
      </c>
      <c r="T898" s="31">
        <f t="shared" si="548"/>
        <v>6.1184727013231313E-2</v>
      </c>
      <c r="U898" s="31">
        <f t="shared" si="549"/>
        <v>3.0939932189297716E-2</v>
      </c>
      <c r="V898" s="47">
        <f t="shared" si="562"/>
        <v>5.3717902579622815E-4</v>
      </c>
      <c r="W898" s="31">
        <f t="shared" si="550"/>
        <v>0.33584853889422422</v>
      </c>
      <c r="X898" s="34">
        <f>(S898*H898*'Propiedades físicas'!$F$5*60*24*365)/(1000000)</f>
        <v>54921.401234409721</v>
      </c>
      <c r="Y898" s="34">
        <f>(U898*H898*'Propiedades físicas'!$F$7*60*24*365)/(1000000)</f>
        <v>1337.330181056125</v>
      </c>
      <c r="Z898" s="31">
        <f t="shared" si="563"/>
        <v>484.40381974226733</v>
      </c>
      <c r="AA898" s="31">
        <f t="shared" si="564"/>
        <v>4021.294417156103</v>
      </c>
      <c r="AB898" s="31">
        <f t="shared" si="564"/>
        <v>162.68631509522163</v>
      </c>
      <c r="AC898" s="31">
        <f t="shared" si="564"/>
        <v>354.85031587598138</v>
      </c>
      <c r="AD898" s="31">
        <f t="shared" si="564"/>
        <v>54.637961222815562</v>
      </c>
      <c r="AE898" s="31">
        <f t="shared" si="565"/>
        <v>27.629359445042862</v>
      </c>
      <c r="AF898" s="31">
        <f t="shared" si="566"/>
        <v>5105.5021885374308</v>
      </c>
      <c r="AG898" s="31">
        <f t="shared" si="567"/>
        <v>9.4878780157967982E-2</v>
      </c>
      <c r="AH898" s="31">
        <f t="shared" si="568"/>
        <v>0.78763934842383843</v>
      </c>
      <c r="AI898" s="31">
        <f t="shared" si="568"/>
        <v>3.1864899688119855E-2</v>
      </c>
      <c r="AJ898" s="31">
        <f t="shared" si="568"/>
        <v>6.9503508719018892E-2</v>
      </c>
      <c r="AK898" s="31">
        <f t="shared" si="568"/>
        <v>1.0701780002266075E-2</v>
      </c>
      <c r="AL898" s="31">
        <f t="shared" si="569"/>
        <v>5.4116830087889596E-3</v>
      </c>
      <c r="AM898" s="31">
        <f t="shared" si="570"/>
        <v>1.0000000000000002</v>
      </c>
      <c r="AN898" s="31">
        <f>(Z898*'Propiedades físicas'!$F$4)/1000</f>
        <v>425.97503100495504</v>
      </c>
      <c r="AO898" s="31">
        <f>(AA898*'Propiedades físicas'!$F$6)/1000</f>
        <v>128.84227312568154</v>
      </c>
      <c r="AP898" s="31">
        <f>(AB898*'Propiedades físicas'!$F$9)/1000</f>
        <v>100.36932209799697</v>
      </c>
      <c r="AQ898" s="31">
        <f>(AC898*'Propiedades físicas'!$F$5)/1000</f>
        <v>104.49277251600024</v>
      </c>
      <c r="AR898" s="31">
        <f>(AD898*'Propiedades físicas'!$F$8)/1000</f>
        <v>19.370250012712567</v>
      </c>
      <c r="AS898" s="31">
        <f>(AE898*'Propiedades físicas'!$F$7)/1000</f>
        <v>2.544387711293997</v>
      </c>
      <c r="AT898" s="31">
        <f t="shared" si="571"/>
        <v>781.5940364686403</v>
      </c>
      <c r="AU898" s="31">
        <f t="shared" si="572"/>
        <v>0.5450080363068972</v>
      </c>
      <c r="AV898" s="31">
        <f t="shared" si="575"/>
        <v>0.16484551712780507</v>
      </c>
      <c r="AW898" s="31">
        <f t="shared" si="575"/>
        <v>0.12841618207769431</v>
      </c>
      <c r="AX898" s="31">
        <f t="shared" si="575"/>
        <v>0.13369187537319802</v>
      </c>
      <c r="AY898" s="31">
        <f t="shared" si="575"/>
        <v>2.4783006406024127E-2</v>
      </c>
      <c r="AZ898" s="31">
        <f t="shared" si="576"/>
        <v>3.2553827083813538E-3</v>
      </c>
      <c r="BA898" s="31">
        <f t="shared" si="573"/>
        <v>1.0000000000000002</v>
      </c>
      <c r="BB898" s="34">
        <f>AU898*'Propiedades físicas'!$C$4+'Diseño reactor'!AV898*'Propiedades físicas'!$C$5+'Diseño reactor'!AW898*'Propiedades físicas'!$C$8+'Diseño reactor'!AX898*'Propiedades físicas'!$C$9+'Diseño reactor'!AY898*'Propiedades físicas'!$C$7+'Diseño reactor'!AZ898*'Propiedades físicas'!$C$6</f>
        <v>876.21001145406456</v>
      </c>
      <c r="BC898" s="45">
        <f>AU898*'Propiedades físicas'!$L$4+'Diseño reactor'!AV898*'Propiedades físicas'!$L$5+'Diseño reactor'!AW898*'Propiedades físicas'!$L$8+AX898*'Propiedades físicas'!$L$9+'Diseño reactor'!AY898*'Propiedades físicas'!$L$7+'Diseño reactor'!AZ898*'Propiedades físicas'!$L$6</f>
        <v>2.0117768625928165</v>
      </c>
      <c r="BD898" s="29">
        <f t="shared" si="552"/>
        <v>3.1122495055351163</v>
      </c>
      <c r="BE898" s="58">
        <f t="shared" si="553"/>
        <v>43.067402385540028</v>
      </c>
      <c r="BF898" s="30">
        <f>AU898*'Propiedades físicas'!$I$4+'Diseño reactor'!AV898*'Propiedades físicas'!$I$5+'Diseño reactor'!AW898*'Propiedades físicas'!$I$8+'Diseño reactor'!AX898*'Propiedades físicas'!$I$9+'Diseño reactor'!AY898*'Propiedades físicas'!$I$7+'Diseño reactor'!AZ898*'Propiedades físicas'!$I$6</f>
        <v>1.9592492734170634E-2</v>
      </c>
      <c r="BG898" s="24">
        <f>AU898*'Propiedades físicas'!$O$4+'Diseño reactor'!AV898*'Propiedades físicas'!$O$5+'Diseño reactor'!AW898*'Propiedades físicas'!$O$8+'Diseño reactor'!AX898*'Propiedades físicas'!$O$9+'Diseño reactor'!AY898*'Propiedades físicas'!$O$7+'Diseño reactor'!AZ898*'Propiedades físicas'!$O$6</f>
        <v>0.14959563739173568</v>
      </c>
      <c r="BH898" s="54">
        <f t="shared" si="554"/>
        <v>41988.727787181771</v>
      </c>
      <c r="BI898" s="34">
        <f t="shared" si="574"/>
        <v>263.48177159676885</v>
      </c>
      <c r="BJ898" s="27">
        <f t="shared" si="555"/>
        <v>4801.7221400901926</v>
      </c>
      <c r="BK898" s="34">
        <f t="shared" si="556"/>
        <v>552.55129548061643</v>
      </c>
      <c r="BL898" s="27">
        <f t="shared" si="557"/>
        <v>105.10380887359663</v>
      </c>
      <c r="BM898" s="34">
        <f t="shared" si="558"/>
        <v>1.1054421768707483</v>
      </c>
      <c r="BN898" s="45">
        <f t="shared" si="559"/>
        <v>857.14423500866303</v>
      </c>
      <c r="BO898" s="45">
        <f t="shared" si="560"/>
        <v>88.345258089397348</v>
      </c>
      <c r="BP898" s="66">
        <f t="shared" si="561"/>
        <v>6.6940461683706589</v>
      </c>
    </row>
    <row r="899" spans="8:68">
      <c r="H899" s="68">
        <v>894</v>
      </c>
      <c r="I899" s="31">
        <f>('Propiedades físicas'!$C$10*'Diseño reactor'!H899)/1000</f>
        <v>782.46928175023993</v>
      </c>
      <c r="J899" s="31">
        <f t="shared" si="539"/>
        <v>0.58277048139194909</v>
      </c>
      <c r="K899" s="31">
        <f>(I899*1000)/'Propiedades físicas'!$F$10</f>
        <v>5111.219436228962</v>
      </c>
      <c r="L899" s="31">
        <f t="shared" si="540"/>
        <v>730.17420517556593</v>
      </c>
      <c r="M899" s="31">
        <f t="shared" si="541"/>
        <v>4381.0452310533956</v>
      </c>
      <c r="N899" s="31">
        <f t="shared" si="542"/>
        <v>0.81674967021875389</v>
      </c>
      <c r="O899" s="32">
        <f t="shared" si="543"/>
        <v>4.9004980213125231</v>
      </c>
      <c r="P899" s="33">
        <f t="shared" si="544"/>
        <v>0.54264934364462603</v>
      </c>
      <c r="Q899" s="31">
        <f t="shared" si="545"/>
        <v>4.5035389128592387</v>
      </c>
      <c r="R899" s="31">
        <f t="shared" si="546"/>
        <v>0.18211254651427078</v>
      </c>
      <c r="S899" s="31">
        <f t="shared" si="547"/>
        <v>0.39695910845328508</v>
      </c>
      <c r="T899" s="31">
        <f t="shared" si="548"/>
        <v>6.111677824055705E-2</v>
      </c>
      <c r="U899" s="31">
        <f t="shared" si="549"/>
        <v>3.0871001819300078E-2</v>
      </c>
      <c r="V899" s="47">
        <f t="shared" si="562"/>
        <v>5.3738090341506656E-4</v>
      </c>
      <c r="W899" s="31">
        <f t="shared" si="550"/>
        <v>0.33559894367721549</v>
      </c>
      <c r="X899" s="34">
        <f>(S899*H899*'Propiedades físicas'!$F$5*60*24*365)/(1000000)</f>
        <v>54926.218879603788</v>
      </c>
      <c r="Y899" s="34">
        <f>(U899*H899*'Propiedades físicas'!$F$7*60*24*365)/(1000000)</f>
        <v>1335.8450074041555</v>
      </c>
      <c r="Z899" s="31">
        <f t="shared" si="563"/>
        <v>485.12851321829567</v>
      </c>
      <c r="AA899" s="31">
        <f t="shared" si="564"/>
        <v>4026.1637880961594</v>
      </c>
      <c r="AB899" s="31">
        <f t="shared" si="564"/>
        <v>162.80861658375807</v>
      </c>
      <c r="AC899" s="31">
        <f t="shared" si="564"/>
        <v>354.88144295723686</v>
      </c>
      <c r="AD899" s="31">
        <f t="shared" si="564"/>
        <v>54.638399747058003</v>
      </c>
      <c r="AE899" s="31">
        <f t="shared" si="565"/>
        <v>27.59867562645427</v>
      </c>
      <c r="AF899" s="31">
        <f t="shared" si="566"/>
        <v>5111.2194362289629</v>
      </c>
      <c r="AG899" s="31">
        <f t="shared" si="567"/>
        <v>9.4914436617540635E-2</v>
      </c>
      <c r="AH899" s="31">
        <f t="shared" si="568"/>
        <v>0.78771100288870533</v>
      </c>
      <c r="AI899" s="31">
        <f t="shared" si="568"/>
        <v>3.1853184668564655E-2</v>
      </c>
      <c r="AJ899" s="31">
        <f t="shared" si="568"/>
        <v>6.9431854254151715E-2</v>
      </c>
      <c r="AK899" s="31">
        <f t="shared" si="568"/>
        <v>1.0689895127525575E-2</v>
      </c>
      <c r="AL899" s="31">
        <f t="shared" si="569"/>
        <v>5.3996264435119739E-3</v>
      </c>
      <c r="AM899" s="31">
        <f t="shared" si="570"/>
        <v>0.99999999999999989</v>
      </c>
      <c r="AN899" s="31">
        <f>(Z899*'Propiedades físicas'!$F$4)/1000</f>
        <v>426.61231195390485</v>
      </c>
      <c r="AO899" s="31">
        <f>(AA899*'Propiedades físicas'!$F$6)/1000</f>
        <v>128.99828777060094</v>
      </c>
      <c r="AP899" s="31">
        <f>(AB899*'Propiedades físicas'!$F$9)/1000</f>
        <v>100.44477600134952</v>
      </c>
      <c r="AQ899" s="31">
        <f>(AC899*'Propiedades físicas'!$F$5)/1000</f>
        <v>104.50193850761755</v>
      </c>
      <c r="AR899" s="31">
        <f>(AD899*'Propiedades físicas'!$F$8)/1000</f>
        <v>19.370405478326997</v>
      </c>
      <c r="AS899" s="31">
        <f>(AE899*'Propiedades físicas'!$F$7)/1000</f>
        <v>2.5415620384401736</v>
      </c>
      <c r="AT899" s="31">
        <f t="shared" si="571"/>
        <v>782.46928175024004</v>
      </c>
      <c r="AU899" s="31">
        <f t="shared" si="572"/>
        <v>0.5452128561515559</v>
      </c>
      <c r="AV899" s="31">
        <f t="shared" si="575"/>
        <v>0.16486051373423308</v>
      </c>
      <c r="AW899" s="31">
        <f t="shared" si="575"/>
        <v>0.12836897031494068</v>
      </c>
      <c r="AX899" s="31">
        <f t="shared" si="575"/>
        <v>0.13355404607560556</v>
      </c>
      <c r="AY899" s="31">
        <f t="shared" si="575"/>
        <v>2.4755483608249716E-2</v>
      </c>
      <c r="AZ899" s="31">
        <f t="shared" si="576"/>
        <v>3.2481301154150947E-3</v>
      </c>
      <c r="BA899" s="31">
        <f t="shared" si="573"/>
        <v>1</v>
      </c>
      <c r="BB899" s="34">
        <f>AU899*'Propiedades físicas'!$C$4+'Diseño reactor'!AV899*'Propiedades físicas'!$C$5+'Diseño reactor'!AW899*'Propiedades físicas'!$C$8+'Diseño reactor'!AX899*'Propiedades físicas'!$C$9+'Diseño reactor'!AY899*'Propiedades físicas'!$C$7+'Diseño reactor'!AZ899*'Propiedades físicas'!$C$6</f>
        <v>876.20796941727644</v>
      </c>
      <c r="BC899" s="45">
        <f>AU899*'Propiedades físicas'!$L$4+'Diseño reactor'!AV899*'Propiedades físicas'!$L$5+'Diseño reactor'!AW899*'Propiedades físicas'!$L$8+AX899*'Propiedades físicas'!$L$9+'Diseño reactor'!AY899*'Propiedades físicas'!$L$7+'Diseño reactor'!AZ899*'Propiedades físicas'!$L$6</f>
        <v>2.0119329623448055</v>
      </c>
      <c r="BD899" s="29">
        <f t="shared" si="552"/>
        <v>3.109702507194577</v>
      </c>
      <c r="BE899" s="58">
        <f t="shared" si="553"/>
        <v>43.064550206902226</v>
      </c>
      <c r="BF899" s="30">
        <f>AU899*'Propiedades físicas'!$I$4+'Diseño reactor'!AV899*'Propiedades físicas'!$I$5+'Diseño reactor'!AW899*'Propiedades físicas'!$I$8+'Diseño reactor'!AX899*'Propiedades físicas'!$I$9+'Diseño reactor'!AY899*'Propiedades físicas'!$I$7+'Diseño reactor'!AZ899*'Propiedades físicas'!$I$6</f>
        <v>1.9593421222220266E-2</v>
      </c>
      <c r="BG899" s="24">
        <f>AU899*'Propiedades físicas'!$O$4+'Diseño reactor'!AV899*'Propiedades físicas'!$O$5+'Diseño reactor'!AW899*'Propiedades físicas'!$O$8+'Diseño reactor'!AX899*'Propiedades físicas'!$O$9+'Diseño reactor'!AY899*'Propiedades físicas'!$O$7+'Diseño reactor'!AZ899*'Propiedades físicas'!$O$6</f>
        <v>0.14960229923074092</v>
      </c>
      <c r="BH899" s="54">
        <f t="shared" si="554"/>
        <v>41986.64018455449</v>
      </c>
      <c r="BI899" s="34">
        <f t="shared" si="574"/>
        <v>263.50296890350785</v>
      </c>
      <c r="BJ899" s="27">
        <f t="shared" si="555"/>
        <v>4801.6917432174478</v>
      </c>
      <c r="BK899" s="34">
        <f t="shared" si="556"/>
        <v>552.57240383276508</v>
      </c>
      <c r="BL899" s="27">
        <f t="shared" si="557"/>
        <v>105.10457259085133</v>
      </c>
      <c r="BM899" s="34">
        <f t="shared" si="558"/>
        <v>1.1054421768707483</v>
      </c>
      <c r="BN899" s="45">
        <f t="shared" si="559"/>
        <v>858.26492744750203</v>
      </c>
      <c r="BO899" s="45">
        <f t="shared" si="560"/>
        <v>88.375927886761886</v>
      </c>
      <c r="BP899" s="66">
        <f t="shared" si="561"/>
        <v>6.6940305676717875</v>
      </c>
    </row>
    <row r="900" spans="8:68">
      <c r="H900" s="68">
        <v>895</v>
      </c>
      <c r="I900" s="31">
        <f>('Propiedades físicas'!$C$10*'Diseño reactor'!H900)/1000</f>
        <v>783.34452703183968</v>
      </c>
      <c r="J900" s="31">
        <f t="shared" si="539"/>
        <v>0.58211934118927666</v>
      </c>
      <c r="K900" s="31">
        <f>(I900*1000)/'Propiedades físicas'!$F$10</f>
        <v>5116.9366839204931</v>
      </c>
      <c r="L900" s="31">
        <f t="shared" si="540"/>
        <v>730.9909548457847</v>
      </c>
      <c r="M900" s="31">
        <f t="shared" si="541"/>
        <v>4385.9457290747077</v>
      </c>
      <c r="N900" s="31">
        <f t="shared" si="542"/>
        <v>0.81674967021875389</v>
      </c>
      <c r="O900" s="32">
        <f t="shared" si="543"/>
        <v>4.9004980213125222</v>
      </c>
      <c r="P900" s="33">
        <f t="shared" si="544"/>
        <v>0.54285289767706468</v>
      </c>
      <c r="Q900" s="31">
        <f t="shared" si="545"/>
        <v>4.5039477669616526</v>
      </c>
      <c r="R900" s="31">
        <f t="shared" si="546"/>
        <v>0.18204556678771444</v>
      </c>
      <c r="S900" s="31">
        <f t="shared" si="547"/>
        <v>0.3965502543508701</v>
      </c>
      <c r="T900" s="31">
        <f t="shared" si="548"/>
        <v>6.1048929698769079E-2</v>
      </c>
      <c r="U900" s="31">
        <f t="shared" si="549"/>
        <v>3.0802276055205812E-2</v>
      </c>
      <c r="V900" s="47">
        <f t="shared" si="562"/>
        <v>5.3758248119476306E-4</v>
      </c>
      <c r="W900" s="31">
        <f t="shared" si="550"/>
        <v>0.33534971917200807</v>
      </c>
      <c r="X900" s="34">
        <f>(S900*H900*'Propiedades físicas'!$F$5*60*24*365)/(1000000)</f>
        <v>54931.022224589608</v>
      </c>
      <c r="Y900" s="34">
        <f>(U900*H900*'Propiedades físicas'!$F$7*60*24*365)/(1000000)</f>
        <v>1334.3620245242271</v>
      </c>
      <c r="Z900" s="31">
        <f t="shared" si="563"/>
        <v>485.85334342097292</v>
      </c>
      <c r="AA900" s="31">
        <f t="shared" si="564"/>
        <v>4031.0332514306792</v>
      </c>
      <c r="AB900" s="31">
        <f t="shared" si="564"/>
        <v>162.93078227500442</v>
      </c>
      <c r="AC900" s="31">
        <f t="shared" si="564"/>
        <v>354.91247764402874</v>
      </c>
      <c r="AD900" s="31">
        <f t="shared" si="564"/>
        <v>54.638792080398325</v>
      </c>
      <c r="AE900" s="31">
        <f t="shared" si="565"/>
        <v>27.568037069409201</v>
      </c>
      <c r="AF900" s="31">
        <f t="shared" si="566"/>
        <v>5116.9366839204922</v>
      </c>
      <c r="AG900" s="31">
        <f t="shared" si="567"/>
        <v>9.4950040118284604E-2</v>
      </c>
      <c r="AH900" s="31">
        <f t="shared" si="568"/>
        <v>0.78778251528846044</v>
      </c>
      <c r="AI900" s="31">
        <f t="shared" si="568"/>
        <v>3.1841469289037631E-2</v>
      </c>
      <c r="AJ900" s="31">
        <f t="shared" si="568"/>
        <v>6.9360341854396768E-2</v>
      </c>
      <c r="AK900" s="31">
        <f t="shared" si="568"/>
        <v>1.067802778410289E-2</v>
      </c>
      <c r="AL900" s="31">
        <f t="shared" si="569"/>
        <v>5.3876056657177814E-3</v>
      </c>
      <c r="AM900" s="31">
        <f t="shared" si="570"/>
        <v>1</v>
      </c>
      <c r="AN900" s="31">
        <f>(Z900*'Propiedades físicas'!$F$4)/1000</f>
        <v>427.24971313753514</v>
      </c>
      <c r="AO900" s="31">
        <f>(AA900*'Propiedades físicas'!$F$6)/1000</f>
        <v>129.15430537583896</v>
      </c>
      <c r="AP900" s="31">
        <f>(AB900*'Propiedades físicas'!$F$9)/1000</f>
        <v>100.52014612456396</v>
      </c>
      <c r="AQ900" s="31">
        <f>(AC900*'Propiedades físicas'!$F$5)/1000</f>
        <v>104.51107729183715</v>
      </c>
      <c r="AR900" s="31">
        <f>(AD900*'Propiedades físicas'!$F$8)/1000</f>
        <v>19.370544568342808</v>
      </c>
      <c r="AS900" s="31">
        <f>(AE900*'Propiedades físicas'!$F$7)/1000</f>
        <v>2.5387405337218936</v>
      </c>
      <c r="AT900" s="31">
        <f t="shared" si="571"/>
        <v>783.34452703184002</v>
      </c>
      <c r="AU900" s="31">
        <f t="shared" si="572"/>
        <v>0.54541737178712557</v>
      </c>
      <c r="AV900" s="31">
        <f t="shared" si="575"/>
        <v>0.16487548060776752</v>
      </c>
      <c r="AW900" s="31">
        <f t="shared" si="575"/>
        <v>0.12832175710149335</v>
      </c>
      <c r="AX900" s="31">
        <f t="shared" si="575"/>
        <v>0.13341649004409165</v>
      </c>
      <c r="AY900" s="31">
        <f t="shared" si="575"/>
        <v>2.4728001409213225E-2</v>
      </c>
      <c r="AZ900" s="31">
        <f t="shared" si="576"/>
        <v>3.240899050308554E-3</v>
      </c>
      <c r="BA900" s="31">
        <f t="shared" si="573"/>
        <v>0.99999999999999989</v>
      </c>
      <c r="BB900" s="34">
        <f>AU900*'Propiedades físicas'!$C$4+'Diseño reactor'!AV900*'Propiedades físicas'!$C$5+'Diseño reactor'!AW900*'Propiedades físicas'!$C$8+'Diseño reactor'!AX900*'Propiedades físicas'!$C$9+'Diseño reactor'!AY900*'Propiedades físicas'!$C$7+'Diseño reactor'!AZ900*'Propiedades físicas'!$C$6</f>
        <v>876.20593306645344</v>
      </c>
      <c r="BC900" s="45">
        <f>AU900*'Propiedades físicas'!$L$4+'Diseño reactor'!AV900*'Propiedades físicas'!$L$5+'Diseño reactor'!AW900*'Propiedades físicas'!$L$8+AX900*'Propiedades físicas'!$L$9+'Diseño reactor'!AY900*'Propiedades físicas'!$L$7+'Diseño reactor'!AZ900*'Propiedades físicas'!$L$6</f>
        <v>2.012088819286928</v>
      </c>
      <c r="BD900" s="29">
        <f t="shared" si="552"/>
        <v>3.1071596829046237</v>
      </c>
      <c r="BE900" s="58">
        <f t="shared" si="553"/>
        <v>43.061702918064093</v>
      </c>
      <c r="BF900" s="30">
        <f>AU900*'Propiedades físicas'!$I$4+'Diseño reactor'!AV900*'Propiedades físicas'!$I$5+'Diseño reactor'!AW900*'Propiedades físicas'!$I$8+'Diseño reactor'!AX900*'Propiedades físicas'!$I$9+'Diseño reactor'!AY900*'Propiedades físicas'!$I$7+'Diseño reactor'!AZ900*'Propiedades físicas'!$I$6</f>
        <v>1.9594347185179935E-2</v>
      </c>
      <c r="BG900" s="24">
        <f>AU900*'Propiedades físicas'!$O$4+'Diseño reactor'!AV900*'Propiedades físicas'!$O$5+'Diseño reactor'!AW900*'Propiedades físicas'!$O$8+'Diseño reactor'!AX900*'Propiedades físicas'!$O$9+'Diseño reactor'!AY900*'Propiedades físicas'!$O$7+'Diseño reactor'!AZ900*'Propiedades físicas'!$O$6</f>
        <v>0.14960895241260336</v>
      </c>
      <c r="BH900" s="54">
        <f t="shared" si="554"/>
        <v>41984.558462699315</v>
      </c>
      <c r="BI900" s="34">
        <f t="shared" si="574"/>
        <v>263.52411574807303</v>
      </c>
      <c r="BJ900" s="27">
        <f t="shared" si="555"/>
        <v>4801.6614701550279</v>
      </c>
      <c r="BK900" s="34">
        <f t="shared" si="556"/>
        <v>552.59349414604208</v>
      </c>
      <c r="BL900" s="27">
        <f t="shared" si="557"/>
        <v>105.10533560825722</v>
      </c>
      <c r="BM900" s="34">
        <f t="shared" si="558"/>
        <v>1.1054421768707483</v>
      </c>
      <c r="BN900" s="45">
        <f t="shared" si="559"/>
        <v>859.3857774007131</v>
      </c>
      <c r="BO900" s="45">
        <f t="shared" si="560"/>
        <v>88.406552152016374</v>
      </c>
      <c r="BP900" s="66">
        <f t="shared" si="561"/>
        <v>6.6940150104124019</v>
      </c>
    </row>
    <row r="901" spans="8:68">
      <c r="H901" s="68">
        <v>896</v>
      </c>
      <c r="I901" s="31">
        <f>('Propiedades físicas'!$C$10*'Diseño reactor'!H901)/1000</f>
        <v>784.21977231343953</v>
      </c>
      <c r="J901" s="31">
        <f t="shared" si="539"/>
        <v>0.58146965442455645</v>
      </c>
      <c r="K901" s="31">
        <f>(I901*1000)/'Propiedades físicas'!$F$10</f>
        <v>5122.6539316120243</v>
      </c>
      <c r="L901" s="31">
        <f t="shared" si="540"/>
        <v>731.80770451600347</v>
      </c>
      <c r="M901" s="31">
        <f t="shared" si="541"/>
        <v>4390.8462270960208</v>
      </c>
      <c r="N901" s="31">
        <f t="shared" si="542"/>
        <v>0.81674967021875389</v>
      </c>
      <c r="O901" s="32">
        <f t="shared" si="543"/>
        <v>4.9004980213125231</v>
      </c>
      <c r="P901" s="33">
        <f t="shared" si="544"/>
        <v>0.54305614960481519</v>
      </c>
      <c r="Q901" s="31">
        <f t="shared" si="545"/>
        <v>4.5043558111798001</v>
      </c>
      <c r="R901" s="31">
        <f t="shared" si="546"/>
        <v>0.18197858523356752</v>
      </c>
      <c r="S901" s="31">
        <f t="shared" si="547"/>
        <v>0.39614221013272349</v>
      </c>
      <c r="T901" s="31">
        <f t="shared" si="548"/>
        <v>6.0981181241957436E-2</v>
      </c>
      <c r="U901" s="31">
        <f t="shared" si="549"/>
        <v>3.0733754138413713E-2</v>
      </c>
      <c r="V901" s="47">
        <f t="shared" si="562"/>
        <v>5.3778375980282668E-4</v>
      </c>
      <c r="W901" s="31">
        <f t="shared" si="550"/>
        <v>0.33510086455331417</v>
      </c>
      <c r="X901" s="34">
        <f>(S901*H901*'Propiedades físicas'!$F$5*60*24*365)/(1000000)</f>
        <v>54935.811322386893</v>
      </c>
      <c r="Y901" s="34">
        <f>(U901*H901*'Propiedades físicas'!$F$7*60*24*365)/(1000000)</f>
        <v>1332.8812292271491</v>
      </c>
      <c r="Z901" s="31">
        <f t="shared" si="563"/>
        <v>486.57831004591441</v>
      </c>
      <c r="AA901" s="31">
        <f t="shared" si="564"/>
        <v>4035.902806817101</v>
      </c>
      <c r="AB901" s="31">
        <f t="shared" si="564"/>
        <v>163.0528123692765</v>
      </c>
      <c r="AC901" s="31">
        <f t="shared" si="564"/>
        <v>354.94342027892026</v>
      </c>
      <c r="AD901" s="31">
        <f t="shared" si="564"/>
        <v>54.639138392793861</v>
      </c>
      <c r="AE901" s="31">
        <f t="shared" si="565"/>
        <v>27.537443708018685</v>
      </c>
      <c r="AF901" s="31">
        <f t="shared" si="566"/>
        <v>5122.6539316120261</v>
      </c>
      <c r="AG901" s="31">
        <f t="shared" si="567"/>
        <v>9.4985590778097942E-2</v>
      </c>
      <c r="AH901" s="31">
        <f t="shared" si="568"/>
        <v>0.78785388603189521</v>
      </c>
      <c r="AI901" s="31">
        <f t="shared" si="568"/>
        <v>3.182975358984793E-2</v>
      </c>
      <c r="AJ901" s="31">
        <f t="shared" si="568"/>
        <v>6.9288971110961745E-2</v>
      </c>
      <c r="AK901" s="31">
        <f t="shared" si="568"/>
        <v>1.0666177946476995E-2</v>
      </c>
      <c r="AL901" s="31">
        <f t="shared" si="569"/>
        <v>5.3756205427199421E-3</v>
      </c>
      <c r="AM901" s="31">
        <f t="shared" si="570"/>
        <v>0.99999999999999978</v>
      </c>
      <c r="AN901" s="31">
        <f>(Z901*'Propiedades físicas'!$F$4)/1000</f>
        <v>427.88723428817622</v>
      </c>
      <c r="AO901" s="31">
        <f>(AA901*'Propiedades físicas'!$F$6)/1000</f>
        <v>129.31032593041991</v>
      </c>
      <c r="AP901" s="31">
        <f>(AB901*'Propiedades físicas'!$F$9)/1000</f>
        <v>100.59543259122512</v>
      </c>
      <c r="AQ901" s="31">
        <f>(AC901*'Propiedades físicas'!$F$5)/1000</f>
        <v>104.52018896953366</v>
      </c>
      <c r="AR901" s="31">
        <f>(AD901*'Propiedades físicas'!$F$8)/1000</f>
        <v>19.370667343013274</v>
      </c>
      <c r="AS901" s="31">
        <f>(AE901*'Propiedades físicas'!$F$7)/1000</f>
        <v>2.5359231910714408</v>
      </c>
      <c r="AT901" s="31">
        <f t="shared" si="571"/>
        <v>784.21977231343965</v>
      </c>
      <c r="AU901" s="31">
        <f t="shared" si="572"/>
        <v>0.54562158389084425</v>
      </c>
      <c r="AV901" s="31">
        <f t="shared" si="575"/>
        <v>0.16489041783396494</v>
      </c>
      <c r="AW901" s="31">
        <f t="shared" si="575"/>
        <v>0.12827454259979917</v>
      </c>
      <c r="AX901" s="31">
        <f t="shared" si="575"/>
        <v>0.13327920649233346</v>
      </c>
      <c r="AY901" s="31">
        <f t="shared" si="575"/>
        <v>2.4700559749813524E-2</v>
      </c>
      <c r="AZ901" s="31">
        <f t="shared" si="576"/>
        <v>3.2336894332445809E-3</v>
      </c>
      <c r="BA901" s="31">
        <f t="shared" si="573"/>
        <v>1</v>
      </c>
      <c r="BB901" s="34">
        <f>AU901*'Propiedades físicas'!$C$4+'Diseño reactor'!AV901*'Propiedades físicas'!$C$5+'Diseño reactor'!AW901*'Propiedades físicas'!$C$8+'Diseño reactor'!AX901*'Propiedades físicas'!$C$9+'Diseño reactor'!AY901*'Propiedades físicas'!$C$7+'Diseño reactor'!AZ901*'Propiedades físicas'!$C$6</f>
        <v>876.20390238150981</v>
      </c>
      <c r="BC901" s="45">
        <f>AU901*'Propiedades físicas'!$L$4+'Diseño reactor'!AV901*'Propiedades físicas'!$L$5+'Diseño reactor'!AW901*'Propiedades físicas'!$L$8+AX901*'Propiedades físicas'!$L$9+'Diseño reactor'!AY901*'Propiedades físicas'!$L$7+'Diseño reactor'!AZ901*'Propiedades físicas'!$L$6</f>
        <v>2.0122444339737084</v>
      </c>
      <c r="BD901" s="29">
        <f t="shared" si="552"/>
        <v>3.104621022412942</v>
      </c>
      <c r="BE901" s="58">
        <f t="shared" si="553"/>
        <v>43.058860506291801</v>
      </c>
      <c r="BF901" s="30">
        <f>AU901*'Propiedades físicas'!$I$4+'Diseño reactor'!AV901*'Propiedades físicas'!$I$5+'Diseño reactor'!AW901*'Propiedades físicas'!$I$8+'Diseño reactor'!AX901*'Propiedades físicas'!$I$9+'Diseño reactor'!AY901*'Propiedades físicas'!$I$7+'Diseño reactor'!AZ901*'Propiedades físicas'!$I$6</f>
        <v>1.9595270631677687E-2</v>
      </c>
      <c r="BG901" s="24">
        <f>AU901*'Propiedades físicas'!$O$4+'Diseño reactor'!AV901*'Propiedades físicas'!$O$5+'Diseño reactor'!AW901*'Propiedades físicas'!$O$8+'Diseño reactor'!AX901*'Propiedades físicas'!$O$9+'Diseño reactor'!AY901*'Propiedades físicas'!$O$7+'Diseño reactor'!AZ901*'Propiedades físicas'!$O$6</f>
        <v>0.14961559695209781</v>
      </c>
      <c r="BH901" s="54">
        <f t="shared" si="554"/>
        <v>41982.482600529962</v>
      </c>
      <c r="BI901" s="34">
        <f t="shared" si="574"/>
        <v>263.54521229111089</v>
      </c>
      <c r="BJ901" s="27">
        <f t="shared" si="555"/>
        <v>4801.6313204097942</v>
      </c>
      <c r="BK901" s="34">
        <f t="shared" si="556"/>
        <v>552.61456642076996</v>
      </c>
      <c r="BL901" s="27">
        <f t="shared" si="557"/>
        <v>105.1060979259514</v>
      </c>
      <c r="BM901" s="34">
        <f t="shared" si="558"/>
        <v>1.1054421768707483</v>
      </c>
      <c r="BN901" s="45">
        <f t="shared" si="559"/>
        <v>860.50678450181886</v>
      </c>
      <c r="BO901" s="45">
        <f t="shared" si="560"/>
        <v>88.437130986468688</v>
      </c>
      <c r="BP901" s="66">
        <f t="shared" si="561"/>
        <v>6.6939994964390523</v>
      </c>
    </row>
    <row r="902" spans="8:68">
      <c r="H902" s="68">
        <v>897</v>
      </c>
      <c r="I902" s="31">
        <f>('Propiedades físicas'!$C$10*'Diseño reactor'!H902)/1000</f>
        <v>785.09501759503928</v>
      </c>
      <c r="J902" s="31">
        <f t="shared" si="539"/>
        <v>0.58082141623679218</v>
      </c>
      <c r="K902" s="31">
        <f>(I902*1000)/'Propiedades físicas'!$F$10</f>
        <v>5128.3711793035554</v>
      </c>
      <c r="L902" s="31">
        <f t="shared" si="540"/>
        <v>732.62445418622212</v>
      </c>
      <c r="M902" s="31">
        <f t="shared" si="541"/>
        <v>4395.746725117333</v>
      </c>
      <c r="N902" s="31">
        <f t="shared" si="542"/>
        <v>0.81674967021875378</v>
      </c>
      <c r="O902" s="32">
        <f t="shared" si="543"/>
        <v>4.9004980213125231</v>
      </c>
      <c r="P902" s="33">
        <f t="shared" si="544"/>
        <v>0.54325910009993217</v>
      </c>
      <c r="Q902" s="31">
        <f t="shared" si="545"/>
        <v>4.504763047842121</v>
      </c>
      <c r="R902" s="31">
        <f t="shared" si="546"/>
        <v>0.18191160208093454</v>
      </c>
      <c r="S902" s="31">
        <f t="shared" si="547"/>
        <v>0.39573497347040398</v>
      </c>
      <c r="T902" s="31">
        <f t="shared" si="548"/>
        <v>6.09135327241919E-2</v>
      </c>
      <c r="U902" s="31">
        <f t="shared" si="549"/>
        <v>3.0665435313695207E-2</v>
      </c>
      <c r="V902" s="47">
        <f t="shared" si="562"/>
        <v>5.3798473990478721E-4</v>
      </c>
      <c r="W902" s="31">
        <f t="shared" si="550"/>
        <v>0.33485237899829384</v>
      </c>
      <c r="X902" s="34">
        <f>(S902*H902*'Propiedades físicas'!$F$5*60*24*365)/(1000000)</f>
        <v>54940.586225779705</v>
      </c>
      <c r="Y902" s="34">
        <f>(U902*H902*'Propiedades físicas'!$F$7*60*24*365)/(1000000)</f>
        <v>1331.4026183232875</v>
      </c>
      <c r="Z902" s="31">
        <f t="shared" si="563"/>
        <v>487.30341278963914</v>
      </c>
      <c r="AA902" s="31">
        <f t="shared" si="564"/>
        <v>4040.7724539143824</v>
      </c>
      <c r="AB902" s="31">
        <f t="shared" si="564"/>
        <v>163.17470706659827</v>
      </c>
      <c r="AC902" s="31">
        <f t="shared" si="564"/>
        <v>354.97427120295237</v>
      </c>
      <c r="AD902" s="31">
        <f t="shared" si="564"/>
        <v>54.639438853600133</v>
      </c>
      <c r="AE902" s="31">
        <f t="shared" si="565"/>
        <v>27.506895476384599</v>
      </c>
      <c r="AF902" s="31">
        <f t="shared" si="566"/>
        <v>5128.3711793035563</v>
      </c>
      <c r="AG902" s="31">
        <f t="shared" si="567"/>
        <v>9.5021088714529425E-2</v>
      </c>
      <c r="AH902" s="31">
        <f t="shared" si="568"/>
        <v>0.78792511552627664</v>
      </c>
      <c r="AI902" s="31">
        <f t="shared" si="568"/>
        <v>3.1818037611068113E-2</v>
      </c>
      <c r="AJ902" s="31">
        <f t="shared" si="568"/>
        <v>6.9217741616580619E-2</v>
      </c>
      <c r="AK902" s="31">
        <f t="shared" si="568"/>
        <v>1.0654345589123345E-2</v>
      </c>
      <c r="AL902" s="31">
        <f t="shared" si="569"/>
        <v>5.3636709424219357E-3</v>
      </c>
      <c r="AM902" s="31">
        <f t="shared" si="570"/>
        <v>1.0000000000000002</v>
      </c>
      <c r="AN902" s="31">
        <f>(Z902*'Propiedades físicas'!$F$4)/1000</f>
        <v>428.52487513895284</v>
      </c>
      <c r="AO902" s="31">
        <f>(AA902*'Propiedades físicas'!$F$6)/1000</f>
        <v>129.4663494234168</v>
      </c>
      <c r="AP902" s="31">
        <f>(AB902*'Propiedades físicas'!$F$9)/1000</f>
        <v>100.67063552473779</v>
      </c>
      <c r="AQ902" s="31">
        <f>(AC902*'Propiedades físicas'!$F$5)/1000</f>
        <v>104.52927364113339</v>
      </c>
      <c r="AR902" s="31">
        <f>(AD902*'Propiedades físicas'!$F$8)/1000</f>
        <v>19.370773862378311</v>
      </c>
      <c r="AS902" s="31">
        <f>(AE902*'Propiedades físicas'!$F$7)/1000</f>
        <v>2.5331100044202581</v>
      </c>
      <c r="AT902" s="31">
        <f t="shared" si="571"/>
        <v>785.09501759503939</v>
      </c>
      <c r="AU902" s="31">
        <f t="shared" si="572"/>
        <v>0.54582549313794104</v>
      </c>
      <c r="AV902" s="31">
        <f t="shared" si="575"/>
        <v>0.16490532549806214</v>
      </c>
      <c r="AW902" s="31">
        <f t="shared" si="575"/>
        <v>0.12822732697135114</v>
      </c>
      <c r="AX902" s="31">
        <f t="shared" si="575"/>
        <v>0.1331421946369436</v>
      </c>
      <c r="AY902" s="31">
        <f t="shared" si="575"/>
        <v>2.4673158570941243E-2</v>
      </c>
      <c r="AZ902" s="31">
        <f t="shared" si="576"/>
        <v>3.2265011847608794E-3</v>
      </c>
      <c r="BA902" s="31">
        <f t="shared" si="573"/>
        <v>0.99999999999999989</v>
      </c>
      <c r="BB902" s="34">
        <f>AU902*'Propiedades físicas'!$C$4+'Diseño reactor'!AV902*'Propiedades físicas'!$C$5+'Diseño reactor'!AW902*'Propiedades físicas'!$C$8+'Diseño reactor'!AX902*'Propiedades físicas'!$C$9+'Diseño reactor'!AY902*'Propiedades físicas'!$C$7+'Diseño reactor'!AZ902*'Propiedades físicas'!$C$6</f>
        <v>876.20187734244587</v>
      </c>
      <c r="BC902" s="45">
        <f>AU902*'Propiedades físicas'!$L$4+'Diseño reactor'!AV902*'Propiedades físicas'!$L$5+'Diseño reactor'!AW902*'Propiedades físicas'!$L$8+AX902*'Propiedades físicas'!$L$9+'Diseño reactor'!AY902*'Propiedades físicas'!$L$7+'Diseño reactor'!AZ902*'Propiedades físicas'!$L$6</f>
        <v>2.0123998069580167</v>
      </c>
      <c r="BD902" s="29">
        <f t="shared" si="552"/>
        <v>3.1020865155007136</v>
      </c>
      <c r="BE902" s="58">
        <f t="shared" si="553"/>
        <v>43.056022958896357</v>
      </c>
      <c r="BF902" s="30">
        <f>AU902*'Propiedades físicas'!$I$4+'Diseño reactor'!AV902*'Propiedades físicas'!$I$5+'Diseño reactor'!AW902*'Propiedades físicas'!$I$8+'Diseño reactor'!AX902*'Propiedades físicas'!$I$9+'Diseño reactor'!AY902*'Propiedades físicas'!$I$7+'Diseño reactor'!AZ902*'Propiedades físicas'!$I$6</f>
        <v>1.959619157030568E-2</v>
      </c>
      <c r="BG902" s="24">
        <f>AU902*'Propiedades físicas'!$O$4+'Diseño reactor'!AV902*'Propiedades físicas'!$O$5+'Diseño reactor'!AW902*'Propiedades físicas'!$O$8+'Diseño reactor'!AX902*'Propiedades físicas'!$O$9+'Diseño reactor'!AY902*'Propiedades físicas'!$O$7+'Diseño reactor'!AZ902*'Propiedades físicas'!$O$6</f>
        <v>0.14962223286397372</v>
      </c>
      <c r="BH902" s="54">
        <f t="shared" si="554"/>
        <v>41980.412577053357</v>
      </c>
      <c r="BI902" s="34">
        <f t="shared" si="574"/>
        <v>263.56625869263297</v>
      </c>
      <c r="BJ902" s="27">
        <f t="shared" si="555"/>
        <v>4801.6012934908667</v>
      </c>
      <c r="BK902" s="34">
        <f t="shared" si="556"/>
        <v>552.63562065742144</v>
      </c>
      <c r="BL902" s="27">
        <f t="shared" si="557"/>
        <v>105.10685954407622</v>
      </c>
      <c r="BM902" s="34">
        <f t="shared" si="558"/>
        <v>1.1054421768707483</v>
      </c>
      <c r="BN902" s="45">
        <f t="shared" si="559"/>
        <v>861.62794838547188</v>
      </c>
      <c r="BO902" s="45">
        <f t="shared" si="560"/>
        <v>88.467664491126598</v>
      </c>
      <c r="BP902" s="66">
        <f t="shared" si="561"/>
        <v>6.6939840255989465</v>
      </c>
    </row>
    <row r="903" spans="8:68">
      <c r="H903" s="68">
        <v>898</v>
      </c>
      <c r="I903" s="31">
        <f>('Propiedades físicas'!$C$10*'Diseño reactor'!H903)/1000</f>
        <v>785.97026287663925</v>
      </c>
      <c r="J903" s="31">
        <f t="shared" si="539"/>
        <v>0.5801746217866397</v>
      </c>
      <c r="K903" s="31">
        <f>(I903*1000)/'Propiedades físicas'!$F$10</f>
        <v>5134.0884269950875</v>
      </c>
      <c r="L903" s="31">
        <f t="shared" si="540"/>
        <v>733.44120385644101</v>
      </c>
      <c r="M903" s="31">
        <f t="shared" si="541"/>
        <v>4400.647223138646</v>
      </c>
      <c r="N903" s="31">
        <f t="shared" si="542"/>
        <v>0.81674967021875389</v>
      </c>
      <c r="O903" s="32">
        <f t="shared" si="543"/>
        <v>4.9004980213125231</v>
      </c>
      <c r="P903" s="33">
        <f t="shared" si="544"/>
        <v>0.54346174983247786</v>
      </c>
      <c r="Q903" s="31">
        <f t="shared" si="545"/>
        <v>4.5051694792683703</v>
      </c>
      <c r="R903" s="31">
        <f t="shared" si="546"/>
        <v>0.18184461755757461</v>
      </c>
      <c r="S903" s="31">
        <f t="shared" si="547"/>
        <v>0.39532854204415441</v>
      </c>
      <c r="T903" s="31">
        <f t="shared" si="548"/>
        <v>6.0845983999524567E-2</v>
      </c>
      <c r="U903" s="31">
        <f t="shared" si="549"/>
        <v>3.0597318829176885E-2</v>
      </c>
      <c r="V903" s="47">
        <f t="shared" si="562"/>
        <v>5.3818542216420144E-4</v>
      </c>
      <c r="W903" s="31">
        <f t="shared" si="550"/>
        <v>0.33460426168654589</v>
      </c>
      <c r="X903" s="34">
        <f>(S903*H903*'Propiedades físicas'!$F$5*60*24*365)/(1000000)</f>
        <v>54945.346987317615</v>
      </c>
      <c r="Y903" s="34">
        <f>(U903*H903*'Propiedades físicas'!$F$7*60*24*365)/(1000000)</f>
        <v>1329.9261886226216</v>
      </c>
      <c r="Z903" s="31">
        <f t="shared" si="563"/>
        <v>488.02865134956511</v>
      </c>
      <c r="AA903" s="31">
        <f t="shared" si="564"/>
        <v>4045.6421923829967</v>
      </c>
      <c r="AB903" s="31">
        <f t="shared" si="564"/>
        <v>163.29646656670201</v>
      </c>
      <c r="AC903" s="31">
        <f t="shared" si="564"/>
        <v>355.00503075565064</v>
      </c>
      <c r="AD903" s="31">
        <f t="shared" si="564"/>
        <v>54.63969363157306</v>
      </c>
      <c r="AE903" s="31">
        <f t="shared" si="565"/>
        <v>27.476392308600843</v>
      </c>
      <c r="AF903" s="31">
        <f t="shared" si="566"/>
        <v>5134.0884269950884</v>
      </c>
      <c r="AG903" s="31">
        <f t="shared" si="567"/>
        <v>9.5056534044779123E-2</v>
      </c>
      <c r="AH903" s="31">
        <f t="shared" si="568"/>
        <v>0.78799620417735106</v>
      </c>
      <c r="AI903" s="31">
        <f t="shared" si="568"/>
        <v>3.1806321392535343E-2</v>
      </c>
      <c r="AJ903" s="31">
        <f t="shared" si="568"/>
        <v>6.9146652965506136E-2</v>
      </c>
      <c r="AK903" s="31">
        <f t="shared" si="568"/>
        <v>1.064253068651428E-2</v>
      </c>
      <c r="AL903" s="31">
        <f t="shared" si="569"/>
        <v>5.351756733314077E-3</v>
      </c>
      <c r="AM903" s="31">
        <f t="shared" si="570"/>
        <v>1</v>
      </c>
      <c r="AN903" s="31">
        <f>(Z903*'Propiedades físicas'!$F$4)/1000</f>
        <v>429.16263542378056</v>
      </c>
      <c r="AO903" s="31">
        <f>(AA903*'Propiedades físicas'!$F$6)/1000</f>
        <v>129.6223758439512</v>
      </c>
      <c r="AP903" s="31">
        <f>(AB903*'Propiedades físicas'!$F$9)/1000</f>
        <v>100.7457550483268</v>
      </c>
      <c r="AQ903" s="31">
        <f>(AC903*'Propiedades físicas'!$F$5)/1000</f>
        <v>104.53833140661645</v>
      </c>
      <c r="AR903" s="31">
        <f>(AD903*'Propiedades físicas'!$F$8)/1000</f>
        <v>19.370864186265273</v>
      </c>
      <c r="AS903" s="31">
        <f>(AE903*'Propiedades físicas'!$F$7)/1000</f>
        <v>2.530300967699052</v>
      </c>
      <c r="AT903" s="31">
        <f t="shared" si="571"/>
        <v>785.97026287663937</v>
      </c>
      <c r="AU903" s="31">
        <f t="shared" si="572"/>
        <v>0.54602910020164341</v>
      </c>
      <c r="AV903" s="31">
        <f t="shared" si="575"/>
        <v>0.16492020368497817</v>
      </c>
      <c r="AW903" s="31">
        <f t="shared" si="575"/>
        <v>0.12818011037669397</v>
      </c>
      <c r="AX903" s="31">
        <f t="shared" si="575"/>
        <v>0.13300545369745634</v>
      </c>
      <c r="AY903" s="31">
        <f t="shared" si="575"/>
        <v>2.4645797813479864E-2</v>
      </c>
      <c r="AZ903" s="31">
        <f t="shared" si="576"/>
        <v>3.2193342257481705E-3</v>
      </c>
      <c r="BA903" s="31">
        <f t="shared" si="573"/>
        <v>0.99999999999999989</v>
      </c>
      <c r="BB903" s="34">
        <f>AU903*'Propiedades físicas'!$C$4+'Diseño reactor'!AV903*'Propiedades físicas'!$C$5+'Diseño reactor'!AW903*'Propiedades físicas'!$C$8+'Diseño reactor'!AX903*'Propiedades físicas'!$C$9+'Diseño reactor'!AY903*'Propiedades físicas'!$C$7+'Diseño reactor'!AZ903*'Propiedades físicas'!$C$6</f>
        <v>876.19985792934744</v>
      </c>
      <c r="BC903" s="45">
        <f>AU903*'Propiedades físicas'!$L$4+'Diseño reactor'!AV903*'Propiedades físicas'!$L$5+'Diseño reactor'!AW903*'Propiedades físicas'!$L$8+AX903*'Propiedades físicas'!$L$9+'Diseño reactor'!AY903*'Propiedades físicas'!$L$7+'Diseño reactor'!AZ903*'Propiedades físicas'!$L$6</f>
        <v>2.0125549387910699</v>
      </c>
      <c r="BD903" s="29">
        <f t="shared" si="552"/>
        <v>3.099556151982481</v>
      </c>
      <c r="BE903" s="58">
        <f t="shared" si="553"/>
        <v>43.053190263233432</v>
      </c>
      <c r="BF903" s="30">
        <f>AU903*'Propiedades físicas'!$I$4+'Diseño reactor'!AV903*'Propiedades físicas'!$I$5+'Diseño reactor'!AW903*'Propiedades físicas'!$I$8+'Diseño reactor'!AX903*'Propiedades físicas'!$I$9+'Diseño reactor'!AY903*'Propiedades físicas'!$I$7+'Diseño reactor'!AZ903*'Propiedades físicas'!$I$6</f>
        <v>1.9597110009620413E-2</v>
      </c>
      <c r="BG903" s="24">
        <f>AU903*'Propiedades físicas'!$O$4+'Diseño reactor'!AV903*'Propiedades físicas'!$O$5+'Diseño reactor'!AW903*'Propiedades físicas'!$O$8+'Diseño reactor'!AX903*'Propiedades físicas'!$O$9+'Diseño reactor'!AY903*'Propiedades físicas'!$O$7+'Diseño reactor'!AZ903*'Propiedades físicas'!$O$6</f>
        <v>0.14962886016295512</v>
      </c>
      <c r="BH903" s="54">
        <f t="shared" si="554"/>
        <v>41978.348371368964</v>
      </c>
      <c r="BI903" s="34">
        <f t="shared" si="574"/>
        <v>263.58725511201902</v>
      </c>
      <c r="BJ903" s="27">
        <f t="shared" si="555"/>
        <v>4801.5713889096014</v>
      </c>
      <c r="BK903" s="34">
        <f t="shared" si="556"/>
        <v>552.65665685661611</v>
      </c>
      <c r="BL903" s="27">
        <f t="shared" si="557"/>
        <v>105.10762046277921</v>
      </c>
      <c r="BM903" s="34">
        <f t="shared" si="558"/>
        <v>1.1054421768707483</v>
      </c>
      <c r="BN903" s="45">
        <f t="shared" si="559"/>
        <v>862.74926868744762</v>
      </c>
      <c r="BO903" s="45">
        <f t="shared" si="560"/>
        <v>88.498152766698539</v>
      </c>
      <c r="BP903" s="66">
        <f t="shared" si="561"/>
        <v>6.6939685977399428</v>
      </c>
    </row>
    <row r="904" spans="8:68">
      <c r="H904" s="68">
        <v>899</v>
      </c>
      <c r="I904" s="31">
        <f>('Propiedades físicas'!$C$10*'Diseño reactor'!H904)/1000</f>
        <v>786.84550815823911</v>
      </c>
      <c r="J904" s="31">
        <f t="shared" si="539"/>
        <v>0.57952926625628753</v>
      </c>
      <c r="K904" s="31">
        <f>(I904*1000)/'Propiedades físicas'!$F$10</f>
        <v>5139.8056746866187</v>
      </c>
      <c r="L904" s="31">
        <f t="shared" si="540"/>
        <v>734.25795352665978</v>
      </c>
      <c r="M904" s="31">
        <f t="shared" si="541"/>
        <v>4405.5477211599582</v>
      </c>
      <c r="N904" s="31">
        <f t="shared" si="542"/>
        <v>0.81674967021875389</v>
      </c>
      <c r="O904" s="32">
        <f t="shared" si="543"/>
        <v>4.9004980213125231</v>
      </c>
      <c r="P904" s="33">
        <f t="shared" si="544"/>
        <v>0.54366409947052996</v>
      </c>
      <c r="Q904" s="31">
        <f t="shared" si="545"/>
        <v>4.5055751077696602</v>
      </c>
      <c r="R904" s="31">
        <f t="shared" si="546"/>
        <v>0.18177763188990859</v>
      </c>
      <c r="S904" s="31">
        <f t="shared" si="547"/>
        <v>0.39492291354286235</v>
      </c>
      <c r="T904" s="31">
        <f t="shared" si="548"/>
        <v>6.0778534921992297E-2</v>
      </c>
      <c r="U904" s="31">
        <f t="shared" si="549"/>
        <v>3.0529403936323057E-2</v>
      </c>
      <c r="V904" s="47">
        <f t="shared" si="562"/>
        <v>5.3838580724266079E-4</v>
      </c>
      <c r="W904" s="31">
        <f t="shared" si="550"/>
        <v>0.33435651180009923</v>
      </c>
      <c r="X904" s="34">
        <f>(S904*H904*'Propiedades físicas'!$F$5*60*24*365)/(1000000)</f>
        <v>54950.093659316808</v>
      </c>
      <c r="Y904" s="34">
        <f>(U904*H904*'Propiedades físicas'!$F$7*60*24*365)/(1000000)</f>
        <v>1328.4519369347977</v>
      </c>
      <c r="Z904" s="31">
        <f t="shared" si="563"/>
        <v>488.75402542400644</v>
      </c>
      <c r="AA904" s="31">
        <f t="shared" si="564"/>
        <v>4050.5120218849247</v>
      </c>
      <c r="AB904" s="31">
        <f t="shared" si="564"/>
        <v>163.41809106902781</v>
      </c>
      <c r="AC904" s="31">
        <f t="shared" si="564"/>
        <v>355.03569927503327</v>
      </c>
      <c r="AD904" s="31">
        <f t="shared" si="564"/>
        <v>54.639902894871078</v>
      </c>
      <c r="AE904" s="31">
        <f t="shared" si="565"/>
        <v>27.445934138754428</v>
      </c>
      <c r="AF904" s="31">
        <f t="shared" si="566"/>
        <v>5139.8056746866168</v>
      </c>
      <c r="AG904" s="31">
        <f t="shared" si="567"/>
        <v>9.5091926885700145E-2</v>
      </c>
      <c r="AH904" s="31">
        <f t="shared" si="568"/>
        <v>0.78806715238935399</v>
      </c>
      <c r="AI904" s="31">
        <f t="shared" si="568"/>
        <v>3.1794604973852773E-2</v>
      </c>
      <c r="AJ904" s="31">
        <f t="shared" si="568"/>
        <v>6.9075704753503234E-2</v>
      </c>
      <c r="AK904" s="31">
        <f t="shared" si="568"/>
        <v>1.0630733213119496E-2</v>
      </c>
      <c r="AL904" s="31">
        <f t="shared" si="569"/>
        <v>5.339877784470491E-3</v>
      </c>
      <c r="AM904" s="31">
        <f t="shared" si="570"/>
        <v>1</v>
      </c>
      <c r="AN904" s="31">
        <f>(Z904*'Propiedades físicas'!$F$4)/1000</f>
        <v>429.80051487736279</v>
      </c>
      <c r="AO904" s="31">
        <f>(AA904*'Propiedades físicas'!$F$6)/1000</f>
        <v>129.77840518119299</v>
      </c>
      <c r="AP904" s="31">
        <f>(AB904*'Propiedades físicas'!$F$9)/1000</f>
        <v>100.82079128503671</v>
      </c>
      <c r="AQ904" s="31">
        <f>(AC904*'Propiedades físicas'!$F$5)/1000</f>
        <v>104.54736236551906</v>
      </c>
      <c r="AR904" s="31">
        <f>(AD904*'Propiedades físicas'!$F$8)/1000</f>
        <v>19.370938374289686</v>
      </c>
      <c r="AS904" s="31">
        <f>(AE904*'Propiedades físicas'!$F$7)/1000</f>
        <v>2.5274960748378952</v>
      </c>
      <c r="AT904" s="31">
        <f t="shared" si="571"/>
        <v>786.84550815823934</v>
      </c>
      <c r="AU904" s="31">
        <f t="shared" si="572"/>
        <v>0.54623240575318543</v>
      </c>
      <c r="AV904" s="31">
        <f t="shared" si="575"/>
        <v>0.16493505247931564</v>
      </c>
      <c r="AW904" s="31">
        <f t="shared" si="575"/>
        <v>0.12813289297542896</v>
      </c>
      <c r="AX904" s="31">
        <f t="shared" si="575"/>
        <v>0.13286898289631457</v>
      </c>
      <c r="AY904" s="31">
        <f t="shared" si="575"/>
        <v>2.4618477418306712E-2</v>
      </c>
      <c r="AZ904" s="31">
        <f t="shared" si="576"/>
        <v>3.212188477448359E-3</v>
      </c>
      <c r="BA904" s="31">
        <f t="shared" si="573"/>
        <v>0.99999999999999956</v>
      </c>
      <c r="BB904" s="34">
        <f>AU904*'Propiedades físicas'!$C$4+'Diseño reactor'!AV904*'Propiedades físicas'!$C$5+'Diseño reactor'!AW904*'Propiedades físicas'!$C$8+'Diseño reactor'!AX904*'Propiedades físicas'!$C$9+'Diseño reactor'!AY904*'Propiedades físicas'!$C$7+'Diseño reactor'!AZ904*'Propiedades físicas'!$C$6</f>
        <v>876.19784412238528</v>
      </c>
      <c r="BC904" s="45">
        <f>AU904*'Propiedades físicas'!$L$4+'Diseño reactor'!AV904*'Propiedades físicas'!$L$5+'Diseño reactor'!AW904*'Propiedades físicas'!$L$8+AX904*'Propiedades físicas'!$L$9+'Diseño reactor'!AY904*'Propiedades físicas'!$L$7+'Diseño reactor'!AZ904*'Propiedades físicas'!$L$6</f>
        <v>2.0127098300224469</v>
      </c>
      <c r="BD904" s="29">
        <f t="shared" si="552"/>
        <v>3.0970299217060027</v>
      </c>
      <c r="BE904" s="58">
        <f t="shared" si="553"/>
        <v>43.050362406703101</v>
      </c>
      <c r="BF904" s="30">
        <f>AU904*'Propiedades físicas'!$I$4+'Diseño reactor'!AV904*'Propiedades físicas'!$I$5+'Diseño reactor'!AW904*'Propiedades físicas'!$I$8+'Diseño reactor'!AX904*'Propiedades físicas'!$I$9+'Diseño reactor'!AY904*'Propiedades físicas'!$I$7+'Diseño reactor'!AZ904*'Propiedades físicas'!$I$6</f>
        <v>1.9598025958142862E-2</v>
      </c>
      <c r="BG904" s="24">
        <f>AU904*'Propiedades físicas'!$O$4+'Diseño reactor'!AV904*'Propiedades físicas'!$O$5+'Diseño reactor'!AW904*'Propiedades físicas'!$O$8+'Diseño reactor'!AX904*'Propiedades físicas'!$O$9+'Diseño reactor'!AY904*'Propiedades físicas'!$O$7+'Diseño reactor'!AZ904*'Propiedades físicas'!$O$6</f>
        <v>0.14963547886374085</v>
      </c>
      <c r="BH904" s="54">
        <f t="shared" si="554"/>
        <v>41976.289962668365</v>
      </c>
      <c r="BI904" s="34">
        <f t="shared" si="574"/>
        <v>263.60820170802037</v>
      </c>
      <c r="BJ904" s="27">
        <f t="shared" si="555"/>
        <v>4801.5416061796186</v>
      </c>
      <c r="BK904" s="34">
        <f t="shared" si="556"/>
        <v>552.6776750191251</v>
      </c>
      <c r="BL904" s="27">
        <f t="shared" si="557"/>
        <v>105.10838068221328</v>
      </c>
      <c r="BM904" s="34">
        <f t="shared" si="558"/>
        <v>1.1054421768707483</v>
      </c>
      <c r="BN904" s="45">
        <f t="shared" si="559"/>
        <v>863.87074504464158</v>
      </c>
      <c r="BO904" s="45">
        <f t="shared" si="560"/>
        <v>88.528595913594998</v>
      </c>
      <c r="BP904" s="66">
        <f t="shared" si="561"/>
        <v>6.6939532127105519</v>
      </c>
    </row>
    <row r="905" spans="8:68">
      <c r="H905" s="68">
        <v>900</v>
      </c>
      <c r="I905" s="31">
        <f>('Propiedades físicas'!$C$10*'Diseño reactor'!H905)/1000</f>
        <v>787.72075343983886</v>
      </c>
      <c r="J905" s="31">
        <f t="shared" si="539"/>
        <v>0.57888534484933618</v>
      </c>
      <c r="K905" s="31">
        <f>(I905*1000)/'Propiedades físicas'!$F$10</f>
        <v>5145.5229223781498</v>
      </c>
      <c r="L905" s="31">
        <f t="shared" si="540"/>
        <v>735.07470319687854</v>
      </c>
      <c r="M905" s="31">
        <f t="shared" si="541"/>
        <v>4410.4482191812713</v>
      </c>
      <c r="N905" s="31">
        <f t="shared" si="542"/>
        <v>0.81674967021875389</v>
      </c>
      <c r="O905" s="32">
        <f t="shared" si="543"/>
        <v>4.900498021312524</v>
      </c>
      <c r="P905" s="33">
        <f t="shared" si="544"/>
        <v>0.54386614968018909</v>
      </c>
      <c r="Q905" s="31">
        <f t="shared" si="545"/>
        <v>4.5059799356485035</v>
      </c>
      <c r="R905" s="31">
        <f t="shared" si="546"/>
        <v>0.18171064530302675</v>
      </c>
      <c r="S905" s="31">
        <f t="shared" si="547"/>
        <v>0.39451808566402147</v>
      </c>
      <c r="T905" s="31">
        <f t="shared" si="548"/>
        <v>6.0711185345619485E-2</v>
      </c>
      <c r="U905" s="31">
        <f t="shared" si="549"/>
        <v>3.0461689889918594E-2</v>
      </c>
      <c r="V905" s="47">
        <f t="shared" si="562"/>
        <v>5.3858589579979898E-4</v>
      </c>
      <c r="W905" s="31">
        <f t="shared" si="550"/>
        <v>0.33410912852340319</v>
      </c>
      <c r="X905" s="34">
        <f>(S905*H905*'Propiedades físicas'!$F$5*60*24*365)/(1000000)</f>
        <v>54954.826293861544</v>
      </c>
      <c r="Y905" s="34">
        <f>(U905*H905*'Propiedades físicas'!$F$7*60*24*365)/(1000000)</f>
        <v>1326.9798600691897</v>
      </c>
      <c r="Z905" s="31">
        <f t="shared" si="563"/>
        <v>489.47953471217016</v>
      </c>
      <c r="AA905" s="31">
        <f t="shared" si="564"/>
        <v>4055.381942083653</v>
      </c>
      <c r="AB905" s="31">
        <f t="shared" si="564"/>
        <v>163.53958077272407</v>
      </c>
      <c r="AC905" s="31">
        <f t="shared" si="564"/>
        <v>355.06627709761932</v>
      </c>
      <c r="AD905" s="31">
        <f t="shared" si="564"/>
        <v>54.640066811057537</v>
      </c>
      <c r="AE905" s="31">
        <f t="shared" si="565"/>
        <v>27.415520900926733</v>
      </c>
      <c r="AF905" s="31">
        <f t="shared" si="566"/>
        <v>5145.5229223781507</v>
      </c>
      <c r="AG905" s="31">
        <f t="shared" si="567"/>
        <v>9.5127267353799519E-2</v>
      </c>
      <c r="AH905" s="31">
        <f t="shared" si="568"/>
        <v>0.78813796056501528</v>
      </c>
      <c r="AI905" s="31">
        <f t="shared" si="568"/>
        <v>3.1782888394390744E-2</v>
      </c>
      <c r="AJ905" s="31">
        <f t="shared" si="568"/>
        <v>6.9004896577841937E-2</v>
      </c>
      <c r="AK905" s="31">
        <f t="shared" si="568"/>
        <v>1.0618953143406475E-2</v>
      </c>
      <c r="AL905" s="31">
        <f t="shared" si="569"/>
        <v>5.3280339655460843E-3</v>
      </c>
      <c r="AM905" s="31">
        <f t="shared" si="570"/>
        <v>0.99999999999999989</v>
      </c>
      <c r="AN905" s="31">
        <f>(Z905*'Propiedades físicas'!$F$4)/1000</f>
        <v>430.43851323518822</v>
      </c>
      <c r="AO905" s="31">
        <f>(AA905*'Propiedades físicas'!$F$6)/1000</f>
        <v>129.93443742436023</v>
      </c>
      <c r="AP905" s="31">
        <f>(AB905*'Propiedades físicas'!$F$9)/1000</f>
        <v>100.8957443577321</v>
      </c>
      <c r="AQ905" s="31">
        <f>(AC905*'Propiedades físicas'!$F$5)/1000</f>
        <v>104.55636661693596</v>
      </c>
      <c r="AR905" s="31">
        <f>(AD905*'Propiedades físicas'!$F$8)/1000</f>
        <v>19.370996485856111</v>
      </c>
      <c r="AS905" s="31">
        <f>(AE905*'Propiedades físicas'!$F$7)/1000</f>
        <v>2.5246953197663431</v>
      </c>
      <c r="AT905" s="31">
        <f t="shared" si="571"/>
        <v>787.72075343983909</v>
      </c>
      <c r="AU905" s="31">
        <f t="shared" si="572"/>
        <v>0.54643541046181443</v>
      </c>
      <c r="AV905" s="31">
        <f t="shared" si="575"/>
        <v>0.16494987196536234</v>
      </c>
      <c r="AW905" s="31">
        <f t="shared" si="575"/>
        <v>0.12808567492621972</v>
      </c>
      <c r="AX905" s="31">
        <f t="shared" si="575"/>
        <v>0.13273278145885653</v>
      </c>
      <c r="AY905" s="31">
        <f t="shared" si="575"/>
        <v>2.4591197326294056E-2</v>
      </c>
      <c r="AZ905" s="31">
        <f t="shared" si="576"/>
        <v>3.2050638614527283E-3</v>
      </c>
      <c r="BA905" s="31">
        <f t="shared" si="573"/>
        <v>0.99999999999999978</v>
      </c>
      <c r="BB905" s="34">
        <f>AU905*'Propiedades físicas'!$C$4+'Diseño reactor'!AV905*'Propiedades físicas'!$C$5+'Diseño reactor'!AW905*'Propiedades físicas'!$C$8+'Diseño reactor'!AX905*'Propiedades físicas'!$C$9+'Diseño reactor'!AY905*'Propiedades físicas'!$C$7+'Diseño reactor'!AZ905*'Propiedades físicas'!$C$6</f>
        <v>876.19583590181571</v>
      </c>
      <c r="BC905" s="45">
        <f>AU905*'Propiedades físicas'!$L$4+'Diseño reactor'!AV905*'Propiedades físicas'!$L$5+'Diseño reactor'!AW905*'Propiedades físicas'!$L$8+AX905*'Propiedades físicas'!$L$9+'Diseño reactor'!AY905*'Propiedades físicas'!$L$7+'Diseño reactor'!AZ905*'Propiedades físicas'!$L$6</f>
        <v>2.0128644812000855</v>
      </c>
      <c r="BD905" s="29">
        <f t="shared" si="552"/>
        <v>3.0945078145521254</v>
      </c>
      <c r="BE905" s="58">
        <f t="shared" si="553"/>
        <v>43.047539376749718</v>
      </c>
      <c r="BF905" s="30">
        <f>AU905*'Propiedades físicas'!$I$4+'Diseño reactor'!AV905*'Propiedades físicas'!$I$5+'Diseño reactor'!AW905*'Propiedades físicas'!$I$8+'Diseño reactor'!AX905*'Propiedades físicas'!$I$9+'Diseño reactor'!AY905*'Propiedades físicas'!$I$7+'Diseño reactor'!AZ905*'Propiedades físicas'!$I$6</f>
        <v>1.9598939424358686E-2</v>
      </c>
      <c r="BG905" s="24">
        <f>AU905*'Propiedades físicas'!$O$4+'Diseño reactor'!AV905*'Propiedades físicas'!$O$5+'Diseño reactor'!AW905*'Propiedades físicas'!$O$8+'Diseño reactor'!AX905*'Propiedades físicas'!$O$9+'Diseño reactor'!AY905*'Propiedades físicas'!$O$7+'Diseño reactor'!AZ905*'Propiedades físicas'!$O$6</f>
        <v>0.14964208898100445</v>
      </c>
      <c r="BH905" s="54">
        <f t="shared" si="554"/>
        <v>41974.237330234806</v>
      </c>
      <c r="BI905" s="34">
        <f t="shared" si="574"/>
        <v>263.62909863876223</v>
      </c>
      <c r="BJ905" s="27">
        <f t="shared" si="555"/>
        <v>4801.5119448167407</v>
      </c>
      <c r="BK905" s="34">
        <f t="shared" si="556"/>
        <v>552.69867514586338</v>
      </c>
      <c r="BL905" s="27">
        <f t="shared" si="557"/>
        <v>105.10914020253638</v>
      </c>
      <c r="BM905" s="34">
        <f t="shared" si="558"/>
        <v>1.1054421768707483</v>
      </c>
      <c r="BN905" s="45">
        <f t="shared" si="559"/>
        <v>864.99237709506519</v>
      </c>
      <c r="BO905" s="45">
        <f t="shared" si="560"/>
        <v>88.558994031929387</v>
      </c>
      <c r="BP905" s="66">
        <f t="shared" si="561"/>
        <v>6.6939378703599361</v>
      </c>
    </row>
    <row r="906" spans="8:68">
      <c r="H906" s="68">
        <v>901</v>
      </c>
      <c r="I906" s="31">
        <f>('Propiedades físicas'!$C$10*'Diseño reactor'!H906)/1000</f>
        <v>788.59599872143872</v>
      </c>
      <c r="J906" s="31">
        <f t="shared" ref="J906:J969" si="577">$F$7/I906</f>
        <v>0.57824285279067977</v>
      </c>
      <c r="K906" s="31">
        <f>(I906*1000)/'Propiedades físicas'!$F$10</f>
        <v>5151.240170069681</v>
      </c>
      <c r="L906" s="31">
        <f t="shared" ref="L906:L969" si="578">K906*$I$5</f>
        <v>735.8914528670972</v>
      </c>
      <c r="M906" s="31">
        <f t="shared" ref="M906:M969" si="579">$I$6*K906</f>
        <v>4415.3487172025834</v>
      </c>
      <c r="N906" s="31">
        <f t="shared" ref="N906:N969" si="580">L906/H906</f>
        <v>0.81674967021875378</v>
      </c>
      <c r="O906" s="32">
        <f t="shared" ref="O906:O969" si="581">M906/H906</f>
        <v>4.9004980213125231</v>
      </c>
      <c r="P906" s="33">
        <f t="shared" ref="P906:P969" si="582">(H906*$C$5*N906)/(H906*$C$5+$F$7*1000*$C$4)</f>
        <v>0.5440679011255859</v>
      </c>
      <c r="Q906" s="31">
        <f t="shared" ref="Q906:Q969" si="583">((H906^3)*($C$5^3)*O906+3*(H906^2)*($C$5^2)*O906*$F$7*1000*$C$4+3*H906*$C$5*O906*(($F$7*1000)^2)*($C$4^2)+O906*(($F$7*1000)^3)*($C$4^3)-3*N906*(($F$7*1000)^3)*($C$4^3)-3*(($F$7*1000)^2)*($C$4^2)*H906*$C$5*N906-$F$7*1000*$C$4*(H906^2)*($C$5^2)*N906)/(3*(($F$7*1000)^2)*($C$4^2)*H906*$C$5+(($F$7*1000)^3)*($C$4^3)+3*(H906^2)*($C$5^2)*$F$7*1000*$C$4+(H906^3)*($C$5^3))</f>
        <v>4.5063839651988324</v>
      </c>
      <c r="R906" s="31">
        <f t="shared" ref="R906:R969" si="584">($F$7*1000*$C$4*H906*$C$5*N906)/((H906^2)*($C$5^2)+2*$F$7*1000*$C$4*H906*$C$5+(($F$7*1000)^2)*($C$4^2))</f>
        <v>0.18164365802069596</v>
      </c>
      <c r="S906" s="31">
        <f t="shared" ref="S906:S969" si="585">(N906*$F$7*1000*$C$4*(3*(($F$7*1000)^2)*($C$4^2)+3*$F$7*1000*$C$4*H906*$C$5+(H906^2)*($C$5^2)))/(3*(($F$7*1000)^2)*($C$4^2)*H906*$C$5+(($F$7*1000)^3)*($C$4^3)+3*(H906^2)*($C$5^2)*$F$7*1000*$C$4+(H906^3)*($C$5^3))</f>
        <v>0.39411405611369138</v>
      </c>
      <c r="T906" s="31">
        <f t="shared" ref="T906:T969" si="586">((($F$7*1000)^2)*($C$4^2)*H906*$C$5*N906)/(3*(($F$7*1000)^2)*($C$4^2)*H906*$C$5+(($F$7*1000)^3)*($C$4^3)+3*(H906^2)*($C$5^2)*$F$7*1000*$C$4+(H906^3)*($C$5^3))</f>
        <v>6.0643935124420276E-2</v>
      </c>
      <c r="U906" s="31">
        <f t="shared" ref="U906:U969" si="587">((($F$7*1000)^3)*($C$4^3)*N906)/(3*(($F$7*1000)^2)*($C$4^2)*H906*$C$5+(($F$7*1000)^3)*($C$4^3)+3*(H906^2)*($C$5^2)*$F$7*1000*$C$4+(H906^3)*($C$5^3))</f>
        <v>3.0394175948051633E-2</v>
      </c>
      <c r="V906" s="47">
        <f t="shared" si="562"/>
        <v>5.3878568849329868E-4</v>
      </c>
      <c r="W906" s="31">
        <f t="shared" ref="W906:W969" si="588">($F$7*1000*$C$4)/(H906*$C$5+$F$7*1000*$C$4)</f>
        <v>0.33386211104331914</v>
      </c>
      <c r="X906" s="34">
        <f>(S906*H906*'Propiedades físicas'!$F$5*60*24*365)/(1000000)</f>
        <v>54959.544942805107</v>
      </c>
      <c r="Y906" s="34">
        <f>(U906*H906*'Propiedades físicas'!$F$7*60*24*365)/(1000000)</f>
        <v>1325.5099548349476</v>
      </c>
      <c r="Z906" s="31">
        <f t="shared" si="563"/>
        <v>490.2051789141529</v>
      </c>
      <c r="AA906" s="31">
        <f t="shared" si="564"/>
        <v>4060.2519526441479</v>
      </c>
      <c r="AB906" s="31">
        <f t="shared" si="564"/>
        <v>163.66093587664705</v>
      </c>
      <c r="AC906" s="31">
        <f t="shared" si="564"/>
        <v>355.09676455843595</v>
      </c>
      <c r="AD906" s="31">
        <f t="shared" ref="AD906:AD937" si="589">T906*$H906</f>
        <v>54.640185547102668</v>
      </c>
      <c r="AE906" s="31">
        <f t="shared" si="565"/>
        <v>27.385152529194521</v>
      </c>
      <c r="AF906" s="31">
        <f t="shared" si="566"/>
        <v>5151.2401700696819</v>
      </c>
      <c r="AG906" s="31">
        <f t="shared" si="567"/>
        <v>9.5162555565240087E-2</v>
      </c>
      <c r="AH906" s="31">
        <f t="shared" si="568"/>
        <v>0.78820862910556622</v>
      </c>
      <c r="AI906" s="31">
        <f t="shared" si="568"/>
        <v>3.1771171693288212E-2</v>
      </c>
      <c r="AJ906" s="31">
        <f t="shared" si="568"/>
        <v>6.8934228037290768E-2</v>
      </c>
      <c r="AK906" s="31">
        <f t="shared" ref="AK906:AL969" si="590">AD906/$AF906</f>
        <v>1.0607190451840947E-2</v>
      </c>
      <c r="AL906" s="31">
        <f t="shared" si="569"/>
        <v>5.3162251467735542E-3</v>
      </c>
      <c r="AM906" s="31">
        <f t="shared" si="570"/>
        <v>0.99999999999999989</v>
      </c>
      <c r="AN906" s="31">
        <f>(Z906*'Propiedades físicas'!$F$4)/1000</f>
        <v>431.07663023352774</v>
      </c>
      <c r="AO906" s="31">
        <f>(AA906*'Propiedades físicas'!$F$6)/1000</f>
        <v>130.0904725627185</v>
      </c>
      <c r="AP906" s="31">
        <f>(AB906*'Propiedades físicas'!$F$9)/1000</f>
        <v>100.97061438909738</v>
      </c>
      <c r="AQ906" s="31">
        <f>(AC906*'Propiedades físicas'!$F$5)/1000</f>
        <v>104.56534425952263</v>
      </c>
      <c r="AR906" s="31">
        <f>(AD906*'Propiedades físicas'!$F$8)/1000</f>
        <v>19.371038580158832</v>
      </c>
      <c r="AS906" s="31">
        <f>(AE906*'Propiedades físicas'!$F$7)/1000</f>
        <v>2.5218986964135235</v>
      </c>
      <c r="AT906" s="31">
        <f t="shared" si="571"/>
        <v>788.59599872143849</v>
      </c>
      <c r="AU906" s="31">
        <f t="shared" si="572"/>
        <v>0.54663811499479864</v>
      </c>
      <c r="AV906" s="31">
        <f t="shared" si="575"/>
        <v>0.16496466222709216</v>
      </c>
      <c r="AW906" s="31">
        <f t="shared" si="575"/>
        <v>0.12803845638679681</v>
      </c>
      <c r="AX906" s="31">
        <f t="shared" si="575"/>
        <v>0.13259684861330245</v>
      </c>
      <c r="AY906" s="31">
        <f t="shared" si="575"/>
        <v>2.4563957478310011E-2</v>
      </c>
      <c r="AZ906" s="31">
        <f t="shared" si="576"/>
        <v>3.1979602997001155E-3</v>
      </c>
      <c r="BA906" s="31">
        <f t="shared" si="573"/>
        <v>1.0000000000000002</v>
      </c>
      <c r="BB906" s="34">
        <f>AU906*'Propiedades físicas'!$C$4+'Diseño reactor'!AV906*'Propiedades físicas'!$C$5+'Diseño reactor'!AW906*'Propiedades físicas'!$C$8+'Diseño reactor'!AX906*'Propiedades físicas'!$C$9+'Diseño reactor'!AY906*'Propiedades físicas'!$C$7+'Diseño reactor'!AZ906*'Propiedades físicas'!$C$6</f>
        <v>876.19383324797923</v>
      </c>
      <c r="BC906" s="45">
        <f>AU906*'Propiedades físicas'!$L$4+'Diseño reactor'!AV906*'Propiedades físicas'!$L$5+'Diseño reactor'!AW906*'Propiedades físicas'!$L$8+AX906*'Propiedades físicas'!$L$9+'Diseño reactor'!AY906*'Propiedades físicas'!$L$7+'Diseño reactor'!AZ906*'Propiedades físicas'!$L$6</f>
        <v>2.0130188928702952</v>
      </c>
      <c r="BD906" s="29">
        <f t="shared" ref="BD906:BD969" si="591">((-$F$19)*V906*($F$7*1000))/(H906*(BB906/1000)*BC906)</f>
        <v>3.0919898204346441</v>
      </c>
      <c r="BE906" s="58">
        <f t="shared" ref="BE906:BE969" si="592">BD906+$F$20+((BP906*60)/(H906*(BB906/1000)*BC906))</f>
        <v>43.044721160861641</v>
      </c>
      <c r="BF906" s="30">
        <f>AU906*'Propiedades físicas'!$I$4+'Diseño reactor'!AV906*'Propiedades físicas'!$I$5+'Diseño reactor'!AW906*'Propiedades físicas'!$I$8+'Diseño reactor'!AX906*'Propiedades físicas'!$I$9+'Diseño reactor'!AY906*'Propiedades físicas'!$I$7+'Diseño reactor'!AZ906*'Propiedades físicas'!$I$6</f>
        <v>1.9599850416718398E-2</v>
      </c>
      <c r="BG906" s="24">
        <f>AU906*'Propiedades físicas'!$O$4+'Diseño reactor'!AV906*'Propiedades físicas'!$O$5+'Diseño reactor'!AW906*'Propiedades físicas'!$O$8+'Diseño reactor'!AX906*'Propiedades físicas'!$O$9+'Diseño reactor'!AY906*'Propiedades físicas'!$O$7+'Diseño reactor'!AZ906*'Propiedades físicas'!$O$6</f>
        <v>0.14964869052939417</v>
      </c>
      <c r="BH906" s="54">
        <f t="shared" ref="BH906:BH969" si="593">(BB906*($F$33^2)*$F$34)/BF906</f>
        <v>41972.190453442643</v>
      </c>
      <c r="BI906" s="34">
        <f t="shared" si="574"/>
        <v>263.64994606174719</v>
      </c>
      <c r="BJ906" s="27">
        <f t="shared" ref="BJ906:BJ969" si="594">$F$43*(BH906^$F$44)*(BI906^$F$45)</f>
        <v>4801.4824043390308</v>
      </c>
      <c r="BK906" s="34">
        <f t="shared" ref="BK906:BK969" si="595">(BJ906*BG906)/$F$16</f>
        <v>552.71965723789469</v>
      </c>
      <c r="BL906" s="27">
        <f t="shared" ref="BL906:BL969" si="596">1/((1/BK906)+(1/$F$61))</f>
        <v>105.10989902391178</v>
      </c>
      <c r="BM906" s="34">
        <f t="shared" ref="BM906:BM969" si="597">($F$33*($F$34^2))/9.8</f>
        <v>1.1054421768707483</v>
      </c>
      <c r="BN906" s="45">
        <f t="shared" ref="BN906:BN969" si="598">((((H906/60)*(BB906/1000)*BC906*($F$20-$F$4)+(((-$F$19)*V906*($F$7*1000))/60)))/(-BL906*$F$46/1000))+$F$4</f>
        <v>866.11416447784097</v>
      </c>
      <c r="BO906" s="45">
        <f t="shared" ref="BO906:BO969" si="599">((-$F$19)*V906*($F$7*1000)/60)+BP906</f>
        <v>88.589347221519304</v>
      </c>
      <c r="BP906" s="66">
        <f t="shared" ref="BP906:BP969" si="600">($F$35*($F$33^5)*($F$34^3)*BB906)/1000</f>
        <v>6.6939225705379011</v>
      </c>
    </row>
    <row r="907" spans="8:68">
      <c r="H907" s="68">
        <v>902</v>
      </c>
      <c r="I907" s="31">
        <f>('Propiedades físicas'!$C$10*'Diseño reactor'!H907)/1000</f>
        <v>789.47124400303846</v>
      </c>
      <c r="J907" s="31">
        <f t="shared" si="577"/>
        <v>0.57760178532638862</v>
      </c>
      <c r="K907" s="31">
        <f>(I907*1000)/'Propiedades físicas'!$F$10</f>
        <v>5156.9574177612121</v>
      </c>
      <c r="L907" s="31">
        <f t="shared" si="578"/>
        <v>736.70820253731597</v>
      </c>
      <c r="M907" s="31">
        <f t="shared" si="579"/>
        <v>4420.2492152238956</v>
      </c>
      <c r="N907" s="31">
        <f t="shared" si="580"/>
        <v>0.81674967021875389</v>
      </c>
      <c r="O907" s="32">
        <f t="shared" si="581"/>
        <v>4.9004980213125231</v>
      </c>
      <c r="P907" s="33">
        <f t="shared" si="582"/>
        <v>0.54426935446888891</v>
      </c>
      <c r="Q907" s="31">
        <f t="shared" si="583"/>
        <v>4.506787198706065</v>
      </c>
      <c r="R907" s="31">
        <f t="shared" si="584"/>
        <v>0.18157667026536717</v>
      </c>
      <c r="S907" s="31">
        <f t="shared" si="585"/>
        <v>0.39371082260645962</v>
      </c>
      <c r="T907" s="31">
        <f t="shared" si="586"/>
        <v>6.0576784112401263E-2</v>
      </c>
      <c r="U907" s="31">
        <f t="shared" si="587"/>
        <v>3.0326861372096614E-2</v>
      </c>
      <c r="V907" s="47">
        <f t="shared" ref="V907:V970" si="601">$C$4*P907/$C$5</f>
        <v>5.3898518597889967E-4</v>
      </c>
      <c r="W907" s="31">
        <f t="shared" si="588"/>
        <v>0.33361545854911134</v>
      </c>
      <c r="X907" s="34">
        <f>(S907*H907*'Propiedades físicas'!$F$5*60*24*365)/(1000000)</f>
        <v>54964.249657771135</v>
      </c>
      <c r="Y907" s="34">
        <f>(U907*H907*'Propiedades físicas'!$F$7*60*24*365)/(1000000)</f>
        <v>1324.0422180410574</v>
      </c>
      <c r="Z907" s="31">
        <f t="shared" ref="Z907:Z970" si="602">P907*$H907</f>
        <v>490.93095773093779</v>
      </c>
      <c r="AA907" s="31">
        <f t="shared" ref="AA907:AA938" si="603">Q907*$H907</f>
        <v>4065.1220532328707</v>
      </c>
      <c r="AB907" s="31">
        <f t="shared" ref="AB907:AB938" si="604">R907*$H907</f>
        <v>163.78215657936119</v>
      </c>
      <c r="AC907" s="31">
        <f t="shared" ref="AC907:AC938" si="605">S907*$H907</f>
        <v>355.12716199102658</v>
      </c>
      <c r="AD907" s="31">
        <f t="shared" si="589"/>
        <v>54.640259269385936</v>
      </c>
      <c r="AE907" s="31">
        <f t="shared" ref="AE907:AE969" si="606">U907*$H907</f>
        <v>27.354828957631145</v>
      </c>
      <c r="AF907" s="31">
        <f t="shared" ref="AF907:AF970" si="607">Z907+AA907+AB907+AC907+AD907+AE907</f>
        <v>5156.957417761213</v>
      </c>
      <c r="AG907" s="31">
        <f t="shared" ref="AG907:AG970" si="608">Z907/AF907</f>
        <v>9.5197791635841231E-2</v>
      </c>
      <c r="AH907" s="31">
        <f t="shared" ref="AH907:AL970" si="609">AA907/$AF907</f>
        <v>0.78827915841074747</v>
      </c>
      <c r="AI907" s="31">
        <f t="shared" si="609"/>
        <v>3.1759454909453921E-2</v>
      </c>
      <c r="AJ907" s="31">
        <f t="shared" si="609"/>
        <v>6.8863698732109707E-2</v>
      </c>
      <c r="AK907" s="31">
        <f t="shared" si="590"/>
        <v>1.0595445112887297E-2</v>
      </c>
      <c r="AL907" s="31">
        <f t="shared" si="590"/>
        <v>5.3044511989603907E-3</v>
      </c>
      <c r="AM907" s="31">
        <f t="shared" ref="AM907:AM970" si="610">AG907+AH907+AI907+AJ907+AK907+AL907</f>
        <v>1</v>
      </c>
      <c r="AN907" s="31">
        <f>(Z907*'Propiedades físicas'!$F$4)/1000</f>
        <v>431.71486560943202</v>
      </c>
      <c r="AO907" s="31">
        <f>(AA907*'Propiedades físicas'!$F$6)/1000</f>
        <v>130.24651058558118</v>
      </c>
      <c r="AP907" s="31">
        <f>(AB907*'Propiedades físicas'!$F$9)/1000</f>
        <v>101.04540150163686</v>
      </c>
      <c r="AQ907" s="31">
        <f>(AC907*'Propiedades físicas'!$F$5)/1000</f>
        <v>104.57429539149761</v>
      </c>
      <c r="AR907" s="31">
        <f>(AD907*'Propiedades físicas'!$F$8)/1000</f>
        <v>19.371064716182698</v>
      </c>
      <c r="AS907" s="31">
        <f>(AE907*'Propiedades físicas'!$F$7)/1000</f>
        <v>2.5191061987082519</v>
      </c>
      <c r="AT907" s="31">
        <f t="shared" ref="AT907:AT970" si="611">AN907+AO907+AP907+AQ907+AR907+AS907</f>
        <v>789.47124400303858</v>
      </c>
      <c r="AU907" s="31">
        <f t="shared" ref="AU907:AU970" si="612">AN907/$AT907</f>
        <v>0.54684052001743388</v>
      </c>
      <c r="AV907" s="31">
        <f t="shared" si="575"/>
        <v>0.16497942334816679</v>
      </c>
      <c r="AW907" s="31">
        <f t="shared" si="575"/>
        <v>0.12799123751396313</v>
      </c>
      <c r="AX907" s="31">
        <f t="shared" si="575"/>
        <v>0.13246118359074155</v>
      </c>
      <c r="AY907" s="31">
        <f t="shared" ref="AY907:AZ970" si="613">AR907/$AT907</f>
        <v>2.4536757815219603E-2</v>
      </c>
      <c r="AZ907" s="31">
        <f t="shared" si="576"/>
        <v>3.1908777144751283E-3</v>
      </c>
      <c r="BA907" s="31">
        <f t="shared" ref="BA907:BA970" si="614">AU907+AV907+AW907+AX907+AY907+AZ907</f>
        <v>1.0000000000000002</v>
      </c>
      <c r="BB907" s="34">
        <f>AU907*'Propiedades físicas'!$C$4+'Diseño reactor'!AV907*'Propiedades físicas'!$C$5+'Diseño reactor'!AW907*'Propiedades físicas'!$C$8+'Diseño reactor'!AX907*'Propiedades físicas'!$C$9+'Diseño reactor'!AY907*'Propiedades físicas'!$C$7+'Diseño reactor'!AZ907*'Propiedades físicas'!$C$6</f>
        <v>876.19183614129918</v>
      </c>
      <c r="BC907" s="45">
        <f>AU907*'Propiedades físicas'!$L$4+'Diseño reactor'!AV907*'Propiedades físicas'!$L$5+'Diseño reactor'!AW907*'Propiedades físicas'!$L$8+AX907*'Propiedades físicas'!$L$9+'Diseño reactor'!AY907*'Propiedades físicas'!$L$7+'Diseño reactor'!AZ907*'Propiedades físicas'!$L$6</f>
        <v>2.0131730655777562</v>
      </c>
      <c r="BD907" s="29">
        <f t="shared" si="591"/>
        <v>3.0894759293001877</v>
      </c>
      <c r="BE907" s="58">
        <f t="shared" si="592"/>
        <v>43.041907746571134</v>
      </c>
      <c r="BF907" s="30">
        <f>AU907*'Propiedades físicas'!$I$4+'Diseño reactor'!AV907*'Propiedades físicas'!$I$5+'Diseño reactor'!AW907*'Propiedades físicas'!$I$8+'Diseño reactor'!AX907*'Propiedades físicas'!$I$9+'Diseño reactor'!AY907*'Propiedades físicas'!$I$7+'Diseño reactor'!AZ907*'Propiedades físicas'!$I$6</f>
        <v>1.9600758943637473E-2</v>
      </c>
      <c r="BG907" s="24">
        <f>AU907*'Propiedades físicas'!$O$4+'Diseño reactor'!AV907*'Propiedades físicas'!$O$5+'Diseño reactor'!AW907*'Propiedades físicas'!$O$8+'Diseño reactor'!AX907*'Propiedades físicas'!$O$9+'Diseño reactor'!AY907*'Propiedades físicas'!$O$7+'Diseño reactor'!AZ907*'Propiedades físicas'!$O$6</f>
        <v>0.14965528352353274</v>
      </c>
      <c r="BH907" s="54">
        <f t="shared" si="593"/>
        <v>41970.149311756933</v>
      </c>
      <c r="BI907" s="34">
        <f t="shared" ref="BI907:BI970" si="615">(BC907*BF907)/(BG907/1000)</f>
        <v>263.67074413385728</v>
      </c>
      <c r="BJ907" s="27">
        <f t="shared" si="594"/>
        <v>4801.4529842667116</v>
      </c>
      <c r="BK907" s="34">
        <f t="shared" si="595"/>
        <v>552.74062129642084</v>
      </c>
      <c r="BL907" s="27">
        <f t="shared" si="596"/>
        <v>105.11065714650751</v>
      </c>
      <c r="BM907" s="34">
        <f t="shared" si="597"/>
        <v>1.1054421768707483</v>
      </c>
      <c r="BN907" s="45">
        <f t="shared" si="598"/>
        <v>867.23610683319657</v>
      </c>
      <c r="BO907" s="45">
        <f t="shared" si="599"/>
        <v>88.619655581887613</v>
      </c>
      <c r="BP907" s="66">
        <f t="shared" si="600"/>
        <v>6.6939073130948854</v>
      </c>
    </row>
    <row r="908" spans="8:68">
      <c r="H908" s="68">
        <v>903</v>
      </c>
      <c r="I908" s="31">
        <f>('Propiedades físicas'!$C$10*'Diseño reactor'!H908)/1000</f>
        <v>790.34648928463832</v>
      </c>
      <c r="J908" s="31">
        <f t="shared" si="577"/>
        <v>0.57696213772359084</v>
      </c>
      <c r="K908" s="31">
        <f>(I908*1000)/'Propiedades físicas'!$F$10</f>
        <v>5162.6746654527433</v>
      </c>
      <c r="L908" s="31">
        <f t="shared" si="578"/>
        <v>737.52495220753474</v>
      </c>
      <c r="M908" s="31">
        <f t="shared" si="579"/>
        <v>4425.1497132452087</v>
      </c>
      <c r="N908" s="31">
        <f t="shared" si="580"/>
        <v>0.81674967021875389</v>
      </c>
      <c r="O908" s="32">
        <f t="shared" si="581"/>
        <v>4.9004980213125231</v>
      </c>
      <c r="P908" s="33">
        <f t="shared" si="582"/>
        <v>0.54447051037031047</v>
      </c>
      <c r="Q908" s="31">
        <f t="shared" si="583"/>
        <v>4.5071896384471222</v>
      </c>
      <c r="R908" s="31">
        <f t="shared" si="584"/>
        <v>0.18150968225818248</v>
      </c>
      <c r="S908" s="31">
        <f t="shared" si="585"/>
        <v>0.39330838286540176</v>
      </c>
      <c r="T908" s="31">
        <f t="shared" si="586"/>
        <v>6.0509732163563798E-2</v>
      </c>
      <c r="U908" s="31">
        <f t="shared" si="587"/>
        <v>3.0259745426697203E-2</v>
      </c>
      <c r="V908" s="47">
        <f t="shared" si="601"/>
        <v>5.3918438891040459E-4</v>
      </c>
      <c r="W908" s="31">
        <f t="shared" si="588"/>
        <v>0.33336917023243817</v>
      </c>
      <c r="X908" s="34">
        <f>(S908*H908*'Propiedades físicas'!$F$5*60*24*365)/(1000000)</f>
        <v>54968.940490154753</v>
      </c>
      <c r="Y908" s="34">
        <f>(U908*H908*'Propiedades físicas'!$F$7*60*24*365)/(1000000)</f>
        <v>1322.5766464963879</v>
      </c>
      <c r="Z908" s="31">
        <f t="shared" si="602"/>
        <v>491.65687086439033</v>
      </c>
      <c r="AA908" s="31">
        <f t="shared" si="603"/>
        <v>4069.9922435177514</v>
      </c>
      <c r="AB908" s="31">
        <f t="shared" si="604"/>
        <v>163.90324307913878</v>
      </c>
      <c r="AC908" s="31">
        <f t="shared" si="605"/>
        <v>355.15746972745779</v>
      </c>
      <c r="AD908" s="31">
        <f t="shared" si="589"/>
        <v>54.640288143698108</v>
      </c>
      <c r="AE908" s="31">
        <f t="shared" si="606"/>
        <v>27.324550120307574</v>
      </c>
      <c r="AF908" s="31">
        <f t="shared" si="607"/>
        <v>5162.6746654527433</v>
      </c>
      <c r="AG908" s="31">
        <f t="shared" si="608"/>
        <v>9.5232975681080273E-2</v>
      </c>
      <c r="AH908" s="31">
        <f t="shared" si="609"/>
        <v>0.78834954887881381</v>
      </c>
      <c r="AI908" s="31">
        <f t="shared" si="609"/>
        <v>3.1747738081567688E-2</v>
      </c>
      <c r="AJ908" s="31">
        <f t="shared" si="609"/>
        <v>6.8793308264043423E-2</v>
      </c>
      <c r="AK908" s="31">
        <f t="shared" si="590"/>
        <v>1.0583717101008997E-2</v>
      </c>
      <c r="AL908" s="31">
        <f t="shared" si="590"/>
        <v>5.2927119934859067E-3</v>
      </c>
      <c r="AM908" s="31">
        <f t="shared" si="610"/>
        <v>1</v>
      </c>
      <c r="AN908" s="31">
        <f>(Z908*'Propiedades físicas'!$F$4)/1000</f>
        <v>432.35321910072759</v>
      </c>
      <c r="AO908" s="31">
        <f>(AA908*'Propiedades físicas'!$F$6)/1000</f>
        <v>130.40255148230875</v>
      </c>
      <c r="AP908" s="31">
        <f>(AB908*'Propiedades físicas'!$F$9)/1000</f>
        <v>101.12010581767466</v>
      </c>
      <c r="AQ908" s="31">
        <f>(AC908*'Propiedades físicas'!$F$5)/1000</f>
        <v>104.58322011064452</v>
      </c>
      <c r="AR908" s="31">
        <f>(AD908*'Propiedades físicas'!$F$8)/1000</f>
        <v>19.371074952703847</v>
      </c>
      <c r="AS908" s="31">
        <f>(AE908*'Propiedades físicas'!$F$7)/1000</f>
        <v>2.5163178205791246</v>
      </c>
      <c r="AT908" s="31">
        <f t="shared" si="611"/>
        <v>790.34648928463855</v>
      </c>
      <c r="AU908" s="31">
        <f t="shared" si="612"/>
        <v>0.54704262619305211</v>
      </c>
      <c r="AV908" s="31">
        <f t="shared" ref="AV908:AZ971" si="616">AO908/$AT908</f>
        <v>0.16499415541193738</v>
      </c>
      <c r="AW908" s="31">
        <f t="shared" si="616"/>
        <v>0.12794401846359926</v>
      </c>
      <c r="AX908" s="31">
        <f t="shared" si="616"/>
        <v>0.13232578562511904</v>
      </c>
      <c r="AY908" s="31">
        <f t="shared" si="613"/>
        <v>2.4509598277885777E-2</v>
      </c>
      <c r="AZ908" s="31">
        <f t="shared" si="613"/>
        <v>3.1838160284063562E-3</v>
      </c>
      <c r="BA908" s="31">
        <f t="shared" si="614"/>
        <v>1</v>
      </c>
      <c r="BB908" s="34">
        <f>AU908*'Propiedades físicas'!$C$4+'Diseño reactor'!AV908*'Propiedades físicas'!$C$5+'Diseño reactor'!AW908*'Propiedades físicas'!$C$8+'Diseño reactor'!AX908*'Propiedades físicas'!$C$9+'Diseño reactor'!AY908*'Propiedades físicas'!$C$7+'Diseño reactor'!AZ908*'Propiedades físicas'!$C$6</f>
        <v>876.18984456228384</v>
      </c>
      <c r="BC908" s="45">
        <f>AU908*'Propiedades físicas'!$L$4+'Diseño reactor'!AV908*'Propiedades físicas'!$L$5+'Diseño reactor'!AW908*'Propiedades físicas'!$L$8+AX908*'Propiedades físicas'!$L$9+'Diseño reactor'!AY908*'Propiedades físicas'!$L$7+'Diseño reactor'!AZ908*'Propiedades físicas'!$L$6</f>
        <v>2.0133269998655319</v>
      </c>
      <c r="BD908" s="29">
        <f t="shared" si="591"/>
        <v>3.0869661311280567</v>
      </c>
      <c r="BE908" s="58">
        <f t="shared" si="592"/>
        <v>43.039099121454058</v>
      </c>
      <c r="BF908" s="30">
        <f>AU908*'Propiedades físicas'!$I$4+'Diseño reactor'!AV908*'Propiedades físicas'!$I$5+'Diseño reactor'!AW908*'Propiedades físicas'!$I$8+'Diseño reactor'!AX908*'Propiedades físicas'!$I$9+'Diseño reactor'!AY908*'Propiedades físicas'!$I$7+'Diseño reactor'!AZ908*'Propiedades físicas'!$I$6</f>
        <v>1.9601665013496621E-2</v>
      </c>
      <c r="BG908" s="24">
        <f>AU908*'Propiedades físicas'!$O$4+'Diseño reactor'!AV908*'Propiedades físicas'!$O$5+'Diseño reactor'!AW908*'Propiedades físicas'!$O$8+'Diseño reactor'!AX908*'Propiedades físicas'!$O$9+'Diseño reactor'!AY908*'Propiedades físicas'!$O$7+'Diseño reactor'!AZ908*'Propiedades físicas'!$O$6</f>
        <v>0.14966186797801792</v>
      </c>
      <c r="BH908" s="54">
        <f t="shared" si="593"/>
        <v>41968.11388473292</v>
      </c>
      <c r="BI908" s="34">
        <f t="shared" si="615"/>
        <v>263.69149301135809</v>
      </c>
      <c r="BJ908" s="27">
        <f t="shared" si="594"/>
        <v>4801.4236841222382</v>
      </c>
      <c r="BK908" s="34">
        <f t="shared" si="595"/>
        <v>552.76156732279298</v>
      </c>
      <c r="BL908" s="27">
        <f t="shared" si="596"/>
        <v>105.1114145704969</v>
      </c>
      <c r="BM908" s="34">
        <f t="shared" si="597"/>
        <v>1.1054421768707483</v>
      </c>
      <c r="BN908" s="45">
        <f t="shared" si="598"/>
        <v>868.35820380246446</v>
      </c>
      <c r="BO908" s="45">
        <f t="shared" si="599"/>
        <v>88.64991921226347</v>
      </c>
      <c r="BP908" s="66">
        <f t="shared" si="600"/>
        <v>6.6938920978819771</v>
      </c>
    </row>
    <row r="909" spans="8:68">
      <c r="H909" s="68">
        <v>904</v>
      </c>
      <c r="I909" s="31">
        <f>('Propiedades físicas'!$C$10*'Diseño reactor'!H909)/1000</f>
        <v>791.22173456623818</v>
      </c>
      <c r="J909" s="31">
        <f t="shared" si="577"/>
        <v>0.57632390527035671</v>
      </c>
      <c r="K909" s="31">
        <f>(I909*1000)/'Propiedades físicas'!$F$10</f>
        <v>5168.3919131442744</v>
      </c>
      <c r="L909" s="31">
        <f t="shared" si="578"/>
        <v>738.34170187775339</v>
      </c>
      <c r="M909" s="31">
        <f t="shared" si="579"/>
        <v>4430.0502112665208</v>
      </c>
      <c r="N909" s="31">
        <f t="shared" si="580"/>
        <v>0.81674967021875378</v>
      </c>
      <c r="O909" s="32">
        <f t="shared" si="581"/>
        <v>4.9004980213125231</v>
      </c>
      <c r="P909" s="33">
        <f t="shared" si="582"/>
        <v>0.54467136948811523</v>
      </c>
      <c r="Q909" s="31">
        <f t="shared" si="583"/>
        <v>4.5075912866904808</v>
      </c>
      <c r="R909" s="31">
        <f t="shared" si="584"/>
        <v>0.18144269421898251</v>
      </c>
      <c r="S909" s="31">
        <f t="shared" si="585"/>
        <v>0.39290673462204412</v>
      </c>
      <c r="T909" s="31">
        <f t="shared" si="586"/>
        <v>6.0442779131906529E-2</v>
      </c>
      <c r="U909" s="31">
        <f t="shared" si="587"/>
        <v>3.0192827379749515E-2</v>
      </c>
      <c r="V909" s="47">
        <f t="shared" si="601"/>
        <v>5.3938329793968686E-4</v>
      </c>
      <c r="W909" s="31">
        <f t="shared" si="588"/>
        <v>0.33312324528734322</v>
      </c>
      <c r="X909" s="34">
        <f>(S909*H909*'Propiedades físicas'!$F$5*60*24*365)/(1000000)</f>
        <v>54973.617491123761</v>
      </c>
      <c r="Y909" s="34">
        <f>(U909*H909*'Propiedades físicas'!$F$7*60*24*365)/(1000000)</f>
        <v>1321.1132370097505</v>
      </c>
      <c r="Z909" s="31">
        <f t="shared" si="602"/>
        <v>492.38291801725615</v>
      </c>
      <c r="AA909" s="31">
        <f t="shared" si="603"/>
        <v>4074.8625231681945</v>
      </c>
      <c r="AB909" s="31">
        <f t="shared" si="604"/>
        <v>164.02419557396018</v>
      </c>
      <c r="AC909" s="31">
        <f t="shared" si="605"/>
        <v>355.1876880983279</v>
      </c>
      <c r="AD909" s="31">
        <f t="shared" si="589"/>
        <v>54.640272335243502</v>
      </c>
      <c r="AE909" s="31">
        <f t="shared" si="606"/>
        <v>27.294315951293562</v>
      </c>
      <c r="AF909" s="31">
        <f t="shared" si="607"/>
        <v>5168.3919131442763</v>
      </c>
      <c r="AG909" s="31">
        <f t="shared" si="608"/>
        <v>9.5268107816093781E-2</v>
      </c>
      <c r="AH909" s="31">
        <f t="shared" si="609"/>
        <v>0.78841980090654251</v>
      </c>
      <c r="AI909" s="31">
        <f t="shared" si="609"/>
        <v>3.1736021248081663E-2</v>
      </c>
      <c r="AJ909" s="31">
        <f t="shared" si="609"/>
        <v>6.8723056236314639E-2</v>
      </c>
      <c r="AK909" s="31">
        <f t="shared" si="590"/>
        <v>1.0572006390669046E-2</v>
      </c>
      <c r="AL909" s="31">
        <f t="shared" si="590"/>
        <v>5.2810074022982935E-3</v>
      </c>
      <c r="AM909" s="31">
        <f t="shared" si="610"/>
        <v>0.99999999999999978</v>
      </c>
      <c r="AN909" s="31">
        <f>(Z909*'Propiedades físicas'!$F$4)/1000</f>
        <v>432.99169044601467</v>
      </c>
      <c r="AO909" s="31">
        <f>(AA909*'Propiedades físicas'!$F$6)/1000</f>
        <v>130.55859524230894</v>
      </c>
      <c r="AP909" s="31">
        <f>(AB909*'Propiedades físicas'!$F$9)/1000</f>
        <v>101.19472745935472</v>
      </c>
      <c r="AQ909" s="31">
        <f>(AC909*'Propiedades físicas'!$F$5)/1000</f>
        <v>104.59211851431463</v>
      </c>
      <c r="AR909" s="31">
        <f>(AD909*'Propiedades físicas'!$F$8)/1000</f>
        <v>19.371069348290519</v>
      </c>
      <c r="AS909" s="31">
        <f>(AE909*'Propiedades físicas'!$F$7)/1000</f>
        <v>2.5135335559546244</v>
      </c>
      <c r="AT909" s="31">
        <f t="shared" si="611"/>
        <v>791.22173456623796</v>
      </c>
      <c r="AU909" s="31">
        <f t="shared" si="612"/>
        <v>0.54724443418302782</v>
      </c>
      <c r="AV909" s="31">
        <f t="shared" si="616"/>
        <v>0.16500885850144589</v>
      </c>
      <c r="AW909" s="31">
        <f t="shared" si="616"/>
        <v>0.12789679939066828</v>
      </c>
      <c r="AX909" s="31">
        <f t="shared" si="616"/>
        <v>0.13219065395322327</v>
      </c>
      <c r="AY909" s="31">
        <f t="shared" si="613"/>
        <v>2.4482478807170392E-2</v>
      </c>
      <c r="AZ909" s="31">
        <f t="shared" si="613"/>
        <v>3.1767751644645971E-3</v>
      </c>
      <c r="BA909" s="31">
        <f t="shared" si="614"/>
        <v>1.0000000000000002</v>
      </c>
      <c r="BB909" s="34">
        <f>AU909*'Propiedades físicas'!$C$4+'Diseño reactor'!AV909*'Propiedades físicas'!$C$5+'Diseño reactor'!AW909*'Propiedades físicas'!$C$8+'Diseño reactor'!AX909*'Propiedades físicas'!$C$9+'Diseño reactor'!AY909*'Propiedades físicas'!$C$7+'Diseño reactor'!AZ909*'Propiedades físicas'!$C$6</f>
        <v>876.18785849152437</v>
      </c>
      <c r="BC909" s="45">
        <f>AU909*'Propiedades físicas'!$L$4+'Diseño reactor'!AV909*'Propiedades físicas'!$L$5+'Diseño reactor'!AW909*'Propiedades físicas'!$L$8+AX909*'Propiedades físicas'!$L$9+'Diseño reactor'!AY909*'Propiedades físicas'!$L$7+'Diseño reactor'!AZ909*'Propiedades físicas'!$L$6</f>
        <v>2.013480696275074</v>
      </c>
      <c r="BD909" s="29">
        <f t="shared" si="591"/>
        <v>3.0844604159301001</v>
      </c>
      <c r="BE909" s="58">
        <f t="shared" si="592"/>
        <v>43.036295273129745</v>
      </c>
      <c r="BF909" s="30">
        <f>AU909*'Propiedades físicas'!$I$4+'Diseño reactor'!AV909*'Propiedades físicas'!$I$5+'Diseño reactor'!AW909*'Propiedades físicas'!$I$8+'Diseño reactor'!AX909*'Propiedades físicas'!$I$9+'Diseño reactor'!AY909*'Propiedades físicas'!$I$7+'Diseño reactor'!AZ909*'Propiedades físicas'!$I$6</f>
        <v>1.9602568634641892E-2</v>
      </c>
      <c r="BG909" s="24">
        <f>AU909*'Propiedades físicas'!$O$4+'Diseño reactor'!AV909*'Propiedades físicas'!$O$5+'Diseño reactor'!AW909*'Propiedades físicas'!$O$8+'Diseño reactor'!AX909*'Propiedades físicas'!$O$9+'Diseño reactor'!AY909*'Propiedades físicas'!$O$7+'Diseño reactor'!AZ909*'Propiedades físicas'!$O$6</f>
        <v>0.14966844390742209</v>
      </c>
      <c r="BH909" s="54">
        <f t="shared" si="593"/>
        <v>41966.084152015559</v>
      </c>
      <c r="BI909" s="34">
        <f t="shared" si="615"/>
        <v>263.71219284990093</v>
      </c>
      <c r="BJ909" s="27">
        <f t="shared" si="594"/>
        <v>4801.394503430236</v>
      </c>
      <c r="BK909" s="34">
        <f t="shared" si="595"/>
        <v>552.78249531850224</v>
      </c>
      <c r="BL909" s="27">
        <f t="shared" si="596"/>
        <v>105.11217129605822</v>
      </c>
      <c r="BM909" s="34">
        <f t="shared" si="597"/>
        <v>1.1054421768707483</v>
      </c>
      <c r="BN909" s="45">
        <f t="shared" si="598"/>
        <v>869.48045502807645</v>
      </c>
      <c r="BO909" s="45">
        <f t="shared" si="599"/>
        <v>88.680138211583298</v>
      </c>
      <c r="BP909" s="66">
        <f t="shared" si="600"/>
        <v>6.6938769247508976</v>
      </c>
    </row>
    <row r="910" spans="8:68">
      <c r="H910" s="68">
        <v>905</v>
      </c>
      <c r="I910" s="31">
        <f>('Propiedades físicas'!$C$10*'Diseño reactor'!H910)/1000</f>
        <v>792.09697984783793</v>
      </c>
      <c r="J910" s="31">
        <f t="shared" si="577"/>
        <v>0.57568708327558293</v>
      </c>
      <c r="K910" s="31">
        <f>(I910*1000)/'Propiedades físicas'!$F$10</f>
        <v>5174.1091608358056</v>
      </c>
      <c r="L910" s="31">
        <f t="shared" si="578"/>
        <v>739.15845154797216</v>
      </c>
      <c r="M910" s="31">
        <f t="shared" si="579"/>
        <v>4434.950709287833</v>
      </c>
      <c r="N910" s="31">
        <f t="shared" si="580"/>
        <v>0.81674967021875378</v>
      </c>
      <c r="O910" s="32">
        <f t="shared" si="581"/>
        <v>4.9004980213125222</v>
      </c>
      <c r="P910" s="33">
        <f t="shared" si="582"/>
        <v>0.5448719324786272</v>
      </c>
      <c r="Q910" s="31">
        <f t="shared" si="583"/>
        <v>4.5079921456961971</v>
      </c>
      <c r="R910" s="31">
        <f t="shared" si="584"/>
        <v>0.18137570636631364</v>
      </c>
      <c r="S910" s="31">
        <f t="shared" si="585"/>
        <v>0.392505875616325</v>
      </c>
      <c r="T910" s="31">
        <f t="shared" si="586"/>
        <v>6.0375924871427719E-2</v>
      </c>
      <c r="U910" s="31">
        <f t="shared" si="587"/>
        <v>3.0126106502385303E-2</v>
      </c>
      <c r="V910" s="47">
        <f t="shared" si="601"/>
        <v>5.3958191371669879E-4</v>
      </c>
      <c r="W910" s="31">
        <f t="shared" si="588"/>
        <v>0.33287768291024644</v>
      </c>
      <c r="X910" s="34">
        <f>(S910*H910*'Propiedades físicas'!$F$5*60*24*365)/(1000000)</f>
        <v>54978.280711619875</v>
      </c>
      <c r="Y910" s="34">
        <f>(U910*H910*'Propiedades físicas'!$F$7*60*24*365)/(1000000)</f>
        <v>1319.6519863899482</v>
      </c>
      <c r="Z910" s="31">
        <f t="shared" si="602"/>
        <v>493.10909889315764</v>
      </c>
      <c r="AA910" s="31">
        <f t="shared" si="603"/>
        <v>4079.7328918550584</v>
      </c>
      <c r="AB910" s="31">
        <f t="shared" si="604"/>
        <v>164.14501426151384</v>
      </c>
      <c r="AC910" s="31">
        <f t="shared" si="605"/>
        <v>355.2178174327741</v>
      </c>
      <c r="AD910" s="31">
        <f t="shared" si="589"/>
        <v>54.640212008642088</v>
      </c>
      <c r="AE910" s="31">
        <f t="shared" si="606"/>
        <v>27.264126384658699</v>
      </c>
      <c r="AF910" s="31">
        <f t="shared" si="607"/>
        <v>5174.1091608358047</v>
      </c>
      <c r="AG910" s="31">
        <f t="shared" si="608"/>
        <v>9.5303188155679106E-2</v>
      </c>
      <c r="AH910" s="31">
        <f t="shared" si="609"/>
        <v>0.78848991488923958</v>
      </c>
      <c r="AI910" s="31">
        <f t="shared" si="609"/>
        <v>3.1724304447221699E-2</v>
      </c>
      <c r="AJ910" s="31">
        <f t="shared" si="609"/>
        <v>6.8652942253617552E-2</v>
      </c>
      <c r="AK910" s="31">
        <f t="shared" si="590"/>
        <v>1.0560312956330385E-2</v>
      </c>
      <c r="AL910" s="31">
        <f t="shared" si="590"/>
        <v>5.2693372979116977E-3</v>
      </c>
      <c r="AM910" s="31">
        <f t="shared" si="610"/>
        <v>1</v>
      </c>
      <c r="AN910" s="31">
        <f>(Z910*'Propiedades físicas'!$F$4)/1000</f>
        <v>433.63027938466496</v>
      </c>
      <c r="AO910" s="31">
        <f>(AA910*'Propiedades físicas'!$F$6)/1000</f>
        <v>130.71464185503606</v>
      </c>
      <c r="AP910" s="31">
        <f>(AB910*'Propiedades físicas'!$F$9)/1000</f>
        <v>101.26926654864096</v>
      </c>
      <c r="AQ910" s="31">
        <f>(AC910*'Propiedades físicas'!$F$5)/1000</f>
        <v>104.60099069942899</v>
      </c>
      <c r="AR910" s="31">
        <f>(AD910*'Propiedades físicas'!$F$8)/1000</f>
        <v>19.371047961303788</v>
      </c>
      <c r="AS910" s="31">
        <f>(AE910*'Propiedades físicas'!$F$7)/1000</f>
        <v>2.5107533987632196</v>
      </c>
      <c r="AT910" s="31">
        <f t="shared" si="611"/>
        <v>792.09697984783804</v>
      </c>
      <c r="AU910" s="31">
        <f t="shared" si="612"/>
        <v>0.54744594464678475</v>
      </c>
      <c r="AV910" s="31">
        <f t="shared" si="616"/>
        <v>0.16502353269942574</v>
      </c>
      <c r="AW910" s="31">
        <f t="shared" si="616"/>
        <v>0.12784958044922076</v>
      </c>
      <c r="AX910" s="31">
        <f t="shared" si="616"/>
        <v>0.13205578781467248</v>
      </c>
      <c r="AY910" s="31">
        <f t="shared" si="613"/>
        <v>2.4455399343935095E-2</v>
      </c>
      <c r="AZ910" s="31">
        <f t="shared" si="613"/>
        <v>3.1697550459610837E-3</v>
      </c>
      <c r="BA910" s="31">
        <f t="shared" si="614"/>
        <v>1</v>
      </c>
      <c r="BB910" s="34">
        <f>AU910*'Propiedades físicas'!$C$4+'Diseño reactor'!AV910*'Propiedades físicas'!$C$5+'Diseño reactor'!AW910*'Propiedades físicas'!$C$8+'Diseño reactor'!AX910*'Propiedades físicas'!$C$9+'Diseño reactor'!AY910*'Propiedades físicas'!$C$7+'Diseño reactor'!AZ910*'Propiedades físicas'!$C$6</f>
        <v>876.18587790969389</v>
      </c>
      <c r="BC910" s="45">
        <f>AU910*'Propiedades físicas'!$L$4+'Diseño reactor'!AV910*'Propiedades físicas'!$L$5+'Diseño reactor'!AW910*'Propiedades físicas'!$L$8+AX910*'Propiedades físicas'!$L$9+'Diseño reactor'!AY910*'Propiedades físicas'!$L$7+'Diseño reactor'!AZ910*'Propiedades físicas'!$L$6</f>
        <v>2.0136341553462218</v>
      </c>
      <c r="BD910" s="29">
        <f t="shared" si="591"/>
        <v>3.0819587737506078</v>
      </c>
      <c r="BE910" s="58">
        <f t="shared" si="592"/>
        <v>43.033496189260823</v>
      </c>
      <c r="BF910" s="30">
        <f>AU910*'Propiedades físicas'!$I$4+'Diseño reactor'!AV910*'Propiedades físicas'!$I$5+'Diseño reactor'!AW910*'Propiedades físicas'!$I$8+'Diseño reactor'!AX910*'Propiedades físicas'!$I$9+'Diseño reactor'!AY910*'Propiedades físicas'!$I$7+'Diseño reactor'!AZ910*'Propiedades físicas'!$I$6</f>
        <v>1.9603469815384827E-2</v>
      </c>
      <c r="BG910" s="24">
        <f>AU910*'Propiedades físicas'!$O$4+'Diseño reactor'!AV910*'Propiedades físicas'!$O$5+'Diseño reactor'!AW910*'Propiedades físicas'!$O$8+'Diseño reactor'!AX910*'Propiedades físicas'!$O$9+'Diseño reactor'!AY910*'Propiedades físicas'!$O$7+'Diseño reactor'!AZ910*'Propiedades físicas'!$O$6</f>
        <v>0.14967501132629224</v>
      </c>
      <c r="BH910" s="54">
        <f t="shared" si="593"/>
        <v>41964.060093339111</v>
      </c>
      <c r="BI910" s="34">
        <f t="shared" si="615"/>
        <v>263.73284380452526</v>
      </c>
      <c r="BJ910" s="27">
        <f t="shared" si="594"/>
        <v>4801.3654417174766</v>
      </c>
      <c r="BK910" s="34">
        <f t="shared" si="595"/>
        <v>552.80340528517797</v>
      </c>
      <c r="BL910" s="27">
        <f t="shared" si="596"/>
        <v>105.11292732337459</v>
      </c>
      <c r="BM910" s="34">
        <f t="shared" si="597"/>
        <v>1.1054421768707483</v>
      </c>
      <c r="BN910" s="45">
        <f t="shared" si="598"/>
        <v>870.60286015355598</v>
      </c>
      <c r="BO910" s="45">
        <f t="shared" si="599"/>
        <v>88.710312678492201</v>
      </c>
      <c r="BP910" s="66">
        <f t="shared" si="600"/>
        <v>6.6938617935539924</v>
      </c>
    </row>
    <row r="911" spans="8:68">
      <c r="H911" s="68">
        <v>906</v>
      </c>
      <c r="I911" s="31">
        <f>('Propiedades físicas'!$C$10*'Diseño reactor'!H911)/1000</f>
        <v>792.97222512943779</v>
      </c>
      <c r="J911" s="31">
        <f t="shared" si="577"/>
        <v>0.575051667068877</v>
      </c>
      <c r="K911" s="31">
        <f>(I911*1000)/'Propiedades físicas'!$F$10</f>
        <v>5179.8264085273368</v>
      </c>
      <c r="L911" s="31">
        <f t="shared" si="578"/>
        <v>739.97520121819093</v>
      </c>
      <c r="M911" s="31">
        <f t="shared" si="579"/>
        <v>4439.8512073091451</v>
      </c>
      <c r="N911" s="31">
        <f t="shared" si="580"/>
        <v>0.81674967021875378</v>
      </c>
      <c r="O911" s="32">
        <f t="shared" si="581"/>
        <v>4.9004980213125222</v>
      </c>
      <c r="P911" s="33">
        <f t="shared" si="582"/>
        <v>0.54507219999623591</v>
      </c>
      <c r="Q911" s="31">
        <f t="shared" si="583"/>
        <v>4.5083922177159677</v>
      </c>
      <c r="R911" s="31">
        <f t="shared" si="584"/>
        <v>0.18130871891743491</v>
      </c>
      <c r="S911" s="31">
        <f t="shared" si="585"/>
        <v>0.39210580359655622</v>
      </c>
      <c r="T911" s="31">
        <f t="shared" si="586"/>
        <v>6.030916923612769E-2</v>
      </c>
      <c r="U911" s="31">
        <f t="shared" si="587"/>
        <v>3.0059582068955305E-2</v>
      </c>
      <c r="V911" s="47">
        <f t="shared" si="601"/>
        <v>5.3978023688947636E-4</v>
      </c>
      <c r="W911" s="31">
        <f t="shared" si="588"/>
        <v>0.33263248229993564</v>
      </c>
      <c r="X911" s="34">
        <f>(S911*H911*'Propiedades físicas'!$F$5*60*24*365)/(1000000)</f>
        <v>54982.930202359799</v>
      </c>
      <c r="Y911" s="34">
        <f>(U911*H911*'Propiedades físicas'!$F$7*60*24*365)/(1000000)</f>
        <v>1318.1928914458294</v>
      </c>
      <c r="Z911" s="31">
        <f t="shared" si="602"/>
        <v>493.83541319658974</v>
      </c>
      <c r="AA911" s="31">
        <f t="shared" si="603"/>
        <v>4084.6033492506667</v>
      </c>
      <c r="AB911" s="31">
        <f t="shared" si="604"/>
        <v>164.26569933919603</v>
      </c>
      <c r="AC911" s="31">
        <f t="shared" si="605"/>
        <v>355.24785805847995</v>
      </c>
      <c r="AD911" s="31">
        <f t="shared" si="589"/>
        <v>54.640107327931688</v>
      </c>
      <c r="AE911" s="31">
        <f t="shared" si="606"/>
        <v>27.233981354473507</v>
      </c>
      <c r="AF911" s="31">
        <f t="shared" si="607"/>
        <v>5179.8264085273377</v>
      </c>
      <c r="AG911" s="31">
        <f t="shared" si="608"/>
        <v>9.5338216814294885E-2</v>
      </c>
      <c r="AH911" s="31">
        <f t="shared" si="609"/>
        <v>0.78855989122074632</v>
      </c>
      <c r="AI911" s="31">
        <f t="shared" si="609"/>
        <v>3.1712587716988372E-2</v>
      </c>
      <c r="AJ911" s="31">
        <f t="shared" si="609"/>
        <v>6.85829659221108E-2</v>
      </c>
      <c r="AK911" s="31">
        <f t="shared" si="590"/>
        <v>1.0548636772456293E-2</v>
      </c>
      <c r="AL911" s="31">
        <f t="shared" si="590"/>
        <v>5.2577015534032781E-3</v>
      </c>
      <c r="AM911" s="31">
        <f t="shared" si="610"/>
        <v>1</v>
      </c>
      <c r="AN911" s="31">
        <f>(Z911*'Propiedades físicas'!$F$4)/1000</f>
        <v>434.26898565681711</v>
      </c>
      <c r="AO911" s="31">
        <f>(AA911*'Propiedades físicas'!$F$6)/1000</f>
        <v>130.87069130999137</v>
      </c>
      <c r="AP911" s="31">
        <f>(AB911*'Propiedades físicas'!$F$9)/1000</f>
        <v>101.34372320731698</v>
      </c>
      <c r="AQ911" s="31">
        <f>(AC911*'Propiedades físicas'!$F$5)/1000</f>
        <v>104.6098367624806</v>
      </c>
      <c r="AR911" s="31">
        <f>(AD911*'Propiedades físicas'!$F$8)/1000</f>
        <v>19.371010849898337</v>
      </c>
      <c r="AS911" s="31">
        <f>(AE911*'Propiedades físicas'!$F$7)/1000</f>
        <v>2.5079773429334655</v>
      </c>
      <c r="AT911" s="31">
        <f t="shared" si="611"/>
        <v>792.97222512943779</v>
      </c>
      <c r="AU911" s="31">
        <f t="shared" si="612"/>
        <v>0.54764715824180454</v>
      </c>
      <c r="AV911" s="31">
        <f t="shared" si="616"/>
        <v>0.16503817808830468</v>
      </c>
      <c r="AW911" s="31">
        <f t="shared" si="616"/>
        <v>0.12780236179240015</v>
      </c>
      <c r="AX911" s="31">
        <f t="shared" si="616"/>
        <v>0.13192118645190254</v>
      </c>
      <c r="AY911" s="31">
        <f t="shared" si="613"/>
        <v>2.4428359829042415E-2</v>
      </c>
      <c r="AZ911" s="31">
        <f t="shared" si="613"/>
        <v>3.1627555965457496E-3</v>
      </c>
      <c r="BA911" s="31">
        <f t="shared" si="614"/>
        <v>1</v>
      </c>
      <c r="BB911" s="34">
        <f>AU911*'Propiedades físicas'!$C$4+'Diseño reactor'!AV911*'Propiedades físicas'!$C$5+'Diseño reactor'!AW911*'Propiedades físicas'!$C$8+'Diseño reactor'!AX911*'Propiedades físicas'!$C$9+'Diseño reactor'!AY911*'Propiedades físicas'!$C$7+'Diseño reactor'!AZ911*'Propiedades físicas'!$C$6</f>
        <v>876.18390279754908</v>
      </c>
      <c r="BC911" s="45">
        <f>AU911*'Propiedades físicas'!$L$4+'Diseño reactor'!AV911*'Propiedades físicas'!$L$5+'Diseño reactor'!AW911*'Propiedades físicas'!$L$8+AX911*'Propiedades físicas'!$L$9+'Diseño reactor'!AY911*'Propiedades físicas'!$L$7+'Diseño reactor'!AZ911*'Propiedades físicas'!$L$6</f>
        <v>2.0137873776172182</v>
      </c>
      <c r="BD911" s="29">
        <f t="shared" si="591"/>
        <v>3.0794611946661403</v>
      </c>
      <c r="BE911" s="58">
        <f t="shared" si="592"/>
        <v>43.030701857552963</v>
      </c>
      <c r="BF911" s="30">
        <f>AU911*'Propiedades físicas'!$I$4+'Diseño reactor'!AV911*'Propiedades físicas'!$I$5+'Diseño reactor'!AW911*'Propiedades físicas'!$I$8+'Diseño reactor'!AX911*'Propiedades físicas'!$I$9+'Diseño reactor'!AY911*'Propiedades físicas'!$I$7+'Diseño reactor'!AZ911*'Propiedades físicas'!$I$6</f>
        <v>1.960436856400271E-2</v>
      </c>
      <c r="BG911" s="24">
        <f>AU911*'Propiedades físicas'!$O$4+'Diseño reactor'!AV911*'Propiedades físicas'!$O$5+'Diseño reactor'!AW911*'Propiedades físicas'!$O$8+'Diseño reactor'!AX911*'Propiedades físicas'!$O$9+'Diseño reactor'!AY911*'Propiedades físicas'!$O$7+'Diseño reactor'!AZ911*'Propiedades físicas'!$O$6</f>
        <v>0.14968157024915046</v>
      </c>
      <c r="BH911" s="54">
        <f t="shared" si="593"/>
        <v>41962.041688526551</v>
      </c>
      <c r="BI911" s="34">
        <f t="shared" si="615"/>
        <v>263.75344602966254</v>
      </c>
      <c r="BJ911" s="27">
        <f t="shared" si="594"/>
        <v>4801.3364985129137</v>
      </c>
      <c r="BK911" s="34">
        <f t="shared" si="595"/>
        <v>552.8242972245929</v>
      </c>
      <c r="BL911" s="27">
        <f t="shared" si="596"/>
        <v>105.11368265263415</v>
      </c>
      <c r="BM911" s="34">
        <f t="shared" si="597"/>
        <v>1.1054421768707483</v>
      </c>
      <c r="BN911" s="45">
        <f t="shared" si="598"/>
        <v>871.72541882351993</v>
      </c>
      <c r="BO911" s="45">
        <f t="shared" si="599"/>
        <v>88.740442711344656</v>
      </c>
      <c r="BP911" s="66">
        <f t="shared" si="600"/>
        <v>6.6938467041442475</v>
      </c>
    </row>
    <row r="912" spans="8:68">
      <c r="H912" s="68">
        <v>907</v>
      </c>
      <c r="I912" s="31">
        <f>('Propiedades físicas'!$C$10*'Diseño reactor'!H912)/1000</f>
        <v>793.84747041103753</v>
      </c>
      <c r="J912" s="31">
        <f t="shared" si="577"/>
        <v>0.57441765200044381</v>
      </c>
      <c r="K912" s="31">
        <f>(I912*1000)/'Propiedades físicas'!$F$10</f>
        <v>5185.5436562188679</v>
      </c>
      <c r="L912" s="31">
        <f t="shared" si="578"/>
        <v>740.7919508884097</v>
      </c>
      <c r="M912" s="31">
        <f t="shared" si="579"/>
        <v>4444.7517053304582</v>
      </c>
      <c r="N912" s="31">
        <f t="shared" si="580"/>
        <v>0.81674967021875378</v>
      </c>
      <c r="O912" s="32">
        <f t="shared" si="581"/>
        <v>4.9004980213125231</v>
      </c>
      <c r="P912" s="33">
        <f t="shared" si="582"/>
        <v>0.54527217269340467</v>
      </c>
      <c r="Q912" s="31">
        <f t="shared" si="583"/>
        <v>4.5087915049931384</v>
      </c>
      <c r="R912" s="31">
        <f t="shared" si="584"/>
        <v>0.18124173208832542</v>
      </c>
      <c r="S912" s="31">
        <f t="shared" si="585"/>
        <v>0.39170651631938547</v>
      </c>
      <c r="T912" s="31">
        <f t="shared" si="586"/>
        <v>6.0242512080011093E-2</v>
      </c>
      <c r="U912" s="31">
        <f t="shared" si="587"/>
        <v>2.9993253357012625E-2</v>
      </c>
      <c r="V912" s="47">
        <f t="shared" si="601"/>
        <v>5.3997826810414835E-4</v>
      </c>
      <c r="W912" s="31">
        <f t="shared" si="588"/>
        <v>0.33238764265755755</v>
      </c>
      <c r="X912" s="34">
        <f>(S912*H912*'Propiedades físicas'!$F$5*60*24*365)/(1000000)</f>
        <v>54987.566013836382</v>
      </c>
      <c r="Y912" s="34">
        <f>(U912*H912*'Propiedades físicas'!$F$7*60*24*365)/(1000000)</f>
        <v>1316.7359489863363</v>
      </c>
      <c r="Z912" s="31">
        <f t="shared" si="602"/>
        <v>494.56186063291801</v>
      </c>
      <c r="AA912" s="31">
        <f t="shared" si="603"/>
        <v>4089.4738950287765</v>
      </c>
      <c r="AB912" s="31">
        <f t="shared" si="604"/>
        <v>164.38625100411116</v>
      </c>
      <c r="AC912" s="31">
        <f t="shared" si="605"/>
        <v>355.27781030168262</v>
      </c>
      <c r="AD912" s="31">
        <f t="shared" si="589"/>
        <v>54.639958456570064</v>
      </c>
      <c r="AE912" s="31">
        <f t="shared" si="606"/>
        <v>27.203880794810452</v>
      </c>
      <c r="AF912" s="31">
        <f t="shared" si="607"/>
        <v>5185.5436562188679</v>
      </c>
      <c r="AG912" s="31">
        <f t="shared" si="608"/>
        <v>9.5373193906063206E-2</v>
      </c>
      <c r="AH912" s="31">
        <f t="shared" si="609"/>
        <v>0.78862973029344619</v>
      </c>
      <c r="AI912" s="31">
        <f t="shared" si="609"/>
        <v>3.1700871095158484E-2</v>
      </c>
      <c r="AJ912" s="31">
        <f t="shared" si="609"/>
        <v>6.851312684941116E-2</v>
      </c>
      <c r="AK912" s="31">
        <f t="shared" si="590"/>
        <v>1.0536977813510835E-2</v>
      </c>
      <c r="AL912" s="31">
        <f t="shared" si="590"/>
        <v>5.2461000424103357E-3</v>
      </c>
      <c r="AM912" s="31">
        <f t="shared" si="610"/>
        <v>1.0000000000000002</v>
      </c>
      <c r="AN912" s="31">
        <f>(Z912*'Propiedades físicas'!$F$4)/1000</f>
        <v>434.90780900337541</v>
      </c>
      <c r="AO912" s="31">
        <f>(AA912*'Propiedades físicas'!$F$6)/1000</f>
        <v>131.02674359672199</v>
      </c>
      <c r="AP912" s="31">
        <f>(AB912*'Propiedades físicas'!$F$9)/1000</f>
        <v>101.41809755698637</v>
      </c>
      <c r="AQ912" s="31">
        <f>(AC912*'Propiedades físicas'!$F$5)/1000</f>
        <v>104.6186567995365</v>
      </c>
      <c r="AR912" s="31">
        <f>(AD912*'Propiedades físicas'!$F$8)/1000</f>
        <v>19.37095807202321</v>
      </c>
      <c r="AS912" s="31">
        <f>(AE912*'Propiedades físicas'!$F$7)/1000</f>
        <v>2.5052053823940947</v>
      </c>
      <c r="AT912" s="31">
        <f t="shared" si="611"/>
        <v>793.84747041103765</v>
      </c>
      <c r="AU912" s="31">
        <f t="shared" si="612"/>
        <v>0.54784807562363236</v>
      </c>
      <c r="AV912" s="31">
        <f t="shared" si="616"/>
        <v>0.16505279475020443</v>
      </c>
      <c r="AW912" s="31">
        <f t="shared" si="616"/>
        <v>0.12775514357244749</v>
      </c>
      <c r="AX912" s="31">
        <f t="shared" si="616"/>
        <v>0.13178684911015354</v>
      </c>
      <c r="AY912" s="31">
        <f t="shared" si="613"/>
        <v>2.4401360203356613E-2</v>
      </c>
      <c r="AZ912" s="31">
        <f t="shared" si="613"/>
        <v>3.1557767402054602E-3</v>
      </c>
      <c r="BA912" s="31">
        <f t="shared" si="614"/>
        <v>0.99999999999999978</v>
      </c>
      <c r="BB912" s="34">
        <f>AU912*'Propiedades físicas'!$C$4+'Diseño reactor'!AV912*'Propiedades físicas'!$C$5+'Diseño reactor'!AW912*'Propiedades físicas'!$C$8+'Diseño reactor'!AX912*'Propiedades físicas'!$C$9+'Diseño reactor'!AY912*'Propiedades físicas'!$C$7+'Diseño reactor'!AZ912*'Propiedades físicas'!$C$6</f>
        <v>876.18193313592701</v>
      </c>
      <c r="BC912" s="45">
        <f>AU912*'Propiedades físicas'!$L$4+'Diseño reactor'!AV912*'Propiedades físicas'!$L$5+'Diseño reactor'!AW912*'Propiedades físicas'!$L$8+AX912*'Propiedades físicas'!$L$9+'Diseño reactor'!AY912*'Propiedades físicas'!$L$7+'Diseño reactor'!AZ912*'Propiedades físicas'!$L$6</f>
        <v>2.0139403636247053</v>
      </c>
      <c r="BD912" s="29">
        <f t="shared" si="591"/>
        <v>3.0769676687854317</v>
      </c>
      <c r="BE912" s="58">
        <f t="shared" si="592"/>
        <v>43.027912265754729</v>
      </c>
      <c r="BF912" s="30">
        <f>AU912*'Propiedades físicas'!$I$4+'Diseño reactor'!AV912*'Propiedades físicas'!$I$5+'Diseño reactor'!AW912*'Propiedades físicas'!$I$8+'Diseño reactor'!AX912*'Propiedades físicas'!$I$9+'Diseño reactor'!AY912*'Propiedades físicas'!$I$7+'Diseño reactor'!AZ912*'Propiedades físicas'!$I$6</f>
        <v>1.9605264888738635E-2</v>
      </c>
      <c r="BG912" s="24">
        <f>AU912*'Propiedades físicas'!$O$4+'Diseño reactor'!AV912*'Propiedades físicas'!$O$5+'Diseño reactor'!AW912*'Propiedades físicas'!$O$8+'Diseño reactor'!AX912*'Propiedades físicas'!$O$9+'Diseño reactor'!AY912*'Propiedades físicas'!$O$7+'Diseño reactor'!AZ912*'Propiedades físicas'!$O$6</f>
        <v>0.14968812069049311</v>
      </c>
      <c r="BH912" s="54">
        <f t="shared" si="593"/>
        <v>41960.028917489224</v>
      </c>
      <c r="BI912" s="34">
        <f t="shared" si="615"/>
        <v>263.7739996791384</v>
      </c>
      <c r="BJ912" s="27">
        <f t="shared" si="594"/>
        <v>4801.3076733476328</v>
      </c>
      <c r="BK912" s="34">
        <f t="shared" si="595"/>
        <v>552.84517113865468</v>
      </c>
      <c r="BL912" s="27">
        <f t="shared" si="596"/>
        <v>105.11443728402982</v>
      </c>
      <c r="BM912" s="34">
        <f t="shared" si="597"/>
        <v>1.1054421768707483</v>
      </c>
      <c r="BN912" s="45">
        <f t="shared" si="598"/>
        <v>872.84813068366782</v>
      </c>
      <c r="BO912" s="45">
        <f t="shared" si="599"/>
        <v>88.770528408205806</v>
      </c>
      <c r="BP912" s="66">
        <f t="shared" si="600"/>
        <v>6.6938316563752629</v>
      </c>
    </row>
    <row r="913" spans="8:68">
      <c r="H913" s="68">
        <v>908</v>
      </c>
      <c r="I913" s="31">
        <f>('Propiedades físicas'!$C$10*'Diseño reactor'!H913)/1000</f>
        <v>794.72271569263739</v>
      </c>
      <c r="J913" s="31">
        <f t="shared" si="577"/>
        <v>0.57378503344097198</v>
      </c>
      <c r="K913" s="31">
        <f>(I913*1000)/'Propiedades físicas'!$F$10</f>
        <v>5191.2609039103991</v>
      </c>
      <c r="L913" s="31">
        <f t="shared" si="578"/>
        <v>741.60870055862836</v>
      </c>
      <c r="M913" s="31">
        <f t="shared" si="579"/>
        <v>4449.6522033517704</v>
      </c>
      <c r="N913" s="31">
        <f t="shared" si="580"/>
        <v>0.81674967021875367</v>
      </c>
      <c r="O913" s="32">
        <f t="shared" si="581"/>
        <v>4.9004980213125222</v>
      </c>
      <c r="P913" s="33">
        <f t="shared" si="582"/>
        <v>0.54547185122067698</v>
      </c>
      <c r="Q913" s="31">
        <f t="shared" si="583"/>
        <v>4.5091900097627651</v>
      </c>
      <c r="R913" s="31">
        <f t="shared" si="584"/>
        <v>0.18117474609369108</v>
      </c>
      <c r="S913" s="31">
        <f t="shared" si="585"/>
        <v>0.39130801154975875</v>
      </c>
      <c r="T913" s="31">
        <f t="shared" si="586"/>
        <v>6.017595325708934E-2</v>
      </c>
      <c r="U913" s="31">
        <f t="shared" si="587"/>
        <v>2.9927119647296302E-2</v>
      </c>
      <c r="V913" s="47">
        <f t="shared" si="601"/>
        <v>5.4017600800494226E-4</v>
      </c>
      <c r="W913" s="31">
        <f t="shared" si="588"/>
        <v>0.33214316318660919</v>
      </c>
      <c r="X913" s="34">
        <f>(S913*H913*'Propiedades físicas'!$F$5*60*24*365)/(1000000)</f>
        <v>54992.188196319832</v>
      </c>
      <c r="Y913" s="34">
        <f>(U913*H913*'Propiedades físicas'!$F$7*60*24*365)/(1000000)</f>
        <v>1315.2811558205581</v>
      </c>
      <c r="Z913" s="31">
        <f t="shared" si="602"/>
        <v>495.2884409083747</v>
      </c>
      <c r="AA913" s="31">
        <f t="shared" si="603"/>
        <v>4094.3445288645908</v>
      </c>
      <c r="AB913" s="31">
        <f t="shared" si="604"/>
        <v>164.50666945307151</v>
      </c>
      <c r="AC913" s="31">
        <f t="shared" si="605"/>
        <v>355.30767448718092</v>
      </c>
      <c r="AD913" s="31">
        <f t="shared" si="589"/>
        <v>54.639765557437123</v>
      </c>
      <c r="AE913" s="31">
        <f t="shared" si="606"/>
        <v>27.173824639745042</v>
      </c>
      <c r="AF913" s="31">
        <f t="shared" si="607"/>
        <v>5191.2609039104</v>
      </c>
      <c r="AG913" s="31">
        <f t="shared" si="608"/>
        <v>9.540811954477009E-2</v>
      </c>
      <c r="AH913" s="31">
        <f t="shared" si="609"/>
        <v>0.78869943249827046</v>
      </c>
      <c r="AI913" s="31">
        <f t="shared" si="609"/>
        <v>3.1689154619286085E-2</v>
      </c>
      <c r="AJ913" s="31">
        <f t="shared" si="609"/>
        <v>6.8443424644586776E-2</v>
      </c>
      <c r="AK913" s="31">
        <f t="shared" si="590"/>
        <v>1.0525336053959231E-2</v>
      </c>
      <c r="AL913" s="31">
        <f t="shared" si="590"/>
        <v>5.2345326391274082E-3</v>
      </c>
      <c r="AM913" s="31">
        <f t="shared" si="610"/>
        <v>1</v>
      </c>
      <c r="AN913" s="31">
        <f>(Z913*'Propiedades físicas'!$F$4)/1000</f>
        <v>435.54674916600652</v>
      </c>
      <c r="AO913" s="31">
        <f>(AA913*'Propiedades físicas'!$F$6)/1000</f>
        <v>131.18279870482147</v>
      </c>
      <c r="AP913" s="31">
        <f>(AB913*'Propiedades físicas'!$F$9)/1000</f>
        <v>101.49238971907245</v>
      </c>
      <c r="AQ913" s="31">
        <f>(AC913*'Propiedades físicas'!$F$5)/1000</f>
        <v>104.62745090624017</v>
      </c>
      <c r="AR913" s="31">
        <f>(AD913*'Propiedades físicas'!$F$8)/1000</f>
        <v>19.3708896854226</v>
      </c>
      <c r="AS913" s="31">
        <f>(AE913*'Propiedades físicas'!$F$7)/1000</f>
        <v>2.5024375110741213</v>
      </c>
      <c r="AT913" s="31">
        <f t="shared" si="611"/>
        <v>794.72271569263739</v>
      </c>
      <c r="AU913" s="31">
        <f t="shared" si="612"/>
        <v>0.54804869744588525</v>
      </c>
      <c r="AV913" s="31">
        <f t="shared" si="616"/>
        <v>0.1650673827669436</v>
      </c>
      <c r="AW913" s="31">
        <f t="shared" si="616"/>
        <v>0.12770792594070646</v>
      </c>
      <c r="AX913" s="31">
        <f t="shared" si="616"/>
        <v>0.13165277503745762</v>
      </c>
      <c r="AY913" s="31">
        <f t="shared" si="613"/>
        <v>2.4374400407744707E-2</v>
      </c>
      <c r="AZ913" s="31">
        <f t="shared" si="613"/>
        <v>3.1488184012622967E-3</v>
      </c>
      <c r="BA913" s="31">
        <f t="shared" si="614"/>
        <v>1</v>
      </c>
      <c r="BB913" s="34">
        <f>AU913*'Propiedades físicas'!$C$4+'Diseño reactor'!AV913*'Propiedades físicas'!$C$5+'Diseño reactor'!AW913*'Propiedades físicas'!$C$8+'Diseño reactor'!AX913*'Propiedades físicas'!$C$9+'Diseño reactor'!AY913*'Propiedades físicas'!$C$7+'Diseño reactor'!AZ913*'Propiedades físicas'!$C$6</f>
        <v>876.17996890574716</v>
      </c>
      <c r="BC913" s="45">
        <f>AU913*'Propiedades físicas'!$L$4+'Diseño reactor'!AV913*'Propiedades físicas'!$L$5+'Diseño reactor'!AW913*'Propiedades físicas'!$L$8+AX913*'Propiedades físicas'!$L$9+'Diseño reactor'!AY913*'Propiedades físicas'!$L$7+'Diseño reactor'!AZ913*'Propiedades físicas'!$L$6</f>
        <v>2.0140931139037388</v>
      </c>
      <c r="BD913" s="29">
        <f t="shared" si="591"/>
        <v>3.0744781862492401</v>
      </c>
      <c r="BE913" s="58">
        <f t="shared" si="592"/>
        <v>43.025127401657379</v>
      </c>
      <c r="BF913" s="30">
        <f>AU913*'Propiedades físicas'!$I$4+'Diseño reactor'!AV913*'Propiedades físicas'!$I$5+'Diseño reactor'!AW913*'Propiedades físicas'!$I$8+'Diseño reactor'!AX913*'Propiedades físicas'!$I$9+'Diseño reactor'!AY913*'Propiedades físicas'!$I$7+'Diseño reactor'!AZ913*'Propiedades físicas'!$I$6</f>
        <v>1.9606158797801757E-2</v>
      </c>
      <c r="BG913" s="24">
        <f>AU913*'Propiedades físicas'!$O$4+'Diseño reactor'!AV913*'Propiedades físicas'!$O$5+'Diseño reactor'!AW913*'Propiedades físicas'!$O$8+'Diseño reactor'!AX913*'Propiedades físicas'!$O$9+'Diseño reactor'!AY913*'Propiedades físicas'!$O$7+'Diseño reactor'!AZ913*'Propiedades físicas'!$O$6</f>
        <v>0.14969466266479176</v>
      </c>
      <c r="BH913" s="54">
        <f t="shared" si="593"/>
        <v>41958.021760226293</v>
      </c>
      <c r="BI913" s="34">
        <f t="shared" si="615"/>
        <v>263.79450490617569</v>
      </c>
      <c r="BJ913" s="27">
        <f t="shared" si="594"/>
        <v>4801.2789657548565</v>
      </c>
      <c r="BK913" s="34">
        <f t="shared" si="595"/>
        <v>552.86602702941036</v>
      </c>
      <c r="BL913" s="27">
        <f t="shared" si="596"/>
        <v>105.11519121775939</v>
      </c>
      <c r="BM913" s="34">
        <f t="shared" si="597"/>
        <v>1.1054421768707483</v>
      </c>
      <c r="BN913" s="45">
        <f t="shared" si="598"/>
        <v>873.97099538078396</v>
      </c>
      <c r="BO913" s="45">
        <f t="shared" si="599"/>
        <v>88.800569866852484</v>
      </c>
      <c r="BP913" s="66">
        <f t="shared" si="600"/>
        <v>6.693816650101267</v>
      </c>
    </row>
    <row r="914" spans="8:68">
      <c r="H914" s="68">
        <v>909</v>
      </c>
      <c r="I914" s="31">
        <f>('Propiedades físicas'!$C$10*'Diseño reactor'!H914)/1000</f>
        <v>795.59796097423714</v>
      </c>
      <c r="J914" s="31">
        <f t="shared" si="577"/>
        <v>0.57315380678152095</v>
      </c>
      <c r="K914" s="31">
        <f>(I914*1000)/'Propiedades físicas'!$F$10</f>
        <v>5196.9781516019302</v>
      </c>
      <c r="L914" s="31">
        <f t="shared" si="578"/>
        <v>742.42545022884713</v>
      </c>
      <c r="M914" s="31">
        <f t="shared" si="579"/>
        <v>4454.5527013730825</v>
      </c>
      <c r="N914" s="31">
        <f t="shared" si="580"/>
        <v>0.81674967021875367</v>
      </c>
      <c r="O914" s="32">
        <f t="shared" si="581"/>
        <v>4.9004980213125222</v>
      </c>
      <c r="P914" s="33">
        <f t="shared" si="582"/>
        <v>0.54567123622668379</v>
      </c>
      <c r="Q914" s="31">
        <f t="shared" si="583"/>
        <v>4.5095877342516406</v>
      </c>
      <c r="R914" s="31">
        <f t="shared" si="584"/>
        <v>0.18110776114697211</v>
      </c>
      <c r="S914" s="31">
        <f t="shared" si="585"/>
        <v>0.39091028706088254</v>
      </c>
      <c r="T914" s="31">
        <f t="shared" si="586"/>
        <v>6.0109492621382814E-2</v>
      </c>
      <c r="U914" s="31">
        <f t="shared" si="587"/>
        <v>2.986118022371493E-2</v>
      </c>
      <c r="V914" s="47">
        <f t="shared" si="601"/>
        <v>5.4037345723419172E-4</v>
      </c>
      <c r="W914" s="31">
        <f t="shared" si="588"/>
        <v>0.33189904309292917</v>
      </c>
      <c r="X914" s="34">
        <f>(S914*H914*'Propiedades físicas'!$F$5*60*24*365)/(1000000)</f>
        <v>54996.79679985885</v>
      </c>
      <c r="Y914" s="34">
        <f>(U914*H914*'Propiedades físicas'!$F$7*60*24*365)/(1000000)</f>
        <v>1313.8285087577824</v>
      </c>
      <c r="Z914" s="31">
        <f t="shared" si="602"/>
        <v>496.01515373005554</v>
      </c>
      <c r="AA914" s="31">
        <f t="shared" si="603"/>
        <v>4099.2152504347414</v>
      </c>
      <c r="AB914" s="31">
        <f t="shared" si="604"/>
        <v>164.62695488259766</v>
      </c>
      <c r="AC914" s="31">
        <f t="shared" si="605"/>
        <v>355.33745093834222</v>
      </c>
      <c r="AD914" s="31">
        <f t="shared" si="589"/>
        <v>54.639528792836977</v>
      </c>
      <c r="AE914" s="31">
        <f t="shared" si="606"/>
        <v>27.143812823356871</v>
      </c>
      <c r="AF914" s="31">
        <f t="shared" si="607"/>
        <v>5196.9781516019302</v>
      </c>
      <c r="AG914" s="31">
        <f t="shared" si="608"/>
        <v>9.544299384386723E-2</v>
      </c>
      <c r="AH914" s="31">
        <f t="shared" si="609"/>
        <v>0.78876899822470647</v>
      </c>
      <c r="AI914" s="31">
        <f t="shared" si="609"/>
        <v>3.1677438326703874E-2</v>
      </c>
      <c r="AJ914" s="31">
        <f t="shared" si="609"/>
        <v>6.8373858918150746E-2</v>
      </c>
      <c r="AK914" s="31">
        <f t="shared" si="590"/>
        <v>1.0513711468268294E-2</v>
      </c>
      <c r="AL914" s="31">
        <f t="shared" si="590"/>
        <v>5.2229992183034273E-3</v>
      </c>
      <c r="AM914" s="31">
        <f t="shared" si="610"/>
        <v>1</v>
      </c>
      <c r="AN914" s="31">
        <f>(Z914*'Propiedades físicas'!$F$4)/1000</f>
        <v>436.18580588713627</v>
      </c>
      <c r="AO914" s="31">
        <f>(AA914*'Propiedades físicas'!$F$6)/1000</f>
        <v>131.3388566239291</v>
      </c>
      <c r="AP914" s="31">
        <f>(AB914*'Propiedades físicas'!$F$9)/1000</f>
        <v>101.56659981481862</v>
      </c>
      <c r="AQ914" s="31">
        <f>(AC914*'Propiedades físicas'!$F$5)/1000</f>
        <v>104.63621917781364</v>
      </c>
      <c r="AR914" s="31">
        <f>(AD914*'Propiedades físicas'!$F$8)/1000</f>
        <v>19.370805747636556</v>
      </c>
      <c r="AS914" s="31">
        <f>(AE914*'Propiedades físicas'!$F$7)/1000</f>
        <v>2.4996737229029344</v>
      </c>
      <c r="AT914" s="31">
        <f t="shared" si="611"/>
        <v>795.59796097423714</v>
      </c>
      <c r="AU914" s="31">
        <f t="shared" si="612"/>
        <v>0.54824902436025813</v>
      </c>
      <c r="AV914" s="31">
        <f t="shared" si="616"/>
        <v>0.16508194222003805</v>
      </c>
      <c r="AW914" s="31">
        <f t="shared" si="616"/>
        <v>0.12766070904762855</v>
      </c>
      <c r="AX914" s="31">
        <f t="shared" si="616"/>
        <v>0.13151896348462605</v>
      </c>
      <c r="AY914" s="31">
        <f t="shared" si="613"/>
        <v>2.4347480383077321E-2</v>
      </c>
      <c r="AZ914" s="31">
        <f t="shared" si="613"/>
        <v>3.1418805043718283E-3</v>
      </c>
      <c r="BA914" s="31">
        <f t="shared" si="614"/>
        <v>1</v>
      </c>
      <c r="BB914" s="34">
        <f>AU914*'Propiedades físicas'!$C$4+'Diseño reactor'!AV914*'Propiedades físicas'!$C$5+'Diseño reactor'!AW914*'Propiedades físicas'!$C$8+'Diseño reactor'!AX914*'Propiedades físicas'!$C$9+'Diseño reactor'!AY914*'Propiedades físicas'!$C$7+'Diseño reactor'!AZ914*'Propiedades físicas'!$C$6</f>
        <v>876.1780100880103</v>
      </c>
      <c r="BC914" s="45">
        <f>AU914*'Propiedades físicas'!$L$4+'Diseño reactor'!AV914*'Propiedades físicas'!$L$5+'Diseño reactor'!AW914*'Propiedades físicas'!$L$8+AX914*'Propiedades físicas'!$L$9+'Diseño reactor'!AY914*'Propiedades físicas'!$L$7+'Diseño reactor'!AZ914*'Propiedades físicas'!$L$6</f>
        <v>2.0142456289877879</v>
      </c>
      <c r="BD914" s="29">
        <f t="shared" si="591"/>
        <v>3.0719927372302247</v>
      </c>
      <c r="BE914" s="58">
        <f t="shared" si="592"/>
        <v>43.022347253094679</v>
      </c>
      <c r="BF914" s="30">
        <f>AU914*'Propiedades físicas'!$I$4+'Diseño reactor'!AV914*'Propiedades físicas'!$I$5+'Diseño reactor'!AW914*'Propiedades físicas'!$I$8+'Diseño reactor'!AX914*'Propiedades físicas'!$I$9+'Diseño reactor'!AY914*'Propiedades físicas'!$I$7+'Diseño reactor'!AZ914*'Propiedades físicas'!$I$6</f>
        <v>1.9607050299367403E-2</v>
      </c>
      <c r="BG914" s="24">
        <f>AU914*'Propiedades físicas'!$O$4+'Diseño reactor'!AV914*'Propiedades físicas'!$O$5+'Diseño reactor'!AW914*'Propiedades físicas'!$O$8+'Diseño reactor'!AX914*'Propiedades físicas'!$O$9+'Diseño reactor'!AY914*'Propiedades físicas'!$O$7+'Diseño reactor'!AZ914*'Propiedades físicas'!$O$6</f>
        <v>0.14970119618649241</v>
      </c>
      <c r="BH914" s="54">
        <f t="shared" si="593"/>
        <v>41956.020196824349</v>
      </c>
      <c r="BI914" s="34">
        <f t="shared" si="615"/>
        <v>263.81496186339751</v>
      </c>
      <c r="BJ914" s="27">
        <f t="shared" si="594"/>
        <v>4801.2503752699185</v>
      </c>
      <c r="BK914" s="34">
        <f t="shared" si="595"/>
        <v>552.88686489904023</v>
      </c>
      <c r="BL914" s="27">
        <f t="shared" si="596"/>
        <v>105.11594445402531</v>
      </c>
      <c r="BM914" s="34">
        <f t="shared" si="597"/>
        <v>1.1054421768707483</v>
      </c>
      <c r="BN914" s="45">
        <f t="shared" si="598"/>
        <v>875.09401256273009</v>
      </c>
      <c r="BO914" s="45">
        <f t="shared" si="599"/>
        <v>88.830567184774253</v>
      </c>
      <c r="BP914" s="66">
        <f t="shared" si="600"/>
        <v>6.693801685177112</v>
      </c>
    </row>
    <row r="915" spans="8:68">
      <c r="H915" s="68">
        <v>910</v>
      </c>
      <c r="I915" s="31">
        <f>('Propiedades físicas'!$C$10*'Diseño reactor'!H915)/1000</f>
        <v>796.47320625583711</v>
      </c>
      <c r="J915" s="31">
        <f t="shared" si="577"/>
        <v>0.57252396743340928</v>
      </c>
      <c r="K915" s="31">
        <f>(I915*1000)/'Propiedades físicas'!$F$10</f>
        <v>5202.6953992934623</v>
      </c>
      <c r="L915" s="31">
        <f t="shared" si="578"/>
        <v>743.24219989906601</v>
      </c>
      <c r="M915" s="31">
        <f t="shared" si="579"/>
        <v>4459.4531993943956</v>
      </c>
      <c r="N915" s="31">
        <f t="shared" si="580"/>
        <v>0.81674967021875389</v>
      </c>
      <c r="O915" s="32">
        <f t="shared" si="581"/>
        <v>4.9004980213125222</v>
      </c>
      <c r="P915" s="33">
        <f t="shared" si="582"/>
        <v>0.54587032835815097</v>
      </c>
      <c r="Q915" s="31">
        <f t="shared" si="583"/>
        <v>4.5099846806783352</v>
      </c>
      <c r="R915" s="31">
        <f t="shared" si="584"/>
        <v>0.18104077746034938</v>
      </c>
      <c r="S915" s="31">
        <f t="shared" si="585"/>
        <v>0.39051334063418697</v>
      </c>
      <c r="T915" s="31">
        <f t="shared" si="586"/>
        <v>6.0043130026923248E-2</v>
      </c>
      <c r="U915" s="31">
        <f t="shared" si="587"/>
        <v>2.9795434373330359E-2</v>
      </c>
      <c r="V915" s="47">
        <f t="shared" si="601"/>
        <v>5.4057061643234374E-4</v>
      </c>
      <c r="W915" s="31">
        <f t="shared" si="588"/>
        <v>0.33165528158468938</v>
      </c>
      <c r="X915" s="34">
        <f>(S915*H915*'Propiedades físicas'!$F$5*60*24*365)/(1000000)</f>
        <v>55001.39187428174</v>
      </c>
      <c r="Y915" s="34">
        <f>(U915*H915*'Propiedades físicas'!$F$7*60*24*365)/(1000000)</f>
        <v>1312.3780046075426</v>
      </c>
      <c r="Z915" s="31">
        <f t="shared" si="602"/>
        <v>496.74199880591738</v>
      </c>
      <c r="AA915" s="31">
        <f t="shared" si="603"/>
        <v>4104.0860594172855</v>
      </c>
      <c r="AB915" s="31">
        <f t="shared" si="604"/>
        <v>164.74710748891795</v>
      </c>
      <c r="AC915" s="31">
        <f t="shared" si="605"/>
        <v>355.36713997711013</v>
      </c>
      <c r="AD915" s="31">
        <f t="shared" si="589"/>
        <v>54.639248324500159</v>
      </c>
      <c r="AE915" s="31">
        <f t="shared" si="606"/>
        <v>27.113845279730626</v>
      </c>
      <c r="AF915" s="31">
        <f t="shared" si="607"/>
        <v>5202.6953992934614</v>
      </c>
      <c r="AG915" s="31">
        <f t="shared" si="608"/>
        <v>9.5477816916472974E-2</v>
      </c>
      <c r="AH915" s="31">
        <f t="shared" si="609"/>
        <v>0.78883842786080272</v>
      </c>
      <c r="AI915" s="31">
        <f t="shared" si="609"/>
        <v>3.1665722254524263E-2</v>
      </c>
      <c r="AJ915" s="31">
        <f t="shared" si="609"/>
        <v>6.8304429282054421E-2</v>
      </c>
      <c r="AK915" s="31">
        <f t="shared" si="590"/>
        <v>1.0502104030906807E-2</v>
      </c>
      <c r="AL915" s="31">
        <f t="shared" si="590"/>
        <v>5.2114996552388498E-3</v>
      </c>
      <c r="AM915" s="31">
        <f t="shared" si="610"/>
        <v>0.99999999999999989</v>
      </c>
      <c r="AN915" s="31">
        <f>(Z915*'Propiedades físicas'!$F$4)/1000</f>
        <v>436.82497890994762</v>
      </c>
      <c r="AO915" s="31">
        <f>(AA915*'Propiedades físicas'!$F$6)/1000</f>
        <v>131.49491734372981</v>
      </c>
      <c r="AP915" s="31">
        <f>(AB915*'Propiedades físicas'!$F$9)/1000</f>
        <v>101.64072796528792</v>
      </c>
      <c r="AQ915" s="31">
        <f>(AC915*'Propiedades físicas'!$F$5)/1000</f>
        <v>104.64496170905963</v>
      </c>
      <c r="AR915" s="31">
        <f>(AD915*'Propiedades físicas'!$F$8)/1000</f>
        <v>19.37070631600179</v>
      </c>
      <c r="AS915" s="31">
        <f>(AE915*'Propiedades físicas'!$F$7)/1000</f>
        <v>2.4969140118103934</v>
      </c>
      <c r="AT915" s="31">
        <f t="shared" si="611"/>
        <v>796.47320625583723</v>
      </c>
      <c r="AU915" s="31">
        <f t="shared" si="612"/>
        <v>0.5484490570165319</v>
      </c>
      <c r="AV915" s="31">
        <f t="shared" si="616"/>
        <v>0.16509647319070264</v>
      </c>
      <c r="AW915" s="31">
        <f t="shared" si="616"/>
        <v>0.12761349304277744</v>
      </c>
      <c r="AX915" s="31">
        <f t="shared" si="616"/>
        <v>0.13138541370523688</v>
      </c>
      <c r="AY915" s="31">
        <f t="shared" si="613"/>
        <v>2.4320600070229702E-2</v>
      </c>
      <c r="AZ915" s="31">
        <f t="shared" si="613"/>
        <v>3.1349629745213966E-3</v>
      </c>
      <c r="BA915" s="31">
        <f t="shared" si="614"/>
        <v>1</v>
      </c>
      <c r="BB915" s="34">
        <f>AU915*'Propiedades físicas'!$C$4+'Diseño reactor'!AV915*'Propiedades físicas'!$C$5+'Diseño reactor'!AW915*'Propiedades físicas'!$C$8+'Diseño reactor'!AX915*'Propiedades físicas'!$C$9+'Diseño reactor'!AY915*'Propiedades físicas'!$C$7+'Diseño reactor'!AZ915*'Propiedades físicas'!$C$6</f>
        <v>876.176056663797</v>
      </c>
      <c r="BC915" s="45">
        <f>AU915*'Propiedades físicas'!$L$4+'Diseño reactor'!AV915*'Propiedades físicas'!$L$5+'Diseño reactor'!AW915*'Propiedades físicas'!$L$8+AX915*'Propiedades físicas'!$L$9+'Diseño reactor'!AY915*'Propiedades físicas'!$L$7+'Diseño reactor'!AZ915*'Propiedades físicas'!$L$6</f>
        <v>2.0143979094087436</v>
      </c>
      <c r="BD915" s="29">
        <f t="shared" si="591"/>
        <v>3.069511311932823</v>
      </c>
      <c r="BE915" s="58">
        <f t="shared" si="592"/>
        <v>43.019571807942697</v>
      </c>
      <c r="BF915" s="30">
        <f>AU915*'Propiedades físicas'!$I$4+'Diseño reactor'!AV915*'Propiedades físicas'!$I$5+'Diseño reactor'!AW915*'Propiedades físicas'!$I$8+'Diseño reactor'!AX915*'Propiedades físicas'!$I$9+'Diseño reactor'!AY915*'Propiedades físicas'!$I$7+'Diseño reactor'!AZ915*'Propiedades físicas'!$I$6</f>
        <v>1.9607939401577248E-2</v>
      </c>
      <c r="BG915" s="24">
        <f>AU915*'Propiedades físicas'!$O$4+'Diseño reactor'!AV915*'Propiedades físicas'!$O$5+'Diseño reactor'!AW915*'Propiedades físicas'!$O$8+'Diseño reactor'!AX915*'Propiedades físicas'!$O$9+'Diseño reactor'!AY915*'Propiedades físicas'!$O$7+'Diseño reactor'!AZ915*'Propiedades físicas'!$O$6</f>
        <v>0.14970772127001622</v>
      </c>
      <c r="BH915" s="54">
        <f t="shared" si="593"/>
        <v>41954.024207456932</v>
      </c>
      <c r="BI915" s="34">
        <f t="shared" si="615"/>
        <v>263.8353707028291</v>
      </c>
      <c r="BJ915" s="27">
        <f t="shared" si="594"/>
        <v>4801.2219014302809</v>
      </c>
      <c r="BK915" s="34">
        <f t="shared" si="595"/>
        <v>552.90768474986294</v>
      </c>
      <c r="BL915" s="27">
        <f t="shared" si="596"/>
        <v>105.11669699303489</v>
      </c>
      <c r="BM915" s="34">
        <f t="shared" si="597"/>
        <v>1.1054421768707483</v>
      </c>
      <c r="BN915" s="45">
        <f t="shared" si="598"/>
        <v>876.2171818784401</v>
      </c>
      <c r="BO915" s="45">
        <f t="shared" si="599"/>
        <v>88.860520459174495</v>
      </c>
      <c r="BP915" s="66">
        <f t="shared" si="600"/>
        <v>6.6937867614582558</v>
      </c>
    </row>
    <row r="916" spans="8:68">
      <c r="H916" s="68">
        <v>911</v>
      </c>
      <c r="I916" s="31">
        <f>('Propiedades físicas'!$C$10*'Diseño reactor'!H916)/1000</f>
        <v>797.34845153743697</v>
      </c>
      <c r="J916" s="31">
        <f t="shared" si="577"/>
        <v>0.57189551082810375</v>
      </c>
      <c r="K916" s="31">
        <f>(I916*1000)/'Propiedades físicas'!$F$10</f>
        <v>5208.4126469849934</v>
      </c>
      <c r="L916" s="31">
        <f t="shared" si="578"/>
        <v>744.05894956928478</v>
      </c>
      <c r="M916" s="31">
        <f t="shared" si="579"/>
        <v>4464.3536974157087</v>
      </c>
      <c r="N916" s="31">
        <f t="shared" si="580"/>
        <v>0.81674967021875389</v>
      </c>
      <c r="O916" s="32">
        <f t="shared" si="581"/>
        <v>4.9004980213125231</v>
      </c>
      <c r="P916" s="33">
        <f t="shared" si="582"/>
        <v>0.54606912825990472</v>
      </c>
      <c r="Q916" s="31">
        <f t="shared" si="583"/>
        <v>4.5103808512532346</v>
      </c>
      <c r="R916" s="31">
        <f t="shared" si="584"/>
        <v>0.18097379524475182</v>
      </c>
      <c r="S916" s="31">
        <f t="shared" si="585"/>
        <v>0.39011717005928798</v>
      </c>
      <c r="T916" s="31">
        <f t="shared" si="586"/>
        <v>5.9976865327755854E-2</v>
      </c>
      <c r="U916" s="31">
        <f t="shared" si="587"/>
        <v>2.9729881386341486E-2</v>
      </c>
      <c r="V916" s="47">
        <f t="shared" si="601"/>
        <v>5.407674862379639E-4</v>
      </c>
      <c r="W916" s="31">
        <f t="shared" si="588"/>
        <v>0.33141187787238596</v>
      </c>
      <c r="X916" s="34">
        <f>(S916*H916*'Propiedades físicas'!$F$5*60*24*365)/(1000000)</f>
        <v>55005.973469197532</v>
      </c>
      <c r="Y916" s="34">
        <f>(U916*H916*'Propiedades físicas'!$F$7*60*24*365)/(1000000)</f>
        <v>1310.9296401796687</v>
      </c>
      <c r="Z916" s="31">
        <f t="shared" si="602"/>
        <v>497.46897584477318</v>
      </c>
      <c r="AA916" s="31">
        <f t="shared" si="603"/>
        <v>4108.956955491697</v>
      </c>
      <c r="AB916" s="31">
        <f t="shared" si="604"/>
        <v>164.86712746796891</v>
      </c>
      <c r="AC916" s="31">
        <f t="shared" si="605"/>
        <v>355.39674192401134</v>
      </c>
      <c r="AD916" s="31">
        <f t="shared" si="589"/>
        <v>54.638924313585584</v>
      </c>
      <c r="AE916" s="31">
        <f t="shared" si="606"/>
        <v>27.083921942957094</v>
      </c>
      <c r="AF916" s="31">
        <f t="shared" si="607"/>
        <v>5208.4126469849934</v>
      </c>
      <c r="AG916" s="31">
        <f t="shared" si="608"/>
        <v>9.5512588875373436E-2</v>
      </c>
      <c r="AH916" s="31">
        <f t="shared" si="609"/>
        <v>0.78890772179317603</v>
      </c>
      <c r="AI916" s="31">
        <f t="shared" si="609"/>
        <v>3.1654006439640676E-2</v>
      </c>
      <c r="AJ916" s="31">
        <f t="shared" si="609"/>
        <v>6.8235135349681009E-2</v>
      </c>
      <c r="AK916" s="31">
        <f t="shared" si="590"/>
        <v>1.049051371634591E-2</v>
      </c>
      <c r="AL916" s="31">
        <f t="shared" si="590"/>
        <v>5.2000338257828377E-3</v>
      </c>
      <c r="AM916" s="31">
        <f t="shared" si="610"/>
        <v>0.99999999999999978</v>
      </c>
      <c r="AN916" s="31">
        <f>(Z916*'Propiedades físicas'!$F$4)/1000</f>
        <v>437.46426797837665</v>
      </c>
      <c r="AO916" s="31">
        <f>(AA916*'Propiedades físicas'!$F$6)/1000</f>
        <v>131.65098085395397</v>
      </c>
      <c r="AP916" s="31">
        <f>(AB916*'Propiedades físicas'!$F$9)/1000</f>
        <v>101.71477429136341</v>
      </c>
      <c r="AQ916" s="31">
        <f>(AC916*'Propiedades físicas'!$F$5)/1000</f>
        <v>104.65367859436364</v>
      </c>
      <c r="AR916" s="31">
        <f>(AD916*'Propiedades físicas'!$F$8)/1000</f>
        <v>19.370591447652355</v>
      </c>
      <c r="AS916" s="31">
        <f>(AE916*'Propiedades físicas'!$F$7)/1000</f>
        <v>2.4941583717269191</v>
      </c>
      <c r="AT916" s="31">
        <f t="shared" si="611"/>
        <v>797.34845153743697</v>
      </c>
      <c r="AU916" s="31">
        <f t="shared" si="612"/>
        <v>0.54864879606257932</v>
      </c>
      <c r="AV916" s="31">
        <f t="shared" si="616"/>
        <v>0.16511097575985287</v>
      </c>
      <c r="AW916" s="31">
        <f t="shared" si="616"/>
        <v>0.12756627807483453</v>
      </c>
      <c r="AX916" s="31">
        <f t="shared" si="616"/>
        <v>0.1312521249556223</v>
      </c>
      <c r="AY916" s="31">
        <f t="shared" si="613"/>
        <v>2.4293759410082546E-2</v>
      </c>
      <c r="AZ916" s="31">
        <f t="shared" si="613"/>
        <v>3.1280657370284159E-3</v>
      </c>
      <c r="BA916" s="31">
        <f t="shared" si="614"/>
        <v>1</v>
      </c>
      <c r="BB916" s="34">
        <f>AU916*'Propiedades físicas'!$C$4+'Diseño reactor'!AV916*'Propiedades físicas'!$C$5+'Diseño reactor'!AW916*'Propiedades físicas'!$C$8+'Diseño reactor'!AX916*'Propiedades físicas'!$C$9+'Diseño reactor'!AY916*'Propiedades físicas'!$C$7+'Diseño reactor'!AZ916*'Propiedades físicas'!$C$6</f>
        <v>876.17410861426868</v>
      </c>
      <c r="BC916" s="45">
        <f>AU916*'Propiedades físicas'!$L$4+'Diseño reactor'!AV916*'Propiedades físicas'!$L$5+'Diseño reactor'!AW916*'Propiedades físicas'!$L$8+AX916*'Propiedades físicas'!$L$9+'Diseño reactor'!AY916*'Propiedades físicas'!$L$7+'Diseño reactor'!AZ916*'Propiedades físicas'!$L$6</f>
        <v>2.0145499556969244</v>
      </c>
      <c r="BD916" s="29">
        <f t="shared" si="591"/>
        <v>3.067033900593108</v>
      </c>
      <c r="BE916" s="58">
        <f t="shared" si="592"/>
        <v>43.016801054119654</v>
      </c>
      <c r="BF916" s="30">
        <f>AU916*'Propiedades físicas'!$I$4+'Diseño reactor'!AV916*'Propiedades físicas'!$I$5+'Diseño reactor'!AW916*'Propiedades físicas'!$I$8+'Diseño reactor'!AX916*'Propiedades físicas'!$I$9+'Diseño reactor'!AY916*'Propiedades físicas'!$I$7+'Diseño reactor'!AZ916*'Propiedades físicas'!$I$6</f>
        <v>1.9608826112539494E-2</v>
      </c>
      <c r="BG916" s="24">
        <f>AU916*'Propiedades físicas'!$O$4+'Diseño reactor'!AV916*'Propiedades físicas'!$O$5+'Diseño reactor'!AW916*'Propiedades físicas'!$O$8+'Diseño reactor'!AX916*'Propiedades físicas'!$O$9+'Diseño reactor'!AY916*'Propiedades físicas'!$O$7+'Diseño reactor'!AZ916*'Propiedades físicas'!$O$6</f>
        <v>0.14971423792975877</v>
      </c>
      <c r="BH916" s="54">
        <f t="shared" si="593"/>
        <v>41952.033772384064</v>
      </c>
      <c r="BI916" s="34">
        <f t="shared" si="615"/>
        <v>263.85573157590181</v>
      </c>
      <c r="BJ916" s="27">
        <f t="shared" si="594"/>
        <v>4801.1935437754983</v>
      </c>
      <c r="BK916" s="34">
        <f t="shared" si="595"/>
        <v>552.92848658432808</v>
      </c>
      <c r="BL916" s="27">
        <f t="shared" si="596"/>
        <v>105.11744883500008</v>
      </c>
      <c r="BM916" s="34">
        <f t="shared" si="597"/>
        <v>1.1054421768707483</v>
      </c>
      <c r="BN916" s="45">
        <f t="shared" si="598"/>
        <v>877.34050297791941</v>
      </c>
      <c r="BO916" s="45">
        <f t="shared" si="599"/>
        <v>88.890429786971282</v>
      </c>
      <c r="BP916" s="66">
        <f t="shared" si="600"/>
        <v>6.6937718788007761</v>
      </c>
    </row>
    <row r="917" spans="8:68">
      <c r="H917" s="68">
        <v>912</v>
      </c>
      <c r="I917" s="31">
        <f>('Propiedades físicas'!$C$10*'Diseño reactor'!H917)/1000</f>
        <v>798.22369681903672</v>
      </c>
      <c r="J917" s="31">
        <f t="shared" si="577"/>
        <v>0.57126843241710801</v>
      </c>
      <c r="K917" s="31">
        <f>(I917*1000)/'Propiedades físicas'!$F$10</f>
        <v>5214.1298946765246</v>
      </c>
      <c r="L917" s="31">
        <f t="shared" si="578"/>
        <v>744.87569923950343</v>
      </c>
      <c r="M917" s="31">
        <f t="shared" si="579"/>
        <v>4469.2541954370208</v>
      </c>
      <c r="N917" s="31">
        <f t="shared" si="580"/>
        <v>0.81674967021875378</v>
      </c>
      <c r="O917" s="32">
        <f t="shared" si="581"/>
        <v>4.9004980213125231</v>
      </c>
      <c r="P917" s="33">
        <f t="shared" si="582"/>
        <v>0.54626763657488075</v>
      </c>
      <c r="Q917" s="31">
        <f t="shared" si="583"/>
        <v>4.5107762481785727</v>
      </c>
      <c r="R917" s="31">
        <f t="shared" si="584"/>
        <v>0.18090681470986314</v>
      </c>
      <c r="S917" s="31">
        <f t="shared" si="585"/>
        <v>0.38972177313395118</v>
      </c>
      <c r="T917" s="31">
        <f t="shared" si="586"/>
        <v>5.991069837794169E-2</v>
      </c>
      <c r="U917" s="31">
        <f t="shared" si="587"/>
        <v>2.9664520556068216E-2</v>
      </c>
      <c r="V917" s="47">
        <f t="shared" si="601"/>
        <v>5.4096406728774602E-4</v>
      </c>
      <c r="W917" s="31">
        <f t="shared" si="588"/>
        <v>0.33116883116883122</v>
      </c>
      <c r="X917" s="34">
        <f>(S917*H917*'Propiedades físicas'!$F$5*60*24*365)/(1000000)</f>
        <v>55010.541633997134</v>
      </c>
      <c r="Y917" s="34">
        <f>(U917*H917*'Propiedades físicas'!$F$7*60*24*365)/(1000000)</f>
        <v>1309.4834122843347</v>
      </c>
      <c r="Z917" s="31">
        <f t="shared" si="602"/>
        <v>498.19608455629123</v>
      </c>
      <c r="AA917" s="31">
        <f t="shared" si="603"/>
        <v>4113.8279383388581</v>
      </c>
      <c r="AB917" s="31">
        <f t="shared" si="604"/>
        <v>164.98701501539517</v>
      </c>
      <c r="AC917" s="31">
        <f t="shared" si="605"/>
        <v>355.42625709816349</v>
      </c>
      <c r="AD917" s="31">
        <f t="shared" si="589"/>
        <v>54.638556920682824</v>
      </c>
      <c r="AE917" s="31">
        <f t="shared" si="606"/>
        <v>27.054042747134211</v>
      </c>
      <c r="AF917" s="31">
        <f t="shared" si="607"/>
        <v>5214.1298946765255</v>
      </c>
      <c r="AG917" s="31">
        <f t="shared" si="608"/>
        <v>9.5547309833024091E-2</v>
      </c>
      <c r="AH917" s="31">
        <f t="shared" si="609"/>
        <v>0.78897688040701797</v>
      </c>
      <c r="AI917" s="31">
        <f t="shared" si="609"/>
        <v>3.1642290918728763E-2</v>
      </c>
      <c r="AJ917" s="31">
        <f t="shared" si="609"/>
        <v>6.8165976735839157E-2</v>
      </c>
      <c r="AK917" s="31">
        <f t="shared" si="590"/>
        <v>1.0478940499059525E-2</v>
      </c>
      <c r="AL917" s="31">
        <f t="shared" si="590"/>
        <v>5.1886016063304443E-3</v>
      </c>
      <c r="AM917" s="31">
        <f t="shared" si="610"/>
        <v>0.99999999999999978</v>
      </c>
      <c r="AN917" s="31">
        <f>(Z917*'Propiedades físicas'!$F$4)/1000</f>
        <v>438.10367283711139</v>
      </c>
      <c r="AO917" s="31">
        <f>(AA917*'Propiedades físicas'!$F$6)/1000</f>
        <v>131.80704714437701</v>
      </c>
      <c r="AP917" s="31">
        <f>(AB917*'Propiedades físicas'!$F$9)/1000</f>
        <v>101.78873891374803</v>
      </c>
      <c r="AQ917" s="31">
        <f>(AC917*'Propiedades físicas'!$F$5)/1000</f>
        <v>104.66236992769622</v>
      </c>
      <c r="AR917" s="31">
        <f>(AD917*'Propiedades físicas'!$F$8)/1000</f>
        <v>19.37046119952047</v>
      </c>
      <c r="AS917" s="31">
        <f>(AE917*'Propiedades físicas'!$F$7)/1000</f>
        <v>2.4914067965835898</v>
      </c>
      <c r="AT917" s="31">
        <f t="shared" si="611"/>
        <v>798.22369681903683</v>
      </c>
      <c r="AU917" s="31">
        <f t="shared" si="612"/>
        <v>0.54884824214437311</v>
      </c>
      <c r="AV917" s="31">
        <f t="shared" si="616"/>
        <v>0.16512545000810547</v>
      </c>
      <c r="AW917" s="31">
        <f t="shared" si="616"/>
        <v>0.12751906429160331</v>
      </c>
      <c r="AX917" s="31">
        <f t="shared" si="616"/>
        <v>0.13111909649485631</v>
      </c>
      <c r="AY917" s="31">
        <f t="shared" si="613"/>
        <v>2.4266958343522962E-2</v>
      </c>
      <c r="AZ917" s="31">
        <f t="shared" si="613"/>
        <v>3.1211887175386752E-3</v>
      </c>
      <c r="BA917" s="31">
        <f t="shared" si="614"/>
        <v>0.99999999999999989</v>
      </c>
      <c r="BB917" s="34">
        <f>AU917*'Propiedades físicas'!$C$4+'Diseño reactor'!AV917*'Propiedades físicas'!$C$5+'Diseño reactor'!AW917*'Propiedades físicas'!$C$8+'Diseño reactor'!AX917*'Propiedades físicas'!$C$9+'Diseño reactor'!AY917*'Propiedades físicas'!$C$7+'Diseño reactor'!AZ917*'Propiedades físicas'!$C$6</f>
        <v>876.17216592066609</v>
      </c>
      <c r="BC917" s="45">
        <f>AU917*'Propiedades físicas'!$L$4+'Diseño reactor'!AV917*'Propiedades físicas'!$L$5+'Diseño reactor'!AW917*'Propiedades físicas'!$L$8+AX917*'Propiedades físicas'!$L$9+'Diseño reactor'!AY917*'Propiedades físicas'!$L$7+'Diseño reactor'!AZ917*'Propiedades físicas'!$L$6</f>
        <v>2.0147017683810811</v>
      </c>
      <c r="BD917" s="29">
        <f t="shared" si="591"/>
        <v>3.064560493478679</v>
      </c>
      <c r="BE917" s="58">
        <f t="shared" si="592"/>
        <v>43.014034979585695</v>
      </c>
      <c r="BF917" s="30">
        <f>AU917*'Propiedades físicas'!$I$4+'Diseño reactor'!AV917*'Propiedades físicas'!$I$5+'Diseño reactor'!AW917*'Propiedades físicas'!$I$8+'Diseño reactor'!AX917*'Propiedades físicas'!$I$9+'Diseño reactor'!AY917*'Propiedades físicas'!$I$7+'Diseño reactor'!AZ917*'Propiedades físicas'!$I$6</f>
        <v>1.9609710440329012E-2</v>
      </c>
      <c r="BG917" s="24">
        <f>AU917*'Propiedades físicas'!$O$4+'Diseño reactor'!AV917*'Propiedades físicas'!$O$5+'Diseño reactor'!AW917*'Propiedades físicas'!$O$8+'Diseño reactor'!AX917*'Propiedades físicas'!$O$9+'Diseño reactor'!AY917*'Propiedades físicas'!$O$7+'Diseño reactor'!AZ917*'Propiedades físicas'!$O$6</f>
        <v>0.14972074618009071</v>
      </c>
      <c r="BH917" s="54">
        <f t="shared" si="593"/>
        <v>41950.048871951796</v>
      </c>
      <c r="BI917" s="34">
        <f t="shared" si="615"/>
        <v>263.87604463345502</v>
      </c>
      <c r="BJ917" s="27">
        <f t="shared" si="594"/>
        <v>4801.165301847208</v>
      </c>
      <c r="BK917" s="34">
        <f t="shared" si="595"/>
        <v>552.94927040501875</v>
      </c>
      <c r="BL917" s="27">
        <f t="shared" si="596"/>
        <v>105.1181999801374</v>
      </c>
      <c r="BM917" s="34">
        <f t="shared" si="597"/>
        <v>1.1054421768707483</v>
      </c>
      <c r="BN917" s="45">
        <f t="shared" si="598"/>
        <v>878.46397551223788</v>
      </c>
      <c r="BO917" s="45">
        <f t="shared" si="599"/>
        <v>88.920295264798753</v>
      </c>
      <c r="BP917" s="66">
        <f t="shared" si="600"/>
        <v>6.6937570370613564</v>
      </c>
    </row>
    <row r="918" spans="8:68">
      <c r="H918" s="68">
        <v>913</v>
      </c>
      <c r="I918" s="31">
        <f>('Propiedades físicas'!$C$10*'Diseño reactor'!H918)/1000</f>
        <v>799.09894210063658</v>
      </c>
      <c r="J918" s="31">
        <f t="shared" si="577"/>
        <v>0.57064272767185376</v>
      </c>
      <c r="K918" s="31">
        <f>(I918*1000)/'Propiedades físicas'!$F$10</f>
        <v>5219.8471423680558</v>
      </c>
      <c r="L918" s="31">
        <f t="shared" si="578"/>
        <v>745.6924489097222</v>
      </c>
      <c r="M918" s="31">
        <f t="shared" si="579"/>
        <v>4474.154693458333</v>
      </c>
      <c r="N918" s="31">
        <f t="shared" si="580"/>
        <v>0.81674967021875378</v>
      </c>
      <c r="O918" s="32">
        <f t="shared" si="581"/>
        <v>4.9004980213125222</v>
      </c>
      <c r="P918" s="33">
        <f t="shared" si="582"/>
        <v>0.54646585394412983</v>
      </c>
      <c r="Q918" s="31">
        <f t="shared" si="583"/>
        <v>4.5111708736484681</v>
      </c>
      <c r="R918" s="31">
        <f t="shared" si="584"/>
        <v>0.18083983606412879</v>
      </c>
      <c r="S918" s="31">
        <f t="shared" si="585"/>
        <v>0.38932714766405463</v>
      </c>
      <c r="T918" s="31">
        <f t="shared" si="586"/>
        <v>5.9844629031559793E-2</v>
      </c>
      <c r="U918" s="31">
        <f t="shared" si="587"/>
        <v>2.9599351178935428E-2</v>
      </c>
      <c r="V918" s="47">
        <f t="shared" si="601"/>
        <v>5.4116036021651694E-4</v>
      </c>
      <c r="W918" s="31">
        <f t="shared" si="588"/>
        <v>0.33092614068914489</v>
      </c>
      <c r="X918" s="34">
        <f>(S918*H918*'Propiedades físicas'!$F$5*60*24*365)/(1000000)</f>
        <v>55015.096417854445</v>
      </c>
      <c r="Y918" s="34">
        <f>(U918*H918*'Propiedades físicas'!$F$7*60*24*365)/(1000000)</f>
        <v>1308.0393177321098</v>
      </c>
      <c r="Z918" s="31">
        <f t="shared" si="602"/>
        <v>498.92332465099054</v>
      </c>
      <c r="AA918" s="31">
        <f t="shared" si="603"/>
        <v>4118.6990076410511</v>
      </c>
      <c r="AB918" s="31">
        <f t="shared" si="604"/>
        <v>165.10677032654959</v>
      </c>
      <c r="AC918" s="31">
        <f t="shared" si="605"/>
        <v>355.4556858172819</v>
      </c>
      <c r="AD918" s="31">
        <f t="shared" si="589"/>
        <v>54.638146305814089</v>
      </c>
      <c r="AE918" s="31">
        <f t="shared" si="606"/>
        <v>27.024207626368046</v>
      </c>
      <c r="AF918" s="31">
        <f t="shared" si="607"/>
        <v>5219.8471423680558</v>
      </c>
      <c r="AG918" s="31">
        <f t="shared" si="608"/>
        <v>9.5581979901550734E-2</v>
      </c>
      <c r="AH918" s="31">
        <f t="shared" si="609"/>
        <v>0.78904590408610054</v>
      </c>
      <c r="AI918" s="31">
        <f t="shared" si="609"/>
        <v>3.1630575728247595E-2</v>
      </c>
      <c r="AJ918" s="31">
        <f t="shared" si="609"/>
        <v>6.8096953056756476E-2</v>
      </c>
      <c r="AK918" s="31">
        <f t="shared" si="590"/>
        <v>1.0467384353524716E-2</v>
      </c>
      <c r="AL918" s="31">
        <f t="shared" si="590"/>
        <v>5.1772028738198148E-3</v>
      </c>
      <c r="AM918" s="31">
        <f t="shared" si="610"/>
        <v>0.99999999999999978</v>
      </c>
      <c r="AN918" s="31">
        <f>(Z918*'Propiedades físicas'!$F$4)/1000</f>
        <v>438.74319323158807</v>
      </c>
      <c r="AO918" s="31">
        <f>(AA918*'Propiedades físicas'!$F$6)/1000</f>
        <v>131.96311620481927</v>
      </c>
      <c r="AP918" s="31">
        <f>(AB918*'Propiedades físicas'!$F$9)/1000</f>
        <v>101.86262195296476</v>
      </c>
      <c r="AQ918" s="31">
        <f>(AC918*'Propiedades físicas'!$F$5)/1000</f>
        <v>104.67103580261501</v>
      </c>
      <c r="AR918" s="31">
        <f>(AD918*'Propiedades físicas'!$F$8)/1000</f>
        <v>19.370315628337206</v>
      </c>
      <c r="AS918" s="31">
        <f>(AE918*'Propiedades físicas'!$F$7)/1000</f>
        <v>2.4886592803122336</v>
      </c>
      <c r="AT918" s="31">
        <f t="shared" si="611"/>
        <v>799.09894210063658</v>
      </c>
      <c r="AU918" s="31">
        <f t="shared" si="612"/>
        <v>0.54904739590599261</v>
      </c>
      <c r="AV918" s="31">
        <f t="shared" si="616"/>
        <v>0.16513989601578044</v>
      </c>
      <c r="AW918" s="31">
        <f t="shared" si="616"/>
        <v>0.12747185184001461</v>
      </c>
      <c r="AX918" s="31">
        <f t="shared" si="616"/>
        <v>0.1309863275847423</v>
      </c>
      <c r="AY918" s="31">
        <f t="shared" si="613"/>
        <v>2.4240196811445354E-2</v>
      </c>
      <c r="AZ918" s="31">
        <f t="shared" si="613"/>
        <v>3.1143318420246611E-3</v>
      </c>
      <c r="BA918" s="31">
        <f t="shared" si="614"/>
        <v>1</v>
      </c>
      <c r="BB918" s="34">
        <f>AU918*'Propiedades físicas'!$C$4+'Diseño reactor'!AV918*'Propiedades físicas'!$C$5+'Diseño reactor'!AW918*'Propiedades físicas'!$C$8+'Diseño reactor'!AX918*'Propiedades físicas'!$C$9+'Diseño reactor'!AY918*'Propiedades físicas'!$C$7+'Diseño reactor'!AZ918*'Propiedades físicas'!$C$6</f>
        <v>876.17022856431072</v>
      </c>
      <c r="BC918" s="45">
        <f>AU918*'Propiedades físicas'!$L$4+'Diseño reactor'!AV918*'Propiedades físicas'!$L$5+'Diseño reactor'!AW918*'Propiedades físicas'!$L$8+AX918*'Propiedades físicas'!$L$9+'Diseño reactor'!AY918*'Propiedades físicas'!$L$7+'Diseño reactor'!AZ918*'Propiedades físicas'!$L$6</f>
        <v>2.0148533479884043</v>
      </c>
      <c r="BD918" s="29">
        <f t="shared" si="591"/>
        <v>3.0620910808885164</v>
      </c>
      <c r="BE918" s="58">
        <f t="shared" si="592"/>
        <v>43.011273572342716</v>
      </c>
      <c r="BF918" s="30">
        <f>AU918*'Propiedades físicas'!$I$4+'Diseño reactor'!AV918*'Propiedades físicas'!$I$5+'Diseño reactor'!AW918*'Propiedades físicas'!$I$8+'Diseño reactor'!AX918*'Propiedades físicas'!$I$9+'Diseño reactor'!AY918*'Propiedades físicas'!$I$7+'Diseño reactor'!AZ918*'Propiedades físicas'!$I$6</f>
        <v>1.9610592392987541E-2</v>
      </c>
      <c r="BG918" s="24">
        <f>AU918*'Propiedades físicas'!$O$4+'Diseño reactor'!AV918*'Propiedades físicas'!$O$5+'Diseño reactor'!AW918*'Propiedades físicas'!$O$8+'Diseño reactor'!AX918*'Propiedades físicas'!$O$9+'Diseño reactor'!AY918*'Propiedades físicas'!$O$7+'Diseño reactor'!AZ918*'Propiedades físicas'!$O$6</f>
        <v>0.1497272460353575</v>
      </c>
      <c r="BH918" s="54">
        <f t="shared" si="593"/>
        <v>41948.069486591783</v>
      </c>
      <c r="BI918" s="34">
        <f t="shared" si="615"/>
        <v>263.89631002573952</v>
      </c>
      <c r="BJ918" s="27">
        <f t="shared" si="594"/>
        <v>4801.1371751891402</v>
      </c>
      <c r="BK918" s="34">
        <f t="shared" si="595"/>
        <v>552.97003621465058</v>
      </c>
      <c r="BL918" s="27">
        <f t="shared" si="596"/>
        <v>105.11895042866816</v>
      </c>
      <c r="BM918" s="34">
        <f t="shared" si="597"/>
        <v>1.1054421768707483</v>
      </c>
      <c r="BN918" s="45">
        <f t="shared" si="598"/>
        <v>879.58759913352901</v>
      </c>
      <c r="BO918" s="45">
        <f t="shared" si="599"/>
        <v>88.950116989007881</v>
      </c>
      <c r="BP918" s="66">
        <f t="shared" si="600"/>
        <v>6.6937422360972976</v>
      </c>
    </row>
    <row r="919" spans="8:68">
      <c r="H919" s="68">
        <v>914</v>
      </c>
      <c r="I919" s="31">
        <f>('Propiedades físicas'!$C$10*'Diseño reactor'!H919)/1000</f>
        <v>799.97418738223632</v>
      </c>
      <c r="J919" s="31">
        <f t="shared" si="577"/>
        <v>0.5700183920835914</v>
      </c>
      <c r="K919" s="31">
        <f>(I919*1000)/'Propiedades físicas'!$F$10</f>
        <v>5225.5643900595878</v>
      </c>
      <c r="L919" s="31">
        <f t="shared" si="578"/>
        <v>746.50919857994108</v>
      </c>
      <c r="M919" s="31">
        <f t="shared" si="579"/>
        <v>4479.0551914796461</v>
      </c>
      <c r="N919" s="31">
        <f t="shared" si="580"/>
        <v>0.81674967021875389</v>
      </c>
      <c r="O919" s="32">
        <f t="shared" si="581"/>
        <v>4.9004980213125231</v>
      </c>
      <c r="P919" s="33">
        <f t="shared" si="582"/>
        <v>0.54666378100682467</v>
      </c>
      <c r="Q919" s="31">
        <f t="shared" si="583"/>
        <v>4.5115647298489714</v>
      </c>
      <c r="R919" s="31">
        <f t="shared" si="584"/>
        <v>0.18077285951476271</v>
      </c>
      <c r="S919" s="31">
        <f t="shared" si="585"/>
        <v>0.38893329146355271</v>
      </c>
      <c r="T919" s="31">
        <f t="shared" si="586"/>
        <v>5.9778657142709378E-2</v>
      </c>
      <c r="U919" s="31">
        <f t="shared" si="587"/>
        <v>2.9534372554457081E-2</v>
      </c>
      <c r="V919" s="47">
        <f t="shared" si="601"/>
        <v>5.4135636565724385E-4</v>
      </c>
      <c r="W919" s="31">
        <f t="shared" si="588"/>
        <v>0.33068380565074579</v>
      </c>
      <c r="X919" s="34">
        <f>(S919*H919*'Propiedades físicas'!$F$5*60*24*365)/(1000000)</f>
        <v>55019.637869727507</v>
      </c>
      <c r="Y919" s="34">
        <f>(U919*H919*'Propiedades físicas'!$F$7*60*24*365)/(1000000)</f>
        <v>1306.5973533340034</v>
      </c>
      <c r="Z919" s="31">
        <f t="shared" si="602"/>
        <v>499.65069584023774</v>
      </c>
      <c r="AA919" s="31">
        <f t="shared" si="603"/>
        <v>4123.5701630819594</v>
      </c>
      <c r="AB919" s="31">
        <f t="shared" si="604"/>
        <v>165.22639359649312</v>
      </c>
      <c r="AC919" s="31">
        <f t="shared" si="605"/>
        <v>355.48502839768719</v>
      </c>
      <c r="AD919" s="31">
        <f t="shared" si="589"/>
        <v>54.637692628436369</v>
      </c>
      <c r="AE919" s="31">
        <f t="shared" si="606"/>
        <v>26.994416514773771</v>
      </c>
      <c r="AF919" s="31">
        <f t="shared" si="607"/>
        <v>5225.5643900595878</v>
      </c>
      <c r="AG919" s="31">
        <f t="shared" si="608"/>
        <v>9.5616599192750576E-2</v>
      </c>
      <c r="AH919" s="31">
        <f t="shared" si="609"/>
        <v>0.78911479321278399</v>
      </c>
      <c r="AI919" s="31">
        <f t="shared" si="609"/>
        <v>3.1618860904440799E-2</v>
      </c>
      <c r="AJ919" s="31">
        <f t="shared" si="609"/>
        <v>6.8028063930073115E-2</v>
      </c>
      <c r="AK919" s="31">
        <f t="shared" si="590"/>
        <v>1.0455845254222067E-2</v>
      </c>
      <c r="AL919" s="31">
        <f t="shared" si="590"/>
        <v>5.1658375057293954E-3</v>
      </c>
      <c r="AM919" s="31">
        <f t="shared" si="610"/>
        <v>0.99999999999999989</v>
      </c>
      <c r="AN919" s="31">
        <f>(Z919*'Propiedades físicas'!$F$4)/1000</f>
        <v>439.38282890798826</v>
      </c>
      <c r="AO919" s="31">
        <f>(AA919*'Propiedades físicas'!$F$6)/1000</f>
        <v>132.11918802514597</v>
      </c>
      <c r="AP919" s="31">
        <f>(AB919*'Propiedades físicas'!$F$9)/1000</f>
        <v>101.93642352935643</v>
      </c>
      <c r="AQ919" s="31">
        <f>(AC919*'Propiedades físicas'!$F$5)/1000</f>
        <v>104.67967631226695</v>
      </c>
      <c r="AR919" s="31">
        <f>(AD919*'Propiedades físicas'!$F$8)/1000</f>
        <v>19.370154790633254</v>
      </c>
      <c r="AS919" s="31">
        <f>(AE919*'Propiedades físicas'!$F$7)/1000</f>
        <v>2.4859158168455164</v>
      </c>
      <c r="AT919" s="31">
        <f t="shared" si="611"/>
        <v>799.97418738223632</v>
      </c>
      <c r="AU919" s="31">
        <f t="shared" si="612"/>
        <v>0.54924625798962989</v>
      </c>
      <c r="AV919" s="31">
        <f t="shared" si="616"/>
        <v>0.16515431386290216</v>
      </c>
      <c r="AW919" s="31">
        <f t="shared" si="616"/>
        <v>0.12742464086613098</v>
      </c>
      <c r="AX919" s="31">
        <f t="shared" si="616"/>
        <v>0.13085381748980091</v>
      </c>
      <c r="AY919" s="31">
        <f t="shared" si="613"/>
        <v>2.4213474754752287E-2</v>
      </c>
      <c r="AZ919" s="31">
        <f t="shared" si="613"/>
        <v>3.1074950367838794E-3</v>
      </c>
      <c r="BA919" s="31">
        <f t="shared" si="614"/>
        <v>1</v>
      </c>
      <c r="BB919" s="34">
        <f>AU919*'Propiedades físicas'!$C$4+'Diseño reactor'!AV919*'Propiedades físicas'!$C$5+'Diseño reactor'!AW919*'Propiedades físicas'!$C$8+'Diseño reactor'!AX919*'Propiedades físicas'!$C$9+'Diseño reactor'!AY919*'Propiedades físicas'!$C$7+'Diseño reactor'!AZ919*'Propiedades físicas'!$C$6</f>
        <v>876.16829652660147</v>
      </c>
      <c r="BC919" s="45">
        <f>AU919*'Propiedades físicas'!$L$4+'Diseño reactor'!AV919*'Propiedades físicas'!$L$5+'Diseño reactor'!AW919*'Propiedades físicas'!$L$8+AX919*'Propiedades físicas'!$L$9+'Diseño reactor'!AY919*'Propiedades físicas'!$L$7+'Diseño reactor'!AZ919*'Propiedades físicas'!$L$6</f>
        <v>2.0150046950445279</v>
      </c>
      <c r="BD919" s="29">
        <f t="shared" si="591"/>
        <v>3.0596256531528718</v>
      </c>
      <c r="BE919" s="58">
        <f t="shared" si="592"/>
        <v>43.00851682043421</v>
      </c>
      <c r="BF919" s="30">
        <f>AU919*'Propiedades físicas'!$I$4+'Diseño reactor'!AV919*'Propiedades físicas'!$I$5+'Diseño reactor'!AW919*'Propiedades físicas'!$I$8+'Diseño reactor'!AX919*'Propiedades físicas'!$I$9+'Diseño reactor'!AY919*'Propiedades físicas'!$I$7+'Diseño reactor'!AZ919*'Propiedades físicas'!$I$6</f>
        <v>1.9611471978523785E-2</v>
      </c>
      <c r="BG919" s="24">
        <f>AU919*'Propiedades físicas'!$O$4+'Diseño reactor'!AV919*'Propiedades físicas'!$O$5+'Diseño reactor'!AW919*'Propiedades físicas'!$O$8+'Diseño reactor'!AX919*'Propiedades físicas'!$O$9+'Diseño reactor'!AY919*'Propiedades físicas'!$O$7+'Diseño reactor'!AZ919*'Propiedades físicas'!$O$6</f>
        <v>0.14973373750987928</v>
      </c>
      <c r="BH919" s="54">
        <f t="shared" si="593"/>
        <v>41946.095596820822</v>
      </c>
      <c r="BI919" s="34">
        <f t="shared" si="615"/>
        <v>263.91652790241955</v>
      </c>
      <c r="BJ919" s="27">
        <f t="shared" si="594"/>
        <v>4801.1091633470696</v>
      </c>
      <c r="BK919" s="34">
        <f t="shared" si="595"/>
        <v>552.9907840160663</v>
      </c>
      <c r="BL919" s="27">
        <f t="shared" si="596"/>
        <v>105.11970018081797</v>
      </c>
      <c r="BM919" s="34">
        <f t="shared" si="597"/>
        <v>1.1054421768707483</v>
      </c>
      <c r="BN919" s="45">
        <f t="shared" si="598"/>
        <v>880.71137349498179</v>
      </c>
      <c r="BO919" s="45">
        <f t="shared" si="599"/>
        <v>88.979895055667555</v>
      </c>
      <c r="BP919" s="66">
        <f t="shared" si="600"/>
        <v>6.6937274757664911</v>
      </c>
    </row>
    <row r="920" spans="8:68">
      <c r="H920" s="68">
        <v>915</v>
      </c>
      <c r="I920" s="31">
        <f>('Propiedades físicas'!$C$10*'Diseño reactor'!H920)/1000</f>
        <v>800.84943266383618</v>
      </c>
      <c r="J920" s="31">
        <f t="shared" si="577"/>
        <v>0.56939542116328146</v>
      </c>
      <c r="K920" s="31">
        <f>(I920*1000)/'Propiedades físicas'!$F$10</f>
        <v>5231.281637751119</v>
      </c>
      <c r="L920" s="31">
        <f t="shared" si="578"/>
        <v>747.32594825015985</v>
      </c>
      <c r="M920" s="31">
        <f t="shared" si="579"/>
        <v>4483.9556895009591</v>
      </c>
      <c r="N920" s="31">
        <f t="shared" si="580"/>
        <v>0.81674967021875389</v>
      </c>
      <c r="O920" s="32">
        <f t="shared" si="581"/>
        <v>4.900498021312524</v>
      </c>
      <c r="P920" s="33">
        <f t="shared" si="582"/>
        <v>0.54686141840026747</v>
      </c>
      <c r="Q920" s="31">
        <f t="shared" si="583"/>
        <v>4.5119578189580851</v>
      </c>
      <c r="R920" s="31">
        <f t="shared" si="584"/>
        <v>0.18070588526775397</v>
      </c>
      <c r="S920" s="31">
        <f t="shared" si="585"/>
        <v>0.38854020235443915</v>
      </c>
      <c r="T920" s="31">
        <f t="shared" si="586"/>
        <v>5.9712782565512032E-2</v>
      </c>
      <c r="U920" s="31">
        <f t="shared" si="587"/>
        <v>2.9469583985220385E-2</v>
      </c>
      <c r="V920" s="47">
        <f t="shared" si="601"/>
        <v>5.415520842410416E-4</v>
      </c>
      <c r="W920" s="31">
        <f t="shared" si="588"/>
        <v>0.33044182527334343</v>
      </c>
      <c r="X920" s="34">
        <f>(S920*H920*'Propiedades físicas'!$F$5*60*24*365)/(1000000)</f>
        <v>55024.166038359508</v>
      </c>
      <c r="Y920" s="34">
        <f>(U920*H920*'Propiedades físicas'!$F$7*60*24*365)/(1000000)</f>
        <v>1305.1575159015135</v>
      </c>
      <c r="Z920" s="31">
        <f t="shared" si="602"/>
        <v>500.37819783624474</v>
      </c>
      <c r="AA920" s="31">
        <f t="shared" si="603"/>
        <v>4128.4414043466477</v>
      </c>
      <c r="AB920" s="31">
        <f t="shared" si="604"/>
        <v>165.34588501999488</v>
      </c>
      <c r="AC920" s="31">
        <f t="shared" si="605"/>
        <v>355.51428515431184</v>
      </c>
      <c r="AD920" s="31">
        <f t="shared" si="589"/>
        <v>54.63719604744351</v>
      </c>
      <c r="AE920" s="31">
        <f t="shared" si="606"/>
        <v>26.964669346476651</v>
      </c>
      <c r="AF920" s="31">
        <f t="shared" si="607"/>
        <v>5231.281637751119</v>
      </c>
      <c r="AG920" s="31">
        <f t="shared" si="608"/>
        <v>9.5651167818093782E-2</v>
      </c>
      <c r="AH920" s="31">
        <f t="shared" si="609"/>
        <v>0.78918354816802172</v>
      </c>
      <c r="AI920" s="31">
        <f t="shared" si="609"/>
        <v>3.1607146483337796E-2</v>
      </c>
      <c r="AJ920" s="31">
        <f t="shared" si="609"/>
        <v>6.7959308974835514E-2</v>
      </c>
      <c r="AK920" s="31">
        <f t="shared" si="590"/>
        <v>1.0444323175636086E-2</v>
      </c>
      <c r="AL920" s="31">
        <f t="shared" si="590"/>
        <v>5.1545053800751816E-3</v>
      </c>
      <c r="AM920" s="31">
        <f t="shared" si="610"/>
        <v>1</v>
      </c>
      <c r="AN920" s="31">
        <f>(Z920*'Propiedades físicas'!$F$4)/1000</f>
        <v>440.02257961323687</v>
      </c>
      <c r="AO920" s="31">
        <f>(AA920*'Propiedades físicas'!$F$6)/1000</f>
        <v>132.27526259526661</v>
      </c>
      <c r="AP920" s="31">
        <f>(AB920*'Propiedades físicas'!$F$9)/1000</f>
        <v>102.01014376308582</v>
      </c>
      <c r="AQ920" s="31">
        <f>(AC920*'Propiedades físicas'!$F$5)/1000</f>
        <v>104.68829154939021</v>
      </c>
      <c r="AR920" s="31">
        <f>(AD920*'Propiedades físicas'!$F$8)/1000</f>
        <v>19.369978742739665</v>
      </c>
      <c r="AS920" s="31">
        <f>(AE920*'Propiedades físicas'!$F$7)/1000</f>
        <v>2.4831764001170349</v>
      </c>
      <c r="AT920" s="31">
        <f t="shared" si="611"/>
        <v>800.84943266383618</v>
      </c>
      <c r="AU920" s="31">
        <f t="shared" si="612"/>
        <v>0.54944482903559766</v>
      </c>
      <c r="AV920" s="31">
        <f t="shared" si="616"/>
        <v>0.16516870362920061</v>
      </c>
      <c r="AW920" s="31">
        <f t="shared" si="616"/>
        <v>0.12737743151515163</v>
      </c>
      <c r="AX920" s="31">
        <f t="shared" si="616"/>
        <v>0.13072156547725755</v>
      </c>
      <c r="AY920" s="31">
        <f t="shared" si="613"/>
        <v>2.4186792114355395E-2</v>
      </c>
      <c r="AZ920" s="31">
        <f t="shared" si="613"/>
        <v>3.1006782284371931E-3</v>
      </c>
      <c r="BA920" s="31">
        <f t="shared" si="614"/>
        <v>1</v>
      </c>
      <c r="BB920" s="34">
        <f>AU920*'Propiedades físicas'!$C$4+'Diseño reactor'!AV920*'Propiedades físicas'!$C$5+'Diseño reactor'!AW920*'Propiedades físicas'!$C$8+'Diseño reactor'!AX920*'Propiedades físicas'!$C$9+'Diseño reactor'!AY920*'Propiedades físicas'!$C$7+'Diseño reactor'!AZ920*'Propiedades físicas'!$C$6</f>
        <v>876.16636978901658</v>
      </c>
      <c r="BC920" s="45">
        <f>AU920*'Propiedades físicas'!$L$4+'Diseño reactor'!AV920*'Propiedades físicas'!$L$5+'Diseño reactor'!AW920*'Propiedades físicas'!$L$8+AX920*'Propiedades físicas'!$L$9+'Diseño reactor'!AY920*'Propiedades físicas'!$L$7+'Diseño reactor'!AZ920*'Propiedades físicas'!$L$6</f>
        <v>2.0151558100735345</v>
      </c>
      <c r="BD920" s="29">
        <f t="shared" si="591"/>
        <v>3.0571642006331379</v>
      </c>
      <c r="BE920" s="58">
        <f t="shared" si="592"/>
        <v>43.005764711945062</v>
      </c>
      <c r="BF920" s="30">
        <f>AU920*'Propiedades físicas'!$I$4+'Diseño reactor'!AV920*'Propiedades físicas'!$I$5+'Diseño reactor'!AW920*'Propiedades físicas'!$I$8+'Diseño reactor'!AX920*'Propiedades físicas'!$I$9+'Diseño reactor'!AY920*'Propiedades físicas'!$I$7+'Diseño reactor'!AZ920*'Propiedades físicas'!$I$6</f>
        <v>1.9612349204913629E-2</v>
      </c>
      <c r="BG920" s="24">
        <f>AU920*'Propiedades físicas'!$O$4+'Diseño reactor'!AV920*'Propiedades físicas'!$O$5+'Diseño reactor'!AW920*'Propiedades físicas'!$O$8+'Diseño reactor'!AX920*'Propiedades físicas'!$O$9+'Diseño reactor'!AY920*'Propiedades físicas'!$O$7+'Diseño reactor'!AZ920*'Propiedades físicas'!$O$6</f>
        <v>0.14974022061795117</v>
      </c>
      <c r="BH920" s="54">
        <f t="shared" si="593"/>
        <v>41944.127183240416</v>
      </c>
      <c r="BI920" s="34">
        <f t="shared" si="615"/>
        <v>263.93669841257594</v>
      </c>
      <c r="BJ920" s="27">
        <f t="shared" si="594"/>
        <v>4801.081265868841</v>
      </c>
      <c r="BK920" s="34">
        <f t="shared" si="595"/>
        <v>553.01151381224042</v>
      </c>
      <c r="BL920" s="27">
        <f t="shared" si="596"/>
        <v>105.12044923681711</v>
      </c>
      <c r="BM920" s="34">
        <f t="shared" si="597"/>
        <v>1.1054421768707483</v>
      </c>
      <c r="BN920" s="45">
        <f t="shared" si="598"/>
        <v>881.83529825083974</v>
      </c>
      <c r="BO920" s="45">
        <f t="shared" si="599"/>
        <v>89.009629560565756</v>
      </c>
      <c r="BP920" s="66">
        <f t="shared" si="600"/>
        <v>6.6937127559274359</v>
      </c>
    </row>
    <row r="921" spans="8:68">
      <c r="H921" s="68">
        <v>916</v>
      </c>
      <c r="I921" s="31">
        <f>('Propiedades físicas'!$C$10*'Diseño reactor'!H921)/1000</f>
        <v>801.72467794543593</v>
      </c>
      <c r="J921" s="31">
        <f t="shared" si="577"/>
        <v>0.56877381044148756</v>
      </c>
      <c r="K921" s="31">
        <f>(I921*1000)/'Propiedades físicas'!$F$10</f>
        <v>5236.9988854426501</v>
      </c>
      <c r="L921" s="31">
        <f t="shared" si="578"/>
        <v>748.14269792037851</v>
      </c>
      <c r="M921" s="31">
        <f t="shared" si="579"/>
        <v>4488.8561875222713</v>
      </c>
      <c r="N921" s="31">
        <f t="shared" si="580"/>
        <v>0.81674967021875378</v>
      </c>
      <c r="O921" s="32">
        <f t="shared" si="581"/>
        <v>4.9004980213125231</v>
      </c>
      <c r="P921" s="33">
        <f t="shared" si="582"/>
        <v>0.54705876675989618</v>
      </c>
      <c r="Q921" s="31">
        <f t="shared" si="583"/>
        <v>4.5123501431458122</v>
      </c>
      <c r="R921" s="31">
        <f t="shared" si="584"/>
        <v>0.1806389135278737</v>
      </c>
      <c r="S921" s="31">
        <f t="shared" si="585"/>
        <v>0.38814787816671142</v>
      </c>
      <c r="T921" s="31">
        <f t="shared" si="586"/>
        <v>5.9647005154113752E-2</v>
      </c>
      <c r="U921" s="31">
        <f t="shared" si="587"/>
        <v>2.9404984776870084E-2</v>
      </c>
      <c r="V921" s="47">
        <f t="shared" si="601"/>
        <v>5.4174751659717875E-4</v>
      </c>
      <c r="W921" s="31">
        <f t="shared" si="588"/>
        <v>0.33020019877892942</v>
      </c>
      <c r="X921" s="34">
        <f>(S921*H921*'Propiedades físicas'!$F$5*60*24*365)/(1000000)</f>
        <v>55028.680972279901</v>
      </c>
      <c r="Y921" s="34">
        <f>(U921*H921*'Propiedades físicas'!$F$7*60*24*365)/(1000000)</f>
        <v>1303.7198022466723</v>
      </c>
      <c r="Z921" s="31">
        <f t="shared" si="602"/>
        <v>501.10583035206491</v>
      </c>
      <c r="AA921" s="31">
        <f t="shared" si="603"/>
        <v>4133.312731121564</v>
      </c>
      <c r="AB921" s="31">
        <f t="shared" si="604"/>
        <v>165.46524479153231</v>
      </c>
      <c r="AC921" s="31">
        <f t="shared" si="605"/>
        <v>355.54345640070767</v>
      </c>
      <c r="AD921" s="31">
        <f t="shared" si="589"/>
        <v>54.636656721168194</v>
      </c>
      <c r="AE921" s="31">
        <f t="shared" si="606"/>
        <v>26.934966055612996</v>
      </c>
      <c r="AF921" s="31">
        <f t="shared" si="607"/>
        <v>5236.9988854426492</v>
      </c>
      <c r="AG921" s="31">
        <f t="shared" si="608"/>
        <v>9.5685685888724364E-2</v>
      </c>
      <c r="AH921" s="31">
        <f t="shared" si="609"/>
        <v>0.78925216933136733</v>
      </c>
      <c r="AI921" s="31">
        <f t="shared" si="609"/>
        <v>3.1595432500754986E-2</v>
      </c>
      <c r="AJ921" s="31">
        <f t="shared" si="609"/>
        <v>6.7890687811489936E-2</v>
      </c>
      <c r="AK921" s="31">
        <f t="shared" si="590"/>
        <v>1.0432818092255545E-2</v>
      </c>
      <c r="AL921" s="31">
        <f t="shared" si="590"/>
        <v>5.1432063754079565E-3</v>
      </c>
      <c r="AM921" s="31">
        <f t="shared" si="610"/>
        <v>1.0000000000000002</v>
      </c>
      <c r="AN921" s="31">
        <f>(Z921*'Propiedades físicas'!$F$4)/1000</f>
        <v>440.66244509499887</v>
      </c>
      <c r="AO921" s="31">
        <f>(AA921*'Propiedades físicas'!$F$6)/1000</f>
        <v>132.43133990513491</v>
      </c>
      <c r="AP921" s="31">
        <f>(AB921*'Propiedades físicas'!$F$9)/1000</f>
        <v>102.08378277413586</v>
      </c>
      <c r="AQ921" s="31">
        <f>(AC921*'Propiedades físicas'!$F$5)/1000</f>
        <v>104.6968816063164</v>
      </c>
      <c r="AR921" s="31">
        <f>(AD921*'Propiedades físicas'!$F$8)/1000</f>
        <v>19.36978754078854</v>
      </c>
      <c r="AS921" s="31">
        <f>(AE921*'Propiedades físicas'!$F$7)/1000</f>
        <v>2.4804410240614012</v>
      </c>
      <c r="AT921" s="31">
        <f t="shared" si="611"/>
        <v>801.72467794543604</v>
      </c>
      <c r="AU921" s="31">
        <f t="shared" si="612"/>
        <v>0.5496431096823361</v>
      </c>
      <c r="AV921" s="31">
        <f t="shared" si="616"/>
        <v>0.1651830653941127</v>
      </c>
      <c r="AW921" s="31">
        <f t="shared" si="616"/>
        <v>0.12733022393141738</v>
      </c>
      <c r="AX921" s="31">
        <f t="shared" si="616"/>
        <v>0.13058957081703038</v>
      </c>
      <c r="AY921" s="31">
        <f t="shared" si="613"/>
        <v>2.4160148831176197E-2</v>
      </c>
      <c r="AZ921" s="31">
        <f t="shared" si="613"/>
        <v>3.0938813439271677E-3</v>
      </c>
      <c r="BA921" s="31">
        <f t="shared" si="614"/>
        <v>1</v>
      </c>
      <c r="BB921" s="34">
        <f>AU921*'Propiedades físicas'!$C$4+'Diseño reactor'!AV921*'Propiedades físicas'!$C$5+'Diseño reactor'!AW921*'Propiedades físicas'!$C$8+'Diseño reactor'!AX921*'Propiedades físicas'!$C$9+'Diseño reactor'!AY921*'Propiedades físicas'!$C$7+'Diseño reactor'!AZ921*'Propiedades físicas'!$C$6</f>
        <v>876.164448333113</v>
      </c>
      <c r="BC921" s="45">
        <f>AU921*'Propiedades físicas'!$L$4+'Diseño reactor'!AV921*'Propiedades físicas'!$L$5+'Diseño reactor'!AW921*'Propiedades físicas'!$L$8+AX921*'Propiedades físicas'!$L$9+'Diseño reactor'!AY921*'Propiedades físicas'!$L$7+'Diseño reactor'!AZ921*'Propiedades físicas'!$L$6</f>
        <v>2.0153066935979629</v>
      </c>
      <c r="BD921" s="29">
        <f t="shared" si="591"/>
        <v>3.0547067137217159</v>
      </c>
      <c r="BE921" s="58">
        <f t="shared" si="592"/>
        <v>43.003017235001352</v>
      </c>
      <c r="BF921" s="30">
        <f>AU921*'Propiedades físicas'!$I$4+'Diseño reactor'!AV921*'Propiedades físicas'!$I$5+'Diseño reactor'!AW921*'Propiedades físicas'!$I$8+'Diseño reactor'!AX921*'Propiedades físicas'!$I$9+'Diseño reactor'!AY921*'Propiedades físicas'!$I$7+'Diseño reactor'!AZ921*'Propiedades físicas'!$I$6</f>
        <v>1.9613224080100276E-2</v>
      </c>
      <c r="BG921" s="24">
        <f>AU921*'Propiedades físicas'!$O$4+'Diseño reactor'!AV921*'Propiedades físicas'!$O$5+'Diseño reactor'!AW921*'Propiedades físicas'!$O$8+'Diseño reactor'!AX921*'Propiedades físicas'!$O$9+'Diseño reactor'!AY921*'Propiedades físicas'!$O$7+'Diseño reactor'!AZ921*'Propiedades físicas'!$O$6</f>
        <v>0.14974669537384319</v>
      </c>
      <c r="BH921" s="54">
        <f t="shared" si="593"/>
        <v>41942.164226536333</v>
      </c>
      <c r="BI921" s="34">
        <f t="shared" si="615"/>
        <v>263.95682170470855</v>
      </c>
      <c r="BJ921" s="27">
        <f t="shared" si="594"/>
        <v>4801.0534823043563</v>
      </c>
      <c r="BK921" s="34">
        <f t="shared" si="595"/>
        <v>553.03222560627648</v>
      </c>
      <c r="BL921" s="27">
        <f t="shared" si="596"/>
        <v>105.12119759690037</v>
      </c>
      <c r="BM921" s="34">
        <f t="shared" si="597"/>
        <v>1.1054421768707483</v>
      </c>
      <c r="BN921" s="45">
        <f t="shared" si="598"/>
        <v>882.95937305639552</v>
      </c>
      <c r="BO921" s="45">
        <f t="shared" si="599"/>
        <v>89.039320599210399</v>
      </c>
      <c r="BP921" s="66">
        <f t="shared" si="600"/>
        <v>6.6936980764392295</v>
      </c>
    </row>
    <row r="922" spans="8:68">
      <c r="H922" s="68">
        <v>917</v>
      </c>
      <c r="I922" s="31">
        <f>('Propiedades físicas'!$C$10*'Diseño reactor'!H922)/1000</f>
        <v>802.59992322703579</v>
      </c>
      <c r="J922" s="31">
        <f t="shared" si="577"/>
        <v>0.56815355546826884</v>
      </c>
      <c r="K922" s="31">
        <f>(I922*1000)/'Propiedades físicas'!$F$10</f>
        <v>5242.7161331341813</v>
      </c>
      <c r="L922" s="31">
        <f t="shared" si="578"/>
        <v>748.95944759059728</v>
      </c>
      <c r="M922" s="31">
        <f t="shared" si="579"/>
        <v>4493.7566855435834</v>
      </c>
      <c r="N922" s="31">
        <f t="shared" si="580"/>
        <v>0.81674967021875389</v>
      </c>
      <c r="O922" s="32">
        <f t="shared" si="581"/>
        <v>4.9004980213125231</v>
      </c>
      <c r="P922" s="33">
        <f t="shared" si="582"/>
        <v>0.54725582671929174</v>
      </c>
      <c r="Q922" s="31">
        <f t="shared" si="583"/>
        <v>4.5127417045741884</v>
      </c>
      <c r="R922" s="31">
        <f t="shared" si="584"/>
        <v>0.18057194449868191</v>
      </c>
      <c r="S922" s="31">
        <f t="shared" si="585"/>
        <v>0.38775631673833527</v>
      </c>
      <c r="T922" s="31">
        <f t="shared" si="586"/>
        <v>5.9581324762687335E-2</v>
      </c>
      <c r="U922" s="31">
        <f t="shared" si="587"/>
        <v>2.9340574238092908E-2</v>
      </c>
      <c r="V922" s="47">
        <f t="shared" si="601"/>
        <v>5.4194266335308504E-4</v>
      </c>
      <c r="W922" s="31">
        <f t="shared" si="588"/>
        <v>0.32995892539176946</v>
      </c>
      <c r="X922" s="34">
        <f>(S922*H922*'Propiedades físicas'!$F$5*60*24*365)/(1000000)</f>
        <v>55033.182719805693</v>
      </c>
      <c r="Y922" s="34">
        <f>(U922*H922*'Propiedades físicas'!$F$7*60*24*365)/(1000000)</f>
        <v>1302.2842091820969</v>
      </c>
      <c r="Z922" s="31">
        <f t="shared" si="602"/>
        <v>501.83359310159051</v>
      </c>
      <c r="AA922" s="31">
        <f t="shared" si="603"/>
        <v>4138.1841430945306</v>
      </c>
      <c r="AB922" s="31">
        <f t="shared" si="604"/>
        <v>165.58447310529132</v>
      </c>
      <c r="AC922" s="31">
        <f t="shared" si="605"/>
        <v>355.57254244905346</v>
      </c>
      <c r="AD922" s="31">
        <f t="shared" si="589"/>
        <v>54.636074807384283</v>
      </c>
      <c r="AE922" s="31">
        <f t="shared" si="606"/>
        <v>26.905306576331196</v>
      </c>
      <c r="AF922" s="31">
        <f t="shared" si="607"/>
        <v>5242.7161331341813</v>
      </c>
      <c r="AG922" s="31">
        <f t="shared" si="608"/>
        <v>9.5720153515461495E-2</v>
      </c>
      <c r="AH922" s="31">
        <f t="shared" si="609"/>
        <v>0.78932065708098076</v>
      </c>
      <c r="AI922" s="31">
        <f t="shared" si="609"/>
        <v>3.1583718992296887E-2</v>
      </c>
      <c r="AJ922" s="31">
        <f t="shared" si="609"/>
        <v>6.7822200061876392E-2</v>
      </c>
      <c r="AK922" s="31">
        <f t="shared" si="590"/>
        <v>1.0421329978573901E-2</v>
      </c>
      <c r="AL922" s="31">
        <f t="shared" si="590"/>
        <v>5.1319403708105713E-3</v>
      </c>
      <c r="AM922" s="31">
        <f t="shared" si="610"/>
        <v>0.99999999999999989</v>
      </c>
      <c r="AN922" s="31">
        <f>(Z922*'Propiedades físicas'!$F$4)/1000</f>
        <v>441.30242510167665</v>
      </c>
      <c r="AO922" s="31">
        <f>(AA922*'Propiedades físicas'!$F$6)/1000</f>
        <v>132.58741994474875</v>
      </c>
      <c r="AP922" s="31">
        <f>(AB922*'Propiedades físicas'!$F$9)/1000</f>
        <v>102.15734068230947</v>
      </c>
      <c r="AQ922" s="31">
        <f>(AC922*'Propiedades físicas'!$F$5)/1000</f>
        <v>104.70544657497278</v>
      </c>
      <c r="AR922" s="31">
        <f>(AD922*'Propiedades físicas'!$F$8)/1000</f>
        <v>19.36958124071387</v>
      </c>
      <c r="AS922" s="31">
        <f>(AE922*'Propiedades físicas'!$F$7)/1000</f>
        <v>2.4777096826143397</v>
      </c>
      <c r="AT922" s="31">
        <f t="shared" si="611"/>
        <v>802.5999232270359</v>
      </c>
      <c r="AU922" s="31">
        <f t="shared" si="612"/>
        <v>0.54984110056641877</v>
      </c>
      <c r="AV922" s="31">
        <f t="shared" si="616"/>
        <v>0.16519739923678389</v>
      </c>
      <c r="AW922" s="31">
        <f t="shared" si="616"/>
        <v>0.12728301825841523</v>
      </c>
      <c r="AX922" s="31">
        <f t="shared" si="616"/>
        <v>0.13045783278171855</v>
      </c>
      <c r="AY922" s="31">
        <f t="shared" si="613"/>
        <v>2.4133544846147076E-2</v>
      </c>
      <c r="AZ922" s="31">
        <f t="shared" si="613"/>
        <v>3.0871043105164318E-3</v>
      </c>
      <c r="BA922" s="31">
        <f t="shared" si="614"/>
        <v>0.99999999999999989</v>
      </c>
      <c r="BB922" s="34">
        <f>AU922*'Propiedades físicas'!$C$4+'Diseño reactor'!AV922*'Propiedades físicas'!$C$5+'Diseño reactor'!AW922*'Propiedades físicas'!$C$8+'Diseño reactor'!AX922*'Propiedades físicas'!$C$9+'Diseño reactor'!AY922*'Propiedades físicas'!$C$7+'Diseño reactor'!AZ922*'Propiedades físicas'!$C$6</f>
        <v>876.16253214052529</v>
      </c>
      <c r="BC922" s="45">
        <f>AU922*'Propiedades físicas'!$L$4+'Diseño reactor'!AV922*'Propiedades físicas'!$L$5+'Diseño reactor'!AW922*'Propiedades físicas'!$L$8+AX922*'Propiedades físicas'!$L$9+'Diseño reactor'!AY922*'Propiedades físicas'!$L$7+'Diseño reactor'!AZ922*'Propiedades físicas'!$L$6</f>
        <v>2.015457346138815</v>
      </c>
      <c r="BD922" s="29">
        <f t="shared" si="591"/>
        <v>3.0522531828418966</v>
      </c>
      <c r="BE922" s="58">
        <f t="shared" si="592"/>
        <v>43.000274377770182</v>
      </c>
      <c r="BF922" s="30">
        <f>AU922*'Propiedades físicas'!$I$4+'Diseño reactor'!AV922*'Propiedades físicas'!$I$5+'Diseño reactor'!AW922*'Propiedades físicas'!$I$8+'Diseño reactor'!AX922*'Propiedades físicas'!$I$9+'Diseño reactor'!AY922*'Propiedades físicas'!$I$7+'Diseño reactor'!AZ922*'Propiedades físicas'!$I$6</f>
        <v>1.9614096611994414E-2</v>
      </c>
      <c r="BG922" s="24">
        <f>AU922*'Propiedades físicas'!$O$4+'Diseño reactor'!AV922*'Propiedades físicas'!$O$5+'Diseño reactor'!AW922*'Propiedades físicas'!$O$8+'Diseño reactor'!AX922*'Propiedades físicas'!$O$9+'Diseño reactor'!AY922*'Propiedades físicas'!$O$7+'Diseño reactor'!AZ922*'Propiedades físicas'!$O$6</f>
        <v>0.14975316179180015</v>
      </c>
      <c r="BH922" s="54">
        <f t="shared" si="593"/>
        <v>41940.206707478181</v>
      </c>
      <c r="BI922" s="34">
        <f t="shared" si="615"/>
        <v>263.97689792673987</v>
      </c>
      <c r="BJ922" s="27">
        <f t="shared" si="594"/>
        <v>4801.0258122055211</v>
      </c>
      <c r="BK922" s="34">
        <f t="shared" si="595"/>
        <v>553.0529194014016</v>
      </c>
      <c r="BL922" s="27">
        <f t="shared" si="596"/>
        <v>105.12194526130691</v>
      </c>
      <c r="BM922" s="34">
        <f t="shared" si="597"/>
        <v>1.1054421768707483</v>
      </c>
      <c r="BN922" s="45">
        <f t="shared" si="598"/>
        <v>884.08359756798927</v>
      </c>
      <c r="BO922" s="45">
        <f t="shared" si="599"/>
        <v>89.06896826683051</v>
      </c>
      <c r="BP922" s="66">
        <f t="shared" si="600"/>
        <v>6.6936834371615657</v>
      </c>
    </row>
    <row r="923" spans="8:68">
      <c r="H923" s="68">
        <v>918</v>
      </c>
      <c r="I923" s="31">
        <f>('Propiedades físicas'!$C$10*'Diseño reactor'!H923)/1000</f>
        <v>803.47516850863565</v>
      </c>
      <c r="J923" s="31">
        <f t="shared" si="577"/>
        <v>0.56753465181307461</v>
      </c>
      <c r="K923" s="31">
        <f>(I923*1000)/'Propiedades físicas'!$F$10</f>
        <v>5248.4333808257124</v>
      </c>
      <c r="L923" s="31">
        <f t="shared" si="578"/>
        <v>749.77619726081605</v>
      </c>
      <c r="M923" s="31">
        <f t="shared" si="579"/>
        <v>4498.6571835648965</v>
      </c>
      <c r="N923" s="31">
        <f t="shared" si="580"/>
        <v>0.81674967021875389</v>
      </c>
      <c r="O923" s="32">
        <f t="shared" si="581"/>
        <v>4.9004980213125231</v>
      </c>
      <c r="P923" s="33">
        <f t="shared" si="582"/>
        <v>0.54745259891018427</v>
      </c>
      <c r="Q923" s="31">
        <f t="shared" si="583"/>
        <v>4.5131325053973166</v>
      </c>
      <c r="R923" s="31">
        <f t="shared" si="584"/>
        <v>0.18050497838253365</v>
      </c>
      <c r="S923" s="31">
        <f t="shared" si="585"/>
        <v>0.38736551591520757</v>
      </c>
      <c r="T923" s="31">
        <f t="shared" si="586"/>
        <v>5.9515741245434101E-2</v>
      </c>
      <c r="U923" s="31">
        <f t="shared" si="587"/>
        <v>2.927635168060189E-2</v>
      </c>
      <c r="V923" s="47">
        <f t="shared" si="601"/>
        <v>5.4213752513435727E-4</v>
      </c>
      <c r="W923" s="31">
        <f t="shared" si="588"/>
        <v>0.32971800433839482</v>
      </c>
      <c r="X923" s="34">
        <f>(S923*H923*'Propiedades físicas'!$F$5*60*24*365)/(1000000)</f>
        <v>55037.671329042219</v>
      </c>
      <c r="Y923" s="34">
        <f>(U923*H923*'Propiedades físicas'!$F$7*60*24*365)/(1000000)</f>
        <v>1300.850733521029</v>
      </c>
      <c r="Z923" s="31">
        <f t="shared" si="602"/>
        <v>502.56148579954919</v>
      </c>
      <c r="AA923" s="31">
        <f t="shared" si="603"/>
        <v>4143.0556399547368</v>
      </c>
      <c r="AB923" s="31">
        <f t="shared" si="604"/>
        <v>165.70357015516589</v>
      </c>
      <c r="AC923" s="31">
        <f t="shared" si="605"/>
        <v>355.60154361016055</v>
      </c>
      <c r="AD923" s="31">
        <f t="shared" si="589"/>
        <v>54.635450463308501</v>
      </c>
      <c r="AE923" s="31">
        <f t="shared" si="606"/>
        <v>26.875690842792533</v>
      </c>
      <c r="AF923" s="31">
        <f t="shared" si="607"/>
        <v>5248.4333808257124</v>
      </c>
      <c r="AG923" s="31">
        <f t="shared" si="608"/>
        <v>9.5754570808800746E-2</v>
      </c>
      <c r="AH923" s="31">
        <f t="shared" si="609"/>
        <v>0.78938901179363519</v>
      </c>
      <c r="AI923" s="31">
        <f t="shared" si="609"/>
        <v>3.1572005993357299E-2</v>
      </c>
      <c r="AJ923" s="31">
        <f t="shared" si="609"/>
        <v>6.7753845349222158E-2</v>
      </c>
      <c r="AK923" s="31">
        <f t="shared" si="590"/>
        <v>1.0409858809089609E-2</v>
      </c>
      <c r="AL923" s="31">
        <f t="shared" si="590"/>
        <v>5.1207072458952126E-3</v>
      </c>
      <c r="AM923" s="31">
        <f t="shared" si="610"/>
        <v>1.0000000000000002</v>
      </c>
      <c r="AN923" s="31">
        <f>(Z923*'Propiedades físicas'!$F$4)/1000</f>
        <v>441.94251938240757</v>
      </c>
      <c r="AO923" s="31">
        <f>(AA923*'Propiedades físicas'!$F$6)/1000</f>
        <v>132.74350270414976</v>
      </c>
      <c r="AP923" s="31">
        <f>(AB923*'Propiedades físicas'!$F$9)/1000</f>
        <v>102.2308176072296</v>
      </c>
      <c r="AQ923" s="31">
        <f>(AC923*'Propiedades físicas'!$F$5)/1000</f>
        <v>104.71398654688399</v>
      </c>
      <c r="AR923" s="31">
        <f>(AD923*'Propiedades físicas'!$F$8)/1000</f>
        <v>19.369359898252121</v>
      </c>
      <c r="AS923" s="31">
        <f>(AE923*'Propiedades físicas'!$F$7)/1000</f>
        <v>2.4749823697127646</v>
      </c>
      <c r="AT923" s="31">
        <f t="shared" si="611"/>
        <v>803.47516850863587</v>
      </c>
      <c r="AU923" s="31">
        <f t="shared" si="612"/>
        <v>0.55003880232256053</v>
      </c>
      <c r="AV923" s="31">
        <f t="shared" si="616"/>
        <v>0.16521170523606918</v>
      </c>
      <c r="AW923" s="31">
        <f t="shared" si="616"/>
        <v>0.12723581463878283</v>
      </c>
      <c r="AX923" s="31">
        <f t="shared" si="616"/>
        <v>0.1303263506465894</v>
      </c>
      <c r="AY923" s="31">
        <f t="shared" si="613"/>
        <v>2.410698010021194E-2</v>
      </c>
      <c r="AZ923" s="31">
        <f t="shared" si="613"/>
        <v>3.0803470557860349E-3</v>
      </c>
      <c r="BA923" s="31">
        <f t="shared" si="614"/>
        <v>1</v>
      </c>
      <c r="BB923" s="34">
        <f>AU923*'Propiedades físicas'!$C$4+'Diseño reactor'!AV923*'Propiedades físicas'!$C$5+'Diseño reactor'!AW923*'Propiedades físicas'!$C$8+'Diseño reactor'!AX923*'Propiedades físicas'!$C$9+'Diseño reactor'!AY923*'Propiedades físicas'!$C$7+'Diseño reactor'!AZ923*'Propiedades físicas'!$C$6</f>
        <v>876.16062119296498</v>
      </c>
      <c r="BC923" s="45">
        <f>AU923*'Propiedades físicas'!$L$4+'Diseño reactor'!AV923*'Propiedades físicas'!$L$5+'Diseño reactor'!AW923*'Propiedades físicas'!$L$8+AX923*'Propiedades físicas'!$L$9+'Diseño reactor'!AY923*'Propiedades físicas'!$L$7+'Diseño reactor'!AZ923*'Propiedades físicas'!$L$6</f>
        <v>2.0156077682155562</v>
      </c>
      <c r="BD923" s="29">
        <f t="shared" si="591"/>
        <v>3.0498035984477405</v>
      </c>
      <c r="BE923" s="58">
        <f t="shared" si="592"/>
        <v>42.997536128459537</v>
      </c>
      <c r="BF923" s="30">
        <f>AU923*'Propiedades físicas'!$I$4+'Diseño reactor'!AV923*'Propiedades físicas'!$I$5+'Diseño reactor'!AW923*'Propiedades físicas'!$I$8+'Diseño reactor'!AX923*'Propiedades físicas'!$I$9+'Diseño reactor'!AY923*'Propiedades físicas'!$I$7+'Diseño reactor'!AZ923*'Propiedades físicas'!$I$6</f>
        <v>1.9614966808474354E-2</v>
      </c>
      <c r="BG923" s="24">
        <f>AU923*'Propiedades físicas'!$O$4+'Diseño reactor'!AV923*'Propiedades físicas'!$O$5+'Diseño reactor'!AW923*'Propiedades físicas'!$O$8+'Diseño reactor'!AX923*'Propiedades físicas'!$O$9+'Diseño reactor'!AY923*'Propiedades físicas'!$O$7+'Diseño reactor'!AZ923*'Propiedades físicas'!$O$6</f>
        <v>0.14975961988604175</v>
      </c>
      <c r="BH923" s="54">
        <f t="shared" si="593"/>
        <v>41938.254606918941</v>
      </c>
      <c r="BI923" s="34">
        <f t="shared" si="615"/>
        <v>263.99692722601611</v>
      </c>
      <c r="BJ923" s="27">
        <f t="shared" si="594"/>
        <v>4800.9982551262938</v>
      </c>
      <c r="BK923" s="34">
        <f t="shared" si="595"/>
        <v>553.07359520097191</v>
      </c>
      <c r="BL923" s="27">
        <f t="shared" si="596"/>
        <v>105.12269223028028</v>
      </c>
      <c r="BM923" s="34">
        <f t="shared" si="597"/>
        <v>1.1054421768707483</v>
      </c>
      <c r="BN923" s="45">
        <f t="shared" si="598"/>
        <v>885.20797144300138</v>
      </c>
      <c r="BO923" s="45">
        <f t="shared" si="599"/>
        <v>89.098572658377023</v>
      </c>
      <c r="BP923" s="66">
        <f t="shared" si="600"/>
        <v>6.693668837954724</v>
      </c>
    </row>
    <row r="924" spans="8:68">
      <c r="H924" s="68">
        <v>919</v>
      </c>
      <c r="I924" s="31">
        <f>('Propiedades físicas'!$C$10*'Diseño reactor'!H924)/1000</f>
        <v>804.35041379023539</v>
      </c>
      <c r="J924" s="31">
        <f t="shared" si="577"/>
        <v>0.56691709506463828</v>
      </c>
      <c r="K924" s="31">
        <f>(I924*1000)/'Propiedades físicas'!$F$10</f>
        <v>5254.1506285172436</v>
      </c>
      <c r="L924" s="31">
        <f t="shared" si="578"/>
        <v>750.5929469310347</v>
      </c>
      <c r="M924" s="31">
        <f t="shared" si="579"/>
        <v>4503.5576815862087</v>
      </c>
      <c r="N924" s="31">
        <f t="shared" si="580"/>
        <v>0.81674967021875378</v>
      </c>
      <c r="O924" s="32">
        <f t="shared" si="581"/>
        <v>4.9004980213125231</v>
      </c>
      <c r="P924" s="33">
        <f t="shared" si="582"/>
        <v>0.54764908396246048</v>
      </c>
      <c r="Q924" s="31">
        <f t="shared" si="583"/>
        <v>4.5135225477614016</v>
      </c>
      <c r="R924" s="31">
        <f t="shared" si="584"/>
        <v>0.18043801538058613</v>
      </c>
      <c r="S924" s="31">
        <f t="shared" si="585"/>
        <v>0.38697547355112161</v>
      </c>
      <c r="T924" s="31">
        <f t="shared" si="586"/>
        <v>5.9450254456586235E-2</v>
      </c>
      <c r="U924" s="31">
        <f t="shared" si="587"/>
        <v>2.9212316419121025E-2</v>
      </c>
      <c r="V924" s="47">
        <f t="shared" si="601"/>
        <v>5.4233210256476665E-4</v>
      </c>
      <c r="W924" s="31">
        <f t="shared" si="588"/>
        <v>0.32947743484759406</v>
      </c>
      <c r="X924" s="34">
        <f>(S924*H924*'Propiedades físicas'!$F$5*60*24*365)/(1000000)</f>
        <v>55042.146847884404</v>
      </c>
      <c r="Y924" s="34">
        <f>(U924*H924*'Propiedades físicas'!$F$7*60*24*365)/(1000000)</f>
        <v>1299.4193720773837</v>
      </c>
      <c r="Z924" s="31">
        <f t="shared" si="602"/>
        <v>503.2895081615012</v>
      </c>
      <c r="AA924" s="31">
        <f t="shared" si="603"/>
        <v>4147.9272213927279</v>
      </c>
      <c r="AB924" s="31">
        <f t="shared" si="604"/>
        <v>165.82253613475865</v>
      </c>
      <c r="AC924" s="31">
        <f t="shared" si="605"/>
        <v>355.63046019348076</v>
      </c>
      <c r="AD924" s="31">
        <f t="shared" si="589"/>
        <v>54.634783845602747</v>
      </c>
      <c r="AE924" s="31">
        <f t="shared" si="606"/>
        <v>26.846118789172223</v>
      </c>
      <c r="AF924" s="31">
        <f t="shared" si="607"/>
        <v>5254.1506285172445</v>
      </c>
      <c r="AG924" s="31">
        <f t="shared" si="608"/>
        <v>9.5788937878915126E-2</v>
      </c>
      <c r="AH924" s="31">
        <f t="shared" si="609"/>
        <v>0.78945723384472133</v>
      </c>
      <c r="AI924" s="31">
        <f t="shared" si="609"/>
        <v>3.1560293539120488E-2</v>
      </c>
      <c r="AJ924" s="31">
        <f t="shared" si="609"/>
        <v>6.7685623298135628E-2</v>
      </c>
      <c r="AK924" s="31">
        <f t="shared" si="590"/>
        <v>1.0398404558306514E-2</v>
      </c>
      <c r="AL924" s="31">
        <f t="shared" si="590"/>
        <v>5.1095068808007073E-3</v>
      </c>
      <c r="AM924" s="31">
        <f t="shared" si="610"/>
        <v>0.99999999999999978</v>
      </c>
      <c r="AN924" s="31">
        <f>(Z924*'Propiedades físicas'!$F$4)/1000</f>
        <v>442.58272768706092</v>
      </c>
      <c r="AO924" s="31">
        <f>(AA924*'Propiedades físicas'!$F$6)/1000</f>
        <v>132.89958817342298</v>
      </c>
      <c r="AP924" s="31">
        <f>(AB924*'Propiedades físicas'!$F$9)/1000</f>
        <v>102.30421366833933</v>
      </c>
      <c r="AQ924" s="31">
        <f>(AC924*'Propiedades físicas'!$F$5)/1000</f>
        <v>104.72250161317429</v>
      </c>
      <c r="AR924" s="31">
        <f>(AD924*'Propiedades físicas'!$F$8)/1000</f>
        <v>19.369123568943081</v>
      </c>
      <c r="AS924" s="31">
        <f>(AE924*'Propiedades físicas'!$F$7)/1000</f>
        <v>2.47225907929487</v>
      </c>
      <c r="AT924" s="31">
        <f t="shared" si="611"/>
        <v>804.35041379023551</v>
      </c>
      <c r="AU924" s="31">
        <f t="shared" si="612"/>
        <v>0.55023621558362368</v>
      </c>
      <c r="AV924" s="31">
        <f t="shared" si="616"/>
        <v>0.16522598347053444</v>
      </c>
      <c r="AW924" s="31">
        <f t="shared" si="616"/>
        <v>0.12718861321431357</v>
      </c>
      <c r="AX924" s="31">
        <f t="shared" si="616"/>
        <v>0.13019512368956723</v>
      </c>
      <c r="AY924" s="31">
        <f t="shared" si="613"/>
        <v>2.4080454534327257E-2</v>
      </c>
      <c r="AZ924" s="31">
        <f t="shared" si="613"/>
        <v>3.0736095076338262E-3</v>
      </c>
      <c r="BA924" s="31">
        <f t="shared" si="614"/>
        <v>1</v>
      </c>
      <c r="BB924" s="34">
        <f>AU924*'Propiedades físicas'!$C$4+'Diseño reactor'!AV924*'Propiedades físicas'!$C$5+'Diseño reactor'!AW924*'Propiedades físicas'!$C$8+'Diseño reactor'!AX924*'Propiedades físicas'!$C$9+'Diseño reactor'!AY924*'Propiedades físicas'!$C$7+'Diseño reactor'!AZ924*'Propiedades físicas'!$C$6</f>
        <v>876.15871547222184</v>
      </c>
      <c r="BC924" s="45">
        <f>AU924*'Propiedades físicas'!$L$4+'Diseño reactor'!AV924*'Propiedades físicas'!$L$5+'Diseño reactor'!AW924*'Propiedades físicas'!$L$8+AX924*'Propiedades físicas'!$L$9+'Diseño reactor'!AY924*'Propiedades físicas'!$L$7+'Diseño reactor'!AZ924*'Propiedades físicas'!$L$6</f>
        <v>2.0157579603461251</v>
      </c>
      <c r="BD924" s="29">
        <f t="shared" si="591"/>
        <v>3.047357951023947</v>
      </c>
      <c r="BE924" s="58">
        <f t="shared" si="592"/>
        <v>42.994802475318039</v>
      </c>
      <c r="BF924" s="30">
        <f>AU924*'Propiedades físicas'!$I$4+'Diseño reactor'!AV924*'Propiedades físicas'!$I$5+'Diseño reactor'!AW924*'Propiedades físicas'!$I$8+'Diseño reactor'!AX924*'Propiedades físicas'!$I$9+'Diseño reactor'!AY924*'Propiedades físicas'!$I$7+'Diseño reactor'!AZ924*'Propiedades físicas'!$I$6</f>
        <v>1.9615834677386219E-2</v>
      </c>
      <c r="BG924" s="24">
        <f>AU924*'Propiedades físicas'!$O$4+'Diseño reactor'!AV924*'Propiedades físicas'!$O$5+'Diseño reactor'!AW924*'Propiedades físicas'!$O$8+'Diseño reactor'!AX924*'Propiedades físicas'!$O$9+'Diseño reactor'!AY924*'Propiedades físicas'!$O$7+'Diseño reactor'!AZ924*'Propiedades físicas'!$O$6</f>
        <v>0.1497660696707627</v>
      </c>
      <c r="BH924" s="54">
        <f t="shared" si="593"/>
        <v>41936.307905794551</v>
      </c>
      <c r="BI924" s="34">
        <f t="shared" si="615"/>
        <v>264.01690974931137</v>
      </c>
      <c r="BJ924" s="27">
        <f t="shared" si="594"/>
        <v>4800.9708106226226</v>
      </c>
      <c r="BK924" s="34">
        <f t="shared" si="595"/>
        <v>553.09425300846601</v>
      </c>
      <c r="BL924" s="27">
        <f t="shared" si="596"/>
        <v>105.1234385040684</v>
      </c>
      <c r="BM924" s="34">
        <f t="shared" si="597"/>
        <v>1.1054421768707483</v>
      </c>
      <c r="BN924" s="45">
        <f t="shared" si="598"/>
        <v>886.3324943398502</v>
      </c>
      <c r="BO924" s="45">
        <f t="shared" si="599"/>
        <v>89.128133868524117</v>
      </c>
      <c r="BP924" s="66">
        <f t="shared" si="600"/>
        <v>6.693654278679583</v>
      </c>
    </row>
    <row r="925" spans="8:68">
      <c r="H925" s="68">
        <v>920</v>
      </c>
      <c r="I925" s="31">
        <f>('Propiedades físicas'!$C$10*'Diseño reactor'!H925)/1000</f>
        <v>805.22565907183525</v>
      </c>
      <c r="J925" s="31">
        <f t="shared" si="577"/>
        <v>0.56630088083087238</v>
      </c>
      <c r="K925" s="31">
        <f>(I925*1000)/'Propiedades físicas'!$F$10</f>
        <v>5259.8678762087748</v>
      </c>
      <c r="L925" s="31">
        <f t="shared" si="578"/>
        <v>751.40969660125347</v>
      </c>
      <c r="M925" s="31">
        <f t="shared" si="579"/>
        <v>4508.4581796075208</v>
      </c>
      <c r="N925" s="31">
        <f t="shared" si="580"/>
        <v>0.81674967021875378</v>
      </c>
      <c r="O925" s="32">
        <f t="shared" si="581"/>
        <v>4.9004980213125222</v>
      </c>
      <c r="P925" s="33">
        <f t="shared" si="582"/>
        <v>0.54784528250417008</v>
      </c>
      <c r="Q925" s="31">
        <f t="shared" si="583"/>
        <v>4.5139118338047908</v>
      </c>
      <c r="R925" s="31">
        <f t="shared" si="584"/>
        <v>0.18037105569280507</v>
      </c>
      <c r="S925" s="31">
        <f t="shared" si="585"/>
        <v>0.38658618750773244</v>
      </c>
      <c r="T925" s="31">
        <f t="shared" si="586"/>
        <v>5.9384864250408793E-2</v>
      </c>
      <c r="U925" s="31">
        <f t="shared" si="587"/>
        <v>2.9148467771369924E-2</v>
      </c>
      <c r="V925" s="47">
        <f t="shared" si="601"/>
        <v>5.4252639626626556E-4</v>
      </c>
      <c r="W925" s="31">
        <f t="shared" si="588"/>
        <v>0.32923721615040491</v>
      </c>
      <c r="X925" s="34">
        <f>(S925*H925*'Propiedades físicas'!$F$5*60*24*365)/(1000000)</f>
        <v>55046.609324017896</v>
      </c>
      <c r="Y925" s="34">
        <f>(U925*H925*'Propiedades físicas'!$F$7*60*24*365)/(1000000)</f>
        <v>1297.9901216657956</v>
      </c>
      <c r="Z925" s="31">
        <f t="shared" si="602"/>
        <v>504.01765990383649</v>
      </c>
      <c r="AA925" s="31">
        <f t="shared" si="603"/>
        <v>4152.7988871004072</v>
      </c>
      <c r="AB925" s="31">
        <f t="shared" si="604"/>
        <v>165.94137123738065</v>
      </c>
      <c r="AC925" s="31">
        <f t="shared" si="605"/>
        <v>355.65929250711383</v>
      </c>
      <c r="AD925" s="31">
        <f t="shared" si="589"/>
        <v>54.634075110376088</v>
      </c>
      <c r="AE925" s="31">
        <f t="shared" si="606"/>
        <v>26.816590349660331</v>
      </c>
      <c r="AF925" s="31">
        <f t="shared" si="607"/>
        <v>5259.8678762087748</v>
      </c>
      <c r="AG925" s="31">
        <f t="shared" si="608"/>
        <v>9.5823254835656443E-2</v>
      </c>
      <c r="AH925" s="31">
        <f t="shared" si="609"/>
        <v>0.78952532360825678</v>
      </c>
      <c r="AI925" s="31">
        <f t="shared" si="609"/>
        <v>3.1548581664562349E-2</v>
      </c>
      <c r="AJ925" s="31">
        <f t="shared" si="609"/>
        <v>6.761753353460033E-2</v>
      </c>
      <c r="AK925" s="31">
        <f t="shared" si="590"/>
        <v>1.0386967200734216E-2</v>
      </c>
      <c r="AL925" s="31">
        <f t="shared" si="590"/>
        <v>5.0983391561898479E-3</v>
      </c>
      <c r="AM925" s="31">
        <f t="shared" si="610"/>
        <v>0.99999999999999989</v>
      </c>
      <c r="AN925" s="31">
        <f>(Z925*'Propiedades físicas'!$F$4)/1000</f>
        <v>443.22304976623576</v>
      </c>
      <c r="AO925" s="31">
        <f>(AA925*'Propiedades físicas'!$F$6)/1000</f>
        <v>133.05567634269707</v>
      </c>
      <c r="AP925" s="31">
        <f>(AB925*'Propiedades físicas'!$F$9)/1000</f>
        <v>102.37752898490197</v>
      </c>
      <c r="AQ925" s="31">
        <f>(AC925*'Propiedades físicas'!$F$5)/1000</f>
        <v>104.73099186456982</v>
      </c>
      <c r="AR925" s="31">
        <f>(AD925*'Propiedades físicas'!$F$8)/1000</f>
        <v>19.368872308130527</v>
      </c>
      <c r="AS925" s="31">
        <f>(AE925*'Propiedades físicas'!$F$7)/1000</f>
        <v>2.46953980530022</v>
      </c>
      <c r="AT925" s="31">
        <f t="shared" si="611"/>
        <v>805.22565907183525</v>
      </c>
      <c r="AU925" s="31">
        <f t="shared" si="612"/>
        <v>0.55043334098062469</v>
      </c>
      <c r="AV925" s="31">
        <f t="shared" si="616"/>
        <v>0.16524023401845792</v>
      </c>
      <c r="AW925" s="31">
        <f t="shared" si="616"/>
        <v>0.12714141412596086</v>
      </c>
      <c r="AX925" s="31">
        <f t="shared" si="616"/>
        <v>0.13006415119122108</v>
      </c>
      <c r="AY925" s="31">
        <f t="shared" si="613"/>
        <v>2.4053968089462738E-2</v>
      </c>
      <c r="AZ925" s="31">
        <f t="shared" si="613"/>
        <v>3.066891594272841E-3</v>
      </c>
      <c r="BA925" s="31">
        <f t="shared" si="614"/>
        <v>1</v>
      </c>
      <c r="BB925" s="34">
        <f>AU925*'Propiedades físicas'!$C$4+'Diseño reactor'!AV925*'Propiedades físicas'!$C$5+'Diseño reactor'!AW925*'Propiedades físicas'!$C$8+'Diseño reactor'!AX925*'Propiedades físicas'!$C$9+'Diseño reactor'!AY925*'Propiedades físicas'!$C$7+'Diseño reactor'!AZ925*'Propiedades físicas'!$C$6</f>
        <v>876.15681496016123</v>
      </c>
      <c r="BC925" s="45">
        <f>AU925*'Propiedades físicas'!$L$4+'Diseño reactor'!AV925*'Propiedades físicas'!$L$5+'Diseño reactor'!AW925*'Propiedades físicas'!$L$8+AX925*'Propiedades físicas'!$L$9+'Diseño reactor'!AY925*'Propiedades físicas'!$L$7+'Diseño reactor'!AZ925*'Propiedades físicas'!$L$6</f>
        <v>2.0159079230469388</v>
      </c>
      <c r="BD925" s="29">
        <f t="shared" si="591"/>
        <v>3.0449162310857401</v>
      </c>
      <c r="BE925" s="58">
        <f t="shared" si="592"/>
        <v>42.992073406634816</v>
      </c>
      <c r="BF925" s="30">
        <f>AU925*'Propiedades físicas'!$I$4+'Diseño reactor'!AV925*'Propiedades físicas'!$I$5+'Diseño reactor'!AW925*'Propiedades físicas'!$I$8+'Diseño reactor'!AX925*'Propiedades físicas'!$I$9+'Diseño reactor'!AY925*'Propiedades físicas'!$I$7+'Diseño reactor'!AZ925*'Propiedades físicas'!$I$6</f>
        <v>1.9616700226544045E-2</v>
      </c>
      <c r="BG925" s="24">
        <f>AU925*'Propiedades físicas'!$O$4+'Diseño reactor'!AV925*'Propiedades físicas'!$O$5+'Diseño reactor'!AW925*'Propiedades físicas'!$O$8+'Diseño reactor'!AX925*'Propiedades físicas'!$O$9+'Diseño reactor'!AY925*'Propiedades físicas'!$O$7+'Diseño reactor'!AZ925*'Propiedades físicas'!$O$6</f>
        <v>0.14977251116013252</v>
      </c>
      <c r="BH925" s="54">
        <f t="shared" si="593"/>
        <v>41934.366585123527</v>
      </c>
      <c r="BI925" s="34">
        <f t="shared" si="615"/>
        <v>264.03684564282918</v>
      </c>
      <c r="BJ925" s="27">
        <f t="shared" si="594"/>
        <v>4800.943478252475</v>
      </c>
      <c r="BK925" s="34">
        <f t="shared" si="595"/>
        <v>553.11489282748778</v>
      </c>
      <c r="BL925" s="27">
        <f t="shared" si="596"/>
        <v>105.12418408292351</v>
      </c>
      <c r="BM925" s="34">
        <f t="shared" si="597"/>
        <v>1.1054421768707483</v>
      </c>
      <c r="BN925" s="45">
        <f t="shared" si="598"/>
        <v>887.45716591798941</v>
      </c>
      <c r="BO925" s="45">
        <f t="shared" si="599"/>
        <v>89.157651991669965</v>
      </c>
      <c r="BP925" s="66">
        <f t="shared" si="600"/>
        <v>6.6936397591975965</v>
      </c>
    </row>
    <row r="926" spans="8:68">
      <c r="H926" s="68">
        <v>921</v>
      </c>
      <c r="I926" s="31">
        <f>('Propiedades físicas'!$C$10*'Diseño reactor'!H926)/1000</f>
        <v>806.100904353435</v>
      </c>
      <c r="J926" s="31">
        <f t="shared" si="577"/>
        <v>0.56568600473876507</v>
      </c>
      <c r="K926" s="31">
        <f>(I926*1000)/'Propiedades físicas'!$F$10</f>
        <v>5265.5851239003059</v>
      </c>
      <c r="L926" s="31">
        <f t="shared" si="578"/>
        <v>752.22644627147224</v>
      </c>
      <c r="M926" s="31">
        <f t="shared" si="579"/>
        <v>4513.358677628833</v>
      </c>
      <c r="N926" s="31">
        <f t="shared" si="580"/>
        <v>0.81674967021875378</v>
      </c>
      <c r="O926" s="32">
        <f t="shared" si="581"/>
        <v>4.9004980213125222</v>
      </c>
      <c r="P926" s="33">
        <f t="shared" si="582"/>
        <v>0.54804119516153238</v>
      </c>
      <c r="Q926" s="31">
        <f t="shared" si="583"/>
        <v>4.514300365658003</v>
      </c>
      <c r="R926" s="31">
        <f t="shared" si="584"/>
        <v>0.18030409951797133</v>
      </c>
      <c r="S926" s="31">
        <f t="shared" si="585"/>
        <v>0.38619765565452002</v>
      </c>
      <c r="T926" s="31">
        <f t="shared" si="586"/>
        <v>5.9319570481201657E-2</v>
      </c>
      <c r="U926" s="31">
        <f t="shared" si="587"/>
        <v>2.9084805058048464E-2</v>
      </c>
      <c r="V926" s="47">
        <f t="shared" si="601"/>
        <v>5.4272040685899323E-4</v>
      </c>
      <c r="W926" s="31">
        <f t="shared" si="588"/>
        <v>0.32899734748010612</v>
      </c>
      <c r="X926" s="34">
        <f>(S926*H926*'Propiedades físicas'!$F$5*60*24*365)/(1000000)</f>
        <v>55051.058804919943</v>
      </c>
      <c r="Y926" s="34">
        <f>(U926*H926*'Propiedades físicas'!$F$7*60*24*365)/(1000000)</f>
        <v>1296.5629791016595</v>
      </c>
      <c r="Z926" s="31">
        <f t="shared" si="602"/>
        <v>504.74594074377131</v>
      </c>
      <c r="AA926" s="31">
        <f t="shared" si="603"/>
        <v>4157.6706367710203</v>
      </c>
      <c r="AB926" s="31">
        <f t="shared" si="604"/>
        <v>166.06007565605159</v>
      </c>
      <c r="AC926" s="31">
        <f t="shared" si="605"/>
        <v>355.68804085781295</v>
      </c>
      <c r="AD926" s="31">
        <f t="shared" si="589"/>
        <v>54.633324413186727</v>
      </c>
      <c r="AE926" s="31">
        <f t="shared" si="606"/>
        <v>26.787105458462634</v>
      </c>
      <c r="AF926" s="31">
        <f t="shared" si="607"/>
        <v>5265.585123900305</v>
      </c>
      <c r="AG926" s="31">
        <f t="shared" si="608"/>
        <v>9.5857521788556277E-2</v>
      </c>
      <c r="AH926" s="31">
        <f t="shared" si="609"/>
        <v>0.78959328145688878</v>
      </c>
      <c r="AI926" s="31">
        <f t="shared" si="609"/>
        <v>3.1536870404451495E-2</v>
      </c>
      <c r="AJ926" s="31">
        <f t="shared" si="609"/>
        <v>6.7549575685968394E-2</v>
      </c>
      <c r="AK926" s="31">
        <f t="shared" si="590"/>
        <v>1.0375546710888405E-2</v>
      </c>
      <c r="AL926" s="31">
        <f t="shared" si="590"/>
        <v>5.0872039532466979E-3</v>
      </c>
      <c r="AM926" s="31">
        <f t="shared" si="610"/>
        <v>1.0000000000000002</v>
      </c>
      <c r="AN926" s="31">
        <f>(Z926*'Propiedades físicas'!$F$4)/1000</f>
        <v>443.86348537125764</v>
      </c>
      <c r="AO926" s="31">
        <f>(AA926*'Propiedades físicas'!$F$6)/1000</f>
        <v>133.21176720214351</v>
      </c>
      <c r="AP926" s="31">
        <f>(AB926*'Propiedades físicas'!$F$9)/1000</f>
        <v>102.45076367600102</v>
      </c>
      <c r="AQ926" s="31">
        <f>(AC926*'Propiedades físicas'!$F$5)/1000</f>
        <v>104.73945739140019</v>
      </c>
      <c r="AR926" s="31">
        <f>(AD926*'Propiedades físicas'!$F$8)/1000</f>
        <v>19.368606170962952</v>
      </c>
      <c r="AS926" s="31">
        <f>(AE926*'Propiedades físicas'!$F$7)/1000</f>
        <v>2.466824541669824</v>
      </c>
      <c r="AT926" s="31">
        <f t="shared" si="611"/>
        <v>806.100904353435</v>
      </c>
      <c r="AU926" s="31">
        <f t="shared" si="612"/>
        <v>0.55063017914274126</v>
      </c>
      <c r="AV926" s="31">
        <f t="shared" si="616"/>
        <v>0.16525445695783117</v>
      </c>
      <c r="AW926" s="31">
        <f t="shared" si="616"/>
        <v>0.12709421751384301</v>
      </c>
      <c r="AX926" s="31">
        <f t="shared" si="616"/>
        <v>0.12993343243475283</v>
      </c>
      <c r="AY926" s="31">
        <f t="shared" si="613"/>
        <v>2.4027520706602242E-2</v>
      </c>
      <c r="AZ926" s="31">
        <f t="shared" si="613"/>
        <v>3.0601932442296882E-3</v>
      </c>
      <c r="BA926" s="31">
        <f t="shared" si="614"/>
        <v>1.0000000000000002</v>
      </c>
      <c r="BB926" s="34">
        <f>AU926*'Propiedades físicas'!$C$4+'Diseño reactor'!AV926*'Propiedades físicas'!$C$5+'Diseño reactor'!AW926*'Propiedades físicas'!$C$8+'Diseño reactor'!AX926*'Propiedades físicas'!$C$9+'Diseño reactor'!AY926*'Propiedades físicas'!$C$7+'Diseño reactor'!AZ926*'Propiedades físicas'!$C$6</f>
        <v>876.15491963872569</v>
      </c>
      <c r="BC926" s="45">
        <f>AU926*'Propiedades físicas'!$L$4+'Diseño reactor'!AV926*'Propiedades físicas'!$L$5+'Diseño reactor'!AW926*'Propiedades físicas'!$L$8+AX926*'Propiedades físicas'!$L$9+'Diseño reactor'!AY926*'Propiedades físicas'!$L$7+'Diseño reactor'!AZ926*'Propiedades físicas'!$L$6</f>
        <v>2.0160576568328952</v>
      </c>
      <c r="BD926" s="29">
        <f t="shared" si="591"/>
        <v>3.0424784291787397</v>
      </c>
      <c r="BE926" s="58">
        <f t="shared" si="592"/>
        <v>42.989348910739302</v>
      </c>
      <c r="BF926" s="30">
        <f>AU926*'Propiedades físicas'!$I$4+'Diseño reactor'!AV926*'Propiedades físicas'!$I$5+'Diseño reactor'!AW926*'Propiedades físicas'!$I$8+'Diseño reactor'!AX926*'Propiedades físicas'!$I$9+'Diseño reactor'!AY926*'Propiedades físicas'!$I$7+'Diseño reactor'!AZ926*'Propiedades físicas'!$I$6</f>
        <v>1.9617563463730003E-2</v>
      </c>
      <c r="BG926" s="24">
        <f>AU926*'Propiedades físicas'!$O$4+'Diseño reactor'!AV926*'Propiedades físicas'!$O$5+'Diseño reactor'!AW926*'Propiedades físicas'!$O$8+'Diseño reactor'!AX926*'Propiedades físicas'!$O$9+'Diseño reactor'!AY926*'Propiedades físicas'!$O$7+'Diseño reactor'!AZ926*'Propiedades físicas'!$O$6</f>
        <v>0.14977894436829575</v>
      </c>
      <c r="BH926" s="54">
        <f t="shared" si="593"/>
        <v>41932.43062600644</v>
      </c>
      <c r="BI926" s="34">
        <f t="shared" si="615"/>
        <v>264.05673505220568</v>
      </c>
      <c r="BJ926" s="27">
        <f t="shared" si="594"/>
        <v>4800.9162575758082</v>
      </c>
      <c r="BK926" s="34">
        <f t="shared" si="595"/>
        <v>553.13551466176432</v>
      </c>
      <c r="BL926" s="27">
        <f t="shared" si="596"/>
        <v>105.12492896710214</v>
      </c>
      <c r="BM926" s="34">
        <f t="shared" si="597"/>
        <v>1.1054421768707483</v>
      </c>
      <c r="BN926" s="45">
        <f t="shared" si="598"/>
        <v>888.58198583790102</v>
      </c>
      <c r="BO926" s="45">
        <f t="shared" si="599"/>
        <v>89.187127121937777</v>
      </c>
      <c r="BP926" s="66">
        <f t="shared" si="600"/>
        <v>6.6936252793708109</v>
      </c>
    </row>
    <row r="927" spans="8:68">
      <c r="H927" s="68">
        <v>922</v>
      </c>
      <c r="I927" s="31">
        <f>('Propiedades físicas'!$C$10*'Diseño reactor'!H927)/1000</f>
        <v>806.97614963503497</v>
      </c>
      <c r="J927" s="31">
        <f t="shared" si="577"/>
        <v>0.565072462434276</v>
      </c>
      <c r="K927" s="31">
        <f>(I927*1000)/'Propiedades físicas'!$F$10</f>
        <v>5271.302371591838</v>
      </c>
      <c r="L927" s="31">
        <f t="shared" si="578"/>
        <v>753.04319594169112</v>
      </c>
      <c r="M927" s="31">
        <f t="shared" si="579"/>
        <v>4518.259175650147</v>
      </c>
      <c r="N927" s="31">
        <f t="shared" si="580"/>
        <v>0.81674967021875389</v>
      </c>
      <c r="O927" s="32">
        <f t="shared" si="581"/>
        <v>4.900498021312524</v>
      </c>
      <c r="P927" s="33">
        <f t="shared" si="582"/>
        <v>0.54823682255894335</v>
      </c>
      <c r="Q927" s="31">
        <f t="shared" si="583"/>
        <v>4.5146881454437677</v>
      </c>
      <c r="R927" s="31">
        <f t="shared" si="584"/>
        <v>0.18023714705368729</v>
      </c>
      <c r="S927" s="31">
        <f t="shared" si="585"/>
        <v>0.38580987586875565</v>
      </c>
      <c r="T927" s="31">
        <f t="shared" si="586"/>
        <v>5.9254373003301608E-2</v>
      </c>
      <c r="U927" s="31">
        <f t="shared" si="587"/>
        <v>2.9021327602821688E-2</v>
      </c>
      <c r="V927" s="47">
        <f t="shared" si="601"/>
        <v>5.4291413496128371E-4</v>
      </c>
      <c r="W927" s="31">
        <f t="shared" si="588"/>
        <v>0.32875782807220916</v>
      </c>
      <c r="X927" s="34">
        <f>(S927*H927*'Propiedades físicas'!$F$5*60*24*365)/(1000000)</f>
        <v>55055.495337860593</v>
      </c>
      <c r="Y927" s="34">
        <f>(U927*H927*'Propiedades físicas'!$F$7*60*24*365)/(1000000)</f>
        <v>1295.1379412011781</v>
      </c>
      <c r="Z927" s="31">
        <f t="shared" si="602"/>
        <v>505.47435039934578</v>
      </c>
      <c r="AA927" s="31">
        <f t="shared" si="603"/>
        <v>4162.5424700991534</v>
      </c>
      <c r="AB927" s="31">
        <f t="shared" si="604"/>
        <v>166.17864958349969</v>
      </c>
      <c r="AC927" s="31">
        <f t="shared" si="605"/>
        <v>355.71670555099269</v>
      </c>
      <c r="AD927" s="31">
        <f t="shared" si="589"/>
        <v>54.632531909044083</v>
      </c>
      <c r="AE927" s="31">
        <f t="shared" si="606"/>
        <v>26.757664049801598</v>
      </c>
      <c r="AF927" s="31">
        <f t="shared" si="607"/>
        <v>5271.3023715918371</v>
      </c>
      <c r="AG927" s="31">
        <f t="shared" si="608"/>
        <v>9.5891738846827293E-2</v>
      </c>
      <c r="AH927" s="31">
        <f t="shared" si="609"/>
        <v>0.78966110776190246</v>
      </c>
      <c r="AI927" s="31">
        <f t="shared" si="609"/>
        <v>3.1525159793350417E-2</v>
      </c>
      <c r="AJ927" s="31">
        <f t="shared" si="609"/>
        <v>6.7481749380954734E-2</v>
      </c>
      <c r="AK927" s="31">
        <f t="shared" si="590"/>
        <v>1.0364143063291217E-2</v>
      </c>
      <c r="AL927" s="31">
        <f t="shared" si="590"/>
        <v>5.0761011536739585E-3</v>
      </c>
      <c r="AM927" s="31">
        <f t="shared" si="610"/>
        <v>1.0000000000000002</v>
      </c>
      <c r="AN927" s="31">
        <f>(Z927*'Propiedades físicas'!$F$4)/1000</f>
        <v>444.5040342541767</v>
      </c>
      <c r="AO927" s="31">
        <f>(AA927*'Propiedades físicas'!$F$6)/1000</f>
        <v>133.36786074197687</v>
      </c>
      <c r="AP927" s="31">
        <f>(AB927*'Propiedades físicas'!$F$9)/1000</f>
        <v>102.52391786054012</v>
      </c>
      <c r="AQ927" s="31">
        <f>(AC927*'Propiedades físicas'!$F$5)/1000</f>
        <v>104.74789828360082</v>
      </c>
      <c r="AR927" s="31">
        <f>(AD927*'Propiedades físicas'!$F$8)/1000</f>
        <v>19.368325212394303</v>
      </c>
      <c r="AS927" s="31">
        <f>(AE927*'Propiedades físicas'!$F$7)/1000</f>
        <v>2.4641132823462293</v>
      </c>
      <c r="AT927" s="31">
        <f t="shared" si="611"/>
        <v>806.97614963503509</v>
      </c>
      <c r="AU927" s="31">
        <f t="shared" si="612"/>
        <v>0.5508267306973188</v>
      </c>
      <c r="AV927" s="31">
        <f t="shared" si="616"/>
        <v>0.16526865236636068</v>
      </c>
      <c r="AW927" s="31">
        <f t="shared" si="616"/>
        <v>0.12704702351724748</v>
      </c>
      <c r="AX927" s="31">
        <f t="shared" si="616"/>
        <v>0.12980296670598548</v>
      </c>
      <c r="AY927" s="31">
        <f t="shared" si="613"/>
        <v>2.400111232674456E-2</v>
      </c>
      <c r="AZ927" s="31">
        <f t="shared" si="613"/>
        <v>3.0535143863429605E-3</v>
      </c>
      <c r="BA927" s="31">
        <f t="shared" si="614"/>
        <v>0.99999999999999989</v>
      </c>
      <c r="BB927" s="34">
        <f>AU927*'Propiedades físicas'!$C$4+'Diseño reactor'!AV927*'Propiedades físicas'!$C$5+'Diseño reactor'!AW927*'Propiedades físicas'!$C$8+'Diseño reactor'!AX927*'Propiedades físicas'!$C$9+'Diseño reactor'!AY927*'Propiedades físicas'!$C$7+'Diseño reactor'!AZ927*'Propiedades físicas'!$C$6</f>
        <v>876.15302948993269</v>
      </c>
      <c r="BC927" s="45">
        <f>AU927*'Propiedades físicas'!$L$4+'Diseño reactor'!AV927*'Propiedades físicas'!$L$5+'Diseño reactor'!AW927*'Propiedades físicas'!$L$8+AX927*'Propiedades físicas'!$L$9+'Diseño reactor'!AY927*'Propiedades físicas'!$L$7+'Diseño reactor'!AZ927*'Propiedades físicas'!$L$6</f>
        <v>2.0162071622173832</v>
      </c>
      <c r="BD927" s="29">
        <f t="shared" si="591"/>
        <v>3.0400445358788466</v>
      </c>
      <c r="BE927" s="58">
        <f t="shared" si="592"/>
        <v>42.986628976001093</v>
      </c>
      <c r="BF927" s="30">
        <f>AU927*'Propiedades físicas'!$I$4+'Diseño reactor'!AV927*'Propiedades físicas'!$I$5+'Diseño reactor'!AW927*'Propiedades físicas'!$I$8+'Diseño reactor'!AX927*'Propiedades físicas'!$I$9+'Diseño reactor'!AY927*'Propiedades físicas'!$I$7+'Diseño reactor'!AZ927*'Propiedades físicas'!$I$6</f>
        <v>1.9618424396694499E-2</v>
      </c>
      <c r="BG927" s="24">
        <f>AU927*'Propiedades físicas'!$O$4+'Diseño reactor'!AV927*'Propiedades físicas'!$O$5+'Diseño reactor'!AW927*'Propiedades físicas'!$O$8+'Diseño reactor'!AX927*'Propiedades físicas'!$O$9+'Diseño reactor'!AY927*'Propiedades físicas'!$O$7+'Diseño reactor'!AZ927*'Propiedades físicas'!$O$6</f>
        <v>0.14978536930937184</v>
      </c>
      <c r="BH927" s="54">
        <f t="shared" si="593"/>
        <v>41930.500009625554</v>
      </c>
      <c r="BI927" s="34">
        <f t="shared" si="615"/>
        <v>264.07657812251233</v>
      </c>
      <c r="BJ927" s="27">
        <f t="shared" si="594"/>
        <v>4800.8891481545543</v>
      </c>
      <c r="BK927" s="34">
        <f t="shared" si="595"/>
        <v>553.15611851514268</v>
      </c>
      <c r="BL927" s="27">
        <f t="shared" si="596"/>
        <v>105.12567315686502</v>
      </c>
      <c r="BM927" s="34">
        <f t="shared" si="597"/>
        <v>1.1054421768707483</v>
      </c>
      <c r="BN927" s="45">
        <f t="shared" si="598"/>
        <v>889.70695376109347</v>
      </c>
      <c r="BO927" s="45">
        <f t="shared" si="599"/>
        <v>89.216559353176976</v>
      </c>
      <c r="BP927" s="66">
        <f t="shared" si="600"/>
        <v>6.6936108390618436</v>
      </c>
    </row>
    <row r="928" spans="8:68">
      <c r="H928" s="68">
        <v>923</v>
      </c>
      <c r="I928" s="31">
        <f>('Propiedades físicas'!$C$10*'Diseño reactor'!H928)/1000</f>
        <v>807.85139491663472</v>
      </c>
      <c r="J928" s="31">
        <f t="shared" si="577"/>
        <v>0.56446024958223462</v>
      </c>
      <c r="K928" s="31">
        <f>(I928*1000)/'Propiedades físicas'!$F$10</f>
        <v>5277.0196192833691</v>
      </c>
      <c r="L928" s="31">
        <f t="shared" si="578"/>
        <v>753.85994561190978</v>
      </c>
      <c r="M928" s="31">
        <f t="shared" si="579"/>
        <v>4523.1596736714591</v>
      </c>
      <c r="N928" s="31">
        <f t="shared" si="580"/>
        <v>0.81674967021875378</v>
      </c>
      <c r="O928" s="32">
        <f t="shared" si="581"/>
        <v>4.9004980213125231</v>
      </c>
      <c r="P928" s="33">
        <f t="shared" si="582"/>
        <v>0.54843216531898142</v>
      </c>
      <c r="Q928" s="31">
        <f t="shared" si="583"/>
        <v>4.5150751752770573</v>
      </c>
      <c r="R928" s="31">
        <f t="shared" si="584"/>
        <v>0.18017019849638344</v>
      </c>
      <c r="S928" s="31">
        <f t="shared" si="585"/>
        <v>0.38542284603546617</v>
      </c>
      <c r="T928" s="31">
        <f t="shared" si="586"/>
        <v>5.9189271671084315E-2</v>
      </c>
      <c r="U928" s="31">
        <f t="shared" si="587"/>
        <v>2.8958034732304679E-2</v>
      </c>
      <c r="V928" s="47">
        <f t="shared" si="601"/>
        <v>5.4310758118967096E-4</v>
      </c>
      <c r="W928" s="31">
        <f t="shared" si="588"/>
        <v>0.32851865716445006</v>
      </c>
      <c r="X928" s="34">
        <f>(S928*H928*'Propiedades físicas'!$F$5*60*24*365)/(1000000)</f>
        <v>55059.918969903723</v>
      </c>
      <c r="Y928" s="34">
        <f>(U928*H928*'Propiedades físicas'!$F$7*60*24*365)/(1000000)</f>
        <v>1293.7150047814025</v>
      </c>
      <c r="Z928" s="31">
        <f t="shared" si="602"/>
        <v>506.20288858941984</v>
      </c>
      <c r="AA928" s="31">
        <f t="shared" si="603"/>
        <v>4167.4143867807243</v>
      </c>
      <c r="AB928" s="31">
        <f t="shared" si="604"/>
        <v>166.29709321216191</v>
      </c>
      <c r="AC928" s="31">
        <f t="shared" si="605"/>
        <v>355.74528689073526</v>
      </c>
      <c r="AD928" s="31">
        <f t="shared" si="589"/>
        <v>54.631697752410822</v>
      </c>
      <c r="AE928" s="31">
        <f t="shared" si="606"/>
        <v>26.728266057917217</v>
      </c>
      <c r="AF928" s="31">
        <f t="shared" si="607"/>
        <v>5277.0196192833691</v>
      </c>
      <c r="AG928" s="31">
        <f t="shared" si="608"/>
        <v>9.5925906119364274E-2</v>
      </c>
      <c r="AH928" s="31">
        <f t="shared" si="609"/>
        <v>0.78972880289322633</v>
      </c>
      <c r="AI928" s="31">
        <f t="shared" si="609"/>
        <v>3.1513449865616647E-2</v>
      </c>
      <c r="AJ928" s="31">
        <f t="shared" si="609"/>
        <v>6.7414054249630831E-2</v>
      </c>
      <c r="AK928" s="31">
        <f t="shared" si="590"/>
        <v>1.0352756232471602E-2</v>
      </c>
      <c r="AL928" s="31">
        <f t="shared" si="590"/>
        <v>5.0650306396903206E-3</v>
      </c>
      <c r="AM928" s="31">
        <f t="shared" si="610"/>
        <v>1</v>
      </c>
      <c r="AN928" s="31">
        <f>(Z928*'Propiedades físicas'!$F$4)/1000</f>
        <v>445.14469616776404</v>
      </c>
      <c r="AO928" s="31">
        <f>(AA928*'Propiedades físicas'!$F$6)/1000</f>
        <v>133.5239569524544</v>
      </c>
      <c r="AP928" s="31">
        <f>(AB928*'Propiedades físicas'!$F$9)/1000</f>
        <v>102.59699165724328</v>
      </c>
      <c r="AQ928" s="31">
        <f>(AC928*'Propiedades físicas'!$F$5)/1000</f>
        <v>104.75631463071483</v>
      </c>
      <c r="AR928" s="31">
        <f>(AD928*'Propiedades físicas'!$F$8)/1000</f>
        <v>19.368029487184678</v>
      </c>
      <c r="AS928" s="31">
        <f>(AE928*'Propiedades físicas'!$F$7)/1000</f>
        <v>2.4614060212735969</v>
      </c>
      <c r="AT928" s="31">
        <f t="shared" si="611"/>
        <v>807.85139491663483</v>
      </c>
      <c r="AU928" s="31">
        <f t="shared" si="612"/>
        <v>0.55102299626987727</v>
      </c>
      <c r="AV928" s="31">
        <f t="shared" si="616"/>
        <v>0.16528282032146918</v>
      </c>
      <c r="AW928" s="31">
        <f t="shared" si="616"/>
        <v>0.1269998322746359</v>
      </c>
      <c r="AX928" s="31">
        <f t="shared" si="616"/>
        <v>0.12967275329335171</v>
      </c>
      <c r="AY928" s="31">
        <f t="shared" si="613"/>
        <v>2.3974742890904257E-2</v>
      </c>
      <c r="AZ928" s="31">
        <f t="shared" si="613"/>
        <v>3.0468549497616433E-3</v>
      </c>
      <c r="BA928" s="31">
        <f t="shared" si="614"/>
        <v>1</v>
      </c>
      <c r="BB928" s="34">
        <f>AU928*'Propiedades físicas'!$C$4+'Diseño reactor'!AV928*'Propiedades físicas'!$C$5+'Diseño reactor'!AW928*'Propiedades físicas'!$C$8+'Diseño reactor'!AX928*'Propiedades físicas'!$C$9+'Diseño reactor'!AY928*'Propiedades físicas'!$C$7+'Diseño reactor'!AZ928*'Propiedades físicas'!$C$6</f>
        <v>876.15114449587691</v>
      </c>
      <c r="BC928" s="45">
        <f>AU928*'Propiedades físicas'!$L$4+'Diseño reactor'!AV928*'Propiedades físicas'!$L$5+'Diseño reactor'!AW928*'Propiedades físicas'!$L$8+AX928*'Propiedades físicas'!$L$9+'Diseño reactor'!AY928*'Propiedades físicas'!$L$7+'Diseño reactor'!AZ928*'Propiedades físicas'!$L$6</f>
        <v>2.0163564397122853</v>
      </c>
      <c r="BD928" s="29">
        <f t="shared" si="591"/>
        <v>3.0376145417921085</v>
      </c>
      <c r="BE928" s="58">
        <f t="shared" si="592"/>
        <v>42.983913590829715</v>
      </c>
      <c r="BF928" s="30">
        <f>AU928*'Propiedades físicas'!$I$4+'Diseño reactor'!AV928*'Propiedades físicas'!$I$5+'Diseño reactor'!AW928*'Propiedades físicas'!$I$8+'Diseño reactor'!AX928*'Propiedades físicas'!$I$9+'Diseño reactor'!AY928*'Propiedades físicas'!$I$7+'Diseño reactor'!AZ928*'Propiedades físicas'!$I$6</f>
        <v>1.9619283033156357E-2</v>
      </c>
      <c r="BG928" s="24">
        <f>AU928*'Propiedades físicas'!$O$4+'Diseño reactor'!AV928*'Propiedades físicas'!$O$5+'Diseño reactor'!AW928*'Propiedades físicas'!$O$8+'Diseño reactor'!AX928*'Propiedades físicas'!$O$9+'Diseño reactor'!AY928*'Propiedades físicas'!$O$7+'Diseño reactor'!AZ928*'Propiedades físicas'!$O$6</f>
        <v>0.14979178599745521</v>
      </c>
      <c r="BH928" s="54">
        <f t="shared" si="593"/>
        <v>41928.574717244432</v>
      </c>
      <c r="BI928" s="34">
        <f t="shared" si="615"/>
        <v>264.09637499825834</v>
      </c>
      <c r="BJ928" s="27">
        <f t="shared" si="594"/>
        <v>4800.8621495526222</v>
      </c>
      <c r="BK928" s="34">
        <f t="shared" si="595"/>
        <v>553.17670439159167</v>
      </c>
      <c r="BL928" s="27">
        <f t="shared" si="596"/>
        <v>105.12641665247715</v>
      </c>
      <c r="BM928" s="34">
        <f t="shared" si="597"/>
        <v>1.1054421768707483</v>
      </c>
      <c r="BN928" s="45">
        <f t="shared" si="598"/>
        <v>890.83206935009935</v>
      </c>
      <c r="BO928" s="45">
        <f t="shared" si="599"/>
        <v>89.245948778963893</v>
      </c>
      <c r="BP928" s="66">
        <f t="shared" si="600"/>
        <v>6.6935964381339028</v>
      </c>
    </row>
    <row r="929" spans="8:68">
      <c r="H929" s="68">
        <v>924</v>
      </c>
      <c r="I929" s="31">
        <f>('Propiedades físicas'!$C$10*'Diseño reactor'!H929)/1000</f>
        <v>808.72664019823458</v>
      </c>
      <c r="J929" s="31">
        <f t="shared" si="577"/>
        <v>0.56384936186623646</v>
      </c>
      <c r="K929" s="31">
        <f>(I929*1000)/'Propiedades físicas'!$F$10</f>
        <v>5282.7368669749003</v>
      </c>
      <c r="L929" s="31">
        <f t="shared" si="578"/>
        <v>754.67669528212855</v>
      </c>
      <c r="M929" s="31">
        <f t="shared" si="579"/>
        <v>4528.0601716927713</v>
      </c>
      <c r="N929" s="31">
        <f t="shared" si="580"/>
        <v>0.81674967021875389</v>
      </c>
      <c r="O929" s="32">
        <f t="shared" si="581"/>
        <v>4.9004980213125231</v>
      </c>
      <c r="P929" s="33">
        <f t="shared" si="582"/>
        <v>0.54862722406241515</v>
      </c>
      <c r="Q929" s="31">
        <f t="shared" si="583"/>
        <v>4.5154614572651228</v>
      </c>
      <c r="R929" s="31">
        <f t="shared" si="584"/>
        <v>0.1801032540413248</v>
      </c>
      <c r="S929" s="31">
        <f t="shared" si="585"/>
        <v>0.38503656404740005</v>
      </c>
      <c r="T929" s="31">
        <f t="shared" si="586"/>
        <v>5.912426633896628E-2</v>
      </c>
      <c r="U929" s="31">
        <f t="shared" si="587"/>
        <v>2.8894925776047575E-2</v>
      </c>
      <c r="V929" s="47">
        <f t="shared" si="601"/>
        <v>5.4330074615889664E-4</v>
      </c>
      <c r="W929" s="31">
        <f t="shared" si="588"/>
        <v>0.32827983399678157</v>
      </c>
      <c r="X929" s="34">
        <f>(S929*H929*'Propiedades físicas'!$F$5*60*24*365)/(1000000)</f>
        <v>55064.329747908021</v>
      </c>
      <c r="Y929" s="34">
        <f>(U929*H929*'Propiedades físicas'!$F$7*60*24*365)/(1000000)</f>
        <v>1292.2941666602776</v>
      </c>
      <c r="Z929" s="31">
        <f t="shared" si="602"/>
        <v>506.9315550336716</v>
      </c>
      <c r="AA929" s="31">
        <f t="shared" si="603"/>
        <v>4172.2863865129739</v>
      </c>
      <c r="AB929" s="31">
        <f t="shared" si="604"/>
        <v>166.4154067341841</v>
      </c>
      <c r="AC929" s="31">
        <f t="shared" si="605"/>
        <v>355.77378517979764</v>
      </c>
      <c r="AD929" s="31">
        <f t="shared" si="589"/>
        <v>54.630822097204842</v>
      </c>
      <c r="AE929" s="31">
        <f t="shared" si="606"/>
        <v>26.698911417067961</v>
      </c>
      <c r="AF929" s="31">
        <f t="shared" si="607"/>
        <v>5282.7368669749003</v>
      </c>
      <c r="AG929" s="31">
        <f t="shared" si="608"/>
        <v>9.5960023714745463E-2</v>
      </c>
      <c r="AH929" s="31">
        <f t="shared" si="609"/>
        <v>0.78979636721943836</v>
      </c>
      <c r="AI929" s="31">
        <f t="shared" si="609"/>
        <v>3.1501740655403877E-2</v>
      </c>
      <c r="AJ929" s="31">
        <f t="shared" si="609"/>
        <v>6.7346489923418712E-2</v>
      </c>
      <c r="AK929" s="31">
        <f t="shared" si="590"/>
        <v>1.0341386192965648E-2</v>
      </c>
      <c r="AL929" s="31">
        <f t="shared" si="590"/>
        <v>5.0539922940278474E-3</v>
      </c>
      <c r="AM929" s="31">
        <f t="shared" si="610"/>
        <v>0.99999999999999989</v>
      </c>
      <c r="AN929" s="31">
        <f>(Z929*'Propiedades físicas'!$F$4)/1000</f>
        <v>445.78547086551009</v>
      </c>
      <c r="AO929" s="31">
        <f>(AA929*'Propiedades físicas'!$F$6)/1000</f>
        <v>133.68005582387568</v>
      </c>
      <c r="AP929" s="31">
        <f>(AB929*'Propiedades físicas'!$F$9)/1000</f>
        <v>102.66998518465488</v>
      </c>
      <c r="AQ929" s="31">
        <f>(AC929*'Propiedades físicas'!$F$5)/1000</f>
        <v>104.76470652189502</v>
      </c>
      <c r="AR929" s="31">
        <f>(AD929*'Propiedades físicas'!$F$8)/1000</f>
        <v>19.367719049901055</v>
      </c>
      <c r="AS929" s="31">
        <f>(AE929*'Propiedades físicas'!$F$7)/1000</f>
        <v>2.4587027523977887</v>
      </c>
      <c r="AT929" s="31">
        <f t="shared" si="611"/>
        <v>808.72664019823469</v>
      </c>
      <c r="AU929" s="31">
        <f t="shared" si="612"/>
        <v>0.55121897648411755</v>
      </c>
      <c r="AV929" s="31">
        <f t="shared" si="616"/>
        <v>0.16529696090029641</v>
      </c>
      <c r="AW929" s="31">
        <f t="shared" si="616"/>
        <v>0.12695264392364825</v>
      </c>
      <c r="AX929" s="31">
        <f t="shared" si="616"/>
        <v>0.12954279148788167</v>
      </c>
      <c r="AY929" s="31">
        <f t="shared" si="613"/>
        <v>2.3948412340112413E-2</v>
      </c>
      <c r="AZ929" s="31">
        <f t="shared" si="613"/>
        <v>3.0402148639435355E-3</v>
      </c>
      <c r="BA929" s="31">
        <f t="shared" si="614"/>
        <v>0.99999999999999989</v>
      </c>
      <c r="BB929" s="34">
        <f>AU929*'Propiedades físicas'!$C$4+'Diseño reactor'!AV929*'Propiedades físicas'!$C$5+'Diseño reactor'!AW929*'Propiedades físicas'!$C$8+'Diseño reactor'!AX929*'Propiedades físicas'!$C$9+'Diseño reactor'!AY929*'Propiedades físicas'!$C$7+'Diseño reactor'!AZ929*'Propiedades físicas'!$C$6</f>
        <v>876.14926463872678</v>
      </c>
      <c r="BC929" s="45">
        <f>AU929*'Propiedades físicas'!$L$4+'Diseño reactor'!AV929*'Propiedades físicas'!$L$5+'Diseño reactor'!AW929*'Propiedades físicas'!$L$8+AX929*'Propiedades físicas'!$L$9+'Diseño reactor'!AY929*'Propiedades físicas'!$L$7+'Diseño reactor'!AZ929*'Propiedades físicas'!$L$6</f>
        <v>2.0165054898279813</v>
      </c>
      <c r="BD929" s="29">
        <f t="shared" si="591"/>
        <v>3.0351884375546221</v>
      </c>
      <c r="BE929" s="58">
        <f t="shared" si="592"/>
        <v>42.981202743674515</v>
      </c>
      <c r="BF929" s="30">
        <f>AU929*'Propiedades físicas'!$I$4+'Diseño reactor'!AV929*'Propiedades físicas'!$I$5+'Diseño reactor'!AW929*'Propiedades físicas'!$I$8+'Diseño reactor'!AX929*'Propiedades físicas'!$I$9+'Diseño reactor'!AY929*'Propiedades físicas'!$I$7+'Diseño reactor'!AZ929*'Propiedades físicas'!$I$6</f>
        <v>1.962013938080296E-2</v>
      </c>
      <c r="BG929" s="24">
        <f>AU929*'Propiedades físicas'!$O$4+'Diseño reactor'!AV929*'Propiedades físicas'!$O$5+'Diseño reactor'!AW929*'Propiedades físicas'!$O$8+'Diseño reactor'!AX929*'Propiedades físicas'!$O$9+'Diseño reactor'!AY929*'Propiedades físicas'!$O$7+'Diseño reactor'!AZ929*'Propiedades físicas'!$O$6</f>
        <v>0.14979819444661535</v>
      </c>
      <c r="BH929" s="54">
        <f t="shared" si="593"/>
        <v>41926.654730207418</v>
      </c>
      <c r="BI929" s="34">
        <f t="shared" si="615"/>
        <v>264.11612582339291</v>
      </c>
      <c r="BJ929" s="27">
        <f t="shared" si="594"/>
        <v>4800.835261335872</v>
      </c>
      <c r="BK929" s="34">
        <f t="shared" si="595"/>
        <v>553.19727229519879</v>
      </c>
      <c r="BL929" s="27">
        <f t="shared" si="596"/>
        <v>105.12715945420757</v>
      </c>
      <c r="BM929" s="34">
        <f t="shared" si="597"/>
        <v>1.1054421768707483</v>
      </c>
      <c r="BN929" s="45">
        <f t="shared" si="598"/>
        <v>891.95733226846789</v>
      </c>
      <c r="BO929" s="45">
        <f t="shared" si="599"/>
        <v>89.27529549260305</v>
      </c>
      <c r="BP929" s="66">
        <f t="shared" si="600"/>
        <v>6.6935820764507579</v>
      </c>
    </row>
    <row r="930" spans="8:68">
      <c r="H930" s="68">
        <v>925</v>
      </c>
      <c r="I930" s="31">
        <f>('Propiedades físicas'!$C$10*'Diseño reactor'!H930)/1000</f>
        <v>809.60188547983444</v>
      </c>
      <c r="J930" s="31">
        <f t="shared" si="577"/>
        <v>0.56323979498854326</v>
      </c>
      <c r="K930" s="31">
        <f>(I930*1000)/'Propiedades físicas'!$F$10</f>
        <v>5288.4541146664315</v>
      </c>
      <c r="L930" s="31">
        <f t="shared" si="578"/>
        <v>755.49344495234732</v>
      </c>
      <c r="M930" s="31">
        <f t="shared" si="579"/>
        <v>4532.9606697140835</v>
      </c>
      <c r="N930" s="31">
        <f t="shared" si="580"/>
        <v>0.81674967021875389</v>
      </c>
      <c r="O930" s="32">
        <f t="shared" si="581"/>
        <v>4.9004980213125222</v>
      </c>
      <c r="P930" s="33">
        <f t="shared" si="582"/>
        <v>0.5488219994082093</v>
      </c>
      <c r="Q930" s="31">
        <f t="shared" si="583"/>
        <v>4.5158469935075303</v>
      </c>
      <c r="R930" s="31">
        <f t="shared" si="584"/>
        <v>0.18003631388261715</v>
      </c>
      <c r="S930" s="31">
        <f t="shared" si="585"/>
        <v>0.38465102780499272</v>
      </c>
      <c r="T930" s="31">
        <f t="shared" si="586"/>
        <v>5.9059356861406828E-2</v>
      </c>
      <c r="U930" s="31">
        <f t="shared" si="587"/>
        <v>2.8832000066520643E-2</v>
      </c>
      <c r="V930" s="47">
        <f t="shared" si="601"/>
        <v>5.4349363048191606E-4</v>
      </c>
      <c r="W930" s="31">
        <f t="shared" si="588"/>
        <v>0.32804135781136495</v>
      </c>
      <c r="X930" s="34">
        <f>(S930*H930*'Propiedades físicas'!$F$5*60*24*365)/(1000000)</f>
        <v>55068.7277185282</v>
      </c>
      <c r="Y930" s="34">
        <f>(U930*H930*'Propiedades físicas'!$F$7*60*24*365)/(1000000)</f>
        <v>1290.8754236566836</v>
      </c>
      <c r="Z930" s="31">
        <f t="shared" si="602"/>
        <v>507.66034945259361</v>
      </c>
      <c r="AA930" s="31">
        <f t="shared" si="603"/>
        <v>4177.1584689944657</v>
      </c>
      <c r="AB930" s="31">
        <f t="shared" si="604"/>
        <v>166.53359034142088</v>
      </c>
      <c r="AC930" s="31">
        <f t="shared" si="605"/>
        <v>355.80220071961827</v>
      </c>
      <c r="AD930" s="31">
        <f t="shared" si="589"/>
        <v>54.629905096801316</v>
      </c>
      <c r="AE930" s="31">
        <f t="shared" si="606"/>
        <v>26.669600061531597</v>
      </c>
      <c r="AF930" s="31">
        <f t="shared" si="607"/>
        <v>5288.4541146664315</v>
      </c>
      <c r="AG930" s="31">
        <f t="shared" si="608"/>
        <v>9.5994091741233578E-2</v>
      </c>
      <c r="AH930" s="31">
        <f t="shared" si="609"/>
        <v>0.78986380110777221</v>
      </c>
      <c r="AI930" s="31">
        <f t="shared" si="609"/>
        <v>3.1490032196663006E-2</v>
      </c>
      <c r="AJ930" s="31">
        <f t="shared" si="609"/>
        <v>6.7279056035084925E-2</v>
      </c>
      <c r="AK930" s="31">
        <f t="shared" si="590"/>
        <v>1.0330032919316931E-2</v>
      </c>
      <c r="AL930" s="31">
        <f t="shared" si="590"/>
        <v>5.0429859999293536E-3</v>
      </c>
      <c r="AM930" s="31">
        <f t="shared" si="610"/>
        <v>0.99999999999999989</v>
      </c>
      <c r="AN930" s="31">
        <f>(Z930*'Propiedades físicas'!$F$4)/1000</f>
        <v>446.42635810162176</v>
      </c>
      <c r="AO930" s="31">
        <f>(AA930*'Propiedades físicas'!$F$6)/1000</f>
        <v>133.83615734658267</v>
      </c>
      <c r="AP930" s="31">
        <f>(AB930*'Propiedades físicas'!$F$9)/1000</f>
        <v>102.7428985611396</v>
      </c>
      <c r="AQ930" s="31">
        <f>(AC930*'Propiedades físicas'!$F$5)/1000</f>
        <v>104.773074045906</v>
      </c>
      <c r="AR930" s="31">
        <f>(AD930*'Propiedades físicas'!$F$8)/1000</f>
        <v>19.367393954917997</v>
      </c>
      <c r="AS930" s="31">
        <f>(AE930*'Propiedades físicas'!$F$7)/1000</f>
        <v>2.4560034696664448</v>
      </c>
      <c r="AT930" s="31">
        <f t="shared" si="611"/>
        <v>809.60188547983455</v>
      </c>
      <c r="AU930" s="31">
        <f t="shared" si="612"/>
        <v>0.5514146719619285</v>
      </c>
      <c r="AV930" s="31">
        <f t="shared" si="616"/>
        <v>0.16531107417970092</v>
      </c>
      <c r="AW930" s="31">
        <f t="shared" si="616"/>
        <v>0.12690545860110736</v>
      </c>
      <c r="AX930" s="31">
        <f t="shared" si="616"/>
        <v>0.12941308058319198</v>
      </c>
      <c r="AY930" s="31">
        <f t="shared" si="613"/>
        <v>2.3922120615417462E-2</v>
      </c>
      <c r="AZ930" s="31">
        <f t="shared" si="613"/>
        <v>3.0335940586536819E-3</v>
      </c>
      <c r="BA930" s="31">
        <f t="shared" si="614"/>
        <v>0.99999999999999989</v>
      </c>
      <c r="BB930" s="34">
        <f>AU930*'Propiedades físicas'!$C$4+'Diseño reactor'!AV930*'Propiedades físicas'!$C$5+'Diseño reactor'!AW930*'Propiedades físicas'!$C$8+'Diseño reactor'!AX930*'Propiedades físicas'!$C$9+'Diseño reactor'!AY930*'Propiedades físicas'!$C$7+'Diseño reactor'!AZ930*'Propiedades físicas'!$C$6</f>
        <v>876.14738990072647</v>
      </c>
      <c r="BC930" s="45">
        <f>AU930*'Propiedades físicas'!$L$4+'Diseño reactor'!AV930*'Propiedades físicas'!$L$5+'Diseño reactor'!AW930*'Propiedades físicas'!$L$8+AX930*'Propiedades físicas'!$L$9+'Diseño reactor'!AY930*'Propiedades físicas'!$L$7+'Diseño reactor'!AZ930*'Propiedades físicas'!$L$6</f>
        <v>2.0166543130733592</v>
      </c>
      <c r="BD930" s="29">
        <f t="shared" si="591"/>
        <v>3.0327662138323879</v>
      </c>
      <c r="BE930" s="58">
        <f t="shared" si="592"/>
        <v>42.978496423024438</v>
      </c>
      <c r="BF930" s="30">
        <f>AU930*'Propiedades físicas'!$I$4+'Diseño reactor'!AV930*'Propiedades físicas'!$I$5+'Diseño reactor'!AW930*'Propiedades físicas'!$I$8+'Diseño reactor'!AX930*'Propiedades físicas'!$I$9+'Diseño reactor'!AY930*'Propiedades físicas'!$I$7+'Diseño reactor'!AZ930*'Propiedades físicas'!$I$6</f>
        <v>1.9620993447290406E-2</v>
      </c>
      <c r="BG930" s="24">
        <f>AU930*'Propiedades físicas'!$O$4+'Diseño reactor'!AV930*'Propiedades físicas'!$O$5+'Diseño reactor'!AW930*'Propiedades físicas'!$O$8+'Diseño reactor'!AX930*'Propiedades físicas'!$O$9+'Diseño reactor'!AY930*'Propiedades físicas'!$O$7+'Diseño reactor'!AZ930*'Propiedades físicas'!$O$6</f>
        <v>0.14980459467089668</v>
      </c>
      <c r="BH930" s="54">
        <f t="shared" si="593"/>
        <v>41924.740029939319</v>
      </c>
      <c r="BI930" s="34">
        <f t="shared" si="615"/>
        <v>264.13583074130867</v>
      </c>
      <c r="BJ930" s="27">
        <f t="shared" si="594"/>
        <v>4800.8084830721336</v>
      </c>
      <c r="BK930" s="34">
        <f t="shared" si="595"/>
        <v>553.21782223017181</v>
      </c>
      <c r="BL930" s="27">
        <f t="shared" si="596"/>
        <v>105.12790156232958</v>
      </c>
      <c r="BM930" s="34">
        <f t="shared" si="597"/>
        <v>1.1054421768707483</v>
      </c>
      <c r="BN930" s="45">
        <f t="shared" si="598"/>
        <v>893.08274218076474</v>
      </c>
      <c r="BO930" s="45">
        <f t="shared" si="599"/>
        <v>89.30459958712801</v>
      </c>
      <c r="BP930" s="66">
        <f t="shared" si="600"/>
        <v>6.6935677538767582</v>
      </c>
    </row>
    <row r="931" spans="8:68">
      <c r="H931" s="68">
        <v>926</v>
      </c>
      <c r="I931" s="31">
        <f>('Propiedades físicas'!$C$10*'Diseño reactor'!H931)/1000</f>
        <v>810.47713076143418</v>
      </c>
      <c r="J931" s="31">
        <f t="shared" si="577"/>
        <v>0.56263154466998111</v>
      </c>
      <c r="K931" s="31">
        <f>(I931*1000)/'Propiedades físicas'!$F$10</f>
        <v>5294.1713623579626</v>
      </c>
      <c r="L931" s="31">
        <f t="shared" si="578"/>
        <v>756.31019462256609</v>
      </c>
      <c r="M931" s="31">
        <f t="shared" si="579"/>
        <v>4537.8611677353965</v>
      </c>
      <c r="N931" s="31">
        <f t="shared" si="580"/>
        <v>0.81674967021875389</v>
      </c>
      <c r="O931" s="32">
        <f t="shared" si="581"/>
        <v>4.9004980213125231</v>
      </c>
      <c r="P931" s="33">
        <f t="shared" si="582"/>
        <v>0.54901649197353097</v>
      </c>
      <c r="Q931" s="31">
        <f t="shared" si="583"/>
        <v>4.516231786096192</v>
      </c>
      <c r="R931" s="31">
        <f t="shared" si="584"/>
        <v>0.17996937821321357</v>
      </c>
      <c r="S931" s="31">
        <f t="shared" si="585"/>
        <v>0.3842662352163318</v>
      </c>
      <c r="T931" s="31">
        <f t="shared" si="586"/>
        <v>5.899454309290994E-2</v>
      </c>
      <c r="U931" s="31">
        <f t="shared" si="587"/>
        <v>2.8769256939099448E-2</v>
      </c>
      <c r="V931" s="47">
        <f t="shared" si="601"/>
        <v>5.4368623476990451E-4</v>
      </c>
      <c r="W931" s="31">
        <f t="shared" si="588"/>
        <v>0.32780322785256188</v>
      </c>
      <c r="X931" s="34">
        <f>(S931*H931*'Propiedades físicas'!$F$5*60*24*365)/(1000000)</f>
        <v>55073.112928215764</v>
      </c>
      <c r="Y931" s="34">
        <f>(U931*H931*'Propiedades físicas'!$F$7*60*24*365)/(1000000)</f>
        <v>1289.4587725904764</v>
      </c>
      <c r="Z931" s="31">
        <f t="shared" si="602"/>
        <v>508.38927156748969</v>
      </c>
      <c r="AA931" s="31">
        <f t="shared" si="603"/>
        <v>4182.0306339250737</v>
      </c>
      <c r="AB931" s="31">
        <f t="shared" si="604"/>
        <v>166.65164422543577</v>
      </c>
      <c r="AC931" s="31">
        <f t="shared" si="605"/>
        <v>355.83053381032323</v>
      </c>
      <c r="AD931" s="31">
        <f t="shared" si="589"/>
        <v>54.628946904034606</v>
      </c>
      <c r="AE931" s="31">
        <f t="shared" si="606"/>
        <v>26.640331925606088</v>
      </c>
      <c r="AF931" s="31">
        <f t="shared" si="607"/>
        <v>5294.1713623579635</v>
      </c>
      <c r="AG931" s="31">
        <f t="shared" si="608"/>
        <v>9.6028110306776868E-2</v>
      </c>
      <c r="AH931" s="31">
        <f t="shared" si="609"/>
        <v>0.78993110492412266</v>
      </c>
      <c r="AI931" s="31">
        <f t="shared" si="609"/>
        <v>3.1478324523143322E-2</v>
      </c>
      <c r="AJ931" s="31">
        <f t="shared" si="609"/>
        <v>6.7211752218734447E-2</v>
      </c>
      <c r="AK931" s="31">
        <f t="shared" si="590"/>
        <v>1.0318696386076838E-2</v>
      </c>
      <c r="AL931" s="31">
        <f t="shared" si="590"/>
        <v>5.0320116411458182E-3</v>
      </c>
      <c r="AM931" s="31">
        <f t="shared" si="610"/>
        <v>1</v>
      </c>
      <c r="AN931" s="31">
        <f>(Z931*'Propiedades físicas'!$F$4)/1000</f>
        <v>447.06735763101909</v>
      </c>
      <c r="AO931" s="31">
        <f>(AA931*'Propiedades físicas'!$F$6)/1000</f>
        <v>133.99226151095937</v>
      </c>
      <c r="AP931" s="31">
        <f>(AB931*'Propiedades físicas'!$F$9)/1000</f>
        <v>102.81573190488258</v>
      </c>
      <c r="AQ931" s="31">
        <f>(AC931*'Propiedades físicas'!$F$5)/1000</f>
        <v>104.78141729112589</v>
      </c>
      <c r="AR931" s="31">
        <f>(AD931*'Propiedades físicas'!$F$8)/1000</f>
        <v>19.367054256418342</v>
      </c>
      <c r="AS931" s="31">
        <f>(AE931*'Propiedades físicas'!$F$7)/1000</f>
        <v>2.4533081670290651</v>
      </c>
      <c r="AT931" s="31">
        <f t="shared" si="611"/>
        <v>810.4771307614343</v>
      </c>
      <c r="AU931" s="31">
        <f t="shared" si="612"/>
        <v>0.55161008332339279</v>
      </c>
      <c r="AV931" s="31">
        <f t="shared" si="616"/>
        <v>0.16532516023626123</v>
      </c>
      <c r="AW931" s="31">
        <f t="shared" si="616"/>
        <v>0.12685827644302355</v>
      </c>
      <c r="AX931" s="31">
        <f t="shared" si="616"/>
        <v>0.12928361987547374</v>
      </c>
      <c r="AY931" s="31">
        <f t="shared" si="613"/>
        <v>2.3895867657885927E-2</v>
      </c>
      <c r="AZ931" s="31">
        <f t="shared" si="613"/>
        <v>3.0269924639628131E-3</v>
      </c>
      <c r="BA931" s="31">
        <f t="shared" si="614"/>
        <v>1</v>
      </c>
      <c r="BB931" s="34">
        <f>AU931*'Propiedades físicas'!$C$4+'Diseño reactor'!AV931*'Propiedades físicas'!$C$5+'Diseño reactor'!AW931*'Propiedades físicas'!$C$8+'Diseño reactor'!AX931*'Propiedades físicas'!$C$9+'Diseño reactor'!AY931*'Propiedades físicas'!$C$7+'Diseño reactor'!AZ931*'Propiedades físicas'!$C$6</f>
        <v>876.1455202641946</v>
      </c>
      <c r="BC931" s="45">
        <f>AU931*'Propiedades físicas'!$L$4+'Diseño reactor'!AV931*'Propiedades físicas'!$L$5+'Diseño reactor'!AW931*'Propiedades físicas'!$L$8+AX931*'Propiedades físicas'!$L$9+'Diseño reactor'!AY931*'Propiedades físicas'!$L$7+'Diseño reactor'!AZ931*'Propiedades físicas'!$L$6</f>
        <v>2.016802909955814</v>
      </c>
      <c r="BD931" s="29">
        <f t="shared" si="591"/>
        <v>3.0303478613212129</v>
      </c>
      <c r="BE931" s="58">
        <f t="shared" si="592"/>
        <v>42.975794617407871</v>
      </c>
      <c r="BF931" s="30">
        <f>AU931*'Propiedades físicas'!$I$4+'Diseño reactor'!AV931*'Propiedades físicas'!$I$5+'Diseño reactor'!AW931*'Propiedades físicas'!$I$8+'Diseño reactor'!AX931*'Propiedades físicas'!$I$9+'Diseño reactor'!AY931*'Propiedades físicas'!$I$7+'Diseño reactor'!AZ931*'Propiedades físicas'!$I$6</f>
        <v>1.9621845240243643E-2</v>
      </c>
      <c r="BG931" s="24">
        <f>AU931*'Propiedades físicas'!$O$4+'Diseño reactor'!AV931*'Propiedades físicas'!$O$5+'Diseño reactor'!AW931*'Propiedades físicas'!$O$8+'Diseño reactor'!AX931*'Propiedades físicas'!$O$9+'Diseño reactor'!AY931*'Propiedades físicas'!$O$7+'Diseño reactor'!AZ931*'Propiedades físicas'!$O$6</f>
        <v>0.14981098668431866</v>
      </c>
      <c r="BH931" s="54">
        <f t="shared" si="593"/>
        <v>41922.83059794498</v>
      </c>
      <c r="BI931" s="34">
        <f t="shared" si="615"/>
        <v>264.15548989484313</v>
      </c>
      <c r="BJ931" s="27">
        <f t="shared" si="594"/>
        <v>4800.7818143311533</v>
      </c>
      <c r="BK931" s="34">
        <f t="shared" si="595"/>
        <v>553.23835420083356</v>
      </c>
      <c r="BL931" s="27">
        <f t="shared" si="596"/>
        <v>105.12864297712044</v>
      </c>
      <c r="BM931" s="34">
        <f t="shared" si="597"/>
        <v>1.1054421768707483</v>
      </c>
      <c r="BN931" s="45">
        <f t="shared" si="598"/>
        <v>894.20829875256572</v>
      </c>
      <c r="BO931" s="45">
        <f t="shared" si="599"/>
        <v>89.333861155302316</v>
      </c>
      <c r="BP931" s="66">
        <f t="shared" si="600"/>
        <v>6.6935534702768233</v>
      </c>
    </row>
    <row r="932" spans="8:68">
      <c r="H932" s="68">
        <v>927</v>
      </c>
      <c r="I932" s="31">
        <f>('Propiedades físicas'!$C$10*'Diseño reactor'!H932)/1000</f>
        <v>811.35237604303404</v>
      </c>
      <c r="J932" s="31">
        <f t="shared" si="577"/>
        <v>0.56202460664984089</v>
      </c>
      <c r="K932" s="31">
        <f>(I932*1000)/'Propiedades físicas'!$F$10</f>
        <v>5299.8886100494938</v>
      </c>
      <c r="L932" s="31">
        <f t="shared" si="578"/>
        <v>757.12694429278474</v>
      </c>
      <c r="M932" s="31">
        <f t="shared" si="579"/>
        <v>4542.7616657567087</v>
      </c>
      <c r="N932" s="31">
        <f t="shared" si="580"/>
        <v>0.81674967021875378</v>
      </c>
      <c r="O932" s="32">
        <f t="shared" si="581"/>
        <v>4.9004980213125231</v>
      </c>
      <c r="P932" s="33">
        <f t="shared" si="582"/>
        <v>0.54921070237375669</v>
      </c>
      <c r="Q932" s="31">
        <f t="shared" si="583"/>
        <v>4.5166158371153999</v>
      </c>
      <c r="R932" s="31">
        <f t="shared" si="584"/>
        <v>0.17990244722492074</v>
      </c>
      <c r="S932" s="31">
        <f t="shared" si="585"/>
        <v>0.38388218419712372</v>
      </c>
      <c r="T932" s="31">
        <f t="shared" si="586"/>
        <v>5.8929824888026283E-2</v>
      </c>
      <c r="U932" s="31">
        <f t="shared" si="587"/>
        <v>2.8706695732050126E-2</v>
      </c>
      <c r="V932" s="47">
        <f t="shared" si="601"/>
        <v>5.4387855963226395E-4</v>
      </c>
      <c r="W932" s="31">
        <f t="shared" si="588"/>
        <v>0.32756544336692656</v>
      </c>
      <c r="X932" s="34">
        <f>(S932*H932*'Propiedades físicas'!$F$5*60*24*365)/(1000000)</f>
        <v>55077.485423220307</v>
      </c>
      <c r="Y932" s="34">
        <f>(U932*H932*'Propiedades físicas'!$F$7*60*24*365)/(1000000)</f>
        <v>1288.0442102825334</v>
      </c>
      <c r="Z932" s="31">
        <f t="shared" si="602"/>
        <v>509.11832110047243</v>
      </c>
      <c r="AA932" s="31">
        <f t="shared" si="603"/>
        <v>4186.9028810059754</v>
      </c>
      <c r="AB932" s="31">
        <f t="shared" si="604"/>
        <v>166.76956857750153</v>
      </c>
      <c r="AC932" s="31">
        <f t="shared" si="605"/>
        <v>355.85878475073366</v>
      </c>
      <c r="AD932" s="31">
        <f t="shared" si="589"/>
        <v>54.627947671200367</v>
      </c>
      <c r="AE932" s="31">
        <f t="shared" si="606"/>
        <v>26.611106943610466</v>
      </c>
      <c r="AF932" s="31">
        <f t="shared" si="607"/>
        <v>5299.8886100494938</v>
      </c>
      <c r="AG932" s="31">
        <f t="shared" si="608"/>
        <v>9.6062079519010482E-2</v>
      </c>
      <c r="AH932" s="31">
        <f t="shared" si="609"/>
        <v>0.7899982790330522</v>
      </c>
      <c r="AI932" s="31">
        <f t="shared" si="609"/>
        <v>3.1466617668393627E-2</v>
      </c>
      <c r="AJ932" s="31">
        <f t="shared" si="609"/>
        <v>6.7144578109804925E-2</v>
      </c>
      <c r="AK932" s="31">
        <f t="shared" si="590"/>
        <v>1.0307376567804925E-2</v>
      </c>
      <c r="AL932" s="31">
        <f t="shared" si="590"/>
        <v>5.0210691019338151E-3</v>
      </c>
      <c r="AM932" s="31">
        <f t="shared" si="610"/>
        <v>0.99999999999999989</v>
      </c>
      <c r="AN932" s="31">
        <f>(Z932*'Propiedades físicas'!$F$4)/1000</f>
        <v>447.70846920933343</v>
      </c>
      <c r="AO932" s="31">
        <f>(AA932*'Propiedades físicas'!$F$6)/1000</f>
        <v>134.14836830743147</v>
      </c>
      <c r="AP932" s="31">
        <f>(AB932*'Propiedades físicas'!$F$9)/1000</f>
        <v>102.88848533388956</v>
      </c>
      <c r="AQ932" s="31">
        <f>(AC932*'Propiedades físicas'!$F$5)/1000</f>
        <v>104.78973634554855</v>
      </c>
      <c r="AR932" s="31">
        <f>(AD932*'Propiedades físicas'!$F$8)/1000</f>
        <v>19.366700008393945</v>
      </c>
      <c r="AS932" s="31">
        <f>(AE932*'Propiedades físicas'!$F$7)/1000</f>
        <v>2.4506168384370879</v>
      </c>
      <c r="AT932" s="31">
        <f t="shared" si="611"/>
        <v>811.35237604303416</v>
      </c>
      <c r="AU932" s="31">
        <f t="shared" si="612"/>
        <v>0.55180521118679382</v>
      </c>
      <c r="AV932" s="31">
        <f t="shared" si="616"/>
        <v>0.16533921914627664</v>
      </c>
      <c r="AW932" s="31">
        <f t="shared" si="616"/>
        <v>0.1268110975845991</v>
      </c>
      <c r="AX932" s="31">
        <f t="shared" si="616"/>
        <v>0.12915440866348124</v>
      </c>
      <c r="AY932" s="31">
        <f t="shared" si="613"/>
        <v>2.3869653408603236E-2</v>
      </c>
      <c r="AZ932" s="31">
        <f t="shared" si="613"/>
        <v>3.0204100102457915E-3</v>
      </c>
      <c r="BA932" s="31">
        <f t="shared" si="614"/>
        <v>0.99999999999999989</v>
      </c>
      <c r="BB932" s="34">
        <f>AU932*'Propiedades físicas'!$C$4+'Diseño reactor'!AV932*'Propiedades físicas'!$C$5+'Diseño reactor'!AW932*'Propiedades físicas'!$C$8+'Diseño reactor'!AX932*'Propiedades físicas'!$C$9+'Diseño reactor'!AY932*'Propiedades físicas'!$C$7+'Diseño reactor'!AZ932*'Propiedades físicas'!$C$6</f>
        <v>876.1436557115228</v>
      </c>
      <c r="BC932" s="45">
        <f>AU932*'Propiedades físicas'!$L$4+'Diseño reactor'!AV932*'Propiedades físicas'!$L$5+'Diseño reactor'!AW932*'Propiedades físicas'!$L$8+AX932*'Propiedades físicas'!$L$9+'Diseño reactor'!AY932*'Propiedades físicas'!$L$7+'Diseño reactor'!AZ932*'Propiedades físicas'!$L$6</f>
        <v>2.0169512809812571</v>
      </c>
      <c r="BD932" s="29">
        <f t="shared" si="591"/>
        <v>3.0279333707465814</v>
      </c>
      <c r="BE932" s="58">
        <f t="shared" si="592"/>
        <v>42.973097315392486</v>
      </c>
      <c r="BF932" s="30">
        <f>AU932*'Propiedades físicas'!$I$4+'Diseño reactor'!AV932*'Propiedades físicas'!$I$5+'Diseño reactor'!AW932*'Propiedades físicas'!$I$8+'Diseño reactor'!AX932*'Propiedades físicas'!$I$9+'Diseño reactor'!AY932*'Propiedades físicas'!$I$7+'Diseño reactor'!AZ932*'Propiedades físicas'!$I$6</f>
        <v>1.9622694767256636E-2</v>
      </c>
      <c r="BG932" s="24">
        <f>AU932*'Propiedades físicas'!$O$4+'Diseño reactor'!AV932*'Propiedades físicas'!$O$5+'Diseño reactor'!AW932*'Propiedades físicas'!$O$8+'Diseño reactor'!AX932*'Propiedades físicas'!$O$9+'Diseño reactor'!AY932*'Propiedades físicas'!$O$7+'Diseño reactor'!AZ932*'Propiedades físicas'!$O$6</f>
        <v>0.14981737050087565</v>
      </c>
      <c r="BH932" s="54">
        <f t="shared" si="593"/>
        <v>41920.926415808754</v>
      </c>
      <c r="BI932" s="34">
        <f t="shared" si="615"/>
        <v>264.17510342628231</v>
      </c>
      <c r="BJ932" s="27">
        <f t="shared" si="594"/>
        <v>4800.7552546846382</v>
      </c>
      <c r="BK932" s="34">
        <f t="shared" si="595"/>
        <v>553.25886821162624</v>
      </c>
      <c r="BL932" s="27">
        <f t="shared" si="596"/>
        <v>105.12938369886155</v>
      </c>
      <c r="BM932" s="34">
        <f t="shared" si="597"/>
        <v>1.1054421768707483</v>
      </c>
      <c r="BN932" s="45">
        <f t="shared" si="598"/>
        <v>895.33400165045191</v>
      </c>
      <c r="BO932" s="45">
        <f t="shared" si="599"/>
        <v>89.363080289620555</v>
      </c>
      <c r="BP932" s="66">
        <f t="shared" si="600"/>
        <v>6.6935392255164299</v>
      </c>
    </row>
    <row r="933" spans="8:68">
      <c r="H933" s="68">
        <v>928</v>
      </c>
      <c r="I933" s="31">
        <f>('Propiedades físicas'!$C$10*'Diseño reactor'!H933)/1000</f>
        <v>812.22762132463379</v>
      </c>
      <c r="J933" s="31">
        <f t="shared" si="577"/>
        <v>0.56141897668577867</v>
      </c>
      <c r="K933" s="31">
        <f>(I933*1000)/'Propiedades físicas'!$F$10</f>
        <v>5305.6058577410249</v>
      </c>
      <c r="L933" s="31">
        <f t="shared" si="578"/>
        <v>757.94369396300351</v>
      </c>
      <c r="M933" s="31">
        <f t="shared" si="579"/>
        <v>4547.6621637780208</v>
      </c>
      <c r="N933" s="31">
        <f t="shared" si="580"/>
        <v>0.81674967021875378</v>
      </c>
      <c r="O933" s="32">
        <f t="shared" si="581"/>
        <v>4.9004980213125222</v>
      </c>
      <c r="P933" s="33">
        <f t="shared" si="582"/>
        <v>0.54940463122247885</v>
      </c>
      <c r="Q933" s="31">
        <f t="shared" si="583"/>
        <v>4.5169991486418644</v>
      </c>
      <c r="R933" s="31">
        <f t="shared" si="584"/>
        <v>0.17983552110840517</v>
      </c>
      <c r="S933" s="31">
        <f t="shared" si="585"/>
        <v>0.38349887267065941</v>
      </c>
      <c r="T933" s="31">
        <f t="shared" si="586"/>
        <v>5.886520210135502E-2</v>
      </c>
      <c r="U933" s="31">
        <f t="shared" si="587"/>
        <v>2.8644315786514739E-2</v>
      </c>
      <c r="V933" s="47">
        <f t="shared" si="601"/>
        <v>5.4407060567662952E-4</v>
      </c>
      <c r="W933" s="31">
        <f t="shared" si="588"/>
        <v>0.32732800360319786</v>
      </c>
      <c r="X933" s="34">
        <f>(S933*H933*'Propiedades físicas'!$F$5*60*24*365)/(1000000)</f>
        <v>55081.845249590398</v>
      </c>
      <c r="Y933" s="34">
        <f>(U933*H933*'Propiedades físicas'!$F$7*60*24*365)/(1000000)</f>
        <v>1286.6317335547917</v>
      </c>
      <c r="Z933" s="31">
        <f t="shared" si="602"/>
        <v>509.84749777446035</v>
      </c>
      <c r="AA933" s="31">
        <f t="shared" si="603"/>
        <v>4191.7752099396503</v>
      </c>
      <c r="AB933" s="31">
        <f t="shared" si="604"/>
        <v>166.88736358860001</v>
      </c>
      <c r="AC933" s="31">
        <f t="shared" si="605"/>
        <v>355.88695383837194</v>
      </c>
      <c r="AD933" s="31">
        <f t="shared" si="589"/>
        <v>54.62690755005746</v>
      </c>
      <c r="AE933" s="31">
        <f t="shared" si="606"/>
        <v>26.581925049885676</v>
      </c>
      <c r="AF933" s="31">
        <f t="shared" si="607"/>
        <v>5305.6058577410258</v>
      </c>
      <c r="AG933" s="31">
        <f t="shared" si="608"/>
        <v>9.6095999485257419E-2</v>
      </c>
      <c r="AH933" s="31">
        <f t="shared" si="609"/>
        <v>0.7900653237977967</v>
      </c>
      <c r="AI933" s="31">
        <f t="shared" si="609"/>
        <v>3.1454911665763245E-2</v>
      </c>
      <c r="AJ933" s="31">
        <f t="shared" si="609"/>
        <v>6.7077533345060489E-2</v>
      </c>
      <c r="AK933" s="31">
        <f t="shared" si="590"/>
        <v>1.0296073439069223E-2</v>
      </c>
      <c r="AL933" s="31">
        <f t="shared" si="590"/>
        <v>5.0101582670529343E-3</v>
      </c>
      <c r="AM933" s="31">
        <f t="shared" si="610"/>
        <v>1</v>
      </c>
      <c r="AN933" s="31">
        <f>(Z933*'Propiedades físicas'!$F$4)/1000</f>
        <v>448.34969259290494</v>
      </c>
      <c r="AO933" s="31">
        <f>(AA933*'Propiedades físicas'!$F$6)/1000</f>
        <v>134.30447772646639</v>
      </c>
      <c r="AP933" s="31">
        <f>(AB933*'Propiedades físicas'!$F$9)/1000</f>
        <v>102.96115896598675</v>
      </c>
      <c r="AQ933" s="31">
        <f>(AC933*'Propiedades físicas'!$F$5)/1000</f>
        <v>104.7980312967854</v>
      </c>
      <c r="AR933" s="31">
        <f>(AD933*'Propiedades físicas'!$F$8)/1000</f>
        <v>19.366331264646362</v>
      </c>
      <c r="AS933" s="31">
        <f>(AE933*'Propiedades físicas'!$F$7)/1000</f>
        <v>2.4479294778439722</v>
      </c>
      <c r="AT933" s="31">
        <f t="shared" si="611"/>
        <v>812.22762132463401</v>
      </c>
      <c r="AU933" s="31">
        <f t="shared" si="612"/>
        <v>0.55200005616862291</v>
      </c>
      <c r="AV933" s="31">
        <f t="shared" si="616"/>
        <v>0.16535325098576906</v>
      </c>
      <c r="AW933" s="31">
        <f t="shared" si="616"/>
        <v>0.12676392216023255</v>
      </c>
      <c r="AX933" s="31">
        <f t="shared" si="616"/>
        <v>0.12902544624852069</v>
      </c>
      <c r="AY933" s="31">
        <f t="shared" si="613"/>
        <v>2.3843477808674469E-2</v>
      </c>
      <c r="AZ933" s="31">
        <f t="shared" si="613"/>
        <v>3.0138466281800762E-3</v>
      </c>
      <c r="BA933" s="31">
        <f t="shared" si="614"/>
        <v>0.99999999999999967</v>
      </c>
      <c r="BB933" s="34">
        <f>AU933*'Propiedades físicas'!$C$4+'Diseño reactor'!AV933*'Propiedades físicas'!$C$5+'Diseño reactor'!AW933*'Propiedades físicas'!$C$8+'Diseño reactor'!AX933*'Propiedades físicas'!$C$9+'Diseño reactor'!AY933*'Propiedades físicas'!$C$7+'Diseño reactor'!AZ933*'Propiedades físicas'!$C$6</f>
        <v>876.14179622517793</v>
      </c>
      <c r="BC933" s="45">
        <f>AU933*'Propiedades físicas'!$L$4+'Diseño reactor'!AV933*'Propiedades físicas'!$L$5+'Diseño reactor'!AW933*'Propiedades físicas'!$L$8+AX933*'Propiedades físicas'!$L$9+'Diseño reactor'!AY933*'Propiedades físicas'!$L$7+'Diseño reactor'!AZ933*'Propiedades físicas'!$L$6</f>
        <v>2.0170994266541231</v>
      </c>
      <c r="BD933" s="29">
        <f t="shared" si="591"/>
        <v>3.0255227328635326</v>
      </c>
      <c r="BE933" s="58">
        <f t="shared" si="592"/>
        <v>42.970404505585059</v>
      </c>
      <c r="BF933" s="30">
        <f>AU933*'Propiedades físicas'!$I$4+'Diseño reactor'!AV933*'Propiedades físicas'!$I$5+'Diseño reactor'!AW933*'Propiedades físicas'!$I$8+'Diseño reactor'!AX933*'Propiedades físicas'!$I$9+'Diseño reactor'!AY933*'Propiedades físicas'!$I$7+'Diseño reactor'!AZ933*'Propiedades físicas'!$I$6</f>
        <v>1.9623542035892519E-2</v>
      </c>
      <c r="BG933" s="24">
        <f>AU933*'Propiedades físicas'!$O$4+'Diseño reactor'!AV933*'Propiedades físicas'!$O$5+'Diseño reactor'!AW933*'Propiedades físicas'!$O$8+'Diseño reactor'!AX933*'Propiedades físicas'!$O$9+'Diseño reactor'!AY933*'Propiedades físicas'!$O$7+'Diseño reactor'!AZ933*'Propiedades físicas'!$O$6</f>
        <v>0.14982374613453731</v>
      </c>
      <c r="BH933" s="54">
        <f t="shared" si="593"/>
        <v>41919.02746519426</v>
      </c>
      <c r="BI933" s="34">
        <f t="shared" si="615"/>
        <v>264.19467147736276</v>
      </c>
      <c r="BJ933" s="27">
        <f t="shared" si="594"/>
        <v>4800.728803706178</v>
      </c>
      <c r="BK933" s="34">
        <f t="shared" si="595"/>
        <v>553.27936426710414</v>
      </c>
      <c r="BL933" s="27">
        <f t="shared" si="596"/>
        <v>105.13012372783824</v>
      </c>
      <c r="BM933" s="34">
        <f t="shared" si="597"/>
        <v>1.1054421768707483</v>
      </c>
      <c r="BN933" s="45">
        <f t="shared" si="598"/>
        <v>896.45985054201174</v>
      </c>
      <c r="BO933" s="45">
        <f t="shared" si="599"/>
        <v>89.392257082309314</v>
      </c>
      <c r="BP933" s="66">
        <f t="shared" si="600"/>
        <v>6.6935250194616263</v>
      </c>
    </row>
    <row r="934" spans="8:68">
      <c r="H934" s="68">
        <v>929</v>
      </c>
      <c r="I934" s="31">
        <f>('Propiedades físicas'!$C$10*'Diseño reactor'!H934)/1000</f>
        <v>813.10286660623365</v>
      </c>
      <c r="J934" s="31">
        <f t="shared" si="577"/>
        <v>0.56081465055371638</v>
      </c>
      <c r="K934" s="31">
        <f>(I934*1000)/'Propiedades físicas'!$F$10</f>
        <v>5311.3231054325561</v>
      </c>
      <c r="L934" s="31">
        <f t="shared" si="578"/>
        <v>758.76044363322228</v>
      </c>
      <c r="M934" s="31">
        <f t="shared" si="579"/>
        <v>4552.5626617993339</v>
      </c>
      <c r="N934" s="31">
        <f t="shared" si="580"/>
        <v>0.81674967021875378</v>
      </c>
      <c r="O934" s="32">
        <f t="shared" si="581"/>
        <v>4.9004980213125231</v>
      </c>
      <c r="P934" s="33">
        <f t="shared" si="582"/>
        <v>0.54959827913151216</v>
      </c>
      <c r="Q934" s="31">
        <f t="shared" si="583"/>
        <v>4.5173817227447426</v>
      </c>
      <c r="R934" s="31">
        <f t="shared" si="584"/>
        <v>0.17976860005319931</v>
      </c>
      <c r="S934" s="31">
        <f t="shared" si="585"/>
        <v>0.38311629856778057</v>
      </c>
      <c r="T934" s="31">
        <f t="shared" si="586"/>
        <v>5.8800674587545676E-2</v>
      </c>
      <c r="U934" s="31">
        <f t="shared" si="587"/>
        <v>2.8582116446496646E-2</v>
      </c>
      <c r="V934" s="47">
        <f t="shared" si="601"/>
        <v>5.4426237350887617E-4</v>
      </c>
      <c r="W934" s="31">
        <f t="shared" si="588"/>
        <v>0.32709090781229128</v>
      </c>
      <c r="X934" s="34">
        <f>(S934*H934*'Propiedades físicas'!$F$5*60*24*365)/(1000000)</f>
        <v>55086.192453174575</v>
      </c>
      <c r="Y934" s="34">
        <f>(U934*H934*'Propiedades físicas'!$F$7*60*24*365)/(1000000)</f>
        <v>1285.2213392302883</v>
      </c>
      <c r="Z934" s="31">
        <f t="shared" si="602"/>
        <v>510.57680131317477</v>
      </c>
      <c r="AA934" s="31">
        <f t="shared" si="603"/>
        <v>4196.647620429866</v>
      </c>
      <c r="AB934" s="31">
        <f t="shared" si="604"/>
        <v>167.00502944942215</v>
      </c>
      <c r="AC934" s="31">
        <f t="shared" si="605"/>
        <v>355.91504136946816</v>
      </c>
      <c r="AD934" s="31">
        <f t="shared" si="589"/>
        <v>54.625826691829936</v>
      </c>
      <c r="AE934" s="31">
        <f t="shared" si="606"/>
        <v>26.552786178795383</v>
      </c>
      <c r="AF934" s="31">
        <f t="shared" si="607"/>
        <v>5311.3231054325561</v>
      </c>
      <c r="AG934" s="31">
        <f t="shared" si="608"/>
        <v>9.6129870312529828E-2</v>
      </c>
      <c r="AH934" s="31">
        <f t="shared" si="609"/>
        <v>0.79013223958027112</v>
      </c>
      <c r="AI934" s="31">
        <f t="shared" si="609"/>
        <v>3.1443206548403199E-2</v>
      </c>
      <c r="AJ934" s="31">
        <f t="shared" si="609"/>
        <v>6.7010617562586097E-2</v>
      </c>
      <c r="AK934" s="31">
        <f t="shared" si="590"/>
        <v>1.0284786974446585E-2</v>
      </c>
      <c r="AL934" s="31">
        <f t="shared" si="590"/>
        <v>4.9992790217632437E-3</v>
      </c>
      <c r="AM934" s="31">
        <f t="shared" si="610"/>
        <v>1</v>
      </c>
      <c r="AN934" s="31">
        <f>(Z934*'Propiedades físicas'!$F$4)/1000</f>
        <v>448.99102753877958</v>
      </c>
      <c r="AO934" s="31">
        <f>(AA934*'Propiedades físicas'!$F$6)/1000</f>
        <v>134.46058975857289</v>
      </c>
      <c r="AP934" s="31">
        <f>(AB934*'Propiedades físicas'!$F$9)/1000</f>
        <v>103.03375291882099</v>
      </c>
      <c r="AQ934" s="31">
        <f>(AC934*'Propiedades físicas'!$F$5)/1000</f>
        <v>104.80630223206731</v>
      </c>
      <c r="AR934" s="31">
        <f>(AD934*'Propiedades físicas'!$F$8)/1000</f>
        <v>19.36594807878754</v>
      </c>
      <c r="AS934" s="31">
        <f>(AE934*'Propiedades físicas'!$F$7)/1000</f>
        <v>2.4452460792052673</v>
      </c>
      <c r="AT934" s="31">
        <f t="shared" si="611"/>
        <v>813.10286660623353</v>
      </c>
      <c r="AU934" s="31">
        <f t="shared" si="612"/>
        <v>0.55219461888358501</v>
      </c>
      <c r="AV934" s="31">
        <f t="shared" si="616"/>
        <v>0.16536725583048395</v>
      </c>
      <c r="AW934" s="31">
        <f t="shared" si="616"/>
        <v>0.12671675030352317</v>
      </c>
      <c r="AX934" s="31">
        <f t="shared" si="616"/>
        <v>0.12889673193443865</v>
      </c>
      <c r="AY934" s="31">
        <f t="shared" si="613"/>
        <v>2.3817340799225113E-2</v>
      </c>
      <c r="AZ934" s="31">
        <f t="shared" si="613"/>
        <v>3.0073022487441827E-3</v>
      </c>
      <c r="BA934" s="31">
        <f t="shared" si="614"/>
        <v>1</v>
      </c>
      <c r="BB934" s="34">
        <f>AU934*'Propiedades físicas'!$C$4+'Diseño reactor'!AV934*'Propiedades físicas'!$C$5+'Diseño reactor'!AW934*'Propiedades físicas'!$C$8+'Diseño reactor'!AX934*'Propiedades físicas'!$C$9+'Diseño reactor'!AY934*'Propiedades físicas'!$C$7+'Diseño reactor'!AZ934*'Propiedades físicas'!$C$6</f>
        <v>876.13994178769997</v>
      </c>
      <c r="BC934" s="45">
        <f>AU934*'Propiedades físicas'!$L$4+'Diseño reactor'!AV934*'Propiedades físicas'!$L$5+'Diseño reactor'!AW934*'Propiedades físicas'!$L$8+AX934*'Propiedades físicas'!$L$9+'Diseño reactor'!AY934*'Propiedades físicas'!$L$7+'Diseño reactor'!AZ934*'Propiedades físicas'!$L$6</f>
        <v>2.0172473474773707</v>
      </c>
      <c r="BD934" s="29">
        <f t="shared" si="591"/>
        <v>3.0231159384565576</v>
      </c>
      <c r="BE934" s="58">
        <f t="shared" si="592"/>
        <v>42.967716176631264</v>
      </c>
      <c r="BF934" s="30">
        <f>AU934*'Propiedades físicas'!$I$4+'Diseño reactor'!AV934*'Propiedades físicas'!$I$5+'Diseño reactor'!AW934*'Propiedades físicas'!$I$8+'Diseño reactor'!AX934*'Propiedades físicas'!$I$9+'Diseño reactor'!AY934*'Propiedades físicas'!$I$7+'Diseño reactor'!AZ934*'Propiedades físicas'!$I$6</f>
        <v>1.9624387053683721E-2</v>
      </c>
      <c r="BG934" s="24">
        <f>AU934*'Propiedades físicas'!$O$4+'Diseño reactor'!AV934*'Propiedades físicas'!$O$5+'Diseño reactor'!AW934*'Propiedades físicas'!$O$8+'Diseño reactor'!AX934*'Propiedades físicas'!$O$9+'Diseño reactor'!AY934*'Propiedades físicas'!$O$7+'Diseño reactor'!AZ934*'Propiedades físicas'!$O$6</f>
        <v>0.14983011359924828</v>
      </c>
      <c r="BH934" s="54">
        <f t="shared" si="593"/>
        <v>41917.133727843917</v>
      </c>
      <c r="BI934" s="34">
        <f t="shared" si="615"/>
        <v>264.21419418927377</v>
      </c>
      <c r="BJ934" s="27">
        <f t="shared" si="594"/>
        <v>4800.7024609713098</v>
      </c>
      <c r="BK934" s="34">
        <f t="shared" si="595"/>
        <v>553.29984237194003</v>
      </c>
      <c r="BL934" s="27">
        <f t="shared" si="596"/>
        <v>105.13086306433988</v>
      </c>
      <c r="BM934" s="34">
        <f t="shared" si="597"/>
        <v>1.1054421768707483</v>
      </c>
      <c r="BN934" s="45">
        <f t="shared" si="598"/>
        <v>897.5858450958309</v>
      </c>
      <c r="BO934" s="45">
        <f t="shared" si="599"/>
        <v>89.421391625328198</v>
      </c>
      <c r="BP934" s="66">
        <f t="shared" si="600"/>
        <v>6.6935108519790232</v>
      </c>
    </row>
    <row r="935" spans="8:68">
      <c r="H935" s="68">
        <v>930</v>
      </c>
      <c r="I935" s="31">
        <f>('Propiedades físicas'!$C$10*'Diseño reactor'!H935)/1000</f>
        <v>813.97811188783351</v>
      </c>
      <c r="J935" s="31">
        <f t="shared" si="577"/>
        <v>0.56021162404774461</v>
      </c>
      <c r="K935" s="31">
        <f>(I935*1000)/'Propiedades físicas'!$F$10</f>
        <v>5317.0403531240872</v>
      </c>
      <c r="L935" s="31">
        <f t="shared" si="578"/>
        <v>759.57719330344094</v>
      </c>
      <c r="M935" s="31">
        <f t="shared" si="579"/>
        <v>4557.4631598206461</v>
      </c>
      <c r="N935" s="31">
        <f t="shared" si="580"/>
        <v>0.81674967021875367</v>
      </c>
      <c r="O935" s="32">
        <f t="shared" si="581"/>
        <v>4.9004980213125222</v>
      </c>
      <c r="P935" s="33">
        <f t="shared" si="582"/>
        <v>0.54979164671089953</v>
      </c>
      <c r="Q935" s="31">
        <f t="shared" si="583"/>
        <v>4.5177635614856761</v>
      </c>
      <c r="R935" s="31">
        <f t="shared" si="584"/>
        <v>0.1797016842477081</v>
      </c>
      <c r="S935" s="31">
        <f t="shared" si="585"/>
        <v>0.38273445982684651</v>
      </c>
      <c r="T935" s="31">
        <f t="shared" si="586"/>
        <v>5.8736242201300047E-2</v>
      </c>
      <c r="U935" s="31">
        <f t="shared" si="587"/>
        <v>2.8520097058846103E-2</v>
      </c>
      <c r="V935" s="47">
        <f t="shared" si="601"/>
        <v>5.4445386373312384E-4</v>
      </c>
      <c r="W935" s="31">
        <f t="shared" si="588"/>
        <v>0.326854155247291</v>
      </c>
      <c r="X935" s="34">
        <f>(S935*H935*'Propiedades físicas'!$F$5*60*24*365)/(1000000)</f>
        <v>55090.527079622465</v>
      </c>
      <c r="Y935" s="34">
        <f>(U935*H935*'Propiedades físicas'!$F$7*60*24*365)/(1000000)</f>
        <v>1283.8130241332037</v>
      </c>
      <c r="Z935" s="31">
        <f t="shared" si="602"/>
        <v>511.30623144113656</v>
      </c>
      <c r="AA935" s="31">
        <f t="shared" si="603"/>
        <v>4201.520112181679</v>
      </c>
      <c r="AB935" s="31">
        <f t="shared" si="604"/>
        <v>167.12256635036854</v>
      </c>
      <c r="AC935" s="31">
        <f t="shared" si="605"/>
        <v>355.94304763896724</v>
      </c>
      <c r="AD935" s="31">
        <f t="shared" si="589"/>
        <v>54.624705247209043</v>
      </c>
      <c r="AE935" s="31">
        <f t="shared" si="606"/>
        <v>26.523690264726877</v>
      </c>
      <c r="AF935" s="31">
        <f t="shared" si="607"/>
        <v>5317.0403531240863</v>
      </c>
      <c r="AG935" s="31">
        <f t="shared" si="608"/>
        <v>9.6163692107529869E-2</v>
      </c>
      <c r="AH935" s="31">
        <f t="shared" si="609"/>
        <v>0.79019902674107578</v>
      </c>
      <c r="AI935" s="31">
        <f t="shared" si="609"/>
        <v>3.1431502349267261E-2</v>
      </c>
      <c r="AJ935" s="31">
        <f t="shared" si="609"/>
        <v>6.6943830401781493E-2</v>
      </c>
      <c r="AK935" s="31">
        <f t="shared" si="590"/>
        <v>1.0273517148522992E-2</v>
      </c>
      <c r="AL935" s="31">
        <f t="shared" si="590"/>
        <v>4.9884312518227525E-3</v>
      </c>
      <c r="AM935" s="31">
        <f t="shared" si="610"/>
        <v>1.0000000000000002</v>
      </c>
      <c r="AN935" s="31">
        <f>(Z935*'Propiedades físicas'!$F$4)/1000</f>
        <v>449.63247380470665</v>
      </c>
      <c r="AO935" s="31">
        <f>(AA935*'Propiedades físicas'!$F$6)/1000</f>
        <v>134.616704394301</v>
      </c>
      <c r="AP935" s="31">
        <f>(AB935*'Propiedades físicas'!$F$9)/1000</f>
        <v>103.10626730985986</v>
      </c>
      <c r="AQ935" s="31">
        <f>(AC935*'Propiedades físicas'!$F$5)/1000</f>
        <v>104.81454923824668</v>
      </c>
      <c r="AR935" s="31">
        <f>(AD935*'Propiedades físicas'!$F$8)/1000</f>
        <v>19.365550504240542</v>
      </c>
      <c r="AS935" s="31">
        <f>(AE935*'Propiedades físicas'!$F$7)/1000</f>
        <v>2.442566636478698</v>
      </c>
      <c r="AT935" s="31">
        <f t="shared" si="611"/>
        <v>813.97811188783351</v>
      </c>
      <c r="AU935" s="31">
        <f t="shared" si="612"/>
        <v>0.55238889994460461</v>
      </c>
      <c r="AV935" s="31">
        <f t="shared" si="616"/>
        <v>0.1653812337558915</v>
      </c>
      <c r="AW935" s="31">
        <f t="shared" si="616"/>
        <v>0.12666958214727517</v>
      </c>
      <c r="AX935" s="31">
        <f t="shared" si="616"/>
        <v>0.12876826502761068</v>
      </c>
      <c r="AY935" s="31">
        <f t="shared" si="613"/>
        <v>2.3791242321401784E-2</v>
      </c>
      <c r="AZ935" s="31">
        <f t="shared" si="613"/>
        <v>3.0007768032161591E-3</v>
      </c>
      <c r="BA935" s="31">
        <f t="shared" si="614"/>
        <v>0.99999999999999989</v>
      </c>
      <c r="BB935" s="34">
        <f>AU935*'Propiedades físicas'!$C$4+'Diseño reactor'!AV935*'Propiedades físicas'!$C$5+'Diseño reactor'!AW935*'Propiedades físicas'!$C$8+'Diseño reactor'!AX935*'Propiedades físicas'!$C$9+'Diseño reactor'!AY935*'Propiedades físicas'!$C$7+'Diseño reactor'!AZ935*'Propiedades físicas'!$C$6</f>
        <v>876.13809238170086</v>
      </c>
      <c r="BC935" s="45">
        <f>AU935*'Propiedades físicas'!$L$4+'Diseño reactor'!AV935*'Propiedades físicas'!$L$5+'Diseño reactor'!AW935*'Propiedades físicas'!$L$8+AX935*'Propiedades físicas'!$L$9+'Diseño reactor'!AY935*'Propiedades físicas'!$L$7+'Diseño reactor'!AZ935*'Propiedades físicas'!$L$6</f>
        <v>2.0173950439524884</v>
      </c>
      <c r="BD935" s="29">
        <f t="shared" si="591"/>
        <v>3.0207129783394713</v>
      </c>
      <c r="BE935" s="58">
        <f t="shared" si="592"/>
        <v>42.965032317215588</v>
      </c>
      <c r="BF935" s="30">
        <f>AU935*'Propiedades físicas'!$I$4+'Diseño reactor'!AV935*'Propiedades físicas'!$I$5+'Diseño reactor'!AW935*'Propiedades físicas'!$I$8+'Diseño reactor'!AX935*'Propiedades físicas'!$I$9+'Diseño reactor'!AY935*'Propiedades físicas'!$I$7+'Diseño reactor'!AZ935*'Propiedades físicas'!$I$6</f>
        <v>1.9625229828132119E-2</v>
      </c>
      <c r="BG935" s="24">
        <f>AU935*'Propiedades físicas'!$O$4+'Diseño reactor'!AV935*'Propiedades físicas'!$O$5+'Diseño reactor'!AW935*'Propiedades físicas'!$O$8+'Diseño reactor'!AX935*'Propiedades físicas'!$O$9+'Diseño reactor'!AY935*'Propiedades físicas'!$O$7+'Diseño reactor'!AZ935*'Propiedades físicas'!$O$6</f>
        <v>0.14983647290892815</v>
      </c>
      <c r="BH935" s="54">
        <f t="shared" si="593"/>
        <v>41915.245185578475</v>
      </c>
      <c r="BI935" s="34">
        <f t="shared" si="615"/>
        <v>264.23367170266039</v>
      </c>
      <c r="BJ935" s="27">
        <f t="shared" si="594"/>
        <v>4800.6762260574487</v>
      </c>
      <c r="BK935" s="34">
        <f t="shared" si="595"/>
        <v>553.32030253091716</v>
      </c>
      <c r="BL935" s="27">
        <f t="shared" si="596"/>
        <v>105.13160170865976</v>
      </c>
      <c r="BM935" s="34">
        <f t="shared" si="597"/>
        <v>1.1054421768707483</v>
      </c>
      <c r="BN935" s="45">
        <f t="shared" si="598"/>
        <v>898.71198498148988</v>
      </c>
      <c r="BO935" s="45">
        <f t="shared" si="599"/>
        <v>89.450484010370602</v>
      </c>
      <c r="BP935" s="66">
        <f t="shared" si="600"/>
        <v>6.6934967229357802</v>
      </c>
    </row>
    <row r="936" spans="8:68">
      <c r="H936" s="68">
        <v>931</v>
      </c>
      <c r="I936" s="31">
        <f>('Propiedades físicas'!$C$10*'Diseño reactor'!H936)/1000</f>
        <v>814.85335716943325</v>
      </c>
      <c r="J936" s="31">
        <f t="shared" si="577"/>
        <v>0.55960989298002428</v>
      </c>
      <c r="K936" s="31">
        <f>(I936*1000)/'Propiedades físicas'!$F$10</f>
        <v>5322.7576008156184</v>
      </c>
      <c r="L936" s="31">
        <f t="shared" si="578"/>
        <v>760.3939429736597</v>
      </c>
      <c r="M936" s="31">
        <f t="shared" si="579"/>
        <v>4562.3636578419582</v>
      </c>
      <c r="N936" s="31">
        <f t="shared" si="580"/>
        <v>0.81674967021875367</v>
      </c>
      <c r="O936" s="32">
        <f t="shared" si="581"/>
        <v>4.9004980213125222</v>
      </c>
      <c r="P936" s="33">
        <f t="shared" si="582"/>
        <v>0.54998473456891916</v>
      </c>
      <c r="Q936" s="31">
        <f t="shared" si="583"/>
        <v>4.5181446669188237</v>
      </c>
      <c r="R936" s="31">
        <f t="shared" si="584"/>
        <v>0.1796347738792147</v>
      </c>
      <c r="S936" s="31">
        <f t="shared" si="585"/>
        <v>0.3823533543937</v>
      </c>
      <c r="T936" s="31">
        <f t="shared" si="586"/>
        <v>5.8671904797373955E-2</v>
      </c>
      <c r="U936" s="31">
        <f t="shared" si="587"/>
        <v>2.8458256973245777E-2</v>
      </c>
      <c r="V936" s="47">
        <f t="shared" si="601"/>
        <v>5.4464507695174528E-4</v>
      </c>
      <c r="W936" s="31">
        <f t="shared" si="588"/>
        <v>0.32661774516344227</v>
      </c>
      <c r="X936" s="34">
        <f>(S936*H936*'Propiedades físicas'!$F$5*60*24*365)/(1000000)</f>
        <v>55094.849174385687</v>
      </c>
      <c r="Y936" s="34">
        <f>(U936*H936*'Propiedades físicas'!$F$7*60*24*365)/(1000000)</f>
        <v>1282.4067850888982</v>
      </c>
      <c r="Z936" s="31">
        <f t="shared" si="602"/>
        <v>512.03578788366372</v>
      </c>
      <c r="AA936" s="31">
        <f t="shared" si="603"/>
        <v>4206.3926849014251</v>
      </c>
      <c r="AB936" s="31">
        <f t="shared" si="604"/>
        <v>167.23997448154887</v>
      </c>
      <c r="AC936" s="31">
        <f t="shared" si="605"/>
        <v>355.97097294053469</v>
      </c>
      <c r="AD936" s="31">
        <f t="shared" si="589"/>
        <v>54.62354336635515</v>
      </c>
      <c r="AE936" s="31">
        <f t="shared" si="606"/>
        <v>26.494637242091819</v>
      </c>
      <c r="AF936" s="31">
        <f t="shared" si="607"/>
        <v>5322.7576008156202</v>
      </c>
      <c r="AG936" s="31">
        <f t="shared" si="608"/>
        <v>9.6197464976651034E-2</v>
      </c>
      <c r="AH936" s="31">
        <f t="shared" si="609"/>
        <v>0.79026568563950172</v>
      </c>
      <c r="AI936" s="31">
        <f t="shared" si="609"/>
        <v>3.141979910111297E-2</v>
      </c>
      <c r="AJ936" s="31">
        <f t="shared" si="609"/>
        <v>6.6877171503355384E-2</v>
      </c>
      <c r="AK936" s="31">
        <f t="shared" si="590"/>
        <v>1.0262263935893875E-2</v>
      </c>
      <c r="AL936" s="31">
        <f t="shared" si="590"/>
        <v>4.9776148434848835E-3</v>
      </c>
      <c r="AM936" s="31">
        <f t="shared" si="610"/>
        <v>0.99999999999999989</v>
      </c>
      <c r="AN936" s="31">
        <f>(Z936*'Propiedades físicas'!$F$4)/1000</f>
        <v>450.27403114913619</v>
      </c>
      <c r="AO936" s="31">
        <f>(AA936*'Propiedades físicas'!$F$6)/1000</f>
        <v>134.77282162424166</v>
      </c>
      <c r="AP936" s="31">
        <f>(AB936*'Propiedades físicas'!$F$9)/1000</f>
        <v>103.17870225639157</v>
      </c>
      <c r="AQ936" s="31">
        <f>(AC936*'Propiedades físicas'!$F$5)/1000</f>
        <v>104.82277240179926</v>
      </c>
      <c r="AR936" s="31">
        <f>(AD936*'Propiedades físicas'!$F$8)/1000</f>
        <v>19.365138594240218</v>
      </c>
      <c r="AS936" s="31">
        <f>(AE936*'Propiedades físicas'!$F$7)/1000</f>
        <v>2.4398911436242354</v>
      </c>
      <c r="AT936" s="31">
        <f t="shared" si="611"/>
        <v>814.85335716943314</v>
      </c>
      <c r="AU936" s="31">
        <f t="shared" si="612"/>
        <v>0.55258289996283383</v>
      </c>
      <c r="AV936" s="31">
        <f t="shared" si="616"/>
        <v>0.16539518483718813</v>
      </c>
      <c r="AW936" s="31">
        <f t="shared" si="616"/>
        <v>0.12662241782350236</v>
      </c>
      <c r="AX936" s="31">
        <f t="shared" si="616"/>
        <v>0.12864004483693053</v>
      </c>
      <c r="AY936" s="31">
        <f t="shared" si="613"/>
        <v>2.3765182316373042E-2</v>
      </c>
      <c r="AZ936" s="31">
        <f t="shared" si="613"/>
        <v>2.9942702231720779E-3</v>
      </c>
      <c r="BA936" s="31">
        <f t="shared" si="614"/>
        <v>1</v>
      </c>
      <c r="BB936" s="34">
        <f>AU936*'Propiedades físicas'!$C$4+'Diseño reactor'!AV936*'Propiedades físicas'!$C$5+'Diseño reactor'!AW936*'Propiedades físicas'!$C$8+'Diseño reactor'!AX936*'Propiedades físicas'!$C$9+'Diseño reactor'!AY936*'Propiedades físicas'!$C$7+'Diseño reactor'!AZ936*'Propiedades físicas'!$C$6</f>
        <v>876.13624798986632</v>
      </c>
      <c r="BC936" s="45">
        <f>AU936*'Propiedades físicas'!$L$4+'Diseño reactor'!AV936*'Propiedades físicas'!$L$5+'Diseño reactor'!AW936*'Propiedades físicas'!$L$8+AX936*'Propiedades físicas'!$L$9+'Diseño reactor'!AY936*'Propiedades físicas'!$L$7+'Diseño reactor'!AZ936*'Propiedades físicas'!$L$6</f>
        <v>2.0175425165795051</v>
      </c>
      <c r="BD936" s="29">
        <f t="shared" si="591"/>
        <v>3.018313843355295</v>
      </c>
      <c r="BE936" s="58">
        <f t="shared" si="592"/>
        <v>42.962352916061072</v>
      </c>
      <c r="BF936" s="30">
        <f>AU936*'Propiedades físicas'!$I$4+'Diseño reactor'!AV936*'Propiedades físicas'!$I$5+'Diseño reactor'!AW936*'Propiedades físicas'!$I$8+'Diseño reactor'!AX936*'Propiedades físicas'!$I$9+'Diseño reactor'!AY936*'Propiedades físicas'!$I$7+'Diseño reactor'!AZ936*'Propiedades físicas'!$I$6</f>
        <v>1.9626070366709214E-2</v>
      </c>
      <c r="BG936" s="24">
        <f>AU936*'Propiedades físicas'!$O$4+'Diseño reactor'!AV936*'Propiedades físicas'!$O$5+'Diseño reactor'!AW936*'Propiedades físicas'!$O$8+'Diseño reactor'!AX936*'Propiedades físicas'!$O$9+'Diseño reactor'!AY936*'Propiedades físicas'!$O$7+'Diseño reactor'!AZ936*'Propiedades físicas'!$O$6</f>
        <v>0.14984282407747182</v>
      </c>
      <c r="BH936" s="54">
        <f t="shared" si="593"/>
        <v>41913.361820296654</v>
      </c>
      <c r="BI936" s="34">
        <f t="shared" si="615"/>
        <v>264.25310415762584</v>
      </c>
      <c r="BJ936" s="27">
        <f t="shared" si="594"/>
        <v>4800.6500985439079</v>
      </c>
      <c r="BK936" s="34">
        <f t="shared" si="595"/>
        <v>553.34074474893271</v>
      </c>
      <c r="BL936" s="27">
        <f t="shared" si="596"/>
        <v>105.13233966109505</v>
      </c>
      <c r="BM936" s="34">
        <f t="shared" si="597"/>
        <v>1.1054421768707483</v>
      </c>
      <c r="BN936" s="45">
        <f t="shared" si="598"/>
        <v>899.83826986956399</v>
      </c>
      <c r="BO936" s="45">
        <f t="shared" si="599"/>
        <v>89.479534328864901</v>
      </c>
      <c r="BP936" s="66">
        <f t="shared" si="600"/>
        <v>6.6934826321996193</v>
      </c>
    </row>
    <row r="937" spans="8:68">
      <c r="H937" s="68">
        <v>932</v>
      </c>
      <c r="I937" s="31">
        <f>('Propiedades físicas'!$C$10*'Diseño reactor'!H937)/1000</f>
        <v>815.72860245103311</v>
      </c>
      <c r="J937" s="31">
        <f t="shared" si="577"/>
        <v>0.5590094531806894</v>
      </c>
      <c r="K937" s="31">
        <f>(I937*1000)/'Propiedades físicas'!$F$10</f>
        <v>5328.4748485071505</v>
      </c>
      <c r="L937" s="31">
        <f t="shared" si="578"/>
        <v>761.21069264387859</v>
      </c>
      <c r="M937" s="31">
        <f t="shared" si="579"/>
        <v>4567.2641558632713</v>
      </c>
      <c r="N937" s="31">
        <f t="shared" si="580"/>
        <v>0.81674967021875389</v>
      </c>
      <c r="O937" s="32">
        <f t="shared" si="581"/>
        <v>4.9004980213125231</v>
      </c>
      <c r="P937" s="33">
        <f t="shared" si="582"/>
        <v>0.55017754331209123</v>
      </c>
      <c r="Q937" s="31">
        <f t="shared" si="583"/>
        <v>4.5185250410908893</v>
      </c>
      <c r="R937" s="31">
        <f t="shared" si="584"/>
        <v>0.17956786913388717</v>
      </c>
      <c r="S937" s="31">
        <f t="shared" si="585"/>
        <v>0.38197298022163467</v>
      </c>
      <c r="T937" s="31">
        <f t="shared" si="586"/>
        <v>5.8607662230579054E-2</v>
      </c>
      <c r="U937" s="31">
        <f t="shared" si="587"/>
        <v>2.8396595542196479E-2</v>
      </c>
      <c r="V937" s="47">
        <f t="shared" si="601"/>
        <v>5.4483601376537191E-4</v>
      </c>
      <c r="W937" s="31">
        <f t="shared" si="588"/>
        <v>0.32638167681814356</v>
      </c>
      <c r="X937" s="34">
        <f>(S937*H937*'Propiedades físicas'!$F$5*60*24*365)/(1000000)</f>
        <v>55099.158782718936</v>
      </c>
      <c r="Y937" s="34">
        <f>(U937*H937*'Propiedades físicas'!$F$7*60*24*365)/(1000000)</f>
        <v>1281.0026189239538</v>
      </c>
      <c r="Z937" s="31">
        <f t="shared" si="602"/>
        <v>512.76547036686907</v>
      </c>
      <c r="AA937" s="31">
        <f t="shared" si="603"/>
        <v>4211.2653382967092</v>
      </c>
      <c r="AB937" s="31">
        <f t="shared" si="604"/>
        <v>167.35725403278283</v>
      </c>
      <c r="AC937" s="31">
        <f t="shared" si="605"/>
        <v>355.9988175665635</v>
      </c>
      <c r="AD937" s="31">
        <f t="shared" si="589"/>
        <v>54.622341198899676</v>
      </c>
      <c r="AE937" s="31">
        <f t="shared" si="606"/>
        <v>26.465627045327118</v>
      </c>
      <c r="AF937" s="31">
        <f t="shared" si="607"/>
        <v>5328.4748485071505</v>
      </c>
      <c r="AG937" s="31">
        <f t="shared" si="608"/>
        <v>9.6231189025979505E-2</v>
      </c>
      <c r="AH937" s="31">
        <f t="shared" si="609"/>
        <v>0.79033221663353748</v>
      </c>
      <c r="AI937" s="31">
        <f t="shared" si="609"/>
        <v>3.1408096836502926E-2</v>
      </c>
      <c r="AJ937" s="31">
        <f t="shared" si="609"/>
        <v>6.6810640509319799E-2</v>
      </c>
      <c r="AK937" s="31">
        <f t="shared" si="590"/>
        <v>1.0251027311164455E-2</v>
      </c>
      <c r="AL937" s="31">
        <f t="shared" si="590"/>
        <v>4.9668296834959906E-3</v>
      </c>
      <c r="AM937" s="31">
        <f t="shared" si="610"/>
        <v>1.0000000000000002</v>
      </c>
      <c r="AN937" s="31">
        <f>(Z937*'Propiedades físicas'!$F$4)/1000</f>
        <v>450.91569933121735</v>
      </c>
      <c r="AO937" s="31">
        <f>(AA937*'Propiedades físicas'!$F$6)/1000</f>
        <v>134.92894143902657</v>
      </c>
      <c r="AP937" s="31">
        <f>(AB937*'Propiedades físicas'!$F$9)/1000</f>
        <v>103.25105787552535</v>
      </c>
      <c r="AQ937" s="31">
        <f>(AC937*'Propiedades físicas'!$F$5)/1000</f>
        <v>104.83097180882596</v>
      </c>
      <c r="AR937" s="31">
        <f>(AD937*'Propiedades físicas'!$F$8)/1000</f>
        <v>19.364712401833906</v>
      </c>
      <c r="AS937" s="31">
        <f>(AE937*'Propiedades físicas'!$F$7)/1000</f>
        <v>2.4372195946041741</v>
      </c>
      <c r="AT937" s="31">
        <f t="shared" si="611"/>
        <v>815.72860245103334</v>
      </c>
      <c r="AU937" s="31">
        <f t="shared" si="612"/>
        <v>0.55277661954765767</v>
      </c>
      <c r="AV937" s="31">
        <f t="shared" si="616"/>
        <v>0.16540910914929713</v>
      </c>
      <c r="AW937" s="31">
        <f t="shared" si="616"/>
        <v>0.12657525746343229</v>
      </c>
      <c r="AX937" s="31">
        <f t="shared" si="616"/>
        <v>0.12851207067379836</v>
      </c>
      <c r="AY937" s="31">
        <f t="shared" si="613"/>
        <v>2.3739160725330007E-2</v>
      </c>
      <c r="AZ937" s="31">
        <f t="shared" si="613"/>
        <v>2.9877824404845187E-3</v>
      </c>
      <c r="BA937" s="31">
        <f t="shared" si="614"/>
        <v>0.99999999999999989</v>
      </c>
      <c r="BB937" s="34">
        <f>AU937*'Propiedades físicas'!$C$4+'Diseño reactor'!AV937*'Propiedades físicas'!$C$5+'Diseño reactor'!AW937*'Propiedades físicas'!$C$8+'Diseño reactor'!AX937*'Propiedades físicas'!$C$9+'Diseño reactor'!AY937*'Propiedades físicas'!$C$7+'Diseño reactor'!AZ937*'Propiedades físicas'!$C$6</f>
        <v>876.13440859495381</v>
      </c>
      <c r="BC937" s="45">
        <f>AU937*'Propiedades físicas'!$L$4+'Diseño reactor'!AV937*'Propiedades físicas'!$L$5+'Diseño reactor'!AW937*'Propiedades físicas'!$L$8+AX937*'Propiedades físicas'!$L$9+'Diseño reactor'!AY937*'Propiedades físicas'!$L$7+'Diseño reactor'!AZ937*'Propiedades físicas'!$L$6</f>
        <v>2.0176897658569897</v>
      </c>
      <c r="BD937" s="29">
        <f t="shared" si="591"/>
        <v>3.0159185243761519</v>
      </c>
      <c r="BE937" s="58">
        <f t="shared" si="592"/>
        <v>42.959677961929209</v>
      </c>
      <c r="BF937" s="30">
        <f>AU937*'Propiedades físicas'!$I$4+'Diseño reactor'!AV937*'Propiedades físicas'!$I$5+'Diseño reactor'!AW937*'Propiedades físicas'!$I$8+'Diseño reactor'!AX937*'Propiedades físicas'!$I$9+'Diseño reactor'!AY937*'Propiedades físicas'!$I$7+'Diseño reactor'!AZ937*'Propiedades físicas'!$I$6</f>
        <v>1.9626908676856233E-2</v>
      </c>
      <c r="BG937" s="24">
        <f>AU937*'Propiedades físicas'!$O$4+'Diseño reactor'!AV937*'Propiedades físicas'!$O$5+'Diseño reactor'!AW937*'Propiedades físicas'!$O$8+'Diseño reactor'!AX937*'Propiedades físicas'!$O$9+'Diseño reactor'!AY937*'Propiedades físicas'!$O$7+'Diseño reactor'!AZ937*'Propiedades físicas'!$O$6</f>
        <v>0.14984916711874927</v>
      </c>
      <c r="BH937" s="54">
        <f t="shared" si="593"/>
        <v>41911.483613974808</v>
      </c>
      <c r="BI937" s="34">
        <f t="shared" si="615"/>
        <v>264.27249169373368</v>
      </c>
      <c r="BJ937" s="27">
        <f t="shared" si="594"/>
        <v>4800.6240780118824</v>
      </c>
      <c r="BK937" s="34">
        <f t="shared" si="595"/>
        <v>553.36116903099548</v>
      </c>
      <c r="BL937" s="27">
        <f t="shared" si="596"/>
        <v>105.13307692194677</v>
      </c>
      <c r="BM937" s="34">
        <f t="shared" si="597"/>
        <v>1.1054421768707483</v>
      </c>
      <c r="BN937" s="45">
        <f t="shared" si="598"/>
        <v>900.96469943161526</v>
      </c>
      <c r="BO937" s="45">
        <f t="shared" si="599"/>
        <v>89.508542671975334</v>
      </c>
      <c r="BP937" s="66">
        <f t="shared" si="600"/>
        <v>6.6934685796388109</v>
      </c>
    </row>
    <row r="938" spans="8:68">
      <c r="H938" s="68">
        <v>933</v>
      </c>
      <c r="I938" s="31">
        <f>('Propiedades físicas'!$C$10*'Diseño reactor'!H938)/1000</f>
        <v>816.60384773263286</v>
      </c>
      <c r="J938" s="31">
        <f t="shared" si="577"/>
        <v>0.55841030049775198</v>
      </c>
      <c r="K938" s="31">
        <f>(I938*1000)/'Propiedades físicas'!$F$10</f>
        <v>5334.1920961986816</v>
      </c>
      <c r="L938" s="31">
        <f t="shared" si="578"/>
        <v>762.02744231409736</v>
      </c>
      <c r="M938" s="31">
        <f t="shared" si="579"/>
        <v>4572.1646538845844</v>
      </c>
      <c r="N938" s="31">
        <f t="shared" si="580"/>
        <v>0.81674967021875389</v>
      </c>
      <c r="O938" s="32">
        <f t="shared" si="581"/>
        <v>4.9004980213125231</v>
      </c>
      <c r="P938" s="33">
        <f t="shared" si="582"/>
        <v>0.55037007354518253</v>
      </c>
      <c r="Q938" s="31">
        <f t="shared" si="583"/>
        <v>4.5189046860411608</v>
      </c>
      <c r="R938" s="31">
        <f t="shared" si="584"/>
        <v>0.17950097019678379</v>
      </c>
      <c r="S938" s="31">
        <f t="shared" si="585"/>
        <v>0.38159333527136191</v>
      </c>
      <c r="T938" s="31">
        <f t="shared" si="586"/>
        <v>5.8543514355784684E-2</v>
      </c>
      <c r="U938" s="31">
        <f t="shared" si="587"/>
        <v>2.8335112121002898E-2</v>
      </c>
      <c r="V938" s="47">
        <f t="shared" si="601"/>
        <v>5.4502667477289923E-4</v>
      </c>
      <c r="W938" s="31">
        <f t="shared" si="588"/>
        <v>0.32614594947093845</v>
      </c>
      <c r="X938" s="34">
        <f>(S938*H938*'Propiedades físicas'!$F$5*60*24*365)/(1000000)</f>
        <v>55103.455949680894</v>
      </c>
      <c r="Y938" s="34">
        <f>(U938*H938*'Propiedades físicas'!$F$7*60*24*365)/(1000000)</f>
        <v>1279.6005224662129</v>
      </c>
      <c r="Z938" s="31">
        <f t="shared" si="602"/>
        <v>513.49527861765534</v>
      </c>
      <c r="AA938" s="31">
        <f t="shared" si="603"/>
        <v>4216.1380720764028</v>
      </c>
      <c r="AB938" s="31">
        <f t="shared" si="604"/>
        <v>167.47440519359927</v>
      </c>
      <c r="AC938" s="31">
        <f t="shared" si="605"/>
        <v>356.02658180818065</v>
      </c>
      <c r="AD938" s="31">
        <f t="shared" ref="AD938:AD970" si="617">T938*$H938</f>
        <v>54.621098893947114</v>
      </c>
      <c r="AE938" s="31">
        <f t="shared" si="606"/>
        <v>26.436659608895702</v>
      </c>
      <c r="AF938" s="31">
        <f t="shared" si="607"/>
        <v>5334.1920961986816</v>
      </c>
      <c r="AG938" s="31">
        <f t="shared" si="608"/>
        <v>9.6264864361294514E-2</v>
      </c>
      <c r="AH938" s="31">
        <f t="shared" si="609"/>
        <v>0.79039862007987294</v>
      </c>
      <c r="AI938" s="31">
        <f t="shared" si="609"/>
        <v>3.1396395587805499E-2</v>
      </c>
      <c r="AJ938" s="31">
        <f t="shared" si="609"/>
        <v>6.674423706298406E-2</v>
      </c>
      <c r="AK938" s="31">
        <f t="shared" si="590"/>
        <v>1.023980724895001E-2</v>
      </c>
      <c r="AL938" s="31">
        <f t="shared" si="590"/>
        <v>4.956075659092841E-3</v>
      </c>
      <c r="AM938" s="31">
        <f t="shared" si="610"/>
        <v>0.99999999999999989</v>
      </c>
      <c r="AN938" s="31">
        <f>(Z938*'Propiedades físicas'!$F$4)/1000</f>
        <v>451.55747811079374</v>
      </c>
      <c r="AO938" s="31">
        <f>(AA938*'Propiedades físicas'!$F$6)/1000</f>
        <v>135.08506382932794</v>
      </c>
      <c r="AP938" s="31">
        <f>(AB938*'Propiedades físicas'!$F$9)/1000</f>
        <v>103.32333428419106</v>
      </c>
      <c r="AQ938" s="31">
        <f>(AC938*'Propiedades físicas'!$F$5)/1000</f>
        <v>104.83914754505496</v>
      </c>
      <c r="AR938" s="31">
        <f>(AD938*'Propiedades físicas'!$F$8)/1000</f>
        <v>19.364271979882123</v>
      </c>
      <c r="AS938" s="31">
        <f>(AE938*'Propiedades físicas'!$F$7)/1000</f>
        <v>2.4345519833832054</v>
      </c>
      <c r="AT938" s="31">
        <f t="shared" si="611"/>
        <v>816.60384773263308</v>
      </c>
      <c r="AU938" s="31">
        <f t="shared" si="612"/>
        <v>0.55297005930670029</v>
      </c>
      <c r="AV938" s="31">
        <f t="shared" si="616"/>
        <v>0.16542300676687061</v>
      </c>
      <c r="AW938" s="31">
        <f t="shared" si="616"/>
        <v>0.12652810119751051</v>
      </c>
      <c r="AX938" s="31">
        <f t="shared" si="616"/>
        <v>0.12838434185211026</v>
      </c>
      <c r="AY938" s="31">
        <f t="shared" si="613"/>
        <v>2.3713177489487217E-2</v>
      </c>
      <c r="AZ938" s="31">
        <f t="shared" si="613"/>
        <v>2.9813133873210821E-3</v>
      </c>
      <c r="BA938" s="31">
        <f t="shared" si="614"/>
        <v>1</v>
      </c>
      <c r="BB938" s="34">
        <f>AU938*'Propiedades físicas'!$C$4+'Diseño reactor'!AV938*'Propiedades físicas'!$C$5+'Diseño reactor'!AW938*'Propiedades físicas'!$C$8+'Diseño reactor'!AX938*'Propiedades físicas'!$C$9+'Diseño reactor'!AY938*'Propiedades físicas'!$C$7+'Diseño reactor'!AZ938*'Propiedades físicas'!$C$6</f>
        <v>876.13257417979287</v>
      </c>
      <c r="BC938" s="45">
        <f>AU938*'Propiedades físicas'!$L$4+'Diseño reactor'!AV938*'Propiedades físicas'!$L$5+'Diseño reactor'!AW938*'Propiedades físicas'!$L$8+AX938*'Propiedades físicas'!$L$9+'Diseño reactor'!AY938*'Propiedades físicas'!$L$7+'Diseño reactor'!AZ938*'Propiedades físicas'!$L$6</f>
        <v>2.0178367922820573</v>
      </c>
      <c r="BD938" s="29">
        <f t="shared" si="591"/>
        <v>3.0135270123031419</v>
      </c>
      <c r="BE938" s="58">
        <f t="shared" si="592"/>
        <v>42.957007443619752</v>
      </c>
      <c r="BF938" s="30">
        <f>AU938*'Propiedades físicas'!$I$4+'Diseño reactor'!AV938*'Propiedades físicas'!$I$5+'Diseño reactor'!AW938*'Propiedades físicas'!$I$8+'Diseño reactor'!AX938*'Propiedades físicas'!$I$9+'Diseño reactor'!AY938*'Propiedades físicas'!$I$7+'Diseño reactor'!AZ938*'Propiedades físicas'!$I$6</f>
        <v>1.9627744765984306E-2</v>
      </c>
      <c r="BG938" s="24">
        <f>AU938*'Propiedades físicas'!$O$4+'Diseño reactor'!AV938*'Propiedades físicas'!$O$5+'Diseño reactor'!AW938*'Propiedades físicas'!$O$8+'Diseño reactor'!AX938*'Propiedades físicas'!$O$9+'Diseño reactor'!AY938*'Propiedades físicas'!$O$7+'Diseño reactor'!AZ938*'Propiedades físicas'!$O$6</f>
        <v>0.14985550204660547</v>
      </c>
      <c r="BH938" s="54">
        <f t="shared" si="593"/>
        <v>41909.610548666409</v>
      </c>
      <c r="BI938" s="34">
        <f t="shared" si="615"/>
        <v>264.29183445001081</v>
      </c>
      <c r="BJ938" s="27">
        <f t="shared" si="594"/>
        <v>4800.5981640444152</v>
      </c>
      <c r="BK938" s="34">
        <f t="shared" si="595"/>
        <v>553.38157538222174</v>
      </c>
      <c r="BL938" s="27">
        <f t="shared" si="596"/>
        <v>105.13381349151972</v>
      </c>
      <c r="BM938" s="34">
        <f t="shared" si="597"/>
        <v>1.1054421768707483</v>
      </c>
      <c r="BN938" s="45">
        <f t="shared" si="598"/>
        <v>902.09127334019126</v>
      </c>
      <c r="BO938" s="45">
        <f t="shared" si="599"/>
        <v>89.537509130602871</v>
      </c>
      <c r="BP938" s="66">
        <f t="shared" si="600"/>
        <v>6.6934545651221784</v>
      </c>
    </row>
    <row r="939" spans="8:68">
      <c r="H939" s="68">
        <v>934</v>
      </c>
      <c r="I939" s="31">
        <f>('Propiedades físicas'!$C$10*'Diseño reactor'!H939)/1000</f>
        <v>817.47909301423283</v>
      </c>
      <c r="J939" s="31">
        <f t="shared" si="577"/>
        <v>0.55781243079700482</v>
      </c>
      <c r="K939" s="31">
        <f>(I939*1000)/'Propiedades físicas'!$F$10</f>
        <v>5339.9093438902128</v>
      </c>
      <c r="L939" s="31">
        <f t="shared" si="578"/>
        <v>762.84419198431601</v>
      </c>
      <c r="M939" s="31">
        <f t="shared" si="579"/>
        <v>4577.0651519058965</v>
      </c>
      <c r="N939" s="31">
        <f t="shared" si="580"/>
        <v>0.81674967021875378</v>
      </c>
      <c r="O939" s="32">
        <f t="shared" si="581"/>
        <v>4.9004980213125231</v>
      </c>
      <c r="P939" s="33">
        <f t="shared" si="582"/>
        <v>0.55056232587121479</v>
      </c>
      <c r="Q939" s="31">
        <f t="shared" si="583"/>
        <v>4.5192836038015463</v>
      </c>
      <c r="R939" s="31">
        <f t="shared" si="584"/>
        <v>0.17943407725185997</v>
      </c>
      <c r="S939" s="31">
        <f t="shared" si="585"/>
        <v>0.38121441751097751</v>
      </c>
      <c r="T939" s="31">
        <f t="shared" si="586"/>
        <v>5.8479461027919573E-2</v>
      </c>
      <c r="U939" s="31">
        <f t="shared" si="587"/>
        <v>2.8273806067759453E-2</v>
      </c>
      <c r="V939" s="47">
        <f t="shared" si="601"/>
        <v>5.4521706057149429E-4</v>
      </c>
      <c r="W939" s="31">
        <f t="shared" si="588"/>
        <v>0.3259105623835083</v>
      </c>
      <c r="X939" s="34">
        <f>(S939*H939*'Propiedades físicas'!$F$5*60*24*365)/(1000000)</f>
        <v>55107.740720135276</v>
      </c>
      <c r="Y939" s="34">
        <f>(U939*H939*'Propiedades físicas'!$F$7*60*24*365)/(1000000)</f>
        <v>1278.2004925448143</v>
      </c>
      <c r="Z939" s="31">
        <f t="shared" si="602"/>
        <v>514.2252123637146</v>
      </c>
      <c r="AA939" s="31">
        <f t="shared" ref="AA939:AA970" si="618">Q939*$H939</f>
        <v>4221.0108859506445</v>
      </c>
      <c r="AB939" s="31">
        <f t="shared" ref="AB939:AB970" si="619">R939*$H939</f>
        <v>167.59142815323722</v>
      </c>
      <c r="AC939" s="31">
        <f t="shared" ref="AC939:AC970" si="620">S939*$H939</f>
        <v>356.05426595525302</v>
      </c>
      <c r="AD939" s="31">
        <f t="shared" si="617"/>
        <v>54.619816600076881</v>
      </c>
      <c r="AE939" s="31">
        <f t="shared" si="606"/>
        <v>26.407734867287328</v>
      </c>
      <c r="AF939" s="31">
        <f t="shared" si="607"/>
        <v>5339.9093438902128</v>
      </c>
      <c r="AG939" s="31">
        <f t="shared" si="608"/>
        <v>9.6298491088070232E-2</v>
      </c>
      <c r="AH939" s="31">
        <f t="shared" si="609"/>
        <v>0.79046489633390815</v>
      </c>
      <c r="AI939" s="31">
        <f t="shared" si="609"/>
        <v>3.1384695387196231E-2</v>
      </c>
      <c r="AJ939" s="31">
        <f t="shared" si="609"/>
        <v>6.6677960808949152E-2</v>
      </c>
      <c r="AK939" s="31">
        <f t="shared" si="590"/>
        <v>1.0228603723876226E-2</v>
      </c>
      <c r="AL939" s="31">
        <f t="shared" si="590"/>
        <v>4.9453526580001553E-3</v>
      </c>
      <c r="AM939" s="31">
        <f t="shared" si="610"/>
        <v>1.0000000000000002</v>
      </c>
      <c r="AN939" s="31">
        <f>(Z939*'Propiedades físicas'!$F$4)/1000</f>
        <v>452.19936724840335</v>
      </c>
      <c r="AO939" s="31">
        <f>(AA939*'Propiedades físicas'!$F$6)/1000</f>
        <v>135.24118878585867</v>
      </c>
      <c r="AP939" s="31">
        <f>(AB939*'Propiedades físicas'!$F$9)/1000</f>
        <v>103.39553159913969</v>
      </c>
      <c r="AQ939" s="31">
        <f>(AC939*'Propiedades físicas'!$F$5)/1000</f>
        <v>104.84729969584336</v>
      </c>
      <c r="AR939" s="31">
        <f>(AD939*'Propiedades físicas'!$F$8)/1000</f>
        <v>19.363817381059249</v>
      </c>
      <c r="AS939" s="31">
        <f>(AE939*'Propiedades físicas'!$F$7)/1000</f>
        <v>2.4318883039284902</v>
      </c>
      <c r="AT939" s="31">
        <f t="shared" si="611"/>
        <v>817.47909301423283</v>
      </c>
      <c r="AU939" s="31">
        <f t="shared" si="612"/>
        <v>0.55316321984583194</v>
      </c>
      <c r="AV939" s="31">
        <f t="shared" si="616"/>
        <v>0.16543687776429045</v>
      </c>
      <c r="AW939" s="31">
        <f t="shared" si="616"/>
        <v>0.12648094915540489</v>
      </c>
      <c r="AX939" s="31">
        <f t="shared" si="616"/>
        <v>0.1282568576882466</v>
      </c>
      <c r="AY939" s="31">
        <f t="shared" si="613"/>
        <v>2.3687232550083225E-2</v>
      </c>
      <c r="AZ939" s="31">
        <f t="shared" si="613"/>
        <v>2.9748629961428865E-3</v>
      </c>
      <c r="BA939" s="31">
        <f t="shared" si="614"/>
        <v>0.99999999999999989</v>
      </c>
      <c r="BB939" s="34">
        <f>AU939*'Propiedades físicas'!$C$4+'Diseño reactor'!AV939*'Propiedades físicas'!$C$5+'Diseño reactor'!AW939*'Propiedades físicas'!$C$8+'Diseño reactor'!AX939*'Propiedades físicas'!$C$9+'Diseño reactor'!AY939*'Propiedades físicas'!$C$7+'Diseño reactor'!AZ939*'Propiedades físicas'!$C$6</f>
        <v>876.13074472728522</v>
      </c>
      <c r="BC939" s="45">
        <f>AU939*'Propiedades físicas'!$L$4+'Diseño reactor'!AV939*'Propiedades físicas'!$L$5+'Diseño reactor'!AW939*'Propiedades físicas'!$L$8+AX939*'Propiedades físicas'!$L$9+'Diseño reactor'!AY939*'Propiedades físicas'!$L$7+'Diseño reactor'!AZ939*'Propiedades físicas'!$L$6</f>
        <v>2.0179835963503776</v>
      </c>
      <c r="BD939" s="29">
        <f t="shared" si="591"/>
        <v>3.0111392980662242</v>
      </c>
      <c r="BE939" s="58">
        <f t="shared" si="592"/>
        <v>42.954341349970534</v>
      </c>
      <c r="BF939" s="30">
        <f>AU939*'Propiedades físicas'!$I$4+'Diseño reactor'!AV939*'Propiedades físicas'!$I$5+'Diseño reactor'!AW939*'Propiedades físicas'!$I$8+'Diseño reactor'!AX939*'Propiedades físicas'!$I$9+'Diseño reactor'!AY939*'Propiedades físicas'!$I$7+'Diseño reactor'!AZ939*'Propiedades físicas'!$I$6</f>
        <v>1.9628578641474579E-2</v>
      </c>
      <c r="BG939" s="24">
        <f>AU939*'Propiedades físicas'!$O$4+'Diseño reactor'!AV939*'Propiedades físicas'!$O$5+'Diseño reactor'!AW939*'Propiedades físicas'!$O$8+'Diseño reactor'!AX939*'Propiedades físicas'!$O$9+'Diseño reactor'!AY939*'Propiedades físicas'!$O$7+'Diseño reactor'!AZ939*'Propiedades físicas'!$O$6</f>
        <v>0.1498618288748608</v>
      </c>
      <c r="BH939" s="54">
        <f t="shared" si="593"/>
        <v>41907.742606501815</v>
      </c>
      <c r="BI939" s="34">
        <f t="shared" si="615"/>
        <v>264.31113256494928</v>
      </c>
      <c r="BJ939" s="27">
        <f t="shared" si="594"/>
        <v>4800.5723562264666</v>
      </c>
      <c r="BK939" s="34">
        <f t="shared" si="595"/>
        <v>553.4019638078446</v>
      </c>
      <c r="BL939" s="27">
        <f t="shared" si="596"/>
        <v>105.13454937012268</v>
      </c>
      <c r="BM939" s="34">
        <f t="shared" si="597"/>
        <v>1.1054421768707483</v>
      </c>
      <c r="BN939" s="45">
        <f t="shared" si="598"/>
        <v>903.21799126882104</v>
      </c>
      <c r="BO939" s="45">
        <f t="shared" si="599"/>
        <v>89.566433795386217</v>
      </c>
      <c r="BP939" s="66">
        <f t="shared" si="600"/>
        <v>6.6934405885190937</v>
      </c>
    </row>
    <row r="940" spans="8:68">
      <c r="H940" s="68">
        <v>935</v>
      </c>
      <c r="I940" s="31">
        <f>('Propiedades físicas'!$C$10*'Diseño reactor'!H940)/1000</f>
        <v>818.35433829583258</v>
      </c>
      <c r="J940" s="31">
        <f t="shared" si="577"/>
        <v>0.55721583996192781</v>
      </c>
      <c r="K940" s="31">
        <f>(I940*1000)/'Propiedades físicas'!$F$10</f>
        <v>5345.6265915817448</v>
      </c>
      <c r="L940" s="31">
        <f t="shared" si="578"/>
        <v>763.66094165453489</v>
      </c>
      <c r="M940" s="31">
        <f t="shared" si="579"/>
        <v>4581.9656499272096</v>
      </c>
      <c r="N940" s="31">
        <f t="shared" si="580"/>
        <v>0.81674967021875389</v>
      </c>
      <c r="O940" s="32">
        <f t="shared" si="581"/>
        <v>4.900498021312524</v>
      </c>
      <c r="P940" s="33">
        <f t="shared" si="582"/>
        <v>0.55075430089147015</v>
      </c>
      <c r="Q940" s="31">
        <f t="shared" si="583"/>
        <v>4.5196617963965942</v>
      </c>
      <c r="R940" s="31">
        <f t="shared" si="584"/>
        <v>0.17936719048197389</v>
      </c>
      <c r="S940" s="31">
        <f t="shared" si="585"/>
        <v>0.38083622491592989</v>
      </c>
      <c r="T940" s="31">
        <f t="shared" si="586"/>
        <v>5.8415502101973639E-2</v>
      </c>
      <c r="U940" s="31">
        <f t="shared" si="587"/>
        <v>2.8212676743336253E-2</v>
      </c>
      <c r="V940" s="47">
        <f t="shared" si="601"/>
        <v>5.4540717175660149E-4</v>
      </c>
      <c r="W940" s="31">
        <f t="shared" si="588"/>
        <v>0.32567551481966434</v>
      </c>
      <c r="X940" s="34">
        <f>(S940*H940*'Propiedades físicas'!$F$5*60*24*365)/(1000000)</f>
        <v>55112.013138751841</v>
      </c>
      <c r="Y940" s="34">
        <f>(U940*H940*'Propiedades físicas'!$F$7*60*24*365)/(1000000)</f>
        <v>1276.8025259902374</v>
      </c>
      <c r="Z940" s="31">
        <f t="shared" si="602"/>
        <v>514.95527133352459</v>
      </c>
      <c r="AA940" s="31">
        <f t="shared" si="618"/>
        <v>4225.8837796308153</v>
      </c>
      <c r="AB940" s="31">
        <f t="shared" si="619"/>
        <v>167.70832310064557</v>
      </c>
      <c r="AC940" s="31">
        <f t="shared" si="620"/>
        <v>356.08187029639447</v>
      </c>
      <c r="AD940" s="31">
        <f t="shared" si="617"/>
        <v>54.61849446534535</v>
      </c>
      <c r="AE940" s="31">
        <f t="shared" si="606"/>
        <v>26.378852755019395</v>
      </c>
      <c r="AF940" s="31">
        <f t="shared" si="607"/>
        <v>5345.6265915817439</v>
      </c>
      <c r="AG940" s="31">
        <f t="shared" si="608"/>
        <v>9.6332069311476531E-2</v>
      </c>
      <c r="AH940" s="31">
        <f t="shared" si="609"/>
        <v>0.79053104574975519</v>
      </c>
      <c r="AI940" s="31">
        <f t="shared" si="609"/>
        <v>3.1372996266658709E-2</v>
      </c>
      <c r="AJ940" s="31">
        <f t="shared" si="609"/>
        <v>6.6611811393102127E-2</v>
      </c>
      <c r="AK940" s="31">
        <f t="shared" si="590"/>
        <v>1.0217416710579482E-2</v>
      </c>
      <c r="AL940" s="31">
        <f t="shared" si="590"/>
        <v>4.9346605684281487E-3</v>
      </c>
      <c r="AM940" s="31">
        <f t="shared" si="610"/>
        <v>1.0000000000000002</v>
      </c>
      <c r="AN940" s="31">
        <f>(Z940*'Propiedades físicas'!$F$4)/1000</f>
        <v>452.84136650527483</v>
      </c>
      <c r="AO940" s="31">
        <f>(AA940*'Propiedades físicas'!$F$6)/1000</f>
        <v>135.39731629937131</v>
      </c>
      <c r="AP940" s="31">
        <f>(AB940*'Propiedades físicas'!$F$9)/1000</f>
        <v>103.46764993694327</v>
      </c>
      <c r="AQ940" s="31">
        <f>(AC940*'Propiedades físicas'!$F$5)/1000</f>
        <v>104.85542834617929</v>
      </c>
      <c r="AR940" s="31">
        <f>(AD940*'Propiedades físicas'!$F$8)/1000</f>
        <v>19.363348657854225</v>
      </c>
      <c r="AS940" s="31">
        <f>(AE940*'Propiedades físicas'!$F$7)/1000</f>
        <v>2.4292285502097362</v>
      </c>
      <c r="AT940" s="31">
        <f t="shared" si="611"/>
        <v>818.35433829583269</v>
      </c>
      <c r="AU940" s="31">
        <f t="shared" si="612"/>
        <v>0.55335610176917527</v>
      </c>
      <c r="AV940" s="31">
        <f t="shared" si="616"/>
        <v>0.16545072221566887</v>
      </c>
      <c r="AW940" s="31">
        <f t="shared" si="616"/>
        <v>0.12643380146600997</v>
      </c>
      <c r="AX940" s="31">
        <f t="shared" si="616"/>
        <v>0.12812961750106147</v>
      </c>
      <c r="AY940" s="31">
        <f t="shared" si="613"/>
        <v>2.3661325848381379E-2</v>
      </c>
      <c r="AZ940" s="31">
        <f t="shared" si="613"/>
        <v>2.9684311997031014E-3</v>
      </c>
      <c r="BA940" s="31">
        <f t="shared" si="614"/>
        <v>1.0000000000000002</v>
      </c>
      <c r="BB940" s="34">
        <f>AU940*'Propiedades físicas'!$C$4+'Diseño reactor'!AV940*'Propiedades físicas'!$C$5+'Diseño reactor'!AW940*'Propiedades físicas'!$C$8+'Diseño reactor'!AX940*'Propiedades físicas'!$C$9+'Diseño reactor'!AY940*'Propiedades físicas'!$C$7+'Diseño reactor'!AZ940*'Propiedades físicas'!$C$6</f>
        <v>876.12892022040285</v>
      </c>
      <c r="BC940" s="45">
        <f>AU940*'Propiedades físicas'!$L$4+'Diseño reactor'!AV940*'Propiedades físicas'!$L$5+'Diseño reactor'!AW940*'Propiedades físicas'!$L$8+AX940*'Propiedades físicas'!$L$9+'Diseño reactor'!AY940*'Propiedades físicas'!$L$7+'Diseño reactor'!AZ940*'Propiedades físicas'!$L$6</f>
        <v>2.0181301785561772</v>
      </c>
      <c r="BD940" s="29">
        <f t="shared" si="591"/>
        <v>3.0087553726241176</v>
      </c>
      <c r="BE940" s="58">
        <f t="shared" si="592"/>
        <v>42.951679669857327</v>
      </c>
      <c r="BF940" s="30">
        <f>AU940*'Propiedades físicas'!$I$4+'Diseño reactor'!AV940*'Propiedades físicas'!$I$5+'Diseño reactor'!AW940*'Propiedades físicas'!$I$8+'Diseño reactor'!AX940*'Propiedades físicas'!$I$9+'Diseño reactor'!AY940*'Propiedades físicas'!$I$7+'Diseño reactor'!AZ940*'Propiedades físicas'!$I$6</f>
        <v>1.9629410310678396E-2</v>
      </c>
      <c r="BG940" s="24">
        <f>AU940*'Propiedades físicas'!$O$4+'Diseño reactor'!AV940*'Propiedades físicas'!$O$5+'Diseño reactor'!AW940*'Propiedades físicas'!$O$8+'Diseño reactor'!AX940*'Propiedades físicas'!$O$9+'Diseño reactor'!AY940*'Propiedades físicas'!$O$7+'Diseño reactor'!AZ940*'Propiedades físicas'!$O$6</f>
        <v>0.14986814761731065</v>
      </c>
      <c r="BH940" s="54">
        <f t="shared" si="593"/>
        <v>41905.879769687657</v>
      </c>
      <c r="BI940" s="34">
        <f t="shared" si="615"/>
        <v>264.33038617650948</v>
      </c>
      <c r="BJ940" s="27">
        <f t="shared" si="594"/>
        <v>4800.5466541447859</v>
      </c>
      <c r="BK940" s="34">
        <f t="shared" si="595"/>
        <v>553.42233431319801</v>
      </c>
      <c r="BL940" s="27">
        <f t="shared" si="596"/>
        <v>105.13528455806797</v>
      </c>
      <c r="BM940" s="34">
        <f t="shared" si="597"/>
        <v>1.1054421768707483</v>
      </c>
      <c r="BN940" s="45">
        <f t="shared" si="598"/>
        <v>904.34485289201075</v>
      </c>
      <c r="BO940" s="45">
        <f t="shared" si="599"/>
        <v>89.595316756702886</v>
      </c>
      <c r="BP940" s="66">
        <f t="shared" si="600"/>
        <v>6.6934266496994672</v>
      </c>
    </row>
    <row r="941" spans="8:68">
      <c r="H941" s="68">
        <v>936</v>
      </c>
      <c r="I941" s="31">
        <f>('Propiedades físicas'!$C$10*'Diseño reactor'!H941)/1000</f>
        <v>819.22958357743244</v>
      </c>
      <c r="J941" s="31">
        <f t="shared" si="577"/>
        <v>0.5566205238935924</v>
      </c>
      <c r="K941" s="31">
        <f>(I941*1000)/'Propiedades físicas'!$F$10</f>
        <v>5351.343839273276</v>
      </c>
      <c r="L941" s="31">
        <f t="shared" si="578"/>
        <v>764.47769132475366</v>
      </c>
      <c r="M941" s="31">
        <f t="shared" si="579"/>
        <v>4586.8661479485218</v>
      </c>
      <c r="N941" s="31">
        <f t="shared" si="580"/>
        <v>0.81674967021875389</v>
      </c>
      <c r="O941" s="32">
        <f t="shared" si="581"/>
        <v>4.9004980213125231</v>
      </c>
      <c r="P941" s="33">
        <f t="shared" si="582"/>
        <v>0.55094599920549692</v>
      </c>
      <c r="Q941" s="31">
        <f t="shared" si="583"/>
        <v>4.5200392658435362</v>
      </c>
      <c r="R941" s="31">
        <f t="shared" si="584"/>
        <v>0.17930031006889222</v>
      </c>
      <c r="S941" s="31">
        <f t="shared" si="585"/>
        <v>0.38045875546898678</v>
      </c>
      <c r="T941" s="31">
        <f t="shared" si="586"/>
        <v>5.835163743299969E-2</v>
      </c>
      <c r="U941" s="31">
        <f t="shared" si="587"/>
        <v>2.8151723511365051E-2</v>
      </c>
      <c r="V941" s="47">
        <f t="shared" si="601"/>
        <v>5.4559700892194845E-4</v>
      </c>
      <c r="W941" s="31">
        <f t="shared" si="588"/>
        <v>0.32544080604534009</v>
      </c>
      <c r="X941" s="34">
        <f>(S941*H941*'Propiedades físicas'!$F$5*60*24*365)/(1000000)</f>
        <v>55116.273250007296</v>
      </c>
      <c r="Y941" s="34">
        <f>(U941*H941*'Propiedades físicas'!$F$7*60*24*365)/(1000000)</f>
        <v>1275.4066196343333</v>
      </c>
      <c r="Z941" s="31">
        <f t="shared" si="602"/>
        <v>515.68545525634511</v>
      </c>
      <c r="AA941" s="31">
        <f t="shared" si="618"/>
        <v>4230.7567528295494</v>
      </c>
      <c r="AB941" s="31">
        <f t="shared" si="619"/>
        <v>167.82509022448312</v>
      </c>
      <c r="AC941" s="31">
        <f t="shared" si="620"/>
        <v>356.10939511897163</v>
      </c>
      <c r="AD941" s="31">
        <f t="shared" si="617"/>
        <v>54.61713263728771</v>
      </c>
      <c r="AE941" s="31">
        <f t="shared" si="606"/>
        <v>26.350013206637687</v>
      </c>
      <c r="AF941" s="31">
        <f t="shared" si="607"/>
        <v>5351.3438392732751</v>
      </c>
      <c r="AG941" s="31">
        <f t="shared" si="608"/>
        <v>9.6365599136379987E-2</v>
      </c>
      <c r="AH941" s="31">
        <f t="shared" si="609"/>
        <v>0.79059706868024693</v>
      </c>
      <c r="AI941" s="31">
        <f t="shared" si="609"/>
        <v>3.1361298257985636E-2</v>
      </c>
      <c r="AJ941" s="31">
        <f t="shared" si="609"/>
        <v>6.6545788462610195E-2</v>
      </c>
      <c r="AK941" s="31">
        <f t="shared" si="590"/>
        <v>1.0206246183707164E-2</v>
      </c>
      <c r="AL941" s="31">
        <f t="shared" si="590"/>
        <v>4.9239992790700736E-3</v>
      </c>
      <c r="AM941" s="31">
        <f t="shared" si="610"/>
        <v>0.99999999999999989</v>
      </c>
      <c r="AN941" s="31">
        <f>(Z941*'Propiedades físicas'!$F$4)/1000</f>
        <v>453.48347564332477</v>
      </c>
      <c r="AO941" s="31">
        <f>(AA941*'Propiedades físicas'!$F$6)/1000</f>
        <v>135.55344636065877</v>
      </c>
      <c r="AP941" s="31">
        <f>(AB941*'Propiedades físicas'!$F$9)/1000</f>
        <v>103.53968941399485</v>
      </c>
      <c r="AQ941" s="31">
        <f>(AC941*'Propiedades físicas'!$F$5)/1000</f>
        <v>104.86353358068359</v>
      </c>
      <c r="AR941" s="31">
        <f>(AD941*'Propiedades físicas'!$F$8)/1000</f>
        <v>19.36286586257123</v>
      </c>
      <c r="AS941" s="31">
        <f>(AE941*'Propiedades físicas'!$F$7)/1000</f>
        <v>2.4265727161992645</v>
      </c>
      <c r="AT941" s="31">
        <f t="shared" si="611"/>
        <v>819.22958357743255</v>
      </c>
      <c r="AU941" s="31">
        <f t="shared" si="612"/>
        <v>0.55354870567911085</v>
      </c>
      <c r="AV941" s="31">
        <f t="shared" si="616"/>
        <v>0.16546454019485055</v>
      </c>
      <c r="AW941" s="31">
        <f t="shared" si="616"/>
        <v>0.12638665825745099</v>
      </c>
      <c r="AX941" s="31">
        <f t="shared" si="616"/>
        <v>0.12800262061187154</v>
      </c>
      <c r="AY941" s="31">
        <f t="shared" si="613"/>
        <v>2.363545732567051E-2</v>
      </c>
      <c r="AZ941" s="31">
        <f t="shared" si="613"/>
        <v>2.9620179310454651E-3</v>
      </c>
      <c r="BA941" s="31">
        <f t="shared" si="614"/>
        <v>0.99999999999999989</v>
      </c>
      <c r="BB941" s="34">
        <f>AU941*'Propiedades físicas'!$C$4+'Diseño reactor'!AV941*'Propiedades físicas'!$C$5+'Diseño reactor'!AW941*'Propiedades físicas'!$C$8+'Diseño reactor'!AX941*'Propiedades físicas'!$C$9+'Diseño reactor'!AY941*'Propiedades físicas'!$C$7+'Diseño reactor'!AZ941*'Propiedades físicas'!$C$6</f>
        <v>876.12710064218913</v>
      </c>
      <c r="BC941" s="45">
        <f>AU941*'Propiedades físicas'!$L$4+'Diseño reactor'!AV941*'Propiedades físicas'!$L$5+'Diseño reactor'!AW941*'Propiedades físicas'!$L$8+AX941*'Propiedades físicas'!$L$9+'Diseño reactor'!AY941*'Propiedades físicas'!$L$7+'Diseño reactor'!AZ941*'Propiedades físicas'!$L$6</f>
        <v>2.0182765393922431</v>
      </c>
      <c r="BD941" s="29">
        <f t="shared" si="591"/>
        <v>3.0063752269641779</v>
      </c>
      <c r="BE941" s="58">
        <f t="shared" si="592"/>
        <v>42.949022392193712</v>
      </c>
      <c r="BF941" s="30">
        <f>AU941*'Propiedades físicas'!$I$4+'Diseño reactor'!AV941*'Propiedades físicas'!$I$5+'Diseño reactor'!AW941*'Propiedades físicas'!$I$8+'Diseño reactor'!AX941*'Propiedades físicas'!$I$9+'Diseño reactor'!AY941*'Propiedades físicas'!$I$7+'Diseño reactor'!AZ941*'Propiedades físicas'!$I$6</f>
        <v>1.9630239780917408E-2</v>
      </c>
      <c r="BG941" s="24">
        <f>AU941*'Propiedades físicas'!$O$4+'Diseño reactor'!AV941*'Propiedades físicas'!$O$5+'Diseño reactor'!AW941*'Propiedades físicas'!$O$8+'Diseño reactor'!AX941*'Propiedades físicas'!$O$9+'Diseño reactor'!AY941*'Propiedades físicas'!$O$7+'Diseño reactor'!AZ941*'Propiedades físicas'!$O$6</f>
        <v>0.14987445828772569</v>
      </c>
      <c r="BH941" s="54">
        <f t="shared" si="593"/>
        <v>41904.022020506651</v>
      </c>
      <c r="BI941" s="34">
        <f t="shared" si="615"/>
        <v>264.34959542212158</v>
      </c>
      <c r="BJ941" s="27">
        <f t="shared" si="594"/>
        <v>4800.5210573879967</v>
      </c>
      <c r="BK941" s="34">
        <f t="shared" si="595"/>
        <v>553.4426869037278</v>
      </c>
      <c r="BL941" s="27">
        <f t="shared" si="596"/>
        <v>105.13601905567171</v>
      </c>
      <c r="BM941" s="34">
        <f t="shared" si="597"/>
        <v>1.1054421768707483</v>
      </c>
      <c r="BN941" s="45">
        <f t="shared" si="598"/>
        <v>905.47185788523905</v>
      </c>
      <c r="BO941" s="45">
        <f t="shared" si="599"/>
        <v>89.624158104669903</v>
      </c>
      <c r="BP941" s="66">
        <f t="shared" si="600"/>
        <v>6.6934127485337518</v>
      </c>
    </row>
    <row r="942" spans="8:68">
      <c r="H942" s="68">
        <v>937</v>
      </c>
      <c r="I942" s="31">
        <f>('Propiedades físicas'!$C$10*'Diseño reactor'!H942)/1000</f>
        <v>820.1048288590323</v>
      </c>
      <c r="J942" s="31">
        <f t="shared" si="577"/>
        <v>0.5560264785105683</v>
      </c>
      <c r="K942" s="31">
        <f>(I942*1000)/'Propiedades físicas'!$F$10</f>
        <v>5357.0610869648071</v>
      </c>
      <c r="L942" s="31">
        <f t="shared" si="578"/>
        <v>765.29444099497243</v>
      </c>
      <c r="M942" s="31">
        <f t="shared" si="579"/>
        <v>4591.7666459698348</v>
      </c>
      <c r="N942" s="31">
        <f t="shared" si="580"/>
        <v>0.81674967021875389</v>
      </c>
      <c r="O942" s="32">
        <f t="shared" si="581"/>
        <v>4.900498021312524</v>
      </c>
      <c r="P942" s="33">
        <f t="shared" si="582"/>
        <v>0.55113742141111677</v>
      </c>
      <c r="Q942" s="31">
        <f t="shared" si="583"/>
        <v>4.5204160141523211</v>
      </c>
      <c r="R942" s="31">
        <f t="shared" si="584"/>
        <v>0.17923343619329665</v>
      </c>
      <c r="S942" s="31">
        <f t="shared" si="585"/>
        <v>0.38008200716020296</v>
      </c>
      <c r="T942" s="31">
        <f t="shared" si="586"/>
        <v>5.8287866876115133E-2</v>
      </c>
      <c r="U942" s="31">
        <f t="shared" si="587"/>
        <v>2.8090945738225355E-2</v>
      </c>
      <c r="V942" s="47">
        <f t="shared" si="601"/>
        <v>5.4578657265955252E-4</v>
      </c>
      <c r="W942" s="31">
        <f t="shared" si="588"/>
        <v>0.32520643532858357</v>
      </c>
      <c r="X942" s="34">
        <f>(S942*H942*'Propiedades físicas'!$F$5*60*24*365)/(1000000)</f>
        <v>55120.521098186291</v>
      </c>
      <c r="Y942" s="34">
        <f>(U942*H942*'Propiedades físicas'!$F$7*60*24*365)/(1000000)</f>
        <v>1274.0127703103669</v>
      </c>
      <c r="Z942" s="31">
        <f t="shared" si="602"/>
        <v>516.41576386221641</v>
      </c>
      <c r="AA942" s="31">
        <f t="shared" si="618"/>
        <v>4235.6298052607244</v>
      </c>
      <c r="AB942" s="31">
        <f t="shared" si="619"/>
        <v>167.94172971311897</v>
      </c>
      <c r="AC942" s="31">
        <f t="shared" si="620"/>
        <v>356.13684070911017</v>
      </c>
      <c r="AD942" s="31">
        <f t="shared" si="617"/>
        <v>54.61573126291988</v>
      </c>
      <c r="AE942" s="31">
        <f t="shared" si="606"/>
        <v>26.321216156717156</v>
      </c>
      <c r="AF942" s="31">
        <f t="shared" si="607"/>
        <v>5357.0610869648071</v>
      </c>
      <c r="AG942" s="31">
        <f t="shared" si="608"/>
        <v>9.6399080667345205E-2</v>
      </c>
      <c r="AH942" s="31">
        <f t="shared" si="609"/>
        <v>0.79066296547694193</v>
      </c>
      <c r="AI942" s="31">
        <f t="shared" si="609"/>
        <v>3.1349601392779911E-2</v>
      </c>
      <c r="AJ942" s="31">
        <f t="shared" si="609"/>
        <v>6.647989166591517E-2</v>
      </c>
      <c r="AK942" s="31">
        <f t="shared" si="590"/>
        <v>1.0195092117917951E-2</v>
      </c>
      <c r="AL942" s="31">
        <f t="shared" si="590"/>
        <v>4.913368679099789E-3</v>
      </c>
      <c r="AM942" s="31">
        <f t="shared" si="610"/>
        <v>0.99999999999999978</v>
      </c>
      <c r="AN942" s="31">
        <f>(Z942*'Propiedades físicas'!$F$4)/1000</f>
        <v>454.12569442515587</v>
      </c>
      <c r="AO942" s="31">
        <f>(AA942*'Propiedades físicas'!$F$6)/1000</f>
        <v>135.70957896055359</v>
      </c>
      <c r="AP942" s="31">
        <f>(AB942*'Propiedades físicas'!$F$9)/1000</f>
        <v>103.61165014650874</v>
      </c>
      <c r="AQ942" s="31">
        <f>(AC942*'Propiedades físicas'!$F$5)/1000</f>
        <v>104.87161548361168</v>
      </c>
      <c r="AR942" s="31">
        <f>(AD942*'Propiedades físicas'!$F$8)/1000</f>
        <v>19.362369047330347</v>
      </c>
      <c r="AS942" s="31">
        <f>(AE942*'Propiedades físicas'!$F$7)/1000</f>
        <v>2.4239207958720832</v>
      </c>
      <c r="AT942" s="31">
        <f t="shared" si="611"/>
        <v>820.1048288590323</v>
      </c>
      <c r="AU942" s="31">
        <f t="shared" si="612"/>
        <v>0.55374103217628468</v>
      </c>
      <c r="AV942" s="31">
        <f t="shared" si="616"/>
        <v>0.16547833177541341</v>
      </c>
      <c r="AW942" s="31">
        <f t="shared" si="616"/>
        <v>0.12633951965708828</v>
      </c>
      <c r="AX942" s="31">
        <f t="shared" si="616"/>
        <v>0.12787586634444514</v>
      </c>
      <c r="AY942" s="31">
        <f t="shared" si="613"/>
        <v>2.3609626923265615E-2</v>
      </c>
      <c r="AZ942" s="31">
        <f t="shared" si="613"/>
        <v>2.9556231235028257E-3</v>
      </c>
      <c r="BA942" s="31">
        <f t="shared" si="614"/>
        <v>1</v>
      </c>
      <c r="BB942" s="34">
        <f>AU942*'Propiedades físicas'!$C$4+'Diseño reactor'!AV942*'Propiedades físicas'!$C$5+'Diseño reactor'!AW942*'Propiedades físicas'!$C$8+'Diseño reactor'!AX942*'Propiedades físicas'!$C$9+'Diseño reactor'!AY942*'Propiedades físicas'!$C$7+'Diseño reactor'!AZ942*'Propiedades físicas'!$C$6</f>
        <v>876.12528597575829</v>
      </c>
      <c r="BC942" s="45">
        <f>AU942*'Propiedades físicas'!$L$4+'Diseño reactor'!AV942*'Propiedades físicas'!$L$5+'Diseño reactor'!AW942*'Propiedades físicas'!$L$8+AX942*'Propiedades físicas'!$L$9+'Diseño reactor'!AY942*'Propiedades físicas'!$L$7+'Diseño reactor'!AZ942*'Propiedades físicas'!$L$6</f>
        <v>2.0184226793499334</v>
      </c>
      <c r="BD942" s="29">
        <f t="shared" si="591"/>
        <v>3.0039988521022778</v>
      </c>
      <c r="BE942" s="58">
        <f t="shared" si="592"/>
        <v>42.946369505930804</v>
      </c>
      <c r="BF942" s="30">
        <f>AU942*'Propiedades físicas'!$I$4+'Diseño reactor'!AV942*'Propiedades físicas'!$I$5+'Diseño reactor'!AW942*'Propiedades físicas'!$I$8+'Diseño reactor'!AX942*'Propiedades físicas'!$I$9+'Diseño reactor'!AY942*'Propiedades físicas'!$I$7+'Diseño reactor'!AZ942*'Propiedades físicas'!$I$6</f>
        <v>1.9631067059483743E-2</v>
      </c>
      <c r="BG942" s="24">
        <f>AU942*'Propiedades físicas'!$O$4+'Diseño reactor'!AV942*'Propiedades físicas'!$O$5+'Diseño reactor'!AW942*'Propiedades físicas'!$O$8+'Diseño reactor'!AX942*'Propiedades físicas'!$O$9+'Diseño reactor'!AY942*'Propiedades físicas'!$O$7+'Diseño reactor'!AZ942*'Propiedades físicas'!$O$6</f>
        <v>0.14988076089985178</v>
      </c>
      <c r="BH942" s="54">
        <f t="shared" si="593"/>
        <v>41902.169341317109</v>
      </c>
      <c r="BI942" s="34">
        <f t="shared" si="615"/>
        <v>264.36876043868932</v>
      </c>
      <c r="BJ942" s="27">
        <f t="shared" si="594"/>
        <v>4800.4955655465637</v>
      </c>
      <c r="BK942" s="34">
        <f t="shared" si="595"/>
        <v>553.46302158498713</v>
      </c>
      <c r="BL942" s="27">
        <f t="shared" si="596"/>
        <v>105.13675286325375</v>
      </c>
      <c r="BM942" s="34">
        <f t="shared" si="597"/>
        <v>1.1054421768707483</v>
      </c>
      <c r="BN942" s="45">
        <f t="shared" si="598"/>
        <v>906.59900592495785</v>
      </c>
      <c r="BO942" s="45">
        <f t="shared" si="599"/>
        <v>89.652957929144932</v>
      </c>
      <c r="BP942" s="66">
        <f t="shared" si="600"/>
        <v>6.6933988848929475</v>
      </c>
    </row>
    <row r="943" spans="8:68">
      <c r="H943" s="68">
        <v>938</v>
      </c>
      <c r="I943" s="31">
        <f>('Propiedades físicas'!$C$10*'Diseño reactor'!H943)/1000</f>
        <v>820.98007414063204</v>
      </c>
      <c r="J943" s="31">
        <f t="shared" si="577"/>
        <v>0.55543369974882995</v>
      </c>
      <c r="K943" s="31">
        <f>(I943*1000)/'Propiedades físicas'!$F$10</f>
        <v>5362.7783346563383</v>
      </c>
      <c r="L943" s="31">
        <f t="shared" si="578"/>
        <v>766.11119066519109</v>
      </c>
      <c r="M943" s="31">
        <f t="shared" si="579"/>
        <v>4596.667143991147</v>
      </c>
      <c r="N943" s="31">
        <f t="shared" si="580"/>
        <v>0.81674967021875378</v>
      </c>
      <c r="O943" s="32">
        <f t="shared" si="581"/>
        <v>4.9004980213125231</v>
      </c>
      <c r="P943" s="33">
        <f t="shared" si="582"/>
        <v>0.55132856810443021</v>
      </c>
      <c r="Q943" s="31">
        <f t="shared" si="583"/>
        <v>4.5207920433256348</v>
      </c>
      <c r="R943" s="31">
        <f t="shared" si="584"/>
        <v>0.17916656903478936</v>
      </c>
      <c r="S943" s="31">
        <f t="shared" si="585"/>
        <v>0.37970597798688849</v>
      </c>
      <c r="T943" s="31">
        <f t="shared" si="586"/>
        <v>5.8224190286503663E-2</v>
      </c>
      <c r="U943" s="31">
        <f t="shared" si="587"/>
        <v>2.8030342793030599E-2</v>
      </c>
      <c r="V943" s="47">
        <f t="shared" si="601"/>
        <v>5.4597586355972696E-4</v>
      </c>
      <c r="W943" s="31">
        <f t="shared" si="588"/>
        <v>0.32497240193954979</v>
      </c>
      <c r="X943" s="34">
        <f>(S943*H943*'Propiedades físicas'!$F$5*60*24*365)/(1000000)</f>
        <v>55124.756727382461</v>
      </c>
      <c r="Y943" s="34">
        <f>(U943*H943*'Propiedades físicas'!$F$7*60*24*365)/(1000000)</f>
        <v>1272.6209748530507</v>
      </c>
      <c r="Z943" s="31">
        <f t="shared" si="602"/>
        <v>517.14619688195558</v>
      </c>
      <c r="AA943" s="31">
        <f t="shared" si="618"/>
        <v>4240.5029366394456</v>
      </c>
      <c r="AB943" s="31">
        <f t="shared" si="619"/>
        <v>168.05824175463243</v>
      </c>
      <c r="AC943" s="31">
        <f t="shared" si="620"/>
        <v>356.16420735170141</v>
      </c>
      <c r="AD943" s="31">
        <f t="shared" si="617"/>
        <v>54.614290488740437</v>
      </c>
      <c r="AE943" s="31">
        <f t="shared" si="606"/>
        <v>26.292461539862703</v>
      </c>
      <c r="AF943" s="31">
        <f t="shared" si="607"/>
        <v>5362.7783346563374</v>
      </c>
      <c r="AG943" s="31">
        <f t="shared" si="608"/>
        <v>9.6432514008635756E-2</v>
      </c>
      <c r="AH943" s="31">
        <f t="shared" si="609"/>
        <v>0.79072873649012931</v>
      </c>
      <c r="AI943" s="31">
        <f t="shared" si="609"/>
        <v>3.1337905702455648E-2</v>
      </c>
      <c r="AJ943" s="31">
        <f t="shared" si="609"/>
        <v>6.6414120652727934E-2</v>
      </c>
      <c r="AK943" s="31">
        <f t="shared" si="590"/>
        <v>1.0183954487882126E-2</v>
      </c>
      <c r="AL943" s="31">
        <f t="shared" si="590"/>
        <v>4.9027686581693481E-3</v>
      </c>
      <c r="AM943" s="31">
        <f t="shared" si="610"/>
        <v>1</v>
      </c>
      <c r="AN943" s="31">
        <f>(Z943*'Propiedades físicas'!$F$4)/1000</f>
        <v>454.76802261405408</v>
      </c>
      <c r="AO943" s="31">
        <f>(AA943*'Propiedades físicas'!$F$6)/1000</f>
        <v>135.86571408992785</v>
      </c>
      <c r="AP943" s="31">
        <f>(AB943*'Propiedades físicas'!$F$9)/1000</f>
        <v>103.68353225052047</v>
      </c>
      <c r="AQ943" s="31">
        <f>(AC943*'Propiedades físicas'!$F$5)/1000</f>
        <v>104.87967413885552</v>
      </c>
      <c r="AR943" s="31">
        <f>(AD943*'Propiedades físicas'!$F$8)/1000</f>
        <v>19.36185826406825</v>
      </c>
      <c r="AS943" s="31">
        <f>(AE943*'Propiedades físicas'!$F$7)/1000</f>
        <v>2.4212727832059562</v>
      </c>
      <c r="AT943" s="31">
        <f t="shared" si="611"/>
        <v>820.98007414063204</v>
      </c>
      <c r="AU943" s="31">
        <f t="shared" si="612"/>
        <v>0.55393308185961321</v>
      </c>
      <c r="AV943" s="31">
        <f t="shared" si="616"/>
        <v>0.16549209703066967</v>
      </c>
      <c r="AW943" s="31">
        <f t="shared" si="616"/>
        <v>0.1262923857915213</v>
      </c>
      <c r="AX943" s="31">
        <f t="shared" si="616"/>
        <v>0.12774935402499168</v>
      </c>
      <c r="AY943" s="31">
        <f t="shared" si="613"/>
        <v>2.3583834582508522E-2</v>
      </c>
      <c r="AZ943" s="31">
        <f t="shared" si="613"/>
        <v>2.949246710695682E-3</v>
      </c>
      <c r="BA943" s="31">
        <f t="shared" si="614"/>
        <v>1.0000000000000002</v>
      </c>
      <c r="BB943" s="34">
        <f>AU943*'Propiedades físicas'!$C$4+'Diseño reactor'!AV943*'Propiedades físicas'!$C$5+'Diseño reactor'!AW943*'Propiedades físicas'!$C$8+'Diseño reactor'!AX943*'Propiedades físicas'!$C$9+'Diseño reactor'!AY943*'Propiedades físicas'!$C$7+'Diseño reactor'!AZ943*'Propiedades físicas'!$C$6</f>
        <v>876.12347620429432</v>
      </c>
      <c r="BC943" s="45">
        <f>AU943*'Propiedades físicas'!$L$4+'Diseño reactor'!AV943*'Propiedades físicas'!$L$5+'Diseño reactor'!AW943*'Propiedades físicas'!$L$8+AX943*'Propiedades físicas'!$L$9+'Diseño reactor'!AY943*'Propiedades físicas'!$L$7+'Diseño reactor'!AZ943*'Propiedades físicas'!$L$6</f>
        <v>2.0185685989191779</v>
      </c>
      <c r="BD943" s="29">
        <f t="shared" si="591"/>
        <v>3.0016262390827069</v>
      </c>
      <c r="BE943" s="58">
        <f t="shared" si="592"/>
        <v>42.943721000057209</v>
      </c>
      <c r="BF943" s="30">
        <f>AU943*'Propiedades físicas'!$I$4+'Diseño reactor'!AV943*'Propiedades físicas'!$I$5+'Diseño reactor'!AW943*'Propiedades físicas'!$I$8+'Diseño reactor'!AX943*'Propiedades físicas'!$I$9+'Diseño reactor'!AY943*'Propiedades físicas'!$I$7+'Diseño reactor'!AZ943*'Propiedades físicas'!$I$6</f>
        <v>1.9631892153640109E-2</v>
      </c>
      <c r="BG943" s="24">
        <f>AU943*'Propiedades físicas'!$O$4+'Diseño reactor'!AV943*'Propiedades físicas'!$O$5+'Diseño reactor'!AW943*'Propiedades físicas'!$O$8+'Diseño reactor'!AX943*'Propiedades físicas'!$O$9+'Diseño reactor'!AY943*'Propiedades físicas'!$O$7+'Diseño reactor'!AZ943*'Propiedades físicas'!$O$6</f>
        <v>0.14988705546741007</v>
      </c>
      <c r="BH943" s="54">
        <f t="shared" si="593"/>
        <v>41900.321714552563</v>
      </c>
      <c r="BI943" s="34">
        <f t="shared" si="615"/>
        <v>264.38788136259109</v>
      </c>
      <c r="BJ943" s="27">
        <f t="shared" si="594"/>
        <v>4800.4701782127513</v>
      </c>
      <c r="BK943" s="34">
        <f t="shared" si="595"/>
        <v>553.48333836263271</v>
      </c>
      <c r="BL943" s="27">
        <f t="shared" si="596"/>
        <v>105.13748598113753</v>
      </c>
      <c r="BM943" s="34">
        <f t="shared" si="597"/>
        <v>1.1054421768707483</v>
      </c>
      <c r="BN943" s="45">
        <f t="shared" si="598"/>
        <v>907.7262966885836</v>
      </c>
      <c r="BO943" s="45">
        <f t="shared" si="599"/>
        <v>89.681716319727087</v>
      </c>
      <c r="BP943" s="66">
        <f t="shared" si="600"/>
        <v>6.6933850586485821</v>
      </c>
    </row>
    <row r="944" spans="8:68">
      <c r="H944" s="68">
        <v>939</v>
      </c>
      <c r="I944" s="31">
        <f>('Propiedades físicas'!$C$10*'Diseño reactor'!H944)/1000</f>
        <v>821.8553194222319</v>
      </c>
      <c r="J944" s="31">
        <f t="shared" si="577"/>
        <v>0.55484218356166404</v>
      </c>
      <c r="K944" s="31">
        <f>(I944*1000)/'Propiedades físicas'!$F$10</f>
        <v>5368.4955823478695</v>
      </c>
      <c r="L944" s="31">
        <f t="shared" si="578"/>
        <v>766.92794033540986</v>
      </c>
      <c r="M944" s="31">
        <f t="shared" si="579"/>
        <v>4601.5676420124591</v>
      </c>
      <c r="N944" s="31">
        <f t="shared" si="580"/>
        <v>0.81674967021875389</v>
      </c>
      <c r="O944" s="32">
        <f t="shared" si="581"/>
        <v>4.9004980213125231</v>
      </c>
      <c r="P944" s="33">
        <f t="shared" si="582"/>
        <v>0.55151943987982333</v>
      </c>
      <c r="Q944" s="31">
        <f t="shared" si="583"/>
        <v>4.5211673553589469</v>
      </c>
      <c r="R944" s="31">
        <f t="shared" si="584"/>
        <v>0.17909970877189915</v>
      </c>
      <c r="S944" s="31">
        <f t="shared" si="585"/>
        <v>0.37933066595357634</v>
      </c>
      <c r="T944" s="31">
        <f t="shared" si="586"/>
        <v>5.8160607519416978E-2</v>
      </c>
      <c r="U944" s="31">
        <f t="shared" si="587"/>
        <v>2.7969914047614407E-2</v>
      </c>
      <c r="V944" s="47">
        <f t="shared" si="601"/>
        <v>5.4616488221108719E-4</v>
      </c>
      <c r="W944" s="31">
        <f t="shared" si="588"/>
        <v>0.32473870515049325</v>
      </c>
      <c r="X944" s="34">
        <f>(S944*H944*'Propiedades físicas'!$F$5*60*24*365)/(1000000)</f>
        <v>55128.980181499253</v>
      </c>
      <c r="Y944" s="34">
        <f>(U944*H944*'Propiedades físicas'!$F$7*60*24*365)/(1000000)</f>
        <v>1271.2312300985843</v>
      </c>
      <c r="Z944" s="31">
        <f t="shared" si="602"/>
        <v>517.87675404715412</v>
      </c>
      <c r="AA944" s="31">
        <f t="shared" si="618"/>
        <v>4245.3761466820515</v>
      </c>
      <c r="AB944" s="31">
        <f t="shared" si="619"/>
        <v>168.17462653681329</v>
      </c>
      <c r="AC944" s="31">
        <f t="shared" si="620"/>
        <v>356.1914953304082</v>
      </c>
      <c r="AD944" s="31">
        <f t="shared" si="617"/>
        <v>54.61281046073254</v>
      </c>
      <c r="AE944" s="31">
        <f t="shared" si="606"/>
        <v>26.263749290709928</v>
      </c>
      <c r="AF944" s="31">
        <f t="shared" si="607"/>
        <v>5368.4955823478695</v>
      </c>
      <c r="AG944" s="31">
        <f t="shared" si="608"/>
        <v>9.6465899264215241E-2</v>
      </c>
      <c r="AH944" s="31">
        <f t="shared" si="609"/>
        <v>0.79079438206883457</v>
      </c>
      <c r="AI944" s="31">
        <f t="shared" si="609"/>
        <v>3.1326211218239176E-2</v>
      </c>
      <c r="AJ944" s="31">
        <f t="shared" si="609"/>
        <v>6.6348475074022625E-2</v>
      </c>
      <c r="AK944" s="31">
        <f t="shared" si="590"/>
        <v>1.0172833268281847E-2</v>
      </c>
      <c r="AL944" s="31">
        <f t="shared" si="590"/>
        <v>4.8921991064065813E-3</v>
      </c>
      <c r="AM944" s="31">
        <f t="shared" si="610"/>
        <v>1</v>
      </c>
      <c r="AN944" s="31">
        <f>(Z944*'Propiedades físicas'!$F$4)/1000</f>
        <v>455.41045997398635</v>
      </c>
      <c r="AO944" s="31">
        <f>(AA944*'Propiedades físicas'!$F$6)/1000</f>
        <v>136.02185173969295</v>
      </c>
      <c r="AP944" s="31">
        <f>(AB944*'Propiedades físicas'!$F$9)/1000</f>
        <v>103.75533584188695</v>
      </c>
      <c r="AQ944" s="31">
        <f>(AC944*'Propiedades físicas'!$F$5)/1000</f>
        <v>104.88770962994531</v>
      </c>
      <c r="AR944" s="31">
        <f>(AD944*'Propiedades físicas'!$F$8)/1000</f>
        <v>19.361333564538896</v>
      </c>
      <c r="AS944" s="31">
        <f>(AE944*'Propiedades físicas'!$F$7)/1000</f>
        <v>2.4186286721814771</v>
      </c>
      <c r="AT944" s="31">
        <f t="shared" si="611"/>
        <v>821.8553194222319</v>
      </c>
      <c r="AU944" s="31">
        <f t="shared" si="612"/>
        <v>0.5541248553262903</v>
      </c>
      <c r="AV944" s="31">
        <f t="shared" si="616"/>
        <v>0.16550583603366703</v>
      </c>
      <c r="AW944" s="31">
        <f t="shared" si="616"/>
        <v>0.12624525678659285</v>
      </c>
      <c r="AX944" s="31">
        <f t="shared" si="616"/>
        <v>0.1276230829821505</v>
      </c>
      <c r="AY944" s="31">
        <f t="shared" si="613"/>
        <v>2.3558080244768631E-2</v>
      </c>
      <c r="AZ944" s="31">
        <f t="shared" si="613"/>
        <v>2.9428886265307429E-3</v>
      </c>
      <c r="BA944" s="31">
        <f t="shared" si="614"/>
        <v>0.99999999999999989</v>
      </c>
      <c r="BB944" s="34">
        <f>AU944*'Propiedades físicas'!$C$4+'Diseño reactor'!AV944*'Propiedades físicas'!$C$5+'Diseño reactor'!AW944*'Propiedades físicas'!$C$8+'Diseño reactor'!AX944*'Propiedades físicas'!$C$9+'Diseño reactor'!AY944*'Propiedades físicas'!$C$7+'Diseño reactor'!AZ944*'Propiedades físicas'!$C$6</f>
        <v>876.12167131105161</v>
      </c>
      <c r="BC944" s="45">
        <f>AU944*'Propiedades físicas'!$L$4+'Diseño reactor'!AV944*'Propiedades físicas'!$L$5+'Diseño reactor'!AW944*'Propiedades físicas'!$L$8+AX944*'Propiedades físicas'!$L$9+'Diseño reactor'!AY944*'Propiedades físicas'!$L$7+'Diseño reactor'!AZ944*'Propiedades físicas'!$L$6</f>
        <v>2.0187142985884843</v>
      </c>
      <c r="BD944" s="29">
        <f t="shared" si="591"/>
        <v>2.9992573789780548</v>
      </c>
      <c r="BE944" s="58">
        <f t="shared" si="592"/>
        <v>42.94107686359883</v>
      </c>
      <c r="BF944" s="30">
        <f>AU944*'Propiedades físicas'!$I$4+'Diseño reactor'!AV944*'Propiedades físicas'!$I$5+'Diseño reactor'!AW944*'Propiedades físicas'!$I$8+'Diseño reactor'!AX944*'Propiedades físicas'!$I$9+'Diseño reactor'!AY944*'Propiedades físicas'!$I$7+'Diseño reactor'!AZ944*'Propiedades físicas'!$I$6</f>
        <v>1.963271507061996E-2</v>
      </c>
      <c r="BG944" s="24">
        <f>AU944*'Propiedades físicas'!$O$4+'Diseño reactor'!AV944*'Propiedades físicas'!$O$5+'Diseño reactor'!AW944*'Propiedades físicas'!$O$8+'Diseño reactor'!AX944*'Propiedades físicas'!$O$9+'Diseño reactor'!AY944*'Propiedades físicas'!$O$7+'Diseño reactor'!AZ944*'Propiedades físicas'!$O$6</f>
        <v>0.1498933420040969</v>
      </c>
      <c r="BH944" s="54">
        <f t="shared" si="593"/>
        <v>41898.479122721474</v>
      </c>
      <c r="BI944" s="34">
        <f t="shared" si="615"/>
        <v>264.40695832968277</v>
      </c>
      <c r="BJ944" s="27">
        <f t="shared" si="594"/>
        <v>4800.444894980651</v>
      </c>
      <c r="BK944" s="34">
        <f t="shared" si="595"/>
        <v>553.50363724242743</v>
      </c>
      <c r="BL944" s="27">
        <f t="shared" si="596"/>
        <v>105.13821840965012</v>
      </c>
      <c r="BM944" s="34">
        <f t="shared" si="597"/>
        <v>1.1054421768707483</v>
      </c>
      <c r="BN944" s="45">
        <f t="shared" si="598"/>
        <v>908.85372985449681</v>
      </c>
      <c r="BO944" s="45">
        <f t="shared" si="599"/>
        <v>89.710433365757979</v>
      </c>
      <c r="BP944" s="66">
        <f t="shared" si="600"/>
        <v>6.6933712696727223</v>
      </c>
    </row>
    <row r="945" spans="8:68">
      <c r="H945" s="68">
        <v>940</v>
      </c>
      <c r="I945" s="31">
        <f>('Propiedades físicas'!$C$10*'Diseño reactor'!H945)/1000</f>
        <v>822.73056470383165</v>
      </c>
      <c r="J945" s="31">
        <f t="shared" si="577"/>
        <v>0.55425192591957717</v>
      </c>
      <c r="K945" s="31">
        <f>(I945*1000)/'Propiedades físicas'!$F$10</f>
        <v>5374.2128300394006</v>
      </c>
      <c r="L945" s="31">
        <f t="shared" si="578"/>
        <v>767.74469000562863</v>
      </c>
      <c r="M945" s="31">
        <f t="shared" si="579"/>
        <v>4606.4681400337713</v>
      </c>
      <c r="N945" s="31">
        <f t="shared" si="580"/>
        <v>0.81674967021875389</v>
      </c>
      <c r="O945" s="32">
        <f t="shared" si="581"/>
        <v>4.9004980213125231</v>
      </c>
      <c r="P945" s="33">
        <f t="shared" si="582"/>
        <v>0.55171003732997337</v>
      </c>
      <c r="Q945" s="31">
        <f t="shared" si="583"/>
        <v>4.5215419522405336</v>
      </c>
      <c r="R945" s="31">
        <f t="shared" si="584"/>
        <v>0.17903285558208723</v>
      </c>
      <c r="S945" s="31">
        <f t="shared" si="585"/>
        <v>0.3789560690719907</v>
      </c>
      <c r="T945" s="31">
        <f t="shared" si="586"/>
        <v>5.8097118430176391E-2</v>
      </c>
      <c r="U945" s="31">
        <f t="shared" si="587"/>
        <v>2.790965887651688E-2</v>
      </c>
      <c r="V945" s="47">
        <f t="shared" si="601"/>
        <v>5.463536292005562E-4</v>
      </c>
      <c r="W945" s="31">
        <f t="shared" si="588"/>
        <v>0.32450534423576033</v>
      </c>
      <c r="X945" s="34">
        <f>(S945*H945*'Propiedades físicas'!$F$5*60*24*365)/(1000000)</f>
        <v>55133.191504251001</v>
      </c>
      <c r="Y945" s="34">
        <f>(U945*H945*'Propiedades físicas'!$F$7*60*24*365)/(1000000)</f>
        <v>1269.843532884689</v>
      </c>
      <c r="Z945" s="31">
        <f t="shared" si="602"/>
        <v>518.60743509017493</v>
      </c>
      <c r="AA945" s="31">
        <f t="shared" si="618"/>
        <v>4250.2494351061014</v>
      </c>
      <c r="AB945" s="31">
        <f t="shared" si="619"/>
        <v>168.29088424716198</v>
      </c>
      <c r="AC945" s="31">
        <f t="shared" si="620"/>
        <v>356.21870492767124</v>
      </c>
      <c r="AD945" s="31">
        <f t="shared" si="617"/>
        <v>54.611291324365808</v>
      </c>
      <c r="AE945" s="31">
        <f t="shared" si="606"/>
        <v>26.235079343925868</v>
      </c>
      <c r="AF945" s="31">
        <f t="shared" si="607"/>
        <v>5374.2128300393997</v>
      </c>
      <c r="AG945" s="31">
        <f t="shared" si="608"/>
        <v>9.6499236537748528E-2</v>
      </c>
      <c r="AH945" s="31">
        <f t="shared" si="609"/>
        <v>0.79085990256082617</v>
      </c>
      <c r="AI945" s="31">
        <f t="shared" si="609"/>
        <v>3.1314517971170151E-2</v>
      </c>
      <c r="AJ945" s="31">
        <f t="shared" si="609"/>
        <v>6.6282954582031262E-2</v>
      </c>
      <c r="AK945" s="31">
        <f t="shared" si="590"/>
        <v>1.0161728433811476E-2</v>
      </c>
      <c r="AL945" s="31">
        <f t="shared" si="590"/>
        <v>4.8816599144127183E-3</v>
      </c>
      <c r="AM945" s="31">
        <f t="shared" si="610"/>
        <v>1.0000000000000002</v>
      </c>
      <c r="AN945" s="31">
        <f>(Z945*'Propiedades físicas'!$F$4)/1000</f>
        <v>456.05300626959803</v>
      </c>
      <c r="AO945" s="31">
        <f>(AA945*'Propiedades físicas'!$F$6)/1000</f>
        <v>136.17799190079947</v>
      </c>
      <c r="AP945" s="31">
        <f>(AB945*'Propiedades físicas'!$F$9)/1000</f>
        <v>103.82706103628657</v>
      </c>
      <c r="AQ945" s="31">
        <f>(AC945*'Propiedades físicas'!$F$5)/1000</f>
        <v>104.89572204005137</v>
      </c>
      <c r="AR945" s="31">
        <f>(AD945*'Propiedades físicas'!$F$8)/1000</f>
        <v>19.360795000314159</v>
      </c>
      <c r="AS945" s="31">
        <f>(AE945*'Propiedades físicas'!$F$7)/1000</f>
        <v>2.415988456782133</v>
      </c>
      <c r="AT945" s="31">
        <f t="shared" si="611"/>
        <v>822.73056470383165</v>
      </c>
      <c r="AU945" s="31">
        <f t="shared" si="612"/>
        <v>0.55431635317179329</v>
      </c>
      <c r="AV945" s="31">
        <f t="shared" si="616"/>
        <v>0.16551954885719011</v>
      </c>
      <c r="AW945" s="31">
        <f t="shared" si="616"/>
        <v>0.12619813276739325</v>
      </c>
      <c r="AX945" s="31">
        <f t="shared" si="616"/>
        <v>0.12749705254698052</v>
      </c>
      <c r="AY945" s="31">
        <f t="shared" si="613"/>
        <v>2.3532363851443517E-2</v>
      </c>
      <c r="AZ945" s="31">
        <f t="shared" si="613"/>
        <v>2.9365488051994832E-3</v>
      </c>
      <c r="BA945" s="31">
        <f t="shared" si="614"/>
        <v>1.0000000000000002</v>
      </c>
      <c r="BB945" s="34">
        <f>AU945*'Propiedades físicas'!$C$4+'Diseño reactor'!AV945*'Propiedades físicas'!$C$5+'Diseño reactor'!AW945*'Propiedades físicas'!$C$8+'Diseño reactor'!AX945*'Propiedades físicas'!$C$9+'Diseño reactor'!AY945*'Propiedades físicas'!$C$7+'Diseño reactor'!AZ945*'Propiedades físicas'!$C$6</f>
        <v>876.11987127935322</v>
      </c>
      <c r="BC945" s="45">
        <f>AU945*'Propiedades físicas'!$L$4+'Diseño reactor'!AV945*'Propiedades físicas'!$L$5+'Diseño reactor'!AW945*'Propiedades físicas'!$L$8+AX945*'Propiedades físicas'!$L$9+'Diseño reactor'!AY945*'Propiedades físicas'!$L$7+'Diseño reactor'!AZ945*'Propiedades físicas'!$L$6</f>
        <v>2.0188597788449427</v>
      </c>
      <c r="BD945" s="29">
        <f t="shared" si="591"/>
        <v>2.9968922628890993</v>
      </c>
      <c r="BE945" s="58">
        <f t="shared" si="592"/>
        <v>42.938437085618638</v>
      </c>
      <c r="BF945" s="30">
        <f>AU945*'Propiedades físicas'!$I$4+'Diseño reactor'!AV945*'Propiedades físicas'!$I$5+'Diseño reactor'!AW945*'Propiedades físicas'!$I$8+'Diseño reactor'!AX945*'Propiedades físicas'!$I$9+'Diseño reactor'!AY945*'Propiedades físicas'!$I$7+'Diseño reactor'!AZ945*'Propiedades físicas'!$I$6</f>
        <v>1.963353581762764E-2</v>
      </c>
      <c r="BG945" s="24">
        <f>AU945*'Propiedades físicas'!$O$4+'Diseño reactor'!AV945*'Propiedades físicas'!$O$5+'Diseño reactor'!AW945*'Propiedades físicas'!$O$8+'Diseño reactor'!AX945*'Propiedades físicas'!$O$9+'Diseño reactor'!AY945*'Propiedades físicas'!$O$7+'Diseño reactor'!AZ945*'Propiedades físicas'!$O$6</f>
        <v>0.14989962052358405</v>
      </c>
      <c r="BH945" s="54">
        <f t="shared" si="593"/>
        <v>41896.641548406653</v>
      </c>
      <c r="BI945" s="34">
        <f t="shared" si="615"/>
        <v>264.42599147530041</v>
      </c>
      <c r="BJ945" s="27">
        <f t="shared" si="594"/>
        <v>4800.4197154461472</v>
      </c>
      <c r="BK945" s="34">
        <f t="shared" si="595"/>
        <v>553.52391823023754</v>
      </c>
      <c r="BL945" s="27">
        <f t="shared" si="596"/>
        <v>105.13895014912215</v>
      </c>
      <c r="BM945" s="34">
        <f t="shared" si="597"/>
        <v>1.1054421768707483</v>
      </c>
      <c r="BN945" s="45">
        <f t="shared" si="598"/>
        <v>909.98130510203646</v>
      </c>
      <c r="BO945" s="45">
        <f t="shared" si="599"/>
        <v>89.739109156322499</v>
      </c>
      <c r="BP945" s="66">
        <f t="shared" si="600"/>
        <v>6.6933575178379616</v>
      </c>
    </row>
    <row r="946" spans="8:68">
      <c r="H946" s="68">
        <v>941</v>
      </c>
      <c r="I946" s="31">
        <f>('Propiedades físicas'!$C$10*'Diseño reactor'!H946)/1000</f>
        <v>823.60580998543151</v>
      </c>
      <c r="J946" s="31">
        <f t="shared" si="577"/>
        <v>0.55366292281020457</v>
      </c>
      <c r="K946" s="31">
        <f>(I946*1000)/'Propiedades físicas'!$F$10</f>
        <v>5379.9300777309318</v>
      </c>
      <c r="L946" s="31">
        <f t="shared" si="578"/>
        <v>768.5614396758474</v>
      </c>
      <c r="M946" s="31">
        <f t="shared" si="579"/>
        <v>4611.3686380550844</v>
      </c>
      <c r="N946" s="31">
        <f t="shared" si="580"/>
        <v>0.81674967021875389</v>
      </c>
      <c r="O946" s="32">
        <f t="shared" si="581"/>
        <v>4.9004980213125231</v>
      </c>
      <c r="P946" s="33">
        <f t="shared" si="582"/>
        <v>0.55190036104585549</v>
      </c>
      <c r="Q946" s="31">
        <f t="shared" si="583"/>
        <v>4.5219158359515079</v>
      </c>
      <c r="R946" s="31">
        <f t="shared" si="584"/>
        <v>0.17896600964175294</v>
      </c>
      <c r="S946" s="31">
        <f t="shared" si="585"/>
        <v>0.37858218536101496</v>
      </c>
      <c r="T946" s="31">
        <f t="shared" si="586"/>
        <v>5.8033722874174458E-2</v>
      </c>
      <c r="U946" s="31">
        <f t="shared" si="587"/>
        <v>2.7849576656971024E-2</v>
      </c>
      <c r="V946" s="47">
        <f t="shared" si="601"/>
        <v>5.4654210511337147E-4</v>
      </c>
      <c r="W946" s="31">
        <f t="shared" si="588"/>
        <v>0.32427231847178167</v>
      </c>
      <c r="X946" s="34">
        <f>(S946*H946*'Propiedades físicas'!$F$5*60*24*365)/(1000000)</f>
        <v>55137.390739163762</v>
      </c>
      <c r="Y946" s="34">
        <f>(U946*H946*'Propiedades físicas'!$F$7*60*24*365)/(1000000)</f>
        <v>1268.4578800506431</v>
      </c>
      <c r="Z946" s="31">
        <f t="shared" si="602"/>
        <v>519.33823974414997</v>
      </c>
      <c r="AA946" s="31">
        <f t="shared" si="618"/>
        <v>4255.1228016303694</v>
      </c>
      <c r="AB946" s="31">
        <f t="shared" si="619"/>
        <v>168.40701507288952</v>
      </c>
      <c r="AC946" s="31">
        <f t="shared" si="620"/>
        <v>356.24583642471509</v>
      </c>
      <c r="AD946" s="31">
        <f t="shared" si="617"/>
        <v>54.609733224598166</v>
      </c>
      <c r="AE946" s="31">
        <f t="shared" si="606"/>
        <v>26.206451634209735</v>
      </c>
      <c r="AF946" s="31">
        <f t="shared" si="607"/>
        <v>5379.9300777309318</v>
      </c>
      <c r="AG946" s="31">
        <f t="shared" si="608"/>
        <v>9.6532525932602614E-2</v>
      </c>
      <c r="AH946" s="31">
        <f t="shared" si="609"/>
        <v>0.79092529831261915</v>
      </c>
      <c r="AI946" s="31">
        <f t="shared" si="609"/>
        <v>3.1302825992102441E-2</v>
      </c>
      <c r="AJ946" s="31">
        <f t="shared" si="609"/>
        <v>6.6217558830238041E-2</v>
      </c>
      <c r="AK946" s="31">
        <f t="shared" si="590"/>
        <v>1.0150639959177808E-2</v>
      </c>
      <c r="AL946" s="31">
        <f t="shared" si="590"/>
        <v>4.871150973259992E-3</v>
      </c>
      <c r="AM946" s="31">
        <f t="shared" si="610"/>
        <v>1</v>
      </c>
      <c r="AN946" s="31">
        <f>(Z946*'Propiedades físicas'!$F$4)/1000</f>
        <v>456.69566126621061</v>
      </c>
      <c r="AO946" s="31">
        <f>(AA946*'Propiedades físicas'!$F$6)/1000</f>
        <v>136.33413456423702</v>
      </c>
      <c r="AP946" s="31">
        <f>(AB946*'Propiedades físicas'!$F$9)/1000</f>
        <v>103.89870794921919</v>
      </c>
      <c r="AQ946" s="31">
        <f>(AC946*'Propiedades físicas'!$F$5)/1000</f>
        <v>104.90371145198586</v>
      </c>
      <c r="AR946" s="31">
        <f>(AD946*'Propiedades físicas'!$F$8)/1000</f>
        <v>19.360242622784536</v>
      </c>
      <c r="AS946" s="31">
        <f>(AE946*'Propiedades físicas'!$F$7)/1000</f>
        <v>2.4133521309943746</v>
      </c>
      <c r="AT946" s="31">
        <f t="shared" si="611"/>
        <v>823.60580998543151</v>
      </c>
      <c r="AU946" s="31">
        <f t="shared" si="612"/>
        <v>0.55450757598988887</v>
      </c>
      <c r="AV946" s="31">
        <f t="shared" si="616"/>
        <v>0.16553323557376143</v>
      </c>
      <c r="AW946" s="31">
        <f t="shared" si="616"/>
        <v>0.12615101385826433</v>
      </c>
      <c r="AX946" s="31">
        <f t="shared" si="616"/>
        <v>0.12737126205294916</v>
      </c>
      <c r="AY946" s="31">
        <f t="shared" si="613"/>
        <v>2.3506685343959621E-2</v>
      </c>
      <c r="AZ946" s="31">
        <f t="shared" si="613"/>
        <v>2.930227181176713E-3</v>
      </c>
      <c r="BA946" s="31">
        <f t="shared" si="614"/>
        <v>1</v>
      </c>
      <c r="BB946" s="34">
        <f>AU946*'Propiedades físicas'!$C$4+'Diseño reactor'!AV946*'Propiedades físicas'!$C$5+'Diseño reactor'!AW946*'Propiedades físicas'!$C$8+'Diseño reactor'!AX946*'Propiedades físicas'!$C$9+'Diseño reactor'!AY946*'Propiedades físicas'!$C$7+'Diseño reactor'!AZ946*'Propiedades físicas'!$C$6</f>
        <v>876.11807609259165</v>
      </c>
      <c r="BC946" s="45">
        <f>AU946*'Propiedades físicas'!$L$4+'Diseño reactor'!AV946*'Propiedades físicas'!$L$5+'Diseño reactor'!AW946*'Propiedades físicas'!$L$8+AX946*'Propiedades físicas'!$L$9+'Diseño reactor'!AY946*'Propiedades físicas'!$L$7+'Diseño reactor'!AZ946*'Propiedades físicas'!$L$6</f>
        <v>2.0190050401742319</v>
      </c>
      <c r="BD946" s="29">
        <f t="shared" si="591"/>
        <v>2.9945308819446996</v>
      </c>
      <c r="BE946" s="58">
        <f t="shared" si="592"/>
        <v>42.935801655216636</v>
      </c>
      <c r="BF946" s="30">
        <f>AU946*'Propiedades físicas'!$I$4+'Diseño reactor'!AV946*'Propiedades físicas'!$I$5+'Diseño reactor'!AW946*'Propiedades físicas'!$I$8+'Diseño reactor'!AX946*'Propiedades físicas'!$I$9+'Diseño reactor'!AY946*'Propiedades físicas'!$I$7+'Diseño reactor'!AZ946*'Propiedades físicas'!$I$6</f>
        <v>1.9634354401838507E-2</v>
      </c>
      <c r="BG946" s="24">
        <f>AU946*'Propiedades físicas'!$O$4+'Diseño reactor'!AV946*'Propiedades físicas'!$O$5+'Diseño reactor'!AW946*'Propiedades físicas'!$O$8+'Diseño reactor'!AX946*'Propiedades físicas'!$O$9+'Diseño reactor'!AY946*'Propiedades físicas'!$O$7+'Diseño reactor'!AZ946*'Propiedades físicas'!$O$6</f>
        <v>0.14990589103951846</v>
      </c>
      <c r="BH946" s="54">
        <f t="shared" si="593"/>
        <v>41894.808974265055</v>
      </c>
      <c r="BI946" s="34">
        <f t="shared" si="615"/>
        <v>264.44498093426228</v>
      </c>
      <c r="BJ946" s="27">
        <f t="shared" si="594"/>
        <v>4800.3946392069429</v>
      </c>
      <c r="BK946" s="34">
        <f t="shared" si="595"/>
        <v>553.54418133203421</v>
      </c>
      <c r="BL946" s="27">
        <f t="shared" si="596"/>
        <v>105.1396811998879</v>
      </c>
      <c r="BM946" s="34">
        <f t="shared" si="597"/>
        <v>1.1054421768707483</v>
      </c>
      <c r="BN946" s="45">
        <f t="shared" si="598"/>
        <v>911.10902211149732</v>
      </c>
      <c r="BO946" s="45">
        <f t="shared" si="599"/>
        <v>89.767743780249887</v>
      </c>
      <c r="BP946" s="66">
        <f t="shared" si="600"/>
        <v>6.693343803017421</v>
      </c>
    </row>
    <row r="947" spans="8:68">
      <c r="H947" s="68">
        <v>942</v>
      </c>
      <c r="I947" s="31">
        <f>('Propiedades físicas'!$C$10*'Diseño reactor'!H947)/1000</f>
        <v>824.48105526703125</v>
      </c>
      <c r="J947" s="31">
        <f t="shared" si="577"/>
        <v>0.55307517023821928</v>
      </c>
      <c r="K947" s="31">
        <f>(I947*1000)/'Propiedades físicas'!$F$10</f>
        <v>5385.6473254224629</v>
      </c>
      <c r="L947" s="31">
        <f t="shared" si="578"/>
        <v>769.37818934606605</v>
      </c>
      <c r="M947" s="31">
        <f t="shared" si="579"/>
        <v>4616.2691360763965</v>
      </c>
      <c r="N947" s="31">
        <f t="shared" si="580"/>
        <v>0.81674967021875378</v>
      </c>
      <c r="O947" s="32">
        <f t="shared" si="581"/>
        <v>4.9004980213125231</v>
      </c>
      <c r="P947" s="33">
        <f t="shared" si="582"/>
        <v>0.55209041161674821</v>
      </c>
      <c r="Q947" s="31">
        <f t="shared" si="583"/>
        <v>4.5222890084658616</v>
      </c>
      <c r="R947" s="31">
        <f t="shared" si="584"/>
        <v>0.17889917112623968</v>
      </c>
      <c r="S947" s="31">
        <f t="shared" si="585"/>
        <v>0.37820901284666064</v>
      </c>
      <c r="T947" s="31">
        <f t="shared" si="586"/>
        <v>5.7970420706876656E-2</v>
      </c>
      <c r="U947" s="31">
        <f t="shared" si="587"/>
        <v>2.7789666768889235E-2</v>
      </c>
      <c r="V947" s="47">
        <f t="shared" si="601"/>
        <v>5.467303105330905E-4</v>
      </c>
      <c r="W947" s="31">
        <f t="shared" si="588"/>
        <v>0.32403962713706475</v>
      </c>
      <c r="X947" s="34">
        <f>(S947*H947*'Propiedades físicas'!$F$5*60*24*365)/(1000000)</f>
        <v>55141.5779295764</v>
      </c>
      <c r="Y947" s="34">
        <f>(U947*H947*'Propiedades físicas'!$F$7*60*24*365)/(1000000)</f>
        <v>1267.0742684373181</v>
      </c>
      <c r="Z947" s="31">
        <f t="shared" si="602"/>
        <v>520.06916774297679</v>
      </c>
      <c r="AA947" s="31">
        <f t="shared" si="618"/>
        <v>4259.9962459748413</v>
      </c>
      <c r="AB947" s="31">
        <f t="shared" si="619"/>
        <v>168.52301920091779</v>
      </c>
      <c r="AC947" s="31">
        <f t="shared" si="620"/>
        <v>356.27289010155431</v>
      </c>
      <c r="AD947" s="31">
        <f t="shared" si="617"/>
        <v>54.608136305877807</v>
      </c>
      <c r="AE947" s="31">
        <f t="shared" si="606"/>
        <v>26.177866096293659</v>
      </c>
      <c r="AF947" s="31">
        <f t="shared" si="607"/>
        <v>5385.6473254224611</v>
      </c>
      <c r="AG947" s="31">
        <f t="shared" si="608"/>
        <v>9.6565767551847911E-2</v>
      </c>
      <c r="AH947" s="31">
        <f t="shared" si="609"/>
        <v>0.79099056966948322</v>
      </c>
      <c r="AI947" s="31">
        <f t="shared" si="609"/>
        <v>3.1291135311705263E-2</v>
      </c>
      <c r="AJ947" s="31">
        <f t="shared" si="609"/>
        <v>6.6152287473373969E-2</v>
      </c>
      <c r="AK947" s="31">
        <f t="shared" si="590"/>
        <v>1.0139567819100415E-2</v>
      </c>
      <c r="AL947" s="31">
        <f t="shared" si="590"/>
        <v>4.8606721744892971E-3</v>
      </c>
      <c r="AM947" s="31">
        <f t="shared" si="610"/>
        <v>1</v>
      </c>
      <c r="AN947" s="31">
        <f>(Z947*'Propiedades físicas'!$F$4)/1000</f>
        <v>457.33842472981894</v>
      </c>
      <c r="AO947" s="31">
        <f>(AA947*'Propiedades físicas'!$F$6)/1000</f>
        <v>136.49027972103391</v>
      </c>
      <c r="AP947" s="31">
        <f>(AB947*'Propiedades físicas'!$F$9)/1000</f>
        <v>103.97027669600621</v>
      </c>
      <c r="AQ947" s="31">
        <f>(AC947*'Propiedades físicas'!$F$5)/1000</f>
        <v>104.91167794820471</v>
      </c>
      <c r="AR947" s="31">
        <f>(AD947*'Propiedades físicas'!$F$8)/1000</f>
        <v>19.359676483159795</v>
      </c>
      <c r="AS947" s="31">
        <f>(AE947*'Propiedades físicas'!$F$7)/1000</f>
        <v>2.4107196888076832</v>
      </c>
      <c r="AT947" s="31">
        <f t="shared" si="611"/>
        <v>824.48105526703125</v>
      </c>
      <c r="AU947" s="31">
        <f t="shared" si="612"/>
        <v>0.55469852437263956</v>
      </c>
      <c r="AV947" s="31">
        <f t="shared" si="616"/>
        <v>0.16554689625564256</v>
      </c>
      <c r="AW947" s="31">
        <f t="shared" si="616"/>
        <v>0.12610390018280351</v>
      </c>
      <c r="AX947" s="31">
        <f t="shared" si="616"/>
        <v>0.12724571083592229</v>
      </c>
      <c r="AY947" s="31">
        <f t="shared" si="613"/>
        <v>2.3481044663772925E-2</v>
      </c>
      <c r="AZ947" s="31">
        <f t="shared" si="613"/>
        <v>2.9239236892191589E-3</v>
      </c>
      <c r="BA947" s="31">
        <f t="shared" si="614"/>
        <v>0.99999999999999989</v>
      </c>
      <c r="BB947" s="34">
        <f>AU947*'Propiedades físicas'!$C$4+'Diseño reactor'!AV947*'Propiedades físicas'!$C$5+'Diseño reactor'!AW947*'Propiedades físicas'!$C$8+'Diseño reactor'!AX947*'Propiedades físicas'!$C$9+'Diseño reactor'!AY947*'Propiedades físicas'!$C$7+'Diseño reactor'!AZ947*'Propiedades físicas'!$C$6</f>
        <v>876.11628573422922</v>
      </c>
      <c r="BC947" s="45">
        <f>AU947*'Propiedades físicas'!$L$4+'Diseño reactor'!AV947*'Propiedades físicas'!$L$5+'Diseño reactor'!AW947*'Propiedades físicas'!$L$8+AX947*'Propiedades físicas'!$L$9+'Diseño reactor'!AY947*'Propiedades físicas'!$L$7+'Diseño reactor'!AZ947*'Propiedades físicas'!$L$6</f>
        <v>2.0191500830606248</v>
      </c>
      <c r="BD947" s="29">
        <f t="shared" si="591"/>
        <v>2.9921732273016723</v>
      </c>
      <c r="BE947" s="58">
        <f t="shared" si="592"/>
        <v>42.933170561529579</v>
      </c>
      <c r="BF947" s="30">
        <f>AU947*'Propiedades físicas'!$I$4+'Diseño reactor'!AV947*'Propiedades físicas'!$I$5+'Diseño reactor'!AW947*'Propiedades físicas'!$I$8+'Diseño reactor'!AX947*'Propiedades físicas'!$I$9+'Diseño reactor'!AY947*'Propiedades físicas'!$I$7+'Diseño reactor'!AZ947*'Propiedades físicas'!$I$6</f>
        <v>1.9635170830399073E-2</v>
      </c>
      <c r="BG947" s="24">
        <f>AU947*'Propiedades físicas'!$O$4+'Diseño reactor'!AV947*'Propiedades físicas'!$O$5+'Diseño reactor'!AW947*'Propiedades físicas'!$O$8+'Diseño reactor'!AX947*'Propiedades físicas'!$O$9+'Diseño reactor'!AY947*'Propiedades físicas'!$O$7+'Diseño reactor'!AZ947*'Propiedades físicas'!$O$6</f>
        <v>0.14991215356552237</v>
      </c>
      <c r="BH947" s="54">
        <f t="shared" si="593"/>
        <v>41892.981383027392</v>
      </c>
      <c r="BI947" s="34">
        <f t="shared" si="615"/>
        <v>264.46392684087181</v>
      </c>
      <c r="BJ947" s="27">
        <f t="shared" si="594"/>
        <v>4800.3696658625049</v>
      </c>
      <c r="BK947" s="34">
        <f t="shared" si="595"/>
        <v>553.56442655388855</v>
      </c>
      <c r="BL947" s="27">
        <f t="shared" si="596"/>
        <v>105.14041156228502</v>
      </c>
      <c r="BM947" s="34">
        <f t="shared" si="597"/>
        <v>1.1054421768707483</v>
      </c>
      <c r="BN947" s="45">
        <f t="shared" si="598"/>
        <v>912.23688056412891</v>
      </c>
      <c r="BO947" s="45">
        <f t="shared" si="599"/>
        <v>89.796337326114525</v>
      </c>
      <c r="BP947" s="66">
        <f t="shared" si="600"/>
        <v>6.6933301250847572</v>
      </c>
    </row>
    <row r="948" spans="8:68">
      <c r="H948" s="68">
        <v>943</v>
      </c>
      <c r="I948" s="31">
        <f>('Propiedades físicas'!$C$10*'Diseño reactor'!H948)/1000</f>
        <v>825.35630054863111</v>
      </c>
      <c r="J948" s="31">
        <f t="shared" si="577"/>
        <v>0.55248866422524134</v>
      </c>
      <c r="K948" s="31">
        <f>(I948*1000)/'Propiedades físicas'!$F$10</f>
        <v>5391.3645731139941</v>
      </c>
      <c r="L948" s="31">
        <f t="shared" si="578"/>
        <v>770.19493901628482</v>
      </c>
      <c r="M948" s="31">
        <f t="shared" si="579"/>
        <v>4621.1696340977087</v>
      </c>
      <c r="N948" s="31">
        <f t="shared" si="580"/>
        <v>0.81674967021875378</v>
      </c>
      <c r="O948" s="32">
        <f t="shared" si="581"/>
        <v>4.9004980213125222</v>
      </c>
      <c r="P948" s="33">
        <f t="shared" si="582"/>
        <v>0.55228018963024017</v>
      </c>
      <c r="Q948" s="31">
        <f t="shared" si="583"/>
        <v>4.5226614717504852</v>
      </c>
      <c r="R948" s="31">
        <f t="shared" si="584"/>
        <v>0.17883234020984071</v>
      </c>
      <c r="S948" s="31">
        <f t="shared" si="585"/>
        <v>0.37783654956203622</v>
      </c>
      <c r="T948" s="31">
        <f t="shared" si="586"/>
        <v>5.7907211783822951E-2</v>
      </c>
      <c r="U948" s="31">
        <f t="shared" si="587"/>
        <v>2.7729928594849875E-2</v>
      </c>
      <c r="V948" s="47">
        <f t="shared" si="601"/>
        <v>5.4691824604159711E-4</v>
      </c>
      <c r="W948" s="31">
        <f t="shared" si="588"/>
        <v>0.32380726951218664</v>
      </c>
      <c r="X948" s="34">
        <f>(S948*H948*'Propiedades físicas'!$F$5*60*24*365)/(1000000)</f>
        <v>55145.753118641449</v>
      </c>
      <c r="Y948" s="34">
        <f>(U948*H948*'Propiedades físicas'!$F$7*60*24*365)/(1000000)</f>
        <v>1265.6926948872151</v>
      </c>
      <c r="Z948" s="31">
        <f t="shared" si="602"/>
        <v>520.80021882131643</v>
      </c>
      <c r="AA948" s="31">
        <f t="shared" si="618"/>
        <v>4264.8697678607077</v>
      </c>
      <c r="AB948" s="31">
        <f t="shared" si="619"/>
        <v>168.63889681787978</v>
      </c>
      <c r="AC948" s="31">
        <f t="shared" si="620"/>
        <v>356.29986623700017</v>
      </c>
      <c r="AD948" s="31">
        <f t="shared" si="617"/>
        <v>54.606500712145042</v>
      </c>
      <c r="AE948" s="31">
        <f t="shared" si="606"/>
        <v>26.149322664943433</v>
      </c>
      <c r="AF948" s="31">
        <f t="shared" si="607"/>
        <v>5391.3645731139932</v>
      </c>
      <c r="AG948" s="31">
        <f t="shared" si="608"/>
        <v>9.6598961498259042E-2</v>
      </c>
      <c r="AH948" s="31">
        <f t="shared" si="609"/>
        <v>0.79105571697544574</v>
      </c>
      <c r="AI948" s="31">
        <f t="shared" si="609"/>
        <v>3.1279445960464107E-2</v>
      </c>
      <c r="AJ948" s="31">
        <f t="shared" si="609"/>
        <v>6.6087140167411323E-2</v>
      </c>
      <c r="AK948" s="31">
        <f t="shared" si="590"/>
        <v>1.012851198831188E-2</v>
      </c>
      <c r="AL948" s="31">
        <f t="shared" si="590"/>
        <v>4.8502234101078182E-3</v>
      </c>
      <c r="AM948" s="31">
        <f t="shared" si="610"/>
        <v>0.99999999999999989</v>
      </c>
      <c r="AN948" s="31">
        <f>(Z948*'Propiedades físicas'!$F$4)/1000</f>
        <v>457.98129642708926</v>
      </c>
      <c r="AO948" s="31">
        <f>(AA948*'Propiedades físicas'!$F$6)/1000</f>
        <v>136.64642736225707</v>
      </c>
      <c r="AP948" s="31">
        <f>(AB948*'Propiedades físicas'!$F$9)/1000</f>
        <v>104.04176739179093</v>
      </c>
      <c r="AQ948" s="31">
        <f>(AC948*'Propiedades físicas'!$F$5)/1000</f>
        <v>104.91962161080946</v>
      </c>
      <c r="AR948" s="31">
        <f>(AD948*'Propiedades físicas'!$F$8)/1000</f>
        <v>19.359096632469655</v>
      </c>
      <c r="AS948" s="31">
        <f>(AE948*'Propiedades físicas'!$F$7)/1000</f>
        <v>2.408091124214641</v>
      </c>
      <c r="AT948" s="31">
        <f t="shared" si="611"/>
        <v>825.356300548631</v>
      </c>
      <c r="AU948" s="31">
        <f t="shared" si="612"/>
        <v>0.55488919891040978</v>
      </c>
      <c r="AV948" s="31">
        <f t="shared" si="616"/>
        <v>0.16556053097483528</v>
      </c>
      <c r="AW948" s="31">
        <f t="shared" si="616"/>
        <v>0.12605679186386809</v>
      </c>
      <c r="AX948" s="31">
        <f t="shared" si="616"/>
        <v>0.12712039823415325</v>
      </c>
      <c r="AY948" s="31">
        <f t="shared" si="613"/>
        <v>2.345544175236958E-2</v>
      </c>
      <c r="AZ948" s="31">
        <f t="shared" si="613"/>
        <v>2.9176382643640499E-3</v>
      </c>
      <c r="BA948" s="31">
        <f t="shared" si="614"/>
        <v>1</v>
      </c>
      <c r="BB948" s="34">
        <f>AU948*'Propiedades físicas'!$C$4+'Diseño reactor'!AV948*'Propiedades físicas'!$C$5+'Diseño reactor'!AW948*'Propiedades físicas'!$C$8+'Diseño reactor'!AX948*'Propiedades físicas'!$C$9+'Diseño reactor'!AY948*'Propiedades físicas'!$C$7+'Diseño reactor'!AZ948*'Propiedades físicas'!$C$6</f>
        <v>876.11450018779578</v>
      </c>
      <c r="BC948" s="45">
        <f>AU948*'Propiedades físicas'!$L$4+'Diseño reactor'!AV948*'Propiedades físicas'!$L$5+'Diseño reactor'!AW948*'Propiedades físicas'!$L$8+AX948*'Propiedades físicas'!$L$9+'Diseño reactor'!AY948*'Propiedades físicas'!$L$7+'Diseño reactor'!AZ948*'Propiedades físicas'!$L$6</f>
        <v>2.0192949079869909</v>
      </c>
      <c r="BD948" s="29">
        <f t="shared" si="591"/>
        <v>2.9898192901447014</v>
      </c>
      <c r="BE948" s="58">
        <f t="shared" si="592"/>
        <v>42.930543793730891</v>
      </c>
      <c r="BF948" s="30">
        <f>AU948*'Propiedades físicas'!$I$4+'Diseño reactor'!AV948*'Propiedades físicas'!$I$5+'Diseño reactor'!AW948*'Propiedades físicas'!$I$8+'Diseño reactor'!AX948*'Propiedades físicas'!$I$9+'Diseño reactor'!AY948*'Propiedades físicas'!$I$7+'Diseño reactor'!AZ948*'Propiedades físicas'!$I$6</f>
        <v>1.9635985110427148E-2</v>
      </c>
      <c r="BG948" s="24">
        <f>AU948*'Propiedades físicas'!$O$4+'Diseño reactor'!AV948*'Propiedades físicas'!$O$5+'Diseño reactor'!AW948*'Propiedades físicas'!$O$8+'Diseño reactor'!AX948*'Propiedades físicas'!$O$9+'Diseño reactor'!AY948*'Propiedades físicas'!$O$7+'Diseño reactor'!AZ948*'Propiedades físicas'!$O$6</f>
        <v>0.14991840811519364</v>
      </c>
      <c r="BH948" s="54">
        <f t="shared" si="593"/>
        <v>41891.158757497658</v>
      </c>
      <c r="BI948" s="34">
        <f t="shared" si="615"/>
        <v>264.48282932891851</v>
      </c>
      <c r="BJ948" s="27">
        <f t="shared" si="594"/>
        <v>4800.3447950140799</v>
      </c>
      <c r="BK948" s="34">
        <f t="shared" si="595"/>
        <v>553.58465390197409</v>
      </c>
      <c r="BL948" s="27">
        <f t="shared" si="596"/>
        <v>105.14114123665473</v>
      </c>
      <c r="BM948" s="34">
        <f t="shared" si="597"/>
        <v>1.1054421768707483</v>
      </c>
      <c r="BN948" s="45">
        <f t="shared" si="598"/>
        <v>913.36488014212784</v>
      </c>
      <c r="BO948" s="45">
        <f t="shared" si="599"/>
        <v>89.824889882236917</v>
      </c>
      <c r="BP948" s="66">
        <f t="shared" si="600"/>
        <v>6.6933164839141419</v>
      </c>
    </row>
    <row r="949" spans="8:68">
      <c r="H949" s="68">
        <v>944</v>
      </c>
      <c r="I949" s="31">
        <f>('Propiedades físicas'!$C$10*'Diseño reactor'!H949)/1000</f>
        <v>826.23154583023097</v>
      </c>
      <c r="J949" s="31">
        <f t="shared" si="577"/>
        <v>0.55190340080974842</v>
      </c>
      <c r="K949" s="31">
        <f>(I949*1000)/'Propiedades físicas'!$F$10</f>
        <v>5397.0818208055252</v>
      </c>
      <c r="L949" s="31">
        <f t="shared" si="578"/>
        <v>771.01168868650359</v>
      </c>
      <c r="M949" s="31">
        <f t="shared" si="579"/>
        <v>4626.0701321190218</v>
      </c>
      <c r="N949" s="31">
        <f t="shared" si="580"/>
        <v>0.81674967021875378</v>
      </c>
      <c r="O949" s="32">
        <f t="shared" si="581"/>
        <v>4.9004980213125231</v>
      </c>
      <c r="P949" s="33">
        <f t="shared" si="582"/>
        <v>0.55246969567223581</v>
      </c>
      <c r="Q949" s="31">
        <f t="shared" si="583"/>
        <v>4.5230332277652092</v>
      </c>
      <c r="R949" s="31">
        <f t="shared" si="584"/>
        <v>0.17876551706580474</v>
      </c>
      <c r="S949" s="31">
        <f t="shared" si="585"/>
        <v>0.3774647935473151</v>
      </c>
      <c r="T949" s="31">
        <f t="shared" si="586"/>
        <v>5.7844095960629387E-2</v>
      </c>
      <c r="U949" s="31">
        <f t="shared" si="587"/>
        <v>2.7670361520083862E-2</v>
      </c>
      <c r="V949" s="47">
        <f t="shared" si="601"/>
        <v>5.4710591221910731E-4</v>
      </c>
      <c r="W949" s="31">
        <f t="shared" si="588"/>
        <v>0.32357524487978634</v>
      </c>
      <c r="X949" s="34">
        <f>(S949*H949*'Propiedades físicas'!$F$5*60*24*365)/(1000000)</f>
        <v>55149.916349326013</v>
      </c>
      <c r="Y949" s="34">
        <f>(U949*H949*'Propiedades físicas'!$F$7*60*24*365)/(1000000)</f>
        <v>1264.3131562444964</v>
      </c>
      <c r="Z949" s="31">
        <f t="shared" si="602"/>
        <v>521.53139271459065</v>
      </c>
      <c r="AA949" s="31">
        <f t="shared" si="618"/>
        <v>4269.7433670103574</v>
      </c>
      <c r="AB949" s="31">
        <f t="shared" si="619"/>
        <v>168.75464811011966</v>
      </c>
      <c r="AC949" s="31">
        <f t="shared" si="620"/>
        <v>356.32676510866548</v>
      </c>
      <c r="AD949" s="31">
        <f t="shared" si="617"/>
        <v>54.604826586834143</v>
      </c>
      <c r="AE949" s="31">
        <f t="shared" si="606"/>
        <v>26.120821274959166</v>
      </c>
      <c r="AF949" s="31">
        <f t="shared" si="607"/>
        <v>5397.0818208055261</v>
      </c>
      <c r="AG949" s="31">
        <f t="shared" si="608"/>
        <v>9.6632107874316225E-2</v>
      </c>
      <c r="AH949" s="31">
        <f t="shared" si="609"/>
        <v>0.79112074057329906</v>
      </c>
      <c r="AI949" s="31">
        <f t="shared" si="609"/>
        <v>3.1267757968681802E-2</v>
      </c>
      <c r="AJ949" s="31">
        <f t="shared" si="609"/>
        <v>6.6022116569558129E-2</v>
      </c>
      <c r="AK949" s="31">
        <f t="shared" si="590"/>
        <v>1.0117472441558103E-2</v>
      </c>
      <c r="AL949" s="31">
        <f t="shared" si="590"/>
        <v>4.8398045725867051E-3</v>
      </c>
      <c r="AM949" s="31">
        <f t="shared" si="610"/>
        <v>1</v>
      </c>
      <c r="AN949" s="31">
        <f>(Z949*'Propiedades físicas'!$F$4)/1000</f>
        <v>458.62427612535674</v>
      </c>
      <c r="AO949" s="31">
        <f>(AA949*'Propiedades físicas'!$F$6)/1000</f>
        <v>136.80257747901186</v>
      </c>
      <c r="AP949" s="31">
        <f>(AB949*'Propiedades físicas'!$F$9)/1000</f>
        <v>104.11318015153832</v>
      </c>
      <c r="AQ949" s="31">
        <f>(AC949*'Propiedades físicas'!$F$5)/1000</f>
        <v>104.92754252154873</v>
      </c>
      <c r="AR949" s="31">
        <f>(AD949*'Propiedades físicas'!$F$8)/1000</f>
        <v>19.358503121564436</v>
      </c>
      <c r="AS949" s="31">
        <f>(AE949*'Propiedades físicas'!$F$7)/1000</f>
        <v>2.4054664312109897</v>
      </c>
      <c r="AT949" s="31">
        <f t="shared" si="611"/>
        <v>826.2315458302312</v>
      </c>
      <c r="AU949" s="31">
        <f t="shared" si="612"/>
        <v>0.55507960019187153</v>
      </c>
      <c r="AV949" s="31">
        <f t="shared" si="616"/>
        <v>0.16557413980308272</v>
      </c>
      <c r="AW949" s="31">
        <f t="shared" si="616"/>
        <v>0.1260096890235789</v>
      </c>
      <c r="AX949" s="31">
        <f t="shared" si="616"/>
        <v>0.1269953235882724</v>
      </c>
      <c r="AY949" s="31">
        <f t="shared" si="613"/>
        <v>2.3429876551266535E-2</v>
      </c>
      <c r="AZ949" s="31">
        <f t="shared" si="613"/>
        <v>2.9113708419277054E-3</v>
      </c>
      <c r="BA949" s="31">
        <f t="shared" si="614"/>
        <v>0.99999999999999967</v>
      </c>
      <c r="BB949" s="34">
        <f>AU949*'Propiedades físicas'!$C$4+'Diseño reactor'!AV949*'Propiedades físicas'!$C$5+'Diseño reactor'!AW949*'Propiedades físicas'!$C$8+'Diseño reactor'!AX949*'Propiedades físicas'!$C$9+'Diseño reactor'!AY949*'Propiedades físicas'!$C$7+'Diseño reactor'!AZ949*'Propiedades físicas'!$C$6</f>
        <v>876.11271943688951</v>
      </c>
      <c r="BC949" s="45">
        <f>AU949*'Propiedades físicas'!$L$4+'Diseño reactor'!AV949*'Propiedades físicas'!$L$5+'Diseño reactor'!AW949*'Propiedades físicas'!$L$8+AX949*'Propiedades físicas'!$L$9+'Diseño reactor'!AY949*'Propiedades físicas'!$L$7+'Diseño reactor'!AZ949*'Propiedades físicas'!$L$6</f>
        <v>2.019439515434803</v>
      </c>
      <c r="BD949" s="29">
        <f t="shared" si="591"/>
        <v>2.9874690616862161</v>
      </c>
      <c r="BE949" s="58">
        <f t="shared" si="592"/>
        <v>42.927921341030491</v>
      </c>
      <c r="BF949" s="30">
        <f>AU949*'Propiedades físicas'!$I$4+'Diseño reactor'!AV949*'Propiedades físicas'!$I$5+'Diseño reactor'!AW949*'Propiedades físicas'!$I$8+'Diseño reactor'!AX949*'Propiedades físicas'!$I$9+'Diseño reactor'!AY949*'Propiedades físicas'!$I$7+'Diseño reactor'!AZ949*'Propiedades físicas'!$I$6</f>
        <v>1.9636797249011958E-2</v>
      </c>
      <c r="BG949" s="24">
        <f>AU949*'Propiedades físicas'!$O$4+'Diseño reactor'!AV949*'Propiedades físicas'!$O$5+'Diseño reactor'!AW949*'Propiedades físicas'!$O$8+'Diseño reactor'!AX949*'Propiedades físicas'!$O$9+'Diseño reactor'!AY949*'Propiedades físicas'!$O$7+'Diseño reactor'!AZ949*'Propiedades físicas'!$O$6</f>
        <v>0.14992465470210514</v>
      </c>
      <c r="BH949" s="54">
        <f t="shared" si="593"/>
        <v>41889.341080552869</v>
      </c>
      <c r="BI949" s="34">
        <f t="shared" si="615"/>
        <v>264.50168853168196</v>
      </c>
      <c r="BJ949" s="27">
        <f t="shared" si="594"/>
        <v>4800.3200262646924</v>
      </c>
      <c r="BK949" s="34">
        <f t="shared" si="595"/>
        <v>553.60486338256476</v>
      </c>
      <c r="BL949" s="27">
        <f t="shared" si="596"/>
        <v>105.14187022334168</v>
      </c>
      <c r="BM949" s="34">
        <f t="shared" si="597"/>
        <v>1.1054421768707483</v>
      </c>
      <c r="BN949" s="45">
        <f t="shared" si="598"/>
        <v>914.49302052863493</v>
      </c>
      <c r="BO949" s="45">
        <f t="shared" si="599"/>
        <v>89.853401536684586</v>
      </c>
      <c r="BP949" s="66">
        <f t="shared" si="600"/>
        <v>6.6933028793802682</v>
      </c>
    </row>
    <row r="950" spans="8:68">
      <c r="H950" s="68">
        <v>945</v>
      </c>
      <c r="I950" s="31">
        <f>('Propiedades físicas'!$C$10*'Diseño reactor'!H950)/1000</f>
        <v>827.10679111183072</v>
      </c>
      <c r="J950" s="31">
        <f t="shared" si="577"/>
        <v>0.55131937604698689</v>
      </c>
      <c r="K950" s="31">
        <f>(I950*1000)/'Propiedades físicas'!$F$10</f>
        <v>5402.7990684970564</v>
      </c>
      <c r="L950" s="31">
        <f t="shared" si="578"/>
        <v>771.82843835672224</v>
      </c>
      <c r="M950" s="31">
        <f t="shared" si="579"/>
        <v>4630.9706301403339</v>
      </c>
      <c r="N950" s="31">
        <f t="shared" si="580"/>
        <v>0.81674967021875367</v>
      </c>
      <c r="O950" s="32">
        <f t="shared" si="581"/>
        <v>4.9004980213125231</v>
      </c>
      <c r="P950" s="33">
        <f t="shared" si="582"/>
        <v>0.55265893032696123</v>
      </c>
      <c r="Q950" s="31">
        <f t="shared" si="583"/>
        <v>4.5234042784628192</v>
      </c>
      <c r="R950" s="31">
        <f t="shared" si="584"/>
        <v>0.17869870186634149</v>
      </c>
      <c r="S950" s="31">
        <f t="shared" si="585"/>
        <v>0.37709374284970504</v>
      </c>
      <c r="T950" s="31">
        <f t="shared" si="586"/>
        <v>5.7781073092989604E-2</v>
      </c>
      <c r="U950" s="31">
        <f t="shared" si="587"/>
        <v>2.7610964932461422E-2</v>
      </c>
      <c r="V950" s="47">
        <f t="shared" si="601"/>
        <v>5.4729330964417523E-4</v>
      </c>
      <c r="W950" s="31">
        <f t="shared" si="588"/>
        <v>0.32334355252455738</v>
      </c>
      <c r="X950" s="34">
        <f>(S950*H950*'Propiedades físicas'!$F$5*60*24*365)/(1000000)</f>
        <v>55154.067664412738</v>
      </c>
      <c r="Y950" s="34">
        <f>(U950*H950*'Propiedades físicas'!$F$7*60*24*365)/(1000000)</f>
        <v>1262.935649355021</v>
      </c>
      <c r="Z950" s="31">
        <f t="shared" si="602"/>
        <v>522.26268915897833</v>
      </c>
      <c r="AA950" s="31">
        <f t="shared" si="618"/>
        <v>4274.6170431473638</v>
      </c>
      <c r="AB950" s="31">
        <f t="shared" si="619"/>
        <v>168.8702732636927</v>
      </c>
      <c r="AC950" s="31">
        <f t="shared" si="620"/>
        <v>356.35358699297126</v>
      </c>
      <c r="AD950" s="31">
        <f t="shared" si="617"/>
        <v>54.603114072875179</v>
      </c>
      <c r="AE950" s="31">
        <f t="shared" si="606"/>
        <v>26.092361861176045</v>
      </c>
      <c r="AF950" s="31">
        <f t="shared" si="607"/>
        <v>5402.7990684970573</v>
      </c>
      <c r="AG950" s="31">
        <f t="shared" si="608"/>
        <v>9.6665206782206067E-2</v>
      </c>
      <c r="AH950" s="31">
        <f t="shared" si="609"/>
        <v>0.79118564080460441</v>
      </c>
      <c r="AI950" s="31">
        <f t="shared" si="609"/>
        <v>3.1256071366479447E-2</v>
      </c>
      <c r="AJ950" s="31">
        <f t="shared" si="609"/>
        <v>6.5957216338252828E-2</v>
      </c>
      <c r="AK950" s="31">
        <f t="shared" si="590"/>
        <v>1.0106449153598561E-2</v>
      </c>
      <c r="AL950" s="31">
        <f t="shared" si="590"/>
        <v>4.8294155548587485E-3</v>
      </c>
      <c r="AM950" s="31">
        <f t="shared" si="610"/>
        <v>1</v>
      </c>
      <c r="AN950" s="31">
        <f>(Z950*'Propiedades físicas'!$F$4)/1000</f>
        <v>459.26736359262236</v>
      </c>
      <c r="AO950" s="31">
        <f>(AA950*'Propiedades físicas'!$F$6)/1000</f>
        <v>136.95873006244153</v>
      </c>
      <c r="AP950" s="31">
        <f>(AB950*'Propiedades físicas'!$F$9)/1000</f>
        <v>104.18451509003521</v>
      </c>
      <c r="AQ950" s="31">
        <f>(AC950*'Propiedades físicas'!$F$5)/1000</f>
        <v>104.93544076182026</v>
      </c>
      <c r="AR950" s="31">
        <f>(AD950*'Propiedades físicas'!$F$8)/1000</f>
        <v>19.357896001115698</v>
      </c>
      <c r="AS950" s="31">
        <f>(AE950*'Propiedades físicas'!$F$7)/1000</f>
        <v>2.402845603795702</v>
      </c>
      <c r="AT950" s="31">
        <f t="shared" si="611"/>
        <v>827.10679111183083</v>
      </c>
      <c r="AU950" s="31">
        <f t="shared" si="612"/>
        <v>0.55526972880401138</v>
      </c>
      <c r="AV950" s="31">
        <f t="shared" si="616"/>
        <v>0.16558772281187051</v>
      </c>
      <c r="AW950" s="31">
        <f t="shared" si="616"/>
        <v>0.12596259178332475</v>
      </c>
      <c r="AX950" s="31">
        <f t="shared" si="616"/>
        <v>0.12687048624127695</v>
      </c>
      <c r="AY950" s="31">
        <f t="shared" si="613"/>
        <v>2.3404349002012208E-2</v>
      </c>
      <c r="AZ950" s="31">
        <f t="shared" si="613"/>
        <v>2.9051213575041483E-3</v>
      </c>
      <c r="BA950" s="31">
        <f t="shared" si="614"/>
        <v>0.99999999999999989</v>
      </c>
      <c r="BB950" s="34">
        <f>AU950*'Propiedades físicas'!$C$4+'Diseño reactor'!AV950*'Propiedades físicas'!$C$5+'Diseño reactor'!AW950*'Propiedades físicas'!$C$8+'Diseño reactor'!AX950*'Propiedades físicas'!$C$9+'Diseño reactor'!AY950*'Propiedades físicas'!$C$7+'Diseño reactor'!AZ950*'Propiedades físicas'!$C$6</f>
        <v>876.11094346517677</v>
      </c>
      <c r="BC950" s="45">
        <f>AU950*'Propiedades físicas'!$L$4+'Diseño reactor'!AV950*'Propiedades físicas'!$L$5+'Diseño reactor'!AW950*'Propiedades físicas'!$L$8+AX950*'Propiedades físicas'!$L$9+'Diseño reactor'!AY950*'Propiedades físicas'!$L$7+'Diseño reactor'!AZ950*'Propiedades físicas'!$L$6</f>
        <v>2.0195839058841445</v>
      </c>
      <c r="BD950" s="29">
        <f t="shared" si="591"/>
        <v>2.9851225331662805</v>
      </c>
      <c r="BE950" s="58">
        <f t="shared" si="592"/>
        <v>42.92530319267464</v>
      </c>
      <c r="BF950" s="30">
        <f>AU950*'Propiedades físicas'!$I$4+'Diseño reactor'!AV950*'Propiedades físicas'!$I$5+'Diseño reactor'!AW950*'Propiedades físicas'!$I$8+'Diseño reactor'!AX950*'Propiedades físicas'!$I$9+'Diseño reactor'!AY950*'Propiedades físicas'!$I$7+'Diseño reactor'!AZ950*'Propiedades físicas'!$I$6</f>
        <v>1.9637607253214322E-2</v>
      </c>
      <c r="BG950" s="24">
        <f>AU950*'Propiedades físicas'!$O$4+'Diseño reactor'!AV950*'Propiedades físicas'!$O$5+'Diseño reactor'!AW950*'Propiedades físicas'!$O$8+'Diseño reactor'!AX950*'Propiedades físicas'!$O$9+'Diseño reactor'!AY950*'Propiedades físicas'!$O$7+'Diseño reactor'!AZ950*'Propiedades físicas'!$O$6</f>
        <v>0.14993089333980542</v>
      </c>
      <c r="BH950" s="54">
        <f t="shared" si="593"/>
        <v>41887.528335142561</v>
      </c>
      <c r="BI950" s="34">
        <f t="shared" si="615"/>
        <v>264.52050458193355</v>
      </c>
      <c r="BJ950" s="27">
        <f t="shared" si="594"/>
        <v>4800.2953592191197</v>
      </c>
      <c r="BK950" s="34">
        <f t="shared" si="595"/>
        <v>553.6250550020344</v>
      </c>
      <c r="BL950" s="27">
        <f t="shared" si="596"/>
        <v>105.14259852269393</v>
      </c>
      <c r="BM950" s="34">
        <f t="shared" si="597"/>
        <v>1.1054421768707483</v>
      </c>
      <c r="BN950" s="45">
        <f t="shared" si="598"/>
        <v>915.6213014077365</v>
      </c>
      <c r="BO950" s="45">
        <f t="shared" si="599"/>
        <v>89.881872377272984</v>
      </c>
      <c r="BP950" s="66">
        <f t="shared" si="600"/>
        <v>6.6932893113583525</v>
      </c>
    </row>
    <row r="951" spans="8:68">
      <c r="H951" s="68">
        <v>946</v>
      </c>
      <c r="I951" s="31">
        <f>('Propiedades físicas'!$C$10*'Diseño reactor'!H951)/1000</f>
        <v>827.98203639343069</v>
      </c>
      <c r="J951" s="31">
        <f t="shared" si="577"/>
        <v>0.55073658600888209</v>
      </c>
      <c r="K951" s="31">
        <f>(I951*1000)/'Propiedades físicas'!$F$10</f>
        <v>5408.5163161885885</v>
      </c>
      <c r="L951" s="31">
        <f t="shared" si="578"/>
        <v>772.64518802694113</v>
      </c>
      <c r="M951" s="31">
        <f t="shared" si="579"/>
        <v>4635.871128161647</v>
      </c>
      <c r="N951" s="31">
        <f t="shared" si="580"/>
        <v>0.81674967021875389</v>
      </c>
      <c r="O951" s="32">
        <f t="shared" si="581"/>
        <v>4.9004980213125231</v>
      </c>
      <c r="P951" s="33">
        <f t="shared" si="582"/>
        <v>0.55284789417697078</v>
      </c>
      <c r="Q951" s="31">
        <f t="shared" si="583"/>
        <v>4.5237746257891072</v>
      </c>
      <c r="R951" s="31">
        <f t="shared" si="584"/>
        <v>0.17863189478262775</v>
      </c>
      <c r="S951" s="31">
        <f t="shared" si="585"/>
        <v>0.37672339552341744</v>
      </c>
      <c r="T951" s="31">
        <f t="shared" si="586"/>
        <v>5.7718143036676509E-2</v>
      </c>
      <c r="U951" s="31">
        <f t="shared" si="587"/>
        <v>2.7551738222478889E-2</v>
      </c>
      <c r="V951" s="47">
        <f t="shared" si="601"/>
        <v>5.474804388936992E-4</v>
      </c>
      <c r="W951" s="31">
        <f t="shared" si="588"/>
        <v>0.32311219173324074</v>
      </c>
      <c r="X951" s="34">
        <f>(S951*H951*'Propiedades físicas'!$F$5*60*24*365)/(1000000)</f>
        <v>55158.207106500704</v>
      </c>
      <c r="Y951" s="34">
        <f>(U951*H951*'Propiedades físicas'!$F$7*60*24*365)/(1000000)</f>
        <v>1261.5601710663811</v>
      </c>
      <c r="Z951" s="31">
        <f t="shared" si="602"/>
        <v>522.99410789141439</v>
      </c>
      <c r="AA951" s="31">
        <f t="shared" si="618"/>
        <v>4279.4907959964958</v>
      </c>
      <c r="AB951" s="31">
        <f t="shared" si="619"/>
        <v>168.98577246436585</v>
      </c>
      <c r="AC951" s="31">
        <f t="shared" si="620"/>
        <v>356.38033216515288</v>
      </c>
      <c r="AD951" s="31">
        <f t="shared" si="617"/>
        <v>54.60136331269598</v>
      </c>
      <c r="AE951" s="31">
        <f t="shared" si="606"/>
        <v>26.063944358465029</v>
      </c>
      <c r="AF951" s="31">
        <f t="shared" si="607"/>
        <v>5408.5163161885903</v>
      </c>
      <c r="AG951" s="31">
        <f t="shared" si="608"/>
        <v>9.6698258323822728E-2</v>
      </c>
      <c r="AH951" s="31">
        <f t="shared" si="609"/>
        <v>0.79125041800969831</v>
      </c>
      <c r="AI951" s="31">
        <f t="shared" si="609"/>
        <v>3.1244386183797445E-2</v>
      </c>
      <c r="AJ951" s="31">
        <f t="shared" si="609"/>
        <v>6.5892439133158787E-2</v>
      </c>
      <c r="AK951" s="31">
        <f t="shared" si="590"/>
        <v>1.009544209920658E-2</v>
      </c>
      <c r="AL951" s="31">
        <f t="shared" si="590"/>
        <v>4.8190562503160625E-3</v>
      </c>
      <c r="AM951" s="31">
        <f t="shared" si="610"/>
        <v>0.99999999999999989</v>
      </c>
      <c r="AN951" s="31">
        <f>(Z951*'Propiedades físicas'!$F$4)/1000</f>
        <v>459.91055859755198</v>
      </c>
      <c r="AO951" s="31">
        <f>(AA951*'Propiedades físicas'!$F$6)/1000</f>
        <v>137.11488510372772</v>
      </c>
      <c r="AP951" s="31">
        <f>(AB951*'Propiedades físicas'!$F$9)/1000</f>
        <v>104.2557723218905</v>
      </c>
      <c r="AQ951" s="31">
        <f>(AC951*'Propiedades físicas'!$F$5)/1000</f>
        <v>104.94331641267257</v>
      </c>
      <c r="AR951" s="31">
        <f>(AD951*'Propiedades físicas'!$F$8)/1000</f>
        <v>19.357275321616974</v>
      </c>
      <c r="AS951" s="31">
        <f>(AE951*'Propiedades físicas'!$F$7)/1000</f>
        <v>2.4002286359710445</v>
      </c>
      <c r="AT951" s="31">
        <f t="shared" si="611"/>
        <v>827.9820363934308</v>
      </c>
      <c r="AU951" s="31">
        <f t="shared" si="612"/>
        <v>0.55545958533213524</v>
      </c>
      <c r="AV951" s="31">
        <f t="shared" si="616"/>
        <v>0.16560128007242789</v>
      </c>
      <c r="AW951" s="31">
        <f t="shared" si="616"/>
        <v>0.12591550026376594</v>
      </c>
      <c r="AX951" s="31">
        <f t="shared" si="616"/>
        <v>0.12674588553852012</v>
      </c>
      <c r="AY951" s="31">
        <f t="shared" si="613"/>
        <v>2.3378859046187098E-2</v>
      </c>
      <c r="AZ951" s="31">
        <f t="shared" si="613"/>
        <v>2.8988897469637035E-3</v>
      </c>
      <c r="BA951" s="31">
        <f t="shared" si="614"/>
        <v>1</v>
      </c>
      <c r="BB951" s="34">
        <f>AU951*'Propiedades físicas'!$C$4+'Diseño reactor'!AV951*'Propiedades físicas'!$C$5+'Diseño reactor'!AW951*'Propiedades físicas'!$C$8+'Diseño reactor'!AX951*'Propiedades físicas'!$C$9+'Diseño reactor'!AY951*'Propiedades físicas'!$C$7+'Diseño reactor'!AZ951*'Propiedades físicas'!$C$6</f>
        <v>876.10917225639128</v>
      </c>
      <c r="BC951" s="45">
        <f>AU951*'Propiedades físicas'!$L$4+'Diseño reactor'!AV951*'Propiedades físicas'!$L$5+'Diseño reactor'!AW951*'Propiedades físicas'!$L$8+AX951*'Propiedades físicas'!$L$9+'Diseño reactor'!AY951*'Propiedades físicas'!$L$7+'Diseño reactor'!AZ951*'Propiedades físicas'!$L$6</f>
        <v>2.0197280798137083</v>
      </c>
      <c r="BD951" s="29">
        <f t="shared" si="591"/>
        <v>2.9827796958524964</v>
      </c>
      <c r="BE951" s="58">
        <f t="shared" si="592"/>
        <v>42.922689337945748</v>
      </c>
      <c r="BF951" s="30">
        <f>AU951*'Propiedades físicas'!$I$4+'Diseño reactor'!AV951*'Propiedades físicas'!$I$5+'Diseño reactor'!AW951*'Propiedades físicas'!$I$8+'Diseño reactor'!AX951*'Propiedades físicas'!$I$9+'Diseño reactor'!AY951*'Propiedades físicas'!$I$7+'Diseño reactor'!AZ951*'Propiedades físicas'!$I$6</f>
        <v>1.9638415130066735E-2</v>
      </c>
      <c r="BG951" s="24">
        <f>AU951*'Propiedades físicas'!$O$4+'Diseño reactor'!AV951*'Propiedades físicas'!$O$5+'Diseño reactor'!AW951*'Propiedades físicas'!$O$8+'Diseño reactor'!AX951*'Propiedades físicas'!$O$9+'Diseño reactor'!AY951*'Propiedades físicas'!$O$7+'Diseño reactor'!AZ951*'Propiedades físicas'!$O$6</f>
        <v>0.14993712404181836</v>
      </c>
      <c r="BH951" s="54">
        <f t="shared" si="593"/>
        <v>41885.720504288583</v>
      </c>
      <c r="BI951" s="34">
        <f t="shared" si="615"/>
        <v>264.53927761193796</v>
      </c>
      <c r="BJ951" s="27">
        <f t="shared" si="594"/>
        <v>4800.2707934838836</v>
      </c>
      <c r="BK951" s="34">
        <f t="shared" si="595"/>
        <v>553.64522876685453</v>
      </c>
      <c r="BL951" s="27">
        <f t="shared" si="596"/>
        <v>105.14332613506292</v>
      </c>
      <c r="BM951" s="34">
        <f t="shared" si="597"/>
        <v>1.1054421768707483</v>
      </c>
      <c r="BN951" s="45">
        <f t="shared" si="598"/>
        <v>916.74972246445395</v>
      </c>
      <c r="BO951" s="45">
        <f t="shared" si="599"/>
        <v>89.910302491566384</v>
      </c>
      <c r="BP951" s="66">
        <f t="shared" si="600"/>
        <v>6.6932757797241216</v>
      </c>
    </row>
    <row r="952" spans="8:68">
      <c r="H952" s="68">
        <v>947</v>
      </c>
      <c r="I952" s="31">
        <f>('Propiedades físicas'!$C$10*'Diseño reactor'!H952)/1000</f>
        <v>828.85728167503044</v>
      </c>
      <c r="J952" s="31">
        <f t="shared" si="577"/>
        <v>0.55015502678395201</v>
      </c>
      <c r="K952" s="31">
        <f>(I952*1000)/'Propiedades físicas'!$F$10</f>
        <v>5414.2335638801196</v>
      </c>
      <c r="L952" s="31">
        <f t="shared" si="578"/>
        <v>773.4619376971599</v>
      </c>
      <c r="M952" s="31">
        <f t="shared" si="579"/>
        <v>4640.7716261829592</v>
      </c>
      <c r="N952" s="31">
        <f t="shared" si="580"/>
        <v>0.81674967021875389</v>
      </c>
      <c r="O952" s="32">
        <f t="shared" si="581"/>
        <v>4.9004980213125231</v>
      </c>
      <c r="P952" s="33">
        <f t="shared" si="582"/>
        <v>0.55303658780315212</v>
      </c>
      <c r="Q952" s="31">
        <f t="shared" si="583"/>
        <v>4.5241442716828875</v>
      </c>
      <c r="R952" s="31">
        <f t="shared" si="584"/>
        <v>0.17856509598481263</v>
      </c>
      <c r="S952" s="31">
        <f t="shared" si="585"/>
        <v>0.37635374962963652</v>
      </c>
      <c r="T952" s="31">
        <f t="shared" si="586"/>
        <v>5.7655305647543655E-2</v>
      </c>
      <c r="U952" s="31">
        <f t="shared" si="587"/>
        <v>2.7492680783245516E-2</v>
      </c>
      <c r="V952" s="47">
        <f t="shared" si="601"/>
        <v>5.476673005429274E-4</v>
      </c>
      <c r="W952" s="31">
        <f t="shared" si="588"/>
        <v>0.32288116179461723</v>
      </c>
      <c r="X952" s="34">
        <f>(S952*H952*'Propiedades físicas'!$F$5*60*24*365)/(1000000)</f>
        <v>55162.334718006445</v>
      </c>
      <c r="Y952" s="34">
        <f>(U952*H952*'Propiedades físicas'!$F$7*60*24*365)/(1000000)</f>
        <v>1260.1867182279309</v>
      </c>
      <c r="Z952" s="31">
        <f t="shared" si="602"/>
        <v>523.72564864958508</v>
      </c>
      <c r="AA952" s="31">
        <f t="shared" si="618"/>
        <v>4284.3646252836943</v>
      </c>
      <c r="AB952" s="31">
        <f t="shared" si="619"/>
        <v>169.10114589761756</v>
      </c>
      <c r="AC952" s="31">
        <f t="shared" si="620"/>
        <v>356.40700089926577</v>
      </c>
      <c r="AD952" s="31">
        <f t="shared" si="617"/>
        <v>54.599574448223841</v>
      </c>
      <c r="AE952" s="31">
        <f t="shared" si="606"/>
        <v>26.035568701733503</v>
      </c>
      <c r="AF952" s="31">
        <f t="shared" si="607"/>
        <v>5414.2335638801196</v>
      </c>
      <c r="AG952" s="31">
        <f t="shared" si="608"/>
        <v>9.6731262600768961E-2</v>
      </c>
      <c r="AH952" s="31">
        <f t="shared" si="609"/>
        <v>0.79131507252769806</v>
      </c>
      <c r="AI952" s="31">
        <f t="shared" si="609"/>
        <v>3.1232702450396495E-2</v>
      </c>
      <c r="AJ952" s="31">
        <f t="shared" si="609"/>
        <v>6.5827784615159105E-2</v>
      </c>
      <c r="AK952" s="31">
        <f t="shared" si="590"/>
        <v>1.0084451253169611E-2</v>
      </c>
      <c r="AL952" s="31">
        <f t="shared" si="590"/>
        <v>4.8087265528077936E-3</v>
      </c>
      <c r="AM952" s="31">
        <f t="shared" si="610"/>
        <v>1</v>
      </c>
      <c r="AN952" s="31">
        <f>(Z952*'Propiedades físicas'!$F$4)/1000</f>
        <v>460.55386090947212</v>
      </c>
      <c r="AO952" s="31">
        <f>(AA952*'Propiedades físicas'!$F$6)/1000</f>
        <v>137.27104259408955</v>
      </c>
      <c r="AP952" s="31">
        <f>(AB952*'Propiedades físicas'!$F$9)/1000</f>
        <v>104.32695196153514</v>
      </c>
      <c r="AQ952" s="31">
        <f>(AC952*'Propiedades físicas'!$F$5)/1000</f>
        <v>104.9511695548068</v>
      </c>
      <c r="AR952" s="31">
        <f>(AD952*'Propiedades físicas'!$F$8)/1000</f>
        <v>19.356641133384311</v>
      </c>
      <c r="AS952" s="31">
        <f>(AE952*'Propiedades físicas'!$F$7)/1000</f>
        <v>2.3976155217426385</v>
      </c>
      <c r="AT952" s="31">
        <f t="shared" si="611"/>
        <v>828.85728167503055</v>
      </c>
      <c r="AU952" s="31">
        <f t="shared" si="612"/>
        <v>0.55564917035987516</v>
      </c>
      <c r="AV952" s="31">
        <f t="shared" si="616"/>
        <v>0.16561481165572881</v>
      </c>
      <c r="AW952" s="31">
        <f t="shared" si="616"/>
        <v>0.12586841458483866</v>
      </c>
      <c r="AX952" s="31">
        <f t="shared" si="616"/>
        <v>0.12662152082770134</v>
      </c>
      <c r="AY952" s="31">
        <f t="shared" si="613"/>
        <v>2.3353406625404367E-2</v>
      </c>
      <c r="AZ952" s="31">
        <f t="shared" si="613"/>
        <v>2.8926759464516232E-3</v>
      </c>
      <c r="BA952" s="31">
        <f t="shared" si="614"/>
        <v>1</v>
      </c>
      <c r="BB952" s="34">
        <f>AU952*'Propiedades físicas'!$C$4+'Diseño reactor'!AV952*'Propiedades físicas'!$C$5+'Diseño reactor'!AW952*'Propiedades físicas'!$C$8+'Diseño reactor'!AX952*'Propiedades físicas'!$C$9+'Diseño reactor'!AY952*'Propiedades físicas'!$C$7+'Diseño reactor'!AZ952*'Propiedades físicas'!$C$6</f>
        <v>876.10740579433343</v>
      </c>
      <c r="BC952" s="45">
        <f>AU952*'Propiedades físicas'!$L$4+'Diseño reactor'!AV952*'Propiedades físicas'!$L$5+'Diseño reactor'!AW952*'Propiedades físicas'!$L$8+AX952*'Propiedades físicas'!$L$9+'Diseño reactor'!AY952*'Propiedades físicas'!$L$7+'Diseño reactor'!AZ952*'Propiedades físicas'!$L$6</f>
        <v>2.0198720377008073</v>
      </c>
      <c r="BD952" s="29">
        <f t="shared" si="591"/>
        <v>2.980440541039886</v>
      </c>
      <c r="BE952" s="58">
        <f t="shared" si="592"/>
        <v>42.920079766162281</v>
      </c>
      <c r="BF952" s="30">
        <f>AU952*'Propiedades físicas'!$I$4+'Diseño reactor'!AV952*'Propiedades físicas'!$I$5+'Diseño reactor'!AW952*'Propiedades físicas'!$I$8+'Diseño reactor'!AX952*'Propiedades físicas'!$I$9+'Diseño reactor'!AY952*'Propiedades físicas'!$I$7+'Diseño reactor'!AZ952*'Propiedades físicas'!$I$6</f>
        <v>1.9639220886573518E-2</v>
      </c>
      <c r="BG952" s="24">
        <f>AU952*'Propiedades físicas'!$O$4+'Diseño reactor'!AV952*'Propiedades físicas'!$O$5+'Diseño reactor'!AW952*'Propiedades físicas'!$O$8+'Diseño reactor'!AX952*'Propiedades físicas'!$O$9+'Diseño reactor'!AY952*'Propiedades físicas'!$O$7+'Diseño reactor'!AZ952*'Propiedades físicas'!$O$6</f>
        <v>0.14994334682164323</v>
      </c>
      <c r="BH952" s="54">
        <f t="shared" si="593"/>
        <v>41883.917571084618</v>
      </c>
      <c r="BI952" s="34">
        <f t="shared" si="615"/>
        <v>264.55800775345654</v>
      </c>
      <c r="BJ952" s="27">
        <f t="shared" si="594"/>
        <v>4800.2463286672528</v>
      </c>
      <c r="BK952" s="34">
        <f t="shared" si="595"/>
        <v>553.66538468359499</v>
      </c>
      <c r="BL952" s="27">
        <f t="shared" si="596"/>
        <v>105.14405306080343</v>
      </c>
      <c r="BM952" s="34">
        <f t="shared" si="597"/>
        <v>1.1054421768707483</v>
      </c>
      <c r="BN952" s="45">
        <f t="shared" si="598"/>
        <v>917.87828338474503</v>
      </c>
      <c r="BO952" s="45">
        <f t="shared" si="599"/>
        <v>89.938691966878778</v>
      </c>
      <c r="BP952" s="66">
        <f t="shared" si="600"/>
        <v>6.6932622843538168</v>
      </c>
    </row>
    <row r="953" spans="8:68">
      <c r="H953" s="68">
        <v>948</v>
      </c>
      <c r="I953" s="31">
        <f>('Propiedades físicas'!$C$10*'Diseño reactor'!H953)/1000</f>
        <v>829.73252695663029</v>
      </c>
      <c r="J953" s="31">
        <f t="shared" si="577"/>
        <v>0.54957469447721785</v>
      </c>
      <c r="K953" s="31">
        <f>(I953*1000)/'Propiedades físicas'!$F$10</f>
        <v>5419.9508115716508</v>
      </c>
      <c r="L953" s="31">
        <f t="shared" si="578"/>
        <v>774.27868736737867</v>
      </c>
      <c r="M953" s="31">
        <f t="shared" si="579"/>
        <v>4645.6721242042722</v>
      </c>
      <c r="N953" s="31">
        <f t="shared" si="580"/>
        <v>0.81674967021875389</v>
      </c>
      <c r="O953" s="32">
        <f t="shared" si="581"/>
        <v>4.9004980213125231</v>
      </c>
      <c r="P953" s="33">
        <f t="shared" si="582"/>
        <v>0.55322501178473327</v>
      </c>
      <c r="Q953" s="31">
        <f t="shared" si="583"/>
        <v>4.5245132180760343</v>
      </c>
      <c r="R953" s="31">
        <f t="shared" si="584"/>
        <v>0.17849830564202335</v>
      </c>
      <c r="S953" s="31">
        <f t="shared" si="585"/>
        <v>0.37598480323648847</v>
      </c>
      <c r="T953" s="31">
        <f t="shared" si="586"/>
        <v>5.7592560781526886E-2</v>
      </c>
      <c r="U953" s="31">
        <f t="shared" si="587"/>
        <v>2.743379201047047E-2</v>
      </c>
      <c r="V953" s="47">
        <f t="shared" si="601"/>
        <v>5.4785389516546405E-4</v>
      </c>
      <c r="W953" s="31">
        <f t="shared" si="588"/>
        <v>0.32265046199950054</v>
      </c>
      <c r="X953" s="34">
        <f>(S953*H953*'Propiedades físicas'!$F$5*60*24*365)/(1000000)</f>
        <v>55166.450541164726</v>
      </c>
      <c r="Y953" s="34">
        <f>(U953*H953*'Propiedades físicas'!$F$7*60*24*365)/(1000000)</f>
        <v>1258.8152876908227</v>
      </c>
      <c r="Z953" s="31">
        <f t="shared" si="602"/>
        <v>524.45731117192713</v>
      </c>
      <c r="AA953" s="31">
        <f t="shared" si="618"/>
        <v>4289.238530736081</v>
      </c>
      <c r="AB953" s="31">
        <f t="shared" si="619"/>
        <v>169.21639374863813</v>
      </c>
      <c r="AC953" s="31">
        <f t="shared" si="620"/>
        <v>356.43359346819108</v>
      </c>
      <c r="AD953" s="31">
        <f t="shared" si="617"/>
        <v>54.597747620887489</v>
      </c>
      <c r="AE953" s="31">
        <f t="shared" si="606"/>
        <v>26.007234825926005</v>
      </c>
      <c r="AF953" s="31">
        <f t="shared" si="607"/>
        <v>5419.9508115716517</v>
      </c>
      <c r="AG953" s="31">
        <f t="shared" si="608"/>
        <v>9.6764219714357058E-2</v>
      </c>
      <c r="AH953" s="31">
        <f t="shared" si="609"/>
        <v>0.79137960469650603</v>
      </c>
      <c r="AI953" s="31">
        <f t="shared" si="609"/>
        <v>3.1221020195858484E-2</v>
      </c>
      <c r="AJ953" s="31">
        <f t="shared" si="609"/>
        <v>6.5763252446350923E-2</v>
      </c>
      <c r="AK953" s="31">
        <f t="shared" si="590"/>
        <v>1.0073476590289478E-2</v>
      </c>
      <c r="AL953" s="31">
        <f t="shared" si="590"/>
        <v>4.7984263566378292E-3</v>
      </c>
      <c r="AM953" s="31">
        <f t="shared" si="610"/>
        <v>0.99999999999999978</v>
      </c>
      <c r="AN953" s="31">
        <f>(Z953*'Propiedades físicas'!$F$4)/1000</f>
        <v>461.19727029836929</v>
      </c>
      <c r="AO953" s="31">
        <f>(AA953*'Propiedades físicas'!$F$6)/1000</f>
        <v>137.42720252478401</v>
      </c>
      <c r="AP953" s="31">
        <f>(AB953*'Propiedades físicas'!$F$9)/1000</f>
        <v>104.39805412322228</v>
      </c>
      <c r="AQ953" s="31">
        <f>(AC953*'Propiedades físicas'!$F$5)/1000</f>
        <v>104.95900026857824</v>
      </c>
      <c r="AR953" s="31">
        <f>(AD953*'Propiedades físicas'!$F$8)/1000</f>
        <v>19.355993486557026</v>
      </c>
      <c r="AS953" s="31">
        <f>(AE953*'Propiedades físicas'!$F$7)/1000</f>
        <v>2.3950062551195259</v>
      </c>
      <c r="AT953" s="31">
        <f t="shared" si="611"/>
        <v>829.73252695663041</v>
      </c>
      <c r="AU953" s="31">
        <f t="shared" si="612"/>
        <v>0.55583848446919548</v>
      </c>
      <c r="AV953" s="31">
        <f t="shared" si="616"/>
        <v>0.16562831763249319</v>
      </c>
      <c r="AW953" s="31">
        <f t="shared" si="616"/>
        <v>0.12582133486575861</v>
      </c>
      <c r="AX953" s="31">
        <f t="shared" si="616"/>
        <v>0.1264973914588555</v>
      </c>
      <c r="AY953" s="31">
        <f t="shared" si="613"/>
        <v>2.3327991681310514E-2</v>
      </c>
      <c r="AZ953" s="31">
        <f t="shared" si="613"/>
        <v>2.8864798923867079E-3</v>
      </c>
      <c r="BA953" s="31">
        <f t="shared" si="614"/>
        <v>1</v>
      </c>
      <c r="BB953" s="34">
        <f>AU953*'Propiedades físicas'!$C$4+'Diseño reactor'!AV953*'Propiedades físicas'!$C$5+'Diseño reactor'!AW953*'Propiedades físicas'!$C$8+'Diseño reactor'!AX953*'Propiedades físicas'!$C$9+'Diseño reactor'!AY953*'Propiedades físicas'!$C$7+'Diseño reactor'!AZ953*'Propiedades físicas'!$C$6</f>
        <v>876.10564406287142</v>
      </c>
      <c r="BC953" s="45">
        <f>AU953*'Propiedades físicas'!$L$4+'Diseño reactor'!AV953*'Propiedades físicas'!$L$5+'Diseño reactor'!AW953*'Propiedades físicas'!$L$8+AX953*'Propiedades físicas'!$L$9+'Diseño reactor'!AY953*'Propiedades físicas'!$L$7+'Diseño reactor'!AZ953*'Propiedades físicas'!$L$6</f>
        <v>2.0200157800213763</v>
      </c>
      <c r="BD953" s="29">
        <f t="shared" si="591"/>
        <v>2.9781050600507872</v>
      </c>
      <c r="BE953" s="58">
        <f t="shared" si="592"/>
        <v>42.917474466678584</v>
      </c>
      <c r="BF953" s="30">
        <f>AU953*'Propiedades físicas'!$I$4+'Diseño reactor'!AV953*'Propiedades físicas'!$I$5+'Diseño reactor'!AW953*'Propiedades físicas'!$I$8+'Diseño reactor'!AX953*'Propiedades físicas'!$I$9+'Diseño reactor'!AY953*'Propiedades físicas'!$I$7+'Diseño reactor'!AZ953*'Propiedades físicas'!$I$6</f>
        <v>1.9640024529710979E-2</v>
      </c>
      <c r="BG953" s="24">
        <f>AU953*'Propiedades físicas'!$O$4+'Diseño reactor'!AV953*'Propiedades físicas'!$O$5+'Diseño reactor'!AW953*'Propiedades físicas'!$O$8+'Diseño reactor'!AX953*'Propiedades físicas'!$O$9+'Diseño reactor'!AY953*'Propiedades físicas'!$O$7+'Diseño reactor'!AZ953*'Propiedades físicas'!$O$6</f>
        <v>0.14994956169275486</v>
      </c>
      <c r="BH953" s="54">
        <f t="shared" si="593"/>
        <v>41882.119518695865</v>
      </c>
      <c r="BI953" s="34">
        <f t="shared" si="615"/>
        <v>264.57669513774903</v>
      </c>
      <c r="BJ953" s="27">
        <f t="shared" si="594"/>
        <v>4800.2219643792305</v>
      </c>
      <c r="BK953" s="34">
        <f t="shared" si="595"/>
        <v>553.6855227589233</v>
      </c>
      <c r="BL953" s="27">
        <f t="shared" si="596"/>
        <v>105.14477930027361</v>
      </c>
      <c r="BM953" s="34">
        <f t="shared" si="597"/>
        <v>1.1054421768707483</v>
      </c>
      <c r="BN953" s="45">
        <f t="shared" si="598"/>
        <v>919.00698385549833</v>
      </c>
      <c r="BO953" s="45">
        <f t="shared" si="599"/>
        <v>89.967040890274717</v>
      </c>
      <c r="BP953" s="66">
        <f t="shared" si="600"/>
        <v>6.6932488251241917</v>
      </c>
    </row>
    <row r="954" spans="8:68">
      <c r="H954" s="68">
        <v>949</v>
      </c>
      <c r="I954" s="31">
        <f>('Propiedades físicas'!$C$10*'Diseño reactor'!H954)/1000</f>
        <v>830.60777223823015</v>
      </c>
      <c r="J954" s="31">
        <f t="shared" si="577"/>
        <v>0.54899558521011849</v>
      </c>
      <c r="K954" s="31">
        <f>(I954*1000)/'Propiedades físicas'!$F$10</f>
        <v>5425.6680592631819</v>
      </c>
      <c r="L954" s="31">
        <f t="shared" si="578"/>
        <v>775.09543703759732</v>
      </c>
      <c r="M954" s="31">
        <f t="shared" si="579"/>
        <v>4650.5726222255844</v>
      </c>
      <c r="N954" s="31">
        <f t="shared" si="580"/>
        <v>0.81674967021875378</v>
      </c>
      <c r="O954" s="32">
        <f t="shared" si="581"/>
        <v>4.9004980213125231</v>
      </c>
      <c r="P954" s="33">
        <f t="shared" si="582"/>
        <v>0.55341316669928753</v>
      </c>
      <c r="Q954" s="31">
        <f t="shared" si="583"/>
        <v>4.524881466893512</v>
      </c>
      <c r="R954" s="31">
        <f t="shared" si="584"/>
        <v>0.17843152392237063</v>
      </c>
      <c r="S954" s="31">
        <f t="shared" si="585"/>
        <v>0.37561655441901171</v>
      </c>
      <c r="T954" s="31">
        <f t="shared" si="586"/>
        <v>5.7529908294645757E-2</v>
      </c>
      <c r="U954" s="31">
        <f t="shared" si="587"/>
        <v>2.7375071302449837E-2</v>
      </c>
      <c r="V954" s="47">
        <f t="shared" si="601"/>
        <v>5.4804022333327512E-4</v>
      </c>
      <c r="W954" s="31">
        <f t="shared" si="588"/>
        <v>0.32242009164072954</v>
      </c>
      <c r="X954" s="34">
        <f>(S954*H954*'Propiedades físicas'!$F$5*60*24*365)/(1000000)</f>
        <v>55170.554618029513</v>
      </c>
      <c r="Y954" s="34">
        <f>(U954*H954*'Propiedades físicas'!$F$7*60*24*365)/(1000000)</f>
        <v>1257.4458763080406</v>
      </c>
      <c r="Z954" s="31">
        <f t="shared" si="602"/>
        <v>525.18909519762383</v>
      </c>
      <c r="AA954" s="31">
        <f t="shared" si="618"/>
        <v>4294.1125120819424</v>
      </c>
      <c r="AB954" s="31">
        <f t="shared" si="619"/>
        <v>169.33151620232974</v>
      </c>
      <c r="AC954" s="31">
        <f t="shared" si="620"/>
        <v>356.46011014364211</v>
      </c>
      <c r="AD954" s="31">
        <f t="shared" si="617"/>
        <v>54.595882971618821</v>
      </c>
      <c r="AE954" s="31">
        <f t="shared" si="606"/>
        <v>25.978942666024896</v>
      </c>
      <c r="AF954" s="31">
        <f t="shared" si="607"/>
        <v>5425.6680592631819</v>
      </c>
      <c r="AG954" s="31">
        <f t="shared" si="608"/>
        <v>9.6797129765610043E-2</v>
      </c>
      <c r="AH954" s="31">
        <f t="shared" si="609"/>
        <v>0.79144401485281657</v>
      </c>
      <c r="AI954" s="31">
        <f t="shared" si="609"/>
        <v>3.1209339449587585E-2</v>
      </c>
      <c r="AJ954" s="31">
        <f t="shared" si="609"/>
        <v>6.5698842290040541E-2</v>
      </c>
      <c r="AK954" s="31">
        <f t="shared" si="590"/>
        <v>1.0062518085382662E-2</v>
      </c>
      <c r="AL954" s="31">
        <f t="shared" si="590"/>
        <v>4.7881555565625396E-3</v>
      </c>
      <c r="AM954" s="31">
        <f t="shared" si="610"/>
        <v>0.99999999999999989</v>
      </c>
      <c r="AN954" s="31">
        <f>(Z954*'Propiedades físicas'!$F$4)/1000</f>
        <v>461.84078653488643</v>
      </c>
      <c r="AO954" s="31">
        <f>(AA954*'Propiedades físicas'!$F$6)/1000</f>
        <v>137.58336488710546</v>
      </c>
      <c r="AP954" s="31">
        <f>(AB954*'Propiedades físicas'!$F$9)/1000</f>
        <v>104.46907892102732</v>
      </c>
      <c r="AQ954" s="31">
        <f>(AC954*'Propiedades físicas'!$F$5)/1000</f>
        <v>104.9668086339983</v>
      </c>
      <c r="AR954" s="31">
        <f>(AD954*'Propiedades físicas'!$F$8)/1000</f>
        <v>19.355332431098297</v>
      </c>
      <c r="AS954" s="31">
        <f>(AE954*'Propiedades físicas'!$F$7)/1000</f>
        <v>2.3924008301142328</v>
      </c>
      <c r="AT954" s="31">
        <f t="shared" si="611"/>
        <v>830.60777223822993</v>
      </c>
      <c r="AU954" s="31">
        <f t="shared" si="612"/>
        <v>0.55602752824039792</v>
      </c>
      <c r="AV954" s="31">
        <f t="shared" si="616"/>
        <v>0.16564179807318807</v>
      </c>
      <c r="AW954" s="31">
        <f t="shared" si="616"/>
        <v>0.12577426122502514</v>
      </c>
      <c r="AX954" s="31">
        <f t="shared" si="616"/>
        <v>0.12637349678434306</v>
      </c>
      <c r="AY954" s="31">
        <f t="shared" si="613"/>
        <v>2.3302614155585964E-2</v>
      </c>
      <c r="AZ954" s="31">
        <f t="shared" si="613"/>
        <v>2.8803015214599495E-3</v>
      </c>
      <c r="BA954" s="31">
        <f t="shared" si="614"/>
        <v>1.0000000000000002</v>
      </c>
      <c r="BB954" s="34">
        <f>AU954*'Propiedades físicas'!$C$4+'Diseño reactor'!AV954*'Propiedades físicas'!$C$5+'Diseño reactor'!AW954*'Propiedades físicas'!$C$8+'Diseño reactor'!AX954*'Propiedades físicas'!$C$9+'Diseño reactor'!AY954*'Propiedades físicas'!$C$7+'Diseño reactor'!AZ954*'Propiedades físicas'!$C$6</f>
        <v>876.10388704593936</v>
      </c>
      <c r="BC954" s="45">
        <f>AU954*'Propiedades físicas'!$L$4+'Diseño reactor'!AV954*'Propiedades físicas'!$L$5+'Diseño reactor'!AW954*'Propiedades físicas'!$L$8+AX954*'Propiedades físicas'!$L$9+'Diseño reactor'!AY954*'Propiedades físicas'!$L$7+'Diseño reactor'!AZ954*'Propiedades físicas'!$L$6</f>
        <v>2.0201593072499797</v>
      </c>
      <c r="BD954" s="29">
        <f t="shared" si="591"/>
        <v>2.9757732442347438</v>
      </c>
      <c r="BE954" s="58">
        <f t="shared" si="592"/>
        <v>42.914873428884682</v>
      </c>
      <c r="BF954" s="30">
        <f>AU954*'Propiedades físicas'!$I$4+'Diseño reactor'!AV954*'Propiedades físicas'!$I$5+'Diseño reactor'!AW954*'Propiedades físicas'!$I$8+'Diseño reactor'!AX954*'Propiedades físicas'!$I$9+'Diseño reactor'!AY954*'Propiedades físicas'!$I$7+'Diseño reactor'!AZ954*'Propiedades físicas'!$I$6</f>
        <v>1.9640826066427513E-2</v>
      </c>
      <c r="BG954" s="24">
        <f>AU954*'Propiedades físicas'!$O$4+'Diseño reactor'!AV954*'Propiedades físicas'!$O$5+'Diseño reactor'!AW954*'Propiedades físicas'!$O$8+'Diseño reactor'!AX954*'Propiedades físicas'!$O$9+'Diseño reactor'!AY954*'Propiedades físicas'!$O$7+'Diseño reactor'!AZ954*'Propiedades físicas'!$O$6</f>
        <v>0.14995576866860344</v>
      </c>
      <c r="BH954" s="54">
        <f t="shared" si="593"/>
        <v>41880.32633035865</v>
      </c>
      <c r="BI954" s="34">
        <f t="shared" si="615"/>
        <v>264.59533989557639</v>
      </c>
      <c r="BJ954" s="27">
        <f t="shared" si="594"/>
        <v>4800.1977002315243</v>
      </c>
      <c r="BK954" s="34">
        <f t="shared" si="595"/>
        <v>553.70564299960051</v>
      </c>
      <c r="BL954" s="27">
        <f t="shared" si="596"/>
        <v>105.14550485383479</v>
      </c>
      <c r="BM954" s="34">
        <f t="shared" si="597"/>
        <v>1.1054421768707483</v>
      </c>
      <c r="BN954" s="45">
        <f t="shared" si="598"/>
        <v>920.1358235645323</v>
      </c>
      <c r="BO954" s="45">
        <f t="shared" si="599"/>
        <v>89.995349348570329</v>
      </c>
      <c r="BP954" s="66">
        <f t="shared" si="600"/>
        <v>6.6932354019125109</v>
      </c>
    </row>
    <row r="955" spans="8:68">
      <c r="H955" s="68">
        <v>950</v>
      </c>
      <c r="I955" s="31">
        <f>('Propiedades físicas'!$C$10*'Diseño reactor'!H955)/1000</f>
        <v>831.4830175198299</v>
      </c>
      <c r="J955" s="31">
        <f t="shared" si="577"/>
        <v>0.54841769512042371</v>
      </c>
      <c r="K955" s="31">
        <f>(I955*1000)/'Propiedades físicas'!$F$10</f>
        <v>5431.3853069547131</v>
      </c>
      <c r="L955" s="31">
        <f t="shared" si="578"/>
        <v>775.91218670781609</v>
      </c>
      <c r="M955" s="31">
        <f t="shared" si="579"/>
        <v>4655.4731202468965</v>
      </c>
      <c r="N955" s="31">
        <f t="shared" si="580"/>
        <v>0.81674967021875378</v>
      </c>
      <c r="O955" s="32">
        <f t="shared" si="581"/>
        <v>4.9004980213125231</v>
      </c>
      <c r="P955" s="33">
        <f t="shared" si="582"/>
        <v>0.55360105312274044</v>
      </c>
      <c r="Q955" s="31">
        <f t="shared" si="583"/>
        <v>4.5252490200533977</v>
      </c>
      <c r="R955" s="31">
        <f t="shared" si="584"/>
        <v>0.17836475099295457</v>
      </c>
      <c r="S955" s="31">
        <f t="shared" si="585"/>
        <v>0.37524900125912591</v>
      </c>
      <c r="T955" s="31">
        <f t="shared" si="586"/>
        <v>5.7467348043005108E-2</v>
      </c>
      <c r="U955" s="31">
        <f t="shared" si="587"/>
        <v>2.7316518060053693E-2</v>
      </c>
      <c r="V955" s="47">
        <f t="shared" si="601"/>
        <v>5.4822628561669443E-4</v>
      </c>
      <c r="W955" s="31">
        <f t="shared" si="588"/>
        <v>0.32219005001316137</v>
      </c>
      <c r="X955" s="34">
        <f>(S955*H955*'Propiedades físicas'!$F$5*60*24*365)/(1000000)</f>
        <v>55174.646990474881</v>
      </c>
      <c r="Y955" s="34">
        <f>(U955*H955*'Propiedades físicas'!$F$7*60*24*365)/(1000000)</f>
        <v>1256.0784809344302</v>
      </c>
      <c r="Z955" s="31">
        <f t="shared" si="602"/>
        <v>525.92100046660346</v>
      </c>
      <c r="AA955" s="31">
        <f t="shared" si="618"/>
        <v>4298.9865690507277</v>
      </c>
      <c r="AB955" s="31">
        <f t="shared" si="619"/>
        <v>169.44651344330683</v>
      </c>
      <c r="AC955" s="31">
        <f t="shared" si="620"/>
        <v>356.48655119616961</v>
      </c>
      <c r="AD955" s="31">
        <f t="shared" si="617"/>
        <v>54.593980640854852</v>
      </c>
      <c r="AE955" s="31">
        <f t="shared" si="606"/>
        <v>25.950692157051009</v>
      </c>
      <c r="AF955" s="31">
        <f t="shared" si="607"/>
        <v>5431.385306954714</v>
      </c>
      <c r="AG955" s="31">
        <f t="shared" si="608"/>
        <v>9.6829992855262642E-2</v>
      </c>
      <c r="AH955" s="31">
        <f t="shared" si="609"/>
        <v>0.7915083033321193</v>
      </c>
      <c r="AI955" s="31">
        <f t="shared" si="609"/>
        <v>3.119766024081113E-2</v>
      </c>
      <c r="AJ955" s="31">
        <f t="shared" si="609"/>
        <v>6.5634553810737767E-2</v>
      </c>
      <c r="AK955" s="31">
        <f t="shared" si="590"/>
        <v>1.0051575713280555E-2</v>
      </c>
      <c r="AL955" s="31">
        <f t="shared" si="590"/>
        <v>4.7779140477885052E-3</v>
      </c>
      <c r="AM955" s="31">
        <f t="shared" si="610"/>
        <v>0.99999999999999989</v>
      </c>
      <c r="AN955" s="31">
        <f>(Z955*'Propiedades físicas'!$F$4)/1000</f>
        <v>462.48440939032173</v>
      </c>
      <c r="AO955" s="31">
        <f>(AA955*'Propiedades físicas'!$F$6)/1000</f>
        <v>137.73952967238532</v>
      </c>
      <c r="AP955" s="31">
        <f>(AB955*'Propiedades físicas'!$F$9)/1000</f>
        <v>104.54002646884814</v>
      </c>
      <c r="AQ955" s="31">
        <f>(AC955*'Propiedades físicas'!$F$5)/1000</f>
        <v>104.97459473073607</v>
      </c>
      <c r="AR955" s="31">
        <f>(AD955*'Propiedades físicas'!$F$8)/1000</f>
        <v>19.354658016795856</v>
      </c>
      <c r="AS955" s="31">
        <f>(AE955*'Propiedades físicas'!$F$7)/1000</f>
        <v>2.3897992407428275</v>
      </c>
      <c r="AT955" s="31">
        <f t="shared" si="611"/>
        <v>831.4830175198299</v>
      </c>
      <c r="AU955" s="31">
        <f t="shared" si="612"/>
        <v>0.5562163022521287</v>
      </c>
      <c r="AV955" s="31">
        <f t="shared" si="616"/>
        <v>0.165655253048028</v>
      </c>
      <c r="AW955" s="31">
        <f t="shared" si="616"/>
        <v>0.12572719378042496</v>
      </c>
      <c r="AX955" s="31">
        <f t="shared" si="616"/>
        <v>0.12624983615883958</v>
      </c>
      <c r="AY955" s="31">
        <f t="shared" si="613"/>
        <v>2.3277273989945644E-2</v>
      </c>
      <c r="AZ955" s="31">
        <f t="shared" si="613"/>
        <v>2.8741407706331578E-3</v>
      </c>
      <c r="BA955" s="31">
        <f t="shared" si="614"/>
        <v>1</v>
      </c>
      <c r="BB955" s="34">
        <f>AU955*'Propiedades físicas'!$C$4+'Diseño reactor'!AV955*'Propiedades físicas'!$C$5+'Diseño reactor'!AW955*'Propiedades físicas'!$C$8+'Diseño reactor'!AX955*'Propiedades físicas'!$C$9+'Diseño reactor'!AY955*'Propiedades físicas'!$C$7+'Diseño reactor'!AZ955*'Propiedades físicas'!$C$6</f>
        <v>876.10213472753776</v>
      </c>
      <c r="BC955" s="45">
        <f>AU955*'Propiedades físicas'!$L$4+'Diseño reactor'!AV955*'Propiedades físicas'!$L$5+'Diseño reactor'!AW955*'Propiedades físicas'!$L$8+AX955*'Propiedades físicas'!$L$9+'Diseño reactor'!AY955*'Propiedades físicas'!$L$7+'Diseño reactor'!AZ955*'Propiedades físicas'!$L$6</f>
        <v>2.0203026198598115</v>
      </c>
      <c r="BD955" s="29">
        <f t="shared" si="591"/>
        <v>2.97344508496841</v>
      </c>
      <c r="BE955" s="58">
        <f t="shared" si="592"/>
        <v>42.912276642206216</v>
      </c>
      <c r="BF955" s="30">
        <f>AU955*'Propiedades físicas'!$I$4+'Diseño reactor'!AV955*'Propiedades físicas'!$I$5+'Diseño reactor'!AW955*'Propiedades físicas'!$I$8+'Diseño reactor'!AX955*'Propiedades físicas'!$I$9+'Diseño reactor'!AY955*'Propiedades físicas'!$I$7+'Diseño reactor'!AZ955*'Propiedades físicas'!$I$6</f>
        <v>1.9641625503643744E-2</v>
      </c>
      <c r="BG955" s="24">
        <f>AU955*'Propiedades físicas'!$O$4+'Diseño reactor'!AV955*'Propiedades físicas'!$O$5+'Diseño reactor'!AW955*'Propiedades físicas'!$O$8+'Diseño reactor'!AX955*'Propiedades físicas'!$O$9+'Diseño reactor'!AY955*'Propiedades físicas'!$O$7+'Diseño reactor'!AZ955*'Propiedades físicas'!$O$6</f>
        <v>0.14996196776261486</v>
      </c>
      <c r="BH955" s="54">
        <f t="shared" si="593"/>
        <v>41878.537989380107</v>
      </c>
      <c r="BI955" s="34">
        <f t="shared" si="615"/>
        <v>264.6139421572019</v>
      </c>
      <c r="BJ955" s="27">
        <f t="shared" si="594"/>
        <v>4800.1735358375863</v>
      </c>
      <c r="BK955" s="34">
        <f t="shared" si="595"/>
        <v>553.72574541248707</v>
      </c>
      <c r="BL955" s="27">
        <f t="shared" si="596"/>
        <v>105.14622972185171</v>
      </c>
      <c r="BM955" s="34">
        <f t="shared" si="597"/>
        <v>1.1054421768707483</v>
      </c>
      <c r="BN955" s="45">
        <f t="shared" si="598"/>
        <v>921.2648022005875</v>
      </c>
      <c r="BO955" s="45">
        <f t="shared" si="599"/>
        <v>90.023617428334092</v>
      </c>
      <c r="BP955" s="66">
        <f t="shared" si="600"/>
        <v>6.6932220145965378</v>
      </c>
    </row>
    <row r="956" spans="8:68">
      <c r="H956" s="68">
        <v>951</v>
      </c>
      <c r="I956" s="31">
        <f>('Propiedades físicas'!$C$10*'Diseño reactor'!H956)/1000</f>
        <v>832.35826280142976</v>
      </c>
      <c r="J956" s="31">
        <f t="shared" si="577"/>
        <v>0.54784102036214777</v>
      </c>
      <c r="K956" s="31">
        <f>(I956*1000)/'Propiedades físicas'!$F$10</f>
        <v>5437.1025546462442</v>
      </c>
      <c r="L956" s="31">
        <f t="shared" si="578"/>
        <v>776.72893637803486</v>
      </c>
      <c r="M956" s="31">
        <f t="shared" si="579"/>
        <v>4660.3736182682087</v>
      </c>
      <c r="N956" s="31">
        <f t="shared" si="580"/>
        <v>0.81674967021875378</v>
      </c>
      <c r="O956" s="32">
        <f t="shared" si="581"/>
        <v>4.9004980213125222</v>
      </c>
      <c r="P956" s="33">
        <f t="shared" si="582"/>
        <v>0.55378867162937451</v>
      </c>
      <c r="Q956" s="31">
        <f t="shared" si="583"/>
        <v>4.5256158794669208</v>
      </c>
      <c r="R956" s="31">
        <f t="shared" si="584"/>
        <v>0.17829798701986965</v>
      </c>
      <c r="S956" s="31">
        <f t="shared" si="585"/>
        <v>0.3748821418456022</v>
      </c>
      <c r="T956" s="31">
        <f t="shared" si="586"/>
        <v>5.740487988279637E-2</v>
      </c>
      <c r="U956" s="31">
        <f t="shared" si="587"/>
        <v>2.7258131686713271E-2</v>
      </c>
      <c r="V956" s="47">
        <f t="shared" si="601"/>
        <v>5.4841208258442906E-4</v>
      </c>
      <c r="W956" s="31">
        <f t="shared" si="588"/>
        <v>0.32196033641366423</v>
      </c>
      <c r="X956" s="34">
        <f>(S956*H956*'Propiedades físicas'!$F$5*60*24*365)/(1000000)</f>
        <v>55178.727700195886</v>
      </c>
      <c r="Y956" s="34">
        <f>(U956*H956*'Propiedades físicas'!$F$7*60*24*365)/(1000000)</f>
        <v>1254.7130984267314</v>
      </c>
      <c r="Z956" s="31">
        <f t="shared" si="602"/>
        <v>526.65302671953521</v>
      </c>
      <c r="AA956" s="31">
        <f t="shared" si="618"/>
        <v>4303.8607013730416</v>
      </c>
      <c r="AB956" s="31">
        <f t="shared" si="619"/>
        <v>169.56138565589603</v>
      </c>
      <c r="AC956" s="31">
        <f t="shared" si="620"/>
        <v>356.51291689516768</v>
      </c>
      <c r="AD956" s="31">
        <f t="shared" si="617"/>
        <v>54.592040768539349</v>
      </c>
      <c r="AE956" s="31">
        <f t="shared" si="606"/>
        <v>25.92248323406432</v>
      </c>
      <c r="AF956" s="31">
        <f t="shared" si="607"/>
        <v>5437.1025546462433</v>
      </c>
      <c r="AG956" s="31">
        <f t="shared" si="608"/>
        <v>9.6862809083762269E-2</v>
      </c>
      <c r="AH956" s="31">
        <f t="shared" si="609"/>
        <v>0.79157247046870638</v>
      </c>
      <c r="AI956" s="31">
        <f t="shared" si="609"/>
        <v>3.118598259858063E-2</v>
      </c>
      <c r="AJ956" s="31">
        <f t="shared" si="609"/>
        <v>6.5570386674150868E-2</v>
      </c>
      <c r="AK956" s="31">
        <f t="shared" si="590"/>
        <v>1.0040649448829698E-2</v>
      </c>
      <c r="AL956" s="31">
        <f t="shared" si="590"/>
        <v>4.7677017259702813E-3</v>
      </c>
      <c r="AM956" s="31">
        <f t="shared" si="610"/>
        <v>1</v>
      </c>
      <c r="AN956" s="31">
        <f>(Z956*'Propiedades físicas'!$F$4)/1000</f>
        <v>463.12813863662484</v>
      </c>
      <c r="AO956" s="31">
        <f>(AA956*'Propiedades físicas'!$F$6)/1000</f>
        <v>137.89569687199227</v>
      </c>
      <c r="AP956" s="31">
        <f>(AB956*'Propiedades físicas'!$F$9)/1000</f>
        <v>104.61089688040504</v>
      </c>
      <c r="AQ956" s="31">
        <f>(AC956*'Propiedades físicas'!$F$5)/1000</f>
        <v>104.98235863812003</v>
      </c>
      <c r="AR956" s="31">
        <f>(AD956*'Propiedades físicas'!$F$8)/1000</f>
        <v>19.353970293262563</v>
      </c>
      <c r="AS956" s="31">
        <f>(AE956*'Propiedades físicas'!$F$7)/1000</f>
        <v>2.3872014810249835</v>
      </c>
      <c r="AT956" s="31">
        <f t="shared" si="611"/>
        <v>832.35826280142965</v>
      </c>
      <c r="AU956" s="31">
        <f t="shared" si="612"/>
        <v>0.55640480708138329</v>
      </c>
      <c r="AV956" s="31">
        <f t="shared" si="616"/>
        <v>0.16566868262697737</v>
      </c>
      <c r="AW956" s="31">
        <f t="shared" si="616"/>
        <v>0.12568013264903624</v>
      </c>
      <c r="AX956" s="31">
        <f t="shared" si="616"/>
        <v>0.12612640893932592</v>
      </c>
      <c r="AY956" s="31">
        <f t="shared" si="613"/>
        <v>2.3251971126139605E-2</v>
      </c>
      <c r="AZ956" s="31">
        <f t="shared" si="613"/>
        <v>2.8679975771376261E-3</v>
      </c>
      <c r="BA956" s="31">
        <f t="shared" si="614"/>
        <v>1</v>
      </c>
      <c r="BB956" s="34">
        <f>AU956*'Propiedades físicas'!$C$4+'Diseño reactor'!AV956*'Propiedades físicas'!$C$5+'Diseño reactor'!AW956*'Propiedades físicas'!$C$8+'Diseño reactor'!AX956*'Propiedades físicas'!$C$9+'Diseño reactor'!AY956*'Propiedades físicas'!$C$7+'Diseño reactor'!AZ956*'Propiedades físicas'!$C$6</f>
        <v>876.10038709173318</v>
      </c>
      <c r="BC956" s="45">
        <f>AU956*'Propiedades físicas'!$L$4+'Diseño reactor'!AV956*'Propiedades físicas'!$L$5+'Diseño reactor'!AW956*'Propiedades físicas'!$L$8+AX956*'Propiedades físicas'!$L$9+'Diseño reactor'!AY956*'Propiedades físicas'!$L$7+'Diseño reactor'!AZ956*'Propiedades físicas'!$L$6</f>
        <v>2.0204457183227058</v>
      </c>
      <c r="BD956" s="29">
        <f t="shared" si="591"/>
        <v>2.9711205736554303</v>
      </c>
      <c r="BE956" s="58">
        <f t="shared" si="592"/>
        <v>42.909684096104201</v>
      </c>
      <c r="BF956" s="30">
        <f>AU956*'Propiedades físicas'!$I$4+'Diseño reactor'!AV956*'Propiedades físicas'!$I$5+'Diseño reactor'!AW956*'Propiedades físicas'!$I$8+'Diseño reactor'!AX956*'Propiedades físicas'!$I$9+'Diseño reactor'!AY956*'Propiedades físicas'!$I$7+'Diseño reactor'!AZ956*'Propiedades físicas'!$I$6</f>
        <v>1.9642422848252666E-2</v>
      </c>
      <c r="BG956" s="24">
        <f>AU956*'Propiedades físicas'!$O$4+'Diseño reactor'!AV956*'Propiedades físicas'!$O$5+'Diseño reactor'!AW956*'Propiedades físicas'!$O$8+'Diseño reactor'!AX956*'Propiedades físicas'!$O$9+'Diseño reactor'!AY956*'Propiedades físicas'!$O$7+'Diseño reactor'!AZ956*'Propiedades físicas'!$O$6</f>
        <v>0.1499681589881903</v>
      </c>
      <c r="BH956" s="54">
        <f t="shared" si="593"/>
        <v>41876.754479137766</v>
      </c>
      <c r="BI956" s="34">
        <f t="shared" si="615"/>
        <v>264.63250205239513</v>
      </c>
      <c r="BJ956" s="27">
        <f t="shared" si="594"/>
        <v>4800.1494708125465</v>
      </c>
      <c r="BK956" s="34">
        <f t="shared" si="595"/>
        <v>553.74583000453345</v>
      </c>
      <c r="BL956" s="27">
        <f t="shared" si="596"/>
        <v>105.14695390469217</v>
      </c>
      <c r="BM956" s="34">
        <f t="shared" si="597"/>
        <v>1.1054421768707483</v>
      </c>
      <c r="BN956" s="45">
        <f t="shared" si="598"/>
        <v>922.39391945332841</v>
      </c>
      <c r="BO956" s="45">
        <f t="shared" si="599"/>
        <v>90.051845215887781</v>
      </c>
      <c r="BP956" s="66">
        <f t="shared" si="600"/>
        <v>6.6932086630545458</v>
      </c>
    </row>
    <row r="957" spans="8:68">
      <c r="H957" s="68">
        <v>952</v>
      </c>
      <c r="I957" s="31">
        <f>('Propiedades físicas'!$C$10*'Diseño reactor'!H957)/1000</f>
        <v>833.23350808302951</v>
      </c>
      <c r="J957" s="31">
        <f t="shared" si="577"/>
        <v>0.54726555710546487</v>
      </c>
      <c r="K957" s="31">
        <f>(I957*1000)/'Propiedades físicas'!$F$10</f>
        <v>5442.8198023377754</v>
      </c>
      <c r="L957" s="31">
        <f t="shared" si="578"/>
        <v>777.54568604825363</v>
      </c>
      <c r="M957" s="31">
        <f t="shared" si="579"/>
        <v>4665.2741162895218</v>
      </c>
      <c r="N957" s="31">
        <f t="shared" si="580"/>
        <v>0.81674967021875378</v>
      </c>
      <c r="O957" s="32">
        <f t="shared" si="581"/>
        <v>4.9004980213125231</v>
      </c>
      <c r="P957" s="33">
        <f t="shared" si="582"/>
        <v>0.55397602279183578</v>
      </c>
      <c r="Q957" s="31">
        <f t="shared" si="583"/>
        <v>4.5259820470384895</v>
      </c>
      <c r="R957" s="31">
        <f t="shared" si="584"/>
        <v>0.1782312321682106</v>
      </c>
      <c r="S957" s="31">
        <f t="shared" si="585"/>
        <v>0.37451597427403366</v>
      </c>
      <c r="T957" s="31">
        <f t="shared" si="586"/>
        <v>5.734250367029918E-2</v>
      </c>
      <c r="U957" s="31">
        <f t="shared" si="587"/>
        <v>2.7199911588408211E-2</v>
      </c>
      <c r="V957" s="47">
        <f t="shared" si="601"/>
        <v>5.4859761480356554E-4</v>
      </c>
      <c r="W957" s="31">
        <f t="shared" si="588"/>
        <v>0.32173095014111008</v>
      </c>
      <c r="X957" s="34">
        <f>(S957*H957*'Propiedades físicas'!$F$5*60*24*365)/(1000000)</f>
        <v>55182.796788709544</v>
      </c>
      <c r="Y957" s="34">
        <f>(U957*H957*'Propiedades físicas'!$F$7*60*24*365)/(1000000)</f>
        <v>1253.3497256436115</v>
      </c>
      <c r="Z957" s="31">
        <f t="shared" si="602"/>
        <v>527.38517369782767</v>
      </c>
      <c r="AA957" s="31">
        <f t="shared" si="618"/>
        <v>4308.7349087806424</v>
      </c>
      <c r="AB957" s="31">
        <f t="shared" si="619"/>
        <v>169.6761330241365</v>
      </c>
      <c r="AC957" s="31">
        <f t="shared" si="620"/>
        <v>356.53920750888005</v>
      </c>
      <c r="AD957" s="31">
        <f t="shared" si="617"/>
        <v>54.59006349412482</v>
      </c>
      <c r="AE957" s="31">
        <f t="shared" si="606"/>
        <v>25.894315832164619</v>
      </c>
      <c r="AF957" s="31">
        <f t="shared" si="607"/>
        <v>5442.8198023377754</v>
      </c>
      <c r="AG957" s="31">
        <f t="shared" si="608"/>
        <v>9.6895578551269984E-2</v>
      </c>
      <c r="AH957" s="31">
        <f t="shared" si="609"/>
        <v>0.79163651659567602</v>
      </c>
      <c r="AI957" s="31">
        <f t="shared" si="609"/>
        <v>3.1174306551772665E-2</v>
      </c>
      <c r="AJ957" s="31">
        <f t="shared" si="609"/>
        <v>6.5506340547181255E-2</v>
      </c>
      <c r="AK957" s="31">
        <f t="shared" si="590"/>
        <v>1.0029739266892051E-2</v>
      </c>
      <c r="AL957" s="31">
        <f t="shared" si="590"/>
        <v>4.757518487208158E-3</v>
      </c>
      <c r="AM957" s="31">
        <f t="shared" si="610"/>
        <v>1.0000000000000002</v>
      </c>
      <c r="AN957" s="31">
        <f>(Z957*'Propiedades físicas'!$F$4)/1000</f>
        <v>463.77197404639571</v>
      </c>
      <c r="AO957" s="31">
        <f>(AA957*'Propiedades físicas'!$F$6)/1000</f>
        <v>138.0518664773318</v>
      </c>
      <c r="AP957" s="31">
        <f>(AB957*'Propiedades físicas'!$F$9)/1000</f>
        <v>104.681690269241</v>
      </c>
      <c r="AQ957" s="31">
        <f>(AC957*'Propiedades físicas'!$F$5)/1000</f>
        <v>104.99010043513992</v>
      </c>
      <c r="AR957" s="31">
        <f>(AD957*'Propiedades físicas'!$F$8)/1000</f>
        <v>19.353269309937126</v>
      </c>
      <c r="AS957" s="31">
        <f>(AE957*'Propiedades físicas'!$F$7)/1000</f>
        <v>2.38460754498404</v>
      </c>
      <c r="AT957" s="31">
        <f t="shared" si="611"/>
        <v>833.23350808302962</v>
      </c>
      <c r="AU957" s="31">
        <f t="shared" si="612"/>
        <v>0.556593043303513</v>
      </c>
      <c r="AV957" s="31">
        <f t="shared" si="616"/>
        <v>0.1656820868797505</v>
      </c>
      <c r="AW957" s="31">
        <f t="shared" si="616"/>
        <v>0.12563307794723222</v>
      </c>
      <c r="AX957" s="31">
        <f t="shared" si="616"/>
        <v>0.12600321448507795</v>
      </c>
      <c r="AY957" s="31">
        <f t="shared" si="613"/>
        <v>2.3226705505953585E-2</v>
      </c>
      <c r="AZ957" s="31">
        <f t="shared" si="613"/>
        <v>2.8618718784727748E-3</v>
      </c>
      <c r="BA957" s="31">
        <f t="shared" si="614"/>
        <v>1</v>
      </c>
      <c r="BB957" s="34">
        <f>AU957*'Propiedades físicas'!$C$4+'Diseño reactor'!AV957*'Propiedades físicas'!$C$5+'Diseño reactor'!AW957*'Propiedades físicas'!$C$8+'Diseño reactor'!AX957*'Propiedades físicas'!$C$9+'Diseño reactor'!AY957*'Propiedades físicas'!$C$7+'Diseño reactor'!AZ957*'Propiedades físicas'!$C$6</f>
        <v>876.09864412265722</v>
      </c>
      <c r="BC957" s="45">
        <f>AU957*'Propiedades físicas'!$L$4+'Diseño reactor'!AV957*'Propiedades físicas'!$L$5+'Diseño reactor'!AW957*'Propiedades físicas'!$L$8+AX957*'Propiedades físicas'!$L$9+'Diseño reactor'!AY957*'Propiedades físicas'!$L$7+'Diseño reactor'!AZ957*'Propiedades físicas'!$L$6</f>
        <v>2.0205886031091369</v>
      </c>
      <c r="BD957" s="29">
        <f t="shared" si="591"/>
        <v>2.9687997017263457</v>
      </c>
      <c r="BE957" s="58">
        <f t="shared" si="592"/>
        <v>42.907095780074947</v>
      </c>
      <c r="BF957" s="30">
        <f>AU957*'Propiedades físicas'!$I$4+'Diseño reactor'!AV957*'Propiedades físicas'!$I$5+'Diseño reactor'!AW957*'Propiedades físicas'!$I$8+'Diseño reactor'!AX957*'Propiedades físicas'!$I$9+'Diseño reactor'!AY957*'Propiedades físicas'!$I$7+'Diseño reactor'!AZ957*'Propiedades físicas'!$I$6</f>
        <v>1.9643218107119758E-2</v>
      </c>
      <c r="BG957" s="24">
        <f>AU957*'Propiedades físicas'!$O$4+'Diseño reactor'!AV957*'Propiedades físicas'!$O$5+'Diseño reactor'!AW957*'Propiedades físicas'!$O$8+'Diseño reactor'!AX957*'Propiedades físicas'!$O$9+'Diseño reactor'!AY957*'Propiedades físicas'!$O$7+'Diseño reactor'!AZ957*'Propiedades físicas'!$O$6</f>
        <v>0.14997434235870669</v>
      </c>
      <c r="BH957" s="54">
        <f t="shared" si="593"/>
        <v>41874.975783079251</v>
      </c>
      <c r="BI957" s="34">
        <f t="shared" si="615"/>
        <v>264.65101971043237</v>
      </c>
      <c r="BJ957" s="27">
        <f t="shared" si="594"/>
        <v>4800.125504773242</v>
      </c>
      <c r="BK957" s="34">
        <f t="shared" si="595"/>
        <v>553.76589678278617</v>
      </c>
      <c r="BL957" s="27">
        <f t="shared" si="596"/>
        <v>105.14767740272727</v>
      </c>
      <c r="BM957" s="34">
        <f t="shared" si="597"/>
        <v>1.1054421768707483</v>
      </c>
      <c r="BN957" s="45">
        <f t="shared" si="598"/>
        <v>923.52317501333448</v>
      </c>
      <c r="BO957" s="45">
        <f t="shared" si="599"/>
        <v>90.080032797307254</v>
      </c>
      <c r="BP957" s="66">
        <f t="shared" si="600"/>
        <v>6.6931953471653038</v>
      </c>
    </row>
    <row r="958" spans="8:68">
      <c r="H958" s="68">
        <v>953</v>
      </c>
      <c r="I958" s="31">
        <f>('Propiedades físicas'!$C$10*'Diseño reactor'!H958)/1000</f>
        <v>834.10875336462937</v>
      </c>
      <c r="J958" s="31">
        <f t="shared" si="577"/>
        <v>0.54669130153662382</v>
      </c>
      <c r="K958" s="31">
        <f>(I958*1000)/'Propiedades físicas'!$F$10</f>
        <v>5448.5370500293075</v>
      </c>
      <c r="L958" s="31">
        <f t="shared" si="578"/>
        <v>778.3624357184724</v>
      </c>
      <c r="M958" s="31">
        <f t="shared" si="579"/>
        <v>4670.1746143108348</v>
      </c>
      <c r="N958" s="31">
        <f t="shared" si="580"/>
        <v>0.81674967021875378</v>
      </c>
      <c r="O958" s="32">
        <f t="shared" si="581"/>
        <v>4.9004980213125231</v>
      </c>
      <c r="P958" s="33">
        <f t="shared" si="582"/>
        <v>0.55416310718113959</v>
      </c>
      <c r="Q958" s="31">
        <f t="shared" si="583"/>
        <v>4.5263475246657192</v>
      </c>
      <c r="R958" s="31">
        <f t="shared" si="584"/>
        <v>0.17816448660207759</v>
      </c>
      <c r="S958" s="31">
        <f t="shared" si="585"/>
        <v>0.37415049664680461</v>
      </c>
      <c r="T958" s="31">
        <f t="shared" si="586"/>
        <v>5.7280219261882717E-2</v>
      </c>
      <c r="U958" s="31">
        <f t="shared" si="587"/>
        <v>2.7141857173653857E-2</v>
      </c>
      <c r="V958" s="47">
        <f t="shared" si="601"/>
        <v>5.4878288283957515E-4</v>
      </c>
      <c r="W958" s="31">
        <f t="shared" si="588"/>
        <v>0.32150189049636768</v>
      </c>
      <c r="X958" s="34">
        <f>(S958*H958*'Propiedades físicas'!$F$5*60*24*365)/(1000000)</f>
        <v>55186.854297355516</v>
      </c>
      <c r="Y958" s="34">
        <f>(U958*H958*'Propiedades físicas'!$F$7*60*24*365)/(1000000)</f>
        <v>1251.9883594456949</v>
      </c>
      <c r="Z958" s="31">
        <f t="shared" si="602"/>
        <v>528.11744114362602</v>
      </c>
      <c r="AA958" s="31">
        <f t="shared" si="618"/>
        <v>4313.6091910064306</v>
      </c>
      <c r="AB958" s="31">
        <f t="shared" si="619"/>
        <v>169.79075573177994</v>
      </c>
      <c r="AC958" s="31">
        <f t="shared" si="620"/>
        <v>356.56542330440482</v>
      </c>
      <c r="AD958" s="31">
        <f t="shared" si="617"/>
        <v>54.588048956574227</v>
      </c>
      <c r="AE958" s="31">
        <f t="shared" si="606"/>
        <v>25.866189886492126</v>
      </c>
      <c r="AF958" s="31">
        <f t="shared" si="607"/>
        <v>5448.5370500293084</v>
      </c>
      <c r="AG958" s="31">
        <f t="shared" si="608"/>
        <v>9.6928301357661728E-2</v>
      </c>
      <c r="AH958" s="31">
        <f t="shared" si="609"/>
        <v>0.79170044204493883</v>
      </c>
      <c r="AI958" s="31">
        <f t="shared" si="609"/>
        <v>3.1162632129089884E-2</v>
      </c>
      <c r="AJ958" s="31">
        <f t="shared" si="609"/>
        <v>6.5442415097918219E-2</v>
      </c>
      <c r="AK958" s="31">
        <f t="shared" si="590"/>
        <v>1.0018845142345245E-2</v>
      </c>
      <c r="AL958" s="31">
        <f t="shared" si="590"/>
        <v>4.7473642280459463E-3</v>
      </c>
      <c r="AM958" s="31">
        <f t="shared" si="610"/>
        <v>0.99999999999999989</v>
      </c>
      <c r="AN958" s="31">
        <f>(Z958*'Propiedades físicas'!$F$4)/1000</f>
        <v>464.41591539288186</v>
      </c>
      <c r="AO958" s="31">
        <f>(AA958*'Propiedades físicas'!$F$6)/1000</f>
        <v>138.20803847984604</v>
      </c>
      <c r="AP958" s="31">
        <f>(AB958*'Propiedades físicas'!$F$9)/1000</f>
        <v>104.75240674872163</v>
      </c>
      <c r="AQ958" s="31">
        <f>(AC958*'Propiedades físicas'!$F$5)/1000</f>
        <v>104.9978202004481</v>
      </c>
      <c r="AR958" s="31">
        <f>(AD958*'Propiedades físicas'!$F$8)/1000</f>
        <v>19.352555116084687</v>
      </c>
      <c r="AS958" s="31">
        <f>(AE958*'Propiedades físicas'!$F$7)/1000</f>
        <v>2.3820174266470597</v>
      </c>
      <c r="AT958" s="31">
        <f t="shared" si="611"/>
        <v>834.10875336462937</v>
      </c>
      <c r="AU958" s="31">
        <f t="shared" si="612"/>
        <v>0.55678101149223058</v>
      </c>
      <c r="AV958" s="31">
        <f t="shared" si="616"/>
        <v>0.16569546587581321</v>
      </c>
      <c r="AW958" s="31">
        <f t="shared" si="616"/>
        <v>0.1255860297906852</v>
      </c>
      <c r="AX958" s="31">
        <f t="shared" si="616"/>
        <v>0.12588025215765655</v>
      </c>
      <c r="AY958" s="31">
        <f t="shared" si="613"/>
        <v>2.320147707120962E-2</v>
      </c>
      <c r="AZ958" s="31">
        <f t="shared" si="613"/>
        <v>2.8557636124048255E-3</v>
      </c>
      <c r="BA958" s="31">
        <f t="shared" si="614"/>
        <v>0.99999999999999989</v>
      </c>
      <c r="BB958" s="34">
        <f>AU958*'Propiedades físicas'!$C$4+'Diseño reactor'!AV958*'Propiedades físicas'!$C$5+'Diseño reactor'!AW958*'Propiedades físicas'!$C$8+'Diseño reactor'!AX958*'Propiedades físicas'!$C$9+'Diseño reactor'!AY958*'Propiedades físicas'!$C$7+'Diseño reactor'!AZ958*'Propiedades físicas'!$C$6</f>
        <v>876.0969058045074</v>
      </c>
      <c r="BC958" s="45">
        <f>AU958*'Propiedades físicas'!$L$4+'Diseño reactor'!AV958*'Propiedades físicas'!$L$5+'Diseño reactor'!AW958*'Propiedades físicas'!$L$8+AX958*'Propiedades físicas'!$L$9+'Diseño reactor'!AY958*'Propiedades físicas'!$L$7+'Diseño reactor'!AZ958*'Propiedades físicas'!$L$6</f>
        <v>2.0207312746882282</v>
      </c>
      <c r="BD958" s="29">
        <f t="shared" si="591"/>
        <v>2.9664824606384799</v>
      </c>
      <c r="BE958" s="58">
        <f t="shared" si="592"/>
        <v>42.904511683649865</v>
      </c>
      <c r="BF958" s="30">
        <f>AU958*'Propiedades físicas'!$I$4+'Diseño reactor'!AV958*'Propiedades físicas'!$I$5+'Diseño reactor'!AW958*'Propiedades físicas'!$I$8+'Diseño reactor'!AX958*'Propiedades físicas'!$I$9+'Diseño reactor'!AY958*'Propiedades físicas'!$I$7+'Diseño reactor'!AZ958*'Propiedades físicas'!$I$6</f>
        <v>1.9644011287083117E-2</v>
      </c>
      <c r="BG958" s="24">
        <f>AU958*'Propiedades físicas'!$O$4+'Diseño reactor'!AV958*'Propiedades físicas'!$O$5+'Diseño reactor'!AW958*'Propiedades físicas'!$O$8+'Diseño reactor'!AX958*'Propiedades físicas'!$O$9+'Diseño reactor'!AY958*'Propiedades físicas'!$O$7+'Diseño reactor'!AZ958*'Propiedades físicas'!$O$6</f>
        <v>0.1499805178875166</v>
      </c>
      <c r="BH958" s="54">
        <f t="shared" si="593"/>
        <v>41873.20188472193</v>
      </c>
      <c r="BI958" s="34">
        <f t="shared" si="615"/>
        <v>264.66949526009995</v>
      </c>
      <c r="BJ958" s="27">
        <f t="shared" si="594"/>
        <v>4800.101637338199</v>
      </c>
      <c r="BK958" s="34">
        <f t="shared" si="595"/>
        <v>553.78594575438422</v>
      </c>
      <c r="BL958" s="27">
        <f t="shared" si="596"/>
        <v>105.14840021633123</v>
      </c>
      <c r="BM958" s="34">
        <f t="shared" si="597"/>
        <v>1.1054421768707483</v>
      </c>
      <c r="BN958" s="45">
        <f t="shared" si="598"/>
        <v>924.65256857210261</v>
      </c>
      <c r="BO958" s="45">
        <f t="shared" si="599"/>
        <v>90.108180258423516</v>
      </c>
      <c r="BP958" s="66">
        <f t="shared" si="600"/>
        <v>6.6931820668080864</v>
      </c>
    </row>
    <row r="959" spans="8:68">
      <c r="H959" s="68">
        <v>954</v>
      </c>
      <c r="I959" s="31">
        <f>('Propiedades físicas'!$C$10*'Diseño reactor'!H959)/1000</f>
        <v>834.98399864622911</v>
      </c>
      <c r="J959" s="31">
        <f t="shared" si="577"/>
        <v>0.54611824985786428</v>
      </c>
      <c r="K959" s="31">
        <f>(I959*1000)/'Propiedades físicas'!$F$10</f>
        <v>5454.2542977208386</v>
      </c>
      <c r="L959" s="31">
        <f t="shared" si="578"/>
        <v>779.17918538869117</v>
      </c>
      <c r="M959" s="31">
        <f t="shared" si="579"/>
        <v>4675.075112332147</v>
      </c>
      <c r="N959" s="31">
        <f t="shared" si="580"/>
        <v>0.81674967021875389</v>
      </c>
      <c r="O959" s="32">
        <f t="shared" si="581"/>
        <v>4.9004980213125231</v>
      </c>
      <c r="P959" s="33">
        <f t="shared" si="582"/>
        <v>0.55434992536667627</v>
      </c>
      <c r="Q959" s="31">
        <f t="shared" si="583"/>
        <v>4.5267123142394619</v>
      </c>
      <c r="R959" s="31">
        <f t="shared" si="584"/>
        <v>0.17809775048458185</v>
      </c>
      <c r="S959" s="31">
        <f t="shared" si="585"/>
        <v>0.37378570707306208</v>
      </c>
      <c r="T959" s="31">
        <f t="shared" si="586"/>
        <v>5.7218026514007155E-2</v>
      </c>
      <c r="U959" s="31">
        <f t="shared" si="587"/>
        <v>2.7083967853488645E-2</v>
      </c>
      <c r="V959" s="47">
        <f t="shared" si="601"/>
        <v>5.489678872563202E-4</v>
      </c>
      <c r="W959" s="31">
        <f t="shared" si="588"/>
        <v>0.32127315678229518</v>
      </c>
      <c r="X959" s="34">
        <f>(S959*H959*'Propiedades físicas'!$F$5*60*24*365)/(1000000)</f>
        <v>55190.900267297249</v>
      </c>
      <c r="Y959" s="34">
        <f>(U959*H959*'Propiedades físicas'!$F$7*60*24*365)/(1000000)</f>
        <v>1250.6289966955953</v>
      </c>
      <c r="Z959" s="31">
        <f t="shared" si="602"/>
        <v>528.84982879980919</v>
      </c>
      <c r="AA959" s="31">
        <f t="shared" si="618"/>
        <v>4318.4835477844463</v>
      </c>
      <c r="AB959" s="31">
        <f t="shared" si="619"/>
        <v>169.90525396229108</v>
      </c>
      <c r="AC959" s="31">
        <f t="shared" si="620"/>
        <v>356.59156454770124</v>
      </c>
      <c r="AD959" s="31">
        <f t="shared" si="617"/>
        <v>54.585997294362826</v>
      </c>
      <c r="AE959" s="31">
        <f t="shared" si="606"/>
        <v>25.838105332228167</v>
      </c>
      <c r="AF959" s="31">
        <f t="shared" si="607"/>
        <v>5454.2542977208386</v>
      </c>
      <c r="AG959" s="31">
        <f t="shared" si="608"/>
        <v>9.6960977602529252E-2</v>
      </c>
      <c r="AH959" s="31">
        <f t="shared" si="609"/>
        <v>0.79176424714722315</v>
      </c>
      <c r="AI959" s="31">
        <f t="shared" si="609"/>
        <v>3.1150959359061998E-2</v>
      </c>
      <c r="AJ959" s="31">
        <f t="shared" si="609"/>
        <v>6.5378609995633982E-2</v>
      </c>
      <c r="AK959" s="31">
        <f t="shared" si="590"/>
        <v>1.0007967050082832E-2</v>
      </c>
      <c r="AL959" s="31">
        <f t="shared" si="590"/>
        <v>4.7372388454687744E-3</v>
      </c>
      <c r="AM959" s="31">
        <f t="shared" si="610"/>
        <v>0.99999999999999978</v>
      </c>
      <c r="AN959" s="31">
        <f>(Z959*'Propiedades físicas'!$F$4)/1000</f>
        <v>465.05996244997618</v>
      </c>
      <c r="AO959" s="31">
        <f>(AA959*'Propiedades físicas'!$F$6)/1000</f>
        <v>138.36421287101365</v>
      </c>
      <c r="AP959" s="31">
        <f>(AB959*'Propiedades físicas'!$F$9)/1000</f>
        <v>104.82304643203547</v>
      </c>
      <c r="AQ959" s="31">
        <f>(AC959*'Propiedades físicas'!$F$5)/1000</f>
        <v>105.00551801236159</v>
      </c>
      <c r="AR959" s="31">
        <f>(AD959*'Propiedades físicas'!$F$8)/1000</f>
        <v>19.351827760797502</v>
      </c>
      <c r="AS959" s="31">
        <f>(AE959*'Propiedades físicas'!$F$7)/1000</f>
        <v>2.3794311200448921</v>
      </c>
      <c r="AT959" s="31">
        <f t="shared" si="611"/>
        <v>834.98399864622922</v>
      </c>
      <c r="AU959" s="31">
        <f t="shared" si="612"/>
        <v>0.55696871221961641</v>
      </c>
      <c r="AV959" s="31">
        <f t="shared" si="616"/>
        <v>0.16570881968438367</v>
      </c>
      <c r="AW959" s="31">
        <f t="shared" si="616"/>
        <v>0.1255389882943703</v>
      </c>
      <c r="AX959" s="31">
        <f t="shared" si="616"/>
        <v>0.12575752132089771</v>
      </c>
      <c r="AY959" s="31">
        <f t="shared" si="613"/>
        <v>2.3176285763766586E-2</v>
      </c>
      <c r="AZ959" s="31">
        <f t="shared" si="613"/>
        <v>2.8496727169654698E-3</v>
      </c>
      <c r="BA959" s="31">
        <f t="shared" si="614"/>
        <v>1.0000000000000002</v>
      </c>
      <c r="BB959" s="34">
        <f>AU959*'Propiedades físicas'!$C$4+'Diseño reactor'!AV959*'Propiedades físicas'!$C$5+'Diseño reactor'!AW959*'Propiedades físicas'!$C$8+'Diseño reactor'!AX959*'Propiedades físicas'!$C$9+'Diseño reactor'!AY959*'Propiedades físicas'!$C$7+'Diseño reactor'!AZ959*'Propiedades físicas'!$C$6</f>
        <v>876.09517212154606</v>
      </c>
      <c r="BC959" s="45">
        <f>AU959*'Propiedades físicas'!$L$4+'Diseño reactor'!AV959*'Propiedades físicas'!$L$5+'Diseño reactor'!AW959*'Propiedades físicas'!$L$8+AX959*'Propiedades físicas'!$L$9+'Diseño reactor'!AY959*'Propiedades físicas'!$L$7+'Diseño reactor'!AZ959*'Propiedades físicas'!$L$6</f>
        <v>2.0208737335277545</v>
      </c>
      <c r="BD959" s="29">
        <f t="shared" si="591"/>
        <v>2.9641688418758396</v>
      </c>
      <c r="BE959" s="58">
        <f t="shared" si="592"/>
        <v>42.901931796395353</v>
      </c>
      <c r="BF959" s="30">
        <f>AU959*'Propiedades físicas'!$I$4+'Diseño reactor'!AV959*'Propiedades físicas'!$I$5+'Diseño reactor'!AW959*'Propiedades físicas'!$I$8+'Diseño reactor'!AX959*'Propiedades físicas'!$I$9+'Diseño reactor'!AY959*'Propiedades físicas'!$I$7+'Diseño reactor'!AZ959*'Propiedades físicas'!$I$6</f>
        <v>1.9644802394953604E-2</v>
      </c>
      <c r="BG959" s="24">
        <f>AU959*'Propiedades físicas'!$O$4+'Diseño reactor'!AV959*'Propiedades físicas'!$O$5+'Diseño reactor'!AW959*'Propiedades físicas'!$O$8+'Diseño reactor'!AX959*'Propiedades físicas'!$O$9+'Diseño reactor'!AY959*'Propiedades físicas'!$O$7+'Diseño reactor'!AZ959*'Propiedades físicas'!$O$6</f>
        <v>0.149986685587948</v>
      </c>
      <c r="BH959" s="54">
        <f t="shared" si="593"/>
        <v>41871.432767652484</v>
      </c>
      <c r="BI959" s="34">
        <f t="shared" si="615"/>
        <v>264.6879288296966</v>
      </c>
      <c r="BJ959" s="27">
        <f t="shared" si="594"/>
        <v>4800.0778681276206</v>
      </c>
      <c r="BK959" s="34">
        <f t="shared" si="595"/>
        <v>553.80597692655783</v>
      </c>
      <c r="BL959" s="27">
        <f t="shared" si="596"/>
        <v>105.14912234588141</v>
      </c>
      <c r="BM959" s="34">
        <f t="shared" si="597"/>
        <v>1.1054421768707483</v>
      </c>
      <c r="BN959" s="45">
        <f t="shared" si="598"/>
        <v>925.78209982203998</v>
      </c>
      <c r="BO959" s="45">
        <f t="shared" si="599"/>
        <v>90.13628768482333</v>
      </c>
      <c r="BP959" s="66">
        <f t="shared" si="600"/>
        <v>6.6931688218626597</v>
      </c>
    </row>
    <row r="960" spans="8:68">
      <c r="H960" s="68">
        <v>955</v>
      </c>
      <c r="I960" s="31">
        <f>('Propiedades físicas'!$C$10*'Diseño reactor'!H960)/1000</f>
        <v>835.85924392782897</v>
      </c>
      <c r="J960" s="31">
        <f t="shared" si="577"/>
        <v>0.54554639828733253</v>
      </c>
      <c r="K960" s="31">
        <f>(I960*1000)/'Propiedades físicas'!$F$10</f>
        <v>5459.9715454123698</v>
      </c>
      <c r="L960" s="31">
        <f t="shared" si="578"/>
        <v>779.99593505890994</v>
      </c>
      <c r="M960" s="31">
        <f t="shared" si="579"/>
        <v>4679.9756103534592</v>
      </c>
      <c r="N960" s="31">
        <f t="shared" si="580"/>
        <v>0.81674967021875389</v>
      </c>
      <c r="O960" s="32">
        <f t="shared" si="581"/>
        <v>4.9004980213125231</v>
      </c>
      <c r="P960" s="33">
        <f t="shared" si="582"/>
        <v>0.55453647791621674</v>
      </c>
      <c r="Q960" s="31">
        <f t="shared" si="583"/>
        <v>4.5270764176438387</v>
      </c>
      <c r="R960" s="31">
        <f t="shared" si="584"/>
        <v>0.1780310239778507</v>
      </c>
      <c r="S960" s="31">
        <f t="shared" si="585"/>
        <v>0.37342160366868526</v>
      </c>
      <c r="T960" s="31">
        <f t="shared" si="586"/>
        <v>5.7155925283225037E-2</v>
      </c>
      <c r="U960" s="31">
        <f t="shared" si="587"/>
        <v>2.7026243041461524E-2</v>
      </c>
      <c r="V960" s="47">
        <f t="shared" si="601"/>
        <v>5.4915262861605929E-4</v>
      </c>
      <c r="W960" s="31">
        <f t="shared" si="588"/>
        <v>0.32104474830373358</v>
      </c>
      <c r="X960" s="34">
        <f>(S960*H960*'Propiedades físicas'!$F$5*60*24*365)/(1000000)</f>
        <v>55194.934739522636</v>
      </c>
      <c r="Y960" s="34">
        <f>(U960*H960*'Propiedades físicas'!$F$7*60*24*365)/(1000000)</f>
        <v>1249.2716342579447</v>
      </c>
      <c r="Z960" s="31">
        <f t="shared" si="602"/>
        <v>529.58233640998697</v>
      </c>
      <c r="AA960" s="31">
        <f t="shared" si="618"/>
        <v>4323.3579788498664</v>
      </c>
      <c r="AB960" s="31">
        <f t="shared" si="619"/>
        <v>170.01962789884743</v>
      </c>
      <c r="AC960" s="31">
        <f t="shared" si="620"/>
        <v>356.61763150359445</v>
      </c>
      <c r="AD960" s="31">
        <f t="shared" si="617"/>
        <v>54.583908645479909</v>
      </c>
      <c r="AE960" s="31">
        <f t="shared" si="606"/>
        <v>25.810062104595755</v>
      </c>
      <c r="AF960" s="31">
        <f t="shared" si="607"/>
        <v>5459.9715454123716</v>
      </c>
      <c r="AG960" s="31">
        <f t="shared" si="608"/>
        <v>9.6993607385180897E-2</v>
      </c>
      <c r="AH960" s="31">
        <f t="shared" si="609"/>
        <v>0.79182793223207892</v>
      </c>
      <c r="AI960" s="31">
        <f t="shared" si="609"/>
        <v>3.1139288270046556E-2</v>
      </c>
      <c r="AJ960" s="31">
        <f t="shared" si="609"/>
        <v>6.5314924910778158E-2</v>
      </c>
      <c r="AK960" s="31">
        <f t="shared" si="590"/>
        <v>9.9971049650144986E-3</v>
      </c>
      <c r="AL960" s="31">
        <f t="shared" si="590"/>
        <v>4.7271422369008732E-3</v>
      </c>
      <c r="AM960" s="31">
        <f t="shared" si="610"/>
        <v>0.99999999999999989</v>
      </c>
      <c r="AN960" s="31">
        <f>(Z960*'Propiedades físicas'!$F$4)/1000</f>
        <v>465.70411499221433</v>
      </c>
      <c r="AO960" s="31">
        <f>(AA960*'Propiedades físicas'!$F$6)/1000</f>
        <v>138.5203896423497</v>
      </c>
      <c r="AP960" s="31">
        <f>(AB960*'Propiedades físicas'!$F$9)/1000</f>
        <v>104.89360943219391</v>
      </c>
      <c r="AQ960" s="31">
        <f>(AC960*'Propiedades físicas'!$F$5)/1000</f>
        <v>105.01319394886346</v>
      </c>
      <c r="AR960" s="31">
        <f>(AD960*'Propiedades físicas'!$F$8)/1000</f>
        <v>19.35108729299553</v>
      </c>
      <c r="AS960" s="31">
        <f>(AE960*'Propiedades físicas'!$F$7)/1000</f>
        <v>2.3768486192122231</v>
      </c>
      <c r="AT960" s="31">
        <f t="shared" si="611"/>
        <v>835.85924392782908</v>
      </c>
      <c r="AU960" s="31">
        <f t="shared" si="612"/>
        <v>0.55715614605612329</v>
      </c>
      <c r="AV960" s="31">
        <f t="shared" si="616"/>
        <v>0.16572214837443375</v>
      </c>
      <c r="AW960" s="31">
        <f t="shared" si="616"/>
        <v>0.12549195357256918</v>
      </c>
      <c r="AX960" s="31">
        <f t="shared" si="616"/>
        <v>0.12563502134090254</v>
      </c>
      <c r="AY960" s="31">
        <f t="shared" si="613"/>
        <v>2.3151131525520782E-2</v>
      </c>
      <c r="AZ960" s="31">
        <f t="shared" si="613"/>
        <v>2.8435991304505432E-3</v>
      </c>
      <c r="BA960" s="31">
        <f t="shared" si="614"/>
        <v>1</v>
      </c>
      <c r="BB960" s="34">
        <f>AU960*'Propiedades físicas'!$C$4+'Diseño reactor'!AV960*'Propiedades físicas'!$C$5+'Diseño reactor'!AW960*'Propiedades físicas'!$C$8+'Diseño reactor'!AX960*'Propiedades físicas'!$C$9+'Diseño reactor'!AY960*'Propiedades físicas'!$C$7+'Diseño reactor'!AZ960*'Propiedades físicas'!$C$6</f>
        <v>876.09344305809952</v>
      </c>
      <c r="BC960" s="45">
        <f>AU960*'Propiedades físicas'!$L$4+'Diseño reactor'!AV960*'Propiedades físicas'!$L$5+'Diseño reactor'!AW960*'Propiedades físicas'!$L$8+AX960*'Propiedades físicas'!$L$9+'Diseño reactor'!AY960*'Propiedades físicas'!$L$7+'Diseño reactor'!AZ960*'Propiedades físicas'!$L$6</f>
        <v>2.0210159800941438</v>
      </c>
      <c r="BD960" s="29">
        <f t="shared" si="591"/>
        <v>2.9618588369490171</v>
      </c>
      <c r="BE960" s="58">
        <f t="shared" si="592"/>
        <v>42.89935610791261</v>
      </c>
      <c r="BF960" s="30">
        <f>AU960*'Propiedades físicas'!$I$4+'Diseño reactor'!AV960*'Propiedades físicas'!$I$5+'Diseño reactor'!AW960*'Propiedades físicas'!$I$8+'Diseño reactor'!AX960*'Propiedades físicas'!$I$9+'Diseño reactor'!AY960*'Propiedades físicas'!$I$7+'Diseño reactor'!AZ960*'Propiedades físicas'!$I$6</f>
        <v>1.9645591437514938E-2</v>
      </c>
      <c r="BG960" s="24">
        <f>AU960*'Propiedades físicas'!$O$4+'Diseño reactor'!AV960*'Propiedades físicas'!$O$5+'Diseño reactor'!AW960*'Propiedades físicas'!$O$8+'Diseño reactor'!AX960*'Propiedades físicas'!$O$9+'Diseño reactor'!AY960*'Propiedades físicas'!$O$7+'Diseño reactor'!AZ960*'Propiedades físicas'!$O$6</f>
        <v>0.14999284547330458</v>
      </c>
      <c r="BH960" s="54">
        <f t="shared" si="593"/>
        <v>41869.668415526656</v>
      </c>
      <c r="BI960" s="34">
        <f t="shared" si="615"/>
        <v>264.70632054703452</v>
      </c>
      <c r="BJ960" s="27">
        <f t="shared" si="594"/>
        <v>4800.054196763379</v>
      </c>
      <c r="BK960" s="34">
        <f t="shared" si="595"/>
        <v>553.82599030662823</v>
      </c>
      <c r="BL960" s="27">
        <f t="shared" si="596"/>
        <v>105.14984379175826</v>
      </c>
      <c r="BM960" s="34">
        <f t="shared" si="597"/>
        <v>1.1054421768707483</v>
      </c>
      <c r="BN960" s="45">
        <f t="shared" si="598"/>
        <v>926.91176845645919</v>
      </c>
      <c r="BO960" s="45">
        <f t="shared" si="599"/>
        <v>90.164355161850281</v>
      </c>
      <c r="BP960" s="66">
        <f t="shared" si="600"/>
        <v>6.6931556122092797</v>
      </c>
    </row>
    <row r="961" spans="8:68">
      <c r="H961" s="68">
        <v>956</v>
      </c>
      <c r="I961" s="31">
        <f>('Propiedades físicas'!$C$10*'Diseño reactor'!H961)/1000</f>
        <v>836.73448920942883</v>
      </c>
      <c r="J961" s="31">
        <f t="shared" si="577"/>
        <v>0.54497574305899843</v>
      </c>
      <c r="K961" s="31">
        <f>(I961*1000)/'Propiedades físicas'!$F$10</f>
        <v>5465.6887931039009</v>
      </c>
      <c r="L961" s="31">
        <f t="shared" si="578"/>
        <v>780.8126847291287</v>
      </c>
      <c r="M961" s="31">
        <f t="shared" si="579"/>
        <v>4684.8761083747722</v>
      </c>
      <c r="N961" s="31">
        <f t="shared" si="580"/>
        <v>0.81674967021875389</v>
      </c>
      <c r="O961" s="32">
        <f t="shared" si="581"/>
        <v>4.9004980213125231</v>
      </c>
      <c r="P961" s="33">
        <f t="shared" si="582"/>
        <v>0.55472276539591847</v>
      </c>
      <c r="Q961" s="31">
        <f t="shared" si="583"/>
        <v>4.5274398367562672</v>
      </c>
      <c r="R961" s="31">
        <f t="shared" si="584"/>
        <v>0.17796430724303325</v>
      </c>
      <c r="S961" s="31">
        <f t="shared" si="585"/>
        <v>0.37305818455625717</v>
      </c>
      <c r="T961" s="31">
        <f t="shared" si="586"/>
        <v>5.7093915426182654E-2</v>
      </c>
      <c r="U961" s="31">
        <f t="shared" si="587"/>
        <v>2.6968682153619535E-2</v>
      </c>
      <c r="V961" s="47">
        <f t="shared" si="601"/>
        <v>5.4933710747945329E-4</v>
      </c>
      <c r="W961" s="31">
        <f t="shared" si="588"/>
        <v>0.32081666436749895</v>
      </c>
      <c r="X961" s="34">
        <f>(S961*H961*'Propiedades físicas'!$F$5*60*24*365)/(1000000)</f>
        <v>55198.957754845032</v>
      </c>
      <c r="Y961" s="34">
        <f>(U961*H961*'Propiedades físicas'!$F$7*60*24*365)/(1000000)</f>
        <v>1247.916268999425</v>
      </c>
      <c r="Z961" s="31">
        <f t="shared" si="602"/>
        <v>530.31496371849801</v>
      </c>
      <c r="AA961" s="31">
        <f t="shared" si="618"/>
        <v>4328.2324839389912</v>
      </c>
      <c r="AB961" s="31">
        <f t="shared" si="619"/>
        <v>170.13387772433978</v>
      </c>
      <c r="AC961" s="31">
        <f t="shared" si="620"/>
        <v>356.64362443578187</v>
      </c>
      <c r="AD961" s="31">
        <f t="shared" si="617"/>
        <v>54.58178314743062</v>
      </c>
      <c r="AE961" s="31">
        <f t="shared" si="606"/>
        <v>25.782060138860274</v>
      </c>
      <c r="AF961" s="31">
        <f t="shared" si="607"/>
        <v>5465.6887931039018</v>
      </c>
      <c r="AG961" s="31">
        <f t="shared" si="608"/>
        <v>9.7026190804642989E-2</v>
      </c>
      <c r="AH961" s="31">
        <f t="shared" si="609"/>
        <v>0.79189149762788413</v>
      </c>
      <c r="AI961" s="31">
        <f t="shared" si="609"/>
        <v>3.1127618890230066E-2</v>
      </c>
      <c r="AJ961" s="31">
        <f t="shared" si="609"/>
        <v>6.5251359514973059E-2</v>
      </c>
      <c r="AK961" s="31">
        <f t="shared" si="590"/>
        <v>9.9862588620663589E-3</v>
      </c>
      <c r="AL961" s="31">
        <f t="shared" si="590"/>
        <v>4.7170743002034219E-3</v>
      </c>
      <c r="AM961" s="31">
        <f t="shared" si="610"/>
        <v>1.0000000000000002</v>
      </c>
      <c r="AN961" s="31">
        <f>(Z961*'Propiedades físicas'!$F$4)/1000</f>
        <v>466.34837279477279</v>
      </c>
      <c r="AO961" s="31">
        <f>(AA961*'Propiedades físicas'!$F$6)/1000</f>
        <v>138.67656878540529</v>
      </c>
      <c r="AP961" s="31">
        <f>(AB961*'Propiedades físicas'!$F$9)/1000</f>
        <v>104.96409586203141</v>
      </c>
      <c r="AQ961" s="31">
        <f>(AC961*'Propiedades físicas'!$F$5)/1000</f>
        <v>105.02084808760469</v>
      </c>
      <c r="AR961" s="31">
        <f>(AD961*'Propiedades físicas'!$F$8)/1000</f>
        <v>19.350333761427098</v>
      </c>
      <c r="AS961" s="31">
        <f>(AE961*'Propiedades físicas'!$F$7)/1000</f>
        <v>2.3742699181876428</v>
      </c>
      <c r="AT961" s="31">
        <f t="shared" si="611"/>
        <v>836.73448920942894</v>
      </c>
      <c r="AU961" s="31">
        <f t="shared" si="612"/>
        <v>0.55734331357058353</v>
      </c>
      <c r="AV961" s="31">
        <f t="shared" si="616"/>
        <v>0.16573545201468981</v>
      </c>
      <c r="AW961" s="31">
        <f t="shared" si="616"/>
        <v>0.12544492573887392</v>
      </c>
      <c r="AX961" s="31">
        <f t="shared" si="616"/>
        <v>0.12551275158602754</v>
      </c>
      <c r="AY961" s="31">
        <f t="shared" si="613"/>
        <v>2.3126014298406484E-2</v>
      </c>
      <c r="AZ961" s="31">
        <f t="shared" si="613"/>
        <v>2.8375427914187233E-3</v>
      </c>
      <c r="BA961" s="31">
        <f t="shared" si="614"/>
        <v>0.99999999999999978</v>
      </c>
      <c r="BB961" s="34">
        <f>AU961*'Propiedades físicas'!$C$4+'Diseño reactor'!AV961*'Propiedades físicas'!$C$5+'Diseño reactor'!AW961*'Propiedades físicas'!$C$8+'Diseño reactor'!AX961*'Propiedades físicas'!$C$9+'Diseño reactor'!AY961*'Propiedades físicas'!$C$7+'Diseño reactor'!AZ961*'Propiedades físicas'!$C$6</f>
        <v>876.09171859855928</v>
      </c>
      <c r="BC961" s="45">
        <f>AU961*'Propiedades físicas'!$L$4+'Diseño reactor'!AV961*'Propiedades físicas'!$L$5+'Diseño reactor'!AW961*'Propiedades físicas'!$L$8+AX961*'Propiedades físicas'!$L$9+'Diseño reactor'!AY961*'Propiedades físicas'!$L$7+'Diseño reactor'!AZ961*'Propiedades físicas'!$L$6</f>
        <v>2.021158014852491</v>
      </c>
      <c r="BD961" s="29">
        <f t="shared" si="591"/>
        <v>2.9595524373950695</v>
      </c>
      <c r="BE961" s="58">
        <f t="shared" si="592"/>
        <v>42.89678460783751</v>
      </c>
      <c r="BF961" s="30">
        <f>AU961*'Propiedades físicas'!$I$4+'Diseño reactor'!AV961*'Propiedades físicas'!$I$5+'Diseño reactor'!AW961*'Propiedades físicas'!$I$8+'Diseño reactor'!AX961*'Propiedades físicas'!$I$9+'Diseño reactor'!AY961*'Propiedades físicas'!$I$7+'Diseño reactor'!AZ961*'Propiedades físicas'!$I$6</f>
        <v>1.9646378421523839E-2</v>
      </c>
      <c r="BG961" s="24">
        <f>AU961*'Propiedades físicas'!$O$4+'Diseño reactor'!AV961*'Propiedades físicas'!$O$5+'Diseño reactor'!AW961*'Propiedades físicas'!$O$8+'Diseño reactor'!AX961*'Propiedades físicas'!$O$9+'Diseño reactor'!AY961*'Propiedades físicas'!$O$7+'Diseño reactor'!AZ961*'Propiedades físicas'!$O$6</f>
        <v>0.14999899755686574</v>
      </c>
      <c r="BH961" s="54">
        <f t="shared" si="593"/>
        <v>41867.908812068912</v>
      </c>
      <c r="BI961" s="34">
        <f t="shared" si="615"/>
        <v>264.72467053944263</v>
      </c>
      <c r="BJ961" s="27">
        <f t="shared" si="594"/>
        <v>4800.0306228690124</v>
      </c>
      <c r="BK961" s="34">
        <f t="shared" si="595"/>
        <v>553.84598590200744</v>
      </c>
      <c r="BL961" s="27">
        <f t="shared" si="596"/>
        <v>105.15056455434529</v>
      </c>
      <c r="BM961" s="34">
        <f t="shared" si="597"/>
        <v>1.1054421768707483</v>
      </c>
      <c r="BN961" s="45">
        <f t="shared" si="598"/>
        <v>928.04157416958117</v>
      </c>
      <c r="BO961" s="45">
        <f t="shared" si="599"/>
        <v>90.192382774605605</v>
      </c>
      <c r="BP961" s="66">
        <f t="shared" si="600"/>
        <v>6.6931424377287021</v>
      </c>
    </row>
    <row r="962" spans="8:68">
      <c r="H962" s="68">
        <v>957</v>
      </c>
      <c r="I962" s="31">
        <f>('Propiedades físicas'!$C$10*'Diseño reactor'!H962)/1000</f>
        <v>837.60973449102858</v>
      </c>
      <c r="J962" s="31">
        <f t="shared" si="577"/>
        <v>0.54440628042257322</v>
      </c>
      <c r="K962" s="31">
        <f>(I962*1000)/'Propiedades físicas'!$F$10</f>
        <v>5471.4060407954321</v>
      </c>
      <c r="L962" s="31">
        <f t="shared" si="578"/>
        <v>781.62943439934736</v>
      </c>
      <c r="M962" s="31">
        <f t="shared" si="579"/>
        <v>4689.7766063960844</v>
      </c>
      <c r="N962" s="31">
        <f t="shared" si="580"/>
        <v>0.81674967021875378</v>
      </c>
      <c r="O962" s="32">
        <f t="shared" si="581"/>
        <v>4.9004980213125231</v>
      </c>
      <c r="P962" s="33">
        <f t="shared" si="582"/>
        <v>0.55490878837033131</v>
      </c>
      <c r="Q962" s="31">
        <f t="shared" si="583"/>
        <v>4.527802573447488</v>
      </c>
      <c r="R962" s="31">
        <f t="shared" si="584"/>
        <v>0.17789760044030561</v>
      </c>
      <c r="S962" s="31">
        <f t="shared" si="585"/>
        <v>0.37269544786503483</v>
      </c>
      <c r="T962" s="31">
        <f t="shared" si="586"/>
        <v>5.7031996799621551E-2</v>
      </c>
      <c r="U962" s="31">
        <f t="shared" si="587"/>
        <v>2.6911284608495376E-2</v>
      </c>
      <c r="V962" s="47">
        <f t="shared" si="601"/>
        <v>5.4952132440557085E-4</v>
      </c>
      <c r="W962" s="31">
        <f t="shared" si="588"/>
        <v>0.3205889042823763</v>
      </c>
      <c r="X962" s="34">
        <f>(S962*H962*'Propiedades físicas'!$F$5*60*24*365)/(1000000)</f>
        <v>55202.969353904045</v>
      </c>
      <c r="Y962" s="34">
        <f>(U962*H962*'Propiedades físicas'!$F$7*60*24*365)/(1000000)</f>
        <v>1246.5628977887991</v>
      </c>
      <c r="Z962" s="31">
        <f t="shared" si="602"/>
        <v>531.04771047040708</v>
      </c>
      <c r="AA962" s="31">
        <f t="shared" si="618"/>
        <v>4333.1070627892459</v>
      </c>
      <c r="AB962" s="31">
        <f t="shared" si="619"/>
        <v>170.24800362137248</v>
      </c>
      <c r="AC962" s="31">
        <f t="shared" si="620"/>
        <v>356.66954360683832</v>
      </c>
      <c r="AD962" s="31">
        <f t="shared" si="617"/>
        <v>54.579620937237827</v>
      </c>
      <c r="AE962" s="31">
        <f t="shared" si="606"/>
        <v>25.754099370330074</v>
      </c>
      <c r="AF962" s="31">
        <f t="shared" si="607"/>
        <v>5471.4060407954312</v>
      </c>
      <c r="AG962" s="31">
        <f t="shared" si="608"/>
        <v>9.7058727959660543E-2</v>
      </c>
      <c r="AH962" s="31">
        <f t="shared" si="609"/>
        <v>0.79195494366184893</v>
      </c>
      <c r="AI962" s="31">
        <f t="shared" si="609"/>
        <v>3.1115951247628823E-2</v>
      </c>
      <c r="AJ962" s="31">
        <f t="shared" si="609"/>
        <v>6.5187913481008219E-2</v>
      </c>
      <c r="AK962" s="31">
        <f t="shared" si="590"/>
        <v>9.9754287161811627E-3</v>
      </c>
      <c r="AL962" s="31">
        <f t="shared" si="590"/>
        <v>4.7070349336723605E-3</v>
      </c>
      <c r="AM962" s="31">
        <f t="shared" si="610"/>
        <v>1</v>
      </c>
      <c r="AN962" s="31">
        <f>(Z962*'Propiedades físicas'!$F$4)/1000</f>
        <v>466.99273563346657</v>
      </c>
      <c r="AO962" s="31">
        <f>(AA962*'Propiedades físicas'!$F$6)/1000</f>
        <v>138.83275029176744</v>
      </c>
      <c r="AP962" s="31">
        <f>(AB962*'Propiedades físicas'!$F$9)/1000</f>
        <v>105.03450583420573</v>
      </c>
      <c r="AQ962" s="31">
        <f>(AC962*'Propiedades físicas'!$F$5)/1000</f>
        <v>105.02848050590569</v>
      </c>
      <c r="AR962" s="31">
        <f>(AD962*'Propiedades físicas'!$F$8)/1000</f>
        <v>19.349567214669548</v>
      </c>
      <c r="AS962" s="31">
        <f>(AE962*'Propiedades físicas'!$F$7)/1000</f>
        <v>2.371695011013697</v>
      </c>
      <c r="AT962" s="31">
        <f t="shared" si="611"/>
        <v>837.60973449102869</v>
      </c>
      <c r="AU962" s="31">
        <f t="shared" si="612"/>
        <v>0.55753021533021396</v>
      </c>
      <c r="AV962" s="31">
        <f t="shared" si="616"/>
        <v>0.1657487306736338</v>
      </c>
      <c r="AW962" s="31">
        <f t="shared" si="616"/>
        <v>0.12539790490619079</v>
      </c>
      <c r="AX962" s="31">
        <f t="shared" si="616"/>
        <v>0.12539071142687466</v>
      </c>
      <c r="AY962" s="31">
        <f t="shared" si="613"/>
        <v>2.310093402439653E-2</v>
      </c>
      <c r="AZ962" s="31">
        <f t="shared" si="613"/>
        <v>2.83150363869022E-3</v>
      </c>
      <c r="BA962" s="31">
        <f t="shared" si="614"/>
        <v>1</v>
      </c>
      <c r="BB962" s="34">
        <f>AU962*'Propiedades físicas'!$C$4+'Diseño reactor'!AV962*'Propiedades físicas'!$C$5+'Diseño reactor'!AW962*'Propiedades físicas'!$C$8+'Diseño reactor'!AX962*'Propiedades físicas'!$C$9+'Diseño reactor'!AY962*'Propiedades físicas'!$C$7+'Diseño reactor'!AZ962*'Propiedades físicas'!$C$6</f>
        <v>876.08999872738025</v>
      </c>
      <c r="BC962" s="45">
        <f>AU962*'Propiedades físicas'!$L$4+'Diseño reactor'!AV962*'Propiedades físicas'!$L$5+'Diseño reactor'!AW962*'Propiedades físicas'!$L$8+AX962*'Propiedades físicas'!$L$9+'Diseño reactor'!AY962*'Propiedades físicas'!$L$7+'Diseño reactor'!AZ962*'Propiedades físicas'!$L$6</f>
        <v>2.0212998382665526</v>
      </c>
      <c r="BD962" s="29">
        <f t="shared" si="591"/>
        <v>2.9572496347774324</v>
      </c>
      <c r="BE962" s="58">
        <f t="shared" si="592"/>
        <v>42.894217285840469</v>
      </c>
      <c r="BF962" s="30">
        <f>AU962*'Propiedades físicas'!$I$4+'Diseño reactor'!AV962*'Propiedades físicas'!$I$5+'Diseño reactor'!AW962*'Propiedades físicas'!$I$8+'Diseño reactor'!AX962*'Propiedades físicas'!$I$9+'Diseño reactor'!AY962*'Propiedades físicas'!$I$7+'Diseño reactor'!AZ962*'Propiedades físicas'!$I$6</f>
        <v>1.9647163353710202E-2</v>
      </c>
      <c r="BG962" s="24">
        <f>AU962*'Propiedades físicas'!$O$4+'Diseño reactor'!AV962*'Propiedades físicas'!$O$5+'Diseño reactor'!AW962*'Propiedades físicas'!$O$8+'Diseño reactor'!AX962*'Propiedades físicas'!$O$9+'Diseño reactor'!AY962*'Propiedades físicas'!$O$7+'Diseño reactor'!AZ962*'Propiedades físicas'!$O$6</f>
        <v>0.15000514185188649</v>
      </c>
      <c r="BH962" s="54">
        <f t="shared" si="593"/>
        <v>41866.15394107192</v>
      </c>
      <c r="BI962" s="34">
        <f t="shared" si="615"/>
        <v>264.74297893376871</v>
      </c>
      <c r="BJ962" s="27">
        <f t="shared" si="594"/>
        <v>4800.0071460697054</v>
      </c>
      <c r="BK962" s="34">
        <f t="shared" si="595"/>
        <v>553.86596372019608</v>
      </c>
      <c r="BL962" s="27">
        <f t="shared" si="596"/>
        <v>105.1512846340291</v>
      </c>
      <c r="BM962" s="34">
        <f t="shared" si="597"/>
        <v>1.1054421768707483</v>
      </c>
      <c r="BN962" s="45">
        <f t="shared" si="598"/>
        <v>929.17151665652557</v>
      </c>
      <c r="BO962" s="45">
        <f t="shared" si="599"/>
        <v>90.220370607948936</v>
      </c>
      <c r="BP962" s="66">
        <f t="shared" si="600"/>
        <v>6.6931292983021651</v>
      </c>
    </row>
    <row r="963" spans="8:68">
      <c r="H963" s="68">
        <v>958</v>
      </c>
      <c r="I963" s="31">
        <f>('Propiedades físicas'!$C$10*'Diseño reactor'!H963)/1000</f>
        <v>838.48497977262855</v>
      </c>
      <c r="J963" s="31">
        <f t="shared" si="577"/>
        <v>0.54383800664342641</v>
      </c>
      <c r="K963" s="31">
        <f>(I963*1000)/'Propiedades físicas'!$F$10</f>
        <v>5477.1232884869642</v>
      </c>
      <c r="L963" s="31">
        <f t="shared" si="578"/>
        <v>782.44618406956624</v>
      </c>
      <c r="M963" s="31">
        <f t="shared" si="579"/>
        <v>4694.6771044173975</v>
      </c>
      <c r="N963" s="31">
        <f t="shared" si="580"/>
        <v>0.81674967021875389</v>
      </c>
      <c r="O963" s="32">
        <f t="shared" si="581"/>
        <v>4.9004980213125231</v>
      </c>
      <c r="P963" s="33">
        <f t="shared" si="582"/>
        <v>0.55509454740240327</v>
      </c>
      <c r="Q963" s="31">
        <f t="shared" si="583"/>
        <v>4.5281646295816023</v>
      </c>
      <c r="R963" s="31">
        <f t="shared" si="584"/>
        <v>0.17783090372887594</v>
      </c>
      <c r="S963" s="31">
        <f t="shared" si="585"/>
        <v>0.37233339173092039</v>
      </c>
      <c r="T963" s="31">
        <f t="shared" si="586"/>
        <v>5.6970169260379636E-2</v>
      </c>
      <c r="U963" s="31">
        <f t="shared" si="587"/>
        <v>2.6854049827095057E-2</v>
      </c>
      <c r="V963" s="47">
        <f t="shared" si="601"/>
        <v>5.4970527995189451E-4</v>
      </c>
      <c r="W963" s="31">
        <f t="shared" si="588"/>
        <v>0.32036146735911175</v>
      </c>
      <c r="X963" s="34">
        <f>(S963*H963*'Propiedades físicas'!$F$5*60*24*365)/(1000000)</f>
        <v>55206.96957716639</v>
      </c>
      <c r="Y963" s="34">
        <f>(U963*H963*'Propiedades físicas'!$F$7*60*24*365)/(1000000)</f>
        <v>1245.2115174969367</v>
      </c>
      <c r="Z963" s="31">
        <f t="shared" si="602"/>
        <v>531.78057641150235</v>
      </c>
      <c r="AA963" s="31">
        <f t="shared" si="618"/>
        <v>4337.9817151391753</v>
      </c>
      <c r="AB963" s="31">
        <f t="shared" si="619"/>
        <v>170.36200577226316</v>
      </c>
      <c r="AC963" s="31">
        <f t="shared" si="620"/>
        <v>356.69538927822174</v>
      </c>
      <c r="AD963" s="31">
        <f t="shared" si="617"/>
        <v>54.577422151443692</v>
      </c>
      <c r="AE963" s="31">
        <f t="shared" si="606"/>
        <v>25.726179734357064</v>
      </c>
      <c r="AF963" s="31">
        <f t="shared" si="607"/>
        <v>5477.1232884869642</v>
      </c>
      <c r="AG963" s="31">
        <f t="shared" si="608"/>
        <v>9.7091218948698307E-2</v>
      </c>
      <c r="AH963" s="31">
        <f t="shared" si="609"/>
        <v>0.79201827066002151</v>
      </c>
      <c r="AI963" s="31">
        <f t="shared" si="609"/>
        <v>3.1104285370089791E-2</v>
      </c>
      <c r="AJ963" s="31">
        <f t="shared" si="609"/>
        <v>6.512458648283552E-2</v>
      </c>
      <c r="AK963" s="31">
        <f t="shared" si="590"/>
        <v>9.9646145023185168E-3</v>
      </c>
      <c r="AL963" s="31">
        <f t="shared" si="590"/>
        <v>4.6970240360362289E-3</v>
      </c>
      <c r="AM963" s="31">
        <f t="shared" si="610"/>
        <v>0.99999999999999989</v>
      </c>
      <c r="AN963" s="31">
        <f>(Z963*'Propiedades físicas'!$F$4)/1000</f>
        <v>467.63720328474693</v>
      </c>
      <c r="AO963" s="31">
        <f>(AA963*'Propiedades físicas'!$F$6)/1000</f>
        <v>138.98893415305918</v>
      </c>
      <c r="AP963" s="31">
        <f>(AB963*'Propiedades físicas'!$F$9)/1000</f>
        <v>105.10483946119774</v>
      </c>
      <c r="AQ963" s="31">
        <f>(AC963*'Propiedades físicas'!$F$5)/1000</f>
        <v>105.03609128075796</v>
      </c>
      <c r="AR963" s="31">
        <f>(AD963*'Propiedades físicas'!$F$8)/1000</f>
        <v>19.348787701129812</v>
      </c>
      <c r="AS963" s="31">
        <f>(AE963*'Propiedades físicas'!$F$7)/1000</f>
        <v>2.3691238917369417</v>
      </c>
      <c r="AT963" s="31">
        <f t="shared" si="611"/>
        <v>838.48497977262878</v>
      </c>
      <c r="AU963" s="31">
        <f t="shared" si="612"/>
        <v>0.55771685190062159</v>
      </c>
      <c r="AV963" s="31">
        <f t="shared" si="616"/>
        <v>0.16576198441950465</v>
      </c>
      <c r="AW963" s="31">
        <f t="shared" si="616"/>
        <v>0.12535089118674364</v>
      </c>
      <c r="AX963" s="31">
        <f t="shared" si="616"/>
        <v>0.12526890023628151</v>
      </c>
      <c r="AY963" s="31">
        <f t="shared" si="613"/>
        <v>2.3075890645502802E-2</v>
      </c>
      <c r="AZ963" s="31">
        <f t="shared" si="613"/>
        <v>2.8254816113454707E-3</v>
      </c>
      <c r="BA963" s="31">
        <f t="shared" si="614"/>
        <v>0.99999999999999956</v>
      </c>
      <c r="BB963" s="34">
        <f>AU963*'Propiedades físicas'!$C$4+'Diseño reactor'!AV963*'Propiedades físicas'!$C$5+'Diseño reactor'!AW963*'Propiedades físicas'!$C$8+'Diseño reactor'!AX963*'Propiedades físicas'!$C$9+'Diseño reactor'!AY963*'Propiedades físicas'!$C$7+'Diseño reactor'!AZ963*'Propiedades físicas'!$C$6</f>
        <v>876.08828342908146</v>
      </c>
      <c r="BC963" s="45">
        <f>AU963*'Propiedades físicas'!$L$4+'Diseño reactor'!AV963*'Propiedades físicas'!$L$5+'Diseño reactor'!AW963*'Propiedades físicas'!$L$8+AX963*'Propiedades físicas'!$L$9+'Diseño reactor'!AY963*'Propiedades físicas'!$L$7+'Diseño reactor'!AZ963*'Propiedades físicas'!$L$6</f>
        <v>2.0214414507987573</v>
      </c>
      <c r="BD963" s="29">
        <f t="shared" si="591"/>
        <v>2.9549504206858139</v>
      </c>
      <c r="BE963" s="58">
        <f t="shared" si="592"/>
        <v>42.891654131626261</v>
      </c>
      <c r="BF963" s="30">
        <f>AU963*'Propiedades físicas'!$I$4+'Diseño reactor'!AV963*'Propiedades físicas'!$I$5+'Diseño reactor'!AW963*'Propiedades físicas'!$I$8+'Diseño reactor'!AX963*'Propiedades físicas'!$I$9+'Diseño reactor'!AY963*'Propiedades físicas'!$I$7+'Diseño reactor'!AZ963*'Propiedades físicas'!$I$6</f>
        <v>1.9647946240777127E-2</v>
      </c>
      <c r="BG963" s="24">
        <f>AU963*'Propiedades físicas'!$O$4+'Diseño reactor'!AV963*'Propiedades físicas'!$O$5+'Diseño reactor'!AW963*'Propiedades físicas'!$O$8+'Diseño reactor'!AX963*'Propiedades físicas'!$O$9+'Diseño reactor'!AY963*'Propiedades físicas'!$O$7+'Diseño reactor'!AZ963*'Propiedades físicas'!$O$6</f>
        <v>0.15001127837159767</v>
      </c>
      <c r="BH963" s="54">
        <f t="shared" si="593"/>
        <v>41864.403786396477</v>
      </c>
      <c r="BI963" s="34">
        <f t="shared" si="615"/>
        <v>264.76124585638053</v>
      </c>
      <c r="BJ963" s="27">
        <f t="shared" si="594"/>
        <v>4799.9837659923014</v>
      </c>
      <c r="BK963" s="34">
        <f t="shared" si="595"/>
        <v>553.88592376878523</v>
      </c>
      <c r="BL963" s="27">
        <f t="shared" si="596"/>
        <v>105.15200403119928</v>
      </c>
      <c r="BM963" s="34">
        <f t="shared" si="597"/>
        <v>1.1054421768707483</v>
      </c>
      <c r="BN963" s="45">
        <f t="shared" si="598"/>
        <v>930.30159561330993</v>
      </c>
      <c r="BO963" s="45">
        <f t="shared" si="599"/>
        <v>90.248318746499365</v>
      </c>
      <c r="BP963" s="66">
        <f t="shared" si="600"/>
        <v>6.6931161938113988</v>
      </c>
    </row>
    <row r="964" spans="8:68">
      <c r="H964" s="68">
        <v>959</v>
      </c>
      <c r="I964" s="31">
        <f>('Propiedades físicas'!$C$10*'Diseño reactor'!H964)/1000</f>
        <v>839.36022505422829</v>
      </c>
      <c r="J964" s="31">
        <f t="shared" si="577"/>
        <v>0.54327091800250527</v>
      </c>
      <c r="K964" s="31">
        <f>(I964*1000)/'Propiedades físicas'!$F$10</f>
        <v>5482.8405361784953</v>
      </c>
      <c r="L964" s="31">
        <f t="shared" si="578"/>
        <v>783.26293373978501</v>
      </c>
      <c r="M964" s="31">
        <f t="shared" si="579"/>
        <v>4699.5776024387096</v>
      </c>
      <c r="N964" s="31">
        <f t="shared" si="580"/>
        <v>0.81674967021875389</v>
      </c>
      <c r="O964" s="32">
        <f t="shared" si="581"/>
        <v>4.9004980213125231</v>
      </c>
      <c r="P964" s="33">
        <f t="shared" si="582"/>
        <v>0.55528004305348544</v>
      </c>
      <c r="Q964" s="31">
        <f t="shared" si="583"/>
        <v>4.5285260070160911</v>
      </c>
      <c r="R964" s="31">
        <f t="shared" si="584"/>
        <v>0.1777642172669901</v>
      </c>
      <c r="S964" s="31">
        <f t="shared" si="585"/>
        <v>0.37197201429643251</v>
      </c>
      <c r="T964" s="31">
        <f t="shared" si="586"/>
        <v>5.6908432665392715E-2</v>
      </c>
      <c r="U964" s="31">
        <f t="shared" si="587"/>
        <v>2.6796977232885655E-2</v>
      </c>
      <c r="V964" s="47">
        <f t="shared" si="601"/>
        <v>5.4988897467432541E-4</v>
      </c>
      <c r="W964" s="31">
        <f t="shared" si="588"/>
        <v>0.32013435291040615</v>
      </c>
      <c r="X964" s="34">
        <f>(S964*H964*'Propiedades físicas'!$F$5*60*24*365)/(1000000)</f>
        <v>55210.958464926844</v>
      </c>
      <c r="Y964" s="34">
        <f>(U964*H964*'Propiedades físicas'!$F$7*60*24*365)/(1000000)</f>
        <v>1243.8621249968478</v>
      </c>
      <c r="Z964" s="31">
        <f t="shared" si="602"/>
        <v>532.51356128829252</v>
      </c>
      <c r="AA964" s="31">
        <f t="shared" si="618"/>
        <v>4342.8564407284312</v>
      </c>
      <c r="AB964" s="31">
        <f t="shared" si="619"/>
        <v>170.4758843590435</v>
      </c>
      <c r="AC964" s="31">
        <f t="shared" si="620"/>
        <v>356.72116171027875</v>
      </c>
      <c r="AD964" s="31">
        <f t="shared" si="617"/>
        <v>54.575186926111613</v>
      </c>
      <c r="AE964" s="31">
        <f t="shared" si="606"/>
        <v>25.698301166337345</v>
      </c>
      <c r="AF964" s="31">
        <f t="shared" si="607"/>
        <v>5482.8405361784935</v>
      </c>
      <c r="AG964" s="31">
        <f t="shared" si="608"/>
        <v>9.7123663869941992E-2</v>
      </c>
      <c r="AH964" s="31">
        <f t="shared" si="609"/>
        <v>0.79208147894729319</v>
      </c>
      <c r="AI964" s="31">
        <f t="shared" si="609"/>
        <v>3.1092621285291687E-2</v>
      </c>
      <c r="AJ964" s="31">
        <f t="shared" si="609"/>
        <v>6.5061378195564165E-2</v>
      </c>
      <c r="AK964" s="31">
        <f t="shared" si="590"/>
        <v>9.9538161954551736E-3</v>
      </c>
      <c r="AL964" s="31">
        <f t="shared" si="590"/>
        <v>4.6870415064540439E-3</v>
      </c>
      <c r="AM964" s="31">
        <f t="shared" si="610"/>
        <v>1.0000000000000002</v>
      </c>
      <c r="AN964" s="31">
        <f>(Z964*'Propiedades físicas'!$F$4)/1000</f>
        <v>468.28177552569866</v>
      </c>
      <c r="AO964" s="31">
        <f>(AA964*'Propiedades físicas'!$F$6)/1000</f>
        <v>139.14512036093893</v>
      </c>
      <c r="AP964" s="31">
        <f>(AB964*'Propiedades físicas'!$F$9)/1000</f>
        <v>105.17509685531188</v>
      </c>
      <c r="AQ964" s="31">
        <f>(AC964*'Propiedades físicas'!$F$5)/1000</f>
        <v>105.04368048882579</v>
      </c>
      <c r="AR964" s="31">
        <f>(AD964*'Propiedades físicas'!$F$8)/1000</f>
        <v>19.347995269045082</v>
      </c>
      <c r="AS964" s="31">
        <f>(AE964*'Propiedades físicas'!$F$7)/1000</f>
        <v>2.3665565544080063</v>
      </c>
      <c r="AT964" s="31">
        <f t="shared" si="611"/>
        <v>839.36022505422829</v>
      </c>
      <c r="AU964" s="31">
        <f t="shared" si="612"/>
        <v>0.55790322384581004</v>
      </c>
      <c r="AV964" s="31">
        <f t="shared" si="616"/>
        <v>0.16577521332029907</v>
      </c>
      <c r="AW964" s="31">
        <f t="shared" si="616"/>
        <v>0.12530388469207826</v>
      </c>
      <c r="AX964" s="31">
        <f t="shared" si="616"/>
        <v>0.12514731738931192</v>
      </c>
      <c r="AY964" s="31">
        <f t="shared" si="613"/>
        <v>2.3050884103776863E-2</v>
      </c>
      <c r="AZ964" s="31">
        <f t="shared" si="613"/>
        <v>2.8194766487238667E-3</v>
      </c>
      <c r="BA964" s="31">
        <f t="shared" si="614"/>
        <v>1</v>
      </c>
      <c r="BB964" s="34">
        <f>AU964*'Propiedades físicas'!$C$4+'Diseño reactor'!AV964*'Propiedades físicas'!$C$5+'Diseño reactor'!AW964*'Propiedades físicas'!$C$8+'Diseño reactor'!AX964*'Propiedades físicas'!$C$9+'Diseño reactor'!AY964*'Propiedades físicas'!$C$7+'Diseño reactor'!AZ964*'Propiedades físicas'!$C$6</f>
        <v>876.08657268824572</v>
      </c>
      <c r="BC964" s="45">
        <f>AU964*'Propiedades físicas'!$L$4+'Diseño reactor'!AV964*'Propiedades físicas'!$L$5+'Diseño reactor'!AW964*'Propiedades físicas'!$L$8+AX964*'Propiedades físicas'!$L$9+'Diseño reactor'!AY964*'Propiedades físicas'!$L$7+'Diseño reactor'!AZ964*'Propiedades físicas'!$L$6</f>
        <v>2.0215828529102118</v>
      </c>
      <c r="BD964" s="29">
        <f t="shared" si="591"/>
        <v>2.9526547867360784</v>
      </c>
      <c r="BE964" s="58">
        <f t="shared" si="592"/>
        <v>42.88909513493391</v>
      </c>
      <c r="BF964" s="30">
        <f>AU964*'Propiedades físicas'!$I$4+'Diseño reactor'!AV964*'Propiedades físicas'!$I$5+'Diseño reactor'!AW964*'Propiedades físicas'!$I$8+'Diseño reactor'!AX964*'Propiedades físicas'!$I$9+'Diseño reactor'!AY964*'Propiedades físicas'!$I$7+'Diseño reactor'!AZ964*'Propiedades físicas'!$I$6</f>
        <v>1.9648727089401144E-2</v>
      </c>
      <c r="BG964" s="24">
        <f>AU964*'Propiedades físicas'!$O$4+'Diseño reactor'!AV964*'Propiedades físicas'!$O$5+'Diseño reactor'!AW964*'Propiedades físicas'!$O$8+'Diseño reactor'!AX964*'Propiedades físicas'!$O$9+'Diseño reactor'!AY964*'Propiedades físicas'!$O$7+'Diseño reactor'!AZ964*'Propiedades físicas'!$O$6</f>
        <v>0.15001740712920572</v>
      </c>
      <c r="BH964" s="54">
        <f t="shared" si="593"/>
        <v>41862.658331970939</v>
      </c>
      <c r="BI964" s="34">
        <f t="shared" si="615"/>
        <v>264.77947143316982</v>
      </c>
      <c r="BJ964" s="27">
        <f t="shared" si="594"/>
        <v>4799.9604822652627</v>
      </c>
      <c r="BK964" s="34">
        <f t="shared" si="595"/>
        <v>553.90586605545116</v>
      </c>
      <c r="BL964" s="27">
        <f t="shared" si="596"/>
        <v>105.15272274624836</v>
      </c>
      <c r="BM964" s="34">
        <f t="shared" si="597"/>
        <v>1.1054421768707483</v>
      </c>
      <c r="BN964" s="45">
        <f t="shared" si="598"/>
        <v>931.43181073684968</v>
      </c>
      <c r="BO964" s="45">
        <f t="shared" si="599"/>
        <v>90.276227274636085</v>
      </c>
      <c r="BP964" s="66">
        <f t="shared" si="600"/>
        <v>6.6931031241386183</v>
      </c>
    </row>
    <row r="965" spans="8:68">
      <c r="H965" s="68">
        <v>960</v>
      </c>
      <c r="I965" s="31">
        <f>('Propiedades físicas'!$C$10*'Diseño reactor'!H965)/1000</f>
        <v>840.23547033582815</v>
      </c>
      <c r="J965" s="31">
        <f t="shared" si="577"/>
        <v>0.54270501079625255</v>
      </c>
      <c r="K965" s="31">
        <f>(I965*1000)/'Propiedades físicas'!$F$10</f>
        <v>5488.5577838700265</v>
      </c>
      <c r="L965" s="31">
        <f t="shared" si="578"/>
        <v>784.07968341000378</v>
      </c>
      <c r="M965" s="31">
        <f t="shared" si="579"/>
        <v>4704.4781004600227</v>
      </c>
      <c r="N965" s="31">
        <f t="shared" si="580"/>
        <v>0.81674967021875389</v>
      </c>
      <c r="O965" s="32">
        <f t="shared" si="581"/>
        <v>4.900498021312524</v>
      </c>
      <c r="P965" s="33">
        <f t="shared" si="582"/>
        <v>0.55546527588333872</v>
      </c>
      <c r="Q965" s="31">
        <f t="shared" si="583"/>
        <v>4.5288867076018473</v>
      </c>
      <c r="R965" s="31">
        <f t="shared" si="584"/>
        <v>0.17769754121193637</v>
      </c>
      <c r="S965" s="31">
        <f t="shared" si="585"/>
        <v>0.37161131371067713</v>
      </c>
      <c r="T965" s="31">
        <f t="shared" si="586"/>
        <v>5.6846786871695733E-2</v>
      </c>
      <c r="U965" s="31">
        <f t="shared" si="587"/>
        <v>2.6740066251783091E-2</v>
      </c>
      <c r="V965" s="47">
        <f t="shared" si="601"/>
        <v>5.5007240912718978E-4</v>
      </c>
      <c r="W965" s="31">
        <f t="shared" si="588"/>
        <v>0.31990756025090794</v>
      </c>
      <c r="X965" s="34">
        <f>(S965*H965*'Propiedades físicas'!$F$5*60*24*365)/(1000000)</f>
        <v>55214.936057308943</v>
      </c>
      <c r="Y965" s="34">
        <f>(U965*H965*'Propiedades físicas'!$F$7*60*24*365)/(1000000)</f>
        <v>1242.5147171637082</v>
      </c>
      <c r="Z965" s="31">
        <f t="shared" si="602"/>
        <v>533.24666484800514</v>
      </c>
      <c r="AA965" s="31">
        <f t="shared" si="618"/>
        <v>4347.7312392977738</v>
      </c>
      <c r="AB965" s="31">
        <f t="shared" si="619"/>
        <v>170.58963956345892</v>
      </c>
      <c r="AC965" s="31">
        <f t="shared" si="620"/>
        <v>356.74686116225007</v>
      </c>
      <c r="AD965" s="31">
        <f t="shared" si="617"/>
        <v>54.572915396827902</v>
      </c>
      <c r="AE965" s="31">
        <f t="shared" si="606"/>
        <v>25.670463601711766</v>
      </c>
      <c r="AF965" s="31">
        <f t="shared" si="607"/>
        <v>5488.5577838700274</v>
      </c>
      <c r="AG965" s="31">
        <f t="shared" si="608"/>
        <v>9.715606282129885E-2</v>
      </c>
      <c r="AH965" s="31">
        <f t="shared" si="609"/>
        <v>0.79214456884740181</v>
      </c>
      <c r="AI965" s="31">
        <f t="shared" si="609"/>
        <v>3.1080959020745657E-2</v>
      </c>
      <c r="AJ965" s="31">
        <f t="shared" si="609"/>
        <v>6.4998288295455439E-2</v>
      </c>
      <c r="AK965" s="31">
        <f t="shared" si="590"/>
        <v>9.9430337705851916E-3</v>
      </c>
      <c r="AL965" s="31">
        <f t="shared" si="590"/>
        <v>4.6770872445131319E-3</v>
      </c>
      <c r="AM965" s="31">
        <f t="shared" si="610"/>
        <v>1</v>
      </c>
      <c r="AN965" s="31">
        <f>(Z965*'Propiedades físicas'!$F$4)/1000</f>
        <v>468.92645213403875</v>
      </c>
      <c r="AO965" s="31">
        <f>(AA965*'Propiedades físicas'!$F$6)/1000</f>
        <v>139.30130890710066</v>
      </c>
      <c r="AP965" s="31">
        <f>(AB965*'Propiedades físicas'!$F$9)/1000</f>
        <v>105.24527812867598</v>
      </c>
      <c r="AQ965" s="31">
        <f>(AC965*'Propiedades físicas'!$F$5)/1000</f>
        <v>105.05124820644778</v>
      </c>
      <c r="AR965" s="31">
        <f>(AD965*'Propiedades físicas'!$F$8)/1000</f>
        <v>19.34718996648342</v>
      </c>
      <c r="AS965" s="31">
        <f>(AE965*'Propiedades físicas'!$F$7)/1000</f>
        <v>2.3639929930816366</v>
      </c>
      <c r="AT965" s="31">
        <f t="shared" si="611"/>
        <v>840.23547033582815</v>
      </c>
      <c r="AU965" s="31">
        <f t="shared" si="612"/>
        <v>0.55808933172818409</v>
      </c>
      <c r="AV965" s="31">
        <f t="shared" si="616"/>
        <v>0.16578841744377232</v>
      </c>
      <c r="AW965" s="31">
        <f t="shared" si="616"/>
        <v>0.12525688553306513</v>
      </c>
      <c r="AX965" s="31">
        <f t="shared" si="616"/>
        <v>0.12502596226324572</v>
      </c>
      <c r="AY965" s="31">
        <f t="shared" si="613"/>
        <v>2.3025914341310381E-2</v>
      </c>
      <c r="AZ965" s="31">
        <f t="shared" si="613"/>
        <v>2.8134886904224452E-3</v>
      </c>
      <c r="BA965" s="31">
        <f t="shared" si="614"/>
        <v>1</v>
      </c>
      <c r="BB965" s="34">
        <f>AU965*'Propiedades físicas'!$C$4+'Diseño reactor'!AV965*'Propiedades físicas'!$C$5+'Diseño reactor'!AW965*'Propiedades físicas'!$C$8+'Diseño reactor'!AX965*'Propiedades físicas'!$C$9+'Diseño reactor'!AY965*'Propiedades físicas'!$C$7+'Diseño reactor'!AZ965*'Propiedades físicas'!$C$6</f>
        <v>876.08486648951725</v>
      </c>
      <c r="BC965" s="45">
        <f>AU965*'Propiedades físicas'!$L$4+'Diseño reactor'!AV965*'Propiedades físicas'!$L$5+'Diseño reactor'!AW965*'Propiedades físicas'!$L$8+AX965*'Propiedades físicas'!$L$9+'Diseño reactor'!AY965*'Propiedades físicas'!$L$7+'Diseño reactor'!AZ965*'Propiedades físicas'!$L$6</f>
        <v>2.0217240450606977</v>
      </c>
      <c r="BD965" s="29">
        <f t="shared" si="591"/>
        <v>2.9503627245701747</v>
      </c>
      <c r="BE965" s="58">
        <f t="shared" si="592"/>
        <v>42.886540285536533</v>
      </c>
      <c r="BF965" s="30">
        <f>AU965*'Propiedades físicas'!$I$4+'Diseño reactor'!AV965*'Propiedades físicas'!$I$5+'Diseño reactor'!AW965*'Propiedades físicas'!$I$8+'Diseño reactor'!AX965*'Propiedades físicas'!$I$9+'Diseño reactor'!AY965*'Propiedades físicas'!$I$7+'Diseño reactor'!AZ965*'Propiedades físicas'!$I$6</f>
        <v>1.9649505906232243E-2</v>
      </c>
      <c r="BG965" s="24">
        <f>AU965*'Propiedades físicas'!$O$4+'Diseño reactor'!AV965*'Propiedades físicas'!$O$5+'Diseño reactor'!AW965*'Propiedades físicas'!$O$8+'Diseño reactor'!AX965*'Propiedades físicas'!$O$9+'Diseño reactor'!AY965*'Propiedades físicas'!$O$7+'Diseño reactor'!AZ965*'Propiedades físicas'!$O$6</f>
        <v>0.15002352813789288</v>
      </c>
      <c r="BH965" s="54">
        <f t="shared" si="593"/>
        <v>41860.917561791008</v>
      </c>
      <c r="BI965" s="34">
        <f t="shared" si="615"/>
        <v>264.79765578955198</v>
      </c>
      <c r="BJ965" s="27">
        <f t="shared" si="594"/>
        <v>4799.937294518696</v>
      </c>
      <c r="BK965" s="34">
        <f t="shared" si="595"/>
        <v>553.92579058795923</v>
      </c>
      <c r="BL965" s="27">
        <f t="shared" si="596"/>
        <v>105.15344077957185</v>
      </c>
      <c r="BM965" s="34">
        <f t="shared" si="597"/>
        <v>1.1054421768707483</v>
      </c>
      <c r="BN965" s="45">
        <f t="shared" si="598"/>
        <v>932.56216172494601</v>
      </c>
      <c r="BO965" s="45">
        <f t="shared" si="599"/>
        <v>90.304096276499351</v>
      </c>
      <c r="BP965" s="66">
        <f t="shared" si="600"/>
        <v>6.6930900891665095</v>
      </c>
    </row>
    <row r="966" spans="8:68">
      <c r="H966" s="68">
        <v>961</v>
      </c>
      <c r="I966" s="31">
        <f>('Propiedades físicas'!$C$10*'Diseño reactor'!H966)/1000</f>
        <v>841.1107156174279</v>
      </c>
      <c r="J966" s="31">
        <f t="shared" si="577"/>
        <v>0.54214028133652714</v>
      </c>
      <c r="K966" s="31">
        <f>(I966*1000)/'Propiedades físicas'!$F$10</f>
        <v>5494.2750315615576</v>
      </c>
      <c r="L966" s="31">
        <f t="shared" si="578"/>
        <v>784.89643308022244</v>
      </c>
      <c r="M966" s="31">
        <f t="shared" si="579"/>
        <v>4709.3785984813348</v>
      </c>
      <c r="N966" s="31">
        <f t="shared" si="580"/>
        <v>0.81674967021875389</v>
      </c>
      <c r="O966" s="32">
        <f t="shared" si="581"/>
        <v>4.9004980213125231</v>
      </c>
      <c r="P966" s="33">
        <f t="shared" si="582"/>
        <v>0.55565024645013861</v>
      </c>
      <c r="Q966" s="31">
        <f t="shared" si="583"/>
        <v>4.5292467331832054</v>
      </c>
      <c r="R966" s="31">
        <f t="shared" si="584"/>
        <v>0.17763087572005123</v>
      </c>
      <c r="S966" s="31">
        <f t="shared" si="585"/>
        <v>0.37125128812931951</v>
      </c>
      <c r="T966" s="31">
        <f t="shared" si="586"/>
        <v>5.6785231736424094E-2</v>
      </c>
      <c r="U966" s="31">
        <f t="shared" si="587"/>
        <v>2.6683316312140038E-2</v>
      </c>
      <c r="V966" s="47">
        <f t="shared" si="601"/>
        <v>5.5025558386324414E-4</v>
      </c>
      <c r="W966" s="31">
        <f t="shared" si="588"/>
        <v>0.31968108869720613</v>
      </c>
      <c r="X966" s="34">
        <f>(S966*H966*'Propiedades físicas'!$F$5*60*24*365)/(1000000)</f>
        <v>55218.902394266013</v>
      </c>
      <c r="Y966" s="34">
        <f>(U966*H966*'Propiedades físicas'!$F$7*60*24*365)/(1000000)</f>
        <v>1241.1692908748901</v>
      </c>
      <c r="Z966" s="31">
        <f t="shared" si="602"/>
        <v>533.97988683858318</v>
      </c>
      <c r="AA966" s="31">
        <f t="shared" si="618"/>
        <v>4352.6061105890603</v>
      </c>
      <c r="AB966" s="31">
        <f t="shared" si="619"/>
        <v>170.70327156696925</v>
      </c>
      <c r="AC966" s="31">
        <f t="shared" si="620"/>
        <v>356.77248789227605</v>
      </c>
      <c r="AD966" s="31">
        <f t="shared" si="617"/>
        <v>54.570607698703554</v>
      </c>
      <c r="AE966" s="31">
        <f t="shared" si="606"/>
        <v>25.642666975966577</v>
      </c>
      <c r="AF966" s="31">
        <f t="shared" si="607"/>
        <v>5494.2750315615594</v>
      </c>
      <c r="AG966" s="31">
        <f t="shared" si="608"/>
        <v>9.7188415900399089E-2</v>
      </c>
      <c r="AH966" s="31">
        <f t="shared" si="609"/>
        <v>0.79220754068293908</v>
      </c>
      <c r="AI966" s="31">
        <f t="shared" si="609"/>
        <v>3.1069298603796449E-2</v>
      </c>
      <c r="AJ966" s="31">
        <f t="shared" si="609"/>
        <v>6.4935316459918041E-2</v>
      </c>
      <c r="AK966" s="31">
        <f t="shared" si="590"/>
        <v>9.9322672027202345E-3</v>
      </c>
      <c r="AL966" s="31">
        <f t="shared" si="590"/>
        <v>4.6671611502270439E-3</v>
      </c>
      <c r="AM966" s="31">
        <f t="shared" si="610"/>
        <v>0.99999999999999989</v>
      </c>
      <c r="AN966" s="31">
        <f>(Z966*'Propiedades físicas'!$F$4)/1000</f>
        <v>469.57123288811329</v>
      </c>
      <c r="AO966" s="31">
        <f>(AA966*'Propiedades físicas'!$F$6)/1000</f>
        <v>139.45749978327351</v>
      </c>
      <c r="AP966" s="31">
        <f>(AB966*'Propiedades físicas'!$F$9)/1000</f>
        <v>105.31538339324166</v>
      </c>
      <c r="AQ966" s="31">
        <f>(AC966*'Propiedades físicas'!$F$5)/1000</f>
        <v>105.05879450963853</v>
      </c>
      <c r="AR966" s="31">
        <f>(AD966*'Propiedades físicas'!$F$8)/1000</f>
        <v>19.346371841344379</v>
      </c>
      <c r="AS966" s="31">
        <f>(AE966*'Propiedades físicas'!$F$7)/1000</f>
        <v>2.3614332018167619</v>
      </c>
      <c r="AT966" s="31">
        <f t="shared" si="611"/>
        <v>841.11071561742824</v>
      </c>
      <c r="AU966" s="31">
        <f t="shared" si="612"/>
        <v>0.55827517610855593</v>
      </c>
      <c r="AV966" s="31">
        <f t="shared" si="616"/>
        <v>0.16580159685743978</v>
      </c>
      <c r="AW966" s="31">
        <f t="shared" si="616"/>
        <v>0.12520989381990399</v>
      </c>
      <c r="AX966" s="31">
        <f t="shared" si="616"/>
        <v>0.12490483423756973</v>
      </c>
      <c r="AY966" s="31">
        <f t="shared" si="613"/>
        <v>2.3000981300235753E-2</v>
      </c>
      <c r="AZ966" s="31">
        <f t="shared" si="613"/>
        <v>2.8075176762946377E-3</v>
      </c>
      <c r="BA966" s="31">
        <f t="shared" si="614"/>
        <v>0.99999999999999978</v>
      </c>
      <c r="BB966" s="34">
        <f>AU966*'Propiedades físicas'!$C$4+'Diseño reactor'!AV966*'Propiedades físicas'!$C$5+'Diseño reactor'!AW966*'Propiedades físicas'!$C$8+'Diseño reactor'!AX966*'Propiedades físicas'!$C$9+'Diseño reactor'!AY966*'Propiedades físicas'!$C$7+'Diseño reactor'!AZ966*'Propiedades físicas'!$C$6</f>
        <v>876.08316481760471</v>
      </c>
      <c r="BC966" s="45">
        <f>AU966*'Propiedades físicas'!$L$4+'Diseño reactor'!AV966*'Propiedades físicas'!$L$5+'Diseño reactor'!AW966*'Propiedades físicas'!$L$8+AX966*'Propiedades físicas'!$L$9+'Diseño reactor'!AY966*'Propiedades físicas'!$L$7+'Diseño reactor'!AZ966*'Propiedades físicas'!$L$6</f>
        <v>2.0218650277086843</v>
      </c>
      <c r="BD966" s="29">
        <f t="shared" si="591"/>
        <v>2.948074225856006</v>
      </c>
      <c r="BE966" s="58">
        <f t="shared" si="592"/>
        <v>42.88398957324118</v>
      </c>
      <c r="BF966" s="30">
        <f>AU966*'Propiedades físicas'!$I$4+'Diseño reactor'!AV966*'Propiedades físicas'!$I$5+'Diseño reactor'!AW966*'Propiedades físicas'!$I$8+'Diseño reactor'!AX966*'Propiedades físicas'!$I$9+'Diseño reactor'!AY966*'Propiedades físicas'!$I$7+'Diseño reactor'!AZ966*'Propiedades físicas'!$I$6</f>
        <v>1.9650282697894084E-2</v>
      </c>
      <c r="BG966" s="24">
        <f>AU966*'Propiedades físicas'!$O$4+'Diseño reactor'!AV966*'Propiedades físicas'!$O$5+'Diseño reactor'!AW966*'Propiedades físicas'!$O$8+'Diseño reactor'!AX966*'Propiedades físicas'!$O$9+'Diseño reactor'!AY966*'Propiedades físicas'!$O$7+'Diseño reactor'!AZ966*'Propiedades físicas'!$O$6</f>
        <v>0.1500296414108172</v>
      </c>
      <c r="BH966" s="54">
        <f t="shared" si="593"/>
        <v>41859.181459919368</v>
      </c>
      <c r="BI966" s="34">
        <f t="shared" si="615"/>
        <v>264.81579905047039</v>
      </c>
      <c r="BJ966" s="27">
        <f t="shared" si="594"/>
        <v>4799.9142023843251</v>
      </c>
      <c r="BK966" s="34">
        <f t="shared" si="595"/>
        <v>553.94569737416077</v>
      </c>
      <c r="BL966" s="27">
        <f t="shared" si="596"/>
        <v>105.15415813156822</v>
      </c>
      <c r="BM966" s="34">
        <f t="shared" si="597"/>
        <v>1.1054421768707483</v>
      </c>
      <c r="BN966" s="45">
        <f t="shared" si="598"/>
        <v>933.69264827629172</v>
      </c>
      <c r="BO966" s="45">
        <f t="shared" si="599"/>
        <v>90.33192583599137</v>
      </c>
      <c r="BP966" s="66">
        <f t="shared" si="600"/>
        <v>6.6930770887782502</v>
      </c>
    </row>
    <row r="967" spans="8:68">
      <c r="H967" s="68">
        <v>962</v>
      </c>
      <c r="I967" s="31">
        <f>('Propiedades físicas'!$C$10*'Diseño reactor'!H967)/1000</f>
        <v>841.98596089902776</v>
      </c>
      <c r="J967" s="31">
        <f t="shared" si="577"/>
        <v>0.54157672595052242</v>
      </c>
      <c r="K967" s="31">
        <f>(I967*1000)/'Propiedades físicas'!$F$10</f>
        <v>5499.9922792530888</v>
      </c>
      <c r="L967" s="31">
        <f t="shared" si="578"/>
        <v>785.71318275044121</v>
      </c>
      <c r="M967" s="31">
        <f t="shared" si="579"/>
        <v>4714.279096502647</v>
      </c>
      <c r="N967" s="31">
        <f t="shared" si="580"/>
        <v>0.81674967021875389</v>
      </c>
      <c r="O967" s="32">
        <f t="shared" si="581"/>
        <v>4.9004980213125231</v>
      </c>
      <c r="P967" s="33">
        <f t="shared" si="582"/>
        <v>0.55583495531048122</v>
      </c>
      <c r="Q967" s="31">
        <f t="shared" si="583"/>
        <v>4.529606085597969</v>
      </c>
      <c r="R967" s="31">
        <f t="shared" si="584"/>
        <v>0.17756422094672392</v>
      </c>
      <c r="S967" s="31">
        <f t="shared" si="585"/>
        <v>0.37089193571455531</v>
      </c>
      <c r="T967" s="31">
        <f t="shared" si="586"/>
        <v>5.6723767116814962E-2</v>
      </c>
      <c r="U967" s="31">
        <f t="shared" si="587"/>
        <v>2.6626726844733838E-2</v>
      </c>
      <c r="V967" s="47">
        <f t="shared" si="601"/>
        <v>5.5043849943368049E-4</v>
      </c>
      <c r="W967" s="31">
        <f t="shared" si="588"/>
        <v>0.31945493756782378</v>
      </c>
      <c r="X967" s="34">
        <f>(S967*H967*'Propiedades físicas'!$F$5*60*24*365)/(1000000)</f>
        <v>55222.857515581818</v>
      </c>
      <c r="Y967" s="34">
        <f>(U967*H967*'Propiedades físicas'!$F$7*60*24*365)/(1000000)</f>
        <v>1239.8258430099897</v>
      </c>
      <c r="Z967" s="31">
        <f t="shared" si="602"/>
        <v>534.71322700868291</v>
      </c>
      <c r="AA967" s="31">
        <f t="shared" si="618"/>
        <v>4357.4810543452459</v>
      </c>
      <c r="AB967" s="31">
        <f t="shared" si="619"/>
        <v>170.8167805507484</v>
      </c>
      <c r="AC967" s="31">
        <f t="shared" si="620"/>
        <v>356.79804215740222</v>
      </c>
      <c r="AD967" s="31">
        <f t="shared" si="617"/>
        <v>54.568263966375994</v>
      </c>
      <c r="AE967" s="31">
        <f t="shared" si="606"/>
        <v>25.614911224633953</v>
      </c>
      <c r="AF967" s="31">
        <f t="shared" si="607"/>
        <v>5499.9922792530897</v>
      </c>
      <c r="AG967" s="31">
        <f t="shared" si="608"/>
        <v>9.7220723204596585E-2</v>
      </c>
      <c r="AH967" s="31">
        <f t="shared" si="609"/>
        <v>0.79227039477535421</v>
      </c>
      <c r="AI967" s="31">
        <f t="shared" si="609"/>
        <v>3.1057640061623083E-2</v>
      </c>
      <c r="AJ967" s="31">
        <f t="shared" si="609"/>
        <v>6.4872462367502839E-2</v>
      </c>
      <c r="AK967" s="31">
        <f t="shared" si="590"/>
        <v>9.9215164668897456E-3</v>
      </c>
      <c r="AL967" s="31">
        <f t="shared" si="590"/>
        <v>4.6572631240334233E-3</v>
      </c>
      <c r="AM967" s="31">
        <f t="shared" si="610"/>
        <v>1</v>
      </c>
      <c r="AN967" s="31">
        <f>(Z967*'Propiedades físicas'!$F$4)/1000</f>
        <v>470.21611756689555</v>
      </c>
      <c r="AO967" s="31">
        <f>(AA967*'Propiedades físicas'!$F$6)/1000</f>
        <v>139.61369298122167</v>
      </c>
      <c r="AP967" s="31">
        <f>(AB967*'Propiedades físicas'!$F$9)/1000</f>
        <v>105.38541276078422</v>
      </c>
      <c r="AQ967" s="31">
        <f>(AC967*'Propiedades físicas'!$F$5)/1000</f>
        <v>105.06631947409024</v>
      </c>
      <c r="AR967" s="31">
        <f>(AD967*'Propiedades físicas'!$F$8)/1000</f>
        <v>19.345540941359609</v>
      </c>
      <c r="AS967" s="31">
        <f>(AE967*'Propiedades físicas'!$F$7)/1000</f>
        <v>2.3588771746765409</v>
      </c>
      <c r="AT967" s="31">
        <f t="shared" si="611"/>
        <v>841.98596089902776</v>
      </c>
      <c r="AU967" s="31">
        <f t="shared" si="612"/>
        <v>0.55846075754615176</v>
      </c>
      <c r="AV967" s="31">
        <f t="shared" si="616"/>
        <v>0.16581475162857776</v>
      </c>
      <c r="AW967" s="31">
        <f t="shared" si="616"/>
        <v>0.12516290966212701</v>
      </c>
      <c r="AX967" s="31">
        <f t="shared" si="616"/>
        <v>0.12478393269396798</v>
      </c>
      <c r="AY967" s="31">
        <f t="shared" si="613"/>
        <v>2.2976084922726587E-2</v>
      </c>
      <c r="AZ967" s="31">
        <f t="shared" si="613"/>
        <v>2.8015635464489902E-3</v>
      </c>
      <c r="BA967" s="31">
        <f t="shared" si="614"/>
        <v>1</v>
      </c>
      <c r="BB967" s="34">
        <f>AU967*'Propiedades físicas'!$C$4+'Diseño reactor'!AV967*'Propiedades físicas'!$C$5+'Diseño reactor'!AW967*'Propiedades físicas'!$C$8+'Diseño reactor'!AX967*'Propiedades físicas'!$C$9+'Diseño reactor'!AY967*'Propiedades físicas'!$C$7+'Diseño reactor'!AZ967*'Propiedades físicas'!$C$6</f>
        <v>876.0814676572794</v>
      </c>
      <c r="BC967" s="45">
        <f>AU967*'Propiedades físicas'!$L$4+'Diseño reactor'!AV967*'Propiedades físicas'!$L$5+'Diseño reactor'!AW967*'Propiedades físicas'!$L$8+AX967*'Propiedades físicas'!$L$9+'Diseño reactor'!AY967*'Propiedades físicas'!$L$7+'Diseño reactor'!AZ967*'Propiedades físicas'!$L$6</f>
        <v>2.0220058013113316</v>
      </c>
      <c r="BD967" s="29">
        <f t="shared" si="591"/>
        <v>2.9457892822873362</v>
      </c>
      <c r="BE967" s="58">
        <f t="shared" si="592"/>
        <v>42.881442987888711</v>
      </c>
      <c r="BF967" s="30">
        <f>AU967*'Propiedades físicas'!$I$4+'Diseño reactor'!AV967*'Propiedades físicas'!$I$5+'Diseño reactor'!AW967*'Propiedades físicas'!$I$8+'Diseño reactor'!AX967*'Propiedades físicas'!$I$9+'Diseño reactor'!AY967*'Propiedades físicas'!$I$7+'Diseño reactor'!AZ967*'Propiedades físicas'!$I$6</f>
        <v>1.9651057470984071E-2</v>
      </c>
      <c r="BG967" s="24">
        <f>AU967*'Propiedades físicas'!$O$4+'Diseño reactor'!AV967*'Propiedades físicas'!$O$5+'Diseño reactor'!AW967*'Propiedades físicas'!$O$8+'Diseño reactor'!AX967*'Propiedades físicas'!$O$9+'Diseño reactor'!AY967*'Propiedades físicas'!$O$7+'Diseño reactor'!AZ967*'Propiedades físicas'!$O$6</f>
        <v>0.15003574696111255</v>
      </c>
      <c r="BH967" s="54">
        <f t="shared" si="593"/>
        <v>41857.450010485336</v>
      </c>
      <c r="BI967" s="34">
        <f t="shared" si="615"/>
        <v>264.8339013403978</v>
      </c>
      <c r="BJ967" s="27">
        <f t="shared" si="594"/>
        <v>4799.891205495469</v>
      </c>
      <c r="BK967" s="34">
        <f t="shared" si="595"/>
        <v>553.96558642199045</v>
      </c>
      <c r="BL967" s="27">
        <f t="shared" si="596"/>
        <v>105.15487480263873</v>
      </c>
      <c r="BM967" s="34">
        <f t="shared" si="597"/>
        <v>1.1054421768707483</v>
      </c>
      <c r="BN967" s="45">
        <f t="shared" si="598"/>
        <v>934.82327009046628</v>
      </c>
      <c r="BO967" s="45">
        <f t="shared" si="599"/>
        <v>90.359716036776931</v>
      </c>
      <c r="BP967" s="66">
        <f t="shared" si="600"/>
        <v>6.6930641228574954</v>
      </c>
    </row>
    <row r="968" spans="8:68">
      <c r="H968" s="68">
        <v>963</v>
      </c>
      <c r="I968" s="31">
        <f>('Propiedades físicas'!$C$10*'Diseño reactor'!H968)/1000</f>
        <v>842.86120618062762</v>
      </c>
      <c r="J968" s="31">
        <f t="shared" si="577"/>
        <v>0.5410143409806879</v>
      </c>
      <c r="K968" s="31">
        <f>(I968*1000)/'Propiedades físicas'!$F$10</f>
        <v>5505.7095269446199</v>
      </c>
      <c r="L968" s="31">
        <f t="shared" si="578"/>
        <v>786.52993242065997</v>
      </c>
      <c r="M968" s="31">
        <f t="shared" si="579"/>
        <v>4719.1795945239601</v>
      </c>
      <c r="N968" s="31">
        <f t="shared" si="580"/>
        <v>0.81674967021875389</v>
      </c>
      <c r="O968" s="32">
        <f t="shared" si="581"/>
        <v>4.9004980213125231</v>
      </c>
      <c r="P968" s="33">
        <f t="shared" si="582"/>
        <v>0.5560194030193889</v>
      </c>
      <c r="Q968" s="31">
        <f t="shared" si="583"/>
        <v>4.5299647666774412</v>
      </c>
      <c r="R968" s="31">
        <f t="shared" si="584"/>
        <v>0.17749757704640201</v>
      </c>
      <c r="S968" s="31">
        <f t="shared" si="585"/>
        <v>0.37053325463508252</v>
      </c>
      <c r="T968" s="31">
        <f t="shared" si="586"/>
        <v>5.6662392870208501E-2</v>
      </c>
      <c r="U968" s="31">
        <f t="shared" si="587"/>
        <v>2.6570297282754521E-2</v>
      </c>
      <c r="V968" s="47">
        <f t="shared" si="601"/>
        <v>5.5062115638813275E-4</v>
      </c>
      <c r="W968" s="31">
        <f t="shared" si="588"/>
        <v>0.31922910618321088</v>
      </c>
      <c r="X968" s="34">
        <f>(S968*H968*'Propiedades físicas'!$F$5*60*24*365)/(1000000)</f>
        <v>55226.801460871575</v>
      </c>
      <c r="Y968" s="34">
        <f>(U968*H968*'Propiedades físicas'!$F$7*60*24*365)/(1000000)</f>
        <v>1238.4843704508555</v>
      </c>
      <c r="Z968" s="31">
        <f t="shared" si="602"/>
        <v>535.44668510767156</v>
      </c>
      <c r="AA968" s="31">
        <f t="shared" si="618"/>
        <v>4362.3560703103758</v>
      </c>
      <c r="AB968" s="31">
        <f t="shared" si="619"/>
        <v>170.93016669568513</v>
      </c>
      <c r="AC968" s="31">
        <f t="shared" si="620"/>
        <v>356.82352421358445</v>
      </c>
      <c r="AD968" s="31">
        <f t="shared" si="617"/>
        <v>54.565884334010789</v>
      </c>
      <c r="AE968" s="31">
        <f t="shared" si="606"/>
        <v>25.587196283292602</v>
      </c>
      <c r="AF968" s="31">
        <f t="shared" si="607"/>
        <v>5505.7095269446199</v>
      </c>
      <c r="AG968" s="31">
        <f t="shared" si="608"/>
        <v>9.7252984830969891E-2</v>
      </c>
      <c r="AH968" s="31">
        <f t="shared" si="609"/>
        <v>0.7923331314449592</v>
      </c>
      <c r="AI968" s="31">
        <f t="shared" si="609"/>
        <v>3.1045983421239879E-2</v>
      </c>
      <c r="AJ968" s="31">
        <f t="shared" si="609"/>
        <v>6.4809725697897974E-2</v>
      </c>
      <c r="AK968" s="31">
        <f t="shared" si="590"/>
        <v>9.9107815381411866E-3</v>
      </c>
      <c r="AL968" s="31">
        <f t="shared" si="590"/>
        <v>4.6473930667919119E-3</v>
      </c>
      <c r="AM968" s="31">
        <f t="shared" si="610"/>
        <v>1</v>
      </c>
      <c r="AN968" s="31">
        <f>(Z968*'Propiedades físicas'!$F$4)/1000</f>
        <v>470.86110594998422</v>
      </c>
      <c r="AO968" s="31">
        <f>(AA968*'Propiedades físicas'!$F$6)/1000</f>
        <v>139.76988849274446</v>
      </c>
      <c r="AP968" s="31">
        <f>(AB968*'Propiedades físicas'!$F$9)/1000</f>
        <v>105.45536634290292</v>
      </c>
      <c r="AQ968" s="31">
        <f>(AC968*'Propiedades físicas'!$F$5)/1000</f>
        <v>105.07382317517423</v>
      </c>
      <c r="AR968" s="31">
        <f>(AD968*'Propiedades físicas'!$F$8)/1000</f>
        <v>19.344697314093498</v>
      </c>
      <c r="AS968" s="31">
        <f>(AE968*'Propiedades físicas'!$F$7)/1000</f>
        <v>2.3563249057284157</v>
      </c>
      <c r="AT968" s="31">
        <f t="shared" si="611"/>
        <v>842.86120618062785</v>
      </c>
      <c r="AU968" s="31">
        <f t="shared" si="612"/>
        <v>0.5586460765986152</v>
      </c>
      <c r="AV968" s="31">
        <f t="shared" si="616"/>
        <v>0.16582788182422448</v>
      </c>
      <c r="AW968" s="31">
        <f t="shared" si="616"/>
        <v>0.12511593316860226</v>
      </c>
      <c r="AX968" s="31">
        <f t="shared" si="616"/>
        <v>0.12466325701631185</v>
      </c>
      <c r="AY968" s="31">
        <f t="shared" si="613"/>
        <v>2.2951225150998192E-2</v>
      </c>
      <c r="AZ968" s="31">
        <f t="shared" si="613"/>
        <v>2.7956262412478952E-3</v>
      </c>
      <c r="BA968" s="31">
        <f t="shared" si="614"/>
        <v>0.99999999999999989</v>
      </c>
      <c r="BB968" s="34">
        <f>AU968*'Propiedades físicas'!$C$4+'Diseño reactor'!AV968*'Propiedades físicas'!$C$5+'Diseño reactor'!AW968*'Propiedades físicas'!$C$8+'Diseño reactor'!AX968*'Propiedades físicas'!$C$9+'Diseño reactor'!AY968*'Propiedades físicas'!$C$7+'Diseño reactor'!AZ968*'Propiedades físicas'!$C$6</f>
        <v>876.07977499337255</v>
      </c>
      <c r="BC968" s="45">
        <f>AU968*'Propiedades físicas'!$L$4+'Diseño reactor'!AV968*'Propiedades físicas'!$L$5+'Diseño reactor'!AW968*'Propiedades físicas'!$L$8+AX968*'Propiedades físicas'!$L$9+'Diseño reactor'!AY968*'Propiedades físicas'!$L$7+'Diseño reactor'!AZ968*'Propiedades físicas'!$L$6</f>
        <v>2.0221463663244896</v>
      </c>
      <c r="BD968" s="29">
        <f t="shared" si="591"/>
        <v>2.9435078855837116</v>
      </c>
      <c r="BE968" s="58">
        <f t="shared" si="592"/>
        <v>42.878900519353678</v>
      </c>
      <c r="BF968" s="30">
        <f>AU968*'Propiedades físicas'!$I$4+'Diseño reactor'!AV968*'Propiedades físicas'!$I$5+'Diseño reactor'!AW968*'Propiedades físicas'!$I$8+'Diseño reactor'!AX968*'Propiedades físicas'!$I$9+'Diseño reactor'!AY968*'Propiedades físicas'!$I$7+'Diseño reactor'!AZ968*'Propiedades físicas'!$I$6</f>
        <v>1.9651830232073484E-2</v>
      </c>
      <c r="BG968" s="24">
        <f>AU968*'Propiedades físicas'!$O$4+'Diseño reactor'!AV968*'Propiedades físicas'!$O$5+'Diseño reactor'!AW968*'Propiedades físicas'!$O$8+'Diseño reactor'!AX968*'Propiedades físicas'!$O$9+'Diseño reactor'!AY968*'Propiedades físicas'!$O$7+'Diseño reactor'!AZ968*'Propiedades físicas'!$O$6</f>
        <v>0.15004184480188856</v>
      </c>
      <c r="BH968" s="54">
        <f t="shared" si="593"/>
        <v>41855.723197684485</v>
      </c>
      <c r="BI968" s="34">
        <f t="shared" si="615"/>
        <v>264.85196278333791</v>
      </c>
      <c r="BJ968" s="27">
        <f t="shared" si="594"/>
        <v>4799.8683034870801</v>
      </c>
      <c r="BK968" s="34">
        <f t="shared" si="595"/>
        <v>553.98545773947126</v>
      </c>
      <c r="BL968" s="27">
        <f t="shared" si="596"/>
        <v>105.15559079318767</v>
      </c>
      <c r="BM968" s="34">
        <f t="shared" si="597"/>
        <v>1.1054421768707483</v>
      </c>
      <c r="BN968" s="45">
        <f t="shared" si="598"/>
        <v>935.95402686792454</v>
      </c>
      <c r="BO968" s="45">
        <f t="shared" si="599"/>
        <v>90.387466962284535</v>
      </c>
      <c r="BP968" s="66">
        <f t="shared" si="600"/>
        <v>6.6930511912883599</v>
      </c>
    </row>
    <row r="969" spans="8:68">
      <c r="H969" s="68">
        <v>964</v>
      </c>
      <c r="I969" s="31">
        <f>('Propiedades físicas'!$C$10*'Diseño reactor'!H969)/1000</f>
        <v>843.73645146222736</v>
      </c>
      <c r="J969" s="31">
        <f t="shared" si="577"/>
        <v>0.54045312278464996</v>
      </c>
      <c r="K969" s="31">
        <f>(I969*1000)/'Propiedades físicas'!$F$10</f>
        <v>5511.4267746361511</v>
      </c>
      <c r="L969" s="31">
        <f t="shared" si="578"/>
        <v>787.34668209087863</v>
      </c>
      <c r="M969" s="31">
        <f t="shared" si="579"/>
        <v>4724.0800925452722</v>
      </c>
      <c r="N969" s="31">
        <f t="shared" si="580"/>
        <v>0.81674967021875378</v>
      </c>
      <c r="O969" s="32">
        <f t="shared" si="581"/>
        <v>4.9004980213125231</v>
      </c>
      <c r="P969" s="33">
        <f t="shared" si="582"/>
        <v>0.5562035901303154</v>
      </c>
      <c r="Q969" s="31">
        <f t="shared" si="583"/>
        <v>4.5303227782464504</v>
      </c>
      <c r="R969" s="31">
        <f t="shared" si="584"/>
        <v>0.17743094417259628</v>
      </c>
      <c r="S969" s="31">
        <f t="shared" si="585"/>
        <v>0.37017524306607358</v>
      </c>
      <c r="T969" s="31">
        <f t="shared" si="586"/>
        <v>5.6601108854049273E-2</v>
      </c>
      <c r="U969" s="31">
        <f t="shared" si="587"/>
        <v>2.6514027061792893E-2</v>
      </c>
      <c r="V969" s="47">
        <f t="shared" si="601"/>
        <v>5.5080355527468126E-4</v>
      </c>
      <c r="W969" s="31">
        <f t="shared" si="588"/>
        <v>0.31900359386573757</v>
      </c>
      <c r="X969" s="34">
        <f>(S969*H969*'Propiedades físicas'!$F$5*60*24*365)/(1000000)</f>
        <v>55230.734269582681</v>
      </c>
      <c r="Y969" s="34">
        <f>(U969*H969*'Propiedades físicas'!$F$7*60*24*365)/(1000000)</f>
        <v>1237.1448700816152</v>
      </c>
      <c r="Z969" s="31">
        <f t="shared" si="602"/>
        <v>536.18026088562408</v>
      </c>
      <c r="AA969" s="31">
        <f t="shared" si="618"/>
        <v>4367.2311582295779</v>
      </c>
      <c r="AB969" s="31">
        <f t="shared" si="619"/>
        <v>171.04343018238282</v>
      </c>
      <c r="AC969" s="31">
        <f t="shared" si="620"/>
        <v>356.84893431569492</v>
      </c>
      <c r="AD969" s="31">
        <f t="shared" si="617"/>
        <v>54.563468935303497</v>
      </c>
      <c r="AE969" s="31">
        <f t="shared" si="606"/>
        <v>25.55952208756835</v>
      </c>
      <c r="AF969" s="31">
        <f t="shared" si="607"/>
        <v>5511.426774636152</v>
      </c>
      <c r="AG969" s="31">
        <f t="shared" si="608"/>
        <v>9.7285200876323197E-2</v>
      </c>
      <c r="AH969" s="31">
        <f t="shared" si="609"/>
        <v>0.79239575101093296</v>
      </c>
      <c r="AI969" s="31">
        <f t="shared" si="609"/>
        <v>3.1034328709497298E-2</v>
      </c>
      <c r="AJ969" s="31">
        <f t="shared" si="609"/>
        <v>6.4747106131924068E-2</v>
      </c>
      <c r="AK969" s="31">
        <f t="shared" si="590"/>
        <v>9.900062391540277E-3</v>
      </c>
      <c r="AL969" s="31">
        <f t="shared" si="590"/>
        <v>4.6375508797820717E-3</v>
      </c>
      <c r="AM969" s="31">
        <f t="shared" si="610"/>
        <v>0.99999999999999989</v>
      </c>
      <c r="AN969" s="31">
        <f>(Z969*'Propiedades físicas'!$F$4)/1000</f>
        <v>471.50619781760008</v>
      </c>
      <c r="AO969" s="31">
        <f>(AA969*'Propiedades físicas'!$F$6)/1000</f>
        <v>139.92608630967567</v>
      </c>
      <c r="AP969" s="31">
        <f>(AB969*'Propiedades físicas'!$F$9)/1000</f>
        <v>105.52524425102106</v>
      </c>
      <c r="AQ969" s="31">
        <f>(AC969*'Propiedades físicas'!$F$5)/1000</f>
        <v>105.08130568794269</v>
      </c>
      <c r="AR969" s="31">
        <f>(AD969*'Propiedades físicas'!$F$8)/1000</f>
        <v>19.343841006943787</v>
      </c>
      <c r="AS969" s="31">
        <f>(AE969*'Propiedades físicas'!$F$7)/1000</f>
        <v>2.3537763890441692</v>
      </c>
      <c r="AT969" s="31">
        <f t="shared" si="611"/>
        <v>843.73645146222748</v>
      </c>
      <c r="AU969" s="31">
        <f t="shared" si="612"/>
        <v>0.55883113382201499</v>
      </c>
      <c r="AV969" s="31">
        <f t="shared" si="616"/>
        <v>0.16584098751118126</v>
      </c>
      <c r="AW969" s="31">
        <f t="shared" si="616"/>
        <v>0.12506896444753784</v>
      </c>
      <c r="AX969" s="31">
        <f t="shared" si="616"/>
        <v>0.12454280659065135</v>
      </c>
      <c r="AY969" s="31">
        <f t="shared" si="613"/>
        <v>2.2926401927308191E-2</v>
      </c>
      <c r="AZ969" s="31">
        <f t="shared" si="613"/>
        <v>2.7897057013063558E-3</v>
      </c>
      <c r="BA969" s="31">
        <f t="shared" si="614"/>
        <v>1</v>
      </c>
      <c r="BB969" s="34">
        <f>AU969*'Propiedades físicas'!$C$4+'Diseño reactor'!AV969*'Propiedades físicas'!$C$5+'Diseño reactor'!AW969*'Propiedades físicas'!$C$8+'Diseño reactor'!AX969*'Propiedades físicas'!$C$9+'Diseño reactor'!AY969*'Propiedades físicas'!$C$7+'Diseño reactor'!AZ969*'Propiedades físicas'!$C$6</f>
        <v>876.07808681078029</v>
      </c>
      <c r="BC969" s="45">
        <f>AU969*'Propiedades físicas'!$L$4+'Diseño reactor'!AV969*'Propiedades físicas'!$L$5+'Diseño reactor'!AW969*'Propiedades físicas'!$L$8+AX969*'Propiedades físicas'!$L$9+'Diseño reactor'!AY969*'Propiedades físicas'!$L$7+'Diseño reactor'!AZ969*'Propiedades físicas'!$L$6</f>
        <v>2.0222867232027113</v>
      </c>
      <c r="BD969" s="29">
        <f t="shared" si="591"/>
        <v>2.9412300274903238</v>
      </c>
      <c r="BE969" s="58">
        <f t="shared" si="592"/>
        <v>42.876362157544094</v>
      </c>
      <c r="BF969" s="30">
        <f>AU969*'Propiedades físicas'!$I$4+'Diseño reactor'!AV969*'Propiedades físicas'!$I$5+'Diseño reactor'!AW969*'Propiedades físicas'!$I$8+'Diseño reactor'!AX969*'Propiedades físicas'!$I$9+'Diseño reactor'!AY969*'Propiedades físicas'!$I$7+'Diseño reactor'!AZ969*'Propiedades físicas'!$I$6</f>
        <v>1.9652600987707609E-2</v>
      </c>
      <c r="BG969" s="24">
        <f>AU969*'Propiedades físicas'!$O$4+'Diseño reactor'!AV969*'Propiedades físicas'!$O$5+'Diseño reactor'!AW969*'Propiedades físicas'!$O$8+'Diseño reactor'!AX969*'Propiedades físicas'!$O$9+'Diseño reactor'!AY969*'Propiedades físicas'!$O$7+'Diseño reactor'!AZ969*'Propiedades físicas'!$O$6</f>
        <v>0.15004793494623087</v>
      </c>
      <c r="BH969" s="54">
        <f t="shared" si="593"/>
        <v>41854.001005778468</v>
      </c>
      <c r="BI969" s="34">
        <f t="shared" si="615"/>
        <v>264.86998350282806</v>
      </c>
      <c r="BJ969" s="27">
        <f t="shared" si="594"/>
        <v>4799.8454959956725</v>
      </c>
      <c r="BK969" s="34">
        <f t="shared" si="595"/>
        <v>554.00531133470599</v>
      </c>
      <c r="BL969" s="27">
        <f t="shared" si="596"/>
        <v>105.15630610362196</v>
      </c>
      <c r="BM969" s="34">
        <f t="shared" si="597"/>
        <v>1.1054421768707483</v>
      </c>
      <c r="BN969" s="45">
        <f t="shared" si="598"/>
        <v>937.08491831000708</v>
      </c>
      <c r="BO969" s="45">
        <f t="shared" si="599"/>
        <v>90.415178695707013</v>
      </c>
      <c r="BP969" s="66">
        <f t="shared" si="600"/>
        <v>6.6930382939554551</v>
      </c>
    </row>
    <row r="970" spans="8:68">
      <c r="H970" s="68">
        <v>965</v>
      </c>
      <c r="I970" s="31">
        <f>('Propiedades físicas'!$C$10*'Diseño reactor'!H970)/1000</f>
        <v>844.61169674382722</v>
      </c>
      <c r="J970" s="31">
        <f t="shared" ref="J970:J1033" si="621">$F$7/I970</f>
        <v>0.53989306773513213</v>
      </c>
      <c r="K970" s="31">
        <f>(I970*1000)/'Propiedades físicas'!$F$10</f>
        <v>5517.1440223276823</v>
      </c>
      <c r="L970" s="31">
        <f t="shared" ref="L970:L1033" si="622">K970*$I$5</f>
        <v>788.1634317610974</v>
      </c>
      <c r="M970" s="31">
        <f t="shared" ref="M970:M1033" si="623">$I$6*K970</f>
        <v>4728.9805905665844</v>
      </c>
      <c r="N970" s="31">
        <f t="shared" ref="N970:N1033" si="624">L970/H970</f>
        <v>0.81674967021875378</v>
      </c>
      <c r="O970" s="32">
        <f t="shared" ref="O970:O1033" si="625">M970/H970</f>
        <v>4.9004980213125231</v>
      </c>
      <c r="P970" s="33">
        <f t="shared" ref="P970:P1033" si="626">(H970*$C$5*N970)/(H970*$C$5+$F$7*1000*$C$4)</f>
        <v>0.55638751719515189</v>
      </c>
      <c r="Q970" s="31">
        <f t="shared" ref="Q970:Q1033" si="627">((H970^3)*($C$5^3)*O970+3*(H970^2)*($C$5^2)*O970*$F$7*1000*$C$4+3*H970*$C$5*O970*(($F$7*1000)^2)*($C$4^2)+O970*(($F$7*1000)^3)*($C$4^3)-3*N970*(($F$7*1000)^3)*($C$4^3)-3*(($F$7*1000)^2)*($C$4^2)*H970*$C$5*N970-$F$7*1000*$C$4*(H970^2)*($C$5^2)*N970)/(3*(($F$7*1000)^2)*($C$4^2)*H970*$C$5+(($F$7*1000)^3)*($C$4^3)+3*(H970^2)*($C$5^2)*$F$7*1000*$C$4+(H970^3)*($C$5^3))</f>
        <v>4.5306801221233766</v>
      </c>
      <c r="R970" s="31">
        <f t="shared" ref="R970:R1033" si="628">($F$7*1000*$C$4*H970*$C$5*N970)/((H970^2)*($C$5^2)+2*$F$7*1000*$C$4*H970*$C$5+(($F$7*1000)^2)*($C$4^2))</f>
        <v>0.177364322477886</v>
      </c>
      <c r="S970" s="31">
        <f t="shared" ref="S970:S1033" si="629">(N970*$F$7*1000*$C$4*(3*(($F$7*1000)^2)*($C$4^2)+3*$F$7*1000*$C$4*H970*$C$5+(H970^2)*($C$5^2)))/(3*(($F$7*1000)^2)*($C$4^2)*H970*$C$5+(($F$7*1000)^3)*($C$4^3)+3*(H970^2)*($C$5^2)*$F$7*1000*$C$4+(H970^3)*($C$5^3))</f>
        <v>0.36981789918914643</v>
      </c>
      <c r="T970" s="31">
        <f t="shared" ref="T970:T1033" si="630">((($F$7*1000)^2)*($C$4^2)*H970*$C$5*N970)/(3*(($F$7*1000)^2)*($C$4^2)*H970*$C$5+(($F$7*1000)^3)*($C$4^3)+3*(H970^2)*($C$5^2)*$F$7*1000*$C$4+(H970^3)*($C$5^3))</f>
        <v>5.6539914925887266E-2</v>
      </c>
      <c r="U970" s="31">
        <f t="shared" ref="U970:U1033" si="631">((($F$7*1000)^3)*($C$4^3)*N970)/(3*(($F$7*1000)^2)*($C$4^2)*H970*$C$5+(($F$7*1000)^3)*($C$4^3)+3*(H970^2)*($C$5^2)*$F$7*1000*$C$4+(H970^3)*($C$5^3))</f>
        <v>2.6457915619828649E-2</v>
      </c>
      <c r="V970" s="47">
        <f t="shared" si="601"/>
        <v>5.5098569663985912E-4</v>
      </c>
      <c r="W970" s="31">
        <f t="shared" ref="W970:W1033" si="632">($F$7*1000*$C$4)/(H970*$C$5+$F$7*1000*$C$4)</f>
        <v>0.3187783999396876</v>
      </c>
      <c r="X970" s="34">
        <f>(S970*H970*'Propiedades físicas'!$F$5*60*24*365)/(1000000)</f>
        <v>55234.655980995514</v>
      </c>
      <c r="Y970" s="34">
        <f>(U970*H970*'Propiedades físicas'!$F$7*60*24*365)/(1000000)</f>
        <v>1235.8073387887041</v>
      </c>
      <c r="Z970" s="31">
        <f t="shared" si="602"/>
        <v>536.91395409332154</v>
      </c>
      <c r="AA970" s="31">
        <f t="shared" si="618"/>
        <v>4372.1063178490585</v>
      </c>
      <c r="AB970" s="31">
        <f t="shared" si="619"/>
        <v>171.15657119116</v>
      </c>
      <c r="AC970" s="31">
        <f t="shared" si="620"/>
        <v>356.87427271752631</v>
      </c>
      <c r="AD970" s="31">
        <f t="shared" si="617"/>
        <v>54.561017903481215</v>
      </c>
      <c r="AE970" s="31">
        <f t="shared" ref="AE970" si="633">U970*$H970</f>
        <v>25.531888573134648</v>
      </c>
      <c r="AF970" s="31">
        <f t="shared" si="607"/>
        <v>5517.1440223276813</v>
      </c>
      <c r="AG970" s="31">
        <f t="shared" si="608"/>
        <v>9.731737143718748E-2</v>
      </c>
      <c r="AH970" s="31">
        <f t="shared" si="609"/>
        <v>0.79245825379132817</v>
      </c>
      <c r="AI970" s="31">
        <f t="shared" si="609"/>
        <v>3.1022675953082893E-2</v>
      </c>
      <c r="AJ970" s="31">
        <f t="shared" si="609"/>
        <v>6.4684603351529174E-2</v>
      </c>
      <c r="AK970" s="31">
        <f t="shared" si="609"/>
        <v>9.8893590021711889E-3</v>
      </c>
      <c r="AL970" s="31">
        <f t="shared" si="609"/>
        <v>4.6277364647013064E-3</v>
      </c>
      <c r="AM970" s="31">
        <f t="shared" si="610"/>
        <v>1.0000000000000002</v>
      </c>
      <c r="AN970" s="31">
        <f>(Z970*'Propiedades físicas'!$F$4)/1000</f>
        <v>472.15139295058509</v>
      </c>
      <c r="AO970" s="31">
        <f>(AA970*'Propiedades físicas'!$F$6)/1000</f>
        <v>140.08228642388383</v>
      </c>
      <c r="AP970" s="31">
        <f>(AB970*'Propiedades físicas'!$F$9)/1000</f>
        <v>105.59504659638615</v>
      </c>
      <c r="AQ970" s="31">
        <f>(AC970*'Propiedades físicas'!$F$5)/1000</f>
        <v>105.08876708712998</v>
      </c>
      <c r="AR970" s="31">
        <f>(AD970*'Propiedades físicas'!$F$8)/1000</f>
        <v>19.342972067142153</v>
      </c>
      <c r="AS970" s="31">
        <f>(AE970*'Propiedades físicas'!$F$7)/1000</f>
        <v>2.3512316186999698</v>
      </c>
      <c r="AT970" s="31">
        <f t="shared" si="611"/>
        <v>844.61169674382722</v>
      </c>
      <c r="AU970" s="31">
        <f t="shared" si="612"/>
        <v>0.55901592977084924</v>
      </c>
      <c r="AV970" s="31">
        <f t="shared" si="616"/>
        <v>0.16585406875601336</v>
      </c>
      <c r="AW970" s="31">
        <f t="shared" si="616"/>
        <v>0.12502200360648497</v>
      </c>
      <c r="AX970" s="31">
        <f t="shared" si="616"/>
        <v>0.12442258080520481</v>
      </c>
      <c r="AY970" s="31">
        <f t="shared" si="613"/>
        <v>2.2901615193956903E-2</v>
      </c>
      <c r="AZ970" s="31">
        <f t="shared" si="613"/>
        <v>2.7838018674907175E-3</v>
      </c>
      <c r="BA970" s="31">
        <f t="shared" si="614"/>
        <v>1</v>
      </c>
      <c r="BB970" s="34">
        <f>AU970*'Propiedades físicas'!$C$4+'Diseño reactor'!AV970*'Propiedades físicas'!$C$5+'Diseño reactor'!AW970*'Propiedades físicas'!$C$8+'Diseño reactor'!AX970*'Propiedades físicas'!$C$9+'Diseño reactor'!AY970*'Propiedades físicas'!$C$7+'Diseño reactor'!AZ970*'Propiedades físicas'!$C$6</f>
        <v>876.0764030944581</v>
      </c>
      <c r="BC970" s="45">
        <f>AU970*'Propiedades físicas'!$L$4+'Diseño reactor'!AV970*'Propiedades físicas'!$L$5+'Diseño reactor'!AW970*'Propiedades físicas'!$L$8+AX970*'Propiedades físicas'!$L$9+'Diseño reactor'!AY970*'Propiedades físicas'!$L$7+'Diseño reactor'!AZ970*'Propiedades físicas'!$L$6</f>
        <v>2.0224268723992491</v>
      </c>
      <c r="BD970" s="29">
        <f t="shared" ref="BD970:BD1033" si="634">((-$F$19)*V970*($F$7*1000))/(H970*(BB970/1000)*BC970)</f>
        <v>2.9389556997779449</v>
      </c>
      <c r="BE970" s="58">
        <f t="shared" ref="BE970:BE1033" si="635">BD970+$F$20+((BP970*60)/(H970*(BB970/1000)*BC970))</f>
        <v>42.873827892401408</v>
      </c>
      <c r="BF970" s="30">
        <f>AU970*'Propiedades físicas'!$I$4+'Diseño reactor'!AV970*'Propiedades físicas'!$I$5+'Diseño reactor'!AW970*'Propiedades físicas'!$I$8+'Diseño reactor'!AX970*'Propiedades físicas'!$I$9+'Diseño reactor'!AY970*'Propiedades físicas'!$I$7+'Diseño reactor'!AZ970*'Propiedades físicas'!$I$6</f>
        <v>1.9653369744405843E-2</v>
      </c>
      <c r="BG970" s="24">
        <f>AU970*'Propiedades físicas'!$O$4+'Diseño reactor'!AV970*'Propiedades físicas'!$O$5+'Diseño reactor'!AW970*'Propiedades físicas'!$O$8+'Diseño reactor'!AX970*'Propiedades físicas'!$O$9+'Diseño reactor'!AY970*'Propiedades físicas'!$O$7+'Diseño reactor'!AZ970*'Propiedades físicas'!$O$6</f>
        <v>0.15005401740720078</v>
      </c>
      <c r="BH970" s="54">
        <f t="shared" ref="BH970:BH1033" si="636">(BB970*($F$33^2)*$F$34)/BF970</f>
        <v>41852.2834190945</v>
      </c>
      <c r="BI970" s="34">
        <f t="shared" si="615"/>
        <v>264.8879636219412</v>
      </c>
      <c r="BJ970" s="27">
        <f t="shared" ref="BJ970:BJ1033" si="637">$F$43*(BH970^$F$44)*(BI970^$F$45)</f>
        <v>4799.8227826593793</v>
      </c>
      <c r="BK970" s="34">
        <f t="shared" ref="BK970:BK1033" si="638">(BJ970*BG970)/$F$16</f>
        <v>554.02514721588409</v>
      </c>
      <c r="BL970" s="27">
        <f t="shared" ref="BL970:BL1033" si="639">1/((1/BK970)+(1/$F$61))</f>
        <v>105.15702073435151</v>
      </c>
      <c r="BM970" s="34">
        <f t="shared" ref="BM970:BM1033" si="640">($F$33*($F$34^2))/9.8</f>
        <v>1.1054421768707483</v>
      </c>
      <c r="BN970" s="45">
        <f t="shared" ref="BN970:BN1033" si="641">((((H970/60)*(BB970/1000)*BC970*($F$20-$F$4)+(((-$F$19)*V970*($F$7*1000))/60)))/(-BL970*$F$46/1000))+$F$4</f>
        <v>938.21594411892409</v>
      </c>
      <c r="BO970" s="45">
        <f t="shared" ref="BO970:BO1033" si="642">((-$F$19)*V970*($F$7*1000)/60)+BP970</f>
        <v>90.442851320002418</v>
      </c>
      <c r="BP970" s="66">
        <f t="shared" ref="BP970:BP1033" si="643">($F$35*($F$33^5)*($F$34^3)*BB970)/1000</f>
        <v>6.693025430743841</v>
      </c>
    </row>
    <row r="971" spans="8:68">
      <c r="H971" s="68">
        <v>966</v>
      </c>
      <c r="I971" s="31">
        <f>('Propiedades físicas'!$C$10*'Diseño reactor'!H971)/1000</f>
        <v>845.48694202542697</v>
      </c>
      <c r="J971" s="31">
        <f t="shared" si="621"/>
        <v>0.53933417221987845</v>
      </c>
      <c r="K971" s="31">
        <f>(I971*1000)/'Propiedades físicas'!$F$10</f>
        <v>5522.8612700192134</v>
      </c>
      <c r="L971" s="31">
        <f t="shared" si="622"/>
        <v>788.98018143131617</v>
      </c>
      <c r="M971" s="31">
        <f t="shared" si="623"/>
        <v>4733.8810885878966</v>
      </c>
      <c r="N971" s="31">
        <f t="shared" si="624"/>
        <v>0.81674967021875378</v>
      </c>
      <c r="O971" s="32">
        <f t="shared" si="625"/>
        <v>4.9004980213125222</v>
      </c>
      <c r="P971" s="33">
        <f t="shared" si="626"/>
        <v>0.55657118476423229</v>
      </c>
      <c r="Q971" s="31">
        <f t="shared" si="627"/>
        <v>4.5310368001201846</v>
      </c>
      <c r="R971" s="31">
        <f t="shared" si="628"/>
        <v>0.17729771211392356</v>
      </c>
      <c r="S971" s="31">
        <f t="shared" si="629"/>
        <v>0.36946122119233799</v>
      </c>
      <c r="T971" s="31">
        <f t="shared" si="630"/>
        <v>5.647881094337931E-2</v>
      </c>
      <c r="U971" s="31">
        <f t="shared" si="631"/>
        <v>2.6401962397218624E-2</v>
      </c>
      <c r="V971" s="47">
        <f t="shared" ref="V971:V1034" si="644">$C$4*P971/$C$5</f>
        <v>5.5116758102865724E-4</v>
      </c>
      <c r="W971" s="31">
        <f t="shared" si="632"/>
        <v>0.31855352373125129</v>
      </c>
      <c r="X971" s="34">
        <f>(S971*H971*'Propiedades físicas'!$F$5*60*24*365)/(1000000)</f>
        <v>55238.566634224408</v>
      </c>
      <c r="Y971" s="34">
        <f>(U971*H971*'Propiedades físicas'!$F$7*60*24*365)/(1000000)</f>
        <v>1234.4717734608903</v>
      </c>
      <c r="Z971" s="31">
        <f t="shared" ref="Z971:Z1034" si="645">P971*$H971</f>
        <v>537.64776448224836</v>
      </c>
      <c r="AA971" s="31">
        <f t="shared" ref="AA971:AD1034" si="646">Q971*$H971</f>
        <v>4376.9815489160983</v>
      </c>
      <c r="AB971" s="31">
        <f t="shared" si="646"/>
        <v>171.26958990205017</v>
      </c>
      <c r="AC971" s="31">
        <f t="shared" si="646"/>
        <v>356.89953967179849</v>
      </c>
      <c r="AD971" s="31">
        <f t="shared" si="646"/>
        <v>54.558531371304412</v>
      </c>
      <c r="AE971" s="31">
        <f t="shared" ref="AE971:AE1034" si="647">U971*$H971</f>
        <v>25.504295675713191</v>
      </c>
      <c r="AF971" s="31">
        <f t="shared" ref="AF971:AF1034" si="648">Z971+AA971+AB971+AC971+AD971+AE971</f>
        <v>5522.8612700192125</v>
      </c>
      <c r="AG971" s="31">
        <f t="shared" ref="AG971:AG1034" si="649">Z971/AF971</f>
        <v>9.7349496609821243E-2</v>
      </c>
      <c r="AH971" s="31">
        <f t="shared" ref="AH971:AK1034" si="650">AA971/$AF971</f>
        <v>0.79252064010307322</v>
      </c>
      <c r="AI971" s="31">
        <f t="shared" si="650"/>
        <v>3.101102517852207E-2</v>
      </c>
      <c r="AJ971" s="31">
        <f t="shared" si="650"/>
        <v>6.4622217039783963E-2</v>
      </c>
      <c r="AK971" s="31">
        <f t="shared" si="650"/>
        <v>9.8786713451367598E-3</v>
      </c>
      <c r="AL971" s="31">
        <f t="shared" ref="AL971:AL1034" si="651">AE971/$AF971</f>
        <v>4.6179497236627978E-3</v>
      </c>
      <c r="AM971" s="31">
        <f t="shared" ref="AM971:AM1034" si="652">AG971+AH971+AI971+AJ971+AK971+AL971</f>
        <v>1</v>
      </c>
      <c r="AN971" s="31">
        <f>(Z971*'Propiedades físicas'!$F$4)/1000</f>
        <v>472.79669113039961</v>
      </c>
      <c r="AO971" s="31">
        <f>(AA971*'Propiedades físicas'!$F$6)/1000</f>
        <v>140.23848882727179</v>
      </c>
      <c r="AP971" s="31">
        <f>(AB971*'Propiedades físicas'!$F$9)/1000</f>
        <v>105.66477349006985</v>
      </c>
      <c r="AQ971" s="31">
        <f>(AC971*'Propiedades físicas'!$F$5)/1000</f>
        <v>105.09620744715451</v>
      </c>
      <c r="AR971" s="31">
        <f>(AD971*'Propiedades físicas'!$F$8)/1000</f>
        <v>19.342090541754832</v>
      </c>
      <c r="AS971" s="31">
        <f>(AE971*'Propiedades físicas'!$F$7)/1000</f>
        <v>2.348690588776428</v>
      </c>
      <c r="AT971" s="31">
        <f t="shared" ref="AT971:AT1034" si="653">AN971+AO971+AP971+AQ971+AR971+AS971</f>
        <v>845.48694202542697</v>
      </c>
      <c r="AU971" s="31">
        <f t="shared" ref="AU971:AU1034" si="654">AN971/$AT971</f>
        <v>0.55920046499805176</v>
      </c>
      <c r="AV971" s="31">
        <f t="shared" si="616"/>
        <v>0.1658671256250511</v>
      </c>
      <c r="AW971" s="31">
        <f t="shared" si="616"/>
        <v>0.12497505075234161</v>
      </c>
      <c r="AX971" s="31">
        <f t="shared" si="616"/>
        <v>0.12430257905035022</v>
      </c>
      <c r="AY971" s="31">
        <f t="shared" si="616"/>
        <v>2.2876864893287899E-2</v>
      </c>
      <c r="AZ971" s="31">
        <f t="shared" si="616"/>
        <v>2.7779146809174425E-3</v>
      </c>
      <c r="BA971" s="31">
        <f t="shared" ref="BA971:BA1034" si="655">AU971+AV971+AW971+AX971+AY971+AZ971</f>
        <v>1</v>
      </c>
      <c r="BB971" s="34">
        <f>AU971*'Propiedades físicas'!$C$4+'Diseño reactor'!AV971*'Propiedades físicas'!$C$5+'Diseño reactor'!AW971*'Propiedades físicas'!$C$8+'Diseño reactor'!AX971*'Propiedades físicas'!$C$9+'Diseño reactor'!AY971*'Propiedades físicas'!$C$7+'Diseño reactor'!AZ971*'Propiedades físicas'!$C$6</f>
        <v>876.07472382942399</v>
      </c>
      <c r="BC971" s="45">
        <f>AU971*'Propiedades físicas'!$L$4+'Diseño reactor'!AV971*'Propiedades físicas'!$L$5+'Diseño reactor'!AW971*'Propiedades físicas'!$L$8+AX971*'Propiedades físicas'!$L$9+'Diseño reactor'!AY971*'Propiedades físicas'!$L$7+'Diseño reactor'!AZ971*'Propiedades físicas'!$L$6</f>
        <v>2.0225668143660651</v>
      </c>
      <c r="BD971" s="29">
        <f t="shared" si="634"/>
        <v>2.9366848942428105</v>
      </c>
      <c r="BE971" s="58">
        <f t="shared" si="635"/>
        <v>42.87129771390029</v>
      </c>
      <c r="BF971" s="30">
        <f>AU971*'Propiedades físicas'!$I$4+'Diseño reactor'!AV971*'Propiedades físicas'!$I$5+'Diseño reactor'!AW971*'Propiedades físicas'!$I$8+'Diseño reactor'!AX971*'Propiedades físicas'!$I$9+'Diseño reactor'!AY971*'Propiedades físicas'!$I$7+'Diseño reactor'!AZ971*'Propiedades físicas'!$I$6</f>
        <v>1.9654136508661834E-2</v>
      </c>
      <c r="BG971" s="24">
        <f>AU971*'Propiedades físicas'!$O$4+'Diseño reactor'!AV971*'Propiedades físicas'!$O$5+'Diseño reactor'!AW971*'Propiedades físicas'!$O$8+'Diseño reactor'!AX971*'Propiedades físicas'!$O$9+'Diseño reactor'!AY971*'Propiedades físicas'!$O$7+'Diseño reactor'!AZ971*'Propiedades físicas'!$O$6</f>
        <v>0.15006009219783584</v>
      </c>
      <c r="BH971" s="54">
        <f t="shared" si="636"/>
        <v>41850.570422025179</v>
      </c>
      <c r="BI971" s="34">
        <f t="shared" ref="BI971:BI1034" si="656">(BC971*BF971)/(BG971/1000)</f>
        <v>264.90590326328777</v>
      </c>
      <c r="BJ971" s="27">
        <f t="shared" si="637"/>
        <v>4799.8001631179013</v>
      </c>
      <c r="BK971" s="34">
        <f t="shared" si="638"/>
        <v>554.04496539127672</v>
      </c>
      <c r="BL971" s="27">
        <f t="shared" si="639"/>
        <v>105.15773468578895</v>
      </c>
      <c r="BM971" s="34">
        <f t="shared" si="640"/>
        <v>1.1054421768707483</v>
      </c>
      <c r="BN971" s="45">
        <f t="shared" si="641"/>
        <v>939.34710399776145</v>
      </c>
      <c r="BO971" s="45">
        <f t="shared" si="642"/>
        <v>90.470484917894979</v>
      </c>
      <c r="BP971" s="66">
        <f t="shared" si="643"/>
        <v>6.6930126015390607</v>
      </c>
    </row>
    <row r="972" spans="8:68">
      <c r="H972" s="68">
        <v>967</v>
      </c>
      <c r="I972" s="31">
        <f>('Propiedades físicas'!$C$10*'Diseño reactor'!H972)/1000</f>
        <v>846.36218730702683</v>
      </c>
      <c r="J972" s="31">
        <f t="shared" si="621"/>
        <v>0.53877643264157449</v>
      </c>
      <c r="K972" s="31">
        <f>(I972*1000)/'Propiedades físicas'!$F$10</f>
        <v>5528.5785177107446</v>
      </c>
      <c r="L972" s="31">
        <f t="shared" si="622"/>
        <v>789.79693110153494</v>
      </c>
      <c r="M972" s="31">
        <f t="shared" si="623"/>
        <v>4738.7815866092096</v>
      </c>
      <c r="N972" s="31">
        <f t="shared" si="624"/>
        <v>0.81674967021875378</v>
      </c>
      <c r="O972" s="32">
        <f t="shared" si="625"/>
        <v>4.9004980213125231</v>
      </c>
      <c r="P972" s="33">
        <f t="shared" si="626"/>
        <v>0.55675459338633859</v>
      </c>
      <c r="Q972" s="31">
        <f t="shared" si="627"/>
        <v>4.5313928140424471</v>
      </c>
      <c r="R972" s="31">
        <f t="shared" si="628"/>
        <v>0.17723111323143992</v>
      </c>
      <c r="S972" s="31">
        <f t="shared" si="629"/>
        <v>0.36910520727007545</v>
      </c>
      <c r="T972" s="31">
        <f t="shared" si="630"/>
        <v>5.6417796764290207E-2</v>
      </c>
      <c r="U972" s="31">
        <f t="shared" si="631"/>
        <v>2.6346166836685034E-2</v>
      </c>
      <c r="V972" s="47">
        <f t="shared" si="644"/>
        <v>5.5134920898452957E-4</v>
      </c>
      <c r="W972" s="31">
        <f t="shared" si="632"/>
        <v>0.31832896456851889</v>
      </c>
      <c r="X972" s="34">
        <f>(S972*H972*'Propiedades físicas'!$F$5*60*24*365)/(1000000)</f>
        <v>55242.466268218312</v>
      </c>
      <c r="Y972" s="34">
        <f>(U972*H972*'Propiedades físicas'!$F$7*60*24*365)/(1000000)</f>
        <v>1233.1381709893033</v>
      </c>
      <c r="Z972" s="31">
        <f t="shared" si="645"/>
        <v>538.38169180458942</v>
      </c>
      <c r="AA972" s="31">
        <f t="shared" si="646"/>
        <v>4381.8568511790463</v>
      </c>
      <c r="AB972" s="31">
        <f t="shared" si="646"/>
        <v>171.38248649480241</v>
      </c>
      <c r="AC972" s="31">
        <f t="shared" si="646"/>
        <v>356.92473543016297</v>
      </c>
      <c r="AD972" s="31">
        <f t="shared" si="646"/>
        <v>54.556009471068627</v>
      </c>
      <c r="AE972" s="31">
        <f t="shared" si="647"/>
        <v>25.476743331074427</v>
      </c>
      <c r="AF972" s="31">
        <f t="shared" si="648"/>
        <v>5528.5785177107455</v>
      </c>
      <c r="AG972" s="31">
        <f t="shared" si="649"/>
        <v>9.7381576490211563E-2</v>
      </c>
      <c r="AH972" s="31">
        <f t="shared" si="650"/>
        <v>0.79258291026198002</v>
      </c>
      <c r="AI972" s="31">
        <f t="shared" si="650"/>
        <v>3.0999376412179071E-2</v>
      </c>
      <c r="AJ972" s="31">
        <f t="shared" si="650"/>
        <v>6.455994688087692E-2</v>
      </c>
      <c r="AK972" s="31">
        <f t="shared" si="650"/>
        <v>9.8679993955587322E-3</v>
      </c>
      <c r="AL972" s="31">
        <f t="shared" si="651"/>
        <v>4.6081905591934596E-3</v>
      </c>
      <c r="AM972" s="31">
        <f t="shared" si="652"/>
        <v>0.99999999999999989</v>
      </c>
      <c r="AN972" s="31">
        <f>(Z972*'Propiedades físicas'!$F$4)/1000</f>
        <v>473.44209213911984</v>
      </c>
      <c r="AO972" s="31">
        <f>(AA972*'Propiedades físicas'!$F$6)/1000</f>
        <v>140.39469351177664</v>
      </c>
      <c r="AP972" s="31">
        <f>(AB972*'Propiedades físicas'!$F$9)/1000</f>
        <v>105.73442504296833</v>
      </c>
      <c r="AQ972" s="31">
        <f>(AC972*'Propiedades físicas'!$F$5)/1000</f>
        <v>105.10362684212009</v>
      </c>
      <c r="AR972" s="31">
        <f>(AD972*'Propiedades físicas'!$F$8)/1000</f>
        <v>19.341196477683244</v>
      </c>
      <c r="AS972" s="31">
        <f>(AE972*'Propiedades físicas'!$F$7)/1000</f>
        <v>2.3461532933586442</v>
      </c>
      <c r="AT972" s="31">
        <f t="shared" si="653"/>
        <v>846.36218730702672</v>
      </c>
      <c r="AU972" s="31">
        <f t="shared" si="654"/>
        <v>0.55938474005499705</v>
      </c>
      <c r="AV972" s="31">
        <f t="shared" ref="AV972:AY1035" si="657">AO972/$AT972</f>
        <v>0.16588015818439086</v>
      </c>
      <c r="AW972" s="31">
        <f t="shared" si="657"/>
        <v>0.12492810599135623</v>
      </c>
      <c r="AX972" s="31">
        <f t="shared" si="657"/>
        <v>0.12418280071861558</v>
      </c>
      <c r="AY972" s="31">
        <f t="shared" si="657"/>
        <v>2.2852150967688521E-2</v>
      </c>
      <c r="AZ972" s="31">
        <f t="shared" ref="AZ972:AZ1035" si="658">AS972/$AT972</f>
        <v>2.772044082951868E-3</v>
      </c>
      <c r="BA972" s="31">
        <f t="shared" si="655"/>
        <v>1.0000000000000002</v>
      </c>
      <c r="BB972" s="34">
        <f>AU972*'Propiedades físicas'!$C$4+'Diseño reactor'!AV972*'Propiedades físicas'!$C$5+'Diseño reactor'!AW972*'Propiedades físicas'!$C$8+'Diseño reactor'!AX972*'Propiedades físicas'!$C$9+'Diseño reactor'!AY972*'Propiedades físicas'!$C$7+'Diseño reactor'!AZ972*'Propiedades físicas'!$C$6</f>
        <v>876.0730490007561</v>
      </c>
      <c r="BC972" s="45">
        <f>AU972*'Propiedades físicas'!$L$4+'Diseño reactor'!AV972*'Propiedades físicas'!$L$5+'Diseño reactor'!AW972*'Propiedades físicas'!$L$8+AX972*'Propiedades físicas'!$L$9+'Diseño reactor'!AY972*'Propiedades físicas'!$L$7+'Diseño reactor'!AZ972*'Propiedades físicas'!$L$6</f>
        <v>2.022706549553833</v>
      </c>
      <c r="BD972" s="29">
        <f t="shared" si="634"/>
        <v>2.9344176027065236</v>
      </c>
      <c r="BE972" s="58">
        <f t="shared" si="635"/>
        <v>42.868771612048505</v>
      </c>
      <c r="BF972" s="30">
        <f>AU972*'Propiedades físicas'!$I$4+'Diseño reactor'!AV972*'Propiedades físicas'!$I$5+'Diseño reactor'!AW972*'Propiedades físicas'!$I$8+'Diseño reactor'!AX972*'Propiedades físicas'!$I$9+'Diseño reactor'!AY972*'Propiedades físicas'!$I$7+'Diseño reactor'!AZ972*'Propiedades físicas'!$I$6</f>
        <v>1.9654901286943593E-2</v>
      </c>
      <c r="BG972" s="24">
        <f>AU972*'Propiedades físicas'!$O$4+'Diseño reactor'!AV972*'Propiedades físicas'!$O$5+'Diseño reactor'!AW972*'Propiedades físicas'!$O$8+'Diseño reactor'!AX972*'Propiedades físicas'!$O$9+'Diseño reactor'!AY972*'Propiedades físicas'!$O$7+'Diseño reactor'!AZ972*'Propiedades físicas'!$O$6</f>
        <v>0.15006615933114922</v>
      </c>
      <c r="BH972" s="54">
        <f t="shared" si="636"/>
        <v>41848.861999028042</v>
      </c>
      <c r="BI972" s="34">
        <f t="shared" si="656"/>
        <v>264.92380254901809</v>
      </c>
      <c r="BJ972" s="27">
        <f t="shared" si="637"/>
        <v>4799.7776370125002</v>
      </c>
      <c r="BK972" s="34">
        <f t="shared" si="638"/>
        <v>554.06476586923441</v>
      </c>
      <c r="BL972" s="27">
        <f t="shared" si="639"/>
        <v>105.1584479583496</v>
      </c>
      <c r="BM972" s="34">
        <f t="shared" si="640"/>
        <v>1.1054421768707483</v>
      </c>
      <c r="BN972" s="45">
        <f t="shared" si="641"/>
        <v>940.47839765047127</v>
      </c>
      <c r="BO972" s="45">
        <f t="shared" si="642"/>
        <v>90.498079571875621</v>
      </c>
      <c r="BP972" s="66">
        <f t="shared" si="643"/>
        <v>6.6929998062271139</v>
      </c>
    </row>
    <row r="973" spans="8:68">
      <c r="H973" s="68">
        <v>968</v>
      </c>
      <c r="I973" s="31">
        <f>('Propiedades físicas'!$C$10*'Diseño reactor'!H973)/1000</f>
        <v>847.23743258862658</v>
      </c>
      <c r="J973" s="31">
        <f t="shared" si="621"/>
        <v>0.53821984541777124</v>
      </c>
      <c r="K973" s="31">
        <f>(I973*1000)/'Propiedades físicas'!$F$10</f>
        <v>5534.2957654022757</v>
      </c>
      <c r="L973" s="31">
        <f t="shared" si="622"/>
        <v>790.61368077175359</v>
      </c>
      <c r="M973" s="31">
        <f t="shared" si="623"/>
        <v>4743.6820846305218</v>
      </c>
      <c r="N973" s="31">
        <f t="shared" si="624"/>
        <v>0.81674967021875367</v>
      </c>
      <c r="O973" s="32">
        <f t="shared" si="625"/>
        <v>4.9004980213125222</v>
      </c>
      <c r="P973" s="33">
        <f t="shared" si="626"/>
        <v>0.5569377436087064</v>
      </c>
      <c r="Q973" s="31">
        <f t="shared" si="627"/>
        <v>4.5317481656893754</v>
      </c>
      <c r="R973" s="31">
        <f t="shared" si="628"/>
        <v>0.17716452598024943</v>
      </c>
      <c r="S973" s="31">
        <f t="shared" si="629"/>
        <v>0.36874985562314905</v>
      </c>
      <c r="T973" s="31">
        <f t="shared" si="630"/>
        <v>5.6356872246493987E-2</v>
      </c>
      <c r="U973" s="31">
        <f t="shared" si="631"/>
        <v>2.6290528383303861E-2</v>
      </c>
      <c r="V973" s="47">
        <f t="shared" si="644"/>
        <v>5.5153058104939854E-4</v>
      </c>
      <c r="W973" s="31">
        <f t="shared" si="632"/>
        <v>0.31810472178147403</v>
      </c>
      <c r="X973" s="34">
        <f>(S973*H973*'Propiedades físicas'!$F$5*60*24*365)/(1000000)</f>
        <v>55246.354921761696</v>
      </c>
      <c r="Y973" s="34">
        <f>(U973*H973*'Propiedades físicas'!$F$7*60*24*365)/(1000000)</f>
        <v>1231.806528267459</v>
      </c>
      <c r="Z973" s="31">
        <f t="shared" si="645"/>
        <v>539.11573581322784</v>
      </c>
      <c r="AA973" s="31">
        <f t="shared" si="646"/>
        <v>4386.732224387315</v>
      </c>
      <c r="AB973" s="31">
        <f t="shared" si="646"/>
        <v>171.49526114888144</v>
      </c>
      <c r="AC973" s="31">
        <f t="shared" si="646"/>
        <v>356.94986024320826</v>
      </c>
      <c r="AD973" s="31">
        <f t="shared" si="646"/>
        <v>54.553452334606177</v>
      </c>
      <c r="AE973" s="31">
        <f t="shared" si="647"/>
        <v>25.449231475038136</v>
      </c>
      <c r="AF973" s="31">
        <f t="shared" si="648"/>
        <v>5534.2957654022766</v>
      </c>
      <c r="AG973" s="31">
        <f t="shared" si="649"/>
        <v>9.7413611174075126E-2</v>
      </c>
      <c r="AH973" s="31">
        <f t="shared" si="650"/>
        <v>0.79264506458274775</v>
      </c>
      <c r="AI973" s="31">
        <f t="shared" si="650"/>
        <v>3.0987729680257845E-2</v>
      </c>
      <c r="AJ973" s="31">
        <f t="shared" si="650"/>
        <v>6.4497792560109457E-2</v>
      </c>
      <c r="AK973" s="31">
        <f t="shared" si="650"/>
        <v>9.8573431285779497E-3</v>
      </c>
      <c r="AL973" s="31">
        <f t="shared" si="651"/>
        <v>4.5984588742319019E-3</v>
      </c>
      <c r="AM973" s="31">
        <f t="shared" si="652"/>
        <v>1</v>
      </c>
      <c r="AN973" s="31">
        <f>(Z973*'Propiedades físicas'!$F$4)/1000</f>
        <v>474.08759575943634</v>
      </c>
      <c r="AO973" s="31">
        <f>(AA973*'Propiedades físicas'!$F$6)/1000</f>
        <v>140.55090046936957</v>
      </c>
      <c r="AP973" s="31">
        <f>(AB973*'Propiedades físicas'!$F$9)/1000</f>
        <v>105.80400136580239</v>
      </c>
      <c r="AQ973" s="31">
        <f>(AC973*'Propiedades físicas'!$F$5)/1000</f>
        <v>105.11102534581754</v>
      </c>
      <c r="AR973" s="31">
        <f>(AD973*'Propiedades físicas'!$F$8)/1000</f>
        <v>19.340289921664574</v>
      </c>
      <c r="AS973" s="31">
        <f>(AE973*'Propiedades físicas'!$F$7)/1000</f>
        <v>2.3436197265362622</v>
      </c>
      <c r="AT973" s="31">
        <f t="shared" si="653"/>
        <v>847.23743258862669</v>
      </c>
      <c r="AU973" s="31">
        <f t="shared" si="654"/>
        <v>0.55956875549150575</v>
      </c>
      <c r="AV973" s="31">
        <f t="shared" si="657"/>
        <v>0.16589316649989613</v>
      </c>
      <c r="AW973" s="31">
        <f t="shared" si="657"/>
        <v>0.12488116942913118</v>
      </c>
      <c r="AX973" s="31">
        <f t="shared" si="657"/>
        <v>0.12406324520466962</v>
      </c>
      <c r="AY973" s="31">
        <f t="shared" si="657"/>
        <v>2.282747335959032E-2</v>
      </c>
      <c r="AZ973" s="31">
        <f t="shared" si="658"/>
        <v>2.7661900152069871E-3</v>
      </c>
      <c r="BA973" s="31">
        <f t="shared" si="655"/>
        <v>1</v>
      </c>
      <c r="BB973" s="34">
        <f>AU973*'Propiedades físicas'!$C$4+'Diseño reactor'!AV973*'Propiedades físicas'!$C$5+'Diseño reactor'!AW973*'Propiedades físicas'!$C$8+'Diseño reactor'!AX973*'Propiedades físicas'!$C$9+'Diseño reactor'!AY973*'Propiedades físicas'!$C$7+'Diseño reactor'!AZ973*'Propiedades físicas'!$C$6</f>
        <v>876.07137859359398</v>
      </c>
      <c r="BC973" s="45">
        <f>AU973*'Propiedades físicas'!$L$4+'Diseño reactor'!AV973*'Propiedades físicas'!$L$5+'Diseño reactor'!AW973*'Propiedades físicas'!$L$8+AX973*'Propiedades físicas'!$L$9+'Diseño reactor'!AY973*'Propiedades físicas'!$L$7+'Diseño reactor'!AZ973*'Propiedades físicas'!$L$6</f>
        <v>2.0228460784119422</v>
      </c>
      <c r="BD973" s="29">
        <f t="shared" si="634"/>
        <v>2.9321538170159611</v>
      </c>
      <c r="BE973" s="58">
        <f t="shared" si="635"/>
        <v>42.866249576886787</v>
      </c>
      <c r="BF973" s="30">
        <f>AU973*'Propiedades físicas'!$I$4+'Diseño reactor'!AV973*'Propiedades físicas'!$I$5+'Diseño reactor'!AW973*'Propiedades físicas'!$I$8+'Diseño reactor'!AX973*'Propiedades físicas'!$I$9+'Diseño reactor'!AY973*'Propiedades físicas'!$I$7+'Diseño reactor'!AZ973*'Propiedades físicas'!$I$6</f>
        <v>1.9655664085693601E-2</v>
      </c>
      <c r="BG973" s="24">
        <f>AU973*'Propiedades físicas'!$O$4+'Diseño reactor'!AV973*'Propiedades físicas'!$O$5+'Diseño reactor'!AW973*'Propiedades físicas'!$O$8+'Diseño reactor'!AX973*'Propiedades físicas'!$O$9+'Diseño reactor'!AY973*'Propiedades físicas'!$O$7+'Diseño reactor'!AZ973*'Propiedades físicas'!$O$6</f>
        <v>0.15007221882013025</v>
      </c>
      <c r="BH973" s="54">
        <f t="shared" si="636"/>
        <v>41847.158134625366</v>
      </c>
      <c r="BI973" s="34">
        <f t="shared" si="656"/>
        <v>264.94166160082403</v>
      </c>
      <c r="BJ973" s="27">
        <f t="shared" si="637"/>
        <v>4799.7552039860147</v>
      </c>
      <c r="BK973" s="34">
        <f t="shared" si="638"/>
        <v>554.08454865819078</v>
      </c>
      <c r="BL973" s="27">
        <f t="shared" si="639"/>
        <v>105.15916055245155</v>
      </c>
      <c r="BM973" s="34">
        <f t="shared" si="640"/>
        <v>1.1054421768707483</v>
      </c>
      <c r="BN973" s="45">
        <f t="shared" si="641"/>
        <v>941.60982478187293</v>
      </c>
      <c r="BO973" s="45">
        <f t="shared" si="642"/>
        <v>90.52563536420304</v>
      </c>
      <c r="BP973" s="66">
        <f t="shared" si="643"/>
        <v>6.6929870446944717</v>
      </c>
    </row>
    <row r="974" spans="8:68">
      <c r="H974" s="68">
        <v>969</v>
      </c>
      <c r="I974" s="31">
        <f>('Propiedades físicas'!$C$10*'Diseño reactor'!H974)/1000</f>
        <v>848.11267787022643</v>
      </c>
      <c r="J974" s="31">
        <f t="shared" si="621"/>
        <v>0.53766440698080764</v>
      </c>
      <c r="K974" s="31">
        <f>(I974*1000)/'Propiedades físicas'!$F$10</f>
        <v>5540.0130130938069</v>
      </c>
      <c r="L974" s="31">
        <f t="shared" si="622"/>
        <v>791.43043044197236</v>
      </c>
      <c r="M974" s="31">
        <f t="shared" si="623"/>
        <v>4748.5825826518339</v>
      </c>
      <c r="N974" s="31">
        <f t="shared" si="624"/>
        <v>0.81674967021875378</v>
      </c>
      <c r="O974" s="32">
        <f t="shared" si="625"/>
        <v>4.9004980213125222</v>
      </c>
      <c r="P974" s="33">
        <f t="shared" si="626"/>
        <v>0.55712063597703076</v>
      </c>
      <c r="Q974" s="31">
        <f t="shared" si="627"/>
        <v>4.5321028568538386</v>
      </c>
      <c r="R974" s="31">
        <f t="shared" si="628"/>
        <v>0.17709795050925484</v>
      </c>
      <c r="S974" s="31">
        <f t="shared" si="629"/>
        <v>0.36839516445868459</v>
      </c>
      <c r="T974" s="31">
        <f t="shared" si="630"/>
        <v>5.6296037247975043E-2</v>
      </c>
      <c r="U974" s="31">
        <f t="shared" si="631"/>
        <v>2.6235046484493228E-2</v>
      </c>
      <c r="V974" s="47">
        <f t="shared" si="644"/>
        <v>5.5171169776366161E-4</v>
      </c>
      <c r="W974" s="31">
        <f t="shared" si="632"/>
        <v>0.31788079470198677</v>
      </c>
      <c r="X974" s="34">
        <f>(S974*H974*'Propiedades físicas'!$F$5*60*24*365)/(1000000)</f>
        <v>55250.232633475309</v>
      </c>
      <c r="Y974" s="34">
        <f>(U974*H974*'Propiedades físicas'!$F$7*60*24*365)/(1000000)</f>
        <v>1230.4768421912875</v>
      </c>
      <c r="Z974" s="31">
        <f t="shared" si="645"/>
        <v>539.84989626174286</v>
      </c>
      <c r="AA974" s="31">
        <f t="shared" si="646"/>
        <v>4391.6076682913699</v>
      </c>
      <c r="AB974" s="31">
        <f t="shared" si="646"/>
        <v>171.60791404346793</v>
      </c>
      <c r="AC974" s="31">
        <f t="shared" si="646"/>
        <v>356.97491436046539</v>
      </c>
      <c r="AD974" s="31">
        <f t="shared" si="646"/>
        <v>54.550860093287817</v>
      </c>
      <c r="AE974" s="31">
        <f t="shared" si="647"/>
        <v>25.421760043473938</v>
      </c>
      <c r="AF974" s="31">
        <f t="shared" si="648"/>
        <v>5540.0130130938078</v>
      </c>
      <c r="AG974" s="31">
        <f t="shared" si="649"/>
        <v>9.7445600756859041E-2</v>
      </c>
      <c r="AH974" s="31">
        <f t="shared" si="650"/>
        <v>0.79270710337896599</v>
      </c>
      <c r="AI974" s="31">
        <f t="shared" si="650"/>
        <v>3.0976085008802872E-2</v>
      </c>
      <c r="AJ974" s="31">
        <f t="shared" si="650"/>
        <v>6.4435753763891171E-2</v>
      </c>
      <c r="AK974" s="31">
        <f t="shared" si="650"/>
        <v>9.8467025193545547E-3</v>
      </c>
      <c r="AL974" s="31">
        <f t="shared" si="651"/>
        <v>4.5887545721263953E-3</v>
      </c>
      <c r="AM974" s="31">
        <f t="shared" si="652"/>
        <v>1.0000000000000002</v>
      </c>
      <c r="AN974" s="31">
        <f>(Z974*'Propiedades físicas'!$F$4)/1000</f>
        <v>474.73320177465143</v>
      </c>
      <c r="AO974" s="31">
        <f>(AA974*'Propiedades físicas'!$F$6)/1000</f>
        <v>140.7071096920555</v>
      </c>
      <c r="AP974" s="31">
        <f>(AB974*'Propiedades físicas'!$F$9)/1000</f>
        <v>105.87350256911752</v>
      </c>
      <c r="AQ974" s="31">
        <f>(AC974*'Propiedades físicas'!$F$5)/1000</f>
        <v>105.11840303172625</v>
      </c>
      <c r="AR974" s="31">
        <f>(AD974*'Propiedades físicas'!$F$8)/1000</f>
        <v>19.33937092027239</v>
      </c>
      <c r="AS974" s="31">
        <f>(AE974*'Propiedades físicas'!$F$7)/1000</f>
        <v>2.3410898824035153</v>
      </c>
      <c r="AT974" s="31">
        <f t="shared" si="653"/>
        <v>848.11267787022655</v>
      </c>
      <c r="AU974" s="31">
        <f t="shared" si="654"/>
        <v>0.55975251185585084</v>
      </c>
      <c r="AV974" s="31">
        <f t="shared" si="657"/>
        <v>0.16590615063719835</v>
      </c>
      <c r="AW974" s="31">
        <f t="shared" si="657"/>
        <v>0.12483424117062626</v>
      </c>
      <c r="AX974" s="31">
        <f t="shared" si="657"/>
        <v>0.12394391190531275</v>
      </c>
      <c r="AY974" s="31">
        <f t="shared" si="657"/>
        <v>2.2802832011469581E-2</v>
      </c>
      <c r="AZ974" s="31">
        <f t="shared" si="658"/>
        <v>2.760352419542225E-3</v>
      </c>
      <c r="BA974" s="31">
        <f t="shared" si="655"/>
        <v>1</v>
      </c>
      <c r="BB974" s="34">
        <f>AU974*'Propiedades físicas'!$C$4+'Diseño reactor'!AV974*'Propiedades físicas'!$C$5+'Diseño reactor'!AW974*'Propiedades físicas'!$C$8+'Diseño reactor'!AX974*'Propiedades físicas'!$C$9+'Diseño reactor'!AY974*'Propiedades físicas'!$C$7+'Diseño reactor'!AZ974*'Propiedades físicas'!$C$6</f>
        <v>876.06971259313718</v>
      </c>
      <c r="BC974" s="45">
        <f>AU974*'Propiedades físicas'!$L$4+'Diseño reactor'!AV974*'Propiedades físicas'!$L$5+'Diseño reactor'!AW974*'Propiedades físicas'!$L$8+AX974*'Propiedades físicas'!$L$9+'Diseño reactor'!AY974*'Propiedades físicas'!$L$7+'Diseño reactor'!AZ974*'Propiedades físicas'!$L$6</f>
        <v>2.0229854013885054</v>
      </c>
      <c r="BD974" s="29">
        <f t="shared" si="634"/>
        <v>2.9298935290431771</v>
      </c>
      <c r="BE974" s="58">
        <f t="shared" si="635"/>
        <v>42.863731598488712</v>
      </c>
      <c r="BF974" s="30">
        <f>AU974*'Propiedades físicas'!$I$4+'Diseño reactor'!AV974*'Propiedades físicas'!$I$5+'Diseño reactor'!AW974*'Propiedades físicas'!$I$8+'Diseño reactor'!AX974*'Propiedades físicas'!$I$9+'Diseño reactor'!AY974*'Propiedades físicas'!$I$7+'Diseño reactor'!AZ974*'Propiedades físicas'!$I$6</f>
        <v>1.9656424911328959E-2</v>
      </c>
      <c r="BG974" s="24">
        <f>AU974*'Propiedades físicas'!$O$4+'Diseño reactor'!AV974*'Propiedades físicas'!$O$5+'Diseño reactor'!AW974*'Propiedades físicas'!$O$8+'Diseño reactor'!AX974*'Propiedades físicas'!$O$9+'Diseño reactor'!AY974*'Propiedades físicas'!$O$7+'Diseño reactor'!AZ974*'Propiedades físicas'!$O$6</f>
        <v>0.15007827067774418</v>
      </c>
      <c r="BH974" s="54">
        <f t="shared" si="636"/>
        <v>41845.458813403719</v>
      </c>
      <c r="BI974" s="34">
        <f t="shared" si="656"/>
        <v>264.95948053994147</v>
      </c>
      <c r="BJ974" s="27">
        <f t="shared" si="637"/>
        <v>4799.7328636828379</v>
      </c>
      <c r="BK974" s="34">
        <f t="shared" si="638"/>
        <v>554.10431376665929</v>
      </c>
      <c r="BL974" s="27">
        <f t="shared" si="639"/>
        <v>105.15987246851566</v>
      </c>
      <c r="BM974" s="34">
        <f t="shared" si="640"/>
        <v>1.1054421768707483</v>
      </c>
      <c r="BN974" s="45">
        <f t="shared" si="641"/>
        <v>942.74138509764782</v>
      </c>
      <c r="BO974" s="45">
        <f t="shared" si="642"/>
        <v>90.553152376904634</v>
      </c>
      <c r="BP974" s="66">
        <f t="shared" si="643"/>
        <v>6.6929743168280602</v>
      </c>
    </row>
    <row r="975" spans="8:68">
      <c r="H975" s="68">
        <v>970</v>
      </c>
      <c r="I975" s="31">
        <f>('Propiedades físicas'!$C$10*'Diseño reactor'!H975)/1000</f>
        <v>848.98792315182641</v>
      </c>
      <c r="J975" s="31">
        <f t="shared" si="621"/>
        <v>0.53711011377773454</v>
      </c>
      <c r="K975" s="31">
        <f>(I975*1000)/'Propiedades físicas'!$F$10</f>
        <v>5545.7302607853389</v>
      </c>
      <c r="L975" s="31">
        <f t="shared" si="622"/>
        <v>792.24718011219124</v>
      </c>
      <c r="M975" s="31">
        <f t="shared" si="623"/>
        <v>4753.483080673147</v>
      </c>
      <c r="N975" s="31">
        <f t="shared" si="624"/>
        <v>0.81674967021875389</v>
      </c>
      <c r="O975" s="32">
        <f t="shared" si="625"/>
        <v>4.9004980213125231</v>
      </c>
      <c r="P975" s="33">
        <f t="shared" si="626"/>
        <v>0.55730327103547084</v>
      </c>
      <c r="Q975" s="31">
        <f t="shared" si="627"/>
        <v>4.5324568893224075</v>
      </c>
      <c r="R975" s="31">
        <f t="shared" si="628"/>
        <v>0.17703138696645193</v>
      </c>
      <c r="S975" s="31">
        <f t="shared" si="629"/>
        <v>0.36804113199011634</v>
      </c>
      <c r="T975" s="31">
        <f t="shared" si="630"/>
        <v>5.623529162682938E-2</v>
      </c>
      <c r="U975" s="31">
        <f t="shared" si="631"/>
        <v>2.6179720590001884E-2</v>
      </c>
      <c r="V975" s="47">
        <f t="shared" si="644"/>
        <v>5.5189255966619436E-4</v>
      </c>
      <c r="W975" s="31">
        <f t="shared" si="632"/>
        <v>0.31765718266380738</v>
      </c>
      <c r="X975" s="34">
        <f>(S975*H975*'Propiedades físicas'!$F$5*60*24*365)/(1000000)</f>
        <v>55254.099441817038</v>
      </c>
      <c r="Y975" s="34">
        <f>(U975*H975*'Propiedades físicas'!$F$7*60*24*365)/(1000000)</f>
        <v>1229.1491096591553</v>
      </c>
      <c r="Z975" s="31">
        <f t="shared" si="645"/>
        <v>540.58417290440673</v>
      </c>
      <c r="AA975" s="31">
        <f t="shared" si="646"/>
        <v>4396.4831826427353</v>
      </c>
      <c r="AB975" s="31">
        <f t="shared" si="646"/>
        <v>171.72044535745837</v>
      </c>
      <c r="AC975" s="31">
        <f t="shared" si="646"/>
        <v>356.99989803041285</v>
      </c>
      <c r="AD975" s="31">
        <f t="shared" si="646"/>
        <v>54.5482328780245</v>
      </c>
      <c r="AE975" s="31">
        <f t="shared" si="647"/>
        <v>25.394328972301828</v>
      </c>
      <c r="AF975" s="31">
        <f t="shared" si="648"/>
        <v>5545.7302607853399</v>
      </c>
      <c r="AG975" s="31">
        <f t="shared" si="649"/>
        <v>9.7477545333741811E-2</v>
      </c>
      <c r="AH975" s="31">
        <f t="shared" si="650"/>
        <v>0.79276902696312213</v>
      </c>
      <c r="AI975" s="31">
        <f t="shared" si="650"/>
        <v>3.0964442423699987E-2</v>
      </c>
      <c r="AJ975" s="31">
        <f t="shared" si="650"/>
        <v>6.4373830179734984E-2</v>
      </c>
      <c r="AK975" s="31">
        <f t="shared" si="650"/>
        <v>9.8360775430682123E-3</v>
      </c>
      <c r="AL975" s="31">
        <f t="shared" si="651"/>
        <v>4.5790775566328561E-3</v>
      </c>
      <c r="AM975" s="31">
        <f t="shared" si="652"/>
        <v>1</v>
      </c>
      <c r="AN975" s="31">
        <f>(Z975*'Propiedades físicas'!$F$4)/1000</f>
        <v>475.37890996867719</v>
      </c>
      <c r="AO975" s="31">
        <f>(AA975*'Propiedades físicas'!$F$6)/1000</f>
        <v>140.86332117187325</v>
      </c>
      <c r="AP975" s="31">
        <f>(AB975*'Propiedades físicas'!$F$9)/1000</f>
        <v>105.94292876328393</v>
      </c>
      <c r="AQ975" s="31">
        <f>(AC975*'Propiedades físicas'!$F$5)/1000</f>
        <v>105.12575997301568</v>
      </c>
      <c r="AR975" s="31">
        <f>(AD975*'Propiedades físicas'!$F$8)/1000</f>
        <v>19.338439519917241</v>
      </c>
      <c r="AS975" s="31">
        <f>(AE975*'Propiedades físicas'!$F$7)/1000</f>
        <v>2.3385637550592757</v>
      </c>
      <c r="AT975" s="31">
        <f t="shared" si="653"/>
        <v>848.98792315182641</v>
      </c>
      <c r="AU975" s="31">
        <f t="shared" si="654"/>
        <v>0.55993600969476232</v>
      </c>
      <c r="AV975" s="31">
        <f t="shared" si="657"/>
        <v>0.16591911066169826</v>
      </c>
      <c r="AW975" s="31">
        <f t="shared" si="657"/>
        <v>0.12478732132016196</v>
      </c>
      <c r="AX975" s="31">
        <f t="shared" si="657"/>
        <v>0.12382480021946767</v>
      </c>
      <c r="AY975" s="31">
        <f t="shared" si="657"/>
        <v>2.2778226865847778E-2</v>
      </c>
      <c r="AZ975" s="31">
        <f t="shared" si="658"/>
        <v>2.7545312380622229E-3</v>
      </c>
      <c r="BA975" s="31">
        <f t="shared" si="655"/>
        <v>1</v>
      </c>
      <c r="BB975" s="34">
        <f>AU975*'Propiedades físicas'!$C$4+'Diseño reactor'!AV975*'Propiedades físicas'!$C$5+'Diseño reactor'!AW975*'Propiedades físicas'!$C$8+'Diseño reactor'!AX975*'Propiedades físicas'!$C$9+'Diseño reactor'!AY975*'Propiedades físicas'!$C$7+'Diseño reactor'!AZ975*'Propiedades físicas'!$C$6</f>
        <v>876.06805098464577</v>
      </c>
      <c r="BC975" s="45">
        <f>AU975*'Propiedades físicas'!$L$4+'Diseño reactor'!AV975*'Propiedades físicas'!$L$5+'Diseño reactor'!AW975*'Propiedades físicas'!$L$8+AX975*'Propiedades físicas'!$L$9+'Diseño reactor'!AY975*'Propiedades físicas'!$L$7+'Diseño reactor'!AZ975*'Propiedades físicas'!$L$6</f>
        <v>2.0231245189303593</v>
      </c>
      <c r="BD975" s="29">
        <f t="shared" si="634"/>
        <v>2.9276367306852933</v>
      </c>
      <c r="BE975" s="58">
        <f t="shared" si="635"/>
        <v>42.861217666960499</v>
      </c>
      <c r="BF975" s="30">
        <f>AU975*'Propiedades físicas'!$I$4+'Diseño reactor'!AV975*'Propiedades físicas'!$I$5+'Diseño reactor'!AW975*'Propiedades físicas'!$I$8+'Diseño reactor'!AX975*'Propiedades físicas'!$I$9+'Diseño reactor'!AY975*'Propiedades físicas'!$I$7+'Diseño reactor'!AZ975*'Propiedades físicas'!$I$6</f>
        <v>1.9657183770241476E-2</v>
      </c>
      <c r="BG975" s="24">
        <f>AU975*'Propiedades físicas'!$O$4+'Diseño reactor'!AV975*'Propiedades físicas'!$O$5+'Diseño reactor'!AW975*'Propiedades físicas'!$O$8+'Diseño reactor'!AX975*'Propiedades físicas'!$O$9+'Diseño reactor'!AY975*'Propiedades físicas'!$O$7+'Diseño reactor'!AZ975*'Propiedades físicas'!$O$6</f>
        <v>0.15008431491693236</v>
      </c>
      <c r="BH975" s="54">
        <f t="shared" si="636"/>
        <v>41843.764020013754</v>
      </c>
      <c r="BI975" s="34">
        <f t="shared" si="656"/>
        <v>264.9772594871522</v>
      </c>
      <c r="BJ975" s="27">
        <f t="shared" si="637"/>
        <v>4799.7106157489043</v>
      </c>
      <c r="BK975" s="34">
        <f t="shared" si="638"/>
        <v>554.12406120323215</v>
      </c>
      <c r="BL975" s="27">
        <f t="shared" si="639"/>
        <v>105.16058370696535</v>
      </c>
      <c r="BM975" s="34">
        <f t="shared" si="640"/>
        <v>1.1054421768707483</v>
      </c>
      <c r="BN975" s="45">
        <f t="shared" si="641"/>
        <v>943.8730783043377</v>
      </c>
      <c r="BO975" s="45">
        <f t="shared" si="642"/>
        <v>90.580630691776818</v>
      </c>
      <c r="BP975" s="66">
        <f t="shared" si="643"/>
        <v>6.692961622515269</v>
      </c>
    </row>
    <row r="976" spans="8:68">
      <c r="H976" s="68">
        <v>971</v>
      </c>
      <c r="I976" s="31">
        <f>('Propiedades físicas'!$C$10*'Diseño reactor'!H976)/1000</f>
        <v>849.86316843342615</v>
      </c>
      <c r="J976" s="31">
        <f t="shared" si="621"/>
        <v>0.53655696227023941</v>
      </c>
      <c r="K976" s="31">
        <f>(I976*1000)/'Propiedades físicas'!$F$10</f>
        <v>5551.4475084768701</v>
      </c>
      <c r="L976" s="31">
        <f t="shared" si="622"/>
        <v>793.06392978241001</v>
      </c>
      <c r="M976" s="31">
        <f t="shared" si="623"/>
        <v>4758.3835786944601</v>
      </c>
      <c r="N976" s="31">
        <f t="shared" si="624"/>
        <v>0.81674967021875389</v>
      </c>
      <c r="O976" s="32">
        <f t="shared" si="625"/>
        <v>4.9004980213125231</v>
      </c>
      <c r="P976" s="33">
        <f t="shared" si="626"/>
        <v>0.55748564932665567</v>
      </c>
      <c r="Q976" s="31">
        <f t="shared" si="627"/>
        <v>4.5328102648753639</v>
      </c>
      <c r="R976" s="31">
        <f t="shared" si="628"/>
        <v>0.1769648354989348</v>
      </c>
      <c r="S976" s="31">
        <f t="shared" si="629"/>
        <v>0.36768775643715934</v>
      </c>
      <c r="T976" s="31">
        <f t="shared" si="630"/>
        <v>5.6174635241265675E-2</v>
      </c>
      <c r="U976" s="31">
        <f t="shared" si="631"/>
        <v>2.6124550151897748E-2</v>
      </c>
      <c r="V976" s="47">
        <f t="shared" si="644"/>
        <v>5.5207316729435809E-4</v>
      </c>
      <c r="W976" s="31">
        <f t="shared" si="632"/>
        <v>0.31743388500255931</v>
      </c>
      <c r="X976" s="34">
        <f>(S976*H976*'Propiedades físicas'!$F$5*60*24*365)/(1000000)</f>
        <v>55257.955385082634</v>
      </c>
      <c r="Y976" s="34">
        <f>(U976*H976*'Propiedades físicas'!$F$7*60*24*365)/(1000000)</f>
        <v>1227.823327571894</v>
      </c>
      <c r="Z976" s="31">
        <f t="shared" si="645"/>
        <v>541.31856549618271</v>
      </c>
      <c r="AA976" s="31">
        <f t="shared" si="646"/>
        <v>4401.3587671939786</v>
      </c>
      <c r="AB976" s="31">
        <f t="shared" si="646"/>
        <v>171.83285526946568</v>
      </c>
      <c r="AC976" s="31">
        <f t="shared" si="646"/>
        <v>357.02481150048175</v>
      </c>
      <c r="AD976" s="31">
        <f t="shared" si="646"/>
        <v>54.545570819268967</v>
      </c>
      <c r="AE976" s="31">
        <f t="shared" si="647"/>
        <v>25.366938197492711</v>
      </c>
      <c r="AF976" s="31">
        <f t="shared" si="648"/>
        <v>5551.4475084768701</v>
      </c>
      <c r="AG976" s="31">
        <f t="shared" si="649"/>
        <v>9.750944499963439E-2</v>
      </c>
      <c r="AH976" s="31">
        <f t="shared" si="650"/>
        <v>0.79283083564660473</v>
      </c>
      <c r="AI976" s="31">
        <f t="shared" si="650"/>
        <v>3.0952801950677334E-2</v>
      </c>
      <c r="AJ976" s="31">
        <f t="shared" si="650"/>
        <v>6.4312021496252481E-2</v>
      </c>
      <c r="AK976" s="31">
        <f t="shared" si="650"/>
        <v>9.825468174918299E-3</v>
      </c>
      <c r="AL976" s="31">
        <f t="shared" si="651"/>
        <v>4.5694277319128507E-3</v>
      </c>
      <c r="AM976" s="31">
        <f t="shared" si="652"/>
        <v>1</v>
      </c>
      <c r="AN976" s="31">
        <f>(Z976*'Propiedades físicas'!$F$4)/1000</f>
        <v>476.02472012603317</v>
      </c>
      <c r="AO976" s="31">
        <f>(AA976*'Propiedades físicas'!$F$6)/1000</f>
        <v>141.01953490089505</v>
      </c>
      <c r="AP976" s="31">
        <f>(AB976*'Propiedades físicas'!$F$9)/1000</f>
        <v>106.01228005849684</v>
      </c>
      <c r="AQ976" s="31">
        <f>(AC976*'Propiedades físicas'!$F$5)/1000</f>
        <v>105.13309624254687</v>
      </c>
      <c r="AR976" s="31">
        <f>(AD976*'Propiedades físicas'!$F$8)/1000</f>
        <v>19.337495766847226</v>
      </c>
      <c r="AS976" s="31">
        <f>(AE976*'Propiedades físicas'!$F$7)/1000</f>
        <v>2.3360413386071039</v>
      </c>
      <c r="AT976" s="31">
        <f t="shared" si="653"/>
        <v>849.86316843342627</v>
      </c>
      <c r="AU976" s="31">
        <f t="shared" si="654"/>
        <v>0.56011924955343251</v>
      </c>
      <c r="AV976" s="31">
        <f t="shared" si="657"/>
        <v>0.16593204663856634</v>
      </c>
      <c r="AW976" s="31">
        <f t="shared" si="657"/>
        <v>0.12474040998142312</v>
      </c>
      <c r="AX976" s="31">
        <f t="shared" si="657"/>
        <v>0.12370590954817032</v>
      </c>
      <c r="AY976" s="31">
        <f t="shared" si="657"/>
        <v>2.2753657865292019E-2</v>
      </c>
      <c r="AZ976" s="31">
        <f t="shared" si="658"/>
        <v>2.7487264131156389E-3</v>
      </c>
      <c r="BA976" s="31">
        <f t="shared" si="655"/>
        <v>0.99999999999999989</v>
      </c>
      <c r="BB976" s="34">
        <f>AU976*'Propiedades físicas'!$C$4+'Diseño reactor'!AV976*'Propiedades físicas'!$C$5+'Diseño reactor'!AW976*'Propiedades físicas'!$C$8+'Diseño reactor'!AX976*'Propiedades físicas'!$C$9+'Diseño reactor'!AY976*'Propiedades físicas'!$C$7+'Diseño reactor'!AZ976*'Propiedades físicas'!$C$6</f>
        <v>876.066393753439</v>
      </c>
      <c r="BC976" s="45">
        <f>AU976*'Propiedades físicas'!$L$4+'Diseño reactor'!AV976*'Propiedades físicas'!$L$5+'Diseño reactor'!AW976*'Propiedades físicas'!$L$8+AX976*'Propiedades físicas'!$L$9+'Diseño reactor'!AY976*'Propiedades físicas'!$L$7+'Diseño reactor'!AZ976*'Propiedades físicas'!$L$6</f>
        <v>2.0232634314830698</v>
      </c>
      <c r="BD976" s="29">
        <f t="shared" si="634"/>
        <v>2.9253834138644268</v>
      </c>
      <c r="BE976" s="58">
        <f t="shared" si="635"/>
        <v>42.858707772440972</v>
      </c>
      <c r="BF976" s="30">
        <f>AU976*'Propiedades físicas'!$I$4+'Diseño reactor'!AV976*'Propiedades físicas'!$I$5+'Diseño reactor'!AW976*'Propiedades físicas'!$I$8+'Diseño reactor'!AX976*'Propiedades físicas'!$I$9+'Diseño reactor'!AY976*'Propiedades físicas'!$I$7+'Diseño reactor'!AZ976*'Propiedades físicas'!$I$6</f>
        <v>1.9657940668797787E-2</v>
      </c>
      <c r="BG976" s="24">
        <f>AU976*'Propiedades físicas'!$O$4+'Diseño reactor'!AV976*'Propiedades físicas'!$O$5+'Diseño reactor'!AW976*'Propiedades físicas'!$O$8+'Diseño reactor'!AX976*'Propiedades físicas'!$O$9+'Diseño reactor'!AY976*'Propiedades físicas'!$O$7+'Diseño reactor'!AZ976*'Propiedades físicas'!$O$6</f>
        <v>0.15009035155061207</v>
      </c>
      <c r="BH976" s="54">
        <f t="shared" si="636"/>
        <v>41842.073739169813</v>
      </c>
      <c r="BI976" s="34">
        <f t="shared" si="656"/>
        <v>264.99499856278538</v>
      </c>
      <c r="BJ976" s="27">
        <f t="shared" si="637"/>
        <v>4799.6884598316956</v>
      </c>
      <c r="BK976" s="34">
        <f t="shared" si="638"/>
        <v>554.14379097658082</v>
      </c>
      <c r="BL976" s="27">
        <f t="shared" si="639"/>
        <v>105.16129426822677</v>
      </c>
      <c r="BM976" s="34">
        <f t="shared" si="640"/>
        <v>1.1054421768707483</v>
      </c>
      <c r="BN976" s="45">
        <f t="shared" si="641"/>
        <v>945.00490410933787</v>
      </c>
      <c r="BO976" s="45">
        <f t="shared" si="642"/>
        <v>90.608070390386388</v>
      </c>
      <c r="BP976" s="66">
        <f t="shared" si="643"/>
        <v>6.6929489616439444</v>
      </c>
    </row>
    <row r="977" spans="8:68">
      <c r="H977" s="68">
        <v>972</v>
      </c>
      <c r="I977" s="31">
        <f>('Propiedades físicas'!$C$10*'Diseño reactor'!H977)/1000</f>
        <v>850.73841371502601</v>
      </c>
      <c r="J977" s="31">
        <f t="shared" si="621"/>
        <v>0.53600494893457051</v>
      </c>
      <c r="K977" s="31">
        <f>(I977*1000)/'Propiedades físicas'!$F$10</f>
        <v>5557.1647561684013</v>
      </c>
      <c r="L977" s="31">
        <f t="shared" si="622"/>
        <v>793.88067945262867</v>
      </c>
      <c r="M977" s="31">
        <f t="shared" si="623"/>
        <v>4763.2840767157722</v>
      </c>
      <c r="N977" s="31">
        <f t="shared" si="624"/>
        <v>0.81674967021875378</v>
      </c>
      <c r="O977" s="32">
        <f t="shared" si="625"/>
        <v>4.9004980213125231</v>
      </c>
      <c r="P977" s="33">
        <f t="shared" si="626"/>
        <v>0.55766777139169021</v>
      </c>
      <c r="Q977" s="31">
        <f t="shared" si="627"/>
        <v>4.533162985286741</v>
      </c>
      <c r="R977" s="31">
        <f t="shared" si="628"/>
        <v>0.17689829625290054</v>
      </c>
      <c r="S977" s="31">
        <f t="shared" si="629"/>
        <v>0.36733503602578327</v>
      </c>
      <c r="T977" s="31">
        <f t="shared" si="630"/>
        <v>5.6114067949606564E-2</v>
      </c>
      <c r="U977" s="31">
        <f t="shared" si="631"/>
        <v>2.6069534624556519E-2</v>
      </c>
      <c r="V977" s="47">
        <f t="shared" si="644"/>
        <v>5.5225352118400389E-4</v>
      </c>
      <c r="W977" s="31">
        <f t="shared" si="632"/>
        <v>0.31721090105573285</v>
      </c>
      <c r="X977" s="34">
        <f>(S977*H977*'Propiedades físicas'!$F$5*60*24*365)/(1000000)</f>
        <v>55261.800501406608</v>
      </c>
      <c r="Y977" s="34">
        <f>(U977*H977*'Propiedades físicas'!$F$7*60*24*365)/(1000000)</f>
        <v>1226.4994928328249</v>
      </c>
      <c r="Z977" s="31">
        <f t="shared" si="645"/>
        <v>542.0530737927229</v>
      </c>
      <c r="AA977" s="31">
        <f t="shared" si="646"/>
        <v>4406.2344216987121</v>
      </c>
      <c r="AB977" s="31">
        <f t="shared" si="646"/>
        <v>171.94514395781934</v>
      </c>
      <c r="AC977" s="31">
        <f t="shared" si="646"/>
        <v>357.04965501706135</v>
      </c>
      <c r="AD977" s="31">
        <f t="shared" si="646"/>
        <v>54.542874047017577</v>
      </c>
      <c r="AE977" s="31">
        <f t="shared" si="647"/>
        <v>25.339587655068936</v>
      </c>
      <c r="AF977" s="31">
        <f t="shared" si="648"/>
        <v>5557.1647561684022</v>
      </c>
      <c r="AG977" s="31">
        <f t="shared" si="649"/>
        <v>9.7541299849180987E-2</v>
      </c>
      <c r="AH977" s="31">
        <f t="shared" si="650"/>
        <v>0.79289252973970803</v>
      </c>
      <c r="AI977" s="31">
        <f t="shared" si="650"/>
        <v>3.0941163615306133E-2</v>
      </c>
      <c r="AJ977" s="31">
        <f t="shared" si="650"/>
        <v>6.4250327403149149E-2</v>
      </c>
      <c r="AK977" s="31">
        <f t="shared" si="650"/>
        <v>9.8148743901241165E-3</v>
      </c>
      <c r="AL977" s="31">
        <f t="shared" si="651"/>
        <v>4.5598050025315922E-3</v>
      </c>
      <c r="AM977" s="31">
        <f t="shared" si="652"/>
        <v>1</v>
      </c>
      <c r="AN977" s="31">
        <f>(Z977*'Propiedades físicas'!$F$4)/1000</f>
        <v>476.67063203184466</v>
      </c>
      <c r="AO977" s="31">
        <f>(AA977*'Propiedades físicas'!$F$6)/1000</f>
        <v>141.17575087122674</v>
      </c>
      <c r="AP977" s="31">
        <f>(AB977*'Propiedades físicas'!$F$9)/1000</f>
        <v>106.08155656477663</v>
      </c>
      <c r="AQ977" s="31">
        <f>(AC977*'Propiedades físicas'!$F$5)/1000</f>
        <v>105.14041191287407</v>
      </c>
      <c r="AR977" s="31">
        <f>(AD977*'Propiedades físicas'!$F$8)/1000</f>
        <v>19.336539707148667</v>
      </c>
      <c r="AS977" s="31">
        <f>(AE977*'Propiedades físicas'!$F$7)/1000</f>
        <v>2.3335226271552982</v>
      </c>
      <c r="AT977" s="31">
        <f t="shared" si="653"/>
        <v>850.73841371502601</v>
      </c>
      <c r="AU977" s="31">
        <f t="shared" si="654"/>
        <v>0.56030223197552265</v>
      </c>
      <c r="AV977" s="31">
        <f t="shared" si="657"/>
        <v>0.16594495863274458</v>
      </c>
      <c r="AW977" s="31">
        <f t="shared" si="657"/>
        <v>0.12469350725746238</v>
      </c>
      <c r="AX977" s="31">
        <f t="shared" si="657"/>
        <v>0.1235872392945609</v>
      </c>
      <c r="AY977" s="31">
        <f t="shared" si="657"/>
        <v>2.2729124952415605E-2</v>
      </c>
      <c r="AZ977" s="31">
        <f t="shared" si="658"/>
        <v>2.7429378872939479E-3</v>
      </c>
      <c r="BA977" s="31">
        <f t="shared" si="655"/>
        <v>1.0000000000000002</v>
      </c>
      <c r="BB977" s="34">
        <f>AU977*'Propiedades físicas'!$C$4+'Diseño reactor'!AV977*'Propiedades físicas'!$C$5+'Diseño reactor'!AW977*'Propiedades físicas'!$C$8+'Diseño reactor'!AX977*'Propiedades físicas'!$C$9+'Diseño reactor'!AY977*'Propiedades físicas'!$C$7+'Diseño reactor'!AZ977*'Propiedades físicas'!$C$6</f>
        <v>876.06474088489642</v>
      </c>
      <c r="BC977" s="45">
        <f>AU977*'Propiedades físicas'!$L$4+'Diseño reactor'!AV977*'Propiedades físicas'!$L$5+'Diseño reactor'!AW977*'Propiedades físicas'!$L$8+AX977*'Propiedades físicas'!$L$9+'Diseño reactor'!AY977*'Propiedades físicas'!$L$7+'Diseño reactor'!AZ977*'Propiedades físicas'!$L$6</f>
        <v>2.0234021394909405</v>
      </c>
      <c r="BD977" s="29">
        <f t="shared" si="634"/>
        <v>2.9231335705275661</v>
      </c>
      <c r="BE977" s="58">
        <f t="shared" si="635"/>
        <v>42.856201905101344</v>
      </c>
      <c r="BF977" s="30">
        <f>AU977*'Propiedades físicas'!$I$4+'Diseño reactor'!AV977*'Propiedades físicas'!$I$5+'Diseño reactor'!AW977*'Propiedades físicas'!$I$8+'Diseño reactor'!AX977*'Propiedades físicas'!$I$9+'Diseño reactor'!AY977*'Propiedades físicas'!$I$7+'Diseño reactor'!AZ977*'Propiedades físicas'!$I$6</f>
        <v>1.9658695613339508E-2</v>
      </c>
      <c r="BG977" s="24">
        <f>AU977*'Propiedades físicas'!$O$4+'Diseño reactor'!AV977*'Propiedades físicas'!$O$5+'Diseño reactor'!AW977*'Propiedades físicas'!$O$8+'Diseño reactor'!AX977*'Propiedades físicas'!$O$9+'Diseño reactor'!AY977*'Propiedades físicas'!$O$7+'Diseño reactor'!AZ977*'Propiedades físicas'!$O$6</f>
        <v>0.15009638059167688</v>
      </c>
      <c r="BH977" s="54">
        <f t="shared" si="636"/>
        <v>41840.387955649639</v>
      </c>
      <c r="BI977" s="34">
        <f t="shared" si="656"/>
        <v>265.01269788672079</v>
      </c>
      <c r="BJ977" s="27">
        <f t="shared" si="637"/>
        <v>4799.6663955802196</v>
      </c>
      <c r="BK977" s="34">
        <f t="shared" si="638"/>
        <v>554.1635030954543</v>
      </c>
      <c r="BL977" s="27">
        <f t="shared" si="639"/>
        <v>105.16200415272858</v>
      </c>
      <c r="BM977" s="34">
        <f t="shared" si="640"/>
        <v>1.1054421768707483</v>
      </c>
      <c r="BN977" s="45">
        <f t="shared" si="641"/>
        <v>946.13686222090121</v>
      </c>
      <c r="BO977" s="45">
        <f t="shared" si="642"/>
        <v>90.635471554070989</v>
      </c>
      <c r="BP977" s="66">
        <f t="shared" si="643"/>
        <v>6.6929363341023844</v>
      </c>
    </row>
    <row r="978" spans="8:68">
      <c r="H978" s="68">
        <v>973</v>
      </c>
      <c r="I978" s="31">
        <f>('Propiedades físicas'!$C$10*'Diseño reactor'!H978)/1000</f>
        <v>851.61365899662576</v>
      </c>
      <c r="J978" s="31">
        <f t="shared" si="621"/>
        <v>0.53545407026146197</v>
      </c>
      <c r="K978" s="31">
        <f>(I978*1000)/'Propiedades físicas'!$F$10</f>
        <v>5562.8820038599324</v>
      </c>
      <c r="L978" s="31">
        <f t="shared" si="622"/>
        <v>794.69742912284744</v>
      </c>
      <c r="M978" s="31">
        <f t="shared" si="623"/>
        <v>4768.1845747370844</v>
      </c>
      <c r="N978" s="31">
        <f t="shared" si="624"/>
        <v>0.81674967021875378</v>
      </c>
      <c r="O978" s="32">
        <f t="shared" si="625"/>
        <v>4.9004980213125222</v>
      </c>
      <c r="P978" s="33">
        <f t="shared" si="626"/>
        <v>0.55784963777015961</v>
      </c>
      <c r="Q978" s="31">
        <f t="shared" si="627"/>
        <v>4.5335150523243382</v>
      </c>
      <c r="R978" s="31">
        <f t="shared" si="628"/>
        <v>0.1768317693736543</v>
      </c>
      <c r="S978" s="31">
        <f t="shared" si="629"/>
        <v>0.3669829689881845</v>
      </c>
      <c r="T978" s="31">
        <f t="shared" si="630"/>
        <v>5.6053589610289632E-2</v>
      </c>
      <c r="U978" s="31">
        <f t="shared" si="631"/>
        <v>2.6014673464650331E-2</v>
      </c>
      <c r="V978" s="47">
        <f t="shared" si="644"/>
        <v>5.524336218694784E-4</v>
      </c>
      <c r="W978" s="31">
        <f t="shared" si="632"/>
        <v>0.31698823016267863</v>
      </c>
      <c r="X978" s="34">
        <f>(S978*H978*'Propiedades físicas'!$F$5*60*24*365)/(1000000)</f>
        <v>55265.634828762915</v>
      </c>
      <c r="Y978" s="34">
        <f>(U978*H978*'Propiedades físicas'!$F$7*60*24*365)/(1000000)</f>
        <v>1225.177602347783</v>
      </c>
      <c r="Z978" s="31">
        <f t="shared" si="645"/>
        <v>542.78769755036535</v>
      </c>
      <c r="AA978" s="31">
        <f t="shared" si="646"/>
        <v>4411.1101459115807</v>
      </c>
      <c r="AB978" s="31">
        <f t="shared" si="646"/>
        <v>172.05731160056564</v>
      </c>
      <c r="AC978" s="31">
        <f t="shared" si="646"/>
        <v>357.0744288255035</v>
      </c>
      <c r="AD978" s="31">
        <f t="shared" si="646"/>
        <v>54.540142690811813</v>
      </c>
      <c r="AE978" s="31">
        <f t="shared" si="647"/>
        <v>25.312277281104773</v>
      </c>
      <c r="AF978" s="31">
        <f t="shared" si="648"/>
        <v>5562.8820038599315</v>
      </c>
      <c r="AG978" s="31">
        <f t="shared" si="649"/>
        <v>9.7573109976760219E-2</v>
      </c>
      <c r="AH978" s="31">
        <f t="shared" si="650"/>
        <v>0.79295410955163748</v>
      </c>
      <c r="AI978" s="31">
        <f t="shared" si="650"/>
        <v>3.0929527443001627E-2</v>
      </c>
      <c r="AJ978" s="31">
        <f t="shared" si="650"/>
        <v>6.4188747591219689E-2</v>
      </c>
      <c r="AK978" s="31">
        <f t="shared" si="650"/>
        <v>9.8042961639250841E-3</v>
      </c>
      <c r="AL978" s="31">
        <f t="shared" si="651"/>
        <v>4.5502092734559674E-3</v>
      </c>
      <c r="AM978" s="31">
        <f t="shared" si="652"/>
        <v>1.0000000000000002</v>
      </c>
      <c r="AN978" s="31">
        <f>(Z978*'Propiedades físicas'!$F$4)/1000</f>
        <v>477.31664547184027</v>
      </c>
      <c r="AO978" s="31">
        <f>(AA978*'Propiedades físicas'!$F$6)/1000</f>
        <v>141.33196907500704</v>
      </c>
      <c r="AP978" s="31">
        <f>(AB978*'Propiedades físicas'!$F$9)/1000</f>
        <v>106.15075839196896</v>
      </c>
      <c r="AQ978" s="31">
        <f>(AC978*'Propiedades físicas'!$F$5)/1000</f>
        <v>105.14770705624603</v>
      </c>
      <c r="AR978" s="31">
        <f>(AD978*'Propiedades físicas'!$F$8)/1000</f>
        <v>19.335571386746597</v>
      </c>
      <c r="AS978" s="31">
        <f>(AE978*'Propiedades físicas'!$F$7)/1000</f>
        <v>2.3310076148169387</v>
      </c>
      <c r="AT978" s="31">
        <f t="shared" si="653"/>
        <v>851.61365899662587</v>
      </c>
      <c r="AU978" s="31">
        <f t="shared" si="654"/>
        <v>0.56048495750316685</v>
      </c>
      <c r="AV978" s="31">
        <f t="shared" si="657"/>
        <v>0.16595784670894645</v>
      </c>
      <c r="AW978" s="31">
        <f t="shared" si="657"/>
        <v>0.12464661325070356</v>
      </c>
      <c r="AX978" s="31">
        <f t="shared" si="657"/>
        <v>0.12346878886387452</v>
      </c>
      <c r="AY978" s="31">
        <f t="shared" si="657"/>
        <v>2.2704628069878347E-2</v>
      </c>
      <c r="AZ978" s="31">
        <f t="shared" si="658"/>
        <v>2.7371656034302456E-3</v>
      </c>
      <c r="BA978" s="31">
        <f t="shared" si="655"/>
        <v>1</v>
      </c>
      <c r="BB978" s="34">
        <f>AU978*'Propiedades físicas'!$C$4+'Diseño reactor'!AV978*'Propiedades físicas'!$C$5+'Diseño reactor'!AW978*'Propiedades físicas'!$C$8+'Diseño reactor'!AX978*'Propiedades físicas'!$C$9+'Diseño reactor'!AY978*'Propiedades físicas'!$C$7+'Diseño reactor'!AZ978*'Propiedades físicas'!$C$6</f>
        <v>876.06309236445622</v>
      </c>
      <c r="BC978" s="45">
        <f>AU978*'Propiedades físicas'!$L$4+'Diseño reactor'!AV978*'Propiedades físicas'!$L$5+'Diseño reactor'!AW978*'Propiedades físicas'!$L$8+AX978*'Propiedades físicas'!$L$9+'Diseño reactor'!AY978*'Propiedades físicas'!$L$7+'Diseño reactor'!AZ978*'Propiedades físicas'!$L$6</f>
        <v>2.0235406433970105</v>
      </c>
      <c r="BD978" s="29">
        <f t="shared" si="634"/>
        <v>2.9208871926465001</v>
      </c>
      <c r="BE978" s="58">
        <f t="shared" si="635"/>
        <v>42.853700055145104</v>
      </c>
      <c r="BF978" s="30">
        <f>AU978*'Propiedades físicas'!$I$4+'Diseño reactor'!AV978*'Propiedades físicas'!$I$5+'Diseño reactor'!AW978*'Propiedades físicas'!$I$8+'Diseño reactor'!AX978*'Propiedades físicas'!$I$9+'Diseño reactor'!AY978*'Propiedades físicas'!$I$7+'Diseño reactor'!AZ978*'Propiedades físicas'!$I$6</f>
        <v>1.9659448610183296E-2</v>
      </c>
      <c r="BG978" s="24">
        <f>AU978*'Propiedades físicas'!$O$4+'Diseño reactor'!AV978*'Propiedades físicas'!$O$5+'Diseño reactor'!AW978*'Propiedades físicas'!$O$8+'Diseño reactor'!AX978*'Propiedades físicas'!$O$9+'Diseño reactor'!AY978*'Propiedades físicas'!$O$7+'Diseño reactor'!AZ978*'Propiedades físicas'!$O$6</f>
        <v>0.15010240205299627</v>
      </c>
      <c r="BH978" s="54">
        <f t="shared" si="636"/>
        <v>41838.706654294081</v>
      </c>
      <c r="BI978" s="34">
        <f t="shared" si="656"/>
        <v>265.03035757838938</v>
      </c>
      <c r="BJ978" s="27">
        <f t="shared" si="637"/>
        <v>4799.6444226450176</v>
      </c>
      <c r="BK978" s="34">
        <f t="shared" si="638"/>
        <v>554.1831975686797</v>
      </c>
      <c r="BL978" s="27">
        <f t="shared" si="639"/>
        <v>105.16271336090217</v>
      </c>
      <c r="BM978" s="34">
        <f t="shared" si="640"/>
        <v>1.1054421768707483</v>
      </c>
      <c r="BN978" s="45">
        <f t="shared" si="641"/>
        <v>947.2689523481265</v>
      </c>
      <c r="BO978" s="45">
        <f t="shared" si="642"/>
        <v>90.662834263940056</v>
      </c>
      <c r="BP978" s="66">
        <f t="shared" si="643"/>
        <v>6.6929237397793431</v>
      </c>
    </row>
    <row r="979" spans="8:68">
      <c r="H979" s="68">
        <v>974</v>
      </c>
      <c r="I979" s="31">
        <f>('Propiedades físicas'!$C$10*'Diseño reactor'!H979)/1000</f>
        <v>852.48890427822562</v>
      </c>
      <c r="J979" s="31">
        <f t="shared" si="621"/>
        <v>0.53490432275606004</v>
      </c>
      <c r="K979" s="31">
        <f>(I979*1000)/'Propiedades físicas'!$F$10</f>
        <v>5568.5992515514645</v>
      </c>
      <c r="L979" s="31">
        <f t="shared" si="622"/>
        <v>795.51417879306632</v>
      </c>
      <c r="M979" s="31">
        <f t="shared" si="623"/>
        <v>4773.0850727583975</v>
      </c>
      <c r="N979" s="31">
        <f t="shared" si="624"/>
        <v>0.81674967021875389</v>
      </c>
      <c r="O979" s="32">
        <f t="shared" si="625"/>
        <v>4.9004980213125231</v>
      </c>
      <c r="P979" s="33">
        <f t="shared" si="626"/>
        <v>0.55803124900013501</v>
      </c>
      <c r="Q979" s="31">
        <f t="shared" si="627"/>
        <v>4.5338664677497631</v>
      </c>
      <c r="R979" s="31">
        <f t="shared" si="628"/>
        <v>0.17676525500561374</v>
      </c>
      <c r="S979" s="31">
        <f t="shared" si="629"/>
        <v>0.36663155356276067</v>
      </c>
      <c r="T979" s="31">
        <f t="shared" si="630"/>
        <v>5.5993200081868678E-2</v>
      </c>
      <c r="U979" s="31">
        <f t="shared" si="631"/>
        <v>2.5959966131136502E-2</v>
      </c>
      <c r="V979" s="47">
        <f t="shared" si="644"/>
        <v>5.5261346988362884E-4</v>
      </c>
      <c r="W979" s="31">
        <f t="shared" si="632"/>
        <v>0.31676587166460085</v>
      </c>
      <c r="X979" s="34">
        <f>(S979*H979*'Propiedades físicas'!$F$5*60*24*365)/(1000000)</f>
        <v>55269.458404965895</v>
      </c>
      <c r="Y979" s="34">
        <f>(U979*H979*'Propiedades físicas'!$F$7*60*24*365)/(1000000)</f>
        <v>1223.8576530251419</v>
      </c>
      <c r="Z979" s="31">
        <f t="shared" si="645"/>
        <v>543.52243652613151</v>
      </c>
      <c r="AA979" s="31">
        <f t="shared" si="646"/>
        <v>4415.9859395882695</v>
      </c>
      <c r="AB979" s="31">
        <f t="shared" si="646"/>
        <v>172.16935837546779</v>
      </c>
      <c r="AC979" s="31">
        <f t="shared" si="646"/>
        <v>357.09913317012888</v>
      </c>
      <c r="AD979" s="31">
        <f t="shared" si="646"/>
        <v>54.537376879740094</v>
      </c>
      <c r="AE979" s="31">
        <f t="shared" si="647"/>
        <v>25.285007011726954</v>
      </c>
      <c r="AF979" s="31">
        <f t="shared" si="648"/>
        <v>5568.5992515514645</v>
      </c>
      <c r="AG979" s="31">
        <f t="shared" si="649"/>
        <v>9.7604875476485581E-2</v>
      </c>
      <c r="AH979" s="31">
        <f t="shared" si="650"/>
        <v>0.79301557539051393</v>
      </c>
      <c r="AI979" s="31">
        <f t="shared" si="650"/>
        <v>3.091789345902379E-2</v>
      </c>
      <c r="AJ979" s="31">
        <f t="shared" si="650"/>
        <v>6.4127281752343321E-2</v>
      </c>
      <c r="AK979" s="31">
        <f t="shared" si="650"/>
        <v>9.7937334715809295E-3</v>
      </c>
      <c r="AL979" s="31">
        <f t="shared" si="651"/>
        <v>4.5406404500525537E-3</v>
      </c>
      <c r="AM979" s="31">
        <f t="shared" si="652"/>
        <v>1</v>
      </c>
      <c r="AN979" s="31">
        <f>(Z979*'Propiedades físicas'!$F$4)/1000</f>
        <v>477.96276023234952</v>
      </c>
      <c r="AO979" s="31">
        <f>(AA979*'Propiedades físicas'!$F$6)/1000</f>
        <v>141.48818950440815</v>
      </c>
      <c r="AP979" s="31">
        <f>(AB979*'Propiedades físicas'!$F$9)/1000</f>
        <v>106.21988564974484</v>
      </c>
      <c r="AQ979" s="31">
        <f>(AC979*'Propiedades físicas'!$F$5)/1000</f>
        <v>105.15498174460787</v>
      </c>
      <c r="AR979" s="31">
        <f>(AD979*'Propiedades físicas'!$F$8)/1000</f>
        <v>19.334590851405451</v>
      </c>
      <c r="AS979" s="31">
        <f>(AE979*'Propiedades físicas'!$F$7)/1000</f>
        <v>2.3284962957099351</v>
      </c>
      <c r="AT979" s="31">
        <f t="shared" si="653"/>
        <v>852.48890427822573</v>
      </c>
      <c r="AU979" s="31">
        <f t="shared" si="654"/>
        <v>0.56066742667697811</v>
      </c>
      <c r="AV979" s="31">
        <f t="shared" si="657"/>
        <v>0.16597071093165905</v>
      </c>
      <c r="AW979" s="31">
        <f t="shared" si="657"/>
        <v>0.12459972806294496</v>
      </c>
      <c r="AX979" s="31">
        <f t="shared" si="657"/>
        <v>0.12335055766343272</v>
      </c>
      <c r="AY979" s="31">
        <f t="shared" si="657"/>
        <v>2.2680167160387163E-2</v>
      </c>
      <c r="AZ979" s="31">
        <f t="shared" si="658"/>
        <v>2.731409504598064E-3</v>
      </c>
      <c r="BA979" s="31">
        <f t="shared" si="655"/>
        <v>1</v>
      </c>
      <c r="BB979" s="34">
        <f>AU979*'Propiedades físicas'!$C$4+'Diseño reactor'!AV979*'Propiedades físicas'!$C$5+'Diseño reactor'!AW979*'Propiedades físicas'!$C$8+'Diseño reactor'!AX979*'Propiedades físicas'!$C$9+'Diseño reactor'!AY979*'Propiedades físicas'!$C$7+'Diseño reactor'!AZ979*'Propiedades físicas'!$C$6</f>
        <v>876.06144817761617</v>
      </c>
      <c r="BC979" s="45">
        <f>AU979*'Propiedades físicas'!$L$4+'Diseño reactor'!AV979*'Propiedades físicas'!$L$5+'Diseño reactor'!AW979*'Propiedades físicas'!$L$8+AX979*'Propiedades físicas'!$L$9+'Diseño reactor'!AY979*'Propiedades físicas'!$L$7+'Diseño reactor'!AZ979*'Propiedades físicas'!$L$6</f>
        <v>2.0236789436430649</v>
      </c>
      <c r="BD979" s="29">
        <f t="shared" si="634"/>
        <v>2.9186442722177057</v>
      </c>
      <c r="BE979" s="58">
        <f t="shared" si="635"/>
        <v>42.851202212807898</v>
      </c>
      <c r="BF979" s="30">
        <f>AU979*'Propiedades físicas'!$I$4+'Diseño reactor'!AV979*'Propiedades físicas'!$I$5+'Diseño reactor'!AW979*'Propiedades físicas'!$I$8+'Diseño reactor'!AX979*'Propiedades físicas'!$I$9+'Diseño reactor'!AY979*'Propiedades físicas'!$I$7+'Diseño reactor'!AZ979*'Propiedades físicas'!$I$6</f>
        <v>1.9660199665621013E-2</v>
      </c>
      <c r="BG979" s="24">
        <f>AU979*'Propiedades físicas'!$O$4+'Diseño reactor'!AV979*'Propiedades físicas'!$O$5+'Diseño reactor'!AW979*'Propiedades físicas'!$O$8+'Diseño reactor'!AX979*'Propiedades físicas'!$O$9+'Diseño reactor'!AY979*'Propiedades físicas'!$O$7+'Diseño reactor'!AZ979*'Propiedades físicas'!$O$6</f>
        <v>0.15010841594741597</v>
      </c>
      <c r="BH979" s="54">
        <f t="shared" si="636"/>
        <v>41837.029820006748</v>
      </c>
      <c r="BI979" s="34">
        <f t="shared" si="656"/>
        <v>265.04797775677656</v>
      </c>
      <c r="BJ979" s="27">
        <f t="shared" si="637"/>
        <v>4799.6225406781423</v>
      </c>
      <c r="BK979" s="34">
        <f t="shared" si="638"/>
        <v>554.20287440515995</v>
      </c>
      <c r="BL979" s="27">
        <f t="shared" si="639"/>
        <v>105.16342189318142</v>
      </c>
      <c r="BM979" s="34">
        <f t="shared" si="640"/>
        <v>1.1054421768707483</v>
      </c>
      <c r="BN979" s="45">
        <f t="shared" si="641"/>
        <v>948.40117420096271</v>
      </c>
      <c r="BO979" s="45">
        <f t="shared" si="642"/>
        <v>90.69015860087562</v>
      </c>
      <c r="BP979" s="66">
        <f t="shared" si="643"/>
        <v>6.6929111785640263</v>
      </c>
    </row>
    <row r="980" spans="8:68">
      <c r="H980" s="68">
        <v>975</v>
      </c>
      <c r="I980" s="31">
        <f>('Propiedades físicas'!$C$10*'Diseño reactor'!H980)/1000</f>
        <v>853.36414955982548</v>
      </c>
      <c r="J980" s="31">
        <f t="shared" si="621"/>
        <v>0.53435570293784873</v>
      </c>
      <c r="K980" s="31">
        <f>(I980*1000)/'Propiedades físicas'!$F$10</f>
        <v>5574.3164992429956</v>
      </c>
      <c r="L980" s="31">
        <f t="shared" si="622"/>
        <v>796.33092846328509</v>
      </c>
      <c r="M980" s="31">
        <f t="shared" si="623"/>
        <v>4777.9855707797105</v>
      </c>
      <c r="N980" s="31">
        <f t="shared" si="624"/>
        <v>0.81674967021875389</v>
      </c>
      <c r="O980" s="32">
        <f t="shared" si="625"/>
        <v>4.900498021312524</v>
      </c>
      <c r="P980" s="33">
        <f t="shared" si="626"/>
        <v>0.55821260561817887</v>
      </c>
      <c r="Q980" s="31">
        <f t="shared" si="627"/>
        <v>4.5342172333184418</v>
      </c>
      <c r="R980" s="31">
        <f t="shared" si="628"/>
        <v>0.17669875329231402</v>
      </c>
      <c r="S980" s="31">
        <f t="shared" si="629"/>
        <v>0.36628078799408226</v>
      </c>
      <c r="T980" s="31">
        <f t="shared" si="630"/>
        <v>5.5932899223014691E-2</v>
      </c>
      <c r="U980" s="31">
        <f t="shared" si="631"/>
        <v>2.5905412085246295E-2</v>
      </c>
      <c r="V980" s="47">
        <f t="shared" si="644"/>
        <v>5.5279306575780826E-4</v>
      </c>
      <c r="W980" s="31">
        <f t="shared" si="632"/>
        <v>0.31654382490455096</v>
      </c>
      <c r="X980" s="34">
        <f>(S980*H980*'Propiedades físicas'!$F$5*60*24*365)/(1000000)</f>
        <v>55273.271267670796</v>
      </c>
      <c r="Y980" s="34">
        <f>(U980*H980*'Propiedades físicas'!$F$7*60*24*365)/(1000000)</f>
        <v>1222.5396417758377</v>
      </c>
      <c r="Z980" s="31">
        <f t="shared" si="645"/>
        <v>544.25729047772438</v>
      </c>
      <c r="AA980" s="31">
        <f t="shared" si="646"/>
        <v>4420.8618024854804</v>
      </c>
      <c r="AB980" s="31">
        <f t="shared" si="646"/>
        <v>172.28128446000616</v>
      </c>
      <c r="AC980" s="31">
        <f t="shared" si="646"/>
        <v>357.12376829423022</v>
      </c>
      <c r="AD980" s="31">
        <f t="shared" si="646"/>
        <v>54.534576742439327</v>
      </c>
      <c r="AE980" s="31">
        <f t="shared" si="647"/>
        <v>25.257776783115137</v>
      </c>
      <c r="AF980" s="31">
        <f t="shared" si="648"/>
        <v>5574.3164992429956</v>
      </c>
      <c r="AG980" s="31">
        <f t="shared" si="649"/>
        <v>9.7636596442206985E-2</v>
      </c>
      <c r="AH980" s="31">
        <f t="shared" si="650"/>
        <v>0.79307692756337811</v>
      </c>
      <c r="AI980" s="31">
        <f t="shared" si="650"/>
        <v>3.0906261688478279E-2</v>
      </c>
      <c r="AJ980" s="31">
        <f t="shared" si="650"/>
        <v>6.4065929579479097E-2</v>
      </c>
      <c r="AK980" s="31">
        <f t="shared" si="650"/>
        <v>9.7831862883719003E-3</v>
      </c>
      <c r="AL980" s="31">
        <f t="shared" si="651"/>
        <v>4.5310984380856735E-3</v>
      </c>
      <c r="AM980" s="31">
        <f t="shared" si="652"/>
        <v>1.0000000000000002</v>
      </c>
      <c r="AN980" s="31">
        <f>(Z980*'Propiedades físicas'!$F$4)/1000</f>
        <v>478.60897610030128</v>
      </c>
      <c r="AO980" s="31">
        <f>(AA980*'Propiedades físicas'!$F$6)/1000</f>
        <v>141.64441215163478</v>
      </c>
      <c r="AP980" s="31">
        <f>(AB980*'Propiedades físicas'!$F$9)/1000</f>
        <v>106.28893844760078</v>
      </c>
      <c r="AQ980" s="31">
        <f>(AC980*'Propiedades físicas'!$F$5)/1000</f>
        <v>105.16223604960199</v>
      </c>
      <c r="AR980" s="31">
        <f>(AD980*'Propiedades físicas'!$F$8)/1000</f>
        <v>19.333598146729582</v>
      </c>
      <c r="AS980" s="31">
        <f>(AE980*'Propiedades físicas'!$F$7)/1000</f>
        <v>2.325988663957073</v>
      </c>
      <c r="AT980" s="31">
        <f t="shared" si="653"/>
        <v>853.36414955982559</v>
      </c>
      <c r="AU980" s="31">
        <f t="shared" si="654"/>
        <v>0.56084964003605375</v>
      </c>
      <c r="AV980" s="31">
        <f t="shared" si="657"/>
        <v>0.16598355136514287</v>
      </c>
      <c r="AW980" s="31">
        <f t="shared" si="657"/>
        <v>0.12455285179536281</v>
      </c>
      <c r="AX980" s="31">
        <f t="shared" si="657"/>
        <v>0.12323254510263384</v>
      </c>
      <c r="AY980" s="31">
        <f t="shared" si="657"/>
        <v>2.2655742166696434E-2</v>
      </c>
      <c r="AZ980" s="31">
        <f t="shared" si="658"/>
        <v>2.7256695341101957E-3</v>
      </c>
      <c r="BA980" s="31">
        <f t="shared" si="655"/>
        <v>0.99999999999999989</v>
      </c>
      <c r="BB980" s="34">
        <f>AU980*'Propiedades físicas'!$C$4+'Diseño reactor'!AV980*'Propiedades físicas'!$C$5+'Diseño reactor'!AW980*'Propiedades físicas'!$C$8+'Diseño reactor'!AX980*'Propiedades físicas'!$C$9+'Diseño reactor'!AY980*'Propiedades físicas'!$C$7+'Diseño reactor'!AZ980*'Propiedades físicas'!$C$6</f>
        <v>876.05980830993235</v>
      </c>
      <c r="BC980" s="45">
        <f>AU980*'Propiedades físicas'!$L$4+'Diseño reactor'!AV980*'Propiedades físicas'!$L$5+'Diseño reactor'!AW980*'Propiedades físicas'!$L$8+AX980*'Propiedades físicas'!$L$9+'Diseño reactor'!AY980*'Propiedades físicas'!$L$7+'Diseño reactor'!AZ980*'Propiedades físicas'!$L$6</f>
        <v>2.0238170406696332</v>
      </c>
      <c r="BD980" s="29">
        <f t="shared" si="634"/>
        <v>2.9164048012622636</v>
      </c>
      <c r="BE980" s="58">
        <f t="shared" si="635"/>
        <v>42.8487083683574</v>
      </c>
      <c r="BF980" s="30">
        <f>AU980*'Propiedades físicas'!$I$4+'Diseño reactor'!AV980*'Propiedades físicas'!$I$5+'Diseño reactor'!AW980*'Propiedades físicas'!$I$8+'Diseño reactor'!AX980*'Propiedades físicas'!$I$9+'Diseño reactor'!AY980*'Propiedades físicas'!$I$7+'Diseño reactor'!AZ980*'Propiedades físicas'!$I$6</f>
        <v>1.9660948785919806E-2</v>
      </c>
      <c r="BG980" s="24">
        <f>AU980*'Propiedades físicas'!$O$4+'Diseño reactor'!AV980*'Propiedades físicas'!$O$5+'Diseño reactor'!AW980*'Propiedades físicas'!$O$8+'Diseño reactor'!AX980*'Propiedades físicas'!$O$9+'Diseño reactor'!AY980*'Propiedades físicas'!$O$7+'Diseño reactor'!AZ980*'Propiedades físicas'!$O$6</f>
        <v>0.15011442228775784</v>
      </c>
      <c r="BH980" s="54">
        <f t="shared" si="636"/>
        <v>41835.357437753737</v>
      </c>
      <c r="BI980" s="34">
        <f t="shared" si="656"/>
        <v>265.0655585404229</v>
      </c>
      <c r="BJ980" s="27">
        <f t="shared" si="637"/>
        <v>4799.6007493331444</v>
      </c>
      <c r="BK980" s="34">
        <f t="shared" si="638"/>
        <v>554.22253361387277</v>
      </c>
      <c r="BL980" s="27">
        <f t="shared" si="639"/>
        <v>105.16412975000269</v>
      </c>
      <c r="BM980" s="34">
        <f t="shared" si="640"/>
        <v>1.1054421768707483</v>
      </c>
      <c r="BN980" s="45">
        <f t="shared" si="641"/>
        <v>949.53352749020007</v>
      </c>
      <c r="BO980" s="45">
        <f t="shared" si="642"/>
        <v>90.717444645532936</v>
      </c>
      <c r="BP980" s="66">
        <f t="shared" si="643"/>
        <v>6.6928986503460859</v>
      </c>
    </row>
    <row r="981" spans="8:68">
      <c r="H981" s="68">
        <v>976</v>
      </c>
      <c r="I981" s="31">
        <f>('Propiedades físicas'!$C$10*'Diseño reactor'!H981)/1000</f>
        <v>854.23939484142522</v>
      </c>
      <c r="J981" s="31">
        <f t="shared" si="621"/>
        <v>0.53380820734057632</v>
      </c>
      <c r="K981" s="31">
        <f>(I981*1000)/'Propiedades físicas'!$F$10</f>
        <v>5580.0337469345268</v>
      </c>
      <c r="L981" s="31">
        <f t="shared" si="622"/>
        <v>797.14767813350375</v>
      </c>
      <c r="M981" s="31">
        <f t="shared" si="623"/>
        <v>4782.8860688010227</v>
      </c>
      <c r="N981" s="31">
        <f t="shared" si="624"/>
        <v>0.81674967021875389</v>
      </c>
      <c r="O981" s="32">
        <f t="shared" si="625"/>
        <v>4.9004980213125231</v>
      </c>
      <c r="P981" s="33">
        <f t="shared" si="626"/>
        <v>0.55839370815935041</v>
      </c>
      <c r="Q981" s="31">
        <f t="shared" si="627"/>
        <v>4.5345673507796551</v>
      </c>
      <c r="R981" s="31">
        <f t="shared" si="628"/>
        <v>0.17663226437641261</v>
      </c>
      <c r="S981" s="31">
        <f t="shared" si="629"/>
        <v>0.3659306705328681</v>
      </c>
      <c r="T981" s="31">
        <f t="shared" si="630"/>
        <v>5.587268689251703E-2</v>
      </c>
      <c r="U981" s="31">
        <f t="shared" si="631"/>
        <v>2.5851010790473819E-2</v>
      </c>
      <c r="V981" s="47">
        <f t="shared" si="644"/>
        <v>5.5297241002188102E-4</v>
      </c>
      <c r="W981" s="31">
        <f t="shared" si="632"/>
        <v>0.31632208922742111</v>
      </c>
      <c r="X981" s="34">
        <f>(S981*H981*'Propiedades físicas'!$F$5*60*24*365)/(1000000)</f>
        <v>55277.073454374869</v>
      </c>
      <c r="Y981" s="34">
        <f>(U981*H981*'Propiedades físicas'!$F$7*60*24*365)/(1000000)</f>
        <v>1221.2235655133934</v>
      </c>
      <c r="Z981" s="31">
        <f t="shared" si="645"/>
        <v>544.992259163526</v>
      </c>
      <c r="AA981" s="31">
        <f t="shared" si="646"/>
        <v>4425.7377343609433</v>
      </c>
      <c r="AB981" s="31">
        <f t="shared" si="646"/>
        <v>172.3930900313787</v>
      </c>
      <c r="AC981" s="31">
        <f t="shared" si="646"/>
        <v>357.14833444007928</v>
      </c>
      <c r="AD981" s="31">
        <f t="shared" si="646"/>
        <v>54.531742407096623</v>
      </c>
      <c r="AE981" s="31">
        <f t="shared" si="647"/>
        <v>25.230586531502446</v>
      </c>
      <c r="AF981" s="31">
        <f t="shared" si="648"/>
        <v>5580.0337469345259</v>
      </c>
      <c r="AG981" s="31">
        <f t="shared" si="649"/>
        <v>9.766827296751128E-2</v>
      </c>
      <c r="AH981" s="31">
        <f t="shared" si="650"/>
        <v>0.79313816637619583</v>
      </c>
      <c r="AI981" s="31">
        <f t="shared" si="650"/>
        <v>3.0894632156317228E-2</v>
      </c>
      <c r="AJ981" s="31">
        <f t="shared" si="650"/>
        <v>6.4004690766661404E-2</v>
      </c>
      <c r="AK981" s="31">
        <f t="shared" si="650"/>
        <v>9.7726545895989326E-3</v>
      </c>
      <c r="AL981" s="31">
        <f t="shared" si="651"/>
        <v>4.521583143715438E-3</v>
      </c>
      <c r="AM981" s="31">
        <f t="shared" si="652"/>
        <v>1.0000000000000002</v>
      </c>
      <c r="AN981" s="31">
        <f>(Z981*'Propiedades físicas'!$F$4)/1000</f>
        <v>479.25529286322148</v>
      </c>
      <c r="AO981" s="31">
        <f>(AA981*'Propiedades físicas'!$F$6)/1000</f>
        <v>141.80063700892461</v>
      </c>
      <c r="AP981" s="31">
        <f>(AB981*'Propiedades físicas'!$F$9)/1000</f>
        <v>106.35791689485909</v>
      </c>
      <c r="AQ981" s="31">
        <f>(AC981*'Propiedades físicas'!$F$5)/1000</f>
        <v>105.16947004257015</v>
      </c>
      <c r="AR981" s="31">
        <f>(AD981*'Propiedades físicas'!$F$8)/1000</f>
        <v>19.332593318163887</v>
      </c>
      <c r="AS981" s="31">
        <f>(AE981*'Propiedades físicas'!$F$7)/1000</f>
        <v>2.3234847136860601</v>
      </c>
      <c r="AT981" s="31">
        <f t="shared" si="653"/>
        <v>854.23939484142522</v>
      </c>
      <c r="AU981" s="31">
        <f t="shared" si="654"/>
        <v>0.56103159811798065</v>
      </c>
      <c r="AV981" s="31">
        <f t="shared" si="657"/>
        <v>0.16599636807343385</v>
      </c>
      <c r="AW981" s="31">
        <f t="shared" si="657"/>
        <v>0.12450598454851476</v>
      </c>
      <c r="AX981" s="31">
        <f t="shared" si="657"/>
        <v>0.12311475059294479</v>
      </c>
      <c r="AY981" s="31">
        <f t="shared" si="657"/>
        <v>2.2631353031608487E-2</v>
      </c>
      <c r="AZ981" s="31">
        <f t="shared" si="658"/>
        <v>2.7199456355175176E-3</v>
      </c>
      <c r="BA981" s="31">
        <f t="shared" si="655"/>
        <v>1</v>
      </c>
      <c r="BB981" s="34">
        <f>AU981*'Propiedades físicas'!$C$4+'Diseño reactor'!AV981*'Propiedades físicas'!$C$5+'Diseño reactor'!AW981*'Propiedades físicas'!$C$8+'Diseño reactor'!AX981*'Propiedades físicas'!$C$9+'Diseño reactor'!AY981*'Propiedades físicas'!$C$7+'Diseño reactor'!AZ981*'Propiedades físicas'!$C$6</f>
        <v>876.05817274701951</v>
      </c>
      <c r="BC981" s="45">
        <f>AU981*'Propiedades físicas'!$L$4+'Diseño reactor'!AV981*'Propiedades físicas'!$L$5+'Diseño reactor'!AW981*'Propiedades físicas'!$L$8+AX981*'Propiedades físicas'!$L$9+'Diseño reactor'!AY981*'Propiedades físicas'!$L$7+'Diseño reactor'!AZ981*'Propiedades físicas'!$L$6</f>
        <v>2.0239549349160013</v>
      </c>
      <c r="BD981" s="29">
        <f t="shared" si="634"/>
        <v>2.914168771825755</v>
      </c>
      <c r="BE981" s="58">
        <f t="shared" si="635"/>
        <v>42.846218512093138</v>
      </c>
      <c r="BF981" s="30">
        <f>AU981*'Propiedades físicas'!$I$4+'Diseño reactor'!AV981*'Propiedades físicas'!$I$5+'Diseño reactor'!AW981*'Propiedades físicas'!$I$8+'Diseño reactor'!AX981*'Propiedades físicas'!$I$9+'Diseño reactor'!AY981*'Propiedades físicas'!$I$7+'Diseño reactor'!AZ981*'Propiedades físicas'!$I$6</f>
        <v>1.9661695977322258E-2</v>
      </c>
      <c r="BG981" s="24">
        <f>AU981*'Propiedades físicas'!$O$4+'Diseño reactor'!AV981*'Propiedades físicas'!$O$5+'Diseño reactor'!AW981*'Propiedades físicas'!$O$8+'Diseño reactor'!AX981*'Propiedades físicas'!$O$9+'Diseño reactor'!AY981*'Propiedades físicas'!$O$7+'Diseño reactor'!AZ981*'Propiedades físicas'!$O$6</f>
        <v>0.15012042108681994</v>
      </c>
      <c r="BH981" s="54">
        <f t="shared" si="636"/>
        <v>41833.689492563259</v>
      </c>
      <c r="BI981" s="34">
        <f t="shared" si="656"/>
        <v>265.08310004742776</v>
      </c>
      <c r="BJ981" s="27">
        <f t="shared" si="637"/>
        <v>4799.57904826511</v>
      </c>
      <c r="BK981" s="34">
        <f t="shared" si="638"/>
        <v>554.24217520387447</v>
      </c>
      <c r="BL981" s="27">
        <f t="shared" si="639"/>
        <v>105.16483693180501</v>
      </c>
      <c r="BM981" s="34">
        <f t="shared" si="640"/>
        <v>1.1054421768707483</v>
      </c>
      <c r="BN981" s="45">
        <f t="shared" si="641"/>
        <v>950.66601192747225</v>
      </c>
      <c r="BO981" s="45">
        <f t="shared" si="642"/>
        <v>90.744692478341534</v>
      </c>
      <c r="BP981" s="66">
        <f t="shared" si="643"/>
        <v>6.6928861550156205</v>
      </c>
    </row>
    <row r="982" spans="8:68">
      <c r="H982" s="68">
        <v>977</v>
      </c>
      <c r="I982" s="31">
        <f>('Propiedades físicas'!$C$10*'Diseño reactor'!H982)/1000</f>
        <v>855.11464012302508</v>
      </c>
      <c r="J982" s="31">
        <f t="shared" si="621"/>
        <v>0.53326183251218273</v>
      </c>
      <c r="K982" s="31">
        <f>(I982*1000)/'Propiedades físicas'!$F$10</f>
        <v>5585.7509946260579</v>
      </c>
      <c r="L982" s="31">
        <f t="shared" si="622"/>
        <v>797.96442780372251</v>
      </c>
      <c r="M982" s="31">
        <f t="shared" si="623"/>
        <v>4787.7865668223349</v>
      </c>
      <c r="N982" s="31">
        <f t="shared" si="624"/>
        <v>0.81674967021875389</v>
      </c>
      <c r="O982" s="32">
        <f t="shared" si="625"/>
        <v>4.9004980213125231</v>
      </c>
      <c r="P982" s="33">
        <f t="shared" si="626"/>
        <v>0.55857455715721049</v>
      </c>
      <c r="Q982" s="31">
        <f t="shared" si="627"/>
        <v>4.5349168218765668</v>
      </c>
      <c r="R982" s="31">
        <f t="shared" si="628"/>
        <v>0.17656578839969403</v>
      </c>
      <c r="S982" s="31">
        <f t="shared" si="629"/>
        <v>0.36558119943595785</v>
      </c>
      <c r="T982" s="31">
        <f t="shared" si="630"/>
        <v>5.5812562949284508E-2</v>
      </c>
      <c r="U982" s="31">
        <f t="shared" si="631"/>
        <v>2.5796761712564929E-2</v>
      </c>
      <c r="V982" s="47">
        <f t="shared" si="644"/>
        <v>5.5315150320422784E-4</v>
      </c>
      <c r="W982" s="31">
        <f t="shared" si="632"/>
        <v>0.31610066397993791</v>
      </c>
      <c r="X982" s="34">
        <f>(S982*H982*'Propiedades físicas'!$F$5*60*24*365)/(1000000)</f>
        <v>55280.865002417922</v>
      </c>
      <c r="Y982" s="34">
        <f>(U982*H982*'Propiedades físicas'!$F$7*60*24*365)/(1000000)</f>
        <v>1219.9094211539434</v>
      </c>
      <c r="Z982" s="31">
        <f t="shared" si="645"/>
        <v>545.72734234259462</v>
      </c>
      <c r="AA982" s="31">
        <f t="shared" si="646"/>
        <v>4430.6137349734054</v>
      </c>
      <c r="AB982" s="31">
        <f t="shared" si="646"/>
        <v>172.50477526650107</v>
      </c>
      <c r="AC982" s="31">
        <f t="shared" si="646"/>
        <v>357.1728318489308</v>
      </c>
      <c r="AD982" s="31">
        <f t="shared" si="646"/>
        <v>54.528874001450966</v>
      </c>
      <c r="AE982" s="31">
        <f t="shared" si="647"/>
        <v>25.203436193175936</v>
      </c>
      <c r="AF982" s="31">
        <f t="shared" si="648"/>
        <v>5585.7509946260589</v>
      </c>
      <c r="AG982" s="31">
        <f t="shared" si="649"/>
        <v>9.7699905145723132E-2</v>
      </c>
      <c r="AH982" s="31">
        <f t="shared" si="650"/>
        <v>0.79319929213386198</v>
      </c>
      <c r="AI982" s="31">
        <f t="shared" si="650"/>
        <v>3.088300488734004E-2</v>
      </c>
      <c r="AJ982" s="31">
        <f t="shared" si="650"/>
        <v>6.394356500899516E-2</v>
      </c>
      <c r="AK982" s="31">
        <f t="shared" si="650"/>
        <v>9.7621383505838554E-3</v>
      </c>
      <c r="AL982" s="31">
        <f t="shared" si="651"/>
        <v>4.5120944734958045E-3</v>
      </c>
      <c r="AM982" s="31">
        <f t="shared" si="652"/>
        <v>0.99999999999999989</v>
      </c>
      <c r="AN982" s="31">
        <f>(Z982*'Propiedades físicas'!$F$4)/1000</f>
        <v>479.90171030923085</v>
      </c>
      <c r="AO982" s="31">
        <f>(AA982*'Propiedades físicas'!$F$6)/1000</f>
        <v>141.9568640685479</v>
      </c>
      <c r="AP982" s="31">
        <f>(AB982*'Propiedades físicas'!$F$9)/1000</f>
        <v>106.42682110066782</v>
      </c>
      <c r="AQ982" s="31">
        <f>(AC982*'Propiedades físicas'!$F$5)/1000</f>
        <v>105.17668379455466</v>
      </c>
      <c r="AR982" s="31">
        <f>(AD982*'Propiedades físicas'!$F$8)/1000</f>
        <v>19.331576410994387</v>
      </c>
      <c r="AS982" s="31">
        <f>(AE982*'Propiedades físicas'!$F$7)/1000</f>
        <v>2.320984439029572</v>
      </c>
      <c r="AT982" s="31">
        <f t="shared" si="653"/>
        <v>855.11464012302497</v>
      </c>
      <c r="AU982" s="31">
        <f t="shared" si="654"/>
        <v>0.56121330145884019</v>
      </c>
      <c r="AV982" s="31">
        <f t="shared" si="657"/>
        <v>0.16600916112034361</v>
      </c>
      <c r="AW982" s="31">
        <f t="shared" si="657"/>
        <v>0.1244591264223429</v>
      </c>
      <c r="AX982" s="31">
        <f t="shared" si="657"/>
        <v>0.12299717354789171</v>
      </c>
      <c r="AY982" s="31">
        <f t="shared" si="657"/>
        <v>2.2606999697974018E-2</v>
      </c>
      <c r="AZ982" s="31">
        <f t="shared" si="658"/>
        <v>2.7142377526078293E-3</v>
      </c>
      <c r="BA982" s="31">
        <f t="shared" si="655"/>
        <v>1.0000000000000002</v>
      </c>
      <c r="BB982" s="34">
        <f>AU982*'Propiedades físicas'!$C$4+'Diseño reactor'!AV982*'Propiedades físicas'!$C$5+'Diseño reactor'!AW982*'Propiedades físicas'!$C$8+'Diseño reactor'!AX982*'Propiedades físicas'!$C$9+'Diseño reactor'!AY982*'Propiedades físicas'!$C$7+'Diseño reactor'!AZ982*'Propiedades físicas'!$C$6</f>
        <v>876.05654147455027</v>
      </c>
      <c r="BC982" s="45">
        <f>AU982*'Propiedades físicas'!$L$4+'Diseño reactor'!AV982*'Propiedades físicas'!$L$5+'Diseño reactor'!AW982*'Propiedades físicas'!$L$8+AX982*'Propiedades físicas'!$L$9+'Diseño reactor'!AY982*'Propiedades físicas'!$L$7+'Diseño reactor'!AZ982*'Propiedades físicas'!$L$6</f>
        <v>2.0240926268202082</v>
      </c>
      <c r="BD982" s="29">
        <f t="shared" si="634"/>
        <v>2.9119361759781777</v>
      </c>
      <c r="BE982" s="58">
        <f t="shared" si="635"/>
        <v>42.843732634346388</v>
      </c>
      <c r="BF982" s="30">
        <f>AU982*'Propiedades físicas'!$I$4+'Diseño reactor'!AV982*'Propiedades físicas'!$I$5+'Diseño reactor'!AW982*'Propiedades físicas'!$I$8+'Diseño reactor'!AX982*'Propiedades físicas'!$I$9+'Diseño reactor'!AY982*'Propiedades físicas'!$I$7+'Diseño reactor'!AZ982*'Propiedades físicas'!$I$6</f>
        <v>1.966244124604645E-2</v>
      </c>
      <c r="BG982" s="24">
        <f>AU982*'Propiedades físicas'!$O$4+'Diseño reactor'!AV982*'Propiedades físicas'!$O$5+'Diseño reactor'!AW982*'Propiedades físicas'!$O$8+'Diseño reactor'!AX982*'Propiedades físicas'!$O$9+'Diseño reactor'!AY982*'Propiedades físicas'!$O$7+'Diseño reactor'!AZ982*'Propiedades físicas'!$O$6</f>
        <v>0.15012641235737659</v>
      </c>
      <c r="BH982" s="54">
        <f t="shared" si="636"/>
        <v>41832.02596952545</v>
      </c>
      <c r="BI982" s="34">
        <f t="shared" si="656"/>
        <v>265.10060239544936</v>
      </c>
      <c r="BJ982" s="27">
        <f t="shared" si="637"/>
        <v>4799.5574371305738</v>
      </c>
      <c r="BK982" s="34">
        <f t="shared" si="638"/>
        <v>554.26179918429079</v>
      </c>
      <c r="BL982" s="27">
        <f t="shared" si="639"/>
        <v>105.1655434390297</v>
      </c>
      <c r="BM982" s="34">
        <f t="shared" si="640"/>
        <v>1.1054421768707483</v>
      </c>
      <c r="BN982" s="45">
        <f t="shared" si="641"/>
        <v>951.79862722525036</v>
      </c>
      <c r="BO982" s="45">
        <f t="shared" si="642"/>
        <v>90.771902179505801</v>
      </c>
      <c r="BP982" s="66">
        <f t="shared" si="643"/>
        <v>6.6928736924631727</v>
      </c>
    </row>
    <row r="983" spans="8:68">
      <c r="H983" s="68">
        <v>978</v>
      </c>
      <c r="I983" s="31">
        <f>('Propiedades físicas'!$C$10*'Diseño reactor'!H983)/1000</f>
        <v>855.98988540462483</v>
      </c>
      <c r="J983" s="31">
        <f t="shared" si="621"/>
        <v>0.53271657501472658</v>
      </c>
      <c r="K983" s="31">
        <f>(I983*1000)/'Propiedades físicas'!$F$10</f>
        <v>5591.4682423175891</v>
      </c>
      <c r="L983" s="31">
        <f t="shared" si="622"/>
        <v>798.78117747394128</v>
      </c>
      <c r="M983" s="31">
        <f t="shared" si="623"/>
        <v>4792.6870648436479</v>
      </c>
      <c r="N983" s="31">
        <f t="shared" si="624"/>
        <v>0.81674967021875389</v>
      </c>
      <c r="O983" s="32">
        <f t="shared" si="625"/>
        <v>4.9004980213125231</v>
      </c>
      <c r="P983" s="33">
        <f t="shared" si="626"/>
        <v>0.55875515314382707</v>
      </c>
      <c r="Q983" s="31">
        <f t="shared" si="627"/>
        <v>4.5352656483462379</v>
      </c>
      <c r="R983" s="31">
        <f t="shared" si="628"/>
        <v>0.17649932550307437</v>
      </c>
      <c r="S983" s="31">
        <f t="shared" si="629"/>
        <v>0.36523237296628563</v>
      </c>
      <c r="T983" s="31">
        <f t="shared" si="630"/>
        <v>5.5752527252346376E-2</v>
      </c>
      <c r="U983" s="31">
        <f t="shared" si="631"/>
        <v>2.5742664319506177E-2</v>
      </c>
      <c r="V983" s="47">
        <f t="shared" si="644"/>
        <v>5.5333034583175103E-4</v>
      </c>
      <c r="W983" s="31">
        <f t="shared" si="632"/>
        <v>0.31587954851065569</v>
      </c>
      <c r="X983" s="34">
        <f>(S983*H983*'Propiedades físicas'!$F$5*60*24*365)/(1000000)</f>
        <v>55284.645948983132</v>
      </c>
      <c r="Y983" s="34">
        <f>(U983*H983*'Propiedades físicas'!$F$7*60*24*365)/(1000000)</f>
        <v>1218.5972056162527</v>
      </c>
      <c r="Z983" s="31">
        <f t="shared" si="645"/>
        <v>546.4625397746629</v>
      </c>
      <c r="AA983" s="31">
        <f t="shared" si="646"/>
        <v>4435.489804082621</v>
      </c>
      <c r="AB983" s="31">
        <f t="shared" si="646"/>
        <v>172.61634034200674</v>
      </c>
      <c r="AC983" s="31">
        <f t="shared" si="646"/>
        <v>357.19726076102734</v>
      </c>
      <c r="AD983" s="31">
        <f t="shared" si="646"/>
        <v>54.525971652794759</v>
      </c>
      <c r="AE983" s="31">
        <f t="shared" si="647"/>
        <v>25.176325704477041</v>
      </c>
      <c r="AF983" s="31">
        <f t="shared" si="648"/>
        <v>5591.4682423175891</v>
      </c>
      <c r="AG983" s="31">
        <f t="shared" si="649"/>
        <v>9.7731493069906347E-2</v>
      </c>
      <c r="AH983" s="31">
        <f t="shared" si="650"/>
        <v>0.79326030514020585</v>
      </c>
      <c r="AI983" s="31">
        <f t="shared" si="650"/>
        <v>3.0871379906194291E-2</v>
      </c>
      <c r="AJ983" s="31">
        <f t="shared" si="650"/>
        <v>6.388255200265143E-2</v>
      </c>
      <c r="AK983" s="31">
        <f t="shared" si="650"/>
        <v>9.7516375466695799E-3</v>
      </c>
      <c r="AL983" s="31">
        <f t="shared" si="651"/>
        <v>4.5026323343726601E-3</v>
      </c>
      <c r="AM983" s="31">
        <f t="shared" si="652"/>
        <v>1.0000000000000002</v>
      </c>
      <c r="AN983" s="31">
        <f>(Z983*'Propiedades físicas'!$F$4)/1000</f>
        <v>480.54822822704307</v>
      </c>
      <c r="AO983" s="31">
        <f>(AA983*'Propiedades físicas'!$F$6)/1000</f>
        <v>142.11309332280717</v>
      </c>
      <c r="AP983" s="31">
        <f>(AB983*'Propiedades físicas'!$F$9)/1000</f>
        <v>106.49565117400104</v>
      </c>
      <c r="AQ983" s="31">
        <f>(AC983*'Propiedades físicas'!$F$5)/1000</f>
        <v>105.18387737629973</v>
      </c>
      <c r="AR983" s="31">
        <f>(AD983*'Propiedades físicas'!$F$8)/1000</f>
        <v>19.33054747034879</v>
      </c>
      <c r="AS983" s="31">
        <f>(AE983*'Propiedades físicas'!$F$7)/1000</f>
        <v>2.3184878341252908</v>
      </c>
      <c r="AT983" s="31">
        <f t="shared" si="653"/>
        <v>855.98988540462528</v>
      </c>
      <c r="AU983" s="31">
        <f t="shared" si="654"/>
        <v>0.56139475059321353</v>
      </c>
      <c r="AV983" s="31">
        <f t="shared" si="657"/>
        <v>0.16602193056946052</v>
      </c>
      <c r="AW983" s="31">
        <f t="shared" si="657"/>
        <v>0.1244122775161773</v>
      </c>
      <c r="AX983" s="31">
        <f t="shared" si="657"/>
        <v>0.12287981338305119</v>
      </c>
      <c r="AY983" s="31">
        <f t="shared" si="657"/>
        <v>2.2582682108692517E-2</v>
      </c>
      <c r="AZ983" s="31">
        <f t="shared" si="658"/>
        <v>2.7085458294046835E-3</v>
      </c>
      <c r="BA983" s="31">
        <f t="shared" si="655"/>
        <v>0.99999999999999989</v>
      </c>
      <c r="BB983" s="34">
        <f>AU983*'Propiedades físicas'!$C$4+'Diseño reactor'!AV983*'Propiedades físicas'!$C$5+'Diseño reactor'!AW983*'Propiedades físicas'!$C$8+'Diseño reactor'!AX983*'Propiedades físicas'!$C$9+'Diseño reactor'!AY983*'Propiedades físicas'!$C$7+'Diseño reactor'!AZ983*'Propiedades físicas'!$C$6</f>
        <v>876.05491447825455</v>
      </c>
      <c r="BC983" s="45">
        <f>AU983*'Propiedades físicas'!$L$4+'Diseño reactor'!AV983*'Propiedades físicas'!$L$5+'Diseño reactor'!AW983*'Propiedades físicas'!$L$8+AX983*'Propiedades físicas'!$L$9+'Diseño reactor'!AY983*'Propiedades físicas'!$L$7+'Diseño reactor'!AZ983*'Propiedades físicas'!$L$6</f>
        <v>2.0242301168190533</v>
      </c>
      <c r="BD983" s="29">
        <f t="shared" si="634"/>
        <v>2.9097070058138526</v>
      </c>
      <c r="BE983" s="58">
        <f t="shared" si="635"/>
        <v>42.841250725480073</v>
      </c>
      <c r="BF983" s="30">
        <f>AU983*'Propiedades físicas'!$I$4+'Diseño reactor'!AV983*'Propiedades físicas'!$I$5+'Diseño reactor'!AW983*'Propiedades físicas'!$I$8+'Diseño reactor'!AX983*'Propiedades físicas'!$I$9+'Diseño reactor'!AY983*'Propiedades físicas'!$I$7+'Diseño reactor'!AZ983*'Propiedades físicas'!$I$6</f>
        <v>1.9663184598286115E-2</v>
      </c>
      <c r="BG983" s="24">
        <f>AU983*'Propiedades físicas'!$O$4+'Diseño reactor'!AV983*'Propiedades físicas'!$O$5+'Diseño reactor'!AW983*'Propiedades físicas'!$O$8+'Diseño reactor'!AX983*'Propiedades físicas'!$O$9+'Diseño reactor'!AY983*'Propiedades físicas'!$O$7+'Diseño reactor'!AZ983*'Propiedades físicas'!$O$6</f>
        <v>0.15013239611217816</v>
      </c>
      <c r="BH983" s="54">
        <f t="shared" si="636"/>
        <v>41830.366853791915</v>
      </c>
      <c r="BI983" s="34">
        <f t="shared" si="656"/>
        <v>265.11806570170808</v>
      </c>
      <c r="BJ983" s="27">
        <f t="shared" si="637"/>
        <v>4799.5359155875994</v>
      </c>
      <c r="BK983" s="34">
        <f t="shared" si="638"/>
        <v>554.2814055643255</v>
      </c>
      <c r="BL983" s="27">
        <f t="shared" si="639"/>
        <v>105.16624927212072</v>
      </c>
      <c r="BM983" s="34">
        <f t="shared" si="640"/>
        <v>1.1054421768707483</v>
      </c>
      <c r="BN983" s="45">
        <f t="shared" si="641"/>
        <v>952.93137309683675</v>
      </c>
      <c r="BO983" s="45">
        <f t="shared" si="642"/>
        <v>90.799073829005891</v>
      </c>
      <c r="BP983" s="66">
        <f t="shared" si="643"/>
        <v>6.6928612625797239</v>
      </c>
    </row>
    <row r="984" spans="8:68">
      <c r="H984" s="68">
        <v>979</v>
      </c>
      <c r="I984" s="31">
        <f>('Propiedades físicas'!$C$10*'Diseño reactor'!H984)/1000</f>
        <v>856.86513068622469</v>
      </c>
      <c r="J984" s="31">
        <f t="shared" si="621"/>
        <v>0.53217243142431314</v>
      </c>
      <c r="K984" s="31">
        <f>(I984*1000)/'Propiedades físicas'!$F$10</f>
        <v>5597.1854900091203</v>
      </c>
      <c r="L984" s="31">
        <f t="shared" si="622"/>
        <v>799.59792714415994</v>
      </c>
      <c r="M984" s="31">
        <f t="shared" si="623"/>
        <v>4797.5875628649601</v>
      </c>
      <c r="N984" s="31">
        <f t="shared" si="624"/>
        <v>0.81674967021875378</v>
      </c>
      <c r="O984" s="32">
        <f t="shared" si="625"/>
        <v>4.9004980213125231</v>
      </c>
      <c r="P984" s="33">
        <f t="shared" si="626"/>
        <v>0.55893549664978026</v>
      </c>
      <c r="Q984" s="31">
        <f t="shared" si="627"/>
        <v>4.5356138319196688</v>
      </c>
      <c r="R984" s="31">
        <f t="shared" si="628"/>
        <v>0.17643287582660611</v>
      </c>
      <c r="S984" s="31">
        <f t="shared" si="629"/>
        <v>0.36488418939285494</v>
      </c>
      <c r="T984" s="31">
        <f t="shared" si="630"/>
        <v>5.5692579660853517E-2</v>
      </c>
      <c r="U984" s="31">
        <f t="shared" si="631"/>
        <v>2.5688718081513916E-2</v>
      </c>
      <c r="V984" s="47">
        <f t="shared" si="644"/>
        <v>5.5350893842987946E-4</v>
      </c>
      <c r="W984" s="31">
        <f t="shared" si="632"/>
        <v>0.31565874216995027</v>
      </c>
      <c r="X984" s="34">
        <f>(S984*H984*'Propiedades físicas'!$F$5*60*24*365)/(1000000)</f>
        <v>55288.416331097891</v>
      </c>
      <c r="Y984" s="34">
        <f>(U984*H984*'Propiedades físicas'!$F$7*60*24*365)/(1000000)</f>
        <v>1217.2869158217472</v>
      </c>
      <c r="Z984" s="31">
        <f t="shared" si="645"/>
        <v>547.19785122013491</v>
      </c>
      <c r="AA984" s="31">
        <f t="shared" si="646"/>
        <v>4440.3659414493559</v>
      </c>
      <c r="AB984" s="31">
        <f t="shared" si="646"/>
        <v>172.72778543424738</v>
      </c>
      <c r="AC984" s="31">
        <f t="shared" si="646"/>
        <v>357.221621415605</v>
      </c>
      <c r="AD984" s="31">
        <f t="shared" si="646"/>
        <v>54.523035487975591</v>
      </c>
      <c r="AE984" s="31">
        <f t="shared" si="647"/>
        <v>25.149255001802125</v>
      </c>
      <c r="AF984" s="31">
        <f t="shared" si="648"/>
        <v>5597.1854900091212</v>
      </c>
      <c r="AG984" s="31">
        <f t="shared" si="649"/>
        <v>9.776303683286422E-2</v>
      </c>
      <c r="AH984" s="31">
        <f t="shared" si="650"/>
        <v>0.79332120569799447</v>
      </c>
      <c r="AI984" s="31">
        <f t="shared" si="650"/>
        <v>3.0859757237376443E-2</v>
      </c>
      <c r="AJ984" s="31">
        <f t="shared" si="650"/>
        <v>6.3821651444862668E-2</v>
      </c>
      <c r="AK984" s="31">
        <f t="shared" si="650"/>
        <v>9.7411521532202675E-3</v>
      </c>
      <c r="AL984" s="31">
        <f t="shared" si="651"/>
        <v>4.4931966336818939E-3</v>
      </c>
      <c r="AM984" s="31">
        <f t="shared" si="652"/>
        <v>0.99999999999999989</v>
      </c>
      <c r="AN984" s="31">
        <f>(Z984*'Propiedades físicas'!$F$4)/1000</f>
        <v>481.19484640596227</v>
      </c>
      <c r="AO984" s="31">
        <f>(AA984*'Propiedades físicas'!$F$6)/1000</f>
        <v>142.26932476403735</v>
      </c>
      <c r="AP984" s="31">
        <f>(AB984*'Propiedades físicas'!$F$9)/1000</f>
        <v>106.56440722365892</v>
      </c>
      <c r="AQ984" s="31">
        <f>(AC984*'Propiedades físicas'!$F$5)/1000</f>
        <v>105.19105085825322</v>
      </c>
      <c r="AR984" s="31">
        <f>(AD984*'Propiedades físicas'!$F$8)/1000</f>
        <v>19.329506541197102</v>
      </c>
      <c r="AS984" s="31">
        <f>(AE984*'Propiedades físicas'!$F$7)/1000</f>
        <v>2.315994893115958</v>
      </c>
      <c r="AT984" s="31">
        <f t="shared" si="653"/>
        <v>856.86513068622492</v>
      </c>
      <c r="AU984" s="31">
        <f t="shared" si="654"/>
        <v>0.56157594605418804</v>
      </c>
      <c r="AV984" s="31">
        <f t="shared" si="657"/>
        <v>0.16603467648415127</v>
      </c>
      <c r="AW984" s="31">
        <f t="shared" si="657"/>
        <v>0.12436543792873944</v>
      </c>
      <c r="AX984" s="31">
        <f t="shared" si="657"/>
        <v>0.12276266951604206</v>
      </c>
      <c r="AY984" s="31">
        <f t="shared" si="657"/>
        <v>2.2558400206712771E-2</v>
      </c>
      <c r="AZ984" s="31">
        <f t="shared" si="658"/>
        <v>2.7028698101662528E-3</v>
      </c>
      <c r="BA984" s="31">
        <f t="shared" si="655"/>
        <v>0.99999999999999978</v>
      </c>
      <c r="BB984" s="34">
        <f>AU984*'Propiedades físicas'!$C$4+'Diseño reactor'!AV984*'Propiedades físicas'!$C$5+'Diseño reactor'!AW984*'Propiedades físicas'!$C$8+'Diseño reactor'!AX984*'Propiedades físicas'!$C$9+'Diseño reactor'!AY984*'Propiedades físicas'!$C$7+'Diseño reactor'!AZ984*'Propiedades físicas'!$C$6</f>
        <v>876.05329174392193</v>
      </c>
      <c r="BC984" s="45">
        <f>AU984*'Propiedades físicas'!$L$4+'Diseño reactor'!AV984*'Propiedades físicas'!$L$5+'Diseño reactor'!AW984*'Propiedades físicas'!$L$8+AX984*'Propiedades físicas'!$L$9+'Diseño reactor'!AY984*'Propiedades físicas'!$L$7+'Diseño reactor'!AZ984*'Propiedades físicas'!$L$6</f>
        <v>2.0243674053481042</v>
      </c>
      <c r="BD984" s="29">
        <f t="shared" si="634"/>
        <v>2.9074812534513099</v>
      </c>
      <c r="BE984" s="58">
        <f t="shared" si="635"/>
        <v>42.838772775888579</v>
      </c>
      <c r="BF984" s="30">
        <f>AU984*'Propiedades físicas'!$I$4+'Diseño reactor'!AV984*'Propiedades físicas'!$I$5+'Diseño reactor'!AW984*'Propiedades físicas'!$I$8+'Diseño reactor'!AX984*'Propiedades físicas'!$I$9+'Diseño reactor'!AY984*'Propiedades físicas'!$I$7+'Diseño reactor'!AZ984*'Propiedades físicas'!$I$6</f>
        <v>1.9663926040210774E-2</v>
      </c>
      <c r="BG984" s="24">
        <f>AU984*'Propiedades físicas'!$O$4+'Diseño reactor'!AV984*'Propiedades físicas'!$O$5+'Diseño reactor'!AW984*'Propiedades físicas'!$O$8+'Diseño reactor'!AX984*'Propiedades físicas'!$O$9+'Diseño reactor'!AY984*'Propiedades físicas'!$O$7+'Diseño reactor'!AZ984*'Propiedades físicas'!$O$6</f>
        <v>0.15013837236395172</v>
      </c>
      <c r="BH984" s="54">
        <f t="shared" si="636"/>
        <v>41828.712130575528</v>
      </c>
      <c r="BI984" s="34">
        <f t="shared" si="656"/>
        <v>265.13549008298816</v>
      </c>
      <c r="BJ984" s="27">
        <f t="shared" si="637"/>
        <v>4799.5144832957058</v>
      </c>
      <c r="BK984" s="34">
        <f t="shared" si="638"/>
        <v>554.30099435325383</v>
      </c>
      <c r="BL984" s="27">
        <f t="shared" si="639"/>
        <v>105.16695443152437</v>
      </c>
      <c r="BM984" s="34">
        <f t="shared" si="640"/>
        <v>1.1054421768707483</v>
      </c>
      <c r="BN984" s="45">
        <f t="shared" si="641"/>
        <v>954.06424925637157</v>
      </c>
      <c r="BO984" s="45">
        <f t="shared" si="642"/>
        <v>90.826207506598379</v>
      </c>
      <c r="BP984" s="66">
        <f t="shared" si="643"/>
        <v>6.6928488652567086</v>
      </c>
    </row>
    <row r="985" spans="8:68">
      <c r="H985" s="68">
        <v>980</v>
      </c>
      <c r="I985" s="31">
        <f>('Propiedades físicas'!$C$10*'Diseño reactor'!H985)/1000</f>
        <v>857.74037596782443</v>
      </c>
      <c r="J985" s="31">
        <f t="shared" si="621"/>
        <v>0.53162939833102307</v>
      </c>
      <c r="K985" s="31">
        <f>(I985*1000)/'Propiedades físicas'!$F$10</f>
        <v>5602.9027377006514</v>
      </c>
      <c r="L985" s="31">
        <f t="shared" si="622"/>
        <v>800.41467681437871</v>
      </c>
      <c r="M985" s="31">
        <f t="shared" si="623"/>
        <v>4802.4880608862723</v>
      </c>
      <c r="N985" s="31">
        <f t="shared" si="624"/>
        <v>0.81674967021875378</v>
      </c>
      <c r="O985" s="32">
        <f t="shared" si="625"/>
        <v>4.9004980213125231</v>
      </c>
      <c r="P985" s="33">
        <f t="shared" si="626"/>
        <v>0.55911558820416818</v>
      </c>
      <c r="Q985" s="31">
        <f t="shared" si="627"/>
        <v>4.5359613743218121</v>
      </c>
      <c r="R985" s="31">
        <f t="shared" si="628"/>
        <v>0.17636643950948291</v>
      </c>
      <c r="S985" s="31">
        <f t="shared" si="629"/>
        <v>0.36453664699071175</v>
      </c>
      <c r="T985" s="31">
        <f t="shared" si="630"/>
        <v>5.5632720034079354E-2</v>
      </c>
      <c r="U985" s="31">
        <f t="shared" si="631"/>
        <v>2.5634922471023374E-2</v>
      </c>
      <c r="V985" s="47">
        <f t="shared" si="644"/>
        <v>5.5368728152257432E-4</v>
      </c>
      <c r="W985" s="31">
        <f t="shared" si="632"/>
        <v>0.31543824431001277</v>
      </c>
      <c r="X985" s="34">
        <f>(S985*H985*'Propiedades físicas'!$F$5*60*24*365)/(1000000)</f>
        <v>55292.176185634438</v>
      </c>
      <c r="Y985" s="34">
        <f>(U985*H985*'Propiedades físicas'!$F$7*60*24*365)/(1000000)</f>
        <v>1215.9785486945309</v>
      </c>
      <c r="Z985" s="31">
        <f t="shared" si="645"/>
        <v>547.9332764400848</v>
      </c>
      <c r="AA985" s="31">
        <f t="shared" si="646"/>
        <v>4445.2421468353759</v>
      </c>
      <c r="AB985" s="31">
        <f t="shared" si="646"/>
        <v>172.83911071929325</v>
      </c>
      <c r="AC985" s="31">
        <f t="shared" si="646"/>
        <v>357.24591405089751</v>
      </c>
      <c r="AD985" s="31">
        <f t="shared" si="646"/>
        <v>54.52006563339777</v>
      </c>
      <c r="AE985" s="31">
        <f t="shared" si="647"/>
        <v>25.122224021602907</v>
      </c>
      <c r="AF985" s="31">
        <f t="shared" si="648"/>
        <v>5602.9027377006523</v>
      </c>
      <c r="AG985" s="31">
        <f t="shared" si="649"/>
        <v>9.7794536527141013E-2</v>
      </c>
      <c r="AH985" s="31">
        <f t="shared" si="650"/>
        <v>0.79338199410893884</v>
      </c>
      <c r="AI985" s="31">
        <f t="shared" si="650"/>
        <v>3.0848136905232776E-2</v>
      </c>
      <c r="AJ985" s="31">
        <f t="shared" si="650"/>
        <v>6.3760863033918355E-2</v>
      </c>
      <c r="AK985" s="31">
        <f t="shared" si="650"/>
        <v>9.7306821456215383E-3</v>
      </c>
      <c r="AL985" s="31">
        <f t="shared" si="651"/>
        <v>4.4837872791475032E-3</v>
      </c>
      <c r="AM985" s="31">
        <f t="shared" si="652"/>
        <v>1</v>
      </c>
      <c r="AN985" s="31">
        <f>(Z985*'Propiedades físicas'!$F$4)/1000</f>
        <v>481.84156463588175</v>
      </c>
      <c r="AO985" s="31">
        <f>(AA985*'Propiedades físicas'!$F$6)/1000</f>
        <v>142.42555838460544</v>
      </c>
      <c r="AP985" s="31">
        <f>(AB985*'Propiedades físicas'!$F$9)/1000</f>
        <v>106.63308935826795</v>
      </c>
      <c r="AQ985" s="31">
        <f>(AC985*'Propiedades físicas'!$F$5)/1000</f>
        <v>105.1982043105678</v>
      </c>
      <c r="AR985" s="31">
        <f>(AD985*'Propiedades físicas'!$F$8)/1000</f>
        <v>19.328453668352168</v>
      </c>
      <c r="AS985" s="31">
        <f>(AE985*'Propiedades físicas'!$F$7)/1000</f>
        <v>2.313505610149412</v>
      </c>
      <c r="AT985" s="31">
        <f t="shared" si="653"/>
        <v>857.74037596782443</v>
      </c>
      <c r="AU985" s="31">
        <f t="shared" si="654"/>
        <v>0.56175688837336091</v>
      </c>
      <c r="AV985" s="31">
        <f t="shared" si="657"/>
        <v>0.16604739892756093</v>
      </c>
      <c r="AW985" s="31">
        <f t="shared" si="657"/>
        <v>0.1243186077581452</v>
      </c>
      <c r="AX985" s="31">
        <f t="shared" si="657"/>
        <v>0.12264574136651578</v>
      </c>
      <c r="AY985" s="31">
        <f t="shared" si="657"/>
        <v>2.2534153935033153E-2</v>
      </c>
      <c r="AZ985" s="31">
        <f t="shared" si="658"/>
        <v>2.6972096393841627E-3</v>
      </c>
      <c r="BA985" s="31">
        <f t="shared" si="655"/>
        <v>1</v>
      </c>
      <c r="BB985" s="34">
        <f>AU985*'Propiedades físicas'!$C$4+'Diseño reactor'!AV985*'Propiedades físicas'!$C$5+'Diseño reactor'!AW985*'Propiedades físicas'!$C$8+'Diseño reactor'!AX985*'Propiedades físicas'!$C$9+'Diseño reactor'!AY985*'Propiedades físicas'!$C$7+'Diseño reactor'!AZ985*'Propiedades físicas'!$C$6</f>
        <v>876.05167325739751</v>
      </c>
      <c r="BC985" s="45">
        <f>AU985*'Propiedades físicas'!$L$4+'Diseño reactor'!AV985*'Propiedades físicas'!$L$5+'Diseño reactor'!AW985*'Propiedades físicas'!$L$8+AX985*'Propiedades físicas'!$L$9+'Diseño reactor'!AY985*'Propiedades físicas'!$L$7+'Diseño reactor'!AZ985*'Propiedades físicas'!$L$6</f>
        <v>2.0245044928416962</v>
      </c>
      <c r="BD985" s="29">
        <f t="shared" si="634"/>
        <v>2.9052589110332265</v>
      </c>
      <c r="BE985" s="58">
        <f t="shared" si="635"/>
        <v>42.836298775997655</v>
      </c>
      <c r="BF985" s="30">
        <f>AU985*'Propiedades físicas'!$I$4+'Diseño reactor'!AV985*'Propiedades físicas'!$I$5+'Diseño reactor'!AW985*'Propiedades físicas'!$I$8+'Diseño reactor'!AX985*'Propiedades físicas'!$I$9+'Diseño reactor'!AY985*'Propiedades físicas'!$I$7+'Diseño reactor'!AZ985*'Propiedades físicas'!$I$6</f>
        <v>1.9664665577965767E-2</v>
      </c>
      <c r="BG985" s="24">
        <f>AU985*'Propiedades físicas'!$O$4+'Diseño reactor'!AV985*'Propiedades físicas'!$O$5+'Diseño reactor'!AW985*'Propiedades físicas'!$O$8+'Diseño reactor'!AX985*'Propiedades físicas'!$O$9+'Diseño reactor'!AY985*'Propiedades físicas'!$O$7+'Diseño reactor'!AZ985*'Propiedades físicas'!$O$6</f>
        <v>0.15014434112540037</v>
      </c>
      <c r="BH985" s="54">
        <f t="shared" si="636"/>
        <v>41827.061785150174</v>
      </c>
      <c r="BI985" s="34">
        <f t="shared" si="656"/>
        <v>265.15287565563915</v>
      </c>
      <c r="BJ985" s="27">
        <f t="shared" si="637"/>
        <v>4799.4931399158859</v>
      </c>
      <c r="BK985" s="34">
        <f t="shared" si="638"/>
        <v>554.32056556042289</v>
      </c>
      <c r="BL985" s="27">
        <f t="shared" si="639"/>
        <v>105.16765891768941</v>
      </c>
      <c r="BM985" s="34">
        <f t="shared" si="640"/>
        <v>1.1054421768707483</v>
      </c>
      <c r="BN985" s="45">
        <f t="shared" si="641"/>
        <v>955.19725541882065</v>
      </c>
      <c r="BO985" s="45">
        <f t="shared" si="642"/>
        <v>90.853303291817269</v>
      </c>
      <c r="BP985" s="66">
        <f t="shared" si="643"/>
        <v>6.6928365003859867</v>
      </c>
    </row>
    <row r="986" spans="8:68">
      <c r="H986" s="68">
        <v>981</v>
      </c>
      <c r="I986" s="31">
        <f>('Propiedades físicas'!$C$10*'Diseño reactor'!H986)/1000</f>
        <v>858.61562124942429</v>
      </c>
      <c r="J986" s="31">
        <f t="shared" si="621"/>
        <v>0.53108747233884057</v>
      </c>
      <c r="K986" s="31">
        <f>(I986*1000)/'Propiedades físicas'!$F$10</f>
        <v>5608.6199853921826</v>
      </c>
      <c r="L986" s="31">
        <f t="shared" si="622"/>
        <v>801.23142648459748</v>
      </c>
      <c r="M986" s="31">
        <f t="shared" si="623"/>
        <v>4807.3885589075844</v>
      </c>
      <c r="N986" s="31">
        <f t="shared" si="624"/>
        <v>0.81674967021875378</v>
      </c>
      <c r="O986" s="32">
        <f t="shared" si="625"/>
        <v>4.9004980213125222</v>
      </c>
      <c r="P986" s="33">
        <f t="shared" si="626"/>
        <v>0.55929542833461099</v>
      </c>
      <c r="Q986" s="31">
        <f t="shared" si="627"/>
        <v>4.5363082772716021</v>
      </c>
      <c r="R986" s="31">
        <f t="shared" si="628"/>
        <v>0.17630001669004394</v>
      </c>
      <c r="S986" s="31">
        <f t="shared" si="629"/>
        <v>0.36418974404091931</v>
      </c>
      <c r="T986" s="31">
        <f t="shared" si="630"/>
        <v>5.5572948231420984E-2</v>
      </c>
      <c r="U986" s="31">
        <f t="shared" si="631"/>
        <v>2.5581276962677799E-2</v>
      </c>
      <c r="V986" s="47">
        <f t="shared" si="644"/>
        <v>5.5386537563233325E-4</v>
      </c>
      <c r="W986" s="31">
        <f t="shared" si="632"/>
        <v>0.31521805428484295</v>
      </c>
      <c r="X986" s="34">
        <f>(S986*H986*'Propiedades físicas'!$F$5*60*24*365)/(1000000)</f>
        <v>55295.92554931077</v>
      </c>
      <c r="Y986" s="34">
        <f>(U986*H986*'Propiedades físicas'!$F$7*60*24*365)/(1000000)</f>
        <v>1214.6721011614086</v>
      </c>
      <c r="Z986" s="31">
        <f t="shared" si="645"/>
        <v>548.66881519625338</v>
      </c>
      <c r="AA986" s="31">
        <f t="shared" si="646"/>
        <v>4450.1184200034413</v>
      </c>
      <c r="AB986" s="31">
        <f t="shared" si="646"/>
        <v>172.95031637293312</v>
      </c>
      <c r="AC986" s="31">
        <f t="shared" si="646"/>
        <v>357.27013890414185</v>
      </c>
      <c r="AD986" s="31">
        <f t="shared" si="646"/>
        <v>54.517062215023984</v>
      </c>
      <c r="AE986" s="31">
        <f t="shared" si="647"/>
        <v>25.095232700386919</v>
      </c>
      <c r="AF986" s="31">
        <f t="shared" si="648"/>
        <v>5608.6199853921808</v>
      </c>
      <c r="AG986" s="31">
        <f t="shared" si="649"/>
        <v>9.7825992245022447E-2</v>
      </c>
      <c r="AH986" s="31">
        <f t="shared" si="650"/>
        <v>0.79344267067369667</v>
      </c>
      <c r="AI986" s="31">
        <f t="shared" si="650"/>
        <v>3.0836518933960121E-2</v>
      </c>
      <c r="AJ986" s="31">
        <f t="shared" si="650"/>
        <v>6.3700186469160439E-2</v>
      </c>
      <c r="AK986" s="31">
        <f t="shared" si="650"/>
        <v>9.7202274992806269E-3</v>
      </c>
      <c r="AL986" s="31">
        <f t="shared" si="651"/>
        <v>4.4744041788796901E-3</v>
      </c>
      <c r="AM986" s="31">
        <f t="shared" si="652"/>
        <v>0.99999999999999989</v>
      </c>
      <c r="AN986" s="31">
        <f>(Z986*'Propiedades físicas'!$F$4)/1000</f>
        <v>482.48838270728129</v>
      </c>
      <c r="AO986" s="31">
        <f>(AA986*'Propiedades físicas'!$F$6)/1000</f>
        <v>142.58179417691025</v>
      </c>
      <c r="AP986" s="31">
        <f>(AB986*'Propiedades físicas'!$F$9)/1000</f>
        <v>106.70169768628107</v>
      </c>
      <c r="AQ986" s="31">
        <f>(AC986*'Propiedades físicas'!$F$5)/1000</f>
        <v>105.20533780310267</v>
      </c>
      <c r="AR986" s="31">
        <f>(AD986*'Propiedades físicas'!$F$8)/1000</f>
        <v>19.327388896470296</v>
      </c>
      <c r="AS986" s="31">
        <f>(AE986*'Propiedades físicas'!$F$7)/1000</f>
        <v>2.3110199793786315</v>
      </c>
      <c r="AT986" s="31">
        <f t="shared" si="653"/>
        <v>858.61562124942429</v>
      </c>
      <c r="AU986" s="31">
        <f t="shared" si="654"/>
        <v>0.56193757808084466</v>
      </c>
      <c r="AV986" s="31">
        <f t="shared" si="657"/>
        <v>0.1660600979626142</v>
      </c>
      <c r="AW986" s="31">
        <f t="shared" si="657"/>
        <v>0.12427178710190816</v>
      </c>
      <c r="AX986" s="31">
        <f t="shared" si="657"/>
        <v>0.12252902835614837</v>
      </c>
      <c r="AY986" s="31">
        <f t="shared" si="657"/>
        <v>2.2509943236702152E-2</v>
      </c>
      <c r="AZ986" s="31">
        <f t="shared" si="658"/>
        <v>2.6915652617823613E-3</v>
      </c>
      <c r="BA986" s="31">
        <f t="shared" si="655"/>
        <v>0.99999999999999989</v>
      </c>
      <c r="BB986" s="34">
        <f>AU986*'Propiedades físicas'!$C$4+'Diseño reactor'!AV986*'Propiedades físicas'!$C$5+'Diseño reactor'!AW986*'Propiedades físicas'!$C$8+'Diseño reactor'!AX986*'Propiedades físicas'!$C$9+'Diseño reactor'!AY986*'Propiedades físicas'!$C$7+'Diseño reactor'!AZ986*'Propiedades físicas'!$C$6</f>
        <v>876.05005900458343</v>
      </c>
      <c r="BC986" s="45">
        <f>AU986*'Propiedades físicas'!$L$4+'Diseño reactor'!AV986*'Propiedades físicas'!$L$5+'Diseño reactor'!AW986*'Propiedades físicas'!$L$8+AX986*'Propiedades físicas'!$L$9+'Diseño reactor'!AY986*'Propiedades físicas'!$L$7+'Diseño reactor'!AZ986*'Propiedades físicas'!$L$6</f>
        <v>2.0246413797329361</v>
      </c>
      <c r="BD986" s="29">
        <f t="shared" si="634"/>
        <v>2.9030399707263195</v>
      </c>
      <c r="BE986" s="58">
        <f t="shared" si="635"/>
        <v>42.83382871626425</v>
      </c>
      <c r="BF986" s="30">
        <f>AU986*'Propiedades físicas'!$I$4+'Diseño reactor'!AV986*'Propiedades físicas'!$I$5+'Diseño reactor'!AW986*'Propiedades físicas'!$I$8+'Diseño reactor'!AX986*'Propiedades físicas'!$I$9+'Diseño reactor'!AY986*'Propiedades físicas'!$I$7+'Diseño reactor'!AZ986*'Propiedades físicas'!$I$6</f>
        <v>1.9665403217672434E-2</v>
      </c>
      <c r="BG986" s="24">
        <f>AU986*'Propiedades físicas'!$O$4+'Diseño reactor'!AV986*'Propiedades físicas'!$O$5+'Diseño reactor'!AW986*'Propiedades físicas'!$O$8+'Diseño reactor'!AX986*'Propiedades físicas'!$O$9+'Diseño reactor'!AY986*'Propiedades físicas'!$O$7+'Diseño reactor'!AZ986*'Propiedades físicas'!$O$6</f>
        <v>0.15015030240920341</v>
      </c>
      <c r="BH986" s="54">
        <f t="shared" si="636"/>
        <v>41825.415802850264</v>
      </c>
      <c r="BI986" s="34">
        <f t="shared" si="656"/>
        <v>265.17022253557826</v>
      </c>
      <c r="BJ986" s="27">
        <f t="shared" si="637"/>
        <v>4799.4718851106109</v>
      </c>
      <c r="BK986" s="34">
        <f t="shared" si="638"/>
        <v>554.3401191952521</v>
      </c>
      <c r="BL986" s="27">
        <f t="shared" si="639"/>
        <v>105.16836273106692</v>
      </c>
      <c r="BM986" s="34">
        <f t="shared" si="640"/>
        <v>1.1054421768707483</v>
      </c>
      <c r="BN986" s="45">
        <f t="shared" si="641"/>
        <v>956.33039129997439</v>
      </c>
      <c r="BO986" s="45">
        <f t="shared" si="642"/>
        <v>90.880361263974507</v>
      </c>
      <c r="BP986" s="66">
        <f t="shared" si="643"/>
        <v>6.6928241678598521</v>
      </c>
    </row>
    <row r="987" spans="8:68">
      <c r="H987" s="68">
        <v>982</v>
      </c>
      <c r="I987" s="31">
        <f>('Propiedades físicas'!$C$10*'Diseño reactor'!H987)/1000</f>
        <v>859.49086653102427</v>
      </c>
      <c r="J987" s="31">
        <f t="shared" si="621"/>
        <v>0.53054665006558299</v>
      </c>
      <c r="K987" s="31">
        <f>(I987*1000)/'Propiedades físicas'!$F$10</f>
        <v>5614.3372330837146</v>
      </c>
      <c r="L987" s="31">
        <f t="shared" si="622"/>
        <v>802.04817615481636</v>
      </c>
      <c r="M987" s="31">
        <f t="shared" si="623"/>
        <v>4812.2890569288984</v>
      </c>
      <c r="N987" s="31">
        <f t="shared" si="624"/>
        <v>0.81674967021875389</v>
      </c>
      <c r="O987" s="32">
        <f t="shared" si="625"/>
        <v>4.900498021312524</v>
      </c>
      <c r="P987" s="33">
        <f t="shared" si="626"/>
        <v>0.55947501756725726</v>
      </c>
      <c r="Q987" s="31">
        <f t="shared" si="627"/>
        <v>4.5366545424819922</v>
      </c>
      <c r="R987" s="31">
        <f t="shared" si="628"/>
        <v>0.17623360750577874</v>
      </c>
      <c r="S987" s="31">
        <f t="shared" si="629"/>
        <v>0.36384347883053231</v>
      </c>
      <c r="T987" s="31">
        <f t="shared" si="630"/>
        <v>5.5513264112400151E-2</v>
      </c>
      <c r="U987" s="31">
        <f t="shared" si="631"/>
        <v>2.552778103331774E-2</v>
      </c>
      <c r="V987" s="47">
        <f t="shared" si="644"/>
        <v>5.5404322128019658E-4</v>
      </c>
      <c r="W987" s="31">
        <f t="shared" si="632"/>
        <v>0.31499817145024311</v>
      </c>
      <c r="X987" s="34">
        <f>(S987*H987*'Propiedades físicas'!$F$5*60*24*365)/(1000000)</f>
        <v>55299.664458691259</v>
      </c>
      <c r="Y987" s="34">
        <f>(U987*H987*'Propiedades físicas'!$F$7*60*24*365)/(1000000)</f>
        <v>1213.367570151913</v>
      </c>
      <c r="Z987" s="31">
        <f t="shared" si="645"/>
        <v>549.40446725104664</v>
      </c>
      <c r="AA987" s="31">
        <f t="shared" si="646"/>
        <v>4454.9947607173162</v>
      </c>
      <c r="AB987" s="31">
        <f t="shared" si="646"/>
        <v>173.06140257067472</v>
      </c>
      <c r="AC987" s="31">
        <f t="shared" si="646"/>
        <v>357.29429621158272</v>
      </c>
      <c r="AD987" s="31">
        <f t="shared" si="646"/>
        <v>54.514025358376948</v>
      </c>
      <c r="AE987" s="31">
        <f t="shared" si="647"/>
        <v>25.068280974718022</v>
      </c>
      <c r="AF987" s="31">
        <f t="shared" si="648"/>
        <v>5614.3372330837146</v>
      </c>
      <c r="AG987" s="31">
        <f t="shared" si="649"/>
        <v>9.7857404078536686E-2</v>
      </c>
      <c r="AH987" s="31">
        <f t="shared" si="650"/>
        <v>0.79350323569187853</v>
      </c>
      <c r="AI987" s="31">
        <f t="shared" si="650"/>
        <v>3.0824903347606625E-2</v>
      </c>
      <c r="AJ987" s="31">
        <f t="shared" si="650"/>
        <v>6.3639621450978692E-2</v>
      </c>
      <c r="AK987" s="31">
        <f t="shared" si="650"/>
        <v>9.7097881896265666E-3</v>
      </c>
      <c r="AL987" s="31">
        <f t="shared" si="651"/>
        <v>4.4650472413729752E-3</v>
      </c>
      <c r="AM987" s="31">
        <f t="shared" si="652"/>
        <v>1</v>
      </c>
      <c r="AN987" s="31">
        <f>(Z987*'Propiedades físicas'!$F$4)/1000</f>
        <v>483.13530041122539</v>
      </c>
      <c r="AO987" s="31">
        <f>(AA987*'Propiedades físicas'!$F$6)/1000</f>
        <v>142.7380321333828</v>
      </c>
      <c r="AP987" s="31">
        <f>(AB987*'Propiedades físicas'!$F$9)/1000</f>
        <v>106.77023231597776</v>
      </c>
      <c r="AQ987" s="31">
        <f>(AC987*'Propiedades físicas'!$F$5)/1000</f>
        <v>105.21245140542477</v>
      </c>
      <c r="AR987" s="31">
        <f>(AD987*'Propiedades físicas'!$F$8)/1000</f>
        <v>19.32631227005179</v>
      </c>
      <c r="AS987" s="31">
        <f>(AE987*'Propiedades físicas'!$F$7)/1000</f>
        <v>2.3085379949617826</v>
      </c>
      <c r="AT987" s="31">
        <f t="shared" si="653"/>
        <v>859.49086653102415</v>
      </c>
      <c r="AU987" s="31">
        <f t="shared" si="654"/>
        <v>0.56211801570527353</v>
      </c>
      <c r="AV987" s="31">
        <f t="shared" si="657"/>
        <v>0.16607277365201709</v>
      </c>
      <c r="AW987" s="31">
        <f t="shared" si="657"/>
        <v>0.12422497605694312</v>
      </c>
      <c r="AX987" s="31">
        <f t="shared" si="657"/>
        <v>0.1224125299086317</v>
      </c>
      <c r="AY987" s="31">
        <f t="shared" si="657"/>
        <v>2.2485768054818753E-2</v>
      </c>
      <c r="AZ987" s="31">
        <f t="shared" si="658"/>
        <v>2.6859366223159903E-3</v>
      </c>
      <c r="BA987" s="31">
        <f t="shared" si="655"/>
        <v>1.0000000000000002</v>
      </c>
      <c r="BB987" s="34">
        <f>AU987*'Propiedades físicas'!$C$4+'Diseño reactor'!AV987*'Propiedades físicas'!$C$5+'Diseño reactor'!AW987*'Propiedades físicas'!$C$8+'Diseño reactor'!AX987*'Propiedades físicas'!$C$9+'Diseño reactor'!AY987*'Propiedades físicas'!$C$7+'Diseño reactor'!AZ987*'Propiedades físicas'!$C$6</f>
        <v>876.04844897143983</v>
      </c>
      <c r="BC987" s="45">
        <f>AU987*'Propiedades físicas'!$L$4+'Diseño reactor'!AV987*'Propiedades físicas'!$L$5+'Diseño reactor'!AW987*'Propiedades físicas'!$L$8+AX987*'Propiedades físicas'!$L$9+'Diseño reactor'!AY987*'Propiedades físicas'!$L$7+'Diseño reactor'!AZ987*'Propiedades físicas'!$L$6</f>
        <v>2.0247780664537123</v>
      </c>
      <c r="BD987" s="29">
        <f t="shared" si="634"/>
        <v>2.9008244247212498</v>
      </c>
      <c r="BE987" s="58">
        <f t="shared" si="635"/>
        <v>42.831362587176457</v>
      </c>
      <c r="BF987" s="30">
        <f>AU987*'Propiedades físicas'!$I$4+'Diseño reactor'!AV987*'Propiedades físicas'!$I$5+'Diseño reactor'!AW987*'Propiedades físicas'!$I$8+'Diseño reactor'!AX987*'Propiedades físicas'!$I$9+'Diseño reactor'!AY987*'Propiedades físicas'!$I$7+'Diseño reactor'!AZ987*'Propiedades físicas'!$I$6</f>
        <v>1.9666138965428206E-2</v>
      </c>
      <c r="BG987" s="24">
        <f>AU987*'Propiedades físicas'!$O$4+'Diseño reactor'!AV987*'Propiedades físicas'!$O$5+'Diseño reactor'!AW987*'Propiedades físicas'!$O$8+'Diseño reactor'!AX987*'Propiedades físicas'!$O$9+'Diseño reactor'!AY987*'Propiedades físicas'!$O$7+'Diseño reactor'!AZ987*'Propiedades físicas'!$O$6</f>
        <v>0.15015625622801693</v>
      </c>
      <c r="BH987" s="54">
        <f t="shared" si="636"/>
        <v>41823.774169070639</v>
      </c>
      <c r="BI987" s="34">
        <f t="shared" si="656"/>
        <v>265.18753083829216</v>
      </c>
      <c r="BJ987" s="27">
        <f t="shared" si="637"/>
        <v>4799.4507185437869</v>
      </c>
      <c r="BK987" s="34">
        <f t="shared" si="638"/>
        <v>554.35965526723135</v>
      </c>
      <c r="BL987" s="27">
        <f t="shared" si="639"/>
        <v>105.16906587211037</v>
      </c>
      <c r="BM987" s="34">
        <f t="shared" si="640"/>
        <v>1.1054421768707483</v>
      </c>
      <c r="BN987" s="45">
        <f t="shared" si="641"/>
        <v>957.46365661645029</v>
      </c>
      <c r="BO987" s="45">
        <f t="shared" si="642"/>
        <v>90.907381502160931</v>
      </c>
      <c r="BP987" s="66">
        <f t="shared" si="643"/>
        <v>6.6928118675710468</v>
      </c>
    </row>
    <row r="988" spans="8:68">
      <c r="H988" s="68">
        <v>983</v>
      </c>
      <c r="I988" s="31">
        <f>('Propiedades físicas'!$C$10*'Diseño reactor'!H988)/1000</f>
        <v>860.36611181262401</v>
      </c>
      <c r="J988" s="31">
        <f t="shared" si="621"/>
        <v>0.53000692814283068</v>
      </c>
      <c r="K988" s="31">
        <f>(I988*1000)/'Propiedades físicas'!$F$10</f>
        <v>5620.0544807752458</v>
      </c>
      <c r="L988" s="31">
        <f t="shared" si="622"/>
        <v>802.86492582503502</v>
      </c>
      <c r="M988" s="31">
        <f t="shared" si="623"/>
        <v>4817.1895549502105</v>
      </c>
      <c r="N988" s="31">
        <f t="shared" si="624"/>
        <v>0.81674967021875378</v>
      </c>
      <c r="O988" s="32">
        <f t="shared" si="625"/>
        <v>4.9004980213125231</v>
      </c>
      <c r="P988" s="33">
        <f t="shared" si="626"/>
        <v>0.55965435642678785</v>
      </c>
      <c r="Q988" s="31">
        <f t="shared" si="627"/>
        <v>4.5370001716599528</v>
      </c>
      <c r="R988" s="31">
        <f t="shared" si="628"/>
        <v>0.17616721209333153</v>
      </c>
      <c r="S988" s="31">
        <f t="shared" si="629"/>
        <v>0.36349784965257054</v>
      </c>
      <c r="T988" s="31">
        <f t="shared" si="630"/>
        <v>5.5453667536664177E-2</v>
      </c>
      <c r="U988" s="31">
        <f t="shared" si="631"/>
        <v>2.5474434161970236E-2</v>
      </c>
      <c r="V988" s="47">
        <f t="shared" si="644"/>
        <v>5.5422081898575109E-4</v>
      </c>
      <c r="W988" s="31">
        <f t="shared" si="632"/>
        <v>0.31477859516381185</v>
      </c>
      <c r="X988" s="34">
        <f>(S988*H988*'Propiedades físicas'!$F$5*60*24*365)/(1000000)</f>
        <v>55303.392950187437</v>
      </c>
      <c r="Y988" s="34">
        <f>(U988*H988*'Propiedades físicas'!$F$7*60*24*365)/(1000000)</f>
        <v>1212.0649525983185</v>
      </c>
      <c r="Z988" s="31">
        <f t="shared" si="645"/>
        <v>550.14023236753246</v>
      </c>
      <c r="AA988" s="31">
        <f t="shared" si="646"/>
        <v>4459.8711687417335</v>
      </c>
      <c r="AB988" s="31">
        <f t="shared" si="646"/>
        <v>173.1723694877449</v>
      </c>
      <c r="AC988" s="31">
        <f t="shared" si="646"/>
        <v>357.31838620847685</v>
      </c>
      <c r="AD988" s="31">
        <f t="shared" si="646"/>
        <v>54.510955188540883</v>
      </c>
      <c r="AE988" s="31">
        <f t="shared" si="647"/>
        <v>25.041368781216743</v>
      </c>
      <c r="AF988" s="31">
        <f t="shared" si="648"/>
        <v>5620.0544807752458</v>
      </c>
      <c r="AG988" s="31">
        <f t="shared" si="649"/>
        <v>9.7888772119455431E-2</v>
      </c>
      <c r="AH988" s="31">
        <f t="shared" si="650"/>
        <v>0.79356368946205069</v>
      </c>
      <c r="AI988" s="31">
        <f t="shared" si="650"/>
        <v>3.0813290170072699E-2</v>
      </c>
      <c r="AJ988" s="31">
        <f t="shared" si="650"/>
        <v>6.3579167680806431E-2</v>
      </c>
      <c r="AK988" s="31">
        <f t="shared" si="650"/>
        <v>9.6993641921103747E-3</v>
      </c>
      <c r="AL988" s="31">
        <f t="shared" si="651"/>
        <v>4.4557163755043292E-3</v>
      </c>
      <c r="AM988" s="31">
        <f t="shared" si="652"/>
        <v>1</v>
      </c>
      <c r="AN988" s="31">
        <f>(Z988*'Propiedades físicas'!$F$4)/1000</f>
        <v>483.78231753936069</v>
      </c>
      <c r="AO988" s="31">
        <f>(AA988*'Propiedades físicas'!$F$6)/1000</f>
        <v>142.89427224648514</v>
      </c>
      <c r="AP988" s="31">
        <f>(AB988*'Propiedades físicas'!$F$9)/1000</f>
        <v>106.8386933554642</v>
      </c>
      <c r="AQ988" s="31">
        <f>(AC988*'Propiedades físicas'!$F$5)/1000</f>
        <v>105.21954518681019</v>
      </c>
      <c r="AR988" s="31">
        <f>(AD988*'Propiedades físicas'!$F$8)/1000</f>
        <v>19.325223833441505</v>
      </c>
      <c r="AS988" s="31">
        <f>(AE988*'Propiedades físicas'!$F$7)/1000</f>
        <v>2.3060596510622497</v>
      </c>
      <c r="AT988" s="31">
        <f t="shared" si="653"/>
        <v>860.36611181262413</v>
      </c>
      <c r="AU988" s="31">
        <f t="shared" si="654"/>
        <v>0.56229820177380696</v>
      </c>
      <c r="AV988" s="31">
        <f t="shared" si="657"/>
        <v>0.16608542605825641</v>
      </c>
      <c r="AW988" s="31">
        <f t="shared" si="657"/>
        <v>0.12417817471956891</v>
      </c>
      <c r="AX988" s="31">
        <f t="shared" si="657"/>
        <v>0.12229624544966453</v>
      </c>
      <c r="AY988" s="31">
        <f t="shared" si="657"/>
        <v>2.2461628332532783E-2</v>
      </c>
      <c r="AZ988" s="31">
        <f t="shared" si="658"/>
        <v>2.6803236661702427E-3</v>
      </c>
      <c r="BA988" s="31">
        <f t="shared" si="655"/>
        <v>0.99999999999999978</v>
      </c>
      <c r="BB988" s="34">
        <f>AU988*'Propiedades físicas'!$C$4+'Diseño reactor'!AV988*'Propiedades físicas'!$C$5+'Diseño reactor'!AW988*'Propiedades físicas'!$C$8+'Diseño reactor'!AX988*'Propiedades físicas'!$C$9+'Diseño reactor'!AY988*'Propiedades físicas'!$C$7+'Diseño reactor'!AZ988*'Propiedades físicas'!$C$6</f>
        <v>876.04684314398139</v>
      </c>
      <c r="BC988" s="45">
        <f>AU988*'Propiedades físicas'!$L$4+'Diseño reactor'!AV988*'Propiedades físicas'!$L$5+'Diseño reactor'!AW988*'Propiedades físicas'!$L$8+AX988*'Propiedades físicas'!$L$9+'Diseño reactor'!AY988*'Propiedades físicas'!$L$7+'Diseño reactor'!AZ988*'Propiedades físicas'!$L$6</f>
        <v>2.0249145534346913</v>
      </c>
      <c r="BD988" s="29">
        <f t="shared" si="634"/>
        <v>2.8986122652325426</v>
      </c>
      <c r="BE988" s="58">
        <f t="shared" si="635"/>
        <v>42.828900379253305</v>
      </c>
      <c r="BF988" s="30">
        <f>AU988*'Propiedades físicas'!$I$4+'Diseño reactor'!AV988*'Propiedades físicas'!$I$5+'Diseño reactor'!AW988*'Propiedades físicas'!$I$8+'Diseño reactor'!AX988*'Propiedades físicas'!$I$9+'Diseño reactor'!AY988*'Propiedades físicas'!$I$7+'Diseño reactor'!AZ988*'Propiedades físicas'!$I$6</f>
        <v>1.9666872827306687E-2</v>
      </c>
      <c r="BG988" s="24">
        <f>AU988*'Propiedades físicas'!$O$4+'Diseño reactor'!AV988*'Propiedades físicas'!$O$5+'Diseño reactor'!AW988*'Propiedades físicas'!$O$8+'Diseño reactor'!AX988*'Propiedades físicas'!$O$9+'Diseño reactor'!AY988*'Propiedades físicas'!$O$7+'Diseño reactor'!AZ988*'Propiedades físicas'!$O$6</f>
        <v>0.15016220259447297</v>
      </c>
      <c r="BH988" s="54">
        <f t="shared" si="636"/>
        <v>41822.136869266142</v>
      </c>
      <c r="BI988" s="34">
        <f t="shared" si="656"/>
        <v>265.20480067883864</v>
      </c>
      <c r="BJ988" s="27">
        <f t="shared" si="637"/>
        <v>4799.4296398807965</v>
      </c>
      <c r="BK988" s="34">
        <f t="shared" si="638"/>
        <v>554.37917378592192</v>
      </c>
      <c r="BL988" s="27">
        <f t="shared" si="639"/>
        <v>105.16976834127564</v>
      </c>
      <c r="BM988" s="34">
        <f t="shared" si="640"/>
        <v>1.1054421768707483</v>
      </c>
      <c r="BN988" s="45">
        <f t="shared" si="641"/>
        <v>958.5970510856788</v>
      </c>
      <c r="BO988" s="45">
        <f t="shared" si="642"/>
        <v>90.934364085246898</v>
      </c>
      <c r="BP988" s="66">
        <f t="shared" si="643"/>
        <v>6.6927995994127221</v>
      </c>
    </row>
    <row r="989" spans="8:68">
      <c r="H989" s="68">
        <v>984</v>
      </c>
      <c r="I989" s="31">
        <f>('Propiedades físicas'!$C$10*'Diseño reactor'!H989)/1000</f>
        <v>861.24135709422387</v>
      </c>
      <c r="J989" s="31">
        <f t="shared" si="621"/>
        <v>0.52946830321585614</v>
      </c>
      <c r="K989" s="31">
        <f>(I989*1000)/'Propiedades físicas'!$F$10</f>
        <v>5625.7717284667769</v>
      </c>
      <c r="L989" s="31">
        <f t="shared" si="622"/>
        <v>803.68167549525378</v>
      </c>
      <c r="M989" s="31">
        <f t="shared" si="623"/>
        <v>4822.0900529715227</v>
      </c>
      <c r="N989" s="31">
        <f t="shared" si="624"/>
        <v>0.81674967021875389</v>
      </c>
      <c r="O989" s="32">
        <f t="shared" si="625"/>
        <v>4.9004980213125231</v>
      </c>
      <c r="P989" s="33">
        <f t="shared" si="626"/>
        <v>0.55983344543642222</v>
      </c>
      <c r="Q989" s="31">
        <f t="shared" si="627"/>
        <v>4.5373451665065287</v>
      </c>
      <c r="R989" s="31">
        <f t="shared" si="628"/>
        <v>0.17610083058850617</v>
      </c>
      <c r="S989" s="31">
        <f t="shared" si="629"/>
        <v>0.36315285480599541</v>
      </c>
      <c r="T989" s="31">
        <f t="shared" si="630"/>
        <v>5.5394158363987166E-2</v>
      </c>
      <c r="U989" s="31">
        <f t="shared" si="631"/>
        <v>2.5421235829838303E-2</v>
      </c>
      <c r="V989" s="47">
        <f t="shared" si="644"/>
        <v>5.5439816926713655E-4</v>
      </c>
      <c r="W989" s="31">
        <f t="shared" si="632"/>
        <v>0.31455932478493753</v>
      </c>
      <c r="X989" s="34">
        <f>(S989*H989*'Propiedades físicas'!$F$5*60*24*365)/(1000000)</f>
        <v>55307.111060058865</v>
      </c>
      <c r="Y989" s="34">
        <f>(U989*H989*'Propiedades físicas'!$F$7*60*24*365)/(1000000)</f>
        <v>1210.7642454356728</v>
      </c>
      <c r="Z989" s="31">
        <f t="shared" si="645"/>
        <v>550.87611030943947</v>
      </c>
      <c r="AA989" s="31">
        <f t="shared" si="646"/>
        <v>4464.7476438424246</v>
      </c>
      <c r="AB989" s="31">
        <f t="shared" si="646"/>
        <v>173.28321729909007</v>
      </c>
      <c r="AC989" s="31">
        <f t="shared" si="646"/>
        <v>357.34240912909951</v>
      </c>
      <c r="AD989" s="31">
        <f t="shared" si="646"/>
        <v>54.507851830163368</v>
      </c>
      <c r="AE989" s="31">
        <f t="shared" si="647"/>
        <v>25.01449605656089</v>
      </c>
      <c r="AF989" s="31">
        <f t="shared" si="648"/>
        <v>5625.7717284667788</v>
      </c>
      <c r="AG989" s="31">
        <f t="shared" si="649"/>
        <v>9.79200964592946E-2</v>
      </c>
      <c r="AH989" s="31">
        <f t="shared" si="650"/>
        <v>0.79362403228174094</v>
      </c>
      <c r="AI989" s="31">
        <f t="shared" si="650"/>
        <v>3.0801679425111667E-2</v>
      </c>
      <c r="AJ989" s="31">
        <f t="shared" si="650"/>
        <v>6.3518824861116069E-2</v>
      </c>
      <c r="AK989" s="31">
        <f t="shared" si="650"/>
        <v>9.6889554822052262E-3</v>
      </c>
      <c r="AL989" s="31">
        <f t="shared" si="651"/>
        <v>4.4464114905313126E-3</v>
      </c>
      <c r="AM989" s="31">
        <f t="shared" si="652"/>
        <v>0.99999999999999978</v>
      </c>
      <c r="AN989" s="31">
        <f>(Z989*'Propiedades físicas'!$F$4)/1000</f>
        <v>484.4294338839149</v>
      </c>
      <c r="AO989" s="31">
        <f>(AA989*'Propiedades físicas'!$F$6)/1000</f>
        <v>143.0505145087113</v>
      </c>
      <c r="AP989" s="31">
        <f>(AB989*'Propiedades físicas'!$F$9)/1000</f>
        <v>106.90708091267361</v>
      </c>
      <c r="AQ989" s="31">
        <f>(AC989*'Propiedades físicas'!$F$5)/1000</f>
        <v>105.22661921624595</v>
      </c>
      <c r="AR989" s="31">
        <f>(AD989*'Propiedades físicas'!$F$8)/1000</f>
        <v>19.324123630829508</v>
      </c>
      <c r="AS989" s="31">
        <f>(AE989*'Propiedades físicas'!$F$7)/1000</f>
        <v>2.3035849418486922</v>
      </c>
      <c r="AT989" s="31">
        <f t="shared" si="653"/>
        <v>861.24135709422387</v>
      </c>
      <c r="AU989" s="31">
        <f t="shared" si="654"/>
        <v>0.56247813681213643</v>
      </c>
      <c r="AV989" s="31">
        <f t="shared" si="657"/>
        <v>0.16609805524360216</v>
      </c>
      <c r="AW989" s="31">
        <f t="shared" si="657"/>
        <v>0.12413138318551215</v>
      </c>
      <c r="AX989" s="31">
        <f t="shared" si="657"/>
        <v>0.12218017440694463</v>
      </c>
      <c r="AY989" s="31">
        <f t="shared" si="657"/>
        <v>2.2437524013045461E-2</v>
      </c>
      <c r="AZ989" s="31">
        <f t="shared" si="658"/>
        <v>2.6747263387592629E-3</v>
      </c>
      <c r="BA989" s="31">
        <f t="shared" si="655"/>
        <v>1</v>
      </c>
      <c r="BB989" s="34">
        <f>AU989*'Propiedades físicas'!$C$4+'Diseño reactor'!AV989*'Propiedades físicas'!$C$5+'Diseño reactor'!AW989*'Propiedades físicas'!$C$8+'Diseño reactor'!AX989*'Propiedades físicas'!$C$9+'Diseño reactor'!AY989*'Propiedades físicas'!$C$7+'Diseño reactor'!AZ989*'Propiedades físicas'!$C$6</f>
        <v>876.04524150828172</v>
      </c>
      <c r="BC989" s="45">
        <f>AU989*'Propiedades físicas'!$L$4+'Diseño reactor'!AV989*'Propiedades físicas'!$L$5+'Diseño reactor'!AW989*'Propiedades físicas'!$L$8+AX989*'Propiedades físicas'!$L$9+'Diseño reactor'!AY989*'Propiedades físicas'!$L$7+'Diseño reactor'!AZ989*'Propiedades físicas'!$L$6</f>
        <v>2.0250508411053301</v>
      </c>
      <c r="BD989" s="29">
        <f t="shared" si="634"/>
        <v>2.8964034844984807</v>
      </c>
      <c r="BE989" s="58">
        <f t="shared" si="635"/>
        <v>42.826442083044668</v>
      </c>
      <c r="BF989" s="30">
        <f>AU989*'Propiedades físicas'!$I$4+'Diseño reactor'!AV989*'Propiedades físicas'!$I$5+'Diseño reactor'!AW989*'Propiedades físicas'!$I$8+'Diseño reactor'!AX989*'Propiedades físicas'!$I$9+'Diseño reactor'!AY989*'Propiedades físicas'!$I$7+'Diseño reactor'!AZ989*'Propiedades físicas'!$I$6</f>
        <v>1.9667604809357836E-2</v>
      </c>
      <c r="BG989" s="24">
        <f>AU989*'Propiedades físicas'!$O$4+'Diseño reactor'!AV989*'Propiedades físicas'!$O$5+'Diseño reactor'!AW989*'Propiedades físicas'!$O$8+'Diseño reactor'!AX989*'Propiedades físicas'!$O$9+'Diseño reactor'!AY989*'Propiedades físicas'!$O$7+'Diseño reactor'!AZ989*'Propiedades físicas'!$O$6</f>
        <v>0.15016814152118041</v>
      </c>
      <c r="BH989" s="54">
        <f t="shared" si="636"/>
        <v>41820.503888951418</v>
      </c>
      <c r="BI989" s="34">
        <f t="shared" si="656"/>
        <v>265.22203217184921</v>
      </c>
      <c r="BJ989" s="27">
        <f t="shared" si="637"/>
        <v>4799.4086487884479</v>
      </c>
      <c r="BK989" s="34">
        <f t="shared" si="638"/>
        <v>554.39867476095446</v>
      </c>
      <c r="BL989" s="27">
        <f t="shared" si="639"/>
        <v>105.17047013902085</v>
      </c>
      <c r="BM989" s="34">
        <f t="shared" si="640"/>
        <v>1.1054421768707483</v>
      </c>
      <c r="BN989" s="45">
        <f t="shared" si="641"/>
        <v>959.73057442591619</v>
      </c>
      <c r="BO989" s="45">
        <f t="shared" si="642"/>
        <v>90.961309091883237</v>
      </c>
      <c r="BP989" s="66">
        <f t="shared" si="643"/>
        <v>6.6927873632784873</v>
      </c>
    </row>
    <row r="990" spans="8:68">
      <c r="H990" s="68">
        <v>985</v>
      </c>
      <c r="I990" s="31">
        <f>('Propiedades físicas'!$C$10*'Diseño reactor'!H990)/1000</f>
        <v>862.11660237582362</v>
      </c>
      <c r="J990" s="31">
        <f t="shared" si="621"/>
        <v>0.52893077194355587</v>
      </c>
      <c r="K990" s="31">
        <f>(I990*1000)/'Propiedades físicas'!$F$10</f>
        <v>5631.4889761583081</v>
      </c>
      <c r="L990" s="31">
        <f t="shared" si="622"/>
        <v>804.49842516547255</v>
      </c>
      <c r="M990" s="31">
        <f t="shared" si="623"/>
        <v>4826.9905509928349</v>
      </c>
      <c r="N990" s="31">
        <f t="shared" si="624"/>
        <v>0.81674967021875389</v>
      </c>
      <c r="O990" s="32">
        <f t="shared" si="625"/>
        <v>4.9004980213125231</v>
      </c>
      <c r="P990" s="33">
        <f t="shared" si="626"/>
        <v>0.56001228511792278</v>
      </c>
      <c r="Q990" s="31">
        <f t="shared" si="627"/>
        <v>4.5376895287168413</v>
      </c>
      <c r="R990" s="31">
        <f t="shared" si="628"/>
        <v>0.17603446312627025</v>
      </c>
      <c r="S990" s="31">
        <f t="shared" si="629"/>
        <v>0.36280849259568232</v>
      </c>
      <c r="T990" s="31">
        <f t="shared" si="630"/>
        <v>5.5334736454270755E-2</v>
      </c>
      <c r="U990" s="31">
        <f t="shared" si="631"/>
        <v>2.5368185520290191E-2</v>
      </c>
      <c r="V990" s="47">
        <f t="shared" si="644"/>
        <v>5.5457527264104979E-4</v>
      </c>
      <c r="W990" s="31">
        <f t="shared" si="632"/>
        <v>0.3143403596747924</v>
      </c>
      <c r="X990" s="34">
        <f>(S990*H990*'Propiedades físicas'!$F$5*60*24*365)/(1000000)</f>
        <v>55310.818824413647</v>
      </c>
      <c r="Y990" s="34">
        <f>(U990*H990*'Propiedades físicas'!$F$7*60*24*365)/(1000000)</f>
        <v>1209.4654456018095</v>
      </c>
      <c r="Z990" s="31">
        <f t="shared" si="645"/>
        <v>551.61210084115396</v>
      </c>
      <c r="AA990" s="31">
        <f t="shared" si="646"/>
        <v>4469.6241857860887</v>
      </c>
      <c r="AB990" s="31">
        <f t="shared" si="646"/>
        <v>173.3939461793762</v>
      </c>
      <c r="AC990" s="31">
        <f t="shared" si="646"/>
        <v>357.3663652067471</v>
      </c>
      <c r="AD990" s="31">
        <f t="shared" si="646"/>
        <v>54.504715407456693</v>
      </c>
      <c r="AE990" s="31">
        <f t="shared" si="647"/>
        <v>24.987662737485838</v>
      </c>
      <c r="AF990" s="31">
        <f t="shared" si="648"/>
        <v>5631.4889761583081</v>
      </c>
      <c r="AG990" s="31">
        <f t="shared" si="649"/>
        <v>9.7951377189315389E-2</v>
      </c>
      <c r="AH990" s="31">
        <f t="shared" si="650"/>
        <v>0.79368426444744267</v>
      </c>
      <c r="AI990" s="31">
        <f t="shared" si="650"/>
        <v>3.0790071136330657E-2</v>
      </c>
      <c r="AJ990" s="31">
        <f t="shared" si="650"/>
        <v>6.345859269541454E-2</v>
      </c>
      <c r="AK990" s="31">
        <f t="shared" si="650"/>
        <v>9.6785620354066185E-3</v>
      </c>
      <c r="AL990" s="31">
        <f t="shared" si="651"/>
        <v>4.4371324960902139E-3</v>
      </c>
      <c r="AM990" s="31">
        <f t="shared" si="652"/>
        <v>1</v>
      </c>
      <c r="AN990" s="31">
        <f>(Z990*'Propiedades físicas'!$F$4)/1000</f>
        <v>485.07664923769397</v>
      </c>
      <c r="AO990" s="31">
        <f>(AA990*'Propiedades físicas'!$F$6)/1000</f>
        <v>143.20675891258628</v>
      </c>
      <c r="AP990" s="31">
        <f>(AB990*'Propiedades físicas'!$F$9)/1000</f>
        <v>106.97539509536614</v>
      </c>
      <c r="AQ990" s="31">
        <f>(AC990*'Propiedades físicas'!$F$5)/1000</f>
        <v>105.23367356243084</v>
      </c>
      <c r="AR990" s="31">
        <f>(AD990*'Propiedades físicas'!$F$8)/1000</f>
        <v>19.323011706251538</v>
      </c>
      <c r="AS990" s="31">
        <f>(AE990*'Propiedades físicas'!$F$7)/1000</f>
        <v>2.3011138614950708</v>
      </c>
      <c r="AT990" s="31">
        <f t="shared" si="653"/>
        <v>862.11660237582385</v>
      </c>
      <c r="AU990" s="31">
        <f t="shared" si="654"/>
        <v>0.56265782134448883</v>
      </c>
      <c r="AV990" s="31">
        <f t="shared" si="657"/>
        <v>0.16611066127010732</v>
      </c>
      <c r="AW990" s="31">
        <f t="shared" si="657"/>
        <v>0.12408460154990981</v>
      </c>
      <c r="AX990" s="31">
        <f t="shared" si="657"/>
        <v>0.12206431621015942</v>
      </c>
      <c r="AY990" s="31">
        <f t="shared" si="657"/>
        <v>2.2413455039609627E-2</v>
      </c>
      <c r="AZ990" s="31">
        <f t="shared" si="658"/>
        <v>2.6691445857250093E-3</v>
      </c>
      <c r="BA990" s="31">
        <f t="shared" si="655"/>
        <v>1.0000000000000002</v>
      </c>
      <c r="BB990" s="34">
        <f>AU990*'Propiedades físicas'!$C$4+'Diseño reactor'!AV990*'Propiedades físicas'!$C$5+'Diseño reactor'!AW990*'Propiedades físicas'!$C$8+'Diseño reactor'!AX990*'Propiedades físicas'!$C$9+'Diseño reactor'!AY990*'Propiedades físicas'!$C$7+'Diseño reactor'!AZ990*'Propiedades físicas'!$C$6</f>
        <v>876.04364405046829</v>
      </c>
      <c r="BC990" s="45">
        <f>AU990*'Propiedades físicas'!$L$4+'Diseño reactor'!AV990*'Propiedades físicas'!$L$5+'Diseño reactor'!AW990*'Propiedades físicas'!$L$8+AX990*'Propiedades físicas'!$L$9+'Diseño reactor'!AY990*'Propiedades físicas'!$L$7+'Diseño reactor'!AZ990*'Propiedades físicas'!$L$6</f>
        <v>2.0251869298938727</v>
      </c>
      <c r="BD990" s="29">
        <f t="shared" si="634"/>
        <v>2.8941980747810336</v>
      </c>
      <c r="BE990" s="58">
        <f t="shared" si="635"/>
        <v>42.823987689131144</v>
      </c>
      <c r="BF990" s="30">
        <f>AU990*'Propiedades físicas'!$I$4+'Diseño reactor'!AV990*'Propiedades físicas'!$I$5+'Diseño reactor'!AW990*'Propiedades físicas'!$I$8+'Diseño reactor'!AX990*'Propiedades físicas'!$I$9+'Diseño reactor'!AY990*'Propiedades físicas'!$I$7+'Diseño reactor'!AZ990*'Propiedades físicas'!$I$6</f>
        <v>1.9668334917607982E-2</v>
      </c>
      <c r="BG990" s="24">
        <f>AU990*'Propiedades físicas'!$O$4+'Diseño reactor'!AV990*'Propiedades físicas'!$O$5+'Diseño reactor'!AW990*'Propiedades físicas'!$O$8+'Diseño reactor'!AX990*'Propiedades físicas'!$O$9+'Diseño reactor'!AY990*'Propiedades físicas'!$O$7+'Diseño reactor'!AZ990*'Propiedades físicas'!$O$6</f>
        <v>0.1501740730207243</v>
      </c>
      <c r="BH990" s="54">
        <f t="shared" si="636"/>
        <v>41818.87521370055</v>
      </c>
      <c r="BI990" s="34">
        <f t="shared" si="656"/>
        <v>265.23922543153014</v>
      </c>
      <c r="BJ990" s="27">
        <f t="shared" si="637"/>
        <v>4799.3877449349848</v>
      </c>
      <c r="BK990" s="34">
        <f t="shared" si="638"/>
        <v>554.41815820202748</v>
      </c>
      <c r="BL990" s="27">
        <f t="shared" si="639"/>
        <v>105.17117126580641</v>
      </c>
      <c r="BM990" s="34">
        <f t="shared" si="640"/>
        <v>1.1054421768707483</v>
      </c>
      <c r="BN990" s="45">
        <f t="shared" si="641"/>
        <v>960.86422635622648</v>
      </c>
      <c r="BO990" s="45">
        <f t="shared" si="642"/>
        <v>90.988216600501914</v>
      </c>
      <c r="BP990" s="66">
        <f t="shared" si="643"/>
        <v>6.6927751590623572</v>
      </c>
    </row>
    <row r="991" spans="8:68">
      <c r="H991" s="68">
        <v>986</v>
      </c>
      <c r="I991" s="31">
        <f>('Propiedades físicas'!$C$10*'Diseño reactor'!H991)/1000</f>
        <v>862.99184765742348</v>
      </c>
      <c r="J991" s="31">
        <f t="shared" si="621"/>
        <v>0.52839433099837985</v>
      </c>
      <c r="K991" s="31">
        <f>(I991*1000)/'Propiedades físicas'!$F$10</f>
        <v>5637.2062238498393</v>
      </c>
      <c r="L991" s="31">
        <f t="shared" si="622"/>
        <v>805.31517483569132</v>
      </c>
      <c r="M991" s="31">
        <f t="shared" si="623"/>
        <v>4831.8910490141479</v>
      </c>
      <c r="N991" s="31">
        <f t="shared" si="624"/>
        <v>0.81674967021875389</v>
      </c>
      <c r="O991" s="32">
        <f t="shared" si="625"/>
        <v>4.9004980213125231</v>
      </c>
      <c r="P991" s="33">
        <f t="shared" si="626"/>
        <v>0.5601908759916</v>
      </c>
      <c r="Q991" s="31">
        <f t="shared" si="627"/>
        <v>4.5380332599801259</v>
      </c>
      <c r="R991" s="31">
        <f t="shared" si="628"/>
        <v>0.17596810984075981</v>
      </c>
      <c r="S991" s="31">
        <f t="shared" si="629"/>
        <v>0.36246476133239702</v>
      </c>
      <c r="T991" s="31">
        <f t="shared" si="630"/>
        <v>5.5275401667545208E-2</v>
      </c>
      <c r="U991" s="31">
        <f t="shared" si="631"/>
        <v>2.5315282718848964E-2</v>
      </c>
      <c r="V991" s="47">
        <f t="shared" si="644"/>
        <v>5.5475212962274954E-4</v>
      </c>
      <c r="W991" s="31">
        <f t="shared" si="632"/>
        <v>0.3141216991963261</v>
      </c>
      <c r="X991" s="34">
        <f>(S991*H991*'Propiedades físicas'!$F$5*60*24*365)/(1000000)</f>
        <v>55314.516279209318</v>
      </c>
      <c r="Y991" s="34">
        <f>(U991*H991*'Propiedades físicas'!$F$7*60*24*365)/(1000000)</f>
        <v>1208.1685500373749</v>
      </c>
      <c r="Z991" s="31">
        <f t="shared" si="645"/>
        <v>552.34820372771765</v>
      </c>
      <c r="AA991" s="31">
        <f t="shared" si="646"/>
        <v>4474.5007943404044</v>
      </c>
      <c r="AB991" s="31">
        <f t="shared" si="646"/>
        <v>173.50455630298916</v>
      </c>
      <c r="AC991" s="31">
        <f t="shared" si="646"/>
        <v>357.39025467374347</v>
      </c>
      <c r="AD991" s="31">
        <f t="shared" si="646"/>
        <v>54.501546044199578</v>
      </c>
      <c r="AE991" s="31">
        <f t="shared" si="647"/>
        <v>24.960868760785079</v>
      </c>
      <c r="AF991" s="31">
        <f t="shared" si="648"/>
        <v>5637.2062238498393</v>
      </c>
      <c r="AG991" s="31">
        <f t="shared" si="649"/>
        <v>9.7982614400524859E-2</v>
      </c>
      <c r="AH991" s="31">
        <f t="shared" si="650"/>
        <v>0.79374438625461818</v>
      </c>
      <c r="AI991" s="31">
        <f t="shared" si="650"/>
        <v>3.0778465327191279E-2</v>
      </c>
      <c r="AJ991" s="31">
        <f t="shared" si="650"/>
        <v>6.3398470888238953E-2</v>
      </c>
      <c r="AK991" s="31">
        <f t="shared" si="650"/>
        <v>9.6681838272325311E-3</v>
      </c>
      <c r="AL991" s="31">
        <f t="shared" si="651"/>
        <v>4.4278793021942089E-3</v>
      </c>
      <c r="AM991" s="31">
        <f t="shared" si="652"/>
        <v>1</v>
      </c>
      <c r="AN991" s="31">
        <f>(Z991*'Propiedades físicas'!$F$4)/1000</f>
        <v>485.72396339408033</v>
      </c>
      <c r="AO991" s="31">
        <f>(AA991*'Propiedades físicas'!$F$6)/1000</f>
        <v>143.36300545066655</v>
      </c>
      <c r="AP991" s="31">
        <f>(AB991*'Propiedades físicas'!$F$9)/1000</f>
        <v>107.04363601112914</v>
      </c>
      <c r="AQ991" s="31">
        <f>(AC991*'Propiedades físicas'!$F$5)/1000</f>
        <v>105.24070829377725</v>
      </c>
      <c r="AR991" s="31">
        <f>(AD991*'Propiedades físicas'!$F$8)/1000</f>
        <v>19.321888103589625</v>
      </c>
      <c r="AS991" s="31">
        <f>(AE991*'Propiedades físicas'!$F$7)/1000</f>
        <v>2.298646404180698</v>
      </c>
      <c r="AT991" s="31">
        <f t="shared" si="653"/>
        <v>862.99184765742359</v>
      </c>
      <c r="AU991" s="31">
        <f t="shared" si="654"/>
        <v>0.56283725589363287</v>
      </c>
      <c r="AV991" s="31">
        <f t="shared" si="657"/>
        <v>0.16612324419960969</v>
      </c>
      <c r="AW991" s="31">
        <f t="shared" si="657"/>
        <v>0.12403782990731284</v>
      </c>
      <c r="AX991" s="31">
        <f t="shared" si="657"/>
        <v>0.12194867029097821</v>
      </c>
      <c r="AY991" s="31">
        <f t="shared" si="657"/>
        <v>2.2389421355530247E-2</v>
      </c>
      <c r="AZ991" s="31">
        <f t="shared" si="658"/>
        <v>2.6635783529361649E-3</v>
      </c>
      <c r="BA991" s="31">
        <f t="shared" si="655"/>
        <v>1</v>
      </c>
      <c r="BB991" s="34">
        <f>AU991*'Propiedades físicas'!$C$4+'Diseño reactor'!AV991*'Propiedades físicas'!$C$5+'Diseño reactor'!AW991*'Propiedades físicas'!$C$8+'Diseño reactor'!AX991*'Propiedades físicas'!$C$9+'Diseño reactor'!AY991*'Propiedades físicas'!$C$7+'Diseño reactor'!AZ991*'Propiedades físicas'!$C$6</f>
        <v>876.04205075672485</v>
      </c>
      <c r="BC991" s="45">
        <f>AU991*'Propiedades físicas'!$L$4+'Diseño reactor'!AV991*'Propiedades físicas'!$L$5+'Diseño reactor'!AW991*'Propiedades físicas'!$L$8+AX991*'Propiedades físicas'!$L$9+'Diseño reactor'!AY991*'Propiedades físicas'!$L$7+'Diseño reactor'!AZ991*'Propiedades físicas'!$L$6</f>
        <v>2.0253228202273594</v>
      </c>
      <c r="BD991" s="29">
        <f t="shared" si="634"/>
        <v>2.8919960283657526</v>
      </c>
      <c r="BE991" s="58">
        <f t="shared" si="635"/>
        <v>42.821537188123912</v>
      </c>
      <c r="BF991" s="30">
        <f>AU991*'Propiedades físicas'!$I$4+'Diseño reactor'!AV991*'Propiedades físicas'!$I$5+'Diseño reactor'!AW991*'Propiedades físicas'!$I$8+'Diseño reactor'!AX991*'Propiedades físicas'!$I$9+'Diseño reactor'!AY991*'Propiedades físicas'!$I$7+'Diseño reactor'!AZ991*'Propiedades físicas'!$I$6</f>
        <v>1.9669063158060014E-2</v>
      </c>
      <c r="BG991" s="24">
        <f>AU991*'Propiedades físicas'!$O$4+'Diseño reactor'!AV991*'Propiedades físicas'!$O$5+'Diseño reactor'!AW991*'Propiedades físicas'!$O$8+'Diseño reactor'!AX991*'Propiedades físicas'!$O$9+'Diseño reactor'!AY991*'Propiedades físicas'!$O$7+'Diseño reactor'!AZ991*'Propiedades físicas'!$O$6</f>
        <v>0.15017999710566632</v>
      </c>
      <c r="BH991" s="54">
        <f t="shared" si="636"/>
        <v>41817.25082914676</v>
      </c>
      <c r="BI991" s="34">
        <f t="shared" si="656"/>
        <v>265.25638057166486</v>
      </c>
      <c r="BJ991" s="27">
        <f t="shared" si="637"/>
        <v>4799.3669279900814</v>
      </c>
      <c r="BK991" s="34">
        <f t="shared" si="638"/>
        <v>554.4376241189085</v>
      </c>
      <c r="BL991" s="27">
        <f t="shared" si="639"/>
        <v>105.17187172209496</v>
      </c>
      <c r="BM991" s="34">
        <f t="shared" si="640"/>
        <v>1.1054421768707483</v>
      </c>
      <c r="BN991" s="45">
        <f t="shared" si="641"/>
        <v>961.99800659648656</v>
      </c>
      <c r="BO991" s="45">
        <f t="shared" si="642"/>
        <v>91.015086689316703</v>
      </c>
      <c r="BP991" s="66">
        <f t="shared" si="643"/>
        <v>6.6927629866587797</v>
      </c>
    </row>
    <row r="992" spans="8:68">
      <c r="H992" s="68">
        <v>987</v>
      </c>
      <c r="I992" s="31">
        <f>('Propiedades físicas'!$C$10*'Diseño reactor'!H992)/1000</f>
        <v>863.86709293902322</v>
      </c>
      <c r="J992" s="31">
        <f t="shared" si="621"/>
        <v>0.52785897706626395</v>
      </c>
      <c r="K992" s="31">
        <f>(I992*1000)/'Propiedades físicas'!$F$10</f>
        <v>5642.9234715413704</v>
      </c>
      <c r="L992" s="31">
        <f t="shared" si="622"/>
        <v>806.13192450590998</v>
      </c>
      <c r="M992" s="31">
        <f t="shared" si="623"/>
        <v>4836.7915470354601</v>
      </c>
      <c r="N992" s="31">
        <f t="shared" si="624"/>
        <v>0.81674967021875378</v>
      </c>
      <c r="O992" s="32">
        <f t="shared" si="625"/>
        <v>4.9004980213125231</v>
      </c>
      <c r="P992" s="33">
        <f t="shared" si="626"/>
        <v>0.56036921857631772</v>
      </c>
      <c r="Q992" s="31">
        <f t="shared" si="627"/>
        <v>4.5383763619797532</v>
      </c>
      <c r="R992" s="31">
        <f t="shared" si="628"/>
        <v>0.1759017708652838</v>
      </c>
      <c r="S992" s="31">
        <f t="shared" si="629"/>
        <v>0.3621216593327703</v>
      </c>
      <c r="T992" s="31">
        <f t="shared" si="630"/>
        <v>5.5216153863970364E-2</v>
      </c>
      <c r="U992" s="31">
        <f t="shared" si="631"/>
        <v>2.5262526913181944E-2</v>
      </c>
      <c r="V992" s="47">
        <f t="shared" si="644"/>
        <v>5.5492874072606219E-4</v>
      </c>
      <c r="W992" s="31">
        <f t="shared" si="632"/>
        <v>0.31390334271425974</v>
      </c>
      <c r="X992" s="34">
        <f>(S992*H992*'Propiedades físicas'!$F$5*60*24*365)/(1000000)</f>
        <v>55318.203460253608</v>
      </c>
      <c r="Y992" s="34">
        <f>(U992*H992*'Propiedades físicas'!$F$7*60*24*365)/(1000000)</f>
        <v>1206.8735556858467</v>
      </c>
      <c r="Z992" s="31">
        <f t="shared" si="645"/>
        <v>553.08441873482559</v>
      </c>
      <c r="AA992" s="31">
        <f t="shared" si="646"/>
        <v>4479.3774692740162</v>
      </c>
      <c r="AB992" s="31">
        <f t="shared" si="646"/>
        <v>173.6150478440351</v>
      </c>
      <c r="AC992" s="31">
        <f t="shared" si="646"/>
        <v>357.41407776144428</v>
      </c>
      <c r="AD992" s="31">
        <f t="shared" si="646"/>
        <v>54.498343863738747</v>
      </c>
      <c r="AE992" s="31">
        <f t="shared" si="647"/>
        <v>24.934114063310577</v>
      </c>
      <c r="AF992" s="31">
        <f t="shared" si="648"/>
        <v>5642.9234715413704</v>
      </c>
      <c r="AG992" s="31">
        <f t="shared" si="649"/>
        <v>9.8013808183677179E-2</v>
      </c>
      <c r="AH992" s="31">
        <f t="shared" si="650"/>
        <v>0.79380439799770486</v>
      </c>
      <c r="AI992" s="31">
        <f t="shared" si="650"/>
        <v>3.0766862021010533E-2</v>
      </c>
      <c r="AJ992" s="31">
        <f t="shared" si="650"/>
        <v>6.3338459145152334E-2</v>
      </c>
      <c r="AK992" s="31">
        <f t="shared" si="650"/>
        <v>9.6578208332236109E-3</v>
      </c>
      <c r="AL992" s="31">
        <f t="shared" si="651"/>
        <v>4.4186518192315298E-3</v>
      </c>
      <c r="AM992" s="31">
        <f t="shared" si="652"/>
        <v>1.0000000000000002</v>
      </c>
      <c r="AN992" s="31">
        <f>(Z992*'Propiedades físicas'!$F$4)/1000</f>
        <v>486.3713761470309</v>
      </c>
      <c r="AO992" s="31">
        <f>(AA992*'Propiedades físicas'!$F$6)/1000</f>
        <v>143.5192541155395</v>
      </c>
      <c r="AP992" s="31">
        <f>(AB992*'Propiedades físicas'!$F$9)/1000</f>
        <v>107.11180376737745</v>
      </c>
      <c r="AQ992" s="31">
        <f>(AC992*'Propiedades físicas'!$F$5)/1000</f>
        <v>105.2477234784125</v>
      </c>
      <c r="AR992" s="31">
        <f>(AD992*'Propiedades físicas'!$F$8)/1000</f>
        <v>19.320752866572654</v>
      </c>
      <c r="AS992" s="31">
        <f>(AE992*'Propiedades físicas'!$F$7)/1000</f>
        <v>2.2961825640902713</v>
      </c>
      <c r="AT992" s="31">
        <f t="shared" si="653"/>
        <v>863.86709293902322</v>
      </c>
      <c r="AU992" s="31">
        <f t="shared" si="654"/>
        <v>0.56301644098088344</v>
      </c>
      <c r="AV992" s="31">
        <f t="shared" si="657"/>
        <v>0.16613580409373219</v>
      </c>
      <c r="AW992" s="31">
        <f t="shared" si="657"/>
        <v>0.12399106835168917</v>
      </c>
      <c r="AX992" s="31">
        <f t="shared" si="657"/>
        <v>0.1218332360830435</v>
      </c>
      <c r="AY992" s="31">
        <f t="shared" si="657"/>
        <v>2.2365422904164756E-2</v>
      </c>
      <c r="AZ992" s="31">
        <f t="shared" si="658"/>
        <v>2.6580275864870216E-3</v>
      </c>
      <c r="BA992" s="31">
        <f t="shared" si="655"/>
        <v>1</v>
      </c>
      <c r="BB992" s="34">
        <f>AU992*'Propiedades físicas'!$C$4+'Diseño reactor'!AV992*'Propiedades físicas'!$C$5+'Diseño reactor'!AW992*'Propiedades físicas'!$C$8+'Diseño reactor'!AX992*'Propiedades físicas'!$C$9+'Diseño reactor'!AY992*'Propiedades físicas'!$C$7+'Diseño reactor'!AZ992*'Propiedades físicas'!$C$6</f>
        <v>876.0404616132912</v>
      </c>
      <c r="BC992" s="45">
        <f>AU992*'Propiedades físicas'!$L$4+'Diseño reactor'!AV992*'Propiedades físicas'!$L$5+'Diseño reactor'!AW992*'Propiedades físicas'!$L$8+AX992*'Propiedades físicas'!$L$9+'Diseño reactor'!AY992*'Propiedades físicas'!$L$7+'Diseño reactor'!AZ992*'Propiedades físicas'!$L$6</f>
        <v>2.0254585125316291</v>
      </c>
      <c r="BD992" s="29">
        <f t="shared" si="634"/>
        <v>2.8897973375616846</v>
      </c>
      <c r="BE992" s="58">
        <f t="shared" si="635"/>
        <v>42.819090570664592</v>
      </c>
      <c r="BF992" s="30">
        <f>AU992*'Propiedades físicas'!$I$4+'Diseño reactor'!AV992*'Propiedades físicas'!$I$5+'Diseño reactor'!AW992*'Propiedades físicas'!$I$8+'Diseño reactor'!AX992*'Propiedades físicas'!$I$9+'Diseño reactor'!AY992*'Propiedades físicas'!$I$7+'Diseño reactor'!AZ992*'Propiedades físicas'!$I$6</f>
        <v>1.9669789536693426E-2</v>
      </c>
      <c r="BG992" s="24">
        <f>AU992*'Propiedades físicas'!$O$4+'Diseño reactor'!AV992*'Propiedades físicas'!$O$5+'Diseño reactor'!AW992*'Propiedades físicas'!$O$8+'Diseño reactor'!AX992*'Propiedades físicas'!$O$9+'Diseño reactor'!AY992*'Propiedades físicas'!$O$7+'Diseño reactor'!AZ992*'Propiedades físicas'!$O$6</f>
        <v>0.15018591378854459</v>
      </c>
      <c r="BH992" s="54">
        <f t="shared" si="636"/>
        <v>41815.630720982226</v>
      </c>
      <c r="BI992" s="34">
        <f t="shared" si="656"/>
        <v>265.27349770561563</v>
      </c>
      <c r="BJ992" s="27">
        <f t="shared" si="637"/>
        <v>4799.3461976248409</v>
      </c>
      <c r="BK992" s="34">
        <f t="shared" si="638"/>
        <v>554.45707252143359</v>
      </c>
      <c r="BL992" s="27">
        <f t="shared" si="639"/>
        <v>105.17257150835147</v>
      </c>
      <c r="BM992" s="34">
        <f t="shared" si="640"/>
        <v>1.1054421768707483</v>
      </c>
      <c r="BN992" s="45">
        <f t="shared" si="641"/>
        <v>963.13191486738265</v>
      </c>
      <c r="BO992" s="45">
        <f t="shared" si="642"/>
        <v>91.041919436324079</v>
      </c>
      <c r="BP992" s="66">
        <f t="shared" si="643"/>
        <v>6.692750845962629</v>
      </c>
    </row>
    <row r="993" spans="8:68">
      <c r="H993" s="68">
        <v>988</v>
      </c>
      <c r="I993" s="31">
        <f>('Propiedades físicas'!$C$10*'Diseño reactor'!H993)/1000</f>
        <v>864.74233822062308</v>
      </c>
      <c r="J993" s="31">
        <f t="shared" si="621"/>
        <v>0.5273247068465613</v>
      </c>
      <c r="K993" s="31">
        <f>(I993*1000)/'Propiedades físicas'!$F$10</f>
        <v>5648.6407192329016</v>
      </c>
      <c r="L993" s="31">
        <f t="shared" si="622"/>
        <v>806.94867417612875</v>
      </c>
      <c r="M993" s="31">
        <f t="shared" si="623"/>
        <v>4841.6920450567723</v>
      </c>
      <c r="N993" s="31">
        <f t="shared" si="624"/>
        <v>0.81674967021875378</v>
      </c>
      <c r="O993" s="32">
        <f t="shared" si="625"/>
        <v>4.9004980213125222</v>
      </c>
      <c r="P993" s="33">
        <f t="shared" si="626"/>
        <v>0.56054731338949837</v>
      </c>
      <c r="Q993" s="31">
        <f t="shared" si="627"/>
        <v>4.53871883639325</v>
      </c>
      <c r="R993" s="31">
        <f t="shared" si="628"/>
        <v>0.17583544633232856</v>
      </c>
      <c r="S993" s="31">
        <f t="shared" si="629"/>
        <v>0.36177918491927269</v>
      </c>
      <c r="T993" s="31">
        <f t="shared" si="630"/>
        <v>5.5156992903836542E-2</v>
      </c>
      <c r="U993" s="31">
        <f t="shared" si="631"/>
        <v>2.5209917593090339E-2</v>
      </c>
      <c r="V993" s="47">
        <f t="shared" si="644"/>
        <v>5.5510510646338679E-4</v>
      </c>
      <c r="W993" s="31">
        <f t="shared" si="632"/>
        <v>0.31368528959507946</v>
      </c>
      <c r="X993" s="34">
        <f>(S993*H993*'Propiedades físicas'!$F$5*60*24*365)/(1000000)</f>
        <v>55321.880403205061</v>
      </c>
      <c r="Y993" s="34">
        <f>(U993*H993*'Propiedades físicas'!$F$7*60*24*365)/(1000000)</f>
        <v>1205.5804594935548</v>
      </c>
      <c r="Z993" s="31">
        <f t="shared" si="645"/>
        <v>553.8207456288244</v>
      </c>
      <c r="AA993" s="31">
        <f t="shared" si="646"/>
        <v>4484.2542103565311</v>
      </c>
      <c r="AB993" s="31">
        <f t="shared" si="646"/>
        <v>173.72542097634062</v>
      </c>
      <c r="AC993" s="31">
        <f t="shared" si="646"/>
        <v>357.43783470024141</v>
      </c>
      <c r="AD993" s="31">
        <f t="shared" si="646"/>
        <v>54.495108988990502</v>
      </c>
      <c r="AE993" s="31">
        <f t="shared" si="647"/>
        <v>24.907398581973254</v>
      </c>
      <c r="AF993" s="31">
        <f t="shared" si="648"/>
        <v>5648.6407192329007</v>
      </c>
      <c r="AG993" s="31">
        <f t="shared" si="649"/>
        <v>9.804495862927437E-2</v>
      </c>
      <c r="AH993" s="31">
        <f t="shared" si="650"/>
        <v>0.79386429997011809</v>
      </c>
      <c r="AI993" s="31">
        <f t="shared" si="650"/>
        <v>3.0755261240961517E-2</v>
      </c>
      <c r="AJ993" s="31">
        <f t="shared" si="650"/>
        <v>6.3278557172739128E-2</v>
      </c>
      <c r="AK993" s="31">
        <f t="shared" si="650"/>
        <v>9.6474730289433375E-3</v>
      </c>
      <c r="AL993" s="31">
        <f t="shared" si="651"/>
        <v>4.4094499579636461E-3</v>
      </c>
      <c r="AM993" s="31">
        <f t="shared" si="652"/>
        <v>1</v>
      </c>
      <c r="AN993" s="31">
        <f>(Z993*'Propiedades físicas'!$F$4)/1000</f>
        <v>487.0188872910756</v>
      </c>
      <c r="AO993" s="31">
        <f>(AA993*'Propiedades físicas'!$F$6)/1000</f>
        <v>143.67550489982324</v>
      </c>
      <c r="AP993" s="31">
        <f>(AB993*'Propiedades físicas'!$F$9)/1000</f>
        <v>107.17989847135333</v>
      </c>
      <c r="AQ993" s="31">
        <f>(AC993*'Propiedades físicas'!$F$5)/1000</f>
        <v>105.25471918418009</v>
      </c>
      <c r="AR993" s="31">
        <f>(AD993*'Propiedades físicas'!$F$8)/1000</f>
        <v>19.319606038776907</v>
      </c>
      <c r="AS993" s="31">
        <f>(AE993*'Propiedades físicas'!$F$7)/1000</f>
        <v>2.2937223354139169</v>
      </c>
      <c r="AT993" s="31">
        <f t="shared" si="653"/>
        <v>864.74233822062308</v>
      </c>
      <c r="AU993" s="31">
        <f t="shared" si="654"/>
        <v>0.56319537712610723</v>
      </c>
      <c r="AV993" s="31">
        <f t="shared" si="657"/>
        <v>0.1661483410138837</v>
      </c>
      <c r="AW993" s="31">
        <f t="shared" si="657"/>
        <v>0.12394431697642674</v>
      </c>
      <c r="AX993" s="31">
        <f t="shared" si="657"/>
        <v>0.12171801302196249</v>
      </c>
      <c r="AY993" s="31">
        <f t="shared" si="657"/>
        <v>2.2341459628923439E-2</v>
      </c>
      <c r="AZ993" s="31">
        <f t="shared" si="658"/>
        <v>2.6524922326963893E-3</v>
      </c>
      <c r="BA993" s="31">
        <f t="shared" si="655"/>
        <v>0.99999999999999989</v>
      </c>
      <c r="BB993" s="34">
        <f>AU993*'Propiedades físicas'!$C$4+'Diseño reactor'!AV993*'Propiedades físicas'!$C$5+'Diseño reactor'!AW993*'Propiedades físicas'!$C$8+'Diseño reactor'!AX993*'Propiedades físicas'!$C$9+'Diseño reactor'!AY993*'Propiedades físicas'!$C$7+'Diseño reactor'!AZ993*'Propiedades físicas'!$C$6</f>
        <v>876.03887660646103</v>
      </c>
      <c r="BC993" s="45">
        <f>AU993*'Propiedades físicas'!$L$4+'Diseño reactor'!AV993*'Propiedades físicas'!$L$5+'Diseño reactor'!AW993*'Propiedades físicas'!$L$8+AX993*'Propiedades físicas'!$L$9+'Diseño reactor'!AY993*'Propiedades físicas'!$L$7+'Diseño reactor'!AZ993*'Propiedades físicas'!$L$6</f>
        <v>2.0255940072313234</v>
      </c>
      <c r="BD993" s="29">
        <f t="shared" si="634"/>
        <v>2.8876019947012925</v>
      </c>
      <c r="BE993" s="58">
        <f t="shared" si="635"/>
        <v>42.8166478274252</v>
      </c>
      <c r="BF993" s="30">
        <f>AU993*'Propiedades físicas'!$I$4+'Diseño reactor'!AV993*'Propiedades físicas'!$I$5+'Diseño reactor'!AW993*'Propiedades físicas'!$I$8+'Diseño reactor'!AX993*'Propiedades físicas'!$I$9+'Diseño reactor'!AY993*'Propiedades físicas'!$I$7+'Diseño reactor'!AZ993*'Propiedades físicas'!$I$6</f>
        <v>1.9670514059464475E-2</v>
      </c>
      <c r="BG993" s="24">
        <f>AU993*'Propiedades físicas'!$O$4+'Diseño reactor'!AV993*'Propiedades físicas'!$O$5+'Diseño reactor'!AW993*'Propiedades físicas'!$O$8+'Diseño reactor'!AX993*'Propiedades físicas'!$O$9+'Diseño reactor'!AY993*'Propiedades físicas'!$O$7+'Diseño reactor'!AZ993*'Propiedades físicas'!$O$6</f>
        <v>0.15019182308187384</v>
      </c>
      <c r="BH993" s="54">
        <f t="shared" si="636"/>
        <v>41814.014874957633</v>
      </c>
      <c r="BI993" s="34">
        <f t="shared" si="656"/>
        <v>265.2905769463253</v>
      </c>
      <c r="BJ993" s="27">
        <f t="shared" si="637"/>
        <v>4799.3255535117733</v>
      </c>
      <c r="BK993" s="34">
        <f t="shared" si="638"/>
        <v>554.47650341950498</v>
      </c>
      <c r="BL993" s="27">
        <f t="shared" si="639"/>
        <v>105.17327062504309</v>
      </c>
      <c r="BM993" s="34">
        <f t="shared" si="640"/>
        <v>1.1054421768707483</v>
      </c>
      <c r="BN993" s="45">
        <f t="shared" si="641"/>
        <v>964.26595089040393</v>
      </c>
      <c r="BO993" s="45">
        <f t="shared" si="642"/>
        <v>91.068714919303986</v>
      </c>
      <c r="BP993" s="66">
        <f t="shared" si="643"/>
        <v>6.6927387368691926</v>
      </c>
    </row>
    <row r="994" spans="8:68">
      <c r="H994" s="68">
        <v>989</v>
      </c>
      <c r="I994" s="31">
        <f>('Propiedades físicas'!$C$10*'Diseño reactor'!H994)/1000</f>
        <v>865.61758350222294</v>
      </c>
      <c r="J994" s="31">
        <f t="shared" si="621"/>
        <v>0.52679151705197425</v>
      </c>
      <c r="K994" s="31">
        <f>(I994*1000)/'Propiedades físicas'!$F$10</f>
        <v>5654.3579669244327</v>
      </c>
      <c r="L994" s="31">
        <f t="shared" si="622"/>
        <v>807.76542384634752</v>
      </c>
      <c r="M994" s="31">
        <f t="shared" si="623"/>
        <v>4846.5925430780853</v>
      </c>
      <c r="N994" s="31">
        <f t="shared" si="624"/>
        <v>0.81674967021875378</v>
      </c>
      <c r="O994" s="32">
        <f t="shared" si="625"/>
        <v>4.9004980213125231</v>
      </c>
      <c r="P994" s="33">
        <f t="shared" si="626"/>
        <v>0.56072516094712721</v>
      </c>
      <c r="Q994" s="31">
        <f t="shared" si="627"/>
        <v>4.5390606848923341</v>
      </c>
      <c r="R994" s="31">
        <f t="shared" si="628"/>
        <v>0.17576913637356223</v>
      </c>
      <c r="S994" s="31">
        <f t="shared" si="629"/>
        <v>0.36143733642018977</v>
      </c>
      <c r="T994" s="31">
        <f t="shared" si="630"/>
        <v>5.5097918647565525E-2</v>
      </c>
      <c r="U994" s="31">
        <f t="shared" si="631"/>
        <v>2.515745425049886E-2</v>
      </c>
      <c r="V994" s="47">
        <f t="shared" si="644"/>
        <v>5.5528122734569882E-4</v>
      </c>
      <c r="W994" s="31">
        <f t="shared" si="632"/>
        <v>0.31346753920703063</v>
      </c>
      <c r="X994" s="34">
        <f>(S994*H994*'Propiedades físicas'!$F$5*60*24*365)/(1000000)</f>
        <v>55325.547143573764</v>
      </c>
      <c r="Y994" s="34">
        <f>(U994*H994*'Propiedades físicas'!$F$7*60*24*365)/(1000000)</f>
        <v>1204.2892584097026</v>
      </c>
      <c r="Z994" s="31">
        <f t="shared" si="645"/>
        <v>554.5571841767088</v>
      </c>
      <c r="AA994" s="31">
        <f t="shared" si="646"/>
        <v>4489.131017358518</v>
      </c>
      <c r="AB994" s="31">
        <f t="shared" si="646"/>
        <v>173.83567587345306</v>
      </c>
      <c r="AC994" s="31">
        <f t="shared" si="646"/>
        <v>357.4615257195677</v>
      </c>
      <c r="AD994" s="31">
        <f t="shared" si="646"/>
        <v>54.491841542442302</v>
      </c>
      <c r="AE994" s="31">
        <f t="shared" si="647"/>
        <v>24.880722253743372</v>
      </c>
      <c r="AF994" s="31">
        <f t="shared" si="648"/>
        <v>5654.3579669244327</v>
      </c>
      <c r="AG994" s="31">
        <f t="shared" si="649"/>
        <v>9.8076065827567047E-2</v>
      </c>
      <c r="AH994" s="31">
        <f t="shared" si="650"/>
        <v>0.79392409246425633</v>
      </c>
      <c r="AI994" s="31">
        <f t="shared" si="650"/>
        <v>3.0743663010074203E-2</v>
      </c>
      <c r="AJ994" s="31">
        <f t="shared" si="650"/>
        <v>6.3218764678600867E-2</v>
      </c>
      <c r="AK994" s="31">
        <f t="shared" si="650"/>
        <v>9.6371403899781702E-3</v>
      </c>
      <c r="AL994" s="31">
        <f t="shared" si="651"/>
        <v>4.4002736295234435E-3</v>
      </c>
      <c r="AM994" s="31">
        <f t="shared" si="652"/>
        <v>1</v>
      </c>
      <c r="AN994" s="31">
        <f>(Z994*'Propiedades físicas'!$F$4)/1000</f>
        <v>487.6664966213142</v>
      </c>
      <c r="AO994" s="31">
        <f>(AA994*'Propiedades físicas'!$F$6)/1000</f>
        <v>143.8317577961669</v>
      </c>
      <c r="AP994" s="31">
        <f>(AB994*'Propiedades físicas'!$F$9)/1000</f>
        <v>107.24792023012685</v>
      </c>
      <c r="AQ994" s="31">
        <f>(AC994*'Propiedades físicas'!$F$5)/1000</f>
        <v>105.2616954786411</v>
      </c>
      <c r="AR994" s="31">
        <f>(AD994*'Propiedades físicas'!$F$8)/1000</f>
        <v>19.318447663626639</v>
      </c>
      <c r="AS994" s="31">
        <f>(AE994*'Propiedades físicas'!$F$7)/1000</f>
        <v>2.2912657123472271</v>
      </c>
      <c r="AT994" s="31">
        <f t="shared" si="653"/>
        <v>865.61758350222294</v>
      </c>
      <c r="AU994" s="31">
        <f t="shared" si="654"/>
        <v>0.56337406484772712</v>
      </c>
      <c r="AV994" s="31">
        <f t="shared" si="657"/>
        <v>0.16616085502126071</v>
      </c>
      <c r="AW994" s="31">
        <f t="shared" si="657"/>
        <v>0.12389757587433693</v>
      </c>
      <c r="AX994" s="31">
        <f t="shared" si="657"/>
        <v>0.12160300054529886</v>
      </c>
      <c r="AY994" s="31">
        <f t="shared" si="657"/>
        <v>2.2317531473269835E-2</v>
      </c>
      <c r="AZ994" s="31">
        <f t="shared" si="658"/>
        <v>2.6469722381065089E-3</v>
      </c>
      <c r="BA994" s="31">
        <f t="shared" si="655"/>
        <v>0.99999999999999989</v>
      </c>
      <c r="BB994" s="34">
        <f>AU994*'Propiedades físicas'!$C$4+'Diseño reactor'!AV994*'Propiedades físicas'!$C$5+'Diseño reactor'!AW994*'Propiedades físicas'!$C$8+'Diseño reactor'!AX994*'Propiedades físicas'!$C$9+'Diseño reactor'!AY994*'Propiedades físicas'!$C$7+'Diseño reactor'!AZ994*'Propiedades físicas'!$C$6</f>
        <v>876.03729572258464</v>
      </c>
      <c r="BC994" s="45">
        <f>AU994*'Propiedades físicas'!$L$4+'Diseño reactor'!AV994*'Propiedades físicas'!$L$5+'Diseño reactor'!AW994*'Propiedades físicas'!$L$8+AX994*'Propiedades físicas'!$L$9+'Diseño reactor'!AY994*'Propiedades físicas'!$L$7+'Diseño reactor'!AZ994*'Propiedades físicas'!$L$6</f>
        <v>2.025729304749893</v>
      </c>
      <c r="BD994" s="29">
        <f t="shared" si="634"/>
        <v>2.8854099921403455</v>
      </c>
      <c r="BE994" s="58">
        <f t="shared" si="635"/>
        <v>42.814208949107893</v>
      </c>
      <c r="BF994" s="30">
        <f>AU994*'Propiedades físicas'!$I$4+'Diseño reactor'!AV994*'Propiedades físicas'!$I$5+'Diseño reactor'!AW994*'Propiedades físicas'!$I$8+'Diseño reactor'!AX994*'Propiedades físicas'!$I$9+'Diseño reactor'!AY994*'Propiedades físicas'!$I$7+'Diseño reactor'!AZ994*'Propiedades físicas'!$I$6</f>
        <v>1.9671236732306252E-2</v>
      </c>
      <c r="BG994" s="24">
        <f>AU994*'Propiedades físicas'!$O$4+'Diseño reactor'!AV994*'Propiedades físicas'!$O$5+'Diseño reactor'!AW994*'Propiedades físicas'!$O$8+'Diseño reactor'!AX994*'Propiedades físicas'!$O$9+'Diseño reactor'!AY994*'Propiedades físicas'!$O$7+'Diseño reactor'!AZ994*'Propiedades físicas'!$O$6</f>
        <v>0.15019772499814538</v>
      </c>
      <c r="BH994" s="54">
        <f t="shared" si="636"/>
        <v>41812.403276882054</v>
      </c>
      <c r="BI994" s="34">
        <f t="shared" si="656"/>
        <v>265.3076184063197</v>
      </c>
      <c r="BJ994" s="27">
        <f t="shared" si="637"/>
        <v>4799.3049953248019</v>
      </c>
      <c r="BK994" s="34">
        <f t="shared" si="638"/>
        <v>554.49591682309233</v>
      </c>
      <c r="BL994" s="27">
        <f t="shared" si="639"/>
        <v>105.17396907263917</v>
      </c>
      <c r="BM994" s="34">
        <f t="shared" si="640"/>
        <v>1.1054421768707483</v>
      </c>
      <c r="BN994" s="45">
        <f t="shared" si="641"/>
        <v>965.40011438784552</v>
      </c>
      <c r="BO994" s="45">
        <f t="shared" si="642"/>
        <v>91.095473215820405</v>
      </c>
      <c r="BP994" s="66">
        <f t="shared" si="643"/>
        <v>6.6927266592741912</v>
      </c>
    </row>
    <row r="995" spans="8:68">
      <c r="H995" s="68">
        <v>990</v>
      </c>
      <c r="I995" s="31">
        <f>('Propiedades físicas'!$C$10*'Diseño reactor'!H995)/1000</f>
        <v>866.49282878382269</v>
      </c>
      <c r="J995" s="31">
        <f t="shared" si="621"/>
        <v>0.5262594044084874</v>
      </c>
      <c r="K995" s="31">
        <f>(I995*1000)/'Propiedades físicas'!$F$10</f>
        <v>5660.0752146159639</v>
      </c>
      <c r="L995" s="31">
        <f t="shared" si="622"/>
        <v>808.58217351656617</v>
      </c>
      <c r="M995" s="31">
        <f t="shared" si="623"/>
        <v>4851.4930410993975</v>
      </c>
      <c r="N995" s="31">
        <f t="shared" si="624"/>
        <v>0.81674967021875367</v>
      </c>
      <c r="O995" s="32">
        <f t="shared" si="625"/>
        <v>4.9004980213125231</v>
      </c>
      <c r="P995" s="33">
        <f t="shared" si="626"/>
        <v>0.56090276176375786</v>
      </c>
      <c r="Q995" s="31">
        <f t="shared" si="627"/>
        <v>4.5394019091429243</v>
      </c>
      <c r="R995" s="31">
        <f t="shared" si="628"/>
        <v>0.17570284111983889</v>
      </c>
      <c r="S995" s="31">
        <f t="shared" si="629"/>
        <v>0.36109611216959792</v>
      </c>
      <c r="T995" s="31">
        <f t="shared" si="630"/>
        <v>5.503893095571142E-2</v>
      </c>
      <c r="U995" s="31">
        <f t="shared" si="631"/>
        <v>2.5105136379445423E-2</v>
      </c>
      <c r="V995" s="47">
        <f t="shared" si="644"/>
        <v>5.554571038825564E-4</v>
      </c>
      <c r="W995" s="31">
        <f t="shared" si="632"/>
        <v>0.31325009092011152</v>
      </c>
      <c r="X995" s="34">
        <f>(S995*H995*'Propiedades físicas'!$F$5*60*24*365)/(1000000)</f>
        <v>55329.203716722193</v>
      </c>
      <c r="Y995" s="34">
        <f>(U995*H995*'Propiedades físicas'!$F$7*60*24*365)/(1000000)</f>
        <v>1202.9999493863859</v>
      </c>
      <c r="Z995" s="31">
        <f t="shared" si="645"/>
        <v>555.2937341461203</v>
      </c>
      <c r="AA995" s="31">
        <f t="shared" si="646"/>
        <v>4494.0078900514955</v>
      </c>
      <c r="AB995" s="31">
        <f t="shared" si="646"/>
        <v>173.94581270864049</v>
      </c>
      <c r="AC995" s="31">
        <f t="shared" si="646"/>
        <v>357.48515104790192</v>
      </c>
      <c r="AD995" s="31">
        <f t="shared" si="646"/>
        <v>54.488541646154303</v>
      </c>
      <c r="AE995" s="31">
        <f t="shared" si="647"/>
        <v>24.85408501565097</v>
      </c>
      <c r="AF995" s="31">
        <f t="shared" si="648"/>
        <v>5660.075214615963</v>
      </c>
      <c r="AG995" s="31">
        <f t="shared" si="649"/>
        <v>9.8107129868555479E-2</v>
      </c>
      <c r="AH995" s="31">
        <f t="shared" si="650"/>
        <v>0.79398377577150525</v>
      </c>
      <c r="AI995" s="31">
        <f t="shared" si="650"/>
        <v>3.0732067351236205E-2</v>
      </c>
      <c r="AJ995" s="31">
        <f t="shared" si="650"/>
        <v>6.3159081371351941E-2</v>
      </c>
      <c r="AK995" s="31">
        <f t="shared" si="650"/>
        <v>9.6268228919377287E-3</v>
      </c>
      <c r="AL995" s="31">
        <f t="shared" si="651"/>
        <v>4.3911227454134323E-3</v>
      </c>
      <c r="AM995" s="31">
        <f t="shared" si="652"/>
        <v>1.0000000000000002</v>
      </c>
      <c r="AN995" s="31">
        <f>(Z995*'Propiedades físicas'!$F$4)/1000</f>
        <v>488.31420393341529</v>
      </c>
      <c r="AO995" s="31">
        <f>(AA995*'Propiedades físicas'!$F$6)/1000</f>
        <v>143.98801279724992</v>
      </c>
      <c r="AP995" s="31">
        <f>(AB995*'Propiedades físicas'!$F$9)/1000</f>
        <v>107.31586915059574</v>
      </c>
      <c r="AQ995" s="31">
        <f>(AC995*'Propiedades físicas'!$F$5)/1000</f>
        <v>105.26865242907569</v>
      </c>
      <c r="AR995" s="31">
        <f>(AD995*'Propiedades físicas'!$F$8)/1000</f>
        <v>19.317277784394616</v>
      </c>
      <c r="AS995" s="31">
        <f>(AE995*'Propiedades físicas'!$F$7)/1000</f>
        <v>2.2888126890912979</v>
      </c>
      <c r="AT995" s="31">
        <f t="shared" si="653"/>
        <v>866.49282878382257</v>
      </c>
      <c r="AU995" s="31">
        <f t="shared" si="654"/>
        <v>0.56355250466272766</v>
      </c>
      <c r="AV995" s="31">
        <f t="shared" si="657"/>
        <v>0.16617334617684743</v>
      </c>
      <c r="AW995" s="31">
        <f t="shared" si="657"/>
        <v>0.12385084513765722</v>
      </c>
      <c r="AX995" s="31">
        <f t="shared" si="657"/>
        <v>0.12148819809256459</v>
      </c>
      <c r="AY995" s="31">
        <f t="shared" si="657"/>
        <v>2.2293638380721091E-2</v>
      </c>
      <c r="AZ995" s="31">
        <f t="shared" si="658"/>
        <v>2.6414675494819627E-3</v>
      </c>
      <c r="BA995" s="31">
        <f t="shared" si="655"/>
        <v>0.99999999999999989</v>
      </c>
      <c r="BB995" s="34">
        <f>AU995*'Propiedades físicas'!$C$4+'Diseño reactor'!AV995*'Propiedades físicas'!$C$5+'Diseño reactor'!AW995*'Propiedades físicas'!$C$8+'Diseño reactor'!AX995*'Propiedades físicas'!$C$9+'Diseño reactor'!AY995*'Propiedades físicas'!$C$7+'Diseño reactor'!AZ995*'Propiedades físicas'!$C$6</f>
        <v>876.03571894806578</v>
      </c>
      <c r="BC995" s="45">
        <f>AU995*'Propiedades físicas'!$L$4+'Diseño reactor'!AV995*'Propiedades físicas'!$L$5+'Diseño reactor'!AW995*'Propiedades físicas'!$L$8+AX995*'Propiedades físicas'!$L$9+'Diseño reactor'!AY995*'Propiedades físicas'!$L$7+'Diseño reactor'!AZ995*'Propiedades físicas'!$L$6</f>
        <v>2.0258644055095965</v>
      </c>
      <c r="BD995" s="29">
        <f t="shared" si="634"/>
        <v>2.8832213222578535</v>
      </c>
      <c r="BE995" s="58">
        <f t="shared" si="635"/>
        <v>42.811773926444957</v>
      </c>
      <c r="BF995" s="30">
        <f>AU995*'Propiedades físicas'!$I$4+'Diseño reactor'!AV995*'Propiedades físicas'!$I$5+'Diseño reactor'!AW995*'Propiedades físicas'!$I$8+'Diseño reactor'!AX995*'Propiedades físicas'!$I$9+'Diseño reactor'!AY995*'Propiedades físicas'!$I$7+'Diseño reactor'!AZ995*'Propiedades físicas'!$I$6</f>
        <v>1.9671957561128817E-2</v>
      </c>
      <c r="BG995" s="24">
        <f>AU995*'Propiedades físicas'!$O$4+'Diseño reactor'!AV995*'Propiedades físicas'!$O$5+'Diseño reactor'!AW995*'Propiedades físicas'!$O$8+'Diseño reactor'!AX995*'Propiedades físicas'!$O$9+'Diseño reactor'!AY995*'Propiedades físicas'!$O$7+'Diseño reactor'!AZ995*'Propiedades físicas'!$O$6</f>
        <v>0.15020361954982711</v>
      </c>
      <c r="BH995" s="54">
        <f t="shared" si="636"/>
        <v>41810.795912622525</v>
      </c>
      <c r="BI995" s="34">
        <f t="shared" si="656"/>
        <v>265.32462219770866</v>
      </c>
      <c r="BJ995" s="27">
        <f t="shared" si="637"/>
        <v>4799.2845227392427</v>
      </c>
      <c r="BK995" s="34">
        <f t="shared" si="638"/>
        <v>554.51531274222975</v>
      </c>
      <c r="BL995" s="27">
        <f t="shared" si="639"/>
        <v>105.17466685161121</v>
      </c>
      <c r="BM995" s="34">
        <f t="shared" si="640"/>
        <v>1.1054421768707483</v>
      </c>
      <c r="BN995" s="45">
        <f t="shared" si="641"/>
        <v>966.53440508279868</v>
      </c>
      <c r="BO995" s="45">
        <f t="shared" si="642"/>
        <v>91.122194403222323</v>
      </c>
      <c r="BP995" s="66">
        <f t="shared" si="643"/>
        <v>6.6927146130737496</v>
      </c>
    </row>
    <row r="996" spans="8:68">
      <c r="H996" s="68">
        <v>991</v>
      </c>
      <c r="I996" s="31">
        <f>('Propiedades físicas'!$C$10*'Diseño reactor'!H996)/1000</f>
        <v>867.36807406542255</v>
      </c>
      <c r="J996" s="31">
        <f t="shared" si="621"/>
        <v>0.52572836565530023</v>
      </c>
      <c r="K996" s="31">
        <f>(I996*1000)/'Propiedades físicas'!$F$10</f>
        <v>5665.792462307495</v>
      </c>
      <c r="L996" s="31">
        <f t="shared" si="622"/>
        <v>809.39892318678494</v>
      </c>
      <c r="M996" s="31">
        <f t="shared" si="623"/>
        <v>4856.3935391207096</v>
      </c>
      <c r="N996" s="31">
        <f t="shared" si="624"/>
        <v>0.81674967021875378</v>
      </c>
      <c r="O996" s="32">
        <f t="shared" si="625"/>
        <v>4.9004980213125222</v>
      </c>
      <c r="P996" s="33">
        <f t="shared" si="626"/>
        <v>0.56108011635251775</v>
      </c>
      <c r="Q996" s="31">
        <f t="shared" si="627"/>
        <v>4.5397425108051834</v>
      </c>
      <c r="R996" s="31">
        <f t="shared" si="628"/>
        <v>0.1756365607012034</v>
      </c>
      <c r="S996" s="31">
        <f t="shared" si="629"/>
        <v>0.36075551050733962</v>
      </c>
      <c r="T996" s="31">
        <f t="shared" si="630"/>
        <v>5.4980029688961693E-2</v>
      </c>
      <c r="U996" s="31">
        <f t="shared" si="631"/>
        <v>2.5052963476070913E-2</v>
      </c>
      <c r="V996" s="47">
        <f t="shared" si="644"/>
        <v>5.556327365821049E-4</v>
      </c>
      <c r="W996" s="31">
        <f t="shared" si="632"/>
        <v>0.31303294410606725</v>
      </c>
      <c r="X996" s="34">
        <f>(S996*H996*'Propiedades físicas'!$F$5*60*24*365)/(1000000)</f>
        <v>55332.850157865811</v>
      </c>
      <c r="Y996" s="34">
        <f>(U996*H996*'Propiedades físicas'!$F$7*60*24*365)/(1000000)</f>
        <v>1201.7125293786148</v>
      </c>
      <c r="Z996" s="31">
        <f t="shared" si="645"/>
        <v>556.03039530534511</v>
      </c>
      <c r="AA996" s="31">
        <f t="shared" si="646"/>
        <v>4498.8848282079371</v>
      </c>
      <c r="AB996" s="31">
        <f t="shared" si="646"/>
        <v>174.05583165489256</v>
      </c>
      <c r="AC996" s="31">
        <f t="shared" si="646"/>
        <v>357.50871091277355</v>
      </c>
      <c r="AD996" s="31">
        <f t="shared" si="646"/>
        <v>54.485209421761034</v>
      </c>
      <c r="AE996" s="31">
        <f t="shared" si="647"/>
        <v>24.827486804786275</v>
      </c>
      <c r="AF996" s="31">
        <f t="shared" si="648"/>
        <v>5665.792462307496</v>
      </c>
      <c r="AG996" s="31">
        <f t="shared" si="649"/>
        <v>9.8138150841990374E-2</v>
      </c>
      <c r="AH996" s="31">
        <f t="shared" si="650"/>
        <v>0.79404335018224181</v>
      </c>
      <c r="AI996" s="31">
        <f t="shared" si="650"/>
        <v>3.0720474287193569E-2</v>
      </c>
      <c r="AJ996" s="31">
        <f t="shared" si="650"/>
        <v>6.3099506960615295E-2</v>
      </c>
      <c r="AK996" s="31">
        <f t="shared" si="650"/>
        <v>9.6165205104549404E-3</v>
      </c>
      <c r="AL996" s="31">
        <f t="shared" si="651"/>
        <v>4.3819972175039457E-3</v>
      </c>
      <c r="AM996" s="31">
        <f t="shared" si="652"/>
        <v>1</v>
      </c>
      <c r="AN996" s="31">
        <f>(Z996*'Propiedades físicas'!$F$4)/1000</f>
        <v>488.96200902361443</v>
      </c>
      <c r="AO996" s="31">
        <f>(AA996*'Propiedades físicas'!$F$6)/1000</f>
        <v>144.14426989578229</v>
      </c>
      <c r="AP996" s="31">
        <f>(AB996*'Propiedades físicas'!$F$9)/1000</f>
        <v>107.38374533948594</v>
      </c>
      <c r="AQ996" s="31">
        <f>(AC996*'Propiedades físicas'!$F$5)/1000</f>
        <v>105.27559010248443</v>
      </c>
      <c r="AR996" s="31">
        <f>(AD996*'Propiedades físicas'!$F$8)/1000</f>
        <v>19.316096444202714</v>
      </c>
      <c r="AS996" s="31">
        <f>(AE996*'Propiedades físicas'!$F$7)/1000</f>
        <v>2.2863632598527683</v>
      </c>
      <c r="AT996" s="31">
        <f t="shared" si="653"/>
        <v>867.36807406542255</v>
      </c>
      <c r="AU996" s="31">
        <f t="shared" si="654"/>
        <v>0.56373069708666002</v>
      </c>
      <c r="AV996" s="31">
        <f t="shared" si="657"/>
        <v>0.16618581454141693</v>
      </c>
      <c r="AW996" s="31">
        <f t="shared" si="657"/>
        <v>0.12380412485805461</v>
      </c>
      <c r="AX996" s="31">
        <f t="shared" si="657"/>
        <v>0.12137360510521149</v>
      </c>
      <c r="AY996" s="31">
        <f t="shared" si="657"/>
        <v>2.2269780294848354E-2</v>
      </c>
      <c r="AZ996" s="31">
        <f t="shared" si="658"/>
        <v>2.6359781138085973E-3</v>
      </c>
      <c r="BA996" s="31">
        <f t="shared" si="655"/>
        <v>0.99999999999999989</v>
      </c>
      <c r="BB996" s="34">
        <f>AU996*'Propiedades físicas'!$C$4+'Diseño reactor'!AV996*'Propiedades físicas'!$C$5+'Diseño reactor'!AW996*'Propiedades físicas'!$C$8+'Diseño reactor'!AX996*'Propiedades físicas'!$C$9+'Diseño reactor'!AY996*'Propiedades físicas'!$C$7+'Diseño reactor'!AZ996*'Propiedades físicas'!$C$6</f>
        <v>876.03414626936296</v>
      </c>
      <c r="BC996" s="45">
        <f>AU996*'Propiedades físicas'!$L$4+'Diseño reactor'!AV996*'Propiedades físicas'!$L$5+'Diseño reactor'!AW996*'Propiedades físicas'!$L$8+AX996*'Propiedades físicas'!$L$9+'Diseño reactor'!AY996*'Propiedades físicas'!$L$7+'Diseño reactor'!AZ996*'Propiedades físicas'!$L$6</f>
        <v>2.0259993099315103</v>
      </c>
      <c r="BD996" s="29">
        <f t="shared" si="634"/>
        <v>2.8810359774559666</v>
      </c>
      <c r="BE996" s="58">
        <f t="shared" si="635"/>
        <v>42.809342750198645</v>
      </c>
      <c r="BF996" s="30">
        <f>AU996*'Propiedades físicas'!$I$4+'Diseño reactor'!AV996*'Propiedades físicas'!$I$5+'Diseño reactor'!AW996*'Propiedades físicas'!$I$8+'Diseño reactor'!AX996*'Propiedades físicas'!$I$9+'Diseño reactor'!AY996*'Propiedades físicas'!$I$7+'Diseño reactor'!AZ996*'Propiedades físicas'!$I$6</f>
        <v>1.9672676551819278E-2</v>
      </c>
      <c r="BG996" s="24">
        <f>AU996*'Propiedades físicas'!$O$4+'Diseño reactor'!AV996*'Propiedades físicas'!$O$5+'Diseño reactor'!AW996*'Propiedades físicas'!$O$8+'Diseño reactor'!AX996*'Propiedades físicas'!$O$9+'Diseño reactor'!AY996*'Propiedades físicas'!$O$7+'Diseño reactor'!AZ996*'Propiedades físicas'!$O$6</f>
        <v>0.15020950674936365</v>
      </c>
      <c r="BH996" s="54">
        <f t="shared" si="636"/>
        <v>41809.192768103843</v>
      </c>
      <c r="BI996" s="34">
        <f t="shared" si="656"/>
        <v>265.3415884321883</v>
      </c>
      <c r="BJ996" s="27">
        <f t="shared" si="637"/>
        <v>4799.2641354318039</v>
      </c>
      <c r="BK996" s="34">
        <f t="shared" si="638"/>
        <v>554.5346911870173</v>
      </c>
      <c r="BL996" s="27">
        <f t="shared" si="639"/>
        <v>105.17536396243285</v>
      </c>
      <c r="BM996" s="34">
        <f t="shared" si="640"/>
        <v>1.1054421768707483</v>
      </c>
      <c r="BN996" s="45">
        <f t="shared" si="641"/>
        <v>967.66882269915345</v>
      </c>
      <c r="BO996" s="45">
        <f t="shared" si="642"/>
        <v>91.148878558644356</v>
      </c>
      <c r="BP996" s="66">
        <f t="shared" si="643"/>
        <v>6.6927025981644164</v>
      </c>
    </row>
    <row r="997" spans="8:68">
      <c r="H997" s="68">
        <v>992</v>
      </c>
      <c r="I997" s="31">
        <f>('Propiedades físicas'!$C$10*'Diseño reactor'!H997)/1000</f>
        <v>868.24331934702229</v>
      </c>
      <c r="J997" s="31">
        <f t="shared" si="621"/>
        <v>0.52519839754476061</v>
      </c>
      <c r="K997" s="31">
        <f>(I997*1000)/'Propiedades físicas'!$F$10</f>
        <v>5671.5097099990271</v>
      </c>
      <c r="L997" s="31">
        <f t="shared" si="622"/>
        <v>810.21567285700382</v>
      </c>
      <c r="M997" s="31">
        <f t="shared" si="623"/>
        <v>4861.2940371420227</v>
      </c>
      <c r="N997" s="31">
        <f t="shared" si="624"/>
        <v>0.81674967021875389</v>
      </c>
      <c r="O997" s="32">
        <f t="shared" si="625"/>
        <v>4.9004980213125231</v>
      </c>
      <c r="P997" s="33">
        <f t="shared" si="626"/>
        <v>0.56125722522511157</v>
      </c>
      <c r="Q997" s="31">
        <f t="shared" si="627"/>
        <v>4.5400824915335249</v>
      </c>
      <c r="R997" s="31">
        <f t="shared" si="628"/>
        <v>0.17557029524689549</v>
      </c>
      <c r="S997" s="31">
        <f t="shared" si="629"/>
        <v>0.36041552977899804</v>
      </c>
      <c r="T997" s="31">
        <f t="shared" si="630"/>
        <v>5.4921214708137864E-2</v>
      </c>
      <c r="U997" s="31">
        <f t="shared" si="631"/>
        <v>2.5000935038608955E-2</v>
      </c>
      <c r="V997" s="47">
        <f t="shared" si="644"/>
        <v>5.5580812595108135E-4</v>
      </c>
      <c r="W997" s="31">
        <f t="shared" si="632"/>
        <v>0.31281609813838374</v>
      </c>
      <c r="X997" s="34">
        <f>(S997*H997*'Propiedades físicas'!$F$5*60*24*365)/(1000000)</f>
        <v>55336.486502073785</v>
      </c>
      <c r="Y997" s="34">
        <f>(U997*H997*'Propiedades físicas'!$F$7*60*24*365)/(1000000)</f>
        <v>1200.4269953443297</v>
      </c>
      <c r="Z997" s="31">
        <f t="shared" si="645"/>
        <v>556.76716742331064</v>
      </c>
      <c r="AA997" s="31">
        <f t="shared" si="646"/>
        <v>4503.7618316012567</v>
      </c>
      <c r="AB997" s="31">
        <f t="shared" si="646"/>
        <v>174.16573288492032</v>
      </c>
      <c r="AC997" s="31">
        <f t="shared" si="646"/>
        <v>357.53220554076609</v>
      </c>
      <c r="AD997" s="31">
        <f t="shared" si="646"/>
        <v>54.481844990472759</v>
      </c>
      <c r="AE997" s="31">
        <f t="shared" si="647"/>
        <v>24.800927558300081</v>
      </c>
      <c r="AF997" s="31">
        <f t="shared" si="648"/>
        <v>5671.5097099990262</v>
      </c>
      <c r="AG997" s="31">
        <f t="shared" si="649"/>
        <v>9.8169128837373748E-2</v>
      </c>
      <c r="AH997" s="31">
        <f t="shared" si="650"/>
        <v>0.79410281598583921</v>
      </c>
      <c r="AI997" s="31">
        <f t="shared" si="650"/>
        <v>3.0708883840551551E-2</v>
      </c>
      <c r="AJ997" s="31">
        <f t="shared" si="650"/>
        <v>6.3040041157018042E-2</v>
      </c>
      <c r="AK997" s="31">
        <f t="shared" si="650"/>
        <v>9.6062332211862E-3</v>
      </c>
      <c r="AL997" s="31">
        <f t="shared" si="651"/>
        <v>4.3728969580313637E-3</v>
      </c>
      <c r="AM997" s="31">
        <f t="shared" si="652"/>
        <v>1.0000000000000002</v>
      </c>
      <c r="AN997" s="31">
        <f>(Z997*'Propiedades físicas'!$F$4)/1000</f>
        <v>489.60991168871089</v>
      </c>
      <c r="AO997" s="31">
        <f>(AA997*'Propiedades físicas'!$F$6)/1000</f>
        <v>144.30052908450426</v>
      </c>
      <c r="AP997" s="31">
        <f>(AB997*'Propiedades físicas'!$F$9)/1000</f>
        <v>107.45154890335158</v>
      </c>
      <c r="AQ997" s="31">
        <f>(AC997*'Propiedades físicas'!$F$5)/1000</f>
        <v>105.2825085655894</v>
      </c>
      <c r="AR997" s="31">
        <f>(AD997*'Propiedades físicas'!$F$8)/1000</f>
        <v>19.314903686022397</v>
      </c>
      <c r="AS997" s="31">
        <f>(AE997*'Propiedades físicas'!$F$7)/1000</f>
        <v>2.2839174188438545</v>
      </c>
      <c r="AT997" s="31">
        <f t="shared" si="653"/>
        <v>868.24331934702241</v>
      </c>
      <c r="AU997" s="31">
        <f t="shared" si="654"/>
        <v>0.56390864263364626</v>
      </c>
      <c r="AV997" s="31">
        <f t="shared" si="657"/>
        <v>0.16619826017553235</v>
      </c>
      <c r="AW997" s="31">
        <f t="shared" si="657"/>
        <v>0.12375741512662879</v>
      </c>
      <c r="AX997" s="31">
        <f t="shared" si="657"/>
        <v>0.12125922102662298</v>
      </c>
      <c r="AY997" s="31">
        <f t="shared" si="657"/>
        <v>2.2245957159277088E-2</v>
      </c>
      <c r="AZ997" s="31">
        <f t="shared" si="658"/>
        <v>2.630503878292452E-3</v>
      </c>
      <c r="BA997" s="31">
        <f t="shared" si="655"/>
        <v>1</v>
      </c>
      <c r="BB997" s="34">
        <f>AU997*'Propiedades físicas'!$C$4+'Diseño reactor'!AV997*'Propiedades físicas'!$C$5+'Diseño reactor'!AW997*'Propiedades físicas'!$C$8+'Diseño reactor'!AX997*'Propiedades físicas'!$C$9+'Diseño reactor'!AY997*'Propiedades físicas'!$C$7+'Diseño reactor'!AZ997*'Propiedades físicas'!$C$6</f>
        <v>876.03257767298862</v>
      </c>
      <c r="BC997" s="45">
        <f>AU997*'Propiedades físicas'!$L$4+'Diseño reactor'!AV997*'Propiedades físicas'!$L$5+'Diseño reactor'!AW997*'Propiedades físicas'!$L$8+AX997*'Propiedades físicas'!$L$9+'Diseño reactor'!AY997*'Propiedades físicas'!$L$7+'Diseño reactor'!AZ997*'Propiedades físicas'!$L$6</f>
        <v>2.026134018435529</v>
      </c>
      <c r="BD997" s="29">
        <f t="shared" si="634"/>
        <v>2.8788539501598907</v>
      </c>
      <c r="BE997" s="58">
        <f t="shared" si="635"/>
        <v>42.806915411161036</v>
      </c>
      <c r="BF997" s="30">
        <f>AU997*'Propiedades físicas'!$I$4+'Diseño reactor'!AV997*'Propiedades físicas'!$I$5+'Diseño reactor'!AW997*'Propiedades físicas'!$I$8+'Diseño reactor'!AX997*'Propiedades físicas'!$I$9+'Diseño reactor'!AY997*'Propiedades físicas'!$I$7+'Diseño reactor'!AZ997*'Propiedades físicas'!$I$6</f>
        <v>1.9673393710241901E-2</v>
      </c>
      <c r="BG997" s="24">
        <f>AU997*'Propiedades físicas'!$O$4+'Diseño reactor'!AV997*'Propiedades físicas'!$O$5+'Diseño reactor'!AW997*'Propiedades físicas'!$O$8+'Diseño reactor'!AX997*'Propiedades físicas'!$O$9+'Diseño reactor'!AY997*'Propiedades físicas'!$O$7+'Diseño reactor'!AZ997*'Propiedades físicas'!$O$6</f>
        <v>0.1502153866091761</v>
      </c>
      <c r="BH997" s="54">
        <f t="shared" si="636"/>
        <v>41807.59382930828</v>
      </c>
      <c r="BI997" s="34">
        <f t="shared" si="656"/>
        <v>265.35851722104297</v>
      </c>
      <c r="BJ997" s="27">
        <f t="shared" si="637"/>
        <v>4799.2438330805926</v>
      </c>
      <c r="BK997" s="34">
        <f t="shared" si="638"/>
        <v>554.5540521676196</v>
      </c>
      <c r="BL997" s="27">
        <f t="shared" si="639"/>
        <v>105.17606040557988</v>
      </c>
      <c r="BM997" s="34">
        <f t="shared" si="640"/>
        <v>1.1054421768707483</v>
      </c>
      <c r="BN997" s="45">
        <f t="shared" si="641"/>
        <v>968.80336696159281</v>
      </c>
      <c r="BO997" s="45">
        <f t="shared" si="642"/>
        <v>91.175525759007513</v>
      </c>
      <c r="BP997" s="66">
        <f t="shared" si="643"/>
        <v>6.6926906144431477</v>
      </c>
    </row>
    <row r="998" spans="8:68">
      <c r="H998" s="68">
        <v>993</v>
      </c>
      <c r="I998" s="31">
        <f>('Propiedades físicas'!$C$10*'Diseño reactor'!H998)/1000</f>
        <v>869.11856462862215</v>
      </c>
      <c r="J998" s="31">
        <f t="shared" si="621"/>
        <v>0.52466949684229869</v>
      </c>
      <c r="K998" s="31">
        <f>(I998*1000)/'Propiedades físicas'!$F$10</f>
        <v>5677.2269576905583</v>
      </c>
      <c r="L998" s="31">
        <f t="shared" si="622"/>
        <v>811.03242252722259</v>
      </c>
      <c r="M998" s="31">
        <f t="shared" si="623"/>
        <v>4866.1945351633358</v>
      </c>
      <c r="N998" s="31">
        <f t="shared" si="624"/>
        <v>0.81674967021875389</v>
      </c>
      <c r="O998" s="32">
        <f t="shared" si="625"/>
        <v>4.9004980213125231</v>
      </c>
      <c r="P998" s="33">
        <f t="shared" si="626"/>
        <v>0.56143408889182767</v>
      </c>
      <c r="Q998" s="31">
        <f t="shared" si="627"/>
        <v>4.5404218529766487</v>
      </c>
      <c r="R998" s="31">
        <f t="shared" si="628"/>
        <v>0.1755040448853539</v>
      </c>
      <c r="S998" s="31">
        <f t="shared" si="629"/>
        <v>0.36007616833587447</v>
      </c>
      <c r="T998" s="31">
        <f t="shared" si="630"/>
        <v>5.4862485874196558E-2</v>
      </c>
      <c r="U998" s="31">
        <f t="shared" si="631"/>
        <v>2.494905056737581E-2</v>
      </c>
      <c r="V998" s="47">
        <f t="shared" si="644"/>
        <v>5.559832724948197E-4</v>
      </c>
      <c r="W998" s="31">
        <f t="shared" si="632"/>
        <v>0.31259955239228182</v>
      </c>
      <c r="X998" s="34">
        <f>(S998*H998*'Propiedades físicas'!$F$5*60*24*365)/(1000000)</f>
        <v>55340.112784269753</v>
      </c>
      <c r="Y998" s="34">
        <f>(U998*H998*'Propiedades físicas'!$F$7*60*24*365)/(1000000)</f>
        <v>1199.1433442444247</v>
      </c>
      <c r="Z998" s="31">
        <f t="shared" si="645"/>
        <v>557.50405026958492</v>
      </c>
      <c r="AA998" s="31">
        <f t="shared" si="646"/>
        <v>4508.6389000058125</v>
      </c>
      <c r="AB998" s="31">
        <f t="shared" si="646"/>
        <v>174.27551657115643</v>
      </c>
      <c r="AC998" s="31">
        <f t="shared" si="646"/>
        <v>357.55563515752334</v>
      </c>
      <c r="AD998" s="31">
        <f t="shared" si="646"/>
        <v>54.478448473077179</v>
      </c>
      <c r="AE998" s="31">
        <f t="shared" si="647"/>
        <v>24.774407213404178</v>
      </c>
      <c r="AF998" s="31">
        <f t="shared" si="648"/>
        <v>5677.2269576905583</v>
      </c>
      <c r="AG998" s="31">
        <f t="shared" si="649"/>
        <v>9.8200063943959748E-2</v>
      </c>
      <c r="AH998" s="31">
        <f t="shared" si="650"/>
        <v>0.79416217347066986</v>
      </c>
      <c r="AI998" s="31">
        <f t="shared" si="650"/>
        <v>3.0697296033775273E-2</v>
      </c>
      <c r="AJ998" s="31">
        <f t="shared" si="650"/>
        <v>6.2980683672187301E-2</v>
      </c>
      <c r="AK998" s="31">
        <f t="shared" si="650"/>
        <v>9.5959609998115154E-3</v>
      </c>
      <c r="AL998" s="31">
        <f t="shared" si="651"/>
        <v>4.3638218795963319E-3</v>
      </c>
      <c r="AM998" s="31">
        <f t="shared" si="652"/>
        <v>1</v>
      </c>
      <c r="AN998" s="31">
        <f>(Z998*'Propiedades físicas'!$F$4)/1000</f>
        <v>490.25791172606762</v>
      </c>
      <c r="AO998" s="31">
        <f>(AA998*'Propiedades físicas'!$F$6)/1000</f>
        <v>144.45679035618622</v>
      </c>
      <c r="AP998" s="31">
        <f>(AB998*'Propiedades físicas'!$F$9)/1000</f>
        <v>107.51927994857495</v>
      </c>
      <c r="AQ998" s="31">
        <f>(AC998*'Propiedades físicas'!$F$5)/1000</f>
        <v>105.28940788483591</v>
      </c>
      <c r="AR998" s="31">
        <f>(AD998*'Propiedades físicas'!$F$8)/1000</f>
        <v>19.313699552675317</v>
      </c>
      <c r="AS998" s="31">
        <f>(AE998*'Propiedades físicas'!$F$7)/1000</f>
        <v>2.2814751602823908</v>
      </c>
      <c r="AT998" s="31">
        <f t="shared" si="653"/>
        <v>869.11856462862238</v>
      </c>
      <c r="AU998" s="31">
        <f t="shared" si="654"/>
        <v>0.56408634181638573</v>
      </c>
      <c r="AV998" s="31">
        <f t="shared" si="657"/>
        <v>0.16621068313954743</v>
      </c>
      <c r="AW998" s="31">
        <f t="shared" si="657"/>
        <v>0.12371071603391459</v>
      </c>
      <c r="AX998" s="31">
        <f t="shared" si="657"/>
        <v>0.12114504530210612</v>
      </c>
      <c r="AY998" s="31">
        <f t="shared" si="657"/>
        <v>2.2222168917687465E-2</v>
      </c>
      <c r="AZ998" s="31">
        <f t="shared" si="658"/>
        <v>2.6250447903586938E-3</v>
      </c>
      <c r="BA998" s="31">
        <f t="shared" si="655"/>
        <v>1</v>
      </c>
      <c r="BB998" s="34">
        <f>AU998*'Propiedades físicas'!$C$4+'Diseño reactor'!AV998*'Propiedades físicas'!$C$5+'Diseño reactor'!AW998*'Propiedades físicas'!$C$8+'Diseño reactor'!AX998*'Propiedades físicas'!$C$9+'Diseño reactor'!AY998*'Propiedades físicas'!$C$7+'Diseño reactor'!AZ998*'Propiedades físicas'!$C$6</f>
        <v>876.0310131455102</v>
      </c>
      <c r="BC998" s="45">
        <f>AU998*'Propiedades físicas'!$L$4+'Diseño reactor'!AV998*'Propiedades físicas'!$L$5+'Diseño reactor'!AW998*'Propiedades físicas'!$L$8+AX998*'Propiedades físicas'!$L$9+'Diseño reactor'!AY998*'Propiedades físicas'!$L$7+'Diseño reactor'!AZ998*'Propiedades físicas'!$L$6</f>
        <v>2.026268531440373</v>
      </c>
      <c r="BD998" s="29">
        <f t="shared" si="634"/>
        <v>2.876675232817794</v>
      </c>
      <c r="BE998" s="58">
        <f t="shared" si="635"/>
        <v>42.804491900153927</v>
      </c>
      <c r="BF998" s="30">
        <f>AU998*'Propiedades físicas'!$I$4+'Diseño reactor'!AV998*'Propiedades físicas'!$I$5+'Diseño reactor'!AW998*'Propiedades físicas'!$I$8+'Diseño reactor'!AX998*'Propiedades físicas'!$I$9+'Diseño reactor'!AY998*'Propiedades físicas'!$I$7+'Diseño reactor'!AZ998*'Propiedades físicas'!$I$6</f>
        <v>1.9674109042238232E-2</v>
      </c>
      <c r="BG998" s="24">
        <f>AU998*'Propiedades físicas'!$O$4+'Diseño reactor'!AV998*'Propiedades físicas'!$O$5+'Diseño reactor'!AW998*'Propiedades físicas'!$O$8+'Diseño reactor'!AX998*'Propiedades físicas'!$O$9+'Diseño reactor'!AY998*'Propiedades físicas'!$O$7+'Diseño reactor'!AZ998*'Propiedades físicas'!$O$6</f>
        <v>0.15022125914166257</v>
      </c>
      <c r="BH998" s="54">
        <f t="shared" si="636"/>
        <v>41805.999082275302</v>
      </c>
      <c r="BI998" s="34">
        <f t="shared" si="656"/>
        <v>265.37540867514673</v>
      </c>
      <c r="BJ998" s="27">
        <f t="shared" si="637"/>
        <v>4799.2236153650783</v>
      </c>
      <c r="BK998" s="34">
        <f t="shared" si="638"/>
        <v>554.57339569426472</v>
      </c>
      <c r="BL998" s="27">
        <f t="shared" si="639"/>
        <v>105.17675618153018</v>
      </c>
      <c r="BM998" s="34">
        <f t="shared" si="640"/>
        <v>1.1054421768707483</v>
      </c>
      <c r="BN998" s="45">
        <f t="shared" si="641"/>
        <v>969.93803759559296</v>
      </c>
      <c r="BO998" s="45">
        <f t="shared" si="642"/>
        <v>91.202136081019916</v>
      </c>
      <c r="BP998" s="66">
        <f t="shared" si="643"/>
        <v>6.6926786618073235</v>
      </c>
    </row>
    <row r="999" spans="8:68">
      <c r="H999" s="68">
        <v>994</v>
      </c>
      <c r="I999" s="31">
        <f>('Propiedades físicas'!$C$10*'Diseño reactor'!H999)/1000</f>
        <v>869.99380991022213</v>
      </c>
      <c r="J999" s="31">
        <f t="shared" si="621"/>
        <v>0.52414166032636067</v>
      </c>
      <c r="K999" s="31">
        <f>(I999*1000)/'Propiedades físicas'!$F$10</f>
        <v>5682.9442053820894</v>
      </c>
      <c r="L999" s="31">
        <f t="shared" si="622"/>
        <v>811.84917219744125</v>
      </c>
      <c r="M999" s="31">
        <f t="shared" si="623"/>
        <v>4871.0950331846479</v>
      </c>
      <c r="N999" s="31">
        <f t="shared" si="624"/>
        <v>0.81674967021875378</v>
      </c>
      <c r="O999" s="32">
        <f t="shared" si="625"/>
        <v>4.9004980213125231</v>
      </c>
      <c r="P999" s="33">
        <f t="shared" si="626"/>
        <v>0.5616107078615421</v>
      </c>
      <c r="Q999" s="31">
        <f t="shared" si="627"/>
        <v>4.5407605967775604</v>
      </c>
      <c r="R999" s="31">
        <f t="shared" si="628"/>
        <v>0.17543780974422105</v>
      </c>
      <c r="S999" s="31">
        <f t="shared" si="629"/>
        <v>0.35973742453496271</v>
      </c>
      <c r="T999" s="31">
        <f t="shared" si="630"/>
        <v>5.4803843048230348E-2</v>
      </c>
      <c r="U999" s="31">
        <f t="shared" si="631"/>
        <v>2.4897309564760311E-2</v>
      </c>
      <c r="V999" s="47">
        <f t="shared" si="644"/>
        <v>5.5615817671725537E-4</v>
      </c>
      <c r="W999" s="31">
        <f t="shared" si="632"/>
        <v>0.31238330624471106</v>
      </c>
      <c r="X999" s="34">
        <f>(S999*H999*'Propiedades físicas'!$F$5*60*24*365)/(1000000)</f>
        <v>55343.729039232479</v>
      </c>
      <c r="Y999" s="34">
        <f>(U999*H999*'Propiedades físicas'!$F$7*60*24*365)/(1000000)</f>
        <v>1197.8615730427641</v>
      </c>
      <c r="Z999" s="31">
        <f t="shared" si="645"/>
        <v>558.24104361437287</v>
      </c>
      <c r="AA999" s="31">
        <f t="shared" si="646"/>
        <v>4513.5160331968955</v>
      </c>
      <c r="AB999" s="31">
        <f t="shared" si="646"/>
        <v>174.38518288575571</v>
      </c>
      <c r="AC999" s="31">
        <f t="shared" si="646"/>
        <v>357.57899998775292</v>
      </c>
      <c r="AD999" s="31">
        <f t="shared" si="646"/>
        <v>54.475019989940968</v>
      </c>
      <c r="AE999" s="31">
        <f t="shared" si="647"/>
        <v>24.747925707371749</v>
      </c>
      <c r="AF999" s="31">
        <f t="shared" si="648"/>
        <v>5682.9442053820894</v>
      </c>
      <c r="AG999" s="31">
        <f t="shared" si="649"/>
        <v>9.8230956250755563E-2</v>
      </c>
      <c r="AH999" s="31">
        <f t="shared" si="650"/>
        <v>0.79422142292411124</v>
      </c>
      <c r="AI999" s="31">
        <f t="shared" si="650"/>
        <v>3.0685710889190584E-2</v>
      </c>
      <c r="AJ999" s="31">
        <f t="shared" si="650"/>
        <v>6.2921434218746006E-2</v>
      </c>
      <c r="AK999" s="31">
        <f t="shared" si="650"/>
        <v>9.5857038220346861E-3</v>
      </c>
      <c r="AL999" s="31">
        <f t="shared" si="651"/>
        <v>4.3547718951620143E-3</v>
      </c>
      <c r="AM999" s="31">
        <f t="shared" si="652"/>
        <v>1.0000000000000002</v>
      </c>
      <c r="AN999" s="31">
        <f>(Z999*'Propiedades físicas'!$F$4)/1000</f>
        <v>490.90600893360721</v>
      </c>
      <c r="AO999" s="31">
        <f>(AA999*'Propiedades físicas'!$F$6)/1000</f>
        <v>144.61305370362854</v>
      </c>
      <c r="AP999" s="31">
        <f>(AB999*'Propiedades físicas'!$F$9)/1000</f>
        <v>107.58693858136698</v>
      </c>
      <c r="AQ999" s="31">
        <f>(AC999*'Propiedades físicas'!$F$5)/1000</f>
        <v>105.29628812639362</v>
      </c>
      <c r="AR999" s="31">
        <f>(AD999*'Propiedades físicas'!$F$8)/1000</f>
        <v>19.312484086833866</v>
      </c>
      <c r="AS999" s="31">
        <f>(AE999*'Propiedades físicas'!$F$7)/1000</f>
        <v>2.2790364783918644</v>
      </c>
      <c r="AT999" s="31">
        <f t="shared" si="653"/>
        <v>869.99380991022201</v>
      </c>
      <c r="AU999" s="31">
        <f t="shared" si="654"/>
        <v>0.56426379514615821</v>
      </c>
      <c r="AV999" s="31">
        <f t="shared" si="657"/>
        <v>0.16622308349360751</v>
      </c>
      <c r="AW999" s="31">
        <f t="shared" si="657"/>
        <v>0.12366402766988571</v>
      </c>
      <c r="AX999" s="31">
        <f t="shared" si="657"/>
        <v>0.12103107737888336</v>
      </c>
      <c r="AY999" s="31">
        <f t="shared" si="657"/>
        <v>2.2198415513814743E-2</v>
      </c>
      <c r="AZ999" s="31">
        <f t="shared" si="658"/>
        <v>2.6196007976505569E-3</v>
      </c>
      <c r="BA999" s="31">
        <f t="shared" si="655"/>
        <v>1</v>
      </c>
      <c r="BB999" s="34">
        <f>AU999*'Propiedades físicas'!$C$4+'Diseño reactor'!AV999*'Propiedades físicas'!$C$5+'Diseño reactor'!AW999*'Propiedades físicas'!$C$8+'Diseño reactor'!AX999*'Propiedades físicas'!$C$9+'Diseño reactor'!AY999*'Propiedades físicas'!$C$7+'Diseño reactor'!AZ999*'Propiedades físicas'!$C$6</f>
        <v>876.02945267354721</v>
      </c>
      <c r="BC999" s="45">
        <f>AU999*'Propiedades físicas'!$L$4+'Diseño reactor'!AV999*'Propiedades físicas'!$L$5+'Diseño reactor'!AW999*'Propiedades físicas'!$L$8+AX999*'Propiedades físicas'!$L$9+'Diseño reactor'!AY999*'Propiedades físicas'!$L$7+'Diseño reactor'!AZ999*'Propiedades físicas'!$L$6</f>
        <v>2.0264028493635866</v>
      </c>
      <c r="BD999" s="29">
        <f t="shared" si="634"/>
        <v>2.8744998179007326</v>
      </c>
      <c r="BE999" s="58">
        <f t="shared" si="635"/>
        <v>42.802072208028726</v>
      </c>
      <c r="BF999" s="30">
        <f>AU999*'Propiedades físicas'!$I$4+'Diseño reactor'!AV999*'Propiedades físicas'!$I$5+'Diseño reactor'!AW999*'Propiedades físicas'!$I$8+'Diseño reactor'!AX999*'Propiedades físicas'!$I$9+'Diseño reactor'!AY999*'Propiedades físicas'!$I$7+'Diseño reactor'!AZ999*'Propiedades físicas'!$I$6</f>
        <v>1.9674822553627194E-2</v>
      </c>
      <c r="BG999" s="24">
        <f>AU999*'Propiedades físicas'!$O$4+'Diseño reactor'!AV999*'Propiedades físicas'!$O$5+'Diseño reactor'!AW999*'Propiedades físicas'!$O$8+'Diseño reactor'!AX999*'Propiedades físicas'!$O$9+'Diseño reactor'!AY999*'Propiedades físicas'!$O$7+'Diseño reactor'!AZ999*'Propiedades físicas'!$O$6</f>
        <v>0.15022712435919766</v>
      </c>
      <c r="BH999" s="54">
        <f t="shared" si="636"/>
        <v>41804.408513101211</v>
      </c>
      <c r="BI999" s="34">
        <f t="shared" si="656"/>
        <v>265.39226290496532</v>
      </c>
      <c r="BJ999" s="27">
        <f t="shared" si="637"/>
        <v>4799.2034819661239</v>
      </c>
      <c r="BK999" s="34">
        <f t="shared" si="638"/>
        <v>554.59272177724563</v>
      </c>
      <c r="BL999" s="27">
        <f t="shared" si="639"/>
        <v>105.17745129076377</v>
      </c>
      <c r="BM999" s="34">
        <f t="shared" si="640"/>
        <v>1.1054421768707483</v>
      </c>
      <c r="BN999" s="45">
        <f t="shared" si="641"/>
        <v>971.07283432741428</v>
      </c>
      <c r="BO999" s="45">
        <f t="shared" si="642"/>
        <v>91.228709601177542</v>
      </c>
      <c r="BP999" s="66">
        <f t="shared" si="643"/>
        <v>6.6926667401547197</v>
      </c>
    </row>
    <row r="1000" spans="8:68">
      <c r="H1000" s="68">
        <v>995</v>
      </c>
      <c r="I1000" s="31">
        <f>('Propiedades físicas'!$C$10*'Diseño reactor'!H1000)/1000</f>
        <v>870.86905519182187</v>
      </c>
      <c r="J1000" s="31">
        <f t="shared" si="621"/>
        <v>0.52361488478834428</v>
      </c>
      <c r="K1000" s="31">
        <f>(I1000*1000)/'Propiedades físicas'!$F$10</f>
        <v>5688.6614530736215</v>
      </c>
      <c r="L1000" s="31">
        <f t="shared" si="622"/>
        <v>812.66592186766013</v>
      </c>
      <c r="M1000" s="31">
        <f t="shared" si="623"/>
        <v>4875.995531205961</v>
      </c>
      <c r="N1000" s="31">
        <f t="shared" si="624"/>
        <v>0.81674967021875389</v>
      </c>
      <c r="O1000" s="32">
        <f t="shared" si="625"/>
        <v>4.900498021312524</v>
      </c>
      <c r="P1000" s="33">
        <f t="shared" si="626"/>
        <v>0.56178708264172428</v>
      </c>
      <c r="Q1000" s="31">
        <f t="shared" si="627"/>
        <v>4.5410987245735983</v>
      </c>
      <c r="R1000" s="31">
        <f t="shared" si="628"/>
        <v>0.17537158995034721</v>
      </c>
      <c r="S1000" s="31">
        <f t="shared" si="629"/>
        <v>0.35939929673892596</v>
      </c>
      <c r="T1000" s="31">
        <f t="shared" si="630"/>
        <v>5.4745286091468622E-2</v>
      </c>
      <c r="U1000" s="31">
        <f t="shared" si="631"/>
        <v>2.4845711535213824E-2</v>
      </c>
      <c r="V1000" s="47">
        <f t="shared" si="644"/>
        <v>5.5633283912093082E-4</v>
      </c>
      <c r="W1000" s="31">
        <f t="shared" si="632"/>
        <v>0.31216735907434379</v>
      </c>
      <c r="X1000" s="34">
        <f>(S1000*H1000*'Propiedades físicas'!$F$5*60*24*365)/(1000000)</f>
        <v>55347.335301596642</v>
      </c>
      <c r="Y1000" s="34">
        <f>(U1000*H1000*'Propiedades físicas'!$F$7*60*24*365)/(1000000)</f>
        <v>1196.5816787062026</v>
      </c>
      <c r="Z1000" s="31">
        <f t="shared" si="645"/>
        <v>558.9781472285157</v>
      </c>
      <c r="AA1000" s="31">
        <f t="shared" si="646"/>
        <v>4518.39323095073</v>
      </c>
      <c r="AB1000" s="31">
        <f t="shared" si="646"/>
        <v>174.49473200059546</v>
      </c>
      <c r="AC1000" s="31">
        <f t="shared" si="646"/>
        <v>357.60230025523134</v>
      </c>
      <c r="AD1000" s="31">
        <f t="shared" si="646"/>
        <v>54.471559661011277</v>
      </c>
      <c r="AE1000" s="31">
        <f t="shared" si="647"/>
        <v>24.721482977537754</v>
      </c>
      <c r="AF1000" s="31">
        <f t="shared" si="648"/>
        <v>5688.6614530736215</v>
      </c>
      <c r="AG1000" s="31">
        <f t="shared" si="649"/>
        <v>9.8261805846522318E-2</v>
      </c>
      <c r="AH1000" s="31">
        <f t="shared" si="650"/>
        <v>0.79428056463254848</v>
      </c>
      <c r="AI1000" s="31">
        <f t="shared" si="650"/>
        <v>3.0674128428984784E-2</v>
      </c>
      <c r="AJ1000" s="31">
        <f t="shared" si="650"/>
        <v>6.2862292510308629E-2</v>
      </c>
      <c r="AK1000" s="31">
        <f t="shared" si="650"/>
        <v>9.5754616635834316E-3</v>
      </c>
      <c r="AL1000" s="31">
        <f t="shared" si="651"/>
        <v>4.3457469180523253E-3</v>
      </c>
      <c r="AM1000" s="31">
        <f t="shared" si="652"/>
        <v>1</v>
      </c>
      <c r="AN1000" s="31">
        <f>(Z1000*'Propiedades físicas'!$F$4)/1000</f>
        <v>491.55420310981214</v>
      </c>
      <c r="AO1000" s="31">
        <f>(AA1000*'Propiedades físicas'!$F$6)/1000</f>
        <v>144.76931911966139</v>
      </c>
      <c r="AP1000" s="31">
        <f>(AB1000*'Propiedades físicas'!$F$9)/1000</f>
        <v>107.65452490776737</v>
      </c>
      <c r="AQ1000" s="31">
        <f>(AC1000*'Propiedades físicas'!$F$5)/1000</f>
        <v>105.30314935615799</v>
      </c>
      <c r="AR1000" s="31">
        <f>(AD1000*'Propiedades físicas'!$F$8)/1000</f>
        <v>19.311257331021711</v>
      </c>
      <c r="AS1000" s="31">
        <f>(AE1000*'Propiedades físicas'!$F$7)/1000</f>
        <v>2.2766013674014518</v>
      </c>
      <c r="AT1000" s="31">
        <f t="shared" si="653"/>
        <v>870.86905519182199</v>
      </c>
      <c r="AU1000" s="31">
        <f t="shared" si="654"/>
        <v>0.5644410031328303</v>
      </c>
      <c r="AV1000" s="31">
        <f t="shared" si="657"/>
        <v>0.16623546129765027</v>
      </c>
      <c r="AW1000" s="31">
        <f t="shared" si="657"/>
        <v>0.12361735012395732</v>
      </c>
      <c r="AX1000" s="31">
        <f t="shared" si="657"/>
        <v>0.12091731670608434</v>
      </c>
      <c r="AY1000" s="31">
        <f t="shared" si="657"/>
        <v>2.2174696891449561E-2</v>
      </c>
      <c r="AZ1000" s="31">
        <f t="shared" si="658"/>
        <v>2.614171848028285E-3</v>
      </c>
      <c r="BA1000" s="31">
        <f t="shared" si="655"/>
        <v>1.0000000000000002</v>
      </c>
      <c r="BB1000" s="34">
        <f>AU1000*'Propiedades físicas'!$C$4+'Diseño reactor'!AV1000*'Propiedades físicas'!$C$5+'Diseño reactor'!AW1000*'Propiedades físicas'!$C$8+'Diseño reactor'!AX1000*'Propiedades físicas'!$C$9+'Diseño reactor'!AY1000*'Propiedades físicas'!$C$7+'Diseño reactor'!AZ1000*'Propiedades físicas'!$C$6</f>
        <v>876.02789624377328</v>
      </c>
      <c r="BC1000" s="45">
        <f>AU1000*'Propiedades físicas'!$L$4+'Diseño reactor'!AV1000*'Propiedades físicas'!$L$5+'Diseño reactor'!AW1000*'Propiedades físicas'!$L$8+AX1000*'Propiedades físicas'!$L$9+'Diseño reactor'!AY1000*'Propiedades físicas'!$L$7+'Diseño reactor'!AZ1000*'Propiedades físicas'!$L$6</f>
        <v>2.0265369726215483</v>
      </c>
      <c r="BD1000" s="29">
        <f t="shared" si="634"/>
        <v>2.8723276979025565</v>
      </c>
      <c r="BE1000" s="58">
        <f t="shared" si="635"/>
        <v>42.799656325666319</v>
      </c>
      <c r="BF1000" s="30">
        <f>AU1000*'Propiedades físicas'!$I$4+'Diseño reactor'!AV1000*'Propiedades físicas'!$I$5+'Diseño reactor'!AW1000*'Propiedades físicas'!$I$8+'Diseño reactor'!AX1000*'Propiedades físicas'!$I$9+'Diseño reactor'!AY1000*'Propiedades físicas'!$I$7+'Diseño reactor'!AZ1000*'Propiedades físicas'!$I$6</f>
        <v>1.9675534250205171E-2</v>
      </c>
      <c r="BG1000" s="24">
        <f>AU1000*'Propiedades físicas'!$O$4+'Diseño reactor'!AV1000*'Propiedades físicas'!$O$5+'Diseño reactor'!AW1000*'Propiedades físicas'!$O$8+'Diseño reactor'!AX1000*'Propiedades físicas'!$O$9+'Diseño reactor'!AY1000*'Propiedades físicas'!$O$7+'Diseño reactor'!AZ1000*'Propiedades físicas'!$O$6</f>
        <v>0.15023298227413276</v>
      </c>
      <c r="BH1000" s="54">
        <f t="shared" si="636"/>
        <v>41802.822107938977</v>
      </c>
      <c r="BI1000" s="34">
        <f t="shared" si="656"/>
        <v>265.40908002055801</v>
      </c>
      <c r="BJ1000" s="27">
        <f t="shared" si="637"/>
        <v>4799.1834325659365</v>
      </c>
      <c r="BK1000" s="34">
        <f t="shared" si="638"/>
        <v>554.61203042691534</v>
      </c>
      <c r="BL1000" s="27">
        <f t="shared" si="639"/>
        <v>105.17814573376259</v>
      </c>
      <c r="BM1000" s="34">
        <f t="shared" si="640"/>
        <v>1.1054421768707483</v>
      </c>
      <c r="BN1000" s="45">
        <f t="shared" si="641"/>
        <v>972.20775688410549</v>
      </c>
      <c r="BO1000" s="45">
        <f t="shared" si="642"/>
        <v>91.255246395765013</v>
      </c>
      <c r="BP1000" s="66">
        <f t="shared" si="643"/>
        <v>6.6926548493835254</v>
      </c>
    </row>
    <row r="1001" spans="8:68">
      <c r="H1001" s="68">
        <v>996</v>
      </c>
      <c r="I1001" s="31">
        <f>('Propiedades físicas'!$C$10*'Diseño reactor'!H1001)/1000</f>
        <v>871.74430047342173</v>
      </c>
      <c r="J1001" s="31">
        <f t="shared" si="621"/>
        <v>0.52308916703253261</v>
      </c>
      <c r="K1001" s="31">
        <f>(I1001*1000)/'Propiedades físicas'!$F$10</f>
        <v>5694.3787007651526</v>
      </c>
      <c r="L1001" s="31">
        <f t="shared" si="622"/>
        <v>813.4826715378789</v>
      </c>
      <c r="M1001" s="31">
        <f t="shared" si="623"/>
        <v>4880.8960292272732</v>
      </c>
      <c r="N1001" s="31">
        <f t="shared" si="624"/>
        <v>0.81674967021875389</v>
      </c>
      <c r="O1001" s="32">
        <f t="shared" si="625"/>
        <v>4.9004980213125231</v>
      </c>
      <c r="P1001" s="33">
        <f t="shared" si="626"/>
        <v>0.56196321373844071</v>
      </c>
      <c r="Q1001" s="31">
        <f t="shared" si="627"/>
        <v>4.5414362379964519</v>
      </c>
      <c r="R1001" s="31">
        <f t="shared" si="628"/>
        <v>0.17530538562979453</v>
      </c>
      <c r="S1001" s="31">
        <f t="shared" si="629"/>
        <v>0.35906178331607197</v>
      </c>
      <c r="T1001" s="31">
        <f t="shared" si="630"/>
        <v>5.4686814865278349E-2</v>
      </c>
      <c r="U1001" s="31">
        <f t="shared" si="631"/>
        <v>2.4794255985240252E-2</v>
      </c>
      <c r="V1001" s="47">
        <f t="shared" si="644"/>
        <v>5.5650726020699964E-4</v>
      </c>
      <c r="W1001" s="31">
        <f t="shared" si="632"/>
        <v>0.31195171026156943</v>
      </c>
      <c r="X1001" s="34">
        <f>(S1001*H1001*'Propiedades físicas'!$F$5*60*24*365)/(1000000)</f>
        <v>55350.931605853322</v>
      </c>
      <c r="Y1001" s="34">
        <f>(U1001*H1001*'Propiedades físicas'!$F$7*60*24*365)/(1000000)</f>
        <v>1195.3036582046052</v>
      </c>
      <c r="Z1001" s="31">
        <f t="shared" si="645"/>
        <v>559.71536088348694</v>
      </c>
      <c r="AA1001" s="31">
        <f t="shared" si="646"/>
        <v>4523.2704930444661</v>
      </c>
      <c r="AB1001" s="31">
        <f t="shared" si="646"/>
        <v>174.60416408727536</v>
      </c>
      <c r="AC1001" s="31">
        <f t="shared" si="646"/>
        <v>357.62553618280771</v>
      </c>
      <c r="AD1001" s="31">
        <f t="shared" si="646"/>
        <v>54.468067605817232</v>
      </c>
      <c r="AE1001" s="31">
        <f t="shared" si="647"/>
        <v>24.695078961299291</v>
      </c>
      <c r="AF1001" s="31">
        <f t="shared" si="648"/>
        <v>5694.3787007651526</v>
      </c>
      <c r="AG1001" s="31">
        <f t="shared" si="649"/>
        <v>9.8292612819775776E-2</v>
      </c>
      <c r="AH1001" s="31">
        <f t="shared" si="650"/>
        <v>0.79433959888138017</v>
      </c>
      <c r="AI1001" s="31">
        <f t="shared" si="650"/>
        <v>3.0662548675207329E-2</v>
      </c>
      <c r="AJ1001" s="31">
        <f t="shared" si="650"/>
        <v>6.2803258261476994E-2</v>
      </c>
      <c r="AK1001" s="31">
        <f t="shared" si="650"/>
        <v>9.5652345002095428E-3</v>
      </c>
      <c r="AL1001" s="31">
        <f t="shared" si="651"/>
        <v>4.3367468619501925E-3</v>
      </c>
      <c r="AM1001" s="31">
        <f t="shared" si="652"/>
        <v>1</v>
      </c>
      <c r="AN1001" s="31">
        <f>(Z1001*'Propiedades físicas'!$F$4)/1000</f>
        <v>492.20249405372073</v>
      </c>
      <c r="AO1001" s="31">
        <f>(AA1001*'Propiedades físicas'!$F$6)/1000</f>
        <v>144.9255865971447</v>
      </c>
      <c r="AP1001" s="31">
        <f>(AB1001*'Propiedades físicas'!$F$9)/1000</f>
        <v>107.72203903364452</v>
      </c>
      <c r="AQ1001" s="31">
        <f>(AC1001*'Propiedades físicas'!$F$5)/1000</f>
        <v>105.30999163975139</v>
      </c>
      <c r="AR1001" s="31">
        <f>(AD1001*'Propiedades físicas'!$F$8)/1000</f>
        <v>19.310019327614317</v>
      </c>
      <c r="AS1001" s="31">
        <f>(AE1001*'Propiedades físicas'!$F$7)/1000</f>
        <v>2.2741698215460517</v>
      </c>
      <c r="AT1001" s="31">
        <f t="shared" si="653"/>
        <v>871.74430047342162</v>
      </c>
      <c r="AU1001" s="31">
        <f t="shared" si="654"/>
        <v>0.56461796628485938</v>
      </c>
      <c r="AV1001" s="31">
        <f t="shared" si="657"/>
        <v>0.16624781661140703</v>
      </c>
      <c r="AW1001" s="31">
        <f t="shared" si="657"/>
        <v>0.12357068348498922</v>
      </c>
      <c r="AX1001" s="31">
        <f t="shared" si="657"/>
        <v>0.12080376273473802</v>
      </c>
      <c r="AY1001" s="31">
        <f t="shared" si="657"/>
        <v>2.2151012994438331E-2</v>
      </c>
      <c r="AZ1001" s="31">
        <f t="shared" si="658"/>
        <v>2.6087578895680869E-3</v>
      </c>
      <c r="BA1001" s="31">
        <f t="shared" si="655"/>
        <v>1</v>
      </c>
      <c r="BB1001" s="34">
        <f>AU1001*'Propiedades físicas'!$C$4+'Diseño reactor'!AV1001*'Propiedades físicas'!$C$5+'Diseño reactor'!AW1001*'Propiedades físicas'!$C$8+'Diseño reactor'!AX1001*'Propiedades físicas'!$C$9+'Diseño reactor'!AY1001*'Propiedades físicas'!$C$7+'Diseño reactor'!AZ1001*'Propiedades físicas'!$C$6</f>
        <v>876.02634384291559</v>
      </c>
      <c r="BC1001" s="45">
        <f>AU1001*'Propiedades físicas'!$L$4+'Diseño reactor'!AV1001*'Propiedades físicas'!$L$5+'Diseño reactor'!AW1001*'Propiedades físicas'!$L$8+AX1001*'Propiedades físicas'!$L$9+'Diseño reactor'!AY1001*'Propiedades físicas'!$L$7+'Diseño reactor'!AZ1001*'Propiedades físicas'!$L$6</f>
        <v>2.0266709016294713</v>
      </c>
      <c r="BD1001" s="29">
        <f t="shared" si="634"/>
        <v>2.8701588653398216</v>
      </c>
      <c r="BE1001" s="58">
        <f t="shared" si="635"/>
        <v>42.797244243976948</v>
      </c>
      <c r="BF1001" s="30">
        <f>AU1001*'Propiedades físicas'!$I$4+'Diseño reactor'!AV1001*'Propiedades físicas'!$I$5+'Diseño reactor'!AW1001*'Propiedades físicas'!$I$8+'Diseño reactor'!AX1001*'Propiedades físicas'!$I$9+'Diseño reactor'!AY1001*'Propiedades físicas'!$I$7+'Diseño reactor'!AZ1001*'Propiedades físicas'!$I$6</f>
        <v>1.9676244137746133E-2</v>
      </c>
      <c r="BG1001" s="24">
        <f>AU1001*'Propiedades físicas'!$O$4+'Diseño reactor'!AV1001*'Propiedades físicas'!$O$5+'Diseño reactor'!AW1001*'Propiedades físicas'!$O$8+'Diseño reactor'!AX1001*'Propiedades físicas'!$O$9+'Diseño reactor'!AY1001*'Propiedades físicas'!$O$7+'Diseño reactor'!AZ1001*'Propiedades físicas'!$O$6</f>
        <v>0.15023883289879614</v>
      </c>
      <c r="BH1001" s="54">
        <f t="shared" si="636"/>
        <v>41801.23985299794</v>
      </c>
      <c r="BI1001" s="34">
        <f t="shared" si="656"/>
        <v>265.42586013157916</v>
      </c>
      <c r="BJ1001" s="27">
        <f t="shared" si="637"/>
        <v>4799.1634668481038</v>
      </c>
      <c r="BK1001" s="34">
        <f t="shared" si="638"/>
        <v>554.63132165369188</v>
      </c>
      <c r="BL1001" s="27">
        <f t="shared" si="639"/>
        <v>105.17883951101076</v>
      </c>
      <c r="BM1001" s="34">
        <f t="shared" si="640"/>
        <v>1.1054421768707483</v>
      </c>
      <c r="BN1001" s="45">
        <f t="shared" si="641"/>
        <v>973.34280499349779</v>
      </c>
      <c r="BO1001" s="45">
        <f t="shared" si="642"/>
        <v>91.281746540856275</v>
      </c>
      <c r="BP1001" s="66">
        <f t="shared" si="643"/>
        <v>6.6926429893923398</v>
      </c>
    </row>
    <row r="1002" spans="8:68">
      <c r="H1002" s="68">
        <v>997</v>
      </c>
      <c r="I1002" s="31">
        <f>('Propiedades físicas'!$C$10*'Diseño reactor'!H1002)/1000</f>
        <v>872.61954575502148</v>
      </c>
      <c r="J1002" s="31">
        <f t="shared" si="621"/>
        <v>0.52256450387603059</v>
      </c>
      <c r="K1002" s="31">
        <f>(I1002*1000)/'Propiedades físicas'!$F$10</f>
        <v>5700.0959484566838</v>
      </c>
      <c r="L1002" s="31">
        <f t="shared" si="622"/>
        <v>814.29942120809767</v>
      </c>
      <c r="M1002" s="31">
        <f t="shared" si="623"/>
        <v>4885.7965272485862</v>
      </c>
      <c r="N1002" s="31">
        <f t="shared" si="624"/>
        <v>0.81674967021875389</v>
      </c>
      <c r="O1002" s="32">
        <f t="shared" si="625"/>
        <v>4.900498021312524</v>
      </c>
      <c r="P1002" s="33">
        <f t="shared" si="626"/>
        <v>0.56213910165636116</v>
      </c>
      <c r="Q1002" s="31">
        <f t="shared" si="627"/>
        <v>4.5417731386721938</v>
      </c>
      <c r="R1002" s="31">
        <f t="shared" si="628"/>
        <v>0.17523919690784151</v>
      </c>
      <c r="S1002" s="31">
        <f t="shared" si="629"/>
        <v>0.35872488264033026</v>
      </c>
      <c r="T1002" s="31">
        <f t="shared" si="630"/>
        <v>5.4628429231165072E-2</v>
      </c>
      <c r="U1002" s="31">
        <f t="shared" si="631"/>
        <v>2.4742942423386181E-2</v>
      </c>
      <c r="V1002" s="47">
        <f t="shared" si="644"/>
        <v>5.5668144047523144E-4</v>
      </c>
      <c r="W1002" s="31">
        <f t="shared" si="632"/>
        <v>0.31173635918848819</v>
      </c>
      <c r="X1002" s="34">
        <f>(S1002*H1002*'Propiedades físicas'!$F$5*60*24*365)/(1000000)</f>
        <v>55354.517986351006</v>
      </c>
      <c r="Y1002" s="34">
        <f>(U1002*H1002*'Propiedades físicas'!$F$7*60*24*365)/(1000000)</f>
        <v>1194.0275085108599</v>
      </c>
      <c r="Z1002" s="31">
        <f t="shared" si="645"/>
        <v>560.45268435139212</v>
      </c>
      <c r="AA1002" s="31">
        <f t="shared" si="646"/>
        <v>4528.1478192561772</v>
      </c>
      <c r="AB1002" s="31">
        <f t="shared" si="646"/>
        <v>174.71347931711799</v>
      </c>
      <c r="AC1002" s="31">
        <f t="shared" si="646"/>
        <v>357.64870799240924</v>
      </c>
      <c r="AD1002" s="31">
        <f t="shared" si="646"/>
        <v>54.464543943471575</v>
      </c>
      <c r="AE1002" s="31">
        <f t="shared" si="647"/>
        <v>24.668713596116021</v>
      </c>
      <c r="AF1002" s="31">
        <f t="shared" si="648"/>
        <v>5700.0959484566838</v>
      </c>
      <c r="AG1002" s="31">
        <f t="shared" si="649"/>
        <v>9.8323377258787398E-2</v>
      </c>
      <c r="AH1002" s="31">
        <f t="shared" si="650"/>
        <v>0.79439852595502103</v>
      </c>
      <c r="AI1002" s="31">
        <f t="shared" si="650"/>
        <v>3.0650971649770584E-2</v>
      </c>
      <c r="AJ1002" s="31">
        <f t="shared" si="650"/>
        <v>6.2744331187836164E-2</v>
      </c>
      <c r="AK1002" s="31">
        <f t="shared" si="650"/>
        <v>9.5550223076890477E-3</v>
      </c>
      <c r="AL1002" s="31">
        <f t="shared" si="651"/>
        <v>4.3277716408958236E-3</v>
      </c>
      <c r="AM1002" s="31">
        <f t="shared" si="652"/>
        <v>1</v>
      </c>
      <c r="AN1002" s="31">
        <f>(Z1002*'Propiedades físicas'!$F$4)/1000</f>
        <v>492.85088156492725</v>
      </c>
      <c r="AO1002" s="31">
        <f>(AA1002*'Propiedades físicas'!$F$6)/1000</f>
        <v>145.08185612896793</v>
      </c>
      <c r="AP1002" s="31">
        <f>(AB1002*'Propiedades físicas'!$F$9)/1000</f>
        <v>107.78948106469592</v>
      </c>
      <c r="AQ1002" s="31">
        <f>(AC1002*'Propiedades físicas'!$F$5)/1000</f>
        <v>105.31681504252475</v>
      </c>
      <c r="AR1002" s="31">
        <f>(AD1002*'Propiedades físicas'!$F$8)/1000</f>
        <v>19.308770118839536</v>
      </c>
      <c r="AS1002" s="31">
        <f>(AE1002*'Propiedades físicas'!$F$7)/1000</f>
        <v>2.2717418350663241</v>
      </c>
      <c r="AT1002" s="31">
        <f t="shared" si="653"/>
        <v>872.61954575502182</v>
      </c>
      <c r="AU1002" s="31">
        <f t="shared" si="654"/>
        <v>0.5647946851092992</v>
      </c>
      <c r="AV1002" s="31">
        <f t="shared" si="657"/>
        <v>0.16626014949440296</v>
      </c>
      <c r="AW1002" s="31">
        <f t="shared" si="657"/>
        <v>0.12352402784128859</v>
      </c>
      <c r="AX1002" s="31">
        <f t="shared" si="657"/>
        <v>0.12069041491776449</v>
      </c>
      <c r="AY1002" s="31">
        <f t="shared" si="657"/>
        <v>2.2127363766683561E-2</v>
      </c>
      <c r="AZ1002" s="31">
        <f t="shared" si="658"/>
        <v>2.603358870561089E-3</v>
      </c>
      <c r="BA1002" s="31">
        <f t="shared" si="655"/>
        <v>0.99999999999999978</v>
      </c>
      <c r="BB1002" s="34">
        <f>AU1002*'Propiedades físicas'!$C$4+'Diseño reactor'!AV1002*'Propiedades físicas'!$C$5+'Diseño reactor'!AW1002*'Propiedades físicas'!$C$8+'Diseño reactor'!AX1002*'Propiedades físicas'!$C$9+'Diseño reactor'!AY1002*'Propiedades físicas'!$C$7+'Diseño reactor'!AZ1002*'Propiedades físicas'!$C$6</f>
        <v>876.02479545775338</v>
      </c>
      <c r="BC1002" s="45">
        <f>AU1002*'Propiedades físicas'!$L$4+'Diseño reactor'!AV1002*'Propiedades físicas'!$L$5+'Diseño reactor'!AW1002*'Propiedades físicas'!$L$8+AX1002*'Propiedades físicas'!$L$9+'Diseño reactor'!AY1002*'Propiedades físicas'!$L$7+'Diseño reactor'!AZ1002*'Propiedades físicas'!$L$6</f>
        <v>2.0268046368014092</v>
      </c>
      <c r="BD1002" s="29">
        <f t="shared" si="634"/>
        <v>2.8679933127517083</v>
      </c>
      <c r="BE1002" s="58">
        <f t="shared" si="635"/>
        <v>42.794835953900083</v>
      </c>
      <c r="BF1002" s="30">
        <f>AU1002*'Propiedades físicas'!$I$4+'Diseño reactor'!AV1002*'Propiedades físicas'!$I$5+'Diseño reactor'!AW1002*'Propiedades físicas'!$I$8+'Diseño reactor'!AX1002*'Propiedades físicas'!$I$9+'Diseño reactor'!AY1002*'Propiedades físicas'!$I$7+'Diseño reactor'!AZ1002*'Propiedades físicas'!$I$6</f>
        <v>1.9676952222001744E-2</v>
      </c>
      <c r="BG1002" s="24">
        <f>AU1002*'Propiedades físicas'!$O$4+'Diseño reactor'!AV1002*'Propiedades físicas'!$O$5+'Diseño reactor'!AW1002*'Propiedades físicas'!$O$8+'Diseño reactor'!AX1002*'Propiedades físicas'!$O$9+'Diseño reactor'!AY1002*'Propiedades físicas'!$O$7+'Diseño reactor'!AZ1002*'Propiedades físicas'!$O$6</f>
        <v>0.1502446762454929</v>
      </c>
      <c r="BH1002" s="54">
        <f t="shared" si="636"/>
        <v>41799.661734543464</v>
      </c>
      <c r="BI1002" s="34">
        <f t="shared" si="656"/>
        <v>265.44260334728034</v>
      </c>
      <c r="BJ1002" s="27">
        <f t="shared" si="637"/>
        <v>4799.1435844975467</v>
      </c>
      <c r="BK1002" s="34">
        <f t="shared" si="638"/>
        <v>554.65059546805242</v>
      </c>
      <c r="BL1002" s="27">
        <f t="shared" si="639"/>
        <v>105.17953262299433</v>
      </c>
      <c r="BM1002" s="34">
        <f t="shared" si="640"/>
        <v>1.1054421768707483</v>
      </c>
      <c r="BN1002" s="45">
        <f t="shared" si="641"/>
        <v>974.47797838420138</v>
      </c>
      <c r="BO1002" s="45">
        <f t="shared" si="642"/>
        <v>91.308210112315336</v>
      </c>
      <c r="BP1002" s="66">
        <f t="shared" si="643"/>
        <v>6.6926311600801576</v>
      </c>
    </row>
    <row r="1003" spans="8:68">
      <c r="H1003" s="68">
        <v>998</v>
      </c>
      <c r="I1003" s="31">
        <f>('Propiedades físicas'!$C$10*'Diseño reactor'!H1003)/1000</f>
        <v>873.49479103662134</v>
      </c>
      <c r="J1003" s="31">
        <f t="shared" si="621"/>
        <v>0.52204089214869986</v>
      </c>
      <c r="K1003" s="31">
        <f>(I1003*1000)/'Propiedades físicas'!$F$10</f>
        <v>5705.813196148215</v>
      </c>
      <c r="L1003" s="31">
        <f t="shared" si="622"/>
        <v>815.11617087831632</v>
      </c>
      <c r="M1003" s="31">
        <f t="shared" si="623"/>
        <v>4890.6970252698984</v>
      </c>
      <c r="N1003" s="31">
        <f t="shared" si="624"/>
        <v>0.81674967021875389</v>
      </c>
      <c r="O1003" s="32">
        <f t="shared" si="625"/>
        <v>4.9004980213125231</v>
      </c>
      <c r="P1003" s="33">
        <f t="shared" si="626"/>
        <v>0.56231474689876215</v>
      </c>
      <c r="Q1003" s="31">
        <f t="shared" si="627"/>
        <v>4.5421094282212966</v>
      </c>
      <c r="R1003" s="31">
        <f t="shared" si="628"/>
        <v>0.17517302390898712</v>
      </c>
      <c r="S1003" s="31">
        <f t="shared" si="629"/>
        <v>0.35838859309122739</v>
      </c>
      <c r="T1003" s="31">
        <f t="shared" si="630"/>
        <v>5.4570129050773644E-2</v>
      </c>
      <c r="U1003" s="31">
        <f t="shared" si="631"/>
        <v>2.4691770360230986E-2</v>
      </c>
      <c r="V1003" s="47">
        <f t="shared" si="644"/>
        <v>5.5685538042401692E-4</v>
      </c>
      <c r="W1003" s="31">
        <f t="shared" si="632"/>
        <v>0.31152130523890537</v>
      </c>
      <c r="X1003" s="34">
        <f>(S1003*H1003*'Propiedades físicas'!$F$5*60*24*365)/(1000000)</f>
        <v>55358.094477295999</v>
      </c>
      <c r="Y1003" s="34">
        <f>(U1003*H1003*'Propiedades físicas'!$F$7*60*24*365)/(1000000)</f>
        <v>1192.7532266009052</v>
      </c>
      <c r="Z1003" s="31">
        <f t="shared" si="645"/>
        <v>561.19011740496467</v>
      </c>
      <c r="AA1003" s="31">
        <f t="shared" si="646"/>
        <v>4533.0252093648542</v>
      </c>
      <c r="AB1003" s="31">
        <f t="shared" si="646"/>
        <v>174.82267786116915</v>
      </c>
      <c r="AC1003" s="31">
        <f t="shared" si="646"/>
        <v>357.67181590504492</v>
      </c>
      <c r="AD1003" s="31">
        <f t="shared" si="646"/>
        <v>54.460988792672097</v>
      </c>
      <c r="AE1003" s="31">
        <f t="shared" si="647"/>
        <v>24.642386819510524</v>
      </c>
      <c r="AF1003" s="31">
        <f t="shared" si="648"/>
        <v>5705.813196148215</v>
      </c>
      <c r="AG1003" s="31">
        <f t="shared" si="649"/>
        <v>9.8354099251584948E-2</v>
      </c>
      <c r="AH1003" s="31">
        <f t="shared" si="650"/>
        <v>0.79445734613690699</v>
      </c>
      <c r="AI1003" s="31">
        <f t="shared" si="650"/>
        <v>3.0639397374450591E-2</v>
      </c>
      <c r="AJ1003" s="31">
        <f t="shared" si="650"/>
        <v>6.2685511005950212E-2</v>
      </c>
      <c r="AK1003" s="31">
        <f t="shared" si="650"/>
        <v>9.5448250618223388E-3</v>
      </c>
      <c r="AL1003" s="31">
        <f t="shared" si="651"/>
        <v>4.3188211692849841E-3</v>
      </c>
      <c r="AM1003" s="31">
        <f t="shared" si="652"/>
        <v>0.99999999999999989</v>
      </c>
      <c r="AN1003" s="31">
        <f>(Z1003*'Propiedades físicas'!$F$4)/1000</f>
        <v>493.4993654435778</v>
      </c>
      <c r="AO1003" s="31">
        <f>(AA1003*'Propiedades físicas'!$F$6)/1000</f>
        <v>145.23812770804992</v>
      </c>
      <c r="AP1003" s="31">
        <f>(AB1003*'Propiedades físicas'!$F$9)/1000</f>
        <v>107.8568511064483</v>
      </c>
      <c r="AQ1003" s="31">
        <f>(AC1003*'Propiedades físicas'!$F$5)/1000</f>
        <v>105.32361962955858</v>
      </c>
      <c r="AR1003" s="31">
        <f>(AD1003*'Propiedades físicas'!$F$8)/1000</f>
        <v>19.307509746778106</v>
      </c>
      <c r="AS1003" s="31">
        <f>(AE1003*'Propiedades físicas'!$F$7)/1000</f>
        <v>2.2693174022087241</v>
      </c>
      <c r="AT1003" s="31">
        <f t="shared" si="653"/>
        <v>873.49479103662145</v>
      </c>
      <c r="AU1003" s="31">
        <f t="shared" si="654"/>
        <v>0.56497116011180393</v>
      </c>
      <c r="AV1003" s="31">
        <f t="shared" si="657"/>
        <v>0.16627246000595872</v>
      </c>
      <c r="AW1003" s="31">
        <f t="shared" si="657"/>
        <v>0.1234773832806135</v>
      </c>
      <c r="AX1003" s="31">
        <f t="shared" si="657"/>
        <v>0.12057727270996726</v>
      </c>
      <c r="AY1003" s="31">
        <f t="shared" si="657"/>
        <v>2.2103749152144209E-2</v>
      </c>
      <c r="AZ1003" s="31">
        <f t="shared" si="658"/>
        <v>2.5979747395123076E-3</v>
      </c>
      <c r="BA1003" s="31">
        <f t="shared" si="655"/>
        <v>1</v>
      </c>
      <c r="BB1003" s="34">
        <f>AU1003*'Propiedades físicas'!$C$4+'Diseño reactor'!AV1003*'Propiedades físicas'!$C$5+'Diseño reactor'!AW1003*'Propiedades físicas'!$C$8+'Diseño reactor'!AX1003*'Propiedades físicas'!$C$9+'Diseño reactor'!AY1003*'Propiedades físicas'!$C$7+'Diseño reactor'!AZ1003*'Propiedades físicas'!$C$6</f>
        <v>876.02325107511956</v>
      </c>
      <c r="BC1003" s="45">
        <f>AU1003*'Propiedades físicas'!$L$4+'Diseño reactor'!AV1003*'Propiedades físicas'!$L$5+'Diseño reactor'!AW1003*'Propiedades físicas'!$L$8+AX1003*'Propiedades físicas'!$L$9+'Diseño reactor'!AY1003*'Propiedades físicas'!$L$7+'Diseño reactor'!AZ1003*'Propiedades físicas'!$L$6</f>
        <v>2.0269381785502585</v>
      </c>
      <c r="BD1003" s="29">
        <f t="shared" si="634"/>
        <v>2.8658310326999321</v>
      </c>
      <c r="BE1003" s="58">
        <f t="shared" si="635"/>
        <v>42.792431446404322</v>
      </c>
      <c r="BF1003" s="30">
        <f>AU1003*'Propiedades físicas'!$I$4+'Diseño reactor'!AV1003*'Propiedades físicas'!$I$5+'Diseño reactor'!AW1003*'Propiedades físicas'!$I$8+'Diseño reactor'!AX1003*'Propiedades físicas'!$I$9+'Diseño reactor'!AY1003*'Propiedades físicas'!$I$7+'Diseño reactor'!AZ1003*'Propiedades físicas'!$I$6</f>
        <v>1.9677658508701432E-2</v>
      </c>
      <c r="BG1003" s="24">
        <f>AU1003*'Propiedades físicas'!$O$4+'Diseño reactor'!AV1003*'Propiedades físicas'!$O$5+'Diseño reactor'!AW1003*'Propiedades físicas'!$O$8+'Diseño reactor'!AX1003*'Propiedades físicas'!$O$9+'Diseño reactor'!AY1003*'Propiedades físicas'!$O$7+'Diseño reactor'!AZ1003*'Propiedades físicas'!$O$6</f>
        <v>0.15025051232650505</v>
      </c>
      <c r="BH1003" s="54">
        <f t="shared" si="636"/>
        <v>41798.087738896778</v>
      </c>
      <c r="BI1003" s="34">
        <f t="shared" si="656"/>
        <v>265.45930977651159</v>
      </c>
      <c r="BJ1003" s="27">
        <f t="shared" si="637"/>
        <v>4799.1237852005415</v>
      </c>
      <c r="BK1003" s="34">
        <f t="shared" si="638"/>
        <v>554.6698518805365</v>
      </c>
      <c r="BL1003" s="27">
        <f t="shared" si="639"/>
        <v>105.18022507020136</v>
      </c>
      <c r="BM1003" s="34">
        <f t="shared" si="640"/>
        <v>1.1054421768707483</v>
      </c>
      <c r="BN1003" s="45">
        <f t="shared" si="641"/>
        <v>975.6132767856044</v>
      </c>
      <c r="BO1003" s="45">
        <f t="shared" si="642"/>
        <v>91.334637185796964</v>
      </c>
      <c r="BP1003" s="66">
        <f t="shared" si="643"/>
        <v>6.6926193613463862</v>
      </c>
    </row>
    <row r="1004" spans="8:68">
      <c r="H1004" s="68">
        <v>999</v>
      </c>
      <c r="I1004" s="31">
        <f>('Propiedades físicas'!$C$10*'Diseño reactor'!H1004)/1000</f>
        <v>874.37003631822108</v>
      </c>
      <c r="J1004" s="31">
        <f t="shared" si="621"/>
        <v>0.52151832869309567</v>
      </c>
      <c r="K1004" s="31">
        <f>(I1004*1000)/'Propiedades físicas'!$F$10</f>
        <v>5711.5304438397461</v>
      </c>
      <c r="L1004" s="31">
        <f t="shared" si="622"/>
        <v>815.93292054853509</v>
      </c>
      <c r="M1004" s="31">
        <f t="shared" si="623"/>
        <v>4895.5975232912106</v>
      </c>
      <c r="N1004" s="31">
        <f t="shared" si="624"/>
        <v>0.81674967021875389</v>
      </c>
      <c r="O1004" s="32">
        <f t="shared" si="625"/>
        <v>4.9004980213125231</v>
      </c>
      <c r="P1004" s="33">
        <f t="shared" si="626"/>
        <v>0.56249014996753277</v>
      </c>
      <c r="Q1004" s="31">
        <f t="shared" si="627"/>
        <v>4.5424451082586597</v>
      </c>
      <c r="R1004" s="31">
        <f t="shared" si="628"/>
        <v>0.17510686675695503</v>
      </c>
      <c r="S1004" s="31">
        <f t="shared" si="629"/>
        <v>0.35805291305386416</v>
      </c>
      <c r="T1004" s="31">
        <f t="shared" si="630"/>
        <v>5.4511914185889014E-2</v>
      </c>
      <c r="U1004" s="31">
        <f t="shared" si="631"/>
        <v>2.464073930837702E-2</v>
      </c>
      <c r="V1004" s="47">
        <f t="shared" si="644"/>
        <v>5.5702908055037226E-4</v>
      </c>
      <c r="W1004" s="31">
        <f t="shared" si="632"/>
        <v>0.31130654779832539</v>
      </c>
      <c r="X1004" s="34">
        <f>(S1004*H1004*'Propiedades físicas'!$F$5*60*24*365)/(1000000)</f>
        <v>55361.661112753216</v>
      </c>
      <c r="Y1004" s="34">
        <f>(U1004*H1004*'Propiedades físicas'!$F$7*60*24*365)/(1000000)</f>
        <v>1191.4808094537393</v>
      </c>
      <c r="Z1004" s="31">
        <f t="shared" si="645"/>
        <v>561.9276598175652</v>
      </c>
      <c r="AA1004" s="31">
        <f t="shared" si="646"/>
        <v>4537.9026631504012</v>
      </c>
      <c r="AB1004" s="31">
        <f t="shared" si="646"/>
        <v>174.93175989019807</v>
      </c>
      <c r="AC1004" s="31">
        <f t="shared" si="646"/>
        <v>357.69486014081031</v>
      </c>
      <c r="AD1004" s="31">
        <f t="shared" si="646"/>
        <v>54.457402271703124</v>
      </c>
      <c r="AE1004" s="31">
        <f t="shared" si="647"/>
        <v>24.616098569068644</v>
      </c>
      <c r="AF1004" s="31">
        <f t="shared" si="648"/>
        <v>5711.5304438397461</v>
      </c>
      <c r="AG1004" s="31">
        <f t="shared" si="649"/>
        <v>9.8384778885953483E-2</v>
      </c>
      <c r="AH1004" s="31">
        <f t="shared" si="650"/>
        <v>0.79451605970949901</v>
      </c>
      <c r="AI1004" s="31">
        <f t="shared" si="650"/>
        <v>3.0627825870887766E-2</v>
      </c>
      <c r="AJ1004" s="31">
        <f t="shared" si="650"/>
        <v>6.2626797433358208E-2</v>
      </c>
      <c r="AK1004" s="31">
        <f t="shared" si="650"/>
        <v>9.5346427384343097E-3</v>
      </c>
      <c r="AL1004" s="31">
        <f t="shared" si="651"/>
        <v>4.3098953618672725E-3</v>
      </c>
      <c r="AM1004" s="31">
        <f t="shared" si="652"/>
        <v>1</v>
      </c>
      <c r="AN1004" s="31">
        <f>(Z1004*'Propiedades físicas'!$F$4)/1000</f>
        <v>494.14794549037049</v>
      </c>
      <c r="AO1004" s="31">
        <f>(AA1004*'Propiedades físicas'!$F$6)/1000</f>
        <v>145.39440132733887</v>
      </c>
      <c r="AP1004" s="31">
        <f>(AB1004*'Propiedades físicas'!$F$9)/1000</f>
        <v>107.92414926425768</v>
      </c>
      <c r="AQ1004" s="31">
        <f>(AC1004*'Propiedades físicas'!$F$5)/1000</f>
        <v>105.33040546566441</v>
      </c>
      <c r="AR1004" s="31">
        <f>(AD1004*'Propiedades físicas'!$F$8)/1000</f>
        <v>19.306238253364182</v>
      </c>
      <c r="AS1004" s="31">
        <f>(AE1004*'Propiedades físicas'!$F$7)/1000</f>
        <v>2.2668965172255318</v>
      </c>
      <c r="AT1004" s="31">
        <f t="shared" si="653"/>
        <v>874.3700363182212</v>
      </c>
      <c r="AU1004" s="31">
        <f t="shared" si="654"/>
        <v>0.56514739179663354</v>
      </c>
      <c r="AV1004" s="31">
        <f t="shared" si="657"/>
        <v>0.16628474820519071</v>
      </c>
      <c r="AW1004" s="31">
        <f t="shared" si="657"/>
        <v>0.12343074989017509</v>
      </c>
      <c r="AX1004" s="31">
        <f t="shared" si="657"/>
        <v>0.12046433556802501</v>
      </c>
      <c r="AY1004" s="31">
        <f t="shared" si="657"/>
        <v>2.2080169094835959E-2</v>
      </c>
      <c r="AZ1004" s="31">
        <f t="shared" si="658"/>
        <v>2.5926054451396018E-3</v>
      </c>
      <c r="BA1004" s="31">
        <f t="shared" si="655"/>
        <v>1</v>
      </c>
      <c r="BB1004" s="34">
        <f>AU1004*'Propiedades físicas'!$C$4+'Diseño reactor'!AV1004*'Propiedades físicas'!$C$5+'Diseño reactor'!AW1004*'Propiedades físicas'!$C$8+'Diseño reactor'!AX1004*'Propiedades físicas'!$C$9+'Diseño reactor'!AY1004*'Propiedades físicas'!$C$7+'Diseño reactor'!AZ1004*'Propiedades físicas'!$C$6</f>
        <v>876.02171068189841</v>
      </c>
      <c r="BC1004" s="45">
        <f>AU1004*'Propiedades físicas'!$L$4+'Diseño reactor'!AV1004*'Propiedades físicas'!$L$5+'Diseño reactor'!AW1004*'Propiedades físicas'!$L$8+AX1004*'Propiedades físicas'!$L$9+'Diseño reactor'!AY1004*'Propiedades físicas'!$L$7+'Diseño reactor'!AZ1004*'Propiedades físicas'!$L$6</f>
        <v>2.0270715272877626</v>
      </c>
      <c r="BD1004" s="29">
        <f t="shared" si="634"/>
        <v>2.8636720177686681</v>
      </c>
      <c r="BE1004" s="58">
        <f t="shared" si="635"/>
        <v>42.79003071248728</v>
      </c>
      <c r="BF1004" s="30">
        <f>AU1004*'Propiedades físicas'!$I$4+'Diseño reactor'!AV1004*'Propiedades físicas'!$I$5+'Diseño reactor'!AW1004*'Propiedades físicas'!$I$8+'Diseño reactor'!AX1004*'Propiedades físicas'!$I$9+'Diseño reactor'!AY1004*'Propiedades físicas'!$I$7+'Diseño reactor'!AZ1004*'Propiedades físicas'!$I$6</f>
        <v>1.967836300355252E-2</v>
      </c>
      <c r="BG1004" s="24">
        <f>AU1004*'Propiedades físicas'!$O$4+'Diseño reactor'!AV1004*'Propiedades físicas'!$O$5+'Diseño reactor'!AW1004*'Propiedades físicas'!$O$8+'Diseño reactor'!AX1004*'Propiedades físicas'!$O$9+'Diseño reactor'!AY1004*'Propiedades físicas'!$O$7+'Diseño reactor'!AZ1004*'Propiedades físicas'!$O$6</f>
        <v>0.15025634115409126</v>
      </c>
      <c r="BH1004" s="54">
        <f t="shared" si="636"/>
        <v>41796.517852434597</v>
      </c>
      <c r="BI1004" s="34">
        <f t="shared" si="656"/>
        <v>265.47597952772378</v>
      </c>
      <c r="BJ1004" s="27">
        <f t="shared" si="637"/>
        <v>4799.1040686447022</v>
      </c>
      <c r="BK1004" s="34">
        <f t="shared" si="638"/>
        <v>554.68909090174293</v>
      </c>
      <c r="BL1004" s="27">
        <f t="shared" si="639"/>
        <v>105.18091685312189</v>
      </c>
      <c r="BM1004" s="34">
        <f t="shared" si="640"/>
        <v>1.1054421768707483</v>
      </c>
      <c r="BN1004" s="45">
        <f t="shared" si="641"/>
        <v>976.74869992786773</v>
      </c>
      <c r="BO1004" s="45">
        <f t="shared" si="642"/>
        <v>91.361027836747411</v>
      </c>
      <c r="BP1004" s="66">
        <f t="shared" si="643"/>
        <v>6.692607593090826</v>
      </c>
    </row>
    <row r="1005" spans="8:68">
      <c r="H1005" s="68">
        <v>1000</v>
      </c>
      <c r="I1005" s="31">
        <f>('Propiedades físicas'!$C$10*'Diseño reactor'!H1005)/1000</f>
        <v>875.24528159982094</v>
      </c>
      <c r="J1005" s="31">
        <f t="shared" si="621"/>
        <v>0.52099681036440249</v>
      </c>
      <c r="K1005" s="31">
        <f>(I1005*1000)/'Propiedades físicas'!$F$10</f>
        <v>5717.2476915312773</v>
      </c>
      <c r="L1005" s="31">
        <f t="shared" si="622"/>
        <v>816.74967021875386</v>
      </c>
      <c r="M1005" s="31">
        <f t="shared" si="623"/>
        <v>4900.4980213125227</v>
      </c>
      <c r="N1005" s="31">
        <f t="shared" si="624"/>
        <v>0.81674967021875389</v>
      </c>
      <c r="O1005" s="32">
        <f t="shared" si="625"/>
        <v>4.9004980213125231</v>
      </c>
      <c r="P1005" s="33">
        <f t="shared" si="626"/>
        <v>0.5626653113631791</v>
      </c>
      <c r="Q1005" s="31">
        <f t="shared" si="627"/>
        <v>4.542780180393633</v>
      </c>
      <c r="R1005" s="31">
        <f t="shared" si="628"/>
        <v>0.17504072557469766</v>
      </c>
      <c r="S1005" s="31">
        <f t="shared" si="629"/>
        <v>0.35771784091889169</v>
      </c>
      <c r="T1005" s="31">
        <f t="shared" si="630"/>
        <v>5.4453784498437165E-2</v>
      </c>
      <c r="U1005" s="31">
        <f t="shared" si="631"/>
        <v>2.4589848782439899E-2</v>
      </c>
      <c r="V1005" s="47">
        <f t="shared" si="644"/>
        <v>5.5720254134994439E-4</v>
      </c>
      <c r="W1005" s="31">
        <f t="shared" si="632"/>
        <v>0.31109208625394619</v>
      </c>
      <c r="X1005" s="34">
        <f>(S1005*H1005*'Propiedades físicas'!$F$5*60*24*365)/(1000000)</f>
        <v>55365.217926646896</v>
      </c>
      <c r="Y1005" s="34">
        <f>(U1005*H1005*'Propiedades físicas'!$F$7*60*24*365)/(1000000)</f>
        <v>1190.2102540514422</v>
      </c>
      <c r="Z1005" s="31">
        <f t="shared" si="645"/>
        <v>562.66531136317906</v>
      </c>
      <c r="AA1005" s="31">
        <f t="shared" si="646"/>
        <v>4542.7801803936327</v>
      </c>
      <c r="AB1005" s="31">
        <f t="shared" si="646"/>
        <v>175.04072557469766</v>
      </c>
      <c r="AC1005" s="31">
        <f t="shared" si="646"/>
        <v>357.71784091889168</v>
      </c>
      <c r="AD1005" s="31">
        <f t="shared" si="646"/>
        <v>54.453784498437166</v>
      </c>
      <c r="AE1005" s="31">
        <f t="shared" si="647"/>
        <v>24.589848782439898</v>
      </c>
      <c r="AF1005" s="31">
        <f t="shared" si="648"/>
        <v>5717.2476915312782</v>
      </c>
      <c r="AG1005" s="31">
        <f t="shared" si="649"/>
        <v>9.8415416249436213E-2</v>
      </c>
      <c r="AH1005" s="31">
        <f t="shared" si="650"/>
        <v>0.79457466695428725</v>
      </c>
      <c r="AI1005" s="31">
        <f t="shared" si="650"/>
        <v>3.0616257160587641E-2</v>
      </c>
      <c r="AJ1005" s="31">
        <f t="shared" si="650"/>
        <v>6.2568190188569975E-2</v>
      </c>
      <c r="AK1005" s="31">
        <f t="shared" si="650"/>
        <v>9.524475313374527E-3</v>
      </c>
      <c r="AL1005" s="31">
        <f t="shared" si="651"/>
        <v>4.3009941337444277E-3</v>
      </c>
      <c r="AM1005" s="31">
        <f t="shared" si="652"/>
        <v>1</v>
      </c>
      <c r="AN1005" s="31">
        <f>(Z1005*'Propiedades físicas'!$F$4)/1000</f>
        <v>494.79662150655241</v>
      </c>
      <c r="AO1005" s="31">
        <f>(AA1005*'Propiedades físicas'!$F$6)/1000</f>
        <v>145.55067697981198</v>
      </c>
      <c r="AP1005" s="31">
        <f>(AB1005*'Propiedades físicas'!$F$9)/1000</f>
        <v>107.99137564330971</v>
      </c>
      <c r="AQ1005" s="31">
        <f>(AC1005*'Propiedades físicas'!$F$5)/1000</f>
        <v>105.33717261538604</v>
      </c>
      <c r="AR1005" s="31">
        <f>(AD1005*'Propiedades físicas'!$F$8)/1000</f>
        <v>19.304955680385937</v>
      </c>
      <c r="AS1005" s="31">
        <f>(AE1005*'Propiedades físicas'!$F$7)/1000</f>
        <v>2.2644791743748902</v>
      </c>
      <c r="AT1005" s="31">
        <f t="shared" si="653"/>
        <v>875.24528159982083</v>
      </c>
      <c r="AU1005" s="31">
        <f t="shared" si="654"/>
        <v>0.56532338066665877</v>
      </c>
      <c r="AV1005" s="31">
        <f t="shared" si="657"/>
        <v>0.16629701415101211</v>
      </c>
      <c r="AW1005" s="31">
        <f t="shared" si="657"/>
        <v>0.12338412775664122</v>
      </c>
      <c r="AX1005" s="31">
        <f t="shared" si="657"/>
        <v>0.12035160295048382</v>
      </c>
      <c r="AY1005" s="31">
        <f t="shared" si="657"/>
        <v>2.2056623538831643E-2</v>
      </c>
      <c r="AZ1005" s="31">
        <f t="shared" si="658"/>
        <v>2.5872509363726614E-3</v>
      </c>
      <c r="BA1005" s="31">
        <f t="shared" si="655"/>
        <v>1.0000000000000002</v>
      </c>
      <c r="BB1005" s="34">
        <f>AU1005*'Propiedades físicas'!$C$4+'Diseño reactor'!AV1005*'Propiedades físicas'!$C$5+'Diseño reactor'!AW1005*'Propiedades físicas'!$C$8+'Diseño reactor'!AX1005*'Propiedades físicas'!$C$9+'Diseño reactor'!AY1005*'Propiedades físicas'!$C$7+'Diseño reactor'!AZ1005*'Propiedades físicas'!$C$6</f>
        <v>876.02017426502755</v>
      </c>
      <c r="BC1005" s="45">
        <f>AU1005*'Propiedades físicas'!$L$4+'Diseño reactor'!AV1005*'Propiedades físicas'!$L$5+'Diseño reactor'!AW1005*'Propiedades físicas'!$L$8+AX1005*'Propiedades físicas'!$L$9+'Diseño reactor'!AY1005*'Propiedades físicas'!$L$7+'Diseño reactor'!AZ1005*'Propiedades físicas'!$L$6</f>
        <v>2.0272046834245199</v>
      </c>
      <c r="BD1005" s="29">
        <f t="shared" si="634"/>
        <v>2.8615162605644491</v>
      </c>
      <c r="BE1005" s="58">
        <f t="shared" si="635"/>
        <v>42.787633743175405</v>
      </c>
      <c r="BF1005" s="30">
        <f>AU1005*'Propiedades físicas'!$I$4+'Diseño reactor'!AV1005*'Propiedades físicas'!$I$5+'Diseño reactor'!AW1005*'Propiedades físicas'!$I$8+'Diseño reactor'!AX1005*'Propiedades físicas'!$I$9+'Diseño reactor'!AY1005*'Propiedades físicas'!$I$7+'Diseño reactor'!AZ1005*'Propiedades físicas'!$I$6</f>
        <v>1.9679065712240321E-2</v>
      </c>
      <c r="BG1005" s="24">
        <f>AU1005*'Propiedades físicas'!$O$4+'Diseño reactor'!AV1005*'Propiedades físicas'!$O$5+'Diseño reactor'!AW1005*'Propiedades físicas'!$O$8+'Diseño reactor'!AX1005*'Propiedades físicas'!$O$9+'Diseño reactor'!AY1005*'Propiedades físicas'!$O$7+'Diseño reactor'!AZ1005*'Propiedades físicas'!$O$6</f>
        <v>0.15026216274048748</v>
      </c>
      <c r="BH1005" s="54">
        <f t="shared" si="636"/>
        <v>41794.952061588927</v>
      </c>
      <c r="BI1005" s="34">
        <f t="shared" si="656"/>
        <v>265.49261270897</v>
      </c>
      <c r="BJ1005" s="27">
        <f t="shared" si="637"/>
        <v>4799.0844345189798</v>
      </c>
      <c r="BK1005" s="34">
        <f t="shared" si="638"/>
        <v>554.70831254233167</v>
      </c>
      <c r="BL1005" s="27">
        <f t="shared" si="639"/>
        <v>105.1816079722479</v>
      </c>
      <c r="BM1005" s="34">
        <f t="shared" si="640"/>
        <v>1.1054421768707483</v>
      </c>
      <c r="BN1005" s="45">
        <f t="shared" si="641"/>
        <v>977.88424754192738</v>
      </c>
      <c r="BO1005" s="45">
        <f t="shared" si="642"/>
        <v>91.387382140405236</v>
      </c>
      <c r="BP1005" s="66">
        <f t="shared" si="643"/>
        <v>6.6925958552136819</v>
      </c>
    </row>
    <row r="1006" spans="8:68">
      <c r="H1006" s="68">
        <v>1001</v>
      </c>
      <c r="I1006" s="31">
        <f>('Propiedades físicas'!$C$10*'Diseño reactor'!H1006)/1000</f>
        <v>876.1205268814208</v>
      </c>
      <c r="J1006" s="31">
        <f t="shared" si="621"/>
        <v>0.52047633403037208</v>
      </c>
      <c r="K1006" s="31">
        <f>(I1006*1000)/'Propiedades físicas'!$F$10</f>
        <v>5722.9649392228084</v>
      </c>
      <c r="L1006" s="31">
        <f t="shared" si="622"/>
        <v>817.56641988897263</v>
      </c>
      <c r="M1006" s="31">
        <f t="shared" si="623"/>
        <v>4905.3985193338358</v>
      </c>
      <c r="N1006" s="31">
        <f t="shared" si="624"/>
        <v>0.81674967021875389</v>
      </c>
      <c r="O1006" s="32">
        <f t="shared" si="625"/>
        <v>4.9004980213125231</v>
      </c>
      <c r="P1006" s="33">
        <f t="shared" si="626"/>
        <v>0.56284023158482888</v>
      </c>
      <c r="Q1006" s="31">
        <f t="shared" si="627"/>
        <v>4.5431146462300349</v>
      </c>
      <c r="R1006" s="31">
        <f t="shared" si="628"/>
        <v>0.17497460048440039</v>
      </c>
      <c r="S1006" s="31">
        <f t="shared" si="629"/>
        <v>0.35738337508248835</v>
      </c>
      <c r="T1006" s="31">
        <f t="shared" si="630"/>
        <v>5.4395739850485798E-2</v>
      </c>
      <c r="U1006" s="31">
        <f t="shared" si="631"/>
        <v>2.4539098299038786E-2</v>
      </c>
      <c r="V1006" s="47">
        <f t="shared" si="644"/>
        <v>5.573757633170151E-4</v>
      </c>
      <c r="W1006" s="31">
        <f t="shared" si="632"/>
        <v>0.31087791999465297</v>
      </c>
      <c r="X1006" s="34">
        <f>(S1006*H1006*'Propiedades físicas'!$F$5*60*24*365)/(1000000)</f>
        <v>55368.764952761274</v>
      </c>
      <c r="Y1006" s="34">
        <f>(U1006*H1006*'Propiedades físicas'!$F$7*60*24*365)/(1000000)</f>
        <v>1188.9415573791937</v>
      </c>
      <c r="Z1006" s="31">
        <f t="shared" si="645"/>
        <v>563.40307181641367</v>
      </c>
      <c r="AA1006" s="31">
        <f t="shared" si="646"/>
        <v>4547.6577608762645</v>
      </c>
      <c r="AB1006" s="31">
        <f t="shared" si="646"/>
        <v>175.14957508488479</v>
      </c>
      <c r="AC1006" s="31">
        <f t="shared" si="646"/>
        <v>357.74075845757085</v>
      </c>
      <c r="AD1006" s="31">
        <f t="shared" si="646"/>
        <v>54.450135590336281</v>
      </c>
      <c r="AE1006" s="31">
        <f t="shared" si="647"/>
        <v>24.563637397337825</v>
      </c>
      <c r="AF1006" s="31">
        <f t="shared" si="648"/>
        <v>5722.9649392228084</v>
      </c>
      <c r="AG1006" s="31">
        <f t="shared" si="649"/>
        <v>9.8446011429335276E-2</v>
      </c>
      <c r="AH1006" s="31">
        <f t="shared" si="650"/>
        <v>0.79463316815179486</v>
      </c>
      <c r="AI1006" s="31">
        <f t="shared" si="650"/>
        <v>3.0604691264921588E-2</v>
      </c>
      <c r="AJ1006" s="31">
        <f t="shared" si="650"/>
        <v>6.2509688991062184E-2</v>
      </c>
      <c r="AK1006" s="31">
        <f t="shared" si="650"/>
        <v>9.5143227625173483E-3</v>
      </c>
      <c r="AL1006" s="31">
        <f t="shared" si="651"/>
        <v>4.2921174003686313E-3</v>
      </c>
      <c r="AM1006" s="31">
        <f t="shared" si="652"/>
        <v>0.99999999999999989</v>
      </c>
      <c r="AN1006" s="31">
        <f>(Z1006*'Propiedades físicas'!$F$4)/1000</f>
        <v>495.4453932939179</v>
      </c>
      <c r="AO1006" s="31">
        <f>(AA1006*'Propiedades físicas'!$F$6)/1000</f>
        <v>145.7069546584755</v>
      </c>
      <c r="AP1006" s="31">
        <f>(AB1006*'Propiedades físicas'!$F$9)/1000</f>
        <v>108.05853034861967</v>
      </c>
      <c r="AQ1006" s="31">
        <f>(AC1006*'Propiedades físicas'!$F$5)/1000</f>
        <v>105.3439211430009</v>
      </c>
      <c r="AR1006" s="31">
        <f>(AD1006*'Propiedades físicas'!$F$8)/1000</f>
        <v>19.303662069486009</v>
      </c>
      <c r="AS1006" s="31">
        <f>(AE1006*'Propiedades físicas'!$F$7)/1000</f>
        <v>2.2620653679208402</v>
      </c>
      <c r="AT1006" s="31">
        <f t="shared" si="653"/>
        <v>876.1205268814208</v>
      </c>
      <c r="AU1006" s="31">
        <f t="shared" si="654"/>
        <v>0.56549912722336471</v>
      </c>
      <c r="AV1006" s="31">
        <f t="shared" si="657"/>
        <v>0.16630925790213372</v>
      </c>
      <c r="AW1006" s="31">
        <f t="shared" si="657"/>
        <v>0.12333751696613876</v>
      </c>
      <c r="AX1006" s="31">
        <f t="shared" si="657"/>
        <v>0.12023907431774938</v>
      </c>
      <c r="AY1006" s="31">
        <f t="shared" si="657"/>
        <v>2.2033112428261458E-2</v>
      </c>
      <c r="AZ1006" s="31">
        <f t="shared" si="658"/>
        <v>2.5819111623519822E-3</v>
      </c>
      <c r="BA1006" s="31">
        <f t="shared" si="655"/>
        <v>1</v>
      </c>
      <c r="BB1006" s="34">
        <f>AU1006*'Propiedades físicas'!$C$4+'Diseño reactor'!AV1006*'Propiedades físicas'!$C$5+'Diseño reactor'!AW1006*'Propiedades físicas'!$C$8+'Diseño reactor'!AX1006*'Propiedades físicas'!$C$9+'Diseño reactor'!AY1006*'Propiedades físicas'!$C$7+'Diseño reactor'!AZ1006*'Propiedades físicas'!$C$6</f>
        <v>876.0186418114946</v>
      </c>
      <c r="BC1006" s="45">
        <f>AU1006*'Propiedades físicas'!$L$4+'Diseño reactor'!AV1006*'Propiedades físicas'!$L$5+'Diseño reactor'!AW1006*'Propiedades físicas'!$L$8+AX1006*'Propiedades físicas'!$L$9+'Diseño reactor'!AY1006*'Propiedades físicas'!$L$7+'Diseño reactor'!AZ1006*'Propiedades físicas'!$L$6</f>
        <v>2.0273376473699782</v>
      </c>
      <c r="BD1006" s="29">
        <f t="shared" si="634"/>
        <v>2.8593637537161087</v>
      </c>
      <c r="BE1006" s="58">
        <f t="shared" si="635"/>
        <v>42.785240529523975</v>
      </c>
      <c r="BF1006" s="30">
        <f>AU1006*'Propiedades físicas'!$I$4+'Diseño reactor'!AV1006*'Propiedades físicas'!$I$5+'Diseño reactor'!AW1006*'Propiedades físicas'!$I$8+'Diseño reactor'!AX1006*'Propiedades físicas'!$I$9+'Diseño reactor'!AY1006*'Propiedades físicas'!$I$7+'Diseño reactor'!AZ1006*'Propiedades físicas'!$I$6</f>
        <v>1.9679766640428219E-2</v>
      </c>
      <c r="BG1006" s="24">
        <f>AU1006*'Propiedades físicas'!$O$4+'Diseño reactor'!AV1006*'Propiedades físicas'!$O$5+'Diseño reactor'!AW1006*'Propiedades físicas'!$O$8+'Diseño reactor'!AX1006*'Propiedades físicas'!$O$9+'Diseño reactor'!AY1006*'Propiedades físicas'!$O$7+'Diseño reactor'!AZ1006*'Propiedades físicas'!$O$6</f>
        <v>0.15026797709790624</v>
      </c>
      <c r="BH1006" s="54">
        <f t="shared" si="636"/>
        <v>41793.390352846734</v>
      </c>
      <c r="BI1006" s="34">
        <f t="shared" si="656"/>
        <v>265.50920942790708</v>
      </c>
      <c r="BJ1006" s="27">
        <f t="shared" si="637"/>
        <v>4799.064882513635</v>
      </c>
      <c r="BK1006" s="34">
        <f t="shared" si="638"/>
        <v>554.72751681301918</v>
      </c>
      <c r="BL1006" s="27">
        <f t="shared" si="639"/>
        <v>105.18229842807325</v>
      </c>
      <c r="BM1006" s="34">
        <f t="shared" si="640"/>
        <v>1.1054421768707483</v>
      </c>
      <c r="BN1006" s="45">
        <f t="shared" si="641"/>
        <v>979.01991935948172</v>
      </c>
      <c r="BO1006" s="45">
        <f t="shared" si="642"/>
        <v>91.41370017180185</v>
      </c>
      <c r="BP1006" s="66">
        <f t="shared" si="643"/>
        <v>6.6925841476155412</v>
      </c>
    </row>
    <row r="1007" spans="8:68">
      <c r="H1007" s="68">
        <v>1002</v>
      </c>
      <c r="I1007" s="31">
        <f>('Propiedades físicas'!$C$10*'Diseño reactor'!H1007)/1000</f>
        <v>876.99577216302055</v>
      </c>
      <c r="J1007" s="31">
        <f t="shared" si="621"/>
        <v>0.51995689657125999</v>
      </c>
      <c r="K1007" s="31">
        <f>(I1007*1000)/'Propiedades físicas'!$F$10</f>
        <v>5728.6821869143396</v>
      </c>
      <c r="L1007" s="31">
        <f t="shared" si="622"/>
        <v>818.38316955919129</v>
      </c>
      <c r="M1007" s="31">
        <f t="shared" si="623"/>
        <v>4910.299017355148</v>
      </c>
      <c r="N1007" s="31">
        <f t="shared" si="624"/>
        <v>0.81674967021875378</v>
      </c>
      <c r="O1007" s="32">
        <f t="shared" si="625"/>
        <v>4.9004980213125231</v>
      </c>
      <c r="P1007" s="33">
        <f t="shared" si="626"/>
        <v>0.56301491113023616</v>
      </c>
      <c r="Q1007" s="31">
        <f t="shared" si="627"/>
        <v>4.543448507366187</v>
      </c>
      <c r="R1007" s="31">
        <f t="shared" si="628"/>
        <v>0.17490849160748576</v>
      </c>
      <c r="S1007" s="31">
        <f t="shared" si="629"/>
        <v>0.35704951394633622</v>
      </c>
      <c r="T1007" s="31">
        <f t="shared" si="630"/>
        <v>5.433778010424517E-2</v>
      </c>
      <c r="U1007" s="31">
        <f t="shared" si="631"/>
        <v>2.4488487376786727E-2</v>
      </c>
      <c r="V1007" s="47">
        <f t="shared" si="644"/>
        <v>5.5754874694450575E-4</v>
      </c>
      <c r="W1007" s="31">
        <f t="shared" si="632"/>
        <v>0.31066404841101275</v>
      </c>
      <c r="X1007" s="34">
        <f>(S1007*H1007*'Propiedades físicas'!$F$5*60*24*365)/(1000000)</f>
        <v>55372.302224741135</v>
      </c>
      <c r="Y1007" s="34">
        <f>(U1007*H1007*'Propiedades físicas'!$F$7*60*24*365)/(1000000)</f>
        <v>1187.6747164252868</v>
      </c>
      <c r="Z1007" s="31">
        <f t="shared" si="645"/>
        <v>564.14094095249663</v>
      </c>
      <c r="AA1007" s="31">
        <f t="shared" si="646"/>
        <v>4552.5354043809193</v>
      </c>
      <c r="AB1007" s="31">
        <f t="shared" si="646"/>
        <v>175.25830859070072</v>
      </c>
      <c r="AC1007" s="31">
        <f t="shared" si="646"/>
        <v>357.76361297422886</v>
      </c>
      <c r="AD1007" s="31">
        <f t="shared" si="646"/>
        <v>54.446455664453659</v>
      </c>
      <c r="AE1007" s="31">
        <f t="shared" si="647"/>
        <v>24.537464351540301</v>
      </c>
      <c r="AF1007" s="31">
        <f t="shared" si="648"/>
        <v>5728.6821869143396</v>
      </c>
      <c r="AG1007" s="31">
        <f t="shared" si="649"/>
        <v>9.8476564512712458E-2</v>
      </c>
      <c r="AH1007" s="31">
        <f t="shared" si="650"/>
        <v>0.7946915635815831</v>
      </c>
      <c r="AI1007" s="31">
        <f t="shared" si="650"/>
        <v>3.0593128205127527E-2</v>
      </c>
      <c r="AJ1007" s="31">
        <f t="shared" si="650"/>
        <v>6.2451293561274053E-2</v>
      </c>
      <c r="AK1007" s="31">
        <f t="shared" si="650"/>
        <v>9.5041850617620573E-3</v>
      </c>
      <c r="AL1007" s="31">
        <f t="shared" si="651"/>
        <v>4.2832650775408094E-3</v>
      </c>
      <c r="AM1007" s="31">
        <f t="shared" si="652"/>
        <v>1</v>
      </c>
      <c r="AN1007" s="31">
        <f>(Z1007*'Propiedades físicas'!$F$4)/1000</f>
        <v>496.09426065480653</v>
      </c>
      <c r="AO1007" s="31">
        <f>(AA1007*'Propiedades físicas'!$F$6)/1000</f>
        <v>145.86323435636464</v>
      </c>
      <c r="AP1007" s="31">
        <f>(AB1007*'Propiedades físicas'!$F$9)/1000</f>
        <v>108.1256134850328</v>
      </c>
      <c r="AQ1007" s="31">
        <f>(AC1007*'Propiedades físicas'!$F$5)/1000</f>
        <v>105.35065111252118</v>
      </c>
      <c r="AR1007" s="31">
        <f>(AD1007*'Propiedades físicas'!$F$8)/1000</f>
        <v>19.302357462162103</v>
      </c>
      <c r="AS1007" s="31">
        <f>(AE1007*'Propiedades físicas'!$F$7)/1000</f>
        <v>2.2596550921333463</v>
      </c>
      <c r="AT1007" s="31">
        <f t="shared" si="653"/>
        <v>876.99577216302066</v>
      </c>
      <c r="AU1007" s="31">
        <f t="shared" si="654"/>
        <v>0.5656746319668573</v>
      </c>
      <c r="AV1007" s="31">
        <f t="shared" si="657"/>
        <v>0.16632147951706522</v>
      </c>
      <c r="AW1007" s="31">
        <f t="shared" si="657"/>
        <v>0.12329091760425709</v>
      </c>
      <c r="AX1007" s="31">
        <f t="shared" si="657"/>
        <v>0.12012674913207909</v>
      </c>
      <c r="AY1007" s="31">
        <f t="shared" si="657"/>
        <v>2.2009635707313395E-2</v>
      </c>
      <c r="AZ1007" s="31">
        <f t="shared" si="658"/>
        <v>2.5765860724278494E-3</v>
      </c>
      <c r="BA1007" s="31">
        <f t="shared" si="655"/>
        <v>0.99999999999999989</v>
      </c>
      <c r="BB1007" s="34">
        <f>AU1007*'Propiedades físicas'!$C$4+'Diseño reactor'!AV1007*'Propiedades físicas'!$C$5+'Diseño reactor'!AW1007*'Propiedades físicas'!$C$8+'Diseño reactor'!AX1007*'Propiedades físicas'!$C$9+'Diseño reactor'!AY1007*'Propiedades físicas'!$C$7+'Diseño reactor'!AZ1007*'Propiedades físicas'!$C$6</f>
        <v>876.01711330834098</v>
      </c>
      <c r="BC1007" s="45">
        <f>AU1007*'Propiedades físicas'!$L$4+'Diseño reactor'!AV1007*'Propiedades físicas'!$L$5+'Diseño reactor'!AW1007*'Propiedades físicas'!$L$8+AX1007*'Propiedades físicas'!$L$9+'Diseño reactor'!AY1007*'Propiedades físicas'!$L$7+'Diseño reactor'!AZ1007*'Propiedades físicas'!$L$6</f>
        <v>2.0274704195324498</v>
      </c>
      <c r="BD1007" s="29">
        <f t="shared" si="634"/>
        <v>2.8572144898746639</v>
      </c>
      <c r="BE1007" s="58">
        <f t="shared" si="635"/>
        <v>42.782851062616864</v>
      </c>
      <c r="BF1007" s="30">
        <f>AU1007*'Propiedades físicas'!$I$4+'Diseño reactor'!AV1007*'Propiedades físicas'!$I$5+'Diseño reactor'!AW1007*'Propiedades físicas'!$I$8+'Diseño reactor'!AX1007*'Propiedades físicas'!$I$9+'Diseño reactor'!AY1007*'Propiedades físicas'!$I$7+'Diseño reactor'!AZ1007*'Propiedades físicas'!$I$6</f>
        <v>1.9680465793757783E-2</v>
      </c>
      <c r="BG1007" s="24">
        <f>AU1007*'Propiedades físicas'!$O$4+'Diseño reactor'!AV1007*'Propiedades físicas'!$O$5+'Diseño reactor'!AW1007*'Propiedades físicas'!$O$8+'Diseño reactor'!AX1007*'Propiedades físicas'!$O$9+'Diseño reactor'!AY1007*'Propiedades físicas'!$O$7+'Diseño reactor'!AZ1007*'Propiedades físicas'!$O$6</f>
        <v>0.15027378423853741</v>
      </c>
      <c r="BH1007" s="54">
        <f t="shared" si="636"/>
        <v>41791.832712749812</v>
      </c>
      <c r="BI1007" s="34">
        <f t="shared" si="656"/>
        <v>265.52576979179742</v>
      </c>
      <c r="BJ1007" s="27">
        <f t="shared" si="637"/>
        <v>4799.0454123202771</v>
      </c>
      <c r="BK1007" s="34">
        <f t="shared" si="638"/>
        <v>554.74670372458468</v>
      </c>
      <c r="BL1007" s="27">
        <f t="shared" si="639"/>
        <v>105.18298822109386</v>
      </c>
      <c r="BM1007" s="34">
        <f t="shared" si="640"/>
        <v>1.1054421768707483</v>
      </c>
      <c r="BN1007" s="45">
        <f t="shared" si="641"/>
        <v>980.15571511300118</v>
      </c>
      <c r="BO1007" s="45">
        <f t="shared" si="642"/>
        <v>91.439982005762289</v>
      </c>
      <c r="BP1007" s="66">
        <f t="shared" si="643"/>
        <v>6.6925724701974048</v>
      </c>
    </row>
    <row r="1008" spans="8:68">
      <c r="H1008" s="68">
        <v>1003</v>
      </c>
      <c r="I1008" s="31">
        <f>('Propiedades físicas'!$C$10*'Diseño reactor'!H1008)/1000</f>
        <v>877.87101744462041</v>
      </c>
      <c r="J1008" s="31">
        <f t="shared" si="621"/>
        <v>0.51943849487976324</v>
      </c>
      <c r="K1008" s="31">
        <f>(I1008*1000)/'Propiedades físicas'!$F$10</f>
        <v>5734.3994346058707</v>
      </c>
      <c r="L1008" s="31">
        <f t="shared" si="622"/>
        <v>819.19991922941006</v>
      </c>
      <c r="M1008" s="31">
        <f t="shared" si="623"/>
        <v>4915.1995153764601</v>
      </c>
      <c r="N1008" s="31">
        <f t="shared" si="624"/>
        <v>0.81674967021875378</v>
      </c>
      <c r="O1008" s="32">
        <f t="shared" si="625"/>
        <v>4.9004980213125222</v>
      </c>
      <c r="P1008" s="33">
        <f t="shared" si="626"/>
        <v>0.56318935049578644</v>
      </c>
      <c r="Q1008" s="31">
        <f t="shared" si="627"/>
        <v>4.5437817653949244</v>
      </c>
      <c r="R1008" s="31">
        <f t="shared" si="628"/>
        <v>0.17484239906461729</v>
      </c>
      <c r="S1008" s="31">
        <f t="shared" si="629"/>
        <v>0.35671625591759842</v>
      </c>
      <c r="T1008" s="31">
        <f t="shared" si="630"/>
        <v>5.4279905122068872E-2</v>
      </c>
      <c r="U1008" s="31">
        <f t="shared" si="631"/>
        <v>2.4438015536281135E-2</v>
      </c>
      <c r="V1008" s="47">
        <f t="shared" si="644"/>
        <v>5.5772149272398266E-4</v>
      </c>
      <c r="W1008" s="31">
        <f t="shared" si="632"/>
        <v>0.31045047089526839</v>
      </c>
      <c r="X1008" s="34">
        <f>(S1008*H1008*'Propiedades físicas'!$F$5*60*24*365)/(1000000)</f>
        <v>55375.829776092687</v>
      </c>
      <c r="Y1008" s="34">
        <f>(U1008*H1008*'Propiedades físicas'!$F$7*60*24*365)/(1000000)</f>
        <v>1186.4097281811505</v>
      </c>
      <c r="Z1008" s="31">
        <f t="shared" si="645"/>
        <v>564.87891854727377</v>
      </c>
      <c r="AA1008" s="31">
        <f t="shared" si="646"/>
        <v>4557.4131106911091</v>
      </c>
      <c r="AB1008" s="31">
        <f t="shared" si="646"/>
        <v>175.36692626181116</v>
      </c>
      <c r="AC1008" s="31">
        <f t="shared" si="646"/>
        <v>357.78640468535121</v>
      </c>
      <c r="AD1008" s="31">
        <f t="shared" si="646"/>
        <v>54.442744837435079</v>
      </c>
      <c r="AE1008" s="31">
        <f t="shared" si="647"/>
        <v>24.511329582889978</v>
      </c>
      <c r="AF1008" s="31">
        <f t="shared" si="648"/>
        <v>5734.3994346058698</v>
      </c>
      <c r="AG1008" s="31">
        <f t="shared" si="649"/>
        <v>9.8507075586390228E-2</v>
      </c>
      <c r="AH1008" s="31">
        <f t="shared" si="650"/>
        <v>0.79474985352225358</v>
      </c>
      <c r="AI1008" s="31">
        <f t="shared" si="650"/>
        <v>3.0581568002310652E-2</v>
      </c>
      <c r="AJ1008" s="31">
        <f t="shared" si="650"/>
        <v>6.2393003620603592E-2</v>
      </c>
      <c r="AK1008" s="31">
        <f t="shared" si="650"/>
        <v>9.4940621870330134E-3</v>
      </c>
      <c r="AL1008" s="31">
        <f t="shared" si="651"/>
        <v>4.2744370814089732E-3</v>
      </c>
      <c r="AM1008" s="31">
        <f t="shared" si="652"/>
        <v>1</v>
      </c>
      <c r="AN1008" s="31">
        <f>(Z1008*'Propiedades físicas'!$F$4)/1000</f>
        <v>496.74322339210158</v>
      </c>
      <c r="AO1008" s="31">
        <f>(AA1008*'Propiedades físicas'!$F$6)/1000</f>
        <v>146.0195160665431</v>
      </c>
      <c r="AP1008" s="31">
        <f>(AB1008*'Propiedades físicas'!$F$9)/1000</f>
        <v>108.19262515722438</v>
      </c>
      <c r="AQ1008" s="31">
        <f>(AC1008*'Propiedades físicas'!$F$5)/1000</f>
        <v>105.35736258769539</v>
      </c>
      <c r="AR1008" s="31">
        <f>(AD1008*'Propiedades físicas'!$F$8)/1000</f>
        <v>19.30104189976748</v>
      </c>
      <c r="AS1008" s="31">
        <f>(AE1008*'Propiedades físicas'!$F$7)/1000</f>
        <v>2.2572483412883382</v>
      </c>
      <c r="AT1008" s="31">
        <f t="shared" si="653"/>
        <v>877.87101744462029</v>
      </c>
      <c r="AU1008" s="31">
        <f t="shared" si="654"/>
        <v>0.56584989539586683</v>
      </c>
      <c r="AV1008" s="31">
        <f t="shared" si="657"/>
        <v>0.16633367905411528</v>
      </c>
      <c r="AW1008" s="31">
        <f t="shared" si="657"/>
        <v>0.12324432975605054</v>
      </c>
      <c r="AX1008" s="31">
        <f t="shared" si="657"/>
        <v>0.12001462685757451</v>
      </c>
      <c r="AY1008" s="31">
        <f t="shared" si="657"/>
        <v>2.198619332023348E-2</v>
      </c>
      <c r="AZ1008" s="31">
        <f t="shared" si="658"/>
        <v>2.571275616159335E-3</v>
      </c>
      <c r="BA1008" s="31">
        <f t="shared" si="655"/>
        <v>0.99999999999999989</v>
      </c>
      <c r="BB1008" s="34">
        <f>AU1008*'Propiedades físicas'!$C$4+'Diseño reactor'!AV1008*'Propiedades físicas'!$C$5+'Diseño reactor'!AW1008*'Propiedades físicas'!$C$8+'Diseño reactor'!AX1008*'Propiedades físicas'!$C$9+'Diseño reactor'!AY1008*'Propiedades físicas'!$C$7+'Diseño reactor'!AZ1008*'Propiedades físicas'!$C$6</f>
        <v>876.01558874265857</v>
      </c>
      <c r="BC1008" s="45">
        <f>AU1008*'Propiedades físicas'!$L$4+'Diseño reactor'!AV1008*'Propiedades físicas'!$L$5+'Diseño reactor'!AW1008*'Propiedades físicas'!$L$8+AX1008*'Propiedades físicas'!$L$9+'Diseño reactor'!AY1008*'Propiedades físicas'!$L$7+'Diseño reactor'!AZ1008*'Propiedades físicas'!$L$6</f>
        <v>2.0276030003191101</v>
      </c>
      <c r="BD1008" s="29">
        <f t="shared" si="634"/>
        <v>2.8550684617132549</v>
      </c>
      <c r="BE1008" s="58">
        <f t="shared" si="635"/>
        <v>42.780465333566504</v>
      </c>
      <c r="BF1008" s="30">
        <f>AU1008*'Propiedades físicas'!$I$4+'Diseño reactor'!AV1008*'Propiedades físicas'!$I$5+'Diseño reactor'!AW1008*'Propiedades físicas'!$I$8+'Diseño reactor'!AX1008*'Propiedades físicas'!$I$9+'Diseño reactor'!AY1008*'Propiedades físicas'!$I$7+'Diseño reactor'!AZ1008*'Propiedades físicas'!$I$6</f>
        <v>1.9681163177848883E-2</v>
      </c>
      <c r="BG1008" s="24">
        <f>AU1008*'Propiedades físicas'!$O$4+'Diseño reactor'!AV1008*'Propiedades físicas'!$O$5+'Diseño reactor'!AW1008*'Propiedades físicas'!$O$8+'Diseño reactor'!AX1008*'Propiedades físicas'!$O$9+'Diseño reactor'!AY1008*'Propiedades físicas'!$O$7+'Diseño reactor'!AZ1008*'Propiedades físicas'!$O$6</f>
        <v>0.15027958417454765</v>
      </c>
      <c r="BH1008" s="54">
        <f t="shared" si="636"/>
        <v>41790.279127894333</v>
      </c>
      <c r="BI1008" s="34">
        <f t="shared" si="656"/>
        <v>265.54229390751181</v>
      </c>
      <c r="BJ1008" s="27">
        <f t="shared" si="637"/>
        <v>4799.0260236318018</v>
      </c>
      <c r="BK1008" s="34">
        <f t="shared" si="638"/>
        <v>554.76587328786161</v>
      </c>
      <c r="BL1008" s="27">
        <f t="shared" si="639"/>
        <v>105.18367735180736</v>
      </c>
      <c r="BM1008" s="34">
        <f t="shared" si="640"/>
        <v>1.1054421768707483</v>
      </c>
      <c r="BN1008" s="45">
        <f t="shared" si="641"/>
        <v>981.29163453571891</v>
      </c>
      <c r="BO1008" s="45">
        <f t="shared" si="642"/>
        <v>91.466227716906033</v>
      </c>
      <c r="BP1008" s="66">
        <f t="shared" si="643"/>
        <v>6.6925608228606581</v>
      </c>
    </row>
    <row r="1009" spans="8:68">
      <c r="H1009" s="68">
        <v>1004</v>
      </c>
      <c r="I1009" s="31">
        <f>('Propiedades físicas'!$C$10*'Diseño reactor'!H1009)/1000</f>
        <v>878.74626272622015</v>
      </c>
      <c r="J1009" s="31">
        <f t="shared" si="621"/>
        <v>0.51892112586095873</v>
      </c>
      <c r="K1009" s="31">
        <f>(I1009*1000)/'Propiedades físicas'!$F$10</f>
        <v>5740.1166822974019</v>
      </c>
      <c r="L1009" s="31">
        <f t="shared" si="622"/>
        <v>820.01666889962883</v>
      </c>
      <c r="M1009" s="31">
        <f t="shared" si="623"/>
        <v>4920.1000133977732</v>
      </c>
      <c r="N1009" s="31">
        <f t="shared" si="624"/>
        <v>0.81674967021875378</v>
      </c>
      <c r="O1009" s="32">
        <f t="shared" si="625"/>
        <v>4.9004980213125231</v>
      </c>
      <c r="P1009" s="33">
        <f t="shared" si="626"/>
        <v>0.56336355017650119</v>
      </c>
      <c r="Q1009" s="31">
        <f t="shared" si="627"/>
        <v>4.5441144219036271</v>
      </c>
      <c r="R1009" s="31">
        <f t="shared" si="628"/>
        <v>0.17477632297570386</v>
      </c>
      <c r="S1009" s="31">
        <f t="shared" si="629"/>
        <v>0.35638359940889547</v>
      </c>
      <c r="T1009" s="31">
        <f t="shared" si="630"/>
        <v>5.4222114766454596E-2</v>
      </c>
      <c r="U1009" s="31">
        <f t="shared" si="631"/>
        <v>2.4387682300094148E-2</v>
      </c>
      <c r="V1009" s="47">
        <f t="shared" si="644"/>
        <v>5.5789400114566133E-4</v>
      </c>
      <c r="W1009" s="31">
        <f t="shared" si="632"/>
        <v>0.31023718684133295</v>
      </c>
      <c r="X1009" s="34">
        <f>(S1009*H1009*'Propiedades físicas'!$F$5*60*24*365)/(1000000)</f>
        <v>55379.347640184045</v>
      </c>
      <c r="Y1009" s="34">
        <f>(U1009*H1009*'Propiedades físicas'!$F$7*60*24*365)/(1000000)</f>
        <v>1185.1465896413604</v>
      </c>
      <c r="Z1009" s="31">
        <f t="shared" si="645"/>
        <v>565.61700437720719</v>
      </c>
      <c r="AA1009" s="31">
        <f t="shared" si="646"/>
        <v>4562.2908795912417</v>
      </c>
      <c r="AB1009" s="31">
        <f t="shared" si="646"/>
        <v>175.47542826760667</v>
      </c>
      <c r="AC1009" s="31">
        <f t="shared" si="646"/>
        <v>357.80913380653107</v>
      </c>
      <c r="AD1009" s="31">
        <f t="shared" si="646"/>
        <v>54.439003225520416</v>
      </c>
      <c r="AE1009" s="31">
        <f t="shared" si="647"/>
        <v>24.485233029294523</v>
      </c>
      <c r="AF1009" s="31">
        <f t="shared" si="648"/>
        <v>5740.1166822974019</v>
      </c>
      <c r="AG1009" s="31">
        <f t="shared" si="649"/>
        <v>9.8537544736952434E-2</v>
      </c>
      <c r="AH1009" s="31">
        <f t="shared" si="650"/>
        <v>0.79480803825145385</v>
      </c>
      <c r="AI1009" s="31">
        <f t="shared" si="650"/>
        <v>3.0570010677444116E-2</v>
      </c>
      <c r="AJ1009" s="31">
        <f t="shared" si="650"/>
        <v>6.2334818891403257E-2</v>
      </c>
      <c r="AK1009" s="31">
        <f t="shared" si="650"/>
        <v>9.4839541142797742E-3</v>
      </c>
      <c r="AL1009" s="31">
        <f t="shared" si="651"/>
        <v>4.2656333284665305E-3</v>
      </c>
      <c r="AM1009" s="31">
        <f t="shared" si="652"/>
        <v>1</v>
      </c>
      <c r="AN1009" s="31">
        <f>(Z1009*'Propiedades físicas'!$F$4)/1000</f>
        <v>497.39228130922845</v>
      </c>
      <c r="AO1009" s="31">
        <f>(AA1009*'Propiedades físicas'!$F$6)/1000</f>
        <v>146.17579978210338</v>
      </c>
      <c r="AP1009" s="31">
        <f>(AB1009*'Propiedades físicas'!$F$9)/1000</f>
        <v>108.25956546969992</v>
      </c>
      <c r="AQ1009" s="31">
        <f>(AC1009*'Propiedades físicas'!$F$5)/1000</f>
        <v>105.36405563200921</v>
      </c>
      <c r="AR1009" s="31">
        <f>(AD1009*'Propiedades físicas'!$F$8)/1000</f>
        <v>19.29971542351149</v>
      </c>
      <c r="AS1009" s="31">
        <f>(AE1009*'Propiedades físicas'!$F$7)/1000</f>
        <v>2.2548451096677327</v>
      </c>
      <c r="AT1009" s="31">
        <f t="shared" si="653"/>
        <v>878.74626272622027</v>
      </c>
      <c r="AU1009" s="31">
        <f t="shared" si="654"/>
        <v>0.56602491800775323</v>
      </c>
      <c r="AV1009" s="31">
        <f t="shared" si="657"/>
        <v>0.16634585657139289</v>
      </c>
      <c r="AW1009" s="31">
        <f t="shared" si="657"/>
        <v>0.12319775350604133</v>
      </c>
      <c r="AX1009" s="31">
        <f t="shared" si="657"/>
        <v>0.11990270696017304</v>
      </c>
      <c r="AY1009" s="31">
        <f t="shared" si="657"/>
        <v>2.1962785211326077E-2</v>
      </c>
      <c r="AZ1009" s="31">
        <f t="shared" si="658"/>
        <v>2.5659797433132819E-3</v>
      </c>
      <c r="BA1009" s="31">
        <f t="shared" si="655"/>
        <v>0.99999999999999989</v>
      </c>
      <c r="BB1009" s="34">
        <f>AU1009*'Propiedades físicas'!$C$4+'Diseño reactor'!AV1009*'Propiedades físicas'!$C$5+'Diseño reactor'!AW1009*'Propiedades físicas'!$C$8+'Diseño reactor'!AX1009*'Propiedades físicas'!$C$9+'Diseño reactor'!AY1009*'Propiedades físicas'!$C$7+'Diseño reactor'!AZ1009*'Propiedades físicas'!$C$6</f>
        <v>876.01406810158994</v>
      </c>
      <c r="BC1009" s="45">
        <f>AU1009*'Propiedades físicas'!$L$4+'Diseño reactor'!AV1009*'Propiedades físicas'!$L$5+'Diseño reactor'!AW1009*'Propiedades físicas'!$L$8+AX1009*'Propiedades físicas'!$L$9+'Diseño reactor'!AY1009*'Propiedades físicas'!$L$7+'Diseño reactor'!AZ1009*'Propiedades físicas'!$L$6</f>
        <v>2.0277353901359976</v>
      </c>
      <c r="BD1009" s="29">
        <f t="shared" si="634"/>
        <v>2.8529256619270642</v>
      </c>
      <c r="BE1009" s="58">
        <f t="shared" si="635"/>
        <v>42.778083333513756</v>
      </c>
      <c r="BF1009" s="30">
        <f>AU1009*'Propiedades físicas'!$I$4+'Diseño reactor'!AV1009*'Propiedades físicas'!$I$5+'Diseño reactor'!AW1009*'Propiedades físicas'!$I$8+'Diseño reactor'!AX1009*'Propiedades físicas'!$I$9+'Diseño reactor'!AY1009*'Propiedades físicas'!$I$7+'Diseño reactor'!AZ1009*'Propiedades físicas'!$I$6</f>
        <v>1.9681858798299767E-2</v>
      </c>
      <c r="BG1009" s="24">
        <f>AU1009*'Propiedades físicas'!$O$4+'Diseño reactor'!AV1009*'Propiedades físicas'!$O$5+'Diseño reactor'!AW1009*'Propiedades físicas'!$O$8+'Diseño reactor'!AX1009*'Propiedades físicas'!$O$9+'Diseño reactor'!AY1009*'Propiedades físicas'!$O$7+'Diseño reactor'!AZ1009*'Propiedades físicas'!$O$6</f>
        <v>0.15028537691808072</v>
      </c>
      <c r="BH1009" s="54">
        <f t="shared" si="636"/>
        <v>41788.729584930668</v>
      </c>
      <c r="BI1009" s="34">
        <f t="shared" si="656"/>
        <v>265.55878188152911</v>
      </c>
      <c r="BJ1009" s="27">
        <f t="shared" si="637"/>
        <v>4799.0067161424158</v>
      </c>
      <c r="BK1009" s="34">
        <f t="shared" si="638"/>
        <v>554.7850255137414</v>
      </c>
      <c r="BL1009" s="27">
        <f t="shared" si="639"/>
        <v>105.18436582071327</v>
      </c>
      <c r="BM1009" s="34">
        <f t="shared" si="640"/>
        <v>1.1054421768707483</v>
      </c>
      <c r="BN1009" s="45">
        <f t="shared" si="641"/>
        <v>982.42767736162511</v>
      </c>
      <c r="BO1009" s="45">
        <f t="shared" si="642"/>
        <v>91.492437379647598</v>
      </c>
      <c r="BP1009" s="66">
        <f t="shared" si="643"/>
        <v>6.6925492055070714</v>
      </c>
    </row>
    <row r="1010" spans="8:68">
      <c r="H1010" s="68">
        <v>1005</v>
      </c>
      <c r="I1010" s="31">
        <f>('Propiedades físicas'!$C$10*'Diseño reactor'!H1010)/1000</f>
        <v>879.62150800782001</v>
      </c>
      <c r="J1010" s="31">
        <f t="shared" si="621"/>
        <v>0.5184047864322413</v>
      </c>
      <c r="K1010" s="31">
        <f>(I1010*1000)/'Propiedades físicas'!$F$10</f>
        <v>5745.8339299889331</v>
      </c>
      <c r="L1010" s="31">
        <f t="shared" si="622"/>
        <v>820.83341856984748</v>
      </c>
      <c r="M1010" s="31">
        <f t="shared" si="623"/>
        <v>4925.0005114190853</v>
      </c>
      <c r="N1010" s="31">
        <f t="shared" si="624"/>
        <v>0.81674967021875367</v>
      </c>
      <c r="O1010" s="32">
        <f t="shared" si="625"/>
        <v>4.9004980213125231</v>
      </c>
      <c r="P1010" s="33">
        <f t="shared" si="626"/>
        <v>0.56353751066604196</v>
      </c>
      <c r="Q1010" s="31">
        <f t="shared" si="627"/>
        <v>4.5444464784742404</v>
      </c>
      <c r="R1010" s="31">
        <f t="shared" si="628"/>
        <v>0.17471026345990354</v>
      </c>
      <c r="S1010" s="31">
        <f t="shared" si="629"/>
        <v>0.35605154283828305</v>
      </c>
      <c r="T1010" s="31">
        <f t="shared" si="630"/>
        <v>5.416440890004489E-2</v>
      </c>
      <c r="U1010" s="31">
        <f t="shared" si="631"/>
        <v>2.4337487192763251E-2</v>
      </c>
      <c r="V1010" s="47">
        <f t="shared" si="644"/>
        <v>5.5806627269841048E-4</v>
      </c>
      <c r="W1010" s="31">
        <f t="shared" si="632"/>
        <v>0.31002419564478395</v>
      </c>
      <c r="X1010" s="34">
        <f>(S1010*H1010*'Propiedades físicas'!$F$5*60*24*365)/(1000000)</f>
        <v>55382.855850245978</v>
      </c>
      <c r="Y1010" s="34">
        <f>(U1010*H1010*'Propiedades físicas'!$F$7*60*24*365)/(1000000)</f>
        <v>1183.8852978036603</v>
      </c>
      <c r="Z1010" s="31">
        <f t="shared" si="645"/>
        <v>566.35519821937214</v>
      </c>
      <c r="AA1010" s="31">
        <f t="shared" si="646"/>
        <v>4567.1687108666119</v>
      </c>
      <c r="AB1010" s="31">
        <f t="shared" si="646"/>
        <v>175.58381477720306</v>
      </c>
      <c r="AC1010" s="31">
        <f t="shared" si="646"/>
        <v>357.83180055247448</v>
      </c>
      <c r="AD1010" s="31">
        <f t="shared" si="646"/>
        <v>54.435230944545111</v>
      </c>
      <c r="AE1010" s="31">
        <f t="shared" si="647"/>
        <v>24.459174628727066</v>
      </c>
      <c r="AF1010" s="31">
        <f t="shared" si="648"/>
        <v>5745.8339299889331</v>
      </c>
      <c r="AG1010" s="31">
        <f t="shared" si="649"/>
        <v>9.856797205074512E-2</v>
      </c>
      <c r="AH1010" s="31">
        <f t="shared" si="650"/>
        <v>0.79486611804588103</v>
      </c>
      <c r="AI1010" s="31">
        <f t="shared" si="650"/>
        <v>3.0558456251369808E-2</v>
      </c>
      <c r="AJ1010" s="31">
        <f t="shared" si="650"/>
        <v>6.2276739096976251E-2</v>
      </c>
      <c r="AK1010" s="31">
        <f t="shared" si="650"/>
        <v>9.4738608194772454E-3</v>
      </c>
      <c r="AL1010" s="31">
        <f t="shared" si="651"/>
        <v>4.2568537355506504E-3</v>
      </c>
      <c r="AM1010" s="31">
        <f t="shared" si="652"/>
        <v>1</v>
      </c>
      <c r="AN1010" s="31">
        <f>(Z1010*'Propiedades físicas'!$F$4)/1000</f>
        <v>498.04143421015146</v>
      </c>
      <c r="AO1010" s="31">
        <f>(AA1010*'Propiedades físicas'!$F$6)/1000</f>
        <v>146.33208549616626</v>
      </c>
      <c r="AP1010" s="31">
        <f>(AB1010*'Propiedades físicas'!$F$9)/1000</f>
        <v>108.32643452679542</v>
      </c>
      <c r="AQ1010" s="31">
        <f>(AC1010*'Propiedades físicas'!$F$5)/1000</f>
        <v>105.37073030868717</v>
      </c>
      <c r="AR1010" s="31">
        <f>(AD1010*'Propiedades físicas'!$F$8)/1000</f>
        <v>19.298378074460125</v>
      </c>
      <c r="AS1010" s="31">
        <f>(AE1010*'Propiedades físicas'!$F$7)/1000</f>
        <v>2.2524453915594753</v>
      </c>
      <c r="AT1010" s="31">
        <f t="shared" si="653"/>
        <v>879.6215080078199</v>
      </c>
      <c r="AU1010" s="31">
        <f t="shared" si="654"/>
        <v>0.56619970029851052</v>
      </c>
      <c r="AV1010" s="31">
        <f t="shared" si="657"/>
        <v>0.16635801212680826</v>
      </c>
      <c r="AW1010" s="31">
        <f t="shared" si="657"/>
        <v>0.12315118893822273</v>
      </c>
      <c r="AX1010" s="31">
        <f t="shared" si="657"/>
        <v>0.11979098890764096</v>
      </c>
      <c r="AY1010" s="31">
        <f t="shared" si="657"/>
        <v>2.1939411324954278E-2</v>
      </c>
      <c r="AZ1010" s="31">
        <f t="shared" si="658"/>
        <v>2.5606984038633249E-3</v>
      </c>
      <c r="BA1010" s="31">
        <f t="shared" si="655"/>
        <v>1</v>
      </c>
      <c r="BB1010" s="34">
        <f>AU1010*'Propiedades físicas'!$C$4+'Diseño reactor'!AV1010*'Propiedades físicas'!$C$5+'Diseño reactor'!AW1010*'Propiedades físicas'!$C$8+'Diseño reactor'!AX1010*'Propiedades físicas'!$C$9+'Diseño reactor'!AY1010*'Propiedades físicas'!$C$7+'Diseño reactor'!AZ1010*'Propiedades físicas'!$C$6</f>
        <v>876.01255137232988</v>
      </c>
      <c r="BC1010" s="45">
        <f>AU1010*'Propiedades físicas'!$L$4+'Diseño reactor'!AV1010*'Propiedades físicas'!$L$5+'Diseño reactor'!AW1010*'Propiedades físicas'!$L$8+AX1010*'Propiedades físicas'!$L$9+'Diseño reactor'!AY1010*'Propiedades físicas'!$L$7+'Diseño reactor'!AZ1010*'Propiedades físicas'!$L$6</f>
        <v>2.0278675893880265</v>
      </c>
      <c r="BD1010" s="29">
        <f t="shared" si="634"/>
        <v>2.8507860832332144</v>
      </c>
      <c r="BE1010" s="58">
        <f t="shared" si="635"/>
        <v>42.775705053627746</v>
      </c>
      <c r="BF1010" s="30">
        <f>AU1010*'Propiedades físicas'!$I$4+'Diseño reactor'!AV1010*'Propiedades físicas'!$I$5+'Diseño reactor'!AW1010*'Propiedades físicas'!$I$8+'Diseño reactor'!AX1010*'Propiedades físicas'!$I$9+'Diseño reactor'!AY1010*'Propiedades físicas'!$I$7+'Diseño reactor'!AZ1010*'Propiedades físicas'!$I$6</f>
        <v>1.968255266068715E-2</v>
      </c>
      <c r="BG1010" s="24">
        <f>AU1010*'Propiedades físicas'!$O$4+'Diseño reactor'!AV1010*'Propiedades físicas'!$O$5+'Diseño reactor'!AW1010*'Propiedades físicas'!$O$8+'Diseño reactor'!AX1010*'Propiedades físicas'!$O$9+'Diseño reactor'!AY1010*'Propiedades físicas'!$O$7+'Diseño reactor'!AZ1010*'Propiedades físicas'!$O$6</f>
        <v>0.15029116248125765</v>
      </c>
      <c r="BH1010" s="54">
        <f t="shared" si="636"/>
        <v>41787.184070563213</v>
      </c>
      <c r="BI1010" s="34">
        <f t="shared" si="656"/>
        <v>265.57523381993963</v>
      </c>
      <c r="BJ1010" s="27">
        <f t="shared" si="637"/>
        <v>4798.9874895476405</v>
      </c>
      <c r="BK1010" s="34">
        <f t="shared" si="638"/>
        <v>554.80416041317471</v>
      </c>
      <c r="BL1010" s="27">
        <f t="shared" si="639"/>
        <v>105.18505362831307</v>
      </c>
      <c r="BM1010" s="34">
        <f t="shared" si="640"/>
        <v>1.1054421768707483</v>
      </c>
      <c r="BN1010" s="45">
        <f t="shared" si="641"/>
        <v>983.563843325471</v>
      </c>
      <c r="BO1010" s="45">
        <f t="shared" si="642"/>
        <v>91.518611068197217</v>
      </c>
      <c r="BP1010" s="66">
        <f t="shared" si="643"/>
        <v>6.6925376180388172</v>
      </c>
    </row>
    <row r="1011" spans="8:68">
      <c r="H1011" s="68">
        <v>1006</v>
      </c>
      <c r="I1011" s="31">
        <f>('Propiedades físicas'!$C$10*'Diseño reactor'!H1011)/1000</f>
        <v>880.49675328941987</v>
      </c>
      <c r="J1011" s="31">
        <f t="shared" si="621"/>
        <v>0.51788947352326298</v>
      </c>
      <c r="K1011" s="31">
        <f>(I1011*1000)/'Propiedades físicas'!$F$10</f>
        <v>5751.5511776804651</v>
      </c>
      <c r="L1011" s="31">
        <f t="shared" si="622"/>
        <v>821.65016824006636</v>
      </c>
      <c r="M1011" s="31">
        <f t="shared" si="623"/>
        <v>4929.9010094403984</v>
      </c>
      <c r="N1011" s="31">
        <f t="shared" si="624"/>
        <v>0.81674967021875389</v>
      </c>
      <c r="O1011" s="32">
        <f t="shared" si="625"/>
        <v>4.9004980213125231</v>
      </c>
      <c r="P1011" s="33">
        <f t="shared" si="626"/>
        <v>0.56371123245671639</v>
      </c>
      <c r="Q1011" s="31">
        <f t="shared" si="627"/>
        <v>4.5447779366832952</v>
      </c>
      <c r="R1011" s="31">
        <f t="shared" si="628"/>
        <v>0.17464422063562782</v>
      </c>
      <c r="S1011" s="31">
        <f t="shared" si="629"/>
        <v>0.35572008462922899</v>
      </c>
      <c r="T1011" s="31">
        <f t="shared" si="630"/>
        <v>5.4106787385627922E-2</v>
      </c>
      <c r="U1011" s="31">
        <f t="shared" si="631"/>
        <v>2.4287429740781779E-2</v>
      </c>
      <c r="V1011" s="47">
        <f t="shared" si="644"/>
        <v>5.5823830786975797E-4</v>
      </c>
      <c r="W1011" s="31">
        <f t="shared" si="632"/>
        <v>0.30981149670285751</v>
      </c>
      <c r="X1011" s="34">
        <f>(S1011*H1011*'Propiedades físicas'!$F$5*60*24*365)/(1000000)</f>
        <v>55386.354439372604</v>
      </c>
      <c r="Y1011" s="34">
        <f>(U1011*H1011*'Propiedades físicas'!$F$7*60*24*365)/(1000000)</f>
        <v>1182.6258496689766</v>
      </c>
      <c r="Z1011" s="31">
        <f t="shared" si="645"/>
        <v>567.09349985145673</v>
      </c>
      <c r="AA1011" s="31">
        <f t="shared" si="646"/>
        <v>4572.0466043033948</v>
      </c>
      <c r="AB1011" s="31">
        <f t="shared" si="646"/>
        <v>175.69208595944158</v>
      </c>
      <c r="AC1011" s="31">
        <f t="shared" si="646"/>
        <v>357.85440513700439</v>
      </c>
      <c r="AD1011" s="31">
        <f t="shared" si="646"/>
        <v>54.431428109941692</v>
      </c>
      <c r="AE1011" s="31">
        <f t="shared" si="647"/>
        <v>24.433154319226471</v>
      </c>
      <c r="AF1011" s="31">
        <f t="shared" si="648"/>
        <v>5751.551177680466</v>
      </c>
      <c r="AG1011" s="31">
        <f t="shared" si="649"/>
        <v>9.8598357613877474E-2</v>
      </c>
      <c r="AH1011" s="31">
        <f t="shared" si="650"/>
        <v>0.79492409318128476</v>
      </c>
      <c r="AI1011" s="31">
        <f t="shared" si="650"/>
        <v>3.0546904744798979E-2</v>
      </c>
      <c r="AJ1011" s="31">
        <f t="shared" si="650"/>
        <v>6.2218763961572353E-2</v>
      </c>
      <c r="AK1011" s="31">
        <f t="shared" si="650"/>
        <v>9.4637822786257913E-3</v>
      </c>
      <c r="AL1011" s="31">
        <f t="shared" si="651"/>
        <v>4.2480982198405959E-3</v>
      </c>
      <c r="AM1011" s="31">
        <f t="shared" si="652"/>
        <v>0.99999999999999989</v>
      </c>
      <c r="AN1011" s="31">
        <f>(Z1011*'Propiedades físicas'!$F$4)/1000</f>
        <v>498.690681899374</v>
      </c>
      <c r="AO1011" s="31">
        <f>(AA1011*'Propiedades físicas'!$F$6)/1000</f>
        <v>146.48837320188079</v>
      </c>
      <c r="AP1011" s="31">
        <f>(AB1011*'Propiedades físicas'!$F$9)/1000</f>
        <v>108.39323243267746</v>
      </c>
      <c r="AQ1011" s="31">
        <f>(AC1011*'Propiedades físicas'!$F$5)/1000</f>
        <v>105.37738668069369</v>
      </c>
      <c r="AR1011" s="31">
        <f>(AD1011*'Propiedades físicas'!$F$8)/1000</f>
        <v>19.297029893536521</v>
      </c>
      <c r="AS1011" s="31">
        <f>(AE1011*'Propiedades físicas'!$F$7)/1000</f>
        <v>2.2500491812575656</v>
      </c>
      <c r="AT1011" s="31">
        <f t="shared" si="653"/>
        <v>880.49675328941998</v>
      </c>
      <c r="AU1011" s="31">
        <f t="shared" si="654"/>
        <v>0.56637424276277137</v>
      </c>
      <c r="AV1011" s="31">
        <f t="shared" si="657"/>
        <v>0.16637014577807302</v>
      </c>
      <c r="AW1011" s="31">
        <f t="shared" si="657"/>
        <v>0.12310463613606139</v>
      </c>
      <c r="AX1011" s="31">
        <f t="shared" si="657"/>
        <v>0.11967947216956525</v>
      </c>
      <c r="AY1011" s="31">
        <f t="shared" si="657"/>
        <v>2.191607160554012E-2</v>
      </c>
      <c r="AZ1011" s="31">
        <f t="shared" si="658"/>
        <v>2.5554315479888803E-3</v>
      </c>
      <c r="BA1011" s="31">
        <f t="shared" si="655"/>
        <v>1</v>
      </c>
      <c r="BB1011" s="34">
        <f>AU1011*'Propiedades físicas'!$C$4+'Diseño reactor'!AV1011*'Propiedades físicas'!$C$5+'Diseño reactor'!AW1011*'Propiedades físicas'!$C$8+'Diseño reactor'!AX1011*'Propiedades físicas'!$C$9+'Diseño reactor'!AY1011*'Propiedades físicas'!$C$7+'Diseño reactor'!AZ1011*'Propiedades físicas'!$C$6</f>
        <v>876.01103854212283</v>
      </c>
      <c r="BC1011" s="45">
        <f>AU1011*'Propiedades físicas'!$L$4+'Diseño reactor'!AV1011*'Propiedades físicas'!$L$5+'Diseño reactor'!AW1011*'Propiedades físicas'!$L$8+AX1011*'Propiedades físicas'!$L$9+'Diseño reactor'!AY1011*'Propiedades físicas'!$L$7+'Diseño reactor'!AZ1011*'Propiedades físicas'!$L$6</f>
        <v>2.0279995984789831</v>
      </c>
      <c r="BD1011" s="29">
        <f t="shared" si="634"/>
        <v>2.8486497183707042</v>
      </c>
      <c r="BE1011" s="58">
        <f t="shared" si="635"/>
        <v>42.773330485105809</v>
      </c>
      <c r="BF1011" s="30">
        <f>AU1011*'Propiedades físicas'!$I$4+'Diseño reactor'!AV1011*'Propiedades físicas'!$I$5+'Diseño reactor'!AW1011*'Propiedades físicas'!$I$8+'Diseño reactor'!AX1011*'Propiedades físicas'!$I$9+'Diseño reactor'!AY1011*'Propiedades físicas'!$I$7+'Diseño reactor'!AZ1011*'Propiedades físicas'!$I$6</f>
        <v>1.9683244770566342E-2</v>
      </c>
      <c r="BG1011" s="24">
        <f>AU1011*'Propiedades físicas'!$O$4+'Diseño reactor'!AV1011*'Propiedades físicas'!$O$5+'Diseño reactor'!AW1011*'Propiedades físicas'!$O$8+'Diseño reactor'!AX1011*'Propiedades físicas'!$O$9+'Diseño reactor'!AY1011*'Propiedades físicas'!$O$7+'Diseño reactor'!AZ1011*'Propiedades físicas'!$O$6</f>
        <v>0.15029694087617629</v>
      </c>
      <c r="BH1011" s="54">
        <f t="shared" si="636"/>
        <v>41785.642571549972</v>
      </c>
      <c r="BI1011" s="34">
        <f t="shared" si="656"/>
        <v>265.59164982844618</v>
      </c>
      <c r="BJ1011" s="27">
        <f t="shared" si="637"/>
        <v>4798.9683435442766</v>
      </c>
      <c r="BK1011" s="34">
        <f t="shared" si="638"/>
        <v>554.82327799716597</v>
      </c>
      <c r="BL1011" s="27">
        <f t="shared" si="639"/>
        <v>105.18574077510996</v>
      </c>
      <c r="BM1011" s="34">
        <f t="shared" si="640"/>
        <v>1.1054421768707483</v>
      </c>
      <c r="BN1011" s="45">
        <f t="shared" si="641"/>
        <v>984.7001321627622</v>
      </c>
      <c r="BO1011" s="45">
        <f t="shared" si="642"/>
        <v>91.544748856561654</v>
      </c>
      <c r="BP1011" s="66">
        <f t="shared" si="643"/>
        <v>6.6925260603584453</v>
      </c>
    </row>
    <row r="1012" spans="8:68">
      <c r="H1012" s="68">
        <v>1007</v>
      </c>
      <c r="I1012" s="31">
        <f>('Propiedades físicas'!$C$10*'Diseño reactor'!H1012)/1000</f>
        <v>881.37199857101973</v>
      </c>
      <c r="J1012" s="31">
        <f t="shared" si="621"/>
        <v>0.51737518407587135</v>
      </c>
      <c r="K1012" s="31">
        <f>(I1012*1000)/'Propiedades físicas'!$F$10</f>
        <v>5757.2684253719963</v>
      </c>
      <c r="L1012" s="31">
        <f t="shared" si="622"/>
        <v>822.46691791028513</v>
      </c>
      <c r="M1012" s="31">
        <f t="shared" si="623"/>
        <v>4934.8015074617106</v>
      </c>
      <c r="N1012" s="31">
        <f t="shared" si="624"/>
        <v>0.81674967021875389</v>
      </c>
      <c r="O1012" s="32">
        <f t="shared" si="625"/>
        <v>4.9004980213125231</v>
      </c>
      <c r="P1012" s="33">
        <f t="shared" si="626"/>
        <v>0.56388471603948109</v>
      </c>
      <c r="Q1012" s="31">
        <f t="shared" si="627"/>
        <v>4.5451087981019338</v>
      </c>
      <c r="R1012" s="31">
        <f t="shared" si="628"/>
        <v>0.17457819462054511</v>
      </c>
      <c r="S1012" s="31">
        <f t="shared" si="629"/>
        <v>0.35538922321058997</v>
      </c>
      <c r="T1012" s="31">
        <f t="shared" si="630"/>
        <v>5.4049250086138166E-2</v>
      </c>
      <c r="U1012" s="31">
        <f t="shared" si="631"/>
        <v>2.4237509472589527E-2</v>
      </c>
      <c r="V1012" s="47">
        <f t="shared" si="644"/>
        <v>5.584101071458939E-4</v>
      </c>
      <c r="W1012" s="31">
        <f t="shared" si="632"/>
        <v>0.30959908941444292</v>
      </c>
      <c r="X1012" s="34">
        <f>(S1012*H1012*'Propiedades físicas'!$F$5*60*24*365)/(1000000)</f>
        <v>55389.843440521887</v>
      </c>
      <c r="Y1012" s="34">
        <f>(U1012*H1012*'Propiedades físicas'!$F$7*60*24*365)/(1000000)</f>
        <v>1181.3682422414317</v>
      </c>
      <c r="Z1012" s="31">
        <f t="shared" si="645"/>
        <v>567.83190905175741</v>
      </c>
      <c r="AA1012" s="31">
        <f t="shared" si="646"/>
        <v>4576.9245596886476</v>
      </c>
      <c r="AB1012" s="31">
        <f t="shared" si="646"/>
        <v>175.80024198288893</v>
      </c>
      <c r="AC1012" s="31">
        <f t="shared" si="646"/>
        <v>357.8769477730641</v>
      </c>
      <c r="AD1012" s="31">
        <f t="shared" si="646"/>
        <v>54.427594836741136</v>
      </c>
      <c r="AE1012" s="31">
        <f t="shared" si="647"/>
        <v>24.407172038897652</v>
      </c>
      <c r="AF1012" s="31">
        <f t="shared" si="648"/>
        <v>5757.2684253719963</v>
      </c>
      <c r="AG1012" s="31">
        <f t="shared" si="649"/>
        <v>9.8628701512222416E-2</v>
      </c>
      <c r="AH1012" s="31">
        <f t="shared" si="650"/>
        <v>0.79498196393247333</v>
      </c>
      <c r="AI1012" s="31">
        <f t="shared" si="650"/>
        <v>3.0535356178312965E-2</v>
      </c>
      <c r="AJ1012" s="31">
        <f t="shared" si="650"/>
        <v>6.2160893210383962E-2</v>
      </c>
      <c r="AK1012" s="31">
        <f t="shared" si="650"/>
        <v>9.4537184677513774E-3</v>
      </c>
      <c r="AL1012" s="31">
        <f t="shared" si="651"/>
        <v>4.2393666988560855E-3</v>
      </c>
      <c r="AM1012" s="31">
        <f t="shared" si="652"/>
        <v>1.0000000000000002</v>
      </c>
      <c r="AN1012" s="31">
        <f>(Z1012*'Propiedades físicas'!$F$4)/1000</f>
        <v>499.34002418193444</v>
      </c>
      <c r="AO1012" s="31">
        <f>(AA1012*'Propiedades físicas'!$F$6)/1000</f>
        <v>146.64466289242426</v>
      </c>
      <c r="AP1012" s="31">
        <f>(AB1012*'Propiedades físicas'!$F$9)/1000</f>
        <v>108.45995929134331</v>
      </c>
      <c r="AQ1012" s="31">
        <f>(AC1012*'Propiedades físicas'!$F$5)/1000</f>
        <v>105.38402481073419</v>
      </c>
      <c r="AR1012" s="31">
        <f>(AD1012*'Propiedades físicas'!$F$8)/1000</f>
        <v>19.295670921521463</v>
      </c>
      <c r="AS1012" s="31">
        <f>(AE1012*'Propiedades físicas'!$F$7)/1000</f>
        <v>2.2476564730620847</v>
      </c>
      <c r="AT1012" s="31">
        <f t="shared" si="653"/>
        <v>881.37199857101984</v>
      </c>
      <c r="AU1012" s="31">
        <f t="shared" si="654"/>
        <v>0.56654854589381221</v>
      </c>
      <c r="AV1012" s="31">
        <f t="shared" si="657"/>
        <v>0.16638225758270198</v>
      </c>
      <c r="AW1012" s="31">
        <f t="shared" si="657"/>
        <v>0.12305809518250056</v>
      </c>
      <c r="AX1012" s="31">
        <f t="shared" si="657"/>
        <v>0.11956815621734604</v>
      </c>
      <c r="AY1012" s="31">
        <f t="shared" si="657"/>
        <v>2.1892765997564925E-2</v>
      </c>
      <c r="AZ1012" s="31">
        <f t="shared" si="658"/>
        <v>2.5501791260741664E-3</v>
      </c>
      <c r="BA1012" s="31">
        <f t="shared" si="655"/>
        <v>0.99999999999999989</v>
      </c>
      <c r="BB1012" s="34">
        <f>AU1012*'Propiedades físicas'!$C$4+'Diseño reactor'!AV1012*'Propiedades físicas'!$C$5+'Diseño reactor'!AW1012*'Propiedades físicas'!$C$8+'Diseño reactor'!AX1012*'Propiedades físicas'!$C$9+'Diseño reactor'!AY1012*'Propiedades físicas'!$C$7+'Diseño reactor'!AZ1012*'Propiedades físicas'!$C$6</f>
        <v>876.00952959826407</v>
      </c>
      <c r="BC1012" s="45">
        <f>AU1012*'Propiedades físicas'!$L$4+'Diseño reactor'!AV1012*'Propiedades físicas'!$L$5+'Diseño reactor'!AW1012*'Propiedades físicas'!$L$8+AX1012*'Propiedades físicas'!$L$9+'Diseño reactor'!AY1012*'Propiedades físicas'!$L$7+'Diseño reactor'!AZ1012*'Propiedades físicas'!$L$6</f>
        <v>2.0281314178115322</v>
      </c>
      <c r="BD1012" s="29">
        <f t="shared" si="634"/>
        <v>2.8465165601003197</v>
      </c>
      <c r="BE1012" s="58">
        <f t="shared" si="635"/>
        <v>42.770959619173368</v>
      </c>
      <c r="BF1012" s="30">
        <f>AU1012*'Propiedades físicas'!$I$4+'Diseño reactor'!AV1012*'Propiedades físicas'!$I$5+'Diseño reactor'!AW1012*'Propiedades físicas'!$I$8+'Diseño reactor'!AX1012*'Propiedades físicas'!$I$9+'Diseño reactor'!AY1012*'Propiedades físicas'!$I$7+'Diseño reactor'!AZ1012*'Propiedades físicas'!$I$6</f>
        <v>1.9683935133471317E-2</v>
      </c>
      <c r="BG1012" s="24">
        <f>AU1012*'Propiedades físicas'!$O$4+'Diseño reactor'!AV1012*'Propiedades físicas'!$O$5+'Diseño reactor'!AW1012*'Propiedades físicas'!$O$8+'Diseño reactor'!AX1012*'Propiedades físicas'!$O$9+'Diseño reactor'!AY1012*'Propiedades físicas'!$O$7+'Diseño reactor'!AZ1012*'Propiedades físicas'!$O$6</f>
        <v>0.15030271211491178</v>
      </c>
      <c r="BH1012" s="54">
        <f t="shared" si="636"/>
        <v>41784.105074702435</v>
      </c>
      <c r="BI1012" s="34">
        <f t="shared" si="656"/>
        <v>265.60803001236548</v>
      </c>
      <c r="BJ1012" s="27">
        <f t="shared" si="637"/>
        <v>4798.9492778304193</v>
      </c>
      <c r="BK1012" s="34">
        <f t="shared" si="638"/>
        <v>554.84237827677634</v>
      </c>
      <c r="BL1012" s="27">
        <f t="shared" si="639"/>
        <v>105.18642726160898</v>
      </c>
      <c r="BM1012" s="34">
        <f t="shared" si="640"/>
        <v>1.1054421768707483</v>
      </c>
      <c r="BN1012" s="45">
        <f t="shared" si="641"/>
        <v>985.8365436097564</v>
      </c>
      <c r="BO1012" s="45">
        <f t="shared" si="642"/>
        <v>91.570850818544756</v>
      </c>
      <c r="BP1012" s="66">
        <f t="shared" si="643"/>
        <v>6.6925145323688948</v>
      </c>
    </row>
    <row r="1013" spans="8:68">
      <c r="H1013" s="68">
        <v>1008</v>
      </c>
      <c r="I1013" s="31">
        <f>('Propiedades físicas'!$C$10*'Diseño reactor'!H1013)/1000</f>
        <v>882.24724385261959</v>
      </c>
      <c r="J1013" s="31">
        <f t="shared" si="621"/>
        <v>0.5168619150440501</v>
      </c>
      <c r="K1013" s="31">
        <f>(I1013*1000)/'Propiedades físicas'!$F$10</f>
        <v>5762.9856730635274</v>
      </c>
      <c r="L1013" s="31">
        <f t="shared" si="622"/>
        <v>823.2836675805039</v>
      </c>
      <c r="M1013" s="31">
        <f t="shared" si="623"/>
        <v>4939.7020054830236</v>
      </c>
      <c r="N1013" s="31">
        <f t="shared" si="624"/>
        <v>0.81674967021875389</v>
      </c>
      <c r="O1013" s="32">
        <f t="shared" si="625"/>
        <v>4.9004980213125231</v>
      </c>
      <c r="P1013" s="33">
        <f t="shared" si="626"/>
        <v>0.56405796190394786</v>
      </c>
      <c r="Q1013" s="31">
        <f t="shared" si="627"/>
        <v>4.545439064295933</v>
      </c>
      <c r="R1013" s="31">
        <f t="shared" si="628"/>
        <v>0.17451218553158543</v>
      </c>
      <c r="S1013" s="31">
        <f t="shared" si="629"/>
        <v>0.35505895701659018</v>
      </c>
      <c r="T1013" s="31">
        <f t="shared" si="630"/>
        <v>5.3991796864657181E-2</v>
      </c>
      <c r="U1013" s="31">
        <f t="shared" si="631"/>
        <v>2.4187725918563482E-2</v>
      </c>
      <c r="V1013" s="47">
        <f t="shared" si="644"/>
        <v>5.5858167101167661E-4</v>
      </c>
      <c r="W1013" s="31">
        <f t="shared" si="632"/>
        <v>0.30938697318007663</v>
      </c>
      <c r="X1013" s="34">
        <f>(S1013*H1013*'Propiedades físicas'!$F$5*60*24*365)/(1000000)</f>
        <v>55393.322886516522</v>
      </c>
      <c r="Y1013" s="34">
        <f>(U1013*H1013*'Propiedades físicas'!$F$7*60*24*365)/(1000000)</f>
        <v>1180.1124725283662</v>
      </c>
      <c r="Z1013" s="31">
        <f t="shared" si="645"/>
        <v>568.57042559917943</v>
      </c>
      <c r="AA1013" s="31">
        <f t="shared" si="646"/>
        <v>4581.8025768103007</v>
      </c>
      <c r="AB1013" s="31">
        <f t="shared" si="646"/>
        <v>175.90828301583812</v>
      </c>
      <c r="AC1013" s="31">
        <f t="shared" si="646"/>
        <v>357.89942867272288</v>
      </c>
      <c r="AD1013" s="31">
        <f t="shared" si="646"/>
        <v>54.423731239574437</v>
      </c>
      <c r="AE1013" s="31">
        <f t="shared" si="647"/>
        <v>24.381227725911991</v>
      </c>
      <c r="AF1013" s="31">
        <f t="shared" si="648"/>
        <v>5762.9856730635274</v>
      </c>
      <c r="AG1013" s="31">
        <f t="shared" si="649"/>
        <v>9.8659003831417624E-2</v>
      </c>
      <c r="AH1013" s="31">
        <f t="shared" si="650"/>
        <v>0.7950397305733149</v>
      </c>
      <c r="AI1013" s="31">
        <f t="shared" si="650"/>
        <v>3.0523810572363891E-2</v>
      </c>
      <c r="AJ1013" s="31">
        <f t="shared" si="650"/>
        <v>6.2103126569542248E-2</v>
      </c>
      <c r="AK1013" s="31">
        <f t="shared" si="650"/>
        <v>9.4436693629056864E-3</v>
      </c>
      <c r="AL1013" s="31">
        <f t="shared" si="651"/>
        <v>4.2306590904556685E-3</v>
      </c>
      <c r="AM1013" s="31">
        <f t="shared" si="652"/>
        <v>0.99999999999999978</v>
      </c>
      <c r="AN1013" s="31">
        <f>(Z1013*'Propiedades físicas'!$F$4)/1000</f>
        <v>499.98946086340641</v>
      </c>
      <c r="AO1013" s="31">
        <f>(AA1013*'Propiedades físicas'!$F$6)/1000</f>
        <v>146.80095456100202</v>
      </c>
      <c r="AP1013" s="31">
        <f>(AB1013*'Propiedades físicas'!$F$9)/1000</f>
        <v>108.52661520662132</v>
      </c>
      <c r="AQ1013" s="31">
        <f>(AC1013*'Propiedades físicas'!$F$5)/1000</f>
        <v>105.39064476125671</v>
      </c>
      <c r="AR1013" s="31">
        <f>(AD1013*'Propiedades físicas'!$F$8)/1000</f>
        <v>19.294301199053923</v>
      </c>
      <c r="AS1013" s="31">
        <f>(AE1013*'Propiedades físicas'!$F$7)/1000</f>
        <v>2.2452672612792353</v>
      </c>
      <c r="AT1013" s="31">
        <f t="shared" si="653"/>
        <v>882.24724385261948</v>
      </c>
      <c r="AU1013" s="31">
        <f t="shared" si="654"/>
        <v>0.56672261018355785</v>
      </c>
      <c r="AV1013" s="31">
        <f t="shared" si="657"/>
        <v>0.16639434759801336</v>
      </c>
      <c r="AW1013" s="31">
        <f t="shared" si="657"/>
        <v>0.12301156615996278</v>
      </c>
      <c r="AX1013" s="31">
        <f t="shared" si="657"/>
        <v>0.11945704052418933</v>
      </c>
      <c r="AY1013" s="31">
        <f t="shared" si="657"/>
        <v>2.1869494445569571E-2</v>
      </c>
      <c r="AZ1013" s="31">
        <f t="shared" si="658"/>
        <v>2.5449410887072262E-3</v>
      </c>
      <c r="BA1013" s="31">
        <f t="shared" si="655"/>
        <v>1.0000000000000002</v>
      </c>
      <c r="BB1013" s="34">
        <f>AU1013*'Propiedades físicas'!$C$4+'Diseño reactor'!AV1013*'Propiedades físicas'!$C$5+'Diseño reactor'!AW1013*'Propiedades físicas'!$C$8+'Diseño reactor'!AX1013*'Propiedades físicas'!$C$9+'Diseño reactor'!AY1013*'Propiedades físicas'!$C$7+'Diseño reactor'!AZ1013*'Propiedades físicas'!$C$6</f>
        <v>876.00802452809921</v>
      </c>
      <c r="BC1013" s="45">
        <f>AU1013*'Propiedades físicas'!$L$4+'Diseño reactor'!AV1013*'Propiedades físicas'!$L$5+'Diseño reactor'!AW1013*'Propiedades físicas'!$L$8+AX1013*'Propiedades físicas'!$L$9+'Diseño reactor'!AY1013*'Propiedades físicas'!$L$7+'Diseño reactor'!AZ1013*'Propiedades físicas'!$L$6</f>
        <v>2.0282630477872248</v>
      </c>
      <c r="BD1013" s="29">
        <f t="shared" si="634"/>
        <v>2.8443866012045498</v>
      </c>
      <c r="BE1013" s="58">
        <f t="shared" si="635"/>
        <v>42.768592447083783</v>
      </c>
      <c r="BF1013" s="30">
        <f>AU1013*'Propiedades físicas'!$I$4+'Diseño reactor'!AV1013*'Propiedades físicas'!$I$5+'Diseño reactor'!AW1013*'Propiedades físicas'!$I$8+'Diseño reactor'!AX1013*'Propiedades físicas'!$I$9+'Diseño reactor'!AY1013*'Propiedades físicas'!$I$7+'Diseño reactor'!AZ1013*'Propiedades físicas'!$I$6</f>
        <v>1.968462375491483E-2</v>
      </c>
      <c r="BG1013" s="24">
        <f>AU1013*'Propiedades físicas'!$O$4+'Diseño reactor'!AV1013*'Propiedades físicas'!$O$5+'Diseño reactor'!AW1013*'Propiedades físicas'!$O$8+'Diseño reactor'!AX1013*'Propiedades físicas'!$O$9+'Diseño reactor'!AY1013*'Propiedades físicas'!$O$7+'Diseño reactor'!AZ1013*'Propiedades físicas'!$O$6</f>
        <v>0.15030847620951668</v>
      </c>
      <c r="BH1013" s="54">
        <f t="shared" si="636"/>
        <v>41782.571566885214</v>
      </c>
      <c r="BI1013" s="34">
        <f t="shared" si="656"/>
        <v>265.62437447663046</v>
      </c>
      <c r="BJ1013" s="27">
        <f t="shared" si="637"/>
        <v>4798.9302921054332</v>
      </c>
      <c r="BK1013" s="34">
        <f t="shared" si="638"/>
        <v>554.8614612631219</v>
      </c>
      <c r="BL1013" s="27">
        <f t="shared" si="639"/>
        <v>105.18711308831691</v>
      </c>
      <c r="BM1013" s="34">
        <f t="shared" si="640"/>
        <v>1.1054421768707483</v>
      </c>
      <c r="BN1013" s="45">
        <f t="shared" si="641"/>
        <v>986.97307740346332</v>
      </c>
      <c r="BO1013" s="45">
        <f t="shared" si="642"/>
        <v>91.596917027748333</v>
      </c>
      <c r="BP1013" s="66">
        <f t="shared" si="643"/>
        <v>6.6925030339734892</v>
      </c>
    </row>
    <row r="1014" spans="8:68">
      <c r="H1014" s="68">
        <v>1009</v>
      </c>
      <c r="I1014" s="31">
        <f>('Propiedades físicas'!$C$10*'Diseño reactor'!H1014)/1000</f>
        <v>883.12248913421934</v>
      </c>
      <c r="J1014" s="31">
        <f t="shared" si="621"/>
        <v>0.51634966339385779</v>
      </c>
      <c r="K1014" s="31">
        <f>(I1014*1000)/'Propiedades físicas'!$F$10</f>
        <v>5768.7029207550586</v>
      </c>
      <c r="L1014" s="31">
        <f t="shared" si="622"/>
        <v>824.10041725072256</v>
      </c>
      <c r="M1014" s="31">
        <f t="shared" si="623"/>
        <v>4944.6025035043358</v>
      </c>
      <c r="N1014" s="31">
        <f t="shared" si="624"/>
        <v>0.81674967021875378</v>
      </c>
      <c r="O1014" s="32">
        <f t="shared" si="625"/>
        <v>4.9004980213125231</v>
      </c>
      <c r="P1014" s="33">
        <f t="shared" si="626"/>
        <v>0.56423097053838711</v>
      </c>
      <c r="Q1014" s="31">
        <f t="shared" si="627"/>
        <v>4.5457687368257265</v>
      </c>
      <c r="R1014" s="31">
        <f t="shared" si="628"/>
        <v>0.17444619348494386</v>
      </c>
      <c r="S1014" s="31">
        <f t="shared" si="629"/>
        <v>0.35472928448679808</v>
      </c>
      <c r="T1014" s="31">
        <f t="shared" si="630"/>
        <v>5.393442758441435E-2</v>
      </c>
      <c r="U1014" s="31">
        <f t="shared" si="631"/>
        <v>2.4138078611008498E-2</v>
      </c>
      <c r="V1014" s="47">
        <f t="shared" si="644"/>
        <v>5.5875299995063578E-4</v>
      </c>
      <c r="W1014" s="31">
        <f t="shared" si="632"/>
        <v>0.30917514740193702</v>
      </c>
      <c r="X1014" s="34">
        <f>(S1014*H1014*'Propiedades físicas'!$F$5*60*24*365)/(1000000)</f>
        <v>55396.792810044441</v>
      </c>
      <c r="Y1014" s="34">
        <f>(U1014*H1014*'Propiedades físicas'!$F$7*60*24*365)/(1000000)</f>
        <v>1178.8585375403484</v>
      </c>
      <c r="Z1014" s="31">
        <f t="shared" si="645"/>
        <v>569.30904927323263</v>
      </c>
      <c r="AA1014" s="31">
        <f t="shared" si="646"/>
        <v>4586.6806554571576</v>
      </c>
      <c r="AB1014" s="31">
        <f t="shared" si="646"/>
        <v>176.01620922630835</v>
      </c>
      <c r="AC1014" s="31">
        <f t="shared" si="646"/>
        <v>357.92184804717925</v>
      </c>
      <c r="AD1014" s="31">
        <f t="shared" si="646"/>
        <v>54.419837432674079</v>
      </c>
      <c r="AE1014" s="31">
        <f t="shared" si="647"/>
        <v>24.355321318507574</v>
      </c>
      <c r="AF1014" s="31">
        <f t="shared" si="648"/>
        <v>5768.7029207550595</v>
      </c>
      <c r="AG1014" s="31">
        <f t="shared" si="649"/>
        <v>9.8689264656866116E-2</v>
      </c>
      <c r="AH1014" s="31">
        <f t="shared" si="650"/>
        <v>0.79509739337674401</v>
      </c>
      <c r="AI1014" s="31">
        <f t="shared" si="650"/>
        <v>3.0512267947275358E-2</v>
      </c>
      <c r="AJ1014" s="31">
        <f t="shared" si="650"/>
        <v>6.2045463766113168E-2</v>
      </c>
      <c r="AK1014" s="31">
        <f t="shared" si="650"/>
        <v>9.4336349401662589E-3</v>
      </c>
      <c r="AL1014" s="31">
        <f t="shared" si="651"/>
        <v>4.2219753128350957E-3</v>
      </c>
      <c r="AM1014" s="31">
        <f t="shared" si="652"/>
        <v>1</v>
      </c>
      <c r="AN1014" s="31">
        <f>(Z1014*'Propiedades físicas'!$F$4)/1000</f>
        <v>500.63899174989535</v>
      </c>
      <c r="AO1014" s="31">
        <f>(AA1014*'Propiedades físicas'!$F$6)/1000</f>
        <v>146.95724820084732</v>
      </c>
      <c r="AP1014" s="31">
        <f>(AB1014*'Propiedades físicas'!$F$9)/1000</f>
        <v>108.59320028217091</v>
      </c>
      <c r="AQ1014" s="31">
        <f>(AC1014*'Propiedades físicas'!$F$5)/1000</f>
        <v>105.39724659445288</v>
      </c>
      <c r="AR1014" s="31">
        <f>(AD1014*'Propiedades físicas'!$F$8)/1000</f>
        <v>19.292920766631607</v>
      </c>
      <c r="AS1014" s="31">
        <f>(AE1014*'Propiedades físicas'!$F$7)/1000</f>
        <v>2.2428815402213629</v>
      </c>
      <c r="AT1014" s="31">
        <f t="shared" si="653"/>
        <v>883.12248913421934</v>
      </c>
      <c r="AU1014" s="31">
        <f t="shared" si="654"/>
        <v>0.56689643612258511</v>
      </c>
      <c r="AV1014" s="31">
        <f t="shared" si="657"/>
        <v>0.16640641588112967</v>
      </c>
      <c r="AW1014" s="31">
        <f t="shared" si="657"/>
        <v>0.12296504915035249</v>
      </c>
      <c r="AX1014" s="31">
        <f t="shared" si="657"/>
        <v>0.11934612456509906</v>
      </c>
      <c r="AY1014" s="31">
        <f t="shared" si="657"/>
        <v>2.1846256894154821E-2</v>
      </c>
      <c r="AZ1014" s="31">
        <f t="shared" si="658"/>
        <v>2.5397173866789431E-3</v>
      </c>
      <c r="BA1014" s="31">
        <f t="shared" si="655"/>
        <v>1.0000000000000002</v>
      </c>
      <c r="BB1014" s="34">
        <f>AU1014*'Propiedades físicas'!$C$4+'Diseño reactor'!AV1014*'Propiedades físicas'!$C$5+'Diseño reactor'!AW1014*'Propiedades físicas'!$C$8+'Diseño reactor'!AX1014*'Propiedades físicas'!$C$9+'Diseño reactor'!AY1014*'Propiedades físicas'!$C$7+'Diseño reactor'!AZ1014*'Propiedades físicas'!$C$6</f>
        <v>876.00652331902347</v>
      </c>
      <c r="BC1014" s="45">
        <f>AU1014*'Propiedades físicas'!$L$4+'Diseño reactor'!AV1014*'Propiedades físicas'!$L$5+'Diseño reactor'!AW1014*'Propiedades físicas'!$L$8+AX1014*'Propiedades físicas'!$L$9+'Diseño reactor'!AY1014*'Propiedades físicas'!$L$7+'Diseño reactor'!AZ1014*'Propiedades físicas'!$L$6</f>
        <v>2.028394488806494</v>
      </c>
      <c r="BD1014" s="29">
        <f t="shared" si="634"/>
        <v>2.8422598344875096</v>
      </c>
      <c r="BE1014" s="58">
        <f t="shared" si="635"/>
        <v>42.766228960118276</v>
      </c>
      <c r="BF1014" s="30">
        <f>AU1014*'Propiedades físicas'!$I$4+'Diseño reactor'!AV1014*'Propiedades físicas'!$I$5+'Diseño reactor'!AW1014*'Propiedades físicas'!$I$8+'Diseño reactor'!AX1014*'Propiedades físicas'!$I$9+'Diseño reactor'!AY1014*'Propiedades físicas'!$I$7+'Diseño reactor'!AZ1014*'Propiedades físicas'!$I$6</f>
        <v>1.96853106403885E-2</v>
      </c>
      <c r="BG1014" s="24">
        <f>AU1014*'Propiedades físicas'!$O$4+'Diseño reactor'!AV1014*'Propiedades físicas'!$O$5+'Diseño reactor'!AW1014*'Propiedades físicas'!$O$8+'Diseño reactor'!AX1014*'Propiedades físicas'!$O$9+'Diseño reactor'!AY1014*'Propiedades físicas'!$O$7+'Diseño reactor'!AZ1014*'Propiedades físicas'!$O$6</f>
        <v>0.15031423317202025</v>
      </c>
      <c r="BH1014" s="54">
        <f t="shared" si="636"/>
        <v>41781.042035015838</v>
      </c>
      <c r="BI1014" s="34">
        <f t="shared" si="656"/>
        <v>265.64068332579183</v>
      </c>
      <c r="BJ1014" s="27">
        <f t="shared" si="637"/>
        <v>4798.9113860699781</v>
      </c>
      <c r="BK1014" s="34">
        <f t="shared" si="638"/>
        <v>554.8805269673735</v>
      </c>
      <c r="BL1014" s="27">
        <f t="shared" si="639"/>
        <v>105.18779825574232</v>
      </c>
      <c r="BM1014" s="34">
        <f t="shared" si="640"/>
        <v>1.1054421768707483</v>
      </c>
      <c r="BN1014" s="45">
        <f t="shared" si="641"/>
        <v>988.10973328163664</v>
      </c>
      <c r="BO1014" s="45">
        <f t="shared" si="642"/>
        <v>91.622947557572573</v>
      </c>
      <c r="BP1014" s="66">
        <f t="shared" si="643"/>
        <v>6.6924915650759305</v>
      </c>
    </row>
    <row r="1015" spans="8:68">
      <c r="H1015" s="68">
        <v>1010</v>
      </c>
      <c r="I1015" s="31">
        <f>('Propiedades físicas'!$C$10*'Diseño reactor'!H1015)/1000</f>
        <v>883.9977344158192</v>
      </c>
      <c r="J1015" s="31">
        <f t="shared" si="621"/>
        <v>0.51583842610336883</v>
      </c>
      <c r="K1015" s="31">
        <f>(I1015*1000)/'Propiedades físicas'!$F$10</f>
        <v>5774.4201684465897</v>
      </c>
      <c r="L1015" s="31">
        <f t="shared" si="622"/>
        <v>824.91716692094133</v>
      </c>
      <c r="M1015" s="31">
        <f t="shared" si="623"/>
        <v>4949.503001525648</v>
      </c>
      <c r="N1015" s="31">
        <f t="shared" si="624"/>
        <v>0.81674967021875378</v>
      </c>
      <c r="O1015" s="32">
        <f t="shared" si="625"/>
        <v>4.9004980213125231</v>
      </c>
      <c r="P1015" s="33">
        <f t="shared" si="626"/>
        <v>0.56440374242973357</v>
      </c>
      <c r="Q1015" s="31">
        <f t="shared" si="627"/>
        <v>4.5460978172464195</v>
      </c>
      <c r="R1015" s="31">
        <f t="shared" si="628"/>
        <v>0.17438021859608463</v>
      </c>
      <c r="S1015" s="31">
        <f t="shared" si="629"/>
        <v>0.3544002040661039</v>
      </c>
      <c r="T1015" s="31">
        <f t="shared" si="630"/>
        <v>5.387714210878751E-2</v>
      </c>
      <c r="U1015" s="31">
        <f t="shared" si="631"/>
        <v>2.4088567084148079E-2</v>
      </c>
      <c r="V1015" s="47">
        <f t="shared" si="644"/>
        <v>5.5892409444497889E-4</v>
      </c>
      <c r="W1015" s="31">
        <f t="shared" si="632"/>
        <v>0.30896361148383844</v>
      </c>
      <c r="X1015" s="34">
        <f>(S1015*H1015*'Propiedades físicas'!$F$5*60*24*365)/(1000000)</f>
        <v>55400.253243659368</v>
      </c>
      <c r="Y1015" s="34">
        <f>(U1015*H1015*'Propiedades físicas'!$F$7*60*24*365)/(1000000)</f>
        <v>1177.6064342911932</v>
      </c>
      <c r="Z1015" s="31">
        <f t="shared" si="645"/>
        <v>570.04777985403086</v>
      </c>
      <c r="AA1015" s="31">
        <f t="shared" si="646"/>
        <v>4591.5587954188841</v>
      </c>
      <c r="AB1015" s="31">
        <f t="shared" si="646"/>
        <v>176.12402078204548</v>
      </c>
      <c r="AC1015" s="31">
        <f t="shared" si="646"/>
        <v>357.94420610676491</v>
      </c>
      <c r="AD1015" s="31">
        <f t="shared" si="646"/>
        <v>54.415913529875382</v>
      </c>
      <c r="AE1015" s="31">
        <f t="shared" si="647"/>
        <v>24.329452754989561</v>
      </c>
      <c r="AF1015" s="31">
        <f t="shared" si="648"/>
        <v>5774.4201684465897</v>
      </c>
      <c r="AG1015" s="31">
        <f t="shared" si="649"/>
        <v>9.8719484073737346E-2</v>
      </c>
      <c r="AH1015" s="31">
        <f t="shared" si="650"/>
        <v>0.79515495261476377</v>
      </c>
      <c r="AI1015" s="31">
        <f t="shared" si="650"/>
        <v>3.0500728323243166E-2</v>
      </c>
      <c r="AJ1015" s="31">
        <f t="shared" si="650"/>
        <v>6.1987904528093524E-2</v>
      </c>
      <c r="AK1015" s="31">
        <f t="shared" si="650"/>
        <v>9.4236151756366075E-3</v>
      </c>
      <c r="AL1015" s="31">
        <f t="shared" si="651"/>
        <v>4.2133152845257133E-3</v>
      </c>
      <c r="AM1015" s="31">
        <f t="shared" si="652"/>
        <v>1</v>
      </c>
      <c r="AN1015" s="31">
        <f>(Z1015*'Propiedades físicas'!$F$4)/1000</f>
        <v>501.2886166480377</v>
      </c>
      <c r="AO1015" s="31">
        <f>(AA1015*'Propiedades físicas'!$F$6)/1000</f>
        <v>147.11354380522104</v>
      </c>
      <c r="AP1015" s="31">
        <f>(AB1015*'Propiedades físicas'!$F$9)/1000</f>
        <v>108.65971462148295</v>
      </c>
      <c r="AQ1015" s="31">
        <f>(AC1015*'Propiedades físicas'!$F$5)/1000</f>
        <v>105.40383037225908</v>
      </c>
      <c r="AR1015" s="31">
        <f>(AD1015*'Propiedades físicas'!$F$8)/1000</f>
        <v>19.291529664611414</v>
      </c>
      <c r="AS1015" s="31">
        <f>(AE1015*'Propiedades físicas'!$F$7)/1000</f>
        <v>2.2404993042069887</v>
      </c>
      <c r="AT1015" s="31">
        <f t="shared" si="653"/>
        <v>883.9977344158192</v>
      </c>
      <c r="AU1015" s="31">
        <f t="shared" si="654"/>
        <v>0.56707002420012886</v>
      </c>
      <c r="AV1015" s="31">
        <f t="shared" si="657"/>
        <v>0.16641846248897857</v>
      </c>
      <c r="AW1015" s="31">
        <f t="shared" si="657"/>
        <v>0.12291854423505916</v>
      </c>
      <c r="AX1015" s="31">
        <f t="shared" si="657"/>
        <v>0.11923540781686971</v>
      </c>
      <c r="AY1015" s="31">
        <f t="shared" si="657"/>
        <v>2.1823053287981585E-2</v>
      </c>
      <c r="AZ1015" s="31">
        <f t="shared" si="658"/>
        <v>2.5345079709820748E-3</v>
      </c>
      <c r="BA1015" s="31">
        <f t="shared" si="655"/>
        <v>0.99999999999999989</v>
      </c>
      <c r="BB1015" s="34">
        <f>AU1015*'Propiedades físicas'!$C$4+'Diseño reactor'!AV1015*'Propiedades físicas'!$C$5+'Diseño reactor'!AW1015*'Propiedades físicas'!$C$8+'Diseño reactor'!AX1015*'Propiedades físicas'!$C$9+'Diseño reactor'!AY1015*'Propiedades físicas'!$C$7+'Diseño reactor'!AZ1015*'Propiedades físicas'!$C$6</f>
        <v>876.00502595848252</v>
      </c>
      <c r="BC1015" s="45">
        <f>AU1015*'Propiedades físicas'!$L$4+'Diseño reactor'!AV1015*'Propiedades físicas'!$L$5+'Diseño reactor'!AW1015*'Propiedades físicas'!$L$8+AX1015*'Propiedades físicas'!$L$9+'Diseño reactor'!AY1015*'Propiedades físicas'!$L$7+'Diseño reactor'!AZ1015*'Propiedades físicas'!$L$6</f>
        <v>2.0285257412686644</v>
      </c>
      <c r="BD1015" s="29">
        <f t="shared" si="634"/>
        <v>2.8401362527748635</v>
      </c>
      <c r="BE1015" s="58">
        <f t="shared" si="635"/>
        <v>42.763869149585801</v>
      </c>
      <c r="BF1015" s="30">
        <f>AU1015*'Propiedades físicas'!$I$4+'Diseño reactor'!AV1015*'Propiedades físicas'!$I$5+'Diseño reactor'!AW1015*'Propiedades físicas'!$I$8+'Diseño reactor'!AX1015*'Propiedades físicas'!$I$9+'Diseño reactor'!AY1015*'Propiedades físicas'!$I$7+'Diseño reactor'!AZ1015*'Propiedades físicas'!$I$6</f>
        <v>1.9685995795362898E-2</v>
      </c>
      <c r="BG1015" s="24">
        <f>AU1015*'Propiedades físicas'!$O$4+'Diseño reactor'!AV1015*'Propiedades físicas'!$O$5+'Diseño reactor'!AW1015*'Propiedades físicas'!$O$8+'Diseño reactor'!AX1015*'Propiedades físicas'!$O$9+'Diseño reactor'!AY1015*'Propiedades físicas'!$O$7+'Diseño reactor'!AZ1015*'Propiedades físicas'!$O$6</f>
        <v>0.15031998301442948</v>
      </c>
      <c r="BH1015" s="54">
        <f t="shared" si="636"/>
        <v>41779.516466064568</v>
      </c>
      <c r="BI1015" s="34">
        <f t="shared" si="656"/>
        <v>265.65695666401876</v>
      </c>
      <c r="BJ1015" s="27">
        <f t="shared" si="637"/>
        <v>4798.8925594259781</v>
      </c>
      <c r="BK1015" s="34">
        <f t="shared" si="638"/>
        <v>554.89957540075773</v>
      </c>
      <c r="BL1015" s="27">
        <f t="shared" si="639"/>
        <v>105.18848276439562</v>
      </c>
      <c r="BM1015" s="34">
        <f t="shared" si="640"/>
        <v>1.1054421768707483</v>
      </c>
      <c r="BN1015" s="45">
        <f t="shared" si="641"/>
        <v>989.24651098277627</v>
      </c>
      <c r="BO1015" s="45">
        <f t="shared" si="642"/>
        <v>91.648942481217105</v>
      </c>
      <c r="BP1015" s="66">
        <f t="shared" si="643"/>
        <v>6.6924801255803059</v>
      </c>
    </row>
    <row r="1016" spans="8:68">
      <c r="H1016" s="68">
        <v>1011</v>
      </c>
      <c r="I1016" s="31">
        <f>('Propiedades físicas'!$C$10*'Diseño reactor'!H1016)/1000</f>
        <v>884.87297969741894</v>
      </c>
      <c r="J1016" s="31">
        <f t="shared" si="621"/>
        <v>0.51532820016261383</v>
      </c>
      <c r="K1016" s="31">
        <f>(I1016*1000)/'Propiedades físicas'!$F$10</f>
        <v>5780.1374161381209</v>
      </c>
      <c r="L1016" s="31">
        <f t="shared" si="622"/>
        <v>825.7339165911601</v>
      </c>
      <c r="M1016" s="31">
        <f t="shared" si="623"/>
        <v>4954.4034995469601</v>
      </c>
      <c r="N1016" s="31">
        <f t="shared" si="624"/>
        <v>0.81674967021875378</v>
      </c>
      <c r="O1016" s="32">
        <f t="shared" si="625"/>
        <v>4.9004980213125222</v>
      </c>
      <c r="P1016" s="33">
        <f t="shared" si="626"/>
        <v>0.56457627806358979</v>
      </c>
      <c r="Q1016" s="31">
        <f t="shared" si="627"/>
        <v>4.5464263071078239</v>
      </c>
      <c r="R1016" s="31">
        <f t="shared" si="628"/>
        <v>0.17431426097974506</v>
      </c>
      <c r="S1016" s="31">
        <f t="shared" si="629"/>
        <v>0.35407171420469813</v>
      </c>
      <c r="T1016" s="31">
        <f t="shared" si="630"/>
        <v>5.3819940301303743E-2</v>
      </c>
      <c r="U1016" s="31">
        <f t="shared" si="631"/>
        <v>2.4039190874115213E-2</v>
      </c>
      <c r="V1016" s="47">
        <f t="shared" si="644"/>
        <v>5.5909495497559383E-4</v>
      </c>
      <c r="W1016" s="31">
        <f t="shared" si="632"/>
        <v>0.30875236483122576</v>
      </c>
      <c r="X1016" s="34">
        <f>(S1016*H1016*'Propiedades físicas'!$F$5*60*24*365)/(1000000)</f>
        <v>55403.704219781714</v>
      </c>
      <c r="Y1016" s="34">
        <f>(U1016*H1016*'Propiedades físicas'!$F$7*60*24*365)/(1000000)</f>
        <v>1176.3561597979774</v>
      </c>
      <c r="Z1016" s="31">
        <f t="shared" si="645"/>
        <v>570.78661712228927</v>
      </c>
      <c r="AA1016" s="31">
        <f t="shared" si="646"/>
        <v>4596.4369964860098</v>
      </c>
      <c r="AB1016" s="31">
        <f t="shared" si="646"/>
        <v>176.23171785052224</v>
      </c>
      <c r="AC1016" s="31">
        <f t="shared" si="646"/>
        <v>357.96650306094983</v>
      </c>
      <c r="AD1016" s="31">
        <f t="shared" si="646"/>
        <v>54.411959644618086</v>
      </c>
      <c r="AE1016" s="31">
        <f t="shared" si="647"/>
        <v>24.303621973730479</v>
      </c>
      <c r="AF1016" s="31">
        <f t="shared" si="648"/>
        <v>5780.1374161381191</v>
      </c>
      <c r="AG1016" s="31">
        <f t="shared" si="649"/>
        <v>9.8749662166967775E-2</v>
      </c>
      <c r="AH1016" s="31">
        <f t="shared" si="650"/>
        <v>0.7952124085584501</v>
      </c>
      <c r="AI1016" s="31">
        <f t="shared" si="650"/>
        <v>3.0489191720335929E-2</v>
      </c>
      <c r="AJ1016" s="31">
        <f t="shared" si="650"/>
        <v>6.1930448584407161E-2</v>
      </c>
      <c r="AK1016" s="31">
        <f t="shared" si="650"/>
        <v>9.4136100454463457E-3</v>
      </c>
      <c r="AL1016" s="31">
        <f t="shared" si="651"/>
        <v>4.2046789243928477E-3</v>
      </c>
      <c r="AM1016" s="31">
        <f t="shared" si="652"/>
        <v>1.0000000000000002</v>
      </c>
      <c r="AN1016" s="31">
        <f>(Z1016*'Propiedades físicas'!$F$4)/1000</f>
        <v>501.93833536499875</v>
      </c>
      <c r="AO1016" s="31">
        <f>(AA1016*'Propiedades físicas'!$F$6)/1000</f>
        <v>147.26984136741174</v>
      </c>
      <c r="AP1016" s="31">
        <f>(AB1016*'Propiedades físicas'!$F$9)/1000</f>
        <v>108.72615832787969</v>
      </c>
      <c r="AQ1016" s="31">
        <f>(AC1016*'Propiedades físicas'!$F$5)/1000</f>
        <v>105.4103961563579</v>
      </c>
      <c r="AR1016" s="31">
        <f>(AD1016*'Propiedades físicas'!$F$8)/1000</f>
        <v>19.290127933209998</v>
      </c>
      <c r="AS1016" s="31">
        <f>(AE1016*'Propiedades físicas'!$F$7)/1000</f>
        <v>2.2381205475608401</v>
      </c>
      <c r="AT1016" s="31">
        <f t="shared" si="653"/>
        <v>884.87297969741894</v>
      </c>
      <c r="AU1016" s="31">
        <f t="shared" si="654"/>
        <v>0.56724337490408605</v>
      </c>
      <c r="AV1016" s="31">
        <f t="shared" si="657"/>
        <v>0.16643048747829373</v>
      </c>
      <c r="AW1016" s="31">
        <f t="shared" si="657"/>
        <v>0.12287205149495969</v>
      </c>
      <c r="AX1016" s="31">
        <f t="shared" si="657"/>
        <v>0.119124889758079</v>
      </c>
      <c r="AY1016" s="31">
        <f t="shared" si="657"/>
        <v>2.1799883571771206E-2</v>
      </c>
      <c r="AZ1016" s="31">
        <f t="shared" si="658"/>
        <v>2.529312792810288E-3</v>
      </c>
      <c r="BA1016" s="31">
        <f t="shared" si="655"/>
        <v>1</v>
      </c>
      <c r="BB1016" s="34">
        <f>AU1016*'Propiedades físicas'!$C$4+'Diseño reactor'!AV1016*'Propiedades físicas'!$C$5+'Diseño reactor'!AW1016*'Propiedades físicas'!$C$8+'Diseño reactor'!AX1016*'Propiedades físicas'!$C$9+'Diseño reactor'!AY1016*'Propiedades físicas'!$C$7+'Diseño reactor'!AZ1016*'Propiedades físicas'!$C$6</f>
        <v>876.00353243397115</v>
      </c>
      <c r="BC1016" s="45">
        <f>AU1016*'Propiedades físicas'!$L$4+'Diseño reactor'!AV1016*'Propiedades físicas'!$L$5+'Diseño reactor'!AW1016*'Propiedades físicas'!$L$8+AX1016*'Propiedades físicas'!$L$9+'Diseño reactor'!AY1016*'Propiedades físicas'!$L$7+'Diseño reactor'!AZ1016*'Propiedades físicas'!$L$6</f>
        <v>2.0286568055719565</v>
      </c>
      <c r="BD1016" s="29">
        <f t="shared" si="634"/>
        <v>2.8380158489137308</v>
      </c>
      <c r="BE1016" s="58">
        <f t="shared" si="635"/>
        <v>42.761513006822931</v>
      </c>
      <c r="BF1016" s="30">
        <f>AU1016*'Propiedades físicas'!$I$4+'Diseño reactor'!AV1016*'Propiedades físicas'!$I$5+'Diseño reactor'!AW1016*'Propiedades físicas'!$I$8+'Diseño reactor'!AX1016*'Propiedades físicas'!$I$9+'Diseño reactor'!AY1016*'Propiedades físicas'!$I$7+'Diseño reactor'!AZ1016*'Propiedades físicas'!$I$6</f>
        <v>1.968667922528769E-2</v>
      </c>
      <c r="BG1016" s="24">
        <f>AU1016*'Propiedades físicas'!$O$4+'Diseño reactor'!AV1016*'Propiedades físicas'!$O$5+'Diseño reactor'!AW1016*'Propiedades físicas'!$O$8+'Diseño reactor'!AX1016*'Propiedades físicas'!$O$9+'Diseño reactor'!AY1016*'Propiedades físicas'!$O$7+'Diseño reactor'!AZ1016*'Propiedades físicas'!$O$6</f>
        <v>0.15032572574872841</v>
      </c>
      <c r="BH1016" s="54">
        <f t="shared" si="636"/>
        <v>41777.994847053946</v>
      </c>
      <c r="BI1016" s="34">
        <f t="shared" si="656"/>
        <v>265.67319459510247</v>
      </c>
      <c r="BJ1016" s="27">
        <f t="shared" si="637"/>
        <v>4798.8738118765914</v>
      </c>
      <c r="BK1016" s="34">
        <f t="shared" si="638"/>
        <v>554.91860657455027</v>
      </c>
      <c r="BL1016" s="27">
        <f t="shared" si="639"/>
        <v>105.18916661478873</v>
      </c>
      <c r="BM1016" s="34">
        <f t="shared" si="640"/>
        <v>1.1054421768707483</v>
      </c>
      <c r="BN1016" s="45">
        <f t="shared" si="641"/>
        <v>990.3834102461268</v>
      </c>
      <c r="BO1016" s="45">
        <f t="shared" si="642"/>
        <v>91.674901871681328</v>
      </c>
      <c r="BP1016" s="66">
        <f t="shared" si="643"/>
        <v>6.6924687153910796</v>
      </c>
    </row>
    <row r="1017" spans="8:68">
      <c r="H1017" s="68">
        <v>1012</v>
      </c>
      <c r="I1017" s="31">
        <f>('Propiedades físicas'!$C$10*'Diseño reactor'!H1017)/1000</f>
        <v>885.7482249790188</v>
      </c>
      <c r="J1017" s="31">
        <f t="shared" si="621"/>
        <v>0.51481898257352032</v>
      </c>
      <c r="K1017" s="31">
        <f>(I1017*1000)/'Propiedades físicas'!$F$10</f>
        <v>5785.8546638296521</v>
      </c>
      <c r="L1017" s="31">
        <f t="shared" si="622"/>
        <v>826.55066626137886</v>
      </c>
      <c r="M1017" s="31">
        <f t="shared" si="623"/>
        <v>4959.3039975682732</v>
      </c>
      <c r="N1017" s="31">
        <f t="shared" si="624"/>
        <v>0.81674967021875378</v>
      </c>
      <c r="O1017" s="32">
        <f t="shared" si="625"/>
        <v>4.9004980213125231</v>
      </c>
      <c r="P1017" s="33">
        <f t="shared" si="626"/>
        <v>0.56474857792423128</v>
      </c>
      <c r="Q1017" s="31">
        <f t="shared" si="627"/>
        <v>4.5467542079544749</v>
      </c>
      <c r="R1017" s="31">
        <f t="shared" si="628"/>
        <v>0.17424832074993932</v>
      </c>
      <c r="S1017" s="31">
        <f t="shared" si="629"/>
        <v>0.353743813358049</v>
      </c>
      <c r="T1017" s="31">
        <f t="shared" si="630"/>
        <v>5.3762822025639985E-2</v>
      </c>
      <c r="U1017" s="31">
        <f t="shared" si="631"/>
        <v>2.3989949518943236E-2</v>
      </c>
      <c r="V1017" s="47">
        <f t="shared" si="644"/>
        <v>5.5926558202205434E-4</v>
      </c>
      <c r="W1017" s="31">
        <f t="shared" si="632"/>
        <v>0.30854140685116882</v>
      </c>
      <c r="X1017" s="34">
        <f>(S1017*H1017*'Propiedades físicas'!$F$5*60*24*365)/(1000000)</f>
        <v>55407.145770698997</v>
      </c>
      <c r="Y1017" s="34">
        <f>(U1017*H1017*'Propiedades físicas'!$F$7*60*24*365)/(1000000)</f>
        <v>1175.1077110810538</v>
      </c>
      <c r="Z1017" s="31">
        <f t="shared" si="645"/>
        <v>571.52556085932201</v>
      </c>
      <c r="AA1017" s="31">
        <f t="shared" si="646"/>
        <v>4601.3152584499285</v>
      </c>
      <c r="AB1017" s="31">
        <f t="shared" si="646"/>
        <v>176.33930059893859</v>
      </c>
      <c r="AC1017" s="31">
        <f t="shared" si="646"/>
        <v>357.98873911834556</v>
      </c>
      <c r="AD1017" s="31">
        <f t="shared" si="646"/>
        <v>54.407975889947664</v>
      </c>
      <c r="AE1017" s="31">
        <f t="shared" si="647"/>
        <v>24.277828913170556</v>
      </c>
      <c r="AF1017" s="31">
        <f t="shared" si="648"/>
        <v>5785.854663829653</v>
      </c>
      <c r="AG1017" s="31">
        <f t="shared" si="649"/>
        <v>9.8779799021261563E-2</v>
      </c>
      <c r="AH1017" s="31">
        <f t="shared" si="650"/>
        <v>0.79526976147795614</v>
      </c>
      <c r="AI1017" s="31">
        <f t="shared" si="650"/>
        <v>3.0477658158495766E-2</v>
      </c>
      <c r="AJ1017" s="31">
        <f t="shared" si="650"/>
        <v>6.1873095664900971E-2</v>
      </c>
      <c r="AK1017" s="31">
        <f t="shared" si="650"/>
        <v>9.4036195257512847E-3</v>
      </c>
      <c r="AL1017" s="31">
        <f t="shared" si="651"/>
        <v>4.196066151634213E-3</v>
      </c>
      <c r="AM1017" s="31">
        <f t="shared" si="652"/>
        <v>1</v>
      </c>
      <c r="AN1017" s="31">
        <f>(Z1017*'Propiedades físicas'!$F$4)/1000</f>
        <v>502.58814770847056</v>
      </c>
      <c r="AO1017" s="31">
        <f>(AA1017*'Propiedades físicas'!$F$6)/1000</f>
        <v>147.42614088073572</v>
      </c>
      <c r="AP1017" s="31">
        <f>(AB1017*'Propiedades físicas'!$F$9)/1000</f>
        <v>108.79253150451515</v>
      </c>
      <c r="AQ1017" s="31">
        <f>(AC1017*'Propiedades físicas'!$F$5)/1000</f>
        <v>105.41694400817923</v>
      </c>
      <c r="AR1017" s="31">
        <f>(AD1017*'Propiedades físicas'!$F$8)/1000</f>
        <v>19.288715612504237</v>
      </c>
      <c r="AS1017" s="31">
        <f>(AE1017*'Propiedades físicas'!$F$7)/1000</f>
        <v>2.2357452646138767</v>
      </c>
      <c r="AT1017" s="31">
        <f t="shared" si="653"/>
        <v>885.7482249790188</v>
      </c>
      <c r="AU1017" s="31">
        <f t="shared" si="654"/>
        <v>0.56741648872101957</v>
      </c>
      <c r="AV1017" s="31">
        <f t="shared" si="657"/>
        <v>0.16644249090561586</v>
      </c>
      <c r="AW1017" s="31">
        <f t="shared" si="657"/>
        <v>0.12282557101042137</v>
      </c>
      <c r="AX1017" s="31">
        <f t="shared" si="657"/>
        <v>0.11901456986908023</v>
      </c>
      <c r="AY1017" s="31">
        <f t="shared" si="657"/>
        <v>2.1776747690305718E-2</v>
      </c>
      <c r="AZ1017" s="31">
        <f t="shared" si="658"/>
        <v>2.5241318035571971E-3</v>
      </c>
      <c r="BA1017" s="31">
        <f t="shared" si="655"/>
        <v>0.99999999999999989</v>
      </c>
      <c r="BB1017" s="34">
        <f>AU1017*'Propiedades físicas'!$C$4+'Diseño reactor'!AV1017*'Propiedades físicas'!$C$5+'Diseño reactor'!AW1017*'Propiedades físicas'!$C$8+'Diseño reactor'!AX1017*'Propiedades físicas'!$C$9+'Diseño reactor'!AY1017*'Propiedades físicas'!$C$7+'Diseño reactor'!AZ1017*'Propiedades físicas'!$C$6</f>
        <v>876.00204273303348</v>
      </c>
      <c r="BC1017" s="45">
        <f>AU1017*'Propiedades físicas'!$L$4+'Diseño reactor'!AV1017*'Propiedades físicas'!$L$5+'Diseño reactor'!AW1017*'Propiedades físicas'!$L$8+AX1017*'Propiedades físicas'!$L$9+'Diseño reactor'!AY1017*'Propiedades físicas'!$L$7+'Diseño reactor'!AZ1017*'Propiedades físicas'!$L$6</f>
        <v>2.0287876821134865</v>
      </c>
      <c r="BD1017" s="29">
        <f t="shared" si="634"/>
        <v>2.8358986157726216</v>
      </c>
      <c r="BE1017" s="58">
        <f t="shared" si="635"/>
        <v>42.759160523193756</v>
      </c>
      <c r="BF1017" s="30">
        <f>AU1017*'Propiedades físicas'!$I$4+'Diseño reactor'!AV1017*'Propiedades físicas'!$I$5+'Diseño reactor'!AW1017*'Propiedades físicas'!$I$8+'Diseño reactor'!AX1017*'Propiedades físicas'!$I$9+'Diseño reactor'!AY1017*'Propiedades físicas'!$I$7+'Diseño reactor'!AZ1017*'Propiedades físicas'!$I$6</f>
        <v>1.9687360935591643E-2</v>
      </c>
      <c r="BG1017" s="24">
        <f>AU1017*'Propiedades físicas'!$O$4+'Diseño reactor'!AV1017*'Propiedades físicas'!$O$5+'Diseño reactor'!AW1017*'Propiedades físicas'!$O$8+'Diseño reactor'!AX1017*'Propiedades físicas'!$O$9+'Diseño reactor'!AY1017*'Propiedades físicas'!$O$7+'Diseño reactor'!AZ1017*'Propiedades físicas'!$O$6</f>
        <v>0.15033146138687845</v>
      </c>
      <c r="BH1017" s="54">
        <f t="shared" si="636"/>
        <v>41776.477165058801</v>
      </c>
      <c r="BI1017" s="34">
        <f t="shared" si="656"/>
        <v>265.6893972224554</v>
      </c>
      <c r="BJ1017" s="27">
        <f t="shared" si="637"/>
        <v>4798.855143126264</v>
      </c>
      <c r="BK1017" s="34">
        <f t="shared" si="638"/>
        <v>554.93762050008377</v>
      </c>
      <c r="BL1017" s="27">
        <f t="shared" si="639"/>
        <v>105.18984980743542</v>
      </c>
      <c r="BM1017" s="34">
        <f t="shared" si="640"/>
        <v>1.1054421768707483</v>
      </c>
      <c r="BN1017" s="45">
        <f t="shared" si="641"/>
        <v>991.52043081166812</v>
      </c>
      <c r="BO1017" s="45">
        <f t="shared" si="642"/>
        <v>91.700825801765362</v>
      </c>
      <c r="BP1017" s="66">
        <f t="shared" si="643"/>
        <v>6.6924573344130911</v>
      </c>
    </row>
    <row r="1018" spans="8:68">
      <c r="H1018" s="68">
        <v>1013</v>
      </c>
      <c r="I1018" s="31">
        <f>('Propiedades físicas'!$C$10*'Diseño reactor'!H1018)/1000</f>
        <v>886.62347026061866</v>
      </c>
      <c r="J1018" s="31">
        <f t="shared" si="621"/>
        <v>0.5143107703498544</v>
      </c>
      <c r="K1018" s="31">
        <f>(I1018*1000)/'Propiedades físicas'!$F$10</f>
        <v>5791.5719115211841</v>
      </c>
      <c r="L1018" s="31">
        <f t="shared" si="622"/>
        <v>827.36741593159763</v>
      </c>
      <c r="M1018" s="31">
        <f t="shared" si="623"/>
        <v>4964.2044955895863</v>
      </c>
      <c r="N1018" s="31">
        <f t="shared" si="624"/>
        <v>0.81674967021875389</v>
      </c>
      <c r="O1018" s="32">
        <f t="shared" si="625"/>
        <v>4.9004980213125231</v>
      </c>
      <c r="P1018" s="33">
        <f t="shared" si="626"/>
        <v>0.56492064249461094</v>
      </c>
      <c r="Q1018" s="31">
        <f t="shared" si="627"/>
        <v>4.5470815213256435</v>
      </c>
      <c r="R1018" s="31">
        <f t="shared" si="628"/>
        <v>0.17418239801996244</v>
      </c>
      <c r="S1018" s="31">
        <f t="shared" si="629"/>
        <v>0.35341649998688013</v>
      </c>
      <c r="T1018" s="31">
        <f t="shared" si="630"/>
        <v>5.3705787145623775E-2</v>
      </c>
      <c r="U1018" s="31">
        <f t="shared" si="631"/>
        <v>2.3940842558556753E-2</v>
      </c>
      <c r="V1018" s="47">
        <f t="shared" si="644"/>
        <v>5.5943597606262444E-4</v>
      </c>
      <c r="W1018" s="31">
        <f t="shared" si="632"/>
        <v>0.30833073695235697</v>
      </c>
      <c r="X1018" s="34">
        <f>(S1018*H1018*'Propiedades físicas'!$F$5*60*24*365)/(1000000)</f>
        <v>55410.577928566556</v>
      </c>
      <c r="Y1018" s="34">
        <f>(U1018*H1018*'Propiedades físicas'!$F$7*60*24*365)/(1000000)</f>
        <v>1173.8610851640642</v>
      </c>
      <c r="Z1018" s="31">
        <f t="shared" si="645"/>
        <v>572.2646108470409</v>
      </c>
      <c r="AA1018" s="31">
        <f t="shared" si="646"/>
        <v>4606.193581102877</v>
      </c>
      <c r="AB1018" s="31">
        <f t="shared" si="646"/>
        <v>176.44676919422196</v>
      </c>
      <c r="AC1018" s="31">
        <f t="shared" si="646"/>
        <v>358.01091448670957</v>
      </c>
      <c r="AD1018" s="31">
        <f t="shared" si="646"/>
        <v>54.403962378516887</v>
      </c>
      <c r="AE1018" s="31">
        <f t="shared" si="647"/>
        <v>24.25207351181799</v>
      </c>
      <c r="AF1018" s="31">
        <f t="shared" si="648"/>
        <v>5791.5719115211832</v>
      </c>
      <c r="AG1018" s="31">
        <f t="shared" si="649"/>
        <v>9.8809894721091862E-2</v>
      </c>
      <c r="AH1018" s="31">
        <f t="shared" si="650"/>
        <v>0.79532701164251607</v>
      </c>
      <c r="AI1018" s="31">
        <f t="shared" si="650"/>
        <v>3.0466127657539074E-2</v>
      </c>
      <c r="AJ1018" s="31">
        <f t="shared" si="650"/>
        <v>6.1815845500341263E-2</v>
      </c>
      <c r="AK1018" s="31">
        <f t="shared" si="650"/>
        <v>9.3936435927336071E-3</v>
      </c>
      <c r="AL1018" s="31">
        <f t="shared" si="651"/>
        <v>4.1874768857783325E-3</v>
      </c>
      <c r="AM1018" s="31">
        <f t="shared" si="652"/>
        <v>1.0000000000000002</v>
      </c>
      <c r="AN1018" s="31">
        <f>(Z1018*'Propiedades físicas'!$F$4)/1000</f>
        <v>503.23805348667082</v>
      </c>
      <c r="AO1018" s="31">
        <f>(AA1018*'Propiedades físicas'!$F$6)/1000</f>
        <v>147.58244233853617</v>
      </c>
      <c r="AP1018" s="31">
        <f>(AB1018*'Propiedades físicas'!$F$9)/1000</f>
        <v>108.85883425437522</v>
      </c>
      <c r="AQ1018" s="31">
        <f>(AC1018*'Propiedades físicas'!$F$5)/1000</f>
        <v>105.42347398890138</v>
      </c>
      <c r="AR1018" s="31">
        <f>(AD1018*'Propiedades físicas'!$F$8)/1000</f>
        <v>19.287292742431802</v>
      </c>
      <c r="AS1018" s="31">
        <f>(AE1018*'Propiedades físicas'!$F$7)/1000</f>
        <v>2.2333734497033189</v>
      </c>
      <c r="AT1018" s="31">
        <f t="shared" si="653"/>
        <v>886.62347026061866</v>
      </c>
      <c r="AU1018" s="31">
        <f t="shared" si="654"/>
        <v>0.56758936613616429</v>
      </c>
      <c r="AV1018" s="31">
        <f t="shared" si="657"/>
        <v>0.16645447282729278</v>
      </c>
      <c r="AW1018" s="31">
        <f t="shared" si="657"/>
        <v>0.12277910286130447</v>
      </c>
      <c r="AX1018" s="31">
        <f t="shared" si="657"/>
        <v>0.11890444763199497</v>
      </c>
      <c r="AY1018" s="31">
        <f t="shared" si="657"/>
        <v>2.1753645588428194E-2</v>
      </c>
      <c r="AZ1018" s="31">
        <f t="shared" si="658"/>
        <v>2.5189649548154071E-3</v>
      </c>
      <c r="BA1018" s="31">
        <f t="shared" si="655"/>
        <v>1</v>
      </c>
      <c r="BB1018" s="34">
        <f>AU1018*'Propiedades físicas'!$C$4+'Diseño reactor'!AV1018*'Propiedades físicas'!$C$5+'Diseño reactor'!AW1018*'Propiedades físicas'!$C$8+'Diseño reactor'!AX1018*'Propiedades físicas'!$C$9+'Diseño reactor'!AY1018*'Propiedades físicas'!$C$7+'Diseño reactor'!AZ1018*'Propiedades físicas'!$C$6</f>
        <v>876.00055684326276</v>
      </c>
      <c r="BC1018" s="45">
        <f>AU1018*'Propiedades físicas'!$L$4+'Diseño reactor'!AV1018*'Propiedades físicas'!$L$5+'Diseño reactor'!AW1018*'Propiedades físicas'!$L$8+AX1018*'Propiedades físicas'!$L$9+'Diseño reactor'!AY1018*'Propiedades físicas'!$L$7+'Diseño reactor'!AZ1018*'Propiedades físicas'!$L$6</f>
        <v>2.0289183712892731</v>
      </c>
      <c r="BD1018" s="29">
        <f t="shared" si="634"/>
        <v>2.8337845462413456</v>
      </c>
      <c r="BE1018" s="58">
        <f t="shared" si="635"/>
        <v>42.756811690089769</v>
      </c>
      <c r="BF1018" s="30">
        <f>AU1018*'Propiedades físicas'!$I$4+'Diseño reactor'!AV1018*'Propiedades físicas'!$I$5+'Diseño reactor'!AW1018*'Propiedades físicas'!$I$8+'Diseño reactor'!AX1018*'Propiedades físicas'!$I$9+'Diseño reactor'!AY1018*'Propiedades físicas'!$I$7+'Diseño reactor'!AZ1018*'Propiedades físicas'!$I$6</f>
        <v>1.9688040931682825E-2</v>
      </c>
      <c r="BG1018" s="24">
        <f>AU1018*'Propiedades físicas'!$O$4+'Diseño reactor'!AV1018*'Propiedades físicas'!$O$5+'Diseño reactor'!AW1018*'Propiedades físicas'!$O$8+'Diseño reactor'!AX1018*'Propiedades físicas'!$O$9+'Diseño reactor'!AY1018*'Propiedades físicas'!$O$7+'Diseño reactor'!AZ1018*'Propiedades físicas'!$O$6</f>
        <v>0.15033718994081841</v>
      </c>
      <c r="BH1018" s="54">
        <f t="shared" si="636"/>
        <v>41774.963407205752</v>
      </c>
      <c r="BI1018" s="34">
        <f t="shared" si="656"/>
        <v>265.70556464911539</v>
      </c>
      <c r="BJ1018" s="27">
        <f t="shared" si="637"/>
        <v>4798.8365528806844</v>
      </c>
      <c r="BK1018" s="34">
        <f t="shared" si="638"/>
        <v>554.95661718874283</v>
      </c>
      <c r="BL1018" s="27">
        <f t="shared" si="639"/>
        <v>105.19053234285116</v>
      </c>
      <c r="BM1018" s="34">
        <f t="shared" si="640"/>
        <v>1.1054421768707483</v>
      </c>
      <c r="BN1018" s="45">
        <f t="shared" si="641"/>
        <v>992.65757242011921</v>
      </c>
      <c r="BO1018" s="45">
        <f t="shared" si="642"/>
        <v>91.726714344070487</v>
      </c>
      <c r="BP1018" s="66">
        <f t="shared" si="643"/>
        <v>6.692445982551555</v>
      </c>
    </row>
    <row r="1019" spans="8:68">
      <c r="H1019" s="68">
        <v>1014</v>
      </c>
      <c r="I1019" s="31">
        <f>('Propiedades físicas'!$C$10*'Diseño reactor'!H1019)/1000</f>
        <v>887.49871554221841</v>
      </c>
      <c r="J1019" s="31">
        <f t="shared" si="621"/>
        <v>0.51380356051716225</v>
      </c>
      <c r="K1019" s="31">
        <f>(I1019*1000)/'Propiedades físicas'!$F$10</f>
        <v>5797.2891592127153</v>
      </c>
      <c r="L1019" s="31">
        <f t="shared" si="622"/>
        <v>828.1841656018164</v>
      </c>
      <c r="M1019" s="31">
        <f t="shared" si="623"/>
        <v>4969.1049936108984</v>
      </c>
      <c r="N1019" s="31">
        <f t="shared" si="624"/>
        <v>0.81674967021875389</v>
      </c>
      <c r="O1019" s="32">
        <f t="shared" si="625"/>
        <v>4.9004980213125231</v>
      </c>
      <c r="P1019" s="33">
        <f t="shared" si="626"/>
        <v>0.5650924722563635</v>
      </c>
      <c r="Q1019" s="31">
        <f t="shared" si="627"/>
        <v>4.5474082487553735</v>
      </c>
      <c r="R1019" s="31">
        <f t="shared" si="628"/>
        <v>0.174116492902394</v>
      </c>
      <c r="S1019" s="31">
        <f t="shared" si="629"/>
        <v>0.35308977255714957</v>
      </c>
      <c r="T1019" s="31">
        <f t="shared" si="630"/>
        <v>5.3648835525233848E-2</v>
      </c>
      <c r="U1019" s="31">
        <f t="shared" si="631"/>
        <v>2.3891869534762612E-2</v>
      </c>
      <c r="V1019" s="47">
        <f t="shared" si="644"/>
        <v>5.5960613757426289E-4</v>
      </c>
      <c r="W1019" s="31">
        <f t="shared" si="632"/>
        <v>0.30812035454509323</v>
      </c>
      <c r="X1019" s="34">
        <f>(S1019*H1019*'Propiedades físicas'!$F$5*60*24*365)/(1000000)</f>
        <v>55414.00072540823</v>
      </c>
      <c r="Y1019" s="34">
        <f>(U1019*H1019*'Propiedades físicas'!$F$7*60*24*365)/(1000000)</f>
        <v>1172.6162790739593</v>
      </c>
      <c r="Z1019" s="31">
        <f t="shared" si="645"/>
        <v>573.00376686795255</v>
      </c>
      <c r="AA1019" s="31">
        <f t="shared" si="646"/>
        <v>4611.071964237949</v>
      </c>
      <c r="AB1019" s="31">
        <f t="shared" si="646"/>
        <v>176.55412380302752</v>
      </c>
      <c r="AC1019" s="31">
        <f t="shared" si="646"/>
        <v>358.03302937294967</v>
      </c>
      <c r="AD1019" s="31">
        <f t="shared" si="646"/>
        <v>54.399919222587123</v>
      </c>
      <c r="AE1019" s="31">
        <f t="shared" si="647"/>
        <v>24.22635570824929</v>
      </c>
      <c r="AF1019" s="31">
        <f t="shared" si="648"/>
        <v>5797.2891592127153</v>
      </c>
      <c r="AG1019" s="31">
        <f t="shared" si="649"/>
        <v>9.8839949350700965E-2</v>
      </c>
      <c r="AH1019" s="31">
        <f t="shared" si="650"/>
        <v>0.79538415932044748</v>
      </c>
      <c r="AI1019" s="31">
        <f t="shared" si="650"/>
        <v>3.0454600237157046E-2</v>
      </c>
      <c r="AJ1019" s="31">
        <f t="shared" si="650"/>
        <v>6.1758697822409697E-2</v>
      </c>
      <c r="AK1019" s="31">
        <f t="shared" si="650"/>
        <v>9.3836822226019082E-3</v>
      </c>
      <c r="AL1019" s="31">
        <f t="shared" si="651"/>
        <v>4.1789110466829435E-3</v>
      </c>
      <c r="AM1019" s="31">
        <f t="shared" si="652"/>
        <v>1</v>
      </c>
      <c r="AN1019" s="31">
        <f>(Z1019*'Propiedades físicas'!$F$4)/1000</f>
        <v>503.88805250834008</v>
      </c>
      <c r="AO1019" s="31">
        <f>(AA1019*'Propiedades físicas'!$F$6)/1000</f>
        <v>147.73874573418388</v>
      </c>
      <c r="AP1019" s="31">
        <f>(AB1019*'Propiedades físicas'!$F$9)/1000</f>
        <v>108.92506668027781</v>
      </c>
      <c r="AQ1019" s="31">
        <f>(AC1019*'Propiedades físicas'!$F$5)/1000</f>
        <v>105.4299861594525</v>
      </c>
      <c r="AR1019" s="31">
        <f>(AD1019*'Propiedades físicas'!$F$8)/1000</f>
        <v>19.28585936279158</v>
      </c>
      <c r="AS1019" s="31">
        <f>(AE1019*'Propiedades físicas'!$F$7)/1000</f>
        <v>2.2310050971726771</v>
      </c>
      <c r="AT1019" s="31">
        <f t="shared" si="653"/>
        <v>887.49871554221852</v>
      </c>
      <c r="AU1019" s="31">
        <f t="shared" si="654"/>
        <v>0.56776200763342966</v>
      </c>
      <c r="AV1019" s="31">
        <f t="shared" si="657"/>
        <v>0.1664664332994811</v>
      </c>
      <c r="AW1019" s="31">
        <f t="shared" si="657"/>
        <v>0.12273264712696502</v>
      </c>
      <c r="AX1019" s="31">
        <f t="shared" si="657"/>
        <v>0.11879452253070576</v>
      </c>
      <c r="AY1019" s="31">
        <f t="shared" si="657"/>
        <v>2.1730577211042903E-2</v>
      </c>
      <c r="AZ1019" s="31">
        <f t="shared" si="658"/>
        <v>2.513812198375568E-3</v>
      </c>
      <c r="BA1019" s="31">
        <f t="shared" si="655"/>
        <v>0.99999999999999989</v>
      </c>
      <c r="BB1019" s="34">
        <f>AU1019*'Propiedades físicas'!$C$4+'Diseño reactor'!AV1019*'Propiedades físicas'!$C$5+'Diseño reactor'!AW1019*'Propiedades físicas'!$C$8+'Diseño reactor'!AX1019*'Propiedades físicas'!$C$9+'Diseño reactor'!AY1019*'Propiedades físicas'!$C$7+'Diseño reactor'!AZ1019*'Propiedades físicas'!$C$6</f>
        <v>875.99907475230134</v>
      </c>
      <c r="BC1019" s="45">
        <f>AU1019*'Propiedades físicas'!$L$4+'Diseño reactor'!AV1019*'Propiedades físicas'!$L$5+'Diseño reactor'!AW1019*'Propiedades físicas'!$L$8+AX1019*'Propiedades físicas'!$L$9+'Diseño reactor'!AY1019*'Propiedades físicas'!$L$7+'Diseño reactor'!AZ1019*'Propiedades físicas'!$L$6</f>
        <v>2.0290488734942382</v>
      </c>
      <c r="BD1019" s="29">
        <f t="shared" si="634"/>
        <v>2.8316736332309422</v>
      </c>
      <c r="BE1019" s="58">
        <f t="shared" si="635"/>
        <v>42.754466498929752</v>
      </c>
      <c r="BF1019" s="30">
        <f>AU1019*'Propiedades físicas'!$I$4+'Diseño reactor'!AV1019*'Propiedades físicas'!$I$5+'Diseño reactor'!AW1019*'Propiedades físicas'!$I$8+'Diseño reactor'!AX1019*'Propiedades físicas'!$I$9+'Diseño reactor'!AY1019*'Propiedades físicas'!$I$7+'Diseño reactor'!AZ1019*'Propiedades físicas'!$I$6</f>
        <v>1.9688719218948603E-2</v>
      </c>
      <c r="BG1019" s="24">
        <f>AU1019*'Propiedades físicas'!$O$4+'Diseño reactor'!AV1019*'Propiedades físicas'!$O$5+'Diseño reactor'!AW1019*'Propiedades físicas'!$O$8+'Diseño reactor'!AX1019*'Propiedades físicas'!$O$9+'Diseño reactor'!AY1019*'Propiedades físicas'!$O$7+'Diseño reactor'!AZ1019*'Propiedades físicas'!$O$6</f>
        <v>0.15034291142246436</v>
      </c>
      <c r="BH1019" s="54">
        <f t="shared" si="636"/>
        <v>41773.453560673181</v>
      </c>
      <c r="BI1019" s="34">
        <f t="shared" si="656"/>
        <v>265.72169697774495</v>
      </c>
      <c r="BJ1019" s="27">
        <f t="shared" si="637"/>
        <v>4798.8180408467806</v>
      </c>
      <c r="BK1019" s="34">
        <f t="shared" si="638"/>
        <v>554.97559665196275</v>
      </c>
      <c r="BL1019" s="27">
        <f t="shared" si="639"/>
        <v>105.191214221553</v>
      </c>
      <c r="BM1019" s="34">
        <f t="shared" si="640"/>
        <v>1.1054421768707483</v>
      </c>
      <c r="BN1019" s="45">
        <f t="shared" si="641"/>
        <v>993.79483481293221</v>
      </c>
      <c r="BO1019" s="45">
        <f t="shared" si="642"/>
        <v>91.752567571000029</v>
      </c>
      <c r="BP1019" s="66">
        <f t="shared" si="643"/>
        <v>6.6924346597120632</v>
      </c>
    </row>
    <row r="1020" spans="8:68">
      <c r="H1020" s="68">
        <v>1015</v>
      </c>
      <c r="I1020" s="31">
        <f>('Propiedades físicas'!$C$10*'Diseño reactor'!H1020)/1000</f>
        <v>888.37396082381827</v>
      </c>
      <c r="J1020" s="31">
        <f t="shared" si="621"/>
        <v>0.51329735011271183</v>
      </c>
      <c r="K1020" s="31">
        <f>(I1020*1000)/'Propiedades físicas'!$F$10</f>
        <v>5803.0064069042464</v>
      </c>
      <c r="L1020" s="31">
        <f t="shared" si="622"/>
        <v>829.00091527203517</v>
      </c>
      <c r="M1020" s="31">
        <f t="shared" si="623"/>
        <v>4974.0054916322106</v>
      </c>
      <c r="N1020" s="31">
        <f t="shared" si="624"/>
        <v>0.81674967021875389</v>
      </c>
      <c r="O1020" s="32">
        <f t="shared" si="625"/>
        <v>4.9004980213125231</v>
      </c>
      <c r="P1020" s="33">
        <f t="shared" si="626"/>
        <v>0.56526406768980986</v>
      </c>
      <c r="Q1020" s="31">
        <f t="shared" si="627"/>
        <v>4.5477343917724964</v>
      </c>
      <c r="R1020" s="31">
        <f t="shared" si="628"/>
        <v>0.17405060550910217</v>
      </c>
      <c r="S1020" s="31">
        <f t="shared" si="629"/>
        <v>0.35276362954002666</v>
      </c>
      <c r="T1020" s="31">
        <f t="shared" si="630"/>
        <v>5.3591967028600862E-2</v>
      </c>
      <c r="U1020" s="31">
        <f t="shared" si="631"/>
        <v>2.3843029991240931E-2</v>
      </c>
      <c r="V1020" s="47">
        <f t="shared" si="644"/>
        <v>5.5977606703262728E-4</v>
      </c>
      <c r="W1020" s="31">
        <f t="shared" si="632"/>
        <v>0.30791025904128905</v>
      </c>
      <c r="X1020" s="34">
        <f>(S1020*H1020*'Propiedades físicas'!$F$5*60*24*365)/(1000000)</f>
        <v>55417.414193116812</v>
      </c>
      <c r="Y1020" s="34">
        <f>(U1020*H1020*'Propiedades físicas'!$F$7*60*24*365)/(1000000)</f>
        <v>1171.3732898410065</v>
      </c>
      <c r="Z1020" s="31">
        <f t="shared" si="645"/>
        <v>573.74302870515703</v>
      </c>
      <c r="AA1020" s="31">
        <f t="shared" si="646"/>
        <v>4615.9504076490839</v>
      </c>
      <c r="AB1020" s="31">
        <f t="shared" si="646"/>
        <v>176.6613645917387</v>
      </c>
      <c r="AC1020" s="31">
        <f t="shared" si="646"/>
        <v>358.05508398312708</v>
      </c>
      <c r="AD1020" s="31">
        <f t="shared" si="646"/>
        <v>54.395846534029872</v>
      </c>
      <c r="AE1020" s="31">
        <f t="shared" si="647"/>
        <v>24.200675441109546</v>
      </c>
      <c r="AF1020" s="31">
        <f t="shared" si="648"/>
        <v>5803.0064069042455</v>
      </c>
      <c r="AG1020" s="31">
        <f t="shared" si="649"/>
        <v>9.8869962994101557E-2</v>
      </c>
      <c r="AH1020" s="31">
        <f t="shared" si="650"/>
        <v>0.7954412047791577</v>
      </c>
      <c r="AI1020" s="31">
        <f t="shared" si="650"/>
        <v>3.0443075916916484E-2</v>
      </c>
      <c r="AJ1020" s="31">
        <f t="shared" si="650"/>
        <v>6.1701652363699566E-2</v>
      </c>
      <c r="AK1020" s="31">
        <f t="shared" si="650"/>
        <v>9.3737353915913837E-3</v>
      </c>
      <c r="AL1020" s="31">
        <f t="shared" si="651"/>
        <v>4.170368554533439E-3</v>
      </c>
      <c r="AM1020" s="31">
        <f t="shared" si="652"/>
        <v>1.0000000000000002</v>
      </c>
      <c r="AN1020" s="31">
        <f>(Z1020*'Propiedades físicas'!$F$4)/1000</f>
        <v>504.53814458274098</v>
      </c>
      <c r="AO1020" s="31">
        <f>(AA1020*'Propiedades físicas'!$F$6)/1000</f>
        <v>147.89505106107663</v>
      </c>
      <c r="AP1020" s="31">
        <f>(AB1020*'Propiedades físicas'!$F$9)/1000</f>
        <v>108.99122888487318</v>
      </c>
      <c r="AQ1020" s="31">
        <f>(AC1020*'Propiedades físicas'!$F$5)/1000</f>
        <v>105.43648058051144</v>
      </c>
      <c r="AR1020" s="31">
        <f>(AD1020*'Propiedades físicas'!$F$8)/1000</f>
        <v>19.284415513244262</v>
      </c>
      <c r="AS1020" s="31">
        <f>(AE1020*'Propiedades físicas'!$F$7)/1000</f>
        <v>2.2286402013717779</v>
      </c>
      <c r="AT1020" s="31">
        <f t="shared" si="653"/>
        <v>888.37396082381838</v>
      </c>
      <c r="AU1020" s="31">
        <f t="shared" si="654"/>
        <v>0.56793441369540609</v>
      </c>
      <c r="AV1020" s="31">
        <f t="shared" si="657"/>
        <v>0.16647837237814658</v>
      </c>
      <c r="AW1020" s="31">
        <f t="shared" si="657"/>
        <v>0.12268620388625757</v>
      </c>
      <c r="AX1020" s="31">
        <f t="shared" si="657"/>
        <v>0.1186847940508485</v>
      </c>
      <c r="AY1020" s="31">
        <f t="shared" si="657"/>
        <v>2.1707542503115681E-2</v>
      </c>
      <c r="AZ1020" s="31">
        <f t="shared" si="658"/>
        <v>2.5086734862254253E-3</v>
      </c>
      <c r="BA1020" s="31">
        <f t="shared" si="655"/>
        <v>0.99999999999999989</v>
      </c>
      <c r="BB1020" s="34">
        <f>AU1020*'Propiedades físicas'!$C$4+'Diseño reactor'!AV1020*'Propiedades físicas'!$C$5+'Diseño reactor'!AW1020*'Propiedades físicas'!$C$8+'Diseño reactor'!AX1020*'Propiedades físicas'!$C$9+'Diseño reactor'!AY1020*'Propiedades físicas'!$C$7+'Diseño reactor'!AZ1020*'Propiedades físicas'!$C$6</f>
        <v>875.99759644783933</v>
      </c>
      <c r="BC1020" s="45">
        <f>AU1020*'Propiedades físicas'!$L$4+'Diseño reactor'!AV1020*'Propiedades físicas'!$L$5+'Diseño reactor'!AW1020*'Propiedades físicas'!$L$8+AX1020*'Propiedades físicas'!$L$9+'Diseño reactor'!AY1020*'Propiedades físicas'!$L$7+'Diseño reactor'!AZ1020*'Propiedades físicas'!$L$6</f>
        <v>2.0291791891222162</v>
      </c>
      <c r="BD1020" s="29">
        <f t="shared" si="634"/>
        <v>2.8295658696735915</v>
      </c>
      <c r="BE1020" s="58">
        <f t="shared" si="635"/>
        <v>42.752124941159686</v>
      </c>
      <c r="BF1020" s="30">
        <f>AU1020*'Propiedades físicas'!$I$4+'Diseño reactor'!AV1020*'Propiedades físicas'!$I$5+'Diseño reactor'!AW1020*'Propiedades físicas'!$I$8+'Diseño reactor'!AX1020*'Propiedades físicas'!$I$9+'Diseño reactor'!AY1020*'Propiedades físicas'!$I$7+'Diseño reactor'!AZ1020*'Propiedades físicas'!$I$6</f>
        <v>1.9689395802755794E-2</v>
      </c>
      <c r="BG1020" s="24">
        <f>AU1020*'Propiedades físicas'!$O$4+'Diseño reactor'!AV1020*'Propiedades físicas'!$O$5+'Diseño reactor'!AW1020*'Propiedades físicas'!$O$8+'Diseño reactor'!AX1020*'Propiedades físicas'!$O$9+'Diseño reactor'!AY1020*'Propiedades físicas'!$O$7+'Diseño reactor'!AZ1020*'Propiedades físicas'!$O$6</f>
        <v>0.15034862584370992</v>
      </c>
      <c r="BH1020" s="54">
        <f t="shared" si="636"/>
        <v>41771.947612690805</v>
      </c>
      <c r="BI1020" s="34">
        <f t="shared" si="656"/>
        <v>265.73779431063474</v>
      </c>
      <c r="BJ1020" s="27">
        <f t="shared" si="637"/>
        <v>4798.7996067327213</v>
      </c>
      <c r="BK1020" s="34">
        <f t="shared" si="638"/>
        <v>554.9945589012309</v>
      </c>
      <c r="BL1020" s="27">
        <f t="shared" si="639"/>
        <v>105.19189544405968</v>
      </c>
      <c r="BM1020" s="34">
        <f t="shared" si="640"/>
        <v>1.1054421768707483</v>
      </c>
      <c r="BN1020" s="45">
        <f t="shared" si="641"/>
        <v>994.93221773229186</v>
      </c>
      <c r="BO1020" s="45">
        <f t="shared" si="642"/>
        <v>91.778385554759922</v>
      </c>
      <c r="BP1020" s="66">
        <f t="shared" si="643"/>
        <v>6.6924233658005683</v>
      </c>
    </row>
    <row r="1021" spans="8:68">
      <c r="H1021" s="68">
        <v>1016</v>
      </c>
      <c r="I1021" s="31">
        <f>('Propiedades físicas'!$C$10*'Diseño reactor'!H1021)/1000</f>
        <v>889.24920610541801</v>
      </c>
      <c r="J1021" s="31">
        <f t="shared" si="621"/>
        <v>0.51279213618543562</v>
      </c>
      <c r="K1021" s="31">
        <f>(I1021*1000)/'Propiedades físicas'!$F$10</f>
        <v>5808.7236545957776</v>
      </c>
      <c r="L1021" s="31">
        <f t="shared" si="622"/>
        <v>829.81766494225394</v>
      </c>
      <c r="M1021" s="31">
        <f t="shared" si="623"/>
        <v>4978.9059896535236</v>
      </c>
      <c r="N1021" s="31">
        <f t="shared" si="624"/>
        <v>0.81674967021875389</v>
      </c>
      <c r="O1021" s="32">
        <f t="shared" si="625"/>
        <v>4.9004980213125231</v>
      </c>
      <c r="P1021" s="33">
        <f t="shared" si="626"/>
        <v>0.5654354292739624</v>
      </c>
      <c r="Q1021" s="31">
        <f t="shared" si="627"/>
        <v>4.5480599519006519</v>
      </c>
      <c r="R1021" s="31">
        <f t="shared" si="628"/>
        <v>0.17398473595124728</v>
      </c>
      <c r="S1021" s="31">
        <f t="shared" si="629"/>
        <v>0.35243806941187195</v>
      </c>
      <c r="T1021" s="31">
        <f t="shared" si="630"/>
        <v>5.3535181520008038E-2</v>
      </c>
      <c r="U1021" s="31">
        <f t="shared" si="631"/>
        <v>2.3794323473536182E-2</v>
      </c>
      <c r="V1021" s="47">
        <f t="shared" si="644"/>
        <v>5.5994576491207927E-4</v>
      </c>
      <c r="W1021" s="31">
        <f t="shared" si="632"/>
        <v>0.30770044985445888</v>
      </c>
      <c r="X1021" s="34">
        <f>(S1021*H1021*'Propiedades físicas'!$F$5*60*24*365)/(1000000)</f>
        <v>55420.81836345492</v>
      </c>
      <c r="Y1021" s="34">
        <f>(U1021*H1021*'Propiedades físicas'!$F$7*60*24*365)/(1000000)</f>
        <v>1170.1321144988112</v>
      </c>
      <c r="Z1021" s="31">
        <f t="shared" si="645"/>
        <v>574.48239614234581</v>
      </c>
      <c r="AA1021" s="31">
        <f t="shared" si="646"/>
        <v>4620.8289111310623</v>
      </c>
      <c r="AB1021" s="31">
        <f t="shared" si="646"/>
        <v>176.76849172646723</v>
      </c>
      <c r="AC1021" s="31">
        <f t="shared" si="646"/>
        <v>358.07707852246187</v>
      </c>
      <c r="AD1021" s="31">
        <f t="shared" si="646"/>
        <v>54.391744424328166</v>
      </c>
      <c r="AE1021" s="31">
        <f t="shared" si="647"/>
        <v>24.175032649112762</v>
      </c>
      <c r="AF1021" s="31">
        <f t="shared" si="648"/>
        <v>5808.7236545957785</v>
      </c>
      <c r="AG1021" s="31">
        <f t="shared" si="649"/>
        <v>9.8899935735077299E-2</v>
      </c>
      <c r="AH1021" s="31">
        <f t="shared" si="650"/>
        <v>0.79549814828514509</v>
      </c>
      <c r="AI1021" s="31">
        <f t="shared" si="650"/>
        <v>3.0431554716260353E-2</v>
      </c>
      <c r="AJ1021" s="31">
        <f t="shared" si="650"/>
        <v>6.1644708857712047E-2</v>
      </c>
      <c r="AK1021" s="31">
        <f t="shared" si="650"/>
        <v>9.3638030759638918E-3</v>
      </c>
      <c r="AL1021" s="31">
        <f t="shared" si="651"/>
        <v>4.1618493298413023E-3</v>
      </c>
      <c r="AM1021" s="31">
        <f t="shared" si="652"/>
        <v>0.99999999999999989</v>
      </c>
      <c r="AN1021" s="31">
        <f>(Z1021*'Propiedades físicas'!$F$4)/1000</f>
        <v>505.18832951965607</v>
      </c>
      <c r="AO1021" s="31">
        <f>(AA1021*'Propiedades físicas'!$F$6)/1000</f>
        <v>148.05135831263922</v>
      </c>
      <c r="AP1021" s="31">
        <f>(AB1021*'Propiedades físicas'!$F$9)/1000</f>
        <v>109.05732097064396</v>
      </c>
      <c r="AQ1021" s="31">
        <f>(AC1021*'Propiedades físicas'!$F$5)/1000</f>
        <v>105.44295731250936</v>
      </c>
      <c r="AR1021" s="31">
        <f>(AD1021*'Propiedades físicas'!$F$8)/1000</f>
        <v>19.282961233312815</v>
      </c>
      <c r="AS1021" s="31">
        <f>(AE1021*'Propiedades físicas'!$F$7)/1000</f>
        <v>2.2262787566567943</v>
      </c>
      <c r="AT1021" s="31">
        <f t="shared" si="653"/>
        <v>889.24920610541824</v>
      </c>
      <c r="AU1021" s="31">
        <f t="shared" si="654"/>
        <v>0.56810658480336873</v>
      </c>
      <c r="AV1021" s="31">
        <f t="shared" si="657"/>
        <v>0.16649029011906491</v>
      </c>
      <c r="AW1021" s="31">
        <f t="shared" si="657"/>
        <v>0.12263977321753773</v>
      </c>
      <c r="AX1021" s="31">
        <f t="shared" si="657"/>
        <v>0.11857526167980562</v>
      </c>
      <c r="AY1021" s="31">
        <f t="shared" si="657"/>
        <v>2.1684541409674161E-2</v>
      </c>
      <c r="AZ1021" s="31">
        <f t="shared" si="658"/>
        <v>2.5035487705488877E-3</v>
      </c>
      <c r="BA1021" s="31">
        <f t="shared" si="655"/>
        <v>1</v>
      </c>
      <c r="BB1021" s="34">
        <f>AU1021*'Propiedades físicas'!$C$4+'Diseño reactor'!AV1021*'Propiedades físicas'!$C$5+'Diseño reactor'!AW1021*'Propiedades físicas'!$C$8+'Diseño reactor'!AX1021*'Propiedades físicas'!$C$9+'Diseño reactor'!AY1021*'Propiedades físicas'!$C$7+'Diseño reactor'!AZ1021*'Propiedades físicas'!$C$6</f>
        <v>875.99612191761696</v>
      </c>
      <c r="BC1021" s="45">
        <f>AU1021*'Propiedades físicas'!$L$4+'Diseño reactor'!AV1021*'Propiedades físicas'!$L$5+'Diseño reactor'!AW1021*'Propiedades físicas'!$L$8+AX1021*'Propiedades físicas'!$L$9+'Diseño reactor'!AY1021*'Propiedades físicas'!$L$7+'Diseño reactor'!AZ1021*'Propiedades físicas'!$L$6</f>
        <v>2.0293093185659523</v>
      </c>
      <c r="BD1021" s="29">
        <f t="shared" si="634"/>
        <v>2.8274612485225417</v>
      </c>
      <c r="BE1021" s="58">
        <f t="shared" si="635"/>
        <v>42.749787008252589</v>
      </c>
      <c r="BF1021" s="30">
        <f>AU1021*'Propiedades físicas'!$I$4+'Diseño reactor'!AV1021*'Propiedades físicas'!$I$5+'Diseño reactor'!AW1021*'Propiedades físicas'!$I$8+'Diseño reactor'!AX1021*'Propiedades físicas'!$I$9+'Diseño reactor'!AY1021*'Propiedades físicas'!$I$7+'Diseño reactor'!AZ1021*'Propiedades físicas'!$I$6</f>
        <v>1.9690070688450759E-2</v>
      </c>
      <c r="BG1021" s="24">
        <f>AU1021*'Propiedades físicas'!$O$4+'Diseño reactor'!AV1021*'Propiedades físicas'!$O$5+'Diseño reactor'!AW1021*'Propiedades físicas'!$O$8+'Diseño reactor'!AX1021*'Propiedades físicas'!$O$9+'Diseño reactor'!AY1021*'Propiedades físicas'!$O$7+'Diseño reactor'!AZ1021*'Propiedades físicas'!$O$6</f>
        <v>0.15035433321642608</v>
      </c>
      <c r="BH1021" s="54">
        <f t="shared" si="636"/>
        <v>41770.445550539545</v>
      </c>
      <c r="BI1021" s="34">
        <f t="shared" si="656"/>
        <v>265.75385674970454</v>
      </c>
      <c r="BJ1021" s="27">
        <f t="shared" si="637"/>
        <v>4798.7812502479001</v>
      </c>
      <c r="BK1021" s="34">
        <f t="shared" si="638"/>
        <v>555.01350394808503</v>
      </c>
      <c r="BL1021" s="27">
        <f t="shared" si="639"/>
        <v>105.19257601089157</v>
      </c>
      <c r="BM1021" s="34">
        <f t="shared" si="640"/>
        <v>1.1054421768707483</v>
      </c>
      <c r="BN1021" s="45">
        <f t="shared" si="641"/>
        <v>996.06972092111209</v>
      </c>
      <c r="BO1021" s="45">
        <f t="shared" si="642"/>
        <v>91.804168367359466</v>
      </c>
      <c r="BP1021" s="66">
        <f t="shared" si="643"/>
        <v>6.6924121007234119</v>
      </c>
    </row>
    <row r="1022" spans="8:68">
      <c r="H1022" s="68">
        <v>1017</v>
      </c>
      <c r="I1022" s="31">
        <f>('Propiedades físicas'!$C$10*'Diseño reactor'!H1022)/1000</f>
        <v>890.12445138701787</v>
      </c>
      <c r="J1022" s="31">
        <f t="shared" si="621"/>
        <v>0.51228791579587274</v>
      </c>
      <c r="K1022" s="31">
        <f>(I1022*1000)/'Propiedades físicas'!$F$10</f>
        <v>5814.4409022873087</v>
      </c>
      <c r="L1022" s="31">
        <f t="shared" si="622"/>
        <v>830.6344146124726</v>
      </c>
      <c r="M1022" s="31">
        <f t="shared" si="623"/>
        <v>4983.8064876748358</v>
      </c>
      <c r="N1022" s="31">
        <f t="shared" si="624"/>
        <v>0.81674967021875378</v>
      </c>
      <c r="O1022" s="32">
        <f t="shared" si="625"/>
        <v>4.9004980213125231</v>
      </c>
      <c r="P1022" s="33">
        <f t="shared" si="626"/>
        <v>0.56560655748652788</v>
      </c>
      <c r="Q1022" s="31">
        <f t="shared" si="627"/>
        <v>4.54838493065831</v>
      </c>
      <c r="R1022" s="31">
        <f t="shared" si="628"/>
        <v>0.17391888433928579</v>
      </c>
      <c r="S1022" s="31">
        <f t="shared" si="629"/>
        <v>0.35211309065421414</v>
      </c>
      <c r="T1022" s="31">
        <f t="shared" si="630"/>
        <v>5.347847886389178E-2</v>
      </c>
      <c r="U1022" s="31">
        <f t="shared" si="631"/>
        <v>2.3745749529048264E-2</v>
      </c>
      <c r="V1022" s="47">
        <f t="shared" si="644"/>
        <v>5.6011523168568791E-4</v>
      </c>
      <c r="W1022" s="31">
        <f t="shared" si="632"/>
        <v>0.30749092639971443</v>
      </c>
      <c r="X1022" s="34">
        <f>(S1022*H1022*'Propiedades físicas'!$F$5*60*24*365)/(1000000)</f>
        <v>55424.213268055406</v>
      </c>
      <c r="Y1022" s="34">
        <f>(U1022*H1022*'Propiedades físicas'!$F$7*60*24*365)/(1000000)</f>
        <v>1168.8927500843233</v>
      </c>
      <c r="Z1022" s="31">
        <f t="shared" si="645"/>
        <v>575.2218689637989</v>
      </c>
      <c r="AA1022" s="31">
        <f t="shared" si="646"/>
        <v>4625.7074744795009</v>
      </c>
      <c r="AB1022" s="31">
        <f t="shared" si="646"/>
        <v>176.87550537305364</v>
      </c>
      <c r="AC1022" s="31">
        <f t="shared" si="646"/>
        <v>358.09901319533577</v>
      </c>
      <c r="AD1022" s="31">
        <f t="shared" si="646"/>
        <v>54.387613004577943</v>
      </c>
      <c r="AE1022" s="31">
        <f t="shared" si="647"/>
        <v>24.149427271042082</v>
      </c>
      <c r="AF1022" s="31">
        <f t="shared" si="648"/>
        <v>5814.4409022873106</v>
      </c>
      <c r="AG1022" s="31">
        <f t="shared" si="649"/>
        <v>9.8929867657183618E-2</v>
      </c>
      <c r="AH1022" s="31">
        <f t="shared" si="650"/>
        <v>0.79555499010400454</v>
      </c>
      <c r="AI1022" s="31">
        <f t="shared" si="650"/>
        <v>3.0420036654508532E-2</v>
      </c>
      <c r="AJ1022" s="31">
        <f t="shared" si="650"/>
        <v>6.1587867038852384E-2</v>
      </c>
      <c r="AK1022" s="31">
        <f t="shared" si="650"/>
        <v>9.3538852520080994E-3</v>
      </c>
      <c r="AL1022" s="31">
        <f t="shared" si="651"/>
        <v>4.1533532934425518E-3</v>
      </c>
      <c r="AM1022" s="31">
        <f t="shared" si="652"/>
        <v>0.99999999999999978</v>
      </c>
      <c r="AN1022" s="31">
        <f>(Z1022*'Propiedades físicas'!$F$4)/1000</f>
        <v>505.83860712938548</v>
      </c>
      <c r="AO1022" s="31">
        <f>(AA1022*'Propiedades físicas'!$F$6)/1000</f>
        <v>148.20766748232322</v>
      </c>
      <c r="AP1022" s="31">
        <f>(AB1022*'Propiedades físicas'!$F$9)/1000</f>
        <v>109.12334303990544</v>
      </c>
      <c r="AQ1022" s="31">
        <f>(AC1022*'Propiedades físicas'!$F$5)/1000</f>
        <v>105.44941641563054</v>
      </c>
      <c r="AR1022" s="31">
        <f>(AD1022*'Propiedades físicas'!$F$8)/1000</f>
        <v>19.281496562382966</v>
      </c>
      <c r="AS1022" s="31">
        <f>(AE1022*'Propiedades físicas'!$F$7)/1000</f>
        <v>2.2239207573902653</v>
      </c>
      <c r="AT1022" s="31">
        <f t="shared" si="653"/>
        <v>890.12445138701787</v>
      </c>
      <c r="AU1022" s="31">
        <f t="shared" si="654"/>
        <v>0.56827852143728108</v>
      </c>
      <c r="AV1022" s="31">
        <f t="shared" si="657"/>
        <v>0.16650218657782259</v>
      </c>
      <c r="AW1022" s="31">
        <f t="shared" si="657"/>
        <v>0.12259335519866493</v>
      </c>
      <c r="AX1022" s="31">
        <f t="shared" si="657"/>
        <v>0.11846592490669837</v>
      </c>
      <c r="AY1022" s="31">
        <f t="shared" si="657"/>
        <v>2.1661573875808013E-2</v>
      </c>
      <c r="AZ1022" s="31">
        <f t="shared" si="658"/>
        <v>2.4984380037250827E-3</v>
      </c>
      <c r="BA1022" s="31">
        <f t="shared" si="655"/>
        <v>1</v>
      </c>
      <c r="BB1022" s="34">
        <f>AU1022*'Propiedades físicas'!$C$4+'Diseño reactor'!AV1022*'Propiedades físicas'!$C$5+'Diseño reactor'!AW1022*'Propiedades físicas'!$C$8+'Diseño reactor'!AX1022*'Propiedades físicas'!$C$9+'Diseño reactor'!AY1022*'Propiedades físicas'!$C$7+'Diseño reactor'!AZ1022*'Propiedades físicas'!$C$6</f>
        <v>875.99465114942052</v>
      </c>
      <c r="BC1022" s="45">
        <f>AU1022*'Propiedades físicas'!$L$4+'Diseño reactor'!AV1022*'Propiedades físicas'!$L$5+'Diseño reactor'!AW1022*'Propiedades físicas'!$L$8+AX1022*'Propiedades físicas'!$L$9+'Diseño reactor'!AY1022*'Propiedades físicas'!$L$7+'Diseño reactor'!AZ1022*'Propiedades físicas'!$L$6</f>
        <v>2.0294392622171067</v>
      </c>
      <c r="BD1022" s="29">
        <f t="shared" si="634"/>
        <v>2.8253597627520346</v>
      </c>
      <c r="BE1022" s="58">
        <f t="shared" si="635"/>
        <v>42.747452691708503</v>
      </c>
      <c r="BF1022" s="30">
        <f>AU1022*'Propiedades físicas'!$I$4+'Diseño reactor'!AV1022*'Propiedades físicas'!$I$5+'Diseño reactor'!AW1022*'Propiedades físicas'!$I$8+'Diseño reactor'!AX1022*'Propiedades físicas'!$I$9+'Diseño reactor'!AY1022*'Propiedades físicas'!$I$7+'Diseño reactor'!AZ1022*'Propiedades físicas'!$I$6</f>
        <v>1.9690743881359451E-2</v>
      </c>
      <c r="BG1022" s="24">
        <f>AU1022*'Propiedades físicas'!$O$4+'Diseño reactor'!AV1022*'Propiedades físicas'!$O$5+'Diseño reactor'!AW1022*'Propiedades físicas'!$O$8+'Diseño reactor'!AX1022*'Propiedades físicas'!$O$9+'Diseño reactor'!AY1022*'Propiedades físicas'!$O$7+'Diseño reactor'!AZ1022*'Propiedades físicas'!$O$6</f>
        <v>0.15036003355246136</v>
      </c>
      <c r="BH1022" s="54">
        <f t="shared" si="636"/>
        <v>41768.947361551203</v>
      </c>
      <c r="BI1022" s="34">
        <f t="shared" si="656"/>
        <v>265.7698843965041</v>
      </c>
      <c r="BJ1022" s="27">
        <f t="shared" si="637"/>
        <v>4798.7629711029495</v>
      </c>
      <c r="BK1022" s="34">
        <f t="shared" si="638"/>
        <v>555.03243180411437</v>
      </c>
      <c r="BL1022" s="27">
        <f t="shared" si="639"/>
        <v>105.1932559225706</v>
      </c>
      <c r="BM1022" s="34">
        <f t="shared" si="640"/>
        <v>1.1054421768707483</v>
      </c>
      <c r="BN1022" s="45">
        <f t="shared" si="641"/>
        <v>997.20734412303159</v>
      </c>
      <c r="BO1022" s="45">
        <f t="shared" si="642"/>
        <v>91.829916080611838</v>
      </c>
      <c r="BP1022" s="66">
        <f t="shared" si="643"/>
        <v>6.6924008643872801</v>
      </c>
    </row>
    <row r="1023" spans="8:68">
      <c r="H1023" s="68">
        <v>1018</v>
      </c>
      <c r="I1023" s="31">
        <f>('Propiedades físicas'!$C$10*'Diseño reactor'!H1023)/1000</f>
        <v>890.99969666861773</v>
      </c>
      <c r="J1023" s="31">
        <f t="shared" si="621"/>
        <v>0.51178468601611249</v>
      </c>
      <c r="K1023" s="31">
        <f>(I1023*1000)/'Propiedades físicas'!$F$10</f>
        <v>5820.1581499788408</v>
      </c>
      <c r="L1023" s="31">
        <f t="shared" si="622"/>
        <v>831.45116428269148</v>
      </c>
      <c r="M1023" s="31">
        <f t="shared" si="623"/>
        <v>4988.7069856961489</v>
      </c>
      <c r="N1023" s="31">
        <f t="shared" si="624"/>
        <v>0.81674967021875389</v>
      </c>
      <c r="O1023" s="32">
        <f t="shared" si="625"/>
        <v>4.9004980213125231</v>
      </c>
      <c r="P1023" s="33">
        <f t="shared" si="626"/>
        <v>0.56577745280391378</v>
      </c>
      <c r="Q1023" s="31">
        <f t="shared" si="627"/>
        <v>4.5487093295587933</v>
      </c>
      <c r="R1023" s="31">
        <f t="shared" si="628"/>
        <v>0.173853050782974</v>
      </c>
      <c r="S1023" s="31">
        <f t="shared" si="629"/>
        <v>0.35178869175372995</v>
      </c>
      <c r="T1023" s="31">
        <f t="shared" si="630"/>
        <v>5.3421858924842351E-2</v>
      </c>
      <c r="U1023" s="31">
        <f t="shared" si="631"/>
        <v>2.3697307707023742E-2</v>
      </c>
      <c r="V1023" s="47">
        <f t="shared" si="644"/>
        <v>5.6028446782523502E-4</v>
      </c>
      <c r="W1023" s="31">
        <f t="shared" si="632"/>
        <v>0.3072816880937595</v>
      </c>
      <c r="X1023" s="34">
        <f>(S1023*H1023*'Propiedades físicas'!$F$5*60*24*365)/(1000000)</f>
        <v>55427.598938422154</v>
      </c>
      <c r="Y1023" s="34">
        <f>(U1023*H1023*'Propiedades físicas'!$F$7*60*24*365)/(1000000)</f>
        <v>1167.6551936378596</v>
      </c>
      <c r="Z1023" s="31">
        <f t="shared" si="645"/>
        <v>575.9614469543842</v>
      </c>
      <c r="AA1023" s="31">
        <f t="shared" si="646"/>
        <v>4630.5860974908519</v>
      </c>
      <c r="AB1023" s="31">
        <f t="shared" si="646"/>
        <v>176.98240569706752</v>
      </c>
      <c r="AC1023" s="31">
        <f t="shared" si="646"/>
        <v>358.12088820529709</v>
      </c>
      <c r="AD1023" s="31">
        <f t="shared" si="646"/>
        <v>54.383452385489512</v>
      </c>
      <c r="AE1023" s="31">
        <f t="shared" si="647"/>
        <v>24.123859245750168</v>
      </c>
      <c r="AF1023" s="31">
        <f t="shared" si="648"/>
        <v>5820.1581499788399</v>
      </c>
      <c r="AG1023" s="31">
        <f t="shared" si="649"/>
        <v>9.8959758843748635E-2</v>
      </c>
      <c r="AH1023" s="31">
        <f t="shared" si="650"/>
        <v>0.79561173050043099</v>
      </c>
      <c r="AI1023" s="31">
        <f t="shared" si="650"/>
        <v>3.0408521750858432E-2</v>
      </c>
      <c r="AJ1023" s="31">
        <f t="shared" si="650"/>
        <v>6.1531126642426222E-2</v>
      </c>
      <c r="AK1023" s="31">
        <f t="shared" si="650"/>
        <v>9.3439818960395823E-3</v>
      </c>
      <c r="AL1023" s="31">
        <f t="shared" si="651"/>
        <v>4.144880366496205E-3</v>
      </c>
      <c r="AM1023" s="31">
        <f t="shared" si="652"/>
        <v>1</v>
      </c>
      <c r="AN1023" s="31">
        <f>(Z1023*'Propiedades físicas'!$F$4)/1000</f>
        <v>506.48897722274637</v>
      </c>
      <c r="AO1023" s="31">
        <f>(AA1023*'Propiedades físicas'!$F$6)/1000</f>
        <v>148.36397856360688</v>
      </c>
      <c r="AP1023" s="31">
        <f>(AB1023*'Propiedades físicas'!$F$9)/1000</f>
        <v>109.18929519480579</v>
      </c>
      <c r="AQ1023" s="31">
        <f>(AC1023*'Propiedades físicas'!$F$5)/1000</f>
        <v>105.45585794981385</v>
      </c>
      <c r="AR1023" s="31">
        <f>(AD1023*'Propiedades físicas'!$F$8)/1000</f>
        <v>19.280021539703736</v>
      </c>
      <c r="AS1023" s="31">
        <f>(AE1023*'Propiedades físicas'!$F$7)/1000</f>
        <v>2.221566197941133</v>
      </c>
      <c r="AT1023" s="31">
        <f t="shared" si="653"/>
        <v>890.99969666861784</v>
      </c>
      <c r="AU1023" s="31">
        <f t="shared" si="654"/>
        <v>0.56845022407580081</v>
      </c>
      <c r="AV1023" s="31">
        <f t="shared" si="657"/>
        <v>0.16651406180981751</v>
      </c>
      <c r="AW1023" s="31">
        <f t="shared" si="657"/>
        <v>0.12254694990700504</v>
      </c>
      <c r="AX1023" s="31">
        <f t="shared" si="657"/>
        <v>0.1183567832223799</v>
      </c>
      <c r="AY1023" s="31">
        <f t="shared" si="657"/>
        <v>2.1638639846669212E-2</v>
      </c>
      <c r="AZ1023" s="31">
        <f t="shared" si="658"/>
        <v>2.4933411383274372E-3</v>
      </c>
      <c r="BA1023" s="31">
        <f t="shared" si="655"/>
        <v>0.99999999999999989</v>
      </c>
      <c r="BB1023" s="34">
        <f>AU1023*'Propiedades físicas'!$C$4+'Diseño reactor'!AV1023*'Propiedades físicas'!$C$5+'Diseño reactor'!AW1023*'Propiedades físicas'!$C$8+'Diseño reactor'!AX1023*'Propiedades físicas'!$C$9+'Diseño reactor'!AY1023*'Propiedades físicas'!$C$7+'Diseño reactor'!AZ1023*'Propiedades físicas'!$C$6</f>
        <v>875.99318413108585</v>
      </c>
      <c r="BC1023" s="45">
        <f>AU1023*'Propiedades físicas'!$L$4+'Diseño reactor'!AV1023*'Propiedades físicas'!$L$5+'Diseño reactor'!AW1023*'Propiedades físicas'!$L$8+AX1023*'Propiedades físicas'!$L$9+'Diseño reactor'!AY1023*'Propiedades físicas'!$L$7+'Diseño reactor'!AZ1023*'Propiedades físicas'!$L$6</f>
        <v>2.0295690204662611</v>
      </c>
      <c r="BD1023" s="29">
        <f t="shared" si="634"/>
        <v>2.823261405357218</v>
      </c>
      <c r="BE1023" s="58">
        <f t="shared" si="635"/>
        <v>42.745121983054261</v>
      </c>
      <c r="BF1023" s="30">
        <f>AU1023*'Propiedades físicas'!$I$4+'Diseño reactor'!AV1023*'Propiedades físicas'!$I$5+'Diseño reactor'!AW1023*'Propiedades físicas'!$I$8+'Diseño reactor'!AX1023*'Propiedades físicas'!$I$9+'Diseño reactor'!AY1023*'Propiedades físicas'!$I$7+'Diseño reactor'!AZ1023*'Propiedades físicas'!$I$6</f>
        <v>1.969141538678754E-2</v>
      </c>
      <c r="BG1023" s="24">
        <f>AU1023*'Propiedades físicas'!$O$4+'Diseño reactor'!AV1023*'Propiedades físicas'!$O$5+'Diseño reactor'!AW1023*'Propiedades físicas'!$O$8+'Diseño reactor'!AX1023*'Propiedades físicas'!$O$9+'Diseño reactor'!AY1023*'Propiedades físicas'!$O$7+'Diseño reactor'!AZ1023*'Propiedades físicas'!$O$6</f>
        <v>0.15036572686364166</v>
      </c>
      <c r="BH1023" s="54">
        <f t="shared" si="636"/>
        <v>41767.453033108322</v>
      </c>
      <c r="BI1023" s="34">
        <f t="shared" si="656"/>
        <v>265.78587735221583</v>
      </c>
      <c r="BJ1023" s="27">
        <f t="shared" si="637"/>
        <v>4798.7447690097124</v>
      </c>
      <c r="BK1023" s="34">
        <f t="shared" si="638"/>
        <v>555.05134248095658</v>
      </c>
      <c r="BL1023" s="27">
        <f t="shared" si="639"/>
        <v>105.19393517962034</v>
      </c>
      <c r="BM1023" s="34">
        <f t="shared" si="640"/>
        <v>1.1054421768707483</v>
      </c>
      <c r="BN1023" s="45">
        <f t="shared" si="641"/>
        <v>998.34508708241458</v>
      </c>
      <c r="BO1023" s="45">
        <f t="shared" si="642"/>
        <v>91.855628766134984</v>
      </c>
      <c r="BP1023" s="66">
        <f t="shared" si="643"/>
        <v>6.6923896566992447</v>
      </c>
    </row>
    <row r="1024" spans="8:68">
      <c r="H1024" s="68">
        <v>1019</v>
      </c>
      <c r="I1024" s="31">
        <f>('Propiedades físicas'!$C$10*'Diseño reactor'!H1024)/1000</f>
        <v>891.87494195021759</v>
      </c>
      <c r="J1024" s="31">
        <f t="shared" si="621"/>
        <v>0.51128244392973754</v>
      </c>
      <c r="K1024" s="31">
        <f>(I1024*1000)/'Propiedades físicas'!$F$10</f>
        <v>5825.875397670372</v>
      </c>
      <c r="L1024" s="31">
        <f t="shared" si="622"/>
        <v>832.26791395291025</v>
      </c>
      <c r="M1024" s="31">
        <f t="shared" si="623"/>
        <v>4993.607483717461</v>
      </c>
      <c r="N1024" s="31">
        <f t="shared" si="624"/>
        <v>0.81674967021875389</v>
      </c>
      <c r="O1024" s="32">
        <f t="shared" si="625"/>
        <v>4.9004980213125231</v>
      </c>
      <c r="P1024" s="33">
        <f t="shared" si="626"/>
        <v>0.56594811570123094</v>
      </c>
      <c r="Q1024" s="31">
        <f t="shared" si="627"/>
        <v>4.5490331501103016</v>
      </c>
      <c r="R1024" s="31">
        <f t="shared" si="628"/>
        <v>0.17378723539137159</v>
      </c>
      <c r="S1024" s="31">
        <f t="shared" si="629"/>
        <v>0.35146487120222136</v>
      </c>
      <c r="T1024" s="31">
        <f t="shared" si="630"/>
        <v>5.3365321567604422E-2</v>
      </c>
      <c r="U1024" s="31">
        <f t="shared" si="631"/>
        <v>2.3648997558546995E-2</v>
      </c>
      <c r="V1024" s="47">
        <f t="shared" si="644"/>
        <v>5.60453473801219E-4</v>
      </c>
      <c r="W1024" s="31">
        <f t="shared" si="632"/>
        <v>0.30707273435488452</v>
      </c>
      <c r="X1024" s="34">
        <f>(S1024*H1024*'Propiedades físicas'!$F$5*60*24*365)/(1000000)</f>
        <v>55430.975405930483</v>
      </c>
      <c r="Y1024" s="34">
        <f>(U1024*H1024*'Propiedades físicas'!$F$7*60*24*365)/(1000000)</f>
        <v>1166.4194422031085</v>
      </c>
      <c r="Z1024" s="31">
        <f t="shared" si="645"/>
        <v>576.7011298995543</v>
      </c>
      <c r="AA1024" s="31">
        <f t="shared" si="646"/>
        <v>4635.4647799623972</v>
      </c>
      <c r="AB1024" s="31">
        <f t="shared" si="646"/>
        <v>177.08919286380765</v>
      </c>
      <c r="AC1024" s="31">
        <f t="shared" si="646"/>
        <v>358.14270375506356</v>
      </c>
      <c r="AD1024" s="31">
        <f t="shared" si="646"/>
        <v>54.379262677388908</v>
      </c>
      <c r="AE1024" s="31">
        <f t="shared" si="647"/>
        <v>24.098328512159387</v>
      </c>
      <c r="AF1024" s="31">
        <f t="shared" si="648"/>
        <v>5825.8753976703711</v>
      </c>
      <c r="AG1024" s="31">
        <f t="shared" si="649"/>
        <v>9.8989609377873641E-2</v>
      </c>
      <c r="AH1024" s="31">
        <f t="shared" si="650"/>
        <v>0.79566836973822153</v>
      </c>
      <c r="AI1024" s="31">
        <f t="shared" si="650"/>
        <v>3.0397010024385589E-2</v>
      </c>
      <c r="AJ1024" s="31">
        <f t="shared" si="650"/>
        <v>6.1474487404635583E-2</v>
      </c>
      <c r="AK1024" s="31">
        <f t="shared" si="650"/>
        <v>9.3340929844009154E-3</v>
      </c>
      <c r="AL1024" s="31">
        <f t="shared" si="651"/>
        <v>4.1364304704827257E-3</v>
      </c>
      <c r="AM1024" s="31">
        <f t="shared" si="652"/>
        <v>0.99999999999999989</v>
      </c>
      <c r="AN1024" s="31">
        <f>(Z1024*'Propiedades físicas'!$F$4)/1000</f>
        <v>507.13943961107003</v>
      </c>
      <c r="AO1024" s="31">
        <f>(AA1024*'Propiedades físicas'!$F$6)/1000</f>
        <v>148.52029154999519</v>
      </c>
      <c r="AP1024" s="31">
        <f>(AB1024*'Propiedades físicas'!$F$9)/1000</f>
        <v>109.25517753732612</v>
      </c>
      <c r="AQ1024" s="31">
        <f>(AC1024*'Propiedades físicas'!$F$5)/1000</f>
        <v>105.46228197475358</v>
      </c>
      <c r="AR1024" s="31">
        <f>(AD1024*'Propiedades físicas'!$F$8)/1000</f>
        <v>19.278536204387912</v>
      </c>
      <c r="AS1024" s="31">
        <f>(AE1024*'Propiedades físicas'!$F$7)/1000</f>
        <v>2.2192150726847579</v>
      </c>
      <c r="AT1024" s="31">
        <f t="shared" si="653"/>
        <v>891.87494195021759</v>
      </c>
      <c r="AU1024" s="31">
        <f t="shared" si="654"/>
        <v>0.56862169319628375</v>
      </c>
      <c r="AV1024" s="31">
        <f t="shared" si="657"/>
        <v>0.16652591587026028</v>
      </c>
      <c r="AW1024" s="31">
        <f t="shared" si="657"/>
        <v>0.12250055741943301</v>
      </c>
      <c r="AX1024" s="31">
        <f t="shared" si="657"/>
        <v>0.11824783611942788</v>
      </c>
      <c r="AY1024" s="31">
        <f t="shared" si="657"/>
        <v>2.1615739267472317E-2</v>
      </c>
      <c r="AZ1024" s="31">
        <f t="shared" si="658"/>
        <v>2.4882581271227478E-3</v>
      </c>
      <c r="BA1024" s="31">
        <f t="shared" si="655"/>
        <v>1</v>
      </c>
      <c r="BB1024" s="34">
        <f>AU1024*'Propiedades físicas'!$C$4+'Diseño reactor'!AV1024*'Propiedades físicas'!$C$5+'Diseño reactor'!AW1024*'Propiedades físicas'!$C$8+'Diseño reactor'!AX1024*'Propiedades físicas'!$C$9+'Diseño reactor'!AY1024*'Propiedades físicas'!$C$7+'Diseño reactor'!AZ1024*'Propiedades físicas'!$C$6</f>
        <v>875.99172085049611</v>
      </c>
      <c r="BC1024" s="45">
        <f>AU1024*'Propiedades físicas'!$L$4+'Diseño reactor'!AV1024*'Propiedades físicas'!$L$5+'Diseño reactor'!AW1024*'Propiedades físicas'!$L$8+AX1024*'Propiedades físicas'!$L$9+'Diseño reactor'!AY1024*'Propiedades físicas'!$L$7+'Diseño reactor'!AZ1024*'Propiedades físicas'!$L$6</f>
        <v>2.0296985937029222</v>
      </c>
      <c r="BD1024" s="29">
        <f t="shared" si="634"/>
        <v>2.8211661693540719</v>
      </c>
      <c r="BE1024" s="58">
        <f t="shared" si="635"/>
        <v>42.742794873843501</v>
      </c>
      <c r="BF1024" s="30">
        <f>AU1024*'Propiedades físicas'!$I$4+'Diseño reactor'!AV1024*'Propiedades físicas'!$I$5+'Diseño reactor'!AW1024*'Propiedades físicas'!$I$8+'Diseño reactor'!AX1024*'Propiedades físicas'!$I$9+'Diseño reactor'!AY1024*'Propiedades físicas'!$I$7+'Diseño reactor'!AZ1024*'Propiedades físicas'!$I$6</f>
        <v>1.9692085210020513E-2</v>
      </c>
      <c r="BG1024" s="24">
        <f>AU1024*'Propiedades físicas'!$O$4+'Diseño reactor'!AV1024*'Propiedades físicas'!$O$5+'Diseño reactor'!AW1024*'Propiedades físicas'!$O$8+'Diseño reactor'!AX1024*'Propiedades físicas'!$O$9+'Diseño reactor'!AY1024*'Propiedades físicas'!$O$7+'Diseño reactor'!AZ1024*'Propiedades físicas'!$O$6</f>
        <v>0.15037141316177075</v>
      </c>
      <c r="BH1024" s="54">
        <f t="shared" si="636"/>
        <v>41765.962552643825</v>
      </c>
      <c r="BI1024" s="34">
        <f t="shared" si="656"/>
        <v>265.80183571765588</v>
      </c>
      <c r="BJ1024" s="27">
        <f t="shared" si="637"/>
        <v>4798.7266436812424</v>
      </c>
      <c r="BK1024" s="34">
        <f t="shared" si="638"/>
        <v>555.07023599029958</v>
      </c>
      <c r="BL1024" s="27">
        <f t="shared" si="639"/>
        <v>105.19461378256592</v>
      </c>
      <c r="BM1024" s="34">
        <f t="shared" si="640"/>
        <v>1.1054421768707483</v>
      </c>
      <c r="BN1024" s="45">
        <f t="shared" si="641"/>
        <v>999.48294954434789</v>
      </c>
      <c r="BO1024" s="45">
        <f t="shared" si="642"/>
        <v>91.881306495352021</v>
      </c>
      <c r="BP1024" s="66">
        <f t="shared" si="643"/>
        <v>6.6923784775667343</v>
      </c>
    </row>
    <row r="1025" spans="8:68">
      <c r="H1025" s="68">
        <v>1020</v>
      </c>
      <c r="I1025" s="31">
        <f>('Propiedades físicas'!$C$10*'Diseño reactor'!H1025)/1000</f>
        <v>892.75018723181745</v>
      </c>
      <c r="J1025" s="31">
        <f t="shared" si="621"/>
        <v>0.51078118663176708</v>
      </c>
      <c r="K1025" s="31">
        <f>(I1025*1000)/'Propiedades físicas'!$F$10</f>
        <v>5831.5926453619031</v>
      </c>
      <c r="L1025" s="31">
        <f t="shared" si="622"/>
        <v>833.08466362312902</v>
      </c>
      <c r="M1025" s="31">
        <f t="shared" si="623"/>
        <v>4998.5079817387741</v>
      </c>
      <c r="N1025" s="31">
        <f t="shared" si="624"/>
        <v>0.81674967021875389</v>
      </c>
      <c r="O1025" s="32">
        <f t="shared" si="625"/>
        <v>4.900498021312524</v>
      </c>
      <c r="P1025" s="33">
        <f t="shared" si="626"/>
        <v>0.5661185466522991</v>
      </c>
      <c r="Q1025" s="31">
        <f t="shared" si="627"/>
        <v>4.5493563938159287</v>
      </c>
      <c r="R1025" s="31">
        <f t="shared" si="628"/>
        <v>0.17372143827284553</v>
      </c>
      <c r="S1025" s="31">
        <f t="shared" si="629"/>
        <v>0.35114162749659561</v>
      </c>
      <c r="T1025" s="31">
        <f t="shared" si="630"/>
        <v>5.3308866657077764E-2</v>
      </c>
      <c r="U1025" s="31">
        <f t="shared" si="631"/>
        <v>2.3600818636531518E-2</v>
      </c>
      <c r="V1025" s="47">
        <f t="shared" si="644"/>
        <v>5.6062225008285925E-4</v>
      </c>
      <c r="W1025" s="31">
        <f t="shared" si="632"/>
        <v>0.30686406460296095</v>
      </c>
      <c r="X1025" s="34">
        <f>(S1025*H1025*'Propiedades físicas'!$F$5*60*24*365)/(1000000)</f>
        <v>55434.342701827947</v>
      </c>
      <c r="Y1025" s="34">
        <f>(U1025*H1025*'Propiedades físicas'!$F$7*60*24*365)/(1000000)</f>
        <v>1165.1854928271514</v>
      </c>
      <c r="Z1025" s="31">
        <f t="shared" si="645"/>
        <v>577.44091758534512</v>
      </c>
      <c r="AA1025" s="31">
        <f t="shared" si="646"/>
        <v>4640.3435216922471</v>
      </c>
      <c r="AB1025" s="31">
        <f t="shared" si="646"/>
        <v>177.19586703830245</v>
      </c>
      <c r="AC1025" s="31">
        <f t="shared" si="646"/>
        <v>358.16446004652749</v>
      </c>
      <c r="AD1025" s="31">
        <f t="shared" si="646"/>
        <v>54.375043990219318</v>
      </c>
      <c r="AE1025" s="31">
        <f t="shared" si="647"/>
        <v>24.07283500926215</v>
      </c>
      <c r="AF1025" s="31">
        <f t="shared" si="648"/>
        <v>5831.5926453619049</v>
      </c>
      <c r="AG1025" s="31">
        <f t="shared" si="649"/>
        <v>9.9019419342434106E-2</v>
      </c>
      <c r="AH1025" s="31">
        <f t="shared" si="650"/>
        <v>0.7957249080802814</v>
      </c>
      <c r="AI1025" s="31">
        <f t="shared" si="650"/>
        <v>3.0385501494044391E-2</v>
      </c>
      <c r="AJ1025" s="31">
        <f t="shared" si="650"/>
        <v>6.1417949062575521E-2</v>
      </c>
      <c r="AK1025" s="31">
        <f t="shared" si="650"/>
        <v>9.3242184934618048E-3</v>
      </c>
      <c r="AL1025" s="31">
        <f t="shared" si="651"/>
        <v>4.1280035272025081E-3</v>
      </c>
      <c r="AM1025" s="31">
        <f t="shared" si="652"/>
        <v>0.99999999999999967</v>
      </c>
      <c r="AN1025" s="31">
        <f>(Z1025*'Propiedades físicas'!$F$4)/1000</f>
        <v>507.78999410620082</v>
      </c>
      <c r="AO1025" s="31">
        <f>(AA1025*'Propiedades físicas'!$F$6)/1000</f>
        <v>148.67660643501958</v>
      </c>
      <c r="AP1025" s="31">
        <f>(AB1025*'Propiedades físicas'!$F$9)/1000</f>
        <v>109.32099016928069</v>
      </c>
      <c r="AQ1025" s="31">
        <f>(AC1025*'Propiedades físicas'!$F$5)/1000</f>
        <v>105.46868854990096</v>
      </c>
      <c r="AR1025" s="31">
        <f>(AD1025*'Propiedades físicas'!$F$8)/1000</f>
        <v>19.277040595412544</v>
      </c>
      <c r="AS1025" s="31">
        <f>(AE1025*'Propiedades físicas'!$F$7)/1000</f>
        <v>2.2168673760029516</v>
      </c>
      <c r="AT1025" s="31">
        <f t="shared" si="653"/>
        <v>892.75018723181756</v>
      </c>
      <c r="AU1025" s="31">
        <f t="shared" si="654"/>
        <v>0.56879292927478786</v>
      </c>
      <c r="AV1025" s="31">
        <f t="shared" si="657"/>
        <v>0.16653774881417438</v>
      </c>
      <c r="AW1025" s="31">
        <f t="shared" si="657"/>
        <v>0.12245417781233538</v>
      </c>
      <c r="AX1025" s="31">
        <f t="shared" si="657"/>
        <v>0.11813908309213746</v>
      </c>
      <c r="AY1025" s="31">
        <f t="shared" si="657"/>
        <v>2.1592872083494658E-2</v>
      </c>
      <c r="AZ1025" s="31">
        <f t="shared" si="658"/>
        <v>2.4831889230702616E-3</v>
      </c>
      <c r="BA1025" s="31">
        <f t="shared" si="655"/>
        <v>1</v>
      </c>
      <c r="BB1025" s="34">
        <f>AU1025*'Propiedades físicas'!$C$4+'Diseño reactor'!AV1025*'Propiedades físicas'!$C$5+'Diseño reactor'!AW1025*'Propiedades físicas'!$C$8+'Diseño reactor'!AX1025*'Propiedades físicas'!$C$9+'Diseño reactor'!AY1025*'Propiedades físicas'!$C$7+'Diseño reactor'!AZ1025*'Propiedades físicas'!$C$6</f>
        <v>875.99026129558149</v>
      </c>
      <c r="BC1025" s="45">
        <f>AU1025*'Propiedades físicas'!$L$4+'Diseño reactor'!AV1025*'Propiedades físicas'!$L$5+'Diseño reactor'!AW1025*'Propiedades físicas'!$L$8+AX1025*'Propiedades físicas'!$L$9+'Diseño reactor'!AY1025*'Propiedades físicas'!$L$7+'Diseño reactor'!AZ1025*'Propiedades físicas'!$L$6</f>
        <v>2.0298279823155205</v>
      </c>
      <c r="BD1025" s="29">
        <f t="shared" si="634"/>
        <v>2.8190740477793379</v>
      </c>
      <c r="BE1025" s="58">
        <f t="shared" si="635"/>
        <v>42.740471355656467</v>
      </c>
      <c r="BF1025" s="30">
        <f>AU1025*'Propiedades físicas'!$I$4+'Diseño reactor'!AV1025*'Propiedades físicas'!$I$5+'Diseño reactor'!AW1025*'Propiedades físicas'!$I$8+'Diseño reactor'!AX1025*'Propiedades físicas'!$I$9+'Diseño reactor'!AY1025*'Propiedades físicas'!$I$7+'Diseño reactor'!AZ1025*'Propiedades físicas'!$I$6</f>
        <v>1.9692753356323728E-2</v>
      </c>
      <c r="BG1025" s="24">
        <f>AU1025*'Propiedades físicas'!$O$4+'Diseño reactor'!AV1025*'Propiedades físicas'!$O$5+'Diseño reactor'!AW1025*'Propiedades físicas'!$O$8+'Diseño reactor'!AX1025*'Propiedades físicas'!$O$9+'Diseño reactor'!AY1025*'Propiedades físicas'!$O$7+'Diseño reactor'!AZ1025*'Propiedades físicas'!$O$6</f>
        <v>0.15037709245862962</v>
      </c>
      <c r="BH1025" s="54">
        <f t="shared" si="636"/>
        <v>41764.475907640859</v>
      </c>
      <c r="BI1025" s="34">
        <f t="shared" si="656"/>
        <v>265.81775959327558</v>
      </c>
      <c r="BJ1025" s="27">
        <f t="shared" si="637"/>
        <v>4798.7085948318108</v>
      </c>
      <c r="BK1025" s="34">
        <f t="shared" si="638"/>
        <v>555.08911234387983</v>
      </c>
      <c r="BL1025" s="27">
        <f t="shared" si="639"/>
        <v>105.19529173193401</v>
      </c>
      <c r="BM1025" s="34">
        <f t="shared" si="640"/>
        <v>1.1054421768707483</v>
      </c>
      <c r="BN1025" s="45">
        <f t="shared" si="641"/>
        <v>1000.6209312546332</v>
      </c>
      <c r="BO1025" s="45">
        <f t="shared" si="642"/>
        <v>91.90694933949213</v>
      </c>
      <c r="BP1025" s="66">
        <f t="shared" si="643"/>
        <v>6.6923673268975392</v>
      </c>
    </row>
    <row r="1026" spans="8:68">
      <c r="H1026" s="68">
        <v>1021</v>
      </c>
      <c r="I1026" s="31">
        <f>('Propiedades físicas'!$C$10*'Diseño reactor'!H1026)/1000</f>
        <v>893.62543251341719</v>
      </c>
      <c r="J1026" s="31">
        <f t="shared" si="621"/>
        <v>0.51028091122860186</v>
      </c>
      <c r="K1026" s="31">
        <f>(I1026*1000)/'Propiedades físicas'!$F$10</f>
        <v>5837.3098930534343</v>
      </c>
      <c r="L1026" s="31">
        <f t="shared" si="622"/>
        <v>833.90141329334767</v>
      </c>
      <c r="M1026" s="31">
        <f t="shared" si="623"/>
        <v>5003.4084797600863</v>
      </c>
      <c r="N1026" s="31">
        <f t="shared" si="624"/>
        <v>0.81674967021875389</v>
      </c>
      <c r="O1026" s="32">
        <f t="shared" si="625"/>
        <v>4.9004980213125231</v>
      </c>
      <c r="P1026" s="33">
        <f t="shared" si="626"/>
        <v>0.56628874612965097</v>
      </c>
      <c r="Q1026" s="31">
        <f t="shared" si="627"/>
        <v>4.5496790621736807</v>
      </c>
      <c r="R1026" s="31">
        <f t="shared" si="628"/>
        <v>0.17365565953507389</v>
      </c>
      <c r="S1026" s="31">
        <f t="shared" si="629"/>
        <v>0.3508189591388432</v>
      </c>
      <c r="T1026" s="31">
        <f t="shared" si="630"/>
        <v>5.3252494058317834E-2</v>
      </c>
      <c r="U1026" s="31">
        <f t="shared" si="631"/>
        <v>2.3552770495711223E-2</v>
      </c>
      <c r="V1026" s="47">
        <f t="shared" si="644"/>
        <v>5.60790797138101E-4</v>
      </c>
      <c r="W1026" s="31">
        <f t="shared" si="632"/>
        <v>0.30665567825943629</v>
      </c>
      <c r="X1026" s="34">
        <f>(S1026*H1026*'Propiedades físicas'!$F$5*60*24*365)/(1000000)</f>
        <v>55437.70085723485</v>
      </c>
      <c r="Y1026" s="34">
        <f>(U1026*H1026*'Propiedades físicas'!$F$7*60*24*365)/(1000000)</f>
        <v>1163.9533425604691</v>
      </c>
      <c r="Z1026" s="31">
        <f t="shared" si="645"/>
        <v>578.18080979837362</v>
      </c>
      <c r="AA1026" s="31">
        <f t="shared" si="646"/>
        <v>4645.2223224793279</v>
      </c>
      <c r="AB1026" s="31">
        <f t="shared" si="646"/>
        <v>177.30242838531044</v>
      </c>
      <c r="AC1026" s="31">
        <f t="shared" si="646"/>
        <v>358.18615728075889</v>
      </c>
      <c r="AD1026" s="31">
        <f t="shared" si="646"/>
        <v>54.370796433542509</v>
      </c>
      <c r="AE1026" s="31">
        <f t="shared" si="647"/>
        <v>24.047378676121159</v>
      </c>
      <c r="AF1026" s="31">
        <f t="shared" si="648"/>
        <v>5837.3098930534352</v>
      </c>
      <c r="AG1026" s="31">
        <f t="shared" si="649"/>
        <v>9.90491888200805E-2</v>
      </c>
      <c r="AH1026" s="31">
        <f t="shared" si="650"/>
        <v>0.7957813457886268</v>
      </c>
      <c r="AI1026" s="31">
        <f t="shared" si="650"/>
        <v>3.0373996178668768E-2</v>
      </c>
      <c r="AJ1026" s="31">
        <f t="shared" si="650"/>
        <v>6.1361511354230243E-2</v>
      </c>
      <c r="AK1026" s="31">
        <f t="shared" si="650"/>
        <v>9.3143583996191989E-3</v>
      </c>
      <c r="AL1026" s="31">
        <f t="shared" si="651"/>
        <v>4.1195994587743621E-3</v>
      </c>
      <c r="AM1026" s="31">
        <f t="shared" si="652"/>
        <v>1</v>
      </c>
      <c r="AN1026" s="31">
        <f>(Z1026*'Propiedades físicas'!$F$4)/1000</f>
        <v>508.44064052049379</v>
      </c>
      <c r="AO1026" s="31">
        <f>(AA1026*'Propiedades físicas'!$F$6)/1000</f>
        <v>148.83292321223766</v>
      </c>
      <c r="AP1026" s="31">
        <f>(AB1026*'Propiedades físicas'!$F$9)/1000</f>
        <v>109.38673319231727</v>
      </c>
      <c r="AQ1026" s="31">
        <f>(AC1026*'Propiedades físicas'!$F$5)/1000</f>
        <v>105.47507773446509</v>
      </c>
      <c r="AR1026" s="31">
        <f>(AD1026*'Propiedades físicas'!$F$8)/1000</f>
        <v>19.275534751619482</v>
      </c>
      <c r="AS1026" s="31">
        <f>(AE1026*'Propiedades físicas'!$F$7)/1000</f>
        <v>2.2145231022839975</v>
      </c>
      <c r="AT1026" s="31">
        <f t="shared" si="653"/>
        <v>893.62543251341731</v>
      </c>
      <c r="AU1026" s="31">
        <f t="shared" si="654"/>
        <v>0.56896393278607793</v>
      </c>
      <c r="AV1026" s="31">
        <f t="shared" si="657"/>
        <v>0.16654956069639726</v>
      </c>
      <c r="AW1026" s="31">
        <f t="shared" si="657"/>
        <v>0.12240781116161316</v>
      </c>
      <c r="AX1026" s="31">
        <f t="shared" si="657"/>
        <v>0.11803052363651416</v>
      </c>
      <c r="AY1026" s="31">
        <f t="shared" si="657"/>
        <v>2.1570038240076687E-2</v>
      </c>
      <c r="AZ1026" s="31">
        <f t="shared" si="658"/>
        <v>2.4781334793207641E-3</v>
      </c>
      <c r="BA1026" s="31">
        <f t="shared" si="655"/>
        <v>0.99999999999999989</v>
      </c>
      <c r="BB1026" s="34">
        <f>AU1026*'Propiedades físicas'!$C$4+'Diseño reactor'!AV1026*'Propiedades físicas'!$C$5+'Diseño reactor'!AW1026*'Propiedades físicas'!$C$8+'Diseño reactor'!AX1026*'Propiedades físicas'!$C$9+'Diseño reactor'!AY1026*'Propiedades físicas'!$C$7+'Diseño reactor'!AZ1026*'Propiedades físicas'!$C$6</f>
        <v>875.98880545432053</v>
      </c>
      <c r="BC1026" s="45">
        <f>AU1026*'Propiedades físicas'!$L$4+'Diseño reactor'!AV1026*'Propiedades físicas'!$L$5+'Diseño reactor'!AW1026*'Propiedades físicas'!$L$8+AX1026*'Propiedades físicas'!$L$9+'Diseño reactor'!AY1026*'Propiedades físicas'!$L$7+'Diseño reactor'!AZ1026*'Propiedades físicas'!$L$6</f>
        <v>2.0299571866914206</v>
      </c>
      <c r="BD1026" s="29">
        <f t="shared" si="634"/>
        <v>2.816985033690433</v>
      </c>
      <c r="BE1026" s="58">
        <f t="shared" si="635"/>
        <v>42.738151420099975</v>
      </c>
      <c r="BF1026" s="30">
        <f>AU1026*'Propiedades físicas'!$I$4+'Diseño reactor'!AV1026*'Propiedades físicas'!$I$5+'Diseño reactor'!AW1026*'Propiedades físicas'!$I$8+'Diseño reactor'!AX1026*'Propiedades físicas'!$I$9+'Diseño reactor'!AY1026*'Propiedades físicas'!$I$7+'Diseño reactor'!AZ1026*'Propiedades físicas'!$I$6</f>
        <v>1.9693419830942544E-2</v>
      </c>
      <c r="BG1026" s="24">
        <f>AU1026*'Propiedades físicas'!$O$4+'Diseño reactor'!AV1026*'Propiedades físicas'!$O$5+'Diseño reactor'!AW1026*'Propiedades físicas'!$O$8+'Diseño reactor'!AX1026*'Propiedades físicas'!$O$9+'Diseño reactor'!AY1026*'Propiedades físicas'!$O$7+'Diseño reactor'!AZ1026*'Propiedades físicas'!$O$6</f>
        <v>0.15038276476597712</v>
      </c>
      <c r="BH1026" s="54">
        <f t="shared" si="636"/>
        <v>41762.993085632537</v>
      </c>
      <c r="BI1026" s="34">
        <f t="shared" si="656"/>
        <v>265.83364907916354</v>
      </c>
      <c r="BJ1026" s="27">
        <f t="shared" si="637"/>
        <v>4798.6906221768841</v>
      </c>
      <c r="BK1026" s="34">
        <f t="shared" si="638"/>
        <v>555.10797155348212</v>
      </c>
      <c r="BL1026" s="27">
        <f t="shared" si="639"/>
        <v>105.19596902825279</v>
      </c>
      <c r="BM1026" s="34">
        <f t="shared" si="640"/>
        <v>1.1054421768707483</v>
      </c>
      <c r="BN1026" s="45">
        <f t="shared" si="641"/>
        <v>1001.7590319597931</v>
      </c>
      <c r="BO1026" s="45">
        <f t="shared" si="642"/>
        <v>91.932557369591166</v>
      </c>
      <c r="BP1026" s="66">
        <f t="shared" si="643"/>
        <v>6.6923562045998164</v>
      </c>
    </row>
    <row r="1027" spans="8:68">
      <c r="H1027" s="68">
        <v>1022</v>
      </c>
      <c r="I1027" s="31">
        <f>('Propiedades físicas'!$C$10*'Diseño reactor'!H1027)/1000</f>
        <v>894.50067779501705</v>
      </c>
      <c r="J1027" s="31">
        <f t="shared" si="621"/>
        <v>0.50978161483796725</v>
      </c>
      <c r="K1027" s="31">
        <f>(I1027*1000)/'Propiedades físicas'!$F$10</f>
        <v>5843.0271407449654</v>
      </c>
      <c r="L1027" s="31">
        <f t="shared" si="622"/>
        <v>834.71816296356644</v>
      </c>
      <c r="M1027" s="31">
        <f t="shared" si="623"/>
        <v>5008.3089777813984</v>
      </c>
      <c r="N1027" s="31">
        <f t="shared" si="624"/>
        <v>0.81674967021875389</v>
      </c>
      <c r="O1027" s="32">
        <f t="shared" si="625"/>
        <v>4.9004980213125231</v>
      </c>
      <c r="P1027" s="33">
        <f t="shared" si="626"/>
        <v>0.56645871460453645</v>
      </c>
      <c r="Q1027" s="31">
        <f t="shared" si="627"/>
        <v>4.5500011566765064</v>
      </c>
      <c r="R1027" s="31">
        <f t="shared" si="628"/>
        <v>0.17358989928504931</v>
      </c>
      <c r="S1027" s="31">
        <f t="shared" si="629"/>
        <v>0.35049686463601731</v>
      </c>
      <c r="T1027" s="31">
        <f t="shared" si="630"/>
        <v>5.3196203636536342E-2</v>
      </c>
      <c r="U1027" s="31">
        <f t="shared" si="631"/>
        <v>2.3504852692631792E-2</v>
      </c>
      <c r="V1027" s="47">
        <f t="shared" si="644"/>
        <v>5.609591154336187E-4</v>
      </c>
      <c r="W1027" s="31">
        <f t="shared" si="632"/>
        <v>0.30644757474732831</v>
      </c>
      <c r="X1027" s="34">
        <f>(S1027*H1027*'Propiedades físicas'!$F$5*60*24*365)/(1000000)</f>
        <v>55441.049903144863</v>
      </c>
      <c r="Y1027" s="34">
        <f>(U1027*H1027*'Propiedades físicas'!$F$7*60*24*365)/(1000000)</f>
        <v>1162.7229884569604</v>
      </c>
      <c r="Z1027" s="31">
        <f t="shared" si="645"/>
        <v>578.92080632583622</v>
      </c>
      <c r="AA1027" s="31">
        <f t="shared" si="646"/>
        <v>4650.1011821233897</v>
      </c>
      <c r="AB1027" s="31">
        <f t="shared" si="646"/>
        <v>177.4088770693204</v>
      </c>
      <c r="AC1027" s="31">
        <f t="shared" si="646"/>
        <v>358.20779565800967</v>
      </c>
      <c r="AD1027" s="31">
        <f t="shared" si="646"/>
        <v>54.366520116540144</v>
      </c>
      <c r="AE1027" s="31">
        <f t="shared" si="647"/>
        <v>24.021959451869691</v>
      </c>
      <c r="AF1027" s="31">
        <f t="shared" si="648"/>
        <v>5843.0271407449663</v>
      </c>
      <c r="AG1027" s="31">
        <f t="shared" si="649"/>
        <v>9.9078917893238777E-2</v>
      </c>
      <c r="AH1027" s="31">
        <f t="shared" si="650"/>
        <v>0.79583768312438774</v>
      </c>
      <c r="AI1027" s="31">
        <f t="shared" si="650"/>
        <v>3.0362494096972715E-2</v>
      </c>
      <c r="AJ1027" s="31">
        <f t="shared" si="650"/>
        <v>6.1305174018469369E-2</v>
      </c>
      <c r="AK1027" s="31">
        <f t="shared" si="650"/>
        <v>9.3045126792973606E-3</v>
      </c>
      <c r="AL1027" s="31">
        <f t="shared" si="651"/>
        <v>4.1112181876339828E-3</v>
      </c>
      <c r="AM1027" s="31">
        <f t="shared" si="652"/>
        <v>0.99999999999999978</v>
      </c>
      <c r="AN1027" s="31">
        <f>(Z1027*'Propiedades físicas'!$F$4)/1000</f>
        <v>509.09137866681385</v>
      </c>
      <c r="AO1027" s="31">
        <f>(AA1027*'Propiedades físicas'!$F$6)/1000</f>
        <v>148.9892418752334</v>
      </c>
      <c r="AP1027" s="31">
        <f>(AB1027*'Propiedades físicas'!$F$9)/1000</f>
        <v>109.45240670791721</v>
      </c>
      <c r="AQ1027" s="31">
        <f>(AC1027*'Propiedades físicas'!$F$5)/1000</f>
        <v>105.48144958741412</v>
      </c>
      <c r="AR1027" s="31">
        <f>(AD1027*'Propiedades físicas'!$F$8)/1000</f>
        <v>19.274018711715804</v>
      </c>
      <c r="AS1027" s="31">
        <f>(AE1027*'Propiedades físicas'!$F$7)/1000</f>
        <v>2.2121822459226799</v>
      </c>
      <c r="AT1027" s="31">
        <f t="shared" si="653"/>
        <v>894.50067779501705</v>
      </c>
      <c r="AU1027" s="31">
        <f t="shared" si="654"/>
        <v>0.56913470420363033</v>
      </c>
      <c r="AV1027" s="31">
        <f t="shared" si="657"/>
        <v>0.16656135157158108</v>
      </c>
      <c r="AW1027" s="31">
        <f t="shared" si="657"/>
        <v>0.12236145754268418</v>
      </c>
      <c r="AX1027" s="31">
        <f t="shared" si="657"/>
        <v>0.11792215725026667</v>
      </c>
      <c r="AY1027" s="31">
        <f t="shared" si="657"/>
        <v>2.1547237682622105E-2</v>
      </c>
      <c r="AZ1027" s="31">
        <f t="shared" si="658"/>
        <v>2.4730917492156684E-3</v>
      </c>
      <c r="BA1027" s="31">
        <f t="shared" si="655"/>
        <v>1</v>
      </c>
      <c r="BB1027" s="34">
        <f>AU1027*'Propiedades físicas'!$C$4+'Diseño reactor'!AV1027*'Propiedades físicas'!$C$5+'Diseño reactor'!AW1027*'Propiedades físicas'!$C$8+'Diseño reactor'!AX1027*'Propiedades físicas'!$C$9+'Diseño reactor'!AY1027*'Propiedades físicas'!$C$7+'Diseño reactor'!AZ1027*'Propiedades físicas'!$C$6</f>
        <v>875.98735331473767</v>
      </c>
      <c r="BC1027" s="45">
        <f>AU1027*'Propiedades físicas'!$L$4+'Diseño reactor'!AV1027*'Propiedades físicas'!$L$5+'Diseño reactor'!AW1027*'Propiedades físicas'!$L$8+AX1027*'Propiedades físicas'!$L$9+'Diseño reactor'!AY1027*'Propiedades físicas'!$L$7+'Diseño reactor'!AZ1027*'Propiedades físicas'!$L$6</f>
        <v>2.0300862072169212</v>
      </c>
      <c r="BD1027" s="29">
        <f t="shared" si="634"/>
        <v>2.814899120165375</v>
      </c>
      <c r="BE1027" s="58">
        <f t="shared" si="635"/>
        <v>42.735835058807233</v>
      </c>
      <c r="BF1027" s="30">
        <f>AU1027*'Propiedades físicas'!$I$4+'Diseño reactor'!AV1027*'Propiedades físicas'!$I$5+'Diseño reactor'!AW1027*'Propiedades físicas'!$I$8+'Diseño reactor'!AX1027*'Propiedades físicas'!$I$9+'Diseño reactor'!AY1027*'Propiedades físicas'!$I$7+'Diseño reactor'!AZ1027*'Propiedades físicas'!$I$6</f>
        <v>1.9694084639102383E-2</v>
      </c>
      <c r="BG1027" s="24">
        <f>AU1027*'Propiedades físicas'!$O$4+'Diseño reactor'!AV1027*'Propiedades físicas'!$O$5+'Diseño reactor'!AW1027*'Propiedades físicas'!$O$8+'Diseño reactor'!AX1027*'Propiedades físicas'!$O$9+'Diseño reactor'!AY1027*'Propiedades físicas'!$O$7+'Diseño reactor'!AZ1027*'Propiedades físicas'!$O$6</f>
        <v>0.15038843009554961</v>
      </c>
      <c r="BH1027" s="54">
        <f t="shared" si="636"/>
        <v>41761.514074201652</v>
      </c>
      <c r="BI1027" s="34">
        <f t="shared" si="656"/>
        <v>265.84950427504674</v>
      </c>
      <c r="BJ1027" s="27">
        <f t="shared" si="637"/>
        <v>4798.672725433139</v>
      </c>
      <c r="BK1027" s="34">
        <f t="shared" si="638"/>
        <v>555.12681363094009</v>
      </c>
      <c r="BL1027" s="27">
        <f t="shared" si="639"/>
        <v>105.19664567205203</v>
      </c>
      <c r="BM1027" s="34">
        <f t="shared" si="640"/>
        <v>1.1054421768707483</v>
      </c>
      <c r="BN1027" s="45">
        <f t="shared" si="641"/>
        <v>1002.8972514070614</v>
      </c>
      <c r="BO1027" s="45">
        <f t="shared" si="642"/>
        <v>91.958130656492131</v>
      </c>
      <c r="BP1027" s="66">
        <f t="shared" si="643"/>
        <v>6.6923451105820764</v>
      </c>
    </row>
    <row r="1028" spans="8:68">
      <c r="H1028" s="68">
        <v>1023</v>
      </c>
      <c r="I1028" s="31">
        <f>('Propiedades físicas'!$C$10*'Diseño reactor'!H1028)/1000</f>
        <v>895.3759230766168</v>
      </c>
      <c r="J1028" s="31">
        <f t="shared" si="621"/>
        <v>0.50928329458885879</v>
      </c>
      <c r="K1028" s="31">
        <f>(I1028*1000)/'Propiedades físicas'!$F$10</f>
        <v>5848.7443884364966</v>
      </c>
      <c r="L1028" s="31">
        <f t="shared" si="622"/>
        <v>835.53491263378521</v>
      </c>
      <c r="M1028" s="31">
        <f t="shared" si="623"/>
        <v>5013.2094758027115</v>
      </c>
      <c r="N1028" s="31">
        <f t="shared" si="624"/>
        <v>0.81674967021875389</v>
      </c>
      <c r="O1028" s="32">
        <f t="shared" si="625"/>
        <v>4.9004980213125231</v>
      </c>
      <c r="P1028" s="33">
        <f t="shared" si="626"/>
        <v>0.5666284525469274</v>
      </c>
      <c r="Q1028" s="31">
        <f t="shared" si="627"/>
        <v>4.5503226788123108</v>
      </c>
      <c r="R1028" s="31">
        <f t="shared" si="628"/>
        <v>0.17352415762908258</v>
      </c>
      <c r="S1028" s="31">
        <f t="shared" si="629"/>
        <v>0.35017534250021265</v>
      </c>
      <c r="T1028" s="31">
        <f t="shared" si="630"/>
        <v>5.3139995257101877E-2</v>
      </c>
      <c r="U1028" s="31">
        <f t="shared" si="631"/>
        <v>2.3457064785642103E-2</v>
      </c>
      <c r="V1028" s="47">
        <f t="shared" si="644"/>
        <v>5.611272054348213E-4</v>
      </c>
      <c r="W1028" s="31">
        <f t="shared" si="632"/>
        <v>0.30623975349122012</v>
      </c>
      <c r="X1028" s="34">
        <f>(S1028*H1028*'Propiedades físicas'!$F$5*60*24*365)/(1000000)</f>
        <v>55444.38987042565</v>
      </c>
      <c r="Y1028" s="34">
        <f>(U1028*H1028*'Propiedades físicas'!$F$7*60*24*365)/(1000000)</f>
        <v>1161.4944275739529</v>
      </c>
      <c r="Z1028" s="31">
        <f t="shared" si="645"/>
        <v>579.66090695550668</v>
      </c>
      <c r="AA1028" s="31">
        <f t="shared" si="646"/>
        <v>4654.9801004249939</v>
      </c>
      <c r="AB1028" s="31">
        <f t="shared" si="646"/>
        <v>177.51521325455147</v>
      </c>
      <c r="AC1028" s="31">
        <f t="shared" si="646"/>
        <v>358.22937537771753</v>
      </c>
      <c r="AD1028" s="31">
        <f t="shared" si="646"/>
        <v>54.362215148015217</v>
      </c>
      <c r="AE1028" s="31">
        <f t="shared" si="647"/>
        <v>23.996577275711871</v>
      </c>
      <c r="AF1028" s="31">
        <f t="shared" si="648"/>
        <v>5848.7443884364975</v>
      </c>
      <c r="AG1028" s="31">
        <f t="shared" si="649"/>
        <v>9.9108606644111391E-2</v>
      </c>
      <c r="AH1028" s="31">
        <f t="shared" si="650"/>
        <v>0.79589392034781259</v>
      </c>
      <c r="AI1028" s="31">
        <f t="shared" si="650"/>
        <v>3.0350995267550977E-2</v>
      </c>
      <c r="AJ1028" s="31">
        <f t="shared" si="650"/>
        <v>6.1248936795044381E-2</v>
      </c>
      <c r="AK1028" s="31">
        <f t="shared" si="650"/>
        <v>9.2946813089479999E-3</v>
      </c>
      <c r="AL1028" s="31">
        <f t="shared" si="651"/>
        <v>4.1028596365324669E-3</v>
      </c>
      <c r="AM1028" s="31">
        <f t="shared" si="652"/>
        <v>0.99999999999999978</v>
      </c>
      <c r="AN1028" s="31">
        <f>(Z1028*'Propiedades físicas'!$F$4)/1000</f>
        <v>509.74220835853345</v>
      </c>
      <c r="AO1028" s="31">
        <f>(AA1028*'Propiedades físicas'!$F$6)/1000</f>
        <v>149.14556241761682</v>
      </c>
      <c r="AP1028" s="31">
        <f>(AB1028*'Propiedades físicas'!$F$9)/1000</f>
        <v>109.51801081739552</v>
      </c>
      <c r="AQ1028" s="31">
        <f>(AC1028*'Propiedades físicas'!$F$5)/1000</f>
        <v>105.4878041674765</v>
      </c>
      <c r="AR1028" s="31">
        <f>(AD1028*'Propiedades físicas'!$F$8)/1000</f>
        <v>19.272492514274347</v>
      </c>
      <c r="AS1028" s="31">
        <f>(AE1028*'Propiedades físicas'!$F$7)/1000</f>
        <v>2.2098448013203065</v>
      </c>
      <c r="AT1028" s="31">
        <f t="shared" si="653"/>
        <v>895.37592307661703</v>
      </c>
      <c r="AU1028" s="31">
        <f t="shared" si="654"/>
        <v>0.56930524399963678</v>
      </c>
      <c r="AV1028" s="31">
        <f t="shared" si="657"/>
        <v>0.16657312149419332</v>
      </c>
      <c r="AW1028" s="31">
        <f t="shared" si="657"/>
        <v>0.12231511703048564</v>
      </c>
      <c r="AX1028" s="31">
        <f t="shared" si="657"/>
        <v>0.11781398343279992</v>
      </c>
      <c r="AY1028" s="31">
        <f t="shared" si="657"/>
        <v>2.1524470356598147E-2</v>
      </c>
      <c r="AZ1028" s="31">
        <f t="shared" si="658"/>
        <v>2.4680636862861129E-3</v>
      </c>
      <c r="BA1028" s="31">
        <f t="shared" si="655"/>
        <v>1</v>
      </c>
      <c r="BB1028" s="34">
        <f>AU1028*'Propiedades físicas'!$C$4+'Diseño reactor'!AV1028*'Propiedades físicas'!$C$5+'Diseño reactor'!AW1028*'Propiedades físicas'!$C$8+'Diseño reactor'!AX1028*'Propiedades físicas'!$C$9+'Diseño reactor'!AY1028*'Propiedades físicas'!$C$7+'Diseño reactor'!AZ1028*'Propiedades físicas'!$C$6</f>
        <v>875.98590486490457</v>
      </c>
      <c r="BC1028" s="45">
        <f>AU1028*'Propiedades físicas'!$L$4+'Diseño reactor'!AV1028*'Propiedades físicas'!$L$5+'Diseño reactor'!AW1028*'Propiedades físicas'!$L$8+AX1028*'Propiedades físicas'!$L$9+'Diseño reactor'!AY1028*'Propiedades físicas'!$L$7+'Diseño reactor'!AZ1028*'Propiedades físicas'!$L$6</f>
        <v>2.0302150442772575</v>
      </c>
      <c r="BD1028" s="29">
        <f t="shared" si="634"/>
        <v>2.8128163003027149</v>
      </c>
      <c r="BE1028" s="58">
        <f t="shared" si="635"/>
        <v>42.733522263437806</v>
      </c>
      <c r="BF1028" s="30">
        <f>AU1028*'Propiedades físicas'!$I$4+'Diseño reactor'!AV1028*'Propiedades físicas'!$I$5+'Diseño reactor'!AW1028*'Propiedades físicas'!$I$8+'Diseño reactor'!AX1028*'Propiedades físicas'!$I$9+'Diseño reactor'!AY1028*'Propiedades físicas'!$I$7+'Diseño reactor'!AZ1028*'Propiedades físicas'!$I$6</f>
        <v>1.9694747786008826E-2</v>
      </c>
      <c r="BG1028" s="24">
        <f>AU1028*'Propiedades físicas'!$O$4+'Diseño reactor'!AV1028*'Propiedades físicas'!$O$5+'Diseño reactor'!AW1028*'Propiedades físicas'!$O$8+'Diseño reactor'!AX1028*'Propiedades físicas'!$O$9+'Diseño reactor'!AY1028*'Propiedades físicas'!$O$7+'Diseño reactor'!AZ1028*'Propiedades físicas'!$O$6</f>
        <v>0.15039408845906124</v>
      </c>
      <c r="BH1028" s="54">
        <f t="shared" si="636"/>
        <v>41760.038860980501</v>
      </c>
      <c r="BI1028" s="34">
        <f t="shared" si="656"/>
        <v>265.86532528029204</v>
      </c>
      <c r="BJ1028" s="27">
        <f t="shared" si="637"/>
        <v>4798.6549043184159</v>
      </c>
      <c r="BK1028" s="34">
        <f t="shared" si="638"/>
        <v>555.14563858813221</v>
      </c>
      <c r="BL1028" s="27">
        <f t="shared" si="639"/>
        <v>105.19732166386291</v>
      </c>
      <c r="BM1028" s="34">
        <f t="shared" si="640"/>
        <v>1.1054421768707483</v>
      </c>
      <c r="BN1028" s="45">
        <f t="shared" si="641"/>
        <v>1004.0355893443826</v>
      </c>
      <c r="BO1028" s="45">
        <f t="shared" si="642"/>
        <v>91.983669270846036</v>
      </c>
      <c r="BP1028" s="66">
        <f t="shared" si="643"/>
        <v>6.6923340447531903</v>
      </c>
    </row>
    <row r="1029" spans="8:68">
      <c r="H1029" s="68">
        <v>1024</v>
      </c>
      <c r="I1029" s="31">
        <f>('Propiedades físicas'!$C$10*'Diseño reactor'!H1029)/1000</f>
        <v>896.25116835821666</v>
      </c>
      <c r="J1029" s="31">
        <f t="shared" si="621"/>
        <v>0.50878594762148688</v>
      </c>
      <c r="K1029" s="31">
        <f>(I1029*1000)/'Propiedades físicas'!$F$10</f>
        <v>5854.4616361280277</v>
      </c>
      <c r="L1029" s="31">
        <f t="shared" si="622"/>
        <v>836.35166230400387</v>
      </c>
      <c r="M1029" s="31">
        <f t="shared" si="623"/>
        <v>5018.1099738240237</v>
      </c>
      <c r="N1029" s="31">
        <f t="shared" si="624"/>
        <v>0.81674967021875378</v>
      </c>
      <c r="O1029" s="32">
        <f t="shared" si="625"/>
        <v>4.9004980213125231</v>
      </c>
      <c r="P1029" s="33">
        <f t="shared" si="626"/>
        <v>0.566797960425521</v>
      </c>
      <c r="Q1029" s="31">
        <f t="shared" si="627"/>
        <v>4.5506436300639788</v>
      </c>
      <c r="R1029" s="31">
        <f t="shared" si="628"/>
        <v>0.17345843467280664</v>
      </c>
      <c r="S1029" s="31">
        <f t="shared" si="629"/>
        <v>0.34985439124854451</v>
      </c>
      <c r="T1029" s="31">
        <f t="shared" si="630"/>
        <v>5.3083868785540465E-2</v>
      </c>
      <c r="U1029" s="31">
        <f t="shared" si="631"/>
        <v>2.3409406334885641E-2</v>
      </c>
      <c r="V1029" s="47">
        <f t="shared" si="644"/>
        <v>5.6129506760585577E-4</v>
      </c>
      <c r="W1029" s="31">
        <f t="shared" si="632"/>
        <v>0.30603221391725444</v>
      </c>
      <c r="X1029" s="34">
        <f>(S1029*H1029*'Propiedades físicas'!$F$5*60*24*365)/(1000000)</f>
        <v>55447.720789819388</v>
      </c>
      <c r="Y1029" s="34">
        <f>(U1029*H1029*'Propiedades físicas'!$F$7*60*24*365)/(1000000)</f>
        <v>1160.2676569722137</v>
      </c>
      <c r="Z1029" s="31">
        <f t="shared" si="645"/>
        <v>580.4011114757335</v>
      </c>
      <c r="AA1029" s="31">
        <f t="shared" si="646"/>
        <v>4659.8590771855143</v>
      </c>
      <c r="AB1029" s="31">
        <f t="shared" si="646"/>
        <v>177.621437104954</v>
      </c>
      <c r="AC1029" s="31">
        <f t="shared" si="646"/>
        <v>358.25089663850957</v>
      </c>
      <c r="AD1029" s="31">
        <f t="shared" si="646"/>
        <v>54.357881636393437</v>
      </c>
      <c r="AE1029" s="31">
        <f t="shared" si="647"/>
        <v>23.971232086922896</v>
      </c>
      <c r="AF1029" s="31">
        <f t="shared" si="648"/>
        <v>5854.4616361280268</v>
      </c>
      <c r="AG1029" s="31">
        <f t="shared" si="649"/>
        <v>9.9138255154677918E-2</v>
      </c>
      <c r="AH1029" s="31">
        <f t="shared" si="650"/>
        <v>0.79595005771827232</v>
      </c>
      <c r="AI1029" s="31">
        <f t="shared" si="650"/>
        <v>3.0339499708879759E-2</v>
      </c>
      <c r="AJ1029" s="31">
        <f t="shared" si="650"/>
        <v>6.1192799424584915E-2</v>
      </c>
      <c r="AK1029" s="31">
        <f t="shared" si="650"/>
        <v>9.2848642650503691E-3</v>
      </c>
      <c r="AL1029" s="31">
        <f t="shared" si="651"/>
        <v>4.0945237285348038E-3</v>
      </c>
      <c r="AM1029" s="31">
        <f t="shared" si="652"/>
        <v>1</v>
      </c>
      <c r="AN1029" s="31">
        <f>(Z1029*'Propiedades físicas'!$F$4)/1000</f>
        <v>510.39312940953056</v>
      </c>
      <c r="AO1029" s="31">
        <f>(AA1029*'Propiedades físicas'!$F$6)/1000</f>
        <v>149.30188483302388</v>
      </c>
      <c r="AP1029" s="31">
        <f>(AB1029*'Propiedades físicas'!$F$9)/1000</f>
        <v>109.58354562190135</v>
      </c>
      <c r="AQ1029" s="31">
        <f>(AC1029*'Propiedades físicas'!$F$5)/1000</f>
        <v>105.49414153314193</v>
      </c>
      <c r="AR1029" s="31">
        <f>(AD1029*'Propiedades físicas'!$F$8)/1000</f>
        <v>19.270956197734193</v>
      </c>
      <c r="AS1029" s="31">
        <f>(AE1029*'Propiedades físicas'!$F$7)/1000</f>
        <v>2.2075107628847297</v>
      </c>
      <c r="AT1029" s="31">
        <f t="shared" si="653"/>
        <v>896.25116835821655</v>
      </c>
      <c r="AU1029" s="31">
        <f t="shared" si="654"/>
        <v>0.56947555264500926</v>
      </c>
      <c r="AV1029" s="31">
        <f t="shared" si="657"/>
        <v>0.16658487051851789</v>
      </c>
      <c r="AW1029" s="31">
        <f t="shared" si="657"/>
        <v>0.12226878969947702</v>
      </c>
      <c r="AX1029" s="31">
        <f t="shared" si="657"/>
        <v>0.11770600168520806</v>
      </c>
      <c r="AY1029" s="31">
        <f t="shared" si="657"/>
        <v>2.1501736207535871E-2</v>
      </c>
      <c r="AZ1029" s="31">
        <f t="shared" si="658"/>
        <v>2.4630492442520584E-3</v>
      </c>
      <c r="BA1029" s="31">
        <f t="shared" si="655"/>
        <v>1.0000000000000002</v>
      </c>
      <c r="BB1029" s="34">
        <f>AU1029*'Propiedades físicas'!$C$4+'Diseño reactor'!AV1029*'Propiedades físicas'!$C$5+'Diseño reactor'!AW1029*'Propiedades físicas'!$C$8+'Diseño reactor'!AX1029*'Propiedades físicas'!$C$9+'Diseño reactor'!AY1029*'Propiedades físicas'!$C$7+'Diseño reactor'!AZ1029*'Propiedades físicas'!$C$6</f>
        <v>875.98446009294059</v>
      </c>
      <c r="BC1029" s="45">
        <f>AU1029*'Propiedades físicas'!$L$4+'Diseño reactor'!AV1029*'Propiedades físicas'!$L$5+'Diseño reactor'!AW1029*'Propiedades físicas'!$L$8+AX1029*'Propiedades físicas'!$L$9+'Diseño reactor'!AY1029*'Propiedades físicas'!$L$7+'Diseño reactor'!AZ1029*'Propiedades físicas'!$L$6</f>
        <v>2.0303436982566092</v>
      </c>
      <c r="BD1029" s="29">
        <f t="shared" si="634"/>
        <v>2.8107365672214417</v>
      </c>
      <c r="BE1029" s="58">
        <f t="shared" si="635"/>
        <v>42.731213025677469</v>
      </c>
      <c r="BF1029" s="30">
        <f>AU1029*'Propiedades físicas'!$I$4+'Diseño reactor'!AV1029*'Propiedades físicas'!$I$5+'Diseño reactor'!AW1029*'Propiedades físicas'!$I$8+'Diseño reactor'!AX1029*'Propiedades físicas'!$I$9+'Diseño reactor'!AY1029*'Propiedades físicas'!$I$7+'Diseño reactor'!AZ1029*'Propiedades físicas'!$I$6</f>
        <v>1.9695409276847726E-2</v>
      </c>
      <c r="BG1029" s="24">
        <f>AU1029*'Propiedades físicas'!$O$4+'Diseño reactor'!AV1029*'Propiedades físicas'!$O$5+'Diseño reactor'!AW1029*'Propiedades físicas'!$O$8+'Diseño reactor'!AX1029*'Propiedades físicas'!$O$9+'Diseño reactor'!AY1029*'Propiedades físicas'!$O$7+'Diseño reactor'!AZ1029*'Propiedades físicas'!$O$6</f>
        <v>0.15039973986820385</v>
      </c>
      <c r="BH1029" s="54">
        <f t="shared" si="636"/>
        <v>41758.567433650649</v>
      </c>
      <c r="BI1029" s="34">
        <f t="shared" si="656"/>
        <v>265.88111219390839</v>
      </c>
      <c r="BJ1029" s="27">
        <f t="shared" si="637"/>
        <v>4798.6371585517718</v>
      </c>
      <c r="BK1029" s="34">
        <f t="shared" si="638"/>
        <v>555.16444643698719</v>
      </c>
      <c r="BL1029" s="27">
        <f t="shared" si="639"/>
        <v>105.19799700421815</v>
      </c>
      <c r="BM1029" s="34">
        <f t="shared" si="640"/>
        <v>1.1054421768707483</v>
      </c>
      <c r="BN1029" s="45">
        <f t="shared" si="641"/>
        <v>1005.174045520414</v>
      </c>
      <c r="BO1029" s="45">
        <f t="shared" si="642"/>
        <v>92.00917328311246</v>
      </c>
      <c r="BP1029" s="66">
        <f t="shared" si="643"/>
        <v>6.6923230070223916</v>
      </c>
    </row>
    <row r="1030" spans="8:68">
      <c r="H1030" s="68">
        <v>1025</v>
      </c>
      <c r="I1030" s="31">
        <f>('Propiedades físicas'!$C$10*'Diseño reactor'!H1030)/1000</f>
        <v>897.12641363981641</v>
      </c>
      <c r="J1030" s="31">
        <f t="shared" si="621"/>
        <v>0.50828957108722206</v>
      </c>
      <c r="K1030" s="31">
        <f>(I1030*1000)/'Propiedades físicas'!$F$10</f>
        <v>5860.1788838195589</v>
      </c>
      <c r="L1030" s="31">
        <f t="shared" si="622"/>
        <v>837.16841197422264</v>
      </c>
      <c r="M1030" s="31">
        <f t="shared" si="623"/>
        <v>5023.0104718453358</v>
      </c>
      <c r="N1030" s="31">
        <f t="shared" si="624"/>
        <v>0.81674967021875378</v>
      </c>
      <c r="O1030" s="32">
        <f t="shared" si="625"/>
        <v>4.9004980213125231</v>
      </c>
      <c r="P1030" s="33">
        <f t="shared" si="626"/>
        <v>0.56696723870774568</v>
      </c>
      <c r="Q1030" s="31">
        <f t="shared" si="627"/>
        <v>4.5509640119093948</v>
      </c>
      <c r="R1030" s="31">
        <f t="shared" si="628"/>
        <v>0.17339273052117982</v>
      </c>
      <c r="S1030" s="31">
        <f t="shared" si="629"/>
        <v>0.34953400940312834</v>
      </c>
      <c r="T1030" s="31">
        <f t="shared" si="630"/>
        <v>5.3027824087536188E-2</v>
      </c>
      <c r="U1030" s="31">
        <f t="shared" si="631"/>
        <v>2.336187690229205E-2</v>
      </c>
      <c r="V1030" s="47">
        <f t="shared" si="644"/>
        <v>5.6146270240961223E-4</v>
      </c>
      <c r="W1030" s="31">
        <f t="shared" si="632"/>
        <v>0.30582495545312882</v>
      </c>
      <c r="X1030" s="34">
        <f>(S1030*H1030*'Propiedades físicas'!$F$5*60*24*365)/(1000000)</f>
        <v>55451.042691943505</v>
      </c>
      <c r="Y1030" s="34">
        <f>(U1030*H1030*'Propiedades físicas'!$F$7*60*24*365)/(1000000)</f>
        <v>1159.0426737159662</v>
      </c>
      <c r="Z1030" s="31">
        <f t="shared" si="645"/>
        <v>581.14141967543935</v>
      </c>
      <c r="AA1030" s="31">
        <f t="shared" si="646"/>
        <v>4664.7381122071292</v>
      </c>
      <c r="AB1030" s="31">
        <f t="shared" si="646"/>
        <v>177.72754878420932</v>
      </c>
      <c r="AC1030" s="31">
        <f t="shared" si="646"/>
        <v>358.27235963820652</v>
      </c>
      <c r="AD1030" s="31">
        <f t="shared" si="646"/>
        <v>54.353519689724592</v>
      </c>
      <c r="AE1030" s="31">
        <f t="shared" si="647"/>
        <v>23.945923824849352</v>
      </c>
      <c r="AF1030" s="31">
        <f t="shared" si="648"/>
        <v>5860.178883819558</v>
      </c>
      <c r="AG1030" s="31">
        <f t="shared" si="649"/>
        <v>9.9167863506695889E-2</v>
      </c>
      <c r="AH1030" s="31">
        <f t="shared" si="650"/>
        <v>0.79600609549426204</v>
      </c>
      <c r="AI1030" s="31">
        <f t="shared" si="650"/>
        <v>3.0328007439317232E-2</v>
      </c>
      <c r="AJ1030" s="31">
        <f t="shared" si="650"/>
        <v>6.113676164859512E-2</v>
      </c>
      <c r="AK1030" s="31">
        <f t="shared" si="650"/>
        <v>9.2750615241113527E-3</v>
      </c>
      <c r="AL1030" s="31">
        <f t="shared" si="651"/>
        <v>4.0862103870183963E-3</v>
      </c>
      <c r="AM1030" s="31">
        <f t="shared" si="652"/>
        <v>1</v>
      </c>
      <c r="AN1030" s="31">
        <f>(Z1030*'Propiedades físicas'!$F$4)/1000</f>
        <v>511.04414163418784</v>
      </c>
      <c r="AO1030" s="31">
        <f>(AA1030*'Propiedades físicas'!$F$6)/1000</f>
        <v>149.45820911511643</v>
      </c>
      <c r="AP1030" s="31">
        <f>(AB1030*'Propiedades físicas'!$F$9)/1000</f>
        <v>109.64901122241793</v>
      </c>
      <c r="AQ1030" s="31">
        <f>(AC1030*'Propiedades físicas'!$F$5)/1000</f>
        <v>105.50046174266268</v>
      </c>
      <c r="AR1030" s="31">
        <f>(AD1030*'Propiedades físicas'!$F$8)/1000</f>
        <v>19.269409800401153</v>
      </c>
      <c r="AS1030" s="31">
        <f>(AE1030*'Propiedades físicas'!$F$7)/1000</f>
        <v>2.2051801250303771</v>
      </c>
      <c r="AT1030" s="31">
        <f t="shared" si="653"/>
        <v>897.12641363981629</v>
      </c>
      <c r="AU1030" s="31">
        <f t="shared" si="654"/>
        <v>0.56964563060938356</v>
      </c>
      <c r="AV1030" s="31">
        <f t="shared" si="657"/>
        <v>0.16659659869865542</v>
      </c>
      <c r="AW1030" s="31">
        <f t="shared" si="657"/>
        <v>0.12222247562364212</v>
      </c>
      <c r="AX1030" s="31">
        <f t="shared" si="657"/>
        <v>0.11759821151026731</v>
      </c>
      <c r="AY1030" s="31">
        <f t="shared" si="657"/>
        <v>2.1479035181030299E-2</v>
      </c>
      <c r="AZ1030" s="31">
        <f t="shared" si="658"/>
        <v>2.4580483770213972E-3</v>
      </c>
      <c r="BA1030" s="31">
        <f t="shared" si="655"/>
        <v>1</v>
      </c>
      <c r="BB1030" s="34">
        <f>AU1030*'Propiedades físicas'!$C$4+'Diseño reactor'!AV1030*'Propiedades físicas'!$C$5+'Diseño reactor'!AW1030*'Propiedades físicas'!$C$8+'Diseño reactor'!AX1030*'Propiedades físicas'!$C$9+'Diseño reactor'!AY1030*'Propiedades físicas'!$C$7+'Diseño reactor'!AZ1030*'Propiedades físicas'!$C$6</f>
        <v>875.98301898700959</v>
      </c>
      <c r="BC1030" s="45">
        <f>AU1030*'Propiedades físicas'!$L$4+'Diseño reactor'!AV1030*'Propiedades físicas'!$L$5+'Diseño reactor'!AW1030*'Propiedades físicas'!$L$8+AX1030*'Propiedades físicas'!$L$9+'Diseño reactor'!AY1030*'Propiedades físicas'!$L$7+'Diseño reactor'!AZ1030*'Propiedades físicas'!$L$6</f>
        <v>2.0304721695380974</v>
      </c>
      <c r="BD1030" s="29">
        <f t="shared" si="634"/>
        <v>2.808659914060939</v>
      </c>
      <c r="BE1030" s="58">
        <f t="shared" si="635"/>
        <v>42.72890733723812</v>
      </c>
      <c r="BF1030" s="30">
        <f>AU1030*'Propiedades físicas'!$I$4+'Diseño reactor'!AV1030*'Propiedades físicas'!$I$5+'Diseño reactor'!AW1030*'Propiedades físicas'!$I$8+'Diseño reactor'!AX1030*'Propiedades físicas'!$I$9+'Diseño reactor'!AY1030*'Propiedades físicas'!$I$7+'Diseño reactor'!AZ1030*'Propiedades físicas'!$I$6</f>
        <v>1.9696069116785234E-2</v>
      </c>
      <c r="BG1030" s="24">
        <f>AU1030*'Propiedades físicas'!$O$4+'Diseño reactor'!AV1030*'Propiedades físicas'!$O$5+'Diseño reactor'!AW1030*'Propiedades físicas'!$O$8+'Diseño reactor'!AX1030*'Propiedades físicas'!$O$9+'Diseño reactor'!AY1030*'Propiedades físicas'!$O$7+'Diseño reactor'!AZ1030*'Propiedades físicas'!$O$6</f>
        <v>0.15040538433464701</v>
      </c>
      <c r="BH1030" s="54">
        <f t="shared" si="636"/>
        <v>41757.099779942655</v>
      </c>
      <c r="BI1030" s="34">
        <f t="shared" si="656"/>
        <v>265.89686511454698</v>
      </c>
      <c r="BJ1030" s="27">
        <f t="shared" si="637"/>
        <v>4798.6194878534097</v>
      </c>
      <c r="BK1030" s="34">
        <f t="shared" si="638"/>
        <v>555.18323718947624</v>
      </c>
      <c r="BL1030" s="27">
        <f t="shared" si="639"/>
        <v>105.19867169365186</v>
      </c>
      <c r="BM1030" s="34">
        <f t="shared" si="640"/>
        <v>1.1054421768707483</v>
      </c>
      <c r="BN1030" s="45">
        <f t="shared" si="641"/>
        <v>1006.3126196845138</v>
      </c>
      <c r="BO1030" s="45">
        <f t="shared" si="642"/>
        <v>92.034642763560313</v>
      </c>
      <c r="BP1030" s="66">
        <f t="shared" si="643"/>
        <v>6.6923119972992549</v>
      </c>
    </row>
    <row r="1031" spans="8:68">
      <c r="H1031" s="68">
        <v>1026</v>
      </c>
      <c r="I1031" s="31">
        <f>('Propiedades físicas'!$C$10*'Diseño reactor'!H1031)/1000</f>
        <v>898.00165892141627</v>
      </c>
      <c r="J1031" s="31">
        <f t="shared" si="621"/>
        <v>0.50779416214854045</v>
      </c>
      <c r="K1031" s="31">
        <f>(I1031*1000)/'Propiedades físicas'!$F$10</f>
        <v>5865.8961315110901</v>
      </c>
      <c r="L1031" s="31">
        <f t="shared" si="622"/>
        <v>837.9851616444414</v>
      </c>
      <c r="M1031" s="31">
        <f t="shared" si="623"/>
        <v>5027.910969866648</v>
      </c>
      <c r="N1031" s="31">
        <f t="shared" si="624"/>
        <v>0.81674967021875378</v>
      </c>
      <c r="O1031" s="32">
        <f t="shared" si="625"/>
        <v>4.9004980213125222</v>
      </c>
      <c r="P1031" s="33">
        <f t="shared" si="626"/>
        <v>0.56713628785976378</v>
      </c>
      <c r="Q1031" s="31">
        <f t="shared" si="627"/>
        <v>4.5512838258214634</v>
      </c>
      <c r="R1031" s="31">
        <f t="shared" si="628"/>
        <v>0.17332704527848966</v>
      </c>
      <c r="S1031" s="31">
        <f t="shared" si="629"/>
        <v>0.34921419549105887</v>
      </c>
      <c r="T1031" s="31">
        <f t="shared" si="630"/>
        <v>5.2971861028931672E-2</v>
      </c>
      <c r="U1031" s="31">
        <f t="shared" si="631"/>
        <v>2.3314476051568632E-2</v>
      </c>
      <c r="V1031" s="47">
        <f t="shared" si="644"/>
        <v>5.6163011030772728E-4</v>
      </c>
      <c r="W1031" s="31">
        <f t="shared" si="632"/>
        <v>0.30561797752808989</v>
      </c>
      <c r="X1031" s="34">
        <f>(S1031*H1031*'Propiedades físicas'!$F$5*60*24*365)/(1000000)</f>
        <v>55454.355607291145</v>
      </c>
      <c r="Y1031" s="34">
        <f>(U1031*H1031*'Propiedades físicas'!$F$7*60*24*365)/(1000000)</f>
        <v>1157.8194748728979</v>
      </c>
      <c r="Z1031" s="31">
        <f t="shared" si="645"/>
        <v>581.88183134411759</v>
      </c>
      <c r="AA1031" s="31">
        <f t="shared" si="646"/>
        <v>4669.6172052928214</v>
      </c>
      <c r="AB1031" s="31">
        <f t="shared" si="646"/>
        <v>177.83354845573038</v>
      </c>
      <c r="AC1031" s="31">
        <f t="shared" si="646"/>
        <v>358.29376457382642</v>
      </c>
      <c r="AD1031" s="31">
        <f t="shared" si="646"/>
        <v>54.349129415683898</v>
      </c>
      <c r="AE1031" s="31">
        <f t="shared" si="647"/>
        <v>23.920652428909417</v>
      </c>
      <c r="AF1031" s="31">
        <f t="shared" si="648"/>
        <v>5865.8961315110892</v>
      </c>
      <c r="AG1031" s="31">
        <f t="shared" si="649"/>
        <v>9.9197431781701428E-2</v>
      </c>
      <c r="AH1031" s="31">
        <f t="shared" si="650"/>
        <v>0.79606203393340702</v>
      </c>
      <c r="AI1031" s="31">
        <f t="shared" si="650"/>
        <v>3.0316518477104266E-2</v>
      </c>
      <c r="AJ1031" s="31">
        <f t="shared" si="650"/>
        <v>6.1080823209450158E-2</v>
      </c>
      <c r="AK1031" s="31">
        <f t="shared" si="650"/>
        <v>9.2652730626655751E-3</v>
      </c>
      <c r="AL1031" s="31">
        <f t="shared" si="651"/>
        <v>4.0779195356715802E-3</v>
      </c>
      <c r="AM1031" s="31">
        <f t="shared" si="652"/>
        <v>1</v>
      </c>
      <c r="AN1031" s="31">
        <f>(Z1031*'Propiedades físicas'!$F$4)/1000</f>
        <v>511.69524484739009</v>
      </c>
      <c r="AO1031" s="31">
        <f>(AA1031*'Propiedades físicas'!$F$6)/1000</f>
        <v>149.61453525758199</v>
      </c>
      <c r="AP1031" s="31">
        <f>(AB1031*'Propiedades físicas'!$F$9)/1000</f>
        <v>109.71440771976285</v>
      </c>
      <c r="AQ1031" s="31">
        <f>(AC1031*'Propiedades físicas'!$F$5)/1000</f>
        <v>105.50676485405468</v>
      </c>
      <c r="AR1031" s="31">
        <f>(AD1031*'Propiedades físicas'!$F$8)/1000</f>
        <v>19.267853360448246</v>
      </c>
      <c r="AS1031" s="31">
        <f>(AE1031*'Propiedades físicas'!$F$7)/1000</f>
        <v>2.2028528821782682</v>
      </c>
      <c r="AT1031" s="31">
        <f t="shared" si="653"/>
        <v>898.00165892141627</v>
      </c>
      <c r="AU1031" s="31">
        <f t="shared" si="654"/>
        <v>0.56981547836112445</v>
      </c>
      <c r="AV1031" s="31">
        <f t="shared" si="657"/>
        <v>0.16660830608852439</v>
      </c>
      <c r="AW1031" s="31">
        <f t="shared" si="657"/>
        <v>0.12217617487649196</v>
      </c>
      <c r="AX1031" s="31">
        <f t="shared" si="657"/>
        <v>0.11749061241242933</v>
      </c>
      <c r="AY1031" s="31">
        <f t="shared" si="657"/>
        <v>2.1456367222740694E-2</v>
      </c>
      <c r="AZ1031" s="31">
        <f t="shared" si="658"/>
        <v>2.4530610386890601E-3</v>
      </c>
      <c r="BA1031" s="31">
        <f t="shared" si="655"/>
        <v>0.99999999999999989</v>
      </c>
      <c r="BB1031" s="34">
        <f>AU1031*'Propiedades físicas'!$C$4+'Diseño reactor'!AV1031*'Propiedades físicas'!$C$5+'Diseño reactor'!AW1031*'Propiedades físicas'!$C$8+'Diseño reactor'!AX1031*'Propiedades físicas'!$C$9+'Diseño reactor'!AY1031*'Propiedades físicas'!$C$7+'Diseño reactor'!AZ1031*'Propiedades físicas'!$C$6</f>
        <v>875.98158153532324</v>
      </c>
      <c r="BC1031" s="45">
        <f>AU1031*'Propiedades físicas'!$L$4+'Diseño reactor'!AV1031*'Propiedades físicas'!$L$5+'Diseño reactor'!AW1031*'Propiedades físicas'!$L$8+AX1031*'Propiedades físicas'!$L$9+'Diseño reactor'!AY1031*'Propiedades físicas'!$L$7+'Diseño reactor'!AZ1031*'Propiedades físicas'!$L$6</f>
        <v>2.030600458503796</v>
      </c>
      <c r="BD1031" s="29">
        <f t="shared" si="634"/>
        <v>2.8065863339808725</v>
      </c>
      <c r="BE1031" s="58">
        <f t="shared" si="635"/>
        <v>42.726605189857665</v>
      </c>
      <c r="BF1031" s="30">
        <f>AU1031*'Propiedades físicas'!$I$4+'Diseño reactor'!AV1031*'Propiedades físicas'!$I$5+'Diseño reactor'!AW1031*'Propiedades físicas'!$I$8+'Diseño reactor'!AX1031*'Propiedades físicas'!$I$9+'Diseño reactor'!AY1031*'Propiedades físicas'!$I$7+'Diseño reactor'!AZ1031*'Propiedades físicas'!$I$6</f>
        <v>1.9696727310967971E-2</v>
      </c>
      <c r="BG1031" s="24">
        <f>AU1031*'Propiedades físicas'!$O$4+'Diseño reactor'!AV1031*'Propiedades físicas'!$O$5+'Diseño reactor'!AW1031*'Propiedades físicas'!$O$8+'Diseño reactor'!AX1031*'Propiedades físicas'!$O$9+'Diseño reactor'!AY1031*'Propiedades físicas'!$O$7+'Diseño reactor'!AZ1031*'Propiedades físicas'!$O$6</f>
        <v>0.15041102187003802</v>
      </c>
      <c r="BH1031" s="54">
        <f t="shared" si="636"/>
        <v>41755.63588763585</v>
      </c>
      <c r="BI1031" s="34">
        <f t="shared" si="656"/>
        <v>265.91258414050486</v>
      </c>
      <c r="BJ1031" s="27">
        <f t="shared" si="637"/>
        <v>4798.6018919447306</v>
      </c>
      <c r="BK1031" s="34">
        <f t="shared" si="638"/>
        <v>555.20201085761892</v>
      </c>
      <c r="BL1031" s="27">
        <f t="shared" si="639"/>
        <v>105.19934573269967</v>
      </c>
      <c r="BM1031" s="34">
        <f t="shared" si="640"/>
        <v>1.1054421768707483</v>
      </c>
      <c r="BN1031" s="45">
        <f t="shared" si="641"/>
        <v>1007.4513115867489</v>
      </c>
      <c r="BO1031" s="45">
        <f t="shared" si="642"/>
        <v>92.06007778226828</v>
      </c>
      <c r="BP1031" s="66">
        <f t="shared" si="643"/>
        <v>6.6923010154937197</v>
      </c>
    </row>
    <row r="1032" spans="8:68">
      <c r="H1032" s="68">
        <v>1027</v>
      </c>
      <c r="I1032" s="31">
        <f>('Propiedades físicas'!$C$10*'Diseño reactor'!H1032)/1000</f>
        <v>898.87690420301612</v>
      </c>
      <c r="J1032" s="31">
        <f t="shared" si="621"/>
        <v>0.50729971797897033</v>
      </c>
      <c r="K1032" s="31">
        <f>(I1032*1000)/'Propiedades físicas'!$F$10</f>
        <v>5871.6133792026212</v>
      </c>
      <c r="L1032" s="31">
        <f t="shared" si="622"/>
        <v>838.80191131466017</v>
      </c>
      <c r="M1032" s="31">
        <f t="shared" si="623"/>
        <v>5032.811467887961</v>
      </c>
      <c r="N1032" s="31">
        <f t="shared" si="624"/>
        <v>0.81674967021875378</v>
      </c>
      <c r="O1032" s="32">
        <f t="shared" si="625"/>
        <v>4.9004980213125231</v>
      </c>
      <c r="P1032" s="33">
        <f t="shared" si="626"/>
        <v>0.56730510834647674</v>
      </c>
      <c r="Q1032" s="31">
        <f t="shared" si="627"/>
        <v>4.551603073268133</v>
      </c>
      <c r="R1032" s="31">
        <f t="shared" si="628"/>
        <v>0.17326137904835634</v>
      </c>
      <c r="S1032" s="31">
        <f t="shared" si="629"/>
        <v>0.34889494804438953</v>
      </c>
      <c r="T1032" s="31">
        <f t="shared" si="630"/>
        <v>5.2915979475728687E-2</v>
      </c>
      <c r="U1032" s="31">
        <f t="shared" si="631"/>
        <v>2.3267203348191955E-2</v>
      </c>
      <c r="V1032" s="47">
        <f t="shared" si="644"/>
        <v>5.6179729176058862E-4</v>
      </c>
      <c r="W1032" s="31">
        <f t="shared" si="632"/>
        <v>0.30541127957292852</v>
      </c>
      <c r="X1032" s="34">
        <f>(S1032*H1032*'Propiedades físicas'!$F$5*60*24*365)/(1000000)</f>
        <v>55457.659566231741</v>
      </c>
      <c r="Y1032" s="34">
        <f>(U1032*H1032*'Propiedades físicas'!$F$7*60*24*365)/(1000000)</f>
        <v>1156.5980575141757</v>
      </c>
      <c r="Z1032" s="31">
        <f t="shared" si="645"/>
        <v>582.62234627183159</v>
      </c>
      <c r="AA1032" s="31">
        <f t="shared" si="646"/>
        <v>4674.4963562463727</v>
      </c>
      <c r="AB1032" s="31">
        <f t="shared" si="646"/>
        <v>177.93943628266197</v>
      </c>
      <c r="AC1032" s="31">
        <f t="shared" si="646"/>
        <v>358.31511164158803</v>
      </c>
      <c r="AD1032" s="31">
        <f t="shared" si="646"/>
        <v>54.344710921573359</v>
      </c>
      <c r="AE1032" s="31">
        <f t="shared" si="647"/>
        <v>23.895417838593136</v>
      </c>
      <c r="AF1032" s="31">
        <f t="shared" si="648"/>
        <v>5871.6133792026212</v>
      </c>
      <c r="AG1032" s="31">
        <f t="shared" si="649"/>
        <v>9.9226960061010186E-2</v>
      </c>
      <c r="AH1032" s="31">
        <f t="shared" si="650"/>
        <v>0.79611787329246464</v>
      </c>
      <c r="AI1032" s="31">
        <f t="shared" si="650"/>
        <v>3.0305032840365006E-2</v>
      </c>
      <c r="AJ1032" s="31">
        <f t="shared" si="650"/>
        <v>6.1024983850392421E-2</v>
      </c>
      <c r="AK1032" s="31">
        <f t="shared" si="650"/>
        <v>9.2554988572754928E-3</v>
      </c>
      <c r="AL1032" s="31">
        <f t="shared" si="651"/>
        <v>4.0696510984921472E-3</v>
      </c>
      <c r="AM1032" s="31">
        <f t="shared" si="652"/>
        <v>0.99999999999999989</v>
      </c>
      <c r="AN1032" s="31">
        <f>(Z1032*'Propiedades físicas'!$F$4)/1000</f>
        <v>512.34643886452329</v>
      </c>
      <c r="AO1032" s="31">
        <f>(AA1032*'Propiedades físicas'!$F$6)/1000</f>
        <v>149.77086325413379</v>
      </c>
      <c r="AP1032" s="31">
        <f>(AB1032*'Propiedades físicas'!$F$9)/1000</f>
        <v>109.77973521458829</v>
      </c>
      <c r="AQ1032" s="31">
        <f>(AC1032*'Propiedades físicas'!$F$5)/1000</f>
        <v>105.51305092509843</v>
      </c>
      <c r="AR1032" s="31">
        <f>(AD1032*'Propiedades físicas'!$F$8)/1000</f>
        <v>19.266286915916179</v>
      </c>
      <c r="AS1032" s="31">
        <f>(AE1032*'Propiedades físicas'!$F$7)/1000</f>
        <v>2.2005290287560419</v>
      </c>
      <c r="AT1032" s="31">
        <f t="shared" si="653"/>
        <v>898.87690420301612</v>
      </c>
      <c r="AU1032" s="31">
        <f t="shared" si="654"/>
        <v>0.56998509636732986</v>
      </c>
      <c r="AV1032" s="31">
        <f t="shared" si="657"/>
        <v>0.16661999274186184</v>
      </c>
      <c r="AW1032" s="31">
        <f t="shared" si="657"/>
        <v>0.12212988753106727</v>
      </c>
      <c r="AX1032" s="31">
        <f t="shared" si="657"/>
        <v>0.11738320389781395</v>
      </c>
      <c r="AY1032" s="31">
        <f t="shared" si="657"/>
        <v>2.1433732278390797E-2</v>
      </c>
      <c r="AZ1032" s="31">
        <f t="shared" si="658"/>
        <v>2.4480871835361349E-3</v>
      </c>
      <c r="BA1032" s="31">
        <f t="shared" si="655"/>
        <v>1</v>
      </c>
      <c r="BB1032" s="34">
        <f>AU1032*'Propiedades físicas'!$C$4+'Diseño reactor'!AV1032*'Propiedades físicas'!$C$5+'Diseño reactor'!AW1032*'Propiedades físicas'!$C$8+'Diseño reactor'!AX1032*'Propiedades físicas'!$C$9+'Diseño reactor'!AY1032*'Propiedades físicas'!$C$7+'Diseño reactor'!AZ1032*'Propiedades físicas'!$C$6</f>
        <v>875.98014772613897</v>
      </c>
      <c r="BC1032" s="45">
        <f>AU1032*'Propiedades físicas'!$L$4+'Diseño reactor'!AV1032*'Propiedades físicas'!$L$5+'Diseño reactor'!AW1032*'Propiedades físicas'!$L$8+AX1032*'Propiedades físicas'!$L$9+'Diseño reactor'!AY1032*'Propiedades físicas'!$L$7+'Diseño reactor'!AZ1032*'Propiedades físicas'!$L$6</f>
        <v>2.0307285655347291</v>
      </c>
      <c r="BD1032" s="29">
        <f t="shared" si="634"/>
        <v>2.8045158201611375</v>
      </c>
      <c r="BE1032" s="58">
        <f t="shared" si="635"/>
        <v>42.72430657529992</v>
      </c>
      <c r="BF1032" s="30">
        <f>AU1032*'Propiedades físicas'!$I$4+'Diseño reactor'!AV1032*'Propiedades físicas'!$I$5+'Diseño reactor'!AW1032*'Propiedades físicas'!$I$8+'Diseño reactor'!AX1032*'Propiedades físicas'!$I$9+'Diseño reactor'!AY1032*'Propiedades físicas'!$I$7+'Diseño reactor'!AZ1032*'Propiedades físicas'!$I$6</f>
        <v>1.9697383864523046E-2</v>
      </c>
      <c r="BG1032" s="24">
        <f>AU1032*'Propiedades físicas'!$O$4+'Diseño reactor'!AV1032*'Propiedades físicas'!$O$5+'Diseño reactor'!AW1032*'Propiedades físicas'!$O$8+'Diseño reactor'!AX1032*'Propiedades físicas'!$O$9+'Diseño reactor'!AY1032*'Propiedades físicas'!$O$7+'Diseño reactor'!AZ1032*'Propiedades físicas'!$O$6</f>
        <v>0.15041665248600217</v>
      </c>
      <c r="BH1032" s="54">
        <f t="shared" si="636"/>
        <v>41754.175744558168</v>
      </c>
      <c r="BI1032" s="34">
        <f t="shared" si="656"/>
        <v>265.92826936972438</v>
      </c>
      <c r="BJ1032" s="27">
        <f t="shared" si="637"/>
        <v>4798.5843705482948</v>
      </c>
      <c r="BK1032" s="34">
        <f t="shared" si="638"/>
        <v>555.22076745348022</v>
      </c>
      <c r="BL1032" s="27">
        <f t="shared" si="639"/>
        <v>105.20001912189859</v>
      </c>
      <c r="BM1032" s="34">
        <f t="shared" si="640"/>
        <v>1.1054421768707483</v>
      </c>
      <c r="BN1032" s="45">
        <f t="shared" si="641"/>
        <v>1008.5901209778855</v>
      </c>
      <c r="BO1032" s="45">
        <f t="shared" si="642"/>
        <v>92.085478409125542</v>
      </c>
      <c r="BP1032" s="66">
        <f t="shared" si="643"/>
        <v>6.6922900615160774</v>
      </c>
    </row>
    <row r="1033" spans="8:68">
      <c r="H1033" s="68">
        <v>1028</v>
      </c>
      <c r="I1033" s="31">
        <f>('Propiedades físicas'!$C$10*'Diseño reactor'!H1033)/1000</f>
        <v>899.75214948461587</v>
      </c>
      <c r="J1033" s="31">
        <f t="shared" si="621"/>
        <v>0.50680623576303752</v>
      </c>
      <c r="K1033" s="31">
        <f>(I1033*1000)/'Propiedades físicas'!$F$10</f>
        <v>5877.3306268941524</v>
      </c>
      <c r="L1033" s="31">
        <f t="shared" si="622"/>
        <v>839.61866098487883</v>
      </c>
      <c r="M1033" s="31">
        <f t="shared" si="623"/>
        <v>5037.7119659092732</v>
      </c>
      <c r="N1033" s="31">
        <f t="shared" si="624"/>
        <v>0.81674967021875378</v>
      </c>
      <c r="O1033" s="32">
        <f t="shared" si="625"/>
        <v>4.9004980213125222</v>
      </c>
      <c r="P1033" s="33">
        <f t="shared" si="626"/>
        <v>0.56747370063152913</v>
      </c>
      <c r="Q1033" s="31">
        <f t="shared" si="627"/>
        <v>4.5519217557124101</v>
      </c>
      <c r="R1033" s="31">
        <f t="shared" si="628"/>
        <v>0.17319573193373641</v>
      </c>
      <c r="S1033" s="31">
        <f t="shared" si="629"/>
        <v>0.34857626560011229</v>
      </c>
      <c r="T1033" s="31">
        <f t="shared" si="630"/>
        <v>5.2860179294088733E-2</v>
      </c>
      <c r="U1033" s="31">
        <f t="shared" si="631"/>
        <v>2.3220058359399484E-2</v>
      </c>
      <c r="V1033" s="47">
        <f t="shared" si="644"/>
        <v>5.6196424722733949E-4</v>
      </c>
      <c r="W1033" s="31">
        <f t="shared" si="632"/>
        <v>0.30520486101997429</v>
      </c>
      <c r="X1033" s="34">
        <f>(S1033*H1033*'Propiedades físicas'!$F$5*60*24*365)/(1000000)</f>
        <v>55460.954599011762</v>
      </c>
      <c r="Y1033" s="34">
        <f>(U1033*H1033*'Propiedades físicas'!$F$7*60*24*365)/(1000000)</f>
        <v>1155.3784187144568</v>
      </c>
      <c r="Z1033" s="31">
        <f t="shared" si="645"/>
        <v>583.36296424921193</v>
      </c>
      <c r="AA1033" s="31">
        <f t="shared" si="646"/>
        <v>4679.3755648723572</v>
      </c>
      <c r="AB1033" s="31">
        <f t="shared" si="646"/>
        <v>178.04521242788104</v>
      </c>
      <c r="AC1033" s="31">
        <f t="shared" si="646"/>
        <v>358.33640103691545</v>
      </c>
      <c r="AD1033" s="31">
        <f t="shared" si="646"/>
        <v>54.340264314323214</v>
      </c>
      <c r="AE1033" s="31">
        <f t="shared" si="647"/>
        <v>23.870219993462669</v>
      </c>
      <c r="AF1033" s="31">
        <f t="shared" si="648"/>
        <v>5877.3306268941506</v>
      </c>
      <c r="AG1033" s="31">
        <f t="shared" si="649"/>
        <v>9.9256448425717972E-2</v>
      </c>
      <c r="AH1033" s="31">
        <f t="shared" si="650"/>
        <v>0.7961736138273291</v>
      </c>
      <c r="AI1033" s="31">
        <f t="shared" si="650"/>
        <v>3.0293550547107514E-2</v>
      </c>
      <c r="AJ1033" s="31">
        <f t="shared" si="650"/>
        <v>6.0969243315528214E-2</v>
      </c>
      <c r="AK1033" s="31">
        <f t="shared" si="650"/>
        <v>9.2457388845315121E-3</v>
      </c>
      <c r="AL1033" s="31">
        <f t="shared" si="651"/>
        <v>4.0614049997858949E-3</v>
      </c>
      <c r="AM1033" s="31">
        <f t="shared" si="652"/>
        <v>1.0000000000000002</v>
      </c>
      <c r="AN1033" s="31">
        <f>(Z1033*'Propiedades físicas'!$F$4)/1000</f>
        <v>512.99772350147202</v>
      </c>
      <c r="AO1033" s="31">
        <f>(AA1033*'Propiedades físicas'!$F$6)/1000</f>
        <v>149.92719309851032</v>
      </c>
      <c r="AP1033" s="31">
        <f>(AB1033*'Propiedades físicas'!$F$9)/1000</f>
        <v>109.8449938073812</v>
      </c>
      <c r="AQ1033" s="31">
        <f>(AC1033*'Propiedades físicas'!$F$5)/1000</f>
        <v>105.5193200133405</v>
      </c>
      <c r="AR1033" s="31">
        <f>(AD1033*'Propiedades físicas'!$F$8)/1000</f>
        <v>19.264710504713857</v>
      </c>
      <c r="AS1033" s="31">
        <f>(AE1033*'Propiedades físicas'!$F$7)/1000</f>
        <v>2.198208559197977</v>
      </c>
      <c r="AT1033" s="31">
        <f t="shared" si="653"/>
        <v>899.75214948461587</v>
      </c>
      <c r="AU1033" s="31">
        <f t="shared" si="654"/>
        <v>0.5701544850938346</v>
      </c>
      <c r="AV1033" s="31">
        <f t="shared" si="657"/>
        <v>0.16663165871222382</v>
      </c>
      <c r="AW1033" s="31">
        <f t="shared" si="657"/>
        <v>0.12208361365994086</v>
      </c>
      <c r="AX1033" s="31">
        <f t="shared" si="657"/>
        <v>0.11727598547420275</v>
      </c>
      <c r="AY1033" s="31">
        <f t="shared" si="657"/>
        <v>2.1411130293769027E-2</v>
      </c>
      <c r="AZ1033" s="31">
        <f t="shared" si="658"/>
        <v>2.4431267660289845E-3</v>
      </c>
      <c r="BA1033" s="31">
        <f t="shared" si="655"/>
        <v>1.0000000000000002</v>
      </c>
      <c r="BB1033" s="34">
        <f>AU1033*'Propiedades físicas'!$C$4+'Diseño reactor'!AV1033*'Propiedades físicas'!$C$5+'Diseño reactor'!AW1033*'Propiedades físicas'!$C$8+'Diseño reactor'!AX1033*'Propiedades físicas'!$C$9+'Diseño reactor'!AY1033*'Propiedades físicas'!$C$7+'Diseño reactor'!AZ1033*'Propiedades físicas'!$C$6</f>
        <v>875.9787175477594</v>
      </c>
      <c r="BC1033" s="45">
        <f>AU1033*'Propiedades físicas'!$L$4+'Diseño reactor'!AV1033*'Propiedades físicas'!$L$5+'Diseño reactor'!AW1033*'Propiedades físicas'!$L$8+AX1033*'Propiedades físicas'!$L$9+'Diseño reactor'!AY1033*'Propiedades físicas'!$L$7+'Diseño reactor'!AZ1033*'Propiedades físicas'!$L$6</f>
        <v>2.0308564910108795</v>
      </c>
      <c r="BD1033" s="29">
        <f t="shared" si="634"/>
        <v>2.8024483658017827</v>
      </c>
      <c r="BE1033" s="58">
        <f t="shared" si="635"/>
        <v>42.7220114853545</v>
      </c>
      <c r="BF1033" s="30">
        <f>AU1033*'Propiedades físicas'!$I$4+'Diseño reactor'!AV1033*'Propiedades físicas'!$I$5+'Diseño reactor'!AW1033*'Propiedades físicas'!$I$8+'Diseño reactor'!AX1033*'Propiedades físicas'!$I$9+'Diseño reactor'!AY1033*'Propiedades físicas'!$I$7+'Diseño reactor'!AZ1033*'Propiedades físicas'!$I$6</f>
        <v>1.9698038782558189E-2</v>
      </c>
      <c r="BG1033" s="24">
        <f>AU1033*'Propiedades físicas'!$O$4+'Diseño reactor'!AV1033*'Propiedades físicas'!$O$5+'Diseño reactor'!AW1033*'Propiedades físicas'!$O$8+'Diseño reactor'!AX1033*'Propiedades físicas'!$O$9+'Diseño reactor'!AY1033*'Propiedades físicas'!$O$7+'Diseño reactor'!AZ1033*'Propiedades físicas'!$O$6</f>
        <v>0.15042227619414247</v>
      </c>
      <c r="BH1033" s="54">
        <f t="shared" si="636"/>
        <v>41752.719338585768</v>
      </c>
      <c r="BI1033" s="34">
        <f t="shared" si="656"/>
        <v>265.94392089979635</v>
      </c>
      <c r="BJ1033" s="27">
        <f t="shared" si="637"/>
        <v>4798.5669233878298</v>
      </c>
      <c r="BK1033" s="34">
        <f t="shared" si="638"/>
        <v>555.23950698916974</v>
      </c>
      <c r="BL1033" s="27">
        <f t="shared" si="639"/>
        <v>105.20069186178711</v>
      </c>
      <c r="BM1033" s="34">
        <f t="shared" si="640"/>
        <v>1.1054421768707483</v>
      </c>
      <c r="BN1033" s="45">
        <f t="shared" si="641"/>
        <v>1009.729047609389</v>
      </c>
      <c r="BO1033" s="45">
        <f t="shared" si="642"/>
        <v>92.110844713832577</v>
      </c>
      <c r="BP1033" s="66">
        <f t="shared" si="643"/>
        <v>6.6922791352769604</v>
      </c>
    </row>
    <row r="1034" spans="8:68">
      <c r="H1034" s="68">
        <v>1029</v>
      </c>
      <c r="I1034" s="31">
        <f>('Propiedades físicas'!$C$10*'Diseño reactor'!H1034)/1000</f>
        <v>900.62739476621573</v>
      </c>
      <c r="J1034" s="31">
        <f t="shared" ref="J1034:J1097" si="659">$F$7/I1034</f>
        <v>0.50631371269621239</v>
      </c>
      <c r="K1034" s="31">
        <f>(I1034*1000)/'Propiedades físicas'!$F$10</f>
        <v>5883.0478745856835</v>
      </c>
      <c r="L1034" s="31">
        <f t="shared" ref="L1034:L1097" si="660">K1034*$I$5</f>
        <v>840.4354106550976</v>
      </c>
      <c r="M1034" s="31">
        <f t="shared" ref="M1034:M1097" si="661">$I$6*K1034</f>
        <v>5042.6124639305854</v>
      </c>
      <c r="N1034" s="31">
        <f t="shared" ref="N1034:N1097" si="662">L1034/H1034</f>
        <v>0.81674967021875378</v>
      </c>
      <c r="O1034" s="32">
        <f t="shared" ref="O1034:O1097" si="663">M1034/H1034</f>
        <v>4.9004980213125222</v>
      </c>
      <c r="P1034" s="33">
        <f t="shared" ref="P1034:P1097" si="664">(H1034*$C$5*N1034)/(H1034*$C$5+$F$7*1000*$C$4)</f>
        <v>0.56764206517731297</v>
      </c>
      <c r="Q1034" s="31">
        <f t="shared" ref="Q1034:Q1097" si="665">((H1034^3)*($C$5^3)*O1034+3*(H1034^2)*($C$5^2)*O1034*$F$7*1000*$C$4+3*H1034*$C$5*O1034*(($F$7*1000)^2)*($C$4^2)+O1034*(($F$7*1000)^3)*($C$4^3)-3*N1034*(($F$7*1000)^3)*($C$4^3)-3*(($F$7*1000)^2)*($C$4^2)*H1034*$C$5*N1034-$F$7*1000*$C$4*(H1034^2)*($C$5^2)*N1034)/(3*(($F$7*1000)^2)*($C$4^2)*H1034*$C$5+(($F$7*1000)^3)*($C$4^3)+3*(H1034^2)*($C$5^2)*$F$7*1000*$C$4+(H1034^3)*($C$5^3))</f>
        <v>4.5522398746123844</v>
      </c>
      <c r="R1034" s="31">
        <f t="shared" ref="R1034:R1097" si="666">($F$7*1000*$C$4*H1034*$C$5*N1034)/((H1034^2)*($C$5^2)+2*$F$7*1000*$C$4*H1034*$C$5+(($F$7*1000)^2)*($C$4^2))</f>
        <v>0.17313010403692605</v>
      </c>
      <c r="S1034" s="31">
        <f t="shared" ref="S1034:S1097" si="667">(N1034*$F$7*1000*$C$4*(3*(($F$7*1000)^2)*($C$4^2)+3*$F$7*1000*$C$4*H1034*$C$5+(H1034^2)*($C$5^2)))/(3*(($F$7*1000)^2)*($C$4^2)*H1034*$C$5+(($F$7*1000)^3)*($C$4^3)+3*(H1034^2)*($C$5^2)*$F$7*1000*$C$4+(H1034^3)*($C$5^3))</f>
        <v>0.34825814670013677</v>
      </c>
      <c r="T1034" s="31">
        <f t="shared" ref="T1034:T1097" si="668">((($F$7*1000)^2)*($C$4^2)*H1034*$C$5*N1034)/(3*(($F$7*1000)^2)*($C$4^2)*H1034*$C$5+(($F$7*1000)^3)*($C$4^3)+3*(H1034^2)*($C$5^2)*$F$7*1000*$C$4+(H1034^3)*($C$5^3))</f>
        <v>5.2804460350333475E-2</v>
      </c>
      <c r="U1034" s="31">
        <f t="shared" ref="U1034:U1097" si="669">((($F$7*1000)^3)*($C$4^3)*N1034)/(3*(($F$7*1000)^2)*($C$4^2)*H1034*$C$5+(($F$7*1000)^3)*($C$4^3)+3*(H1034^2)*($C$5^2)*$F$7*1000*$C$4+(H1034^3)*($C$5^3))</f>
        <v>2.3173040654181274E-2</v>
      </c>
      <c r="V1034" s="47">
        <f t="shared" si="644"/>
        <v>5.621309771658827E-4</v>
      </c>
      <c r="W1034" s="31">
        <f t="shared" ref="W1034:W1097" si="670">($F$7*1000*$C$4)/(H1034*$C$5+$F$7*1000*$C$4)</f>
        <v>0.30499872130309053</v>
      </c>
      <c r="X1034" s="34">
        <f>(S1034*H1034*'Propiedades físicas'!$F$5*60*24*365)/(1000000)</f>
        <v>55464.240735755106</v>
      </c>
      <c r="Y1034" s="34">
        <f>(U1034*H1034*'Propiedades físicas'!$F$7*60*24*365)/(1000000)</f>
        <v>1154.1605555519009</v>
      </c>
      <c r="Z1034" s="31">
        <f t="shared" si="645"/>
        <v>584.1036850674551</v>
      </c>
      <c r="AA1034" s="31">
        <f t="shared" si="646"/>
        <v>4684.2548309761432</v>
      </c>
      <c r="AB1034" s="31">
        <f t="shared" si="646"/>
        <v>178.15087705399691</v>
      </c>
      <c r="AC1034" s="31">
        <f t="shared" si="646"/>
        <v>358.35763295444076</v>
      </c>
      <c r="AD1034" s="31">
        <f t="shared" ref="AD1034:AD1065" si="671">T1034*$H1034</f>
        <v>54.335789700493144</v>
      </c>
      <c r="AE1034" s="31">
        <f t="shared" si="647"/>
        <v>23.845058833152532</v>
      </c>
      <c r="AF1034" s="31">
        <f t="shared" si="648"/>
        <v>5883.0478745856817</v>
      </c>
      <c r="AG1034" s="31">
        <f t="shared" si="649"/>
        <v>9.9285896956701383E-2</v>
      </c>
      <c r="AH1034" s="31">
        <f t="shared" si="650"/>
        <v>0.79622925579303327</v>
      </c>
      <c r="AI1034" s="31">
        <f t="shared" si="650"/>
        <v>3.028207161522433E-2</v>
      </c>
      <c r="AJ1034" s="31">
        <f t="shared" si="650"/>
        <v>6.0913601349823855E-2</v>
      </c>
      <c r="AK1034" s="31">
        <f t="shared" ref="AK1034:AL1097" si="672">AD1034/$AF1034</f>
        <v>9.2359931210520343E-3</v>
      </c>
      <c r="AL1034" s="31">
        <f t="shared" si="651"/>
        <v>4.0531811641651549E-3</v>
      </c>
      <c r="AM1034" s="31">
        <f t="shared" si="652"/>
        <v>1</v>
      </c>
      <c r="AN1034" s="31">
        <f>(Z1034*'Propiedades físicas'!$F$4)/1000</f>
        <v>513.64909857461873</v>
      </c>
      <c r="AO1034" s="31">
        <f>(AA1034*'Propiedades físicas'!$F$6)/1000</f>
        <v>150.08352478447563</v>
      </c>
      <c r="AP1034" s="31">
        <f>(AB1034*'Propiedades físicas'!$F$9)/1000</f>
        <v>109.91018359846338</v>
      </c>
      <c r="AQ1034" s="31">
        <f>(AC1034*'Propiedades físicas'!$F$5)/1000</f>
        <v>105.52557217609419</v>
      </c>
      <c r="AR1034" s="31">
        <f>(AD1034*'Propiedades físicas'!$F$8)/1000</f>
        <v>19.263124164618819</v>
      </c>
      <c r="AS1034" s="31">
        <f>(AE1034*'Propiedades físicas'!$F$7)/1000</f>
        <v>2.1958914679450166</v>
      </c>
      <c r="AT1034" s="31">
        <f t="shared" si="653"/>
        <v>900.62739476621573</v>
      </c>
      <c r="AU1034" s="31">
        <f t="shared" si="654"/>
        <v>0.57032364500521482</v>
      </c>
      <c r="AV1034" s="31">
        <f t="shared" si="657"/>
        <v>0.16664330405298655</v>
      </c>
      <c r="AW1034" s="31">
        <f t="shared" si="657"/>
        <v>0.12203735333522005</v>
      </c>
      <c r="AX1034" s="31">
        <f t="shared" si="657"/>
        <v>0.11716895665103153</v>
      </c>
      <c r="AY1034" s="31">
        <f t="shared" si="657"/>
        <v>2.1388561214728683E-2</v>
      </c>
      <c r="AZ1034" s="31">
        <f t="shared" si="658"/>
        <v>2.438179740818371E-3</v>
      </c>
      <c r="BA1034" s="31">
        <f t="shared" si="655"/>
        <v>1</v>
      </c>
      <c r="BB1034" s="34">
        <f>AU1034*'Propiedades físicas'!$C$4+'Diseño reactor'!AV1034*'Propiedades físicas'!$C$5+'Diseño reactor'!AW1034*'Propiedades físicas'!$C$8+'Diseño reactor'!AX1034*'Propiedades físicas'!$C$9+'Diseño reactor'!AY1034*'Propiedades físicas'!$C$7+'Diseño reactor'!AZ1034*'Propiedades físicas'!$C$6</f>
        <v>875.97729098853324</v>
      </c>
      <c r="BC1034" s="45">
        <f>AU1034*'Propiedades físicas'!$L$4+'Diseño reactor'!AV1034*'Propiedades físicas'!$L$5+'Diseño reactor'!AW1034*'Propiedades físicas'!$L$8+AX1034*'Propiedades físicas'!$L$9+'Diseño reactor'!AY1034*'Propiedades físicas'!$L$7+'Diseño reactor'!AZ1034*'Propiedades físicas'!$L$6</f>
        <v>2.0309842353111849</v>
      </c>
      <c r="BD1034" s="29">
        <f t="shared" ref="BD1034:BD1097" si="673">((-$F$19)*V1034*($F$7*1000))/(H1034*(BB1034/1000)*BC1034)</f>
        <v>2.8003839641229309</v>
      </c>
      <c r="BE1034" s="58">
        <f t="shared" ref="BE1034:BE1097" si="674">BD1034+$F$20+((BP1034*60)/(H1034*(BB1034/1000)*BC1034))</f>
        <v>42.719719911836755</v>
      </c>
      <c r="BF1034" s="30">
        <f>AU1034*'Propiedades físicas'!$I$4+'Diseño reactor'!AV1034*'Propiedades físicas'!$I$5+'Diseño reactor'!AW1034*'Propiedades físicas'!$I$8+'Diseño reactor'!AX1034*'Propiedades físicas'!$I$9+'Diseño reactor'!AY1034*'Propiedades físicas'!$I$7+'Diseño reactor'!AZ1034*'Propiedades físicas'!$I$6</f>
        <v>1.9698692070161797E-2</v>
      </c>
      <c r="BG1034" s="24">
        <f>AU1034*'Propiedades físicas'!$O$4+'Diseño reactor'!AV1034*'Propiedades físicas'!$O$5+'Diseño reactor'!AW1034*'Propiedades físicas'!$O$8+'Diseño reactor'!AX1034*'Propiedades físicas'!$O$9+'Diseño reactor'!AY1034*'Propiedades físicas'!$O$7+'Diseño reactor'!AZ1034*'Propiedades físicas'!$O$6</f>
        <v>0.15042789300603993</v>
      </c>
      <c r="BH1034" s="54">
        <f t="shared" ref="BH1034:BH1097" si="675">(BB1034*($F$33^2)*$F$34)/BF1034</f>
        <v>41751.266657643006</v>
      </c>
      <c r="BI1034" s="34">
        <f t="shared" si="656"/>
        <v>265.95953882795976</v>
      </c>
      <c r="BJ1034" s="27">
        <f t="shared" ref="BJ1034:BJ1097" si="676">$F$43*(BH1034^$F$44)*(BI1034^$F$45)</f>
        <v>4798.5495501882033</v>
      </c>
      <c r="BK1034" s="34">
        <f t="shared" ref="BK1034:BK1097" si="677">(BJ1034*BG1034)/$F$16</f>
        <v>555.25822947684003</v>
      </c>
      <c r="BL1034" s="27">
        <f t="shared" ref="BL1034:BL1097" si="678">1/((1/BK1034)+(1/$F$61))</f>
        <v>105.20136395290496</v>
      </c>
      <c r="BM1034" s="34">
        <f t="shared" ref="BM1034:BM1097" si="679">($F$33*($F$34^2))/9.8</f>
        <v>1.1054421768707483</v>
      </c>
      <c r="BN1034" s="45">
        <f t="shared" ref="BN1034:BN1097" si="680">((((H1034/60)*(BB1034/1000)*BC1034*($F$20-$F$4)+(((-$F$19)*V1034*($F$7*1000))/60)))/(-BL1034*$F$46/1000))+$F$4</f>
        <v>1010.8680912334215</v>
      </c>
      <c r="BO1034" s="45">
        <f t="shared" ref="BO1034:BO1097" si="681">((-$F$19)*V1034*($F$7*1000)/60)+BP1034</f>
        <v>92.136176765901524</v>
      </c>
      <c r="BP1034" s="66">
        <f t="shared" ref="BP1034:BP1097" si="682">($F$35*($F$33^5)*($F$34^3)*BB1034)/1000</f>
        <v>6.6922682366873563</v>
      </c>
    </row>
    <row r="1035" spans="8:68">
      <c r="H1035" s="68">
        <v>1030</v>
      </c>
      <c r="I1035" s="31">
        <f>('Propiedades físicas'!$C$10*'Diseño reactor'!H1035)/1000</f>
        <v>901.50264004781548</v>
      </c>
      <c r="J1035" s="31">
        <f t="shared" si="659"/>
        <v>0.50582214598485686</v>
      </c>
      <c r="K1035" s="31">
        <f>(I1035*1000)/'Propiedades físicas'!$F$10</f>
        <v>5888.7651222772147</v>
      </c>
      <c r="L1035" s="31">
        <f t="shared" si="660"/>
        <v>841.25216032531637</v>
      </c>
      <c r="M1035" s="31">
        <f t="shared" si="661"/>
        <v>5047.5129619518984</v>
      </c>
      <c r="N1035" s="31">
        <f t="shared" si="662"/>
        <v>0.81674967021875378</v>
      </c>
      <c r="O1035" s="32">
        <f t="shared" si="663"/>
        <v>4.9004980213125231</v>
      </c>
      <c r="P1035" s="33">
        <f t="shared" si="664"/>
        <v>0.56781020244497171</v>
      </c>
      <c r="Q1035" s="31">
        <f t="shared" si="665"/>
        <v>4.5525574314212509</v>
      </c>
      <c r="R1035" s="31">
        <f t="shared" si="666"/>
        <v>0.17306449545956498</v>
      </c>
      <c r="S1035" s="31">
        <f t="shared" si="667"/>
        <v>0.34794058989127064</v>
      </c>
      <c r="T1035" s="31">
        <f t="shared" si="668"/>
        <v>5.2748822510945363E-2</v>
      </c>
      <c r="U1035" s="31">
        <f t="shared" si="669"/>
        <v>2.3126149803271667E-2</v>
      </c>
      <c r="V1035" s="47">
        <f t="shared" ref="V1035:V1098" si="683">$C$4*P1035/$C$5</f>
        <v>5.6229748203288465E-4</v>
      </c>
      <c r="W1035" s="31">
        <f t="shared" si="670"/>
        <v>0.30479285985766896</v>
      </c>
      <c r="X1035" s="34">
        <f>(S1035*H1035*'Propiedades físicas'!$F$5*60*24*365)/(1000000)</f>
        <v>55467.518006463761</v>
      </c>
      <c r="Y1035" s="34">
        <f>(U1035*H1035*'Propiedades físicas'!$F$7*60*24*365)/(1000000)</f>
        <v>1152.9444651081801</v>
      </c>
      <c r="Z1035" s="31">
        <f t="shared" ref="Z1035:Z1098" si="684">P1035*$H1035</f>
        <v>584.84450851832082</v>
      </c>
      <c r="AA1035" s="31">
        <f t="shared" ref="AA1035:AA1066" si="685">Q1035*$H1035</f>
        <v>4689.1341543638882</v>
      </c>
      <c r="AB1035" s="31">
        <f t="shared" ref="AB1035:AB1066" si="686">R1035*$H1035</f>
        <v>178.25643032335194</v>
      </c>
      <c r="AC1035" s="31">
        <f t="shared" ref="AC1035:AC1066" si="687">S1035*$H1035</f>
        <v>358.37880758800873</v>
      </c>
      <c r="AD1035" s="31">
        <f t="shared" si="671"/>
        <v>54.331287186273727</v>
      </c>
      <c r="AE1035" s="31">
        <f t="shared" ref="AE1035:AE1097" si="688">U1035*$H1035</f>
        <v>23.819934297369816</v>
      </c>
      <c r="AF1035" s="31">
        <f t="shared" ref="AF1035:AF1098" si="689">Z1035+AA1035+AB1035+AC1035+AD1035+AE1035</f>
        <v>5888.7651222772129</v>
      </c>
      <c r="AG1035" s="31">
        <f t="shared" ref="AG1035:AG1098" si="690">Z1035/AF1035</f>
        <v>9.931530573461872E-2</v>
      </c>
      <c r="AH1035" s="31">
        <f t="shared" ref="AH1035:AL1098" si="691">AA1035/$AF1035</f>
        <v>0.79628479944375474</v>
      </c>
      <c r="AI1035" s="31">
        <f t="shared" si="691"/>
        <v>3.0270596062493209E-2</v>
      </c>
      <c r="AJ1035" s="31">
        <f t="shared" si="691"/>
        <v>6.085805769910245E-2</v>
      </c>
      <c r="AK1035" s="31">
        <f t="shared" si="672"/>
        <v>9.2262615434835962E-3</v>
      </c>
      <c r="AL1035" s="31">
        <f t="shared" si="672"/>
        <v>4.0449795165473567E-3</v>
      </c>
      <c r="AM1035" s="31">
        <f t="shared" ref="AM1035:AM1098" si="692">AG1035+AH1035+AI1035+AJ1035+AK1035+AL1035</f>
        <v>1</v>
      </c>
      <c r="AN1035" s="31">
        <f>(Z1035*'Propiedades físicas'!$F$4)/1000</f>
        <v>514.30056390084098</v>
      </c>
      <c r="AO1035" s="31">
        <f>(AA1035*'Propiedades físicas'!$F$6)/1000</f>
        <v>150.23985830581898</v>
      </c>
      <c r="AP1035" s="31">
        <f>(AB1035*'Propiedades físicas'!$F$9)/1000</f>
        <v>109.97530468799197</v>
      </c>
      <c r="AQ1035" s="31">
        <f>(AC1035*'Propiedades físicas'!$F$5)/1000</f>
        <v>105.53180747044094</v>
      </c>
      <c r="AR1035" s="31">
        <f>(AD1035*'Propiedades físicas'!$F$8)/1000</f>
        <v>19.261527933277755</v>
      </c>
      <c r="AS1035" s="31">
        <f>(AE1035*'Propiedades físicas'!$F$7)/1000</f>
        <v>2.1935777494447866</v>
      </c>
      <c r="AT1035" s="31">
        <f t="shared" ref="AT1035:AT1098" si="693">AN1035+AO1035+AP1035+AQ1035+AR1035+AS1035</f>
        <v>901.50264004781548</v>
      </c>
      <c r="AU1035" s="31">
        <f t="shared" ref="AU1035:AU1098" si="694">AN1035/$AT1035</f>
        <v>0.57049257656479258</v>
      </c>
      <c r="AV1035" s="31">
        <f t="shared" si="657"/>
        <v>0.16665492881734689</v>
      </c>
      <c r="AW1035" s="31">
        <f t="shared" si="657"/>
        <v>0.12199110662854953</v>
      </c>
      <c r="AX1035" s="31">
        <f t="shared" si="657"/>
        <v>0.11706211693938418</v>
      </c>
      <c r="AY1035" s="31">
        <f t="shared" ref="AY1035:AZ1098" si="695">AR1035/$AT1035</f>
        <v>2.13660249871882E-2</v>
      </c>
      <c r="AZ1035" s="31">
        <f t="shared" si="658"/>
        <v>2.4332460627385847E-3</v>
      </c>
      <c r="BA1035" s="31">
        <f t="shared" ref="BA1035:BA1098" si="696">AU1035+AV1035+AW1035+AX1035+AY1035+AZ1035</f>
        <v>0.99999999999999989</v>
      </c>
      <c r="BB1035" s="34">
        <f>AU1035*'Propiedades físicas'!$C$4+'Diseño reactor'!AV1035*'Propiedades físicas'!$C$5+'Diseño reactor'!AW1035*'Propiedades físicas'!$C$8+'Diseño reactor'!AX1035*'Propiedades físicas'!$C$9+'Diseño reactor'!AY1035*'Propiedades físicas'!$C$7+'Diseño reactor'!AZ1035*'Propiedades físicas'!$C$6</f>
        <v>875.97586803685419</v>
      </c>
      <c r="BC1035" s="45">
        <f>AU1035*'Propiedades físicas'!$L$4+'Diseño reactor'!AV1035*'Propiedades físicas'!$L$5+'Diseño reactor'!AW1035*'Propiedades físicas'!$L$8+AX1035*'Propiedades físicas'!$L$9+'Diseño reactor'!AY1035*'Propiedades físicas'!$L$7+'Diseño reactor'!AZ1035*'Propiedades físicas'!$L$6</f>
        <v>2.0311117988135505</v>
      </c>
      <c r="BD1035" s="29">
        <f t="shared" si="673"/>
        <v>2.798322608364709</v>
      </c>
      <c r="BE1035" s="58">
        <f t="shared" si="674"/>
        <v>42.717431846587608</v>
      </c>
      <c r="BF1035" s="30">
        <f>AU1035*'Propiedades físicas'!$I$4+'Diseño reactor'!AV1035*'Propiedades físicas'!$I$5+'Diseño reactor'!AW1035*'Propiedades físicas'!$I$8+'Diseño reactor'!AX1035*'Propiedades físicas'!$I$9+'Diseño reactor'!AY1035*'Propiedades físicas'!$I$7+'Diseño reactor'!AZ1035*'Propiedades físicas'!$I$6</f>
        <v>1.9699343732403046E-2</v>
      </c>
      <c r="BG1035" s="24">
        <f>AU1035*'Propiedades físicas'!$O$4+'Diseño reactor'!AV1035*'Propiedades físicas'!$O$5+'Diseño reactor'!AW1035*'Propiedades físicas'!$O$8+'Diseño reactor'!AX1035*'Propiedades físicas'!$O$9+'Diseño reactor'!AY1035*'Propiedades físicas'!$O$7+'Diseño reactor'!AZ1035*'Propiedades físicas'!$O$6</f>
        <v>0.1504335029332533</v>
      </c>
      <c r="BH1035" s="54">
        <f t="shared" si="675"/>
        <v>41749.81768970206</v>
      </c>
      <c r="BI1035" s="34">
        <f t="shared" ref="BI1035:BI1098" si="697">(BC1035*BF1035)/(BG1035/1000)</f>
        <v>265.97512325110552</v>
      </c>
      <c r="BJ1035" s="27">
        <f t="shared" si="676"/>
        <v>4798.5322506754628</v>
      </c>
      <c r="BK1035" s="34">
        <f t="shared" si="677"/>
        <v>555.27693492869059</v>
      </c>
      <c r="BL1035" s="27">
        <f t="shared" si="678"/>
        <v>105.20203539579344</v>
      </c>
      <c r="BM1035" s="34">
        <f t="shared" si="679"/>
        <v>1.1054421768707483</v>
      </c>
      <c r="BN1035" s="45">
        <f t="shared" si="680"/>
        <v>1012.0072516028393</v>
      </c>
      <c r="BO1035" s="45">
        <f t="shared" si="681"/>
        <v>92.161474634657054</v>
      </c>
      <c r="BP1035" s="66">
        <f t="shared" si="682"/>
        <v>6.6922573656585955</v>
      </c>
    </row>
    <row r="1036" spans="8:68">
      <c r="H1036" s="68">
        <v>1031</v>
      </c>
      <c r="I1036" s="31">
        <f>('Propiedades físicas'!$C$10*'Diseño reactor'!H1036)/1000</f>
        <v>902.37788532941545</v>
      </c>
      <c r="J1036" s="31">
        <f t="shared" si="659"/>
        <v>0.50533153284617116</v>
      </c>
      <c r="K1036" s="31">
        <f>(I1036*1000)/'Propiedades físicas'!$F$10</f>
        <v>5894.4823699687468</v>
      </c>
      <c r="L1036" s="31">
        <f t="shared" si="660"/>
        <v>842.06890999553525</v>
      </c>
      <c r="M1036" s="31">
        <f t="shared" si="661"/>
        <v>5052.4134599732115</v>
      </c>
      <c r="N1036" s="31">
        <f t="shared" si="662"/>
        <v>0.81674967021875389</v>
      </c>
      <c r="O1036" s="32">
        <f t="shared" si="663"/>
        <v>4.9004980213125231</v>
      </c>
      <c r="P1036" s="33">
        <f t="shared" si="664"/>
        <v>0.56797811289440503</v>
      </c>
      <c r="Q1036" s="31">
        <f t="shared" si="665"/>
        <v>4.552874427587323</v>
      </c>
      <c r="R1036" s="31">
        <f t="shared" si="666"/>
        <v>0.17299890630263956</v>
      </c>
      <c r="S1036" s="31">
        <f t="shared" si="667"/>
        <v>0.34762359372519919</v>
      </c>
      <c r="T1036" s="31">
        <f t="shared" si="668"/>
        <v>5.2693265642568161E-2</v>
      </c>
      <c r="U1036" s="31">
        <f t="shared" si="669"/>
        <v>2.3079385379141098E-2</v>
      </c>
      <c r="V1036" s="47">
        <f t="shared" si="683"/>
        <v>5.6246376228377974E-4</v>
      </c>
      <c r="W1036" s="31">
        <f t="shared" si="670"/>
        <v>0.30458727612062475</v>
      </c>
      <c r="X1036" s="34">
        <f>(S1036*H1036*'Propiedades físicas'!$F$5*60*24*365)/(1000000)</f>
        <v>55470.786441018456</v>
      </c>
      <c r="Y1036" s="34">
        <f>(U1036*H1036*'Propiedades físicas'!$F$7*60*24*365)/(1000000)</f>
        <v>1151.7301444684924</v>
      </c>
      <c r="Z1036" s="31">
        <f t="shared" si="684"/>
        <v>585.58543439413154</v>
      </c>
      <c r="AA1036" s="31">
        <f t="shared" si="685"/>
        <v>4694.0135348425301</v>
      </c>
      <c r="AB1036" s="31">
        <f t="shared" si="686"/>
        <v>178.36187239802138</v>
      </c>
      <c r="AC1036" s="31">
        <f t="shared" si="687"/>
        <v>358.39992513068034</v>
      </c>
      <c r="AD1036" s="31">
        <f t="shared" si="671"/>
        <v>54.326756877487774</v>
      </c>
      <c r="AE1036" s="31">
        <f t="shared" si="688"/>
        <v>23.794846325894472</v>
      </c>
      <c r="AF1036" s="31">
        <f t="shared" si="689"/>
        <v>5894.4823699687468</v>
      </c>
      <c r="AG1036" s="31">
        <f t="shared" si="690"/>
        <v>9.9344674839910732E-2</v>
      </c>
      <c r="AH1036" s="31">
        <f t="shared" si="691"/>
        <v>0.79634024503281675</v>
      </c>
      <c r="AI1036" s="31">
        <f t="shared" si="691"/>
        <v>3.0259123906577579E-2</v>
      </c>
      <c r="AJ1036" s="31">
        <f t="shared" si="691"/>
        <v>6.0802612110040226E-2</v>
      </c>
      <c r="AK1036" s="31">
        <f t="shared" si="672"/>
        <v>9.2165441285009427E-3</v>
      </c>
      <c r="AL1036" s="31">
        <f t="shared" si="672"/>
        <v>4.0367999821535874E-3</v>
      </c>
      <c r="AM1036" s="31">
        <f t="shared" si="692"/>
        <v>0.99999999999999978</v>
      </c>
      <c r="AN1036" s="31">
        <f>(Z1036*'Propiedades físicas'!$F$4)/1000</f>
        <v>514.95211929751144</v>
      </c>
      <c r="AO1036" s="31">
        <f>(AA1036*'Propiedades físicas'!$F$6)/1000</f>
        <v>150.39619365635465</v>
      </c>
      <c r="AP1036" s="31">
        <f>(AB1036*'Propiedades físicas'!$F$9)/1000</f>
        <v>110.04035717595927</v>
      </c>
      <c r="AQ1036" s="31">
        <f>(AC1036*'Propiedades físicas'!$F$5)/1000</f>
        <v>105.53802595323145</v>
      </c>
      <c r="AR1036" s="31">
        <f>(AD1036*'Propiedades físicas'!$F$8)/1000</f>
        <v>19.259921848206957</v>
      </c>
      <c r="AS1036" s="31">
        <f>(AE1036*'Propiedades físicas'!$F$7)/1000</f>
        <v>2.1912673981516217</v>
      </c>
      <c r="AT1036" s="31">
        <f t="shared" si="693"/>
        <v>902.37788532941534</v>
      </c>
      <c r="AU1036" s="31">
        <f t="shared" si="694"/>
        <v>0.57066128023464013</v>
      </c>
      <c r="AV1036" s="31">
        <f t="shared" ref="AV1036:AZ1099" si="698">AO1036/$AT1036</f>
        <v>0.16666653305832305</v>
      </c>
      <c r="AW1036" s="31">
        <f t="shared" si="698"/>
        <v>0.12194487361111334</v>
      </c>
      <c r="AX1036" s="31">
        <f t="shared" si="698"/>
        <v>0.11695546585198564</v>
      </c>
      <c r="AY1036" s="31">
        <f t="shared" si="695"/>
        <v>2.1343521557131328E-2</v>
      </c>
      <c r="AZ1036" s="31">
        <f t="shared" si="695"/>
        <v>2.4283256868065798E-3</v>
      </c>
      <c r="BA1036" s="31">
        <f t="shared" si="696"/>
        <v>1.0000000000000002</v>
      </c>
      <c r="BB1036" s="34">
        <f>AU1036*'Propiedades físicas'!$C$4+'Diseño reactor'!AV1036*'Propiedades físicas'!$C$5+'Diseño reactor'!AW1036*'Propiedades físicas'!$C$8+'Diseño reactor'!AX1036*'Propiedades físicas'!$C$9+'Diseño reactor'!AY1036*'Propiedades físicas'!$C$7+'Diseño reactor'!AZ1036*'Propiedades físicas'!$C$6</f>
        <v>875.97444868116168</v>
      </c>
      <c r="BC1036" s="45">
        <f>AU1036*'Propiedades físicas'!$L$4+'Diseño reactor'!AV1036*'Propiedades físicas'!$L$5+'Diseño reactor'!AW1036*'Propiedades físicas'!$L$8+AX1036*'Propiedades físicas'!$L$9+'Diseño reactor'!AY1036*'Propiedades físicas'!$L$7+'Diseño reactor'!AZ1036*'Propiedades físicas'!$L$6</f>
        <v>2.0312391818948448</v>
      </c>
      <c r="BD1036" s="29">
        <f t="shared" si="673"/>
        <v>2.7962642917871694</v>
      </c>
      <c r="BE1036" s="58">
        <f t="shared" si="674"/>
        <v>42.715147281473499</v>
      </c>
      <c r="BF1036" s="30">
        <f>AU1036*'Propiedades físicas'!$I$4+'Diseño reactor'!AV1036*'Propiedades físicas'!$I$5+'Diseño reactor'!AW1036*'Propiedades físicas'!$I$8+'Diseño reactor'!AX1036*'Propiedades físicas'!$I$9+'Diseño reactor'!AY1036*'Propiedades físicas'!$I$7+'Diseño reactor'!AZ1036*'Propiedades físicas'!$I$6</f>
        <v>1.9699993774331983E-2</v>
      </c>
      <c r="BG1036" s="24">
        <f>AU1036*'Propiedades físicas'!$O$4+'Diseño reactor'!AV1036*'Propiedades físicas'!$O$5+'Diseño reactor'!AW1036*'Propiedades físicas'!$O$8+'Diseño reactor'!AX1036*'Propiedades físicas'!$O$9+'Diseño reactor'!AY1036*'Propiedades físicas'!$O$7+'Diseño reactor'!AZ1036*'Propiedades físicas'!$O$6</f>
        <v>0.15043910598731955</v>
      </c>
      <c r="BH1036" s="54">
        <f t="shared" si="675"/>
        <v>41748.372422782741</v>
      </c>
      <c r="BI1036" s="34">
        <f t="shared" si="697"/>
        <v>265.99067426577579</v>
      </c>
      <c r="BJ1036" s="27">
        <f t="shared" si="676"/>
        <v>4798.5150245767663</v>
      </c>
      <c r="BK1036" s="34">
        <f t="shared" si="677"/>
        <v>555.29562335696107</v>
      </c>
      <c r="BL1036" s="27">
        <f t="shared" si="678"/>
        <v>105.20270619099503</v>
      </c>
      <c r="BM1036" s="34">
        <f t="shared" si="679"/>
        <v>1.1054421768707483</v>
      </c>
      <c r="BN1036" s="45">
        <f t="shared" si="680"/>
        <v>1013.1465284711902</v>
      </c>
      <c r="BO1036" s="45">
        <f t="shared" si="681"/>
        <v>92.186738389236865</v>
      </c>
      <c r="BP1036" s="66">
        <f t="shared" si="682"/>
        <v>6.6922465221023577</v>
      </c>
    </row>
    <row r="1037" spans="8:68">
      <c r="H1037" s="68">
        <v>1032</v>
      </c>
      <c r="I1037" s="31">
        <f>('Propiedades físicas'!$C$10*'Diseño reactor'!H1037)/1000</f>
        <v>903.25313061101519</v>
      </c>
      <c r="J1037" s="31">
        <f t="shared" si="659"/>
        <v>0.504841870508142</v>
      </c>
      <c r="K1037" s="31">
        <f>(I1037*1000)/'Propiedades físicas'!$F$10</f>
        <v>5900.1996176602779</v>
      </c>
      <c r="L1037" s="31">
        <f t="shared" si="660"/>
        <v>842.88565966575391</v>
      </c>
      <c r="M1037" s="31">
        <f t="shared" si="661"/>
        <v>5057.3139579945237</v>
      </c>
      <c r="N1037" s="31">
        <f t="shared" si="662"/>
        <v>0.81674967021875378</v>
      </c>
      <c r="O1037" s="32">
        <f t="shared" si="663"/>
        <v>4.9004980213125231</v>
      </c>
      <c r="P1037" s="33">
        <f t="shared" si="664"/>
        <v>0.56814579698427203</v>
      </c>
      <c r="Q1037" s="31">
        <f t="shared" si="665"/>
        <v>4.5531908645540584</v>
      </c>
      <c r="R1037" s="31">
        <f t="shared" si="666"/>
        <v>0.17293333666648647</v>
      </c>
      <c r="S1037" s="31">
        <f t="shared" si="667"/>
        <v>0.34730715675846485</v>
      </c>
      <c r="T1037" s="31">
        <f t="shared" si="668"/>
        <v>5.2637789612007366E-2</v>
      </c>
      <c r="U1037" s="31">
        <f t="shared" si="669"/>
        <v>2.3032746955987869E-2</v>
      </c>
      <c r="V1037" s="47">
        <f t="shared" si="683"/>
        <v>5.6262981837277432E-4</v>
      </c>
      <c r="W1037" s="31">
        <f t="shared" si="670"/>
        <v>0.30438196953039109</v>
      </c>
      <c r="X1037" s="34">
        <f>(S1037*H1037*'Propiedades físicas'!$F$5*60*24*365)/(1000000)</f>
        <v>55474.046069179029</v>
      </c>
      <c r="Y1037" s="34">
        <f>(U1037*H1037*'Propiedades físicas'!$F$7*60*24*365)/(1000000)</f>
        <v>1150.5175907215728</v>
      </c>
      <c r="Z1037" s="31">
        <f t="shared" si="684"/>
        <v>586.32646248776871</v>
      </c>
      <c r="AA1037" s="31">
        <f t="shared" si="685"/>
        <v>4698.8929722197881</v>
      </c>
      <c r="AB1037" s="31">
        <f t="shared" si="686"/>
        <v>178.46720343981403</v>
      </c>
      <c r="AC1037" s="31">
        <f t="shared" si="687"/>
        <v>358.42098577473575</v>
      </c>
      <c r="AD1037" s="31">
        <f t="shared" si="671"/>
        <v>54.322198879591603</v>
      </c>
      <c r="AE1037" s="31">
        <f t="shared" si="688"/>
        <v>23.76979485857948</v>
      </c>
      <c r="AF1037" s="31">
        <f t="shared" si="689"/>
        <v>5900.1996176602761</v>
      </c>
      <c r="AG1037" s="31">
        <f t="shared" si="690"/>
        <v>9.9374004352801276E-2</v>
      </c>
      <c r="AH1037" s="31">
        <f t="shared" si="691"/>
        <v>0.79639559281269434</v>
      </c>
      <c r="AI1037" s="31">
        <f t="shared" si="691"/>
        <v>3.0247655165027313E-2</v>
      </c>
      <c r="AJ1037" s="31">
        <f t="shared" si="691"/>
        <v>6.0747264330163052E-2</v>
      </c>
      <c r="AK1037" s="31">
        <f t="shared" si="672"/>
        <v>9.2068408528071244E-3</v>
      </c>
      <c r="AL1037" s="31">
        <f t="shared" si="672"/>
        <v>4.0286424865071582E-3</v>
      </c>
      <c r="AM1037" s="31">
        <f t="shared" si="692"/>
        <v>1.0000000000000004</v>
      </c>
      <c r="AN1037" s="31">
        <f>(Z1037*'Propiedades físicas'!$F$4)/1000</f>
        <v>515.60376458249402</v>
      </c>
      <c r="AO1037" s="31">
        <f>(AA1037*'Propiedades físicas'!$F$6)/1000</f>
        <v>150.55253082992201</v>
      </c>
      <c r="AP1037" s="31">
        <f>(AB1037*'Propiedades físicas'!$F$9)/1000</f>
        <v>110.10534116219324</v>
      </c>
      <c r="AQ1037" s="31">
        <f>(AC1037*'Propiedades físicas'!$F$5)/1000</f>
        <v>105.54422768108644</v>
      </c>
      <c r="AR1037" s="31">
        <f>(AD1037*'Propiedades físicas'!$F$8)/1000</f>
        <v>19.258305946792806</v>
      </c>
      <c r="AS1037" s="31">
        <f>(AE1037*'Propiedades físicas'!$F$7)/1000</f>
        <v>2.1889604085265848</v>
      </c>
      <c r="AT1037" s="31">
        <f t="shared" si="693"/>
        <v>903.25313061101508</v>
      </c>
      <c r="AU1037" s="31">
        <f t="shared" si="694"/>
        <v>0.57082975647558332</v>
      </c>
      <c r="AV1037" s="31">
        <f t="shared" si="698"/>
        <v>0.16667811682875558</v>
      </c>
      <c r="AW1037" s="31">
        <f t="shared" si="698"/>
        <v>0.12189865435363764</v>
      </c>
      <c r="AX1037" s="31">
        <f t="shared" si="698"/>
        <v>0.11684900290319496</v>
      </c>
      <c r="AY1037" s="31">
        <f t="shared" si="695"/>
        <v>2.1321050870607358E-2</v>
      </c>
      <c r="AZ1037" s="31">
        <f t="shared" si="695"/>
        <v>2.4234185682211139E-3</v>
      </c>
      <c r="BA1037" s="31">
        <f t="shared" si="696"/>
        <v>1</v>
      </c>
      <c r="BB1037" s="34">
        <f>AU1037*'Propiedades físicas'!$C$4+'Diseño reactor'!AV1037*'Propiedades físicas'!$C$5+'Diseño reactor'!AW1037*'Propiedades físicas'!$C$8+'Diseño reactor'!AX1037*'Propiedades físicas'!$C$9+'Diseño reactor'!AY1037*'Propiedades físicas'!$C$7+'Diseño reactor'!AZ1037*'Propiedades físicas'!$C$6</f>
        <v>875.97303290993955</v>
      </c>
      <c r="BC1037" s="45">
        <f>AU1037*'Propiedades físicas'!$L$4+'Diseño reactor'!AV1037*'Propiedades físicas'!$L$5+'Diseño reactor'!AW1037*'Propiedades físicas'!$L$8+AX1037*'Propiedades físicas'!$L$9+'Diseño reactor'!AY1037*'Propiedades físicas'!$L$7+'Diseño reactor'!AZ1037*'Propiedades físicas'!$L$6</f>
        <v>2.0313663849309087</v>
      </c>
      <c r="BD1037" s="29">
        <f t="shared" si="673"/>
        <v>2.7942090076702208</v>
      </c>
      <c r="BE1037" s="58">
        <f t="shared" si="674"/>
        <v>42.712866208386252</v>
      </c>
      <c r="BF1037" s="30">
        <f>AU1037*'Propiedades físicas'!$I$4+'Diseño reactor'!AV1037*'Propiedades físicas'!$I$5+'Diseño reactor'!AW1037*'Propiedades físicas'!$I$8+'Diseño reactor'!AX1037*'Propiedades físicas'!$I$9+'Diseño reactor'!AY1037*'Propiedades físicas'!$I$7+'Diseño reactor'!AZ1037*'Propiedades físicas'!$I$6</f>
        <v>1.9700642200979598E-2</v>
      </c>
      <c r="BG1037" s="24">
        <f>AU1037*'Propiedades físicas'!$O$4+'Diseño reactor'!AV1037*'Propiedades físicas'!$O$5+'Diseño reactor'!AW1037*'Propiedades físicas'!$O$8+'Diseño reactor'!AX1037*'Propiedades físicas'!$O$9+'Diseño reactor'!AY1037*'Propiedades físicas'!$O$7+'Diseño reactor'!AZ1037*'Propiedades físicas'!$O$6</f>
        <v>0.15044470217975339</v>
      </c>
      <c r="BH1037" s="54">
        <f t="shared" si="675"/>
        <v>41746.930844952258</v>
      </c>
      <c r="BI1037" s="34">
        <f t="shared" si="697"/>
        <v>266.00619196816723</v>
      </c>
      <c r="BJ1037" s="27">
        <f t="shared" si="676"/>
        <v>4798.4978716204396</v>
      </c>
      <c r="BK1037" s="34">
        <f t="shared" si="677"/>
        <v>555.31429477393658</v>
      </c>
      <c r="BL1037" s="27">
        <f t="shared" si="678"/>
        <v>105.20337633905366</v>
      </c>
      <c r="BM1037" s="34">
        <f t="shared" si="679"/>
        <v>1.1054421768707483</v>
      </c>
      <c r="BN1037" s="45">
        <f t="shared" si="680"/>
        <v>1014.2859215927123</v>
      </c>
      <c r="BO1037" s="45">
        <f t="shared" si="681"/>
        <v>92.211968098592365</v>
      </c>
      <c r="BP1037" s="66">
        <f t="shared" si="682"/>
        <v>6.6922357059306634</v>
      </c>
    </row>
    <row r="1038" spans="8:68">
      <c r="H1038" s="68">
        <v>1033</v>
      </c>
      <c r="I1038" s="31">
        <f>('Propiedades físicas'!$C$10*'Diseño reactor'!H1038)/1000</f>
        <v>904.12837589261505</v>
      </c>
      <c r="J1038" s="31">
        <f t="shared" si="659"/>
        <v>0.50435315620948939</v>
      </c>
      <c r="K1038" s="31">
        <f>(I1038*1000)/'Propiedades físicas'!$F$10</f>
        <v>5905.9168653518091</v>
      </c>
      <c r="L1038" s="31">
        <f t="shared" si="660"/>
        <v>843.70240933597267</v>
      </c>
      <c r="M1038" s="31">
        <f t="shared" si="661"/>
        <v>5062.2144560158358</v>
      </c>
      <c r="N1038" s="31">
        <f t="shared" si="662"/>
        <v>0.81674967021875378</v>
      </c>
      <c r="O1038" s="32">
        <f t="shared" si="663"/>
        <v>4.9004980213125222</v>
      </c>
      <c r="P1038" s="33">
        <f t="shared" si="664"/>
        <v>0.5683132551719966</v>
      </c>
      <c r="Q1038" s="31">
        <f t="shared" si="665"/>
        <v>4.5535067437600736</v>
      </c>
      <c r="R1038" s="31">
        <f t="shared" si="666"/>
        <v>0.17286778665079627</v>
      </c>
      <c r="S1038" s="31">
        <f t="shared" si="667"/>
        <v>0.34699127755244807</v>
      </c>
      <c r="T1038" s="31">
        <f t="shared" si="668"/>
        <v>5.2582394286230801E-2</v>
      </c>
      <c r="U1038" s="31">
        <f t="shared" si="669"/>
        <v>2.2986234109730046E-2</v>
      </c>
      <c r="V1038" s="47">
        <f t="shared" si="683"/>
        <v>5.6279565075285107E-4</v>
      </c>
      <c r="W1038" s="31">
        <f t="shared" si="670"/>
        <v>0.30417693952691438</v>
      </c>
      <c r="X1038" s="34">
        <f>(S1038*H1038*'Propiedades físicas'!$F$5*60*24*365)/(1000000)</f>
        <v>55477.296920585235</v>
      </c>
      <c r="Y1038" s="34">
        <f>(U1038*H1038*'Propiedades físicas'!$F$7*60*24*365)/(1000000)</f>
        <v>1149.306800959703</v>
      </c>
      <c r="Z1038" s="31">
        <f t="shared" si="684"/>
        <v>587.06759259267244</v>
      </c>
      <c r="AA1038" s="31">
        <f t="shared" si="685"/>
        <v>4703.7724663041563</v>
      </c>
      <c r="AB1038" s="31">
        <f t="shared" si="686"/>
        <v>178.57242361027255</v>
      </c>
      <c r="AC1038" s="31">
        <f t="shared" si="687"/>
        <v>358.44198971167884</v>
      </c>
      <c r="AD1038" s="31">
        <f t="shared" si="671"/>
        <v>54.317613297676417</v>
      </c>
      <c r="AE1038" s="31">
        <f t="shared" si="688"/>
        <v>23.744779835351139</v>
      </c>
      <c r="AF1038" s="31">
        <f t="shared" si="689"/>
        <v>5905.9168653518082</v>
      </c>
      <c r="AG1038" s="31">
        <f t="shared" si="690"/>
        <v>9.9403294353297936E-2</v>
      </c>
      <c r="AH1038" s="31">
        <f t="shared" si="691"/>
        <v>0.79645084303501423</v>
      </c>
      <c r="AI1038" s="31">
        <f t="shared" si="691"/>
        <v>3.0236189855279177E-2</v>
      </c>
      <c r="AJ1038" s="31">
        <f t="shared" si="691"/>
        <v>6.0692014107842827E-2</v>
      </c>
      <c r="AK1038" s="31">
        <f t="shared" si="672"/>
        <v>9.1971516931335581E-3</v>
      </c>
      <c r="AL1038" s="31">
        <f t="shared" si="672"/>
        <v>4.0205069554321762E-3</v>
      </c>
      <c r="AM1038" s="31">
        <f t="shared" si="692"/>
        <v>1</v>
      </c>
      <c r="AN1038" s="31">
        <f>(Z1038*'Propiedades físicas'!$F$4)/1000</f>
        <v>516.25549957414432</v>
      </c>
      <c r="AO1038" s="31">
        <f>(AA1038*'Propiedades físicas'!$F$6)/1000</f>
        <v>150.70886982038516</v>
      </c>
      <c r="AP1038" s="31">
        <f>(AB1038*'Propiedades físicas'!$F$9)/1000</f>
        <v>110.17025674635764</v>
      </c>
      <c r="AQ1038" s="31">
        <f>(AC1038*'Propiedades físicas'!$F$5)/1000</f>
        <v>105.55041271039808</v>
      </c>
      <c r="AR1038" s="31">
        <f>(AD1038*'Propiedades físicas'!$F$8)/1000</f>
        <v>19.256680266292236</v>
      </c>
      <c r="AS1038" s="31">
        <f>(AE1038*'Propiedades físicas'!$F$7)/1000</f>
        <v>2.1866567750374868</v>
      </c>
      <c r="AT1038" s="31">
        <f t="shared" si="693"/>
        <v>904.12837589261494</v>
      </c>
      <c r="AU1038" s="31">
        <f t="shared" si="694"/>
        <v>0.57099800574720705</v>
      </c>
      <c r="AV1038" s="31">
        <f t="shared" si="698"/>
        <v>0.16668968018130773</v>
      </c>
      <c r="AW1038" s="31">
        <f t="shared" si="698"/>
        <v>0.12185244892639313</v>
      </c>
      <c r="AX1038" s="31">
        <f t="shared" si="698"/>
        <v>0.11674272760899886</v>
      </c>
      <c r="AY1038" s="31">
        <f t="shared" si="695"/>
        <v>2.1298612873731318E-2</v>
      </c>
      <c r="AZ1038" s="31">
        <f t="shared" si="695"/>
        <v>2.4185246623618858E-3</v>
      </c>
      <c r="BA1038" s="31">
        <f t="shared" si="696"/>
        <v>1</v>
      </c>
      <c r="BB1038" s="34">
        <f>AU1038*'Propiedades físicas'!$C$4+'Diseño reactor'!AV1038*'Propiedades físicas'!$C$5+'Diseño reactor'!AW1038*'Propiedades físicas'!$C$8+'Diseño reactor'!AX1038*'Propiedades físicas'!$C$9+'Diseño reactor'!AY1038*'Propiedades físicas'!$C$7+'Diseño reactor'!AZ1038*'Propiedades físicas'!$C$6</f>
        <v>875.97162071171681</v>
      </c>
      <c r="BC1038" s="45">
        <f>AU1038*'Propiedades físicas'!$L$4+'Diseño reactor'!AV1038*'Propiedades físicas'!$L$5+'Diseño reactor'!AW1038*'Propiedades físicas'!$L$8+AX1038*'Propiedades físicas'!$L$9+'Diseño reactor'!AY1038*'Propiedades físicas'!$L$7+'Diseño reactor'!AZ1038*'Propiedades físicas'!$L$6</f>
        <v>2.0314934082965554</v>
      </c>
      <c r="BD1038" s="29">
        <f t="shared" si="673"/>
        <v>2.7921567493135546</v>
      </c>
      <c r="BE1038" s="58">
        <f t="shared" si="674"/>
        <v>42.710588619243026</v>
      </c>
      <c r="BF1038" s="30">
        <f>AU1038*'Propiedades físicas'!$I$4+'Diseño reactor'!AV1038*'Propiedades físicas'!$I$5+'Diseño reactor'!AW1038*'Propiedades físicas'!$I$8+'Diseño reactor'!AX1038*'Propiedades físicas'!$I$9+'Diseño reactor'!AY1038*'Propiedades físicas'!$I$7+'Diseño reactor'!AZ1038*'Propiedades físicas'!$I$6</f>
        <v>1.9701289017357904E-2</v>
      </c>
      <c r="BG1038" s="24">
        <f>AU1038*'Propiedades físicas'!$O$4+'Diseño reactor'!AV1038*'Propiedades físicas'!$O$5+'Diseño reactor'!AW1038*'Propiedades físicas'!$O$8+'Diseño reactor'!AX1038*'Propiedades físicas'!$O$9+'Diseño reactor'!AY1038*'Propiedades físicas'!$O$7+'Diseño reactor'!AZ1038*'Propiedades físicas'!$O$6</f>
        <v>0.1504502915220477</v>
      </c>
      <c r="BH1038" s="54">
        <f t="shared" si="675"/>
        <v>41745.492944325058</v>
      </c>
      <c r="BI1038" s="34">
        <f t="shared" si="697"/>
        <v>266.0216764541313</v>
      </c>
      <c r="BJ1038" s="27">
        <f t="shared" si="676"/>
        <v>4798.4807915359306</v>
      </c>
      <c r="BK1038" s="34">
        <f t="shared" si="677"/>
        <v>555.33294919194384</v>
      </c>
      <c r="BL1038" s="27">
        <f t="shared" si="678"/>
        <v>105.20404584051457</v>
      </c>
      <c r="BM1038" s="34">
        <f t="shared" si="679"/>
        <v>1.1054421768707483</v>
      </c>
      <c r="BN1038" s="45">
        <f t="shared" si="680"/>
        <v>1015.4254307223293</v>
      </c>
      <c r="BO1038" s="45">
        <f t="shared" si="681"/>
        <v>92.237163831489227</v>
      </c>
      <c r="BP1038" s="66">
        <f t="shared" si="682"/>
        <v>6.6922249170558743</v>
      </c>
    </row>
    <row r="1039" spans="8:68">
      <c r="H1039" s="68">
        <v>1034</v>
      </c>
      <c r="I1039" s="31">
        <f>('Propiedades físicas'!$C$10*'Diseño reactor'!H1039)/1000</f>
        <v>905.00362117421491</v>
      </c>
      <c r="J1039" s="31">
        <f t="shared" si="659"/>
        <v>0.5038653871996156</v>
      </c>
      <c r="K1039" s="31">
        <f>(I1039*1000)/'Propiedades físicas'!$F$10</f>
        <v>5911.6341130433411</v>
      </c>
      <c r="L1039" s="31">
        <f t="shared" si="660"/>
        <v>844.51915900619156</v>
      </c>
      <c r="M1039" s="31">
        <f t="shared" si="661"/>
        <v>5067.1149540371489</v>
      </c>
      <c r="N1039" s="31">
        <f t="shared" si="662"/>
        <v>0.81674967021875389</v>
      </c>
      <c r="O1039" s="32">
        <f t="shared" si="663"/>
        <v>4.9004980213125231</v>
      </c>
      <c r="P1039" s="33">
        <f t="shared" si="664"/>
        <v>0.5684804879137707</v>
      </c>
      <c r="Q1039" s="31">
        <f t="shared" si="665"/>
        <v>4.5538220666391762</v>
      </c>
      <c r="R1039" s="31">
        <f t="shared" si="666"/>
        <v>0.17280225635461666</v>
      </c>
      <c r="S1039" s="31">
        <f t="shared" si="667"/>
        <v>0.34667595467334694</v>
      </c>
      <c r="T1039" s="31">
        <f t="shared" si="668"/>
        <v>5.2527079532369139E-2</v>
      </c>
      <c r="U1039" s="31">
        <f t="shared" si="669"/>
        <v>2.2939846417997345E-2</v>
      </c>
      <c r="V1039" s="47">
        <f t="shared" si="683"/>
        <v>5.6296125987577298E-4</v>
      </c>
      <c r="W1039" s="31">
        <f t="shared" si="670"/>
        <v>0.3039721855516489</v>
      </c>
      <c r="X1039" s="34">
        <f>(S1039*H1039*'Propiedades físicas'!$F$5*60*24*365)/(1000000)</f>
        <v>55480.539024757141</v>
      </c>
      <c r="Y1039" s="34">
        <f>(U1039*H1039*'Propiedades físicas'!$F$7*60*24*365)/(1000000)</f>
        <v>1148.0977722787234</v>
      </c>
      <c r="Z1039" s="31">
        <f t="shared" si="684"/>
        <v>587.80882450283889</v>
      </c>
      <c r="AA1039" s="31">
        <f t="shared" si="685"/>
        <v>4708.6520169049081</v>
      </c>
      <c r="AB1039" s="31">
        <f t="shared" si="686"/>
        <v>178.67753307067363</v>
      </c>
      <c r="AC1039" s="31">
        <f t="shared" si="687"/>
        <v>358.46293713224071</v>
      </c>
      <c r="AD1039" s="31">
        <f t="shared" si="671"/>
        <v>54.313000236469691</v>
      </c>
      <c r="AE1039" s="31">
        <f t="shared" si="688"/>
        <v>23.719801196209254</v>
      </c>
      <c r="AF1039" s="31">
        <f t="shared" si="689"/>
        <v>5911.6341130433393</v>
      </c>
      <c r="AG1039" s="31">
        <f t="shared" si="690"/>
        <v>9.9432544921193022E-2</v>
      </c>
      <c r="AH1039" s="31">
        <f t="shared" si="691"/>
        <v>0.79650599595056304</v>
      </c>
      <c r="AI1039" s="31">
        <f t="shared" si="691"/>
        <v>3.0224727994657561E-2</v>
      </c>
      <c r="AJ1039" s="31">
        <f t="shared" si="691"/>
        <v>6.0636861192294285E-2</v>
      </c>
      <c r="AK1039" s="31">
        <f t="shared" si="672"/>
        <v>9.1874766262401656E-3</v>
      </c>
      <c r="AL1039" s="31">
        <f t="shared" si="672"/>
        <v>4.0123933150521349E-3</v>
      </c>
      <c r="AM1039" s="31">
        <f t="shared" si="692"/>
        <v>1.0000000000000002</v>
      </c>
      <c r="AN1039" s="31">
        <f>(Z1039*'Propiedades físicas'!$F$4)/1000</f>
        <v>516.90732409130646</v>
      </c>
      <c r="AO1039" s="31">
        <f>(AA1039*'Propiedades físicas'!$F$6)/1000</f>
        <v>150.86521062163325</v>
      </c>
      <c r="AP1039" s="31">
        <f>(AB1039*'Propiedades físicas'!$F$9)/1000</f>
        <v>110.23510402795208</v>
      </c>
      <c r="AQ1039" s="31">
        <f>(AC1039*'Propiedades físicas'!$F$5)/1000</f>
        <v>105.55658109733093</v>
      </c>
      <c r="AR1039" s="31">
        <f>(AD1039*'Propiedades físicas'!$F$8)/1000</f>
        <v>19.255044843833229</v>
      </c>
      <c r="AS1039" s="31">
        <f>(AE1039*'Propiedades físicas'!$F$7)/1000</f>
        <v>2.1843564921589103</v>
      </c>
      <c r="AT1039" s="31">
        <f t="shared" si="693"/>
        <v>905.00362117421491</v>
      </c>
      <c r="AU1039" s="31">
        <f t="shared" si="694"/>
        <v>0.57116602850785814</v>
      </c>
      <c r="AV1039" s="31">
        <f t="shared" si="698"/>
        <v>0.16670122316846664</v>
      </c>
      <c r="AW1039" s="31">
        <f t="shared" si="698"/>
        <v>0.12180625739919732</v>
      </c>
      <c r="AX1039" s="31">
        <f t="shared" si="698"/>
        <v>0.11663663948700498</v>
      </c>
      <c r="AY1039" s="31">
        <f t="shared" si="695"/>
        <v>2.1276207512684192E-2</v>
      </c>
      <c r="AZ1039" s="31">
        <f t="shared" si="695"/>
        <v>2.4136439247886914E-3</v>
      </c>
      <c r="BA1039" s="31">
        <f t="shared" si="696"/>
        <v>1</v>
      </c>
      <c r="BB1039" s="34">
        <f>AU1039*'Propiedades físicas'!$C$4+'Diseño reactor'!AV1039*'Propiedades físicas'!$C$5+'Diseño reactor'!AW1039*'Propiedades físicas'!$C$8+'Diseño reactor'!AX1039*'Propiedades físicas'!$C$9+'Diseño reactor'!AY1039*'Propiedades físicas'!$C$7+'Diseño reactor'!AZ1039*'Propiedades físicas'!$C$6</f>
        <v>875.97021207506657</v>
      </c>
      <c r="BC1039" s="45">
        <f>AU1039*'Propiedades físicas'!$L$4+'Diseño reactor'!AV1039*'Propiedades físicas'!$L$5+'Diseño reactor'!AW1039*'Propiedades físicas'!$L$8+AX1039*'Propiedades físicas'!$L$9+'Diseño reactor'!AY1039*'Propiedades físicas'!$L$7+'Diseño reactor'!AZ1039*'Propiedades físicas'!$L$6</f>
        <v>2.0316202523655749</v>
      </c>
      <c r="BD1039" s="29">
        <f t="shared" si="673"/>
        <v>2.7901075100365738</v>
      </c>
      <c r="BE1039" s="58">
        <f t="shared" si="674"/>
        <v>42.708314505986152</v>
      </c>
      <c r="BF1039" s="30">
        <f>AU1039*'Propiedades físicas'!$I$4+'Diseño reactor'!AV1039*'Propiedades físicas'!$I$5+'Diseño reactor'!AW1039*'Propiedades físicas'!$I$8+'Diseño reactor'!AX1039*'Propiedades físicas'!$I$9+'Diseño reactor'!AY1039*'Propiedades físicas'!$I$7+'Diseño reactor'!AZ1039*'Propiedades físicas'!$I$6</f>
        <v>1.9701934228460036E-2</v>
      </c>
      <c r="BG1039" s="24">
        <f>AU1039*'Propiedades físicas'!$O$4+'Diseño reactor'!AV1039*'Propiedades físicas'!$O$5+'Diseño reactor'!AW1039*'Propiedades físicas'!$O$8+'Diseño reactor'!AX1039*'Propiedades físicas'!$O$9+'Diseño reactor'!AY1039*'Propiedades físicas'!$O$7+'Diseño reactor'!AZ1039*'Propiedades físicas'!$O$6</f>
        <v>0.15045587402567351</v>
      </c>
      <c r="BH1039" s="54">
        <f t="shared" si="675"/>
        <v>41744.058709062498</v>
      </c>
      <c r="BI1039" s="34">
        <f t="shared" si="697"/>
        <v>266.03712781917596</v>
      </c>
      <c r="BJ1039" s="27">
        <f t="shared" si="676"/>
        <v>4798.4637840538071</v>
      </c>
      <c r="BK1039" s="34">
        <f t="shared" si="677"/>
        <v>555.35158662335084</v>
      </c>
      <c r="BL1039" s="27">
        <f t="shared" si="678"/>
        <v>105.20471469592421</v>
      </c>
      <c r="BM1039" s="34">
        <f t="shared" si="679"/>
        <v>1.1054421768707483</v>
      </c>
      <c r="BN1039" s="45">
        <f t="shared" si="680"/>
        <v>1016.565055615651</v>
      </c>
      <c r="BO1039" s="45">
        <f t="shared" si="681"/>
        <v>92.262325656508182</v>
      </c>
      <c r="BP1039" s="66">
        <f t="shared" si="682"/>
        <v>6.692214155390694</v>
      </c>
    </row>
    <row r="1040" spans="8:68">
      <c r="H1040" s="68">
        <v>1035</v>
      </c>
      <c r="I1040" s="31">
        <f>('Propiedades físicas'!$C$10*'Diseño reactor'!H1040)/1000</f>
        <v>905.87886645581466</v>
      </c>
      <c r="J1040" s="31">
        <f t="shared" si="659"/>
        <v>0.50337856073855314</v>
      </c>
      <c r="K1040" s="31">
        <f>(I1040*1000)/'Propiedades físicas'!$F$10</f>
        <v>5917.3513607348723</v>
      </c>
      <c r="L1040" s="31">
        <f t="shared" si="660"/>
        <v>845.33590867641033</v>
      </c>
      <c r="M1040" s="31">
        <f t="shared" si="661"/>
        <v>5072.015452058462</v>
      </c>
      <c r="N1040" s="31">
        <f t="shared" si="662"/>
        <v>0.81674967021875389</v>
      </c>
      <c r="O1040" s="32">
        <f t="shared" si="663"/>
        <v>4.900498021312524</v>
      </c>
      <c r="P1040" s="33">
        <f t="shared" si="664"/>
        <v>0.56864749566455874</v>
      </c>
      <c r="Q1040" s="31">
        <f t="shared" si="665"/>
        <v>4.5541368346203663</v>
      </c>
      <c r="R1040" s="31">
        <f t="shared" si="666"/>
        <v>0.17273674587635579</v>
      </c>
      <c r="S1040" s="31">
        <f t="shared" si="667"/>
        <v>0.34636118669215749</v>
      </c>
      <c r="T1040" s="31">
        <f t="shared" si="668"/>
        <v>5.2471845217716258E-2</v>
      </c>
      <c r="U1040" s="31">
        <f t="shared" si="669"/>
        <v>2.289358346012306E-2</v>
      </c>
      <c r="V1040" s="47">
        <f t="shared" si="683"/>
        <v>5.6312664619208742E-4</v>
      </c>
      <c r="W1040" s="31">
        <f t="shared" si="670"/>
        <v>0.3037677070475519</v>
      </c>
      <c r="X1040" s="34">
        <f>(S1040*H1040*'Propiedades físicas'!$F$5*60*24*365)/(1000000)</f>
        <v>55483.772411095779</v>
      </c>
      <c r="Y1040" s="34">
        <f>(U1040*H1040*'Propiedades físicas'!$F$7*60*24*365)/(1000000)</f>
        <v>1146.8905017780432</v>
      </c>
      <c r="Z1040" s="31">
        <f t="shared" si="684"/>
        <v>588.55015801281832</v>
      </c>
      <c r="AA1040" s="31">
        <f t="shared" si="685"/>
        <v>4713.5316238320793</v>
      </c>
      <c r="AB1040" s="31">
        <f t="shared" si="686"/>
        <v>178.78253198202825</v>
      </c>
      <c r="AC1040" s="31">
        <f t="shared" si="687"/>
        <v>358.48382822638303</v>
      </c>
      <c r="AD1040" s="31">
        <f t="shared" si="671"/>
        <v>54.308359800336326</v>
      </c>
      <c r="AE1040" s="31">
        <f t="shared" si="688"/>
        <v>23.694858881227368</v>
      </c>
      <c r="AF1040" s="31">
        <f t="shared" si="689"/>
        <v>5917.3513607348723</v>
      </c>
      <c r="AG1040" s="31">
        <f t="shared" si="690"/>
        <v>9.9461756136063992E-2</v>
      </c>
      <c r="AH1040" s="31">
        <f t="shared" si="691"/>
        <v>0.79656105180928594</v>
      </c>
      <c r="AI1040" s="31">
        <f t="shared" si="691"/>
        <v>3.0213269600374949E-2</v>
      </c>
      <c r="AJ1040" s="31">
        <f t="shared" si="691"/>
        <v>6.0581805333571256E-2</v>
      </c>
      <c r="AK1040" s="31">
        <f t="shared" si="672"/>
        <v>9.1778156289154013E-3</v>
      </c>
      <c r="AL1040" s="31">
        <f t="shared" si="672"/>
        <v>4.0043014917885015E-3</v>
      </c>
      <c r="AM1040" s="31">
        <f t="shared" si="692"/>
        <v>1</v>
      </c>
      <c r="AN1040" s="31">
        <f>(Z1040*'Propiedades físicas'!$F$4)/1000</f>
        <v>517.55923795331216</v>
      </c>
      <c r="AO1040" s="31">
        <f>(AA1040*'Propiedades físicas'!$F$6)/1000</f>
        <v>151.0215532275798</v>
      </c>
      <c r="AP1040" s="31">
        <f>(AB1040*'Propiedades físicas'!$F$9)/1000</f>
        <v>110.29988310631231</v>
      </c>
      <c r="AQ1040" s="31">
        <f>(AC1040*'Propiedades físicas'!$F$5)/1000</f>
        <v>105.56273289782303</v>
      </c>
      <c r="AR1040" s="31">
        <f>(AD1040*'Propiedades físicas'!$F$8)/1000</f>
        <v>19.253399716415228</v>
      </c>
      <c r="AS1040" s="31">
        <f>(AE1040*'Propiedades físicas'!$F$7)/1000</f>
        <v>2.1820595543722283</v>
      </c>
      <c r="AT1040" s="31">
        <f t="shared" si="693"/>
        <v>905.87886645581477</v>
      </c>
      <c r="AU1040" s="31">
        <f t="shared" si="694"/>
        <v>0.57133382521465048</v>
      </c>
      <c r="AV1040" s="31">
        <f t="shared" si="698"/>
        <v>0.16671274584254367</v>
      </c>
      <c r="AW1040" s="31">
        <f t="shared" si="698"/>
        <v>0.12176007984141697</v>
      </c>
      <c r="AX1040" s="31">
        <f t="shared" si="698"/>
        <v>0.11653073805643524</v>
      </c>
      <c r="AY1040" s="31">
        <f t="shared" si="695"/>
        <v>2.1253834733713079E-2</v>
      </c>
      <c r="AZ1040" s="31">
        <f t="shared" si="695"/>
        <v>2.408776311240572E-3</v>
      </c>
      <c r="BA1040" s="31">
        <f t="shared" si="696"/>
        <v>1</v>
      </c>
      <c r="BB1040" s="34">
        <f>AU1040*'Propiedades físicas'!$C$4+'Diseño reactor'!AV1040*'Propiedades físicas'!$C$5+'Diseño reactor'!AW1040*'Propiedades físicas'!$C$8+'Diseño reactor'!AX1040*'Propiedades físicas'!$C$9+'Diseño reactor'!AY1040*'Propiedades físicas'!$C$7+'Diseño reactor'!AZ1040*'Propiedades físicas'!$C$6</f>
        <v>875.96880698860696</v>
      </c>
      <c r="BC1040" s="45">
        <f>AU1040*'Propiedades físicas'!$L$4+'Diseño reactor'!AV1040*'Propiedades físicas'!$L$5+'Diseño reactor'!AW1040*'Propiedades físicas'!$L$8+AX1040*'Propiedades físicas'!$L$9+'Diseño reactor'!AY1040*'Propiedades físicas'!$L$7+'Diseño reactor'!AZ1040*'Propiedades físicas'!$L$6</f>
        <v>2.0317469175107381</v>
      </c>
      <c r="BD1040" s="29">
        <f t="shared" si="673"/>
        <v>2.7880612831783158</v>
      </c>
      <c r="BE1040" s="58">
        <f t="shared" si="674"/>
        <v>42.706043860583058</v>
      </c>
      <c r="BF1040" s="30">
        <f>AU1040*'Propiedades físicas'!$I$4+'Diseño reactor'!AV1040*'Propiedades físicas'!$I$5+'Diseño reactor'!AW1040*'Propiedades físicas'!$I$8+'Diseño reactor'!AX1040*'Propiedades físicas'!$I$9+'Diseño reactor'!AY1040*'Propiedades físicas'!$I$7+'Diseño reactor'!AZ1040*'Propiedades físicas'!$I$6</f>
        <v>1.9702577839260309E-2</v>
      </c>
      <c r="BG1040" s="24">
        <f>AU1040*'Propiedades físicas'!$O$4+'Diseño reactor'!AV1040*'Propiedades físicas'!$O$5+'Diseño reactor'!AW1040*'Propiedades físicas'!$O$8+'Diseño reactor'!AX1040*'Propiedades físicas'!$O$9+'Diseño reactor'!AY1040*'Propiedades físicas'!$O$7+'Diseño reactor'!AZ1040*'Propiedades físicas'!$O$6</f>
        <v>0.15046144970207964</v>
      </c>
      <c r="BH1040" s="54">
        <f t="shared" si="675"/>
        <v>41742.628127372773</v>
      </c>
      <c r="BI1040" s="34">
        <f t="shared" si="697"/>
        <v>266.05254615846769</v>
      </c>
      <c r="BJ1040" s="27">
        <f t="shared" si="676"/>
        <v>4798.4468489057881</v>
      </c>
      <c r="BK1040" s="34">
        <f t="shared" si="677"/>
        <v>555.3702070805698</v>
      </c>
      <c r="BL1040" s="27">
        <f t="shared" si="678"/>
        <v>105.20538290583049</v>
      </c>
      <c r="BM1040" s="34">
        <f t="shared" si="679"/>
        <v>1.1054421768707483</v>
      </c>
      <c r="BN1040" s="45">
        <f t="shared" si="680"/>
        <v>1017.7047960289683</v>
      </c>
      <c r="BO1040" s="45">
        <f t="shared" si="681"/>
        <v>92.287453642045449</v>
      </c>
      <c r="BP1040" s="66">
        <f t="shared" si="682"/>
        <v>6.6922034208481662</v>
      </c>
    </row>
    <row r="1041" spans="8:68">
      <c r="H1041" s="68">
        <v>1036</v>
      </c>
      <c r="I1041" s="31">
        <f>('Propiedades físicas'!$C$10*'Diseño reactor'!H1041)/1000</f>
        <v>906.75411173741452</v>
      </c>
      <c r="J1041" s="31">
        <f t="shared" si="659"/>
        <v>0.50289267409691363</v>
      </c>
      <c r="K1041" s="31">
        <f>(I1041*1000)/'Propiedades físicas'!$F$10</f>
        <v>5923.0686084264034</v>
      </c>
      <c r="L1041" s="31">
        <f t="shared" si="660"/>
        <v>846.15265834662898</v>
      </c>
      <c r="M1041" s="31">
        <f t="shared" si="661"/>
        <v>5076.9159500797741</v>
      </c>
      <c r="N1041" s="31">
        <f t="shared" si="662"/>
        <v>0.81674967021875389</v>
      </c>
      <c r="O1041" s="32">
        <f t="shared" si="663"/>
        <v>4.9004980213125231</v>
      </c>
      <c r="P1041" s="33">
        <f t="shared" si="664"/>
        <v>0.56881427887810199</v>
      </c>
      <c r="Q1041" s="31">
        <f t="shared" si="665"/>
        <v>4.5544510491278682</v>
      </c>
      <c r="R1041" s="31">
        <f t="shared" si="666"/>
        <v>0.17267125531378597</v>
      </c>
      <c r="S1041" s="31">
        <f t="shared" si="667"/>
        <v>0.34604697218465397</v>
      </c>
      <c r="T1041" s="31">
        <f t="shared" si="668"/>
        <v>5.2416691209729881E-2</v>
      </c>
      <c r="U1041" s="31">
        <f t="shared" si="669"/>
        <v>2.2847444817136079E-2</v>
      </c>
      <c r="V1041" s="47">
        <f t="shared" si="683"/>
        <v>5.6329181015113015E-4</v>
      </c>
      <c r="W1041" s="31">
        <f t="shared" si="670"/>
        <v>0.30356350345907845</v>
      </c>
      <c r="X1041" s="34">
        <f>(S1041*H1041*'Propiedades físicas'!$F$5*60*24*365)/(1000000)</f>
        <v>55486.99710888361</v>
      </c>
      <c r="Y1041" s="34">
        <f>(U1041*H1041*'Propiedades físicas'!$F$7*60*24*365)/(1000000)</f>
        <v>1145.6849865606521</v>
      </c>
      <c r="Z1041" s="31">
        <f t="shared" si="684"/>
        <v>589.29159291771361</v>
      </c>
      <c r="AA1041" s="31">
        <f t="shared" si="685"/>
        <v>4718.4112868964712</v>
      </c>
      <c r="AB1041" s="31">
        <f t="shared" si="686"/>
        <v>178.88742050508225</v>
      </c>
      <c r="AC1041" s="31">
        <f t="shared" si="687"/>
        <v>358.50466318330149</v>
      </c>
      <c r="AD1041" s="31">
        <f t="shared" si="671"/>
        <v>54.303692093280155</v>
      </c>
      <c r="AE1041" s="31">
        <f t="shared" si="688"/>
        <v>23.66995283055298</v>
      </c>
      <c r="AF1041" s="31">
        <f t="shared" si="689"/>
        <v>5923.0686084264007</v>
      </c>
      <c r="AG1041" s="31">
        <f t="shared" si="690"/>
        <v>9.949092807727454E-2</v>
      </c>
      <c r="AH1041" s="31">
        <f t="shared" si="691"/>
        <v>0.79661601086029388</v>
      </c>
      <c r="AI1041" s="31">
        <f t="shared" si="691"/>
        <v>3.0201814689532661E-2</v>
      </c>
      <c r="AJ1041" s="31">
        <f t="shared" si="691"/>
        <v>6.0526846282563405E-2</v>
      </c>
      <c r="AK1041" s="31">
        <f t="shared" si="672"/>
        <v>9.1681686779763946E-3</v>
      </c>
      <c r="AL1041" s="31">
        <f t="shared" si="672"/>
        <v>3.9962314123593188E-3</v>
      </c>
      <c r="AM1041" s="31">
        <f t="shared" si="692"/>
        <v>1.0000000000000002</v>
      </c>
      <c r="AN1041" s="31">
        <f>(Z1041*'Propiedades físicas'!$F$4)/1000</f>
        <v>518.21124097997904</v>
      </c>
      <c r="AO1041" s="31">
        <f>(AA1041*'Propiedades físicas'!$F$6)/1000</f>
        <v>151.17789763216294</v>
      </c>
      <c r="AP1041" s="31">
        <f>(AB1041*'Propiedades físicas'!$F$9)/1000</f>
        <v>110.36459408061047</v>
      </c>
      <c r="AQ1041" s="31">
        <f>(AC1041*'Propiedades físicas'!$F$5)/1000</f>
        <v>105.5688681675868</v>
      </c>
      <c r="AR1041" s="31">
        <f>(AD1041*'Propiedades físicas'!$F$8)/1000</f>
        <v>19.251744920909672</v>
      </c>
      <c r="AS1041" s="31">
        <f>(AE1041*'Propiedades físicas'!$F$7)/1000</f>
        <v>2.1797659561656242</v>
      </c>
      <c r="AT1041" s="31">
        <f t="shared" si="693"/>
        <v>906.75411173741452</v>
      </c>
      <c r="AU1041" s="31">
        <f t="shared" si="694"/>
        <v>0.57150139632346875</v>
      </c>
      <c r="AV1041" s="31">
        <f t="shared" si="698"/>
        <v>0.16672424825567519</v>
      </c>
      <c r="AW1041" s="31">
        <f t="shared" si="698"/>
        <v>0.12171391632197062</v>
      </c>
      <c r="AX1041" s="31">
        <f t="shared" si="698"/>
        <v>0.11642502283811901</v>
      </c>
      <c r="AY1041" s="31">
        <f t="shared" si="695"/>
        <v>2.1231494483131448E-2</v>
      </c>
      <c r="AZ1041" s="31">
        <f t="shared" si="695"/>
        <v>2.4039217776349706E-3</v>
      </c>
      <c r="BA1041" s="31">
        <f t="shared" si="696"/>
        <v>1</v>
      </c>
      <c r="BB1041" s="34">
        <f>AU1041*'Propiedades físicas'!$C$4+'Diseño reactor'!AV1041*'Propiedades físicas'!$C$5+'Diseño reactor'!AW1041*'Propiedades físicas'!$C$8+'Diseño reactor'!AX1041*'Propiedades físicas'!$C$9+'Diseño reactor'!AY1041*'Propiedades físicas'!$C$7+'Diseño reactor'!AZ1041*'Propiedades físicas'!$C$6</f>
        <v>875.96740544099987</v>
      </c>
      <c r="BC1041" s="45">
        <f>AU1041*'Propiedades físicas'!$L$4+'Diseño reactor'!AV1041*'Propiedades físicas'!$L$5+'Diseño reactor'!AW1041*'Propiedades físicas'!$L$8+AX1041*'Propiedades físicas'!$L$9+'Diseño reactor'!AY1041*'Propiedades físicas'!$L$7+'Diseño reactor'!AZ1041*'Propiedades físicas'!$L$6</f>
        <v>2.0318734041037989</v>
      </c>
      <c r="BD1041" s="29">
        <f t="shared" si="673"/>
        <v>2.7860180620973853</v>
      </c>
      <c r="BE1041" s="58">
        <f t="shared" si="674"/>
        <v>42.703776675026205</v>
      </c>
      <c r="BF1041" s="30">
        <f>AU1041*'Propiedades físicas'!$I$4+'Diseño reactor'!AV1041*'Propiedades físicas'!$I$5+'Diseño reactor'!AW1041*'Propiedades físicas'!$I$8+'Diseño reactor'!AX1041*'Propiedades físicas'!$I$9+'Diseño reactor'!AY1041*'Propiedades físicas'!$I$7+'Diseño reactor'!AZ1041*'Propiedades físicas'!$I$6</f>
        <v>1.9703219854714359E-2</v>
      </c>
      <c r="BG1041" s="24">
        <f>AU1041*'Propiedades físicas'!$O$4+'Diseño reactor'!AV1041*'Propiedades físicas'!$O$5+'Diseño reactor'!AW1041*'Propiedades físicas'!$O$8+'Diseño reactor'!AX1041*'Propiedades físicas'!$O$9+'Diseño reactor'!AY1041*'Propiedades físicas'!$O$7+'Diseño reactor'!AZ1041*'Propiedades físicas'!$O$6</f>
        <v>0.15046701856269337</v>
      </c>
      <c r="BH1041" s="54">
        <f t="shared" si="675"/>
        <v>41741.201187510487</v>
      </c>
      <c r="BI1041" s="34">
        <f t="shared" si="697"/>
        <v>266.06793156683256</v>
      </c>
      <c r="BJ1041" s="27">
        <f t="shared" si="676"/>
        <v>4798.429985824675</v>
      </c>
      <c r="BK1041" s="34">
        <f t="shared" si="677"/>
        <v>555.38881057605067</v>
      </c>
      <c r="BL1041" s="27">
        <f t="shared" si="678"/>
        <v>105.20605047078244</v>
      </c>
      <c r="BM1041" s="34">
        <f t="shared" si="679"/>
        <v>1.1054421768707483</v>
      </c>
      <c r="BN1041" s="45">
        <f t="shared" si="680"/>
        <v>1018.8446517192519</v>
      </c>
      <c r="BO1041" s="45">
        <f t="shared" si="681"/>
        <v>92.312547856313444</v>
      </c>
      <c r="BP1041" s="66">
        <f t="shared" si="682"/>
        <v>6.6921927133416714</v>
      </c>
    </row>
    <row r="1042" spans="8:68">
      <c r="H1042" s="68">
        <v>1037</v>
      </c>
      <c r="I1042" s="31">
        <f>('Propiedades físicas'!$C$10*'Diseño reactor'!H1042)/1000</f>
        <v>907.62935701901426</v>
      </c>
      <c r="J1042" s="31">
        <f t="shared" si="659"/>
        <v>0.5024077245558366</v>
      </c>
      <c r="K1042" s="31">
        <f>(I1042*1000)/'Propiedades físicas'!$F$10</f>
        <v>5928.7858561179346</v>
      </c>
      <c r="L1042" s="31">
        <f t="shared" si="660"/>
        <v>846.96940801684775</v>
      </c>
      <c r="M1042" s="31">
        <f t="shared" si="661"/>
        <v>5081.8164481010863</v>
      </c>
      <c r="N1042" s="31">
        <f t="shared" si="662"/>
        <v>0.81674967021875389</v>
      </c>
      <c r="O1042" s="32">
        <f t="shared" si="663"/>
        <v>4.9004980213125231</v>
      </c>
      <c r="P1042" s="33">
        <f t="shared" si="664"/>
        <v>0.56898083800692212</v>
      </c>
      <c r="Q1042" s="31">
        <f t="shared" si="665"/>
        <v>4.5547647115811545</v>
      </c>
      <c r="R1042" s="31">
        <f t="shared" si="666"/>
        <v>0.17260578476404695</v>
      </c>
      <c r="S1042" s="31">
        <f t="shared" si="667"/>
        <v>0.34573330973136956</v>
      </c>
      <c r="T1042" s="31">
        <f t="shared" si="668"/>
        <v>5.2361617376031976E-2</v>
      </c>
      <c r="U1042" s="31">
        <f t="shared" si="669"/>
        <v>2.2801430071752903E-2</v>
      </c>
      <c r="V1042" s="47">
        <f t="shared" si="683"/>
        <v>5.634567522010297E-4</v>
      </c>
      <c r="W1042" s="31">
        <f t="shared" si="670"/>
        <v>0.30335957423217652</v>
      </c>
      <c r="X1042" s="34">
        <f>(S1042*H1042*'Propiedades físicas'!$F$5*60*24*365)/(1000000)</f>
        <v>55490.213147285263</v>
      </c>
      <c r="Y1042" s="34">
        <f>(U1042*H1042*'Propiedades físicas'!$F$7*60*24*365)/(1000000)</f>
        <v>1144.4812237331284</v>
      </c>
      <c r="Z1042" s="31">
        <f t="shared" si="684"/>
        <v>590.03312901317827</v>
      </c>
      <c r="AA1042" s="31">
        <f t="shared" si="685"/>
        <v>4723.2910059096575</v>
      </c>
      <c r="AB1042" s="31">
        <f t="shared" si="686"/>
        <v>178.99219880031669</v>
      </c>
      <c r="AC1042" s="31">
        <f t="shared" si="687"/>
        <v>358.52544219143022</v>
      </c>
      <c r="AD1042" s="31">
        <f t="shared" si="671"/>
        <v>54.298997218945161</v>
      </c>
      <c r="AE1042" s="31">
        <f t="shared" si="688"/>
        <v>23.645082984407761</v>
      </c>
      <c r="AF1042" s="31">
        <f t="shared" si="689"/>
        <v>5928.7858561179364</v>
      </c>
      <c r="AG1042" s="31">
        <f t="shared" si="690"/>
        <v>9.9520060823974757E-2</v>
      </c>
      <c r="AH1042" s="31">
        <f t="shared" si="691"/>
        <v>0.79667087335186437</v>
      </c>
      <c r="AI1042" s="31">
        <f t="shared" si="691"/>
        <v>3.01903632791213E-2</v>
      </c>
      <c r="AJ1042" s="31">
        <f t="shared" si="691"/>
        <v>6.0471983790992632E-2</v>
      </c>
      <c r="AK1042" s="31">
        <f t="shared" si="672"/>
        <v>9.1585357502689726E-3</v>
      </c>
      <c r="AL1042" s="31">
        <f t="shared" si="672"/>
        <v>3.9881830037777986E-3</v>
      </c>
      <c r="AM1042" s="31">
        <f t="shared" si="692"/>
        <v>0.99999999999999978</v>
      </c>
      <c r="AN1042" s="31">
        <f>(Z1042*'Propiedades físicas'!$F$4)/1000</f>
        <v>518.86333299160867</v>
      </c>
      <c r="AO1042" s="31">
        <f>(AA1042*'Propiedades físicas'!$F$6)/1000</f>
        <v>151.33424382934541</v>
      </c>
      <c r="AP1042" s="31">
        <f>(AB1042*'Propiedades físicas'!$F$9)/1000</f>
        <v>110.42923704985536</v>
      </c>
      <c r="AQ1042" s="31">
        <f>(AC1042*'Propiedades físicas'!$F$5)/1000</f>
        <v>105.57498696211046</v>
      </c>
      <c r="AR1042" s="31">
        <f>(AD1042*'Propiedades físicas'!$F$8)/1000</f>
        <v>19.25008049406043</v>
      </c>
      <c r="AS1042" s="31">
        <f>(AE1042*'Propiedades físicas'!$F$7)/1000</f>
        <v>2.1774756920341107</v>
      </c>
      <c r="AT1042" s="31">
        <f t="shared" si="693"/>
        <v>907.62935701901438</v>
      </c>
      <c r="AU1042" s="31">
        <f t="shared" si="694"/>
        <v>0.57166874228897246</v>
      </c>
      <c r="AV1042" s="31">
        <f t="shared" si="698"/>
        <v>0.16673573045982362</v>
      </c>
      <c r="AW1042" s="31">
        <f t="shared" si="698"/>
        <v>0.12166776690933094</v>
      </c>
      <c r="AX1042" s="31">
        <f t="shared" si="698"/>
        <v>0.11631949335448689</v>
      </c>
      <c r="AY1042" s="31">
        <f t="shared" si="695"/>
        <v>2.1209186707319288E-2</v>
      </c>
      <c r="AZ1042" s="31">
        <f t="shared" si="695"/>
        <v>2.3990802800668925E-3</v>
      </c>
      <c r="BA1042" s="31">
        <f t="shared" si="696"/>
        <v>1</v>
      </c>
      <c r="BB1042" s="34">
        <f>AU1042*'Propiedades físicas'!$C$4+'Diseño reactor'!AV1042*'Propiedades físicas'!$C$5+'Diseño reactor'!AW1042*'Propiedades físicas'!$C$8+'Diseño reactor'!AX1042*'Propiedades físicas'!$C$9+'Diseño reactor'!AY1042*'Propiedades físicas'!$C$7+'Diseño reactor'!AZ1042*'Propiedades físicas'!$C$6</f>
        <v>875.96600742095075</v>
      </c>
      <c r="BC1042" s="45">
        <f>AU1042*'Propiedades físicas'!$L$4+'Diseño reactor'!AV1042*'Propiedades físicas'!$L$5+'Diseño reactor'!AW1042*'Propiedades físicas'!$L$8+AX1042*'Propiedades físicas'!$L$9+'Diseño reactor'!AY1042*'Propiedades físicas'!$L$7+'Diseño reactor'!AZ1042*'Propiedades físicas'!$L$6</f>
        <v>2.0319997125154994</v>
      </c>
      <c r="BD1042" s="29">
        <f t="shared" si="673"/>
        <v>2.7839778401718807</v>
      </c>
      <c r="BE1042" s="58">
        <f t="shared" si="674"/>
        <v>42.701512941332936</v>
      </c>
      <c r="BF1042" s="30">
        <f>AU1042*'Propiedades físicas'!$I$4+'Diseño reactor'!AV1042*'Propiedades físicas'!$I$5+'Diseño reactor'!AW1042*'Propiedades físicas'!$I$8+'Diseño reactor'!AX1042*'Propiedades físicas'!$I$9+'Diseño reactor'!AY1042*'Propiedades físicas'!$I$7+'Diseño reactor'!AZ1042*'Propiedades físicas'!$I$6</f>
        <v>1.9703860279759133E-2</v>
      </c>
      <c r="BG1042" s="24">
        <f>AU1042*'Propiedades físicas'!$O$4+'Diseño reactor'!AV1042*'Propiedades físicas'!$O$5+'Diseño reactor'!AW1042*'Propiedades físicas'!$O$8+'Diseño reactor'!AX1042*'Propiedades físicas'!$O$9+'Diseño reactor'!AY1042*'Propiedades físicas'!$O$7+'Diseño reactor'!AZ1042*'Propiedades físicas'!$O$6</f>
        <v>0.15047258061892005</v>
      </c>
      <c r="BH1042" s="54">
        <f t="shared" si="675"/>
        <v>41739.777877776665</v>
      </c>
      <c r="BI1042" s="34">
        <f t="shared" si="697"/>
        <v>266.08328413875699</v>
      </c>
      <c r="BJ1042" s="27">
        <f t="shared" si="676"/>
        <v>4798.4131945444151</v>
      </c>
      <c r="BK1042" s="34">
        <f t="shared" si="677"/>
        <v>555.40739712228788</v>
      </c>
      <c r="BL1042" s="27">
        <f t="shared" si="678"/>
        <v>105.20671739133047</v>
      </c>
      <c r="BM1042" s="34">
        <f t="shared" si="679"/>
        <v>1.1054421768707483</v>
      </c>
      <c r="BN1042" s="45">
        <f t="shared" si="680"/>
        <v>1019.9846224441508</v>
      </c>
      <c r="BO1042" s="45">
        <f t="shared" si="681"/>
        <v>92.337608367341431</v>
      </c>
      <c r="BP1042" s="66">
        <f t="shared" si="682"/>
        <v>6.6921820327849204</v>
      </c>
    </row>
    <row r="1043" spans="8:68">
      <c r="H1043" s="68">
        <v>1038</v>
      </c>
      <c r="I1043" s="31">
        <f>('Propiedades físicas'!$C$10*'Diseño reactor'!H1043)/1000</f>
        <v>908.50460230061412</v>
      </c>
      <c r="J1043" s="31">
        <f t="shared" si="659"/>
        <v>0.50192370940693887</v>
      </c>
      <c r="K1043" s="31">
        <f>(I1043*1000)/'Propiedades físicas'!$F$10</f>
        <v>5934.5031038094658</v>
      </c>
      <c r="L1043" s="31">
        <f t="shared" si="660"/>
        <v>847.78615768706652</v>
      </c>
      <c r="M1043" s="31">
        <f t="shared" si="661"/>
        <v>5086.7169461223993</v>
      </c>
      <c r="N1043" s="31">
        <f t="shared" si="662"/>
        <v>0.81674967021875389</v>
      </c>
      <c r="O1043" s="32">
        <f t="shared" si="663"/>
        <v>4.9004980213125231</v>
      </c>
      <c r="P1043" s="33">
        <f t="shared" si="664"/>
        <v>0.56914717350232591</v>
      </c>
      <c r="Q1043" s="31">
        <f t="shared" si="665"/>
        <v>4.5550778233949467</v>
      </c>
      <c r="R1043" s="31">
        <f t="shared" si="666"/>
        <v>0.1725403343236491</v>
      </c>
      <c r="S1043" s="31">
        <f t="shared" si="667"/>
        <v>0.34542019791757672</v>
      </c>
      <c r="T1043" s="31">
        <f t="shared" si="668"/>
        <v>5.2306623584409212E-2</v>
      </c>
      <c r="U1043" s="31">
        <f t="shared" si="669"/>
        <v>2.2755538808369731E-2</v>
      </c>
      <c r="V1043" s="47">
        <f t="shared" si="683"/>
        <v>5.6362147278871111E-4</v>
      </c>
      <c r="W1043" s="31">
        <f t="shared" si="670"/>
        <v>0.30315591881428178</v>
      </c>
      <c r="X1043" s="34">
        <f>(S1043*H1043*'Propiedades físicas'!$F$5*60*24*365)/(1000000)</f>
        <v>55493.420555347868</v>
      </c>
      <c r="Y1043" s="34">
        <f>(U1043*H1043*'Propiedades físicas'!$F$7*60*24*365)/(1000000)</f>
        <v>1143.2792104056534</v>
      </c>
      <c r="Z1043" s="31">
        <f t="shared" si="684"/>
        <v>590.77476609541429</v>
      </c>
      <c r="AA1043" s="31">
        <f t="shared" si="685"/>
        <v>4728.1707806839549</v>
      </c>
      <c r="AB1043" s="31">
        <f t="shared" si="686"/>
        <v>179.09686702794775</v>
      </c>
      <c r="AC1043" s="31">
        <f t="shared" si="687"/>
        <v>358.54616543844463</v>
      </c>
      <c r="AD1043" s="31">
        <f t="shared" si="671"/>
        <v>54.294275280616759</v>
      </c>
      <c r="AE1043" s="31">
        <f t="shared" si="688"/>
        <v>23.62024928308778</v>
      </c>
      <c r="AF1043" s="31">
        <f t="shared" si="689"/>
        <v>5934.5031038094667</v>
      </c>
      <c r="AG1043" s="31">
        <f t="shared" si="690"/>
        <v>9.9549154455102581E-2</v>
      </c>
      <c r="AH1043" s="31">
        <f t="shared" si="691"/>
        <v>0.79672563953144704</v>
      </c>
      <c r="AI1043" s="31">
        <f t="shared" si="691"/>
        <v>3.0178915386021483E-2</v>
      </c>
      <c r="AJ1043" s="31">
        <f t="shared" si="691"/>
        <v>6.0417217611410001E-2</v>
      </c>
      <c r="AK1043" s="31">
        <f t="shared" si="672"/>
        <v>9.1489168226678089E-3</v>
      </c>
      <c r="AL1043" s="31">
        <f t="shared" si="672"/>
        <v>3.9801561933509658E-3</v>
      </c>
      <c r="AM1043" s="31">
        <f t="shared" si="692"/>
        <v>0.99999999999999989</v>
      </c>
      <c r="AN1043" s="31">
        <f>(Z1043*'Propiedades físicas'!$F$4)/1000</f>
        <v>519.51551380898536</v>
      </c>
      <c r="AO1043" s="31">
        <f>(AA1043*'Propiedades físicas'!$F$6)/1000</f>
        <v>151.49059181311392</v>
      </c>
      <c r="AP1043" s="31">
        <f>(AB1043*'Propiedades físicas'!$F$9)/1000</f>
        <v>110.49381211289236</v>
      </c>
      <c r="AQ1043" s="31">
        <f>(AC1043*'Propiedades físicas'!$F$5)/1000</f>
        <v>105.58108933665879</v>
      </c>
      <c r="AR1043" s="31">
        <f>(AD1043*'Propiedades físicas'!$F$8)/1000</f>
        <v>19.248406472484245</v>
      </c>
      <c r="AS1043" s="31">
        <f>(AE1043*'Propiedades físicas'!$F$7)/1000</f>
        <v>2.175188756479554</v>
      </c>
      <c r="AT1043" s="31">
        <f t="shared" si="693"/>
        <v>908.50460230061424</v>
      </c>
      <c r="AU1043" s="31">
        <f t="shared" si="694"/>
        <v>0.57183586356460014</v>
      </c>
      <c r="AV1043" s="31">
        <f t="shared" si="698"/>
        <v>0.16674719250677758</v>
      </c>
      <c r="AW1043" s="31">
        <f t="shared" si="698"/>
        <v>0.12162163167152693</v>
      </c>
      <c r="AX1043" s="31">
        <f t="shared" si="698"/>
        <v>0.11621414912956397</v>
      </c>
      <c r="AY1043" s="31">
        <f t="shared" si="695"/>
        <v>2.1186911352723294E-2</v>
      </c>
      <c r="AZ1043" s="31">
        <f t="shared" si="695"/>
        <v>2.3942517748080793E-3</v>
      </c>
      <c r="BA1043" s="31">
        <f t="shared" si="696"/>
        <v>1</v>
      </c>
      <c r="BB1043" s="34">
        <f>AU1043*'Propiedades físicas'!$C$4+'Diseño reactor'!AV1043*'Propiedades físicas'!$C$5+'Diseño reactor'!AW1043*'Propiedades físicas'!$C$8+'Diseño reactor'!AX1043*'Propiedades físicas'!$C$9+'Diseño reactor'!AY1043*'Propiedades físicas'!$C$7+'Diseño reactor'!AZ1043*'Propiedades físicas'!$C$6</f>
        <v>875.96461291720948</v>
      </c>
      <c r="BC1043" s="45">
        <f>AU1043*'Propiedades físicas'!$L$4+'Diseño reactor'!AV1043*'Propiedades físicas'!$L$5+'Diseño reactor'!AW1043*'Propiedades físicas'!$L$8+AX1043*'Propiedades físicas'!$L$9+'Diseño reactor'!AY1043*'Propiedades físicas'!$L$7+'Diseño reactor'!AZ1043*'Propiedades físicas'!$L$6</f>
        <v>2.03212584311557</v>
      </c>
      <c r="BD1043" s="29">
        <f t="shared" si="673"/>
        <v>2.7819406107993254</v>
      </c>
      <c r="BE1043" s="58">
        <f t="shared" si="674"/>
        <v>42.699252651545414</v>
      </c>
      <c r="BF1043" s="30">
        <f>AU1043*'Propiedades físicas'!$I$4+'Diseño reactor'!AV1043*'Propiedades físicas'!$I$5+'Diseño reactor'!AW1043*'Propiedades físicas'!$I$8+'Diseño reactor'!AX1043*'Propiedades físicas'!$I$9+'Diseño reactor'!AY1043*'Propiedades físicas'!$I$7+'Diseño reactor'!AZ1043*'Propiedades físicas'!$I$6</f>
        <v>1.9704499119313063E-2</v>
      </c>
      <c r="BG1043" s="24">
        <f>AU1043*'Propiedades físicas'!$O$4+'Diseño reactor'!AV1043*'Propiedades físicas'!$O$5+'Diseño reactor'!AW1043*'Propiedades físicas'!$O$8+'Diseño reactor'!AX1043*'Propiedades físicas'!$O$9+'Diseño reactor'!AY1043*'Propiedades físicas'!$O$7+'Diseño reactor'!AZ1043*'Propiedades físicas'!$O$6</f>
        <v>0.15047813588214309</v>
      </c>
      <c r="BH1043" s="54">
        <f t="shared" si="675"/>
        <v>41738.358186518373</v>
      </c>
      <c r="BI1043" s="34">
        <f t="shared" si="697"/>
        <v>266.09860396839065</v>
      </c>
      <c r="BJ1043" s="27">
        <f t="shared" si="676"/>
        <v>4798.3964748000408</v>
      </c>
      <c r="BK1043" s="34">
        <f t="shared" si="677"/>
        <v>555.42596673181299</v>
      </c>
      <c r="BL1043" s="27">
        <f t="shared" si="678"/>
        <v>105.20738366802614</v>
      </c>
      <c r="BM1043" s="34">
        <f t="shared" si="679"/>
        <v>1.1054421768707483</v>
      </c>
      <c r="BN1043" s="45">
        <f t="shared" si="680"/>
        <v>1021.1247079619874</v>
      </c>
      <c r="BO1043" s="45">
        <f t="shared" si="681"/>
        <v>92.362635242976054</v>
      </c>
      <c r="BP1043" s="66">
        <f t="shared" si="682"/>
        <v>6.692171379091965</v>
      </c>
    </row>
    <row r="1044" spans="8:68">
      <c r="H1044" s="68">
        <v>1039</v>
      </c>
      <c r="I1044" s="31">
        <f>('Propiedades físicas'!$C$10*'Diseño reactor'!H1044)/1000</f>
        <v>909.37984758221398</v>
      </c>
      <c r="J1044" s="31">
        <f t="shared" si="659"/>
        <v>0.50144062595226424</v>
      </c>
      <c r="K1044" s="31">
        <f>(I1044*1000)/'Propiedades físicas'!$F$10</f>
        <v>5940.2203515009969</v>
      </c>
      <c r="L1044" s="31">
        <f t="shared" si="660"/>
        <v>848.60290735728518</v>
      </c>
      <c r="M1044" s="31">
        <f t="shared" si="661"/>
        <v>5091.6174441437115</v>
      </c>
      <c r="N1044" s="31">
        <f t="shared" si="662"/>
        <v>0.81674967021875378</v>
      </c>
      <c r="O1044" s="32">
        <f t="shared" si="663"/>
        <v>4.9004980213125231</v>
      </c>
      <c r="P1044" s="33">
        <f t="shared" si="664"/>
        <v>0.56931328581440888</v>
      </c>
      <c r="Q1044" s="31">
        <f t="shared" si="665"/>
        <v>4.5553903859792548</v>
      </c>
      <c r="R1044" s="31">
        <f t="shared" si="666"/>
        <v>0.17247490408847699</v>
      </c>
      <c r="S1044" s="31">
        <f t="shared" si="667"/>
        <v>0.34510763533326749</v>
      </c>
      <c r="T1044" s="31">
        <f t="shared" si="668"/>
        <v>5.2251709702813426E-2</v>
      </c>
      <c r="U1044" s="31">
        <f t="shared" si="669"/>
        <v>2.2709770613054545E-2</v>
      </c>
      <c r="V1044" s="47">
        <f t="shared" si="683"/>
        <v>5.6378597235990009E-4</v>
      </c>
      <c r="W1044" s="31">
        <f t="shared" si="670"/>
        <v>0.30295253665431288</v>
      </c>
      <c r="X1044" s="34">
        <f>(S1044*H1044*'Propiedades físicas'!$F$5*60*24*365)/(1000000)</f>
        <v>55496.619362001715</v>
      </c>
      <c r="Y1044" s="34">
        <f>(U1044*H1044*'Propiedades físicas'!$F$7*60*24*365)/(1000000)</f>
        <v>1142.0789436920159</v>
      </c>
      <c r="Z1044" s="31">
        <f t="shared" si="684"/>
        <v>591.51650396117077</v>
      </c>
      <c r="AA1044" s="31">
        <f t="shared" si="685"/>
        <v>4733.0506110324459</v>
      </c>
      <c r="AB1044" s="31">
        <f t="shared" si="686"/>
        <v>179.2014253479276</v>
      </c>
      <c r="AC1044" s="31">
        <f t="shared" si="687"/>
        <v>358.56683311126494</v>
      </c>
      <c r="AD1044" s="31">
        <f t="shared" si="671"/>
        <v>54.289526381223148</v>
      </c>
      <c r="AE1044" s="31">
        <f t="shared" si="688"/>
        <v>23.595451666963672</v>
      </c>
      <c r="AF1044" s="31">
        <f t="shared" si="689"/>
        <v>5940.220351500996</v>
      </c>
      <c r="AG1044" s="31">
        <f t="shared" si="690"/>
        <v>9.9578209049383873E-2</v>
      </c>
      <c r="AH1044" s="31">
        <f t="shared" si="691"/>
        <v>0.79678030964566526</v>
      </c>
      <c r="AI1044" s="31">
        <f t="shared" si="691"/>
        <v>3.0167471027004299E-2</v>
      </c>
      <c r="AJ1044" s="31">
        <f t="shared" si="691"/>
        <v>6.0362547497191915E-2</v>
      </c>
      <c r="AK1044" s="31">
        <f t="shared" si="672"/>
        <v>9.1393118720764412E-3</v>
      </c>
      <c r="AL1044" s="31">
        <f t="shared" si="672"/>
        <v>3.9721509086782427E-3</v>
      </c>
      <c r="AM1044" s="31">
        <f t="shared" si="692"/>
        <v>1</v>
      </c>
      <c r="AN1044" s="31">
        <f>(Z1044*'Propiedades físicas'!$F$4)/1000</f>
        <v>520.1677832533743</v>
      </c>
      <c r="AO1044" s="31">
        <f>(AA1044*'Propiedades físicas'!$F$6)/1000</f>
        <v>151.64694157747957</v>
      </c>
      <c r="AP1044" s="31">
        <f>(AB1044*'Propiedades físicas'!$F$9)/1000</f>
        <v>110.55831936840391</v>
      </c>
      <c r="AQ1044" s="31">
        <f>(AC1044*'Propiedades físicas'!$F$5)/1000</f>
        <v>105.58717534627419</v>
      </c>
      <c r="AR1044" s="31">
        <f>(AD1044*'Propiedades físicas'!$F$8)/1000</f>
        <v>19.246722892671222</v>
      </c>
      <c r="AS1044" s="31">
        <f>(AE1044*'Propiedades físicas'!$F$7)/1000</f>
        <v>2.1729051440106848</v>
      </c>
      <c r="AT1044" s="31">
        <f t="shared" si="693"/>
        <v>909.37984758221376</v>
      </c>
      <c r="AU1044" s="31">
        <f t="shared" si="694"/>
        <v>0.57200276060257405</v>
      </c>
      <c r="AV1044" s="31">
        <f t="shared" si="698"/>
        <v>0.16675863444815309</v>
      </c>
      <c r="AW1044" s="31">
        <f t="shared" si="698"/>
        <v>0.12157551067614651</v>
      </c>
      <c r="AX1044" s="31">
        <f t="shared" si="698"/>
        <v>0.11610898968896322</v>
      </c>
      <c r="AY1044" s="31">
        <f t="shared" si="695"/>
        <v>2.1164668365857092E-2</v>
      </c>
      <c r="AZ1044" s="31">
        <f t="shared" si="695"/>
        <v>2.3894362183061687E-3</v>
      </c>
      <c r="BA1044" s="31">
        <f t="shared" si="696"/>
        <v>1</v>
      </c>
      <c r="BB1044" s="34">
        <f>AU1044*'Propiedades físicas'!$C$4+'Diseño reactor'!AV1044*'Propiedades físicas'!$C$5+'Diseño reactor'!AW1044*'Propiedades físicas'!$C$8+'Diseño reactor'!AX1044*'Propiedades físicas'!$C$9+'Diseño reactor'!AY1044*'Propiedades físicas'!$C$7+'Diseño reactor'!AZ1044*'Propiedades físicas'!$C$6</f>
        <v>875.96322191856927</v>
      </c>
      <c r="BC1044" s="45">
        <f>AU1044*'Propiedades físicas'!$L$4+'Diseño reactor'!AV1044*'Propiedades físicas'!$L$5+'Diseño reactor'!AW1044*'Propiedades físicas'!$L$8+AX1044*'Propiedades físicas'!$L$9+'Diseño reactor'!AY1044*'Propiedades físicas'!$L$7+'Diseño reactor'!AZ1044*'Propiedades físicas'!$L$6</f>
        <v>2.0322517962727389</v>
      </c>
      <c r="BD1044" s="29">
        <f t="shared" si="673"/>
        <v>2.7799063673965874</v>
      </c>
      <c r="BE1044" s="58">
        <f t="shared" si="674"/>
        <v>42.696995797730501</v>
      </c>
      <c r="BF1044" s="30">
        <f>AU1044*'Propiedades físicas'!$I$4+'Diseño reactor'!AV1044*'Propiedades físicas'!$I$5+'Diseño reactor'!AW1044*'Propiedades físicas'!$I$8+'Diseño reactor'!AX1044*'Propiedades físicas'!$I$9+'Diseño reactor'!AY1044*'Propiedades físicas'!$I$7+'Diseño reactor'!AZ1044*'Propiedades físicas'!$I$6</f>
        <v>1.9705136378276124E-2</v>
      </c>
      <c r="BG1044" s="24">
        <f>AU1044*'Propiedades físicas'!$O$4+'Diseño reactor'!AV1044*'Propiedades físicas'!$O$5+'Diseño reactor'!AW1044*'Propiedades físicas'!$O$8+'Diseño reactor'!AX1044*'Propiedades físicas'!$O$9+'Diseño reactor'!AY1044*'Propiedades físicas'!$O$7+'Diseño reactor'!AZ1044*'Propiedades físicas'!$O$6</f>
        <v>0.15048368436372436</v>
      </c>
      <c r="BH1044" s="54">
        <f t="shared" si="675"/>
        <v>41736.942102128509</v>
      </c>
      <c r="BI1044" s="34">
        <f t="shared" si="697"/>
        <v>266.1138911495471</v>
      </c>
      <c r="BJ1044" s="27">
        <f t="shared" si="676"/>
        <v>4798.3798263276885</v>
      </c>
      <c r="BK1044" s="34">
        <f t="shared" si="677"/>
        <v>555.44451941719876</v>
      </c>
      <c r="BL1044" s="27">
        <f t="shared" si="678"/>
        <v>105.20804930142225</v>
      </c>
      <c r="BM1044" s="34">
        <f t="shared" si="679"/>
        <v>1.1054421768707483</v>
      </c>
      <c r="BN1044" s="45">
        <f t="shared" si="680"/>
        <v>1022.26490803176</v>
      </c>
      <c r="BO1044" s="45">
        <f t="shared" si="681"/>
        <v>92.387628550881999</v>
      </c>
      <c r="BP1044" s="66">
        <f t="shared" si="682"/>
        <v>6.6921607521771884</v>
      </c>
    </row>
    <row r="1045" spans="8:68">
      <c r="H1045" s="68">
        <v>1040</v>
      </c>
      <c r="I1045" s="31">
        <f>('Propiedades físicas'!$C$10*'Diseño reactor'!H1045)/1000</f>
        <v>910.25509286381373</v>
      </c>
      <c r="J1045" s="31">
        <f t="shared" si="659"/>
        <v>0.50095847150423323</v>
      </c>
      <c r="K1045" s="31">
        <f>(I1045*1000)/'Propiedades físicas'!$F$10</f>
        <v>5945.9375991925281</v>
      </c>
      <c r="L1045" s="31">
        <f t="shared" si="660"/>
        <v>849.41965702750394</v>
      </c>
      <c r="M1045" s="31">
        <f t="shared" si="661"/>
        <v>5096.5179421650237</v>
      </c>
      <c r="N1045" s="31">
        <f t="shared" si="662"/>
        <v>0.81674967021875378</v>
      </c>
      <c r="O1045" s="32">
        <f t="shared" si="663"/>
        <v>4.9004980213125231</v>
      </c>
      <c r="P1045" s="33">
        <f t="shared" si="664"/>
        <v>0.56947917539205961</v>
      </c>
      <c r="Q1045" s="31">
        <f t="shared" si="665"/>
        <v>4.5557024007393858</v>
      </c>
      <c r="R1045" s="31">
        <f t="shared" si="666"/>
        <v>0.1724094941537927</v>
      </c>
      <c r="S1045" s="31">
        <f t="shared" si="667"/>
        <v>0.34479562057313495</v>
      </c>
      <c r="T1045" s="31">
        <f t="shared" si="668"/>
        <v>5.2196875599362154E-2</v>
      </c>
      <c r="U1045" s="31">
        <f t="shared" si="669"/>
        <v>2.2664125073539324E-2</v>
      </c>
      <c r="V1045" s="47">
        <f t="shared" si="683"/>
        <v>5.63950251359127E-4</v>
      </c>
      <c r="W1045" s="31">
        <f t="shared" si="670"/>
        <v>0.30274942720266612</v>
      </c>
      <c r="X1045" s="34">
        <f>(S1045*H1045*'Propiedades físicas'!$F$5*60*24*365)/(1000000)</f>
        <v>55499.809596060863</v>
      </c>
      <c r="Y1045" s="34">
        <f>(U1045*H1045*'Propiedades físicas'!$F$7*60*24*365)/(1000000)</f>
        <v>1140.8804207096271</v>
      </c>
      <c r="Z1045" s="31">
        <f t="shared" si="684"/>
        <v>592.25834240774202</v>
      </c>
      <c r="AA1045" s="31">
        <f t="shared" si="685"/>
        <v>4737.9304967689613</v>
      </c>
      <c r="AB1045" s="31">
        <f t="shared" si="686"/>
        <v>179.30587391994442</v>
      </c>
      <c r="AC1045" s="31">
        <f t="shared" si="687"/>
        <v>358.58744539606033</v>
      </c>
      <c r="AD1045" s="31">
        <f t="shared" si="671"/>
        <v>54.284750623336642</v>
      </c>
      <c r="AE1045" s="31">
        <f t="shared" si="688"/>
        <v>23.570690076480897</v>
      </c>
      <c r="AF1045" s="31">
        <f t="shared" si="689"/>
        <v>5945.9375991925253</v>
      </c>
      <c r="AG1045" s="31">
        <f t="shared" si="690"/>
        <v>9.9607224685333451E-2</v>
      </c>
      <c r="AH1045" s="31">
        <f t="shared" si="691"/>
        <v>0.79683488394032009</v>
      </c>
      <c r="AI1045" s="31">
        <f t="shared" si="691"/>
        <v>3.015603021873197E-2</v>
      </c>
      <c r="AJ1045" s="31">
        <f t="shared" si="691"/>
        <v>6.0307973202537057E-2</v>
      </c>
      <c r="AK1045" s="31">
        <f t="shared" si="672"/>
        <v>9.1297208754273947E-3</v>
      </c>
      <c r="AL1045" s="31">
        <f t="shared" si="672"/>
        <v>3.9641670776501018E-3</v>
      </c>
      <c r="AM1045" s="31">
        <f t="shared" si="692"/>
        <v>1</v>
      </c>
      <c r="AN1045" s="31">
        <f>(Z1045*'Propiedades físicas'!$F$4)/1000</f>
        <v>520.8201411465202</v>
      </c>
      <c r="AO1045" s="31">
        <f>(AA1045*'Propiedades físicas'!$F$6)/1000</f>
        <v>151.80329311647753</v>
      </c>
      <c r="AP1045" s="31">
        <f>(AB1045*'Propiedades físicas'!$F$9)/1000</f>
        <v>110.6227589149097</v>
      </c>
      <c r="AQ1045" s="31">
        <f>(AC1045*'Propiedades físicas'!$F$5)/1000</f>
        <v>105.59324504577789</v>
      </c>
      <c r="AR1045" s="31">
        <f>(AD1045*'Propiedades físicas'!$F$8)/1000</f>
        <v>19.245029790985299</v>
      </c>
      <c r="AS1045" s="31">
        <f>(AE1045*'Propiedades físicas'!$F$7)/1000</f>
        <v>2.1706248491431261</v>
      </c>
      <c r="AT1045" s="31">
        <f t="shared" si="693"/>
        <v>910.25509286381373</v>
      </c>
      <c r="AU1045" s="31">
        <f t="shared" si="694"/>
        <v>0.57216943385390295</v>
      </c>
      <c r="AV1045" s="31">
        <f t="shared" si="698"/>
        <v>0.16677005633539402</v>
      </c>
      <c r="AW1045" s="31">
        <f t="shared" si="698"/>
        <v>0.12152940399033871</v>
      </c>
      <c r="AX1045" s="31">
        <f t="shared" si="698"/>
        <v>0.11600401455987903</v>
      </c>
      <c r="AY1045" s="31">
        <f t="shared" si="695"/>
        <v>2.1142457693301378E-2</v>
      </c>
      <c r="AZ1045" s="31">
        <f t="shared" si="695"/>
        <v>2.3846335671838755E-3</v>
      </c>
      <c r="BA1045" s="31">
        <f t="shared" si="696"/>
        <v>1</v>
      </c>
      <c r="BB1045" s="34">
        <f>AU1045*'Propiedades físicas'!$C$4+'Diseño reactor'!AV1045*'Propiedades físicas'!$C$5+'Diseño reactor'!AW1045*'Propiedades físicas'!$C$8+'Diseño reactor'!AX1045*'Propiedades físicas'!$C$9+'Diseño reactor'!AY1045*'Propiedades físicas'!$C$7+'Diseño reactor'!AZ1045*'Propiedades físicas'!$C$6</f>
        <v>875.96183441386643</v>
      </c>
      <c r="BC1045" s="45">
        <f>AU1045*'Propiedades físicas'!$L$4+'Diseño reactor'!AV1045*'Propiedades físicas'!$L$5+'Diseño reactor'!AW1045*'Propiedades físicas'!$L$8+AX1045*'Propiedades físicas'!$L$9+'Diseño reactor'!AY1045*'Propiedades físicas'!$L$7+'Diseño reactor'!AZ1045*'Propiedades físicas'!$L$6</f>
        <v>2.032377572354727</v>
      </c>
      <c r="BD1045" s="29">
        <f t="shared" si="673"/>
        <v>2.7778751033998237</v>
      </c>
      <c r="BE1045" s="58">
        <f t="shared" si="674"/>
        <v>42.694742371979672</v>
      </c>
      <c r="BF1045" s="30">
        <f>AU1045*'Propiedades físicas'!$I$4+'Diseño reactor'!AV1045*'Propiedades físicas'!$I$5+'Diseño reactor'!AW1045*'Propiedades físicas'!$I$8+'Diseño reactor'!AX1045*'Propiedades físicas'!$I$9+'Diseño reactor'!AY1045*'Propiedades físicas'!$I$7+'Diseño reactor'!AZ1045*'Propiedades físicas'!$I$6</f>
        <v>1.9705772061529857E-2</v>
      </c>
      <c r="BG1045" s="24">
        <f>AU1045*'Propiedades físicas'!$O$4+'Diseño reactor'!AV1045*'Propiedades físicas'!$O$5+'Diseño reactor'!AW1045*'Propiedades físicas'!$O$8+'Diseño reactor'!AX1045*'Propiedades físicas'!$O$9+'Diseño reactor'!AY1045*'Propiedades físicas'!$O$7+'Diseño reactor'!AZ1045*'Propiedades físicas'!$O$6</f>
        <v>0.15048922607500384</v>
      </c>
      <c r="BH1045" s="54">
        <f t="shared" si="675"/>
        <v>41735.529613045699</v>
      </c>
      <c r="BI1045" s="34">
        <f t="shared" si="697"/>
        <v>266.12914577570456</v>
      </c>
      <c r="BJ1045" s="27">
        <f t="shared" si="676"/>
        <v>4798.3632488646026</v>
      </c>
      <c r="BK1045" s="34">
        <f t="shared" si="677"/>
        <v>555.46305519105783</v>
      </c>
      <c r="BL1045" s="27">
        <f t="shared" si="678"/>
        <v>105.20871429207286</v>
      </c>
      <c r="BM1045" s="34">
        <f t="shared" si="679"/>
        <v>1.1054421768707483</v>
      </c>
      <c r="BN1045" s="45">
        <f t="shared" si="680"/>
        <v>1023.4052224131337</v>
      </c>
      <c r="BO1045" s="45">
        <f t="shared" si="681"/>
        <v>92.412588358542592</v>
      </c>
      <c r="BP1045" s="66">
        <f t="shared" si="682"/>
        <v>6.6921501519553033</v>
      </c>
    </row>
    <row r="1046" spans="8:68">
      <c r="H1046" s="68">
        <v>1041</v>
      </c>
      <c r="I1046" s="31">
        <f>('Propiedades físicas'!$C$10*'Diseño reactor'!H1046)/1000</f>
        <v>911.13033814541359</v>
      </c>
      <c r="J1046" s="31">
        <f t="shared" si="659"/>
        <v>0.50047724338559318</v>
      </c>
      <c r="K1046" s="31">
        <f>(I1046*1000)/'Propiedades físicas'!$F$10</f>
        <v>5951.6548468840592</v>
      </c>
      <c r="L1046" s="31">
        <f t="shared" si="660"/>
        <v>850.23640669772271</v>
      </c>
      <c r="M1046" s="31">
        <f t="shared" si="661"/>
        <v>5101.4184401863358</v>
      </c>
      <c r="N1046" s="31">
        <f t="shared" si="662"/>
        <v>0.81674967021875378</v>
      </c>
      <c r="O1046" s="32">
        <f t="shared" si="663"/>
        <v>4.9004980213125222</v>
      </c>
      <c r="P1046" s="33">
        <f t="shared" si="664"/>
        <v>0.56964484268296378</v>
      </c>
      <c r="Q1046" s="31">
        <f t="shared" si="665"/>
        <v>4.5560138690759677</v>
      </c>
      <c r="R1046" s="31">
        <f t="shared" si="666"/>
        <v>0.17234410461423888</v>
      </c>
      <c r="S1046" s="31">
        <f t="shared" si="667"/>
        <v>0.34448415223655338</v>
      </c>
      <c r="T1046" s="31">
        <f t="shared" si="668"/>
        <v>5.2142121142338953E-2</v>
      </c>
      <c r="U1046" s="31">
        <f t="shared" si="669"/>
        <v>2.2618601779212197E-2</v>
      </c>
      <c r="V1046" s="47">
        <f t="shared" si="683"/>
        <v>5.6411431022973112E-4</v>
      </c>
      <c r="W1046" s="31">
        <f t="shared" si="670"/>
        <v>0.30254658991121086</v>
      </c>
      <c r="X1046" s="34">
        <f>(S1046*H1046*'Propiedades físicas'!$F$5*60*24*365)/(1000000)</f>
        <v>55502.99128622358</v>
      </c>
      <c r="Y1046" s="34">
        <f>(U1046*H1046*'Propiedades físicas'!$F$7*60*24*365)/(1000000)</f>
        <v>1139.6836385795273</v>
      </c>
      <c r="Z1046" s="31">
        <f t="shared" si="684"/>
        <v>593.00028123296534</v>
      </c>
      <c r="AA1046" s="31">
        <f t="shared" si="685"/>
        <v>4742.8104377080826</v>
      </c>
      <c r="AB1046" s="31">
        <f t="shared" si="686"/>
        <v>179.41021290342266</v>
      </c>
      <c r="AC1046" s="31">
        <f t="shared" si="687"/>
        <v>358.60800247825205</v>
      </c>
      <c r="AD1046" s="31">
        <f t="shared" si="671"/>
        <v>54.279948109174853</v>
      </c>
      <c r="AE1046" s="31">
        <f t="shared" si="688"/>
        <v>23.545964452159897</v>
      </c>
      <c r="AF1046" s="31">
        <f t="shared" si="689"/>
        <v>5951.6548468840574</v>
      </c>
      <c r="AG1046" s="31">
        <f t="shared" si="690"/>
        <v>9.9636201441255623E-2</v>
      </c>
      <c r="AH1046" s="31">
        <f t="shared" si="691"/>
        <v>0.79688936266039423</v>
      </c>
      <c r="AI1046" s="31">
        <f t="shared" si="691"/>
        <v>3.0144592977758358E-2</v>
      </c>
      <c r="AJ1046" s="31">
        <f t="shared" si="691"/>
        <v>6.0253494482462887E-2</v>
      </c>
      <c r="AK1046" s="31">
        <f t="shared" si="672"/>
        <v>9.1201438096822265E-3</v>
      </c>
      <c r="AL1046" s="31">
        <f t="shared" si="672"/>
        <v>3.9562046284466919E-3</v>
      </c>
      <c r="AM1046" s="31">
        <f t="shared" si="692"/>
        <v>1</v>
      </c>
      <c r="AN1046" s="31">
        <f>(Z1046*'Propiedades físicas'!$F$4)/1000</f>
        <v>521.47258731064505</v>
      </c>
      <c r="AO1046" s="31">
        <f>(AA1046*'Propiedades físicas'!$F$6)/1000</f>
        <v>151.95964642416698</v>
      </c>
      <c r="AP1046" s="31">
        <f>(AB1046*'Propiedades físicas'!$F$9)/1000</f>
        <v>110.68713085076659</v>
      </c>
      <c r="AQ1046" s="31">
        <f>(AC1046*'Propiedades físicas'!$F$5)/1000</f>
        <v>105.5992984897709</v>
      </c>
      <c r="AR1046" s="31">
        <f>(AD1046*'Propiedades físicas'!$F$8)/1000</f>
        <v>19.243327203664663</v>
      </c>
      <c r="AS1046" s="31">
        <f>(AE1046*'Propiedades físicas'!$F$7)/1000</f>
        <v>2.1683478663994049</v>
      </c>
      <c r="AT1046" s="31">
        <f t="shared" si="693"/>
        <v>911.13033814541359</v>
      </c>
      <c r="AU1046" s="31">
        <f t="shared" si="694"/>
        <v>0.57233588376838751</v>
      </c>
      <c r="AV1046" s="31">
        <f t="shared" si="698"/>
        <v>0.16678145821977303</v>
      </c>
      <c r="AW1046" s="31">
        <f t="shared" si="698"/>
        <v>0.12148331168081604</v>
      </c>
      <c r="AX1046" s="31">
        <f t="shared" si="698"/>
        <v>0.1158992232710811</v>
      </c>
      <c r="AY1046" s="31">
        <f t="shared" si="695"/>
        <v>2.1120279281704138E-2</v>
      </c>
      <c r="AZ1046" s="31">
        <f t="shared" si="695"/>
        <v>2.3798437782381727E-3</v>
      </c>
      <c r="BA1046" s="31">
        <f t="shared" si="696"/>
        <v>1</v>
      </c>
      <c r="BB1046" s="34">
        <f>AU1046*'Propiedades físicas'!$C$4+'Diseño reactor'!AV1046*'Propiedades físicas'!$C$5+'Diseño reactor'!AW1046*'Propiedades físicas'!$C$8+'Diseño reactor'!AX1046*'Propiedades físicas'!$C$9+'Diseño reactor'!AY1046*'Propiedades físicas'!$C$7+'Diseño reactor'!AZ1046*'Propiedades físicas'!$C$6</f>
        <v>875.96045039198066</v>
      </c>
      <c r="BC1046" s="45">
        <f>AU1046*'Propiedades físicas'!$L$4+'Diseño reactor'!AV1046*'Propiedades físicas'!$L$5+'Diseño reactor'!AW1046*'Propiedades físicas'!$L$8+AX1046*'Propiedades físicas'!$L$9+'Diseño reactor'!AY1046*'Propiedades físicas'!$L$7+'Diseño reactor'!AZ1046*'Propiedades físicas'!$L$6</f>
        <v>2.0325031717282607</v>
      </c>
      <c r="BD1046" s="29">
        <f t="shared" si="673"/>
        <v>2.7758468122643967</v>
      </c>
      <c r="BE1046" s="58">
        <f t="shared" si="674"/>
        <v>42.692492366408921</v>
      </c>
      <c r="BF1046" s="30">
        <f>AU1046*'Propiedades físicas'!$I$4+'Diseño reactor'!AV1046*'Propiedades físicas'!$I$5+'Diseño reactor'!AW1046*'Propiedades físicas'!$I$8+'Diseño reactor'!AX1046*'Propiedades físicas'!$I$9+'Diseño reactor'!AY1046*'Propiedades físicas'!$I$7+'Diseño reactor'!AZ1046*'Propiedades físicas'!$I$6</f>
        <v>1.9706406173937527E-2</v>
      </c>
      <c r="BG1046" s="24">
        <f>AU1046*'Propiedades físicas'!$O$4+'Diseño reactor'!AV1046*'Propiedades físicas'!$O$5+'Diseño reactor'!AW1046*'Propiedades físicas'!$O$8+'Diseño reactor'!AX1046*'Propiedades físicas'!$O$9+'Diseño reactor'!AY1046*'Propiedades físicas'!$O$7+'Diseño reactor'!AZ1046*'Propiedades físicas'!$O$6</f>
        <v>0.15049476102729986</v>
      </c>
      <c r="BH1046" s="54">
        <f t="shared" si="675"/>
        <v>41734.120707754009</v>
      </c>
      <c r="BI1046" s="34">
        <f t="shared" si="697"/>
        <v>266.14436794000886</v>
      </c>
      <c r="BJ1046" s="27">
        <f t="shared" si="676"/>
        <v>4798.3467421491132</v>
      </c>
      <c r="BK1046" s="34">
        <f t="shared" si="677"/>
        <v>555.48157406604116</v>
      </c>
      <c r="BL1046" s="27">
        <f t="shared" si="678"/>
        <v>105.20937864053319</v>
      </c>
      <c r="BM1046" s="34">
        <f t="shared" si="679"/>
        <v>1.1054421768707483</v>
      </c>
      <c r="BN1046" s="45">
        <f t="shared" si="680"/>
        <v>1024.5456508664454</v>
      </c>
      <c r="BO1046" s="45">
        <f t="shared" si="681"/>
        <v>92.437514733260485</v>
      </c>
      <c r="BP1046" s="66">
        <f t="shared" si="682"/>
        <v>6.6921395783413518</v>
      </c>
    </row>
    <row r="1047" spans="8:68">
      <c r="H1047" s="68">
        <v>1042</v>
      </c>
      <c r="I1047" s="31">
        <f>('Propiedades físicas'!$C$10*'Diseño reactor'!H1047)/1000</f>
        <v>912.00558342701333</v>
      </c>
      <c r="J1047" s="31">
        <f t="shared" si="659"/>
        <v>0.49999693892936908</v>
      </c>
      <c r="K1047" s="31">
        <f>(I1047*1000)/'Propiedades físicas'!$F$10</f>
        <v>5957.3720945755904</v>
      </c>
      <c r="L1047" s="31">
        <f t="shared" si="660"/>
        <v>851.05315636794148</v>
      </c>
      <c r="M1047" s="31">
        <f t="shared" si="661"/>
        <v>5106.3189382076489</v>
      </c>
      <c r="N1047" s="31">
        <f t="shared" si="662"/>
        <v>0.81674967021875378</v>
      </c>
      <c r="O1047" s="32">
        <f t="shared" si="663"/>
        <v>4.9004980213125231</v>
      </c>
      <c r="P1047" s="33">
        <f t="shared" si="664"/>
        <v>0.56981028813360779</v>
      </c>
      <c r="Q1047" s="31">
        <f t="shared" si="665"/>
        <v>4.5563247923849639</v>
      </c>
      <c r="R1047" s="31">
        <f t="shared" si="666"/>
        <v>0.17227873556384229</v>
      </c>
      <c r="S1047" s="31">
        <f t="shared" si="667"/>
        <v>0.34417322892755936</v>
      </c>
      <c r="T1047" s="31">
        <f t="shared" si="668"/>
        <v>5.2087446200193933E-2</v>
      </c>
      <c r="U1047" s="31">
        <f t="shared" si="669"/>
        <v>2.2573200321109706E-2</v>
      </c>
      <c r="V1047" s="47">
        <f t="shared" si="683"/>
        <v>5.6427814941386407E-4</v>
      </c>
      <c r="W1047" s="31">
        <f t="shared" si="670"/>
        <v>0.30234402423328438</v>
      </c>
      <c r="X1047" s="34">
        <f>(S1047*H1047*'Propiedades físicas'!$F$5*60*24*365)/(1000000)</f>
        <v>55506.164461072927</v>
      </c>
      <c r="Y1047" s="34">
        <f>(U1047*H1047*'Propiedades físicas'!$F$7*60*24*365)/(1000000)</f>
        <v>1138.4885944263974</v>
      </c>
      <c r="Z1047" s="31">
        <f t="shared" si="684"/>
        <v>593.74232023521927</v>
      </c>
      <c r="AA1047" s="31">
        <f t="shared" si="685"/>
        <v>4747.6904336651323</v>
      </c>
      <c r="AB1047" s="31">
        <f t="shared" si="686"/>
        <v>179.51444245752367</v>
      </c>
      <c r="AC1047" s="31">
        <f t="shared" si="687"/>
        <v>358.62850454251685</v>
      </c>
      <c r="AD1047" s="31">
        <f t="shared" si="671"/>
        <v>54.275118940602077</v>
      </c>
      <c r="AE1047" s="31">
        <f t="shared" si="688"/>
        <v>23.521274734596314</v>
      </c>
      <c r="AF1047" s="31">
        <f t="shared" si="689"/>
        <v>5957.3720945755895</v>
      </c>
      <c r="AG1047" s="31">
        <f t="shared" si="690"/>
        <v>9.9665139395245073E-2</v>
      </c>
      <c r="AH1047" s="31">
        <f t="shared" si="691"/>
        <v>0.79694374605005491</v>
      </c>
      <c r="AI1047" s="31">
        <f t="shared" si="691"/>
        <v>3.0133159320529651E-2</v>
      </c>
      <c r="AJ1047" s="31">
        <f t="shared" si="691"/>
        <v>6.0199111092802404E-2</v>
      </c>
      <c r="AK1047" s="31">
        <f t="shared" si="672"/>
        <v>9.1105806518316373E-3</v>
      </c>
      <c r="AL1047" s="31">
        <f t="shared" si="672"/>
        <v>3.9482634895364882E-3</v>
      </c>
      <c r="AM1047" s="31">
        <f t="shared" si="692"/>
        <v>1.0000000000000002</v>
      </c>
      <c r="AN1047" s="31">
        <f>(Z1047*'Propiedades físicas'!$F$4)/1000</f>
        <v>522.12512156844707</v>
      </c>
      <c r="AO1047" s="31">
        <f>(AA1047*'Propiedades físicas'!$F$6)/1000</f>
        <v>152.11600149463081</v>
      </c>
      <c r="AP1047" s="31">
        <f>(AB1047*'Propiedades físicas'!$F$9)/1000</f>
        <v>110.75143527416921</v>
      </c>
      <c r="AQ1047" s="31">
        <f>(AC1047*'Propiedades físicas'!$F$5)/1000</f>
        <v>105.60533573263496</v>
      </c>
      <c r="AR1047" s="31">
        <f>(AD1047*'Propiedades físicas'!$F$8)/1000</f>
        <v>19.241615166822243</v>
      </c>
      <c r="AS1047" s="31">
        <f>(AE1047*'Propiedades físicas'!$F$7)/1000</f>
        <v>2.1660741903089749</v>
      </c>
      <c r="AT1047" s="31">
        <f t="shared" si="693"/>
        <v>912.00558342701345</v>
      </c>
      <c r="AU1047" s="31">
        <f t="shared" si="694"/>
        <v>0.57250211079462321</v>
      </c>
      <c r="AV1047" s="31">
        <f t="shared" si="698"/>
        <v>0.16679284015239193</v>
      </c>
      <c r="AW1047" s="31">
        <f t="shared" si="698"/>
        <v>0.1214372338138569</v>
      </c>
      <c r="AX1047" s="31">
        <f t="shared" si="698"/>
        <v>0.11579461535290744</v>
      </c>
      <c r="AY1047" s="31">
        <f t="shared" si="695"/>
        <v>2.1098133077780794E-2</v>
      </c>
      <c r="AZ1047" s="31">
        <f t="shared" si="695"/>
        <v>2.3750668084394715E-3</v>
      </c>
      <c r="BA1047" s="31">
        <f t="shared" si="696"/>
        <v>0.99999999999999967</v>
      </c>
      <c r="BB1047" s="34">
        <f>AU1047*'Propiedades físicas'!$C$4+'Diseño reactor'!AV1047*'Propiedades físicas'!$C$5+'Diseño reactor'!AW1047*'Propiedades físicas'!$C$8+'Diseño reactor'!AX1047*'Propiedades físicas'!$C$9+'Diseño reactor'!AY1047*'Propiedades físicas'!$C$7+'Diseño reactor'!AZ1047*'Propiedades físicas'!$C$6</f>
        <v>875.95906984183443</v>
      </c>
      <c r="BC1047" s="45">
        <f>AU1047*'Propiedades físicas'!$L$4+'Diseño reactor'!AV1047*'Propiedades físicas'!$L$5+'Diseño reactor'!AW1047*'Propiedades físicas'!$L$8+AX1047*'Propiedades físicas'!$L$9+'Diseño reactor'!AY1047*'Propiedades físicas'!$L$7+'Diseño reactor'!AZ1047*'Propiedades físicas'!$L$6</f>
        <v>2.0326285947590654</v>
      </c>
      <c r="BD1047" s="29">
        <f t="shared" si="673"/>
        <v>2.7738214874648119</v>
      </c>
      <c r="BE1047" s="58">
        <f t="shared" si="674"/>
        <v>42.690245773158665</v>
      </c>
      <c r="BF1047" s="30">
        <f>AU1047*'Propiedades físicas'!$I$4+'Diseño reactor'!AV1047*'Propiedades físicas'!$I$5+'Diseño reactor'!AW1047*'Propiedades físicas'!$I$8+'Diseño reactor'!AX1047*'Propiedades físicas'!$I$9+'Diseño reactor'!AY1047*'Propiedades físicas'!$I$7+'Diseño reactor'!AZ1047*'Propiedades físicas'!$I$6</f>
        <v>1.9707038720344159E-2</v>
      </c>
      <c r="BG1047" s="24">
        <f>AU1047*'Propiedades físicas'!$O$4+'Diseño reactor'!AV1047*'Propiedades físicas'!$O$5+'Diseño reactor'!AW1047*'Propiedades físicas'!$O$8+'Diseño reactor'!AX1047*'Propiedades físicas'!$O$9+'Diseño reactor'!AY1047*'Propiedades físicas'!$O$7+'Diseño reactor'!AZ1047*'Propiedades físicas'!$O$6</f>
        <v>0.15050028923190911</v>
      </c>
      <c r="BH1047" s="54">
        <f t="shared" si="675"/>
        <v>41732.715374782696</v>
      </c>
      <c r="BI1047" s="34">
        <f t="shared" si="697"/>
        <v>266.15955773527327</v>
      </c>
      <c r="BJ1047" s="27">
        <f t="shared" si="676"/>
        <v>4798.3303059206319</v>
      </c>
      <c r="BK1047" s="34">
        <f t="shared" si="677"/>
        <v>555.50007605483847</v>
      </c>
      <c r="BL1047" s="27">
        <f t="shared" si="678"/>
        <v>105.21004234735963</v>
      </c>
      <c r="BM1047" s="34">
        <f t="shared" si="679"/>
        <v>1.1054421768707483</v>
      </c>
      <c r="BN1047" s="45">
        <f t="shared" si="680"/>
        <v>1025.6861931526932</v>
      </c>
      <c r="BO1047" s="45">
        <f t="shared" si="681"/>
        <v>92.462407742158049</v>
      </c>
      <c r="BP1047" s="66">
        <f t="shared" si="682"/>
        <v>6.6921290312507056</v>
      </c>
    </row>
    <row r="1048" spans="8:68">
      <c r="H1048" s="68">
        <v>1043</v>
      </c>
      <c r="I1048" s="31">
        <f>('Propiedades físicas'!$C$10*'Diseño reactor'!H1048)/1000</f>
        <v>912.88082870861331</v>
      </c>
      <c r="J1048" s="31">
        <f t="shared" si="659"/>
        <v>0.49951755547881349</v>
      </c>
      <c r="K1048" s="31">
        <f>(I1048*1000)/'Propiedades físicas'!$F$10</f>
        <v>5963.0893422671224</v>
      </c>
      <c r="L1048" s="31">
        <f t="shared" si="660"/>
        <v>851.86990603816025</v>
      </c>
      <c r="M1048" s="31">
        <f t="shared" si="661"/>
        <v>5111.219436228962</v>
      </c>
      <c r="N1048" s="31">
        <f t="shared" si="662"/>
        <v>0.81674967021875389</v>
      </c>
      <c r="O1048" s="32">
        <f t="shared" si="663"/>
        <v>4.9004980213125231</v>
      </c>
      <c r="P1048" s="33">
        <f t="shared" si="664"/>
        <v>0.56997551218928366</v>
      </c>
      <c r="Q1048" s="31">
        <f t="shared" si="665"/>
        <v>4.556635172057689</v>
      </c>
      <c r="R1048" s="31">
        <f t="shared" si="666"/>
        <v>0.17221338709601708</v>
      </c>
      <c r="S1048" s="31">
        <f t="shared" si="667"/>
        <v>0.34386284925483257</v>
      </c>
      <c r="T1048" s="31">
        <f t="shared" si="668"/>
        <v>5.2032850641544129E-2</v>
      </c>
      <c r="U1048" s="31">
        <f t="shared" si="669"/>
        <v>2.2527920291909084E-2</v>
      </c>
      <c r="V1048" s="47">
        <f t="shared" si="683"/>
        <v>5.6444176935249453E-4</v>
      </c>
      <c r="W1048" s="31">
        <f t="shared" si="670"/>
        <v>0.30214172962368702</v>
      </c>
      <c r="X1048" s="34">
        <f>(S1048*H1048*'Propiedades físicas'!$F$5*60*24*365)/(1000000)</f>
        <v>55509.329149077254</v>
      </c>
      <c r="Y1048" s="34">
        <f>(U1048*H1048*'Propiedades físicas'!$F$7*60*24*365)/(1000000)</f>
        <v>1137.2952853785655</v>
      </c>
      <c r="Z1048" s="31">
        <f t="shared" si="684"/>
        <v>594.48445921342284</v>
      </c>
      <c r="AA1048" s="31">
        <f t="shared" si="685"/>
        <v>4752.5704844561697</v>
      </c>
      <c r="AB1048" s="31">
        <f t="shared" si="686"/>
        <v>179.61856274114581</v>
      </c>
      <c r="AC1048" s="31">
        <f t="shared" si="687"/>
        <v>358.64895177279038</v>
      </c>
      <c r="AD1048" s="31">
        <f t="shared" si="671"/>
        <v>54.270263219130527</v>
      </c>
      <c r="AE1048" s="31">
        <f t="shared" si="688"/>
        <v>23.496620864461175</v>
      </c>
      <c r="AF1048" s="31">
        <f t="shared" si="689"/>
        <v>5963.0893422671206</v>
      </c>
      <c r="AG1048" s="31">
        <f t="shared" si="690"/>
        <v>9.9694038625187595E-2</v>
      </c>
      <c r="AH1048" s="31">
        <f t="shared" si="691"/>
        <v>0.79699803435265637</v>
      </c>
      <c r="AI1048" s="31">
        <f t="shared" si="691"/>
        <v>3.0121729263384845E-2</v>
      </c>
      <c r="AJ1048" s="31">
        <f t="shared" si="691"/>
        <v>6.0144822790200697E-2</v>
      </c>
      <c r="AK1048" s="31">
        <f t="shared" si="672"/>
        <v>9.1010313788955216E-3</v>
      </c>
      <c r="AL1048" s="31">
        <f t="shared" si="672"/>
        <v>3.9403435896749354E-3</v>
      </c>
      <c r="AM1048" s="31">
        <f t="shared" si="692"/>
        <v>1</v>
      </c>
      <c r="AN1048" s="31">
        <f>(Z1048*'Propiedades físicas'!$F$4)/1000</f>
        <v>522.77774374309979</v>
      </c>
      <c r="AO1048" s="31">
        <f>(AA1048*'Propiedades físicas'!$F$6)/1000</f>
        <v>152.27235832197567</v>
      </c>
      <c r="AP1048" s="31">
        <f>(AB1048*'Propiedades físicas'!$F$9)/1000</f>
        <v>110.81567228314989</v>
      </c>
      <c r="AQ1048" s="31">
        <f>(AC1048*'Propiedades físicas'!$F$5)/1000</f>
        <v>105.61135682853359</v>
      </c>
      <c r="AR1048" s="31">
        <f>(AD1048*'Propiedades físicas'!$F$8)/1000</f>
        <v>19.239893716446147</v>
      </c>
      <c r="AS1048" s="31">
        <f>(AE1048*'Propiedades físicas'!$F$7)/1000</f>
        <v>2.1638038154082295</v>
      </c>
      <c r="AT1048" s="31">
        <f t="shared" si="693"/>
        <v>912.88082870861319</v>
      </c>
      <c r="AU1048" s="31">
        <f t="shared" si="694"/>
        <v>0.57266811538000617</v>
      </c>
      <c r="AV1048" s="31">
        <f t="shared" si="698"/>
        <v>0.1668042021841826</v>
      </c>
      <c r="AW1048" s="31">
        <f t="shared" si="698"/>
        <v>0.12139117045530778</v>
      </c>
      <c r="AX1048" s="31">
        <f t="shared" si="698"/>
        <v>0.11569019033725834</v>
      </c>
      <c r="AY1048" s="31">
        <f t="shared" si="695"/>
        <v>2.1076019028314397E-2</v>
      </c>
      <c r="AZ1048" s="31">
        <f t="shared" si="695"/>
        <v>2.3703026149308089E-3</v>
      </c>
      <c r="BA1048" s="31">
        <f t="shared" si="696"/>
        <v>1</v>
      </c>
      <c r="BB1048" s="34">
        <f>AU1048*'Propiedades físicas'!$C$4+'Diseño reactor'!AV1048*'Propiedades físicas'!$C$5+'Diseño reactor'!AW1048*'Propiedades físicas'!$C$8+'Diseño reactor'!AX1048*'Propiedades físicas'!$C$9+'Diseño reactor'!AY1048*'Propiedades físicas'!$C$7+'Diseño reactor'!AZ1048*'Propiedades físicas'!$C$6</f>
        <v>875.957692752394</v>
      </c>
      <c r="BC1048" s="45">
        <f>AU1048*'Propiedades físicas'!$L$4+'Diseño reactor'!AV1048*'Propiedades físicas'!$L$5+'Diseño reactor'!AW1048*'Propiedades físicas'!$L$8+AX1048*'Propiedades físicas'!$L$9+'Diseño reactor'!AY1048*'Propiedades físicas'!$L$7+'Diseño reactor'!AZ1048*'Propiedades físicas'!$L$6</f>
        <v>2.0327538418118798</v>
      </c>
      <c r="BD1048" s="29">
        <f t="shared" si="673"/>
        <v>2.771799122494639</v>
      </c>
      <c r="BE1048" s="58">
        <f t="shared" si="674"/>
        <v>42.688002584393629</v>
      </c>
      <c r="BF1048" s="30">
        <f>AU1048*'Propiedades físicas'!$I$4+'Diseño reactor'!AV1048*'Propiedades físicas'!$I$5+'Diseño reactor'!AW1048*'Propiedades físicas'!$I$8+'Diseño reactor'!AX1048*'Propiedades físicas'!$I$9+'Diseño reactor'!AY1048*'Propiedades físicas'!$I$7+'Diseño reactor'!AZ1048*'Propiedades físicas'!$I$6</f>
        <v>1.970766970557666E-2</v>
      </c>
      <c r="BG1048" s="24">
        <f>AU1048*'Propiedades físicas'!$O$4+'Diseño reactor'!AV1048*'Propiedades físicas'!$O$5+'Diseño reactor'!AW1048*'Propiedades físicas'!$O$8+'Diseño reactor'!AX1048*'Propiedades físicas'!$O$9+'Diseño reactor'!AY1048*'Propiedades físicas'!$O$7+'Diseño reactor'!AZ1048*'Propiedades físicas'!$O$6</f>
        <v>0.15050581070010677</v>
      </c>
      <c r="BH1048" s="54">
        <f t="shared" si="675"/>
        <v>41731.31360270609</v>
      </c>
      <c r="BI1048" s="34">
        <f t="shared" si="697"/>
        <v>266.17471525398145</v>
      </c>
      <c r="BJ1048" s="27">
        <f t="shared" si="676"/>
        <v>4798.3139399196571</v>
      </c>
      <c r="BK1048" s="34">
        <f t="shared" si="677"/>
        <v>555.51856117017803</v>
      </c>
      <c r="BL1048" s="27">
        <f t="shared" si="678"/>
        <v>105.21070541310981</v>
      </c>
      <c r="BM1048" s="34">
        <f t="shared" si="679"/>
        <v>1.1054421768707483</v>
      </c>
      <c r="BN1048" s="45">
        <f t="shared" si="680"/>
        <v>1026.8268490335458</v>
      </c>
      <c r="BO1048" s="45">
        <f t="shared" si="681"/>
        <v>92.487267452178244</v>
      </c>
      <c r="BP1048" s="66">
        <f t="shared" si="682"/>
        <v>6.6921185105990668</v>
      </c>
    </row>
    <row r="1049" spans="8:68">
      <c r="H1049" s="68">
        <v>1044</v>
      </c>
      <c r="I1049" s="31">
        <f>('Propiedades físicas'!$C$10*'Diseño reactor'!H1049)/1000</f>
        <v>913.75607399021305</v>
      </c>
      <c r="J1049" s="31">
        <f t="shared" si="659"/>
        <v>0.49903909038735877</v>
      </c>
      <c r="K1049" s="31">
        <f>(I1049*1000)/'Propiedades físicas'!$F$10</f>
        <v>5968.8065899586536</v>
      </c>
      <c r="L1049" s="31">
        <f t="shared" si="660"/>
        <v>852.68665570837902</v>
      </c>
      <c r="M1049" s="31">
        <f t="shared" si="661"/>
        <v>5116.1199342502741</v>
      </c>
      <c r="N1049" s="31">
        <f t="shared" si="662"/>
        <v>0.81674967021875389</v>
      </c>
      <c r="O1049" s="32">
        <f t="shared" si="663"/>
        <v>4.9004980213125231</v>
      </c>
      <c r="P1049" s="33">
        <f t="shared" si="664"/>
        <v>0.57014051529409149</v>
      </c>
      <c r="Q1049" s="31">
        <f t="shared" si="665"/>
        <v>4.5569450094808452</v>
      </c>
      <c r="R1049" s="31">
        <f t="shared" si="666"/>
        <v>0.17214805930356777</v>
      </c>
      <c r="S1049" s="31">
        <f t="shared" si="667"/>
        <v>0.34355301183167752</v>
      </c>
      <c r="T1049" s="31">
        <f t="shared" si="668"/>
        <v>5.1978334335173994E-2</v>
      </c>
      <c r="U1049" s="31">
        <f t="shared" si="669"/>
        <v>2.2482761285920593E-2</v>
      </c>
      <c r="V1049" s="47">
        <f t="shared" si="683"/>
        <v>5.6460517048541098E-4</v>
      </c>
      <c r="W1049" s="31">
        <f t="shared" si="670"/>
        <v>0.30193970553867727</v>
      </c>
      <c r="X1049" s="34">
        <f>(S1049*H1049*'Propiedades físicas'!$F$5*60*24*365)/(1000000)</f>
        <v>55512.485378590856</v>
      </c>
      <c r="Y1049" s="34">
        <f>(U1049*H1049*'Propiedades físicas'!$F$7*60*24*365)/(1000000)</f>
        <v>1136.1037085680207</v>
      </c>
      <c r="Z1049" s="31">
        <f t="shared" si="684"/>
        <v>595.22669796703155</v>
      </c>
      <c r="AA1049" s="31">
        <f t="shared" si="685"/>
        <v>4757.4505898980024</v>
      </c>
      <c r="AB1049" s="31">
        <f t="shared" si="686"/>
        <v>179.72257391292476</v>
      </c>
      <c r="AC1049" s="31">
        <f t="shared" si="687"/>
        <v>358.66934435227131</v>
      </c>
      <c r="AD1049" s="31">
        <f t="shared" si="671"/>
        <v>54.26538104592165</v>
      </c>
      <c r="AE1049" s="31">
        <f t="shared" si="688"/>
        <v>23.4720027825011</v>
      </c>
      <c r="AF1049" s="31">
        <f t="shared" si="689"/>
        <v>5968.8065899586518</v>
      </c>
      <c r="AG1049" s="31">
        <f t="shared" si="690"/>
        <v>9.9722899208760415E-2</v>
      </c>
      <c r="AH1049" s="31">
        <f t="shared" si="691"/>
        <v>0.79705222781074547</v>
      </c>
      <c r="AI1049" s="31">
        <f t="shared" si="691"/>
        <v>3.011030282255632E-2</v>
      </c>
      <c r="AJ1049" s="31">
        <f t="shared" si="691"/>
        <v>6.0090629332111754E-2</v>
      </c>
      <c r="AK1049" s="31">
        <f t="shared" si="672"/>
        <v>9.0914959679230557E-3</v>
      </c>
      <c r="AL1049" s="31">
        <f t="shared" si="672"/>
        <v>3.9324448579031107E-3</v>
      </c>
      <c r="AM1049" s="31">
        <f t="shared" si="692"/>
        <v>1</v>
      </c>
      <c r="AN1049" s="31">
        <f>(Z1049*'Propiedades físicas'!$F$4)/1000</f>
        <v>523.43045365824821</v>
      </c>
      <c r="AO1049" s="31">
        <f>(AA1049*'Propiedades físicas'!$F$6)/1000</f>
        <v>152.42871690033198</v>
      </c>
      <c r="AP1049" s="31">
        <f>(AB1049*'Propiedades físicas'!$F$9)/1000</f>
        <v>110.87984197557893</v>
      </c>
      <c r="AQ1049" s="31">
        <f>(AC1049*'Propiedades físicas'!$F$5)/1000</f>
        <v>105.61736183141335</v>
      </c>
      <c r="AR1049" s="31">
        <f>(AD1049*'Propiedades físicas'!$F$8)/1000</f>
        <v>19.238162888400137</v>
      </c>
      <c r="AS1049" s="31">
        <f>(AE1049*'Propiedades físicas'!$F$7)/1000</f>
        <v>2.1615367362405262</v>
      </c>
      <c r="AT1049" s="31">
        <f t="shared" si="693"/>
        <v>913.75607399021317</v>
      </c>
      <c r="AU1049" s="31">
        <f t="shared" si="694"/>
        <v>0.57283389797073392</v>
      </c>
      <c r="AV1049" s="31">
        <f t="shared" si="698"/>
        <v>0.16681554436590762</v>
      </c>
      <c r="AW1049" s="31">
        <f t="shared" si="698"/>
        <v>0.12134512167058548</v>
      </c>
      <c r="AX1049" s="31">
        <f t="shared" si="698"/>
        <v>0.11558594775759003</v>
      </c>
      <c r="AY1049" s="31">
        <f t="shared" si="695"/>
        <v>2.10539370801558E-2</v>
      </c>
      <c r="AZ1049" s="31">
        <f t="shared" si="695"/>
        <v>2.3655511550270446E-3</v>
      </c>
      <c r="BA1049" s="31">
        <f t="shared" si="696"/>
        <v>0.99999999999999978</v>
      </c>
      <c r="BB1049" s="34">
        <f>AU1049*'Propiedades físicas'!$C$4+'Diseño reactor'!AV1049*'Propiedades físicas'!$C$5+'Diseño reactor'!AW1049*'Propiedades físicas'!$C$8+'Diseño reactor'!AX1049*'Propiedades físicas'!$C$9+'Diseño reactor'!AY1049*'Propiedades físicas'!$C$7+'Diseño reactor'!AZ1049*'Propiedades físicas'!$C$6</f>
        <v>875.95631911266594</v>
      </c>
      <c r="BC1049" s="45">
        <f>AU1049*'Propiedades físicas'!$L$4+'Diseño reactor'!AV1049*'Propiedades físicas'!$L$5+'Diseño reactor'!AW1049*'Propiedades físicas'!$L$8+AX1049*'Propiedades físicas'!$L$9+'Diseño reactor'!AY1049*'Propiedades físicas'!$L$7+'Diseño reactor'!AZ1049*'Propiedades físicas'!$L$6</f>
        <v>2.0328789132504466</v>
      </c>
      <c r="BD1049" s="29">
        <f t="shared" si="673"/>
        <v>2.7697797108664584</v>
      </c>
      <c r="BE1049" s="58">
        <f t="shared" si="674"/>
        <v>42.685762792302796</v>
      </c>
      <c r="BF1049" s="30">
        <f>AU1049*'Propiedades físicas'!$I$4+'Diseño reactor'!AV1049*'Propiedades físicas'!$I$5+'Diseño reactor'!AW1049*'Propiedades físicas'!$I$8+'Diseño reactor'!AX1049*'Propiedades físicas'!$I$9+'Diseño reactor'!AY1049*'Propiedades físicas'!$I$7+'Diseño reactor'!AZ1049*'Propiedades físicas'!$I$6</f>
        <v>1.9708299134443826E-2</v>
      </c>
      <c r="BG1049" s="24">
        <f>AU1049*'Propiedades físicas'!$O$4+'Diseño reactor'!AV1049*'Propiedades físicas'!$O$5+'Diseño reactor'!AW1049*'Propiedades físicas'!$O$8+'Diseño reactor'!AX1049*'Propiedades físicas'!$O$9+'Diseño reactor'!AY1049*'Propiedades físicas'!$O$7+'Diseño reactor'!AZ1049*'Propiedades físicas'!$O$6</f>
        <v>0.15051132544314608</v>
      </c>
      <c r="BH1049" s="54">
        <f t="shared" si="675"/>
        <v>41729.915380143284</v>
      </c>
      <c r="BI1049" s="34">
        <f t="shared" si="697"/>
        <v>266.18984058828732</v>
      </c>
      <c r="BJ1049" s="27">
        <f t="shared" si="676"/>
        <v>4798.2976438877658</v>
      </c>
      <c r="BK1049" s="34">
        <f t="shared" si="677"/>
        <v>555.53702942482505</v>
      </c>
      <c r="BL1049" s="27">
        <f t="shared" si="678"/>
        <v>105.21136783834238</v>
      </c>
      <c r="BM1049" s="34">
        <f t="shared" si="679"/>
        <v>1.1054421768707483</v>
      </c>
      <c r="BN1049" s="45">
        <f t="shared" si="680"/>
        <v>1027.9676182713245</v>
      </c>
      <c r="BO1049" s="45">
        <f t="shared" si="681"/>
        <v>92.512093930084916</v>
      </c>
      <c r="BP1049" s="66">
        <f t="shared" si="682"/>
        <v>6.6921080163024511</v>
      </c>
    </row>
    <row r="1050" spans="8:68">
      <c r="H1050" s="68">
        <v>1045</v>
      </c>
      <c r="I1050" s="31">
        <f>('Propiedades físicas'!$C$10*'Diseño reactor'!H1050)/1000</f>
        <v>914.63131927181291</v>
      </c>
      <c r="J1050" s="31">
        <f t="shared" si="659"/>
        <v>0.49856154101856698</v>
      </c>
      <c r="K1050" s="31">
        <f>(I1050*1000)/'Propiedades físicas'!$F$10</f>
        <v>5974.5238376501848</v>
      </c>
      <c r="L1050" s="31">
        <f t="shared" si="660"/>
        <v>853.50340537859779</v>
      </c>
      <c r="M1050" s="31">
        <f t="shared" si="661"/>
        <v>5121.0204322715863</v>
      </c>
      <c r="N1050" s="31">
        <f t="shared" si="662"/>
        <v>0.81674967021875389</v>
      </c>
      <c r="O1050" s="32">
        <f t="shared" si="663"/>
        <v>4.9004980213125231</v>
      </c>
      <c r="P1050" s="33">
        <f t="shared" si="664"/>
        <v>0.57030529789094553</v>
      </c>
      <c r="Q1050" s="31">
        <f t="shared" si="665"/>
        <v>4.5572543060365183</v>
      </c>
      <c r="R1050" s="31">
        <f t="shared" si="666"/>
        <v>0.1720827522786928</v>
      </c>
      <c r="S1050" s="31">
        <f t="shared" si="667"/>
        <v>0.34324371527600395</v>
      </c>
      <c r="T1050" s="31">
        <f t="shared" si="668"/>
        <v>5.1923897150035744E-2</v>
      </c>
      <c r="U1050" s="31">
        <f t="shared" si="669"/>
        <v>2.243772289907988E-2</v>
      </c>
      <c r="V1050" s="47">
        <f t="shared" si="683"/>
        <v>5.6476835325122764E-4</v>
      </c>
      <c r="W1050" s="31">
        <f t="shared" si="670"/>
        <v>0.30173795143596693</v>
      </c>
      <c r="X1050" s="34">
        <f>(S1050*H1050*'Propiedades físicas'!$F$5*60*24*365)/(1000000)</f>
        <v>55515.633177854361</v>
      </c>
      <c r="Y1050" s="34">
        <f>(U1050*H1050*'Propiedades físicas'!$F$7*60*24*365)/(1000000)</f>
        <v>1134.9138611304177</v>
      </c>
      <c r="Z1050" s="31">
        <f t="shared" si="684"/>
        <v>595.9690362960381</v>
      </c>
      <c r="AA1050" s="31">
        <f t="shared" si="685"/>
        <v>4762.3307498081613</v>
      </c>
      <c r="AB1050" s="31">
        <f t="shared" si="686"/>
        <v>179.82647613123396</v>
      </c>
      <c r="AC1050" s="31">
        <f t="shared" si="687"/>
        <v>358.68968246342411</v>
      </c>
      <c r="AD1050" s="31">
        <f t="shared" si="671"/>
        <v>54.260472521787349</v>
      </c>
      <c r="AE1050" s="31">
        <f t="shared" si="688"/>
        <v>23.447420429538475</v>
      </c>
      <c r="AF1050" s="31">
        <f t="shared" si="689"/>
        <v>5974.5238376501829</v>
      </c>
      <c r="AG1050" s="31">
        <f t="shared" si="690"/>
        <v>9.9751721223433329E-2</v>
      </c>
      <c r="AH1050" s="31">
        <f t="shared" si="691"/>
        <v>0.79710632666606207</v>
      </c>
      <c r="AI1050" s="31">
        <f t="shared" si="691"/>
        <v>3.0098880014170437E-2</v>
      </c>
      <c r="AJ1050" s="31">
        <f t="shared" si="691"/>
        <v>6.0036530476795115E-2</v>
      </c>
      <c r="AK1050" s="31">
        <f t="shared" si="672"/>
        <v>9.0819743959927573E-3</v>
      </c>
      <c r="AL1050" s="31">
        <f t="shared" si="672"/>
        <v>3.9245672235463857E-3</v>
      </c>
      <c r="AM1050" s="31">
        <f t="shared" si="692"/>
        <v>1</v>
      </c>
      <c r="AN1050" s="31">
        <f>(Z1050*'Propiedades físicas'!$F$4)/1000</f>
        <v>524.08325113801004</v>
      </c>
      <c r="AO1050" s="31">
        <f>(AA1050*'Propiedades físicas'!$F$6)/1000</f>
        <v>152.58507722385346</v>
      </c>
      <c r="AP1050" s="31">
        <f>(AB1050*'Propiedades físicas'!$F$9)/1000</f>
        <v>110.94394444916477</v>
      </c>
      <c r="AQ1050" s="31">
        <f>(AC1050*'Propiedades físicas'!$F$5)/1000</f>
        <v>105.6233507950045</v>
      </c>
      <c r="AR1050" s="31">
        <f>(AD1050*'Propiedades físicas'!$F$8)/1000</f>
        <v>19.236422718424045</v>
      </c>
      <c r="AS1050" s="31">
        <f>(AE1050*'Propiedades físicas'!$F$7)/1000</f>
        <v>2.159272947356198</v>
      </c>
      <c r="AT1050" s="31">
        <f t="shared" si="693"/>
        <v>914.63131927181291</v>
      </c>
      <c r="AU1050" s="31">
        <f t="shared" si="694"/>
        <v>0.57299945901181348</v>
      </c>
      <c r="AV1050" s="31">
        <f t="shared" si="698"/>
        <v>0.16682686674816102</v>
      </c>
      <c r="AW1050" s="31">
        <f t="shared" si="698"/>
        <v>0.12129908752467956</v>
      </c>
      <c r="AX1050" s="31">
        <f t="shared" si="698"/>
        <v>0.11548188714890817</v>
      </c>
      <c r="AY1050" s="31">
        <f t="shared" si="695"/>
        <v>2.1031887180223825E-2</v>
      </c>
      <c r="AZ1050" s="31">
        <f t="shared" si="695"/>
        <v>2.360812386214055E-3</v>
      </c>
      <c r="BA1050" s="31">
        <f t="shared" si="696"/>
        <v>1.0000000000000002</v>
      </c>
      <c r="BB1050" s="34">
        <f>AU1050*'Propiedades físicas'!$C$4+'Diseño reactor'!AV1050*'Propiedades físicas'!$C$5+'Diseño reactor'!AW1050*'Propiedades físicas'!$C$8+'Diseño reactor'!AX1050*'Propiedades físicas'!$C$9+'Diseño reactor'!AY1050*'Propiedades físicas'!$C$7+'Diseño reactor'!AZ1050*'Propiedades físicas'!$C$6</f>
        <v>875.95494891170188</v>
      </c>
      <c r="BC1050" s="45">
        <f>AU1050*'Propiedades físicas'!$L$4+'Diseño reactor'!AV1050*'Propiedades físicas'!$L$5+'Diseño reactor'!AW1050*'Propiedades físicas'!$L$8+AX1050*'Propiedades físicas'!$L$9+'Diseño reactor'!AY1050*'Propiedades físicas'!$L$7+'Diseño reactor'!AZ1050*'Propiedades físicas'!$L$6</f>
        <v>2.0330038094375267</v>
      </c>
      <c r="BD1050" s="29">
        <f t="shared" si="673"/>
        <v>2.7677632461117754</v>
      </c>
      <c r="BE1050" s="58">
        <f t="shared" si="674"/>
        <v>42.683526389099256</v>
      </c>
      <c r="BF1050" s="30">
        <f>AU1050*'Propiedades físicas'!$I$4+'Diseño reactor'!AV1050*'Propiedades físicas'!$I$5+'Diseño reactor'!AW1050*'Propiedades físicas'!$I$8+'Diseño reactor'!AX1050*'Propiedades físicas'!$I$9+'Diseño reactor'!AY1050*'Propiedades físicas'!$I$7+'Diseño reactor'!AZ1050*'Propiedades físicas'!$I$6</f>
        <v>1.9708927011736512E-2</v>
      </c>
      <c r="BG1050" s="24">
        <f>AU1050*'Propiedades físicas'!$O$4+'Diseño reactor'!AV1050*'Propiedades físicas'!$O$5+'Diseño reactor'!AW1050*'Propiedades físicas'!$O$8+'Diseño reactor'!AX1050*'Propiedades físicas'!$O$9+'Diseño reactor'!AY1050*'Propiedades físicas'!$O$7+'Diseño reactor'!AZ1050*'Propiedades físicas'!$O$6</f>
        <v>0.15051683347225919</v>
      </c>
      <c r="BH1050" s="54">
        <f t="shared" si="675"/>
        <v>41728.520695758009</v>
      </c>
      <c r="BI1050" s="34">
        <f t="shared" si="697"/>
        <v>266.20493383001735</v>
      </c>
      <c r="BJ1050" s="27">
        <f t="shared" si="676"/>
        <v>4798.2814175675894</v>
      </c>
      <c r="BK1050" s="34">
        <f t="shared" si="677"/>
        <v>555.55548083158203</v>
      </c>
      <c r="BL1050" s="27">
        <f t="shared" si="678"/>
        <v>105.2120296236172</v>
      </c>
      <c r="BM1050" s="34">
        <f t="shared" si="679"/>
        <v>1.1054421768707483</v>
      </c>
      <c r="BN1050" s="45">
        <f t="shared" si="680"/>
        <v>1029.1085006290173</v>
      </c>
      <c r="BO1050" s="45">
        <f t="shared" si="681"/>
        <v>92.53688724246382</v>
      </c>
      <c r="BP1050" s="66">
        <f t="shared" si="682"/>
        <v>6.6920975482772125</v>
      </c>
    </row>
    <row r="1051" spans="8:68">
      <c r="H1051" s="68">
        <v>1046</v>
      </c>
      <c r="I1051" s="31">
        <f>('Propiedades físicas'!$C$10*'Diseño reactor'!H1051)/1000</f>
        <v>915.50656455341277</v>
      </c>
      <c r="J1051" s="31">
        <f t="shared" si="659"/>
        <v>0.49808490474608269</v>
      </c>
      <c r="K1051" s="31">
        <f>(I1051*1000)/'Propiedades físicas'!$F$10</f>
        <v>5980.2410853417159</v>
      </c>
      <c r="L1051" s="31">
        <f t="shared" si="660"/>
        <v>854.32015504881656</v>
      </c>
      <c r="M1051" s="31">
        <f t="shared" si="661"/>
        <v>5125.9209302928994</v>
      </c>
      <c r="N1051" s="31">
        <f t="shared" si="662"/>
        <v>0.81674967021875389</v>
      </c>
      <c r="O1051" s="32">
        <f t="shared" si="663"/>
        <v>4.9004980213125231</v>
      </c>
      <c r="P1051" s="33">
        <f t="shared" si="664"/>
        <v>0.57046986042157599</v>
      </c>
      <c r="Q1051" s="31">
        <f t="shared" si="665"/>
        <v>4.557563063102215</v>
      </c>
      <c r="R1051" s="31">
        <f t="shared" si="666"/>
        <v>0.17201746611298768</v>
      </c>
      <c r="S1051" s="31">
        <f t="shared" si="667"/>
        <v>0.34293495821030839</v>
      </c>
      <c r="T1051" s="31">
        <f t="shared" si="668"/>
        <v>5.186953895524981E-2</v>
      </c>
      <c r="U1051" s="31">
        <f t="shared" si="669"/>
        <v>2.2392804728940386E-2</v>
      </c>
      <c r="V1051" s="47">
        <f t="shared" si="683"/>
        <v>5.6493131808738604E-4</v>
      </c>
      <c r="W1051" s="31">
        <f t="shared" si="670"/>
        <v>0.30153646677471635</v>
      </c>
      <c r="X1051" s="34">
        <f>(S1051*H1051*'Propiedades físicas'!$F$5*60*24*365)/(1000000)</f>
        <v>55518.772574995368</v>
      </c>
      <c r="Y1051" s="34">
        <f>(U1051*H1051*'Propiedades físicas'!$F$7*60*24*365)/(1000000)</f>
        <v>1133.7257402050889</v>
      </c>
      <c r="Z1051" s="31">
        <f t="shared" si="684"/>
        <v>596.71147400096845</v>
      </c>
      <c r="AA1051" s="31">
        <f t="shared" si="685"/>
        <v>4767.2109640049166</v>
      </c>
      <c r="AB1051" s="31">
        <f t="shared" si="686"/>
        <v>179.93026955418512</v>
      </c>
      <c r="AC1051" s="31">
        <f t="shared" si="687"/>
        <v>358.70996628798258</v>
      </c>
      <c r="AD1051" s="31">
        <f t="shared" si="671"/>
        <v>54.255537747191298</v>
      </c>
      <c r="AE1051" s="31">
        <f t="shared" si="688"/>
        <v>23.422873746471645</v>
      </c>
      <c r="AF1051" s="31">
        <f t="shared" si="689"/>
        <v>5980.2410853417168</v>
      </c>
      <c r="AG1051" s="31">
        <f t="shared" si="690"/>
        <v>9.9780504746469059E-2</v>
      </c>
      <c r="AH1051" s="31">
        <f t="shared" si="691"/>
        <v>0.79716033115954443</v>
      </c>
      <c r="AI1051" s="31">
        <f t="shared" si="691"/>
        <v>3.0087460854248106E-2</v>
      </c>
      <c r="AJ1051" s="31">
        <f t="shared" si="691"/>
        <v>5.9982525983312517E-2</v>
      </c>
      <c r="AK1051" s="31">
        <f t="shared" si="672"/>
        <v>9.072466640212563E-3</v>
      </c>
      <c r="AL1051" s="31">
        <f t="shared" si="672"/>
        <v>3.9167106162130982E-3</v>
      </c>
      <c r="AM1051" s="31">
        <f t="shared" si="692"/>
        <v>0.99999999999999978</v>
      </c>
      <c r="AN1051" s="31">
        <f>(Z1051*'Propiedades físicas'!$F$4)/1000</f>
        <v>524.73613600697161</v>
      </c>
      <c r="AO1051" s="31">
        <f>(AA1051*'Propiedades físicas'!$F$6)/1000</f>
        <v>152.74143928671754</v>
      </c>
      <c r="AP1051" s="31">
        <f>(AB1051*'Propiedades físicas'!$F$9)/1000</f>
        <v>111.0079798014545</v>
      </c>
      <c r="AQ1051" s="31">
        <f>(AC1051*'Propiedades físicas'!$F$5)/1000</f>
        <v>105.62932377282225</v>
      </c>
      <c r="AR1051" s="31">
        <f>(AD1051*'Propiedades físicas'!$F$8)/1000</f>
        <v>19.234673242134253</v>
      </c>
      <c r="AS1051" s="31">
        <f>(AE1051*'Propiedades físicas'!$F$7)/1000</f>
        <v>2.1570124433125737</v>
      </c>
      <c r="AT1051" s="31">
        <f t="shared" si="693"/>
        <v>915.50656455341266</v>
      </c>
      <c r="AU1051" s="31">
        <f t="shared" si="694"/>
        <v>0.57316479894706129</v>
      </c>
      <c r="AV1051" s="31">
        <f t="shared" si="698"/>
        <v>0.16683816938136906</v>
      </c>
      <c r="AW1051" s="31">
        <f t="shared" si="698"/>
        <v>0.12125306808215469</v>
      </c>
      <c r="AX1051" s="31">
        <f t="shared" si="698"/>
        <v>0.11537800804776163</v>
      </c>
      <c r="AY1051" s="31">
        <f t="shared" si="695"/>
        <v>2.1009869275505407E-2</v>
      </c>
      <c r="AZ1051" s="31">
        <f t="shared" si="695"/>
        <v>2.3560862661479351E-3</v>
      </c>
      <c r="BA1051" s="31">
        <f t="shared" si="696"/>
        <v>1</v>
      </c>
      <c r="BB1051" s="34">
        <f>AU1051*'Propiedades físicas'!$C$4+'Diseño reactor'!AV1051*'Propiedades físicas'!$C$5+'Diseño reactor'!AW1051*'Propiedades físicas'!$C$8+'Diseño reactor'!AX1051*'Propiedades físicas'!$C$9+'Diseño reactor'!AY1051*'Propiedades físicas'!$C$7+'Diseño reactor'!AZ1051*'Propiedades físicas'!$C$6</f>
        <v>875.95358213859333</v>
      </c>
      <c r="BC1051" s="45">
        <f>AU1051*'Propiedades físicas'!$L$4+'Diseño reactor'!AV1051*'Propiedades físicas'!$L$5+'Diseño reactor'!AW1051*'Propiedades físicas'!$L$8+AX1051*'Propiedades físicas'!$L$9+'Diseño reactor'!AY1051*'Propiedades físicas'!$L$7+'Diseño reactor'!AZ1051*'Propiedades físicas'!$L$6</f>
        <v>2.0331285307348974</v>
      </c>
      <c r="BD1051" s="29">
        <f t="shared" si="673"/>
        <v>2.7657497217809612</v>
      </c>
      <c r="BE1051" s="58">
        <f t="shared" si="674"/>
        <v>42.681293367020153</v>
      </c>
      <c r="BF1051" s="30">
        <f>AU1051*'Propiedades físicas'!$I$4+'Diseño reactor'!AV1051*'Propiedades físicas'!$I$5+'Diseño reactor'!AW1051*'Propiedades físicas'!$I$8+'Diseño reactor'!AX1051*'Propiedades físicas'!$I$9+'Diseño reactor'!AY1051*'Propiedades físicas'!$I$7+'Diseño reactor'!AZ1051*'Propiedades físicas'!$I$6</f>
        <v>1.970955334222764E-2</v>
      </c>
      <c r="BG1051" s="24">
        <f>AU1051*'Propiedades físicas'!$O$4+'Diseño reactor'!AV1051*'Propiedades físicas'!$O$5+'Diseño reactor'!AW1051*'Propiedades físicas'!$O$8+'Diseño reactor'!AX1051*'Propiedades físicas'!$O$9+'Diseño reactor'!AY1051*'Propiedades físicas'!$O$7+'Diseño reactor'!AZ1051*'Propiedades físicas'!$O$6</f>
        <v>0.1505223347986564</v>
      </c>
      <c r="BH1051" s="54">
        <f t="shared" si="675"/>
        <v>41727.129538258378</v>
      </c>
      <c r="BI1051" s="34">
        <f t="shared" si="697"/>
        <v>266.21999507067216</v>
      </c>
      <c r="BJ1051" s="27">
        <f t="shared" si="676"/>
        <v>4798.2652607028549</v>
      </c>
      <c r="BK1051" s="34">
        <f t="shared" si="677"/>
        <v>555.57391540329036</v>
      </c>
      <c r="BL1051" s="27">
        <f t="shared" si="678"/>
        <v>105.21269076949532</v>
      </c>
      <c r="BM1051" s="34">
        <f t="shared" si="679"/>
        <v>1.1054421768707483</v>
      </c>
      <c r="BN1051" s="45">
        <f t="shared" si="680"/>
        <v>1030.2494958702632</v>
      </c>
      <c r="BO1051" s="45">
        <f t="shared" si="681"/>
        <v>92.561647455722692</v>
      </c>
      <c r="BP1051" s="66">
        <f t="shared" si="682"/>
        <v>6.6920871064400158</v>
      </c>
    </row>
    <row r="1052" spans="8:68">
      <c r="H1052" s="68">
        <v>1047</v>
      </c>
      <c r="I1052" s="31">
        <f>('Propiedades físicas'!$C$10*'Diseño reactor'!H1052)/1000</f>
        <v>916.38180983501252</v>
      </c>
      <c r="J1052" s="31">
        <f t="shared" si="659"/>
        <v>0.49760917895358409</v>
      </c>
      <c r="K1052" s="31">
        <f>(I1052*1000)/'Propiedades físicas'!$F$10</f>
        <v>5985.9583330332471</v>
      </c>
      <c r="L1052" s="31">
        <f t="shared" si="660"/>
        <v>855.13690471903521</v>
      </c>
      <c r="M1052" s="31">
        <f t="shared" si="661"/>
        <v>5130.8214283142115</v>
      </c>
      <c r="N1052" s="31">
        <f t="shared" si="662"/>
        <v>0.81674967021875378</v>
      </c>
      <c r="O1052" s="32">
        <f t="shared" si="663"/>
        <v>4.9004980213125231</v>
      </c>
      <c r="P1052" s="33">
        <f t="shared" si="664"/>
        <v>0.57063420332653481</v>
      </c>
      <c r="Q1052" s="31">
        <f t="shared" si="665"/>
        <v>4.5578712820508667</v>
      </c>
      <c r="R1052" s="31">
        <f t="shared" si="666"/>
        <v>0.17195220089744803</v>
      </c>
      <c r="S1052" s="31">
        <f t="shared" si="667"/>
        <v>0.34262673926165588</v>
      </c>
      <c r="T1052" s="31">
        <f t="shared" si="668"/>
        <v>5.1815259620105233E-2</v>
      </c>
      <c r="U1052" s="31">
        <f t="shared" si="669"/>
        <v>2.2348006374665799E-2</v>
      </c>
      <c r="V1052" s="47">
        <f t="shared" si="683"/>
        <v>5.6509406543016067E-4</v>
      </c>
      <c r="W1052" s="31">
        <f t="shared" si="670"/>
        <v>0.30133525101552933</v>
      </c>
      <c r="X1052" s="34">
        <f>(S1052*H1052*'Propiedades físicas'!$F$5*60*24*365)/(1000000)</f>
        <v>55521.903598028926</v>
      </c>
      <c r="Y1052" s="34">
        <f>(U1052*H1052*'Propiedades físicas'!$F$7*60*24*365)/(1000000)</f>
        <v>1132.5393429350506</v>
      </c>
      <c r="Z1052" s="31">
        <f t="shared" si="684"/>
        <v>597.4540108828819</v>
      </c>
      <c r="AA1052" s="31">
        <f t="shared" si="685"/>
        <v>4772.0912323072571</v>
      </c>
      <c r="AB1052" s="31">
        <f t="shared" si="686"/>
        <v>180.03395433962808</v>
      </c>
      <c r="AC1052" s="31">
        <f t="shared" si="687"/>
        <v>358.73019600695369</v>
      </c>
      <c r="AD1052" s="31">
        <f t="shared" si="671"/>
        <v>54.250576822250181</v>
      </c>
      <c r="AE1052" s="31">
        <f t="shared" si="688"/>
        <v>23.398362674275091</v>
      </c>
      <c r="AF1052" s="31">
        <f t="shared" si="689"/>
        <v>5985.9583330332462</v>
      </c>
      <c r="AG1052" s="31">
        <f t="shared" si="690"/>
        <v>9.9809249854924384E-2</v>
      </c>
      <c r="AH1052" s="31">
        <f t="shared" si="691"/>
        <v>0.79721424153133225</v>
      </c>
      <c r="AI1052" s="31">
        <f t="shared" si="691"/>
        <v>3.0076045358705335E-2</v>
      </c>
      <c r="AJ1052" s="31">
        <f t="shared" si="691"/>
        <v>5.9928615611524891E-2</v>
      </c>
      <c r="AK1052" s="31">
        <f t="shared" si="672"/>
        <v>9.0629726777199191E-3</v>
      </c>
      <c r="AL1052" s="31">
        <f t="shared" si="672"/>
        <v>3.9088749657932402E-3</v>
      </c>
      <c r="AM1052" s="31">
        <f t="shared" si="692"/>
        <v>1</v>
      </c>
      <c r="AN1052" s="31">
        <f>(Z1052*'Propiedades físicas'!$F$4)/1000</f>
        <v>525.38910809018876</v>
      </c>
      <c r="AO1052" s="31">
        <f>(AA1052*'Propiedades físicas'!$F$6)/1000</f>
        <v>152.8978030831245</v>
      </c>
      <c r="AP1052" s="31">
        <f>(AB1052*'Propiedades físicas'!$F$9)/1000</f>
        <v>111.07194812983353</v>
      </c>
      <c r="AQ1052" s="31">
        <f>(AC1052*'Propiedades físicas'!$F$5)/1000</f>
        <v>105.63528081816767</v>
      </c>
      <c r="AR1052" s="31">
        <f>(AD1052*'Propiedades físicas'!$F$8)/1000</f>
        <v>19.232914495024129</v>
      </c>
      <c r="AS1052" s="31">
        <f>(AE1052*'Propiedades físicas'!$F$7)/1000</f>
        <v>2.1547552186739933</v>
      </c>
      <c r="AT1052" s="31">
        <f t="shared" si="693"/>
        <v>916.38180983501263</v>
      </c>
      <c r="AU1052" s="31">
        <f t="shared" si="694"/>
        <v>0.57332991821911106</v>
      </c>
      <c r="AV1052" s="31">
        <f t="shared" si="698"/>
        <v>0.16684945231579024</v>
      </c>
      <c r="AW1052" s="31">
        <f t="shared" si="698"/>
        <v>0.12120706340715248</v>
      </c>
      <c r="AX1052" s="31">
        <f t="shared" si="698"/>
        <v>0.11527430999223619</v>
      </c>
      <c r="AY1052" s="31">
        <f t="shared" si="695"/>
        <v>2.0987883313055795E-2</v>
      </c>
      <c r="AZ1052" s="31">
        <f t="shared" si="695"/>
        <v>2.3513727526542024E-3</v>
      </c>
      <c r="BA1052" s="31">
        <f t="shared" si="696"/>
        <v>1</v>
      </c>
      <c r="BB1052" s="34">
        <f>AU1052*'Propiedades físicas'!$C$4+'Diseño reactor'!AV1052*'Propiedades físicas'!$C$5+'Diseño reactor'!AW1052*'Propiedades físicas'!$C$8+'Diseño reactor'!AX1052*'Propiedades físicas'!$C$9+'Diseño reactor'!AY1052*'Propiedades físicas'!$C$7+'Diseño reactor'!AZ1052*'Propiedades físicas'!$C$6</f>
        <v>875.95221878247514</v>
      </c>
      <c r="BC1052" s="45">
        <f>AU1052*'Propiedades físicas'!$L$4+'Diseño reactor'!AV1052*'Propiedades físicas'!$L$5+'Diseño reactor'!AW1052*'Propiedades físicas'!$L$8+AX1052*'Propiedades físicas'!$L$9+'Diseño reactor'!AY1052*'Propiedades físicas'!$L$7+'Diseño reactor'!AZ1052*'Propiedades físicas'!$L$6</f>
        <v>2.0332530775033564</v>
      </c>
      <c r="BD1052" s="29">
        <f t="shared" si="673"/>
        <v>2.7637391314431792</v>
      </c>
      <c r="BE1052" s="58">
        <f t="shared" si="674"/>
        <v>42.679063718326567</v>
      </c>
      <c r="BF1052" s="30">
        <f>AU1052*'Propiedades físicas'!$I$4+'Diseño reactor'!AV1052*'Propiedades físicas'!$I$5+'Diseño reactor'!AW1052*'Propiedades físicas'!$I$8+'Diseño reactor'!AX1052*'Propiedades físicas'!$I$9+'Diseño reactor'!AY1052*'Propiedades físicas'!$I$7+'Diseño reactor'!AZ1052*'Propiedades físicas'!$I$6</f>
        <v>1.9710178130672315E-2</v>
      </c>
      <c r="BG1052" s="24">
        <f>AU1052*'Propiedades físicas'!$O$4+'Diseño reactor'!AV1052*'Propiedades físicas'!$O$5+'Diseño reactor'!AW1052*'Propiedades físicas'!$O$8+'Diseño reactor'!AX1052*'Propiedades físicas'!$O$9+'Diseño reactor'!AY1052*'Propiedades físicas'!$O$7+'Diseño reactor'!AZ1052*'Propiedades físicas'!$O$6</f>
        <v>0.15052782943352663</v>
      </c>
      <c r="BH1052" s="54">
        <f t="shared" si="675"/>
        <v>41725.741896396663</v>
      </c>
      <c r="BI1052" s="34">
        <f t="shared" si="697"/>
        <v>266.23502440142721</v>
      </c>
      <c r="BJ1052" s="27">
        <f t="shared" si="676"/>
        <v>4798.2491730383099</v>
      </c>
      <c r="BK1052" s="34">
        <f t="shared" si="677"/>
        <v>555.59233315282381</v>
      </c>
      <c r="BL1052" s="27">
        <f t="shared" si="678"/>
        <v>105.21335127653867</v>
      </c>
      <c r="BM1052" s="34">
        <f t="shared" si="679"/>
        <v>1.1054421768707483</v>
      </c>
      <c r="BN1052" s="45">
        <f t="shared" si="680"/>
        <v>1031.3906037593592</v>
      </c>
      <c r="BO1052" s="45">
        <f t="shared" si="681"/>
        <v>92.586374636092273</v>
      </c>
      <c r="BP1052" s="66">
        <f t="shared" si="682"/>
        <v>6.692076690707851</v>
      </c>
    </row>
    <row r="1053" spans="8:68">
      <c r="H1053" s="68">
        <v>1048</v>
      </c>
      <c r="I1053" s="31">
        <f>('Propiedades físicas'!$C$10*'Diseño reactor'!H1053)/1000</f>
        <v>917.25705511661238</v>
      </c>
      <c r="J1053" s="31">
        <f t="shared" si="659"/>
        <v>0.49713436103473524</v>
      </c>
      <c r="K1053" s="31">
        <f>(I1053*1000)/'Propiedades físicas'!$F$10</f>
        <v>5991.6755807247782</v>
      </c>
      <c r="L1053" s="31">
        <f t="shared" si="660"/>
        <v>855.95365438925398</v>
      </c>
      <c r="M1053" s="31">
        <f t="shared" si="661"/>
        <v>5135.7219263355237</v>
      </c>
      <c r="N1053" s="31">
        <f t="shared" si="662"/>
        <v>0.81674967021875378</v>
      </c>
      <c r="O1053" s="32">
        <f t="shared" si="663"/>
        <v>4.9004980213125222</v>
      </c>
      <c r="P1053" s="33">
        <f t="shared" si="664"/>
        <v>0.57079832704519828</v>
      </c>
      <c r="Q1053" s="31">
        <f t="shared" si="665"/>
        <v>4.5581789642508612</v>
      </c>
      <c r="R1053" s="31">
        <f t="shared" si="666"/>
        <v>0.17188695672247289</v>
      </c>
      <c r="S1053" s="31">
        <f t="shared" si="667"/>
        <v>0.34231905706166055</v>
      </c>
      <c r="T1053" s="31">
        <f t="shared" si="668"/>
        <v>5.176105901406005E-2</v>
      </c>
      <c r="U1053" s="31">
        <f t="shared" si="669"/>
        <v>2.2303327437022537E-2</v>
      </c>
      <c r="V1053" s="47">
        <f t="shared" si="683"/>
        <v>5.6525659571466248E-4</v>
      </c>
      <c r="W1053" s="31">
        <f t="shared" si="670"/>
        <v>0.30113430362044857</v>
      </c>
      <c r="X1053" s="34">
        <f>(S1053*H1053*'Propiedades físicas'!$F$5*60*24*365)/(1000000)</f>
        <v>55525.026274858013</v>
      </c>
      <c r="Y1053" s="34">
        <f>(U1053*H1053*'Propiedades físicas'!$F$7*60*24*365)/(1000000)</f>
        <v>1131.3546664670152</v>
      </c>
      <c r="Z1053" s="31">
        <f t="shared" si="684"/>
        <v>598.19664674336775</v>
      </c>
      <c r="AA1053" s="31">
        <f t="shared" si="685"/>
        <v>4776.9715545349027</v>
      </c>
      <c r="AB1053" s="31">
        <f t="shared" si="686"/>
        <v>180.1375306451516</v>
      </c>
      <c r="AC1053" s="31">
        <f t="shared" si="687"/>
        <v>358.75037180062026</v>
      </c>
      <c r="AD1053" s="31">
        <f t="shared" si="671"/>
        <v>54.24558984673493</v>
      </c>
      <c r="AE1053" s="31">
        <f t="shared" si="688"/>
        <v>23.373887153999618</v>
      </c>
      <c r="AF1053" s="31">
        <f t="shared" si="689"/>
        <v>5991.6755807247773</v>
      </c>
      <c r="AG1053" s="31">
        <f t="shared" si="690"/>
        <v>9.983795662565019E-2</v>
      </c>
      <c r="AH1053" s="31">
        <f t="shared" si="691"/>
        <v>0.79726805802076839</v>
      </c>
      <c r="AI1053" s="31">
        <f t="shared" si="691"/>
        <v>3.0064633543353734E-2</v>
      </c>
      <c r="AJ1053" s="31">
        <f t="shared" si="691"/>
        <v>5.9874799122088707E-2</v>
      </c>
      <c r="AK1053" s="31">
        <f t="shared" si="672"/>
        <v>9.0534924856818036E-3</v>
      </c>
      <c r="AL1053" s="31">
        <f t="shared" si="672"/>
        <v>3.9010602024571262E-3</v>
      </c>
      <c r="AM1053" s="31">
        <f t="shared" si="692"/>
        <v>1</v>
      </c>
      <c r="AN1053" s="31">
        <f>(Z1053*'Propiedades físicas'!$F$4)/1000</f>
        <v>526.04216721318278</v>
      </c>
      <c r="AO1053" s="31">
        <f>(AA1053*'Propiedades físicas'!$F$6)/1000</f>
        <v>153.05416860729829</v>
      </c>
      <c r="AP1053" s="31">
        <f>(AB1053*'Propiedades físicas'!$F$9)/1000</f>
        <v>111.13584953152628</v>
      </c>
      <c r="AQ1053" s="31">
        <f>(AC1053*'Propiedades físicas'!$F$5)/1000</f>
        <v>105.64122198412866</v>
      </c>
      <c r="AR1053" s="31">
        <f>(AD1053*'Propiedades físicas'!$F$8)/1000</f>
        <v>19.231146512464459</v>
      </c>
      <c r="AS1053" s="31">
        <f>(AE1053*'Propiedades físicas'!$F$7)/1000</f>
        <v>2.1525012680118247</v>
      </c>
      <c r="AT1053" s="31">
        <f t="shared" si="693"/>
        <v>917.25705511661215</v>
      </c>
      <c r="AU1053" s="31">
        <f t="shared" si="694"/>
        <v>0.57349481726941454</v>
      </c>
      <c r="AV1053" s="31">
        <f t="shared" si="698"/>
        <v>0.1668607156015173</v>
      </c>
      <c r="AW1053" s="31">
        <f t="shared" si="698"/>
        <v>0.12116107356339431</v>
      </c>
      <c r="AX1053" s="31">
        <f t="shared" si="698"/>
        <v>0.11517079252194833</v>
      </c>
      <c r="AY1053" s="31">
        <f t="shared" si="695"/>
        <v>2.0965929239998678E-2</v>
      </c>
      <c r="AZ1053" s="31">
        <f t="shared" si="695"/>
        <v>2.3466718037270088E-3</v>
      </c>
      <c r="BA1053" s="31">
        <f t="shared" si="696"/>
        <v>1</v>
      </c>
      <c r="BB1053" s="34">
        <f>AU1053*'Propiedades físicas'!$C$4+'Diseño reactor'!AV1053*'Propiedades físicas'!$C$5+'Diseño reactor'!AW1053*'Propiedades físicas'!$C$8+'Diseño reactor'!AX1053*'Propiedades físicas'!$C$9+'Diseño reactor'!AY1053*'Propiedades físicas'!$C$7+'Diseño reactor'!AZ1053*'Propiedades físicas'!$C$6</f>
        <v>875.95085883252386</v>
      </c>
      <c r="BC1053" s="45">
        <f>AU1053*'Propiedades físicas'!$L$4+'Diseño reactor'!AV1053*'Propiedades físicas'!$L$5+'Diseño reactor'!AW1053*'Propiedades físicas'!$L$8+AX1053*'Propiedades físicas'!$L$9+'Diseño reactor'!AY1053*'Propiedades físicas'!$L$7+'Diseño reactor'!AZ1053*'Propiedades físicas'!$L$6</f>
        <v>2.0333774501027251</v>
      </c>
      <c r="BD1053" s="29">
        <f t="shared" si="673"/>
        <v>2.7617314686863192</v>
      </c>
      <c r="BE1053" s="58">
        <f t="shared" si="674"/>
        <v>42.67683743530344</v>
      </c>
      <c r="BF1053" s="30">
        <f>AU1053*'Propiedades físicas'!$I$4+'Diseño reactor'!AV1053*'Propiedades físicas'!$I$5+'Diseño reactor'!AW1053*'Propiedades físicas'!$I$8+'Diseño reactor'!AX1053*'Propiedades físicas'!$I$9+'Diseño reactor'!AY1053*'Propiedades físicas'!$I$7+'Diseño reactor'!AZ1053*'Propiedades físicas'!$I$6</f>
        <v>1.9710801381807894E-2</v>
      </c>
      <c r="BG1053" s="24">
        <f>AU1053*'Propiedades físicas'!$O$4+'Diseño reactor'!AV1053*'Propiedades físicas'!$O$5+'Diseño reactor'!AW1053*'Propiedades físicas'!$O$8+'Diseño reactor'!AX1053*'Propiedades físicas'!$O$9+'Diseño reactor'!AY1053*'Propiedades físicas'!$O$7+'Diseño reactor'!AZ1053*'Propiedades físicas'!$O$6</f>
        <v>0.15053331738803744</v>
      </c>
      <c r="BH1053" s="54">
        <f t="shared" si="675"/>
        <v>41724.357758969163</v>
      </c>
      <c r="BI1053" s="34">
        <f t="shared" si="697"/>
        <v>266.25002191313456</v>
      </c>
      <c r="BJ1053" s="27">
        <f t="shared" si="676"/>
        <v>4798.2331543197934</v>
      </c>
      <c r="BK1053" s="34">
        <f t="shared" si="677"/>
        <v>555.61073409309654</v>
      </c>
      <c r="BL1053" s="27">
        <f t="shared" si="678"/>
        <v>105.21401114531055</v>
      </c>
      <c r="BM1053" s="34">
        <f t="shared" si="679"/>
        <v>1.1054421768707483</v>
      </c>
      <c r="BN1053" s="45">
        <f t="shared" si="680"/>
        <v>1032.5318240612532</v>
      </c>
      <c r="BO1053" s="45">
        <f t="shared" si="681"/>
        <v>92.611068849626733</v>
      </c>
      <c r="BP1053" s="66">
        <f t="shared" si="682"/>
        <v>6.6920663009980315</v>
      </c>
    </row>
    <row r="1054" spans="8:68">
      <c r="H1054" s="68">
        <v>1049</v>
      </c>
      <c r="I1054" s="31">
        <f>('Propiedades físicas'!$C$10*'Diseño reactor'!H1054)/1000</f>
        <v>918.13230039821212</v>
      </c>
      <c r="J1054" s="31">
        <f t="shared" si="659"/>
        <v>0.49666044839313878</v>
      </c>
      <c r="K1054" s="31">
        <f>(I1054*1000)/'Propiedades físicas'!$F$10</f>
        <v>5997.3928284163094</v>
      </c>
      <c r="L1054" s="31">
        <f t="shared" si="660"/>
        <v>856.77040405947275</v>
      </c>
      <c r="M1054" s="31">
        <f t="shared" si="661"/>
        <v>5140.6224243568367</v>
      </c>
      <c r="N1054" s="31">
        <f t="shared" si="662"/>
        <v>0.81674967021875378</v>
      </c>
      <c r="O1054" s="32">
        <f t="shared" si="663"/>
        <v>4.9004980213125231</v>
      </c>
      <c r="P1054" s="33">
        <f t="shared" si="664"/>
        <v>0.5709622320157719</v>
      </c>
      <c r="Q1054" s="31">
        <f t="shared" si="665"/>
        <v>4.5584861110660535</v>
      </c>
      <c r="R1054" s="31">
        <f t="shared" si="666"/>
        <v>0.1718217336778679</v>
      </c>
      <c r="S1054" s="31">
        <f t="shared" si="667"/>
        <v>0.34201191024646821</v>
      </c>
      <c r="T1054" s="31">
        <f t="shared" si="668"/>
        <v>5.1706937006741727E-2</v>
      </c>
      <c r="U1054" s="31">
        <f t="shared" si="669"/>
        <v>2.2258767518372288E-2</v>
      </c>
      <c r="V1054" s="47">
        <f t="shared" si="683"/>
        <v>5.6541890937484218E-4</v>
      </c>
      <c r="W1054" s="31">
        <f t="shared" si="670"/>
        <v>0.30093362405295065</v>
      </c>
      <c r="X1054" s="34">
        <f>(S1054*H1054*'Propiedades físicas'!$F$5*60*24*365)/(1000000)</f>
        <v>55528.140633274226</v>
      </c>
      <c r="Y1054" s="34">
        <f>(U1054*H1054*'Propiedades físicas'!$F$7*60*24*365)/(1000000)</f>
        <v>1130.171707951396</v>
      </c>
      <c r="Z1054" s="31">
        <f t="shared" si="684"/>
        <v>598.93938138454473</v>
      </c>
      <c r="AA1054" s="31">
        <f t="shared" si="685"/>
        <v>4781.85193050829</v>
      </c>
      <c r="AB1054" s="31">
        <f t="shared" si="686"/>
        <v>180.24099862808345</v>
      </c>
      <c r="AC1054" s="31">
        <f t="shared" si="687"/>
        <v>358.77049384854513</v>
      </c>
      <c r="AD1054" s="31">
        <f t="shared" si="671"/>
        <v>54.240576920072073</v>
      </c>
      <c r="AE1054" s="31">
        <f t="shared" si="688"/>
        <v>23.349447126772532</v>
      </c>
      <c r="AF1054" s="31">
        <f t="shared" si="689"/>
        <v>5997.3928284163076</v>
      </c>
      <c r="AG1054" s="31">
        <f t="shared" si="690"/>
        <v>9.9866625135292791E-2</v>
      </c>
      <c r="AH1054" s="31">
        <f t="shared" si="691"/>
        <v>0.79732178086640404</v>
      </c>
      <c r="AI1054" s="31">
        <f t="shared" si="691"/>
        <v>3.0053225423901157E-2</v>
      </c>
      <c r="AJ1054" s="31">
        <f t="shared" si="691"/>
        <v>5.9821076276453167E-2</v>
      </c>
      <c r="AK1054" s="31">
        <f t="shared" si="672"/>
        <v>9.0440260412948514E-3</v>
      </c>
      <c r="AL1054" s="31">
        <f t="shared" si="672"/>
        <v>3.8932662566541049E-3</v>
      </c>
      <c r="AM1054" s="31">
        <f t="shared" si="692"/>
        <v>1.0000000000000002</v>
      </c>
      <c r="AN1054" s="31">
        <f>(Z1054*'Propiedades físicas'!$F$4)/1000</f>
        <v>526.69531320194096</v>
      </c>
      <c r="AO1054" s="31">
        <f>(AA1054*'Propiedades físicas'!$F$6)/1000</f>
        <v>153.2105358534856</v>
      </c>
      <c r="AP1054" s="31">
        <f>(AB1054*'Propiedades físicas'!$F$9)/1000</f>
        <v>111.19968410359607</v>
      </c>
      <c r="AQ1054" s="31">
        <f>(AC1054*'Propiedades físicas'!$F$5)/1000</f>
        <v>105.64714732358109</v>
      </c>
      <c r="AR1054" s="31">
        <f>(AD1054*'Propiedades físicas'!$F$8)/1000</f>
        <v>19.229369329703943</v>
      </c>
      <c r="AS1054" s="31">
        <f>(AE1054*'Propiedades físicas'!$F$7)/1000</f>
        <v>2.1502505859044829</v>
      </c>
      <c r="AT1054" s="31">
        <f t="shared" si="693"/>
        <v>918.13230039821201</v>
      </c>
      <c r="AU1054" s="31">
        <f t="shared" si="694"/>
        <v>0.5736594965382471</v>
      </c>
      <c r="AV1054" s="31">
        <f t="shared" si="698"/>
        <v>0.16687195928847637</v>
      </c>
      <c r="AW1054" s="31">
        <f t="shared" si="698"/>
        <v>0.12111509861418293</v>
      </c>
      <c r="AX1054" s="31">
        <f t="shared" si="698"/>
        <v>0.115067455178039</v>
      </c>
      <c r="AY1054" s="31">
        <f t="shared" si="695"/>
        <v>2.0944007003526385E-2</v>
      </c>
      <c r="AZ1054" s="31">
        <f t="shared" si="695"/>
        <v>2.3419833775283551E-3</v>
      </c>
      <c r="BA1054" s="31">
        <f t="shared" si="696"/>
        <v>1.0000000000000002</v>
      </c>
      <c r="BB1054" s="34">
        <f>AU1054*'Propiedades físicas'!$C$4+'Diseño reactor'!AV1054*'Propiedades físicas'!$C$5+'Diseño reactor'!AW1054*'Propiedades físicas'!$C$8+'Diseño reactor'!AX1054*'Propiedades físicas'!$C$9+'Diseño reactor'!AY1054*'Propiedades físicas'!$C$7+'Diseño reactor'!AZ1054*'Propiedades físicas'!$C$6</f>
        <v>875.94950227795698</v>
      </c>
      <c r="BC1054" s="45">
        <f>AU1054*'Propiedades físicas'!$L$4+'Diseño reactor'!AV1054*'Propiedades físicas'!$L$5+'Diseño reactor'!AW1054*'Propiedades físicas'!$L$8+AX1054*'Propiedades físicas'!$L$9+'Diseño reactor'!AY1054*'Propiedades físicas'!$L$7+'Diseño reactor'!AZ1054*'Propiedades físicas'!$L$6</f>
        <v>2.0335016488918511</v>
      </c>
      <c r="BD1054" s="29">
        <f t="shared" si="673"/>
        <v>2.7597267271169339</v>
      </c>
      <c r="BE1054" s="58">
        <f t="shared" si="674"/>
        <v>42.674614510259481</v>
      </c>
      <c r="BF1054" s="30">
        <f>AU1054*'Propiedades físicas'!$I$4+'Diseño reactor'!AV1054*'Propiedades físicas'!$I$5+'Diseño reactor'!AW1054*'Propiedades físicas'!$I$8+'Diseño reactor'!AX1054*'Propiedades físicas'!$I$9+'Diseño reactor'!AY1054*'Propiedades físicas'!$I$7+'Diseño reactor'!AZ1054*'Propiedades físicas'!$I$6</f>
        <v>1.9711423100354061E-2</v>
      </c>
      <c r="BG1054" s="24">
        <f>AU1054*'Propiedades físicas'!$O$4+'Diseño reactor'!AV1054*'Propiedades físicas'!$O$5+'Diseño reactor'!AW1054*'Propiedades físicas'!$O$8+'Diseño reactor'!AX1054*'Propiedades físicas'!$O$9+'Diseño reactor'!AY1054*'Propiedades físicas'!$O$7+'Diseño reactor'!AZ1054*'Propiedades físicas'!$O$6</f>
        <v>0.15053879867333481</v>
      </c>
      <c r="BH1054" s="54">
        <f t="shared" si="675"/>
        <v>41722.97711481592</v>
      </c>
      <c r="BI1054" s="34">
        <f t="shared" si="697"/>
        <v>266.26498769632411</v>
      </c>
      <c r="BJ1054" s="27">
        <f t="shared" si="676"/>
        <v>4798.2172042941766</v>
      </c>
      <c r="BK1054" s="34">
        <f t="shared" si="677"/>
        <v>555.62911823705565</v>
      </c>
      <c r="BL1054" s="27">
        <f t="shared" si="678"/>
        <v>105.21467037637511</v>
      </c>
      <c r="BM1054" s="34">
        <f t="shared" si="679"/>
        <v>1.1054421768707483</v>
      </c>
      <c r="BN1054" s="45">
        <f t="shared" si="680"/>
        <v>1033.6731565415434</v>
      </c>
      <c r="BO1054" s="45">
        <f t="shared" si="681"/>
        <v>92.635730162204197</v>
      </c>
      <c r="BP1054" s="66">
        <f t="shared" si="682"/>
        <v>6.6920559372281794</v>
      </c>
    </row>
    <row r="1055" spans="8:68">
      <c r="H1055" s="68">
        <v>1050</v>
      </c>
      <c r="I1055" s="31">
        <f>('Propiedades físicas'!$C$10*'Diseño reactor'!H1055)/1000</f>
        <v>919.00754567981198</v>
      </c>
      <c r="J1055" s="31">
        <f t="shared" si="659"/>
        <v>0.49618743844228813</v>
      </c>
      <c r="K1055" s="31">
        <f>(I1055*1000)/'Propiedades físicas'!$F$10</f>
        <v>6003.1100761078405</v>
      </c>
      <c r="L1055" s="31">
        <f t="shared" si="660"/>
        <v>857.58715372969141</v>
      </c>
      <c r="M1055" s="31">
        <f t="shared" si="661"/>
        <v>5145.5229223781489</v>
      </c>
      <c r="N1055" s="31">
        <f t="shared" si="662"/>
        <v>0.81674967021875378</v>
      </c>
      <c r="O1055" s="32">
        <f t="shared" si="663"/>
        <v>4.9004980213125231</v>
      </c>
      <c r="P1055" s="33">
        <f t="shared" si="664"/>
        <v>0.57112591867529328</v>
      </c>
      <c r="Q1055" s="31">
        <f t="shared" si="665"/>
        <v>4.5587927238557846</v>
      </c>
      <c r="R1055" s="31">
        <f t="shared" si="666"/>
        <v>0.17175653185284845</v>
      </c>
      <c r="S1055" s="31">
        <f t="shared" si="667"/>
        <v>0.341705297456737</v>
      </c>
      <c r="T1055" s="31">
        <f t="shared" si="668"/>
        <v>5.1652893467947443E-2</v>
      </c>
      <c r="U1055" s="31">
        <f t="shared" si="669"/>
        <v>2.2214326222664556E-2</v>
      </c>
      <c r="V1055" s="47">
        <f t="shared" si="683"/>
        <v>5.6558100684349431E-4</v>
      </c>
      <c r="W1055" s="31">
        <f t="shared" si="670"/>
        <v>0.3007332117779416</v>
      </c>
      <c r="X1055" s="34">
        <f>(S1055*H1055*'Propiedades físicas'!$F$5*60*24*365)/(1000000)</f>
        <v>55531.246700958058</v>
      </c>
      <c r="Y1055" s="34">
        <f>(U1055*H1055*'Propiedades físicas'!$F$7*60*24*365)/(1000000)</f>
        <v>1128.9904645423173</v>
      </c>
      <c r="Z1055" s="31">
        <f t="shared" si="684"/>
        <v>599.68221460905795</v>
      </c>
      <c r="AA1055" s="31">
        <f t="shared" si="685"/>
        <v>4786.7323600485743</v>
      </c>
      <c r="AB1055" s="31">
        <f t="shared" si="686"/>
        <v>180.34435844549088</v>
      </c>
      <c r="AC1055" s="31">
        <f t="shared" si="687"/>
        <v>358.79056232957385</v>
      </c>
      <c r="AD1055" s="31">
        <f t="shared" si="671"/>
        <v>54.235538141344819</v>
      </c>
      <c r="AE1055" s="31">
        <f t="shared" si="688"/>
        <v>23.325042533797784</v>
      </c>
      <c r="AF1055" s="31">
        <f t="shared" si="689"/>
        <v>6003.1100761078387</v>
      </c>
      <c r="AG1055" s="31">
        <f t="shared" si="690"/>
        <v>9.9895255460294069E-2</v>
      </c>
      <c r="AH1055" s="31">
        <f t="shared" si="691"/>
        <v>0.79737541030600056</v>
      </c>
      <c r="AI1055" s="31">
        <f t="shared" si="691"/>
        <v>3.0041821015952201E-2</v>
      </c>
      <c r="AJ1055" s="31">
        <f t="shared" si="691"/>
        <v>5.9767446836856669E-2</v>
      </c>
      <c r="AK1055" s="31">
        <f t="shared" si="672"/>
        <v>9.0345733217853698E-3</v>
      </c>
      <c r="AL1055" s="31">
        <f t="shared" si="672"/>
        <v>3.8854930591112448E-3</v>
      </c>
      <c r="AM1055" s="31">
        <f t="shared" si="692"/>
        <v>1.0000000000000002</v>
      </c>
      <c r="AN1055" s="31">
        <f>(Z1055*'Propiedades físicas'!$F$4)/1000</f>
        <v>527.34854588291341</v>
      </c>
      <c r="AO1055" s="31">
        <f>(AA1055*'Propiedades físicas'!$F$6)/1000</f>
        <v>153.3669048159563</v>
      </c>
      <c r="AP1055" s="31">
        <f>(AB1055*'Propiedades físicas'!$F$9)/1000</f>
        <v>111.26345194294558</v>
      </c>
      <c r="AQ1055" s="31">
        <f>(AC1055*'Propiedades físicas'!$F$5)/1000</f>
        <v>105.65305688918963</v>
      </c>
      <c r="AR1055" s="31">
        <f>(AD1055*'Propiedades físicas'!$F$8)/1000</f>
        <v>19.227582981869556</v>
      </c>
      <c r="AS1055" s="31">
        <f>(AE1055*'Propiedades físicas'!$F$7)/1000</f>
        <v>2.1480031669374382</v>
      </c>
      <c r="AT1055" s="31">
        <f t="shared" si="693"/>
        <v>919.00754567981198</v>
      </c>
      <c r="AU1055" s="31">
        <f t="shared" si="694"/>
        <v>0.57382395646471107</v>
      </c>
      <c r="AV1055" s="31">
        <f t="shared" si="698"/>
        <v>0.16688318342642891</v>
      </c>
      <c r="AW1055" s="31">
        <f t="shared" si="698"/>
        <v>0.12106913862240525</v>
      </c>
      <c r="AX1055" s="31">
        <f t="shared" si="698"/>
        <v>0.11496429750316742</v>
      </c>
      <c r="AY1055" s="31">
        <f t="shared" si="695"/>
        <v>2.0922116550899972E-2</v>
      </c>
      <c r="AZ1055" s="31">
        <f t="shared" si="695"/>
        <v>2.3373074323873029E-3</v>
      </c>
      <c r="BA1055" s="31">
        <f t="shared" si="696"/>
        <v>0.99999999999999978</v>
      </c>
      <c r="BB1055" s="34">
        <f>AU1055*'Propiedades físicas'!$C$4+'Diseño reactor'!AV1055*'Propiedades físicas'!$C$5+'Diseño reactor'!AW1055*'Propiedades físicas'!$C$8+'Diseño reactor'!AX1055*'Propiedades físicas'!$C$9+'Diseño reactor'!AY1055*'Propiedades físicas'!$C$7+'Diseño reactor'!AZ1055*'Propiedades físicas'!$C$6</f>
        <v>875.94814910803393</v>
      </c>
      <c r="BC1055" s="45">
        <f>AU1055*'Propiedades físicas'!$L$4+'Diseño reactor'!AV1055*'Propiedades físicas'!$L$5+'Diseño reactor'!AW1055*'Propiedades físicas'!$L$8+AX1055*'Propiedades físicas'!$L$9+'Diseño reactor'!AY1055*'Propiedades físicas'!$L$7+'Diseño reactor'!AZ1055*'Propiedades físicas'!$L$6</f>
        <v>2.0336256742286141</v>
      </c>
      <c r="BD1055" s="29">
        <f t="shared" si="673"/>
        <v>2.7577249003601585</v>
      </c>
      <c r="BE1055" s="58">
        <f t="shared" si="674"/>
        <v>42.672394935527052</v>
      </c>
      <c r="BF1055" s="30">
        <f>AU1055*'Propiedades físicas'!$I$4+'Diseño reactor'!AV1055*'Propiedades físicas'!$I$5+'Diseño reactor'!AW1055*'Propiedades físicas'!$I$8+'Diseño reactor'!AX1055*'Propiedades físicas'!$I$9+'Diseño reactor'!AY1055*'Propiedades físicas'!$I$7+'Diseño reactor'!AZ1055*'Propiedades físicas'!$I$6</f>
        <v>1.9712043291012886E-2</v>
      </c>
      <c r="BG1055" s="24">
        <f>AU1055*'Propiedades físicas'!$O$4+'Diseño reactor'!AV1055*'Propiedades físicas'!$O$5+'Diseño reactor'!AW1055*'Propiedades físicas'!$O$8+'Diseño reactor'!AX1055*'Propiedades físicas'!$O$9+'Diseño reactor'!AY1055*'Propiedades físicas'!$O$7+'Diseño reactor'!AZ1055*'Propiedades físicas'!$O$6</f>
        <v>0.15054427330054346</v>
      </c>
      <c r="BH1055" s="54">
        <f t="shared" si="675"/>
        <v>41721.599952820601</v>
      </c>
      <c r="BI1055" s="34">
        <f t="shared" si="697"/>
        <v>266.27992184120495</v>
      </c>
      <c r="BJ1055" s="27">
        <f t="shared" si="676"/>
        <v>4798.2013227093839</v>
      </c>
      <c r="BK1055" s="34">
        <f t="shared" si="677"/>
        <v>555.64748559768509</v>
      </c>
      <c r="BL1055" s="27">
        <f t="shared" si="678"/>
        <v>105.2153289702977</v>
      </c>
      <c r="BM1055" s="34">
        <f t="shared" si="679"/>
        <v>1.1054421768707483</v>
      </c>
      <c r="BN1055" s="45">
        <f t="shared" si="680"/>
        <v>1034.8146009664747</v>
      </c>
      <c r="BO1055" s="45">
        <f t="shared" si="681"/>
        <v>92.660358639527388</v>
      </c>
      <c r="BP1055" s="66">
        <f t="shared" si="682"/>
        <v>6.6920455993162404</v>
      </c>
    </row>
    <row r="1056" spans="8:68">
      <c r="H1056" s="68">
        <v>1051</v>
      </c>
      <c r="I1056" s="31">
        <f>('Propiedades físicas'!$C$10*'Diseño reactor'!H1056)/1000</f>
        <v>919.88279096141173</v>
      </c>
      <c r="J1056" s="31">
        <f t="shared" si="659"/>
        <v>0.49571532860552098</v>
      </c>
      <c r="K1056" s="31">
        <f>(I1056*1000)/'Propiedades físicas'!$F$10</f>
        <v>6008.8273237993717</v>
      </c>
      <c r="L1056" s="31">
        <f t="shared" si="660"/>
        <v>858.40390339991018</v>
      </c>
      <c r="M1056" s="31">
        <f t="shared" si="661"/>
        <v>5150.4234203994611</v>
      </c>
      <c r="N1056" s="31">
        <f t="shared" si="662"/>
        <v>0.81674967021875378</v>
      </c>
      <c r="O1056" s="32">
        <f t="shared" si="663"/>
        <v>4.9004980213125222</v>
      </c>
      <c r="P1056" s="33">
        <f t="shared" si="664"/>
        <v>0.5712893874596372</v>
      </c>
      <c r="Q1056" s="31">
        <f t="shared" si="665"/>
        <v>4.5590988039749014</v>
      </c>
      <c r="R1056" s="31">
        <f t="shared" si="666"/>
        <v>0.17169135133604271</v>
      </c>
      <c r="S1056" s="31">
        <f t="shared" si="667"/>
        <v>0.3413992173376198</v>
      </c>
      <c r="T1056" s="31">
        <f t="shared" si="668"/>
        <v>5.1598928267644617E-2</v>
      </c>
      <c r="U1056" s="31">
        <f t="shared" si="669"/>
        <v>2.2170003155429285E-2</v>
      </c>
      <c r="V1056" s="47">
        <f t="shared" si="683"/>
        <v>5.6574288855226209E-4</v>
      </c>
      <c r="W1056" s="31">
        <f t="shared" si="670"/>
        <v>0.30053306626175169</v>
      </c>
      <c r="X1056" s="34">
        <f>(S1056*H1056*'Propiedades físicas'!$F$5*60*24*365)/(1000000)</f>
        <v>55534.344505479639</v>
      </c>
      <c r="Y1056" s="34">
        <f>(U1056*H1056*'Propiedades físicas'!$F$7*60*24*365)/(1000000)</f>
        <v>1127.8109333976236</v>
      </c>
      <c r="Z1056" s="31">
        <f t="shared" si="684"/>
        <v>600.42514622007866</v>
      </c>
      <c r="AA1056" s="31">
        <f t="shared" si="685"/>
        <v>4791.6128429776218</v>
      </c>
      <c r="AB1056" s="31">
        <f t="shared" si="686"/>
        <v>180.44761025418089</v>
      </c>
      <c r="AC1056" s="31">
        <f t="shared" si="687"/>
        <v>358.81057742183839</v>
      </c>
      <c r="AD1056" s="31">
        <f t="shared" si="671"/>
        <v>54.230473609294492</v>
      </c>
      <c r="AE1056" s="31">
        <f t="shared" si="688"/>
        <v>23.300673316356178</v>
      </c>
      <c r="AF1056" s="31">
        <f t="shared" si="689"/>
        <v>6008.8273237993717</v>
      </c>
      <c r="AG1056" s="31">
        <f t="shared" si="690"/>
        <v>9.9923847676892608E-2</v>
      </c>
      <c r="AH1056" s="31">
        <f t="shared" si="691"/>
        <v>0.79742894657653318</v>
      </c>
      <c r="AI1056" s="31">
        <f t="shared" si="691"/>
        <v>3.0030420335008755E-2</v>
      </c>
      <c r="AJ1056" s="31">
        <f t="shared" si="691"/>
        <v>5.9713910566323788E-2</v>
      </c>
      <c r="AK1056" s="31">
        <f t="shared" si="672"/>
        <v>9.0251343044094427E-3</v>
      </c>
      <c r="AL1056" s="31">
        <f t="shared" si="672"/>
        <v>3.8777405408320503E-3</v>
      </c>
      <c r="AM1056" s="31">
        <f t="shared" si="692"/>
        <v>0.99999999999999989</v>
      </c>
      <c r="AN1056" s="31">
        <f>(Z1056*'Propiedades físicas'!$F$4)/1000</f>
        <v>528.00186508301272</v>
      </c>
      <c r="AO1056" s="31">
        <f>(AA1056*'Propiedades físicas'!$F$6)/1000</f>
        <v>153.523275489003</v>
      </c>
      <c r="AP1056" s="31">
        <f>(AB1056*'Propiedades físicas'!$F$9)/1000</f>
        <v>111.32715314631687</v>
      </c>
      <c r="AQ1056" s="31">
        <f>(AC1056*'Propiedades físicas'!$F$5)/1000</f>
        <v>105.65895073340876</v>
      </c>
      <c r="AR1056" s="31">
        <f>(AD1056*'Propiedades físicas'!$F$8)/1000</f>
        <v>19.225787503967076</v>
      </c>
      <c r="AS1056" s="31">
        <f>(AE1056*'Propiedades físicas'!$F$7)/1000</f>
        <v>2.145759005703241</v>
      </c>
      <c r="AT1056" s="31">
        <f t="shared" si="693"/>
        <v>919.88279096141173</v>
      </c>
      <c r="AU1056" s="31">
        <f t="shared" si="694"/>
        <v>0.57398819748674035</v>
      </c>
      <c r="AV1056" s="31">
        <f t="shared" si="698"/>
        <v>0.16689438806497159</v>
      </c>
      <c r="AW1056" s="31">
        <f t="shared" si="698"/>
        <v>0.12102319365053428</v>
      </c>
      <c r="AX1056" s="31">
        <f t="shared" si="698"/>
        <v>0.114861319041505</v>
      </c>
      <c r="AY1056" s="31">
        <f t="shared" si="695"/>
        <v>2.0900257829449469E-2</v>
      </c>
      <c r="AZ1056" s="31">
        <f t="shared" si="695"/>
        <v>2.3326439267992065E-3</v>
      </c>
      <c r="BA1056" s="31">
        <f t="shared" si="696"/>
        <v>0.99999999999999989</v>
      </c>
      <c r="BB1056" s="34">
        <f>AU1056*'Propiedades físicas'!$C$4+'Diseño reactor'!AV1056*'Propiedades físicas'!$C$5+'Diseño reactor'!AW1056*'Propiedades físicas'!$C$8+'Diseño reactor'!AX1056*'Propiedades físicas'!$C$9+'Diseño reactor'!AY1056*'Propiedades físicas'!$C$7+'Diseño reactor'!AZ1056*'Propiedades físicas'!$C$6</f>
        <v>875.94679931205553</v>
      </c>
      <c r="BC1056" s="45">
        <f>AU1056*'Propiedades físicas'!$L$4+'Diseño reactor'!AV1056*'Propiedades físicas'!$L$5+'Diseño reactor'!AW1056*'Propiedades físicas'!$L$8+AX1056*'Propiedades físicas'!$L$9+'Diseño reactor'!AY1056*'Propiedades físicas'!$L$7+'Diseño reactor'!AZ1056*'Propiedades físicas'!$L$6</f>
        <v>2.0337495264699257</v>
      </c>
      <c r="BD1056" s="29">
        <f t="shared" si="673"/>
        <v>2.7557259820596576</v>
      </c>
      <c r="BE1056" s="58">
        <f t="shared" si="674"/>
        <v>42.670178703462085</v>
      </c>
      <c r="BF1056" s="30">
        <f>AU1056*'Propiedades físicas'!$I$4+'Diseño reactor'!AV1056*'Propiedades físicas'!$I$5+'Diseño reactor'!AW1056*'Propiedades físicas'!$I$8+'Diseño reactor'!AX1056*'Propiedades físicas'!$I$9+'Diseño reactor'!AY1056*'Propiedades físicas'!$I$7+'Diseño reactor'!AZ1056*'Propiedades físicas'!$I$6</f>
        <v>1.9712661958468977E-2</v>
      </c>
      <c r="BG1056" s="24">
        <f>AU1056*'Propiedades físicas'!$O$4+'Diseño reactor'!AV1056*'Propiedades físicas'!$O$5+'Diseño reactor'!AW1056*'Propiedades físicas'!$O$8+'Diseño reactor'!AX1056*'Propiedades físicas'!$O$9+'Diseño reactor'!AY1056*'Propiedades físicas'!$O$7+'Diseño reactor'!AZ1056*'Propiedades físicas'!$O$6</f>
        <v>0.15054974128076679</v>
      </c>
      <c r="BH1056" s="54">
        <f t="shared" si="675"/>
        <v>41720.226261910138</v>
      </c>
      <c r="BI1056" s="34">
        <f t="shared" si="697"/>
        <v>266.29482443766716</v>
      </c>
      <c r="BJ1056" s="27">
        <f t="shared" si="676"/>
        <v>4798.1855093143677</v>
      </c>
      <c r="BK1056" s="34">
        <f t="shared" si="677"/>
        <v>555.66583618800166</v>
      </c>
      <c r="BL1056" s="27">
        <f t="shared" si="678"/>
        <v>105.21598692764462</v>
      </c>
      <c r="BM1056" s="34">
        <f t="shared" si="679"/>
        <v>1.1054421768707483</v>
      </c>
      <c r="BN1056" s="45">
        <f t="shared" si="680"/>
        <v>1035.956157102939</v>
      </c>
      <c r="BO1056" s="45">
        <f t="shared" si="681"/>
        <v>92.684954347124318</v>
      </c>
      <c r="BP1056" s="66">
        <f t="shared" si="682"/>
        <v>6.6920352871804747</v>
      </c>
    </row>
    <row r="1057" spans="8:68">
      <c r="H1057" s="68">
        <v>1052</v>
      </c>
      <c r="I1057" s="31">
        <f>('Propiedades físicas'!$C$10*'Diseño reactor'!H1057)/1000</f>
        <v>920.75803624301159</v>
      </c>
      <c r="J1057" s="31">
        <f t="shared" si="659"/>
        <v>0.49524411631597198</v>
      </c>
      <c r="K1057" s="31">
        <f>(I1057*1000)/'Propiedades físicas'!$F$10</f>
        <v>6014.5445714909038</v>
      </c>
      <c r="L1057" s="31">
        <f t="shared" si="660"/>
        <v>859.22065307012906</v>
      </c>
      <c r="M1057" s="31">
        <f t="shared" si="661"/>
        <v>5155.3239184207741</v>
      </c>
      <c r="N1057" s="31">
        <f t="shared" si="662"/>
        <v>0.81674967021875389</v>
      </c>
      <c r="O1057" s="32">
        <f t="shared" si="663"/>
        <v>4.9004980213125231</v>
      </c>
      <c r="P1057" s="33">
        <f t="shared" si="664"/>
        <v>0.57145263880351838</v>
      </c>
      <c r="Q1057" s="31">
        <f t="shared" si="665"/>
        <v>4.5594043527737771</v>
      </c>
      <c r="R1057" s="31">
        <f t="shared" si="666"/>
        <v>0.17162619221549483</v>
      </c>
      <c r="S1057" s="31">
        <f t="shared" si="667"/>
        <v>0.34109366853874568</v>
      </c>
      <c r="T1057" s="31">
        <f t="shared" si="668"/>
        <v>5.1545041275971128E-2</v>
      </c>
      <c r="U1057" s="31">
        <f t="shared" si="669"/>
        <v>2.2125797923769511E-2</v>
      </c>
      <c r="V1057" s="47">
        <f t="shared" si="683"/>
        <v>5.6590455493163959E-4</v>
      </c>
      <c r="W1057" s="31">
        <f t="shared" si="670"/>
        <v>0.30033318697213113</v>
      </c>
      <c r="X1057" s="34">
        <f>(S1057*H1057*'Propiedades físicas'!$F$5*60*24*365)/(1000000)</f>
        <v>55537.434074299126</v>
      </c>
      <c r="Y1057" s="34">
        <f>(U1057*H1057*'Propiedades físicas'!$F$7*60*24*365)/(1000000)</f>
        <v>1126.6331116788847</v>
      </c>
      <c r="Z1057" s="31">
        <f t="shared" si="684"/>
        <v>601.16817602130129</v>
      </c>
      <c r="AA1057" s="31">
        <f t="shared" si="685"/>
        <v>4796.4933791180138</v>
      </c>
      <c r="AB1057" s="31">
        <f t="shared" si="686"/>
        <v>180.55075421070055</v>
      </c>
      <c r="AC1057" s="31">
        <f t="shared" si="687"/>
        <v>358.83053930276043</v>
      </c>
      <c r="AD1057" s="31">
        <f t="shared" si="671"/>
        <v>54.225383422321627</v>
      </c>
      <c r="AE1057" s="31">
        <f t="shared" si="688"/>
        <v>23.276339415805527</v>
      </c>
      <c r="AF1057" s="31">
        <f t="shared" si="689"/>
        <v>6014.5445714909038</v>
      </c>
      <c r="AG1057" s="31">
        <f t="shared" si="690"/>
        <v>9.9952401861124099E-2</v>
      </c>
      <c r="AH1057" s="31">
        <f t="shared" si="691"/>
        <v>0.79748238991419496</v>
      </c>
      <c r="AI1057" s="31">
        <f t="shared" si="691"/>
        <v>3.0019023396470577E-2</v>
      </c>
      <c r="AJ1057" s="31">
        <f t="shared" si="691"/>
        <v>5.966046722866207E-2</v>
      </c>
      <c r="AK1057" s="31">
        <f t="shared" si="672"/>
        <v>9.0157089664529792E-3</v>
      </c>
      <c r="AL1057" s="31">
        <f t="shared" si="672"/>
        <v>3.8700086330951764E-3</v>
      </c>
      <c r="AM1057" s="31">
        <f t="shared" si="692"/>
        <v>0.99999999999999978</v>
      </c>
      <c r="AN1057" s="31">
        <f>(Z1057*'Propiedades físicas'!$F$4)/1000</f>
        <v>528.65527062961189</v>
      </c>
      <c r="AO1057" s="31">
        <f>(AA1057*'Propiedades físicas'!$F$6)/1000</f>
        <v>153.67964786694114</v>
      </c>
      <c r="AP1057" s="31">
        <f>(AB1057*'Propiedades físicas'!$F$9)/1000</f>
        <v>111.39078781029168</v>
      </c>
      <c r="AQ1057" s="31">
        <f>(AC1057*'Propiedades físicas'!$F$5)/1000</f>
        <v>105.66482890848387</v>
      </c>
      <c r="AR1057" s="31">
        <f>(AD1057*'Propiedades físicas'!$F$8)/1000</f>
        <v>19.223982930881455</v>
      </c>
      <c r="AS1057" s="31">
        <f>(AE1057*'Propiedades físicas'!$F$7)/1000</f>
        <v>2.143518096801531</v>
      </c>
      <c r="AT1057" s="31">
        <f t="shared" si="693"/>
        <v>920.75803624301159</v>
      </c>
      <c r="AU1057" s="31">
        <f t="shared" si="694"/>
        <v>0.57415222004110344</v>
      </c>
      <c r="AV1057" s="31">
        <f t="shared" si="698"/>
        <v>0.1669055732535373</v>
      </c>
      <c r="AW1057" s="31">
        <f t="shared" si="698"/>
        <v>0.12097726376063125</v>
      </c>
      <c r="AX1057" s="31">
        <f t="shared" si="698"/>
        <v>0.11475851933872909</v>
      </c>
      <c r="AY1057" s="31">
        <f t="shared" si="695"/>
        <v>2.0878430786573938E-2</v>
      </c>
      <c r="AZ1057" s="31">
        <f t="shared" si="695"/>
        <v>2.3279928194249308E-3</v>
      </c>
      <c r="BA1057" s="31">
        <f t="shared" si="696"/>
        <v>0.99999999999999989</v>
      </c>
      <c r="BB1057" s="34">
        <f>AU1057*'Propiedades físicas'!$C$4+'Diseño reactor'!AV1057*'Propiedades físicas'!$C$5+'Diseño reactor'!AW1057*'Propiedades físicas'!$C$8+'Diseño reactor'!AX1057*'Propiedades físicas'!$C$9+'Diseño reactor'!AY1057*'Propiedades físicas'!$C$7+'Diseño reactor'!AZ1057*'Propiedades físicas'!$C$6</f>
        <v>875.9454528793633</v>
      </c>
      <c r="BC1057" s="45">
        <f>AU1057*'Propiedades físicas'!$L$4+'Diseño reactor'!AV1057*'Propiedades físicas'!$L$5+'Diseño reactor'!AW1057*'Propiedades físicas'!$L$8+AX1057*'Propiedades físicas'!$L$9+'Diseño reactor'!AY1057*'Propiedades físicas'!$L$7+'Diseño reactor'!AZ1057*'Propiedades físicas'!$L$6</f>
        <v>2.033873205971735</v>
      </c>
      <c r="BD1057" s="29">
        <f t="shared" si="673"/>
        <v>2.7537299658775463</v>
      </c>
      <c r="BE1057" s="58">
        <f t="shared" si="674"/>
        <v>42.667965806444016</v>
      </c>
      <c r="BF1057" s="30">
        <f>AU1057*'Propiedades físicas'!$I$4+'Diseño reactor'!AV1057*'Propiedades físicas'!$I$5+'Diseño reactor'!AW1057*'Propiedades físicas'!$I$8+'Diseño reactor'!AX1057*'Propiedades físicas'!$I$9+'Diseño reactor'!AY1057*'Propiedades físicas'!$I$7+'Diseño reactor'!AZ1057*'Propiedades físicas'!$I$6</f>
        <v>1.9713279107389452E-2</v>
      </c>
      <c r="BG1057" s="24">
        <f>AU1057*'Propiedades físicas'!$O$4+'Diseño reactor'!AV1057*'Propiedades físicas'!$O$5+'Diseño reactor'!AW1057*'Propiedades físicas'!$O$8+'Diseño reactor'!AX1057*'Propiedades físicas'!$O$9+'Diseño reactor'!AY1057*'Propiedades físicas'!$O$7+'Diseño reactor'!AZ1057*'Propiedades físicas'!$O$6</f>
        <v>0.15055520262508684</v>
      </c>
      <c r="BH1057" s="54">
        <f t="shared" si="675"/>
        <v>41718.856031054755</v>
      </c>
      <c r="BI1057" s="34">
        <f t="shared" si="697"/>
        <v>266.30969557528221</v>
      </c>
      <c r="BJ1057" s="27">
        <f t="shared" si="676"/>
        <v>4798.1697638591268</v>
      </c>
      <c r="BK1057" s="34">
        <f t="shared" si="677"/>
        <v>555.68417002105832</v>
      </c>
      <c r="BL1057" s="27">
        <f t="shared" si="678"/>
        <v>105.21664424898324</v>
      </c>
      <c r="BM1057" s="34">
        <f t="shared" si="679"/>
        <v>1.1054421768707483</v>
      </c>
      <c r="BN1057" s="45">
        <f t="shared" si="680"/>
        <v>1037.0978247184712</v>
      </c>
      <c r="BO1057" s="45">
        <f t="shared" si="681"/>
        <v>92.709517350348662</v>
      </c>
      <c r="BP1057" s="66">
        <f t="shared" si="682"/>
        <v>6.6920250007394539</v>
      </c>
    </row>
    <row r="1058" spans="8:68">
      <c r="H1058" s="68">
        <v>1053</v>
      </c>
      <c r="I1058" s="31">
        <f>('Propiedades físicas'!$C$10*'Diseño reactor'!H1058)/1000</f>
        <v>921.63328152461145</v>
      </c>
      <c r="J1058" s="31">
        <f t="shared" si="659"/>
        <v>0.49477379901652663</v>
      </c>
      <c r="K1058" s="31">
        <f>(I1058*1000)/'Propiedades físicas'!$F$10</f>
        <v>6020.2618191824349</v>
      </c>
      <c r="L1058" s="31">
        <f t="shared" si="660"/>
        <v>860.03740274034783</v>
      </c>
      <c r="M1058" s="31">
        <f t="shared" si="661"/>
        <v>5160.2244164420872</v>
      </c>
      <c r="N1058" s="31">
        <f t="shared" si="662"/>
        <v>0.81674967021875389</v>
      </c>
      <c r="O1058" s="32">
        <f t="shared" si="663"/>
        <v>4.9004980213125231</v>
      </c>
      <c r="P1058" s="33">
        <f t="shared" si="664"/>
        <v>0.57161567314049611</v>
      </c>
      <c r="Q1058" s="31">
        <f t="shared" si="665"/>
        <v>4.5597093715983208</v>
      </c>
      <c r="R1058" s="31">
        <f t="shared" si="666"/>
        <v>0.17156105457866799</v>
      </c>
      <c r="S1058" s="31">
        <f t="shared" si="667"/>
        <v>0.34078864971420153</v>
      </c>
      <c r="T1058" s="31">
        <f t="shared" si="668"/>
        <v>5.1491232363235745E-2</v>
      </c>
      <c r="U1058" s="31">
        <f t="shared" si="669"/>
        <v>2.2081710136354026E-2</v>
      </c>
      <c r="V1058" s="47">
        <f t="shared" si="683"/>
        <v>5.6606600641097673E-4</v>
      </c>
      <c r="W1058" s="31">
        <f t="shared" si="670"/>
        <v>0.30013357337824498</v>
      </c>
      <c r="X1058" s="34">
        <f>(S1058*H1058*'Propiedades físicas'!$F$5*60*24*365)/(1000000)</f>
        <v>55540.515434767163</v>
      </c>
      <c r="Y1058" s="34">
        <f>(U1058*H1058*'Propiedades físicas'!$F$7*60*24*365)/(1000000)</f>
        <v>1125.4569965514074</v>
      </c>
      <c r="Z1058" s="31">
        <f t="shared" si="684"/>
        <v>601.91130381694245</v>
      </c>
      <c r="AA1058" s="31">
        <f t="shared" si="685"/>
        <v>4801.3739682930318</v>
      </c>
      <c r="AB1058" s="31">
        <f t="shared" si="686"/>
        <v>180.6537904713374</v>
      </c>
      <c r="AC1058" s="31">
        <f t="shared" si="687"/>
        <v>358.85044814905422</v>
      </c>
      <c r="AD1058" s="31">
        <f t="shared" si="671"/>
        <v>54.220267678487239</v>
      </c>
      <c r="AE1058" s="31">
        <f t="shared" si="688"/>
        <v>23.252040773580788</v>
      </c>
      <c r="AF1058" s="31">
        <f t="shared" si="689"/>
        <v>6020.2618191824349</v>
      </c>
      <c r="AG1058" s="31">
        <f t="shared" si="690"/>
        <v>9.9980918088822146E-2</v>
      </c>
      <c r="AH1058" s="31">
        <f t="shared" si="691"/>
        <v>0.79753574055439824</v>
      </c>
      <c r="AI1058" s="31">
        <f t="shared" si="691"/>
        <v>3.0007630215635805E-2</v>
      </c>
      <c r="AJ1058" s="31">
        <f t="shared" si="691"/>
        <v>5.9607116588458756E-2</v>
      </c>
      <c r="AK1058" s="31">
        <f t="shared" si="672"/>
        <v>9.0062972852317704E-3</v>
      </c>
      <c r="AL1058" s="31">
        <f t="shared" si="672"/>
        <v>3.8622972674531401E-3</v>
      </c>
      <c r="AM1058" s="31">
        <f t="shared" si="692"/>
        <v>0.99999999999999978</v>
      </c>
      <c r="AN1058" s="31">
        <f>(Z1058*'Propiedades físicas'!$F$4)/1000</f>
        <v>529.30876235054279</v>
      </c>
      <c r="AO1058" s="31">
        <f>(AA1058*'Propiedades físicas'!$F$6)/1000</f>
        <v>153.83602194410875</v>
      </c>
      <c r="AP1058" s="31">
        <f>(AB1058*'Propiedades físicas'!$F$9)/1000</f>
        <v>111.4543560312916</v>
      </c>
      <c r="AQ1058" s="31">
        <f>(AC1058*'Propiedades físicas'!$F$5)/1000</f>
        <v>105.670691466452</v>
      </c>
      <c r="AR1058" s="31">
        <f>(AD1058*'Propiedades físicas'!$F$8)/1000</f>
        <v>19.222169297377288</v>
      </c>
      <c r="AS1058" s="31">
        <f>(AE1058*'Propiedades físicas'!$F$7)/1000</f>
        <v>2.1412804348390551</v>
      </c>
      <c r="AT1058" s="31">
        <f t="shared" si="693"/>
        <v>921.63328152461145</v>
      </c>
      <c r="AU1058" s="31">
        <f t="shared" si="694"/>
        <v>0.57431602456340769</v>
      </c>
      <c r="AV1058" s="31">
        <f t="shared" si="698"/>
        <v>0.1669167390413957</v>
      </c>
      <c r="AW1058" s="31">
        <f t="shared" si="698"/>
        <v>0.12093134901434796</v>
      </c>
      <c r="AX1058" s="31">
        <f t="shared" si="698"/>
        <v>0.11465589794201692</v>
      </c>
      <c r="AY1058" s="31">
        <f t="shared" si="695"/>
        <v>2.0856635369741666E-2</v>
      </c>
      <c r="AZ1058" s="31">
        <f t="shared" si="695"/>
        <v>2.3233540690900862E-3</v>
      </c>
      <c r="BA1058" s="31">
        <f t="shared" si="696"/>
        <v>1</v>
      </c>
      <c r="BB1058" s="34">
        <f>AU1058*'Propiedades físicas'!$C$4+'Diseño reactor'!AV1058*'Propiedades físicas'!$C$5+'Diseño reactor'!AW1058*'Propiedades físicas'!$C$8+'Diseño reactor'!AX1058*'Propiedades físicas'!$C$9+'Diseño reactor'!AY1058*'Propiedades físicas'!$C$7+'Diseño reactor'!AZ1058*'Propiedades físicas'!$C$6</f>
        <v>875.9441097993398</v>
      </c>
      <c r="BC1058" s="45">
        <f>AU1058*'Propiedades físicas'!$L$4+'Diseño reactor'!AV1058*'Propiedades físicas'!$L$5+'Diseño reactor'!AW1058*'Propiedades físicas'!$L$8+AX1058*'Propiedades físicas'!$L$9+'Diseño reactor'!AY1058*'Propiedades físicas'!$L$7+'Diseño reactor'!AZ1058*'Propiedades físicas'!$L$6</f>
        <v>2.0339967130890302</v>
      </c>
      <c r="BD1058" s="29">
        <f t="shared" si="673"/>
        <v>2.7517368454943343</v>
      </c>
      <c r="BE1058" s="58">
        <f t="shared" si="674"/>
        <v>42.665756236875659</v>
      </c>
      <c r="BF1058" s="30">
        <f>AU1058*'Propiedades físicas'!$I$4+'Diseño reactor'!AV1058*'Propiedades físicas'!$I$5+'Diseño reactor'!AW1058*'Propiedades físicas'!$I$8+'Diseño reactor'!AX1058*'Propiedades físicas'!$I$9+'Diseño reactor'!AY1058*'Propiedades físicas'!$I$7+'Diseño reactor'!AZ1058*'Propiedades físicas'!$I$6</f>
        <v>1.9713894742424094E-2</v>
      </c>
      <c r="BG1058" s="24">
        <f>AU1058*'Propiedades físicas'!$O$4+'Diseño reactor'!AV1058*'Propiedades físicas'!$O$5+'Diseño reactor'!AW1058*'Propiedades físicas'!$O$8+'Diseño reactor'!AX1058*'Propiedades físicas'!$O$9+'Diseño reactor'!AY1058*'Propiedades físicas'!$O$7+'Diseño reactor'!AZ1058*'Propiedades físicas'!$O$6</f>
        <v>0.15056065734456439</v>
      </c>
      <c r="BH1058" s="54">
        <f t="shared" si="675"/>
        <v>41717.48924926755</v>
      </c>
      <c r="BI1058" s="34">
        <f t="shared" si="697"/>
        <v>266.32453534330534</v>
      </c>
      <c r="BJ1058" s="27">
        <f t="shared" si="676"/>
        <v>4798.1540860946989</v>
      </c>
      <c r="BK1058" s="34">
        <f t="shared" si="677"/>
        <v>555.70248710994269</v>
      </c>
      <c r="BL1058" s="27">
        <f t="shared" si="678"/>
        <v>105.217300934882</v>
      </c>
      <c r="BM1058" s="34">
        <f t="shared" si="679"/>
        <v>1.1054421768707483</v>
      </c>
      <c r="BN1058" s="45">
        <f t="shared" si="680"/>
        <v>1038.2396035812449</v>
      </c>
      <c r="BO1058" s="45">
        <f t="shared" si="681"/>
        <v>92.734047714380523</v>
      </c>
      <c r="BP1058" s="66">
        <f t="shared" si="682"/>
        <v>6.6920147399120644</v>
      </c>
    </row>
    <row r="1059" spans="8:68">
      <c r="H1059" s="68">
        <v>1054</v>
      </c>
      <c r="I1059" s="31">
        <f>('Propiedades físicas'!$C$10*'Diseño reactor'!H1059)/1000</f>
        <v>922.50852680621119</v>
      </c>
      <c r="J1059" s="31">
        <f t="shared" si="659"/>
        <v>0.49430437415977474</v>
      </c>
      <c r="K1059" s="31">
        <f>(I1059*1000)/'Propiedades físicas'!$F$10</f>
        <v>6025.9790668739661</v>
      </c>
      <c r="L1059" s="31">
        <f t="shared" si="660"/>
        <v>860.85415241056648</v>
      </c>
      <c r="M1059" s="31">
        <f t="shared" si="661"/>
        <v>5165.1249144633994</v>
      </c>
      <c r="N1059" s="31">
        <f t="shared" si="662"/>
        <v>0.81674967021875378</v>
      </c>
      <c r="O1059" s="32">
        <f t="shared" si="663"/>
        <v>4.9004980213125231</v>
      </c>
      <c r="P1059" s="33">
        <f t="shared" si="664"/>
        <v>0.57177849090297761</v>
      </c>
      <c r="Q1059" s="31">
        <f t="shared" si="665"/>
        <v>4.5600138617900088</v>
      </c>
      <c r="R1059" s="31">
        <f t="shared" si="666"/>
        <v>0.1714959385124476</v>
      </c>
      <c r="S1059" s="31">
        <f t="shared" si="667"/>
        <v>0.34048415952251493</v>
      </c>
      <c r="T1059" s="31">
        <f t="shared" si="668"/>
        <v>5.1437501399918512E-2</v>
      </c>
      <c r="U1059" s="31">
        <f t="shared" si="669"/>
        <v>2.2037739403410125E-2</v>
      </c>
      <c r="V1059" s="47">
        <f t="shared" si="683"/>
        <v>5.6622724341848273E-4</v>
      </c>
      <c r="W1059" s="31">
        <f t="shared" si="670"/>
        <v>0.29993422495066868</v>
      </c>
      <c r="X1059" s="34">
        <f>(S1059*H1059*'Propiedades físicas'!$F$5*60*24*365)/(1000000)</f>
        <v>55543.58861412562</v>
      </c>
      <c r="Y1059" s="34">
        <f>(U1059*H1059*'Propiedades físicas'!$F$7*60*24*365)/(1000000)</f>
        <v>1124.2825851842401</v>
      </c>
      <c r="Z1059" s="31">
        <f t="shared" si="684"/>
        <v>602.65452941173839</v>
      </c>
      <c r="AA1059" s="31">
        <f t="shared" si="685"/>
        <v>4806.2546103266695</v>
      </c>
      <c r="AB1059" s="31">
        <f t="shared" si="686"/>
        <v>180.75671919211976</v>
      </c>
      <c r="AC1059" s="31">
        <f t="shared" si="687"/>
        <v>358.87030413673074</v>
      </c>
      <c r="AD1059" s="31">
        <f t="shared" si="671"/>
        <v>54.215126475514111</v>
      </c>
      <c r="AE1059" s="31">
        <f t="shared" si="688"/>
        <v>23.227777331194272</v>
      </c>
      <c r="AF1059" s="31">
        <f t="shared" si="689"/>
        <v>6025.979066873967</v>
      </c>
      <c r="AG1059" s="31">
        <f t="shared" si="690"/>
        <v>0.10000939643561874</v>
      </c>
      <c r="AH1059" s="31">
        <f t="shared" si="691"/>
        <v>0.79758899873177935</v>
      </c>
      <c r="AI1059" s="31">
        <f t="shared" si="691"/>
        <v>2.9996240807701479E-2</v>
      </c>
      <c r="AJ1059" s="31">
        <f t="shared" si="691"/>
        <v>5.9553858411077763E-2</v>
      </c>
      <c r="AK1059" s="31">
        <f t="shared" si="672"/>
        <v>8.9968992380915647E-3</v>
      </c>
      <c r="AL1059" s="31">
        <f t="shared" si="672"/>
        <v>3.8546063757310556E-3</v>
      </c>
      <c r="AM1059" s="31">
        <f t="shared" si="692"/>
        <v>0.99999999999999989</v>
      </c>
      <c r="AN1059" s="31">
        <f>(Z1059*'Propiedades físicas'!$F$4)/1000</f>
        <v>529.96234007409453</v>
      </c>
      <c r="AO1059" s="31">
        <f>(AA1059*'Propiedades físicas'!$F$6)/1000</f>
        <v>153.99239771486651</v>
      </c>
      <c r="AP1059" s="31">
        <f>(AB1059*'Propiedades físicas'!$F$9)/1000</f>
        <v>111.51785790557828</v>
      </c>
      <c r="AQ1059" s="31">
        <f>(AC1059*'Propiedades físicas'!$F$5)/1000</f>
        <v>105.6765384591431</v>
      </c>
      <c r="AR1059" s="31">
        <f>(AD1059*'Propiedades físicas'!$F$8)/1000</f>
        <v>19.220346638099254</v>
      </c>
      <c r="AS1059" s="31">
        <f>(AE1059*'Propiedades físicas'!$F$7)/1000</f>
        <v>2.1390460144296806</v>
      </c>
      <c r="AT1059" s="31">
        <f t="shared" si="693"/>
        <v>922.50852680621131</v>
      </c>
      <c r="AU1059" s="31">
        <f t="shared" si="694"/>
        <v>0.574479611488103</v>
      </c>
      <c r="AV1059" s="31">
        <f t="shared" si="698"/>
        <v>0.16692788547765397</v>
      </c>
      <c r="AW1059" s="31">
        <f t="shared" si="698"/>
        <v>0.12088544947292884</v>
      </c>
      <c r="AX1059" s="31">
        <f t="shared" si="698"/>
        <v>0.11455345440003967</v>
      </c>
      <c r="AY1059" s="31">
        <f t="shared" si="695"/>
        <v>2.0834871526490311E-2</v>
      </c>
      <c r="AZ1059" s="31">
        <f t="shared" si="695"/>
        <v>2.3187276347842621E-3</v>
      </c>
      <c r="BA1059" s="31">
        <f t="shared" si="696"/>
        <v>1</v>
      </c>
      <c r="BB1059" s="34">
        <f>AU1059*'Propiedades físicas'!$C$4+'Diseño reactor'!AV1059*'Propiedades físicas'!$C$5+'Diseño reactor'!AW1059*'Propiedades físicas'!$C$8+'Diseño reactor'!AX1059*'Propiedades físicas'!$C$9+'Diseño reactor'!AY1059*'Propiedades físicas'!$C$7+'Diseño reactor'!AZ1059*'Propiedades físicas'!$C$6</f>
        <v>875.94277006140794</v>
      </c>
      <c r="BC1059" s="45">
        <f>AU1059*'Propiedades físicas'!$L$4+'Diseño reactor'!AV1059*'Propiedades físicas'!$L$5+'Diseño reactor'!AW1059*'Propiedades físicas'!$L$8+AX1059*'Propiedades físicas'!$L$9+'Diseño reactor'!AY1059*'Propiedades físicas'!$L$7+'Diseño reactor'!AZ1059*'Propiedades físicas'!$L$6</f>
        <v>2.0341200481758448</v>
      </c>
      <c r="BD1059" s="29">
        <f t="shared" si="673"/>
        <v>2.7497466146088483</v>
      </c>
      <c r="BE1059" s="58">
        <f t="shared" si="674"/>
        <v>42.663549987183131</v>
      </c>
      <c r="BF1059" s="30">
        <f>AU1059*'Propiedades físicas'!$I$4+'Diseño reactor'!AV1059*'Propiedades físicas'!$I$5+'Diseño reactor'!AW1059*'Propiedades físicas'!$I$8+'Diseño reactor'!AX1059*'Propiedades físicas'!$I$9+'Diseño reactor'!AY1059*'Propiedades físicas'!$I$7+'Diseño reactor'!AZ1059*'Propiedades físicas'!$I$6</f>
        <v>1.9714508868205385E-2</v>
      </c>
      <c r="BG1059" s="24">
        <f>AU1059*'Propiedades físicas'!$O$4+'Diseño reactor'!AV1059*'Propiedades físicas'!$O$5+'Diseño reactor'!AW1059*'Propiedades físicas'!$O$8+'Diseño reactor'!AX1059*'Propiedades físicas'!$O$9+'Diseño reactor'!AY1059*'Propiedades físicas'!$O$7+'Diseño reactor'!AZ1059*'Propiedades físicas'!$O$6</f>
        <v>0.15056610545023891</v>
      </c>
      <c r="BH1059" s="54">
        <f t="shared" si="675"/>
        <v>41716.125905604422</v>
      </c>
      <c r="BI1059" s="34">
        <f t="shared" si="697"/>
        <v>266.3393438306764</v>
      </c>
      <c r="BJ1059" s="27">
        <f t="shared" si="676"/>
        <v>4798.1384757731266</v>
      </c>
      <c r="BK1059" s="34">
        <f t="shared" si="677"/>
        <v>555.72078746777311</v>
      </c>
      <c r="BL1059" s="27">
        <f t="shared" si="678"/>
        <v>105.21795698591025</v>
      </c>
      <c r="BM1059" s="34">
        <f t="shared" si="679"/>
        <v>1.1054421768707483</v>
      </c>
      <c r="BN1059" s="45">
        <f t="shared" si="680"/>
        <v>1039.3814934600773</v>
      </c>
      <c r="BO1059" s="45">
        <f t="shared" si="681"/>
        <v>92.758545504226873</v>
      </c>
      <c r="BP1059" s="66">
        <f t="shared" si="682"/>
        <v>6.692004504617497</v>
      </c>
    </row>
    <row r="1060" spans="8:68">
      <c r="H1060" s="68">
        <v>1055</v>
      </c>
      <c r="I1060" s="31">
        <f>('Propiedades físicas'!$C$10*'Diseño reactor'!H1060)/1000</f>
        <v>923.38377208781117</v>
      </c>
      <c r="J1060" s="31">
        <f t="shared" si="659"/>
        <v>0.49383583920796442</v>
      </c>
      <c r="K1060" s="31">
        <f>(I1060*1000)/'Propiedades físicas'!$F$10</f>
        <v>6031.6963145654981</v>
      </c>
      <c r="L1060" s="31">
        <f t="shared" si="660"/>
        <v>861.67090208078537</v>
      </c>
      <c r="M1060" s="31">
        <f t="shared" si="661"/>
        <v>5170.0254124847124</v>
      </c>
      <c r="N1060" s="31">
        <f t="shared" si="662"/>
        <v>0.81674967021875389</v>
      </c>
      <c r="O1060" s="32">
        <f t="shared" si="663"/>
        <v>4.900498021312524</v>
      </c>
      <c r="P1060" s="33">
        <f t="shared" si="664"/>
        <v>0.57194109252222236</v>
      </c>
      <c r="Q1060" s="31">
        <f t="shared" si="665"/>
        <v>4.560317824685888</v>
      </c>
      <c r="R1060" s="31">
        <f t="shared" si="666"/>
        <v>0.17143084410314421</v>
      </c>
      <c r="S1060" s="31">
        <f t="shared" si="667"/>
        <v>0.34018019662663534</v>
      </c>
      <c r="T1060" s="31">
        <f t="shared" si="668"/>
        <v>5.1383848256671048E-2</v>
      </c>
      <c r="U1060" s="31">
        <f t="shared" si="669"/>
        <v>2.1993885336716368E-2</v>
      </c>
      <c r="V1060" s="47">
        <f t="shared" si="683"/>
        <v>5.6638826638122993E-4</v>
      </c>
      <c r="W1060" s="31">
        <f t="shared" si="670"/>
        <v>0.29973514116138344</v>
      </c>
      <c r="X1060" s="34">
        <f>(S1060*H1060*'Propiedades físicas'!$F$5*60*24*365)/(1000000)</f>
        <v>55546.653639507829</v>
      </c>
      <c r="Y1060" s="34">
        <f>(U1060*H1060*'Propiedades físicas'!$F$7*60*24*365)/(1000000)</f>
        <v>1123.1098747501828</v>
      </c>
      <c r="Z1060" s="31">
        <f t="shared" si="684"/>
        <v>603.3978526109446</v>
      </c>
      <c r="AA1060" s="31">
        <f t="shared" si="685"/>
        <v>4811.1353050436119</v>
      </c>
      <c r="AB1060" s="31">
        <f t="shared" si="686"/>
        <v>180.85954052881715</v>
      </c>
      <c r="AC1060" s="31">
        <f t="shared" si="687"/>
        <v>358.89010744110027</v>
      </c>
      <c r="AD1060" s="31">
        <f t="shared" si="671"/>
        <v>54.209959910787958</v>
      </c>
      <c r="AE1060" s="31">
        <f t="shared" si="688"/>
        <v>23.203549030235767</v>
      </c>
      <c r="AF1060" s="31">
        <f t="shared" si="689"/>
        <v>6031.6963145654981</v>
      </c>
      <c r="AG1060" s="31">
        <f t="shared" si="690"/>
        <v>0.10003783697694522</v>
      </c>
      <c r="AH1060" s="31">
        <f t="shared" si="691"/>
        <v>0.79764216468020055</v>
      </c>
      <c r="AI1060" s="31">
        <f t="shared" si="691"/>
        <v>2.9984855187764146E-2</v>
      </c>
      <c r="AJ1060" s="31">
        <f t="shared" si="691"/>
        <v>5.950069246265649E-2</v>
      </c>
      <c r="AK1060" s="31">
        <f t="shared" si="672"/>
        <v>8.9875148024081263E-3</v>
      </c>
      <c r="AL1060" s="31">
        <f t="shared" si="672"/>
        <v>3.8469358900253695E-3</v>
      </c>
      <c r="AM1060" s="31">
        <f t="shared" si="692"/>
        <v>0.99999999999999989</v>
      </c>
      <c r="AN1060" s="31">
        <f>(Z1060*'Propiedades físicas'!$F$4)/1000</f>
        <v>530.61600362901254</v>
      </c>
      <c r="AO1060" s="31">
        <f>(AA1060*'Propiedades físicas'!$F$6)/1000</f>
        <v>154.14877517359733</v>
      </c>
      <c r="AP1060" s="31">
        <f>(AB1060*'Propiedades físicas'!$F$9)/1000</f>
        <v>111.58129352925373</v>
      </c>
      <c r="AQ1060" s="31">
        <f>(AC1060*'Propiedades físicas'!$F$5)/1000</f>
        <v>105.68236993818081</v>
      </c>
      <c r="AR1060" s="31">
        <f>(AD1060*'Propiedades físicas'!$F$8)/1000</f>
        <v>19.21851498757254</v>
      </c>
      <c r="AS1060" s="31">
        <f>(AE1060*'Propiedades físicas'!$F$7)/1000</f>
        <v>2.1368148301944121</v>
      </c>
      <c r="AT1060" s="31">
        <f t="shared" si="693"/>
        <v>923.38377208781139</v>
      </c>
      <c r="AU1060" s="31">
        <f t="shared" si="694"/>
        <v>0.57464298124848612</v>
      </c>
      <c r="AV1060" s="31">
        <f t="shared" si="698"/>
        <v>0.16693901261125713</v>
      </c>
      <c r="AW1060" s="31">
        <f t="shared" si="698"/>
        <v>0.12083956519721319</v>
      </c>
      <c r="AX1060" s="31">
        <f t="shared" si="698"/>
        <v>0.11445118826295628</v>
      </c>
      <c r="AY1060" s="31">
        <f t="shared" si="695"/>
        <v>2.0813139204427029E-2</v>
      </c>
      <c r="AZ1060" s="31">
        <f t="shared" si="695"/>
        <v>2.314113475660266E-3</v>
      </c>
      <c r="BA1060" s="31">
        <f t="shared" si="696"/>
        <v>1</v>
      </c>
      <c r="BB1060" s="34">
        <f>AU1060*'Propiedades físicas'!$C$4+'Diseño reactor'!AV1060*'Propiedades físicas'!$C$5+'Diseño reactor'!AW1060*'Propiedades físicas'!$C$8+'Diseño reactor'!AX1060*'Propiedades físicas'!$C$9+'Diseño reactor'!AY1060*'Propiedades físicas'!$C$7+'Diseño reactor'!AZ1060*'Propiedades físicas'!$C$6</f>
        <v>875.94143365503146</v>
      </c>
      <c r="BC1060" s="45">
        <f>AU1060*'Propiedades físicas'!$L$4+'Diseño reactor'!AV1060*'Propiedades físicas'!$L$5+'Diseño reactor'!AW1060*'Propiedades físicas'!$L$8+AX1060*'Propiedades físicas'!$L$9+'Diseño reactor'!AY1060*'Propiedades físicas'!$L$7+'Diseño reactor'!AZ1060*'Propiedades físicas'!$L$6</f>
        <v>2.0342432115852551</v>
      </c>
      <c r="BD1060" s="29">
        <f t="shared" si="673"/>
        <v>2.7477592669381772</v>
      </c>
      <c r="BE1060" s="58">
        <f t="shared" si="674"/>
        <v>42.661347049815774</v>
      </c>
      <c r="BF1060" s="30">
        <f>AU1060*'Propiedades físicas'!$I$4+'Diseño reactor'!AV1060*'Propiedades físicas'!$I$5+'Diseño reactor'!AW1060*'Propiedades físicas'!$I$8+'Diseño reactor'!AX1060*'Propiedades físicas'!$I$9+'Diseño reactor'!AY1060*'Propiedades físicas'!$I$7+'Diseño reactor'!AZ1060*'Propiedades físicas'!$I$6</f>
        <v>1.9715121489348616E-2</v>
      </c>
      <c r="BG1060" s="24">
        <f>AU1060*'Propiedades físicas'!$O$4+'Diseño reactor'!AV1060*'Propiedades físicas'!$O$5+'Diseño reactor'!AW1060*'Propiedades físicas'!$O$8+'Diseño reactor'!AX1060*'Propiedades físicas'!$O$9+'Diseño reactor'!AY1060*'Propiedades físicas'!$O$7+'Diseño reactor'!AZ1060*'Propiedades físicas'!$O$6</f>
        <v>0.15057154695312885</v>
      </c>
      <c r="BH1060" s="54">
        <f t="shared" si="675"/>
        <v>41714.765989163847</v>
      </c>
      <c r="BI1060" s="34">
        <f t="shared" si="697"/>
        <v>266.3541211260208</v>
      </c>
      <c r="BJ1060" s="27">
        <f t="shared" si="676"/>
        <v>4798.1229326474822</v>
      </c>
      <c r="BK1060" s="34">
        <f t="shared" si="677"/>
        <v>555.73907110770358</v>
      </c>
      <c r="BL1060" s="27">
        <f t="shared" si="678"/>
        <v>105.21861240263833</v>
      </c>
      <c r="BM1060" s="34">
        <f t="shared" si="679"/>
        <v>1.1054421768707483</v>
      </c>
      <c r="BN1060" s="45">
        <f t="shared" si="680"/>
        <v>1040.5234941244171</v>
      </c>
      <c r="BO1060" s="45">
        <f t="shared" si="681"/>
        <v>92.783010784722194</v>
      </c>
      <c r="BP1060" s="66">
        <f t="shared" si="682"/>
        <v>6.6919942947752595</v>
      </c>
    </row>
    <row r="1061" spans="8:68">
      <c r="H1061" s="68">
        <v>1056</v>
      </c>
      <c r="I1061" s="31">
        <f>('Propiedades físicas'!$C$10*'Diseño reactor'!H1061)/1000</f>
        <v>924.25901736941091</v>
      </c>
      <c r="J1061" s="31">
        <f t="shared" si="659"/>
        <v>0.49336819163295692</v>
      </c>
      <c r="K1061" s="31">
        <f>(I1061*1000)/'Propiedades físicas'!$F$10</f>
        <v>6037.4135622570293</v>
      </c>
      <c r="L1061" s="31">
        <f t="shared" si="660"/>
        <v>862.48765175100414</v>
      </c>
      <c r="M1061" s="31">
        <f t="shared" si="661"/>
        <v>5174.9259105060246</v>
      </c>
      <c r="N1061" s="31">
        <f t="shared" si="662"/>
        <v>0.81674967021875389</v>
      </c>
      <c r="O1061" s="32">
        <f t="shared" si="663"/>
        <v>4.9004980213125231</v>
      </c>
      <c r="P1061" s="33">
        <f t="shared" si="664"/>
        <v>0.57210347842834497</v>
      </c>
      <c r="Q1061" s="31">
        <f t="shared" si="665"/>
        <v>4.5606212616186053</v>
      </c>
      <c r="R1061" s="31">
        <f t="shared" si="666"/>
        <v>0.17136577143649662</v>
      </c>
      <c r="S1061" s="31">
        <f t="shared" si="667"/>
        <v>0.33987675969391645</v>
      </c>
      <c r="T1061" s="31">
        <f t="shared" si="668"/>
        <v>5.1330272804316908E-2</v>
      </c>
      <c r="U1061" s="31">
        <f t="shared" si="669"/>
        <v>2.1950147549595359E-2</v>
      </c>
      <c r="V1061" s="47">
        <f t="shared" si="683"/>
        <v>5.6654907572515722E-4</v>
      </c>
      <c r="W1061" s="31">
        <f t="shared" si="670"/>
        <v>0.29953632148377124</v>
      </c>
      <c r="X1061" s="34">
        <f>(S1061*H1061*'Propiedades físicas'!$F$5*60*24*365)/(1000000)</f>
        <v>55549.710537939252</v>
      </c>
      <c r="Y1061" s="34">
        <f>(U1061*H1061*'Propiedades físicas'!$F$7*60*24*365)/(1000000)</f>
        <v>1121.9388624257929</v>
      </c>
      <c r="Z1061" s="31">
        <f t="shared" si="684"/>
        <v>604.14127322033232</v>
      </c>
      <c r="AA1061" s="31">
        <f t="shared" si="685"/>
        <v>4816.0160522692468</v>
      </c>
      <c r="AB1061" s="31">
        <f t="shared" si="686"/>
        <v>180.96225463694043</v>
      </c>
      <c r="AC1061" s="31">
        <f t="shared" si="687"/>
        <v>358.90985823677579</v>
      </c>
      <c r="AD1061" s="31">
        <f t="shared" si="671"/>
        <v>54.204768081358658</v>
      </c>
      <c r="AE1061" s="31">
        <f t="shared" si="688"/>
        <v>23.179355812372698</v>
      </c>
      <c r="AF1061" s="31">
        <f t="shared" si="689"/>
        <v>6037.4135622570266</v>
      </c>
      <c r="AG1061" s="31">
        <f t="shared" si="690"/>
        <v>0.1000662397880327</v>
      </c>
      <c r="AH1061" s="31">
        <f t="shared" si="691"/>
        <v>0.79769523863275438</v>
      </c>
      <c r="AI1061" s="31">
        <f t="shared" si="691"/>
        <v>2.9973473370820319E-2</v>
      </c>
      <c r="AJ1061" s="31">
        <f t="shared" si="691"/>
        <v>5.9447618510102683E-2</v>
      </c>
      <c r="AK1061" s="31">
        <f t="shared" si="672"/>
        <v>8.9781439555872908E-3</v>
      </c>
      <c r="AL1061" s="31">
        <f t="shared" si="672"/>
        <v>3.8392857427025965E-3</v>
      </c>
      <c r="AM1061" s="31">
        <f t="shared" si="692"/>
        <v>1</v>
      </c>
      <c r="AN1061" s="31">
        <f>(Z1061*'Propiedades físicas'!$F$4)/1000</f>
        <v>531.26975284449577</v>
      </c>
      <c r="AO1061" s="31">
        <f>(AA1061*'Propiedades físicas'!$F$6)/1000</f>
        <v>154.30515431470664</v>
      </c>
      <c r="AP1061" s="31">
        <f>(AB1061*'Propiedades físicas'!$F$9)/1000</f>
        <v>111.64466299826039</v>
      </c>
      <c r="AQ1061" s="31">
        <f>(AC1061*'Propiedades físicas'!$F$5)/1000</f>
        <v>105.68818595498338</v>
      </c>
      <c r="AR1061" s="31">
        <f>(AD1061*'Propiedades físicas'!$F$8)/1000</f>
        <v>19.216674380203266</v>
      </c>
      <c r="AS1061" s="31">
        <f>(AE1061*'Propiedades físicas'!$F$7)/1000</f>
        <v>2.1345868767614018</v>
      </c>
      <c r="AT1061" s="31">
        <f t="shared" si="693"/>
        <v>924.25901736941091</v>
      </c>
      <c r="AU1061" s="31">
        <f t="shared" si="694"/>
        <v>0.57480613427670368</v>
      </c>
      <c r="AV1061" s="31">
        <f t="shared" si="698"/>
        <v>0.16695012049098942</v>
      </c>
      <c r="AW1061" s="31">
        <f t="shared" si="698"/>
        <v>0.12079369624763735</v>
      </c>
      <c r="AX1061" s="31">
        <f t="shared" si="698"/>
        <v>0.11434909908240752</v>
      </c>
      <c r="AY1061" s="31">
        <f t="shared" si="695"/>
        <v>2.0791438351228639E-2</v>
      </c>
      <c r="AZ1061" s="31">
        <f t="shared" si="695"/>
        <v>2.3095115510333645E-3</v>
      </c>
      <c r="BA1061" s="31">
        <f t="shared" si="696"/>
        <v>1</v>
      </c>
      <c r="BB1061" s="34">
        <f>AU1061*'Propiedades físicas'!$C$4+'Diseño reactor'!AV1061*'Propiedades físicas'!$C$5+'Diseño reactor'!AW1061*'Propiedades físicas'!$C$8+'Diseño reactor'!AX1061*'Propiedades físicas'!$C$9+'Diseño reactor'!AY1061*'Propiedades físicas'!$C$7+'Diseño reactor'!AZ1061*'Propiedades físicas'!$C$6</f>
        <v>875.94010056971467</v>
      </c>
      <c r="BC1061" s="45">
        <f>AU1061*'Propiedades físicas'!$L$4+'Diseño reactor'!AV1061*'Propiedades físicas'!$L$5+'Diseño reactor'!AW1061*'Propiedades físicas'!$L$8+AX1061*'Propiedades físicas'!$L$9+'Diseño reactor'!AY1061*'Propiedades físicas'!$L$7+'Diseño reactor'!AZ1061*'Propiedades físicas'!$L$6</f>
        <v>2.0343662036693884</v>
      </c>
      <c r="BD1061" s="29">
        <f t="shared" si="673"/>
        <v>2.7457747962175945</v>
      </c>
      <c r="BE1061" s="58">
        <f t="shared" si="674"/>
        <v>42.659147417246032</v>
      </c>
      <c r="BF1061" s="30">
        <f>AU1061*'Propiedades físicas'!$I$4+'Diseño reactor'!AV1061*'Propiedades físicas'!$I$5+'Diseño reactor'!AW1061*'Propiedades físicas'!$I$8+'Diseño reactor'!AX1061*'Propiedades físicas'!$I$9+'Diseño reactor'!AY1061*'Propiedades físicas'!$I$7+'Diseño reactor'!AZ1061*'Propiedades físicas'!$I$6</f>
        <v>1.9715732610451932E-2</v>
      </c>
      <c r="BG1061" s="24">
        <f>AU1061*'Propiedades físicas'!$O$4+'Diseño reactor'!AV1061*'Propiedades físicas'!$O$5+'Diseño reactor'!AW1061*'Propiedades físicas'!$O$8+'Diseño reactor'!AX1061*'Propiedades físicas'!$O$9+'Diseño reactor'!AY1061*'Propiedades físicas'!$O$7+'Diseño reactor'!AZ1061*'Propiedades físicas'!$O$6</f>
        <v>0.15057698186423135</v>
      </c>
      <c r="BH1061" s="54">
        <f t="shared" si="675"/>
        <v>41713.409489086669</v>
      </c>
      <c r="BI1061" s="34">
        <f t="shared" si="697"/>
        <v>266.36886731765145</v>
      </c>
      <c r="BJ1061" s="27">
        <f t="shared" si="676"/>
        <v>4798.1074564718629</v>
      </c>
      <c r="BK1061" s="34">
        <f t="shared" si="677"/>
        <v>555.75733804292076</v>
      </c>
      <c r="BL1061" s="27">
        <f t="shared" si="678"/>
        <v>105.21926718563766</v>
      </c>
      <c r="BM1061" s="34">
        <f t="shared" si="679"/>
        <v>1.1054421768707483</v>
      </c>
      <c r="BN1061" s="45">
        <f t="shared" si="680"/>
        <v>1041.6656053443512</v>
      </c>
      <c r="BO1061" s="45">
        <f t="shared" si="681"/>
        <v>92.807443620529071</v>
      </c>
      <c r="BP1061" s="66">
        <f t="shared" si="682"/>
        <v>6.6919841103051665</v>
      </c>
    </row>
    <row r="1062" spans="8:68">
      <c r="H1062" s="68">
        <v>1057</v>
      </c>
      <c r="I1062" s="31">
        <f>('Propiedades físicas'!$C$10*'Diseño reactor'!H1062)/1000</f>
        <v>925.13426265101077</v>
      </c>
      <c r="J1062" s="31">
        <f t="shared" si="659"/>
        <v>0.49290142891618022</v>
      </c>
      <c r="K1062" s="31">
        <f>(I1062*1000)/'Propiedades físicas'!$F$10</f>
        <v>6043.1308099485605</v>
      </c>
      <c r="L1062" s="31">
        <f t="shared" si="660"/>
        <v>863.30440142122291</v>
      </c>
      <c r="M1062" s="31">
        <f t="shared" si="661"/>
        <v>5179.8264085273377</v>
      </c>
      <c r="N1062" s="31">
        <f t="shared" si="662"/>
        <v>0.81674967021875389</v>
      </c>
      <c r="O1062" s="32">
        <f t="shared" si="663"/>
        <v>4.900498021312524</v>
      </c>
      <c r="P1062" s="33">
        <f t="shared" si="664"/>
        <v>0.57226564905032051</v>
      </c>
      <c r="Q1062" s="31">
        <f t="shared" si="665"/>
        <v>4.5609241739164244</v>
      </c>
      <c r="R1062" s="31">
        <f t="shared" si="666"/>
        <v>0.17130072059767487</v>
      </c>
      <c r="S1062" s="31">
        <f t="shared" si="667"/>
        <v>0.33957384739609858</v>
      </c>
      <c r="T1062" s="31">
        <f t="shared" si="668"/>
        <v>5.1276774913851922E-2</v>
      </c>
      <c r="U1062" s="31">
        <f t="shared" si="669"/>
        <v>2.1906525656906622E-2</v>
      </c>
      <c r="V1062" s="47">
        <f t="shared" si="683"/>
        <v>5.6670967187507477E-4</v>
      </c>
      <c r="W1062" s="31">
        <f t="shared" si="670"/>
        <v>0.29933776539261053</v>
      </c>
      <c r="X1062" s="34">
        <f>(S1062*H1062*'Propiedades físicas'!$F$5*60*24*365)/(1000000)</f>
        <v>55552.759336337935</v>
      </c>
      <c r="Y1062" s="34">
        <f>(U1062*H1062*'Propiedades físicas'!$F$7*60*24*365)/(1000000)</f>
        <v>1120.7695453913934</v>
      </c>
      <c r="Z1062" s="31">
        <f t="shared" si="684"/>
        <v>604.88479104618875</v>
      </c>
      <c r="AA1062" s="31">
        <f t="shared" si="685"/>
        <v>4820.8968518296606</v>
      </c>
      <c r="AB1062" s="31">
        <f t="shared" si="686"/>
        <v>181.06486167174234</v>
      </c>
      <c r="AC1062" s="31">
        <f t="shared" si="687"/>
        <v>358.92955669767622</v>
      </c>
      <c r="AD1062" s="31">
        <f t="shared" si="671"/>
        <v>54.199551083941479</v>
      </c>
      <c r="AE1062" s="31">
        <f t="shared" si="688"/>
        <v>23.1551976193503</v>
      </c>
      <c r="AF1062" s="31">
        <f t="shared" si="689"/>
        <v>6043.1308099485605</v>
      </c>
      <c r="AG1062" s="31">
        <f t="shared" si="690"/>
        <v>0.10009460494391277</v>
      </c>
      <c r="AH1062" s="31">
        <f t="shared" si="691"/>
        <v>0.79774822082176577</v>
      </c>
      <c r="AI1062" s="31">
        <f t="shared" si="691"/>
        <v>2.9962095371767E-2</v>
      </c>
      <c r="AJ1062" s="31">
        <f t="shared" si="691"/>
        <v>5.9394636321091231E-2</v>
      </c>
      <c r="AK1062" s="31">
        <f t="shared" si="672"/>
        <v>8.968786675065012E-3</v>
      </c>
      <c r="AL1062" s="31">
        <f t="shared" si="672"/>
        <v>3.8316558663980664E-3</v>
      </c>
      <c r="AM1062" s="31">
        <f t="shared" si="692"/>
        <v>0.99999999999999989</v>
      </c>
      <c r="AN1062" s="31">
        <f>(Z1062*'Propiedades físicas'!$F$4)/1000</f>
        <v>531.92358755019745</v>
      </c>
      <c r="AO1062" s="31">
        <f>(AA1062*'Propiedades físicas'!$F$6)/1000</f>
        <v>154.46153513262232</v>
      </c>
      <c r="AP1062" s="31">
        <f>(AB1062*'Propiedades físicas'!$F$9)/1000</f>
        <v>111.70796640838142</v>
      </c>
      <c r="AQ1062" s="31">
        <f>(AC1062*'Propiedades físicas'!$F$5)/1000</f>
        <v>105.69398656076473</v>
      </c>
      <c r="AR1062" s="31">
        <f>(AD1062*'Propiedades físicas'!$F$8)/1000</f>
        <v>19.214824850278923</v>
      </c>
      <c r="AS1062" s="31">
        <f>(AE1062*'Propiedades físicas'!$F$7)/1000</f>
        <v>2.1323621487659694</v>
      </c>
      <c r="AT1062" s="31">
        <f t="shared" si="693"/>
        <v>925.13426265101077</v>
      </c>
      <c r="AU1062" s="31">
        <f t="shared" si="694"/>
        <v>0.57496907100375705</v>
      </c>
      <c r="AV1062" s="31">
        <f t="shared" si="698"/>
        <v>0.16696120916547438</v>
      </c>
      <c r="AW1062" s="31">
        <f t="shared" si="698"/>
        <v>0.12074784268423655</v>
      </c>
      <c r="AX1062" s="31">
        <f t="shared" si="698"/>
        <v>0.11424718641150984</v>
      </c>
      <c r="AY1062" s="31">
        <f t="shared" si="695"/>
        <v>2.076976891464169E-2</v>
      </c>
      <c r="AZ1062" s="31">
        <f t="shared" si="695"/>
        <v>2.3049218203805323E-3</v>
      </c>
      <c r="BA1062" s="31">
        <f t="shared" si="696"/>
        <v>1</v>
      </c>
      <c r="BB1062" s="34">
        <f>AU1062*'Propiedades físicas'!$C$4+'Diseño reactor'!AV1062*'Propiedades físicas'!$C$5+'Diseño reactor'!AW1062*'Propiedades físicas'!$C$8+'Diseño reactor'!AX1062*'Propiedades físicas'!$C$9+'Diseño reactor'!AY1062*'Propiedades físicas'!$C$7+'Diseño reactor'!AZ1062*'Propiedades físicas'!$C$6</f>
        <v>875.93877079500157</v>
      </c>
      <c r="BC1062" s="45">
        <f>AU1062*'Propiedades físicas'!$L$4+'Diseño reactor'!AV1062*'Propiedades físicas'!$L$5+'Diseño reactor'!AW1062*'Propiedades físicas'!$L$8+AX1062*'Propiedades físicas'!$L$9+'Diseño reactor'!AY1062*'Propiedades físicas'!$L$7+'Diseño reactor'!AZ1062*'Propiedades físicas'!$L$6</f>
        <v>2.0344890247794272</v>
      </c>
      <c r="BD1062" s="29">
        <f t="shared" si="673"/>
        <v>2.7437931962005004</v>
      </c>
      <c r="BE1062" s="58">
        <f t="shared" si="674"/>
        <v>42.656951081969389</v>
      </c>
      <c r="BF1062" s="30">
        <f>AU1062*'Propiedades físicas'!$I$4+'Diseño reactor'!AV1062*'Propiedades físicas'!$I$5+'Diseño reactor'!AW1062*'Propiedades físicas'!$I$8+'Diseño reactor'!AX1062*'Propiedades físicas'!$I$9+'Diseño reactor'!AY1062*'Propiedades físicas'!$I$7+'Diseño reactor'!AZ1062*'Propiedades físicas'!$I$6</f>
        <v>1.9716342236096408E-2</v>
      </c>
      <c r="BG1062" s="24">
        <f>AU1062*'Propiedades físicas'!$O$4+'Diseño reactor'!AV1062*'Propiedades físicas'!$O$5+'Diseño reactor'!AW1062*'Propiedades físicas'!$O$8+'Diseño reactor'!AX1062*'Propiedades físicas'!$O$9+'Diseño reactor'!AY1062*'Propiedades físicas'!$O$7+'Diseño reactor'!AZ1062*'Propiedades físicas'!$O$6</f>
        <v>0.15058241019452251</v>
      </c>
      <c r="BH1062" s="54">
        <f t="shared" si="675"/>
        <v>41712.056394555926</v>
      </c>
      <c r="BI1062" s="34">
        <f t="shared" si="697"/>
        <v>266.38358249357015</v>
      </c>
      <c r="BJ1062" s="27">
        <f t="shared" si="676"/>
        <v>4798.0920470013625</v>
      </c>
      <c r="BK1062" s="34">
        <f t="shared" si="677"/>
        <v>555.77558828664257</v>
      </c>
      <c r="BL1062" s="27">
        <f t="shared" si="678"/>
        <v>105.21992133548052</v>
      </c>
      <c r="BM1062" s="34">
        <f t="shared" si="679"/>
        <v>1.1054421768707483</v>
      </c>
      <c r="BN1062" s="45">
        <f t="shared" si="680"/>
        <v>1042.8078268905981</v>
      </c>
      <c r="BO1062" s="45">
        <f t="shared" si="681"/>
        <v>92.831844076138708</v>
      </c>
      <c r="BP1062" s="66">
        <f t="shared" si="682"/>
        <v>6.6919739511273368</v>
      </c>
    </row>
    <row r="1063" spans="8:68">
      <c r="H1063" s="68">
        <v>1058</v>
      </c>
      <c r="I1063" s="31">
        <f>('Propiedades físicas'!$C$10*'Diseño reactor'!H1063)/1000</f>
        <v>926.00950793261063</v>
      </c>
      <c r="J1063" s="31">
        <f t="shared" si="659"/>
        <v>0.49243554854858457</v>
      </c>
      <c r="K1063" s="31">
        <f>(I1063*1000)/'Propiedades físicas'!$F$10</f>
        <v>6048.8480576400916</v>
      </c>
      <c r="L1063" s="31">
        <f t="shared" si="660"/>
        <v>864.12115109144156</v>
      </c>
      <c r="M1063" s="31">
        <f t="shared" si="661"/>
        <v>5184.7269065486498</v>
      </c>
      <c r="N1063" s="31">
        <f t="shared" si="662"/>
        <v>0.81674967021875389</v>
      </c>
      <c r="O1063" s="32">
        <f t="shared" si="663"/>
        <v>4.9004980213125231</v>
      </c>
      <c r="P1063" s="33">
        <f t="shared" si="664"/>
        <v>0.57242760481598653</v>
      </c>
      <c r="Q1063" s="31">
        <f t="shared" si="665"/>
        <v>4.5612265629032311</v>
      </c>
      <c r="R1063" s="31">
        <f t="shared" si="666"/>
        <v>0.17123569167128344</v>
      </c>
      <c r="S1063" s="31">
        <f t="shared" si="667"/>
        <v>0.33927145840929074</v>
      </c>
      <c r="T1063" s="31">
        <f t="shared" si="668"/>
        <v>5.1223354456444527E-2</v>
      </c>
      <c r="U1063" s="31">
        <f t="shared" si="669"/>
        <v>2.186301927503944E-2</v>
      </c>
      <c r="V1063" s="47">
        <f t="shared" si="683"/>
        <v>5.6687005525466632E-4</v>
      </c>
      <c r="W1063" s="31">
        <f t="shared" si="670"/>
        <v>0.2991394723640714</v>
      </c>
      <c r="X1063" s="34">
        <f>(S1063*H1063*'Propiedades físicas'!$F$5*60*24*365)/(1000000)</f>
        <v>55555.800061514958</v>
      </c>
      <c r="Y1063" s="34">
        <f>(U1063*H1063*'Propiedades físicas'!$F$7*60*24*365)/(1000000)</f>
        <v>1119.6019208310797</v>
      </c>
      <c r="Z1063" s="31">
        <f t="shared" si="684"/>
        <v>605.62840589531379</v>
      </c>
      <c r="AA1063" s="31">
        <f t="shared" si="685"/>
        <v>4825.7777035516183</v>
      </c>
      <c r="AB1063" s="31">
        <f t="shared" si="686"/>
        <v>181.16736178821787</v>
      </c>
      <c r="AC1063" s="31">
        <f t="shared" si="687"/>
        <v>358.9492029970296</v>
      </c>
      <c r="AD1063" s="31">
        <f t="shared" si="671"/>
        <v>54.194309014918311</v>
      </c>
      <c r="AE1063" s="31">
        <f t="shared" si="688"/>
        <v>23.131074392991728</v>
      </c>
      <c r="AF1063" s="31">
        <f t="shared" si="689"/>
        <v>6048.8480576400898</v>
      </c>
      <c r="AG1063" s="31">
        <f t="shared" si="690"/>
        <v>0.10012293251941841</v>
      </c>
      <c r="AH1063" s="31">
        <f t="shared" si="691"/>
        <v>0.79780111147879573</v>
      </c>
      <c r="AI1063" s="31">
        <f t="shared" si="691"/>
        <v>2.9950721205402354E-2</v>
      </c>
      <c r="AJ1063" s="31">
        <f t="shared" si="691"/>
        <v>5.9341745664061328E-2</v>
      </c>
      <c r="AK1063" s="31">
        <f t="shared" si="672"/>
        <v>8.9594429383074627E-3</v>
      </c>
      <c r="AL1063" s="31">
        <f t="shared" si="672"/>
        <v>3.8240461940146886E-3</v>
      </c>
      <c r="AM1063" s="31">
        <f t="shared" si="692"/>
        <v>0.99999999999999989</v>
      </c>
      <c r="AN1063" s="31">
        <f>(Z1063*'Propiedades físicas'!$F$4)/1000</f>
        <v>532.57750757622102</v>
      </c>
      <c r="AO1063" s="31">
        <f>(AA1063*'Propiedades físicas'!$F$6)/1000</f>
        <v>154.61791762179385</v>
      </c>
      <c r="AP1063" s="31">
        <f>(AB1063*'Propiedades físicas'!$F$9)/1000</f>
        <v>111.77120385524101</v>
      </c>
      <c r="AQ1063" s="31">
        <f>(AC1063*'Propiedades físicas'!$F$5)/1000</f>
        <v>105.69977180653531</v>
      </c>
      <c r="AR1063" s="31">
        <f>(AD1063*'Propiedades físicas'!$F$8)/1000</f>
        <v>19.21296643196883</v>
      </c>
      <c r="AS1063" s="31">
        <f>(AE1063*'Propiedades físicas'!$F$7)/1000</f>
        <v>2.1301406408506081</v>
      </c>
      <c r="AT1063" s="31">
        <f t="shared" si="693"/>
        <v>926.00950793261063</v>
      </c>
      <c r="AU1063" s="31">
        <f t="shared" si="694"/>
        <v>0.57513179185950514</v>
      </c>
      <c r="AV1063" s="31">
        <f t="shared" si="698"/>
        <v>0.16697227868317527</v>
      </c>
      <c r="AW1063" s="31">
        <f t="shared" si="698"/>
        <v>0.12070200456664754</v>
      </c>
      <c r="AX1063" s="31">
        <f t="shared" si="698"/>
        <v>0.11414544980484963</v>
      </c>
      <c r="AY1063" s="31">
        <f t="shared" si="695"/>
        <v>2.0748130842482702E-2</v>
      </c>
      <c r="AZ1063" s="31">
        <f t="shared" si="695"/>
        <v>2.3003442433396988E-3</v>
      </c>
      <c r="BA1063" s="31">
        <f t="shared" si="696"/>
        <v>1.0000000000000002</v>
      </c>
      <c r="BB1063" s="34">
        <f>AU1063*'Propiedades físicas'!$C$4+'Diseño reactor'!AV1063*'Propiedades físicas'!$C$5+'Diseño reactor'!AW1063*'Propiedades físicas'!$C$8+'Diseño reactor'!AX1063*'Propiedades físicas'!$C$9+'Diseño reactor'!AY1063*'Propiedades físicas'!$C$7+'Diseño reactor'!AZ1063*'Propiedades físicas'!$C$6</f>
        <v>875.93744432047606</v>
      </c>
      <c r="BC1063" s="45">
        <f>AU1063*'Propiedades físicas'!$L$4+'Diseño reactor'!AV1063*'Propiedades físicas'!$L$5+'Diseño reactor'!AW1063*'Propiedades físicas'!$L$8+AX1063*'Propiedades físicas'!$L$9+'Diseño reactor'!AY1063*'Propiedades físicas'!$L$7+'Diseño reactor'!AZ1063*'Propiedades físicas'!$L$6</f>
        <v>2.0346116752656047</v>
      </c>
      <c r="BD1063" s="29">
        <f t="shared" si="673"/>
        <v>2.7418144606583561</v>
      </c>
      <c r="BE1063" s="58">
        <f t="shared" si="674"/>
        <v>42.654758036504283</v>
      </c>
      <c r="BF1063" s="30">
        <f>AU1063*'Propiedades físicas'!$I$4+'Diseño reactor'!AV1063*'Propiedades físicas'!$I$5+'Diseño reactor'!AW1063*'Propiedades físicas'!$I$8+'Diseño reactor'!AX1063*'Propiedades físicas'!$I$9+'Diseño reactor'!AY1063*'Propiedades físicas'!$I$7+'Diseño reactor'!AZ1063*'Propiedades físicas'!$I$6</f>
        <v>1.9716950370846149E-2</v>
      </c>
      <c r="BG1063" s="24">
        <f>AU1063*'Propiedades físicas'!$O$4+'Diseño reactor'!AV1063*'Propiedades físicas'!$O$5+'Diseño reactor'!AW1063*'Propiedades físicas'!$O$8+'Diseño reactor'!AX1063*'Propiedades físicas'!$O$9+'Diseño reactor'!AY1063*'Propiedades físicas'!$O$7+'Diseño reactor'!AZ1063*'Propiedades físicas'!$O$6</f>
        <v>0.15058783195495729</v>
      </c>
      <c r="BH1063" s="54">
        <f t="shared" si="675"/>
        <v>41710.706694796601</v>
      </c>
      <c r="BI1063" s="34">
        <f t="shared" si="697"/>
        <v>266.39826674146803</v>
      </c>
      <c r="BJ1063" s="27">
        <f t="shared" si="676"/>
        <v>4798.0767039920984</v>
      </c>
      <c r="BK1063" s="34">
        <f t="shared" si="677"/>
        <v>555.79382185212103</v>
      </c>
      <c r="BL1063" s="27">
        <f t="shared" si="678"/>
        <v>105.22057485274017</v>
      </c>
      <c r="BM1063" s="34">
        <f t="shared" si="679"/>
        <v>1.1054421768707483</v>
      </c>
      <c r="BN1063" s="45">
        <f t="shared" si="680"/>
        <v>1043.9501585345042</v>
      </c>
      <c r="BO1063" s="45">
        <f t="shared" si="681"/>
        <v>92.85621221587148</v>
      </c>
      <c r="BP1063" s="66">
        <f t="shared" si="682"/>
        <v>6.6919638171621925</v>
      </c>
    </row>
    <row r="1064" spans="8:68">
      <c r="H1064" s="68">
        <v>1059</v>
      </c>
      <c r="I1064" s="31">
        <f>('Propiedades físicas'!$C$10*'Diseño reactor'!H1064)/1000</f>
        <v>926.88475321421038</v>
      </c>
      <c r="J1064" s="31">
        <f t="shared" si="659"/>
        <v>0.49197054803059731</v>
      </c>
      <c r="K1064" s="31">
        <f>(I1064*1000)/'Propiedades físicas'!$F$10</f>
        <v>6054.5653053316228</v>
      </c>
      <c r="L1064" s="31">
        <f t="shared" si="660"/>
        <v>864.93790076166033</v>
      </c>
      <c r="M1064" s="31">
        <f t="shared" si="661"/>
        <v>5189.627404569962</v>
      </c>
      <c r="N1064" s="31">
        <f t="shared" si="662"/>
        <v>0.81674967021875389</v>
      </c>
      <c r="O1064" s="32">
        <f t="shared" si="663"/>
        <v>4.9004980213125231</v>
      </c>
      <c r="P1064" s="33">
        <f t="shared" si="664"/>
        <v>0.57258934615204804</v>
      </c>
      <c r="Q1064" s="31">
        <f t="shared" si="665"/>
        <v>4.5615284298985701</v>
      </c>
      <c r="R1064" s="31">
        <f t="shared" si="666"/>
        <v>0.1711706847413639</v>
      </c>
      <c r="S1064" s="31">
        <f t="shared" si="667"/>
        <v>0.33896959141395355</v>
      </c>
      <c r="T1064" s="31">
        <f t="shared" si="668"/>
        <v>5.117001130343609E-2</v>
      </c>
      <c r="U1064" s="31">
        <f t="shared" si="669"/>
        <v>2.1819628021905808E-2</v>
      </c>
      <c r="V1064" s="47">
        <f t="shared" si="683"/>
        <v>5.6703022628649415E-4</v>
      </c>
      <c r="W1064" s="31">
        <f t="shared" si="670"/>
        <v>0.29894144187571103</v>
      </c>
      <c r="X1064" s="34">
        <f>(S1064*H1064*'Propiedades físicas'!$F$5*60*24*365)/(1000000)</f>
        <v>55558.832740175065</v>
      </c>
      <c r="Y1064" s="34">
        <f>(U1064*H1064*'Propiedades físicas'!$F$7*60*24*365)/(1000000)</f>
        <v>1118.4359859327276</v>
      </c>
      <c r="Z1064" s="31">
        <f t="shared" si="684"/>
        <v>606.37211757501882</v>
      </c>
      <c r="AA1064" s="31">
        <f t="shared" si="685"/>
        <v>4830.658607262586</v>
      </c>
      <c r="AB1064" s="31">
        <f t="shared" si="686"/>
        <v>181.26975514110438</v>
      </c>
      <c r="AC1064" s="31">
        <f t="shared" si="687"/>
        <v>358.9687973073768</v>
      </c>
      <c r="AD1064" s="31">
        <f t="shared" si="671"/>
        <v>54.18904197033882</v>
      </c>
      <c r="AE1064" s="31">
        <f t="shared" si="688"/>
        <v>23.10698607519825</v>
      </c>
      <c r="AF1064" s="31">
        <f t="shared" si="689"/>
        <v>6054.5653053316237</v>
      </c>
      <c r="AG1064" s="31">
        <f t="shared" si="690"/>
        <v>0.1001512225891841</v>
      </c>
      <c r="AH1064" s="31">
        <f t="shared" si="691"/>
        <v>0.79785391083464396</v>
      </c>
      <c r="AI1064" s="31">
        <f t="shared" si="691"/>
        <v>2.9939350886425988E-2</v>
      </c>
      <c r="AJ1064" s="31">
        <f t="shared" si="691"/>
        <v>5.9288946308213152E-2</v>
      </c>
      <c r="AK1064" s="31">
        <f t="shared" si="672"/>
        <v>8.9501127228110312E-3</v>
      </c>
      <c r="AL1064" s="31">
        <f t="shared" si="672"/>
        <v>3.8164566587216989E-3</v>
      </c>
      <c r="AM1064" s="31">
        <f t="shared" si="692"/>
        <v>0.99999999999999978</v>
      </c>
      <c r="AN1064" s="31">
        <f>(Z1064*'Propiedades físicas'!$F$4)/1000</f>
        <v>533.23151275312</v>
      </c>
      <c r="AO1064" s="31">
        <f>(AA1064*'Propiedades físicas'!$F$6)/1000</f>
        <v>154.77430177669325</v>
      </c>
      <c r="AP1064" s="31">
        <f>(AB1064*'Propiedades físicas'!$F$9)/1000</f>
        <v>111.83437543430433</v>
      </c>
      <c r="AQ1064" s="31">
        <f>(AC1064*'Propiedades físicas'!$F$5)/1000</f>
        <v>105.70554174310325</v>
      </c>
      <c r="AR1064" s="31">
        <f>(AD1064*'Propiedades físicas'!$F$8)/1000</f>
        <v>19.211099159324512</v>
      </c>
      <c r="AS1064" s="31">
        <f>(AE1064*'Propiedades físicas'!$F$7)/1000</f>
        <v>2.1279223476650069</v>
      </c>
      <c r="AT1064" s="31">
        <f t="shared" si="693"/>
        <v>926.88475321421038</v>
      </c>
      <c r="AU1064" s="31">
        <f t="shared" si="694"/>
        <v>0.57529429727266856</v>
      </c>
      <c r="AV1064" s="31">
        <f t="shared" si="698"/>
        <v>0.16698332909239655</v>
      </c>
      <c r="AW1064" s="31">
        <f t="shared" si="698"/>
        <v>0.12065618195411024</v>
      </c>
      <c r="AX1064" s="31">
        <f t="shared" si="698"/>
        <v>0.11404388881847738</v>
      </c>
      <c r="AY1064" s="31">
        <f t="shared" si="695"/>
        <v>2.0726524082638215E-2</v>
      </c>
      <c r="AZ1064" s="31">
        <f t="shared" si="695"/>
        <v>2.2957787797090101E-3</v>
      </c>
      <c r="BA1064" s="31">
        <f t="shared" si="696"/>
        <v>0.99999999999999989</v>
      </c>
      <c r="BB1064" s="34">
        <f>AU1064*'Propiedades físicas'!$C$4+'Diseño reactor'!AV1064*'Propiedades físicas'!$C$5+'Diseño reactor'!AW1064*'Propiedades físicas'!$C$8+'Diseño reactor'!AX1064*'Propiedades físicas'!$C$9+'Diseño reactor'!AY1064*'Propiedades físicas'!$C$7+'Diseño reactor'!AZ1064*'Propiedades físicas'!$C$6</f>
        <v>875.93612113576216</v>
      </c>
      <c r="BC1064" s="45">
        <f>AU1064*'Propiedades físicas'!$L$4+'Diseño reactor'!AV1064*'Propiedades físicas'!$L$5+'Diseño reactor'!AW1064*'Propiedades físicas'!$L$8+AX1064*'Propiedades físicas'!$L$9+'Diseño reactor'!AY1064*'Propiedades físicas'!$L$7+'Diseño reactor'!AZ1064*'Propiedades físicas'!$L$6</f>
        <v>2.0347341554772163</v>
      </c>
      <c r="BD1064" s="29">
        <f t="shared" si="673"/>
        <v>2.7398385833806151</v>
      </c>
      <c r="BE1064" s="58">
        <f t="shared" si="674"/>
        <v>42.652568273391992</v>
      </c>
      <c r="BF1064" s="30">
        <f>AU1064*'Propiedades físicas'!$I$4+'Diseño reactor'!AV1064*'Propiedades físicas'!$I$5+'Diseño reactor'!AW1064*'Propiedades físicas'!$I$8+'Diseño reactor'!AX1064*'Propiedades físicas'!$I$9+'Diseño reactor'!AY1064*'Propiedades físicas'!$I$7+'Diseño reactor'!AZ1064*'Propiedades físicas'!$I$6</f>
        <v>1.9717557019248346E-2</v>
      </c>
      <c r="BG1064" s="24">
        <f>AU1064*'Propiedades físicas'!$O$4+'Diseño reactor'!AV1064*'Propiedades físicas'!$O$5+'Diseño reactor'!AW1064*'Propiedades físicas'!$O$8+'Diseño reactor'!AX1064*'Propiedades físicas'!$O$9+'Diseño reactor'!AY1064*'Propiedades físicas'!$O$7+'Diseño reactor'!AZ1064*'Propiedades físicas'!$O$6</f>
        <v>0.15059324715646955</v>
      </c>
      <c r="BH1064" s="54">
        <f t="shared" si="675"/>
        <v>41709.360379075501</v>
      </c>
      <c r="BI1064" s="34">
        <f t="shared" si="697"/>
        <v>266.41292014872772</v>
      </c>
      <c r="BJ1064" s="27">
        <f t="shared" si="676"/>
        <v>4798.0614272011662</v>
      </c>
      <c r="BK1064" s="34">
        <f t="shared" si="677"/>
        <v>555.81203875263714</v>
      </c>
      <c r="BL1064" s="27">
        <f t="shared" si="678"/>
        <v>105.2212277379908</v>
      </c>
      <c r="BM1064" s="34">
        <f t="shared" si="679"/>
        <v>1.1054421768707483</v>
      </c>
      <c r="BN1064" s="45">
        <f t="shared" si="680"/>
        <v>1045.0926000480472</v>
      </c>
      <c r="BO1064" s="45">
        <f t="shared" si="681"/>
        <v>92.880548103877587</v>
      </c>
      <c r="BP1064" s="66">
        <f t="shared" si="682"/>
        <v>6.6919537083304652</v>
      </c>
    </row>
    <row r="1065" spans="8:68">
      <c r="H1065" s="68">
        <v>1060</v>
      </c>
      <c r="I1065" s="31">
        <f>('Propiedades físicas'!$C$10*'Diseño reactor'!H1065)/1000</f>
        <v>927.75999849581024</v>
      </c>
      <c r="J1065" s="31">
        <f t="shared" si="659"/>
        <v>0.49150642487207785</v>
      </c>
      <c r="K1065" s="31">
        <f>(I1065*1000)/'Propiedades físicas'!$F$10</f>
        <v>6060.2825530231539</v>
      </c>
      <c r="L1065" s="31">
        <f t="shared" si="660"/>
        <v>865.7546504318791</v>
      </c>
      <c r="M1065" s="31">
        <f t="shared" si="661"/>
        <v>5194.5279025912741</v>
      </c>
      <c r="N1065" s="31">
        <f t="shared" si="662"/>
        <v>0.81674967021875389</v>
      </c>
      <c r="O1065" s="32">
        <f t="shared" si="663"/>
        <v>4.9004980213125231</v>
      </c>
      <c r="P1065" s="33">
        <f t="shared" si="664"/>
        <v>0.57275087348408105</v>
      </c>
      <c r="Q1065" s="31">
        <f t="shared" si="665"/>
        <v>4.5618297762176407</v>
      </c>
      <c r="R1065" s="31">
        <f t="shared" si="666"/>
        <v>0.17110569989139832</v>
      </c>
      <c r="S1065" s="31">
        <f t="shared" si="667"/>
        <v>0.3386682450948808</v>
      </c>
      <c r="T1065" s="31">
        <f t="shared" si="668"/>
        <v>5.111674532634123E-2</v>
      </c>
      <c r="U1065" s="31">
        <f t="shared" si="669"/>
        <v>2.177635151693335E-2</v>
      </c>
      <c r="V1065" s="47">
        <f t="shared" si="683"/>
        <v>5.6719018539200261E-4</v>
      </c>
      <c r="W1065" s="31">
        <f t="shared" si="670"/>
        <v>0.29874367340646923</v>
      </c>
      <c r="X1065" s="34">
        <f>(S1065*H1065*'Propiedades físicas'!$F$5*60*24*365)/(1000000)</f>
        <v>55561.857398916982</v>
      </c>
      <c r="Y1065" s="34">
        <f>(U1065*H1065*'Propiedades físicas'!$F$7*60*24*365)/(1000000)</f>
        <v>1117.2717378879991</v>
      </c>
      <c r="Z1065" s="31">
        <f t="shared" si="684"/>
        <v>607.1159258931259</v>
      </c>
      <c r="AA1065" s="31">
        <f t="shared" si="685"/>
        <v>4835.5395627906992</v>
      </c>
      <c r="AB1065" s="31">
        <f t="shared" si="686"/>
        <v>181.37204188488221</v>
      </c>
      <c r="AC1065" s="31">
        <f t="shared" si="687"/>
        <v>358.98833980057367</v>
      </c>
      <c r="AD1065" s="31">
        <f t="shared" si="671"/>
        <v>54.183750045921705</v>
      </c>
      <c r="AE1065" s="31">
        <f t="shared" si="688"/>
        <v>23.082932607949349</v>
      </c>
      <c r="AF1065" s="31">
        <f t="shared" si="689"/>
        <v>6060.2825530231521</v>
      </c>
      <c r="AG1065" s="31">
        <f t="shared" si="690"/>
        <v>0.10017947522764728</v>
      </c>
      <c r="AH1065" s="31">
        <f t="shared" si="691"/>
        <v>0.79790661911935212</v>
      </c>
      <c r="AI1065" s="31">
        <f t="shared" si="691"/>
        <v>2.9927984429439738E-2</v>
      </c>
      <c r="AJ1065" s="31">
        <f t="shared" si="691"/>
        <v>5.9236238023504945E-2</v>
      </c>
      <c r="AK1065" s="31">
        <f t="shared" si="672"/>
        <v>8.9407960061024406E-3</v>
      </c>
      <c r="AL1065" s="31">
        <f t="shared" si="672"/>
        <v>3.8088871939534409E-3</v>
      </c>
      <c r="AM1065" s="31">
        <f t="shared" si="692"/>
        <v>1</v>
      </c>
      <c r="AN1065" s="31">
        <f>(Z1065*'Propiedades físicas'!$F$4)/1000</f>
        <v>533.88560291189697</v>
      </c>
      <c r="AO1065" s="31">
        <f>(AA1065*'Propiedades físicas'!$F$6)/1000</f>
        <v>154.93068759181401</v>
      </c>
      <c r="AP1065" s="31">
        <f>(AB1065*'Propiedades físicas'!$F$9)/1000</f>
        <v>111.89748124087807</v>
      </c>
      <c r="AQ1065" s="31">
        <f>(AC1065*'Propiedades físicas'!$F$5)/1000</f>
        <v>105.71129642107493</v>
      </c>
      <c r="AR1065" s="31">
        <f>(AD1065*'Propiedades físicas'!$F$8)/1000</f>
        <v>19.209223066280156</v>
      </c>
      <c r="AS1065" s="31">
        <f>(AE1065*'Propiedades físicas'!$F$7)/1000</f>
        <v>2.1257072638660555</v>
      </c>
      <c r="AT1065" s="31">
        <f t="shared" si="693"/>
        <v>927.75999849581024</v>
      </c>
      <c r="AU1065" s="31">
        <f t="shared" si="694"/>
        <v>0.57545658767083396</v>
      </c>
      <c r="AV1065" s="31">
        <f t="shared" si="698"/>
        <v>0.16699436044128355</v>
      </c>
      <c r="AW1065" s="31">
        <f t="shared" si="698"/>
        <v>0.12061037490547012</v>
      </c>
      <c r="AX1065" s="31">
        <f t="shared" si="698"/>
        <v>0.11394250300990136</v>
      </c>
      <c r="AY1065" s="31">
        <f t="shared" si="695"/>
        <v>2.0704948583064937E-2</v>
      </c>
      <c r="AZ1065" s="31">
        <f t="shared" si="695"/>
        <v>2.2912253894460778E-3</v>
      </c>
      <c r="BA1065" s="31">
        <f t="shared" si="696"/>
        <v>1</v>
      </c>
      <c r="BB1065" s="34">
        <f>AU1065*'Propiedades físicas'!$C$4+'Diseño reactor'!AV1065*'Propiedades físicas'!$C$5+'Diseño reactor'!AW1065*'Propiedades físicas'!$C$8+'Diseño reactor'!AX1065*'Propiedades físicas'!$C$9+'Diseño reactor'!AY1065*'Propiedades físicas'!$C$7+'Diseño reactor'!AZ1065*'Propiedades físicas'!$C$6</f>
        <v>875.93480123052314</v>
      </c>
      <c r="BC1065" s="45">
        <f>AU1065*'Propiedades físicas'!$L$4+'Diseño reactor'!AV1065*'Propiedades físicas'!$L$5+'Diseño reactor'!AW1065*'Propiedades físicas'!$L$8+AX1065*'Propiedades físicas'!$L$9+'Diseño reactor'!AY1065*'Propiedades físicas'!$L$7+'Diseño reactor'!AZ1065*'Propiedades físicas'!$L$6</f>
        <v>2.0348564657626187</v>
      </c>
      <c r="BD1065" s="29">
        <f t="shared" si="673"/>
        <v>2.7378655581746623</v>
      </c>
      <c r="BE1065" s="58">
        <f t="shared" si="674"/>
        <v>42.650381785196565</v>
      </c>
      <c r="BF1065" s="30">
        <f>AU1065*'Propiedades físicas'!$I$4+'Diseño reactor'!AV1065*'Propiedades físicas'!$I$5+'Diseño reactor'!AW1065*'Propiedades físicas'!$I$8+'Diseño reactor'!AX1065*'Propiedades físicas'!$I$9+'Diseño reactor'!AY1065*'Propiedades físicas'!$I$7+'Diseño reactor'!AZ1065*'Propiedades físicas'!$I$6</f>
        <v>1.9718162185833374E-2</v>
      </c>
      <c r="BG1065" s="24">
        <f>AU1065*'Propiedades físicas'!$O$4+'Diseño reactor'!AV1065*'Propiedades físicas'!$O$5+'Diseño reactor'!AW1065*'Propiedades físicas'!$O$8+'Diseño reactor'!AX1065*'Propiedades físicas'!$O$9+'Diseño reactor'!AY1065*'Propiedades físicas'!$O$7+'Diseño reactor'!AZ1065*'Propiedades físicas'!$O$6</f>
        <v>0.1505986558099722</v>
      </c>
      <c r="BH1065" s="54">
        <f t="shared" si="675"/>
        <v>41708.017436700946</v>
      </c>
      <c r="BI1065" s="34">
        <f t="shared" si="697"/>
        <v>266.42754280242485</v>
      </c>
      <c r="BJ1065" s="27">
        <f t="shared" si="676"/>
        <v>4798.0462163866832</v>
      </c>
      <c r="BK1065" s="34">
        <f t="shared" si="677"/>
        <v>555.83023900150579</v>
      </c>
      <c r="BL1065" s="27">
        <f t="shared" si="678"/>
        <v>105.2218799918075</v>
      </c>
      <c r="BM1065" s="34">
        <f t="shared" si="679"/>
        <v>1.1054421768707483</v>
      </c>
      <c r="BN1065" s="45">
        <f t="shared" si="680"/>
        <v>1046.2351512038285</v>
      </c>
      <c r="BO1065" s="45">
        <f t="shared" si="681"/>
        <v>92.904851804137593</v>
      </c>
      <c r="BP1065" s="66">
        <f t="shared" si="682"/>
        <v>6.6919436245531827</v>
      </c>
    </row>
    <row r="1066" spans="8:68">
      <c r="H1066" s="68">
        <v>1061</v>
      </c>
      <c r="I1066" s="31">
        <f>('Propiedades físicas'!$C$10*'Diseño reactor'!H1066)/1000</f>
        <v>928.63524377740998</v>
      </c>
      <c r="J1066" s="31">
        <f t="shared" si="659"/>
        <v>0.49104317659227387</v>
      </c>
      <c r="K1066" s="31">
        <f>(I1066*1000)/'Propiedades físicas'!$F$10</f>
        <v>6065.9998007146851</v>
      </c>
      <c r="L1066" s="31">
        <f t="shared" si="660"/>
        <v>866.57140010209787</v>
      </c>
      <c r="M1066" s="31">
        <f t="shared" si="661"/>
        <v>5199.4284006125872</v>
      </c>
      <c r="N1066" s="31">
        <f t="shared" si="662"/>
        <v>0.81674967021875389</v>
      </c>
      <c r="O1066" s="32">
        <f t="shared" si="663"/>
        <v>4.9004980213125231</v>
      </c>
      <c r="P1066" s="33">
        <f t="shared" si="664"/>
        <v>0.5729121872365357</v>
      </c>
      <c r="Q1066" s="31">
        <f t="shared" si="665"/>
        <v>4.5621306031713393</v>
      </c>
      <c r="R1066" s="31">
        <f t="shared" si="666"/>
        <v>0.17104073720431176</v>
      </c>
      <c r="S1066" s="31">
        <f t="shared" si="667"/>
        <v>0.33836741814118293</v>
      </c>
      <c r="T1066" s="31">
        <f t="shared" si="668"/>
        <v>5.1063556396848099E-2</v>
      </c>
      <c r="U1066" s="31">
        <f t="shared" si="669"/>
        <v>2.1733189381058341E-2</v>
      </c>
      <c r="V1066" s="47">
        <f t="shared" si="683"/>
        <v>5.6734993299152083E-4</v>
      </c>
      <c r="W1066" s="31">
        <f t="shared" si="670"/>
        <v>0.2985461664366636</v>
      </c>
      <c r="X1066" s="34">
        <f>(S1066*H1066*'Propiedades físicas'!$F$5*60*24*365)/(1000000)</f>
        <v>55564.874064234034</v>
      </c>
      <c r="Y1066" s="34">
        <f>(U1066*H1066*'Propiedades físicas'!$F$7*60*24*365)/(1000000)</f>
        <v>1116.1091738923492</v>
      </c>
      <c r="Z1066" s="31">
        <f t="shared" si="684"/>
        <v>607.85983065796438</v>
      </c>
      <c r="AA1066" s="31">
        <f t="shared" si="685"/>
        <v>4840.420569964791</v>
      </c>
      <c r="AB1066" s="31">
        <f t="shared" si="686"/>
        <v>181.47422217377479</v>
      </c>
      <c r="AC1066" s="31">
        <f t="shared" si="687"/>
        <v>359.00783064779506</v>
      </c>
      <c r="AD1066" s="31">
        <f t="shared" ref="AD1066:AD1098" si="699">T1066*$H1066</f>
        <v>54.178433337055836</v>
      </c>
      <c r="AE1066" s="31">
        <f t="shared" si="688"/>
        <v>23.0589139333029</v>
      </c>
      <c r="AF1066" s="31">
        <f t="shared" si="689"/>
        <v>6065.9998007146851</v>
      </c>
      <c r="AG1066" s="31">
        <f t="shared" si="690"/>
        <v>0.10020769050904806</v>
      </c>
      <c r="AH1066" s="31">
        <f t="shared" si="691"/>
        <v>0.79795923656220713</v>
      </c>
      <c r="AI1066" s="31">
        <f t="shared" si="691"/>
        <v>2.9916621848947941E-2</v>
      </c>
      <c r="AJ1066" s="31">
        <f t="shared" si="691"/>
        <v>5.9183620580649771E-2</v>
      </c>
      <c r="AK1066" s="31">
        <f t="shared" si="672"/>
        <v>8.9314927657387373E-3</v>
      </c>
      <c r="AL1066" s="31">
        <f t="shared" si="672"/>
        <v>3.8013377334081251E-3</v>
      </c>
      <c r="AM1066" s="31">
        <f t="shared" si="692"/>
        <v>0.99999999999999978</v>
      </c>
      <c r="AN1066" s="31">
        <f>(Z1066*'Propiedades físicas'!$F$4)/1000</f>
        <v>534.53977788400073</v>
      </c>
      <c r="AO1066" s="31">
        <f>(AA1066*'Propiedades físicas'!$F$6)/1000</f>
        <v>155.0870750616719</v>
      </c>
      <c r="AP1066" s="31">
        <f>(AB1066*'Propiedades físicas'!$F$9)/1000</f>
        <v>111.96052137011034</v>
      </c>
      <c r="AQ1066" s="31">
        <f>(AC1066*'Propiedades físicas'!$F$5)/1000</f>
        <v>105.71703589085622</v>
      </c>
      <c r="AR1066" s="31">
        <f>(AD1066*'Propiedades físicas'!$F$8)/1000</f>
        <v>19.207338186653029</v>
      </c>
      <c r="AS1066" s="31">
        <f>(AE1066*'Propiedades físicas'!$F$7)/1000</f>
        <v>2.1234953841178639</v>
      </c>
      <c r="AT1066" s="31">
        <f t="shared" si="693"/>
        <v>928.6352437774101</v>
      </c>
      <c r="AU1066" s="31">
        <f t="shared" si="694"/>
        <v>0.57561866348045654</v>
      </c>
      <c r="AV1066" s="31">
        <f t="shared" si="698"/>
        <v>0.16700537277782407</v>
      </c>
      <c r="AW1066" s="31">
        <f t="shared" si="698"/>
        <v>0.12056458347918012</v>
      </c>
      <c r="AX1066" s="31">
        <f t="shared" si="698"/>
        <v>0.11384129193808215</v>
      </c>
      <c r="AY1066" s="31">
        <f t="shared" si="695"/>
        <v>2.0683404291789883E-2</v>
      </c>
      <c r="AZ1066" s="31">
        <f t="shared" si="695"/>
        <v>2.286684032667251E-3</v>
      </c>
      <c r="BA1066" s="31">
        <f t="shared" si="696"/>
        <v>0.99999999999999989</v>
      </c>
      <c r="BB1066" s="34">
        <f>AU1066*'Propiedades físicas'!$C$4+'Diseño reactor'!AV1066*'Propiedades físicas'!$C$5+'Diseño reactor'!AW1066*'Propiedades físicas'!$C$8+'Diseño reactor'!AX1066*'Propiedades físicas'!$C$9+'Diseño reactor'!AY1066*'Propiedades físicas'!$C$7+'Diseño reactor'!AZ1066*'Propiedades físicas'!$C$6</f>
        <v>875.93348459446202</v>
      </c>
      <c r="BC1066" s="45">
        <f>AU1066*'Propiedades físicas'!$L$4+'Diseño reactor'!AV1066*'Propiedades físicas'!$L$5+'Diseño reactor'!AW1066*'Propiedades físicas'!$L$8+AX1066*'Propiedades físicas'!$L$9+'Diseño reactor'!AY1066*'Propiedades físicas'!$L$7+'Diseño reactor'!AZ1066*'Propiedades físicas'!$L$6</f>
        <v>2.0349786064692341</v>
      </c>
      <c r="BD1066" s="29">
        <f t="shared" si="673"/>
        <v>2.7358953788657434</v>
      </c>
      <c r="BE1066" s="58">
        <f t="shared" si="674"/>
        <v>42.648198564504725</v>
      </c>
      <c r="BF1066" s="30">
        <f>AU1066*'Propiedades físicas'!$I$4+'Diseño reactor'!AV1066*'Propiedades físicas'!$I$5+'Diseño reactor'!AW1066*'Propiedades físicas'!$I$8+'Diseño reactor'!AX1066*'Propiedades físicas'!$I$9+'Diseño reactor'!AY1066*'Propiedades físicas'!$I$7+'Diseño reactor'!AZ1066*'Propiedades físicas'!$I$6</f>
        <v>1.9718765875114796E-2</v>
      </c>
      <c r="BG1066" s="24">
        <f>AU1066*'Propiedades físicas'!$O$4+'Diseño reactor'!AV1066*'Propiedades físicas'!$O$5+'Diseño reactor'!AW1066*'Propiedades físicas'!$O$8+'Diseño reactor'!AX1066*'Propiedades físicas'!$O$9+'Diseño reactor'!AY1066*'Propiedades físicas'!$O$7+'Diseño reactor'!AZ1066*'Propiedades físicas'!$O$6</f>
        <v>0.15060405792635728</v>
      </c>
      <c r="BH1066" s="54">
        <f t="shared" si="675"/>
        <v>41706.677857022805</v>
      </c>
      <c r="BI1066" s="34">
        <f t="shared" si="697"/>
        <v>266.44213478932767</v>
      </c>
      <c r="BJ1066" s="27">
        <f t="shared" si="676"/>
        <v>4798.0310713077388</v>
      </c>
      <c r="BK1066" s="34">
        <f t="shared" si="677"/>
        <v>555.84842261207132</v>
      </c>
      <c r="BL1066" s="27">
        <f t="shared" si="678"/>
        <v>105.22253161476631</v>
      </c>
      <c r="BM1066" s="34">
        <f t="shared" si="679"/>
        <v>1.1054421768707483</v>
      </c>
      <c r="BN1066" s="45">
        <f t="shared" si="680"/>
        <v>1047.3778117750737</v>
      </c>
      <c r="BO1066" s="45">
        <f t="shared" si="681"/>
        <v>92.929123380462855</v>
      </c>
      <c r="BP1066" s="66">
        <f t="shared" si="682"/>
        <v>6.6919335657516799</v>
      </c>
    </row>
    <row r="1067" spans="8:68">
      <c r="H1067" s="68">
        <v>1062</v>
      </c>
      <c r="I1067" s="31">
        <f>('Propiedades físicas'!$C$10*'Diseño reactor'!H1067)/1000</f>
        <v>929.51048905900984</v>
      </c>
      <c r="J1067" s="31">
        <f t="shared" si="659"/>
        <v>0.49058080071977639</v>
      </c>
      <c r="K1067" s="31">
        <f>(I1067*1000)/'Propiedades físicas'!$F$10</f>
        <v>6071.7170484062162</v>
      </c>
      <c r="L1067" s="31">
        <f t="shared" si="660"/>
        <v>867.38814977231652</v>
      </c>
      <c r="M1067" s="31">
        <f t="shared" si="661"/>
        <v>5204.3288986338994</v>
      </c>
      <c r="N1067" s="31">
        <f t="shared" si="662"/>
        <v>0.81674967021875378</v>
      </c>
      <c r="O1067" s="32">
        <f t="shared" si="663"/>
        <v>4.9004980213125231</v>
      </c>
      <c r="P1067" s="33">
        <f t="shared" si="664"/>
        <v>0.57307328783274059</v>
      </c>
      <c r="Q1067" s="31">
        <f t="shared" si="665"/>
        <v>4.5624309120662527</v>
      </c>
      <c r="R1067" s="31">
        <f t="shared" si="666"/>
        <v>0.17097579676247571</v>
      </c>
      <c r="S1067" s="31">
        <f t="shared" si="667"/>
        <v>0.33806710924626937</v>
      </c>
      <c r="T1067" s="31">
        <f t="shared" si="668"/>
        <v>5.1010444386818753E-2</v>
      </c>
      <c r="U1067" s="31">
        <f t="shared" si="669"/>
        <v>2.1690141236718717E-2</v>
      </c>
      <c r="V1067" s="47">
        <f t="shared" si="683"/>
        <v>5.6750946950426739E-4</v>
      </c>
      <c r="W1067" s="31">
        <f t="shared" si="670"/>
        <v>0.29834892044798522</v>
      </c>
      <c r="X1067" s="34">
        <f>(S1067*H1067*'Propiedades físicas'!$F$5*60*24*365)/(1000000)</f>
        <v>55567.882762514608</v>
      </c>
      <c r="Y1067" s="34">
        <f>(U1067*H1067*'Propiedades físicas'!$F$7*60*24*365)/(1000000)</f>
        <v>1114.948291145035</v>
      </c>
      <c r="Z1067" s="31">
        <f t="shared" si="684"/>
        <v>608.60383167837051</v>
      </c>
      <c r="AA1067" s="31">
        <f t="shared" ref="AA1067:AA1098" si="700">Q1067*$H1067</f>
        <v>4845.3016286143602</v>
      </c>
      <c r="AB1067" s="31">
        <f t="shared" ref="AB1067:AB1098" si="701">R1067*$H1067</f>
        <v>181.57629616174921</v>
      </c>
      <c r="AC1067" s="31">
        <f t="shared" ref="AC1067:AC1098" si="702">S1067*$H1067</f>
        <v>359.02727001953809</v>
      </c>
      <c r="AD1067" s="31">
        <f t="shared" si="699"/>
        <v>54.173091938801512</v>
      </c>
      <c r="AE1067" s="31">
        <f t="shared" si="688"/>
        <v>23.034929993395277</v>
      </c>
      <c r="AF1067" s="31">
        <f t="shared" si="689"/>
        <v>6071.7170484062153</v>
      </c>
      <c r="AG1067" s="31">
        <f t="shared" si="690"/>
        <v>0.10023586850743067</v>
      </c>
      <c r="AH1067" s="31">
        <f t="shared" si="691"/>
        <v>0.79801176339174418</v>
      </c>
      <c r="AI1067" s="31">
        <f t="shared" si="691"/>
        <v>2.9905263159358153E-2</v>
      </c>
      <c r="AJ1067" s="31">
        <f t="shared" si="691"/>
        <v>5.9131093751112848E-2</v>
      </c>
      <c r="AK1067" s="31">
        <f t="shared" si="672"/>
        <v>8.9222029793074066E-3</v>
      </c>
      <c r="AL1067" s="31">
        <f t="shared" si="672"/>
        <v>3.7938082110466247E-3</v>
      </c>
      <c r="AM1067" s="31">
        <f t="shared" si="692"/>
        <v>0.99999999999999989</v>
      </c>
      <c r="AN1067" s="31">
        <f>(Z1067*'Propiedades físicas'!$F$4)/1000</f>
        <v>535.19403750132551</v>
      </c>
      <c r="AO1067" s="31">
        <f>(AA1067*'Propiedades físicas'!$F$6)/1000</f>
        <v>155.2434641808041</v>
      </c>
      <c r="AP1067" s="31">
        <f>(AB1067*'Propiedades físicas'!$F$9)/1000</f>
        <v>112.02349591699117</v>
      </c>
      <c r="AQ1067" s="31">
        <f>(AC1067*'Propiedades físicas'!$F$5)/1000</f>
        <v>105.72276020265339</v>
      </c>
      <c r="AR1067" s="31">
        <f>(AD1067*'Propiedades físicas'!$F$8)/1000</f>
        <v>19.205444554143906</v>
      </c>
      <c r="AS1067" s="31">
        <f>(AE1067*'Propiedades físicas'!$F$7)/1000</f>
        <v>2.121286703091771</v>
      </c>
      <c r="AT1067" s="31">
        <f t="shared" si="693"/>
        <v>929.51048905900973</v>
      </c>
      <c r="AU1067" s="31">
        <f t="shared" si="694"/>
        <v>0.57578052512686473</v>
      </c>
      <c r="AV1067" s="31">
        <f t="shared" si="698"/>
        <v>0.16701636614984827</v>
      </c>
      <c r="AW1067" s="31">
        <f t="shared" si="698"/>
        <v>0.12051880773330292</v>
      </c>
      <c r="AX1067" s="31">
        <f t="shared" si="698"/>
        <v>0.11374025516342678</v>
      </c>
      <c r="AY1067" s="31">
        <f t="shared" si="695"/>
        <v>2.06618911569105E-2</v>
      </c>
      <c r="AZ1067" s="31">
        <f t="shared" si="695"/>
        <v>2.2821546696468768E-3</v>
      </c>
      <c r="BA1067" s="31">
        <f t="shared" si="696"/>
        <v>1.0000000000000002</v>
      </c>
      <c r="BB1067" s="34">
        <f>AU1067*'Propiedades físicas'!$C$4+'Diseño reactor'!AV1067*'Propiedades físicas'!$C$5+'Diseño reactor'!AW1067*'Propiedades físicas'!$C$8+'Diseño reactor'!AX1067*'Propiedades físicas'!$C$9+'Diseño reactor'!AY1067*'Propiedades físicas'!$C$7+'Diseño reactor'!AZ1067*'Propiedades físicas'!$C$6</f>
        <v>875.93217121732107</v>
      </c>
      <c r="BC1067" s="45">
        <f>AU1067*'Propiedades físicas'!$L$4+'Diseño reactor'!AV1067*'Propiedades físicas'!$L$5+'Diseño reactor'!AW1067*'Propiedades físicas'!$L$8+AX1067*'Propiedades físicas'!$L$9+'Diseño reactor'!AY1067*'Propiedades físicas'!$L$7+'Diseño reactor'!AZ1067*'Propiedades físicas'!$L$6</f>
        <v>2.035100577943552</v>
      </c>
      <c r="BD1067" s="29">
        <f t="shared" si="673"/>
        <v>2.7339280392969045</v>
      </c>
      <c r="BE1067" s="58">
        <f t="shared" si="674"/>
        <v>42.646018603925796</v>
      </c>
      <c r="BF1067" s="30">
        <f>AU1067*'Propiedades físicas'!$I$4+'Diseño reactor'!AV1067*'Propiedades físicas'!$I$5+'Diseño reactor'!AW1067*'Propiedades físicas'!$I$8+'Diseño reactor'!AX1067*'Propiedades físicas'!$I$9+'Diseño reactor'!AY1067*'Propiedades físicas'!$I$7+'Diseño reactor'!AZ1067*'Propiedades físicas'!$I$6</f>
        <v>1.9719368091589525E-2</v>
      </c>
      <c r="BG1067" s="24">
        <f>AU1067*'Propiedades físicas'!$O$4+'Diseño reactor'!AV1067*'Propiedades físicas'!$O$5+'Diseño reactor'!AW1067*'Propiedades físicas'!$O$8+'Diseño reactor'!AX1067*'Propiedades físicas'!$O$9+'Diseño reactor'!AY1067*'Propiedades físicas'!$O$7+'Diseño reactor'!AZ1067*'Propiedades físicas'!$O$6</f>
        <v>0.1506094535164956</v>
      </c>
      <c r="BH1067" s="54">
        <f t="shared" si="675"/>
        <v>41705.341629432049</v>
      </c>
      <c r="BI1067" s="34">
        <f t="shared" si="697"/>
        <v>266.45669619590058</v>
      </c>
      <c r="BJ1067" s="27">
        <f t="shared" si="676"/>
        <v>4798.0159917244264</v>
      </c>
      <c r="BK1067" s="34">
        <f t="shared" si="677"/>
        <v>555.86658959770955</v>
      </c>
      <c r="BL1067" s="27">
        <f t="shared" si="678"/>
        <v>105.22318260744412</v>
      </c>
      <c r="BM1067" s="34">
        <f t="shared" si="679"/>
        <v>1.1054421768707483</v>
      </c>
      <c r="BN1067" s="45">
        <f t="shared" si="680"/>
        <v>1048.5205815356317</v>
      </c>
      <c r="BO1067" s="45">
        <f t="shared" si="681"/>
        <v>92.95336289649623</v>
      </c>
      <c r="BP1067" s="66">
        <f t="shared" si="682"/>
        <v>6.6919235318475891</v>
      </c>
    </row>
    <row r="1068" spans="8:68">
      <c r="H1068" s="68">
        <v>1063</v>
      </c>
      <c r="I1068" s="31">
        <f>('Propiedades físicas'!$C$10*'Diseño reactor'!H1068)/1000</f>
        <v>930.38573434060959</v>
      </c>
      <c r="J1068" s="31">
        <f t="shared" si="659"/>
        <v>0.49011929479247657</v>
      </c>
      <c r="K1068" s="31">
        <f>(I1068*1000)/'Propiedades físicas'!$F$10</f>
        <v>6077.4342960977474</v>
      </c>
      <c r="L1068" s="31">
        <f t="shared" si="660"/>
        <v>868.20489944253529</v>
      </c>
      <c r="M1068" s="31">
        <f t="shared" si="661"/>
        <v>5209.2293966552115</v>
      </c>
      <c r="N1068" s="31">
        <f t="shared" si="662"/>
        <v>0.81674967021875378</v>
      </c>
      <c r="O1068" s="32">
        <f t="shared" si="663"/>
        <v>4.9004980213125222</v>
      </c>
      <c r="P1068" s="33">
        <f t="shared" si="664"/>
        <v>0.57323417569490664</v>
      </c>
      <c r="Q1068" s="31">
        <f t="shared" si="665"/>
        <v>4.5627307042046912</v>
      </c>
      <c r="R1068" s="31">
        <f t="shared" si="666"/>
        <v>0.1709108786477106</v>
      </c>
      <c r="S1068" s="31">
        <f t="shared" si="667"/>
        <v>0.33776731710783092</v>
      </c>
      <c r="T1068" s="31">
        <f t="shared" si="668"/>
        <v>5.0957409168289405E-2</v>
      </c>
      <c r="U1068" s="31">
        <f t="shared" si="669"/>
        <v>2.1647206707847155E-2</v>
      </c>
      <c r="V1068" s="47">
        <f t="shared" si="683"/>
        <v>5.6766879534835414E-4</v>
      </c>
      <c r="W1068" s="31">
        <f t="shared" si="670"/>
        <v>0.29815193492349407</v>
      </c>
      <c r="X1068" s="34">
        <f>(S1068*H1068*'Propiedades físicas'!$F$5*60*24*365)/(1000000)</f>
        <v>55570.883520042633</v>
      </c>
      <c r="Y1068" s="34">
        <f>(U1068*H1068*'Propiedades físicas'!$F$7*60*24*365)/(1000000)</f>
        <v>1113.789086849119</v>
      </c>
      <c r="Z1068" s="31">
        <f t="shared" si="684"/>
        <v>609.34792876368579</v>
      </c>
      <c r="AA1068" s="31">
        <f t="shared" si="700"/>
        <v>4850.1827385695869</v>
      </c>
      <c r="AB1068" s="31">
        <f t="shared" si="701"/>
        <v>181.67826400251636</v>
      </c>
      <c r="AC1068" s="31">
        <f t="shared" si="702"/>
        <v>359.04665808562424</v>
      </c>
      <c r="AD1068" s="31">
        <f t="shared" si="699"/>
        <v>54.16772594589164</v>
      </c>
      <c r="AE1068" s="31">
        <f t="shared" si="688"/>
        <v>23.010980730441524</v>
      </c>
      <c r="AF1068" s="31">
        <f t="shared" si="689"/>
        <v>6077.4342960977474</v>
      </c>
      <c r="AG1068" s="31">
        <f t="shared" si="690"/>
        <v>0.1002640092966437</v>
      </c>
      <c r="AH1068" s="31">
        <f t="shared" si="691"/>
        <v>0.79806419983574894</v>
      </c>
      <c r="AI1068" s="31">
        <f t="shared" si="691"/>
        <v>2.9893908374981518E-2</v>
      </c>
      <c r="AJ1068" s="31">
        <f t="shared" si="691"/>
        <v>5.9078657307108047E-2</v>
      </c>
      <c r="AK1068" s="31">
        <f t="shared" si="672"/>
        <v>8.9129266244263854E-3</v>
      </c>
      <c r="AL1068" s="31">
        <f t="shared" si="672"/>
        <v>3.7862985610912516E-3</v>
      </c>
      <c r="AM1068" s="31">
        <f t="shared" si="692"/>
        <v>0.99999999999999978</v>
      </c>
      <c r="AN1068" s="31">
        <f>(Z1068*'Propiedades físicas'!$F$4)/1000</f>
        <v>535.84838159620995</v>
      </c>
      <c r="AO1068" s="31">
        <f>(AA1068*'Propiedades físicas'!$F$6)/1000</f>
        <v>155.39985494376955</v>
      </c>
      <c r="AP1068" s="31">
        <f>(AB1068*'Propiedades físicas'!$F$9)/1000</f>
        <v>112.08640497635245</v>
      </c>
      <c r="AQ1068" s="31">
        <f>(AC1068*'Propiedades físicas'!$F$5)/1000</f>
        <v>105.72846940647379</v>
      </c>
      <c r="AR1068" s="31">
        <f>(AD1068*'Propiedades físicas'!$F$8)/1000</f>
        <v>19.203542202337495</v>
      </c>
      <c r="AS1068" s="31">
        <f>(AE1068*'Propiedades físicas'!$F$7)/1000</f>
        <v>2.1190812154663599</v>
      </c>
      <c r="AT1068" s="31">
        <f t="shared" si="693"/>
        <v>930.3857343406097</v>
      </c>
      <c r="AU1068" s="31">
        <f t="shared" si="694"/>
        <v>0.57594217303426376</v>
      </c>
      <c r="AV1068" s="31">
        <f t="shared" si="698"/>
        <v>0.16702734060502955</v>
      </c>
      <c r="AW1068" s="31">
        <f t="shared" si="698"/>
        <v>0.12047304772551271</v>
      </c>
      <c r="AX1068" s="31">
        <f t="shared" si="698"/>
        <v>0.11363939224778259</v>
      </c>
      <c r="AY1068" s="31">
        <f t="shared" si="695"/>
        <v>2.0640409126594768E-2</v>
      </c>
      <c r="AZ1068" s="31">
        <f t="shared" si="695"/>
        <v>2.2776372608165705E-3</v>
      </c>
      <c r="BA1068" s="31">
        <f t="shared" si="696"/>
        <v>1</v>
      </c>
      <c r="BB1068" s="34">
        <f>AU1068*'Propiedades físicas'!$C$4+'Diseño reactor'!AV1068*'Propiedades físicas'!$C$5+'Diseño reactor'!AW1068*'Propiedades físicas'!$C$8+'Diseño reactor'!AX1068*'Propiedades físicas'!$C$9+'Diseño reactor'!AY1068*'Propiedades físicas'!$C$7+'Diseño reactor'!AZ1068*'Propiedades físicas'!$C$6</f>
        <v>875.9308610888811</v>
      </c>
      <c r="BC1068" s="45">
        <f>AU1068*'Propiedades físicas'!$L$4+'Diseño reactor'!AV1068*'Propiedades físicas'!$L$5+'Diseño reactor'!AW1068*'Propiedades físicas'!$L$8+AX1068*'Propiedades físicas'!$L$9+'Diseño reactor'!AY1068*'Propiedades físicas'!$L$7+'Diseño reactor'!AZ1068*'Propiedades físicas'!$L$6</f>
        <v>2.0352223805311325</v>
      </c>
      <c r="BD1068" s="29">
        <f t="shared" si="673"/>
        <v>2.7319635333289378</v>
      </c>
      <c r="BE1068" s="58">
        <f t="shared" si="674"/>
        <v>42.643841896091601</v>
      </c>
      <c r="BF1068" s="30">
        <f>AU1068*'Propiedades físicas'!$I$4+'Diseño reactor'!AV1068*'Propiedades físicas'!$I$5+'Diseño reactor'!AW1068*'Propiedades físicas'!$I$8+'Diseño reactor'!AX1068*'Propiedades físicas'!$I$9+'Diseño reactor'!AY1068*'Propiedades físicas'!$I$7+'Diseño reactor'!AZ1068*'Propiedades físicas'!$I$6</f>
        <v>1.9719968839737843E-2</v>
      </c>
      <c r="BG1068" s="24">
        <f>AU1068*'Propiedades físicas'!$O$4+'Diseño reactor'!AV1068*'Propiedades físicas'!$O$5+'Diseño reactor'!AW1068*'Propiedades físicas'!$O$8+'Diseño reactor'!AX1068*'Propiedades físicas'!$O$9+'Diseño reactor'!AY1068*'Propiedades físicas'!$O$7+'Diseño reactor'!AZ1068*'Propiedades físicas'!$O$6</f>
        <v>0.15061484259123717</v>
      </c>
      <c r="BH1068" s="54">
        <f t="shared" si="675"/>
        <v>41704.00874336069</v>
      </c>
      <c r="BI1068" s="34">
        <f t="shared" si="697"/>
        <v>266.47122710830394</v>
      </c>
      <c r="BJ1068" s="27">
        <f t="shared" si="676"/>
        <v>4798.0009773978109</v>
      </c>
      <c r="BK1068" s="34">
        <f t="shared" si="677"/>
        <v>555.88473997182564</v>
      </c>
      <c r="BL1068" s="27">
        <f t="shared" si="678"/>
        <v>105.22383297041873</v>
      </c>
      <c r="BM1068" s="34">
        <f t="shared" si="679"/>
        <v>1.1054421768707483</v>
      </c>
      <c r="BN1068" s="45">
        <f t="shared" si="680"/>
        <v>1049.6634602599677</v>
      </c>
      <c r="BO1068" s="45">
        <f t="shared" si="681"/>
        <v>92.977570415712677</v>
      </c>
      <c r="BP1068" s="66">
        <f t="shared" si="682"/>
        <v>6.6919135227628388</v>
      </c>
    </row>
    <row r="1069" spans="8:68">
      <c r="H1069" s="68">
        <v>1064</v>
      </c>
      <c r="I1069" s="31">
        <f>('Propiedades físicas'!$C$10*'Diseño reactor'!H1069)/1000</f>
        <v>931.26097962220945</v>
      </c>
      <c r="J1069" s="31">
        <f t="shared" si="659"/>
        <v>0.4896586563575212</v>
      </c>
      <c r="K1069" s="31">
        <f>(I1069*1000)/'Propiedades físicas'!$F$10</f>
        <v>6083.1515437892785</v>
      </c>
      <c r="L1069" s="31">
        <f t="shared" si="660"/>
        <v>869.02164911275406</v>
      </c>
      <c r="M1069" s="31">
        <f t="shared" si="661"/>
        <v>5214.1298946765246</v>
      </c>
      <c r="N1069" s="31">
        <f t="shared" si="662"/>
        <v>0.81674967021875378</v>
      </c>
      <c r="O1069" s="32">
        <f t="shared" si="663"/>
        <v>4.9004980213125231</v>
      </c>
      <c r="P1069" s="33">
        <f t="shared" si="664"/>
        <v>0.57339485124412992</v>
      </c>
      <c r="Q1069" s="31">
        <f t="shared" si="665"/>
        <v>4.5630299808846999</v>
      </c>
      <c r="R1069" s="31">
        <f t="shared" si="666"/>
        <v>0.170845982941289</v>
      </c>
      <c r="S1069" s="31">
        <f t="shared" si="667"/>
        <v>0.33746804042782286</v>
      </c>
      <c r="T1069" s="31">
        <f t="shared" si="668"/>
        <v>5.0904450613470729E-2</v>
      </c>
      <c r="U1069" s="31">
        <f t="shared" si="669"/>
        <v>2.1604385419864137E-2</v>
      </c>
      <c r="V1069" s="47">
        <f t="shared" si="683"/>
        <v>5.6782791094078886E-4</v>
      </c>
      <c r="W1069" s="31">
        <f t="shared" si="670"/>
        <v>0.29795520934761444</v>
      </c>
      <c r="X1069" s="34">
        <f>(S1069*H1069*'Propiedades físicas'!$F$5*60*24*365)/(1000000)</f>
        <v>55573.876362997929</v>
      </c>
      <c r="Y1069" s="34">
        <f>(U1069*H1069*'Propiedades físicas'!$F$7*60*24*365)/(1000000)</f>
        <v>1112.6315582114767</v>
      </c>
      <c r="Z1069" s="31">
        <f t="shared" si="684"/>
        <v>610.09212172375419</v>
      </c>
      <c r="AA1069" s="31">
        <f t="shared" si="700"/>
        <v>4855.0638996613206</v>
      </c>
      <c r="AB1069" s="31">
        <f t="shared" si="701"/>
        <v>181.78012584953149</v>
      </c>
      <c r="AC1069" s="31">
        <f t="shared" si="702"/>
        <v>359.0659950152035</v>
      </c>
      <c r="AD1069" s="31">
        <f t="shared" si="699"/>
        <v>54.162335452732854</v>
      </c>
      <c r="AE1069" s="31">
        <f t="shared" si="688"/>
        <v>22.987066086735442</v>
      </c>
      <c r="AF1069" s="31">
        <f t="shared" si="689"/>
        <v>6083.1515437892785</v>
      </c>
      <c r="AG1069" s="31">
        <f t="shared" si="690"/>
        <v>0.10029211295034078</v>
      </c>
      <c r="AH1069" s="31">
        <f t="shared" si="691"/>
        <v>0.79811654612126182</v>
      </c>
      <c r="AI1069" s="31">
        <f t="shared" si="691"/>
        <v>2.9882557510033384E-2</v>
      </c>
      <c r="AJ1069" s="31">
        <f t="shared" si="691"/>
        <v>5.9026311021595293E-2</v>
      </c>
      <c r="AK1069" s="31">
        <f t="shared" si="672"/>
        <v>8.903663678744126E-3</v>
      </c>
      <c r="AL1069" s="31">
        <f t="shared" si="672"/>
        <v>3.7788087180245528E-3</v>
      </c>
      <c r="AM1069" s="31">
        <f t="shared" si="692"/>
        <v>1</v>
      </c>
      <c r="AN1069" s="31">
        <f>(Z1069*'Propiedades físicas'!$F$4)/1000</f>
        <v>536.50281000143502</v>
      </c>
      <c r="AO1069" s="31">
        <f>(AA1069*'Propiedades físicas'!$F$6)/1000</f>
        <v>155.55624734514871</v>
      </c>
      <c r="AP1069" s="31">
        <f>(AB1069*'Propiedades físicas'!$F$9)/1000</f>
        <v>112.14924864286843</v>
      </c>
      <c r="AQ1069" s="31">
        <f>(AC1069*'Propiedades físicas'!$F$5)/1000</f>
        <v>105.73416355212697</v>
      </c>
      <c r="AR1069" s="31">
        <f>(AD1069*'Propiedades físicas'!$F$8)/1000</f>
        <v>19.201631164702846</v>
      </c>
      <c r="AS1069" s="31">
        <f>(AE1069*'Propiedades físicas'!$F$7)/1000</f>
        <v>2.116878915927467</v>
      </c>
      <c r="AT1069" s="31">
        <f t="shared" si="693"/>
        <v>931.26097962220945</v>
      </c>
      <c r="AU1069" s="31">
        <f t="shared" si="694"/>
        <v>0.57610360762573942</v>
      </c>
      <c r="AV1069" s="31">
        <f t="shared" si="698"/>
        <v>0.16703829619088539</v>
      </c>
      <c r="AW1069" s="31">
        <f t="shared" si="698"/>
        <v>0.12042730351309762</v>
      </c>
      <c r="AX1069" s="31">
        <f t="shared" si="698"/>
        <v>0.11353870275443176</v>
      </c>
      <c r="AY1069" s="31">
        <f t="shared" si="695"/>
        <v>2.0618958149081362E-2</v>
      </c>
      <c r="AZ1069" s="31">
        <f t="shared" si="695"/>
        <v>2.2731317667644946E-3</v>
      </c>
      <c r="BA1069" s="31">
        <f t="shared" si="696"/>
        <v>1</v>
      </c>
      <c r="BB1069" s="34">
        <f>AU1069*'Propiedades físicas'!$C$4+'Diseño reactor'!AV1069*'Propiedades físicas'!$C$5+'Diseño reactor'!AW1069*'Propiedades físicas'!$C$8+'Diseño reactor'!AX1069*'Propiedades físicas'!$C$9+'Diseño reactor'!AY1069*'Propiedades físicas'!$C$7+'Diseño reactor'!AZ1069*'Propiedades físicas'!$C$6</f>
        <v>875.92955419896248</v>
      </c>
      <c r="BC1069" s="45">
        <f>AU1069*'Propiedades físicas'!$L$4+'Diseño reactor'!AV1069*'Propiedades físicas'!$L$5+'Diseño reactor'!AW1069*'Propiedades físicas'!$L$8+AX1069*'Propiedades físicas'!$L$9+'Diseño reactor'!AY1069*'Propiedades físicas'!$L$7+'Diseño reactor'!AZ1069*'Propiedades físicas'!$L$6</f>
        <v>2.0353440145766126</v>
      </c>
      <c r="BD1069" s="29">
        <f t="shared" si="673"/>
        <v>2.7300018548402938</v>
      </c>
      <c r="BE1069" s="58">
        <f t="shared" si="674"/>
        <v>42.641668433656378</v>
      </c>
      <c r="BF1069" s="30">
        <f>AU1069*'Propiedades físicas'!$I$4+'Diseño reactor'!AV1069*'Propiedades físicas'!$I$5+'Diseño reactor'!AW1069*'Propiedades físicas'!$I$8+'Diseño reactor'!AX1069*'Propiedades físicas'!$I$9+'Diseño reactor'!AY1069*'Propiedades físicas'!$I$7+'Diseño reactor'!AZ1069*'Propiedades físicas'!$I$6</f>
        <v>1.9720568124023504E-2</v>
      </c>
      <c r="BG1069" s="24">
        <f>AU1069*'Propiedades físicas'!$O$4+'Diseño reactor'!AV1069*'Propiedades físicas'!$O$5+'Diseño reactor'!AW1069*'Propiedades físicas'!$O$8+'Diseño reactor'!AX1069*'Propiedades físicas'!$O$9+'Diseño reactor'!AY1069*'Propiedades físicas'!$O$7+'Diseño reactor'!AZ1069*'Propiedades físicas'!$O$6</f>
        <v>0.15062022516141138</v>
      </c>
      <c r="BH1069" s="54">
        <f t="shared" si="675"/>
        <v>41702.67918828156</v>
      </c>
      <c r="BI1069" s="34">
        <f t="shared" si="697"/>
        <v>266.48572761239569</v>
      </c>
      <c r="BJ1069" s="27">
        <f t="shared" si="676"/>
        <v>4797.9860280899375</v>
      </c>
      <c r="BK1069" s="34">
        <f t="shared" si="677"/>
        <v>555.90287374785555</v>
      </c>
      <c r="BL1069" s="27">
        <f t="shared" si="678"/>
        <v>105.22448270426879</v>
      </c>
      <c r="BM1069" s="34">
        <f t="shared" si="679"/>
        <v>1.1054421768707483</v>
      </c>
      <c r="BN1069" s="45">
        <f t="shared" si="680"/>
        <v>1050.8064477231678</v>
      </c>
      <c r="BO1069" s="45">
        <f t="shared" si="681"/>
        <v>93.001746001419576</v>
      </c>
      <c r="BP1069" s="66">
        <f t="shared" si="682"/>
        <v>6.691903538419659</v>
      </c>
    </row>
    <row r="1070" spans="8:68">
      <c r="H1070" s="68">
        <v>1065</v>
      </c>
      <c r="I1070" s="31">
        <f>('Propiedades físicas'!$C$10*'Diseño reactor'!H1070)/1000</f>
        <v>932.13622490380931</v>
      </c>
      <c r="J1070" s="31">
        <f t="shared" si="659"/>
        <v>0.48919888297126995</v>
      </c>
      <c r="K1070" s="31">
        <f>(I1070*1000)/'Propiedades físicas'!$F$10</f>
        <v>6088.8687914808097</v>
      </c>
      <c r="L1070" s="31">
        <f t="shared" si="660"/>
        <v>869.83839878297272</v>
      </c>
      <c r="M1070" s="31">
        <f t="shared" si="661"/>
        <v>5219.0303926978368</v>
      </c>
      <c r="N1070" s="31">
        <f t="shared" si="662"/>
        <v>0.81674967021875378</v>
      </c>
      <c r="O1070" s="32">
        <f t="shared" si="663"/>
        <v>4.9004980213125231</v>
      </c>
      <c r="P1070" s="33">
        <f t="shared" si="664"/>
        <v>0.57355531490039613</v>
      </c>
      <c r="Q1070" s="31">
        <f t="shared" si="665"/>
        <v>4.5633287434000742</v>
      </c>
      <c r="R1070" s="31">
        <f t="shared" si="666"/>
        <v>0.17078110972393831</v>
      </c>
      <c r="S1070" s="31">
        <f t="shared" si="667"/>
        <v>0.33716927791244794</v>
      </c>
      <c r="T1070" s="31">
        <f t="shared" si="668"/>
        <v>5.0851568594748119E-2</v>
      </c>
      <c r="U1070" s="31">
        <f t="shared" si="669"/>
        <v>2.1561676999671132E-2</v>
      </c>
      <c r="V1070" s="47">
        <f t="shared" si="683"/>
        <v>5.6798681669747964E-4</v>
      </c>
      <c r="W1070" s="31">
        <f t="shared" si="670"/>
        <v>0.29775874320613033</v>
      </c>
      <c r="X1070" s="34">
        <f>(S1070*H1070*'Propiedades físicas'!$F$5*60*24*365)/(1000000)</f>
        <v>55576.861317457005</v>
      </c>
      <c r="Y1070" s="34">
        <f>(U1070*H1070*'Propiedades físicas'!$F$7*60*24*365)/(1000000)</f>
        <v>1111.4757024428038</v>
      </c>
      <c r="Z1070" s="31">
        <f t="shared" si="684"/>
        <v>610.83641036892186</v>
      </c>
      <c r="AA1070" s="31">
        <f t="shared" si="700"/>
        <v>4859.9451117210792</v>
      </c>
      <c r="AB1070" s="31">
        <f t="shared" si="701"/>
        <v>181.88188185599429</v>
      </c>
      <c r="AC1070" s="31">
        <f t="shared" si="702"/>
        <v>359.08528097675708</v>
      </c>
      <c r="AD1070" s="31">
        <f t="shared" si="699"/>
        <v>54.156920553406749</v>
      </c>
      <c r="AE1070" s="31">
        <f t="shared" si="688"/>
        <v>22.963186004649756</v>
      </c>
      <c r="AF1070" s="31">
        <f t="shared" si="689"/>
        <v>6088.8687914808088</v>
      </c>
      <c r="AG1070" s="31">
        <f t="shared" si="690"/>
        <v>0.10032017954198137</v>
      </c>
      <c r="AH1070" s="31">
        <f t="shared" si="691"/>
        <v>0.79816880247457977</v>
      </c>
      <c r="AI1070" s="31">
        <f t="shared" si="691"/>
        <v>2.9871210578633726E-2</v>
      </c>
      <c r="AJ1070" s="31">
        <f t="shared" si="691"/>
        <v>5.8974054668277355E-2</v>
      </c>
      <c r="AK1070" s="31">
        <f t="shared" si="672"/>
        <v>8.8944141199396448E-3</v>
      </c>
      <c r="AL1070" s="31">
        <f t="shared" si="672"/>
        <v>3.7713386165881108E-3</v>
      </c>
      <c r="AM1070" s="31">
        <f t="shared" si="692"/>
        <v>0.99999999999999989</v>
      </c>
      <c r="AN1070" s="31">
        <f>(Z1070*'Propiedades físicas'!$F$4)/1000</f>
        <v>537.15732255022249</v>
      </c>
      <c r="AO1070" s="31">
        <f>(AA1070*'Propiedades físicas'!$F$6)/1000</f>
        <v>155.71264137954338</v>
      </c>
      <c r="AP1070" s="31">
        <f>(AB1070*'Propiedades físicas'!$F$9)/1000</f>
        <v>112.21202701105567</v>
      </c>
      <c r="AQ1070" s="31">
        <f>(AC1070*'Propiedades físicas'!$F$5)/1000</f>
        <v>105.73984268922567</v>
      </c>
      <c r="AR1070" s="31">
        <f>(AD1070*'Propiedades físicas'!$F$8)/1000</f>
        <v>19.199711474593755</v>
      </c>
      <c r="AS1070" s="31">
        <f>(AE1070*'Propiedades físicas'!$F$7)/1000</f>
        <v>2.1146797991681963</v>
      </c>
      <c r="AT1070" s="31">
        <f t="shared" si="693"/>
        <v>932.13622490380919</v>
      </c>
      <c r="AU1070" s="31">
        <f t="shared" si="694"/>
        <v>0.57626482932326106</v>
      </c>
      <c r="AV1070" s="31">
        <f t="shared" si="698"/>
        <v>0.16704923295477761</v>
      </c>
      <c r="AW1070" s="31">
        <f t="shared" si="698"/>
        <v>0.12038157515296144</v>
      </c>
      <c r="AX1070" s="31">
        <f t="shared" si="698"/>
        <v>0.11343818624808555</v>
      </c>
      <c r="AY1070" s="31">
        <f t="shared" si="695"/>
        <v>2.0597538172679696E-2</v>
      </c>
      <c r="AZ1070" s="31">
        <f t="shared" si="695"/>
        <v>2.2686381482346298E-3</v>
      </c>
      <c r="BA1070" s="31">
        <f t="shared" si="696"/>
        <v>1</v>
      </c>
      <c r="BB1070" s="34">
        <f>AU1070*'Propiedades físicas'!$C$4+'Diseño reactor'!AV1070*'Propiedades físicas'!$C$5+'Diseño reactor'!AW1070*'Propiedades físicas'!$C$8+'Diseño reactor'!AX1070*'Propiedades físicas'!$C$9+'Diseño reactor'!AY1070*'Propiedades físicas'!$C$7+'Diseño reactor'!AZ1070*'Propiedades físicas'!$C$6</f>
        <v>875.92825053742388</v>
      </c>
      <c r="BC1070" s="45">
        <f>AU1070*'Propiedades físicas'!$L$4+'Diseño reactor'!AV1070*'Propiedades físicas'!$L$5+'Diseño reactor'!AW1070*'Propiedades físicas'!$L$8+AX1070*'Propiedades físicas'!$L$9+'Diseño reactor'!AY1070*'Propiedades físicas'!$L$7+'Diseño reactor'!AZ1070*'Propiedades físicas'!$L$6</f>
        <v>2.0354654804237029</v>
      </c>
      <c r="BD1070" s="29">
        <f t="shared" si="673"/>
        <v>2.7280429977270435</v>
      </c>
      <c r="BE1070" s="58">
        <f t="shared" si="674"/>
        <v>42.639498209296697</v>
      </c>
      <c r="BF1070" s="30">
        <f>AU1070*'Propiedades físicas'!$I$4+'Diseño reactor'!AV1070*'Propiedades físicas'!$I$5+'Diseño reactor'!AW1070*'Propiedades físicas'!$I$8+'Diseño reactor'!AX1070*'Propiedades físicas'!$I$9+'Diseño reactor'!AY1070*'Propiedades físicas'!$I$7+'Diseño reactor'!AZ1070*'Propiedades físicas'!$I$6</f>
        <v>1.9721165948893754E-2</v>
      </c>
      <c r="BG1070" s="24">
        <f>AU1070*'Propiedades físicas'!$O$4+'Diseño reactor'!AV1070*'Propiedades físicas'!$O$5+'Diseño reactor'!AW1070*'Propiedades físicas'!$O$8+'Diseño reactor'!AX1070*'Propiedades físicas'!$O$9+'Diseño reactor'!AY1070*'Propiedades físicas'!$O$7+'Diseño reactor'!AZ1070*'Propiedades físicas'!$O$6</f>
        <v>0.15062560123782631</v>
      </c>
      <c r="BH1070" s="54">
        <f t="shared" si="675"/>
        <v>41701.352953708207</v>
      </c>
      <c r="BI1070" s="34">
        <f t="shared" si="697"/>
        <v>266.50019779373253</v>
      </c>
      <c r="BJ1070" s="27">
        <f t="shared" si="676"/>
        <v>4797.9711435638292</v>
      </c>
      <c r="BK1070" s="34">
        <f t="shared" si="677"/>
        <v>555.92099093926367</v>
      </c>
      <c r="BL1070" s="27">
        <f t="shared" si="678"/>
        <v>105.2251318095738</v>
      </c>
      <c r="BM1070" s="34">
        <f t="shared" si="679"/>
        <v>1.1054421768707483</v>
      </c>
      <c r="BN1070" s="45">
        <f t="shared" si="680"/>
        <v>1051.94954370093</v>
      </c>
      <c r="BO1070" s="45">
        <f t="shared" si="681"/>
        <v>93.025889716757476</v>
      </c>
      <c r="BP1070" s="66">
        <f t="shared" si="682"/>
        <v>6.6918935787405704</v>
      </c>
    </row>
    <row r="1071" spans="8:68">
      <c r="H1071" s="68">
        <v>1066</v>
      </c>
      <c r="I1071" s="31">
        <f>('Propiedades físicas'!$C$10*'Diseño reactor'!H1071)/1000</f>
        <v>933.01147018540905</v>
      </c>
      <c r="J1071" s="31">
        <f t="shared" si="659"/>
        <v>0.48873997219925192</v>
      </c>
      <c r="K1071" s="31">
        <f>(I1071*1000)/'Propiedades físicas'!$F$10</f>
        <v>6094.5860391723409</v>
      </c>
      <c r="L1071" s="31">
        <f t="shared" si="660"/>
        <v>870.65514845319149</v>
      </c>
      <c r="M1071" s="31">
        <f t="shared" si="661"/>
        <v>5223.9308907191489</v>
      </c>
      <c r="N1071" s="31">
        <f t="shared" si="662"/>
        <v>0.81674967021875378</v>
      </c>
      <c r="O1071" s="32">
        <f t="shared" si="663"/>
        <v>4.9004980213125222</v>
      </c>
      <c r="P1071" s="33">
        <f t="shared" si="664"/>
        <v>0.57371556708258409</v>
      </c>
      <c r="Q1071" s="31">
        <f t="shared" si="665"/>
        <v>4.5636269930403834</v>
      </c>
      <c r="R1071" s="31">
        <f t="shared" si="666"/>
        <v>0.1707162590758439</v>
      </c>
      <c r="S1071" s="31">
        <f t="shared" si="667"/>
        <v>0.33687102827213922</v>
      </c>
      <c r="T1071" s="31">
        <f t="shared" si="668"/>
        <v>5.0798762984682055E-2</v>
      </c>
      <c r="U1071" s="31">
        <f t="shared" si="669"/>
        <v>2.1519081075643744E-2</v>
      </c>
      <c r="V1071" s="47">
        <f t="shared" si="683"/>
        <v>5.6814551303323855E-4</v>
      </c>
      <c r="W1071" s="31">
        <f t="shared" si="670"/>
        <v>0.29756253598618132</v>
      </c>
      <c r="X1071" s="34">
        <f>(S1071*H1071*'Propiedades físicas'!$F$5*60*24*365)/(1000000)</f>
        <v>55579.838409393189</v>
      </c>
      <c r="Y1071" s="34">
        <f>(U1071*H1071*'Propiedades físicas'!$F$7*60*24*365)/(1000000)</f>
        <v>1110.3215167576218</v>
      </c>
      <c r="Z1071" s="31">
        <f t="shared" si="684"/>
        <v>611.58079451003459</v>
      </c>
      <c r="AA1071" s="31">
        <f t="shared" si="700"/>
        <v>4864.8263745810491</v>
      </c>
      <c r="AB1071" s="31">
        <f t="shared" si="701"/>
        <v>181.98353217484959</v>
      </c>
      <c r="AC1071" s="31">
        <f t="shared" si="702"/>
        <v>359.10451613810039</v>
      </c>
      <c r="AD1071" s="31">
        <f t="shared" si="699"/>
        <v>54.151481341671072</v>
      </c>
      <c r="AE1071" s="31">
        <f t="shared" si="688"/>
        <v>22.939340426636232</v>
      </c>
      <c r="AF1071" s="31">
        <f t="shared" si="689"/>
        <v>6094.5860391723418</v>
      </c>
      <c r="AG1071" s="31">
        <f t="shared" si="690"/>
        <v>0.10034820914483121</v>
      </c>
      <c r="AH1071" s="31">
        <f t="shared" si="691"/>
        <v>0.79822096912126017</v>
      </c>
      <c r="AI1071" s="31">
        <f t="shared" si="691"/>
        <v>2.9859867594807694E-2</v>
      </c>
      <c r="AJ1071" s="31">
        <f t="shared" si="691"/>
        <v>5.8921888021596883E-2</v>
      </c>
      <c r="AK1071" s="31">
        <f t="shared" si="672"/>
        <v>8.8851779257225743E-3</v>
      </c>
      <c r="AL1071" s="31">
        <f t="shared" si="672"/>
        <v>3.7638881917813477E-3</v>
      </c>
      <c r="AM1071" s="31">
        <f t="shared" si="692"/>
        <v>0.99999999999999989</v>
      </c>
      <c r="AN1071" s="31">
        <f>(Z1071*'Propiedades físicas'!$F$4)/1000</f>
        <v>537.81191907623418</v>
      </c>
      <c r="AO1071" s="31">
        <f>(AA1071*'Propiedades físicas'!$F$6)/1000</f>
        <v>155.8690370415768</v>
      </c>
      <c r="AP1071" s="31">
        <f>(AB1071*'Propiedades físicas'!$F$9)/1000</f>
        <v>112.27474017527345</v>
      </c>
      <c r="AQ1071" s="31">
        <f>(AC1071*'Propiedades físicas'!$F$5)/1000</f>
        <v>105.74550686718644</v>
      </c>
      <c r="AR1071" s="31">
        <f>(AD1071*'Propiedades físicas'!$F$8)/1000</f>
        <v>19.19778316524922</v>
      </c>
      <c r="AS1071" s="31">
        <f>(AE1071*'Propiedades físicas'!$F$7)/1000</f>
        <v>2.1124838598889304</v>
      </c>
      <c r="AT1071" s="31">
        <f t="shared" si="693"/>
        <v>933.01147018540905</v>
      </c>
      <c r="AU1071" s="31">
        <f t="shared" si="694"/>
        <v>0.57642583854768648</v>
      </c>
      <c r="AV1071" s="31">
        <f t="shared" si="698"/>
        <v>0.16706015094391319</v>
      </c>
      <c r="AW1071" s="31">
        <f t="shared" si="698"/>
        <v>0.12033586270162583</v>
      </c>
      <c r="AX1071" s="31">
        <f t="shared" si="698"/>
        <v>0.1133378422948783</v>
      </c>
      <c r="AY1071" s="31">
        <f t="shared" si="695"/>
        <v>2.057614914577011E-2</v>
      </c>
      <c r="AZ1071" s="31">
        <f t="shared" si="695"/>
        <v>2.264156366126062E-3</v>
      </c>
      <c r="BA1071" s="31">
        <f t="shared" si="696"/>
        <v>1</v>
      </c>
      <c r="BB1071" s="34">
        <f>AU1071*'Propiedades físicas'!$C$4+'Diseño reactor'!AV1071*'Propiedades físicas'!$C$5+'Diseño reactor'!AW1071*'Propiedades físicas'!$C$8+'Diseño reactor'!AX1071*'Propiedades físicas'!$C$9+'Diseño reactor'!AY1071*'Propiedades físicas'!$C$7+'Diseño reactor'!AZ1071*'Propiedades físicas'!$C$6</f>
        <v>875.92695009416286</v>
      </c>
      <c r="BC1071" s="45">
        <f>AU1071*'Propiedades físicas'!$L$4+'Diseño reactor'!AV1071*'Propiedades físicas'!$L$5+'Diseño reactor'!AW1071*'Propiedades físicas'!$L$8+AX1071*'Propiedades físicas'!$L$9+'Diseño reactor'!AY1071*'Propiedades físicas'!$L$7+'Diseño reactor'!AZ1071*'Propiedades físicas'!$L$6</f>
        <v>2.0355867784151975</v>
      </c>
      <c r="BD1071" s="29">
        <f t="shared" si="673"/>
        <v>2.7260869559027987</v>
      </c>
      <c r="BE1071" s="58">
        <f t="shared" si="674"/>
        <v>42.637331215711384</v>
      </c>
      <c r="BF1071" s="30">
        <f>AU1071*'Propiedades físicas'!$I$4+'Diseño reactor'!AV1071*'Propiedades físicas'!$I$5+'Diseño reactor'!AW1071*'Propiedades físicas'!$I$8+'Diseño reactor'!AX1071*'Propiedades físicas'!$I$9+'Diseño reactor'!AY1071*'Propiedades físicas'!$I$7+'Diseño reactor'!AZ1071*'Propiedades físicas'!$I$6</f>
        <v>1.9721762318779475E-2</v>
      </c>
      <c r="BG1071" s="24">
        <f>AU1071*'Propiedades físicas'!$O$4+'Diseño reactor'!AV1071*'Propiedades físicas'!$O$5+'Diseño reactor'!AW1071*'Propiedades físicas'!$O$8+'Diseño reactor'!AX1071*'Propiedades físicas'!$O$9+'Diseño reactor'!AY1071*'Propiedades físicas'!$O$7+'Diseño reactor'!AZ1071*'Propiedades físicas'!$O$6</f>
        <v>0.15063097083126967</v>
      </c>
      <c r="BH1071" s="54">
        <f t="shared" si="675"/>
        <v>41700.03002919456</v>
      </c>
      <c r="BI1071" s="34">
        <f t="shared" si="697"/>
        <v>266.5146377375716</v>
      </c>
      <c r="BJ1071" s="27">
        <f t="shared" si="676"/>
        <v>4797.9563235834703</v>
      </c>
      <c r="BK1071" s="34">
        <f t="shared" si="677"/>
        <v>555.93909155954418</v>
      </c>
      <c r="BL1071" s="27">
        <f t="shared" si="678"/>
        <v>105.2257802869141</v>
      </c>
      <c r="BM1071" s="34">
        <f t="shared" si="679"/>
        <v>1.1054421768707483</v>
      </c>
      <c r="BN1071" s="45">
        <f t="shared" si="680"/>
        <v>1053.0927479695688</v>
      </c>
      <c r="BO1071" s="45">
        <f t="shared" si="681"/>
        <v>93.05000162470067</v>
      </c>
      <c r="BP1071" s="66">
        <f t="shared" si="682"/>
        <v>6.6918836436483966</v>
      </c>
    </row>
    <row r="1072" spans="8:68">
      <c r="H1072" s="68">
        <v>1067</v>
      </c>
      <c r="I1072" s="31">
        <f>('Propiedades físicas'!$C$10*'Diseño reactor'!H1072)/1000</f>
        <v>933.88671546700903</v>
      </c>
      <c r="J1072" s="31">
        <f t="shared" si="659"/>
        <v>0.48828192161612227</v>
      </c>
      <c r="K1072" s="31">
        <f>(I1072*1000)/'Propiedades físicas'!$F$10</f>
        <v>6100.3032868638729</v>
      </c>
      <c r="L1072" s="31">
        <f t="shared" si="660"/>
        <v>871.47189812341037</v>
      </c>
      <c r="M1072" s="31">
        <f t="shared" si="661"/>
        <v>5228.831388740462</v>
      </c>
      <c r="N1072" s="31">
        <f t="shared" si="662"/>
        <v>0.81674967021875389</v>
      </c>
      <c r="O1072" s="32">
        <f t="shared" si="663"/>
        <v>4.9004980213125231</v>
      </c>
      <c r="P1072" s="33">
        <f t="shared" si="664"/>
        <v>0.57387560820846906</v>
      </c>
      <c r="Q1072" s="31">
        <f t="shared" si="665"/>
        <v>4.5639247310909816</v>
      </c>
      <c r="R1072" s="31">
        <f t="shared" si="666"/>
        <v>0.17065143107665165</v>
      </c>
      <c r="S1072" s="31">
        <f t="shared" si="667"/>
        <v>0.33657329022154309</v>
      </c>
      <c r="T1072" s="31">
        <f t="shared" si="668"/>
        <v>5.0746033656008285E-2</v>
      </c>
      <c r="U1072" s="31">
        <f t="shared" si="669"/>
        <v>2.147659727762493E-2</v>
      </c>
      <c r="V1072" s="47">
        <f t="shared" si="683"/>
        <v>5.6830400036178487E-4</v>
      </c>
      <c r="W1072" s="31">
        <f t="shared" si="670"/>
        <v>0.29736658717625775</v>
      </c>
      <c r="X1072" s="34">
        <f>(S1072*H1072*'Propiedades físicas'!$F$5*60*24*365)/(1000000)</f>
        <v>55582.807664677333</v>
      </c>
      <c r="Y1072" s="34">
        <f>(U1072*H1072*'Propiedades físicas'!$F$7*60*24*365)/(1000000)</f>
        <v>1109.168998374284</v>
      </c>
      <c r="Z1072" s="31">
        <f t="shared" si="684"/>
        <v>612.32527395843647</v>
      </c>
      <c r="AA1072" s="31">
        <f t="shared" si="700"/>
        <v>4869.7076880740769</v>
      </c>
      <c r="AB1072" s="31">
        <f t="shared" si="701"/>
        <v>182.08507695878731</v>
      </c>
      <c r="AC1072" s="31">
        <f t="shared" si="702"/>
        <v>359.12370066638647</v>
      </c>
      <c r="AD1072" s="31">
        <f t="shared" si="699"/>
        <v>54.146017910960843</v>
      </c>
      <c r="AE1072" s="31">
        <f t="shared" si="688"/>
        <v>22.915529295225799</v>
      </c>
      <c r="AF1072" s="31">
        <f t="shared" si="689"/>
        <v>6100.3032868638738</v>
      </c>
      <c r="AG1072" s="31">
        <f t="shared" si="690"/>
        <v>0.10037620183196316</v>
      </c>
      <c r="AH1072" s="31">
        <f t="shared" si="691"/>
        <v>0.79827304628612361</v>
      </c>
      <c r="AI1072" s="31">
        <f t="shared" si="691"/>
        <v>2.9848528572486117E-2</v>
      </c>
      <c r="AJ1072" s="31">
        <f t="shared" si="691"/>
        <v>5.8869810856733588E-2</v>
      </c>
      <c r="AK1072" s="31">
        <f t="shared" si="672"/>
        <v>8.8759550738332152E-3</v>
      </c>
      <c r="AL1072" s="31">
        <f t="shared" si="672"/>
        <v>3.7564573788603423E-3</v>
      </c>
      <c r="AM1072" s="31">
        <f t="shared" si="692"/>
        <v>1</v>
      </c>
      <c r="AN1072" s="31">
        <f>(Z1072*'Propiedades físicas'!$F$4)/1000</f>
        <v>538.46659941356995</v>
      </c>
      <c r="AO1072" s="31">
        <f>(AA1072*'Propiedades físicas'!$F$6)/1000</f>
        <v>156.0254343258934</v>
      </c>
      <c r="AP1072" s="31">
        <f>(AB1072*'Propiedades físicas'!$F$9)/1000</f>
        <v>112.33738822972381</v>
      </c>
      <c r="AQ1072" s="31">
        <f>(AC1072*'Propiedades físicas'!$F$5)/1000</f>
        <v>105.75115613523083</v>
      </c>
      <c r="AR1072" s="31">
        <f>(AD1072*'Propiedades físicas'!$F$8)/1000</f>
        <v>19.195846269793829</v>
      </c>
      <c r="AS1072" s="31">
        <f>(AE1072*'Propiedades físicas'!$F$7)/1000</f>
        <v>2.1102910927973437</v>
      </c>
      <c r="AT1072" s="31">
        <f t="shared" si="693"/>
        <v>933.88671546700914</v>
      </c>
      <c r="AU1072" s="31">
        <f t="shared" si="694"/>
        <v>0.57658663571876456</v>
      </c>
      <c r="AV1072" s="31">
        <f t="shared" si="698"/>
        <v>0.16707105020534496</v>
      </c>
      <c r="AW1072" s="31">
        <f t="shared" si="698"/>
        <v>0.12029016621523222</v>
      </c>
      <c r="AX1072" s="31">
        <f t="shared" si="698"/>
        <v>0.11323767046236202</v>
      </c>
      <c r="AY1072" s="31">
        <f t="shared" si="695"/>
        <v>2.0554791016803953E-2</v>
      </c>
      <c r="AZ1072" s="31">
        <f t="shared" si="695"/>
        <v>2.2596863814922665E-3</v>
      </c>
      <c r="BA1072" s="31">
        <f t="shared" si="696"/>
        <v>1</v>
      </c>
      <c r="BB1072" s="34">
        <f>AU1072*'Propiedades físicas'!$C$4+'Diseño reactor'!AV1072*'Propiedades físicas'!$C$5+'Diseño reactor'!AW1072*'Propiedades físicas'!$C$8+'Diseño reactor'!AX1072*'Propiedades físicas'!$C$9+'Diseño reactor'!AY1072*'Propiedades físicas'!$C$7+'Diseño reactor'!AZ1072*'Propiedades físicas'!$C$6</f>
        <v>875.92565285911473</v>
      </c>
      <c r="BC1072" s="45">
        <f>AU1072*'Propiedades físicas'!$L$4+'Diseño reactor'!AV1072*'Propiedades físicas'!$L$5+'Diseño reactor'!AW1072*'Propiedades físicas'!$L$8+AX1072*'Propiedades físicas'!$L$9+'Diseño reactor'!AY1072*'Propiedades físicas'!$L$7+'Diseño reactor'!AZ1072*'Propiedades físicas'!$L$6</f>
        <v>2.0357079088929724</v>
      </c>
      <c r="BD1072" s="29">
        <f t="shared" si="673"/>
        <v>2.7241337232986584</v>
      </c>
      <c r="BE1072" s="58">
        <f t="shared" si="674"/>
        <v>42.635167445621398</v>
      </c>
      <c r="BF1072" s="30">
        <f>AU1072*'Propiedades físicas'!$I$4+'Diseño reactor'!AV1072*'Propiedades físicas'!$I$5+'Diseño reactor'!AW1072*'Propiedades físicas'!$I$8+'Diseño reactor'!AX1072*'Propiedades físicas'!$I$9+'Diseño reactor'!AY1072*'Propiedades físicas'!$I$7+'Diseño reactor'!AZ1072*'Propiedades físicas'!$I$6</f>
        <v>1.9722357238095203E-2</v>
      </c>
      <c r="BG1072" s="24">
        <f>AU1072*'Propiedades físicas'!$O$4+'Diseño reactor'!AV1072*'Propiedades físicas'!$O$5+'Diseño reactor'!AW1072*'Propiedades físicas'!$O$8+'Diseño reactor'!AX1072*'Propiedades físicas'!$O$9+'Diseño reactor'!AY1072*'Propiedades físicas'!$O$7+'Diseño reactor'!AZ1072*'Propiedades físicas'!$O$6</f>
        <v>0.15063633395250814</v>
      </c>
      <c r="BH1072" s="54">
        <f t="shared" si="675"/>
        <v>41698.71040433483</v>
      </c>
      <c r="BI1072" s="34">
        <f t="shared" si="697"/>
        <v>266.52904752887122</v>
      </c>
      <c r="BJ1072" s="27">
        <f t="shared" si="676"/>
        <v>4797.9415679138237</v>
      </c>
      <c r="BK1072" s="34">
        <f t="shared" si="677"/>
        <v>555.95717562222092</v>
      </c>
      <c r="BL1072" s="27">
        <f t="shared" si="678"/>
        <v>105.22642813687091</v>
      </c>
      <c r="BM1072" s="34">
        <f t="shared" si="679"/>
        <v>1.1054421768707483</v>
      </c>
      <c r="BN1072" s="45">
        <f t="shared" si="680"/>
        <v>1054.2360603060065</v>
      </c>
      <c r="BO1072" s="45">
        <f t="shared" si="681"/>
        <v>93.074081788057541</v>
      </c>
      <c r="BP1072" s="66">
        <f t="shared" si="682"/>
        <v>6.6918737330662417</v>
      </c>
    </row>
    <row r="1073" spans="8:68">
      <c r="H1073" s="68">
        <v>1068</v>
      </c>
      <c r="I1073" s="31">
        <f>('Propiedades físicas'!$C$10*'Diseño reactor'!H1073)/1000</f>
        <v>934.76196074860877</v>
      </c>
      <c r="J1073" s="31">
        <f t="shared" si="659"/>
        <v>0.48782472880562033</v>
      </c>
      <c r="K1073" s="31">
        <f>(I1073*1000)/'Propiedades físicas'!$F$10</f>
        <v>6106.0205345554041</v>
      </c>
      <c r="L1073" s="31">
        <f t="shared" si="660"/>
        <v>872.28864779362914</v>
      </c>
      <c r="M1073" s="31">
        <f t="shared" si="661"/>
        <v>5233.7318867617751</v>
      </c>
      <c r="N1073" s="31">
        <f t="shared" si="662"/>
        <v>0.81674967021875389</v>
      </c>
      <c r="O1073" s="32">
        <f t="shared" si="663"/>
        <v>4.9004980213125231</v>
      </c>
      <c r="P1073" s="33">
        <f t="shared" si="664"/>
        <v>0.5740354386947264</v>
      </c>
      <c r="Q1073" s="31">
        <f t="shared" si="665"/>
        <v>4.5642219588330191</v>
      </c>
      <c r="R1073" s="31">
        <f t="shared" si="666"/>
        <v>0.17058662580547115</v>
      </c>
      <c r="S1073" s="31">
        <f t="shared" si="667"/>
        <v>0.33627606247950215</v>
      </c>
      <c r="T1073" s="31">
        <f t="shared" si="668"/>
        <v>5.0693380481638128E-2</v>
      </c>
      <c r="U1073" s="31">
        <f t="shared" si="669"/>
        <v>2.1434225236918229E-2</v>
      </c>
      <c r="V1073" s="47">
        <f t="shared" si="683"/>
        <v>5.6846227909574851E-4</v>
      </c>
      <c r="W1073" s="31">
        <f t="shared" si="670"/>
        <v>0.29717089626619647</v>
      </c>
      <c r="X1073" s="34">
        <f>(S1073*H1073*'Propiedades físicas'!$F$5*60*24*365)/(1000000)</f>
        <v>55585.769109078108</v>
      </c>
      <c r="Y1073" s="34">
        <f>(U1073*H1073*'Propiedades físicas'!$F$7*60*24*365)/(1000000)</f>
        <v>1108.0181445149806</v>
      </c>
      <c r="Z1073" s="31">
        <f t="shared" si="684"/>
        <v>613.06984852596781</v>
      </c>
      <c r="AA1073" s="31">
        <f t="shared" si="700"/>
        <v>4874.5890520336643</v>
      </c>
      <c r="AB1073" s="31">
        <f t="shared" si="701"/>
        <v>182.18651636024319</v>
      </c>
      <c r="AC1073" s="31">
        <f t="shared" si="702"/>
        <v>359.14283472810831</v>
      </c>
      <c r="AD1073" s="31">
        <f t="shared" si="699"/>
        <v>54.140530354389519</v>
      </c>
      <c r="AE1073" s="31">
        <f t="shared" si="688"/>
        <v>22.89175255302867</v>
      </c>
      <c r="AF1073" s="31">
        <f t="shared" si="689"/>
        <v>6106.0205345554023</v>
      </c>
      <c r="AG1073" s="31">
        <f t="shared" si="690"/>
        <v>0.10040415767625768</v>
      </c>
      <c r="AH1073" s="31">
        <f t="shared" si="691"/>
        <v>0.79832503419325596</v>
      </c>
      <c r="AI1073" s="31">
        <f t="shared" si="691"/>
        <v>2.9837193525506008E-2</v>
      </c>
      <c r="AJ1073" s="31">
        <f t="shared" si="691"/>
        <v>5.8817822949601098E-2</v>
      </c>
      <c r="AK1073" s="31">
        <f t="shared" si="672"/>
        <v>8.8667455420425728E-3</v>
      </c>
      <c r="AL1073" s="31">
        <f t="shared" si="672"/>
        <v>3.7490461133366441E-3</v>
      </c>
      <c r="AM1073" s="31">
        <f t="shared" si="692"/>
        <v>0.99999999999999989</v>
      </c>
      <c r="AN1073" s="31">
        <f>(Z1073*'Propiedades físicas'!$F$4)/1000</f>
        <v>539.12136339676556</v>
      </c>
      <c r="AO1073" s="31">
        <f>(AA1073*'Propiedades físicas'!$F$6)/1000</f>
        <v>156.18183322715862</v>
      </c>
      <c r="AP1073" s="31">
        <f>(AB1073*'Propiedades físicas'!$F$9)/1000</f>
        <v>112.39997126845202</v>
      </c>
      <c r="AQ1073" s="31">
        <f>(AC1073*'Propiedades físicas'!$F$5)/1000</f>
        <v>105.75679054238607</v>
      </c>
      <c r="AR1073" s="31">
        <f>(AD1073*'Propiedades físicas'!$F$8)/1000</f>
        <v>19.193900821238167</v>
      </c>
      <c r="AS1073" s="31">
        <f>(AE1073*'Propiedades físicas'!$F$7)/1000</f>
        <v>2.1081014926084105</v>
      </c>
      <c r="AT1073" s="31">
        <f t="shared" si="693"/>
        <v>934.76196074860866</v>
      </c>
      <c r="AU1073" s="31">
        <f t="shared" si="694"/>
        <v>0.57674722125513922</v>
      </c>
      <c r="AV1073" s="31">
        <f t="shared" si="698"/>
        <v>0.16708193078597211</v>
      </c>
      <c r="AW1073" s="31">
        <f t="shared" si="698"/>
        <v>0.12024448574954415</v>
      </c>
      <c r="AX1073" s="31">
        <f t="shared" si="698"/>
        <v>0.11313767031950063</v>
      </c>
      <c r="AY1073" s="31">
        <f t="shared" si="695"/>
        <v>2.0533463734303693E-2</v>
      </c>
      <c r="AZ1073" s="31">
        <f t="shared" si="695"/>
        <v>2.255228155540398E-3</v>
      </c>
      <c r="BA1073" s="31">
        <f t="shared" si="696"/>
        <v>1.0000000000000002</v>
      </c>
      <c r="BB1073" s="34">
        <f>AU1073*'Propiedades físicas'!$C$4+'Diseño reactor'!AV1073*'Propiedades físicas'!$C$5+'Diseño reactor'!AW1073*'Propiedades físicas'!$C$8+'Diseño reactor'!AX1073*'Propiedades físicas'!$C$9+'Diseño reactor'!AY1073*'Propiedades físicas'!$C$7+'Diseño reactor'!AZ1073*'Propiedades físicas'!$C$6</f>
        <v>875.92435882225379</v>
      </c>
      <c r="BC1073" s="45">
        <f>AU1073*'Propiedades físicas'!$L$4+'Diseño reactor'!AV1073*'Propiedades físicas'!$L$5+'Diseño reactor'!AW1073*'Propiedades físicas'!$L$8+AX1073*'Propiedades físicas'!$L$9+'Diseño reactor'!AY1073*'Propiedades físicas'!$L$7+'Diseño reactor'!AZ1073*'Propiedades físicas'!$L$6</f>
        <v>2.0358288721979907</v>
      </c>
      <c r="BD1073" s="29">
        <f t="shared" si="673"/>
        <v>2.722183293863135</v>
      </c>
      <c r="BE1073" s="58">
        <f t="shared" si="674"/>
        <v>42.63300689176981</v>
      </c>
      <c r="BF1073" s="30">
        <f>AU1073*'Propiedades físicas'!$I$4+'Diseño reactor'!AV1073*'Propiedades físicas'!$I$5+'Diseño reactor'!AW1073*'Propiedades físicas'!$I$8+'Diseño reactor'!AX1073*'Propiedades físicas'!$I$9+'Diseño reactor'!AY1073*'Propiedades físicas'!$I$7+'Diseño reactor'!AZ1073*'Propiedades físicas'!$I$6</f>
        <v>1.9722950711239213E-2</v>
      </c>
      <c r="BG1073" s="24">
        <f>AU1073*'Propiedades físicas'!$O$4+'Diseño reactor'!AV1073*'Propiedades físicas'!$O$5+'Diseño reactor'!AW1073*'Propiedades físicas'!$O$8+'Diseño reactor'!AX1073*'Propiedades físicas'!$O$9+'Diseño reactor'!AY1073*'Propiedades físicas'!$O$7+'Diseño reactor'!AZ1073*'Propiedades físicas'!$O$6</f>
        <v>0.15064169061228777</v>
      </c>
      <c r="BH1073" s="54">
        <f t="shared" si="675"/>
        <v>41697.39406876338</v>
      </c>
      <c r="BI1073" s="34">
        <f t="shared" si="697"/>
        <v>266.54342725229253</v>
      </c>
      <c r="BJ1073" s="27">
        <f t="shared" si="676"/>
        <v>4797.9268763207938</v>
      </c>
      <c r="BK1073" s="34">
        <f t="shared" si="677"/>
        <v>555.97524314084399</v>
      </c>
      <c r="BL1073" s="27">
        <f t="shared" si="678"/>
        <v>105.22707536002613</v>
      </c>
      <c r="BM1073" s="34">
        <f t="shared" si="679"/>
        <v>1.1054421768707483</v>
      </c>
      <c r="BN1073" s="45">
        <f t="shared" si="680"/>
        <v>1055.379480487778</v>
      </c>
      <c r="BO1073" s="45">
        <f t="shared" si="681"/>
        <v>93.098130269471284</v>
      </c>
      <c r="BP1073" s="66">
        <f t="shared" si="682"/>
        <v>6.6918638469175127</v>
      </c>
    </row>
    <row r="1074" spans="8:68">
      <c r="H1074" s="68">
        <v>1069</v>
      </c>
      <c r="I1074" s="31">
        <f>('Propiedades físicas'!$C$10*'Diseño reactor'!H1074)/1000</f>
        <v>935.63720603020863</v>
      </c>
      <c r="J1074" s="31">
        <f t="shared" si="659"/>
        <v>0.48736839136052618</v>
      </c>
      <c r="K1074" s="31">
        <f>(I1074*1000)/'Propiedades físicas'!$F$10</f>
        <v>6111.7377822469352</v>
      </c>
      <c r="L1074" s="31">
        <f t="shared" si="660"/>
        <v>873.10539746384779</v>
      </c>
      <c r="M1074" s="31">
        <f t="shared" si="661"/>
        <v>5238.6323847830872</v>
      </c>
      <c r="N1074" s="31">
        <f t="shared" si="662"/>
        <v>0.81674967021875378</v>
      </c>
      <c r="O1074" s="32">
        <f t="shared" si="663"/>
        <v>4.9004980213125231</v>
      </c>
      <c r="P1074" s="33">
        <f t="shared" si="664"/>
        <v>0.57419505895693568</v>
      </c>
      <c r="Q1074" s="31">
        <f t="shared" si="665"/>
        <v>4.5645186775434841</v>
      </c>
      <c r="R1074" s="31">
        <f t="shared" si="666"/>
        <v>0.17052184334087819</v>
      </c>
      <c r="S1074" s="31">
        <f t="shared" si="667"/>
        <v>0.33597934376903904</v>
      </c>
      <c r="T1074" s="31">
        <f t="shared" si="668"/>
        <v>5.0640803334658806E-2</v>
      </c>
      <c r="U1074" s="31">
        <f t="shared" si="669"/>
        <v>2.1391964586281072E-2</v>
      </c>
      <c r="V1074" s="47">
        <f t="shared" si="683"/>
        <v>5.6862034964667418E-4</v>
      </c>
      <c r="W1074" s="31">
        <f t="shared" si="670"/>
        <v>0.29697546274717629</v>
      </c>
      <c r="X1074" s="34">
        <f>(S1074*H1074*'Propiedades físicas'!$F$5*60*24*365)/(1000000)</f>
        <v>55588.722768262691</v>
      </c>
      <c r="Y1074" s="34">
        <f>(U1074*H1074*'Propiedades físicas'!$F$7*60*24*365)/(1000000)</f>
        <v>1106.8689524057459</v>
      </c>
      <c r="Z1074" s="31">
        <f t="shared" si="684"/>
        <v>613.81451802496429</v>
      </c>
      <c r="AA1074" s="31">
        <f t="shared" si="700"/>
        <v>4879.4704662939848</v>
      </c>
      <c r="AB1074" s="31">
        <f t="shared" si="701"/>
        <v>182.28785053139879</v>
      </c>
      <c r="AC1074" s="31">
        <f t="shared" si="702"/>
        <v>359.16191848910273</v>
      </c>
      <c r="AD1074" s="31">
        <f t="shared" si="699"/>
        <v>54.135018764750264</v>
      </c>
      <c r="AE1074" s="31">
        <f t="shared" si="688"/>
        <v>22.868010142734466</v>
      </c>
      <c r="AF1074" s="31">
        <f t="shared" si="689"/>
        <v>6111.7377822469343</v>
      </c>
      <c r="AG1074" s="31">
        <f t="shared" si="690"/>
        <v>0.10043207675040339</v>
      </c>
      <c r="AH1074" s="31">
        <f t="shared" si="691"/>
        <v>0.79837693306601321</v>
      </c>
      <c r="AI1074" s="31">
        <f t="shared" si="691"/>
        <v>2.9825862467610976E-2</v>
      </c>
      <c r="AJ1074" s="31">
        <f t="shared" si="691"/>
        <v>5.8765924076844077E-2</v>
      </c>
      <c r="AK1074" s="31">
        <f t="shared" si="672"/>
        <v>8.8575493081524074E-3</v>
      </c>
      <c r="AL1074" s="31">
        <f t="shared" si="672"/>
        <v>3.7416543309760934E-3</v>
      </c>
      <c r="AM1074" s="31">
        <f t="shared" si="692"/>
        <v>1.0000000000000002</v>
      </c>
      <c r="AN1074" s="31">
        <f>(Z1074*'Propiedades físicas'!$F$4)/1000</f>
        <v>539.77621086079319</v>
      </c>
      <c r="AO1074" s="31">
        <f>(AA1074*'Propiedades físicas'!$F$6)/1000</f>
        <v>156.33823374005928</v>
      </c>
      <c r="AP1074" s="31">
        <f>(AB1074*'Propiedades físicas'!$F$9)/1000</f>
        <v>112.46248938534647</v>
      </c>
      <c r="AQ1074" s="31">
        <f>(AC1074*'Propiedades físicas'!$F$5)/1000</f>
        <v>105.76241013748609</v>
      </c>
      <c r="AR1074" s="31">
        <f>(AD1074*'Propiedades físicas'!$F$8)/1000</f>
        <v>19.191946852479258</v>
      </c>
      <c r="AS1074" s="31">
        <f>(AE1074*'Propiedades físicas'!$F$7)/1000</f>
        <v>2.1059150540444169</v>
      </c>
      <c r="AT1074" s="31">
        <f t="shared" si="693"/>
        <v>935.63720603020874</v>
      </c>
      <c r="AU1074" s="31">
        <f t="shared" si="694"/>
        <v>0.57690759557435289</v>
      </c>
      <c r="AV1074" s="31">
        <f t="shared" si="698"/>
        <v>0.16709279273254085</v>
      </c>
      <c r="AW1074" s="31">
        <f t="shared" si="698"/>
        <v>0.12019882135994858</v>
      </c>
      <c r="AX1074" s="31">
        <f t="shared" si="698"/>
        <v>0.11303784143666402</v>
      </c>
      <c r="AY1074" s="31">
        <f t="shared" si="695"/>
        <v>2.0512167246863004E-2</v>
      </c>
      <c r="AZ1074" s="31">
        <f t="shared" si="695"/>
        <v>2.2507816496305766E-3</v>
      </c>
      <c r="BA1074" s="31">
        <f t="shared" si="696"/>
        <v>0.99999999999999989</v>
      </c>
      <c r="BB1074" s="34">
        <f>AU1074*'Propiedades físicas'!$C$4+'Diseño reactor'!AV1074*'Propiedades físicas'!$C$5+'Diseño reactor'!AW1074*'Propiedades físicas'!$C$8+'Diseño reactor'!AX1074*'Propiedades físicas'!$C$9+'Diseño reactor'!AY1074*'Propiedades físicas'!$C$7+'Diseño reactor'!AZ1074*'Propiedades físicas'!$C$6</f>
        <v>875.9230679735914</v>
      </c>
      <c r="BC1074" s="45">
        <f>AU1074*'Propiedades físicas'!$L$4+'Diseño reactor'!AV1074*'Propiedades físicas'!$L$5+'Diseño reactor'!AW1074*'Propiedades físicas'!$L$8+AX1074*'Propiedades físicas'!$L$9+'Diseño reactor'!AY1074*'Propiedades físicas'!$L$7+'Diseño reactor'!AZ1074*'Propiedades físicas'!$L$6</f>
        <v>2.0359496686703036</v>
      </c>
      <c r="BD1074" s="29">
        <f t="shared" si="673"/>
        <v>2.7202356615621093</v>
      </c>
      <c r="BE1074" s="58">
        <f t="shared" si="674"/>
        <v>42.63084954692166</v>
      </c>
      <c r="BF1074" s="30">
        <f>AU1074*'Propiedades físicas'!$I$4+'Diseño reactor'!AV1074*'Propiedades físicas'!$I$5+'Diseño reactor'!AW1074*'Propiedades físicas'!$I$8+'Diseño reactor'!AX1074*'Propiedades físicas'!$I$9+'Diseño reactor'!AY1074*'Propiedades físicas'!$I$7+'Diseño reactor'!AZ1074*'Propiedades físicas'!$I$6</f>
        <v>1.9723542742593584E-2</v>
      </c>
      <c r="BG1074" s="24">
        <f>AU1074*'Propiedades físicas'!$O$4+'Diseño reactor'!AV1074*'Propiedades físicas'!$O$5+'Diseño reactor'!AW1074*'Propiedades físicas'!$O$8+'Diseño reactor'!AX1074*'Propiedades físicas'!$O$9+'Diseño reactor'!AY1074*'Propiedades físicas'!$O$7+'Diseño reactor'!AZ1074*'Propiedades físicas'!$O$6</f>
        <v>0.15064704082133379</v>
      </c>
      <c r="BH1074" s="54">
        <f t="shared" si="675"/>
        <v>41696.081012154398</v>
      </c>
      <c r="BI1074" s="34">
        <f t="shared" si="697"/>
        <v>266.55777699220022</v>
      </c>
      <c r="BJ1074" s="27">
        <f t="shared" si="676"/>
        <v>4797.9122485712587</v>
      </c>
      <c r="BK1074" s="34">
        <f t="shared" si="677"/>
        <v>555.99329412899363</v>
      </c>
      <c r="BL1074" s="27">
        <f t="shared" si="678"/>
        <v>105.22772195696264</v>
      </c>
      <c r="BM1074" s="34">
        <f t="shared" si="679"/>
        <v>1.1054421768707483</v>
      </c>
      <c r="BN1074" s="45">
        <f t="shared" si="680"/>
        <v>1056.5230082930211</v>
      </c>
      <c r="BO1074" s="45">
        <f t="shared" si="681"/>
        <v>93.122147131420377</v>
      </c>
      <c r="BP1074" s="66">
        <f t="shared" si="682"/>
        <v>6.6918539851258991</v>
      </c>
    </row>
    <row r="1075" spans="8:68">
      <c r="H1075" s="68">
        <v>1070</v>
      </c>
      <c r="I1075" s="31">
        <f>('Propiedades físicas'!$C$10*'Diseño reactor'!H1075)/1000</f>
        <v>936.51245131180838</v>
      </c>
      <c r="J1075" s="31">
        <f t="shared" si="659"/>
        <v>0.48691290688261918</v>
      </c>
      <c r="K1075" s="31">
        <f>(I1075*1000)/'Propiedades físicas'!$F$10</f>
        <v>6117.4550299384664</v>
      </c>
      <c r="L1075" s="31">
        <f t="shared" si="660"/>
        <v>873.92214713406656</v>
      </c>
      <c r="M1075" s="31">
        <f t="shared" si="661"/>
        <v>5243.5328828043994</v>
      </c>
      <c r="N1075" s="31">
        <f t="shared" si="662"/>
        <v>0.81674967021875378</v>
      </c>
      <c r="O1075" s="32">
        <f t="shared" si="663"/>
        <v>4.9004980213125231</v>
      </c>
      <c r="P1075" s="33">
        <f t="shared" si="664"/>
        <v>0.57435446940958423</v>
      </c>
      <c r="Q1075" s="31">
        <f t="shared" si="665"/>
        <v>4.5648148884951851</v>
      </c>
      <c r="R1075" s="31">
        <f t="shared" si="666"/>
        <v>0.17045708376091798</v>
      </c>
      <c r="S1075" s="31">
        <f t="shared" si="667"/>
        <v>0.33568313281733941</v>
      </c>
      <c r="T1075" s="31">
        <f t="shared" si="668"/>
        <v>5.0588302088333592E-2</v>
      </c>
      <c r="U1075" s="31">
        <f t="shared" si="669"/>
        <v>2.1349814959918084E-2</v>
      </c>
      <c r="V1075" s="47">
        <f t="shared" si="683"/>
        <v>5.687782124250252E-4</v>
      </c>
      <c r="W1075" s="31">
        <f t="shared" si="670"/>
        <v>0.29678028611171375</v>
      </c>
      <c r="X1075" s="34">
        <f>(S1075*H1075*'Propiedades físicas'!$F$5*60*24*365)/(1000000)</f>
        <v>55591.668667797065</v>
      </c>
      <c r="Y1075" s="34">
        <f>(U1075*H1075*'Propiedades físicas'!$F$7*60*24*365)/(1000000)</f>
        <v>1105.7214192764636</v>
      </c>
      <c r="Z1075" s="31">
        <f t="shared" si="684"/>
        <v>614.55928226825517</v>
      </c>
      <c r="AA1075" s="31">
        <f t="shared" si="700"/>
        <v>4884.3519306898479</v>
      </c>
      <c r="AB1075" s="31">
        <f t="shared" si="701"/>
        <v>182.38907962418224</v>
      </c>
      <c r="AC1075" s="31">
        <f t="shared" si="702"/>
        <v>359.18095211455318</v>
      </c>
      <c r="AD1075" s="31">
        <f t="shared" si="699"/>
        <v>54.129483234516947</v>
      </c>
      <c r="AE1075" s="31">
        <f t="shared" si="688"/>
        <v>22.844302007112351</v>
      </c>
      <c r="AF1075" s="31">
        <f t="shared" si="689"/>
        <v>6117.4550299384673</v>
      </c>
      <c r="AG1075" s="31">
        <f t="shared" si="690"/>
        <v>0.10045995912689802</v>
      </c>
      <c r="AH1075" s="31">
        <f t="shared" si="691"/>
        <v>0.79842874312702183</v>
      </c>
      <c r="AI1075" s="31">
        <f t="shared" si="691"/>
        <v>2.9814535412451871E-2</v>
      </c>
      <c r="AJ1075" s="31">
        <f t="shared" si="691"/>
        <v>5.8714114015835442E-2</v>
      </c>
      <c r="AK1075" s="31">
        <f t="shared" si="672"/>
        <v>8.8483663499952878E-3</v>
      </c>
      <c r="AL1075" s="31">
        <f t="shared" si="672"/>
        <v>3.7342819677976661E-3</v>
      </c>
      <c r="AM1075" s="31">
        <f t="shared" si="692"/>
        <v>1</v>
      </c>
      <c r="AN1075" s="31">
        <f>(Z1075*'Propiedades físicas'!$F$4)/1000</f>
        <v>540.43114164105828</v>
      </c>
      <c r="AO1075" s="31">
        <f>(AA1075*'Propiedades físicas'!$F$6)/1000</f>
        <v>156.49463585930272</v>
      </c>
      <c r="AP1075" s="31">
        <f>(AB1075*'Propiedades físicas'!$F$9)/1000</f>
        <v>112.52494267413923</v>
      </c>
      <c r="AQ1075" s="31">
        <f>(AC1075*'Propiedades físicas'!$F$5)/1000</f>
        <v>105.76801496917248</v>
      </c>
      <c r="AR1075" s="31">
        <f>(AD1075*'Propiedades físicas'!$F$8)/1000</f>
        <v>19.18998439630094</v>
      </c>
      <c r="AS1075" s="31">
        <f>(AE1075*'Propiedades físicas'!$F$7)/1000</f>
        <v>2.1037317718349762</v>
      </c>
      <c r="AT1075" s="31">
        <f t="shared" si="693"/>
        <v>936.51245131180849</v>
      </c>
      <c r="AU1075" s="31">
        <f t="shared" si="694"/>
        <v>0.57706775909285124</v>
      </c>
      <c r="AV1075" s="31">
        <f t="shared" si="698"/>
        <v>0.16710363609164486</v>
      </c>
      <c r="AW1075" s="31">
        <f t="shared" si="698"/>
        <v>0.12015317310145879</v>
      </c>
      <c r="AX1075" s="31">
        <f t="shared" si="698"/>
        <v>0.11293818338562313</v>
      </c>
      <c r="AY1075" s="31">
        <f t="shared" si="695"/>
        <v>2.0490901503146915E-2</v>
      </c>
      <c r="AZ1075" s="31">
        <f t="shared" si="695"/>
        <v>2.2463468252751999E-3</v>
      </c>
      <c r="BA1075" s="31">
        <f t="shared" si="696"/>
        <v>1.0000000000000002</v>
      </c>
      <c r="BB1075" s="34">
        <f>AU1075*'Propiedades físicas'!$C$4+'Diseño reactor'!AV1075*'Propiedades físicas'!$C$5+'Diseño reactor'!AW1075*'Propiedades físicas'!$C$8+'Diseño reactor'!AX1075*'Propiedades físicas'!$C$9+'Diseño reactor'!AY1075*'Propiedades físicas'!$C$7+'Diseño reactor'!AZ1075*'Propiedades físicas'!$C$6</f>
        <v>875.92178030317814</v>
      </c>
      <c r="BC1075" s="45">
        <f>AU1075*'Propiedades físicas'!$L$4+'Diseño reactor'!AV1075*'Propiedades físicas'!$L$5+'Diseño reactor'!AW1075*'Propiedades físicas'!$L$8+AX1075*'Propiedades físicas'!$L$9+'Diseño reactor'!AY1075*'Propiedades físicas'!$L$7+'Diseño reactor'!AZ1075*'Propiedades físicas'!$L$6</f>
        <v>2.0360702986490562</v>
      </c>
      <c r="BD1075" s="29">
        <f t="shared" si="673"/>
        <v>2.7182908203787499</v>
      </c>
      <c r="BE1075" s="58">
        <f t="shared" si="674"/>
        <v>42.628695403863894</v>
      </c>
      <c r="BF1075" s="30">
        <f>AU1075*'Propiedades físicas'!$I$4+'Diseño reactor'!AV1075*'Propiedades físicas'!$I$5+'Diseño reactor'!AW1075*'Propiedades físicas'!$I$8+'Diseño reactor'!AX1075*'Propiedades físicas'!$I$9+'Diseño reactor'!AY1075*'Propiedades físicas'!$I$7+'Diseño reactor'!AZ1075*'Propiedades físicas'!$I$6</f>
        <v>1.9724133336524317E-2</v>
      </c>
      <c r="BG1075" s="24">
        <f>AU1075*'Propiedades físicas'!$O$4+'Diseño reactor'!AV1075*'Propiedades físicas'!$O$5+'Diseño reactor'!AW1075*'Propiedades físicas'!$O$8+'Diseño reactor'!AX1075*'Propiedades físicas'!$O$9+'Diseño reactor'!AY1075*'Propiedades físicas'!$O$7+'Diseño reactor'!AZ1075*'Propiedades físicas'!$O$6</f>
        <v>0.15065238459035096</v>
      </c>
      <c r="BH1075" s="54">
        <f t="shared" si="675"/>
        <v>41694.771224221819</v>
      </c>
      <c r="BI1075" s="34">
        <f t="shared" si="697"/>
        <v>266.57209683266461</v>
      </c>
      <c r="BJ1075" s="27">
        <f t="shared" si="676"/>
        <v>4797.8976844330327</v>
      </c>
      <c r="BK1075" s="34">
        <f t="shared" si="677"/>
        <v>556.01132860027656</v>
      </c>
      <c r="BL1075" s="27">
        <f t="shared" si="678"/>
        <v>105.22836792826396</v>
      </c>
      <c r="BM1075" s="34">
        <f t="shared" si="679"/>
        <v>1.1054421768707483</v>
      </c>
      <c r="BN1075" s="45">
        <f t="shared" si="680"/>
        <v>1057.6666435004827</v>
      </c>
      <c r="BO1075" s="45">
        <f t="shared" si="681"/>
        <v>93.146132436219204</v>
      </c>
      <c r="BP1075" s="66">
        <f t="shared" si="682"/>
        <v>6.6918441476153907</v>
      </c>
    </row>
    <row r="1076" spans="8:68">
      <c r="H1076" s="68">
        <v>1071</v>
      </c>
      <c r="I1076" s="31">
        <f>('Propiedades físicas'!$C$10*'Diseño reactor'!H1076)/1000</f>
        <v>937.38769659340824</v>
      </c>
      <c r="J1076" s="31">
        <f t="shared" si="659"/>
        <v>0.48645827298263539</v>
      </c>
      <c r="K1076" s="31">
        <f>(I1076*1000)/'Propiedades físicas'!$F$10</f>
        <v>6123.1722776299976</v>
      </c>
      <c r="L1076" s="31">
        <f t="shared" si="660"/>
        <v>874.73889680428533</v>
      </c>
      <c r="M1076" s="31">
        <f t="shared" si="661"/>
        <v>5248.4333808257115</v>
      </c>
      <c r="N1076" s="31">
        <f t="shared" si="662"/>
        <v>0.81674967021875378</v>
      </c>
      <c r="O1076" s="32">
        <f t="shared" si="663"/>
        <v>4.9004980213125222</v>
      </c>
      <c r="P1076" s="33">
        <f t="shared" si="664"/>
        <v>0.57451367046606971</v>
      </c>
      <c r="Q1076" s="31">
        <f t="shared" si="665"/>
        <v>4.5651105929567857</v>
      </c>
      <c r="R1076" s="31">
        <f t="shared" si="666"/>
        <v>0.17039234714310755</v>
      </c>
      <c r="S1076" s="31">
        <f t="shared" si="667"/>
        <v>0.33538742835573498</v>
      </c>
      <c r="T1076" s="31">
        <f t="shared" si="668"/>
        <v>5.0535876616102135E-2</v>
      </c>
      <c r="U1076" s="31">
        <f t="shared" si="669"/>
        <v>2.1307775993474411E-2</v>
      </c>
      <c r="V1076" s="47">
        <f t="shared" si="683"/>
        <v>5.6893586784018558E-4</v>
      </c>
      <c r="W1076" s="31">
        <f t="shared" si="670"/>
        <v>0.29658536585365852</v>
      </c>
      <c r="X1076" s="34">
        <f>(S1076*H1076*'Propiedades físicas'!$F$5*60*24*365)/(1000000)</f>
        <v>55594.606833146478</v>
      </c>
      <c r="Y1076" s="34">
        <f>(U1076*H1076*'Propiedades físicas'!$F$7*60*24*365)/(1000000)</f>
        <v>1104.5755423608719</v>
      </c>
      <c r="Z1076" s="31">
        <f t="shared" si="684"/>
        <v>615.30414106916066</v>
      </c>
      <c r="AA1076" s="31">
        <f t="shared" si="700"/>
        <v>4889.2334450567178</v>
      </c>
      <c r="AB1076" s="31">
        <f t="shared" si="701"/>
        <v>182.4902037902682</v>
      </c>
      <c r="AC1076" s="31">
        <f t="shared" si="702"/>
        <v>359.19993576899219</v>
      </c>
      <c r="AD1076" s="31">
        <f t="shared" si="699"/>
        <v>54.123923855845383</v>
      </c>
      <c r="AE1076" s="31">
        <f t="shared" si="688"/>
        <v>22.820628089011095</v>
      </c>
      <c r="AF1076" s="31">
        <f t="shared" si="689"/>
        <v>6123.1722776299948</v>
      </c>
      <c r="AG1076" s="31">
        <f t="shared" si="690"/>
        <v>0.10048780487804881</v>
      </c>
      <c r="AH1076" s="31">
        <f t="shared" si="691"/>
        <v>0.79848046459818378</v>
      </c>
      <c r="AI1076" s="31">
        <f t="shared" si="691"/>
        <v>2.9803212373587171E-2</v>
      </c>
      <c r="AJ1076" s="31">
        <f t="shared" si="691"/>
        <v>5.8662392544673328E-2</v>
      </c>
      <c r="AK1076" s="31">
        <f t="shared" si="672"/>
        <v>8.8391966454346316E-3</v>
      </c>
      <c r="AL1076" s="31">
        <f t="shared" si="672"/>
        <v>3.7269289600723003E-3</v>
      </c>
      <c r="AM1076" s="31">
        <f t="shared" si="692"/>
        <v>1</v>
      </c>
      <c r="AN1076" s="31">
        <f>(Z1076*'Propiedades físicas'!$F$4)/1000</f>
        <v>541.0861555733984</v>
      </c>
      <c r="AO1076" s="31">
        <f>(AA1076*'Propiedades físicas'!$F$6)/1000</f>
        <v>156.65103957961725</v>
      </c>
      <c r="AP1076" s="31">
        <f>(AB1076*'Propiedades físicas'!$F$9)/1000</f>
        <v>112.58733122840594</v>
      </c>
      <c r="AQ1076" s="31">
        <f>(AC1076*'Propiedades físicas'!$F$5)/1000</f>
        <v>105.77360508589514</v>
      </c>
      <c r="AR1076" s="31">
        <f>(AD1076*'Propiedades físicas'!$F$8)/1000</f>
        <v>19.188013485374295</v>
      </c>
      <c r="AS1076" s="31">
        <f>(AE1076*'Propiedades físicas'!$F$7)/1000</f>
        <v>2.1015516407170316</v>
      </c>
      <c r="AT1076" s="31">
        <f t="shared" si="693"/>
        <v>937.38769659340801</v>
      </c>
      <c r="AU1076" s="31">
        <f t="shared" si="694"/>
        <v>0.57722771222598468</v>
      </c>
      <c r="AV1076" s="31">
        <f t="shared" si="698"/>
        <v>0.16711446090972606</v>
      </c>
      <c r="AW1076" s="31">
        <f t="shared" si="698"/>
        <v>0.12010754102871558</v>
      </c>
      <c r="AX1076" s="31">
        <f t="shared" si="698"/>
        <v>0.11283869573954357</v>
      </c>
      <c r="AY1076" s="31">
        <f t="shared" si="695"/>
        <v>2.0469666451891886E-2</v>
      </c>
      <c r="AZ1076" s="31">
        <f t="shared" si="695"/>
        <v>2.2419236441382265E-3</v>
      </c>
      <c r="BA1076" s="31">
        <f t="shared" si="696"/>
        <v>0.99999999999999989</v>
      </c>
      <c r="BB1076" s="34">
        <f>AU1076*'Propiedades físicas'!$C$4+'Diseño reactor'!AV1076*'Propiedades físicas'!$C$5+'Diseño reactor'!AW1076*'Propiedades físicas'!$C$8+'Diseño reactor'!AX1076*'Propiedades físicas'!$C$9+'Diseño reactor'!AY1076*'Propiedades físicas'!$C$7+'Diseño reactor'!AZ1076*'Propiedades físicas'!$C$6</f>
        <v>875.92049580110086</v>
      </c>
      <c r="BC1076" s="45">
        <f>AU1076*'Propiedades físicas'!$L$4+'Diseño reactor'!AV1076*'Propiedades físicas'!$L$5+'Diseño reactor'!AW1076*'Propiedades físicas'!$L$8+AX1076*'Propiedades físicas'!$L$9+'Diseño reactor'!AY1076*'Propiedades físicas'!$L$7+'Diseño reactor'!AZ1076*'Propiedades físicas'!$L$6</f>
        <v>2.0361907624724882</v>
      </c>
      <c r="BD1076" s="29">
        <f t="shared" si="673"/>
        <v>2.7163487643134645</v>
      </c>
      <c r="BE1076" s="58">
        <f t="shared" si="674"/>
        <v>42.626544455405288</v>
      </c>
      <c r="BF1076" s="30">
        <f>AU1076*'Propiedades físicas'!$I$4+'Diseño reactor'!AV1076*'Propiedades físicas'!$I$5+'Diseño reactor'!AW1076*'Propiedades físicas'!$I$8+'Diseño reactor'!AX1076*'Propiedades físicas'!$I$9+'Diseño reactor'!AY1076*'Propiedades físicas'!$I$7+'Diseño reactor'!AZ1076*'Propiedades físicas'!$I$6</f>
        <v>1.972472249738131E-2</v>
      </c>
      <c r="BG1076" s="24">
        <f>AU1076*'Propiedades físicas'!$O$4+'Diseño reactor'!AV1076*'Propiedades físicas'!$O$5+'Diseño reactor'!AW1076*'Propiedades físicas'!$O$8+'Diseño reactor'!AX1076*'Propiedades físicas'!$O$9+'Diseño reactor'!AY1076*'Propiedades físicas'!$O$7+'Diseño reactor'!AZ1076*'Propiedades físicas'!$O$6</f>
        <v>0.1506577219300233</v>
      </c>
      <c r="BH1076" s="54">
        <f t="shared" si="675"/>
        <v>41693.464694719158</v>
      </c>
      <c r="BI1076" s="34">
        <f t="shared" si="697"/>
        <v>266.58638685746172</v>
      </c>
      <c r="BJ1076" s="27">
        <f t="shared" si="676"/>
        <v>4797.8831836748841</v>
      </c>
      <c r="BK1076" s="34">
        <f t="shared" si="677"/>
        <v>556.02934656832736</v>
      </c>
      <c r="BL1076" s="27">
        <f t="shared" si="678"/>
        <v>105.2290132745145</v>
      </c>
      <c r="BM1076" s="34">
        <f t="shared" si="679"/>
        <v>1.1054421768707483</v>
      </c>
      <c r="BN1076" s="45">
        <f t="shared" si="680"/>
        <v>1058.8103858895095</v>
      </c>
      <c r="BO1076" s="45">
        <f t="shared" si="681"/>
        <v>93.170086246018457</v>
      </c>
      <c r="BP1076" s="66">
        <f t="shared" si="682"/>
        <v>6.6918343343102507</v>
      </c>
    </row>
    <row r="1077" spans="8:68">
      <c r="H1077" s="68">
        <v>1072</v>
      </c>
      <c r="I1077" s="31">
        <f>('Propiedades físicas'!$C$10*'Diseño reactor'!H1077)/1000</f>
        <v>938.2629418750081</v>
      </c>
      <c r="J1077" s="31">
        <f t="shared" si="659"/>
        <v>0.48600448728022622</v>
      </c>
      <c r="K1077" s="31">
        <f>(I1077*1000)/'Propiedades físicas'!$F$10</f>
        <v>6128.8895253215287</v>
      </c>
      <c r="L1077" s="31">
        <f t="shared" si="660"/>
        <v>875.5556464745041</v>
      </c>
      <c r="M1077" s="31">
        <f t="shared" si="661"/>
        <v>5253.3338788470246</v>
      </c>
      <c r="N1077" s="31">
        <f t="shared" si="662"/>
        <v>0.81674967021875378</v>
      </c>
      <c r="O1077" s="32">
        <f t="shared" si="663"/>
        <v>4.9004980213125231</v>
      </c>
      <c r="P1077" s="33">
        <f t="shared" si="664"/>
        <v>0.57467266253870508</v>
      </c>
      <c r="Q1077" s="31">
        <f t="shared" si="665"/>
        <v>4.565405792192835</v>
      </c>
      <c r="R1077" s="31">
        <f t="shared" si="666"/>
        <v>0.17032763356443884</v>
      </c>
      <c r="S1077" s="31">
        <f t="shared" si="667"/>
        <v>0.33509222911968767</v>
      </c>
      <c r="T1077" s="31">
        <f t="shared" si="668"/>
        <v>5.0483526791580711E-2</v>
      </c>
      <c r="U1077" s="31">
        <f t="shared" si="669"/>
        <v>2.1265847324029148E-2</v>
      </c>
      <c r="V1077" s="47">
        <f t="shared" si="683"/>
        <v>5.6909331630046521E-4</v>
      </c>
      <c r="W1077" s="31">
        <f t="shared" si="670"/>
        <v>0.29639070146818924</v>
      </c>
      <c r="X1077" s="34">
        <f>(S1077*H1077*'Propiedades físicas'!$F$5*60*24*365)/(1000000)</f>
        <v>55597.537289676089</v>
      </c>
      <c r="Y1077" s="34">
        <f>(U1077*H1077*'Propiedades físicas'!$F$7*60*24*365)/(1000000)</f>
        <v>1103.4313188965693</v>
      </c>
      <c r="Z1077" s="31">
        <f t="shared" si="684"/>
        <v>616.04909424149184</v>
      </c>
      <c r="AA1077" s="31">
        <f t="shared" si="700"/>
        <v>4894.1150092307189</v>
      </c>
      <c r="AB1077" s="31">
        <f t="shared" si="701"/>
        <v>182.59122318107842</v>
      </c>
      <c r="AC1077" s="31">
        <f t="shared" si="702"/>
        <v>359.2188696163052</v>
      </c>
      <c r="AD1077" s="31">
        <f t="shared" si="699"/>
        <v>54.118340720574523</v>
      </c>
      <c r="AE1077" s="31">
        <f t="shared" si="688"/>
        <v>22.796988331359248</v>
      </c>
      <c r="AF1077" s="31">
        <f t="shared" si="689"/>
        <v>6128.8895253215269</v>
      </c>
      <c r="AG1077" s="31">
        <f t="shared" si="690"/>
        <v>0.10051561407597298</v>
      </c>
      <c r="AH1077" s="31">
        <f t="shared" si="691"/>
        <v>0.79853209770067923</v>
      </c>
      <c r="AI1077" s="31">
        <f t="shared" si="691"/>
        <v>2.9791893364483433E-2</v>
      </c>
      <c r="AJ1077" s="31">
        <f t="shared" si="691"/>
        <v>5.8610759442178112E-2</v>
      </c>
      <c r="AK1077" s="31">
        <f t="shared" si="672"/>
        <v>8.8300401723647361E-3</v>
      </c>
      <c r="AL1077" s="31">
        <f t="shared" si="672"/>
        <v>3.7195952443217352E-3</v>
      </c>
      <c r="AM1077" s="31">
        <f t="shared" si="692"/>
        <v>1.0000000000000002</v>
      </c>
      <c r="AN1077" s="31">
        <f>(Z1077*'Propiedades físicas'!$F$4)/1000</f>
        <v>541.74125249408314</v>
      </c>
      <c r="AO1077" s="31">
        <f>(AA1077*'Propiedades físicas'!$F$6)/1000</f>
        <v>156.80744489575224</v>
      </c>
      <c r="AP1077" s="31">
        <f>(AB1077*'Propiedades físicas'!$F$9)/1000</f>
        <v>112.64965514156631</v>
      </c>
      <c r="AQ1077" s="31">
        <f>(AC1077*'Propiedades físicas'!$F$5)/1000</f>
        <v>105.7791805359134</v>
      </c>
      <c r="AR1077" s="31">
        <f>(AD1077*'Propiedades físicas'!$F$8)/1000</f>
        <v>19.18603415225807</v>
      </c>
      <c r="AS1077" s="31">
        <f>(AE1077*'Propiedades físicas'!$F$7)/1000</f>
        <v>2.0993746554348731</v>
      </c>
      <c r="AT1077" s="31">
        <f t="shared" si="693"/>
        <v>938.2629418750081</v>
      </c>
      <c r="AU1077" s="31">
        <f t="shared" si="694"/>
        <v>0.57738745538801417</v>
      </c>
      <c r="AV1077" s="31">
        <f t="shared" si="698"/>
        <v>0.16712526723307541</v>
      </c>
      <c r="AW1077" s="31">
        <f t="shared" si="698"/>
        <v>0.12006192519598954</v>
      </c>
      <c r="AX1077" s="31">
        <f t="shared" si="698"/>
        <v>0.11273937807298043</v>
      </c>
      <c r="AY1077" s="31">
        <f t="shared" si="695"/>
        <v>2.0448462041905906E-2</v>
      </c>
      <c r="AZ1077" s="31">
        <f t="shared" si="695"/>
        <v>2.2375120680344892E-3</v>
      </c>
      <c r="BA1077" s="31">
        <f t="shared" si="696"/>
        <v>0.99999999999999989</v>
      </c>
      <c r="BB1077" s="34">
        <f>AU1077*'Propiedades físicas'!$C$4+'Diseño reactor'!AV1077*'Propiedades físicas'!$C$5+'Diseño reactor'!AW1077*'Propiedades físicas'!$C$8+'Diseño reactor'!AX1077*'Propiedades físicas'!$C$9+'Diseño reactor'!AY1077*'Propiedades físicas'!$C$7+'Diseño reactor'!AZ1077*'Propiedades físicas'!$C$6</f>
        <v>875.91921445748483</v>
      </c>
      <c r="BC1077" s="45">
        <f>AU1077*'Propiedades físicas'!$L$4+'Diseño reactor'!AV1077*'Propiedades físicas'!$L$5+'Diseño reactor'!AW1077*'Propiedades físicas'!$L$8+AX1077*'Propiedades físicas'!$L$9+'Diseño reactor'!AY1077*'Propiedades físicas'!$L$7+'Diseño reactor'!AZ1077*'Propiedades físicas'!$L$6</f>
        <v>2.0363110604779391</v>
      </c>
      <c r="BD1077" s="29">
        <f t="shared" si="673"/>
        <v>2.7144094873838287</v>
      </c>
      <c r="BE1077" s="58">
        <f t="shared" si="674"/>
        <v>42.624396694376344</v>
      </c>
      <c r="BF1077" s="30">
        <f>AU1077*'Propiedades físicas'!$I$4+'Diseño reactor'!AV1077*'Propiedades físicas'!$I$5+'Diseño reactor'!AW1077*'Propiedades físicas'!$I$8+'Diseño reactor'!AX1077*'Propiedades físicas'!$I$9+'Diseño reactor'!AY1077*'Propiedades físicas'!$I$7+'Diseño reactor'!AZ1077*'Propiedades físicas'!$I$6</f>
        <v>1.9725310229498524E-2</v>
      </c>
      <c r="BG1077" s="24">
        <f>AU1077*'Propiedades físicas'!$O$4+'Diseño reactor'!AV1077*'Propiedades físicas'!$O$5+'Diseño reactor'!AW1077*'Propiedades físicas'!$O$8+'Diseño reactor'!AX1077*'Propiedades físicas'!$O$9+'Diseño reactor'!AY1077*'Propiedades físicas'!$O$7+'Diseño reactor'!AZ1077*'Propiedades físicas'!$O$6</f>
        <v>0.1506630528510142</v>
      </c>
      <c r="BH1077" s="54">
        <f t="shared" si="675"/>
        <v>41692.161413439222</v>
      </c>
      <c r="BI1077" s="34">
        <f t="shared" si="697"/>
        <v>266.60064715007593</v>
      </c>
      <c r="BJ1077" s="27">
        <f t="shared" si="676"/>
        <v>4797.8687460665242</v>
      </c>
      <c r="BK1077" s="34">
        <f t="shared" si="677"/>
        <v>556.04734804680766</v>
      </c>
      <c r="BL1077" s="27">
        <f t="shared" si="678"/>
        <v>105.22965799629932</v>
      </c>
      <c r="BM1077" s="34">
        <f t="shared" si="679"/>
        <v>1.1054421768707483</v>
      </c>
      <c r="BN1077" s="45">
        <f t="shared" si="680"/>
        <v>1059.9542352400513</v>
      </c>
      <c r="BO1077" s="45">
        <f t="shared" si="681"/>
        <v>93.194008622805754</v>
      </c>
      <c r="BP1077" s="66">
        <f t="shared" si="682"/>
        <v>6.6918245451350407</v>
      </c>
    </row>
    <row r="1078" spans="8:68">
      <c r="H1078" s="68">
        <v>1073</v>
      </c>
      <c r="I1078" s="31">
        <f>('Propiedades físicas'!$C$10*'Diseño reactor'!H1078)/1000</f>
        <v>939.13818715660784</v>
      </c>
      <c r="J1078" s="31">
        <f t="shared" si="659"/>
        <v>0.48555154740391665</v>
      </c>
      <c r="K1078" s="31">
        <f>(I1078*1000)/'Propiedades físicas'!$F$10</f>
        <v>6134.6067730130608</v>
      </c>
      <c r="L1078" s="31">
        <f t="shared" si="660"/>
        <v>876.37239614472287</v>
      </c>
      <c r="M1078" s="31">
        <f t="shared" si="661"/>
        <v>5258.2343768683377</v>
      </c>
      <c r="N1078" s="31">
        <f t="shared" si="662"/>
        <v>0.81674967021875389</v>
      </c>
      <c r="O1078" s="32">
        <f t="shared" si="663"/>
        <v>4.9004980213125231</v>
      </c>
      <c r="P1078" s="33">
        <f t="shared" si="664"/>
        <v>0.57483144603872138</v>
      </c>
      <c r="Q1078" s="31">
        <f t="shared" si="665"/>
        <v>4.5657004874637508</v>
      </c>
      <c r="R1078" s="31">
        <f t="shared" si="666"/>
        <v>0.17026294310138135</v>
      </c>
      <c r="S1078" s="31">
        <f t="shared" si="667"/>
        <v>0.33479753384877248</v>
      </c>
      <c r="T1078" s="31">
        <f t="shared" si="668"/>
        <v>5.043125248856245E-2</v>
      </c>
      <c r="U1078" s="31">
        <f t="shared" si="669"/>
        <v>2.1224028590088734E-2</v>
      </c>
      <c r="V1078" s="47">
        <f t="shared" si="683"/>
        <v>5.6925055821310279E-4</v>
      </c>
      <c r="W1078" s="31">
        <f t="shared" si="670"/>
        <v>0.2961962924518089</v>
      </c>
      <c r="X1078" s="34">
        <f>(S1078*H1078*'Propiedades físicas'!$F$5*60*24*365)/(1000000)</f>
        <v>55600.46006265116</v>
      </c>
      <c r="Y1078" s="34">
        <f>(U1078*H1078*'Propiedades físicas'!$F$7*60*24*365)/(1000000)</f>
        <v>1102.2887461250198</v>
      </c>
      <c r="Z1078" s="31">
        <f t="shared" si="684"/>
        <v>616.79414159954808</v>
      </c>
      <c r="AA1078" s="31">
        <f t="shared" si="700"/>
        <v>4898.9966230486043</v>
      </c>
      <c r="AB1078" s="31">
        <f t="shared" si="701"/>
        <v>182.69213794778219</v>
      </c>
      <c r="AC1078" s="31">
        <f t="shared" si="702"/>
        <v>359.23775381973286</v>
      </c>
      <c r="AD1078" s="31">
        <f t="shared" si="699"/>
        <v>54.112733920227512</v>
      </c>
      <c r="AE1078" s="31">
        <f t="shared" si="688"/>
        <v>22.773382677165213</v>
      </c>
      <c r="AF1078" s="31">
        <f t="shared" si="689"/>
        <v>6134.6067730130608</v>
      </c>
      <c r="AG1078" s="31">
        <f t="shared" si="690"/>
        <v>0.10054338679259874</v>
      </c>
      <c r="AH1078" s="31">
        <f t="shared" si="691"/>
        <v>0.79858364265496729</v>
      </c>
      <c r="AI1078" s="31">
        <f t="shared" si="691"/>
        <v>2.9780578398515917E-2</v>
      </c>
      <c r="AJ1078" s="31">
        <f t="shared" si="691"/>
        <v>5.8559214487889727E-2</v>
      </c>
      <c r="AK1078" s="31">
        <f t="shared" si="672"/>
        <v>8.8208969087108444E-3</v>
      </c>
      <c r="AL1078" s="31">
        <f t="shared" si="672"/>
        <v>3.7122807573173734E-3</v>
      </c>
      <c r="AM1078" s="31">
        <f t="shared" si="692"/>
        <v>0.99999999999999978</v>
      </c>
      <c r="AN1078" s="31">
        <f>(Z1078*'Propiedades físicas'!$F$4)/1000</f>
        <v>542.39643223981057</v>
      </c>
      <c r="AO1078" s="31">
        <f>(AA1078*'Propiedades físicas'!$F$6)/1000</f>
        <v>156.96385180247725</v>
      </c>
      <c r="AP1078" s="31">
        <f>(AB1078*'Propiedades físicas'!$F$9)/1000</f>
        <v>112.7119145068842</v>
      </c>
      <c r="AQ1078" s="31">
        <f>(AC1078*'Propiedades físicas'!$F$5)/1000</f>
        <v>105.78474136729673</v>
      </c>
      <c r="AR1078" s="31">
        <f>(AD1078*'Propiedades físicas'!$F$8)/1000</f>
        <v>19.18404642939905</v>
      </c>
      <c r="AS1078" s="31">
        <f>(AE1078*'Propiedades físicas'!$F$7)/1000</f>
        <v>2.0972008107401443</v>
      </c>
      <c r="AT1078" s="31">
        <f t="shared" si="693"/>
        <v>939.13818715660796</v>
      </c>
      <c r="AU1078" s="31">
        <f t="shared" si="694"/>
        <v>0.57754698899211321</v>
      </c>
      <c r="AV1078" s="31">
        <f t="shared" si="698"/>
        <v>0.16713605510783305</v>
      </c>
      <c r="AW1078" s="31">
        <f t="shared" si="698"/>
        <v>0.12001632565718327</v>
      </c>
      <c r="AX1078" s="31">
        <f t="shared" si="698"/>
        <v>0.11264022996187288</v>
      </c>
      <c r="AY1078" s="31">
        <f t="shared" si="695"/>
        <v>2.0427288222068615E-2</v>
      </c>
      <c r="AZ1078" s="31">
        <f t="shared" si="695"/>
        <v>2.2331120589290034E-3</v>
      </c>
      <c r="BA1078" s="31">
        <f t="shared" si="696"/>
        <v>0.99999999999999989</v>
      </c>
      <c r="BB1078" s="34">
        <f>AU1078*'Propiedades físicas'!$C$4+'Diseño reactor'!AV1078*'Propiedades físicas'!$C$5+'Diseño reactor'!AW1078*'Propiedades físicas'!$C$8+'Diseño reactor'!AX1078*'Propiedades físicas'!$C$9+'Diseño reactor'!AY1078*'Propiedades físicas'!$C$7+'Diseño reactor'!AZ1078*'Propiedades físicas'!$C$6</f>
        <v>875.9179362624925</v>
      </c>
      <c r="BC1078" s="45">
        <f>AU1078*'Propiedades físicas'!$L$4+'Diseño reactor'!AV1078*'Propiedades físicas'!$L$5+'Diseño reactor'!AW1078*'Propiedades físicas'!$L$8+AX1078*'Propiedades físicas'!$L$9+'Diseño reactor'!AY1078*'Propiedades físicas'!$L$7+'Diseño reactor'!AZ1078*'Propiedades físicas'!$L$6</f>
        <v>2.0364311930018477</v>
      </c>
      <c r="BD1078" s="29">
        <f t="shared" si="673"/>
        <v>2.7124729836245356</v>
      </c>
      <c r="BE1078" s="58">
        <f t="shared" si="674"/>
        <v>42.622252113629244</v>
      </c>
      <c r="BF1078" s="30">
        <f>AU1078*'Propiedades físicas'!$I$4+'Diseño reactor'!AV1078*'Propiedades físicas'!$I$5+'Diseño reactor'!AW1078*'Propiedades físicas'!$I$8+'Diseño reactor'!AX1078*'Propiedades físicas'!$I$9+'Diseño reactor'!AY1078*'Propiedades físicas'!$I$7+'Diseño reactor'!AZ1078*'Propiedades físicas'!$I$6</f>
        <v>1.9725896537194004E-2</v>
      </c>
      <c r="BG1078" s="24">
        <f>AU1078*'Propiedades físicas'!$O$4+'Diseño reactor'!AV1078*'Propiedades físicas'!$O$5+'Diseño reactor'!AW1078*'Propiedades físicas'!$O$8+'Diseño reactor'!AX1078*'Propiedades físicas'!$O$9+'Diseño reactor'!AY1078*'Propiedades físicas'!$O$7+'Diseño reactor'!AZ1078*'Propiedades físicas'!$O$6</f>
        <v>0.1506683773639666</v>
      </c>
      <c r="BH1078" s="54">
        <f t="shared" si="675"/>
        <v>41690.861370214036</v>
      </c>
      <c r="BI1078" s="34">
        <f t="shared" si="697"/>
        <v>266.61487779369986</v>
      </c>
      <c r="BJ1078" s="27">
        <f t="shared" si="676"/>
        <v>4797.8543713785939</v>
      </c>
      <c r="BK1078" s="34">
        <f t="shared" si="677"/>
        <v>556.06533304940524</v>
      </c>
      <c r="BL1078" s="27">
        <f t="shared" si="678"/>
        <v>105.23030209420436</v>
      </c>
      <c r="BM1078" s="34">
        <f t="shared" si="679"/>
        <v>1.1054421768707483</v>
      </c>
      <c r="BN1078" s="45">
        <f t="shared" si="680"/>
        <v>1061.098191332655</v>
      </c>
      <c r="BO1078" s="45">
        <f t="shared" si="681"/>
        <v>93.217899628406215</v>
      </c>
      <c r="BP1078" s="66">
        <f t="shared" si="682"/>
        <v>6.6918147800146022</v>
      </c>
    </row>
    <row r="1079" spans="8:68">
      <c r="H1079" s="68">
        <v>1074</v>
      </c>
      <c r="I1079" s="31">
        <f>('Propiedades físicas'!$C$10*'Diseño reactor'!H1079)/1000</f>
        <v>940.0134324382077</v>
      </c>
      <c r="J1079" s="31">
        <f t="shared" si="659"/>
        <v>0.48509945099106377</v>
      </c>
      <c r="K1079" s="31">
        <f>(I1079*1000)/'Propiedades físicas'!$F$10</f>
        <v>6140.3240207045919</v>
      </c>
      <c r="L1079" s="31">
        <f t="shared" si="660"/>
        <v>877.18914581494164</v>
      </c>
      <c r="M1079" s="31">
        <f t="shared" si="661"/>
        <v>5263.1348748896498</v>
      </c>
      <c r="N1079" s="31">
        <f t="shared" si="662"/>
        <v>0.81674967021875389</v>
      </c>
      <c r="O1079" s="32">
        <f t="shared" si="663"/>
        <v>4.9004980213125231</v>
      </c>
      <c r="P1079" s="33">
        <f t="shared" si="664"/>
        <v>0.5749900213762712</v>
      </c>
      <c r="Q1079" s="31">
        <f t="shared" si="665"/>
        <v>4.5659946800258622</v>
      </c>
      <c r="R1079" s="31">
        <f t="shared" si="666"/>
        <v>0.17019827582988487</v>
      </c>
      <c r="S1079" s="31">
        <f t="shared" si="667"/>
        <v>0.33450334128666104</v>
      </c>
      <c r="T1079" s="31">
        <f t="shared" si="668"/>
        <v>5.0379053581017505E-2</v>
      </c>
      <c r="U1079" s="31">
        <f t="shared" si="669"/>
        <v>2.1182319431580394E-2</v>
      </c>
      <c r="V1079" s="47">
        <f t="shared" si="683"/>
        <v>5.6940759398426864E-4</v>
      </c>
      <c r="W1079" s="31">
        <f t="shared" si="670"/>
        <v>0.29600213830234068</v>
      </c>
      <c r="X1079" s="34">
        <f>(S1079*H1079*'Propiedades físicas'!$F$5*60*24*365)/(1000000)</f>
        <v>55603.375177237715</v>
      </c>
      <c r="Y1079" s="34">
        <f>(U1079*H1079*'Propiedades físicas'!$F$7*60*24*365)/(1000000)</f>
        <v>1101.1478212915576</v>
      </c>
      <c r="Z1079" s="31">
        <f t="shared" si="684"/>
        <v>617.53928295811522</v>
      </c>
      <c r="AA1079" s="31">
        <f t="shared" si="700"/>
        <v>4903.8782863477763</v>
      </c>
      <c r="AB1079" s="31">
        <f t="shared" si="701"/>
        <v>182.79294824129636</v>
      </c>
      <c r="AC1079" s="31">
        <f t="shared" si="702"/>
        <v>359.25658854187395</v>
      </c>
      <c r="AD1079" s="31">
        <f t="shared" si="699"/>
        <v>54.107103546012802</v>
      </c>
      <c r="AE1079" s="31">
        <f t="shared" si="688"/>
        <v>22.749811069517342</v>
      </c>
      <c r="AF1079" s="31">
        <f t="shared" si="689"/>
        <v>6140.324020704591</v>
      </c>
      <c r="AG1079" s="31">
        <f t="shared" si="690"/>
        <v>0.10057112309966564</v>
      </c>
      <c r="AH1079" s="31">
        <f t="shared" si="691"/>
        <v>0.7986350996807926</v>
      </c>
      <c r="AI1079" s="31">
        <f t="shared" si="691"/>
        <v>2.9769267488968961E-2</v>
      </c>
      <c r="AJ1079" s="31">
        <f t="shared" si="691"/>
        <v>5.8507757462064665E-2</v>
      </c>
      <c r="AK1079" s="31">
        <f t="shared" si="672"/>
        <v>8.8117668324291642E-3</v>
      </c>
      <c r="AL1079" s="31">
        <f t="shared" si="672"/>
        <v>3.7049854360791277E-3</v>
      </c>
      <c r="AM1079" s="31">
        <f t="shared" si="692"/>
        <v>1.0000000000000002</v>
      </c>
      <c r="AN1079" s="31">
        <f>(Z1079*'Propiedades físicas'!$F$4)/1000</f>
        <v>543.05169464770745</v>
      </c>
      <c r="AO1079" s="31">
        <f>(AA1079*'Propiedades físicas'!$F$6)/1000</f>
        <v>157.12026029458275</v>
      </c>
      <c r="AP1079" s="31">
        <f>(AB1079*'Propiedades físicas'!$F$9)/1000</f>
        <v>112.77410941746777</v>
      </c>
      <c r="AQ1079" s="31">
        <f>(AC1079*'Propiedades físicas'!$F$5)/1000</f>
        <v>105.79028762792564</v>
      </c>
      <c r="AR1079" s="31">
        <f>(AD1079*'Propiedades físicas'!$F$8)/1000</f>
        <v>19.182050349132453</v>
      </c>
      <c r="AS1079" s="31">
        <f>(AE1079*'Propiedades físicas'!$F$7)/1000</f>
        <v>2.0950301013918522</v>
      </c>
      <c r="AT1079" s="31">
        <f t="shared" si="693"/>
        <v>940.01343243820804</v>
      </c>
      <c r="AU1079" s="31">
        <f t="shared" si="694"/>
        <v>0.57770631345037193</v>
      </c>
      <c r="AV1079" s="31">
        <f t="shared" si="698"/>
        <v>0.16714682457998925</v>
      </c>
      <c r="AW1079" s="31">
        <f t="shared" si="698"/>
        <v>0.11997074246583279</v>
      </c>
      <c r="AX1079" s="31">
        <f t="shared" si="698"/>
        <v>0.11254125098353823</v>
      </c>
      <c r="AY1079" s="31">
        <f t="shared" si="695"/>
        <v>2.0406144941331344E-2</v>
      </c>
      <c r="AZ1079" s="31">
        <f t="shared" si="695"/>
        <v>2.2287235789362715E-3</v>
      </c>
      <c r="BA1079" s="31">
        <f t="shared" si="696"/>
        <v>0.99999999999999978</v>
      </c>
      <c r="BB1079" s="34">
        <f>AU1079*'Propiedades físicas'!$C$4+'Diseño reactor'!AV1079*'Propiedades físicas'!$C$5+'Diseño reactor'!AW1079*'Propiedades físicas'!$C$8+'Diseño reactor'!AX1079*'Propiedades físicas'!$C$9+'Diseño reactor'!AY1079*'Propiedades físicas'!$C$7+'Diseño reactor'!AZ1079*'Propiedades físicas'!$C$6</f>
        <v>875.91666120632306</v>
      </c>
      <c r="BC1079" s="45">
        <f>AU1079*'Propiedades físicas'!$L$4+'Diseño reactor'!AV1079*'Propiedades físicas'!$L$5+'Diseño reactor'!AW1079*'Propiedades físicas'!$L$8+AX1079*'Propiedades físicas'!$L$9+'Diseño reactor'!AY1079*'Propiedades físicas'!$L$7+'Diseño reactor'!AZ1079*'Propiedades físicas'!$L$6</f>
        <v>2.0365511603797573</v>
      </c>
      <c r="BD1079" s="29">
        <f t="shared" si="673"/>
        <v>2.7105392470873264</v>
      </c>
      <c r="BE1079" s="58">
        <f t="shared" si="674"/>
        <v>42.620110706037721</v>
      </c>
      <c r="BF1079" s="30">
        <f>AU1079*'Propiedades físicas'!$I$4+'Diseño reactor'!AV1079*'Propiedades físicas'!$I$5+'Diseño reactor'!AW1079*'Propiedades físicas'!$I$8+'Diseño reactor'!AX1079*'Propiedades físicas'!$I$9+'Diseño reactor'!AY1079*'Propiedades físicas'!$I$7+'Diseño reactor'!AZ1079*'Propiedades físicas'!$I$6</f>
        <v>1.9726481424769925E-2</v>
      </c>
      <c r="BG1079" s="24">
        <f>AU1079*'Propiedades físicas'!$O$4+'Diseño reactor'!AV1079*'Propiedades físicas'!$O$5+'Diseño reactor'!AW1079*'Propiedades físicas'!$O$8+'Diseño reactor'!AX1079*'Propiedades físicas'!$O$9+'Diseño reactor'!AY1079*'Propiedades físicas'!$O$7+'Diseño reactor'!AZ1079*'Propiedades físicas'!$O$6</f>
        <v>0.15067369547950279</v>
      </c>
      <c r="BH1079" s="54">
        <f t="shared" si="675"/>
        <v>41689.564554914628</v>
      </c>
      <c r="BI1079" s="34">
        <f t="shared" si="697"/>
        <v>266.62907887123578</v>
      </c>
      <c r="BJ1079" s="27">
        <f t="shared" si="676"/>
        <v>4797.8400593826818</v>
      </c>
      <c r="BK1079" s="34">
        <f t="shared" si="677"/>
        <v>556.08330158983529</v>
      </c>
      <c r="BL1079" s="27">
        <f t="shared" si="678"/>
        <v>105.23094556881621</v>
      </c>
      <c r="BM1079" s="34">
        <f t="shared" si="679"/>
        <v>1.1054421768707483</v>
      </c>
      <c r="BN1079" s="45">
        <f t="shared" si="680"/>
        <v>1062.2422539484637</v>
      </c>
      <c r="BO1079" s="45">
        <f t="shared" si="681"/>
        <v>93.241759324482899</v>
      </c>
      <c r="BP1079" s="66">
        <f t="shared" si="682"/>
        <v>6.69180503887406</v>
      </c>
    </row>
    <row r="1080" spans="8:68">
      <c r="H1080" s="68">
        <v>1075</v>
      </c>
      <c r="I1080" s="31">
        <f>('Propiedades físicas'!$C$10*'Diseño reactor'!H1080)/1000</f>
        <v>940.88867771980745</v>
      </c>
      <c r="J1080" s="31">
        <f t="shared" si="659"/>
        <v>0.48464819568781636</v>
      </c>
      <c r="K1080" s="31">
        <f>(I1080*1000)/'Propiedades físicas'!$F$10</f>
        <v>6146.0412683961231</v>
      </c>
      <c r="L1080" s="31">
        <f t="shared" si="660"/>
        <v>878.00589548516041</v>
      </c>
      <c r="M1080" s="31">
        <f t="shared" si="661"/>
        <v>5268.035372910962</v>
      </c>
      <c r="N1080" s="31">
        <f t="shared" si="662"/>
        <v>0.81674967021875389</v>
      </c>
      <c r="O1080" s="32">
        <f t="shared" si="663"/>
        <v>4.9004980213125231</v>
      </c>
      <c r="P1080" s="33">
        <f t="shared" si="664"/>
        <v>0.57514838896043241</v>
      </c>
      <c r="Q1080" s="31">
        <f t="shared" si="665"/>
        <v>4.5662883711314164</v>
      </c>
      <c r="R1080" s="31">
        <f t="shared" si="666"/>
        <v>0.17013363182538233</v>
      </c>
      <c r="S1080" s="31">
        <f t="shared" si="667"/>
        <v>0.33420965018110621</v>
      </c>
      <c r="T1080" s="31">
        <f t="shared" si="668"/>
        <v>5.0326929943093443E-2</v>
      </c>
      <c r="U1080" s="31">
        <f t="shared" si="669"/>
        <v>2.1140719489845673E-2</v>
      </c>
      <c r="V1080" s="47">
        <f t="shared" si="683"/>
        <v>5.6956442401906904E-4</v>
      </c>
      <c r="W1080" s="31">
        <f t="shared" si="670"/>
        <v>0.29580823851892368</v>
      </c>
      <c r="X1080" s="34">
        <f>(S1080*H1080*'Propiedades físicas'!$F$5*60*24*365)/(1000000)</f>
        <v>55606.28265850294</v>
      </c>
      <c r="Y1080" s="34">
        <f>(U1080*H1080*'Propiedades físicas'!$F$7*60*24*365)/(1000000)</f>
        <v>1100.0085416453933</v>
      </c>
      <c r="Z1080" s="31">
        <f t="shared" si="684"/>
        <v>618.28451813246488</v>
      </c>
      <c r="AA1080" s="31">
        <f t="shared" si="700"/>
        <v>4908.7599989662722</v>
      </c>
      <c r="AB1080" s="31">
        <f t="shared" si="701"/>
        <v>182.89365421228601</v>
      </c>
      <c r="AC1080" s="31">
        <f t="shared" si="702"/>
        <v>359.27537394468919</v>
      </c>
      <c r="AD1080" s="31">
        <f t="shared" si="699"/>
        <v>54.101449688825454</v>
      </c>
      <c r="AE1080" s="31">
        <f t="shared" si="688"/>
        <v>22.726273451584099</v>
      </c>
      <c r="AF1080" s="31">
        <f t="shared" si="689"/>
        <v>6146.0412683961213</v>
      </c>
      <c r="AG1080" s="31">
        <f t="shared" si="690"/>
        <v>0.10059882306872521</v>
      </c>
      <c r="AH1080" s="31">
        <f t="shared" si="691"/>
        <v>0.79868646899718398</v>
      </c>
      <c r="AI1080" s="31">
        <f t="shared" si="691"/>
        <v>2.9757960649036477E-2</v>
      </c>
      <c r="AJ1080" s="31">
        <f t="shared" si="691"/>
        <v>5.845638814567318E-2</v>
      </c>
      <c r="AK1080" s="31">
        <f t="shared" si="672"/>
        <v>8.8026499215069273E-3</v>
      </c>
      <c r="AL1080" s="31">
        <f t="shared" si="672"/>
        <v>3.697709217874285E-3</v>
      </c>
      <c r="AM1080" s="31">
        <f t="shared" si="692"/>
        <v>1.0000000000000002</v>
      </c>
      <c r="AN1080" s="31">
        <f>(Z1080*'Propiedades físicas'!$F$4)/1000</f>
        <v>543.7070395553269</v>
      </c>
      <c r="AO1080" s="31">
        <f>(AA1080*'Propiedades físicas'!$F$6)/1000</f>
        <v>157.27667036687936</v>
      </c>
      <c r="AP1080" s="31">
        <f>(AB1080*'Propiedades físicas'!$F$9)/1000</f>
        <v>112.83623996626984</v>
      </c>
      <c r="AQ1080" s="31">
        <f>(AC1080*'Propiedades físicas'!$F$5)/1000</f>
        <v>105.79581936549265</v>
      </c>
      <c r="AR1080" s="31">
        <f>(AD1080*'Propiedades físicas'!$F$8)/1000</f>
        <v>19.180045943682391</v>
      </c>
      <c r="AS1080" s="31">
        <f>(AE1080*'Propiedades físicas'!$F$7)/1000</f>
        <v>2.0928625221563797</v>
      </c>
      <c r="AT1080" s="31">
        <f t="shared" si="693"/>
        <v>940.88867771980756</v>
      </c>
      <c r="AU1080" s="31">
        <f t="shared" si="694"/>
        <v>0.57786542917380113</v>
      </c>
      <c r="AV1080" s="31">
        <f t="shared" si="698"/>
        <v>0.16715757569538492</v>
      </c>
      <c r="AW1080" s="31">
        <f t="shared" si="698"/>
        <v>0.11992517567510996</v>
      </c>
      <c r="AX1080" s="31">
        <f t="shared" si="698"/>
        <v>0.11244244071666698</v>
      </c>
      <c r="AY1080" s="31">
        <f t="shared" si="695"/>
        <v>2.0385032148717303E-2</v>
      </c>
      <c r="AZ1080" s="31">
        <f t="shared" si="695"/>
        <v>2.2243465903196095E-3</v>
      </c>
      <c r="BA1080" s="31">
        <f t="shared" si="696"/>
        <v>0.99999999999999989</v>
      </c>
      <c r="BB1080" s="34">
        <f>AU1080*'Propiedades físicas'!$C$4+'Diseño reactor'!AV1080*'Propiedades físicas'!$C$5+'Diseño reactor'!AW1080*'Propiedades físicas'!$C$8+'Diseño reactor'!AX1080*'Propiedades físicas'!$C$9+'Diseño reactor'!AY1080*'Propiedades físicas'!$C$7+'Diseño reactor'!AZ1080*'Propiedades físicas'!$C$6</f>
        <v>875.91538927921374</v>
      </c>
      <c r="BC1080" s="45">
        <f>AU1080*'Propiedades físicas'!$L$4+'Diseño reactor'!AV1080*'Propiedades físicas'!$L$5+'Diseño reactor'!AW1080*'Propiedades físicas'!$L$8+AX1080*'Propiedades físicas'!$L$9+'Diseño reactor'!AY1080*'Propiedades físicas'!$L$7+'Diseño reactor'!AZ1080*'Propiedades físicas'!$L$6</f>
        <v>2.0366709629463196</v>
      </c>
      <c r="BD1080" s="29">
        <f t="shared" si="673"/>
        <v>2.7086082718409279</v>
      </c>
      <c r="BE1080" s="58">
        <f t="shared" si="674"/>
        <v>42.617972464497015</v>
      </c>
      <c r="BF1080" s="30">
        <f>AU1080*'Propiedades físicas'!$I$4+'Diseño reactor'!AV1080*'Propiedades físicas'!$I$5+'Diseño reactor'!AW1080*'Propiedades físicas'!$I$8+'Diseño reactor'!AX1080*'Propiedades físicas'!$I$9+'Diseño reactor'!AY1080*'Propiedades físicas'!$I$7+'Diseño reactor'!AZ1080*'Propiedades físicas'!$I$6</f>
        <v>1.9727064896512738E-2</v>
      </c>
      <c r="BG1080" s="24">
        <f>AU1080*'Propiedades físicas'!$O$4+'Diseño reactor'!AV1080*'Propiedades físicas'!$O$5+'Diseño reactor'!AW1080*'Propiedades físicas'!$O$8+'Diseño reactor'!AX1080*'Propiedades físicas'!$O$9+'Diseño reactor'!AY1080*'Propiedades físicas'!$O$7+'Diseño reactor'!AZ1080*'Propiedades físicas'!$O$6</f>
        <v>0.1506790072082248</v>
      </c>
      <c r="BH1080" s="54">
        <f t="shared" si="675"/>
        <v>41688.270957450826</v>
      </c>
      <c r="BI1080" s="34">
        <f t="shared" si="697"/>
        <v>266.64325046529802</v>
      </c>
      <c r="BJ1080" s="27">
        <f t="shared" si="676"/>
        <v>4797.825809851287</v>
      </c>
      <c r="BK1080" s="34">
        <f t="shared" si="677"/>
        <v>556.10125368183776</v>
      </c>
      <c r="BL1080" s="27">
        <f t="shared" si="678"/>
        <v>105.23158842072219</v>
      </c>
      <c r="BM1080" s="34">
        <f t="shared" si="679"/>
        <v>1.1054421768707483</v>
      </c>
      <c r="BN1080" s="45">
        <f t="shared" si="680"/>
        <v>1063.3864228692189</v>
      </c>
      <c r="BO1080" s="45">
        <f t="shared" si="681"/>
        <v>93.26558777253733</v>
      </c>
      <c r="BP1080" s="66">
        <f t="shared" si="682"/>
        <v>6.6917953216388302</v>
      </c>
    </row>
    <row r="1081" spans="8:68">
      <c r="H1081" s="68">
        <v>1076</v>
      </c>
      <c r="I1081" s="31">
        <f>('Propiedades físicas'!$C$10*'Diseño reactor'!H1081)/1000</f>
        <v>941.76392300140731</v>
      </c>
      <c r="J1081" s="31">
        <f t="shared" si="659"/>
        <v>0.48419777914907297</v>
      </c>
      <c r="K1081" s="31">
        <f>(I1081*1000)/'Propiedades físicas'!$F$10</f>
        <v>6151.7585160876542</v>
      </c>
      <c r="L1081" s="31">
        <f t="shared" si="660"/>
        <v>878.82264515537918</v>
      </c>
      <c r="M1081" s="31">
        <f t="shared" si="661"/>
        <v>5272.9358709322751</v>
      </c>
      <c r="N1081" s="31">
        <f t="shared" si="662"/>
        <v>0.81674967021875389</v>
      </c>
      <c r="O1081" s="32">
        <f t="shared" si="663"/>
        <v>4.9004980213125231</v>
      </c>
      <c r="P1081" s="33">
        <f t="shared" si="664"/>
        <v>0.5753065491992122</v>
      </c>
      <c r="Q1081" s="31">
        <f t="shared" si="665"/>
        <v>4.5665815620285972</v>
      </c>
      <c r="R1081" s="31">
        <f t="shared" si="666"/>
        <v>0.17006901116279244</v>
      </c>
      <c r="S1081" s="31">
        <f t="shared" si="667"/>
        <v>0.33391645928392483</v>
      </c>
      <c r="T1081" s="31">
        <f t="shared" si="668"/>
        <v>5.0274881449115308E-2</v>
      </c>
      <c r="U1081" s="31">
        <f t="shared" si="669"/>
        <v>2.1099228407633914E-2</v>
      </c>
      <c r="V1081" s="47">
        <f t="shared" si="683"/>
        <v>5.6972104872154994E-4</v>
      </c>
      <c r="W1081" s="31">
        <f t="shared" si="670"/>
        <v>0.2956145926020084</v>
      </c>
      <c r="X1081" s="34">
        <f>(S1081*H1081*'Propiedades físicas'!$F$5*60*24*365)/(1000000)</f>
        <v>55609.182531415572</v>
      </c>
      <c r="Y1081" s="34">
        <f>(U1081*H1081*'Propiedades físicas'!$F$7*60*24*365)/(1000000)</f>
        <v>1098.8709044396178</v>
      </c>
      <c r="Z1081" s="31">
        <f t="shared" si="684"/>
        <v>619.02984693835231</v>
      </c>
      <c r="AA1081" s="31">
        <f t="shared" si="700"/>
        <v>4913.6417607427702</v>
      </c>
      <c r="AB1081" s="31">
        <f t="shared" si="701"/>
        <v>182.99425601116465</v>
      </c>
      <c r="AC1081" s="31">
        <f t="shared" si="702"/>
        <v>359.2941101895031</v>
      </c>
      <c r="AD1081" s="31">
        <f t="shared" si="699"/>
        <v>54.095772439248073</v>
      </c>
      <c r="AE1081" s="31">
        <f t="shared" si="688"/>
        <v>22.702769766614093</v>
      </c>
      <c r="AF1081" s="31">
        <f t="shared" si="689"/>
        <v>6151.7585160876533</v>
      </c>
      <c r="AG1081" s="31">
        <f t="shared" si="690"/>
        <v>0.10062648677114167</v>
      </c>
      <c r="AH1081" s="31">
        <f t="shared" si="691"/>
        <v>0.79873775082246068</v>
      </c>
      <c r="AI1081" s="31">
        <f t="shared" si="691"/>
        <v>2.9746657891822431E-2</v>
      </c>
      <c r="AJ1081" s="31">
        <f t="shared" si="691"/>
        <v>5.8405106320396354E-2</v>
      </c>
      <c r="AK1081" s="31">
        <f t="shared" si="672"/>
        <v>8.7935461539624081E-3</v>
      </c>
      <c r="AL1081" s="31">
        <f t="shared" si="672"/>
        <v>3.6904520402163674E-3</v>
      </c>
      <c r="AM1081" s="31">
        <f t="shared" si="692"/>
        <v>0.99999999999999989</v>
      </c>
      <c r="AN1081" s="31">
        <f>(Z1081*'Propiedades físicas'!$F$4)/1000</f>
        <v>544.36246680064824</v>
      </c>
      <c r="AO1081" s="31">
        <f>(AA1081*'Propiedades físicas'!$F$6)/1000</f>
        <v>157.43308201419836</v>
      </c>
      <c r="AP1081" s="31">
        <f>(AB1081*'Propiedades físicas'!$F$9)/1000</f>
        <v>112.89830624608801</v>
      </c>
      <c r="AQ1081" s="31">
        <f>(AC1081*'Propiedades físicas'!$F$5)/1000</f>
        <v>105.80133662750299</v>
      </c>
      <c r="AR1081" s="31">
        <f>(AD1081*'Propiedades físicas'!$F$8)/1000</f>
        <v>19.178033245162219</v>
      </c>
      <c r="AS1081" s="31">
        <f>(AE1081*'Propiedades físicas'!$F$7)/1000</f>
        <v>2.0906980678074918</v>
      </c>
      <c r="AT1081" s="31">
        <f t="shared" si="693"/>
        <v>941.76392300140731</v>
      </c>
      <c r="AU1081" s="31">
        <f t="shared" si="694"/>
        <v>0.57802433657233521</v>
      </c>
      <c r="AV1081" s="31">
        <f t="shared" si="698"/>
        <v>0.16716830849971209</v>
      </c>
      <c r="AW1081" s="31">
        <f t="shared" si="698"/>
        <v>0.11987962533782397</v>
      </c>
      <c r="AX1081" s="31">
        <f t="shared" si="698"/>
        <v>0.11234379874131671</v>
      </c>
      <c r="AY1081" s="31">
        <f t="shared" si="695"/>
        <v>2.0363949793321571E-2</v>
      </c>
      <c r="AZ1081" s="31">
        <f t="shared" si="695"/>
        <v>2.2199810554904506E-3</v>
      </c>
      <c r="BA1081" s="31">
        <f t="shared" si="696"/>
        <v>1</v>
      </c>
      <c r="BB1081" s="34">
        <f>AU1081*'Propiedades físicas'!$C$4+'Diseño reactor'!AV1081*'Propiedades físicas'!$C$5+'Diseño reactor'!AW1081*'Propiedades físicas'!$C$8+'Diseño reactor'!AX1081*'Propiedades físicas'!$C$9+'Diseño reactor'!AY1081*'Propiedades físicas'!$C$7+'Diseño reactor'!AZ1081*'Propiedades físicas'!$C$6</f>
        <v>875.9141204714374</v>
      </c>
      <c r="BC1081" s="45">
        <f>AU1081*'Propiedades físicas'!$L$4+'Diseño reactor'!AV1081*'Propiedades físicas'!$L$5+'Diseño reactor'!AW1081*'Propiedades físicas'!$L$8+AX1081*'Propiedades físicas'!$L$9+'Diseño reactor'!AY1081*'Propiedades físicas'!$L$7+'Diseño reactor'!AZ1081*'Propiedades físicas'!$L$6</f>
        <v>2.036790601035297</v>
      </c>
      <c r="BD1081" s="29">
        <f t="shared" si="673"/>
        <v>2.7066800519710008</v>
      </c>
      <c r="BE1081" s="58">
        <f t="shared" si="674"/>
        <v>42.615837381923747</v>
      </c>
      <c r="BF1081" s="30">
        <f>AU1081*'Propiedades físicas'!$I$4+'Diseño reactor'!AV1081*'Propiedades físicas'!$I$5+'Diseño reactor'!AW1081*'Propiedades físicas'!$I$8+'Diseño reactor'!AX1081*'Propiedades físicas'!$I$9+'Diseño reactor'!AY1081*'Propiedades físicas'!$I$7+'Diseño reactor'!AZ1081*'Propiedades físicas'!$I$6</f>
        <v>1.9727646956693164E-2</v>
      </c>
      <c r="BG1081" s="24">
        <f>AU1081*'Propiedades físicas'!$O$4+'Diseño reactor'!AV1081*'Propiedades físicas'!$O$5+'Diseño reactor'!AW1081*'Propiedades físicas'!$O$8+'Diseño reactor'!AX1081*'Propiedades físicas'!$O$9+'Diseño reactor'!AY1081*'Propiedades físicas'!$O$7+'Diseño reactor'!AZ1081*'Propiedades físicas'!$O$6</f>
        <v>0.15068431256071399</v>
      </c>
      <c r="BH1081" s="54">
        <f t="shared" si="675"/>
        <v>41686.980567771083</v>
      </c>
      <c r="BI1081" s="34">
        <f t="shared" si="697"/>
        <v>266.6573926582131</v>
      </c>
      <c r="BJ1081" s="27">
        <f t="shared" si="676"/>
        <v>4797.8116225578478</v>
      </c>
      <c r="BK1081" s="34">
        <f t="shared" si="677"/>
        <v>556.11918933917923</v>
      </c>
      <c r="BL1081" s="27">
        <f t="shared" si="678"/>
        <v>105.23223065051039</v>
      </c>
      <c r="BM1081" s="34">
        <f t="shared" si="679"/>
        <v>1.1054421768707483</v>
      </c>
      <c r="BN1081" s="45">
        <f t="shared" si="680"/>
        <v>1064.530697877251</v>
      </c>
      <c r="BO1081" s="45">
        <f t="shared" si="681"/>
        <v>93.289385033910179</v>
      </c>
      <c r="BP1081" s="66">
        <f t="shared" si="682"/>
        <v>6.6917856282345971</v>
      </c>
    </row>
    <row r="1082" spans="8:68">
      <c r="H1082" s="68">
        <v>1077</v>
      </c>
      <c r="I1082" s="31">
        <f>('Propiedades físicas'!$C$10*'Diseño reactor'!H1082)/1000</f>
        <v>942.63916828300705</v>
      </c>
      <c r="J1082" s="31">
        <f t="shared" si="659"/>
        <v>0.48374819903844252</v>
      </c>
      <c r="K1082" s="31">
        <f>(I1082*1000)/'Propiedades físicas'!$F$10</f>
        <v>6157.4757637791854</v>
      </c>
      <c r="L1082" s="31">
        <f t="shared" si="660"/>
        <v>879.63939482559783</v>
      </c>
      <c r="M1082" s="31">
        <f t="shared" si="661"/>
        <v>5277.8363689535872</v>
      </c>
      <c r="N1082" s="31">
        <f t="shared" si="662"/>
        <v>0.81674967021875378</v>
      </c>
      <c r="O1082" s="32">
        <f t="shared" si="663"/>
        <v>4.9004980213125231</v>
      </c>
      <c r="P1082" s="33">
        <f t="shared" si="664"/>
        <v>0.5754645024995495</v>
      </c>
      <c r="Q1082" s="31">
        <f t="shared" si="665"/>
        <v>4.566874253961541</v>
      </c>
      <c r="R1082" s="31">
        <f t="shared" si="666"/>
        <v>0.17000441391652249</v>
      </c>
      <c r="S1082" s="31">
        <f t="shared" si="667"/>
        <v>0.33362376735098193</v>
      </c>
      <c r="T1082" s="31">
        <f t="shared" si="668"/>
        <v>5.0222907973585959E-2</v>
      </c>
      <c r="U1082" s="31">
        <f t="shared" si="669"/>
        <v>2.1057845829095839E-2</v>
      </c>
      <c r="V1082" s="47">
        <f t="shared" si="683"/>
        <v>5.6987746849469952E-4</v>
      </c>
      <c r="W1082" s="31">
        <f t="shared" si="670"/>
        <v>0.29542120005335265</v>
      </c>
      <c r="X1082" s="34">
        <f>(S1082*H1082*'Propiedades físicas'!$F$5*60*24*365)/(1000000)</f>
        <v>55612.074820846465</v>
      </c>
      <c r="Y1082" s="34">
        <f>(U1082*H1082*'Propiedades físicas'!$F$7*60*24*365)/(1000000)</f>
        <v>1097.7349069312077</v>
      </c>
      <c r="Z1082" s="31">
        <f t="shared" si="684"/>
        <v>619.77526919201478</v>
      </c>
      <c r="AA1082" s="31">
        <f t="shared" si="700"/>
        <v>4918.52357151658</v>
      </c>
      <c r="AB1082" s="31">
        <f t="shared" si="701"/>
        <v>183.09475378809472</v>
      </c>
      <c r="AC1082" s="31">
        <f t="shared" si="702"/>
        <v>359.31279743700753</v>
      </c>
      <c r="AD1082" s="31">
        <f t="shared" si="699"/>
        <v>54.090071887552078</v>
      </c>
      <c r="AE1082" s="31">
        <f t="shared" si="688"/>
        <v>22.67929995793622</v>
      </c>
      <c r="AF1082" s="31">
        <f t="shared" si="689"/>
        <v>6157.4757637791854</v>
      </c>
      <c r="AG1082" s="31">
        <f t="shared" si="690"/>
        <v>0.10065411427809245</v>
      </c>
      <c r="AH1082" s="31">
        <f t="shared" si="691"/>
        <v>0.79878894537423373</v>
      </c>
      <c r="AI1082" s="31">
        <f t="shared" si="691"/>
        <v>2.9735359230341377E-2</v>
      </c>
      <c r="AJ1082" s="31">
        <f t="shared" si="691"/>
        <v>5.8353911768623395E-2</v>
      </c>
      <c r="AK1082" s="31">
        <f t="shared" si="672"/>
        <v>8.7844555078449866E-3</v>
      </c>
      <c r="AL1082" s="31">
        <f t="shared" si="672"/>
        <v>3.6832138408640154E-3</v>
      </c>
      <c r="AM1082" s="31">
        <f t="shared" si="692"/>
        <v>1</v>
      </c>
      <c r="AN1082" s="31">
        <f>(Z1082*'Propiedades físicas'!$F$4)/1000</f>
        <v>545.01797622207403</v>
      </c>
      <c r="AO1082" s="31">
        <f>(AA1082*'Propiedades físicas'!$F$6)/1000</f>
        <v>157.58949523139123</v>
      </c>
      <c r="AP1082" s="31">
        <f>(AB1082*'Propiedades físicas'!$F$9)/1000</f>
        <v>112.96030834956503</v>
      </c>
      <c r="AQ1082" s="31">
        <f>(AC1082*'Propiedades físicas'!$F$5)/1000</f>
        <v>105.80683946127563</v>
      </c>
      <c r="AR1082" s="31">
        <f>(AD1082*'Propiedades físicas'!$F$8)/1000</f>
        <v>19.176012285574956</v>
      </c>
      <c r="AS1082" s="31">
        <f>(AE1082*'Propiedades físicas'!$F$7)/1000</f>
        <v>2.0885367331263462</v>
      </c>
      <c r="AT1082" s="31">
        <f t="shared" si="693"/>
        <v>942.63916828300728</v>
      </c>
      <c r="AU1082" s="31">
        <f t="shared" si="694"/>
        <v>0.57818303605483534</v>
      </c>
      <c r="AV1082" s="31">
        <f t="shared" si="698"/>
        <v>0.16717902303851473</v>
      </c>
      <c r="AW1082" s="31">
        <f t="shared" si="698"/>
        <v>0.1198340915064237</v>
      </c>
      <c r="AX1082" s="31">
        <f t="shared" si="698"/>
        <v>0.1122453246389072</v>
      </c>
      <c r="AY1082" s="31">
        <f t="shared" si="695"/>
        <v>2.034289782431125E-2</v>
      </c>
      <c r="AZ1082" s="31">
        <f t="shared" si="695"/>
        <v>2.2156269370076798E-3</v>
      </c>
      <c r="BA1082" s="31">
        <f t="shared" si="696"/>
        <v>0.99999999999999989</v>
      </c>
      <c r="BB1082" s="34">
        <f>AU1082*'Propiedades físicas'!$C$4+'Diseño reactor'!AV1082*'Propiedades físicas'!$C$5+'Diseño reactor'!AW1082*'Propiedades físicas'!$C$8+'Diseño reactor'!AX1082*'Propiedades físicas'!$C$9+'Diseño reactor'!AY1082*'Propiedades físicas'!$C$7+'Diseño reactor'!AZ1082*'Propiedades físicas'!$C$6</f>
        <v>875.9128547733045</v>
      </c>
      <c r="BC1082" s="45">
        <f>AU1082*'Propiedades físicas'!$L$4+'Diseño reactor'!AV1082*'Propiedades físicas'!$L$5+'Diseño reactor'!AW1082*'Propiedades físicas'!$L$8+AX1082*'Propiedades físicas'!$L$9+'Diseño reactor'!AY1082*'Propiedades físicas'!$L$7+'Diseño reactor'!AZ1082*'Propiedades físicas'!$L$6</f>
        <v>2.0369100749795614</v>
      </c>
      <c r="BD1082" s="29">
        <f t="shared" si="673"/>
        <v>2.7047545815800769</v>
      </c>
      <c r="BE1082" s="58">
        <f t="shared" si="674"/>
        <v>42.613705451255925</v>
      </c>
      <c r="BF1082" s="30">
        <f>AU1082*'Propiedades físicas'!$I$4+'Diseño reactor'!AV1082*'Propiedades físicas'!$I$5+'Diseño reactor'!AW1082*'Propiedades físicas'!$I$8+'Diseño reactor'!AX1082*'Propiedades físicas'!$I$9+'Diseño reactor'!AY1082*'Propiedades físicas'!$I$7+'Diseño reactor'!AZ1082*'Propiedades físicas'!$I$6</f>
        <v>1.9728227609566266E-2</v>
      </c>
      <c r="BG1082" s="24">
        <f>AU1082*'Propiedades físicas'!$O$4+'Diseño reactor'!AV1082*'Propiedades físicas'!$O$5+'Diseño reactor'!AW1082*'Propiedades físicas'!$O$8+'Diseño reactor'!AX1082*'Propiedades físicas'!$O$9+'Diseño reactor'!AY1082*'Propiedades físicas'!$O$7+'Diseño reactor'!AZ1082*'Propiedades físicas'!$O$6</f>
        <v>0.1506896115475313</v>
      </c>
      <c r="BH1082" s="54">
        <f t="shared" si="675"/>
        <v>41685.693375862422</v>
      </c>
      <c r="BI1082" s="34">
        <f t="shared" si="697"/>
        <v>266.67150553202026</v>
      </c>
      <c r="BJ1082" s="27">
        <f t="shared" si="676"/>
        <v>4797.7974972767161</v>
      </c>
      <c r="BK1082" s="34">
        <f t="shared" si="677"/>
        <v>556.13710857565093</v>
      </c>
      <c r="BL1082" s="27">
        <f t="shared" si="678"/>
        <v>105.23287225876955</v>
      </c>
      <c r="BM1082" s="34">
        <f t="shared" si="679"/>
        <v>1.1054421768707483</v>
      </c>
      <c r="BN1082" s="45">
        <f t="shared" si="680"/>
        <v>1065.6750787554822</v>
      </c>
      <c r="BO1082" s="45">
        <f t="shared" si="681"/>
        <v>93.313151169781676</v>
      </c>
      <c r="BP1082" s="66">
        <f t="shared" si="682"/>
        <v>6.6917759585873373</v>
      </c>
    </row>
    <row r="1083" spans="8:68">
      <c r="H1083" s="68">
        <v>1078</v>
      </c>
      <c r="I1083" s="31">
        <f>('Propiedades físicas'!$C$10*'Diseño reactor'!H1083)/1000</f>
        <v>943.51441356460691</v>
      </c>
      <c r="J1083" s="31">
        <f t="shared" si="659"/>
        <v>0.48329945302820276</v>
      </c>
      <c r="K1083" s="31">
        <f>(I1083*1000)/'Propiedades físicas'!$F$10</f>
        <v>6163.1930114707166</v>
      </c>
      <c r="L1083" s="31">
        <f t="shared" si="660"/>
        <v>880.4561444958166</v>
      </c>
      <c r="M1083" s="31">
        <f t="shared" si="661"/>
        <v>5282.7368669748994</v>
      </c>
      <c r="N1083" s="31">
        <f t="shared" si="662"/>
        <v>0.81674967021875378</v>
      </c>
      <c r="O1083" s="32">
        <f t="shared" si="663"/>
        <v>4.9004980213125222</v>
      </c>
      <c r="P1083" s="33">
        <f t="shared" si="664"/>
        <v>0.57562224926731931</v>
      </c>
      <c r="Q1083" s="31">
        <f t="shared" si="665"/>
        <v>4.5671664481703464</v>
      </c>
      <c r="R1083" s="31">
        <f t="shared" si="666"/>
        <v>0.16993984016047101</v>
      </c>
      <c r="S1083" s="31">
        <f t="shared" si="667"/>
        <v>0.33333157314217488</v>
      </c>
      <c r="T1083" s="31">
        <f t="shared" si="668"/>
        <v>5.0171009391186239E-2</v>
      </c>
      <c r="U1083" s="31">
        <f t="shared" si="669"/>
        <v>2.1016571399777136E-2</v>
      </c>
      <c r="V1083" s="47">
        <f t="shared" si="683"/>
        <v>5.7003368374045223E-4</v>
      </c>
      <c r="W1083" s="31">
        <f t="shared" si="670"/>
        <v>0.29522806037601718</v>
      </c>
      <c r="X1083" s="34">
        <f>(S1083*H1083*'Propiedades físicas'!$F$5*60*24*365)/(1000000)</f>
        <v>55614.959551568973</v>
      </c>
      <c r="Y1083" s="34">
        <f>(U1083*H1083*'Propiedades físicas'!$F$7*60*24*365)/(1000000)</f>
        <v>1096.6005463810304</v>
      </c>
      <c r="Z1083" s="31">
        <f t="shared" si="684"/>
        <v>620.52078471017023</v>
      </c>
      <c r="AA1083" s="31">
        <f t="shared" si="700"/>
        <v>4923.4054311276332</v>
      </c>
      <c r="AB1083" s="31">
        <f t="shared" si="701"/>
        <v>183.19514769298775</v>
      </c>
      <c r="AC1083" s="31">
        <f t="shared" si="702"/>
        <v>359.33143584726452</v>
      </c>
      <c r="AD1083" s="31">
        <f t="shared" si="699"/>
        <v>54.084348123698767</v>
      </c>
      <c r="AE1083" s="31">
        <f t="shared" si="688"/>
        <v>22.655863968959753</v>
      </c>
      <c r="AF1083" s="31">
        <f t="shared" si="689"/>
        <v>6163.1930114707147</v>
      </c>
      <c r="AG1083" s="31">
        <f t="shared" si="690"/>
        <v>0.10068170566056898</v>
      </c>
      <c r="AH1083" s="31">
        <f t="shared" si="691"/>
        <v>0.79884005286940829</v>
      </c>
      <c r="AI1083" s="31">
        <f t="shared" si="691"/>
        <v>2.9724064677518858E-2</v>
      </c>
      <c r="AJ1083" s="31">
        <f t="shared" si="691"/>
        <v>5.8302804273448791E-2</v>
      </c>
      <c r="AK1083" s="31">
        <f t="shared" si="672"/>
        <v>8.7753779612351757E-3</v>
      </c>
      <c r="AL1083" s="31">
        <f t="shared" si="672"/>
        <v>3.6759945578198621E-3</v>
      </c>
      <c r="AM1083" s="31">
        <f t="shared" si="692"/>
        <v>1</v>
      </c>
      <c r="AN1083" s="31">
        <f>(Z1083*'Propiedades físicas'!$F$4)/1000</f>
        <v>545.67356765842953</v>
      </c>
      <c r="AO1083" s="31">
        <f>(AA1083*'Propiedades físicas'!$F$6)/1000</f>
        <v>157.74591001332936</v>
      </c>
      <c r="AP1083" s="31">
        <f>(AB1083*'Propiedades físicas'!$F$9)/1000</f>
        <v>113.02224636918878</v>
      </c>
      <c r="AQ1083" s="31">
        <f>(AC1083*'Propiedades físicas'!$F$5)/1000</f>
        <v>105.812327913944</v>
      </c>
      <c r="AR1083" s="31">
        <f>(AD1083*'Propiedades físicas'!$F$8)/1000</f>
        <v>19.173983096813682</v>
      </c>
      <c r="AS1083" s="31">
        <f>(AE1083*'Propiedades físicas'!$F$7)/1000</f>
        <v>2.0863785129015038</v>
      </c>
      <c r="AT1083" s="31">
        <f t="shared" si="693"/>
        <v>943.51441356460691</v>
      </c>
      <c r="AU1083" s="31">
        <f t="shared" si="694"/>
        <v>0.57834152802909422</v>
      </c>
      <c r="AV1083" s="31">
        <f t="shared" si="698"/>
        <v>0.16718971935718899</v>
      </c>
      <c r="AW1083" s="31">
        <f t="shared" si="698"/>
        <v>0.11978857423299936</v>
      </c>
      <c r="AX1083" s="31">
        <f t="shared" si="698"/>
        <v>0.11214701799221484</v>
      </c>
      <c r="AY1083" s="31">
        <f t="shared" si="695"/>
        <v>2.0321876190925566E-2</v>
      </c>
      <c r="AZ1083" s="31">
        <f t="shared" si="695"/>
        <v>2.2112841975769557E-3</v>
      </c>
      <c r="BA1083" s="31">
        <f t="shared" si="696"/>
        <v>0.99999999999999989</v>
      </c>
      <c r="BB1083" s="34">
        <f>AU1083*'Propiedades físicas'!$C$4+'Diseño reactor'!AV1083*'Propiedades físicas'!$C$5+'Diseño reactor'!AW1083*'Propiedades físicas'!$C$8+'Diseño reactor'!AX1083*'Propiedades físicas'!$C$9+'Diseño reactor'!AY1083*'Propiedades físicas'!$C$7+'Diseño reactor'!AZ1083*'Propiedades físicas'!$C$6</f>
        <v>875.91159217516167</v>
      </c>
      <c r="BC1083" s="45">
        <f>AU1083*'Propiedades físicas'!$L$4+'Diseño reactor'!AV1083*'Propiedades físicas'!$L$5+'Diseño reactor'!AW1083*'Propiedades físicas'!$L$8+AX1083*'Propiedades físicas'!$L$9+'Diseño reactor'!AY1083*'Propiedades físicas'!$L$7+'Diseño reactor'!AZ1083*'Propiedades físicas'!$L$6</f>
        <v>2.0370293851111052</v>
      </c>
      <c r="BD1083" s="29">
        <f t="shared" si="673"/>
        <v>2.7028318547874899</v>
      </c>
      <c r="BE1083" s="58">
        <f t="shared" si="674"/>
        <v>42.611576665452738</v>
      </c>
      <c r="BF1083" s="30">
        <f>AU1083*'Propiedades físicas'!$I$4+'Diseño reactor'!AV1083*'Propiedades físicas'!$I$5+'Diseño reactor'!AW1083*'Propiedades físicas'!$I$8+'Diseño reactor'!AX1083*'Propiedades físicas'!$I$9+'Diseño reactor'!AY1083*'Propiedades físicas'!$I$7+'Diseño reactor'!AZ1083*'Propiedades físicas'!$I$6</f>
        <v>1.9728806859371603E-2</v>
      </c>
      <c r="BG1083" s="24">
        <f>AU1083*'Propiedades físicas'!$O$4+'Diseño reactor'!AV1083*'Propiedades físicas'!$O$5+'Diseño reactor'!AW1083*'Propiedades físicas'!$O$8+'Diseño reactor'!AX1083*'Propiedades físicas'!$O$9+'Diseño reactor'!AY1083*'Propiedades físicas'!$O$7+'Diseño reactor'!AZ1083*'Propiedades físicas'!$O$6</f>
        <v>0.15069490417921749</v>
      </c>
      <c r="BH1083" s="54">
        <f t="shared" si="675"/>
        <v>41684.409371749993</v>
      </c>
      <c r="BI1083" s="34">
        <f t="shared" si="697"/>
        <v>266.68558916847491</v>
      </c>
      <c r="BJ1083" s="27">
        <f t="shared" si="676"/>
        <v>4797.7834337831619</v>
      </c>
      <c r="BK1083" s="34">
        <f t="shared" si="677"/>
        <v>556.15501140506967</v>
      </c>
      <c r="BL1083" s="27">
        <f t="shared" si="678"/>
        <v>105.23351324608916</v>
      </c>
      <c r="BM1083" s="34">
        <f t="shared" si="679"/>
        <v>1.1054421768707483</v>
      </c>
      <c r="BN1083" s="45">
        <f t="shared" si="680"/>
        <v>1066.8195652874247</v>
      </c>
      <c r="BO1083" s="45">
        <f t="shared" si="681"/>
        <v>93.336886241172039</v>
      </c>
      <c r="BP1083" s="66">
        <f t="shared" si="682"/>
        <v>6.6917663126232991</v>
      </c>
    </row>
    <row r="1084" spans="8:68">
      <c r="H1084" s="68">
        <v>1079</v>
      </c>
      <c r="I1084" s="31">
        <f>('Propiedades físicas'!$C$10*'Diseño reactor'!H1084)/1000</f>
        <v>944.38965884620688</v>
      </c>
      <c r="J1084" s="31">
        <f t="shared" si="659"/>
        <v>0.48285153879926085</v>
      </c>
      <c r="K1084" s="31">
        <f>(I1084*1000)/'Propiedades físicas'!$F$10</f>
        <v>6168.9102591622486</v>
      </c>
      <c r="L1084" s="31">
        <f t="shared" si="660"/>
        <v>881.27289416603548</v>
      </c>
      <c r="M1084" s="31">
        <f t="shared" si="661"/>
        <v>5287.6373649962125</v>
      </c>
      <c r="N1084" s="31">
        <f t="shared" si="662"/>
        <v>0.81674967021875389</v>
      </c>
      <c r="O1084" s="32">
        <f t="shared" si="663"/>
        <v>4.9004980213125231</v>
      </c>
      <c r="P1084" s="33">
        <f t="shared" si="664"/>
        <v>0.57577978990733625</v>
      </c>
      <c r="Q1084" s="31">
        <f t="shared" si="665"/>
        <v>4.5674581458911048</v>
      </c>
      <c r="R1084" s="31">
        <f t="shared" si="666"/>
        <v>0.16987528996803042</v>
      </c>
      <c r="S1084" s="31">
        <f t="shared" si="667"/>
        <v>0.33303987542141705</v>
      </c>
      <c r="T1084" s="31">
        <f t="shared" si="668"/>
        <v>5.011918557677518E-2</v>
      </c>
      <c r="U1084" s="31">
        <f t="shared" si="669"/>
        <v>2.0975404766612086E-2</v>
      </c>
      <c r="V1084" s="47">
        <f t="shared" si="683"/>
        <v>5.7018969485969227E-4</v>
      </c>
      <c r="W1084" s="31">
        <f t="shared" si="670"/>
        <v>0.29503517307436139</v>
      </c>
      <c r="X1084" s="34">
        <f>(S1084*H1084*'Propiedades físicas'!$F$5*60*24*365)/(1000000)</f>
        <v>55617.836748259346</v>
      </c>
      <c r="Y1084" s="34">
        <f>(U1084*H1084*'Propiedades físicas'!$F$7*60*24*365)/(1000000)</f>
        <v>1095.4678200538478</v>
      </c>
      <c r="Z1084" s="31">
        <f t="shared" si="684"/>
        <v>621.26639331001581</v>
      </c>
      <c r="AA1084" s="31">
        <f t="shared" si="700"/>
        <v>4928.2873394165017</v>
      </c>
      <c r="AB1084" s="31">
        <f t="shared" si="701"/>
        <v>183.29543787550483</v>
      </c>
      <c r="AC1084" s="31">
        <f t="shared" si="702"/>
        <v>359.35002557970898</v>
      </c>
      <c r="AD1084" s="31">
        <f t="shared" si="699"/>
        <v>54.078601237340422</v>
      </c>
      <c r="AE1084" s="31">
        <f t="shared" si="688"/>
        <v>22.632461743174442</v>
      </c>
      <c r="AF1084" s="31">
        <f t="shared" si="689"/>
        <v>6168.9102591622459</v>
      </c>
      <c r="AG1084" s="31">
        <f t="shared" si="690"/>
        <v>0.10070926098937698</v>
      </c>
      <c r="AH1084" s="31">
        <f t="shared" si="691"/>
        <v>0.79889107352418776</v>
      </c>
      <c r="AI1084" s="31">
        <f t="shared" si="691"/>
        <v>2.9712774246191877E-2</v>
      </c>
      <c r="AJ1084" s="31">
        <f t="shared" si="691"/>
        <v>5.8251783618669409E-2</v>
      </c>
      <c r="AK1084" s="31">
        <f t="shared" si="672"/>
        <v>8.7663134922446474E-3</v>
      </c>
      <c r="AL1084" s="31">
        <f t="shared" si="672"/>
        <v>3.6687941293294139E-3</v>
      </c>
      <c r="AM1084" s="31">
        <f t="shared" si="692"/>
        <v>1.0000000000000002</v>
      </c>
      <c r="AN1084" s="31">
        <f>(Z1084*'Propiedades físicas'!$F$4)/1000</f>
        <v>546.32924094896168</v>
      </c>
      <c r="AO1084" s="31">
        <f>(AA1084*'Propiedades físicas'!$F$6)/1000</f>
        <v>157.90232635490472</v>
      </c>
      <c r="AP1084" s="31">
        <f>(AB1084*'Propiedades físicas'!$F$9)/1000</f>
        <v>113.08412039729269</v>
      </c>
      <c r="AQ1084" s="31">
        <f>(AC1084*'Propiedades físicas'!$F$5)/1000</f>
        <v>105.81780203245691</v>
      </c>
      <c r="AR1084" s="31">
        <f>(AD1084*'Propiedades físicas'!$F$8)/1000</f>
        <v>19.17194571066192</v>
      </c>
      <c r="AS1084" s="31">
        <f>(AE1084*'Propiedades físicas'!$F$7)/1000</f>
        <v>2.0842234019289343</v>
      </c>
      <c r="AT1084" s="31">
        <f t="shared" si="693"/>
        <v>944.389658846207</v>
      </c>
      <c r="AU1084" s="31">
        <f t="shared" si="694"/>
        <v>0.57849981290183838</v>
      </c>
      <c r="AV1084" s="31">
        <f t="shared" si="698"/>
        <v>0.16720039750098425</v>
      </c>
      <c r="AW1084" s="31">
        <f t="shared" si="698"/>
        <v>0.11974307356928433</v>
      </c>
      <c r="AX1084" s="31">
        <f t="shared" si="698"/>
        <v>0.11204887838536703</v>
      </c>
      <c r="AY1084" s="31">
        <f t="shared" si="695"/>
        <v>2.0300884842475869E-2</v>
      </c>
      <c r="AZ1084" s="31">
        <f t="shared" si="695"/>
        <v>2.2069528000500356E-3</v>
      </c>
      <c r="BA1084" s="31">
        <f t="shared" si="696"/>
        <v>0.99999999999999989</v>
      </c>
      <c r="BB1084" s="34">
        <f>AU1084*'Propiedades físicas'!$C$4+'Diseño reactor'!AV1084*'Propiedades físicas'!$C$5+'Diseño reactor'!AW1084*'Propiedades físicas'!$C$8+'Diseño reactor'!AX1084*'Propiedades físicas'!$C$9+'Diseño reactor'!AY1084*'Propiedades físicas'!$C$7+'Diseño reactor'!AZ1084*'Propiedades físicas'!$C$6</f>
        <v>875.91033266739191</v>
      </c>
      <c r="BC1084" s="45">
        <f>AU1084*'Propiedades físicas'!$L$4+'Diseño reactor'!AV1084*'Propiedades físicas'!$L$5+'Diseño reactor'!AW1084*'Propiedades físicas'!$L$8+AX1084*'Propiedades físicas'!$L$9+'Diseño reactor'!AY1084*'Propiedades físicas'!$L$7+'Diseño reactor'!AZ1084*'Propiedades físicas'!$L$6</f>
        <v>2.0371485317610358</v>
      </c>
      <c r="BD1084" s="29">
        <f t="shared" si="673"/>
        <v>2.7009118657293287</v>
      </c>
      <c r="BE1084" s="58">
        <f t="shared" si="674"/>
        <v>42.609451017494578</v>
      </c>
      <c r="BF1084" s="30">
        <f>AU1084*'Propiedades físicas'!$I$4+'Diseño reactor'!AV1084*'Propiedades físicas'!$I$5+'Diseño reactor'!AW1084*'Propiedades físicas'!$I$8+'Diseño reactor'!AX1084*'Propiedades físicas'!$I$9+'Diseño reactor'!AY1084*'Propiedades físicas'!$I$7+'Diseño reactor'!AZ1084*'Propiedades físicas'!$I$6</f>
        <v>1.9729384710333159E-2</v>
      </c>
      <c r="BG1084" s="24">
        <f>AU1084*'Propiedades físicas'!$O$4+'Diseño reactor'!AV1084*'Propiedades físicas'!$O$5+'Diseño reactor'!AW1084*'Propiedades físicas'!$O$8+'Diseño reactor'!AX1084*'Propiedades físicas'!$O$9+'Diseño reactor'!AY1084*'Propiedades físicas'!$O$7+'Diseño reactor'!AZ1084*'Propiedades físicas'!$O$6</f>
        <v>0.15070019046629288</v>
      </c>
      <c r="BH1084" s="54">
        <f t="shared" si="675"/>
        <v>41683.128545497224</v>
      </c>
      <c r="BI1084" s="34">
        <f t="shared" si="697"/>
        <v>266.699643649047</v>
      </c>
      <c r="BJ1084" s="27">
        <f t="shared" si="676"/>
        <v>4797.7694318533686</v>
      </c>
      <c r="BK1084" s="34">
        <f t="shared" si="677"/>
        <v>556.17289784127718</v>
      </c>
      <c r="BL1084" s="27">
        <f t="shared" si="678"/>
        <v>105.23415361305936</v>
      </c>
      <c r="BM1084" s="34">
        <f t="shared" si="679"/>
        <v>1.1054421768707483</v>
      </c>
      <c r="BN1084" s="45">
        <f t="shared" si="680"/>
        <v>1067.9641572571759</v>
      </c>
      <c r="BO1084" s="45">
        <f t="shared" si="681"/>
        <v>93.36059030894225</v>
      </c>
      <c r="BP1084" s="66">
        <f t="shared" si="682"/>
        <v>6.6917566902690124</v>
      </c>
    </row>
    <row r="1085" spans="8:68">
      <c r="H1085" s="68">
        <v>1080</v>
      </c>
      <c r="I1085" s="31">
        <f>('Propiedades físicas'!$C$10*'Diseño reactor'!H1085)/1000</f>
        <v>945.26490412780663</v>
      </c>
      <c r="J1085" s="31">
        <f t="shared" si="659"/>
        <v>0.48240445404111343</v>
      </c>
      <c r="K1085" s="31">
        <f>(I1085*1000)/'Propiedades físicas'!$F$10</f>
        <v>6174.6275068537798</v>
      </c>
      <c r="L1085" s="31">
        <f t="shared" si="660"/>
        <v>882.08964383625425</v>
      </c>
      <c r="M1085" s="31">
        <f t="shared" si="661"/>
        <v>5292.5378630175255</v>
      </c>
      <c r="N1085" s="31">
        <f t="shared" si="662"/>
        <v>0.81674967021875389</v>
      </c>
      <c r="O1085" s="32">
        <f t="shared" si="663"/>
        <v>4.900498021312524</v>
      </c>
      <c r="P1085" s="33">
        <f t="shared" si="664"/>
        <v>0.57593712482335679</v>
      </c>
      <c r="Q1085" s="31">
        <f t="shared" si="665"/>
        <v>4.5677493483559015</v>
      </c>
      <c r="R1085" s="31">
        <f t="shared" si="666"/>
        <v>0.1698107634120897</v>
      </c>
      <c r="S1085" s="31">
        <f t="shared" si="667"/>
        <v>0.3327486729566218</v>
      </c>
      <c r="T1085" s="31">
        <f t="shared" si="668"/>
        <v>5.0067436405390214E-2</v>
      </c>
      <c r="U1085" s="31">
        <f t="shared" si="669"/>
        <v>2.0934345577917207E-2</v>
      </c>
      <c r="V1085" s="47">
        <f t="shared" si="683"/>
        <v>5.7034550225225627E-4</v>
      </c>
      <c r="W1085" s="31">
        <f t="shared" si="670"/>
        <v>0.29484253765403923</v>
      </c>
      <c r="X1085" s="34">
        <f>(S1085*H1085*'Propiedades físicas'!$F$5*60*24*365)/(1000000)</f>
        <v>55620.706435497304</v>
      </c>
      <c r="Y1085" s="34">
        <f>(U1085*H1085*'Propiedades físicas'!$F$7*60*24*365)/(1000000)</f>
        <v>1094.3367252183216</v>
      </c>
      <c r="Z1085" s="31">
        <f t="shared" si="684"/>
        <v>622.01209480922535</v>
      </c>
      <c r="AA1085" s="31">
        <f t="shared" si="700"/>
        <v>4933.1692962243733</v>
      </c>
      <c r="AB1085" s="31">
        <f t="shared" si="701"/>
        <v>183.39562448505689</v>
      </c>
      <c r="AC1085" s="31">
        <f t="shared" si="702"/>
        <v>359.36856679315156</v>
      </c>
      <c r="AD1085" s="31">
        <f t="shared" si="699"/>
        <v>54.072831317821432</v>
      </c>
      <c r="AE1085" s="31">
        <f t="shared" si="688"/>
        <v>22.609093224150584</v>
      </c>
      <c r="AF1085" s="31">
        <f t="shared" si="689"/>
        <v>6174.6275068537789</v>
      </c>
      <c r="AG1085" s="31">
        <f t="shared" si="690"/>
        <v>0.10073678033513726</v>
      </c>
      <c r="AH1085" s="31">
        <f t="shared" si="691"/>
        <v>0.79894200755407541</v>
      </c>
      <c r="AI1085" s="31">
        <f t="shared" si="691"/>
        <v>2.9701487949109394E-2</v>
      </c>
      <c r="AJ1085" s="31">
        <f t="shared" si="691"/>
        <v>5.82008495887818E-2</v>
      </c>
      <c r="AK1085" s="31">
        <f t="shared" si="672"/>
        <v>8.7572620790162797E-3</v>
      </c>
      <c r="AL1085" s="31">
        <f t="shared" si="672"/>
        <v>3.6616124938799468E-3</v>
      </c>
      <c r="AM1085" s="31">
        <f t="shared" si="692"/>
        <v>1</v>
      </c>
      <c r="AN1085" s="31">
        <f>(Z1085*'Propiedades físicas'!$F$4)/1000</f>
        <v>546.98499593333656</v>
      </c>
      <c r="AO1085" s="31">
        <f>(AA1085*'Propiedades físicas'!$F$6)/1000</f>
        <v>158.05874425102891</v>
      </c>
      <c r="AP1085" s="31">
        <f>(AB1085*'Propiedades físicas'!$F$9)/1000</f>
        <v>113.14593052605584</v>
      </c>
      <c r="AQ1085" s="31">
        <f>(AC1085*'Propiedades físicas'!$F$5)/1000</f>
        <v>105.82326186357935</v>
      </c>
      <c r="AR1085" s="31">
        <f>(AD1085*'Propiedades físicas'!$F$8)/1000</f>
        <v>19.169900158794047</v>
      </c>
      <c r="AS1085" s="31">
        <f>(AE1085*'Propiedades físicas'!$F$7)/1000</f>
        <v>2.0820713950120275</v>
      </c>
      <c r="AT1085" s="31">
        <f t="shared" si="693"/>
        <v>945.26490412780663</v>
      </c>
      <c r="AU1085" s="31">
        <f t="shared" si="694"/>
        <v>0.57865789107873222</v>
      </c>
      <c r="AV1085" s="31">
        <f t="shared" si="698"/>
        <v>0.16721105751500345</v>
      </c>
      <c r="AW1085" s="31">
        <f t="shared" si="698"/>
        <v>0.11969758956665727</v>
      </c>
      <c r="AX1085" s="31">
        <f t="shared" si="698"/>
        <v>0.11195090540383723</v>
      </c>
      <c r="AY1085" s="31">
        <f t="shared" si="695"/>
        <v>2.0279923728345823E-2</v>
      </c>
      <c r="AZ1085" s="31">
        <f t="shared" si="695"/>
        <v>2.2026327074241153E-3</v>
      </c>
      <c r="BA1085" s="31">
        <f t="shared" si="696"/>
        <v>1.0000000000000002</v>
      </c>
      <c r="BB1085" s="34">
        <f>AU1085*'Propiedades físicas'!$C$4+'Diseño reactor'!AV1085*'Propiedades físicas'!$C$5+'Diseño reactor'!AW1085*'Propiedades físicas'!$C$8+'Diseño reactor'!AX1085*'Propiedades físicas'!$C$9+'Diseño reactor'!AY1085*'Propiedades físicas'!$C$7+'Diseño reactor'!AZ1085*'Propiedades físicas'!$C$6</f>
        <v>875.90907624041427</v>
      </c>
      <c r="BC1085" s="45">
        <f>AU1085*'Propiedades físicas'!$L$4+'Diseño reactor'!AV1085*'Propiedades físicas'!$L$5+'Diseño reactor'!AW1085*'Propiedades físicas'!$L$8+AX1085*'Propiedades físicas'!$L$9+'Diseño reactor'!AY1085*'Propiedades físicas'!$L$7+'Diseño reactor'!AZ1085*'Propiedades físicas'!$L$6</f>
        <v>2.037267515259586</v>
      </c>
      <c r="BD1085" s="29">
        <f t="shared" si="673"/>
        <v>2.6989946085583658</v>
      </c>
      <c r="BE1085" s="58">
        <f t="shared" si="674"/>
        <v>42.607328500382913</v>
      </c>
      <c r="BF1085" s="30">
        <f>AU1085*'Propiedades físicas'!$I$4+'Diseño reactor'!AV1085*'Propiedades físicas'!$I$5+'Diseño reactor'!AW1085*'Propiedades físicas'!$I$8+'Diseño reactor'!AX1085*'Propiedades físicas'!$I$9+'Diseño reactor'!AY1085*'Propiedades físicas'!$I$7+'Diseño reactor'!AZ1085*'Propiedades físicas'!$I$6</f>
        <v>1.9729961166659545E-2</v>
      </c>
      <c r="BG1085" s="24">
        <f>AU1085*'Propiedades físicas'!$O$4+'Diseño reactor'!AV1085*'Propiedades físicas'!$O$5+'Diseño reactor'!AW1085*'Propiedades físicas'!$O$8+'Diseño reactor'!AX1085*'Propiedades físicas'!$O$9+'Diseño reactor'!AY1085*'Propiedades físicas'!$O$7+'Diseño reactor'!AZ1085*'Propiedades físicas'!$O$6</f>
        <v>0.15070547041925741</v>
      </c>
      <c r="BH1085" s="54">
        <f t="shared" si="675"/>
        <v>41681.850887205372</v>
      </c>
      <c r="BI1085" s="34">
        <f t="shared" si="697"/>
        <v>266.71366905492499</v>
      </c>
      <c r="BJ1085" s="27">
        <f t="shared" si="676"/>
        <v>4797.7554912644209</v>
      </c>
      <c r="BK1085" s="34">
        <f t="shared" si="677"/>
        <v>556.19076789813846</v>
      </c>
      <c r="BL1085" s="27">
        <f t="shared" si="678"/>
        <v>105.23479336027093</v>
      </c>
      <c r="BM1085" s="34">
        <f t="shared" si="679"/>
        <v>1.1054421768707483</v>
      </c>
      <c r="BN1085" s="45">
        <f t="shared" si="680"/>
        <v>1069.1088544494191</v>
      </c>
      <c r="BO1085" s="45">
        <f t="shared" si="681"/>
        <v>93.384263433794231</v>
      </c>
      <c r="BP1085" s="66">
        <f t="shared" si="682"/>
        <v>6.6917470914512798</v>
      </c>
    </row>
    <row r="1086" spans="8:68">
      <c r="H1086" s="68">
        <v>1081</v>
      </c>
      <c r="I1086" s="31">
        <f>('Propiedades físicas'!$C$10*'Diseño reactor'!H1086)/1000</f>
        <v>946.14014940940649</v>
      </c>
      <c r="J1086" s="31">
        <f t="shared" si="659"/>
        <v>0.48195819645180621</v>
      </c>
      <c r="K1086" s="31">
        <f>(I1086*1000)/'Propiedades físicas'!$F$10</f>
        <v>6180.3447545453109</v>
      </c>
      <c r="L1086" s="31">
        <f t="shared" si="660"/>
        <v>882.90639350647291</v>
      </c>
      <c r="M1086" s="31">
        <f t="shared" si="661"/>
        <v>5297.4383610388377</v>
      </c>
      <c r="N1086" s="31">
        <f t="shared" si="662"/>
        <v>0.81674967021875389</v>
      </c>
      <c r="O1086" s="32">
        <f t="shared" si="663"/>
        <v>4.9004980213125231</v>
      </c>
      <c r="P1086" s="33">
        <f t="shared" si="664"/>
        <v>0.57609425441808437</v>
      </c>
      <c r="Q1086" s="31">
        <f t="shared" si="665"/>
        <v>4.5680400567928352</v>
      </c>
      <c r="R1086" s="31">
        <f t="shared" si="666"/>
        <v>0.16974626056503722</v>
      </c>
      <c r="S1086" s="31">
        <f t="shared" si="667"/>
        <v>0.33245796451968679</v>
      </c>
      <c r="T1086" s="31">
        <f t="shared" si="668"/>
        <v>5.0015761752247381E-2</v>
      </c>
      <c r="U1086" s="31">
        <f t="shared" si="669"/>
        <v>2.0893393483384946E-2</v>
      </c>
      <c r="V1086" s="47">
        <f t="shared" si="683"/>
        <v>5.7050110631693795E-4</v>
      </c>
      <c r="W1086" s="31">
        <f t="shared" si="670"/>
        <v>0.29465015362199487</v>
      </c>
      <c r="X1086" s="34">
        <f>(S1086*H1086*'Propiedades físicas'!$F$5*60*24*365)/(1000000)</f>
        <v>55623.568637766286</v>
      </c>
      <c r="Y1086" s="34">
        <f>(U1086*H1086*'Propiedades físicas'!$F$7*60*24*365)/(1000000)</f>
        <v>1093.207259147016</v>
      </c>
      <c r="Z1086" s="31">
        <f t="shared" si="684"/>
        <v>622.75788902594923</v>
      </c>
      <c r="AA1086" s="31">
        <f t="shared" si="700"/>
        <v>4938.0513013930549</v>
      </c>
      <c r="AB1086" s="31">
        <f t="shared" si="701"/>
        <v>183.49570767080525</v>
      </c>
      <c r="AC1086" s="31">
        <f t="shared" si="702"/>
        <v>359.38705964578139</v>
      </c>
      <c r="AD1086" s="31">
        <f t="shared" si="699"/>
        <v>54.067038454179418</v>
      </c>
      <c r="AE1086" s="31">
        <f t="shared" si="688"/>
        <v>22.585758355539127</v>
      </c>
      <c r="AF1086" s="31">
        <f t="shared" si="689"/>
        <v>6180.3447545453091</v>
      </c>
      <c r="AG1086" s="31">
        <f t="shared" si="690"/>
        <v>0.10076426376828647</v>
      </c>
      <c r="AH1086" s="31">
        <f t="shared" si="691"/>
        <v>0.79899285517387775</v>
      </c>
      <c r="AI1086" s="31">
        <f t="shared" si="691"/>
        <v>2.969020579893283E-2</v>
      </c>
      <c r="AJ1086" s="31">
        <f t="shared" si="691"/>
        <v>5.8150001968979424E-2</v>
      </c>
      <c r="AK1086" s="31">
        <f t="shared" si="672"/>
        <v>8.7482236997241999E-3</v>
      </c>
      <c r="AL1086" s="31">
        <f t="shared" si="672"/>
        <v>3.6544495901994017E-3</v>
      </c>
      <c r="AM1086" s="31">
        <f t="shared" si="692"/>
        <v>1</v>
      </c>
      <c r="AN1086" s="31">
        <f>(Z1086*'Propiedades físicas'!$F$4)/1000</f>
        <v>547.6408324516392</v>
      </c>
      <c r="AO1086" s="31">
        <f>(AA1086*'Propiedades físicas'!$F$6)/1000</f>
        <v>158.21516369663348</v>
      </c>
      <c r="AP1086" s="31">
        <f>(AB1086*'Propiedades físicas'!$F$9)/1000</f>
        <v>113.20767684750329</v>
      </c>
      <c r="AQ1086" s="31">
        <f>(AC1086*'Propiedades físicas'!$F$5)/1000</f>
        <v>105.82870745389324</v>
      </c>
      <c r="AR1086" s="31">
        <f>(AD1086*'Propiedades físicas'!$F$8)/1000</f>
        <v>19.167846472775679</v>
      </c>
      <c r="AS1086" s="31">
        <f>(AE1086*'Propiedades físicas'!$F$7)/1000</f>
        <v>2.0799224869615984</v>
      </c>
      <c r="AT1086" s="31">
        <f t="shared" si="693"/>
        <v>946.14014940940638</v>
      </c>
      <c r="AU1086" s="31">
        <f t="shared" si="694"/>
        <v>0.5788157629643812</v>
      </c>
      <c r="AV1086" s="31">
        <f t="shared" si="698"/>
        <v>0.16722169944420343</v>
      </c>
      <c r="AW1086" s="31">
        <f t="shared" si="698"/>
        <v>0.11965212227614384</v>
      </c>
      <c r="AX1086" s="31">
        <f t="shared" si="698"/>
        <v>0.11185309863443907</v>
      </c>
      <c r="AY1086" s="31">
        <f t="shared" si="695"/>
        <v>2.0258992797991409E-2</v>
      </c>
      <c r="AZ1086" s="31">
        <f t="shared" si="695"/>
        <v>2.1983238828411568E-3</v>
      </c>
      <c r="BA1086" s="31">
        <f t="shared" si="696"/>
        <v>1</v>
      </c>
      <c r="BB1086" s="34">
        <f>AU1086*'Propiedades físicas'!$C$4+'Diseño reactor'!AV1086*'Propiedades físicas'!$C$5+'Diseño reactor'!AW1086*'Propiedades físicas'!$C$8+'Diseño reactor'!AX1086*'Propiedades físicas'!$C$9+'Diseño reactor'!AY1086*'Propiedades físicas'!$C$7+'Diseño reactor'!AZ1086*'Propiedades físicas'!$C$6</f>
        <v>875.90782288468426</v>
      </c>
      <c r="BC1086" s="45">
        <f>AU1086*'Propiedades físicas'!$L$4+'Diseño reactor'!AV1086*'Propiedades físicas'!$L$5+'Diseño reactor'!AW1086*'Propiedades físicas'!$L$8+AX1086*'Propiedades físicas'!$L$9+'Diseño reactor'!AY1086*'Propiedades físicas'!$L$7+'Diseño reactor'!AZ1086*'Propiedades físicas'!$L$6</f>
        <v>2.0373863359361093</v>
      </c>
      <c r="BD1086" s="29">
        <f t="shared" si="673"/>
        <v>2.6970800774440118</v>
      </c>
      <c r="BE1086" s="58">
        <f t="shared" si="674"/>
        <v>42.605209107140226</v>
      </c>
      <c r="BF1086" s="30">
        <f>AU1086*'Propiedades físicas'!$I$4+'Diseño reactor'!AV1086*'Propiedades físicas'!$I$5+'Diseño reactor'!AW1086*'Propiedades físicas'!$I$8+'Diseño reactor'!AX1086*'Propiedades físicas'!$I$9+'Diseño reactor'!AY1086*'Propiedades físicas'!$I$7+'Diseño reactor'!AZ1086*'Propiedades físicas'!$I$6</f>
        <v>1.973053623254397E-2</v>
      </c>
      <c r="BG1086" s="24">
        <f>AU1086*'Propiedades físicas'!$O$4+'Diseño reactor'!AV1086*'Propiedades físicas'!$O$5+'Diseño reactor'!AW1086*'Propiedades físicas'!$O$8+'Diseño reactor'!AX1086*'Propiedades físicas'!$O$9+'Diseño reactor'!AY1086*'Propiedades físicas'!$O$7+'Diseño reactor'!AZ1086*'Propiedades físicas'!$O$6</f>
        <v>0.15071074404859089</v>
      </c>
      <c r="BH1086" s="54">
        <f t="shared" si="675"/>
        <v>41680.57638701352</v>
      </c>
      <c r="BI1086" s="34">
        <f t="shared" si="697"/>
        <v>266.72766546701456</v>
      </c>
      <c r="BJ1086" s="27">
        <f t="shared" si="676"/>
        <v>4797.7416117943148</v>
      </c>
      <c r="BK1086" s="34">
        <f t="shared" si="677"/>
        <v>556.20862158954378</v>
      </c>
      <c r="BL1086" s="27">
        <f t="shared" si="678"/>
        <v>105.23543248831538</v>
      </c>
      <c r="BM1086" s="34">
        <f t="shared" si="679"/>
        <v>1.1054421768707483</v>
      </c>
      <c r="BN1086" s="45">
        <f t="shared" si="680"/>
        <v>1070.2536566494196</v>
      </c>
      <c r="BO1086" s="45">
        <f t="shared" si="681"/>
        <v>93.407905676271753</v>
      </c>
      <c r="BP1086" s="66">
        <f t="shared" si="682"/>
        <v>6.6917375160971835</v>
      </c>
    </row>
    <row r="1087" spans="8:68">
      <c r="H1087" s="68">
        <v>1082</v>
      </c>
      <c r="I1087" s="31">
        <f>('Propiedades físicas'!$C$10*'Diseño reactor'!H1087)/1000</f>
        <v>947.01539469100624</v>
      </c>
      <c r="J1087" s="31">
        <f t="shared" si="659"/>
        <v>0.48151276373789514</v>
      </c>
      <c r="K1087" s="31">
        <f>(I1087*1000)/'Propiedades físicas'!$F$10</f>
        <v>6186.0620022368421</v>
      </c>
      <c r="L1087" s="31">
        <f t="shared" si="660"/>
        <v>883.72314317669168</v>
      </c>
      <c r="M1087" s="31">
        <f t="shared" si="661"/>
        <v>5302.3388590601498</v>
      </c>
      <c r="N1087" s="31">
        <f t="shared" si="662"/>
        <v>0.81674967021875389</v>
      </c>
      <c r="O1087" s="32">
        <f t="shared" si="663"/>
        <v>4.9004980213125231</v>
      </c>
      <c r="P1087" s="33">
        <f t="shared" si="664"/>
        <v>0.57625117909317181</v>
      </c>
      <c r="Q1087" s="31">
        <f t="shared" si="665"/>
        <v>4.5683302724260439</v>
      </c>
      <c r="R1087" s="31">
        <f t="shared" si="666"/>
        <v>0.16968178149876306</v>
      </c>
      <c r="S1087" s="31">
        <f t="shared" si="667"/>
        <v>0.33216774888647849</v>
      </c>
      <c r="T1087" s="31">
        <f t="shared" si="668"/>
        <v>4.9964161492741542E-2</v>
      </c>
      <c r="U1087" s="31">
        <f t="shared" si="669"/>
        <v>2.0852548134077442E-2</v>
      </c>
      <c r="V1087" s="47">
        <f t="shared" si="683"/>
        <v>5.7065650745149056E-4</v>
      </c>
      <c r="W1087" s="31">
        <f t="shared" si="670"/>
        <v>0.29445802048645842</v>
      </c>
      <c r="X1087" s="34">
        <f>(S1087*H1087*'Propiedades físicas'!$F$5*60*24*365)/(1000000)</f>
        <v>55626.423379454172</v>
      </c>
      <c r="Y1087" s="34">
        <f>(U1087*H1087*'Propiedades físicas'!$F$7*60*24*365)/(1000000)</f>
        <v>1092.0794191164057</v>
      </c>
      <c r="Z1087" s="31">
        <f t="shared" si="684"/>
        <v>623.50377577881193</v>
      </c>
      <c r="AA1087" s="31">
        <f t="shared" si="700"/>
        <v>4942.9333547649794</v>
      </c>
      <c r="AB1087" s="31">
        <f t="shared" si="701"/>
        <v>183.59568758166162</v>
      </c>
      <c r="AC1087" s="31">
        <f t="shared" si="702"/>
        <v>359.40550429516975</v>
      </c>
      <c r="AD1087" s="31">
        <f t="shared" si="699"/>
        <v>54.061222735146352</v>
      </c>
      <c r="AE1087" s="31">
        <f t="shared" si="688"/>
        <v>22.562457081071791</v>
      </c>
      <c r="AF1087" s="31">
        <f t="shared" si="689"/>
        <v>6186.0620022368412</v>
      </c>
      <c r="AG1087" s="31">
        <f t="shared" si="690"/>
        <v>0.10079171135907737</v>
      </c>
      <c r="AH1087" s="31">
        <f t="shared" si="691"/>
        <v>0.79904361659770717</v>
      </c>
      <c r="AI1087" s="31">
        <f t="shared" si="691"/>
        <v>2.9678927808236416E-2</v>
      </c>
      <c r="AJ1087" s="31">
        <f t="shared" si="691"/>
        <v>5.809924054514988E-2</v>
      </c>
      <c r="AK1087" s="31">
        <f t="shared" si="672"/>
        <v>8.7391983325738002E-3</v>
      </c>
      <c r="AL1087" s="31">
        <f t="shared" si="672"/>
        <v>3.6473053572552861E-3</v>
      </c>
      <c r="AM1087" s="31">
        <f t="shared" si="692"/>
        <v>1</v>
      </c>
      <c r="AN1087" s="31">
        <f>(Z1087*'Propiedades físicas'!$F$4)/1000</f>
        <v>548.29675034437162</v>
      </c>
      <c r="AO1087" s="31">
        <f>(AA1087*'Propiedades físicas'!$F$6)/1000</f>
        <v>158.37158468666993</v>
      </c>
      <c r="AP1087" s="31">
        <f>(AB1087*'Propiedades físicas'!$F$9)/1000</f>
        <v>113.26935945350613</v>
      </c>
      <c r="AQ1087" s="31">
        <f>(AC1087*'Propiedades físicas'!$F$5)/1000</f>
        <v>105.83413884979865</v>
      </c>
      <c r="AR1087" s="31">
        <f>(AD1087*'Propiedades físicas'!$F$8)/1000</f>
        <v>19.165784684064079</v>
      </c>
      <c r="AS1087" s="31">
        <f>(AE1087*'Propiedades físicas'!$F$7)/1000</f>
        <v>2.0777766725959013</v>
      </c>
      <c r="AT1087" s="31">
        <f t="shared" si="693"/>
        <v>947.01539469100635</v>
      </c>
      <c r="AU1087" s="31">
        <f t="shared" si="694"/>
        <v>0.57897342896233561</v>
      </c>
      <c r="AV1087" s="31">
        <f t="shared" si="698"/>
        <v>0.16723232333339594</v>
      </c>
      <c r="AW1087" s="31">
        <f t="shared" si="698"/>
        <v>0.11960667174841844</v>
      </c>
      <c r="AX1087" s="31">
        <f t="shared" si="698"/>
        <v>0.11175545766532166</v>
      </c>
      <c r="AY1087" s="31">
        <f t="shared" si="695"/>
        <v>2.0238092000941042E-2</v>
      </c>
      <c r="AZ1087" s="31">
        <f t="shared" si="695"/>
        <v>2.194026289587237E-3</v>
      </c>
      <c r="BA1087" s="31">
        <f t="shared" si="696"/>
        <v>0.99999999999999989</v>
      </c>
      <c r="BB1087" s="34">
        <f>AU1087*'Propiedades físicas'!$C$4+'Diseño reactor'!AV1087*'Propiedades físicas'!$C$5+'Diseño reactor'!AW1087*'Propiedades físicas'!$C$8+'Diseño reactor'!AX1087*'Propiedades físicas'!$C$9+'Diseño reactor'!AY1087*'Propiedades físicas'!$C$7+'Diseño reactor'!AZ1087*'Propiedades físicas'!$C$6</f>
        <v>875.90657259069292</v>
      </c>
      <c r="BC1087" s="45">
        <f>AU1087*'Propiedades físicas'!$L$4+'Diseño reactor'!AV1087*'Propiedades físicas'!$L$5+'Diseño reactor'!AW1087*'Propiedades físicas'!$L$8+AX1087*'Propiedades físicas'!$L$9+'Diseño reactor'!AY1087*'Propiedades físicas'!$L$7+'Diseño reactor'!AZ1087*'Propiedades físicas'!$L$6</f>
        <v>2.0375049941190886</v>
      </c>
      <c r="BD1087" s="29">
        <f t="shared" si="673"/>
        <v>2.6951682665722436</v>
      </c>
      <c r="BE1087" s="58">
        <f t="shared" si="674"/>
        <v>42.603092830809913</v>
      </c>
      <c r="BF1087" s="30">
        <f>AU1087*'Propiedades físicas'!$I$4+'Diseño reactor'!AV1087*'Propiedades físicas'!$I$5+'Diseño reactor'!AW1087*'Propiedades físicas'!$I$8+'Diseño reactor'!AX1087*'Propiedades físicas'!$I$9+'Diseño reactor'!AY1087*'Propiedades físicas'!$I$7+'Diseño reactor'!AZ1087*'Propiedades físicas'!$I$6</f>
        <v>1.9731109912164341E-2</v>
      </c>
      <c r="BG1087" s="24">
        <f>AU1087*'Propiedades físicas'!$O$4+'Diseño reactor'!AV1087*'Propiedades físicas'!$O$5+'Diseño reactor'!AW1087*'Propiedades físicas'!$O$8+'Diseño reactor'!AX1087*'Propiedades físicas'!$O$9+'Diseño reactor'!AY1087*'Propiedades físicas'!$O$7+'Diseño reactor'!AZ1087*'Propiedades físicas'!$O$6</f>
        <v>0.15071601136475271</v>
      </c>
      <c r="BH1087" s="54">
        <f t="shared" si="675"/>
        <v>41679.305035098369</v>
      </c>
      <c r="BI1087" s="34">
        <f t="shared" si="697"/>
        <v>266.74163296594122</v>
      </c>
      <c r="BJ1087" s="27">
        <f t="shared" si="676"/>
        <v>4797.7277932219358</v>
      </c>
      <c r="BK1087" s="34">
        <f t="shared" si="677"/>
        <v>556.22645892940557</v>
      </c>
      <c r="BL1087" s="27">
        <f t="shared" si="678"/>
        <v>105.23607099778478</v>
      </c>
      <c r="BM1087" s="34">
        <f t="shared" si="679"/>
        <v>1.1054421768707483</v>
      </c>
      <c r="BN1087" s="45">
        <f t="shared" si="680"/>
        <v>1071.3985636430234</v>
      </c>
      <c r="BO1087" s="45">
        <f t="shared" si="681"/>
        <v>93.431517096760643</v>
      </c>
      <c r="BP1087" s="66">
        <f t="shared" si="682"/>
        <v>6.6917279641340777</v>
      </c>
    </row>
    <row r="1088" spans="8:68">
      <c r="H1088" s="68">
        <v>1083</v>
      </c>
      <c r="I1088" s="31">
        <f>('Propiedades físicas'!$C$10*'Diseño reactor'!H1088)/1000</f>
        <v>947.8906399726061</v>
      </c>
      <c r="J1088" s="31">
        <f t="shared" si="659"/>
        <v>0.48106815361440675</v>
      </c>
      <c r="K1088" s="31">
        <f>(I1088*1000)/'Propiedades físicas'!$F$10</f>
        <v>6191.7792499283732</v>
      </c>
      <c r="L1088" s="31">
        <f t="shared" si="660"/>
        <v>884.53989284691045</v>
      </c>
      <c r="M1088" s="31">
        <f t="shared" si="661"/>
        <v>5307.2393570814629</v>
      </c>
      <c r="N1088" s="31">
        <f t="shared" si="662"/>
        <v>0.81674967021875389</v>
      </c>
      <c r="O1088" s="32">
        <f t="shared" si="663"/>
        <v>4.9004980213125231</v>
      </c>
      <c r="P1088" s="33">
        <f t="shared" si="664"/>
        <v>0.57640789924922509</v>
      </c>
      <c r="Q1088" s="31">
        <f t="shared" si="665"/>
        <v>4.5686199964757064</v>
      </c>
      <c r="R1088" s="31">
        <f t="shared" si="666"/>
        <v>0.16961732628466203</v>
      </c>
      <c r="S1088" s="31">
        <f t="shared" si="667"/>
        <v>0.33187802483681572</v>
      </c>
      <c r="T1088" s="31">
        <f t="shared" si="668"/>
        <v>4.9912635502446526E-2</v>
      </c>
      <c r="U1088" s="31">
        <f t="shared" si="669"/>
        <v>2.0811809182420218E-2</v>
      </c>
      <c r="V1088" s="47">
        <f t="shared" si="683"/>
        <v>5.708117060526307E-4</v>
      </c>
      <c r="W1088" s="31">
        <f t="shared" si="670"/>
        <v>0.29426613775694194</v>
      </c>
      <c r="X1088" s="34">
        <f>(S1088*H1088*'Propiedades físicas'!$F$5*60*24*365)/(1000000)</f>
        <v>55629.270684853356</v>
      </c>
      <c r="Y1088" s="34">
        <f>(U1088*H1088*'Propiedades físicas'!$F$7*60*24*365)/(1000000)</f>
        <v>1090.9532024068758</v>
      </c>
      <c r="Z1088" s="31">
        <f t="shared" si="684"/>
        <v>624.24975488691075</v>
      </c>
      <c r="AA1088" s="31">
        <f t="shared" si="700"/>
        <v>4947.8154561831898</v>
      </c>
      <c r="AB1088" s="31">
        <f t="shared" si="701"/>
        <v>183.69556436628898</v>
      </c>
      <c r="AC1088" s="31">
        <f t="shared" si="702"/>
        <v>359.42390089827143</v>
      </c>
      <c r="AD1088" s="31">
        <f t="shared" si="699"/>
        <v>54.05538424914959</v>
      </c>
      <c r="AE1088" s="31">
        <f t="shared" si="688"/>
        <v>22.539189344561098</v>
      </c>
      <c r="AF1088" s="31">
        <f t="shared" si="689"/>
        <v>6191.7792499283714</v>
      </c>
      <c r="AG1088" s="31">
        <f t="shared" si="690"/>
        <v>0.10081912317757974</v>
      </c>
      <c r="AH1088" s="31">
        <f t="shared" si="691"/>
        <v>0.79909429203898508</v>
      </c>
      <c r="AI1088" s="31">
        <f t="shared" si="691"/>
        <v>2.9667653989507787E-2</v>
      </c>
      <c r="AJ1088" s="31">
        <f t="shared" si="691"/>
        <v>5.8048565103872102E-2</v>
      </c>
      <c r="AK1088" s="31">
        <f t="shared" si="672"/>
        <v>8.7301859558017864E-3</v>
      </c>
      <c r="AL1088" s="31">
        <f t="shared" si="672"/>
        <v>3.6401797342535814E-3</v>
      </c>
      <c r="AM1088" s="31">
        <f t="shared" si="692"/>
        <v>1.0000000000000002</v>
      </c>
      <c r="AN1088" s="31">
        <f>(Z1088*'Propiedades físicas'!$F$4)/1000</f>
        <v>548.9527494524516</v>
      </c>
      <c r="AO1088" s="31">
        <f>(AA1088*'Propiedades físicas'!$F$6)/1000</f>
        <v>158.52800721610939</v>
      </c>
      <c r="AP1088" s="31">
        <f>(AB1088*'Propiedades físicas'!$F$9)/1000</f>
        <v>113.33097843578197</v>
      </c>
      <c r="AQ1088" s="31">
        <f>(AC1088*'Propiedades físicas'!$F$5)/1000</f>
        <v>105.83955609751399</v>
      </c>
      <c r="AR1088" s="31">
        <f>(AD1088*'Propiedades físicas'!$F$8)/1000</f>
        <v>19.163714824008505</v>
      </c>
      <c r="AS1088" s="31">
        <f>(AE1088*'Propiedades físicas'!$F$7)/1000</f>
        <v>2.0756339467406315</v>
      </c>
      <c r="AT1088" s="31">
        <f t="shared" si="693"/>
        <v>947.89063997260598</v>
      </c>
      <c r="AU1088" s="31">
        <f t="shared" si="694"/>
        <v>0.57913088947509417</v>
      </c>
      <c r="AV1088" s="31">
        <f t="shared" si="698"/>
        <v>0.16724292922724804</v>
      </c>
      <c r="AW1088" s="31">
        <f t="shared" si="698"/>
        <v>0.11956123803380656</v>
      </c>
      <c r="AX1088" s="31">
        <f t="shared" si="698"/>
        <v>0.11165798208596379</v>
      </c>
      <c r="AY1088" s="31">
        <f t="shared" si="695"/>
        <v>2.0217221286795633E-2</v>
      </c>
      <c r="AZ1088" s="31">
        <f t="shared" si="695"/>
        <v>2.1897398910918852E-3</v>
      </c>
      <c r="BA1088" s="31">
        <f t="shared" si="696"/>
        <v>1</v>
      </c>
      <c r="BB1088" s="34">
        <f>AU1088*'Propiedades físicas'!$C$4+'Diseño reactor'!AV1088*'Propiedades físicas'!$C$5+'Diseño reactor'!AW1088*'Propiedades físicas'!$C$8+'Diseño reactor'!AX1088*'Propiedades físicas'!$C$9+'Diseño reactor'!AY1088*'Propiedades físicas'!$C$7+'Diseño reactor'!AZ1088*'Propiedades físicas'!$C$6</f>
        <v>875.90532534896784</v>
      </c>
      <c r="BC1088" s="45">
        <f>AU1088*'Propiedades físicas'!$L$4+'Diseño reactor'!AV1088*'Propiedades físicas'!$L$5+'Diseño reactor'!AW1088*'Propiedades físicas'!$L$8+AX1088*'Propiedades físicas'!$L$9+'Diseño reactor'!AY1088*'Propiedades físicas'!$L$7+'Diseño reactor'!AZ1088*'Propiedades físicas'!$L$6</f>
        <v>2.0376234901361383</v>
      </c>
      <c r="BD1088" s="29">
        <f t="shared" si="673"/>
        <v>2.6932591701455486</v>
      </c>
      <c r="BE1088" s="58">
        <f t="shared" si="674"/>
        <v>42.600979664456226</v>
      </c>
      <c r="BF1088" s="30">
        <f>AU1088*'Propiedades físicas'!$I$4+'Diseño reactor'!AV1088*'Propiedades físicas'!$I$5+'Diseño reactor'!AW1088*'Propiedades físicas'!$I$8+'Diseño reactor'!AX1088*'Propiedades físicas'!$I$9+'Diseño reactor'!AY1088*'Propiedades físicas'!$I$7+'Diseño reactor'!AZ1088*'Propiedades físicas'!$I$6</f>
        <v>1.9731682209683358E-2</v>
      </c>
      <c r="BG1088" s="24">
        <f>AU1088*'Propiedades físicas'!$O$4+'Diseño reactor'!AV1088*'Propiedades físicas'!$O$5+'Diseño reactor'!AW1088*'Propiedades físicas'!$O$8+'Diseño reactor'!AX1088*'Propiedades físicas'!$O$9+'Diseño reactor'!AY1088*'Propiedades físicas'!$O$7+'Diseño reactor'!AZ1088*'Propiedades físicas'!$O$6</f>
        <v>0.15072127237818242</v>
      </c>
      <c r="BH1088" s="54">
        <f t="shared" si="675"/>
        <v>41678.036821674024</v>
      </c>
      <c r="BI1088" s="34">
        <f t="shared" si="697"/>
        <v>266.75557163205133</v>
      </c>
      <c r="BJ1088" s="27">
        <f t="shared" si="676"/>
        <v>4797.7140353270725</v>
      </c>
      <c r="BK1088" s="34">
        <f t="shared" si="677"/>
        <v>556.24427993166182</v>
      </c>
      <c r="BL1088" s="27">
        <f t="shared" si="678"/>
        <v>105.23670888927195</v>
      </c>
      <c r="BM1088" s="34">
        <f t="shared" si="679"/>
        <v>1.1054421768707483</v>
      </c>
      <c r="BN1088" s="45">
        <f t="shared" si="680"/>
        <v>1072.5435752166582</v>
      </c>
      <c r="BO1088" s="45">
        <f t="shared" si="681"/>
        <v>93.455097755489447</v>
      </c>
      <c r="BP1088" s="66">
        <f t="shared" si="682"/>
        <v>6.6917184354895953</v>
      </c>
    </row>
    <row r="1089" spans="8:68">
      <c r="H1089" s="68">
        <v>1084</v>
      </c>
      <c r="I1089" s="31">
        <f>('Propiedades físicas'!$C$10*'Diseño reactor'!H1089)/1000</f>
        <v>948.76588525420595</v>
      </c>
      <c r="J1089" s="31">
        <f t="shared" si="659"/>
        <v>0.48062436380479934</v>
      </c>
      <c r="K1089" s="31">
        <f>(I1089*1000)/'Propiedades físicas'!$F$10</f>
        <v>6197.4964976199044</v>
      </c>
      <c r="L1089" s="31">
        <f t="shared" si="660"/>
        <v>885.3566425171291</v>
      </c>
      <c r="M1089" s="31">
        <f t="shared" si="661"/>
        <v>5312.1398551027751</v>
      </c>
      <c r="N1089" s="31">
        <f t="shared" si="662"/>
        <v>0.81674967021875378</v>
      </c>
      <c r="O1089" s="32">
        <f t="shared" si="663"/>
        <v>4.9004980213125231</v>
      </c>
      <c r="P1089" s="33">
        <f t="shared" si="664"/>
        <v>0.57656441528580638</v>
      </c>
      <c r="Q1089" s="31">
        <f t="shared" si="665"/>
        <v>4.5689092301580683</v>
      </c>
      <c r="R1089" s="31">
        <f t="shared" si="666"/>
        <v>0.16955289499363593</v>
      </c>
      <c r="S1089" s="31">
        <f t="shared" si="667"/>
        <v>0.33158879115445472</v>
      </c>
      <c r="T1089" s="31">
        <f t="shared" si="668"/>
        <v>4.9861183657115359E-2</v>
      </c>
      <c r="U1089" s="31">
        <f t="shared" si="669"/>
        <v>2.0771176282196019E-2</v>
      </c>
      <c r="V1089" s="47">
        <f t="shared" si="683"/>
        <v>5.7096670251604133E-4</v>
      </c>
      <c r="W1089" s="31">
        <f t="shared" si="670"/>
        <v>0.29407450494423509</v>
      </c>
      <c r="X1089" s="34">
        <f>(S1089*H1089*'Propiedades físicas'!$F$5*60*24*365)/(1000000)</f>
        <v>55632.110578161519</v>
      </c>
      <c r="Y1089" s="34">
        <f>(U1089*H1089*'Propiedades físicas'!$F$7*60*24*365)/(1000000)</f>
        <v>1089.8286063027288</v>
      </c>
      <c r="Z1089" s="31">
        <f t="shared" si="684"/>
        <v>624.99582616981411</v>
      </c>
      <c r="AA1089" s="31">
        <f t="shared" si="700"/>
        <v>4952.6976054913457</v>
      </c>
      <c r="AB1089" s="31">
        <f t="shared" si="701"/>
        <v>183.79533817310136</v>
      </c>
      <c r="AC1089" s="31">
        <f t="shared" si="702"/>
        <v>359.44224961142891</v>
      </c>
      <c r="AD1089" s="31">
        <f t="shared" si="699"/>
        <v>54.049523084313051</v>
      </c>
      <c r="AE1089" s="31">
        <f t="shared" si="688"/>
        <v>22.515955089900483</v>
      </c>
      <c r="AF1089" s="31">
        <f t="shared" si="689"/>
        <v>6197.4964976199044</v>
      </c>
      <c r="AG1089" s="31">
        <f t="shared" si="690"/>
        <v>0.10084649929368067</v>
      </c>
      <c r="AH1089" s="31">
        <f t="shared" si="691"/>
        <v>0.7991448817104434</v>
      </c>
      <c r="AI1089" s="31">
        <f t="shared" si="691"/>
        <v>2.9656384355148308E-2</v>
      </c>
      <c r="AJ1089" s="31">
        <f t="shared" si="691"/>
        <v>5.7997975432413661E-2</v>
      </c>
      <c r="AK1089" s="31">
        <f t="shared" si="672"/>
        <v>8.7211865476761966E-3</v>
      </c>
      <c r="AL1089" s="31">
        <f t="shared" si="672"/>
        <v>3.6330726606376533E-3</v>
      </c>
      <c r="AM1089" s="31">
        <f t="shared" si="692"/>
        <v>0.99999999999999978</v>
      </c>
      <c r="AN1089" s="31">
        <f>(Z1089*'Propiedades físicas'!$F$4)/1000</f>
        <v>549.60882961721109</v>
      </c>
      <c r="AO1089" s="31">
        <f>(AA1089*'Propiedades físicas'!$F$6)/1000</f>
        <v>158.68443127994271</v>
      </c>
      <c r="AP1089" s="31">
        <f>(AB1089*'Propiedades físicas'!$F$9)/1000</f>
        <v>113.39253388589486</v>
      </c>
      <c r="AQ1089" s="31">
        <f>(AC1089*'Propiedades físicas'!$F$5)/1000</f>
        <v>105.84495924307748</v>
      </c>
      <c r="AR1089" s="31">
        <f>(AD1089*'Propiedades físicas'!$F$8)/1000</f>
        <v>19.161636923850654</v>
      </c>
      <c r="AS1089" s="31">
        <f>(AE1089*'Propiedades físicas'!$F$7)/1000</f>
        <v>2.0734943042289355</v>
      </c>
      <c r="AT1089" s="31">
        <f t="shared" si="693"/>
        <v>948.76588525420573</v>
      </c>
      <c r="AU1089" s="31">
        <f t="shared" si="694"/>
        <v>0.57928814490410641</v>
      </c>
      <c r="AV1089" s="31">
        <f t="shared" si="698"/>
        <v>0.16725351717028264</v>
      </c>
      <c r="AW1089" s="31">
        <f t="shared" si="698"/>
        <v>0.11951582118228593</v>
      </c>
      <c r="AX1089" s="31">
        <f t="shared" si="698"/>
        <v>0.11156067148716896</v>
      </c>
      <c r="AY1089" s="31">
        <f t="shared" si="695"/>
        <v>2.0196380605228673E-2</v>
      </c>
      <c r="AZ1089" s="31">
        <f t="shared" si="695"/>
        <v>2.1854646509274285E-3</v>
      </c>
      <c r="BA1089" s="31">
        <f t="shared" si="696"/>
        <v>1</v>
      </c>
      <c r="BB1089" s="34">
        <f>AU1089*'Propiedades físicas'!$C$4+'Diseño reactor'!AV1089*'Propiedades físicas'!$C$5+'Diseño reactor'!AW1089*'Propiedades físicas'!$C$8+'Diseño reactor'!AX1089*'Propiedades físicas'!$C$9+'Diseño reactor'!AY1089*'Propiedades físicas'!$C$7+'Diseño reactor'!AZ1089*'Propiedades físicas'!$C$6</f>
        <v>875.90408115007062</v>
      </c>
      <c r="BC1089" s="45">
        <f>AU1089*'Propiedades físicas'!$L$4+'Diseño reactor'!AV1089*'Propiedades físicas'!$L$5+'Diseño reactor'!AW1089*'Propiedades físicas'!$L$8+AX1089*'Propiedades físicas'!$L$9+'Diseño reactor'!AY1089*'Propiedades físicas'!$L$7+'Diseño reactor'!AZ1089*'Propiedades físicas'!$L$6</f>
        <v>2.0377418243140033</v>
      </c>
      <c r="BD1089" s="29">
        <f t="shared" si="673"/>
        <v>2.6913527823828751</v>
      </c>
      <c r="BE1089" s="58">
        <f t="shared" si="674"/>
        <v>42.598869601164175</v>
      </c>
      <c r="BF1089" s="30">
        <f>AU1089*'Propiedades físicas'!$I$4+'Diseño reactor'!AV1089*'Propiedades físicas'!$I$5+'Diseño reactor'!AW1089*'Propiedades físicas'!$I$8+'Diseño reactor'!AX1089*'Propiedades físicas'!$I$9+'Diseño reactor'!AY1089*'Propiedades físicas'!$I$7+'Diseño reactor'!AZ1089*'Propiedades físicas'!$I$6</f>
        <v>1.9732253129248516E-2</v>
      </c>
      <c r="BG1089" s="24">
        <f>AU1089*'Propiedades físicas'!$O$4+'Diseño reactor'!AV1089*'Propiedades físicas'!$O$5+'Diseño reactor'!AW1089*'Propiedades físicas'!$O$8+'Diseño reactor'!AX1089*'Propiedades físicas'!$O$9+'Diseño reactor'!AY1089*'Propiedades físicas'!$O$7+'Diseño reactor'!AZ1089*'Propiedades físicas'!$O$6</f>
        <v>0.1507265270992989</v>
      </c>
      <c r="BH1089" s="54">
        <f t="shared" si="675"/>
        <v>41676.771736991825</v>
      </c>
      <c r="BI1089" s="34">
        <f t="shared" si="697"/>
        <v>266.76948154541276</v>
      </c>
      <c r="BJ1089" s="27">
        <f t="shared" si="676"/>
        <v>4797.7003378903992</v>
      </c>
      <c r="BK1089" s="34">
        <f t="shared" si="677"/>
        <v>556.26208461027136</v>
      </c>
      <c r="BL1089" s="27">
        <f t="shared" si="678"/>
        <v>105.2373461633702</v>
      </c>
      <c r="BM1089" s="34">
        <f t="shared" si="679"/>
        <v>1.1054421768707483</v>
      </c>
      <c r="BN1089" s="45">
        <f t="shared" si="680"/>
        <v>1073.6886911573238</v>
      </c>
      <c r="BO1089" s="45">
        <f t="shared" si="681"/>
        <v>93.47864771252992</v>
      </c>
      <c r="BP1089" s="66">
        <f t="shared" si="682"/>
        <v>6.6917089300916297</v>
      </c>
    </row>
    <row r="1090" spans="8:68">
      <c r="H1090" s="68">
        <v>1085</v>
      </c>
      <c r="I1090" s="31">
        <f>('Propiedades físicas'!$C$10*'Diseño reactor'!H1090)/1000</f>
        <v>949.6411305358057</v>
      </c>
      <c r="J1090" s="31">
        <f t="shared" si="659"/>
        <v>0.48018139204092403</v>
      </c>
      <c r="K1090" s="31">
        <f>(I1090*1000)/'Propiedades físicas'!$F$10</f>
        <v>6203.2137453114356</v>
      </c>
      <c r="L1090" s="31">
        <f t="shared" si="660"/>
        <v>886.17339218734787</v>
      </c>
      <c r="M1090" s="31">
        <f t="shared" si="661"/>
        <v>5317.0403531240872</v>
      </c>
      <c r="N1090" s="31">
        <f t="shared" si="662"/>
        <v>0.81674967021875378</v>
      </c>
      <c r="O1090" s="32">
        <f t="shared" si="663"/>
        <v>4.9004980213125231</v>
      </c>
      <c r="P1090" s="33">
        <f t="shared" si="664"/>
        <v>0.57672072760143822</v>
      </c>
      <c r="Q1090" s="31">
        <f t="shared" si="665"/>
        <v>4.5691979746854487</v>
      </c>
      <c r="R1090" s="31">
        <f t="shared" si="666"/>
        <v>0.16948848769609648</v>
      </c>
      <c r="S1090" s="31">
        <f t="shared" si="667"/>
        <v>0.33130004662707335</v>
      </c>
      <c r="T1090" s="31">
        <f t="shared" si="668"/>
        <v>4.9809805832680472E-2</v>
      </c>
      <c r="U1090" s="31">
        <f t="shared" si="669"/>
        <v>2.0730649088538628E-2</v>
      </c>
      <c r="V1090" s="47">
        <f t="shared" si="683"/>
        <v>5.7112149723637573E-4</v>
      </c>
      <c r="W1090" s="31">
        <f t="shared" si="670"/>
        <v>0.29388312156040114</v>
      </c>
      <c r="X1090" s="34">
        <f>(S1090*H1090*'Propiedades físicas'!$F$5*60*24*365)/(1000000)</f>
        <v>55634.943083481914</v>
      </c>
      <c r="Y1090" s="34">
        <f>(U1090*H1090*'Propiedades físicas'!$F$7*60*24*365)/(1000000)</f>
        <v>1088.7056280921872</v>
      </c>
      <c r="Z1090" s="31">
        <f t="shared" si="684"/>
        <v>625.74198944756051</v>
      </c>
      <c r="AA1090" s="31">
        <f t="shared" si="700"/>
        <v>4957.5798025337117</v>
      </c>
      <c r="AB1090" s="31">
        <f t="shared" si="701"/>
        <v>183.89500915026468</v>
      </c>
      <c r="AC1090" s="31">
        <f t="shared" si="702"/>
        <v>359.46055059037457</v>
      </c>
      <c r="AD1090" s="31">
        <f t="shared" si="699"/>
        <v>54.043639328458312</v>
      </c>
      <c r="AE1090" s="31">
        <f t="shared" si="688"/>
        <v>22.492754261064412</v>
      </c>
      <c r="AF1090" s="31">
        <f t="shared" si="689"/>
        <v>6203.2137453114337</v>
      </c>
      <c r="AG1090" s="31">
        <f t="shared" si="690"/>
        <v>0.10087383977708558</v>
      </c>
      <c r="AH1090" s="31">
        <f t="shared" si="691"/>
        <v>0.79919538582412897</v>
      </c>
      <c r="AI1090" s="31">
        <f t="shared" si="691"/>
        <v>2.9645118917473672E-2</v>
      </c>
      <c r="AJ1090" s="31">
        <f t="shared" si="691"/>
        <v>5.7947471318728155E-2</v>
      </c>
      <c r="AK1090" s="31">
        <f t="shared" si="672"/>
        <v>8.7122000864964608E-3</v>
      </c>
      <c r="AL1090" s="31">
        <f t="shared" si="672"/>
        <v>3.6259840760871861E-3</v>
      </c>
      <c r="AM1090" s="31">
        <f t="shared" si="692"/>
        <v>1</v>
      </c>
      <c r="AN1090" s="31">
        <f>(Z1090*'Propiedades físicas'!$F$4)/1000</f>
        <v>550.26499068039573</v>
      </c>
      <c r="AO1090" s="31">
        <f>(AA1090*'Propiedades físicas'!$F$6)/1000</f>
        <v>158.84085687318012</v>
      </c>
      <c r="AP1090" s="31">
        <f>(AB1090*'Propiedades físicas'!$F$9)/1000</f>
        <v>113.45402589525578</v>
      </c>
      <c r="AQ1090" s="31">
        <f>(AC1090*'Propiedades físicas'!$F$5)/1000</f>
        <v>105.85034833234761</v>
      </c>
      <c r="AR1090" s="31">
        <f>(AD1090*'Propiedades físicas'!$F$8)/1000</f>
        <v>19.159551014725036</v>
      </c>
      <c r="AS1090" s="31">
        <f>(AE1090*'Propiedades físicas'!$F$7)/1000</f>
        <v>2.0713577399014218</v>
      </c>
      <c r="AT1090" s="31">
        <f t="shared" si="693"/>
        <v>949.64113053580559</v>
      </c>
      <c r="AU1090" s="31">
        <f t="shared" si="694"/>
        <v>0.57944519564977748</v>
      </c>
      <c r="AV1090" s="31">
        <f t="shared" si="698"/>
        <v>0.16726408720687896</v>
      </c>
      <c r="AW1090" s="31">
        <f t="shared" si="698"/>
        <v>0.11947042124348896</v>
      </c>
      <c r="AX1090" s="31">
        <f t="shared" si="698"/>
        <v>0.11146352546106005</v>
      </c>
      <c r="AY1090" s="31">
        <f t="shared" si="695"/>
        <v>2.0175569905986332E-2</v>
      </c>
      <c r="AZ1090" s="31">
        <f t="shared" si="695"/>
        <v>2.1812005328083485E-3</v>
      </c>
      <c r="BA1090" s="31">
        <f t="shared" si="696"/>
        <v>1.0000000000000002</v>
      </c>
      <c r="BB1090" s="34">
        <f>AU1090*'Propiedades físicas'!$C$4+'Diseño reactor'!AV1090*'Propiedades físicas'!$C$5+'Diseño reactor'!AW1090*'Propiedades físicas'!$C$8+'Diseño reactor'!AX1090*'Propiedades físicas'!$C$9+'Diseño reactor'!AY1090*'Propiedades físicas'!$C$7+'Diseño reactor'!AZ1090*'Propiedades físicas'!$C$6</f>
        <v>875.90283998459961</v>
      </c>
      <c r="BC1090" s="45">
        <f>AU1090*'Propiedades físicas'!$L$4+'Diseño reactor'!AV1090*'Propiedades físicas'!$L$5+'Diseño reactor'!AW1090*'Propiedades físicas'!$L$8+AX1090*'Propiedades físicas'!$L$9+'Diseño reactor'!AY1090*'Propiedades físicas'!$L$7+'Diseño reactor'!AZ1090*'Propiedades físicas'!$L$6</f>
        <v>2.0378599969785665</v>
      </c>
      <c r="BD1090" s="29">
        <f t="shared" si="673"/>
        <v>2.6894490975195633</v>
      </c>
      <c r="BE1090" s="58">
        <f t="shared" si="674"/>
        <v>42.596762634039472</v>
      </c>
      <c r="BF1090" s="30">
        <f>AU1090*'Propiedades físicas'!$I$4+'Diseño reactor'!AV1090*'Propiedades físicas'!$I$5+'Diseño reactor'!AW1090*'Propiedades físicas'!$I$8+'Diseño reactor'!AX1090*'Propiedades físicas'!$I$9+'Diseño reactor'!AY1090*'Propiedades físicas'!$I$7+'Diseño reactor'!AZ1090*'Propiedades físicas'!$I$6</f>
        <v>1.973282267499224E-2</v>
      </c>
      <c r="BG1090" s="24">
        <f>AU1090*'Propiedades físicas'!$O$4+'Diseño reactor'!AV1090*'Propiedades físicas'!$O$5+'Diseño reactor'!AW1090*'Propiedades físicas'!$O$8+'Diseño reactor'!AX1090*'Propiedades físicas'!$O$9+'Diseño reactor'!AY1090*'Propiedades físicas'!$O$7+'Diseño reactor'!AZ1090*'Propiedades físicas'!$O$6</f>
        <v>0.15073177553850137</v>
      </c>
      <c r="BH1090" s="54">
        <f t="shared" si="675"/>
        <v>41675.509771340228</v>
      </c>
      <c r="BI1090" s="34">
        <f t="shared" si="697"/>
        <v>266.78336278581651</v>
      </c>
      <c r="BJ1090" s="27">
        <f t="shared" si="676"/>
        <v>4797.6867006934854</v>
      </c>
      <c r="BK1090" s="34">
        <f t="shared" si="677"/>
        <v>556.27987297921823</v>
      </c>
      <c r="BL1090" s="27">
        <f t="shared" si="678"/>
        <v>105.23798282067357</v>
      </c>
      <c r="BM1090" s="34">
        <f t="shared" si="679"/>
        <v>1.1054421768707483</v>
      </c>
      <c r="BN1090" s="45">
        <f t="shared" si="680"/>
        <v>1074.8339112525987</v>
      </c>
      <c r="BO1090" s="45">
        <f t="shared" si="681"/>
        <v>93.502167027797469</v>
      </c>
      <c r="BP1090" s="66">
        <f t="shared" si="682"/>
        <v>6.6916994478683538</v>
      </c>
    </row>
    <row r="1091" spans="8:68">
      <c r="H1091" s="68">
        <v>1086</v>
      </c>
      <c r="I1091" s="31">
        <f>('Propiedades físicas'!$C$10*'Diseño reactor'!H1091)/1000</f>
        <v>950.51637581740556</v>
      </c>
      <c r="J1091" s="31">
        <f t="shared" si="659"/>
        <v>0.47973923606298574</v>
      </c>
      <c r="K1091" s="31">
        <f>(I1091*1000)/'Propiedades físicas'!$F$10</f>
        <v>6208.9309930029667</v>
      </c>
      <c r="L1091" s="31">
        <f t="shared" si="660"/>
        <v>886.99014185756664</v>
      </c>
      <c r="M1091" s="31">
        <f t="shared" si="661"/>
        <v>5321.9408511453994</v>
      </c>
      <c r="N1091" s="31">
        <f t="shared" si="662"/>
        <v>0.81674967021875378</v>
      </c>
      <c r="O1091" s="32">
        <f t="shared" si="663"/>
        <v>4.9004980213125222</v>
      </c>
      <c r="P1091" s="33">
        <f t="shared" si="664"/>
        <v>0.57687683659360578</v>
      </c>
      <c r="Q1091" s="31">
        <f t="shared" si="665"/>
        <v>4.5694862312662661</v>
      </c>
      <c r="R1091" s="31">
        <f t="shared" si="666"/>
        <v>0.16942410446196757</v>
      </c>
      <c r="S1091" s="31">
        <f t="shared" si="667"/>
        <v>0.33101179004625508</v>
      </c>
      <c r="T1091" s="31">
        <f t="shared" si="668"/>
        <v>4.9758501905253737E-2</v>
      </c>
      <c r="U1091" s="31">
        <f t="shared" si="669"/>
        <v>2.0690227257926675E-2</v>
      </c>
      <c r="V1091" s="47">
        <f t="shared" si="683"/>
        <v>5.7127609060726009E-4</v>
      </c>
      <c r="W1091" s="31">
        <f t="shared" si="670"/>
        <v>0.29369198711877254</v>
      </c>
      <c r="X1091" s="34">
        <f>(S1091*H1091*'Propiedades físicas'!$F$5*60*24*365)/(1000000)</f>
        <v>55637.768224823667</v>
      </c>
      <c r="Y1091" s="34">
        <f>(U1091*H1091*'Propiedades físicas'!$F$7*60*24*365)/(1000000)</f>
        <v>1087.5842650673976</v>
      </c>
      <c r="Z1091" s="31">
        <f t="shared" si="684"/>
        <v>626.48824454065584</v>
      </c>
      <c r="AA1091" s="31">
        <f t="shared" si="700"/>
        <v>4962.4620471551652</v>
      </c>
      <c r="AB1091" s="31">
        <f t="shared" si="701"/>
        <v>183.99457744569679</v>
      </c>
      <c r="AC1091" s="31">
        <f t="shared" si="702"/>
        <v>359.47880399023302</v>
      </c>
      <c r="AD1091" s="31">
        <f t="shared" si="699"/>
        <v>54.037733069105556</v>
      </c>
      <c r="AE1091" s="31">
        <f t="shared" si="688"/>
        <v>22.46958680210837</v>
      </c>
      <c r="AF1091" s="31">
        <f t="shared" si="689"/>
        <v>6208.930993002964</v>
      </c>
      <c r="AG1091" s="31">
        <f t="shared" si="690"/>
        <v>0.10090114469731823</v>
      </c>
      <c r="AH1091" s="31">
        <f t="shared" si="691"/>
        <v>0.79924580459140504</v>
      </c>
      <c r="AI1091" s="31">
        <f t="shared" si="691"/>
        <v>2.9633857688714203E-2</v>
      </c>
      <c r="AJ1091" s="31">
        <f t="shared" si="691"/>
        <v>5.7897052551452222E-2</v>
      </c>
      <c r="AK1091" s="31">
        <f t="shared" si="672"/>
        <v>8.7032265505933865E-3</v>
      </c>
      <c r="AL1091" s="31">
        <f t="shared" si="672"/>
        <v>3.618913920517081E-3</v>
      </c>
      <c r="AM1091" s="31">
        <f t="shared" si="692"/>
        <v>1.0000000000000002</v>
      </c>
      <c r="AN1091" s="31">
        <f>(Z1091*'Propiedades físicas'!$F$4)/1000</f>
        <v>550.92123248416192</v>
      </c>
      <c r="AO1091" s="31">
        <f>(AA1091*'Propiedades físicas'!$F$6)/1000</f>
        <v>158.99728399085149</v>
      </c>
      <c r="AP1091" s="31">
        <f>(AB1091*'Propiedades físicas'!$F$9)/1000</f>
        <v>113.51545455512262</v>
      </c>
      <c r="AQ1091" s="31">
        <f>(AC1091*'Propiedades físicas'!$F$5)/1000</f>
        <v>105.85572341100392</v>
      </c>
      <c r="AR1091" s="31">
        <f>(AD1091*'Propiedades físicas'!$F$8)/1000</f>
        <v>19.157457127659296</v>
      </c>
      <c r="AS1091" s="31">
        <f>(AE1091*'Propiedades físicas'!$F$7)/1000</f>
        <v>2.0692242486061598</v>
      </c>
      <c r="AT1091" s="31">
        <f t="shared" si="693"/>
        <v>950.51637581740533</v>
      </c>
      <c r="AU1091" s="31">
        <f t="shared" si="694"/>
        <v>0.57960204211147037</v>
      </c>
      <c r="AV1091" s="31">
        <f t="shared" si="698"/>
        <v>0.16727463938127346</v>
      </c>
      <c r="AW1091" s="31">
        <f t="shared" si="698"/>
        <v>0.1194250382667042</v>
      </c>
      <c r="AX1091" s="31">
        <f t="shared" si="698"/>
        <v>0.11136654360107401</v>
      </c>
      <c r="AY1091" s="31">
        <f t="shared" si="695"/>
        <v>2.0154789138887443E-2</v>
      </c>
      <c r="AZ1091" s="31">
        <f t="shared" si="695"/>
        <v>2.1769475005906252E-3</v>
      </c>
      <c r="BA1091" s="31">
        <f t="shared" si="696"/>
        <v>1.0000000000000002</v>
      </c>
      <c r="BB1091" s="34">
        <f>AU1091*'Propiedades físicas'!$C$4+'Diseño reactor'!AV1091*'Propiedades físicas'!$C$5+'Diseño reactor'!AW1091*'Propiedades físicas'!$C$8+'Diseño reactor'!AX1091*'Propiedades físicas'!$C$9+'Diseño reactor'!AY1091*'Propiedades físicas'!$C$7+'Diseño reactor'!AZ1091*'Propiedades físicas'!$C$6</f>
        <v>875.90160184318813</v>
      </c>
      <c r="BC1091" s="45">
        <f>AU1091*'Propiedades físicas'!$L$4+'Diseño reactor'!AV1091*'Propiedades físicas'!$L$5+'Diseño reactor'!AW1091*'Propiedades físicas'!$L$8+AX1091*'Propiedades físicas'!$L$9+'Diseño reactor'!AY1091*'Propiedades físicas'!$L$7+'Diseño reactor'!AZ1091*'Propiedades físicas'!$L$6</f>
        <v>2.0379780084548487</v>
      </c>
      <c r="BD1091" s="29">
        <f t="shared" si="673"/>
        <v>2.68754810980729</v>
      </c>
      <c r="BE1091" s="58">
        <f t="shared" si="674"/>
        <v>42.594658756208432</v>
      </c>
      <c r="BF1091" s="30">
        <f>AU1091*'Propiedades físicas'!$I$4+'Diseño reactor'!AV1091*'Propiedades físicas'!$I$5+'Diseño reactor'!AW1091*'Propiedades físicas'!$I$8+'Diseño reactor'!AX1091*'Propiedades físicas'!$I$9+'Diseño reactor'!AY1091*'Propiedades físicas'!$I$7+'Diseño reactor'!AZ1091*'Propiedades físicas'!$I$6</f>
        <v>1.973339085103188E-2</v>
      </c>
      <c r="BG1091" s="24">
        <f>AU1091*'Propiedades físicas'!$O$4+'Diseño reactor'!AV1091*'Propiedades físicas'!$O$5+'Diseño reactor'!AW1091*'Propiedades físicas'!$O$8+'Diseño reactor'!AX1091*'Propiedades físicas'!$O$9+'Diseño reactor'!AY1091*'Propiedades físicas'!$O$7+'Diseño reactor'!AZ1091*'Propiedades físicas'!$O$6</f>
        <v>0.15073701770616868</v>
      </c>
      <c r="BH1091" s="54">
        <f t="shared" si="675"/>
        <v>41674.250915044649</v>
      </c>
      <c r="BI1091" s="34">
        <f t="shared" si="697"/>
        <v>266.79721543277748</v>
      </c>
      <c r="BJ1091" s="27">
        <f t="shared" si="676"/>
        <v>4797.6731235187635</v>
      </c>
      <c r="BK1091" s="34">
        <f t="shared" si="677"/>
        <v>556.29764505250569</v>
      </c>
      <c r="BL1091" s="27">
        <f t="shared" si="678"/>
        <v>105.2386188617766</v>
      </c>
      <c r="BM1091" s="34">
        <f t="shared" si="679"/>
        <v>1.1054421768707483</v>
      </c>
      <c r="BN1091" s="45">
        <f t="shared" si="680"/>
        <v>1075.9792352906347</v>
      </c>
      <c r="BO1091" s="45">
        <f t="shared" si="681"/>
        <v>93.525655761051752</v>
      </c>
      <c r="BP1091" s="66">
        <f t="shared" si="682"/>
        <v>6.691689988748208</v>
      </c>
    </row>
    <row r="1092" spans="8:68">
      <c r="H1092" s="68">
        <v>1087</v>
      </c>
      <c r="I1092" s="31">
        <f>('Propiedades físicas'!$C$10*'Diseño reactor'!H1092)/1000</f>
        <v>951.39162109900531</v>
      </c>
      <c r="J1092" s="31">
        <f t="shared" si="659"/>
        <v>0.47929789361950559</v>
      </c>
      <c r="K1092" s="31">
        <f>(I1092*1000)/'Propiedades físicas'!$F$10</f>
        <v>6214.6482406944979</v>
      </c>
      <c r="L1092" s="31">
        <f t="shared" si="660"/>
        <v>887.80689152778541</v>
      </c>
      <c r="M1092" s="31">
        <f t="shared" si="661"/>
        <v>5326.8413491667125</v>
      </c>
      <c r="N1092" s="31">
        <f t="shared" si="662"/>
        <v>0.81674967021875378</v>
      </c>
      <c r="O1092" s="32">
        <f t="shared" si="663"/>
        <v>4.9004980213125231</v>
      </c>
      <c r="P1092" s="33">
        <f t="shared" si="664"/>
        <v>0.57703274265876137</v>
      </c>
      <c r="Q1092" s="31">
        <f t="shared" si="665"/>
        <v>4.5697740011050474</v>
      </c>
      <c r="R1092" s="31">
        <f t="shared" si="666"/>
        <v>0.16935974536068801</v>
      </c>
      <c r="S1092" s="31">
        <f t="shared" si="667"/>
        <v>0.33072402020747438</v>
      </c>
      <c r="T1092" s="31">
        <f t="shared" si="668"/>
        <v>4.9707271751126825E-2</v>
      </c>
      <c r="U1092" s="31">
        <f t="shared" si="669"/>
        <v>2.0649910448177586E-2</v>
      </c>
      <c r="V1092" s="47">
        <f t="shared" si="683"/>
        <v>5.7143048302129771E-4</v>
      </c>
      <c r="W1092" s="31">
        <f t="shared" si="670"/>
        <v>0.29350110113394712</v>
      </c>
      <c r="X1092" s="34">
        <f>(S1092*H1092*'Propiedades físicas'!$F$5*60*24*365)/(1000000)</f>
        <v>55640.58602610245</v>
      </c>
      <c r="Y1092" s="34">
        <f>(U1092*H1092*'Propiedades físicas'!$F$7*60*24*365)/(1000000)</f>
        <v>1086.4645145244351</v>
      </c>
      <c r="Z1092" s="31">
        <f t="shared" si="684"/>
        <v>627.23459127007357</v>
      </c>
      <c r="AA1092" s="31">
        <f t="shared" si="700"/>
        <v>4967.3443392011868</v>
      </c>
      <c r="AB1092" s="31">
        <f t="shared" si="701"/>
        <v>184.09404320706787</v>
      </c>
      <c r="AC1092" s="31">
        <f t="shared" si="702"/>
        <v>359.49700996552463</v>
      </c>
      <c r="AD1092" s="31">
        <f t="shared" si="699"/>
        <v>54.031804393474857</v>
      </c>
      <c r="AE1092" s="31">
        <f t="shared" si="688"/>
        <v>22.446452657169036</v>
      </c>
      <c r="AF1092" s="31">
        <f t="shared" si="689"/>
        <v>6214.648240694497</v>
      </c>
      <c r="AG1092" s="31">
        <f t="shared" si="690"/>
        <v>0.10092841412372185</v>
      </c>
      <c r="AH1092" s="31">
        <f t="shared" si="691"/>
        <v>0.79929613822295409</v>
      </c>
      <c r="AI1092" s="31">
        <f t="shared" si="691"/>
        <v>2.9622600681015385E-2</v>
      </c>
      <c r="AJ1092" s="31">
        <f t="shared" si="691"/>
        <v>5.7846718919903062E-2</v>
      </c>
      <c r="AK1092" s="31">
        <f t="shared" si="672"/>
        <v>8.6942659183292265E-3</v>
      </c>
      <c r="AL1092" s="31">
        <f t="shared" si="672"/>
        <v>3.6118621340764105E-3</v>
      </c>
      <c r="AM1092" s="31">
        <f t="shared" si="692"/>
        <v>1.0000000000000002</v>
      </c>
      <c r="AN1092" s="31">
        <f>(Z1092*'Propiedades físicas'!$F$4)/1000</f>
        <v>551.57755487107727</v>
      </c>
      <c r="AO1092" s="31">
        <f>(AA1092*'Propiedades físicas'!$F$6)/1000</f>
        <v>159.15371262800602</v>
      </c>
      <c r="AP1092" s="31">
        <f>(AB1092*'Propiedades físicas'!$F$9)/1000</f>
        <v>113.5768199566005</v>
      </c>
      <c r="AQ1092" s="31">
        <f>(AC1092*'Propiedades físicas'!$F$5)/1000</f>
        <v>105.86108452454805</v>
      </c>
      <c r="AR1092" s="31">
        <f>(AD1092*'Propiedades físicas'!$F$8)/1000</f>
        <v>19.155355293574701</v>
      </c>
      <c r="AS1092" s="31">
        <f>(AE1092*'Propiedades físicas'!$F$7)/1000</f>
        <v>2.0670938251986968</v>
      </c>
      <c r="AT1092" s="31">
        <f t="shared" si="693"/>
        <v>951.39162109900531</v>
      </c>
      <c r="AU1092" s="31">
        <f t="shared" si="694"/>
        <v>0.57975868468751002</v>
      </c>
      <c r="AV1092" s="31">
        <f t="shared" si="698"/>
        <v>0.16728517373756008</v>
      </c>
      <c r="AW1092" s="31">
        <f t="shared" si="698"/>
        <v>0.11937967230087818</v>
      </c>
      <c r="AX1092" s="31">
        <f t="shared" si="698"/>
        <v>0.11126972550195684</v>
      </c>
      <c r="AY1092" s="31">
        <f t="shared" si="695"/>
        <v>2.0134038253823684E-2</v>
      </c>
      <c r="AZ1092" s="31">
        <f t="shared" si="695"/>
        <v>2.1727055182711006E-3</v>
      </c>
      <c r="BA1092" s="31">
        <f t="shared" si="696"/>
        <v>0.99999999999999978</v>
      </c>
      <c r="BB1092" s="34">
        <f>AU1092*'Propiedades físicas'!$C$4+'Diseño reactor'!AV1092*'Propiedades físicas'!$C$5+'Diseño reactor'!AW1092*'Propiedades físicas'!$C$8+'Diseño reactor'!AX1092*'Propiedades físicas'!$C$9+'Diseño reactor'!AY1092*'Propiedades físicas'!$C$7+'Diseño reactor'!AZ1092*'Propiedades físicas'!$C$6</f>
        <v>875.9003667165041</v>
      </c>
      <c r="BC1092" s="45">
        <f>AU1092*'Propiedades físicas'!$L$4+'Diseño reactor'!AV1092*'Propiedades físicas'!$L$5+'Diseño reactor'!AW1092*'Propiedades físicas'!$L$8+AX1092*'Propiedades físicas'!$L$9+'Diseño reactor'!AY1092*'Propiedades físicas'!$L$7+'Diseño reactor'!AZ1092*'Propiedades físicas'!$L$6</f>
        <v>2.0380958590670124</v>
      </c>
      <c r="BD1092" s="29">
        <f t="shared" si="673"/>
        <v>2.6856498135140159</v>
      </c>
      <c r="BE1092" s="58">
        <f t="shared" si="674"/>
        <v>42.592557960817921</v>
      </c>
      <c r="BF1092" s="30">
        <f>AU1092*'Propiedades físicas'!$I$4+'Diseño reactor'!AV1092*'Propiedades físicas'!$I$5+'Diseño reactor'!AW1092*'Propiedades físicas'!$I$8+'Diseño reactor'!AX1092*'Propiedades físicas'!$I$9+'Diseño reactor'!AY1092*'Propiedades físicas'!$I$7+'Diseño reactor'!AZ1092*'Propiedades físicas'!$I$6</f>
        <v>1.9733957661469834E-2</v>
      </c>
      <c r="BG1092" s="24">
        <f>AU1092*'Propiedades físicas'!$O$4+'Diseño reactor'!AV1092*'Propiedades físicas'!$O$5+'Diseño reactor'!AW1092*'Propiedades físicas'!$O$8+'Diseño reactor'!AX1092*'Propiedades físicas'!$O$9+'Diseño reactor'!AY1092*'Propiedades físicas'!$O$7+'Diseño reactor'!AZ1092*'Propiedades físicas'!$O$6</f>
        <v>0.15074225361265969</v>
      </c>
      <c r="BH1092" s="54">
        <f t="shared" si="675"/>
        <v>41672.995158467187</v>
      </c>
      <c r="BI1092" s="34">
        <f t="shared" si="697"/>
        <v>266.81103956553602</v>
      </c>
      <c r="BJ1092" s="27">
        <f t="shared" si="676"/>
        <v>4797.6596061495684</v>
      </c>
      <c r="BK1092" s="34">
        <f t="shared" si="677"/>
        <v>556.31540084416247</v>
      </c>
      <c r="BL1092" s="27">
        <f t="shared" si="678"/>
        <v>105.23925428727452</v>
      </c>
      <c r="BM1092" s="34">
        <f t="shared" si="679"/>
        <v>1.1054421768707483</v>
      </c>
      <c r="BN1092" s="45">
        <f t="shared" si="680"/>
        <v>1077.1246630601518</v>
      </c>
      <c r="BO1092" s="45">
        <f t="shared" si="681"/>
        <v>93.549113971897157</v>
      </c>
      <c r="BP1092" s="66">
        <f t="shared" si="682"/>
        <v>6.6916805526598973</v>
      </c>
    </row>
    <row r="1093" spans="8:68">
      <c r="H1093" s="68">
        <v>1088</v>
      </c>
      <c r="I1093" s="31">
        <f>('Propiedades físicas'!$C$10*'Diseño reactor'!H1093)/1000</f>
        <v>952.26686638060517</v>
      </c>
      <c r="J1093" s="31">
        <f t="shared" si="659"/>
        <v>0.47885736246728172</v>
      </c>
      <c r="K1093" s="31">
        <f>(I1093*1000)/'Propiedades físicas'!$F$10</f>
        <v>6220.365488386029</v>
      </c>
      <c r="L1093" s="31">
        <f t="shared" si="660"/>
        <v>888.62364119800407</v>
      </c>
      <c r="M1093" s="31">
        <f t="shared" si="661"/>
        <v>5331.7418471880246</v>
      </c>
      <c r="N1093" s="31">
        <f t="shared" si="662"/>
        <v>0.81674967021875378</v>
      </c>
      <c r="O1093" s="32">
        <f t="shared" si="663"/>
        <v>4.9004980213125222</v>
      </c>
      <c r="P1093" s="33">
        <f t="shared" si="664"/>
        <v>0.57718844619232679</v>
      </c>
      <c r="Q1093" s="31">
        <f t="shared" si="665"/>
        <v>4.5700612854024403</v>
      </c>
      <c r="R1093" s="31">
        <f t="shared" si="666"/>
        <v>0.16929541046121424</v>
      </c>
      <c r="S1093" s="31">
        <f t="shared" si="667"/>
        <v>0.33043673591008116</v>
      </c>
      <c r="T1093" s="31">
        <f t="shared" si="668"/>
        <v>4.965611524677125E-2</v>
      </c>
      <c r="U1093" s="31">
        <f t="shared" si="669"/>
        <v>2.0609698318441467E-2</v>
      </c>
      <c r="V1093" s="47">
        <f t="shared" si="683"/>
        <v>5.7158467487007127E-4</v>
      </c>
      <c r="W1093" s="31">
        <f t="shared" si="670"/>
        <v>0.29331046312178388</v>
      </c>
      <c r="X1093" s="34">
        <f>(S1093*H1093*'Propiedades físicas'!$F$5*60*24*365)/(1000000)</f>
        <v>55643.396511140825</v>
      </c>
      <c r="Y1093" s="34">
        <f>(U1093*H1093*'Propiedades físicas'!$F$7*60*24*365)/(1000000)</f>
        <v>1085.3463737633062</v>
      </c>
      <c r="Z1093" s="31">
        <f t="shared" si="684"/>
        <v>627.98102945725157</v>
      </c>
      <c r="AA1093" s="31">
        <f t="shared" si="700"/>
        <v>4972.2266785178554</v>
      </c>
      <c r="AB1093" s="31">
        <f t="shared" si="701"/>
        <v>184.1934065818011</v>
      </c>
      <c r="AC1093" s="31">
        <f t="shared" si="702"/>
        <v>359.51516867016829</v>
      </c>
      <c r="AD1093" s="31">
        <f t="shared" si="699"/>
        <v>54.025853388487121</v>
      </c>
      <c r="AE1093" s="31">
        <f t="shared" si="688"/>
        <v>22.423351770464315</v>
      </c>
      <c r="AF1093" s="31">
        <f t="shared" si="689"/>
        <v>6220.3654883860281</v>
      </c>
      <c r="AG1093" s="31">
        <f t="shared" si="690"/>
        <v>0.10095564812545944</v>
      </c>
      <c r="AH1093" s="31">
        <f t="shared" si="691"/>
        <v>0.79934638692878124</v>
      </c>
      <c r="AI1093" s="31">
        <f t="shared" si="691"/>
        <v>2.9611347906438368E-2</v>
      </c>
      <c r="AJ1093" s="31">
        <f t="shared" si="691"/>
        <v>5.7796470214075822E-2</v>
      </c>
      <c r="AK1093" s="31">
        <f t="shared" si="672"/>
        <v>8.6853181680977051E-3</v>
      </c>
      <c r="AL1093" s="31">
        <f t="shared" si="672"/>
        <v>3.6048286571473483E-3</v>
      </c>
      <c r="AM1093" s="31">
        <f t="shared" si="692"/>
        <v>1</v>
      </c>
      <c r="AN1093" s="31">
        <f>(Z1093*'Propiedades físicas'!$F$4)/1000</f>
        <v>552.23395768411785</v>
      </c>
      <c r="AO1093" s="31">
        <f>(AA1093*'Propiedades físicas'!$F$6)/1000</f>
        <v>159.31014277971207</v>
      </c>
      <c r="AP1093" s="31">
        <f>(AB1093*'Propiedades físicas'!$F$9)/1000</f>
        <v>113.63812219064216</v>
      </c>
      <c r="AQ1093" s="31">
        <f>(AC1093*'Propiedades físicas'!$F$5)/1000</f>
        <v>105.86643171830447</v>
      </c>
      <c r="AR1093" s="31">
        <f>(AD1093*'Propiedades físicas'!$F$8)/1000</f>
        <v>19.153245543286449</v>
      </c>
      <c r="AS1093" s="31">
        <f>(AE1093*'Propiedades físicas'!$F$7)/1000</f>
        <v>2.0649664645420591</v>
      </c>
      <c r="AT1093" s="31">
        <f t="shared" si="693"/>
        <v>952.26686638060505</v>
      </c>
      <c r="AU1093" s="31">
        <f t="shared" si="694"/>
        <v>0.57991512377518684</v>
      </c>
      <c r="AV1093" s="31">
        <f t="shared" si="698"/>
        <v>0.16729569031969077</v>
      </c>
      <c r="AW1093" s="31">
        <f t="shared" si="698"/>
        <v>0.11933432339461753</v>
      </c>
      <c r="AX1093" s="31">
        <f t="shared" si="698"/>
        <v>0.11117307075975846</v>
      </c>
      <c r="AY1093" s="31">
        <f t="shared" si="695"/>
        <v>2.0113317200759581E-2</v>
      </c>
      <c r="AZ1093" s="31">
        <f t="shared" si="695"/>
        <v>2.1684745499868383E-3</v>
      </c>
      <c r="BA1093" s="31">
        <f t="shared" si="696"/>
        <v>1.0000000000000002</v>
      </c>
      <c r="BB1093" s="34">
        <f>AU1093*'Propiedades físicas'!$C$4+'Diseño reactor'!AV1093*'Propiedades físicas'!$C$5+'Diseño reactor'!AW1093*'Propiedades físicas'!$C$8+'Diseño reactor'!AX1093*'Propiedades físicas'!$C$9+'Diseño reactor'!AY1093*'Propiedades físicas'!$C$7+'Diseño reactor'!AZ1093*'Propiedades físicas'!$C$6</f>
        <v>875.89913459525098</v>
      </c>
      <c r="BC1093" s="45">
        <f>AU1093*'Propiedades físicas'!$L$4+'Diseño reactor'!AV1093*'Propiedades físicas'!$L$5+'Diseño reactor'!AW1093*'Propiedades físicas'!$L$8+AX1093*'Propiedades físicas'!$L$9+'Diseño reactor'!AY1093*'Propiedades físicas'!$L$7+'Diseño reactor'!AZ1093*'Propiedades físicas'!$L$6</f>
        <v>2.0382135491383644</v>
      </c>
      <c r="BD1093" s="29">
        <f t="shared" si="673"/>
        <v>2.6837542029239203</v>
      </c>
      <c r="BE1093" s="58">
        <f t="shared" si="674"/>
        <v>42.590460241035231</v>
      </c>
      <c r="BF1093" s="30">
        <f>AU1093*'Propiedades físicas'!$I$4+'Diseño reactor'!AV1093*'Propiedades físicas'!$I$5+'Diseño reactor'!AW1093*'Propiedades físicas'!$I$8+'Diseño reactor'!AX1093*'Propiedades físicas'!$I$9+'Diseño reactor'!AY1093*'Propiedades físicas'!$I$7+'Diseño reactor'!AZ1093*'Propiedades físicas'!$I$6</f>
        <v>1.973452311039359E-2</v>
      </c>
      <c r="BG1093" s="24">
        <f>AU1093*'Propiedades físicas'!$O$4+'Diseño reactor'!AV1093*'Propiedades físicas'!$O$5+'Diseño reactor'!AW1093*'Propiedades físicas'!$O$8+'Diseño reactor'!AX1093*'Propiedades físicas'!$O$9+'Diseño reactor'!AY1093*'Propiedades físicas'!$O$7+'Diseño reactor'!AZ1093*'Propiedades físicas'!$O$6</f>
        <v>0.15074748326831341</v>
      </c>
      <c r="BH1093" s="54">
        <f t="shared" si="675"/>
        <v>41671.742492006582</v>
      </c>
      <c r="BI1093" s="34">
        <f t="shared" si="697"/>
        <v>266.82483526305845</v>
      </c>
      <c r="BJ1093" s="27">
        <f t="shared" si="676"/>
        <v>4797.6461483700878</v>
      </c>
      <c r="BK1093" s="34">
        <f t="shared" si="677"/>
        <v>556.33314036823697</v>
      </c>
      <c r="BL1093" s="27">
        <f t="shared" si="678"/>
        <v>105.23988909776307</v>
      </c>
      <c r="BM1093" s="34">
        <f t="shared" si="679"/>
        <v>1.1054421768707483</v>
      </c>
      <c r="BN1093" s="45">
        <f t="shared" si="680"/>
        <v>1078.2701943504426</v>
      </c>
      <c r="BO1093" s="45">
        <f t="shared" si="681"/>
        <v>93.572541719783231</v>
      </c>
      <c r="BP1093" s="66">
        <f t="shared" si="682"/>
        <v>6.6916711395323984</v>
      </c>
    </row>
    <row r="1094" spans="8:68">
      <c r="H1094" s="68">
        <v>1089</v>
      </c>
      <c r="I1094" s="31">
        <f>('Propiedades físicas'!$C$10*'Diseño reactor'!H1094)/1000</f>
        <v>953.14211166220491</v>
      </c>
      <c r="J1094" s="31">
        <f t="shared" si="659"/>
        <v>0.4784176403713522</v>
      </c>
      <c r="K1094" s="31">
        <f>(I1094*1000)/'Propiedades físicas'!$F$10</f>
        <v>6226.0827360775602</v>
      </c>
      <c r="L1094" s="31">
        <f t="shared" si="660"/>
        <v>889.44039086822283</v>
      </c>
      <c r="M1094" s="31">
        <f t="shared" si="661"/>
        <v>5336.6423452093368</v>
      </c>
      <c r="N1094" s="31">
        <f t="shared" si="662"/>
        <v>0.81674967021875378</v>
      </c>
      <c r="O1094" s="32">
        <f t="shared" si="663"/>
        <v>4.9004980213125222</v>
      </c>
      <c r="P1094" s="33">
        <f t="shared" si="664"/>
        <v>0.57734394758869767</v>
      </c>
      <c r="Q1094" s="31">
        <f t="shared" si="665"/>
        <v>4.5703480853552367</v>
      </c>
      <c r="R1094" s="31">
        <f t="shared" si="666"/>
        <v>0.16923109983202256</v>
      </c>
      <c r="S1094" s="31">
        <f t="shared" si="667"/>
        <v>0.3301499359572847</v>
      </c>
      <c r="T1094" s="31">
        <f t="shared" si="668"/>
        <v>4.9605032268838556E-2</v>
      </c>
      <c r="U1094" s="31">
        <f t="shared" si="669"/>
        <v>2.0569590529195034E-2</v>
      </c>
      <c r="V1094" s="47">
        <f t="shared" si="683"/>
        <v>5.7173866654414726E-4</v>
      </c>
      <c r="W1094" s="31">
        <f t="shared" si="670"/>
        <v>0.29312007259939876</v>
      </c>
      <c r="X1094" s="34">
        <f>(S1094*H1094*'Propiedades físicas'!$F$5*60*24*365)/(1000000)</f>
        <v>55646.199703668506</v>
      </c>
      <c r="Y1094" s="34">
        <f>(U1094*H1094*'Propiedades físicas'!$F$7*60*24*365)/(1000000)</f>
        <v>1084.2298400879524</v>
      </c>
      <c r="Z1094" s="31">
        <f t="shared" si="684"/>
        <v>628.7275589240918</v>
      </c>
      <c r="AA1094" s="31">
        <f t="shared" si="700"/>
        <v>4977.1090649518528</v>
      </c>
      <c r="AB1094" s="31">
        <f t="shared" si="701"/>
        <v>184.29266771707256</v>
      </c>
      <c r="AC1094" s="31">
        <f t="shared" si="702"/>
        <v>359.53328025748306</v>
      </c>
      <c r="AD1094" s="31">
        <f t="shared" si="699"/>
        <v>54.019880140765189</v>
      </c>
      <c r="AE1094" s="31">
        <f t="shared" si="688"/>
        <v>22.400284086293393</v>
      </c>
      <c r="AF1094" s="31">
        <f t="shared" si="689"/>
        <v>6226.0827360775584</v>
      </c>
      <c r="AG1094" s="31">
        <f t="shared" si="690"/>
        <v>0.10098284677151449</v>
      </c>
      <c r="AH1094" s="31">
        <f t="shared" si="691"/>
        <v>0.79939655091821649</v>
      </c>
      <c r="AI1094" s="31">
        <f t="shared" si="691"/>
        <v>2.9600099376960291E-2</v>
      </c>
      <c r="AJ1094" s="31">
        <f t="shared" si="691"/>
        <v>5.774630622464063E-2</v>
      </c>
      <c r="AK1094" s="31">
        <f t="shared" si="672"/>
        <v>8.6763832783240194E-3</v>
      </c>
      <c r="AL1094" s="31">
        <f t="shared" si="672"/>
        <v>3.597813430344102E-3</v>
      </c>
      <c r="AM1094" s="31">
        <f t="shared" si="692"/>
        <v>1</v>
      </c>
      <c r="AN1094" s="31">
        <f>(Z1094*'Propiedades físicas'!$F$4)/1000</f>
        <v>552.89044076666778</v>
      </c>
      <c r="AO1094" s="31">
        <f>(AA1094*'Propiedades físicas'!$F$6)/1000</f>
        <v>159.46657444105736</v>
      </c>
      <c r="AP1094" s="31">
        <f>(AB1094*'Propiedades físicas'!$F$9)/1000</f>
        <v>113.69936134804792</v>
      </c>
      <c r="AQ1094" s="31">
        <f>(AC1094*'Propiedades físicas'!$F$5)/1000</f>
        <v>105.87176503742106</v>
      </c>
      <c r="AR1094" s="31">
        <f>(AD1094*'Propiedades físicas'!$F$8)/1000</f>
        <v>19.151127907504069</v>
      </c>
      <c r="AS1094" s="31">
        <f>(AE1094*'Propiedades físicas'!$F$7)/1000</f>
        <v>2.0628421615067585</v>
      </c>
      <c r="AT1094" s="31">
        <f t="shared" si="693"/>
        <v>953.1421116622048</v>
      </c>
      <c r="AU1094" s="31">
        <f t="shared" si="694"/>
        <v>0.58007135977075908</v>
      </c>
      <c r="AV1094" s="31">
        <f t="shared" si="698"/>
        <v>0.16730618917147644</v>
      </c>
      <c r="AW1094" s="31">
        <f t="shared" si="698"/>
        <v>0.1192889915961904</v>
      </c>
      <c r="AX1094" s="31">
        <f t="shared" si="698"/>
        <v>0.11107657897182723</v>
      </c>
      <c r="AY1094" s="31">
        <f t="shared" si="695"/>
        <v>2.0092625929732565E-2</v>
      </c>
      <c r="AZ1094" s="31">
        <f t="shared" si="695"/>
        <v>2.164254560014481E-3</v>
      </c>
      <c r="BA1094" s="31">
        <f t="shared" si="696"/>
        <v>1.0000000000000002</v>
      </c>
      <c r="BB1094" s="34">
        <f>AU1094*'Propiedades físicas'!$C$4+'Diseño reactor'!AV1094*'Propiedades físicas'!$C$5+'Diseño reactor'!AW1094*'Propiedades físicas'!$C$8+'Diseño reactor'!AX1094*'Propiedades físicas'!$C$9+'Diseño reactor'!AY1094*'Propiedades físicas'!$C$7+'Diseño reactor'!AZ1094*'Propiedades físicas'!$C$6</f>
        <v>875.89790547016719</v>
      </c>
      <c r="BC1094" s="45">
        <f>AU1094*'Propiedades físicas'!$L$4+'Diseño reactor'!AV1094*'Propiedades físicas'!$L$5+'Diseño reactor'!AW1094*'Propiedades físicas'!$L$8+AX1094*'Propiedades físicas'!$L$9+'Diseño reactor'!AY1094*'Propiedades físicas'!$L$7+'Diseño reactor'!AZ1094*'Propiedades físicas'!$L$6</f>
        <v>2.0383310789913582</v>
      </c>
      <c r="BD1094" s="29">
        <f t="shared" si="673"/>
        <v>2.6818612723373514</v>
      </c>
      <c r="BE1094" s="58">
        <f t="shared" si="674"/>
        <v>42.588365590048049</v>
      </c>
      <c r="BF1094" s="30">
        <f>AU1094*'Propiedades físicas'!$I$4+'Diseño reactor'!AV1094*'Propiedades físicas'!$I$5+'Diseño reactor'!AW1094*'Propiedades físicas'!$I$8+'Diseño reactor'!AX1094*'Propiedades físicas'!$I$9+'Diseño reactor'!AY1094*'Propiedades físicas'!$I$7+'Diseño reactor'!AZ1094*'Propiedades físicas'!$I$6</f>
        <v>1.9735087201875785E-2</v>
      </c>
      <c r="BG1094" s="24">
        <f>AU1094*'Propiedades físicas'!$O$4+'Diseño reactor'!AV1094*'Propiedades físicas'!$O$5+'Diseño reactor'!AW1094*'Propiedades físicas'!$O$8+'Diseño reactor'!AX1094*'Propiedades físicas'!$O$9+'Diseño reactor'!AY1094*'Propiedades físicas'!$O$7+'Diseño reactor'!AZ1094*'Propiedades físicas'!$O$6</f>
        <v>0.15075270668344873</v>
      </c>
      <c r="BH1094" s="54">
        <f t="shared" si="675"/>
        <v>41670.492906097999</v>
      </c>
      <c r="BI1094" s="34">
        <f t="shared" si="697"/>
        <v>266.83860260403895</v>
      </c>
      <c r="BJ1094" s="27">
        <f t="shared" si="676"/>
        <v>4797.6327499653999</v>
      </c>
      <c r="BK1094" s="34">
        <f t="shared" si="677"/>
        <v>556.35086363880112</v>
      </c>
      <c r="BL1094" s="27">
        <f t="shared" si="678"/>
        <v>105.24052329383861</v>
      </c>
      <c r="BM1094" s="34">
        <f t="shared" si="679"/>
        <v>1.1054421768707483</v>
      </c>
      <c r="BN1094" s="45">
        <f t="shared" si="680"/>
        <v>1079.4158289513641</v>
      </c>
      <c r="BO1094" s="45">
        <f t="shared" si="681"/>
        <v>93.595939064005321</v>
      </c>
      <c r="BP1094" s="66">
        <f t="shared" si="682"/>
        <v>6.6916617492949557</v>
      </c>
    </row>
    <row r="1095" spans="8:68">
      <c r="H1095" s="68">
        <v>1090</v>
      </c>
      <c r="I1095" s="31">
        <f>('Propiedades físicas'!$C$10*'Diseño reactor'!H1095)/1000</f>
        <v>954.01735694380477</v>
      </c>
      <c r="J1095" s="31">
        <f t="shared" si="659"/>
        <v>0.47797872510495648</v>
      </c>
      <c r="K1095" s="31">
        <f>(I1095*1000)/'Propiedades físicas'!$F$10</f>
        <v>6231.7999837690913</v>
      </c>
      <c r="L1095" s="31">
        <f t="shared" si="660"/>
        <v>890.2571405384416</v>
      </c>
      <c r="M1095" s="31">
        <f t="shared" si="661"/>
        <v>5341.5428432306499</v>
      </c>
      <c r="N1095" s="31">
        <f t="shared" si="662"/>
        <v>0.81674967021875378</v>
      </c>
      <c r="O1095" s="32">
        <f t="shared" si="663"/>
        <v>4.9004980213125231</v>
      </c>
      <c r="P1095" s="33">
        <f t="shared" si="664"/>
        <v>0.57749924724124568</v>
      </c>
      <c r="Q1095" s="31">
        <f t="shared" si="665"/>
        <v>4.5706344021563829</v>
      </c>
      <c r="R1095" s="31">
        <f t="shared" si="666"/>
        <v>0.16916681354111188</v>
      </c>
      <c r="S1095" s="31">
        <f t="shared" si="667"/>
        <v>0.32986361915613988</v>
      </c>
      <c r="T1095" s="31">
        <f t="shared" si="668"/>
        <v>4.9554022694160524E-2</v>
      </c>
      <c r="U1095" s="31">
        <f t="shared" si="669"/>
        <v>2.0529586742235637E-2</v>
      </c>
      <c r="V1095" s="47">
        <f t="shared" si="683"/>
        <v>5.7189245843307823E-4</v>
      </c>
      <c r="W1095" s="31">
        <f t="shared" si="670"/>
        <v>0.2929299290851608</v>
      </c>
      <c r="X1095" s="34">
        <f>(S1095*H1095*'Propiedades físicas'!$F$5*60*24*365)/(1000000)</f>
        <v>55648.995627323013</v>
      </c>
      <c r="Y1095" s="34">
        <f>(U1095*H1095*'Propiedades físicas'!$F$7*60*24*365)/(1000000)</f>
        <v>1083.1149108062541</v>
      </c>
      <c r="Z1095" s="31">
        <f t="shared" si="684"/>
        <v>629.47417949295777</v>
      </c>
      <c r="AA1095" s="31">
        <f t="shared" si="700"/>
        <v>4981.9914983504577</v>
      </c>
      <c r="AB1095" s="31">
        <f t="shared" si="701"/>
        <v>184.39182675981195</v>
      </c>
      <c r="AC1095" s="31">
        <f t="shared" si="702"/>
        <v>359.55134488019246</v>
      </c>
      <c r="AD1095" s="31">
        <f t="shared" si="699"/>
        <v>54.013884736634971</v>
      </c>
      <c r="AE1095" s="31">
        <f t="shared" si="688"/>
        <v>22.377249549036843</v>
      </c>
      <c r="AF1095" s="31">
        <f t="shared" si="689"/>
        <v>6231.7999837690913</v>
      </c>
      <c r="AG1095" s="31">
        <f t="shared" si="690"/>
        <v>0.1010100101306913</v>
      </c>
      <c r="AH1095" s="31">
        <f t="shared" si="691"/>
        <v>0.79944663039991704</v>
      </c>
      <c r="AI1095" s="31">
        <f t="shared" si="691"/>
        <v>2.9588855104474784E-2</v>
      </c>
      <c r="AJ1095" s="31">
        <f t="shared" si="691"/>
        <v>5.7696226742940185E-2</v>
      </c>
      <c r="AK1095" s="31">
        <f t="shared" si="672"/>
        <v>8.6674612274648972E-3</v>
      </c>
      <c r="AL1095" s="31">
        <f t="shared" si="672"/>
        <v>3.5908163945118678E-3</v>
      </c>
      <c r="AM1095" s="31">
        <f t="shared" si="692"/>
        <v>1</v>
      </c>
      <c r="AN1095" s="31">
        <f>(Z1095*'Propiedades físicas'!$F$4)/1000</f>
        <v>553.54700396251724</v>
      </c>
      <c r="AO1095" s="31">
        <f>(AA1095*'Propiedades físicas'!$F$6)/1000</f>
        <v>159.62300760714868</v>
      </c>
      <c r="AP1095" s="31">
        <f>(AB1095*'Propiedades físicas'!$F$9)/1000</f>
        <v>113.76053751946597</v>
      </c>
      <c r="AQ1095" s="31">
        <f>(AC1095*'Propiedades físicas'!$F$5)/1000</f>
        <v>105.87708452687028</v>
      </c>
      <c r="AR1095" s="31">
        <f>(AD1095*'Propiedades físicas'!$F$8)/1000</f>
        <v>19.149002416831824</v>
      </c>
      <c r="AS1095" s="31">
        <f>(AE1095*'Propiedades físicas'!$F$7)/1000</f>
        <v>2.0607209109708027</v>
      </c>
      <c r="AT1095" s="31">
        <f t="shared" si="693"/>
        <v>954.01735694380477</v>
      </c>
      <c r="AU1095" s="31">
        <f t="shared" si="694"/>
        <v>0.5802273930694567</v>
      </c>
      <c r="AV1095" s="31">
        <f t="shared" si="698"/>
        <v>0.16731667033658704</v>
      </c>
      <c r="AW1095" s="31">
        <f t="shared" si="698"/>
        <v>0.11924367695352832</v>
      </c>
      <c r="AX1095" s="31">
        <f t="shared" si="698"/>
        <v>0.11098024973680519</v>
      </c>
      <c r="AY1095" s="31">
        <f t="shared" si="695"/>
        <v>2.007196439085308E-2</v>
      </c>
      <c r="AZ1095" s="31">
        <f t="shared" si="695"/>
        <v>2.1600455127696247E-3</v>
      </c>
      <c r="BA1095" s="31">
        <f t="shared" si="696"/>
        <v>1</v>
      </c>
      <c r="BB1095" s="34">
        <f>AU1095*'Propiedades físicas'!$C$4+'Diseño reactor'!AV1095*'Propiedades físicas'!$C$5+'Diseño reactor'!AW1095*'Propiedades físicas'!$C$8+'Diseño reactor'!AX1095*'Propiedades físicas'!$C$9+'Diseño reactor'!AY1095*'Propiedades físicas'!$C$7+'Diseño reactor'!AZ1095*'Propiedades físicas'!$C$6</f>
        <v>875.89667933202463</v>
      </c>
      <c r="BC1095" s="45">
        <f>AU1095*'Propiedades físicas'!$L$4+'Diseño reactor'!AV1095*'Propiedades físicas'!$L$5+'Diseño reactor'!AW1095*'Propiedades físicas'!$L$8+AX1095*'Propiedades físicas'!$L$9+'Diseño reactor'!AY1095*'Propiedades físicas'!$L$7+'Diseño reactor'!AZ1095*'Propiedades físicas'!$L$6</f>
        <v>2.038448448947598</v>
      </c>
      <c r="BD1095" s="29">
        <f t="shared" si="673"/>
        <v>2.6799710160707648</v>
      </c>
      <c r="BE1095" s="58">
        <f t="shared" si="674"/>
        <v>42.586274001064375</v>
      </c>
      <c r="BF1095" s="30">
        <f>AU1095*'Propiedades físicas'!$I$4+'Diseño reactor'!AV1095*'Propiedades físicas'!$I$5+'Diseño reactor'!AW1095*'Propiedades físicas'!$I$8+'Diseño reactor'!AX1095*'Propiedades físicas'!$I$9+'Diseño reactor'!AY1095*'Propiedades físicas'!$I$7+'Diseño reactor'!AZ1095*'Propiedades físicas'!$I$6</f>
        <v>1.9735649939974252E-2</v>
      </c>
      <c r="BG1095" s="24">
        <f>AU1095*'Propiedades físicas'!$O$4+'Diseño reactor'!AV1095*'Propiedades físicas'!$O$5+'Diseño reactor'!AW1095*'Propiedades físicas'!$O$8+'Diseño reactor'!AX1095*'Propiedades físicas'!$O$9+'Diseño reactor'!AY1095*'Propiedades físicas'!$O$7+'Diseño reactor'!AZ1095*'Propiedades físicas'!$O$6</f>
        <v>0.15075792386836442</v>
      </c>
      <c r="BH1095" s="54">
        <f t="shared" si="675"/>
        <v>41669.246391212844</v>
      </c>
      <c r="BI1095" s="34">
        <f t="shared" si="697"/>
        <v>266.85234166689992</v>
      </c>
      <c r="BJ1095" s="27">
        <f t="shared" si="676"/>
        <v>4797.6194107214324</v>
      </c>
      <c r="BK1095" s="34">
        <f t="shared" si="677"/>
        <v>556.36857066994537</v>
      </c>
      <c r="BL1095" s="27">
        <f t="shared" si="678"/>
        <v>105.241156876098</v>
      </c>
      <c r="BM1095" s="34">
        <f t="shared" si="679"/>
        <v>1.1054421768707483</v>
      </c>
      <c r="BN1095" s="45">
        <f t="shared" si="680"/>
        <v>1080.5615666533413</v>
      </c>
      <c r="BO1095" s="45">
        <f t="shared" si="681"/>
        <v>93.619306063704954</v>
      </c>
      <c r="BP1095" s="66">
        <f t="shared" si="682"/>
        <v>6.6916523818770672</v>
      </c>
    </row>
    <row r="1096" spans="8:68">
      <c r="H1096" s="68">
        <v>1091</v>
      </c>
      <c r="I1096" s="31">
        <f>('Propiedades físicas'!$C$10*'Diseño reactor'!H1096)/1000</f>
        <v>954.89260222540474</v>
      </c>
      <c r="J1096" s="31">
        <f t="shared" si="659"/>
        <v>0.47754061444949814</v>
      </c>
      <c r="K1096" s="31">
        <f>(I1096*1000)/'Propiedades físicas'!$F$10</f>
        <v>6237.5172314606234</v>
      </c>
      <c r="L1096" s="31">
        <f t="shared" si="660"/>
        <v>891.07389020866049</v>
      </c>
      <c r="M1096" s="31">
        <f t="shared" si="661"/>
        <v>5346.4433412519629</v>
      </c>
      <c r="N1096" s="31">
        <f t="shared" si="662"/>
        <v>0.81674967021875389</v>
      </c>
      <c r="O1096" s="32">
        <f t="shared" si="663"/>
        <v>4.9004980213125231</v>
      </c>
      <c r="P1096" s="33">
        <f t="shared" si="664"/>
        <v>0.5776543455423232</v>
      </c>
      <c r="Q1096" s="31">
        <f t="shared" si="665"/>
        <v>4.5709202369949935</v>
      </c>
      <c r="R1096" s="31">
        <f t="shared" si="666"/>
        <v>0.16910255165600618</v>
      </c>
      <c r="S1096" s="31">
        <f t="shared" si="667"/>
        <v>0.32957778431753043</v>
      </c>
      <c r="T1096" s="31">
        <f t="shared" si="668"/>
        <v>4.9503086399749256E-2</v>
      </c>
      <c r="U1096" s="31">
        <f t="shared" si="669"/>
        <v>2.048968662067523E-2</v>
      </c>
      <c r="V1096" s="47">
        <f t="shared" si="683"/>
        <v>5.7204605092540755E-4</v>
      </c>
      <c r="W1096" s="31">
        <f t="shared" si="670"/>
        <v>0.29274003209868776</v>
      </c>
      <c r="X1096" s="34">
        <f>(S1096*H1096*'Propiedades físicas'!$F$5*60*24*365)/(1000000)</f>
        <v>55651.784305649948</v>
      </c>
      <c r="Y1096" s="34">
        <f>(U1096*H1096*'Propiedades físicas'!$F$7*60*24*365)/(1000000)</f>
        <v>1082.0015832300335</v>
      </c>
      <c r="Z1096" s="31">
        <f t="shared" si="684"/>
        <v>630.22089098667459</v>
      </c>
      <c r="AA1096" s="31">
        <f t="shared" si="700"/>
        <v>4986.873978561538</v>
      </c>
      <c r="AB1096" s="31">
        <f t="shared" si="701"/>
        <v>184.49088385670274</v>
      </c>
      <c r="AC1096" s="31">
        <f t="shared" si="702"/>
        <v>359.56936269042569</v>
      </c>
      <c r="AD1096" s="31">
        <f t="shared" si="699"/>
        <v>54.007867262126439</v>
      </c>
      <c r="AE1096" s="31">
        <f t="shared" si="688"/>
        <v>22.354248103156674</v>
      </c>
      <c r="AF1096" s="31">
        <f t="shared" si="689"/>
        <v>6237.5172314606243</v>
      </c>
      <c r="AG1096" s="31">
        <f t="shared" si="690"/>
        <v>0.10103713827161601</v>
      </c>
      <c r="AH1096" s="31">
        <f t="shared" si="691"/>
        <v>0.79949662558187018</v>
      </c>
      <c r="AI1096" s="31">
        <f t="shared" si="691"/>
        <v>2.9577615100792428E-2</v>
      </c>
      <c r="AJ1096" s="31">
        <f t="shared" si="691"/>
        <v>5.7646231560986999E-2</v>
      </c>
      <c r="AK1096" s="31">
        <f t="shared" si="672"/>
        <v>8.6585519940086085E-3</v>
      </c>
      <c r="AL1096" s="31">
        <f t="shared" si="672"/>
        <v>3.5838374907257828E-3</v>
      </c>
      <c r="AM1096" s="31">
        <f t="shared" si="692"/>
        <v>0.99999999999999989</v>
      </c>
      <c r="AN1096" s="31">
        <f>(Z1096*'Propiedades físicas'!$F$4)/1000</f>
        <v>554.20364711586183</v>
      </c>
      <c r="AO1096" s="31">
        <f>(AA1096*'Propiedades físicas'!$F$6)/1000</f>
        <v>159.77944227311167</v>
      </c>
      <c r="AP1096" s="31">
        <f>(AB1096*'Propiedades físicas'!$F$9)/1000</f>
        <v>113.82165079539274</v>
      </c>
      <c r="AQ1096" s="31">
        <f>(AC1096*'Propiedades físicas'!$F$5)/1000</f>
        <v>105.88239023144966</v>
      </c>
      <c r="AR1096" s="31">
        <f>(AD1096*'Propiedades físicas'!$F$8)/1000</f>
        <v>19.14686910176906</v>
      </c>
      <c r="AS1096" s="31">
        <f>(AE1096*'Propiedades físicas'!$F$7)/1000</f>
        <v>2.058602707819698</v>
      </c>
      <c r="AT1096" s="31">
        <f t="shared" si="693"/>
        <v>954.89260222540463</v>
      </c>
      <c r="AU1096" s="31">
        <f t="shared" si="694"/>
        <v>0.58038322406548581</v>
      </c>
      <c r="AV1096" s="31">
        <f t="shared" si="698"/>
        <v>0.16732713385855236</v>
      </c>
      <c r="AW1096" s="31">
        <f t="shared" si="698"/>
        <v>0.11919837951422821</v>
      </c>
      <c r="AX1096" s="31">
        <f t="shared" si="698"/>
        <v>0.11088408265462285</v>
      </c>
      <c r="AY1096" s="31">
        <f t="shared" si="695"/>
        <v>2.0051332534304623E-2</v>
      </c>
      <c r="AZ1096" s="31">
        <f t="shared" si="695"/>
        <v>2.1558473728061829E-3</v>
      </c>
      <c r="BA1096" s="31">
        <f t="shared" si="696"/>
        <v>0.99999999999999989</v>
      </c>
      <c r="BB1096" s="34">
        <f>AU1096*'Propiedades físicas'!$C$4+'Diseño reactor'!AV1096*'Propiedades físicas'!$C$5+'Diseño reactor'!AW1096*'Propiedades físicas'!$C$8+'Diseño reactor'!AX1096*'Propiedades físicas'!$C$9+'Diseño reactor'!AY1096*'Propiedades físicas'!$C$7+'Diseño reactor'!AZ1096*'Propiedades físicas'!$C$6</f>
        <v>875.89545617163071</v>
      </c>
      <c r="BC1096" s="45">
        <f>AU1096*'Propiedades físicas'!$L$4+'Diseño reactor'!AV1096*'Propiedades físicas'!$L$5+'Diseño reactor'!AW1096*'Propiedades físicas'!$L$8+AX1096*'Propiedades físicas'!$L$9+'Diseño reactor'!AY1096*'Propiedades físicas'!$L$7+'Diseño reactor'!AZ1096*'Propiedades físicas'!$L$6</f>
        <v>2.038565659327841</v>
      </c>
      <c r="BD1096" s="29">
        <f t="shared" si="673"/>
        <v>2.6780834284566684</v>
      </c>
      <c r="BE1096" s="58">
        <f t="shared" si="674"/>
        <v>42.584185467312409</v>
      </c>
      <c r="BF1096" s="30">
        <f>AU1096*'Propiedades físicas'!$I$4+'Diseño reactor'!AV1096*'Propiedades físicas'!$I$5+'Diseño reactor'!AW1096*'Propiedades físicas'!$I$8+'Diseño reactor'!AX1096*'Propiedades físicas'!$I$9+'Diseño reactor'!AY1096*'Propiedades físicas'!$I$7+'Diseño reactor'!AZ1096*'Propiedades físicas'!$I$6</f>
        <v>1.9736211328732142E-2</v>
      </c>
      <c r="BG1096" s="24">
        <f>AU1096*'Propiedades físicas'!$O$4+'Diseño reactor'!AV1096*'Propiedades físicas'!$O$5+'Diseño reactor'!AW1096*'Propiedades físicas'!$O$8+'Diseño reactor'!AX1096*'Propiedades físicas'!$O$9+'Diseño reactor'!AY1096*'Propiedades físicas'!$O$7+'Diseño reactor'!AZ1096*'Propiedades físicas'!$O$6</f>
        <v>0.15076313483333972</v>
      </c>
      <c r="BH1096" s="54">
        <f t="shared" si="675"/>
        <v>41668.002937858597</v>
      </c>
      <c r="BI1096" s="34">
        <f t="shared" si="697"/>
        <v>266.86605252979393</v>
      </c>
      <c r="BJ1096" s="27">
        <f t="shared" si="676"/>
        <v>4797.6061304249797</v>
      </c>
      <c r="BK1096" s="34">
        <f t="shared" si="677"/>
        <v>556.38626147578339</v>
      </c>
      <c r="BL1096" s="27">
        <f t="shared" si="678"/>
        <v>105.24178984513873</v>
      </c>
      <c r="BM1096" s="34">
        <f t="shared" si="679"/>
        <v>1.1054421768707483</v>
      </c>
      <c r="BN1096" s="45">
        <f t="shared" si="680"/>
        <v>1081.7074072473606</v>
      </c>
      <c r="BO1096" s="45">
        <f t="shared" si="681"/>
        <v>93.642642777870449</v>
      </c>
      <c r="BP1096" s="66">
        <f t="shared" si="682"/>
        <v>6.6916430372085038</v>
      </c>
    </row>
    <row r="1097" spans="8:68">
      <c r="H1097" s="68">
        <v>1092</v>
      </c>
      <c r="I1097" s="31">
        <f>('Propiedades físicas'!$C$10*'Diseño reactor'!H1097)/1000</f>
        <v>955.76784750700449</v>
      </c>
      <c r="J1097" s="31">
        <f t="shared" si="659"/>
        <v>0.4771033061945078</v>
      </c>
      <c r="K1097" s="31">
        <f>(I1097*1000)/'Propiedades físicas'!$F$10</f>
        <v>6243.2344791521546</v>
      </c>
      <c r="L1097" s="31">
        <f t="shared" si="660"/>
        <v>891.89063987887914</v>
      </c>
      <c r="M1097" s="31">
        <f t="shared" si="661"/>
        <v>5351.3438392732751</v>
      </c>
      <c r="N1097" s="31">
        <f t="shared" si="662"/>
        <v>0.81674967021875378</v>
      </c>
      <c r="O1097" s="32">
        <f t="shared" si="663"/>
        <v>4.9004980213125231</v>
      </c>
      <c r="P1097" s="33">
        <f t="shared" si="664"/>
        <v>0.57780924288326507</v>
      </c>
      <c r="Q1097" s="31">
        <f t="shared" si="665"/>
        <v>4.5712055910563683</v>
      </c>
      <c r="R1097" s="31">
        <f t="shared" si="666"/>
        <v>0.16903831424375695</v>
      </c>
      <c r="S1097" s="31">
        <f t="shared" si="667"/>
        <v>0.32929243025615496</v>
      </c>
      <c r="T1097" s="31">
        <f t="shared" si="668"/>
        <v>4.9452223262797343E-2</v>
      </c>
      <c r="U1097" s="31">
        <f t="shared" si="669"/>
        <v>2.0449889828934441E-2</v>
      </c>
      <c r="V1097" s="47">
        <f t="shared" si="683"/>
        <v>5.7219944440867036E-4</v>
      </c>
      <c r="W1097" s="31">
        <f t="shared" si="670"/>
        <v>0.29255038116084237</v>
      </c>
      <c r="X1097" s="34">
        <f>(S1097*H1097*'Propiedades físicas'!$F$5*60*24*365)/(1000000)</f>
        <v>55654.565762103404</v>
      </c>
      <c r="Y1097" s="34">
        <f>(U1097*H1097*'Propiedades físicas'!$F$7*60*24*365)/(1000000)</f>
        <v>1080.8898546750584</v>
      </c>
      <c r="Z1097" s="31">
        <f t="shared" si="684"/>
        <v>630.96769322852549</v>
      </c>
      <c r="AA1097" s="31">
        <f t="shared" si="700"/>
        <v>4991.7565054335537</v>
      </c>
      <c r="AB1097" s="31">
        <f t="shared" si="701"/>
        <v>184.58983915418258</v>
      </c>
      <c r="AC1097" s="31">
        <f t="shared" si="702"/>
        <v>359.58733383972123</v>
      </c>
      <c r="AD1097" s="31">
        <f t="shared" si="699"/>
        <v>54.001827802974695</v>
      </c>
      <c r="AE1097" s="31">
        <f t="shared" si="688"/>
        <v>22.331279693196411</v>
      </c>
      <c r="AF1097" s="31">
        <f t="shared" si="689"/>
        <v>6243.2344791521546</v>
      </c>
      <c r="AG1097" s="31">
        <f t="shared" si="690"/>
        <v>0.1010642312627368</v>
      </c>
      <c r="AH1097" s="31">
        <f t="shared" si="691"/>
        <v>0.7995465366713963</v>
      </c>
      <c r="AI1097" s="31">
        <f t="shared" si="691"/>
        <v>2.9566379377641172E-2</v>
      </c>
      <c r="AJ1097" s="31">
        <f t="shared" si="691"/>
        <v>5.7596320471460814E-2</v>
      </c>
      <c r="AK1097" s="31">
        <f t="shared" si="672"/>
        <v>8.6496555564749937E-3</v>
      </c>
      <c r="AL1097" s="31">
        <f t="shared" si="672"/>
        <v>3.5768766602898836E-3</v>
      </c>
      <c r="AM1097" s="31">
        <f t="shared" si="692"/>
        <v>0.99999999999999989</v>
      </c>
      <c r="AN1097" s="31">
        <f>(Z1097*'Propiedades físicas'!$F$4)/1000</f>
        <v>554.86037007130074</v>
      </c>
      <c r="AO1097" s="31">
        <f>(AA1097*'Propiedades físicas'!$F$6)/1000</f>
        <v>159.93587843409105</v>
      </c>
      <c r="AP1097" s="31">
        <f>(AB1097*'Propiedades físicas'!$F$9)/1000</f>
        <v>113.88270126617294</v>
      </c>
      <c r="AQ1097" s="31">
        <f>(AC1097*'Propiedades físicas'!$F$5)/1000</f>
        <v>105.88768219578272</v>
      </c>
      <c r="AR1097" s="31">
        <f>(AD1097*'Propiedades físicas'!$F$8)/1000</f>
        <v>19.144727992710582</v>
      </c>
      <c r="AS1097" s="31">
        <f>(AE1097*'Propiedades físicas'!$F$7)/1000</f>
        <v>2.0564875469464576</v>
      </c>
      <c r="AT1097" s="31">
        <f t="shared" si="693"/>
        <v>955.76784750700449</v>
      </c>
      <c r="AU1097" s="31">
        <f t="shared" si="694"/>
        <v>0.58053885315203002</v>
      </c>
      <c r="AV1097" s="31">
        <f t="shared" si="698"/>
        <v>0.16733757978076255</v>
      </c>
      <c r="AW1097" s="31">
        <f t="shared" si="698"/>
        <v>0.11915309932555389</v>
      </c>
      <c r="AX1097" s="31">
        <f t="shared" si="698"/>
        <v>0.11078807732649397</v>
      </c>
      <c r="AY1097" s="31">
        <f t="shared" si="695"/>
        <v>2.0030730310343775E-2</v>
      </c>
      <c r="AZ1097" s="31">
        <f t="shared" si="695"/>
        <v>2.151660104815763E-3</v>
      </c>
      <c r="BA1097" s="31">
        <f t="shared" si="696"/>
        <v>0.99999999999999989</v>
      </c>
      <c r="BB1097" s="34">
        <f>AU1097*'Propiedades físicas'!$C$4+'Diseño reactor'!AV1097*'Propiedades físicas'!$C$5+'Diseño reactor'!AW1097*'Propiedades físicas'!$C$8+'Diseño reactor'!AX1097*'Propiedades físicas'!$C$9+'Diseño reactor'!AY1097*'Propiedades físicas'!$C$7+'Diseño reactor'!AZ1097*'Propiedades físicas'!$C$6</f>
        <v>875.89423597982739</v>
      </c>
      <c r="BC1097" s="45">
        <f>AU1097*'Propiedades físicas'!$L$4+'Diseño reactor'!AV1097*'Propiedades físicas'!$L$5+'Diseño reactor'!AW1097*'Propiedades físicas'!$L$8+AX1097*'Propiedades físicas'!$L$9+'Diseño reactor'!AY1097*'Propiedades físicas'!$L$7+'Diseño reactor'!AZ1097*'Propiedades físicas'!$L$6</f>
        <v>2.0386827104519982</v>
      </c>
      <c r="BD1097" s="29">
        <f t="shared" si="673"/>
        <v>2.6761985038435605</v>
      </c>
      <c r="BE1097" s="58">
        <f t="shared" si="674"/>
        <v>42.582099982040532</v>
      </c>
      <c r="BF1097" s="30">
        <f>AU1097*'Propiedades físicas'!$I$4+'Diseño reactor'!AV1097*'Propiedades físicas'!$I$5+'Diseño reactor'!AW1097*'Propiedades físicas'!$I$8+'Diseño reactor'!AX1097*'Propiedades físicas'!$I$9+'Diseño reactor'!AY1097*'Propiedades físicas'!$I$7+'Diseño reactor'!AZ1097*'Propiedades físicas'!$I$6</f>
        <v>1.9736771372177917E-2</v>
      </c>
      <c r="BG1097" s="24">
        <f>AU1097*'Propiedades físicas'!$O$4+'Diseño reactor'!AV1097*'Propiedades físicas'!$O$5+'Diseño reactor'!AW1097*'Propiedades físicas'!$O$8+'Diseño reactor'!AX1097*'Propiedades físicas'!$O$9+'Diseño reactor'!AY1097*'Propiedades físicas'!$O$7+'Diseño reactor'!AZ1097*'Propiedades físicas'!$O$6</f>
        <v>0.1507683395886337</v>
      </c>
      <c r="BH1097" s="54">
        <f t="shared" si="675"/>
        <v>41666.762536578732</v>
      </c>
      <c r="BI1097" s="34">
        <f t="shared" si="697"/>
        <v>266.87973527060393</v>
      </c>
      <c r="BJ1097" s="27">
        <f t="shared" si="676"/>
        <v>4797.5929088637076</v>
      </c>
      <c r="BK1097" s="34">
        <f t="shared" si="677"/>
        <v>556.40393607044962</v>
      </c>
      <c r="BL1097" s="27">
        <f t="shared" si="678"/>
        <v>105.24242220155875</v>
      </c>
      <c r="BM1097" s="34">
        <f t="shared" si="679"/>
        <v>1.1054421768707483</v>
      </c>
      <c r="BN1097" s="45">
        <f t="shared" si="680"/>
        <v>1082.853350524972</v>
      </c>
      <c r="BO1097" s="45">
        <f t="shared" si="681"/>
        <v>93.66594926533719</v>
      </c>
      <c r="BP1097" s="66">
        <f t="shared" si="682"/>
        <v>6.6916337152193019</v>
      </c>
    </row>
    <row r="1098" spans="8:68">
      <c r="H1098" s="68">
        <v>1093</v>
      </c>
      <c r="I1098" s="31">
        <f>('Propiedades físicas'!$C$10*'Diseño reactor'!H1098)/1000</f>
        <v>956.64309278860435</v>
      </c>
      <c r="J1098" s="31">
        <f t="shared" ref="J1098:J1161" si="703">$F$7/I1098</f>
        <v>0.47666679813760521</v>
      </c>
      <c r="K1098" s="31">
        <f>(I1098*1000)/'Propiedades físicas'!$F$10</f>
        <v>6248.9517268436857</v>
      </c>
      <c r="L1098" s="31">
        <f t="shared" ref="L1098:L1161" si="704">K1098*$I$5</f>
        <v>892.70738954909791</v>
      </c>
      <c r="M1098" s="31">
        <f t="shared" ref="M1098:M1161" si="705">$I$6*K1098</f>
        <v>5356.2443372945872</v>
      </c>
      <c r="N1098" s="31">
        <f t="shared" ref="N1098:N1161" si="706">L1098/H1098</f>
        <v>0.81674967021875378</v>
      </c>
      <c r="O1098" s="32">
        <f t="shared" ref="O1098:O1161" si="707">M1098/H1098</f>
        <v>4.9004980213125222</v>
      </c>
      <c r="P1098" s="33">
        <f t="shared" ref="P1098:P1161" si="708">(H1098*$C$5*N1098)/(H1098*$C$5+$F$7*1000*$C$4)</f>
        <v>0.5779639396543933</v>
      </c>
      <c r="Q1098" s="31">
        <f t="shared" ref="Q1098:Q1161" si="709">((H1098^3)*($C$5^3)*O1098+3*(H1098^2)*($C$5^2)*O1098*$F$7*1000*$C$4+3*H1098*$C$5*O1098*(($F$7*1000)^2)*($C$4^2)+O1098*(($F$7*1000)^3)*($C$4^3)-3*N1098*(($F$7*1000)^3)*($C$4^3)-3*(($F$7*1000)^2)*($C$4^2)*H1098*$C$5*N1098-$F$7*1000*$C$4*(H1098^2)*($C$5^2)*N1098)/(3*(($F$7*1000)^2)*($C$4^2)*H1098*$C$5+(($F$7*1000)^3)*($C$4^3)+3*(H1098^2)*($C$5^2)*$F$7*1000*$C$4+(H1098^3)*($C$5^3))</f>
        <v>4.5714904655220092</v>
      </c>
      <c r="R1098" s="31">
        <f t="shared" ref="R1098:R1161" si="710">($F$7*1000*$C$4*H1098*$C$5*N1098)/((H1098^2)*($C$5^2)+2*$F$7*1000*$C$4*H1098*$C$5+(($F$7*1000)^2)*($C$4^2))</f>
        <v>0.16897410137094587</v>
      </c>
      <c r="S1098" s="31">
        <f t="shared" ref="S1098:S1161" si="711">(N1098*$F$7*1000*$C$4*(3*(($F$7*1000)^2)*($C$4^2)+3*$F$7*1000*$C$4*H1098*$C$5+(H1098^2)*($C$5^2)))/(3*(($F$7*1000)^2)*($C$4^2)*H1098*$C$5+(($F$7*1000)^3)*($C$4^3)+3*(H1098^2)*($C$5^2)*$F$7*1000*$C$4+(H1098^3)*($C$5^3))</f>
        <v>0.32900755579051189</v>
      </c>
      <c r="T1098" s="31">
        <f t="shared" ref="T1098:T1161" si="712">((($F$7*1000)^2)*($C$4^2)*H1098*$C$5*N1098)/(3*(($F$7*1000)^2)*($C$4^2)*H1098*$C$5+(($F$7*1000)^3)*($C$4^3)+3*(H1098^2)*($C$5^2)*$F$7*1000*$C$4+(H1098^3)*($C$5^3))</f>
        <v>4.9401433160678063E-2</v>
      </c>
      <c r="U1098" s="31">
        <f t="shared" ref="U1098:U1161" si="713">((($F$7*1000)^3)*($C$4^3)*N1098)/(3*(($F$7*1000)^2)*($C$4^2)*H1098*$C$5+(($F$7*1000)^3)*($C$4^3)+3*(H1098^2)*($C$5^2)*$F$7*1000*$C$4+(H1098^3)*($C$5^3))</f>
        <v>2.0410196032736638E-2</v>
      </c>
      <c r="V1098" s="47">
        <f t="shared" si="683"/>
        <v>5.7235263926939928E-4</v>
      </c>
      <c r="W1098" s="31">
        <f t="shared" ref="W1098:W1161" si="714">($F$7*1000*$C$4)/(H1098*$C$5+$F$7*1000*$C$4)</f>
        <v>0.29236097579372816</v>
      </c>
      <c r="X1098" s="34">
        <f>(S1098*H1098*'Propiedades físicas'!$F$5*60*24*365)/(1000000)</f>
        <v>55657.340020046497</v>
      </c>
      <c r="Y1098" s="34">
        <f>(U1098*H1098*'Propiedades físicas'!$F$7*60*24*365)/(1000000)</f>
        <v>1079.7797224610438</v>
      </c>
      <c r="Z1098" s="31">
        <f t="shared" si="684"/>
        <v>631.71458604225188</v>
      </c>
      <c r="AA1098" s="31">
        <f t="shared" si="700"/>
        <v>4996.6390788155559</v>
      </c>
      <c r="AB1098" s="31">
        <f t="shared" si="701"/>
        <v>184.68869279844384</v>
      </c>
      <c r="AC1098" s="31">
        <f t="shared" si="702"/>
        <v>359.60525847902949</v>
      </c>
      <c r="AD1098" s="31">
        <f t="shared" si="699"/>
        <v>53.995766444621125</v>
      </c>
      <c r="AE1098" s="31">
        <f t="shared" ref="AE1098" si="715">U1098*$H1098</f>
        <v>22.308344263781144</v>
      </c>
      <c r="AF1098" s="31">
        <f t="shared" si="689"/>
        <v>6248.951726843683</v>
      </c>
      <c r="AG1098" s="31">
        <f t="shared" si="690"/>
        <v>0.1010912891723246</v>
      </c>
      <c r="AH1098" s="31">
        <f t="shared" si="691"/>
        <v>0.79959636387515121</v>
      </c>
      <c r="AI1098" s="31">
        <f t="shared" si="691"/>
        <v>2.955514794666677E-2</v>
      </c>
      <c r="AJ1098" s="31">
        <f t="shared" si="691"/>
        <v>5.7546493267705952E-2</v>
      </c>
      <c r="AK1098" s="31">
        <f t="shared" si="691"/>
        <v>8.6407718934154963E-3</v>
      </c>
      <c r="AL1098" s="31">
        <f t="shared" si="691"/>
        <v>3.5699338447360653E-3</v>
      </c>
      <c r="AM1098" s="31">
        <f t="shared" si="692"/>
        <v>1.0000000000000002</v>
      </c>
      <c r="AN1098" s="31">
        <f>(Z1098*'Propiedades físicas'!$F$4)/1000</f>
        <v>555.51717267383538</v>
      </c>
      <c r="AO1098" s="31">
        <f>(AA1098*'Propiedades físicas'!$F$6)/1000</f>
        <v>160.09231608525042</v>
      </c>
      <c r="AP1098" s="31">
        <f>(AB1098*'Propiedades físicas'!$F$9)/1000</f>
        <v>113.94368902199992</v>
      </c>
      <c r="AQ1098" s="31">
        <f>(AC1098*'Propiedades físicas'!$F$5)/1000</f>
        <v>105.89296046431983</v>
      </c>
      <c r="AR1098" s="31">
        <f>(AD1098*'Propiedades físicas'!$F$8)/1000</f>
        <v>19.142579119947072</v>
      </c>
      <c r="AS1098" s="31">
        <f>(AE1098*'Propiedades físicas'!$F$7)/1000</f>
        <v>2.0543754232516056</v>
      </c>
      <c r="AT1098" s="31">
        <f t="shared" si="693"/>
        <v>956.64309278860424</v>
      </c>
      <c r="AU1098" s="31">
        <f t="shared" si="694"/>
        <v>0.58069428072125506</v>
      </c>
      <c r="AV1098" s="31">
        <f t="shared" si="698"/>
        <v>0.16734800814646877</v>
      </c>
      <c r="AW1098" s="31">
        <f t="shared" si="698"/>
        <v>0.11910783643443794</v>
      </c>
      <c r="AX1098" s="31">
        <f t="shared" si="698"/>
        <v>0.11069223335491087</v>
      </c>
      <c r="AY1098" s="31">
        <f t="shared" si="695"/>
        <v>2.0010157669300324E-2</v>
      </c>
      <c r="AZ1098" s="31">
        <f t="shared" si="695"/>
        <v>2.1474836736270404E-3</v>
      </c>
      <c r="BA1098" s="31">
        <f t="shared" si="696"/>
        <v>1</v>
      </c>
      <c r="BB1098" s="34">
        <f>AU1098*'Propiedades físicas'!$C$4+'Diseño reactor'!AV1098*'Propiedades físicas'!$C$5+'Diseño reactor'!AW1098*'Propiedades físicas'!$C$8+'Diseño reactor'!AX1098*'Propiedades físicas'!$C$9+'Diseño reactor'!AY1098*'Propiedades físicas'!$C$7+'Diseño reactor'!AZ1098*'Propiedades físicas'!$C$6</f>
        <v>875.89301874749015</v>
      </c>
      <c r="BC1098" s="45">
        <f>AU1098*'Propiedades físicas'!$L$4+'Diseño reactor'!AV1098*'Propiedades físicas'!$L$5+'Diseño reactor'!AW1098*'Propiedades físicas'!$L$8+AX1098*'Propiedades físicas'!$L$9+'Diseño reactor'!AY1098*'Propiedades físicas'!$L$7+'Diseño reactor'!AZ1098*'Propiedades físicas'!$L$6</f>
        <v>2.03879960263914</v>
      </c>
      <c r="BD1098" s="29">
        <f t="shared" ref="BD1098:BD1161" si="716">((-$F$19)*V1098*($F$7*1000))/(H1098*(BB1098/1000)*BC1098)</f>
        <v>2.6743162365958844</v>
      </c>
      <c r="BE1098" s="58">
        <f t="shared" ref="BE1098:BE1161" si="717">BD1098+$F$20+((BP1098*60)/(H1098*(BB1098/1000)*BC1098))</f>
        <v>42.580017538517176</v>
      </c>
      <c r="BF1098" s="30">
        <f>AU1098*'Propiedades físicas'!$I$4+'Diseño reactor'!AV1098*'Propiedades físicas'!$I$5+'Diseño reactor'!AW1098*'Propiedades físicas'!$I$8+'Diseño reactor'!AX1098*'Propiedades físicas'!$I$9+'Diseño reactor'!AY1098*'Propiedades físicas'!$I$7+'Diseño reactor'!AZ1098*'Propiedades físicas'!$I$6</f>
        <v>1.973733007432546E-2</v>
      </c>
      <c r="BG1098" s="24">
        <f>AU1098*'Propiedades físicas'!$O$4+'Diseño reactor'!AV1098*'Propiedades físicas'!$O$5+'Diseño reactor'!AW1098*'Propiedades físicas'!$O$8+'Diseño reactor'!AX1098*'Propiedades físicas'!$O$9+'Diseño reactor'!AY1098*'Propiedades físicas'!$O$7+'Diseño reactor'!AZ1098*'Propiedades físicas'!$O$6</f>
        <v>0.15077353814448577</v>
      </c>
      <c r="BH1098" s="54">
        <f t="shared" ref="BH1098:BH1161" si="718">(BB1098*($F$33^2)*$F$34)/BF1098</f>
        <v>41665.525177952462</v>
      </c>
      <c r="BI1098" s="34">
        <f t="shared" si="697"/>
        <v>266.89338996694494</v>
      </c>
      <c r="BJ1098" s="27">
        <f t="shared" ref="BJ1098:BJ1161" si="719">$F$43*(BH1098^$F$44)*(BI1098^$F$45)</f>
        <v>4797.579745826105</v>
      </c>
      <c r="BK1098" s="34">
        <f t="shared" ref="BK1098:BK1161" si="720">(BJ1098*BG1098)/$F$16</f>
        <v>556.4215944680958</v>
      </c>
      <c r="BL1098" s="27">
        <f t="shared" ref="BL1098:BL1161" si="721">1/((1/BK1098)+(1/$F$61))</f>
        <v>105.24305394595658</v>
      </c>
      <c r="BM1098" s="34">
        <f t="shared" ref="BM1098:BM1161" si="722">($F$33*($F$34^2))/9.8</f>
        <v>1.1054421768707483</v>
      </c>
      <c r="BN1098" s="45">
        <f t="shared" ref="BN1098:BN1161" si="723">((((H1098/60)*(BB1098/1000)*BC1098*($F$20-$F$4)+(((-$F$19)*V1098*($F$7*1000))/60)))/(-BL1098*$F$46/1000))+$F$4</f>
        <v>1083.9993962782842</v>
      </c>
      <c r="BO1098" s="45">
        <f t="shared" ref="BO1098:BO1161" si="724">((-$F$19)*V1098*($F$7*1000)/60)+BP1098</f>
        <v>93.689225584788446</v>
      </c>
      <c r="BP1098" s="66">
        <f t="shared" ref="BP1098:BP1161" si="725">($F$35*($F$33^5)*($F$34^3)*BB1098)/1000</f>
        <v>6.6916244158397511</v>
      </c>
    </row>
    <row r="1099" spans="8:68">
      <c r="H1099" s="68">
        <v>1094</v>
      </c>
      <c r="I1099" s="31">
        <f>('Propiedades físicas'!$C$10*'Diseño reactor'!H1099)/1000</f>
        <v>957.51833807020409</v>
      </c>
      <c r="J1099" s="31">
        <f t="shared" si="703"/>
        <v>0.47623108808446302</v>
      </c>
      <c r="K1099" s="31">
        <f>(I1099*1000)/'Propiedades físicas'!$F$10</f>
        <v>6254.6689745352178</v>
      </c>
      <c r="L1099" s="31">
        <f t="shared" si="704"/>
        <v>893.52413921931679</v>
      </c>
      <c r="M1099" s="31">
        <f t="shared" si="705"/>
        <v>5361.1448353159003</v>
      </c>
      <c r="N1099" s="31">
        <f t="shared" si="706"/>
        <v>0.81674967021875389</v>
      </c>
      <c r="O1099" s="32">
        <f t="shared" si="707"/>
        <v>4.9004980213125231</v>
      </c>
      <c r="P1099" s="33">
        <f t="shared" si="708"/>
        <v>0.57811843624501935</v>
      </c>
      <c r="Q1099" s="31">
        <f t="shared" si="709"/>
        <v>4.5717748615696392</v>
      </c>
      <c r="R1099" s="31">
        <f t="shared" si="710"/>
        <v>0.16890991310368703</v>
      </c>
      <c r="S1099" s="31">
        <f t="shared" si="711"/>
        <v>0.32872315974288407</v>
      </c>
      <c r="T1099" s="31">
        <f t="shared" si="712"/>
        <v>4.9350715970945466E-2</v>
      </c>
      <c r="U1099" s="31">
        <f t="shared" si="713"/>
        <v>2.0370604899102033E-2</v>
      </c>
      <c r="V1099" s="47">
        <f t="shared" ref="V1099:V1162" si="726">$C$4*P1099/$C$5</f>
        <v>5.7250563589312598E-4</v>
      </c>
      <c r="W1099" s="31">
        <f t="shared" si="714"/>
        <v>0.2921718155206855</v>
      </c>
      <c r="X1099" s="34">
        <f>(S1099*H1099*'Propiedades físicas'!$F$5*60*24*365)/(1000000)</f>
        <v>55660.107102751717</v>
      </c>
      <c r="Y1099" s="34">
        <f>(U1099*H1099*'Propiedades físicas'!$F$7*60*24*365)/(1000000)</f>
        <v>1078.671183911659</v>
      </c>
      <c r="Z1099" s="31">
        <f t="shared" ref="Z1099:Z1162" si="727">P1099*$H1099</f>
        <v>632.46156925205116</v>
      </c>
      <c r="AA1099" s="31">
        <f t="shared" ref="AA1099:AD1162" si="728">Q1099*$H1099</f>
        <v>5001.5216985571851</v>
      </c>
      <c r="AB1099" s="31">
        <f t="shared" si="728"/>
        <v>184.7874449354336</v>
      </c>
      <c r="AC1099" s="31">
        <f t="shared" si="728"/>
        <v>359.62313675871519</v>
      </c>
      <c r="AD1099" s="31">
        <f t="shared" si="728"/>
        <v>53.989683272214343</v>
      </c>
      <c r="AE1099" s="31">
        <f t="shared" ref="AE1099:AE1162" si="729">U1099*$H1099</f>
        <v>22.285441759617623</v>
      </c>
      <c r="AF1099" s="31">
        <f t="shared" ref="AF1099:AF1162" si="730">Z1099+AA1099+AB1099+AC1099+AD1099+AE1099</f>
        <v>6254.6689745352169</v>
      </c>
      <c r="AG1099" s="31">
        <f t="shared" ref="AG1099:AG1162" si="731">Z1099/AF1099</f>
        <v>0.10111831206847349</v>
      </c>
      <c r="AH1099" s="31">
        <f t="shared" ref="AH1099:AK1162" si="732">AA1099/$AF1099</f>
        <v>0.79964610739912856</v>
      </c>
      <c r="AI1099" s="31">
        <f t="shared" si="732"/>
        <v>2.9543920819433151E-2</v>
      </c>
      <c r="AJ1099" s="31">
        <f t="shared" si="732"/>
        <v>5.7496749743728641E-2</v>
      </c>
      <c r="AK1099" s="31">
        <f t="shared" si="732"/>
        <v>8.631900983413163E-3</v>
      </c>
      <c r="AL1099" s="31">
        <f t="shared" ref="AL1099:AL1162" si="733">AE1099/$AF1099</f>
        <v>3.5630089858230507E-3</v>
      </c>
      <c r="AM1099" s="31">
        <f t="shared" ref="AM1099:AM1162" si="734">AG1099+AH1099+AI1099+AJ1099+AK1099+AL1099</f>
        <v>1</v>
      </c>
      <c r="AN1099" s="31">
        <f>(Z1099*'Propiedades físicas'!$F$4)/1000</f>
        <v>556.1740547688687</v>
      </c>
      <c r="AO1099" s="31">
        <f>(AA1099*'Propiedades físicas'!$F$6)/1000</f>
        <v>160.2487552217722</v>
      </c>
      <c r="AP1099" s="31">
        <f>(AB1099*'Propiedades físicas'!$F$9)/1000</f>
        <v>114.00461415291575</v>
      </c>
      <c r="AQ1099" s="31">
        <f>(AC1099*'Propiedades físicas'!$F$5)/1000</f>
        <v>105.89822508133886</v>
      </c>
      <c r="AR1099" s="31">
        <f>(AD1099*'Propiedades físicas'!$F$8)/1000</f>
        <v>19.14042251366542</v>
      </c>
      <c r="AS1099" s="31">
        <f>(AE1099*'Propiedades físicas'!$F$7)/1000</f>
        <v>2.0522663316431866</v>
      </c>
      <c r="AT1099" s="31">
        <f t="shared" ref="AT1099:AT1162" si="735">AN1099+AO1099+AP1099+AQ1099+AR1099+AS1099</f>
        <v>957.51833807020409</v>
      </c>
      <c r="AU1099" s="31">
        <f t="shared" ref="AU1099:AU1162" si="736">AN1099/$AT1099</f>
        <v>0.5808495071643115</v>
      </c>
      <c r="AV1099" s="31">
        <f t="shared" si="698"/>
        <v>0.16735841899878365</v>
      </c>
      <c r="AW1099" s="31">
        <f t="shared" si="698"/>
        <v>0.11906259088748342</v>
      </c>
      <c r="AX1099" s="31">
        <f t="shared" si="698"/>
        <v>0.11059655034363899</v>
      </c>
      <c r="AY1099" s="31">
        <f t="shared" si="698"/>
        <v>1.998961456157727E-2</v>
      </c>
      <c r="AZ1099" s="31">
        <f t="shared" si="698"/>
        <v>2.1433180442051408E-3</v>
      </c>
      <c r="BA1099" s="31">
        <f t="shared" ref="BA1099:BA1162" si="737">AU1099+AV1099+AW1099+AX1099+AY1099+AZ1099</f>
        <v>0.99999999999999989</v>
      </c>
      <c r="BB1099" s="34">
        <f>AU1099*'Propiedades físicas'!$C$4+'Diseño reactor'!AV1099*'Propiedades físicas'!$C$5+'Diseño reactor'!AW1099*'Propiedades físicas'!$C$8+'Diseño reactor'!AX1099*'Propiedades físicas'!$C$9+'Diseño reactor'!AY1099*'Propiedades físicas'!$C$7+'Diseño reactor'!AZ1099*'Propiedades físicas'!$C$6</f>
        <v>875.89180446552837</v>
      </c>
      <c r="BC1099" s="45">
        <f>AU1099*'Propiedades físicas'!$L$4+'Diseño reactor'!AV1099*'Propiedades físicas'!$L$5+'Diseño reactor'!AW1099*'Propiedades físicas'!$L$8+AX1099*'Propiedades físicas'!$L$9+'Diseño reactor'!AY1099*'Propiedades físicas'!$L$7+'Diseño reactor'!AZ1099*'Propiedades físicas'!$L$6</f>
        <v>2.0389163362074978</v>
      </c>
      <c r="BD1099" s="29">
        <f t="shared" si="716"/>
        <v>2.6724366210939614</v>
      </c>
      <c r="BE1099" s="58">
        <f t="shared" si="717"/>
        <v>42.577938130030773</v>
      </c>
      <c r="BF1099" s="30">
        <f>AU1099*'Propiedades físicas'!$I$4+'Diseño reactor'!AV1099*'Propiedades físicas'!$I$5+'Diseño reactor'!AW1099*'Propiedades físicas'!$I$8+'Diseño reactor'!AX1099*'Propiedades físicas'!$I$9+'Diseño reactor'!AY1099*'Propiedades físicas'!$I$7+'Diseño reactor'!AZ1099*'Propiedades físicas'!$I$6</f>
        <v>1.9737887439174123E-2</v>
      </c>
      <c r="BG1099" s="24">
        <f>AU1099*'Propiedades físicas'!$O$4+'Diseño reactor'!AV1099*'Propiedades físicas'!$O$5+'Diseño reactor'!AW1099*'Propiedades físicas'!$O$8+'Diseño reactor'!AX1099*'Propiedades físicas'!$O$9+'Diseño reactor'!AY1099*'Propiedades físicas'!$O$7+'Diseño reactor'!AZ1099*'Propiedades físicas'!$O$6</f>
        <v>0.15077873051111534</v>
      </c>
      <c r="BH1099" s="54">
        <f t="shared" si="718"/>
        <v>41664.290852594582</v>
      </c>
      <c r="BI1099" s="34">
        <f t="shared" ref="BI1099:BI1162" si="738">(BC1099*BF1099)/(BG1099/1000)</f>
        <v>266.90701669616544</v>
      </c>
      <c r="BJ1099" s="27">
        <f t="shared" si="719"/>
        <v>4797.5666411015418</v>
      </c>
      <c r="BK1099" s="34">
        <f t="shared" si="720"/>
        <v>556.4392366828971</v>
      </c>
      <c r="BL1099" s="27">
        <f t="shared" si="721"/>
        <v>105.24368507893121</v>
      </c>
      <c r="BM1099" s="34">
        <f t="shared" si="722"/>
        <v>1.1054421768707483</v>
      </c>
      <c r="BN1099" s="45">
        <f t="shared" si="723"/>
        <v>1085.1455442999645</v>
      </c>
      <c r="BO1099" s="45">
        <f t="shared" si="724"/>
        <v>93.712471794755544</v>
      </c>
      <c r="BP1099" s="66">
        <f t="shared" si="725"/>
        <v>6.6916151390004011</v>
      </c>
    </row>
    <row r="1100" spans="8:68">
      <c r="H1100" s="68">
        <v>1095</v>
      </c>
      <c r="I1100" s="31">
        <f>('Propiedades físicas'!$C$10*'Diseño reactor'!H1100)/1000</f>
        <v>958.39358335180395</v>
      </c>
      <c r="J1100" s="31">
        <f t="shared" si="703"/>
        <v>0.47579617384876943</v>
      </c>
      <c r="K1100" s="31">
        <f>(I1100*1000)/'Propiedades físicas'!$F$10</f>
        <v>6260.3862222267489</v>
      </c>
      <c r="L1100" s="31">
        <f t="shared" si="704"/>
        <v>894.34088888953556</v>
      </c>
      <c r="M1100" s="31">
        <f t="shared" si="705"/>
        <v>5366.0453333372134</v>
      </c>
      <c r="N1100" s="31">
        <f t="shared" si="706"/>
        <v>0.81674967021875389</v>
      </c>
      <c r="O1100" s="32">
        <f t="shared" si="707"/>
        <v>4.900498021312524</v>
      </c>
      <c r="P1100" s="33">
        <f t="shared" si="708"/>
        <v>0.57827273304344817</v>
      </c>
      <c r="Q1100" s="31">
        <f t="shared" si="709"/>
        <v>4.5720587803732</v>
      </c>
      <c r="R1100" s="31">
        <f t="shared" si="710"/>
        <v>0.16884574950762957</v>
      </c>
      <c r="S1100" s="31">
        <f t="shared" si="711"/>
        <v>0.32843924093932386</v>
      </c>
      <c r="T1100" s="31">
        <f t="shared" si="712"/>
        <v>4.9300071571334467E-2</v>
      </c>
      <c r="U1100" s="31">
        <f t="shared" si="713"/>
        <v>2.0331116096341788E-2</v>
      </c>
      <c r="V1100" s="47">
        <f t="shared" si="726"/>
        <v>5.7265843466438563E-4</v>
      </c>
      <c r="W1100" s="31">
        <f t="shared" si="714"/>
        <v>0.2919828998662875</v>
      </c>
      <c r="X1100" s="34">
        <f>(S1100*H1100*'Propiedades físicas'!$F$5*60*24*365)/(1000000)</f>
        <v>55662.867033401199</v>
      </c>
      <c r="Y1100" s="34">
        <f>(U1100*H1100*'Propiedades físicas'!$F$7*60*24*365)/(1000000)</f>
        <v>1077.5642363545244</v>
      </c>
      <c r="Z1100" s="31">
        <f t="shared" si="727"/>
        <v>633.20864268257571</v>
      </c>
      <c r="AA1100" s="31">
        <f t="shared" si="728"/>
        <v>5006.404364508654</v>
      </c>
      <c r="AB1100" s="31">
        <f t="shared" si="728"/>
        <v>184.88609571085436</v>
      </c>
      <c r="AC1100" s="31">
        <f t="shared" si="728"/>
        <v>359.64096882855961</v>
      </c>
      <c r="AD1100" s="31">
        <f t="shared" si="728"/>
        <v>53.983578370611241</v>
      </c>
      <c r="AE1100" s="31">
        <f t="shared" si="729"/>
        <v>22.262572125494259</v>
      </c>
      <c r="AF1100" s="31">
        <f t="shared" si="730"/>
        <v>6260.3862222267489</v>
      </c>
      <c r="AG1100" s="31">
        <f t="shared" si="731"/>
        <v>0.10114530001910178</v>
      </c>
      <c r="AH1100" s="31">
        <f t="shared" si="732"/>
        <v>0.79969576744866266</v>
      </c>
      <c r="AI1100" s="31">
        <f t="shared" si="732"/>
        <v>2.953269800742301E-2</v>
      </c>
      <c r="AJ1100" s="31">
        <f t="shared" si="732"/>
        <v>5.7447089694194514E-2</v>
      </c>
      <c r="AK1100" s="31">
        <f t="shared" si="732"/>
        <v>8.6230428050827011E-3</v>
      </c>
      <c r="AL1100" s="31">
        <f t="shared" si="733"/>
        <v>3.5561020255353692E-3</v>
      </c>
      <c r="AM1100" s="31">
        <f t="shared" si="734"/>
        <v>1.0000000000000002</v>
      </c>
      <c r="AN1100" s="31">
        <f>(Z1100*'Propiedades físicas'!$F$4)/1000</f>
        <v>556.8310162022035</v>
      </c>
      <c r="AO1100" s="31">
        <f>(AA1100*'Propiedades físicas'!$F$6)/1000</f>
        <v>160.40519583885728</v>
      </c>
      <c r="AP1100" s="31">
        <f>(AB1100*'Propiedades físicas'!$F$9)/1000</f>
        <v>114.06547674881159</v>
      </c>
      <c r="AQ1100" s="31">
        <f>(AC1100*'Propiedades físicas'!$F$5)/1000</f>
        <v>105.90347609094596</v>
      </c>
      <c r="AR1100" s="31">
        <f>(AD1100*'Propiedades físicas'!$F$8)/1000</f>
        <v>19.138258203949093</v>
      </c>
      <c r="AS1100" s="31">
        <f>(AE1100*'Propiedades físicas'!$F$7)/1000</f>
        <v>2.0501602670367665</v>
      </c>
      <c r="AT1100" s="31">
        <f t="shared" si="735"/>
        <v>958.39358335180418</v>
      </c>
      <c r="AU1100" s="31">
        <f t="shared" si="736"/>
        <v>0.5810045328713388</v>
      </c>
      <c r="AV1100" s="31">
        <f t="shared" ref="AV1100:AY1163" si="739">AO1100/$AT1100</f>
        <v>0.16736881238068163</v>
      </c>
      <c r="AW1100" s="31">
        <f t="shared" si="739"/>
        <v>0.1190173627309656</v>
      </c>
      <c r="AX1100" s="31">
        <f t="shared" si="739"/>
        <v>0.11050102789771207</v>
      </c>
      <c r="AY1100" s="31">
        <f t="shared" si="739"/>
        <v>1.9969100937650874E-2</v>
      </c>
      <c r="AZ1100" s="31">
        <f t="shared" ref="AZ1100:AZ1163" si="740">AS1100/$AT1100</f>
        <v>2.1391631816510188E-3</v>
      </c>
      <c r="BA1100" s="31">
        <f t="shared" si="737"/>
        <v>1.0000000000000002</v>
      </c>
      <c r="BB1100" s="34">
        <f>AU1100*'Propiedades físicas'!$C$4+'Diseño reactor'!AV1100*'Propiedades físicas'!$C$5+'Diseño reactor'!AW1100*'Propiedades físicas'!$C$8+'Diseño reactor'!AX1100*'Propiedades físicas'!$C$9+'Diseño reactor'!AY1100*'Propiedades físicas'!$C$7+'Diseño reactor'!AZ1100*'Propiedades físicas'!$C$6</f>
        <v>875.89059312488598</v>
      </c>
      <c r="BC1100" s="45">
        <f>AU1100*'Propiedades físicas'!$L$4+'Diseño reactor'!AV1100*'Propiedades físicas'!$L$5+'Diseño reactor'!AW1100*'Propiedades físicas'!$L$8+AX1100*'Propiedades físicas'!$L$9+'Diseño reactor'!AY1100*'Propiedades físicas'!$L$7+'Diseño reactor'!AZ1100*'Propiedades físicas'!$L$6</f>
        <v>2.0390329114744654</v>
      </c>
      <c r="BD1100" s="29">
        <f t="shared" si="716"/>
        <v>2.6705596517339458</v>
      </c>
      <c r="BE1100" s="58">
        <f t="shared" si="717"/>
        <v>42.575861749889697</v>
      </c>
      <c r="BF1100" s="30">
        <f>AU1100*'Propiedades físicas'!$I$4+'Diseño reactor'!AV1100*'Propiedades físicas'!$I$5+'Diseño reactor'!AW1100*'Propiedades físicas'!$I$8+'Diseño reactor'!AX1100*'Propiedades físicas'!$I$9+'Diseño reactor'!AY1100*'Propiedades físicas'!$I$7+'Diseño reactor'!AZ1100*'Propiedades físicas'!$I$6</f>
        <v>1.9738443470708775E-2</v>
      </c>
      <c r="BG1100" s="24">
        <f>AU1100*'Propiedades físicas'!$O$4+'Diseño reactor'!AV1100*'Propiedades físicas'!$O$5+'Diseño reactor'!AW1100*'Propiedades físicas'!$O$8+'Diseño reactor'!AX1100*'Propiedades físicas'!$O$9+'Diseño reactor'!AY1100*'Propiedades físicas'!$O$7+'Diseño reactor'!AZ1100*'Propiedades físicas'!$O$6</f>
        <v>0.15078391669872235</v>
      </c>
      <c r="BH1100" s="54">
        <f t="shared" si="718"/>
        <v>41663.059551155398</v>
      </c>
      <c r="BI1100" s="34">
        <f t="shared" si="738"/>
        <v>266.92061553534705</v>
      </c>
      <c r="BJ1100" s="27">
        <f t="shared" si="719"/>
        <v>4797.5535944802241</v>
      </c>
      <c r="BK1100" s="34">
        <f t="shared" si="720"/>
        <v>556.45686272904766</v>
      </c>
      <c r="BL1100" s="27">
        <f t="shared" si="721"/>
        <v>105.24431560108222</v>
      </c>
      <c r="BM1100" s="34">
        <f t="shared" si="722"/>
        <v>1.1054421768707483</v>
      </c>
      <c r="BN1100" s="45">
        <f t="shared" si="723"/>
        <v>1086.2917943832349</v>
      </c>
      <c r="BO1100" s="45">
        <f t="shared" si="724"/>
        <v>93.73568795361868</v>
      </c>
      <c r="BP1100" s="66">
        <f t="shared" si="725"/>
        <v>6.6916058846320645</v>
      </c>
    </row>
    <row r="1101" spans="8:68">
      <c r="H1101" s="68">
        <v>1096</v>
      </c>
      <c r="I1101" s="31">
        <f>('Propiedades físicas'!$C$10*'Diseño reactor'!H1101)/1000</f>
        <v>959.2688286334037</v>
      </c>
      <c r="J1101" s="31">
        <f t="shared" si="703"/>
        <v>0.47536205325219211</v>
      </c>
      <c r="K1101" s="31">
        <f>(I1101*1000)/'Propiedades físicas'!$F$10</f>
        <v>6266.1034699182801</v>
      </c>
      <c r="L1101" s="31">
        <f t="shared" si="704"/>
        <v>895.15763855975422</v>
      </c>
      <c r="M1101" s="31">
        <f t="shared" si="705"/>
        <v>5370.9458313585255</v>
      </c>
      <c r="N1101" s="31">
        <f t="shared" si="706"/>
        <v>0.81674967021875389</v>
      </c>
      <c r="O1101" s="32">
        <f t="shared" si="707"/>
        <v>4.9004980213125231</v>
      </c>
      <c r="P1101" s="33">
        <f t="shared" si="708"/>
        <v>0.57842683043698051</v>
      </c>
      <c r="Q1101" s="31">
        <f t="shared" si="709"/>
        <v>4.5723422231028836</v>
      </c>
      <c r="R1101" s="31">
        <f t="shared" si="710"/>
        <v>0.1687816106479601</v>
      </c>
      <c r="S1101" s="31">
        <f t="shared" si="711"/>
        <v>0.32815579820963903</v>
      </c>
      <c r="T1101" s="31">
        <f t="shared" si="712"/>
        <v>4.924949983976111E-2</v>
      </c>
      <c r="U1101" s="31">
        <f t="shared" si="713"/>
        <v>2.0291729294052239E-2</v>
      </c>
      <c r="V1101" s="47">
        <f t="shared" si="726"/>
        <v>5.7281103596671854E-4</v>
      </c>
      <c r="W1101" s="31">
        <f t="shared" si="714"/>
        <v>0.29179422835633628</v>
      </c>
      <c r="X1101" s="34">
        <f>(S1101*H1101*'Propiedades físicas'!$F$5*60*24*365)/(1000000)</f>
        <v>55665.619835087404</v>
      </c>
      <c r="Y1101" s="34">
        <f>(U1101*H1101*'Propiedades físicas'!$F$7*60*24*365)/(1000000)</f>
        <v>1076.4588771212195</v>
      </c>
      <c r="Z1101" s="31">
        <f t="shared" si="727"/>
        <v>633.95580615893061</v>
      </c>
      <c r="AA1101" s="31">
        <f t="shared" si="728"/>
        <v>5011.2870765207608</v>
      </c>
      <c r="AB1101" s="31">
        <f t="shared" si="728"/>
        <v>184.98464527016426</v>
      </c>
      <c r="AC1101" s="31">
        <f t="shared" si="728"/>
        <v>359.65875483776438</v>
      </c>
      <c r="AD1101" s="31">
        <f t="shared" si="728"/>
        <v>53.977451824378178</v>
      </c>
      <c r="AE1101" s="31">
        <f t="shared" si="729"/>
        <v>22.239735306281254</v>
      </c>
      <c r="AF1101" s="31">
        <f t="shared" si="730"/>
        <v>6266.1034699182801</v>
      </c>
      <c r="AG1101" s="31">
        <f t="shared" si="731"/>
        <v>0.10117225309195196</v>
      </c>
      <c r="AH1101" s="31">
        <f t="shared" si="732"/>
        <v>0.79974534422843102</v>
      </c>
      <c r="AI1101" s="31">
        <f t="shared" si="732"/>
        <v>2.9521479522038079E-2</v>
      </c>
      <c r="AJ1101" s="31">
        <f t="shared" si="732"/>
        <v>5.7397512914426053E-2</v>
      </c>
      <c r="AK1101" s="31">
        <f t="shared" si="732"/>
        <v>8.6141973370704849E-3</v>
      </c>
      <c r="AL1101" s="31">
        <f t="shared" si="733"/>
        <v>3.5492129060823337E-3</v>
      </c>
      <c r="AM1101" s="31">
        <f t="shared" si="734"/>
        <v>1</v>
      </c>
      <c r="AN1101" s="31">
        <f>(Z1101*'Propiedades físicas'!$F$4)/1000</f>
        <v>557.48805682004047</v>
      </c>
      <c r="AO1101" s="31">
        <f>(AA1101*'Propiedades físicas'!$F$6)/1000</f>
        <v>160.56163793172519</v>
      </c>
      <c r="AP1101" s="31">
        <f>(AB1101*'Propiedades físicas'!$F$9)/1000</f>
        <v>114.12627689942784</v>
      </c>
      <c r="AQ1101" s="31">
        <f>(AC1101*'Propiedades físicas'!$F$5)/1000</f>
        <v>105.90871353707649</v>
      </c>
      <c r="AR1101" s="31">
        <f>(AD1101*'Propiedades físicas'!$F$8)/1000</f>
        <v>19.136086220778544</v>
      </c>
      <c r="AS1101" s="31">
        <f>(AE1101*'Propiedades físicas'!$F$7)/1000</f>
        <v>2.0480572243554405</v>
      </c>
      <c r="AT1101" s="31">
        <f t="shared" si="735"/>
        <v>959.26882863340404</v>
      </c>
      <c r="AU1101" s="31">
        <f t="shared" si="736"/>
        <v>0.58115935823146725</v>
      </c>
      <c r="AV1101" s="31">
        <f t="shared" si="739"/>
        <v>0.16737918833499979</v>
      </c>
      <c r="AW1101" s="31">
        <f t="shared" si="739"/>
        <v>0.11897215201083382</v>
      </c>
      <c r="AX1101" s="31">
        <f t="shared" si="739"/>
        <v>0.11040566562342741</v>
      </c>
      <c r="AY1101" s="31">
        <f t="shared" si="739"/>
        <v>1.994861674807076E-2</v>
      </c>
      <c r="AZ1101" s="31">
        <f t="shared" si="740"/>
        <v>2.1350190512008493E-3</v>
      </c>
      <c r="BA1101" s="31">
        <f t="shared" si="737"/>
        <v>0.99999999999999989</v>
      </c>
      <c r="BB1101" s="34">
        <f>AU1101*'Propiedades físicas'!$C$4+'Diseño reactor'!AV1101*'Propiedades físicas'!$C$5+'Diseño reactor'!AW1101*'Propiedades físicas'!$C$8+'Diseño reactor'!AX1101*'Propiedades físicas'!$C$9+'Diseño reactor'!AY1101*'Propiedades físicas'!$C$7+'Diseño reactor'!AZ1101*'Propiedades físicas'!$C$6</f>
        <v>875.88938471654035</v>
      </c>
      <c r="BC1101" s="45">
        <f>AU1101*'Propiedades físicas'!$L$4+'Diseño reactor'!AV1101*'Propiedades físicas'!$L$5+'Diseño reactor'!AW1101*'Propiedades físicas'!$L$8+AX1101*'Propiedades físicas'!$L$9+'Diseño reactor'!AY1101*'Propiedades físicas'!$L$7+'Diseño reactor'!AZ1101*'Propiedades físicas'!$L$6</f>
        <v>2.0391493287566043</v>
      </c>
      <c r="BD1101" s="29">
        <f t="shared" si="716"/>
        <v>2.6686853229277547</v>
      </c>
      <c r="BE1101" s="58">
        <f t="shared" si="717"/>
        <v>42.573788391422148</v>
      </c>
      <c r="BF1101" s="30">
        <f>AU1101*'Propiedades físicas'!$I$4+'Diseño reactor'!AV1101*'Propiedades físicas'!$I$5+'Diseño reactor'!AW1101*'Propiedades físicas'!$I$8+'Diseño reactor'!AX1101*'Propiedades físicas'!$I$9+'Diseño reactor'!AY1101*'Propiedades físicas'!$I$7+'Diseño reactor'!AZ1101*'Propiedades físicas'!$I$6</f>
        <v>1.973899817289989E-2</v>
      </c>
      <c r="BG1101" s="24">
        <f>AU1101*'Propiedades físicas'!$O$4+'Diseño reactor'!AV1101*'Propiedades físicas'!$O$5+'Diseño reactor'!AW1101*'Propiedades físicas'!$O$8+'Diseño reactor'!AX1101*'Propiedades físicas'!$O$9+'Diseño reactor'!AY1101*'Propiedades físicas'!$O$7+'Diseño reactor'!AZ1101*'Propiedades físicas'!$O$6</f>
        <v>0.15078909671748675</v>
      </c>
      <c r="BH1101" s="54">
        <f t="shared" si="718"/>
        <v>41661.83126432047</v>
      </c>
      <c r="BI1101" s="34">
        <f t="shared" si="738"/>
        <v>266.93418656130751</v>
      </c>
      <c r="BJ1101" s="27">
        <f t="shared" si="719"/>
        <v>4797.5406057531982</v>
      </c>
      <c r="BK1101" s="34">
        <f t="shared" si="720"/>
        <v>556.47447262076071</v>
      </c>
      <c r="BL1101" s="27">
        <f t="shared" si="721"/>
        <v>105.24494551300964</v>
      </c>
      <c r="BM1101" s="34">
        <f t="shared" si="722"/>
        <v>1.1054421768707483</v>
      </c>
      <c r="BN1101" s="45">
        <f t="shared" si="723"/>
        <v>1087.4381463218733</v>
      </c>
      <c r="BO1101" s="45">
        <f t="shared" si="724"/>
        <v>93.758874119607029</v>
      </c>
      <c r="BP1101" s="66">
        <f t="shared" si="725"/>
        <v>6.6915966526658117</v>
      </c>
    </row>
    <row r="1102" spans="8:68">
      <c r="H1102" s="68">
        <v>1097</v>
      </c>
      <c r="I1102" s="31">
        <f>('Propiedades físicas'!$C$10*'Diseño reactor'!H1102)/1000</f>
        <v>960.14407391500356</v>
      </c>
      <c r="J1102" s="31">
        <f t="shared" si="703"/>
        <v>0.47492872412434139</v>
      </c>
      <c r="K1102" s="31">
        <f>(I1102*1000)/'Propiedades físicas'!$F$10</f>
        <v>6271.8207176098113</v>
      </c>
      <c r="L1102" s="31">
        <f t="shared" si="704"/>
        <v>895.97438822997299</v>
      </c>
      <c r="M1102" s="31">
        <f t="shared" si="705"/>
        <v>5375.8463293798377</v>
      </c>
      <c r="N1102" s="31">
        <f t="shared" si="706"/>
        <v>0.81674967021875389</v>
      </c>
      <c r="O1102" s="32">
        <f t="shared" si="707"/>
        <v>4.9004980213125231</v>
      </c>
      <c r="P1102" s="33">
        <f t="shared" si="708"/>
        <v>0.57858072881191713</v>
      </c>
      <c r="Q1102" s="31">
        <f t="shared" si="709"/>
        <v>4.5726251909251445</v>
      </c>
      <c r="R1102" s="31">
        <f t="shared" si="710"/>
        <v>0.16871749658940519</v>
      </c>
      <c r="S1102" s="31">
        <f t="shared" si="711"/>
        <v>0.32787283038737736</v>
      </c>
      <c r="T1102" s="31">
        <f t="shared" si="712"/>
        <v>4.9199000654322575E-2</v>
      </c>
      <c r="U1102" s="31">
        <f t="shared" si="713"/>
        <v>2.0252444163109024E-2</v>
      </c>
      <c r="V1102" s="47">
        <f t="shared" si="726"/>
        <v>5.7296344018267526E-4</v>
      </c>
      <c r="W1102" s="31">
        <f t="shared" si="714"/>
        <v>0.29160580051785862</v>
      </c>
      <c r="X1102" s="34">
        <f>(S1102*H1102*'Propiedades físicas'!$F$5*60*24*365)/(1000000)</f>
        <v>55668.365530813295</v>
      </c>
      <c r="Y1102" s="34">
        <f>(U1102*H1102*'Propiedades físicas'!$F$7*60*24*365)/(1000000)</f>
        <v>1075.3551035472833</v>
      </c>
      <c r="Z1102" s="31">
        <f t="shared" si="727"/>
        <v>634.70305950667307</v>
      </c>
      <c r="AA1102" s="31">
        <f t="shared" si="728"/>
        <v>5016.1698344448832</v>
      </c>
      <c r="AB1102" s="31">
        <f t="shared" si="728"/>
        <v>185.08309375857749</v>
      </c>
      <c r="AC1102" s="31">
        <f t="shared" si="728"/>
        <v>359.67649493495298</v>
      </c>
      <c r="AD1102" s="31">
        <f t="shared" si="728"/>
        <v>53.971303717791862</v>
      </c>
      <c r="AE1102" s="31">
        <f t="shared" si="729"/>
        <v>22.216931246930599</v>
      </c>
      <c r="AF1102" s="31">
        <f t="shared" si="730"/>
        <v>6271.8207176098094</v>
      </c>
      <c r="AG1102" s="31">
        <f t="shared" si="731"/>
        <v>0.10119917135459165</v>
      </c>
      <c r="AH1102" s="31">
        <f t="shared" si="732"/>
        <v>0.7997948379424572</v>
      </c>
      <c r="AI1102" s="31">
        <f t="shared" si="732"/>
        <v>2.9510265374599651E-2</v>
      </c>
      <c r="AJ1102" s="31">
        <f t="shared" si="732"/>
        <v>5.7348019200399863E-2</v>
      </c>
      <c r="AK1102" s="31">
        <f t="shared" si="732"/>
        <v>8.6053645580545738E-3</v>
      </c>
      <c r="AL1102" s="31">
        <f t="shared" si="733"/>
        <v>3.542341569897022E-3</v>
      </c>
      <c r="AM1102" s="31">
        <f t="shared" si="734"/>
        <v>1</v>
      </c>
      <c r="AN1102" s="31">
        <f>(Z1102*'Propiedades físicas'!$F$4)/1000</f>
        <v>558.14517646897821</v>
      </c>
      <c r="AO1102" s="31">
        <f>(AA1102*'Propiedades físicas'!$F$6)/1000</f>
        <v>160.71808149561406</v>
      </c>
      <c r="AP1102" s="31">
        <f>(AB1102*'Propiedades físicas'!$F$9)/1000</f>
        <v>114.18701469435436</v>
      </c>
      <c r="AQ1102" s="31">
        <f>(AC1102*'Propiedades físicas'!$F$5)/1000</f>
        <v>105.91393746349561</v>
      </c>
      <c r="AR1102" s="31">
        <f>(AD1102*'Propiedades físicas'!$F$8)/1000</f>
        <v>19.133906594031565</v>
      </c>
      <c r="AS1102" s="31">
        <f>(AE1102*'Propiedades físicas'!$F$7)/1000</f>
        <v>2.0459571985298388</v>
      </c>
      <c r="AT1102" s="31">
        <f t="shared" si="735"/>
        <v>960.14407391500379</v>
      </c>
      <c r="AU1102" s="31">
        <f t="shared" si="736"/>
        <v>0.58131398363282272</v>
      </c>
      <c r="AV1102" s="31">
        <f t="shared" si="739"/>
        <v>0.16738954690443836</v>
      </c>
      <c r="AW1102" s="31">
        <f t="shared" si="739"/>
        <v>0.118926958772713</v>
      </c>
      <c r="AX1102" s="31">
        <f t="shared" si="739"/>
        <v>0.11031046312834045</v>
      </c>
      <c r="AY1102" s="31">
        <f t="shared" si="739"/>
        <v>1.9928161943459938E-2</v>
      </c>
      <c r="AZ1102" s="31">
        <f t="shared" si="740"/>
        <v>2.1308856182254122E-3</v>
      </c>
      <c r="BA1102" s="31">
        <f t="shared" si="737"/>
        <v>0.99999999999999989</v>
      </c>
      <c r="BB1102" s="34">
        <f>AU1102*'Propiedades físicas'!$C$4+'Diseño reactor'!AV1102*'Propiedades físicas'!$C$5+'Diseño reactor'!AW1102*'Propiedades físicas'!$C$8+'Diseño reactor'!AX1102*'Propiedades físicas'!$C$9+'Diseño reactor'!AY1102*'Propiedades físicas'!$C$7+'Diseño reactor'!AZ1102*'Propiedades físicas'!$C$6</f>
        <v>875.88817923150236</v>
      </c>
      <c r="BC1102" s="45">
        <f>AU1102*'Propiedades físicas'!$L$4+'Diseño reactor'!AV1102*'Propiedades físicas'!$L$5+'Diseño reactor'!AW1102*'Propiedades físicas'!$L$8+AX1102*'Propiedades físicas'!$L$9+'Diseño reactor'!AY1102*'Propiedades físicas'!$L$7+'Diseño reactor'!AZ1102*'Propiedades físicas'!$L$6</f>
        <v>2.0392655883696449</v>
      </c>
      <c r="BD1102" s="29">
        <f t="shared" si="716"/>
        <v>2.6668136291030264</v>
      </c>
      <c r="BE1102" s="58">
        <f t="shared" si="717"/>
        <v>42.571718047976105</v>
      </c>
      <c r="BF1102" s="30">
        <f>AU1102*'Propiedades físicas'!$I$4+'Diseño reactor'!AV1102*'Propiedades físicas'!$I$5+'Diseño reactor'!AW1102*'Propiedades físicas'!$I$8+'Diseño reactor'!AX1102*'Propiedades físicas'!$I$9+'Diseño reactor'!AY1102*'Propiedades físicas'!$I$7+'Diseño reactor'!AZ1102*'Propiedades físicas'!$I$6</f>
        <v>1.9739551549703586E-2</v>
      </c>
      <c r="BG1102" s="24">
        <f>AU1102*'Propiedades físicas'!$O$4+'Diseño reactor'!AV1102*'Propiedades físicas'!$O$5+'Diseño reactor'!AW1102*'Propiedades físicas'!$O$8+'Diseño reactor'!AX1102*'Propiedades físicas'!$O$9+'Diseño reactor'!AY1102*'Propiedades físicas'!$O$7+'Diseño reactor'!AZ1102*'Propiedades físicas'!$O$6</f>
        <v>0.15079427057756883</v>
      </c>
      <c r="BH1102" s="54">
        <f t="shared" si="718"/>
        <v>41660.605982810492</v>
      </c>
      <c r="BI1102" s="34">
        <f t="shared" si="738"/>
        <v>266.94772985060064</v>
      </c>
      <c r="BJ1102" s="27">
        <f t="shared" si="719"/>
        <v>4797.5276747123462</v>
      </c>
      <c r="BK1102" s="34">
        <f t="shared" si="720"/>
        <v>556.4920663722678</v>
      </c>
      <c r="BL1102" s="27">
        <f t="shared" si="721"/>
        <v>105.24557481531396</v>
      </c>
      <c r="BM1102" s="34">
        <f t="shared" si="722"/>
        <v>1.1054421768707483</v>
      </c>
      <c r="BN1102" s="45">
        <f t="shared" si="723"/>
        <v>1088.58459991021</v>
      </c>
      <c r="BO1102" s="45">
        <f t="shared" si="724"/>
        <v>93.782030350799602</v>
      </c>
      <c r="BP1102" s="66">
        <f t="shared" si="725"/>
        <v>6.6915874430329678</v>
      </c>
    </row>
    <row r="1103" spans="8:68">
      <c r="H1103" s="68">
        <v>1098</v>
      </c>
      <c r="I1103" s="31">
        <f>('Propiedades físicas'!$C$10*'Diseño reactor'!H1103)/1000</f>
        <v>961.01931919660342</v>
      </c>
      <c r="J1103" s="31">
        <f t="shared" si="703"/>
        <v>0.47449618430273455</v>
      </c>
      <c r="K1103" s="31">
        <f>(I1103*1000)/'Propiedades físicas'!$F$10</f>
        <v>6277.5379653013424</v>
      </c>
      <c r="L1103" s="31">
        <f t="shared" si="704"/>
        <v>896.79113790019176</v>
      </c>
      <c r="M1103" s="31">
        <f t="shared" si="705"/>
        <v>5380.7468274011508</v>
      </c>
      <c r="N1103" s="31">
        <f t="shared" si="706"/>
        <v>0.81674967021875389</v>
      </c>
      <c r="O1103" s="32">
        <f t="shared" si="707"/>
        <v>4.9004980213125231</v>
      </c>
      <c r="P1103" s="33">
        <f t="shared" si="708"/>
        <v>0.57873442855356161</v>
      </c>
      <c r="Q1103" s="31">
        <f t="shared" si="709"/>
        <v>4.5729076850027113</v>
      </c>
      <c r="R1103" s="31">
        <f t="shared" si="710"/>
        <v>0.16865340739623361</v>
      </c>
      <c r="S1103" s="31">
        <f t="shared" si="711"/>
        <v>0.32759033630981244</v>
      </c>
      <c r="T1103" s="31">
        <f t="shared" si="712"/>
        <v>4.9148573893297361E-2</v>
      </c>
      <c r="U1103" s="31">
        <f t="shared" si="713"/>
        <v>2.021326037566137E-2</v>
      </c>
      <c r="V1103" s="47">
        <f t="shared" si="726"/>
        <v>5.7311564769381841E-4</v>
      </c>
      <c r="W1103" s="31">
        <f t="shared" si="714"/>
        <v>0.29141761587910231</v>
      </c>
      <c r="X1103" s="34">
        <f>(S1103*H1103*'Propiedades físicas'!$F$5*60*24*365)/(1000000)</f>
        <v>55671.104143492877</v>
      </c>
      <c r="Y1103" s="34">
        <f>(U1103*H1103*'Propiedades físicas'!$F$7*60*24*365)/(1000000)</f>
        <v>1074.2529129722179</v>
      </c>
      <c r="Z1103" s="31">
        <f t="shared" si="727"/>
        <v>635.45040255181061</v>
      </c>
      <c r="AA1103" s="31">
        <f t="shared" si="728"/>
        <v>5021.0526381329773</v>
      </c>
      <c r="AB1103" s="31">
        <f t="shared" si="728"/>
        <v>185.18144132106451</v>
      </c>
      <c r="AC1103" s="31">
        <f t="shared" si="728"/>
        <v>359.69418926817406</v>
      </c>
      <c r="AD1103" s="31">
        <f t="shared" si="728"/>
        <v>53.965134134840504</v>
      </c>
      <c r="AE1103" s="31">
        <f t="shared" si="729"/>
        <v>22.194159892476186</v>
      </c>
      <c r="AF1103" s="31">
        <f t="shared" si="730"/>
        <v>6277.5379653013433</v>
      </c>
      <c r="AG1103" s="31">
        <f t="shared" si="731"/>
        <v>0.10122605487441394</v>
      </c>
      <c r="AH1103" s="31">
        <f t="shared" si="732"/>
        <v>0.79984424879411298</v>
      </c>
      <c r="AI1103" s="31">
        <f t="shared" si="732"/>
        <v>2.9499055576348899E-2</v>
      </c>
      <c r="AJ1103" s="31">
        <f t="shared" si="732"/>
        <v>5.7298608348744173E-2</v>
      </c>
      <c r="AK1103" s="31">
        <f t="shared" si="732"/>
        <v>8.5965444467447343E-3</v>
      </c>
      <c r="AL1103" s="31">
        <f t="shared" si="733"/>
        <v>3.5354879596352692E-3</v>
      </c>
      <c r="AM1103" s="31">
        <f t="shared" si="734"/>
        <v>1</v>
      </c>
      <c r="AN1103" s="31">
        <f>(Z1103*'Propiedades físicas'!$F$4)/1000</f>
        <v>558.80237499601128</v>
      </c>
      <c r="AO1103" s="31">
        <f>(AA1103*'Propiedades físicas'!$F$6)/1000</f>
        <v>160.8745265257806</v>
      </c>
      <c r="AP1103" s="31">
        <f>(AB1103*'Propiedades físicas'!$F$9)/1000</f>
        <v>114.24769022303073</v>
      </c>
      <c r="AQ1103" s="31">
        <f>(AC1103*'Propiedades físicas'!$F$5)/1000</f>
        <v>105.91914791379922</v>
      </c>
      <c r="AR1103" s="31">
        <f>(AD1103*'Propiedades físicas'!$F$8)/1000</f>
        <v>19.131719353483646</v>
      </c>
      <c r="AS1103" s="31">
        <f>(AE1103*'Propiedades físicas'!$F$7)/1000</f>
        <v>2.0438601844981319</v>
      </c>
      <c r="AT1103" s="31">
        <f t="shared" si="735"/>
        <v>961.01931919660365</v>
      </c>
      <c r="AU1103" s="31">
        <f t="shared" si="736"/>
        <v>0.58146840946252865</v>
      </c>
      <c r="AV1103" s="31">
        <f t="shared" si="739"/>
        <v>0.16739988813156123</v>
      </c>
      <c r="AW1103" s="31">
        <f t="shared" si="739"/>
        <v>0.11888178306190549</v>
      </c>
      <c r="AX1103" s="31">
        <f t="shared" si="739"/>
        <v>0.11021542002126022</v>
      </c>
      <c r="AY1103" s="31">
        <f t="shared" si="739"/>
        <v>1.9907736474514839E-2</v>
      </c>
      <c r="AZ1103" s="31">
        <f t="shared" si="740"/>
        <v>2.1267628482294874E-3</v>
      </c>
      <c r="BA1103" s="31">
        <f t="shared" si="737"/>
        <v>0.99999999999999989</v>
      </c>
      <c r="BB1103" s="34">
        <f>AU1103*'Propiedades físicas'!$C$4+'Diseño reactor'!AV1103*'Propiedades físicas'!$C$5+'Diseño reactor'!AW1103*'Propiedades físicas'!$C$8+'Diseño reactor'!AX1103*'Propiedades físicas'!$C$9+'Diseño reactor'!AY1103*'Propiedades físicas'!$C$7+'Diseño reactor'!AZ1103*'Propiedades físicas'!$C$6</f>
        <v>875.88697666081657</v>
      </c>
      <c r="BC1103" s="45">
        <f>AU1103*'Propiedades físicas'!$L$4+'Diseño reactor'!AV1103*'Propiedades físicas'!$L$5+'Diseño reactor'!AW1103*'Propiedades físicas'!$L$8+AX1103*'Propiedades físicas'!$L$9+'Diseño reactor'!AY1103*'Propiedades físicas'!$L$7+'Diseño reactor'!AZ1103*'Propiedades físicas'!$L$6</f>
        <v>2.0393816906284878</v>
      </c>
      <c r="BD1103" s="29">
        <f t="shared" si="716"/>
        <v>2.664944564703061</v>
      </c>
      <c r="BE1103" s="58">
        <f t="shared" si="717"/>
        <v>42.569650712919277</v>
      </c>
      <c r="BF1103" s="30">
        <f>AU1103*'Propiedades físicas'!$I$4+'Diseño reactor'!AV1103*'Propiedades físicas'!$I$5+'Diseño reactor'!AW1103*'Propiedades físicas'!$I$8+'Diseño reactor'!AX1103*'Propiedades físicas'!$I$9+'Diseño reactor'!AY1103*'Propiedades físicas'!$I$7+'Diseño reactor'!AZ1103*'Propiedades físicas'!$I$6</f>
        <v>1.9740103605061701E-2</v>
      </c>
      <c r="BG1103" s="24">
        <f>AU1103*'Propiedades físicas'!$O$4+'Diseño reactor'!AV1103*'Propiedades físicas'!$O$5+'Diseño reactor'!AW1103*'Propiedades físicas'!$O$8+'Diseño reactor'!AX1103*'Propiedades físicas'!$O$9+'Diseño reactor'!AY1103*'Propiedades físicas'!$O$7+'Diseño reactor'!AZ1103*'Propiedades físicas'!$O$6</f>
        <v>0.15079943828910947</v>
      </c>
      <c r="BH1103" s="54">
        <f t="shared" si="718"/>
        <v>41659.383697381156</v>
      </c>
      <c r="BI1103" s="34">
        <f t="shared" si="738"/>
        <v>266.96124547951706</v>
      </c>
      <c r="BJ1103" s="27">
        <f t="shared" si="719"/>
        <v>4797.5148011503861</v>
      </c>
      <c r="BK1103" s="34">
        <f t="shared" si="720"/>
        <v>556.50964399782072</v>
      </c>
      <c r="BL1103" s="27">
        <f t="shared" si="721"/>
        <v>105.2462035085962</v>
      </c>
      <c r="BM1103" s="34">
        <f t="shared" si="722"/>
        <v>1.1054421768707483</v>
      </c>
      <c r="BN1103" s="45">
        <f t="shared" si="723"/>
        <v>1089.7311549431238</v>
      </c>
      <c r="BO1103" s="45">
        <f t="shared" si="724"/>
        <v>93.805156705125526</v>
      </c>
      <c r="BP1103" s="66">
        <f t="shared" si="725"/>
        <v>6.6915782556651155</v>
      </c>
    </row>
    <row r="1104" spans="8:68">
      <c r="H1104" s="68">
        <v>1099</v>
      </c>
      <c r="I1104" s="31">
        <f>('Propiedades físicas'!$C$10*'Diseño reactor'!H1104)/1000</f>
        <v>961.89456447820316</v>
      </c>
      <c r="J1104" s="31">
        <f t="shared" si="703"/>
        <v>0.47406443163275935</v>
      </c>
      <c r="K1104" s="31">
        <f>(I1104*1000)/'Propiedades físicas'!$F$10</f>
        <v>6283.2552129928736</v>
      </c>
      <c r="L1104" s="31">
        <f t="shared" si="704"/>
        <v>897.60788757041041</v>
      </c>
      <c r="M1104" s="31">
        <f t="shared" si="705"/>
        <v>5385.6473254224629</v>
      </c>
      <c r="N1104" s="31">
        <f t="shared" si="706"/>
        <v>0.81674967021875378</v>
      </c>
      <c r="O1104" s="32">
        <f t="shared" si="707"/>
        <v>4.9004980213125231</v>
      </c>
      <c r="P1104" s="33">
        <f t="shared" si="708"/>
        <v>0.5788879300462233</v>
      </c>
      <c r="Q1104" s="31">
        <f t="shared" si="709"/>
        <v>4.5731897064945946</v>
      </c>
      <c r="R1104" s="31">
        <f t="shared" si="710"/>
        <v>0.16858934313225896</v>
      </c>
      <c r="S1104" s="31">
        <f t="shared" si="711"/>
        <v>0.32730831481792844</v>
      </c>
      <c r="T1104" s="31">
        <f t="shared" si="712"/>
        <v>4.9098219435145342E-2</v>
      </c>
      <c r="U1104" s="31">
        <f t="shared" si="713"/>
        <v>2.0174177605126287E-2</v>
      </c>
      <c r="V1104" s="47">
        <f t="shared" si="726"/>
        <v>5.7326765888072605E-4</v>
      </c>
      <c r="W1104" s="31">
        <f t="shared" si="714"/>
        <v>0.29122967396953209</v>
      </c>
      <c r="X1104" s="34">
        <f>(S1104*H1104*'Propiedades físicas'!$F$5*60*24*365)/(1000000)</f>
        <v>55673.835695951464</v>
      </c>
      <c r="Y1104" s="34">
        <f>(U1104*H1104*'Propiedades físicas'!$F$7*60*24*365)/(1000000)</f>
        <v>1073.1523027394903</v>
      </c>
      <c r="Z1104" s="31">
        <f t="shared" si="727"/>
        <v>636.19783512079937</v>
      </c>
      <c r="AA1104" s="31">
        <f t="shared" si="728"/>
        <v>5025.9354874375595</v>
      </c>
      <c r="AB1104" s="31">
        <f t="shared" si="728"/>
        <v>185.27968810235259</v>
      </c>
      <c r="AC1104" s="31">
        <f t="shared" si="728"/>
        <v>359.71183798490335</v>
      </c>
      <c r="AD1104" s="31">
        <f t="shared" si="728"/>
        <v>53.958943159224731</v>
      </c>
      <c r="AE1104" s="31">
        <f t="shared" si="729"/>
        <v>22.17142118803379</v>
      </c>
      <c r="AF1104" s="31">
        <f t="shared" si="730"/>
        <v>6283.2552129928727</v>
      </c>
      <c r="AG1104" s="31">
        <f t="shared" si="731"/>
        <v>0.10125290371863828</v>
      </c>
      <c r="AH1104" s="31">
        <f t="shared" si="732"/>
        <v>0.79989357698612085</v>
      </c>
      <c r="AI1104" s="31">
        <f t="shared" si="732"/>
        <v>2.9487850138447458E-2</v>
      </c>
      <c r="AJ1104" s="31">
        <f t="shared" si="732"/>
        <v>5.7249280156736394E-2</v>
      </c>
      <c r="AK1104" s="31">
        <f t="shared" si="732"/>
        <v>8.5877369818824732E-3</v>
      </c>
      <c r="AL1104" s="31">
        <f t="shared" si="733"/>
        <v>3.5286520181746659E-3</v>
      </c>
      <c r="AM1104" s="31">
        <f t="shared" si="734"/>
        <v>1</v>
      </c>
      <c r="AN1104" s="31">
        <f>(Z1104*'Propiedades físicas'!$F$4)/1000</f>
        <v>559.45965224852853</v>
      </c>
      <c r="AO1104" s="31">
        <f>(AA1104*'Propiedades físicas'!$F$6)/1000</f>
        <v>161.03097301749941</v>
      </c>
      <c r="AP1104" s="31">
        <f>(AB1104*'Propiedades físicas'!$F$9)/1000</f>
        <v>114.30830357474642</v>
      </c>
      <c r="AQ1104" s="31">
        <f>(AC1104*'Propiedades físicas'!$F$5)/1000</f>
        <v>105.9243449314145</v>
      </c>
      <c r="AR1104" s="31">
        <f>(AD1104*'Propiedades físicas'!$F$8)/1000</f>
        <v>19.129524528808346</v>
      </c>
      <c r="AS1104" s="31">
        <f>(AE1104*'Propiedades físicas'!$F$7)/1000</f>
        <v>2.041766177206032</v>
      </c>
      <c r="AT1104" s="31">
        <f t="shared" si="735"/>
        <v>961.89456447820316</v>
      </c>
      <c r="AU1104" s="31">
        <f t="shared" si="736"/>
        <v>0.58162263610671028</v>
      </c>
      <c r="AV1104" s="31">
        <f t="shared" si="739"/>
        <v>0.16741021205879619</v>
      </c>
      <c r="AW1104" s="31">
        <f t="shared" si="739"/>
        <v>0.11883662492339271</v>
      </c>
      <c r="AX1104" s="31">
        <f t="shared" si="739"/>
        <v>0.11012053591224423</v>
      </c>
      <c r="AY1104" s="31">
        <f t="shared" si="739"/>
        <v>1.9887340292005388E-2</v>
      </c>
      <c r="AZ1104" s="31">
        <f t="shared" si="740"/>
        <v>2.1226507068512488E-3</v>
      </c>
      <c r="BA1104" s="31">
        <f t="shared" si="737"/>
        <v>1</v>
      </c>
      <c r="BB1104" s="34">
        <f>AU1104*'Propiedades físicas'!$C$4+'Diseño reactor'!AV1104*'Propiedades físicas'!$C$5+'Diseño reactor'!AW1104*'Propiedades físicas'!$C$8+'Diseño reactor'!AX1104*'Propiedades físicas'!$C$9+'Diseño reactor'!AY1104*'Propiedades físicas'!$C$7+'Diseño reactor'!AZ1104*'Propiedades físicas'!$C$6</f>
        <v>875.88577699556072</v>
      </c>
      <c r="BC1104" s="45">
        <f>AU1104*'Propiedades físicas'!$L$4+'Diseño reactor'!AV1104*'Propiedades físicas'!$L$5+'Diseño reactor'!AW1104*'Propiedades físicas'!$L$8+AX1104*'Propiedades físicas'!$L$9+'Diseño reactor'!AY1104*'Propiedades físicas'!$L$7+'Diseño reactor'!AZ1104*'Propiedades físicas'!$L$6</f>
        <v>2.0394976358472086</v>
      </c>
      <c r="BD1104" s="29">
        <f t="shared" si="716"/>
        <v>2.6630781241867605</v>
      </c>
      <c r="BE1104" s="58">
        <f t="shared" si="717"/>
        <v>42.567586379638961</v>
      </c>
      <c r="BF1104" s="30">
        <f>AU1104*'Propiedades físicas'!$I$4+'Diseño reactor'!AV1104*'Propiedades físicas'!$I$5+'Diseño reactor'!AW1104*'Propiedades físicas'!$I$8+'Diseño reactor'!AX1104*'Propiedades físicas'!$I$9+'Diseño reactor'!AY1104*'Propiedades físicas'!$I$7+'Diseño reactor'!AZ1104*'Propiedades físicas'!$I$6</f>
        <v>1.9740654342901856E-2</v>
      </c>
      <c r="BG1104" s="24">
        <f>AU1104*'Propiedades físicas'!$O$4+'Diseño reactor'!AV1104*'Propiedades físicas'!$O$5+'Diseño reactor'!AW1104*'Propiedades físicas'!$O$8+'Diseño reactor'!AX1104*'Propiedades físicas'!$O$9+'Diseño reactor'!AY1104*'Propiedades físicas'!$O$7+'Diseño reactor'!AZ1104*'Propiedades físicas'!$O$6</f>
        <v>0.15080459986222963</v>
      </c>
      <c r="BH1104" s="54">
        <f t="shared" si="718"/>
        <v>41658.164398822926</v>
      </c>
      <c r="BI1104" s="34">
        <f t="shared" si="738"/>
        <v>266.97473352408667</v>
      </c>
      <c r="BJ1104" s="27">
        <f t="shared" si="719"/>
        <v>4797.501984860879</v>
      </c>
      <c r="BK1104" s="34">
        <f t="shared" si="720"/>
        <v>556.52720551169023</v>
      </c>
      <c r="BL1104" s="27">
        <f t="shared" si="721"/>
        <v>105.24683159345783</v>
      </c>
      <c r="BM1104" s="34">
        <f t="shared" si="722"/>
        <v>1.1054421768707483</v>
      </c>
      <c r="BN1104" s="45">
        <f t="shared" si="723"/>
        <v>1090.8778112160437</v>
      </c>
      <c r="BO1104" s="45">
        <f t="shared" si="724"/>
        <v>93.828253240364447</v>
      </c>
      <c r="BP1104" s="66">
        <f t="shared" si="725"/>
        <v>6.691569090494089</v>
      </c>
    </row>
    <row r="1105" spans="8:68">
      <c r="H1105" s="68">
        <v>1100</v>
      </c>
      <c r="I1105" s="31">
        <f>('Propiedades físicas'!$C$10*'Diseño reactor'!H1105)/1000</f>
        <v>962.76980975980302</v>
      </c>
      <c r="J1105" s="31">
        <f t="shared" si="703"/>
        <v>0.47363346396763867</v>
      </c>
      <c r="K1105" s="31">
        <f>(I1105*1000)/'Propiedades físicas'!$F$10</f>
        <v>6288.9724606844047</v>
      </c>
      <c r="L1105" s="31">
        <f t="shared" si="704"/>
        <v>898.42463724062918</v>
      </c>
      <c r="M1105" s="31">
        <f t="shared" si="705"/>
        <v>5390.5478234437751</v>
      </c>
      <c r="N1105" s="31">
        <f t="shared" si="706"/>
        <v>0.81674967021875378</v>
      </c>
      <c r="O1105" s="32">
        <f t="shared" si="707"/>
        <v>4.9004980213125231</v>
      </c>
      <c r="P1105" s="33">
        <f t="shared" si="708"/>
        <v>0.57904123367322102</v>
      </c>
      <c r="Q1105" s="31">
        <f t="shared" si="709"/>
        <v>4.5734712565561155</v>
      </c>
      <c r="R1105" s="31">
        <f t="shared" si="710"/>
        <v>0.16852530386084189</v>
      </c>
      <c r="S1105" s="31">
        <f t="shared" si="711"/>
        <v>0.32702676475640652</v>
      </c>
      <c r="T1105" s="31">
        <f t="shared" si="712"/>
        <v>4.9047937158507977E-2</v>
      </c>
      <c r="U1105" s="31">
        <f t="shared" si="713"/>
        <v>2.0135195526182904E-2</v>
      </c>
      <c r="V1105" s="47">
        <f t="shared" si="726"/>
        <v>5.7341947412299567E-4</v>
      </c>
      <c r="W1105" s="31">
        <f t="shared" si="714"/>
        <v>0.29104197431982581</v>
      </c>
      <c r="X1105" s="34">
        <f>(S1105*H1105*'Propiedades físicas'!$F$5*60*24*365)/(1000000)</f>
        <v>55676.560210926262</v>
      </c>
      <c r="Y1105" s="34">
        <f>(U1105*H1105*'Propiedades físicas'!$F$7*60*24*365)/(1000000)</f>
        <v>1072.0532701965353</v>
      </c>
      <c r="Z1105" s="31">
        <f t="shared" si="727"/>
        <v>636.94535704054317</v>
      </c>
      <c r="AA1105" s="31">
        <f t="shared" si="728"/>
        <v>5030.8183822117271</v>
      </c>
      <c r="AB1105" s="31">
        <f t="shared" si="728"/>
        <v>185.37783424692608</v>
      </c>
      <c r="AC1105" s="31">
        <f t="shared" si="728"/>
        <v>359.72944123204718</v>
      </c>
      <c r="AD1105" s="31">
        <f t="shared" si="728"/>
        <v>53.952730874358778</v>
      </c>
      <c r="AE1105" s="31">
        <f t="shared" si="729"/>
        <v>22.148715078801196</v>
      </c>
      <c r="AF1105" s="31">
        <f t="shared" si="730"/>
        <v>6288.9724606844038</v>
      </c>
      <c r="AG1105" s="31">
        <f t="shared" si="731"/>
        <v>0.10127971795431061</v>
      </c>
      <c r="AH1105" s="31">
        <f t="shared" si="732"/>
        <v>0.79994282272055672</v>
      </c>
      <c r="AI1105" s="31">
        <f t="shared" si="732"/>
        <v>2.9476649071977674E-2</v>
      </c>
      <c r="AJ1105" s="31">
        <f t="shared" si="732"/>
        <v>5.7200034422300407E-2</v>
      </c>
      <c r="AK1105" s="31">
        <f t="shared" si="732"/>
        <v>8.5789421422410427E-3</v>
      </c>
      <c r="AL1105" s="31">
        <f t="shared" si="733"/>
        <v>3.5218336886135514E-3</v>
      </c>
      <c r="AM1105" s="31">
        <f t="shared" si="734"/>
        <v>1</v>
      </c>
      <c r="AN1105" s="31">
        <f>(Z1105*'Propiedades físicas'!$F$4)/1000</f>
        <v>560.11700807431282</v>
      </c>
      <c r="AO1105" s="31">
        <f>(AA1105*'Propiedades físicas'!$F$6)/1000</f>
        <v>161.18742096606374</v>
      </c>
      <c r="AP1105" s="31">
        <f>(AB1105*'Propiedades físicas'!$F$9)/1000</f>
        <v>114.36885483864104</v>
      </c>
      <c r="AQ1105" s="31">
        <f>(AC1105*'Propiedades físicas'!$F$5)/1000</f>
        <v>105.92952855960095</v>
      </c>
      <c r="AR1105" s="31">
        <f>(AD1105*'Propiedades físicas'!$F$8)/1000</f>
        <v>19.127322149577665</v>
      </c>
      <c r="AS1105" s="31">
        <f>(AE1105*'Propiedades físicas'!$F$7)/1000</f>
        <v>2.039675171606802</v>
      </c>
      <c r="AT1105" s="31">
        <f t="shared" si="735"/>
        <v>962.76980975980302</v>
      </c>
      <c r="AU1105" s="31">
        <f t="shared" si="736"/>
        <v>0.58177666395049699</v>
      </c>
      <c r="AV1105" s="31">
        <f t="shared" si="739"/>
        <v>0.16742051872843586</v>
      </c>
      <c r="AW1105" s="31">
        <f t="shared" si="739"/>
        <v>0.11879148440183682</v>
      </c>
      <c r="AX1105" s="31">
        <f t="shared" si="739"/>
        <v>0.11002581041259366</v>
      </c>
      <c r="AY1105" s="31">
        <f t="shared" si="739"/>
        <v>1.9866973346775021E-2</v>
      </c>
      <c r="AZ1105" s="31">
        <f t="shared" si="740"/>
        <v>2.1185491598616612E-3</v>
      </c>
      <c r="BA1105" s="31">
        <f t="shared" si="737"/>
        <v>1</v>
      </c>
      <c r="BB1105" s="34">
        <f>AU1105*'Propiedades físicas'!$C$4+'Diseño reactor'!AV1105*'Propiedades físicas'!$C$5+'Diseño reactor'!AW1105*'Propiedades físicas'!$C$8+'Diseño reactor'!AX1105*'Propiedades físicas'!$C$9+'Diseño reactor'!AY1105*'Propiedades físicas'!$C$7+'Diseño reactor'!AZ1105*'Propiedades físicas'!$C$6</f>
        <v>875.88458022684529</v>
      </c>
      <c r="BC1105" s="45">
        <f>AU1105*'Propiedades físicas'!$L$4+'Diseño reactor'!AV1105*'Propiedades físicas'!$L$5+'Diseño reactor'!AW1105*'Propiedades físicas'!$L$8+AX1105*'Propiedades físicas'!$L$9+'Diseño reactor'!AY1105*'Propiedades físicas'!$L$7+'Diseño reactor'!AZ1105*'Propiedades físicas'!$L$6</f>
        <v>2.0396134243390613</v>
      </c>
      <c r="BD1105" s="29">
        <f t="shared" si="716"/>
        <v>2.6612143020285819</v>
      </c>
      <c r="BE1105" s="58">
        <f t="shared" si="717"/>
        <v>42.565525041542031</v>
      </c>
      <c r="BF1105" s="30">
        <f>AU1105*'Propiedades físicas'!$I$4+'Diseño reactor'!AV1105*'Propiedades físicas'!$I$5+'Diseño reactor'!AW1105*'Propiedades físicas'!$I$8+'Diseño reactor'!AX1105*'Propiedades físicas'!$I$9+'Diseño reactor'!AY1105*'Propiedades físicas'!$I$7+'Diseño reactor'!AZ1105*'Propiedades físicas'!$I$6</f>
        <v>1.9741203767137474E-2</v>
      </c>
      <c r="BG1105" s="24">
        <f>AU1105*'Propiedades físicas'!$O$4+'Diseño reactor'!AV1105*'Propiedades físicas'!$O$5+'Diseño reactor'!AW1105*'Propiedades físicas'!$O$8+'Diseño reactor'!AX1105*'Propiedades físicas'!$O$9+'Diseño reactor'!AY1105*'Propiedades físicas'!$O$7+'Diseño reactor'!AZ1105*'Propiedades físicas'!$O$6</f>
        <v>0.15080975530703072</v>
      </c>
      <c r="BH1105" s="54">
        <f t="shared" si="718"/>
        <v>41656.948077960988</v>
      </c>
      <c r="BI1105" s="34">
        <f t="shared" si="738"/>
        <v>266.98819406007829</v>
      </c>
      <c r="BJ1105" s="27">
        <f t="shared" si="719"/>
        <v>4797.4892256381936</v>
      </c>
      <c r="BK1105" s="34">
        <f t="shared" si="720"/>
        <v>556.54475092816324</v>
      </c>
      <c r="BL1105" s="27">
        <f t="shared" si="721"/>
        <v>105.2474590705007</v>
      </c>
      <c r="BM1105" s="34">
        <f t="shared" si="722"/>
        <v>1.1054421768707483</v>
      </c>
      <c r="BN1105" s="45">
        <f t="shared" si="723"/>
        <v>1092.0245685249465</v>
      </c>
      <c r="BO1105" s="45">
        <f t="shared" si="724"/>
        <v>93.851320014147319</v>
      </c>
      <c r="BP1105" s="66">
        <f t="shared" si="725"/>
        <v>6.691559947451978</v>
      </c>
    </row>
    <row r="1106" spans="8:68">
      <c r="H1106" s="68">
        <v>1101</v>
      </c>
      <c r="I1106" s="31">
        <f>('Propiedades físicas'!$C$10*'Diseño reactor'!H1106)/1000</f>
        <v>963.64505504140277</v>
      </c>
      <c r="J1106" s="31">
        <f t="shared" si="703"/>
        <v>0.47320327916839472</v>
      </c>
      <c r="K1106" s="31">
        <f>(I1106*1000)/'Propiedades físicas'!$F$10</f>
        <v>6294.6897083759359</v>
      </c>
      <c r="L1106" s="31">
        <f t="shared" si="704"/>
        <v>899.24138691084795</v>
      </c>
      <c r="M1106" s="31">
        <f t="shared" si="705"/>
        <v>5395.4483214650872</v>
      </c>
      <c r="N1106" s="31">
        <f t="shared" si="706"/>
        <v>0.81674967021875378</v>
      </c>
      <c r="O1106" s="32">
        <f t="shared" si="707"/>
        <v>4.9004980213125222</v>
      </c>
      <c r="P1106" s="33">
        <f t="shared" si="708"/>
        <v>0.57919433981688606</v>
      </c>
      <c r="Q1106" s="31">
        <f t="shared" si="709"/>
        <v>4.573752336338913</v>
      </c>
      <c r="R1106" s="31">
        <f t="shared" si="710"/>
        <v>0.16846128964489265</v>
      </c>
      <c r="S1106" s="31">
        <f t="shared" si="711"/>
        <v>0.32674568497360962</v>
      </c>
      <c r="T1106" s="31">
        <f t="shared" si="712"/>
        <v>4.8997726942208351E-2</v>
      </c>
      <c r="U1106" s="31">
        <f t="shared" si="713"/>
        <v>2.0096313814766759E-2</v>
      </c>
      <c r="V1106" s="47">
        <f t="shared" si="726"/>
        <v>5.7357109379924652E-4</v>
      </c>
      <c r="W1106" s="31">
        <f t="shared" si="714"/>
        <v>0.29085451646187038</v>
      </c>
      <c r="X1106" s="34">
        <f>(S1106*H1106*'Propiedades físicas'!$F$5*60*24*365)/(1000000)</f>
        <v>55679.277711066599</v>
      </c>
      <c r="Y1106" s="34">
        <f>(U1106*H1106*'Propiedades físicas'!$F$7*60*24*365)/(1000000)</f>
        <v>1070.9558126947582</v>
      </c>
      <c r="Z1106" s="31">
        <f t="shared" si="727"/>
        <v>637.69296813839151</v>
      </c>
      <c r="AA1106" s="31">
        <f t="shared" si="728"/>
        <v>5035.7013223091435</v>
      </c>
      <c r="AB1106" s="31">
        <f t="shared" si="728"/>
        <v>185.47587989902681</v>
      </c>
      <c r="AC1106" s="31">
        <f t="shared" si="728"/>
        <v>359.7469991559442</v>
      </c>
      <c r="AD1106" s="31">
        <f t="shared" si="728"/>
        <v>53.946497363371392</v>
      </c>
      <c r="AE1106" s="31">
        <f t="shared" si="729"/>
        <v>22.126041510058201</v>
      </c>
      <c r="AF1106" s="31">
        <f t="shared" si="730"/>
        <v>6294.689708375935</v>
      </c>
      <c r="AG1106" s="31">
        <f t="shared" si="731"/>
        <v>0.10130649764830423</v>
      </c>
      <c r="AH1106" s="31">
        <f t="shared" si="732"/>
        <v>0.79999198619885303</v>
      </c>
      <c r="AI1106" s="31">
        <f t="shared" si="732"/>
        <v>2.9465452387943143E-2</v>
      </c>
      <c r="AJ1106" s="31">
        <f t="shared" si="732"/>
        <v>5.7150870944004152E-2</v>
      </c>
      <c r="AK1106" s="31">
        <f t="shared" si="732"/>
        <v>8.5701599066254665E-3</v>
      </c>
      <c r="AL1106" s="31">
        <f t="shared" si="733"/>
        <v>3.5150329142700255E-3</v>
      </c>
      <c r="AM1106" s="31">
        <f t="shared" si="734"/>
        <v>1.0000000000000002</v>
      </c>
      <c r="AN1106" s="31">
        <f>(Z1106*'Propiedades físicas'!$F$4)/1000</f>
        <v>560.77444232153869</v>
      </c>
      <c r="AO1106" s="31">
        <f>(AA1106*'Propiedades físicas'!$F$6)/1000</f>
        <v>161.34387036678496</v>
      </c>
      <c r="AP1106" s="31">
        <f>(AB1106*'Propiedades físicas'!$F$9)/1000</f>
        <v>114.42934410370457</v>
      </c>
      <c r="AQ1106" s="31">
        <f>(AC1106*'Propiedades físicas'!$F$5)/1000</f>
        <v>105.9346988414509</v>
      </c>
      <c r="AR1106" s="31">
        <f>(AD1106*'Propiedades físicas'!$F$8)/1000</f>
        <v>19.125112245262418</v>
      </c>
      <c r="AS1106" s="31">
        <f>(AE1106*'Propiedades físicas'!$F$7)/1000</f>
        <v>2.0375871626612598</v>
      </c>
      <c r="AT1106" s="31">
        <f t="shared" si="735"/>
        <v>963.64505504140277</v>
      </c>
      <c r="AU1106" s="31">
        <f t="shared" si="736"/>
        <v>0.58193049337802616</v>
      </c>
      <c r="AV1106" s="31">
        <f t="shared" si="739"/>
        <v>0.16743080818263822</v>
      </c>
      <c r="AW1106" s="31">
        <f t="shared" si="739"/>
        <v>0.11874636154158248</v>
      </c>
      <c r="AX1106" s="31">
        <f t="shared" si="739"/>
        <v>0.10993124313484848</v>
      </c>
      <c r="AY1106" s="31">
        <f t="shared" si="739"/>
        <v>1.9846635589740782E-2</v>
      </c>
      <c r="AZ1106" s="31">
        <f t="shared" si="740"/>
        <v>2.1144581731638891E-3</v>
      </c>
      <c r="BA1106" s="31">
        <f t="shared" si="737"/>
        <v>1</v>
      </c>
      <c r="BB1106" s="34">
        <f>AU1106*'Propiedades físicas'!$C$4+'Diseño reactor'!AV1106*'Propiedades físicas'!$C$5+'Diseño reactor'!AW1106*'Propiedades físicas'!$C$8+'Diseño reactor'!AX1106*'Propiedades físicas'!$C$9+'Diseño reactor'!AY1106*'Propiedades físicas'!$C$7+'Diseño reactor'!AZ1106*'Propiedades físicas'!$C$6</f>
        <v>875.88338634581464</v>
      </c>
      <c r="BC1106" s="45">
        <f>AU1106*'Propiedades físicas'!$L$4+'Diseño reactor'!AV1106*'Propiedades físicas'!$L$5+'Diseño reactor'!AW1106*'Propiedades físicas'!$L$8+AX1106*'Propiedades físicas'!$L$9+'Diseño reactor'!AY1106*'Propiedades físicas'!$L$7+'Diseño reactor'!AZ1106*'Propiedades físicas'!$L$6</f>
        <v>2.0397290564164781</v>
      </c>
      <c r="BD1106" s="29">
        <f t="shared" si="716"/>
        <v>2.659353092718475</v>
      </c>
      <c r="BE1106" s="58">
        <f t="shared" si="717"/>
        <v>42.563466692054824</v>
      </c>
      <c r="BF1106" s="30">
        <f>AU1106*'Propiedades físicas'!$I$4+'Diseño reactor'!AV1106*'Propiedades físicas'!$I$5+'Diseño reactor'!AW1106*'Propiedades físicas'!$I$8+'Diseño reactor'!AX1106*'Propiedades físicas'!$I$9+'Diseño reactor'!AY1106*'Propiedades físicas'!$I$7+'Diseño reactor'!AZ1106*'Propiedades físicas'!$I$6</f>
        <v>1.9741751881667921E-2</v>
      </c>
      <c r="BG1106" s="24">
        <f>AU1106*'Propiedades físicas'!$O$4+'Diseño reactor'!AV1106*'Propiedades físicas'!$O$5+'Diseño reactor'!AW1106*'Propiedades físicas'!$O$8+'Diseño reactor'!AX1106*'Propiedades físicas'!$O$9+'Diseño reactor'!AY1106*'Propiedades físicas'!$O$7+'Diseño reactor'!AZ1106*'Propiedades físicas'!$O$6</f>
        <v>0.1508149046335949</v>
      </c>
      <c r="BH1106" s="54">
        <f t="shared" si="718"/>
        <v>41655.734725654998</v>
      </c>
      <c r="BI1106" s="34">
        <f t="shared" si="738"/>
        <v>267.00162716300156</v>
      </c>
      <c r="BJ1106" s="27">
        <f t="shared" si="719"/>
        <v>4797.4765232775344</v>
      </c>
      <c r="BK1106" s="34">
        <f t="shared" si="720"/>
        <v>556.56228026154747</v>
      </c>
      <c r="BL1106" s="27">
        <f t="shared" si="721"/>
        <v>105.24808594032723</v>
      </c>
      <c r="BM1106" s="34">
        <f t="shared" si="722"/>
        <v>1.1054421768707483</v>
      </c>
      <c r="BN1106" s="45">
        <f t="shared" si="723"/>
        <v>1093.171426666353</v>
      </c>
      <c r="BO1106" s="45">
        <f t="shared" si="724"/>
        <v>93.874357083956596</v>
      </c>
      <c r="BP1106" s="66">
        <f t="shared" si="725"/>
        <v>6.691550826471123</v>
      </c>
    </row>
    <row r="1107" spans="8:68">
      <c r="H1107" s="68">
        <v>1102</v>
      </c>
      <c r="I1107" s="31">
        <f>('Propiedades físicas'!$C$10*'Diseño reactor'!H1107)/1000</f>
        <v>964.52030032300263</v>
      </c>
      <c r="J1107" s="31">
        <f t="shared" si="703"/>
        <v>0.47277387510381358</v>
      </c>
      <c r="K1107" s="31">
        <f>(I1107*1000)/'Propiedades físicas'!$F$10</f>
        <v>6300.406956067467</v>
      </c>
      <c r="L1107" s="31">
        <f t="shared" si="704"/>
        <v>900.05813658106672</v>
      </c>
      <c r="M1107" s="31">
        <f t="shared" si="705"/>
        <v>5400.3488194864003</v>
      </c>
      <c r="N1107" s="31">
        <f t="shared" si="706"/>
        <v>0.81674967021875378</v>
      </c>
      <c r="O1107" s="32">
        <f t="shared" si="707"/>
        <v>4.9004980213125231</v>
      </c>
      <c r="P1107" s="33">
        <f t="shared" si="708"/>
        <v>0.57934724885856503</v>
      </c>
      <c r="Q1107" s="31">
        <f t="shared" si="709"/>
        <v>4.5740329469909549</v>
      </c>
      <c r="R1107" s="31">
        <f t="shared" si="710"/>
        <v>0.16839730054687338</v>
      </c>
      <c r="S1107" s="31">
        <f t="shared" si="711"/>
        <v>0.32646507432156818</v>
      </c>
      <c r="T1107" s="31">
        <f t="shared" si="712"/>
        <v>4.894758866525125E-2</v>
      </c>
      <c r="U1107" s="31">
        <f t="shared" si="713"/>
        <v>2.0057532148064123E-2</v>
      </c>
      <c r="V1107" s="47">
        <f t="shared" si="726"/>
        <v>5.7372251828712267E-4</v>
      </c>
      <c r="W1107" s="31">
        <f t="shared" si="714"/>
        <v>0.29066729992875806</v>
      </c>
      <c r="X1107" s="34">
        <f>(S1107*H1107*'Propiedades físicas'!$F$5*60*24*365)/(1000000)</f>
        <v>55681.98821893437</v>
      </c>
      <c r="Y1107" s="34">
        <f>(U1107*H1107*'Propiedades físicas'!$F$7*60*24*365)/(1000000)</f>
        <v>1069.859927589536</v>
      </c>
      <c r="Z1107" s="31">
        <f t="shared" si="727"/>
        <v>638.44066824213871</v>
      </c>
      <c r="AA1107" s="31">
        <f t="shared" si="728"/>
        <v>5040.5843075840321</v>
      </c>
      <c r="AB1107" s="31">
        <f t="shared" si="728"/>
        <v>185.57382520265446</v>
      </c>
      <c r="AC1107" s="31">
        <f t="shared" si="728"/>
        <v>359.76451190236816</v>
      </c>
      <c r="AD1107" s="31">
        <f t="shared" si="728"/>
        <v>53.940242709106876</v>
      </c>
      <c r="AE1107" s="31">
        <f t="shared" si="729"/>
        <v>22.103400427166662</v>
      </c>
      <c r="AF1107" s="31">
        <f t="shared" si="730"/>
        <v>6300.4069560674679</v>
      </c>
      <c r="AG1107" s="31">
        <f t="shared" si="731"/>
        <v>0.10133324286732026</v>
      </c>
      <c r="AH1107" s="31">
        <f t="shared" si="732"/>
        <v>0.80004106762179994</v>
      </c>
      <c r="AI1107" s="31">
        <f t="shared" si="732"/>
        <v>2.9454260097269064E-2</v>
      </c>
      <c r="AJ1107" s="31">
        <f t="shared" si="732"/>
        <v>5.7101789521057031E-2</v>
      </c>
      <c r="AK1107" s="31">
        <f t="shared" si="732"/>
        <v>8.5613902538725552E-3</v>
      </c>
      <c r="AL1107" s="31">
        <f t="shared" si="733"/>
        <v>3.5082496386809538E-3</v>
      </c>
      <c r="AM1107" s="31">
        <f t="shared" si="734"/>
        <v>0.99999999999999978</v>
      </c>
      <c r="AN1107" s="31">
        <f>(Z1107*'Propiedades físicas'!$F$4)/1000</f>
        <v>561.43195483877196</v>
      </c>
      <c r="AO1107" s="31">
        <f>(AA1107*'Propiedades físicas'!$F$6)/1000</f>
        <v>161.50032121499237</v>
      </c>
      <c r="AP1107" s="31">
        <f>(AB1107*'Propiedades físicas'!$F$9)/1000</f>
        <v>114.48977145877765</v>
      </c>
      <c r="AQ1107" s="31">
        <f>(AC1107*'Propiedades físicas'!$F$5)/1000</f>
        <v>105.93985581989037</v>
      </c>
      <c r="AR1107" s="31">
        <f>(AD1107*'Propiedades físicas'!$F$8)/1000</f>
        <v>19.122894845232565</v>
      </c>
      <c r="AS1107" s="31">
        <f>(AE1107*'Propiedades físicas'!$F$7)/1000</f>
        <v>2.035502145337778</v>
      </c>
      <c r="AT1107" s="31">
        <f t="shared" si="735"/>
        <v>964.52030032300274</v>
      </c>
      <c r="AU1107" s="31">
        <f t="shared" si="736"/>
        <v>0.5820841247724462</v>
      </c>
      <c r="AV1107" s="31">
        <f t="shared" si="739"/>
        <v>0.16744108046342668</v>
      </c>
      <c r="AW1107" s="31">
        <f t="shared" si="739"/>
        <v>0.11870125638665856</v>
      </c>
      <c r="AX1107" s="31">
        <f t="shared" si="739"/>
        <v>0.10983683369278259</v>
      </c>
      <c r="AY1107" s="31">
        <f t="shared" si="739"/>
        <v>1.982632697189329E-2</v>
      </c>
      <c r="AZ1107" s="31">
        <f t="shared" si="740"/>
        <v>2.1103777127926908E-3</v>
      </c>
      <c r="BA1107" s="31">
        <f t="shared" si="737"/>
        <v>0.99999999999999989</v>
      </c>
      <c r="BB1107" s="34">
        <f>AU1107*'Propiedades físicas'!$C$4+'Diseño reactor'!AV1107*'Propiedades físicas'!$C$5+'Diseño reactor'!AW1107*'Propiedades físicas'!$C$8+'Diseño reactor'!AX1107*'Propiedades físicas'!$C$9+'Diseño reactor'!AY1107*'Propiedades físicas'!$C$7+'Diseño reactor'!AZ1107*'Propiedades físicas'!$C$6</f>
        <v>875.88219534364498</v>
      </c>
      <c r="BC1107" s="45">
        <f>AU1107*'Propiedades físicas'!$L$4+'Diseño reactor'!AV1107*'Propiedades físicas'!$L$5+'Diseño reactor'!AW1107*'Propiedades físicas'!$L$8+AX1107*'Propiedades físicas'!$L$9+'Diseño reactor'!AY1107*'Propiedades físicas'!$L$7+'Diseño reactor'!AZ1107*'Propiedades físicas'!$L$6</f>
        <v>2.0398445323910748</v>
      </c>
      <c r="BD1107" s="29">
        <f t="shared" si="716"/>
        <v>2.657494490761835</v>
      </c>
      <c r="BE1107" s="58">
        <f t="shared" si="717"/>
        <v>42.561411324623108</v>
      </c>
      <c r="BF1107" s="30">
        <f>AU1107*'Propiedades físicas'!$I$4+'Diseño reactor'!AV1107*'Propiedades físicas'!$I$5+'Diseño reactor'!AW1107*'Propiedades físicas'!$I$8+'Diseño reactor'!AX1107*'Propiedades físicas'!$I$9+'Diseño reactor'!AY1107*'Propiedades físicas'!$I$7+'Diseño reactor'!AZ1107*'Propiedades físicas'!$I$6</f>
        <v>1.9742298690378492E-2</v>
      </c>
      <c r="BG1107" s="24">
        <f>AU1107*'Propiedades físicas'!$O$4+'Diseño reactor'!AV1107*'Propiedades físicas'!$O$5+'Diseño reactor'!AW1107*'Propiedades físicas'!$O$8+'Diseño reactor'!AX1107*'Propiedades físicas'!$O$9+'Diseño reactor'!AY1107*'Propiedades físicas'!$O$7+'Diseño reactor'!AZ1107*'Propiedades físicas'!$O$6</f>
        <v>0.15082004785198441</v>
      </c>
      <c r="BH1107" s="54">
        <f t="shared" si="718"/>
        <v>41654.524332798945</v>
      </c>
      <c r="BI1107" s="34">
        <f t="shared" si="738"/>
        <v>267.01503290810797</v>
      </c>
      <c r="BJ1107" s="27">
        <f t="shared" si="719"/>
        <v>4797.4638775749254</v>
      </c>
      <c r="BK1107" s="34">
        <f t="shared" si="720"/>
        <v>556.5797935261669</v>
      </c>
      <c r="BL1107" s="27">
        <f t="shared" si="721"/>
        <v>105.24871220354025</v>
      </c>
      <c r="BM1107" s="34">
        <f t="shared" si="722"/>
        <v>1.1054421768707483</v>
      </c>
      <c r="BN1107" s="45">
        <f t="shared" si="723"/>
        <v>1094.318385437326</v>
      </c>
      <c r="BO1107" s="45">
        <f t="shared" si="724"/>
        <v>93.897364507126767</v>
      </c>
      <c r="BP1107" s="66">
        <f t="shared" si="725"/>
        <v>6.6915417274841156</v>
      </c>
    </row>
    <row r="1108" spans="8:68">
      <c r="H1108" s="68">
        <v>1103</v>
      </c>
      <c r="I1108" s="31">
        <f>('Propiedades físicas'!$C$10*'Diseño reactor'!H1108)/1000</f>
        <v>965.3955456046026</v>
      </c>
      <c r="J1108" s="31">
        <f t="shared" si="703"/>
        <v>0.47234524965041019</v>
      </c>
      <c r="K1108" s="31">
        <f>(I1108*1000)/'Propiedades físicas'!$F$10</f>
        <v>6306.1242037589991</v>
      </c>
      <c r="L1108" s="31">
        <f t="shared" si="704"/>
        <v>900.87488625128549</v>
      </c>
      <c r="M1108" s="31">
        <f t="shared" si="705"/>
        <v>5405.2493175077134</v>
      </c>
      <c r="N1108" s="31">
        <f t="shared" si="706"/>
        <v>0.81674967021875389</v>
      </c>
      <c r="O1108" s="32">
        <f t="shared" si="707"/>
        <v>4.9004980213125231</v>
      </c>
      <c r="P1108" s="33">
        <f t="shared" si="708"/>
        <v>0.57949996117862368</v>
      </c>
      <c r="Q1108" s="31">
        <f t="shared" si="709"/>
        <v>4.574313089656556</v>
      </c>
      <c r="R1108" s="31">
        <f t="shared" si="710"/>
        <v>0.1683333366288004</v>
      </c>
      <c r="S1108" s="31">
        <f t="shared" si="711"/>
        <v>0.3261849316559664</v>
      </c>
      <c r="T1108" s="31">
        <f t="shared" si="712"/>
        <v>4.8897522206823384E-2</v>
      </c>
      <c r="U1108" s="31">
        <f t="shared" si="713"/>
        <v>2.0018850204506413E-2</v>
      </c>
      <c r="V1108" s="47">
        <f t="shared" si="726"/>
        <v>5.7387374796329723E-4</v>
      </c>
      <c r="W1108" s="31">
        <f t="shared" si="714"/>
        <v>0.29048032425478237</v>
      </c>
      <c r="X1108" s="34">
        <f>(S1108*H1108*'Propiedades físicas'!$F$5*60*24*365)/(1000000)</f>
        <v>55684.691757004548</v>
      </c>
      <c r="Y1108" s="34">
        <f>(U1108*H1108*'Propiedades físicas'!$F$7*60*24*365)/(1000000)</f>
        <v>1068.765612240222</v>
      </c>
      <c r="Z1108" s="31">
        <f t="shared" si="727"/>
        <v>639.18845718002194</v>
      </c>
      <c r="AA1108" s="31">
        <f t="shared" si="728"/>
        <v>5045.4673378911812</v>
      </c>
      <c r="AB1108" s="31">
        <f t="shared" si="728"/>
        <v>185.67167030156685</v>
      </c>
      <c r="AC1108" s="31">
        <f t="shared" si="728"/>
        <v>359.78197961653092</v>
      </c>
      <c r="AD1108" s="31">
        <f t="shared" si="728"/>
        <v>53.933966994126195</v>
      </c>
      <c r="AE1108" s="31">
        <f t="shared" si="729"/>
        <v>22.080791775570574</v>
      </c>
      <c r="AF1108" s="31">
        <f t="shared" si="730"/>
        <v>6306.1242037589991</v>
      </c>
      <c r="AG1108" s="31">
        <f t="shared" si="731"/>
        <v>0.10135995367788823</v>
      </c>
      <c r="AH1108" s="31">
        <f t="shared" si="732"/>
        <v>0.80009006718954934</v>
      </c>
      <c r="AI1108" s="31">
        <f t="shared" si="732"/>
        <v>2.9443072210802692E-2</v>
      </c>
      <c r="AJ1108" s="31">
        <f t="shared" si="732"/>
        <v>5.7052789953307537E-2</v>
      </c>
      <c r="AK1108" s="31">
        <f t="shared" si="732"/>
        <v>8.5526331628509398E-3</v>
      </c>
      <c r="AL1108" s="31">
        <f t="shared" si="733"/>
        <v>3.5014838056009901E-3</v>
      </c>
      <c r="AM1108" s="31">
        <f t="shared" si="734"/>
        <v>0.99999999999999967</v>
      </c>
      <c r="AN1108" s="31">
        <f>(Z1108*'Propiedades físicas'!$F$4)/1000</f>
        <v>562.08954547496774</v>
      </c>
      <c r="AO1108" s="31">
        <f>(AA1108*'Propiedades físicas'!$F$6)/1000</f>
        <v>161.65677350603343</v>
      </c>
      <c r="AP1108" s="31">
        <f>(AB1108*'Propiedades físicas'!$F$9)/1000</f>
        <v>114.55013699255164</v>
      </c>
      <c r="AQ1108" s="31">
        <f>(AC1108*'Propiedades físicas'!$F$5)/1000</f>
        <v>105.94499953767988</v>
      </c>
      <c r="AR1108" s="31">
        <f>(AD1108*'Propiedades físicas'!$F$8)/1000</f>
        <v>19.120669978757611</v>
      </c>
      <c r="AS1108" s="31">
        <f>(AE1108*'Propiedades físicas'!$F$7)/1000</f>
        <v>2.0334201146122943</v>
      </c>
      <c r="AT1108" s="31">
        <f t="shared" si="735"/>
        <v>965.39554560460272</v>
      </c>
      <c r="AU1108" s="31">
        <f t="shared" si="736"/>
        <v>0.5822375585159193</v>
      </c>
      <c r="AV1108" s="31">
        <f t="shared" si="739"/>
        <v>0.16745133561269115</v>
      </c>
      <c r="AW1108" s="31">
        <f t="shared" si="739"/>
        <v>0.11865616898077959</v>
      </c>
      <c r="AX1108" s="31">
        <f t="shared" si="739"/>
        <v>0.1097425817013991</v>
      </c>
      <c r="AY1108" s="31">
        <f t="shared" si="739"/>
        <v>1.9806047444296856E-2</v>
      </c>
      <c r="AZ1108" s="31">
        <f t="shared" si="740"/>
        <v>2.1063077449138372E-3</v>
      </c>
      <c r="BA1108" s="31">
        <f t="shared" si="737"/>
        <v>0.99999999999999967</v>
      </c>
      <c r="BB1108" s="34">
        <f>AU1108*'Propiedades físicas'!$C$4+'Diseño reactor'!AV1108*'Propiedades físicas'!$C$5+'Diseño reactor'!AW1108*'Propiedades físicas'!$C$8+'Diseño reactor'!AX1108*'Propiedades físicas'!$C$9+'Diseño reactor'!AY1108*'Propiedades físicas'!$C$7+'Diseño reactor'!AZ1108*'Propiedades físicas'!$C$6</f>
        <v>875.88100721154581</v>
      </c>
      <c r="BC1108" s="45">
        <f>AU1108*'Propiedades físicas'!$L$4+'Diseño reactor'!AV1108*'Propiedades físicas'!$L$5+'Diseño reactor'!AW1108*'Propiedades físicas'!$L$8+AX1108*'Propiedades físicas'!$L$9+'Diseño reactor'!AY1108*'Propiedades físicas'!$L$7+'Diseño reactor'!AZ1108*'Propiedades físicas'!$L$6</f>
        <v>2.0399598525736495</v>
      </c>
      <c r="BD1108" s="29">
        <f t="shared" si="716"/>
        <v>2.6556384906794483</v>
      </c>
      <c r="BE1108" s="58">
        <f t="shared" si="717"/>
        <v>42.55935893271198</v>
      </c>
      <c r="BF1108" s="30">
        <f>AU1108*'Propiedades físicas'!$I$4+'Diseño reactor'!AV1108*'Propiedades físicas'!$I$5+'Diseño reactor'!AW1108*'Propiedades físicas'!$I$8+'Diseño reactor'!AX1108*'Propiedades físicas'!$I$9+'Diseño reactor'!AY1108*'Propiedades físicas'!$I$7+'Diseño reactor'!AZ1108*'Propiedades físicas'!$I$6</f>
        <v>1.9742844197140494E-2</v>
      </c>
      <c r="BG1108" s="24">
        <f>AU1108*'Propiedades físicas'!$O$4+'Diseño reactor'!AV1108*'Propiedades físicas'!$O$5+'Diseño reactor'!AW1108*'Propiedades físicas'!$O$8+'Diseño reactor'!AX1108*'Propiedades físicas'!$O$9+'Diseño reactor'!AY1108*'Propiedades físicas'!$O$7+'Diseño reactor'!AZ1108*'Propiedades físicas'!$O$6</f>
        <v>0.15082518497224226</v>
      </c>
      <c r="BH1108" s="54">
        <f t="shared" si="718"/>
        <v>41653.316890321054</v>
      </c>
      <c r="BI1108" s="34">
        <f t="shared" si="738"/>
        <v>267.02841137039121</v>
      </c>
      <c r="BJ1108" s="27">
        <f t="shared" si="719"/>
        <v>4797.4512883271991</v>
      </c>
      <c r="BK1108" s="34">
        <f t="shared" si="720"/>
        <v>556.59729073636288</v>
      </c>
      <c r="BL1108" s="27">
        <f t="shared" si="721"/>
        <v>105.24933786074293</v>
      </c>
      <c r="BM1108" s="34">
        <f t="shared" si="722"/>
        <v>1.1054421768707483</v>
      </c>
      <c r="BN1108" s="45">
        <f t="shared" si="723"/>
        <v>1095.4654446354712</v>
      </c>
      <c r="BO1108" s="45">
        <f t="shared" si="724"/>
        <v>93.920342340844982</v>
      </c>
      <c r="BP1108" s="66">
        <f t="shared" si="725"/>
        <v>6.6915326504237962</v>
      </c>
    </row>
    <row r="1109" spans="8:68">
      <c r="H1109" s="68">
        <v>1104</v>
      </c>
      <c r="I1109" s="31">
        <f>('Propiedades físicas'!$C$10*'Diseño reactor'!H1109)/1000</f>
        <v>966.27079088620235</v>
      </c>
      <c r="J1109" s="31">
        <f t="shared" si="703"/>
        <v>0.47191740069239357</v>
      </c>
      <c r="K1109" s="31">
        <f>(I1109*1000)/'Propiedades físicas'!$F$10</f>
        <v>6311.8414514505303</v>
      </c>
      <c r="L1109" s="31">
        <f t="shared" si="704"/>
        <v>901.69163592150426</v>
      </c>
      <c r="M1109" s="31">
        <f t="shared" si="705"/>
        <v>5410.1498155290255</v>
      </c>
      <c r="N1109" s="31">
        <f t="shared" si="706"/>
        <v>0.81674967021875389</v>
      </c>
      <c r="O1109" s="32">
        <f t="shared" si="707"/>
        <v>4.9004980213125231</v>
      </c>
      <c r="P1109" s="33">
        <f t="shared" si="708"/>
        <v>0.5796524771564493</v>
      </c>
      <c r="Q1109" s="31">
        <f t="shared" si="709"/>
        <v>4.574592765476396</v>
      </c>
      <c r="R1109" s="31">
        <f t="shared" si="710"/>
        <v>0.16826939795224671</v>
      </c>
      <c r="S1109" s="31">
        <f t="shared" si="711"/>
        <v>0.32590525583612701</v>
      </c>
      <c r="T1109" s="31">
        <f t="shared" si="712"/>
        <v>4.884752744629331E-2</v>
      </c>
      <c r="U1109" s="31">
        <f t="shared" si="713"/>
        <v>1.998026766376455E-2</v>
      </c>
      <c r="V1109" s="47">
        <f t="shared" si="726"/>
        <v>5.7402478320347399E-4</v>
      </c>
      <c r="W1109" s="31">
        <f t="shared" si="714"/>
        <v>0.29029358897543439</v>
      </c>
      <c r="X1109" s="34">
        <f>(S1109*H1109*'Propiedades físicas'!$F$5*60*24*365)/(1000000)</f>
        <v>55687.388347665328</v>
      </c>
      <c r="Y1109" s="34">
        <f>(U1109*H1109*'Propiedades físicas'!$F$7*60*24*365)/(1000000)</f>
        <v>1067.6728640101435</v>
      </c>
      <c r="Z1109" s="31">
        <f t="shared" si="727"/>
        <v>639.93633478072002</v>
      </c>
      <c r="AA1109" s="31">
        <f t="shared" si="728"/>
        <v>5050.350413085941</v>
      </c>
      <c r="AB1109" s="31">
        <f t="shared" si="728"/>
        <v>185.76941533928039</v>
      </c>
      <c r="AC1109" s="31">
        <f t="shared" si="728"/>
        <v>359.7994024430842</v>
      </c>
      <c r="AD1109" s="31">
        <f t="shared" si="728"/>
        <v>53.927670300707817</v>
      </c>
      <c r="AE1109" s="31">
        <f t="shared" si="729"/>
        <v>22.058215500796063</v>
      </c>
      <c r="AF1109" s="31">
        <f t="shared" si="730"/>
        <v>6311.8414514505303</v>
      </c>
      <c r="AG1109" s="31">
        <f t="shared" si="731"/>
        <v>0.10138663014636649</v>
      </c>
      <c r="AH1109" s="31">
        <f t="shared" si="732"/>
        <v>0.80013898510161641</v>
      </c>
      <c r="AI1109" s="31">
        <f t="shared" si="732"/>
        <v>2.9431888739313714E-2</v>
      </c>
      <c r="AJ1109" s="31">
        <f t="shared" si="732"/>
        <v>5.7003872041240571E-2</v>
      </c>
      <c r="AK1109" s="31">
        <f t="shared" si="732"/>
        <v>8.5438886124610501E-3</v>
      </c>
      <c r="AL1109" s="31">
        <f t="shared" si="733"/>
        <v>3.4947353590015864E-3</v>
      </c>
      <c r="AM1109" s="31">
        <f t="shared" si="734"/>
        <v>0.99999999999999978</v>
      </c>
      <c r="AN1109" s="31">
        <f>(Z1109*'Propiedades físicas'!$F$4)/1000</f>
        <v>562.74721407946959</v>
      </c>
      <c r="AO1109" s="31">
        <f>(AA1109*'Propiedades físicas'!$F$6)/1000</f>
        <v>161.81322723527356</v>
      </c>
      <c r="AP1109" s="31">
        <f>(AB1109*'Propiedades físicas'!$F$9)/1000</f>
        <v>114.61044079356903</v>
      </c>
      <c r="AQ1109" s="31">
        <f>(AC1109*'Propiedades físicas'!$F$5)/1000</f>
        <v>105.95013003741502</v>
      </c>
      <c r="AR1109" s="31">
        <f>(AD1109*'Propiedades físicas'!$F$8)/1000</f>
        <v>19.118437675006927</v>
      </c>
      <c r="AS1109" s="31">
        <f>(AE1109*'Propiedades físicas'!$F$7)/1000</f>
        <v>2.0313410654683097</v>
      </c>
      <c r="AT1109" s="31">
        <f t="shared" si="735"/>
        <v>966.27079088620246</v>
      </c>
      <c r="AU1109" s="31">
        <f t="shared" si="736"/>
        <v>0.58239079498962543</v>
      </c>
      <c r="AV1109" s="31">
        <f t="shared" si="739"/>
        <v>0.16746157367218842</v>
      </c>
      <c r="AW1109" s="31">
        <f t="shared" si="739"/>
        <v>0.11861109936734772</v>
      </c>
      <c r="AX1109" s="31">
        <f t="shared" si="739"/>
        <v>0.1096484867769254</v>
      </c>
      <c r="AY1109" s="31">
        <f t="shared" si="739"/>
        <v>1.9785796958089467E-2</v>
      </c>
      <c r="AZ1109" s="31">
        <f t="shared" si="740"/>
        <v>2.1022482358235128E-3</v>
      </c>
      <c r="BA1109" s="31">
        <f t="shared" si="737"/>
        <v>0.99999999999999989</v>
      </c>
      <c r="BB1109" s="34">
        <f>AU1109*'Propiedades físicas'!$C$4+'Diseño reactor'!AV1109*'Propiedades físicas'!$C$5+'Diseño reactor'!AW1109*'Propiedades físicas'!$C$8+'Diseño reactor'!AX1109*'Propiedades físicas'!$C$9+'Diseño reactor'!AY1109*'Propiedades físicas'!$C$7+'Diseño reactor'!AZ1109*'Propiedades físicas'!$C$6</f>
        <v>875.87982194075994</v>
      </c>
      <c r="BC1109" s="45">
        <f>AU1109*'Propiedades físicas'!$L$4+'Diseño reactor'!AV1109*'Propiedades físicas'!$L$5+'Diseño reactor'!AW1109*'Propiedades físicas'!$L$8+AX1109*'Propiedades físicas'!$L$9+'Diseño reactor'!AY1109*'Propiedades físicas'!$L$7+'Diseño reactor'!AZ1109*'Propiedades físicas'!$L$6</f>
        <v>2.0400750172741922</v>
      </c>
      <c r="BD1109" s="29">
        <f t="shared" si="716"/>
        <v>2.6537850870074262</v>
      </c>
      <c r="BE1109" s="58">
        <f t="shared" si="717"/>
        <v>42.557309509805776</v>
      </c>
      <c r="BF1109" s="30">
        <f>AU1109*'Propiedades físicas'!$I$4+'Diseño reactor'!AV1109*'Propiedades físicas'!$I$5+'Diseño reactor'!AW1109*'Propiedades físicas'!$I$8+'Diseño reactor'!AX1109*'Propiedades físicas'!$I$9+'Diseño reactor'!AY1109*'Propiedades físicas'!$I$7+'Diseño reactor'!AZ1109*'Propiedades físicas'!$I$6</f>
        <v>1.9743388405811319E-2</v>
      </c>
      <c r="BG1109" s="24">
        <f>AU1109*'Propiedades físicas'!$O$4+'Diseño reactor'!AV1109*'Propiedades físicas'!$O$5+'Diseño reactor'!AW1109*'Propiedades físicas'!$O$8+'Diseño reactor'!AX1109*'Propiedades físicas'!$O$9+'Diseño reactor'!AY1109*'Propiedades físicas'!$O$7+'Diseño reactor'!AZ1109*'Propiedades físicas'!$O$6</f>
        <v>0.15083031600439203</v>
      </c>
      <c r="BH1109" s="54">
        <f t="shared" si="718"/>
        <v>41652.112389183632</v>
      </c>
      <c r="BI1109" s="34">
        <f t="shared" si="738"/>
        <v>267.04176262458907</v>
      </c>
      <c r="BJ1109" s="27">
        <f t="shared" si="719"/>
        <v>4797.4387553320112</v>
      </c>
      <c r="BK1109" s="34">
        <f t="shared" si="720"/>
        <v>556.61477190649566</v>
      </c>
      <c r="BL1109" s="27">
        <f t="shared" si="721"/>
        <v>105.24996291253899</v>
      </c>
      <c r="BM1109" s="34">
        <f t="shared" si="722"/>
        <v>1.1054421768707483</v>
      </c>
      <c r="BN1109" s="45">
        <f t="shared" si="723"/>
        <v>1096.6126040589359</v>
      </c>
      <c r="BO1109" s="45">
        <f t="shared" si="724"/>
        <v>93.943290642151311</v>
      </c>
      <c r="BP1109" s="66">
        <f t="shared" si="725"/>
        <v>6.6915235952232637</v>
      </c>
    </row>
    <row r="1110" spans="8:68">
      <c r="H1110" s="68">
        <v>1105</v>
      </c>
      <c r="I1110" s="31">
        <f>('Propiedades físicas'!$C$10*'Diseño reactor'!H1110)/1000</f>
        <v>967.14603616780221</v>
      </c>
      <c r="J1110" s="31">
        <f t="shared" si="703"/>
        <v>0.47149032612163122</v>
      </c>
      <c r="K1110" s="31">
        <f>(I1110*1000)/'Propiedades físicas'!$F$10</f>
        <v>6317.5586991420614</v>
      </c>
      <c r="L1110" s="31">
        <f t="shared" si="704"/>
        <v>902.50838559172303</v>
      </c>
      <c r="M1110" s="31">
        <f t="shared" si="705"/>
        <v>5415.0503135503377</v>
      </c>
      <c r="N1110" s="31">
        <f t="shared" si="706"/>
        <v>0.81674967021875389</v>
      </c>
      <c r="O1110" s="32">
        <f t="shared" si="707"/>
        <v>4.9004980213125231</v>
      </c>
      <c r="P1110" s="33">
        <f t="shared" si="708"/>
        <v>0.57980479717045463</v>
      </c>
      <c r="Q1110" s="31">
        <f t="shared" si="709"/>
        <v>4.5748719755875253</v>
      </c>
      <c r="R1110" s="31">
        <f t="shared" si="710"/>
        <v>0.16820548457834422</v>
      </c>
      <c r="S1110" s="31">
        <f t="shared" si="711"/>
        <v>0.32562604572499787</v>
      </c>
      <c r="T1110" s="31">
        <f t="shared" si="712"/>
        <v>4.8797604263211718E-2</v>
      </c>
      <c r="U1110" s="31">
        <f t="shared" si="713"/>
        <v>1.9941784206743432E-2</v>
      </c>
      <c r="V1110" s="47">
        <f t="shared" si="726"/>
        <v>5.7417562438239194E-4</v>
      </c>
      <c r="W1110" s="31">
        <f t="shared" si="714"/>
        <v>0.290107093627399</v>
      </c>
      <c r="X1110" s="34">
        <f>(S1110*H1110*'Propiedades físicas'!$F$5*60*24*365)/(1000000)</f>
        <v>55690.078013218772</v>
      </c>
      <c r="Y1110" s="34">
        <f>(U1110*H1110*'Propiedades físicas'!$F$7*60*24*365)/(1000000)</f>
        <v>1066.5816802666097</v>
      </c>
      <c r="Z1110" s="31">
        <f t="shared" si="727"/>
        <v>640.68430087335241</v>
      </c>
      <c r="AA1110" s="31">
        <f t="shared" si="728"/>
        <v>5055.2335330242158</v>
      </c>
      <c r="AB1110" s="31">
        <f t="shared" si="728"/>
        <v>185.86706045907036</v>
      </c>
      <c r="AC1110" s="31">
        <f t="shared" si="728"/>
        <v>359.81678052612267</v>
      </c>
      <c r="AD1110" s="31">
        <f t="shared" si="728"/>
        <v>53.92135271084895</v>
      </c>
      <c r="AE1110" s="31">
        <f t="shared" si="729"/>
        <v>22.035671548451493</v>
      </c>
      <c r="AF1110" s="31">
        <f t="shared" si="730"/>
        <v>6317.5586991420614</v>
      </c>
      <c r="AG1110" s="31">
        <f t="shared" si="731"/>
        <v>0.10141327233894301</v>
      </c>
      <c r="AH1110" s="31">
        <f t="shared" si="732"/>
        <v>0.80018782155688206</v>
      </c>
      <c r="AI1110" s="31">
        <f t="shared" si="732"/>
        <v>2.9420709693494661E-2</v>
      </c>
      <c r="AJ1110" s="31">
        <f t="shared" si="732"/>
        <v>5.6955035585975103E-2</v>
      </c>
      <c r="AK1110" s="31">
        <f t="shared" si="732"/>
        <v>8.5351565816351796E-3</v>
      </c>
      <c r="AL1110" s="31">
        <f t="shared" si="733"/>
        <v>3.4880042430700305E-3</v>
      </c>
      <c r="AM1110" s="31">
        <f t="shared" si="734"/>
        <v>1</v>
      </c>
      <c r="AN1110" s="31">
        <f>(Z1110*'Propiedades físicas'!$F$4)/1000</f>
        <v>563.40496050200863</v>
      </c>
      <c r="AO1110" s="31">
        <f>(AA1110*'Propiedades físicas'!$F$6)/1000</f>
        <v>161.96968239809587</v>
      </c>
      <c r="AP1110" s="31">
        <f>(AB1110*'Propiedades físicas'!$F$9)/1000</f>
        <v>114.67068295022345</v>
      </c>
      <c r="AQ1110" s="31">
        <f>(AC1110*'Propiedades físicas'!$F$5)/1000</f>
        <v>105.95524736152734</v>
      </c>
      <c r="AR1110" s="31">
        <f>(AD1110*'Propiedades físicas'!$F$8)/1000</f>
        <v>19.116197963050162</v>
      </c>
      <c r="AS1110" s="31">
        <f>(AE1110*'Propiedades físicas'!$F$7)/1000</f>
        <v>2.029264992896898</v>
      </c>
      <c r="AT1110" s="31">
        <f t="shared" si="735"/>
        <v>967.14603616780221</v>
      </c>
      <c r="AU1110" s="31">
        <f t="shared" si="736"/>
        <v>0.58254383457376491</v>
      </c>
      <c r="AV1110" s="31">
        <f t="shared" si="739"/>
        <v>0.16747179468354223</v>
      </c>
      <c r="AW1110" s="31">
        <f t="shared" si="739"/>
        <v>0.11856604758945402</v>
      </c>
      <c r="AX1110" s="31">
        <f t="shared" si="739"/>
        <v>0.1095545485368084</v>
      </c>
      <c r="AY1110" s="31">
        <f t="shared" si="739"/>
        <v>1.9765575464482859E-2</v>
      </c>
      <c r="AZ1110" s="31">
        <f t="shared" si="740"/>
        <v>2.0981991519477372E-3</v>
      </c>
      <c r="BA1110" s="31">
        <f t="shared" si="737"/>
        <v>1</v>
      </c>
      <c r="BB1110" s="34">
        <f>AU1110*'Propiedades físicas'!$C$4+'Diseño reactor'!AV1110*'Propiedades físicas'!$C$5+'Diseño reactor'!AW1110*'Propiedades físicas'!$C$8+'Diseño reactor'!AX1110*'Propiedades físicas'!$C$9+'Diseño reactor'!AY1110*'Propiedades físicas'!$C$7+'Diseño reactor'!AZ1110*'Propiedades físicas'!$C$6</f>
        <v>875.87863952256123</v>
      </c>
      <c r="BC1110" s="45">
        <f>AU1110*'Propiedades físicas'!$L$4+'Diseño reactor'!AV1110*'Propiedades físicas'!$L$5+'Diseño reactor'!AW1110*'Propiedades físicas'!$L$8+AX1110*'Propiedades físicas'!$L$9+'Diseño reactor'!AY1110*'Propiedades físicas'!$L$7+'Diseño reactor'!AZ1110*'Propiedades físicas'!$L$6</f>
        <v>2.0401900268018789</v>
      </c>
      <c r="BD1110" s="29">
        <f t="shared" si="716"/>
        <v>2.6519342742971732</v>
      </c>
      <c r="BE1110" s="58">
        <f t="shared" si="717"/>
        <v>42.555263049408062</v>
      </c>
      <c r="BF1110" s="30">
        <f>AU1110*'Propiedades físicas'!$I$4+'Diseño reactor'!AV1110*'Propiedades físicas'!$I$5+'Diseño reactor'!AW1110*'Propiedades físicas'!$I$8+'Diseño reactor'!AX1110*'Propiedades físicas'!$I$9+'Diseño reactor'!AY1110*'Propiedades físicas'!$I$7+'Diseño reactor'!AZ1110*'Propiedades físicas'!$I$6</f>
        <v>1.9743931320234494E-2</v>
      </c>
      <c r="BG1110" s="24">
        <f>AU1110*'Propiedades físicas'!$O$4+'Diseño reactor'!AV1110*'Propiedades físicas'!$O$5+'Diseño reactor'!AW1110*'Propiedades físicas'!$O$8+'Diseño reactor'!AX1110*'Propiedades físicas'!$O$9+'Diseño reactor'!AY1110*'Propiedades físicas'!$O$7+'Diseño reactor'!AZ1110*'Propiedades físicas'!$O$6</f>
        <v>0.15083544095843782</v>
      </c>
      <c r="BH1110" s="54">
        <f t="shared" si="718"/>
        <v>41650.910820382771</v>
      </c>
      <c r="BI1110" s="34">
        <f t="shared" si="738"/>
        <v>267.05508674518381</v>
      </c>
      <c r="BJ1110" s="27">
        <f t="shared" si="719"/>
        <v>4797.4262783878039</v>
      </c>
      <c r="BK1110" s="34">
        <f t="shared" si="720"/>
        <v>556.63223705093981</v>
      </c>
      <c r="BL1110" s="27">
        <f t="shared" si="721"/>
        <v>105.25058735953242</v>
      </c>
      <c r="BM1110" s="34">
        <f t="shared" si="722"/>
        <v>1.1054421768707483</v>
      </c>
      <c r="BN1110" s="45">
        <f t="shared" si="723"/>
        <v>1097.7598635064014</v>
      </c>
      <c r="BO1110" s="45">
        <f t="shared" si="724"/>
        <v>93.966209467939422</v>
      </c>
      <c r="BP1110" s="66">
        <f t="shared" si="725"/>
        <v>6.6915145618158514</v>
      </c>
    </row>
    <row r="1111" spans="8:68">
      <c r="H1111" s="68">
        <v>1106</v>
      </c>
      <c r="I1111" s="31">
        <f>('Propiedades físicas'!$C$10*'Diseño reactor'!H1111)/1000</f>
        <v>968.02128144940195</v>
      </c>
      <c r="J1111" s="31">
        <f t="shared" si="703"/>
        <v>0.47106402383761531</v>
      </c>
      <c r="K1111" s="31">
        <f>(I1111*1000)/'Propiedades físicas'!$F$10</f>
        <v>6323.2759468335926</v>
      </c>
      <c r="L1111" s="31">
        <f t="shared" si="704"/>
        <v>903.3251352619418</v>
      </c>
      <c r="M1111" s="31">
        <f t="shared" si="705"/>
        <v>5419.9508115716508</v>
      </c>
      <c r="N1111" s="31">
        <f t="shared" si="706"/>
        <v>0.81674967021875389</v>
      </c>
      <c r="O1111" s="32">
        <f t="shared" si="707"/>
        <v>4.9004980213125231</v>
      </c>
      <c r="P1111" s="33">
        <f t="shared" si="708"/>
        <v>0.5799569215980801</v>
      </c>
      <c r="Q1111" s="31">
        <f t="shared" si="709"/>
        <v>4.5751507211233839</v>
      </c>
      <c r="R1111" s="31">
        <f t="shared" si="710"/>
        <v>0.16814159656778604</v>
      </c>
      <c r="S1111" s="31">
        <f t="shared" si="711"/>
        <v>0.32534730018913777</v>
      </c>
      <c r="T1111" s="31">
        <f t="shared" si="712"/>
        <v>4.8747752537311367E-2</v>
      </c>
      <c r="U1111" s="31">
        <f t="shared" si="713"/>
        <v>1.9903399515576348E-2</v>
      </c>
      <c r="V1111" s="47">
        <f t="shared" si="726"/>
        <v>5.7432627187382695E-4</v>
      </c>
      <c r="W1111" s="31">
        <f t="shared" si="714"/>
        <v>0.28992083774855076</v>
      </c>
      <c r="X1111" s="34">
        <f>(S1111*H1111*'Propiedades físicas'!$F$5*60*24*365)/(1000000)</f>
        <v>55692.760775881048</v>
      </c>
      <c r="Y1111" s="34">
        <f>(U1111*H1111*'Propiedades físicas'!$F$7*60*24*365)/(1000000)</f>
        <v>1065.492058380908</v>
      </c>
      <c r="Z1111" s="31">
        <f t="shared" si="727"/>
        <v>641.43235528747664</v>
      </c>
      <c r="AA1111" s="31">
        <f t="shared" si="728"/>
        <v>5060.1166975624628</v>
      </c>
      <c r="AB1111" s="31">
        <f t="shared" si="728"/>
        <v>185.96460580397135</v>
      </c>
      <c r="AC1111" s="31">
        <f t="shared" si="728"/>
        <v>359.83411400918635</v>
      </c>
      <c r="AD1111" s="31">
        <f t="shared" si="728"/>
        <v>53.915014306266372</v>
      </c>
      <c r="AE1111" s="31">
        <f t="shared" si="729"/>
        <v>22.01315986422744</v>
      </c>
      <c r="AF1111" s="31">
        <f t="shared" si="730"/>
        <v>6323.2759468335908</v>
      </c>
      <c r="AG1111" s="31">
        <f t="shared" si="731"/>
        <v>0.10143988032163563</v>
      </c>
      <c r="AH1111" s="31">
        <f t="shared" si="732"/>
        <v>0.8002365767535955</v>
      </c>
      <c r="AI1111" s="31">
        <f t="shared" si="732"/>
        <v>2.9409535083961342E-2</v>
      </c>
      <c r="AJ1111" s="31">
        <f t="shared" si="732"/>
        <v>5.6906280389261668E-2</v>
      </c>
      <c r="AK1111" s="31">
        <f t="shared" si="732"/>
        <v>8.526437049337466E-3</v>
      </c>
      <c r="AL1111" s="31">
        <f t="shared" si="733"/>
        <v>3.4812904022084677E-3</v>
      </c>
      <c r="AM1111" s="31">
        <f t="shared" si="734"/>
        <v>1.0000000000000002</v>
      </c>
      <c r="AN1111" s="31">
        <f>(Z1111*'Propiedades físicas'!$F$4)/1000</f>
        <v>564.06278459270129</v>
      </c>
      <c r="AO1111" s="31">
        <f>(AA1111*'Propiedades físicas'!$F$6)/1000</f>
        <v>162.12613898990131</v>
      </c>
      <c r="AP1111" s="31">
        <f>(AB1111*'Propiedades físicas'!$F$9)/1000</f>
        <v>114.73086355076012</v>
      </c>
      <c r="AQ1111" s="31">
        <f>(AC1111*'Propiedades físicas'!$F$5)/1000</f>
        <v>105.9603515522851</v>
      </c>
      <c r="AR1111" s="31">
        <f>(AD1111*'Propiedades físicas'!$F$8)/1000</f>
        <v>19.113950871857547</v>
      </c>
      <c r="AS1111" s="31">
        <f>(AE1111*'Propiedades físicas'!$F$7)/1000</f>
        <v>2.0271918918967051</v>
      </c>
      <c r="AT1111" s="31">
        <f t="shared" si="735"/>
        <v>968.02128144940207</v>
      </c>
      <c r="AU1111" s="31">
        <f t="shared" si="736"/>
        <v>0.58269667764756117</v>
      </c>
      <c r="AV1111" s="31">
        <f t="shared" si="739"/>
        <v>0.16748199868824429</v>
      </c>
      <c r="AW1111" s="31">
        <f t="shared" si="739"/>
        <v>0.11852101368988037</v>
      </c>
      <c r="AX1111" s="31">
        <f t="shared" si="739"/>
        <v>0.10946076659970992</v>
      </c>
      <c r="AY1111" s="31">
        <f t="shared" si="739"/>
        <v>1.9745382914762521E-2</v>
      </c>
      <c r="AZ1111" s="31">
        <f t="shared" si="740"/>
        <v>2.0941604598417761E-3</v>
      </c>
      <c r="BA1111" s="31">
        <f t="shared" si="737"/>
        <v>1</v>
      </c>
      <c r="BB1111" s="34">
        <f>AU1111*'Propiedades físicas'!$C$4+'Diseño reactor'!AV1111*'Propiedades físicas'!$C$5+'Diseño reactor'!AW1111*'Propiedades físicas'!$C$8+'Diseño reactor'!AX1111*'Propiedades físicas'!$C$9+'Diseño reactor'!AY1111*'Propiedades físicas'!$C$7+'Diseño reactor'!AZ1111*'Propiedades físicas'!$C$6</f>
        <v>875.87745994825639</v>
      </c>
      <c r="BC1111" s="45">
        <f>AU1111*'Propiedades físicas'!$L$4+'Diseño reactor'!AV1111*'Propiedades físicas'!$L$5+'Diseño reactor'!AW1111*'Propiedades físicas'!$L$8+AX1111*'Propiedades físicas'!$L$9+'Diseño reactor'!AY1111*'Propiedades físicas'!$L$7+'Diseño reactor'!AZ1111*'Propiedades físicas'!$L$6</f>
        <v>2.0403048814650799</v>
      </c>
      <c r="BD1111" s="29">
        <f t="shared" si="716"/>
        <v>2.6500860471153156</v>
      </c>
      <c r="BE1111" s="58">
        <f t="shared" si="717"/>
        <v>42.553219545041493</v>
      </c>
      <c r="BF1111" s="30">
        <f>AU1111*'Propiedades físicas'!$I$4+'Diseño reactor'!AV1111*'Propiedades físicas'!$I$5+'Diseño reactor'!AW1111*'Propiedades físicas'!$I$8+'Diseño reactor'!AX1111*'Propiedades físicas'!$I$9+'Diseño reactor'!AY1111*'Propiedades físicas'!$I$7+'Diseño reactor'!AZ1111*'Propiedades físicas'!$I$6</f>
        <v>1.9744472944239731E-2</v>
      </c>
      <c r="BG1111" s="24">
        <f>AU1111*'Propiedades físicas'!$O$4+'Diseño reactor'!AV1111*'Propiedades físicas'!$O$5+'Diseño reactor'!AW1111*'Propiedades físicas'!$O$8+'Diseño reactor'!AX1111*'Propiedades físicas'!$O$9+'Diseño reactor'!AY1111*'Propiedades físicas'!$O$7+'Diseño reactor'!AZ1111*'Propiedades físicas'!$O$6</f>
        <v>0.15084055984436426</v>
      </c>
      <c r="BH1111" s="54">
        <f t="shared" si="718"/>
        <v>41649.712174948399</v>
      </c>
      <c r="BI1111" s="34">
        <f t="shared" si="738"/>
        <v>267.06838380640397</v>
      </c>
      <c r="BJ1111" s="27">
        <f t="shared" si="719"/>
        <v>4797.4138572938582</v>
      </c>
      <c r="BK1111" s="34">
        <f t="shared" si="720"/>
        <v>556.64968618408966</v>
      </c>
      <c r="BL1111" s="27">
        <f t="shared" si="721"/>
        <v>105.25121120232772</v>
      </c>
      <c r="BM1111" s="34">
        <f t="shared" si="722"/>
        <v>1.1054421768707483</v>
      </c>
      <c r="BN1111" s="45">
        <f t="shared" si="723"/>
        <v>1098.907222777086</v>
      </c>
      <c r="BO1111" s="45">
        <f t="shared" si="724"/>
        <v>93.989098874956838</v>
      </c>
      <c r="BP1111" s="66">
        <f t="shared" si="725"/>
        <v>6.6915055501351439</v>
      </c>
    </row>
    <row r="1112" spans="8:68">
      <c r="H1112" s="68">
        <v>1107</v>
      </c>
      <c r="I1112" s="31">
        <f>('Propiedades físicas'!$C$10*'Diseño reactor'!H1112)/1000</f>
        <v>968.89652673100181</v>
      </c>
      <c r="J1112" s="31">
        <f t="shared" si="703"/>
        <v>0.47063849174742772</v>
      </c>
      <c r="K1112" s="31">
        <f>(I1112*1000)/'Propiedades físicas'!$F$10</f>
        <v>6328.9931945251237</v>
      </c>
      <c r="L1112" s="31">
        <f t="shared" si="704"/>
        <v>904.14188493216045</v>
      </c>
      <c r="M1112" s="31">
        <f t="shared" si="705"/>
        <v>5424.8513095929629</v>
      </c>
      <c r="N1112" s="31">
        <f t="shared" si="706"/>
        <v>0.81674967021875378</v>
      </c>
      <c r="O1112" s="32">
        <f t="shared" si="707"/>
        <v>4.9004980213125231</v>
      </c>
      <c r="P1112" s="33">
        <f t="shared" si="708"/>
        <v>0.5801088508157981</v>
      </c>
      <c r="Q1112" s="31">
        <f t="shared" si="709"/>
        <v>4.575429003213821</v>
      </c>
      <c r="R1112" s="31">
        <f t="shared" si="710"/>
        <v>0.16807773398082895</v>
      </c>
      <c r="S1112" s="31">
        <f t="shared" si="711"/>
        <v>0.32506901809870198</v>
      </c>
      <c r="T1112" s="31">
        <f t="shared" si="712"/>
        <v>4.8697972148507261E-2</v>
      </c>
      <c r="U1112" s="31">
        <f t="shared" si="713"/>
        <v>1.9865113273619506E-2</v>
      </c>
      <c r="V1112" s="47">
        <f t="shared" si="726"/>
        <v>5.7447672605059614E-4</v>
      </c>
      <c r="W1112" s="31">
        <f t="shared" si="714"/>
        <v>0.28973482087795033</v>
      </c>
      <c r="X1112" s="34">
        <f>(S1112*H1112*'Propiedades físicas'!$F$5*60*24*365)/(1000000)</f>
        <v>55695.436657782899</v>
      </c>
      <c r="Y1112" s="34">
        <f>(U1112*H1112*'Propiedades físicas'!$F$7*60*24*365)/(1000000)</f>
        <v>1064.403995728311</v>
      </c>
      <c r="Z1112" s="31">
        <f t="shared" si="727"/>
        <v>642.18049785308847</v>
      </c>
      <c r="AA1112" s="31">
        <f t="shared" si="728"/>
        <v>5064.9999065576994</v>
      </c>
      <c r="AB1112" s="31">
        <f t="shared" si="728"/>
        <v>186.06205151677764</v>
      </c>
      <c r="AC1112" s="31">
        <f t="shared" si="728"/>
        <v>359.8514030352631</v>
      </c>
      <c r="AD1112" s="31">
        <f t="shared" si="728"/>
        <v>53.908655168397537</v>
      </c>
      <c r="AE1112" s="31">
        <f t="shared" si="729"/>
        <v>21.990680393896792</v>
      </c>
      <c r="AF1112" s="31">
        <f t="shared" si="730"/>
        <v>6328.9931945251228</v>
      </c>
      <c r="AG1112" s="31">
        <f t="shared" si="731"/>
        <v>0.1014664541602928</v>
      </c>
      <c r="AH1112" s="31">
        <f t="shared" si="732"/>
        <v>0.8002852508893773</v>
      </c>
      <c r="AI1112" s="31">
        <f t="shared" si="732"/>
        <v>2.9398364921253205E-2</v>
      </c>
      <c r="AJ1112" s="31">
        <f t="shared" si="732"/>
        <v>5.685760625347986E-2</v>
      </c>
      <c r="AK1112" s="31">
        <f t="shared" si="732"/>
        <v>8.5177299945639155E-3</v>
      </c>
      <c r="AL1112" s="31">
        <f t="shared" si="733"/>
        <v>3.4745937810329399E-3</v>
      </c>
      <c r="AM1112" s="31">
        <f t="shared" si="734"/>
        <v>1</v>
      </c>
      <c r="AN1112" s="31">
        <f>(Z1112*'Propiedades físicas'!$F$4)/1000</f>
        <v>564.72068620204891</v>
      </c>
      <c r="AO1112" s="31">
        <f>(AA1112*'Propiedades físicas'!$F$6)/1000</f>
        <v>162.28259700610869</v>
      </c>
      <c r="AP1112" s="31">
        <f>(AB1112*'Propiedades físicas'!$F$9)/1000</f>
        <v>114.79098268327596</v>
      </c>
      <c r="AQ1112" s="31">
        <f>(AC1112*'Propiedades físicas'!$F$5)/1000</f>
        <v>105.96544265179395</v>
      </c>
      <c r="AR1112" s="31">
        <f>(AD1112*'Propiedades físicas'!$F$8)/1000</f>
        <v>19.111696430300285</v>
      </c>
      <c r="AS1112" s="31">
        <f>(AE1112*'Propiedades físicas'!$F$7)/1000</f>
        <v>2.0251217574739555</v>
      </c>
      <c r="AT1112" s="31">
        <f t="shared" si="735"/>
        <v>968.89652673100181</v>
      </c>
      <c r="AU1112" s="31">
        <f t="shared" si="736"/>
        <v>0.58284932458926475</v>
      </c>
      <c r="AV1112" s="31">
        <f t="shared" si="739"/>
        <v>0.16749218572765487</v>
      </c>
      <c r="AW1112" s="31">
        <f t="shared" si="739"/>
        <v>0.11847599771110108</v>
      </c>
      <c r="AX1112" s="31">
        <f t="shared" si="739"/>
        <v>0.10936714058550187</v>
      </c>
      <c r="AY1112" s="31">
        <f t="shared" si="739"/>
        <v>1.9725219260287773E-2</v>
      </c>
      <c r="AZ1112" s="31">
        <f t="shared" si="740"/>
        <v>2.0901321261895672E-3</v>
      </c>
      <c r="BA1112" s="31">
        <f t="shared" si="737"/>
        <v>1</v>
      </c>
      <c r="BB1112" s="34">
        <f>AU1112*'Propiedades físicas'!$C$4+'Diseño reactor'!AV1112*'Propiedades físicas'!$C$5+'Diseño reactor'!AW1112*'Propiedades físicas'!$C$8+'Diseño reactor'!AX1112*'Propiedades físicas'!$C$9+'Diseño reactor'!AY1112*'Propiedades físicas'!$C$7+'Diseño reactor'!AZ1112*'Propiedades físicas'!$C$6</f>
        <v>875.87628320918452</v>
      </c>
      <c r="BC1112" s="45">
        <f>AU1112*'Propiedades físicas'!$L$4+'Diseño reactor'!AV1112*'Propiedades físicas'!$L$5+'Diseño reactor'!AW1112*'Propiedades físicas'!$L$8+AX1112*'Propiedades físicas'!$L$9+'Diseño reactor'!AY1112*'Propiedades físicas'!$L$7+'Diseño reactor'!AZ1112*'Propiedades físicas'!$L$6</f>
        <v>2.0404195815713631</v>
      </c>
      <c r="BD1112" s="29">
        <f t="shared" si="716"/>
        <v>2.6482404000436528</v>
      </c>
      <c r="BE1112" s="58">
        <f t="shared" si="717"/>
        <v>42.551178990247799</v>
      </c>
      <c r="BF1112" s="30">
        <f>AU1112*'Propiedades físicas'!$I$4+'Diseño reactor'!AV1112*'Propiedades físicas'!$I$5+'Diseño reactor'!AW1112*'Propiedades físicas'!$I$8+'Diseño reactor'!AX1112*'Propiedades físicas'!$I$9+'Diseño reactor'!AY1112*'Propiedades físicas'!$I$7+'Diseño reactor'!AZ1112*'Propiedades físicas'!$I$6</f>
        <v>1.9745013281642992E-2</v>
      </c>
      <c r="BG1112" s="24">
        <f>AU1112*'Propiedades físicas'!$O$4+'Diseño reactor'!AV1112*'Propiedades físicas'!$O$5+'Diseño reactor'!AW1112*'Propiedades físicas'!$O$8+'Diseño reactor'!AX1112*'Propiedades físicas'!$O$9+'Diseño reactor'!AY1112*'Propiedades físicas'!$O$7+'Diseño reactor'!AZ1112*'Propiedades físicas'!$O$6</f>
        <v>0.1508456726721368</v>
      </c>
      <c r="BH1112" s="54">
        <f t="shared" si="718"/>
        <v>41648.516443944012</v>
      </c>
      <c r="BI1112" s="34">
        <f t="shared" si="738"/>
        <v>267.08165388222471</v>
      </c>
      <c r="BJ1112" s="27">
        <f t="shared" si="719"/>
        <v>4797.4014918502116</v>
      </c>
      <c r="BK1112" s="34">
        <f t="shared" si="720"/>
        <v>556.66711932035219</v>
      </c>
      <c r="BL1112" s="27">
        <f t="shared" si="721"/>
        <v>105.25183444152971</v>
      </c>
      <c r="BM1112" s="34">
        <f t="shared" si="722"/>
        <v>1.1054421768707483</v>
      </c>
      <c r="BN1112" s="45">
        <f t="shared" si="723"/>
        <v>1100.0546816707458</v>
      </c>
      <c r="BO1112" s="45">
        <f t="shared" si="724"/>
        <v>94.011958919805579</v>
      </c>
      <c r="BP1112" s="66">
        <f t="shared" si="725"/>
        <v>6.6914965601149756</v>
      </c>
    </row>
    <row r="1113" spans="8:68">
      <c r="H1113" s="68">
        <v>1108</v>
      </c>
      <c r="I1113" s="31">
        <f>('Propiedades físicas'!$C$10*'Diseño reactor'!H1113)/1000</f>
        <v>969.77177201260156</v>
      </c>
      <c r="J1113" s="31">
        <f t="shared" si="703"/>
        <v>0.47021372776570625</v>
      </c>
      <c r="K1113" s="31">
        <f>(I1113*1000)/'Propiedades físicas'!$F$10</f>
        <v>6334.7104422166549</v>
      </c>
      <c r="L1113" s="31">
        <f t="shared" si="704"/>
        <v>904.95863460237922</v>
      </c>
      <c r="M1113" s="31">
        <f t="shared" si="705"/>
        <v>5429.7518076142751</v>
      </c>
      <c r="N1113" s="31">
        <f t="shared" si="706"/>
        <v>0.81674967021875378</v>
      </c>
      <c r="O1113" s="32">
        <f t="shared" si="707"/>
        <v>4.9004980213125222</v>
      </c>
      <c r="P1113" s="33">
        <f t="shared" si="708"/>
        <v>0.58026058519911505</v>
      </c>
      <c r="Q1113" s="31">
        <f t="shared" si="709"/>
        <v>4.5757068229850946</v>
      </c>
      <c r="R1113" s="31">
        <f t="shared" si="710"/>
        <v>0.16801389687729557</v>
      </c>
      <c r="S1113" s="31">
        <f t="shared" si="711"/>
        <v>0.32479119832742842</v>
      </c>
      <c r="T1113" s="31">
        <f t="shared" si="712"/>
        <v>4.8648262976896658E-2</v>
      </c>
      <c r="U1113" s="31">
        <f t="shared" si="713"/>
        <v>1.9826925165446509E-2</v>
      </c>
      <c r="V1113" s="47">
        <f t="shared" si="726"/>
        <v>5.7462698728456049E-4</v>
      </c>
      <c r="W1113" s="31">
        <f t="shared" si="714"/>
        <v>0.28954904255584057</v>
      </c>
      <c r="X1113" s="34">
        <f>(S1113*H1113*'Propiedades físicas'!$F$5*60*24*365)/(1000000)</f>
        <v>55698.105680969871</v>
      </c>
      <c r="Y1113" s="34">
        <f>(U1113*H1113*'Propiedades físicas'!$F$7*60*24*365)/(1000000)</f>
        <v>1063.3174896880737</v>
      </c>
      <c r="Z1113" s="31">
        <f t="shared" si="727"/>
        <v>642.92872840061943</v>
      </c>
      <c r="AA1113" s="31">
        <f t="shared" si="728"/>
        <v>5069.8831598674851</v>
      </c>
      <c r="AB1113" s="31">
        <f t="shared" si="728"/>
        <v>186.15939774004349</v>
      </c>
      <c r="AC1113" s="31">
        <f t="shared" si="728"/>
        <v>359.86864774679071</v>
      </c>
      <c r="AD1113" s="31">
        <f t="shared" si="728"/>
        <v>53.902275378401498</v>
      </c>
      <c r="AE1113" s="31">
        <f t="shared" si="729"/>
        <v>21.968233083314733</v>
      </c>
      <c r="AF1113" s="31">
        <f t="shared" si="730"/>
        <v>6334.7104422166549</v>
      </c>
      <c r="AG1113" s="31">
        <f t="shared" si="731"/>
        <v>0.10149299392059419</v>
      </c>
      <c r="AH1113" s="31">
        <f t="shared" si="732"/>
        <v>0.80033384416122122</v>
      </c>
      <c r="AI1113" s="31">
        <f t="shared" si="732"/>
        <v>2.9387199215833805E-2</v>
      </c>
      <c r="AJ1113" s="31">
        <f t="shared" si="732"/>
        <v>5.6809012981635945E-2</v>
      </c>
      <c r="AK1113" s="31">
        <f t="shared" si="732"/>
        <v>8.5090353963424258E-3</v>
      </c>
      <c r="AL1113" s="31">
        <f t="shared" si="733"/>
        <v>3.4679143243724277E-3</v>
      </c>
      <c r="AM1113" s="31">
        <f t="shared" si="734"/>
        <v>1</v>
      </c>
      <c r="AN1113" s="31">
        <f>(Z1113*'Propiedades físicas'!$F$4)/1000</f>
        <v>565.37866518093665</v>
      </c>
      <c r="AO1113" s="31">
        <f>(AA1113*'Propiedades físicas'!$F$6)/1000</f>
        <v>162.43905644215423</v>
      </c>
      <c r="AP1113" s="31">
        <f>(AB1113*'Propiedades físicas'!$F$9)/1000</f>
        <v>114.85104043571981</v>
      </c>
      <c r="AQ1113" s="31">
        <f>(AC1113*'Propiedades físicas'!$F$5)/1000</f>
        <v>105.97052070199747</v>
      </c>
      <c r="AR1113" s="31">
        <f>(AD1113*'Propiedades físicas'!$F$8)/1000</f>
        <v>19.109434667150893</v>
      </c>
      <c r="AS1113" s="31">
        <f>(AE1113*'Propiedades físicas'!$F$7)/1000</f>
        <v>2.0230545846424537</v>
      </c>
      <c r="AT1113" s="31">
        <f t="shared" si="735"/>
        <v>969.77177201260145</v>
      </c>
      <c r="AU1113" s="31">
        <f t="shared" si="736"/>
        <v>0.58300177577615653</v>
      </c>
      <c r="AV1113" s="31">
        <f t="shared" si="739"/>
        <v>0.16750235584300288</v>
      </c>
      <c r="AW1113" s="31">
        <f t="shared" si="739"/>
        <v>0.11843099969528439</v>
      </c>
      <c r="AX1113" s="31">
        <f t="shared" si="739"/>
        <v>0.10927367011526137</v>
      </c>
      <c r="AY1113" s="31">
        <f t="shared" si="739"/>
        <v>1.9705084452491757E-2</v>
      </c>
      <c r="AZ1113" s="31">
        <f t="shared" si="740"/>
        <v>2.0861141178031379E-3</v>
      </c>
      <c r="BA1113" s="31">
        <f t="shared" si="737"/>
        <v>1</v>
      </c>
      <c r="BB1113" s="34">
        <f>AU1113*'Propiedades físicas'!$C$4+'Diseño reactor'!AV1113*'Propiedades físicas'!$C$5+'Diseño reactor'!AW1113*'Propiedades físicas'!$C$8+'Diseño reactor'!AX1113*'Propiedades físicas'!$C$9+'Diseño reactor'!AY1113*'Propiedades físicas'!$C$7+'Diseño reactor'!AZ1113*'Propiedades físicas'!$C$6</f>
        <v>875.87510929671646</v>
      </c>
      <c r="BC1113" s="45">
        <f>AU1113*'Propiedades físicas'!$L$4+'Diseño reactor'!AV1113*'Propiedades físicas'!$L$5+'Diseño reactor'!AW1113*'Propiedades físicas'!$L$8+AX1113*'Propiedades físicas'!$L$9+'Diseño reactor'!AY1113*'Propiedades físicas'!$L$7+'Diseño reactor'!AZ1113*'Propiedades físicas'!$L$6</f>
        <v>2.0405341274274913</v>
      </c>
      <c r="BD1113" s="29">
        <f t="shared" si="716"/>
        <v>2.6463973276791113</v>
      </c>
      <c r="BE1113" s="58">
        <f t="shared" si="717"/>
        <v>42.54914137858767</v>
      </c>
      <c r="BF1113" s="30">
        <f>AU1113*'Propiedades físicas'!$I$4+'Diseño reactor'!AV1113*'Propiedades físicas'!$I$5+'Diseño reactor'!AW1113*'Propiedades físicas'!$I$8+'Diseño reactor'!AX1113*'Propiedades físicas'!$I$9+'Diseño reactor'!AY1113*'Propiedades físicas'!$I$7+'Diseño reactor'!AZ1113*'Propiedades físicas'!$I$6</f>
        <v>1.9745552336246565E-2</v>
      </c>
      <c r="BG1113" s="24">
        <f>AU1113*'Propiedades físicas'!$O$4+'Diseño reactor'!AV1113*'Propiedades físicas'!$O$5+'Diseño reactor'!AW1113*'Propiedades físicas'!$O$8+'Diseño reactor'!AX1113*'Propiedades físicas'!$O$9+'Diseño reactor'!AY1113*'Propiedades físicas'!$O$7+'Diseño reactor'!AZ1113*'Propiedades físicas'!$O$6</f>
        <v>0.15085077945170164</v>
      </c>
      <c r="BH1113" s="54">
        <f t="shared" si="718"/>
        <v>41647.323618466515</v>
      </c>
      <c r="BI1113" s="34">
        <f t="shared" si="738"/>
        <v>267.09489704636889</v>
      </c>
      <c r="BJ1113" s="27">
        <f t="shared" si="719"/>
        <v>4797.3891818577413</v>
      </c>
      <c r="BK1113" s="34">
        <f t="shared" si="720"/>
        <v>556.68453647415504</v>
      </c>
      <c r="BL1113" s="27">
        <f t="shared" si="721"/>
        <v>105.25245707774364</v>
      </c>
      <c r="BM1113" s="34">
        <f t="shared" si="722"/>
        <v>1.1054421768707483</v>
      </c>
      <c r="BN1113" s="45">
        <f t="shared" si="723"/>
        <v>1101.2022399876651</v>
      </c>
      <c r="BO1113" s="45">
        <f t="shared" si="724"/>
        <v>94.034789658942614</v>
      </c>
      <c r="BP1113" s="66">
        <f t="shared" si="725"/>
        <v>6.6914875916894196</v>
      </c>
    </row>
    <row r="1114" spans="8:68">
      <c r="H1114" s="68">
        <v>1109</v>
      </c>
      <c r="I1114" s="31">
        <f>('Propiedades físicas'!$C$10*'Diseño reactor'!H1114)/1000</f>
        <v>970.64701729420142</v>
      </c>
      <c r="J1114" s="31">
        <f t="shared" si="703"/>
        <v>0.46978972981461004</v>
      </c>
      <c r="K1114" s="31">
        <f>(I1114*1000)/'Propiedades físicas'!$F$10</f>
        <v>6340.427689908186</v>
      </c>
      <c r="L1114" s="31">
        <f t="shared" si="704"/>
        <v>905.77538427259799</v>
      </c>
      <c r="M1114" s="31">
        <f t="shared" si="705"/>
        <v>5434.6523056355882</v>
      </c>
      <c r="N1114" s="31">
        <f t="shared" si="706"/>
        <v>0.81674967021875378</v>
      </c>
      <c r="O1114" s="32">
        <f t="shared" si="707"/>
        <v>4.9004980213125231</v>
      </c>
      <c r="P1114" s="33">
        <f t="shared" si="708"/>
        <v>0.5804121251225749</v>
      </c>
      <c r="Q1114" s="31">
        <f t="shared" si="709"/>
        <v>4.5759841815598996</v>
      </c>
      <c r="R1114" s="31">
        <f t="shared" si="710"/>
        <v>0.16795008531657665</v>
      </c>
      <c r="S1114" s="31">
        <f t="shared" si="711"/>
        <v>0.32451383975262382</v>
      </c>
      <c r="T1114" s="31">
        <f t="shared" si="712"/>
        <v>4.8598624902759228E-2</v>
      </c>
      <c r="U1114" s="31">
        <f t="shared" si="713"/>
        <v>1.9788834876842926E-2</v>
      </c>
      <c r="V1114" s="47">
        <f t="shared" si="726"/>
        <v>5.747770559466276E-4</v>
      </c>
      <c r="W1114" s="31">
        <f t="shared" si="714"/>
        <v>0.28936350232364272</v>
      </c>
      <c r="X1114" s="34">
        <f>(S1114*H1114*'Propiedades físicas'!$F$5*60*24*365)/(1000000)</f>
        <v>55700.767867402901</v>
      </c>
      <c r="Y1114" s="34">
        <f>(U1114*H1114*'Propiedades físicas'!$F$7*60*24*365)/(1000000)</f>
        <v>1062.2325376434378</v>
      </c>
      <c r="Z1114" s="31">
        <f t="shared" si="727"/>
        <v>643.67704676093558</v>
      </c>
      <c r="AA1114" s="31">
        <f t="shared" si="728"/>
        <v>5074.7664573499287</v>
      </c>
      <c r="AB1114" s="31">
        <f t="shared" si="728"/>
        <v>186.25664461608352</v>
      </c>
      <c r="AC1114" s="31">
        <f t="shared" si="728"/>
        <v>359.88584828565985</v>
      </c>
      <c r="AD1114" s="31">
        <f t="shared" si="728"/>
        <v>53.895875017159987</v>
      </c>
      <c r="AE1114" s="31">
        <f t="shared" si="729"/>
        <v>21.945817878418804</v>
      </c>
      <c r="AF1114" s="31">
        <f t="shared" si="730"/>
        <v>6340.427689908186</v>
      </c>
      <c r="AG1114" s="31">
        <f t="shared" si="731"/>
        <v>0.10151949966805102</v>
      </c>
      <c r="AH1114" s="31">
        <f t="shared" si="732"/>
        <v>0.80038235676549685</v>
      </c>
      <c r="AI1114" s="31">
        <f t="shared" si="732"/>
        <v>2.9376037978091137E-2</v>
      </c>
      <c r="AJ1114" s="31">
        <f t="shared" si="732"/>
        <v>5.6760500377360391E-2</v>
      </c>
      <c r="AK1114" s="31">
        <f t="shared" si="732"/>
        <v>8.5003532337327922E-3</v>
      </c>
      <c r="AL1114" s="31">
        <f t="shared" si="733"/>
        <v>3.4612519772678923E-3</v>
      </c>
      <c r="AM1114" s="31">
        <f t="shared" si="734"/>
        <v>1.0000000000000002</v>
      </c>
      <c r="AN1114" s="31">
        <f>(Z1114*'Propiedades físicas'!$F$4)/1000</f>
        <v>566.03672138063155</v>
      </c>
      <c r="AO1114" s="31">
        <f>(AA1114*'Propiedades físicas'!$F$6)/1000</f>
        <v>162.59551729349172</v>
      </c>
      <c r="AP1114" s="31">
        <f>(AB1114*'Propiedades físicas'!$F$9)/1000</f>
        <v>114.91103689589271</v>
      </c>
      <c r="AQ1114" s="31">
        <f>(AC1114*'Propiedades físicas'!$F$5)/1000</f>
        <v>105.97558574467826</v>
      </c>
      <c r="AR1114" s="31">
        <f>(AD1114*'Propiedades físicas'!$F$8)/1000</f>
        <v>19.107165611083552</v>
      </c>
      <c r="AS1114" s="31">
        <f>(AE1114*'Propiedades físicas'!$F$7)/1000</f>
        <v>2.0209903684235879</v>
      </c>
      <c r="AT1114" s="31">
        <f t="shared" si="735"/>
        <v>970.64701729420142</v>
      </c>
      <c r="AU1114" s="31">
        <f t="shared" si="736"/>
        <v>0.58315403158454959</v>
      </c>
      <c r="AV1114" s="31">
        <f t="shared" si="739"/>
        <v>0.16751250907538648</v>
      </c>
      <c r="AW1114" s="31">
        <f t="shared" si="739"/>
        <v>0.11838601968429412</v>
      </c>
      <c r="AX1114" s="31">
        <f t="shared" si="739"/>
        <v>0.10918035481126631</v>
      </c>
      <c r="AY1114" s="31">
        <f t="shared" si="739"/>
        <v>1.968497844288147E-2</v>
      </c>
      <c r="AZ1114" s="31">
        <f t="shared" si="740"/>
        <v>2.0821064016220319E-3</v>
      </c>
      <c r="BA1114" s="31">
        <f t="shared" si="737"/>
        <v>0.99999999999999989</v>
      </c>
      <c r="BB1114" s="34">
        <f>AU1114*'Propiedades físicas'!$C$4+'Diseño reactor'!AV1114*'Propiedades físicas'!$C$5+'Diseño reactor'!AW1114*'Propiedades físicas'!$C$8+'Diseño reactor'!AX1114*'Propiedades físicas'!$C$9+'Diseño reactor'!AY1114*'Propiedades físicas'!$C$7+'Diseño reactor'!AZ1114*'Propiedades físicas'!$C$6</f>
        <v>875.87393820225486</v>
      </c>
      <c r="BC1114" s="45">
        <f>AU1114*'Propiedades físicas'!$L$4+'Diseño reactor'!AV1114*'Propiedades físicas'!$L$5+'Diseño reactor'!AW1114*'Propiedades físicas'!$L$8+AX1114*'Propiedades físicas'!$L$9+'Diseño reactor'!AY1114*'Propiedades físicas'!$L$7+'Diseño reactor'!AZ1114*'Propiedades físicas'!$L$6</f>
        <v>2.0406485193394288</v>
      </c>
      <c r="BD1114" s="29">
        <f t="shared" si="716"/>
        <v>2.6445568246336846</v>
      </c>
      <c r="BE1114" s="58">
        <f t="shared" si="717"/>
        <v>42.547106703640722</v>
      </c>
      <c r="BF1114" s="30">
        <f>AU1114*'Propiedades físicas'!$I$4+'Diseño reactor'!AV1114*'Propiedades físicas'!$I$5+'Diseño reactor'!AW1114*'Propiedades físicas'!$I$8+'Diseño reactor'!AX1114*'Propiedades físicas'!$I$9+'Diseño reactor'!AY1114*'Propiedades físicas'!$I$7+'Diseño reactor'!AZ1114*'Propiedades físicas'!$I$6</f>
        <v>1.9746090111839084E-2</v>
      </c>
      <c r="BG1114" s="24">
        <f>AU1114*'Propiedades físicas'!$O$4+'Diseño reactor'!AV1114*'Propiedades físicas'!$O$5+'Diseño reactor'!AW1114*'Propiedades físicas'!$O$8+'Diseño reactor'!AX1114*'Propiedades físicas'!$O$9+'Diseño reactor'!AY1114*'Propiedades físicas'!$O$7+'Diseño reactor'!AZ1114*'Propiedades físicas'!$O$6</f>
        <v>0.15085588019298554</v>
      </c>
      <c r="BH1114" s="54">
        <f t="shared" si="718"/>
        <v>41646.133689646158</v>
      </c>
      <c r="BI1114" s="34">
        <f t="shared" si="738"/>
        <v>267.10811337230848</v>
      </c>
      <c r="BJ1114" s="27">
        <f t="shared" si="719"/>
        <v>4797.3769271180945</v>
      </c>
      <c r="BK1114" s="34">
        <f t="shared" si="720"/>
        <v>556.70193765993884</v>
      </c>
      <c r="BL1114" s="27">
        <f t="shared" si="721"/>
        <v>105.2530791115751</v>
      </c>
      <c r="BM1114" s="34">
        <f t="shared" si="722"/>
        <v>1.1054421768707483</v>
      </c>
      <c r="BN1114" s="45">
        <f t="shared" si="723"/>
        <v>1102.3498975286609</v>
      </c>
      <c r="BO1114" s="45">
        <f t="shared" si="724"/>
        <v>94.057591148680203</v>
      </c>
      <c r="BP1114" s="66">
        <f t="shared" si="725"/>
        <v>6.6914786447927952</v>
      </c>
    </row>
    <row r="1115" spans="8:68">
      <c r="H1115" s="68">
        <v>1110</v>
      </c>
      <c r="I1115" s="31">
        <f>('Propiedades físicas'!$C$10*'Diseño reactor'!H1115)/1000</f>
        <v>971.52226257580128</v>
      </c>
      <c r="J1115" s="31">
        <f t="shared" si="703"/>
        <v>0.46936649582378603</v>
      </c>
      <c r="K1115" s="31">
        <f>(I1115*1000)/'Propiedades físicas'!$F$10</f>
        <v>6346.1449375997172</v>
      </c>
      <c r="L1115" s="31">
        <f t="shared" si="704"/>
        <v>906.59213394281664</v>
      </c>
      <c r="M1115" s="31">
        <f t="shared" si="705"/>
        <v>5439.5528036569003</v>
      </c>
      <c r="N1115" s="31">
        <f t="shared" si="706"/>
        <v>0.81674967021875378</v>
      </c>
      <c r="O1115" s="32">
        <f t="shared" si="707"/>
        <v>4.9004980213125231</v>
      </c>
      <c r="P1115" s="33">
        <f t="shared" si="708"/>
        <v>0.58056347095976246</v>
      </c>
      <c r="Q1115" s="31">
        <f t="shared" si="709"/>
        <v>4.576261080057372</v>
      </c>
      <c r="R1115" s="31">
        <f t="shared" si="710"/>
        <v>0.16788629935763347</v>
      </c>
      <c r="S1115" s="31">
        <f t="shared" si="711"/>
        <v>0.32423694125515001</v>
      </c>
      <c r="T1115" s="31">
        <f t="shared" si="712"/>
        <v>4.8549057806557029E-2</v>
      </c>
      <c r="U1115" s="31">
        <f t="shared" si="713"/>
        <v>1.9750842094800845E-2</v>
      </c>
      <c r="V1115" s="47">
        <f t="shared" si="726"/>
        <v>5.7492693240675512E-4</v>
      </c>
      <c r="W1115" s="31">
        <f t="shared" si="714"/>
        <v>0.2891781997239527</v>
      </c>
      <c r="X1115" s="34">
        <f>(S1115*H1115*'Propiedades físicas'!$F$5*60*24*365)/(1000000)</f>
        <v>55703.423238958574</v>
      </c>
      <c r="Y1115" s="34">
        <f>(U1115*H1115*'Propiedades físicas'!$F$7*60*24*365)/(1000000)</f>
        <v>1061.1491369816326</v>
      </c>
      <c r="Z1115" s="31">
        <f t="shared" si="727"/>
        <v>644.42545276533633</v>
      </c>
      <c r="AA1115" s="31">
        <f t="shared" si="728"/>
        <v>5079.6497988636829</v>
      </c>
      <c r="AB1115" s="31">
        <f t="shared" si="728"/>
        <v>186.35379228697315</v>
      </c>
      <c r="AC1115" s="31">
        <f t="shared" si="728"/>
        <v>359.9030047932165</v>
      </c>
      <c r="AD1115" s="31">
        <f t="shared" si="728"/>
        <v>53.889454165278302</v>
      </c>
      <c r="AE1115" s="31">
        <f t="shared" si="729"/>
        <v>21.923434725228937</v>
      </c>
      <c r="AF1115" s="31">
        <f t="shared" si="730"/>
        <v>6346.1449375997154</v>
      </c>
      <c r="AG1115" s="31">
        <f t="shared" si="731"/>
        <v>0.10154597146800677</v>
      </c>
      <c r="AH1115" s="31">
        <f t="shared" si="732"/>
        <v>0.80043078889795172</v>
      </c>
      <c r="AI1115" s="31">
        <f t="shared" si="732"/>
        <v>2.9364881218338076E-2</v>
      </c>
      <c r="AJ1115" s="31">
        <f t="shared" si="732"/>
        <v>5.6712068244905482E-2</v>
      </c>
      <c r="AK1115" s="31">
        <f t="shared" si="732"/>
        <v>8.4916834858267138E-3</v>
      </c>
      <c r="AL1115" s="31">
        <f t="shared" si="733"/>
        <v>3.4546066849713295E-3</v>
      </c>
      <c r="AM1115" s="31">
        <f t="shared" si="734"/>
        <v>1.0000000000000002</v>
      </c>
      <c r="AN1115" s="31">
        <f>(Z1115*'Propiedades físicas'!$F$4)/1000</f>
        <v>566.69485465278149</v>
      </c>
      <c r="AO1115" s="31">
        <f>(AA1115*'Propiedades físicas'!$F$6)/1000</f>
        <v>162.75197955559241</v>
      </c>
      <c r="AP1115" s="31">
        <f>(AB1115*'Propiedades físicas'!$F$9)/1000</f>
        <v>114.97097215144807</v>
      </c>
      <c r="AQ1115" s="31">
        <f>(AC1115*'Propiedades físicas'!$F$5)/1000</f>
        <v>105.98063782145847</v>
      </c>
      <c r="AR1115" s="31">
        <f>(AD1115*'Propiedades físicas'!$F$8)/1000</f>
        <v>19.104889290674453</v>
      </c>
      <c r="AS1115" s="31">
        <f>(AE1115*'Propiedades físicas'!$F$7)/1000</f>
        <v>2.0189291038463328</v>
      </c>
      <c r="AT1115" s="31">
        <f t="shared" si="735"/>
        <v>971.52226257580128</v>
      </c>
      <c r="AU1115" s="31">
        <f t="shared" si="736"/>
        <v>0.58330609238979347</v>
      </c>
      <c r="AV1115" s="31">
        <f t="shared" si="739"/>
        <v>0.16752264546577386</v>
      </c>
      <c r="AW1115" s="31">
        <f t="shared" si="739"/>
        <v>0.11834105771969139</v>
      </c>
      <c r="AX1115" s="31">
        <f t="shared" si="739"/>
        <v>0.10908719429699072</v>
      </c>
      <c r="AY1115" s="31">
        <f t="shared" si="739"/>
        <v>1.966490118303782E-2</v>
      </c>
      <c r="AZ1115" s="31">
        <f t="shared" si="740"/>
        <v>2.0781089447127411E-3</v>
      </c>
      <c r="BA1115" s="31">
        <f t="shared" si="737"/>
        <v>1.0000000000000002</v>
      </c>
      <c r="BB1115" s="34">
        <f>AU1115*'Propiedades físicas'!$C$4+'Diseño reactor'!AV1115*'Propiedades físicas'!$C$5+'Diseño reactor'!AW1115*'Propiedades físicas'!$C$8+'Diseño reactor'!AX1115*'Propiedades físicas'!$C$9+'Diseño reactor'!AY1115*'Propiedades físicas'!$C$7+'Diseño reactor'!AZ1115*'Propiedades físicas'!$C$6</f>
        <v>875.87276991723468</v>
      </c>
      <c r="BC1115" s="45">
        <f>AU1115*'Propiedades físicas'!$L$4+'Diseño reactor'!AV1115*'Propiedades físicas'!$L$5+'Diseño reactor'!AW1115*'Propiedades físicas'!$L$8+AX1115*'Propiedades físicas'!$L$9+'Diseño reactor'!AY1115*'Propiedades físicas'!$L$7+'Diseño reactor'!AZ1115*'Propiedades físicas'!$L$6</f>
        <v>2.040762757612343</v>
      </c>
      <c r="BD1115" s="29">
        <f t="shared" si="716"/>
        <v>2.6427188855343831</v>
      </c>
      <c r="BE1115" s="58">
        <f t="shared" si="717"/>
        <v>42.54507495900539</v>
      </c>
      <c r="BF1115" s="30">
        <f>AU1115*'Propiedades físicas'!$I$4+'Diseño reactor'!AV1115*'Propiedades físicas'!$I$5+'Diseño reactor'!AW1115*'Propiedades físicas'!$I$8+'Diseño reactor'!AX1115*'Propiedades físicas'!$I$9+'Diseño reactor'!AY1115*'Propiedades físicas'!$I$7+'Diseño reactor'!AZ1115*'Propiedades físicas'!$I$6</f>
        <v>1.9746626612195624E-2</v>
      </c>
      <c r="BG1115" s="24">
        <f>AU1115*'Propiedades físicas'!$O$4+'Diseño reactor'!AV1115*'Propiedades físicas'!$O$5+'Diseño reactor'!AW1115*'Propiedades físicas'!$O$8+'Diseño reactor'!AX1115*'Propiedades físicas'!$O$9+'Diseño reactor'!AY1115*'Propiedades físicas'!$O$7+'Diseño reactor'!AZ1115*'Propiedades físicas'!$O$6</f>
        <v>0.15086097490589612</v>
      </c>
      <c r="BH1115" s="54">
        <f t="shared" si="718"/>
        <v>41644.946648646299</v>
      </c>
      <c r="BI1115" s="34">
        <f t="shared" si="738"/>
        <v>267.12130293326538</v>
      </c>
      <c r="BJ1115" s="27">
        <f t="shared" si="719"/>
        <v>4797.3647274337118</v>
      </c>
      <c r="BK1115" s="34">
        <f t="shared" si="720"/>
        <v>556.71932289216033</v>
      </c>
      <c r="BL1115" s="27">
        <f t="shared" si="721"/>
        <v>105.25370054363007</v>
      </c>
      <c r="BM1115" s="34">
        <f t="shared" si="722"/>
        <v>1.1054421768707483</v>
      </c>
      <c r="BN1115" s="45">
        <f t="shared" si="723"/>
        <v>1103.4976540950788</v>
      </c>
      <c r="BO1115" s="45">
        <f t="shared" si="724"/>
        <v>94.08036344518645</v>
      </c>
      <c r="BP1115" s="66">
        <f t="shared" si="725"/>
        <v>6.6914697193596675</v>
      </c>
    </row>
    <row r="1116" spans="8:68">
      <c r="H1116" s="68">
        <v>1111</v>
      </c>
      <c r="I1116" s="31">
        <f>('Propiedades físicas'!$C$10*'Diseño reactor'!H1116)/1000</f>
        <v>972.39750785740102</v>
      </c>
      <c r="J1116" s="31">
        <f t="shared" si="703"/>
        <v>0.46894402373033534</v>
      </c>
      <c r="K1116" s="31">
        <f>(I1116*1000)/'Propiedades físicas'!$F$10</f>
        <v>6351.8621852912484</v>
      </c>
      <c r="L1116" s="31">
        <f t="shared" si="704"/>
        <v>907.40888361303541</v>
      </c>
      <c r="M1116" s="31">
        <f t="shared" si="705"/>
        <v>5444.4533016782125</v>
      </c>
      <c r="N1116" s="31">
        <f t="shared" si="706"/>
        <v>0.81674967021875378</v>
      </c>
      <c r="O1116" s="32">
        <f t="shared" si="707"/>
        <v>4.9004980213125222</v>
      </c>
      <c r="P1116" s="33">
        <f t="shared" si="708"/>
        <v>0.58071462308330579</v>
      </c>
      <c r="Q1116" s="31">
        <f t="shared" si="709"/>
        <v>4.5765375195931117</v>
      </c>
      <c r="R1116" s="31">
        <f t="shared" si="710"/>
        <v>0.16782253905899983</v>
      </c>
      <c r="S1116" s="31">
        <f t="shared" si="711"/>
        <v>0.32396050171940971</v>
      </c>
      <c r="T1116" s="31">
        <f t="shared" si="712"/>
        <v>4.8499561568934722E-2</v>
      </c>
      <c r="U1116" s="31">
        <f t="shared" si="713"/>
        <v>1.9712946507513495E-2</v>
      </c>
      <c r="V1116" s="47">
        <f t="shared" si="726"/>
        <v>5.7507661703395333E-4</v>
      </c>
      <c r="W1116" s="31">
        <f t="shared" si="714"/>
        <v>0.28899313430053747</v>
      </c>
      <c r="X1116" s="34">
        <f>(S1116*H1116*'Propiedades físicas'!$F$5*60*24*365)/(1000000)</f>
        <v>55706.071817429554</v>
      </c>
      <c r="Y1116" s="34">
        <f>(U1116*H1116*'Propiedades físicas'!$F$7*60*24*365)/(1000000)</f>
        <v>1060.0672850938777</v>
      </c>
      <c r="Z1116" s="31">
        <f t="shared" si="727"/>
        <v>645.17394624555277</v>
      </c>
      <c r="AA1116" s="31">
        <f t="shared" si="728"/>
        <v>5084.533184267947</v>
      </c>
      <c r="AB1116" s="31">
        <f t="shared" si="728"/>
        <v>186.4508408945488</v>
      </c>
      <c r="AC1116" s="31">
        <f t="shared" si="728"/>
        <v>359.9201174102642</v>
      </c>
      <c r="AD1116" s="31">
        <f t="shared" si="728"/>
        <v>53.883012903086474</v>
      </c>
      <c r="AE1116" s="31">
        <f t="shared" si="729"/>
        <v>21.901083569847493</v>
      </c>
      <c r="AF1116" s="31">
        <f t="shared" si="730"/>
        <v>6351.8621852912465</v>
      </c>
      <c r="AG1116" s="31">
        <f t="shared" si="731"/>
        <v>0.10157240938563754</v>
      </c>
      <c r="AH1116" s="31">
        <f t="shared" si="732"/>
        <v>0.80047914075371429</v>
      </c>
      <c r="AI1116" s="31">
        <f t="shared" si="732"/>
        <v>2.9353728946812728E-2</v>
      </c>
      <c r="AJ1116" s="31">
        <f t="shared" si="732"/>
        <v>5.6663716389142832E-2</v>
      </c>
      <c r="AK1116" s="31">
        <f t="shared" si="732"/>
        <v>8.4830261317478221E-3</v>
      </c>
      <c r="AL1116" s="31">
        <f t="shared" si="733"/>
        <v>3.4479783929448212E-3</v>
      </c>
      <c r="AM1116" s="31">
        <f t="shared" si="734"/>
        <v>1</v>
      </c>
      <c r="AN1116" s="31">
        <f>(Z1116*'Propiedades físicas'!$F$4)/1000</f>
        <v>567.35306484941418</v>
      </c>
      <c r="AO1116" s="31">
        <f>(AA1116*'Propiedades físicas'!$F$6)/1000</f>
        <v>162.908443223945</v>
      </c>
      <c r="AP1116" s="31">
        <f>(AB1116*'Propiedades físicas'!$F$9)/1000</f>
        <v>115.03084628989187</v>
      </c>
      <c r="AQ1116" s="31">
        <f>(AC1116*'Propiedades físicas'!$F$5)/1000</f>
        <v>105.98567697380051</v>
      </c>
      <c r="AR1116" s="31">
        <f>(AD1116*'Propiedades físicas'!$F$8)/1000</f>
        <v>19.102605734402207</v>
      </c>
      <c r="AS1116" s="31">
        <f>(AE1116*'Propiedades físicas'!$F$7)/1000</f>
        <v>2.0168707859472557</v>
      </c>
      <c r="AT1116" s="31">
        <f t="shared" si="735"/>
        <v>972.39750785740114</v>
      </c>
      <c r="AU1116" s="31">
        <f t="shared" si="736"/>
        <v>0.58345795856627658</v>
      </c>
      <c r="AV1116" s="31">
        <f t="shared" si="739"/>
        <v>0.16753276505500359</v>
      </c>
      <c r="AW1116" s="31">
        <f t="shared" si="739"/>
        <v>0.11829611384273597</v>
      </c>
      <c r="AX1116" s="31">
        <f t="shared" si="739"/>
        <v>0.1089941881970999</v>
      </c>
      <c r="AY1116" s="31">
        <f t="shared" si="739"/>
        <v>1.9644852624615673E-2</v>
      </c>
      <c r="AZ1116" s="31">
        <f t="shared" si="740"/>
        <v>2.0741217142681355E-3</v>
      </c>
      <c r="BA1116" s="31">
        <f t="shared" si="737"/>
        <v>0.99999999999999989</v>
      </c>
      <c r="BB1116" s="34">
        <f>AU1116*'Propiedades físicas'!$C$4+'Diseño reactor'!AV1116*'Propiedades físicas'!$C$5+'Diseño reactor'!AW1116*'Propiedades físicas'!$C$8+'Diseño reactor'!AX1116*'Propiedades físicas'!$C$9+'Diseño reactor'!AY1116*'Propiedades físicas'!$C$7+'Diseño reactor'!AZ1116*'Propiedades físicas'!$C$6</f>
        <v>875.87160443312166</v>
      </c>
      <c r="BC1116" s="45">
        <f>AU1116*'Propiedades físicas'!$L$4+'Diseño reactor'!AV1116*'Propiedades físicas'!$L$5+'Diseño reactor'!AW1116*'Propiedades físicas'!$L$8+AX1116*'Propiedades físicas'!$L$9+'Diseño reactor'!AY1116*'Propiedades físicas'!$L$7+'Diseño reactor'!AZ1116*'Propiedades físicas'!$L$6</f>
        <v>2.0408768425506087</v>
      </c>
      <c r="BD1116" s="29">
        <f t="shared" si="716"/>
        <v>2.6408835050231807</v>
      </c>
      <c r="BE1116" s="58">
        <f t="shared" si="717"/>
        <v>42.543046138298898</v>
      </c>
      <c r="BF1116" s="30">
        <f>AU1116*'Propiedades físicas'!$I$4+'Diseño reactor'!AV1116*'Propiedades físicas'!$I$5+'Diseño reactor'!AW1116*'Propiedades físicas'!$I$8+'Diseño reactor'!AX1116*'Propiedades físicas'!$I$9+'Diseño reactor'!AY1116*'Propiedades físicas'!$I$7+'Diseño reactor'!AZ1116*'Propiedades físicas'!$I$6</f>
        <v>1.9747161841077738E-2</v>
      </c>
      <c r="BG1116" s="24">
        <f>AU1116*'Propiedades físicas'!$O$4+'Diseño reactor'!AV1116*'Propiedades físicas'!$O$5+'Diseño reactor'!AW1116*'Propiedades físicas'!$O$8+'Diseño reactor'!AX1116*'Propiedades físicas'!$O$9+'Diseño reactor'!AY1116*'Propiedades físicas'!$O$7+'Diseño reactor'!AZ1116*'Propiedades físicas'!$O$6</f>
        <v>0.15086606360032184</v>
      </c>
      <c r="BH1116" s="54">
        <f t="shared" si="718"/>
        <v>41643.762486663298</v>
      </c>
      <c r="BI1116" s="34">
        <f t="shared" si="738"/>
        <v>267.13446580221256</v>
      </c>
      <c r="BJ1116" s="27">
        <f t="shared" si="719"/>
        <v>4797.3525826078212</v>
      </c>
      <c r="BK1116" s="34">
        <f t="shared" si="720"/>
        <v>556.7366921852921</v>
      </c>
      <c r="BL1116" s="27">
        <f t="shared" si="721"/>
        <v>105.25432137451484</v>
      </c>
      <c r="BM1116" s="34">
        <f t="shared" si="722"/>
        <v>1.1054421768707483</v>
      </c>
      <c r="BN1116" s="45">
        <f t="shared" si="723"/>
        <v>1104.6455094887931</v>
      </c>
      <c r="BO1116" s="45">
        <f t="shared" si="724"/>
        <v>94.103106604485745</v>
      </c>
      <c r="BP1116" s="66">
        <f t="shared" si="725"/>
        <v>6.6914608153248372</v>
      </c>
    </row>
    <row r="1117" spans="8:68">
      <c r="H1117" s="68">
        <v>1112</v>
      </c>
      <c r="I1117" s="31">
        <f>('Propiedades físicas'!$C$10*'Diseño reactor'!H1117)/1000</f>
        <v>973.27275313900088</v>
      </c>
      <c r="J1117" s="31">
        <f t="shared" si="703"/>
        <v>0.46852231147877926</v>
      </c>
      <c r="K1117" s="31">
        <f>(I1117*1000)/'Propiedades físicas'!$F$10</f>
        <v>6357.5794329827795</v>
      </c>
      <c r="L1117" s="31">
        <f t="shared" si="704"/>
        <v>908.22563328325418</v>
      </c>
      <c r="M1117" s="31">
        <f t="shared" si="705"/>
        <v>5449.3537996995246</v>
      </c>
      <c r="N1117" s="31">
        <f t="shared" si="706"/>
        <v>0.81674967021875378</v>
      </c>
      <c r="O1117" s="32">
        <f t="shared" si="707"/>
        <v>4.9004980213125222</v>
      </c>
      <c r="P1117" s="33">
        <f t="shared" si="708"/>
        <v>0.58086558186487991</v>
      </c>
      <c r="Q1117" s="31">
        <f t="shared" si="709"/>
        <v>4.5768135012791893</v>
      </c>
      <c r="R1117" s="31">
        <f t="shared" si="710"/>
        <v>0.16775880447878461</v>
      </c>
      <c r="S1117" s="31">
        <f t="shared" si="711"/>
        <v>0.32368452003333298</v>
      </c>
      <c r="T1117" s="31">
        <f t="shared" si="712"/>
        <v>4.8450136070719463E-2</v>
      </c>
      <c r="U1117" s="31">
        <f t="shared" si="713"/>
        <v>1.9675147804369839E-2</v>
      </c>
      <c r="V1117" s="47">
        <f t="shared" si="726"/>
        <v>5.7522611019628891E-4</v>
      </c>
      <c r="W1117" s="31">
        <f t="shared" si="714"/>
        <v>0.28880830559833093</v>
      </c>
      <c r="X1117" s="34">
        <f>(S1117*H1117*'Propiedades físicas'!$F$5*60*24*365)/(1000000)</f>
        <v>55708.713624524855</v>
      </c>
      <c r="Y1117" s="34">
        <f>(U1117*H1117*'Propiedades físicas'!$F$7*60*24*365)/(1000000)</f>
        <v>1058.9869793753819</v>
      </c>
      <c r="Z1117" s="31">
        <f t="shared" si="727"/>
        <v>645.92252703374641</v>
      </c>
      <c r="AA1117" s="31">
        <f t="shared" si="728"/>
        <v>5089.4166134224588</v>
      </c>
      <c r="AB1117" s="31">
        <f t="shared" si="728"/>
        <v>186.54779058040847</v>
      </c>
      <c r="AC1117" s="31">
        <f t="shared" si="728"/>
        <v>359.93718627706625</v>
      </c>
      <c r="AD1117" s="31">
        <f t="shared" si="728"/>
        <v>53.876551310640039</v>
      </c>
      <c r="AE1117" s="31">
        <f t="shared" si="729"/>
        <v>21.878764358459261</v>
      </c>
      <c r="AF1117" s="31">
        <f t="shared" si="730"/>
        <v>6357.5794329827786</v>
      </c>
      <c r="AG1117" s="31">
        <f t="shared" si="731"/>
        <v>0.10159881348595272</v>
      </c>
      <c r="AH1117" s="31">
        <f t="shared" si="732"/>
        <v>0.8005274125272962</v>
      </c>
      <c r="AI1117" s="31">
        <f t="shared" si="732"/>
        <v>2.9342581173678873E-2</v>
      </c>
      <c r="AJ1117" s="31">
        <f t="shared" si="732"/>
        <v>5.6615444615561006E-2</v>
      </c>
      <c r="AK1117" s="31">
        <f t="shared" si="732"/>
        <v>8.4743811506516782E-3</v>
      </c>
      <c r="AL1117" s="31">
        <f t="shared" si="733"/>
        <v>3.4413670468595977E-3</v>
      </c>
      <c r="AM1117" s="31">
        <f t="shared" si="734"/>
        <v>1</v>
      </c>
      <c r="AN1117" s="31">
        <f>(Z1117*'Propiedades físicas'!$F$4)/1000</f>
        <v>568.01135182293581</v>
      </c>
      <c r="AO1117" s="31">
        <f>(AA1117*'Propiedades físicas'!$F$6)/1000</f>
        <v>163.06490829405558</v>
      </c>
      <c r="AP1117" s="31">
        <f>(AB1117*'Propiedades físicas'!$F$9)/1000</f>
        <v>115.090659398583</v>
      </c>
      <c r="AQ1117" s="31">
        <f>(AC1117*'Propiedades físicas'!$F$5)/1000</f>
        <v>105.99070324300772</v>
      </c>
      <c r="AR1117" s="31">
        <f>(AD1117*'Propiedades físicas'!$F$8)/1000</f>
        <v>19.1003149706481</v>
      </c>
      <c r="AS1117" s="31">
        <f>(AE1117*'Propiedades físicas'!$F$7)/1000</f>
        <v>2.0148154097705135</v>
      </c>
      <c r="AT1117" s="31">
        <f t="shared" si="735"/>
        <v>973.27275313900077</v>
      </c>
      <c r="AU1117" s="31">
        <f t="shared" si="736"/>
        <v>0.58360963048742986</v>
      </c>
      <c r="AV1117" s="31">
        <f t="shared" si="739"/>
        <v>0.16754286788378531</v>
      </c>
      <c r="AW1117" s="31">
        <f t="shared" si="739"/>
        <v>0.11825118809438817</v>
      </c>
      <c r="AX1117" s="31">
        <f t="shared" si="739"/>
        <v>0.10890133613744589</v>
      </c>
      <c r="AY1117" s="31">
        <f t="shared" si="739"/>
        <v>1.9624832719343815E-2</v>
      </c>
      <c r="AZ1117" s="31">
        <f t="shared" si="740"/>
        <v>2.0701446776068967E-3</v>
      </c>
      <c r="BA1117" s="31">
        <f t="shared" si="737"/>
        <v>1</v>
      </c>
      <c r="BB1117" s="34">
        <f>AU1117*'Propiedades físicas'!$C$4+'Diseño reactor'!AV1117*'Propiedades físicas'!$C$5+'Diseño reactor'!AW1117*'Propiedades físicas'!$C$8+'Diseño reactor'!AX1117*'Propiedades físicas'!$C$9+'Diseño reactor'!AY1117*'Propiedades físicas'!$C$7+'Diseño reactor'!AZ1117*'Propiedades físicas'!$C$6</f>
        <v>875.87044174141374</v>
      </c>
      <c r="BC1117" s="45">
        <f>AU1117*'Propiedades físicas'!$L$4+'Diseño reactor'!AV1117*'Propiedades físicas'!$L$5+'Diseño reactor'!AW1117*'Propiedades físicas'!$L$8+AX1117*'Propiedades físicas'!$L$9+'Diseño reactor'!AY1117*'Propiedades físicas'!$L$7+'Diseño reactor'!AZ1117*'Propiedades físicas'!$L$6</f>
        <v>2.0409907744578075</v>
      </c>
      <c r="BD1117" s="29">
        <f t="shared" si="716"/>
        <v>2.639050677756964</v>
      </c>
      <c r="BE1117" s="58">
        <f t="shared" si="717"/>
        <v>42.541020235157134</v>
      </c>
      <c r="BF1117" s="30">
        <f>AU1117*'Propiedades físicas'!$I$4+'Diseño reactor'!AV1117*'Propiedades físicas'!$I$5+'Diseño reactor'!AW1117*'Propiedades físicas'!$I$8+'Diseño reactor'!AX1117*'Propiedades físicas'!$I$9+'Diseño reactor'!AY1117*'Propiedades físicas'!$I$7+'Diseño reactor'!AZ1117*'Propiedades físicas'!$I$6</f>
        <v>1.9747695802233511E-2</v>
      </c>
      <c r="BG1117" s="24">
        <f>AU1117*'Propiedades físicas'!$O$4+'Diseño reactor'!AV1117*'Propiedades físicas'!$O$5+'Diseño reactor'!AW1117*'Propiedades físicas'!$O$8+'Diseño reactor'!AX1117*'Propiedades físicas'!$O$9+'Diseño reactor'!AY1117*'Propiedades físicas'!$O$7+'Diseño reactor'!AZ1117*'Propiedades físicas'!$O$6</f>
        <v>0.15087114628613199</v>
      </c>
      <c r="BH1117" s="54">
        <f t="shared" si="718"/>
        <v>41642.581194926403</v>
      </c>
      <c r="BI1117" s="34">
        <f t="shared" si="738"/>
        <v>267.14760205187474</v>
      </c>
      <c r="BJ1117" s="27">
        <f t="shared" si="719"/>
        <v>4797.3404924444367</v>
      </c>
      <c r="BK1117" s="34">
        <f t="shared" si="720"/>
        <v>556.75404555382238</v>
      </c>
      <c r="BL1117" s="27">
        <f t="shared" si="721"/>
        <v>105.25494160483611</v>
      </c>
      <c r="BM1117" s="34">
        <f t="shared" si="722"/>
        <v>1.1054421768707483</v>
      </c>
      <c r="BN1117" s="45">
        <f t="shared" si="723"/>
        <v>1105.7934635122017</v>
      </c>
      <c r="BO1117" s="45">
        <f t="shared" si="724"/>
        <v>94.125820682459263</v>
      </c>
      <c r="BP1117" s="66">
        <f t="shared" si="725"/>
        <v>6.691451932623349</v>
      </c>
    </row>
    <row r="1118" spans="8:68">
      <c r="H1118" s="68">
        <v>1113</v>
      </c>
      <c r="I1118" s="31">
        <f>('Propiedades físicas'!$C$10*'Diseño reactor'!H1118)/1000</f>
        <v>974.14799842060063</v>
      </c>
      <c r="J1118" s="31">
        <f t="shared" si="703"/>
        <v>0.46810135702102657</v>
      </c>
      <c r="K1118" s="31">
        <f>(I1118*1000)/'Propiedades físicas'!$F$10</f>
        <v>6363.2966806743116</v>
      </c>
      <c r="L1118" s="31">
        <f t="shared" si="704"/>
        <v>909.04238295347307</v>
      </c>
      <c r="M1118" s="31">
        <f t="shared" si="705"/>
        <v>5454.2542977208386</v>
      </c>
      <c r="N1118" s="31">
        <f t="shared" si="706"/>
        <v>0.81674967021875389</v>
      </c>
      <c r="O1118" s="32">
        <f t="shared" si="707"/>
        <v>4.9004980213125231</v>
      </c>
      <c r="P1118" s="33">
        <f t="shared" si="708"/>
        <v>0.58101634767520971</v>
      </c>
      <c r="Q1118" s="31">
        <f t="shared" si="709"/>
        <v>4.5770890262241588</v>
      </c>
      <c r="R1118" s="31">
        <f t="shared" si="710"/>
        <v>0.16769509567467383</v>
      </c>
      <c r="S1118" s="31">
        <f t="shared" si="711"/>
        <v>0.32340899508836379</v>
      </c>
      <c r="T1118" s="31">
        <f t="shared" si="712"/>
        <v>4.8400781192921107E-2</v>
      </c>
      <c r="U1118" s="31">
        <f t="shared" si="713"/>
        <v>1.9637445675949255E-2</v>
      </c>
      <c r="V1118" s="47">
        <f t="shared" si="726"/>
        <v>5.7537541226088725E-4</v>
      </c>
      <c r="W1118" s="31">
        <f t="shared" si="714"/>
        <v>0.28862371316343055</v>
      </c>
      <c r="X1118" s="34">
        <f>(S1118*H1118*'Propiedades físicas'!$F$5*60*24*365)/(1000000)</f>
        <v>55711.34868187039</v>
      </c>
      <c r="Y1118" s="34">
        <f>(U1118*H1118*'Propiedades físicas'!$F$7*60*24*365)/(1000000)</f>
        <v>1057.908217225347</v>
      </c>
      <c r="Z1118" s="31">
        <f t="shared" si="727"/>
        <v>646.67119496250837</v>
      </c>
      <c r="AA1118" s="31">
        <f t="shared" si="728"/>
        <v>5094.3000861874889</v>
      </c>
      <c r="AB1118" s="31">
        <f t="shared" si="728"/>
        <v>186.64464148591199</v>
      </c>
      <c r="AC1118" s="31">
        <f t="shared" si="728"/>
        <v>359.95421153334888</v>
      </c>
      <c r="AD1118" s="31">
        <f t="shared" si="728"/>
        <v>53.870069467721194</v>
      </c>
      <c r="AE1118" s="31">
        <f t="shared" si="729"/>
        <v>21.856477037331519</v>
      </c>
      <c r="AF1118" s="31">
        <f t="shared" si="730"/>
        <v>6363.2966806743107</v>
      </c>
      <c r="AG1118" s="31">
        <f t="shared" si="731"/>
        <v>0.10162518383379564</v>
      </c>
      <c r="AH1118" s="31">
        <f t="shared" si="732"/>
        <v>0.8005756044125939</v>
      </c>
      <c r="AI1118" s="31">
        <f t="shared" si="732"/>
        <v>2.9331437909026346E-2</v>
      </c>
      <c r="AJ1118" s="31">
        <f t="shared" si="732"/>
        <v>5.6567252730263237E-2</v>
      </c>
      <c r="AK1118" s="31">
        <f t="shared" si="732"/>
        <v>8.4657485217257931E-3</v>
      </c>
      <c r="AL1118" s="31">
        <f t="shared" si="733"/>
        <v>3.4347725925951036E-3</v>
      </c>
      <c r="AM1118" s="31">
        <f t="shared" si="734"/>
        <v>0.99999999999999989</v>
      </c>
      <c r="AN1118" s="31">
        <f>(Z1118*'Propiedades físicas'!$F$4)/1000</f>
        <v>568.66971542613055</v>
      </c>
      <c r="AO1118" s="31">
        <f>(AA1118*'Propiedades físicas'!$F$6)/1000</f>
        <v>163.22137476144712</v>
      </c>
      <c r="AP1118" s="31">
        <f>(AB1118*'Propiedades físicas'!$F$9)/1000</f>
        <v>115.1504115647334</v>
      </c>
      <c r="AQ1118" s="31">
        <f>(AC1118*'Propiedades físicas'!$F$5)/1000</f>
        <v>105.99571667022526</v>
      </c>
      <c r="AR1118" s="31">
        <f>(AD1118*'Propiedades físicas'!$F$8)/1000</f>
        <v>19.09801702769651</v>
      </c>
      <c r="AS1118" s="31">
        <f>(AE1118*'Propiedades físicas'!$F$7)/1000</f>
        <v>2.0127629703678598</v>
      </c>
      <c r="AT1118" s="31">
        <f t="shared" si="735"/>
        <v>974.14799842060074</v>
      </c>
      <c r="AU1118" s="31">
        <f t="shared" si="736"/>
        <v>0.5837611085257296</v>
      </c>
      <c r="AV1118" s="31">
        <f t="shared" si="739"/>
        <v>0.1675529539926994</v>
      </c>
      <c r="AW1118" s="31">
        <f t="shared" si="739"/>
        <v>0.11820628051531011</v>
      </c>
      <c r="AX1118" s="31">
        <f t="shared" si="739"/>
        <v>0.10880863774506291</v>
      </c>
      <c r="AY1118" s="31">
        <f t="shared" si="739"/>
        <v>1.9604841419025017E-2</v>
      </c>
      <c r="AZ1118" s="31">
        <f t="shared" si="740"/>
        <v>2.0661778021729546E-3</v>
      </c>
      <c r="BA1118" s="31">
        <f t="shared" si="737"/>
        <v>1</v>
      </c>
      <c r="BB1118" s="34">
        <f>AU1118*'Propiedades físicas'!$C$4+'Diseño reactor'!AV1118*'Propiedades físicas'!$C$5+'Diseño reactor'!AW1118*'Propiedades físicas'!$C$8+'Diseño reactor'!AX1118*'Propiedades físicas'!$C$9+'Diseño reactor'!AY1118*'Propiedades físicas'!$C$7+'Diseño reactor'!AZ1118*'Propiedades físicas'!$C$6</f>
        <v>875.86928183363977</v>
      </c>
      <c r="BC1118" s="45">
        <f>AU1118*'Propiedades físicas'!$L$4+'Diseño reactor'!AV1118*'Propiedades físicas'!$L$5+'Diseño reactor'!AW1118*'Propiedades físicas'!$L$8+AX1118*'Propiedades físicas'!$L$9+'Diseño reactor'!AY1118*'Propiedades físicas'!$L$7+'Diseño reactor'!AZ1118*'Propiedades físicas'!$L$6</f>
        <v>2.04110455363673</v>
      </c>
      <c r="BD1118" s="29">
        <f t="shared" si="716"/>
        <v>2.6372203984074836</v>
      </c>
      <c r="BE1118" s="58">
        <f t="shared" si="717"/>
        <v>42.538997243234675</v>
      </c>
      <c r="BF1118" s="30">
        <f>AU1118*'Propiedades físicas'!$I$4+'Diseño reactor'!AV1118*'Propiedades físicas'!$I$5+'Diseño reactor'!AW1118*'Propiedades físicas'!$I$8+'Diseño reactor'!AX1118*'Propiedades físicas'!$I$9+'Diseño reactor'!AY1118*'Propiedades físicas'!$I$7+'Diseño reactor'!AZ1118*'Propiedades físicas'!$I$6</f>
        <v>1.9748228499397634E-2</v>
      </c>
      <c r="BG1118" s="24">
        <f>AU1118*'Propiedades físicas'!$O$4+'Diseño reactor'!AV1118*'Propiedades físicas'!$O$5+'Diseño reactor'!AW1118*'Propiedades físicas'!$O$8+'Diseño reactor'!AX1118*'Propiedades físicas'!$O$9+'Diseño reactor'!AY1118*'Propiedades físicas'!$O$7+'Diseño reactor'!AZ1118*'Propiedades físicas'!$O$6</f>
        <v>0.15087622297317674</v>
      </c>
      <c r="BH1118" s="54">
        <f t="shared" si="718"/>
        <v>41641.40276469753</v>
      </c>
      <c r="BI1118" s="34">
        <f t="shared" si="738"/>
        <v>267.16071175472945</v>
      </c>
      <c r="BJ1118" s="27">
        <f t="shared" si="719"/>
        <v>4797.3284567483443</v>
      </c>
      <c r="BK1118" s="34">
        <f t="shared" si="720"/>
        <v>556.77138301225318</v>
      </c>
      <c r="BL1118" s="27">
        <f t="shared" si="721"/>
        <v>105.25556123520083</v>
      </c>
      <c r="BM1118" s="34">
        <f t="shared" si="722"/>
        <v>1.1054421768707483</v>
      </c>
      <c r="BN1118" s="45">
        <f t="shared" si="723"/>
        <v>1106.9415159682276</v>
      </c>
      <c r="BO1118" s="45">
        <f t="shared" si="724"/>
        <v>94.148505734845358</v>
      </c>
      <c r="BP1118" s="66">
        <f t="shared" si="725"/>
        <v>6.6914430711904869</v>
      </c>
    </row>
    <row r="1119" spans="8:68">
      <c r="H1119" s="68">
        <v>1114</v>
      </c>
      <c r="I1119" s="31">
        <f>('Propiedades físicas'!$C$10*'Diseño reactor'!H1119)/1000</f>
        <v>975.02324370220049</v>
      </c>
      <c r="J1119" s="31">
        <f t="shared" si="703"/>
        <v>0.46768115831633983</v>
      </c>
      <c r="K1119" s="31">
        <f>(I1119*1000)/'Propiedades físicas'!$F$10</f>
        <v>6369.0139283658427</v>
      </c>
      <c r="L1119" s="31">
        <f t="shared" si="704"/>
        <v>909.85913262369172</v>
      </c>
      <c r="M1119" s="31">
        <f t="shared" si="705"/>
        <v>5459.1547957421508</v>
      </c>
      <c r="N1119" s="31">
        <f t="shared" si="706"/>
        <v>0.81674967021875378</v>
      </c>
      <c r="O1119" s="32">
        <f t="shared" si="707"/>
        <v>4.9004980213125231</v>
      </c>
      <c r="P1119" s="33">
        <f t="shared" si="708"/>
        <v>0.58116692088407262</v>
      </c>
      <c r="Q1119" s="31">
        <f t="shared" si="709"/>
        <v>4.5773640955330759</v>
      </c>
      <c r="R1119" s="31">
        <f t="shared" si="710"/>
        <v>0.16763141270393286</v>
      </c>
      <c r="S1119" s="31">
        <f t="shared" si="711"/>
        <v>0.32313392577944572</v>
      </c>
      <c r="T1119" s="31">
        <f t="shared" si="712"/>
        <v>4.8351496816732148E-2</v>
      </c>
      <c r="U1119" s="31">
        <f t="shared" si="713"/>
        <v>1.9599839814016189E-2</v>
      </c>
      <c r="V1119" s="47">
        <f t="shared" si="726"/>
        <v>5.7552452359393611E-4</v>
      </c>
      <c r="W1119" s="31">
        <f t="shared" si="714"/>
        <v>0.28843935654309349</v>
      </c>
      <c r="X1119" s="34">
        <f>(S1119*H1119*'Propiedades físicas'!$F$5*60*24*365)/(1000000)</f>
        <v>55713.977011009163</v>
      </c>
      <c r="Y1119" s="34">
        <f>(U1119*H1119*'Propiedades físicas'!$F$7*60*24*365)/(1000000)</f>
        <v>1056.8309960469676</v>
      </c>
      <c r="Z1119" s="31">
        <f t="shared" si="727"/>
        <v>647.4199498648569</v>
      </c>
      <c r="AA1119" s="31">
        <f t="shared" si="728"/>
        <v>5099.1836024238464</v>
      </c>
      <c r="AB1119" s="31">
        <f t="shared" si="728"/>
        <v>186.74139375218121</v>
      </c>
      <c r="AC1119" s="31">
        <f t="shared" si="728"/>
        <v>359.97119331830254</v>
      </c>
      <c r="AD1119" s="31">
        <f t="shared" si="728"/>
        <v>53.863567453839615</v>
      </c>
      <c r="AE1119" s="31">
        <f t="shared" si="729"/>
        <v>21.834221552814036</v>
      </c>
      <c r="AF1119" s="31">
        <f t="shared" si="730"/>
        <v>6369.0139283658409</v>
      </c>
      <c r="AG1119" s="31">
        <f t="shared" si="731"/>
        <v>0.10165152049384381</v>
      </c>
      <c r="AH1119" s="31">
        <f t="shared" si="732"/>
        <v>0.80062371660289222</v>
      </c>
      <c r="AI1119" s="31">
        <f t="shared" si="732"/>
        <v>2.9320299162871395E-2</v>
      </c>
      <c r="AJ1119" s="31">
        <f t="shared" si="732"/>
        <v>5.6519140539964846E-2</v>
      </c>
      <c r="AK1119" s="31">
        <f t="shared" si="732"/>
        <v>8.4571282241896282E-3</v>
      </c>
      <c r="AL1119" s="31">
        <f t="shared" si="733"/>
        <v>3.4281949762380646E-3</v>
      </c>
      <c r="AM1119" s="31">
        <f t="shared" si="734"/>
        <v>1</v>
      </c>
      <c r="AN1119" s="31">
        <f>(Z1119*'Propiedades físicas'!$F$4)/1000</f>
        <v>569.32815551215788</v>
      </c>
      <c r="AO1119" s="31">
        <f>(AA1119*'Propiedades físicas'!$F$6)/1000</f>
        <v>163.37784262166002</v>
      </c>
      <c r="AP1119" s="31">
        <f>(AB1119*'Propiedades físicas'!$F$9)/1000</f>
        <v>115.21010287540818</v>
      </c>
      <c r="AQ1119" s="31">
        <f>(AC1119*'Propiedades físicas'!$F$5)/1000</f>
        <v>106.00071729644056</v>
      </c>
      <c r="AR1119" s="31">
        <f>(AD1119*'Propiedades físicas'!$F$8)/1000</f>
        <v>19.095711933735213</v>
      </c>
      <c r="AS1119" s="31">
        <f>(AE1119*'Propiedades físicas'!$F$7)/1000</f>
        <v>2.0107134627986447</v>
      </c>
      <c r="AT1119" s="31">
        <f t="shared" si="735"/>
        <v>975.0232437022006</v>
      </c>
      <c r="AU1119" s="31">
        <f t="shared" si="736"/>
        <v>0.58391239305270004</v>
      </c>
      <c r="AV1119" s="31">
        <f t="shared" si="739"/>
        <v>0.16756302342219873</v>
      </c>
      <c r="AW1119" s="31">
        <f t="shared" si="739"/>
        <v>0.11816139114586746</v>
      </c>
      <c r="AX1119" s="31">
        <f t="shared" si="739"/>
        <v>0.10871609264816269</v>
      </c>
      <c r="AY1119" s="31">
        <f t="shared" si="739"/>
        <v>1.9584878675536044E-2</v>
      </c>
      <c r="AZ1119" s="31">
        <f t="shared" si="740"/>
        <v>2.0622210555349312E-3</v>
      </c>
      <c r="BA1119" s="31">
        <f t="shared" si="737"/>
        <v>0.99999999999999989</v>
      </c>
      <c r="BB1119" s="34">
        <f>AU1119*'Propiedades físicas'!$C$4+'Diseño reactor'!AV1119*'Propiedades físicas'!$C$5+'Diseño reactor'!AW1119*'Propiedades físicas'!$C$8+'Diseño reactor'!AX1119*'Propiedades físicas'!$C$9+'Diseño reactor'!AY1119*'Propiedades físicas'!$C$7+'Diseño reactor'!AZ1119*'Propiedades físicas'!$C$6</f>
        <v>875.86812470135965</v>
      </c>
      <c r="BC1119" s="45">
        <f>AU1119*'Propiedades físicas'!$L$4+'Diseño reactor'!AV1119*'Propiedades físicas'!$L$5+'Diseño reactor'!AW1119*'Propiedades físicas'!$L$8+AX1119*'Propiedades físicas'!$L$9+'Diseño reactor'!AY1119*'Propiedades físicas'!$L$7+'Diseño reactor'!AZ1119*'Propiedades físicas'!$L$6</f>
        <v>2.0412181803893832</v>
      </c>
      <c r="BD1119" s="29">
        <f t="shared" si="716"/>
        <v>2.635392661661299</v>
      </c>
      <c r="BE1119" s="58">
        <f t="shared" si="717"/>
        <v>42.536977156204607</v>
      </c>
      <c r="BF1119" s="30">
        <f>AU1119*'Propiedades físicas'!$I$4+'Diseño reactor'!AV1119*'Propiedades físicas'!$I$5+'Diseño reactor'!AW1119*'Propiedades físicas'!$I$8+'Diseño reactor'!AX1119*'Propiedades físicas'!$I$9+'Diseño reactor'!AY1119*'Propiedades físicas'!$I$7+'Diseño reactor'!AZ1119*'Propiedades físicas'!$I$6</f>
        <v>1.9748759936291441E-2</v>
      </c>
      <c r="BG1119" s="24">
        <f>AU1119*'Propiedades físicas'!$O$4+'Diseño reactor'!AV1119*'Propiedades físicas'!$O$5+'Diseño reactor'!AW1119*'Propiedades físicas'!$O$8+'Diseño reactor'!AX1119*'Propiedades físicas'!$O$9+'Diseño reactor'!AY1119*'Propiedades físicas'!$O$7+'Diseño reactor'!AZ1119*'Propiedades físicas'!$O$6</f>
        <v>0.15088129367128708</v>
      </c>
      <c r="BH1119" s="54">
        <f t="shared" si="718"/>
        <v>41640.227187271164</v>
      </c>
      <c r="BI1119" s="34">
        <f t="shared" si="738"/>
        <v>267.17379498300858</v>
      </c>
      <c r="BJ1119" s="27">
        <f t="shared" si="719"/>
        <v>4797.3164753251194</v>
      </c>
      <c r="BK1119" s="34">
        <f t="shared" si="720"/>
        <v>556.78870457510243</v>
      </c>
      <c r="BL1119" s="27">
        <f t="shared" si="721"/>
        <v>105.25618026621638</v>
      </c>
      <c r="BM1119" s="34">
        <f t="shared" si="722"/>
        <v>1.1054421768707483</v>
      </c>
      <c r="BN1119" s="45">
        <f t="shared" si="723"/>
        <v>1108.0896666603139</v>
      </c>
      <c r="BO1119" s="45">
        <f t="shared" si="724"/>
        <v>94.171161817240062</v>
      </c>
      <c r="BP1119" s="66">
        <f t="shared" si="725"/>
        <v>6.6914342309617689</v>
      </c>
    </row>
    <row r="1120" spans="8:68">
      <c r="H1120" s="68">
        <v>1115</v>
      </c>
      <c r="I1120" s="31">
        <f>('Propiedades físicas'!$C$10*'Diseño reactor'!H1120)/1000</f>
        <v>975.89848898380035</v>
      </c>
      <c r="J1120" s="31">
        <f t="shared" si="703"/>
        <v>0.46726171333130273</v>
      </c>
      <c r="K1120" s="31">
        <f>(I1120*1000)/'Propiedades físicas'!$F$10</f>
        <v>6374.7311760573748</v>
      </c>
      <c r="L1120" s="31">
        <f t="shared" si="704"/>
        <v>910.6758822939106</v>
      </c>
      <c r="M1120" s="31">
        <f t="shared" si="705"/>
        <v>5464.0552937634639</v>
      </c>
      <c r="N1120" s="31">
        <f t="shared" si="706"/>
        <v>0.81674967021875389</v>
      </c>
      <c r="O1120" s="32">
        <f t="shared" si="707"/>
        <v>4.900498021312524</v>
      </c>
      <c r="P1120" s="33">
        <f t="shared" si="708"/>
        <v>0.58131730186030228</v>
      </c>
      <c r="Q1120" s="31">
        <f t="shared" si="709"/>
        <v>4.5776387103075136</v>
      </c>
      <c r="R1120" s="31">
        <f t="shared" si="710"/>
        <v>0.16756775562340884</v>
      </c>
      <c r="S1120" s="31">
        <f t="shared" si="711"/>
        <v>0.32285931100500936</v>
      </c>
      <c r="T1120" s="31">
        <f t="shared" si="712"/>
        <v>4.8302282823527908E-2</v>
      </c>
      <c r="U1120" s="31">
        <f t="shared" si="713"/>
        <v>1.9562329911514912E-2</v>
      </c>
      <c r="V1120" s="47">
        <f t="shared" si="726"/>
        <v>5.756734445606877E-4</v>
      </c>
      <c r="W1120" s="31">
        <f t="shared" si="714"/>
        <v>0.28825523528573288</v>
      </c>
      <c r="X1120" s="34">
        <f>(S1120*H1120*'Propiedades físicas'!$F$5*60*24*365)/(1000000)</f>
        <v>55716.598633401751</v>
      </c>
      <c r="Y1120" s="34">
        <f>(U1120*H1120*'Propiedades físicas'!$F$7*60*24*365)/(1000000)</f>
        <v>1055.7553132474334</v>
      </c>
      <c r="Z1120" s="31">
        <f t="shared" si="727"/>
        <v>648.16879157423705</v>
      </c>
      <c r="AA1120" s="31">
        <f t="shared" si="728"/>
        <v>5104.067161992878</v>
      </c>
      <c r="AB1120" s="31">
        <f t="shared" si="728"/>
        <v>186.83804752010084</v>
      </c>
      <c r="AC1120" s="31">
        <f t="shared" si="728"/>
        <v>359.98813177058543</v>
      </c>
      <c r="AD1120" s="31">
        <f t="shared" si="728"/>
        <v>53.857045348233619</v>
      </c>
      <c r="AE1120" s="31">
        <f t="shared" si="729"/>
        <v>21.811997851339125</v>
      </c>
      <c r="AF1120" s="31">
        <f t="shared" si="730"/>
        <v>6374.7311760573739</v>
      </c>
      <c r="AG1120" s="31">
        <f t="shared" si="731"/>
        <v>0.1016778235306096</v>
      </c>
      <c r="AH1120" s="31">
        <f t="shared" si="732"/>
        <v>0.80067174929086615</v>
      </c>
      <c r="AI1120" s="31">
        <f t="shared" si="732"/>
        <v>2.9309164945157094E-2</v>
      </c>
      <c r="AJ1120" s="31">
        <f t="shared" si="732"/>
        <v>5.6471107851991005E-2</v>
      </c>
      <c r="AK1120" s="31">
        <f t="shared" si="732"/>
        <v>8.4485202372946138E-3</v>
      </c>
      <c r="AL1120" s="31">
        <f t="shared" si="733"/>
        <v>3.4216341440815624E-3</v>
      </c>
      <c r="AM1120" s="31">
        <f t="shared" si="734"/>
        <v>1</v>
      </c>
      <c r="AN1120" s="31">
        <f>(Z1120*'Propiedades físicas'!$F$4)/1000</f>
        <v>569.98667193455265</v>
      </c>
      <c r="AO1120" s="31">
        <f>(AA1120*'Propiedades físicas'!$F$6)/1000</f>
        <v>163.5343118702518</v>
      </c>
      <c r="AP1120" s="31">
        <f>(AB1120*'Propiedades físicas'!$F$9)/1000</f>
        <v>115.26973341752621</v>
      </c>
      <c r="AQ1120" s="31">
        <f>(AC1120*'Propiedades físicas'!$F$5)/1000</f>
        <v>106.0057051624843</v>
      </c>
      <c r="AR1120" s="31">
        <f>(AD1120*'Propiedades físicas'!$F$8)/1000</f>
        <v>19.093399716855775</v>
      </c>
      <c r="AS1120" s="31">
        <f>(AE1120*'Propiedades físicas'!$F$7)/1000</f>
        <v>2.0086668821298201</v>
      </c>
      <c r="AT1120" s="31">
        <f t="shared" si="735"/>
        <v>975.89848898380058</v>
      </c>
      <c r="AU1120" s="31">
        <f t="shared" si="736"/>
        <v>0.58406348443891698</v>
      </c>
      <c r="AV1120" s="31">
        <f t="shared" si="739"/>
        <v>0.16757307621260842</v>
      </c>
      <c r="AW1120" s="31">
        <f t="shared" si="739"/>
        <v>0.11811652002613116</v>
      </c>
      <c r="AX1120" s="31">
        <f t="shared" si="739"/>
        <v>0.1086237004761301</v>
      </c>
      <c r="AY1120" s="31">
        <f t="shared" si="739"/>
        <v>1.9564944440827712E-2</v>
      </c>
      <c r="AZ1120" s="31">
        <f t="shared" si="740"/>
        <v>2.058274405385582E-3</v>
      </c>
      <c r="BA1120" s="31">
        <f t="shared" si="737"/>
        <v>0.99999999999999989</v>
      </c>
      <c r="BB1120" s="34">
        <f>AU1120*'Propiedades físicas'!$C$4+'Diseño reactor'!AV1120*'Propiedades físicas'!$C$5+'Diseño reactor'!AW1120*'Propiedades físicas'!$C$8+'Diseño reactor'!AX1120*'Propiedades físicas'!$C$9+'Diseño reactor'!AY1120*'Propiedades físicas'!$C$7+'Diseño reactor'!AZ1120*'Propiedades físicas'!$C$6</f>
        <v>875.86697033616485</v>
      </c>
      <c r="BC1120" s="45">
        <f>AU1120*'Propiedades físicas'!$L$4+'Diseño reactor'!AV1120*'Propiedades físicas'!$L$5+'Diseño reactor'!AW1120*'Propiedades físicas'!$L$8+AX1120*'Propiedades físicas'!$L$9+'Diseño reactor'!AY1120*'Propiedades físicas'!$L$7+'Diseño reactor'!AZ1120*'Propiedades físicas'!$L$6</f>
        <v>2.0413316550169891</v>
      </c>
      <c r="BD1120" s="29">
        <f t="shared" si="716"/>
        <v>2.6335674622197232</v>
      </c>
      <c r="BE1120" s="58">
        <f t="shared" si="717"/>
        <v>42.534959967758525</v>
      </c>
      <c r="BF1120" s="30">
        <f>AU1120*'Propiedades físicas'!$I$4+'Diseño reactor'!AV1120*'Propiedades físicas'!$I$5+'Diseño reactor'!AW1120*'Propiedades físicas'!$I$8+'Diseño reactor'!AX1120*'Propiedades físicas'!$I$9+'Diseño reactor'!AY1120*'Propiedades físicas'!$I$7+'Diseño reactor'!AZ1120*'Propiedades físicas'!$I$6</f>
        <v>1.9749290116622988E-2</v>
      </c>
      <c r="BG1120" s="24">
        <f>AU1120*'Propiedades físicas'!$O$4+'Diseño reactor'!AV1120*'Propiedades físicas'!$O$5+'Diseño reactor'!AW1120*'Propiedades físicas'!$O$8+'Diseño reactor'!AX1120*'Propiedades físicas'!$O$9+'Diseño reactor'!AY1120*'Propiedades físicas'!$O$7+'Diseño reactor'!AZ1120*'Propiedades físicas'!$O$6</f>
        <v>0.1508863583902752</v>
      </c>
      <c r="BH1120" s="54">
        <f t="shared" si="718"/>
        <v>41639.054453974211</v>
      </c>
      <c r="BI1120" s="34">
        <f t="shared" si="738"/>
        <v>267.18685180869875</v>
      </c>
      <c r="BJ1120" s="27">
        <f t="shared" si="719"/>
        <v>4797.3045479810853</v>
      </c>
      <c r="BK1120" s="34">
        <f t="shared" si="720"/>
        <v>556.80601025690089</v>
      </c>
      <c r="BL1120" s="27">
        <f t="shared" si="721"/>
        <v>105.25679869849033</v>
      </c>
      <c r="BM1120" s="34">
        <f t="shared" si="722"/>
        <v>1.1054421768707483</v>
      </c>
      <c r="BN1120" s="45">
        <f t="shared" si="723"/>
        <v>1109.2379153924287</v>
      </c>
      <c r="BO1120" s="45">
        <f t="shared" si="724"/>
        <v>94.193788985097498</v>
      </c>
      <c r="BP1120" s="66">
        <f t="shared" si="725"/>
        <v>6.6914254118729568</v>
      </c>
    </row>
    <row r="1121" spans="8:68">
      <c r="H1121" s="68">
        <v>1116</v>
      </c>
      <c r="I1121" s="31">
        <f>('Propiedades físicas'!$C$10*'Diseño reactor'!H1121)/1000</f>
        <v>976.77373426540021</v>
      </c>
      <c r="J1121" s="31">
        <f t="shared" si="703"/>
        <v>0.46684302003978717</v>
      </c>
      <c r="K1121" s="31">
        <f>(I1121*1000)/'Propiedades físicas'!$F$10</f>
        <v>6380.448423748906</v>
      </c>
      <c r="L1121" s="31">
        <f t="shared" si="704"/>
        <v>911.49263196412937</v>
      </c>
      <c r="M1121" s="31">
        <f t="shared" si="705"/>
        <v>5468.955791784776</v>
      </c>
      <c r="N1121" s="31">
        <f t="shared" si="706"/>
        <v>0.81674967021875389</v>
      </c>
      <c r="O1121" s="32">
        <f t="shared" si="707"/>
        <v>4.9004980213125231</v>
      </c>
      <c r="P1121" s="33">
        <f t="shared" si="708"/>
        <v>0.58146749097179062</v>
      </c>
      <c r="Q1121" s="31">
        <f t="shared" si="709"/>
        <v>4.577912871645565</v>
      </c>
      <c r="R1121" s="31">
        <f t="shared" si="710"/>
        <v>0.16750412448953259</v>
      </c>
      <c r="S1121" s="31">
        <f t="shared" si="711"/>
        <v>0.32258514966695812</v>
      </c>
      <c r="T1121" s="31">
        <f t="shared" si="712"/>
        <v>4.8253139094866469E-2</v>
      </c>
      <c r="U1121" s="31">
        <f t="shared" si="713"/>
        <v>1.9524915662564195E-2</v>
      </c>
      <c r="V1121" s="47">
        <f t="shared" si="726"/>
        <v>5.7582217552546258E-4</v>
      </c>
      <c r="W1121" s="31">
        <f t="shared" si="714"/>
        <v>0.28807134894091418</v>
      </c>
      <c r="X1121" s="34">
        <f>(S1121*H1121*'Propiedades físicas'!$F$5*60*24*365)/(1000000)</f>
        <v>55719.213570426669</v>
      </c>
      <c r="Y1121" s="34">
        <f>(U1121*H1121*'Propiedades físicas'!$F$7*60*24*365)/(1000000)</f>
        <v>1054.6811662379298</v>
      </c>
      <c r="Z1121" s="31">
        <f t="shared" si="727"/>
        <v>648.91771992451834</v>
      </c>
      <c r="AA1121" s="31">
        <f t="shared" si="728"/>
        <v>5108.9507647564506</v>
      </c>
      <c r="AB1121" s="31">
        <f t="shared" si="728"/>
        <v>186.93460293031836</v>
      </c>
      <c r="AC1121" s="31">
        <f t="shared" si="728"/>
        <v>360.00502702832523</v>
      </c>
      <c r="AD1121" s="31">
        <f t="shared" si="728"/>
        <v>53.850503229870981</v>
      </c>
      <c r="AE1121" s="31">
        <f t="shared" si="729"/>
        <v>21.789805879421642</v>
      </c>
      <c r="AF1121" s="31">
        <f t="shared" si="730"/>
        <v>6380.448423748906</v>
      </c>
      <c r="AG1121" s="31">
        <f t="shared" si="731"/>
        <v>0.10170409300844081</v>
      </c>
      <c r="AH1121" s="31">
        <f t="shared" si="732"/>
        <v>0.80071970266858261</v>
      </c>
      <c r="AI1121" s="31">
        <f t="shared" si="732"/>
        <v>2.9298035265753749E-2</v>
      </c>
      <c r="AJ1121" s="31">
        <f t="shared" si="732"/>
        <v>5.6423154474274415E-2</v>
      </c>
      <c r="AK1121" s="31">
        <f t="shared" si="732"/>
        <v>8.4399245403241584E-3</v>
      </c>
      <c r="AL1121" s="31">
        <f t="shared" si="733"/>
        <v>3.4150900426241186E-3</v>
      </c>
      <c r="AM1121" s="31">
        <f t="shared" si="734"/>
        <v>0.99999999999999978</v>
      </c>
      <c r="AN1121" s="31">
        <f>(Z1121*'Propiedades físicas'!$F$4)/1000</f>
        <v>570.64526454722284</v>
      </c>
      <c r="AO1121" s="31">
        <f>(AA1121*'Propiedades físicas'!$F$6)/1000</f>
        <v>163.69078250279668</v>
      </c>
      <c r="AP1121" s="31">
        <f>(AB1121*'Propiedades físicas'!$F$9)/1000</f>
        <v>115.32930327785991</v>
      </c>
      <c r="AQ1121" s="31">
        <f>(AC1121*'Propiedades físicas'!$F$5)/1000</f>
        <v>106.01068030903095</v>
      </c>
      <c r="AR1121" s="31">
        <f>(AD1121*'Propiedades físicas'!$F$8)/1000</f>
        <v>19.091080405053855</v>
      </c>
      <c r="AS1121" s="31">
        <f>(AE1121*'Propiedades físicas'!$F$7)/1000</f>
        <v>2.0066232234359389</v>
      </c>
      <c r="AT1121" s="31">
        <f t="shared" si="735"/>
        <v>976.77373426540009</v>
      </c>
      <c r="AU1121" s="31">
        <f t="shared" si="736"/>
        <v>0.58421438305401063</v>
      </c>
      <c r="AV1121" s="31">
        <f t="shared" si="739"/>
        <v>0.16758311240412624</v>
      </c>
      <c r="AW1121" s="31">
        <f t="shared" si="739"/>
        <v>0.11807166719587862</v>
      </c>
      <c r="AX1121" s="31">
        <f t="shared" si="739"/>
        <v>0.10853146085951845</v>
      </c>
      <c r="AY1121" s="31">
        <f t="shared" si="739"/>
        <v>1.9545038666924884E-2</v>
      </c>
      <c r="AZ1121" s="31">
        <f t="shared" si="740"/>
        <v>2.0543378195412424E-3</v>
      </c>
      <c r="BA1121" s="31">
        <f t="shared" si="737"/>
        <v>1.0000000000000002</v>
      </c>
      <c r="BB1121" s="34">
        <f>AU1121*'Propiedades físicas'!$C$4+'Diseño reactor'!AV1121*'Propiedades físicas'!$C$5+'Diseño reactor'!AW1121*'Propiedades físicas'!$C$8+'Diseño reactor'!AX1121*'Propiedades físicas'!$C$9+'Diseño reactor'!AY1121*'Propiedades físicas'!$C$7+'Diseño reactor'!AZ1121*'Propiedades físicas'!$C$6</f>
        <v>875.86581872967747</v>
      </c>
      <c r="BC1121" s="45">
        <f>AU1121*'Propiedades físicas'!$L$4+'Diseño reactor'!AV1121*'Propiedades físicas'!$L$5+'Diseño reactor'!AW1121*'Propiedades físicas'!$L$8+AX1121*'Propiedades físicas'!$L$9+'Diseño reactor'!AY1121*'Propiedades físicas'!$L$7+'Diseño reactor'!AZ1121*'Propiedades físicas'!$L$6</f>
        <v>2.041444977819987</v>
      </c>
      <c r="BD1121" s="29">
        <f t="shared" si="716"/>
        <v>2.6317447947987795</v>
      </c>
      <c r="BE1121" s="58">
        <f t="shared" si="717"/>
        <v>42.532945671606456</v>
      </c>
      <c r="BF1121" s="30">
        <f>AU1121*'Propiedades físicas'!$I$4+'Diseño reactor'!AV1121*'Propiedades físicas'!$I$5+'Diseño reactor'!AW1121*'Propiedades físicas'!$I$8+'Diseño reactor'!AX1121*'Propiedades físicas'!$I$9+'Diseño reactor'!AY1121*'Propiedades físicas'!$I$7+'Diseño reactor'!AZ1121*'Propiedades físicas'!$I$6</f>
        <v>1.974981904408709E-2</v>
      </c>
      <c r="BG1121" s="24">
        <f>AU1121*'Propiedades físicas'!$O$4+'Diseño reactor'!AV1121*'Propiedades físicas'!$O$5+'Diseño reactor'!AW1121*'Propiedades físicas'!$O$8+'Diseño reactor'!AX1121*'Propiedades físicas'!$O$9+'Diseño reactor'!AY1121*'Propiedades físicas'!$O$7+'Diseño reactor'!AZ1121*'Propiedades físicas'!$O$6</f>
        <v>0.15089141713993393</v>
      </c>
      <c r="BH1121" s="54">
        <f t="shared" si="718"/>
        <v>41637.884556165838</v>
      </c>
      <c r="BI1121" s="34">
        <f t="shared" si="738"/>
        <v>267.19988230354284</v>
      </c>
      <c r="BJ1121" s="27">
        <f t="shared" si="719"/>
        <v>4797.2926745233608</v>
      </c>
      <c r="BK1121" s="34">
        <f t="shared" si="720"/>
        <v>556.82330007219514</v>
      </c>
      <c r="BL1121" s="27">
        <f t="shared" si="721"/>
        <v>105.25741653263071</v>
      </c>
      <c r="BM1121" s="34">
        <f t="shared" si="722"/>
        <v>1.1054421768707483</v>
      </c>
      <c r="BN1121" s="45">
        <f t="shared" si="723"/>
        <v>1110.3862619690535</v>
      </c>
      <c r="BO1121" s="45">
        <f t="shared" si="724"/>
        <v>94.216387293730335</v>
      </c>
      <c r="BP1121" s="66">
        <f t="shared" si="725"/>
        <v>6.6914166138600448</v>
      </c>
    </row>
    <row r="1122" spans="8:68">
      <c r="H1122" s="68">
        <v>1117</v>
      </c>
      <c r="I1122" s="31">
        <f>('Propiedades físicas'!$C$10*'Diseño reactor'!H1122)/1000</f>
        <v>977.64897954700007</v>
      </c>
      <c r="J1122" s="31">
        <f t="shared" si="703"/>
        <v>0.46642507642292075</v>
      </c>
      <c r="K1122" s="31">
        <f>(I1122*1000)/'Propiedades físicas'!$F$10</f>
        <v>6386.1656714404371</v>
      </c>
      <c r="L1122" s="31">
        <f t="shared" si="704"/>
        <v>912.30938163434814</v>
      </c>
      <c r="M1122" s="31">
        <f t="shared" si="705"/>
        <v>5473.8562898060891</v>
      </c>
      <c r="N1122" s="31">
        <f t="shared" si="706"/>
        <v>0.81674967021875389</v>
      </c>
      <c r="O1122" s="32">
        <f t="shared" si="707"/>
        <v>4.900498021312524</v>
      </c>
      <c r="P1122" s="33">
        <f t="shared" si="708"/>
        <v>0.581617488585492</v>
      </c>
      <c r="Q1122" s="31">
        <f t="shared" si="709"/>
        <v>4.5781865806418693</v>
      </c>
      <c r="R1122" s="31">
        <f t="shared" si="710"/>
        <v>0.16744051935832099</v>
      </c>
      <c r="S1122" s="31">
        <f t="shared" si="711"/>
        <v>0.32231144067065481</v>
      </c>
      <c r="T1122" s="31">
        <f t="shared" si="712"/>
        <v>4.8204065512488778E-2</v>
      </c>
      <c r="U1122" s="31">
        <f t="shared" si="713"/>
        <v>1.9487596762452115E-2</v>
      </c>
      <c r="V1122" s="47">
        <f t="shared" si="726"/>
        <v>5.7597071685165234E-4</v>
      </c>
      <c r="W1122" s="31">
        <f t="shared" si="714"/>
        <v>0.28788769705935147</v>
      </c>
      <c r="X1122" s="34">
        <f>(S1122*H1122*'Propiedades físicas'!$F$5*60*24*365)/(1000000)</f>
        <v>55721.821843380647</v>
      </c>
      <c r="Y1122" s="34">
        <f>(U1122*H1122*'Propiedades físicas'!$F$7*60*24*365)/(1000000)</f>
        <v>1053.6085524336377</v>
      </c>
      <c r="Z1122" s="31">
        <f t="shared" si="727"/>
        <v>649.66673474999459</v>
      </c>
      <c r="AA1122" s="31">
        <f t="shared" si="728"/>
        <v>5113.8344105769684</v>
      </c>
      <c r="AB1122" s="31">
        <f t="shared" si="728"/>
        <v>187.03106012324454</v>
      </c>
      <c r="AC1122" s="31">
        <f t="shared" si="728"/>
        <v>360.02187922912145</v>
      </c>
      <c r="AD1122" s="31">
        <f t="shared" si="728"/>
        <v>53.843941177449963</v>
      </c>
      <c r="AE1122" s="31">
        <f t="shared" si="729"/>
        <v>21.767645583659011</v>
      </c>
      <c r="AF1122" s="31">
        <f t="shared" si="730"/>
        <v>6386.165671440438</v>
      </c>
      <c r="AG1122" s="31">
        <f t="shared" si="731"/>
        <v>0.10173032899152119</v>
      </c>
      <c r="AH1122" s="31">
        <f t="shared" si="732"/>
        <v>0.80076757692750433</v>
      </c>
      <c r="AI1122" s="31">
        <f t="shared" si="732"/>
        <v>2.9286910134459221E-2</v>
      </c>
      <c r="AJ1122" s="31">
        <f t="shared" si="732"/>
        <v>5.6375280215352812E-2</v>
      </c>
      <c r="AK1122" s="31">
        <f t="shared" si="732"/>
        <v>8.4313411125936447E-3</v>
      </c>
      <c r="AL1122" s="31">
        <f t="shared" si="733"/>
        <v>3.4085626185687708E-3</v>
      </c>
      <c r="AM1122" s="31">
        <f t="shared" si="734"/>
        <v>1</v>
      </c>
      <c r="AN1122" s="31">
        <f>(Z1122*'Propiedades físicas'!$F$4)/1000</f>
        <v>571.30393320445035</v>
      </c>
      <c r="AO1122" s="31">
        <f>(AA1122*'Propiedades físicas'!$F$6)/1000</f>
        <v>163.84725451488606</v>
      </c>
      <c r="AP1122" s="31">
        <f>(AB1122*'Propiedades físicas'!$F$9)/1000</f>
        <v>115.3888125430357</v>
      </c>
      <c r="AQ1122" s="31">
        <f>(AC1122*'Propiedades físicas'!$F$5)/1000</f>
        <v>106.01564277659941</v>
      </c>
      <c r="AR1122" s="31">
        <f>(AD1122*'Propiedades físicas'!$F$8)/1000</f>
        <v>19.088754026229555</v>
      </c>
      <c r="AS1122" s="31">
        <f>(AE1122*'Propiedades físicas'!$F$7)/1000</f>
        <v>2.0045824817991584</v>
      </c>
      <c r="AT1122" s="31">
        <f t="shared" si="735"/>
        <v>977.64897954700018</v>
      </c>
      <c r="AU1122" s="31">
        <f t="shared" si="736"/>
        <v>0.58436508926666875</v>
      </c>
      <c r="AV1122" s="31">
        <f t="shared" si="739"/>
        <v>0.16759313203682341</v>
      </c>
      <c r="AW1122" s="31">
        <f t="shared" si="739"/>
        <v>0.11802683269459539</v>
      </c>
      <c r="AX1122" s="31">
        <f t="shared" si="739"/>
        <v>0.10843937343004482</v>
      </c>
      <c r="AY1122" s="31">
        <f t="shared" si="739"/>
        <v>1.9525161305926436E-2</v>
      </c>
      <c r="AZ1122" s="31">
        <f t="shared" si="740"/>
        <v>2.0504112659412732E-3</v>
      </c>
      <c r="BA1122" s="31">
        <f t="shared" si="737"/>
        <v>1</v>
      </c>
      <c r="BB1122" s="34">
        <f>AU1122*'Propiedades físicas'!$C$4+'Diseño reactor'!AV1122*'Propiedades físicas'!$C$5+'Diseño reactor'!AW1122*'Propiedades físicas'!$C$8+'Diseño reactor'!AX1122*'Propiedades físicas'!$C$9+'Diseño reactor'!AY1122*'Propiedades físicas'!$C$7+'Diseño reactor'!AZ1122*'Propiedades físicas'!$C$6</f>
        <v>875.86466987355016</v>
      </c>
      <c r="BC1122" s="45">
        <f>AU1122*'Propiedades físicas'!$L$4+'Diseño reactor'!AV1122*'Propiedades físicas'!$L$5+'Diseño reactor'!AW1122*'Propiedades físicas'!$L$8+AX1122*'Propiedades físicas'!$L$9+'Diseño reactor'!AY1122*'Propiedades físicas'!$L$7+'Diseño reactor'!AZ1122*'Propiedades físicas'!$L$6</f>
        <v>2.0415581490980381</v>
      </c>
      <c r="BD1122" s="29">
        <f t="shared" si="716"/>
        <v>2.6299246541291494</v>
      </c>
      <c r="BE1122" s="58">
        <f t="shared" si="717"/>
        <v>42.530934261476787</v>
      </c>
      <c r="BF1122" s="30">
        <f>AU1122*'Propiedades físicas'!$I$4+'Diseño reactor'!AV1122*'Propiedades físicas'!$I$5+'Diseño reactor'!AW1122*'Propiedades físicas'!$I$8+'Diseño reactor'!AX1122*'Propiedades físicas'!$I$9+'Diseño reactor'!AY1122*'Propiedades físicas'!$I$7+'Diseño reactor'!AZ1122*'Propiedades físicas'!$I$6</f>
        <v>1.9750346722365371E-2</v>
      </c>
      <c r="BG1122" s="24">
        <f>AU1122*'Propiedades físicas'!$O$4+'Diseño reactor'!AV1122*'Propiedades físicas'!$O$5+'Diseño reactor'!AW1122*'Propiedades físicas'!$O$8+'Diseño reactor'!AX1122*'Propiedades físicas'!$O$9+'Diseño reactor'!AY1122*'Propiedades físicas'!$O$7+'Diseño reactor'!AZ1122*'Propiedades físicas'!$O$6</f>
        <v>0.15089646993003744</v>
      </c>
      <c r="BH1122" s="54">
        <f t="shared" si="718"/>
        <v>41636.717485237379</v>
      </c>
      <c r="BI1122" s="34">
        <f t="shared" si="738"/>
        <v>267.21288653903997</v>
      </c>
      <c r="BJ1122" s="27">
        <f t="shared" si="719"/>
        <v>4797.2808547598142</v>
      </c>
      <c r="BK1122" s="34">
        <f t="shared" si="720"/>
        <v>556.84057403554505</v>
      </c>
      <c r="BL1122" s="27">
        <f t="shared" si="721"/>
        <v>105.25803376924574</v>
      </c>
      <c r="BM1122" s="34">
        <f t="shared" si="722"/>
        <v>1.1054421768707483</v>
      </c>
      <c r="BN1122" s="45">
        <f t="shared" si="723"/>
        <v>1111.5347061951891</v>
      </c>
      <c r="BO1122" s="45">
        <f t="shared" si="724"/>
        <v>94.238956798310412</v>
      </c>
      <c r="BP1122" s="66">
        <f t="shared" si="725"/>
        <v>6.6914078368592609</v>
      </c>
    </row>
    <row r="1123" spans="8:68">
      <c r="H1123" s="68">
        <v>1118</v>
      </c>
      <c r="I1123" s="31">
        <f>('Propiedades físicas'!$C$10*'Diseño reactor'!H1123)/1000</f>
        <v>978.52422482859981</v>
      </c>
      <c r="J1123" s="31">
        <f t="shared" si="703"/>
        <v>0.46600788046905411</v>
      </c>
      <c r="K1123" s="31">
        <f>(I1123*1000)/'Propiedades físicas'!$F$10</f>
        <v>6391.8829191319683</v>
      </c>
      <c r="L1123" s="31">
        <f t="shared" si="704"/>
        <v>913.1261313045668</v>
      </c>
      <c r="M1123" s="31">
        <f t="shared" si="705"/>
        <v>5478.7567878274012</v>
      </c>
      <c r="N1123" s="31">
        <f t="shared" si="706"/>
        <v>0.81674967021875389</v>
      </c>
      <c r="O1123" s="32">
        <f t="shared" si="707"/>
        <v>4.9004980213125231</v>
      </c>
      <c r="P1123" s="33">
        <f t="shared" si="708"/>
        <v>0.58176729506742531</v>
      </c>
      <c r="Q1123" s="31">
        <f t="shared" si="709"/>
        <v>4.5784598383876141</v>
      </c>
      <c r="R1123" s="31">
        <f t="shared" si="710"/>
        <v>0.16737694028537908</v>
      </c>
      <c r="S1123" s="31">
        <f t="shared" si="711"/>
        <v>0.32203818292490893</v>
      </c>
      <c r="T1123" s="31">
        <f t="shared" si="712"/>
        <v>4.8155061958318701E-2</v>
      </c>
      <c r="U1123" s="31">
        <f t="shared" si="713"/>
        <v>1.9450372907630822E-2</v>
      </c>
      <c r="V1123" s="47">
        <f t="shared" si="726"/>
        <v>5.7611906890172216E-4</v>
      </c>
      <c r="W1123" s="31">
        <f t="shared" si="714"/>
        <v>0.28770427919290392</v>
      </c>
      <c r="X1123" s="34">
        <f>(S1123*H1123*'Propiedades físicas'!$F$5*60*24*365)/(1000000)</f>
        <v>55724.423473479124</v>
      </c>
      <c r="Y1123" s="34">
        <f>(U1123*H1123*'Propiedades físicas'!$F$7*60*24*365)/(1000000)</f>
        <v>1052.5374692537373</v>
      </c>
      <c r="Z1123" s="31">
        <f t="shared" si="727"/>
        <v>650.41583588538151</v>
      </c>
      <c r="AA1123" s="31">
        <f t="shared" si="728"/>
        <v>5118.7180993173524</v>
      </c>
      <c r="AB1123" s="31">
        <f t="shared" si="728"/>
        <v>187.12741923905381</v>
      </c>
      <c r="AC1123" s="31">
        <f t="shared" si="728"/>
        <v>360.03868851004819</v>
      </c>
      <c r="AD1123" s="31">
        <f t="shared" si="728"/>
        <v>53.837359269400309</v>
      </c>
      <c r="AE1123" s="31">
        <f t="shared" si="729"/>
        <v>21.745516910731258</v>
      </c>
      <c r="AF1123" s="31">
        <f t="shared" si="730"/>
        <v>6391.8829191319674</v>
      </c>
      <c r="AG1123" s="31">
        <f t="shared" si="731"/>
        <v>0.10175653154387088</v>
      </c>
      <c r="AH1123" s="31">
        <f t="shared" si="732"/>
        <v>0.80081537225849031</v>
      </c>
      <c r="AI1123" s="31">
        <f t="shared" si="732"/>
        <v>2.9275789560999365E-2</v>
      </c>
      <c r="AJ1123" s="31">
        <f t="shared" si="732"/>
        <v>5.6327484884366792E-2</v>
      </c>
      <c r="AK1123" s="31">
        <f t="shared" si="732"/>
        <v>8.4227699334504628E-3</v>
      </c>
      <c r="AL1123" s="31">
        <f t="shared" si="733"/>
        <v>3.4020518188221677E-3</v>
      </c>
      <c r="AM1123" s="31">
        <f t="shared" si="734"/>
        <v>1</v>
      </c>
      <c r="AN1123" s="31">
        <f>(Z1123*'Propiedades físicas'!$F$4)/1000</f>
        <v>571.96267776088689</v>
      </c>
      <c r="AO1123" s="31">
        <f>(AA1123*'Propiedades físicas'!$F$6)/1000</f>
        <v>164.00372790212796</v>
      </c>
      <c r="AP1123" s="31">
        <f>(AB1123*'Propiedades físicas'!$F$9)/1000</f>
        <v>115.44826129953424</v>
      </c>
      <c r="AQ1123" s="31">
        <f>(AC1123*'Propiedades físicas'!$F$5)/1000</f>
        <v>106.0205926055539</v>
      </c>
      <c r="AR1123" s="31">
        <f>(AD1123*'Propiedades físicas'!$F$8)/1000</f>
        <v>19.08642060818779</v>
      </c>
      <c r="AS1123" s="31">
        <f>(AE1123*'Propiedades físicas'!$F$7)/1000</f>
        <v>2.0025446523092416</v>
      </c>
      <c r="AT1123" s="31">
        <f t="shared" si="735"/>
        <v>978.52422482860004</v>
      </c>
      <c r="AU1123" s="31">
        <f t="shared" si="736"/>
        <v>0.58451560344463915</v>
      </c>
      <c r="AV1123" s="31">
        <f t="shared" si="739"/>
        <v>0.16760313515064498</v>
      </c>
      <c r="AW1123" s="31">
        <f t="shared" si="739"/>
        <v>0.1179820165614769</v>
      </c>
      <c r="AX1123" s="31">
        <f t="shared" si="739"/>
        <v>0.10834743782058605</v>
      </c>
      <c r="AY1123" s="31">
        <f t="shared" si="739"/>
        <v>1.9505312310005407E-2</v>
      </c>
      <c r="AZ1123" s="31">
        <f t="shared" si="740"/>
        <v>2.0464947126475185E-3</v>
      </c>
      <c r="BA1123" s="31">
        <f t="shared" si="737"/>
        <v>1</v>
      </c>
      <c r="BB1123" s="34">
        <f>AU1123*'Propiedades físicas'!$C$4+'Diseño reactor'!AV1123*'Propiedades físicas'!$C$5+'Diseño reactor'!AW1123*'Propiedades físicas'!$C$8+'Diseño reactor'!AX1123*'Propiedades físicas'!$C$9+'Diseño reactor'!AY1123*'Propiedades físicas'!$C$7+'Diseño reactor'!AZ1123*'Propiedades físicas'!$C$6</f>
        <v>875.86352375946637</v>
      </c>
      <c r="BC1123" s="45">
        <f>AU1123*'Propiedades físicas'!$L$4+'Diseño reactor'!AV1123*'Propiedades físicas'!$L$5+'Diseño reactor'!AW1123*'Propiedades físicas'!$L$8+AX1123*'Propiedades físicas'!$L$9+'Diseño reactor'!AY1123*'Propiedades físicas'!$L$7+'Diseño reactor'!AZ1123*'Propiedades físicas'!$L$6</f>
        <v>2.0416711691500256</v>
      </c>
      <c r="BD1123" s="29">
        <f t="shared" si="716"/>
        <v>2.6281070349561171</v>
      </c>
      <c r="BE1123" s="58">
        <f t="shared" si="717"/>
        <v>42.528925731116175</v>
      </c>
      <c r="BF1123" s="30">
        <f>AU1123*'Propiedades físicas'!$I$4+'Diseño reactor'!AV1123*'Propiedades físicas'!$I$5+'Diseño reactor'!AW1123*'Propiedades físicas'!$I$8+'Diseño reactor'!AX1123*'Propiedades físicas'!$I$9+'Diseño reactor'!AY1123*'Propiedades físicas'!$I$7+'Diseño reactor'!AZ1123*'Propiedades físicas'!$I$6</f>
        <v>1.9750873155126351E-2</v>
      </c>
      <c r="BG1123" s="24">
        <f>AU1123*'Propiedades físicas'!$O$4+'Diseño reactor'!AV1123*'Propiedades físicas'!$O$5+'Diseño reactor'!AW1123*'Propiedades físicas'!$O$8+'Diseño reactor'!AX1123*'Propiedades físicas'!$O$9+'Diseño reactor'!AY1123*'Propiedades físicas'!$O$7+'Diseño reactor'!AZ1123*'Propiedades físicas'!$O$6</f>
        <v>0.15090151677034078</v>
      </c>
      <c r="BH1123" s="54">
        <f t="shared" si="718"/>
        <v>41635.553232612088</v>
      </c>
      <c r="BI1123" s="34">
        <f t="shared" si="738"/>
        <v>267.22586458644787</v>
      </c>
      <c r="BJ1123" s="27">
        <f t="shared" si="719"/>
        <v>4797.2690884990716</v>
      </c>
      <c r="BK1123" s="34">
        <f t="shared" si="720"/>
        <v>556.85783216152311</v>
      </c>
      <c r="BL1123" s="27">
        <f t="shared" si="721"/>
        <v>105.25865040894396</v>
      </c>
      <c r="BM1123" s="34">
        <f t="shared" si="722"/>
        <v>1.1054421768707483</v>
      </c>
      <c r="BN1123" s="45">
        <f t="shared" si="723"/>
        <v>1112.6832478763511</v>
      </c>
      <c r="BO1123" s="45">
        <f t="shared" si="724"/>
        <v>94.261497553868836</v>
      </c>
      <c r="BP1123" s="66">
        <f t="shared" si="725"/>
        <v>6.6913990808070691</v>
      </c>
    </row>
    <row r="1124" spans="8:68">
      <c r="H1124" s="68">
        <v>1119</v>
      </c>
      <c r="I1124" s="31">
        <f>('Propiedades físicas'!$C$10*'Diseño reactor'!H1124)/1000</f>
        <v>979.39947011019967</v>
      </c>
      <c r="J1124" s="31">
        <f t="shared" si="703"/>
        <v>0.46559143017372878</v>
      </c>
      <c r="K1124" s="31">
        <f>(I1124*1000)/'Propiedades físicas'!$F$10</f>
        <v>6397.6001668234994</v>
      </c>
      <c r="L1124" s="31">
        <f t="shared" si="704"/>
        <v>913.94288097478557</v>
      </c>
      <c r="M1124" s="31">
        <f t="shared" si="705"/>
        <v>5483.6572858487134</v>
      </c>
      <c r="N1124" s="31">
        <f t="shared" si="706"/>
        <v>0.81674967021875389</v>
      </c>
      <c r="O1124" s="32">
        <f t="shared" si="707"/>
        <v>4.9004980213125231</v>
      </c>
      <c r="P1124" s="33">
        <f t="shared" si="708"/>
        <v>0.58191691078267715</v>
      </c>
      <c r="Q1124" s="31">
        <f t="shared" si="709"/>
        <v>4.5787326459705611</v>
      </c>
      <c r="R1124" s="31">
        <f t="shared" si="710"/>
        <v>0.16731338732590231</v>
      </c>
      <c r="S1124" s="31">
        <f t="shared" si="711"/>
        <v>0.32176537534196242</v>
      </c>
      <c r="T1124" s="31">
        <f t="shared" si="712"/>
        <v>4.8106128314463016E-2</v>
      </c>
      <c r="U1124" s="31">
        <f t="shared" si="713"/>
        <v>1.9413243795711362E-2</v>
      </c>
      <c r="V1124" s="47">
        <f t="shared" si="726"/>
        <v>5.762672320372143E-4</v>
      </c>
      <c r="W1124" s="31">
        <f t="shared" si="714"/>
        <v>0.28752109489457189</v>
      </c>
      <c r="X1124" s="34">
        <f>(S1124*H1124*'Propiedades físicas'!$F$5*60*24*365)/(1000000)</f>
        <v>55727.018481856503</v>
      </c>
      <c r="Y1124" s="34">
        <f>(U1124*H1124*'Propiedades físicas'!$F$7*60*24*365)/(1000000)</f>
        <v>1051.4679141214069</v>
      </c>
      <c r="Z1124" s="31">
        <f t="shared" si="727"/>
        <v>651.16502316581568</v>
      </c>
      <c r="AA1124" s="31">
        <f t="shared" si="728"/>
        <v>5123.6018308410576</v>
      </c>
      <c r="AB1124" s="31">
        <f t="shared" si="728"/>
        <v>187.22368041768468</v>
      </c>
      <c r="AC1124" s="31">
        <f t="shared" si="728"/>
        <v>360.05545500765595</v>
      </c>
      <c r="AD1124" s="31">
        <f t="shared" si="728"/>
        <v>53.830757583884115</v>
      </c>
      <c r="AE1124" s="31">
        <f t="shared" si="729"/>
        <v>21.723419807401015</v>
      </c>
      <c r="AF1124" s="31">
        <f t="shared" si="730"/>
        <v>6397.6001668234994</v>
      </c>
      <c r="AG1124" s="31">
        <f t="shared" si="731"/>
        <v>0.10178270072934684</v>
      </c>
      <c r="AH1124" s="31">
        <f t="shared" si="732"/>
        <v>0.8008630888517998</v>
      </c>
      <c r="AI1124" s="31">
        <f t="shared" si="732"/>
        <v>2.9264673555028358E-2</v>
      </c>
      <c r="AJ1124" s="31">
        <f t="shared" si="732"/>
        <v>5.6279768291057283E-2</v>
      </c>
      <c r="AK1124" s="31">
        <f t="shared" si="732"/>
        <v>8.4142109822739775E-3</v>
      </c>
      <c r="AL1124" s="31">
        <f t="shared" si="733"/>
        <v>3.3955575904936561E-3</v>
      </c>
      <c r="AM1124" s="31">
        <f t="shared" si="734"/>
        <v>1</v>
      </c>
      <c r="AN1124" s="31">
        <f>(Z1124*'Propiedades físicas'!$F$4)/1000</f>
        <v>572.62149807155504</v>
      </c>
      <c r="AO1124" s="31">
        <f>(AA1124*'Propiedades físicas'!$F$6)/1000</f>
        <v>164.16020266014749</v>
      </c>
      <c r="AP1124" s="31">
        <f>(AB1124*'Propiedades físicas'!$F$9)/1000</f>
        <v>115.50764963369055</v>
      </c>
      <c r="AQ1124" s="31">
        <f>(AC1124*'Propiedades físicas'!$F$5)/1000</f>
        <v>106.02552983610445</v>
      </c>
      <c r="AR1124" s="31">
        <f>(AD1124*'Propiedades físicas'!$F$8)/1000</f>
        <v>19.08408017863859</v>
      </c>
      <c r="AS1124" s="31">
        <f>(AE1124*'Propiedades físicas'!$F$7)/1000</f>
        <v>2.0005097300635595</v>
      </c>
      <c r="AT1124" s="31">
        <f t="shared" si="735"/>
        <v>979.39947011019967</v>
      </c>
      <c r="AU1124" s="31">
        <f t="shared" si="736"/>
        <v>0.58466592595473332</v>
      </c>
      <c r="AV1124" s="31">
        <f t="shared" si="739"/>
        <v>0.16761312178541057</v>
      </c>
      <c r="AW1124" s="31">
        <f t="shared" si="739"/>
        <v>0.11793721883542974</v>
      </c>
      <c r="AX1124" s="31">
        <f t="shared" si="739"/>
        <v>0.10825565366517374</v>
      </c>
      <c r="AY1124" s="31">
        <f t="shared" si="739"/>
        <v>1.9485491631408884E-2</v>
      </c>
      <c r="AZ1124" s="31">
        <f t="shared" si="740"/>
        <v>2.0425881278437561E-3</v>
      </c>
      <c r="BA1124" s="31">
        <f t="shared" si="737"/>
        <v>1</v>
      </c>
      <c r="BB1124" s="34">
        <f>AU1124*'Propiedades físicas'!$C$4+'Diseño reactor'!AV1124*'Propiedades físicas'!$C$5+'Diseño reactor'!AW1124*'Propiedades físicas'!$C$8+'Diseño reactor'!AX1124*'Propiedades físicas'!$C$9+'Diseño reactor'!AY1124*'Propiedades físicas'!$C$7+'Diseño reactor'!AZ1124*'Propiedades físicas'!$C$6</f>
        <v>875.86238037914063</v>
      </c>
      <c r="BC1124" s="45">
        <f>AU1124*'Propiedades físicas'!$L$4+'Diseño reactor'!AV1124*'Propiedades físicas'!$L$5+'Diseño reactor'!AW1124*'Propiedades físicas'!$L$8+AX1124*'Propiedades físicas'!$L$9+'Diseño reactor'!AY1124*'Propiedades físicas'!$L$7+'Diseño reactor'!AZ1124*'Propiedades físicas'!$L$6</f>
        <v>2.0417840382740597</v>
      </c>
      <c r="BD1124" s="29">
        <f t="shared" si="716"/>
        <v>2.6262919320395199</v>
      </c>
      <c r="BE1124" s="58">
        <f t="shared" si="717"/>
        <v>42.526920074289514</v>
      </c>
      <c r="BF1124" s="30">
        <f>AU1124*'Propiedades físicas'!$I$4+'Diseño reactor'!AV1124*'Propiedades físicas'!$I$5+'Diseño reactor'!AW1124*'Propiedades físicas'!$I$8+'Diseño reactor'!AX1124*'Propiedades físicas'!$I$9+'Diseño reactor'!AY1124*'Propiedades físicas'!$I$7+'Diseño reactor'!AZ1124*'Propiedades físicas'!$I$6</f>
        <v>1.9751398346025465E-2</v>
      </c>
      <c r="BG1124" s="24">
        <f>AU1124*'Propiedades físicas'!$O$4+'Diseño reactor'!AV1124*'Propiedades físicas'!$O$5+'Diseño reactor'!AW1124*'Propiedades físicas'!$O$8+'Diseño reactor'!AX1124*'Propiedades físicas'!$O$9+'Diseño reactor'!AY1124*'Propiedades físicas'!$O$7+'Diseño reactor'!AZ1124*'Propiedades físicas'!$O$6</f>
        <v>0.15090655767058009</v>
      </c>
      <c r="BH1124" s="54">
        <f t="shared" si="718"/>
        <v>41634.391789745161</v>
      </c>
      <c r="BI1124" s="34">
        <f t="shared" si="738"/>
        <v>267.23881651678283</v>
      </c>
      <c r="BJ1124" s="27">
        <f t="shared" si="719"/>
        <v>4797.25737555053</v>
      </c>
      <c r="BK1124" s="34">
        <f t="shared" si="720"/>
        <v>556.8750744647167</v>
      </c>
      <c r="BL1124" s="27">
        <f t="shared" si="721"/>
        <v>105.25926645233419</v>
      </c>
      <c r="BM1124" s="34">
        <f t="shared" si="722"/>
        <v>1.1054421768707483</v>
      </c>
      <c r="BN1124" s="45">
        <f t="shared" si="723"/>
        <v>1113.83188681857</v>
      </c>
      <c r="BO1124" s="45">
        <f t="shared" si="724"/>
        <v>94.284009615296739</v>
      </c>
      <c r="BP1124" s="66">
        <f t="shared" si="725"/>
        <v>6.69139034564017</v>
      </c>
    </row>
    <row r="1125" spans="8:68">
      <c r="H1125" s="68">
        <v>1120</v>
      </c>
      <c r="I1125" s="31">
        <f>('Propiedades físicas'!$C$10*'Diseño reactor'!H1125)/1000</f>
        <v>980.27471539179942</v>
      </c>
      <c r="J1125" s="31">
        <f t="shared" si="703"/>
        <v>0.46517572353964515</v>
      </c>
      <c r="K1125" s="31">
        <f>(I1125*1000)/'Propiedades físicas'!$F$10</f>
        <v>6403.3174145150306</v>
      </c>
      <c r="L1125" s="31">
        <f t="shared" si="704"/>
        <v>914.75963064500434</v>
      </c>
      <c r="M1125" s="31">
        <f t="shared" si="705"/>
        <v>5488.5577838700256</v>
      </c>
      <c r="N1125" s="31">
        <f t="shared" si="706"/>
        <v>0.81674967021875389</v>
      </c>
      <c r="O1125" s="32">
        <f t="shared" si="707"/>
        <v>4.9004980213125231</v>
      </c>
      <c r="P1125" s="33">
        <f t="shared" si="708"/>
        <v>0.58206633609540526</v>
      </c>
      <c r="Q1125" s="31">
        <f t="shared" si="709"/>
        <v>4.5790050044750457</v>
      </c>
      <c r="R1125" s="31">
        <f t="shared" si="710"/>
        <v>0.16724986053467863</v>
      </c>
      <c r="S1125" s="31">
        <f t="shared" si="711"/>
        <v>0.32149301683747716</v>
      </c>
      <c r="T1125" s="31">
        <f t="shared" si="712"/>
        <v>4.8057264463211506E-2</v>
      </c>
      <c r="U1125" s="31">
        <f t="shared" si="713"/>
        <v>1.937620912545851E-2</v>
      </c>
      <c r="V1125" s="47">
        <f t="shared" si="726"/>
        <v>5.764152066187508E-4</v>
      </c>
      <c r="W1125" s="31">
        <f t="shared" si="714"/>
        <v>0.28733814371849364</v>
      </c>
      <c r="X1125" s="34">
        <f>(S1125*H1125*'Propiedades físicas'!$F$5*60*24*365)/(1000000)</f>
        <v>55729.606889566552</v>
      </c>
      <c r="Y1125" s="34">
        <f>(U1125*H1125*'Propiedades físicas'!$F$7*60*24*365)/(1000000)</f>
        <v>1050.3998844638229</v>
      </c>
      <c r="Z1125" s="31">
        <f t="shared" si="727"/>
        <v>651.91429642685387</v>
      </c>
      <c r="AA1125" s="31">
        <f t="shared" si="728"/>
        <v>5128.4856050120516</v>
      </c>
      <c r="AB1125" s="31">
        <f t="shared" si="728"/>
        <v>187.31984379884008</v>
      </c>
      <c r="AC1125" s="31">
        <f t="shared" si="728"/>
        <v>360.07217885797445</v>
      </c>
      <c r="AD1125" s="31">
        <f t="shared" si="728"/>
        <v>53.824136198796886</v>
      </c>
      <c r="AE1125" s="31">
        <f t="shared" si="729"/>
        <v>21.701354220513529</v>
      </c>
      <c r="AF1125" s="31">
        <f t="shared" si="730"/>
        <v>6403.3174145150297</v>
      </c>
      <c r="AG1125" s="31">
        <f t="shared" si="731"/>
        <v>0.10180883661164376</v>
      </c>
      <c r="AH1125" s="31">
        <f t="shared" si="732"/>
        <v>0.80091072689709375</v>
      </c>
      <c r="AI1125" s="31">
        <f t="shared" si="732"/>
        <v>2.9253562126129146E-2</v>
      </c>
      <c r="AJ1125" s="31">
        <f t="shared" si="732"/>
        <v>5.6232130245763456E-2</v>
      </c>
      <c r="AK1125" s="31">
        <f t="shared" si="732"/>
        <v>8.405664238475578E-3</v>
      </c>
      <c r="AL1125" s="31">
        <f t="shared" si="733"/>
        <v>3.3890798808943836E-3</v>
      </c>
      <c r="AM1125" s="31">
        <f t="shared" si="734"/>
        <v>1</v>
      </c>
      <c r="AN1125" s="31">
        <f>(Z1125*'Propiedades físicas'!$F$4)/1000</f>
        <v>573.28039399184672</v>
      </c>
      <c r="AO1125" s="31">
        <f>(AA1125*'Propiedades físicas'!$F$6)/1000</f>
        <v>164.31667878458614</v>
      </c>
      <c r="AP1125" s="31">
        <f>(AB1125*'Propiedades físicas'!$F$9)/1000</f>
        <v>115.56697763169437</v>
      </c>
      <c r="AQ1125" s="31">
        <f>(AC1125*'Propiedades físicas'!$F$5)/1000</f>
        <v>106.03045450830774</v>
      </c>
      <c r="AR1125" s="31">
        <f>(AD1125*'Propiedades físicas'!$F$8)/1000</f>
        <v>19.081732765197465</v>
      </c>
      <c r="AS1125" s="31">
        <f>(AE1125*'Propiedades físicas'!$F$7)/1000</f>
        <v>1.998477710167091</v>
      </c>
      <c r="AT1125" s="31">
        <f t="shared" si="735"/>
        <v>980.27471539179965</v>
      </c>
      <c r="AU1125" s="31">
        <f t="shared" si="736"/>
        <v>0.58481605716282914</v>
      </c>
      <c r="AV1125" s="31">
        <f t="shared" si="739"/>
        <v>0.16762309198081426</v>
      </c>
      <c r="AW1125" s="31">
        <f t="shared" si="739"/>
        <v>0.11789243955507325</v>
      </c>
      <c r="AX1125" s="31">
        <f t="shared" si="739"/>
        <v>0.10816402059899007</v>
      </c>
      <c r="AY1125" s="31">
        <f t="shared" si="739"/>
        <v>1.9465699222458076E-2</v>
      </c>
      <c r="AZ1125" s="31">
        <f t="shared" si="740"/>
        <v>2.0386914798351525E-3</v>
      </c>
      <c r="BA1125" s="31">
        <f t="shared" si="737"/>
        <v>1</v>
      </c>
      <c r="BB1125" s="34">
        <f>AU1125*'Propiedades físicas'!$C$4+'Diseño reactor'!AV1125*'Propiedades físicas'!$C$5+'Diseño reactor'!AW1125*'Propiedades físicas'!$C$8+'Diseño reactor'!AX1125*'Propiedades físicas'!$C$9+'Diseño reactor'!AY1125*'Propiedades físicas'!$C$7+'Diseño reactor'!AZ1125*'Propiedades físicas'!$C$6</f>
        <v>875.86123972431699</v>
      </c>
      <c r="BC1125" s="45">
        <f>AU1125*'Propiedades físicas'!$L$4+'Diseño reactor'!AV1125*'Propiedades físicas'!$L$5+'Diseño reactor'!AW1125*'Propiedades físicas'!$L$8+AX1125*'Propiedades físicas'!$L$9+'Diseño reactor'!AY1125*'Propiedades físicas'!$L$7+'Diseño reactor'!AZ1125*'Propiedades físicas'!$L$6</f>
        <v>2.0418967567674784</v>
      </c>
      <c r="BD1125" s="29">
        <f t="shared" si="716"/>
        <v>2.6244793401537048</v>
      </c>
      <c r="BE1125" s="58">
        <f t="shared" si="717"/>
        <v>42.524917284779846</v>
      </c>
      <c r="BF1125" s="30">
        <f>AU1125*'Propiedades físicas'!$I$4+'Diseño reactor'!AV1125*'Propiedades físicas'!$I$5+'Diseño reactor'!AW1125*'Propiedades físicas'!$I$8+'Diseño reactor'!AX1125*'Propiedades físicas'!$I$9+'Diseño reactor'!AY1125*'Propiedades físicas'!$I$7+'Diseño reactor'!AZ1125*'Propiedades físicas'!$I$6</f>
        <v>1.9751922298705153E-2</v>
      </c>
      <c r="BG1125" s="24">
        <f>AU1125*'Propiedades físicas'!$O$4+'Diseño reactor'!AV1125*'Propiedades físicas'!$O$5+'Diseño reactor'!AW1125*'Propiedades físicas'!$O$8+'Diseño reactor'!AX1125*'Propiedades físicas'!$O$9+'Diseño reactor'!AY1125*'Propiedades físicas'!$O$7+'Diseño reactor'!AZ1125*'Propiedades físicas'!$O$6</f>
        <v>0.15091159264047285</v>
      </c>
      <c r="BH1125" s="54">
        <f t="shared" si="718"/>
        <v>41633.233148123378</v>
      </c>
      <c r="BI1125" s="34">
        <f t="shared" si="738"/>
        <v>267.251742400821</v>
      </c>
      <c r="BJ1125" s="27">
        <f t="shared" si="719"/>
        <v>4797.2457157243289</v>
      </c>
      <c r="BK1125" s="34">
        <f t="shared" si="720"/>
        <v>556.89230095972573</v>
      </c>
      <c r="BL1125" s="27">
        <f t="shared" si="721"/>
        <v>105.25988190002555</v>
      </c>
      <c r="BM1125" s="34">
        <f t="shared" si="722"/>
        <v>1.1054421768707483</v>
      </c>
      <c r="BN1125" s="45">
        <f t="shared" si="723"/>
        <v>1114.9806228283862</v>
      </c>
      <c r="BO1125" s="45">
        <f t="shared" si="724"/>
        <v>94.306493037345618</v>
      </c>
      <c r="BP1125" s="66">
        <f t="shared" si="725"/>
        <v>6.6913816312954912</v>
      </c>
    </row>
    <row r="1126" spans="8:68">
      <c r="H1126" s="68">
        <v>1121</v>
      </c>
      <c r="I1126" s="31">
        <f>('Propiedades físicas'!$C$10*'Diseño reactor'!H1126)/1000</f>
        <v>981.14996067339928</v>
      </c>
      <c r="J1126" s="31">
        <f t="shared" si="703"/>
        <v>0.46476075857663024</v>
      </c>
      <c r="K1126" s="31">
        <f>(I1126*1000)/'Propiedades físicas'!$F$10</f>
        <v>6409.0346622065617</v>
      </c>
      <c r="L1126" s="31">
        <f t="shared" si="704"/>
        <v>915.5763803152231</v>
      </c>
      <c r="M1126" s="31">
        <f t="shared" si="705"/>
        <v>5493.4582818913386</v>
      </c>
      <c r="N1126" s="31">
        <f t="shared" si="706"/>
        <v>0.81674967021875389</v>
      </c>
      <c r="O1126" s="32">
        <f t="shared" si="707"/>
        <v>4.9004980213125231</v>
      </c>
      <c r="P1126" s="33">
        <f t="shared" si="708"/>
        <v>0.58221557136884072</v>
      </c>
      <c r="Q1126" s="31">
        <f t="shared" si="709"/>
        <v>4.5792769149820005</v>
      </c>
      <c r="R1126" s="31">
        <f t="shared" si="710"/>
        <v>0.16718635996609063</v>
      </c>
      <c r="S1126" s="31">
        <f t="shared" si="711"/>
        <v>0.32122110633052142</v>
      </c>
      <c r="T1126" s="31">
        <f t="shared" si="712"/>
        <v>4.8008470287036926E-2</v>
      </c>
      <c r="U1126" s="31">
        <f t="shared" si="713"/>
        <v>1.9339268596785652E-2</v>
      </c>
      <c r="V1126" s="47">
        <f t="shared" si="726"/>
        <v>5.7656299300603653E-4</v>
      </c>
      <c r="W1126" s="31">
        <f t="shared" si="714"/>
        <v>0.28715542521994136</v>
      </c>
      <c r="X1126" s="34">
        <f>(S1126*H1126*'Propiedades físicas'!$F$5*60*24*365)/(1000000)</f>
        <v>55732.188717582751</v>
      </c>
      <c r="Y1126" s="34">
        <f>(U1126*H1126*'Propiedades físicas'!$F$7*60*24*365)/(1000000)</f>
        <v>1049.3333777121641</v>
      </c>
      <c r="Z1126" s="31">
        <f t="shared" si="727"/>
        <v>652.6636555044704</v>
      </c>
      <c r="AA1126" s="31">
        <f t="shared" si="728"/>
        <v>5133.3694216948224</v>
      </c>
      <c r="AB1126" s="31">
        <f t="shared" si="728"/>
        <v>187.4159095219876</v>
      </c>
      <c r="AC1126" s="31">
        <f t="shared" si="728"/>
        <v>360.08886019651453</v>
      </c>
      <c r="AD1126" s="31">
        <f t="shared" si="728"/>
        <v>53.817495191768394</v>
      </c>
      <c r="AE1126" s="31">
        <f t="shared" si="729"/>
        <v>21.679320096996715</v>
      </c>
      <c r="AF1126" s="31">
        <f t="shared" si="730"/>
        <v>6409.0346622065599</v>
      </c>
      <c r="AG1126" s="31">
        <f t="shared" si="731"/>
        <v>0.10183493925429411</v>
      </c>
      <c r="AH1126" s="31">
        <f t="shared" si="732"/>
        <v>0.80095828658343693</v>
      </c>
      <c r="AI1126" s="31">
        <f t="shared" si="732"/>
        <v>2.9242455283813737E-2</v>
      </c>
      <c r="AJ1126" s="31">
        <f t="shared" si="732"/>
        <v>5.6184570559420242E-2</v>
      </c>
      <c r="AK1126" s="31">
        <f t="shared" si="732"/>
        <v>8.3971296814986524E-3</v>
      </c>
      <c r="AL1126" s="31">
        <f t="shared" si="733"/>
        <v>3.3826186375364E-3</v>
      </c>
      <c r="AM1126" s="31">
        <f t="shared" si="734"/>
        <v>1</v>
      </c>
      <c r="AN1126" s="31">
        <f>(Z1126*'Propiedades físicas'!$F$4)/1000</f>
        <v>573.9393653775212</v>
      </c>
      <c r="AO1126" s="31">
        <f>(AA1126*'Propiedades físicas'!$F$6)/1000</f>
        <v>164.47315627110211</v>
      </c>
      <c r="AP1126" s="31">
        <f>(AB1126*'Propiedades físicas'!$F$9)/1000</f>
        <v>115.62624537959024</v>
      </c>
      <c r="AQ1126" s="31">
        <f>(AC1126*'Propiedades físicas'!$F$5)/1000</f>
        <v>106.03536666206763</v>
      </c>
      <c r="AR1126" s="31">
        <f>(AD1126*'Propiedades físicas'!$F$8)/1000</f>
        <v>19.079378395385724</v>
      </c>
      <c r="AS1126" s="31">
        <f>(AE1126*'Propiedades físicas'!$F$7)/1000</f>
        <v>1.9964485877324276</v>
      </c>
      <c r="AT1126" s="31">
        <f t="shared" si="735"/>
        <v>981.14996067339928</v>
      </c>
      <c r="AU1126" s="31">
        <f t="shared" si="736"/>
        <v>0.5849659974338739</v>
      </c>
      <c r="AV1126" s="31">
        <f t="shared" si="739"/>
        <v>0.1676330457764256</v>
      </c>
      <c r="AW1126" s="31">
        <f t="shared" si="739"/>
        <v>0.11784767875874112</v>
      </c>
      <c r="AX1126" s="31">
        <f t="shared" si="739"/>
        <v>0.10807253825836334</v>
      </c>
      <c r="AY1126" s="31">
        <f t="shared" si="739"/>
        <v>1.9445935035548333E-2</v>
      </c>
      <c r="AZ1126" s="31">
        <f t="shared" si="740"/>
        <v>2.0348047370477309E-3</v>
      </c>
      <c r="BA1126" s="31">
        <f t="shared" si="737"/>
        <v>1</v>
      </c>
      <c r="BB1126" s="34">
        <f>AU1126*'Propiedades físicas'!$C$4+'Diseño reactor'!AV1126*'Propiedades físicas'!$C$5+'Diseño reactor'!AW1126*'Propiedades físicas'!$C$8+'Diseño reactor'!AX1126*'Propiedades físicas'!$C$9+'Diseño reactor'!AY1126*'Propiedades físicas'!$C$7+'Diseño reactor'!AZ1126*'Propiedades físicas'!$C$6</f>
        <v>875.86010178677031</v>
      </c>
      <c r="BC1126" s="45">
        <f>AU1126*'Propiedades físicas'!$L$4+'Diseño reactor'!AV1126*'Propiedades físicas'!$L$5+'Diseño reactor'!AW1126*'Propiedades físicas'!$L$8+AX1126*'Propiedades físicas'!$L$9+'Diseño reactor'!AY1126*'Propiedades físicas'!$L$7+'Diseño reactor'!AZ1126*'Propiedades físicas'!$L$6</f>
        <v>2.0420093249268514</v>
      </c>
      <c r="BD1126" s="29">
        <f t="shared" si="716"/>
        <v>2.6226692540874663</v>
      </c>
      <c r="BE1126" s="58">
        <f t="shared" si="717"/>
        <v>42.522917356388312</v>
      </c>
      <c r="BF1126" s="30">
        <f>AU1126*'Propiedades físicas'!$I$4+'Diseño reactor'!AV1126*'Propiedades físicas'!$I$5+'Diseño reactor'!AW1126*'Propiedades físicas'!$I$8+'Diseño reactor'!AX1126*'Propiedades físicas'!$I$9+'Diseño reactor'!AY1126*'Propiedades físicas'!$I$7+'Diseño reactor'!AZ1126*'Propiedades físicas'!$I$6</f>
        <v>1.9752445016794875E-2</v>
      </c>
      <c r="BG1126" s="24">
        <f>AU1126*'Propiedades físicas'!$O$4+'Diseño reactor'!AV1126*'Propiedades físicas'!$O$5+'Diseño reactor'!AW1126*'Propiedades físicas'!$O$8+'Diseño reactor'!AX1126*'Propiedades físicas'!$O$9+'Diseño reactor'!AY1126*'Propiedades físicas'!$O$7+'Diseño reactor'!AZ1126*'Propiedades físicas'!$O$6</f>
        <v>0.15091662168971745</v>
      </c>
      <c r="BH1126" s="54">
        <f t="shared" si="718"/>
        <v>41632.077299265198</v>
      </c>
      <c r="BI1126" s="34">
        <f t="shared" si="738"/>
        <v>267.26464230909971</v>
      </c>
      <c r="BJ1126" s="27">
        <f t="shared" si="719"/>
        <v>4797.2341088313751</v>
      </c>
      <c r="BK1126" s="34">
        <f t="shared" si="720"/>
        <v>556.90951166116417</v>
      </c>
      <c r="BL1126" s="27">
        <f t="shared" si="721"/>
        <v>105.2604967526274</v>
      </c>
      <c r="BM1126" s="34">
        <f t="shared" si="722"/>
        <v>1.1054421768707483</v>
      </c>
      <c r="BN1126" s="45">
        <f t="shared" si="723"/>
        <v>1116.1294557128515</v>
      </c>
      <c r="BO1126" s="45">
        <f t="shared" si="724"/>
        <v>94.328947874627758</v>
      </c>
      <c r="BP1126" s="66">
        <f t="shared" si="725"/>
        <v>6.6913729377101925</v>
      </c>
    </row>
    <row r="1127" spans="8:68">
      <c r="H1127" s="68">
        <v>1122</v>
      </c>
      <c r="I1127" s="31">
        <f>('Propiedades físicas'!$C$10*'Diseño reactor'!H1127)/1000</f>
        <v>982.02520595499914</v>
      </c>
      <c r="J1127" s="31">
        <f t="shared" si="703"/>
        <v>0.46434653330160652</v>
      </c>
      <c r="K1127" s="31">
        <f>(I1127*1000)/'Propiedades físicas'!$F$10</f>
        <v>6414.7519098980929</v>
      </c>
      <c r="L1127" s="31">
        <f t="shared" si="704"/>
        <v>916.39312998544176</v>
      </c>
      <c r="M1127" s="31">
        <f t="shared" si="705"/>
        <v>5498.3587799126508</v>
      </c>
      <c r="N1127" s="31">
        <f t="shared" si="706"/>
        <v>0.81674967021875378</v>
      </c>
      <c r="O1127" s="32">
        <f t="shared" si="707"/>
        <v>4.9004980213125231</v>
      </c>
      <c r="P1127" s="33">
        <f t="shared" si="708"/>
        <v>0.5823646169652914</v>
      </c>
      <c r="Q1127" s="31">
        <f t="shared" si="709"/>
        <v>4.5795483785689655</v>
      </c>
      <c r="R1127" s="31">
        <f t="shared" si="710"/>
        <v>0.16712288567411762</v>
      </c>
      <c r="S1127" s="31">
        <f t="shared" si="711"/>
        <v>0.32094964274355681</v>
      </c>
      <c r="T1127" s="31">
        <f t="shared" si="712"/>
        <v>4.7959745668595115E-2</v>
      </c>
      <c r="U1127" s="31">
        <f t="shared" si="713"/>
        <v>1.9302421910749667E-2</v>
      </c>
      <c r="V1127" s="47">
        <f t="shared" si="726"/>
        <v>5.7671059155786142E-4</v>
      </c>
      <c r="W1127" s="31">
        <f t="shared" si="714"/>
        <v>0.28697293895531784</v>
      </c>
      <c r="X1127" s="34">
        <f>(S1127*H1127*'Propiedades físicas'!$F$5*60*24*365)/(1000000)</f>
        <v>55734.763986798673</v>
      </c>
      <c r="Y1127" s="34">
        <f>(U1127*H1127*'Propiedades físicas'!$F$7*60*24*365)/(1000000)</f>
        <v>1048.2683913016078</v>
      </c>
      <c r="Z1127" s="31">
        <f t="shared" si="727"/>
        <v>653.41310023505696</v>
      </c>
      <c r="AA1127" s="31">
        <f t="shared" si="728"/>
        <v>5138.2532807543794</v>
      </c>
      <c r="AB1127" s="31">
        <f t="shared" si="728"/>
        <v>187.51187772635998</v>
      </c>
      <c r="AC1127" s="31">
        <f t="shared" si="728"/>
        <v>360.10549915827073</v>
      </c>
      <c r="AD1127" s="31">
        <f t="shared" si="728"/>
        <v>53.810834640163719</v>
      </c>
      <c r="AE1127" s="31">
        <f t="shared" si="729"/>
        <v>21.657317383861127</v>
      </c>
      <c r="AF1127" s="31">
        <f t="shared" si="730"/>
        <v>6414.751909898092</v>
      </c>
      <c r="AG1127" s="31">
        <f t="shared" si="731"/>
        <v>0.10186100872066889</v>
      </c>
      <c r="AH1127" s="31">
        <f t="shared" si="732"/>
        <v>0.80100576809930102</v>
      </c>
      <c r="AI1127" s="31">
        <f t="shared" si="732"/>
        <v>2.9231353037523611E-2</v>
      </c>
      <c r="AJ1127" s="31">
        <f t="shared" si="732"/>
        <v>5.6137089043556097E-2</v>
      </c>
      <c r="AK1127" s="31">
        <f t="shared" si="732"/>
        <v>8.3886072908186064E-3</v>
      </c>
      <c r="AL1127" s="31">
        <f t="shared" si="733"/>
        <v>3.3761738081317608E-3</v>
      </c>
      <c r="AM1127" s="31">
        <f t="shared" si="734"/>
        <v>0.99999999999999989</v>
      </c>
      <c r="AN1127" s="31">
        <f>(Z1127*'Propiedades físicas'!$F$4)/1000</f>
        <v>574.59841208470436</v>
      </c>
      <c r="AO1127" s="31">
        <f>(AA1127*'Propiedades físicas'!$F$6)/1000</f>
        <v>164.62963511537029</v>
      </c>
      <c r="AP1127" s="31">
        <f>(AB1127*'Propiedades físicas'!$F$9)/1000</f>
        <v>115.68545296327778</v>
      </c>
      <c r="AQ1127" s="31">
        <f>(AC1127*'Propiedades físicas'!$F$5)/1000</f>
        <v>106.04026633713599</v>
      </c>
      <c r="AR1127" s="31">
        <f>(AD1127*'Propiedades físicas'!$F$8)/1000</f>
        <v>19.077017096630836</v>
      </c>
      <c r="AS1127" s="31">
        <f>(AE1127*'Propiedades físicas'!$F$7)/1000</f>
        <v>1.9944223578797713</v>
      </c>
      <c r="AT1127" s="31">
        <f t="shared" si="735"/>
        <v>982.02520595499902</v>
      </c>
      <c r="AU1127" s="31">
        <f t="shared" si="736"/>
        <v>0.58511574713188685</v>
      </c>
      <c r="AV1127" s="31">
        <f t="shared" si="739"/>
        <v>0.16764298321168997</v>
      </c>
      <c r="AW1127" s="31">
        <f t="shared" si="739"/>
        <v>0.11780293648448269</v>
      </c>
      <c r="AX1127" s="31">
        <f t="shared" si="739"/>
        <v>0.10798120628076348</v>
      </c>
      <c r="AY1127" s="31">
        <f t="shared" si="739"/>
        <v>1.942619902314914E-2</v>
      </c>
      <c r="AZ1127" s="31">
        <f t="shared" si="740"/>
        <v>2.0309278680278242E-3</v>
      </c>
      <c r="BA1127" s="31">
        <f t="shared" si="737"/>
        <v>0.99999999999999989</v>
      </c>
      <c r="BB1127" s="34">
        <f>AU1127*'Propiedades físicas'!$C$4+'Diseño reactor'!AV1127*'Propiedades físicas'!$C$5+'Diseño reactor'!AW1127*'Propiedades físicas'!$C$8+'Diseño reactor'!AX1127*'Propiedades físicas'!$C$9+'Diseño reactor'!AY1127*'Propiedades físicas'!$C$7+'Diseño reactor'!AZ1127*'Propiedades físicas'!$C$6</f>
        <v>875.85896655830561</v>
      </c>
      <c r="BC1127" s="45">
        <f>AU1127*'Propiedades físicas'!$L$4+'Diseño reactor'!AV1127*'Propiedades físicas'!$L$5+'Diseño reactor'!AW1127*'Propiedades físicas'!$L$8+AX1127*'Propiedades físicas'!$L$9+'Diseño reactor'!AY1127*'Propiedades físicas'!$L$7+'Diseño reactor'!AZ1127*'Propiedades físicas'!$L$6</f>
        <v>2.0421217430479799</v>
      </c>
      <c r="BD1127" s="29">
        <f t="shared" si="716"/>
        <v>2.6208616686440074</v>
      </c>
      <c r="BE1127" s="58">
        <f t="shared" si="717"/>
        <v>42.520920282934057</v>
      </c>
      <c r="BF1127" s="30">
        <f>AU1127*'Propiedades físicas'!$I$4+'Diseño reactor'!AV1127*'Propiedades físicas'!$I$5+'Diseño reactor'!AW1127*'Propiedades físicas'!$I$8+'Diseño reactor'!AX1127*'Propiedades físicas'!$I$9+'Diseño reactor'!AY1127*'Propiedades físicas'!$I$7+'Diseño reactor'!AZ1127*'Propiedades físicas'!$I$6</f>
        <v>1.9752966503911191E-2</v>
      </c>
      <c r="BG1127" s="24">
        <f>AU1127*'Propiedades físicas'!$O$4+'Diseño reactor'!AV1127*'Propiedades físicas'!$O$5+'Diseño reactor'!AW1127*'Propiedades físicas'!$O$8+'Diseño reactor'!AX1127*'Propiedades físicas'!$O$9+'Diseño reactor'!AY1127*'Propiedades físicas'!$O$7+'Diseño reactor'!AZ1127*'Propiedades físicas'!$O$6</f>
        <v>0.15092164482799353</v>
      </c>
      <c r="BH1127" s="54">
        <f t="shared" si="718"/>
        <v>41630.924234720471</v>
      </c>
      <c r="BI1127" s="34">
        <f t="shared" si="738"/>
        <v>267.27751631191762</v>
      </c>
      <c r="BJ1127" s="27">
        <f t="shared" si="719"/>
        <v>4797.222554683307</v>
      </c>
      <c r="BK1127" s="34">
        <f t="shared" si="720"/>
        <v>556.92670658365671</v>
      </c>
      <c r="BL1127" s="27">
        <f t="shared" si="721"/>
        <v>105.26111101074942</v>
      </c>
      <c r="BM1127" s="34">
        <f t="shared" si="722"/>
        <v>1.1054421768707483</v>
      </c>
      <c r="BN1127" s="45">
        <f t="shared" si="723"/>
        <v>1117.2783852795264</v>
      </c>
      <c r="BO1127" s="45">
        <f t="shared" si="724"/>
        <v>94.351374181616606</v>
      </c>
      <c r="BP1127" s="66">
        <f t="shared" si="725"/>
        <v>6.691364264821666</v>
      </c>
    </row>
    <row r="1128" spans="8:68">
      <c r="H1128" s="68">
        <v>1123</v>
      </c>
      <c r="I1128" s="31">
        <f>('Propiedades físicas'!$C$10*'Diseño reactor'!H1128)/1000</f>
        <v>982.90045123659888</v>
      </c>
      <c r="J1128" s="31">
        <f t="shared" si="703"/>
        <v>0.4639330457385597</v>
      </c>
      <c r="K1128" s="31">
        <f>(I1128*1000)/'Propiedades físicas'!$F$10</f>
        <v>6420.469157589624</v>
      </c>
      <c r="L1128" s="31">
        <f t="shared" si="704"/>
        <v>917.20987965566053</v>
      </c>
      <c r="M1128" s="31">
        <f t="shared" si="705"/>
        <v>5503.2592779339629</v>
      </c>
      <c r="N1128" s="31">
        <f t="shared" si="706"/>
        <v>0.81674967021875378</v>
      </c>
      <c r="O1128" s="32">
        <f t="shared" si="707"/>
        <v>4.9004980213125231</v>
      </c>
      <c r="P1128" s="33">
        <f t="shared" si="708"/>
        <v>0.58251347324614489</v>
      </c>
      <c r="Q1128" s="31">
        <f t="shared" si="709"/>
        <v>4.5798193963100964</v>
      </c>
      <c r="R1128" s="31">
        <f t="shared" si="710"/>
        <v>0.16705943771233805</v>
      </c>
      <c r="S1128" s="31">
        <f t="shared" si="711"/>
        <v>0.32067862500242555</v>
      </c>
      <c r="T1128" s="31">
        <f t="shared" si="712"/>
        <v>4.7911090490724971E-2</v>
      </c>
      <c r="U1128" s="31">
        <f t="shared" si="713"/>
        <v>1.9265668769545861E-2</v>
      </c>
      <c r="V1128" s="47">
        <f t="shared" si="726"/>
        <v>5.7685800263210468E-4</v>
      </c>
      <c r="W1128" s="31">
        <f t="shared" si="714"/>
        <v>0.28679068448215267</v>
      </c>
      <c r="X1128" s="34">
        <f>(S1128*H1128*'Propiedades físicas'!$F$5*60*24*365)/(1000000)</f>
        <v>55737.332718028389</v>
      </c>
      <c r="Y1128" s="34">
        <f>(U1128*H1128*'Propiedades físicas'!$F$7*60*24*365)/(1000000)</f>
        <v>1047.2049226713348</v>
      </c>
      <c r="Z1128" s="31">
        <f t="shared" si="727"/>
        <v>654.16263045542075</v>
      </c>
      <c r="AA1128" s="31">
        <f t="shared" si="728"/>
        <v>5143.1371820562381</v>
      </c>
      <c r="AB1128" s="31">
        <f t="shared" si="728"/>
        <v>187.60774855095565</v>
      </c>
      <c r="AC1128" s="31">
        <f t="shared" si="728"/>
        <v>360.12209587772389</v>
      </c>
      <c r="AD1128" s="31">
        <f t="shared" si="728"/>
        <v>53.804154621084145</v>
      </c>
      <c r="AE1128" s="31">
        <f t="shared" si="729"/>
        <v>21.635346028200001</v>
      </c>
      <c r="AF1128" s="31">
        <f t="shared" si="730"/>
        <v>6420.4691575896231</v>
      </c>
      <c r="AG1128" s="31">
        <f t="shared" si="731"/>
        <v>0.10188704507397819</v>
      </c>
      <c r="AH1128" s="31">
        <f t="shared" si="732"/>
        <v>0.80105317163256617</v>
      </c>
      <c r="AI1128" s="31">
        <f t="shared" si="732"/>
        <v>2.9220255396630156E-2</v>
      </c>
      <c r="AJ1128" s="31">
        <f t="shared" si="732"/>
        <v>5.6089685510290838E-2</v>
      </c>
      <c r="AK1128" s="31">
        <f t="shared" si="732"/>
        <v>8.3800970459428758E-3</v>
      </c>
      <c r="AL1128" s="31">
        <f t="shared" si="733"/>
        <v>3.3697453405916455E-3</v>
      </c>
      <c r="AM1128" s="31">
        <f t="shared" si="734"/>
        <v>0.99999999999999989</v>
      </c>
      <c r="AN1128" s="31">
        <f>(Z1128*'Propiedades físicas'!$F$4)/1000</f>
        <v>575.25753396988785</v>
      </c>
      <c r="AO1128" s="31">
        <f>(AA1128*'Propiedades físicas'!$F$6)/1000</f>
        <v>164.78611531308186</v>
      </c>
      <c r="AP1128" s="31">
        <f>(AB1128*'Propiedades físicas'!$F$9)/1000</f>
        <v>115.74460046851208</v>
      </c>
      <c r="AQ1128" s="31">
        <f>(AC1128*'Propiedades físicas'!$F$5)/1000</f>
        <v>106.04515357311337</v>
      </c>
      <c r="AR1128" s="31">
        <f>(AD1128*'Propiedades físicas'!$F$8)/1000</f>
        <v>19.074648896266744</v>
      </c>
      <c r="AS1128" s="31">
        <f>(AE1128*'Propiedades físicas'!$F$7)/1000</f>
        <v>1.992399015736938</v>
      </c>
      <c r="AT1128" s="31">
        <f t="shared" si="735"/>
        <v>982.90045123659877</v>
      </c>
      <c r="AU1128" s="31">
        <f t="shared" si="736"/>
        <v>0.5852653066199629</v>
      </c>
      <c r="AV1128" s="31">
        <f t="shared" si="739"/>
        <v>0.16765290432592891</v>
      </c>
      <c r="AW1128" s="31">
        <f t="shared" si="739"/>
        <v>0.11775821277006478</v>
      </c>
      <c r="AX1128" s="31">
        <f t="shared" si="739"/>
        <v>0.1078900243047978</v>
      </c>
      <c r="AY1128" s="31">
        <f t="shared" si="739"/>
        <v>1.9406491137804141E-2</v>
      </c>
      <c r="AZ1128" s="31">
        <f t="shared" si="740"/>
        <v>2.027060841441549E-3</v>
      </c>
      <c r="BA1128" s="31">
        <f t="shared" si="737"/>
        <v>1</v>
      </c>
      <c r="BB1128" s="34">
        <f>AU1128*'Propiedades físicas'!$C$4+'Diseño reactor'!AV1128*'Propiedades físicas'!$C$5+'Diseño reactor'!AW1128*'Propiedades físicas'!$C$8+'Diseño reactor'!AX1128*'Propiedades físicas'!$C$9+'Diseño reactor'!AY1128*'Propiedades físicas'!$C$7+'Diseño reactor'!AZ1128*'Propiedades físicas'!$C$6</f>
        <v>875.85783403075732</v>
      </c>
      <c r="BC1128" s="45">
        <f>AU1128*'Propiedades físicas'!$L$4+'Diseño reactor'!AV1128*'Propiedades físicas'!$L$5+'Diseño reactor'!AW1128*'Propiedades físicas'!$L$8+AX1128*'Propiedades físicas'!$L$9+'Diseño reactor'!AY1128*'Propiedades físicas'!$L$7+'Diseño reactor'!AZ1128*'Propiedades físicas'!$L$6</f>
        <v>2.0422340114259026</v>
      </c>
      <c r="BD1128" s="29">
        <f t="shared" si="716"/>
        <v>2.6190565786408873</v>
      </c>
      <c r="BE1128" s="58">
        <f t="shared" si="717"/>
        <v>42.518926058254188</v>
      </c>
      <c r="BF1128" s="30">
        <f>AU1128*'Propiedades físicas'!$I$4+'Diseño reactor'!AV1128*'Propiedades físicas'!$I$5+'Diseño reactor'!AW1128*'Propiedades físicas'!$I$8+'Diseño reactor'!AX1128*'Propiedades físicas'!$I$9+'Diseño reactor'!AY1128*'Propiedades físicas'!$I$7+'Diseño reactor'!AZ1128*'Propiedades físicas'!$I$6</f>
        <v>1.9753486763657832E-2</v>
      </c>
      <c r="BG1128" s="24">
        <f>AU1128*'Propiedades físicas'!$O$4+'Diseño reactor'!AV1128*'Propiedades físicas'!$O$5+'Diseño reactor'!AW1128*'Propiedades físicas'!$O$8+'Diseño reactor'!AX1128*'Propiedades físicas'!$O$9+'Diseño reactor'!AY1128*'Propiedades físicas'!$O$7+'Diseño reactor'!AZ1128*'Propiedades físicas'!$O$6</f>
        <v>0.15092666206496216</v>
      </c>
      <c r="BH1128" s="54">
        <f t="shared" si="718"/>
        <v>41629.773946070265</v>
      </c>
      <c r="BI1128" s="34">
        <f t="shared" si="738"/>
        <v>267.29036447933663</v>
      </c>
      <c r="BJ1128" s="27">
        <f t="shared" si="719"/>
        <v>4797.2110530925147</v>
      </c>
      <c r="BK1128" s="34">
        <f t="shared" si="720"/>
        <v>556.94388574184245</v>
      </c>
      <c r="BL1128" s="27">
        <f t="shared" si="721"/>
        <v>105.26172467500145</v>
      </c>
      <c r="BM1128" s="34">
        <f t="shared" si="722"/>
        <v>1.1054421768707483</v>
      </c>
      <c r="BN1128" s="45">
        <f t="shared" si="723"/>
        <v>1118.4274113364777</v>
      </c>
      <c r="BO1128" s="45">
        <f t="shared" si="724"/>
        <v>94.37377201264745</v>
      </c>
      <c r="BP1128" s="66">
        <f t="shared" si="725"/>
        <v>6.6913556125675315</v>
      </c>
    </row>
    <row r="1129" spans="8:68">
      <c r="H1129" s="68">
        <v>1124</v>
      </c>
      <c r="I1129" s="31">
        <f>('Propiedades físicas'!$C$10*'Diseño reactor'!H1129)/1000</f>
        <v>983.77569651819874</v>
      </c>
      <c r="J1129" s="31">
        <f t="shared" si="703"/>
        <v>0.46352029391850758</v>
      </c>
      <c r="K1129" s="31">
        <f>(I1129*1000)/'Propiedades físicas'!$F$10</f>
        <v>6426.1864052811552</v>
      </c>
      <c r="L1129" s="31">
        <f t="shared" si="704"/>
        <v>918.0266293258793</v>
      </c>
      <c r="M1129" s="31">
        <f t="shared" si="705"/>
        <v>5508.159775955276</v>
      </c>
      <c r="N1129" s="31">
        <f t="shared" si="706"/>
        <v>0.81674967021875378</v>
      </c>
      <c r="O1129" s="32">
        <f t="shared" si="707"/>
        <v>4.9004980213125231</v>
      </c>
      <c r="P1129" s="33">
        <f t="shared" si="708"/>
        <v>0.58266214057187127</v>
      </c>
      <c r="Q1129" s="31">
        <f t="shared" si="709"/>
        <v>4.5800899692761856</v>
      </c>
      <c r="R1129" s="31">
        <f t="shared" si="710"/>
        <v>0.16699601613393114</v>
      </c>
      <c r="S1129" s="31">
        <f t="shared" si="711"/>
        <v>0.32040805203633671</v>
      </c>
      <c r="T1129" s="31">
        <f t="shared" si="712"/>
        <v>4.7862504636448477E-2</v>
      </c>
      <c r="U1129" s="31">
        <f t="shared" si="713"/>
        <v>1.9229008876502883E-2</v>
      </c>
      <c r="V1129" s="47">
        <f t="shared" si="726"/>
        <v>5.7700522658573662E-4</v>
      </c>
      <c r="W1129" s="31">
        <f t="shared" si="714"/>
        <v>0.28660866135909885</v>
      </c>
      <c r="X1129" s="34">
        <f>(S1129*H1129*'Propiedades físicas'!$F$5*60*24*365)/(1000000)</f>
        <v>55739.894932006639</v>
      </c>
      <c r="Y1129" s="34">
        <f>(U1129*H1129*'Propiedades físicas'!$F$7*60*24*365)/(1000000)</f>
        <v>1046.1429692645263</v>
      </c>
      <c r="Z1129" s="31">
        <f t="shared" si="727"/>
        <v>654.91224600278326</v>
      </c>
      <c r="AA1129" s="31">
        <f t="shared" si="728"/>
        <v>5148.0211254664327</v>
      </c>
      <c r="AB1129" s="31">
        <f t="shared" si="728"/>
        <v>187.70352213453862</v>
      </c>
      <c r="AC1129" s="31">
        <f t="shared" si="728"/>
        <v>360.13865048884247</v>
      </c>
      <c r="AD1129" s="31">
        <f t="shared" si="728"/>
        <v>53.797455211368089</v>
      </c>
      <c r="AE1129" s="31">
        <f t="shared" si="729"/>
        <v>21.613405977189242</v>
      </c>
      <c r="AF1129" s="31">
        <f t="shared" si="730"/>
        <v>6426.1864052811543</v>
      </c>
      <c r="AG1129" s="31">
        <f t="shared" si="731"/>
        <v>0.10191304837727158</v>
      </c>
      <c r="AH1129" s="31">
        <f t="shared" si="732"/>
        <v>0.80110049737052402</v>
      </c>
      <c r="AI1129" s="31">
        <f t="shared" si="732"/>
        <v>2.9209162370434902E-2</v>
      </c>
      <c r="AJ1129" s="31">
        <f t="shared" si="732"/>
        <v>5.6042359772333107E-2</v>
      </c>
      <c r="AK1129" s="31">
        <f t="shared" si="732"/>
        <v>8.371598926410909E-3</v>
      </c>
      <c r="AL1129" s="31">
        <f t="shared" si="733"/>
        <v>3.3633331830254659E-3</v>
      </c>
      <c r="AM1129" s="31">
        <f t="shared" si="734"/>
        <v>1</v>
      </c>
      <c r="AN1129" s="31">
        <f>(Z1129*'Propiedades físicas'!$F$4)/1000</f>
        <v>575.91673088992763</v>
      </c>
      <c r="AO1129" s="31">
        <f>(AA1129*'Propiedades físicas'!$F$6)/1000</f>
        <v>164.9425968599445</v>
      </c>
      <c r="AP1129" s="31">
        <f>(AB1129*'Propiedades físicas'!$F$9)/1000</f>
        <v>115.80368798090359</v>
      </c>
      <c r="AQ1129" s="31">
        <f>(AC1129*'Propiedades físicas'!$F$5)/1000</f>
        <v>106.05002840944945</v>
      </c>
      <c r="AR1129" s="31">
        <f>(AD1129*'Propiedades físicas'!$F$8)/1000</f>
        <v>19.072273821534207</v>
      </c>
      <c r="AS1129" s="31">
        <f>(AE1129*'Propiedades físicas'!$F$7)/1000</f>
        <v>1.9903785564393575</v>
      </c>
      <c r="AT1129" s="31">
        <f t="shared" si="735"/>
        <v>983.77569651819863</v>
      </c>
      <c r="AU1129" s="31">
        <f t="shared" si="736"/>
        <v>0.58541467626027488</v>
      </c>
      <c r="AV1129" s="31">
        <f t="shared" si="739"/>
        <v>0.16766280915834078</v>
      </c>
      <c r="AW1129" s="31">
        <f t="shared" si="739"/>
        <v>0.11771350765297277</v>
      </c>
      <c r="AX1129" s="31">
        <f t="shared" si="739"/>
        <v>0.10779899197020636</v>
      </c>
      <c r="AY1129" s="31">
        <f t="shared" si="739"/>
        <v>1.9386811332131128E-2</v>
      </c>
      <c r="AZ1129" s="31">
        <f t="shared" si="740"/>
        <v>2.0232036260742674E-3</v>
      </c>
      <c r="BA1129" s="31">
        <f t="shared" si="737"/>
        <v>1.0000000000000002</v>
      </c>
      <c r="BB1129" s="34">
        <f>AU1129*'Propiedades físicas'!$C$4+'Diseño reactor'!AV1129*'Propiedades físicas'!$C$5+'Diseño reactor'!AW1129*'Propiedades físicas'!$C$8+'Diseño reactor'!AX1129*'Propiedades físicas'!$C$9+'Diseño reactor'!AY1129*'Propiedades físicas'!$C$7+'Diseño reactor'!AZ1129*'Propiedades físicas'!$C$6</f>
        <v>875.85670419599069</v>
      </c>
      <c r="BC1129" s="45">
        <f>AU1129*'Propiedades físicas'!$L$4+'Diseño reactor'!AV1129*'Propiedades físicas'!$L$5+'Diseño reactor'!AW1129*'Propiedades físicas'!$L$8+AX1129*'Propiedades físicas'!$L$9+'Diseño reactor'!AY1129*'Propiedades físicas'!$L$7+'Diseño reactor'!AZ1129*'Propiedades físicas'!$L$6</f>
        <v>2.0423461303548938</v>
      </c>
      <c r="BD1129" s="29">
        <f t="shared" si="716"/>
        <v>2.617253978909968</v>
      </c>
      <c r="BE1129" s="58">
        <f t="shared" si="717"/>
        <v>42.516934676203725</v>
      </c>
      <c r="BF1129" s="30">
        <f>AU1129*'Propiedades físicas'!$I$4+'Diseño reactor'!AV1129*'Propiedades físicas'!$I$5+'Diseño reactor'!AW1129*'Propiedades físicas'!$I$8+'Diseño reactor'!AX1129*'Propiedades físicas'!$I$9+'Diseño reactor'!AY1129*'Propiedades físicas'!$I$7+'Diseño reactor'!AZ1129*'Propiedades físicas'!$I$6</f>
        <v>1.9754005799625694E-2</v>
      </c>
      <c r="BG1129" s="24">
        <f>AU1129*'Propiedades físicas'!$O$4+'Diseño reactor'!AV1129*'Propiedades físicas'!$O$5+'Diseño reactor'!AW1129*'Propiedades físicas'!$O$8+'Diseño reactor'!AX1129*'Propiedades físicas'!$O$9+'Diseño reactor'!AY1129*'Propiedades físicas'!$O$7+'Diseño reactor'!AZ1129*'Propiedades físicas'!$O$6</f>
        <v>0.15093167341026553</v>
      </c>
      <c r="BH1129" s="54">
        <f t="shared" si="718"/>
        <v>41628.62642492693</v>
      </c>
      <c r="BI1129" s="34">
        <f t="shared" si="738"/>
        <v>267.30318688118155</v>
      </c>
      <c r="BJ1129" s="27">
        <f t="shared" si="719"/>
        <v>4797.1996038721245</v>
      </c>
      <c r="BK1129" s="34">
        <f t="shared" si="720"/>
        <v>556.96104915037131</v>
      </c>
      <c r="BL1129" s="27">
        <f t="shared" si="721"/>
        <v>105.26233774599361</v>
      </c>
      <c r="BM1129" s="34">
        <f t="shared" si="722"/>
        <v>1.1054421768707483</v>
      </c>
      <c r="BN1129" s="45">
        <f t="shared" si="723"/>
        <v>1119.5765336922771</v>
      </c>
      <c r="BO1129" s="45">
        <f t="shared" si="724"/>
        <v>94.396141421917605</v>
      </c>
      <c r="BP1129" s="66">
        <f t="shared" si="725"/>
        <v>6.6913469808856378</v>
      </c>
    </row>
    <row r="1130" spans="8:68">
      <c r="H1130" s="68">
        <v>1125</v>
      </c>
      <c r="I1130" s="31">
        <f>('Propiedades físicas'!$C$10*'Diseño reactor'!H1130)/1000</f>
        <v>984.65094179979849</v>
      </c>
      <c r="J1130" s="31">
        <f t="shared" si="703"/>
        <v>0.46310827587946896</v>
      </c>
      <c r="K1130" s="31">
        <f>(I1130*1000)/'Propiedades físicas'!$F$10</f>
        <v>6431.9036529726864</v>
      </c>
      <c r="L1130" s="31">
        <f t="shared" si="704"/>
        <v>918.84337899609795</v>
      </c>
      <c r="M1130" s="31">
        <f t="shared" si="705"/>
        <v>5513.0602739765882</v>
      </c>
      <c r="N1130" s="31">
        <f t="shared" si="706"/>
        <v>0.81674967021875378</v>
      </c>
      <c r="O1130" s="32">
        <f t="shared" si="707"/>
        <v>4.9004980213125231</v>
      </c>
      <c r="P1130" s="33">
        <f t="shared" si="708"/>
        <v>0.58281061930202593</v>
      </c>
      <c r="Q1130" s="31">
        <f t="shared" si="709"/>
        <v>4.5803600985346682</v>
      </c>
      <c r="R1130" s="31">
        <f t="shared" si="710"/>
        <v>0.16693262099167935</v>
      </c>
      <c r="S1130" s="31">
        <f t="shared" si="711"/>
        <v>0.32013792277785402</v>
      </c>
      <c r="T1130" s="31">
        <f t="shared" si="712"/>
        <v>4.7813987988970727E-2</v>
      </c>
      <c r="U1130" s="31">
        <f t="shared" si="713"/>
        <v>1.919244193607773E-2</v>
      </c>
      <c r="V1130" s="47">
        <f t="shared" si="726"/>
        <v>5.771522637748218E-4</v>
      </c>
      <c r="W1130" s="31">
        <f t="shared" si="714"/>
        <v>0.28642686914592919</v>
      </c>
      <c r="X1130" s="34">
        <f>(S1130*H1130*'Propiedades físicas'!$F$5*60*24*365)/(1000000)</f>
        <v>55742.450649389379</v>
      </c>
      <c r="Y1130" s="34">
        <f>(U1130*H1130*'Propiedades físicas'!$F$7*60*24*365)/(1000000)</f>
        <v>1045.0825285283665</v>
      </c>
      <c r="Z1130" s="31">
        <f t="shared" si="727"/>
        <v>655.66194671477922</v>
      </c>
      <c r="AA1130" s="31">
        <f t="shared" si="728"/>
        <v>5152.9051108515014</v>
      </c>
      <c r="AB1130" s="31">
        <f t="shared" si="728"/>
        <v>187.79919861563928</v>
      </c>
      <c r="AC1130" s="31">
        <f t="shared" si="728"/>
        <v>360.15516312508578</v>
      </c>
      <c r="AD1130" s="31">
        <f t="shared" si="728"/>
        <v>53.790736487592071</v>
      </c>
      <c r="AE1130" s="31">
        <f t="shared" si="729"/>
        <v>21.591497178087447</v>
      </c>
      <c r="AF1130" s="31">
        <f t="shared" si="730"/>
        <v>6431.9036529726854</v>
      </c>
      <c r="AG1130" s="31">
        <f t="shared" si="731"/>
        <v>0.1019390186934387</v>
      </c>
      <c r="AH1130" s="31">
        <f t="shared" si="732"/>
        <v>0.80114774549987877</v>
      </c>
      <c r="AI1130" s="31">
        <f t="shared" si="732"/>
        <v>2.9198073968169997E-2</v>
      </c>
      <c r="AJ1130" s="31">
        <f t="shared" si="732"/>
        <v>5.5995111642978344E-2</v>
      </c>
      <c r="AK1130" s="31">
        <f t="shared" si="732"/>
        <v>8.3631129117941877E-3</v>
      </c>
      <c r="AL1130" s="31">
        <f t="shared" si="733"/>
        <v>3.3569372837399902E-3</v>
      </c>
      <c r="AM1130" s="31">
        <f t="shared" si="734"/>
        <v>0.99999999999999989</v>
      </c>
      <c r="AN1130" s="31">
        <f>(Z1130*'Propiedades físicas'!$F$4)/1000</f>
        <v>576.57600270204262</v>
      </c>
      <c r="AO1130" s="31">
        <f>(AA1130*'Propiedades físicas'!$F$6)/1000</f>
        <v>165.0990797516821</v>
      </c>
      <c r="AP1130" s="31">
        <f>(AB1130*'Propiedades físicas'!$F$9)/1000</f>
        <v>115.86271558591865</v>
      </c>
      <c r="AQ1130" s="31">
        <f>(AC1130*'Propiedades físicas'!$F$5)/1000</f>
        <v>106.05489088544402</v>
      </c>
      <c r="AR1130" s="31">
        <f>(AD1130*'Propiedades físicas'!$F$8)/1000</f>
        <v>19.069891899581133</v>
      </c>
      <c r="AS1130" s="31">
        <f>(AE1130*'Propiedades físicas'!$F$7)/1000</f>
        <v>1.988360975130073</v>
      </c>
      <c r="AT1130" s="31">
        <f t="shared" si="735"/>
        <v>984.65094179979849</v>
      </c>
      <c r="AU1130" s="31">
        <f t="shared" si="736"/>
        <v>0.58556385641407671</v>
      </c>
      <c r="AV1130" s="31">
        <f t="shared" si="739"/>
        <v>0.16767269774800095</v>
      </c>
      <c r="AW1130" s="31">
        <f t="shared" si="739"/>
        <v>0.11766882117041241</v>
      </c>
      <c r="AX1130" s="31">
        <f t="shared" si="739"/>
        <v>0.10770810891785787</v>
      </c>
      <c r="AY1130" s="31">
        <f t="shared" si="739"/>
        <v>1.9367159558822081E-2</v>
      </c>
      <c r="AZ1130" s="31">
        <f t="shared" si="740"/>
        <v>2.0193561908300609E-3</v>
      </c>
      <c r="BA1130" s="31">
        <f t="shared" si="737"/>
        <v>1.0000000000000002</v>
      </c>
      <c r="BB1130" s="34">
        <f>AU1130*'Propiedades físicas'!$C$4+'Diseño reactor'!AV1130*'Propiedades físicas'!$C$5+'Diseño reactor'!AW1130*'Propiedades físicas'!$C$8+'Diseño reactor'!AX1130*'Propiedades físicas'!$C$9+'Diseño reactor'!AY1130*'Propiedades físicas'!$C$7+'Diseño reactor'!AZ1130*'Propiedades físicas'!$C$6</f>
        <v>875.85557704589951</v>
      </c>
      <c r="BC1130" s="45">
        <f>AU1130*'Propiedades físicas'!$L$4+'Diseño reactor'!AV1130*'Propiedades físicas'!$L$5+'Diseño reactor'!AW1130*'Propiedades físicas'!$L$8+AX1130*'Propiedades físicas'!$L$9+'Diseño reactor'!AY1130*'Propiedades físicas'!$L$7+'Diseño reactor'!AZ1130*'Propiedades físicas'!$L$6</f>
        <v>2.0424581001284703</v>
      </c>
      <c r="BD1130" s="29">
        <f t="shared" si="716"/>
        <v>2.615453864297371</v>
      </c>
      <c r="BE1130" s="58">
        <f t="shared" si="717"/>
        <v>42.514946130655467</v>
      </c>
      <c r="BF1130" s="30">
        <f>AU1130*'Propiedades físicas'!$I$4+'Diseño reactor'!AV1130*'Propiedades físicas'!$I$5+'Diseño reactor'!AW1130*'Propiedades físicas'!$I$8+'Diseño reactor'!AX1130*'Propiedades físicas'!$I$9+'Diseño reactor'!AY1130*'Propiedades físicas'!$I$7+'Diseño reactor'!AZ1130*'Propiedades físicas'!$I$6</f>
        <v>1.9754523615392958E-2</v>
      </c>
      <c r="BG1130" s="24">
        <f>AU1130*'Propiedades físicas'!$O$4+'Diseño reactor'!AV1130*'Propiedades físicas'!$O$5+'Diseño reactor'!AW1130*'Propiedades físicas'!$O$8+'Diseño reactor'!AX1130*'Propiedades físicas'!$O$9+'Diseño reactor'!AY1130*'Propiedades físicas'!$O$7+'Diseño reactor'!AZ1130*'Propiedades físicas'!$O$6</f>
        <v>0.15093667887352705</v>
      </c>
      <c r="BH1130" s="54">
        <f t="shared" si="718"/>
        <v>41627.481662933707</v>
      </c>
      <c r="BI1130" s="34">
        <f t="shared" si="738"/>
        <v>267.31598358704275</v>
      </c>
      <c r="BJ1130" s="27">
        <f t="shared" si="719"/>
        <v>4797.1882068360064</v>
      </c>
      <c r="BK1130" s="34">
        <f t="shared" si="720"/>
        <v>556.97819682390571</v>
      </c>
      <c r="BL1130" s="27">
        <f t="shared" si="721"/>
        <v>105.26295022433628</v>
      </c>
      <c r="BM1130" s="34">
        <f t="shared" si="722"/>
        <v>1.1054421768707483</v>
      </c>
      <c r="BN1130" s="45">
        <f t="shared" si="723"/>
        <v>1120.7257521559995</v>
      </c>
      <c r="BO1130" s="45">
        <f t="shared" si="724"/>
        <v>94.418482463486981</v>
      </c>
      <c r="BP1130" s="66">
        <f t="shared" si="725"/>
        <v>6.6913383697140576</v>
      </c>
    </row>
    <row r="1131" spans="8:68">
      <c r="H1131" s="68">
        <v>1126</v>
      </c>
      <c r="I1131" s="31">
        <f>('Propiedades físicas'!$C$10*'Diseño reactor'!H1131)/1000</f>
        <v>985.52618708139835</v>
      </c>
      <c r="J1131" s="31">
        <f t="shared" si="703"/>
        <v>0.46269698966643208</v>
      </c>
      <c r="K1131" s="31">
        <f>(I1131*1000)/'Propiedades físicas'!$F$10</f>
        <v>6437.6209006642175</v>
      </c>
      <c r="L1131" s="31">
        <f t="shared" si="704"/>
        <v>919.66012866631672</v>
      </c>
      <c r="M1131" s="31">
        <f t="shared" si="705"/>
        <v>5517.9607719979003</v>
      </c>
      <c r="N1131" s="31">
        <f t="shared" si="706"/>
        <v>0.81674967021875378</v>
      </c>
      <c r="O1131" s="32">
        <f t="shared" si="707"/>
        <v>4.9004980213125222</v>
      </c>
      <c r="P1131" s="33">
        <f t="shared" si="708"/>
        <v>0.58295890979525278</v>
      </c>
      <c r="Q1131" s="31">
        <f t="shared" si="709"/>
        <v>4.5806297851496396</v>
      </c>
      <c r="R1131" s="31">
        <f t="shared" si="710"/>
        <v>0.16686925233797034</v>
      </c>
      <c r="S1131" s="31">
        <f t="shared" si="711"/>
        <v>0.3198682361628824</v>
      </c>
      <c r="T1131" s="31">
        <f t="shared" si="712"/>
        <v>4.7765540431679965E-2</v>
      </c>
      <c r="U1131" s="31">
        <f t="shared" si="713"/>
        <v>1.915596765385072E-2</v>
      </c>
      <c r="V1131" s="47">
        <f t="shared" si="726"/>
        <v>5.772991145545222E-4</v>
      </c>
      <c r="W1131" s="31">
        <f t="shared" si="714"/>
        <v>0.28624530740353255</v>
      </c>
      <c r="X1131" s="34">
        <f>(S1131*H1131*'Propiedades físicas'!$F$5*60*24*365)/(1000000)</f>
        <v>55744.999890754014</v>
      </c>
      <c r="Y1131" s="34">
        <f>(U1131*H1131*'Propiedades físicas'!$F$7*60*24*365)/(1000000)</f>
        <v>1044.0235979140421</v>
      </c>
      <c r="Z1131" s="31">
        <f t="shared" si="727"/>
        <v>656.41173242945467</v>
      </c>
      <c r="AA1131" s="31">
        <f t="shared" si="728"/>
        <v>5157.789138078494</v>
      </c>
      <c r="AB1131" s="31">
        <f t="shared" si="728"/>
        <v>187.89477813255459</v>
      </c>
      <c r="AC1131" s="31">
        <f t="shared" si="728"/>
        <v>360.17163391940556</v>
      </c>
      <c r="AD1131" s="31">
        <f t="shared" si="728"/>
        <v>53.783998526071642</v>
      </c>
      <c r="AE1131" s="31">
        <f t="shared" si="729"/>
        <v>21.569619578235912</v>
      </c>
      <c r="AF1131" s="31">
        <f t="shared" si="730"/>
        <v>6437.6209006642157</v>
      </c>
      <c r="AG1131" s="31">
        <f t="shared" si="731"/>
        <v>0.10196495608520967</v>
      </c>
      <c r="AH1131" s="31">
        <f t="shared" si="732"/>
        <v>0.80119491620675087</v>
      </c>
      <c r="AI1131" s="31">
        <f t="shared" si="732"/>
        <v>2.9186990198998536E-2</v>
      </c>
      <c r="AJ1131" s="31">
        <f t="shared" si="732"/>
        <v>5.5947940936106388E-2</v>
      </c>
      <c r="AK1131" s="31">
        <f t="shared" si="732"/>
        <v>8.3546389816962288E-3</v>
      </c>
      <c r="AL1131" s="31">
        <f t="shared" si="733"/>
        <v>3.350557591238468E-3</v>
      </c>
      <c r="AM1131" s="31">
        <f t="shared" si="734"/>
        <v>1</v>
      </c>
      <c r="AN1131" s="31">
        <f>(Z1131*'Propiedades físicas'!$F$4)/1000</f>
        <v>577.23534926381376</v>
      </c>
      <c r="AO1131" s="31">
        <f>(AA1131*'Propiedades físicas'!$F$6)/1000</f>
        <v>165.25556398403492</v>
      </c>
      <c r="AP1131" s="31">
        <f>(AB1131*'Propiedades físicas'!$F$9)/1000</f>
        <v>115.92168336887954</v>
      </c>
      <c r="AQ1131" s="31">
        <f>(AC1131*'Propiedades físicas'!$F$5)/1000</f>
        <v>106.05974104024736</v>
      </c>
      <c r="AR1131" s="31">
        <f>(AD1131*'Propiedades físicas'!$F$8)/1000</f>
        <v>19.067503157462909</v>
      </c>
      <c r="AS1131" s="31">
        <f>(AE1131*'Propiedades físicas'!$F$7)/1000</f>
        <v>1.9863462669597451</v>
      </c>
      <c r="AT1131" s="31">
        <f t="shared" si="735"/>
        <v>985.52618708139835</v>
      </c>
      <c r="AU1131" s="31">
        <f t="shared" si="736"/>
        <v>0.58571284744170649</v>
      </c>
      <c r="AV1131" s="31">
        <f t="shared" si="739"/>
        <v>0.16768257013386276</v>
      </c>
      <c r="AW1131" s="31">
        <f t="shared" si="739"/>
        <v>0.11762415335931112</v>
      </c>
      <c r="AX1131" s="31">
        <f t="shared" si="739"/>
        <v>0.10761737478974517</v>
      </c>
      <c r="AY1131" s="31">
        <f t="shared" si="739"/>
        <v>1.9347535770643152E-2</v>
      </c>
      <c r="AZ1131" s="31">
        <f t="shared" si="740"/>
        <v>2.0155185047312043E-3</v>
      </c>
      <c r="BA1131" s="31">
        <f t="shared" si="737"/>
        <v>1</v>
      </c>
      <c r="BB1131" s="34">
        <f>AU1131*'Propiedades físicas'!$C$4+'Diseño reactor'!AV1131*'Propiedades físicas'!$C$5+'Diseño reactor'!AW1131*'Propiedades físicas'!$C$8+'Diseño reactor'!AX1131*'Propiedades físicas'!$C$9+'Diseño reactor'!AY1131*'Propiedades físicas'!$C$7+'Diseño reactor'!AZ1131*'Propiedades físicas'!$C$6</f>
        <v>875.85445257240815</v>
      </c>
      <c r="BC1131" s="45">
        <f>AU1131*'Propiedades físicas'!$L$4+'Diseño reactor'!AV1131*'Propiedades físicas'!$L$5+'Diseño reactor'!AW1131*'Propiedades físicas'!$L$8+AX1131*'Propiedades físicas'!$L$9+'Diseño reactor'!AY1131*'Propiedades físicas'!$L$7+'Diseño reactor'!AZ1131*'Propiedades físicas'!$L$6</f>
        <v>2.0425699210393917</v>
      </c>
      <c r="BD1131" s="29">
        <f t="shared" si="716"/>
        <v>2.61365622966342</v>
      </c>
      <c r="BE1131" s="58">
        <f t="shared" si="717"/>
        <v>42.512960415500018</v>
      </c>
      <c r="BF1131" s="30">
        <f>AU1131*'Propiedades físicas'!$I$4+'Diseño reactor'!AV1131*'Propiedades físicas'!$I$5+'Diseño reactor'!AW1131*'Propiedades físicas'!$I$8+'Diseño reactor'!AX1131*'Propiedades físicas'!$I$9+'Diseño reactor'!AY1131*'Propiedades físicas'!$I$7+'Diseño reactor'!AZ1131*'Propiedades físicas'!$I$6</f>
        <v>1.9755040214525114E-2</v>
      </c>
      <c r="BG1131" s="24">
        <f>AU1131*'Propiedades físicas'!$O$4+'Diseño reactor'!AV1131*'Propiedades físicas'!$O$5+'Diseño reactor'!AW1131*'Propiedades físicas'!$O$8+'Diseño reactor'!AX1131*'Propiedades físicas'!$O$9+'Diseño reactor'!AY1131*'Propiedades físicas'!$O$7+'Diseño reactor'!AZ1131*'Propiedades físicas'!$O$6</f>
        <v>0.15094167846435166</v>
      </c>
      <c r="BH1131" s="54">
        <f t="shared" si="718"/>
        <v>41626.339651764763</v>
      </c>
      <c r="BI1131" s="34">
        <f t="shared" si="738"/>
        <v>267.32875466627593</v>
      </c>
      <c r="BJ1131" s="27">
        <f t="shared" si="719"/>
        <v>4797.1768617987564</v>
      </c>
      <c r="BK1131" s="34">
        <f t="shared" si="720"/>
        <v>556.99532877711954</v>
      </c>
      <c r="BL1131" s="27">
        <f t="shared" si="721"/>
        <v>105.26356211064</v>
      </c>
      <c r="BM1131" s="34">
        <f t="shared" si="722"/>
        <v>1.1054421768707483</v>
      </c>
      <c r="BN1131" s="45">
        <f t="shared" si="723"/>
        <v>1121.8750665372243</v>
      </c>
      <c r="BO1131" s="45">
        <f t="shared" si="724"/>
        <v>94.440795191278468</v>
      </c>
      <c r="BP1131" s="66">
        <f t="shared" si="725"/>
        <v>6.6913297789910935</v>
      </c>
    </row>
    <row r="1132" spans="8:68">
      <c r="H1132" s="68">
        <v>1127</v>
      </c>
      <c r="I1132" s="31">
        <f>('Propiedades físicas'!$C$10*'Diseño reactor'!H1132)/1000</f>
        <v>986.40143236299821</v>
      </c>
      <c r="J1132" s="31">
        <f t="shared" si="703"/>
        <v>0.46228643333132435</v>
      </c>
      <c r="K1132" s="31">
        <f>(I1132*1000)/'Propiedades físicas'!$F$10</f>
        <v>6443.3381483557496</v>
      </c>
      <c r="L1132" s="31">
        <f t="shared" si="704"/>
        <v>920.47687833653561</v>
      </c>
      <c r="M1132" s="31">
        <f t="shared" si="705"/>
        <v>5522.8612700192134</v>
      </c>
      <c r="N1132" s="31">
        <f t="shared" si="706"/>
        <v>0.81674967021875389</v>
      </c>
      <c r="O1132" s="32">
        <f t="shared" si="707"/>
        <v>4.9004980213125231</v>
      </c>
      <c r="P1132" s="33">
        <f t="shared" si="708"/>
        <v>0.58310701240928675</v>
      </c>
      <c r="Q1132" s="31">
        <f t="shared" si="709"/>
        <v>4.5808990301818664</v>
      </c>
      <c r="R1132" s="31">
        <f t="shared" si="710"/>
        <v>0.16680591022479904</v>
      </c>
      <c r="S1132" s="31">
        <f t="shared" si="711"/>
        <v>0.31959899113065576</v>
      </c>
      <c r="T1132" s="31">
        <f t="shared" si="712"/>
        <v>4.7717161848147553E-2</v>
      </c>
      <c r="U1132" s="31">
        <f t="shared" si="713"/>
        <v>1.9119585736520527E-2</v>
      </c>
      <c r="V1132" s="47">
        <f t="shared" si="726"/>
        <v>5.7744577927909947E-4</v>
      </c>
      <c r="W1132" s="31">
        <f t="shared" si="714"/>
        <v>0.28606397569391057</v>
      </c>
      <c r="X1132" s="34">
        <f>(S1132*H1132*'Propiedades físicas'!$F$5*60*24*365)/(1000000)</f>
        <v>55747.542676599864</v>
      </c>
      <c r="Y1132" s="34">
        <f>(U1132*H1132*'Propiedades físicas'!$F$7*60*24*365)/(1000000)</f>
        <v>1042.966174876743</v>
      </c>
      <c r="Z1132" s="31">
        <f t="shared" si="727"/>
        <v>657.1616029852662</v>
      </c>
      <c r="AA1132" s="31">
        <f t="shared" si="728"/>
        <v>5162.6732070149637</v>
      </c>
      <c r="AB1132" s="31">
        <f t="shared" si="728"/>
        <v>187.99026082334851</v>
      </c>
      <c r="AC1132" s="31">
        <f t="shared" si="728"/>
        <v>360.18806300424905</v>
      </c>
      <c r="AD1132" s="31">
        <f t="shared" si="728"/>
        <v>53.777241402862295</v>
      </c>
      <c r="AE1132" s="31">
        <f t="shared" si="729"/>
        <v>21.547773125058633</v>
      </c>
      <c r="AF1132" s="31">
        <f t="shared" si="730"/>
        <v>6443.3381483557478</v>
      </c>
      <c r="AG1132" s="31">
        <f t="shared" si="731"/>
        <v>0.10199086061515565</v>
      </c>
      <c r="AH1132" s="31">
        <f t="shared" si="732"/>
        <v>0.80124200967667791</v>
      </c>
      <c r="AI1132" s="31">
        <f t="shared" si="732"/>
        <v>2.917591107201491E-2</v>
      </c>
      <c r="AJ1132" s="31">
        <f t="shared" si="732"/>
        <v>5.5900847466179335E-2</v>
      </c>
      <c r="AK1132" s="31">
        <f t="shared" si="732"/>
        <v>8.3461771157525722E-3</v>
      </c>
      <c r="AL1132" s="31">
        <f t="shared" si="733"/>
        <v>3.3441940542197576E-3</v>
      </c>
      <c r="AM1132" s="31">
        <f t="shared" si="734"/>
        <v>1</v>
      </c>
      <c r="AN1132" s="31">
        <f>(Z1132*'Propiedades físicas'!$F$4)/1000</f>
        <v>577.89477043318345</v>
      </c>
      <c r="AO1132" s="31">
        <f>(AA1132*'Propiedades físicas'!$F$6)/1000</f>
        <v>165.41204955275944</v>
      </c>
      <c r="AP1132" s="31">
        <f>(AB1132*'Propiedades físicas'!$F$9)/1000</f>
        <v>115.98059141496485</v>
      </c>
      <c r="AQ1132" s="31">
        <f>(AC1132*'Propiedades físicas'!$F$5)/1000</f>
        <v>106.06457891286122</v>
      </c>
      <c r="AR1132" s="31">
        <f>(AD1132*'Propiedades físicas'!$F$8)/1000</f>
        <v>19.065107622142733</v>
      </c>
      <c r="AS1132" s="31">
        <f>(AE1132*'Propiedades físicas'!$F$7)/1000</f>
        <v>1.9843344270866496</v>
      </c>
      <c r="AT1132" s="31">
        <f t="shared" si="735"/>
        <v>986.40143236299821</v>
      </c>
      <c r="AU1132" s="31">
        <f t="shared" si="736"/>
        <v>0.58586164970258958</v>
      </c>
      <c r="AV1132" s="31">
        <f t="shared" si="739"/>
        <v>0.16769242635475756</v>
      </c>
      <c r="AW1132" s="31">
        <f t="shared" si="739"/>
        <v>0.11757950425631955</v>
      </c>
      <c r="AX1132" s="31">
        <f t="shared" si="739"/>
        <v>0.10752678922898116</v>
      </c>
      <c r="AY1132" s="31">
        <f t="shared" si="739"/>
        <v>1.9327939920434672E-2</v>
      </c>
      <c r="AZ1132" s="31">
        <f t="shared" si="740"/>
        <v>2.0116905369176406E-3</v>
      </c>
      <c r="BA1132" s="31">
        <f t="shared" si="737"/>
        <v>1.0000000000000002</v>
      </c>
      <c r="BB1132" s="34">
        <f>AU1132*'Propiedades físicas'!$C$4+'Diseño reactor'!AV1132*'Propiedades físicas'!$C$5+'Diseño reactor'!AW1132*'Propiedades físicas'!$C$8+'Diseño reactor'!AX1132*'Propiedades físicas'!$C$9+'Diseño reactor'!AY1132*'Propiedades físicas'!$C$7+'Diseño reactor'!AZ1132*'Propiedades físicas'!$C$6</f>
        <v>875.85333076747054</v>
      </c>
      <c r="BC1132" s="45">
        <f>AU1132*'Propiedades físicas'!$L$4+'Diseño reactor'!AV1132*'Propiedades físicas'!$L$5+'Diseño reactor'!AW1132*'Propiedades físicas'!$L$8+AX1132*'Propiedades físicas'!$L$9+'Diseño reactor'!AY1132*'Propiedades físicas'!$L$7+'Diseño reactor'!AZ1132*'Propiedades físicas'!$L$6</f>
        <v>2.0426815933796623</v>
      </c>
      <c r="BD1132" s="29">
        <f t="shared" si="716"/>
        <v>2.6118610698825986</v>
      </c>
      <c r="BE1132" s="58">
        <f t="shared" si="717"/>
        <v>42.510977524645646</v>
      </c>
      <c r="BF1132" s="30">
        <f>AU1132*'Propiedades físicas'!$I$4+'Diseño reactor'!AV1132*'Propiedades físicas'!$I$5+'Diseño reactor'!AW1132*'Propiedades físicas'!$I$8+'Diseño reactor'!AX1132*'Propiedades físicas'!$I$9+'Diseño reactor'!AY1132*'Propiedades físicas'!$I$7+'Diseño reactor'!AZ1132*'Propiedades físicas'!$I$6</f>
        <v>1.9755555600575011E-2</v>
      </c>
      <c r="BG1132" s="24">
        <f>AU1132*'Propiedades físicas'!$O$4+'Diseño reactor'!AV1132*'Propiedades físicas'!$O$5+'Diseño reactor'!AW1132*'Propiedades físicas'!$O$8+'Diseño reactor'!AX1132*'Propiedades físicas'!$O$9+'Diseño reactor'!AY1132*'Propiedades físicas'!$O$7+'Diseño reactor'!AZ1132*'Propiedades físicas'!$O$6</f>
        <v>0.1509466721923256</v>
      </c>
      <c r="BH1132" s="54">
        <f t="shared" si="718"/>
        <v>41625.20038312504</v>
      </c>
      <c r="BI1132" s="34">
        <f t="shared" si="738"/>
        <v>267.34150018800324</v>
      </c>
      <c r="BJ1132" s="27">
        <f t="shared" si="719"/>
        <v>4797.1655685757232</v>
      </c>
      <c r="BK1132" s="34">
        <f t="shared" si="720"/>
        <v>557.01244502470081</v>
      </c>
      <c r="BL1132" s="27">
        <f t="shared" si="721"/>
        <v>105.26417340551566</v>
      </c>
      <c r="BM1132" s="34">
        <f t="shared" si="722"/>
        <v>1.1054421768707483</v>
      </c>
      <c r="BN1132" s="45">
        <f t="shared" si="723"/>
        <v>1123.0244766460282</v>
      </c>
      <c r="BO1132" s="45">
        <f t="shared" si="724"/>
        <v>94.463079659078389</v>
      </c>
      <c r="BP1132" s="66">
        <f t="shared" si="725"/>
        <v>6.6913212086552774</v>
      </c>
    </row>
    <row r="1133" spans="8:68">
      <c r="H1133" s="68">
        <v>1128</v>
      </c>
      <c r="I1133" s="31">
        <f>('Propiedades físicas'!$C$10*'Diseño reactor'!H1133)/1000</f>
        <v>987.27667764459807</v>
      </c>
      <c r="J1133" s="31">
        <f t="shared" si="703"/>
        <v>0.46187660493298094</v>
      </c>
      <c r="K1133" s="31">
        <f>(I1133*1000)/'Propiedades físicas'!$F$10</f>
        <v>6449.0553960472807</v>
      </c>
      <c r="L1133" s="31">
        <f t="shared" si="704"/>
        <v>921.29362800675437</v>
      </c>
      <c r="M1133" s="31">
        <f t="shared" si="705"/>
        <v>5527.7617680405265</v>
      </c>
      <c r="N1133" s="31">
        <f t="shared" si="706"/>
        <v>0.81674967021875389</v>
      </c>
      <c r="O1133" s="32">
        <f t="shared" si="707"/>
        <v>4.9004980213125231</v>
      </c>
      <c r="P1133" s="33">
        <f t="shared" si="708"/>
        <v>0.58325492750095698</v>
      </c>
      <c r="Q1133" s="31">
        <f t="shared" si="709"/>
        <v>4.5811678346887996</v>
      </c>
      <c r="R1133" s="31">
        <f t="shared" si="710"/>
        <v>0.1667425947037697</v>
      </c>
      <c r="S1133" s="31">
        <f t="shared" si="711"/>
        <v>0.31933018662372331</v>
      </c>
      <c r="T1133" s="31">
        <f t="shared" si="712"/>
        <v>4.7668852122128E-2</v>
      </c>
      <c r="U1133" s="31">
        <f t="shared" si="713"/>
        <v>1.9083295891899207E-2</v>
      </c>
      <c r="V1133" s="47">
        <f t="shared" si="726"/>
        <v>5.7759225830191852E-4</v>
      </c>
      <c r="W1133" s="31">
        <f t="shared" si="714"/>
        <v>0.28588287358017411</v>
      </c>
      <c r="X1133" s="34">
        <f>(S1133*H1133*'Propiedades físicas'!$F$5*60*24*365)/(1000000)</f>
        <v>55750.0790273483</v>
      </c>
      <c r="Y1133" s="34">
        <f>(U1133*H1133*'Propiedades físicas'!$F$7*60*24*365)/(1000000)</f>
        <v>1041.9102568756618</v>
      </c>
      <c r="Z1133" s="31">
        <f t="shared" si="727"/>
        <v>657.91155822107942</v>
      </c>
      <c r="AA1133" s="31">
        <f t="shared" si="728"/>
        <v>5167.5573175289655</v>
      </c>
      <c r="AB1133" s="31">
        <f t="shared" si="728"/>
        <v>188.08564682585222</v>
      </c>
      <c r="AC1133" s="31">
        <f t="shared" si="728"/>
        <v>360.20445051155991</v>
      </c>
      <c r="AD1133" s="31">
        <f t="shared" si="728"/>
        <v>53.770465193760387</v>
      </c>
      <c r="AE1133" s="31">
        <f t="shared" si="729"/>
        <v>21.525957766062305</v>
      </c>
      <c r="AF1133" s="31">
        <f t="shared" si="730"/>
        <v>6449.0553960472807</v>
      </c>
      <c r="AG1133" s="31">
        <f t="shared" si="731"/>
        <v>0.10201673234568941</v>
      </c>
      <c r="AH1133" s="31">
        <f t="shared" si="732"/>
        <v>0.80128902609461783</v>
      </c>
      <c r="AI1133" s="31">
        <f t="shared" si="732"/>
        <v>2.9164836596245185E-2</v>
      </c>
      <c r="AJ1133" s="31">
        <f t="shared" si="732"/>
        <v>5.5853831048239162E-2</v>
      </c>
      <c r="AK1133" s="31">
        <f t="shared" si="732"/>
        <v>8.3377272936307981E-3</v>
      </c>
      <c r="AL1133" s="31">
        <f t="shared" si="733"/>
        <v>3.3378466215774603E-3</v>
      </c>
      <c r="AM1133" s="31">
        <f t="shared" si="734"/>
        <v>0.99999999999999978</v>
      </c>
      <c r="AN1133" s="31">
        <f>(Z1133*'Propiedades físicas'!$F$4)/1000</f>
        <v>578.55426606845288</v>
      </c>
      <c r="AO1133" s="31">
        <f>(AA1133*'Propiedades físicas'!$F$6)/1000</f>
        <v>165.56853645362804</v>
      </c>
      <c r="AP1133" s="31">
        <f>(AB1133*'Propiedades físicas'!$F$9)/1000</f>
        <v>116.03943980920953</v>
      </c>
      <c r="AQ1133" s="31">
        <f>(AC1133*'Propiedades físicas'!$F$5)/1000</f>
        <v>106.06940454213907</v>
      </c>
      <c r="AR1133" s="31">
        <f>(AD1133*'Propiedades físicas'!$F$8)/1000</f>
        <v>19.062705320491926</v>
      </c>
      <c r="AS1133" s="31">
        <f>(AE1133*'Propiedades físicas'!$F$7)/1000</f>
        <v>1.9823254506766776</v>
      </c>
      <c r="AT1133" s="31">
        <f t="shared" si="735"/>
        <v>987.27667764459807</v>
      </c>
      <c r="AU1133" s="31">
        <f t="shared" si="736"/>
        <v>0.58601026355524022</v>
      </c>
      <c r="AV1133" s="31">
        <f t="shared" si="739"/>
        <v>0.1677022664493952</v>
      </c>
      <c r="AW1133" s="31">
        <f t="shared" si="739"/>
        <v>0.11753487389781292</v>
      </c>
      <c r="AX1133" s="31">
        <f t="shared" si="739"/>
        <v>0.10743635187979408</v>
      </c>
      <c r="AY1133" s="31">
        <f t="shared" si="739"/>
        <v>1.9308371961111147E-2</v>
      </c>
      <c r="AZ1133" s="31">
        <f t="shared" si="740"/>
        <v>2.0078722566464588E-3</v>
      </c>
      <c r="BA1133" s="31">
        <f t="shared" si="737"/>
        <v>1</v>
      </c>
      <c r="BB1133" s="34">
        <f>AU1133*'Propiedades físicas'!$C$4+'Diseño reactor'!AV1133*'Propiedades físicas'!$C$5+'Diseño reactor'!AW1133*'Propiedades físicas'!$C$8+'Diseño reactor'!AX1133*'Propiedades físicas'!$C$9+'Diseño reactor'!AY1133*'Propiedades físicas'!$C$7+'Diseño reactor'!AZ1133*'Propiedades físicas'!$C$6</f>
        <v>875.8522116230688</v>
      </c>
      <c r="BC1133" s="45">
        <f>AU1133*'Propiedades físicas'!$L$4+'Diseño reactor'!AV1133*'Propiedades físicas'!$L$5+'Diseño reactor'!AW1133*'Propiedades físicas'!$L$8+AX1133*'Propiedades físicas'!$L$9+'Diseño reactor'!AY1133*'Propiedades físicas'!$L$7+'Diseño reactor'!AZ1133*'Propiedades físicas'!$L$6</f>
        <v>2.0427931174405338</v>
      </c>
      <c r="BD1133" s="29">
        <f t="shared" si="716"/>
        <v>2.6100683798435038</v>
      </c>
      <c r="BE1133" s="58">
        <f t="shared" si="717"/>
        <v>42.508997452018264</v>
      </c>
      <c r="BF1133" s="30">
        <f>AU1133*'Propiedades físicas'!$I$4+'Diseño reactor'!AV1133*'Propiedades físicas'!$I$5+'Diseño reactor'!AW1133*'Propiedades físicas'!$I$8+'Diseño reactor'!AX1133*'Propiedades físicas'!$I$9+'Diseño reactor'!AY1133*'Propiedades físicas'!$I$7+'Diseño reactor'!AZ1133*'Propiedades físicas'!$I$6</f>
        <v>1.9756069777082899E-2</v>
      </c>
      <c r="BG1133" s="24">
        <f>AU1133*'Propiedades físicas'!$O$4+'Diseño reactor'!AV1133*'Propiedades físicas'!$O$5+'Diseño reactor'!AW1133*'Propiedades físicas'!$O$8+'Diseño reactor'!AX1133*'Propiedades físicas'!$O$9+'Diseño reactor'!AY1133*'Propiedades físicas'!$O$7+'Diseño reactor'!AZ1133*'Propiedades físicas'!$O$6</f>
        <v>0.15095166006701649</v>
      </c>
      <c r="BH1133" s="54">
        <f t="shared" si="718"/>
        <v>41624.063848750018</v>
      </c>
      <c r="BI1133" s="34">
        <f t="shared" si="738"/>
        <v>267.35422022111419</v>
      </c>
      <c r="BJ1133" s="27">
        <f t="shared" si="719"/>
        <v>4797.1543269829517</v>
      </c>
      <c r="BK1133" s="34">
        <f t="shared" si="720"/>
        <v>557.02954558134445</v>
      </c>
      <c r="BL1133" s="27">
        <f t="shared" si="721"/>
        <v>105.26478410957419</v>
      </c>
      <c r="BM1133" s="34">
        <f t="shared" si="722"/>
        <v>1.1054421768707483</v>
      </c>
      <c r="BN1133" s="45">
        <f t="shared" si="723"/>
        <v>1124.1739822929876</v>
      </c>
      <c r="BO1133" s="45">
        <f t="shared" si="724"/>
        <v>94.485335920536983</v>
      </c>
      <c r="BP1133" s="66">
        <f t="shared" si="725"/>
        <v>6.6913126586453515</v>
      </c>
    </row>
    <row r="1134" spans="8:68">
      <c r="H1134" s="68">
        <v>1129</v>
      </c>
      <c r="I1134" s="31">
        <f>('Propiedades físicas'!$C$10*'Diseño reactor'!H1134)/1000</f>
        <v>988.15192292619793</v>
      </c>
      <c r="J1134" s="31">
        <f t="shared" si="703"/>
        <v>0.46146750253711472</v>
      </c>
      <c r="K1134" s="31">
        <f>(I1134*1000)/'Propiedades físicas'!$F$10</f>
        <v>6454.7726437388119</v>
      </c>
      <c r="L1134" s="31">
        <f t="shared" si="704"/>
        <v>922.11037767697303</v>
      </c>
      <c r="M1134" s="31">
        <f t="shared" si="705"/>
        <v>5532.6622660618386</v>
      </c>
      <c r="N1134" s="31">
        <f t="shared" si="706"/>
        <v>0.81674967021875378</v>
      </c>
      <c r="O1134" s="32">
        <f t="shared" si="707"/>
        <v>4.9004980213125231</v>
      </c>
      <c r="P1134" s="33">
        <f t="shared" si="708"/>
        <v>0.58340265542618941</v>
      </c>
      <c r="Q1134" s="31">
        <f t="shared" si="709"/>
        <v>4.5814361997245845</v>
      </c>
      <c r="R1134" s="31">
        <f t="shared" si="710"/>
        <v>0.166679305826098</v>
      </c>
      <c r="S1134" s="31">
        <f t="shared" si="711"/>
        <v>0.31906182158793805</v>
      </c>
      <c r="T1134" s="31">
        <f t="shared" si="712"/>
        <v>4.762061113755902E-2</v>
      </c>
      <c r="U1134" s="31">
        <f t="shared" si="713"/>
        <v>1.9047097828907317E-2</v>
      </c>
      <c r="V1134" s="47">
        <f t="shared" si="726"/>
        <v>5.7773855197544978E-4</v>
      </c>
      <c r="W1134" s="31">
        <f t="shared" si="714"/>
        <v>0.2857020006265395</v>
      </c>
      <c r="X1134" s="34">
        <f>(S1134*H1134*'Propiedades físicas'!$F$5*60*24*365)/(1000000)</f>
        <v>55752.608963343329</v>
      </c>
      <c r="Y1134" s="34">
        <f>(U1134*H1134*'Propiedades físicas'!$F$7*60*24*365)/(1000000)</f>
        <v>1040.8558413739959</v>
      </c>
      <c r="Z1134" s="31">
        <f t="shared" si="727"/>
        <v>658.66159797616785</v>
      </c>
      <c r="AA1134" s="31">
        <f t="shared" si="728"/>
        <v>5172.4414694890556</v>
      </c>
      <c r="AB1134" s="31">
        <f t="shared" si="728"/>
        <v>188.18093627766464</v>
      </c>
      <c r="AC1134" s="31">
        <f t="shared" si="728"/>
        <v>360.22079657278209</v>
      </c>
      <c r="AD1134" s="31">
        <f t="shared" si="728"/>
        <v>53.763669974304136</v>
      </c>
      <c r="AE1134" s="31">
        <f t="shared" si="729"/>
        <v>21.504173448836362</v>
      </c>
      <c r="AF1134" s="31">
        <f t="shared" si="730"/>
        <v>6454.7726437388119</v>
      </c>
      <c r="AG1134" s="31">
        <f t="shared" si="731"/>
        <v>0.10204257133906576</v>
      </c>
      <c r="AH1134" s="31">
        <f t="shared" si="732"/>
        <v>0.80133596564495124</v>
      </c>
      <c r="AI1134" s="31">
        <f t="shared" si="732"/>
        <v>2.9153766780647475E-2</v>
      </c>
      <c r="AJ1134" s="31">
        <f t="shared" si="732"/>
        <v>5.5806891497905749E-2</v>
      </c>
      <c r="AK1134" s="31">
        <f t="shared" si="732"/>
        <v>8.3292894950305306E-3</v>
      </c>
      <c r="AL1134" s="31">
        <f t="shared" si="733"/>
        <v>3.331515242399065E-3</v>
      </c>
      <c r="AM1134" s="31">
        <f t="shared" si="734"/>
        <v>0.99999999999999989</v>
      </c>
      <c r="AN1134" s="31">
        <f>(Z1134*'Propiedades físicas'!$F$4)/1000</f>
        <v>579.21383602828257</v>
      </c>
      <c r="AO1134" s="31">
        <f>(AA1134*'Propiedades físicas'!$F$6)/1000</f>
        <v>165.72502468242934</v>
      </c>
      <c r="AP1134" s="31">
        <f>(AB1134*'Propiedades físicas'!$F$9)/1000</f>
        <v>116.09822863650518</v>
      </c>
      <c r="AQ1134" s="31">
        <f>(AC1134*'Propiedades físicas'!$F$5)/1000</f>
        <v>106.07421796678716</v>
      </c>
      <c r="AR1134" s="31">
        <f>(AD1134*'Propiedades físicas'!$F$8)/1000</f>
        <v>19.060296279290295</v>
      </c>
      <c r="AS1134" s="31">
        <f>(AE1134*'Propiedades físicas'!$F$7)/1000</f>
        <v>1.9803193329033406</v>
      </c>
      <c r="AT1134" s="31">
        <f t="shared" si="735"/>
        <v>988.15192292619781</v>
      </c>
      <c r="AU1134" s="31">
        <f t="shared" si="736"/>
        <v>0.58615868935726634</v>
      </c>
      <c r="AV1134" s="31">
        <f t="shared" si="739"/>
        <v>0.16771209045636484</v>
      </c>
      <c r="AW1134" s="31">
        <f t="shared" si="739"/>
        <v>0.11749026231989251</v>
      </c>
      <c r="AX1134" s="31">
        <f t="shared" si="739"/>
        <v>0.10734606238752371</v>
      </c>
      <c r="AY1134" s="31">
        <f t="shared" si="739"/>
        <v>1.9288831845661301E-2</v>
      </c>
      <c r="AZ1134" s="31">
        <f t="shared" si="740"/>
        <v>2.0040636332913811E-3</v>
      </c>
      <c r="BA1134" s="31">
        <f t="shared" si="737"/>
        <v>1</v>
      </c>
      <c r="BB1134" s="34">
        <f>AU1134*'Propiedades físicas'!$C$4+'Diseño reactor'!AV1134*'Propiedades físicas'!$C$5+'Diseño reactor'!AW1134*'Propiedades físicas'!$C$8+'Diseño reactor'!AX1134*'Propiedades físicas'!$C$9+'Diseño reactor'!AY1134*'Propiedades físicas'!$C$7+'Diseño reactor'!AZ1134*'Propiedades físicas'!$C$6</f>
        <v>875.85109513121586</v>
      </c>
      <c r="BC1134" s="45">
        <f>AU1134*'Propiedades físicas'!$L$4+'Diseño reactor'!AV1134*'Propiedades físicas'!$L$5+'Diseño reactor'!AW1134*'Propiedades físicas'!$L$8+AX1134*'Propiedades físicas'!$L$9+'Diseño reactor'!AY1134*'Propiedades físicas'!$L$7+'Diseño reactor'!AZ1134*'Propiedades físicas'!$L$6</f>
        <v>2.0429044935125091</v>
      </c>
      <c r="BD1134" s="29">
        <f t="shared" si="716"/>
        <v>2.608278154448787</v>
      </c>
      <c r="BE1134" s="58">
        <f t="shared" si="717"/>
        <v>42.507020191561331</v>
      </c>
      <c r="BF1134" s="30">
        <f>AU1134*'Propiedades físicas'!$I$4+'Diseño reactor'!AV1134*'Propiedades físicas'!$I$5+'Diseño reactor'!AW1134*'Propiedades físicas'!$I$8+'Diseño reactor'!AX1134*'Propiedades físicas'!$I$9+'Diseño reactor'!AY1134*'Propiedades físicas'!$I$7+'Diseño reactor'!AZ1134*'Propiedades físicas'!$I$6</f>
        <v>1.9756582747576527E-2</v>
      </c>
      <c r="BG1134" s="24">
        <f>AU1134*'Propiedades físicas'!$O$4+'Diseño reactor'!AV1134*'Propiedades físicas'!$O$5+'Diseño reactor'!AW1134*'Propiedades físicas'!$O$8+'Diseño reactor'!AX1134*'Propiedades físicas'!$O$9+'Diseño reactor'!AY1134*'Propiedades físicas'!$O$7+'Diseño reactor'!AZ1134*'Propiedades físicas'!$O$6</f>
        <v>0.15095664209797349</v>
      </c>
      <c r="BH1134" s="54">
        <f t="shared" si="718"/>
        <v>41622.930040405692</v>
      </c>
      <c r="BI1134" s="34">
        <f t="shared" si="738"/>
        <v>267.36691483426699</v>
      </c>
      <c r="BJ1134" s="27">
        <f t="shared" si="719"/>
        <v>4797.1431368372268</v>
      </c>
      <c r="BK1134" s="34">
        <f t="shared" si="720"/>
        <v>557.04663046175926</v>
      </c>
      <c r="BL1134" s="27">
        <f t="shared" si="721"/>
        <v>105.26539422342682</v>
      </c>
      <c r="BM1134" s="34">
        <f t="shared" si="722"/>
        <v>1.1054421768707483</v>
      </c>
      <c r="BN1134" s="45">
        <f t="shared" si="723"/>
        <v>1125.3235832891769</v>
      </c>
      <c r="BO1134" s="45">
        <f t="shared" si="724"/>
        <v>94.507564029168663</v>
      </c>
      <c r="BP1134" s="66">
        <f t="shared" si="725"/>
        <v>6.6913041289002999</v>
      </c>
    </row>
    <row r="1135" spans="8:68">
      <c r="H1135" s="68">
        <v>1130</v>
      </c>
      <c r="I1135" s="31">
        <f>('Propiedades físicas'!$C$10*'Diseño reactor'!H1135)/1000</f>
        <v>989.02716820779767</v>
      </c>
      <c r="J1135" s="31">
        <f t="shared" si="703"/>
        <v>0.46105912421628542</v>
      </c>
      <c r="K1135" s="31">
        <f>(I1135*1000)/'Propiedades físicas'!$F$10</f>
        <v>6460.4898914303431</v>
      </c>
      <c r="L1135" s="31">
        <f t="shared" si="704"/>
        <v>922.9271273471918</v>
      </c>
      <c r="M1135" s="31">
        <f t="shared" si="705"/>
        <v>5537.5627640831508</v>
      </c>
      <c r="N1135" s="31">
        <f t="shared" si="706"/>
        <v>0.81674967021875378</v>
      </c>
      <c r="O1135" s="32">
        <f t="shared" si="707"/>
        <v>4.9004980213125231</v>
      </c>
      <c r="P1135" s="33">
        <f t="shared" si="708"/>
        <v>0.58355019654001028</v>
      </c>
      <c r="Q1135" s="31">
        <f t="shared" si="709"/>
        <v>4.5817041263400791</v>
      </c>
      <c r="R1135" s="31">
        <f t="shared" si="710"/>
        <v>0.16661604364261312</v>
      </c>
      <c r="S1135" s="31">
        <f t="shared" si="711"/>
        <v>0.31879389497244293</v>
      </c>
      <c r="T1135" s="31">
        <f t="shared" si="712"/>
        <v>4.7572438778561474E-2</v>
      </c>
      <c r="U1135" s="31">
        <f t="shared" si="713"/>
        <v>1.9010991257568961E-2</v>
      </c>
      <c r="V1135" s="47">
        <f t="shared" si="726"/>
        <v>5.7788466065127238E-4</v>
      </c>
      <c r="W1135" s="31">
        <f t="shared" si="714"/>
        <v>0.28552135639832538</v>
      </c>
      <c r="X1135" s="34">
        <f>(S1135*H1135*'Propiedades físicas'!$F$5*60*24*365)/(1000000)</f>
        <v>55755.132504851768</v>
      </c>
      <c r="Y1135" s="34">
        <f>(U1135*H1135*'Propiedades físicas'!$F$7*60*24*365)/(1000000)</f>
        <v>1039.8029258389447</v>
      </c>
      <c r="Z1135" s="31">
        <f t="shared" si="727"/>
        <v>659.41172209021158</v>
      </c>
      <c r="AA1135" s="31">
        <f t="shared" si="728"/>
        <v>5177.3256627642895</v>
      </c>
      <c r="AB1135" s="31">
        <f t="shared" si="728"/>
        <v>188.27612931615283</v>
      </c>
      <c r="AC1135" s="31">
        <f t="shared" si="728"/>
        <v>360.23710131886048</v>
      </c>
      <c r="AD1135" s="31">
        <f t="shared" si="728"/>
        <v>53.756855819774465</v>
      </c>
      <c r="AE1135" s="31">
        <f t="shared" si="729"/>
        <v>21.482420121052925</v>
      </c>
      <c r="AF1135" s="31">
        <f t="shared" si="730"/>
        <v>6460.4898914303421</v>
      </c>
      <c r="AG1135" s="31">
        <f t="shared" si="731"/>
        <v>0.1020683776573821</v>
      </c>
      <c r="AH1135" s="31">
        <f t="shared" si="732"/>
        <v>0.80138282851148268</v>
      </c>
      <c r="AI1135" s="31">
        <f t="shared" si="732"/>
        <v>2.914270163411227E-2</v>
      </c>
      <c r="AJ1135" s="31">
        <f t="shared" si="732"/>
        <v>5.5760028631374359E-2</v>
      </c>
      <c r="AK1135" s="31">
        <f t="shared" si="732"/>
        <v>8.3208636996834288E-3</v>
      </c>
      <c r="AL1135" s="31">
        <f t="shared" si="733"/>
        <v>3.3251998659650796E-3</v>
      </c>
      <c r="AM1135" s="31">
        <f t="shared" si="734"/>
        <v>1</v>
      </c>
      <c r="AN1135" s="31">
        <f>(Z1135*'Propiedades físicas'!$F$4)/1000</f>
        <v>579.87348017169018</v>
      </c>
      <c r="AO1135" s="31">
        <f>(AA1135*'Propiedades físicas'!$F$6)/1000</f>
        <v>165.88151423496782</v>
      </c>
      <c r="AP1135" s="31">
        <f>(AB1135*'Propiedades físicas'!$F$9)/1000</f>
        <v>116.15695798160048</v>
      </c>
      <c r="AQ1135" s="31">
        <f>(AC1135*'Propiedades físicas'!$F$5)/1000</f>
        <v>106.07901922536486</v>
      </c>
      <c r="AR1135" s="31">
        <f>(AD1135*'Propiedades físicas'!$F$8)/1000</f>
        <v>19.057880525226434</v>
      </c>
      <c r="AS1135" s="31">
        <f>(AE1135*'Propiedades físicas'!$F$7)/1000</f>
        <v>1.9783160689477641</v>
      </c>
      <c r="AT1135" s="31">
        <f t="shared" si="735"/>
        <v>989.02716820779744</v>
      </c>
      <c r="AU1135" s="31">
        <f t="shared" si="736"/>
        <v>0.58630692746537083</v>
      </c>
      <c r="AV1135" s="31">
        <f t="shared" si="739"/>
        <v>0.16772189841413501</v>
      </c>
      <c r="AW1135" s="31">
        <f t="shared" si="739"/>
        <v>0.11744566955838727</v>
      </c>
      <c r="AX1135" s="31">
        <f t="shared" si="739"/>
        <v>0.10725592039861674</v>
      </c>
      <c r="AY1135" s="31">
        <f t="shared" si="739"/>
        <v>1.9269319527148034E-2</v>
      </c>
      <c r="AZ1135" s="31">
        <f t="shared" si="740"/>
        <v>2.0002646363422387E-3</v>
      </c>
      <c r="BA1135" s="31">
        <f t="shared" si="737"/>
        <v>1.0000000000000002</v>
      </c>
      <c r="BB1135" s="34">
        <f>AU1135*'Propiedades físicas'!$C$4+'Diseño reactor'!AV1135*'Propiedades físicas'!$C$5+'Diseño reactor'!AW1135*'Propiedades físicas'!$C$8+'Diseño reactor'!AX1135*'Propiedades físicas'!$C$9+'Diseño reactor'!AY1135*'Propiedades físicas'!$C$7+'Diseño reactor'!AZ1135*'Propiedades físicas'!$C$6</f>
        <v>875.84998128395239</v>
      </c>
      <c r="BC1135" s="45">
        <f>AU1135*'Propiedades físicas'!$L$4+'Diseño reactor'!AV1135*'Propiedades físicas'!$L$5+'Diseño reactor'!AW1135*'Propiedades físicas'!$L$8+AX1135*'Propiedades físicas'!$L$9+'Diseño reactor'!AY1135*'Propiedades físicas'!$L$7+'Diseño reactor'!AZ1135*'Propiedades físicas'!$L$6</f>
        <v>2.0430157218853422</v>
      </c>
      <c r="BD1135" s="29">
        <f t="shared" si="716"/>
        <v>2.6064903886151201</v>
      </c>
      <c r="BE1135" s="58">
        <f t="shared" si="717"/>
        <v>42.505045737235832</v>
      </c>
      <c r="BF1135" s="30">
        <f>AU1135*'Propiedades físicas'!$I$4+'Diseño reactor'!AV1135*'Propiedades físicas'!$I$5+'Diseño reactor'!AW1135*'Propiedades físicas'!$I$8+'Diseño reactor'!AX1135*'Propiedades físicas'!$I$9+'Diseño reactor'!AY1135*'Propiedades físicas'!$I$7+'Diseño reactor'!AZ1135*'Propiedades físicas'!$I$6</f>
        <v>1.975709451557113E-2</v>
      </c>
      <c r="BG1135" s="24">
        <f>AU1135*'Propiedades físicas'!$O$4+'Diseño reactor'!AV1135*'Propiedades físicas'!$O$5+'Diseño reactor'!AW1135*'Propiedades físicas'!$O$8+'Diseño reactor'!AX1135*'Propiedades físicas'!$O$9+'Diseño reactor'!AY1135*'Propiedades físicas'!$O$7+'Diseño reactor'!AZ1135*'Propiedades físicas'!$O$6</f>
        <v>0.15096161829472718</v>
      </c>
      <c r="BH1135" s="54">
        <f t="shared" si="718"/>
        <v>41621.798949888391</v>
      </c>
      <c r="BI1135" s="34">
        <f t="shared" si="738"/>
        <v>267.3795840958889</v>
      </c>
      <c r="BJ1135" s="27">
        <f t="shared" si="719"/>
        <v>4797.1319979560667</v>
      </c>
      <c r="BK1135" s="34">
        <f t="shared" si="720"/>
        <v>557.06369968066588</v>
      </c>
      <c r="BL1135" s="27">
        <f t="shared" si="721"/>
        <v>105.26600374768503</v>
      </c>
      <c r="BM1135" s="34">
        <f t="shared" si="722"/>
        <v>1.1054421768707483</v>
      </c>
      <c r="BN1135" s="45">
        <f t="shared" si="723"/>
        <v>1126.4732794461631</v>
      </c>
      <c r="BO1135" s="45">
        <f t="shared" si="724"/>
        <v>94.52976403835271</v>
      </c>
      <c r="BP1135" s="66">
        <f t="shared" si="725"/>
        <v>6.6912956193593116</v>
      </c>
    </row>
    <row r="1136" spans="8:68">
      <c r="H1136" s="68">
        <v>1131</v>
      </c>
      <c r="I1136" s="31">
        <f>('Propiedades físicas'!$C$10*'Diseño reactor'!H1136)/1000</f>
        <v>989.90241348939753</v>
      </c>
      <c r="J1136" s="31">
        <f t="shared" si="703"/>
        <v>0.46065146804986956</v>
      </c>
      <c r="K1136" s="31">
        <f>(I1136*1000)/'Propiedades físicas'!$F$10</f>
        <v>6466.2071391218742</v>
      </c>
      <c r="L1136" s="31">
        <f t="shared" si="704"/>
        <v>923.74387701741057</v>
      </c>
      <c r="M1136" s="31">
        <f t="shared" si="705"/>
        <v>5542.463262104463</v>
      </c>
      <c r="N1136" s="31">
        <f t="shared" si="706"/>
        <v>0.81674967021875378</v>
      </c>
      <c r="O1136" s="32">
        <f t="shared" si="707"/>
        <v>4.9004980213125222</v>
      </c>
      <c r="P1136" s="33">
        <f t="shared" si="708"/>
        <v>0.58369755119654776</v>
      </c>
      <c r="Q1136" s="31">
        <f t="shared" si="709"/>
        <v>4.5819716155828631</v>
      </c>
      <c r="R1136" s="31">
        <f t="shared" si="710"/>
        <v>0.16655280820375962</v>
      </c>
      <c r="S1136" s="31">
        <f t="shared" si="711"/>
        <v>0.31852640572965923</v>
      </c>
      <c r="T1136" s="31">
        <f t="shared" si="712"/>
        <v>4.7524334929439388E-2</v>
      </c>
      <c r="U1136" s="31">
        <f t="shared" si="713"/>
        <v>1.8974975889006936E-2</v>
      </c>
      <c r="V1136" s="47">
        <f t="shared" si="726"/>
        <v>5.7803058468007648E-4</v>
      </c>
      <c r="W1136" s="31">
        <f t="shared" si="714"/>
        <v>0.28534094046194902</v>
      </c>
      <c r="X1136" s="34">
        <f>(S1136*H1136*'Propiedades físicas'!$F$5*60*24*365)/(1000000)</f>
        <v>55757.64967206373</v>
      </c>
      <c r="Y1136" s="34">
        <f>(U1136*H1136*'Propiedades físicas'!$F$7*60*24*365)/(1000000)</f>
        <v>1038.7515077417124</v>
      </c>
      <c r="Z1136" s="31">
        <f t="shared" si="727"/>
        <v>660.16193040329551</v>
      </c>
      <c r="AA1136" s="31">
        <f t="shared" si="728"/>
        <v>5182.2098972242184</v>
      </c>
      <c r="AB1136" s="31">
        <f t="shared" si="728"/>
        <v>188.37122607845214</v>
      </c>
      <c r="AC1136" s="31">
        <f t="shared" si="728"/>
        <v>360.25336488024459</v>
      </c>
      <c r="AD1136" s="31">
        <f t="shared" si="728"/>
        <v>53.750022805195947</v>
      </c>
      <c r="AE1136" s="31">
        <f t="shared" si="729"/>
        <v>21.460697730466844</v>
      </c>
      <c r="AF1136" s="31">
        <f t="shared" si="730"/>
        <v>6466.2071391218733</v>
      </c>
      <c r="AG1136" s="31">
        <f t="shared" si="731"/>
        <v>0.1020941513625787</v>
      </c>
      <c r="AH1136" s="31">
        <f t="shared" si="732"/>
        <v>0.80142961487744346</v>
      </c>
      <c r="AI1136" s="31">
        <f t="shared" si="732"/>
        <v>2.9131641165462789E-2</v>
      </c>
      <c r="AJ1136" s="31">
        <f t="shared" si="732"/>
        <v>5.5713242265413708E-2</v>
      </c>
      <c r="AK1136" s="31">
        <f t="shared" si="732"/>
        <v>8.3124498873531801E-3</v>
      </c>
      <c r="AL1136" s="31">
        <f t="shared" si="733"/>
        <v>3.3189004417481837E-3</v>
      </c>
      <c r="AM1136" s="31">
        <f t="shared" si="734"/>
        <v>1</v>
      </c>
      <c r="AN1136" s="31">
        <f>(Z1136*'Propiedades físicas'!$F$4)/1000</f>
        <v>580.53319835804996</v>
      </c>
      <c r="AO1136" s="31">
        <f>(AA1136*'Propiedades físicas'!$F$6)/1000</f>
        <v>166.03800510706395</v>
      </c>
      <c r="AP1136" s="31">
        <f>(AB1136*'Propiedades físicas'!$F$9)/1000</f>
        <v>116.21562792910103</v>
      </c>
      <c r="AQ1136" s="31">
        <f>(AC1136*'Propiedades físicas'!$F$5)/1000</f>
        <v>106.08380835628563</v>
      </c>
      <c r="AR1136" s="31">
        <f>(AD1136*'Propiedades físicas'!$F$8)/1000</f>
        <v>19.05545808489806</v>
      </c>
      <c r="AS1136" s="31">
        <f>(AE1136*'Propiedades físicas'!$F$7)/1000</f>
        <v>1.9763156539986917</v>
      </c>
      <c r="AT1136" s="31">
        <f t="shared" si="735"/>
        <v>989.90241348939742</v>
      </c>
      <c r="AU1136" s="31">
        <f t="shared" si="736"/>
        <v>0.58645497823535497</v>
      </c>
      <c r="AV1136" s="31">
        <f t="shared" si="739"/>
        <v>0.16773169036105431</v>
      </c>
      <c r="AW1136" s="31">
        <f t="shared" si="739"/>
        <v>0.11740109564885487</v>
      </c>
      <c r="AX1136" s="31">
        <f t="shared" si="739"/>
        <v>0.10716592556062282</v>
      </c>
      <c r="AY1136" s="31">
        <f t="shared" si="739"/>
        <v>1.9249834958708439E-2</v>
      </c>
      <c r="AZ1136" s="31">
        <f t="shared" si="740"/>
        <v>1.9964752354044639E-3</v>
      </c>
      <c r="BA1136" s="31">
        <f t="shared" si="737"/>
        <v>0.99999999999999978</v>
      </c>
      <c r="BB1136" s="34">
        <f>AU1136*'Propiedades físicas'!$C$4+'Diseño reactor'!AV1136*'Propiedades físicas'!$C$5+'Diseño reactor'!AW1136*'Propiedades físicas'!$C$8+'Diseño reactor'!AX1136*'Propiedades físicas'!$C$9+'Diseño reactor'!AY1136*'Propiedades físicas'!$C$7+'Diseño reactor'!AZ1136*'Propiedades físicas'!$C$6</f>
        <v>875.84887007334862</v>
      </c>
      <c r="BC1136" s="45">
        <f>AU1136*'Propiedades físicas'!$L$4+'Diseño reactor'!AV1136*'Propiedades físicas'!$L$5+'Diseño reactor'!AW1136*'Propiedades físicas'!$L$8+AX1136*'Propiedades físicas'!$L$9+'Diseño reactor'!AY1136*'Propiedades físicas'!$L$7+'Diseño reactor'!AZ1136*'Propiedades físicas'!$L$6</f>
        <v>2.0431268028480427</v>
      </c>
      <c r="BD1136" s="29">
        <f t="shared" si="716"/>
        <v>2.6047050772731342</v>
      </c>
      <c r="BE1136" s="58">
        <f t="shared" si="717"/>
        <v>42.503074083020174</v>
      </c>
      <c r="BF1136" s="30">
        <f>AU1136*'Propiedades físicas'!$I$4+'Diseño reactor'!AV1136*'Propiedades físicas'!$I$5+'Diseño reactor'!AW1136*'Propiedades físicas'!$I$8+'Diseño reactor'!AX1136*'Propiedades físicas'!$I$9+'Diseño reactor'!AY1136*'Propiedades físicas'!$I$7+'Diseño reactor'!AZ1136*'Propiedades físicas'!$I$6</f>
        <v>1.9757605084569536E-2</v>
      </c>
      <c r="BG1136" s="24">
        <f>AU1136*'Propiedades físicas'!$O$4+'Diseño reactor'!AV1136*'Propiedades físicas'!$O$5+'Diseño reactor'!AW1136*'Propiedades físicas'!$O$8+'Diseño reactor'!AX1136*'Propiedades físicas'!$O$9+'Diseño reactor'!AY1136*'Propiedades físicas'!$O$7+'Diseño reactor'!AZ1136*'Propiedades físicas'!$O$6</f>
        <v>0.15096658866678958</v>
      </c>
      <c r="BH1136" s="54">
        <f t="shared" si="718"/>
        <v>41620.670569024653</v>
      </c>
      <c r="BI1136" s="34">
        <f t="shared" si="738"/>
        <v>267.39222807417781</v>
      </c>
      <c r="BJ1136" s="27">
        <f t="shared" si="719"/>
        <v>4797.1209101576878</v>
      </c>
      <c r="BK1136" s="34">
        <f t="shared" si="720"/>
        <v>557.08075325279299</v>
      </c>
      <c r="BL1136" s="27">
        <f t="shared" si="721"/>
        <v>105.26661268296039</v>
      </c>
      <c r="BM1136" s="34">
        <f t="shared" si="722"/>
        <v>1.1054421768707483</v>
      </c>
      <c r="BN1136" s="45">
        <f t="shared" si="723"/>
        <v>1127.6230705760097</v>
      </c>
      <c r="BO1136" s="45">
        <f t="shared" si="724"/>
        <v>94.551936001333431</v>
      </c>
      <c r="BP1136" s="66">
        <f t="shared" si="725"/>
        <v>6.6912871299618084</v>
      </c>
    </row>
    <row r="1137" spans="8:68">
      <c r="H1137" s="68">
        <v>1132</v>
      </c>
      <c r="I1137" s="31">
        <f>('Propiedades físicas'!$C$10*'Diseño reactor'!H1137)/1000</f>
        <v>990.77765877099728</v>
      </c>
      <c r="J1137" s="31">
        <f t="shared" si="703"/>
        <v>0.46024453212403049</v>
      </c>
      <c r="K1137" s="31">
        <f>(I1137*1000)/'Propiedades físicas'!$F$10</f>
        <v>6471.9243868134054</v>
      </c>
      <c r="L1137" s="31">
        <f t="shared" si="704"/>
        <v>924.56062668762934</v>
      </c>
      <c r="M1137" s="31">
        <f t="shared" si="705"/>
        <v>5547.363760125776</v>
      </c>
      <c r="N1137" s="31">
        <f t="shared" si="706"/>
        <v>0.81674967021875389</v>
      </c>
      <c r="O1137" s="32">
        <f t="shared" si="707"/>
        <v>4.9004980213125231</v>
      </c>
      <c r="P1137" s="33">
        <f t="shared" si="708"/>
        <v>0.58384471974903629</v>
      </c>
      <c r="Q1137" s="31">
        <f t="shared" si="709"/>
        <v>4.5822386684972498</v>
      </c>
      <c r="R1137" s="31">
        <f t="shared" si="710"/>
        <v>0.16648959955959969</v>
      </c>
      <c r="S1137" s="31">
        <f t="shared" si="711"/>
        <v>0.31825935281527323</v>
      </c>
      <c r="T1137" s="31">
        <f t="shared" si="712"/>
        <v>4.7476299474679969E-2</v>
      </c>
      <c r="U1137" s="31">
        <f t="shared" si="713"/>
        <v>1.8939051435437879E-2</v>
      </c>
      <c r="V1137" s="47">
        <f t="shared" si="726"/>
        <v>5.7817632441166703E-4</v>
      </c>
      <c r="W1137" s="31">
        <f t="shared" si="714"/>
        <v>0.28516075238492289</v>
      </c>
      <c r="X1137" s="34">
        <f>(S1137*H1137*'Propiedades físicas'!$F$5*60*24*365)/(1000000)</f>
        <v>55760.160485092783</v>
      </c>
      <c r="Y1137" s="34">
        <f>(U1137*H1137*'Propiedades físicas'!$F$7*60*24*365)/(1000000)</f>
        <v>1037.7015845575061</v>
      </c>
      <c r="Z1137" s="31">
        <f t="shared" si="727"/>
        <v>660.91222275590906</v>
      </c>
      <c r="AA1137" s="31">
        <f t="shared" si="728"/>
        <v>5187.0941727388872</v>
      </c>
      <c r="AB1137" s="31">
        <f t="shared" si="728"/>
        <v>188.46622670146684</v>
      </c>
      <c r="AC1137" s="31">
        <f t="shared" si="728"/>
        <v>360.26958738688933</v>
      </c>
      <c r="AD1137" s="31">
        <f t="shared" si="728"/>
        <v>53.743171005337722</v>
      </c>
      <c r="AE1137" s="31">
        <f t="shared" si="729"/>
        <v>21.43900622491568</v>
      </c>
      <c r="AF1137" s="31">
        <f t="shared" si="730"/>
        <v>6471.9243868134063</v>
      </c>
      <c r="AG1137" s="31">
        <f t="shared" si="731"/>
        <v>0.10211989251643956</v>
      </c>
      <c r="AH1137" s="31">
        <f t="shared" si="732"/>
        <v>0.80147632492549359</v>
      </c>
      <c r="AI1137" s="31">
        <f t="shared" si="732"/>
        <v>2.9120585383455369E-2</v>
      </c>
      <c r="AJ1137" s="31">
        <f t="shared" si="732"/>
        <v>5.5666532217363549E-2</v>
      </c>
      <c r="AK1137" s="31">
        <f t="shared" si="732"/>
        <v>8.3040480378355208E-3</v>
      </c>
      <c r="AL1137" s="31">
        <f t="shared" si="733"/>
        <v>3.3126169194123796E-3</v>
      </c>
      <c r="AM1137" s="31">
        <f t="shared" si="734"/>
        <v>1</v>
      </c>
      <c r="AN1137" s="31">
        <f>(Z1137*'Propiedades físicas'!$F$4)/1000</f>
        <v>581.19299044709123</v>
      </c>
      <c r="AO1137" s="31">
        <f>(AA1137*'Propiedades físicas'!$F$6)/1000</f>
        <v>166.19449729455394</v>
      </c>
      <c r="AP1137" s="31">
        <f>(AB1137*'Propiedades físicas'!$F$9)/1000</f>
        <v>116.27423856346995</v>
      </c>
      <c r="AQ1137" s="31">
        <f>(AC1137*'Propiedades físicas'!$F$5)/1000</f>
        <v>106.08858539781731</v>
      </c>
      <c r="AR1137" s="31">
        <f>(AD1137*'Propiedades físicas'!$F$8)/1000</f>
        <v>19.053028984812322</v>
      </c>
      <c r="AS1137" s="31">
        <f>(AE1137*'Propiedades físicas'!$F$7)/1000</f>
        <v>1.9743180832524849</v>
      </c>
      <c r="AT1137" s="31">
        <f t="shared" si="735"/>
        <v>990.77765877099705</v>
      </c>
      <c r="AU1137" s="31">
        <f t="shared" si="736"/>
        <v>0.58660284202212221</v>
      </c>
      <c r="AV1137" s="31">
        <f t="shared" si="739"/>
        <v>0.16774146633535186</v>
      </c>
      <c r="AW1137" s="31">
        <f t="shared" si="739"/>
        <v>0.11735654062658366</v>
      </c>
      <c r="AX1137" s="31">
        <f t="shared" si="739"/>
        <v>0.10707607752219012</v>
      </c>
      <c r="AY1137" s="31">
        <f t="shared" si="739"/>
        <v>1.9230378093553817E-2</v>
      </c>
      <c r="AZ1137" s="31">
        <f t="shared" si="740"/>
        <v>1.9926954001985809E-3</v>
      </c>
      <c r="BA1137" s="31">
        <f t="shared" si="737"/>
        <v>1.0000000000000002</v>
      </c>
      <c r="BB1137" s="34">
        <f>AU1137*'Propiedades físicas'!$C$4+'Diseño reactor'!AV1137*'Propiedades físicas'!$C$5+'Diseño reactor'!AW1137*'Propiedades físicas'!$C$8+'Diseño reactor'!AX1137*'Propiedades físicas'!$C$9+'Diseño reactor'!AY1137*'Propiedades físicas'!$C$7+'Diseño reactor'!AZ1137*'Propiedades físicas'!$C$6</f>
        <v>875.84776149150457</v>
      </c>
      <c r="BC1137" s="45">
        <f>AU1137*'Propiedades físicas'!$L$4+'Diseño reactor'!AV1137*'Propiedades físicas'!$L$5+'Diseño reactor'!AW1137*'Propiedades físicas'!$L$8+AX1137*'Propiedades físicas'!$L$9+'Diseño reactor'!AY1137*'Propiedades físicas'!$L$7+'Diseño reactor'!AZ1137*'Propiedades físicas'!$L$6</f>
        <v>2.0432377366888792</v>
      </c>
      <c r="BD1137" s="29">
        <f t="shared" si="716"/>
        <v>2.6029222153673763</v>
      </c>
      <c r="BE1137" s="58">
        <f t="shared" si="717"/>
        <v>42.501105222910148</v>
      </c>
      <c r="BF1137" s="30">
        <f>AU1137*'Propiedades físicas'!$I$4+'Diseño reactor'!AV1137*'Propiedades físicas'!$I$5+'Diseño reactor'!AW1137*'Propiedades físicas'!$I$8+'Diseño reactor'!AX1137*'Propiedades físicas'!$I$9+'Diseño reactor'!AY1137*'Propiedades físicas'!$I$7+'Diseño reactor'!AZ1137*'Propiedades físicas'!$I$6</f>
        <v>1.9758114458062217E-2</v>
      </c>
      <c r="BG1137" s="24">
        <f>AU1137*'Propiedades físicas'!$O$4+'Diseño reactor'!AV1137*'Propiedades físicas'!$O$5+'Diseño reactor'!AW1137*'Propiedades físicas'!$O$8+'Diseño reactor'!AX1137*'Propiedades físicas'!$O$9+'Diseño reactor'!AY1137*'Propiedades físicas'!$O$7+'Diseño reactor'!AZ1137*'Propiedades físicas'!$O$6</f>
        <v>0.15097155322365455</v>
      </c>
      <c r="BH1137" s="54">
        <f t="shared" si="718"/>
        <v>41619.544889671073</v>
      </c>
      <c r="BI1137" s="34">
        <f t="shared" si="738"/>
        <v>267.40484683710287</v>
      </c>
      <c r="BJ1137" s="27">
        <f t="shared" si="719"/>
        <v>4797.1098732610317</v>
      </c>
      <c r="BK1137" s="34">
        <f t="shared" si="720"/>
        <v>557.09779119288191</v>
      </c>
      <c r="BL1137" s="27">
        <f t="shared" si="721"/>
        <v>105.26722102986466</v>
      </c>
      <c r="BM1137" s="34">
        <f t="shared" si="722"/>
        <v>1.1054421768707483</v>
      </c>
      <c r="BN1137" s="45">
        <f t="shared" si="723"/>
        <v>1128.7729564912734</v>
      </c>
      <c r="BO1137" s="45">
        <f t="shared" si="724"/>
        <v>94.574079971220812</v>
      </c>
      <c r="BP1137" s="66">
        <f t="shared" si="725"/>
        <v>6.6912786606474333</v>
      </c>
    </row>
    <row r="1138" spans="8:68">
      <c r="H1138" s="68">
        <v>1133</v>
      </c>
      <c r="I1138" s="31">
        <f>('Propiedades físicas'!$C$10*'Diseño reactor'!H1138)/1000</f>
        <v>991.65290405259714</v>
      </c>
      <c r="J1138" s="31">
        <f t="shared" si="703"/>
        <v>0.459838314531688</v>
      </c>
      <c r="K1138" s="31">
        <f>(I1138*1000)/'Propiedades físicas'!$F$10</f>
        <v>6477.6416345049365</v>
      </c>
      <c r="L1138" s="31">
        <f t="shared" si="704"/>
        <v>925.37737635784799</v>
      </c>
      <c r="M1138" s="31">
        <f t="shared" si="705"/>
        <v>5552.2642581470882</v>
      </c>
      <c r="N1138" s="31">
        <f t="shared" si="706"/>
        <v>0.81674967021875378</v>
      </c>
      <c r="O1138" s="32">
        <f t="shared" si="707"/>
        <v>4.9004980213125231</v>
      </c>
      <c r="P1138" s="33">
        <f t="shared" si="708"/>
        <v>0.58399170254981803</v>
      </c>
      <c r="Q1138" s="31">
        <f t="shared" si="709"/>
        <v>4.5825052861242979</v>
      </c>
      <c r="R1138" s="31">
        <f t="shared" si="710"/>
        <v>0.16642641775981484</v>
      </c>
      <c r="S1138" s="31">
        <f t="shared" si="711"/>
        <v>0.31799273518822418</v>
      </c>
      <c r="T1138" s="31">
        <f t="shared" si="712"/>
        <v>4.7428332298953546E-2</v>
      </c>
      <c r="U1138" s="31">
        <f t="shared" si="713"/>
        <v>1.8903217610167417E-2</v>
      </c>
      <c r="V1138" s="47">
        <f t="shared" si="726"/>
        <v>5.7832188019496544E-4</v>
      </c>
      <c r="W1138" s="31">
        <f t="shared" si="714"/>
        <v>0.28498079173585117</v>
      </c>
      <c r="X1138" s="34">
        <f>(S1138*H1138*'Propiedades físicas'!$F$5*60*24*365)/(1000000)</f>
        <v>55762.664963976393</v>
      </c>
      <c r="Y1138" s="34">
        <f>(U1138*H1138*'Propiedades físicas'!$F$7*60*24*365)/(1000000)</f>
        <v>1036.6531537655355</v>
      </c>
      <c r="Z1138" s="31">
        <f t="shared" si="727"/>
        <v>661.66259898894384</v>
      </c>
      <c r="AA1138" s="31">
        <f t="shared" si="728"/>
        <v>5191.9784891788295</v>
      </c>
      <c r="AB1138" s="31">
        <f t="shared" si="728"/>
        <v>188.56113132187022</v>
      </c>
      <c r="AC1138" s="31">
        <f t="shared" si="728"/>
        <v>360.28576896825803</v>
      </c>
      <c r="AD1138" s="31">
        <f t="shared" si="728"/>
        <v>53.736300494714371</v>
      </c>
      <c r="AE1138" s="31">
        <f t="shared" si="729"/>
        <v>21.417345552319684</v>
      </c>
      <c r="AF1138" s="31">
        <f t="shared" si="730"/>
        <v>6477.6416345049356</v>
      </c>
      <c r="AG1138" s="31">
        <f t="shared" si="731"/>
        <v>0.10214560118059271</v>
      </c>
      <c r="AH1138" s="31">
        <f t="shared" si="732"/>
        <v>0.8015229588377244</v>
      </c>
      <c r="AI1138" s="31">
        <f t="shared" si="732"/>
        <v>2.9109534296779805E-2</v>
      </c>
      <c r="AJ1138" s="31">
        <f t="shared" si="732"/>
        <v>5.5619898305132691E-2</v>
      </c>
      <c r="AK1138" s="31">
        <f t="shared" si="732"/>
        <v>8.2956581309582209E-3</v>
      </c>
      <c r="AL1138" s="31">
        <f t="shared" si="733"/>
        <v>3.3063492488121472E-3</v>
      </c>
      <c r="AM1138" s="31">
        <f t="shared" si="734"/>
        <v>0.99999999999999989</v>
      </c>
      <c r="AN1138" s="31">
        <f>(Z1138*'Propiedades físicas'!$F$4)/1000</f>
        <v>581.85285629889745</v>
      </c>
      <c r="AO1138" s="31">
        <f>(AA1138*'Propiedades físicas'!$F$6)/1000</f>
        <v>166.3509907932897</v>
      </c>
      <c r="AP1138" s="31">
        <f>(AB1138*'Propiedades físicas'!$F$9)/1000</f>
        <v>116.33278996902781</v>
      </c>
      <c r="AQ1138" s="31">
        <f>(AC1138*'Propiedades físicas'!$F$5)/1000</f>
        <v>106.09335038808295</v>
      </c>
      <c r="AR1138" s="31">
        <f>(AD1138*'Propiedades físicas'!$F$8)/1000</f>
        <v>19.050593251386129</v>
      </c>
      <c r="AS1138" s="31">
        <f>(AE1138*'Propiedades físicas'!$F$7)/1000</f>
        <v>1.9723233519131198</v>
      </c>
      <c r="AT1138" s="31">
        <f t="shared" si="735"/>
        <v>991.65290405259714</v>
      </c>
      <c r="AU1138" s="31">
        <f t="shared" si="736"/>
        <v>0.58675051917967869</v>
      </c>
      <c r="AV1138" s="31">
        <f t="shared" si="739"/>
        <v>0.16775122637513748</v>
      </c>
      <c r="AW1138" s="31">
        <f t="shared" si="739"/>
        <v>0.11731200452659345</v>
      </c>
      <c r="AX1138" s="31">
        <f t="shared" si="739"/>
        <v>0.10698637593306112</v>
      </c>
      <c r="AY1138" s="31">
        <f t="shared" si="739"/>
        <v>1.9210948884969624E-2</v>
      </c>
      <c r="AZ1138" s="31">
        <f t="shared" si="740"/>
        <v>1.9889251005596894E-3</v>
      </c>
      <c r="BA1138" s="31">
        <f t="shared" si="737"/>
        <v>1</v>
      </c>
      <c r="BB1138" s="34">
        <f>AU1138*'Propiedades físicas'!$C$4+'Diseño reactor'!AV1138*'Propiedades físicas'!$C$5+'Diseño reactor'!AW1138*'Propiedades físicas'!$C$8+'Diseño reactor'!AX1138*'Propiedades físicas'!$C$9+'Diseño reactor'!AY1138*'Propiedades físicas'!$C$7+'Diseño reactor'!AZ1138*'Propiedades físicas'!$C$6</f>
        <v>875.84665553054685</v>
      </c>
      <c r="BC1138" s="45">
        <f>AU1138*'Propiedades físicas'!$L$4+'Diseño reactor'!AV1138*'Propiedades físicas'!$L$5+'Diseño reactor'!AW1138*'Propiedades físicas'!$L$8+AX1138*'Propiedades físicas'!$L$9+'Diseño reactor'!AY1138*'Propiedades físicas'!$L$7+'Diseño reactor'!AZ1138*'Propiedades físicas'!$L$6</f>
        <v>2.043348523695375</v>
      </c>
      <c r="BD1138" s="29">
        <f t="shared" si="716"/>
        <v>2.601141797856271</v>
      </c>
      <c r="BE1138" s="58">
        <f t="shared" si="717"/>
        <v>42.499139150918836</v>
      </c>
      <c r="BF1138" s="30">
        <f>AU1138*'Propiedades físicas'!$I$4+'Diseño reactor'!AV1138*'Propiedades físicas'!$I$5+'Diseño reactor'!AW1138*'Propiedades físicas'!$I$8+'Diseño reactor'!AX1138*'Propiedades físicas'!$I$9+'Diseño reactor'!AY1138*'Propiedades físicas'!$I$7+'Diseño reactor'!AZ1138*'Propiedades físicas'!$I$6</f>
        <v>1.9758622639527271E-2</v>
      </c>
      <c r="BG1138" s="24">
        <f>AU1138*'Propiedades físicas'!$O$4+'Diseño reactor'!AV1138*'Propiedades físicas'!$O$5+'Diseño reactor'!AW1138*'Propiedades físicas'!$O$8+'Diseño reactor'!AX1138*'Propiedades físicas'!$O$9+'Diseño reactor'!AY1138*'Propiedades físicas'!$O$7+'Diseño reactor'!AZ1138*'Propiedades físicas'!$O$6</f>
        <v>0.15097651197479711</v>
      </c>
      <c r="BH1138" s="54">
        <f t="shared" si="718"/>
        <v>41618.421903714181</v>
      </c>
      <c r="BI1138" s="34">
        <f t="shared" si="738"/>
        <v>267.41744045240461</v>
      </c>
      <c r="BJ1138" s="27">
        <f t="shared" si="719"/>
        <v>4797.0988870857409</v>
      </c>
      <c r="BK1138" s="34">
        <f t="shared" si="720"/>
        <v>557.1148135156817</v>
      </c>
      <c r="BL1138" s="27">
        <f t="shared" si="721"/>
        <v>105.26782878900978</v>
      </c>
      <c r="BM1138" s="34">
        <f t="shared" si="722"/>
        <v>1.1054421768707483</v>
      </c>
      <c r="BN1138" s="45">
        <f t="shared" si="723"/>
        <v>1129.9229370049959</v>
      </c>
      <c r="BO1138" s="45">
        <f t="shared" si="724"/>
        <v>94.596196000990787</v>
      </c>
      <c r="BP1138" s="66">
        <f t="shared" si="725"/>
        <v>6.6912702113560361</v>
      </c>
    </row>
    <row r="1139" spans="8:68">
      <c r="H1139" s="68">
        <v>1134</v>
      </c>
      <c r="I1139" s="31">
        <f>('Propiedades físicas'!$C$10*'Diseño reactor'!H1139)/1000</f>
        <v>992.52814933419688</v>
      </c>
      <c r="J1139" s="31">
        <f t="shared" si="703"/>
        <v>0.45943281337248904</v>
      </c>
      <c r="K1139" s="31">
        <f>(I1139*1000)/'Propiedades físicas'!$F$10</f>
        <v>6483.3588821964686</v>
      </c>
      <c r="L1139" s="31">
        <f t="shared" si="704"/>
        <v>926.19412602806688</v>
      </c>
      <c r="M1139" s="31">
        <f t="shared" si="705"/>
        <v>5557.1647561684013</v>
      </c>
      <c r="N1139" s="31">
        <f t="shared" si="706"/>
        <v>0.81674967021875389</v>
      </c>
      <c r="O1139" s="32">
        <f t="shared" si="707"/>
        <v>4.9004980213125231</v>
      </c>
      <c r="P1139" s="33">
        <f t="shared" si="708"/>
        <v>0.5841384999503465</v>
      </c>
      <c r="Q1139" s="31">
        <f t="shared" si="709"/>
        <v>4.5827714695018305</v>
      </c>
      <c r="R1139" s="31">
        <f t="shared" si="710"/>
        <v>0.16636326285370834</v>
      </c>
      <c r="S1139" s="31">
        <f t="shared" si="711"/>
        <v>0.31772655181069182</v>
      </c>
      <c r="T1139" s="31">
        <f t="shared" si="712"/>
        <v>4.7380433287113659E-2</v>
      </c>
      <c r="U1139" s="31">
        <f t="shared" si="713"/>
        <v>1.886747412758541E-2</v>
      </c>
      <c r="V1139" s="47">
        <f t="shared" si="726"/>
        <v>5.7846725237801306E-4</v>
      </c>
      <c r="W1139" s="31">
        <f t="shared" si="714"/>
        <v>0.28480105808442635</v>
      </c>
      <c r="X1139" s="34">
        <f>(S1139*H1139*'Propiedades físicas'!$F$5*60*24*365)/(1000000)</f>
        <v>55765.163128676308</v>
      </c>
      <c r="Y1139" s="34">
        <f>(U1139*H1139*'Propiedades físicas'!$F$7*60*24*365)/(1000000)</f>
        <v>1035.6062128490162</v>
      </c>
      <c r="Z1139" s="31">
        <f t="shared" si="727"/>
        <v>662.41305894369293</v>
      </c>
      <c r="AA1139" s="31">
        <f t="shared" si="728"/>
        <v>5196.8628464150761</v>
      </c>
      <c r="AB1139" s="31">
        <f t="shared" si="728"/>
        <v>188.65594007610525</v>
      </c>
      <c r="AC1139" s="31">
        <f t="shared" si="728"/>
        <v>360.30190975332454</v>
      </c>
      <c r="AD1139" s="31">
        <f t="shared" si="728"/>
        <v>53.72941134758689</v>
      </c>
      <c r="AE1139" s="31">
        <f t="shared" si="729"/>
        <v>21.395715660681855</v>
      </c>
      <c r="AF1139" s="31">
        <f t="shared" si="730"/>
        <v>6483.3588821964677</v>
      </c>
      <c r="AG1139" s="31">
        <f t="shared" si="731"/>
        <v>0.10217127741651054</v>
      </c>
      <c r="AH1139" s="31">
        <f t="shared" si="732"/>
        <v>0.80156951679566046</v>
      </c>
      <c r="AI1139" s="31">
        <f t="shared" si="732"/>
        <v>2.9098487914059657E-2</v>
      </c>
      <c r="AJ1139" s="31">
        <f t="shared" si="732"/>
        <v>5.5573340347196618E-2</v>
      </c>
      <c r="AK1139" s="31">
        <f t="shared" si="732"/>
        <v>8.2872801465810799E-3</v>
      </c>
      <c r="AL1139" s="31">
        <f t="shared" si="733"/>
        <v>3.3000973799916038E-3</v>
      </c>
      <c r="AM1139" s="31">
        <f t="shared" si="734"/>
        <v>1</v>
      </c>
      <c r="AN1139" s="31">
        <f>(Z1139*'Propiedades físicas'!$F$4)/1000</f>
        <v>582.5127957739046</v>
      </c>
      <c r="AO1139" s="31">
        <f>(AA1139*'Propiedades físicas'!$F$6)/1000</f>
        <v>166.50748559913905</v>
      </c>
      <c r="AP1139" s="31">
        <f>(AB1139*'Propiedades físicas'!$F$9)/1000</f>
        <v>116.39128222995312</v>
      </c>
      <c r="AQ1139" s="31">
        <f>(AC1139*'Propiedades físicas'!$F$5)/1000</f>
        <v>106.09810336506149</v>
      </c>
      <c r="AR1139" s="31">
        <f>(AD1139*'Propiedades físicas'!$F$8)/1000</f>
        <v>19.048150910946497</v>
      </c>
      <c r="AS1139" s="31">
        <f>(AE1139*'Propiedades físicas'!$F$7)/1000</f>
        <v>1.9703314551921922</v>
      </c>
      <c r="AT1139" s="31">
        <f t="shared" si="735"/>
        <v>992.528149334197</v>
      </c>
      <c r="AU1139" s="31">
        <f t="shared" si="736"/>
        <v>0.5868980100611384</v>
      </c>
      <c r="AV1139" s="31">
        <f t="shared" si="739"/>
        <v>0.16776097051840272</v>
      </c>
      <c r="AW1139" s="31">
        <f t="shared" si="739"/>
        <v>0.1172674873836376</v>
      </c>
      <c r="AX1139" s="31">
        <f t="shared" si="739"/>
        <v>0.10689682044406873</v>
      </c>
      <c r="AY1139" s="31">
        <f t="shared" si="739"/>
        <v>1.9191547286315544E-2</v>
      </c>
      <c r="AZ1139" s="31">
        <f t="shared" si="740"/>
        <v>1.9851643064369715E-3</v>
      </c>
      <c r="BA1139" s="31">
        <f t="shared" si="737"/>
        <v>1</v>
      </c>
      <c r="BB1139" s="34">
        <f>AU1139*'Propiedades físicas'!$C$4+'Diseño reactor'!AV1139*'Propiedades físicas'!$C$5+'Diseño reactor'!AW1139*'Propiedades físicas'!$C$8+'Diseño reactor'!AX1139*'Propiedades físicas'!$C$9+'Diseño reactor'!AY1139*'Propiedades físicas'!$C$7+'Diseño reactor'!AZ1139*'Propiedades físicas'!$C$6</f>
        <v>875.84555218263222</v>
      </c>
      <c r="BC1139" s="45">
        <f>AU1139*'Propiedades físicas'!$L$4+'Diseño reactor'!AV1139*'Propiedades físicas'!$L$5+'Diseño reactor'!AW1139*'Propiedades físicas'!$L$8+AX1139*'Propiedades físicas'!$L$9+'Diseño reactor'!AY1139*'Propiedades físicas'!$L$7+'Diseño reactor'!AZ1139*'Propiedades físicas'!$L$6</f>
        <v>2.0434591641543212</v>
      </c>
      <c r="BD1139" s="29">
        <f t="shared" si="716"/>
        <v>2.599363819712055</v>
      </c>
      <c r="BE1139" s="58">
        <f t="shared" si="717"/>
        <v>42.497175861076585</v>
      </c>
      <c r="BF1139" s="30">
        <f>AU1139*'Propiedades físicas'!$I$4+'Diseño reactor'!AV1139*'Propiedades físicas'!$I$5+'Diseño reactor'!AW1139*'Propiedades físicas'!$I$8+'Diseño reactor'!AX1139*'Propiedades físicas'!$I$9+'Diseño reactor'!AY1139*'Propiedades físicas'!$I$7+'Diseño reactor'!AZ1139*'Propiedades físicas'!$I$6</f>
        <v>1.9759129632430567E-2</v>
      </c>
      <c r="BG1139" s="24">
        <f>AU1139*'Propiedades físicas'!$O$4+'Diseño reactor'!AV1139*'Propiedades físicas'!$O$5+'Diseño reactor'!AW1139*'Propiedades físicas'!$O$8+'Diseño reactor'!AX1139*'Propiedades físicas'!$O$9+'Diseño reactor'!AY1139*'Propiedades físicas'!$O$7+'Diseño reactor'!AZ1139*'Propiedades físicas'!$O$6</f>
        <v>0.15098146492967435</v>
      </c>
      <c r="BH1139" s="54">
        <f t="shared" si="718"/>
        <v>41617.301603070322</v>
      </c>
      <c r="BI1139" s="34">
        <f t="shared" si="738"/>
        <v>267.43000898759749</v>
      </c>
      <c r="BJ1139" s="27">
        <f t="shared" si="719"/>
        <v>4797.0879514521766</v>
      </c>
      <c r="BK1139" s="34">
        <f t="shared" si="720"/>
        <v>557.13182023595402</v>
      </c>
      <c r="BL1139" s="27">
        <f t="shared" si="721"/>
        <v>105.26843596100788</v>
      </c>
      <c r="BM1139" s="34">
        <f t="shared" si="722"/>
        <v>1.1054421768707483</v>
      </c>
      <c r="BN1139" s="45">
        <f t="shared" si="723"/>
        <v>1131.0730119307141</v>
      </c>
      <c r="BO1139" s="45">
        <f t="shared" si="724"/>
        <v>94.618284143485681</v>
      </c>
      <c r="BP1139" s="66">
        <f t="shared" si="725"/>
        <v>6.6912617820276976</v>
      </c>
    </row>
    <row r="1140" spans="8:68">
      <c r="H1140" s="68">
        <v>1135</v>
      </c>
      <c r="I1140" s="31">
        <f>('Propiedades físicas'!$C$10*'Diseño reactor'!H1140)/1000</f>
        <v>993.40339461579674</v>
      </c>
      <c r="J1140" s="31">
        <f t="shared" si="703"/>
        <v>0.4590280267527776</v>
      </c>
      <c r="K1140" s="31">
        <f>(I1140*1000)/'Propiedades físicas'!$F$10</f>
        <v>6489.0761298879997</v>
      </c>
      <c r="L1140" s="31">
        <f t="shared" si="704"/>
        <v>927.01087569828564</v>
      </c>
      <c r="M1140" s="31">
        <f t="shared" si="705"/>
        <v>5562.0652541897134</v>
      </c>
      <c r="N1140" s="31">
        <f t="shared" si="706"/>
        <v>0.81674967021875389</v>
      </c>
      <c r="O1140" s="32">
        <f t="shared" si="707"/>
        <v>4.9004980213125231</v>
      </c>
      <c r="P1140" s="33">
        <f t="shared" si="708"/>
        <v>0.58428511230118907</v>
      </c>
      <c r="Q1140" s="31">
        <f t="shared" si="709"/>
        <v>4.5830372196644378</v>
      </c>
      <c r="R1140" s="31">
        <f t="shared" si="710"/>
        <v>0.16630013489020673</v>
      </c>
      <c r="S1140" s="31">
        <f t="shared" si="711"/>
        <v>0.31746080164808399</v>
      </c>
      <c r="T1140" s="31">
        <f t="shared" si="712"/>
        <v>4.7332602324196962E-2</v>
      </c>
      <c r="U1140" s="31">
        <f t="shared" si="713"/>
        <v>1.8831820703161108E-2</v>
      </c>
      <c r="V1140" s="47">
        <f t="shared" si="726"/>
        <v>5.7861244130797372E-4</v>
      </c>
      <c r="W1140" s="31">
        <f t="shared" si="714"/>
        <v>0.28462155100142583</v>
      </c>
      <c r="X1140" s="34">
        <f>(S1140*H1140*'Propiedades físicas'!$F$5*60*24*365)/(1000000)</f>
        <v>55767.654999078819</v>
      </c>
      <c r="Y1140" s="34">
        <f>(U1140*H1140*'Propiedades físicas'!$F$7*60*24*365)/(1000000)</f>
        <v>1034.5607592951635</v>
      </c>
      <c r="Z1140" s="31">
        <f t="shared" si="727"/>
        <v>663.16360246184956</v>
      </c>
      <c r="AA1140" s="31">
        <f t="shared" si="728"/>
        <v>5201.7472443191373</v>
      </c>
      <c r="AB1140" s="31">
        <f t="shared" si="728"/>
        <v>188.75065310038462</v>
      </c>
      <c r="AC1140" s="31">
        <f t="shared" si="728"/>
        <v>360.31800987057534</v>
      </c>
      <c r="AD1140" s="31">
        <f t="shared" si="728"/>
        <v>53.722503637963555</v>
      </c>
      <c r="AE1140" s="31">
        <f t="shared" si="729"/>
        <v>21.374116498087858</v>
      </c>
      <c r="AF1140" s="31">
        <f t="shared" si="730"/>
        <v>6489.076129887997</v>
      </c>
      <c r="AG1140" s="31">
        <f t="shared" si="731"/>
        <v>0.10219692128551063</v>
      </c>
      <c r="AH1140" s="31">
        <f t="shared" si="732"/>
        <v>0.8016159989802617</v>
      </c>
      <c r="AI1140" s="31">
        <f t="shared" si="732"/>
        <v>2.9087446243852667E-2</v>
      </c>
      <c r="AJ1140" s="31">
        <f t="shared" si="732"/>
        <v>5.552685816259556E-2</v>
      </c>
      <c r="AK1140" s="31">
        <f t="shared" si="732"/>
        <v>8.2789140645959432E-3</v>
      </c>
      <c r="AL1140" s="31">
        <f t="shared" si="733"/>
        <v>3.2938612631836666E-3</v>
      </c>
      <c r="AM1140" s="31">
        <f t="shared" si="734"/>
        <v>1.0000000000000002</v>
      </c>
      <c r="AN1140" s="31">
        <f>(Z1140*'Propiedades físicas'!$F$4)/1000</f>
        <v>583.17280873290122</v>
      </c>
      <c r="AO1140" s="31">
        <f>(AA1140*'Propiedades físicas'!$F$6)/1000</f>
        <v>166.66398170798516</v>
      </c>
      <c r="AP1140" s="31">
        <f>(AB1140*'Propiedades físicas'!$F$9)/1000</f>
        <v>116.44971543028227</v>
      </c>
      <c r="AQ1140" s="31">
        <f>(AC1140*'Propiedades físicas'!$F$5)/1000</f>
        <v>106.10284436658833</v>
      </c>
      <c r="AR1140" s="31">
        <f>(AD1140*'Propiedades físicas'!$F$8)/1000</f>
        <v>19.04570198973083</v>
      </c>
      <c r="AS1140" s="31">
        <f>(AE1140*'Propiedades físicas'!$F$7)/1000</f>
        <v>1.9683423883089108</v>
      </c>
      <c r="AT1140" s="31">
        <f t="shared" si="735"/>
        <v>993.40339461579663</v>
      </c>
      <c r="AU1140" s="31">
        <f t="shared" si="736"/>
        <v>0.58704531501872514</v>
      </c>
      <c r="AV1140" s="31">
        <f t="shared" si="739"/>
        <v>0.16777069880302073</v>
      </c>
      <c r="AW1140" s="31">
        <f t="shared" si="739"/>
        <v>0.11722298923220384</v>
      </c>
      <c r="AX1140" s="31">
        <f t="shared" si="739"/>
        <v>0.10680741070713182</v>
      </c>
      <c r="AY1140" s="31">
        <f t="shared" si="739"/>
        <v>1.9172173251025423E-2</v>
      </c>
      <c r="AZ1140" s="31">
        <f t="shared" si="740"/>
        <v>1.9814129878931775E-3</v>
      </c>
      <c r="BA1140" s="31">
        <f t="shared" si="737"/>
        <v>1.0000000000000002</v>
      </c>
      <c r="BB1140" s="34">
        <f>AU1140*'Propiedades físicas'!$C$4+'Diseño reactor'!AV1140*'Propiedades físicas'!$C$5+'Diseño reactor'!AW1140*'Propiedades físicas'!$C$8+'Diseño reactor'!AX1140*'Propiedades físicas'!$C$9+'Diseño reactor'!AY1140*'Propiedades físicas'!$C$7+'Diseño reactor'!AZ1140*'Propiedades físicas'!$C$6</f>
        <v>875.8444514399464</v>
      </c>
      <c r="BC1140" s="45">
        <f>AU1140*'Propiedades físicas'!$L$4+'Diseño reactor'!AV1140*'Propiedades físicas'!$L$5+'Diseño reactor'!AW1140*'Propiedades físicas'!$L$8+AX1140*'Propiedades físicas'!$L$9+'Diseño reactor'!AY1140*'Propiedades físicas'!$L$7+'Diseño reactor'!AZ1140*'Propiedades físicas'!$L$6</f>
        <v>2.0435696583517688</v>
      </c>
      <c r="BD1140" s="29">
        <f t="shared" si="716"/>
        <v>2.5975882759207436</v>
      </c>
      <c r="BE1140" s="58">
        <f t="shared" si="717"/>
        <v>42.495215347430928</v>
      </c>
      <c r="BF1140" s="30">
        <f>AU1140*'Propiedades físicas'!$I$4+'Diseño reactor'!AV1140*'Propiedades físicas'!$I$5+'Diseño reactor'!AW1140*'Propiedades físicas'!$I$8+'Diseño reactor'!AX1140*'Propiedades físicas'!$I$9+'Diseño reactor'!AY1140*'Propiedades físicas'!$I$7+'Diseño reactor'!AZ1140*'Propiedades físicas'!$I$6</f>
        <v>1.9759635440225739E-2</v>
      </c>
      <c r="BG1140" s="24">
        <f>AU1140*'Propiedades físicas'!$O$4+'Diseño reactor'!AV1140*'Propiedades físicas'!$O$5+'Diseño reactor'!AW1140*'Propiedades físicas'!$O$8+'Diseño reactor'!AX1140*'Propiedades físicas'!$O$9+'Diseño reactor'!AY1140*'Propiedades físicas'!$O$7+'Diseño reactor'!AZ1140*'Propiedades físicas'!$O$6</f>
        <v>0.15098641209772473</v>
      </c>
      <c r="BH1140" s="54">
        <f t="shared" si="718"/>
        <v>41616.183979685578</v>
      </c>
      <c r="BI1140" s="34">
        <f t="shared" si="738"/>
        <v>267.44255250996935</v>
      </c>
      <c r="BJ1140" s="27">
        <f t="shared" si="719"/>
        <v>4797.0770661814122</v>
      </c>
      <c r="BK1140" s="34">
        <f t="shared" si="720"/>
        <v>557.14881136847009</v>
      </c>
      <c r="BL1140" s="27">
        <f t="shared" si="721"/>
        <v>105.26904254647127</v>
      </c>
      <c r="BM1140" s="34">
        <f t="shared" si="722"/>
        <v>1.1054421768707483</v>
      </c>
      <c r="BN1140" s="45">
        <f t="shared" si="723"/>
        <v>1132.2231810824496</v>
      </c>
      <c r="BO1140" s="45">
        <f t="shared" si="724"/>
        <v>94.64034445141472</v>
      </c>
      <c r="BP1140" s="66">
        <f t="shared" si="725"/>
        <v>6.6912533726027172</v>
      </c>
    </row>
    <row r="1141" spans="8:68">
      <c r="H1141" s="68">
        <v>1136</v>
      </c>
      <c r="I1141" s="31">
        <f>('Propiedades físicas'!$C$10*'Diseño reactor'!H1141)/1000</f>
        <v>994.2786398973966</v>
      </c>
      <c r="J1141" s="31">
        <f t="shared" si="703"/>
        <v>0.45862395278556561</v>
      </c>
      <c r="K1141" s="31">
        <f>(I1141*1000)/'Propiedades físicas'!$F$10</f>
        <v>6494.7933775795309</v>
      </c>
      <c r="L1141" s="31">
        <f t="shared" si="704"/>
        <v>927.82762536850441</v>
      </c>
      <c r="M1141" s="31">
        <f t="shared" si="705"/>
        <v>5566.9657522110265</v>
      </c>
      <c r="N1141" s="31">
        <f t="shared" si="706"/>
        <v>0.81674967021875389</v>
      </c>
      <c r="O1141" s="32">
        <f t="shared" si="707"/>
        <v>4.9004980213125231</v>
      </c>
      <c r="P1141" s="33">
        <f t="shared" si="708"/>
        <v>0.58443153995203001</v>
      </c>
      <c r="Q1141" s="31">
        <f t="shared" si="709"/>
        <v>4.5833025376434993</v>
      </c>
      <c r="R1141" s="31">
        <f t="shared" si="710"/>
        <v>0.16623703391786221</v>
      </c>
      <c r="S1141" s="31">
        <f t="shared" si="711"/>
        <v>0.317195483669024</v>
      </c>
      <c r="T1141" s="31">
        <f t="shared" si="712"/>
        <v>4.7284839295423237E-2</v>
      </c>
      <c r="U1141" s="31">
        <f t="shared" si="713"/>
        <v>1.8796257053438445E-2</v>
      </c>
      <c r="V1141" s="47">
        <f t="shared" si="726"/>
        <v>5.7875744733113649E-4</v>
      </c>
      <c r="W1141" s="31">
        <f t="shared" si="714"/>
        <v>0.28444227005870842</v>
      </c>
      <c r="X1141" s="34">
        <f>(S1141*H1141*'Propiedades físicas'!$F$5*60*24*365)/(1000000)</f>
        <v>55770.140594995064</v>
      </c>
      <c r="Y1141" s="34">
        <f>(U1141*H1141*'Propiedades físicas'!$F$7*60*24*365)/(1000000)</f>
        <v>1033.5167905951978</v>
      </c>
      <c r="Z1141" s="31">
        <f t="shared" si="727"/>
        <v>663.91422938550613</v>
      </c>
      <c r="AA1141" s="31">
        <f t="shared" si="728"/>
        <v>5206.6316827630153</v>
      </c>
      <c r="AB1141" s="31">
        <f t="shared" si="728"/>
        <v>188.84527053069147</v>
      </c>
      <c r="AC1141" s="31">
        <f t="shared" si="728"/>
        <v>360.33406944801129</v>
      </c>
      <c r="AD1141" s="31">
        <f t="shared" si="728"/>
        <v>53.7155774396008</v>
      </c>
      <c r="AE1141" s="31">
        <f t="shared" si="729"/>
        <v>21.352548012706073</v>
      </c>
      <c r="AF1141" s="31">
        <f t="shared" si="730"/>
        <v>6494.7933775795318</v>
      </c>
      <c r="AG1141" s="31">
        <f t="shared" si="731"/>
        <v>0.10222253284875593</v>
      </c>
      <c r="AH1141" s="31">
        <f t="shared" si="732"/>
        <v>0.80166240557192503</v>
      </c>
      <c r="AI1141" s="31">
        <f t="shared" si="732"/>
        <v>2.907640929465103E-2</v>
      </c>
      <c r="AJ1141" s="31">
        <f t="shared" si="732"/>
        <v>5.5480451570932031E-2</v>
      </c>
      <c r="AK1141" s="31">
        <f t="shared" si="732"/>
        <v>8.2705598649266687E-3</v>
      </c>
      <c r="AL1141" s="31">
        <f t="shared" si="733"/>
        <v>3.2876408488092201E-3</v>
      </c>
      <c r="AM1141" s="31">
        <f t="shared" si="734"/>
        <v>0.99999999999999989</v>
      </c>
      <c r="AN1141" s="31">
        <f>(Z1141*'Propiedades físicas'!$F$4)/1000</f>
        <v>583.83289503702633</v>
      </c>
      <c r="AO1141" s="31">
        <f>(AA1141*'Propiedades físicas'!$F$6)/1000</f>
        <v>166.82047911572701</v>
      </c>
      <c r="AP1141" s="31">
        <f>(AB1141*'Propiedades físicas'!$F$9)/1000</f>
        <v>116.50808965391008</v>
      </c>
      <c r="AQ1141" s="31">
        <f>(AC1141*'Propiedades físicas'!$F$5)/1000</f>
        <v>106.1075734303559</v>
      </c>
      <c r="AR1141" s="31">
        <f>(AD1141*'Propiedades físicas'!$F$8)/1000</f>
        <v>19.043246513887269</v>
      </c>
      <c r="AS1141" s="31">
        <f>(AE1141*'Propiedades físicas'!$F$7)/1000</f>
        <v>1.9663561464901025</v>
      </c>
      <c r="AT1141" s="31">
        <f t="shared" si="735"/>
        <v>994.27863989739672</v>
      </c>
      <c r="AU1141" s="31">
        <f t="shared" si="736"/>
        <v>0.58719243440377455</v>
      </c>
      <c r="AV1141" s="31">
        <f t="shared" si="739"/>
        <v>0.16778041126674695</v>
      </c>
      <c r="AW1141" s="31">
        <f t="shared" si="739"/>
        <v>0.11717851010651599</v>
      </c>
      <c r="AX1141" s="31">
        <f t="shared" si="739"/>
        <v>0.10671814637525104</v>
      </c>
      <c r="AY1141" s="31">
        <f t="shared" si="739"/>
        <v>1.9152826732607282E-2</v>
      </c>
      <c r="AZ1141" s="31">
        <f t="shared" si="740"/>
        <v>1.9776711151041301E-3</v>
      </c>
      <c r="BA1141" s="31">
        <f t="shared" si="737"/>
        <v>1</v>
      </c>
      <c r="BB1141" s="34">
        <f>AU1141*'Propiedades físicas'!$C$4+'Diseño reactor'!AV1141*'Propiedades físicas'!$C$5+'Diseño reactor'!AW1141*'Propiedades físicas'!$C$8+'Diseño reactor'!AX1141*'Propiedades físicas'!$C$9+'Diseño reactor'!AY1141*'Propiedades físicas'!$C$7+'Diseño reactor'!AZ1141*'Propiedades físicas'!$C$6</f>
        <v>875.8433532947015</v>
      </c>
      <c r="BC1141" s="45">
        <f>AU1141*'Propiedades físicas'!$L$4+'Diseño reactor'!AV1141*'Propiedades físicas'!$L$5+'Diseño reactor'!AW1141*'Propiedades físicas'!$L$8+AX1141*'Propiedades físicas'!$L$9+'Diseño reactor'!AY1141*'Propiedades físicas'!$L$7+'Diseño reactor'!AZ1141*'Propiedades físicas'!$L$6</f>
        <v>2.0436800065730365</v>
      </c>
      <c r="BD1141" s="29">
        <f t="shared" si="716"/>
        <v>2.5958151614820819</v>
      </c>
      <c r="BE1141" s="58">
        <f t="shared" si="717"/>
        <v>42.493257604046505</v>
      </c>
      <c r="BF1141" s="30">
        <f>AU1141*'Propiedades físicas'!$I$4+'Diseño reactor'!AV1141*'Propiedades físicas'!$I$5+'Diseño reactor'!AW1141*'Propiedades físicas'!$I$8+'Diseño reactor'!AX1141*'Propiedades físicas'!$I$9+'Diseño reactor'!AY1141*'Propiedades físicas'!$I$7+'Diseño reactor'!AZ1141*'Propiedades físicas'!$I$6</f>
        <v>1.9760140066354237E-2</v>
      </c>
      <c r="BG1141" s="24">
        <f>AU1141*'Propiedades físicas'!$O$4+'Diseño reactor'!AV1141*'Propiedades físicas'!$O$5+'Diseño reactor'!AW1141*'Propiedades físicas'!$O$8+'Diseño reactor'!AX1141*'Propiedades físicas'!$O$9+'Diseño reactor'!AY1141*'Propiedades físicas'!$O$7+'Diseño reactor'!AZ1141*'Propiedades físicas'!$O$6</f>
        <v>0.15099135348836853</v>
      </c>
      <c r="BH1141" s="54">
        <f t="shared" si="718"/>
        <v>41615.069025535486</v>
      </c>
      <c r="BI1141" s="34">
        <f t="shared" si="738"/>
        <v>267.45507108658268</v>
      </c>
      <c r="BJ1141" s="27">
        <f t="shared" si="719"/>
        <v>4797.0662310951984</v>
      </c>
      <c r="BK1141" s="34">
        <f t="shared" si="720"/>
        <v>557.1657869280084</v>
      </c>
      <c r="BL1141" s="27">
        <f t="shared" si="721"/>
        <v>105.26964854601231</v>
      </c>
      <c r="BM1141" s="34">
        <f t="shared" si="722"/>
        <v>1.1054421768707483</v>
      </c>
      <c r="BN1141" s="45">
        <f t="shared" si="723"/>
        <v>1133.3734442747082</v>
      </c>
      <c r="BO1141" s="45">
        <f t="shared" si="724"/>
        <v>94.662376977354342</v>
      </c>
      <c r="BP1141" s="66">
        <f t="shared" si="725"/>
        <v>6.6912449830215976</v>
      </c>
    </row>
    <row r="1142" spans="8:68">
      <c r="H1142" s="68">
        <v>1137</v>
      </c>
      <c r="I1142" s="31">
        <f>('Propiedades físicas'!$C$10*'Diseño reactor'!H1142)/1000</f>
        <v>995.15388517899635</v>
      </c>
      <c r="J1142" s="31">
        <f t="shared" si="703"/>
        <v>0.45822058959050355</v>
      </c>
      <c r="K1142" s="31">
        <f>(I1142*1000)/'Propiedades físicas'!$F$10</f>
        <v>6500.5106252710621</v>
      </c>
      <c r="L1142" s="31">
        <f t="shared" si="704"/>
        <v>928.64437503872307</v>
      </c>
      <c r="M1142" s="31">
        <f t="shared" si="705"/>
        <v>5571.8662502323386</v>
      </c>
      <c r="N1142" s="31">
        <f t="shared" si="706"/>
        <v>0.81674967021875378</v>
      </c>
      <c r="O1142" s="32">
        <f t="shared" si="707"/>
        <v>4.9004980213125231</v>
      </c>
      <c r="P1142" s="33">
        <f t="shared" si="708"/>
        <v>0.58457778325167287</v>
      </c>
      <c r="Q1142" s="31">
        <f t="shared" si="709"/>
        <v>4.5835674244671836</v>
      </c>
      <c r="R1142" s="31">
        <f t="shared" si="710"/>
        <v>0.16617395998485429</v>
      </c>
      <c r="S1142" s="31">
        <f t="shared" si="711"/>
        <v>0.31693059684533886</v>
      </c>
      <c r="T1142" s="31">
        <f t="shared" si="712"/>
        <v>4.7237144086195372E-2</v>
      </c>
      <c r="U1142" s="31">
        <f t="shared" si="713"/>
        <v>1.8760782896031277E-2</v>
      </c>
      <c r="V1142" s="47">
        <f t="shared" si="726"/>
        <v>5.7890227079291886E-4</v>
      </c>
      <c r="W1142" s="31">
        <f t="shared" si="714"/>
        <v>0.28426321482921102</v>
      </c>
      <c r="X1142" s="34">
        <f>(S1142*H1142*'Propiedades físicas'!$F$5*60*24*365)/(1000000)</f>
        <v>55772.619936161384</v>
      </c>
      <c r="Y1142" s="34">
        <f>(U1142*H1142*'Propiedades físicas'!$F$7*60*24*365)/(1000000)</f>
        <v>1032.4743042443406</v>
      </c>
      <c r="Z1142" s="31">
        <f t="shared" si="727"/>
        <v>664.66493955715202</v>
      </c>
      <c r="AA1142" s="31">
        <f t="shared" si="728"/>
        <v>5211.5161616191881</v>
      </c>
      <c r="AB1142" s="31">
        <f t="shared" si="728"/>
        <v>188.93979250277934</v>
      </c>
      <c r="AC1142" s="31">
        <f t="shared" si="728"/>
        <v>360.35008861315026</v>
      </c>
      <c r="AD1142" s="31">
        <f t="shared" si="728"/>
        <v>53.708632826004141</v>
      </c>
      <c r="AE1142" s="31">
        <f t="shared" si="729"/>
        <v>21.331010152787563</v>
      </c>
      <c r="AF1142" s="31">
        <f t="shared" si="730"/>
        <v>6500.5106252710621</v>
      </c>
      <c r="AG1142" s="31">
        <f t="shared" si="731"/>
        <v>0.10224811216725554</v>
      </c>
      <c r="AH1142" s="31">
        <f t="shared" si="732"/>
        <v>0.80170873675048804</v>
      </c>
      <c r="AI1142" s="31">
        <f t="shared" si="732"/>
        <v>2.906537707488184E-2</v>
      </c>
      <c r="AJ1142" s="31">
        <f t="shared" si="732"/>
        <v>5.543412039236905E-2</v>
      </c>
      <c r="AK1142" s="31">
        <f t="shared" si="732"/>
        <v>8.262217527529165E-3</v>
      </c>
      <c r="AL1142" s="31">
        <f t="shared" si="733"/>
        <v>3.2814360874762957E-3</v>
      </c>
      <c r="AM1142" s="31">
        <f t="shared" si="734"/>
        <v>1</v>
      </c>
      <c r="AN1142" s="31">
        <f>(Z1142*'Propiedades físicas'!$F$4)/1000</f>
        <v>584.49305454776834</v>
      </c>
      <c r="AO1142" s="31">
        <f>(AA1142*'Propiedades físicas'!$F$6)/1000</f>
        <v>166.97697781827878</v>
      </c>
      <c r="AP1142" s="31">
        <f>(AB1142*'Propiedades físicas'!$F$9)/1000</f>
        <v>116.5664049845897</v>
      </c>
      <c r="AQ1142" s="31">
        <f>(AC1142*'Propiedades físicas'!$F$5)/1000</f>
        <v>106.11229059391437</v>
      </c>
      <c r="AR1142" s="31">
        <f>(AD1142*'Propiedades físicas'!$F$8)/1000</f>
        <v>19.040784509474982</v>
      </c>
      <c r="AS1142" s="31">
        <f>(AE1142*'Propiedades físicas'!$F$7)/1000</f>
        <v>1.9643727249702068</v>
      </c>
      <c r="AT1142" s="31">
        <f t="shared" si="735"/>
        <v>995.15388517899635</v>
      </c>
      <c r="AU1142" s="31">
        <f t="shared" si="736"/>
        <v>0.58733936856673852</v>
      </c>
      <c r="AV1142" s="31">
        <f t="shared" si="739"/>
        <v>0.1677901079472196</v>
      </c>
      <c r="AW1142" s="31">
        <f t="shared" si="739"/>
        <v>0.11713405004053531</v>
      </c>
      <c r="AX1142" s="31">
        <f t="shared" si="739"/>
        <v>0.10662902710250502</v>
      </c>
      <c r="AY1142" s="31">
        <f t="shared" si="739"/>
        <v>1.9133507684643319E-2</v>
      </c>
      <c r="AZ1142" s="31">
        <f t="shared" si="740"/>
        <v>1.9739386583582288E-3</v>
      </c>
      <c r="BA1142" s="31">
        <f t="shared" si="737"/>
        <v>1</v>
      </c>
      <c r="BB1142" s="34">
        <f>AU1142*'Propiedades físicas'!$C$4+'Diseño reactor'!AV1142*'Propiedades físicas'!$C$5+'Diseño reactor'!AW1142*'Propiedades físicas'!$C$8+'Diseño reactor'!AX1142*'Propiedades físicas'!$C$9+'Diseño reactor'!AY1142*'Propiedades físicas'!$C$7+'Diseño reactor'!AZ1142*'Propiedades físicas'!$C$6</f>
        <v>875.84225773914</v>
      </c>
      <c r="BC1142" s="45">
        <f>AU1142*'Propiedades físicas'!$L$4+'Diseño reactor'!AV1142*'Propiedades físicas'!$L$5+'Diseño reactor'!AW1142*'Propiedades físicas'!$L$8+AX1142*'Propiedades físicas'!$L$9+'Diseño reactor'!AY1142*'Propiedades físicas'!$L$7+'Diseño reactor'!AZ1142*'Propiedades físicas'!$L$6</f>
        <v>2.0437902091027134</v>
      </c>
      <c r="BD1142" s="29">
        <f t="shared" si="716"/>
        <v>2.5940444714094912</v>
      </c>
      <c r="BE1142" s="58">
        <f t="shared" si="717"/>
        <v>42.491302625005034</v>
      </c>
      <c r="BF1142" s="30">
        <f>AU1142*'Propiedades físicas'!$I$4+'Diseño reactor'!AV1142*'Propiedades físicas'!$I$5+'Diseño reactor'!AW1142*'Propiedades físicas'!$I$8+'Diseño reactor'!AX1142*'Propiedades físicas'!$I$9+'Diseño reactor'!AY1142*'Propiedades físicas'!$I$7+'Diseño reactor'!AZ1142*'Propiedades físicas'!$I$6</f>
        <v>1.9760643514245418E-2</v>
      </c>
      <c r="BG1142" s="24">
        <f>AU1142*'Propiedades físicas'!$O$4+'Diseño reactor'!AV1142*'Propiedades físicas'!$O$5+'Diseño reactor'!AW1142*'Propiedades físicas'!$O$8+'Diseño reactor'!AX1142*'Propiedades físicas'!$O$9+'Diseño reactor'!AY1142*'Propiedades físicas'!$O$7+'Diseño reactor'!AZ1142*'Propiedades físicas'!$O$6</f>
        <v>0.15099628911100776</v>
      </c>
      <c r="BH1142" s="54">
        <f t="shared" si="718"/>
        <v>41613.956732625069</v>
      </c>
      <c r="BI1142" s="34">
        <f t="shared" si="738"/>
        <v>267.46756478427653</v>
      </c>
      <c r="BJ1142" s="27">
        <f t="shared" si="719"/>
        <v>4797.0554460160101</v>
      </c>
      <c r="BK1142" s="34">
        <f t="shared" si="720"/>
        <v>557.18274692935984</v>
      </c>
      <c r="BL1142" s="27">
        <f t="shared" si="721"/>
        <v>105.27025396024364</v>
      </c>
      <c r="BM1142" s="34">
        <f t="shared" si="722"/>
        <v>1.1054421768707483</v>
      </c>
      <c r="BN1142" s="45">
        <f t="shared" si="723"/>
        <v>1134.5238013224819</v>
      </c>
      <c r="BO1142" s="45">
        <f t="shared" si="724"/>
        <v>94.68438177374874</v>
      </c>
      <c r="BP1142" s="66">
        <f t="shared" si="725"/>
        <v>6.6912366132250725</v>
      </c>
    </row>
    <row r="1143" spans="8:68">
      <c r="H1143" s="68">
        <v>1138</v>
      </c>
      <c r="I1143" s="31">
        <f>('Propiedades físicas'!$C$10*'Diseño reactor'!H1143)/1000</f>
        <v>996.02913046059621</v>
      </c>
      <c r="J1143" s="31">
        <f t="shared" si="703"/>
        <v>0.45781793529385106</v>
      </c>
      <c r="K1143" s="31">
        <f>(I1143*1000)/'Propiedades físicas'!$F$10</f>
        <v>6506.2278729625932</v>
      </c>
      <c r="L1143" s="31">
        <f t="shared" si="704"/>
        <v>929.46112470894184</v>
      </c>
      <c r="M1143" s="31">
        <f t="shared" si="705"/>
        <v>5576.7667482536508</v>
      </c>
      <c r="N1143" s="31">
        <f t="shared" si="706"/>
        <v>0.81674967021875378</v>
      </c>
      <c r="O1143" s="32">
        <f t="shared" si="707"/>
        <v>4.9004980213125231</v>
      </c>
      <c r="P1143" s="33">
        <f t="shared" si="708"/>
        <v>0.58472384254804366</v>
      </c>
      <c r="Q1143" s="31">
        <f t="shared" si="709"/>
        <v>4.583831881160477</v>
      </c>
      <c r="R1143" s="31">
        <f t="shared" si="710"/>
        <v>0.16611091313899207</v>
      </c>
      <c r="S1143" s="31">
        <f t="shared" si="711"/>
        <v>0.3166661401520468</v>
      </c>
      <c r="T1143" s="31">
        <f t="shared" si="712"/>
        <v>4.7189516582099349E-2</v>
      </c>
      <c r="U1143" s="31">
        <f t="shared" si="713"/>
        <v>1.8725397949618691E-2</v>
      </c>
      <c r="V1143" s="47">
        <f t="shared" si="726"/>
        <v>5.7904691203786846E-4</v>
      </c>
      <c r="W1143" s="31">
        <f t="shared" si="714"/>
        <v>0.28408438488694526</v>
      </c>
      <c r="X1143" s="34">
        <f>(S1143*H1143*'Propiedades físicas'!$F$5*60*24*365)/(1000000)</f>
        <v>55775.09304223978</v>
      </c>
      <c r="Y1143" s="34">
        <f>(U1143*H1143*'Propiedades físicas'!$F$7*60*24*365)/(1000000)</f>
        <v>1031.4332977418157</v>
      </c>
      <c r="Z1143" s="31">
        <f t="shared" si="727"/>
        <v>665.41573281967374</v>
      </c>
      <c r="AA1143" s="31">
        <f t="shared" si="728"/>
        <v>5216.4006807606229</v>
      </c>
      <c r="AB1143" s="31">
        <f t="shared" si="728"/>
        <v>189.03421915217297</v>
      </c>
      <c r="AC1143" s="31">
        <f t="shared" si="728"/>
        <v>360.36606749302928</v>
      </c>
      <c r="AD1143" s="31">
        <f t="shared" si="728"/>
        <v>53.701669870429058</v>
      </c>
      <c r="AE1143" s="31">
        <f t="shared" si="729"/>
        <v>21.309502866666069</v>
      </c>
      <c r="AF1143" s="31">
        <f t="shared" si="730"/>
        <v>6506.2278729625941</v>
      </c>
      <c r="AG1143" s="31">
        <f t="shared" si="731"/>
        <v>0.10227365930186494</v>
      </c>
      <c r="AH1143" s="31">
        <f t="shared" si="732"/>
        <v>0.80175499269522943</v>
      </c>
      <c r="AI1143" s="31">
        <f t="shared" si="732"/>
        <v>2.9054349592907314E-2</v>
      </c>
      <c r="AJ1143" s="31">
        <f t="shared" si="732"/>
        <v>5.5387864447627701E-2</v>
      </c>
      <c r="AK1143" s="31">
        <f t="shared" si="732"/>
        <v>8.253887032391341E-3</v>
      </c>
      <c r="AL1143" s="31">
        <f t="shared" si="733"/>
        <v>3.2752469299792359E-3</v>
      </c>
      <c r="AM1143" s="31">
        <f t="shared" si="734"/>
        <v>1</v>
      </c>
      <c r="AN1143" s="31">
        <f>(Z1143*'Propiedades físicas'!$F$4)/1000</f>
        <v>585.15328712696464</v>
      </c>
      <c r="AO1143" s="31">
        <f>(AA1143*'Propiedades físicas'!$F$6)/1000</f>
        <v>167.13347781157037</v>
      </c>
      <c r="AP1143" s="31">
        <f>(AB1143*'Propiedades físicas'!$F$9)/1000</f>
        <v>116.62466150593309</v>
      </c>
      <c r="AQ1143" s="31">
        <f>(AC1143*'Propiedades físicas'!$F$5)/1000</f>
        <v>106.11699589467233</v>
      </c>
      <c r="AR1143" s="31">
        <f>(AD1143*'Propiedades físicas'!$F$8)/1000</f>
        <v>19.038316002464505</v>
      </c>
      <c r="AS1143" s="31">
        <f>(AE1143*'Propiedades físicas'!$F$7)/1000</f>
        <v>1.9623921189912783</v>
      </c>
      <c r="AT1143" s="31">
        <f t="shared" si="735"/>
        <v>996.02913046059621</v>
      </c>
      <c r="AU1143" s="31">
        <f t="shared" si="736"/>
        <v>0.5874861178571863</v>
      </c>
      <c r="AV1143" s="31">
        <f t="shared" si="739"/>
        <v>0.16779978888196015</v>
      </c>
      <c r="AW1143" s="31">
        <f t="shared" si="739"/>
        <v>0.11708960906796176</v>
      </c>
      <c r="AX1143" s="31">
        <f t="shared" si="739"/>
        <v>0.10654005254404596</v>
      </c>
      <c r="AY1143" s="31">
        <f t="shared" si="739"/>
        <v>1.911421606078988E-2</v>
      </c>
      <c r="AZ1143" s="31">
        <f t="shared" si="740"/>
        <v>1.9702155880559481E-3</v>
      </c>
      <c r="BA1143" s="31">
        <f t="shared" si="737"/>
        <v>1</v>
      </c>
      <c r="BB1143" s="34">
        <f>AU1143*'Propiedades físicas'!$C$4+'Diseño reactor'!AV1143*'Propiedades físicas'!$C$5+'Diseño reactor'!AW1143*'Propiedades físicas'!$C$8+'Diseño reactor'!AX1143*'Propiedades físicas'!$C$9+'Diseño reactor'!AY1143*'Propiedades físicas'!$C$7+'Diseño reactor'!AZ1143*'Propiedades físicas'!$C$6</f>
        <v>875.84116476553083</v>
      </c>
      <c r="BC1143" s="45">
        <f>AU1143*'Propiedades físicas'!$L$4+'Diseño reactor'!AV1143*'Propiedades físicas'!$L$5+'Diseño reactor'!AW1143*'Propiedades físicas'!$L$8+AX1143*'Propiedades físicas'!$L$9+'Diseño reactor'!AY1143*'Propiedades físicas'!$L$7+'Diseño reactor'!AZ1143*'Propiedades físicas'!$L$6</f>
        <v>2.0439002662246577</v>
      </c>
      <c r="BD1143" s="29">
        <f t="shared" si="716"/>
        <v>2.5922762007300304</v>
      </c>
      <c r="BE1143" s="58">
        <f t="shared" si="717"/>
        <v>42.489350404405222</v>
      </c>
      <c r="BF1143" s="30">
        <f>AU1143*'Propiedades físicas'!$I$4+'Diseño reactor'!AV1143*'Propiedades físicas'!$I$5+'Diseño reactor'!AW1143*'Propiedades físicas'!$I$8+'Diseño reactor'!AX1143*'Propiedades físicas'!$I$9+'Diseño reactor'!AY1143*'Propiedades físicas'!$I$7+'Diseño reactor'!AZ1143*'Propiedades físicas'!$I$6</f>
        <v>1.9761145787316546E-2</v>
      </c>
      <c r="BG1143" s="24">
        <f>AU1143*'Propiedades físicas'!$O$4+'Diseño reactor'!AV1143*'Propiedades físicas'!$O$5+'Diseño reactor'!AW1143*'Propiedades físicas'!$O$8+'Diseño reactor'!AX1143*'Propiedades físicas'!$O$9+'Diseño reactor'!AY1143*'Propiedades físicas'!$O$7+'Diseño reactor'!AZ1143*'Propiedades físicas'!$O$6</f>
        <v>0.15100121897502608</v>
      </c>
      <c r="BH1143" s="54">
        <f t="shared" si="718"/>
        <v>41612.847092988617</v>
      </c>
      <c r="BI1143" s="34">
        <f t="shared" si="738"/>
        <v>267.48003366966589</v>
      </c>
      <c r="BJ1143" s="27">
        <f t="shared" si="719"/>
        <v>4797.0447107670061</v>
      </c>
      <c r="BK1143" s="34">
        <f t="shared" si="720"/>
        <v>557.19969138732256</v>
      </c>
      <c r="BL1143" s="27">
        <f t="shared" si="721"/>
        <v>105.27085878977793</v>
      </c>
      <c r="BM1143" s="34">
        <f t="shared" si="722"/>
        <v>1.1054421768707483</v>
      </c>
      <c r="BN1143" s="45">
        <f t="shared" si="723"/>
        <v>1135.6742520412452</v>
      </c>
      <c r="BO1143" s="45">
        <f t="shared" si="724"/>
        <v>94.706358892910089</v>
      </c>
      <c r="BP1143" s="66">
        <f t="shared" si="725"/>
        <v>6.6912282631540805</v>
      </c>
    </row>
    <row r="1144" spans="8:68">
      <c r="H1144" s="68">
        <v>1139</v>
      </c>
      <c r="I1144" s="31">
        <f>('Propiedades físicas'!$C$10*'Diseño reactor'!H1144)/1000</f>
        <v>996.90437574219607</v>
      </c>
      <c r="J1144" s="31">
        <f t="shared" si="703"/>
        <v>0.45741598802844824</v>
      </c>
      <c r="K1144" s="31">
        <f>(I1144*1000)/'Propiedades físicas'!$F$10</f>
        <v>6511.9451206541253</v>
      </c>
      <c r="L1144" s="31">
        <f t="shared" si="704"/>
        <v>930.27787437916072</v>
      </c>
      <c r="M1144" s="31">
        <f t="shared" si="705"/>
        <v>5581.6672462749639</v>
      </c>
      <c r="N1144" s="31">
        <f t="shared" si="706"/>
        <v>0.81674967021875389</v>
      </c>
      <c r="O1144" s="32">
        <f t="shared" si="707"/>
        <v>4.9004980213125231</v>
      </c>
      <c r="P1144" s="33">
        <f t="shared" si="708"/>
        <v>0.58486971818819344</v>
      </c>
      <c r="Q1144" s="31">
        <f t="shared" si="709"/>
        <v>4.5840959087451774</v>
      </c>
      <c r="R1144" s="31">
        <f t="shared" si="710"/>
        <v>0.16604789342771584</v>
      </c>
      <c r="S1144" s="31">
        <f t="shared" si="711"/>
        <v>0.31640211256734529</v>
      </c>
      <c r="T1144" s="31">
        <f t="shared" si="712"/>
        <v>4.7141956668904285E-2</v>
      </c>
      <c r="U1144" s="31">
        <f t="shared" si="713"/>
        <v>1.8690101933940315E-2</v>
      </c>
      <c r="V1144" s="47">
        <f t="shared" si="726"/>
        <v>5.7919137140966729E-4</v>
      </c>
      <c r="W1144" s="31">
        <f t="shared" si="714"/>
        <v>0.28390577980699389</v>
      </c>
      <c r="X1144" s="34">
        <f>(S1144*H1144*'Propiedades físicas'!$F$5*60*24*365)/(1000000)</f>
        <v>55777.55993281804</v>
      </c>
      <c r="Y1144" s="34">
        <f>(U1144*H1144*'Propiedades físicas'!$F$7*60*24*365)/(1000000)</f>
        <v>1030.3937685908495</v>
      </c>
      <c r="Z1144" s="31">
        <f t="shared" si="727"/>
        <v>666.16660901635237</v>
      </c>
      <c r="AA1144" s="31">
        <f t="shared" si="728"/>
        <v>5221.2852400607571</v>
      </c>
      <c r="AB1144" s="31">
        <f t="shared" si="728"/>
        <v>189.12855061416835</v>
      </c>
      <c r="AC1144" s="31">
        <f t="shared" si="728"/>
        <v>360.38200621420629</v>
      </c>
      <c r="AD1144" s="31">
        <f t="shared" si="728"/>
        <v>53.694688645881982</v>
      </c>
      <c r="AE1144" s="31">
        <f t="shared" si="729"/>
        <v>21.288026102758018</v>
      </c>
      <c r="AF1144" s="31">
        <f t="shared" si="730"/>
        <v>6511.9451206541235</v>
      </c>
      <c r="AG1144" s="31">
        <f t="shared" si="731"/>
        <v>0.10229917431328661</v>
      </c>
      <c r="AH1144" s="31">
        <f t="shared" si="732"/>
        <v>0.80180117358487202</v>
      </c>
      <c r="AI1144" s="31">
        <f t="shared" si="732"/>
        <v>2.9043326857025237E-2</v>
      </c>
      <c r="AJ1144" s="31">
        <f t="shared" si="732"/>
        <v>5.5341683557985202E-2</v>
      </c>
      <c r="AK1144" s="31">
        <f t="shared" si="732"/>
        <v>8.2455683595331584E-3</v>
      </c>
      <c r="AL1144" s="31">
        <f t="shared" si="733"/>
        <v>3.2690733272978871E-3</v>
      </c>
      <c r="AM1144" s="31">
        <f t="shared" si="734"/>
        <v>1.0000000000000002</v>
      </c>
      <c r="AN1144" s="31">
        <f>(Z1144*'Propiedades físicas'!$F$4)/1000</f>
        <v>585.81359263679985</v>
      </c>
      <c r="AO1144" s="31">
        <f>(AA1144*'Propiedades físicas'!$F$6)/1000</f>
        <v>167.28997909154666</v>
      </c>
      <c r="AP1144" s="31">
        <f>(AB1144*'Propiedades físicas'!$F$9)/1000</f>
        <v>116.68285930141116</v>
      </c>
      <c r="AQ1144" s="31">
        <f>(AC1144*'Propiedades físicas'!$F$5)/1000</f>
        <v>106.12168936989733</v>
      </c>
      <c r="AR1144" s="31">
        <f>(AD1144*'Propiedades físicas'!$F$8)/1000</f>
        <v>19.035841018738072</v>
      </c>
      <c r="AS1144" s="31">
        <f>(AE1144*'Propiedades físicas'!$F$7)/1000</f>
        <v>1.9604143238029861</v>
      </c>
      <c r="AT1144" s="31">
        <f t="shared" si="735"/>
        <v>996.90437574219618</v>
      </c>
      <c r="AU1144" s="31">
        <f t="shared" si="736"/>
        <v>0.58763268262380841</v>
      </c>
      <c r="AV1144" s="31">
        <f t="shared" si="739"/>
        <v>0.16780945410837336</v>
      </c>
      <c r="AW1144" s="31">
        <f t="shared" si="739"/>
        <v>0.1170451872222355</v>
      </c>
      <c r="AX1144" s="31">
        <f t="shared" si="739"/>
        <v>0.10645122235609572</v>
      </c>
      <c r="AY1144" s="31">
        <f t="shared" si="739"/>
        <v>1.9094951814777491E-2</v>
      </c>
      <c r="AZ1144" s="31">
        <f t="shared" si="740"/>
        <v>1.966501874709353E-3</v>
      </c>
      <c r="BA1144" s="31">
        <f t="shared" si="737"/>
        <v>0.99999999999999989</v>
      </c>
      <c r="BB1144" s="34">
        <f>AU1144*'Propiedades físicas'!$C$4+'Diseño reactor'!AV1144*'Propiedades físicas'!$C$5+'Diseño reactor'!AW1144*'Propiedades físicas'!$C$8+'Diseño reactor'!AX1144*'Propiedades físicas'!$C$9+'Diseño reactor'!AY1144*'Propiedades físicas'!$C$7+'Diseño reactor'!AZ1144*'Propiedades físicas'!$C$6</f>
        <v>875.84007436617208</v>
      </c>
      <c r="BC1144" s="45">
        <f>AU1144*'Propiedades físicas'!$L$4+'Diseño reactor'!AV1144*'Propiedades físicas'!$L$5+'Diseño reactor'!AW1144*'Propiedades físicas'!$L$8+AX1144*'Propiedades físicas'!$L$9+'Diseño reactor'!AY1144*'Propiedades físicas'!$L$7+'Diseño reactor'!AZ1144*'Propiedades físicas'!$L$6</f>
        <v>2.0440101782220026</v>
      </c>
      <c r="BD1144" s="29">
        <f t="shared" si="716"/>
        <v>2.5905103444843447</v>
      </c>
      <c r="BE1144" s="58">
        <f t="shared" si="717"/>
        <v>42.487400936362704</v>
      </c>
      <c r="BF1144" s="30">
        <f>AU1144*'Propiedades físicas'!$I$4+'Diseño reactor'!AV1144*'Propiedades físicas'!$I$5+'Diseño reactor'!AW1144*'Propiedades físicas'!$I$8+'Diseño reactor'!AX1144*'Propiedades físicas'!$I$9+'Diseño reactor'!AY1144*'Propiedades físicas'!$I$7+'Diseño reactor'!AZ1144*'Propiedades físicas'!$I$6</f>
        <v>1.9761646888972882E-2</v>
      </c>
      <c r="BG1144" s="24">
        <f>AU1144*'Propiedades físicas'!$O$4+'Diseño reactor'!AV1144*'Propiedades físicas'!$O$5+'Diseño reactor'!AW1144*'Propiedades físicas'!$O$8+'Diseño reactor'!AX1144*'Propiedades físicas'!$O$9+'Diseño reactor'!AY1144*'Propiedades físicas'!$O$7+'Diseño reactor'!AZ1144*'Propiedades físicas'!$O$6</f>
        <v>0.15100614308978916</v>
      </c>
      <c r="BH1144" s="54">
        <f t="shared" si="718"/>
        <v>41611.740098689588</v>
      </c>
      <c r="BI1144" s="34">
        <f t="shared" si="738"/>
        <v>267.49247780914334</v>
      </c>
      <c r="BJ1144" s="27">
        <f t="shared" si="719"/>
        <v>4797.0340251720327</v>
      </c>
      <c r="BK1144" s="34">
        <f t="shared" si="720"/>
        <v>557.21662031670394</v>
      </c>
      <c r="BL1144" s="27">
        <f t="shared" si="721"/>
        <v>105.271463035228</v>
      </c>
      <c r="BM1144" s="34">
        <f t="shared" si="722"/>
        <v>1.1054421768707483</v>
      </c>
      <c r="BN1144" s="45">
        <f t="shared" si="723"/>
        <v>1136.8247962469541</v>
      </c>
      <c r="BO1144" s="45">
        <f t="shared" si="724"/>
        <v>94.728308387019212</v>
      </c>
      <c r="BP1144" s="66">
        <f t="shared" si="725"/>
        <v>6.6912199327497772</v>
      </c>
    </row>
    <row r="1145" spans="8:68">
      <c r="H1145" s="68">
        <v>1140</v>
      </c>
      <c r="I1145" s="31">
        <f>('Propiedades físicas'!$C$10*'Diseño reactor'!H1145)/1000</f>
        <v>997.77962102379593</v>
      </c>
      <c r="J1145" s="31">
        <f t="shared" si="703"/>
        <v>0.45701474593368641</v>
      </c>
      <c r="K1145" s="31">
        <f>(I1145*1000)/'Propiedades físicas'!$F$10</f>
        <v>6517.6623683456564</v>
      </c>
      <c r="L1145" s="31">
        <f t="shared" si="704"/>
        <v>931.09462404937949</v>
      </c>
      <c r="M1145" s="31">
        <f t="shared" si="705"/>
        <v>5586.5677442962769</v>
      </c>
      <c r="N1145" s="31">
        <f t="shared" si="706"/>
        <v>0.81674967021875389</v>
      </c>
      <c r="O1145" s="32">
        <f t="shared" si="707"/>
        <v>4.900498021312524</v>
      </c>
      <c r="P1145" s="33">
        <f t="shared" si="708"/>
        <v>0.58501541051830075</v>
      </c>
      <c r="Q1145" s="31">
        <f t="shared" si="709"/>
        <v>4.5843595082399231</v>
      </c>
      <c r="R1145" s="31">
        <f t="shared" si="710"/>
        <v>0.16598490089809928</v>
      </c>
      <c r="S1145" s="31">
        <f t="shared" si="711"/>
        <v>0.31613851307259866</v>
      </c>
      <c r="T1145" s="31">
        <f t="shared" si="712"/>
        <v>4.7094464232562243E-2</v>
      </c>
      <c r="U1145" s="31">
        <f t="shared" si="713"/>
        <v>1.8654894569791646E-2</v>
      </c>
      <c r="V1145" s="47">
        <f t="shared" si="726"/>
        <v>5.7933564925113283E-4</v>
      </c>
      <c r="W1145" s="31">
        <f t="shared" si="714"/>
        <v>0.28372739916550765</v>
      </c>
      <c r="X1145" s="34">
        <f>(S1145*H1145*'Propiedades físicas'!$F$5*60*24*365)/(1000000)</f>
        <v>55780.02062741018</v>
      </c>
      <c r="Y1145" s="34">
        <f>(U1145*H1145*'Propiedades físicas'!$F$7*60*24*365)/(1000000)</f>
        <v>1029.3557142986672</v>
      </c>
      <c r="Z1145" s="31">
        <f t="shared" si="727"/>
        <v>666.91756799086284</v>
      </c>
      <c r="AA1145" s="31">
        <f t="shared" si="728"/>
        <v>5226.1698393935121</v>
      </c>
      <c r="AB1145" s="31">
        <f t="shared" si="728"/>
        <v>189.22278702383318</v>
      </c>
      <c r="AC1145" s="31">
        <f t="shared" si="728"/>
        <v>360.39790490276249</v>
      </c>
      <c r="AD1145" s="31">
        <f t="shared" si="728"/>
        <v>53.687689225120955</v>
      </c>
      <c r="AE1145" s="31">
        <f t="shared" si="729"/>
        <v>21.266579809562476</v>
      </c>
      <c r="AF1145" s="31">
        <f t="shared" si="730"/>
        <v>6517.6623683456537</v>
      </c>
      <c r="AG1145" s="31">
        <f t="shared" si="731"/>
        <v>0.10232465726207036</v>
      </c>
      <c r="AH1145" s="31">
        <f t="shared" si="732"/>
        <v>0.80184727959758451</v>
      </c>
      <c r="AI1145" s="31">
        <f t="shared" si="732"/>
        <v>2.9032308875469207E-2</v>
      </c>
      <c r="AJ1145" s="31">
        <f t="shared" si="732"/>
        <v>5.5295577545272652E-2</v>
      </c>
      <c r="AK1145" s="31">
        <f t="shared" si="732"/>
        <v>8.2372614890065619E-3</v>
      </c>
      <c r="AL1145" s="31">
        <f t="shared" si="733"/>
        <v>3.2629152305967742E-3</v>
      </c>
      <c r="AM1145" s="31">
        <f t="shared" si="734"/>
        <v>1.0000000000000002</v>
      </c>
      <c r="AN1145" s="31">
        <f>(Z1145*'Propiedades físicas'!$F$4)/1000</f>
        <v>586.47397093980487</v>
      </c>
      <c r="AO1145" s="31">
        <f>(AA1145*'Propiedades físicas'!$F$6)/1000</f>
        <v>167.44648165416814</v>
      </c>
      <c r="AP1145" s="31">
        <f>(AB1145*'Propiedades físicas'!$F$9)/1000</f>
        <v>116.74099845435386</v>
      </c>
      <c r="AQ1145" s="31">
        <f>(AC1145*'Propiedades físicas'!$F$5)/1000</f>
        <v>106.12637105671648</v>
      </c>
      <c r="AR1145" s="31">
        <f>(AD1145*'Propiedades físicas'!$F$8)/1000</f>
        <v>19.033359584089876</v>
      </c>
      <c r="AS1145" s="31">
        <f>(AE1145*'Propiedades físicas'!$F$7)/1000</f>
        <v>1.9584393346626083</v>
      </c>
      <c r="AT1145" s="31">
        <f t="shared" si="735"/>
        <v>997.77962102379581</v>
      </c>
      <c r="AU1145" s="31">
        <f t="shared" si="736"/>
        <v>0.5877790632144192</v>
      </c>
      <c r="AV1145" s="31">
        <f t="shared" si="739"/>
        <v>0.16781910366374855</v>
      </c>
      <c r="AW1145" s="31">
        <f t="shared" si="739"/>
        <v>0.11700078453653819</v>
      </c>
      <c r="AX1145" s="31">
        <f t="shared" si="739"/>
        <v>0.1063625361959417</v>
      </c>
      <c r="AY1145" s="31">
        <f t="shared" si="739"/>
        <v>1.9075714900410812E-2</v>
      </c>
      <c r="AZ1145" s="31">
        <f t="shared" si="740"/>
        <v>1.9627974889416008E-3</v>
      </c>
      <c r="BA1145" s="31">
        <f t="shared" si="737"/>
        <v>1</v>
      </c>
      <c r="BB1145" s="34">
        <f>AU1145*'Propiedades físicas'!$C$4+'Diseño reactor'!AV1145*'Propiedades físicas'!$C$5+'Diseño reactor'!AW1145*'Propiedades físicas'!$C$8+'Diseño reactor'!AX1145*'Propiedades físicas'!$C$9+'Diseño reactor'!AY1145*'Propiedades físicas'!$C$7+'Diseño reactor'!AZ1145*'Propiedades físicas'!$C$6</f>
        <v>875.83898653338952</v>
      </c>
      <c r="BC1145" s="45">
        <f>AU1145*'Propiedades físicas'!$L$4+'Diseño reactor'!AV1145*'Propiedades físicas'!$L$5+'Diseño reactor'!AW1145*'Propiedades físicas'!$L$8+AX1145*'Propiedades físicas'!$L$9+'Diseño reactor'!AY1145*'Propiedades físicas'!$L$7+'Diseño reactor'!AZ1145*'Propiedades físicas'!$L$6</f>
        <v>2.0441199453771564</v>
      </c>
      <c r="BD1145" s="29">
        <f t="shared" si="716"/>
        <v>2.5887468977266166</v>
      </c>
      <c r="BE1145" s="58">
        <f t="shared" si="717"/>
        <v>42.485454215010002</v>
      </c>
      <c r="BF1145" s="30">
        <f>AU1145*'Propiedades físicas'!$I$4+'Diseño reactor'!AV1145*'Propiedades físicas'!$I$5+'Diseño reactor'!AW1145*'Propiedades físicas'!$I$8+'Diseño reactor'!AX1145*'Propiedades físicas'!$I$9+'Diseño reactor'!AY1145*'Propiedades físicas'!$I$7+'Diseño reactor'!AZ1145*'Propiedades físicas'!$I$6</f>
        <v>1.9762146822607702E-2</v>
      </c>
      <c r="BG1145" s="24">
        <f>AU1145*'Propiedades físicas'!$O$4+'Diseño reactor'!AV1145*'Propiedades físicas'!$O$5+'Diseño reactor'!AW1145*'Propiedades físicas'!$O$8+'Diseño reactor'!AX1145*'Propiedades físicas'!$O$9+'Diseño reactor'!AY1145*'Propiedades físicas'!$O$7+'Diseño reactor'!AZ1145*'Propiedades físicas'!$O$6</f>
        <v>0.15101106146464435</v>
      </c>
      <c r="BH1145" s="54">
        <f t="shared" si="718"/>
        <v>41610.635741820508</v>
      </c>
      <c r="BI1145" s="34">
        <f t="shared" si="738"/>
        <v>267.50489726887992</v>
      </c>
      <c r="BJ1145" s="27">
        <f t="shared" si="719"/>
        <v>4797.0233890556283</v>
      </c>
      <c r="BK1145" s="34">
        <f t="shared" si="720"/>
        <v>557.23353373231998</v>
      </c>
      <c r="BL1145" s="27">
        <f t="shared" si="721"/>
        <v>105.27206669720681</v>
      </c>
      <c r="BM1145" s="34">
        <f t="shared" si="722"/>
        <v>1.1054421768707483</v>
      </c>
      <c r="BN1145" s="45">
        <f t="shared" si="723"/>
        <v>1137.9754337560428</v>
      </c>
      <c r="BO1145" s="45">
        <f t="shared" si="724"/>
        <v>94.750230308125737</v>
      </c>
      <c r="BP1145" s="66">
        <f t="shared" si="725"/>
        <v>6.6912116219535358</v>
      </c>
    </row>
    <row r="1146" spans="8:68">
      <c r="H1146" s="68">
        <v>1141</v>
      </c>
      <c r="I1146" s="31">
        <f>('Propiedades físicas'!$C$10*'Diseño reactor'!H1146)/1000</f>
        <v>998.65486630539567</v>
      </c>
      <c r="J1146" s="31">
        <f t="shared" si="703"/>
        <v>0.4566142071554799</v>
      </c>
      <c r="K1146" s="31">
        <f>(I1146*1000)/'Propiedades físicas'!$F$10</f>
        <v>6523.3796160371876</v>
      </c>
      <c r="L1146" s="31">
        <f t="shared" si="704"/>
        <v>931.91137371959815</v>
      </c>
      <c r="M1146" s="31">
        <f t="shared" si="705"/>
        <v>5591.4682423175891</v>
      </c>
      <c r="N1146" s="31">
        <f t="shared" si="706"/>
        <v>0.81674967021875389</v>
      </c>
      <c r="O1146" s="32">
        <f t="shared" si="707"/>
        <v>4.9004980213125231</v>
      </c>
      <c r="P1146" s="33">
        <f t="shared" si="708"/>
        <v>0.5851609198836748</v>
      </c>
      <c r="Q1146" s="31">
        <f t="shared" si="709"/>
        <v>4.5846226806601962</v>
      </c>
      <c r="R1146" s="31">
        <f t="shared" si="710"/>
        <v>0.16592193559685123</v>
      </c>
      <c r="S1146" s="31">
        <f t="shared" si="711"/>
        <v>0.31587534065232625</v>
      </c>
      <c r="T1146" s="31">
        <f t="shared" si="712"/>
        <v>4.7047039159208374E-2</v>
      </c>
      <c r="U1146" s="31">
        <f t="shared" si="713"/>
        <v>1.8619775579019424E-2</v>
      </c>
      <c r="V1146" s="47">
        <f t="shared" si="726"/>
        <v>5.7947974590422168E-4</v>
      </c>
      <c r="W1146" s="31">
        <f t="shared" si="714"/>
        <v>0.28354924253970193</v>
      </c>
      <c r="X1146" s="34">
        <f>(S1146*H1146*'Propiedades físicas'!$F$5*60*24*365)/(1000000)</f>
        <v>55782.475145456745</v>
      </c>
      <c r="Y1146" s="34">
        <f>(U1146*H1146*'Propiedades físicas'!$F$7*60*24*365)/(1000000)</f>
        <v>1028.3191323764952</v>
      </c>
      <c r="Z1146" s="31">
        <f t="shared" si="727"/>
        <v>667.66860958727295</v>
      </c>
      <c r="AA1146" s="31">
        <f t="shared" si="728"/>
        <v>5231.0544786332839</v>
      </c>
      <c r="AB1146" s="31">
        <f t="shared" si="728"/>
        <v>189.31692851600724</v>
      </c>
      <c r="AC1146" s="31">
        <f t="shared" si="728"/>
        <v>360.41376368430423</v>
      </c>
      <c r="AD1146" s="31">
        <f t="shared" si="728"/>
        <v>53.680671680656758</v>
      </c>
      <c r="AE1146" s="31">
        <f t="shared" si="729"/>
        <v>21.245163935661164</v>
      </c>
      <c r="AF1146" s="31">
        <f t="shared" si="730"/>
        <v>6523.3796160371867</v>
      </c>
      <c r="AG1146" s="31">
        <f t="shared" si="731"/>
        <v>0.10235010820861401</v>
      </c>
      <c r="AH1146" s="31">
        <f t="shared" si="732"/>
        <v>0.80189331091098415</v>
      </c>
      <c r="AI1146" s="31">
        <f t="shared" si="732"/>
        <v>2.9021295656409034E-2</v>
      </c>
      <c r="AJ1146" s="31">
        <f t="shared" si="732"/>
        <v>5.5249546231872962E-2</v>
      </c>
      <c r="AK1146" s="31">
        <f t="shared" si="732"/>
        <v>8.2289664008955241E-3</v>
      </c>
      <c r="AL1146" s="31">
        <f t="shared" si="733"/>
        <v>3.2567725912242933E-3</v>
      </c>
      <c r="AM1146" s="31">
        <f t="shared" si="734"/>
        <v>0.99999999999999989</v>
      </c>
      <c r="AN1146" s="31">
        <f>(Z1146*'Propiedades físicas'!$F$4)/1000</f>
        <v>587.13442189885609</v>
      </c>
      <c r="AO1146" s="31">
        <f>(AA1146*'Propiedades físicas'!$F$6)/1000</f>
        <v>167.60298549541042</v>
      </c>
      <c r="AP1146" s="31">
        <f>(AB1146*'Propiedades físicas'!$F$9)/1000</f>
        <v>116.79907904795066</v>
      </c>
      <c r="AQ1146" s="31">
        <f>(AC1146*'Propiedades físicas'!$F$5)/1000</f>
        <v>106.13104099211708</v>
      </c>
      <c r="AR1146" s="31">
        <f>(AD1146*'Propiedades físicas'!$F$8)/1000</f>
        <v>19.030871724226429</v>
      </c>
      <c r="AS1146" s="31">
        <f>(AE1146*'Propiedades físicas'!$F$7)/1000</f>
        <v>1.9564671468350365</v>
      </c>
      <c r="AT1146" s="31">
        <f t="shared" si="735"/>
        <v>998.65486630539567</v>
      </c>
      <c r="AU1146" s="31">
        <f t="shared" si="736"/>
        <v>0.58792525997595879</v>
      </c>
      <c r="AV1146" s="31">
        <f t="shared" si="739"/>
        <v>0.16782873758525926</v>
      </c>
      <c r="AW1146" s="31">
        <f t="shared" si="739"/>
        <v>0.11695640104379432</v>
      </c>
      <c r="AX1146" s="31">
        <f t="shared" si="739"/>
        <v>0.10627399372193262</v>
      </c>
      <c r="AY1146" s="31">
        <f t="shared" si="739"/>
        <v>1.905650527156862E-2</v>
      </c>
      <c r="AZ1146" s="31">
        <f t="shared" si="740"/>
        <v>1.9591024014864564E-3</v>
      </c>
      <c r="BA1146" s="31">
        <f t="shared" si="737"/>
        <v>1.0000000000000002</v>
      </c>
      <c r="BB1146" s="34">
        <f>AU1146*'Propiedades físicas'!$C$4+'Diseño reactor'!AV1146*'Propiedades físicas'!$C$5+'Diseño reactor'!AW1146*'Propiedades físicas'!$C$8+'Diseño reactor'!AX1146*'Propiedades físicas'!$C$9+'Diseño reactor'!AY1146*'Propiedades físicas'!$C$7+'Diseño reactor'!AZ1146*'Propiedades físicas'!$C$6</f>
        <v>875.83790125953612</v>
      </c>
      <c r="BC1146" s="45">
        <f>AU1146*'Propiedades físicas'!$L$4+'Diseño reactor'!AV1146*'Propiedades físicas'!$L$5+'Diseño reactor'!AW1146*'Propiedades físicas'!$L$8+AX1146*'Propiedades físicas'!$L$9+'Diseño reactor'!AY1146*'Propiedades físicas'!$L$7+'Diseño reactor'!AZ1146*'Propiedades físicas'!$L$6</f>
        <v>2.0442295679718052</v>
      </c>
      <c r="BD1146" s="29">
        <f t="shared" si="716"/>
        <v>2.5869858555245284</v>
      </c>
      <c r="BE1146" s="58">
        <f t="shared" si="717"/>
        <v>42.483510234496471</v>
      </c>
      <c r="BF1146" s="30">
        <f>AU1146*'Propiedades físicas'!$I$4+'Diseño reactor'!AV1146*'Propiedades físicas'!$I$5+'Diseño reactor'!AW1146*'Propiedades físicas'!$I$8+'Diseño reactor'!AX1146*'Propiedades físicas'!$I$9+'Diseño reactor'!AY1146*'Propiedades físicas'!$I$7+'Diseño reactor'!AZ1146*'Propiedades físicas'!$I$6</f>
        <v>1.9762645591602367E-2</v>
      </c>
      <c r="BG1146" s="24">
        <f>AU1146*'Propiedades físicas'!$O$4+'Diseño reactor'!AV1146*'Propiedades físicas'!$O$5+'Diseño reactor'!AW1146*'Propiedades físicas'!$O$8+'Diseño reactor'!AX1146*'Propiedades físicas'!$O$9+'Diseño reactor'!AY1146*'Propiedades físicas'!$O$7+'Diseño reactor'!AZ1146*'Propiedades físicas'!$O$6</f>
        <v>0.15101597410892081</v>
      </c>
      <c r="BH1146" s="54">
        <f t="shared" si="718"/>
        <v>41609.534014502788</v>
      </c>
      <c r="BI1146" s="34">
        <f t="shared" si="738"/>
        <v>267.51729211482626</v>
      </c>
      <c r="BJ1146" s="27">
        <f t="shared" si="719"/>
        <v>4797.0128022430372</v>
      </c>
      <c r="BK1146" s="34">
        <f t="shared" si="720"/>
        <v>557.25043164899705</v>
      </c>
      <c r="BL1146" s="27">
        <f t="shared" si="721"/>
        <v>105.27266977632746</v>
      </c>
      <c r="BM1146" s="34">
        <f t="shared" si="722"/>
        <v>1.1054421768707483</v>
      </c>
      <c r="BN1146" s="45">
        <f t="shared" si="723"/>
        <v>1139.1261643854239</v>
      </c>
      <c r="BO1146" s="45">
        <f t="shared" si="724"/>
        <v>94.772124708148624</v>
      </c>
      <c r="BP1146" s="66">
        <f t="shared" si="725"/>
        <v>6.6912033307069345</v>
      </c>
    </row>
    <row r="1147" spans="8:68">
      <c r="H1147" s="68">
        <v>1142</v>
      </c>
      <c r="I1147" s="31">
        <f>('Propiedades físicas'!$C$10*'Diseño reactor'!H1147)/1000</f>
        <v>999.53011158699553</v>
      </c>
      <c r="J1147" s="31">
        <f t="shared" si="703"/>
        <v>0.45621436984623687</v>
      </c>
      <c r="K1147" s="31">
        <f>(I1147*1000)/'Propiedades físicas'!$F$10</f>
        <v>6529.0968637287187</v>
      </c>
      <c r="L1147" s="31">
        <f t="shared" si="704"/>
        <v>932.72812338981691</v>
      </c>
      <c r="M1147" s="31">
        <f t="shared" si="705"/>
        <v>5596.3687403389013</v>
      </c>
      <c r="N1147" s="31">
        <f t="shared" si="706"/>
        <v>0.81674967021875389</v>
      </c>
      <c r="O1147" s="32">
        <f t="shared" si="707"/>
        <v>4.9004980213125231</v>
      </c>
      <c r="P1147" s="33">
        <f t="shared" si="708"/>
        <v>0.5853062466287583</v>
      </c>
      <c r="Q1147" s="31">
        <f t="shared" si="709"/>
        <v>4.5848854270183335</v>
      </c>
      <c r="R1147" s="31">
        <f t="shared" si="710"/>
        <v>0.16585899757031775</v>
      </c>
      <c r="S1147" s="31">
        <f t="shared" si="711"/>
        <v>0.31561259429419036</v>
      </c>
      <c r="T1147" s="31">
        <f t="shared" si="712"/>
        <v>4.6999681335160789E-2</v>
      </c>
      <c r="U1147" s="31">
        <f t="shared" si="713"/>
        <v>1.8584744684517016E-2</v>
      </c>
      <c r="V1147" s="47">
        <f t="shared" si="726"/>
        <v>5.796236617100325E-4</v>
      </c>
      <c r="W1147" s="31">
        <f t="shared" si="714"/>
        <v>0.28337130950785316</v>
      </c>
      <c r="X1147" s="34">
        <f>(S1147*H1147*'Propiedades físicas'!$F$5*60*24*365)/(1000000)</f>
        <v>55784.923506325104</v>
      </c>
      <c r="Y1147" s="34">
        <f>(U1147*H1147*'Propiedades físicas'!$F$7*60*24*365)/(1000000)</f>
        <v>1027.2840203395604</v>
      </c>
      <c r="Z1147" s="31">
        <f t="shared" si="727"/>
        <v>668.41973365004196</v>
      </c>
      <c r="AA1147" s="31">
        <f t="shared" si="728"/>
        <v>5235.9391576549369</v>
      </c>
      <c r="AB1147" s="31">
        <f t="shared" si="728"/>
        <v>189.41097522530288</v>
      </c>
      <c r="AC1147" s="31">
        <f t="shared" si="728"/>
        <v>360.42958268396541</v>
      </c>
      <c r="AD1147" s="31">
        <f t="shared" si="728"/>
        <v>53.673636084753625</v>
      </c>
      <c r="AE1147" s="31">
        <f t="shared" si="729"/>
        <v>21.223778429718433</v>
      </c>
      <c r="AF1147" s="31">
        <f t="shared" si="730"/>
        <v>6529.0968637287187</v>
      </c>
      <c r="AG1147" s="31">
        <f t="shared" si="731"/>
        <v>0.10237552721316381</v>
      </c>
      <c r="AH1147" s="31">
        <f t="shared" si="732"/>
        <v>0.8019392677021383</v>
      </c>
      <c r="AI1147" s="31">
        <f t="shared" si="732"/>
        <v>2.9010287207951096E-2</v>
      </c>
      <c r="AJ1147" s="31">
        <f t="shared" si="732"/>
        <v>5.5203589440718875E-2</v>
      </c>
      <c r="AK1147" s="31">
        <f t="shared" si="732"/>
        <v>8.2206830753160254E-3</v>
      </c>
      <c r="AL1147" s="31">
        <f t="shared" si="733"/>
        <v>3.2506453607119086E-3</v>
      </c>
      <c r="AM1147" s="31">
        <f t="shared" si="734"/>
        <v>1</v>
      </c>
      <c r="AN1147" s="31">
        <f>(Z1147*'Propiedades físicas'!$F$4)/1000</f>
        <v>587.79494537717392</v>
      </c>
      <c r="AO1147" s="31">
        <f>(AA1147*'Propiedades físicas'!$F$6)/1000</f>
        <v>167.75949061126417</v>
      </c>
      <c r="AP1147" s="31">
        <f>(AB1147*'Propiedades físicas'!$F$9)/1000</f>
        <v>116.8571011652506</v>
      </c>
      <c r="AQ1147" s="31">
        <f>(AC1147*'Propiedades físicas'!$F$5)/1000</f>
        <v>106.1356992129473</v>
      </c>
      <c r="AR1147" s="31">
        <f>(AD1147*'Propiedades físicas'!$F$8)/1000</f>
        <v>19.028377464766848</v>
      </c>
      <c r="AS1147" s="31">
        <f>(AE1147*'Propiedades físicas'!$F$7)/1000</f>
        <v>1.9544977555927705</v>
      </c>
      <c r="AT1147" s="31">
        <f t="shared" si="735"/>
        <v>999.53011158699564</v>
      </c>
      <c r="AU1147" s="31">
        <f t="shared" si="736"/>
        <v>0.58807127325449693</v>
      </c>
      <c r="AV1147" s="31">
        <f t="shared" si="739"/>
        <v>0.16783835590996396</v>
      </c>
      <c r="AW1147" s="31">
        <f t="shared" si="739"/>
        <v>0.1169120367766727</v>
      </c>
      <c r="AX1147" s="31">
        <f t="shared" si="739"/>
        <v>0.10618559459347475</v>
      </c>
      <c r="AY1147" s="31">
        <f t="shared" si="739"/>
        <v>1.9037322882203819E-2</v>
      </c>
      <c r="AZ1147" s="31">
        <f t="shared" si="740"/>
        <v>1.9554165831878068E-3</v>
      </c>
      <c r="BA1147" s="31">
        <f t="shared" si="737"/>
        <v>1</v>
      </c>
      <c r="BB1147" s="34">
        <f>AU1147*'Propiedades físicas'!$C$4+'Diseño reactor'!AV1147*'Propiedades físicas'!$C$5+'Diseño reactor'!AW1147*'Propiedades físicas'!$C$8+'Diseño reactor'!AX1147*'Propiedades físicas'!$C$9+'Diseño reactor'!AY1147*'Propiedades físicas'!$C$7+'Diseño reactor'!AZ1147*'Propiedades físicas'!$C$6</f>
        <v>875.83681853699306</v>
      </c>
      <c r="BC1147" s="45">
        <f>AU1147*'Propiedades físicas'!$L$4+'Diseño reactor'!AV1147*'Propiedades físicas'!$L$5+'Diseño reactor'!AW1147*'Propiedades físicas'!$L$8+AX1147*'Propiedades físicas'!$L$9+'Diseño reactor'!AY1147*'Propiedades físicas'!$L$7+'Diseño reactor'!AZ1147*'Propiedades físicas'!$L$6</f>
        <v>2.0443390462869151</v>
      </c>
      <c r="BD1147" s="29">
        <f t="shared" si="716"/>
        <v>2.5852272129592118</v>
      </c>
      <c r="BE1147" s="58">
        <f t="shared" si="717"/>
        <v>42.481568988988172</v>
      </c>
      <c r="BF1147" s="30">
        <f>AU1147*'Propiedades físicas'!$I$4+'Diseño reactor'!AV1147*'Propiedades físicas'!$I$5+'Diseño reactor'!AW1147*'Propiedades físicas'!$I$8+'Diseño reactor'!AX1147*'Propiedades físicas'!$I$9+'Diseño reactor'!AY1147*'Propiedades físicas'!$I$7+'Diseño reactor'!AZ1147*'Propiedades físicas'!$I$6</f>
        <v>1.9763143199326379E-2</v>
      </c>
      <c r="BG1147" s="24">
        <f>AU1147*'Propiedades físicas'!$O$4+'Diseño reactor'!AV1147*'Propiedades físicas'!$O$5+'Diseño reactor'!AW1147*'Propiedades físicas'!$O$8+'Diseño reactor'!AX1147*'Propiedades físicas'!$O$9+'Diseño reactor'!AY1147*'Propiedades físicas'!$O$7+'Diseño reactor'!AZ1147*'Propiedades físicas'!$O$6</f>
        <v>0.15102088103192987</v>
      </c>
      <c r="BH1147" s="54">
        <f t="shared" si="718"/>
        <v>41608.434908886622</v>
      </c>
      <c r="BI1147" s="34">
        <f t="shared" si="738"/>
        <v>267.52966241271258</v>
      </c>
      <c r="BJ1147" s="27">
        <f t="shared" si="719"/>
        <v>4797.0022645601521</v>
      </c>
      <c r="BK1147" s="34">
        <f t="shared" si="720"/>
        <v>557.26731408156684</v>
      </c>
      <c r="BL1147" s="27">
        <f t="shared" si="721"/>
        <v>105.27327227320308</v>
      </c>
      <c r="BM1147" s="34">
        <f t="shared" si="722"/>
        <v>1.1054421768707483</v>
      </c>
      <c r="BN1147" s="45">
        <f t="shared" si="723"/>
        <v>1140.2769879524867</v>
      </c>
      <c r="BO1147" s="45">
        <f t="shared" si="724"/>
        <v>94.793991638876705</v>
      </c>
      <c r="BP1147" s="66">
        <f t="shared" si="725"/>
        <v>6.6911950589517657</v>
      </c>
    </row>
    <row r="1148" spans="8:68">
      <c r="H1148" s="68">
        <v>1143</v>
      </c>
      <c r="I1148" s="31">
        <f>('Propiedades físicas'!$C$10*'Diseño reactor'!H1148)/1000</f>
        <v>1000.4053568685954</v>
      </c>
      <c r="J1148" s="31">
        <f t="shared" si="703"/>
        <v>0.45581523216483161</v>
      </c>
      <c r="K1148" s="31">
        <f>(I1148*1000)/'Propiedades físicas'!$F$10</f>
        <v>6534.8141114202499</v>
      </c>
      <c r="L1148" s="31">
        <f t="shared" si="704"/>
        <v>933.54487306003568</v>
      </c>
      <c r="M1148" s="31">
        <f t="shared" si="705"/>
        <v>5601.2692383602143</v>
      </c>
      <c r="N1148" s="31">
        <f t="shared" si="706"/>
        <v>0.81674967021875389</v>
      </c>
      <c r="O1148" s="32">
        <f t="shared" si="707"/>
        <v>4.9004980213125231</v>
      </c>
      <c r="P1148" s="33">
        <f t="shared" si="708"/>
        <v>0.58545139109712963</v>
      </c>
      <c r="Q1148" s="31">
        <f t="shared" si="709"/>
        <v>4.5851477483235392</v>
      </c>
      <c r="R1148" s="31">
        <f t="shared" si="710"/>
        <v>0.16579608686448388</v>
      </c>
      <c r="S1148" s="31">
        <f t="shared" si="711"/>
        <v>0.31535027298898449</v>
      </c>
      <c r="T1148" s="31">
        <f t="shared" si="712"/>
        <v>4.6952390646920542E-2</v>
      </c>
      <c r="U1148" s="31">
        <f t="shared" si="713"/>
        <v>1.8549801610219813E-2</v>
      </c>
      <c r="V1148" s="47">
        <f t="shared" si="726"/>
        <v>5.7976739700880801E-4</v>
      </c>
      <c r="W1148" s="31">
        <f t="shared" si="714"/>
        <v>0.28319359964929586</v>
      </c>
      <c r="X1148" s="34">
        <f>(S1148*H1148*'Propiedades físicas'!$F$5*60*24*365)/(1000000)</f>
        <v>55787.365729309844</v>
      </c>
      <c r="Y1148" s="34">
        <f>(U1148*H1148*'Propiedades físicas'!$F$7*60*24*365)/(1000000)</f>
        <v>1026.2503757070865</v>
      </c>
      <c r="Z1148" s="31">
        <f t="shared" si="727"/>
        <v>669.17094002401916</v>
      </c>
      <c r="AA1148" s="31">
        <f t="shared" si="728"/>
        <v>5240.8238763338049</v>
      </c>
      <c r="AB1148" s="31">
        <f t="shared" si="728"/>
        <v>189.50492728610507</v>
      </c>
      <c r="AC1148" s="31">
        <f t="shared" si="728"/>
        <v>360.44536202640927</v>
      </c>
      <c r="AD1148" s="31">
        <f t="shared" si="728"/>
        <v>53.666582509430178</v>
      </c>
      <c r="AE1148" s="31">
        <f t="shared" si="729"/>
        <v>21.202423240481245</v>
      </c>
      <c r="AF1148" s="31">
        <f t="shared" si="730"/>
        <v>6534.8141114202499</v>
      </c>
      <c r="AG1148" s="31">
        <f t="shared" si="731"/>
        <v>0.10240091433581487</v>
      </c>
      <c r="AH1148" s="31">
        <f t="shared" si="732"/>
        <v>0.80198515014756644</v>
      </c>
      <c r="AI1148" s="31">
        <f t="shared" si="732"/>
        <v>2.89992835381386E-2</v>
      </c>
      <c r="AJ1148" s="31">
        <f t="shared" si="732"/>
        <v>5.5157706995290726E-2</v>
      </c>
      <c r="AK1148" s="31">
        <f t="shared" si="732"/>
        <v>8.2124114924160413E-3</v>
      </c>
      <c r="AL1148" s="31">
        <f t="shared" si="733"/>
        <v>3.2445334907733429E-3</v>
      </c>
      <c r="AM1148" s="31">
        <f t="shared" si="734"/>
        <v>1</v>
      </c>
      <c r="AN1148" s="31">
        <f>(Z1148*'Propiedades físicas'!$F$4)/1000</f>
        <v>588.45554123832187</v>
      </c>
      <c r="AO1148" s="31">
        <f>(AA1148*'Propiedades físicas'!$F$6)/1000</f>
        <v>167.91599699773511</v>
      </c>
      <c r="AP1148" s="31">
        <f>(AB1148*'Propiedades físicas'!$F$9)/1000</f>
        <v>116.91506488916252</v>
      </c>
      <c r="AQ1148" s="31">
        <f>(AC1148*'Propiedades físicas'!$F$5)/1000</f>
        <v>106.14034575591674</v>
      </c>
      <c r="AR1148" s="31">
        <f>(AD1148*'Propiedades físicas'!$F$8)/1000</f>
        <v>19.025876831243178</v>
      </c>
      <c r="AS1148" s="31">
        <f>(AE1148*'Propiedades físicas'!$F$7)/1000</f>
        <v>1.952531156215918</v>
      </c>
      <c r="AT1148" s="31">
        <f t="shared" si="735"/>
        <v>1000.4053568685954</v>
      </c>
      <c r="AU1148" s="31">
        <f t="shared" si="736"/>
        <v>0.58821710339523536</v>
      </c>
      <c r="AV1148" s="31">
        <f t="shared" si="739"/>
        <v>0.16784795867480656</v>
      </c>
      <c r="AW1148" s="31">
        <f t="shared" si="739"/>
        <v>0.11686769176758764</v>
      </c>
      <c r="AX1148" s="31">
        <f t="shared" si="739"/>
        <v>0.10609733847102781</v>
      </c>
      <c r="AY1148" s="31">
        <f t="shared" si="739"/>
        <v>1.9018167686343419E-2</v>
      </c>
      <c r="AZ1148" s="31">
        <f t="shared" si="740"/>
        <v>1.9517400049991792E-3</v>
      </c>
      <c r="BA1148" s="31">
        <f t="shared" si="737"/>
        <v>1</v>
      </c>
      <c r="BB1148" s="34">
        <f>AU1148*'Propiedades físicas'!$C$4+'Diseño reactor'!AV1148*'Propiedades físicas'!$C$5+'Diseño reactor'!AW1148*'Propiedades físicas'!$C$8+'Diseño reactor'!AX1148*'Propiedades físicas'!$C$9+'Diseño reactor'!AY1148*'Propiedades físicas'!$C$7+'Diseño reactor'!AZ1148*'Propiedades físicas'!$C$6</f>
        <v>875.83573835816856</v>
      </c>
      <c r="BC1148" s="45">
        <f>AU1148*'Propiedades físicas'!$L$4+'Diseño reactor'!AV1148*'Propiedades físicas'!$L$5+'Diseño reactor'!AW1148*'Propiedades físicas'!$L$8+AX1148*'Propiedades físicas'!$L$9+'Diseño reactor'!AY1148*'Propiedades físicas'!$L$7+'Diseño reactor'!AZ1148*'Propiedades físicas'!$L$6</f>
        <v>2.0444483806027378</v>
      </c>
      <c r="BD1148" s="29">
        <f t="shared" si="716"/>
        <v>2.5834709651251964</v>
      </c>
      <c r="BE1148" s="58">
        <f t="shared" si="717"/>
        <v>42.4796304726679</v>
      </c>
      <c r="BF1148" s="30">
        <f>AU1148*'Propiedades físicas'!$I$4+'Diseño reactor'!AV1148*'Propiedades físicas'!$I$5+'Diseño reactor'!AW1148*'Propiedades físicas'!$I$8+'Diseño reactor'!AX1148*'Propiedades físicas'!$I$9+'Diseño reactor'!AY1148*'Propiedades físicas'!$I$7+'Diseño reactor'!AZ1148*'Propiedades físicas'!$I$6</f>
        <v>1.9763639649137407E-2</v>
      </c>
      <c r="BG1148" s="24">
        <f>AU1148*'Propiedades físicas'!$O$4+'Diseño reactor'!AV1148*'Propiedades físicas'!$O$5+'Diseño reactor'!AW1148*'Propiedades físicas'!$O$8+'Diseño reactor'!AX1148*'Propiedades físicas'!$O$9+'Diseño reactor'!AY1148*'Propiedades físicas'!$O$7+'Diseño reactor'!AZ1148*'Propiedades físicas'!$O$6</f>
        <v>0.15102578224296456</v>
      </c>
      <c r="BH1148" s="54">
        <f t="shared" si="718"/>
        <v>41607.338417150851</v>
      </c>
      <c r="BI1148" s="34">
        <f t="shared" si="738"/>
        <v>267.54200822805075</v>
      </c>
      <c r="BJ1148" s="27">
        <f t="shared" si="719"/>
        <v>4796.9917758335714</v>
      </c>
      <c r="BK1148" s="34">
        <f t="shared" si="720"/>
        <v>557.28418104487139</v>
      </c>
      <c r="BL1148" s="27">
        <f t="shared" si="721"/>
        <v>105.27387418844692</v>
      </c>
      <c r="BM1148" s="34">
        <f t="shared" si="722"/>
        <v>1.1054421768707483</v>
      </c>
      <c r="BN1148" s="45">
        <f t="shared" si="723"/>
        <v>1141.4279042750959</v>
      </c>
      <c r="BO1148" s="45">
        <f t="shared" si="724"/>
        <v>94.815831151968837</v>
      </c>
      <c r="BP1148" s="66">
        <f t="shared" si="725"/>
        <v>6.6911868066300313</v>
      </c>
    </row>
    <row r="1149" spans="8:68">
      <c r="H1149" s="68">
        <v>1144</v>
      </c>
      <c r="I1149" s="31">
        <f>('Propiedades físicas'!$C$10*'Diseño reactor'!H1149)/1000</f>
        <v>1001.2806021501951</v>
      </c>
      <c r="J1149" s="31">
        <f t="shared" si="703"/>
        <v>0.45541679227657567</v>
      </c>
      <c r="K1149" s="31">
        <f>(I1149*1000)/'Propiedades físicas'!$F$10</f>
        <v>6540.5313591117811</v>
      </c>
      <c r="L1149" s="31">
        <f t="shared" si="704"/>
        <v>934.36162273025434</v>
      </c>
      <c r="M1149" s="31">
        <f t="shared" si="705"/>
        <v>5606.1697363815265</v>
      </c>
      <c r="N1149" s="31">
        <f t="shared" si="706"/>
        <v>0.81674967021875378</v>
      </c>
      <c r="O1149" s="32">
        <f t="shared" si="707"/>
        <v>4.9004980213125231</v>
      </c>
      <c r="P1149" s="33">
        <f t="shared" si="708"/>
        <v>0.58559635363150575</v>
      </c>
      <c r="Q1149" s="31">
        <f t="shared" si="709"/>
        <v>4.5854096455819011</v>
      </c>
      <c r="R1149" s="31">
        <f t="shared" si="710"/>
        <v>0.16573320352497567</v>
      </c>
      <c r="S1149" s="31">
        <f t="shared" si="711"/>
        <v>0.31508837573062093</v>
      </c>
      <c r="T1149" s="31">
        <f t="shared" si="712"/>
        <v>4.6905166981171621E-2</v>
      </c>
      <c r="U1149" s="31">
        <f t="shared" si="713"/>
        <v>1.8514946081100672E-2</v>
      </c>
      <c r="V1149" s="47">
        <f t="shared" si="726"/>
        <v>5.7991095213993774E-4</v>
      </c>
      <c r="W1149" s="31">
        <f t="shared" si="714"/>
        <v>0.28301611254441905</v>
      </c>
      <c r="X1149" s="34">
        <f>(S1149*H1149*'Propiedades físicas'!$F$5*60*24*365)/(1000000)</f>
        <v>55789.801833632962</v>
      </c>
      <c r="Y1149" s="34">
        <f>(U1149*H1149*'Propiedades físicas'!$F$7*60*24*365)/(1000000)</f>
        <v>1025.218196002297</v>
      </c>
      <c r="Z1149" s="31">
        <f t="shared" si="727"/>
        <v>669.92222855444254</v>
      </c>
      <c r="AA1149" s="31">
        <f t="shared" si="728"/>
        <v>5245.7086345456946</v>
      </c>
      <c r="AB1149" s="31">
        <f t="shared" si="728"/>
        <v>189.59878483257216</v>
      </c>
      <c r="AC1149" s="31">
        <f t="shared" si="728"/>
        <v>360.46110183583033</v>
      </c>
      <c r="AD1149" s="31">
        <f t="shared" si="728"/>
        <v>53.659511026460336</v>
      </c>
      <c r="AE1149" s="31">
        <f t="shared" si="729"/>
        <v>21.18109831677917</v>
      </c>
      <c r="AF1149" s="31">
        <f t="shared" si="730"/>
        <v>6540.5313591117792</v>
      </c>
      <c r="AG1149" s="31">
        <f t="shared" si="731"/>
        <v>0.10242626963651157</v>
      </c>
      <c r="AH1149" s="31">
        <f t="shared" si="732"/>
        <v>0.80203095842324268</v>
      </c>
      <c r="AI1149" s="31">
        <f t="shared" si="732"/>
        <v>2.8988284654951974E-2</v>
      </c>
      <c r="AJ1149" s="31">
        <f t="shared" si="732"/>
        <v>5.5111898719614402E-2</v>
      </c>
      <c r="AK1149" s="31">
        <f t="shared" si="732"/>
        <v>8.2041516323755441E-3</v>
      </c>
      <c r="AL1149" s="31">
        <f t="shared" si="733"/>
        <v>3.2384369333037823E-3</v>
      </c>
      <c r="AM1149" s="31">
        <f t="shared" si="734"/>
        <v>1</v>
      </c>
      <c r="AN1149" s="31">
        <f>(Z1149*'Propiedades físicas'!$F$4)/1000</f>
        <v>589.11620934620566</v>
      </c>
      <c r="AO1149" s="31">
        <f>(AA1149*'Propiedades físicas'!$F$6)/1000</f>
        <v>168.07250465084405</v>
      </c>
      <c r="AP1149" s="31">
        <f>(AB1149*'Propiedades físicas'!$F$9)/1000</f>
        <v>116.97297030245539</v>
      </c>
      <c r="AQ1149" s="31">
        <f>(AC1149*'Propiedades físicas'!$F$5)/1000</f>
        <v>106.14498065759697</v>
      </c>
      <c r="AR1149" s="31">
        <f>(AD1149*'Propiedades físicas'!$F$8)/1000</f>
        <v>19.023369849100714</v>
      </c>
      <c r="AS1149" s="31">
        <f>(AE1149*'Propiedades físicas'!$F$7)/1000</f>
        <v>1.9505673439921938</v>
      </c>
      <c r="AT1149" s="31">
        <f t="shared" si="735"/>
        <v>1001.2806021501951</v>
      </c>
      <c r="AU1149" s="31">
        <f t="shared" si="736"/>
        <v>0.5883627507425101</v>
      </c>
      <c r="AV1149" s="31">
        <f t="shared" si="739"/>
        <v>0.16785754591661675</v>
      </c>
      <c r="AW1149" s="31">
        <f t="shared" si="739"/>
        <v>0.11682336604870039</v>
      </c>
      <c r="AX1149" s="31">
        <f t="shared" si="739"/>
        <v>0.10600922501610084</v>
      </c>
      <c r="AY1149" s="31">
        <f t="shared" si="739"/>
        <v>1.8999039638088536E-2</v>
      </c>
      <c r="AZ1149" s="31">
        <f t="shared" si="740"/>
        <v>1.9480726379832562E-3</v>
      </c>
      <c r="BA1149" s="31">
        <f t="shared" si="737"/>
        <v>0.99999999999999989</v>
      </c>
      <c r="BB1149" s="34">
        <f>AU1149*'Propiedades físicas'!$C$4+'Diseño reactor'!AV1149*'Propiedades físicas'!$C$5+'Diseño reactor'!AW1149*'Propiedades físicas'!$C$8+'Diseño reactor'!AX1149*'Propiedades físicas'!$C$9+'Diseño reactor'!AY1149*'Propiedades físicas'!$C$7+'Diseño reactor'!AZ1149*'Propiedades físicas'!$C$6</f>
        <v>875.83466071549867</v>
      </c>
      <c r="BC1149" s="45">
        <f>AU1149*'Propiedades físicas'!$L$4+'Diseño reactor'!AV1149*'Propiedades físicas'!$L$5+'Diseño reactor'!AW1149*'Propiedades físicas'!$L$8+AX1149*'Propiedades físicas'!$L$9+'Diseño reactor'!AY1149*'Propiedades físicas'!$L$7+'Diseño reactor'!AZ1149*'Propiedades físicas'!$L$6</f>
        <v>2.0445575711988049</v>
      </c>
      <c r="BD1149" s="29">
        <f t="shared" si="716"/>
        <v>2.5817171071303751</v>
      </c>
      <c r="BE1149" s="58">
        <f t="shared" si="717"/>
        <v>42.477694679735073</v>
      </c>
      <c r="BF1149" s="30">
        <f>AU1149*'Propiedades físicas'!$I$4+'Diseño reactor'!AV1149*'Propiedades físicas'!$I$5+'Diseño reactor'!AW1149*'Propiedades físicas'!$I$8+'Diseño reactor'!AX1149*'Propiedades físicas'!$I$9+'Diseño reactor'!AY1149*'Propiedades físicas'!$I$7+'Diseño reactor'!AZ1149*'Propiedades físicas'!$I$6</f>
        <v>1.9764134944381343E-2</v>
      </c>
      <c r="BG1149" s="24">
        <f>AU1149*'Propiedades físicas'!$O$4+'Diseño reactor'!AV1149*'Propiedades físicas'!$O$5+'Diseño reactor'!AW1149*'Propiedades físicas'!$O$8+'Diseño reactor'!AX1149*'Propiedades físicas'!$O$9+'Diseño reactor'!AY1149*'Propiedades físicas'!$O$7+'Diseño reactor'!AZ1149*'Propiedades físicas'!$O$6</f>
        <v>0.1510306777513</v>
      </c>
      <c r="BH1149" s="54">
        <f t="shared" si="718"/>
        <v>41606.244531502896</v>
      </c>
      <c r="BI1149" s="34">
        <f t="shared" si="738"/>
        <v>267.55432962613401</v>
      </c>
      <c r="BJ1149" s="27">
        <f t="shared" si="719"/>
        <v>4796.981335890564</v>
      </c>
      <c r="BK1149" s="34">
        <f t="shared" si="720"/>
        <v>557.30103255376025</v>
      </c>
      <c r="BL1149" s="27">
        <f t="shared" si="721"/>
        <v>105.27447552267242</v>
      </c>
      <c r="BM1149" s="34">
        <f t="shared" si="722"/>
        <v>1.1054421768707483</v>
      </c>
      <c r="BN1149" s="45">
        <f t="shared" si="723"/>
        <v>1142.5789131715869</v>
      </c>
      <c r="BO1149" s="45">
        <f t="shared" si="724"/>
        <v>94.837643298954475</v>
      </c>
      <c r="BP1149" s="66">
        <f t="shared" si="725"/>
        <v>6.6911785736839438</v>
      </c>
    </row>
    <row r="1150" spans="8:68">
      <c r="H1150" s="68">
        <v>1145</v>
      </c>
      <c r="I1150" s="31">
        <f>('Propiedades físicas'!$C$10*'Diseño reactor'!H1150)/1000</f>
        <v>1002.155847431795</v>
      </c>
      <c r="J1150" s="31">
        <f t="shared" si="703"/>
        <v>0.45501904835318996</v>
      </c>
      <c r="K1150" s="31">
        <f>(I1150*1000)/'Propiedades físicas'!$F$10</f>
        <v>6546.2486068033122</v>
      </c>
      <c r="L1150" s="31">
        <f t="shared" si="704"/>
        <v>935.17837240047311</v>
      </c>
      <c r="M1150" s="31">
        <f t="shared" si="705"/>
        <v>5611.0702344028387</v>
      </c>
      <c r="N1150" s="31">
        <f t="shared" si="706"/>
        <v>0.81674967021875378</v>
      </c>
      <c r="O1150" s="32">
        <f t="shared" si="707"/>
        <v>4.9004980213125231</v>
      </c>
      <c r="P1150" s="33">
        <f t="shared" si="708"/>
        <v>0.58574113457374555</v>
      </c>
      <c r="Q1150" s="31">
        <f t="shared" si="709"/>
        <v>4.5856711197964026</v>
      </c>
      <c r="R1150" s="31">
        <f t="shared" si="710"/>
        <v>0.16567034759706198</v>
      </c>
      <c r="S1150" s="31">
        <f t="shared" si="711"/>
        <v>0.31482690151612003</v>
      </c>
      <c r="T1150" s="31">
        <f t="shared" si="712"/>
        <v>4.6858010224780929E-2</v>
      </c>
      <c r="U1150" s="31">
        <f t="shared" si="713"/>
        <v>1.848017782316539E-2</v>
      </c>
      <c r="V1150" s="47">
        <f t="shared" si="726"/>
        <v>5.8005432744196166E-4</v>
      </c>
      <c r="W1150" s="31">
        <f t="shared" si="714"/>
        <v>0.28283884777466295</v>
      </c>
      <c r="X1150" s="34">
        <f>(S1150*H1150*'Propiedades físicas'!$F$5*60*24*365)/(1000000)</f>
        <v>55792.231838444422</v>
      </c>
      <c r="Y1150" s="34">
        <f>(U1150*H1150*'Propiedades físicas'!$F$7*60*24*365)/(1000000)</f>
        <v>1024.187478752413</v>
      </c>
      <c r="Z1150" s="31">
        <f t="shared" si="727"/>
        <v>670.67359908693868</v>
      </c>
      <c r="AA1150" s="31">
        <f t="shared" si="728"/>
        <v>5250.593432166881</v>
      </c>
      <c r="AB1150" s="31">
        <f t="shared" si="728"/>
        <v>189.69254799863597</v>
      </c>
      <c r="AC1150" s="31">
        <f t="shared" si="728"/>
        <v>360.47680223595745</v>
      </c>
      <c r="AD1150" s="31">
        <f t="shared" si="728"/>
        <v>53.652421707374167</v>
      </c>
      <c r="AE1150" s="31">
        <f t="shared" si="729"/>
        <v>21.159803607524371</v>
      </c>
      <c r="AF1150" s="31">
        <f t="shared" si="730"/>
        <v>6546.2486068033113</v>
      </c>
      <c r="AG1150" s="31">
        <f t="shared" si="731"/>
        <v>0.10245159317504816</v>
      </c>
      <c r="AH1150" s="31">
        <f t="shared" si="732"/>
        <v>0.8020766927045978</v>
      </c>
      <c r="AI1150" s="31">
        <f t="shared" si="732"/>
        <v>2.8977290566309145E-2</v>
      </c>
      <c r="AJ1150" s="31">
        <f t="shared" si="732"/>
        <v>5.5066164438259374E-2</v>
      </c>
      <c r="AK1150" s="31">
        <f t="shared" si="732"/>
        <v>8.1959034754064929E-3</v>
      </c>
      <c r="AL1150" s="31">
        <f t="shared" si="733"/>
        <v>3.2323556403790789E-3</v>
      </c>
      <c r="AM1150" s="31">
        <f t="shared" si="734"/>
        <v>1</v>
      </c>
      <c r="AN1150" s="31">
        <f>(Z1150*'Propiedades físicas'!$F$4)/1000</f>
        <v>589.77694956507207</v>
      </c>
      <c r="AO1150" s="31">
        <f>(AA1150*'Propiedades físicas'!$F$6)/1000</f>
        <v>168.22901356662689</v>
      </c>
      <c r="AP1150" s="31">
        <f>(AB1150*'Propiedades físicas'!$F$9)/1000</f>
        <v>117.03081748775845</v>
      </c>
      <c r="AQ1150" s="31">
        <f>(AC1150*'Propiedades físicas'!$F$5)/1000</f>
        <v>106.1496039544224</v>
      </c>
      <c r="AR1150" s="31">
        <f>(AD1150*'Propiedades físicas'!$F$8)/1000</f>
        <v>19.020856543698283</v>
      </c>
      <c r="AS1150" s="31">
        <f>(AE1150*'Propiedades físicas'!$F$7)/1000</f>
        <v>1.9486063142169194</v>
      </c>
      <c r="AT1150" s="31">
        <f t="shared" si="735"/>
        <v>1002.1558474317951</v>
      </c>
      <c r="AU1150" s="31">
        <f t="shared" si="736"/>
        <v>0.58850821563979472</v>
      </c>
      <c r="AV1150" s="31">
        <f t="shared" si="739"/>
        <v>0.16786711767211063</v>
      </c>
      <c r="AW1150" s="31">
        <f t="shared" si="739"/>
        <v>0.11677905965192041</v>
      </c>
      <c r="AX1150" s="31">
        <f t="shared" si="739"/>
        <v>0.10592125389124844</v>
      </c>
      <c r="AY1150" s="31">
        <f t="shared" si="739"/>
        <v>1.8979938691614337E-2</v>
      </c>
      <c r="AZ1150" s="31">
        <f t="shared" si="740"/>
        <v>1.9444144533114027E-3</v>
      </c>
      <c r="BA1150" s="31">
        <f t="shared" si="737"/>
        <v>0.99999999999999978</v>
      </c>
      <c r="BB1150" s="34">
        <f>AU1150*'Propiedades físicas'!$C$4+'Diseño reactor'!AV1150*'Propiedades físicas'!$C$5+'Diseño reactor'!AW1150*'Propiedades físicas'!$C$8+'Diseño reactor'!AX1150*'Propiedades físicas'!$C$9+'Diseño reactor'!AY1150*'Propiedades físicas'!$C$7+'Diseño reactor'!AZ1150*'Propiedades físicas'!$C$6</f>
        <v>875.833585601447</v>
      </c>
      <c r="BC1150" s="45">
        <f>AU1150*'Propiedades físicas'!$L$4+'Diseño reactor'!AV1150*'Propiedades físicas'!$L$5+'Diseño reactor'!AW1150*'Propiedades físicas'!$L$8+AX1150*'Propiedades físicas'!$L$9+'Diseño reactor'!AY1150*'Propiedades físicas'!$L$7+'Diseño reactor'!AZ1150*'Propiedades físicas'!$L$6</f>
        <v>2.0446666183539408</v>
      </c>
      <c r="BD1150" s="29">
        <f t="shared" si="716"/>
        <v>2.5799656340959478</v>
      </c>
      <c r="BE1150" s="58">
        <f t="shared" si="717"/>
        <v>42.475761604405676</v>
      </c>
      <c r="BF1150" s="30">
        <f>AU1150*'Propiedades físicas'!$I$4+'Diseño reactor'!AV1150*'Propiedades físicas'!$I$5+'Diseño reactor'!AW1150*'Propiedades físicas'!$I$8+'Diseño reactor'!AX1150*'Propiedades físicas'!$I$9+'Diseño reactor'!AY1150*'Propiedades físicas'!$I$7+'Diseño reactor'!AZ1150*'Propiedades físicas'!$I$6</f>
        <v>1.9764629088392372E-2</v>
      </c>
      <c r="BG1150" s="24">
        <f>AU1150*'Propiedades físicas'!$O$4+'Diseño reactor'!AV1150*'Propiedades físicas'!$O$5+'Diseño reactor'!AW1150*'Propiedades físicas'!$O$8+'Diseño reactor'!AX1150*'Propiedades físicas'!$O$9+'Diseño reactor'!AY1150*'Propiedades físicas'!$O$7+'Diseño reactor'!AZ1150*'Propiedades físicas'!$O$6</f>
        <v>0.15103556756619332</v>
      </c>
      <c r="BH1150" s="54">
        <f t="shared" si="718"/>
        <v>41605.153244178575</v>
      </c>
      <c r="BI1150" s="34">
        <f t="shared" si="738"/>
        <v>267.56662667203892</v>
      </c>
      <c r="BJ1150" s="27">
        <f t="shared" si="719"/>
        <v>4796.970944559077</v>
      </c>
      <c r="BK1150" s="34">
        <f t="shared" si="720"/>
        <v>557.31786862309127</v>
      </c>
      <c r="BL1150" s="27">
        <f t="shared" si="721"/>
        <v>105.27507627649302</v>
      </c>
      <c r="BM1150" s="34">
        <f t="shared" si="722"/>
        <v>1.1054421768707483</v>
      </c>
      <c r="BN1150" s="45">
        <f t="shared" si="723"/>
        <v>1143.7300144607721</v>
      </c>
      <c r="BO1150" s="45">
        <f t="shared" si="724"/>
        <v>94.859428131234097</v>
      </c>
      <c r="BP1150" s="66">
        <f t="shared" si="725"/>
        <v>6.6911703600559278</v>
      </c>
    </row>
    <row r="1151" spans="8:68">
      <c r="H1151" s="68">
        <v>1146</v>
      </c>
      <c r="I1151" s="31">
        <f>('Propiedades físicas'!$C$10*'Diseño reactor'!H1151)/1000</f>
        <v>1003.0310927133947</v>
      </c>
      <c r="J1151" s="31">
        <f t="shared" si="703"/>
        <v>0.45462199857277708</v>
      </c>
      <c r="K1151" s="31">
        <f>(I1151*1000)/'Propiedades físicas'!$F$10</f>
        <v>6551.9658544948434</v>
      </c>
      <c r="L1151" s="31">
        <f t="shared" si="704"/>
        <v>935.99512207069188</v>
      </c>
      <c r="M1151" s="31">
        <f t="shared" si="705"/>
        <v>5615.9707324241508</v>
      </c>
      <c r="N1151" s="31">
        <f t="shared" si="706"/>
        <v>0.81674967021875378</v>
      </c>
      <c r="O1151" s="32">
        <f t="shared" si="707"/>
        <v>4.9004980213125222</v>
      </c>
      <c r="P1151" s="33">
        <f t="shared" si="708"/>
        <v>0.58588573426485113</v>
      </c>
      <c r="Q1151" s="31">
        <f t="shared" si="709"/>
        <v>4.5859321719669239</v>
      </c>
      <c r="R1151" s="31">
        <f t="shared" si="710"/>
        <v>0.16560751912565641</v>
      </c>
      <c r="S1151" s="31">
        <f t="shared" si="711"/>
        <v>0.31456584934559706</v>
      </c>
      <c r="T1151" s="31">
        <f t="shared" si="712"/>
        <v>4.6810920264798127E-2</v>
      </c>
      <c r="U1151" s="31">
        <f t="shared" si="713"/>
        <v>1.8445496563448131E-2</v>
      </c>
      <c r="V1151" s="47">
        <f t="shared" si="726"/>
        <v>5.8019752325257101E-4</v>
      </c>
      <c r="W1151" s="31">
        <f t="shared" si="714"/>
        <v>0.28266180492251597</v>
      </c>
      <c r="X1151" s="34">
        <f>(S1151*H1151*'Propiedades físicas'!$F$5*60*24*365)/(1000000)</f>
        <v>55794.655762822105</v>
      </c>
      <c r="Y1151" s="34">
        <f>(U1151*H1151*'Propiedades físicas'!$F$7*60*24*365)/(1000000)</f>
        <v>1023.15822148865</v>
      </c>
      <c r="Z1151" s="31">
        <f t="shared" si="727"/>
        <v>671.42505146751944</v>
      </c>
      <c r="AA1151" s="31">
        <f t="shared" si="728"/>
        <v>5255.4782690740949</v>
      </c>
      <c r="AB1151" s="31">
        <f t="shared" si="728"/>
        <v>189.78621691800225</v>
      </c>
      <c r="AC1151" s="31">
        <f t="shared" si="728"/>
        <v>360.49246335005421</v>
      </c>
      <c r="AD1151" s="31">
        <f t="shared" si="728"/>
        <v>53.645314623458653</v>
      </c>
      <c r="AE1151" s="31">
        <f t="shared" si="729"/>
        <v>21.138539061711558</v>
      </c>
      <c r="AF1151" s="31">
        <f t="shared" si="730"/>
        <v>6551.9658544948416</v>
      </c>
      <c r="AG1151" s="31">
        <f t="shared" si="731"/>
        <v>0.10247688501106918</v>
      </c>
      <c r="AH1151" s="31">
        <f t="shared" si="732"/>
        <v>0.80212235316652059</v>
      </c>
      <c r="AI1151" s="31">
        <f t="shared" si="732"/>
        <v>2.8966301280065939E-2</v>
      </c>
      <c r="AJ1151" s="31">
        <f t="shared" si="732"/>
        <v>5.5020503976336468E-2</v>
      </c>
      <c r="AK1151" s="31">
        <f t="shared" si="732"/>
        <v>8.1876670017528227E-3</v>
      </c>
      <c r="AL1151" s="31">
        <f t="shared" si="733"/>
        <v>3.2262895642549629E-3</v>
      </c>
      <c r="AM1151" s="31">
        <f t="shared" si="734"/>
        <v>1</v>
      </c>
      <c r="AN1151" s="31">
        <f>(Z1151*'Propiedades físicas'!$F$4)/1000</f>
        <v>590.43776175950723</v>
      </c>
      <c r="AO1151" s="31">
        <f>(AA1151*'Propiedades físicas'!$F$6)/1000</f>
        <v>168.38552374113399</v>
      </c>
      <c r="AP1151" s="31">
        <f>(AB1151*'Propiedades físicas'!$F$9)/1000</f>
        <v>117.08860652756148</v>
      </c>
      <c r="AQ1151" s="31">
        <f>(AC1151*'Propiedades físicas'!$F$5)/1000</f>
        <v>106.15421568269046</v>
      </c>
      <c r="AR1151" s="31">
        <f>(AD1151*'Propiedades físicas'!$F$8)/1000</f>
        <v>19.018336940308558</v>
      </c>
      <c r="AS1151" s="31">
        <f>(AE1151*'Propiedades físicas'!$F$7)/1000</f>
        <v>1.9466480621930176</v>
      </c>
      <c r="AT1151" s="31">
        <f t="shared" si="735"/>
        <v>1003.0310927133949</v>
      </c>
      <c r="AU1151" s="31">
        <f t="shared" si="736"/>
        <v>0.5886534984297026</v>
      </c>
      <c r="AV1151" s="31">
        <f t="shared" si="739"/>
        <v>0.16787667397789063</v>
      </c>
      <c r="AW1151" s="31">
        <f t="shared" si="739"/>
        <v>0.11673477260890681</v>
      </c>
      <c r="AX1151" s="31">
        <f t="shared" si="739"/>
        <v>0.1058334247600666</v>
      </c>
      <c r="AY1151" s="31">
        <f t="shared" si="739"/>
        <v>1.8960864801170065E-2</v>
      </c>
      <c r="AZ1151" s="31">
        <f t="shared" si="740"/>
        <v>1.940765422263187E-3</v>
      </c>
      <c r="BA1151" s="31">
        <f t="shared" si="737"/>
        <v>1</v>
      </c>
      <c r="BB1151" s="34">
        <f>AU1151*'Propiedades físicas'!$C$4+'Diseño reactor'!AV1151*'Propiedades físicas'!$C$5+'Diseño reactor'!AW1151*'Propiedades físicas'!$C$8+'Diseño reactor'!AX1151*'Propiedades físicas'!$C$9+'Diseño reactor'!AY1151*'Propiedades físicas'!$C$7+'Diseño reactor'!AZ1151*'Propiedades físicas'!$C$6</f>
        <v>875.83251300850361</v>
      </c>
      <c r="BC1151" s="45">
        <f>AU1151*'Propiedades físicas'!$L$4+'Diseño reactor'!AV1151*'Propiedades físicas'!$L$5+'Diseño reactor'!AW1151*'Propiedades físicas'!$L$8+AX1151*'Propiedades físicas'!$L$9+'Diseño reactor'!AY1151*'Propiedades físicas'!$L$7+'Diseño reactor'!AZ1151*'Propiedades físicas'!$L$6</f>
        <v>2.0447755223462525</v>
      </c>
      <c r="BD1151" s="29">
        <f t="shared" si="716"/>
        <v>2.5782165411563875</v>
      </c>
      <c r="BE1151" s="58">
        <f t="shared" si="717"/>
        <v>42.473831240912205</v>
      </c>
      <c r="BF1151" s="30">
        <f>AU1151*'Propiedades físicas'!$I$4+'Diseño reactor'!AV1151*'Propiedades físicas'!$I$5+'Diseño reactor'!AW1151*'Propiedades físicas'!$I$8+'Diseño reactor'!AX1151*'Propiedades físicas'!$I$9+'Diseño reactor'!AY1151*'Propiedades físicas'!$I$7+'Diseño reactor'!AZ1151*'Propiedades físicas'!$I$6</f>
        <v>1.9765122084492985E-2</v>
      </c>
      <c r="BG1151" s="24">
        <f>AU1151*'Propiedades físicas'!$O$4+'Diseño reactor'!AV1151*'Propiedades físicas'!$O$5+'Diseño reactor'!AW1151*'Propiedades físicas'!$O$8+'Diseño reactor'!AX1151*'Propiedades físicas'!$O$9+'Diseño reactor'!AY1151*'Propiedades físicas'!$O$7+'Diseño reactor'!AZ1151*'Propiedades físicas'!$O$6</f>
        <v>0.15104045169688365</v>
      </c>
      <c r="BH1151" s="54">
        <f t="shared" si="718"/>
        <v>41604.064547441994</v>
      </c>
      <c r="BI1151" s="34">
        <f t="shared" si="738"/>
        <v>267.57889943062492</v>
      </c>
      <c r="BJ1151" s="27">
        <f t="shared" si="719"/>
        <v>4796.9606016677153</v>
      </c>
      <c r="BK1151" s="34">
        <f t="shared" si="720"/>
        <v>557.33468926772809</v>
      </c>
      <c r="BL1151" s="27">
        <f t="shared" si="721"/>
        <v>105.2756764505222</v>
      </c>
      <c r="BM1151" s="34">
        <f t="shared" si="722"/>
        <v>1.1054421768707483</v>
      </c>
      <c r="BN1151" s="45">
        <f t="shared" si="723"/>
        <v>1144.8812079619286</v>
      </c>
      <c r="BO1151" s="45">
        <f t="shared" si="724"/>
        <v>94.881185700079399</v>
      </c>
      <c r="BP1151" s="66">
        <f t="shared" si="725"/>
        <v>6.691162165688608</v>
      </c>
    </row>
    <row r="1152" spans="8:68">
      <c r="H1152" s="68">
        <v>1147</v>
      </c>
      <c r="I1152" s="31">
        <f>('Propiedades físicas'!$C$10*'Diseño reactor'!H1152)/1000</f>
        <v>1003.9063379949946</v>
      </c>
      <c r="J1152" s="31">
        <f t="shared" si="703"/>
        <v>0.45422564111979297</v>
      </c>
      <c r="K1152" s="31">
        <f>(I1152*1000)/'Propiedades físicas'!$F$10</f>
        <v>6557.6831021863745</v>
      </c>
      <c r="L1152" s="31">
        <f t="shared" si="704"/>
        <v>936.81187174091065</v>
      </c>
      <c r="M1152" s="31">
        <f t="shared" si="705"/>
        <v>5620.8712304454639</v>
      </c>
      <c r="N1152" s="31">
        <f t="shared" si="706"/>
        <v>0.81674967021875389</v>
      </c>
      <c r="O1152" s="32">
        <f t="shared" si="707"/>
        <v>4.9004980213125231</v>
      </c>
      <c r="P1152" s="33">
        <f t="shared" si="708"/>
        <v>0.58603015304497208</v>
      </c>
      <c r="Q1152" s="31">
        <f t="shared" si="709"/>
        <v>4.5861928030902712</v>
      </c>
      <c r="R1152" s="31">
        <f t="shared" si="710"/>
        <v>0.16554471815531904</v>
      </c>
      <c r="S1152" s="31">
        <f t="shared" si="711"/>
        <v>0.31430521822225138</v>
      </c>
      <c r="T1152" s="31">
        <f t="shared" si="712"/>
        <v>4.6763896988455719E-2</v>
      </c>
      <c r="U1152" s="31">
        <f t="shared" si="713"/>
        <v>1.8410902030006965E-2</v>
      </c>
      <c r="V1152" s="47">
        <f t="shared" si="726"/>
        <v>5.803405399086132E-4</v>
      </c>
      <c r="W1152" s="31">
        <f t="shared" si="714"/>
        <v>0.28248498357151097</v>
      </c>
      <c r="X1152" s="34">
        <f>(S1152*H1152*'Propiedades físicas'!$F$5*60*24*365)/(1000000)</f>
        <v>55797.073625772508</v>
      </c>
      <c r="Y1152" s="34">
        <f>(U1152*H1152*'Propiedades físicas'!$F$7*60*24*365)/(1000000)</f>
        <v>1022.1304217462203</v>
      </c>
      <c r="Z1152" s="31">
        <f t="shared" si="727"/>
        <v>672.17658554258298</v>
      </c>
      <c r="AA1152" s="31">
        <f t="shared" si="728"/>
        <v>5260.3631451445408</v>
      </c>
      <c r="AB1152" s="31">
        <f t="shared" si="728"/>
        <v>189.87979172415095</v>
      </c>
      <c r="AC1152" s="31">
        <f t="shared" si="728"/>
        <v>360.50808530092235</v>
      </c>
      <c r="AD1152" s="31">
        <f t="shared" si="728"/>
        <v>53.63818984575871</v>
      </c>
      <c r="AE1152" s="31">
        <f t="shared" si="729"/>
        <v>21.11730462841799</v>
      </c>
      <c r="AF1152" s="31">
        <f t="shared" si="730"/>
        <v>6557.6831021863736</v>
      </c>
      <c r="AG1152" s="31">
        <f t="shared" si="731"/>
        <v>0.10250214520406986</v>
      </c>
      <c r="AH1152" s="31">
        <f t="shared" si="732"/>
        <v>0.80216793998336122</v>
      </c>
      <c r="AI1152" s="31">
        <f t="shared" si="732"/>
        <v>2.8955316804016317E-2</v>
      </c>
      <c r="AJ1152" s="31">
        <f t="shared" si="732"/>
        <v>5.4974917159495956E-2</v>
      </c>
      <c r="AK1152" s="31">
        <f t="shared" si="732"/>
        <v>8.1794421916904451E-3</v>
      </c>
      <c r="AL1152" s="31">
        <f t="shared" si="733"/>
        <v>3.2202386573662498E-3</v>
      </c>
      <c r="AM1152" s="31">
        <f t="shared" si="734"/>
        <v>1</v>
      </c>
      <c r="AN1152" s="31">
        <f>(Z1152*'Propiedades físicas'!$F$4)/1000</f>
        <v>591.09864579443661</v>
      </c>
      <c r="AO1152" s="31">
        <f>(AA1152*'Propiedades físicas'!$F$6)/1000</f>
        <v>168.54203517043106</v>
      </c>
      <c r="AP1152" s="31">
        <f>(AB1152*'Propiedades físicas'!$F$9)/1000</f>
        <v>117.14633750421491</v>
      </c>
      <c r="AQ1152" s="31">
        <f>(AC1152*'Propiedades físicas'!$F$5)/1000</f>
        <v>106.15881587856262</v>
      </c>
      <c r="AR1152" s="31">
        <f>(AD1152*'Propiedades físicas'!$F$8)/1000</f>
        <v>19.01581106411837</v>
      </c>
      <c r="AS1152" s="31">
        <f>(AE1152*'Propiedades físicas'!$F$7)/1000</f>
        <v>1.9446925832310129</v>
      </c>
      <c r="AT1152" s="31">
        <f t="shared" si="735"/>
        <v>1003.9063379949945</v>
      </c>
      <c r="AU1152" s="31">
        <f t="shared" si="736"/>
        <v>0.58879859945398993</v>
      </c>
      <c r="AV1152" s="31">
        <f t="shared" si="739"/>
        <v>0.16788621487044683</v>
      </c>
      <c r="AW1152" s="31">
        <f t="shared" si="739"/>
        <v>0.11669050495106946</v>
      </c>
      <c r="AX1152" s="31">
        <f t="shared" si="739"/>
        <v>0.10574573728718897</v>
      </c>
      <c r="AY1152" s="31">
        <f t="shared" si="739"/>
        <v>1.8941817921078991E-2</v>
      </c>
      <c r="AZ1152" s="31">
        <f t="shared" si="740"/>
        <v>1.9371255162259063E-3</v>
      </c>
      <c r="BA1152" s="31">
        <f t="shared" si="737"/>
        <v>1</v>
      </c>
      <c r="BB1152" s="34">
        <f>AU1152*'Propiedades físicas'!$C$4+'Diseño reactor'!AV1152*'Propiedades físicas'!$C$5+'Diseño reactor'!AW1152*'Propiedades físicas'!$C$8+'Diseño reactor'!AX1152*'Propiedades físicas'!$C$9+'Diseño reactor'!AY1152*'Propiedades físicas'!$C$7+'Diseño reactor'!AZ1152*'Propiedades físicas'!$C$6</f>
        <v>875.83144292918598</v>
      </c>
      <c r="BC1152" s="45">
        <f>AU1152*'Propiedades físicas'!$L$4+'Diseño reactor'!AV1152*'Propiedades físicas'!$L$5+'Diseño reactor'!AW1152*'Propiedades físicas'!$L$8+AX1152*'Propiedades físicas'!$L$9+'Diseño reactor'!AY1152*'Propiedades físicas'!$L$7+'Diseño reactor'!AZ1152*'Propiedades físicas'!$L$6</f>
        <v>2.0448842834531455</v>
      </c>
      <c r="BD1152" s="29">
        <f t="shared" si="716"/>
        <v>2.5764698234593837</v>
      </c>
      <c r="BE1152" s="58">
        <f t="shared" si="717"/>
        <v>42.471903583503618</v>
      </c>
      <c r="BF1152" s="30">
        <f>AU1152*'Propiedades físicas'!$I$4+'Diseño reactor'!AV1152*'Propiedades físicas'!$I$5+'Diseño reactor'!AW1152*'Propiedades físicas'!$I$8+'Diseño reactor'!AX1152*'Propiedades físicas'!$I$9+'Diseño reactor'!AY1152*'Propiedades físicas'!$I$7+'Diseño reactor'!AZ1152*'Propiedades físicas'!$I$6</f>
        <v>1.9765613935994058E-2</v>
      </c>
      <c r="BG1152" s="24">
        <f>AU1152*'Propiedades físicas'!$O$4+'Diseño reactor'!AV1152*'Propiedades físicas'!$O$5+'Diseño reactor'!AW1152*'Propiedades físicas'!$O$8+'Diseño reactor'!AX1152*'Propiedades físicas'!$O$9+'Diseño reactor'!AY1152*'Propiedades físicas'!$O$7+'Diseño reactor'!AZ1152*'Propiedades físicas'!$O$6</f>
        <v>0.15104533015259228</v>
      </c>
      <c r="BH1152" s="54">
        <f t="shared" si="718"/>
        <v>41602.978433585398</v>
      </c>
      <c r="BI1152" s="34">
        <f t="shared" si="738"/>
        <v>267.59114796653682</v>
      </c>
      <c r="BJ1152" s="27">
        <f t="shared" si="719"/>
        <v>4796.9503070457622</v>
      </c>
      <c r="BK1152" s="34">
        <f t="shared" si="720"/>
        <v>557.35149450254312</v>
      </c>
      <c r="BL1152" s="27">
        <f t="shared" si="721"/>
        <v>105.27627604537361</v>
      </c>
      <c r="BM1152" s="34">
        <f t="shared" si="722"/>
        <v>1.1054421768707483</v>
      </c>
      <c r="BN1152" s="45">
        <f t="shared" si="723"/>
        <v>1146.0324934948051</v>
      </c>
      <c r="BO1152" s="45">
        <f t="shared" si="724"/>
        <v>94.902916056634027</v>
      </c>
      <c r="BP1152" s="66">
        <f t="shared" si="725"/>
        <v>6.6911539905248212</v>
      </c>
    </row>
    <row r="1153" spans="8:68">
      <c r="H1153" s="68">
        <v>1148</v>
      </c>
      <c r="I1153" s="31">
        <f>('Propiedades físicas'!$C$10*'Diseño reactor'!H1153)/1000</f>
        <v>1004.7815832765945</v>
      </c>
      <c r="J1153" s="31">
        <f t="shared" si="703"/>
        <v>0.45382997418501964</v>
      </c>
      <c r="K1153" s="31">
        <f>(I1153*1000)/'Propiedades físicas'!$F$10</f>
        <v>6563.4003498779057</v>
      </c>
      <c r="L1153" s="31">
        <f t="shared" si="704"/>
        <v>937.6286214111293</v>
      </c>
      <c r="M1153" s="31">
        <f t="shared" si="705"/>
        <v>5625.771728466776</v>
      </c>
      <c r="N1153" s="31">
        <f t="shared" si="706"/>
        <v>0.81674967021875378</v>
      </c>
      <c r="O1153" s="32">
        <f t="shared" si="707"/>
        <v>4.9004980213125231</v>
      </c>
      <c r="P1153" s="33">
        <f t="shared" si="708"/>
        <v>0.58617439125340698</v>
      </c>
      <c r="Q1153" s="31">
        <f t="shared" si="709"/>
        <v>4.5864530141601669</v>
      </c>
      <c r="R1153" s="31">
        <f t="shared" si="710"/>
        <v>0.16548194473025851</v>
      </c>
      <c r="S1153" s="31">
        <f t="shared" si="711"/>
        <v>0.31404500715235451</v>
      </c>
      <c r="T1153" s="31">
        <f t="shared" si="712"/>
        <v>4.6716940283168952E-2</v>
      </c>
      <c r="U1153" s="31">
        <f t="shared" si="713"/>
        <v>1.8376393951919371E-2</v>
      </c>
      <c r="V1153" s="47">
        <f t="shared" si="726"/>
        <v>5.8048337774609235E-4</v>
      </c>
      <c r="W1153" s="31">
        <f t="shared" si="714"/>
        <v>0.28230838330622254</v>
      </c>
      <c r="X1153" s="34">
        <f>(S1153*H1153*'Propiedades físicas'!$F$5*60*24*365)/(1000000)</f>
        <v>55799.485446230756</v>
      </c>
      <c r="Y1153" s="34">
        <f>(U1153*H1153*'Propiedades físicas'!$F$7*60*24*365)/(1000000)</f>
        <v>1021.1040770643295</v>
      </c>
      <c r="Z1153" s="31">
        <f t="shared" si="727"/>
        <v>672.92820115891118</v>
      </c>
      <c r="AA1153" s="31">
        <f t="shared" si="728"/>
        <v>5265.2480602558717</v>
      </c>
      <c r="AB1153" s="31">
        <f t="shared" si="728"/>
        <v>189.97327255033676</v>
      </c>
      <c r="AC1153" s="31">
        <f t="shared" si="728"/>
        <v>360.523668210903</v>
      </c>
      <c r="AD1153" s="31">
        <f t="shared" si="728"/>
        <v>53.631047445077954</v>
      </c>
      <c r="AE1153" s="31">
        <f t="shared" si="729"/>
        <v>21.096100256803439</v>
      </c>
      <c r="AF1153" s="31">
        <f t="shared" si="730"/>
        <v>6563.4003498779039</v>
      </c>
      <c r="AG1153" s="31">
        <f t="shared" si="731"/>
        <v>0.1025273738133968</v>
      </c>
      <c r="AH1153" s="31">
        <f t="shared" si="732"/>
        <v>0.80221345332893168</v>
      </c>
      <c r="AI1153" s="31">
        <f t="shared" si="732"/>
        <v>2.8944337145892791E-2</v>
      </c>
      <c r="AJ1153" s="31">
        <f t="shared" si="732"/>
        <v>5.4929403813925456E-2</v>
      </c>
      <c r="AK1153" s="31">
        <f t="shared" si="732"/>
        <v>8.1712290255272369E-3</v>
      </c>
      <c r="AL1153" s="31">
        <f t="shared" si="733"/>
        <v>3.2142028723260619E-3</v>
      </c>
      <c r="AM1153" s="31">
        <f t="shared" si="734"/>
        <v>1</v>
      </c>
      <c r="AN1153" s="31">
        <f>(Z1153*'Propiedades físicas'!$F$4)/1000</f>
        <v>591.75960153512335</v>
      </c>
      <c r="AO1153" s="31">
        <f>(AA1153*'Propiedades físicas'!$F$6)/1000</f>
        <v>168.69854785059812</v>
      </c>
      <c r="AP1153" s="31">
        <f>(AB1153*'Propiedades físicas'!$F$9)/1000</f>
        <v>117.20401049993026</v>
      </c>
      <c r="AQ1153" s="31">
        <f>(AC1153*'Propiedades físicas'!$F$5)/1000</f>
        <v>106.16340457806461</v>
      </c>
      <c r="AR1153" s="31">
        <f>(AD1153*'Propiedades físicas'!$F$8)/1000</f>
        <v>19.013278940229029</v>
      </c>
      <c r="AS1153" s="31">
        <f>(AE1153*'Propiedades físicas'!$F$7)/1000</f>
        <v>1.9427398726490288</v>
      </c>
      <c r="AT1153" s="31">
        <f t="shared" si="735"/>
        <v>1004.7815832765945</v>
      </c>
      <c r="AU1153" s="31">
        <f t="shared" si="736"/>
        <v>0.58894351905355813</v>
      </c>
      <c r="AV1153" s="31">
        <f t="shared" si="739"/>
        <v>0.16789574038615623</v>
      </c>
      <c r="AW1153" s="31">
        <f t="shared" si="739"/>
        <v>0.11664625670957043</v>
      </c>
      <c r="AX1153" s="31">
        <f t="shared" si="739"/>
        <v>0.10565819113828258</v>
      </c>
      <c r="AY1153" s="31">
        <f t="shared" si="739"/>
        <v>1.8922798005738414E-2</v>
      </c>
      <c r="AZ1153" s="31">
        <f t="shared" si="740"/>
        <v>1.9334947066941162E-3</v>
      </c>
      <c r="BA1153" s="31">
        <f t="shared" si="737"/>
        <v>0.99999999999999989</v>
      </c>
      <c r="BB1153" s="34">
        <f>AU1153*'Propiedades físicas'!$C$4+'Diseño reactor'!AV1153*'Propiedades físicas'!$C$5+'Diseño reactor'!AW1153*'Propiedades físicas'!$C$8+'Diseño reactor'!AX1153*'Propiedades físicas'!$C$9+'Diseño reactor'!AY1153*'Propiedades físicas'!$C$7+'Diseño reactor'!AZ1153*'Propiedades físicas'!$C$6</f>
        <v>875.83037535603864</v>
      </c>
      <c r="BC1153" s="45">
        <f>AU1153*'Propiedades físicas'!$L$4+'Diseño reactor'!AV1153*'Propiedades físicas'!$L$5+'Diseño reactor'!AW1153*'Propiedades físicas'!$L$8+AX1153*'Propiedades físicas'!$L$9+'Diseño reactor'!AY1153*'Propiedades físicas'!$L$7+'Diseño reactor'!AZ1153*'Propiedades físicas'!$L$6</f>
        <v>2.0449929019513142</v>
      </c>
      <c r="BD1153" s="29">
        <f t="shared" si="716"/>
        <v>2.574725476165808</v>
      </c>
      <c r="BE1153" s="58">
        <f t="shared" si="717"/>
        <v>42.469978626445275</v>
      </c>
      <c r="BF1153" s="30">
        <f>AU1153*'Propiedades físicas'!$I$4+'Diseño reactor'!AV1153*'Propiedades físicas'!$I$5+'Diseño reactor'!AW1153*'Propiedades físicas'!$I$8+'Diseño reactor'!AX1153*'Propiedades físicas'!$I$9+'Diseño reactor'!AY1153*'Propiedades físicas'!$I$7+'Diseño reactor'!AZ1153*'Propiedades físicas'!$I$6</f>
        <v>1.9766104646194878E-2</v>
      </c>
      <c r="BG1153" s="24">
        <f>AU1153*'Propiedades físicas'!$O$4+'Diseño reactor'!AV1153*'Propiedades físicas'!$O$5+'Diseño reactor'!AW1153*'Propiedades físicas'!$O$8+'Diseño reactor'!AX1153*'Propiedades físicas'!$O$9+'Diseño reactor'!AY1153*'Propiedades físicas'!$O$7+'Diseño reactor'!AZ1153*'Propiedades físicas'!$O$6</f>
        <v>0.15105020294252247</v>
      </c>
      <c r="BH1153" s="54">
        <f t="shared" si="718"/>
        <v>41601.89489492913</v>
      </c>
      <c r="BI1153" s="34">
        <f t="shared" si="738"/>
        <v>267.60337234420399</v>
      </c>
      <c r="BJ1153" s="27">
        <f t="shared" si="719"/>
        <v>4796.9400605231667</v>
      </c>
      <c r="BK1153" s="34">
        <f t="shared" si="720"/>
        <v>557.36828434241568</v>
      </c>
      <c r="BL1153" s="27">
        <f t="shared" si="721"/>
        <v>105.27687506166087</v>
      </c>
      <c r="BM1153" s="34">
        <f t="shared" si="722"/>
        <v>1.1054421768707483</v>
      </c>
      <c r="BN1153" s="45">
        <f t="shared" si="723"/>
        <v>1147.1838708796172</v>
      </c>
      <c r="BO1153" s="45">
        <f t="shared" si="724"/>
        <v>94.92461925191364</v>
      </c>
      <c r="BP1153" s="66">
        <f t="shared" si="725"/>
        <v>6.6911458345076067</v>
      </c>
    </row>
    <row r="1154" spans="8:68">
      <c r="H1154" s="68">
        <v>1149</v>
      </c>
      <c r="I1154" s="31">
        <f>('Propiedades físicas'!$C$10*'Diseño reactor'!H1154)/1000</f>
        <v>1005.6568285581942</v>
      </c>
      <c r="J1154" s="31">
        <f t="shared" si="703"/>
        <v>0.45343499596553749</v>
      </c>
      <c r="K1154" s="31">
        <f>(I1154*1000)/'Propiedades físicas'!$F$10</f>
        <v>6569.1175975694368</v>
      </c>
      <c r="L1154" s="31">
        <f t="shared" si="704"/>
        <v>938.44537108134807</v>
      </c>
      <c r="M1154" s="31">
        <f t="shared" si="705"/>
        <v>5630.6722264880882</v>
      </c>
      <c r="N1154" s="31">
        <f t="shared" si="706"/>
        <v>0.81674967021875378</v>
      </c>
      <c r="O1154" s="32">
        <f t="shared" si="707"/>
        <v>4.9004980213125222</v>
      </c>
      <c r="P1154" s="33">
        <f t="shared" si="708"/>
        <v>0.58631844922860654</v>
      </c>
      <c r="Q1154" s="31">
        <f t="shared" si="709"/>
        <v>4.5867128061672817</v>
      </c>
      <c r="R1154" s="31">
        <f t="shared" si="710"/>
        <v>0.16541919889433365</v>
      </c>
      <c r="S1154" s="31">
        <f t="shared" si="711"/>
        <v>0.31378521514523855</v>
      </c>
      <c r="T1154" s="31">
        <f t="shared" si="712"/>
        <v>4.6670050036535751E-2</v>
      </c>
      <c r="U1154" s="31">
        <f t="shared" si="713"/>
        <v>1.834197205927781E-2</v>
      </c>
      <c r="V1154" s="47">
        <f t="shared" si="726"/>
        <v>5.8062603710017351E-4</v>
      </c>
      <c r="W1154" s="31">
        <f t="shared" si="714"/>
        <v>0.28213200371226321</v>
      </c>
      <c r="X1154" s="34">
        <f>(S1154*H1154*'Propiedades físicas'!$F$5*60*24*365)/(1000000)</f>
        <v>55801.891243061109</v>
      </c>
      <c r="Y1154" s="34">
        <f>(U1154*H1154*'Propiedades físicas'!$F$7*60*24*365)/(1000000)</f>
        <v>1020.0791849861778</v>
      </c>
      <c r="Z1154" s="31">
        <f t="shared" si="727"/>
        <v>673.67989816366889</v>
      </c>
      <c r="AA1154" s="31">
        <f t="shared" si="728"/>
        <v>5270.1330142862071</v>
      </c>
      <c r="AB1154" s="31">
        <f t="shared" si="728"/>
        <v>190.06665952958937</v>
      </c>
      <c r="AC1154" s="31">
        <f t="shared" si="728"/>
        <v>360.53921220187908</v>
      </c>
      <c r="AD1154" s="31">
        <f t="shared" si="728"/>
        <v>53.62388749197958</v>
      </c>
      <c r="AE1154" s="31">
        <f t="shared" si="729"/>
        <v>21.074925896110205</v>
      </c>
      <c r="AF1154" s="31">
        <f t="shared" si="730"/>
        <v>6569.117597569435</v>
      </c>
      <c r="AG1154" s="31">
        <f t="shared" si="731"/>
        <v>0.10255257089824812</v>
      </c>
      <c r="AH1154" s="31">
        <f t="shared" si="732"/>
        <v>0.80225889337650913</v>
      </c>
      <c r="AI1154" s="31">
        <f t="shared" si="732"/>
        <v>2.8933362313366684E-2</v>
      </c>
      <c r="AJ1154" s="31">
        <f t="shared" si="732"/>
        <v>5.4883963766347875E-2</v>
      </c>
      <c r="AK1154" s="31">
        <f t="shared" si="732"/>
        <v>8.1630274836030255E-3</v>
      </c>
      <c r="AL1154" s="31">
        <f t="shared" si="733"/>
        <v>3.2081821619250506E-3</v>
      </c>
      <c r="AM1154" s="31">
        <f t="shared" si="734"/>
        <v>0.99999999999999978</v>
      </c>
      <c r="AN1154" s="31">
        <f>(Z1154*'Propiedades físicas'!$F$4)/1000</f>
        <v>592.42062884716711</v>
      </c>
      <c r="AO1154" s="31">
        <f>(AA1154*'Propiedades físicas'!$F$6)/1000</f>
        <v>168.85506177773007</v>
      </c>
      <c r="AP1154" s="31">
        <f>(AB1154*'Propiedades físicas'!$F$9)/1000</f>
        <v>117.26162559678015</v>
      </c>
      <c r="AQ1154" s="31">
        <f>(AC1154*'Propiedades físicas'!$F$5)/1000</f>
        <v>106.16798181708735</v>
      </c>
      <c r="AR1154" s="31">
        <f>(AD1154*'Propiedades físicas'!$F$8)/1000</f>
        <v>19.010740593656596</v>
      </c>
      <c r="AS1154" s="31">
        <f>(AE1154*'Propiedades físicas'!$F$7)/1000</f>
        <v>1.9407899257727887</v>
      </c>
      <c r="AT1154" s="31">
        <f t="shared" si="735"/>
        <v>1005.6568285581941</v>
      </c>
      <c r="AU1154" s="31">
        <f t="shared" si="736"/>
        <v>0.58908825756845706</v>
      </c>
      <c r="AV1154" s="31">
        <f t="shared" si="739"/>
        <v>0.16790525056128427</v>
      </c>
      <c r="AW1154" s="31">
        <f t="shared" si="739"/>
        <v>0.1166020279153254</v>
      </c>
      <c r="AX1154" s="31">
        <f t="shared" si="739"/>
        <v>0.10557078598004443</v>
      </c>
      <c r="AY1154" s="31">
        <f t="shared" si="739"/>
        <v>1.8903805009619648E-2</v>
      </c>
      <c r="AZ1154" s="31">
        <f t="shared" si="740"/>
        <v>1.9298729652691673E-3</v>
      </c>
      <c r="BA1154" s="31">
        <f t="shared" si="737"/>
        <v>0.99999999999999989</v>
      </c>
      <c r="BB1154" s="34">
        <f>AU1154*'Propiedades físicas'!$C$4+'Diseño reactor'!AV1154*'Propiedades físicas'!$C$5+'Diseño reactor'!AW1154*'Propiedades físicas'!$C$8+'Diseño reactor'!AX1154*'Propiedades físicas'!$C$9+'Diseño reactor'!AY1154*'Propiedades físicas'!$C$7+'Diseño reactor'!AZ1154*'Propiedades físicas'!$C$6</f>
        <v>875.82931028163273</v>
      </c>
      <c r="BC1154" s="45">
        <f>AU1154*'Propiedades físicas'!$L$4+'Diseño reactor'!AV1154*'Propiedades físicas'!$L$5+'Diseño reactor'!AW1154*'Propiedades físicas'!$L$8+AX1154*'Propiedades físicas'!$L$9+'Diseño reactor'!AY1154*'Propiedades físicas'!$L$7+'Diseño reactor'!AZ1154*'Propiedades físicas'!$L$6</f>
        <v>2.045101378116752</v>
      </c>
      <c r="BD1154" s="29">
        <f t="shared" si="716"/>
        <v>2.5729834944496601</v>
      </c>
      <c r="BE1154" s="58">
        <f t="shared" si="717"/>
        <v>42.468056364018835</v>
      </c>
      <c r="BF1154" s="30">
        <f>AU1154*'Propiedades físicas'!$I$4+'Diseño reactor'!AV1154*'Propiedades físicas'!$I$5+'Diseño reactor'!AW1154*'Propiedades físicas'!$I$8+'Diseño reactor'!AX1154*'Propiedades físicas'!$I$9+'Diseño reactor'!AY1154*'Propiedades físicas'!$I$7+'Diseño reactor'!AZ1154*'Propiedades físicas'!$I$6</f>
        <v>1.9766594218383213E-2</v>
      </c>
      <c r="BG1154" s="24">
        <f>AU1154*'Propiedades físicas'!$O$4+'Diseño reactor'!AV1154*'Propiedades físicas'!$O$5+'Diseño reactor'!AW1154*'Propiedades físicas'!$O$8+'Diseño reactor'!AX1154*'Propiedades físicas'!$O$9+'Diseño reactor'!AY1154*'Propiedades físicas'!$O$7+'Diseño reactor'!AZ1154*'Propiedades físicas'!$O$6</f>
        <v>0.1510550700758598</v>
      </c>
      <c r="BH1154" s="54">
        <f t="shared" si="718"/>
        <v>41600.813923821406</v>
      </c>
      <c r="BI1154" s="34">
        <f t="shared" si="738"/>
        <v>267.61557262784271</v>
      </c>
      <c r="BJ1154" s="27">
        <f t="shared" si="719"/>
        <v>4796.9298619305391</v>
      </c>
      <c r="BK1154" s="34">
        <f t="shared" si="720"/>
        <v>557.38505880223238</v>
      </c>
      <c r="BL1154" s="27">
        <f t="shared" si="721"/>
        <v>105.27747349999781</v>
      </c>
      <c r="BM1154" s="34">
        <f t="shared" si="722"/>
        <v>1.1054421768707483</v>
      </c>
      <c r="BN1154" s="45">
        <f t="shared" si="723"/>
        <v>1148.3353399370453</v>
      </c>
      <c r="BO1154" s="45">
        <f t="shared" si="724"/>
        <v>94.946295336806585</v>
      </c>
      <c r="BP1154" s="66">
        <f t="shared" si="725"/>
        <v>6.6911376975802126</v>
      </c>
    </row>
    <row r="1155" spans="8:68">
      <c r="H1155" s="68">
        <v>1150</v>
      </c>
      <c r="I1155" s="31">
        <f>('Propiedades físicas'!$C$10*'Diseño reactor'!H1155)/1000</f>
        <v>1006.5320738397941</v>
      </c>
      <c r="J1155" s="31">
        <f t="shared" si="703"/>
        <v>0.45304070466469787</v>
      </c>
      <c r="K1155" s="31">
        <f>(I1155*1000)/'Propiedades físicas'!$F$10</f>
        <v>6574.834845260968</v>
      </c>
      <c r="L1155" s="31">
        <f t="shared" si="704"/>
        <v>939.26212075156684</v>
      </c>
      <c r="M1155" s="31">
        <f t="shared" si="705"/>
        <v>5635.5727245094013</v>
      </c>
      <c r="N1155" s="31">
        <f t="shared" si="706"/>
        <v>0.81674967021875378</v>
      </c>
      <c r="O1155" s="32">
        <f t="shared" si="707"/>
        <v>4.9004980213125231</v>
      </c>
      <c r="P1155" s="33">
        <f t="shared" si="708"/>
        <v>0.58646232730817627</v>
      </c>
      <c r="Q1155" s="31">
        <f t="shared" si="709"/>
        <v>4.5869721800992389</v>
      </c>
      <c r="R1155" s="31">
        <f t="shared" si="710"/>
        <v>0.16535648069105552</v>
      </c>
      <c r="S1155" s="31">
        <f t="shared" si="711"/>
        <v>0.3135258412132847</v>
      </c>
      <c r="T1155" s="31">
        <f t="shared" si="712"/>
        <v>4.662322613633671E-2</v>
      </c>
      <c r="U1155" s="31">
        <f t="shared" si="713"/>
        <v>1.8307636083185249E-2</v>
      </c>
      <c r="V1155" s="47">
        <f t="shared" si="726"/>
        <v>5.8076851830518421E-4</v>
      </c>
      <c r="W1155" s="31">
        <f t="shared" si="714"/>
        <v>0.28195584437628063</v>
      </c>
      <c r="X1155" s="34">
        <f>(S1155*H1155*'Propiedades físicas'!$F$5*60*24*365)/(1000000)</f>
        <v>55804.291035057191</v>
      </c>
      <c r="Y1155" s="34">
        <f>(U1155*H1155*'Propiedades físicas'!$F$7*60*24*365)/(1000000)</f>
        <v>1019.0557430589561</v>
      </c>
      <c r="Z1155" s="31">
        <f t="shared" si="727"/>
        <v>674.43167640440265</v>
      </c>
      <c r="AA1155" s="31">
        <f t="shared" si="728"/>
        <v>5275.0180071141249</v>
      </c>
      <c r="AB1155" s="31">
        <f t="shared" si="728"/>
        <v>190.15995279471386</v>
      </c>
      <c r="AC1155" s="31">
        <f t="shared" si="728"/>
        <v>360.55471739527741</v>
      </c>
      <c r="AD1155" s="31">
        <f t="shared" si="728"/>
        <v>53.616710056787213</v>
      </c>
      <c r="AE1155" s="31">
        <f t="shared" si="729"/>
        <v>21.053781495663035</v>
      </c>
      <c r="AF1155" s="31">
        <f t="shared" si="730"/>
        <v>6574.8348452609689</v>
      </c>
      <c r="AG1155" s="31">
        <f t="shared" si="731"/>
        <v>0.10257773651767417</v>
      </c>
      <c r="AH1155" s="31">
        <f t="shared" si="732"/>
        <v>0.80230426029883772</v>
      </c>
      <c r="AI1155" s="31">
        <f t="shared" si="732"/>
        <v>2.8922392314048462E-2</v>
      </c>
      <c r="AJ1155" s="31">
        <f t="shared" si="732"/>
        <v>5.4838596844019469E-2</v>
      </c>
      <c r="AK1155" s="31">
        <f t="shared" si="732"/>
        <v>8.1548375462895829E-3</v>
      </c>
      <c r="AL1155" s="31">
        <f t="shared" si="733"/>
        <v>3.2021764791306125E-3</v>
      </c>
      <c r="AM1155" s="31">
        <f t="shared" si="734"/>
        <v>1</v>
      </c>
      <c r="AN1155" s="31">
        <f>(Z1155*'Propiedades físicas'!$F$4)/1000</f>
        <v>593.08172759650358</v>
      </c>
      <c r="AO1155" s="31">
        <f>(AA1155*'Propiedades físicas'!$F$6)/1000</f>
        <v>169.01157694793656</v>
      </c>
      <c r="AP1155" s="31">
        <f>(AB1155*'Propiedades físicas'!$F$9)/1000</f>
        <v>117.3191828766987</v>
      </c>
      <c r="AQ1155" s="31">
        <f>(AC1155*'Propiedades físicas'!$F$5)/1000</f>
        <v>106.17254763138735</v>
      </c>
      <c r="AR1155" s="31">
        <f>(AD1155*'Propiedades físicas'!$F$8)/1000</f>
        <v>19.008196049332195</v>
      </c>
      <c r="AS1155" s="31">
        <f>(AE1155*'Propiedades físicas'!$F$7)/1000</f>
        <v>1.938842737935609</v>
      </c>
      <c r="AT1155" s="31">
        <f t="shared" si="735"/>
        <v>1006.5320738397941</v>
      </c>
      <c r="AU1155" s="31">
        <f t="shared" si="736"/>
        <v>0.58923281533788674</v>
      </c>
      <c r="AV1155" s="31">
        <f t="shared" si="739"/>
        <v>0.16791474543198462</v>
      </c>
      <c r="AW1155" s="31">
        <f t="shared" si="739"/>
        <v>0.11655781859900469</v>
      </c>
      <c r="AX1155" s="31">
        <f t="shared" si="739"/>
        <v>0.1054835214801972</v>
      </c>
      <c r="AY1155" s="31">
        <f t="shared" si="739"/>
        <v>1.8884838887267948E-2</v>
      </c>
      <c r="AZ1155" s="31">
        <f t="shared" si="740"/>
        <v>1.9262602636587289E-3</v>
      </c>
      <c r="BA1155" s="31">
        <f t="shared" si="737"/>
        <v>1</v>
      </c>
      <c r="BB1155" s="34">
        <f>AU1155*'Propiedades físicas'!$C$4+'Diseño reactor'!AV1155*'Propiedades físicas'!$C$5+'Diseño reactor'!AW1155*'Propiedades físicas'!$C$8+'Diseño reactor'!AX1155*'Propiedades físicas'!$C$9+'Diseño reactor'!AY1155*'Propiedades físicas'!$C$7+'Diseño reactor'!AZ1155*'Propiedades físicas'!$C$6</f>
        <v>875.82824769856643</v>
      </c>
      <c r="BC1155" s="45">
        <f>AU1155*'Propiedades físicas'!$L$4+'Diseño reactor'!AV1155*'Propiedades físicas'!$L$5+'Diseño reactor'!AW1155*'Propiedades físicas'!$L$8+AX1155*'Propiedades físicas'!$L$9+'Diseño reactor'!AY1155*'Propiedades físicas'!$L$7+'Diseño reactor'!AZ1155*'Propiedades físicas'!$L$6</f>
        <v>2.0452097122247479</v>
      </c>
      <c r="BD1155" s="29">
        <f t="shared" si="716"/>
        <v>2.5712438734980303</v>
      </c>
      <c r="BE1155" s="58">
        <f t="shared" si="717"/>
        <v>42.466136790522292</v>
      </c>
      <c r="BF1155" s="30">
        <f>AU1155*'Propiedades físicas'!$I$4+'Diseño reactor'!AV1155*'Propiedades físicas'!$I$5+'Diseño reactor'!AW1155*'Propiedades físicas'!$I$8+'Diseño reactor'!AX1155*'Propiedades físicas'!$I$9+'Diseño reactor'!AY1155*'Propiedades físicas'!$I$7+'Diseño reactor'!AZ1155*'Propiedades físicas'!$I$6</f>
        <v>1.9767082655835339E-2</v>
      </c>
      <c r="BG1155" s="24">
        <f>AU1155*'Propiedades físicas'!$O$4+'Diseño reactor'!AV1155*'Propiedades físicas'!$O$5+'Diseño reactor'!AW1155*'Propiedades físicas'!$O$8+'Diseño reactor'!AX1155*'Propiedades físicas'!$O$9+'Diseño reactor'!AY1155*'Propiedades físicas'!$O$7+'Diseño reactor'!AZ1155*'Propiedades físicas'!$O$6</f>
        <v>0.15105993156177197</v>
      </c>
      <c r="BH1155" s="54">
        <f t="shared" si="718"/>
        <v>41599.73551263829</v>
      </c>
      <c r="BI1155" s="34">
        <f t="shared" si="738"/>
        <v>267.62774888145577</v>
      </c>
      <c r="BJ1155" s="27">
        <f t="shared" si="719"/>
        <v>4796.9197110991418</v>
      </c>
      <c r="BK1155" s="34">
        <f t="shared" si="720"/>
        <v>557.40181789688563</v>
      </c>
      <c r="BL1155" s="27">
        <f t="shared" si="721"/>
        <v>105.2780713609981</v>
      </c>
      <c r="BM1155" s="34">
        <f t="shared" si="722"/>
        <v>1.1054421768707483</v>
      </c>
      <c r="BN1155" s="45">
        <f t="shared" si="723"/>
        <v>1149.4869004882373</v>
      </c>
      <c r="BO1155" s="45">
        <f t="shared" si="724"/>
        <v>94.967944362074093</v>
      </c>
      <c r="BP1155" s="66">
        <f t="shared" si="725"/>
        <v>6.6911295796860877</v>
      </c>
    </row>
    <row r="1156" spans="8:68">
      <c r="H1156" s="68">
        <v>1151</v>
      </c>
      <c r="I1156" s="31">
        <f>('Propiedades físicas'!$C$10*'Diseño reactor'!H1156)/1000</f>
        <v>1007.4073191213939</v>
      </c>
      <c r="J1156" s="31">
        <f t="shared" si="703"/>
        <v>0.452647098492096</v>
      </c>
      <c r="K1156" s="31">
        <f>(I1156*1000)/'Propiedades físicas'!$F$10</f>
        <v>6580.5520929525001</v>
      </c>
      <c r="L1156" s="31">
        <f t="shared" si="704"/>
        <v>940.07887042178572</v>
      </c>
      <c r="M1156" s="31">
        <f t="shared" si="705"/>
        <v>5640.4732225307143</v>
      </c>
      <c r="N1156" s="31">
        <f t="shared" si="706"/>
        <v>0.81674967021875389</v>
      </c>
      <c r="O1156" s="32">
        <f t="shared" si="707"/>
        <v>4.9004980213125231</v>
      </c>
      <c r="P1156" s="33">
        <f t="shared" si="708"/>
        <v>0.586606025828879</v>
      </c>
      <c r="Q1156" s="31">
        <f t="shared" si="709"/>
        <v>4.58723113694061</v>
      </c>
      <c r="R1156" s="31">
        <f t="shared" si="710"/>
        <v>0.16529379016358908</v>
      </c>
      <c r="S1156" s="31">
        <f t="shared" si="711"/>
        <v>0.3132668843719113</v>
      </c>
      <c r="T1156" s="31">
        <f t="shared" si="712"/>
        <v>4.6576468470534961E-2</v>
      </c>
      <c r="U1156" s="31">
        <f t="shared" si="713"/>
        <v>1.8273385755750781E-2</v>
      </c>
      <c r="V1156" s="47">
        <f t="shared" si="726"/>
        <v>5.8091082169461807E-4</v>
      </c>
      <c r="W1156" s="31">
        <f t="shared" si="714"/>
        <v>0.28177990488595406</v>
      </c>
      <c r="X1156" s="34">
        <f>(S1156*H1156*'Propiedades físicas'!$F$5*60*24*365)/(1000000)</f>
        <v>55806.684840942253</v>
      </c>
      <c r="Y1156" s="34">
        <f>(U1156*H1156*'Propiedades físicas'!$F$7*60*24*365)/(1000000)</f>
        <v>1018.0337488338472</v>
      </c>
      <c r="Z1156" s="31">
        <f t="shared" si="727"/>
        <v>675.1835357290397</v>
      </c>
      <c r="AA1156" s="31">
        <f t="shared" si="728"/>
        <v>5279.9030386186423</v>
      </c>
      <c r="AB1156" s="31">
        <f t="shared" si="728"/>
        <v>190.25315247829104</v>
      </c>
      <c r="AC1156" s="31">
        <f t="shared" si="728"/>
        <v>360.57018391206992</v>
      </c>
      <c r="AD1156" s="31">
        <f t="shared" si="728"/>
        <v>53.609515209585737</v>
      </c>
      <c r="AE1156" s="31">
        <f t="shared" si="729"/>
        <v>21.03266700486915</v>
      </c>
      <c r="AF1156" s="31">
        <f t="shared" si="730"/>
        <v>6580.5520929524982</v>
      </c>
      <c r="AG1156" s="31">
        <f t="shared" si="731"/>
        <v>0.102602870730578</v>
      </c>
      <c r="AH1156" s="31">
        <f t="shared" si="732"/>
        <v>0.80234955426812926</v>
      </c>
      <c r="AI1156" s="31">
        <f t="shared" si="732"/>
        <v>2.8911427155488119E-2</v>
      </c>
      <c r="AJ1156" s="31">
        <f t="shared" si="732"/>
        <v>5.4793302874727765E-2</v>
      </c>
      <c r="AK1156" s="31">
        <f t="shared" si="732"/>
        <v>8.1466591939906279E-3</v>
      </c>
      <c r="AL1156" s="31">
        <f t="shared" si="733"/>
        <v>3.1961857770861318E-3</v>
      </c>
      <c r="AM1156" s="31">
        <f t="shared" si="734"/>
        <v>0.99999999999999989</v>
      </c>
      <c r="AN1156" s="31">
        <f>(Z1156*'Propiedades físicas'!$F$4)/1000</f>
        <v>593.74289764940295</v>
      </c>
      <c r="AO1156" s="31">
        <f>(AA1156*'Propiedades físicas'!$F$6)/1000</f>
        <v>169.16809335734132</v>
      </c>
      <c r="AP1156" s="31">
        <f>(AB1156*'Propiedades físicas'!$F$9)/1000</f>
        <v>117.37668242148165</v>
      </c>
      <c r="AQ1156" s="31">
        <f>(AC1156*'Propiedades físicas'!$F$5)/1000</f>
        <v>106.17710205658724</v>
      </c>
      <c r="AR1156" s="31">
        <f>(AD1156*'Propiedades físicas'!$F$8)/1000</f>
        <v>19.005645332102329</v>
      </c>
      <c r="AS1156" s="31">
        <f>(AE1156*'Propiedades físicas'!$F$7)/1000</f>
        <v>1.9368983044784003</v>
      </c>
      <c r="AT1156" s="31">
        <f t="shared" si="735"/>
        <v>1007.4073191213939</v>
      </c>
      <c r="AU1156" s="31">
        <f t="shared" si="736"/>
        <v>0.58937719270020128</v>
      </c>
      <c r="AV1156" s="31">
        <f t="shared" si="739"/>
        <v>0.16792422503429949</v>
      </c>
      <c r="AW1156" s="31">
        <f t="shared" si="739"/>
        <v>0.11651362879103482</v>
      </c>
      <c r="AX1156" s="31">
        <f t="shared" si="739"/>
        <v>0.10539639730748547</v>
      </c>
      <c r="AY1156" s="31">
        <f t="shared" si="739"/>
        <v>1.8865899593302562E-2</v>
      </c>
      <c r="AZ1156" s="31">
        <f t="shared" si="740"/>
        <v>1.9226565736763339E-3</v>
      </c>
      <c r="BA1156" s="31">
        <f t="shared" si="737"/>
        <v>0.99999999999999989</v>
      </c>
      <c r="BB1156" s="34">
        <f>AU1156*'Propiedades físicas'!$C$4+'Diseño reactor'!AV1156*'Propiedades físicas'!$C$5+'Diseño reactor'!AW1156*'Propiedades físicas'!$C$8+'Diseño reactor'!AX1156*'Propiedades físicas'!$C$9+'Diseño reactor'!AY1156*'Propiedades físicas'!$C$7+'Diseño reactor'!AZ1156*'Propiedades físicas'!$C$6</f>
        <v>875.8271875994642</v>
      </c>
      <c r="BC1156" s="45">
        <f>AU1156*'Propiedades físicas'!$L$4+'Diseño reactor'!AV1156*'Propiedades físicas'!$L$5+'Diseño reactor'!AW1156*'Propiedades físicas'!$L$8+AX1156*'Propiedades físicas'!$L$9+'Diseño reactor'!AY1156*'Propiedades físicas'!$L$7+'Diseño reactor'!AZ1156*'Propiedades físicas'!$L$6</f>
        <v>2.0453179045498939</v>
      </c>
      <c r="BD1156" s="29">
        <f t="shared" si="716"/>
        <v>2.5695066085110536</v>
      </c>
      <c r="BE1156" s="58">
        <f t="shared" si="717"/>
        <v>42.464219900269796</v>
      </c>
      <c r="BF1156" s="30">
        <f>AU1156*'Propiedades físicas'!$I$4+'Diseño reactor'!AV1156*'Propiedades físicas'!$I$5+'Diseño reactor'!AW1156*'Propiedades físicas'!$I$8+'Diseño reactor'!AX1156*'Propiedades físicas'!$I$9+'Diseño reactor'!AY1156*'Propiedades físicas'!$I$7+'Diseño reactor'!AZ1156*'Propiedades físicas'!$I$6</f>
        <v>1.9767569961816094E-2</v>
      </c>
      <c r="BG1156" s="24">
        <f>AU1156*'Propiedades físicas'!$O$4+'Diseño reactor'!AV1156*'Propiedades físicas'!$O$5+'Diseño reactor'!AW1156*'Propiedades físicas'!$O$8+'Diseño reactor'!AX1156*'Propiedades físicas'!$O$9+'Diseño reactor'!AY1156*'Propiedades físicas'!$O$7+'Diseño reactor'!AZ1156*'Propiedades físicas'!$O$6</f>
        <v>0.1510647874094089</v>
      </c>
      <c r="BH1156" s="54">
        <f t="shared" si="718"/>
        <v>41598.659653783478</v>
      </c>
      <c r="BI1156" s="34">
        <f t="shared" si="738"/>
        <v>267.639901168834</v>
      </c>
      <c r="BJ1156" s="27">
        <f t="shared" si="719"/>
        <v>4796.9096078609073</v>
      </c>
      <c r="BK1156" s="34">
        <f t="shared" si="720"/>
        <v>557.41856164127614</v>
      </c>
      <c r="BL1156" s="27">
        <f t="shared" si="721"/>
        <v>105.27866864527567</v>
      </c>
      <c r="BM1156" s="34">
        <f t="shared" si="722"/>
        <v>1.1054421768707483</v>
      </c>
      <c r="BN1156" s="45">
        <f t="shared" si="723"/>
        <v>1150.6385523547983</v>
      </c>
      <c r="BO1156" s="45">
        <f t="shared" si="724"/>
        <v>94.98956637835083</v>
      </c>
      <c r="BP1156" s="66">
        <f t="shared" si="725"/>
        <v>6.6911214807688868</v>
      </c>
    </row>
    <row r="1157" spans="8:68">
      <c r="H1157" s="68">
        <v>1152</v>
      </c>
      <c r="I1157" s="31">
        <f>('Propiedades físicas'!$C$10*'Diseño reactor'!H1157)/1000</f>
        <v>1008.2825644029938</v>
      </c>
      <c r="J1157" s="31">
        <f t="shared" si="703"/>
        <v>0.45225417566354381</v>
      </c>
      <c r="K1157" s="31">
        <f>(I1157*1000)/'Propiedades físicas'!$F$10</f>
        <v>6586.2693406440312</v>
      </c>
      <c r="L1157" s="31">
        <f t="shared" si="704"/>
        <v>940.89562009200438</v>
      </c>
      <c r="M1157" s="31">
        <f t="shared" si="705"/>
        <v>5645.3737205520265</v>
      </c>
      <c r="N1157" s="31">
        <f t="shared" si="706"/>
        <v>0.81674967021875378</v>
      </c>
      <c r="O1157" s="32">
        <f t="shared" si="707"/>
        <v>4.9004980213125231</v>
      </c>
      <c r="P1157" s="33">
        <f t="shared" si="708"/>
        <v>0.58674954512663735</v>
      </c>
      <c r="Q1157" s="31">
        <f t="shared" si="709"/>
        <v>4.5874896776729592</v>
      </c>
      <c r="R1157" s="31">
        <f t="shared" si="710"/>
        <v>0.16523112735475495</v>
      </c>
      <c r="S1157" s="31">
        <f t="shared" si="711"/>
        <v>0.31300834363956309</v>
      </c>
      <c r="T1157" s="31">
        <f t="shared" si="712"/>
        <v>4.6529776927276237E-2</v>
      </c>
      <c r="U1157" s="31">
        <f t="shared" si="713"/>
        <v>1.8239220810085225E-2</v>
      </c>
      <c r="V1157" s="47">
        <f t="shared" si="726"/>
        <v>5.8105294760113599E-4</v>
      </c>
      <c r="W1157" s="31">
        <f t="shared" si="714"/>
        <v>0.28160418482999133</v>
      </c>
      <c r="X1157" s="34">
        <f>(S1157*H1157*'Propiedades físicas'!$F$5*60*24*365)/(1000000)</f>
        <v>55809.072679369609</v>
      </c>
      <c r="Y1157" s="34">
        <f>(U1157*H1157*'Propiedades físicas'!$F$7*60*24*365)/(1000000)</f>
        <v>1017.0131998660223</v>
      </c>
      <c r="Z1157" s="31">
        <f t="shared" si="727"/>
        <v>675.93547598588623</v>
      </c>
      <c r="AA1157" s="31">
        <f t="shared" si="728"/>
        <v>5284.7881086792495</v>
      </c>
      <c r="AB1157" s="31">
        <f t="shared" si="728"/>
        <v>190.3462587126777</v>
      </c>
      <c r="AC1157" s="31">
        <f t="shared" si="728"/>
        <v>360.58561187277667</v>
      </c>
      <c r="AD1157" s="31">
        <f t="shared" si="728"/>
        <v>53.602303020222223</v>
      </c>
      <c r="AE1157" s="31">
        <f t="shared" si="729"/>
        <v>21.011582373218179</v>
      </c>
      <c r="AF1157" s="31">
        <f t="shared" si="730"/>
        <v>6586.2693406440312</v>
      </c>
      <c r="AG1157" s="31">
        <f t="shared" si="731"/>
        <v>0.1026279735957155</v>
      </c>
      <c r="AH1157" s="31">
        <f t="shared" si="732"/>
        <v>0.80239477545606752</v>
      </c>
      <c r="AI1157" s="31">
        <f t="shared" si="732"/>
        <v>2.8900466845175343E-2</v>
      </c>
      <c r="AJ1157" s="31">
        <f t="shared" si="732"/>
        <v>5.4748081686789504E-2</v>
      </c>
      <c r="AK1157" s="31">
        <f t="shared" si="732"/>
        <v>8.1384924071417914E-3</v>
      </c>
      <c r="AL1157" s="31">
        <f t="shared" si="733"/>
        <v>3.1902100091101928E-3</v>
      </c>
      <c r="AM1157" s="31">
        <f t="shared" si="734"/>
        <v>0.99999999999999989</v>
      </c>
      <c r="AN1157" s="31">
        <f>(Z1157*'Propiedades físicas'!$F$4)/1000</f>
        <v>594.40413887246859</v>
      </c>
      <c r="AO1157" s="31">
        <f>(AA1157*'Propiedades físicas'!$F$6)/1000</f>
        <v>169.32461100208315</v>
      </c>
      <c r="AP1157" s="31">
        <f>(AB1157*'Propiedades físicas'!$F$9)/1000</f>
        <v>117.43412431278649</v>
      </c>
      <c r="AQ1157" s="31">
        <f>(AC1157*'Propiedades físicas'!$F$5)/1000</f>
        <v>106.18164512817656</v>
      </c>
      <c r="AR1157" s="31">
        <f>(AD1157*'Propiedades físicas'!$F$8)/1000</f>
        <v>19.003088466729174</v>
      </c>
      <c r="AS1157" s="31">
        <f>(AE1157*'Propiedades físicas'!$F$7)/1000</f>
        <v>1.934956620749662</v>
      </c>
      <c r="AT1157" s="31">
        <f t="shared" si="735"/>
        <v>1008.2825644029937</v>
      </c>
      <c r="AU1157" s="31">
        <f t="shared" si="736"/>
        <v>0.58952138999290993</v>
      </c>
      <c r="AV1157" s="31">
        <f t="shared" si="739"/>
        <v>0.16793368940416084</v>
      </c>
      <c r="AW1157" s="31">
        <f t="shared" si="739"/>
        <v>0.11646945852159954</v>
      </c>
      <c r="AX1157" s="31">
        <f t="shared" si="739"/>
        <v>0.10530941313167201</v>
      </c>
      <c r="AY1157" s="31">
        <f t="shared" si="739"/>
        <v>1.884698708241667E-2</v>
      </c>
      <c r="AZ1157" s="31">
        <f t="shared" si="740"/>
        <v>1.9190618672409098E-3</v>
      </c>
      <c r="BA1157" s="31">
        <f t="shared" si="737"/>
        <v>0.99999999999999989</v>
      </c>
      <c r="BB1157" s="34">
        <f>AU1157*'Propiedades físicas'!$C$4+'Diseño reactor'!AV1157*'Propiedades físicas'!$C$5+'Diseño reactor'!AW1157*'Propiedades físicas'!$C$8+'Diseño reactor'!AX1157*'Propiedades físicas'!$C$9+'Diseño reactor'!AY1157*'Propiedades físicas'!$C$7+'Diseño reactor'!AZ1157*'Propiedades físicas'!$C$6</f>
        <v>875.8261299769772</v>
      </c>
      <c r="BC1157" s="45">
        <f>AU1157*'Propiedades físicas'!$L$4+'Diseño reactor'!AV1157*'Propiedades físicas'!$L$5+'Diseño reactor'!AW1157*'Propiedades físicas'!$L$8+AX1157*'Propiedades físicas'!$L$9+'Diseño reactor'!AY1157*'Propiedades físicas'!$L$7+'Diseño reactor'!AZ1157*'Propiedades físicas'!$L$6</f>
        <v>2.0454259553660825</v>
      </c>
      <c r="BD1157" s="29">
        <f t="shared" si="716"/>
        <v>2.5677716947018623</v>
      </c>
      <c r="BE1157" s="58">
        <f t="shared" si="717"/>
        <v>42.462305687591709</v>
      </c>
      <c r="BF1157" s="30">
        <f>AU1157*'Propiedades físicas'!$I$4+'Diseño reactor'!AV1157*'Propiedades físicas'!$I$5+'Diseño reactor'!AW1157*'Propiedades físicas'!$I$8+'Diseño reactor'!AX1157*'Propiedades físicas'!$I$9+'Diseño reactor'!AY1157*'Propiedades físicas'!$I$7+'Diseño reactor'!AZ1157*'Propiedades físicas'!$I$6</f>
        <v>1.9768056139578924E-2</v>
      </c>
      <c r="BG1157" s="24">
        <f>AU1157*'Propiedades físicas'!$O$4+'Diseño reactor'!AV1157*'Propiedades físicas'!$O$5+'Diseño reactor'!AW1157*'Propiedades físicas'!$O$8+'Diseño reactor'!AX1157*'Propiedades físicas'!$O$9+'Diseño reactor'!AY1157*'Propiedades físicas'!$O$7+'Diseño reactor'!AZ1157*'Propiedades físicas'!$O$6</f>
        <v>0.15106963762790274</v>
      </c>
      <c r="BH1157" s="54">
        <f t="shared" si="718"/>
        <v>41597.586339688307</v>
      </c>
      <c r="BI1157" s="34">
        <f t="shared" si="738"/>
        <v>267.65202955355699</v>
      </c>
      <c r="BJ1157" s="27">
        <f t="shared" si="719"/>
        <v>4796.8995520484095</v>
      </c>
      <c r="BK1157" s="34">
        <f t="shared" si="720"/>
        <v>557.43529005030939</v>
      </c>
      <c r="BL1157" s="27">
        <f t="shared" si="721"/>
        <v>105.27926535344434</v>
      </c>
      <c r="BM1157" s="34">
        <f t="shared" si="722"/>
        <v>1.1054421768707483</v>
      </c>
      <c r="BN1157" s="45">
        <f t="shared" si="723"/>
        <v>1151.7902953587989</v>
      </c>
      <c r="BO1157" s="45">
        <f t="shared" si="724"/>
        <v>95.01116143614513</v>
      </c>
      <c r="BP1157" s="66">
        <f t="shared" si="725"/>
        <v>6.6911134007724655</v>
      </c>
    </row>
    <row r="1158" spans="8:68">
      <c r="H1158" s="68">
        <v>1153</v>
      </c>
      <c r="I1158" s="31">
        <f>('Propiedades físicas'!$C$10*'Diseño reactor'!H1158)/1000</f>
        <v>1009.1578096845935</v>
      </c>
      <c r="J1158" s="31">
        <f t="shared" si="703"/>
        <v>0.45186193440104294</v>
      </c>
      <c r="K1158" s="31">
        <f>(I1158*1000)/'Propiedades físicas'!$F$10</f>
        <v>6591.9865883355624</v>
      </c>
      <c r="L1158" s="31">
        <f t="shared" si="704"/>
        <v>941.71236976222315</v>
      </c>
      <c r="M1158" s="31">
        <f t="shared" si="705"/>
        <v>5650.2742185733387</v>
      </c>
      <c r="N1158" s="31">
        <f t="shared" si="706"/>
        <v>0.81674967021875378</v>
      </c>
      <c r="O1158" s="32">
        <f t="shared" si="707"/>
        <v>4.9004980213125231</v>
      </c>
      <c r="P1158" s="33">
        <f t="shared" si="708"/>
        <v>0.58689288553653685</v>
      </c>
      <c r="Q1158" s="31">
        <f t="shared" si="709"/>
        <v>4.587747803274822</v>
      </c>
      <c r="R1158" s="31">
        <f t="shared" si="710"/>
        <v>0.16516849230703154</v>
      </c>
      <c r="S1158" s="31">
        <f t="shared" si="711"/>
        <v>0.31275021803769915</v>
      </c>
      <c r="T1158" s="31">
        <f t="shared" si="712"/>
        <v>4.6483151394888692E-2</v>
      </c>
      <c r="U1158" s="31">
        <f t="shared" si="713"/>
        <v>1.8205140980296762E-2</v>
      </c>
      <c r="V1158" s="47">
        <f t="shared" si="726"/>
        <v>5.811948963565705E-4</v>
      </c>
      <c r="W1158" s="31">
        <f t="shared" si="714"/>
        <v>0.28142868379812552</v>
      </c>
      <c r="X1158" s="34">
        <f>(S1158*H1158*'Propiedades físicas'!$F$5*60*24*365)/(1000000)</f>
        <v>55811.454568922782</v>
      </c>
      <c r="Y1158" s="34">
        <f>(U1158*H1158*'Propiedades físicas'!$F$7*60*24*365)/(1000000)</f>
        <v>1015.9940937146426</v>
      </c>
      <c r="Z1158" s="31">
        <f t="shared" si="727"/>
        <v>676.68749702362697</v>
      </c>
      <c r="AA1158" s="31">
        <f t="shared" si="728"/>
        <v>5289.6732171758695</v>
      </c>
      <c r="AB1158" s="31">
        <f t="shared" si="728"/>
        <v>190.43927163000737</v>
      </c>
      <c r="AC1158" s="31">
        <f t="shared" si="728"/>
        <v>360.60100139746709</v>
      </c>
      <c r="AD1158" s="31">
        <f t="shared" si="728"/>
        <v>53.595073558306659</v>
      </c>
      <c r="AE1158" s="31">
        <f t="shared" si="729"/>
        <v>20.990527550282167</v>
      </c>
      <c r="AF1158" s="31">
        <f t="shared" si="730"/>
        <v>6591.9865883355596</v>
      </c>
      <c r="AG1158" s="31">
        <f t="shared" si="731"/>
        <v>0.10265304517169639</v>
      </c>
      <c r="AH1158" s="31">
        <f t="shared" si="732"/>
        <v>0.80243992403380826</v>
      </c>
      <c r="AI1158" s="31">
        <f t="shared" si="732"/>
        <v>2.8889511390540048E-2</v>
      </c>
      <c r="AJ1158" s="31">
        <f t="shared" si="732"/>
        <v>5.4702933109048821E-2</v>
      </c>
      <c r="AK1158" s="31">
        <f t="shared" si="732"/>
        <v>8.1303371662106369E-3</v>
      </c>
      <c r="AL1158" s="31">
        <f t="shared" si="733"/>
        <v>3.1842491286958397E-3</v>
      </c>
      <c r="AM1158" s="31">
        <f t="shared" si="734"/>
        <v>1</v>
      </c>
      <c r="AN1158" s="31">
        <f>(Z1158*'Propiedades físicas'!$F$4)/1000</f>
        <v>595.06545113263712</v>
      </c>
      <c r="AO1158" s="31">
        <f>(AA1158*'Propiedades físicas'!$F$6)/1000</f>
        <v>169.48112987831485</v>
      </c>
      <c r="AP1158" s="31">
        <f>(AB1158*'Propiedades físicas'!$F$9)/1000</f>
        <v>117.49150863213303</v>
      </c>
      <c r="AQ1158" s="31">
        <f>(AC1158*'Propiedades físicas'!$F$5)/1000</f>
        <v>106.18617688151215</v>
      </c>
      <c r="AR1158" s="31">
        <f>(AD1158*'Propiedades físicas'!$F$8)/1000</f>
        <v>19.000525477890871</v>
      </c>
      <c r="AS1158" s="31">
        <f>(AE1158*'Propiedades físicas'!$F$7)/1000</f>
        <v>1.9330176821054847</v>
      </c>
      <c r="AT1158" s="31">
        <f t="shared" si="735"/>
        <v>1009.1578096845935</v>
      </c>
      <c r="AU1158" s="31">
        <f t="shared" si="736"/>
        <v>0.58966540755268138</v>
      </c>
      <c r="AV1158" s="31">
        <f t="shared" si="739"/>
        <v>0.16794313857738979</v>
      </c>
      <c r="AW1158" s="31">
        <f t="shared" si="739"/>
        <v>0.11642530782064138</v>
      </c>
      <c r="AX1158" s="31">
        <f t="shared" si="739"/>
        <v>0.10522256862353375</v>
      </c>
      <c r="AY1158" s="31">
        <f t="shared" si="739"/>
        <v>1.8828101309377347E-2</v>
      </c>
      <c r="AZ1158" s="31">
        <f t="shared" si="740"/>
        <v>1.9154761163763261E-3</v>
      </c>
      <c r="BA1158" s="31">
        <f t="shared" si="737"/>
        <v>1.0000000000000002</v>
      </c>
      <c r="BB1158" s="34">
        <f>AU1158*'Propiedades físicas'!$C$4+'Diseño reactor'!AV1158*'Propiedades físicas'!$C$5+'Diseño reactor'!AW1158*'Propiedades físicas'!$C$8+'Diseño reactor'!AX1158*'Propiedades físicas'!$C$9+'Diseño reactor'!AY1158*'Propiedades físicas'!$C$7+'Diseño reactor'!AZ1158*'Propiedades físicas'!$C$6</f>
        <v>875.82507482378276</v>
      </c>
      <c r="BC1158" s="45">
        <f>AU1158*'Propiedades físicas'!$L$4+'Diseño reactor'!AV1158*'Propiedades físicas'!$L$5+'Diseño reactor'!AW1158*'Propiedades físicas'!$L$8+AX1158*'Propiedades físicas'!$L$9+'Diseño reactor'!AY1158*'Propiedades físicas'!$L$7+'Diseño reactor'!AZ1158*'Propiedades físicas'!$L$6</f>
        <v>2.0455338649465129</v>
      </c>
      <c r="BD1158" s="29">
        <f t="shared" si="716"/>
        <v>2.566039127296547</v>
      </c>
      <c r="BE1158" s="58">
        <f t="shared" si="717"/>
        <v>42.460394146834467</v>
      </c>
      <c r="BF1158" s="30">
        <f>AU1158*'Propiedades físicas'!$I$4+'Diseño reactor'!AV1158*'Propiedades físicas'!$I$5+'Diseño reactor'!AW1158*'Propiedades físicas'!$I$8+'Diseño reactor'!AX1158*'Propiedades físicas'!$I$9+'Diseño reactor'!AY1158*'Propiedades físicas'!$I$7+'Diseño reactor'!AZ1158*'Propiedades físicas'!$I$6</f>
        <v>1.9768541192365947E-2</v>
      </c>
      <c r="BG1158" s="24">
        <f>AU1158*'Propiedades físicas'!$O$4+'Diseño reactor'!AV1158*'Propiedades físicas'!$O$5+'Diseño reactor'!AW1158*'Propiedades físicas'!$O$8+'Diseño reactor'!AX1158*'Propiedades físicas'!$O$9+'Diseño reactor'!AY1158*'Propiedades físicas'!$O$7+'Diseño reactor'!AZ1158*'Propiedades físicas'!$O$6</f>
        <v>0.15107448222636805</v>
      </c>
      <c r="BH1158" s="54">
        <f t="shared" si="718"/>
        <v>41596.515562811459</v>
      </c>
      <c r="BI1158" s="34">
        <f t="shared" si="738"/>
        <v>267.664134098994</v>
      </c>
      <c r="BJ1158" s="27">
        <f t="shared" si="719"/>
        <v>4796.889543494869</v>
      </c>
      <c r="BK1158" s="34">
        <f t="shared" si="720"/>
        <v>557.45200313889711</v>
      </c>
      <c r="BL1158" s="27">
        <f t="shared" si="721"/>
        <v>105.27986148611798</v>
      </c>
      <c r="BM1158" s="34">
        <f t="shared" si="722"/>
        <v>1.1054421768707483</v>
      </c>
      <c r="BN1158" s="45">
        <f t="shared" si="723"/>
        <v>1152.9421293227695</v>
      </c>
      <c r="BO1158" s="45">
        <f t="shared" si="724"/>
        <v>95.032729585839604</v>
      </c>
      <c r="BP1158" s="66">
        <f t="shared" si="725"/>
        <v>6.6911053396408811</v>
      </c>
    </row>
    <row r="1159" spans="8:68">
      <c r="H1159" s="68">
        <v>1154</v>
      </c>
      <c r="I1159" s="31">
        <f>('Propiedades físicas'!$C$10*'Diseño reactor'!H1159)/1000</f>
        <v>1010.0330549661934</v>
      </c>
      <c r="J1159" s="31">
        <f t="shared" si="703"/>
        <v>0.45147037293275782</v>
      </c>
      <c r="K1159" s="31">
        <f>(I1159*1000)/'Propiedades físicas'!$F$10</f>
        <v>6597.7038360270944</v>
      </c>
      <c r="L1159" s="31">
        <f t="shared" si="704"/>
        <v>942.52911943244203</v>
      </c>
      <c r="M1159" s="31">
        <f t="shared" si="705"/>
        <v>5655.1747165946517</v>
      </c>
      <c r="N1159" s="31">
        <f t="shared" si="706"/>
        <v>0.81674967021875389</v>
      </c>
      <c r="O1159" s="32">
        <f t="shared" si="707"/>
        <v>4.9004980213125231</v>
      </c>
      <c r="P1159" s="33">
        <f t="shared" si="708"/>
        <v>0.58703604739282789</v>
      </c>
      <c r="Q1159" s="31">
        <f t="shared" si="709"/>
        <v>4.5880055147217407</v>
      </c>
      <c r="R1159" s="31">
        <f t="shared" si="710"/>
        <v>0.1651058850625565</v>
      </c>
      <c r="S1159" s="31">
        <f t="shared" si="711"/>
        <v>0.31249250659078209</v>
      </c>
      <c r="T1159" s="31">
        <f t="shared" si="712"/>
        <v>4.6436591761882931E-2</v>
      </c>
      <c r="U1159" s="31">
        <f t="shared" si="713"/>
        <v>1.8171146001486588E-2</v>
      </c>
      <c r="V1159" s="47">
        <f t="shared" si="726"/>
        <v>5.8133666829192669E-4</v>
      </c>
      <c r="W1159" s="31">
        <f t="shared" si="714"/>
        <v>0.28125340138111188</v>
      </c>
      <c r="X1159" s="34">
        <f>(S1159*H1159*'Propiedades físicas'!$F$5*60*24*365)/(1000000)</f>
        <v>55813.830528116014</v>
      </c>
      <c r="Y1159" s="34">
        <f>(U1159*H1159*'Propiedades físicas'!$F$7*60*24*365)/(1000000)</f>
        <v>1014.9764279428556</v>
      </c>
      <c r="Z1159" s="31">
        <f t="shared" si="727"/>
        <v>677.43959869132334</v>
      </c>
      <c r="AA1159" s="31">
        <f t="shared" si="728"/>
        <v>5294.5583639888891</v>
      </c>
      <c r="AB1159" s="31">
        <f t="shared" si="728"/>
        <v>190.53219136219019</v>
      </c>
      <c r="AC1159" s="31">
        <f t="shared" si="728"/>
        <v>360.61635260576253</v>
      </c>
      <c r="AD1159" s="31">
        <f t="shared" si="728"/>
        <v>53.587826893212899</v>
      </c>
      <c r="AE1159" s="31">
        <f t="shared" si="729"/>
        <v>20.969502485715523</v>
      </c>
      <c r="AF1159" s="31">
        <f t="shared" si="730"/>
        <v>6597.7038360270935</v>
      </c>
      <c r="AG1159" s="31">
        <f t="shared" si="731"/>
        <v>0.10267808551698401</v>
      </c>
      <c r="AH1159" s="31">
        <f t="shared" si="732"/>
        <v>0.8024850001719821</v>
      </c>
      <c r="AI1159" s="31">
        <f t="shared" si="732"/>
        <v>2.8878560798952443E-2</v>
      </c>
      <c r="AJ1159" s="31">
        <f t="shared" si="732"/>
        <v>5.4657856970875052E-2</v>
      </c>
      <c r="AK1159" s="31">
        <f t="shared" si="732"/>
        <v>8.1221934516966156E-3</v>
      </c>
      <c r="AL1159" s="31">
        <f t="shared" si="733"/>
        <v>3.1783030895097928E-3</v>
      </c>
      <c r="AM1159" s="31">
        <f t="shared" si="734"/>
        <v>1</v>
      </c>
      <c r="AN1159" s="31">
        <f>(Z1159*'Propiedades físicas'!$F$4)/1000</f>
        <v>595.72683429717586</v>
      </c>
      <c r="AO1159" s="31">
        <f>(AA1159*'Propiedades físicas'!$F$6)/1000</f>
        <v>169.63764998220398</v>
      </c>
      <c r="AP1159" s="31">
        <f>(AB1159*'Propiedades físicas'!$F$9)/1000</f>
        <v>117.54883546090322</v>
      </c>
      <c r="AQ1159" s="31">
        <f>(AC1159*'Propiedades físicas'!$F$5)/1000</f>
        <v>106.1906973518189</v>
      </c>
      <c r="AR1159" s="31">
        <f>(AD1159*'Propiedades físicas'!$F$8)/1000</f>
        <v>18.99795639018183</v>
      </c>
      <c r="AS1159" s="31">
        <f>(AE1159*'Propiedades físicas'!$F$7)/1000</f>
        <v>1.9310814839095427</v>
      </c>
      <c r="AT1159" s="31">
        <f t="shared" si="735"/>
        <v>1010.0330549661934</v>
      </c>
      <c r="AU1159" s="31">
        <f t="shared" si="736"/>
        <v>0.58980924571534477</v>
      </c>
      <c r="AV1159" s="31">
        <f t="shared" si="739"/>
        <v>0.16795257258969795</v>
      </c>
      <c r="AW1159" s="31">
        <f t="shared" si="739"/>
        <v>0.11638117671786263</v>
      </c>
      <c r="AX1159" s="31">
        <f t="shared" si="739"/>
        <v>0.10513586345485811</v>
      </c>
      <c r="AY1159" s="31">
        <f t="shared" si="739"/>
        <v>1.880924222902557E-2</v>
      </c>
      <c r="AZ1159" s="31">
        <f t="shared" si="740"/>
        <v>1.9118992932109311E-3</v>
      </c>
      <c r="BA1159" s="31">
        <f t="shared" si="737"/>
        <v>1</v>
      </c>
      <c r="BB1159" s="34">
        <f>AU1159*'Propiedades físicas'!$C$4+'Diseño reactor'!AV1159*'Propiedades físicas'!$C$5+'Diseño reactor'!AW1159*'Propiedades físicas'!$C$8+'Diseño reactor'!AX1159*'Propiedades físicas'!$C$9+'Diseño reactor'!AY1159*'Propiedades físicas'!$C$7+'Diseño reactor'!AZ1159*'Propiedades físicas'!$C$6</f>
        <v>875.82402213258501</v>
      </c>
      <c r="BC1159" s="45">
        <f>AU1159*'Propiedades físicas'!$L$4+'Diseño reactor'!AV1159*'Propiedades físicas'!$L$5+'Diseño reactor'!AW1159*'Propiedades físicas'!$L$8+AX1159*'Propiedades físicas'!$L$9+'Diseño reactor'!AY1159*'Propiedades físicas'!$L$7+'Diseño reactor'!AZ1159*'Propiedades físicas'!$L$6</f>
        <v>2.0456416335636893</v>
      </c>
      <c r="BD1159" s="29">
        <f t="shared" si="716"/>
        <v>2.5643089015341083</v>
      </c>
      <c r="BE1159" s="58">
        <f t="shared" si="717"/>
        <v>42.458485272360555</v>
      </c>
      <c r="BF1159" s="30">
        <f>AU1159*'Propiedades físicas'!$I$4+'Diseño reactor'!AV1159*'Propiedades físicas'!$I$5+'Diseño reactor'!AW1159*'Propiedades físicas'!$I$8+'Diseño reactor'!AX1159*'Propiedades físicas'!$I$9+'Diseño reactor'!AY1159*'Propiedades físicas'!$I$7+'Diseño reactor'!AZ1159*'Propiedades físicas'!$I$6</f>
        <v>1.9769025123407967E-2</v>
      </c>
      <c r="BG1159" s="24">
        <f>AU1159*'Propiedades físicas'!$O$4+'Diseño reactor'!AV1159*'Propiedades físicas'!$O$5+'Diseño reactor'!AW1159*'Propiedades físicas'!$O$8+'Diseño reactor'!AX1159*'Propiedades físicas'!$O$9+'Diseño reactor'!AY1159*'Propiedades físicas'!$O$7+'Diseño reactor'!AZ1159*'Propiedades físicas'!$O$6</f>
        <v>0.15107932121390152</v>
      </c>
      <c r="BH1159" s="54">
        <f t="shared" si="718"/>
        <v>41595.447315639023</v>
      </c>
      <c r="BI1159" s="34">
        <f t="shared" si="738"/>
        <v>267.67621486830444</v>
      </c>
      <c r="BJ1159" s="27">
        <f t="shared" si="719"/>
        <v>4796.8795820341729</v>
      </c>
      <c r="BK1159" s="34">
        <f t="shared" si="720"/>
        <v>557.46870092195888</v>
      </c>
      <c r="BL1159" s="27">
        <f t="shared" si="721"/>
        <v>105.2804570439106</v>
      </c>
      <c r="BM1159" s="34">
        <f t="shared" si="722"/>
        <v>1.1054421768707483</v>
      </c>
      <c r="BN1159" s="45">
        <f t="shared" si="723"/>
        <v>1154.0940540696963</v>
      </c>
      <c r="BO1159" s="45">
        <f t="shared" si="724"/>
        <v>95.054270877691252</v>
      </c>
      <c r="BP1159" s="66">
        <f t="shared" si="725"/>
        <v>6.6910972973183931</v>
      </c>
    </row>
    <row r="1160" spans="8:68">
      <c r="H1160" s="68">
        <v>1155</v>
      </c>
      <c r="I1160" s="31">
        <f>('Propiedades físicas'!$C$10*'Diseño reactor'!H1160)/1000</f>
        <v>1010.9083002477932</v>
      </c>
      <c r="J1160" s="31">
        <f t="shared" si="703"/>
        <v>0.45107948949298915</v>
      </c>
      <c r="K1160" s="31">
        <f>(I1160*1000)/'Propiedades físicas'!$F$10</f>
        <v>6603.4210837186256</v>
      </c>
      <c r="L1160" s="31">
        <f t="shared" si="704"/>
        <v>943.3458691026608</v>
      </c>
      <c r="M1160" s="31">
        <f t="shared" si="705"/>
        <v>5660.0752146159648</v>
      </c>
      <c r="N1160" s="31">
        <f t="shared" si="706"/>
        <v>0.81674967021875389</v>
      </c>
      <c r="O1160" s="32">
        <f t="shared" si="707"/>
        <v>4.900498021312524</v>
      </c>
      <c r="P1160" s="33">
        <f t="shared" si="708"/>
        <v>0.58717903102892877</v>
      </c>
      <c r="Q1160" s="31">
        <f t="shared" si="709"/>
        <v>4.5882628129862564</v>
      </c>
      <c r="R1160" s="31">
        <f t="shared" si="710"/>
        <v>0.16504330566312866</v>
      </c>
      <c r="S1160" s="31">
        <f t="shared" si="711"/>
        <v>0.31223520832626606</v>
      </c>
      <c r="T1160" s="31">
        <f t="shared" si="712"/>
        <v>4.6390097916951846E-2</v>
      </c>
      <c r="U1160" s="31">
        <f t="shared" si="713"/>
        <v>1.8137235609744583E-2</v>
      </c>
      <c r="V1160" s="47">
        <f t="shared" si="726"/>
        <v>5.8147826373738584E-4</v>
      </c>
      <c r="W1160" s="31">
        <f t="shared" si="714"/>
        <v>0.28107833717072461</v>
      </c>
      <c r="X1160" s="34">
        <f>(S1160*H1160*'Propiedades físicas'!$F$5*60*24*365)/(1000000)</f>
        <v>55816.200575394301</v>
      </c>
      <c r="Y1160" s="34">
        <f>(U1160*H1160*'Propiedades físicas'!$F$7*60*24*365)/(1000000)</f>
        <v>1013.9602001177934</v>
      </c>
      <c r="Z1160" s="31">
        <f t="shared" si="727"/>
        <v>678.19178083841268</v>
      </c>
      <c r="AA1160" s="31">
        <f t="shared" si="728"/>
        <v>5299.4435489991265</v>
      </c>
      <c r="AB1160" s="31">
        <f t="shared" si="728"/>
        <v>190.6250180409136</v>
      </c>
      <c r="AC1160" s="31">
        <f t="shared" si="728"/>
        <v>360.63166561683727</v>
      </c>
      <c r="AD1160" s="31">
        <f t="shared" si="728"/>
        <v>53.58056309407938</v>
      </c>
      <c r="AE1160" s="31">
        <f t="shared" si="729"/>
        <v>20.948507129254992</v>
      </c>
      <c r="AF1160" s="31">
        <f t="shared" si="730"/>
        <v>6603.4210837186238</v>
      </c>
      <c r="AG1160" s="31">
        <f t="shared" si="731"/>
        <v>0.10270309468989648</v>
      </c>
      <c r="AH1160" s="31">
        <f t="shared" si="732"/>
        <v>0.8025300040406963</v>
      </c>
      <c r="AI1160" s="31">
        <f t="shared" si="732"/>
        <v>2.8867615077723591E-2</v>
      </c>
      <c r="AJ1160" s="31">
        <f t="shared" si="732"/>
        <v>5.4612853102160887E-2</v>
      </c>
      <c r="AK1160" s="31">
        <f t="shared" si="732"/>
        <v>8.1140612441310857E-3</v>
      </c>
      <c r="AL1160" s="31">
        <f t="shared" si="733"/>
        <v>3.1723718453917126E-3</v>
      </c>
      <c r="AM1160" s="31">
        <f t="shared" si="734"/>
        <v>1</v>
      </c>
      <c r="AN1160" s="31">
        <f>(Z1160*'Propiedades físicas'!$F$4)/1000</f>
        <v>596.38828823368328</v>
      </c>
      <c r="AO1160" s="31">
        <f>(AA1160*'Propiedades físicas'!$F$6)/1000</f>
        <v>169.79417130993201</v>
      </c>
      <c r="AP1160" s="31">
        <f>(AB1160*'Propiedades físicas'!$F$9)/1000</f>
        <v>117.60610488034163</v>
      </c>
      <c r="AQ1160" s="31">
        <f>(AC1160*'Propiedades físicas'!$F$5)/1000</f>
        <v>106.19520657419007</v>
      </c>
      <c r="AR1160" s="31">
        <f>(AD1160*'Propiedades físicas'!$F$8)/1000</f>
        <v>18.995381228113015</v>
      </c>
      <c r="AS1160" s="31">
        <f>(AE1160*'Propiedades físicas'!$F$7)/1000</f>
        <v>1.9291480215330923</v>
      </c>
      <c r="AT1160" s="31">
        <f t="shared" si="735"/>
        <v>1010.9083002477931</v>
      </c>
      <c r="AU1160" s="31">
        <f t="shared" si="736"/>
        <v>0.5899529048158938</v>
      </c>
      <c r="AV1160" s="31">
        <f t="shared" si="739"/>
        <v>0.16796199147668703</v>
      </c>
      <c r="AW1160" s="31">
        <f t="shared" si="739"/>
        <v>0.11633706524272687</v>
      </c>
      <c r="AX1160" s="31">
        <f t="shared" si="739"/>
        <v>0.10504929729843901</v>
      </c>
      <c r="AY1160" s="31">
        <f t="shared" si="739"/>
        <v>1.8790409796276161E-2</v>
      </c>
      <c r="AZ1160" s="31">
        <f t="shared" si="740"/>
        <v>1.9083313699770996E-3</v>
      </c>
      <c r="BA1160" s="31">
        <f t="shared" si="737"/>
        <v>1</v>
      </c>
      <c r="BB1160" s="34">
        <f>AU1160*'Propiedades físicas'!$C$4+'Diseño reactor'!AV1160*'Propiedades físicas'!$C$5+'Diseño reactor'!AW1160*'Propiedades físicas'!$C$8+'Diseño reactor'!AX1160*'Propiedades físicas'!$C$9+'Diseño reactor'!AY1160*'Propiedades físicas'!$C$7+'Diseño reactor'!AZ1160*'Propiedades físicas'!$C$6</f>
        <v>875.82297189611415</v>
      </c>
      <c r="BC1160" s="45">
        <f>AU1160*'Propiedades físicas'!$L$4+'Diseño reactor'!AV1160*'Propiedades físicas'!$L$5+'Diseño reactor'!AW1160*'Propiedades físicas'!$L$8+AX1160*'Propiedades físicas'!$L$9+'Diseño reactor'!AY1160*'Propiedades físicas'!$L$7+'Diseño reactor'!AZ1160*'Propiedades físicas'!$L$6</f>
        <v>2.0457492614894268</v>
      </c>
      <c r="BD1160" s="29">
        <f t="shared" si="716"/>
        <v>2.5625810126664139</v>
      </c>
      <c r="BE1160" s="58">
        <f t="shared" si="717"/>
        <v>42.456579058548456</v>
      </c>
      <c r="BF1160" s="30">
        <f>AU1160*'Propiedades físicas'!$I$4+'Diseño reactor'!AV1160*'Propiedades físicas'!$I$5+'Diseño reactor'!AW1160*'Propiedades físicas'!$I$8+'Diseño reactor'!AX1160*'Propiedades físicas'!$I$9+'Diseño reactor'!AY1160*'Propiedades físicas'!$I$7+'Diseño reactor'!AZ1160*'Propiedades físicas'!$I$6</f>
        <v>1.9769507935924552E-2</v>
      </c>
      <c r="BG1160" s="24">
        <f>AU1160*'Propiedades físicas'!$O$4+'Diseño reactor'!AV1160*'Propiedades físicas'!$O$5+'Diseño reactor'!AW1160*'Propiedades físicas'!$O$8+'Diseño reactor'!AX1160*'Propiedades físicas'!$O$9+'Diseño reactor'!AY1160*'Propiedades físicas'!$O$7+'Diseño reactor'!AZ1160*'Propiedades físicas'!$O$6</f>
        <v>0.15108415459958238</v>
      </c>
      <c r="BH1160" s="54">
        <f t="shared" si="718"/>
        <v>41594.381590684294</v>
      </c>
      <c r="BI1160" s="34">
        <f t="shared" si="738"/>
        <v>267.68827192443916</v>
      </c>
      <c r="BJ1160" s="27">
        <f t="shared" si="719"/>
        <v>4796.8696675008314</v>
      </c>
      <c r="BK1160" s="34">
        <f t="shared" si="720"/>
        <v>557.4853834144177</v>
      </c>
      <c r="BL1160" s="27">
        <f t="shared" si="721"/>
        <v>105.28105202743608</v>
      </c>
      <c r="BM1160" s="34">
        <f t="shared" si="722"/>
        <v>1.1054421768707483</v>
      </c>
      <c r="BN1160" s="45">
        <f t="shared" si="723"/>
        <v>1155.2460694230249</v>
      </c>
      <c r="BO1160" s="45">
        <f t="shared" si="724"/>
        <v>95.075785361832118</v>
      </c>
      <c r="BP1160" s="66">
        <f t="shared" si="725"/>
        <v>6.6910892737494638</v>
      </c>
    </row>
    <row r="1161" spans="8:68">
      <c r="H1161" s="68">
        <v>1156</v>
      </c>
      <c r="I1161" s="31">
        <f>('Propiedades físicas'!$C$10*'Diseño reactor'!H1161)/1000</f>
        <v>1011.783545529393</v>
      </c>
      <c r="J1161" s="31">
        <f t="shared" si="703"/>
        <v>0.4506892823221475</v>
      </c>
      <c r="K1161" s="31">
        <f>(I1161*1000)/'Propiedades físicas'!$F$10</f>
        <v>6609.1383314101568</v>
      </c>
      <c r="L1161" s="31">
        <f t="shared" si="704"/>
        <v>944.16261877287945</v>
      </c>
      <c r="M1161" s="31">
        <f t="shared" si="705"/>
        <v>5664.975712637277</v>
      </c>
      <c r="N1161" s="31">
        <f t="shared" si="706"/>
        <v>0.81674967021875389</v>
      </c>
      <c r="O1161" s="32">
        <f t="shared" si="707"/>
        <v>4.9004980213125231</v>
      </c>
      <c r="P1161" s="33">
        <f t="shared" si="708"/>
        <v>0.58732183677742833</v>
      </c>
      <c r="Q1161" s="31">
        <f t="shared" si="709"/>
        <v>4.5885196990379349</v>
      </c>
      <c r="R1161" s="31">
        <f t="shared" si="710"/>
        <v>0.16498075415020991</v>
      </c>
      <c r="S1161" s="31">
        <f t="shared" si="711"/>
        <v>0.31197832227458627</v>
      </c>
      <c r="T1161" s="31">
        <f t="shared" si="712"/>
        <v>4.6343669748970667E-2</v>
      </c>
      <c r="U1161" s="31">
        <f t="shared" si="713"/>
        <v>1.8103409542145021E-2</v>
      </c>
      <c r="V1161" s="47">
        <f t="shared" si="726"/>
        <v>5.8161968302230767E-4</v>
      </c>
      <c r="W1161" s="31">
        <f t="shared" si="714"/>
        <v>0.28090349075975363</v>
      </c>
      <c r="X1161" s="34">
        <f>(S1161*H1161*'Propiedades físicas'!$F$5*60*24*365)/(1000000)</f>
        <v>55818.56472913397</v>
      </c>
      <c r="Y1161" s="34">
        <f>(U1161*H1161*'Propiedades físicas'!$F$7*60*24*365)/(1000000)</f>
        <v>1012.9454078105732</v>
      </c>
      <c r="Z1161" s="31">
        <f t="shared" si="727"/>
        <v>678.94404331470719</v>
      </c>
      <c r="AA1161" s="31">
        <f t="shared" si="728"/>
        <v>5304.3287720878525</v>
      </c>
      <c r="AB1161" s="31">
        <f t="shared" si="728"/>
        <v>190.71775179764265</v>
      </c>
      <c r="AC1161" s="31">
        <f t="shared" si="728"/>
        <v>360.64694054942174</v>
      </c>
      <c r="AD1161" s="31">
        <f t="shared" si="728"/>
        <v>53.57328222981009</v>
      </c>
      <c r="AE1161" s="31">
        <f t="shared" si="729"/>
        <v>20.927541430719643</v>
      </c>
      <c r="AF1161" s="31">
        <f t="shared" si="730"/>
        <v>6609.138331410154</v>
      </c>
      <c r="AG1161" s="31">
        <f t="shared" si="731"/>
        <v>0.10272807274860667</v>
      </c>
      <c r="AH1161" s="31">
        <f t="shared" si="732"/>
        <v>0.80257493580953665</v>
      </c>
      <c r="AI1161" s="31">
        <f t="shared" si="732"/>
        <v>2.8856674234105536E-2</v>
      </c>
      <c r="AJ1161" s="31">
        <f t="shared" si="732"/>
        <v>5.4567921333320404E-2</v>
      </c>
      <c r="AK1161" s="31">
        <f t="shared" si="732"/>
        <v>8.105940524077284E-3</v>
      </c>
      <c r="AL1161" s="31">
        <f t="shared" si="733"/>
        <v>3.1664553503534332E-3</v>
      </c>
      <c r="AM1161" s="31">
        <f t="shared" si="734"/>
        <v>1</v>
      </c>
      <c r="AN1161" s="31">
        <f>(Z1161*'Propiedades físicas'!$F$4)/1000</f>
        <v>597.04981281008725</v>
      </c>
      <c r="AO1161" s="31">
        <f>(AA1161*'Propiedades físicas'!$F$6)/1000</f>
        <v>169.9506938576948</v>
      </c>
      <c r="AP1161" s="31">
        <f>(AB1161*'Propiedades físicas'!$F$9)/1000</f>
        <v>117.66331697155562</v>
      </c>
      <c r="AQ1161" s="31">
        <f>(AC1161*'Propiedades físicas'!$F$5)/1000</f>
        <v>106.19970458358823</v>
      </c>
      <c r="AR1161" s="31">
        <f>(AD1161*'Propiedades físicas'!$F$8)/1000</f>
        <v>18.992800016112266</v>
      </c>
      <c r="AS1161" s="31">
        <f>(AE1161*'Propiedades físicas'!$F$7)/1000</f>
        <v>1.927217290354972</v>
      </c>
      <c r="AT1161" s="31">
        <f t="shared" si="735"/>
        <v>1011.783545529393</v>
      </c>
      <c r="AU1161" s="31">
        <f t="shared" si="736"/>
        <v>0.5900963851884885</v>
      </c>
      <c r="AV1161" s="31">
        <f t="shared" si="739"/>
        <v>0.16797139527384972</v>
      </c>
      <c r="AW1161" s="31">
        <f t="shared" si="739"/>
        <v>0.11629297342446</v>
      </c>
      <c r="AX1161" s="31">
        <f t="shared" si="739"/>
        <v>0.10496286982807337</v>
      </c>
      <c r="AY1161" s="31">
        <f t="shared" si="739"/>
        <v>1.8771603966117784E-2</v>
      </c>
      <c r="AZ1161" s="31">
        <f t="shared" si="740"/>
        <v>1.904772319010781E-3</v>
      </c>
      <c r="BA1161" s="31">
        <f t="shared" si="737"/>
        <v>1.0000000000000002</v>
      </c>
      <c r="BB1161" s="34">
        <f>AU1161*'Propiedades físicas'!$C$4+'Diseño reactor'!AV1161*'Propiedades físicas'!$C$5+'Diseño reactor'!AW1161*'Propiedades físicas'!$C$8+'Diseño reactor'!AX1161*'Propiedades físicas'!$C$9+'Diseño reactor'!AY1161*'Propiedades físicas'!$C$7+'Diseño reactor'!AZ1161*'Propiedades físicas'!$C$6</f>
        <v>875.82192410712537</v>
      </c>
      <c r="BC1161" s="45">
        <f>AU1161*'Propiedades físicas'!$L$4+'Diseño reactor'!AV1161*'Propiedades físicas'!$L$5+'Diseño reactor'!AW1161*'Propiedades físicas'!$L$8+AX1161*'Propiedades físicas'!$L$9+'Diseño reactor'!AY1161*'Propiedades físicas'!$L$7+'Diseño reactor'!AZ1161*'Propiedades físicas'!$L$6</f>
        <v>2.045856748994852</v>
      </c>
      <c r="BD1161" s="29">
        <f t="shared" si="716"/>
        <v>2.5608554559581611</v>
      </c>
      <c r="BE1161" s="58">
        <f t="shared" si="717"/>
        <v>42.454675499792572</v>
      </c>
      <c r="BF1161" s="30">
        <f>AU1161*'Propiedades físicas'!$I$4+'Diseño reactor'!AV1161*'Propiedades físicas'!$I$5+'Diseño reactor'!AW1161*'Propiedades físicas'!$I$8+'Diseño reactor'!AX1161*'Propiedades físicas'!$I$9+'Diseño reactor'!AY1161*'Propiedades físicas'!$I$7+'Diseño reactor'!AZ1161*'Propiedades físicas'!$I$6</f>
        <v>1.9769989633124051E-2</v>
      </c>
      <c r="BG1161" s="24">
        <f>AU1161*'Propiedades físicas'!$O$4+'Diseño reactor'!AV1161*'Propiedades físicas'!$O$5+'Diseño reactor'!AW1161*'Propiedades físicas'!$O$8+'Diseño reactor'!AX1161*'Propiedades físicas'!$O$9+'Diseño reactor'!AY1161*'Propiedades físicas'!$O$7+'Diseño reactor'!AZ1161*'Propiedades físicas'!$O$6</f>
        <v>0.15108898239247212</v>
      </c>
      <c r="BH1161" s="54">
        <f t="shared" si="718"/>
        <v>41593.318380487595</v>
      </c>
      <c r="BI1161" s="34">
        <f t="shared" si="738"/>
        <v>267.70030533014108</v>
      </c>
      <c r="BJ1161" s="27">
        <f t="shared" si="719"/>
        <v>4796.8597997300149</v>
      </c>
      <c r="BK1161" s="34">
        <f t="shared" si="720"/>
        <v>557.50205063120427</v>
      </c>
      <c r="BL1161" s="27">
        <f t="shared" si="721"/>
        <v>105.28164643730844</v>
      </c>
      <c r="BM1161" s="34">
        <f t="shared" si="722"/>
        <v>1.1054421768707483</v>
      </c>
      <c r="BN1161" s="45">
        <f t="shared" si="723"/>
        <v>1156.3981752066543</v>
      </c>
      <c r="BO1161" s="45">
        <f t="shared" si="724"/>
        <v>95.097273088269517</v>
      </c>
      <c r="BP1161" s="66">
        <f t="shared" si="725"/>
        <v>6.6910812688787438</v>
      </c>
    </row>
    <row r="1162" spans="8:68">
      <c r="H1162" s="68">
        <v>1157</v>
      </c>
      <c r="I1162" s="31">
        <f>('Propiedades físicas'!$C$10*'Diseño reactor'!H1162)/1000</f>
        <v>1012.6587908109929</v>
      </c>
      <c r="J1162" s="31">
        <f t="shared" ref="J1162:J1225" si="741">$F$7/I1162</f>
        <v>0.45029974966672648</v>
      </c>
      <c r="K1162" s="31">
        <f>(I1162*1000)/'Propiedades físicas'!$F$10</f>
        <v>6614.8555791016879</v>
      </c>
      <c r="L1162" s="31">
        <f t="shared" ref="L1162:L1225" si="742">K1162*$I$5</f>
        <v>944.97936844309822</v>
      </c>
      <c r="M1162" s="31">
        <f t="shared" ref="M1162:M1225" si="743">$I$6*K1162</f>
        <v>5669.8762106585891</v>
      </c>
      <c r="N1162" s="31">
        <f t="shared" ref="N1162:N1225" si="744">L1162/H1162</f>
        <v>0.81674967021875389</v>
      </c>
      <c r="O1162" s="32">
        <f t="shared" ref="O1162:O1225" si="745">M1162/H1162</f>
        <v>4.9004980213125231</v>
      </c>
      <c r="P1162" s="33">
        <f t="shared" ref="P1162:P1225" si="746">(H1162*$C$5*N1162)/(H1162*$C$5+$F$7*1000*$C$4)</f>
        <v>0.58746446497008808</v>
      </c>
      <c r="Q1162" s="31">
        <f t="shared" ref="Q1162:Q1225" si="747">((H1162^3)*($C$5^3)*O1162+3*(H1162^2)*($C$5^2)*O1162*$F$7*1000*$C$4+3*H1162*$C$5*O1162*(($F$7*1000)^2)*($C$4^2)+O1162*(($F$7*1000)^3)*($C$4^3)-3*N1162*(($F$7*1000)^3)*($C$4^3)-3*(($F$7*1000)^2)*($C$4^2)*H1162*$C$5*N1162-$F$7*1000*$C$4*(H1162^2)*($C$5^2)*N1162)/(3*(($F$7*1000)^2)*($C$4^2)*H1162*$C$5+(($F$7*1000)^3)*($C$4^3)+3*(H1162^2)*($C$5^2)*$F$7*1000*$C$4+(H1162^3)*($C$5^3))</f>
        <v>4.5887761738433754</v>
      </c>
      <c r="R1162" s="31">
        <f t="shared" ref="R1162:R1225" si="748">($F$7*1000*$C$4*H1162*$C$5*N1162)/((H1162^2)*($C$5^2)+2*$F$7*1000*$C$4*H1162*$C$5+(($F$7*1000)^2)*($C$4^2))</f>
        <v>0.16491823056492672</v>
      </c>
      <c r="S1162" s="31">
        <f t="shared" ref="S1162:S1225" si="749">(N1162*$F$7*1000*$C$4*(3*(($F$7*1000)^2)*($C$4^2)+3*$F$7*1000*$C$4*H1162*$C$5+(H1162^2)*($C$5^2)))/(3*(($F$7*1000)^2)*($C$4^2)*H1162*$C$5+(($F$7*1000)^3)*($C$4^3)+3*(H1162^2)*($C$5^2)*$F$7*1000*$C$4+(H1162^3)*($C$5^3))</f>
        <v>0.31172184746914711</v>
      </c>
      <c r="T1162" s="31">
        <f t="shared" ref="T1162:T1225" si="750">((($F$7*1000)^2)*($C$4^2)*H1162*$C$5*N1162)/(3*(($F$7*1000)^2)*($C$4^2)*H1162*$C$5+(($F$7*1000)^3)*($C$4^3)+3*(H1162^2)*($C$5^2)*$F$7*1000*$C$4+(H1162^3)*($C$5^3))</f>
        <v>4.6297307146996799E-2</v>
      </c>
      <c r="U1162" s="31">
        <f t="shared" ref="U1162:U1225" si="751">((($F$7*1000)^3)*($C$4^3)*N1162)/(3*(($F$7*1000)^2)*($C$4^2)*H1162*$C$5+(($F$7*1000)^3)*($C$4^3)+3*(H1162^2)*($C$5^2)*$F$7*1000*$C$4+(H1162^3)*($C$5^3))</f>
        <v>1.8069667536742291E-2</v>
      </c>
      <c r="V1162" s="47">
        <f t="shared" si="726"/>
        <v>5.8176092647523286E-4</v>
      </c>
      <c r="W1162" s="31">
        <f t="shared" ref="W1162:W1225" si="752">($F$7*1000*$C$4)/(H1162*$C$5+$F$7*1000*$C$4)</f>
        <v>0.28072886174200129</v>
      </c>
      <c r="X1162" s="34">
        <f>(S1162*H1162*'Propiedades físicas'!$F$5*60*24*365)/(1000000)</f>
        <v>55820.923007642748</v>
      </c>
      <c r="Y1162" s="34">
        <f>(U1162*H1162*'Propiedades físicas'!$F$7*60*24*365)/(1000000)</f>
        <v>1011.9320485962955</v>
      </c>
      <c r="Z1162" s="31">
        <f t="shared" si="727"/>
        <v>679.69638597039193</v>
      </c>
      <c r="AA1162" s="31">
        <f t="shared" si="728"/>
        <v>5309.2140331367855</v>
      </c>
      <c r="AB1162" s="31">
        <f t="shared" si="728"/>
        <v>190.8103927636202</v>
      </c>
      <c r="AC1162" s="31">
        <f t="shared" si="728"/>
        <v>360.66217752180319</v>
      </c>
      <c r="AD1162" s="31">
        <f t="shared" ref="AD1162:AD1193" si="753">T1162*$H1162</f>
        <v>53.565984369075295</v>
      </c>
      <c r="AE1162" s="31">
        <f t="shared" si="729"/>
        <v>20.906605340010831</v>
      </c>
      <c r="AF1162" s="31">
        <f t="shared" si="730"/>
        <v>6614.8555791016879</v>
      </c>
      <c r="AG1162" s="31">
        <f t="shared" si="731"/>
        <v>0.10275301975114266</v>
      </c>
      <c r="AH1162" s="31">
        <f t="shared" si="732"/>
        <v>0.80261979564757002</v>
      </c>
      <c r="AI1162" s="31">
        <f t="shared" si="732"/>
        <v>2.8845738275291671E-2</v>
      </c>
      <c r="AJ1162" s="31">
        <f t="shared" si="732"/>
        <v>5.4523061495286934E-2</v>
      </c>
      <c r="AK1162" s="31">
        <f t="shared" ref="AK1162:AL1225" si="754">AD1162/$AF1162</f>
        <v>8.0978312721303094E-3</v>
      </c>
      <c r="AL1162" s="31">
        <f t="shared" si="733"/>
        <v>3.1605535585782197E-3</v>
      </c>
      <c r="AM1162" s="31">
        <f t="shared" si="734"/>
        <v>0.99999999999999989</v>
      </c>
      <c r="AN1162" s="31">
        <f>(Z1162*'Propiedades físicas'!$F$4)/1000</f>
        <v>597.71140789464323</v>
      </c>
      <c r="AO1162" s="31">
        <f>(AA1162*'Propiedades físicas'!$F$6)/1000</f>
        <v>170.1072176217026</v>
      </c>
      <c r="AP1162" s="31">
        <f>(AB1162*'Propiedades físicas'!$F$9)/1000</f>
        <v>117.72047181551547</v>
      </c>
      <c r="AQ1162" s="31">
        <f>(AC1162*'Propiedades físicas'!$F$5)/1000</f>
        <v>106.2041914148454</v>
      </c>
      <c r="AR1162" s="31">
        <f>(AD1162*'Propiedades físicas'!$F$8)/1000</f>
        <v>18.990212778524565</v>
      </c>
      <c r="AS1162" s="31">
        <f>(AE1162*'Propiedades físicas'!$F$7)/1000</f>
        <v>1.9252892857615975</v>
      </c>
      <c r="AT1162" s="31">
        <f t="shared" si="735"/>
        <v>1012.6587908109927</v>
      </c>
      <c r="AU1162" s="31">
        <f t="shared" si="736"/>
        <v>0.59023968716645725</v>
      </c>
      <c r="AV1162" s="31">
        <f t="shared" si="739"/>
        <v>0.16798078401657029</v>
      </c>
      <c r="AW1162" s="31">
        <f t="shared" si="739"/>
        <v>0.11624890129205163</v>
      </c>
      <c r="AX1162" s="31">
        <f t="shared" si="739"/>
        <v>0.10487658071855699</v>
      </c>
      <c r="AY1162" s="31">
        <f t="shared" si="739"/>
        <v>1.8752824693612901E-2</v>
      </c>
      <c r="AZ1162" s="31">
        <f t="shared" si="740"/>
        <v>1.9012221127510485E-3</v>
      </c>
      <c r="BA1162" s="31">
        <f t="shared" si="737"/>
        <v>1.0000000000000002</v>
      </c>
      <c r="BB1162" s="34">
        <f>AU1162*'Propiedades físicas'!$C$4+'Diseño reactor'!AV1162*'Propiedades físicas'!$C$5+'Diseño reactor'!AW1162*'Propiedades físicas'!$C$8+'Diseño reactor'!AX1162*'Propiedades físicas'!$C$9+'Diseño reactor'!AY1162*'Propiedades físicas'!$C$7+'Diseño reactor'!AZ1162*'Propiedades físicas'!$C$6</f>
        <v>875.82087875840114</v>
      </c>
      <c r="BC1162" s="45">
        <f>AU1162*'Propiedades físicas'!$L$4+'Diseño reactor'!AV1162*'Propiedades físicas'!$L$5+'Diseño reactor'!AW1162*'Propiedades físicas'!$L$8+AX1162*'Propiedades físicas'!$L$9+'Diseño reactor'!AY1162*'Propiedades físicas'!$L$7+'Diseño reactor'!AZ1162*'Propiedades físicas'!$L$6</f>
        <v>2.0459640963504024</v>
      </c>
      <c r="BD1162" s="29">
        <f t="shared" ref="BD1162:BD1225" si="755">((-$F$19)*V1162*($F$7*1000))/(H1162*(BB1162/1000)*BC1162)</f>
        <v>2.559132226686827</v>
      </c>
      <c r="BE1162" s="58">
        <f t="shared" ref="BE1162:BE1225" si="756">BD1162+$F$20+((BP1162*60)/(H1162*(BB1162/1000)*BC1162))</f>
        <v>42.452774590503182</v>
      </c>
      <c r="BF1162" s="30">
        <f>AU1162*'Propiedades físicas'!$I$4+'Diseño reactor'!AV1162*'Propiedades físicas'!$I$5+'Diseño reactor'!AW1162*'Propiedades físicas'!$I$8+'Diseño reactor'!AX1162*'Propiedades físicas'!$I$9+'Diseño reactor'!AY1162*'Propiedades físicas'!$I$7+'Diseño reactor'!AZ1162*'Propiedades físicas'!$I$6</f>
        <v>1.9770470218203672E-2</v>
      </c>
      <c r="BG1162" s="24">
        <f>AU1162*'Propiedades físicas'!$O$4+'Diseño reactor'!AV1162*'Propiedades físicas'!$O$5+'Diseño reactor'!AW1162*'Propiedades físicas'!$O$8+'Diseño reactor'!AX1162*'Propiedades físicas'!$O$9+'Diseño reactor'!AY1162*'Propiedades físicas'!$O$7+'Diseño reactor'!AZ1162*'Propiedades físicas'!$O$6</f>
        <v>0.15109380460161478</v>
      </c>
      <c r="BH1162" s="54">
        <f t="shared" ref="BH1162:BH1225" si="757">(BB1162*($F$33^2)*$F$34)/BF1162</f>
        <v>41592.257677616275</v>
      </c>
      <c r="BI1162" s="34">
        <f t="shared" si="738"/>
        <v>267.71231514794567</v>
      </c>
      <c r="BJ1162" s="27">
        <f t="shared" ref="BJ1162:BJ1225" si="758">$F$43*(BH1162^$F$44)*(BI1162^$F$45)</f>
        <v>4796.8499785575241</v>
      </c>
      <c r="BK1162" s="34">
        <f t="shared" ref="BK1162:BK1225" si="759">(BJ1162*BG1162)/$F$16</f>
        <v>557.51870258725421</v>
      </c>
      <c r="BL1162" s="27">
        <f t="shared" ref="BL1162:BL1225" si="760">1/((1/BK1162)+(1/$F$61))</f>
        <v>105.28224027414163</v>
      </c>
      <c r="BM1162" s="34">
        <f t="shared" ref="BM1162:BM1225" si="761">($F$33*($F$34^2))/9.8</f>
        <v>1.1054421768707483</v>
      </c>
      <c r="BN1162" s="45">
        <f t="shared" ref="BN1162:BN1225" si="762">((((H1162/60)*(BB1162/1000)*BC1162*($F$20-$F$4)+(((-$F$19)*V1162*($F$7*1000))/60)))/(-BL1162*$F$46/1000))+$F$4</f>
        <v>1157.5503712449379</v>
      </c>
      <c r="BO1162" s="45">
        <f t="shared" ref="BO1162:BO1225" si="763">((-$F$19)*V1162*($F$7*1000)/60)+BP1162</f>
        <v>95.118734106886492</v>
      </c>
      <c r="BP1162" s="66">
        <f t="shared" ref="BP1162:BP1225" si="764">($F$35*($F$33^5)*($F$34^3)*BB1162)/1000</f>
        <v>6.6910732826510921</v>
      </c>
    </row>
    <row r="1163" spans="8:68">
      <c r="H1163" s="68">
        <v>1158</v>
      </c>
      <c r="I1163" s="31">
        <f>('Propiedades físicas'!$C$10*'Diseño reactor'!H1163)/1000</f>
        <v>1013.5340360925926</v>
      </c>
      <c r="J1163" s="31">
        <f t="shared" si="741"/>
        <v>0.44991088977927679</v>
      </c>
      <c r="K1163" s="31">
        <f>(I1163*1000)/'Propiedades físicas'!$F$10</f>
        <v>6620.5728267932191</v>
      </c>
      <c r="L1163" s="31">
        <f t="shared" si="742"/>
        <v>945.79611811331699</v>
      </c>
      <c r="M1163" s="31">
        <f t="shared" si="743"/>
        <v>5674.7767086799022</v>
      </c>
      <c r="N1163" s="31">
        <f t="shared" si="744"/>
        <v>0.81674967021875389</v>
      </c>
      <c r="O1163" s="32">
        <f t="shared" si="745"/>
        <v>4.9004980213125231</v>
      </c>
      <c r="P1163" s="33">
        <f t="shared" si="746"/>
        <v>0.58760691593784542</v>
      </c>
      <c r="Q1163" s="31">
        <f t="shared" si="747"/>
        <v>4.5890322383662117</v>
      </c>
      <c r="R1163" s="31">
        <f t="shared" si="748"/>
        <v>0.16485573494807207</v>
      </c>
      <c r="S1163" s="31">
        <f t="shared" si="749"/>
        <v>0.31146578294631144</v>
      </c>
      <c r="T1163" s="31">
        <f t="shared" si="750"/>
        <v>4.6251010000269793E-2</v>
      </c>
      <c r="U1163" s="31">
        <f t="shared" si="751"/>
        <v>1.8036009332566598E-2</v>
      </c>
      <c r="V1163" s="47">
        <f t="shared" ref="V1163:V1226" si="765">$C$4*P1163/$C$5</f>
        <v>5.819019944238858E-4</v>
      </c>
      <c r="W1163" s="31">
        <f t="shared" si="752"/>
        <v>0.28055444971227972</v>
      </c>
      <c r="X1163" s="34">
        <f>(S1163*H1163*'Propiedades físicas'!$F$5*60*24*365)/(1000000)</f>
        <v>55823.275429160203</v>
      </c>
      <c r="Y1163" s="34">
        <f>(U1163*H1163*'Propiedades físicas'!$F$7*60*24*365)/(1000000)</f>
        <v>1010.9201200540397</v>
      </c>
      <c r="Z1163" s="31">
        <f t="shared" ref="Z1163:Z1226" si="766">P1163*$H1163</f>
        <v>680.44880865602499</v>
      </c>
      <c r="AA1163" s="31">
        <f t="shared" ref="AA1163:AA1194" si="767">Q1163*$H1163</f>
        <v>5314.0993320280731</v>
      </c>
      <c r="AB1163" s="31">
        <f t="shared" ref="AB1163:AB1194" si="768">R1163*$H1163</f>
        <v>190.90294106986747</v>
      </c>
      <c r="AC1163" s="31">
        <f t="shared" ref="AC1163:AC1194" si="769">S1163*$H1163</f>
        <v>360.67737665182864</v>
      </c>
      <c r="AD1163" s="31">
        <f t="shared" si="753"/>
        <v>53.558669580312419</v>
      </c>
      <c r="AE1163" s="31">
        <f t="shared" ref="AE1163:AE1225" si="770">U1163*$H1163</f>
        <v>20.885698807112121</v>
      </c>
      <c r="AF1163" s="31">
        <f t="shared" ref="AF1163:AF1226" si="771">Z1163+AA1163+AB1163+AC1163+AD1163+AE1163</f>
        <v>6620.5728267932191</v>
      </c>
      <c r="AG1163" s="31">
        <f t="shared" ref="AG1163:AG1226" si="772">Z1163/AF1163</f>
        <v>0.1027779357553886</v>
      </c>
      <c r="AH1163" s="31">
        <f t="shared" ref="AH1163:AL1226" si="773">AA1163/$AF1163</f>
        <v>0.8026645837233457</v>
      </c>
      <c r="AI1163" s="31">
        <f t="shared" si="773"/>
        <v>2.8834807208417097E-2</v>
      </c>
      <c r="AJ1163" s="31">
        <f t="shared" si="773"/>
        <v>5.4478273419511426E-2</v>
      </c>
      <c r="AK1163" s="31">
        <f t="shared" si="754"/>
        <v>8.0897334689171325E-3</v>
      </c>
      <c r="AL1163" s="31">
        <f t="shared" si="754"/>
        <v>3.1546664244200217E-3</v>
      </c>
      <c r="AM1163" s="31">
        <f t="shared" ref="AM1163:AM1226" si="774">AG1163+AH1163+AI1163+AJ1163+AK1163+AL1163</f>
        <v>1</v>
      </c>
      <c r="AN1163" s="31">
        <f>(Z1163*'Propiedades físicas'!$F$4)/1000</f>
        <v>598.37307335593528</v>
      </c>
      <c r="AO1163" s="31">
        <f>(AA1163*'Propiedades físicas'!$F$6)/1000</f>
        <v>170.26374259817948</v>
      </c>
      <c r="AP1163" s="31">
        <f>(AB1163*'Propiedades físicas'!$F$9)/1000</f>
        <v>117.77756949305471</v>
      </c>
      <c r="AQ1163" s="31">
        <f>(AC1163*'Propiedades físicas'!$F$5)/1000</f>
        <v>106.20866710266399</v>
      </c>
      <c r="AR1163" s="31">
        <f>(AD1163*'Propiedades físicas'!$F$8)/1000</f>
        <v>18.98761953961235</v>
      </c>
      <c r="AS1163" s="31">
        <f>(AE1163*'Propiedades físicas'!$F$7)/1000</f>
        <v>1.9233640031469554</v>
      </c>
      <c r="AT1163" s="31">
        <f t="shared" ref="AT1163:AT1226" si="775">AN1163+AO1163+AP1163+AQ1163+AR1163+AS1163</f>
        <v>1013.5340360925927</v>
      </c>
      <c r="AU1163" s="31">
        <f t="shared" ref="AU1163:AU1226" si="776">AN1163/$AT1163</f>
        <v>0.59038281108230106</v>
      </c>
      <c r="AV1163" s="31">
        <f t="shared" si="739"/>
        <v>0.1679901577401243</v>
      </c>
      <c r="AW1163" s="31">
        <f t="shared" si="739"/>
        <v>0.11620484887425625</v>
      </c>
      <c r="AX1163" s="31">
        <f t="shared" si="739"/>
        <v>0.10479042964568105</v>
      </c>
      <c r="AY1163" s="31">
        <f t="shared" ref="AY1163:AZ1226" si="777">AR1163/$AT1163</f>
        <v>1.8734071933897749E-2</v>
      </c>
      <c r="AZ1163" s="31">
        <f t="shared" si="740"/>
        <v>1.8976807237396456E-3</v>
      </c>
      <c r="BA1163" s="31">
        <f t="shared" ref="BA1163:BA1226" si="778">AU1163+AV1163+AW1163+AX1163+AY1163+AZ1163</f>
        <v>1.0000000000000002</v>
      </c>
      <c r="BB1163" s="34">
        <f>AU1163*'Propiedades físicas'!$C$4+'Diseño reactor'!AV1163*'Propiedades físicas'!$C$5+'Diseño reactor'!AW1163*'Propiedades físicas'!$C$8+'Diseño reactor'!AX1163*'Propiedades físicas'!$C$9+'Diseño reactor'!AY1163*'Propiedades físicas'!$C$7+'Diseño reactor'!AZ1163*'Propiedades físicas'!$C$6</f>
        <v>875.81983584274872</v>
      </c>
      <c r="BC1163" s="45">
        <f>AU1163*'Propiedades físicas'!$L$4+'Diseño reactor'!AV1163*'Propiedades físicas'!$L$5+'Diseño reactor'!AW1163*'Propiedades físicas'!$L$8+AX1163*'Propiedades físicas'!$L$9+'Diseño reactor'!AY1163*'Propiedades físicas'!$L$7+'Diseño reactor'!AZ1163*'Propiedades físicas'!$L$6</f>
        <v>2.0460713038258329</v>
      </c>
      <c r="BD1163" s="29">
        <f t="shared" si="755"/>
        <v>2.5574113201426281</v>
      </c>
      <c r="BE1163" s="58">
        <f t="shared" si="756"/>
        <v>42.450876325106378</v>
      </c>
      <c r="BF1163" s="30">
        <f>AU1163*'Propiedades físicas'!$I$4+'Diseño reactor'!AV1163*'Propiedades físicas'!$I$5+'Diseño reactor'!AW1163*'Propiedades físicas'!$I$8+'Diseño reactor'!AX1163*'Propiedades físicas'!$I$9+'Diseño reactor'!AY1163*'Propiedades físicas'!$I$7+'Diseño reactor'!AZ1163*'Propiedades físicas'!$I$6</f>
        <v>1.9770949694349498E-2</v>
      </c>
      <c r="BG1163" s="24">
        <f>AU1163*'Propiedades físicas'!$O$4+'Diseño reactor'!AV1163*'Propiedades físicas'!$O$5+'Diseño reactor'!AW1163*'Propiedades físicas'!$O$8+'Diseño reactor'!AX1163*'Propiedades físicas'!$O$9+'Diseño reactor'!AY1163*'Propiedades físicas'!$O$7+'Diseño reactor'!AZ1163*'Propiedades físicas'!$O$6</f>
        <v>0.15109862123603676</v>
      </c>
      <c r="BH1163" s="54">
        <f t="shared" si="757"/>
        <v>41591.199474664521</v>
      </c>
      <c r="BI1163" s="34">
        <f t="shared" ref="BI1163:BI1226" si="779">(BC1163*BF1163)/(BG1163/1000)</f>
        <v>267.72430144018222</v>
      </c>
      <c r="BJ1163" s="27">
        <f t="shared" si="758"/>
        <v>4796.8402038197873</v>
      </c>
      <c r="BK1163" s="34">
        <f t="shared" si="759"/>
        <v>557.53533929750722</v>
      </c>
      <c r="BL1163" s="27">
        <f t="shared" si="760"/>
        <v>105.28283353854962</v>
      </c>
      <c r="BM1163" s="34">
        <f t="shared" si="761"/>
        <v>1.1054421768707483</v>
      </c>
      <c r="BN1163" s="45">
        <f t="shared" si="762"/>
        <v>1158.7026573626811</v>
      </c>
      <c r="BO1163" s="45">
        <f t="shared" si="763"/>
        <v>95.140168467442194</v>
      </c>
      <c r="BP1163" s="66">
        <f t="shared" si="764"/>
        <v>6.6910653150115582</v>
      </c>
    </row>
    <row r="1164" spans="8:68">
      <c r="H1164" s="68">
        <v>1159</v>
      </c>
      <c r="I1164" s="31">
        <f>('Propiedades físicas'!$C$10*'Diseño reactor'!H1164)/1000</f>
        <v>1014.4092813741925</v>
      </c>
      <c r="J1164" s="31">
        <f t="shared" si="741"/>
        <v>0.44952270091838009</v>
      </c>
      <c r="K1164" s="31">
        <f>(I1164*1000)/'Propiedades físicas'!$F$10</f>
        <v>6626.2900744847502</v>
      </c>
      <c r="L1164" s="31">
        <f t="shared" si="742"/>
        <v>946.61286778353565</v>
      </c>
      <c r="M1164" s="31">
        <f t="shared" si="743"/>
        <v>5679.6772067012143</v>
      </c>
      <c r="N1164" s="31">
        <f t="shared" si="744"/>
        <v>0.81674967021875378</v>
      </c>
      <c r="O1164" s="32">
        <f t="shared" si="745"/>
        <v>4.9004980213125231</v>
      </c>
      <c r="P1164" s="33">
        <f t="shared" si="746"/>
        <v>0.58774919001081549</v>
      </c>
      <c r="Q1164" s="31">
        <f t="shared" si="747"/>
        <v>4.589287893567132</v>
      </c>
      <c r="R1164" s="31">
        <f t="shared" si="748"/>
        <v>0.16479326734010727</v>
      </c>
      <c r="S1164" s="31">
        <f t="shared" si="749"/>
        <v>0.3112101277453892</v>
      </c>
      <c r="T1164" s="31">
        <f t="shared" si="750"/>
        <v>4.6204778198211262E-2</v>
      </c>
      <c r="U1164" s="31">
        <f t="shared" si="751"/>
        <v>1.8002434669619795E-2</v>
      </c>
      <c r="V1164" s="47">
        <f t="shared" si="765"/>
        <v>5.8204288719517655E-4</v>
      </c>
      <c r="W1164" s="31">
        <f t="shared" si="752"/>
        <v>0.28038025426640706</v>
      </c>
      <c r="X1164" s="34">
        <f>(S1164*H1164*'Propiedades físicas'!$F$5*60*24*365)/(1000000)</f>
        <v>55825.622011857973</v>
      </c>
      <c r="Y1164" s="34">
        <f>(U1164*H1164*'Propiedades físicas'!$F$7*60*24*365)/(1000000)</f>
        <v>1009.9096197668665</v>
      </c>
      <c r="Z1164" s="31">
        <f t="shared" si="766"/>
        <v>681.2013112225352</v>
      </c>
      <c r="AA1164" s="31">
        <f t="shared" si="767"/>
        <v>5318.9846686443061</v>
      </c>
      <c r="AB1164" s="31">
        <f t="shared" si="768"/>
        <v>190.99539684718434</v>
      </c>
      <c r="AC1164" s="31">
        <f t="shared" si="769"/>
        <v>360.69253805690607</v>
      </c>
      <c r="AD1164" s="31">
        <f t="shared" si="753"/>
        <v>53.551337931726856</v>
      </c>
      <c r="AE1164" s="31">
        <f t="shared" si="770"/>
        <v>20.864821782089344</v>
      </c>
      <c r="AF1164" s="31">
        <f t="shared" si="771"/>
        <v>6626.2900744847484</v>
      </c>
      <c r="AG1164" s="31">
        <f t="shared" si="772"/>
        <v>0.10280282081908473</v>
      </c>
      <c r="AH1164" s="31">
        <f t="shared" si="773"/>
        <v>0.80270930020489684</v>
      </c>
      <c r="AI1164" s="31">
        <f t="shared" si="773"/>
        <v>2.8823881040558868E-2</v>
      </c>
      <c r="AJ1164" s="31">
        <f t="shared" si="773"/>
        <v>5.4433556937960197E-2</v>
      </c>
      <c r="AK1164" s="31">
        <f t="shared" si="754"/>
        <v>8.0816470950965634E-3</v>
      </c>
      <c r="AL1164" s="31">
        <f t="shared" si="754"/>
        <v>3.1487939024027354E-3</v>
      </c>
      <c r="AM1164" s="31">
        <f t="shared" si="774"/>
        <v>0.99999999999999989</v>
      </c>
      <c r="AN1164" s="31">
        <f>(Z1164*'Propiedades físicas'!$F$4)/1000</f>
        <v>599.03480906287302</v>
      </c>
      <c r="AO1164" s="31">
        <f>(AA1164*'Propiedades físicas'!$F$6)/1000</f>
        <v>170.42026878336358</v>
      </c>
      <c r="AP1164" s="31">
        <f>(AB1164*'Propiedades físicas'!$F$9)/1000</f>
        <v>117.83461008487036</v>
      </c>
      <c r="AQ1164" s="31">
        <f>(AC1164*'Propiedades físicas'!$F$5)/1000</f>
        <v>106.21313168161714</v>
      </c>
      <c r="AR1164" s="31">
        <f>(AD1164*'Propiedades físicas'!$F$8)/1000</f>
        <v>18.985020323555798</v>
      </c>
      <c r="AS1164" s="31">
        <f>(AE1164*'Propiedades físicas'!$F$7)/1000</f>
        <v>1.9214414379126077</v>
      </c>
      <c r="AT1164" s="31">
        <f t="shared" si="775"/>
        <v>1014.4092813741925</v>
      </c>
      <c r="AU1164" s="31">
        <f t="shared" si="776"/>
        <v>0.59052575726769474</v>
      </c>
      <c r="AV1164" s="31">
        <f t="shared" ref="AV1164:AZ1227" si="780">AO1164/$AT1164</f>
        <v>0.16799951647967959</v>
      </c>
      <c r="AW1164" s="31">
        <f t="shared" si="780"/>
        <v>0.11616081619959455</v>
      </c>
      <c r="AX1164" s="31">
        <f t="shared" si="780"/>
        <v>0.1047044162862283</v>
      </c>
      <c r="AY1164" s="31">
        <f t="shared" si="777"/>
        <v>1.8715345642182326E-2</v>
      </c>
      <c r="AZ1164" s="31">
        <f t="shared" si="777"/>
        <v>1.8941481246205513E-3</v>
      </c>
      <c r="BA1164" s="31">
        <f t="shared" si="778"/>
        <v>1</v>
      </c>
      <c r="BB1164" s="34">
        <f>AU1164*'Propiedades físicas'!$C$4+'Diseño reactor'!AV1164*'Propiedades físicas'!$C$5+'Diseño reactor'!AW1164*'Propiedades físicas'!$C$8+'Diseño reactor'!AX1164*'Propiedades físicas'!$C$9+'Diseño reactor'!AY1164*'Propiedades físicas'!$C$7+'Diseño reactor'!AZ1164*'Propiedades físicas'!$C$6</f>
        <v>875.81879535300243</v>
      </c>
      <c r="BC1164" s="45">
        <f>AU1164*'Propiedades físicas'!$L$4+'Diseño reactor'!AV1164*'Propiedades físicas'!$L$5+'Diseño reactor'!AW1164*'Propiedades físicas'!$L$8+AX1164*'Propiedades físicas'!$L$9+'Diseño reactor'!AY1164*'Propiedades físicas'!$L$7+'Diseño reactor'!AZ1164*'Propiedades físicas'!$L$6</f>
        <v>2.0461783716902171</v>
      </c>
      <c r="BD1164" s="29">
        <f t="shared" si="755"/>
        <v>2.5556927316284725</v>
      </c>
      <c r="BE1164" s="58">
        <f t="shared" si="756"/>
        <v>42.448980698044025</v>
      </c>
      <c r="BF1164" s="30">
        <f>AU1164*'Propiedades físicas'!$I$4+'Diseño reactor'!AV1164*'Propiedades físicas'!$I$5+'Diseño reactor'!AW1164*'Propiedades físicas'!$I$8+'Diseño reactor'!AX1164*'Propiedades físicas'!$I$9+'Diseño reactor'!AY1164*'Propiedades físicas'!$I$7+'Diseño reactor'!AZ1164*'Propiedades físicas'!$I$6</f>
        <v>1.9771428064736557E-2</v>
      </c>
      <c r="BG1164" s="24">
        <f>AU1164*'Propiedades físicas'!$O$4+'Diseño reactor'!AV1164*'Propiedades físicas'!$O$5+'Diseño reactor'!AW1164*'Propiedades físicas'!$O$8+'Diseño reactor'!AX1164*'Propiedades físicas'!$O$9+'Diseño reactor'!AY1164*'Propiedades físicas'!$O$7+'Diseño reactor'!AZ1164*'Propiedades físicas'!$O$6</f>
        <v>0.15110343230474707</v>
      </c>
      <c r="BH1164" s="54">
        <f t="shared" si="757"/>
        <v>41590.143764253291</v>
      </c>
      <c r="BI1164" s="34">
        <f t="shared" si="779"/>
        <v>267.73626426897482</v>
      </c>
      <c r="BJ1164" s="27">
        <f t="shared" si="758"/>
        <v>4796.8304753538778</v>
      </c>
      <c r="BK1164" s="34">
        <f t="shared" si="759"/>
        <v>557.55196077690948</v>
      </c>
      <c r="BL1164" s="27">
        <f t="shared" si="760"/>
        <v>105.28342623114638</v>
      </c>
      <c r="BM1164" s="34">
        <f t="shared" si="761"/>
        <v>1.1054421768707483</v>
      </c>
      <c r="BN1164" s="45">
        <f t="shared" si="762"/>
        <v>1159.8550333851438</v>
      </c>
      <c r="BO1164" s="45">
        <f t="shared" si="763"/>
        <v>95.161576219572225</v>
      </c>
      <c r="BP1164" s="66">
        <f t="shared" si="764"/>
        <v>6.6910573659053991</v>
      </c>
    </row>
    <row r="1165" spans="8:68">
      <c r="H1165" s="68">
        <v>1160</v>
      </c>
      <c r="I1165" s="31">
        <f>('Propiedades físicas'!$C$10*'Diseño reactor'!H1165)/1000</f>
        <v>1015.2845266557922</v>
      </c>
      <c r="J1165" s="31">
        <f t="shared" si="741"/>
        <v>0.4491351813486229</v>
      </c>
      <c r="K1165" s="31">
        <f>(I1165*1000)/'Propiedades físicas'!$F$10</f>
        <v>6632.0073221762814</v>
      </c>
      <c r="L1165" s="31">
        <f t="shared" si="742"/>
        <v>947.42961745375442</v>
      </c>
      <c r="M1165" s="31">
        <f t="shared" si="743"/>
        <v>5684.5777047225265</v>
      </c>
      <c r="N1165" s="31">
        <f t="shared" si="744"/>
        <v>0.81674967021875378</v>
      </c>
      <c r="O1165" s="32">
        <f t="shared" si="745"/>
        <v>4.9004980213125231</v>
      </c>
      <c r="P1165" s="33">
        <f t="shared" si="746"/>
        <v>0.58789128751829423</v>
      </c>
      <c r="Q1165" s="31">
        <f t="shared" si="747"/>
        <v>4.5895431404038955</v>
      </c>
      <c r="R1165" s="31">
        <f t="shared" si="748"/>
        <v>0.16473082778116357</v>
      </c>
      <c r="S1165" s="31">
        <f t="shared" si="749"/>
        <v>0.31095488090862655</v>
      </c>
      <c r="T1165" s="31">
        <f t="shared" si="750"/>
        <v>4.6158611630424846E-2</v>
      </c>
      <c r="U1165" s="31">
        <f t="shared" si="751"/>
        <v>1.7968943288871112E-2</v>
      </c>
      <c r="V1165" s="47">
        <f t="shared" si="765"/>
        <v>5.8218360511520404E-4</v>
      </c>
      <c r="W1165" s="31">
        <f t="shared" si="752"/>
        <v>0.28020627500120493</v>
      </c>
      <c r="X1165" s="34">
        <f>(S1165*H1165*'Propiedades físicas'!$F$5*60*24*365)/(1000000)</f>
        <v>55827.962773840118</v>
      </c>
      <c r="Y1165" s="34">
        <f>(U1165*H1165*'Propiedades físicas'!$F$7*60*24*365)/(1000000)</f>
        <v>1008.9005453218144</v>
      </c>
      <c r="Z1165" s="31">
        <f t="shared" si="766"/>
        <v>681.95389352122129</v>
      </c>
      <c r="AA1165" s="31">
        <f t="shared" si="767"/>
        <v>5323.8700428685188</v>
      </c>
      <c r="AB1165" s="31">
        <f t="shared" si="768"/>
        <v>191.08776022614975</v>
      </c>
      <c r="AC1165" s="31">
        <f t="shared" si="769"/>
        <v>360.7076618540068</v>
      </c>
      <c r="AD1165" s="31">
        <f t="shared" si="753"/>
        <v>53.54398949129282</v>
      </c>
      <c r="AE1165" s="31">
        <f t="shared" si="770"/>
        <v>20.843974215090491</v>
      </c>
      <c r="AF1165" s="31">
        <f t="shared" si="771"/>
        <v>6632.0073221762796</v>
      </c>
      <c r="AG1165" s="31">
        <f t="shared" si="772"/>
        <v>0.10282767499982788</v>
      </c>
      <c r="AH1165" s="31">
        <f t="shared" si="773"/>
        <v>0.80275394525974408</v>
      </c>
      <c r="AI1165" s="31">
        <f t="shared" si="773"/>
        <v>2.8812959778736297E-2</v>
      </c>
      <c r="AJ1165" s="31">
        <f t="shared" si="773"/>
        <v>5.4388911883113136E-2</v>
      </c>
      <c r="AK1165" s="31">
        <f t="shared" si="754"/>
        <v>8.0735721313592388E-3</v>
      </c>
      <c r="AL1165" s="31">
        <f t="shared" si="754"/>
        <v>3.1429359472194586E-3</v>
      </c>
      <c r="AM1165" s="31">
        <f t="shared" si="774"/>
        <v>1.0000000000000002</v>
      </c>
      <c r="AN1165" s="31">
        <f>(Z1165*'Propiedades físicas'!$F$4)/1000</f>
        <v>599.6966148846916</v>
      </c>
      <c r="AO1165" s="31">
        <f>(AA1165*'Propiedades físicas'!$F$6)/1000</f>
        <v>170.57679617350735</v>
      </c>
      <c r="AP1165" s="31">
        <f>(AB1165*'Propiedades físicas'!$F$9)/1000</f>
        <v>117.89159367152308</v>
      </c>
      <c r="AQ1165" s="31">
        <f>(AC1165*'Propiedades físicas'!$F$5)/1000</f>
        <v>106.21758518614939</v>
      </c>
      <c r="AR1165" s="31">
        <f>(AD1165*'Propiedades físicas'!$F$8)/1000</f>
        <v>18.982415154453122</v>
      </c>
      <c r="AS1165" s="31">
        <f>(AE1165*'Propiedades físicas'!$F$7)/1000</f>
        <v>1.9195215854676833</v>
      </c>
      <c r="AT1165" s="31">
        <f t="shared" si="775"/>
        <v>1015.2845266557922</v>
      </c>
      <c r="AU1165" s="31">
        <f t="shared" si="776"/>
        <v>0.59066852605348952</v>
      </c>
      <c r="AV1165" s="31">
        <f t="shared" si="780"/>
        <v>0.16800886027029674</v>
      </c>
      <c r="AW1165" s="31">
        <f t="shared" si="780"/>
        <v>0.11611680329635457</v>
      </c>
      <c r="AX1165" s="31">
        <f t="shared" si="780"/>
        <v>0.10461854031796931</v>
      </c>
      <c r="AY1165" s="31">
        <f t="shared" si="777"/>
        <v>1.8696645773750329E-2</v>
      </c>
      <c r="AZ1165" s="31">
        <f t="shared" si="777"/>
        <v>1.8906242881395266E-3</v>
      </c>
      <c r="BA1165" s="31">
        <f t="shared" si="778"/>
        <v>1</v>
      </c>
      <c r="BB1165" s="34">
        <f>AU1165*'Propiedades físicas'!$C$4+'Diseño reactor'!AV1165*'Propiedades físicas'!$C$5+'Diseño reactor'!AW1165*'Propiedades físicas'!$C$8+'Diseño reactor'!AX1165*'Propiedades físicas'!$C$9+'Diseño reactor'!AY1165*'Propiedades físicas'!$C$7+'Diseño reactor'!AZ1165*'Propiedades físicas'!$C$6</f>
        <v>875.81775728202058</v>
      </c>
      <c r="BC1165" s="45">
        <f>AU1165*'Propiedades físicas'!$L$4+'Diseño reactor'!AV1165*'Propiedades físicas'!$L$5+'Diseño reactor'!AW1165*'Propiedades físicas'!$L$8+AX1165*'Propiedades físicas'!$L$9+'Diseño reactor'!AY1165*'Propiedades físicas'!$L$7+'Diseño reactor'!AZ1165*'Propiedades físicas'!$L$6</f>
        <v>2.046285300211947</v>
      </c>
      <c r="BD1165" s="29">
        <f t="shared" si="755"/>
        <v>2.5539764564599285</v>
      </c>
      <c r="BE1165" s="58">
        <f t="shared" si="756"/>
        <v>42.447087703773668</v>
      </c>
      <c r="BF1165" s="30">
        <f>AU1165*'Propiedades físicas'!$I$4+'Diseño reactor'!AV1165*'Propiedades físicas'!$I$5+'Diseño reactor'!AW1165*'Propiedades físicas'!$I$8+'Diseño reactor'!AX1165*'Propiedades físicas'!$I$9+'Diseño reactor'!AY1165*'Propiedades físicas'!$I$7+'Diseño reactor'!AZ1165*'Propiedades físicas'!$I$6</f>
        <v>1.9771905332528848E-2</v>
      </c>
      <c r="BG1165" s="24">
        <f>AU1165*'Propiedades físicas'!$O$4+'Diseño reactor'!AV1165*'Propiedades físicas'!$O$5+'Diseño reactor'!AW1165*'Propiedades físicas'!$O$8+'Diseño reactor'!AX1165*'Propiedades físicas'!$O$9+'Diseño reactor'!AY1165*'Propiedades físicas'!$O$7+'Diseño reactor'!AZ1165*'Propiedades físicas'!$O$6</f>
        <v>0.15110823781673716</v>
      </c>
      <c r="BH1165" s="54">
        <f t="shared" si="757"/>
        <v>41589.090539030134</v>
      </c>
      <c r="BI1165" s="34">
        <f t="shared" si="779"/>
        <v>267.74820369624251</v>
      </c>
      <c r="BJ1165" s="27">
        <f t="shared" si="758"/>
        <v>4796.820792997506</v>
      </c>
      <c r="BK1165" s="34">
        <f t="shared" si="759"/>
        <v>557.56856704041297</v>
      </c>
      <c r="BL1165" s="27">
        <f t="shared" si="760"/>
        <v>105.2840183525459</v>
      </c>
      <c r="BM1165" s="34">
        <f t="shared" si="761"/>
        <v>1.1054421768707483</v>
      </c>
      <c r="BN1165" s="45">
        <f t="shared" si="762"/>
        <v>1161.00749913803</v>
      </c>
      <c r="BO1165" s="45">
        <f t="shared" si="763"/>
        <v>95.182957412789065</v>
      </c>
      <c r="BP1165" s="66">
        <f t="shared" si="764"/>
        <v>6.6910494352780514</v>
      </c>
    </row>
    <row r="1166" spans="8:68">
      <c r="H1166" s="68">
        <v>1161</v>
      </c>
      <c r="I1166" s="31">
        <f>('Propiedades físicas'!$C$10*'Diseño reactor'!H1166)/1000</f>
        <v>1016.1597719373921</v>
      </c>
      <c r="J1166" s="31">
        <f t="shared" si="741"/>
        <v>0.44874832934057068</v>
      </c>
      <c r="K1166" s="31">
        <f>(I1166*1000)/'Propiedades físicas'!$F$10</f>
        <v>6637.7245698678125</v>
      </c>
      <c r="L1166" s="31">
        <f t="shared" si="742"/>
        <v>948.24636712397319</v>
      </c>
      <c r="M1166" s="31">
        <f t="shared" si="743"/>
        <v>5689.4782027438387</v>
      </c>
      <c r="N1166" s="31">
        <f t="shared" si="744"/>
        <v>0.81674967021875378</v>
      </c>
      <c r="O1166" s="32">
        <f t="shared" si="745"/>
        <v>4.9004980213125222</v>
      </c>
      <c r="P1166" s="33">
        <f t="shared" si="746"/>
        <v>0.58803320878876075</v>
      </c>
      <c r="Q1166" s="31">
        <f t="shared" si="747"/>
        <v>4.5897979798313271</v>
      </c>
      <c r="R1166" s="31">
        <f t="shared" si="748"/>
        <v>0.16466841631104398</v>
      </c>
      <c r="S1166" s="31">
        <f t="shared" si="749"/>
        <v>0.31070004148119496</v>
      </c>
      <c r="T1166" s="31">
        <f t="shared" si="750"/>
        <v>4.6112510186696036E-2</v>
      </c>
      <c r="U1166" s="31">
        <f t="shared" si="751"/>
        <v>1.7935534932252962E-2</v>
      </c>
      <c r="V1166" s="47">
        <f t="shared" si="765"/>
        <v>5.8232414850925823E-4</v>
      </c>
      <c r="W1166" s="31">
        <f t="shared" si="752"/>
        <v>0.28003251151449476</v>
      </c>
      <c r="X1166" s="34">
        <f>(S1166*H1166*'Propiedades físicas'!$F$5*60*24*365)/(1000000)</f>
        <v>55830.297733143401</v>
      </c>
      <c r="Y1166" s="34">
        <f>(U1166*H1166*'Propiedades físicas'!$F$7*60*24*365)/(1000000)</f>
        <v>1007.8928943098964</v>
      </c>
      <c r="Z1166" s="31">
        <f t="shared" si="766"/>
        <v>682.70655540375128</v>
      </c>
      <c r="AA1166" s="31">
        <f t="shared" si="767"/>
        <v>5328.7554545841704</v>
      </c>
      <c r="AB1166" s="31">
        <f t="shared" si="768"/>
        <v>191.18003133712207</v>
      </c>
      <c r="AC1166" s="31">
        <f t="shared" si="769"/>
        <v>360.72274815966733</v>
      </c>
      <c r="AD1166" s="31">
        <f t="shared" si="753"/>
        <v>53.536624326754101</v>
      </c>
      <c r="AE1166" s="31">
        <f t="shared" si="770"/>
        <v>20.823156056345688</v>
      </c>
      <c r="AF1166" s="31">
        <f t="shared" si="771"/>
        <v>6637.7245698678107</v>
      </c>
      <c r="AG1166" s="31">
        <f t="shared" si="772"/>
        <v>0.10285249835507219</v>
      </c>
      <c r="AH1166" s="31">
        <f t="shared" si="773"/>
        <v>0.8027985190548953</v>
      </c>
      <c r="AI1166" s="31">
        <f t="shared" si="773"/>
        <v>2.8802043429911314E-2</v>
      </c>
      <c r="AJ1166" s="31">
        <f t="shared" si="773"/>
        <v>5.4344338087961831E-2</v>
      </c>
      <c r="AK1166" s="31">
        <f t="shared" si="754"/>
        <v>8.0655085584276174E-3</v>
      </c>
      <c r="AL1166" s="31">
        <f t="shared" si="754"/>
        <v>3.1370925137317617E-3</v>
      </c>
      <c r="AM1166" s="31">
        <f t="shared" si="774"/>
        <v>0.99999999999999989</v>
      </c>
      <c r="AN1166" s="31">
        <f>(Z1166*'Propiedades físicas'!$F$4)/1000</f>
        <v>600.35849069095082</v>
      </c>
      <c r="AO1166" s="31">
        <f>(AA1166*'Propiedades físicas'!$F$6)/1000</f>
        <v>170.73332476487681</v>
      </c>
      <c r="AP1166" s="31">
        <f>(AB1166*'Propiedades físicas'!$F$9)/1000</f>
        <v>117.94852033343746</v>
      </c>
      <c r="AQ1166" s="31">
        <f>(AC1166*'Propiedades físicas'!$F$5)/1000</f>
        <v>106.22202765057725</v>
      </c>
      <c r="AR1166" s="31">
        <f>(AD1166*'Propiedades físicas'!$F$8)/1000</f>
        <v>18.979804056320855</v>
      </c>
      <c r="AS1166" s="31">
        <f>(AE1166*'Propiedades físicas'!$F$7)/1000</f>
        <v>1.9176044412288744</v>
      </c>
      <c r="AT1166" s="31">
        <f t="shared" si="775"/>
        <v>1016.1597719373921</v>
      </c>
      <c r="AU1166" s="31">
        <f t="shared" si="776"/>
        <v>0.59081111776971651</v>
      </c>
      <c r="AV1166" s="31">
        <f t="shared" si="780"/>
        <v>0.16801818914692884</v>
      </c>
      <c r="AW1166" s="31">
        <f t="shared" si="780"/>
        <v>0.11607281019259295</v>
      </c>
      <c r="AX1166" s="31">
        <f t="shared" si="780"/>
        <v>0.10453280141965887</v>
      </c>
      <c r="AY1166" s="31">
        <f t="shared" si="777"/>
        <v>1.8677972283959145E-2</v>
      </c>
      <c r="AZ1166" s="31">
        <f t="shared" si="777"/>
        <v>1.8871091871436752E-3</v>
      </c>
      <c r="BA1166" s="31">
        <f t="shared" si="778"/>
        <v>1.0000000000000002</v>
      </c>
      <c r="BB1166" s="34">
        <f>AU1166*'Propiedades físicas'!$C$4+'Diseño reactor'!AV1166*'Propiedades físicas'!$C$5+'Diseño reactor'!AW1166*'Propiedades físicas'!$C$8+'Diseño reactor'!AX1166*'Propiedades físicas'!$C$9+'Diseño reactor'!AY1166*'Propiedades físicas'!$C$7+'Diseño reactor'!AZ1166*'Propiedades físicas'!$C$6</f>
        <v>875.81672162268853</v>
      </c>
      <c r="BC1166" s="45">
        <f>AU1166*'Propiedades físicas'!$L$4+'Diseño reactor'!AV1166*'Propiedades físicas'!$L$5+'Diseño reactor'!AW1166*'Propiedades físicas'!$L$8+AX1166*'Propiedades físicas'!$L$9+'Diseño reactor'!AY1166*'Propiedades físicas'!$L$7+'Diseño reactor'!AZ1166*'Propiedades físicas'!$L$6</f>
        <v>2.046392089658736</v>
      </c>
      <c r="BD1166" s="29">
        <f t="shared" si="755"/>
        <v>2.5522624899651705</v>
      </c>
      <c r="BE1166" s="58">
        <f t="shared" si="756"/>
        <v>42.44519733676853</v>
      </c>
      <c r="BF1166" s="30">
        <f>AU1166*'Propiedades físicas'!$I$4+'Diseño reactor'!AV1166*'Propiedades físicas'!$I$5+'Diseño reactor'!AW1166*'Propiedades físicas'!$I$8+'Diseño reactor'!AX1166*'Propiedades físicas'!$I$9+'Diseño reactor'!AY1166*'Propiedades físicas'!$I$7+'Diseño reactor'!AZ1166*'Propiedades físicas'!$I$6</f>
        <v>1.9772381500879389E-2</v>
      </c>
      <c r="BG1166" s="24">
        <f>AU1166*'Propiedades físicas'!$O$4+'Diseño reactor'!AV1166*'Propiedades físicas'!$O$5+'Diseño reactor'!AW1166*'Propiedades físicas'!$O$8+'Diseño reactor'!AX1166*'Propiedades físicas'!$O$9+'Diseño reactor'!AY1166*'Propiedades físicas'!$O$7+'Diseño reactor'!AZ1166*'Propiedades físicas'!$O$6</f>
        <v>0.15111303778098104</v>
      </c>
      <c r="BH1166" s="54">
        <f t="shared" si="757"/>
        <v>41588.039791669165</v>
      </c>
      <c r="BI1166" s="34">
        <f t="shared" si="779"/>
        <v>267.76011978370025</v>
      </c>
      <c r="BJ1166" s="27">
        <f t="shared" si="758"/>
        <v>4796.8111565889885</v>
      </c>
      <c r="BK1166" s="34">
        <f t="shared" si="759"/>
        <v>557.58515810297172</v>
      </c>
      <c r="BL1166" s="27">
        <f t="shared" si="760"/>
        <v>105.2846099033621</v>
      </c>
      <c r="BM1166" s="34">
        <f t="shared" si="761"/>
        <v>1.1054421768707483</v>
      </c>
      <c r="BN1166" s="45">
        <f t="shared" si="762"/>
        <v>1162.1600544474957</v>
      </c>
      <c r="BO1166" s="45">
        <f t="shared" si="763"/>
        <v>95.204312096482411</v>
      </c>
      <c r="BP1166" s="66">
        <f t="shared" si="764"/>
        <v>6.691041523075163</v>
      </c>
    </row>
    <row r="1167" spans="8:68">
      <c r="H1167" s="68">
        <v>1162</v>
      </c>
      <c r="I1167" s="31">
        <f>('Propiedades físicas'!$C$10*'Diseño reactor'!H1167)/1000</f>
        <v>1017.0350172189919</v>
      </c>
      <c r="J1167" s="31">
        <f t="shared" si="741"/>
        <v>0.4483621431707423</v>
      </c>
      <c r="K1167" s="31">
        <f>(I1167*1000)/'Propiedades físicas'!$F$10</f>
        <v>6643.4418175593437</v>
      </c>
      <c r="L1167" s="31">
        <f t="shared" si="742"/>
        <v>949.06311679419196</v>
      </c>
      <c r="M1167" s="31">
        <f t="shared" si="743"/>
        <v>5694.3787007651517</v>
      </c>
      <c r="N1167" s="31">
        <f t="shared" si="744"/>
        <v>0.81674967021875389</v>
      </c>
      <c r="O1167" s="32">
        <f t="shared" si="745"/>
        <v>4.9004980213125231</v>
      </c>
      <c r="P1167" s="33">
        <f t="shared" si="746"/>
        <v>0.58817495414988019</v>
      </c>
      <c r="Q1167" s="31">
        <f t="shared" si="747"/>
        <v>4.5900524128013434</v>
      </c>
      <c r="R1167" s="31">
        <f t="shared" si="748"/>
        <v>0.16460603296922485</v>
      </c>
      <c r="S1167" s="31">
        <f t="shared" si="749"/>
        <v>0.31044560851117953</v>
      </c>
      <c r="T1167" s="31">
        <f t="shared" si="750"/>
        <v>4.6066473756992174E-2</v>
      </c>
      <c r="U1167" s="31">
        <f t="shared" si="751"/>
        <v>1.7902209342656787E-2</v>
      </c>
      <c r="V1167" s="47">
        <f t="shared" si="765"/>
        <v>5.8246451770182313E-4</v>
      </c>
      <c r="W1167" s="31">
        <f t="shared" si="752"/>
        <v>0.27985896340509514</v>
      </c>
      <c r="X1167" s="34">
        <f>(S1167*H1167*'Propiedades físicas'!$F$5*60*24*365)/(1000000)</f>
        <v>55832.626907737475</v>
      </c>
      <c r="Y1167" s="34">
        <f>(U1167*H1167*'Propiedades físicas'!$F$7*60*24*365)/(1000000)</f>
        <v>1006.8866643261014</v>
      </c>
      <c r="Z1167" s="31">
        <f t="shared" si="766"/>
        <v>683.45929672216073</v>
      </c>
      <c r="AA1167" s="31">
        <f t="shared" si="767"/>
        <v>5333.6409036751611</v>
      </c>
      <c r="AB1167" s="31">
        <f t="shared" si="768"/>
        <v>191.27221031023927</v>
      </c>
      <c r="AC1167" s="31">
        <f t="shared" si="769"/>
        <v>360.73779708999064</v>
      </c>
      <c r="AD1167" s="31">
        <f t="shared" si="753"/>
        <v>53.529242505624907</v>
      </c>
      <c r="AE1167" s="31">
        <f t="shared" si="770"/>
        <v>20.802367256167187</v>
      </c>
      <c r="AF1167" s="31">
        <f t="shared" si="771"/>
        <v>6643.4418175593446</v>
      </c>
      <c r="AG1167" s="31">
        <f t="shared" si="772"/>
        <v>0.10287729094212926</v>
      </c>
      <c r="AH1167" s="31">
        <f t="shared" si="773"/>
        <v>0.80284302175684952</v>
      </c>
      <c r="AI1167" s="31">
        <f t="shared" si="773"/>
        <v>2.8791132000988685E-2</v>
      </c>
      <c r="AJ1167" s="31">
        <f t="shared" si="773"/>
        <v>5.429983538600746E-2</v>
      </c>
      <c r="AK1167" s="31">
        <f t="shared" si="754"/>
        <v>8.0574563570559553E-3</v>
      </c>
      <c r="AL1167" s="31">
        <f t="shared" si="754"/>
        <v>3.1312635569689571E-3</v>
      </c>
      <c r="AM1167" s="31">
        <f t="shared" si="774"/>
        <v>0.99999999999999978</v>
      </c>
      <c r="AN1167" s="31">
        <f>(Z1167*'Propiedades físicas'!$F$4)/1000</f>
        <v>601.0204363515337</v>
      </c>
      <c r="AO1167" s="31">
        <f>(AA1167*'Propiedades físicas'!$F$6)/1000</f>
        <v>170.88985455375217</v>
      </c>
      <c r="AP1167" s="31">
        <f>(AB1167*'Propiedades físicas'!$F$9)/1000</f>
        <v>118.00539015090212</v>
      </c>
      <c r="AQ1167" s="31">
        <f>(AC1167*'Propiedades físicas'!$F$5)/1000</f>
        <v>106.22645910908956</v>
      </c>
      <c r="AR1167" s="31">
        <f>(AD1167*'Propiedades físicas'!$F$8)/1000</f>
        <v>18.977187053094134</v>
      </c>
      <c r="AS1167" s="31">
        <f>(AE1167*'Propiedades físicas'!$F$7)/1000</f>
        <v>1.9156900006204365</v>
      </c>
      <c r="AT1167" s="31">
        <f t="shared" si="775"/>
        <v>1017.035017218992</v>
      </c>
      <c r="AU1167" s="31">
        <f t="shared" si="776"/>
        <v>0.59095353274558848</v>
      </c>
      <c r="AV1167" s="31">
        <f t="shared" si="780"/>
        <v>0.16802750314442269</v>
      </c>
      <c r="AW1167" s="31">
        <f t="shared" si="780"/>
        <v>0.11602883691613612</v>
      </c>
      <c r="AX1167" s="31">
        <f t="shared" si="780"/>
        <v>0.10444719927103203</v>
      </c>
      <c r="AY1167" s="31">
        <f t="shared" si="777"/>
        <v>1.8659325128239798E-2</v>
      </c>
      <c r="AZ1167" s="31">
        <f t="shared" si="777"/>
        <v>1.8836027945810074E-3</v>
      </c>
      <c r="BA1167" s="31">
        <f t="shared" si="778"/>
        <v>1.0000000000000002</v>
      </c>
      <c r="BB1167" s="34">
        <f>AU1167*'Propiedades físicas'!$C$4+'Diseño reactor'!AV1167*'Propiedades físicas'!$C$5+'Diseño reactor'!AW1167*'Propiedades físicas'!$C$8+'Diseño reactor'!AX1167*'Propiedades físicas'!$C$9+'Diseño reactor'!AY1167*'Propiedades físicas'!$C$7+'Diseño reactor'!AZ1167*'Propiedades físicas'!$C$6</f>
        <v>875.81568836791621</v>
      </c>
      <c r="BC1167" s="45">
        <f>AU1167*'Propiedades físicas'!$L$4+'Diseño reactor'!AV1167*'Propiedades físicas'!$L$5+'Diseño reactor'!AW1167*'Propiedades físicas'!$L$8+AX1167*'Propiedades físicas'!$L$9+'Diseño reactor'!AY1167*'Propiedades físicas'!$L$7+'Diseño reactor'!AZ1167*'Propiedades físicas'!$L$6</f>
        <v>2.0464987402976247</v>
      </c>
      <c r="BD1167" s="29">
        <f t="shared" si="755"/>
        <v>2.5505508274849404</v>
      </c>
      <c r="BE1167" s="58">
        <f t="shared" si="756"/>
        <v>42.443309591517398</v>
      </c>
      <c r="BF1167" s="30">
        <f>AU1167*'Propiedades físicas'!$I$4+'Diseño reactor'!AV1167*'Propiedades físicas'!$I$5+'Diseño reactor'!AW1167*'Propiedades físicas'!$I$8+'Diseño reactor'!AX1167*'Propiedades físicas'!$I$9+'Diseño reactor'!AY1167*'Propiedades físicas'!$I$7+'Diseño reactor'!AZ1167*'Propiedades físicas'!$I$6</f>
        <v>1.9772856572930288E-2</v>
      </c>
      <c r="BG1167" s="24">
        <f>AU1167*'Propiedades físicas'!$O$4+'Diseño reactor'!AV1167*'Propiedades físicas'!$O$5+'Diseño reactor'!AW1167*'Propiedades físicas'!$O$8+'Diseño reactor'!AX1167*'Propiedades físicas'!$O$9+'Diseño reactor'!AY1167*'Propiedades físicas'!$O$7+'Diseño reactor'!AZ1167*'Propiedades físicas'!$O$6</f>
        <v>0.15111783220643546</v>
      </c>
      <c r="BH1167" s="54">
        <f t="shared" si="757"/>
        <v>41586.991514870861</v>
      </c>
      <c r="BI1167" s="34">
        <f t="shared" si="779"/>
        <v>267.77201259286073</v>
      </c>
      <c r="BJ1167" s="27">
        <f t="shared" si="758"/>
        <v>4796.801565967291</v>
      </c>
      <c r="BK1167" s="34">
        <f t="shared" si="759"/>
        <v>557.6017339795477</v>
      </c>
      <c r="BL1167" s="27">
        <f t="shared" si="760"/>
        <v>105.28520088420895</v>
      </c>
      <c r="BM1167" s="34">
        <f t="shared" si="761"/>
        <v>1.1054421768707483</v>
      </c>
      <c r="BN1167" s="45">
        <f t="shared" si="762"/>
        <v>1163.3126991401421</v>
      </c>
      <c r="BO1167" s="45">
        <f t="shared" si="763"/>
        <v>95.225640319919677</v>
      </c>
      <c r="BP1167" s="66">
        <f t="shared" si="764"/>
        <v>6.6910336292425674</v>
      </c>
    </row>
    <row r="1168" spans="8:68">
      <c r="H1168" s="68">
        <v>1163</v>
      </c>
      <c r="I1168" s="31">
        <f>('Propiedades físicas'!$C$10*'Diseño reactor'!H1168)/1000</f>
        <v>1017.9102625005918</v>
      </c>
      <c r="J1168" s="31">
        <f t="shared" si="741"/>
        <v>0.44797662112158426</v>
      </c>
      <c r="K1168" s="31">
        <f>(I1168*1000)/'Propiedades físicas'!$F$10</f>
        <v>6649.1590652508758</v>
      </c>
      <c r="L1168" s="31">
        <f t="shared" si="742"/>
        <v>949.87986646441072</v>
      </c>
      <c r="M1168" s="31">
        <f t="shared" si="743"/>
        <v>5699.2791987864648</v>
      </c>
      <c r="N1168" s="31">
        <f t="shared" si="744"/>
        <v>0.81674967021875389</v>
      </c>
      <c r="O1168" s="32">
        <f t="shared" si="745"/>
        <v>4.9004980213125231</v>
      </c>
      <c r="P1168" s="33">
        <f t="shared" si="746"/>
        <v>0.58831652392850498</v>
      </c>
      <c r="Q1168" s="31">
        <f t="shared" si="747"/>
        <v>4.590306440262955</v>
      </c>
      <c r="R1168" s="31">
        <f t="shared" si="748"/>
        <v>0.16454367779485768</v>
      </c>
      <c r="S1168" s="31">
        <f t="shared" si="749"/>
        <v>0.31019158104956907</v>
      </c>
      <c r="T1168" s="31">
        <f t="shared" si="750"/>
        <v>4.6020502231462361E-2</v>
      </c>
      <c r="U1168" s="31">
        <f t="shared" si="751"/>
        <v>1.7868966263928886E-2</v>
      </c>
      <c r="V1168" s="47">
        <f t="shared" si="765"/>
        <v>5.8260471301657777E-4</v>
      </c>
      <c r="W1168" s="31">
        <f t="shared" si="752"/>
        <v>0.27968563027281856</v>
      </c>
      <c r="X1168" s="34">
        <f>(S1168*H1168*'Propiedades físicas'!$F$5*60*24*365)/(1000000)</f>
        <v>55834.95031552529</v>
      </c>
      <c r="Y1168" s="34">
        <f>(U1168*H1168*'Propiedades físicas'!$F$7*60*24*365)/(1000000)</f>
        <v>1005.8818529693892</v>
      </c>
      <c r="Z1168" s="31">
        <f t="shared" si="766"/>
        <v>684.21211732885126</v>
      </c>
      <c r="AA1168" s="31">
        <f t="shared" si="767"/>
        <v>5338.5263900258169</v>
      </c>
      <c r="AB1168" s="31">
        <f t="shared" si="768"/>
        <v>191.36429727541949</v>
      </c>
      <c r="AC1168" s="31">
        <f t="shared" si="769"/>
        <v>360.7528087606488</v>
      </c>
      <c r="AD1168" s="31">
        <f t="shared" si="753"/>
        <v>53.521844095190723</v>
      </c>
      <c r="AE1168" s="31">
        <f t="shared" si="770"/>
        <v>20.781607764949293</v>
      </c>
      <c r="AF1168" s="31">
        <f t="shared" si="771"/>
        <v>6649.1590652508767</v>
      </c>
      <c r="AG1168" s="31">
        <f t="shared" si="772"/>
        <v>0.10290205281816875</v>
      </c>
      <c r="AH1168" s="31">
        <f t="shared" si="773"/>
        <v>0.80288745353159796</v>
      </c>
      <c r="AI1168" s="31">
        <f t="shared" si="773"/>
        <v>2.8780225498816397E-2</v>
      </c>
      <c r="AJ1168" s="31">
        <f t="shared" si="773"/>
        <v>5.4255403611259134E-2</v>
      </c>
      <c r="AK1168" s="31">
        <f t="shared" si="754"/>
        <v>8.0494155080303095E-3</v>
      </c>
      <c r="AL1168" s="31">
        <f t="shared" si="754"/>
        <v>3.1254490321273717E-3</v>
      </c>
      <c r="AM1168" s="31">
        <f t="shared" si="774"/>
        <v>1</v>
      </c>
      <c r="AN1168" s="31">
        <f>(Z1168*'Propiedades físicas'!$F$4)/1000</f>
        <v>601.68245173664513</v>
      </c>
      <c r="AO1168" s="31">
        <f>(AA1168*'Propiedades físicas'!$F$6)/1000</f>
        <v>171.04638553642718</v>
      </c>
      <c r="AP1168" s="31">
        <f>(AB1168*'Propiedades físicas'!$F$9)/1000</f>
        <v>118.06220320407004</v>
      </c>
      <c r="AQ1168" s="31">
        <f>(AC1168*'Propiedades físicas'!$F$5)/1000</f>
        <v>106.23087959574826</v>
      </c>
      <c r="AR1168" s="31">
        <f>(AD1168*'Propiedades físicas'!$F$8)/1000</f>
        <v>18.974564168627005</v>
      </c>
      <c r="AS1168" s="31">
        <f>(AE1168*'Propiedades físicas'!$F$7)/1000</f>
        <v>1.9137782590741803</v>
      </c>
      <c r="AT1168" s="31">
        <f t="shared" si="775"/>
        <v>1017.9102625005919</v>
      </c>
      <c r="AU1168" s="31">
        <f t="shared" si="776"/>
        <v>0.59109577130950208</v>
      </c>
      <c r="AV1168" s="31">
        <f t="shared" si="780"/>
        <v>0.16803680229751855</v>
      </c>
      <c r="AW1168" s="31">
        <f t="shared" si="780"/>
        <v>0.11598488349458153</v>
      </c>
      <c r="AX1168" s="31">
        <f t="shared" si="780"/>
        <v>0.10436173355280078</v>
      </c>
      <c r="AY1168" s="31">
        <f t="shared" si="777"/>
        <v>1.8640704262096946E-2</v>
      </c>
      <c r="AZ1168" s="31">
        <f t="shared" si="777"/>
        <v>1.8801050834999981E-3</v>
      </c>
      <c r="BA1168" s="31">
        <f t="shared" si="778"/>
        <v>1</v>
      </c>
      <c r="BB1168" s="34">
        <f>AU1168*'Propiedades físicas'!$C$4+'Diseño reactor'!AV1168*'Propiedades físicas'!$C$5+'Diseño reactor'!AW1168*'Propiedades físicas'!$C$8+'Diseño reactor'!AX1168*'Propiedades físicas'!$C$9+'Diseño reactor'!AY1168*'Propiedades físicas'!$C$7+'Diseño reactor'!AZ1168*'Propiedades físicas'!$C$6</f>
        <v>875.81465751063797</v>
      </c>
      <c r="BC1168" s="45">
        <f>AU1168*'Propiedades físicas'!$L$4+'Diseño reactor'!AV1168*'Propiedades físicas'!$L$5+'Diseño reactor'!AW1168*'Propiedades físicas'!$L$8+AX1168*'Propiedades físicas'!$L$9+'Diseño reactor'!AY1168*'Propiedades físicas'!$L$7+'Diseño reactor'!AZ1168*'Propiedades físicas'!$L$6</f>
        <v>2.0466052523949747</v>
      </c>
      <c r="BD1168" s="29">
        <f t="shared" si="755"/>
        <v>2.5488414643725137</v>
      </c>
      <c r="BE1168" s="58">
        <f t="shared" si="756"/>
        <v>42.441424462524616</v>
      </c>
      <c r="BF1168" s="30">
        <f>AU1168*'Propiedades físicas'!$I$4+'Diseño reactor'!AV1168*'Propiedades físicas'!$I$5+'Diseño reactor'!AW1168*'Propiedades físicas'!$I$8+'Diseño reactor'!AX1168*'Propiedades físicas'!$I$9+'Diseño reactor'!AY1168*'Propiedades físicas'!$I$7+'Diseño reactor'!AZ1168*'Propiedades físicas'!$I$6</f>
        <v>1.9773330551812747E-2</v>
      </c>
      <c r="BG1168" s="24">
        <f>AU1168*'Propiedades físicas'!$O$4+'Diseño reactor'!AV1168*'Propiedades físicas'!$O$5+'Diseño reactor'!AW1168*'Propiedades físicas'!$O$8+'Diseño reactor'!AX1168*'Propiedades físicas'!$O$9+'Diseño reactor'!AY1168*'Propiedades físicas'!$O$7+'Diseño reactor'!AZ1168*'Propiedades físicas'!$O$6</f>
        <v>0.15112262110203958</v>
      </c>
      <c r="BH1168" s="54">
        <f t="shared" si="757"/>
        <v>41585.945701361925</v>
      </c>
      <c r="BI1168" s="34">
        <f t="shared" si="779"/>
        <v>267.78388218503329</v>
      </c>
      <c r="BJ1168" s="27">
        <f t="shared" si="758"/>
        <v>4796.7920209719778</v>
      </c>
      <c r="BK1168" s="34">
        <f t="shared" si="759"/>
        <v>557.61829468510371</v>
      </c>
      <c r="BL1168" s="27">
        <f t="shared" si="760"/>
        <v>105.28579129570026</v>
      </c>
      <c r="BM1168" s="34">
        <f t="shared" si="761"/>
        <v>1.1054421768707483</v>
      </c>
      <c r="BN1168" s="45">
        <f t="shared" si="762"/>
        <v>1164.4654330430139</v>
      </c>
      <c r="BO1168" s="45">
        <f t="shared" si="763"/>
        <v>95.246942132246105</v>
      </c>
      <c r="BP1168" s="66">
        <f t="shared" si="764"/>
        <v>6.6910257537262821</v>
      </c>
    </row>
    <row r="1169" spans="8:68">
      <c r="H1169" s="68">
        <v>1164</v>
      </c>
      <c r="I1169" s="31">
        <f>('Propiedades físicas'!$C$10*'Diseño reactor'!H1169)/1000</f>
        <v>1018.7855077821916</v>
      </c>
      <c r="J1169" s="31">
        <f t="shared" si="741"/>
        <v>0.44759176148144542</v>
      </c>
      <c r="K1169" s="31">
        <f>(I1169*1000)/'Propiedades físicas'!$F$10</f>
        <v>6654.8763129424069</v>
      </c>
      <c r="L1169" s="31">
        <f t="shared" si="742"/>
        <v>950.69661613462949</v>
      </c>
      <c r="M1169" s="31">
        <f t="shared" si="743"/>
        <v>5704.179696807777</v>
      </c>
      <c r="N1169" s="31">
        <f t="shared" si="744"/>
        <v>0.81674967021875389</v>
      </c>
      <c r="O1169" s="32">
        <f t="shared" si="745"/>
        <v>4.9004980213125231</v>
      </c>
      <c r="P1169" s="33">
        <f t="shared" si="746"/>
        <v>0.5884579184506793</v>
      </c>
      <c r="Q1169" s="31">
        <f t="shared" si="747"/>
        <v>4.5905600631622772</v>
      </c>
      <c r="R1169" s="31">
        <f t="shared" si="748"/>
        <v>0.16448135082677098</v>
      </c>
      <c r="S1169" s="31">
        <f t="shared" si="749"/>
        <v>0.3099379581502445</v>
      </c>
      <c r="T1169" s="31">
        <f t="shared" si="750"/>
        <v>4.5974595500437324E-2</v>
      </c>
      <c r="U1169" s="31">
        <f t="shared" si="751"/>
        <v>1.7835805440866288E-2</v>
      </c>
      <c r="V1169" s="47">
        <f t="shared" si="765"/>
        <v>5.8274473477640091E-4</v>
      </c>
      <c r="W1169" s="31">
        <f t="shared" si="752"/>
        <v>0.2795125117184683</v>
      </c>
      <c r="X1169" s="34">
        <f>(S1169*H1169*'Propiedades físicas'!$F$5*60*24*365)/(1000000)</f>
        <v>55837.267974343369</v>
      </c>
      <c r="Y1169" s="34">
        <f>(U1169*H1169*'Propiedades físicas'!$F$7*60*24*365)/(1000000)</f>
        <v>1004.8784578426917</v>
      </c>
      <c r="Z1169" s="31">
        <f t="shared" si="766"/>
        <v>684.9650170765907</v>
      </c>
      <c r="AA1169" s="31">
        <f t="shared" si="767"/>
        <v>5343.4119135208903</v>
      </c>
      <c r="AB1169" s="31">
        <f t="shared" si="768"/>
        <v>191.45629236236144</v>
      </c>
      <c r="AC1169" s="31">
        <f t="shared" si="769"/>
        <v>360.76778328688459</v>
      </c>
      <c r="AD1169" s="31">
        <f t="shared" si="753"/>
        <v>53.514429162509046</v>
      </c>
      <c r="AE1169" s="31">
        <f t="shared" si="770"/>
        <v>20.760877533168358</v>
      </c>
      <c r="AF1169" s="31">
        <f t="shared" si="771"/>
        <v>6654.8763129424051</v>
      </c>
      <c r="AG1169" s="31">
        <f t="shared" si="772"/>
        <v>0.10292678404021884</v>
      </c>
      <c r="AH1169" s="31">
        <f t="shared" si="773"/>
        <v>0.80293181454462514</v>
      </c>
      <c r="AI1169" s="31">
        <f t="shared" si="773"/>
        <v>2.8769323930185928E-2</v>
      </c>
      <c r="AJ1169" s="31">
        <f t="shared" si="773"/>
        <v>5.4211042598231812E-2</v>
      </c>
      <c r="AK1169" s="31">
        <f t="shared" si="754"/>
        <v>8.0413859921685052E-3</v>
      </c>
      <c r="AL1169" s="31">
        <f t="shared" si="754"/>
        <v>3.1196488945696254E-3</v>
      </c>
      <c r="AM1169" s="31">
        <f t="shared" si="774"/>
        <v>0.99999999999999989</v>
      </c>
      <c r="AN1169" s="31">
        <f>(Z1169*'Propiedades físicas'!$F$4)/1000</f>
        <v>602.34453671681229</v>
      </c>
      <c r="AO1169" s="31">
        <f>(AA1169*'Propiedades físicas'!$F$6)/1000</f>
        <v>171.20291770920932</v>
      </c>
      <c r="AP1169" s="31">
        <f>(AB1169*'Propiedades físicas'!$F$9)/1000</f>
        <v>118.11895957295887</v>
      </c>
      <c r="AQ1169" s="31">
        <f>(AC1169*'Propiedades físicas'!$F$5)/1000</f>
        <v>106.23528914448892</v>
      </c>
      <c r="AR1169" s="31">
        <f>(AD1169*'Propiedades físicas'!$F$8)/1000</f>
        <v>18.971935426692699</v>
      </c>
      <c r="AS1169" s="31">
        <f>(AE1169*'Propiedades físicas'!$F$7)/1000</f>
        <v>1.9118692120294742</v>
      </c>
      <c r="AT1169" s="31">
        <f t="shared" si="775"/>
        <v>1018.7855077821915</v>
      </c>
      <c r="AU1169" s="31">
        <f t="shared" si="776"/>
        <v>0.59123783378904216</v>
      </c>
      <c r="AV1169" s="31">
        <f t="shared" si="780"/>
        <v>0.16804608664085077</v>
      </c>
      <c r="AW1169" s="31">
        <f t="shared" si="780"/>
        <v>0.11594094995529892</v>
      </c>
      <c r="AX1169" s="31">
        <f t="shared" si="780"/>
        <v>0.10427640394665018</v>
      </c>
      <c r="AY1169" s="31">
        <f t="shared" si="777"/>
        <v>1.8622109641108827E-2</v>
      </c>
      <c r="AZ1169" s="31">
        <f t="shared" si="777"/>
        <v>1.876616027049157E-3</v>
      </c>
      <c r="BA1169" s="31">
        <f t="shared" si="778"/>
        <v>0.99999999999999989</v>
      </c>
      <c r="BB1169" s="34">
        <f>AU1169*'Propiedades físicas'!$C$4+'Diseño reactor'!AV1169*'Propiedades físicas'!$C$5+'Diseño reactor'!AW1169*'Propiedades físicas'!$C$8+'Diseño reactor'!AX1169*'Propiedades físicas'!$C$9+'Diseño reactor'!AY1169*'Propiedades físicas'!$C$7+'Diseño reactor'!AZ1169*'Propiedades físicas'!$C$6</f>
        <v>875.81362904381569</v>
      </c>
      <c r="BC1169" s="45">
        <f>AU1169*'Propiedades físicas'!$L$4+'Diseño reactor'!AV1169*'Propiedades físicas'!$L$5+'Diseño reactor'!AW1169*'Propiedades físicas'!$L$8+AX1169*'Propiedades físicas'!$L$9+'Diseño reactor'!AY1169*'Propiedades físicas'!$L$7+'Diseño reactor'!AZ1169*'Propiedades físicas'!$L$6</f>
        <v>2.0467116262164815</v>
      </c>
      <c r="BD1169" s="29">
        <f t="shared" si="755"/>
        <v>2.547134395993639</v>
      </c>
      <c r="BE1169" s="58">
        <f t="shared" si="756"/>
        <v>42.439541944310001</v>
      </c>
      <c r="BF1169" s="30">
        <f>AU1169*'Propiedades físicas'!$I$4+'Diseño reactor'!AV1169*'Propiedades físicas'!$I$5+'Diseño reactor'!AW1169*'Propiedades físicas'!$I$8+'Diseño reactor'!AX1169*'Propiedades físicas'!$I$9+'Diseño reactor'!AY1169*'Propiedades físicas'!$I$7+'Diseño reactor'!AZ1169*'Propiedades físicas'!$I$6</f>
        <v>1.9773803440647133E-2</v>
      </c>
      <c r="BG1169" s="24">
        <f>AU1169*'Propiedades físicas'!$O$4+'Diseño reactor'!AV1169*'Propiedades físicas'!$O$5+'Diseño reactor'!AW1169*'Propiedades físicas'!$O$8+'Diseño reactor'!AX1169*'Propiedades físicas'!$O$9+'Diseño reactor'!AY1169*'Propiedades físicas'!$O$7+'Diseño reactor'!AZ1169*'Propiedades físicas'!$O$6</f>
        <v>0.15112740447671549</v>
      </c>
      <c r="BH1169" s="54">
        <f t="shared" si="757"/>
        <v>41584.902343895388</v>
      </c>
      <c r="BI1169" s="34">
        <f t="shared" si="779"/>
        <v>267.79572862132653</v>
      </c>
      <c r="BJ1169" s="27">
        <f t="shared" si="758"/>
        <v>4796.7825214432478</v>
      </c>
      <c r="BK1169" s="34">
        <f t="shared" si="759"/>
        <v>557.6348402346099</v>
      </c>
      <c r="BL1169" s="27">
        <f t="shared" si="760"/>
        <v>105.28638113845</v>
      </c>
      <c r="BM1169" s="34">
        <f t="shared" si="761"/>
        <v>1.1054421768707483</v>
      </c>
      <c r="BN1169" s="45">
        <f t="shared" si="762"/>
        <v>1165.6182559836045</v>
      </c>
      <c r="BO1169" s="45">
        <f t="shared" si="763"/>
        <v>95.268217582485491</v>
      </c>
      <c r="BP1169" s="66">
        <f t="shared" si="764"/>
        <v>6.6910178964725411</v>
      </c>
    </row>
    <row r="1170" spans="8:68">
      <c r="H1170" s="68">
        <v>1165</v>
      </c>
      <c r="I1170" s="31">
        <f>('Propiedades físicas'!$C$10*'Diseño reactor'!H1170)/1000</f>
        <v>1019.6607530637914</v>
      </c>
      <c r="J1170" s="31">
        <f t="shared" si="741"/>
        <v>0.44720756254455152</v>
      </c>
      <c r="K1170" s="31">
        <f>(I1170*1000)/'Propiedades físicas'!$F$10</f>
        <v>6660.5935606339381</v>
      </c>
      <c r="L1170" s="31">
        <f t="shared" si="742"/>
        <v>951.51336580484826</v>
      </c>
      <c r="M1170" s="31">
        <f t="shared" si="743"/>
        <v>5709.0801948290891</v>
      </c>
      <c r="N1170" s="31">
        <f t="shared" si="744"/>
        <v>0.81674967021875389</v>
      </c>
      <c r="O1170" s="32">
        <f t="shared" si="745"/>
        <v>4.9004980213125231</v>
      </c>
      <c r="P1170" s="33">
        <f t="shared" si="746"/>
        <v>0.5885991380416401</v>
      </c>
      <c r="Q1170" s="31">
        <f t="shared" si="747"/>
        <v>4.5908132824425536</v>
      </c>
      <c r="R1170" s="31">
        <f t="shared" si="748"/>
        <v>0.16441905210347171</v>
      </c>
      <c r="S1170" s="31">
        <f t="shared" si="749"/>
        <v>0.30968473886996845</v>
      </c>
      <c r="T1170" s="31">
        <f t="shared" si="750"/>
        <v>4.5928753454429407E-2</v>
      </c>
      <c r="U1170" s="31">
        <f t="shared" si="751"/>
        <v>1.7802726619212641E-2</v>
      </c>
      <c r="V1170" s="47">
        <f t="shared" si="765"/>
        <v>5.8288458330337184E-4</v>
      </c>
      <c r="W1170" s="31">
        <f t="shared" si="752"/>
        <v>0.27933960734383539</v>
      </c>
      <c r="X1170" s="34">
        <f>(S1170*H1170*'Propiedades físicas'!$F$5*60*24*365)/(1000000)</f>
        <v>55839.579901962075</v>
      </c>
      <c r="Y1170" s="34">
        <f>(U1170*H1170*'Propiedades físicas'!$F$7*60*24*365)/(1000000)</f>
        <v>1003.8764765529086</v>
      </c>
      <c r="Z1170" s="31">
        <f t="shared" si="766"/>
        <v>685.71799581851076</v>
      </c>
      <c r="AA1170" s="31">
        <f t="shared" si="767"/>
        <v>5348.2974740455747</v>
      </c>
      <c r="AB1170" s="31">
        <f t="shared" si="768"/>
        <v>191.54819570054454</v>
      </c>
      <c r="AC1170" s="31">
        <f t="shared" si="769"/>
        <v>360.78272078351324</v>
      </c>
      <c r="AD1170" s="31">
        <f t="shared" si="753"/>
        <v>53.506997774410259</v>
      </c>
      <c r="AE1170" s="31">
        <f t="shared" si="770"/>
        <v>20.740176511382728</v>
      </c>
      <c r="AF1170" s="31">
        <f t="shared" si="771"/>
        <v>6660.5935606339372</v>
      </c>
      <c r="AG1170" s="31">
        <f t="shared" si="772"/>
        <v>0.10295148466516639</v>
      </c>
      <c r="AH1170" s="31">
        <f t="shared" si="773"/>
        <v>0.80297610496091254</v>
      </c>
      <c r="AI1170" s="31">
        <f t="shared" si="773"/>
        <v>2.8758427301832468E-2</v>
      </c>
      <c r="AJ1170" s="31">
        <f t="shared" si="773"/>
        <v>5.4166752181944416E-2</v>
      </c>
      <c r="AK1170" s="31">
        <f t="shared" si="754"/>
        <v>8.033367790320118E-3</v>
      </c>
      <c r="AL1170" s="31">
        <f t="shared" si="754"/>
        <v>3.1138630998239045E-3</v>
      </c>
      <c r="AM1170" s="31">
        <f t="shared" si="774"/>
        <v>0.99999999999999978</v>
      </c>
      <c r="AN1170" s="31">
        <f>(Z1170*'Propiedades físicas'!$F$4)/1000</f>
        <v>603.00669116288202</v>
      </c>
      <c r="AO1170" s="31">
        <f>(AA1170*'Propiedades físicas'!$F$6)/1000</f>
        <v>171.35945106842019</v>
      </c>
      <c r="AP1170" s="31">
        <f>(AB1170*'Propiedades físicas'!$F$9)/1000</f>
        <v>118.17565933745094</v>
      </c>
      <c r="AQ1170" s="31">
        <f>(AC1170*'Propiedades físicas'!$F$5)/1000</f>
        <v>106.23968778912115</v>
      </c>
      <c r="AR1170" s="31">
        <f>(AD1170*'Propiedades físicas'!$F$8)/1000</f>
        <v>18.969300850983917</v>
      </c>
      <c r="AS1170" s="31">
        <f>(AE1170*'Propiedades físicas'!$F$7)/1000</f>
        <v>1.9099628549332355</v>
      </c>
      <c r="AT1170" s="31">
        <f t="shared" si="775"/>
        <v>1019.6607530637915</v>
      </c>
      <c r="AU1170" s="31">
        <f t="shared" si="776"/>
        <v>0.59137972051098153</v>
      </c>
      <c r="AV1170" s="31">
        <f t="shared" si="780"/>
        <v>0.16805535620894851</v>
      </c>
      <c r="AW1170" s="31">
        <f t="shared" si="780"/>
        <v>0.11589703632543136</v>
      </c>
      <c r="AX1170" s="31">
        <f t="shared" si="780"/>
        <v>0.10419121013523469</v>
      </c>
      <c r="AY1170" s="31">
        <f t="shared" si="777"/>
        <v>1.8603541220927201E-2</v>
      </c>
      <c r="AZ1170" s="31">
        <f t="shared" si="777"/>
        <v>1.8731355984765898E-3</v>
      </c>
      <c r="BA1170" s="31">
        <f t="shared" si="778"/>
        <v>0.99999999999999989</v>
      </c>
      <c r="BB1170" s="34">
        <f>AU1170*'Propiedades físicas'!$C$4+'Diseño reactor'!AV1170*'Propiedades físicas'!$C$5+'Diseño reactor'!AW1170*'Propiedades físicas'!$C$8+'Diseño reactor'!AX1170*'Propiedades físicas'!$C$9+'Diseño reactor'!AY1170*'Propiedades físicas'!$C$7+'Diseño reactor'!AZ1170*'Propiedades físicas'!$C$6</f>
        <v>875.81260296043411</v>
      </c>
      <c r="BC1170" s="45">
        <f>AU1170*'Propiedades físicas'!$L$4+'Diseño reactor'!AV1170*'Propiedades físicas'!$L$5+'Diseño reactor'!AW1170*'Propiedades físicas'!$L$8+AX1170*'Propiedades físicas'!$L$9+'Diseño reactor'!AY1170*'Propiedades físicas'!$L$7+'Diseño reactor'!AZ1170*'Propiedades físicas'!$L$6</f>
        <v>2.0468178620271686</v>
      </c>
      <c r="BD1170" s="29">
        <f t="shared" si="755"/>
        <v>2.5454296177265143</v>
      </c>
      <c r="BE1170" s="58">
        <f t="shared" si="756"/>
        <v>42.437662031408792</v>
      </c>
      <c r="BF1170" s="30">
        <f>AU1170*'Propiedades físicas'!$I$4+'Diseño reactor'!AV1170*'Propiedades físicas'!$I$5+'Diseño reactor'!AW1170*'Propiedades físicas'!$I$8+'Diseño reactor'!AX1170*'Propiedades físicas'!$I$9+'Diseño reactor'!AY1170*'Propiedades físicas'!$I$7+'Diseño reactor'!AZ1170*'Propiedades físicas'!$I$6</f>
        <v>1.9774275242543007E-2</v>
      </c>
      <c r="BG1170" s="24">
        <f>AU1170*'Propiedades físicas'!$O$4+'Diseño reactor'!AV1170*'Propiedades físicas'!$O$5+'Diseño reactor'!AW1170*'Propiedades físicas'!$O$8+'Diseño reactor'!AX1170*'Propiedades físicas'!$O$9+'Diseño reactor'!AY1170*'Propiedades físicas'!$O$7+'Diseño reactor'!AZ1170*'Propiedades físicas'!$O$6</f>
        <v>0.15113218233936782</v>
      </c>
      <c r="BH1170" s="54">
        <f t="shared" si="757"/>
        <v>41583.861435250234</v>
      </c>
      <c r="BI1170" s="34">
        <f t="shared" si="779"/>
        <v>267.80755196264812</v>
      </c>
      <c r="BJ1170" s="27">
        <f t="shared" si="758"/>
        <v>4796.7730672219132</v>
      </c>
      <c r="BK1170" s="34">
        <f t="shared" si="759"/>
        <v>557.65137064303906</v>
      </c>
      <c r="BL1170" s="27">
        <f t="shared" si="760"/>
        <v>105.28697041307191</v>
      </c>
      <c r="BM1170" s="34">
        <f t="shared" si="761"/>
        <v>1.1054421768707483</v>
      </c>
      <c r="BN1170" s="45">
        <f t="shared" si="762"/>
        <v>1166.7711677898471</v>
      </c>
      <c r="BO1170" s="45">
        <f t="shared" si="763"/>
        <v>95.289466719540272</v>
      </c>
      <c r="BP1170" s="66">
        <f t="shared" si="764"/>
        <v>6.6910100574277465</v>
      </c>
    </row>
    <row r="1171" spans="8:68">
      <c r="H1171" s="68">
        <v>1166</v>
      </c>
      <c r="I1171" s="31">
        <f>('Propiedades físicas'!$C$10*'Diseño reactor'!H1171)/1000</f>
        <v>1020.5359983453912</v>
      </c>
      <c r="J1171" s="31">
        <f t="shared" si="741"/>
        <v>0.44682402261097987</v>
      </c>
      <c r="K1171" s="31">
        <f>(I1171*1000)/'Propiedades físicas'!$F$10</f>
        <v>6666.3108083254692</v>
      </c>
      <c r="L1171" s="31">
        <f t="shared" si="742"/>
        <v>952.33011547506703</v>
      </c>
      <c r="M1171" s="31">
        <f t="shared" si="743"/>
        <v>5713.9806928504022</v>
      </c>
      <c r="N1171" s="31">
        <f t="shared" si="744"/>
        <v>0.81674967021875389</v>
      </c>
      <c r="O1171" s="32">
        <f t="shared" si="745"/>
        <v>4.9004980213125231</v>
      </c>
      <c r="P1171" s="33">
        <f t="shared" si="746"/>
        <v>0.5887401830258201</v>
      </c>
      <c r="Q1171" s="31">
        <f t="shared" si="747"/>
        <v>4.5910660990441485</v>
      </c>
      <c r="R1171" s="31">
        <f t="shared" si="748"/>
        <v>0.16435678166314718</v>
      </c>
      <c r="S1171" s="31">
        <f t="shared" si="749"/>
        <v>0.3094319222683744</v>
      </c>
      <c r="T1171" s="31">
        <f t="shared" si="750"/>
        <v>4.5882975984132421E-2</v>
      </c>
      <c r="U1171" s="31">
        <f t="shared" si="751"/>
        <v>1.776972954565411E-2</v>
      </c>
      <c r="V1171" s="47">
        <f t="shared" si="765"/>
        <v>5.8302425891877327E-4</v>
      </c>
      <c r="W1171" s="31">
        <f t="shared" si="752"/>
        <v>0.27916691675169558</v>
      </c>
      <c r="X1171" s="34">
        <f>(S1171*H1171*'Propiedades físicas'!$F$5*60*24*365)/(1000000)</f>
        <v>55841.886116085909</v>
      </c>
      <c r="Y1171" s="34">
        <f>(U1171*H1171*'Propiedades físicas'!$F$7*60*24*365)/(1000000)</f>
        <v>1002.8759067109065</v>
      </c>
      <c r="Z1171" s="31">
        <f t="shared" si="766"/>
        <v>686.47105340810629</v>
      </c>
      <c r="AA1171" s="31">
        <f t="shared" si="767"/>
        <v>5353.1830714854768</v>
      </c>
      <c r="AB1171" s="31">
        <f t="shared" si="768"/>
        <v>191.64000741922962</v>
      </c>
      <c r="AC1171" s="31">
        <f t="shared" si="769"/>
        <v>360.79762136492457</v>
      </c>
      <c r="AD1171" s="31">
        <f t="shared" si="753"/>
        <v>53.499549997498406</v>
      </c>
      <c r="AE1171" s="31">
        <f t="shared" si="770"/>
        <v>20.719504650232693</v>
      </c>
      <c r="AF1171" s="31">
        <f t="shared" si="771"/>
        <v>6666.3108083254683</v>
      </c>
      <c r="AG1171" s="31">
        <f t="shared" si="772"/>
        <v>0.10297615474975778</v>
      </c>
      <c r="AH1171" s="31">
        <f t="shared" si="773"/>
        <v>0.80302032494493902</v>
      </c>
      <c r="AI1171" s="31">
        <f t="shared" si="773"/>
        <v>2.8747535620435357E-2</v>
      </c>
      <c r="AJ1171" s="31">
        <f t="shared" si="773"/>
        <v>5.4122532197918093E-2</v>
      </c>
      <c r="AK1171" s="31">
        <f t="shared" si="754"/>
        <v>8.0253608833664811E-3</v>
      </c>
      <c r="AL1171" s="31">
        <f t="shared" si="754"/>
        <v>3.1080916035832553E-3</v>
      </c>
      <c r="AM1171" s="31">
        <f t="shared" si="774"/>
        <v>0.99999999999999989</v>
      </c>
      <c r="AN1171" s="31">
        <f>(Z1171*'Propiedades físicas'!$F$4)/1000</f>
        <v>603.66891494602044</v>
      </c>
      <c r="AO1171" s="31">
        <f>(AA1171*'Propiedades físicas'!$F$6)/1000</f>
        <v>171.51598561039469</v>
      </c>
      <c r="AP1171" s="31">
        <f>(AB1171*'Propiedades físicas'!$F$9)/1000</f>
        <v>118.23230257729369</v>
      </c>
      <c r="AQ1171" s="31">
        <f>(AC1171*'Propiedades físicas'!$F$5)/1000</f>
        <v>106.24407556332935</v>
      </c>
      <c r="AR1171" s="31">
        <f>(AD1171*'Propiedades físicas'!$F$8)/1000</f>
        <v>18.966660465113126</v>
      </c>
      <c r="AS1171" s="31">
        <f>(AE1171*'Propiedades físicas'!$F$7)/1000</f>
        <v>1.908059183239929</v>
      </c>
      <c r="AT1171" s="31">
        <f t="shared" si="775"/>
        <v>1020.5359983453914</v>
      </c>
      <c r="AU1171" s="31">
        <f t="shared" si="776"/>
        <v>0.59152143180128569</v>
      </c>
      <c r="AV1171" s="31">
        <f t="shared" si="780"/>
        <v>0.16806461103623571</v>
      </c>
      <c r="AW1171" s="31">
        <f t="shared" si="780"/>
        <v>0.11585314263189668</v>
      </c>
      <c r="AX1171" s="31">
        <f t="shared" si="780"/>
        <v>0.10410615180217482</v>
      </c>
      <c r="AY1171" s="31">
        <f t="shared" si="777"/>
        <v>1.8584998957277377E-2</v>
      </c>
      <c r="AZ1171" s="31">
        <f t="shared" si="777"/>
        <v>1.8696637711295737E-3</v>
      </c>
      <c r="BA1171" s="31">
        <f t="shared" si="778"/>
        <v>1</v>
      </c>
      <c r="BB1171" s="34">
        <f>AU1171*'Propiedades físicas'!$C$4+'Diseño reactor'!AV1171*'Propiedades físicas'!$C$5+'Diseño reactor'!AW1171*'Propiedades físicas'!$C$8+'Diseño reactor'!AX1171*'Propiedades físicas'!$C$9+'Diseño reactor'!AY1171*'Propiedades físicas'!$C$7+'Diseño reactor'!AZ1171*'Propiedades físicas'!$C$6</f>
        <v>875.81157925350431</v>
      </c>
      <c r="BC1171" s="45">
        <f>AU1171*'Propiedades físicas'!$L$4+'Diseño reactor'!AV1171*'Propiedades físicas'!$L$5+'Diseño reactor'!AW1171*'Propiedades físicas'!$L$8+AX1171*'Propiedades físicas'!$L$9+'Diseño reactor'!AY1171*'Propiedades físicas'!$L$7+'Diseño reactor'!AZ1171*'Propiedades físicas'!$L$6</f>
        <v>2.0469239600913895</v>
      </c>
      <c r="BD1171" s="29">
        <f t="shared" si="755"/>
        <v>2.5437271249617375</v>
      </c>
      <c r="BE1171" s="58">
        <f t="shared" si="756"/>
        <v>42.435784718371615</v>
      </c>
      <c r="BF1171" s="30">
        <f>AU1171*'Propiedades físicas'!$I$4+'Diseño reactor'!AV1171*'Propiedades físicas'!$I$5+'Diseño reactor'!AW1171*'Propiedades físicas'!$I$8+'Diseño reactor'!AX1171*'Propiedades físicas'!$I$9+'Diseño reactor'!AY1171*'Propiedades físicas'!$I$7+'Diseño reactor'!AZ1171*'Propiedades físicas'!$I$6</f>
        <v>1.9774745960599194E-2</v>
      </c>
      <c r="BG1171" s="24">
        <f>AU1171*'Propiedades físicas'!$O$4+'Diseño reactor'!AV1171*'Propiedades físicas'!$O$5+'Diseño reactor'!AW1171*'Propiedades físicas'!$O$8+'Diseño reactor'!AX1171*'Propiedades físicas'!$O$9+'Diseño reactor'!AY1171*'Propiedades físicas'!$O$7+'Diseño reactor'!AZ1171*'Propiedades físicas'!$O$6</f>
        <v>0.15113695469888389</v>
      </c>
      <c r="BH1171" s="54">
        <f t="shared" si="757"/>
        <v>41582.822968231434</v>
      </c>
      <c r="BI1171" s="34">
        <f t="shared" si="779"/>
        <v>267.81935226970552</v>
      </c>
      <c r="BJ1171" s="27">
        <f t="shared" si="758"/>
        <v>4796.7636581494071</v>
      </c>
      <c r="BK1171" s="34">
        <f t="shared" si="759"/>
        <v>557.66788592536886</v>
      </c>
      <c r="BL1171" s="27">
        <f t="shared" si="760"/>
        <v>105.28755912017985</v>
      </c>
      <c r="BM1171" s="34">
        <f t="shared" si="761"/>
        <v>1.1054421768707483</v>
      </c>
      <c r="BN1171" s="45">
        <f t="shared" si="762"/>
        <v>1167.9241682901136</v>
      </c>
      <c r="BO1171" s="45">
        <f t="shared" si="763"/>
        <v>95.310689592192048</v>
      </c>
      <c r="BP1171" s="66">
        <f t="shared" si="764"/>
        <v>6.6910022365385062</v>
      </c>
    </row>
    <row r="1172" spans="8:68">
      <c r="H1172" s="68">
        <v>1167</v>
      </c>
      <c r="I1172" s="31">
        <f>('Propiedades físicas'!$C$10*'Diseño reactor'!H1172)/1000</f>
        <v>1021.4112436269911</v>
      </c>
      <c r="J1172" s="31">
        <f t="shared" si="741"/>
        <v>0.44644113998663454</v>
      </c>
      <c r="K1172" s="31">
        <f>(I1172*1000)/'Propiedades físicas'!$F$10</f>
        <v>6672.0280560170004</v>
      </c>
      <c r="L1172" s="31">
        <f t="shared" si="742"/>
        <v>953.14686514528569</v>
      </c>
      <c r="M1172" s="31">
        <f t="shared" si="743"/>
        <v>5718.8811908717144</v>
      </c>
      <c r="N1172" s="31">
        <f t="shared" si="744"/>
        <v>0.81674967021875378</v>
      </c>
      <c r="O1172" s="32">
        <f t="shared" si="745"/>
        <v>4.9004980213125231</v>
      </c>
      <c r="P1172" s="33">
        <f t="shared" si="746"/>
        <v>0.5888810537268504</v>
      </c>
      <c r="Q1172" s="31">
        <f t="shared" si="747"/>
        <v>4.5913185139045671</v>
      </c>
      <c r="R1172" s="31">
        <f t="shared" si="748"/>
        <v>0.16429453954366652</v>
      </c>
      <c r="S1172" s="31">
        <f t="shared" si="749"/>
        <v>0.30917950740795547</v>
      </c>
      <c r="T1172" s="31">
        <f t="shared" si="750"/>
        <v>4.5837262980421539E-2</v>
      </c>
      <c r="U1172" s="31">
        <f t="shared" si="751"/>
        <v>1.7736813967815301E-2</v>
      </c>
      <c r="V1172" s="47">
        <f t="shared" si="765"/>
        <v>5.831637619430946E-4</v>
      </c>
      <c r="W1172" s="31">
        <f t="shared" si="752"/>
        <v>0.27899443954580627</v>
      </c>
      <c r="X1172" s="34">
        <f>(S1172*H1172*'Propiedades físicas'!$F$5*60*24*365)/(1000000)</f>
        <v>55844.186634353682</v>
      </c>
      <c r="Y1172" s="34">
        <f>(U1172*H1172*'Propiedades físicas'!$F$7*60*24*365)/(1000000)</f>
        <v>1001.8767459315169</v>
      </c>
      <c r="Z1172" s="31">
        <f t="shared" si="766"/>
        <v>687.22418969923444</v>
      </c>
      <c r="AA1172" s="31">
        <f t="shared" si="767"/>
        <v>5358.0687057266296</v>
      </c>
      <c r="AB1172" s="31">
        <f t="shared" si="768"/>
        <v>191.73172764745883</v>
      </c>
      <c r="AC1172" s="31">
        <f t="shared" si="769"/>
        <v>360.81248514508405</v>
      </c>
      <c r="AD1172" s="31">
        <f t="shared" si="753"/>
        <v>53.492085898151934</v>
      </c>
      <c r="AE1172" s="31">
        <f t="shared" si="770"/>
        <v>20.698861900440455</v>
      </c>
      <c r="AF1172" s="31">
        <f t="shared" si="771"/>
        <v>6672.0280560169995</v>
      </c>
      <c r="AG1172" s="31">
        <f t="shared" si="772"/>
        <v>0.1030007943505991</v>
      </c>
      <c r="AH1172" s="31">
        <f t="shared" si="773"/>
        <v>0.80306447466068298</v>
      </c>
      <c r="AI1172" s="31">
        <f t="shared" si="773"/>
        <v>2.8736648892618254E-2</v>
      </c>
      <c r="AJ1172" s="31">
        <f t="shared" si="773"/>
        <v>5.4078382482174135E-2</v>
      </c>
      <c r="AK1172" s="31">
        <f t="shared" si="754"/>
        <v>8.0173652522206422E-3</v>
      </c>
      <c r="AL1172" s="31">
        <f t="shared" si="754"/>
        <v>3.1023343617048661E-3</v>
      </c>
      <c r="AM1172" s="31">
        <f t="shared" si="774"/>
        <v>0.99999999999999989</v>
      </c>
      <c r="AN1172" s="31">
        <f>(Z1172*'Propiedades físicas'!$F$4)/1000</f>
        <v>604.33120793771275</v>
      </c>
      <c r="AO1172" s="31">
        <f>(AA1172*'Propiedades físicas'!$F$6)/1000</f>
        <v>171.67252133148119</v>
      </c>
      <c r="AP1172" s="31">
        <f>(AB1172*'Propiedades físicas'!$F$9)/1000</f>
        <v>118.28888937209972</v>
      </c>
      <c r="AQ1172" s="31">
        <f>(AC1172*'Propiedades físicas'!$F$5)/1000</f>
        <v>106.24845250067291</v>
      </c>
      <c r="AR1172" s="31">
        <f>(AD1172*'Propiedades físicas'!$F$8)/1000</f>
        <v>18.964014292612816</v>
      </c>
      <c r="AS1172" s="31">
        <f>(AE1172*'Propiedades físicas'!$F$7)/1000</f>
        <v>1.9061581924115616</v>
      </c>
      <c r="AT1172" s="31">
        <f t="shared" si="775"/>
        <v>1021.4112436269909</v>
      </c>
      <c r="AU1172" s="31">
        <f t="shared" si="776"/>
        <v>0.59166296798511497</v>
      </c>
      <c r="AV1172" s="31">
        <f t="shared" si="780"/>
        <v>0.16807385115703138</v>
      </c>
      <c r="AW1172" s="31">
        <f t="shared" si="780"/>
        <v>0.11580926890138839</v>
      </c>
      <c r="AX1172" s="31">
        <f t="shared" si="780"/>
        <v>0.1040212286320531</v>
      </c>
      <c r="AY1172" s="31">
        <f t="shared" si="777"/>
        <v>1.8566482805958111E-2</v>
      </c>
      <c r="AZ1172" s="31">
        <f t="shared" si="777"/>
        <v>1.8662005184541237E-3</v>
      </c>
      <c r="BA1172" s="31">
        <f t="shared" si="778"/>
        <v>1</v>
      </c>
      <c r="BB1172" s="34">
        <f>AU1172*'Propiedades físicas'!$C$4+'Diseño reactor'!AV1172*'Propiedades físicas'!$C$5+'Diseño reactor'!AW1172*'Propiedades físicas'!$C$8+'Diseño reactor'!AX1172*'Propiedades físicas'!$C$9+'Diseño reactor'!AY1172*'Propiedades físicas'!$C$7+'Diseño reactor'!AZ1172*'Propiedades físicas'!$C$6</f>
        <v>875.81055791606161</v>
      </c>
      <c r="BC1172" s="45">
        <f>AU1172*'Propiedades físicas'!$L$4+'Diseño reactor'!AV1172*'Propiedades físicas'!$L$5+'Diseño reactor'!AW1172*'Propiedades físicas'!$L$8+AX1172*'Propiedades físicas'!$L$9+'Diseño reactor'!AY1172*'Propiedades físicas'!$L$7+'Diseño reactor'!AZ1172*'Propiedades físicas'!$L$6</f>
        <v>2.0470299206728373</v>
      </c>
      <c r="BD1172" s="29">
        <f t="shared" si="755"/>
        <v>2.5420269131022635</v>
      </c>
      <c r="BE1172" s="58">
        <f t="shared" si="756"/>
        <v>42.433909999764403</v>
      </c>
      <c r="BF1172" s="30">
        <f>AU1172*'Propiedades físicas'!$I$4+'Diseño reactor'!AV1172*'Propiedades físicas'!$I$5+'Diseño reactor'!AW1172*'Propiedades físicas'!$I$8+'Diseño reactor'!AX1172*'Propiedades físicas'!$I$9+'Diseño reactor'!AY1172*'Propiedades físicas'!$I$7+'Diseño reactor'!AZ1172*'Propiedades físicas'!$I$6</f>
        <v>1.9775215597903798E-2</v>
      </c>
      <c r="BG1172" s="24">
        <f>AU1172*'Propiedades físicas'!$O$4+'Diseño reactor'!AV1172*'Propiedades físicas'!$O$5+'Diseño reactor'!AW1172*'Propiedades físicas'!$O$8+'Diseño reactor'!AX1172*'Propiedades físicas'!$O$9+'Diseño reactor'!AY1172*'Propiedades físicas'!$O$7+'Diseño reactor'!AZ1172*'Propiedades físicas'!$O$6</f>
        <v>0.15114172156413402</v>
      </c>
      <c r="BH1172" s="54">
        <f t="shared" si="757"/>
        <v>41581.786935669763</v>
      </c>
      <c r="BI1172" s="34">
        <f t="shared" si="779"/>
        <v>267.83112960300758</v>
      </c>
      <c r="BJ1172" s="27">
        <f t="shared" si="758"/>
        <v>4796.7542940677577</v>
      </c>
      <c r="BK1172" s="34">
        <f t="shared" si="759"/>
        <v>557.68438609657937</v>
      </c>
      <c r="BL1172" s="27">
        <f t="shared" si="760"/>
        <v>105.28814726038749</v>
      </c>
      <c r="BM1172" s="34">
        <f t="shared" si="761"/>
        <v>1.1054421768707483</v>
      </c>
      <c r="BN1172" s="45">
        <f t="shared" si="762"/>
        <v>1169.0772573132183</v>
      </c>
      <c r="BO1172" s="45">
        <f t="shared" si="763"/>
        <v>95.331886249101998</v>
      </c>
      <c r="BP1172" s="66">
        <f t="shared" si="764"/>
        <v>6.6909944337516105</v>
      </c>
    </row>
    <row r="1173" spans="8:68">
      <c r="H1173" s="68">
        <v>1168</v>
      </c>
      <c r="I1173" s="31">
        <f>('Propiedades físicas'!$C$10*'Diseño reactor'!H1173)/1000</f>
        <v>1022.2864889085909</v>
      </c>
      <c r="J1173" s="31">
        <f t="shared" si="741"/>
        <v>0.44605891298322137</v>
      </c>
      <c r="K1173" s="31">
        <f>(I1173*1000)/'Propiedades físicas'!$F$10</f>
        <v>6677.7453037085315</v>
      </c>
      <c r="L1173" s="31">
        <f t="shared" si="742"/>
        <v>953.96361481550446</v>
      </c>
      <c r="M1173" s="31">
        <f t="shared" si="743"/>
        <v>5723.7816888930265</v>
      </c>
      <c r="N1173" s="31">
        <f t="shared" si="744"/>
        <v>0.81674967021875378</v>
      </c>
      <c r="O1173" s="32">
        <f t="shared" si="745"/>
        <v>4.9004980213125231</v>
      </c>
      <c r="P1173" s="33">
        <f t="shared" si="746"/>
        <v>0.58902175046756278</v>
      </c>
      <c r="Q1173" s="31">
        <f t="shared" si="747"/>
        <v>4.591570527958468</v>
      </c>
      <c r="R1173" s="31">
        <f t="shared" si="748"/>
        <v>0.16423232578258254</v>
      </c>
      <c r="S1173" s="31">
        <f t="shared" si="749"/>
        <v>0.30892749335405478</v>
      </c>
      <c r="T1173" s="31">
        <f t="shared" si="750"/>
        <v>4.5791614334353289E-2</v>
      </c>
      <c r="U1173" s="31">
        <f t="shared" si="751"/>
        <v>1.7703979634255223E-2</v>
      </c>
      <c r="V1173" s="47">
        <f t="shared" si="765"/>
        <v>5.8330309269603311E-4</v>
      </c>
      <c r="W1173" s="31">
        <f t="shared" si="752"/>
        <v>0.27882217533090353</v>
      </c>
      <c r="X1173" s="34">
        <f>(S1173*H1173*'Propiedades físicas'!$F$5*60*24*365)/(1000000)</f>
        <v>55846.481474339045</v>
      </c>
      <c r="Y1173" s="34">
        <f>(U1173*H1173*'Propiedades físicas'!$F$7*60*24*365)/(1000000)</f>
        <v>1000.8789918335337</v>
      </c>
      <c r="Z1173" s="31">
        <f t="shared" si="766"/>
        <v>687.97740454611335</v>
      </c>
      <c r="AA1173" s="31">
        <f t="shared" si="767"/>
        <v>5362.9543766554907</v>
      </c>
      <c r="AB1173" s="31">
        <f t="shared" si="768"/>
        <v>191.8233565140564</v>
      </c>
      <c r="AC1173" s="31">
        <f t="shared" si="769"/>
        <v>360.82731223753598</v>
      </c>
      <c r="AD1173" s="31">
        <f t="shared" si="753"/>
        <v>53.48460554252464</v>
      </c>
      <c r="AE1173" s="31">
        <f t="shared" si="770"/>
        <v>20.6782482128101</v>
      </c>
      <c r="AF1173" s="31">
        <f t="shared" si="771"/>
        <v>6677.7453037085315</v>
      </c>
      <c r="AG1173" s="31">
        <f t="shared" si="772"/>
        <v>0.10302540352415664</v>
      </c>
      <c r="AH1173" s="31">
        <f t="shared" si="773"/>
        <v>0.80310855427162475</v>
      </c>
      <c r="AI1173" s="31">
        <f t="shared" si="773"/>
        <v>2.8725767124949491E-2</v>
      </c>
      <c r="AJ1173" s="31">
        <f t="shared" si="773"/>
        <v>5.4034302871232308E-2</v>
      </c>
      <c r="AK1173" s="31">
        <f t="shared" si="754"/>
        <v>8.0093808778273715E-3</v>
      </c>
      <c r="AL1173" s="31">
        <f t="shared" si="754"/>
        <v>3.0965913302093587E-3</v>
      </c>
      <c r="AM1173" s="31">
        <f t="shared" si="774"/>
        <v>0.99999999999999989</v>
      </c>
      <c r="AN1173" s="31">
        <f>(Z1173*'Propiedades físicas'!$F$4)/1000</f>
        <v>604.99357000976113</v>
      </c>
      <c r="AO1173" s="31">
        <f>(AA1173*'Propiedades físicas'!$F$6)/1000</f>
        <v>171.82905822804193</v>
      </c>
      <c r="AP1173" s="31">
        <f>(AB1173*'Propiedades físicas'!$F$9)/1000</f>
        <v>118.34541980134709</v>
      </c>
      <c r="AQ1173" s="31">
        <f>(AC1173*'Propiedades físicas'!$F$5)/1000</f>
        <v>106.25281863458723</v>
      </c>
      <c r="AR1173" s="31">
        <f>(AD1173*'Propiedades físicas'!$F$8)/1000</f>
        <v>18.96136235693583</v>
      </c>
      <c r="AS1173" s="31">
        <f>(AE1173*'Propiedades físicas'!$F$7)/1000</f>
        <v>1.9042598779176823</v>
      </c>
      <c r="AT1173" s="31">
        <f t="shared" si="775"/>
        <v>1022.286488908591</v>
      </c>
      <c r="AU1173" s="31">
        <f t="shared" si="776"/>
        <v>0.59180432938682548</v>
      </c>
      <c r="AV1173" s="31">
        <f t="shared" si="780"/>
        <v>0.1680830766055505</v>
      </c>
      <c r="AW1173" s="31">
        <f t="shared" si="780"/>
        <v>0.11576541516037692</v>
      </c>
      <c r="AX1173" s="31">
        <f t="shared" si="780"/>
        <v>0.10393644031041083</v>
      </c>
      <c r="AY1173" s="31">
        <f t="shared" si="777"/>
        <v>1.8547992722841595E-2</v>
      </c>
      <c r="AZ1173" s="31">
        <f t="shared" si="777"/>
        <v>1.862745813994568E-3</v>
      </c>
      <c r="BA1173" s="31">
        <f t="shared" si="778"/>
        <v>0.99999999999999978</v>
      </c>
      <c r="BB1173" s="34">
        <f>AU1173*'Propiedades físicas'!$C$4+'Diseño reactor'!AV1173*'Propiedades físicas'!$C$5+'Diseño reactor'!AW1173*'Propiedades físicas'!$C$8+'Diseño reactor'!AX1173*'Propiedades físicas'!$C$9+'Diseño reactor'!AY1173*'Propiedades físicas'!$C$7+'Diseño reactor'!AZ1173*'Propiedades físicas'!$C$6</f>
        <v>875.8095389411659</v>
      </c>
      <c r="BC1173" s="45">
        <f>AU1173*'Propiedades físicas'!$L$4+'Diseño reactor'!AV1173*'Propiedades físicas'!$L$5+'Diseño reactor'!AW1173*'Propiedades físicas'!$L$8+AX1173*'Propiedades físicas'!$L$9+'Diseño reactor'!AY1173*'Propiedades físicas'!$L$7+'Diseño reactor'!AZ1173*'Propiedades físicas'!$L$6</f>
        <v>2.0471357440345361</v>
      </c>
      <c r="BD1173" s="29">
        <f t="shared" si="755"/>
        <v>2.5403289775633704</v>
      </c>
      <c r="BE1173" s="58">
        <f t="shared" si="756"/>
        <v>42.432037870168351</v>
      </c>
      <c r="BF1173" s="30">
        <f>AU1173*'Propiedades físicas'!$I$4+'Diseño reactor'!AV1173*'Propiedades físicas'!$I$5+'Diseño reactor'!AW1173*'Propiedades físicas'!$I$8+'Diseño reactor'!AX1173*'Propiedades físicas'!$I$9+'Diseño reactor'!AY1173*'Propiedades físicas'!$I$7+'Diseño reactor'!AZ1173*'Propiedades físicas'!$I$6</f>
        <v>1.9775684157534251E-2</v>
      </c>
      <c r="BG1173" s="24">
        <f>AU1173*'Propiedades físicas'!$O$4+'Diseño reactor'!AV1173*'Propiedades físicas'!$O$5+'Diseño reactor'!AW1173*'Propiedades físicas'!$O$8+'Diseño reactor'!AX1173*'Propiedades físicas'!$O$9+'Diseño reactor'!AY1173*'Propiedades físicas'!$O$7+'Diseño reactor'!AZ1173*'Propiedades físicas'!$O$6</f>
        <v>0.15114648294397104</v>
      </c>
      <c r="BH1173" s="54">
        <f t="shared" si="757"/>
        <v>41580.753330421772</v>
      </c>
      <c r="BI1173" s="34">
        <f t="shared" si="779"/>
        <v>267.84288402286427</v>
      </c>
      <c r="BJ1173" s="27">
        <f t="shared" si="758"/>
        <v>4796.7449748196095</v>
      </c>
      <c r="BK1173" s="34">
        <f t="shared" si="759"/>
        <v>557.70087117165451</v>
      </c>
      <c r="BL1173" s="27">
        <f t="shared" si="760"/>
        <v>105.28873483430849</v>
      </c>
      <c r="BM1173" s="34">
        <f t="shared" si="761"/>
        <v>1.1054421768707483</v>
      </c>
      <c r="BN1173" s="45">
        <f t="shared" si="762"/>
        <v>1170.230434688413</v>
      </c>
      <c r="BO1173" s="45">
        <f t="shared" si="763"/>
        <v>95.353056738811063</v>
      </c>
      <c r="BP1173" s="66">
        <f t="shared" si="764"/>
        <v>6.6909866490140404</v>
      </c>
    </row>
    <row r="1174" spans="8:68">
      <c r="H1174" s="68">
        <v>1169</v>
      </c>
      <c r="I1174" s="31">
        <f>('Propiedades físicas'!$C$10*'Diseño reactor'!H1174)/1000</f>
        <v>1023.1617341901907</v>
      </c>
      <c r="J1174" s="31">
        <f t="shared" si="741"/>
        <v>0.44567733991822284</v>
      </c>
      <c r="K1174" s="31">
        <f>(I1174*1000)/'Propiedades físicas'!$F$10</f>
        <v>6683.4625514000627</v>
      </c>
      <c r="L1174" s="31">
        <f t="shared" si="742"/>
        <v>954.78036448572323</v>
      </c>
      <c r="M1174" s="31">
        <f t="shared" si="743"/>
        <v>5728.6821869143396</v>
      </c>
      <c r="N1174" s="31">
        <f t="shared" si="744"/>
        <v>0.81674967021875378</v>
      </c>
      <c r="O1174" s="32">
        <f t="shared" si="745"/>
        <v>4.9004980213125231</v>
      </c>
      <c r="P1174" s="33">
        <f t="shared" si="746"/>
        <v>0.58916227356999185</v>
      </c>
      <c r="Q1174" s="31">
        <f t="shared" si="747"/>
        <v>4.5918221421376675</v>
      </c>
      <c r="R1174" s="31">
        <f t="shared" si="748"/>
        <v>0.16417014041713329</v>
      </c>
      <c r="S1174" s="31">
        <f t="shared" si="749"/>
        <v>0.30867587917485362</v>
      </c>
      <c r="T1174" s="31">
        <f t="shared" si="750"/>
        <v>4.5746029937165346E-2</v>
      </c>
      <c r="U1174" s="31">
        <f t="shared" si="751"/>
        <v>1.7671226294463233E-2</v>
      </c>
      <c r="V1174" s="47">
        <f t="shared" si="765"/>
        <v>5.8344225149649679E-4</v>
      </c>
      <c r="W1174" s="31">
        <f t="shared" si="752"/>
        <v>0.27865012371269898</v>
      </c>
      <c r="X1174" s="34">
        <f>(S1174*H1174*'Propiedades físicas'!$F$5*60*24*365)/(1000000)</f>
        <v>55848.770653550513</v>
      </c>
      <c r="Y1174" s="34">
        <f>(U1174*H1174*'Propiedades físicas'!$F$7*60*24*365)/(1000000)</f>
        <v>999.88264203971187</v>
      </c>
      <c r="Z1174" s="31">
        <f t="shared" si="766"/>
        <v>688.73069780332048</v>
      </c>
      <c r="AA1174" s="31">
        <f t="shared" si="767"/>
        <v>5367.8400841589337</v>
      </c>
      <c r="AB1174" s="31">
        <f t="shared" si="768"/>
        <v>191.91489414762881</v>
      </c>
      <c r="AC1174" s="31">
        <f t="shared" si="769"/>
        <v>360.84210275540386</v>
      </c>
      <c r="AD1174" s="31">
        <f t="shared" si="753"/>
        <v>53.477108996546292</v>
      </c>
      <c r="AE1174" s="31">
        <f t="shared" si="770"/>
        <v>20.657663538227521</v>
      </c>
      <c r="AF1174" s="31">
        <f t="shared" si="771"/>
        <v>6683.46255140006</v>
      </c>
      <c r="AG1174" s="31">
        <f t="shared" si="772"/>
        <v>0.10304998232675731</v>
      </c>
      <c r="AH1174" s="31">
        <f t="shared" si="773"/>
        <v>0.8031525639407483</v>
      </c>
      <c r="AI1174" s="31">
        <f t="shared" si="773"/>
        <v>2.8714890323942376E-2</v>
      </c>
      <c r="AJ1174" s="31">
        <f t="shared" si="773"/>
        <v>5.3990293202108866E-2</v>
      </c>
      <c r="AK1174" s="31">
        <f t="shared" si="754"/>
        <v>8.001407741163126E-3</v>
      </c>
      <c r="AL1174" s="31">
        <f t="shared" si="754"/>
        <v>3.0908624652800855E-3</v>
      </c>
      <c r="AM1174" s="31">
        <f t="shared" si="774"/>
        <v>1</v>
      </c>
      <c r="AN1174" s="31">
        <f>(Z1174*'Propiedades físicas'!$F$4)/1000</f>
        <v>605.65600103428403</v>
      </c>
      <c r="AO1174" s="31">
        <f>(AA1174*'Propiedades físicas'!$F$6)/1000</f>
        <v>171.98559629645223</v>
      </c>
      <c r="AP1174" s="31">
        <f>(AB1174*'Propiedades físicas'!$F$9)/1000</f>
        <v>118.40189394437958</v>
      </c>
      <c r="AQ1174" s="31">
        <f>(AC1174*'Propiedades físicas'!$F$5)/1000</f>
        <v>106.25717399838379</v>
      </c>
      <c r="AR1174" s="31">
        <f>(AD1174*'Propiedades físicas'!$F$8)/1000</f>
        <v>18.958704681455583</v>
      </c>
      <c r="AS1174" s="31">
        <f>(AE1174*'Propiedades físicas'!$F$7)/1000</f>
        <v>1.9023642352353725</v>
      </c>
      <c r="AT1174" s="31">
        <f t="shared" si="775"/>
        <v>1023.1617341901906</v>
      </c>
      <c r="AU1174" s="31">
        <f t="shared" si="776"/>
        <v>0.59194551632997405</v>
      </c>
      <c r="AV1174" s="31">
        <f t="shared" si="780"/>
        <v>0.16809228741590393</v>
      </c>
      <c r="AW1174" s="31">
        <f t="shared" si="780"/>
        <v>0.11572158143511105</v>
      </c>
      <c r="AX1174" s="31">
        <f t="shared" si="780"/>
        <v>0.10385178652374441</v>
      </c>
      <c r="AY1174" s="31">
        <f t="shared" si="777"/>
        <v>1.8529528663873428E-2</v>
      </c>
      <c r="AZ1174" s="31">
        <f t="shared" si="777"/>
        <v>1.8592996313931255E-3</v>
      </c>
      <c r="BA1174" s="31">
        <f t="shared" si="778"/>
        <v>0.99999999999999989</v>
      </c>
      <c r="BB1174" s="34">
        <f>AU1174*'Propiedades físicas'!$C$4+'Diseño reactor'!AV1174*'Propiedades físicas'!$C$5+'Diseño reactor'!AW1174*'Propiedades físicas'!$C$8+'Diseño reactor'!AX1174*'Propiedades físicas'!$C$9+'Diseño reactor'!AY1174*'Propiedades físicas'!$C$7+'Diseño reactor'!AZ1174*'Propiedades físicas'!$C$6</f>
        <v>875.80852232190284</v>
      </c>
      <c r="BC1174" s="45">
        <f>AU1174*'Propiedades físicas'!$L$4+'Diseño reactor'!AV1174*'Propiedades físicas'!$L$5+'Diseño reactor'!AW1174*'Propiedades físicas'!$L$8+AX1174*'Propiedades físicas'!$L$9+'Diseño reactor'!AY1174*'Propiedades físicas'!$L$7+'Diseño reactor'!AZ1174*'Propiedades físicas'!$L$6</f>
        <v>2.047241430438854</v>
      </c>
      <c r="BD1174" s="29">
        <f t="shared" si="755"/>
        <v>2.5386333137726029</v>
      </c>
      <c r="BE1174" s="58">
        <f t="shared" si="756"/>
        <v>42.43016832417986</v>
      </c>
      <c r="BF1174" s="30">
        <f>AU1174*'Propiedades físicas'!$I$4+'Diseño reactor'!AV1174*'Propiedades físicas'!$I$5+'Diseño reactor'!AW1174*'Propiedades físicas'!$I$8+'Diseño reactor'!AX1174*'Propiedades físicas'!$I$9+'Diseño reactor'!AY1174*'Propiedades físicas'!$I$7+'Diseño reactor'!AZ1174*'Propiedades físicas'!$I$6</f>
        <v>1.9776151642557378E-2</v>
      </c>
      <c r="BG1174" s="24">
        <f>AU1174*'Propiedades físicas'!$O$4+'Diseño reactor'!AV1174*'Propiedades físicas'!$O$5+'Diseño reactor'!AW1174*'Propiedades físicas'!$O$8+'Diseño reactor'!AX1174*'Propiedades físicas'!$O$9+'Diseño reactor'!AY1174*'Propiedades físicas'!$O$7+'Diseño reactor'!AZ1174*'Propiedades físicas'!$O$6</f>
        <v>0.15115123884723089</v>
      </c>
      <c r="BH1174" s="54">
        <f t="shared" si="757"/>
        <v>41579.722145369633</v>
      </c>
      <c r="BI1174" s="34">
        <f t="shared" si="779"/>
        <v>267.85461558938835</v>
      </c>
      <c r="BJ1174" s="27">
        <f t="shared" si="758"/>
        <v>4796.7357002482149</v>
      </c>
      <c r="BK1174" s="34">
        <f t="shared" si="759"/>
        <v>557.71734116558241</v>
      </c>
      <c r="BL1174" s="27">
        <f t="shared" si="760"/>
        <v>105.28932184255648</v>
      </c>
      <c r="BM1174" s="34">
        <f t="shared" si="761"/>
        <v>1.1054421768707483</v>
      </c>
      <c r="BN1174" s="45">
        <f t="shared" si="762"/>
        <v>1171.3837002453874</v>
      </c>
      <c r="BO1174" s="45">
        <f t="shared" si="763"/>
        <v>95.374201109740483</v>
      </c>
      <c r="BP1174" s="66">
        <f t="shared" si="764"/>
        <v>6.6909788822729697</v>
      </c>
    </row>
    <row r="1175" spans="8:68">
      <c r="H1175" s="68">
        <v>1170</v>
      </c>
      <c r="I1175" s="31">
        <f>('Propiedades físicas'!$C$10*'Diseño reactor'!H1175)/1000</f>
        <v>1024.0369794717906</v>
      </c>
      <c r="J1175" s="31">
        <f t="shared" si="741"/>
        <v>0.44529641911487394</v>
      </c>
      <c r="K1175" s="31">
        <f>(I1175*1000)/'Propiedades físicas'!$F$10</f>
        <v>6689.1797990915948</v>
      </c>
      <c r="L1175" s="31">
        <f t="shared" si="742"/>
        <v>955.59711415594211</v>
      </c>
      <c r="M1175" s="31">
        <f t="shared" si="743"/>
        <v>5733.5826849356527</v>
      </c>
      <c r="N1175" s="31">
        <f t="shared" si="744"/>
        <v>0.81674967021875389</v>
      </c>
      <c r="O1175" s="32">
        <f t="shared" si="745"/>
        <v>4.900498021312524</v>
      </c>
      <c r="P1175" s="33">
        <f t="shared" si="746"/>
        <v>0.58930262335537853</v>
      </c>
      <c r="Q1175" s="31">
        <f t="shared" si="747"/>
        <v>4.592073357371163</v>
      </c>
      <c r="R1175" s="31">
        <f t="shared" si="748"/>
        <v>0.16410798348424382</v>
      </c>
      <c r="S1175" s="31">
        <f t="shared" si="749"/>
        <v>0.30842466394136203</v>
      </c>
      <c r="T1175" s="31">
        <f t="shared" si="750"/>
        <v>4.5700509680276544E-2</v>
      </c>
      <c r="U1175" s="31">
        <f t="shared" si="751"/>
        <v>1.7638553698855055E-2</v>
      </c>
      <c r="V1175" s="47">
        <f t="shared" si="765"/>
        <v>5.8358123866260791E-4</v>
      </c>
      <c r="W1175" s="31">
        <f t="shared" si="752"/>
        <v>0.27847828429787691</v>
      </c>
      <c r="X1175" s="34">
        <f>(S1175*H1175*'Propiedades físicas'!$F$5*60*24*365)/(1000000)</f>
        <v>55851.054189431969</v>
      </c>
      <c r="Y1175" s="34">
        <f>(U1175*H1175*'Propiedades físicas'!$F$7*60*24*365)/(1000000)</f>
        <v>998.88769417676451</v>
      </c>
      <c r="Z1175" s="31">
        <f t="shared" si="766"/>
        <v>689.48406932579292</v>
      </c>
      <c r="AA1175" s="31">
        <f t="shared" si="767"/>
        <v>5372.7258281242603</v>
      </c>
      <c r="AB1175" s="31">
        <f t="shared" si="768"/>
        <v>192.00634067656529</v>
      </c>
      <c r="AC1175" s="31">
        <f t="shared" si="769"/>
        <v>360.85685681139358</v>
      </c>
      <c r="AD1175" s="31">
        <f t="shared" si="753"/>
        <v>53.469596325923554</v>
      </c>
      <c r="AE1175" s="31">
        <f t="shared" si="770"/>
        <v>20.637107827660415</v>
      </c>
      <c r="AF1175" s="31">
        <f t="shared" si="771"/>
        <v>6689.1797990915966</v>
      </c>
      <c r="AG1175" s="31">
        <f t="shared" si="772"/>
        <v>0.10307453081458898</v>
      </c>
      <c r="AH1175" s="31">
        <f t="shared" si="773"/>
        <v>0.80319650383054242</v>
      </c>
      <c r="AI1175" s="31">
        <f t="shared" si="773"/>
        <v>2.8704018496055392E-2</v>
      </c>
      <c r="AJ1175" s="31">
        <f t="shared" si="773"/>
        <v>5.3946353312314711E-2</v>
      </c>
      <c r="AK1175" s="31">
        <f t="shared" si="754"/>
        <v>7.9934458232360315E-3</v>
      </c>
      <c r="AL1175" s="31">
        <f t="shared" si="754"/>
        <v>3.0851477232624208E-3</v>
      </c>
      <c r="AM1175" s="31">
        <f t="shared" si="774"/>
        <v>0.99999999999999989</v>
      </c>
      <c r="AN1175" s="31">
        <f>(Z1175*'Propiedades físicas'!$F$4)/1000</f>
        <v>606.31850088371584</v>
      </c>
      <c r="AO1175" s="31">
        <f>(AA1175*'Propiedades físicas'!$F$6)/1000</f>
        <v>172.14213553310131</v>
      </c>
      <c r="AP1175" s="31">
        <f>(AB1175*'Propiedades físicas'!$F$9)/1000</f>
        <v>118.45831188040694</v>
      </c>
      <c r="AQ1175" s="31">
        <f>(AC1175*'Propiedades físicas'!$F$5)/1000</f>
        <v>106.26151862525107</v>
      </c>
      <c r="AR1175" s="31">
        <f>(AD1175*'Propiedades físicas'!$F$8)/1000</f>
        <v>18.956041289466413</v>
      </c>
      <c r="AS1175" s="31">
        <f>(AE1175*'Propiedades físicas'!$F$7)/1000</f>
        <v>1.9004712598492477</v>
      </c>
      <c r="AT1175" s="31">
        <f t="shared" si="775"/>
        <v>1024.0369794717906</v>
      </c>
      <c r="AU1175" s="31">
        <f t="shared" si="776"/>
        <v>0.59208652913731841</v>
      </c>
      <c r="AV1175" s="31">
        <f t="shared" si="780"/>
        <v>0.16810148362209937</v>
      </c>
      <c r="AW1175" s="31">
        <f t="shared" si="780"/>
        <v>0.11567776775161873</v>
      </c>
      <c r="AX1175" s="31">
        <f t="shared" si="780"/>
        <v>0.10376726695950171</v>
      </c>
      <c r="AY1175" s="31">
        <f t="shared" si="777"/>
        <v>1.8511090585072568E-2</v>
      </c>
      <c r="AZ1175" s="31">
        <f t="shared" si="777"/>
        <v>1.8558619443894803E-3</v>
      </c>
      <c r="BA1175" s="31">
        <f t="shared" si="778"/>
        <v>1.0000000000000004</v>
      </c>
      <c r="BB1175" s="34">
        <f>AU1175*'Propiedades físicas'!$C$4+'Diseño reactor'!AV1175*'Propiedades físicas'!$C$5+'Diseño reactor'!AW1175*'Propiedades físicas'!$C$8+'Diseño reactor'!AX1175*'Propiedades físicas'!$C$9+'Diseño reactor'!AY1175*'Propiedades físicas'!$C$7+'Diseño reactor'!AZ1175*'Propiedades físicas'!$C$6</f>
        <v>875.80750805138143</v>
      </c>
      <c r="BC1175" s="45">
        <f>AU1175*'Propiedades físicas'!$L$4+'Diseño reactor'!AV1175*'Propiedades físicas'!$L$5+'Diseño reactor'!AW1175*'Propiedades físicas'!$L$8+AX1175*'Propiedades físicas'!$L$9+'Diseño reactor'!AY1175*'Propiedades físicas'!$L$7+'Diseño reactor'!AZ1175*'Propiedades físicas'!$L$6</f>
        <v>2.0473469801474962</v>
      </c>
      <c r="BD1175" s="29">
        <f t="shared" si="755"/>
        <v>2.5369399171697524</v>
      </c>
      <c r="BE1175" s="58">
        <f t="shared" si="756"/>
        <v>42.428301356410508</v>
      </c>
      <c r="BF1175" s="30">
        <f>AU1175*'Propiedades físicas'!$I$4+'Diseño reactor'!AV1175*'Propiedades físicas'!$I$5+'Diseño reactor'!AW1175*'Propiedades físicas'!$I$8+'Diseño reactor'!AX1175*'Propiedades físicas'!$I$9+'Diseño reactor'!AY1175*'Propiedades físicas'!$I$7+'Diseño reactor'!AZ1175*'Propiedades físicas'!$I$6</f>
        <v>1.9776618056029413E-2</v>
      </c>
      <c r="BG1175" s="24">
        <f>AU1175*'Propiedades físicas'!$O$4+'Diseño reactor'!AV1175*'Propiedades físicas'!$O$5+'Diseño reactor'!AW1175*'Propiedades físicas'!$O$8+'Diseño reactor'!AX1175*'Propiedades físicas'!$O$9+'Diseño reactor'!AY1175*'Propiedades físicas'!$O$7+'Diseño reactor'!AZ1175*'Propiedades físicas'!$O$6</f>
        <v>0.15115598928273227</v>
      </c>
      <c r="BH1175" s="54">
        <f t="shared" si="757"/>
        <v>41578.693373421003</v>
      </c>
      <c r="BI1175" s="34">
        <f t="shared" si="779"/>
        <v>267.86632436249556</v>
      </c>
      <c r="BJ1175" s="27">
        <f t="shared" si="758"/>
        <v>4796.7264701974382</v>
      </c>
      <c r="BK1175" s="34">
        <f t="shared" si="759"/>
        <v>557.73379609335552</v>
      </c>
      <c r="BL1175" s="27">
        <f t="shared" si="760"/>
        <v>105.28990828574503</v>
      </c>
      <c r="BM1175" s="34">
        <f t="shared" si="761"/>
        <v>1.1054421768707483</v>
      </c>
      <c r="BN1175" s="45">
        <f t="shared" si="762"/>
        <v>1172.5370538142638</v>
      </c>
      <c r="BO1175" s="45">
        <f t="shared" si="763"/>
        <v>95.395319410192172</v>
      </c>
      <c r="BP1175" s="66">
        <f t="shared" si="764"/>
        <v>6.6909711334757533</v>
      </c>
    </row>
    <row r="1176" spans="8:68">
      <c r="H1176" s="68">
        <v>1171</v>
      </c>
      <c r="I1176" s="31">
        <f>('Propiedades físicas'!$C$10*'Diseño reactor'!H1176)/1000</f>
        <v>1024.9122247533903</v>
      </c>
      <c r="J1176" s="31">
        <f t="shared" si="741"/>
        <v>0.4449161489021371</v>
      </c>
      <c r="K1176" s="31">
        <f>(I1176*1000)/'Propiedades físicas'!$F$10</f>
        <v>6694.897046783125</v>
      </c>
      <c r="L1176" s="31">
        <f t="shared" si="742"/>
        <v>956.41386382616065</v>
      </c>
      <c r="M1176" s="31">
        <f t="shared" si="743"/>
        <v>5738.4831829569639</v>
      </c>
      <c r="N1176" s="31">
        <f t="shared" si="744"/>
        <v>0.81674967021875378</v>
      </c>
      <c r="O1176" s="32">
        <f t="shared" si="745"/>
        <v>4.9004980213125222</v>
      </c>
      <c r="P1176" s="33">
        <f t="shared" si="746"/>
        <v>0.58944280014417072</v>
      </c>
      <c r="Q1176" s="31">
        <f t="shared" si="747"/>
        <v>4.5923241745851149</v>
      </c>
      <c r="R1176" s="31">
        <f t="shared" si="748"/>
        <v>0.16404585502052763</v>
      </c>
      <c r="S1176" s="31">
        <f t="shared" si="749"/>
        <v>0.30817384672740711</v>
      </c>
      <c r="T1176" s="31">
        <f t="shared" si="750"/>
        <v>4.565505345528665E-2</v>
      </c>
      <c r="U1176" s="31">
        <f t="shared" si="751"/>
        <v>1.7605961598768729E-2</v>
      </c>
      <c r="V1176" s="47">
        <f t="shared" si="765"/>
        <v>5.8372005451170301E-4</v>
      </c>
      <c r="W1176" s="31">
        <f t="shared" si="752"/>
        <v>0.27830665669409127</v>
      </c>
      <c r="X1176" s="34">
        <f>(S1176*H1176*'Propiedades físicas'!$F$5*60*24*365)/(1000000)</f>
        <v>55853.332099362684</v>
      </c>
      <c r="Y1176" s="34">
        <f>(U1176*H1176*'Propiedades físicas'!$F$7*60*24*365)/(1000000)</f>
        <v>997.89414587536021</v>
      </c>
      <c r="Z1176" s="31">
        <f t="shared" si="766"/>
        <v>690.23751896882391</v>
      </c>
      <c r="AA1176" s="31">
        <f t="shared" si="767"/>
        <v>5377.6116084391697</v>
      </c>
      <c r="AB1176" s="31">
        <f t="shared" si="768"/>
        <v>192.09769622903784</v>
      </c>
      <c r="AC1176" s="31">
        <f t="shared" si="769"/>
        <v>360.8715745177937</v>
      </c>
      <c r="AD1176" s="31">
        <f t="shared" si="753"/>
        <v>53.462067596140663</v>
      </c>
      <c r="AE1176" s="31">
        <f t="shared" si="770"/>
        <v>20.61658103215818</v>
      </c>
      <c r="AF1176" s="31">
        <f t="shared" si="771"/>
        <v>6694.8970467831232</v>
      </c>
      <c r="AG1176" s="31">
        <f t="shared" si="772"/>
        <v>0.10309904904370125</v>
      </c>
      <c r="AH1176" s="31">
        <f t="shared" si="773"/>
        <v>0.80324037410300353</v>
      </c>
      <c r="AI1176" s="31">
        <f t="shared" si="773"/>
        <v>2.8693151647692653E-2</v>
      </c>
      <c r="AJ1176" s="31">
        <f t="shared" si="773"/>
        <v>5.390248303985367E-2</v>
      </c>
      <c r="AK1176" s="31">
        <f t="shared" si="754"/>
        <v>7.985495105085897E-3</v>
      </c>
      <c r="AL1176" s="31">
        <f t="shared" si="754"/>
        <v>3.0794470606630734E-3</v>
      </c>
      <c r="AM1176" s="31">
        <f t="shared" si="774"/>
        <v>1.0000000000000002</v>
      </c>
      <c r="AN1176" s="31">
        <f>(Z1176*'Propiedades físicas'!$F$4)/1000</f>
        <v>606.98106943080438</v>
      </c>
      <c r="AO1176" s="31">
        <f>(AA1176*'Propiedades físicas'!$F$6)/1000</f>
        <v>172.29867593439099</v>
      </c>
      <c r="AP1176" s="31">
        <f>(AB1176*'Propiedades físicas'!$F$9)/1000</f>
        <v>118.51467368850487</v>
      </c>
      <c r="AQ1176" s="31">
        <f>(AC1176*'Propiedades físicas'!$F$5)/1000</f>
        <v>106.26585254825473</v>
      </c>
      <c r="AR1176" s="31">
        <f>(AD1176*'Propiedades físicas'!$F$8)/1000</f>
        <v>18.953372204183779</v>
      </c>
      <c r="AS1176" s="31">
        <f>(AE1176*'Propiedades físicas'!$F$7)/1000</f>
        <v>1.8985809472514468</v>
      </c>
      <c r="AT1176" s="31">
        <f t="shared" si="775"/>
        <v>1024.9122247533903</v>
      </c>
      <c r="AU1176" s="31">
        <f t="shared" si="776"/>
        <v>0.59222736813082055</v>
      </c>
      <c r="AV1176" s="31">
        <f t="shared" si="780"/>
        <v>0.16811066525804072</v>
      </c>
      <c r="AW1176" s="31">
        <f t="shared" si="780"/>
        <v>0.11563397413570838</v>
      </c>
      <c r="AX1176" s="31">
        <f t="shared" si="780"/>
        <v>0.10368288130607861</v>
      </c>
      <c r="AY1176" s="31">
        <f t="shared" si="777"/>
        <v>1.8492678442531264E-2</v>
      </c>
      <c r="AZ1176" s="31">
        <f t="shared" si="777"/>
        <v>1.8524327268203621E-3</v>
      </c>
      <c r="BA1176" s="31">
        <f t="shared" si="778"/>
        <v>0.99999999999999989</v>
      </c>
      <c r="BB1176" s="34">
        <f>AU1176*'Propiedades físicas'!$C$4+'Diseño reactor'!AV1176*'Propiedades físicas'!$C$5+'Diseño reactor'!AW1176*'Propiedades físicas'!$C$8+'Diseño reactor'!AX1176*'Propiedades físicas'!$C$9+'Diseño reactor'!AY1176*'Propiedades físicas'!$C$7+'Diseño reactor'!AZ1176*'Propiedades físicas'!$C$6</f>
        <v>875.80649612273533</v>
      </c>
      <c r="BC1176" s="45">
        <f>AU1176*'Propiedades físicas'!$L$4+'Diseño reactor'!AV1176*'Propiedades físicas'!$L$5+'Diseño reactor'!AW1176*'Propiedades físicas'!$L$8+AX1176*'Propiedades físicas'!$L$9+'Diseño reactor'!AY1176*'Propiedades físicas'!$L$7+'Diseño reactor'!AZ1176*'Propiedades físicas'!$L$6</f>
        <v>2.0474523934215116</v>
      </c>
      <c r="BD1176" s="29">
        <f t="shared" si="755"/>
        <v>2.5352487832067956</v>
      </c>
      <c r="BE1176" s="58">
        <f t="shared" si="756"/>
        <v>42.426436961486935</v>
      </c>
      <c r="BF1176" s="30">
        <f>AU1176*'Propiedades físicas'!$I$4+'Diseño reactor'!AV1176*'Propiedades físicas'!$I$5+'Diseño reactor'!AW1176*'Propiedades físicas'!$I$8+'Diseño reactor'!AX1176*'Propiedades físicas'!$I$9+'Diseño reactor'!AY1176*'Propiedades físicas'!$I$7+'Diseño reactor'!AZ1176*'Propiedades físicas'!$I$6</f>
        <v>1.9777083400996046E-2</v>
      </c>
      <c r="BG1176" s="24">
        <f>AU1176*'Propiedades físicas'!$O$4+'Diseño reactor'!AV1176*'Propiedades físicas'!$O$5+'Diseño reactor'!AW1176*'Propiedades físicas'!$O$8+'Diseño reactor'!AX1176*'Propiedades físicas'!$O$9+'Diseño reactor'!AY1176*'Propiedades físicas'!$O$7+'Diseño reactor'!AZ1176*'Propiedades físicas'!$O$6</f>
        <v>0.1511607342592767</v>
      </c>
      <c r="BH1176" s="54">
        <f t="shared" si="757"/>
        <v>41577.667007508942</v>
      </c>
      <c r="BI1176" s="34">
        <f t="shared" si="779"/>
        <v>267.8780104019055</v>
      </c>
      <c r="BJ1176" s="27">
        <f t="shared" si="758"/>
        <v>4796.717284511732</v>
      </c>
      <c r="BK1176" s="34">
        <f t="shared" si="759"/>
        <v>557.75023596996709</v>
      </c>
      <c r="BL1176" s="27">
        <f t="shared" si="760"/>
        <v>105.29049416448761</v>
      </c>
      <c r="BM1176" s="34">
        <f t="shared" si="761"/>
        <v>1.1054421768707483</v>
      </c>
      <c r="BN1176" s="45">
        <f t="shared" si="762"/>
        <v>1173.6904952256004</v>
      </c>
      <c r="BO1176" s="45">
        <f t="shared" si="763"/>
        <v>95.416411688348788</v>
      </c>
      <c r="BP1176" s="66">
        <f t="shared" si="764"/>
        <v>6.6909634025699338</v>
      </c>
    </row>
    <row r="1177" spans="8:68">
      <c r="H1177" s="68">
        <v>1172</v>
      </c>
      <c r="I1177" s="31">
        <f>('Propiedades físicas'!$C$10*'Diseño reactor'!H1177)/1000</f>
        <v>1025.7874700349901</v>
      </c>
      <c r="J1177" s="31">
        <f t="shared" si="741"/>
        <v>0.44453652761467793</v>
      </c>
      <c r="K1177" s="31">
        <f>(I1177*1000)/'Propiedades físicas'!$F$10</f>
        <v>6700.6142944746562</v>
      </c>
      <c r="L1177" s="31">
        <f t="shared" si="742"/>
        <v>957.23061349637942</v>
      </c>
      <c r="M1177" s="31">
        <f t="shared" si="743"/>
        <v>5743.3836809782761</v>
      </c>
      <c r="N1177" s="31">
        <f t="shared" si="744"/>
        <v>0.81674967021875378</v>
      </c>
      <c r="O1177" s="32">
        <f t="shared" si="745"/>
        <v>4.9004980213125222</v>
      </c>
      <c r="P1177" s="33">
        <f t="shared" si="746"/>
        <v>0.58958280425602816</v>
      </c>
      <c r="Q1177" s="31">
        <f t="shared" si="747"/>
        <v>4.5925745947028984</v>
      </c>
      <c r="R1177" s="31">
        <f t="shared" si="748"/>
        <v>0.16398375506228852</v>
      </c>
      <c r="S1177" s="31">
        <f t="shared" si="749"/>
        <v>0.30792342660962346</v>
      </c>
      <c r="T1177" s="31">
        <f t="shared" si="750"/>
        <v>4.5609661153976397E-2</v>
      </c>
      <c r="U1177" s="31">
        <f t="shared" si="751"/>
        <v>1.7573449746460707E-2</v>
      </c>
      <c r="V1177" s="47">
        <f t="shared" si="765"/>
        <v>5.8385869936033855E-4</v>
      </c>
      <c r="W1177" s="31">
        <f t="shared" si="752"/>
        <v>0.27813524050996247</v>
      </c>
      <c r="X1177" s="34">
        <f>(S1177*H1177*'Propiedades físicas'!$F$5*60*24*365)/(1000000)</f>
        <v>55855.604400657867</v>
      </c>
      <c r="Y1177" s="34">
        <f>(U1177*H1177*'Propiedades físicas'!$F$7*60*24*365)/(1000000)</f>
        <v>996.90199477012391</v>
      </c>
      <c r="Z1177" s="31">
        <f t="shared" si="766"/>
        <v>690.99104658806505</v>
      </c>
      <c r="AA1177" s="31">
        <f t="shared" si="767"/>
        <v>5382.4974249917968</v>
      </c>
      <c r="AB1177" s="31">
        <f t="shared" si="768"/>
        <v>192.18896093300214</v>
      </c>
      <c r="AC1177" s="31">
        <f t="shared" si="769"/>
        <v>360.88625598647872</v>
      </c>
      <c r="AD1177" s="31">
        <f t="shared" si="753"/>
        <v>53.454522872460338</v>
      </c>
      <c r="AE1177" s="31">
        <f t="shared" si="770"/>
        <v>20.596083102851949</v>
      </c>
      <c r="AF1177" s="31">
        <f t="shared" si="771"/>
        <v>6700.6142944746543</v>
      </c>
      <c r="AG1177" s="31">
        <f t="shared" si="772"/>
        <v>0.10312353707000539</v>
      </c>
      <c r="AH1177" s="31">
        <f t="shared" si="773"/>
        <v>0.80328417491963677</v>
      </c>
      <c r="AI1177" s="31">
        <f t="shared" si="773"/>
        <v>2.8682289785203978E-2</v>
      </c>
      <c r="AJ1177" s="31">
        <f t="shared" si="773"/>
        <v>5.3858682223220419E-2</v>
      </c>
      <c r="AK1177" s="31">
        <f t="shared" si="754"/>
        <v>7.9775555677841486E-3</v>
      </c>
      <c r="AL1177" s="31">
        <f t="shared" si="754"/>
        <v>3.0737604341493792E-3</v>
      </c>
      <c r="AM1177" s="31">
        <f t="shared" si="774"/>
        <v>1</v>
      </c>
      <c r="AN1177" s="31">
        <f>(Z1177*'Propiedades físicas'!$F$4)/1000</f>
        <v>607.64370654861273</v>
      </c>
      <c r="AO1177" s="31">
        <f>(AA1177*'Propiedades físicas'!$F$6)/1000</f>
        <v>172.45521749673716</v>
      </c>
      <c r="AP1177" s="31">
        <f>(AB1177*'Propiedades físicas'!$F$9)/1000</f>
        <v>118.57097944761566</v>
      </c>
      <c r="AQ1177" s="31">
        <f>(AC1177*'Propiedades físicas'!$F$5)/1000</f>
        <v>106.27017580033841</v>
      </c>
      <c r="AR1177" s="31">
        <f>(AD1177*'Propiedades físicas'!$F$8)/1000</f>
        <v>18.950697448744631</v>
      </c>
      <c r="AS1177" s="31">
        <f>(AE1177*'Propiedades físicas'!$F$7)/1000</f>
        <v>1.8966932929416362</v>
      </c>
      <c r="AT1177" s="31">
        <f t="shared" si="775"/>
        <v>1025.7874700349903</v>
      </c>
      <c r="AU1177" s="31">
        <f t="shared" si="776"/>
        <v>0.59236803363165047</v>
      </c>
      <c r="AV1177" s="31">
        <f t="shared" si="780"/>
        <v>0.16811983235752978</v>
      </c>
      <c r="AW1177" s="31">
        <f t="shared" si="780"/>
        <v>0.11559020061297016</v>
      </c>
      <c r="AX1177" s="31">
        <f t="shared" si="780"/>
        <v>0.10359862925281536</v>
      </c>
      <c r="AY1177" s="31">
        <f t="shared" si="777"/>
        <v>1.8474292192415073E-2</v>
      </c>
      <c r="AZ1177" s="31">
        <f t="shared" si="777"/>
        <v>1.8490119526191316E-3</v>
      </c>
      <c r="BA1177" s="31">
        <f t="shared" si="778"/>
        <v>1</v>
      </c>
      <c r="BB1177" s="34">
        <f>AU1177*'Propiedades físicas'!$C$4+'Diseño reactor'!AV1177*'Propiedades físicas'!$C$5+'Diseño reactor'!AW1177*'Propiedades físicas'!$C$8+'Diseño reactor'!AX1177*'Propiedades físicas'!$C$9+'Diseño reactor'!AY1177*'Propiedades físicas'!$C$7+'Diseño reactor'!AZ1177*'Propiedades físicas'!$C$6</f>
        <v>875.80548652912364</v>
      </c>
      <c r="BC1177" s="45">
        <f>AU1177*'Propiedades físicas'!$L$4+'Diseño reactor'!AV1177*'Propiedades físicas'!$L$5+'Diseño reactor'!AW1177*'Propiedades físicas'!$L$8+AX1177*'Propiedades físicas'!$L$9+'Diseño reactor'!AY1177*'Propiedades físicas'!$L$7+'Diseño reactor'!AZ1177*'Propiedades físicas'!$L$6</f>
        <v>2.0475576705212948</v>
      </c>
      <c r="BD1177" s="29">
        <f t="shared" si="755"/>
        <v>2.5335599073478687</v>
      </c>
      <c r="BE1177" s="58">
        <f t="shared" si="756"/>
        <v>42.424575134050876</v>
      </c>
      <c r="BF1177" s="30">
        <f>AU1177*'Propiedades físicas'!$I$4+'Diseño reactor'!AV1177*'Propiedades físicas'!$I$5+'Diseño reactor'!AW1177*'Propiedades físicas'!$I$8+'Diseño reactor'!AX1177*'Propiedades físicas'!$I$9+'Diseño reactor'!AY1177*'Propiedades físicas'!$I$7+'Diseño reactor'!AZ1177*'Propiedades físicas'!$I$6</f>
        <v>1.9777547680492506E-2</v>
      </c>
      <c r="BG1177" s="24">
        <f>AU1177*'Propiedades físicas'!$O$4+'Diseño reactor'!AV1177*'Propiedades físicas'!$O$5+'Diseño reactor'!AW1177*'Propiedades físicas'!$O$8+'Diseño reactor'!AX1177*'Propiedades físicas'!$O$9+'Diseño reactor'!AY1177*'Propiedades físicas'!$O$7+'Diseño reactor'!AZ1177*'Propiedades físicas'!$O$6</f>
        <v>0.15116547378564885</v>
      </c>
      <c r="BH1177" s="54">
        <f t="shared" si="757"/>
        <v>41576.643040591822</v>
      </c>
      <c r="BI1177" s="34">
        <f t="shared" si="779"/>
        <v>267.88967376714294</v>
      </c>
      <c r="BJ1177" s="27">
        <f t="shared" si="758"/>
        <v>4796.7081430361395</v>
      </c>
      <c r="BK1177" s="34">
        <f t="shared" si="759"/>
        <v>557.76666081041378</v>
      </c>
      <c r="BL1177" s="27">
        <f t="shared" si="760"/>
        <v>105.29107947939757</v>
      </c>
      <c r="BM1177" s="34">
        <f t="shared" si="761"/>
        <v>1.1054421768707483</v>
      </c>
      <c r="BN1177" s="45">
        <f t="shared" si="762"/>
        <v>1174.8440243103896</v>
      </c>
      <c r="BO1177" s="45">
        <f t="shared" si="763"/>
        <v>95.437477992274708</v>
      </c>
      <c r="BP1177" s="66">
        <f t="shared" si="764"/>
        <v>6.6909556895032498</v>
      </c>
    </row>
    <row r="1178" spans="8:68">
      <c r="H1178" s="68">
        <v>1173</v>
      </c>
      <c r="I1178" s="31">
        <f>('Propiedades físicas'!$C$10*'Diseño reactor'!H1178)/1000</f>
        <v>1026.6627153165898</v>
      </c>
      <c r="J1178" s="31">
        <f t="shared" si="741"/>
        <v>0.44415755359284109</v>
      </c>
      <c r="K1178" s="31">
        <f>(I1178*1000)/'Propiedades físicas'!$F$10</f>
        <v>6706.3315421661873</v>
      </c>
      <c r="L1178" s="31">
        <f t="shared" si="742"/>
        <v>958.04736316659819</v>
      </c>
      <c r="M1178" s="31">
        <f t="shared" si="743"/>
        <v>5748.2841789995891</v>
      </c>
      <c r="N1178" s="31">
        <f t="shared" si="744"/>
        <v>0.81674967021875378</v>
      </c>
      <c r="O1178" s="32">
        <f t="shared" si="745"/>
        <v>4.9004980213125231</v>
      </c>
      <c r="P1178" s="33">
        <f t="shared" si="746"/>
        <v>0.58972263600982244</v>
      </c>
      <c r="Q1178" s="31">
        <f t="shared" si="747"/>
        <v>4.5928246186450803</v>
      </c>
      <c r="R1178" s="31">
        <f t="shared" si="748"/>
        <v>0.16392168364552215</v>
      </c>
      <c r="S1178" s="31">
        <f t="shared" si="749"/>
        <v>0.3076734026674422</v>
      </c>
      <c r="T1178" s="31">
        <f t="shared" si="750"/>
        <v>4.5564332668307291E-2</v>
      </c>
      <c r="U1178" s="31">
        <f t="shared" si="751"/>
        <v>1.7541017895101835E-2</v>
      </c>
      <c r="V1178" s="47">
        <f t="shared" si="765"/>
        <v>5.8399717352429026E-4</v>
      </c>
      <c r="W1178" s="31">
        <f t="shared" si="752"/>
        <v>0.27796403535507469</v>
      </c>
      <c r="X1178" s="34">
        <f>(S1178*H1178*'Propiedades físicas'!$F$5*60*24*365)/(1000000)</f>
        <v>55857.871110568711</v>
      </c>
      <c r="Y1178" s="34">
        <f>(U1178*H1178*'Propiedades físicas'!$F$7*60*24*365)/(1000000)</f>
        <v>995.91123849962878</v>
      </c>
      <c r="Z1178" s="31">
        <f t="shared" si="766"/>
        <v>691.74465203952172</v>
      </c>
      <c r="AA1178" s="31">
        <f t="shared" si="767"/>
        <v>5387.3832776706795</v>
      </c>
      <c r="AB1178" s="31">
        <f t="shared" si="768"/>
        <v>192.28013491619748</v>
      </c>
      <c r="AC1178" s="31">
        <f t="shared" si="769"/>
        <v>360.9009013289097</v>
      </c>
      <c r="AD1178" s="31">
        <f t="shared" si="753"/>
        <v>53.446962219924451</v>
      </c>
      <c r="AE1178" s="31">
        <f t="shared" si="770"/>
        <v>20.575613990954452</v>
      </c>
      <c r="AF1178" s="31">
        <f t="shared" si="771"/>
        <v>6706.3315421661873</v>
      </c>
      <c r="AG1178" s="31">
        <f t="shared" si="772"/>
        <v>0.10314799494927503</v>
      </c>
      <c r="AH1178" s="31">
        <f t="shared" si="773"/>
        <v>0.80332790644145824</v>
      </c>
      <c r="AI1178" s="31">
        <f t="shared" si="773"/>
        <v>2.8671432914885355E-2</v>
      </c>
      <c r="AJ1178" s="31">
        <f t="shared" si="773"/>
        <v>5.3814950701398884E-2</v>
      </c>
      <c r="AK1178" s="31">
        <f t="shared" si="754"/>
        <v>7.9696271924338449E-3</v>
      </c>
      <c r="AL1178" s="31">
        <f t="shared" si="754"/>
        <v>3.0680878005486141E-3</v>
      </c>
      <c r="AM1178" s="31">
        <f t="shared" si="774"/>
        <v>1</v>
      </c>
      <c r="AN1178" s="31">
        <f>(Z1178*'Propiedades físicas'!$F$4)/1000</f>
        <v>608.30641211051454</v>
      </c>
      <c r="AO1178" s="31">
        <f>(AA1178*'Propiedades físicas'!$F$6)/1000</f>
        <v>172.61176021656857</v>
      </c>
      <c r="AP1178" s="31">
        <f>(AB1178*'Propiedades físicas'!$F$9)/1000</f>
        <v>118.62722923654802</v>
      </c>
      <c r="AQ1178" s="31">
        <f>(AC1178*'Propiedades físicas'!$F$5)/1000</f>
        <v>106.27448841432405</v>
      </c>
      <c r="AR1178" s="31">
        <f>(AD1178*'Propiedades físicas'!$F$8)/1000</f>
        <v>18.94801704620761</v>
      </c>
      <c r="AS1178" s="31">
        <f>(AE1178*'Propiedades físicas'!$F$7)/1000</f>
        <v>1.8948082924269953</v>
      </c>
      <c r="AT1178" s="31">
        <f t="shared" si="775"/>
        <v>1026.6627153165898</v>
      </c>
      <c r="AU1178" s="31">
        <f t="shared" si="776"/>
        <v>0.59250852596018588</v>
      </c>
      <c r="AV1178" s="31">
        <f t="shared" si="780"/>
        <v>0.16812898495426576</v>
      </c>
      <c r="AW1178" s="31">
        <f t="shared" si="780"/>
        <v>0.11554644720877702</v>
      </c>
      <c r="AX1178" s="31">
        <f t="shared" si="780"/>
        <v>0.10351451048999322</v>
      </c>
      <c r="AY1178" s="31">
        <f t="shared" si="777"/>
        <v>1.8455931790962769E-2</v>
      </c>
      <c r="AZ1178" s="31">
        <f t="shared" si="777"/>
        <v>1.8455995958153572E-3</v>
      </c>
      <c r="BA1178" s="31">
        <f t="shared" si="778"/>
        <v>1</v>
      </c>
      <c r="BB1178" s="34">
        <f>AU1178*'Propiedades físicas'!$C$4+'Diseño reactor'!AV1178*'Propiedades físicas'!$C$5+'Diseño reactor'!AW1178*'Propiedades físicas'!$C$8+'Diseño reactor'!AX1178*'Propiedades físicas'!$C$9+'Diseño reactor'!AY1178*'Propiedades físicas'!$C$7+'Diseño reactor'!AZ1178*'Propiedades físicas'!$C$6</f>
        <v>875.80447926372813</v>
      </c>
      <c r="BC1178" s="45">
        <f>AU1178*'Propiedades físicas'!$L$4+'Diseño reactor'!AV1178*'Propiedades físicas'!$L$5+'Diseño reactor'!AW1178*'Propiedades físicas'!$L$8+AX1178*'Propiedades físicas'!$L$9+'Diseño reactor'!AY1178*'Propiedades físicas'!$L$7+'Diseño reactor'!AZ1178*'Propiedades físicas'!$L$6</f>
        <v>2.0476628117065863</v>
      </c>
      <c r="BD1178" s="29">
        <f t="shared" si="755"/>
        <v>2.5318732850692212</v>
      </c>
      <c r="BE1178" s="58">
        <f t="shared" si="756"/>
        <v>42.422715868759013</v>
      </c>
      <c r="BF1178" s="30">
        <f>AU1178*'Propiedades físicas'!$I$4+'Diseño reactor'!AV1178*'Propiedades físicas'!$I$5+'Diseño reactor'!AW1178*'Propiedades físicas'!$I$8+'Diseño reactor'!AX1178*'Propiedades físicas'!$I$9+'Diseño reactor'!AY1178*'Propiedades físicas'!$I$7+'Diseño reactor'!AZ1178*'Propiedades físicas'!$I$6</f>
        <v>1.9778010897543535E-2</v>
      </c>
      <c r="BG1178" s="24">
        <f>AU1178*'Propiedades físicas'!$O$4+'Diseño reactor'!AV1178*'Propiedades físicas'!$O$5+'Diseño reactor'!AW1178*'Propiedades físicas'!$O$8+'Diseño reactor'!AX1178*'Propiedades físicas'!$O$9+'Diseño reactor'!AY1178*'Propiedades físicas'!$O$7+'Diseño reactor'!AZ1178*'Propiedades físicas'!$O$6</f>
        <v>0.15117020787061622</v>
      </c>
      <c r="BH1178" s="54">
        <f t="shared" si="757"/>
        <v>41575.621465653188</v>
      </c>
      <c r="BI1178" s="34">
        <f t="shared" si="779"/>
        <v>267.90131451753763</v>
      </c>
      <c r="BJ1178" s="27">
        <f t="shared" si="758"/>
        <v>4796.699045616313</v>
      </c>
      <c r="BK1178" s="34">
        <f t="shared" si="759"/>
        <v>557.78307062969566</v>
      </c>
      <c r="BL1178" s="27">
        <f t="shared" si="760"/>
        <v>105.29166423108821</v>
      </c>
      <c r="BM1178" s="34">
        <f t="shared" si="761"/>
        <v>1.1054421768707483</v>
      </c>
      <c r="BN1178" s="45">
        <f t="shared" si="762"/>
        <v>1175.9976409000521</v>
      </c>
      <c r="BO1178" s="45">
        <f t="shared" si="763"/>
        <v>95.458518369915708</v>
      </c>
      <c r="BP1178" s="66">
        <f t="shared" si="764"/>
        <v>6.6909479942236105</v>
      </c>
    </row>
    <row r="1179" spans="8:68">
      <c r="H1179" s="68">
        <v>1174</v>
      </c>
      <c r="I1179" s="31">
        <f>('Propiedades físicas'!$C$10*'Diseño reactor'!H1179)/1000</f>
        <v>1027.5379605981898</v>
      </c>
      <c r="J1179" s="31">
        <f t="shared" si="741"/>
        <v>0.44377922518262564</v>
      </c>
      <c r="K1179" s="31">
        <f>(I1179*1000)/'Propiedades físicas'!$F$10</f>
        <v>6712.0487898577194</v>
      </c>
      <c r="L1179" s="31">
        <f t="shared" si="742"/>
        <v>958.86411283681696</v>
      </c>
      <c r="M1179" s="31">
        <f t="shared" si="743"/>
        <v>5753.1846770209022</v>
      </c>
      <c r="N1179" s="31">
        <f t="shared" si="744"/>
        <v>0.81674967021875378</v>
      </c>
      <c r="O1179" s="32">
        <f t="shared" si="745"/>
        <v>4.9004980213125231</v>
      </c>
      <c r="P1179" s="33">
        <f t="shared" si="746"/>
        <v>0.58986229572364124</v>
      </c>
      <c r="Q1179" s="31">
        <f t="shared" si="747"/>
        <v>4.5930742473294419</v>
      </c>
      <c r="R1179" s="31">
        <f t="shared" si="748"/>
        <v>0.16385964080591758</v>
      </c>
      <c r="S1179" s="31">
        <f t="shared" si="749"/>
        <v>0.30742377398308102</v>
      </c>
      <c r="T1179" s="31">
        <f t="shared" si="750"/>
        <v>4.5519067890421525E-2</v>
      </c>
      <c r="U1179" s="31">
        <f t="shared" si="751"/>
        <v>1.7508665798773474E-2</v>
      </c>
      <c r="V1179" s="47">
        <f t="shared" si="765"/>
        <v>5.8413547731855735E-4</v>
      </c>
      <c r="W1179" s="31">
        <f t="shared" si="752"/>
        <v>0.2777930408399728</v>
      </c>
      <c r="X1179" s="34">
        <f>(S1179*H1179*'Propiedades físicas'!$F$5*60*24*365)/(1000000)</f>
        <v>55860.132246282919</v>
      </c>
      <c r="Y1179" s="34">
        <f>(U1179*H1179*'Propiedades físicas'!$F$7*60*24*365)/(1000000)</f>
        <v>994.9218747064009</v>
      </c>
      <c r="Z1179" s="31">
        <f t="shared" si="766"/>
        <v>692.49833517955483</v>
      </c>
      <c r="AA1179" s="31">
        <f t="shared" si="767"/>
        <v>5392.2691663647647</v>
      </c>
      <c r="AB1179" s="31">
        <f t="shared" si="768"/>
        <v>192.37121830614726</v>
      </c>
      <c r="AC1179" s="31">
        <f t="shared" si="769"/>
        <v>360.91551065613709</v>
      </c>
      <c r="AD1179" s="31">
        <f t="shared" si="753"/>
        <v>53.439385703354873</v>
      </c>
      <c r="AE1179" s="31">
        <f t="shared" si="770"/>
        <v>20.555173647760057</v>
      </c>
      <c r="AF1179" s="31">
        <f t="shared" si="771"/>
        <v>6712.0487898577185</v>
      </c>
      <c r="AG1179" s="31">
        <f t="shared" si="772"/>
        <v>0.10317242273714676</v>
      </c>
      <c r="AH1179" s="31">
        <f t="shared" si="773"/>
        <v>0.80337156882899674</v>
      </c>
      <c r="AI1179" s="31">
        <f t="shared" si="773"/>
        <v>2.8660581042979149E-2</v>
      </c>
      <c r="AJ1179" s="31">
        <f t="shared" si="773"/>
        <v>5.3771288313860389E-2</v>
      </c>
      <c r="AK1179" s="31">
        <f t="shared" si="754"/>
        <v>7.9617099601696547E-3</v>
      </c>
      <c r="AL1179" s="31">
        <f t="shared" si="754"/>
        <v>3.0624291168473141E-3</v>
      </c>
      <c r="AM1179" s="31">
        <f t="shared" si="774"/>
        <v>1</v>
      </c>
      <c r="AN1179" s="31">
        <f>(Z1179*'Propiedades físicas'!$F$4)/1000</f>
        <v>608.96918599019693</v>
      </c>
      <c r="AO1179" s="31">
        <f>(AA1179*'Propiedades físicas'!$F$6)/1000</f>
        <v>172.76830409032706</v>
      </c>
      <c r="AP1179" s="31">
        <f>(AB1179*'Propiedades físicas'!$F$9)/1000</f>
        <v>118.68342313397754</v>
      </c>
      <c r="AQ1179" s="31">
        <f>(AC1179*'Propiedades físicas'!$F$5)/1000</f>
        <v>106.27879042291271</v>
      </c>
      <c r="AR1179" s="31">
        <f>(AD1179*'Propiedades físicas'!$F$8)/1000</f>
        <v>18.945331019553365</v>
      </c>
      <c r="AS1179" s="31">
        <f>(AE1179*'Propiedades físicas'!$F$7)/1000</f>
        <v>1.8929259412222237</v>
      </c>
      <c r="AT1179" s="31">
        <f t="shared" si="775"/>
        <v>1027.53796059819</v>
      </c>
      <c r="AU1179" s="31">
        <f t="shared" si="776"/>
        <v>0.59264884543601715</v>
      </c>
      <c r="AV1179" s="31">
        <f t="shared" si="780"/>
        <v>0.16813812308184559</v>
      </c>
      <c r="AW1179" s="31">
        <f t="shared" si="780"/>
        <v>0.11550271394828564</v>
      </c>
      <c r="AX1179" s="31">
        <f t="shared" si="780"/>
        <v>0.10343052470883081</v>
      </c>
      <c r="AY1179" s="31">
        <f t="shared" si="777"/>
        <v>1.8437597194486302E-2</v>
      </c>
      <c r="AZ1179" s="31">
        <f t="shared" si="777"/>
        <v>1.8421956305344092E-3</v>
      </c>
      <c r="BA1179" s="31">
        <f t="shared" si="778"/>
        <v>1</v>
      </c>
      <c r="BB1179" s="34">
        <f>AU1179*'Propiedades físicas'!$C$4+'Diseño reactor'!AV1179*'Propiedades físicas'!$C$5+'Diseño reactor'!AW1179*'Propiedades físicas'!$C$8+'Diseño reactor'!AX1179*'Propiedades físicas'!$C$9+'Diseño reactor'!AY1179*'Propiedades físicas'!$C$7+'Diseño reactor'!AZ1179*'Propiedades físicas'!$C$6</f>
        <v>875.80347431975565</v>
      </c>
      <c r="BC1179" s="45">
        <f>AU1179*'Propiedades físicas'!$L$4+'Diseño reactor'!AV1179*'Propiedades físicas'!$L$5+'Diseño reactor'!AW1179*'Propiedades físicas'!$L$8+AX1179*'Propiedades físicas'!$L$9+'Diseño reactor'!AY1179*'Propiedades físicas'!$L$7+'Diseño reactor'!AZ1179*'Propiedades físicas'!$L$6</f>
        <v>2.0477678172364748</v>
      </c>
      <c r="BD1179" s="29">
        <f t="shared" si="755"/>
        <v>2.5301889118591752</v>
      </c>
      <c r="BE1179" s="58">
        <f t="shared" si="756"/>
        <v>42.420859160283015</v>
      </c>
      <c r="BF1179" s="30">
        <f>AU1179*'Propiedades físicas'!$I$4+'Diseño reactor'!AV1179*'Propiedades físicas'!$I$5+'Diseño reactor'!AW1179*'Propiedades físicas'!$I$8+'Diseño reactor'!AX1179*'Propiedades físicas'!$I$9+'Diseño reactor'!AY1179*'Propiedades físicas'!$I$7+'Diseño reactor'!AZ1179*'Propiedades físicas'!$I$6</f>
        <v>1.9778473055163483E-2</v>
      </c>
      <c r="BG1179" s="24">
        <f>AU1179*'Propiedades físicas'!$O$4+'Diseño reactor'!AV1179*'Propiedades físicas'!$O$5+'Diseño reactor'!AW1179*'Propiedades físicas'!$O$8+'Diseño reactor'!AX1179*'Propiedades físicas'!$O$9+'Diseño reactor'!AY1179*'Propiedades físicas'!$O$7+'Diseño reactor'!AZ1179*'Propiedades físicas'!$O$6</f>
        <v>0.15117493652292927</v>
      </c>
      <c r="BH1179" s="54">
        <f t="shared" si="757"/>
        <v>41574.602275701676</v>
      </c>
      <c r="BI1179" s="34">
        <f t="shared" si="779"/>
        <v>267.91293271222582</v>
      </c>
      <c r="BJ1179" s="27">
        <f t="shared" si="758"/>
        <v>4796.6899920985043</v>
      </c>
      <c r="BK1179" s="34">
        <f t="shared" si="759"/>
        <v>557.79946544281654</v>
      </c>
      <c r="BL1179" s="27">
        <f t="shared" si="760"/>
        <v>105.29224842017281</v>
      </c>
      <c r="BM1179" s="34">
        <f t="shared" si="761"/>
        <v>1.1054421768707483</v>
      </c>
      <c r="BN1179" s="45">
        <f t="shared" si="762"/>
        <v>1177.1513448264388</v>
      </c>
      <c r="BO1179" s="45">
        <f t="shared" si="763"/>
        <v>95.479532869099842</v>
      </c>
      <c r="BP1179" s="66">
        <f t="shared" si="764"/>
        <v>6.690940316679117</v>
      </c>
    </row>
    <row r="1180" spans="8:68">
      <c r="H1180" s="68">
        <v>1175</v>
      </c>
      <c r="I1180" s="31">
        <f>('Propiedades físicas'!$C$10*'Diseño reactor'!H1180)/1000</f>
        <v>1028.4132058797898</v>
      </c>
      <c r="J1180" s="31">
        <f t="shared" si="741"/>
        <v>0.44340154073566168</v>
      </c>
      <c r="K1180" s="31">
        <f>(I1180*1000)/'Propiedades físicas'!$F$10</f>
        <v>6717.7660375492515</v>
      </c>
      <c r="L1180" s="31">
        <f t="shared" si="742"/>
        <v>959.68086250703584</v>
      </c>
      <c r="M1180" s="31">
        <f t="shared" si="743"/>
        <v>5758.0851750422153</v>
      </c>
      <c r="N1180" s="31">
        <f t="shared" si="744"/>
        <v>0.81674967021875389</v>
      </c>
      <c r="O1180" s="32">
        <f t="shared" si="745"/>
        <v>4.900498021312524</v>
      </c>
      <c r="P1180" s="33">
        <f t="shared" si="746"/>
        <v>0.59000178371478951</v>
      </c>
      <c r="Q1180" s="31">
        <f t="shared" si="747"/>
        <v>4.59332348167099</v>
      </c>
      <c r="R1180" s="31">
        <f t="shared" si="748"/>
        <v>0.16379762657885896</v>
      </c>
      <c r="S1180" s="31">
        <f t="shared" si="749"/>
        <v>0.30717453964153346</v>
      </c>
      <c r="T1180" s="31">
        <f t="shared" si="750"/>
        <v>4.5473866712641919E-2</v>
      </c>
      <c r="U1180" s="31">
        <f t="shared" si="751"/>
        <v>1.7476393212463547E-2</v>
      </c>
      <c r="V1180" s="47">
        <f t="shared" si="765"/>
        <v>5.8427361105736438E-4</v>
      </c>
      <c r="W1180" s="31">
        <f t="shared" si="752"/>
        <v>0.2776222565761593</v>
      </c>
      <c r="X1180" s="34">
        <f>(S1180*H1180*'Propiedades físicas'!$F$5*60*24*365)/(1000000)</f>
        <v>55862.387824924721</v>
      </c>
      <c r="Y1180" s="34">
        <f>(U1180*H1180*'Propiedades físicas'!$F$7*60*24*365)/(1000000)</f>
        <v>993.93390103691161</v>
      </c>
      <c r="Z1180" s="31">
        <f t="shared" si="766"/>
        <v>693.25209586487767</v>
      </c>
      <c r="AA1180" s="31">
        <f t="shared" si="767"/>
        <v>5397.1550909634134</v>
      </c>
      <c r="AB1180" s="31">
        <f t="shared" si="768"/>
        <v>192.46221123015928</v>
      </c>
      <c r="AC1180" s="31">
        <f t="shared" si="769"/>
        <v>360.93008407880183</v>
      </c>
      <c r="AD1180" s="31">
        <f t="shared" si="753"/>
        <v>53.431793387354254</v>
      </c>
      <c r="AE1180" s="31">
        <f t="shared" si="770"/>
        <v>20.534762024644667</v>
      </c>
      <c r="AF1180" s="31">
        <f t="shared" si="771"/>
        <v>6717.7660375492515</v>
      </c>
      <c r="AG1180" s="31">
        <f t="shared" si="772"/>
        <v>0.10319682048912009</v>
      </c>
      <c r="AH1180" s="31">
        <f t="shared" si="773"/>
        <v>0.80341516224229537</v>
      </c>
      <c r="AI1180" s="31">
        <f t="shared" si="773"/>
        <v>2.8649734175674357E-2</v>
      </c>
      <c r="AJ1180" s="31">
        <f t="shared" si="773"/>
        <v>5.372769490056175E-2</v>
      </c>
      <c r="AK1180" s="31">
        <f t="shared" si="754"/>
        <v>7.9538038521578258E-3</v>
      </c>
      <c r="AL1180" s="31">
        <f t="shared" si="754"/>
        <v>3.0567843401905787E-3</v>
      </c>
      <c r="AM1180" s="31">
        <f t="shared" si="774"/>
        <v>1</v>
      </c>
      <c r="AN1180" s="31">
        <f>(Z1180*'Propiedades físicas'!$F$4)/1000</f>
        <v>609.63202806165611</v>
      </c>
      <c r="AO1180" s="31">
        <f>(AA1180*'Propiedades físicas'!$F$6)/1000</f>
        <v>172.92484911446778</v>
      </c>
      <c r="AP1180" s="31">
        <f>(AB1180*'Propiedades físicas'!$F$9)/1000</f>
        <v>118.73956121844677</v>
      </c>
      <c r="AQ1180" s="31">
        <f>(AC1180*'Propiedades físicas'!$F$5)/1000</f>
        <v>106.2830818586848</v>
      </c>
      <c r="AR1180" s="31">
        <f>(AD1180*'Propiedades físicas'!$F$8)/1000</f>
        <v>18.942639391684825</v>
      </c>
      <c r="AS1180" s="31">
        <f>(AE1180*'Propiedades físicas'!$F$7)/1000</f>
        <v>1.8910462348495276</v>
      </c>
      <c r="AT1180" s="31">
        <f t="shared" si="775"/>
        <v>1028.4132058797898</v>
      </c>
      <c r="AU1180" s="31">
        <f t="shared" si="776"/>
        <v>0.59278899237794835</v>
      </c>
      <c r="AV1180" s="31">
        <f t="shared" si="780"/>
        <v>0.16814724677376497</v>
      </c>
      <c r="AW1180" s="31">
        <f t="shared" si="780"/>
        <v>0.11545900085643797</v>
      </c>
      <c r="AX1180" s="31">
        <f t="shared" si="780"/>
        <v>0.10334667160148089</v>
      </c>
      <c r="AY1180" s="31">
        <f t="shared" si="777"/>
        <v>1.8419288359370806E-2</v>
      </c>
      <c r="AZ1180" s="31">
        <f t="shared" si="777"/>
        <v>1.8388000309970448E-3</v>
      </c>
      <c r="BA1180" s="31">
        <f t="shared" si="778"/>
        <v>1.0000000000000002</v>
      </c>
      <c r="BB1180" s="34">
        <f>AU1180*'Propiedades físicas'!$C$4+'Diseño reactor'!AV1180*'Propiedades físicas'!$C$5+'Diseño reactor'!AW1180*'Propiedades físicas'!$C$8+'Diseño reactor'!AX1180*'Propiedades físicas'!$C$9+'Diseño reactor'!AY1180*'Propiedades físicas'!$C$7+'Diseño reactor'!AZ1180*'Propiedades físicas'!$C$6</f>
        <v>875.80247169043764</v>
      </c>
      <c r="BC1180" s="45">
        <f>AU1180*'Propiedades físicas'!$L$4+'Diseño reactor'!AV1180*'Propiedades físicas'!$L$5+'Diseño reactor'!AW1180*'Propiedades físicas'!$L$8+AX1180*'Propiedades físicas'!$L$9+'Diseño reactor'!AY1180*'Propiedades físicas'!$L$7+'Diseño reactor'!AZ1180*'Propiedades físicas'!$L$6</f>
        <v>2.0478726873694026</v>
      </c>
      <c r="BD1180" s="29">
        <f t="shared" si="755"/>
        <v>2.5285067832180803</v>
      </c>
      <c r="BE1180" s="58">
        <f t="shared" si="756"/>
        <v>42.419005003309408</v>
      </c>
      <c r="BF1180" s="30">
        <f>AU1180*'Propiedades físicas'!$I$4+'Diseño reactor'!AV1180*'Propiedades físicas'!$I$5+'Diseño reactor'!AW1180*'Propiedades físicas'!$I$8+'Diseño reactor'!AX1180*'Propiedades físicas'!$I$9+'Diseño reactor'!AY1180*'Propiedades físicas'!$I$7+'Diseño reactor'!AZ1180*'Propiedades físicas'!$I$6</f>
        <v>1.9778934156356332E-2</v>
      </c>
      <c r="BG1180" s="24">
        <f>AU1180*'Propiedades físicas'!$O$4+'Diseño reactor'!AV1180*'Propiedades físicas'!$O$5+'Diseño reactor'!AW1180*'Propiedades físicas'!$O$8+'Diseño reactor'!AX1180*'Propiedades físicas'!$O$9+'Diseño reactor'!AY1180*'Propiedades físicas'!$O$7+'Diseño reactor'!AZ1180*'Propiedades físicas'!$O$6</f>
        <v>0.15117965975132175</v>
      </c>
      <c r="BH1180" s="54">
        <f t="shared" si="757"/>
        <v>41573.58546377092</v>
      </c>
      <c r="BI1180" s="34">
        <f t="shared" si="779"/>
        <v>267.92452841015063</v>
      </c>
      <c r="BJ1180" s="27">
        <f t="shared" si="758"/>
        <v>4796.6809823295334</v>
      </c>
      <c r="BK1180" s="34">
        <f t="shared" si="759"/>
        <v>557.81584526478048</v>
      </c>
      <c r="BL1180" s="27">
        <f t="shared" si="760"/>
        <v>105.29283204726444</v>
      </c>
      <c r="BM1180" s="34">
        <f t="shared" si="761"/>
        <v>1.1054421768707483</v>
      </c>
      <c r="BN1180" s="45">
        <f t="shared" si="762"/>
        <v>1178.3051359218325</v>
      </c>
      <c r="BO1180" s="45">
        <f t="shared" si="763"/>
        <v>95.500521537537438</v>
      </c>
      <c r="BP1180" s="66">
        <f t="shared" si="764"/>
        <v>6.6909326568180596</v>
      </c>
    </row>
    <row r="1181" spans="8:68">
      <c r="H1181" s="68">
        <v>1176</v>
      </c>
      <c r="I1181" s="31">
        <f>('Propiedades físicas'!$C$10*'Diseño reactor'!H1181)/1000</f>
        <v>1029.2884511613895</v>
      </c>
      <c r="J1181" s="31">
        <f t="shared" si="741"/>
        <v>0.4430244986091858</v>
      </c>
      <c r="K1181" s="31">
        <f>(I1181*1000)/'Propiedades físicas'!$F$10</f>
        <v>6723.4832852407826</v>
      </c>
      <c r="L1181" s="31">
        <f t="shared" si="742"/>
        <v>960.49761217725461</v>
      </c>
      <c r="M1181" s="31">
        <f t="shared" si="743"/>
        <v>5762.9856730635274</v>
      </c>
      <c r="N1181" s="31">
        <f t="shared" si="744"/>
        <v>0.81674967021875389</v>
      </c>
      <c r="O1181" s="32">
        <f t="shared" si="745"/>
        <v>4.9004980213125231</v>
      </c>
      <c r="P1181" s="33">
        <f t="shared" si="746"/>
        <v>0.5901411002997925</v>
      </c>
      <c r="Q1181" s="31">
        <f t="shared" si="747"/>
        <v>4.5935723225819638</v>
      </c>
      <c r="R1181" s="31">
        <f t="shared" si="748"/>
        <v>0.16373564099942708</v>
      </c>
      <c r="S1181" s="31">
        <f t="shared" si="749"/>
        <v>0.30692569873055825</v>
      </c>
      <c r="T1181" s="31">
        <f t="shared" si="750"/>
        <v>4.5428729027471679E-2</v>
      </c>
      <c r="U1181" s="31">
        <f t="shared" si="751"/>
        <v>1.7444199892062636E-2</v>
      </c>
      <c r="V1181" s="47">
        <f t="shared" si="765"/>
        <v>5.8441157505416343E-4</v>
      </c>
      <c r="W1181" s="31">
        <f t="shared" si="752"/>
        <v>0.27745168217609167</v>
      </c>
      <c r="X1181" s="34">
        <f>(S1181*H1181*'Propiedades físicas'!$F$5*60*24*365)/(1000000)</f>
        <v>55864.637863555225</v>
      </c>
      <c r="Y1181" s="34">
        <f>(U1181*H1181*'Propiedades físicas'!$F$7*60*24*365)/(1000000)</f>
        <v>992.94731514157695</v>
      </c>
      <c r="Z1181" s="31">
        <f t="shared" si="766"/>
        <v>694.00593395255601</v>
      </c>
      <c r="AA1181" s="31">
        <f t="shared" si="767"/>
        <v>5402.0410513563893</v>
      </c>
      <c r="AB1181" s="31">
        <f t="shared" si="768"/>
        <v>192.55311381532624</v>
      </c>
      <c r="AC1181" s="31">
        <f t="shared" si="769"/>
        <v>360.94462170713649</v>
      </c>
      <c r="AD1181" s="31">
        <f t="shared" si="753"/>
        <v>53.424185336306692</v>
      </c>
      <c r="AE1181" s="31">
        <f t="shared" si="770"/>
        <v>20.514379073065658</v>
      </c>
      <c r="AF1181" s="31">
        <f t="shared" si="771"/>
        <v>6723.4832852407799</v>
      </c>
      <c r="AG1181" s="31">
        <f t="shared" si="772"/>
        <v>0.10322118826055837</v>
      </c>
      <c r="AH1181" s="31">
        <f t="shared" si="773"/>
        <v>0.80345868684091371</v>
      </c>
      <c r="AI1181" s="31">
        <f t="shared" si="773"/>
        <v>2.8638892319106966E-2</v>
      </c>
      <c r="AJ1181" s="31">
        <f t="shared" si="773"/>
        <v>5.3684170301943487E-2</v>
      </c>
      <c r="AK1181" s="31">
        <f t="shared" si="754"/>
        <v>7.9459088495961779E-3</v>
      </c>
      <c r="AL1181" s="31">
        <f t="shared" si="754"/>
        <v>3.0511534278813935E-3</v>
      </c>
      <c r="AM1181" s="31">
        <f t="shared" si="774"/>
        <v>1.0000000000000002</v>
      </c>
      <c r="AN1181" s="31">
        <f>(Z1181*'Propiedades físicas'!$F$4)/1000</f>
        <v>610.29493819919867</v>
      </c>
      <c r="AO1181" s="31">
        <f>(AA1181*'Propiedades físicas'!$F$6)/1000</f>
        <v>173.08139528545871</v>
      </c>
      <c r="AP1181" s="31">
        <f>(AB1181*'Propiedades físicas'!$F$9)/1000</f>
        <v>118.79564356836552</v>
      </c>
      <c r="AQ1181" s="31">
        <f>(AC1181*'Propiedades físicas'!$F$5)/1000</f>
        <v>106.2873627541005</v>
      </c>
      <c r="AR1181" s="31">
        <f>(AD1181*'Propiedades físicas'!$F$8)/1000</f>
        <v>18.939942185427441</v>
      </c>
      <c r="AS1181" s="31">
        <f>(AE1181*'Propiedades físicas'!$F$7)/1000</f>
        <v>1.8891691688386165</v>
      </c>
      <c r="AT1181" s="31">
        <f t="shared" si="775"/>
        <v>1029.2884511613895</v>
      </c>
      <c r="AU1181" s="31">
        <f t="shared" si="776"/>
        <v>0.592928967104</v>
      </c>
      <c r="AV1181" s="31">
        <f t="shared" si="780"/>
        <v>0.16815635606341806</v>
      </c>
      <c r="AW1181" s="31">
        <f t="shared" si="780"/>
        <v>0.11541530795796202</v>
      </c>
      <c r="AX1181" s="31">
        <f t="shared" si="780"/>
        <v>0.10326295086102637</v>
      </c>
      <c r="AY1181" s="31">
        <f t="shared" si="777"/>
        <v>1.840100524207447E-2</v>
      </c>
      <c r="AZ1181" s="31">
        <f t="shared" si="777"/>
        <v>1.8354127715189919E-3</v>
      </c>
      <c r="BA1181" s="31">
        <f t="shared" si="778"/>
        <v>0.99999999999999989</v>
      </c>
      <c r="BB1181" s="34">
        <f>AU1181*'Propiedades físicas'!$C$4+'Diseño reactor'!AV1181*'Propiedades físicas'!$C$5+'Diseño reactor'!AW1181*'Propiedades físicas'!$C$8+'Diseño reactor'!AX1181*'Propiedades físicas'!$C$9+'Diseño reactor'!AY1181*'Propiedades físicas'!$C$7+'Diseño reactor'!AZ1181*'Propiedades físicas'!$C$6</f>
        <v>875.80147136902804</v>
      </c>
      <c r="BC1181" s="45">
        <f>AU1181*'Propiedades físicas'!$L$4+'Diseño reactor'!AV1181*'Propiedades físicas'!$L$5+'Diseño reactor'!AW1181*'Propiedades físicas'!$L$8+AX1181*'Propiedades físicas'!$L$9+'Diseño reactor'!AY1181*'Propiedades físicas'!$L$7+'Diseño reactor'!AZ1181*'Propiedades físicas'!$L$6</f>
        <v>2.0479774223631608</v>
      </c>
      <c r="BD1181" s="29">
        <f t="shared" si="755"/>
        <v>2.5268268946582881</v>
      </c>
      <c r="BE1181" s="58">
        <f t="shared" si="756"/>
        <v>42.417153392539582</v>
      </c>
      <c r="BF1181" s="30">
        <f>AU1181*'Propiedades físicas'!$I$4+'Diseño reactor'!AV1181*'Propiedades físicas'!$I$5+'Diseño reactor'!AW1181*'Propiedades físicas'!$I$8+'Diseño reactor'!AX1181*'Propiedades físicas'!$I$9+'Diseño reactor'!AY1181*'Propiedades físicas'!$I$7+'Diseño reactor'!AZ1181*'Propiedades físicas'!$I$6</f>
        <v>1.9779394204115737E-2</v>
      </c>
      <c r="BG1181" s="24">
        <f>AU1181*'Propiedades físicas'!$O$4+'Diseño reactor'!AV1181*'Propiedades físicas'!$O$5+'Diseño reactor'!AW1181*'Propiedades físicas'!$O$8+'Diseño reactor'!AX1181*'Propiedades físicas'!$O$9+'Diseño reactor'!AY1181*'Propiedades físicas'!$O$7+'Diseño reactor'!AZ1181*'Propiedades físicas'!$O$6</f>
        <v>0.15118437756451017</v>
      </c>
      <c r="BH1181" s="54">
        <f t="shared" si="757"/>
        <v>41572.57102291935</v>
      </c>
      <c r="BI1181" s="34">
        <f t="shared" si="779"/>
        <v>267.93610167006301</v>
      </c>
      <c r="BJ1181" s="27">
        <f t="shared" si="758"/>
        <v>4796.6720161568328</v>
      </c>
      <c r="BK1181" s="34">
        <f t="shared" si="759"/>
        <v>557.83221011059607</v>
      </c>
      <c r="BL1181" s="27">
        <f t="shared" si="760"/>
        <v>105.29341511297618</v>
      </c>
      <c r="BM1181" s="34">
        <f t="shared" si="761"/>
        <v>1.1054421768707483</v>
      </c>
      <c r="BN1181" s="45">
        <f t="shared" si="762"/>
        <v>1179.4590140189387</v>
      </c>
      <c r="BO1181" s="45">
        <f t="shared" si="763"/>
        <v>95.521484422821743</v>
      </c>
      <c r="BP1181" s="66">
        <f t="shared" si="764"/>
        <v>6.6909250145889008</v>
      </c>
    </row>
    <row r="1182" spans="8:68">
      <c r="H1182" s="68">
        <v>1177</v>
      </c>
      <c r="I1182" s="31">
        <f>('Propiedades físicas'!$C$10*'Diseño reactor'!H1182)/1000</f>
        <v>1030.1636964429892</v>
      </c>
      <c r="J1182" s="31">
        <f t="shared" si="741"/>
        <v>0.44264809716601744</v>
      </c>
      <c r="K1182" s="31">
        <f>(I1182*1000)/'Propiedades físicas'!$F$10</f>
        <v>6729.2005329323138</v>
      </c>
      <c r="L1182" s="31">
        <f t="shared" si="742"/>
        <v>961.31436184747338</v>
      </c>
      <c r="M1182" s="31">
        <f t="shared" si="743"/>
        <v>5767.8861710848405</v>
      </c>
      <c r="N1182" s="31">
        <f t="shared" si="744"/>
        <v>0.81674967021875389</v>
      </c>
      <c r="O1182" s="32">
        <f t="shared" si="745"/>
        <v>4.900498021312524</v>
      </c>
      <c r="P1182" s="33">
        <f t="shared" si="746"/>
        <v>0.5902802457943982</v>
      </c>
      <c r="Q1182" s="31">
        <f t="shared" si="747"/>
        <v>4.5938207709718535</v>
      </c>
      <c r="R1182" s="31">
        <f t="shared" si="748"/>
        <v>0.16367368410240105</v>
      </c>
      <c r="S1182" s="31">
        <f t="shared" si="749"/>
        <v>0.30667725034067039</v>
      </c>
      <c r="T1182" s="31">
        <f t="shared" si="750"/>
        <v>4.5383654727594459E-2</v>
      </c>
      <c r="U1182" s="31">
        <f t="shared" si="751"/>
        <v>1.7412085594360138E-2</v>
      </c>
      <c r="V1182" s="47">
        <f t="shared" si="765"/>
        <v>5.8454936962163708E-4</v>
      </c>
      <c r="W1182" s="31">
        <f t="shared" si="752"/>
        <v>0.277281317253179</v>
      </c>
      <c r="X1182" s="34">
        <f>(S1182*H1182*'Propiedades físicas'!$F$5*60*24*365)/(1000000)</f>
        <v>55866.88237917285</v>
      </c>
      <c r="Y1182" s="34">
        <f>(U1182*H1182*'Propiedades físicas'!$F$7*60*24*365)/(1000000)</f>
        <v>991.96211467475553</v>
      </c>
      <c r="Z1182" s="31">
        <f t="shared" si="766"/>
        <v>694.75984930000664</v>
      </c>
      <c r="AA1182" s="31">
        <f t="shared" si="767"/>
        <v>5406.9270474338718</v>
      </c>
      <c r="AB1182" s="31">
        <f t="shared" si="768"/>
        <v>192.64392618852602</v>
      </c>
      <c r="AC1182" s="31">
        <f t="shared" si="769"/>
        <v>360.95912365096905</v>
      </c>
      <c r="AD1182" s="31">
        <f t="shared" si="753"/>
        <v>53.416561614378679</v>
      </c>
      <c r="AE1182" s="31">
        <f t="shared" si="770"/>
        <v>20.494024744561884</v>
      </c>
      <c r="AF1182" s="31">
        <f t="shared" si="771"/>
        <v>6729.2005329323138</v>
      </c>
      <c r="AG1182" s="31">
        <f t="shared" si="772"/>
        <v>0.10324552610668869</v>
      </c>
      <c r="AH1182" s="31">
        <f t="shared" si="773"/>
        <v>0.80350214278392906</v>
      </c>
      <c r="AI1182" s="31">
        <f t="shared" si="773"/>
        <v>2.8628055479360127E-2</v>
      </c>
      <c r="AJ1182" s="31">
        <f t="shared" si="773"/>
        <v>5.3640714358928109E-2</v>
      </c>
      <c r="AK1182" s="31">
        <f t="shared" si="754"/>
        <v>7.9380249337140645E-3</v>
      </c>
      <c r="AL1182" s="31">
        <f t="shared" si="754"/>
        <v>3.0455363373799497E-3</v>
      </c>
      <c r="AM1182" s="31">
        <f t="shared" si="774"/>
        <v>1</v>
      </c>
      <c r="AN1182" s="31">
        <f>(Z1182*'Propiedades físicas'!$F$4)/1000</f>
        <v>610.95791627743984</v>
      </c>
      <c r="AO1182" s="31">
        <f>(AA1182*'Propiedades físicas'!$F$6)/1000</f>
        <v>173.23794259978123</v>
      </c>
      <c r="AP1182" s="31">
        <f>(AB1182*'Propiedades físicas'!$F$9)/1000</f>
        <v>118.85167026201111</v>
      </c>
      <c r="AQ1182" s="31">
        <f>(AC1182*'Propiedades físicas'!$F$5)/1000</f>
        <v>106.29163314150087</v>
      </c>
      <c r="AR1182" s="31">
        <f>(AD1182*'Propiedades físicas'!$F$8)/1000</f>
        <v>18.937239423529522</v>
      </c>
      <c r="AS1182" s="31">
        <f>(AE1182*'Propiedades físicas'!$F$7)/1000</f>
        <v>1.8872947387267041</v>
      </c>
      <c r="AT1182" s="31">
        <f t="shared" si="775"/>
        <v>1030.1636964429892</v>
      </c>
      <c r="AU1182" s="31">
        <f t="shared" si="776"/>
        <v>0.59306876993141167</v>
      </c>
      <c r="AV1182" s="31">
        <f t="shared" si="780"/>
        <v>0.16816545098409849</v>
      </c>
      <c r="AW1182" s="31">
        <f t="shared" si="780"/>
        <v>0.11537163527737315</v>
      </c>
      <c r="AX1182" s="31">
        <f t="shared" si="780"/>
        <v>0.10317936218147754</v>
      </c>
      <c r="AY1182" s="31">
        <f t="shared" si="777"/>
        <v>1.8382747799128581E-2</v>
      </c>
      <c r="AZ1182" s="31">
        <f t="shared" si="777"/>
        <v>1.8320338265105517E-3</v>
      </c>
      <c r="BA1182" s="31">
        <f t="shared" si="778"/>
        <v>1</v>
      </c>
      <c r="BB1182" s="34">
        <f>AU1182*'Propiedades físicas'!$C$4+'Diseño reactor'!AV1182*'Propiedades físicas'!$C$5+'Diseño reactor'!AW1182*'Propiedades físicas'!$C$8+'Diseño reactor'!AX1182*'Propiedades físicas'!$C$9+'Diseño reactor'!AY1182*'Propiedades físicas'!$C$7+'Diseño reactor'!AZ1182*'Propiedades físicas'!$C$6</f>
        <v>875.80047334880612</v>
      </c>
      <c r="BC1182" s="45">
        <f>AU1182*'Propiedades físicas'!$L$4+'Diseño reactor'!AV1182*'Propiedades físicas'!$L$5+'Diseño reactor'!AW1182*'Propiedades físicas'!$L$8+AX1182*'Propiedades físicas'!$L$9+'Diseño reactor'!AY1182*'Propiedades físicas'!$L$7+'Diseño reactor'!AZ1182*'Propiedades físicas'!$L$6</f>
        <v>2.0480820224748992</v>
      </c>
      <c r="BD1182" s="29">
        <f t="shared" si="755"/>
        <v>2.5251492417040957</v>
      </c>
      <c r="BE1182" s="58">
        <f t="shared" si="756"/>
        <v>42.415304322689693</v>
      </c>
      <c r="BF1182" s="30">
        <f>AU1182*'Propiedades físicas'!$I$4+'Diseño reactor'!AV1182*'Propiedades físicas'!$I$5+'Diseño reactor'!AW1182*'Propiedades físicas'!$I$8+'Diseño reactor'!AX1182*'Propiedades físicas'!$I$9+'Diseño reactor'!AY1182*'Propiedades físicas'!$I$7+'Diseño reactor'!AZ1182*'Propiedades físicas'!$I$6</f>
        <v>1.9779853201425081E-2</v>
      </c>
      <c r="BG1182" s="24">
        <f>AU1182*'Propiedades físicas'!$O$4+'Diseño reactor'!AV1182*'Propiedades físicas'!$O$5+'Diseño reactor'!AW1182*'Propiedades físicas'!$O$8+'Diseño reactor'!AX1182*'Propiedades físicas'!$O$9+'Diseño reactor'!AY1182*'Propiedades físicas'!$O$7+'Diseño reactor'!AZ1182*'Propiedades físicas'!$O$6</f>
        <v>0.15118908997119443</v>
      </c>
      <c r="BH1182" s="54">
        <f t="shared" si="757"/>
        <v>41571.558946230231</v>
      </c>
      <c r="BI1182" s="34">
        <f t="shared" si="779"/>
        <v>267.94765255052255</v>
      </c>
      <c r="BJ1182" s="27">
        <f t="shared" si="758"/>
        <v>4796.6630934283876</v>
      </c>
      <c r="BK1182" s="34">
        <f t="shared" si="759"/>
        <v>557.84855999527099</v>
      </c>
      <c r="BL1182" s="27">
        <f t="shared" si="760"/>
        <v>105.29399761792087</v>
      </c>
      <c r="BM1182" s="34">
        <f t="shared" si="761"/>
        <v>1.1054421768707483</v>
      </c>
      <c r="BN1182" s="45">
        <f t="shared" si="762"/>
        <v>1180.6129789508927</v>
      </c>
      <c r="BO1182" s="45">
        <f t="shared" si="763"/>
        <v>95.542421572429149</v>
      </c>
      <c r="BP1182" s="66">
        <f t="shared" si="764"/>
        <v>6.6909173899402941</v>
      </c>
    </row>
    <row r="1183" spans="8:68">
      <c r="H1183" s="68">
        <v>1178</v>
      </c>
      <c r="I1183" s="31">
        <f>('Propiedades físicas'!$C$10*'Diseño reactor'!H1183)/1000</f>
        <v>1031.038941724589</v>
      </c>
      <c r="J1183" s="31">
        <f t="shared" si="741"/>
        <v>0.44227233477453526</v>
      </c>
      <c r="K1183" s="31">
        <f>(I1183*1000)/'Propiedades físicas'!$F$10</f>
        <v>6734.917780623844</v>
      </c>
      <c r="L1183" s="31">
        <f t="shared" si="742"/>
        <v>962.13111151769192</v>
      </c>
      <c r="M1183" s="31">
        <f t="shared" si="743"/>
        <v>5772.7866691061517</v>
      </c>
      <c r="N1183" s="31">
        <f t="shared" si="744"/>
        <v>0.81674967021875378</v>
      </c>
      <c r="O1183" s="32">
        <f t="shared" si="745"/>
        <v>4.9004980213125231</v>
      </c>
      <c r="P1183" s="33">
        <f t="shared" si="746"/>
        <v>0.59041922051357953</v>
      </c>
      <c r="Q1183" s="31">
        <f t="shared" si="747"/>
        <v>4.5940688277473942</v>
      </c>
      <c r="R1183" s="31">
        <f t="shared" si="748"/>
        <v>0.16361175592225977</v>
      </c>
      <c r="S1183" s="31">
        <f t="shared" si="749"/>
        <v>0.30642919356512921</v>
      </c>
      <c r="T1183" s="31">
        <f t="shared" si="750"/>
        <v>4.5338643705874121E-2</v>
      </c>
      <c r="U1183" s="31">
        <f t="shared" si="751"/>
        <v>1.7380050077040379E-2</v>
      </c>
      <c r="V1183" s="47">
        <f t="shared" si="765"/>
        <v>5.8468699507170012E-4</v>
      </c>
      <c r="W1183" s="31">
        <f t="shared" si="752"/>
        <v>0.27711116142177949</v>
      </c>
      <c r="X1183" s="34">
        <f>(S1183*H1183*'Propiedades físicas'!$F$5*60*24*365)/(1000000)</f>
        <v>55869.121388713371</v>
      </c>
      <c r="Y1183" s="34">
        <f>(U1183*H1183*'Propiedades físicas'!$F$7*60*24*365)/(1000000)</f>
        <v>990.9782972947454</v>
      </c>
      <c r="Z1183" s="31">
        <f t="shared" si="766"/>
        <v>695.51384176499664</v>
      </c>
      <c r="AA1183" s="31">
        <f t="shared" si="767"/>
        <v>5411.8130790864307</v>
      </c>
      <c r="AB1183" s="31">
        <f t="shared" si="768"/>
        <v>192.734648476422</v>
      </c>
      <c r="AC1183" s="31">
        <f t="shared" si="769"/>
        <v>360.97359001972222</v>
      </c>
      <c r="AD1183" s="31">
        <f t="shared" si="753"/>
        <v>53.408922285519715</v>
      </c>
      <c r="AE1183" s="31">
        <f t="shared" si="770"/>
        <v>20.473698990753565</v>
      </c>
      <c r="AF1183" s="31">
        <f t="shared" si="771"/>
        <v>6734.9177806238449</v>
      </c>
      <c r="AG1183" s="31">
        <f t="shared" si="772"/>
        <v>0.1032698340826029</v>
      </c>
      <c r="AH1183" s="31">
        <f t="shared" si="773"/>
        <v>0.80354553022993891</v>
      </c>
      <c r="AI1183" s="31">
        <f t="shared" si="773"/>
        <v>2.861722366246456E-2</v>
      </c>
      <c r="AJ1183" s="31">
        <f t="shared" si="773"/>
        <v>5.3597326912918276E-2</v>
      </c>
      <c r="AK1183" s="31">
        <f t="shared" si="754"/>
        <v>7.9301520857723868E-3</v>
      </c>
      <c r="AL1183" s="31">
        <f t="shared" si="754"/>
        <v>3.0399330263029757E-3</v>
      </c>
      <c r="AM1183" s="31">
        <f t="shared" si="774"/>
        <v>1</v>
      </c>
      <c r="AN1183" s="31">
        <f>(Z1183*'Propiedades físicas'!$F$4)/1000</f>
        <v>611.62096217130272</v>
      </c>
      <c r="AO1183" s="31">
        <f>(AA1183*'Propiedades físicas'!$F$6)/1000</f>
        <v>173.39449105392924</v>
      </c>
      <c r="AP1183" s="31">
        <f>(AB1183*'Propiedades físicas'!$F$9)/1000</f>
        <v>118.90764137752853</v>
      </c>
      <c r="AQ1183" s="31">
        <f>(AC1183*'Propiedades físicas'!$F$5)/1000</f>
        <v>106.29589305310762</v>
      </c>
      <c r="AR1183" s="31">
        <f>(AD1183*'Propiedades físicas'!$F$8)/1000</f>
        <v>18.934531128662442</v>
      </c>
      <c r="AS1183" s="31">
        <f>(AE1183*'Propiedades físicas'!$F$7)/1000</f>
        <v>1.8854229400584959</v>
      </c>
      <c r="AT1183" s="31">
        <f t="shared" si="775"/>
        <v>1031.0389417245892</v>
      </c>
      <c r="AU1183" s="31">
        <f t="shared" si="776"/>
        <v>0.59320840117664408</v>
      </c>
      <c r="AV1183" s="31">
        <f t="shared" si="780"/>
        <v>0.168174531568999</v>
      </c>
      <c r="AW1183" s="31">
        <f t="shared" si="780"/>
        <v>0.11532798283897516</v>
      </c>
      <c r="AX1183" s="31">
        <f t="shared" si="780"/>
        <v>0.10309590525776799</v>
      </c>
      <c r="AY1183" s="31">
        <f t="shared" si="777"/>
        <v>1.8364515987137398E-2</v>
      </c>
      <c r="AZ1183" s="31">
        <f t="shared" si="777"/>
        <v>1.828663170476183E-3</v>
      </c>
      <c r="BA1183" s="31">
        <f t="shared" si="778"/>
        <v>0.99999999999999978</v>
      </c>
      <c r="BB1183" s="34">
        <f>AU1183*'Propiedades físicas'!$C$4+'Diseño reactor'!AV1183*'Propiedades físicas'!$C$5+'Diseño reactor'!AW1183*'Propiedades físicas'!$C$8+'Diseño reactor'!AX1183*'Propiedades físicas'!$C$9+'Diseño reactor'!AY1183*'Propiedades físicas'!$C$7+'Diseño reactor'!AZ1183*'Propiedades físicas'!$C$6</f>
        <v>875.79947762307313</v>
      </c>
      <c r="BC1183" s="45">
        <f>AU1183*'Propiedades físicas'!$L$4+'Diseño reactor'!AV1183*'Propiedades físicas'!$L$5+'Diseño reactor'!AW1183*'Propiedades físicas'!$L$8+AX1183*'Propiedades físicas'!$L$9+'Diseño reactor'!AY1183*'Propiedades físicas'!$L$7+'Diseño reactor'!AZ1183*'Propiedades físicas'!$L$6</f>
        <v>2.0481864879611211</v>
      </c>
      <c r="BD1183" s="29">
        <f t="shared" si="755"/>
        <v>2.5234738198917213</v>
      </c>
      <c r="BE1183" s="58">
        <f t="shared" si="756"/>
        <v>42.413457788490618</v>
      </c>
      <c r="BF1183" s="30">
        <f>AU1183*'Propiedades físicas'!$I$4+'Diseño reactor'!AV1183*'Propiedades físicas'!$I$5+'Diseño reactor'!AW1183*'Propiedades físicas'!$I$8+'Diseño reactor'!AX1183*'Propiedades físicas'!$I$9+'Diseño reactor'!AY1183*'Propiedades físicas'!$I$7+'Diseño reactor'!AZ1183*'Propiedades físicas'!$I$6</f>
        <v>1.9780311151257488E-2</v>
      </c>
      <c r="BG1183" s="24">
        <f>AU1183*'Propiedades físicas'!$O$4+'Diseño reactor'!AV1183*'Propiedades físicas'!$O$5+'Diseño reactor'!AW1183*'Propiedades físicas'!$O$8+'Diseño reactor'!AX1183*'Propiedades físicas'!$O$9+'Diseño reactor'!AY1183*'Propiedades físicas'!$O$7+'Diseño reactor'!AZ1183*'Propiedades físicas'!$O$6</f>
        <v>0.15119379698005742</v>
      </c>
      <c r="BH1183" s="54">
        <f t="shared" si="757"/>
        <v>41570.549226811432</v>
      </c>
      <c r="BI1183" s="34">
        <f t="shared" si="779"/>
        <v>267.95918110989749</v>
      </c>
      <c r="BJ1183" s="27">
        <f t="shared" si="758"/>
        <v>4796.6542139927951</v>
      </c>
      <c r="BK1183" s="34">
        <f t="shared" si="759"/>
        <v>557.86489493381805</v>
      </c>
      <c r="BL1183" s="27">
        <f t="shared" si="760"/>
        <v>105.29457956271135</v>
      </c>
      <c r="BM1183" s="34">
        <f t="shared" si="761"/>
        <v>1.1054421768707483</v>
      </c>
      <c r="BN1183" s="45">
        <f t="shared" si="762"/>
        <v>1181.7670305512502</v>
      </c>
      <c r="BO1183" s="45">
        <f t="shared" si="763"/>
        <v>95.563333033719488</v>
      </c>
      <c r="BP1183" s="66">
        <f t="shared" si="764"/>
        <v>6.6909097828210644</v>
      </c>
    </row>
    <row r="1184" spans="8:68">
      <c r="H1184" s="68">
        <v>1179</v>
      </c>
      <c r="I1184" s="31">
        <f>('Propiedades físicas'!$C$10*'Diseño reactor'!H1184)/1000</f>
        <v>1031.914187006189</v>
      </c>
      <c r="J1184" s="31">
        <f t="shared" si="741"/>
        <v>0.44189720980865349</v>
      </c>
      <c r="K1184" s="31">
        <f>(I1184*1000)/'Propiedades físicas'!$F$10</f>
        <v>6740.635028315377</v>
      </c>
      <c r="L1184" s="31">
        <f t="shared" si="742"/>
        <v>962.94786118791092</v>
      </c>
      <c r="M1184" s="31">
        <f t="shared" si="743"/>
        <v>5777.6871671274657</v>
      </c>
      <c r="N1184" s="31">
        <f t="shared" si="744"/>
        <v>0.816749670218754</v>
      </c>
      <c r="O1184" s="32">
        <f t="shared" si="745"/>
        <v>4.900498021312524</v>
      </c>
      <c r="P1184" s="33">
        <f t="shared" si="746"/>
        <v>0.59055802477153674</v>
      </c>
      <c r="Q1184" s="31">
        <f t="shared" si="747"/>
        <v>4.5943164938125927</v>
      </c>
      <c r="R1184" s="31">
        <f t="shared" si="748"/>
        <v>0.16354985649318379</v>
      </c>
      <c r="S1184" s="31">
        <f t="shared" si="749"/>
        <v>0.3061815274999295</v>
      </c>
      <c r="T1184" s="31">
        <f t="shared" si="750"/>
        <v>4.5293695855354671E-2</v>
      </c>
      <c r="U1184" s="31">
        <f t="shared" si="751"/>
        <v>1.7348093098678793E-2</v>
      </c>
      <c r="V1184" s="47">
        <f t="shared" si="765"/>
        <v>5.8482445171550242E-4</v>
      </c>
      <c r="W1184" s="31">
        <f t="shared" si="752"/>
        <v>0.27694121429719737</v>
      </c>
      <c r="X1184" s="34">
        <f>(S1184*H1184*'Propiedades físicas'!$F$5*60*24*365)/(1000000)</f>
        <v>55871.354909050257</v>
      </c>
      <c r="Y1184" s="34">
        <f>(U1184*H1184*'Propiedades físicas'!$F$7*60*24*365)/(1000000)</f>
        <v>989.99586066378265</v>
      </c>
      <c r="Z1184" s="31">
        <f t="shared" si="766"/>
        <v>696.26791120564178</v>
      </c>
      <c r="AA1184" s="31">
        <f t="shared" si="767"/>
        <v>5416.6991462050464</v>
      </c>
      <c r="AB1184" s="31">
        <f t="shared" si="768"/>
        <v>192.82528080546371</v>
      </c>
      <c r="AC1184" s="31">
        <f t="shared" si="769"/>
        <v>360.98802092241687</v>
      </c>
      <c r="AD1184" s="31">
        <f t="shared" si="753"/>
        <v>53.40126741346316</v>
      </c>
      <c r="AE1184" s="31">
        <f t="shared" si="770"/>
        <v>20.453401763342296</v>
      </c>
      <c r="AF1184" s="31">
        <f t="shared" si="771"/>
        <v>6740.6350283153743</v>
      </c>
      <c r="AG1184" s="31">
        <f t="shared" si="772"/>
        <v>0.10329411224325755</v>
      </c>
      <c r="AH1184" s="31">
        <f t="shared" si="773"/>
        <v>0.80358884933706209</v>
      </c>
      <c r="AI1184" s="31">
        <f t="shared" si="773"/>
        <v>2.8606396874398757E-2</v>
      </c>
      <c r="AJ1184" s="31">
        <f t="shared" si="773"/>
        <v>5.3554007805795015E-2</v>
      </c>
      <c r="AK1184" s="31">
        <f t="shared" si="754"/>
        <v>7.9222902870635398E-3</v>
      </c>
      <c r="AL1184" s="31">
        <f t="shared" si="754"/>
        <v>3.0343434524230618E-3</v>
      </c>
      <c r="AM1184" s="31">
        <f t="shared" si="774"/>
        <v>1.0000000000000002</v>
      </c>
      <c r="AN1184" s="31">
        <f>(Z1184*'Propiedades físicas'!$F$4)/1000</f>
        <v>612.28407575601727</v>
      </c>
      <c r="AO1184" s="31">
        <f>(AA1184*'Propiedades físicas'!$F$6)/1000</f>
        <v>173.55104064440968</v>
      </c>
      <c r="AP1184" s="31">
        <f>(AB1184*'Propiedades físicas'!$F$9)/1000</f>
        <v>118.96355699293082</v>
      </c>
      <c r="AQ1184" s="31">
        <f>(AC1184*'Propiedades físicas'!$F$5)/1000</f>
        <v>106.3001425210241</v>
      </c>
      <c r="AR1184" s="31">
        <f>(AD1184*'Propiedades físicas'!$F$8)/1000</f>
        <v>18.931817323420955</v>
      </c>
      <c r="AS1184" s="31">
        <f>(AE1184*'Propiedades físicas'!$F$7)/1000</f>
        <v>1.883553768386192</v>
      </c>
      <c r="AT1184" s="31">
        <f t="shared" si="775"/>
        <v>1031.9141870061892</v>
      </c>
      <c r="AU1184" s="31">
        <f t="shared" si="776"/>
        <v>0.59334786115538207</v>
      </c>
      <c r="AV1184" s="31">
        <f t="shared" si="780"/>
        <v>0.16818359785121237</v>
      </c>
      <c r="AW1184" s="31">
        <f t="shared" si="780"/>
        <v>0.1152843506668615</v>
      </c>
      <c r="AX1184" s="31">
        <f t="shared" si="780"/>
        <v>0.10301257978575164</v>
      </c>
      <c r="AY1184" s="31">
        <f t="shared" si="777"/>
        <v>1.8346309762778176E-2</v>
      </c>
      <c r="AZ1184" s="31">
        <f t="shared" si="777"/>
        <v>1.8253007780141071E-3</v>
      </c>
      <c r="BA1184" s="31">
        <f t="shared" si="778"/>
        <v>0.99999999999999989</v>
      </c>
      <c r="BB1184" s="34">
        <f>AU1184*'Propiedades físicas'!$C$4+'Diseño reactor'!AV1184*'Propiedades físicas'!$C$5+'Diseño reactor'!AW1184*'Propiedades físicas'!$C$8+'Diseño reactor'!AX1184*'Propiedades físicas'!$C$9+'Diseño reactor'!AY1184*'Propiedades físicas'!$C$7+'Diseño reactor'!AZ1184*'Propiedades físicas'!$C$6</f>
        <v>875.79848418515633</v>
      </c>
      <c r="BC1184" s="45">
        <f>AU1184*'Propiedades físicas'!$L$4+'Diseño reactor'!AV1184*'Propiedades físicas'!$L$5+'Diseño reactor'!AW1184*'Propiedades físicas'!$L$8+AX1184*'Propiedades físicas'!$L$9+'Diseño reactor'!AY1184*'Propiedades físicas'!$L$7+'Diseño reactor'!AZ1184*'Propiedades físicas'!$L$6</f>
        <v>2.0482908190776921</v>
      </c>
      <c r="BD1184" s="29">
        <f t="shared" si="755"/>
        <v>2.5218006247692468</v>
      </c>
      <c r="BE1184" s="58">
        <f t="shared" si="756"/>
        <v>42.411613784687951</v>
      </c>
      <c r="BF1184" s="30">
        <f>AU1184*'Propiedades físicas'!$I$4+'Diseño reactor'!AV1184*'Propiedades físicas'!$I$5+'Diseño reactor'!AW1184*'Propiedades físicas'!$I$8+'Diseño reactor'!AX1184*'Propiedades físicas'!$I$9+'Diseño reactor'!AY1184*'Propiedades físicas'!$I$7+'Diseño reactor'!AZ1184*'Propiedades físicas'!$I$6</f>
        <v>1.9780768056575904E-2</v>
      </c>
      <c r="BG1184" s="24">
        <f>AU1184*'Propiedades físicas'!$O$4+'Diseño reactor'!AV1184*'Propiedades físicas'!$O$5+'Diseño reactor'!AW1184*'Propiedades físicas'!$O$8+'Diseño reactor'!AX1184*'Propiedades físicas'!$O$9+'Diseño reactor'!AY1184*'Propiedades físicas'!$O$7+'Diseño reactor'!AZ1184*'Propiedades físicas'!$O$6</f>
        <v>0.15119849859976525</v>
      </c>
      <c r="BH1184" s="54">
        <f t="shared" si="757"/>
        <v>41569.541857795419</v>
      </c>
      <c r="BI1184" s="34">
        <f t="shared" si="779"/>
        <v>267.97068740636695</v>
      </c>
      <c r="BJ1184" s="27">
        <f t="shared" si="758"/>
        <v>4796.6453776992248</v>
      </c>
      <c r="BK1184" s="34">
        <f t="shared" si="759"/>
        <v>557.8812149412513</v>
      </c>
      <c r="BL1184" s="27">
        <f t="shared" si="760"/>
        <v>105.29516094796035</v>
      </c>
      <c r="BM1184" s="34">
        <f t="shared" si="761"/>
        <v>1.1054421768707483</v>
      </c>
      <c r="BN1184" s="45">
        <f t="shared" si="762"/>
        <v>1182.9211686539945</v>
      </c>
      <c r="BO1184" s="45">
        <f t="shared" si="763"/>
        <v>95.584218853936605</v>
      </c>
      <c r="BP1184" s="66">
        <f t="shared" si="764"/>
        <v>6.690902193180233</v>
      </c>
    </row>
    <row r="1185" spans="8:68">
      <c r="H1185" s="68">
        <v>1180</v>
      </c>
      <c r="I1185" s="31">
        <f>('Propiedades físicas'!$C$10*'Diseño reactor'!H1185)/1000</f>
        <v>1032.7894322877887</v>
      </c>
      <c r="J1185" s="31">
        <f t="shared" si="741"/>
        <v>0.44152272064779874</v>
      </c>
      <c r="K1185" s="31">
        <f>(I1185*1000)/'Propiedades físicas'!$F$10</f>
        <v>6746.3522760069072</v>
      </c>
      <c r="L1185" s="31">
        <f t="shared" si="742"/>
        <v>963.76461085812957</v>
      </c>
      <c r="M1185" s="31">
        <f t="shared" si="743"/>
        <v>5782.587665148777</v>
      </c>
      <c r="N1185" s="31">
        <f t="shared" si="744"/>
        <v>0.81674967021875389</v>
      </c>
      <c r="O1185" s="32">
        <f t="shared" si="745"/>
        <v>4.9004980213125231</v>
      </c>
      <c r="P1185" s="33">
        <f t="shared" si="746"/>
        <v>0.59069665888169942</v>
      </c>
      <c r="Q1185" s="31">
        <f t="shared" si="747"/>
        <v>4.5945637700687314</v>
      </c>
      <c r="R1185" s="31">
        <f t="shared" si="748"/>
        <v>0.1634879858490563</v>
      </c>
      <c r="S1185" s="31">
        <f t="shared" si="749"/>
        <v>0.30593425124379087</v>
      </c>
      <c r="T1185" s="31">
        <f t="shared" si="750"/>
        <v>4.5248811069260153E-2</v>
      </c>
      <c r="U1185" s="31">
        <f t="shared" si="751"/>
        <v>1.7316214418738096E-2</v>
      </c>
      <c r="V1185" s="47">
        <f t="shared" si="765"/>
        <v>5.8496173986343045E-4</v>
      </c>
      <c r="W1185" s="31">
        <f t="shared" si="752"/>
        <v>0.27677147549567993</v>
      </c>
      <c r="X1185" s="34">
        <f>(S1185*H1185*'Propiedades físicas'!$F$5*60*24*365)/(1000000)</f>
        <v>55873.582956995109</v>
      </c>
      <c r="Y1185" s="34">
        <f>(U1185*H1185*'Propiedades físicas'!$F$7*60*24*365)/(1000000)</f>
        <v>989.01480244803747</v>
      </c>
      <c r="Z1185" s="31">
        <f t="shared" si="766"/>
        <v>697.02205748040535</v>
      </c>
      <c r="AA1185" s="31">
        <f t="shared" si="767"/>
        <v>5421.5852486811027</v>
      </c>
      <c r="AB1185" s="31">
        <f t="shared" si="768"/>
        <v>192.91582330188643</v>
      </c>
      <c r="AC1185" s="31">
        <f t="shared" si="769"/>
        <v>361.00241646767324</v>
      </c>
      <c r="AD1185" s="31">
        <f t="shared" si="753"/>
        <v>53.393597061726979</v>
      </c>
      <c r="AE1185" s="31">
        <f t="shared" si="770"/>
        <v>20.433133014110954</v>
      </c>
      <c r="AF1185" s="31">
        <f t="shared" si="771"/>
        <v>6746.3522760069054</v>
      </c>
      <c r="AG1185" s="31">
        <f t="shared" si="772"/>
        <v>0.10331836064347433</v>
      </c>
      <c r="AH1185" s="31">
        <f t="shared" si="773"/>
        <v>0.80363210026294118</v>
      </c>
      <c r="AI1185" s="31">
        <f t="shared" si="773"/>
        <v>2.8595575121089182E-2</v>
      </c>
      <c r="AJ1185" s="31">
        <f t="shared" si="773"/>
        <v>5.3510756879915966E-2</v>
      </c>
      <c r="AK1185" s="31">
        <f t="shared" si="754"/>
        <v>7.9144395189114092E-3</v>
      </c>
      <c r="AL1185" s="31">
        <f t="shared" si="754"/>
        <v>3.0287675736679898E-3</v>
      </c>
      <c r="AM1185" s="31">
        <f t="shared" si="774"/>
        <v>1.0000000000000002</v>
      </c>
      <c r="AN1185" s="31">
        <f>(Z1185*'Propiedades físicas'!$F$4)/1000</f>
        <v>612.9472569071188</v>
      </c>
      <c r="AO1185" s="31">
        <f>(AA1185*'Propiedades físicas'!$F$6)/1000</f>
        <v>173.70759136774251</v>
      </c>
      <c r="AP1185" s="31">
        <f>(AB1185*'Propiedades físicas'!$F$9)/1000</f>
        <v>119.01941718609883</v>
      </c>
      <c r="AQ1185" s="31">
        <f>(AC1185*'Propiedades físicas'!$F$5)/1000</f>
        <v>106.30438157723574</v>
      </c>
      <c r="AR1185" s="31">
        <f>(AD1185*'Propiedades físicas'!$F$8)/1000</f>
        <v>18.929098030323441</v>
      </c>
      <c r="AS1185" s="31">
        <f>(AE1185*'Propiedades físicas'!$F$7)/1000</f>
        <v>1.8816872192694778</v>
      </c>
      <c r="AT1185" s="31">
        <f t="shared" si="775"/>
        <v>1032.7894322877887</v>
      </c>
      <c r="AU1185" s="31">
        <f t="shared" si="776"/>
        <v>0.59348715018253584</v>
      </c>
      <c r="AV1185" s="31">
        <f t="shared" si="780"/>
        <v>0.16819264986373192</v>
      </c>
      <c r="AW1185" s="31">
        <f t="shared" si="780"/>
        <v>0.11524073878491609</v>
      </c>
      <c r="AX1185" s="31">
        <f t="shared" si="780"/>
        <v>0.10292938546219926</v>
      </c>
      <c r="AY1185" s="31">
        <f t="shared" si="777"/>
        <v>1.8328129082801084E-2</v>
      </c>
      <c r="AZ1185" s="31">
        <f t="shared" si="777"/>
        <v>1.8219466238159011E-3</v>
      </c>
      <c r="BA1185" s="31">
        <f t="shared" si="778"/>
        <v>1.0000000000000002</v>
      </c>
      <c r="BB1185" s="34">
        <f>AU1185*'Propiedades físicas'!$C$4+'Diseño reactor'!AV1185*'Propiedades físicas'!$C$5+'Diseño reactor'!AW1185*'Propiedades físicas'!$C$8+'Diseño reactor'!AX1185*'Propiedades físicas'!$C$9+'Diseño reactor'!AY1185*'Propiedades físicas'!$C$7+'Diseño reactor'!AZ1185*'Propiedades físicas'!$C$6</f>
        <v>875.79749302840503</v>
      </c>
      <c r="BC1185" s="45">
        <f>AU1185*'Propiedades físicas'!$L$4+'Diseño reactor'!AV1185*'Propiedades físicas'!$L$5+'Diseño reactor'!AW1185*'Propiedades físicas'!$L$8+AX1185*'Propiedades físicas'!$L$9+'Diseño reactor'!AY1185*'Propiedades físicas'!$L$7+'Diseño reactor'!AZ1185*'Propiedades físicas'!$L$6</f>
        <v>2.0483950160798368</v>
      </c>
      <c r="BD1185" s="29">
        <f t="shared" si="755"/>
        <v>2.5201296518965921</v>
      </c>
      <c r="BE1185" s="58">
        <f t="shared" si="756"/>
        <v>42.40977230604188</v>
      </c>
      <c r="BF1185" s="30">
        <f>AU1185*'Propiedades físicas'!$I$4+'Diseño reactor'!AV1185*'Propiedades físicas'!$I$5+'Diseño reactor'!AW1185*'Propiedades físicas'!$I$8+'Diseño reactor'!AX1185*'Propiedades físicas'!$I$9+'Diseño reactor'!AY1185*'Propiedades físicas'!$I$7+'Diseño reactor'!AZ1185*'Propiedades físicas'!$I$6</f>
        <v>1.9781223920333102E-2</v>
      </c>
      <c r="BG1185" s="24">
        <f>AU1185*'Propiedades físicas'!$O$4+'Diseño reactor'!AV1185*'Propiedades físicas'!$O$5+'Diseño reactor'!AW1185*'Propiedades físicas'!$O$8+'Diseño reactor'!AX1185*'Propiedades físicas'!$O$9+'Diseño reactor'!AY1185*'Propiedades físicas'!$O$7+'Diseño reactor'!AZ1185*'Propiedades físicas'!$O$6</f>
        <v>0.1512031948389673</v>
      </c>
      <c r="BH1185" s="54">
        <f t="shared" si="757"/>
        <v>41568.536832339094</v>
      </c>
      <c r="BI1185" s="34">
        <f t="shared" si="779"/>
        <v>267.98217149792021</v>
      </c>
      <c r="BJ1185" s="27">
        <f t="shared" si="758"/>
        <v>4796.6365843974172</v>
      </c>
      <c r="BK1185" s="34">
        <f t="shared" si="759"/>
        <v>557.89752003258559</v>
      </c>
      <c r="BL1185" s="27">
        <f t="shared" si="760"/>
        <v>105.29574177428042</v>
      </c>
      <c r="BM1185" s="34">
        <f t="shared" si="761"/>
        <v>1.1054421768707483</v>
      </c>
      <c r="BN1185" s="45">
        <f t="shared" si="762"/>
        <v>1184.0753930935286</v>
      </c>
      <c r="BO1185" s="45">
        <f t="shared" si="763"/>
        <v>95.605079080208398</v>
      </c>
      <c r="BP1185" s="66">
        <f t="shared" si="764"/>
        <v>6.6908946209669882</v>
      </c>
    </row>
    <row r="1186" spans="8:68">
      <c r="H1186" s="68">
        <v>1181</v>
      </c>
      <c r="I1186" s="31">
        <f>('Propiedades físicas'!$C$10*'Diseño reactor'!H1186)/1000</f>
        <v>1033.6646775693885</v>
      </c>
      <c r="J1186" s="31">
        <f t="shared" si="741"/>
        <v>0.44114886567688616</v>
      </c>
      <c r="K1186" s="31">
        <f>(I1186*1000)/'Propiedades físicas'!$F$10</f>
        <v>6752.0695236984375</v>
      </c>
      <c r="L1186" s="31">
        <f t="shared" si="742"/>
        <v>964.58136052834811</v>
      </c>
      <c r="M1186" s="31">
        <f t="shared" si="743"/>
        <v>5787.4881631700891</v>
      </c>
      <c r="N1186" s="31">
        <f t="shared" si="744"/>
        <v>0.81674967021875367</v>
      </c>
      <c r="O1186" s="32">
        <f t="shared" si="745"/>
        <v>4.9004980213125222</v>
      </c>
      <c r="P1186" s="33">
        <f t="shared" si="746"/>
        <v>0.59083512315672948</v>
      </c>
      <c r="Q1186" s="31">
        <f t="shared" si="747"/>
        <v>4.5948106574143734</v>
      </c>
      <c r="R1186" s="31">
        <f t="shared" si="748"/>
        <v>0.16342614402346531</v>
      </c>
      <c r="S1186" s="31">
        <f t="shared" si="749"/>
        <v>0.30568736389814755</v>
      </c>
      <c r="T1186" s="31">
        <f t="shared" si="750"/>
        <v>4.5203989240994433E-2</v>
      </c>
      <c r="U1186" s="31">
        <f t="shared" si="751"/>
        <v>1.7284413797564454E-2</v>
      </c>
      <c r="V1186" s="47">
        <f t="shared" si="765"/>
        <v>5.8509885982511078E-4</v>
      </c>
      <c r="W1186" s="31">
        <f t="shared" si="752"/>
        <v>0.27660194463441468</v>
      </c>
      <c r="X1186" s="34">
        <f>(S1186*H1186*'Propiedades físicas'!$F$5*60*24*365)/(1000000)</f>
        <v>55875.805549297605</v>
      </c>
      <c r="Y1186" s="34">
        <f>(U1186*H1186*'Propiedades físicas'!$F$7*60*24*365)/(1000000)</f>
        <v>988.03512031761136</v>
      </c>
      <c r="Z1186" s="31">
        <f t="shared" si="766"/>
        <v>697.77628044809751</v>
      </c>
      <c r="AA1186" s="31">
        <f t="shared" si="767"/>
        <v>5426.4713864063751</v>
      </c>
      <c r="AB1186" s="31">
        <f t="shared" si="768"/>
        <v>193.00627609171252</v>
      </c>
      <c r="AC1186" s="31">
        <f t="shared" si="769"/>
        <v>361.01677676371224</v>
      </c>
      <c r="AD1186" s="31">
        <f t="shared" si="753"/>
        <v>53.385911293614427</v>
      </c>
      <c r="AE1186" s="31">
        <f t="shared" si="770"/>
        <v>20.41289269492362</v>
      </c>
      <c r="AF1186" s="31">
        <f t="shared" si="771"/>
        <v>6752.0695236984348</v>
      </c>
      <c r="AG1186" s="31">
        <f t="shared" si="772"/>
        <v>0.10334257933794078</v>
      </c>
      <c r="AH1186" s="31">
        <f t="shared" si="773"/>
        <v>0.80367528316474357</v>
      </c>
      <c r="AI1186" s="31">
        <f t="shared" si="773"/>
        <v>2.858475840841071E-2</v>
      </c>
      <c r="AJ1186" s="31">
        <f t="shared" si="773"/>
        <v>5.3467573978113588E-2</v>
      </c>
      <c r="AK1186" s="31">
        <f t="shared" si="754"/>
        <v>7.9065997626713395E-3</v>
      </c>
      <c r="AL1186" s="31">
        <f t="shared" si="754"/>
        <v>3.0232053481200668E-3</v>
      </c>
      <c r="AM1186" s="31">
        <f t="shared" si="774"/>
        <v>1.0000000000000002</v>
      </c>
      <c r="AN1186" s="31">
        <f>(Z1186*'Propiedades físicas'!$F$4)/1000</f>
        <v>613.61050550044797</v>
      </c>
      <c r="AO1186" s="31">
        <f>(AA1186*'Propiedades físicas'!$F$6)/1000</f>
        <v>173.86414322046025</v>
      </c>
      <c r="AP1186" s="31">
        <f>(AB1186*'Propiedades físicas'!$F$9)/1000</f>
        <v>119.07522203478203</v>
      </c>
      <c r="AQ1186" s="31">
        <f>(AC1186*'Propiedades físicas'!$F$5)/1000</f>
        <v>106.30861025361035</v>
      </c>
      <c r="AR1186" s="31">
        <f>(AD1186*'Propiedades físicas'!$F$8)/1000</f>
        <v>18.926373271812178</v>
      </c>
      <c r="AS1186" s="31">
        <f>(AE1186*'Propiedades físicas'!$F$7)/1000</f>
        <v>1.8798232882755161</v>
      </c>
      <c r="AT1186" s="31">
        <f t="shared" si="775"/>
        <v>1033.6646775693885</v>
      </c>
      <c r="AU1186" s="31">
        <f t="shared" si="776"/>
        <v>0.59362626857224421</v>
      </c>
      <c r="AV1186" s="31">
        <f t="shared" si="780"/>
        <v>0.16820168763945115</v>
      </c>
      <c r="AW1186" s="31">
        <f t="shared" si="780"/>
        <v>0.11519714721681459</v>
      </c>
      <c r="AX1186" s="31">
        <f t="shared" si="780"/>
        <v>0.10284632198479474</v>
      </c>
      <c r="AY1186" s="31">
        <f t="shared" si="777"/>
        <v>1.8309973904029119E-2</v>
      </c>
      <c r="AZ1186" s="31">
        <f t="shared" si="777"/>
        <v>1.8186006826660924E-3</v>
      </c>
      <c r="BA1186" s="31">
        <f t="shared" si="778"/>
        <v>0.99999999999999989</v>
      </c>
      <c r="BB1186" s="34">
        <f>AU1186*'Propiedades físicas'!$C$4+'Diseño reactor'!AV1186*'Propiedades físicas'!$C$5+'Diseño reactor'!AW1186*'Propiedades físicas'!$C$8+'Diseño reactor'!AX1186*'Propiedades físicas'!$C$9+'Diseño reactor'!AY1186*'Propiedades físicas'!$C$7+'Diseño reactor'!AZ1186*'Propiedades físicas'!$C$6</f>
        <v>875.79650414619164</v>
      </c>
      <c r="BC1186" s="45">
        <f>AU1186*'Propiedades físicas'!$L$4+'Diseño reactor'!AV1186*'Propiedades físicas'!$L$5+'Diseño reactor'!AW1186*'Propiedades físicas'!$L$8+AX1186*'Propiedades físicas'!$L$9+'Diseño reactor'!AY1186*'Propiedades físicas'!$L$7+'Diseño reactor'!AZ1186*'Propiedades físicas'!$L$6</f>
        <v>2.0484990792221405</v>
      </c>
      <c r="BD1186" s="29">
        <f t="shared" si="755"/>
        <v>2.5184608968454798</v>
      </c>
      <c r="BE1186" s="58">
        <f t="shared" si="756"/>
        <v>42.407933347327209</v>
      </c>
      <c r="BF1186" s="30">
        <f>AU1186*'Propiedades físicas'!$I$4+'Diseño reactor'!AV1186*'Propiedades físicas'!$I$5+'Diseño reactor'!AW1186*'Propiedades físicas'!$I$8+'Diseño reactor'!AX1186*'Propiedades físicas'!$I$9+'Diseño reactor'!AY1186*'Propiedades físicas'!$I$7+'Diseño reactor'!AZ1186*'Propiedades físicas'!$I$6</f>
        <v>1.9781678745471733E-2</v>
      </c>
      <c r="BG1186" s="24">
        <f>AU1186*'Propiedades físicas'!$O$4+'Diseño reactor'!AV1186*'Propiedades físicas'!$O$5+'Diseño reactor'!AW1186*'Propiedades físicas'!$O$8+'Diseño reactor'!AX1186*'Propiedades físicas'!$O$9+'Diseño reactor'!AY1186*'Propiedades físicas'!$O$7+'Diseño reactor'!AZ1186*'Propiedades físicas'!$O$6</f>
        <v>0.15120788570629609</v>
      </c>
      <c r="BH1186" s="54">
        <f t="shared" si="757"/>
        <v>41567.534143623678</v>
      </c>
      <c r="BI1186" s="34">
        <f t="shared" si="779"/>
        <v>267.99363344235769</v>
      </c>
      <c r="BJ1186" s="27">
        <f t="shared" si="758"/>
        <v>4796.6278339376822</v>
      </c>
      <c r="BK1186" s="34">
        <f t="shared" si="759"/>
        <v>557.91381022283656</v>
      </c>
      <c r="BL1186" s="27">
        <f t="shared" si="760"/>
        <v>105.29632204228395</v>
      </c>
      <c r="BM1186" s="34">
        <f t="shared" si="761"/>
        <v>1.1054421768707483</v>
      </c>
      <c r="BN1186" s="45">
        <f t="shared" si="762"/>
        <v>1185.2297037046742</v>
      </c>
      <c r="BO1186" s="45">
        <f t="shared" si="763"/>
        <v>95.625913759547544</v>
      </c>
      <c r="BP1186" s="66">
        <f t="shared" si="764"/>
        <v>6.6908870661306992</v>
      </c>
    </row>
    <row r="1187" spans="8:68">
      <c r="H1187" s="68">
        <v>1182</v>
      </c>
      <c r="I1187" s="31">
        <f>('Propiedades físicas'!$C$10*'Diseño reactor'!H1187)/1000</f>
        <v>1034.5399228509884</v>
      </c>
      <c r="J1187" s="31">
        <f t="shared" si="741"/>
        <v>0.44077564328629654</v>
      </c>
      <c r="K1187" s="31">
        <f>(I1187*1000)/'Propiedades físicas'!$F$10</f>
        <v>6757.7867713899705</v>
      </c>
      <c r="L1187" s="31">
        <f t="shared" si="742"/>
        <v>965.39811019856711</v>
      </c>
      <c r="M1187" s="31">
        <f t="shared" si="743"/>
        <v>5792.3886611914031</v>
      </c>
      <c r="N1187" s="31">
        <f t="shared" si="744"/>
        <v>0.81674967021875389</v>
      </c>
      <c r="O1187" s="32">
        <f t="shared" si="745"/>
        <v>4.900498021312524</v>
      </c>
      <c r="P1187" s="33">
        <f t="shared" si="746"/>
        <v>0.59097341790852387</v>
      </c>
      <c r="Q1187" s="31">
        <f t="shared" si="747"/>
        <v>4.5950571567453853</v>
      </c>
      <c r="R1187" s="31">
        <f t="shared" si="748"/>
        <v>0.16336433104970502</v>
      </c>
      <c r="S1187" s="31">
        <f t="shared" si="749"/>
        <v>0.30544086456713887</v>
      </c>
      <c r="T1187" s="31">
        <f t="shared" si="750"/>
        <v>4.5159230264141266E-2</v>
      </c>
      <c r="U1187" s="31">
        <f t="shared" si="751"/>
        <v>1.7252690996383772E-2</v>
      </c>
      <c r="V1187" s="47">
        <f t="shared" si="765"/>
        <v>5.8523581190941202E-4</v>
      </c>
      <c r="W1187" s="31">
        <f t="shared" si="752"/>
        <v>0.27643262133152657</v>
      </c>
      <c r="X1187" s="34">
        <f>(S1187*H1187*'Propiedades físicas'!$F$5*60*24*365)/(1000000)</f>
        <v>55878.022702646085</v>
      </c>
      <c r="Y1187" s="34">
        <f>(U1187*H1187*'Propiedades físicas'!$F$7*60*24*365)/(1000000)</f>
        <v>987.05681194653732</v>
      </c>
      <c r="Z1187" s="31">
        <f t="shared" si="766"/>
        <v>698.53057996787516</v>
      </c>
      <c r="AA1187" s="31">
        <f t="shared" si="767"/>
        <v>5431.3575592730458</v>
      </c>
      <c r="AB1187" s="31">
        <f t="shared" si="768"/>
        <v>193.09663930075132</v>
      </c>
      <c r="AC1187" s="31">
        <f t="shared" si="769"/>
        <v>361.03110191835816</v>
      </c>
      <c r="AD1187" s="31">
        <f t="shared" si="753"/>
        <v>53.378210172214978</v>
      </c>
      <c r="AE1187" s="31">
        <f t="shared" si="770"/>
        <v>20.392680757725618</v>
      </c>
      <c r="AF1187" s="31">
        <f t="shared" si="771"/>
        <v>6757.7867713899714</v>
      </c>
      <c r="AG1187" s="31">
        <f t="shared" si="772"/>
        <v>0.10336676838121045</v>
      </c>
      <c r="AH1187" s="31">
        <f t="shared" si="773"/>
        <v>0.80371839819916369</v>
      </c>
      <c r="AI1187" s="31">
        <f t="shared" si="773"/>
        <v>2.857394674218677E-2</v>
      </c>
      <c r="AJ1187" s="31">
        <f t="shared" si="773"/>
        <v>5.3424458943693437E-2</v>
      </c>
      <c r="AK1187" s="31">
        <f t="shared" si="754"/>
        <v>7.8987709997301245E-3</v>
      </c>
      <c r="AL1187" s="31">
        <f t="shared" si="754"/>
        <v>3.0176567340154713E-3</v>
      </c>
      <c r="AM1187" s="31">
        <f t="shared" si="774"/>
        <v>0.99999999999999978</v>
      </c>
      <c r="AN1187" s="31">
        <f>(Z1187*'Propiedades físicas'!$F$4)/1000</f>
        <v>614.27382141215003</v>
      </c>
      <c r="AO1187" s="31">
        <f>(AA1187*'Propiedades físicas'!$F$6)/1000</f>
        <v>174.02069619910839</v>
      </c>
      <c r="AP1187" s="31">
        <f>(AB1187*'Propiedades físicas'!$F$9)/1000</f>
        <v>119.13097161659852</v>
      </c>
      <c r="AQ1187" s="31">
        <f>(AC1187*'Propiedades físicas'!$F$5)/1000</f>
        <v>106.31282858189894</v>
      </c>
      <c r="AR1187" s="31">
        <f>(AD1187*'Propiedades físicas'!$F$8)/1000</f>
        <v>18.923643070253647</v>
      </c>
      <c r="AS1187" s="31">
        <f>(AE1187*'Propiedades físicas'!$F$7)/1000</f>
        <v>1.8779619709789521</v>
      </c>
      <c r="AT1187" s="31">
        <f t="shared" si="775"/>
        <v>1034.5399228509884</v>
      </c>
      <c r="AU1187" s="31">
        <f t="shared" si="776"/>
        <v>0.59376521663787729</v>
      </c>
      <c r="AV1187" s="31">
        <f t="shared" si="780"/>
        <v>0.16821071121116485</v>
      </c>
      <c r="AW1187" s="31">
        <f t="shared" si="780"/>
        <v>0.11515357598602576</v>
      </c>
      <c r="AX1187" s="31">
        <f t="shared" si="780"/>
        <v>0.10276338905213218</v>
      </c>
      <c r="AY1187" s="31">
        <f t="shared" si="777"/>
        <v>1.8291844183358153E-2</v>
      </c>
      <c r="AZ1187" s="31">
        <f t="shared" si="777"/>
        <v>1.815262929441774E-3</v>
      </c>
      <c r="BA1187" s="31">
        <f t="shared" si="778"/>
        <v>1</v>
      </c>
      <c r="BB1187" s="34">
        <f>AU1187*'Propiedades físicas'!$C$4+'Diseño reactor'!AV1187*'Propiedades físicas'!$C$5+'Diseño reactor'!AW1187*'Propiedades físicas'!$C$8+'Diseño reactor'!AX1187*'Propiedades físicas'!$C$9+'Diseño reactor'!AY1187*'Propiedades físicas'!$C$7+'Diseño reactor'!AZ1187*'Propiedades físicas'!$C$6</f>
        <v>875.79551753191288</v>
      </c>
      <c r="BC1187" s="45">
        <f>AU1187*'Propiedades físicas'!$L$4+'Diseño reactor'!AV1187*'Propiedades físicas'!$L$5+'Diseño reactor'!AW1187*'Propiedades físicas'!$L$8+AX1187*'Propiedades físicas'!$L$9+'Diseño reactor'!AY1187*'Propiedades físicas'!$L$7+'Diseño reactor'!AZ1187*'Propiedades físicas'!$L$6</f>
        <v>2.0486030087585569</v>
      </c>
      <c r="BD1187" s="29">
        <f t="shared" si="755"/>
        <v>2.5167943551993788</v>
      </c>
      <c r="BE1187" s="58">
        <f t="shared" si="756"/>
        <v>42.406096903333228</v>
      </c>
      <c r="BF1187" s="30">
        <f>AU1187*'Propiedades físicas'!$I$4+'Diseño reactor'!AV1187*'Propiedades físicas'!$I$5+'Diseño reactor'!AW1187*'Propiedades físicas'!$I$8+'Diseño reactor'!AX1187*'Propiedades físicas'!$I$9+'Diseño reactor'!AY1187*'Propiedades físicas'!$I$7+'Diseño reactor'!AZ1187*'Propiedades físicas'!$I$6</f>
        <v>1.9782132534924387E-2</v>
      </c>
      <c r="BG1187" s="24">
        <f>AU1187*'Propiedades físicas'!$O$4+'Diseño reactor'!AV1187*'Propiedades físicas'!$O$5+'Diseño reactor'!AW1187*'Propiedades físicas'!$O$8+'Diseño reactor'!AX1187*'Propiedades físicas'!$O$9+'Diseño reactor'!AY1187*'Propiedades físicas'!$O$7+'Diseño reactor'!AZ1187*'Propiedades físicas'!$O$6</f>
        <v>0.15121257121036744</v>
      </c>
      <c r="BH1187" s="54">
        <f t="shared" si="757"/>
        <v>41566.533784854662</v>
      </c>
      <c r="BI1187" s="34">
        <f t="shared" si="779"/>
        <v>268.00507329729288</v>
      </c>
      <c r="BJ1187" s="27">
        <f t="shared" si="758"/>
        <v>4796.6191261709218</v>
      </c>
      <c r="BK1187" s="34">
        <f t="shared" si="759"/>
        <v>557.93008552702383</v>
      </c>
      <c r="BL1187" s="27">
        <f t="shared" si="760"/>
        <v>105.29690175258331</v>
      </c>
      <c r="BM1187" s="34">
        <f t="shared" si="761"/>
        <v>1.1054421768707483</v>
      </c>
      <c r="BN1187" s="45">
        <f t="shared" si="762"/>
        <v>1186.3841003226742</v>
      </c>
      <c r="BO1187" s="45">
        <f t="shared" si="763"/>
        <v>95.646722938851539</v>
      </c>
      <c r="BP1187" s="66">
        <f t="shared" si="764"/>
        <v>6.6908795286209166</v>
      </c>
    </row>
    <row r="1188" spans="8:68">
      <c r="H1188" s="68">
        <v>1183</v>
      </c>
      <c r="I1188" s="31">
        <f>('Propiedades físicas'!$C$10*'Diseño reactor'!H1188)/1000</f>
        <v>1035.4151681325882</v>
      </c>
      <c r="J1188" s="31">
        <f t="shared" si="741"/>
        <v>0.44040305187185336</v>
      </c>
      <c r="K1188" s="31">
        <f>(I1188*1000)/'Propiedades físicas'!$F$10</f>
        <v>6763.5040190815007</v>
      </c>
      <c r="L1188" s="31">
        <f t="shared" si="742"/>
        <v>966.21485986878577</v>
      </c>
      <c r="M1188" s="31">
        <f t="shared" si="743"/>
        <v>5797.2891592127144</v>
      </c>
      <c r="N1188" s="31">
        <f t="shared" si="744"/>
        <v>0.81674967021875378</v>
      </c>
      <c r="O1188" s="32">
        <f t="shared" si="745"/>
        <v>4.9004980213125231</v>
      </c>
      <c r="P1188" s="33">
        <f t="shared" si="746"/>
        <v>0.59111154344821504</v>
      </c>
      <c r="Q1188" s="31">
        <f t="shared" si="747"/>
        <v>4.5953032689549236</v>
      </c>
      <c r="R1188" s="31">
        <f t="shared" si="748"/>
        <v>0.16330254696077703</v>
      </c>
      <c r="S1188" s="31">
        <f t="shared" si="749"/>
        <v>0.30519475235759835</v>
      </c>
      <c r="T1188" s="31">
        <f t="shared" si="750"/>
        <v>4.5114534032463939E-2</v>
      </c>
      <c r="U1188" s="31">
        <f t="shared" si="751"/>
        <v>1.7221045777297824E-2</v>
      </c>
      <c r="V1188" s="47">
        <f t="shared" si="765"/>
        <v>5.8537259642444609E-4</v>
      </c>
      <c r="W1188" s="31">
        <f t="shared" si="752"/>
        <v>0.27626350520607507</v>
      </c>
      <c r="X1188" s="34">
        <f>(S1188*H1188*'Propiedades físicas'!$F$5*60*24*365)/(1000000)</f>
        <v>55880.234433667531</v>
      </c>
      <c r="Y1188" s="34">
        <f>(U1188*H1188*'Propiedades físicas'!$F$7*60*24*365)/(1000000)</f>
        <v>986.07987501277205</v>
      </c>
      <c r="Z1188" s="31">
        <f t="shared" si="766"/>
        <v>699.28495589923841</v>
      </c>
      <c r="AA1188" s="31">
        <f t="shared" si="767"/>
        <v>5436.2437671736743</v>
      </c>
      <c r="AB1188" s="31">
        <f t="shared" si="768"/>
        <v>193.18691305459924</v>
      </c>
      <c r="AC1188" s="31">
        <f t="shared" si="769"/>
        <v>361.04539203903886</v>
      </c>
      <c r="AD1188" s="31">
        <f t="shared" si="753"/>
        <v>53.370493760404841</v>
      </c>
      <c r="AE1188" s="31">
        <f t="shared" si="770"/>
        <v>20.372497154543325</v>
      </c>
      <c r="AF1188" s="31">
        <f t="shared" si="771"/>
        <v>6763.5040190814998</v>
      </c>
      <c r="AG1188" s="31">
        <f t="shared" si="772"/>
        <v>0.10339092782770358</v>
      </c>
      <c r="AH1188" s="31">
        <f t="shared" si="773"/>
        <v>0.80376144552242457</v>
      </c>
      <c r="AI1188" s="31">
        <f t="shared" si="773"/>
        <v>2.856314012818972E-2</v>
      </c>
      <c r="AJ1188" s="31">
        <f t="shared" si="773"/>
        <v>5.3381411620432466E-2</v>
      </c>
      <c r="AK1188" s="31">
        <f t="shared" si="754"/>
        <v>7.8909532115059907E-3</v>
      </c>
      <c r="AL1188" s="31">
        <f t="shared" si="754"/>
        <v>3.0121216897435895E-3</v>
      </c>
      <c r="AM1188" s="31">
        <f t="shared" si="774"/>
        <v>0.99999999999999989</v>
      </c>
      <c r="AN1188" s="31">
        <f>(Z1188*'Propiedades físicas'!$F$4)/1000</f>
        <v>614.93720451867227</v>
      </c>
      <c r="AO1188" s="31">
        <f>(AA1188*'Propiedades físicas'!$F$6)/1000</f>
        <v>174.17725030024451</v>
      </c>
      <c r="AP1188" s="31">
        <f>(AB1188*'Propiedades físicas'!$F$9)/1000</f>
        <v>119.18666600903499</v>
      </c>
      <c r="AQ1188" s="31">
        <f>(AC1188*'Propiedades físicas'!$F$5)/1000</f>
        <v>106.31703659373578</v>
      </c>
      <c r="AR1188" s="31">
        <f>(AD1188*'Propiedades físicas'!$F$8)/1000</f>
        <v>18.920907447938717</v>
      </c>
      <c r="AS1188" s="31">
        <f>(AE1188*'Propiedades físicas'!$F$7)/1000</f>
        <v>1.8761032629618948</v>
      </c>
      <c r="AT1188" s="31">
        <f t="shared" si="775"/>
        <v>1035.4151681325882</v>
      </c>
      <c r="AU1188" s="31">
        <f t="shared" si="776"/>
        <v>0.59390399469203803</v>
      </c>
      <c r="AV1188" s="31">
        <f t="shared" si="780"/>
        <v>0.16821972061156878</v>
      </c>
      <c r="AW1188" s="31">
        <f t="shared" si="780"/>
        <v>0.11511002511581206</v>
      </c>
      <c r="AX1188" s="31">
        <f t="shared" si="780"/>
        <v>0.10268058636371218</v>
      </c>
      <c r="AY1188" s="31">
        <f t="shared" si="777"/>
        <v>1.8273739877756778E-2</v>
      </c>
      <c r="AZ1188" s="31">
        <f t="shared" si="777"/>
        <v>1.8119333391121944E-3</v>
      </c>
      <c r="BA1188" s="31">
        <f t="shared" si="778"/>
        <v>1</v>
      </c>
      <c r="BB1188" s="34">
        <f>AU1188*'Propiedades físicas'!$C$4+'Diseño reactor'!AV1188*'Propiedades físicas'!$C$5+'Diseño reactor'!AW1188*'Propiedades físicas'!$C$8+'Diseño reactor'!AX1188*'Propiedades físicas'!$C$9+'Diseño reactor'!AY1188*'Propiedades físicas'!$C$7+'Diseño reactor'!AZ1188*'Propiedades físicas'!$C$6</f>
        <v>875.79453317898856</v>
      </c>
      <c r="BC1188" s="45">
        <f>AU1188*'Propiedades físicas'!$L$4+'Diseño reactor'!AV1188*'Propiedades físicas'!$L$5+'Diseño reactor'!AW1188*'Propiedades físicas'!$L$8+AX1188*'Propiedades físicas'!$L$9+'Diseño reactor'!AY1188*'Propiedades físicas'!$L$7+'Diseño reactor'!AZ1188*'Propiedades físicas'!$L$6</f>
        <v>2.0487068049424049</v>
      </c>
      <c r="BD1188" s="29">
        <f t="shared" si="755"/>
        <v>2.5151300225534774</v>
      </c>
      <c r="BE1188" s="58">
        <f t="shared" si="756"/>
        <v>42.404262968863733</v>
      </c>
      <c r="BF1188" s="30">
        <f>AU1188*'Propiedades físicas'!$I$4+'Diseño reactor'!AV1188*'Propiedades físicas'!$I$5+'Diseño reactor'!AW1188*'Propiedades físicas'!$I$8+'Diseño reactor'!AX1188*'Propiedades físicas'!$I$9+'Diseño reactor'!AY1188*'Propiedades físicas'!$I$7+'Diseño reactor'!AZ1188*'Propiedades físicas'!$I$6</f>
        <v>1.9782585291613621E-2</v>
      </c>
      <c r="BG1188" s="24">
        <f>AU1188*'Propiedades físicas'!$O$4+'Diseño reactor'!AV1188*'Propiedades físicas'!$O$5+'Diseño reactor'!AW1188*'Propiedades físicas'!$O$8+'Diseño reactor'!AX1188*'Propiedades físicas'!$O$9+'Diseño reactor'!AY1188*'Propiedades físicas'!$O$7+'Diseño reactor'!AZ1188*'Propiedades físicas'!$O$6</f>
        <v>0.15121725135978056</v>
      </c>
      <c r="BH1188" s="54">
        <f t="shared" si="757"/>
        <v>41565.535749261653</v>
      </c>
      <c r="BI1188" s="34">
        <f t="shared" si="779"/>
        <v>268.01649112015156</v>
      </c>
      <c r="BJ1188" s="27">
        <f t="shared" si="758"/>
        <v>4796.6104609485919</v>
      </c>
      <c r="BK1188" s="34">
        <f t="shared" si="759"/>
        <v>557.94634596016624</v>
      </c>
      <c r="BL1188" s="27">
        <f t="shared" si="760"/>
        <v>105.29748090579069</v>
      </c>
      <c r="BM1188" s="34">
        <f t="shared" si="761"/>
        <v>1.1054421768707483</v>
      </c>
      <c r="BN1188" s="45">
        <f t="shared" si="762"/>
        <v>1187.5385827831897</v>
      </c>
      <c r="BO1188" s="45">
        <f t="shared" si="763"/>
        <v>95.667506664903186</v>
      </c>
      <c r="BP1188" s="66">
        <f t="shared" si="764"/>
        <v>6.6908720083873714</v>
      </c>
    </row>
    <row r="1189" spans="8:68">
      <c r="H1189" s="68">
        <v>1184</v>
      </c>
      <c r="I1189" s="31">
        <f>('Propiedades físicas'!$C$10*'Diseño reactor'!H1189)/1000</f>
        <v>1036.2904134141879</v>
      </c>
      <c r="J1189" s="31">
        <f t="shared" si="741"/>
        <v>0.44003108983479944</v>
      </c>
      <c r="K1189" s="31">
        <f>(I1189*1000)/'Propiedades físicas'!$F$10</f>
        <v>6769.2212667730319</v>
      </c>
      <c r="L1189" s="31">
        <f t="shared" si="742"/>
        <v>967.03160953900453</v>
      </c>
      <c r="M1189" s="31">
        <f t="shared" si="743"/>
        <v>5802.1896572340274</v>
      </c>
      <c r="N1189" s="31">
        <f t="shared" si="744"/>
        <v>0.81674967021875378</v>
      </c>
      <c r="O1189" s="32">
        <f t="shared" si="745"/>
        <v>4.9004980213125231</v>
      </c>
      <c r="P1189" s="33">
        <f t="shared" si="746"/>
        <v>0.59124950008617538</v>
      </c>
      <c r="Q1189" s="31">
        <f t="shared" si="747"/>
        <v>4.5955489949334778</v>
      </c>
      <c r="R1189" s="31">
        <f t="shared" si="748"/>
        <v>0.16324079178939238</v>
      </c>
      <c r="S1189" s="31">
        <f t="shared" si="749"/>
        <v>0.30494902637904497</v>
      </c>
      <c r="T1189" s="31">
        <f t="shared" si="750"/>
        <v>4.5069900439905372E-2</v>
      </c>
      <c r="U1189" s="31">
        <f t="shared" si="751"/>
        <v>1.7189477903280622E-2</v>
      </c>
      <c r="V1189" s="47">
        <f t="shared" si="765"/>
        <v>5.8550921367757185E-4</v>
      </c>
      <c r="W1189" s="31">
        <f t="shared" si="752"/>
        <v>0.27609459587805113</v>
      </c>
      <c r="X1189" s="34">
        <f>(S1189*H1189*'Propiedades físicas'!$F$5*60*24*365)/(1000000)</f>
        <v>55882.440758928104</v>
      </c>
      <c r="Y1189" s="34">
        <f>(U1189*H1189*'Propiedades físicas'!$F$7*60*24*365)/(1000000)</f>
        <v>985.10430719819919</v>
      </c>
      <c r="Z1189" s="31">
        <f t="shared" si="766"/>
        <v>700.03940810203164</v>
      </c>
      <c r="AA1189" s="31">
        <f t="shared" si="767"/>
        <v>5441.1300100012377</v>
      </c>
      <c r="AB1189" s="31">
        <f t="shared" si="768"/>
        <v>193.27709747864057</v>
      </c>
      <c r="AC1189" s="31">
        <f t="shared" si="769"/>
        <v>361.05964723278925</v>
      </c>
      <c r="AD1189" s="31">
        <f t="shared" si="753"/>
        <v>53.362762120847961</v>
      </c>
      <c r="AE1189" s="31">
        <f t="shared" si="770"/>
        <v>20.352341837484257</v>
      </c>
      <c r="AF1189" s="31">
        <f t="shared" si="771"/>
        <v>6769.2212667730309</v>
      </c>
      <c r="AG1189" s="31">
        <f t="shared" si="772"/>
        <v>0.10341505773170698</v>
      </c>
      <c r="AH1189" s="31">
        <f t="shared" si="773"/>
        <v>0.80380442529028007</v>
      </c>
      <c r="AI1189" s="31">
        <f t="shared" si="773"/>
        <v>2.855233857214097E-2</v>
      </c>
      <c r="AJ1189" s="31">
        <f t="shared" si="773"/>
        <v>5.3338431852577146E-2</v>
      </c>
      <c r="AK1189" s="31">
        <f t="shared" si="754"/>
        <v>7.883146379448553E-3</v>
      </c>
      <c r="AL1189" s="31">
        <f t="shared" si="754"/>
        <v>3.0066001738463578E-3</v>
      </c>
      <c r="AM1189" s="31">
        <f t="shared" si="774"/>
        <v>1.0000000000000002</v>
      </c>
      <c r="AN1189" s="31">
        <f>(Z1189*'Propiedades físicas'!$F$4)/1000</f>
        <v>615.60065469676454</v>
      </c>
      <c r="AO1189" s="31">
        <f>(AA1189*'Propiedades físicas'!$F$6)/1000</f>
        <v>174.33380552043963</v>
      </c>
      <c r="AP1189" s="31">
        <f>(AB1189*'Propiedades físicas'!$F$9)/1000</f>
        <v>119.24230528944729</v>
      </c>
      <c r="AQ1189" s="31">
        <f>(AC1189*'Propiedades físicas'!$F$5)/1000</f>
        <v>106.32123432063946</v>
      </c>
      <c r="AR1189" s="31">
        <f>(AD1189*'Propiedades físicas'!$F$8)/1000</f>
        <v>18.918166427083012</v>
      </c>
      <c r="AS1189" s="31">
        <f>(AE1189*'Propiedades físicas'!$F$7)/1000</f>
        <v>1.8742471598139252</v>
      </c>
      <c r="AT1189" s="31">
        <f t="shared" si="775"/>
        <v>1036.2904134141877</v>
      </c>
      <c r="AU1189" s="31">
        <f t="shared" si="776"/>
        <v>0.59404260304656453</v>
      </c>
      <c r="AV1189" s="31">
        <f t="shared" si="780"/>
        <v>0.16822871587326108</v>
      </c>
      <c r="AW1189" s="31">
        <f t="shared" si="780"/>
        <v>0.11506649462923109</v>
      </c>
      <c r="AX1189" s="31">
        <f t="shared" si="780"/>
        <v>0.10259791361993877</v>
      </c>
      <c r="AY1189" s="31">
        <f t="shared" si="777"/>
        <v>1.8255660944266346E-2</v>
      </c>
      <c r="AZ1189" s="31">
        <f t="shared" si="777"/>
        <v>1.8086118867383756E-3</v>
      </c>
      <c r="BA1189" s="31">
        <f t="shared" si="778"/>
        <v>1.0000000000000002</v>
      </c>
      <c r="BB1189" s="34">
        <f>AU1189*'Propiedades físicas'!$C$4+'Diseño reactor'!AV1189*'Propiedades físicas'!$C$5+'Diseño reactor'!AW1189*'Propiedades físicas'!$C$8+'Diseño reactor'!AX1189*'Propiedades físicas'!$C$9+'Diseño reactor'!AY1189*'Propiedades físicas'!$C$7+'Diseño reactor'!AZ1189*'Propiedades físicas'!$C$6</f>
        <v>875.79355108086156</v>
      </c>
      <c r="BC1189" s="45">
        <f>AU1189*'Propiedades físicas'!$L$4+'Diseño reactor'!AV1189*'Propiedades físicas'!$L$5+'Diseño reactor'!AW1189*'Propiedades físicas'!$L$8+AX1189*'Propiedades físicas'!$L$9+'Diseño reactor'!AY1189*'Propiedades físicas'!$L$7+'Diseño reactor'!AZ1189*'Propiedades físicas'!$L$6</f>
        <v>2.0488104680263715</v>
      </c>
      <c r="BD1189" s="29">
        <f t="shared" si="755"/>
        <v>2.5134678945146423</v>
      </c>
      <c r="BE1189" s="58">
        <f t="shared" si="756"/>
        <v>42.402431538736927</v>
      </c>
      <c r="BF1189" s="30">
        <f>AU1189*'Propiedades físicas'!$I$4+'Diseño reactor'!AV1189*'Propiedades físicas'!$I$5+'Diseño reactor'!AW1189*'Propiedades físicas'!$I$8+'Diseño reactor'!AX1189*'Propiedades físicas'!$I$9+'Diseño reactor'!AY1189*'Propiedades físicas'!$I$7+'Diseño reactor'!AZ1189*'Propiedades físicas'!$I$6</f>
        <v>1.9783037018451976E-2</v>
      </c>
      <c r="BG1189" s="24">
        <f>AU1189*'Propiedades físicas'!$O$4+'Diseño reactor'!AV1189*'Propiedades físicas'!$O$5+'Diseño reactor'!AW1189*'Propiedades físicas'!$O$8+'Diseño reactor'!AX1189*'Propiedades físicas'!$O$9+'Diseño reactor'!AY1189*'Propiedades físicas'!$O$7+'Diseño reactor'!AZ1189*'Propiedades físicas'!$O$6</f>
        <v>0.15122192616311805</v>
      </c>
      <c r="BH1189" s="54">
        <f t="shared" si="757"/>
        <v>41564.540030098346</v>
      </c>
      <c r="BI1189" s="34">
        <f t="shared" si="779"/>
        <v>268.02788696817311</v>
      </c>
      <c r="BJ1189" s="27">
        <f t="shared" si="758"/>
        <v>4796.6018381227195</v>
      </c>
      <c r="BK1189" s="34">
        <f t="shared" si="759"/>
        <v>557.96259153728477</v>
      </c>
      <c r="BL1189" s="27">
        <f t="shared" si="760"/>
        <v>105.2980595025181</v>
      </c>
      <c r="BM1189" s="34">
        <f t="shared" si="761"/>
        <v>1.1054421768707483</v>
      </c>
      <c r="BN1189" s="45">
        <f t="shared" si="762"/>
        <v>1188.6931509222982</v>
      </c>
      <c r="BO1189" s="45">
        <f t="shared" si="763"/>
        <v>95.688264984370875</v>
      </c>
      <c r="BP1189" s="66">
        <f t="shared" si="764"/>
        <v>6.6908645053799667</v>
      </c>
    </row>
    <row r="1190" spans="8:68">
      <c r="H1190" s="68">
        <v>1185</v>
      </c>
      <c r="I1190" s="31">
        <f>('Propiedades físicas'!$C$10*'Diseño reactor'!H1190)/1000</f>
        <v>1037.1656586957877</v>
      </c>
      <c r="J1190" s="31">
        <f t="shared" si="741"/>
        <v>0.43965975558177434</v>
      </c>
      <c r="K1190" s="31">
        <f>(I1190*1000)/'Propiedades físicas'!$F$10</f>
        <v>6774.9385144645621</v>
      </c>
      <c r="L1190" s="31">
        <f t="shared" si="742"/>
        <v>967.84835920922308</v>
      </c>
      <c r="M1190" s="31">
        <f t="shared" si="743"/>
        <v>5807.0901552553387</v>
      </c>
      <c r="N1190" s="31">
        <f t="shared" si="744"/>
        <v>0.81674967021875367</v>
      </c>
      <c r="O1190" s="32">
        <f t="shared" si="745"/>
        <v>4.9004980213125222</v>
      </c>
      <c r="P1190" s="33">
        <f t="shared" si="746"/>
        <v>0.59138728813201857</v>
      </c>
      <c r="Q1190" s="31">
        <f t="shared" si="747"/>
        <v>4.5957943355688489</v>
      </c>
      <c r="R1190" s="31">
        <f t="shared" si="748"/>
        <v>0.16317906556797271</v>
      </c>
      <c r="S1190" s="31">
        <f t="shared" si="749"/>
        <v>0.30470368574367213</v>
      </c>
      <c r="T1190" s="31">
        <f t="shared" si="750"/>
        <v>4.5025329380587814E-2</v>
      </c>
      <c r="U1190" s="31">
        <f t="shared" si="751"/>
        <v>1.7157987138174596E-2</v>
      </c>
      <c r="V1190" s="47">
        <f t="shared" si="765"/>
        <v>5.8564566397539711E-4</v>
      </c>
      <c r="W1190" s="31">
        <f t="shared" si="752"/>
        <v>0.27592589296837461</v>
      </c>
      <c r="X1190" s="34">
        <f>(S1190*H1190*'Propiedades físicas'!$F$5*60*24*365)/(1000000)</f>
        <v>55884.641694933176</v>
      </c>
      <c r="Y1190" s="34">
        <f>(U1190*H1190*'Propiedades físicas'!$F$7*60*24*365)/(1000000)</f>
        <v>984.13010618862165</v>
      </c>
      <c r="Z1190" s="31">
        <f t="shared" si="766"/>
        <v>700.79393643644198</v>
      </c>
      <c r="AA1190" s="31">
        <f t="shared" si="767"/>
        <v>5446.0162876490858</v>
      </c>
      <c r="AB1190" s="31">
        <f t="shared" si="768"/>
        <v>193.36719269804766</v>
      </c>
      <c r="AC1190" s="31">
        <f t="shared" si="769"/>
        <v>361.0738676062515</v>
      </c>
      <c r="AD1190" s="31">
        <f t="shared" si="753"/>
        <v>53.35501531599656</v>
      </c>
      <c r="AE1190" s="31">
        <f t="shared" si="770"/>
        <v>20.332214758736896</v>
      </c>
      <c r="AF1190" s="31">
        <f t="shared" si="771"/>
        <v>6774.9385144645612</v>
      </c>
      <c r="AG1190" s="31">
        <f t="shared" si="772"/>
        <v>0.10343915814737506</v>
      </c>
      <c r="AH1190" s="31">
        <f t="shared" si="773"/>
        <v>0.80384733765801519</v>
      </c>
      <c r="AI1190" s="31">
        <f t="shared" si="773"/>
        <v>2.8541542079711393E-2</v>
      </c>
      <c r="AJ1190" s="31">
        <f t="shared" si="773"/>
        <v>5.3295519484841847E-2</v>
      </c>
      <c r="AK1190" s="31">
        <f t="shared" si="754"/>
        <v>7.875350485038804E-3</v>
      </c>
      <c r="AL1190" s="31">
        <f t="shared" si="754"/>
        <v>3.0010921450176137E-3</v>
      </c>
      <c r="AM1190" s="31">
        <f t="shared" si="774"/>
        <v>1</v>
      </c>
      <c r="AN1190" s="31">
        <f>(Z1190*'Propiedades físicas'!$F$4)/1000</f>
        <v>616.26417182347825</v>
      </c>
      <c r="AO1190" s="31">
        <f>(AA1190*'Propiedades físicas'!$F$6)/1000</f>
        <v>174.49036185627671</v>
      </c>
      <c r="AP1190" s="31">
        <f>(AB1190*'Propiedades físicas'!$F$9)/1000</f>
        <v>119.29788953506049</v>
      </c>
      <c r="AQ1190" s="31">
        <f>(AC1190*'Propiedades físicas'!$F$5)/1000</f>
        <v>106.32542179401288</v>
      </c>
      <c r="AR1190" s="31">
        <f>(AD1190*'Propiedades físicas'!$F$8)/1000</f>
        <v>18.915420029827096</v>
      </c>
      <c r="AS1190" s="31">
        <f>(AE1190*'Propiedades físicas'!$F$7)/1000</f>
        <v>1.8723936571320807</v>
      </c>
      <c r="AT1190" s="31">
        <f t="shared" si="775"/>
        <v>1037.1656586957874</v>
      </c>
      <c r="AU1190" s="31">
        <f t="shared" si="776"/>
        <v>0.59418104201253308</v>
      </c>
      <c r="AV1190" s="31">
        <f t="shared" si="780"/>
        <v>0.16823769702874122</v>
      </c>
      <c r="AW1190" s="31">
        <f t="shared" si="780"/>
        <v>0.11502298454913645</v>
      </c>
      <c r="AX1190" s="31">
        <f t="shared" si="780"/>
        <v>0.10251537052211573</v>
      </c>
      <c r="AY1190" s="31">
        <f t="shared" si="777"/>
        <v>1.8237607340000836E-2</v>
      </c>
      <c r="AZ1190" s="31">
        <f t="shared" si="777"/>
        <v>1.8052985474727092E-3</v>
      </c>
      <c r="BA1190" s="31">
        <f t="shared" si="778"/>
        <v>1.0000000000000002</v>
      </c>
      <c r="BB1190" s="34">
        <f>AU1190*'Propiedades físicas'!$C$4+'Diseño reactor'!AV1190*'Propiedades físicas'!$C$5+'Diseño reactor'!AW1190*'Propiedades físicas'!$C$8+'Diseño reactor'!AX1190*'Propiedades físicas'!$C$9+'Diseño reactor'!AY1190*'Propiedades físicas'!$C$7+'Diseño reactor'!AZ1190*'Propiedades físicas'!$C$6</f>
        <v>875.79257123099728</v>
      </c>
      <c r="BC1190" s="45">
        <f>AU1190*'Propiedades físicas'!$L$4+'Diseño reactor'!AV1190*'Propiedades físicas'!$L$5+'Diseño reactor'!AW1190*'Propiedades físicas'!$L$8+AX1190*'Propiedades físicas'!$L$9+'Diseño reactor'!AY1190*'Propiedades físicas'!$L$7+'Diseño reactor'!AZ1190*'Propiedades físicas'!$L$6</f>
        <v>2.0489139982625151</v>
      </c>
      <c r="BD1190" s="29">
        <f t="shared" si="755"/>
        <v>2.5118079667013826</v>
      </c>
      <c r="BE1190" s="58">
        <f t="shared" si="756"/>
        <v>42.400602607785409</v>
      </c>
      <c r="BF1190" s="30">
        <f>AU1190*'Propiedades físicas'!$I$4+'Diseño reactor'!AV1190*'Propiedades físicas'!$I$5+'Diseño reactor'!AW1190*'Propiedades físicas'!$I$8+'Diseño reactor'!AX1190*'Propiedades físicas'!$I$9+'Diseño reactor'!AY1190*'Propiedades físicas'!$I$7+'Diseño reactor'!AZ1190*'Propiedades físicas'!$I$6</f>
        <v>1.9783487718342055E-2</v>
      </c>
      <c r="BG1190" s="24">
        <f>AU1190*'Propiedades físicas'!$O$4+'Diseño reactor'!AV1190*'Propiedades físicas'!$O$5+'Diseño reactor'!AW1190*'Propiedades físicas'!$O$8+'Diseño reactor'!AX1190*'Propiedades físicas'!$O$9+'Diseño reactor'!AY1190*'Propiedades físicas'!$O$7+'Diseño reactor'!AZ1190*'Propiedades físicas'!$O$6</f>
        <v>0.15122659562894564</v>
      </c>
      <c r="BH1190" s="54">
        <f t="shared" si="757"/>
        <v>41563.546620642293</v>
      </c>
      <c r="BI1190" s="34">
        <f t="shared" si="779"/>
        <v>268.03926089841184</v>
      </c>
      <c r="BJ1190" s="27">
        <f t="shared" si="758"/>
        <v>4796.5932575458983</v>
      </c>
      <c r="BK1190" s="34">
        <f t="shared" si="759"/>
        <v>557.97882227340051</v>
      </c>
      <c r="BL1190" s="27">
        <f t="shared" si="760"/>
        <v>105.29863754337741</v>
      </c>
      <c r="BM1190" s="34">
        <f t="shared" si="761"/>
        <v>1.1054421768707483</v>
      </c>
      <c r="BN1190" s="45">
        <f t="shared" si="762"/>
        <v>1189.8478045764903</v>
      </c>
      <c r="BO1190" s="45">
        <f t="shared" si="763"/>
        <v>95.708997943809152</v>
      </c>
      <c r="BP1190" s="66">
        <f t="shared" si="764"/>
        <v>6.6908570195487798</v>
      </c>
    </row>
    <row r="1191" spans="8:68">
      <c r="H1191" s="68">
        <v>1186</v>
      </c>
      <c r="I1191" s="31">
        <f>('Propiedades físicas'!$C$10*'Diseño reactor'!H1191)/1000</f>
        <v>1038.0409039773876</v>
      </c>
      <c r="J1191" s="31">
        <f t="shared" si="741"/>
        <v>0.43928904752479131</v>
      </c>
      <c r="K1191" s="31">
        <f>(I1191*1000)/'Propiedades físicas'!$F$10</f>
        <v>6780.6557621560942</v>
      </c>
      <c r="L1191" s="31">
        <f t="shared" si="742"/>
        <v>968.66510887944196</v>
      </c>
      <c r="M1191" s="31">
        <f t="shared" si="743"/>
        <v>5811.9906532766518</v>
      </c>
      <c r="N1191" s="31">
        <f t="shared" si="744"/>
        <v>0.81674967021875378</v>
      </c>
      <c r="O1191" s="32">
        <f t="shared" si="745"/>
        <v>4.9004980213125222</v>
      </c>
      <c r="P1191" s="33">
        <f t="shared" si="746"/>
        <v>0.59152490789460199</v>
      </c>
      <c r="Q1191" s="31">
        <f t="shared" si="747"/>
        <v>4.5960392917461839</v>
      </c>
      <c r="R1191" s="31">
        <f t="shared" si="748"/>
        <v>0.16311736832865201</v>
      </c>
      <c r="S1191" s="31">
        <f t="shared" si="749"/>
        <v>0.30445872956633852</v>
      </c>
      <c r="T1191" s="31">
        <f t="shared" si="750"/>
        <v>4.498082074881285E-2</v>
      </c>
      <c r="U1191" s="31">
        <f t="shared" si="751"/>
        <v>1.7126573246686941E-2</v>
      </c>
      <c r="V1191" s="47">
        <f t="shared" si="765"/>
        <v>5.8578194762378072E-4</v>
      </c>
      <c r="W1191" s="31">
        <f t="shared" si="752"/>
        <v>0.27575739609889133</v>
      </c>
      <c r="X1191" s="34">
        <f>(S1191*H1191*'Propiedades físicas'!$F$5*60*24*365)/(1000000)</f>
        <v>55886.837258127714</v>
      </c>
      <c r="Y1191" s="34">
        <f>(U1191*H1191*'Propiedades físicas'!$F$7*60*24*365)/(1000000)</f>
        <v>983.15726967376236</v>
      </c>
      <c r="Z1191" s="31">
        <f t="shared" si="766"/>
        <v>701.54854076299796</v>
      </c>
      <c r="AA1191" s="31">
        <f t="shared" si="767"/>
        <v>5450.9026000109743</v>
      </c>
      <c r="AB1191" s="31">
        <f t="shared" si="768"/>
        <v>193.45719883778128</v>
      </c>
      <c r="AC1191" s="31">
        <f t="shared" si="769"/>
        <v>361.0880532656775</v>
      </c>
      <c r="AD1191" s="31">
        <f t="shared" si="753"/>
        <v>53.347253408092037</v>
      </c>
      <c r="AE1191" s="31">
        <f t="shared" si="770"/>
        <v>20.312115870570711</v>
      </c>
      <c r="AF1191" s="31">
        <f t="shared" si="771"/>
        <v>6780.6557621560933</v>
      </c>
      <c r="AG1191" s="31">
        <f t="shared" si="772"/>
        <v>0.10346322912872981</v>
      </c>
      <c r="AH1191" s="31">
        <f t="shared" si="773"/>
        <v>0.8038901827804501</v>
      </c>
      <c r="AI1191" s="31">
        <f t="shared" si="773"/>
        <v>2.8530750656521504E-2</v>
      </c>
      <c r="AJ1191" s="31">
        <f t="shared" si="773"/>
        <v>5.3252674362407063E-2</v>
      </c>
      <c r="AK1191" s="31">
        <f t="shared" si="754"/>
        <v>7.867565509789105E-3</v>
      </c>
      <c r="AL1191" s="31">
        <f t="shared" si="754"/>
        <v>2.9955975621024484E-3</v>
      </c>
      <c r="AM1191" s="31">
        <f t="shared" si="774"/>
        <v>1.0000000000000002</v>
      </c>
      <c r="AN1191" s="31">
        <f>(Z1191*'Propiedades físicas'!$F$4)/1000</f>
        <v>616.92775577616521</v>
      </c>
      <c r="AO1191" s="31">
        <f>(AA1191*'Propiedades físicas'!$F$6)/1000</f>
        <v>174.64691930435163</v>
      </c>
      <c r="AP1191" s="31">
        <f>(AB1191*'Propiedades físicas'!$F$9)/1000</f>
        <v>119.35341882296915</v>
      </c>
      <c r="AQ1191" s="31">
        <f>(AC1191*'Propiedades físicas'!$F$5)/1000</f>
        <v>106.32959904514406</v>
      </c>
      <c r="AR1191" s="31">
        <f>(AD1191*'Propiedades físicas'!$F$8)/1000</f>
        <v>18.912668278236783</v>
      </c>
      <c r="AS1191" s="31">
        <f>(AE1191*'Propiedades físicas'!$F$7)/1000</f>
        <v>1.8705427505208567</v>
      </c>
      <c r="AT1191" s="31">
        <f t="shared" si="775"/>
        <v>1038.0409039773876</v>
      </c>
      <c r="AU1191" s="31">
        <f t="shared" si="776"/>
        <v>0.59431931190026033</v>
      </c>
      <c r="AV1191" s="31">
        <f t="shared" si="780"/>
        <v>0.16824666411041167</v>
      </c>
      <c r="AW1191" s="31">
        <f t="shared" si="780"/>
        <v>0.11497949489817899</v>
      </c>
      <c r="AX1191" s="31">
        <f t="shared" si="780"/>
        <v>0.10243295677244364</v>
      </c>
      <c r="AY1191" s="31">
        <f t="shared" si="777"/>
        <v>1.8219579022146867E-2</v>
      </c>
      <c r="AZ1191" s="31">
        <f t="shared" si="777"/>
        <v>1.8019932965585757E-3</v>
      </c>
      <c r="BA1191" s="31">
        <f t="shared" si="778"/>
        <v>1.0000000000000002</v>
      </c>
      <c r="BB1191" s="34">
        <f>AU1191*'Propiedades físicas'!$C$4+'Diseño reactor'!AV1191*'Propiedades físicas'!$C$5+'Diseño reactor'!AW1191*'Propiedades físicas'!$C$8+'Diseño reactor'!AX1191*'Propiedades físicas'!$C$9+'Diseño reactor'!AY1191*'Propiedades físicas'!$C$7+'Diseño reactor'!AZ1191*'Propiedades físicas'!$C$6</f>
        <v>875.7915936228851</v>
      </c>
      <c r="BC1191" s="45">
        <f>AU1191*'Propiedades físicas'!$L$4+'Diseño reactor'!AV1191*'Propiedades físicas'!$L$5+'Diseño reactor'!AW1191*'Propiedades físicas'!$L$8+AX1191*'Propiedades físicas'!$L$9+'Diseño reactor'!AY1191*'Propiedades físicas'!$L$7+'Diseño reactor'!AZ1191*'Propiedades físicas'!$L$6</f>
        <v>2.0490173959022648</v>
      </c>
      <c r="BD1191" s="29">
        <f t="shared" si="755"/>
        <v>2.5101502347438078</v>
      </c>
      <c r="BE1191" s="58">
        <f t="shared" si="756"/>
        <v>42.398776170856074</v>
      </c>
      <c r="BF1191" s="30">
        <f>AU1191*'Propiedades físicas'!$I$4+'Diseño reactor'!AV1191*'Propiedades físicas'!$I$5+'Diseño reactor'!AW1191*'Propiedades físicas'!$I$8+'Diseño reactor'!AX1191*'Propiedades físicas'!$I$9+'Diseño reactor'!AY1191*'Propiedades físicas'!$I$7+'Diseño reactor'!AZ1191*'Propiedades físicas'!$I$6</f>
        <v>1.978393739417654E-2</v>
      </c>
      <c r="BG1191" s="24">
        <f>AU1191*'Propiedades físicas'!$O$4+'Diseño reactor'!AV1191*'Propiedades físicas'!$O$5+'Diseño reactor'!AW1191*'Propiedades físicas'!$O$8+'Diseño reactor'!AX1191*'Propiedades físicas'!$O$9+'Diseño reactor'!AY1191*'Propiedades físicas'!$O$7+'Diseño reactor'!AZ1191*'Propiedades físicas'!$O$6</f>
        <v>0.15123125976581275</v>
      </c>
      <c r="BH1191" s="54">
        <f t="shared" si="757"/>
        <v>41562.555514194952</v>
      </c>
      <c r="BI1191" s="34">
        <f t="shared" si="779"/>
        <v>268.05061296773624</v>
      </c>
      <c r="BJ1191" s="27">
        <f t="shared" si="758"/>
        <v>4796.5847190712839</v>
      </c>
      <c r="BK1191" s="34">
        <f t="shared" si="759"/>
        <v>557.99503818353639</v>
      </c>
      <c r="BL1191" s="27">
        <f t="shared" si="760"/>
        <v>105.29921502898041</v>
      </c>
      <c r="BM1191" s="34">
        <f t="shared" si="761"/>
        <v>1.1054421768707483</v>
      </c>
      <c r="BN1191" s="45">
        <f t="shared" si="762"/>
        <v>1191.0025435826717</v>
      </c>
      <c r="BO1191" s="45">
        <f t="shared" si="763"/>
        <v>95.729705589658749</v>
      </c>
      <c r="BP1191" s="66">
        <f t="shared" si="764"/>
        <v>6.6908495508440717</v>
      </c>
    </row>
    <row r="1192" spans="8:68">
      <c r="H1192" s="68">
        <v>1187</v>
      </c>
      <c r="I1192" s="31">
        <f>('Propiedades físicas'!$C$10*'Diseño reactor'!H1192)/1000</f>
        <v>1038.9161492589876</v>
      </c>
      <c r="J1192" s="31">
        <f t="shared" si="741"/>
        <v>0.43891896408121522</v>
      </c>
      <c r="K1192" s="31">
        <f>(I1192*1000)/'Propiedades físicas'!$F$10</f>
        <v>6786.3730098476271</v>
      </c>
      <c r="L1192" s="31">
        <f t="shared" si="742"/>
        <v>969.48185854966096</v>
      </c>
      <c r="M1192" s="31">
        <f t="shared" si="743"/>
        <v>5816.8911512979657</v>
      </c>
      <c r="N1192" s="31">
        <f t="shared" si="744"/>
        <v>0.816749670218754</v>
      </c>
      <c r="O1192" s="32">
        <f t="shared" si="745"/>
        <v>4.900498021312524</v>
      </c>
      <c r="P1192" s="33">
        <f t="shared" si="746"/>
        <v>0.59166235968202896</v>
      </c>
      <c r="Q1192" s="31">
        <f t="shared" si="747"/>
        <v>4.5962838643479662</v>
      </c>
      <c r="R1192" s="31">
        <f t="shared" si="748"/>
        <v>0.163055700103278</v>
      </c>
      <c r="S1192" s="31">
        <f t="shared" si="749"/>
        <v>0.30421415696455789</v>
      </c>
      <c r="T1192" s="31">
        <f t="shared" si="750"/>
        <v>4.4936374439061143E-2</v>
      </c>
      <c r="U1192" s="31">
        <f t="shared" si="751"/>
        <v>1.7095235994385876E-2</v>
      </c>
      <c r="V1192" s="47">
        <f t="shared" si="765"/>
        <v>5.8591806492783454E-4</v>
      </c>
      <c r="W1192" s="31">
        <f t="shared" si="752"/>
        <v>0.27558910489237021</v>
      </c>
      <c r="X1192" s="34">
        <f>(S1192*H1192*'Propiedades físicas'!$F$5*60*24*365)/(1000000)</f>
        <v>55889.027464896513</v>
      </c>
      <c r="Y1192" s="34">
        <f>(U1192*H1192*'Propiedades físicas'!$F$7*60*24*365)/(1000000)</f>
        <v>982.18579534725802</v>
      </c>
      <c r="Z1192" s="31">
        <f t="shared" si="766"/>
        <v>702.30322094256837</v>
      </c>
      <c r="AA1192" s="31">
        <f t="shared" si="767"/>
        <v>5455.7889469810361</v>
      </c>
      <c r="AB1192" s="31">
        <f t="shared" si="768"/>
        <v>193.54711602259098</v>
      </c>
      <c r="AC1192" s="31">
        <f t="shared" si="769"/>
        <v>361.10220431693023</v>
      </c>
      <c r="AD1192" s="31">
        <f t="shared" si="753"/>
        <v>53.339476459165574</v>
      </c>
      <c r="AE1192" s="31">
        <f t="shared" si="770"/>
        <v>20.292045125336035</v>
      </c>
      <c r="AF1192" s="31">
        <f t="shared" si="771"/>
        <v>6786.3730098476271</v>
      </c>
      <c r="AG1192" s="31">
        <f t="shared" si="772"/>
        <v>0.10348727072966138</v>
      </c>
      <c r="AH1192" s="31">
        <f t="shared" si="773"/>
        <v>0.80393296081193943</v>
      </c>
      <c r="AI1192" s="31">
        <f t="shared" si="773"/>
        <v>2.8519964308141774E-2</v>
      </c>
      <c r="AJ1192" s="31">
        <f t="shared" si="773"/>
        <v>5.3209896330917709E-2</v>
      </c>
      <c r="AK1192" s="31">
        <f t="shared" si="754"/>
        <v>7.8597914352431381E-3</v>
      </c>
      <c r="AL1192" s="31">
        <f t="shared" si="754"/>
        <v>2.9901163840965542E-3</v>
      </c>
      <c r="AM1192" s="31">
        <f t="shared" si="774"/>
        <v>0.99999999999999989</v>
      </c>
      <c r="AN1192" s="31">
        <f>(Z1192*'Propiedades físicas'!$F$4)/1000</f>
        <v>617.59140643247576</v>
      </c>
      <c r="AO1192" s="31">
        <f>(AA1192*'Propiedades físicas'!$F$6)/1000</f>
        <v>174.8034778612724</v>
      </c>
      <c r="AP1192" s="31">
        <f>(AB1192*'Propiedades físicas'!$F$9)/1000</f>
        <v>119.40889323013749</v>
      </c>
      <c r="AQ1192" s="31">
        <f>(AC1192*'Propiedades físicas'!$F$5)/1000</f>
        <v>106.33376610520645</v>
      </c>
      <c r="AR1192" s="31">
        <f>(AD1192*'Propiedades físicas'!$F$8)/1000</f>
        <v>18.909911194303373</v>
      </c>
      <c r="AS1192" s="31">
        <f>(AE1192*'Propiedades físicas'!$F$7)/1000</f>
        <v>1.8686944355921955</v>
      </c>
      <c r="AT1192" s="31">
        <f t="shared" si="775"/>
        <v>1038.9161492589876</v>
      </c>
      <c r="AU1192" s="31">
        <f t="shared" si="776"/>
        <v>0.59445741301930488</v>
      </c>
      <c r="AV1192" s="31">
        <f t="shared" si="780"/>
        <v>0.16825561715057746</v>
      </c>
      <c r="AW1192" s="31">
        <f t="shared" si="780"/>
        <v>0.11493602569880786</v>
      </c>
      <c r="AX1192" s="31">
        <f t="shared" si="780"/>
        <v>0.10235067207401634</v>
      </c>
      <c r="AY1192" s="31">
        <f t="shared" si="777"/>
        <v>1.8201575947963622E-2</v>
      </c>
      <c r="AZ1192" s="31">
        <f t="shared" si="777"/>
        <v>1.7986961093299509E-3</v>
      </c>
      <c r="BA1192" s="31">
        <f t="shared" si="778"/>
        <v>1.0000000000000002</v>
      </c>
      <c r="BB1192" s="34">
        <f>AU1192*'Propiedades físicas'!$C$4+'Diseño reactor'!AV1192*'Propiedades físicas'!$C$5+'Diseño reactor'!AW1192*'Propiedades físicas'!$C$8+'Diseño reactor'!AX1192*'Propiedades físicas'!$C$9+'Diseño reactor'!AY1192*'Propiedades físicas'!$C$7+'Diseño reactor'!AZ1192*'Propiedades físicas'!$C$6</f>
        <v>875.79061825003657</v>
      </c>
      <c r="BC1192" s="45">
        <f>AU1192*'Propiedades físicas'!$L$4+'Diseño reactor'!AV1192*'Propiedades físicas'!$L$5+'Diseño reactor'!AW1192*'Propiedades físicas'!$L$8+AX1192*'Propiedades físicas'!$L$9+'Diseño reactor'!AY1192*'Propiedades físicas'!$L$7+'Diseño reactor'!AZ1192*'Propiedades físicas'!$L$6</f>
        <v>2.0491206611964277</v>
      </c>
      <c r="BD1192" s="29">
        <f t="shared" si="755"/>
        <v>2.5084946942835837</v>
      </c>
      <c r="BE1192" s="58">
        <f t="shared" si="756"/>
        <v>42.396952222810121</v>
      </c>
      <c r="BF1192" s="30">
        <f>AU1192*'Propiedades físicas'!$I$4+'Diseño reactor'!AV1192*'Propiedades físicas'!$I$5+'Diseño reactor'!AW1192*'Propiedades físicas'!$I$8+'Diseño reactor'!AX1192*'Propiedades físicas'!$I$9+'Diseño reactor'!AY1192*'Propiedades físicas'!$I$7+'Diseño reactor'!AZ1192*'Propiedades físicas'!$I$6</f>
        <v>1.9784386048838247E-2</v>
      </c>
      <c r="BG1192" s="24">
        <f>AU1192*'Propiedades físicas'!$O$4+'Diseño reactor'!AV1192*'Propiedades físicas'!$O$5+'Diseño reactor'!AW1192*'Propiedades físicas'!$O$8+'Diseño reactor'!AX1192*'Propiedades físicas'!$O$9+'Diseño reactor'!AY1192*'Propiedades físicas'!$O$7+'Diseño reactor'!AZ1192*'Propiedades físicas'!$O$6</f>
        <v>0.15123591858225216</v>
      </c>
      <c r="BH1192" s="54">
        <f t="shared" si="757"/>
        <v>41561.566704081481</v>
      </c>
      <c r="BI1192" s="34">
        <f t="shared" si="779"/>
        <v>268.06194323283154</v>
      </c>
      <c r="BJ1192" s="27">
        <f t="shared" si="758"/>
        <v>4796.5762225525923</v>
      </c>
      <c r="BK1192" s="34">
        <f t="shared" si="759"/>
        <v>558.01123928271568</v>
      </c>
      <c r="BL1192" s="27">
        <f t="shared" si="760"/>
        <v>105.29979195993869</v>
      </c>
      <c r="BM1192" s="34">
        <f t="shared" si="761"/>
        <v>1.1054421768707483</v>
      </c>
      <c r="BN1192" s="45">
        <f t="shared" si="762"/>
        <v>1192.1573677781626</v>
      </c>
      <c r="BO1192" s="45">
        <f t="shared" si="763"/>
        <v>95.750387968247111</v>
      </c>
      <c r="BP1192" s="66">
        <f t="shared" si="764"/>
        <v>6.6908420992162725</v>
      </c>
    </row>
    <row r="1193" spans="8:68">
      <c r="H1193" s="68">
        <v>1188</v>
      </c>
      <c r="I1193" s="31">
        <f>('Propiedades físicas'!$C$10*'Diseño reactor'!H1193)/1000</f>
        <v>1039.7913945405874</v>
      </c>
      <c r="J1193" s="31">
        <f t="shared" si="741"/>
        <v>0.43854950367373946</v>
      </c>
      <c r="K1193" s="31">
        <f>(I1193*1000)/'Propiedades físicas'!$F$10</f>
        <v>6792.0902575391574</v>
      </c>
      <c r="L1193" s="31">
        <f t="shared" si="742"/>
        <v>970.29860821987961</v>
      </c>
      <c r="M1193" s="31">
        <f t="shared" si="743"/>
        <v>5821.7916493192779</v>
      </c>
      <c r="N1193" s="31">
        <f t="shared" si="744"/>
        <v>0.81674967021875389</v>
      </c>
      <c r="O1193" s="32">
        <f t="shared" si="745"/>
        <v>4.9004980213125231</v>
      </c>
      <c r="P1193" s="33">
        <f t="shared" si="746"/>
        <v>0.59179964380165084</v>
      </c>
      <c r="Q1193" s="31">
        <f t="shared" si="747"/>
        <v>4.5965280542540334</v>
      </c>
      <c r="R1193" s="31">
        <f t="shared" si="748"/>
        <v>0.16299406092341359</v>
      </c>
      <c r="S1193" s="31">
        <f t="shared" si="749"/>
        <v>0.30396996705848944</v>
      </c>
      <c r="T1193" s="31">
        <f t="shared" si="750"/>
        <v>4.4891990345992408E-2</v>
      </c>
      <c r="U1193" s="31">
        <f t="shared" si="751"/>
        <v>1.7063975147697027E-2</v>
      </c>
      <c r="V1193" s="47">
        <f t="shared" si="765"/>
        <v>5.8605401619192608E-4</v>
      </c>
      <c r="W1193" s="31">
        <f t="shared" si="752"/>
        <v>0.27542101897250054</v>
      </c>
      <c r="X1193" s="34">
        <f>(S1193*H1193*'Propiedades físicas'!$F$5*60*24*365)/(1000000)</f>
        <v>55891.212331564398</v>
      </c>
      <c r="Y1193" s="34">
        <f>(U1193*H1193*'Propiedades físicas'!$F$7*60*24*365)/(1000000)</f>
        <v>981.21568090665937</v>
      </c>
      <c r="Z1193" s="31">
        <f t="shared" si="766"/>
        <v>703.05797683636115</v>
      </c>
      <c r="AA1193" s="31">
        <f t="shared" si="767"/>
        <v>5460.6753284537917</v>
      </c>
      <c r="AB1193" s="31">
        <f t="shared" si="768"/>
        <v>193.63694437701534</v>
      </c>
      <c r="AC1193" s="31">
        <f t="shared" si="769"/>
        <v>361.11632086548548</v>
      </c>
      <c r="AD1193" s="31">
        <f t="shared" si="753"/>
        <v>53.331684531038981</v>
      </c>
      <c r="AE1193" s="31">
        <f t="shared" si="770"/>
        <v>20.272002475464067</v>
      </c>
      <c r="AF1193" s="31">
        <f t="shared" si="771"/>
        <v>6792.0902575391574</v>
      </c>
      <c r="AG1193" s="31">
        <f t="shared" si="772"/>
        <v>0.10351128300392848</v>
      </c>
      <c r="AH1193" s="31">
        <f t="shared" si="773"/>
        <v>0.80397567190637564</v>
      </c>
      <c r="AI1193" s="31">
        <f t="shared" si="773"/>
        <v>2.8509183040092867E-2</v>
      </c>
      <c r="AJ1193" s="31">
        <f t="shared" si="773"/>
        <v>5.3167185236481465E-2</v>
      </c>
      <c r="AK1193" s="31">
        <f t="shared" si="754"/>
        <v>7.852028242975909E-3</v>
      </c>
      <c r="AL1193" s="31">
        <f t="shared" si="754"/>
        <v>2.9846485701455943E-3</v>
      </c>
      <c r="AM1193" s="31">
        <f t="shared" si="774"/>
        <v>1</v>
      </c>
      <c r="AN1193" s="31">
        <f>(Z1193*'Propiedades físicas'!$F$4)/1000</f>
        <v>618.25512367035924</v>
      </c>
      <c r="AO1193" s="31">
        <f>(AA1193*'Propiedades físicas'!$F$6)/1000</f>
        <v>174.96003752365948</v>
      </c>
      <c r="AP1193" s="31">
        <f>(AB1193*'Propiedades físicas'!$F$9)/1000</f>
        <v>119.4643128333996</v>
      </c>
      <c r="AQ1193" s="31">
        <f>(AC1193*'Propiedades físicas'!$F$5)/1000</f>
        <v>106.33792300525953</v>
      </c>
      <c r="AR1193" s="31">
        <f>(AD1193*'Propiedades físicas'!$F$8)/1000</f>
        <v>18.907148799943933</v>
      </c>
      <c r="AS1193" s="31">
        <f>(AE1193*'Propiedades físicas'!$F$7)/1000</f>
        <v>1.8668487079654861</v>
      </c>
      <c r="AT1193" s="31">
        <f t="shared" si="775"/>
        <v>1039.7913945405874</v>
      </c>
      <c r="AU1193" s="31">
        <f t="shared" si="776"/>
        <v>0.59459534567847028</v>
      </c>
      <c r="AV1193" s="31">
        <f t="shared" si="780"/>
        <v>0.1682645561814467</v>
      </c>
      <c r="AW1193" s="31">
        <f t="shared" si="780"/>
        <v>0.11489257697327136</v>
      </c>
      <c r="AX1193" s="31">
        <f t="shared" si="780"/>
        <v>0.10226851613081774</v>
      </c>
      <c r="AY1193" s="31">
        <f t="shared" si="777"/>
        <v>1.8183598074782786E-2</v>
      </c>
      <c r="AZ1193" s="31">
        <f t="shared" si="777"/>
        <v>1.7954069612110212E-3</v>
      </c>
      <c r="BA1193" s="31">
        <f t="shared" si="778"/>
        <v>0.99999999999999989</v>
      </c>
      <c r="BB1193" s="34">
        <f>AU1193*'Propiedades físicas'!$C$4+'Diseño reactor'!AV1193*'Propiedades físicas'!$C$5+'Diseño reactor'!AW1193*'Propiedades físicas'!$C$8+'Diseño reactor'!AX1193*'Propiedades físicas'!$C$9+'Diseño reactor'!AY1193*'Propiedades físicas'!$C$7+'Diseño reactor'!AZ1193*'Propiedades físicas'!$C$6</f>
        <v>875.78964510598621</v>
      </c>
      <c r="BC1193" s="45">
        <f>AU1193*'Propiedades físicas'!$L$4+'Diseño reactor'!AV1193*'Propiedades físicas'!$L$5+'Diseño reactor'!AW1193*'Propiedades físicas'!$L$8+AX1193*'Propiedades físicas'!$L$9+'Diseño reactor'!AY1193*'Propiedades físicas'!$L$7+'Diseño reactor'!AZ1193*'Propiedades físicas'!$L$6</f>
        <v>2.0492237943951839</v>
      </c>
      <c r="BD1193" s="29">
        <f t="shared" si="755"/>
        <v>2.5068413409739088</v>
      </c>
      <c r="BE1193" s="58">
        <f t="shared" si="756"/>
        <v>42.395130758522953</v>
      </c>
      <c r="BF1193" s="30">
        <f>AU1193*'Propiedades físicas'!$I$4+'Diseño reactor'!AV1193*'Propiedades físicas'!$I$5+'Diseño reactor'!AW1193*'Propiedades físicas'!$I$8+'Diseño reactor'!AX1193*'Propiedades físicas'!$I$9+'Diseño reactor'!AY1193*'Propiedades físicas'!$I$7+'Diseño reactor'!AZ1193*'Propiedades físicas'!$I$6</f>
        <v>1.9784833685200145E-2</v>
      </c>
      <c r="BG1193" s="24">
        <f>AU1193*'Propiedades físicas'!$O$4+'Diseño reactor'!AV1193*'Propiedades físicas'!$O$5+'Diseño reactor'!AW1193*'Propiedades físicas'!$O$8+'Diseño reactor'!AX1193*'Propiedades físicas'!$O$9+'Diseño reactor'!AY1193*'Propiedades físicas'!$O$7+'Diseño reactor'!AZ1193*'Propiedades físicas'!$O$6</f>
        <v>0.15124057208678005</v>
      </c>
      <c r="BH1193" s="54">
        <f t="shared" si="757"/>
        <v>41560.580183650687</v>
      </c>
      <c r="BI1193" s="34">
        <f t="shared" si="779"/>
        <v>268.07325175019889</v>
      </c>
      <c r="BJ1193" s="27">
        <f t="shared" si="758"/>
        <v>4796.5677678440861</v>
      </c>
      <c r="BK1193" s="34">
        <f t="shared" si="759"/>
        <v>558.02742558596083</v>
      </c>
      <c r="BL1193" s="27">
        <f t="shared" si="760"/>
        <v>105.30036833686361</v>
      </c>
      <c r="BM1193" s="34">
        <f t="shared" si="761"/>
        <v>1.1054421768707483</v>
      </c>
      <c r="BN1193" s="45">
        <f t="shared" si="762"/>
        <v>1193.3122770006917</v>
      </c>
      <c r="BO1193" s="45">
        <f t="shared" si="763"/>
        <v>95.77104512578876</v>
      </c>
      <c r="BP1193" s="66">
        <f t="shared" si="764"/>
        <v>6.6908346646159869</v>
      </c>
    </row>
    <row r="1194" spans="8:68">
      <c r="H1194" s="68">
        <v>1189</v>
      </c>
      <c r="I1194" s="31">
        <f>('Propiedades físicas'!$C$10*'Diseño reactor'!H1194)/1000</f>
        <v>1040.6666398221871</v>
      </c>
      <c r="J1194" s="31">
        <f t="shared" si="741"/>
        <v>0.43818066473036377</v>
      </c>
      <c r="K1194" s="31">
        <f>(I1194*1000)/'Propiedades físicas'!$F$10</f>
        <v>6797.8075052306885</v>
      </c>
      <c r="L1194" s="31">
        <f t="shared" si="742"/>
        <v>971.11535789009827</v>
      </c>
      <c r="M1194" s="31">
        <f t="shared" si="743"/>
        <v>5826.6921473405901</v>
      </c>
      <c r="N1194" s="31">
        <f t="shared" si="744"/>
        <v>0.81674967021875378</v>
      </c>
      <c r="O1194" s="32">
        <f t="shared" si="745"/>
        <v>4.9004980213125231</v>
      </c>
      <c r="P1194" s="33">
        <f t="shared" si="746"/>
        <v>0.59193676056007027</v>
      </c>
      <c r="Q1194" s="31">
        <f t="shared" si="747"/>
        <v>4.5967718623415941</v>
      </c>
      <c r="R1194" s="31">
        <f t="shared" si="748"/>
        <v>0.16293245082033858</v>
      </c>
      <c r="S1194" s="31">
        <f t="shared" si="749"/>
        <v>0.30372615897092808</v>
      </c>
      <c r="T1194" s="31">
        <f t="shared" si="750"/>
        <v>4.4847668364445217E-2</v>
      </c>
      <c r="U1194" s="31">
        <f t="shared" si="751"/>
        <v>1.703279047389971E-2</v>
      </c>
      <c r="V1194" s="47">
        <f t="shared" si="765"/>
        <v>5.8618980171968129E-4</v>
      </c>
      <c r="W1194" s="31">
        <f t="shared" si="752"/>
        <v>0.27525313796388901</v>
      </c>
      <c r="X1194" s="34">
        <f>(S1194*H1194*'Propiedades físicas'!$F$5*60*24*365)/(1000000)</f>
        <v>55893.39187439657</v>
      </c>
      <c r="Y1194" s="34">
        <f>(U1194*H1194*'Propiedades físicas'!$F$7*60*24*365)/(1000000)</f>
        <v>980.24692405342626</v>
      </c>
      <c r="Z1194" s="31">
        <f t="shared" si="766"/>
        <v>703.81280830592357</v>
      </c>
      <c r="AA1194" s="31">
        <f t="shared" si="767"/>
        <v>5465.5617443241554</v>
      </c>
      <c r="AB1194" s="31">
        <f t="shared" si="768"/>
        <v>193.72668402538258</v>
      </c>
      <c r="AC1194" s="31">
        <f t="shared" si="769"/>
        <v>361.13040301643349</v>
      </c>
      <c r="AD1194" s="31">
        <f t="shared" ref="AD1194:AD1226" si="781">T1194*$H1194</f>
        <v>53.323877685325364</v>
      </c>
      <c r="AE1194" s="31">
        <f t="shared" si="770"/>
        <v>20.251987873466756</v>
      </c>
      <c r="AF1194" s="31">
        <f t="shared" si="771"/>
        <v>6797.8075052306867</v>
      </c>
      <c r="AG1194" s="31">
        <f t="shared" si="772"/>
        <v>0.10353526600515872</v>
      </c>
      <c r="AH1194" s="31">
        <f t="shared" si="773"/>
        <v>0.80401831621719022</v>
      </c>
      <c r="AI1194" s="31">
        <f t="shared" si="773"/>
        <v>2.8498406857845906E-2</v>
      </c>
      <c r="AJ1194" s="31">
        <f t="shared" si="773"/>
        <v>5.3124540925666937E-2</v>
      </c>
      <c r="AK1194" s="31">
        <f t="shared" si="754"/>
        <v>7.8442759145937006E-3</v>
      </c>
      <c r="AL1194" s="31">
        <f t="shared" si="754"/>
        <v>2.9791940795445481E-3</v>
      </c>
      <c r="AM1194" s="31">
        <f t="shared" si="774"/>
        <v>1</v>
      </c>
      <c r="AN1194" s="31">
        <f>(Z1194*'Propiedades físicas'!$F$4)/1000</f>
        <v>618.91890736806306</v>
      </c>
      <c r="AO1194" s="31">
        <f>(AA1194*'Propiedades físicas'!$F$6)/1000</f>
        <v>175.11659828814592</v>
      </c>
      <c r="AP1194" s="31">
        <f>(AB1194*'Propiedades físicas'!$F$9)/1000</f>
        <v>119.51967770945977</v>
      </c>
      <c r="AQ1194" s="31">
        <f>(AC1194*'Propiedades físicas'!$F$5)/1000</f>
        <v>106.34206977624918</v>
      </c>
      <c r="AR1194" s="31">
        <f>(AD1194*'Propiedades físicas'!$F$8)/1000</f>
        <v>18.904381117001538</v>
      </c>
      <c r="AS1194" s="31">
        <f>(AE1194*'Propiedades físicas'!$F$7)/1000</f>
        <v>1.8650055632675537</v>
      </c>
      <c r="AT1194" s="31">
        <f t="shared" si="775"/>
        <v>1040.6666398221869</v>
      </c>
      <c r="AU1194" s="31">
        <f t="shared" si="776"/>
        <v>0.59473311018580788</v>
      </c>
      <c r="AV1194" s="31">
        <f t="shared" si="780"/>
        <v>0.16827348123513131</v>
      </c>
      <c r="AW1194" s="31">
        <f t="shared" si="780"/>
        <v>0.11484914874361828</v>
      </c>
      <c r="AX1194" s="31">
        <f t="shared" si="780"/>
        <v>0.10218648864771843</v>
      </c>
      <c r="AY1194" s="31">
        <f t="shared" si="777"/>
        <v>1.8165645360008493E-2</v>
      </c>
      <c r="AZ1194" s="31">
        <f t="shared" si="777"/>
        <v>1.7921258277157968E-3</v>
      </c>
      <c r="BA1194" s="31">
        <f t="shared" si="778"/>
        <v>1.0000000000000002</v>
      </c>
      <c r="BB1194" s="34">
        <f>AU1194*'Propiedades físicas'!$C$4+'Diseño reactor'!AV1194*'Propiedades físicas'!$C$5+'Diseño reactor'!AW1194*'Propiedades físicas'!$C$8+'Diseño reactor'!AX1194*'Propiedades físicas'!$C$9+'Diseño reactor'!AY1194*'Propiedades físicas'!$C$7+'Diseño reactor'!AZ1194*'Propiedades físicas'!$C$6</f>
        <v>875.78867418429172</v>
      </c>
      <c r="BC1194" s="45">
        <f>AU1194*'Propiedades físicas'!$L$4+'Diseño reactor'!AV1194*'Propiedades físicas'!$L$5+'Diseño reactor'!AW1194*'Propiedades físicas'!$L$8+AX1194*'Propiedades físicas'!$L$9+'Diseño reactor'!AY1194*'Propiedades físicas'!$L$7+'Diseño reactor'!AZ1194*'Propiedades físicas'!$L$6</f>
        <v>2.0493267957480952</v>
      </c>
      <c r="BD1194" s="29">
        <f t="shared" si="755"/>
        <v>2.505190170479461</v>
      </c>
      <c r="BE1194" s="58">
        <f t="shared" si="756"/>
        <v>42.393311772884161</v>
      </c>
      <c r="BF1194" s="30">
        <f>AU1194*'Propiedades físicas'!$I$4+'Diseño reactor'!AV1194*'Propiedades físicas'!$I$5+'Diseño reactor'!AW1194*'Propiedades físicas'!$I$8+'Diseño reactor'!AX1194*'Propiedades físicas'!$I$9+'Diseño reactor'!AY1194*'Propiedades físicas'!$I$7+'Diseño reactor'!AZ1194*'Propiedades físicas'!$I$6</f>
        <v>1.9785280306125419E-2</v>
      </c>
      <c r="BG1194" s="24">
        <f>AU1194*'Propiedades físicas'!$O$4+'Diseño reactor'!AV1194*'Propiedades físicas'!$O$5+'Diseño reactor'!AW1194*'Propiedades físicas'!$O$8+'Diseño reactor'!AX1194*'Propiedades físicas'!$O$9+'Diseño reactor'!AY1194*'Propiedades físicas'!$O$7+'Diseño reactor'!AZ1194*'Propiedades físicas'!$O$6</f>
        <v>0.15124522028789628</v>
      </c>
      <c r="BH1194" s="54">
        <f t="shared" si="757"/>
        <v>41559.595946274916</v>
      </c>
      <c r="BI1194" s="34">
        <f t="shared" si="779"/>
        <v>268.084538576157</v>
      </c>
      <c r="BJ1194" s="27">
        <f t="shared" si="758"/>
        <v>4796.5593548006091</v>
      </c>
      <c r="BK1194" s="34">
        <f t="shared" si="759"/>
        <v>558.04359710829817</v>
      </c>
      <c r="BL1194" s="27">
        <f t="shared" si="760"/>
        <v>105.30094416036656</v>
      </c>
      <c r="BM1194" s="34">
        <f t="shared" si="761"/>
        <v>1.1054421768707483</v>
      </c>
      <c r="BN1194" s="45">
        <f t="shared" si="762"/>
        <v>1194.4672710883999</v>
      </c>
      <c r="BO1194" s="45">
        <f t="shared" si="763"/>
        <v>95.791677108385528</v>
      </c>
      <c r="BP1194" s="66">
        <f t="shared" si="764"/>
        <v>6.6908272469939973</v>
      </c>
    </row>
    <row r="1195" spans="8:68">
      <c r="H1195" s="68">
        <v>1190</v>
      </c>
      <c r="I1195" s="31">
        <f>('Propiedades físicas'!$C$10*'Diseño reactor'!H1195)/1000</f>
        <v>1041.5418851037869</v>
      </c>
      <c r="J1195" s="31">
        <f t="shared" si="741"/>
        <v>0.43781244568437189</v>
      </c>
      <c r="K1195" s="31">
        <f>(I1195*1000)/'Propiedades físicas'!$F$10</f>
        <v>6803.5247529222188</v>
      </c>
      <c r="L1195" s="31">
        <f t="shared" si="742"/>
        <v>971.93210756031692</v>
      </c>
      <c r="M1195" s="31">
        <f t="shared" si="743"/>
        <v>5831.5926453619013</v>
      </c>
      <c r="N1195" s="31">
        <f t="shared" si="744"/>
        <v>0.81674967021875367</v>
      </c>
      <c r="O1195" s="32">
        <f t="shared" si="745"/>
        <v>4.9004980213125222</v>
      </c>
      <c r="P1195" s="33">
        <f t="shared" si="746"/>
        <v>0.59207371026314226</v>
      </c>
      <c r="Q1195" s="31">
        <f t="shared" si="747"/>
        <v>4.5970152894852276</v>
      </c>
      <c r="R1195" s="31">
        <f t="shared" si="748"/>
        <v>0.16287086982505106</v>
      </c>
      <c r="S1195" s="31">
        <f t="shared" si="749"/>
        <v>0.30348273182729502</v>
      </c>
      <c r="T1195" s="31">
        <f t="shared" si="750"/>
        <v>4.4803408389436937E-2</v>
      </c>
      <c r="U1195" s="31">
        <f t="shared" si="751"/>
        <v>1.7001681741123365E-2</v>
      </c>
      <c r="V1195" s="47">
        <f t="shared" si="765"/>
        <v>5.863254218139856E-4</v>
      </c>
      <c r="W1195" s="31">
        <f t="shared" si="752"/>
        <v>0.27508546149205709</v>
      </c>
      <c r="X1195" s="34">
        <f>(S1195*H1195*'Propiedades físicas'!$F$5*60*24*365)/(1000000)</f>
        <v>55895.56610959884</v>
      </c>
      <c r="Y1195" s="34">
        <f>(U1195*H1195*'Propiedades físicas'!$F$7*60*24*365)/(1000000)</f>
        <v>979.27952249292639</v>
      </c>
      <c r="Z1195" s="31">
        <f t="shared" si="766"/>
        <v>704.56771521313931</v>
      </c>
      <c r="AA1195" s="31">
        <f t="shared" ref="AA1195:AA1226" si="782">Q1195*$H1195</f>
        <v>5470.4481944874206</v>
      </c>
      <c r="AB1195" s="31">
        <f t="shared" ref="AB1195:AB1226" si="783">R1195*$H1195</f>
        <v>193.81633509181077</v>
      </c>
      <c r="AC1195" s="31">
        <f t="shared" ref="AC1195:AC1226" si="784">S1195*$H1195</f>
        <v>361.14445087448109</v>
      </c>
      <c r="AD1195" s="31">
        <f t="shared" si="781"/>
        <v>53.316055983429955</v>
      </c>
      <c r="AE1195" s="31">
        <f t="shared" si="770"/>
        <v>20.232001271936806</v>
      </c>
      <c r="AF1195" s="31">
        <f t="shared" si="771"/>
        <v>6803.5247529222179</v>
      </c>
      <c r="AG1195" s="31">
        <f t="shared" si="772"/>
        <v>0.10355921978684897</v>
      </c>
      <c r="AH1195" s="31">
        <f t="shared" si="773"/>
        <v>0.80406089389735513</v>
      </c>
      <c r="AI1195" s="31">
        <f t="shared" si="773"/>
        <v>2.8487635766822735E-2</v>
      </c>
      <c r="AJ1195" s="31">
        <f t="shared" si="773"/>
        <v>5.3081963245502121E-2</v>
      </c>
      <c r="AK1195" s="31">
        <f t="shared" si="754"/>
        <v>7.8365344317340643E-3</v>
      </c>
      <c r="AL1195" s="31">
        <f t="shared" si="754"/>
        <v>2.9737528717370875E-3</v>
      </c>
      <c r="AM1195" s="31">
        <f t="shared" si="774"/>
        <v>1.0000000000000002</v>
      </c>
      <c r="AN1195" s="31">
        <f>(Z1195*'Propiedades físicas'!$F$4)/1000</f>
        <v>619.58275740413046</v>
      </c>
      <c r="AO1195" s="31">
        <f>(AA1195*'Propiedades físicas'!$F$6)/1000</f>
        <v>175.27316015137694</v>
      </c>
      <c r="AP1195" s="31">
        <f>(AB1195*'Propiedades físicas'!$F$9)/1000</f>
        <v>119.57498793489265</v>
      </c>
      <c r="AQ1195" s="31">
        <f>(AC1195*'Propiedades físicas'!$F$5)/1000</f>
        <v>106.34620644900846</v>
      </c>
      <c r="AR1195" s="31">
        <f>(AD1195*'Propiedades físicas'!$F$8)/1000</f>
        <v>18.90160816724558</v>
      </c>
      <c r="AS1195" s="31">
        <f>(AE1195*'Propiedades físicas'!$F$7)/1000</f>
        <v>1.8631649971326605</v>
      </c>
      <c r="AT1195" s="31">
        <f t="shared" si="775"/>
        <v>1041.5418851037866</v>
      </c>
      <c r="AU1195" s="31">
        <f t="shared" si="776"/>
        <v>0.59487070684861687</v>
      </c>
      <c r="AV1195" s="31">
        <f t="shared" si="780"/>
        <v>0.16828239234364684</v>
      </c>
      <c r="AW1195" s="31">
        <f t="shared" si="780"/>
        <v>0.11480574103169873</v>
      </c>
      <c r="AX1195" s="31">
        <f t="shared" si="780"/>
        <v>0.10210458933047264</v>
      </c>
      <c r="AY1195" s="31">
        <f t="shared" si="777"/>
        <v>1.8147717761117298E-2</v>
      </c>
      <c r="AZ1195" s="31">
        <f t="shared" si="777"/>
        <v>1.7888526844477325E-3</v>
      </c>
      <c r="BA1195" s="31">
        <f t="shared" si="778"/>
        <v>1.0000000000000002</v>
      </c>
      <c r="BB1195" s="34">
        <f>AU1195*'Propiedades físicas'!$C$4+'Diseño reactor'!AV1195*'Propiedades físicas'!$C$5+'Diseño reactor'!AW1195*'Propiedades físicas'!$C$8+'Diseño reactor'!AX1195*'Propiedades físicas'!$C$9+'Diseño reactor'!AY1195*'Propiedades físicas'!$C$7+'Diseño reactor'!AZ1195*'Propiedades físicas'!$C$6</f>
        <v>875.78770547853242</v>
      </c>
      <c r="BC1195" s="45">
        <f>AU1195*'Propiedades físicas'!$L$4+'Diseño reactor'!AV1195*'Propiedades físicas'!$L$5+'Diseño reactor'!AW1195*'Propiedades físicas'!$L$8+AX1195*'Propiedades físicas'!$L$9+'Diseño reactor'!AY1195*'Propiedades físicas'!$L$7+'Diseño reactor'!AZ1195*'Propiedades físicas'!$L$6</f>
        <v>2.0494296655040984</v>
      </c>
      <c r="BD1195" s="29">
        <f t="shared" si="755"/>
        <v>2.5035411784763753</v>
      </c>
      <c r="BE1195" s="58">
        <f t="shared" si="756"/>
        <v>42.391495260797456</v>
      </c>
      <c r="BF1195" s="30">
        <f>AU1195*'Propiedades físicas'!$I$4+'Diseño reactor'!AV1195*'Propiedades físicas'!$I$5+'Diseño reactor'!AW1195*'Propiedades físicas'!$I$8+'Diseño reactor'!AX1195*'Propiedades físicas'!$I$9+'Diseño reactor'!AY1195*'Propiedades físicas'!$I$7+'Diseño reactor'!AZ1195*'Propiedades físicas'!$I$6</f>
        <v>1.9785725914467481E-2</v>
      </c>
      <c r="BG1195" s="24">
        <f>AU1195*'Propiedades físicas'!$O$4+'Diseño reactor'!AV1195*'Propiedades físicas'!$O$5+'Diseño reactor'!AW1195*'Propiedades físicas'!$O$8+'Diseño reactor'!AX1195*'Propiedades físicas'!$O$9+'Diseño reactor'!AY1195*'Propiedades físicas'!$O$7+'Diseño reactor'!AZ1195*'Propiedades físicas'!$O$6</f>
        <v>0.15124986319408404</v>
      </c>
      <c r="BH1195" s="54">
        <f t="shared" si="757"/>
        <v>41558.613985349934</v>
      </c>
      <c r="BI1195" s="34">
        <f t="shared" si="779"/>
        <v>268.0958037668421</v>
      </c>
      <c r="BJ1195" s="27">
        <f t="shared" si="758"/>
        <v>4796.5509832775278</v>
      </c>
      <c r="BK1195" s="34">
        <f t="shared" si="759"/>
        <v>558.05975386475029</v>
      </c>
      <c r="BL1195" s="27">
        <f t="shared" si="760"/>
        <v>105.30151943105849</v>
      </c>
      <c r="BM1195" s="34">
        <f t="shared" si="761"/>
        <v>1.1054421768707483</v>
      </c>
      <c r="BN1195" s="45">
        <f t="shared" si="762"/>
        <v>1195.6223498798347</v>
      </c>
      <c r="BO1195" s="45">
        <f t="shared" si="763"/>
        <v>95.812283962027067</v>
      </c>
      <c r="BP1195" s="66">
        <f t="shared" si="764"/>
        <v>6.6908198463012507</v>
      </c>
    </row>
    <row r="1196" spans="8:68">
      <c r="H1196" s="68">
        <v>1191</v>
      </c>
      <c r="I1196" s="31">
        <f>('Propiedades físicas'!$C$10*'Diseño reactor'!H1196)/1000</f>
        <v>1042.4171303853868</v>
      </c>
      <c r="J1196" s="31">
        <f t="shared" si="741"/>
        <v>0.43744484497430941</v>
      </c>
      <c r="K1196" s="31">
        <f>(I1196*1000)/'Propiedades físicas'!$F$10</f>
        <v>6809.2420006137518</v>
      </c>
      <c r="L1196" s="31">
        <f t="shared" si="742"/>
        <v>972.74885723053592</v>
      </c>
      <c r="M1196" s="31">
        <f t="shared" si="743"/>
        <v>5836.4931433832153</v>
      </c>
      <c r="N1196" s="31">
        <f t="shared" si="744"/>
        <v>0.81674967021875389</v>
      </c>
      <c r="O1196" s="32">
        <f t="shared" si="745"/>
        <v>4.9004980213125231</v>
      </c>
      <c r="P1196" s="33">
        <f t="shared" si="746"/>
        <v>0.59221049321597763</v>
      </c>
      <c r="Q1196" s="31">
        <f t="shared" si="747"/>
        <v>4.5972583365568944</v>
      </c>
      <c r="R1196" s="31">
        <f t="shared" si="748"/>
        <v>0.16280931796826881</v>
      </c>
      <c r="S1196" s="31">
        <f t="shared" si="749"/>
        <v>0.30323968475562735</v>
      </c>
      <c r="T1196" s="31">
        <f t="shared" si="750"/>
        <v>4.4759210316163485E-2</v>
      </c>
      <c r="U1196" s="31">
        <f t="shared" si="751"/>
        <v>1.6970648718343858E-2</v>
      </c>
      <c r="V1196" s="47">
        <f t="shared" si="765"/>
        <v>5.8646087677698762E-4</v>
      </c>
      <c r="W1196" s="31">
        <f t="shared" si="752"/>
        <v>0.27491798918343824</v>
      </c>
      <c r="X1196" s="34">
        <f>(S1196*H1196*'Propiedades físicas'!$F$5*60*24*365)/(1000000)</f>
        <v>55897.735053317796</v>
      </c>
      <c r="Y1196" s="34">
        <f>(U1196*H1196*'Propiedades físicas'!$F$7*60*24*365)/(1000000)</f>
        <v>978.31347393443014</v>
      </c>
      <c r="Z1196" s="31">
        <f t="shared" si="766"/>
        <v>705.32269742022936</v>
      </c>
      <c r="AA1196" s="31">
        <f t="shared" si="782"/>
        <v>5475.334678839261</v>
      </c>
      <c r="AB1196" s="31">
        <f t="shared" si="783"/>
        <v>193.90589770020816</v>
      </c>
      <c r="AC1196" s="31">
        <f t="shared" si="784"/>
        <v>361.15846454395216</v>
      </c>
      <c r="AD1196" s="31">
        <f t="shared" si="781"/>
        <v>53.308219486550712</v>
      </c>
      <c r="AE1196" s="31">
        <f t="shared" si="770"/>
        <v>20.212042623547536</v>
      </c>
      <c r="AF1196" s="31">
        <f t="shared" si="771"/>
        <v>6809.24200061375</v>
      </c>
      <c r="AG1196" s="31">
        <f t="shared" si="772"/>
        <v>0.10358314440236596</v>
      </c>
      <c r="AH1196" s="31">
        <f t="shared" si="773"/>
        <v>0.80410340509938438</v>
      </c>
      <c r="AI1196" s="31">
        <f t="shared" si="773"/>
        <v>2.8476869772396177E-2</v>
      </c>
      <c r="AJ1196" s="31">
        <f t="shared" si="773"/>
        <v>5.303945204347256E-2</v>
      </c>
      <c r="AK1196" s="31">
        <f t="shared" si="754"/>
        <v>7.828803776065792E-3</v>
      </c>
      <c r="AL1196" s="31">
        <f t="shared" si="754"/>
        <v>2.9683249063149359E-3</v>
      </c>
      <c r="AM1196" s="31">
        <f t="shared" si="774"/>
        <v>0.99999999999999978</v>
      </c>
      <c r="AN1196" s="31">
        <f>(Z1196*'Propiedades físicas'!$F$4)/1000</f>
        <v>620.2466736574014</v>
      </c>
      <c r="AO1196" s="31">
        <f>(AA1196*'Propiedades físicas'!$F$6)/1000</f>
        <v>175.42972311000992</v>
      </c>
      <c r="AP1196" s="31">
        <f>(AB1196*'Propiedades físicas'!$F$9)/1000</f>
        <v>119.63024358614341</v>
      </c>
      <c r="AQ1196" s="31">
        <f>(AC1196*'Propiedades físicas'!$F$5)/1000</f>
        <v>106.3503330542576</v>
      </c>
      <c r="AR1196" s="31">
        <f>(AD1196*'Propiedades físicas'!$F$8)/1000</f>
        <v>18.898829972371949</v>
      </c>
      <c r="AS1196" s="31">
        <f>(AE1196*'Propiedades físicas'!$F$7)/1000</f>
        <v>1.8613270052024928</v>
      </c>
      <c r="AT1196" s="31">
        <f t="shared" si="775"/>
        <v>1042.4171303853866</v>
      </c>
      <c r="AU1196" s="31">
        <f t="shared" si="776"/>
        <v>0.5950081359734497</v>
      </c>
      <c r="AV1196" s="31">
        <f t="shared" si="780"/>
        <v>0.16829128953891301</v>
      </c>
      <c r="AW1196" s="31">
        <f t="shared" si="780"/>
        <v>0.11476235385916532</v>
      </c>
      <c r="AX1196" s="31">
        <f t="shared" si="780"/>
        <v>0.1020228178857147</v>
      </c>
      <c r="AY1196" s="31">
        <f t="shared" si="777"/>
        <v>1.8129815235658073E-2</v>
      </c>
      <c r="AZ1196" s="31">
        <f t="shared" si="777"/>
        <v>1.7855875070993427E-3</v>
      </c>
      <c r="BA1196" s="31">
        <f t="shared" si="778"/>
        <v>1.0000000000000002</v>
      </c>
      <c r="BB1196" s="34">
        <f>AU1196*'Propiedades físicas'!$C$4+'Diseño reactor'!AV1196*'Propiedades físicas'!$C$5+'Diseño reactor'!AW1196*'Propiedades físicas'!$C$8+'Diseño reactor'!AX1196*'Propiedades físicas'!$C$9+'Diseño reactor'!AY1196*'Propiedades físicas'!$C$7+'Diseño reactor'!AZ1196*'Propiedades físicas'!$C$6</f>
        <v>875.78673898231102</v>
      </c>
      <c r="BC1196" s="45">
        <f>AU1196*'Propiedades físicas'!$L$4+'Diseño reactor'!AV1196*'Propiedades físicas'!$L$5+'Diseño reactor'!AW1196*'Propiedades físicas'!$L$8+AX1196*'Propiedades físicas'!$L$9+'Diseño reactor'!AY1196*'Propiedades físicas'!$L$7+'Diseño reactor'!AZ1196*'Propiedades físicas'!$L$6</f>
        <v>2.0495324039115168</v>
      </c>
      <c r="BD1196" s="29">
        <f t="shared" si="755"/>
        <v>2.5018943606521908</v>
      </c>
      <c r="BE1196" s="58">
        <f t="shared" si="756"/>
        <v>42.389681217180623</v>
      </c>
      <c r="BF1196" s="30">
        <f>AU1196*'Propiedades físicas'!$I$4+'Diseño reactor'!AV1196*'Propiedades físicas'!$I$5+'Diseño reactor'!AW1196*'Propiedades físicas'!$I$8+'Diseño reactor'!AX1196*'Propiedades físicas'!$I$9+'Diseño reactor'!AY1196*'Propiedades físicas'!$I$7+'Diseño reactor'!AZ1196*'Propiedades físicas'!$I$6</f>
        <v>1.978617051307005E-2</v>
      </c>
      <c r="BG1196" s="24">
        <f>AU1196*'Propiedades físicas'!$O$4+'Diseño reactor'!AV1196*'Propiedades físicas'!$O$5+'Diseño reactor'!AW1196*'Propiedades físicas'!$O$8+'Diseño reactor'!AX1196*'Propiedades físicas'!$O$9+'Diseño reactor'!AY1196*'Propiedades físicas'!$O$7+'Diseño reactor'!AZ1196*'Propiedades físicas'!$O$6</f>
        <v>0.15125450081381028</v>
      </c>
      <c r="BH1196" s="54">
        <f t="shared" si="757"/>
        <v>41557.634294294847</v>
      </c>
      <c r="BI1196" s="34">
        <f t="shared" si="779"/>
        <v>268.10704737820924</v>
      </c>
      <c r="BJ1196" s="27">
        <f t="shared" si="758"/>
        <v>4796.5426531307685</v>
      </c>
      <c r="BK1196" s="34">
        <f t="shared" si="759"/>
        <v>558.07589587034124</v>
      </c>
      <c r="BL1196" s="27">
        <f t="shared" si="760"/>
        <v>105.30209414955036</v>
      </c>
      <c r="BM1196" s="34">
        <f t="shared" si="761"/>
        <v>1.1054421768707483</v>
      </c>
      <c r="BN1196" s="45">
        <f t="shared" si="762"/>
        <v>1196.7775132139529</v>
      </c>
      <c r="BO1196" s="45">
        <f t="shared" si="763"/>
        <v>95.832865732591003</v>
      </c>
      <c r="BP1196" s="66">
        <f t="shared" si="764"/>
        <v>6.6908124624888732</v>
      </c>
    </row>
    <row r="1197" spans="8:68">
      <c r="H1197" s="68">
        <v>1192</v>
      </c>
      <c r="I1197" s="31">
        <f>('Propiedades físicas'!$C$10*'Diseño reactor'!H1197)/1000</f>
        <v>1043.2923756669866</v>
      </c>
      <c r="J1197" s="31">
        <f t="shared" si="741"/>
        <v>0.43707786104396185</v>
      </c>
      <c r="K1197" s="31">
        <f>(I1197*1000)/'Propiedades físicas'!$F$10</f>
        <v>6814.959248305282</v>
      </c>
      <c r="L1197" s="31">
        <f t="shared" si="742"/>
        <v>973.56560690075457</v>
      </c>
      <c r="M1197" s="31">
        <f t="shared" si="743"/>
        <v>5841.3936414045274</v>
      </c>
      <c r="N1197" s="31">
        <f t="shared" si="744"/>
        <v>0.81674967021875389</v>
      </c>
      <c r="O1197" s="32">
        <f t="shared" si="745"/>
        <v>4.9004980213125231</v>
      </c>
      <c r="P1197" s="33">
        <f t="shared" si="746"/>
        <v>0.5923471097229438</v>
      </c>
      <c r="Q1197" s="31">
        <f t="shared" si="747"/>
        <v>4.5975010044259532</v>
      </c>
      <c r="R1197" s="31">
        <f t="shared" si="748"/>
        <v>0.16274779528043079</v>
      </c>
      <c r="S1197" s="31">
        <f t="shared" si="749"/>
        <v>0.30299701688656916</v>
      </c>
      <c r="T1197" s="31">
        <f t="shared" si="750"/>
        <v>4.4715074039999275E-2</v>
      </c>
      <c r="U1197" s="31">
        <f t="shared" si="751"/>
        <v>1.6939691175379933E-2</v>
      </c>
      <c r="V1197" s="47">
        <f t="shared" si="765"/>
        <v>5.8659616691009977E-4</v>
      </c>
      <c r="W1197" s="31">
        <f t="shared" si="752"/>
        <v>0.27475072066537498</v>
      </c>
      <c r="X1197" s="34">
        <f>(S1197*H1197*'Propiedades físicas'!$F$5*60*24*365)/(1000000)</f>
        <v>55899.898721641148</v>
      </c>
      <c r="Y1197" s="34">
        <f>(U1197*H1197*'Propiedades físicas'!$F$7*60*24*365)/(1000000)</f>
        <v>977.34877609110958</v>
      </c>
      <c r="Z1197" s="31">
        <f t="shared" si="766"/>
        <v>706.07775478974895</v>
      </c>
      <c r="AA1197" s="31">
        <f t="shared" si="782"/>
        <v>5480.2211972757359</v>
      </c>
      <c r="AB1197" s="31">
        <f t="shared" si="783"/>
        <v>193.9953719742735</v>
      </c>
      <c r="AC1197" s="31">
        <f t="shared" si="784"/>
        <v>361.17244412879046</v>
      </c>
      <c r="AD1197" s="31">
        <f t="shared" si="781"/>
        <v>53.300368255679139</v>
      </c>
      <c r="AE1197" s="31">
        <f t="shared" si="770"/>
        <v>20.192111881052881</v>
      </c>
      <c r="AF1197" s="31">
        <f t="shared" si="771"/>
        <v>6814.9592483052811</v>
      </c>
      <c r="AG1197" s="31">
        <f t="shared" si="772"/>
        <v>0.10360703990494642</v>
      </c>
      <c r="AH1197" s="31">
        <f t="shared" si="773"/>
        <v>0.80414584997533733</v>
      </c>
      <c r="AI1197" s="31">
        <f t="shared" si="773"/>
        <v>2.84661088798903E-2</v>
      </c>
      <c r="AJ1197" s="31">
        <f t="shared" si="773"/>
        <v>5.2997007167519816E-2</v>
      </c>
      <c r="AK1197" s="31">
        <f t="shared" si="754"/>
        <v>7.8210839292888919E-3</v>
      </c>
      <c r="AL1197" s="31">
        <f t="shared" si="754"/>
        <v>2.9629101430172426E-3</v>
      </c>
      <c r="AM1197" s="31">
        <f t="shared" si="774"/>
        <v>1.0000000000000002</v>
      </c>
      <c r="AN1197" s="31">
        <f>(Z1197*'Propiedades físicas'!$F$4)/1000</f>
        <v>620.91065600700949</v>
      </c>
      <c r="AO1197" s="31">
        <f>(AA1197*'Propiedades físicas'!$F$6)/1000</f>
        <v>175.58628716071456</v>
      </c>
      <c r="AP1197" s="31">
        <f>(AB1197*'Propiedades físicas'!$F$9)/1000</f>
        <v>119.68544473952801</v>
      </c>
      <c r="AQ1197" s="31">
        <f>(AC1197*'Propiedades físicas'!$F$5)/1000</f>
        <v>106.35444962260493</v>
      </c>
      <c r="AR1197" s="31">
        <f>(AD1197*'Propiedades físicas'!$F$8)/1000</f>
        <v>18.896046554003362</v>
      </c>
      <c r="AS1197" s="31">
        <f>(AE1197*'Propiedades físicas'!$F$7)/1000</f>
        <v>1.8594915831261598</v>
      </c>
      <c r="AT1197" s="31">
        <f t="shared" si="775"/>
        <v>1043.2923756669866</v>
      </c>
      <c r="AU1197" s="31">
        <f t="shared" si="776"/>
        <v>0.59514539786611165</v>
      </c>
      <c r="AV1197" s="31">
        <f t="shared" si="780"/>
        <v>0.16830017285275434</v>
      </c>
      <c r="AW1197" s="31">
        <f t="shared" si="780"/>
        <v>0.11471898724747412</v>
      </c>
      <c r="AX1197" s="31">
        <f t="shared" si="780"/>
        <v>0.10194117402095605</v>
      </c>
      <c r="AY1197" s="31">
        <f t="shared" si="777"/>
        <v>1.8111937741252009E-2</v>
      </c>
      <c r="AZ1197" s="31">
        <f t="shared" si="777"/>
        <v>1.7823302714518251E-3</v>
      </c>
      <c r="BA1197" s="31">
        <f t="shared" si="778"/>
        <v>0.99999999999999989</v>
      </c>
      <c r="BB1197" s="34">
        <f>AU1197*'Propiedades físicas'!$C$4+'Diseño reactor'!AV1197*'Propiedades físicas'!$C$5+'Diseño reactor'!AW1197*'Propiedades físicas'!$C$8+'Diseño reactor'!AX1197*'Propiedades físicas'!$C$9+'Diseño reactor'!AY1197*'Propiedades físicas'!$C$7+'Diseño reactor'!AZ1197*'Propiedades físicas'!$C$6</f>
        <v>875.78577468925209</v>
      </c>
      <c r="BC1197" s="45">
        <f>AU1197*'Propiedades físicas'!$L$4+'Diseño reactor'!AV1197*'Propiedades físicas'!$L$5+'Diseño reactor'!AW1197*'Propiedades físicas'!$L$8+AX1197*'Propiedades físicas'!$L$9+'Diseño reactor'!AY1197*'Propiedades físicas'!$L$7+'Diseño reactor'!AZ1197*'Propiedades físicas'!$L$6</f>
        <v>2.0496350112180557</v>
      </c>
      <c r="BD1197" s="29">
        <f t="shared" si="755"/>
        <v>2.5002497127058234</v>
      </c>
      <c r="BE1197" s="58">
        <f t="shared" si="756"/>
        <v>42.387869636965483</v>
      </c>
      <c r="BF1197" s="30">
        <f>AU1197*'Propiedades físicas'!$I$4+'Diseño reactor'!AV1197*'Propiedades físicas'!$I$5+'Diseño reactor'!AW1197*'Propiedades físicas'!$I$8+'Diseño reactor'!AX1197*'Propiedades físicas'!$I$9+'Diseño reactor'!AY1197*'Propiedades físicas'!$I$7+'Diseño reactor'!AZ1197*'Propiedades físicas'!$I$6</f>
        <v>1.9786614104767137E-2</v>
      </c>
      <c r="BG1197" s="24">
        <f>AU1197*'Propiedades físicas'!$O$4+'Diseño reactor'!AV1197*'Propiedades físicas'!$O$5+'Diseño reactor'!AW1197*'Propiedades físicas'!$O$8+'Diseño reactor'!AX1197*'Propiedades físicas'!$O$9+'Diseño reactor'!AY1197*'Propiedades físicas'!$O$7+'Diseño reactor'!AZ1197*'Propiedades físicas'!$O$6</f>
        <v>0.15125913315552544</v>
      </c>
      <c r="BH1197" s="54">
        <f t="shared" si="757"/>
        <v>41556.656866552039</v>
      </c>
      <c r="BI1197" s="34">
        <f t="shared" si="779"/>
        <v>268.11826946603293</v>
      </c>
      <c r="BJ1197" s="27">
        <f t="shared" si="758"/>
        <v>4796.5343642168273</v>
      </c>
      <c r="BK1197" s="34">
        <f t="shared" si="759"/>
        <v>558.09202314009747</v>
      </c>
      <c r="BL1197" s="27">
        <f t="shared" si="760"/>
        <v>105.30266831645298</v>
      </c>
      <c r="BM1197" s="34">
        <f t="shared" si="761"/>
        <v>1.1054421768707483</v>
      </c>
      <c r="BN1197" s="45">
        <f t="shared" si="762"/>
        <v>1197.9327609301147</v>
      </c>
      <c r="BO1197" s="45">
        <f t="shared" si="763"/>
        <v>95.853422465843309</v>
      </c>
      <c r="BP1197" s="66">
        <f t="shared" si="764"/>
        <v>6.6908050955081588</v>
      </c>
    </row>
    <row r="1198" spans="8:68">
      <c r="H1198" s="68">
        <v>1193</v>
      </c>
      <c r="I1198" s="31">
        <f>('Propiedades físicas'!$C$10*'Diseño reactor'!H1198)/1000</f>
        <v>1044.1676209485863</v>
      </c>
      <c r="J1198" s="31">
        <f t="shared" si="741"/>
        <v>0.43671149234233242</v>
      </c>
      <c r="K1198" s="31">
        <f>(I1198*1000)/'Propiedades físicas'!$F$10</f>
        <v>6820.6764959968132</v>
      </c>
      <c r="L1198" s="31">
        <f t="shared" si="742"/>
        <v>974.38235657097323</v>
      </c>
      <c r="M1198" s="31">
        <f t="shared" si="743"/>
        <v>5846.2941394258396</v>
      </c>
      <c r="N1198" s="31">
        <f t="shared" si="744"/>
        <v>0.81674967021875378</v>
      </c>
      <c r="O1198" s="32">
        <f t="shared" si="745"/>
        <v>4.9004980213125231</v>
      </c>
      <c r="P1198" s="33">
        <f t="shared" si="746"/>
        <v>0.59248356008766845</v>
      </c>
      <c r="Q1198" s="31">
        <f t="shared" si="747"/>
        <v>4.5977432939591605</v>
      </c>
      <c r="R1198" s="31">
        <f t="shared" si="748"/>
        <v>0.16268630179169871</v>
      </c>
      <c r="S1198" s="31">
        <f t="shared" si="749"/>
        <v>0.30275472735336162</v>
      </c>
      <c r="T1198" s="31">
        <f t="shared" si="750"/>
        <v>4.4670999456497051E-2</v>
      </c>
      <c r="U1198" s="31">
        <f t="shared" si="751"/>
        <v>1.6908808882889599E-2</v>
      </c>
      <c r="V1198" s="47">
        <f t="shared" si="765"/>
        <v>5.8673129251400179E-4</v>
      </c>
      <c r="W1198" s="31">
        <f t="shared" si="752"/>
        <v>0.2745836555661163</v>
      </c>
      <c r="X1198" s="34">
        <f>(S1198*H1198*'Propiedades físicas'!$F$5*60*24*365)/(1000000)</f>
        <v>55902.057130597947</v>
      </c>
      <c r="Y1198" s="34">
        <f>(U1198*H1198*'Propiedades físicas'!$F$7*60*24*365)/(1000000)</f>
        <v>976.38542668003413</v>
      </c>
      <c r="Z1198" s="31">
        <f t="shared" si="766"/>
        <v>706.83288718458846</v>
      </c>
      <c r="AA1198" s="31">
        <f t="shared" si="782"/>
        <v>5485.1077496932785</v>
      </c>
      <c r="AB1198" s="31">
        <f t="shared" si="783"/>
        <v>194.08475803749656</v>
      </c>
      <c r="AC1198" s="31">
        <f t="shared" si="784"/>
        <v>361.18638973256043</v>
      </c>
      <c r="AD1198" s="31">
        <f t="shared" si="781"/>
        <v>53.29250235160098</v>
      </c>
      <c r="AE1198" s="31">
        <f t="shared" si="770"/>
        <v>20.172208997287292</v>
      </c>
      <c r="AF1198" s="31">
        <f t="shared" si="771"/>
        <v>6820.6764959968123</v>
      </c>
      <c r="AG1198" s="31">
        <f t="shared" si="772"/>
        <v>0.10363090634769768</v>
      </c>
      <c r="AH1198" s="31">
        <f t="shared" si="773"/>
        <v>0.8041882286768175</v>
      </c>
      <c r="AI1198" s="31">
        <f t="shared" si="773"/>
        <v>2.8455353094580672E-2</v>
      </c>
      <c r="AJ1198" s="31">
        <f t="shared" si="773"/>
        <v>5.2954628466039662E-2</v>
      </c>
      <c r="AK1198" s="31">
        <f t="shared" si="754"/>
        <v>7.8133748731345626E-3</v>
      </c>
      <c r="AL1198" s="31">
        <f t="shared" si="754"/>
        <v>2.9575085417299523E-3</v>
      </c>
      <c r="AM1198" s="31">
        <f t="shared" si="774"/>
        <v>1.0000000000000002</v>
      </c>
      <c r="AN1198" s="31">
        <f>(Z1198*'Propiedades físicas'!$F$4)/1000</f>
        <v>621.57470433238336</v>
      </c>
      <c r="AO1198" s="31">
        <f>(AA1198*'Propiedades físicas'!$F$6)/1000</f>
        <v>175.74285230017264</v>
      </c>
      <c r="AP1198" s="31">
        <f>(AB1198*'Propiedades físicas'!$F$9)/1000</f>
        <v>119.74059147123349</v>
      </c>
      <c r="AQ1198" s="31">
        <f>(AC1198*'Propiedades físicas'!$F$5)/1000</f>
        <v>106.35855618454708</v>
      </c>
      <c r="AR1198" s="31">
        <f>(AD1198*'Propiedades físicas'!$F$8)/1000</f>
        <v>18.893257933689572</v>
      </c>
      <c r="AS1198" s="31">
        <f>(AE1198*'Propiedades físicas'!$F$7)/1000</f>
        <v>1.8576587265601867</v>
      </c>
      <c r="AT1198" s="31">
        <f t="shared" si="775"/>
        <v>1044.1676209485863</v>
      </c>
      <c r="AU1198" s="31">
        <f t="shared" si="776"/>
        <v>0.59528249283166479</v>
      </c>
      <c r="AV1198" s="31">
        <f t="shared" si="780"/>
        <v>0.16830904231690022</v>
      </c>
      <c r="AW1198" s="31">
        <f t="shared" si="780"/>
        <v>0.11467564121788583</v>
      </c>
      <c r="AX1198" s="31">
        <f t="shared" si="780"/>
        <v>0.10185965744458193</v>
      </c>
      <c r="AY1198" s="31">
        <f t="shared" si="777"/>
        <v>1.809408523559251E-2</v>
      </c>
      <c r="AZ1198" s="31">
        <f t="shared" si="777"/>
        <v>1.779080953374684E-3</v>
      </c>
      <c r="BA1198" s="31">
        <f t="shared" si="778"/>
        <v>1</v>
      </c>
      <c r="BB1198" s="34">
        <f>AU1198*'Propiedades físicas'!$C$4+'Diseño reactor'!AV1198*'Propiedades físicas'!$C$5+'Diseño reactor'!AW1198*'Propiedades físicas'!$C$8+'Diseño reactor'!AX1198*'Propiedades físicas'!$C$9+'Diseño reactor'!AY1198*'Propiedades físicas'!$C$7+'Diseño reactor'!AZ1198*'Propiedades físicas'!$C$6</f>
        <v>875.78481259300281</v>
      </c>
      <c r="BC1198" s="45">
        <f>AU1198*'Propiedades físicas'!$L$4+'Diseño reactor'!AV1198*'Propiedades físicas'!$L$5+'Diseño reactor'!AW1198*'Propiedades físicas'!$L$8+AX1198*'Propiedades físicas'!$L$9+'Diseño reactor'!AY1198*'Propiedades físicas'!$L$7+'Diseño reactor'!AZ1198*'Propiedades físicas'!$L$6</f>
        <v>2.0497374876708081</v>
      </c>
      <c r="BD1198" s="29">
        <f t="shared" si="755"/>
        <v>2.4986072303475209</v>
      </c>
      <c r="BE1198" s="58">
        <f t="shared" si="756"/>
        <v>42.386060515097824</v>
      </c>
      <c r="BF1198" s="30">
        <f>AU1198*'Propiedades físicas'!$I$4+'Diseño reactor'!AV1198*'Propiedades físicas'!$I$5+'Diseño reactor'!AW1198*'Propiedades físicas'!$I$8+'Diseño reactor'!AX1198*'Propiedades físicas'!$I$9+'Diseño reactor'!AY1198*'Propiedades físicas'!$I$7+'Diseño reactor'!AZ1198*'Propiedades físicas'!$I$6</f>
        <v>1.9787056692383155E-2</v>
      </c>
      <c r="BG1198" s="24">
        <f>AU1198*'Propiedades físicas'!$O$4+'Diseño reactor'!AV1198*'Propiedades físicas'!$O$5+'Diseño reactor'!AW1198*'Propiedades físicas'!$O$8+'Diseño reactor'!AX1198*'Propiedades físicas'!$O$9+'Diseño reactor'!AY1198*'Propiedades físicas'!$O$7+'Diseño reactor'!AZ1198*'Propiedades físicas'!$O$6</f>
        <v>0.1512637602276638</v>
      </c>
      <c r="BH1198" s="54">
        <f t="shared" si="757"/>
        <v>41555.681695586965</v>
      </c>
      <c r="BI1198" s="34">
        <f t="shared" si="779"/>
        <v>268.12947008590766</v>
      </c>
      <c r="BJ1198" s="27">
        <f t="shared" si="758"/>
        <v>4796.5261163927171</v>
      </c>
      <c r="BK1198" s="34">
        <f t="shared" si="759"/>
        <v>558.10813568904257</v>
      </c>
      <c r="BL1198" s="27">
        <f t="shared" si="760"/>
        <v>105.30324193237684</v>
      </c>
      <c r="BM1198" s="34">
        <f t="shared" si="761"/>
        <v>1.1054421768707483</v>
      </c>
      <c r="BN1198" s="45">
        <f t="shared" si="762"/>
        <v>1199.088092868089</v>
      </c>
      <c r="BO1198" s="45">
        <f t="shared" si="763"/>
        <v>95.873954207438842</v>
      </c>
      <c r="BP1198" s="66">
        <f t="shared" si="764"/>
        <v>6.6907977453105723</v>
      </c>
    </row>
    <row r="1199" spans="8:68">
      <c r="H1199" s="68">
        <v>1194</v>
      </c>
      <c r="I1199" s="31">
        <f>('Propiedades físicas'!$C$10*'Diseño reactor'!H1199)/1000</f>
        <v>1045.0428662301863</v>
      </c>
      <c r="J1199" s="31">
        <f t="shared" si="741"/>
        <v>0.4363457373236202</v>
      </c>
      <c r="K1199" s="31">
        <f>(I1199*1000)/'Propiedades físicas'!$F$10</f>
        <v>6826.3937436883452</v>
      </c>
      <c r="L1199" s="31">
        <f t="shared" si="742"/>
        <v>975.19910624119211</v>
      </c>
      <c r="M1199" s="31">
        <f t="shared" si="743"/>
        <v>5851.1946374471527</v>
      </c>
      <c r="N1199" s="31">
        <f t="shared" si="744"/>
        <v>0.81674967021875389</v>
      </c>
      <c r="O1199" s="32">
        <f t="shared" si="745"/>
        <v>4.9004980213125231</v>
      </c>
      <c r="P1199" s="33">
        <f t="shared" si="746"/>
        <v>0.59261984461304107</v>
      </c>
      <c r="Q1199" s="31">
        <f t="shared" si="747"/>
        <v>4.5979852060206889</v>
      </c>
      <c r="R1199" s="31">
        <f t="shared" si="748"/>
        <v>0.1626248375319585</v>
      </c>
      <c r="S1199" s="31">
        <f t="shared" si="749"/>
        <v>0.30251281529183371</v>
      </c>
      <c r="T1199" s="31">
        <f t="shared" si="750"/>
        <v>4.4626986461387741E-2</v>
      </c>
      <c r="U1199" s="31">
        <f t="shared" si="751"/>
        <v>1.6878001612366581E-2</v>
      </c>
      <c r="V1199" s="47">
        <f t="shared" si="765"/>
        <v>5.8686625388864266E-4</v>
      </c>
      <c r="W1199" s="31">
        <f t="shared" si="752"/>
        <v>0.27441679351481474</v>
      </c>
      <c r="X1199" s="34">
        <f>(S1199*H1199*'Propiedades físicas'!$F$5*60*24*365)/(1000000)</f>
        <v>55904.210296158839</v>
      </c>
      <c r="Y1199" s="34">
        <f>(U1199*H1199*'Propiedades físicas'!$F$7*60*24*365)/(1000000)</f>
        <v>975.42342342216853</v>
      </c>
      <c r="Z1199" s="31">
        <f t="shared" si="766"/>
        <v>707.58809446797102</v>
      </c>
      <c r="AA1199" s="31">
        <f t="shared" si="782"/>
        <v>5489.9943359887029</v>
      </c>
      <c r="AB1199" s="31">
        <f t="shared" si="783"/>
        <v>194.17405601315843</v>
      </c>
      <c r="AC1199" s="31">
        <f t="shared" si="784"/>
        <v>361.20030145844947</v>
      </c>
      <c r="AD1199" s="31">
        <f t="shared" si="781"/>
        <v>53.28462183489696</v>
      </c>
      <c r="AE1199" s="31">
        <f t="shared" si="770"/>
        <v>20.152333925165699</v>
      </c>
      <c r="AF1199" s="31">
        <f t="shared" si="771"/>
        <v>6826.3937436883443</v>
      </c>
      <c r="AG1199" s="31">
        <f t="shared" si="772"/>
        <v>0.1036547437835979</v>
      </c>
      <c r="AH1199" s="31">
        <f t="shared" si="773"/>
        <v>0.80423054135497662</v>
      </c>
      <c r="AI1199" s="31">
        <f t="shared" si="773"/>
        <v>2.8444602421694613E-2</v>
      </c>
      <c r="AJ1199" s="31">
        <f t="shared" si="773"/>
        <v>5.2912315787880505E-2</v>
      </c>
      <c r="AK1199" s="31">
        <f t="shared" si="754"/>
        <v>7.8056765893651688E-3</v>
      </c>
      <c r="AL1199" s="31">
        <f t="shared" si="754"/>
        <v>2.9521200624851832E-3</v>
      </c>
      <c r="AM1199" s="31">
        <f t="shared" si="774"/>
        <v>1</v>
      </c>
      <c r="AN1199" s="31">
        <f>(Z1199*'Propiedades físicas'!$F$4)/1000</f>
        <v>622.23881851324438</v>
      </c>
      <c r="AO1199" s="31">
        <f>(AA1199*'Propiedades físicas'!$F$6)/1000</f>
        <v>175.89941852507803</v>
      </c>
      <c r="AP1199" s="31">
        <f>(AB1199*'Propiedades físicas'!$F$9)/1000</f>
        <v>119.79568385731808</v>
      </c>
      <c r="AQ1199" s="31">
        <f>(AC1199*'Propiedades físicas'!$F$5)/1000</f>
        <v>106.36265277046962</v>
      </c>
      <c r="AR1199" s="31">
        <f>(AD1199*'Propiedades físicas'!$F$8)/1000</f>
        <v>18.890464132907663</v>
      </c>
      <c r="AS1199" s="31">
        <f>(AE1199*'Propiedades físicas'!$F$7)/1000</f>
        <v>1.8558284311685094</v>
      </c>
      <c r="AT1199" s="31">
        <f t="shared" si="775"/>
        <v>1045.0428662301863</v>
      </c>
      <c r="AU1199" s="31">
        <f t="shared" si="776"/>
        <v>0.59541942117442959</v>
      </c>
      <c r="AV1199" s="31">
        <f t="shared" si="780"/>
        <v>0.16831789796298516</v>
      </c>
      <c r="AW1199" s="31">
        <f t="shared" si="780"/>
        <v>0.11463231579146659</v>
      </c>
      <c r="AX1199" s="31">
        <f t="shared" si="780"/>
        <v>0.10177826786584816</v>
      </c>
      <c r="AY1199" s="31">
        <f t="shared" si="777"/>
        <v>1.8076257676445166E-2</v>
      </c>
      <c r="AZ1199" s="31">
        <f t="shared" si="777"/>
        <v>1.775839528825352E-3</v>
      </c>
      <c r="BA1199" s="31">
        <f t="shared" si="778"/>
        <v>1</v>
      </c>
      <c r="BB1199" s="34">
        <f>AU1199*'Propiedades físicas'!$C$4+'Diseño reactor'!AV1199*'Propiedades físicas'!$C$5+'Diseño reactor'!AW1199*'Propiedades físicas'!$C$8+'Diseño reactor'!AX1199*'Propiedades físicas'!$C$9+'Diseño reactor'!AY1199*'Propiedades físicas'!$C$7+'Diseño reactor'!AZ1199*'Propiedades físicas'!$C$6</f>
        <v>875.78385268723275</v>
      </c>
      <c r="BC1199" s="45">
        <f>AU1199*'Propiedades físicas'!$L$4+'Diseño reactor'!AV1199*'Propiedades físicas'!$L$5+'Diseño reactor'!AW1199*'Propiedades físicas'!$L$8+AX1199*'Propiedades físicas'!$L$9+'Diseño reactor'!AY1199*'Propiedades físicas'!$L$7+'Diseño reactor'!AZ1199*'Propiedades físicas'!$L$6</f>
        <v>2.0498398335162524</v>
      </c>
      <c r="BD1199" s="29">
        <f t="shared" si="755"/>
        <v>2.4969669092988331</v>
      </c>
      <c r="BE1199" s="58">
        <f t="shared" si="756"/>
        <v>42.384253846537376</v>
      </c>
      <c r="BF1199" s="30">
        <f>AU1199*'Propiedades físicas'!$I$4+'Diseño reactor'!AV1199*'Propiedades físicas'!$I$5+'Diseño reactor'!AW1199*'Propiedades físicas'!$I$8+'Diseño reactor'!AX1199*'Propiedades físicas'!$I$9+'Diseño reactor'!AY1199*'Propiedades físicas'!$I$7+'Diseño reactor'!AZ1199*'Propiedades físicas'!$I$6</f>
        <v>1.9787498278732885E-2</v>
      </c>
      <c r="BG1199" s="24">
        <f>AU1199*'Propiedades físicas'!$O$4+'Diseño reactor'!AV1199*'Propiedades físicas'!$O$5+'Diseño reactor'!AW1199*'Propiedades físicas'!$O$8+'Diseño reactor'!AX1199*'Propiedades físicas'!$O$9+'Diseño reactor'!AY1199*'Propiedades físicas'!$O$7+'Diseño reactor'!AZ1199*'Propiedades físicas'!$O$6</f>
        <v>0.15126838203864307</v>
      </c>
      <c r="BH1199" s="54">
        <f t="shared" si="757"/>
        <v>41554.70877488819</v>
      </c>
      <c r="BI1199" s="34">
        <f t="shared" si="779"/>
        <v>268.14064929324866</v>
      </c>
      <c r="BJ1199" s="27">
        <f t="shared" si="758"/>
        <v>4796.5179095159974</v>
      </c>
      <c r="BK1199" s="34">
        <f t="shared" si="759"/>
        <v>558.12423353219958</v>
      </c>
      <c r="BL1199" s="27">
        <f t="shared" si="760"/>
        <v>105.30381499793231</v>
      </c>
      <c r="BM1199" s="34">
        <f t="shared" si="761"/>
        <v>1.1054421768707483</v>
      </c>
      <c r="BN1199" s="45">
        <f t="shared" si="762"/>
        <v>1200.2435088680468</v>
      </c>
      <c r="BO1199" s="45">
        <f t="shared" si="763"/>
        <v>95.894461002921446</v>
      </c>
      <c r="BP1199" s="66">
        <f t="shared" si="764"/>
        <v>6.6907904118477521</v>
      </c>
    </row>
    <row r="1200" spans="8:68">
      <c r="H1200" s="68">
        <v>1195</v>
      </c>
      <c r="I1200" s="31">
        <f>('Propiedades físicas'!$C$10*'Diseño reactor'!H1200)/1000</f>
        <v>1045.918111511786</v>
      </c>
      <c r="J1200" s="31">
        <f t="shared" si="741"/>
        <v>0.43598059444719878</v>
      </c>
      <c r="K1200" s="31">
        <f>(I1200*1000)/'Propiedades físicas'!$F$10</f>
        <v>6832.1109913798764</v>
      </c>
      <c r="L1200" s="31">
        <f t="shared" si="742"/>
        <v>976.01585591141088</v>
      </c>
      <c r="M1200" s="31">
        <f t="shared" si="743"/>
        <v>5856.0951354684648</v>
      </c>
      <c r="N1200" s="31">
        <f t="shared" si="744"/>
        <v>0.81674967021875389</v>
      </c>
      <c r="O1200" s="32">
        <f t="shared" si="745"/>
        <v>4.9004980213125231</v>
      </c>
      <c r="P1200" s="33">
        <f t="shared" si="746"/>
        <v>0.5927559636012153</v>
      </c>
      <c r="Q1200" s="31">
        <f t="shared" si="747"/>
        <v>4.5982267414721303</v>
      </c>
      <c r="R1200" s="31">
        <f t="shared" si="748"/>
        <v>0.16256340253082149</v>
      </c>
      <c r="S1200" s="31">
        <f t="shared" si="749"/>
        <v>0.30227127984039232</v>
      </c>
      <c r="T1200" s="31">
        <f t="shared" si="750"/>
        <v>4.4583034950580316E-2</v>
      </c>
      <c r="U1200" s="31">
        <f t="shared" si="751"/>
        <v>1.6847269136136749E-2</v>
      </c>
      <c r="V1200" s="47">
        <f t="shared" si="765"/>
        <v>5.8700105133324232E-4</v>
      </c>
      <c r="W1200" s="31">
        <f t="shared" si="752"/>
        <v>0.27425013414152372</v>
      </c>
      <c r="X1200" s="34">
        <f>(S1200*H1200*'Propiedades físicas'!$F$5*60*24*365)/(1000000)</f>
        <v>55906.358234236272</v>
      </c>
      <c r="Y1200" s="34">
        <f>(U1200*H1200*'Propiedades físicas'!$F$7*60*24*365)/(1000000)</f>
        <v>974.46276404236801</v>
      </c>
      <c r="Z1200" s="31">
        <f t="shared" si="766"/>
        <v>708.3433765034523</v>
      </c>
      <c r="AA1200" s="31">
        <f t="shared" si="782"/>
        <v>5494.8809560591953</v>
      </c>
      <c r="AB1200" s="31">
        <f t="shared" si="783"/>
        <v>194.26326602433167</v>
      </c>
      <c r="AC1200" s="31">
        <f t="shared" si="784"/>
        <v>361.21417940926881</v>
      </c>
      <c r="AD1200" s="31">
        <f t="shared" si="781"/>
        <v>53.276726765943479</v>
      </c>
      <c r="AE1200" s="31">
        <f t="shared" si="770"/>
        <v>20.132486617683416</v>
      </c>
      <c r="AF1200" s="31">
        <f t="shared" si="771"/>
        <v>6832.1109913798755</v>
      </c>
      <c r="AG1200" s="31">
        <f t="shared" si="772"/>
        <v>0.10367855226549662</v>
      </c>
      <c r="AH1200" s="31">
        <f t="shared" si="773"/>
        <v>0.8042727881605154</v>
      </c>
      <c r="AI1200" s="31">
        <f t="shared" si="773"/>
        <v>2.8433856866411429E-2</v>
      </c>
      <c r="AJ1200" s="31">
        <f t="shared" si="773"/>
        <v>5.2870068982341679E-2</v>
      </c>
      <c r="AK1200" s="31">
        <f t="shared" si="754"/>
        <v>7.7979890597742211E-3</v>
      </c>
      <c r="AL1200" s="31">
        <f t="shared" si="754"/>
        <v>2.9467446654606053E-3</v>
      </c>
      <c r="AM1200" s="31">
        <f t="shared" si="774"/>
        <v>1</v>
      </c>
      <c r="AN1200" s="31">
        <f>(Z1200*'Propiedades físicas'!$F$4)/1000</f>
        <v>622.90299842960587</v>
      </c>
      <c r="AO1200" s="31">
        <f>(AA1200*'Propiedades físicas'!$F$6)/1000</f>
        <v>176.05598583213663</v>
      </c>
      <c r="AP1200" s="31">
        <f>(AB1200*'Propiedades físicas'!$F$9)/1000</f>
        <v>119.8507219737114</v>
      </c>
      <c r="AQ1200" s="31">
        <f>(AC1200*'Propiedades físicas'!$F$5)/1000</f>
        <v>106.3667394106474</v>
      </c>
      <c r="AR1200" s="31">
        <f>(AD1200*'Propiedades físicas'!$F$8)/1000</f>
        <v>18.887665173062278</v>
      </c>
      <c r="AS1200" s="31">
        <f>(AE1200*'Propiedades físicas'!$F$7)/1000</f>
        <v>1.8540006926224657</v>
      </c>
      <c r="AT1200" s="31">
        <f t="shared" si="775"/>
        <v>1045.918111511786</v>
      </c>
      <c r="AU1200" s="31">
        <f t="shared" si="776"/>
        <v>0.59555618319798698</v>
      </c>
      <c r="AV1200" s="31">
        <f t="shared" si="780"/>
        <v>0.16832673982254942</v>
      </c>
      <c r="AW1200" s="31">
        <f t="shared" si="780"/>
        <v>0.11458901098908914</v>
      </c>
      <c r="AX1200" s="31">
        <f t="shared" si="780"/>
        <v>0.10169700499487794</v>
      </c>
      <c r="AY1200" s="31">
        <f t="shared" si="777"/>
        <v>1.8058455021647688E-2</v>
      </c>
      <c r="AZ1200" s="31">
        <f t="shared" si="777"/>
        <v>1.7726059738488176E-3</v>
      </c>
      <c r="BA1200" s="31">
        <f t="shared" si="778"/>
        <v>1</v>
      </c>
      <c r="BB1200" s="34">
        <f>AU1200*'Propiedades físicas'!$C$4+'Diseño reactor'!AV1200*'Propiedades físicas'!$C$5+'Diseño reactor'!AW1200*'Propiedades físicas'!$C$8+'Diseño reactor'!AX1200*'Propiedades físicas'!$C$9+'Diseño reactor'!AY1200*'Propiedades físicas'!$C$7+'Diseño reactor'!AZ1200*'Propiedades físicas'!$C$6</f>
        <v>875.78289496563309</v>
      </c>
      <c r="BC1200" s="45">
        <f>AU1200*'Propiedades físicas'!$L$4+'Diseño reactor'!AV1200*'Propiedades físicas'!$L$5+'Diseño reactor'!AW1200*'Propiedades físicas'!$L$8+AX1200*'Propiedades físicas'!$L$9+'Diseño reactor'!AY1200*'Propiedades físicas'!$L$7+'Diseño reactor'!AZ1200*'Propiedades físicas'!$L$6</f>
        <v>2.0499420490002578</v>
      </c>
      <c r="BD1200" s="29">
        <f t="shared" si="755"/>
        <v>2.4953287452925719</v>
      </c>
      <c r="BE1200" s="58">
        <f t="shared" si="756"/>
        <v>42.382449626257745</v>
      </c>
      <c r="BF1200" s="30">
        <f>AU1200*'Propiedades físicas'!$I$4+'Diseño reactor'!AV1200*'Propiedades físicas'!$I$5+'Diseño reactor'!AW1200*'Propiedades físicas'!$I$8+'Diseño reactor'!AX1200*'Propiedades físicas'!$I$9+'Diseño reactor'!AY1200*'Propiedades físicas'!$I$7+'Diseño reactor'!AZ1200*'Propiedades físicas'!$I$6</f>
        <v>1.9787938866621543E-2</v>
      </c>
      <c r="BG1200" s="24">
        <f>AU1200*'Propiedades físicas'!$O$4+'Diseño reactor'!AV1200*'Propiedades físicas'!$O$5+'Diseño reactor'!AW1200*'Propiedades físicas'!$O$8+'Diseño reactor'!AX1200*'Propiedades físicas'!$O$9+'Diseño reactor'!AY1200*'Propiedades físicas'!$O$7+'Diseño reactor'!AZ1200*'Propiedades físicas'!$O$6</f>
        <v>0.15127299859686494</v>
      </c>
      <c r="BH1200" s="54">
        <f t="shared" si="757"/>
        <v>41553.738097967216</v>
      </c>
      <c r="BI1200" s="34">
        <f t="shared" si="779"/>
        <v>268.15180714329199</v>
      </c>
      <c r="BJ1200" s="27">
        <f t="shared" si="758"/>
        <v>4796.5097434447925</v>
      </c>
      <c r="BK1200" s="34">
        <f t="shared" si="759"/>
        <v>558.14031668459472</v>
      </c>
      <c r="BL1200" s="27">
        <f t="shared" si="760"/>
        <v>105.30438751372965</v>
      </c>
      <c r="BM1200" s="34">
        <f t="shared" si="761"/>
        <v>1.1054421768707483</v>
      </c>
      <c r="BN1200" s="45">
        <f t="shared" si="762"/>
        <v>1201.3990087705595</v>
      </c>
      <c r="BO1200" s="45">
        <f t="shared" si="763"/>
        <v>95.91494289772433</v>
      </c>
      <c r="BP1200" s="66">
        <f t="shared" si="764"/>
        <v>6.6907830950714988</v>
      </c>
    </row>
    <row r="1201" spans="8:68">
      <c r="H1201" s="68">
        <v>1196</v>
      </c>
      <c r="I1201" s="31">
        <f>('Propiedades físicas'!$C$10*'Diseño reactor'!H1201)/1000</f>
        <v>1046.7933567933858</v>
      </c>
      <c r="J1201" s="31">
        <f t="shared" si="741"/>
        <v>0.43561606217759413</v>
      </c>
      <c r="K1201" s="31">
        <f>(I1201*1000)/'Propiedades físicas'!$F$10</f>
        <v>6837.8282390714076</v>
      </c>
      <c r="L1201" s="31">
        <f t="shared" si="742"/>
        <v>976.83260558162965</v>
      </c>
      <c r="M1201" s="31">
        <f t="shared" si="743"/>
        <v>5860.9956334897779</v>
      </c>
      <c r="N1201" s="31">
        <f t="shared" si="744"/>
        <v>0.81674967021875389</v>
      </c>
      <c r="O1201" s="32">
        <f t="shared" si="745"/>
        <v>4.9004980213125231</v>
      </c>
      <c r="P1201" s="33">
        <f t="shared" si="746"/>
        <v>0.59289191735361135</v>
      </c>
      <c r="Q1201" s="31">
        <f t="shared" si="747"/>
        <v>4.5984679011725085</v>
      </c>
      <c r="R1201" s="31">
        <f t="shared" si="748"/>
        <v>0.16250199681762625</v>
      </c>
      <c r="S1201" s="31">
        <f t="shared" si="749"/>
        <v>0.3020301201400134</v>
      </c>
      <c r="T1201" s="31">
        <f t="shared" si="750"/>
        <v>4.453914482016165E-2</v>
      </c>
      <c r="U1201" s="31">
        <f t="shared" si="751"/>
        <v>1.6816611227354603E-2</v>
      </c>
      <c r="V1201" s="47">
        <f t="shared" si="765"/>
        <v>5.8713568514629476E-4</v>
      </c>
      <c r="W1201" s="31">
        <f t="shared" si="752"/>
        <v>0.27408367707719505</v>
      </c>
      <c r="X1201" s="34">
        <f>(S1201*H1201*'Propiedades físicas'!$F$5*60*24*365)/(1000000)</f>
        <v>55908.500960684869</v>
      </c>
      <c r="Y1201" s="34">
        <f>(U1201*H1201*'Propiedades físicas'!$F$7*60*24*365)/(1000000)</f>
        <v>973.50344626937749</v>
      </c>
      <c r="Z1201" s="31">
        <f t="shared" si="766"/>
        <v>709.09873315491916</v>
      </c>
      <c r="AA1201" s="31">
        <f t="shared" si="782"/>
        <v>5499.7676098023203</v>
      </c>
      <c r="AB1201" s="31">
        <f t="shared" si="783"/>
        <v>194.35238819388101</v>
      </c>
      <c r="AC1201" s="31">
        <f t="shared" si="784"/>
        <v>361.22802368745602</v>
      </c>
      <c r="AD1201" s="31">
        <f t="shared" si="781"/>
        <v>53.268817204913333</v>
      </c>
      <c r="AE1201" s="31">
        <f t="shared" si="770"/>
        <v>20.112667027916103</v>
      </c>
      <c r="AF1201" s="31">
        <f t="shared" si="771"/>
        <v>6837.8282390714057</v>
      </c>
      <c r="AG1201" s="31">
        <f t="shared" si="772"/>
        <v>0.10370233184611501</v>
      </c>
      <c r="AH1201" s="31">
        <f t="shared" si="773"/>
        <v>0.80431496924368528</v>
      </c>
      <c r="AI1201" s="31">
        <f t="shared" si="773"/>
        <v>2.8423116433862715E-2</v>
      </c>
      <c r="AJ1201" s="31">
        <f t="shared" si="773"/>
        <v>5.2827887899171873E-2</v>
      </c>
      <c r="AK1201" s="31">
        <f t="shared" si="754"/>
        <v>7.7903122661863427E-3</v>
      </c>
      <c r="AL1201" s="31">
        <f t="shared" si="754"/>
        <v>2.9413823109788223E-3</v>
      </c>
      <c r="AM1201" s="31">
        <f t="shared" si="774"/>
        <v>1</v>
      </c>
      <c r="AN1201" s="31">
        <f>(Z1201*'Propiedades físicas'!$F$4)/1000</f>
        <v>623.56724396177276</v>
      </c>
      <c r="AO1201" s="31">
        <f>(AA1201*'Propiedades físicas'!$F$6)/1000</f>
        <v>176.21255421806634</v>
      </c>
      <c r="AP1201" s="31">
        <f>(AB1201*'Propiedades físicas'!$F$9)/1000</f>
        <v>119.90570589621487</v>
      </c>
      <c r="AQ1201" s="31">
        <f>(AC1201*'Propiedades físicas'!$F$5)/1000</f>
        <v>106.37081613524519</v>
      </c>
      <c r="AR1201" s="31">
        <f>(AD1201*'Propiedades físicas'!$F$8)/1000</f>
        <v>18.884861075485869</v>
      </c>
      <c r="AS1201" s="31">
        <f>(AE1201*'Propiedades físicas'!$F$7)/1000</f>
        <v>1.8521755066007941</v>
      </c>
      <c r="AT1201" s="31">
        <f t="shared" si="775"/>
        <v>1046.7933567933858</v>
      </c>
      <c r="AU1201" s="31">
        <f t="shared" si="776"/>
        <v>0.59569277920518116</v>
      </c>
      <c r="AV1201" s="31">
        <f t="shared" si="780"/>
        <v>0.16833556792703916</v>
      </c>
      <c r="AW1201" s="31">
        <f t="shared" si="780"/>
        <v>0.11454572683143388</v>
      </c>
      <c r="AX1201" s="31">
        <f t="shared" si="780"/>
        <v>0.10161586854265878</v>
      </c>
      <c r="AY1201" s="31">
        <f t="shared" si="777"/>
        <v>1.8040677229109823E-2</v>
      </c>
      <c r="AZ1201" s="31">
        <f t="shared" si="777"/>
        <v>1.7693802645772554E-3</v>
      </c>
      <c r="BA1201" s="31">
        <f t="shared" si="778"/>
        <v>1.0000000000000002</v>
      </c>
      <c r="BB1201" s="34">
        <f>AU1201*'Propiedades físicas'!$C$4+'Diseño reactor'!AV1201*'Propiedades físicas'!$C$5+'Diseño reactor'!AW1201*'Propiedades físicas'!$C$8+'Diseño reactor'!AX1201*'Propiedades físicas'!$C$9+'Diseño reactor'!AY1201*'Propiedades físicas'!$C$7+'Diseño reactor'!AZ1201*'Propiedades físicas'!$C$6</f>
        <v>875.78193942191763</v>
      </c>
      <c r="BC1201" s="45">
        <f>AU1201*'Propiedades físicas'!$L$4+'Diseño reactor'!AV1201*'Propiedades físicas'!$L$5+'Diseño reactor'!AW1201*'Propiedades físicas'!$L$8+AX1201*'Propiedades físicas'!$L$9+'Diseño reactor'!AY1201*'Propiedades físicas'!$L$7+'Diseño reactor'!AZ1201*'Propiedades físicas'!$L$6</f>
        <v>2.0500441343680853</v>
      </c>
      <c r="BD1201" s="29">
        <f t="shared" si="755"/>
        <v>2.4936927340727699</v>
      </c>
      <c r="BE1201" s="58">
        <f t="shared" si="756"/>
        <v>42.380647849246365</v>
      </c>
      <c r="BF1201" s="30">
        <f>AU1201*'Propiedades físicas'!$I$4+'Diseño reactor'!AV1201*'Propiedades físicas'!$I$5+'Diseño reactor'!AW1201*'Propiedades físicas'!$I$8+'Diseño reactor'!AX1201*'Propiedades físicas'!$I$9+'Diseño reactor'!AY1201*'Propiedades físicas'!$I$7+'Diseño reactor'!AZ1201*'Propiedades físicas'!$I$6</f>
        <v>1.9788378458844853E-2</v>
      </c>
      <c r="BG1201" s="24">
        <f>AU1201*'Propiedades físicas'!$O$4+'Diseño reactor'!AV1201*'Propiedades físicas'!$O$5+'Diseño reactor'!AW1201*'Propiedades físicas'!$O$8+'Diseño reactor'!AX1201*'Propiedades físicas'!$O$9+'Diseño reactor'!AY1201*'Propiedades físicas'!$O$7+'Diseño reactor'!AZ1201*'Propiedades físicas'!$O$6</f>
        <v>0.15127760991071448</v>
      </c>
      <c r="BH1201" s="54">
        <f t="shared" si="757"/>
        <v>41552.76965835836</v>
      </c>
      <c r="BI1201" s="34">
        <f t="shared" si="779"/>
        <v>268.16294369109698</v>
      </c>
      <c r="BJ1201" s="27">
        <f t="shared" si="758"/>
        <v>4796.5016180377315</v>
      </c>
      <c r="BK1201" s="34">
        <f t="shared" si="759"/>
        <v>558.15638516124829</v>
      </c>
      <c r="BL1201" s="27">
        <f t="shared" si="760"/>
        <v>105.30495948037871</v>
      </c>
      <c r="BM1201" s="34">
        <f t="shared" si="761"/>
        <v>1.1054421768707483</v>
      </c>
      <c r="BN1201" s="45">
        <f t="shared" si="762"/>
        <v>1202.5545924166017</v>
      </c>
      <c r="BO1201" s="45">
        <f t="shared" si="763"/>
        <v>95.935399937170573</v>
      </c>
      <c r="BP1201" s="66">
        <f t="shared" si="764"/>
        <v>6.6907757949337885</v>
      </c>
    </row>
    <row r="1202" spans="8:68">
      <c r="H1202" s="68">
        <v>1197</v>
      </c>
      <c r="I1202" s="31">
        <f>('Propiedades físicas'!$C$10*'Diseño reactor'!H1202)/1000</f>
        <v>1047.6686020749855</v>
      </c>
      <c r="J1202" s="31">
        <f t="shared" si="741"/>
        <v>0.4352521389844633</v>
      </c>
      <c r="K1202" s="31">
        <f>(I1202*1000)/'Propiedades físicas'!$F$10</f>
        <v>6843.5454867629378</v>
      </c>
      <c r="L1202" s="31">
        <f t="shared" si="742"/>
        <v>977.64935525184819</v>
      </c>
      <c r="M1202" s="31">
        <f t="shared" si="743"/>
        <v>5865.8961315110892</v>
      </c>
      <c r="N1202" s="31">
        <f t="shared" si="744"/>
        <v>0.81674967021875367</v>
      </c>
      <c r="O1202" s="32">
        <f t="shared" si="745"/>
        <v>4.9004980213125222</v>
      </c>
      <c r="P1202" s="33">
        <f t="shared" si="746"/>
        <v>0.59302770617091782</v>
      </c>
      <c r="Q1202" s="31">
        <f t="shared" si="747"/>
        <v>4.5987086859782895</v>
      </c>
      <c r="R1202" s="31">
        <f t="shared" si="748"/>
        <v>0.16244062042143975</v>
      </c>
      <c r="S1202" s="31">
        <f t="shared" si="749"/>
        <v>0.30178933533423169</v>
      </c>
      <c r="T1202" s="31">
        <f t="shared" si="750"/>
        <v>4.449531596639638E-2</v>
      </c>
      <c r="U1202" s="31">
        <f t="shared" si="751"/>
        <v>1.6786027659999744E-2</v>
      </c>
      <c r="V1202" s="47">
        <f t="shared" si="765"/>
        <v>5.8727015562556916E-4</v>
      </c>
      <c r="W1202" s="31">
        <f t="shared" si="752"/>
        <v>0.27391742195367574</v>
      </c>
      <c r="X1202" s="34">
        <f>(S1202*H1202*'Propiedades físicas'!$F$5*60*24*365)/(1000000)</f>
        <v>55910.638491301455</v>
      </c>
      <c r="Y1202" s="34">
        <f>(U1202*H1202*'Propiedades físicas'!$F$7*60*24*365)/(1000000)</f>
        <v>972.54546783582612</v>
      </c>
      <c r="Z1202" s="31">
        <f t="shared" si="766"/>
        <v>709.85416428658868</v>
      </c>
      <c r="AA1202" s="31">
        <f t="shared" si="782"/>
        <v>5504.6542971160125</v>
      </c>
      <c r="AB1202" s="31">
        <f t="shared" si="783"/>
        <v>194.44142264446339</v>
      </c>
      <c r="AC1202" s="31">
        <f t="shared" si="784"/>
        <v>361.24183439507533</v>
      </c>
      <c r="AD1202" s="31">
        <f t="shared" si="781"/>
        <v>53.26089321177647</v>
      </c>
      <c r="AE1202" s="31">
        <f t="shared" si="770"/>
        <v>20.092875109019694</v>
      </c>
      <c r="AF1202" s="31">
        <f t="shared" si="771"/>
        <v>6843.545486762936</v>
      </c>
      <c r="AG1202" s="31">
        <f t="shared" si="772"/>
        <v>0.10372608257804634</v>
      </c>
      <c r="AH1202" s="31">
        <f t="shared" si="773"/>
        <v>0.8043570847542898</v>
      </c>
      <c r="AI1202" s="31">
        <f t="shared" si="773"/>
        <v>2.8412381129132538E-2</v>
      </c>
      <c r="AJ1202" s="31">
        <f t="shared" si="773"/>
        <v>5.2785772388567298E-2</v>
      </c>
      <c r="AK1202" s="31">
        <f t="shared" si="754"/>
        <v>7.7826461904572496E-3</v>
      </c>
      <c r="AL1202" s="31">
        <f t="shared" si="754"/>
        <v>2.9360329595067573E-3</v>
      </c>
      <c r="AM1202" s="31">
        <f t="shared" si="774"/>
        <v>1</v>
      </c>
      <c r="AN1202" s="31">
        <f>(Z1202*'Propiedades físicas'!$F$4)/1000</f>
        <v>624.23155499034033</v>
      </c>
      <c r="AO1202" s="31">
        <f>(AA1202*'Propiedades físicas'!$F$6)/1000</f>
        <v>176.36912367959704</v>
      </c>
      <c r="AP1202" s="31">
        <f>(AB1202*'Propiedades físicas'!$F$9)/1000</f>
        <v>119.96063570050168</v>
      </c>
      <c r="AQ1202" s="31">
        <f>(AC1202*'Propiedades físicas'!$F$5)/1000</f>
        <v>106.37488297431784</v>
      </c>
      <c r="AR1202" s="31">
        <f>(AD1202*'Propiedades físicas'!$F$8)/1000</f>
        <v>18.882051861438988</v>
      </c>
      <c r="AS1202" s="31">
        <f>(AE1202*'Propiedades físicas'!$F$7)/1000</f>
        <v>1.8503528687896238</v>
      </c>
      <c r="AT1202" s="31">
        <f t="shared" si="775"/>
        <v>1047.6686020749855</v>
      </c>
      <c r="AU1202" s="31">
        <f t="shared" si="776"/>
        <v>0.59582920949812124</v>
      </c>
      <c r="AV1202" s="31">
        <f t="shared" si="780"/>
        <v>0.16834438230780696</v>
      </c>
      <c r="AW1202" s="31">
        <f t="shared" si="780"/>
        <v>0.11450246333898977</v>
      </c>
      <c r="AX1202" s="31">
        <f t="shared" si="780"/>
        <v>0.10153485822103905</v>
      </c>
      <c r="AY1202" s="31">
        <f t="shared" si="777"/>
        <v>1.8022924256813348E-2</v>
      </c>
      <c r="AZ1202" s="31">
        <f t="shared" si="777"/>
        <v>1.7661623772296531E-3</v>
      </c>
      <c r="BA1202" s="31">
        <f t="shared" si="778"/>
        <v>1</v>
      </c>
      <c r="BB1202" s="34">
        <f>AU1202*'Propiedades físicas'!$C$4+'Diseño reactor'!AV1202*'Propiedades físicas'!$C$5+'Diseño reactor'!AW1202*'Propiedades físicas'!$C$8+'Diseño reactor'!AX1202*'Propiedades físicas'!$C$9+'Diseño reactor'!AY1202*'Propiedades físicas'!$C$7+'Diseño reactor'!AZ1202*'Propiedades físicas'!$C$6</f>
        <v>875.78098604982176</v>
      </c>
      <c r="BC1202" s="45">
        <f>AU1202*'Propiedades físicas'!$L$4+'Diseño reactor'!AV1202*'Propiedades físicas'!$L$5+'Diseño reactor'!AW1202*'Propiedades físicas'!$L$8+AX1202*'Propiedades físicas'!$L$9+'Diseño reactor'!AY1202*'Propiedades físicas'!$L$7+'Diseño reactor'!AZ1202*'Propiedades físicas'!$L$6</f>
        <v>2.0501460898643891</v>
      </c>
      <c r="BD1202" s="29">
        <f t="shared" si="755"/>
        <v>2.4920588713946517</v>
      </c>
      <c r="BE1202" s="58">
        <f t="shared" si="756"/>
        <v>42.378848510504483</v>
      </c>
      <c r="BF1202" s="30">
        <f>AU1202*'Propiedades físicas'!$I$4+'Diseño reactor'!AV1202*'Propiedades físicas'!$I$5+'Diseño reactor'!AW1202*'Propiedades físicas'!$I$8+'Diseño reactor'!AX1202*'Propiedades físicas'!$I$9+'Diseño reactor'!AY1202*'Propiedades físicas'!$I$7+'Diseño reactor'!AZ1202*'Propiedades físicas'!$I$6</f>
        <v>1.978881705818902E-2</v>
      </c>
      <c r="BG1202" s="24">
        <f>AU1202*'Propiedades físicas'!$O$4+'Diseño reactor'!AV1202*'Propiedades físicas'!$O$5+'Diseño reactor'!AW1202*'Propiedades físicas'!$O$8+'Diseño reactor'!AX1202*'Propiedades físicas'!$O$9+'Diseño reactor'!AY1202*'Propiedades físicas'!$O$7+'Diseño reactor'!AZ1202*'Propiedades físicas'!$O$6</f>
        <v>0.15128221598856095</v>
      </c>
      <c r="BH1202" s="54">
        <f t="shared" si="757"/>
        <v>41551.803449618747</v>
      </c>
      <c r="BI1202" s="34">
        <f t="shared" si="779"/>
        <v>268.17405899154465</v>
      </c>
      <c r="BJ1202" s="27">
        <f t="shared" si="758"/>
        <v>4796.4935331540091</v>
      </c>
      <c r="BK1202" s="34">
        <f t="shared" si="759"/>
        <v>558.17243897718504</v>
      </c>
      <c r="BL1202" s="27">
        <f t="shared" si="760"/>
        <v>105.30553089848939</v>
      </c>
      <c r="BM1202" s="34">
        <f t="shared" si="761"/>
        <v>1.1054421768707483</v>
      </c>
      <c r="BN1202" s="45">
        <f t="shared" si="762"/>
        <v>1203.7102596475472</v>
      </c>
      <c r="BO1202" s="45">
        <f t="shared" si="763"/>
        <v>95.955832166473286</v>
      </c>
      <c r="BP1202" s="66">
        <f t="shared" si="764"/>
        <v>6.690768511386759</v>
      </c>
    </row>
    <row r="1203" spans="8:68">
      <c r="H1203" s="68">
        <v>1198</v>
      </c>
      <c r="I1203" s="31">
        <f>('Propiedades físicas'!$C$10*'Diseño reactor'!H1203)/1000</f>
        <v>1048.5438473565855</v>
      </c>
      <c r="J1203" s="31">
        <f t="shared" si="741"/>
        <v>0.43488882334257306</v>
      </c>
      <c r="K1203" s="31">
        <f>(I1203*1000)/'Propiedades físicas'!$F$10</f>
        <v>6849.2627344544708</v>
      </c>
      <c r="L1203" s="31">
        <f t="shared" si="742"/>
        <v>978.46610492206719</v>
      </c>
      <c r="M1203" s="31">
        <f t="shared" si="743"/>
        <v>5870.7966295324031</v>
      </c>
      <c r="N1203" s="31">
        <f t="shared" si="744"/>
        <v>0.81674967021875389</v>
      </c>
      <c r="O1203" s="32">
        <f t="shared" si="745"/>
        <v>4.9004980213125231</v>
      </c>
      <c r="P1203" s="33">
        <f t="shared" si="746"/>
        <v>0.59316333035309465</v>
      </c>
      <c r="Q1203" s="31">
        <f t="shared" si="747"/>
        <v>4.5989490967433895</v>
      </c>
      <c r="R1203" s="31">
        <f t="shared" si="748"/>
        <v>0.16237927337105901</v>
      </c>
      <c r="S1203" s="31">
        <f t="shared" si="749"/>
        <v>0.30154892456913268</v>
      </c>
      <c r="T1203" s="31">
        <f t="shared" si="750"/>
        <v>4.4451548285726776E-2</v>
      </c>
      <c r="U1203" s="31">
        <f t="shared" si="751"/>
        <v>1.6755518208873398E-2</v>
      </c>
      <c r="V1203" s="47">
        <f t="shared" si="765"/>
        <v>5.8740446306811318E-4</v>
      </c>
      <c r="W1203" s="31">
        <f t="shared" si="752"/>
        <v>0.27375136840370556</v>
      </c>
      <c r="X1203" s="34">
        <f>(S1203*H1203*'Propiedades físicas'!$F$5*60*24*365)/(1000000)</f>
        <v>55912.770841825601</v>
      </c>
      <c r="Y1203" s="34">
        <f>(U1203*H1203*'Propiedades físicas'!$F$7*60*24*365)/(1000000)</f>
        <v>971.58882647822691</v>
      </c>
      <c r="Z1203" s="31">
        <f t="shared" si="766"/>
        <v>710.60966976300745</v>
      </c>
      <c r="AA1203" s="31">
        <f t="shared" si="782"/>
        <v>5509.5410178985803</v>
      </c>
      <c r="AB1203" s="31">
        <f t="shared" si="783"/>
        <v>194.5303694985287</v>
      </c>
      <c r="AC1203" s="31">
        <f t="shared" si="784"/>
        <v>361.25561163382093</v>
      </c>
      <c r="AD1203" s="31">
        <f t="shared" si="781"/>
        <v>53.252954846300675</v>
      </c>
      <c r="AE1203" s="31">
        <f t="shared" si="770"/>
        <v>20.073110814230333</v>
      </c>
      <c r="AF1203" s="31">
        <f t="shared" si="771"/>
        <v>6849.262734454468</v>
      </c>
      <c r="AG1203" s="31">
        <f t="shared" si="772"/>
        <v>0.10374980451375637</v>
      </c>
      <c r="AH1203" s="31">
        <f t="shared" si="773"/>
        <v>0.80439913484168679</v>
      </c>
      <c r="AI1203" s="31">
        <f t="shared" si="773"/>
        <v>2.8401650957257767E-2</v>
      </c>
      <c r="AJ1203" s="31">
        <f t="shared" si="773"/>
        <v>5.2743722301170318E-2</v>
      </c>
      <c r="AK1203" s="31">
        <f t="shared" si="754"/>
        <v>7.7749908144737244E-3</v>
      </c>
      <c r="AL1203" s="31">
        <f t="shared" si="754"/>
        <v>2.9306965716550397E-3</v>
      </c>
      <c r="AM1203" s="31">
        <f t="shared" si="774"/>
        <v>1</v>
      </c>
      <c r="AN1203" s="31">
        <f>(Z1203*'Propiedades físicas'!$F$4)/1000</f>
        <v>624.89593139619342</v>
      </c>
      <c r="AO1203" s="31">
        <f>(AA1203*'Propiedades físicas'!$F$6)/1000</f>
        <v>176.5256942134705</v>
      </c>
      <c r="AP1203" s="31">
        <f>(AB1203*'Propiedades físicas'!$F$9)/1000</f>
        <v>120.01551146211727</v>
      </c>
      <c r="AQ1203" s="31">
        <f>(AC1203*'Propiedades físicas'!$F$5)/1000</f>
        <v>106.37893995781127</v>
      </c>
      <c r="AR1203" s="31">
        <f>(AD1203*'Propiedades físicas'!$F$8)/1000</f>
        <v>18.87923755211051</v>
      </c>
      <c r="AS1203" s="31">
        <f>(AE1203*'Propiedades físicas'!$F$7)/1000</f>
        <v>1.8485327748824714</v>
      </c>
      <c r="AT1203" s="31">
        <f t="shared" si="775"/>
        <v>1048.5438473565853</v>
      </c>
      <c r="AU1203" s="31">
        <f t="shared" si="776"/>
        <v>0.59596547437818392</v>
      </c>
      <c r="AV1203" s="31">
        <f t="shared" si="780"/>
        <v>0.16835318299611196</v>
      </c>
      <c r="AW1203" s="31">
        <f t="shared" si="780"/>
        <v>0.11445922053205544</v>
      </c>
      <c r="AX1203" s="31">
        <f t="shared" si="780"/>
        <v>0.1014539737427254</v>
      </c>
      <c r="AY1203" s="31">
        <f t="shared" si="777"/>
        <v>1.8005196062811975E-2</v>
      </c>
      <c r="AZ1203" s="31">
        <f t="shared" si="777"/>
        <v>1.7629522881114465E-3</v>
      </c>
      <c r="BA1203" s="31">
        <f t="shared" si="778"/>
        <v>1.0000000000000002</v>
      </c>
      <c r="BB1203" s="34">
        <f>AU1203*'Propiedades físicas'!$C$4+'Diseño reactor'!AV1203*'Propiedades físicas'!$C$5+'Diseño reactor'!AW1203*'Propiedades físicas'!$C$8+'Diseño reactor'!AX1203*'Propiedades físicas'!$C$9+'Diseño reactor'!AY1203*'Propiedades físicas'!$C$7+'Diseño reactor'!AZ1203*'Propiedades físicas'!$C$6</f>
        <v>875.78003484310295</v>
      </c>
      <c r="BC1203" s="45">
        <f>AU1203*'Propiedades físicas'!$L$4+'Diseño reactor'!AV1203*'Propiedades físicas'!$L$5+'Diseño reactor'!AW1203*'Propiedades físicas'!$L$8+AX1203*'Propiedades físicas'!$L$9+'Diseño reactor'!AY1203*'Propiedades físicas'!$L$7+'Diseño reactor'!AZ1203*'Propiedades físicas'!$L$6</f>
        <v>2.0502479157332165</v>
      </c>
      <c r="BD1203" s="29">
        <f t="shared" si="755"/>
        <v>2.4904271530245903</v>
      </c>
      <c r="BE1203" s="58">
        <f t="shared" si="756"/>
        <v>42.377051605047043</v>
      </c>
      <c r="BF1203" s="30">
        <f>AU1203*'Propiedades físicas'!$I$4+'Diseño reactor'!AV1203*'Propiedades físicas'!$I$5+'Diseño reactor'!AW1203*'Propiedades físicas'!$I$8+'Diseño reactor'!AX1203*'Propiedades físicas'!$I$9+'Diseño reactor'!AY1203*'Propiedades físicas'!$I$7+'Diseño reactor'!AZ1203*'Propiedades físicas'!$I$6</f>
        <v>1.9789254667430822E-2</v>
      </c>
      <c r="BG1203" s="24">
        <f>AU1203*'Propiedades físicas'!$O$4+'Diseño reactor'!AV1203*'Propiedades físicas'!$O$5+'Diseño reactor'!AW1203*'Propiedades físicas'!$O$8+'Diseño reactor'!AX1203*'Propiedades físicas'!$O$9+'Diseño reactor'!AY1203*'Propiedades físicas'!$O$7+'Diseño reactor'!AZ1203*'Propiedades físicas'!$O$6</f>
        <v>0.15128681683875719</v>
      </c>
      <c r="BH1203" s="54">
        <f t="shared" si="757"/>
        <v>41550.839465328128</v>
      </c>
      <c r="BI1203" s="34">
        <f t="shared" si="779"/>
        <v>268.18515309933974</v>
      </c>
      <c r="BJ1203" s="27">
        <f t="shared" si="758"/>
        <v>4796.4854886533267</v>
      </c>
      <c r="BK1203" s="34">
        <f t="shared" si="759"/>
        <v>558.18847814742503</v>
      </c>
      <c r="BL1203" s="27">
        <f t="shared" si="760"/>
        <v>105.30610176867118</v>
      </c>
      <c r="BM1203" s="34">
        <f t="shared" si="761"/>
        <v>1.1054421768707483</v>
      </c>
      <c r="BN1203" s="45">
        <f t="shared" si="762"/>
        <v>1204.8660103051682</v>
      </c>
      <c r="BO1203" s="45">
        <f t="shared" si="763"/>
        <v>95.976239630735918</v>
      </c>
      <c r="BP1203" s="66">
        <f t="shared" si="764"/>
        <v>6.6907612443827214</v>
      </c>
    </row>
    <row r="1204" spans="8:68">
      <c r="H1204" s="68">
        <v>1199</v>
      </c>
      <c r="I1204" s="31">
        <f>('Propiedades físicas'!$C$10*'Diseño reactor'!H1204)/1000</f>
        <v>1049.4190926381852</v>
      </c>
      <c r="J1204" s="31">
        <f t="shared" si="741"/>
        <v>0.43452611373177863</v>
      </c>
      <c r="K1204" s="31">
        <f>(I1204*1000)/'Propiedades físicas'!$F$10</f>
        <v>6854.979982146001</v>
      </c>
      <c r="L1204" s="31">
        <f t="shared" si="742"/>
        <v>979.28285459228584</v>
      </c>
      <c r="M1204" s="31">
        <f t="shared" si="743"/>
        <v>5875.6971275537144</v>
      </c>
      <c r="N1204" s="31">
        <f t="shared" si="744"/>
        <v>0.81674967021875378</v>
      </c>
      <c r="O1204" s="32">
        <f t="shared" si="745"/>
        <v>4.9004980213125222</v>
      </c>
      <c r="P1204" s="33">
        <f t="shared" si="746"/>
        <v>0.59329879019937437</v>
      </c>
      <c r="Q1204" s="31">
        <f t="shared" si="747"/>
        <v>4.5991891343191806</v>
      </c>
      <c r="R1204" s="31">
        <f t="shared" si="748"/>
        <v>0.16231795569501206</v>
      </c>
      <c r="S1204" s="31">
        <f t="shared" si="749"/>
        <v>0.30130888699334174</v>
      </c>
      <c r="T1204" s="31">
        <f t="shared" si="750"/>
        <v>4.4407841674772519E-2</v>
      </c>
      <c r="U1204" s="31">
        <f t="shared" si="751"/>
        <v>1.6725082649594884E-2</v>
      </c>
      <c r="V1204" s="47">
        <f t="shared" si="765"/>
        <v>5.8753860777025423E-4</v>
      </c>
      <c r="W1204" s="31">
        <f t="shared" si="752"/>
        <v>0.27358551606091441</v>
      </c>
      <c r="X1204" s="34">
        <f>(S1204*H1204*'Propiedades físicas'!$F$5*60*24*365)/(1000000)</f>
        <v>55914.898027939547</v>
      </c>
      <c r="Y1204" s="34">
        <f>(U1204*H1204*'Propiedades físicas'!$F$7*60*24*365)/(1000000)</f>
        <v>970.63351993696892</v>
      </c>
      <c r="Z1204" s="31">
        <f t="shared" si="766"/>
        <v>711.36524944904988</v>
      </c>
      <c r="AA1204" s="31">
        <f t="shared" si="782"/>
        <v>5514.427772048698</v>
      </c>
      <c r="AB1204" s="31">
        <f t="shared" si="783"/>
        <v>194.61922887831946</v>
      </c>
      <c r="AC1204" s="31">
        <f t="shared" si="784"/>
        <v>361.26935550501673</v>
      </c>
      <c r="AD1204" s="31">
        <f t="shared" si="781"/>
        <v>53.245002168052253</v>
      </c>
      <c r="AE1204" s="31">
        <f t="shared" si="770"/>
        <v>20.053374096864264</v>
      </c>
      <c r="AF1204" s="31">
        <f t="shared" si="771"/>
        <v>6854.9799821460001</v>
      </c>
      <c r="AG1204" s="31">
        <f t="shared" si="772"/>
        <v>0.10377349770558367</v>
      </c>
      <c r="AH1204" s="31">
        <f t="shared" si="773"/>
        <v>0.80444111965478959</v>
      </c>
      <c r="AI1204" s="31">
        <f t="shared" si="773"/>
        <v>2.8390925923228231E-2</v>
      </c>
      <c r="AJ1204" s="31">
        <f t="shared" si="773"/>
        <v>5.2701737488067585E-2</v>
      </c>
      <c r="AK1204" s="31">
        <f t="shared" si="754"/>
        <v>7.767346120153589E-3</v>
      </c>
      <c r="AL1204" s="31">
        <f t="shared" si="754"/>
        <v>2.9253731081773943E-3</v>
      </c>
      <c r="AM1204" s="31">
        <f t="shared" si="774"/>
        <v>1</v>
      </c>
      <c r="AN1204" s="31">
        <f>(Z1204*'Propiedades físicas'!$F$4)/1000</f>
        <v>625.56037306050553</v>
      </c>
      <c r="AO1204" s="31">
        <f>(AA1204*'Propiedades físicas'!$F$6)/1000</f>
        <v>176.68226581644029</v>
      </c>
      <c r="AP1204" s="31">
        <f>(AB1204*'Propiedades físicas'!$F$9)/1000</f>
        <v>120.07033325647917</v>
      </c>
      <c r="AQ1204" s="31">
        <f>(AC1204*'Propiedades físicas'!$F$5)/1000</f>
        <v>106.38298711556229</v>
      </c>
      <c r="AR1204" s="31">
        <f>(AD1204*'Propiedades físicas'!$F$8)/1000</f>
        <v>18.876418168617878</v>
      </c>
      <c r="AS1204" s="31">
        <f>(AE1204*'Propiedades físicas'!$F$7)/1000</f>
        <v>1.8467152205802302</v>
      </c>
      <c r="AT1204" s="31">
        <f t="shared" si="775"/>
        <v>1049.4190926381857</v>
      </c>
      <c r="AU1204" s="31">
        <f t="shared" si="776"/>
        <v>0.59610157414601528</v>
      </c>
      <c r="AV1204" s="31">
        <f t="shared" si="780"/>
        <v>0.16836197002312026</v>
      </c>
      <c r="AW1204" s="31">
        <f t="shared" si="780"/>
        <v>0.11441599843073992</v>
      </c>
      <c r="AX1204" s="31">
        <f t="shared" si="780"/>
        <v>0.10137321482127881</v>
      </c>
      <c r="AY1204" s="31">
        <f t="shared" si="777"/>
        <v>1.7987492605231272E-2</v>
      </c>
      <c r="AZ1204" s="31">
        <f t="shared" si="777"/>
        <v>1.7597499736141478E-3</v>
      </c>
      <c r="BA1204" s="31">
        <f t="shared" si="778"/>
        <v>0.99999999999999967</v>
      </c>
      <c r="BB1204" s="34">
        <f>AU1204*'Propiedades físicas'!$C$4+'Diseño reactor'!AV1204*'Propiedades físicas'!$C$5+'Diseño reactor'!AW1204*'Propiedades físicas'!$C$8+'Diseño reactor'!AX1204*'Propiedades físicas'!$C$9+'Diseño reactor'!AY1204*'Propiedades físicas'!$C$7+'Diseño reactor'!AZ1204*'Propiedades físicas'!$C$6</f>
        <v>875.77908579553969</v>
      </c>
      <c r="BC1204" s="45">
        <f>AU1204*'Propiedades físicas'!$L$4+'Diseño reactor'!AV1204*'Propiedades físicas'!$L$5+'Diseño reactor'!AW1204*'Propiedades físicas'!$L$8+AX1204*'Propiedades físicas'!$L$9+'Diseño reactor'!AY1204*'Propiedades físicas'!$L$7+'Diseño reactor'!AZ1204*'Propiedades físicas'!$L$6</f>
        <v>2.0503496122180147</v>
      </c>
      <c r="BD1204" s="29">
        <f t="shared" si="755"/>
        <v>2.4887975747400759</v>
      </c>
      <c r="BE1204" s="58">
        <f t="shared" si="756"/>
        <v>42.375257127902707</v>
      </c>
      <c r="BF1204" s="30">
        <f>AU1204*'Propiedades físicas'!$I$4+'Diseño reactor'!AV1204*'Propiedades físicas'!$I$5+'Diseño reactor'!AW1204*'Propiedades físicas'!$I$8+'Diseño reactor'!AX1204*'Propiedades físicas'!$I$9+'Diseño reactor'!AY1204*'Propiedades físicas'!$I$7+'Diseño reactor'!AZ1204*'Propiedades físicas'!$I$6</f>
        <v>1.9789691289337601E-2</v>
      </c>
      <c r="BG1204" s="24">
        <f>AU1204*'Propiedades físicas'!$O$4+'Diseño reactor'!AV1204*'Propiedades físicas'!$O$5+'Diseño reactor'!AW1204*'Propiedades físicas'!$O$8+'Diseño reactor'!AX1204*'Propiedades físicas'!$O$9+'Diseño reactor'!AY1204*'Propiedades físicas'!$O$7+'Diseño reactor'!AZ1204*'Propiedades físicas'!$O$6</f>
        <v>0.15129141246963981</v>
      </c>
      <c r="BH1204" s="54">
        <f t="shared" si="757"/>
        <v>41549.877699088851</v>
      </c>
      <c r="BI1204" s="34">
        <f t="shared" si="779"/>
        <v>268.19622606901146</v>
      </c>
      <c r="BJ1204" s="27">
        <f t="shared" si="758"/>
        <v>4796.4774843959494</v>
      </c>
      <c r="BK1204" s="34">
        <f t="shared" si="759"/>
        <v>558.20450268699074</v>
      </c>
      <c r="BL1204" s="27">
        <f t="shared" si="760"/>
        <v>105.30667209153351</v>
      </c>
      <c r="BM1204" s="34">
        <f t="shared" si="761"/>
        <v>1.1054421768707483</v>
      </c>
      <c r="BN1204" s="45">
        <f t="shared" si="762"/>
        <v>1206.0218442316338</v>
      </c>
      <c r="BO1204" s="45">
        <f t="shared" si="763"/>
        <v>95.996622374952779</v>
      </c>
      <c r="BP1204" s="66">
        <f t="shared" si="764"/>
        <v>6.6907539938741429</v>
      </c>
    </row>
    <row r="1205" spans="8:68">
      <c r="H1205" s="68">
        <v>1200</v>
      </c>
      <c r="I1205" s="31">
        <f>('Propiedades físicas'!$C$10*'Diseño reactor'!H1205)/1000</f>
        <v>1050.2943379197852</v>
      </c>
      <c r="J1205" s="31">
        <f t="shared" si="741"/>
        <v>0.43416400863700205</v>
      </c>
      <c r="K1205" s="31">
        <f>(I1205*1000)/'Propiedades físicas'!$F$10</f>
        <v>6860.6972298375331</v>
      </c>
      <c r="L1205" s="31">
        <f t="shared" si="742"/>
        <v>980.09960426250473</v>
      </c>
      <c r="M1205" s="31">
        <f t="shared" si="743"/>
        <v>5880.5976255750284</v>
      </c>
      <c r="N1205" s="31">
        <f t="shared" si="744"/>
        <v>0.81674967021875389</v>
      </c>
      <c r="O1205" s="32">
        <f t="shared" si="745"/>
        <v>4.900498021312524</v>
      </c>
      <c r="P1205" s="33">
        <f t="shared" si="746"/>
        <v>0.59343408600826497</v>
      </c>
      <c r="Q1205" s="31">
        <f t="shared" si="747"/>
        <v>4.5994287995545067</v>
      </c>
      <c r="R1205" s="31">
        <f t="shared" si="748"/>
        <v>0.16225666742156009</v>
      </c>
      <c r="S1205" s="31">
        <f t="shared" si="749"/>
        <v>0.30106922175801593</v>
      </c>
      <c r="T1205" s="31">
        <f t="shared" si="750"/>
        <v>4.4364196030330615E-2</v>
      </c>
      <c r="U1205" s="31">
        <f t="shared" si="751"/>
        <v>1.6694720758598201E-2</v>
      </c>
      <c r="V1205" s="47">
        <f t="shared" si="765"/>
        <v>5.8767259002760232E-4</v>
      </c>
      <c r="W1205" s="31">
        <f t="shared" si="752"/>
        <v>0.27341986455981943</v>
      </c>
      <c r="X1205" s="34">
        <f>(S1205*H1205*'Propiedades físicas'!$F$5*60*24*365)/(1000000)</f>
        <v>55917.020065268633</v>
      </c>
      <c r="Y1205" s="34">
        <f>(U1205*H1205*'Propiedades físicas'!$F$7*60*24*365)/(1000000)</f>
        <v>969.67954595631909</v>
      </c>
      <c r="Z1205" s="31">
        <f t="shared" si="766"/>
        <v>712.12090320991797</v>
      </c>
      <c r="AA1205" s="31">
        <f t="shared" si="782"/>
        <v>5519.3145594654079</v>
      </c>
      <c r="AB1205" s="31">
        <f t="shared" si="783"/>
        <v>194.7080009058721</v>
      </c>
      <c r="AC1205" s="31">
        <f t="shared" si="784"/>
        <v>361.28306610961909</v>
      </c>
      <c r="AD1205" s="31">
        <f t="shared" si="781"/>
        <v>53.237035236396736</v>
      </c>
      <c r="AE1205" s="31">
        <f t="shared" si="770"/>
        <v>20.033664910317842</v>
      </c>
      <c r="AF1205" s="31">
        <f t="shared" si="771"/>
        <v>6860.6972298375313</v>
      </c>
      <c r="AG1205" s="31">
        <f t="shared" si="772"/>
        <v>0.10379716220574009</v>
      </c>
      <c r="AH1205" s="31">
        <f t="shared" si="773"/>
        <v>0.80448303934206866</v>
      </c>
      <c r="AI1205" s="31">
        <f t="shared" si="773"/>
        <v>2.8380206031987071E-2</v>
      </c>
      <c r="AJ1205" s="31">
        <f t="shared" si="773"/>
        <v>5.2659817800788544E-2</v>
      </c>
      <c r="AK1205" s="31">
        <f t="shared" si="754"/>
        <v>7.7597120894456742E-3</v>
      </c>
      <c r="AL1205" s="31">
        <f t="shared" si="754"/>
        <v>2.9200625299700424E-3</v>
      </c>
      <c r="AM1205" s="31">
        <f t="shared" si="774"/>
        <v>1.0000000000000002</v>
      </c>
      <c r="AN1205" s="31">
        <f>(Z1205*'Propiedades físicas'!$F$4)/1000</f>
        <v>626.22487986473766</v>
      </c>
      <c r="AO1205" s="31">
        <f>(AA1205*'Propiedades físicas'!$F$6)/1000</f>
        <v>176.83883848527168</v>
      </c>
      <c r="AP1205" s="31">
        <f>(AB1205*'Propiedades físicas'!$F$9)/1000</f>
        <v>120.12510115887778</v>
      </c>
      <c r="AQ1205" s="31">
        <f>(AC1205*'Propiedades físicas'!$F$5)/1000</f>
        <v>106.38702447729953</v>
      </c>
      <c r="AR1205" s="31">
        <f>(AD1205*'Propiedades físicas'!$F$8)/1000</f>
        <v>18.873593732007365</v>
      </c>
      <c r="AS1205" s="31">
        <f>(AE1205*'Propiedades físicas'!$F$7)/1000</f>
        <v>1.8449002015911702</v>
      </c>
      <c r="AT1205" s="31">
        <f t="shared" si="775"/>
        <v>1050.2943379197852</v>
      </c>
      <c r="AU1205" s="31">
        <f t="shared" si="776"/>
        <v>0.59623750910153406</v>
      </c>
      <c r="AV1205" s="31">
        <f t="shared" si="780"/>
        <v>0.16837074341990549</v>
      </c>
      <c r="AW1205" s="31">
        <f t="shared" si="780"/>
        <v>0.11437279705496439</v>
      </c>
      <c r="AX1205" s="31">
        <f t="shared" si="780"/>
        <v>0.10129258117111234</v>
      </c>
      <c r="AY1205" s="31">
        <f t="shared" si="777"/>
        <v>1.7969813842268669E-2</v>
      </c>
      <c r="AZ1205" s="31">
        <f t="shared" si="777"/>
        <v>1.7565554102149906E-3</v>
      </c>
      <c r="BA1205" s="31">
        <f t="shared" si="778"/>
        <v>0.99999999999999989</v>
      </c>
      <c r="BB1205" s="34">
        <f>AU1205*'Propiedades físicas'!$C$4+'Diseño reactor'!AV1205*'Propiedades físicas'!$C$5+'Diseño reactor'!AW1205*'Propiedades físicas'!$C$8+'Diseño reactor'!AX1205*'Propiedades físicas'!$C$9+'Diseño reactor'!AY1205*'Propiedades físicas'!$C$7+'Diseño reactor'!AZ1205*'Propiedades físicas'!$C$6</f>
        <v>875.77813890093375</v>
      </c>
      <c r="BC1205" s="45">
        <f>AU1205*'Propiedades físicas'!$L$4+'Diseño reactor'!AV1205*'Propiedades físicas'!$L$5+'Diseño reactor'!AW1205*'Propiedades físicas'!$L$8+AX1205*'Propiedades físicas'!$L$9+'Diseño reactor'!AY1205*'Propiedades físicas'!$L$7+'Diseño reactor'!AZ1205*'Propiedades físicas'!$L$6</f>
        <v>2.0504511795616294</v>
      </c>
      <c r="BD1205" s="29">
        <f t="shared" si="755"/>
        <v>2.4871701323296707</v>
      </c>
      <c r="BE1205" s="58">
        <f t="shared" si="756"/>
        <v>42.373465074113774</v>
      </c>
      <c r="BF1205" s="30">
        <f>AU1205*'Propiedades físicas'!$I$4+'Diseño reactor'!AV1205*'Propiedades físicas'!$I$5+'Diseño reactor'!AW1205*'Propiedades físicas'!$I$8+'Diseño reactor'!AX1205*'Propiedades físicas'!$I$9+'Diseño reactor'!AY1205*'Propiedades físicas'!$I$7+'Diseño reactor'!AZ1205*'Propiedades físicas'!$I$6</f>
        <v>1.9790126926667383E-2</v>
      </c>
      <c r="BG1205" s="24">
        <f>AU1205*'Propiedades físicas'!$O$4+'Diseño reactor'!AV1205*'Propiedades físicas'!$O$5+'Diseño reactor'!AW1205*'Propiedades físicas'!$O$8+'Diseño reactor'!AX1205*'Propiedades físicas'!$O$9+'Diseño reactor'!AY1205*'Propiedades físicas'!$O$7+'Diseño reactor'!AZ1205*'Propiedades físicas'!$O$6</f>
        <v>0.15129600288952966</v>
      </c>
      <c r="BH1205" s="54">
        <f t="shared" si="757"/>
        <v>41548.918144525684</v>
      </c>
      <c r="BI1205" s="34">
        <f t="shared" si="779"/>
        <v>268.20727795491359</v>
      </c>
      <c r="BJ1205" s="27">
        <f t="shared" si="758"/>
        <v>4796.4695202426337</v>
      </c>
      <c r="BK1205" s="34">
        <f t="shared" si="759"/>
        <v>558.2205126109003</v>
      </c>
      <c r="BL1205" s="27">
        <f t="shared" si="760"/>
        <v>105.30724186768549</v>
      </c>
      <c r="BM1205" s="34">
        <f t="shared" si="761"/>
        <v>1.1054421768707483</v>
      </c>
      <c r="BN1205" s="45">
        <f t="shared" si="762"/>
        <v>1207.1777612695114</v>
      </c>
      <c r="BO1205" s="45">
        <f t="shared" si="763"/>
        <v>96.016980444009235</v>
      </c>
      <c r="BP1205" s="66">
        <f t="shared" si="764"/>
        <v>6.6907467598136714</v>
      </c>
    </row>
    <row r="1206" spans="8:68">
      <c r="H1206" s="68">
        <v>1201</v>
      </c>
      <c r="I1206" s="31">
        <f>('Propiedades físicas'!$C$10*'Diseño reactor'!H1206)/1000</f>
        <v>1051.169583201385</v>
      </c>
      <c r="J1206" s="31">
        <f t="shared" si="741"/>
        <v>0.4338025065482119</v>
      </c>
      <c r="K1206" s="31">
        <f>(I1206*1000)/'Propiedades físicas'!$F$10</f>
        <v>6866.4144775290633</v>
      </c>
      <c r="L1206" s="31">
        <f t="shared" si="742"/>
        <v>980.91635393272327</v>
      </c>
      <c r="M1206" s="31">
        <f t="shared" si="743"/>
        <v>5885.4981235963396</v>
      </c>
      <c r="N1206" s="31">
        <f t="shared" si="744"/>
        <v>0.81674967021875378</v>
      </c>
      <c r="O1206" s="32">
        <f t="shared" si="745"/>
        <v>4.9004980213125222</v>
      </c>
      <c r="P1206" s="33">
        <f t="shared" si="746"/>
        <v>0.59356921807755181</v>
      </c>
      <c r="Q1206" s="31">
        <f t="shared" si="747"/>
        <v>4.599668093295687</v>
      </c>
      <c r="R1206" s="31">
        <f t="shared" si="748"/>
        <v>0.16219540857869813</v>
      </c>
      <c r="S1206" s="31">
        <f t="shared" si="749"/>
        <v>0.30082992801683422</v>
      </c>
      <c r="T1206" s="31">
        <f t="shared" si="750"/>
        <v>4.4320611249375245E-2</v>
      </c>
      <c r="U1206" s="31">
        <f t="shared" si="751"/>
        <v>1.6664432313128551E-2</v>
      </c>
      <c r="V1206" s="47">
        <f t="shared" si="765"/>
        <v>5.8780641013505132E-4</v>
      </c>
      <c r="W1206" s="31">
        <f t="shared" si="752"/>
        <v>0.27325441353582236</v>
      </c>
      <c r="X1206" s="34">
        <f>(S1206*H1206*'Propiedades físicas'!$F$5*60*24*365)/(1000000)</f>
        <v>55919.136969381536</v>
      </c>
      <c r="Y1206" s="34">
        <f>(U1206*H1206*'Propiedades físicas'!$F$7*60*24*365)/(1000000)</f>
        <v>968.7269022844149</v>
      </c>
      <c r="Z1206" s="31">
        <f t="shared" si="766"/>
        <v>712.87663091113973</v>
      </c>
      <c r="AA1206" s="31">
        <f t="shared" si="782"/>
        <v>5524.20138004812</v>
      </c>
      <c r="AB1206" s="31">
        <f t="shared" si="783"/>
        <v>194.79668570301646</v>
      </c>
      <c r="AC1206" s="31">
        <f t="shared" si="784"/>
        <v>361.29674354821788</v>
      </c>
      <c r="AD1206" s="31">
        <f t="shared" si="781"/>
        <v>53.229054110499668</v>
      </c>
      <c r="AE1206" s="31">
        <f t="shared" si="770"/>
        <v>20.013983208067391</v>
      </c>
      <c r="AF1206" s="31">
        <f t="shared" si="771"/>
        <v>6866.4144775290615</v>
      </c>
      <c r="AG1206" s="31">
        <f t="shared" si="772"/>
        <v>0.1038207980663111</v>
      </c>
      <c r="AH1206" s="31">
        <f t="shared" si="773"/>
        <v>0.80452489405155325</v>
      </c>
      <c r="AI1206" s="31">
        <f t="shared" si="773"/>
        <v>2.836949128843089E-2</v>
      </c>
      <c r="AJ1206" s="31">
        <f t="shared" si="773"/>
        <v>5.2617963091303746E-2</v>
      </c>
      <c r="AK1206" s="31">
        <f t="shared" si="754"/>
        <v>7.7520887043298035E-3</v>
      </c>
      <c r="AL1206" s="31">
        <f t="shared" si="754"/>
        <v>2.9147647980710882E-3</v>
      </c>
      <c r="AM1206" s="31">
        <f t="shared" si="774"/>
        <v>0.99999999999999978</v>
      </c>
      <c r="AN1206" s="31">
        <f>(Z1206*'Propiedades físicas'!$F$4)/1000</f>
        <v>626.88945169063811</v>
      </c>
      <c r="AO1206" s="31">
        <f>(AA1206*'Propiedades físicas'!$F$6)/1000</f>
        <v>176.99541221674176</v>
      </c>
      <c r="AP1206" s="31">
        <f>(AB1206*'Propiedades físicas'!$F$9)/1000</f>
        <v>120.17981524447599</v>
      </c>
      <c r="AQ1206" s="31">
        <f>(AC1206*'Propiedades físicas'!$F$5)/1000</f>
        <v>106.39105207264373</v>
      </c>
      <c r="AR1206" s="31">
        <f>(AD1206*'Propiedades físicas'!$F$8)/1000</f>
        <v>18.870764263254337</v>
      </c>
      <c r="AS1206" s="31">
        <f>(AE1206*'Propiedades físicas'!$F$7)/1000</f>
        <v>1.8430877136309261</v>
      </c>
      <c r="AT1206" s="31">
        <f t="shared" si="775"/>
        <v>1051.169583201385</v>
      </c>
      <c r="AU1206" s="31">
        <f t="shared" si="776"/>
        <v>0.59637327954393204</v>
      </c>
      <c r="AV1206" s="31">
        <f t="shared" si="780"/>
        <v>0.16837950321744866</v>
      </c>
      <c r="AW1206" s="31">
        <f t="shared" si="780"/>
        <v>0.11432961642446204</v>
      </c>
      <c r="AX1206" s="31">
        <f t="shared" si="780"/>
        <v>0.10121207250748726</v>
      </c>
      <c r="AY1206" s="31">
        <f t="shared" si="777"/>
        <v>1.7952159732193319E-2</v>
      </c>
      <c r="AZ1206" s="31">
        <f t="shared" si="777"/>
        <v>1.7533685744765542E-3</v>
      </c>
      <c r="BA1206" s="31">
        <f t="shared" si="778"/>
        <v>0.99999999999999978</v>
      </c>
      <c r="BB1206" s="34">
        <f>AU1206*'Propiedades físicas'!$C$4+'Diseño reactor'!AV1206*'Propiedades físicas'!$C$5+'Diseño reactor'!AW1206*'Propiedades físicas'!$C$8+'Diseño reactor'!AX1206*'Propiedades físicas'!$C$9+'Diseño reactor'!AY1206*'Propiedades físicas'!$C$7+'Diseño reactor'!AZ1206*'Propiedades físicas'!$C$6</f>
        <v>875.77719415310719</v>
      </c>
      <c r="BC1206" s="45">
        <f>AU1206*'Propiedades físicas'!$L$4+'Diseño reactor'!AV1206*'Propiedades físicas'!$L$5+'Diseño reactor'!AW1206*'Propiedades físicas'!$L$8+AX1206*'Propiedades físicas'!$L$9+'Diseño reactor'!AY1206*'Propiedades físicas'!$L$7+'Diseño reactor'!AZ1206*'Propiedades físicas'!$L$6</f>
        <v>2.0505526180063054</v>
      </c>
      <c r="BD1206" s="29">
        <f t="shared" si="755"/>
        <v>2.4855448215929821</v>
      </c>
      <c r="BE1206" s="58">
        <f t="shared" si="756"/>
        <v>42.371675438736133</v>
      </c>
      <c r="BF1206" s="30">
        <f>AU1206*'Propiedades físicas'!$I$4+'Diseño reactor'!AV1206*'Propiedades físicas'!$I$5+'Diseño reactor'!AW1206*'Propiedades físicas'!$I$8+'Diseño reactor'!AX1206*'Propiedades físicas'!$I$9+'Diseño reactor'!AY1206*'Propiedades físicas'!$I$7+'Diseño reactor'!AZ1206*'Propiedades físicas'!$I$6</f>
        <v>1.9790561582168797E-2</v>
      </c>
      <c r="BG1206" s="24">
        <f>AU1206*'Propiedades físicas'!$O$4+'Diseño reactor'!AV1206*'Propiedades físicas'!$O$5+'Diseño reactor'!AW1206*'Propiedades físicas'!$O$8+'Diseño reactor'!AX1206*'Propiedades físicas'!$O$9+'Diseño reactor'!AY1206*'Propiedades físicas'!$O$7+'Diseño reactor'!AZ1206*'Propiedades físicas'!$O$6</f>
        <v>0.15130058810673097</v>
      </c>
      <c r="BH1206" s="54">
        <f t="shared" si="757"/>
        <v>41547.960795285857</v>
      </c>
      <c r="BI1206" s="34">
        <f t="shared" si="779"/>
        <v>268.21830881122571</v>
      </c>
      <c r="BJ1206" s="27">
        <f t="shared" si="758"/>
        <v>4796.4615960546962</v>
      </c>
      <c r="BK1206" s="34">
        <f t="shared" si="759"/>
        <v>558.23650793417312</v>
      </c>
      <c r="BL1206" s="27">
        <f t="shared" si="760"/>
        <v>105.30781109773606</v>
      </c>
      <c r="BM1206" s="34">
        <f t="shared" si="761"/>
        <v>1.1054421768707483</v>
      </c>
      <c r="BN1206" s="45">
        <f t="shared" si="762"/>
        <v>1208.3337612617613</v>
      </c>
      <c r="BO1206" s="45">
        <f t="shared" si="763"/>
        <v>96.0373138826819</v>
      </c>
      <c r="BP1206" s="66">
        <f t="shared" si="764"/>
        <v>6.6907395421541089</v>
      </c>
    </row>
    <row r="1207" spans="8:68">
      <c r="H1207" s="68">
        <v>1202</v>
      </c>
      <c r="I1207" s="31">
        <f>('Propiedades físicas'!$C$10*'Diseño reactor'!H1207)/1000</f>
        <v>1052.0448284829847</v>
      </c>
      <c r="J1207" s="31">
        <f t="shared" si="741"/>
        <v>0.43344160596040149</v>
      </c>
      <c r="K1207" s="31">
        <f>(I1207*1000)/'Propiedades físicas'!$F$10</f>
        <v>6872.1317252205954</v>
      </c>
      <c r="L1207" s="31">
        <f t="shared" si="742"/>
        <v>981.73310360294215</v>
      </c>
      <c r="M1207" s="31">
        <f t="shared" si="743"/>
        <v>5890.3986216176527</v>
      </c>
      <c r="N1207" s="31">
        <f t="shared" si="744"/>
        <v>0.81674967021875389</v>
      </c>
      <c r="O1207" s="32">
        <f t="shared" si="745"/>
        <v>4.9004980213125231</v>
      </c>
      <c r="P1207" s="33">
        <f t="shared" si="746"/>
        <v>0.59370418670430036</v>
      </c>
      <c r="Q1207" s="31">
        <f t="shared" si="747"/>
        <v>4.5999070163865339</v>
      </c>
      <c r="R1207" s="31">
        <f t="shared" si="748"/>
        <v>0.16213417919415696</v>
      </c>
      <c r="S1207" s="31">
        <f t="shared" si="749"/>
        <v>0.30059100492598889</v>
      </c>
      <c r="T1207" s="31">
        <f t="shared" si="750"/>
        <v>4.4277087229057585E-2</v>
      </c>
      <c r="U1207" s="31">
        <f t="shared" si="751"/>
        <v>1.6634217091238926E-2</v>
      </c>
      <c r="V1207" s="47">
        <f t="shared" si="765"/>
        <v>5.879400683867829E-4</v>
      </c>
      <c r="W1207" s="31">
        <f t="shared" si="752"/>
        <v>0.27308916262520699</v>
      </c>
      <c r="X1207" s="34">
        <f>(S1207*H1207*'Propiedades físicas'!$F$5*60*24*365)/(1000000)</f>
        <v>55921.248755790497</v>
      </c>
      <c r="Y1207" s="34">
        <f>(U1207*H1207*'Propiedades físicas'!$F$7*60*24*365)/(1000000)</f>
        <v>967.77558667326377</v>
      </c>
      <c r="Z1207" s="31">
        <f t="shared" si="766"/>
        <v>713.63243241856901</v>
      </c>
      <c r="AA1207" s="31">
        <f t="shared" si="782"/>
        <v>5529.0882336966133</v>
      </c>
      <c r="AB1207" s="31">
        <f t="shared" si="783"/>
        <v>194.88528339137667</v>
      </c>
      <c r="AC1207" s="31">
        <f t="shared" si="784"/>
        <v>361.31038792103863</v>
      </c>
      <c r="AD1207" s="31">
        <f t="shared" si="781"/>
        <v>53.221058849327214</v>
      </c>
      <c r="AE1207" s="31">
        <f t="shared" si="770"/>
        <v>19.994328943669188</v>
      </c>
      <c r="AF1207" s="31">
        <f t="shared" si="771"/>
        <v>6872.1317252205936</v>
      </c>
      <c r="AG1207" s="31">
        <f t="shared" si="772"/>
        <v>0.10384440533925615</v>
      </c>
      <c r="AH1207" s="31">
        <f t="shared" si="773"/>
        <v>0.80456668393083386</v>
      </c>
      <c r="AI1207" s="31">
        <f t="shared" si="773"/>
        <v>2.8358781697410042E-2</v>
      </c>
      <c r="AJ1207" s="31">
        <f t="shared" si="773"/>
        <v>5.2576173212023326E-2</v>
      </c>
      <c r="AK1207" s="31">
        <f t="shared" si="754"/>
        <v>7.744475946816755E-3</v>
      </c>
      <c r="AL1207" s="31">
        <f t="shared" si="754"/>
        <v>2.9094798736599269E-3</v>
      </c>
      <c r="AM1207" s="31">
        <f t="shared" si="774"/>
        <v>1</v>
      </c>
      <c r="AN1207" s="31">
        <f>(Z1207*'Propiedades físicas'!$F$4)/1000</f>
        <v>627.55408842024121</v>
      </c>
      <c r="AO1207" s="31">
        <f>(AA1207*'Propiedades físicas'!$F$6)/1000</f>
        <v>177.15198700763949</v>
      </c>
      <c r="AP1207" s="31">
        <f>(AB1207*'Propiedades físicas'!$F$9)/1000</f>
        <v>120.23447558830982</v>
      </c>
      <c r="AQ1207" s="31">
        <f>(AC1207*'Propiedades físicas'!$F$5)/1000</f>
        <v>106.39506993110825</v>
      </c>
      <c r="AR1207" s="31">
        <f>(AD1207*'Propiedades físicas'!$F$8)/1000</f>
        <v>18.867929783263477</v>
      </c>
      <c r="AS1207" s="31">
        <f>(AE1207*'Propiedades físicas'!$F$7)/1000</f>
        <v>1.8412777524224957</v>
      </c>
      <c r="AT1207" s="31">
        <f t="shared" si="775"/>
        <v>1052.0448284829847</v>
      </c>
      <c r="AU1207" s="31">
        <f t="shared" si="776"/>
        <v>0.59650888577167793</v>
      </c>
      <c r="AV1207" s="31">
        <f t="shared" si="780"/>
        <v>0.1683882494466391</v>
      </c>
      <c r="AW1207" s="31">
        <f t="shared" si="780"/>
        <v>0.11428645655878003</v>
      </c>
      <c r="AX1207" s="31">
        <f t="shared" si="780"/>
        <v>0.10113168854651049</v>
      </c>
      <c r="AY1207" s="31">
        <f t="shared" si="777"/>
        <v>1.7934530233346076E-2</v>
      </c>
      <c r="AZ1207" s="31">
        <f t="shared" si="777"/>
        <v>1.7501894430464145E-3</v>
      </c>
      <c r="BA1207" s="31">
        <f t="shared" si="778"/>
        <v>1</v>
      </c>
      <c r="BB1207" s="34">
        <f>AU1207*'Propiedades físicas'!$C$4+'Diseño reactor'!AV1207*'Propiedades físicas'!$C$5+'Diseño reactor'!AW1207*'Propiedades físicas'!$C$8+'Diseño reactor'!AX1207*'Propiedades físicas'!$C$9+'Diseño reactor'!AY1207*'Propiedades físicas'!$C$7+'Diseño reactor'!AZ1207*'Propiedades físicas'!$C$6</f>
        <v>875.77625154590407</v>
      </c>
      <c r="BC1207" s="45">
        <f>AU1207*'Propiedades físicas'!$L$4+'Diseño reactor'!AV1207*'Propiedades físicas'!$L$5+'Diseño reactor'!AW1207*'Propiedades físicas'!$L$8+AX1207*'Propiedades físicas'!$L$9+'Diseño reactor'!AY1207*'Propiedades físicas'!$L$7+'Diseño reactor'!AZ1207*'Propiedades físicas'!$L$6</f>
        <v>2.0506539277936917</v>
      </c>
      <c r="BD1207" s="29">
        <f t="shared" si="755"/>
        <v>2.4839216383406253</v>
      </c>
      <c r="BE1207" s="58">
        <f t="shared" si="756"/>
        <v>42.369888216839229</v>
      </c>
      <c r="BF1207" s="30">
        <f>AU1207*'Propiedades físicas'!$I$4+'Diseño reactor'!AV1207*'Propiedades físicas'!$I$5+'Diseño reactor'!AW1207*'Propiedades físicas'!$I$8+'Diseño reactor'!AX1207*'Propiedades físicas'!$I$9+'Diseño reactor'!AY1207*'Propiedades físicas'!$I$7+'Diseño reactor'!AZ1207*'Propiedades físicas'!$I$6</f>
        <v>1.9790995258581207E-2</v>
      </c>
      <c r="BG1207" s="24">
        <f>AU1207*'Propiedades físicas'!$O$4+'Diseño reactor'!AV1207*'Propiedades físicas'!$O$5+'Diseño reactor'!AW1207*'Propiedades físicas'!$O$8+'Diseño reactor'!AX1207*'Propiedades físicas'!$O$9+'Diseño reactor'!AY1207*'Propiedades físicas'!$O$7+'Diseño reactor'!AZ1207*'Propiedades físicas'!$O$6</f>
        <v>0.15130516812953243</v>
      </c>
      <c r="BH1207" s="54">
        <f t="shared" si="757"/>
        <v>41547.005645038822</v>
      </c>
      <c r="BI1207" s="34">
        <f t="shared" si="779"/>
        <v>268.22931869195304</v>
      </c>
      <c r="BJ1207" s="27">
        <f t="shared" si="758"/>
        <v>4796.45371169396</v>
      </c>
      <c r="BK1207" s="34">
        <f t="shared" si="759"/>
        <v>558.25248867182654</v>
      </c>
      <c r="BL1207" s="27">
        <f t="shared" si="760"/>
        <v>105.30837978229395</v>
      </c>
      <c r="BM1207" s="34">
        <f t="shared" si="761"/>
        <v>1.1054421768707483</v>
      </c>
      <c r="BN1207" s="45">
        <f t="shared" si="762"/>
        <v>1209.4898440517381</v>
      </c>
      <c r="BO1207" s="45">
        <f t="shared" si="763"/>
        <v>96.057622735639427</v>
      </c>
      <c r="BP1207" s="66">
        <f t="shared" si="764"/>
        <v>6.6907323408484238</v>
      </c>
    </row>
    <row r="1208" spans="8:68">
      <c r="H1208" s="68">
        <v>1203</v>
      </c>
      <c r="I1208" s="31">
        <f>('Propiedades físicas'!$C$10*'Diseño reactor'!H1208)/1000</f>
        <v>1052.9200737645845</v>
      </c>
      <c r="J1208" s="31">
        <f t="shared" si="741"/>
        <v>0.43308130537356826</v>
      </c>
      <c r="K1208" s="31">
        <f>(I1208*1000)/'Propiedades físicas'!$F$10</f>
        <v>6877.8489729121256</v>
      </c>
      <c r="L1208" s="31">
        <f t="shared" si="742"/>
        <v>982.54985327316081</v>
      </c>
      <c r="M1208" s="31">
        <f t="shared" si="743"/>
        <v>5895.2991196389648</v>
      </c>
      <c r="N1208" s="31">
        <f t="shared" si="744"/>
        <v>0.81674967021875378</v>
      </c>
      <c r="O1208" s="32">
        <f t="shared" si="745"/>
        <v>4.9004980213125231</v>
      </c>
      <c r="P1208" s="33">
        <f t="shared" si="746"/>
        <v>0.59383899218485725</v>
      </c>
      <c r="Q1208" s="31">
        <f t="shared" si="747"/>
        <v>4.6001455696683466</v>
      </c>
      <c r="R1208" s="31">
        <f t="shared" si="748"/>
        <v>0.16207297929540423</v>
      </c>
      <c r="S1208" s="31">
        <f t="shared" si="749"/>
        <v>0.30035245164417546</v>
      </c>
      <c r="T1208" s="31">
        <f t="shared" si="750"/>
        <v>4.4233623866705644E-2</v>
      </c>
      <c r="U1208" s="31">
        <f t="shared" si="751"/>
        <v>1.6604074871786657E-2</v>
      </c>
      <c r="V1208" s="47">
        <f t="shared" si="765"/>
        <v>5.8807356507626642E-4</v>
      </c>
      <c r="W1208" s="31">
        <f t="shared" si="752"/>
        <v>0.27292411146513634</v>
      </c>
      <c r="X1208" s="34">
        <f>(S1208*H1208*'Propiedades físicas'!$F$5*60*24*365)/(1000000)</f>
        <v>55923.35543995144</v>
      </c>
      <c r="Y1208" s="34">
        <f>(U1208*H1208*'Propiedades físicas'!$F$7*60*24*365)/(1000000)</f>
        <v>966.82559687873766</v>
      </c>
      <c r="Z1208" s="31">
        <f t="shared" si="766"/>
        <v>714.38830759838322</v>
      </c>
      <c r="AA1208" s="31">
        <f t="shared" si="782"/>
        <v>5533.9751203110209</v>
      </c>
      <c r="AB1208" s="31">
        <f t="shared" si="783"/>
        <v>194.97379409237129</v>
      </c>
      <c r="AC1208" s="31">
        <f t="shared" si="784"/>
        <v>361.32399932794306</v>
      </c>
      <c r="AD1208" s="31">
        <f t="shared" si="781"/>
        <v>53.213049511646894</v>
      </c>
      <c r="AE1208" s="31">
        <f t="shared" si="770"/>
        <v>19.974702070759349</v>
      </c>
      <c r="AF1208" s="31">
        <f t="shared" si="771"/>
        <v>6877.8489729121247</v>
      </c>
      <c r="AG1208" s="31">
        <f t="shared" si="772"/>
        <v>0.1038679840764091</v>
      </c>
      <c r="AH1208" s="31">
        <f t="shared" si="773"/>
        <v>0.80460840912706189</v>
      </c>
      <c r="AI1208" s="31">
        <f t="shared" si="773"/>
        <v>2.8348077263728889E-2</v>
      </c>
      <c r="AJ1208" s="31">
        <f t="shared" si="773"/>
        <v>5.2534448015795293E-2</v>
      </c>
      <c r="AK1208" s="31">
        <f t="shared" si="754"/>
        <v>7.7368737989482418E-3</v>
      </c>
      <c r="AL1208" s="31">
        <f t="shared" si="754"/>
        <v>2.904207718056643E-3</v>
      </c>
      <c r="AM1208" s="31">
        <f t="shared" si="774"/>
        <v>1</v>
      </c>
      <c r="AN1208" s="31">
        <f>(Z1208*'Propiedades físicas'!$F$4)/1000</f>
        <v>628.2187899358662</v>
      </c>
      <c r="AO1208" s="31">
        <f>(AA1208*'Propiedades físicas'!$F$6)/1000</f>
        <v>177.30856285476509</v>
      </c>
      <c r="AP1208" s="31">
        <f>(AB1208*'Propiedades físicas'!$F$9)/1000</f>
        <v>120.28908226528846</v>
      </c>
      <c r="AQ1208" s="31">
        <f>(AC1208*'Propiedades físicas'!$F$5)/1000</f>
        <v>106.39907808209939</v>
      </c>
      <c r="AR1208" s="31">
        <f>(AD1208*'Propiedades físicas'!$F$8)/1000</f>
        <v>18.865090312869047</v>
      </c>
      <c r="AS1208" s="31">
        <f>(AE1208*'Propiedades físicas'!$F$7)/1000</f>
        <v>1.8394703136962285</v>
      </c>
      <c r="AT1208" s="31">
        <f t="shared" si="775"/>
        <v>1052.9200737645845</v>
      </c>
      <c r="AU1208" s="31">
        <f t="shared" si="776"/>
        <v>0.59664432808251844</v>
      </c>
      <c r="AV1208" s="31">
        <f t="shared" si="780"/>
        <v>0.1683969821382742</v>
      </c>
      <c r="AW1208" s="31">
        <f t="shared" si="780"/>
        <v>0.11424331747727996</v>
      </c>
      <c r="AX1208" s="31">
        <f t="shared" si="780"/>
        <v>0.10105142900513119</v>
      </c>
      <c r="AY1208" s="31">
        <f t="shared" si="777"/>
        <v>1.7916925304139436E-2</v>
      </c>
      <c r="AZ1208" s="31">
        <f t="shared" si="777"/>
        <v>1.7470179926567756E-3</v>
      </c>
      <c r="BA1208" s="31">
        <f t="shared" si="778"/>
        <v>1.0000000000000002</v>
      </c>
      <c r="BB1208" s="34">
        <f>AU1208*'Propiedades físicas'!$C$4+'Diseño reactor'!AV1208*'Propiedades físicas'!$C$5+'Diseño reactor'!AW1208*'Propiedades físicas'!$C$8+'Diseño reactor'!AX1208*'Propiedades físicas'!$C$9+'Diseño reactor'!AY1208*'Propiedades físicas'!$C$7+'Diseño reactor'!AZ1208*'Propiedades físicas'!$C$6</f>
        <v>875.77531107318953</v>
      </c>
      <c r="BC1208" s="45">
        <f>AU1208*'Propiedades físicas'!$L$4+'Diseño reactor'!AV1208*'Propiedades físicas'!$L$5+'Diseño reactor'!AW1208*'Propiedades físicas'!$L$8+AX1208*'Propiedades físicas'!$L$9+'Diseño reactor'!AY1208*'Propiedades físicas'!$L$7+'Diseño reactor'!AZ1208*'Propiedades físicas'!$L$6</f>
        <v>2.0507551091648391</v>
      </c>
      <c r="BD1208" s="29">
        <f t="shared" si="755"/>
        <v>2.4823005783941832</v>
      </c>
      <c r="BE1208" s="58">
        <f t="shared" si="756"/>
        <v>42.368103403506005</v>
      </c>
      <c r="BF1208" s="30">
        <f>AU1208*'Propiedades físicas'!$I$4+'Diseño reactor'!AV1208*'Propiedades físicas'!$I$5+'Diseño reactor'!AW1208*'Propiedades físicas'!$I$8+'Diseño reactor'!AX1208*'Propiedades físicas'!$I$9+'Diseño reactor'!AY1208*'Propiedades físicas'!$I$7+'Diseño reactor'!AZ1208*'Propiedades físicas'!$I$6</f>
        <v>1.979142795863471E-2</v>
      </c>
      <c r="BG1208" s="24">
        <f>AU1208*'Propiedades físicas'!$O$4+'Diseño reactor'!AV1208*'Propiedades físicas'!$O$5+'Diseño reactor'!AW1208*'Propiedades físicas'!$O$8+'Diseño reactor'!AX1208*'Propiedades físicas'!$O$9+'Diseño reactor'!AY1208*'Propiedades físicas'!$O$7+'Diseño reactor'!AZ1208*'Propiedades físicas'!$O$6</f>
        <v>0.15130974296620636</v>
      </c>
      <c r="BH1208" s="54">
        <f t="shared" si="757"/>
        <v>41546.052687476244</v>
      </c>
      <c r="BI1208" s="34">
        <f t="shared" si="779"/>
        <v>268.24030765092766</v>
      </c>
      <c r="BJ1208" s="27">
        <f t="shared" si="758"/>
        <v>4796.4458670227777</v>
      </c>
      <c r="BK1208" s="34">
        <f t="shared" si="759"/>
        <v>558.26845483887632</v>
      </c>
      <c r="BL1208" s="27">
        <f t="shared" si="760"/>
        <v>105.30894792196763</v>
      </c>
      <c r="BM1208" s="34">
        <f t="shared" si="761"/>
        <v>1.1054421768707483</v>
      </c>
      <c r="BN1208" s="45">
        <f t="shared" si="762"/>
        <v>1210.6460094831859</v>
      </c>
      <c r="BO1208" s="45">
        <f t="shared" si="763"/>
        <v>96.077907047442238</v>
      </c>
      <c r="BP1208" s="66">
        <f t="shared" si="764"/>
        <v>6.6907251558497496</v>
      </c>
    </row>
    <row r="1209" spans="8:68">
      <c r="H1209" s="68">
        <v>1204</v>
      </c>
      <c r="I1209" s="31">
        <f>('Propiedades físicas'!$C$10*'Diseño reactor'!H1209)/1000</f>
        <v>1053.7953190461844</v>
      </c>
      <c r="J1209" s="31">
        <f t="shared" si="741"/>
        <v>0.4327216032926931</v>
      </c>
      <c r="K1209" s="31">
        <f>(I1209*1000)/'Propiedades físicas'!$F$10</f>
        <v>6883.5662206036577</v>
      </c>
      <c r="L1209" s="31">
        <f t="shared" si="742"/>
        <v>983.36660294337958</v>
      </c>
      <c r="M1209" s="31">
        <f t="shared" si="743"/>
        <v>5900.1996176602779</v>
      </c>
      <c r="N1209" s="31">
        <f t="shared" si="744"/>
        <v>0.81674967021875378</v>
      </c>
      <c r="O1209" s="32">
        <f t="shared" si="745"/>
        <v>4.9004980213125231</v>
      </c>
      <c r="P1209" s="33">
        <f t="shared" si="746"/>
        <v>0.59397363481485355</v>
      </c>
      <c r="Q1209" s="31">
        <f t="shared" si="747"/>
        <v>4.600383753979937</v>
      </c>
      <c r="R1209" s="31">
        <f t="shared" si="748"/>
        <v>0.162011808909646</v>
      </c>
      <c r="S1209" s="31">
        <f t="shared" si="749"/>
        <v>0.30011426733258445</v>
      </c>
      <c r="T1209" s="31">
        <f t="shared" si="750"/>
        <v>4.4190221059824147E-2</v>
      </c>
      <c r="U1209" s="31">
        <f t="shared" si="751"/>
        <v>1.6574005434430064E-2</v>
      </c>
      <c r="V1209" s="47">
        <f t="shared" si="765"/>
        <v>5.8820690049626271E-4</v>
      </c>
      <c r="W1209" s="31">
        <f t="shared" si="752"/>
        <v>0.27275925969365017</v>
      </c>
      <c r="X1209" s="34">
        <f>(S1209*H1209*'Propiedades físicas'!$F$5*60*24*365)/(1000000)</f>
        <v>55925.457037264423</v>
      </c>
      <c r="Y1209" s="34">
        <f>(U1209*H1209*'Propiedades físicas'!$F$7*60*24*365)/(1000000)</f>
        <v>965.8769306605717</v>
      </c>
      <c r="Z1209" s="31">
        <f t="shared" si="766"/>
        <v>715.14425631708366</v>
      </c>
      <c r="AA1209" s="31">
        <f t="shared" si="782"/>
        <v>5538.8620397918439</v>
      </c>
      <c r="AB1209" s="31">
        <f t="shared" si="783"/>
        <v>195.06221792721379</v>
      </c>
      <c r="AC1209" s="31">
        <f t="shared" si="784"/>
        <v>361.33757786843165</v>
      </c>
      <c r="AD1209" s="31">
        <f t="shared" si="781"/>
        <v>53.205026156028275</v>
      </c>
      <c r="AE1209" s="31">
        <f t="shared" si="770"/>
        <v>19.955102543053798</v>
      </c>
      <c r="AF1209" s="31">
        <f t="shared" si="771"/>
        <v>6883.566220603655</v>
      </c>
      <c r="AG1209" s="31">
        <f t="shared" si="772"/>
        <v>0.10389153432947856</v>
      </c>
      <c r="AH1209" s="31">
        <f t="shared" si="773"/>
        <v>0.80465006978695308</v>
      </c>
      <c r="AI1209" s="31">
        <f t="shared" si="773"/>
        <v>2.8337377992146025E-2</v>
      </c>
      <c r="AJ1209" s="31">
        <f t="shared" si="773"/>
        <v>5.2492787355904034E-2</v>
      </c>
      <c r="AK1209" s="31">
        <f t="shared" si="754"/>
        <v>7.7292822427968821E-3</v>
      </c>
      <c r="AL1209" s="31">
        <f t="shared" si="754"/>
        <v>2.8989482927214193E-3</v>
      </c>
      <c r="AM1209" s="31">
        <f t="shared" si="774"/>
        <v>0.99999999999999989</v>
      </c>
      <c r="AN1209" s="31">
        <f>(Z1209*'Propiedades físicas'!$F$4)/1000</f>
        <v>628.88355612011708</v>
      </c>
      <c r="AO1209" s="31">
        <f>(AA1209*'Propiedades físicas'!$F$6)/1000</f>
        <v>177.46513975493068</v>
      </c>
      <c r="AP1209" s="31">
        <f>(AB1209*'Propiedades físicas'!$F$9)/1000</f>
        <v>120.34363535019455</v>
      </c>
      <c r="AQ1209" s="31">
        <f>(AC1209*'Propiedades físicas'!$F$5)/1000</f>
        <v>106.40307655491708</v>
      </c>
      <c r="AR1209" s="31">
        <f>(AD1209*'Propiedades físicas'!$F$8)/1000</f>
        <v>18.862245872835139</v>
      </c>
      <c r="AS1209" s="31">
        <f>(AE1209*'Propiedades físicas'!$F$7)/1000</f>
        <v>1.8376653931898244</v>
      </c>
      <c r="AT1209" s="31">
        <f t="shared" si="775"/>
        <v>1053.7953190461842</v>
      </c>
      <c r="AU1209" s="31">
        <f t="shared" si="776"/>
        <v>0.5967796067734813</v>
      </c>
      <c r="AV1209" s="31">
        <f t="shared" si="780"/>
        <v>0.16840570132306024</v>
      </c>
      <c r="AW1209" s="31">
        <f t="shared" si="780"/>
        <v>0.11420019919913907</v>
      </c>
      <c r="AX1209" s="31">
        <f t="shared" si="780"/>
        <v>0.10097129360113792</v>
      </c>
      <c r="AY1209" s="31">
        <f t="shared" si="777"/>
        <v>1.789934490305747E-2</v>
      </c>
      <c r="AZ1209" s="31">
        <f t="shared" si="777"/>
        <v>1.7438542001241191E-3</v>
      </c>
      <c r="BA1209" s="31">
        <f t="shared" si="778"/>
        <v>1</v>
      </c>
      <c r="BB1209" s="34">
        <f>AU1209*'Propiedades físicas'!$C$4+'Diseño reactor'!AV1209*'Propiedades físicas'!$C$5+'Diseño reactor'!AW1209*'Propiedades físicas'!$C$8+'Diseño reactor'!AX1209*'Propiedades físicas'!$C$9+'Diseño reactor'!AY1209*'Propiedades físicas'!$C$7+'Diseño reactor'!AZ1209*'Propiedades físicas'!$C$6</f>
        <v>875.77437272885061</v>
      </c>
      <c r="BC1209" s="45">
        <f>AU1209*'Propiedades físicas'!$L$4+'Diseño reactor'!AV1209*'Propiedades físicas'!$L$5+'Diseño reactor'!AW1209*'Propiedades físicas'!$L$8+AX1209*'Propiedades físicas'!$L$9+'Diseño reactor'!AY1209*'Propiedades físicas'!$L$7+'Diseño reactor'!AZ1209*'Propiedades físicas'!$L$6</f>
        <v>2.050856162360208</v>
      </c>
      <c r="BD1209" s="29">
        <f t="shared" si="755"/>
        <v>2.4806816375861702</v>
      </c>
      <c r="BE1209" s="58">
        <f t="shared" si="756"/>
        <v>42.366320993832872</v>
      </c>
      <c r="BF1209" s="30">
        <f>AU1209*'Propiedades físicas'!$I$4+'Diseño reactor'!AV1209*'Propiedades físicas'!$I$5+'Diseño reactor'!AW1209*'Propiedades físicas'!$I$8+'Diseño reactor'!AX1209*'Propiedades físicas'!$I$9+'Diseño reactor'!AY1209*'Propiedades físicas'!$I$7+'Diseño reactor'!AZ1209*'Propiedades físicas'!$I$6</f>
        <v>1.9791859685050182E-2</v>
      </c>
      <c r="BG1209" s="24">
        <f>AU1209*'Propiedades físicas'!$O$4+'Diseño reactor'!AV1209*'Propiedades físicas'!$O$5+'Diseño reactor'!AW1209*'Propiedades físicas'!$O$8+'Diseño reactor'!AX1209*'Propiedades físicas'!$O$9+'Diseño reactor'!AY1209*'Propiedades físicas'!$O$7+'Diseño reactor'!AZ1209*'Propiedades físicas'!$O$6</f>
        <v>0.15131431262500922</v>
      </c>
      <c r="BH1209" s="54">
        <f t="shared" si="757"/>
        <v>41545.101916311884</v>
      </c>
      <c r="BI1209" s="34">
        <f t="shared" si="779"/>
        <v>268.25127574180965</v>
      </c>
      <c r="BJ1209" s="27">
        <f t="shared" si="758"/>
        <v>4796.4380619040166</v>
      </c>
      <c r="BK1209" s="34">
        <f t="shared" si="759"/>
        <v>558.28440645033663</v>
      </c>
      <c r="BL1209" s="27">
        <f t="shared" si="760"/>
        <v>105.30951551736534</v>
      </c>
      <c r="BM1209" s="34">
        <f t="shared" si="761"/>
        <v>1.1054421768707483</v>
      </c>
      <c r="BN1209" s="45">
        <f t="shared" si="762"/>
        <v>1211.8022574002457</v>
      </c>
      <c r="BO1209" s="45">
        <f t="shared" si="763"/>
        <v>96.098166862543323</v>
      </c>
      <c r="BP1209" s="66">
        <f t="shared" si="764"/>
        <v>6.6907179871113822</v>
      </c>
    </row>
    <row r="1210" spans="8:68">
      <c r="H1210" s="68">
        <v>1205</v>
      </c>
      <c r="I1210" s="31">
        <f>('Propiedades físicas'!$C$10*'Diseño reactor'!H1210)/1000</f>
        <v>1054.6705643277844</v>
      </c>
      <c r="J1210" s="31">
        <f t="shared" si="741"/>
        <v>0.43236249822771988</v>
      </c>
      <c r="K1210" s="31">
        <f>(I1210*1000)/'Propiedades físicas'!$F$10</f>
        <v>6889.2834682951898</v>
      </c>
      <c r="L1210" s="31">
        <f t="shared" si="742"/>
        <v>984.18335261359846</v>
      </c>
      <c r="M1210" s="31">
        <f t="shared" si="743"/>
        <v>5905.100115681591</v>
      </c>
      <c r="N1210" s="31">
        <f t="shared" si="744"/>
        <v>0.81674967021875389</v>
      </c>
      <c r="O1210" s="32">
        <f t="shared" si="745"/>
        <v>4.900498021312524</v>
      </c>
      <c r="P1210" s="33">
        <f t="shared" si="746"/>
        <v>0.59410811488920645</v>
      </c>
      <c r="Q1210" s="31">
        <f t="shared" si="747"/>
        <v>4.6006215701576307</v>
      </c>
      <c r="R1210" s="31">
        <f t="shared" si="748"/>
        <v>0.16195066806382799</v>
      </c>
      <c r="S1210" s="31">
        <f t="shared" si="749"/>
        <v>0.29987645115489187</v>
      </c>
      <c r="T1210" s="31">
        <f t="shared" si="750"/>
        <v>4.4146878706094392E-2</v>
      </c>
      <c r="U1210" s="31">
        <f t="shared" si="751"/>
        <v>1.6544008559625043E-2</v>
      </c>
      <c r="V1210" s="47">
        <f t="shared" si="765"/>
        <v>5.8834007493882589E-4</v>
      </c>
      <c r="W1210" s="31">
        <f t="shared" si="752"/>
        <v>0.27259460694966214</v>
      </c>
      <c r="X1210" s="34">
        <f>(S1210*H1210*'Propiedades físicas'!$F$5*60*24*365)/(1000000)</f>
        <v>55927.553563073692</v>
      </c>
      <c r="Y1210" s="34">
        <f>(U1210*H1210*'Propiedades físicas'!$F$7*60*24*365)/(1000000)</f>
        <v>964.92958578235914</v>
      </c>
      <c r="Z1210" s="31">
        <f t="shared" si="766"/>
        <v>715.90027844149381</v>
      </c>
      <c r="AA1210" s="31">
        <f t="shared" si="782"/>
        <v>5543.7489920399448</v>
      </c>
      <c r="AB1210" s="31">
        <f t="shared" si="783"/>
        <v>195.15055501691273</v>
      </c>
      <c r="AC1210" s="31">
        <f t="shared" si="784"/>
        <v>361.35112364164468</v>
      </c>
      <c r="AD1210" s="31">
        <f t="shared" si="781"/>
        <v>53.196988840843744</v>
      </c>
      <c r="AE1210" s="31">
        <f t="shared" si="770"/>
        <v>19.935530314348178</v>
      </c>
      <c r="AF1210" s="31">
        <f t="shared" si="771"/>
        <v>6889.2834682951889</v>
      </c>
      <c r="AG1210" s="31">
        <f t="shared" si="772"/>
        <v>0.10391505615004827</v>
      </c>
      <c r="AH1210" s="31">
        <f t="shared" si="773"/>
        <v>0.80469166605678832</v>
      </c>
      <c r="AI1210" s="31">
        <f t="shared" si="773"/>
        <v>2.8326683887374485E-2</v>
      </c>
      <c r="AJ1210" s="31">
        <f t="shared" si="773"/>
        <v>5.2451191086068646E-2</v>
      </c>
      <c r="AK1210" s="31">
        <f t="shared" si="754"/>
        <v>7.7217012604661756E-3</v>
      </c>
      <c r="AL1210" s="31">
        <f t="shared" si="754"/>
        <v>2.8937015592539399E-3</v>
      </c>
      <c r="AM1210" s="31">
        <f t="shared" si="774"/>
        <v>0.99999999999999989</v>
      </c>
      <c r="AN1210" s="31">
        <f>(Z1210*'Propiedades físicas'!$F$4)/1000</f>
        <v>629.54838685588084</v>
      </c>
      <c r="AO1210" s="31">
        <f>(AA1210*'Propiedades físicas'!$F$6)/1000</f>
        <v>177.62171770495982</v>
      </c>
      <c r="AP1210" s="31">
        <f>(AB1210*'Propiedades físicas'!$F$9)/1000</f>
        <v>120.39813491768429</v>
      </c>
      <c r="AQ1210" s="31">
        <f>(AC1210*'Propiedades físicas'!$F$5)/1000</f>
        <v>106.40706537875511</v>
      </c>
      <c r="AR1210" s="31">
        <f>(AD1210*'Propiedades físicas'!$F$8)/1000</f>
        <v>18.859396483855917</v>
      </c>
      <c r="AS1210" s="31">
        <f>(AE1210*'Propiedades físicas'!$F$7)/1000</f>
        <v>1.8358629866483238</v>
      </c>
      <c r="AT1210" s="31">
        <f t="shared" si="775"/>
        <v>1054.6705643277844</v>
      </c>
      <c r="AU1210" s="31">
        <f t="shared" si="776"/>
        <v>0.59691472214087649</v>
      </c>
      <c r="AV1210" s="31">
        <f t="shared" si="780"/>
        <v>0.1684144070316124</v>
      </c>
      <c r="AW1210" s="31">
        <f t="shared" si="780"/>
        <v>0.11415710174335099</v>
      </c>
      <c r="AX1210" s="31">
        <f t="shared" si="780"/>
        <v>0.10089128205315544</v>
      </c>
      <c r="AY1210" s="31">
        <f t="shared" si="777"/>
        <v>1.7881788988655747E-2</v>
      </c>
      <c r="AZ1210" s="31">
        <f t="shared" si="777"/>
        <v>1.7406980423488429E-3</v>
      </c>
      <c r="BA1210" s="31">
        <f t="shared" si="778"/>
        <v>1</v>
      </c>
      <c r="BB1210" s="34">
        <f>AU1210*'Propiedades físicas'!$C$4+'Diseño reactor'!AV1210*'Propiedades físicas'!$C$5+'Diseño reactor'!AW1210*'Propiedades físicas'!$C$8+'Diseño reactor'!AX1210*'Propiedades físicas'!$C$9+'Diseño reactor'!AY1210*'Propiedades físicas'!$C$7+'Diseño reactor'!AZ1210*'Propiedades físicas'!$C$6</f>
        <v>875.7734365067945</v>
      </c>
      <c r="BC1210" s="45">
        <f>AU1210*'Propiedades físicas'!$L$4+'Diseño reactor'!AV1210*'Propiedades físicas'!$L$5+'Diseño reactor'!AW1210*'Propiedades físicas'!$L$8+AX1210*'Propiedades físicas'!$L$9+'Diseño reactor'!AY1210*'Propiedades físicas'!$L$7+'Diseño reactor'!AZ1210*'Propiedades físicas'!$L$6</f>
        <v>2.050957087619663</v>
      </c>
      <c r="BD1210" s="29">
        <f t="shared" si="755"/>
        <v>2.479064811760006</v>
      </c>
      <c r="BE1210" s="58">
        <f t="shared" si="756"/>
        <v>42.364540982929626</v>
      </c>
      <c r="BF1210" s="30">
        <f>AU1210*'Propiedades físicas'!$I$4+'Diseño reactor'!AV1210*'Propiedades físicas'!$I$5+'Diseño reactor'!AW1210*'Propiedades físicas'!$I$8+'Diseño reactor'!AX1210*'Propiedades físicas'!$I$9+'Diseño reactor'!AY1210*'Propiedades físicas'!$I$7+'Diseño reactor'!AZ1210*'Propiedades físicas'!$I$6</f>
        <v>1.97922904405393E-2</v>
      </c>
      <c r="BG1210" s="24">
        <f>AU1210*'Propiedades físicas'!$O$4+'Diseño reactor'!AV1210*'Propiedades físicas'!$O$5+'Diseño reactor'!AW1210*'Propiedades físicas'!$O$8+'Diseño reactor'!AX1210*'Propiedades físicas'!$O$9+'Diseño reactor'!AY1210*'Propiedades físicas'!$O$7+'Diseño reactor'!AZ1210*'Propiedades físicas'!$O$6</f>
        <v>0.15131887711418143</v>
      </c>
      <c r="BH1210" s="54">
        <f t="shared" si="757"/>
        <v>41544.153325281513</v>
      </c>
      <c r="BI1210" s="34">
        <f t="shared" si="779"/>
        <v>268.26222301808662</v>
      </c>
      <c r="BJ1210" s="27">
        <f t="shared" si="758"/>
        <v>4796.4302962010661</v>
      </c>
      <c r="BK1210" s="34">
        <f t="shared" si="759"/>
        <v>558.30034352121993</v>
      </c>
      <c r="BL1210" s="27">
        <f t="shared" si="760"/>
        <v>105.31008256909512</v>
      </c>
      <c r="BM1210" s="34">
        <f t="shared" si="761"/>
        <v>1.1054421768707483</v>
      </c>
      <c r="BN1210" s="45">
        <f t="shared" si="762"/>
        <v>1212.9585876474423</v>
      </c>
      <c r="BO1210" s="45">
        <f t="shared" si="763"/>
        <v>96.118402225288307</v>
      </c>
      <c r="BP1210" s="66">
        <f t="shared" si="764"/>
        <v>6.6907108345867758</v>
      </c>
    </row>
    <row r="1211" spans="8:68">
      <c r="H1211" s="68">
        <v>1206</v>
      </c>
      <c r="I1211" s="31">
        <f>('Propiedades físicas'!$C$10*'Diseño reactor'!H1211)/1000</f>
        <v>1055.5458096093842</v>
      </c>
      <c r="J1211" s="31">
        <f t="shared" si="741"/>
        <v>0.4320039886935344</v>
      </c>
      <c r="K1211" s="31">
        <f>(I1211*1000)/'Propiedades físicas'!$F$10</f>
        <v>6895.00071598672</v>
      </c>
      <c r="L1211" s="31">
        <f t="shared" si="742"/>
        <v>985.00010228381711</v>
      </c>
      <c r="M1211" s="31">
        <f t="shared" si="743"/>
        <v>5910.0006137029022</v>
      </c>
      <c r="N1211" s="31">
        <f t="shared" si="744"/>
        <v>0.81674967021875378</v>
      </c>
      <c r="O1211" s="32">
        <f t="shared" si="745"/>
        <v>4.9004980213125222</v>
      </c>
      <c r="P1211" s="33">
        <f t="shared" si="746"/>
        <v>0.59424243270212118</v>
      </c>
      <c r="Q1211" s="31">
        <f t="shared" si="747"/>
        <v>4.6008590190352718</v>
      </c>
      <c r="R1211" s="31">
        <f t="shared" si="748"/>
        <v>0.16188955678463696</v>
      </c>
      <c r="S1211" s="31">
        <f t="shared" si="749"/>
        <v>0.29963900227724988</v>
      </c>
      <c r="T1211" s="31">
        <f t="shared" si="750"/>
        <v>4.4103596703373944E-2</v>
      </c>
      <c r="U1211" s="31">
        <f t="shared" si="751"/>
        <v>1.6514084028621687E-2</v>
      </c>
      <c r="V1211" s="47">
        <f t="shared" si="765"/>
        <v>5.8847308869530452E-4</v>
      </c>
      <c r="W1211" s="31">
        <f t="shared" si="752"/>
        <v>0.2724301528729573</v>
      </c>
      <c r="X1211" s="34">
        <f>(S1211*H1211*'Propiedades físicas'!$F$5*60*24*365)/(1000000)</f>
        <v>55929.645032667984</v>
      </c>
      <c r="Y1211" s="34">
        <f>(U1211*H1211*'Propiedades físicas'!$F$7*60*24*365)/(1000000)</f>
        <v>963.98356001154684</v>
      </c>
      <c r="Z1211" s="31">
        <f t="shared" si="766"/>
        <v>716.6563738387581</v>
      </c>
      <c r="AA1211" s="31">
        <f t="shared" si="782"/>
        <v>5548.6359769565379</v>
      </c>
      <c r="AB1211" s="31">
        <f t="shared" si="783"/>
        <v>195.23880548227217</v>
      </c>
      <c r="AC1211" s="31">
        <f t="shared" si="784"/>
        <v>361.36463674636337</v>
      </c>
      <c r="AD1211" s="31">
        <f t="shared" si="781"/>
        <v>53.188937624268974</v>
      </c>
      <c r="AE1211" s="31">
        <f t="shared" si="770"/>
        <v>19.915985338517753</v>
      </c>
      <c r="AF1211" s="31">
        <f t="shared" si="771"/>
        <v>6895.0007159867191</v>
      </c>
      <c r="AG1211" s="31">
        <f t="shared" si="772"/>
        <v>0.10393854958957752</v>
      </c>
      <c r="AH1211" s="31">
        <f t="shared" si="773"/>
        <v>0.80473319808241561</v>
      </c>
      <c r="AI1211" s="31">
        <f t="shared" si="773"/>
        <v>2.8315994954082067E-2</v>
      </c>
      <c r="AJ1211" s="31">
        <f t="shared" si="773"/>
        <v>5.2409659060441413E-2</v>
      </c>
      <c r="AK1211" s="31">
        <f t="shared" si="754"/>
        <v>7.7141308340904638E-3</v>
      </c>
      <c r="AL1211" s="31">
        <f t="shared" si="754"/>
        <v>2.8884674793928063E-3</v>
      </c>
      <c r="AM1211" s="31">
        <f t="shared" si="774"/>
        <v>0.99999999999999978</v>
      </c>
      <c r="AN1211" s="31">
        <f>(Z1211*'Propiedades físicas'!$F$4)/1000</f>
        <v>630.21328202632708</v>
      </c>
      <c r="AO1211" s="31">
        <f>(AA1211*'Propiedades físicas'!$F$6)/1000</f>
        <v>177.77829670168748</v>
      </c>
      <c r="AP1211" s="31">
        <f>(AB1211*'Propiedades físicas'!$F$9)/1000</f>
        <v>120.4525810422878</v>
      </c>
      <c r="AQ1211" s="31">
        <f>(AC1211*'Propiedades físicas'!$F$5)/1000</f>
        <v>106.41104458270163</v>
      </c>
      <c r="AR1211" s="31">
        <f>(AD1211*'Propiedades físicas'!$F$8)/1000</f>
        <v>18.856542166555826</v>
      </c>
      <c r="AS1211" s="31">
        <f>(AE1211*'Propiedades físicas'!$F$7)/1000</f>
        <v>1.8340630898240999</v>
      </c>
      <c r="AT1211" s="31">
        <f t="shared" si="775"/>
        <v>1055.5458096093839</v>
      </c>
      <c r="AU1211" s="31">
        <f t="shared" si="776"/>
        <v>0.59704967448029966</v>
      </c>
      <c r="AV1211" s="31">
        <f t="shared" si="780"/>
        <v>0.16842309929445531</v>
      </c>
      <c r="AW1211" s="31">
        <f t="shared" si="780"/>
        <v>0.11411402512872708</v>
      </c>
      <c r="AX1211" s="31">
        <f t="shared" si="780"/>
        <v>0.10081139408064174</v>
      </c>
      <c r="AY1211" s="31">
        <f t="shared" si="777"/>
        <v>1.786425751956127E-2</v>
      </c>
      <c r="AZ1211" s="31">
        <f t="shared" si="777"/>
        <v>1.737549496314911E-3</v>
      </c>
      <c r="BA1211" s="31">
        <f t="shared" si="778"/>
        <v>0.99999999999999989</v>
      </c>
      <c r="BB1211" s="34">
        <f>AU1211*'Propiedades físicas'!$C$4+'Diseño reactor'!AV1211*'Propiedades físicas'!$C$5+'Diseño reactor'!AW1211*'Propiedades físicas'!$C$8+'Diseño reactor'!AX1211*'Propiedades físicas'!$C$9+'Diseño reactor'!AY1211*'Propiedades físicas'!$C$7+'Diseño reactor'!AZ1211*'Propiedades físicas'!$C$6</f>
        <v>875.77250240095134</v>
      </c>
      <c r="BC1211" s="45">
        <f>AU1211*'Propiedades físicas'!$L$4+'Diseño reactor'!AV1211*'Propiedades físicas'!$L$5+'Diseño reactor'!AW1211*'Propiedades físicas'!$L$8+AX1211*'Propiedades físicas'!$L$9+'Diseño reactor'!AY1211*'Propiedades físicas'!$L$7+'Diseño reactor'!AZ1211*'Propiedades físicas'!$L$6</f>
        <v>2.0510578851824826</v>
      </c>
      <c r="BD1211" s="29">
        <f t="shared" si="755"/>
        <v>2.4774500967699606</v>
      </c>
      <c r="BE1211" s="58">
        <f t="shared" si="756"/>
        <v>42.362763365919449</v>
      </c>
      <c r="BF1211" s="30">
        <f>AU1211*'Propiedades físicas'!$I$4+'Diseño reactor'!AV1211*'Propiedades físicas'!$I$5+'Diseño reactor'!AW1211*'Propiedades físicas'!$I$8+'Diseño reactor'!AX1211*'Propiedades físicas'!$I$9+'Diseño reactor'!AY1211*'Propiedades físicas'!$I$7+'Diseño reactor'!AZ1211*'Propiedades físicas'!$I$6</f>
        <v>1.9792720227804605E-2</v>
      </c>
      <c r="BG1211" s="24">
        <f>AU1211*'Propiedades físicas'!$O$4+'Diseño reactor'!AV1211*'Propiedades físicas'!$O$5+'Diseño reactor'!AW1211*'Propiedades físicas'!$O$8+'Diseño reactor'!AX1211*'Propiedades físicas'!$O$9+'Diseño reactor'!AY1211*'Propiedades físicas'!$O$7+'Diseño reactor'!AZ1211*'Propiedades físicas'!$O$6</f>
        <v>0.15132343644194771</v>
      </c>
      <c r="BH1211" s="54">
        <f t="shared" si="757"/>
        <v>41543.206908142856</v>
      </c>
      <c r="BI1211" s="34">
        <f t="shared" si="779"/>
        <v>268.2731495330753</v>
      </c>
      <c r="BJ1211" s="27">
        <f t="shared" si="758"/>
        <v>4796.4225697778274</v>
      </c>
      <c r="BK1211" s="34">
        <f t="shared" si="759"/>
        <v>558.31626606653731</v>
      </c>
      <c r="BL1211" s="27">
        <f t="shared" si="760"/>
        <v>105.31064907776472</v>
      </c>
      <c r="BM1211" s="34">
        <f t="shared" si="761"/>
        <v>1.1054421768707483</v>
      </c>
      <c r="BN1211" s="45">
        <f t="shared" si="762"/>
        <v>1214.1150000696948</v>
      </c>
      <c r="BO1211" s="45">
        <f t="shared" si="763"/>
        <v>96.138613179915851</v>
      </c>
      <c r="BP1211" s="66">
        <f t="shared" si="764"/>
        <v>6.6907036982295569</v>
      </c>
    </row>
    <row r="1212" spans="8:68">
      <c r="H1212" s="68">
        <v>1207</v>
      </c>
      <c r="I1212" s="31">
        <f>('Propiedades físicas'!$C$10*'Diseño reactor'!H1212)/1000</f>
        <v>1056.4210548909839</v>
      </c>
      <c r="J1212" s="31">
        <f t="shared" si="741"/>
        <v>0.43164607320994408</v>
      </c>
      <c r="K1212" s="31">
        <f>(I1212*1000)/'Propiedades físicas'!$F$10</f>
        <v>6900.7179636782521</v>
      </c>
      <c r="L1212" s="31">
        <f t="shared" si="742"/>
        <v>985.816851954036</v>
      </c>
      <c r="M1212" s="31">
        <f t="shared" si="743"/>
        <v>5914.9011117242153</v>
      </c>
      <c r="N1212" s="31">
        <f t="shared" si="744"/>
        <v>0.81674967021875389</v>
      </c>
      <c r="O1212" s="32">
        <f t="shared" si="745"/>
        <v>4.9004980213125231</v>
      </c>
      <c r="P1212" s="33">
        <f t="shared" si="746"/>
        <v>0.59437658854709385</v>
      </c>
      <c r="Q1212" s="31">
        <f t="shared" si="747"/>
        <v>4.6010961014442433</v>
      </c>
      <c r="R1212" s="31">
        <f t="shared" si="748"/>
        <v>0.16182847509850226</v>
      </c>
      <c r="S1212" s="31">
        <f t="shared" si="749"/>
        <v>0.29940191986827863</v>
      </c>
      <c r="T1212" s="31">
        <f t="shared" si="750"/>
        <v>4.406037494969671E-2</v>
      </c>
      <c r="U1212" s="31">
        <f t="shared" si="751"/>
        <v>1.648423162346099E-2</v>
      </c>
      <c r="V1212" s="47">
        <f t="shared" si="765"/>
        <v>5.8860594205634533E-4</v>
      </c>
      <c r="W1212" s="31">
        <f t="shared" si="752"/>
        <v>0.27226589710418947</v>
      </c>
      <c r="X1212" s="34">
        <f>(S1212*H1212*'Propiedades físicas'!$F$5*60*24*365)/(1000000)</f>
        <v>55931.731461280775</v>
      </c>
      <c r="Y1212" s="34">
        <f>(U1212*H1212*'Propiedades físicas'!$F$7*60*24*365)/(1000000)</f>
        <v>963.03885111943703</v>
      </c>
      <c r="Z1212" s="31">
        <f t="shared" si="766"/>
        <v>717.41254237634223</v>
      </c>
      <c r="AA1212" s="31">
        <f t="shared" si="782"/>
        <v>5553.5229944432012</v>
      </c>
      <c r="AB1212" s="31">
        <f t="shared" si="783"/>
        <v>195.32696944389224</v>
      </c>
      <c r="AC1212" s="31">
        <f t="shared" si="784"/>
        <v>361.37811728101229</v>
      </c>
      <c r="AD1212" s="31">
        <f t="shared" si="781"/>
        <v>53.180872564283931</v>
      </c>
      <c r="AE1212" s="31">
        <f t="shared" si="770"/>
        <v>19.896467569517416</v>
      </c>
      <c r="AF1212" s="31">
        <f t="shared" si="771"/>
        <v>6900.7179636782494</v>
      </c>
      <c r="AG1212" s="31">
        <f t="shared" si="772"/>
        <v>0.10396201469940151</v>
      </c>
      <c r="AH1212" s="31">
        <f t="shared" si="773"/>
        <v>0.80477466600925096</v>
      </c>
      <c r="AI1212" s="31">
        <f t="shared" si="773"/>
        <v>2.8305311196891496E-2</v>
      </c>
      <c r="AJ1212" s="31">
        <f t="shared" si="773"/>
        <v>5.2368191133606197E-2</v>
      </c>
      <c r="AK1212" s="31">
        <f t="shared" si="754"/>
        <v>7.7065709458349228E-3</v>
      </c>
      <c r="AL1212" s="31">
        <f t="shared" si="754"/>
        <v>2.8832460150149532E-3</v>
      </c>
      <c r="AM1212" s="31">
        <f t="shared" si="774"/>
        <v>1</v>
      </c>
      <c r="AN1212" s="31">
        <f>(Z1212*'Propiedades físicas'!$F$4)/1000</f>
        <v>630.87824151490781</v>
      </c>
      <c r="AO1212" s="31">
        <f>(AA1212*'Propiedades físicas'!$F$6)/1000</f>
        <v>177.93487674196015</v>
      </c>
      <c r="AP1212" s="31">
        <f>(AB1212*'Propiedades físicas'!$F$9)/1000</f>
        <v>120.50697379840931</v>
      </c>
      <c r="AQ1212" s="31">
        <f>(AC1212*'Propiedades físicas'!$F$5)/1000</f>
        <v>106.4150141957397</v>
      </c>
      <c r="AR1212" s="31">
        <f>(AD1212*'Propiedades físicas'!$F$8)/1000</f>
        <v>18.853682941489932</v>
      </c>
      <c r="AS1212" s="31">
        <f>(AE1212*'Propiedades físicas'!$F$7)/1000</f>
        <v>1.8322656984768588</v>
      </c>
      <c r="AT1212" s="31">
        <f t="shared" si="775"/>
        <v>1056.4210548909839</v>
      </c>
      <c r="AU1212" s="31">
        <f t="shared" si="776"/>
        <v>0.59718446408663306</v>
      </c>
      <c r="AV1212" s="31">
        <f t="shared" si="780"/>
        <v>0.16843177814202304</v>
      </c>
      <c r="AW1212" s="31">
        <f t="shared" si="780"/>
        <v>0.11407096937389692</v>
      </c>
      <c r="AX1212" s="31">
        <f t="shared" si="780"/>
        <v>0.10073162940388486</v>
      </c>
      <c r="AY1212" s="31">
        <f t="shared" si="777"/>
        <v>1.7846750454472451E-2</v>
      </c>
      <c r="AZ1212" s="31">
        <f t="shared" si="777"/>
        <v>1.734408539089499E-3</v>
      </c>
      <c r="BA1212" s="31">
        <f t="shared" si="778"/>
        <v>0.99999999999999978</v>
      </c>
      <c r="BB1212" s="34">
        <f>AU1212*'Propiedades físicas'!$C$4+'Diseño reactor'!AV1212*'Propiedades físicas'!$C$5+'Diseño reactor'!AW1212*'Propiedades físicas'!$C$8+'Diseño reactor'!AX1212*'Propiedades físicas'!$C$9+'Diseño reactor'!AY1212*'Propiedades físicas'!$C$7+'Diseño reactor'!AZ1212*'Propiedades físicas'!$C$6</f>
        <v>875.77157040527095</v>
      </c>
      <c r="BC1212" s="45">
        <f>AU1212*'Propiedades físicas'!$L$4+'Diseño reactor'!AV1212*'Propiedades físicas'!$L$5+'Diseño reactor'!AW1212*'Propiedades físicas'!$L$8+AX1212*'Propiedades físicas'!$L$9+'Diseño reactor'!AY1212*'Propiedades físicas'!$L$7+'Diseño reactor'!AZ1212*'Propiedades físicas'!$L$6</f>
        <v>2.0511585552873535</v>
      </c>
      <c r="BD1212" s="29">
        <f t="shared" si="755"/>
        <v>2.4758374884811398</v>
      </c>
      <c r="BE1212" s="58">
        <f t="shared" si="756"/>
        <v>42.360988137938811</v>
      </c>
      <c r="BF1212" s="30">
        <f>AU1212*'Propiedades físicas'!$I$4+'Diseño reactor'!AV1212*'Propiedades físicas'!$I$5+'Diseño reactor'!AW1212*'Propiedades físicas'!$I$8+'Diseño reactor'!AX1212*'Propiedades físicas'!$I$9+'Diseño reactor'!AY1212*'Propiedades físicas'!$I$7+'Diseño reactor'!AZ1212*'Propiedades físicas'!$I$6</f>
        <v>1.9793149049539532E-2</v>
      </c>
      <c r="BG1212" s="24">
        <f>AU1212*'Propiedades físicas'!$O$4+'Diseño reactor'!AV1212*'Propiedades físicas'!$O$5+'Diseño reactor'!AW1212*'Propiedades físicas'!$O$8+'Diseño reactor'!AX1212*'Propiedades físicas'!$O$9+'Diseño reactor'!AY1212*'Propiedades físicas'!$O$7+'Diseño reactor'!AZ1212*'Propiedades físicas'!$O$6</f>
        <v>0.15132799061651656</v>
      </c>
      <c r="BH1212" s="54">
        <f t="shared" si="757"/>
        <v>41542.262658675383</v>
      </c>
      <c r="BI1212" s="34">
        <f t="shared" si="779"/>
        <v>268.28405533992225</v>
      </c>
      <c r="BJ1212" s="27">
        <f t="shared" si="758"/>
        <v>4796.4148824987205</v>
      </c>
      <c r="BK1212" s="34">
        <f t="shared" si="759"/>
        <v>558.33217410129748</v>
      </c>
      <c r="BL1212" s="27">
        <f t="shared" si="760"/>
        <v>105.31121504398173</v>
      </c>
      <c r="BM1212" s="34">
        <f t="shared" si="761"/>
        <v>1.1054421768707483</v>
      </c>
      <c r="BN1212" s="45">
        <f t="shared" si="762"/>
        <v>1215.2714945123064</v>
      </c>
      <c r="BO1212" s="45">
        <f t="shared" si="763"/>
        <v>96.158799770557991</v>
      </c>
      <c r="BP1212" s="66">
        <f t="shared" si="764"/>
        <v>6.6906965779935046</v>
      </c>
    </row>
    <row r="1213" spans="8:68">
      <c r="H1213" s="68">
        <v>1208</v>
      </c>
      <c r="I1213" s="31">
        <f>('Propiedades físicas'!$C$10*'Diseño reactor'!H1213)/1000</f>
        <v>1057.2963001725836</v>
      </c>
      <c r="J1213" s="31">
        <f t="shared" si="741"/>
        <v>0.43128875030165775</v>
      </c>
      <c r="K1213" s="31">
        <f>(I1213*1000)/'Propiedades físicas'!$F$10</f>
        <v>6906.4352113697823</v>
      </c>
      <c r="L1213" s="31">
        <f t="shared" si="742"/>
        <v>986.63360162425454</v>
      </c>
      <c r="M1213" s="31">
        <f t="shared" si="743"/>
        <v>5919.8016097455275</v>
      </c>
      <c r="N1213" s="31">
        <f t="shared" si="744"/>
        <v>0.81674967021875378</v>
      </c>
      <c r="O1213" s="32">
        <f t="shared" si="745"/>
        <v>4.9004980213125231</v>
      </c>
      <c r="P1213" s="33">
        <f t="shared" si="746"/>
        <v>0.59451058271691282</v>
      </c>
      <c r="Q1213" s="31">
        <f t="shared" si="747"/>
        <v>4.601332818213467</v>
      </c>
      <c r="R1213" s="31">
        <f t="shared" si="748"/>
        <v>0.16176742303159697</v>
      </c>
      <c r="S1213" s="31">
        <f t="shared" si="749"/>
        <v>0.29916520309905636</v>
      </c>
      <c r="T1213" s="31">
        <f t="shared" si="750"/>
        <v>4.4017213343272556E-2</v>
      </c>
      <c r="U1213" s="31">
        <f t="shared" si="751"/>
        <v>1.6454451126971432E-2</v>
      </c>
      <c r="V1213" s="47">
        <f t="shared" si="765"/>
        <v>5.8873863531189424E-4</v>
      </c>
      <c r="W1213" s="31">
        <f t="shared" si="752"/>
        <v>0.27210183928487858</v>
      </c>
      <c r="X1213" s="34">
        <f>(S1213*H1213*'Propiedades físicas'!$F$5*60*24*365)/(1000000)</f>
        <v>55933.812864090542</v>
      </c>
      <c r="Y1213" s="34">
        <f>(U1213*H1213*'Propiedades físicas'!$F$7*60*24*365)/(1000000)</f>
        <v>962.09545688117555</v>
      </c>
      <c r="Z1213" s="31">
        <f t="shared" si="766"/>
        <v>718.16878392203068</v>
      </c>
      <c r="AA1213" s="31">
        <f t="shared" si="782"/>
        <v>5558.4100444018677</v>
      </c>
      <c r="AB1213" s="31">
        <f t="shared" si="783"/>
        <v>195.41504702216915</v>
      </c>
      <c r="AC1213" s="31">
        <f t="shared" si="784"/>
        <v>361.39156534366009</v>
      </c>
      <c r="AD1213" s="31">
        <f t="shared" si="781"/>
        <v>53.172793718673248</v>
      </c>
      <c r="AE1213" s="31">
        <f t="shared" si="770"/>
        <v>19.876976961381491</v>
      </c>
      <c r="AF1213" s="31">
        <f t="shared" si="771"/>
        <v>6906.4352113697823</v>
      </c>
      <c r="AG1213" s="31">
        <f t="shared" si="772"/>
        <v>0.10398545153073162</v>
      </c>
      <c r="AH1213" s="31">
        <f t="shared" si="773"/>
        <v>0.80481606998228028</v>
      </c>
      <c r="AI1213" s="31">
        <f t="shared" si="773"/>
        <v>2.8294632620380674E-2</v>
      </c>
      <c r="AJ1213" s="31">
        <f t="shared" si="773"/>
        <v>5.2326787160576836E-2</v>
      </c>
      <c r="AK1213" s="31">
        <f t="shared" si="754"/>
        <v>7.6990215778955035E-3</v>
      </c>
      <c r="AL1213" s="31">
        <f t="shared" si="754"/>
        <v>2.8780371281350524E-3</v>
      </c>
      <c r="AM1213" s="31">
        <f t="shared" si="774"/>
        <v>0.99999999999999989</v>
      </c>
      <c r="AN1213" s="31">
        <f>(Z1213*'Propiedades físicas'!$F$4)/1000</f>
        <v>631.5432652053554</v>
      </c>
      <c r="AO1213" s="31">
        <f>(AA1213*'Propiedades físicas'!$F$6)/1000</f>
        <v>178.09145782263582</v>
      </c>
      <c r="AP1213" s="31">
        <f>(AB1213*'Propiedades físicas'!$F$9)/1000</f>
        <v>120.56131326032724</v>
      </c>
      <c r="AQ1213" s="31">
        <f>(AC1213*'Propiedades físicas'!$F$5)/1000</f>
        <v>106.41897424674761</v>
      </c>
      <c r="AR1213" s="31">
        <f>(AD1213*'Propiedades físicas'!$F$8)/1000</f>
        <v>18.850818829144032</v>
      </c>
      <c r="AS1213" s="31">
        <f>(AE1213*'Propiedades físicas'!$F$7)/1000</f>
        <v>1.8304708083736216</v>
      </c>
      <c r="AT1213" s="31">
        <f t="shared" si="775"/>
        <v>1057.2963001725836</v>
      </c>
      <c r="AU1213" s="31">
        <f t="shared" si="776"/>
        <v>0.59731909125404858</v>
      </c>
      <c r="AV1213" s="31">
        <f t="shared" si="780"/>
        <v>0.16844044360466007</v>
      </c>
      <c r="AW1213" s="31">
        <f t="shared" si="780"/>
        <v>0.11402793449730968</v>
      </c>
      <c r="AX1213" s="31">
        <f t="shared" si="780"/>
        <v>0.10065198774400017</v>
      </c>
      <c r="AY1213" s="31">
        <f t="shared" si="777"/>
        <v>1.7829267752158966E-2</v>
      </c>
      <c r="AZ1213" s="31">
        <f t="shared" si="777"/>
        <v>1.7312751478226415E-3</v>
      </c>
      <c r="BA1213" s="31">
        <f t="shared" si="778"/>
        <v>1</v>
      </c>
      <c r="BB1213" s="34">
        <f>AU1213*'Propiedades físicas'!$C$4+'Diseño reactor'!AV1213*'Propiedades físicas'!$C$5+'Diseño reactor'!AW1213*'Propiedades físicas'!$C$8+'Diseño reactor'!AX1213*'Propiedades físicas'!$C$9+'Diseño reactor'!AY1213*'Propiedades físicas'!$C$7+'Diseño reactor'!AZ1213*'Propiedades físicas'!$C$6</f>
        <v>875.77064051372429</v>
      </c>
      <c r="BC1213" s="45">
        <f>AU1213*'Propiedades físicas'!$L$4+'Diseño reactor'!AV1213*'Propiedades físicas'!$L$5+'Diseño reactor'!AW1213*'Propiedades físicas'!$L$8+AX1213*'Propiedades físicas'!$L$9+'Diseño reactor'!AY1213*'Propiedades físicas'!$L$7+'Diseño reactor'!AZ1213*'Propiedades físicas'!$L$6</f>
        <v>2.0512590981723773</v>
      </c>
      <c r="BD1213" s="29">
        <f t="shared" si="755"/>
        <v>2.474226982769443</v>
      </c>
      <c r="BE1213" s="58">
        <f t="shared" si="756"/>
        <v>42.359215294137492</v>
      </c>
      <c r="BF1213" s="30">
        <f>AU1213*'Propiedades físicas'!$I$4+'Diseño reactor'!AV1213*'Propiedades físicas'!$I$5+'Diseño reactor'!AW1213*'Propiedades físicas'!$I$8+'Diseño reactor'!AX1213*'Propiedades físicas'!$I$9+'Diseño reactor'!AY1213*'Propiedades físicas'!$I$7+'Diseño reactor'!AZ1213*'Propiedades físicas'!$I$6</f>
        <v>1.9793576908428416E-2</v>
      </c>
      <c r="BG1213" s="24">
        <f>AU1213*'Propiedades físicas'!$O$4+'Diseño reactor'!AV1213*'Propiedades físicas'!$O$5+'Diseño reactor'!AW1213*'Propiedades físicas'!$O$8+'Diseño reactor'!AX1213*'Propiedades físicas'!$O$9+'Diseño reactor'!AY1213*'Propiedades físicas'!$O$7+'Diseño reactor'!AZ1213*'Propiedades físicas'!$O$6</f>
        <v>0.15133253964608095</v>
      </c>
      <c r="BH1213" s="54">
        <f t="shared" si="757"/>
        <v>41541.320570680364</v>
      </c>
      <c r="BI1213" s="34">
        <f t="shared" si="779"/>
        <v>268.29494049160314</v>
      </c>
      <c r="BJ1213" s="27">
        <f t="shared" si="758"/>
        <v>4796.407234228669</v>
      </c>
      <c r="BK1213" s="34">
        <f t="shared" si="759"/>
        <v>558.34806764050734</v>
      </c>
      <c r="BL1213" s="27">
        <f t="shared" si="760"/>
        <v>105.3117804683534</v>
      </c>
      <c r="BM1213" s="34">
        <f t="shared" si="761"/>
        <v>1.1054421768707483</v>
      </c>
      <c r="BN1213" s="45">
        <f t="shared" si="762"/>
        <v>1216.4280708209667</v>
      </c>
      <c r="BO1213" s="45">
        <f t="shared" si="763"/>
        <v>96.178962041240482</v>
      </c>
      <c r="BP1213" s="66">
        <f t="shared" si="764"/>
        <v>6.6906894738325571</v>
      </c>
    </row>
    <row r="1214" spans="8:68">
      <c r="H1214" s="68">
        <v>1209</v>
      </c>
      <c r="I1214" s="31">
        <f>('Propiedades físicas'!$C$10*'Diseño reactor'!H1214)/1000</f>
        <v>1058.1715454541836</v>
      </c>
      <c r="J1214" s="31">
        <f t="shared" si="741"/>
        <v>0.43093201849826507</v>
      </c>
      <c r="K1214" s="31">
        <f>(I1214*1000)/'Propiedades físicas'!$F$10</f>
        <v>6912.1524590613144</v>
      </c>
      <c r="L1214" s="31">
        <f t="shared" si="742"/>
        <v>987.45035129447342</v>
      </c>
      <c r="M1214" s="31">
        <f t="shared" si="743"/>
        <v>5924.7021077668405</v>
      </c>
      <c r="N1214" s="31">
        <f t="shared" si="744"/>
        <v>0.81674967021875389</v>
      </c>
      <c r="O1214" s="32">
        <f t="shared" si="745"/>
        <v>4.9004980213125231</v>
      </c>
      <c r="P1214" s="33">
        <f t="shared" si="746"/>
        <v>0.59464441550366154</v>
      </c>
      <c r="Q1214" s="31">
        <f t="shared" si="747"/>
        <v>4.6015691701694106</v>
      </c>
      <c r="R1214" s="31">
        <f t="shared" si="748"/>
        <v>0.16170640060983935</v>
      </c>
      <c r="S1214" s="31">
        <f t="shared" si="749"/>
        <v>0.29892885114311118</v>
      </c>
      <c r="T1214" s="31">
        <f t="shared" si="750"/>
        <v>4.3974111782487307E-2</v>
      </c>
      <c r="U1214" s="31">
        <f t="shared" si="751"/>
        <v>1.6424742322765747E-2</v>
      </c>
      <c r="V1214" s="47">
        <f t="shared" si="765"/>
        <v>5.8887116875119881E-4</v>
      </c>
      <c r="W1214" s="31">
        <f t="shared" si="752"/>
        <v>0.27193797905740796</v>
      </c>
      <c r="X1214" s="34">
        <f>(S1214*H1214*'Propiedades físicas'!$F$5*60*24*365)/(1000000)</f>
        <v>55935.889256220864</v>
      </c>
      <c r="Y1214" s="34">
        <f>(U1214*H1214*'Propiedades físicas'!$F$7*60*24*365)/(1000000)</f>
        <v>961.15337507575566</v>
      </c>
      <c r="Z1214" s="31">
        <f t="shared" si="766"/>
        <v>718.92509834392683</v>
      </c>
      <c r="AA1214" s="31">
        <f t="shared" si="782"/>
        <v>5563.2971267348175</v>
      </c>
      <c r="AB1214" s="31">
        <f t="shared" si="783"/>
        <v>195.50303833729578</v>
      </c>
      <c r="AC1214" s="31">
        <f t="shared" si="784"/>
        <v>361.4049810320214</v>
      </c>
      <c r="AD1214" s="31">
        <f t="shared" si="781"/>
        <v>53.164701145027152</v>
      </c>
      <c r="AE1214" s="31">
        <f t="shared" si="770"/>
        <v>19.857513468223789</v>
      </c>
      <c r="AF1214" s="31">
        <f t="shared" si="771"/>
        <v>6912.1524590613126</v>
      </c>
      <c r="AG1214" s="31">
        <f t="shared" si="772"/>
        <v>0.10400886013465603</v>
      </c>
      <c r="AH1214" s="31">
        <f t="shared" si="773"/>
        <v>0.80485741014606138</v>
      </c>
      <c r="AI1214" s="31">
        <f t="shared" si="773"/>
        <v>2.8283959229082972E-2</v>
      </c>
      <c r="AJ1214" s="31">
        <f t="shared" si="773"/>
        <v>5.2285446996795708E-2</v>
      </c>
      <c r="AK1214" s="31">
        <f t="shared" si="754"/>
        <v>7.6914827124989439E-3</v>
      </c>
      <c r="AL1214" s="31">
        <f t="shared" si="754"/>
        <v>2.8728407809049524E-3</v>
      </c>
      <c r="AM1214" s="31">
        <f t="shared" si="774"/>
        <v>1</v>
      </c>
      <c r="AN1214" s="31">
        <f>(Z1214*'Propiedades físicas'!$F$4)/1000</f>
        <v>632.20835298168242</v>
      </c>
      <c r="AO1214" s="31">
        <f>(AA1214*'Propiedades físicas'!$F$6)/1000</f>
        <v>178.24803994058354</v>
      </c>
      <c r="AP1214" s="31">
        <f>(AB1214*'Propiedades físicas'!$F$9)/1000</f>
        <v>120.61559950219461</v>
      </c>
      <c r="AQ1214" s="31">
        <f>(AC1214*'Propiedades físicas'!$F$5)/1000</f>
        <v>106.42292476449934</v>
      </c>
      <c r="AR1214" s="31">
        <f>(AD1214*'Propiedades físicas'!$F$8)/1000</f>
        <v>18.84794984993502</v>
      </c>
      <c r="AS1214" s="31">
        <f>(AE1214*'Propiedades físicas'!$F$7)/1000</f>
        <v>1.8286784152887288</v>
      </c>
      <c r="AT1214" s="31">
        <f t="shared" si="775"/>
        <v>1058.1715454541838</v>
      </c>
      <c r="AU1214" s="31">
        <f t="shared" si="776"/>
        <v>0.59745355627600882</v>
      </c>
      <c r="AV1214" s="31">
        <f t="shared" si="780"/>
        <v>0.16844909571262065</v>
      </c>
      <c r="AW1214" s="31">
        <f t="shared" si="780"/>
        <v>0.11398492051723476</v>
      </c>
      <c r="AX1214" s="31">
        <f t="shared" si="780"/>
        <v>0.10057246882292696</v>
      </c>
      <c r="AY1214" s="31">
        <f t="shared" si="777"/>
        <v>1.7811809371461772E-2</v>
      </c>
      <c r="AZ1214" s="31">
        <f t="shared" si="777"/>
        <v>1.7281492997468868E-3</v>
      </c>
      <c r="BA1214" s="31">
        <f t="shared" si="778"/>
        <v>0.99999999999999978</v>
      </c>
      <c r="BB1214" s="34">
        <f>AU1214*'Propiedades físicas'!$C$4+'Diseño reactor'!AV1214*'Propiedades físicas'!$C$5+'Diseño reactor'!AW1214*'Propiedades físicas'!$C$8+'Diseño reactor'!AX1214*'Propiedades físicas'!$C$9+'Diseño reactor'!AY1214*'Propiedades físicas'!$C$7+'Diseño reactor'!AZ1214*'Propiedades físicas'!$C$6</f>
        <v>875.76971272030335</v>
      </c>
      <c r="BC1214" s="45">
        <f>AU1214*'Propiedades físicas'!$L$4+'Diseño reactor'!AV1214*'Propiedades físicas'!$L$5+'Diseño reactor'!AW1214*'Propiedades físicas'!$L$8+AX1214*'Propiedades físicas'!$L$9+'Diseño reactor'!AY1214*'Propiedades físicas'!$L$7+'Diseño reactor'!AZ1214*'Propiedades físicas'!$L$6</f>
        <v>2.0513595140750693</v>
      </c>
      <c r="BD1214" s="29">
        <f t="shared" si="755"/>
        <v>2.4726185755215218</v>
      </c>
      <c r="BE1214" s="58">
        <f t="shared" si="756"/>
        <v>42.357444829678471</v>
      </c>
      <c r="BF1214" s="30">
        <f>AU1214*'Propiedades físicas'!$I$4+'Diseño reactor'!AV1214*'Propiedades físicas'!$I$5+'Diseño reactor'!AW1214*'Propiedades físicas'!$I$8+'Diseño reactor'!AX1214*'Propiedades físicas'!$I$9+'Diseño reactor'!AY1214*'Propiedades físicas'!$I$7+'Diseño reactor'!AZ1214*'Propiedades físicas'!$I$6</f>
        <v>1.9794003807146559E-2</v>
      </c>
      <c r="BG1214" s="24">
        <f>AU1214*'Propiedades físicas'!$O$4+'Diseño reactor'!AV1214*'Propiedades físicas'!$O$5+'Diseño reactor'!AW1214*'Propiedades físicas'!$O$8+'Diseño reactor'!AX1214*'Propiedades físicas'!$O$9+'Diseño reactor'!AY1214*'Propiedades físicas'!$O$7+'Diseño reactor'!AZ1214*'Propiedades físicas'!$O$6</f>
        <v>0.15133708353881764</v>
      </c>
      <c r="BH1214" s="54">
        <f t="shared" si="757"/>
        <v>41540.380637980699</v>
      </c>
      <c r="BI1214" s="34">
        <f t="shared" si="779"/>
        <v>268.30580504092535</v>
      </c>
      <c r="BJ1214" s="27">
        <f t="shared" si="758"/>
        <v>4796.3996248331132</v>
      </c>
      <c r="BK1214" s="34">
        <f t="shared" si="759"/>
        <v>558.36394669917104</v>
      </c>
      <c r="BL1214" s="27">
        <f t="shared" si="760"/>
        <v>105.31234535148677</v>
      </c>
      <c r="BM1214" s="34">
        <f t="shared" si="761"/>
        <v>1.1054421768707483</v>
      </c>
      <c r="BN1214" s="45">
        <f t="shared" si="762"/>
        <v>1217.5847288417513</v>
      </c>
      <c r="BO1214" s="45">
        <f t="shared" si="763"/>
        <v>96.199100035883035</v>
      </c>
      <c r="BP1214" s="66">
        <f t="shared" si="764"/>
        <v>6.690682385700816</v>
      </c>
    </row>
    <row r="1215" spans="8:68">
      <c r="H1215" s="68">
        <v>1210</v>
      </c>
      <c r="I1215" s="31">
        <f>('Propiedades físicas'!$C$10*'Diseño reactor'!H1215)/1000</f>
        <v>1059.0467907357834</v>
      </c>
      <c r="J1215" s="31">
        <f t="shared" si="741"/>
        <v>0.43057587633421696</v>
      </c>
      <c r="K1215" s="31">
        <f>(I1215*1000)/'Propiedades físicas'!$F$10</f>
        <v>6917.8697067528446</v>
      </c>
      <c r="L1215" s="31">
        <f t="shared" si="742"/>
        <v>988.26710096469208</v>
      </c>
      <c r="M1215" s="31">
        <f t="shared" si="743"/>
        <v>5929.6026057881518</v>
      </c>
      <c r="N1215" s="31">
        <f t="shared" si="744"/>
        <v>0.81674967021875378</v>
      </c>
      <c r="O1215" s="32">
        <f t="shared" si="745"/>
        <v>4.9004980213125222</v>
      </c>
      <c r="P1215" s="33">
        <f t="shared" si="746"/>
        <v>0.59477808719871961</v>
      </c>
      <c r="Q1215" s="31">
        <f t="shared" si="747"/>
        <v>4.601805158136111</v>
      </c>
      <c r="R1215" s="31">
        <f t="shared" si="748"/>
        <v>0.16164540785889409</v>
      </c>
      <c r="S1215" s="31">
        <f t="shared" si="749"/>
        <v>0.29869286317641175</v>
      </c>
      <c r="T1215" s="31">
        <f t="shared" si="750"/>
        <v>4.3931070165902482E-2</v>
      </c>
      <c r="U1215" s="31">
        <f t="shared" si="751"/>
        <v>1.6395104995237556E-2</v>
      </c>
      <c r="V1215" s="47">
        <f t="shared" si="765"/>
        <v>5.8900354266280971E-4</v>
      </c>
      <c r="W1215" s="31">
        <f t="shared" si="752"/>
        <v>0.27177431606502206</v>
      </c>
      <c r="X1215" s="34">
        <f>(S1215*H1215*'Propiedades físicas'!$F$5*60*24*365)/(1000000)</f>
        <v>55937.960652740818</v>
      </c>
      <c r="Y1215" s="34">
        <f>(U1215*H1215*'Propiedades físicas'!$F$7*60*24*365)/(1000000)</f>
        <v>960.21260348601106</v>
      </c>
      <c r="Z1215" s="31">
        <f t="shared" si="766"/>
        <v>719.68148551045067</v>
      </c>
      <c r="AA1215" s="31">
        <f t="shared" si="782"/>
        <v>5568.1842413446948</v>
      </c>
      <c r="AB1215" s="31">
        <f t="shared" si="783"/>
        <v>195.59094350926185</v>
      </c>
      <c r="AC1215" s="31">
        <f t="shared" si="784"/>
        <v>361.41836444345824</v>
      </c>
      <c r="AD1215" s="31">
        <f t="shared" si="781"/>
        <v>53.156594900742</v>
      </c>
      <c r="AE1215" s="31">
        <f t="shared" si="770"/>
        <v>19.838077044237444</v>
      </c>
      <c r="AF1215" s="31">
        <f t="shared" si="771"/>
        <v>6917.8697067528437</v>
      </c>
      <c r="AG1215" s="31">
        <f t="shared" si="772"/>
        <v>0.10403224056213971</v>
      </c>
      <c r="AH1215" s="31">
        <f t="shared" si="773"/>
        <v>0.8048986866447253</v>
      </c>
      <c r="AI1215" s="31">
        <f t="shared" si="773"/>
        <v>2.8273291027487369E-2</v>
      </c>
      <c r="AJ1215" s="31">
        <f t="shared" si="773"/>
        <v>5.2244170498132035E-2</v>
      </c>
      <c r="AK1215" s="31">
        <f t="shared" si="754"/>
        <v>7.6839543319027039E-3</v>
      </c>
      <c r="AL1215" s="31">
        <f t="shared" si="754"/>
        <v>2.8676569356130841E-3</v>
      </c>
      <c r="AM1215" s="31">
        <f t="shared" si="774"/>
        <v>1.0000000000000002</v>
      </c>
      <c r="AN1215" s="31">
        <f>(Z1215*'Propiedades físicas'!$F$4)/1000</f>
        <v>632.87350472818014</v>
      </c>
      <c r="AO1215" s="31">
        <f>(AA1215*'Propiedades físicas'!$F$6)/1000</f>
        <v>178.40462309268403</v>
      </c>
      <c r="AP1215" s="31">
        <f>(AB1215*'Propiedades físicas'!$F$9)/1000</f>
        <v>120.66983259803908</v>
      </c>
      <c r="AQ1215" s="31">
        <f>(AC1215*'Propiedades físicas'!$F$5)/1000</f>
        <v>106.42686577766516</v>
      </c>
      <c r="AR1215" s="31">
        <f>(AD1215*'Propiedades físicas'!$F$8)/1000</f>
        <v>18.84507602421105</v>
      </c>
      <c r="AS1215" s="31">
        <f>(AE1215*'Propiedades físicas'!$F$7)/1000</f>
        <v>1.8268885150038263</v>
      </c>
      <c r="AT1215" s="31">
        <f t="shared" si="775"/>
        <v>1059.0467907357834</v>
      </c>
      <c r="AU1215" s="31">
        <f t="shared" si="776"/>
        <v>0.59758785944527049</v>
      </c>
      <c r="AV1215" s="31">
        <f t="shared" si="780"/>
        <v>0.1684577344960704</v>
      </c>
      <c r="AW1215" s="31">
        <f t="shared" si="780"/>
        <v>0.11394192745176301</v>
      </c>
      <c r="AX1215" s="31">
        <f t="shared" si="780"/>
        <v>0.100493072363426</v>
      </c>
      <c r="AY1215" s="31">
        <f t="shared" si="777"/>
        <v>1.7794375271293014E-2</v>
      </c>
      <c r="AZ1215" s="31">
        <f t="shared" si="777"/>
        <v>1.725030972176949E-3</v>
      </c>
      <c r="BA1215" s="31">
        <f t="shared" si="778"/>
        <v>0.99999999999999978</v>
      </c>
      <c r="BB1215" s="34">
        <f>AU1215*'Propiedades físicas'!$C$4+'Diseño reactor'!AV1215*'Propiedades físicas'!$C$5+'Diseño reactor'!AW1215*'Propiedades físicas'!$C$8+'Diseño reactor'!AX1215*'Propiedades físicas'!$C$9+'Diseño reactor'!AY1215*'Propiedades físicas'!$C$7+'Diseño reactor'!AZ1215*'Propiedades físicas'!$C$6</f>
        <v>875.7687870190216</v>
      </c>
      <c r="BC1215" s="45">
        <f>AU1215*'Propiedades físicas'!$L$4+'Diseño reactor'!AV1215*'Propiedades físicas'!$L$5+'Diseño reactor'!AW1215*'Propiedades físicas'!$L$8+AX1215*'Propiedades físicas'!$L$9+'Diseño reactor'!AY1215*'Propiedades físicas'!$L$7+'Diseño reactor'!AZ1215*'Propiedades físicas'!$L$6</f>
        <v>2.0514598032323645</v>
      </c>
      <c r="BD1215" s="29">
        <f t="shared" si="755"/>
        <v>2.4710122626347455</v>
      </c>
      <c r="BE1215" s="58">
        <f t="shared" si="756"/>
        <v>42.355676739737909</v>
      </c>
      <c r="BF1215" s="30">
        <f>AU1215*'Propiedades físicas'!$I$4+'Diseño reactor'!AV1215*'Propiedades físicas'!$I$5+'Diseño reactor'!AW1215*'Propiedades físicas'!$I$8+'Diseño reactor'!AX1215*'Propiedades físicas'!$I$9+'Diseño reactor'!AY1215*'Propiedades físicas'!$I$7+'Diseño reactor'!AZ1215*'Propiedades físicas'!$I$6</f>
        <v>1.9794429748360255E-2</v>
      </c>
      <c r="BG1215" s="24">
        <f>AU1215*'Propiedades físicas'!$O$4+'Diseño reactor'!AV1215*'Propiedades físicas'!$O$5+'Diseño reactor'!AW1215*'Propiedades físicas'!$O$8+'Diseño reactor'!AX1215*'Propiedades físicas'!$O$9+'Diseño reactor'!AY1215*'Propiedades físicas'!$O$7+'Diseño reactor'!AZ1215*'Propiedades físicas'!$O$6</f>
        <v>0.15134162230288797</v>
      </c>
      <c r="BH1215" s="54">
        <f t="shared" si="757"/>
        <v>41539.442854420864</v>
      </c>
      <c r="BI1215" s="34">
        <f t="shared" si="779"/>
        <v>268.31664904052701</v>
      </c>
      <c r="BJ1215" s="27">
        <f t="shared" si="758"/>
        <v>4796.3920541779971</v>
      </c>
      <c r="BK1215" s="34">
        <f t="shared" si="759"/>
        <v>558.37981129229183</v>
      </c>
      <c r="BL1215" s="27">
        <f t="shared" si="760"/>
        <v>105.31290969398863</v>
      </c>
      <c r="BM1215" s="34">
        <f t="shared" si="761"/>
        <v>1.1054421768707483</v>
      </c>
      <c r="BN1215" s="45">
        <f t="shared" si="762"/>
        <v>1218.7414684211215</v>
      </c>
      <c r="BO1215" s="45">
        <f t="shared" si="763"/>
        <v>96.21921379829962</v>
      </c>
      <c r="BP1215" s="66">
        <f t="shared" si="764"/>
        <v>6.6906753135525445</v>
      </c>
    </row>
    <row r="1216" spans="8:68">
      <c r="H1216" s="68">
        <v>1211</v>
      </c>
      <c r="I1216" s="31">
        <f>('Propiedades físicas'!$C$10*'Diseño reactor'!H1216)/1000</f>
        <v>1059.9220360173831</v>
      </c>
      <c r="J1216" s="31">
        <f t="shared" si="741"/>
        <v>0.43022032234880475</v>
      </c>
      <c r="K1216" s="31">
        <f>(I1216*1000)/'Propiedades físicas'!$F$10</f>
        <v>6923.5869544443767</v>
      </c>
      <c r="L1216" s="31">
        <f t="shared" si="742"/>
        <v>989.08385063491096</v>
      </c>
      <c r="M1216" s="31">
        <f t="shared" si="743"/>
        <v>5934.5031038094658</v>
      </c>
      <c r="N1216" s="31">
        <f t="shared" si="744"/>
        <v>0.81674967021875389</v>
      </c>
      <c r="O1216" s="32">
        <f t="shared" si="745"/>
        <v>4.9004980213125231</v>
      </c>
      <c r="P1216" s="33">
        <f t="shared" si="746"/>
        <v>0.59491159809276661</v>
      </c>
      <c r="Q1216" s="31">
        <f t="shared" si="747"/>
        <v>4.6020407829351635</v>
      </c>
      <c r="R1216" s="31">
        <f t="shared" si="748"/>
        <v>0.16158444480417394</v>
      </c>
      <c r="S1216" s="31">
        <f t="shared" si="749"/>
        <v>0.2984572383773586</v>
      </c>
      <c r="T1216" s="31">
        <f t="shared" si="750"/>
        <v>4.3888088392255178E-2</v>
      </c>
      <c r="U1216" s="31">
        <f t="shared" si="751"/>
        <v>1.636553892955812E-2</v>
      </c>
      <c r="V1216" s="47">
        <f t="shared" si="765"/>
        <v>5.8913575733458444E-4</v>
      </c>
      <c r="W1216" s="31">
        <f t="shared" si="752"/>
        <v>0.27161084995182344</v>
      </c>
      <c r="X1216" s="34">
        <f>(S1216*H1216*'Propiedades físicas'!$F$5*60*24*365)/(1000000)</f>
        <v>55940.027068665055</v>
      </c>
      <c r="Y1216" s="34">
        <f>(U1216*H1216*'Propiedades físicas'!$F$7*60*24*365)/(1000000)</f>
        <v>959.27313989861227</v>
      </c>
      <c r="Z1216" s="31">
        <f t="shared" si="766"/>
        <v>720.43794529034039</v>
      </c>
      <c r="AA1216" s="31">
        <f t="shared" si="782"/>
        <v>5573.0713881344827</v>
      </c>
      <c r="AB1216" s="31">
        <f t="shared" si="783"/>
        <v>195.67876265785463</v>
      </c>
      <c r="AC1216" s="31">
        <f t="shared" si="784"/>
        <v>361.43171567498126</v>
      </c>
      <c r="AD1216" s="31">
        <f t="shared" si="781"/>
        <v>53.148475043021023</v>
      </c>
      <c r="AE1216" s="31">
        <f t="shared" si="770"/>
        <v>19.818667643694884</v>
      </c>
      <c r="AF1216" s="31">
        <f t="shared" si="771"/>
        <v>6923.5869544443749</v>
      </c>
      <c r="AG1216" s="31">
        <f t="shared" si="772"/>
        <v>0.10405559286402524</v>
      </c>
      <c r="AH1216" s="31">
        <f t="shared" si="773"/>
        <v>0.80493989962197676</v>
      </c>
      <c r="AI1216" s="31">
        <f t="shared" si="773"/>
        <v>2.8262628020038792E-2</v>
      </c>
      <c r="AJ1216" s="31">
        <f t="shared" si="773"/>
        <v>5.2202957520880382E-2</v>
      </c>
      <c r="AK1216" s="31">
        <f t="shared" si="754"/>
        <v>7.6764364183949567E-3</v>
      </c>
      <c r="AL1216" s="31">
        <f t="shared" si="754"/>
        <v>2.8624855546838949E-3</v>
      </c>
      <c r="AM1216" s="31">
        <f t="shared" si="774"/>
        <v>1</v>
      </c>
      <c r="AN1216" s="31">
        <f>(Z1216*'Propiedades físicas'!$F$4)/1000</f>
        <v>633.53872032941945</v>
      </c>
      <c r="AO1216" s="31">
        <f>(AA1216*'Propiedades físicas'!$F$6)/1000</f>
        <v>178.56120727582882</v>
      </c>
      <c r="AP1216" s="31">
        <f>(AB1216*'Propiedades físicas'!$F$9)/1000</f>
        <v>120.72401262176341</v>
      </c>
      <c r="AQ1216" s="31">
        <f>(AC1216*'Propiedades físicas'!$F$5)/1000</f>
        <v>106.43079731481174</v>
      </c>
      <c r="AR1216" s="31">
        <f>(AD1216*'Propiedades físicas'!$F$8)/1000</f>
        <v>18.842197372251807</v>
      </c>
      <c r="AS1216" s="31">
        <f>(AE1216*'Propiedades físicas'!$F$7)/1000</f>
        <v>1.8251011033078619</v>
      </c>
      <c r="AT1216" s="31">
        <f t="shared" si="775"/>
        <v>1059.9220360173831</v>
      </c>
      <c r="AU1216" s="31">
        <f t="shared" si="776"/>
        <v>0.59772200105388618</v>
      </c>
      <c r="AV1216" s="31">
        <f t="shared" si="780"/>
        <v>0.16846635998508513</v>
      </c>
      <c r="AW1216" s="31">
        <f t="shared" si="780"/>
        <v>0.11389895531880752</v>
      </c>
      <c r="AX1216" s="31">
        <f t="shared" si="780"/>
        <v>0.1004137980890759</v>
      </c>
      <c r="AY1216" s="31">
        <f t="shared" si="777"/>
        <v>1.7776965410635909E-2</v>
      </c>
      <c r="AZ1216" s="31">
        <f t="shared" si="777"/>
        <v>1.7219201425093587E-3</v>
      </c>
      <c r="BA1216" s="31">
        <f t="shared" si="778"/>
        <v>1</v>
      </c>
      <c r="BB1216" s="34">
        <f>AU1216*'Propiedades físicas'!$C$4+'Diseño reactor'!AV1216*'Propiedades físicas'!$C$5+'Diseño reactor'!AW1216*'Propiedades físicas'!$C$8+'Diseño reactor'!AX1216*'Propiedades físicas'!$C$9+'Diseño reactor'!AY1216*'Propiedades físicas'!$C$7+'Diseño reactor'!AZ1216*'Propiedades físicas'!$C$6</f>
        <v>875.76786340391232</v>
      </c>
      <c r="BC1216" s="45">
        <f>AU1216*'Propiedades físicas'!$L$4+'Diseño reactor'!AV1216*'Propiedades físicas'!$L$5+'Diseño reactor'!AW1216*'Propiedades físicas'!$L$8+AX1216*'Propiedades físicas'!$L$9+'Diseño reactor'!AY1216*'Propiedades físicas'!$L$7+'Diseño reactor'!AZ1216*'Propiedades físicas'!$L$6</f>
        <v>2.0515599658806138</v>
      </c>
      <c r="BD1216" s="29">
        <f t="shared" si="755"/>
        <v>2.4694080400171785</v>
      </c>
      <c r="BE1216" s="58">
        <f t="shared" si="756"/>
        <v>42.353911019505112</v>
      </c>
      <c r="BF1216" s="30">
        <f>AU1216*'Propiedades físicas'!$I$4+'Diseño reactor'!AV1216*'Propiedades físicas'!$I$5+'Diseño reactor'!AW1216*'Propiedades físicas'!$I$8+'Diseño reactor'!AX1216*'Propiedades físicas'!$I$9+'Diseño reactor'!AY1216*'Propiedades físicas'!$I$7+'Diseño reactor'!AZ1216*'Propiedades físicas'!$I$6</f>
        <v>1.9794854734726856E-2</v>
      </c>
      <c r="BG1216" s="24">
        <f>AU1216*'Propiedades físicas'!$O$4+'Diseño reactor'!AV1216*'Propiedades físicas'!$O$5+'Diseño reactor'!AW1216*'Propiedades físicas'!$O$8+'Diseño reactor'!AX1216*'Propiedades físicas'!$O$9+'Diseño reactor'!AY1216*'Propiedades físicas'!$O$7+'Diseño reactor'!AZ1216*'Propiedades físicas'!$O$6</f>
        <v>0.15134615594643727</v>
      </c>
      <c r="BH1216" s="54">
        <f t="shared" si="757"/>
        <v>41538.507213866724</v>
      </c>
      <c r="BI1216" s="34">
        <f t="shared" si="779"/>
        <v>268.32747254287904</v>
      </c>
      <c r="BJ1216" s="27">
        <f t="shared" si="758"/>
        <v>4796.3845221297679</v>
      </c>
      <c r="BK1216" s="34">
        <f t="shared" si="759"/>
        <v>558.39566143486911</v>
      </c>
      <c r="BL1216" s="27">
        <f t="shared" si="760"/>
        <v>105.31347349646551</v>
      </c>
      <c r="BM1216" s="34">
        <f t="shared" si="761"/>
        <v>1.1054421768707483</v>
      </c>
      <c r="BN1216" s="45">
        <f t="shared" si="762"/>
        <v>1219.898289405917</v>
      </c>
      <c r="BO1216" s="45">
        <f t="shared" si="763"/>
        <v>96.239303372198989</v>
      </c>
      <c r="BP1216" s="66">
        <f t="shared" si="764"/>
        <v>6.6906682573421579</v>
      </c>
    </row>
    <row r="1217" spans="8:68">
      <c r="H1217" s="68">
        <v>1212</v>
      </c>
      <c r="I1217" s="31">
        <f>('Propiedades físicas'!$C$10*'Diseño reactor'!H1217)/1000</f>
        <v>1060.7972812989829</v>
      </c>
      <c r="J1217" s="31">
        <f t="shared" si="741"/>
        <v>0.42986535508614077</v>
      </c>
      <c r="K1217" s="31">
        <f>(I1217*1000)/'Propiedades físicas'!$F$10</f>
        <v>6929.3042021359079</v>
      </c>
      <c r="L1217" s="31">
        <f t="shared" si="742"/>
        <v>989.90060030512961</v>
      </c>
      <c r="M1217" s="31">
        <f t="shared" si="743"/>
        <v>5939.4036018307779</v>
      </c>
      <c r="N1217" s="31">
        <f t="shared" si="744"/>
        <v>0.81674967021875378</v>
      </c>
      <c r="O1217" s="32">
        <f t="shared" si="745"/>
        <v>4.9004980213125231</v>
      </c>
      <c r="P1217" s="33">
        <f t="shared" si="746"/>
        <v>0.59504494847578226</v>
      </c>
      <c r="Q1217" s="31">
        <f t="shared" si="747"/>
        <v>4.6022760453857465</v>
      </c>
      <c r="R1217" s="31">
        <f t="shared" si="748"/>
        <v>0.1615235114708406</v>
      </c>
      <c r="S1217" s="31">
        <f t="shared" si="749"/>
        <v>0.29822197592677552</v>
      </c>
      <c r="T1217" s="31">
        <f t="shared" si="750"/>
        <v>4.3845166360457884E-2</v>
      </c>
      <c r="U1217" s="31">
        <f t="shared" si="751"/>
        <v>1.6336043911673051E-2</v>
      </c>
      <c r="V1217" s="47">
        <f t="shared" si="765"/>
        <v>5.8926781305368729E-4</v>
      </c>
      <c r="W1217" s="31">
        <f t="shared" si="752"/>
        <v>0.2714475803627705</v>
      </c>
      <c r="X1217" s="34">
        <f>(S1217*H1217*'Propiedades físicas'!$F$5*60*24*365)/(1000000)</f>
        <v>55942.088518954217</v>
      </c>
      <c r="Y1217" s="34">
        <f>(U1217*H1217*'Propiedades físicas'!$F$7*60*24*365)/(1000000)</f>
        <v>958.3349821040639</v>
      </c>
      <c r="Z1217" s="31">
        <f t="shared" si="766"/>
        <v>721.1944775526481</v>
      </c>
      <c r="AA1217" s="31">
        <f t="shared" si="782"/>
        <v>5577.9585670075248</v>
      </c>
      <c r="AB1217" s="31">
        <f t="shared" si="783"/>
        <v>195.76649590265882</v>
      </c>
      <c r="AC1217" s="31">
        <f t="shared" si="784"/>
        <v>361.44503482325194</v>
      </c>
      <c r="AD1217" s="31">
        <f t="shared" si="781"/>
        <v>53.140341628874957</v>
      </c>
      <c r="AE1217" s="31">
        <f t="shared" si="770"/>
        <v>19.799285220947738</v>
      </c>
      <c r="AF1217" s="31">
        <f t="shared" si="771"/>
        <v>6929.304202135907</v>
      </c>
      <c r="AG1217" s="31">
        <f t="shared" si="772"/>
        <v>0.10407891709103277</v>
      </c>
      <c r="AH1217" s="31">
        <f t="shared" si="773"/>
        <v>0.80498104922109792</v>
      </c>
      <c r="AI1217" s="31">
        <f t="shared" si="773"/>
        <v>2.8251970211138261E-2</v>
      </c>
      <c r="AJ1217" s="31">
        <f t="shared" si="773"/>
        <v>5.216180792175918E-2</v>
      </c>
      <c r="AK1217" s="31">
        <f t="shared" si="754"/>
        <v>7.6689289542945507E-3</v>
      </c>
      <c r="AL1217" s="31">
        <f t="shared" si="754"/>
        <v>2.8573266006772734E-3</v>
      </c>
      <c r="AM1217" s="31">
        <f t="shared" si="774"/>
        <v>0.99999999999999989</v>
      </c>
      <c r="AN1217" s="31">
        <f>(Z1217*'Propiedades físicas'!$F$4)/1000</f>
        <v>634.20399967024764</v>
      </c>
      <c r="AO1217" s="31">
        <f>(AA1217*'Propiedades físicas'!$F$6)/1000</f>
        <v>178.7177924869211</v>
      </c>
      <c r="AP1217" s="31">
        <f>(AB1217*'Propiedades físicas'!$F$9)/1000</f>
        <v>120.77813964714535</v>
      </c>
      <c r="AQ1217" s="31">
        <f>(AC1217*'Propiedades físicas'!$F$5)/1000</f>
        <v>106.434719404403</v>
      </c>
      <c r="AR1217" s="31">
        <f>(AD1217*'Propiedades físicas'!$F$8)/1000</f>
        <v>18.839313914268743</v>
      </c>
      <c r="AS1217" s="31">
        <f>(AE1217*'Propiedades físicas'!$F$7)/1000</f>
        <v>1.8233161759970771</v>
      </c>
      <c r="AT1217" s="31">
        <f t="shared" si="775"/>
        <v>1060.7972812989829</v>
      </c>
      <c r="AU1217" s="31">
        <f t="shared" si="776"/>
        <v>0.5978559813932055</v>
      </c>
      <c r="AV1217" s="31">
        <f t="shared" si="780"/>
        <v>0.16847497220965255</v>
      </c>
      <c r="AW1217" s="31">
        <f t="shared" si="780"/>
        <v>0.11385600413610446</v>
      </c>
      <c r="AX1217" s="31">
        <f t="shared" si="780"/>
        <v>0.10033464572427073</v>
      </c>
      <c r="AY1217" s="31">
        <f t="shared" si="777"/>
        <v>1.7759579748544748E-2</v>
      </c>
      <c r="AZ1217" s="31">
        <f t="shared" si="777"/>
        <v>1.7188167882221225E-3</v>
      </c>
      <c r="BA1217" s="31">
        <f t="shared" si="778"/>
        <v>1</v>
      </c>
      <c r="BB1217" s="34">
        <f>AU1217*'Propiedades físicas'!$C$4+'Diseño reactor'!AV1217*'Propiedades físicas'!$C$5+'Diseño reactor'!AW1217*'Propiedades físicas'!$C$8+'Diseño reactor'!AX1217*'Propiedades físicas'!$C$9+'Diseño reactor'!AY1217*'Propiedades físicas'!$C$7+'Diseño reactor'!AZ1217*'Propiedades físicas'!$C$6</f>
        <v>875.76694186902989</v>
      </c>
      <c r="BC1217" s="45">
        <f>AU1217*'Propiedades físicas'!$L$4+'Diseño reactor'!AV1217*'Propiedades físicas'!$L$5+'Diseño reactor'!AW1217*'Propiedades físicas'!$L$8+AX1217*'Propiedades físicas'!$L$9+'Diseño reactor'!AY1217*'Propiedades físicas'!$L$7+'Diseño reactor'!AZ1217*'Propiedades físicas'!$L$6</f>
        <v>2.0516600022555895</v>
      </c>
      <c r="BD1217" s="29">
        <f t="shared" si="755"/>
        <v>2.4678059035875317</v>
      </c>
      <c r="BE1217" s="58">
        <f t="shared" si="756"/>
        <v>42.352147664182468</v>
      </c>
      <c r="BF1217" s="30">
        <f>AU1217*'Propiedades físicas'!$I$4+'Diseño reactor'!AV1217*'Propiedades físicas'!$I$5+'Diseño reactor'!AW1217*'Propiedades físicas'!$I$8+'Diseño reactor'!AX1217*'Propiedades físicas'!$I$9+'Diseño reactor'!AY1217*'Propiedades físicas'!$I$7+'Diseño reactor'!AZ1217*'Propiedades físicas'!$I$6</f>
        <v>1.9795278768894729E-2</v>
      </c>
      <c r="BG1217" s="24">
        <f>AU1217*'Propiedades físicas'!$O$4+'Diseño reactor'!AV1217*'Propiedades físicas'!$O$5+'Diseño reactor'!AW1217*'Propiedades físicas'!$O$8+'Diseño reactor'!AX1217*'Propiedades físicas'!$O$9+'Diseño reactor'!AY1217*'Propiedades físicas'!$O$7+'Diseño reactor'!AZ1217*'Propiedades físicas'!$O$6</f>
        <v>0.15135068447759523</v>
      </c>
      <c r="BH1217" s="54">
        <f t="shared" si="757"/>
        <v>41537.573710205652</v>
      </c>
      <c r="BI1217" s="34">
        <f t="shared" si="779"/>
        <v>268.33827560028402</v>
      </c>
      <c r="BJ1217" s="27">
        <f t="shared" si="758"/>
        <v>4796.3770285553819</v>
      </c>
      <c r="BK1217" s="34">
        <f t="shared" si="759"/>
        <v>558.41149714190101</v>
      </c>
      <c r="BL1217" s="27">
        <f t="shared" si="760"/>
        <v>105.31403675952369</v>
      </c>
      <c r="BM1217" s="34">
        <f t="shared" si="761"/>
        <v>1.1054421768707483</v>
      </c>
      <c r="BN1217" s="45">
        <f t="shared" si="762"/>
        <v>1221.0551916433628</v>
      </c>
      <c r="BO1217" s="45">
        <f t="shared" si="763"/>
        <v>96.259368801184692</v>
      </c>
      <c r="BP1217" s="66">
        <f t="shared" si="764"/>
        <v>6.6906612170242337</v>
      </c>
    </row>
    <row r="1218" spans="8:68">
      <c r="H1218" s="68">
        <v>1213</v>
      </c>
      <c r="I1218" s="31">
        <f>('Propiedades físicas'!$C$10*'Diseño reactor'!H1218)/1000</f>
        <v>1061.6725265805828</v>
      </c>
      <c r="J1218" s="31">
        <f t="shared" si="741"/>
        <v>0.42951097309513808</v>
      </c>
      <c r="K1218" s="31">
        <f>(I1218*1000)/'Propiedades físicas'!$F$10</f>
        <v>6935.021449827439</v>
      </c>
      <c r="L1218" s="31">
        <f t="shared" si="742"/>
        <v>990.71734997534838</v>
      </c>
      <c r="M1218" s="31">
        <f t="shared" si="743"/>
        <v>5944.3040998520901</v>
      </c>
      <c r="N1218" s="31">
        <f t="shared" si="744"/>
        <v>0.81674967021875378</v>
      </c>
      <c r="O1218" s="32">
        <f t="shared" si="745"/>
        <v>4.9004980213125231</v>
      </c>
      <c r="P1218" s="33">
        <f t="shared" si="746"/>
        <v>0.59517813863705005</v>
      </c>
      <c r="Q1218" s="31">
        <f t="shared" si="747"/>
        <v>4.6025109463046228</v>
      </c>
      <c r="R1218" s="31">
        <f t="shared" si="748"/>
        <v>0.16146260788380631</v>
      </c>
      <c r="S1218" s="31">
        <f t="shared" si="749"/>
        <v>0.29798707500790012</v>
      </c>
      <c r="T1218" s="31">
        <f t="shared" si="750"/>
        <v>4.3802303969598312E-2</v>
      </c>
      <c r="U1218" s="31">
        <f t="shared" si="751"/>
        <v>1.6306619728299061E-2</v>
      </c>
      <c r="V1218" s="47">
        <f t="shared" si="765"/>
        <v>5.8939971010659332E-4</v>
      </c>
      <c r="W1218" s="31">
        <f t="shared" si="752"/>
        <v>0.2712845069436749</v>
      </c>
      <c r="X1218" s="34">
        <f>(S1218*H1218*'Propiedades físicas'!$F$5*60*24*365)/(1000000)</f>
        <v>55944.145018514937</v>
      </c>
      <c r="Y1218" s="34">
        <f>(U1218*H1218*'Propiedades físicas'!$F$7*60*24*365)/(1000000)</f>
        <v>957.39812789670032</v>
      </c>
      <c r="Z1218" s="31">
        <f t="shared" si="766"/>
        <v>721.95108216674168</v>
      </c>
      <c r="AA1218" s="31">
        <f t="shared" si="782"/>
        <v>5582.8457778675074</v>
      </c>
      <c r="AB1218" s="31">
        <f t="shared" si="783"/>
        <v>195.85414336305706</v>
      </c>
      <c r="AC1218" s="31">
        <f t="shared" si="784"/>
        <v>361.45832198458282</v>
      </c>
      <c r="AD1218" s="31">
        <f t="shared" si="781"/>
        <v>53.13219471512275</v>
      </c>
      <c r="AE1218" s="31">
        <f t="shared" si="770"/>
        <v>19.779929730426762</v>
      </c>
      <c r="AF1218" s="31">
        <f t="shared" si="771"/>
        <v>6935.0214498274381</v>
      </c>
      <c r="AG1218" s="31">
        <f t="shared" si="772"/>
        <v>0.10410221329376072</v>
      </c>
      <c r="AH1218" s="31">
        <f t="shared" si="773"/>
        <v>0.80502213558494817</v>
      </c>
      <c r="AI1218" s="31">
        <f t="shared" si="773"/>
        <v>2.824131760514316E-2</v>
      </c>
      <c r="AJ1218" s="31">
        <f t="shared" si="773"/>
        <v>5.2120721557909075E-2</v>
      </c>
      <c r="AK1218" s="31">
        <f t="shared" si="754"/>
        <v>7.6614319219509867E-3</v>
      </c>
      <c r="AL1218" s="31">
        <f t="shared" si="754"/>
        <v>2.8521800362879828E-3</v>
      </c>
      <c r="AM1218" s="31">
        <f t="shared" si="774"/>
        <v>1</v>
      </c>
      <c r="AN1218" s="31">
        <f>(Z1218*'Propiedades físicas'!$F$4)/1000</f>
        <v>634.86934263578928</v>
      </c>
      <c r="AO1218" s="31">
        <f>(AA1218*'Propiedades físicas'!$F$6)/1000</f>
        <v>178.87437872287495</v>
      </c>
      <c r="AP1218" s="31">
        <f>(AB1218*'Propiedades físicas'!$F$9)/1000</f>
        <v>120.83221374783804</v>
      </c>
      <c r="AQ1218" s="31">
        <f>(AC1218*'Propiedades físicas'!$F$5)/1000</f>
        <v>106.43863207480011</v>
      </c>
      <c r="AR1218" s="31">
        <f>(AD1218*'Propiedades físicas'!$F$8)/1000</f>
        <v>18.836425670405312</v>
      </c>
      <c r="AS1218" s="31">
        <f>(AE1218*'Propiedades físicas'!$F$7)/1000</f>
        <v>1.8215337288750006</v>
      </c>
      <c r="AT1218" s="31">
        <f t="shared" si="775"/>
        <v>1061.6725265805828</v>
      </c>
      <c r="AU1218" s="31">
        <f t="shared" si="776"/>
        <v>0.59798980075387831</v>
      </c>
      <c r="AV1218" s="31">
        <f t="shared" si="780"/>
        <v>0.16848357119967167</v>
      </c>
      <c r="AW1218" s="31">
        <f t="shared" si="780"/>
        <v>0.11381307392121412</v>
      </c>
      <c r="AX1218" s="31">
        <f t="shared" si="780"/>
        <v>0.1002556149942166</v>
      </c>
      <c r="AY1218" s="31">
        <f t="shared" si="777"/>
        <v>1.7742218244144792E-2</v>
      </c>
      <c r="AZ1218" s="31">
        <f t="shared" si="777"/>
        <v>1.7157208868743793E-3</v>
      </c>
      <c r="BA1218" s="31">
        <f t="shared" si="778"/>
        <v>0.99999999999999978</v>
      </c>
      <c r="BB1218" s="34">
        <f>AU1218*'Propiedades físicas'!$C$4+'Diseño reactor'!AV1218*'Propiedades físicas'!$C$5+'Diseño reactor'!AW1218*'Propiedades físicas'!$C$8+'Diseño reactor'!AX1218*'Propiedades físicas'!$C$9+'Diseño reactor'!AY1218*'Propiedades físicas'!$C$7+'Diseño reactor'!AZ1218*'Propiedades físicas'!$C$6</f>
        <v>875.76602240844898</v>
      </c>
      <c r="BC1218" s="45">
        <f>AU1218*'Propiedades físicas'!$L$4+'Diseño reactor'!AV1218*'Propiedades físicas'!$L$5+'Diseño reactor'!AW1218*'Propiedades físicas'!$L$8+AX1218*'Propiedades físicas'!$L$9+'Diseño reactor'!AY1218*'Propiedades físicas'!$L$7+'Diseño reactor'!AZ1218*'Propiedades físicas'!$L$6</f>
        <v>2.0517599125924857</v>
      </c>
      <c r="BD1218" s="29">
        <f t="shared" si="755"/>
        <v>2.4662058492751373</v>
      </c>
      <c r="BE1218" s="58">
        <f t="shared" si="756"/>
        <v>42.350386668985401</v>
      </c>
      <c r="BF1218" s="30">
        <f>AU1218*'Propiedades físicas'!$I$4+'Diseño reactor'!AV1218*'Propiedades físicas'!$I$5+'Diseño reactor'!AW1218*'Propiedades físicas'!$I$8+'Diseño reactor'!AX1218*'Propiedades físicas'!$I$9+'Diseño reactor'!AY1218*'Propiedades físicas'!$I$7+'Diseño reactor'!AZ1218*'Propiedades físicas'!$I$6</f>
        <v>1.9795701853503378E-2</v>
      </c>
      <c r="BG1218" s="24">
        <f>AU1218*'Propiedades físicas'!$O$4+'Diseño reactor'!AV1218*'Propiedades físicas'!$O$5+'Diseño reactor'!AW1218*'Propiedades físicas'!$O$8+'Diseño reactor'!AX1218*'Propiedades físicas'!$O$9+'Diseño reactor'!AY1218*'Propiedades físicas'!$O$7+'Diseño reactor'!AZ1218*'Propiedades físicas'!$O$6</f>
        <v>0.15135520790447582</v>
      </c>
      <c r="BH1218" s="54">
        <f t="shared" si="757"/>
        <v>41536.642337346173</v>
      </c>
      <c r="BI1218" s="34">
        <f t="shared" si="779"/>
        <v>268.34905826487864</v>
      </c>
      <c r="BJ1218" s="27">
        <f t="shared" si="758"/>
        <v>4796.3695733222839</v>
      </c>
      <c r="BK1218" s="34">
        <f t="shared" si="759"/>
        <v>558.4273184283818</v>
      </c>
      <c r="BL1218" s="27">
        <f t="shared" si="760"/>
        <v>105.31459948376914</v>
      </c>
      <c r="BM1218" s="34">
        <f t="shared" si="761"/>
        <v>1.1054421768707483</v>
      </c>
      <c r="BN1218" s="45">
        <f t="shared" si="762"/>
        <v>1222.2121749810624</v>
      </c>
      <c r="BO1218" s="45">
        <f t="shared" si="763"/>
        <v>96.2794101287557</v>
      </c>
      <c r="BP1218" s="66">
        <f t="shared" si="764"/>
        <v>6.6906541925535041</v>
      </c>
    </row>
    <row r="1219" spans="8:68">
      <c r="H1219" s="68">
        <v>1214</v>
      </c>
      <c r="I1219" s="31">
        <f>('Propiedades físicas'!$C$10*'Diseño reactor'!H1219)/1000</f>
        <v>1062.5477718621826</v>
      </c>
      <c r="J1219" s="31">
        <f t="shared" si="741"/>
        <v>0.4291571749294914</v>
      </c>
      <c r="K1219" s="31">
        <f>(I1219*1000)/'Propiedades físicas'!$F$10</f>
        <v>6940.7386975189702</v>
      </c>
      <c r="L1219" s="31">
        <f t="shared" si="742"/>
        <v>991.53409964556715</v>
      </c>
      <c r="M1219" s="31">
        <f t="shared" si="743"/>
        <v>5949.2045978734022</v>
      </c>
      <c r="N1219" s="31">
        <f t="shared" si="744"/>
        <v>0.81674967021875389</v>
      </c>
      <c r="O1219" s="32">
        <f t="shared" si="745"/>
        <v>4.9004980213125222</v>
      </c>
      <c r="P1219" s="33">
        <f t="shared" si="746"/>
        <v>0.59531116886515856</v>
      </c>
      <c r="Q1219" s="31">
        <f t="shared" si="747"/>
        <v>4.6027454865061461</v>
      </c>
      <c r="R1219" s="31">
        <f t="shared" si="748"/>
        <v>0.16140173406773531</v>
      </c>
      <c r="S1219" s="31">
        <f t="shared" si="749"/>
        <v>0.29775253480637603</v>
      </c>
      <c r="T1219" s="31">
        <f t="shared" si="750"/>
        <v>4.3759501118939254E-2</v>
      </c>
      <c r="U1219" s="31">
        <f t="shared" si="751"/>
        <v>1.6277266166920736E-2</v>
      </c>
      <c r="V1219" s="47">
        <f t="shared" si="765"/>
        <v>5.895314487790891E-4</v>
      </c>
      <c r="W1219" s="31">
        <f t="shared" si="752"/>
        <v>0.27112162934119871</v>
      </c>
      <c r="X1219" s="34">
        <f>(S1219*H1219*'Propiedades físicas'!$F$5*60*24*365)/(1000000)</f>
        <v>55946.196582200289</v>
      </c>
      <c r="Y1219" s="34">
        <f>(U1219*H1219*'Propiedades físicas'!$F$7*60*24*365)/(1000000)</f>
        <v>956.46257507468295</v>
      </c>
      <c r="Z1219" s="31">
        <f t="shared" si="766"/>
        <v>722.70775900230251</v>
      </c>
      <c r="AA1219" s="31">
        <f t="shared" si="782"/>
        <v>5587.7330206184615</v>
      </c>
      <c r="AB1219" s="31">
        <f t="shared" si="783"/>
        <v>195.94170515823066</v>
      </c>
      <c r="AC1219" s="31">
        <f t="shared" si="784"/>
        <v>361.47157725494048</v>
      </c>
      <c r="AD1219" s="31">
        <f t="shared" si="781"/>
        <v>53.124034358392251</v>
      </c>
      <c r="AE1219" s="31">
        <f t="shared" si="770"/>
        <v>19.760601126641774</v>
      </c>
      <c r="AF1219" s="31">
        <f t="shared" si="771"/>
        <v>6940.7386975189693</v>
      </c>
      <c r="AG1219" s="31">
        <f t="shared" si="772"/>
        <v>0.10412548152268591</v>
      </c>
      <c r="AH1219" s="31">
        <f t="shared" si="773"/>
        <v>0.80506315885596558</v>
      </c>
      <c r="AI1219" s="31">
        <f t="shared" si="773"/>
        <v>2.8230670206367488E-2</v>
      </c>
      <c r="AJ1219" s="31">
        <f t="shared" si="773"/>
        <v>5.2079698286891539E-2</v>
      </c>
      <c r="AK1219" s="31">
        <f t="shared" si="754"/>
        <v>7.653945303744387E-3</v>
      </c>
      <c r="AL1219" s="31">
        <f t="shared" si="754"/>
        <v>2.8470458243450921E-3</v>
      </c>
      <c r="AM1219" s="31">
        <f t="shared" si="774"/>
        <v>1</v>
      </c>
      <c r="AN1219" s="31">
        <f>(Z1219*'Propiedades físicas'!$F$4)/1000</f>
        <v>635.53474911144485</v>
      </c>
      <c r="AO1219" s="31">
        <f>(AA1219*'Propiedades físicas'!$F$6)/1000</f>
        <v>179.03096598061549</v>
      </c>
      <c r="AP1219" s="31">
        <f>(AB1219*'Propiedades físicas'!$F$9)/1000</f>
        <v>120.88623499737039</v>
      </c>
      <c r="AQ1219" s="31">
        <f>(AC1219*'Propiedades físicas'!$F$5)/1000</f>
        <v>106.44253535426233</v>
      </c>
      <c r="AR1219" s="31">
        <f>(AD1219*'Propiedades físicas'!$F$8)/1000</f>
        <v>18.833532660737216</v>
      </c>
      <c r="AS1219" s="31">
        <f>(AE1219*'Propiedades físicas'!$F$7)/1000</f>
        <v>1.819753757752441</v>
      </c>
      <c r="AT1219" s="31">
        <f t="shared" si="775"/>
        <v>1062.547771862183</v>
      </c>
      <c r="AU1219" s="31">
        <f t="shared" si="776"/>
        <v>0.59812345942585665</v>
      </c>
      <c r="AV1219" s="31">
        <f t="shared" si="780"/>
        <v>0.16849215698495348</v>
      </c>
      <c r="AW1219" s="31">
        <f t="shared" si="780"/>
        <v>0.11377016469152208</v>
      </c>
      <c r="AX1219" s="31">
        <f t="shared" si="780"/>
        <v>0.1001767056249292</v>
      </c>
      <c r="AY1219" s="31">
        <f t="shared" si="777"/>
        <v>1.7724880856632208E-2</v>
      </c>
      <c r="AZ1219" s="31">
        <f t="shared" si="777"/>
        <v>1.7126324161060597E-3</v>
      </c>
      <c r="BA1219" s="31">
        <f t="shared" si="778"/>
        <v>0.99999999999999978</v>
      </c>
      <c r="BB1219" s="34">
        <f>AU1219*'Propiedades físicas'!$C$4+'Diseño reactor'!AV1219*'Propiedades físicas'!$C$5+'Diseño reactor'!AW1219*'Propiedades físicas'!$C$8+'Diseño reactor'!AX1219*'Propiedades físicas'!$C$9+'Diseño reactor'!AY1219*'Propiedades físicas'!$C$7+'Diseño reactor'!AZ1219*'Propiedades físicas'!$C$6</f>
        <v>875.76510501626535</v>
      </c>
      <c r="BC1219" s="45">
        <f>AU1219*'Propiedades físicas'!$L$4+'Diseño reactor'!AV1219*'Propiedades físicas'!$L$5+'Diseño reactor'!AW1219*'Propiedades físicas'!$L$8+AX1219*'Propiedades físicas'!$L$9+'Diseño reactor'!AY1219*'Propiedades físicas'!$L$7+'Diseño reactor'!AZ1219*'Propiedades físicas'!$L$6</f>
        <v>2.0518596971259209</v>
      </c>
      <c r="BD1219" s="29">
        <f t="shared" si="755"/>
        <v>2.4646078730199061</v>
      </c>
      <c r="BE1219" s="58">
        <f t="shared" si="756"/>
        <v>42.348628029142368</v>
      </c>
      <c r="BF1219" s="30">
        <f>AU1219*'Propiedades físicas'!$I$4+'Diseño reactor'!AV1219*'Propiedades físicas'!$I$5+'Diseño reactor'!AW1219*'Propiedades físicas'!$I$8+'Diseño reactor'!AX1219*'Propiedades físicas'!$I$9+'Diseño reactor'!AY1219*'Propiedades físicas'!$I$7+'Diseño reactor'!AZ1219*'Propiedades físicas'!$I$6</f>
        <v>1.9796123991183436E-2</v>
      </c>
      <c r="BG1219" s="24">
        <f>AU1219*'Propiedades físicas'!$O$4+'Diseño reactor'!AV1219*'Propiedades físicas'!$O$5+'Diseño reactor'!AW1219*'Propiedades físicas'!$O$8+'Diseño reactor'!AX1219*'Propiedades físicas'!$O$9+'Diseño reactor'!AY1219*'Propiedades físicas'!$O$7+'Diseño reactor'!AZ1219*'Propiedades físicas'!$O$6</f>
        <v>0.15135972623517732</v>
      </c>
      <c r="BH1219" s="54">
        <f t="shared" si="757"/>
        <v>41535.713089218116</v>
      </c>
      <c r="BI1219" s="34">
        <f t="shared" si="779"/>
        <v>268.35982058863317</v>
      </c>
      <c r="BJ1219" s="27">
        <f t="shared" si="758"/>
        <v>4796.3621562984254</v>
      </c>
      <c r="BK1219" s="34">
        <f t="shared" si="759"/>
        <v>558.44312530930335</v>
      </c>
      <c r="BL1219" s="27">
        <f t="shared" si="760"/>
        <v>105.31516166980758</v>
      </c>
      <c r="BM1219" s="34">
        <f t="shared" si="761"/>
        <v>1.1054421768707483</v>
      </c>
      <c r="BN1219" s="45">
        <f t="shared" si="762"/>
        <v>1223.369239267</v>
      </c>
      <c r="BO1219" s="45">
        <f t="shared" si="763"/>
        <v>96.29942739830642</v>
      </c>
      <c r="BP1219" s="66">
        <f t="shared" si="764"/>
        <v>6.6906471838848613</v>
      </c>
    </row>
    <row r="1220" spans="8:68">
      <c r="H1220" s="68">
        <v>1215</v>
      </c>
      <c r="I1220" s="31">
        <f>('Propiedades físicas'!$C$10*'Diseño reactor'!H1220)/1000</f>
        <v>1063.4230171437825</v>
      </c>
      <c r="J1220" s="31">
        <f t="shared" si="741"/>
        <v>0.42880395914765634</v>
      </c>
      <c r="K1220" s="31">
        <f>(I1220*1000)/'Propiedades físicas'!$F$10</f>
        <v>6946.4559452105023</v>
      </c>
      <c r="L1220" s="31">
        <f t="shared" si="742"/>
        <v>992.35084931578604</v>
      </c>
      <c r="M1220" s="31">
        <f t="shared" si="743"/>
        <v>5954.1050958947162</v>
      </c>
      <c r="N1220" s="31">
        <f t="shared" si="744"/>
        <v>0.81674967021875389</v>
      </c>
      <c r="O1220" s="32">
        <f t="shared" si="745"/>
        <v>4.900498021312524</v>
      </c>
      <c r="P1220" s="33">
        <f t="shared" si="746"/>
        <v>0.59544403944800361</v>
      </c>
      <c r="Q1220" s="31">
        <f t="shared" si="747"/>
        <v>4.6029796668022795</v>
      </c>
      <c r="R1220" s="31">
        <f t="shared" si="748"/>
        <v>0.16134089004704469</v>
      </c>
      <c r="S1220" s="31">
        <f t="shared" si="749"/>
        <v>0.29751835451024322</v>
      </c>
      <c r="T1220" s="31">
        <f t="shared" si="750"/>
        <v>4.3716757707918351E-2</v>
      </c>
      <c r="U1220" s="31">
        <f t="shared" si="751"/>
        <v>1.6247983015787278E-2</v>
      </c>
      <c r="V1220" s="47">
        <f t="shared" si="765"/>
        <v>5.8966302935627537E-4</v>
      </c>
      <c r="W1220" s="31">
        <f t="shared" si="752"/>
        <v>0.27095894720285219</v>
      </c>
      <c r="X1220" s="34">
        <f>(S1220*H1220*'Propiedades físicas'!$F$5*60*24*365)/(1000000)</f>
        <v>55948.243224809776</v>
      </c>
      <c r="Y1220" s="34">
        <f>(U1220*H1220*'Propiedades físicas'!$F$7*60*24*365)/(1000000)</f>
        <v>955.52832143999467</v>
      </c>
      <c r="Z1220" s="31">
        <f t="shared" si="766"/>
        <v>723.46450792932444</v>
      </c>
      <c r="AA1220" s="31">
        <f t="shared" si="782"/>
        <v>5592.6202951647692</v>
      </c>
      <c r="AB1220" s="31">
        <f t="shared" si="783"/>
        <v>196.02918140715929</v>
      </c>
      <c r="AC1220" s="31">
        <f t="shared" si="784"/>
        <v>361.4848007299455</v>
      </c>
      <c r="AD1220" s="31">
        <f t="shared" si="781"/>
        <v>53.115860615120795</v>
      </c>
      <c r="AE1220" s="31">
        <f t="shared" si="770"/>
        <v>19.741299364181543</v>
      </c>
      <c r="AF1220" s="31">
        <f t="shared" si="771"/>
        <v>6946.4559452105013</v>
      </c>
      <c r="AG1220" s="31">
        <f t="shared" si="772"/>
        <v>0.10414872182816398</v>
      </c>
      <c r="AH1220" s="31">
        <f t="shared" si="773"/>
        <v>0.80510411917616986</v>
      </c>
      <c r="AI1220" s="31">
        <f t="shared" si="773"/>
        <v>2.8220028019082029E-2</v>
      </c>
      <c r="AJ1220" s="31">
        <f t="shared" si="773"/>
        <v>5.2038737966687169E-2</v>
      </c>
      <c r="AK1220" s="31">
        <f t="shared" si="754"/>
        <v>7.6464690820854551E-3</v>
      </c>
      <c r="AL1220" s="31">
        <f t="shared" si="754"/>
        <v>2.8419239278114094E-3</v>
      </c>
      <c r="AM1220" s="31">
        <f t="shared" si="774"/>
        <v>1</v>
      </c>
      <c r="AN1220" s="31">
        <f>(Z1220*'Propiedades físicas'!$F$4)/1000</f>
        <v>636.20021898288928</v>
      </c>
      <c r="AO1220" s="31">
        <f>(AA1220*'Propiedades físicas'!$F$6)/1000</f>
        <v>179.1875542570792</v>
      </c>
      <c r="AP1220" s="31">
        <f>(AB1220*'Propiedades físicas'!$F$9)/1000</f>
        <v>120.94020346914691</v>
      </c>
      <c r="AQ1220" s="31">
        <f>(AC1220*'Propiedades físicas'!$F$5)/1000</f>
        <v>106.44642927094706</v>
      </c>
      <c r="AR1220" s="31">
        <f>(AD1220*'Propiedades físicas'!$F$8)/1000</f>
        <v>18.830634905272618</v>
      </c>
      <c r="AS1220" s="31">
        <f>(AE1220*'Propiedades físicas'!$F$7)/1000</f>
        <v>1.8179762584474783</v>
      </c>
      <c r="AT1220" s="31">
        <f t="shared" si="775"/>
        <v>1063.4230171437825</v>
      </c>
      <c r="AU1220" s="31">
        <f t="shared" si="776"/>
        <v>0.59825695769839671</v>
      </c>
      <c r="AV1220" s="31">
        <f t="shared" si="780"/>
        <v>0.16850072959522158</v>
      </c>
      <c r="AW1220" s="31">
        <f t="shared" si="780"/>
        <v>0.11372727646423973</v>
      </c>
      <c r="AX1220" s="31">
        <f t="shared" si="780"/>
        <v>0.10009791734323044</v>
      </c>
      <c r="AY1220" s="31">
        <f t="shared" si="777"/>
        <v>1.7707567545274017E-2</v>
      </c>
      <c r="AZ1220" s="31">
        <f t="shared" si="777"/>
        <v>1.7095513536375475E-3</v>
      </c>
      <c r="BA1220" s="31">
        <f t="shared" si="778"/>
        <v>1</v>
      </c>
      <c r="BB1220" s="34">
        <f>AU1220*'Propiedades físicas'!$C$4+'Diseño reactor'!AV1220*'Propiedades físicas'!$C$5+'Diseño reactor'!AW1220*'Propiedades físicas'!$C$8+'Diseño reactor'!AX1220*'Propiedades físicas'!$C$9+'Diseño reactor'!AY1220*'Propiedades físicas'!$C$7+'Diseño reactor'!AZ1220*'Propiedades físicas'!$C$6</f>
        <v>875.76418968659459</v>
      </c>
      <c r="BC1220" s="45">
        <f>AU1220*'Propiedades físicas'!$L$4+'Diseño reactor'!AV1220*'Propiedades físicas'!$L$5+'Diseño reactor'!AW1220*'Propiedades físicas'!$L$8+AX1220*'Propiedades físicas'!$L$9+'Diseño reactor'!AY1220*'Propiedades físicas'!$L$7+'Diseño reactor'!AZ1220*'Propiedades físicas'!$L$6</f>
        <v>2.0519593560899394</v>
      </c>
      <c r="BD1220" s="29">
        <f t="shared" si="755"/>
        <v>2.4630119707722993</v>
      </c>
      <c r="BE1220" s="58">
        <f t="shared" si="756"/>
        <v>42.346871739894745</v>
      </c>
      <c r="BF1220" s="30">
        <f>AU1220*'Propiedades físicas'!$I$4+'Diseño reactor'!AV1220*'Propiedades físicas'!$I$5+'Diseño reactor'!AW1220*'Propiedades físicas'!$I$8+'Diseño reactor'!AX1220*'Propiedades físicas'!$I$9+'Diseño reactor'!AY1220*'Propiedades físicas'!$I$7+'Diseño reactor'!AZ1220*'Propiedades físicas'!$I$6</f>
        <v>1.9796545184556726E-2</v>
      </c>
      <c r="BG1220" s="24">
        <f>AU1220*'Propiedades físicas'!$O$4+'Diseño reactor'!AV1220*'Propiedades físicas'!$O$5+'Diseño reactor'!AW1220*'Propiedades físicas'!$O$8+'Diseño reactor'!AX1220*'Propiedades físicas'!$O$9+'Diseño reactor'!AY1220*'Propiedades físicas'!$O$7+'Diseño reactor'!AZ1220*'Propiedades físicas'!$O$6</f>
        <v>0.15136423947778255</v>
      </c>
      <c r="BH1220" s="54">
        <f t="shared" si="757"/>
        <v>41534.785959772322</v>
      </c>
      <c r="BI1220" s="34">
        <f t="shared" si="779"/>
        <v>268.37056262335278</v>
      </c>
      <c r="BJ1220" s="27">
        <f t="shared" si="758"/>
        <v>4796.3547773522541</v>
      </c>
      <c r="BK1220" s="34">
        <f t="shared" si="759"/>
        <v>558.45891779965609</v>
      </c>
      <c r="BL1220" s="27">
        <f t="shared" si="760"/>
        <v>105.31572331824451</v>
      </c>
      <c r="BM1220" s="34">
        <f t="shared" si="761"/>
        <v>1.1054421768707483</v>
      </c>
      <c r="BN1220" s="45">
        <f t="shared" si="762"/>
        <v>1224.5263843495356</v>
      </c>
      <c r="BO1220" s="45">
        <f t="shared" si="763"/>
        <v>96.31942065312721</v>
      </c>
      <c r="BP1220" s="66">
        <f t="shared" si="764"/>
        <v>6.6906401909733493</v>
      </c>
    </row>
    <row r="1221" spans="8:68">
      <c r="H1221" s="68">
        <v>1216</v>
      </c>
      <c r="I1221" s="31">
        <f>('Propiedades físicas'!$C$10*'Diseño reactor'!H1221)/1000</f>
        <v>1064.2982624253821</v>
      </c>
      <c r="J1221" s="31">
        <f t="shared" si="741"/>
        <v>0.42845132431283112</v>
      </c>
      <c r="K1221" s="31">
        <f>(I1221*1000)/'Propiedades físicas'!$F$10</f>
        <v>6952.1731929020325</v>
      </c>
      <c r="L1221" s="31">
        <f t="shared" si="742"/>
        <v>993.16759898600458</v>
      </c>
      <c r="M1221" s="31">
        <f t="shared" si="743"/>
        <v>5959.0055939160275</v>
      </c>
      <c r="N1221" s="31">
        <f t="shared" si="744"/>
        <v>0.81674967021875378</v>
      </c>
      <c r="O1221" s="32">
        <f t="shared" si="745"/>
        <v>4.9004980213125222</v>
      </c>
      <c r="P1221" s="33">
        <f t="shared" si="746"/>
        <v>0.59557675067279026</v>
      </c>
      <c r="Q1221" s="31">
        <f t="shared" si="747"/>
        <v>4.6032134880025923</v>
      </c>
      <c r="R1221" s="31">
        <f t="shared" si="748"/>
        <v>0.16128007584590606</v>
      </c>
      <c r="S1221" s="31">
        <f t="shared" si="749"/>
        <v>0.29728453330993021</v>
      </c>
      <c r="T1221" s="31">
        <f t="shared" si="750"/>
        <v>4.3674073636148024E-2</v>
      </c>
      <c r="U1221" s="31">
        <f t="shared" si="751"/>
        <v>1.621877006390934E-2</v>
      </c>
      <c r="V1221" s="47">
        <f t="shared" si="765"/>
        <v>5.8979445212256902E-4</v>
      </c>
      <c r="W1221" s="31">
        <f t="shared" si="752"/>
        <v>0.27079646017699116</v>
      </c>
      <c r="X1221" s="34">
        <f>(S1221*H1221*'Propiedades físicas'!$F$5*60*24*365)/(1000000)</f>
        <v>55950.284961089805</v>
      </c>
      <c r="Y1221" s="34">
        <f>(U1221*H1221*'Propiedades físicas'!$F$7*60*24*365)/(1000000)</f>
        <v>954.5953647984378</v>
      </c>
      <c r="Z1221" s="31">
        <f t="shared" si="766"/>
        <v>724.22132881811297</v>
      </c>
      <c r="AA1221" s="31">
        <f t="shared" si="782"/>
        <v>5597.5076014111519</v>
      </c>
      <c r="AB1221" s="31">
        <f t="shared" si="783"/>
        <v>196.11657222862178</v>
      </c>
      <c r="AC1221" s="31">
        <f t="shared" si="784"/>
        <v>361.49799250487513</v>
      </c>
      <c r="AD1221" s="31">
        <f t="shared" si="781"/>
        <v>53.107673541555997</v>
      </c>
      <c r="AE1221" s="31">
        <f t="shared" si="770"/>
        <v>19.722024397713756</v>
      </c>
      <c r="AF1221" s="31">
        <f t="shared" si="771"/>
        <v>6952.1731929020307</v>
      </c>
      <c r="AG1221" s="31">
        <f t="shared" si="772"/>
        <v>0.10417193426042984</v>
      </c>
      <c r="AH1221" s="31">
        <f t="shared" si="773"/>
        <v>0.80514501668716287</v>
      </c>
      <c r="AI1221" s="31">
        <f t="shared" si="773"/>
        <v>2.8209391047514635E-2</v>
      </c>
      <c r="AJ1221" s="31">
        <f t="shared" si="773"/>
        <v>5.1997840455694375E-2</v>
      </c>
      <c r="AK1221" s="31">
        <f t="shared" si="754"/>
        <v>7.6390032394154693E-3</v>
      </c>
      <c r="AL1221" s="31">
        <f t="shared" si="754"/>
        <v>2.8368143097829289E-3</v>
      </c>
      <c r="AM1221" s="31">
        <f t="shared" si="774"/>
        <v>1</v>
      </c>
      <c r="AN1221" s="31">
        <f>(Z1221*'Propiedades físicas'!$F$4)/1000</f>
        <v>636.86575213607216</v>
      </c>
      <c r="AO1221" s="31">
        <f>(AA1221*'Propiedades físicas'!$F$6)/1000</f>
        <v>179.3441435492133</v>
      </c>
      <c r="AP1221" s="31">
        <f>(AB1221*'Propiedades físicas'!$F$9)/1000</f>
        <v>120.9941192364482</v>
      </c>
      <c r="AQ1221" s="31">
        <f>(AC1221*'Propiedades físicas'!$F$5)/1000</f>
        <v>106.4503138529106</v>
      </c>
      <c r="AR1221" s="31">
        <f>(AD1221*'Propiedades físicas'!$F$8)/1000</f>
        <v>18.827732423952423</v>
      </c>
      <c r="AS1221" s="31">
        <f>(AE1221*'Propiedades físicas'!$F$7)/1000</f>
        <v>1.8162012267854599</v>
      </c>
      <c r="AT1221" s="31">
        <f t="shared" si="775"/>
        <v>1064.2982624253823</v>
      </c>
      <c r="AU1221" s="31">
        <f t="shared" si="776"/>
        <v>0.59839029586005987</v>
      </c>
      <c r="AV1221" s="31">
        <f t="shared" si="780"/>
        <v>0.16850928906011164</v>
      </c>
      <c r="AW1221" s="31">
        <f t="shared" si="780"/>
        <v>0.11368440925640529</v>
      </c>
      <c r="AX1221" s="31">
        <f t="shared" si="780"/>
        <v>0.10001924987674572</v>
      </c>
      <c r="AY1221" s="31">
        <f t="shared" si="777"/>
        <v>1.7690278269407989E-2</v>
      </c>
      <c r="AZ1221" s="31">
        <f t="shared" si="777"/>
        <v>1.7064776772693392E-3</v>
      </c>
      <c r="BA1221" s="31">
        <f t="shared" si="778"/>
        <v>0.99999999999999989</v>
      </c>
      <c r="BB1221" s="34">
        <f>AU1221*'Propiedades físicas'!$C$4+'Diseño reactor'!AV1221*'Propiedades físicas'!$C$5+'Diseño reactor'!AW1221*'Propiedades físicas'!$C$8+'Diseño reactor'!AX1221*'Propiedades físicas'!$C$9+'Diseño reactor'!AY1221*'Propiedades físicas'!$C$7+'Diseño reactor'!AZ1221*'Propiedades físicas'!$C$6</f>
        <v>875.76327641357227</v>
      </c>
      <c r="BC1221" s="45">
        <f>AU1221*'Propiedades físicas'!$L$4+'Diseño reactor'!AV1221*'Propiedades físicas'!$L$5+'Diseño reactor'!AW1221*'Propiedades físicas'!$L$8+AX1221*'Propiedades físicas'!$L$9+'Diseño reactor'!AY1221*'Propiedades físicas'!$L$7+'Diseño reactor'!AZ1221*'Propiedades físicas'!$L$6</f>
        <v>2.0520588897180119</v>
      </c>
      <c r="BD1221" s="29">
        <f t="shared" si="755"/>
        <v>2.4614181384932938</v>
      </c>
      <c r="BE1221" s="58">
        <f t="shared" si="756"/>
        <v>42.345117796496829</v>
      </c>
      <c r="BF1221" s="30">
        <f>AU1221*'Propiedades físicas'!$I$4+'Diseño reactor'!AV1221*'Propiedades físicas'!$I$5+'Diseño reactor'!AW1221*'Propiedades físicas'!$I$8+'Diseño reactor'!AX1221*'Propiedades físicas'!$I$9+'Diseño reactor'!AY1221*'Propiedades físicas'!$I$7+'Diseño reactor'!AZ1221*'Propiedades físicas'!$I$6</f>
        <v>1.9796965436236217E-2</v>
      </c>
      <c r="BG1221" s="24">
        <f>AU1221*'Propiedades físicas'!$O$4+'Diseño reactor'!AV1221*'Propiedades físicas'!$O$5+'Diseño reactor'!AW1221*'Propiedades físicas'!$O$8+'Diseño reactor'!AX1221*'Propiedades físicas'!$O$9+'Diseño reactor'!AY1221*'Propiedades físicas'!$O$7+'Diseño reactor'!AZ1221*'Propiedades físicas'!$O$6</f>
        <v>0.15136874764035835</v>
      </c>
      <c r="BH1221" s="54">
        <f t="shared" si="757"/>
        <v>41533.860942980769</v>
      </c>
      <c r="BI1221" s="34">
        <f t="shared" si="779"/>
        <v>268.38128442067733</v>
      </c>
      <c r="BJ1221" s="27">
        <f t="shared" si="758"/>
        <v>4796.3474363527066</v>
      </c>
      <c r="BK1221" s="34">
        <f t="shared" si="759"/>
        <v>558.47469591442507</v>
      </c>
      <c r="BL1221" s="27">
        <f t="shared" si="760"/>
        <v>105.31628442968507</v>
      </c>
      <c r="BM1221" s="34">
        <f t="shared" si="761"/>
        <v>1.1054421768707483</v>
      </c>
      <c r="BN1221" s="45">
        <f t="shared" si="762"/>
        <v>1225.6836100774078</v>
      </c>
      <c r="BO1221" s="45">
        <f t="shared" si="763"/>
        <v>96.339389936404643</v>
      </c>
      <c r="BP1221" s="66">
        <f t="shared" si="764"/>
        <v>6.6906332137741673</v>
      </c>
    </row>
    <row r="1222" spans="8:68">
      <c r="H1222" s="68">
        <v>1217</v>
      </c>
      <c r="I1222" s="31">
        <f>('Propiedades físicas'!$C$10*'Diseño reactor'!H1222)/1000</f>
        <v>1065.173507706982</v>
      </c>
      <c r="J1222" s="31">
        <f t="shared" si="741"/>
        <v>0.42809926899293554</v>
      </c>
      <c r="K1222" s="31">
        <f>(I1222*1000)/'Propiedades físicas'!$F$10</f>
        <v>6957.8904405935646</v>
      </c>
      <c r="L1222" s="31">
        <f t="shared" si="742"/>
        <v>993.98434865622346</v>
      </c>
      <c r="M1222" s="31">
        <f t="shared" si="743"/>
        <v>5963.9060919373405</v>
      </c>
      <c r="N1222" s="31">
        <f t="shared" si="744"/>
        <v>0.81674967021875389</v>
      </c>
      <c r="O1222" s="32">
        <f t="shared" si="745"/>
        <v>4.9004980213125231</v>
      </c>
      <c r="P1222" s="33">
        <f t="shared" si="746"/>
        <v>0.59570930282603596</v>
      </c>
      <c r="Q1222" s="31">
        <f t="shared" si="747"/>
        <v>4.6034469509142779</v>
      </c>
      <c r="R1222" s="31">
        <f t="shared" si="748"/>
        <v>0.16121929148824696</v>
      </c>
      <c r="S1222" s="31">
        <f t="shared" si="749"/>
        <v>0.2970510703982448</v>
      </c>
      <c r="T1222" s="31">
        <f t="shared" si="750"/>
        <v>4.3631448803415178E-2</v>
      </c>
      <c r="U1222" s="31">
        <f t="shared" si="751"/>
        <v>1.6189627101055815E-2</v>
      </c>
      <c r="V1222" s="47">
        <f t="shared" si="765"/>
        <v>5.8992571736170545E-4</v>
      </c>
      <c r="W1222" s="31">
        <f t="shared" si="752"/>
        <v>0.27063416791281431</v>
      </c>
      <c r="X1222" s="34">
        <f>(S1222*H1222*'Propiedades físicas'!$F$5*60*24*365)/(1000000)</f>
        <v>55952.321805733729</v>
      </c>
      <c r="Y1222" s="34">
        <f>(U1222*H1222*'Propiedades físicas'!$F$7*60*24*365)/(1000000)</f>
        <v>953.66370295963009</v>
      </c>
      <c r="Z1222" s="31">
        <f t="shared" si="766"/>
        <v>724.97822153928576</v>
      </c>
      <c r="AA1222" s="31">
        <f t="shared" si="782"/>
        <v>5602.3949392626764</v>
      </c>
      <c r="AB1222" s="31">
        <f t="shared" si="783"/>
        <v>196.20387774119655</v>
      </c>
      <c r="AC1222" s="31">
        <f t="shared" si="784"/>
        <v>361.51115267466395</v>
      </c>
      <c r="AD1222" s="31">
        <f t="shared" si="781"/>
        <v>53.099473193756275</v>
      </c>
      <c r="AE1222" s="31">
        <f t="shared" si="770"/>
        <v>19.702776181984927</v>
      </c>
      <c r="AF1222" s="31">
        <f t="shared" si="771"/>
        <v>6957.8904405935637</v>
      </c>
      <c r="AG1222" s="31">
        <f t="shared" si="772"/>
        <v>0.10419511886959797</v>
      </c>
      <c r="AH1222" s="31">
        <f t="shared" si="773"/>
        <v>0.80518585153012945</v>
      </c>
      <c r="AI1222" s="31">
        <f t="shared" si="773"/>
        <v>2.8198759295850424E-2</v>
      </c>
      <c r="AJ1222" s="31">
        <f t="shared" si="773"/>
        <v>5.1957005612727661E-2</v>
      </c>
      <c r="AK1222" s="31">
        <f t="shared" si="754"/>
        <v>7.6315477582062164E-3</v>
      </c>
      <c r="AL1222" s="31">
        <f t="shared" si="754"/>
        <v>2.831716933488266E-3</v>
      </c>
      <c r="AM1222" s="31">
        <f t="shared" si="774"/>
        <v>1</v>
      </c>
      <c r="AN1222" s="31">
        <f>(Z1222*'Propiedades físicas'!$F$4)/1000</f>
        <v>637.53134845721706</v>
      </c>
      <c r="AO1222" s="31">
        <f>(AA1222*'Propiedades físicas'!$F$6)/1000</f>
        <v>179.50073385397616</v>
      </c>
      <c r="AP1222" s="31">
        <f>(AB1222*'Propiedades físicas'!$F$9)/1000</f>
        <v>121.04798237243121</v>
      </c>
      <c r="AQ1222" s="31">
        <f>(AC1222*'Propiedades físicas'!$F$5)/1000</f>
        <v>106.45418912810831</v>
      </c>
      <c r="AR1222" s="31">
        <f>(AD1222*'Propiedades físicas'!$F$8)/1000</f>
        <v>18.824825236650469</v>
      </c>
      <c r="AS1222" s="31">
        <f>(AE1222*'Propiedades físicas'!$F$7)/1000</f>
        <v>1.8144286585989919</v>
      </c>
      <c r="AT1222" s="31">
        <f t="shared" si="775"/>
        <v>1065.173507706982</v>
      </c>
      <c r="AU1222" s="31">
        <f t="shared" si="776"/>
        <v>0.59852347419871732</v>
      </c>
      <c r="AV1222" s="31">
        <f t="shared" si="780"/>
        <v>0.16851783540917253</v>
      </c>
      <c r="AW1222" s="31">
        <f t="shared" si="780"/>
        <v>0.11364156308488498</v>
      </c>
      <c r="AX1222" s="31">
        <f t="shared" si="780"/>
        <v>9.9940702953901034E-2</v>
      </c>
      <c r="AY1222" s="31">
        <f t="shared" si="777"/>
        <v>1.7673012988442611E-2</v>
      </c>
      <c r="AZ1222" s="31">
        <f t="shared" si="777"/>
        <v>1.7034113648817129E-3</v>
      </c>
      <c r="BA1222" s="31">
        <f t="shared" si="778"/>
        <v>1</v>
      </c>
      <c r="BB1222" s="34">
        <f>AU1222*'Propiedades físicas'!$C$4+'Diseño reactor'!AV1222*'Propiedades físicas'!$C$5+'Diseño reactor'!AW1222*'Propiedades físicas'!$C$8+'Diseño reactor'!AX1222*'Propiedades físicas'!$C$9+'Diseño reactor'!AY1222*'Propiedades físicas'!$C$7+'Diseño reactor'!AZ1222*'Propiedades físicas'!$C$6</f>
        <v>875.76236519135568</v>
      </c>
      <c r="BC1222" s="45">
        <f>AU1222*'Propiedades físicas'!$L$4+'Diseño reactor'!AV1222*'Propiedades físicas'!$L$5+'Diseño reactor'!AW1222*'Propiedades físicas'!$L$8+AX1222*'Propiedades físicas'!$L$9+'Diseño reactor'!AY1222*'Propiedades físicas'!$L$7+'Diseño reactor'!AZ1222*'Propiedades físicas'!$L$6</f>
        <v>2.05215829824304</v>
      </c>
      <c r="BD1222" s="29">
        <f t="shared" si="755"/>
        <v>2.4598263721543447</v>
      </c>
      <c r="BE1222" s="58">
        <f t="shared" si="756"/>
        <v>42.343366194215804</v>
      </c>
      <c r="BF1222" s="30">
        <f>AU1222*'Propiedades físicas'!$I$4+'Diseño reactor'!AV1222*'Propiedades físicas'!$I$5+'Diseño reactor'!AW1222*'Propiedades físicas'!$I$8+'Diseño reactor'!AX1222*'Propiedades físicas'!$I$9+'Diseño reactor'!AY1222*'Propiedades físicas'!$I$7+'Diseño reactor'!AZ1222*'Propiedades físicas'!$I$6</f>
        <v>1.97973847488262E-2</v>
      </c>
      <c r="BG1222" s="24">
        <f>AU1222*'Propiedades físicas'!$O$4+'Diseño reactor'!AV1222*'Propiedades físicas'!$O$5+'Diseño reactor'!AW1222*'Propiedades físicas'!$O$8+'Diseño reactor'!AX1222*'Propiedades físicas'!$O$9+'Diseño reactor'!AY1222*'Propiedades físicas'!$O$7+'Diseño reactor'!AZ1222*'Propiedades físicas'!$O$6</f>
        <v>0.15137325073095639</v>
      </c>
      <c r="BH1222" s="54">
        <f t="shared" si="757"/>
        <v>41532.938032836319</v>
      </c>
      <c r="BI1222" s="34">
        <f t="shared" si="779"/>
        <v>268.39198603208325</v>
      </c>
      <c r="BJ1222" s="27">
        <f t="shared" si="758"/>
        <v>4796.3401331692112</v>
      </c>
      <c r="BK1222" s="34">
        <f t="shared" si="759"/>
        <v>558.49045966859364</v>
      </c>
      <c r="BL1222" s="27">
        <f t="shared" si="760"/>
        <v>105.31684500473413</v>
      </c>
      <c r="BM1222" s="34">
        <f t="shared" si="761"/>
        <v>1.1054421768707483</v>
      </c>
      <c r="BN1222" s="45">
        <f t="shared" si="762"/>
        <v>1226.8409162997318</v>
      </c>
      <c r="BO1222" s="45">
        <f t="shared" si="763"/>
        <v>96.35933529122191</v>
      </c>
      <c r="BP1222" s="66">
        <f t="shared" si="764"/>
        <v>6.6906262522426756</v>
      </c>
    </row>
    <row r="1223" spans="8:68">
      <c r="H1223" s="68">
        <v>1218</v>
      </c>
      <c r="I1223" s="31">
        <f>('Propiedades físicas'!$C$10*'Diseño reactor'!H1223)/1000</f>
        <v>1066.048752988582</v>
      </c>
      <c r="J1223" s="31">
        <f t="shared" si="741"/>
        <v>0.42774779176059319</v>
      </c>
      <c r="K1223" s="31">
        <f>(I1223*1000)/'Propiedades físicas'!$F$10</f>
        <v>6963.6076882850966</v>
      </c>
      <c r="L1223" s="31">
        <f t="shared" si="742"/>
        <v>994.80109832644234</v>
      </c>
      <c r="M1223" s="31">
        <f t="shared" si="743"/>
        <v>5968.8065899586536</v>
      </c>
      <c r="N1223" s="31">
        <f t="shared" si="744"/>
        <v>0.816749670218754</v>
      </c>
      <c r="O1223" s="32">
        <f t="shared" si="745"/>
        <v>4.9004980213125231</v>
      </c>
      <c r="P1223" s="33">
        <f t="shared" si="746"/>
        <v>0.59584169619357052</v>
      </c>
      <c r="Q1223" s="31">
        <f t="shared" si="747"/>
        <v>4.6036800563421556</v>
      </c>
      <c r="R1223" s="31">
        <f t="shared" si="748"/>
        <v>0.16115853699775162</v>
      </c>
      <c r="S1223" s="31">
        <f t="shared" si="749"/>
        <v>0.29681796497036583</v>
      </c>
      <c r="T1223" s="31">
        <f t="shared" si="750"/>
        <v>4.3588883109681134E-2</v>
      </c>
      <c r="U1223" s="31">
        <f t="shared" si="751"/>
        <v>1.6160553917750637E-2</v>
      </c>
      <c r="V1223" s="47">
        <f t="shared" si="765"/>
        <v>5.900568253567397E-4</v>
      </c>
      <c r="W1223" s="31">
        <f t="shared" si="752"/>
        <v>0.27047207006036078</v>
      </c>
      <c r="X1223" s="34">
        <f>(S1223*H1223*'Propiedades físicas'!$F$5*60*24*365)/(1000000)</f>
        <v>55954.353773382099</v>
      </c>
      <c r="Y1223" s="34">
        <f>(U1223*H1223*'Propiedades físicas'!$F$7*60*24*365)/(1000000)</f>
        <v>952.73333373699938</v>
      </c>
      <c r="Z1223" s="31">
        <f t="shared" si="766"/>
        <v>725.73518596376891</v>
      </c>
      <c r="AA1223" s="31">
        <f t="shared" si="782"/>
        <v>5607.2823086247454</v>
      </c>
      <c r="AB1223" s="31">
        <f t="shared" si="783"/>
        <v>196.29109806326147</v>
      </c>
      <c r="AC1223" s="31">
        <f t="shared" si="784"/>
        <v>361.52428133390561</v>
      </c>
      <c r="AD1223" s="31">
        <f t="shared" si="781"/>
        <v>53.091259627591619</v>
      </c>
      <c r="AE1223" s="31">
        <f t="shared" si="770"/>
        <v>19.683554671820275</v>
      </c>
      <c r="AF1223" s="31">
        <f t="shared" si="771"/>
        <v>6963.607688285093</v>
      </c>
      <c r="AG1223" s="31">
        <f t="shared" si="772"/>
        <v>0.10421827570566279</v>
      </c>
      <c r="AH1223" s="31">
        <f t="shared" si="773"/>
        <v>0.80522662384584076</v>
      </c>
      <c r="AI1223" s="31">
        <f t="shared" si="773"/>
        <v>2.8188132768232021E-2</v>
      </c>
      <c r="AJ1223" s="31">
        <f t="shared" si="773"/>
        <v>5.1916233297016348E-2</v>
      </c>
      <c r="AK1223" s="31">
        <f t="shared" si="754"/>
        <v>7.6241026209600046E-3</v>
      </c>
      <c r="AL1223" s="31">
        <f t="shared" si="754"/>
        <v>2.8266317622881029E-3</v>
      </c>
      <c r="AM1223" s="31">
        <f t="shared" si="774"/>
        <v>1</v>
      </c>
      <c r="AN1223" s="31">
        <f>(Z1223*'Propiedades físicas'!$F$4)/1000</f>
        <v>638.19700783281917</v>
      </c>
      <c r="AO1223" s="31">
        <f>(AA1223*'Propiedades físicas'!$F$6)/1000</f>
        <v>179.65732516833683</v>
      </c>
      <c r="AP1223" s="31">
        <f>(AB1223*'Propiedades físicas'!$F$9)/1000</f>
        <v>121.10179295012915</v>
      </c>
      <c r="AQ1223" s="31">
        <f>(AC1223*'Propiedades físicas'!$F$5)/1000</f>
        <v>106.45805512439519</v>
      </c>
      <c r="AR1223" s="31">
        <f>(AD1223*'Propiedades físicas'!$F$8)/1000</f>
        <v>18.821913363173774</v>
      </c>
      <c r="AS1223" s="31">
        <f>(AE1223*'Propiedades físicas'!$F$7)/1000</f>
        <v>1.8126585497279291</v>
      </c>
      <c r="AT1223" s="31">
        <f t="shared" si="775"/>
        <v>1066.048752988582</v>
      </c>
      <c r="AU1223" s="31">
        <f t="shared" si="776"/>
        <v>0.59865649300154911</v>
      </c>
      <c r="AV1223" s="31">
        <f t="shared" si="780"/>
        <v>0.16852636867186604</v>
      </c>
      <c r="AW1223" s="31">
        <f t="shared" si="780"/>
        <v>0.1135987379663735</v>
      </c>
      <c r="AX1223" s="31">
        <f t="shared" si="780"/>
        <v>9.9862276303920042E-2</v>
      </c>
      <c r="AY1223" s="31">
        <f t="shared" si="777"/>
        <v>1.7655771661856976E-2</v>
      </c>
      <c r="AZ1223" s="31">
        <f t="shared" si="777"/>
        <v>1.7003523944343882E-3</v>
      </c>
      <c r="BA1223" s="31">
        <f t="shared" si="778"/>
        <v>1</v>
      </c>
      <c r="BB1223" s="34">
        <f>AU1223*'Propiedades físicas'!$C$4+'Diseño reactor'!AV1223*'Propiedades físicas'!$C$5+'Diseño reactor'!AW1223*'Propiedades físicas'!$C$8+'Diseño reactor'!AX1223*'Propiedades físicas'!$C$9+'Diseño reactor'!AY1223*'Propiedades físicas'!$C$7+'Diseño reactor'!AZ1223*'Propiedades físicas'!$C$6</f>
        <v>875.76145601412031</v>
      </c>
      <c r="BC1223" s="45">
        <f>AU1223*'Propiedades físicas'!$L$4+'Diseño reactor'!AV1223*'Propiedades físicas'!$L$5+'Diseño reactor'!AW1223*'Propiedades físicas'!$L$8+AX1223*'Propiedades físicas'!$L$9+'Diseño reactor'!AY1223*'Propiedades físicas'!$L$7+'Diseño reactor'!AZ1223*'Propiedades físicas'!$L$6</f>
        <v>2.0522575818973539</v>
      </c>
      <c r="BD1223" s="29">
        <f t="shared" si="755"/>
        <v>2.4582366677373546</v>
      </c>
      <c r="BE1223" s="58">
        <f t="shared" si="756"/>
        <v>42.341616928331646</v>
      </c>
      <c r="BF1223" s="30">
        <f>AU1223*'Propiedades físicas'!$I$4+'Diseño reactor'!AV1223*'Propiedades físicas'!$I$5+'Diseño reactor'!AW1223*'Propiedades físicas'!$I$8+'Diseño reactor'!AX1223*'Propiedades físicas'!$I$9+'Diseño reactor'!AY1223*'Propiedades físicas'!$I$7+'Diseño reactor'!AZ1223*'Propiedades físicas'!$I$6</f>
        <v>1.9797803124922173E-2</v>
      </c>
      <c r="BG1223" s="24">
        <f>AU1223*'Propiedades físicas'!$O$4+'Diseño reactor'!AV1223*'Propiedades físicas'!$O$5+'Diseño reactor'!AW1223*'Propiedades físicas'!$O$8+'Diseño reactor'!AX1223*'Propiedades físicas'!$O$9+'Diseño reactor'!AY1223*'Propiedades físicas'!$O$7+'Diseño reactor'!AZ1223*'Propiedades físicas'!$O$6</f>
        <v>0.15137774875761248</v>
      </c>
      <c r="BH1223" s="54">
        <f t="shared" si="757"/>
        <v>41532.017223352676</v>
      </c>
      <c r="BI1223" s="34">
        <f t="shared" si="779"/>
        <v>268.40266750888276</v>
      </c>
      <c r="BJ1223" s="27">
        <f t="shared" si="758"/>
        <v>4796.3328676716992</v>
      </c>
      <c r="BK1223" s="34">
        <f t="shared" si="759"/>
        <v>558.50620907714267</v>
      </c>
      <c r="BL1223" s="27">
        <f t="shared" si="760"/>
        <v>105.31740504399636</v>
      </c>
      <c r="BM1223" s="34">
        <f t="shared" si="761"/>
        <v>1.1054421768707483</v>
      </c>
      <c r="BN1223" s="45">
        <f t="shared" si="762"/>
        <v>1227.9983028659938</v>
      </c>
      <c r="BO1223" s="45">
        <f t="shared" si="763"/>
        <v>96.379256760558818</v>
      </c>
      <c r="BP1223" s="66">
        <f t="shared" si="764"/>
        <v>6.6906193063343791</v>
      </c>
    </row>
    <row r="1224" spans="8:68">
      <c r="H1224" s="68">
        <v>1219</v>
      </c>
      <c r="I1224" s="31">
        <f>('Propiedades físicas'!$C$10*'Diseño reactor'!H1224)/1000</f>
        <v>1066.9239982701818</v>
      </c>
      <c r="J1224" s="31">
        <f t="shared" si="741"/>
        <v>0.42739689119311119</v>
      </c>
      <c r="K1224" s="31">
        <f>(I1224*1000)/'Propiedades físicas'!$F$10</f>
        <v>6969.3249359766269</v>
      </c>
      <c r="L1224" s="31">
        <f t="shared" si="742"/>
        <v>995.61784799666088</v>
      </c>
      <c r="M1224" s="31">
        <f t="shared" si="743"/>
        <v>5973.7070879799658</v>
      </c>
      <c r="N1224" s="31">
        <f t="shared" si="744"/>
        <v>0.81674967021875378</v>
      </c>
      <c r="O1224" s="32">
        <f t="shared" si="745"/>
        <v>4.9004980213125231</v>
      </c>
      <c r="P1224" s="33">
        <f t="shared" si="746"/>
        <v>0.59597393106053997</v>
      </c>
      <c r="Q1224" s="31">
        <f t="shared" si="747"/>
        <v>4.6039128050886893</v>
      </c>
      <c r="R1224" s="31">
        <f t="shared" si="748"/>
        <v>0.16109781239786272</v>
      </c>
      <c r="S1224" s="31">
        <f t="shared" si="749"/>
        <v>0.29658521622383449</v>
      </c>
      <c r="T1224" s="31">
        <f t="shared" si="750"/>
        <v>4.3546376455081345E-2</v>
      </c>
      <c r="U1224" s="31">
        <f t="shared" si="751"/>
        <v>1.6131550305269669E-2</v>
      </c>
      <c r="V1224" s="47">
        <f t="shared" si="765"/>
        <v>5.901877763900493E-4</v>
      </c>
      <c r="W1224" s="31">
        <f t="shared" si="752"/>
        <v>0.2703101662705078</v>
      </c>
      <c r="X1224" s="34">
        <f>(S1224*H1224*'Propiedades físicas'!$F$5*60*24*365)/(1000000)</f>
        <v>55956.380878623</v>
      </c>
      <c r="Y1224" s="34">
        <f>(U1224*H1224*'Propiedades físicas'!$F$7*60*24*365)/(1000000)</f>
        <v>951.80425494778285</v>
      </c>
      <c r="Z1224" s="31">
        <f t="shared" si="766"/>
        <v>726.49222196279823</v>
      </c>
      <c r="AA1224" s="31">
        <f t="shared" si="782"/>
        <v>5612.1697094031124</v>
      </c>
      <c r="AB1224" s="31">
        <f t="shared" si="783"/>
        <v>196.37823331299467</v>
      </c>
      <c r="AC1224" s="31">
        <f t="shared" si="784"/>
        <v>361.53737857685422</v>
      </c>
      <c r="AD1224" s="31">
        <f t="shared" si="781"/>
        <v>53.083032898744158</v>
      </c>
      <c r="AE1224" s="31">
        <f t="shared" si="770"/>
        <v>19.664359822123725</v>
      </c>
      <c r="AF1224" s="31">
        <f t="shared" si="771"/>
        <v>6969.3249359766269</v>
      </c>
      <c r="AG1224" s="31">
        <f t="shared" si="772"/>
        <v>0.10424140481849886</v>
      </c>
      <c r="AH1224" s="31">
        <f t="shared" si="773"/>
        <v>0.80526733377465443</v>
      </c>
      <c r="AI1224" s="31">
        <f t="shared" si="773"/>
        <v>2.8177511468759742E-2</v>
      </c>
      <c r="AJ1224" s="31">
        <f t="shared" si="773"/>
        <v>5.1875523368202836E-2</v>
      </c>
      <c r="AK1224" s="31">
        <f t="shared" si="754"/>
        <v>7.6166678102095858E-3</v>
      </c>
      <c r="AL1224" s="31">
        <f t="shared" si="754"/>
        <v>2.8215587596746362E-3</v>
      </c>
      <c r="AM1224" s="31">
        <f t="shared" si="774"/>
        <v>1</v>
      </c>
      <c r="AN1224" s="31">
        <f>(Z1224*'Propiedades físicas'!$F$4)/1000</f>
        <v>638.86273014964547</v>
      </c>
      <c r="AO1224" s="31">
        <f>(AA1224*'Propiedades físicas'!$F$6)/1000</f>
        <v>179.81391748927572</v>
      </c>
      <c r="AP1224" s="31">
        <f>(AB1224*'Propiedades físicas'!$F$9)/1000</f>
        <v>121.15555104245205</v>
      </c>
      <c r="AQ1224" s="31">
        <f>(AC1224*'Propiedades físicas'!$F$5)/1000</f>
        <v>106.46191186952628</v>
      </c>
      <c r="AR1224" s="31">
        <f>(AD1224*'Propiedades físicas'!$F$8)/1000</f>
        <v>18.818996823262772</v>
      </c>
      <c r="AS1224" s="31">
        <f>(AE1224*'Propiedades físicas'!$F$7)/1000</f>
        <v>1.8108908960193739</v>
      </c>
      <c r="AT1224" s="31">
        <f t="shared" si="775"/>
        <v>1066.9239982701818</v>
      </c>
      <c r="AU1224" s="31">
        <f t="shared" si="776"/>
        <v>0.59878935255504817</v>
      </c>
      <c r="AV1224" s="31">
        <f t="shared" si="780"/>
        <v>0.1685348888775681</v>
      </c>
      <c r="AW1224" s="31">
        <f t="shared" si="780"/>
        <v>0.11355593391739541</v>
      </c>
      <c r="AX1224" s="31">
        <f t="shared" si="780"/>
        <v>9.9783969656821292E-2</v>
      </c>
      <c r="AY1224" s="31">
        <f t="shared" si="777"/>
        <v>1.7638554249200755E-2</v>
      </c>
      <c r="AZ1224" s="31">
        <f t="shared" si="777"/>
        <v>1.6973007439662017E-3</v>
      </c>
      <c r="BA1224" s="31">
        <f t="shared" si="778"/>
        <v>1</v>
      </c>
      <c r="BB1224" s="34">
        <f>AU1224*'Propiedades físicas'!$C$4+'Diseño reactor'!AV1224*'Propiedades físicas'!$C$5+'Diseño reactor'!AW1224*'Propiedades físicas'!$C$8+'Diseño reactor'!AX1224*'Propiedades físicas'!$C$9+'Diseño reactor'!AY1224*'Propiedades físicas'!$C$7+'Diseño reactor'!AZ1224*'Propiedades físicas'!$C$6</f>
        <v>875.76054887606278</v>
      </c>
      <c r="BC1224" s="45">
        <f>AU1224*'Propiedades físicas'!$L$4+'Diseño reactor'!AV1224*'Propiedades físicas'!$L$5+'Diseño reactor'!AW1224*'Propiedades físicas'!$L$8+AX1224*'Propiedades físicas'!$L$9+'Diseño reactor'!AY1224*'Propiedades físicas'!$L$7+'Diseño reactor'!AZ1224*'Propiedades físicas'!$L$6</f>
        <v>2.0523567409127166</v>
      </c>
      <c r="BD1224" s="29">
        <f t="shared" si="755"/>
        <v>2.4566490212346404</v>
      </c>
      <c r="BE1224" s="58">
        <f t="shared" si="756"/>
        <v>42.339869994137139</v>
      </c>
      <c r="BF1224" s="30">
        <f>AU1224*'Propiedades físicas'!$I$4+'Diseño reactor'!AV1224*'Propiedades físicas'!$I$5+'Diseño reactor'!AW1224*'Propiedades físicas'!$I$8+'Diseño reactor'!AX1224*'Propiedades físicas'!$I$9+'Diseño reactor'!AY1224*'Propiedades físicas'!$I$7+'Diseño reactor'!AZ1224*'Propiedades físicas'!$I$6</f>
        <v>1.9798220567110975E-2</v>
      </c>
      <c r="BG1224" s="24">
        <f>AU1224*'Propiedades físicas'!$O$4+'Diseño reactor'!AV1224*'Propiedades físicas'!$O$5+'Diseño reactor'!AW1224*'Propiedades físicas'!$O$8+'Diseño reactor'!AX1224*'Propiedades físicas'!$O$9+'Diseño reactor'!AY1224*'Propiedades físicas'!$O$7+'Diseño reactor'!AZ1224*'Propiedades físicas'!$O$6</f>
        <v>0.15138224172834711</v>
      </c>
      <c r="BH1224" s="54">
        <f t="shared" si="757"/>
        <v>41531.098508564326</v>
      </c>
      <c r="BI1224" s="34">
        <f t="shared" si="779"/>
        <v>268.4133289022252</v>
      </c>
      <c r="BJ1224" s="27">
        <f t="shared" si="758"/>
        <v>4796.3256397305677</v>
      </c>
      <c r="BK1224" s="34">
        <f t="shared" si="759"/>
        <v>558.52194415504755</v>
      </c>
      <c r="BL1224" s="27">
        <f t="shared" si="760"/>
        <v>105.31796454807601</v>
      </c>
      <c r="BM1224" s="34">
        <f t="shared" si="761"/>
        <v>1.1054421768707483</v>
      </c>
      <c r="BN1224" s="45">
        <f t="shared" si="762"/>
        <v>1229.1557696260552</v>
      </c>
      <c r="BO1224" s="45">
        <f t="shared" si="763"/>
        <v>96.399154387292441</v>
      </c>
      <c r="BP1224" s="66">
        <f t="shared" si="764"/>
        <v>6.690612376004939</v>
      </c>
    </row>
    <row r="1225" spans="8:68">
      <c r="H1225" s="68">
        <v>1220</v>
      </c>
      <c r="I1225" s="31">
        <f>('Propiedades físicas'!$C$10*'Diseño reactor'!H1225)/1000</f>
        <v>1067.7992435517817</v>
      </c>
      <c r="J1225" s="31">
        <f t="shared" si="741"/>
        <v>0.42704656587246104</v>
      </c>
      <c r="K1225" s="31">
        <f>(I1225*1000)/'Propiedades físicas'!$F$10</f>
        <v>6975.0421836681589</v>
      </c>
      <c r="L1225" s="31">
        <f t="shared" si="742"/>
        <v>996.43459766687977</v>
      </c>
      <c r="M1225" s="31">
        <f t="shared" si="743"/>
        <v>5978.6075860012788</v>
      </c>
      <c r="N1225" s="31">
        <f t="shared" si="744"/>
        <v>0.81674967021875389</v>
      </c>
      <c r="O1225" s="32">
        <f t="shared" si="745"/>
        <v>4.900498021312524</v>
      </c>
      <c r="P1225" s="33">
        <f t="shared" si="746"/>
        <v>0.59610600771140843</v>
      </c>
      <c r="Q1225" s="31">
        <f t="shared" si="747"/>
        <v>4.6041451979539767</v>
      </c>
      <c r="R1225" s="31">
        <f t="shared" si="748"/>
        <v>0.16103711771178258</v>
      </c>
      <c r="S1225" s="31">
        <f t="shared" si="749"/>
        <v>0.29635282335854585</v>
      </c>
      <c r="T1225" s="31">
        <f t="shared" si="750"/>
        <v>4.3503928739925382E-2</v>
      </c>
      <c r="U1225" s="31">
        <f t="shared" si="751"/>
        <v>1.6102616055637509E-2</v>
      </c>
      <c r="V1225" s="47">
        <f t="shared" si="765"/>
        <v>5.9031857074333654E-4</v>
      </c>
      <c r="W1225" s="31">
        <f t="shared" si="752"/>
        <v>0.2701484561949678</v>
      </c>
      <c r="X1225" s="34">
        <f>(S1225*H1225*'Propiedades físicas'!$F$5*60*24*365)/(1000000)</f>
        <v>55958.403135992143</v>
      </c>
      <c r="Y1225" s="34">
        <f>(U1225*H1225*'Propiedades físicas'!$F$7*60*24*365)/(1000000)</f>
        <v>950.87646441301979</v>
      </c>
      <c r="Z1225" s="31">
        <f t="shared" si="766"/>
        <v>727.24932940791825</v>
      </c>
      <c r="AA1225" s="31">
        <f t="shared" si="782"/>
        <v>5617.0571415038512</v>
      </c>
      <c r="AB1225" s="31">
        <f t="shared" si="783"/>
        <v>196.46528360837476</v>
      </c>
      <c r="AC1225" s="31">
        <f t="shared" si="784"/>
        <v>361.55044449742593</v>
      </c>
      <c r="AD1225" s="31">
        <f t="shared" si="781"/>
        <v>53.074793062708963</v>
      </c>
      <c r="AE1225" s="31">
        <f t="shared" si="770"/>
        <v>19.645191587877761</v>
      </c>
      <c r="AF1225" s="31">
        <f t="shared" si="771"/>
        <v>6975.0421836681571</v>
      </c>
      <c r="AG1225" s="31">
        <f t="shared" si="772"/>
        <v>0.10426450625786175</v>
      </c>
      <c r="AH1225" s="31">
        <f t="shared" si="773"/>
        <v>0.80530798145651572</v>
      </c>
      <c r="AI1225" s="31">
        <f t="shared" si="773"/>
        <v>2.8166895401491917E-2</v>
      </c>
      <c r="AJ1225" s="31">
        <f t="shared" si="773"/>
        <v>5.1834875686341361E-2</v>
      </c>
      <c r="AK1225" s="31">
        <f t="shared" si="754"/>
        <v>7.6092433085181805E-3</v>
      </c>
      <c r="AL1225" s="31">
        <f t="shared" si="754"/>
        <v>2.8164978892710299E-3</v>
      </c>
      <c r="AM1225" s="31">
        <f t="shared" si="774"/>
        <v>1</v>
      </c>
      <c r="AN1225" s="31">
        <f>(Z1225*'Propiedades físicas'!$F$4)/1000</f>
        <v>639.52851529473526</v>
      </c>
      <c r="AO1225" s="31">
        <f>(AA1225*'Propiedades físicas'!$F$6)/1000</f>
        <v>179.97051081378339</v>
      </c>
      <c r="AP1225" s="31">
        <f>(AB1225*'Propiedades físicas'!$F$9)/1000</f>
        <v>121.20925672218679</v>
      </c>
      <c r="AQ1225" s="31">
        <f>(AC1225*'Propiedades físicas'!$F$5)/1000</f>
        <v>106.46575939115704</v>
      </c>
      <c r="AR1225" s="31">
        <f>(AD1225*'Propiedades físicas'!$F$8)/1000</f>
        <v>18.816075636591574</v>
      </c>
      <c r="AS1225" s="31">
        <f>(AE1225*'Propiedades físicas'!$F$7)/1000</f>
        <v>1.8091256933276632</v>
      </c>
      <c r="AT1225" s="31">
        <f t="shared" si="775"/>
        <v>1067.7992435517817</v>
      </c>
      <c r="AU1225" s="31">
        <f t="shared" si="776"/>
        <v>0.59892205314502267</v>
      </c>
      <c r="AV1225" s="31">
        <f t="shared" si="780"/>
        <v>0.16854339605556756</v>
      </c>
      <c r="AW1225" s="31">
        <f t="shared" si="780"/>
        <v>0.11351315095430566</v>
      </c>
      <c r="AX1225" s="31">
        <f t="shared" si="780"/>
        <v>9.9705782743415197E-2</v>
      </c>
      <c r="AY1225" s="31">
        <f t="shared" si="777"/>
        <v>1.7621360710094108E-2</v>
      </c>
      <c r="AZ1225" s="31">
        <f t="shared" si="777"/>
        <v>1.6942563915947667E-3</v>
      </c>
      <c r="BA1225" s="31">
        <f t="shared" si="778"/>
        <v>1</v>
      </c>
      <c r="BB1225" s="34">
        <f>AU1225*'Propiedades físicas'!$C$4+'Diseño reactor'!AV1225*'Propiedades físicas'!$C$5+'Diseño reactor'!AW1225*'Propiedades físicas'!$C$8+'Diseño reactor'!AX1225*'Propiedades físicas'!$C$9+'Diseño reactor'!AY1225*'Propiedades físicas'!$C$7+'Diseño reactor'!AZ1225*'Propiedades físicas'!$C$6</f>
        <v>875.75964377140008</v>
      </c>
      <c r="BC1225" s="45">
        <f>AU1225*'Propiedades físicas'!$L$4+'Diseño reactor'!AV1225*'Propiedades físicas'!$L$5+'Diseño reactor'!AW1225*'Propiedades físicas'!$L$8+AX1225*'Propiedades físicas'!$L$9+'Diseño reactor'!AY1225*'Propiedades físicas'!$L$7+'Diseño reactor'!AZ1225*'Propiedades físicas'!$L$6</f>
        <v>2.052455775520329</v>
      </c>
      <c r="BD1225" s="29">
        <f t="shared" si="755"/>
        <v>2.4550634286488924</v>
      </c>
      <c r="BE1225" s="58">
        <f t="shared" si="756"/>
        <v>42.33812538693779</v>
      </c>
      <c r="BF1225" s="30">
        <f>AU1225*'Propiedades físicas'!$I$4+'Diseño reactor'!AV1225*'Propiedades físicas'!$I$5+'Diseño reactor'!AW1225*'Propiedades físicas'!$I$8+'Diseño reactor'!AX1225*'Propiedades físicas'!$I$9+'Diseño reactor'!AY1225*'Propiedades físicas'!$I$7+'Diseño reactor'!AZ1225*'Propiedades físicas'!$I$6</f>
        <v>1.9798637077970804E-2</v>
      </c>
      <c r="BG1225" s="24">
        <f>AU1225*'Propiedades físicas'!$O$4+'Diseño reactor'!AV1225*'Propiedades físicas'!$O$5+'Diseño reactor'!AW1225*'Propiedades físicas'!$O$8+'Diseño reactor'!AX1225*'Propiedades físicas'!$O$9+'Diseño reactor'!AY1225*'Propiedades físicas'!$O$7+'Diseño reactor'!AZ1225*'Propiedades físicas'!$O$6</f>
        <v>0.15138672965116531</v>
      </c>
      <c r="BH1225" s="54">
        <f t="shared" si="757"/>
        <v>41530.181882526427</v>
      </c>
      <c r="BI1225" s="34">
        <f t="shared" si="779"/>
        <v>268.42397026309834</v>
      </c>
      <c r="BJ1225" s="27">
        <f t="shared" si="758"/>
        <v>4796.3184492167175</v>
      </c>
      <c r="BK1225" s="34">
        <f t="shared" si="759"/>
        <v>558.53766491728277</v>
      </c>
      <c r="BL1225" s="27">
        <f t="shared" si="760"/>
        <v>105.31852351757716</v>
      </c>
      <c r="BM1225" s="34">
        <f t="shared" si="761"/>
        <v>1.1054421768707483</v>
      </c>
      <c r="BN1225" s="45">
        <f t="shared" si="762"/>
        <v>1230.3133164301526</v>
      </c>
      <c r="BO1225" s="45">
        <f t="shared" si="763"/>
        <v>96.419028214197326</v>
      </c>
      <c r="BP1225" s="66">
        <f t="shared" si="764"/>
        <v>6.6906054612101746</v>
      </c>
    </row>
    <row r="1226" spans="8:68">
      <c r="H1226" s="68">
        <v>1221</v>
      </c>
      <c r="I1226" s="31">
        <f>('Propiedades físicas'!$C$10*'Diseño reactor'!H1226)/1000</f>
        <v>1068.6744888333812</v>
      </c>
      <c r="J1226" s="31">
        <f t="shared" ref="J1226:J1289" si="785">$F$7/I1226</f>
        <v>0.42669681438526008</v>
      </c>
      <c r="K1226" s="31">
        <f>(I1226*1000)/'Propiedades físicas'!$F$10</f>
        <v>6980.7594313596892</v>
      </c>
      <c r="L1226" s="31">
        <f t="shared" ref="L1226:L1289" si="786">K1226*$I$5</f>
        <v>997.25134733709842</v>
      </c>
      <c r="M1226" s="31">
        <f t="shared" ref="M1226:M1289" si="787">$I$6*K1226</f>
        <v>5983.5080840225901</v>
      </c>
      <c r="N1226" s="31">
        <f t="shared" ref="N1226:N1289" si="788">L1226/H1226</f>
        <v>0.81674967021875378</v>
      </c>
      <c r="O1226" s="32">
        <f t="shared" ref="O1226:O1289" si="789">M1226/H1226</f>
        <v>4.9004980213125222</v>
      </c>
      <c r="P1226" s="33">
        <f t="shared" ref="P1226:P1289" si="790">(H1226*$C$5*N1226)/(H1226*$C$5+$F$7*1000*$C$4)</f>
        <v>0.59623792642995865</v>
      </c>
      <c r="Q1226" s="31">
        <f t="shared" ref="Q1226:Q1289" si="791">((H1226^3)*($C$5^3)*O1226+3*(H1226^2)*($C$5^2)*O1226*$F$7*1000*$C$4+3*H1226*$C$5*O1226*(($F$7*1000)^2)*($C$4^2)+O1226*(($F$7*1000)^3)*($C$4^3)-3*N1226*(($F$7*1000)^3)*($C$4^3)-3*(($F$7*1000)^2)*($C$4^2)*H1226*$C$5*N1226-$F$7*1000*$C$4*(H1226^2)*($C$5^2)*N1226)/(3*(($F$7*1000)^2)*($C$4^2)*H1226*$C$5+(($F$7*1000)^3)*($C$4^3)+3*(H1226^2)*($C$5^2)*$F$7*1000*$C$4+(H1226^3)*($C$5^3))</f>
        <v>4.6043772357357806</v>
      </c>
      <c r="R1226" s="31">
        <f t="shared" ref="R1226:R1289" si="792">($F$7*1000*$C$4*H1226*$C$5*N1226)/((H1226^2)*($C$5^2)+2*$F$7*1000*$C$4*H1226*$C$5+(($F$7*1000)^2)*($C$4^2))</f>
        <v>0.1609764529624742</v>
      </c>
      <c r="S1226" s="31">
        <f t="shared" ref="S1226:S1289" si="793">(N1226*$F$7*1000*$C$4*(3*(($F$7*1000)^2)*($C$4^2)+3*$F$7*1000*$C$4*H1226*$C$5+(H1226^2)*($C$5^2)))/(3*(($F$7*1000)^2)*($C$4^2)*H1226*$C$5+(($F$7*1000)^3)*($C$4^3)+3*(H1226^2)*($C$5^2)*$F$7*1000*$C$4+(H1226^3)*($C$5^3))</f>
        <v>0.29612078557674038</v>
      </c>
      <c r="T1226" s="31">
        <f t="shared" ref="T1226:T1289" si="794">((($F$7*1000)^2)*($C$4^2)*H1226*$C$5*N1226)/(3*(($F$7*1000)^2)*($C$4^2)*H1226*$C$5+(($F$7*1000)^3)*($C$4^3)+3*(H1226^2)*($C$5^2)*$F$7*1000*$C$4+(H1226^3)*($C$5^3))</f>
        <v>4.3461539864696551E-2</v>
      </c>
      <c r="U1226" s="31">
        <f t="shared" ref="U1226:U1289" si="795">((($F$7*1000)^3)*($C$4^3)*N1226)/(3*(($F$7*1000)^2)*($C$4^2)*H1226*$C$5+(($F$7*1000)^3)*($C$4^3)+3*(H1226^2)*($C$5^2)*$F$7*1000*$C$4+(H1226^3)*($C$5^3))</f>
        <v>1.6073750961624375E-2</v>
      </c>
      <c r="V1226" s="47">
        <f t="shared" si="765"/>
        <v>5.90449208697629E-4</v>
      </c>
      <c r="W1226" s="31">
        <f t="shared" ref="W1226:W1289" si="796">($F$7*1000*$C$4)/(H1226*$C$5+$F$7*1000*$C$4)</f>
        <v>0.26998693948628644</v>
      </c>
      <c r="X1226" s="34">
        <f>(S1226*H1226*'Propiedades físicas'!$F$5*60*24*365)/(1000000)</f>
        <v>55960.420559973078</v>
      </c>
      <c r="Y1226" s="34">
        <f>(U1226*H1226*'Propiedades físicas'!$F$7*60*24*365)/(1000000)</f>
        <v>949.94995995754891</v>
      </c>
      <c r="Z1226" s="31">
        <f t="shared" si="766"/>
        <v>728.00650817097949</v>
      </c>
      <c r="AA1226" s="31">
        <f t="shared" si="782"/>
        <v>5621.9446048333884</v>
      </c>
      <c r="AB1226" s="31">
        <f t="shared" si="783"/>
        <v>196.55224906718101</v>
      </c>
      <c r="AC1226" s="31">
        <f t="shared" si="784"/>
        <v>361.5634791892</v>
      </c>
      <c r="AD1226" s="31">
        <f t="shared" si="781"/>
        <v>53.06654017479449</v>
      </c>
      <c r="AE1226" s="31">
        <f t="shared" ref="AE1226" si="797">U1226*$H1226</f>
        <v>19.626049924143363</v>
      </c>
      <c r="AF1226" s="31">
        <f t="shared" si="771"/>
        <v>6980.7594313596874</v>
      </c>
      <c r="AG1226" s="31">
        <f t="shared" si="772"/>
        <v>0.10428758007338766</v>
      </c>
      <c r="AH1226" s="31">
        <f t="shared" si="773"/>
        <v>0.80534856703096069</v>
      </c>
      <c r="AI1226" s="31">
        <f t="shared" si="773"/>
        <v>2.8156284570444976E-2</v>
      </c>
      <c r="AJ1226" s="31">
        <f t="shared" si="773"/>
        <v>5.1794290111896311E-2</v>
      </c>
      <c r="AK1226" s="31">
        <f t="shared" si="773"/>
        <v>7.601829098479387E-3</v>
      </c>
      <c r="AL1226" s="31">
        <f t="shared" si="773"/>
        <v>2.811449114830859E-3</v>
      </c>
      <c r="AM1226" s="31">
        <f t="shared" si="774"/>
        <v>0.99999999999999989</v>
      </c>
      <c r="AN1226" s="31">
        <f>(Z1226*'Propiedades físicas'!$F$4)/1000</f>
        <v>640.19436315539599</v>
      </c>
      <c r="AO1226" s="31">
        <f>(AA1226*'Propiedades físicas'!$F$6)/1000</f>
        <v>180.12710513886174</v>
      </c>
      <c r="AP1226" s="31">
        <f>(AB1226*'Propiedades físicas'!$F$9)/1000</f>
        <v>121.2629100619973</v>
      </c>
      <c r="AQ1226" s="31">
        <f>(AC1226*'Propiedades físicas'!$F$5)/1000</f>
        <v>106.46959771684374</v>
      </c>
      <c r="AR1226" s="31">
        <f>(AD1226*'Propiedades físicas'!$F$8)/1000</f>
        <v>18.813149822768136</v>
      </c>
      <c r="AS1226" s="31">
        <f>(AE1226*'Propiedades físicas'!$F$7)/1000</f>
        <v>1.8073629375143623</v>
      </c>
      <c r="AT1226" s="31">
        <f t="shared" si="775"/>
        <v>1068.6744888333815</v>
      </c>
      <c r="AU1226" s="31">
        <f t="shared" si="776"/>
        <v>0.59905459505659597</v>
      </c>
      <c r="AV1226" s="31">
        <f t="shared" si="780"/>
        <v>0.1685518902350682</v>
      </c>
      <c r="AW1226" s="31">
        <f t="shared" si="780"/>
        <v>0.11347038909329066</v>
      </c>
      <c r="AX1226" s="31">
        <f t="shared" si="780"/>
        <v>9.9627715295301261E-2</v>
      </c>
      <c r="AY1226" s="31">
        <f t="shared" si="777"/>
        <v>1.7604191004227592E-2</v>
      </c>
      <c r="AZ1226" s="31">
        <f t="shared" si="777"/>
        <v>1.6912193155161493E-3</v>
      </c>
      <c r="BA1226" s="31">
        <f t="shared" si="778"/>
        <v>0.99999999999999989</v>
      </c>
      <c r="BB1226" s="34">
        <f>AU1226*'Propiedades físicas'!$C$4+'Diseño reactor'!AV1226*'Propiedades físicas'!$C$5+'Diseño reactor'!AW1226*'Propiedades físicas'!$C$8+'Diseño reactor'!AX1226*'Propiedades físicas'!$C$9+'Diseño reactor'!AY1226*'Propiedades físicas'!$C$7+'Diseño reactor'!AZ1226*'Propiedades físicas'!$C$6</f>
        <v>875.75874069436827</v>
      </c>
      <c r="BC1226" s="45">
        <f>AU1226*'Propiedades físicas'!$L$4+'Diseño reactor'!AV1226*'Propiedades físicas'!$L$5+'Diseño reactor'!AW1226*'Propiedades físicas'!$L$8+AX1226*'Propiedades físicas'!$L$9+'Diseño reactor'!AY1226*'Propiedades físicas'!$L$7+'Diseño reactor'!AZ1226*'Propiedades físicas'!$L$6</f>
        <v>2.0525546859508217</v>
      </c>
      <c r="BD1226" s="29">
        <f t="shared" ref="BD1226:BD1289" si="798">((-$F$19)*V1226*($F$7*1000))/(H1226*(BB1226/1000)*BC1226)</f>
        <v>2.453479885993151</v>
      </c>
      <c r="BE1226" s="58">
        <f t="shared" ref="BE1226:BE1289" si="799">BD1226+$F$20+((BP1226*60)/(H1226*(BB1226/1000)*BC1226))</f>
        <v>42.336383102051791</v>
      </c>
      <c r="BF1226" s="30">
        <f>AU1226*'Propiedades físicas'!$I$4+'Diseño reactor'!AV1226*'Propiedades físicas'!$I$5+'Diseño reactor'!AW1226*'Propiedades físicas'!$I$8+'Diseño reactor'!AX1226*'Propiedades físicas'!$I$9+'Diseño reactor'!AY1226*'Propiedades físicas'!$I$7+'Diseño reactor'!AZ1226*'Propiedades físicas'!$I$6</f>
        <v>1.9799052660071211E-2</v>
      </c>
      <c r="BG1226" s="24">
        <f>AU1226*'Propiedades físicas'!$O$4+'Diseño reactor'!AV1226*'Propiedades físicas'!$O$5+'Diseño reactor'!AW1226*'Propiedades físicas'!$O$8+'Diseño reactor'!AX1226*'Propiedades físicas'!$O$9+'Diseño reactor'!AY1226*'Propiedades físicas'!$O$7+'Diseño reactor'!AZ1226*'Propiedades físicas'!$O$6</f>
        <v>0.15139121253405652</v>
      </c>
      <c r="BH1226" s="54">
        <f t="shared" ref="BH1226:BH1289" si="800">(BB1226*($F$33^2)*$F$34)/BF1226</f>
        <v>41529.267339314749</v>
      </c>
      <c r="BI1226" s="34">
        <f t="shared" si="779"/>
        <v>268.43459164232729</v>
      </c>
      <c r="BJ1226" s="27">
        <f t="shared" ref="BJ1226:BJ1289" si="801">$F$43*(BH1226^$F$44)*(BI1226^$F$45)</f>
        <v>4796.3112960015233</v>
      </c>
      <c r="BK1226" s="34">
        <f t="shared" ref="BK1226:BK1289" si="802">(BJ1226*BG1226)/$F$16</f>
        <v>558.55337137881747</v>
      </c>
      <c r="BL1226" s="27">
        <f t="shared" ref="BL1226:BL1289" si="803">1/((1/BK1226)+(1/$F$61))</f>
        <v>105.31908195310355</v>
      </c>
      <c r="BM1226" s="34">
        <f t="shared" ref="BM1226:BM1289" si="804">($F$33*($F$34^2))/9.8</f>
        <v>1.1054421768707483</v>
      </c>
      <c r="BN1226" s="45">
        <f t="shared" ref="BN1226:BN1289" si="805">((((H1226/60)*(BB1226/1000)*BC1226*($F$20-$F$4)+(((-$F$19)*V1226*($F$7*1000))/60)))/(-BL1226*$F$46/1000))+$F$4</f>
        <v>1231.4709431288886</v>
      </c>
      <c r="BO1226" s="45">
        <f t="shared" ref="BO1226:BO1289" si="806">((-$F$19)*V1226*($F$7*1000)/60)+BP1226</f>
        <v>96.438878283945655</v>
      </c>
      <c r="BP1226" s="66">
        <f t="shared" ref="BP1226:BP1289" si="807">($F$35*($F$33^5)*($F$34^3)*BB1226)/1000</f>
        <v>6.690598561906052</v>
      </c>
    </row>
    <row r="1227" spans="8:68">
      <c r="H1227" s="68">
        <v>1222</v>
      </c>
      <c r="I1227" s="31">
        <f>('Propiedades físicas'!$C$10*'Diseño reactor'!H1227)/1000</f>
        <v>1069.5497341149812</v>
      </c>
      <c r="J1227" s="31">
        <f t="shared" si="785"/>
        <v>0.42634763532275166</v>
      </c>
      <c r="K1227" s="31">
        <f>(I1227*1000)/'Propiedades físicas'!$F$10</f>
        <v>6986.4766790512213</v>
      </c>
      <c r="L1227" s="31">
        <f t="shared" si="786"/>
        <v>998.06809700731731</v>
      </c>
      <c r="M1227" s="31">
        <f t="shared" si="787"/>
        <v>5988.4085820439032</v>
      </c>
      <c r="N1227" s="31">
        <f t="shared" si="788"/>
        <v>0.81674967021875389</v>
      </c>
      <c r="O1227" s="32">
        <f t="shared" si="789"/>
        <v>4.9004980213125231</v>
      </c>
      <c r="P1227" s="33">
        <f t="shared" si="790"/>
        <v>0.5963696874992962</v>
      </c>
      <c r="Q1227" s="31">
        <f t="shared" si="791"/>
        <v>4.6046089192295279</v>
      </c>
      <c r="R1227" s="31">
        <f t="shared" si="792"/>
        <v>0.16091581817266279</v>
      </c>
      <c r="S1227" s="31">
        <f t="shared" si="793"/>
        <v>0.29588910208299568</v>
      </c>
      <c r="T1227" s="31">
        <f t="shared" si="794"/>
        <v>4.3419209730051936E-2</v>
      </c>
      <c r="U1227" s="31">
        <f t="shared" si="795"/>
        <v>1.604495481674301E-2</v>
      </c>
      <c r="V1227" s="47">
        <f t="shared" ref="V1227:V1290" si="808">$C$4*P1227/$C$5</f>
        <v>5.905796905332837E-4</v>
      </c>
      <c r="W1227" s="31">
        <f t="shared" si="796"/>
        <v>0.26982561579783965</v>
      </c>
      <c r="X1227" s="34">
        <f>(S1227*H1227*'Propiedades físicas'!$F$5*60*24*365)/(1000000)</f>
        <v>55962.43316499755</v>
      </c>
      <c r="Y1227" s="34">
        <f>(U1227*H1227*'Propiedades físicas'!$F$7*60*24*365)/(1000000)</f>
        <v>949.02473941000642</v>
      </c>
      <c r="Z1227" s="31">
        <f t="shared" ref="Z1227:Z1290" si="809">P1227*$H1227</f>
        <v>728.76375812413994</v>
      </c>
      <c r="AA1227" s="31">
        <f t="shared" ref="AA1227:AD1290" si="810">Q1227*$H1227</f>
        <v>5626.8320992984827</v>
      </c>
      <c r="AB1227" s="31">
        <f t="shared" si="810"/>
        <v>196.63912980699394</v>
      </c>
      <c r="AC1227" s="31">
        <f t="shared" si="810"/>
        <v>361.57648274542072</v>
      </c>
      <c r="AD1227" s="31">
        <f t="shared" si="810"/>
        <v>53.058274290123464</v>
      </c>
      <c r="AE1227" s="31">
        <f t="shared" ref="AE1227:AE1290" si="811">U1227*$H1227</f>
        <v>19.606934786059959</v>
      </c>
      <c r="AF1227" s="31">
        <f t="shared" ref="AF1227:AF1290" si="812">Z1227+AA1227+AB1227+AC1227+AD1227+AE1227</f>
        <v>6986.4766790512203</v>
      </c>
      <c r="AG1227" s="31">
        <f t="shared" ref="AG1227:AG1290" si="813">Z1227/AF1227</f>
        <v>0.10431062631459434</v>
      </c>
      <c r="AH1227" s="31">
        <f t="shared" ref="AH1227:AK1290" si="814">AA1227/$AF1227</f>
        <v>0.80538909063711628</v>
      </c>
      <c r="AI1227" s="31">
        <f t="shared" si="814"/>
        <v>2.8145678979593757E-2</v>
      </c>
      <c r="AJ1227" s="31">
        <f t="shared" si="814"/>
        <v>5.1753766505740866E-2</v>
      </c>
      <c r="AK1227" s="31">
        <f t="shared" si="814"/>
        <v>7.5944251627171966E-3</v>
      </c>
      <c r="AL1227" s="31">
        <f t="shared" ref="AL1227:AL1290" si="815">AE1227/$AF1227</f>
        <v>2.8064124002375726E-3</v>
      </c>
      <c r="AM1227" s="31">
        <f t="shared" ref="AM1227:AM1290" si="816">AG1227+AH1227+AI1227+AJ1227+AK1227+AL1227</f>
        <v>1</v>
      </c>
      <c r="AN1227" s="31">
        <f>(Z1227*'Propiedades físicas'!$F$4)/1000</f>
        <v>640.86027361920617</v>
      </c>
      <c r="AO1227" s="31">
        <f>(AA1227*'Propiedades físicas'!$F$6)/1000</f>
        <v>180.28370046152338</v>
      </c>
      <c r="AP1227" s="31">
        <f>(AB1227*'Propiedades físicas'!$F$9)/1000</f>
        <v>121.3165111344249</v>
      </c>
      <c r="AQ1227" s="31">
        <f>(AC1227*'Propiedades físicas'!$F$5)/1000</f>
        <v>106.47342687404405</v>
      </c>
      <c r="AR1227" s="31">
        <f>(AD1227*'Propiedades físicas'!$F$8)/1000</f>
        <v>18.810219401334564</v>
      </c>
      <c r="AS1227" s="31">
        <f>(AE1227*'Propiedades físicas'!$F$7)/1000</f>
        <v>1.8056026244482617</v>
      </c>
      <c r="AT1227" s="31">
        <f t="shared" ref="AT1227:AT1290" si="817">AN1227+AO1227+AP1227+AQ1227+AR1227+AS1227</f>
        <v>1069.5497341149812</v>
      </c>
      <c r="AU1227" s="31">
        <f t="shared" ref="AU1227:AU1290" si="818">AN1227/$AT1227</f>
        <v>0.59918697857421088</v>
      </c>
      <c r="AV1227" s="31">
        <f t="shared" si="780"/>
        <v>0.16856037144518807</v>
      </c>
      <c r="AW1227" s="31">
        <f t="shared" si="780"/>
        <v>0.11342764835036914</v>
      </c>
      <c r="AX1227" s="31">
        <f t="shared" si="780"/>
        <v>9.9549767044865345E-2</v>
      </c>
      <c r="AY1227" s="31">
        <f t="shared" si="780"/>
        <v>1.7587045091362143E-2</v>
      </c>
      <c r="AZ1227" s="31">
        <f t="shared" si="780"/>
        <v>1.6881894940045411E-3</v>
      </c>
      <c r="BA1227" s="31">
        <f t="shared" ref="BA1227:BA1290" si="819">AU1227+AV1227+AW1227+AX1227+AY1227+AZ1227</f>
        <v>1</v>
      </c>
      <c r="BB1227" s="34">
        <f>AU1227*'Propiedades físicas'!$C$4+'Diseño reactor'!AV1227*'Propiedades físicas'!$C$5+'Diseño reactor'!AW1227*'Propiedades físicas'!$C$8+'Diseño reactor'!AX1227*'Propiedades físicas'!$C$9+'Diseño reactor'!AY1227*'Propiedades físicas'!$C$7+'Diseño reactor'!AZ1227*'Propiedades físicas'!$C$6</f>
        <v>875.75783963922402</v>
      </c>
      <c r="BC1227" s="45">
        <f>AU1227*'Propiedades físicas'!$L$4+'Diseño reactor'!AV1227*'Propiedades físicas'!$L$5+'Diseño reactor'!AW1227*'Propiedades físicas'!$L$8+AX1227*'Propiedades físicas'!$L$9+'Diseño reactor'!AY1227*'Propiedades físicas'!$L$7+'Diseño reactor'!AZ1227*'Propiedades físicas'!$L$6</f>
        <v>2.0526534724342702</v>
      </c>
      <c r="BD1227" s="29">
        <f t="shared" si="798"/>
        <v>2.4518983892907653</v>
      </c>
      <c r="BE1227" s="58">
        <f t="shared" si="799"/>
        <v>42.334643134809994</v>
      </c>
      <c r="BF1227" s="30">
        <f>AU1227*'Propiedades físicas'!$I$4+'Diseño reactor'!AV1227*'Propiedades físicas'!$I$5+'Diseño reactor'!AW1227*'Propiedades físicas'!$I$8+'Diseño reactor'!AX1227*'Propiedades físicas'!$I$9+'Diseño reactor'!AY1227*'Propiedades físicas'!$I$7+'Diseño reactor'!AZ1227*'Propiedades físicas'!$I$6</f>
        <v>1.9799467315973172E-2</v>
      </c>
      <c r="BG1227" s="24">
        <f>AU1227*'Propiedades físicas'!$O$4+'Diseño reactor'!AV1227*'Propiedades físicas'!$O$5+'Diseño reactor'!AW1227*'Propiedades físicas'!$O$8+'Diseño reactor'!AX1227*'Propiedades físicas'!$O$9+'Diseño reactor'!AY1227*'Propiedades físicas'!$O$7+'Diseño reactor'!AZ1227*'Propiedades físicas'!$O$6</f>
        <v>0.15139569038499492</v>
      </c>
      <c r="BH1227" s="54">
        <f t="shared" si="800"/>
        <v>41528.354873025564</v>
      </c>
      <c r="BI1227" s="34">
        <f t="shared" ref="BI1227:BI1290" si="820">(BC1227*BF1227)/(BG1227/1000)</f>
        <v>268.44519309057694</v>
      </c>
      <c r="BJ1227" s="27">
        <f t="shared" si="801"/>
        <v>4796.3041799568473</v>
      </c>
      <c r="BK1227" s="34">
        <f t="shared" si="802"/>
        <v>558.56906355461831</v>
      </c>
      <c r="BL1227" s="27">
        <f t="shared" si="803"/>
        <v>105.31963985525859</v>
      </c>
      <c r="BM1227" s="34">
        <f t="shared" si="804"/>
        <v>1.1054421768707483</v>
      </c>
      <c r="BN1227" s="45">
        <f t="shared" si="805"/>
        <v>1232.6286495732402</v>
      </c>
      <c r="BO1227" s="45">
        <f t="shared" si="806"/>
        <v>96.458704639107808</v>
      </c>
      <c r="BP1227" s="66">
        <f t="shared" si="807"/>
        <v>6.6905916780486923</v>
      </c>
    </row>
    <row r="1228" spans="8:68">
      <c r="H1228" s="68">
        <v>1223</v>
      </c>
      <c r="I1228" s="31">
        <f>('Propiedades físicas'!$C$10*'Diseño reactor'!H1228)/1000</f>
        <v>1070.424979396581</v>
      </c>
      <c r="J1228" s="31">
        <f t="shared" si="785"/>
        <v>0.42599902728078703</v>
      </c>
      <c r="K1228" s="31">
        <f>(I1228*1000)/'Propiedades físicas'!$F$10</f>
        <v>6992.1939267427515</v>
      </c>
      <c r="L1228" s="31">
        <f t="shared" si="786"/>
        <v>998.88484667753585</v>
      </c>
      <c r="M1228" s="31">
        <f t="shared" si="787"/>
        <v>5993.3090800652153</v>
      </c>
      <c r="N1228" s="31">
        <f t="shared" si="788"/>
        <v>0.81674967021875378</v>
      </c>
      <c r="O1228" s="32">
        <f t="shared" si="789"/>
        <v>4.9004980213125231</v>
      </c>
      <c r="P1228" s="33">
        <f t="shared" si="790"/>
        <v>0.59650129120184947</v>
      </c>
      <c r="Q1228" s="31">
        <f t="shared" si="791"/>
        <v>4.604840249228304</v>
      </c>
      <c r="R1228" s="31">
        <f t="shared" si="792"/>
        <v>0.16085521336483685</v>
      </c>
      <c r="S1228" s="31">
        <f t="shared" si="793"/>
        <v>0.29565777208421734</v>
      </c>
      <c r="T1228" s="31">
        <f t="shared" si="794"/>
        <v>4.3376938236821976E-2</v>
      </c>
      <c r="U1228" s="31">
        <f t="shared" si="795"/>
        <v>1.6016227415245526E-2</v>
      </c>
      <c r="V1228" s="47">
        <f t="shared" si="808"/>
        <v>5.9071001652998695E-4</v>
      </c>
      <c r="W1228" s="31">
        <f t="shared" si="796"/>
        <v>0.26966448478383126</v>
      </c>
      <c r="X1228" s="34">
        <f>(S1228*H1228*'Propiedades físicas'!$F$5*60*24*365)/(1000000)</f>
        <v>55964.440965445545</v>
      </c>
      <c r="Y1228" s="34">
        <f>(U1228*H1228*'Propiedades físicas'!$F$7*60*24*365)/(1000000)</f>
        <v>948.10080060281803</v>
      </c>
      <c r="Z1228" s="31">
        <f t="shared" si="809"/>
        <v>729.52107913986185</v>
      </c>
      <c r="AA1228" s="31">
        <f t="shared" si="810"/>
        <v>5631.7196248062155</v>
      </c>
      <c r="AB1228" s="31">
        <f t="shared" si="810"/>
        <v>196.72592594519546</v>
      </c>
      <c r="AC1228" s="31">
        <f t="shared" si="810"/>
        <v>361.58945525899782</v>
      </c>
      <c r="AD1228" s="31">
        <f t="shared" si="810"/>
        <v>53.049995463633273</v>
      </c>
      <c r="AE1228" s="31">
        <f t="shared" si="811"/>
        <v>19.587846128845278</v>
      </c>
      <c r="AF1228" s="31">
        <f t="shared" si="812"/>
        <v>6992.1939267427497</v>
      </c>
      <c r="AG1228" s="31">
        <f t="shared" si="813"/>
        <v>0.10433364503088127</v>
      </c>
      <c r="AH1228" s="31">
        <f t="shared" si="814"/>
        <v>0.80542955241370162</v>
      </c>
      <c r="AI1228" s="31">
        <f t="shared" si="814"/>
        <v>2.8135078632871735E-2</v>
      </c>
      <c r="AJ1228" s="31">
        <f t="shared" si="814"/>
        <v>5.1713304729155446E-2</v>
      </c>
      <c r="AK1228" s="31">
        <f t="shared" si="814"/>
        <v>7.5870314838859358E-3</v>
      </c>
      <c r="AL1228" s="31">
        <f t="shared" si="815"/>
        <v>2.8013877095039467E-3</v>
      </c>
      <c r="AM1228" s="31">
        <f t="shared" si="816"/>
        <v>1</v>
      </c>
      <c r="AN1228" s="31">
        <f>(Z1228*'Propiedades físicas'!$F$4)/1000</f>
        <v>641.52624657401179</v>
      </c>
      <c r="AO1228" s="31">
        <f>(AA1228*'Propiedades físicas'!$F$6)/1000</f>
        <v>180.44029677879115</v>
      </c>
      <c r="AP1228" s="31">
        <f>(AB1228*'Propiedades físicas'!$F$9)/1000</f>
        <v>121.37006001188833</v>
      </c>
      <c r="AQ1228" s="31">
        <f>(AC1228*'Propiedades físicas'!$F$5)/1000</f>
        <v>106.4772468901171</v>
      </c>
      <c r="AR1228" s="31">
        <f>(AD1228*'Propiedades físicas'!$F$8)/1000</f>
        <v>18.807284391767261</v>
      </c>
      <c r="AS1228" s="31">
        <f>(AE1228*'Propiedades físicas'!$F$7)/1000</f>
        <v>1.8038447500053616</v>
      </c>
      <c r="AT1228" s="31">
        <f t="shared" si="817"/>
        <v>1070.424979396581</v>
      </c>
      <c r="AU1228" s="31">
        <f t="shared" si="818"/>
        <v>0.59931920398163019</v>
      </c>
      <c r="AV1228" s="31">
        <f t="shared" ref="AV1228:AY1291" si="821">AO1228/$AT1228</f>
        <v>0.16856883971495956</v>
      </c>
      <c r="AW1228" s="31">
        <f t="shared" si="821"/>
        <v>0.11338492874139293</v>
      </c>
      <c r="AX1228" s="31">
        <f t="shared" si="821"/>
        <v>9.9471937725276516E-2</v>
      </c>
      <c r="AY1228" s="31">
        <f t="shared" si="821"/>
        <v>1.7569922931328908E-2</v>
      </c>
      <c r="AZ1228" s="31">
        <f t="shared" ref="AZ1228:AZ1291" si="822">AS1228/$AT1228</f>
        <v>1.6851669054119265E-3</v>
      </c>
      <c r="BA1228" s="31">
        <f t="shared" si="819"/>
        <v>1</v>
      </c>
      <c r="BB1228" s="34">
        <f>AU1228*'Propiedades físicas'!$C$4+'Diseño reactor'!AV1228*'Propiedades físicas'!$C$5+'Diseño reactor'!AW1228*'Propiedades físicas'!$C$8+'Diseño reactor'!AX1228*'Propiedades físicas'!$C$9+'Diseño reactor'!AY1228*'Propiedades físicas'!$C$7+'Diseño reactor'!AZ1228*'Propiedades físicas'!$C$6</f>
        <v>875.75694060024273</v>
      </c>
      <c r="BC1228" s="45">
        <f>AU1228*'Propiedades físicas'!$L$4+'Diseño reactor'!AV1228*'Propiedades físicas'!$L$5+'Diseño reactor'!AW1228*'Propiedades físicas'!$L$8+AX1228*'Propiedades físicas'!$L$9+'Diseño reactor'!AY1228*'Propiedades físicas'!$L$7+'Diseño reactor'!AZ1228*'Propiedades físicas'!$L$6</f>
        <v>2.052752135200183</v>
      </c>
      <c r="BD1228" s="29">
        <f t="shared" si="798"/>
        <v>2.450318934575368</v>
      </c>
      <c r="BE1228" s="58">
        <f t="shared" si="799"/>
        <v>42.332905480555858</v>
      </c>
      <c r="BF1228" s="30">
        <f>AU1228*'Propiedades físicas'!$I$4+'Diseño reactor'!AV1228*'Propiedades físicas'!$I$5+'Diseño reactor'!AW1228*'Propiedades físicas'!$I$8+'Diseño reactor'!AX1228*'Propiedades físicas'!$I$9+'Diseño reactor'!AY1228*'Propiedades físicas'!$I$7+'Diseño reactor'!AZ1228*'Propiedades físicas'!$I$6</f>
        <v>1.9799881048229096E-2</v>
      </c>
      <c r="BG1228" s="24">
        <f>AU1228*'Propiedades físicas'!$O$4+'Diseño reactor'!AV1228*'Propiedades físicas'!$O$5+'Diseño reactor'!AW1228*'Propiedades físicas'!$O$8+'Diseño reactor'!AX1228*'Propiedades físicas'!$O$9+'Diseño reactor'!AY1228*'Propiedades físicas'!$O$7+'Diseño reactor'!AZ1228*'Propiedades físicas'!$O$6</f>
        <v>0.15140016321193911</v>
      </c>
      <c r="BH1228" s="54">
        <f t="shared" si="800"/>
        <v>41527.444477775571</v>
      </c>
      <c r="BI1228" s="34">
        <f t="shared" si="820"/>
        <v>268.45577465835117</v>
      </c>
      <c r="BJ1228" s="27">
        <f t="shared" si="801"/>
        <v>4796.2971009550247</v>
      </c>
      <c r="BK1228" s="34">
        <f t="shared" si="802"/>
        <v>558.58474145964703</v>
      </c>
      <c r="BL1228" s="27">
        <f t="shared" si="803"/>
        <v>105.3201972246454</v>
      </c>
      <c r="BM1228" s="34">
        <f t="shared" si="804"/>
        <v>1.1054421768707483</v>
      </c>
      <c r="BN1228" s="45">
        <f t="shared" si="805"/>
        <v>1233.7864356145487</v>
      </c>
      <c r="BO1228" s="45">
        <f t="shared" si="806"/>
        <v>96.478507322152367</v>
      </c>
      <c r="BP1228" s="66">
        <f t="shared" si="807"/>
        <v>6.6905848095943607</v>
      </c>
    </row>
    <row r="1229" spans="8:68">
      <c r="H1229" s="68">
        <v>1224</v>
      </c>
      <c r="I1229" s="31">
        <f>('Propiedades físicas'!$C$10*'Diseño reactor'!H1229)/1000</f>
        <v>1071.3002246781809</v>
      </c>
      <c r="J1229" s="31">
        <f t="shared" si="785"/>
        <v>0.42565098885980596</v>
      </c>
      <c r="K1229" s="31">
        <f>(I1229*1000)/'Propiedades físicas'!$F$10</f>
        <v>6997.9111744342836</v>
      </c>
      <c r="L1229" s="31">
        <f t="shared" si="786"/>
        <v>999.70159634775473</v>
      </c>
      <c r="M1229" s="31">
        <f t="shared" si="787"/>
        <v>5998.2095780865284</v>
      </c>
      <c r="N1229" s="31">
        <f t="shared" si="788"/>
        <v>0.81674967021875389</v>
      </c>
      <c r="O1229" s="32">
        <f t="shared" si="789"/>
        <v>4.9004980213125231</v>
      </c>
      <c r="P1229" s="33">
        <f t="shared" si="790"/>
        <v>0.59663273781937332</v>
      </c>
      <c r="Q1229" s="31">
        <f t="shared" si="791"/>
        <v>4.6050712265228908</v>
      </c>
      <c r="R1229" s="31">
        <f t="shared" si="792"/>
        <v>0.16079463856124959</v>
      </c>
      <c r="S1229" s="31">
        <f t="shared" si="793"/>
        <v>0.2954267947896318</v>
      </c>
      <c r="T1229" s="31">
        <f t="shared" si="794"/>
        <v>4.3334725286010525E-2</v>
      </c>
      <c r="U1229" s="31">
        <f t="shared" si="795"/>
        <v>1.5987568552120392E-2</v>
      </c>
      <c r="V1229" s="47">
        <f t="shared" si="808"/>
        <v>5.9084018696675808E-4</v>
      </c>
      <c r="W1229" s="31">
        <f t="shared" si="796"/>
        <v>0.26950354609929078</v>
      </c>
      <c r="X1229" s="34">
        <f>(S1229*H1229*'Propiedades físicas'!$F$5*60*24*365)/(1000000)</f>
        <v>55966.44397564567</v>
      </c>
      <c r="Y1229" s="34">
        <f>(U1229*H1229*'Propiedades físicas'!$F$7*60*24*365)/(1000000)</f>
        <v>947.17814137220057</v>
      </c>
      <c r="Z1229" s="31">
        <f t="shared" si="809"/>
        <v>730.27847109091294</v>
      </c>
      <c r="AA1229" s="31">
        <f t="shared" si="810"/>
        <v>5636.6071812640184</v>
      </c>
      <c r="AB1229" s="31">
        <f t="shared" si="810"/>
        <v>196.8126375989695</v>
      </c>
      <c r="AC1229" s="31">
        <f t="shared" si="810"/>
        <v>361.60239682250932</v>
      </c>
      <c r="AD1229" s="31">
        <f t="shared" si="810"/>
        <v>53.041703750076884</v>
      </c>
      <c r="AE1229" s="31">
        <f t="shared" si="811"/>
        <v>19.56878390779536</v>
      </c>
      <c r="AF1229" s="31">
        <f t="shared" si="812"/>
        <v>6997.9111744342817</v>
      </c>
      <c r="AG1229" s="31">
        <f t="shared" si="813"/>
        <v>0.1043566362715299</v>
      </c>
      <c r="AH1229" s="31">
        <f t="shared" si="814"/>
        <v>0.80546995249903086</v>
      </c>
      <c r="AI1229" s="31">
        <f t="shared" si="814"/>
        <v>2.8124483534171185E-2</v>
      </c>
      <c r="AJ1229" s="31">
        <f t="shared" si="814"/>
        <v>5.1672904643826324E-2</v>
      </c>
      <c r="AK1229" s="31">
        <f t="shared" si="814"/>
        <v>7.579648044670248E-3</v>
      </c>
      <c r="AL1229" s="31">
        <f t="shared" si="815"/>
        <v>2.7963750067715488E-3</v>
      </c>
      <c r="AM1229" s="31">
        <f t="shared" si="816"/>
        <v>1.0000000000000002</v>
      </c>
      <c r="AN1229" s="31">
        <f>(Z1229*'Propiedades físicas'!$F$4)/1000</f>
        <v>642.19228190792705</v>
      </c>
      <c r="AO1229" s="31">
        <f>(AA1229*'Propiedades físicas'!$F$6)/1000</f>
        <v>180.59689408769916</v>
      </c>
      <c r="AP1229" s="31">
        <f>(AB1229*'Propiedades físicas'!$F$9)/1000</f>
        <v>121.42355676668423</v>
      </c>
      <c r="AQ1229" s="31">
        <f>(AC1229*'Propiedades físicas'!$F$5)/1000</f>
        <v>106.48105779232432</v>
      </c>
      <c r="AR1229" s="31">
        <f>(AD1229*'Propiedades físicas'!$F$8)/1000</f>
        <v>18.80434481347725</v>
      </c>
      <c r="AS1229" s="31">
        <f>(AE1229*'Propiedades físicas'!$F$7)/1000</f>
        <v>1.8020893100688746</v>
      </c>
      <c r="AT1229" s="31">
        <f t="shared" si="817"/>
        <v>1071.3002246781807</v>
      </c>
      <c r="AU1229" s="31">
        <f t="shared" si="818"/>
        <v>0.59945127156193967</v>
      </c>
      <c r="AV1229" s="31">
        <f t="shared" si="821"/>
        <v>0.16857729507333072</v>
      </c>
      <c r="AW1229" s="31">
        <f t="shared" si="821"/>
        <v>0.1133422302820481</v>
      </c>
      <c r="AX1229" s="31">
        <f t="shared" si="821"/>
        <v>9.9394227070484648E-2</v>
      </c>
      <c r="AY1229" s="31">
        <f t="shared" si="821"/>
        <v>1.755282448402929E-2</v>
      </c>
      <c r="AZ1229" s="31">
        <f t="shared" si="822"/>
        <v>1.6821515281677678E-3</v>
      </c>
      <c r="BA1229" s="31">
        <f t="shared" si="819"/>
        <v>1.0000000000000002</v>
      </c>
      <c r="BB1229" s="34">
        <f>AU1229*'Propiedades físicas'!$C$4+'Diseño reactor'!AV1229*'Propiedades físicas'!$C$5+'Diseño reactor'!AW1229*'Propiedades físicas'!$C$8+'Diseño reactor'!AX1229*'Propiedades físicas'!$C$9+'Diseño reactor'!AY1229*'Propiedades físicas'!$C$7+'Diseño reactor'!AZ1229*'Propiedades físicas'!$C$6</f>
        <v>875.75604357172028</v>
      </c>
      <c r="BC1229" s="45">
        <f>AU1229*'Propiedades físicas'!$L$4+'Diseño reactor'!AV1229*'Propiedades físicas'!$L$5+'Diseño reactor'!AW1229*'Propiedades físicas'!$L$8+AX1229*'Propiedades físicas'!$L$9+'Diseño reactor'!AY1229*'Propiedades físicas'!$L$7+'Diseño reactor'!AZ1229*'Propiedades físicas'!$L$6</f>
        <v>2.0528506744775128</v>
      </c>
      <c r="BD1229" s="29">
        <f t="shared" si="798"/>
        <v>2.4487415178908316</v>
      </c>
      <c r="BE1229" s="58">
        <f t="shared" si="799"/>
        <v>42.331170134645397</v>
      </c>
      <c r="BF1229" s="30">
        <f>AU1229*'Propiedades físicas'!$I$4+'Diseño reactor'!AV1229*'Propiedades físicas'!$I$5+'Diseño reactor'!AW1229*'Propiedades físicas'!$I$8+'Diseño reactor'!AX1229*'Propiedades físicas'!$I$9+'Diseño reactor'!AY1229*'Propiedades físicas'!$I$7+'Diseño reactor'!AZ1229*'Propiedades físicas'!$I$6</f>
        <v>1.9800293859382895E-2</v>
      </c>
      <c r="BG1229" s="24">
        <f>AU1229*'Propiedades físicas'!$O$4+'Diseño reactor'!AV1229*'Propiedades físicas'!$O$5+'Diseño reactor'!AW1229*'Propiedades físicas'!$O$8+'Diseño reactor'!AX1229*'Propiedades físicas'!$O$9+'Diseño reactor'!AY1229*'Propiedades físicas'!$O$7+'Diseño reactor'!AZ1229*'Propiedades físicas'!$O$6</f>
        <v>0.15140463102283261</v>
      </c>
      <c r="BH1229" s="54">
        <f t="shared" si="800"/>
        <v>41526.536147701809</v>
      </c>
      <c r="BI1229" s="34">
        <f t="shared" si="820"/>
        <v>268.46633639599401</v>
      </c>
      <c r="BJ1229" s="27">
        <f t="shared" si="801"/>
        <v>4796.2900588688799</v>
      </c>
      <c r="BK1229" s="34">
        <f t="shared" si="802"/>
        <v>558.6004051088637</v>
      </c>
      <c r="BL1229" s="27">
        <f t="shared" si="803"/>
        <v>105.32075406186685</v>
      </c>
      <c r="BM1229" s="34">
        <f t="shared" si="804"/>
        <v>1.1054421768707483</v>
      </c>
      <c r="BN1229" s="45">
        <f t="shared" si="805"/>
        <v>1234.9443011045266</v>
      </c>
      <c r="BO1229" s="45">
        <f t="shared" si="806"/>
        <v>96.49828637544671</v>
      </c>
      <c r="BP1229" s="66">
        <f t="shared" si="807"/>
        <v>6.6905779564994807</v>
      </c>
    </row>
    <row r="1230" spans="8:68">
      <c r="H1230" s="68">
        <v>1225</v>
      </c>
      <c r="I1230" s="31">
        <f>('Propiedades físicas'!$C$10*'Diseño reactor'!H1230)/1000</f>
        <v>1072.1754699597807</v>
      </c>
      <c r="J1230" s="31">
        <f t="shared" si="785"/>
        <v>0.42530351866481836</v>
      </c>
      <c r="K1230" s="31">
        <f>(I1230*1000)/'Propiedades físicas'!$F$10</f>
        <v>7003.6284221258138</v>
      </c>
      <c r="L1230" s="31">
        <f t="shared" si="786"/>
        <v>1000.5183460179734</v>
      </c>
      <c r="M1230" s="31">
        <f t="shared" si="787"/>
        <v>6003.1100761078396</v>
      </c>
      <c r="N1230" s="31">
        <f t="shared" si="788"/>
        <v>0.81674967021875378</v>
      </c>
      <c r="O1230" s="32">
        <f t="shared" si="789"/>
        <v>4.9004980213125222</v>
      </c>
      <c r="P1230" s="33">
        <f t="shared" si="790"/>
        <v>0.59676402763295</v>
      </c>
      <c r="Q1230" s="31">
        <f t="shared" si="791"/>
        <v>4.6053018519017437</v>
      </c>
      <c r="R1230" s="31">
        <f t="shared" si="792"/>
        <v>0.16073409378391992</v>
      </c>
      <c r="S1230" s="31">
        <f t="shared" si="793"/>
        <v>0.2951961694107767</v>
      </c>
      <c r="T1230" s="31">
        <f t="shared" si="794"/>
        <v>4.3292570778794483E-2</v>
      </c>
      <c r="U1230" s="31">
        <f t="shared" si="795"/>
        <v>1.5958978023089272E-2</v>
      </c>
      <c r="V1230" s="47">
        <f t="shared" si="808"/>
        <v>5.9097020212195049E-4</v>
      </c>
      <c r="W1230" s="31">
        <f t="shared" si="796"/>
        <v>0.26934279940007066</v>
      </c>
      <c r="X1230" s="34">
        <f>(S1230*H1230*'Propiedades físicas'!$F$5*60*24*365)/(1000000)</f>
        <v>55968.442209875175</v>
      </c>
      <c r="Y1230" s="34">
        <f>(U1230*H1230*'Propiedades físicas'!$F$7*60*24*365)/(1000000)</f>
        <v>946.25675955815109</v>
      </c>
      <c r="Z1230" s="31">
        <f t="shared" si="809"/>
        <v>731.03593385036379</v>
      </c>
      <c r="AA1230" s="31">
        <f t="shared" si="810"/>
        <v>5641.494768579636</v>
      </c>
      <c r="AB1230" s="31">
        <f t="shared" si="810"/>
        <v>196.8992648853019</v>
      </c>
      <c r="AC1230" s="31">
        <f t="shared" si="810"/>
        <v>361.61530752820147</v>
      </c>
      <c r="AD1230" s="31">
        <f t="shared" si="810"/>
        <v>53.03339920402324</v>
      </c>
      <c r="AE1230" s="31">
        <f t="shared" si="811"/>
        <v>19.54974807828436</v>
      </c>
      <c r="AF1230" s="31">
        <f t="shared" si="812"/>
        <v>7003.6284221258111</v>
      </c>
      <c r="AG1230" s="31">
        <f t="shared" si="813"/>
        <v>0.10437960008570421</v>
      </c>
      <c r="AH1230" s="31">
        <f t="shared" si="814"/>
        <v>0.8055102910310129</v>
      </c>
      <c r="AI1230" s="31">
        <f t="shared" si="814"/>
        <v>2.8113893687343437E-2</v>
      </c>
      <c r="AJ1230" s="31">
        <f t="shared" si="814"/>
        <v>5.1632566111844122E-2</v>
      </c>
      <c r="AK1230" s="31">
        <f t="shared" si="814"/>
        <v>7.5722748277850544E-3</v>
      </c>
      <c r="AL1230" s="31">
        <f t="shared" si="815"/>
        <v>2.7913742563101919E-3</v>
      </c>
      <c r="AM1230" s="31">
        <f t="shared" si="816"/>
        <v>0.99999999999999989</v>
      </c>
      <c r="AN1230" s="31">
        <f>(Z1230*'Propiedades físicas'!$F$4)/1000</f>
        <v>642.85837950933296</v>
      </c>
      <c r="AO1230" s="31">
        <f>(AA1230*'Propiedades físicas'!$F$6)/1000</f>
        <v>180.75349238529154</v>
      </c>
      <c r="AP1230" s="31">
        <f>(AB1230*'Propiedades físicas'!$F$9)/1000</f>
        <v>121.47700147098701</v>
      </c>
      <c r="AQ1230" s="31">
        <f>(AC1230*'Propiedades físicas'!$F$5)/1000</f>
        <v>106.48485960782949</v>
      </c>
      <c r="AR1230" s="31">
        <f>(AD1230*'Propiedades físicas'!$F$8)/1000</f>
        <v>18.801400685810314</v>
      </c>
      <c r="AS1230" s="31">
        <f>(AE1230*'Propiedades físicas'!$F$7)/1000</f>
        <v>1.8003363005292068</v>
      </c>
      <c r="AT1230" s="31">
        <f t="shared" si="817"/>
        <v>1072.1754699597805</v>
      </c>
      <c r="AU1230" s="31">
        <f t="shared" si="818"/>
        <v>0.59958318159754942</v>
      </c>
      <c r="AV1230" s="31">
        <f t="shared" si="821"/>
        <v>0.16858573754916439</v>
      </c>
      <c r="AW1230" s="31">
        <f t="shared" si="821"/>
        <v>0.11329955298785549</v>
      </c>
      <c r="AX1230" s="31">
        <f t="shared" si="821"/>
        <v>9.9316634815217283E-2</v>
      </c>
      <c r="AY1230" s="31">
        <f t="shared" si="821"/>
        <v>1.7535749709434775E-2</v>
      </c>
      <c r="AZ1230" s="31">
        <f t="shared" si="822"/>
        <v>1.6791433407786704E-3</v>
      </c>
      <c r="BA1230" s="31">
        <f t="shared" si="819"/>
        <v>1</v>
      </c>
      <c r="BB1230" s="34">
        <f>AU1230*'Propiedades físicas'!$C$4+'Diseño reactor'!AV1230*'Propiedades físicas'!$C$5+'Diseño reactor'!AW1230*'Propiedades físicas'!$C$8+'Diseño reactor'!AX1230*'Propiedades físicas'!$C$9+'Diseño reactor'!AY1230*'Propiedades físicas'!$C$7+'Diseño reactor'!AZ1230*'Propiedades físicas'!$C$6</f>
        <v>875.75514854797188</v>
      </c>
      <c r="BC1230" s="45">
        <f>AU1230*'Propiedades físicas'!$L$4+'Diseño reactor'!AV1230*'Propiedades físicas'!$L$5+'Diseño reactor'!AW1230*'Propiedades físicas'!$L$8+AX1230*'Propiedades físicas'!$L$9+'Diseño reactor'!AY1230*'Propiedades físicas'!$L$7+'Diseño reactor'!AZ1230*'Propiedades físicas'!$L$6</f>
        <v>2.0529490904946539</v>
      </c>
      <c r="BD1230" s="29">
        <f t="shared" si="798"/>
        <v>2.4471661352912446</v>
      </c>
      <c r="BE1230" s="58">
        <f t="shared" si="799"/>
        <v>42.329437092447158</v>
      </c>
      <c r="BF1230" s="30">
        <f>AU1230*'Propiedades físicas'!$I$4+'Diseño reactor'!AV1230*'Propiedades físicas'!$I$5+'Diseño reactor'!AW1230*'Propiedades físicas'!$I$8+'Diseño reactor'!AX1230*'Propiedades físicas'!$I$9+'Diseño reactor'!AY1230*'Propiedades físicas'!$I$7+'Diseño reactor'!AZ1230*'Propiedades físicas'!$I$6</f>
        <v>1.9800705751969967E-2</v>
      </c>
      <c r="BG1230" s="24">
        <f>AU1230*'Propiedades físicas'!$O$4+'Diseño reactor'!AV1230*'Propiedades físicas'!$O$5+'Diseño reactor'!AW1230*'Propiedades físicas'!$O$8+'Diseño reactor'!AX1230*'Propiedades físicas'!$O$9+'Diseño reactor'!AY1230*'Propiedades físicas'!$O$7+'Diseño reactor'!AZ1230*'Propiedades físicas'!$O$6</f>
        <v>0.1514090938256033</v>
      </c>
      <c r="BH1230" s="54">
        <f t="shared" si="800"/>
        <v>41525.62987696159</v>
      </c>
      <c r="BI1230" s="34">
        <f t="shared" si="820"/>
        <v>268.47687835369049</v>
      </c>
      <c r="BJ1230" s="27">
        <f t="shared" si="801"/>
        <v>4796.2830535716876</v>
      </c>
      <c r="BK1230" s="34">
        <f t="shared" si="802"/>
        <v>558.61605451722062</v>
      </c>
      <c r="BL1230" s="27">
        <f t="shared" si="803"/>
        <v>105.3213103675254</v>
      </c>
      <c r="BM1230" s="34">
        <f t="shared" si="804"/>
        <v>1.1054421768707483</v>
      </c>
      <c r="BN1230" s="45">
        <f t="shared" si="805"/>
        <v>1236.1022458952511</v>
      </c>
      <c r="BO1230" s="45">
        <f t="shared" si="806"/>
        <v>96.518041841257087</v>
      </c>
      <c r="BP1230" s="66">
        <f t="shared" si="807"/>
        <v>6.6905711187206203</v>
      </c>
    </row>
    <row r="1231" spans="8:68">
      <c r="H1231" s="68">
        <v>1226</v>
      </c>
      <c r="I1231" s="31">
        <f>('Propiedades físicas'!$C$10*'Diseño reactor'!H1231)/1000</f>
        <v>1073.0507152413804</v>
      </c>
      <c r="J1231" s="31">
        <f t="shared" si="785"/>
        <v>0.42495661530538542</v>
      </c>
      <c r="K1231" s="31">
        <f>(I1231*1000)/'Propiedades físicas'!$F$10</f>
        <v>7009.3456698173459</v>
      </c>
      <c r="L1231" s="31">
        <f t="shared" si="786"/>
        <v>1001.3350956881923</v>
      </c>
      <c r="M1231" s="31">
        <f t="shared" si="787"/>
        <v>6008.0105741291536</v>
      </c>
      <c r="N1231" s="31">
        <f t="shared" si="788"/>
        <v>0.81674967021875389</v>
      </c>
      <c r="O1231" s="32">
        <f t="shared" si="789"/>
        <v>4.9004980213125231</v>
      </c>
      <c r="P1231" s="33">
        <f t="shared" si="790"/>
        <v>0.596895160922992</v>
      </c>
      <c r="Q1231" s="31">
        <f t="shared" si="791"/>
        <v>4.6055321261510294</v>
      </c>
      <c r="R1231" s="31">
        <f t="shared" si="792"/>
        <v>0.16067357905463403</v>
      </c>
      <c r="S1231" s="31">
        <f t="shared" si="793"/>
        <v>0.29496589516149369</v>
      </c>
      <c r="T1231" s="31">
        <f t="shared" si="794"/>
        <v>4.3250474616523746E-2</v>
      </c>
      <c r="U1231" s="31">
        <f t="shared" si="795"/>
        <v>1.5930455624604066E-2</v>
      </c>
      <c r="V1231" s="47">
        <f t="shared" si="808"/>
        <v>5.9110006227325416E-4</v>
      </c>
      <c r="W1231" s="31">
        <f t="shared" si="796"/>
        <v>0.26918224434284393</v>
      </c>
      <c r="X1231" s="34">
        <f>(S1231*H1231*'Propiedades físicas'!$F$5*60*24*365)/(1000000)</f>
        <v>55970.435682360396</v>
      </c>
      <c r="Y1231" s="34">
        <f>(U1231*H1231*'Propiedades físicas'!$F$7*60*24*365)/(1000000)</f>
        <v>945.33665300444989</v>
      </c>
      <c r="Z1231" s="31">
        <f t="shared" si="809"/>
        <v>731.79346729158817</v>
      </c>
      <c r="AA1231" s="31">
        <f t="shared" si="810"/>
        <v>5646.3823866611619</v>
      </c>
      <c r="AB1231" s="31">
        <f t="shared" si="810"/>
        <v>196.98580792098133</v>
      </c>
      <c r="AC1231" s="31">
        <f t="shared" si="810"/>
        <v>361.62818746799127</v>
      </c>
      <c r="AD1231" s="31">
        <f t="shared" si="810"/>
        <v>53.025081879858114</v>
      </c>
      <c r="AE1231" s="31">
        <f t="shared" si="811"/>
        <v>19.530738595764586</v>
      </c>
      <c r="AF1231" s="31">
        <f t="shared" si="812"/>
        <v>7009.3456698173459</v>
      </c>
      <c r="AG1231" s="31">
        <f t="shared" si="813"/>
        <v>0.10440253652245085</v>
      </c>
      <c r="AH1231" s="31">
        <f t="shared" si="814"/>
        <v>0.80555056814715476</v>
      </c>
      <c r="AI1231" s="31">
        <f t="shared" si="814"/>
        <v>2.8103309096199063E-2</v>
      </c>
      <c r="AJ1231" s="31">
        <f t="shared" si="814"/>
        <v>5.1592288995702333E-2</v>
      </c>
      <c r="AK1231" s="31">
        <f t="shared" si="814"/>
        <v>7.5649118159755238E-3</v>
      </c>
      <c r="AL1231" s="31">
        <f t="shared" si="815"/>
        <v>2.7863854225174101E-3</v>
      </c>
      <c r="AM1231" s="31">
        <f t="shared" si="816"/>
        <v>1</v>
      </c>
      <c r="AN1231" s="31">
        <f>(Z1231*'Propiedades físicas'!$F$4)/1000</f>
        <v>643.52453926687679</v>
      </c>
      <c r="AO1231" s="31">
        <f>(AA1231*'Propiedades físicas'!$F$6)/1000</f>
        <v>180.91009166862361</v>
      </c>
      <c r="AP1231" s="31">
        <f>(AB1231*'Propiedades físicas'!$F$9)/1000</f>
        <v>121.53039419684941</v>
      </c>
      <c r="AQ1231" s="31">
        <f>(AC1231*'Propiedades físicas'!$F$5)/1000</f>
        <v>106.4886523636994</v>
      </c>
      <c r="AR1231" s="31">
        <f>(AD1231*'Propiedades físicas'!$F$8)/1000</f>
        <v>18.79845202804729</v>
      </c>
      <c r="AS1231" s="31">
        <f>(AE1231*'Propiedades físicas'!$F$7)/1000</f>
        <v>1.7985857172839608</v>
      </c>
      <c r="AT1231" s="31">
        <f t="shared" si="817"/>
        <v>1073.0507152413804</v>
      </c>
      <c r="AU1231" s="31">
        <f t="shared" si="818"/>
        <v>0.59971493437019641</v>
      </c>
      <c r="AV1231" s="31">
        <f t="shared" si="821"/>
        <v>0.16859416717123968</v>
      </c>
      <c r="AW1231" s="31">
        <f t="shared" si="821"/>
        <v>0.1132568968741719</v>
      </c>
      <c r="AX1231" s="31">
        <f t="shared" si="821"/>
        <v>9.9239160694977041E-2</v>
      </c>
      <c r="AY1231" s="31">
        <f t="shared" si="821"/>
        <v>1.7518698567586918E-2</v>
      </c>
      <c r="AZ1231" s="31">
        <f t="shared" si="822"/>
        <v>1.676142321828072E-3</v>
      </c>
      <c r="BA1231" s="31">
        <f t="shared" si="819"/>
        <v>1</v>
      </c>
      <c r="BB1231" s="34">
        <f>AU1231*'Propiedades físicas'!$C$4+'Diseño reactor'!AV1231*'Propiedades físicas'!$C$5+'Diseño reactor'!AW1231*'Propiedades físicas'!$C$8+'Diseño reactor'!AX1231*'Propiedades físicas'!$C$9+'Diseño reactor'!AY1231*'Propiedades físicas'!$C$7+'Diseño reactor'!AZ1231*'Propiedades físicas'!$C$6</f>
        <v>875.75425552333229</v>
      </c>
      <c r="BC1231" s="45">
        <f>AU1231*'Propiedades físicas'!$L$4+'Diseño reactor'!AV1231*'Propiedades físicas'!$L$5+'Diseño reactor'!AW1231*'Propiedades físicas'!$L$8+AX1231*'Propiedades físicas'!$L$9+'Diseño reactor'!AY1231*'Propiedades físicas'!$L$7+'Diseño reactor'!AZ1231*'Propiedades físicas'!$L$6</f>
        <v>2.0530473834794463</v>
      </c>
      <c r="BD1231" s="29">
        <f t="shared" si="798"/>
        <v>2.4455927828408739</v>
      </c>
      <c r="BE1231" s="58">
        <f t="shared" si="799"/>
        <v>42.327706349342144</v>
      </c>
      <c r="BF1231" s="30">
        <f>AU1231*'Propiedades físicas'!$I$4+'Diseño reactor'!AV1231*'Propiedades físicas'!$I$5+'Diseño reactor'!AW1231*'Propiedades físicas'!$I$8+'Diseño reactor'!AX1231*'Propiedades físicas'!$I$9+'Diseño reactor'!AY1231*'Propiedades físicas'!$I$7+'Diseño reactor'!AZ1231*'Propiedades físicas'!$I$6</f>
        <v>1.9801116728517282E-2</v>
      </c>
      <c r="BG1231" s="24">
        <f>AU1231*'Propiedades físicas'!$O$4+'Diseño reactor'!AV1231*'Propiedades físicas'!$O$5+'Diseño reactor'!AW1231*'Propiedades físicas'!$O$8+'Diseño reactor'!AX1231*'Propiedades físicas'!$O$9+'Diseño reactor'!AY1231*'Propiedades físicas'!$O$7+'Diseño reactor'!AZ1231*'Propiedades físicas'!$O$6</f>
        <v>0.15141355162816408</v>
      </c>
      <c r="BH1231" s="54">
        <f t="shared" si="800"/>
        <v>41524.725659732379</v>
      </c>
      <c r="BI1231" s="34">
        <f t="shared" si="820"/>
        <v>268.48740058146683</v>
      </c>
      <c r="BJ1231" s="27">
        <f t="shared" si="801"/>
        <v>4796.2760849372198</v>
      </c>
      <c r="BK1231" s="34">
        <f t="shared" si="802"/>
        <v>558.63168969966955</v>
      </c>
      <c r="BL1231" s="27">
        <f t="shared" si="803"/>
        <v>105.32186614222324</v>
      </c>
      <c r="BM1231" s="34">
        <f t="shared" si="804"/>
        <v>1.1054421768707483</v>
      </c>
      <c r="BN1231" s="45">
        <f t="shared" si="805"/>
        <v>1237.2602698391668</v>
      </c>
      <c r="BO1231" s="45">
        <f t="shared" si="806"/>
        <v>96.537773761749136</v>
      </c>
      <c r="BP1231" s="66">
        <f t="shared" si="807"/>
        <v>6.6905642962144993</v>
      </c>
    </row>
    <row r="1232" spans="8:68">
      <c r="H1232" s="68">
        <v>1227</v>
      </c>
      <c r="I1232" s="31">
        <f>('Propiedades físicas'!$C$10*'Diseño reactor'!H1232)/1000</f>
        <v>1073.9259605229802</v>
      </c>
      <c r="J1232" s="31">
        <f t="shared" si="785"/>
        <v>0.42461027739560114</v>
      </c>
      <c r="K1232" s="31">
        <f>(I1232*1000)/'Propiedades físicas'!$F$10</f>
        <v>7015.0629175088761</v>
      </c>
      <c r="L1232" s="31">
        <f t="shared" si="786"/>
        <v>1002.1518453584108</v>
      </c>
      <c r="M1232" s="31">
        <f t="shared" si="787"/>
        <v>6012.9110721504649</v>
      </c>
      <c r="N1232" s="31">
        <f t="shared" si="788"/>
        <v>0.81674967021875367</v>
      </c>
      <c r="O1232" s="32">
        <f t="shared" si="789"/>
        <v>4.9004980213125222</v>
      </c>
      <c r="P1232" s="33">
        <f t="shared" si="790"/>
        <v>0.59702613796924275</v>
      </c>
      <c r="Q1232" s="31">
        <f t="shared" si="791"/>
        <v>4.6057620500546026</v>
      </c>
      <c r="R1232" s="31">
        <f t="shared" si="792"/>
        <v>0.1606130943949462</v>
      </c>
      <c r="S1232" s="31">
        <f t="shared" si="793"/>
        <v>0.29473597125791928</v>
      </c>
      <c r="T1232" s="31">
        <f t="shared" si="794"/>
        <v>4.3208436700720894E-2</v>
      </c>
      <c r="U1232" s="31">
        <f t="shared" si="795"/>
        <v>1.5902001153843773E-2</v>
      </c>
      <c r="V1232" s="47">
        <f t="shared" si="808"/>
        <v>5.9122976769769673E-4</v>
      </c>
      <c r="W1232" s="31">
        <f t="shared" si="796"/>
        <v>0.26902188058510179</v>
      </c>
      <c r="X1232" s="34">
        <f>(S1232*H1232*'Propiedades físicas'!$F$5*60*24*365)/(1000000)</f>
        <v>55972.424407276754</v>
      </c>
      <c r="Y1232" s="34">
        <f>(U1232*H1232*'Propiedades físicas'!$F$7*60*24*365)/(1000000)</f>
        <v>944.41781955865054</v>
      </c>
      <c r="Z1232" s="31">
        <f t="shared" si="809"/>
        <v>732.55107128826091</v>
      </c>
      <c r="AA1232" s="31">
        <f t="shared" si="810"/>
        <v>5651.2700354169974</v>
      </c>
      <c r="AB1232" s="31">
        <f t="shared" si="810"/>
        <v>197.07226682259898</v>
      </c>
      <c r="AC1232" s="31">
        <f t="shared" si="810"/>
        <v>361.64103673346693</v>
      </c>
      <c r="AD1232" s="31">
        <f t="shared" si="810"/>
        <v>53.016751831784539</v>
      </c>
      <c r="AE1232" s="31">
        <f t="shared" si="811"/>
        <v>19.511755415766309</v>
      </c>
      <c r="AF1232" s="31">
        <f t="shared" si="812"/>
        <v>7015.0629175088743</v>
      </c>
      <c r="AG1232" s="31">
        <f t="shared" si="813"/>
        <v>0.10442544563069975</v>
      </c>
      <c r="AH1232" s="31">
        <f t="shared" si="814"/>
        <v>0.80559078398456119</v>
      </c>
      <c r="AI1232" s="31">
        <f t="shared" si="814"/>
        <v>2.8092729764508155E-2</v>
      </c>
      <c r="AJ1232" s="31">
        <f t="shared" si="814"/>
        <v>5.1552073158296012E-2</v>
      </c>
      <c r="AK1232" s="31">
        <f t="shared" si="814"/>
        <v>7.5575589920170482E-3</v>
      </c>
      <c r="AL1232" s="31">
        <f t="shared" si="815"/>
        <v>2.7814084699179218E-3</v>
      </c>
      <c r="AM1232" s="31">
        <f t="shared" si="816"/>
        <v>1</v>
      </c>
      <c r="AN1232" s="31">
        <f>(Z1232*'Propiedades físicas'!$F$4)/1000</f>
        <v>644.19076106947091</v>
      </c>
      <c r="AO1232" s="31">
        <f>(AA1232*'Propiedades físicas'!$F$6)/1000</f>
        <v>181.0666919347606</v>
      </c>
      <c r="AP1232" s="31">
        <f>(AB1232*'Propiedades físicas'!$F$9)/1000</f>
        <v>121.58373501620243</v>
      </c>
      <c r="AQ1232" s="31">
        <f>(AC1232*'Propiedades físicas'!$F$5)/1000</f>
        <v>106.49243608690402</v>
      </c>
      <c r="AR1232" s="31">
        <f>(AD1232*'Propiedades físicas'!$F$8)/1000</f>
        <v>18.795498859404248</v>
      </c>
      <c r="AS1232" s="31">
        <f>(AE1232*'Propiedades físicas'!$F$7)/1000</f>
        <v>1.7968375562379195</v>
      </c>
      <c r="AT1232" s="31">
        <f t="shared" si="817"/>
        <v>1073.9259605229802</v>
      </c>
      <c r="AU1232" s="31">
        <f t="shared" si="818"/>
        <v>0.59984653016094613</v>
      </c>
      <c r="AV1232" s="31">
        <f t="shared" si="821"/>
        <v>0.1686025839682512</v>
      </c>
      <c r="AW1232" s="31">
        <f t="shared" si="821"/>
        <v>0.11321426195619073</v>
      </c>
      <c r="AX1232" s="31">
        <f t="shared" si="821"/>
        <v>9.9161804446038684E-2</v>
      </c>
      <c r="AY1232" s="31">
        <f t="shared" si="821"/>
        <v>1.7501671018597242E-2</v>
      </c>
      <c r="AZ1232" s="31">
        <f t="shared" si="822"/>
        <v>1.6731484499759146E-3</v>
      </c>
      <c r="BA1232" s="31">
        <f t="shared" si="819"/>
        <v>1</v>
      </c>
      <c r="BB1232" s="34">
        <f>AU1232*'Propiedades físicas'!$C$4+'Diseño reactor'!AV1232*'Propiedades físicas'!$C$5+'Diseño reactor'!AW1232*'Propiedades físicas'!$C$8+'Diseño reactor'!AX1232*'Propiedades físicas'!$C$9+'Diseño reactor'!AY1232*'Propiedades físicas'!$C$7+'Diseño reactor'!AZ1232*'Propiedades físicas'!$C$6</f>
        <v>875.7533644921557</v>
      </c>
      <c r="BC1232" s="45">
        <f>AU1232*'Propiedades físicas'!$L$4+'Diseño reactor'!AV1232*'Propiedades físicas'!$L$5+'Diseño reactor'!AW1232*'Propiedades físicas'!$L$8+AX1232*'Propiedades físicas'!$L$9+'Diseño reactor'!AY1232*'Propiedades físicas'!$L$7+'Diseño reactor'!AZ1232*'Propiedades físicas'!$L$6</f>
        <v>2.0531455536591752</v>
      </c>
      <c r="BD1232" s="29">
        <f t="shared" si="798"/>
        <v>2.4440214566141321</v>
      </c>
      <c r="BE1232" s="58">
        <f t="shared" si="799"/>
        <v>42.325977900723821</v>
      </c>
      <c r="BF1232" s="30">
        <f>AU1232*'Propiedades físicas'!$I$4+'Diseño reactor'!AV1232*'Propiedades físicas'!$I$5+'Diseño reactor'!AW1232*'Propiedades físicas'!$I$8+'Diseño reactor'!AX1232*'Propiedades físicas'!$I$9+'Diseño reactor'!AY1232*'Propiedades físicas'!$I$7+'Diseño reactor'!AZ1232*'Propiedades físicas'!$I$6</f>
        <v>1.9801526791543383E-2</v>
      </c>
      <c r="BG1232" s="24">
        <f>AU1232*'Propiedades físicas'!$O$4+'Diseño reactor'!AV1232*'Propiedades físicas'!$O$5+'Diseño reactor'!AW1232*'Propiedades físicas'!$O$8+'Diseño reactor'!AX1232*'Propiedades físicas'!$O$9+'Diseño reactor'!AY1232*'Propiedades físicas'!$O$7+'Diseño reactor'!AZ1232*'Propiedades físicas'!$O$6</f>
        <v>0.15141800443841241</v>
      </c>
      <c r="BH1232" s="54">
        <f t="shared" si="800"/>
        <v>41523.82349021174</v>
      </c>
      <c r="BI1232" s="34">
        <f t="shared" si="820"/>
        <v>268.4979031291914</v>
      </c>
      <c r="BJ1232" s="27">
        <f t="shared" si="801"/>
        <v>4796.2691528397199</v>
      </c>
      <c r="BK1232" s="34">
        <f t="shared" si="802"/>
        <v>558.64731067115792</v>
      </c>
      <c r="BL1232" s="27">
        <f t="shared" si="803"/>
        <v>105.32242138656237</v>
      </c>
      <c r="BM1232" s="34">
        <f t="shared" si="804"/>
        <v>1.1054421768707483</v>
      </c>
      <c r="BN1232" s="45">
        <f t="shared" si="805"/>
        <v>1238.4183727890795</v>
      </c>
      <c r="BO1232" s="45">
        <f t="shared" si="806"/>
        <v>96.557482178987883</v>
      </c>
      <c r="BP1232" s="66">
        <f t="shared" si="807"/>
        <v>6.6905574889379835</v>
      </c>
    </row>
    <row r="1233" spans="8:68">
      <c r="H1233" s="68">
        <v>1228</v>
      </c>
      <c r="I1233" s="31">
        <f>('Propiedades físicas'!$C$10*'Diseño reactor'!H1233)/1000</f>
        <v>1074.8012058045801</v>
      </c>
      <c r="J1233" s="31">
        <f t="shared" si="785"/>
        <v>0.42426450355407369</v>
      </c>
      <c r="K1233" s="31">
        <f>(I1233*1000)/'Propiedades físicas'!$F$10</f>
        <v>7020.7801652004082</v>
      </c>
      <c r="L1233" s="31">
        <f t="shared" si="786"/>
        <v>1002.9685950286297</v>
      </c>
      <c r="M1233" s="31">
        <f t="shared" si="787"/>
        <v>6017.8115701717779</v>
      </c>
      <c r="N1233" s="31">
        <f t="shared" si="788"/>
        <v>0.81674967021875378</v>
      </c>
      <c r="O1233" s="32">
        <f t="shared" si="789"/>
        <v>4.9004980213125231</v>
      </c>
      <c r="P1233" s="33">
        <f t="shared" si="790"/>
        <v>0.59715695905078059</v>
      </c>
      <c r="Q1233" s="31">
        <f t="shared" si="791"/>
        <v>4.6059916243940453</v>
      </c>
      <c r="R1233" s="31">
        <f t="shared" si="792"/>
        <v>0.16055263982618048</v>
      </c>
      <c r="S1233" s="31">
        <f t="shared" si="793"/>
        <v>0.29450639691847735</v>
      </c>
      <c r="T1233" s="31">
        <f t="shared" si="794"/>
        <v>4.3166456933081146E-2</v>
      </c>
      <c r="U1233" s="31">
        <f t="shared" si="795"/>
        <v>1.5873614408711541E-2</v>
      </c>
      <c r="V1233" s="47">
        <f t="shared" si="808"/>
        <v>5.9135931867164686E-4</v>
      </c>
      <c r="W1233" s="31">
        <f t="shared" si="796"/>
        <v>0.26886170778515112</v>
      </c>
      <c r="X1233" s="34">
        <f>(S1233*H1233*'Propiedades físicas'!$F$5*60*24*365)/(1000000)</f>
        <v>55974.408398749118</v>
      </c>
      <c r="Y1233" s="34">
        <f>(U1233*H1233*'Propiedades físicas'!$F$7*60*24*365)/(1000000)</f>
        <v>943.5002570720809</v>
      </c>
      <c r="Z1233" s="31">
        <f t="shared" si="809"/>
        <v>733.30874571435857</v>
      </c>
      <c r="AA1233" s="31">
        <f t="shared" si="810"/>
        <v>5656.1577147558874</v>
      </c>
      <c r="AB1233" s="31">
        <f t="shared" si="810"/>
        <v>197.15864170654964</v>
      </c>
      <c r="AC1233" s="31">
        <f t="shared" si="810"/>
        <v>361.65385541589018</v>
      </c>
      <c r="AD1233" s="31">
        <f t="shared" si="810"/>
        <v>53.008409113823646</v>
      </c>
      <c r="AE1233" s="31">
        <f t="shared" si="811"/>
        <v>19.492798493897773</v>
      </c>
      <c r="AF1233" s="31">
        <f t="shared" si="812"/>
        <v>7020.7801652004073</v>
      </c>
      <c r="AG1233" s="31">
        <f t="shared" si="813"/>
        <v>0.10444832745926412</v>
      </c>
      <c r="AH1233" s="31">
        <f t="shared" si="814"/>
        <v>0.80563093867993696</v>
      </c>
      <c r="AI1233" s="31">
        <f t="shared" si="814"/>
        <v>2.8082155696000456E-2</v>
      </c>
      <c r="AJ1233" s="31">
        <f t="shared" si="814"/>
        <v>5.1511918462920116E-2</v>
      </c>
      <c r="AK1233" s="31">
        <f t="shared" si="814"/>
        <v>7.5502163387151898E-3</v>
      </c>
      <c r="AL1233" s="31">
        <f t="shared" si="815"/>
        <v>2.7764433631630955E-3</v>
      </c>
      <c r="AM1233" s="31">
        <f t="shared" si="816"/>
        <v>1</v>
      </c>
      <c r="AN1233" s="31">
        <f>(Z1233*'Propiedades físicas'!$F$4)/1000</f>
        <v>644.85704480629261</v>
      </c>
      <c r="AO1233" s="31">
        <f>(AA1233*'Propiedades físicas'!$F$6)/1000</f>
        <v>181.22329318077863</v>
      </c>
      <c r="AP1233" s="31">
        <f>(AB1233*'Propiedades físicas'!$F$9)/1000</f>
        <v>121.63702400085579</v>
      </c>
      <c r="AQ1233" s="31">
        <f>(AC1233*'Propiedades físicas'!$F$5)/1000</f>
        <v>106.49621080431719</v>
      </c>
      <c r="AR1233" s="31">
        <f>(AD1233*'Propiedades físicas'!$F$8)/1000</f>
        <v>18.792541199032751</v>
      </c>
      <c r="AS1233" s="31">
        <f>(AE1233*'Propiedades físicas'!$F$7)/1000</f>
        <v>1.795091813303046</v>
      </c>
      <c r="AT1233" s="31">
        <f t="shared" si="817"/>
        <v>1074.8012058045801</v>
      </c>
      <c r="AU1233" s="31">
        <f t="shared" si="818"/>
        <v>0.59997796925019475</v>
      </c>
      <c r="AV1233" s="31">
        <f t="shared" si="821"/>
        <v>0.16861098796881008</v>
      </c>
      <c r="AW1233" s="31">
        <f t="shared" si="821"/>
        <v>0.11317164824894305</v>
      </c>
      <c r="AX1233" s="31">
        <f t="shared" si="821"/>
        <v>9.9084565805446514E-2</v>
      </c>
      <c r="AY1233" s="31">
        <f t="shared" si="821"/>
        <v>1.7484667022647164E-2</v>
      </c>
      <c r="AZ1233" s="31">
        <f t="shared" si="822"/>
        <v>1.6701617039583307E-3</v>
      </c>
      <c r="BA1233" s="31">
        <f t="shared" si="819"/>
        <v>0.99999999999999989</v>
      </c>
      <c r="BB1233" s="34">
        <f>AU1233*'Propiedades físicas'!$C$4+'Diseño reactor'!AV1233*'Propiedades físicas'!$C$5+'Diseño reactor'!AW1233*'Propiedades físicas'!$C$8+'Diseño reactor'!AX1233*'Propiedades físicas'!$C$9+'Diseño reactor'!AY1233*'Propiedades físicas'!$C$7+'Diseño reactor'!AZ1233*'Propiedades físicas'!$C$6</f>
        <v>875.75247544881563</v>
      </c>
      <c r="BC1233" s="45">
        <f>AU1233*'Propiedades físicas'!$L$4+'Diseño reactor'!AV1233*'Propiedades físicas'!$L$5+'Diseño reactor'!AW1233*'Propiedades físicas'!$L$8+AX1233*'Propiedades físicas'!$L$9+'Diseño reactor'!AY1233*'Propiedades físicas'!$L$7+'Diseño reactor'!AZ1233*'Propiedades físicas'!$L$6</f>
        <v>2.0532436012605735</v>
      </c>
      <c r="BD1233" s="29">
        <f t="shared" si="798"/>
        <v>2.4424521526955476</v>
      </c>
      <c r="BE1233" s="58">
        <f t="shared" si="799"/>
        <v>42.32425174199804</v>
      </c>
      <c r="BF1233" s="30">
        <f>AU1233*'Propiedades físicas'!$I$4+'Diseño reactor'!AV1233*'Propiedades físicas'!$I$5+'Diseño reactor'!AW1233*'Propiedades físicas'!$I$8+'Diseño reactor'!AX1233*'Propiedades físicas'!$I$9+'Diseño reactor'!AY1233*'Propiedades físicas'!$I$7+'Diseño reactor'!AZ1233*'Propiedades físicas'!$I$6</f>
        <v>1.9801935943558415E-2</v>
      </c>
      <c r="BG1233" s="24">
        <f>AU1233*'Propiedades físicas'!$O$4+'Diseño reactor'!AV1233*'Propiedades físicas'!$O$5+'Diseño reactor'!AW1233*'Propiedades físicas'!$O$8+'Diseño reactor'!AX1233*'Propiedades físicas'!$O$9+'Diseño reactor'!AY1233*'Propiedades físicas'!$O$7+'Diseño reactor'!AZ1233*'Propiedades físicas'!$O$6</f>
        <v>0.15142245226423059</v>
      </c>
      <c r="BH1233" s="54">
        <f t="shared" si="800"/>
        <v>41522.923362617272</v>
      </c>
      <c r="BI1233" s="34">
        <f t="shared" si="820"/>
        <v>268.50838604657486</v>
      </c>
      <c r="BJ1233" s="27">
        <f t="shared" si="801"/>
        <v>4796.2622571538859</v>
      </c>
      <c r="BK1233" s="34">
        <f t="shared" si="802"/>
        <v>558.66291744662703</v>
      </c>
      <c r="BL1233" s="27">
        <f t="shared" si="803"/>
        <v>105.32297610114425</v>
      </c>
      <c r="BM1233" s="34">
        <f t="shared" si="804"/>
        <v>1.1054421768707483</v>
      </c>
      <c r="BN1233" s="45">
        <f t="shared" si="805"/>
        <v>1239.576554598161</v>
      </c>
      <c r="BO1233" s="45">
        <f t="shared" si="806"/>
        <v>96.577167134938421</v>
      </c>
      <c r="BP1233" s="66">
        <f t="shared" si="807"/>
        <v>6.6905506968480895</v>
      </c>
    </row>
    <row r="1234" spans="8:68">
      <c r="H1234" s="68">
        <v>1229</v>
      </c>
      <c r="I1234" s="31">
        <f>('Propiedades físicas'!$C$10*'Diseño reactor'!H1234)/1000</f>
        <v>1075.6764510861801</v>
      </c>
      <c r="J1234" s="31">
        <f t="shared" si="785"/>
        <v>0.42391929240390758</v>
      </c>
      <c r="K1234" s="31">
        <f>(I1234*1000)/'Propiedades físicas'!$F$10</f>
        <v>7026.4974128919403</v>
      </c>
      <c r="L1234" s="31">
        <f t="shared" si="786"/>
        <v>1003.7853446988486</v>
      </c>
      <c r="M1234" s="31">
        <f t="shared" si="787"/>
        <v>6022.712068193091</v>
      </c>
      <c r="N1234" s="31">
        <f t="shared" si="788"/>
        <v>0.81674967021875389</v>
      </c>
      <c r="O1234" s="32">
        <f t="shared" si="789"/>
        <v>4.9004980213125231</v>
      </c>
      <c r="P1234" s="33">
        <f t="shared" si="790"/>
        <v>0.59728762444601868</v>
      </c>
      <c r="Q1234" s="31">
        <f t="shared" si="791"/>
        <v>4.6062208499486523</v>
      </c>
      <c r="R1234" s="31">
        <f t="shared" si="792"/>
        <v>0.16049221536943153</v>
      </c>
      <c r="S1234" s="31">
        <f t="shared" si="793"/>
        <v>0.29427717136387044</v>
      </c>
      <c r="T1234" s="31">
        <f t="shared" si="794"/>
        <v>4.3124535215472069E-2</v>
      </c>
      <c r="U1234" s="31">
        <f t="shared" si="795"/>
        <v>1.5845295187831586E-2</v>
      </c>
      <c r="V1234" s="47">
        <f t="shared" si="808"/>
        <v>5.9148871547081469E-4</v>
      </c>
      <c r="W1234" s="31">
        <f t="shared" si="796"/>
        <v>0.26870172560211208</v>
      </c>
      <c r="X1234" s="34">
        <f>(S1234*H1234*'Propiedades físicas'!$F$5*60*24*365)/(1000000)</f>
        <v>55976.387670851931</v>
      </c>
      <c r="Y1234" s="34">
        <f>(U1234*H1234*'Propiedades físicas'!$F$7*60*24*365)/(1000000)</f>
        <v>942.58396339983472</v>
      </c>
      <c r="Z1234" s="31">
        <f t="shared" si="809"/>
        <v>734.06649044415701</v>
      </c>
      <c r="AA1234" s="31">
        <f t="shared" si="810"/>
        <v>5661.0454245868941</v>
      </c>
      <c r="AB1234" s="31">
        <f t="shared" si="810"/>
        <v>197.24493268903134</v>
      </c>
      <c r="AC1234" s="31">
        <f t="shared" si="810"/>
        <v>361.66664360619677</v>
      </c>
      <c r="AD1234" s="31">
        <f t="shared" si="810"/>
        <v>53.000053779815175</v>
      </c>
      <c r="AE1234" s="31">
        <f t="shared" si="811"/>
        <v>19.47386778584502</v>
      </c>
      <c r="AF1234" s="31">
        <f t="shared" si="812"/>
        <v>7026.4974128919393</v>
      </c>
      <c r="AG1234" s="31">
        <f t="shared" si="813"/>
        <v>0.10447118205684114</v>
      </c>
      <c r="AH1234" s="31">
        <f t="shared" si="814"/>
        <v>0.80567103236958892</v>
      </c>
      <c r="AI1234" s="31">
        <f t="shared" si="814"/>
        <v>2.8071586894365626E-2</v>
      </c>
      <c r="AJ1234" s="31">
        <f t="shared" si="814"/>
        <v>5.1471824773268275E-2</v>
      </c>
      <c r="AK1234" s="31">
        <f t="shared" si="814"/>
        <v>7.5428838389056795E-3</v>
      </c>
      <c r="AL1234" s="31">
        <f t="shared" si="815"/>
        <v>2.7714900670304295E-3</v>
      </c>
      <c r="AM1234" s="31">
        <f t="shared" si="816"/>
        <v>1</v>
      </c>
      <c r="AN1234" s="31">
        <f>(Z1234*'Propiedades físicas'!$F$4)/1000</f>
        <v>645.52339036678279</v>
      </c>
      <c r="AO1234" s="31">
        <f>(AA1234*'Propiedades físicas'!$F$6)/1000</f>
        <v>181.3798954037641</v>
      </c>
      <c r="AP1234" s="31">
        <f>(AB1234*'Propiedades físicas'!$F$9)/1000</f>
        <v>121.69026122249788</v>
      </c>
      <c r="AQ1234" s="31">
        <f>(AC1234*'Propiedades físicas'!$F$5)/1000</f>
        <v>106.49997654271678</v>
      </c>
      <c r="AR1234" s="31">
        <f>(AD1234*'Propiedades físicas'!$F$8)/1000</f>
        <v>18.789579066020067</v>
      </c>
      <c r="AS1234" s="31">
        <f>(AE1234*'Propiedades físicas'!$F$7)/1000</f>
        <v>1.7933484843984679</v>
      </c>
      <c r="AT1234" s="31">
        <f t="shared" si="817"/>
        <v>1075.6764510861799</v>
      </c>
      <c r="AU1234" s="31">
        <f t="shared" si="818"/>
        <v>0.60010925191767117</v>
      </c>
      <c r="AV1234" s="31">
        <f t="shared" si="821"/>
        <v>0.16861937920144399</v>
      </c>
      <c r="AW1234" s="31">
        <f t="shared" si="821"/>
        <v>0.11312905576729822</v>
      </c>
      <c r="AX1234" s="31">
        <f t="shared" si="821"/>
        <v>9.9007444511011539E-2</v>
      </c>
      <c r="AY1234" s="31">
        <f t="shared" si="821"/>
        <v>1.7467686539987946E-2</v>
      </c>
      <c r="AZ1234" s="31">
        <f t="shared" si="822"/>
        <v>1.667182062587322E-3</v>
      </c>
      <c r="BA1234" s="31">
        <f t="shared" si="819"/>
        <v>1.0000000000000002</v>
      </c>
      <c r="BB1234" s="34">
        <f>AU1234*'Propiedades físicas'!$C$4+'Diseño reactor'!AV1234*'Propiedades físicas'!$C$5+'Diseño reactor'!AW1234*'Propiedades físicas'!$C$8+'Diseño reactor'!AX1234*'Propiedades físicas'!$C$9+'Diseño reactor'!AY1234*'Propiedades físicas'!$C$7+'Diseño reactor'!AZ1234*'Propiedades físicas'!$C$6</f>
        <v>875.75158838770506</v>
      </c>
      <c r="BC1234" s="45">
        <f>AU1234*'Propiedades físicas'!$L$4+'Diseño reactor'!AV1234*'Propiedades físicas'!$L$5+'Diseño reactor'!AW1234*'Propiedades físicas'!$L$8+AX1234*'Propiedades físicas'!$L$9+'Diseño reactor'!AY1234*'Propiedades físicas'!$L$7+'Diseño reactor'!AZ1234*'Propiedades físicas'!$L$6</f>
        <v>2.0533415265098243</v>
      </c>
      <c r="BD1234" s="29">
        <f t="shared" si="798"/>
        <v>2.4408848671797276</v>
      </c>
      <c r="BE1234" s="58">
        <f t="shared" si="799"/>
        <v>42.322527868582988</v>
      </c>
      <c r="BF1234" s="30">
        <f>AU1234*'Propiedades físicas'!$I$4+'Diseño reactor'!AV1234*'Propiedades físicas'!$I$5+'Diseño reactor'!AW1234*'Propiedades físicas'!$I$8+'Diseño reactor'!AX1234*'Propiedades físicas'!$I$9+'Diseño reactor'!AY1234*'Propiedades físicas'!$I$7+'Diseño reactor'!AZ1234*'Propiedades físicas'!$I$6</f>
        <v>1.980234418706419E-2</v>
      </c>
      <c r="BG1234" s="24">
        <f>AU1234*'Propiedades físicas'!$O$4+'Diseño reactor'!AV1234*'Propiedades físicas'!$O$5+'Diseño reactor'!AW1234*'Propiedades físicas'!$O$8+'Diseño reactor'!AX1234*'Propiedades físicas'!$O$9+'Diseño reactor'!AY1234*'Propiedades físicas'!$O$7+'Diseño reactor'!AZ1234*'Propiedades físicas'!$O$6</f>
        <v>0.15142689511348575</v>
      </c>
      <c r="BH1234" s="54">
        <f t="shared" si="800"/>
        <v>41522.025271186481</v>
      </c>
      <c r="BI1234" s="34">
        <f t="shared" si="820"/>
        <v>268.51884938317113</v>
      </c>
      <c r="BJ1234" s="27">
        <f t="shared" si="801"/>
        <v>4796.255397754886</v>
      </c>
      <c r="BK1234" s="34">
        <f t="shared" si="802"/>
        <v>558.67851004101465</v>
      </c>
      <c r="BL1234" s="27">
        <f t="shared" si="803"/>
        <v>105.32353028657015</v>
      </c>
      <c r="BM1234" s="34">
        <f t="shared" si="804"/>
        <v>1.1054421768707483</v>
      </c>
      <c r="BN1234" s="45">
        <f t="shared" si="805"/>
        <v>1240.7348151199449</v>
      </c>
      <c r="BO1234" s="45">
        <f t="shared" si="806"/>
        <v>96.596828671465815</v>
      </c>
      <c r="BP1234" s="66">
        <f t="shared" si="807"/>
        <v>6.6905439199019794</v>
      </c>
    </row>
    <row r="1235" spans="8:68">
      <c r="H1235" s="68">
        <v>1230</v>
      </c>
      <c r="I1235" s="31">
        <f>('Propiedades físicas'!$C$10*'Diseño reactor'!H1235)/1000</f>
        <v>1076.5516963677796</v>
      </c>
      <c r="J1235" s="31">
        <f t="shared" si="785"/>
        <v>0.42357464257268501</v>
      </c>
      <c r="K1235" s="31">
        <f>(I1235*1000)/'Propiedades físicas'!$F$10</f>
        <v>7032.2146605834705</v>
      </c>
      <c r="L1235" s="31">
        <f t="shared" si="786"/>
        <v>1004.6020943690671</v>
      </c>
      <c r="M1235" s="31">
        <f t="shared" si="787"/>
        <v>6027.6125662144032</v>
      </c>
      <c r="N1235" s="31">
        <f t="shared" si="788"/>
        <v>0.81674967021875378</v>
      </c>
      <c r="O1235" s="32">
        <f t="shared" si="789"/>
        <v>4.9004980213125231</v>
      </c>
      <c r="P1235" s="33">
        <f t="shared" si="790"/>
        <v>0.59741813443270808</v>
      </c>
      <c r="Q1235" s="31">
        <f t="shared" si="791"/>
        <v>4.606449727495451</v>
      </c>
      <c r="R1235" s="31">
        <f t="shared" si="792"/>
        <v>0.16043182104556605</v>
      </c>
      <c r="S1235" s="31">
        <f t="shared" si="793"/>
        <v>0.29404829381707154</v>
      </c>
      <c r="T1235" s="31">
        <f t="shared" si="794"/>
        <v>4.3082671449933406E-2</v>
      </c>
      <c r="U1235" s="31">
        <f t="shared" si="795"/>
        <v>1.5817043290546236E-2</v>
      </c>
      <c r="V1235" s="47">
        <f t="shared" si="808"/>
        <v>5.9161795837025459E-4</v>
      </c>
      <c r="W1235" s="31">
        <f t="shared" si="796"/>
        <v>0.26854193369591578</v>
      </c>
      <c r="X1235" s="34">
        <f>(S1235*H1235*'Propiedades físicas'!$F$5*60*24*365)/(1000000)</f>
        <v>55978.362237609428</v>
      </c>
      <c r="Y1235" s="34">
        <f>(U1235*H1235*'Propiedades físicas'!$F$7*60*24*365)/(1000000)</f>
        <v>941.66893640076989</v>
      </c>
      <c r="Z1235" s="31">
        <f t="shared" si="809"/>
        <v>734.82430535223091</v>
      </c>
      <c r="AA1235" s="31">
        <f t="shared" si="810"/>
        <v>5665.9331648194047</v>
      </c>
      <c r="AB1235" s="31">
        <f t="shared" si="810"/>
        <v>197.33113988604626</v>
      </c>
      <c r="AC1235" s="31">
        <f t="shared" si="810"/>
        <v>361.67940139499797</v>
      </c>
      <c r="AD1235" s="31">
        <f t="shared" si="810"/>
        <v>52.991685883418093</v>
      </c>
      <c r="AE1235" s="31">
        <f t="shared" si="811"/>
        <v>19.454963247371872</v>
      </c>
      <c r="AF1235" s="31">
        <f t="shared" si="812"/>
        <v>7032.2146605834696</v>
      </c>
      <c r="AG1235" s="31">
        <f t="shared" si="813"/>
        <v>0.10449400947201203</v>
      </c>
      <c r="AH1235" s="31">
        <f t="shared" si="814"/>
        <v>0.80571106518942592</v>
      </c>
      <c r="AI1235" s="31">
        <f t="shared" si="814"/>
        <v>2.8061023363253463E-2</v>
      </c>
      <c r="AJ1235" s="31">
        <f t="shared" si="814"/>
        <v>5.143179195343122E-2</v>
      </c>
      <c r="AK1235" s="31">
        <f t="shared" si="814"/>
        <v>7.5355614754543518E-3</v>
      </c>
      <c r="AL1235" s="31">
        <f t="shared" si="815"/>
        <v>2.7665485464230233E-3</v>
      </c>
      <c r="AM1235" s="31">
        <f t="shared" si="816"/>
        <v>0.99999999999999989</v>
      </c>
      <c r="AN1235" s="31">
        <f>(Z1235*'Propiedades físicas'!$F$4)/1000</f>
        <v>646.18979764064488</v>
      </c>
      <c r="AO1235" s="31">
        <f>(AA1235*'Propiedades físicas'!$F$6)/1000</f>
        <v>181.53649860081373</v>
      </c>
      <c r="AP1235" s="31">
        <f>(AB1235*'Propiedades físicas'!$F$9)/1000</f>
        <v>121.74344675269623</v>
      </c>
      <c r="AQ1235" s="31">
        <f>(AC1235*'Propiedades físicas'!$F$5)/1000</f>
        <v>106.50373332878506</v>
      </c>
      <c r="AR1235" s="31">
        <f>(AD1235*'Propiedades físicas'!$F$8)/1000</f>
        <v>18.786612479389376</v>
      </c>
      <c r="AS1235" s="31">
        <f>(AE1235*'Propiedades físicas'!$F$7)/1000</f>
        <v>1.7916075654504757</v>
      </c>
      <c r="AT1235" s="31">
        <f t="shared" si="817"/>
        <v>1076.5516963677796</v>
      </c>
      <c r="AU1235" s="31">
        <f t="shared" si="818"/>
        <v>0.60024037844243816</v>
      </c>
      <c r="AV1235" s="31">
        <f t="shared" si="821"/>
        <v>0.1686277576945974</v>
      </c>
      <c r="AW1235" s="31">
        <f t="shared" si="821"/>
        <v>0.11308648452596495</v>
      </c>
      <c r="AX1235" s="31">
        <f t="shared" si="821"/>
        <v>9.8930440301308542E-2</v>
      </c>
      <c r="AY1235" s="31">
        <f t="shared" si="821"/>
        <v>1.7450729530940567E-2</v>
      </c>
      <c r="AZ1235" s="31">
        <f t="shared" si="822"/>
        <v>1.6642095047504466E-3</v>
      </c>
      <c r="BA1235" s="31">
        <f t="shared" si="819"/>
        <v>0.99999999999999989</v>
      </c>
      <c r="BB1235" s="34">
        <f>AU1235*'Propiedades físicas'!$C$4+'Diseño reactor'!AV1235*'Propiedades físicas'!$C$5+'Diseño reactor'!AW1235*'Propiedades físicas'!$C$8+'Diseño reactor'!AX1235*'Propiedades físicas'!$C$9+'Diseño reactor'!AY1235*'Propiedades físicas'!$C$7+'Diseño reactor'!AZ1235*'Propiedades físicas'!$C$6</f>
        <v>875.75070330323535</v>
      </c>
      <c r="BC1235" s="45">
        <f>AU1235*'Propiedades físicas'!$L$4+'Diseño reactor'!AV1235*'Propiedades físicas'!$L$5+'Diseño reactor'!AW1235*'Propiedades físicas'!$L$8+AX1235*'Propiedades físicas'!$L$9+'Diseño reactor'!AY1235*'Propiedades físicas'!$L$7+'Diseño reactor'!AZ1235*'Propiedades físicas'!$L$6</f>
        <v>2.0534393296325595</v>
      </c>
      <c r="BD1235" s="29">
        <f t="shared" si="798"/>
        <v>2.4393195961713334</v>
      </c>
      <c r="BE1235" s="58">
        <f t="shared" si="799"/>
        <v>42.320806275909177</v>
      </c>
      <c r="BF1235" s="30">
        <f>AU1235*'Propiedades físicas'!$I$4+'Diseño reactor'!AV1235*'Propiedades físicas'!$I$5+'Diseño reactor'!AW1235*'Propiedades físicas'!$I$8+'Diseño reactor'!AX1235*'Propiedades físicas'!$I$9+'Diseño reactor'!AY1235*'Propiedades físicas'!$I$7+'Diseño reactor'!AZ1235*'Propiedades físicas'!$I$6</f>
        <v>1.9802751524554168E-2</v>
      </c>
      <c r="BG1235" s="24">
        <f>AU1235*'Propiedades físicas'!$O$4+'Diseño reactor'!AV1235*'Propiedades físicas'!$O$5+'Diseño reactor'!AW1235*'Propiedades físicas'!$O$8+'Diseño reactor'!AX1235*'Propiedades físicas'!$O$9+'Diseño reactor'!AY1235*'Propiedades físicas'!$O$7+'Diseño reactor'!AZ1235*'Propiedades físicas'!$O$6</f>
        <v>0.15143133299402969</v>
      </c>
      <c r="BH1235" s="54">
        <f t="shared" si="800"/>
        <v>41521.129210176725</v>
      </c>
      <c r="BI1235" s="34">
        <f t="shared" si="820"/>
        <v>268.52929318837772</v>
      </c>
      <c r="BJ1235" s="27">
        <f t="shared" si="801"/>
        <v>4796.2485745183567</v>
      </c>
      <c r="BK1235" s="34">
        <f t="shared" si="802"/>
        <v>558.69408846925342</v>
      </c>
      <c r="BL1235" s="27">
        <f t="shared" si="803"/>
        <v>105.32408394344097</v>
      </c>
      <c r="BM1235" s="34">
        <f t="shared" si="804"/>
        <v>1.1054421768707483</v>
      </c>
      <c r="BN1235" s="45">
        <f t="shared" si="805"/>
        <v>1241.8931542083219</v>
      </c>
      <c r="BO1235" s="45">
        <f t="shared" si="806"/>
        <v>96.616466830335654</v>
      </c>
      <c r="BP1235" s="66">
        <f t="shared" si="807"/>
        <v>6.6905371580569586</v>
      </c>
    </row>
    <row r="1236" spans="8:68">
      <c r="H1236" s="68">
        <v>1231</v>
      </c>
      <c r="I1236" s="31">
        <f>('Propiedades físicas'!$C$10*'Diseño reactor'!H1236)/1000</f>
        <v>1077.4269416493796</v>
      </c>
      <c r="J1236" s="31">
        <f t="shared" si="785"/>
        <v>0.42323055269244719</v>
      </c>
      <c r="K1236" s="31">
        <f>(I1236*1000)/'Propiedades físicas'!$F$10</f>
        <v>7037.9319082750026</v>
      </c>
      <c r="L1236" s="31">
        <f t="shared" si="786"/>
        <v>1005.418844039286</v>
      </c>
      <c r="M1236" s="31">
        <f t="shared" si="787"/>
        <v>6032.5130642357162</v>
      </c>
      <c r="N1236" s="31">
        <f t="shared" si="788"/>
        <v>0.81674967021875389</v>
      </c>
      <c r="O1236" s="32">
        <f t="shared" si="789"/>
        <v>4.9004980213125231</v>
      </c>
      <c r="P1236" s="33">
        <f t="shared" si="790"/>
        <v>0.59754848928794013</v>
      </c>
      <c r="Q1236" s="31">
        <f t="shared" si="791"/>
        <v>4.6066782578092056</v>
      </c>
      <c r="R1236" s="31">
        <f t="shared" si="792"/>
        <v>0.16037145687522389</v>
      </c>
      <c r="S1236" s="31">
        <f t="shared" si="793"/>
        <v>0.29381976350331668</v>
      </c>
      <c r="T1236" s="31">
        <f t="shared" si="794"/>
        <v>4.3040865538676983E-2</v>
      </c>
      <c r="U1236" s="31">
        <f t="shared" si="795"/>
        <v>1.5788858516912949E-2</v>
      </c>
      <c r="V1236" s="47">
        <f t="shared" si="808"/>
        <v>5.9174704764436794E-4</v>
      </c>
      <c r="W1236" s="31">
        <f t="shared" si="796"/>
        <v>0.26838233172730158</v>
      </c>
      <c r="X1236" s="34">
        <f>(S1236*H1236*'Propiedades físicas'!$F$5*60*24*365)/(1000000)</f>
        <v>55980.332112995937</v>
      </c>
      <c r="Y1236" s="34">
        <f>(U1236*H1236*'Propiedades físicas'!$F$7*60*24*365)/(1000000)</f>
        <v>940.75517393750533</v>
      </c>
      <c r="Z1236" s="31">
        <f t="shared" si="809"/>
        <v>735.58219031345425</v>
      </c>
      <c r="AA1236" s="31">
        <f t="shared" si="810"/>
        <v>5670.8209353631319</v>
      </c>
      <c r="AB1236" s="31">
        <f t="shared" si="810"/>
        <v>197.4172634134006</v>
      </c>
      <c r="AC1236" s="31">
        <f t="shared" si="810"/>
        <v>361.69212887258283</v>
      </c>
      <c r="AD1236" s="31">
        <f t="shared" si="810"/>
        <v>52.983305478111369</v>
      </c>
      <c r="AE1236" s="31">
        <f t="shared" si="811"/>
        <v>19.436084834319839</v>
      </c>
      <c r="AF1236" s="31">
        <f t="shared" si="812"/>
        <v>7037.9319082749998</v>
      </c>
      <c r="AG1236" s="31">
        <f t="shared" si="813"/>
        <v>0.10451680975324266</v>
      </c>
      <c r="AH1236" s="31">
        <f t="shared" si="814"/>
        <v>0.80575103727496167</v>
      </c>
      <c r="AI1236" s="31">
        <f t="shared" si="814"/>
        <v>2.8050465106274049E-2</v>
      </c>
      <c r="AJ1236" s="31">
        <f t="shared" si="814"/>
        <v>5.1391819867895497E-2</v>
      </c>
      <c r="AK1236" s="31">
        <f t="shared" si="814"/>
        <v>7.5282492312571409E-3</v>
      </c>
      <c r="AL1236" s="31">
        <f t="shared" si="815"/>
        <v>2.7616187663690585E-3</v>
      </c>
      <c r="AM1236" s="31">
        <f t="shared" si="816"/>
        <v>1.0000000000000002</v>
      </c>
      <c r="AN1236" s="31">
        <f>(Z1236*'Propiedades físicas'!$F$4)/1000</f>
        <v>646.85626651784548</v>
      </c>
      <c r="AO1236" s="31">
        <f>(AA1236*'Propiedades físicas'!$F$6)/1000</f>
        <v>181.69310276903474</v>
      </c>
      <c r="AP1236" s="31">
        <f>(AB1236*'Propiedades físicas'!$F$9)/1000</f>
        <v>121.79658066289748</v>
      </c>
      <c r="AQ1236" s="31">
        <f>(AC1236*'Propiedades físicas'!$F$5)/1000</f>
        <v>106.50748118910947</v>
      </c>
      <c r="AR1236" s="31">
        <f>(AD1236*'Propiedades físicas'!$F$8)/1000</f>
        <v>18.783641458100035</v>
      </c>
      <c r="AS1236" s="31">
        <f>(AE1236*'Propiedades físicas'!$F$7)/1000</f>
        <v>1.789869052392514</v>
      </c>
      <c r="AT1236" s="31">
        <f t="shared" si="817"/>
        <v>1077.4269416493796</v>
      </c>
      <c r="AU1236" s="31">
        <f t="shared" si="818"/>
        <v>0.60037134910289625</v>
      </c>
      <c r="AV1236" s="31">
        <f t="shared" si="821"/>
        <v>0.16863612347663198</v>
      </c>
      <c r="AW1236" s="31">
        <f t="shared" si="821"/>
        <v>0.11304393453949195</v>
      </c>
      <c r="AX1236" s="31">
        <f t="shared" si="821"/>
        <v>9.8853552915673742E-2</v>
      </c>
      <c r="AY1236" s="31">
        <f t="shared" si="821"/>
        <v>1.7433795955895708E-2</v>
      </c>
      <c r="AZ1236" s="31">
        <f t="shared" si="822"/>
        <v>1.6612440094105054E-3</v>
      </c>
      <c r="BA1236" s="31">
        <f t="shared" si="819"/>
        <v>1</v>
      </c>
      <c r="BB1236" s="34">
        <f>AU1236*'Propiedades físicas'!$C$4+'Diseño reactor'!AV1236*'Propiedades físicas'!$C$5+'Diseño reactor'!AW1236*'Propiedades físicas'!$C$8+'Diseño reactor'!AX1236*'Propiedades físicas'!$C$9+'Diseño reactor'!AY1236*'Propiedades físicas'!$C$7+'Diseño reactor'!AZ1236*'Propiedades físicas'!$C$6</f>
        <v>875.74982018983837</v>
      </c>
      <c r="BC1236" s="45">
        <f>AU1236*'Propiedades físicas'!$L$4+'Diseño reactor'!AV1236*'Propiedades físicas'!$L$5+'Diseño reactor'!AW1236*'Propiedades físicas'!$L$8+AX1236*'Propiedades físicas'!$L$9+'Diseño reactor'!AY1236*'Propiedades físicas'!$L$7+'Diseño reactor'!AZ1236*'Propiedades físicas'!$L$6</f>
        <v>2.0535370108538666</v>
      </c>
      <c r="BD1236" s="29">
        <f t="shared" si="798"/>
        <v>2.4377563357850378</v>
      </c>
      <c r="BE1236" s="58">
        <f t="shared" si="799"/>
        <v>42.319086959419394</v>
      </c>
      <c r="BF1236" s="30">
        <f>AU1236*'Propiedades físicas'!$I$4+'Diseño reactor'!AV1236*'Propiedades físicas'!$I$5+'Diseño reactor'!AW1236*'Propiedades físicas'!$I$8+'Diseño reactor'!AX1236*'Propiedades físicas'!$I$9+'Diseño reactor'!AY1236*'Propiedades físicas'!$I$7+'Diseño reactor'!AZ1236*'Propiedades físicas'!$I$6</f>
        <v>1.9803157958513559E-2</v>
      </c>
      <c r="BG1236" s="24">
        <f>AU1236*'Propiedades físicas'!$O$4+'Diseño reactor'!AV1236*'Propiedades físicas'!$O$5+'Diseño reactor'!AW1236*'Propiedades físicas'!$O$8+'Diseño reactor'!AX1236*'Propiedades físicas'!$O$9+'Diseño reactor'!AY1236*'Propiedades físicas'!$O$7+'Diseño reactor'!AZ1236*'Propiedades físicas'!$O$6</f>
        <v>0.15143576591369934</v>
      </c>
      <c r="BH1236" s="54">
        <f t="shared" si="800"/>
        <v>41520.23517386512</v>
      </c>
      <c r="BI1236" s="34">
        <f t="shared" si="820"/>
        <v>268.53971751143683</v>
      </c>
      <c r="BJ1236" s="27">
        <f t="shared" si="801"/>
        <v>4796.2417873204095</v>
      </c>
      <c r="BK1236" s="34">
        <f t="shared" si="802"/>
        <v>558.70965274627417</v>
      </c>
      <c r="BL1236" s="27">
        <f t="shared" si="803"/>
        <v>105.32463707235738</v>
      </c>
      <c r="BM1236" s="34">
        <f t="shared" si="804"/>
        <v>1.1054421768707483</v>
      </c>
      <c r="BN1236" s="45">
        <f t="shared" si="805"/>
        <v>1243.0515717175479</v>
      </c>
      <c r="BO1236" s="45">
        <f t="shared" si="806"/>
        <v>96.636081653214418</v>
      </c>
      <c r="BP1236" s="66">
        <f t="shared" si="807"/>
        <v>6.6905304112704878</v>
      </c>
    </row>
    <row r="1237" spans="8:68">
      <c r="H1237" s="68">
        <v>1232</v>
      </c>
      <c r="I1237" s="31">
        <f>('Propiedades físicas'!$C$10*'Diseño reactor'!H1237)/1000</f>
        <v>1078.3021869309794</v>
      </c>
      <c r="J1237" s="31">
        <f t="shared" si="785"/>
        <v>0.42288702139967738</v>
      </c>
      <c r="K1237" s="31">
        <f>(I1237*1000)/'Propiedades físicas'!$F$10</f>
        <v>7043.6491559665328</v>
      </c>
      <c r="L1237" s="31">
        <f t="shared" si="786"/>
        <v>1006.2355937095047</v>
      </c>
      <c r="M1237" s="31">
        <f t="shared" si="787"/>
        <v>6037.4135622570275</v>
      </c>
      <c r="N1237" s="31">
        <f t="shared" si="788"/>
        <v>0.81674967021875378</v>
      </c>
      <c r="O1237" s="32">
        <f t="shared" si="789"/>
        <v>4.9004980213125222</v>
      </c>
      <c r="P1237" s="33">
        <f t="shared" si="790"/>
        <v>0.59767868928814694</v>
      </c>
      <c r="Q1237" s="31">
        <f t="shared" si="791"/>
        <v>4.6069064416624261</v>
      </c>
      <c r="R1237" s="31">
        <f t="shared" si="792"/>
        <v>0.1603111228788193</v>
      </c>
      <c r="S1237" s="31">
        <f t="shared" si="793"/>
        <v>0.29359157965009575</v>
      </c>
      <c r="T1237" s="31">
        <f t="shared" si="794"/>
        <v>4.2999117384086329E-2</v>
      </c>
      <c r="U1237" s="31">
        <f t="shared" si="795"/>
        <v>1.5760740667701292E-2</v>
      </c>
      <c r="V1237" s="47">
        <f t="shared" si="808"/>
        <v>5.9187598356690279E-4</v>
      </c>
      <c r="W1237" s="31">
        <f t="shared" si="796"/>
        <v>0.26822291935781511</v>
      </c>
      <c r="X1237" s="34">
        <f>(S1237*H1237*'Propiedades físicas'!$F$5*60*24*365)/(1000000)</f>
        <v>55982.297310935915</v>
      </c>
      <c r="Y1237" s="34">
        <f>(U1237*H1237*'Propiedades físicas'!$F$7*60*24*365)/(1000000)</f>
        <v>939.8426738764133</v>
      </c>
      <c r="Z1237" s="31">
        <f t="shared" si="809"/>
        <v>736.34014520299706</v>
      </c>
      <c r="AA1237" s="31">
        <f t="shared" si="810"/>
        <v>5675.7087361281092</v>
      </c>
      <c r="AB1237" s="31">
        <f t="shared" si="810"/>
        <v>197.50330338670537</v>
      </c>
      <c r="AC1237" s="31">
        <f t="shared" si="810"/>
        <v>361.70482612891794</v>
      </c>
      <c r="AD1237" s="31">
        <f t="shared" si="810"/>
        <v>52.974912617194356</v>
      </c>
      <c r="AE1237" s="31">
        <f t="shared" si="811"/>
        <v>19.417232502607991</v>
      </c>
      <c r="AF1237" s="31">
        <f t="shared" si="812"/>
        <v>7043.6491559665328</v>
      </c>
      <c r="AG1237" s="31">
        <f t="shared" si="813"/>
        <v>0.10453958294888356</v>
      </c>
      <c r="AH1237" s="31">
        <f t="shared" si="814"/>
        <v>0.80579094876131518</v>
      </c>
      <c r="AI1237" s="31">
        <f t="shared" si="814"/>
        <v>2.8039912126998023E-2</v>
      </c>
      <c r="AJ1237" s="31">
        <f t="shared" si="814"/>
        <v>5.1351908381541848E-2</v>
      </c>
      <c r="AK1237" s="31">
        <f t="shared" si="814"/>
        <v>7.5209470892400113E-3</v>
      </c>
      <c r="AL1237" s="31">
        <f t="shared" si="815"/>
        <v>2.7567006920212723E-3</v>
      </c>
      <c r="AM1237" s="31">
        <f t="shared" si="816"/>
        <v>0.99999999999999978</v>
      </c>
      <c r="AN1237" s="31">
        <f>(Z1237*'Propiedades físicas'!$F$4)/1000</f>
        <v>647.52279688861154</v>
      </c>
      <c r="AO1237" s="31">
        <f>(AA1237*'Propiedades físicas'!$F$6)/1000</f>
        <v>181.84970790554462</v>
      </c>
      <c r="AP1237" s="31">
        <f>(AB1237*'Propiedades físicas'!$F$9)/1000</f>
        <v>121.84966302442787</v>
      </c>
      <c r="AQ1237" s="31">
        <f>(AC1237*'Propiedades físicas'!$F$5)/1000</f>
        <v>106.51122015018248</v>
      </c>
      <c r="AR1237" s="31">
        <f>(AD1237*'Propiedades físicas'!$F$8)/1000</f>
        <v>18.780666021047736</v>
      </c>
      <c r="AS1237" s="31">
        <f>(AE1237*'Propiedades físicas'!$F$7)/1000</f>
        <v>1.7881329411651701</v>
      </c>
      <c r="AT1237" s="31">
        <f t="shared" si="817"/>
        <v>1078.3021869309794</v>
      </c>
      <c r="AU1237" s="31">
        <f t="shared" si="818"/>
        <v>0.60050216417678337</v>
      </c>
      <c r="AV1237" s="31">
        <f t="shared" si="821"/>
        <v>0.16864447657582704</v>
      </c>
      <c r="AW1237" s="31">
        <f t="shared" si="821"/>
        <v>0.1130014058222691</v>
      </c>
      <c r="AX1237" s="31">
        <f t="shared" si="821"/>
        <v>9.8776782094201682E-2</v>
      </c>
      <c r="AY1237" s="31">
        <f t="shared" si="821"/>
        <v>1.7416885775313615E-2</v>
      </c>
      <c r="AZ1237" s="31">
        <f t="shared" si="822"/>
        <v>1.6582855556052266E-3</v>
      </c>
      <c r="BA1237" s="31">
        <f t="shared" si="819"/>
        <v>1.0000000000000002</v>
      </c>
      <c r="BB1237" s="34">
        <f>AU1237*'Propiedades físicas'!$C$4+'Diseño reactor'!AV1237*'Propiedades físicas'!$C$5+'Diseño reactor'!AW1237*'Propiedades físicas'!$C$8+'Diseño reactor'!AX1237*'Propiedades físicas'!$C$9+'Diseño reactor'!AY1237*'Propiedades físicas'!$C$7+'Diseño reactor'!AZ1237*'Propiedades físicas'!$C$6</f>
        <v>875.74893904196415</v>
      </c>
      <c r="BC1237" s="45">
        <f>AU1237*'Propiedades físicas'!$L$4+'Diseño reactor'!AV1237*'Propiedades físicas'!$L$5+'Diseño reactor'!AW1237*'Propiedades físicas'!$L$8+AX1237*'Propiedades físicas'!$L$9+'Diseño reactor'!AY1237*'Propiedades físicas'!$L$7+'Diseño reactor'!AZ1237*'Propiedades físicas'!$L$6</f>
        <v>2.0536345703982843</v>
      </c>
      <c r="BD1237" s="29">
        <f t="shared" si="798"/>
        <v>2.4361950821455021</v>
      </c>
      <c r="BE1237" s="58">
        <f t="shared" si="799"/>
        <v>42.317369914568623</v>
      </c>
      <c r="BF1237" s="30">
        <f>AU1237*'Propiedades físicas'!$I$4+'Diseño reactor'!AV1237*'Propiedades físicas'!$I$5+'Diseño reactor'!AW1237*'Propiedades físicas'!$I$8+'Diseño reactor'!AX1237*'Propiedades físicas'!$I$9+'Diseño reactor'!AY1237*'Propiedades físicas'!$I$7+'Diseño reactor'!AZ1237*'Propiedades físicas'!$I$6</f>
        <v>1.980356349141928E-2</v>
      </c>
      <c r="BG1237" s="24">
        <f>AU1237*'Propiedades físicas'!$O$4+'Diseño reactor'!AV1237*'Propiedades físicas'!$O$5+'Diseño reactor'!AW1237*'Propiedades físicas'!$O$8+'Diseño reactor'!AX1237*'Propiedades físicas'!$O$9+'Diseño reactor'!AY1237*'Propiedades físicas'!$O$7+'Diseño reactor'!AZ1237*'Propiedades físicas'!$O$6</f>
        <v>0.15144019388031629</v>
      </c>
      <c r="BH1237" s="54">
        <f t="shared" si="800"/>
        <v>41519.343156548515</v>
      </c>
      <c r="BI1237" s="34">
        <f t="shared" si="820"/>
        <v>268.55012240143498</v>
      </c>
      <c r="BJ1237" s="27">
        <f t="shared" si="801"/>
        <v>4796.2350360375995</v>
      </c>
      <c r="BK1237" s="34">
        <f t="shared" si="802"/>
        <v>558.72520288699991</v>
      </c>
      <c r="BL1237" s="27">
        <f t="shared" si="803"/>
        <v>105.32518967391954</v>
      </c>
      <c r="BM1237" s="34">
        <f t="shared" si="804"/>
        <v>1.1054421768707483</v>
      </c>
      <c r="BN1237" s="45">
        <f t="shared" si="805"/>
        <v>1244.2100675022336</v>
      </c>
      <c r="BO1237" s="45">
        <f t="shared" si="806"/>
        <v>96.655673181669385</v>
      </c>
      <c r="BP1237" s="66">
        <f t="shared" si="807"/>
        <v>6.6905236795001652</v>
      </c>
    </row>
    <row r="1238" spans="8:68">
      <c r="H1238" s="68">
        <v>1233</v>
      </c>
      <c r="I1238" s="31">
        <f>('Propiedades físicas'!$C$10*'Diseño reactor'!H1238)/1000</f>
        <v>1079.1774322125793</v>
      </c>
      <c r="J1238" s="31">
        <f t="shared" si="785"/>
        <v>0.42254404733528184</v>
      </c>
      <c r="K1238" s="31">
        <f>(I1238*1000)/'Propiedades físicas'!$F$10</f>
        <v>7049.3664036580649</v>
      </c>
      <c r="L1238" s="31">
        <f t="shared" si="786"/>
        <v>1007.0523433797235</v>
      </c>
      <c r="M1238" s="31">
        <f t="shared" si="787"/>
        <v>6042.3140602783405</v>
      </c>
      <c r="N1238" s="31">
        <f t="shared" si="788"/>
        <v>0.81674967021875389</v>
      </c>
      <c r="O1238" s="32">
        <f t="shared" si="789"/>
        <v>4.9004980213125231</v>
      </c>
      <c r="P1238" s="33">
        <f t="shared" si="790"/>
        <v>0.59780873470910501</v>
      </c>
      <c r="Q1238" s="31">
        <f t="shared" si="791"/>
        <v>4.6071342798253774</v>
      </c>
      <c r="R1238" s="31">
        <f t="shared" si="792"/>
        <v>0.16025081907654212</v>
      </c>
      <c r="S1238" s="31">
        <f t="shared" si="793"/>
        <v>0.29336374148714572</v>
      </c>
      <c r="T1238" s="31">
        <f t="shared" si="794"/>
        <v>4.2957426888716732E-2</v>
      </c>
      <c r="U1238" s="31">
        <f t="shared" si="795"/>
        <v>1.5732689544390055E-2</v>
      </c>
      <c r="V1238" s="47">
        <f t="shared" si="808"/>
        <v>5.9200476641095838E-4</v>
      </c>
      <c r="W1238" s="31">
        <f t="shared" si="796"/>
        <v>0.26806369624980553</v>
      </c>
      <c r="X1238" s="34">
        <f>(S1238*H1238*'Propiedades físicas'!$F$5*60*24*365)/(1000000)</f>
        <v>55984.257845304368</v>
      </c>
      <c r="Y1238" s="34">
        <f>(U1238*H1238*'Propiedades físicas'!$F$7*60*24*365)/(1000000)</f>
        <v>938.93143408761966</v>
      </c>
      <c r="Z1238" s="31">
        <f t="shared" si="809"/>
        <v>737.09816989632645</v>
      </c>
      <c r="AA1238" s="31">
        <f t="shared" si="810"/>
        <v>5680.5965670246906</v>
      </c>
      <c r="AB1238" s="31">
        <f t="shared" si="810"/>
        <v>197.58925992137642</v>
      </c>
      <c r="AC1238" s="31">
        <f t="shared" si="810"/>
        <v>361.71749325365067</v>
      </c>
      <c r="AD1238" s="31">
        <f t="shared" si="810"/>
        <v>52.966507353787733</v>
      </c>
      <c r="AE1238" s="31">
        <f t="shared" si="811"/>
        <v>19.398406208232938</v>
      </c>
      <c r="AF1238" s="31">
        <f t="shared" si="812"/>
        <v>7049.3664036580658</v>
      </c>
      <c r="AG1238" s="31">
        <f t="shared" si="813"/>
        <v>0.10456232910717062</v>
      </c>
      <c r="AH1238" s="31">
        <f t="shared" si="814"/>
        <v>0.80583079978321293</v>
      </c>
      <c r="AI1238" s="31">
        <f t="shared" si="814"/>
        <v>2.8029364428956788E-2</v>
      </c>
      <c r="AJ1238" s="31">
        <f t="shared" si="814"/>
        <v>5.1312057359644093E-2</v>
      </c>
      <c r="AK1238" s="31">
        <f t="shared" si="814"/>
        <v>7.5136550323589776E-3</v>
      </c>
      <c r="AL1238" s="31">
        <f t="shared" si="815"/>
        <v>2.7517942886564522E-3</v>
      </c>
      <c r="AM1238" s="31">
        <f t="shared" si="816"/>
        <v>0.99999999999999978</v>
      </c>
      <c r="AN1238" s="31">
        <f>(Z1238*'Propiedades físicas'!$F$4)/1000</f>
        <v>648.18938864343158</v>
      </c>
      <c r="AO1238" s="31">
        <f>(AA1238*'Propiedades físicas'!$F$6)/1000</f>
        <v>182.00631400747108</v>
      </c>
      <c r="AP1238" s="31">
        <f>(AB1238*'Propiedades físicas'!$F$9)/1000</f>
        <v>121.90269390849316</v>
      </c>
      <c r="AQ1238" s="31">
        <f>(AC1238*'Propiedades físicas'!$F$5)/1000</f>
        <v>106.51495023840252</v>
      </c>
      <c r="AR1238" s="31">
        <f>(AD1238*'Propiedades físicas'!$F$8)/1000</f>
        <v>18.77768618706482</v>
      </c>
      <c r="AS1238" s="31">
        <f>(AE1238*'Propiedades físicas'!$F$7)/1000</f>
        <v>1.7863992277161713</v>
      </c>
      <c r="AT1238" s="31">
        <f t="shared" si="817"/>
        <v>1079.1774322125791</v>
      </c>
      <c r="AU1238" s="31">
        <f t="shared" si="818"/>
        <v>0.60063282394117889</v>
      </c>
      <c r="AV1238" s="31">
        <f t="shared" si="821"/>
        <v>0.16865281702037949</v>
      </c>
      <c r="AW1238" s="31">
        <f t="shared" si="821"/>
        <v>0.11295889838852788</v>
      </c>
      <c r="AX1238" s="31">
        <f t="shared" si="821"/>
        <v>9.870012757774288E-2</v>
      </c>
      <c r="AY1238" s="31">
        <f t="shared" si="821"/>
        <v>1.7399998949724094E-2</v>
      </c>
      <c r="AZ1238" s="31">
        <f t="shared" si="822"/>
        <v>1.6553341224469582E-3</v>
      </c>
      <c r="BA1238" s="31">
        <f t="shared" si="819"/>
        <v>1.0000000000000002</v>
      </c>
      <c r="BB1238" s="34">
        <f>AU1238*'Propiedades físicas'!$C$4+'Diseño reactor'!AV1238*'Propiedades físicas'!$C$5+'Diseño reactor'!AW1238*'Propiedades físicas'!$C$8+'Diseño reactor'!AX1238*'Propiedades físicas'!$C$9+'Diseño reactor'!AY1238*'Propiedades físicas'!$C$7+'Diseño reactor'!AZ1238*'Propiedades físicas'!$C$6</f>
        <v>875.74805985408125</v>
      </c>
      <c r="BC1238" s="45">
        <f>AU1238*'Propiedades físicas'!$L$4+'Diseño reactor'!AV1238*'Propiedades físicas'!$L$5+'Diseño reactor'!AW1238*'Propiedades físicas'!$L$8+AX1238*'Propiedades físicas'!$L$9+'Diseño reactor'!AY1238*'Propiedades físicas'!$L$7+'Diseño reactor'!AZ1238*'Propiedades físicas'!$L$6</f>
        <v>2.0537320084898116</v>
      </c>
      <c r="BD1238" s="29">
        <f t="shared" si="798"/>
        <v>2.4346358313873369</v>
      </c>
      <c r="BE1238" s="58">
        <f t="shared" si="799"/>
        <v>42.31565513682407</v>
      </c>
      <c r="BF1238" s="30">
        <f>AU1238*'Propiedades físicas'!$I$4+'Diseño reactor'!AV1238*'Propiedades físicas'!$I$5+'Diseño reactor'!AW1238*'Propiedades físicas'!$I$8+'Diseño reactor'!AX1238*'Propiedades físicas'!$I$9+'Diseño reactor'!AY1238*'Propiedades físicas'!$I$7+'Diseño reactor'!AZ1238*'Propiedades físicas'!$I$6</f>
        <v>1.9803968125740059E-2</v>
      </c>
      <c r="BG1238" s="24">
        <f>AU1238*'Propiedades físicas'!$O$4+'Diseño reactor'!AV1238*'Propiedades físicas'!$O$5+'Diseño reactor'!AW1238*'Propiedades físicas'!$O$8+'Diseño reactor'!AX1238*'Propiedades físicas'!$O$9+'Diseño reactor'!AY1238*'Propiedades físicas'!$O$7+'Diseño reactor'!AZ1238*'Propiedades físicas'!$O$6</f>
        <v>0.15144461690168726</v>
      </c>
      <c r="BH1238" s="54">
        <f t="shared" si="800"/>
        <v>41518.453152543261</v>
      </c>
      <c r="BI1238" s="34">
        <f t="shared" si="820"/>
        <v>268.5605079073049</v>
      </c>
      <c r="BJ1238" s="27">
        <f t="shared" si="801"/>
        <v>4796.2283205469457</v>
      </c>
      <c r="BK1238" s="34">
        <f t="shared" si="802"/>
        <v>558.74073890635009</v>
      </c>
      <c r="BL1238" s="27">
        <f t="shared" si="803"/>
        <v>105.32574174872741</v>
      </c>
      <c r="BM1238" s="34">
        <f t="shared" si="804"/>
        <v>1.1054421768707483</v>
      </c>
      <c r="BN1238" s="45">
        <f t="shared" si="805"/>
        <v>1245.3686414173496</v>
      </c>
      <c r="BO1238" s="45">
        <f t="shared" si="806"/>
        <v>96.675241457169406</v>
      </c>
      <c r="BP1238" s="66">
        <f t="shared" si="807"/>
        <v>6.6905169627037333</v>
      </c>
    </row>
    <row r="1239" spans="8:68">
      <c r="H1239" s="68">
        <v>1234</v>
      </c>
      <c r="I1239" s="31">
        <f>('Propiedades físicas'!$C$10*'Diseño reactor'!H1239)/1000</f>
        <v>1080.0526774941791</v>
      </c>
      <c r="J1239" s="31">
        <f t="shared" si="785"/>
        <v>0.42220162914457254</v>
      </c>
      <c r="K1239" s="31">
        <f>(I1239*1000)/'Propiedades físicas'!$F$10</f>
        <v>7055.083651349596</v>
      </c>
      <c r="L1239" s="31">
        <f t="shared" si="786"/>
        <v>1007.8690930499422</v>
      </c>
      <c r="M1239" s="31">
        <f t="shared" si="787"/>
        <v>6047.2145582996536</v>
      </c>
      <c r="N1239" s="31">
        <f t="shared" si="788"/>
        <v>0.81674967021875378</v>
      </c>
      <c r="O1239" s="32">
        <f t="shared" si="789"/>
        <v>4.9004980213125231</v>
      </c>
      <c r="P1239" s="33">
        <f t="shared" si="790"/>
        <v>0.59793862582593582</v>
      </c>
      <c r="Q1239" s="31">
        <f t="shared" si="791"/>
        <v>4.6073617730660823</v>
      </c>
      <c r="R1239" s="31">
        <f t="shared" si="792"/>
        <v>0.16019054548835887</v>
      </c>
      <c r="S1239" s="31">
        <f t="shared" si="793"/>
        <v>0.29313624824644108</v>
      </c>
      <c r="T1239" s="31">
        <f t="shared" si="794"/>
        <v>4.2915793955294788E-2</v>
      </c>
      <c r="U1239" s="31">
        <f t="shared" si="795"/>
        <v>1.5704704949164223E-2</v>
      </c>
      <c r="V1239" s="47">
        <f t="shared" si="808"/>
        <v>5.9213339644898508E-4</v>
      </c>
      <c r="W1239" s="31">
        <f t="shared" si="796"/>
        <v>0.26790466206642322</v>
      </c>
      <c r="X1239" s="34">
        <f>(S1239*H1239*'Propiedades físicas'!$F$5*60*24*365)/(1000000)</f>
        <v>55986.213729926807</v>
      </c>
      <c r="Y1239" s="34">
        <f>(U1239*H1239*'Propiedades físicas'!$F$7*60*24*365)/(1000000)</f>
        <v>938.02145244499457</v>
      </c>
      <c r="Z1239" s="31">
        <f t="shared" si="809"/>
        <v>737.85626426920476</v>
      </c>
      <c r="AA1239" s="31">
        <f t="shared" si="810"/>
        <v>5685.4844279635454</v>
      </c>
      <c r="AB1239" s="31">
        <f t="shared" si="810"/>
        <v>197.67513313263484</v>
      </c>
      <c r="AC1239" s="31">
        <f t="shared" si="810"/>
        <v>361.73013033610829</v>
      </c>
      <c r="AD1239" s="31">
        <f t="shared" si="810"/>
        <v>52.958089740833771</v>
      </c>
      <c r="AE1239" s="31">
        <f t="shared" si="811"/>
        <v>19.379605907268651</v>
      </c>
      <c r="AF1239" s="31">
        <f t="shared" si="812"/>
        <v>7055.083651349596</v>
      </c>
      <c r="AG1239" s="31">
        <f t="shared" si="813"/>
        <v>0.10458504827622521</v>
      </c>
      <c r="AH1239" s="31">
        <f t="shared" si="814"/>
        <v>0.80587059047498966</v>
      </c>
      <c r="AI1239" s="31">
        <f t="shared" si="814"/>
        <v>2.8018822015642684E-2</v>
      </c>
      <c r="AJ1239" s="31">
        <f t="shared" si="814"/>
        <v>5.1272266667867425E-2</v>
      </c>
      <c r="AK1239" s="31">
        <f t="shared" si="814"/>
        <v>7.5063730436000144E-3</v>
      </c>
      <c r="AL1239" s="31">
        <f t="shared" si="815"/>
        <v>2.7468995216749057E-3</v>
      </c>
      <c r="AM1239" s="31">
        <f t="shared" si="816"/>
        <v>0.99999999999999989</v>
      </c>
      <c r="AN1239" s="31">
        <f>(Z1239*'Propiedades físicas'!$F$4)/1000</f>
        <v>648.85604167305326</v>
      </c>
      <c r="AO1239" s="31">
        <f>(AA1239*'Propiedades físicas'!$F$6)/1000</f>
        <v>182.16292107195198</v>
      </c>
      <c r="AP1239" s="31">
        <f>(AB1239*'Propiedades físicas'!$F$9)/1000</f>
        <v>121.95567338617906</v>
      </c>
      <c r="AQ1239" s="31">
        <f>(AC1239*'Propiedades físicas'!$F$5)/1000</f>
        <v>106.51867148007381</v>
      </c>
      <c r="AR1239" s="31">
        <f>(AD1239*'Propiedades físicas'!$F$8)/1000</f>
        <v>18.774701974920383</v>
      </c>
      <c r="AS1239" s="31">
        <f>(AE1239*'Propiedades físicas'!$F$7)/1000</f>
        <v>1.78466790800037</v>
      </c>
      <c r="AT1239" s="31">
        <f t="shared" si="817"/>
        <v>1080.0526774941789</v>
      </c>
      <c r="AU1239" s="31">
        <f t="shared" si="818"/>
        <v>0.60076332867250393</v>
      </c>
      <c r="AV1239" s="31">
        <f t="shared" si="821"/>
        <v>0.16866114483840422</v>
      </c>
      <c r="AW1239" s="31">
        <f t="shared" si="821"/>
        <v>0.11291641225234253</v>
      </c>
      <c r="AX1239" s="31">
        <f t="shared" si="821"/>
        <v>9.862358910790063E-2</v>
      </c>
      <c r="AY1239" s="31">
        <f t="shared" si="821"/>
        <v>1.738313543972634E-2</v>
      </c>
      <c r="AZ1239" s="31">
        <f t="shared" si="822"/>
        <v>1.6523896891223518E-3</v>
      </c>
      <c r="BA1239" s="31">
        <f t="shared" si="819"/>
        <v>1</v>
      </c>
      <c r="BB1239" s="34">
        <f>AU1239*'Propiedades físicas'!$C$4+'Diseño reactor'!AV1239*'Propiedades físicas'!$C$5+'Diseño reactor'!AW1239*'Propiedades físicas'!$C$8+'Diseño reactor'!AX1239*'Propiedades físicas'!$C$9+'Diseño reactor'!AY1239*'Propiedades físicas'!$C$7+'Diseño reactor'!AZ1239*'Propiedades físicas'!$C$6</f>
        <v>875.74718262067779</v>
      </c>
      <c r="BC1239" s="45">
        <f>AU1239*'Propiedades físicas'!$L$4+'Diseño reactor'!AV1239*'Propiedades físicas'!$L$5+'Diseño reactor'!AW1239*'Propiedades físicas'!$L$8+AX1239*'Propiedades físicas'!$L$9+'Diseño reactor'!AY1239*'Propiedades físicas'!$L$7+'Diseño reactor'!AZ1239*'Propiedades físicas'!$L$6</f>
        <v>2.0538293253518995</v>
      </c>
      <c r="BD1239" s="29">
        <f t="shared" si="798"/>
        <v>2.43307857965508</v>
      </c>
      <c r="BE1239" s="58">
        <f t="shared" si="799"/>
        <v>42.313942621665056</v>
      </c>
      <c r="BF1239" s="30">
        <f>AU1239*'Propiedades físicas'!$I$4+'Diseño reactor'!AV1239*'Propiedades físicas'!$I$5+'Diseño reactor'!AW1239*'Propiedades físicas'!$I$8+'Diseño reactor'!AX1239*'Propiedades físicas'!$I$9+'Diseño reactor'!AY1239*'Propiedades físicas'!$I$7+'Diseño reactor'!AZ1239*'Propiedades físicas'!$I$6</f>
        <v>1.9804371863936396E-2</v>
      </c>
      <c r="BG1239" s="24">
        <f>AU1239*'Propiedades físicas'!$O$4+'Diseño reactor'!AV1239*'Propiedades físicas'!$O$5+'Diseño reactor'!AW1239*'Propiedades físicas'!$O$8+'Diseño reactor'!AX1239*'Propiedades físicas'!$O$9+'Diseño reactor'!AY1239*'Propiedades físicas'!$O$7+'Diseño reactor'!AZ1239*'Propiedades físicas'!$O$6</f>
        <v>0.15144903498560375</v>
      </c>
      <c r="BH1239" s="54">
        <f t="shared" si="800"/>
        <v>41517.565156185337</v>
      </c>
      <c r="BI1239" s="34">
        <f t="shared" si="820"/>
        <v>268.57087407782456</v>
      </c>
      <c r="BJ1239" s="27">
        <f t="shared" si="801"/>
        <v>4796.2216407259275</v>
      </c>
      <c r="BK1239" s="34">
        <f t="shared" si="802"/>
        <v>558.75626081923906</v>
      </c>
      <c r="BL1239" s="27">
        <f t="shared" si="803"/>
        <v>105.32629329738057</v>
      </c>
      <c r="BM1239" s="34">
        <f t="shared" si="804"/>
        <v>1.1054421768707483</v>
      </c>
      <c r="BN1239" s="45">
        <f t="shared" si="805"/>
        <v>1246.5272933182212</v>
      </c>
      <c r="BO1239" s="45">
        <f t="shared" si="806"/>
        <v>96.694786521084808</v>
      </c>
      <c r="BP1239" s="66">
        <f t="shared" si="807"/>
        <v>6.6905102608390816</v>
      </c>
    </row>
    <row r="1240" spans="8:68">
      <c r="H1240" s="68">
        <v>1235</v>
      </c>
      <c r="I1240" s="31">
        <f>('Propiedades físicas'!$C$10*'Diseño reactor'!H1240)/1000</f>
        <v>1080.9279227757788</v>
      </c>
      <c r="J1240" s="31">
        <f t="shared" si="785"/>
        <v>0.42185976547724902</v>
      </c>
      <c r="K1240" s="31">
        <f>(I1240*1000)/'Propiedades físicas'!$F$10</f>
        <v>7060.8008990411272</v>
      </c>
      <c r="L1240" s="31">
        <f t="shared" si="786"/>
        <v>1008.685842720161</v>
      </c>
      <c r="M1240" s="31">
        <f t="shared" si="787"/>
        <v>6052.1150563209658</v>
      </c>
      <c r="N1240" s="31">
        <f t="shared" si="788"/>
        <v>0.81674967021875378</v>
      </c>
      <c r="O1240" s="32">
        <f t="shared" si="789"/>
        <v>4.9004980213125231</v>
      </c>
      <c r="P1240" s="33">
        <f t="shared" si="790"/>
        <v>0.59806836291310905</v>
      </c>
      <c r="Q1240" s="31">
        <f t="shared" si="791"/>
        <v>4.6075889221503354</v>
      </c>
      <c r="R1240" s="31">
        <f t="shared" si="792"/>
        <v>0.16013030213401416</v>
      </c>
      <c r="S1240" s="31">
        <f t="shared" si="793"/>
        <v>0.29290909916218733</v>
      </c>
      <c r="T1240" s="31">
        <f t="shared" si="794"/>
        <v>4.2874218486718435E-2</v>
      </c>
      <c r="U1240" s="31">
        <f t="shared" si="795"/>
        <v>1.5676786684912132E-2</v>
      </c>
      <c r="V1240" s="47">
        <f t="shared" si="808"/>
        <v>5.9226187395278759E-4</v>
      </c>
      <c r="W1240" s="31">
        <f t="shared" si="796"/>
        <v>0.26774581647161766</v>
      </c>
      <c r="X1240" s="34">
        <f>(S1240*H1240*'Propiedades físicas'!$F$5*60*24*365)/(1000000)</f>
        <v>55988.164978579669</v>
      </c>
      <c r="Y1240" s="34">
        <f>(U1240*H1240*'Propiedades físicas'!$F$7*60*24*365)/(1000000)</f>
        <v>937.11272682615379</v>
      </c>
      <c r="Z1240" s="31">
        <f t="shared" si="809"/>
        <v>738.61442819768968</v>
      </c>
      <c r="AA1240" s="31">
        <f t="shared" si="810"/>
        <v>5690.3723188556642</v>
      </c>
      <c r="AB1240" s="31">
        <f t="shared" si="810"/>
        <v>197.76092313550748</v>
      </c>
      <c r="AC1240" s="31">
        <f t="shared" si="810"/>
        <v>361.74273746530133</v>
      </c>
      <c r="AD1240" s="31">
        <f t="shared" si="810"/>
        <v>52.949659831097264</v>
      </c>
      <c r="AE1240" s="31">
        <f t="shared" si="811"/>
        <v>19.360831555866483</v>
      </c>
      <c r="AF1240" s="31">
        <f t="shared" si="812"/>
        <v>7060.8008990411263</v>
      </c>
      <c r="AG1240" s="31">
        <f t="shared" si="813"/>
        <v>0.10460774050405462</v>
      </c>
      <c r="AH1240" s="31">
        <f t="shared" si="814"/>
        <v>0.8059103209705899</v>
      </c>
      <c r="AI1240" s="31">
        <f t="shared" si="814"/>
        <v>2.800828489050922E-2</v>
      </c>
      <c r="AJ1240" s="31">
        <f t="shared" si="814"/>
        <v>5.123253617226721E-2</v>
      </c>
      <c r="AK1240" s="31">
        <f t="shared" si="814"/>
        <v>7.4991011059790617E-3</v>
      </c>
      <c r="AL1240" s="31">
        <f t="shared" si="815"/>
        <v>2.7420163565999617E-3</v>
      </c>
      <c r="AM1240" s="31">
        <f t="shared" si="816"/>
        <v>1</v>
      </c>
      <c r="AN1240" s="31">
        <f>(Z1240*'Propiedades físicas'!$F$4)/1000</f>
        <v>649.52275586848441</v>
      </c>
      <c r="AO1240" s="31">
        <f>(AA1240*'Propiedades físicas'!$F$6)/1000</f>
        <v>182.31952909613545</v>
      </c>
      <c r="AP1240" s="31">
        <f>(AB1240*'Propiedades físicas'!$F$9)/1000</f>
        <v>122.00860152845132</v>
      </c>
      <c r="AQ1240" s="31">
        <f>(AC1240*'Propiedades físicas'!$F$5)/1000</f>
        <v>106.52238390140728</v>
      </c>
      <c r="AR1240" s="31">
        <f>(AD1240*'Propiedades físicas'!$F$8)/1000</f>
        <v>18.771713403320597</v>
      </c>
      <c r="AS1240" s="31">
        <f>(AE1240*'Propiedades físicas'!$F$7)/1000</f>
        <v>1.7829389779797447</v>
      </c>
      <c r="AT1240" s="31">
        <f t="shared" si="817"/>
        <v>1080.9279227757788</v>
      </c>
      <c r="AU1240" s="31">
        <f t="shared" si="818"/>
        <v>0.60089367864652476</v>
      </c>
      <c r="AV1240" s="31">
        <f t="shared" si="821"/>
        <v>0.16866946005793462</v>
      </c>
      <c r="AW1240" s="31">
        <f t="shared" si="821"/>
        <v>0.11287394742763071</v>
      </c>
      <c r="AX1240" s="31">
        <f t="shared" si="821"/>
        <v>9.8547166427028862E-2</v>
      </c>
      <c r="AY1240" s="31">
        <f t="shared" si="821"/>
        <v>1.7366295205988945E-2</v>
      </c>
      <c r="AZ1240" s="31">
        <f t="shared" si="822"/>
        <v>1.649452234892064E-3</v>
      </c>
      <c r="BA1240" s="31">
        <f t="shared" si="819"/>
        <v>1</v>
      </c>
      <c r="BB1240" s="34">
        <f>AU1240*'Propiedades físicas'!$C$4+'Diseño reactor'!AV1240*'Propiedades físicas'!$C$5+'Diseño reactor'!AW1240*'Propiedades físicas'!$C$8+'Diseño reactor'!AX1240*'Propiedades físicas'!$C$9+'Diseño reactor'!AY1240*'Propiedades físicas'!$C$7+'Diseño reactor'!AZ1240*'Propiedades físicas'!$C$6</f>
        <v>875.74630733626088</v>
      </c>
      <c r="BC1240" s="45">
        <f>AU1240*'Propiedades físicas'!$L$4+'Diseño reactor'!AV1240*'Propiedades físicas'!$L$5+'Diseño reactor'!AW1240*'Propiedades físicas'!$L$8+AX1240*'Propiedades físicas'!$L$9+'Diseño reactor'!AY1240*'Propiedades físicas'!$L$7+'Diseño reactor'!AZ1240*'Propiedades físicas'!$L$6</f>
        <v>2.0539265212074636</v>
      </c>
      <c r="BD1240" s="29">
        <f t="shared" si="798"/>
        <v>2.4315233231031486</v>
      </c>
      <c r="BE1240" s="58">
        <f t="shared" si="799"/>
        <v>42.312232364583018</v>
      </c>
      <c r="BF1240" s="30">
        <f>AU1240*'Propiedades físicas'!$I$4+'Diseño reactor'!AV1240*'Propiedades físicas'!$I$5+'Diseño reactor'!AW1240*'Propiedades físicas'!$I$8+'Diseño reactor'!AX1240*'Propiedades físicas'!$I$9+'Diseño reactor'!AY1240*'Propiedades físicas'!$I$7+'Diseño reactor'!AZ1240*'Propiedades físicas'!$I$6</f>
        <v>1.9804774708460669E-2</v>
      </c>
      <c r="BG1240" s="24">
        <f>AU1240*'Propiedades físicas'!$O$4+'Diseño reactor'!AV1240*'Propiedades físicas'!$O$5+'Diseño reactor'!AW1240*'Propiedades físicas'!$O$8+'Diseño reactor'!AX1240*'Propiedades físicas'!$O$9+'Diseño reactor'!AY1240*'Propiedades físicas'!$O$7+'Diseño reactor'!AZ1240*'Propiedades físicas'!$O$6</f>
        <v>0.15145344813984238</v>
      </c>
      <c r="BH1240" s="54">
        <f t="shared" si="800"/>
        <v>41516.679161830129</v>
      </c>
      <c r="BI1240" s="34">
        <f t="shared" si="820"/>
        <v>268.58122096161941</v>
      </c>
      <c r="BJ1240" s="27">
        <f t="shared" si="801"/>
        <v>4796.2149964524815</v>
      </c>
      <c r="BK1240" s="34">
        <f t="shared" si="802"/>
        <v>558.77176864057708</v>
      </c>
      <c r="BL1240" s="27">
        <f t="shared" si="803"/>
        <v>105.32684432047826</v>
      </c>
      <c r="BM1240" s="34">
        <f t="shared" si="804"/>
        <v>1.1054421768707483</v>
      </c>
      <c r="BN1240" s="45">
        <f t="shared" si="805"/>
        <v>1247.6860230605312</v>
      </c>
      <c r="BO1240" s="45">
        <f t="shared" si="806"/>
        <v>96.714308414687963</v>
      </c>
      <c r="BP1240" s="66">
        <f t="shared" si="807"/>
        <v>6.6905035738642455</v>
      </c>
    </row>
    <row r="1241" spans="8:68">
      <c r="H1241" s="68">
        <v>1236</v>
      </c>
      <c r="I1241" s="31">
        <f>('Propiedades físicas'!$C$10*'Diseño reactor'!H1241)/1000</f>
        <v>1081.8031680573786</v>
      </c>
      <c r="J1241" s="31">
        <f t="shared" si="785"/>
        <v>0.42151845498738072</v>
      </c>
      <c r="K1241" s="31">
        <f>(I1241*1000)/'Propiedades físicas'!$F$10</f>
        <v>7066.5181467326584</v>
      </c>
      <c r="L1241" s="31">
        <f t="shared" si="786"/>
        <v>1009.5025923903797</v>
      </c>
      <c r="M1241" s="31">
        <f t="shared" si="787"/>
        <v>6057.0155543422779</v>
      </c>
      <c r="N1241" s="31">
        <f t="shared" si="788"/>
        <v>0.81674967021875378</v>
      </c>
      <c r="O1241" s="32">
        <f t="shared" si="789"/>
        <v>4.9004980213125222</v>
      </c>
      <c r="P1241" s="33">
        <f t="shared" si="790"/>
        <v>0.59819794624444311</v>
      </c>
      <c r="Q1241" s="31">
        <f t="shared" si="791"/>
        <v>4.60781572784171</v>
      </c>
      <c r="R1241" s="31">
        <f t="shared" si="792"/>
        <v>0.16007008903303155</v>
      </c>
      <c r="S1241" s="31">
        <f t="shared" si="793"/>
        <v>0.29268229347081232</v>
      </c>
      <c r="T1241" s="31">
        <f t="shared" si="794"/>
        <v>4.2832700386056632E-2</v>
      </c>
      <c r="U1241" s="31">
        <f t="shared" si="795"/>
        <v>1.56489345552225E-2</v>
      </c>
      <c r="V1241" s="47">
        <f t="shared" si="808"/>
        <v>5.9239019919352619E-4</v>
      </c>
      <c r="W1241" s="31">
        <f t="shared" si="796"/>
        <v>0.26758715913013464</v>
      </c>
      <c r="X1241" s="34">
        <f>(S1241*H1241*'Propiedades físicas'!$F$5*60*24*365)/(1000000)</f>
        <v>55990.111604990503</v>
      </c>
      <c r="Y1241" s="34">
        <f>(U1241*H1241*'Propiedades físicas'!$F$7*60*24*365)/(1000000)</f>
        <v>936.20525511245069</v>
      </c>
      <c r="Z1241" s="31">
        <f t="shared" si="809"/>
        <v>739.37266155813165</v>
      </c>
      <c r="AA1241" s="31">
        <f t="shared" si="810"/>
        <v>5695.2602396123539</v>
      </c>
      <c r="AB1241" s="31">
        <f t="shared" si="810"/>
        <v>197.84663004482698</v>
      </c>
      <c r="AC1241" s="31">
        <f t="shared" si="810"/>
        <v>361.75531472992401</v>
      </c>
      <c r="AD1241" s="31">
        <f t="shared" si="810"/>
        <v>52.941217677165994</v>
      </c>
      <c r="AE1241" s="31">
        <f t="shared" si="811"/>
        <v>19.342083110255011</v>
      </c>
      <c r="AF1241" s="31">
        <f t="shared" si="812"/>
        <v>7066.5181467326574</v>
      </c>
      <c r="AG1241" s="31">
        <f t="shared" si="813"/>
        <v>0.1046304058385522</v>
      </c>
      <c r="AH1241" s="31">
        <f t="shared" si="814"/>
        <v>0.8059499914035696</v>
      </c>
      <c r="AI1241" s="31">
        <f t="shared" si="814"/>
        <v>2.7997753056971237E-2</v>
      </c>
      <c r="AJ1241" s="31">
        <f t="shared" si="814"/>
        <v>5.1192865739287552E-2</v>
      </c>
      <c r="AK1241" s="31">
        <f t="shared" si="814"/>
        <v>7.4918392025419764E-3</v>
      </c>
      <c r="AL1241" s="31">
        <f t="shared" si="815"/>
        <v>2.7371447590774532E-3</v>
      </c>
      <c r="AM1241" s="31">
        <f t="shared" si="816"/>
        <v>1</v>
      </c>
      <c r="AN1241" s="31">
        <f>(Z1241*'Propiedades físicas'!$F$4)/1000</f>
        <v>650.18953112098984</v>
      </c>
      <c r="AO1241" s="31">
        <f>(AA1241*'Propiedades físicas'!$F$6)/1000</f>
        <v>182.47613807717983</v>
      </c>
      <c r="AP1241" s="31">
        <f>(AB1241*'Propiedades físicas'!$F$9)/1000</f>
        <v>122.06147840615598</v>
      </c>
      <c r="AQ1241" s="31">
        <f>(AC1241*'Propiedades físicas'!$F$5)/1000</f>
        <v>106.52608752852073</v>
      </c>
      <c r="AR1241" s="31">
        <f>(AD1241*'Propiedades físicas'!$F$8)/1000</f>
        <v>18.76872049090888</v>
      </c>
      <c r="AS1241" s="31">
        <f>(AE1241*'Propiedades físicas'!$F$7)/1000</f>
        <v>1.7812124336233839</v>
      </c>
      <c r="AT1241" s="31">
        <f t="shared" si="817"/>
        <v>1081.8031680573786</v>
      </c>
      <c r="AU1241" s="31">
        <f t="shared" si="818"/>
        <v>0.60102387413835334</v>
      </c>
      <c r="AV1241" s="31">
        <f t="shared" si="821"/>
        <v>0.16867776270692281</v>
      </c>
      <c r="AW1241" s="31">
        <f t="shared" si="821"/>
        <v>0.1128315039281544</v>
      </c>
      <c r="AX1241" s="31">
        <f t="shared" si="821"/>
        <v>9.8470859278229267E-2</v>
      </c>
      <c r="AY1241" s="31">
        <f t="shared" si="821"/>
        <v>1.7349478209249793E-2</v>
      </c>
      <c r="AZ1241" s="31">
        <f t="shared" si="822"/>
        <v>1.6465217390904414E-3</v>
      </c>
      <c r="BA1241" s="31">
        <f t="shared" si="819"/>
        <v>1.0000000000000002</v>
      </c>
      <c r="BB1241" s="34">
        <f>AU1241*'Propiedades físicas'!$C$4+'Diseño reactor'!AV1241*'Propiedades físicas'!$C$5+'Diseño reactor'!AW1241*'Propiedades físicas'!$C$8+'Diseño reactor'!AX1241*'Propiedades físicas'!$C$9+'Diseño reactor'!AY1241*'Propiedades físicas'!$C$7+'Diseño reactor'!AZ1241*'Propiedades físicas'!$C$6</f>
        <v>875.74543399535628</v>
      </c>
      <c r="BC1241" s="45">
        <f>AU1241*'Propiedades físicas'!$L$4+'Diseño reactor'!AV1241*'Propiedades físicas'!$L$5+'Diseño reactor'!AW1241*'Propiedades físicas'!$L$8+AX1241*'Propiedades físicas'!$L$9+'Diseño reactor'!AY1241*'Propiedades físicas'!$L$7+'Diseño reactor'!AZ1241*'Propiedades físicas'!$L$6</f>
        <v>2.0540235962788764</v>
      </c>
      <c r="BD1241" s="29">
        <f t="shared" si="798"/>
        <v>2.4299700578958254</v>
      </c>
      <c r="BE1241" s="58">
        <f t="shared" si="799"/>
        <v>42.310524361081463</v>
      </c>
      <c r="BF1241" s="30">
        <f>AU1241*'Propiedades físicas'!$I$4+'Diseño reactor'!AV1241*'Propiedades físicas'!$I$5+'Diseño reactor'!AW1241*'Propiedades físicas'!$I$8+'Diseño reactor'!AX1241*'Propiedades físicas'!$I$9+'Diseño reactor'!AY1241*'Propiedades físicas'!$I$7+'Diseño reactor'!AZ1241*'Propiedades físicas'!$I$6</f>
        <v>1.9805176661757105E-2</v>
      </c>
      <c r="BG1241" s="24">
        <f>AU1241*'Propiedades físicas'!$O$4+'Diseño reactor'!AV1241*'Propiedades físicas'!$O$5+'Diseño reactor'!AW1241*'Propiedades físicas'!$O$8+'Diseño reactor'!AX1241*'Propiedades físicas'!$O$9+'Diseño reactor'!AY1241*'Propiedades físicas'!$O$7+'Diseño reactor'!AZ1241*'Propiedades físicas'!$O$6</f>
        <v>0.1514578563721648</v>
      </c>
      <c r="BH1241" s="54">
        <f t="shared" si="800"/>
        <v>41515.795163852395</v>
      </c>
      <c r="BI1241" s="34">
        <f t="shared" si="820"/>
        <v>268.5915486071616</v>
      </c>
      <c r="BJ1241" s="27">
        <f t="shared" si="801"/>
        <v>4796.2083876049983</v>
      </c>
      <c r="BK1241" s="34">
        <f t="shared" si="802"/>
        <v>558.78726238526917</v>
      </c>
      <c r="BL1241" s="27">
        <f t="shared" si="803"/>
        <v>105.32739481861938</v>
      </c>
      <c r="BM1241" s="34">
        <f t="shared" si="804"/>
        <v>1.1054421768707483</v>
      </c>
      <c r="BN1241" s="45">
        <f t="shared" si="805"/>
        <v>1248.8448305003155</v>
      </c>
      <c r="BO1241" s="45">
        <f t="shared" si="806"/>
        <v>96.733807179153374</v>
      </c>
      <c r="BP1241" s="66">
        <f t="shared" si="807"/>
        <v>6.6904969017374043</v>
      </c>
    </row>
    <row r="1242" spans="8:68">
      <c r="H1242" s="68">
        <v>1237</v>
      </c>
      <c r="I1242" s="31">
        <f>('Propiedades físicas'!$C$10*'Diseño reactor'!H1242)/1000</f>
        <v>1082.6784133389785</v>
      </c>
      <c r="J1242" s="31">
        <f t="shared" si="785"/>
        <v>0.42117769633338925</v>
      </c>
      <c r="K1242" s="31">
        <f>(I1242*1000)/'Propiedades físicas'!$F$10</f>
        <v>7072.2353944241904</v>
      </c>
      <c r="L1242" s="31">
        <f t="shared" si="786"/>
        <v>1010.3193420605986</v>
      </c>
      <c r="M1242" s="31">
        <f t="shared" si="787"/>
        <v>6061.916052363591</v>
      </c>
      <c r="N1242" s="31">
        <f t="shared" si="788"/>
        <v>0.81674967021875389</v>
      </c>
      <c r="O1242" s="32">
        <f t="shared" si="789"/>
        <v>4.9004980213125231</v>
      </c>
      <c r="P1242" s="33">
        <f t="shared" si="790"/>
        <v>0.59832737609310815</v>
      </c>
      <c r="Q1242" s="31">
        <f t="shared" si="791"/>
        <v>4.6080421909015641</v>
      </c>
      <c r="R1242" s="31">
        <f t="shared" si="792"/>
        <v>0.160009906204715</v>
      </c>
      <c r="S1242" s="31">
        <f t="shared" si="793"/>
        <v>0.29245583041095802</v>
      </c>
      <c r="T1242" s="31">
        <f t="shared" si="794"/>
        <v>4.2791239556549197E-2</v>
      </c>
      <c r="U1242" s="31">
        <f t="shared" si="795"/>
        <v>1.5621148364381538E-2</v>
      </c>
      <c r="V1242" s="47">
        <f t="shared" si="808"/>
        <v>5.9251837244171874E-4</v>
      </c>
      <c r="W1242" s="31">
        <f t="shared" si="796"/>
        <v>0.26742868970751427</v>
      </c>
      <c r="X1242" s="34">
        <f>(S1242*H1242*'Propiedades físicas'!$F$5*60*24*365)/(1000000)</f>
        <v>55992.053622837942</v>
      </c>
      <c r="Y1242" s="34">
        <f>(U1242*H1242*'Propiedades físicas'!$F$7*60*24*365)/(1000000)</f>
        <v>935.29903518897322</v>
      </c>
      <c r="Z1242" s="31">
        <f t="shared" si="809"/>
        <v>740.13096422717479</v>
      </c>
      <c r="AA1242" s="31">
        <f t="shared" si="810"/>
        <v>5700.1481901452344</v>
      </c>
      <c r="AB1242" s="31">
        <f t="shared" si="810"/>
        <v>197.93225397523247</v>
      </c>
      <c r="AC1242" s="31">
        <f t="shared" si="810"/>
        <v>361.76786221835505</v>
      </c>
      <c r="AD1242" s="31">
        <f t="shared" si="810"/>
        <v>52.932763331451355</v>
      </c>
      <c r="AE1242" s="31">
        <f t="shared" si="811"/>
        <v>19.323360526739965</v>
      </c>
      <c r="AF1242" s="31">
        <f t="shared" si="812"/>
        <v>7072.2353944241868</v>
      </c>
      <c r="AG1242" s="31">
        <f t="shared" si="813"/>
        <v>0.10465304432749802</v>
      </c>
      <c r="AH1242" s="31">
        <f t="shared" si="814"/>
        <v>0.80598960190709745</v>
      </c>
      <c r="AI1242" s="31">
        <f t="shared" si="814"/>
        <v>2.7987226518405201E-2</v>
      </c>
      <c r="AJ1242" s="31">
        <f t="shared" si="814"/>
        <v>5.1153255235759837E-2</v>
      </c>
      <c r="AK1242" s="31">
        <f t="shared" si="814"/>
        <v>7.4845873163644997E-3</v>
      </c>
      <c r="AL1242" s="31">
        <f t="shared" si="815"/>
        <v>2.7322846948752122E-3</v>
      </c>
      <c r="AM1242" s="31">
        <f t="shared" si="816"/>
        <v>1.0000000000000002</v>
      </c>
      <c r="AN1242" s="31">
        <f>(Z1242*'Propiedades físicas'!$F$4)/1000</f>
        <v>650.85636732209298</v>
      </c>
      <c r="AO1242" s="31">
        <f>(AA1242*'Propiedades físicas'!$F$6)/1000</f>
        <v>182.63274801225333</v>
      </c>
      <c r="AP1242" s="31">
        <f>(AB1242*'Propiedades físicas'!$F$9)/1000</f>
        <v>122.11430409001966</v>
      </c>
      <c r="AQ1242" s="31">
        <f>(AC1242*'Propiedades físicas'!$F$5)/1000</f>
        <v>106.52978238743901</v>
      </c>
      <c r="AR1242" s="31">
        <f>(AD1242*'Propiedades físicas'!$F$8)/1000</f>
        <v>18.765723256266128</v>
      </c>
      <c r="AS1242" s="31">
        <f>(AE1242*'Propiedades físicas'!$F$7)/1000</f>
        <v>1.7794882709074835</v>
      </c>
      <c r="AT1242" s="31">
        <f t="shared" si="817"/>
        <v>1082.6784133389785</v>
      </c>
      <c r="AU1242" s="31">
        <f t="shared" si="818"/>
        <v>0.60115391542245034</v>
      </c>
      <c r="AV1242" s="31">
        <f t="shared" si="821"/>
        <v>0.16868605281323953</v>
      </c>
      <c r="AW1242" s="31">
        <f t="shared" si="821"/>
        <v>0.11278908176752073</v>
      </c>
      <c r="AX1242" s="31">
        <f t="shared" si="821"/>
        <v>9.8394667405348302E-2</v>
      </c>
      <c r="AY1242" s="31">
        <f t="shared" si="821"/>
        <v>1.7332684410315956E-2</v>
      </c>
      <c r="AZ1242" s="31">
        <f t="shared" si="822"/>
        <v>1.6435981811252192E-3</v>
      </c>
      <c r="BA1242" s="31">
        <f t="shared" si="819"/>
        <v>1</v>
      </c>
      <c r="BB1242" s="34">
        <f>AU1242*'Propiedades físicas'!$C$4+'Diseño reactor'!AV1242*'Propiedades físicas'!$C$5+'Diseño reactor'!AW1242*'Propiedades físicas'!$C$8+'Diseño reactor'!AX1242*'Propiedades físicas'!$C$9+'Diseño reactor'!AY1242*'Propiedades físicas'!$C$7+'Diseño reactor'!AZ1242*'Propiedades físicas'!$C$6</f>
        <v>875.74456259250792</v>
      </c>
      <c r="BC1242" s="45">
        <f>AU1242*'Propiedades físicas'!$L$4+'Diseño reactor'!AV1242*'Propiedades físicas'!$L$5+'Diseño reactor'!AW1242*'Propiedades físicas'!$L$8+AX1242*'Propiedades físicas'!$L$9+'Diseño reactor'!AY1242*'Propiedades físicas'!$L$7+'Diseño reactor'!AZ1242*'Propiedades físicas'!$L$6</f>
        <v>2.054120550787975</v>
      </c>
      <c r="BD1242" s="29">
        <f t="shared" si="798"/>
        <v>2.428418780207215</v>
      </c>
      <c r="BE1242" s="58">
        <f t="shared" si="799"/>
        <v>42.308818606675906</v>
      </c>
      <c r="BF1242" s="30">
        <f>AU1242*'Propiedades físicas'!$I$4+'Diseño reactor'!AV1242*'Propiedades físicas'!$I$5+'Diseño reactor'!AW1242*'Propiedades físicas'!$I$8+'Diseño reactor'!AX1242*'Propiedades físicas'!$I$9+'Diseño reactor'!AY1242*'Propiedades físicas'!$I$7+'Diseño reactor'!AZ1242*'Propiedades físicas'!$I$6</f>
        <v>1.9805577726261833E-2</v>
      </c>
      <c r="BG1242" s="24">
        <f>AU1242*'Propiedades físicas'!$O$4+'Diseño reactor'!AV1242*'Propiedades físicas'!$O$5+'Diseño reactor'!AW1242*'Propiedades físicas'!$O$8+'Diseño reactor'!AX1242*'Propiedades físicas'!$O$9+'Diseño reactor'!AY1242*'Propiedades físicas'!$O$7+'Diseño reactor'!AZ1242*'Propiedades físicas'!$O$6</f>
        <v>0.15146225969031765</v>
      </c>
      <c r="BH1242" s="54">
        <f t="shared" si="800"/>
        <v>41514.91315664618</v>
      </c>
      <c r="BI1242" s="34">
        <f t="shared" si="820"/>
        <v>268.60185706277099</v>
      </c>
      <c r="BJ1242" s="27">
        <f t="shared" si="801"/>
        <v>4796.2018140623068</v>
      </c>
      <c r="BK1242" s="34">
        <f t="shared" si="802"/>
        <v>558.80274206821366</v>
      </c>
      <c r="BL1242" s="27">
        <f t="shared" si="803"/>
        <v>105.32794479240245</v>
      </c>
      <c r="BM1242" s="34">
        <f t="shared" si="804"/>
        <v>1.1054421768707483</v>
      </c>
      <c r="BN1242" s="45">
        <f t="shared" si="805"/>
        <v>1250.0037154939635</v>
      </c>
      <c r="BO1242" s="45">
        <f t="shared" si="806"/>
        <v>96.753282855558126</v>
      </c>
      <c r="BP1242" s="66">
        <f t="shared" si="807"/>
        <v>6.6904902444168739</v>
      </c>
    </row>
    <row r="1243" spans="8:68">
      <c r="H1243" s="68">
        <v>1238</v>
      </c>
      <c r="I1243" s="31">
        <f>('Propiedades físicas'!$C$10*'Diseño reactor'!H1243)/1000</f>
        <v>1083.5536586205783</v>
      </c>
      <c r="J1243" s="31">
        <f t="shared" si="785"/>
        <v>0.42083748817803113</v>
      </c>
      <c r="K1243" s="31">
        <f>(I1243*1000)/'Propiedades físicas'!$F$10</f>
        <v>7077.9526421157207</v>
      </c>
      <c r="L1243" s="31">
        <f t="shared" si="786"/>
        <v>1011.1360917308172</v>
      </c>
      <c r="M1243" s="31">
        <f t="shared" si="787"/>
        <v>6066.8165503849032</v>
      </c>
      <c r="N1243" s="31">
        <f t="shared" si="788"/>
        <v>0.81674967021875378</v>
      </c>
      <c r="O1243" s="32">
        <f t="shared" si="789"/>
        <v>4.9004980213125231</v>
      </c>
      <c r="P1243" s="33">
        <f t="shared" si="790"/>
        <v>0.59845665273162729</v>
      </c>
      <c r="Q1243" s="31">
        <f t="shared" si="791"/>
        <v>4.6082683120890504</v>
      </c>
      <c r="R1243" s="31">
        <f t="shared" si="792"/>
        <v>0.15994975366814987</v>
      </c>
      <c r="S1243" s="31">
        <f t="shared" si="793"/>
        <v>0.29222970922347319</v>
      </c>
      <c r="T1243" s="31">
        <f t="shared" si="794"/>
        <v>4.2749835901606595E-2</v>
      </c>
      <c r="U1243" s="31">
        <f t="shared" si="795"/>
        <v>1.559342791737006E-2</v>
      </c>
      <c r="V1243" s="47">
        <f t="shared" si="808"/>
        <v>5.9264639396724257E-4</v>
      </c>
      <c r="W1243" s="31">
        <f t="shared" si="796"/>
        <v>0.26727040787008838</v>
      </c>
      <c r="X1243" s="34">
        <f>(S1243*H1243*'Propiedades físicas'!$F$5*60*24*365)/(1000000)</f>
        <v>55993.991045752213</v>
      </c>
      <c r="Y1243" s="34">
        <f>(U1243*H1243*'Propiedades físicas'!$F$7*60*24*365)/(1000000)</f>
        <v>934.39406494453931</v>
      </c>
      <c r="Z1243" s="31">
        <f t="shared" si="809"/>
        <v>740.88933608175455</v>
      </c>
      <c r="AA1243" s="31">
        <f t="shared" si="810"/>
        <v>5705.0361703662447</v>
      </c>
      <c r="AB1243" s="31">
        <f t="shared" si="810"/>
        <v>198.01779504116953</v>
      </c>
      <c r="AC1243" s="31">
        <f t="shared" si="810"/>
        <v>361.7803800186598</v>
      </c>
      <c r="AD1243" s="31">
        <f t="shared" si="810"/>
        <v>52.924296846188966</v>
      </c>
      <c r="AE1243" s="31">
        <f t="shared" si="811"/>
        <v>19.304663761704134</v>
      </c>
      <c r="AF1243" s="31">
        <f t="shared" si="812"/>
        <v>7077.9526421157216</v>
      </c>
      <c r="AG1243" s="31">
        <f t="shared" si="813"/>
        <v>0.10467565601855879</v>
      </c>
      <c r="AH1243" s="31">
        <f t="shared" si="814"/>
        <v>0.8060291526139558</v>
      </c>
      <c r="AI1243" s="31">
        <f t="shared" si="814"/>
        <v>2.7976705278149279E-2</v>
      </c>
      <c r="AJ1243" s="31">
        <f t="shared" si="814"/>
        <v>5.111370452890137E-2</v>
      </c>
      <c r="AK1243" s="31">
        <f t="shared" si="814"/>
        <v>7.4773454305522144E-3</v>
      </c>
      <c r="AL1243" s="31">
        <f t="shared" si="815"/>
        <v>2.7274361298825585E-3</v>
      </c>
      <c r="AM1243" s="31">
        <f t="shared" si="816"/>
        <v>1</v>
      </c>
      <c r="AN1243" s="31">
        <f>(Z1243*'Propiedades físicas'!$F$4)/1000</f>
        <v>651.52326436357328</v>
      </c>
      <c r="AO1243" s="31">
        <f>(AA1243*'Propiedades físicas'!$F$6)/1000</f>
        <v>182.78935889853446</v>
      </c>
      <c r="AP1243" s="31">
        <f>(AB1243*'Propiedades físicas'!$F$9)/1000</f>
        <v>122.16707865064953</v>
      </c>
      <c r="AQ1243" s="31">
        <f>(AC1243*'Propiedades físicas'!$F$5)/1000</f>
        <v>106.53346850409477</v>
      </c>
      <c r="AR1243" s="31">
        <f>(AD1243*'Propiedades físicas'!$F$8)/1000</f>
        <v>18.762721717910907</v>
      </c>
      <c r="AS1243" s="31">
        <f>(AE1243*'Propiedades físicas'!$F$7)/1000</f>
        <v>1.7777664858153337</v>
      </c>
      <c r="AT1243" s="31">
        <f t="shared" si="817"/>
        <v>1083.5536586205783</v>
      </c>
      <c r="AU1243" s="31">
        <f t="shared" si="818"/>
        <v>0.60128380277262616</v>
      </c>
      <c r="AV1243" s="31">
        <f t="shared" si="821"/>
        <v>0.16869433040467519</v>
      </c>
      <c r="AW1243" s="31">
        <f t="shared" si="821"/>
        <v>0.11274668095918272</v>
      </c>
      <c r="AX1243" s="31">
        <f t="shared" si="821"/>
        <v>9.831859055297508E-2</v>
      </c>
      <c r="AY1243" s="31">
        <f t="shared" si="821"/>
        <v>1.731591377006364E-2</v>
      </c>
      <c r="AZ1243" s="31">
        <f t="shared" si="822"/>
        <v>1.6406815404772159E-3</v>
      </c>
      <c r="BA1243" s="31">
        <f t="shared" si="819"/>
        <v>1</v>
      </c>
      <c r="BB1243" s="34">
        <f>AU1243*'Propiedades físicas'!$C$4+'Diseño reactor'!AV1243*'Propiedades físicas'!$C$5+'Diseño reactor'!AW1243*'Propiedades físicas'!$C$8+'Diseño reactor'!AX1243*'Propiedades físicas'!$C$9+'Diseño reactor'!AY1243*'Propiedades físicas'!$C$7+'Diseño reactor'!AZ1243*'Propiedades físicas'!$C$6</f>
        <v>875.74369312227839</v>
      </c>
      <c r="BC1243" s="45">
        <f>AU1243*'Propiedades físicas'!$L$4+'Diseño reactor'!AV1243*'Propiedades físicas'!$L$5+'Diseño reactor'!AW1243*'Propiedades físicas'!$L$8+AX1243*'Propiedades físicas'!$L$9+'Diseño reactor'!AY1243*'Propiedades físicas'!$L$7+'Diseño reactor'!AZ1243*'Propiedades físicas'!$L$6</f>
        <v>2.0542173849560585</v>
      </c>
      <c r="BD1243" s="29">
        <f t="shared" si="798"/>
        <v>2.4268694862212188</v>
      </c>
      <c r="BE1243" s="58">
        <f t="shared" si="799"/>
        <v>42.307115096893845</v>
      </c>
      <c r="BF1243" s="30">
        <f>AU1243*'Propiedades físicas'!$I$4+'Diseño reactor'!AV1243*'Propiedades físicas'!$I$5+'Diseño reactor'!AW1243*'Propiedades físicas'!$I$8+'Diseño reactor'!AX1243*'Propiedades físicas'!$I$9+'Diseño reactor'!AY1243*'Propiedades físicas'!$I$7+'Diseño reactor'!AZ1243*'Propiedades físicas'!$I$6</f>
        <v>1.9805977904402937E-2</v>
      </c>
      <c r="BG1243" s="24">
        <f>AU1243*'Propiedades físicas'!$O$4+'Diseño reactor'!AV1243*'Propiedades físicas'!$O$5+'Diseño reactor'!AW1243*'Propiedades físicas'!$O$8+'Diseño reactor'!AX1243*'Propiedades físicas'!$O$9+'Diseño reactor'!AY1243*'Propiedades físicas'!$O$7+'Diseño reactor'!AZ1243*'Propiedades físicas'!$O$6</f>
        <v>0.15146665810203264</v>
      </c>
      <c r="BH1243" s="54">
        <f t="shared" si="800"/>
        <v>41514.033134624689</v>
      </c>
      <c r="BI1243" s="34">
        <f t="shared" si="820"/>
        <v>268.61214637661624</v>
      </c>
      <c r="BJ1243" s="27">
        <f t="shared" si="801"/>
        <v>4796.1952757037079</v>
      </c>
      <c r="BK1243" s="34">
        <f t="shared" si="802"/>
        <v>558.81820770430591</v>
      </c>
      <c r="BL1243" s="27">
        <f t="shared" si="803"/>
        <v>105.32849424242569</v>
      </c>
      <c r="BM1243" s="34">
        <f t="shared" si="804"/>
        <v>1.1054421768707483</v>
      </c>
      <c r="BN1243" s="45">
        <f t="shared" si="805"/>
        <v>1251.1626778982154</v>
      </c>
      <c r="BO1243" s="45">
        <f t="shared" si="806"/>
        <v>96.772735484881991</v>
      </c>
      <c r="BP1243" s="66">
        <f t="shared" si="807"/>
        <v>6.6904836018611142</v>
      </c>
    </row>
    <row r="1244" spans="8:68">
      <c r="H1244" s="68">
        <v>1239</v>
      </c>
      <c r="I1244" s="31">
        <f>('Propiedades físicas'!$C$10*'Diseño reactor'!H1244)/1000</f>
        <v>1084.4289039021783</v>
      </c>
      <c r="J1244" s="31">
        <f t="shared" si="785"/>
        <v>0.42049782918837975</v>
      </c>
      <c r="K1244" s="31">
        <f>(I1244*1000)/'Propiedades físicas'!$F$10</f>
        <v>7083.6698898072527</v>
      </c>
      <c r="L1244" s="31">
        <f t="shared" si="786"/>
        <v>1011.952841401036</v>
      </c>
      <c r="M1244" s="31">
        <f t="shared" si="787"/>
        <v>6071.7170484062162</v>
      </c>
      <c r="N1244" s="31">
        <f t="shared" si="788"/>
        <v>0.81674967021875389</v>
      </c>
      <c r="O1244" s="32">
        <f t="shared" si="789"/>
        <v>4.9004980213125231</v>
      </c>
      <c r="P1244" s="33">
        <f t="shared" si="790"/>
        <v>0.59858577643187938</v>
      </c>
      <c r="Q1244" s="31">
        <f t="shared" si="791"/>
        <v>4.6084940921611173</v>
      </c>
      <c r="R1244" s="31">
        <f t="shared" si="792"/>
        <v>0.15988963144220419</v>
      </c>
      <c r="S1244" s="31">
        <f t="shared" si="793"/>
        <v>0.29200392915140555</v>
      </c>
      <c r="T1244" s="31">
        <f t="shared" si="794"/>
        <v>4.2708489324809772E-2</v>
      </c>
      <c r="U1244" s="31">
        <f t="shared" si="795"/>
        <v>1.5565773019860618E-2</v>
      </c>
      <c r="V1244" s="47">
        <f t="shared" si="808"/>
        <v>5.9277426403933685E-4</v>
      </c>
      <c r="W1244" s="31">
        <f t="shared" si="796"/>
        <v>0.26711231328497836</v>
      </c>
      <c r="X1244" s="34">
        <f>(S1244*H1244*'Propiedades físicas'!$F$5*60*24*365)/(1000000)</f>
        <v>55995.923887315133</v>
      </c>
      <c r="Y1244" s="34">
        <f>(U1244*H1244*'Propiedades físicas'!$F$7*60*24*365)/(1000000)</f>
        <v>933.49034227169363</v>
      </c>
      <c r="Z1244" s="31">
        <f t="shared" si="809"/>
        <v>741.6477769990986</v>
      </c>
      <c r="AA1244" s="31">
        <f t="shared" si="810"/>
        <v>5709.9241801876242</v>
      </c>
      <c r="AB1244" s="31">
        <f t="shared" si="810"/>
        <v>198.103253356891</v>
      </c>
      <c r="AC1244" s="31">
        <f t="shared" si="810"/>
        <v>361.79286821859148</v>
      </c>
      <c r="AD1244" s="31">
        <f t="shared" si="810"/>
        <v>52.915818273439307</v>
      </c>
      <c r="AE1244" s="31">
        <f t="shared" si="811"/>
        <v>19.285992771607305</v>
      </c>
      <c r="AF1244" s="31">
        <f t="shared" si="812"/>
        <v>7083.6698898072518</v>
      </c>
      <c r="AG1244" s="31">
        <f t="shared" si="813"/>
        <v>0.10469824095928883</v>
      </c>
      <c r="AH1244" s="31">
        <f t="shared" si="814"/>
        <v>0.80606864365654285</v>
      </c>
      <c r="AI1244" s="31">
        <f t="shared" si="814"/>
        <v>2.7966189339503712E-2</v>
      </c>
      <c r="AJ1244" s="31">
        <f t="shared" si="814"/>
        <v>5.1074213486314218E-2</v>
      </c>
      <c r="AK1244" s="31">
        <f t="shared" si="814"/>
        <v>7.4701135282405368E-3</v>
      </c>
      <c r="AL1244" s="31">
        <f t="shared" si="815"/>
        <v>2.7225990301098122E-3</v>
      </c>
      <c r="AM1244" s="31">
        <f t="shared" si="816"/>
        <v>1</v>
      </c>
      <c r="AN1244" s="31">
        <f>(Z1244*'Propiedades físicas'!$F$4)/1000</f>
        <v>652.19022213746734</v>
      </c>
      <c r="AO1244" s="31">
        <f>(AA1244*'Propiedades físicas'!$F$6)/1000</f>
        <v>182.94597073321145</v>
      </c>
      <c r="AP1244" s="31">
        <f>(AB1244*'Propiedades físicas'!$F$9)/1000</f>
        <v>122.21980215853388</v>
      </c>
      <c r="AQ1244" s="31">
        <f>(AC1244*'Propiedades físicas'!$F$5)/1000</f>
        <v>106.53714590432864</v>
      </c>
      <c r="AR1244" s="31">
        <f>(AD1244*'Propiedades físicas'!$F$8)/1000</f>
        <v>18.759715894299699</v>
      </c>
      <c r="AS1244" s="31">
        <f>(AE1244*'Propiedades físicas'!$F$7)/1000</f>
        <v>1.7760470743373167</v>
      </c>
      <c r="AT1244" s="31">
        <f t="shared" si="817"/>
        <v>1084.4289039021783</v>
      </c>
      <c r="AU1244" s="31">
        <f t="shared" si="818"/>
        <v>0.60141353646204421</v>
      </c>
      <c r="AV1244" s="31">
        <f t="shared" si="821"/>
        <v>0.16870259550893918</v>
      </c>
      <c r="AW1244" s="31">
        <f t="shared" si="821"/>
        <v>0.11270430151644023</v>
      </c>
      <c r="AX1244" s="31">
        <f t="shared" si="821"/>
        <v>9.8242628466438317E-2</v>
      </c>
      <c r="AY1244" s="31">
        <f t="shared" si="821"/>
        <v>1.7299166249438086E-2</v>
      </c>
      <c r="AZ1244" s="31">
        <f t="shared" si="822"/>
        <v>1.6377717967000318E-3</v>
      </c>
      <c r="BA1244" s="31">
        <f t="shared" si="819"/>
        <v>1</v>
      </c>
      <c r="BB1244" s="34">
        <f>AU1244*'Propiedades físicas'!$C$4+'Diseño reactor'!AV1244*'Propiedades físicas'!$C$5+'Diseño reactor'!AW1244*'Propiedades físicas'!$C$8+'Diseño reactor'!AX1244*'Propiedades físicas'!$C$9+'Diseño reactor'!AY1244*'Propiedades físicas'!$C$7+'Diseño reactor'!AZ1244*'Propiedades físicas'!$C$6</f>
        <v>875.74282557924914</v>
      </c>
      <c r="BC1244" s="45">
        <f>AU1244*'Propiedades físicas'!$L$4+'Diseño reactor'!AV1244*'Propiedades físicas'!$L$5+'Diseño reactor'!AW1244*'Propiedades físicas'!$L$8+AX1244*'Propiedades físicas'!$L$9+'Diseño reactor'!AY1244*'Propiedades físicas'!$L$7+'Diseño reactor'!AZ1244*'Propiedades físicas'!$L$6</f>
        <v>2.0543140990038951</v>
      </c>
      <c r="BD1244" s="29">
        <f t="shared" si="798"/>
        <v>2.4253221721314979</v>
      </c>
      <c r="BE1244" s="58">
        <f t="shared" si="799"/>
        <v>42.305413827274734</v>
      </c>
      <c r="BF1244" s="30">
        <f>AU1244*'Propiedades físicas'!$I$4+'Diseño reactor'!AV1244*'Propiedades físicas'!$I$5+'Diseño reactor'!AW1244*'Propiedades físicas'!$I$8+'Diseño reactor'!AX1244*'Propiedades físicas'!$I$9+'Diseño reactor'!AY1244*'Propiedades físicas'!$I$7+'Diseño reactor'!AZ1244*'Propiedades físicas'!$I$6</f>
        <v>1.9806377198600456E-2</v>
      </c>
      <c r="BG1244" s="24">
        <f>AU1244*'Propiedades físicas'!$O$4+'Diseño reactor'!AV1244*'Propiedades físicas'!$O$5+'Diseño reactor'!AW1244*'Propiedades físicas'!$O$8+'Diseño reactor'!AX1244*'Propiedades físicas'!$O$9+'Diseño reactor'!AY1244*'Propiedades físicas'!$O$7+'Diseño reactor'!AZ1244*'Propiedades físicas'!$O$6</f>
        <v>0.15147105161502675</v>
      </c>
      <c r="BH1244" s="54">
        <f t="shared" si="800"/>
        <v>41513.155092220339</v>
      </c>
      <c r="BI1244" s="34">
        <f t="shared" si="820"/>
        <v>268.62241659671463</v>
      </c>
      <c r="BJ1244" s="27">
        <f t="shared" si="801"/>
        <v>4796.1887724089283</v>
      </c>
      <c r="BK1244" s="34">
        <f t="shared" si="802"/>
        <v>558.83365930843422</v>
      </c>
      <c r="BL1244" s="27">
        <f t="shared" si="803"/>
        <v>105.32904316928693</v>
      </c>
      <c r="BM1244" s="34">
        <f t="shared" si="804"/>
        <v>1.1054421768707483</v>
      </c>
      <c r="BN1244" s="45">
        <f t="shared" si="805"/>
        <v>1252.3217175701652</v>
      </c>
      <c r="BO1244" s="45">
        <f t="shared" si="806"/>
        <v>96.792165108007922</v>
      </c>
      <c r="BP1244" s="66">
        <f t="shared" si="807"/>
        <v>6.6904769740287282</v>
      </c>
    </row>
    <row r="1245" spans="8:68">
      <c r="H1245" s="68">
        <v>1240</v>
      </c>
      <c r="I1245" s="31">
        <f>('Propiedades físicas'!$C$10*'Diseño reactor'!H1245)/1000</f>
        <v>1085.3041491837778</v>
      </c>
      <c r="J1245" s="31">
        <f t="shared" si="785"/>
        <v>0.42015871803580856</v>
      </c>
      <c r="K1245" s="31">
        <f>(I1245*1000)/'Propiedades físicas'!$F$10</f>
        <v>7089.387137498783</v>
      </c>
      <c r="L1245" s="31">
        <f t="shared" si="786"/>
        <v>1012.7695910712547</v>
      </c>
      <c r="M1245" s="31">
        <f t="shared" si="787"/>
        <v>6076.6175464275275</v>
      </c>
      <c r="N1245" s="31">
        <f t="shared" si="788"/>
        <v>0.81674967021875378</v>
      </c>
      <c r="O1245" s="32">
        <f t="shared" si="789"/>
        <v>4.9004980213125222</v>
      </c>
      <c r="P1245" s="33">
        <f t="shared" si="790"/>
        <v>0.59871474746509956</v>
      </c>
      <c r="Q1245" s="31">
        <f t="shared" si="791"/>
        <v>4.6087195318725271</v>
      </c>
      <c r="R1245" s="31">
        <f t="shared" si="792"/>
        <v>0.15982953954552964</v>
      </c>
      <c r="S1245" s="31">
        <f t="shared" si="793"/>
        <v>0.2917784894399934</v>
      </c>
      <c r="T1245" s="31">
        <f t="shared" si="794"/>
        <v>4.2667199729909976E-2</v>
      </c>
      <c r="U1245" s="31">
        <f t="shared" si="795"/>
        <v>1.553818347821463E-2</v>
      </c>
      <c r="V1245" s="47">
        <f t="shared" si="808"/>
        <v>5.9290198292660345E-4</v>
      </c>
      <c r="W1245" s="31">
        <f t="shared" si="796"/>
        <v>0.26695440562009276</v>
      </c>
      <c r="X1245" s="34">
        <f>(S1245*H1245*'Propiedades físicas'!$F$5*60*24*365)/(1000000)</f>
        <v>55997.852161060378</v>
      </c>
      <c r="Y1245" s="34">
        <f>(U1245*H1245*'Propiedades físicas'!$F$7*60*24*365)/(1000000)</f>
        <v>932.58786506670174</v>
      </c>
      <c r="Z1245" s="31">
        <f t="shared" si="809"/>
        <v>742.40628685672345</v>
      </c>
      <c r="AA1245" s="31">
        <f t="shared" si="810"/>
        <v>5714.8122195219339</v>
      </c>
      <c r="AB1245" s="31">
        <f t="shared" si="810"/>
        <v>198.18862903645675</v>
      </c>
      <c r="AC1245" s="31">
        <f t="shared" si="810"/>
        <v>361.80532690559181</v>
      </c>
      <c r="AD1245" s="31">
        <f t="shared" si="810"/>
        <v>52.907327665088367</v>
      </c>
      <c r="AE1245" s="31">
        <f t="shared" si="811"/>
        <v>19.267347512986142</v>
      </c>
      <c r="AF1245" s="31">
        <f t="shared" si="812"/>
        <v>7089.3871374987802</v>
      </c>
      <c r="AG1245" s="31">
        <f t="shared" si="813"/>
        <v>0.10472079919712964</v>
      </c>
      <c r="AH1245" s="31">
        <f t="shared" si="814"/>
        <v>0.80610807516687366</v>
      </c>
      <c r="AI1245" s="31">
        <f t="shared" si="814"/>
        <v>2.7955678705730836E-2</v>
      </c>
      <c r="AJ1245" s="31">
        <f t="shared" si="814"/>
        <v>5.1034781975983469E-2</v>
      </c>
      <c r="AK1245" s="31">
        <f t="shared" si="814"/>
        <v>7.4628915925946592E-3</v>
      </c>
      <c r="AL1245" s="31">
        <f t="shared" si="815"/>
        <v>2.7177733616877762E-3</v>
      </c>
      <c r="AM1245" s="31">
        <f t="shared" si="816"/>
        <v>0.99999999999999989</v>
      </c>
      <c r="AN1245" s="31">
        <f>(Z1245*'Propiedades físicas'!$F$4)/1000</f>
        <v>652.85724053606543</v>
      </c>
      <c r="AO1245" s="31">
        <f>(AA1245*'Propiedades físicas'!$F$6)/1000</f>
        <v>183.10258351348276</v>
      </c>
      <c r="AP1245" s="31">
        <f>(AB1245*'Propiedades físicas'!$F$9)/1000</f>
        <v>122.27247468404198</v>
      </c>
      <c r="AQ1245" s="31">
        <f>(AC1245*'Propiedades físicas'!$F$5)/1000</f>
        <v>106.54081461388962</v>
      </c>
      <c r="AR1245" s="31">
        <f>(AD1245*'Propiedades físicas'!$F$8)/1000</f>
        <v>18.756705803827121</v>
      </c>
      <c r="AS1245" s="31">
        <f>(AE1245*'Propiedades físicas'!$F$7)/1000</f>
        <v>1.7743300324708939</v>
      </c>
      <c r="AT1245" s="31">
        <f t="shared" si="817"/>
        <v>1085.3041491837778</v>
      </c>
      <c r="AU1245" s="31">
        <f t="shared" si="818"/>
        <v>0.60154311676322092</v>
      </c>
      <c r="AV1245" s="31">
        <f t="shared" si="821"/>
        <v>0.16871084815366116</v>
      </c>
      <c r="AW1245" s="31">
        <f t="shared" si="821"/>
        <v>0.11266194345244064</v>
      </c>
      <c r="AX1245" s="31">
        <f t="shared" si="821"/>
        <v>9.8166780891803959E-2</v>
      </c>
      <c r="AY1245" s="31">
        <f t="shared" si="821"/>
        <v>1.7282441809453538E-2</v>
      </c>
      <c r="AZ1245" s="31">
        <f t="shared" si="822"/>
        <v>1.6348689294197487E-3</v>
      </c>
      <c r="BA1245" s="31">
        <f t="shared" si="819"/>
        <v>0.99999999999999989</v>
      </c>
      <c r="BB1245" s="34">
        <f>AU1245*'Propiedades físicas'!$C$4+'Diseño reactor'!AV1245*'Propiedades físicas'!$C$5+'Diseño reactor'!AW1245*'Propiedades físicas'!$C$8+'Diseño reactor'!AX1245*'Propiedades físicas'!$C$9+'Diseño reactor'!AY1245*'Propiedades físicas'!$C$7+'Diseño reactor'!AZ1245*'Propiedades físicas'!$C$6</f>
        <v>875.74195995801995</v>
      </c>
      <c r="BC1245" s="45">
        <f>AU1245*'Propiedades físicas'!$L$4+'Diseño reactor'!AV1245*'Propiedades físicas'!$L$5+'Diseño reactor'!AW1245*'Propiedades físicas'!$L$8+AX1245*'Propiedades físicas'!$L$9+'Diseño reactor'!AY1245*'Propiedades físicas'!$L$7+'Diseño reactor'!AZ1245*'Propiedades físicas'!$L$6</f>
        <v>2.0544106931517154</v>
      </c>
      <c r="BD1245" s="29">
        <f t="shared" si="798"/>
        <v>2.423776834141449</v>
      </c>
      <c r="BE1245" s="58">
        <f t="shared" si="799"/>
        <v>42.303714793369899</v>
      </c>
      <c r="BF1245" s="30">
        <f>AU1245*'Propiedades físicas'!$I$4+'Diseño reactor'!AV1245*'Propiedades físicas'!$I$5+'Diseño reactor'!AW1245*'Propiedades físicas'!$I$8+'Diseño reactor'!AX1245*'Propiedades físicas'!$I$9+'Diseño reactor'!AY1245*'Propiedades físicas'!$I$7+'Diseño reactor'!AZ1245*'Propiedades físicas'!$I$6</f>
        <v>1.9806775611266418E-2</v>
      </c>
      <c r="BG1245" s="24">
        <f>AU1245*'Propiedades físicas'!$O$4+'Diseño reactor'!AV1245*'Propiedades físicas'!$O$5+'Diseño reactor'!AW1245*'Propiedades físicas'!$O$8+'Diseño reactor'!AX1245*'Propiedades físicas'!$O$9+'Diseño reactor'!AY1245*'Propiedades físicas'!$O$7+'Diseño reactor'!AZ1245*'Propiedades físicas'!$O$6</f>
        <v>0.15147544023700182</v>
      </c>
      <c r="BH1245" s="54">
        <f t="shared" si="800"/>
        <v>41512.279023884563</v>
      </c>
      <c r="BI1245" s="34">
        <f t="shared" si="820"/>
        <v>268.63266777093304</v>
      </c>
      <c r="BJ1245" s="27">
        <f t="shared" si="801"/>
        <v>4796.1823040581612</v>
      </c>
      <c r="BK1245" s="34">
        <f t="shared" si="802"/>
        <v>558.84909689548283</v>
      </c>
      <c r="BL1245" s="27">
        <f t="shared" si="803"/>
        <v>105.32959157358366</v>
      </c>
      <c r="BM1245" s="34">
        <f t="shared" si="804"/>
        <v>1.1054421768707483</v>
      </c>
      <c r="BN1245" s="45">
        <f t="shared" si="805"/>
        <v>1253.4808343672548</v>
      </c>
      <c r="BO1245" s="45">
        <f t="shared" si="806"/>
        <v>96.811571765722192</v>
      </c>
      <c r="BP1245" s="66">
        <f t="shared" si="807"/>
        <v>6.690470360878459</v>
      </c>
    </row>
    <row r="1246" spans="8:68">
      <c r="H1246" s="68">
        <v>1241</v>
      </c>
      <c r="I1246" s="31">
        <f>('Propiedades físicas'!$C$10*'Diseño reactor'!H1246)/1000</f>
        <v>1086.1793944653778</v>
      </c>
      <c r="J1246" s="31">
        <f t="shared" si="785"/>
        <v>0.41982015339597306</v>
      </c>
      <c r="K1246" s="31">
        <f>(I1246*1000)/'Propiedades físicas'!$F$10</f>
        <v>7095.104385190315</v>
      </c>
      <c r="L1246" s="31">
        <f t="shared" si="786"/>
        <v>1013.5863407414736</v>
      </c>
      <c r="M1246" s="31">
        <f t="shared" si="787"/>
        <v>6081.5180444488415</v>
      </c>
      <c r="N1246" s="31">
        <f t="shared" si="788"/>
        <v>0.81674967021875389</v>
      </c>
      <c r="O1246" s="32">
        <f t="shared" si="789"/>
        <v>4.9004980213125231</v>
      </c>
      <c r="P1246" s="33">
        <f t="shared" si="790"/>
        <v>0.59884356610188294</v>
      </c>
      <c r="Q1246" s="31">
        <f t="shared" si="791"/>
        <v>4.6089446319758647</v>
      </c>
      <c r="R1246" s="31">
        <f t="shared" si="792"/>
        <v>0.15976947799656288</v>
      </c>
      <c r="S1246" s="31">
        <f t="shared" si="793"/>
        <v>0.29155338933665848</v>
      </c>
      <c r="T1246" s="31">
        <f t="shared" si="794"/>
        <v>4.2625967020828472E-2</v>
      </c>
      <c r="U1246" s="31">
        <f t="shared" si="795"/>
        <v>1.5510659099479549E-2</v>
      </c>
      <c r="V1246" s="47">
        <f t="shared" si="808"/>
        <v>5.9302955089701032E-4</v>
      </c>
      <c r="W1246" s="31">
        <f t="shared" si="796"/>
        <v>0.26679668454412481</v>
      </c>
      <c r="X1246" s="34">
        <f>(S1246*H1246*'Propiedades físicas'!$F$5*60*24*365)/(1000000)</f>
        <v>55999.775880473739</v>
      </c>
      <c r="Y1246" s="34">
        <f>(U1246*H1246*'Propiedades físicas'!$F$7*60*24*365)/(1000000)</f>
        <v>931.68663122954729</v>
      </c>
      <c r="Z1246" s="31">
        <f t="shared" si="809"/>
        <v>743.16486553243669</v>
      </c>
      <c r="AA1246" s="31">
        <f t="shared" si="810"/>
        <v>5719.7002882820479</v>
      </c>
      <c r="AB1246" s="31">
        <f t="shared" si="810"/>
        <v>198.27392219373453</v>
      </c>
      <c r="AC1246" s="31">
        <f t="shared" si="810"/>
        <v>361.81775616679317</v>
      </c>
      <c r="AD1246" s="31">
        <f t="shared" si="810"/>
        <v>52.898825072848133</v>
      </c>
      <c r="AE1246" s="31">
        <f t="shared" si="811"/>
        <v>19.248727942454121</v>
      </c>
      <c r="AF1246" s="31">
        <f t="shared" si="812"/>
        <v>7095.104385190315</v>
      </c>
      <c r="AG1246" s="31">
        <f t="shared" si="813"/>
        <v>0.10474333077941073</v>
      </c>
      <c r="AH1246" s="31">
        <f t="shared" si="814"/>
        <v>0.80614744727658094</v>
      </c>
      <c r="AI1246" s="31">
        <f t="shared" si="814"/>
        <v>2.7945173380055373E-2</v>
      </c>
      <c r="AJ1246" s="31">
        <f t="shared" si="814"/>
        <v>5.0995409866276126E-2</v>
      </c>
      <c r="AK1246" s="31">
        <f t="shared" si="814"/>
        <v>7.4556796068095061E-3</v>
      </c>
      <c r="AL1246" s="31">
        <f t="shared" si="815"/>
        <v>2.7129590908672452E-3</v>
      </c>
      <c r="AM1246" s="31">
        <f t="shared" si="816"/>
        <v>0.99999999999999989</v>
      </c>
      <c r="AN1246" s="31">
        <f>(Z1246*'Propiedades físicas'!$F$4)/1000</f>
        <v>653.52431945191415</v>
      </c>
      <c r="AO1246" s="31">
        <f>(AA1246*'Propiedades físicas'!$F$6)/1000</f>
        <v>183.25919723655682</v>
      </c>
      <c r="AP1246" s="31">
        <f>(AB1246*'Propiedades físicas'!$F$9)/1000</f>
        <v>122.32509629742451</v>
      </c>
      <c r="AQ1246" s="31">
        <f>(AC1246*'Propiedades físicas'!$F$5)/1000</f>
        <v>106.54447465843559</v>
      </c>
      <c r="AR1246" s="31">
        <f>(AD1246*'Propiedades físicas'!$F$8)/1000</f>
        <v>18.753691464826112</v>
      </c>
      <c r="AS1246" s="31">
        <f>(AE1246*'Propiedades físicas'!$F$7)/1000</f>
        <v>1.7726153562206</v>
      </c>
      <c r="AT1246" s="31">
        <f t="shared" si="817"/>
        <v>1086.1793944653775</v>
      </c>
      <c r="AU1246" s="31">
        <f t="shared" si="818"/>
        <v>0.60167254394802971</v>
      </c>
      <c r="AV1246" s="31">
        <f t="shared" si="821"/>
        <v>0.16871908836639074</v>
      </c>
      <c r="AW1246" s="31">
        <f t="shared" si="821"/>
        <v>0.1126196067801797</v>
      </c>
      <c r="AX1246" s="31">
        <f t="shared" si="821"/>
        <v>9.8091047575872364E-2</v>
      </c>
      <c r="AY1246" s="31">
        <f t="shared" si="821"/>
        <v>1.7265740411193092E-2</v>
      </c>
      <c r="AZ1246" s="31">
        <f t="shared" si="822"/>
        <v>1.6319729183346269E-3</v>
      </c>
      <c r="BA1246" s="31">
        <f t="shared" si="819"/>
        <v>1.0000000000000002</v>
      </c>
      <c r="BB1246" s="34">
        <f>AU1246*'Propiedades físicas'!$C$4+'Diseño reactor'!AV1246*'Propiedades físicas'!$C$5+'Diseño reactor'!AW1246*'Propiedades físicas'!$C$8+'Diseño reactor'!AX1246*'Propiedades físicas'!$C$9+'Diseño reactor'!AY1246*'Propiedades físicas'!$C$7+'Diseño reactor'!AZ1246*'Propiedades físicas'!$C$6</f>
        <v>875.74109625320932</v>
      </c>
      <c r="BC1246" s="45">
        <f>AU1246*'Propiedades físicas'!$L$4+'Diseño reactor'!AV1246*'Propiedades físicas'!$L$5+'Diseño reactor'!AW1246*'Propiedades físicas'!$L$8+AX1246*'Propiedades físicas'!$L$9+'Diseño reactor'!AY1246*'Propiedades físicas'!$L$7+'Diseño reactor'!AZ1246*'Propiedades físicas'!$L$6</f>
        <v>2.0545071676192235</v>
      </c>
      <c r="BD1246" s="29">
        <f t="shared" si="798"/>
        <v>2.4222334684641664</v>
      </c>
      <c r="BE1246" s="58">
        <f t="shared" si="799"/>
        <v>42.302017990742549</v>
      </c>
      <c r="BF1246" s="30">
        <f>AU1246*'Propiedades físicas'!$I$4+'Diseño reactor'!AV1246*'Propiedades físicas'!$I$5+'Diseño reactor'!AW1246*'Propiedades físicas'!$I$8+'Diseño reactor'!AX1246*'Propiedades físicas'!$I$9+'Diseño reactor'!AY1246*'Propiedades físicas'!$I$7+'Diseño reactor'!AZ1246*'Propiedades físicas'!$I$6</f>
        <v>1.9807173144804908E-2</v>
      </c>
      <c r="BG1246" s="24">
        <f>AU1246*'Propiedades físicas'!$O$4+'Diseño reactor'!AV1246*'Propiedades físicas'!$O$5+'Diseño reactor'!AW1246*'Propiedades físicas'!$O$8+'Diseño reactor'!AX1246*'Propiedades físicas'!$O$9+'Diseño reactor'!AY1246*'Propiedades físicas'!$O$7+'Diseño reactor'!AZ1246*'Propiedades físicas'!$O$6</f>
        <v>0.15147982397564519</v>
      </c>
      <c r="BH1246" s="54">
        <f t="shared" si="800"/>
        <v>41511.404924087758</v>
      </c>
      <c r="BI1246" s="34">
        <f t="shared" si="820"/>
        <v>268.64289994698851</v>
      </c>
      <c r="BJ1246" s="27">
        <f t="shared" si="801"/>
        <v>4796.1758705320308</v>
      </c>
      <c r="BK1246" s="34">
        <f t="shared" si="802"/>
        <v>558.86452048032993</v>
      </c>
      <c r="BL1246" s="27">
        <f t="shared" si="803"/>
        <v>105.33013945591301</v>
      </c>
      <c r="BM1246" s="34">
        <f t="shared" si="804"/>
        <v>1.1054421768707483</v>
      </c>
      <c r="BN1246" s="45">
        <f t="shared" si="805"/>
        <v>1254.6400281472768</v>
      </c>
      <c r="BO1246" s="45">
        <f t="shared" si="806"/>
        <v>96.830955498714772</v>
      </c>
      <c r="BP1246" s="66">
        <f t="shared" si="807"/>
        <v>6.6904637623691947</v>
      </c>
    </row>
    <row r="1247" spans="8:68">
      <c r="H1247" s="68">
        <v>1242</v>
      </c>
      <c r="I1247" s="31">
        <f>('Propiedades físicas'!$C$10*'Diseño reactor'!H1247)/1000</f>
        <v>1087.0546397469777</v>
      </c>
      <c r="J1247" s="31">
        <f t="shared" si="785"/>
        <v>0.41948213394879424</v>
      </c>
      <c r="K1247" s="31">
        <f>(I1247*1000)/'Propiedades físicas'!$F$10</f>
        <v>7100.8216328818471</v>
      </c>
      <c r="L1247" s="31">
        <f t="shared" si="786"/>
        <v>1014.4030904116923</v>
      </c>
      <c r="M1247" s="31">
        <f t="shared" si="787"/>
        <v>6086.4185424701545</v>
      </c>
      <c r="N1247" s="31">
        <f t="shared" si="788"/>
        <v>0.81674967021875389</v>
      </c>
      <c r="O1247" s="32">
        <f t="shared" si="789"/>
        <v>4.900498021312524</v>
      </c>
      <c r="P1247" s="33">
        <f t="shared" si="790"/>
        <v>0.59897223261218491</v>
      </c>
      <c r="Q1247" s="31">
        <f t="shared" si="791"/>
        <v>4.6091693932215252</v>
      </c>
      <c r="R1247" s="31">
        <f t="shared" si="792"/>
        <v>0.15970944681352656</v>
      </c>
      <c r="S1247" s="31">
        <f t="shared" si="793"/>
        <v>0.29132862809099747</v>
      </c>
      <c r="T1247" s="31">
        <f t="shared" si="794"/>
        <v>4.2584791101656444E-2</v>
      </c>
      <c r="U1247" s="31">
        <f t="shared" si="795"/>
        <v>1.5483199691385997E-2</v>
      </c>
      <c r="V1247" s="47">
        <f t="shared" si="808"/>
        <v>5.9315696821789189E-4</v>
      </c>
      <c r="W1247" s="31">
        <f t="shared" si="796"/>
        <v>0.26663914972655045</v>
      </c>
      <c r="X1247" s="34">
        <f>(S1247*H1247*'Propiedades físicas'!$F$5*60*24*365)/(1000000)</f>
        <v>56001.695058993158</v>
      </c>
      <c r="Y1247" s="34">
        <f>(U1247*H1247*'Propiedades físicas'!$F$7*60*24*365)/(1000000)</f>
        <v>930.78663866392606</v>
      </c>
      <c r="Z1247" s="31">
        <f t="shared" si="809"/>
        <v>743.92351290433362</v>
      </c>
      <c r="AA1247" s="31">
        <f t="shared" si="810"/>
        <v>5724.5883863811341</v>
      </c>
      <c r="AB1247" s="31">
        <f t="shared" si="810"/>
        <v>198.35913294239998</v>
      </c>
      <c r="AC1247" s="31">
        <f t="shared" si="810"/>
        <v>361.83015608901883</v>
      </c>
      <c r="AD1247" s="31">
        <f t="shared" si="810"/>
        <v>52.890310548257304</v>
      </c>
      <c r="AE1247" s="31">
        <f t="shared" si="811"/>
        <v>19.230134016701406</v>
      </c>
      <c r="AF1247" s="31">
        <f t="shared" si="812"/>
        <v>7100.8216328818453</v>
      </c>
      <c r="AG1247" s="31">
        <f t="shared" si="813"/>
        <v>0.10476583575334995</v>
      </c>
      <c r="AH1247" s="31">
        <f t="shared" si="814"/>
        <v>0.80618676011691748</v>
      </c>
      <c r="AI1247" s="31">
        <f t="shared" si="814"/>
        <v>2.7934673365664669E-2</v>
      </c>
      <c r="AJ1247" s="31">
        <f t="shared" si="814"/>
        <v>5.0956097025939694E-2</v>
      </c>
      <c r="AK1247" s="31">
        <f t="shared" si="814"/>
        <v>7.448477554109741E-3</v>
      </c>
      <c r="AL1247" s="31">
        <f t="shared" si="815"/>
        <v>2.7081561840185133E-3</v>
      </c>
      <c r="AM1247" s="31">
        <f t="shared" si="816"/>
        <v>1</v>
      </c>
      <c r="AN1247" s="31">
        <f>(Z1247*'Propiedades físicas'!$F$4)/1000</f>
        <v>654.19145877781284</v>
      </c>
      <c r="AO1247" s="31">
        <f>(AA1247*'Propiedades físicas'!$F$6)/1000</f>
        <v>183.41581189965154</v>
      </c>
      <c r="AP1247" s="31">
        <f>(AB1247*'Propiedades físicas'!$F$9)/1000</f>
        <v>122.37766706881365</v>
      </c>
      <c r="AQ1247" s="31">
        <f>(AC1247*'Propiedades físicas'!$F$5)/1000</f>
        <v>106.54812606353339</v>
      </c>
      <c r="AR1247" s="31">
        <f>(AD1247*'Propiedades físicas'!$F$8)/1000</f>
        <v>18.750672895568172</v>
      </c>
      <c r="AS1247" s="31">
        <f>(AE1247*'Propiedades físicas'!$F$7)/1000</f>
        <v>1.7709030415980327</v>
      </c>
      <c r="AT1247" s="31">
        <f t="shared" si="817"/>
        <v>1087.0546397469777</v>
      </c>
      <c r="AU1247" s="31">
        <f t="shared" si="818"/>
        <v>0.60180181828770085</v>
      </c>
      <c r="AV1247" s="31">
        <f t="shared" si="821"/>
        <v>0.16872731617459755</v>
      </c>
      <c r="AW1247" s="31">
        <f t="shared" si="821"/>
        <v>0.11257729151250227</v>
      </c>
      <c r="AX1247" s="31">
        <f t="shared" si="821"/>
        <v>9.8015428266175722E-2</v>
      </c>
      <c r="AY1247" s="31">
        <f t="shared" si="821"/>
        <v>1.7249062015808669E-2</v>
      </c>
      <c r="AZ1247" s="31">
        <f t="shared" si="822"/>
        <v>1.6290837432148095E-3</v>
      </c>
      <c r="BA1247" s="31">
        <f t="shared" si="819"/>
        <v>0.99999999999999989</v>
      </c>
      <c r="BB1247" s="34">
        <f>AU1247*'Propiedades físicas'!$C$4+'Diseño reactor'!AV1247*'Propiedades físicas'!$C$5+'Diseño reactor'!AW1247*'Propiedades físicas'!$C$8+'Diseño reactor'!AX1247*'Propiedades físicas'!$C$9+'Diseño reactor'!AY1247*'Propiedades físicas'!$C$7+'Diseño reactor'!AZ1247*'Propiedades físicas'!$C$6</f>
        <v>875.74023445945249</v>
      </c>
      <c r="BC1247" s="45">
        <f>AU1247*'Propiedades físicas'!$L$4+'Diseño reactor'!AV1247*'Propiedades físicas'!$L$5+'Diseño reactor'!AW1247*'Propiedades físicas'!$L$8+AX1247*'Propiedades físicas'!$L$9+'Diseño reactor'!AY1247*'Propiedades físicas'!$L$7+'Diseño reactor'!AZ1247*'Propiedades físicas'!$L$6</f>
        <v>2.0546035226255897</v>
      </c>
      <c r="BD1247" s="29">
        <f t="shared" si="798"/>
        <v>2.4206920713224207</v>
      </c>
      <c r="BE1247" s="58">
        <f t="shared" si="799"/>
        <v>42.300323414967728</v>
      </c>
      <c r="BF1247" s="30">
        <f>AU1247*'Propiedades físicas'!$I$4+'Diseño reactor'!AV1247*'Propiedades físicas'!$I$5+'Diseño reactor'!AW1247*'Propiedades físicas'!$I$8+'Diseño reactor'!AX1247*'Propiedades físicas'!$I$9+'Diseño reactor'!AY1247*'Propiedades físicas'!$I$7+'Diseño reactor'!AZ1247*'Propiedades físicas'!$I$6</f>
        <v>1.9807569801612031E-2</v>
      </c>
      <c r="BG1247" s="24">
        <f>AU1247*'Propiedades físicas'!$O$4+'Diseño reactor'!AV1247*'Propiedades físicas'!$O$5+'Diseño reactor'!AW1247*'Propiedades físicas'!$O$8+'Diseño reactor'!AX1247*'Propiedades físicas'!$O$9+'Diseño reactor'!AY1247*'Propiedades físicas'!$O$7+'Diseño reactor'!AZ1247*'Propiedades físicas'!$O$6</f>
        <v>0.15148420283862915</v>
      </c>
      <c r="BH1247" s="54">
        <f t="shared" si="800"/>
        <v>41510.532787319229</v>
      </c>
      <c r="BI1247" s="34">
        <f t="shared" si="820"/>
        <v>268.65311317244817</v>
      </c>
      <c r="BJ1247" s="27">
        <f t="shared" si="801"/>
        <v>4796.1694717115934</v>
      </c>
      <c r="BK1247" s="34">
        <f t="shared" si="802"/>
        <v>558.87993007784598</v>
      </c>
      <c r="BL1247" s="27">
        <f t="shared" si="803"/>
        <v>105.33068681687169</v>
      </c>
      <c r="BM1247" s="34">
        <f t="shared" si="804"/>
        <v>1.1054421768707483</v>
      </c>
      <c r="BN1247" s="45">
        <f t="shared" si="805"/>
        <v>1255.7992987683676</v>
      </c>
      <c r="BO1247" s="45">
        <f t="shared" si="806"/>
        <v>96.850316347579508</v>
      </c>
      <c r="BP1247" s="66">
        <f t="shared" si="807"/>
        <v>6.6904571784599494</v>
      </c>
    </row>
    <row r="1248" spans="8:68">
      <c r="H1248" s="68">
        <v>1243</v>
      </c>
      <c r="I1248" s="31">
        <f>('Propiedades físicas'!$C$10*'Diseño reactor'!H1248)/1000</f>
        <v>1087.9298850285775</v>
      </c>
      <c r="J1248" s="31">
        <f t="shared" si="785"/>
        <v>0.41914465837844128</v>
      </c>
      <c r="K1248" s="31">
        <f>(I1248*1000)/'Propiedades físicas'!$F$10</f>
        <v>7106.5388805733774</v>
      </c>
      <c r="L1248" s="31">
        <f t="shared" si="786"/>
        <v>1015.219840081911</v>
      </c>
      <c r="M1248" s="31">
        <f t="shared" si="787"/>
        <v>6091.3190404914658</v>
      </c>
      <c r="N1248" s="31">
        <f t="shared" si="788"/>
        <v>0.81674967021875378</v>
      </c>
      <c r="O1248" s="32">
        <f t="shared" si="789"/>
        <v>4.9004980213125231</v>
      </c>
      <c r="P1248" s="33">
        <f t="shared" si="790"/>
        <v>0.59910074726532336</v>
      </c>
      <c r="Q1248" s="31">
        <f t="shared" si="791"/>
        <v>4.6093938163577484</v>
      </c>
      <c r="R1248" s="31">
        <f t="shared" si="792"/>
        <v>0.1596494460144306</v>
      </c>
      <c r="S1248" s="31">
        <f t="shared" si="793"/>
        <v>0.29110420495477507</v>
      </c>
      <c r="T1248" s="31">
        <f t="shared" si="794"/>
        <v>4.2543671876654754E-2</v>
      </c>
      <c r="U1248" s="31">
        <f t="shared" si="795"/>
        <v>1.5455805062344985E-2</v>
      </c>
      <c r="V1248" s="47">
        <f t="shared" si="808"/>
        <v>5.9328423515595137E-4</v>
      </c>
      <c r="W1248" s="31">
        <f t="shared" si="796"/>
        <v>0.26648180083762557</v>
      </c>
      <c r="X1248" s="34">
        <f>(S1248*H1248*'Propiedades físicas'!$F$5*60*24*365)/(1000000)</f>
        <v>56003.60971000907</v>
      </c>
      <c r="Y1248" s="34">
        <f>(U1248*H1248*'Propiedades físicas'!$F$7*60*24*365)/(1000000)</f>
        <v>929.88788527724319</v>
      </c>
      <c r="Z1248" s="31">
        <f t="shared" si="809"/>
        <v>744.68222885079695</v>
      </c>
      <c r="AA1248" s="31">
        <f t="shared" si="810"/>
        <v>5729.4765137326813</v>
      </c>
      <c r="AB1248" s="31">
        <f t="shared" si="810"/>
        <v>198.44426139593722</v>
      </c>
      <c r="AC1248" s="31">
        <f t="shared" si="810"/>
        <v>361.84252675878543</v>
      </c>
      <c r="AD1248" s="31">
        <f t="shared" si="810"/>
        <v>52.881784142681859</v>
      </c>
      <c r="AE1248" s="31">
        <f t="shared" si="811"/>
        <v>19.211565692494815</v>
      </c>
      <c r="AF1248" s="31">
        <f t="shared" si="812"/>
        <v>7106.5388805733783</v>
      </c>
      <c r="AG1248" s="31">
        <f t="shared" si="813"/>
        <v>0.10478831416605344</v>
      </c>
      <c r="AH1248" s="31">
        <f t="shared" si="814"/>
        <v>0.80622601381875625</v>
      </c>
      <c r="AI1248" s="31">
        <f t="shared" si="814"/>
        <v>2.7924178665708798E-2</v>
      </c>
      <c r="AJ1248" s="31">
        <f t="shared" si="814"/>
        <v>5.0916843324100805E-2</v>
      </c>
      <c r="AK1248" s="31">
        <f t="shared" si="814"/>
        <v>7.4412854177496861E-3</v>
      </c>
      <c r="AL1248" s="31">
        <f t="shared" si="815"/>
        <v>2.7033646076308759E-3</v>
      </c>
      <c r="AM1248" s="31">
        <f t="shared" si="816"/>
        <v>1</v>
      </c>
      <c r="AN1248" s="31">
        <f>(Z1248*'Propiedades físicas'!$F$4)/1000</f>
        <v>654.8586584068139</v>
      </c>
      <c r="AO1248" s="31">
        <f>(AA1248*'Propiedades físicas'!$F$6)/1000</f>
        <v>183.57242749999511</v>
      </c>
      <c r="AP1248" s="31">
        <f>(AB1248*'Propiedades físicas'!$F$9)/1000</f>
        <v>122.43018706822346</v>
      </c>
      <c r="AQ1248" s="31">
        <f>(AC1248*'Propiedades físicas'!$F$5)/1000</f>
        <v>106.55176885465956</v>
      </c>
      <c r="AR1248" s="31">
        <f>(AD1248*'Propiedades físicas'!$F$8)/1000</f>
        <v>18.747650114263564</v>
      </c>
      <c r="AS1248" s="31">
        <f>(AE1248*'Propiedades físicas'!$F$7)/1000</f>
        <v>1.7691930846218478</v>
      </c>
      <c r="AT1248" s="31">
        <f t="shared" si="817"/>
        <v>1087.9298850285772</v>
      </c>
      <c r="AU1248" s="31">
        <f t="shared" si="818"/>
        <v>0.60193094005282555</v>
      </c>
      <c r="AV1248" s="31">
        <f t="shared" si="821"/>
        <v>0.16873553160567248</v>
      </c>
      <c r="AW1248" s="31">
        <f t="shared" si="821"/>
        <v>0.11253499766210349</v>
      </c>
      <c r="AX1248" s="31">
        <f t="shared" si="821"/>
        <v>9.7939922710975721E-2</v>
      </c>
      <c r="AY1248" s="31">
        <f t="shared" si="821"/>
        <v>1.7232406584520941E-2</v>
      </c>
      <c r="AZ1248" s="31">
        <f t="shared" si="822"/>
        <v>1.6262013839020292E-3</v>
      </c>
      <c r="BA1248" s="31">
        <f t="shared" si="819"/>
        <v>1.0000000000000002</v>
      </c>
      <c r="BB1248" s="34">
        <f>AU1248*'Propiedades físicas'!$C$4+'Diseño reactor'!AV1248*'Propiedades físicas'!$C$5+'Diseño reactor'!AW1248*'Propiedades físicas'!$C$8+'Diseño reactor'!AX1248*'Propiedades físicas'!$C$9+'Diseño reactor'!AY1248*'Propiedades físicas'!$C$7+'Diseño reactor'!AZ1248*'Propiedades físicas'!$C$6</f>
        <v>875.73937457140562</v>
      </c>
      <c r="BC1248" s="45">
        <f>AU1248*'Propiedades físicas'!$L$4+'Diseño reactor'!AV1248*'Propiedades físicas'!$L$5+'Diseño reactor'!AW1248*'Propiedades físicas'!$L$8+AX1248*'Propiedades físicas'!$L$9+'Diseño reactor'!AY1248*'Propiedades físicas'!$L$7+'Diseño reactor'!AZ1248*'Propiedades físicas'!$L$6</f>
        <v>2.0546997583894622</v>
      </c>
      <c r="BD1248" s="29">
        <f t="shared" si="798"/>
        <v>2.4191526389486069</v>
      </c>
      <c r="BE1248" s="58">
        <f t="shared" si="799"/>
        <v>42.298631061632214</v>
      </c>
      <c r="BF1248" s="30">
        <f>AU1248*'Propiedades físicas'!$I$4+'Diseño reactor'!AV1248*'Propiedades físicas'!$I$5+'Diseño reactor'!AW1248*'Propiedades físicas'!$I$8+'Diseño reactor'!AX1248*'Propiedades físicas'!$I$9+'Diseño reactor'!AY1248*'Propiedades físicas'!$I$7+'Diseño reactor'!AZ1248*'Propiedades físicas'!$I$6</f>
        <v>1.9807965584076048E-2</v>
      </c>
      <c r="BG1248" s="24">
        <f>AU1248*'Propiedades físicas'!$O$4+'Diseño reactor'!AV1248*'Propiedades físicas'!$O$5+'Diseño reactor'!AW1248*'Propiedades físicas'!$O$8+'Diseño reactor'!AX1248*'Propiedades físicas'!$O$9+'Diseño reactor'!AY1248*'Propiedades físicas'!$O$7+'Diseño reactor'!AZ1248*'Propiedades físicas'!$O$6</f>
        <v>0.15148857683361153</v>
      </c>
      <c r="BH1248" s="54">
        <f t="shared" si="800"/>
        <v>41509.662608087092</v>
      </c>
      <c r="BI1248" s="34">
        <f t="shared" si="820"/>
        <v>268.66330749473155</v>
      </c>
      <c r="BJ1248" s="27">
        <f t="shared" si="801"/>
        <v>4796.1631074783772</v>
      </c>
      <c r="BK1248" s="34">
        <f t="shared" si="802"/>
        <v>558.89532570290089</v>
      </c>
      <c r="BL1248" s="27">
        <f t="shared" si="803"/>
        <v>105.33123365705617</v>
      </c>
      <c r="BM1248" s="34">
        <f t="shared" si="804"/>
        <v>1.1054421768707483</v>
      </c>
      <c r="BN1248" s="45">
        <f t="shared" si="805"/>
        <v>1256.9586460890193</v>
      </c>
      <c r="BO1248" s="45">
        <f t="shared" si="806"/>
        <v>96.869654352814507</v>
      </c>
      <c r="BP1248" s="66">
        <f t="shared" si="807"/>
        <v>6.6904506091098952</v>
      </c>
    </row>
    <row r="1249" spans="8:68">
      <c r="H1249" s="68">
        <v>1244</v>
      </c>
      <c r="I1249" s="31">
        <f>('Propiedades físicas'!$C$10*'Diseño reactor'!H1249)/1000</f>
        <v>1088.8051303101774</v>
      </c>
      <c r="J1249" s="31">
        <f t="shared" si="785"/>
        <v>0.41880772537331384</v>
      </c>
      <c r="K1249" s="31">
        <f>(I1249*1000)/'Propiedades físicas'!$F$10</f>
        <v>7112.2561282649094</v>
      </c>
      <c r="L1249" s="31">
        <f t="shared" si="786"/>
        <v>1016.0365897521299</v>
      </c>
      <c r="M1249" s="31">
        <f t="shared" si="787"/>
        <v>6096.2195385127789</v>
      </c>
      <c r="N1249" s="31">
        <f t="shared" si="788"/>
        <v>0.81674967021875389</v>
      </c>
      <c r="O1249" s="32">
        <f t="shared" si="789"/>
        <v>4.9004980213125231</v>
      </c>
      <c r="P1249" s="33">
        <f t="shared" si="790"/>
        <v>0.59922911032998183</v>
      </c>
      <c r="Q1249" s="31">
        <f t="shared" si="791"/>
        <v>4.6096179021306067</v>
      </c>
      <c r="R1249" s="31">
        <f t="shared" si="792"/>
        <v>0.15958947561707318</v>
      </c>
      <c r="S1249" s="31">
        <f t="shared" si="793"/>
        <v>0.29088011918191581</v>
      </c>
      <c r="T1249" s="31">
        <f t="shared" si="794"/>
        <v>4.2502609250253703E-2</v>
      </c>
      <c r="U1249" s="31">
        <f t="shared" si="795"/>
        <v>1.5428475021445075E-2</v>
      </c>
      <c r="V1249" s="47">
        <f t="shared" si="808"/>
        <v>5.9341135197726348E-4</v>
      </c>
      <c r="W1249" s="31">
        <f t="shared" si="796"/>
        <v>0.26632463754838415</v>
      </c>
      <c r="X1249" s="34">
        <f>(S1249*H1249*'Propiedades físicas'!$F$5*60*24*365)/(1000000)</f>
        <v>56005.519846864561</v>
      </c>
      <c r="Y1249" s="34">
        <f>(U1249*H1249*'Propiedades físicas'!$F$7*60*24*365)/(1000000)</f>
        <v>928.99036898060785</v>
      </c>
      <c r="Z1249" s="31">
        <f t="shared" si="809"/>
        <v>745.44101325049735</v>
      </c>
      <c r="AA1249" s="31">
        <f t="shared" si="810"/>
        <v>5734.3646702504748</v>
      </c>
      <c r="AB1249" s="31">
        <f t="shared" si="810"/>
        <v>198.52930766763905</v>
      </c>
      <c r="AC1249" s="31">
        <f t="shared" si="810"/>
        <v>361.85486826230328</v>
      </c>
      <c r="AD1249" s="31">
        <f t="shared" si="810"/>
        <v>52.873245907315606</v>
      </c>
      <c r="AE1249" s="31">
        <f t="shared" si="811"/>
        <v>19.193022926677674</v>
      </c>
      <c r="AF1249" s="31">
        <f t="shared" si="812"/>
        <v>7112.2561282649067</v>
      </c>
      <c r="AG1249" s="31">
        <f t="shared" si="813"/>
        <v>0.10481076606451654</v>
      </c>
      <c r="AH1249" s="31">
        <f t="shared" si="814"/>
        <v>0.80626520851259331</v>
      </c>
      <c r="AI1249" s="31">
        <f t="shared" si="814"/>
        <v>2.7913689283300867E-2</v>
      </c>
      <c r="AJ1249" s="31">
        <f t="shared" si="814"/>
        <v>5.0877648630263929E-2</v>
      </c>
      <c r="AK1249" s="31">
        <f t="shared" si="814"/>
        <v>7.4341031810133181E-3</v>
      </c>
      <c r="AL1249" s="31">
        <f t="shared" si="815"/>
        <v>2.6985843283121426E-3</v>
      </c>
      <c r="AM1249" s="31">
        <f t="shared" si="816"/>
        <v>1</v>
      </c>
      <c r="AN1249" s="31">
        <f>(Z1249*'Propiedades físicas'!$F$4)/1000</f>
        <v>655.52591823222235</v>
      </c>
      <c r="AO1249" s="31">
        <f>(AA1249*'Propiedades físicas'!$F$6)/1000</f>
        <v>183.72904403482519</v>
      </c>
      <c r="AP1249" s="31">
        <f>(AB1249*'Propiedades físicas'!$F$9)/1000</f>
        <v>122.48265636554989</v>
      </c>
      <c r="AQ1249" s="31">
        <f>(AC1249*'Propiedades físicas'!$F$5)/1000</f>
        <v>106.55540305720045</v>
      </c>
      <c r="AR1249" s="31">
        <f>(AD1249*'Propiedades físicas'!$F$8)/1000</f>
        <v>18.74462313906152</v>
      </c>
      <c r="AS1249" s="31">
        <f>(AE1249*'Propiedades físicas'!$F$7)/1000</f>
        <v>1.7674854813177472</v>
      </c>
      <c r="AT1249" s="31">
        <f t="shared" si="817"/>
        <v>1088.805130310177</v>
      </c>
      <c r="AU1249" s="31">
        <f t="shared" si="818"/>
        <v>0.60205990951335542</v>
      </c>
      <c r="AV1249" s="31">
        <f t="shared" si="821"/>
        <v>0.16874373468692674</v>
      </c>
      <c r="AW1249" s="31">
        <f t="shared" si="821"/>
        <v>0.11249272524152897</v>
      </c>
      <c r="AX1249" s="31">
        <f t="shared" si="821"/>
        <v>9.7864530659260512E-2</v>
      </c>
      <c r="AY1249" s="31">
        <f t="shared" si="821"/>
        <v>1.7215774078619177E-2</v>
      </c>
      <c r="AZ1249" s="31">
        <f t="shared" si="822"/>
        <v>1.6233258203093045E-3</v>
      </c>
      <c r="BA1249" s="31">
        <f t="shared" si="819"/>
        <v>1</v>
      </c>
      <c r="BB1249" s="34">
        <f>AU1249*'Propiedades físicas'!$C$4+'Diseño reactor'!AV1249*'Propiedades físicas'!$C$5+'Diseño reactor'!AW1249*'Propiedades físicas'!$C$8+'Diseño reactor'!AX1249*'Propiedades físicas'!$C$9+'Diseño reactor'!AY1249*'Propiedades físicas'!$C$7+'Diseño reactor'!AZ1249*'Propiedades físicas'!$C$6</f>
        <v>875.73851658374042</v>
      </c>
      <c r="BC1249" s="45">
        <f>AU1249*'Propiedades físicas'!$L$4+'Diseño reactor'!AV1249*'Propiedades físicas'!$L$5+'Diseño reactor'!AW1249*'Propiedades físicas'!$L$8+AX1249*'Propiedades físicas'!$L$9+'Diseño reactor'!AY1249*'Propiedades físicas'!$L$7+'Diseño reactor'!AZ1249*'Propiedades físicas'!$L$6</f>
        <v>2.0547958751289541</v>
      </c>
      <c r="BD1249" s="29">
        <f t="shared" si="798"/>
        <v>2.4176151675847488</v>
      </c>
      <c r="BE1249" s="58">
        <f t="shared" si="799"/>
        <v>42.296940926334578</v>
      </c>
      <c r="BF1249" s="30">
        <f>AU1249*'Propiedades físicas'!$I$4+'Diseño reactor'!AV1249*'Propiedades físicas'!$I$5+'Diseño reactor'!AW1249*'Propiedades físicas'!$I$8+'Diseño reactor'!AX1249*'Propiedades físicas'!$I$9+'Diseño reactor'!AY1249*'Propiedades físicas'!$I$7+'Diseño reactor'!AZ1249*'Propiedades físicas'!$I$6</f>
        <v>1.9808360494577265E-2</v>
      </c>
      <c r="BG1249" s="24">
        <f>AU1249*'Propiedades físicas'!$O$4+'Diseño reactor'!AV1249*'Propiedades físicas'!$O$5+'Diseño reactor'!AW1249*'Propiedades físicas'!$O$8+'Diseño reactor'!AX1249*'Propiedades físicas'!$O$9+'Diseño reactor'!AY1249*'Propiedades físicas'!$O$7+'Diseño reactor'!AZ1249*'Propiedades físicas'!$O$6</f>
        <v>0.15149294596823501</v>
      </c>
      <c r="BH1249" s="54">
        <f t="shared" si="800"/>
        <v>41508.794380918254</v>
      </c>
      <c r="BI1249" s="34">
        <f t="shared" si="820"/>
        <v>268.67348296110833</v>
      </c>
      <c r="BJ1249" s="27">
        <f t="shared" si="801"/>
        <v>4796.1567777143191</v>
      </c>
      <c r="BK1249" s="34">
        <f t="shared" si="802"/>
        <v>558.91070737035341</v>
      </c>
      <c r="BL1249" s="27">
        <f t="shared" si="803"/>
        <v>105.33177997706241</v>
      </c>
      <c r="BM1249" s="34">
        <f t="shared" si="804"/>
        <v>1.1054421768707483</v>
      </c>
      <c r="BN1249" s="45">
        <f t="shared" si="805"/>
        <v>1258.1180699680594</v>
      </c>
      <c r="BO1249" s="45">
        <f t="shared" si="806"/>
        <v>96.888969554822381</v>
      </c>
      <c r="BP1249" s="66">
        <f t="shared" si="807"/>
        <v>6.6904440542783288</v>
      </c>
    </row>
    <row r="1250" spans="8:68">
      <c r="H1250" s="68">
        <v>1245</v>
      </c>
      <c r="I1250" s="31">
        <f>('Propiedades físicas'!$C$10*'Diseño reactor'!H1250)/1000</f>
        <v>1089.680375591777</v>
      </c>
      <c r="J1250" s="31">
        <f t="shared" si="785"/>
        <v>0.41847133362602618</v>
      </c>
      <c r="K1250" s="31">
        <f>(I1250*1000)/'Propiedades físicas'!$F$10</f>
        <v>7117.9733759564397</v>
      </c>
      <c r="L1250" s="31">
        <f t="shared" si="786"/>
        <v>1016.8533394223484</v>
      </c>
      <c r="M1250" s="31">
        <f t="shared" si="787"/>
        <v>6101.120036534091</v>
      </c>
      <c r="N1250" s="31">
        <f t="shared" si="788"/>
        <v>0.81674967021875378</v>
      </c>
      <c r="O1250" s="32">
        <f t="shared" si="789"/>
        <v>4.9004980213125231</v>
      </c>
      <c r="P1250" s="33">
        <f t="shared" si="790"/>
        <v>0.59935732207420955</v>
      </c>
      <c r="Q1250" s="31">
        <f t="shared" si="791"/>
        <v>4.609841651284027</v>
      </c>
      <c r="R1250" s="31">
        <f t="shared" si="792"/>
        <v>0.15952953563904179</v>
      </c>
      <c r="S1250" s="31">
        <f t="shared" si="793"/>
        <v>0.29065637002849637</v>
      </c>
      <c r="T1250" s="31">
        <f t="shared" si="794"/>
        <v>4.2461603127052897E-2</v>
      </c>
      <c r="U1250" s="31">
        <f t="shared" si="795"/>
        <v>1.5401209378449601E-2</v>
      </c>
      <c r="V1250" s="47">
        <f t="shared" si="808"/>
        <v>5.935383189472755E-4</v>
      </c>
      <c r="W1250" s="31">
        <f t="shared" si="796"/>
        <v>0.2661676595306357</v>
      </c>
      <c r="X1250" s="34">
        <f>(S1250*H1250*'Propiedades físicas'!$F$5*60*24*365)/(1000000)</f>
        <v>56007.425482855549</v>
      </c>
      <c r="Y1250" s="34">
        <f>(U1250*H1250*'Propiedades físicas'!$F$7*60*24*365)/(1000000)</f>
        <v>928.09408768882918</v>
      </c>
      <c r="Z1250" s="31">
        <f t="shared" si="809"/>
        <v>746.19986598239086</v>
      </c>
      <c r="AA1250" s="31">
        <f t="shared" si="810"/>
        <v>5739.2528558486138</v>
      </c>
      <c r="AB1250" s="31">
        <f t="shared" si="810"/>
        <v>198.61427187060704</v>
      </c>
      <c r="AC1250" s="31">
        <f t="shared" si="810"/>
        <v>361.86718068547799</v>
      </c>
      <c r="AD1250" s="31">
        <f t="shared" si="810"/>
        <v>52.864695893180858</v>
      </c>
      <c r="AE1250" s="31">
        <f t="shared" si="811"/>
        <v>19.174505676169751</v>
      </c>
      <c r="AF1250" s="31">
        <f t="shared" si="812"/>
        <v>7117.9733759564415</v>
      </c>
      <c r="AG1250" s="31">
        <f t="shared" si="813"/>
        <v>0.10483319149562344</v>
      </c>
      <c r="AH1250" s="31">
        <f t="shared" si="814"/>
        <v>0.80630434432854714</v>
      </c>
      <c r="AI1250" s="31">
        <f t="shared" si="814"/>
        <v>2.7903205221517038E-2</v>
      </c>
      <c r="AJ1250" s="31">
        <f t="shared" si="814"/>
        <v>5.0838512814309865E-2</v>
      </c>
      <c r="AK1250" s="31">
        <f t="shared" si="814"/>
        <v>7.4269308272142042E-3</v>
      </c>
      <c r="AL1250" s="31">
        <f t="shared" si="815"/>
        <v>2.6938153127881396E-3</v>
      </c>
      <c r="AM1250" s="31">
        <f t="shared" si="816"/>
        <v>0.99999999999999978</v>
      </c>
      <c r="AN1250" s="31">
        <f>(Z1250*'Propiedades físicas'!$F$4)/1000</f>
        <v>656.1932381475948</v>
      </c>
      <c r="AO1250" s="31">
        <f>(AA1250*'Propiedades físicas'!$F$6)/1000</f>
        <v>183.88566150138959</v>
      </c>
      <c r="AP1250" s="31">
        <f>(AB1250*'Propiedades físicas'!$F$9)/1000</f>
        <v>122.53507503057099</v>
      </c>
      <c r="AQ1250" s="31">
        <f>(AC1250*'Propiedades físicas'!$F$5)/1000</f>
        <v>106.55902869645271</v>
      </c>
      <c r="AR1250" s="31">
        <f>(AD1250*'Propiedades físicas'!$F$8)/1000</f>
        <v>18.74159198805047</v>
      </c>
      <c r="AS1250" s="31">
        <f>(AE1250*'Propiedades físicas'!$F$7)/1000</f>
        <v>1.7657802277184724</v>
      </c>
      <c r="AT1250" s="31">
        <f t="shared" si="817"/>
        <v>1089.680375591777</v>
      </c>
      <c r="AU1250" s="31">
        <f t="shared" si="818"/>
        <v>0.60218872693860659</v>
      </c>
      <c r="AV1250" s="31">
        <f t="shared" si="821"/>
        <v>0.16875192544559325</v>
      </c>
      <c r="AW1250" s="31">
        <f t="shared" si="821"/>
        <v>0.11245047426317593</v>
      </c>
      <c r="AX1250" s="31">
        <f t="shared" si="821"/>
        <v>9.7789251860742457E-2</v>
      </c>
      <c r="AY1250" s="31">
        <f t="shared" si="821"/>
        <v>1.7199164459461243E-2</v>
      </c>
      <c r="AZ1250" s="31">
        <f t="shared" si="822"/>
        <v>1.6204570324206519E-3</v>
      </c>
      <c r="BA1250" s="31">
        <f t="shared" si="819"/>
        <v>1.0000000000000002</v>
      </c>
      <c r="BB1250" s="34">
        <f>AU1250*'Propiedades físicas'!$C$4+'Diseño reactor'!AV1250*'Propiedades físicas'!$C$5+'Diseño reactor'!AW1250*'Propiedades físicas'!$C$8+'Diseño reactor'!AX1250*'Propiedades físicas'!$C$9+'Diseño reactor'!AY1250*'Propiedades físicas'!$C$7+'Diseño reactor'!AZ1250*'Propiedades físicas'!$C$6</f>
        <v>875.73766049114784</v>
      </c>
      <c r="BC1250" s="45">
        <f>AU1250*'Propiedades físicas'!$L$4+'Diseño reactor'!AV1250*'Propiedades físicas'!$L$5+'Diseño reactor'!AW1250*'Propiedades físicas'!$L$8+AX1250*'Propiedades físicas'!$L$9+'Diseño reactor'!AY1250*'Propiedades físicas'!$L$7+'Diseño reactor'!AZ1250*'Propiedades físicas'!$L$6</f>
        <v>2.0548918730616617</v>
      </c>
      <c r="BD1250" s="29">
        <f t="shared" si="798"/>
        <v>2.4160796534824329</v>
      </c>
      <c r="BE1250" s="58">
        <f t="shared" si="799"/>
        <v>42.295253004685058</v>
      </c>
      <c r="BF1250" s="30">
        <f>AU1250*'Propiedades físicas'!$I$4+'Diseño reactor'!AV1250*'Propiedades físicas'!$I$5+'Diseño reactor'!AW1250*'Propiedades físicas'!$I$8+'Diseño reactor'!AX1250*'Propiedades físicas'!$I$9+'Diseño reactor'!AY1250*'Propiedades físicas'!$I$7+'Diseño reactor'!AZ1250*'Propiedades físicas'!$I$6</f>
        <v>1.9808754535488193E-2</v>
      </c>
      <c r="BG1250" s="24">
        <f>AU1250*'Propiedades físicas'!$O$4+'Diseño reactor'!AV1250*'Propiedades físicas'!$O$5+'Diseño reactor'!AW1250*'Propiedades físicas'!$O$8+'Diseño reactor'!AX1250*'Propiedades físicas'!$O$9+'Diseño reactor'!AY1250*'Propiedades físicas'!$O$7+'Diseño reactor'!AZ1250*'Propiedades físicas'!$O$6</f>
        <v>0.15149731025012797</v>
      </c>
      <c r="BH1250" s="54">
        <f t="shared" si="800"/>
        <v>41507.928100358229</v>
      </c>
      <c r="BI1250" s="34">
        <f t="shared" si="820"/>
        <v>268.68363961870165</v>
      </c>
      <c r="BJ1250" s="27">
        <f t="shared" si="801"/>
        <v>4796.1504823018095</v>
      </c>
      <c r="BK1250" s="34">
        <f t="shared" si="802"/>
        <v>558.92607509506013</v>
      </c>
      <c r="BL1250" s="27">
        <f t="shared" si="803"/>
        <v>105.33232577748613</v>
      </c>
      <c r="BM1250" s="34">
        <f t="shared" si="804"/>
        <v>1.1054421768707483</v>
      </c>
      <c r="BN1250" s="45">
        <f t="shared" si="805"/>
        <v>1259.2775702646654</v>
      </c>
      <c r="BO1250" s="45">
        <f t="shared" si="806"/>
        <v>96.908261993910571</v>
      </c>
      <c r="BP1250" s="66">
        <f t="shared" si="807"/>
        <v>6.690437513924687</v>
      </c>
    </row>
    <row r="1251" spans="8:68">
      <c r="H1251" s="68">
        <v>1246</v>
      </c>
      <c r="I1251" s="31">
        <f>('Propiedades físicas'!$C$10*'Diseño reactor'!H1251)/1000</f>
        <v>1090.5556208733769</v>
      </c>
      <c r="J1251" s="31">
        <f t="shared" si="785"/>
        <v>0.41813548183338883</v>
      </c>
      <c r="K1251" s="31">
        <f>(I1251*1000)/'Propiedades físicas'!$F$10</f>
        <v>7123.6906236479717</v>
      </c>
      <c r="L1251" s="31">
        <f t="shared" si="786"/>
        <v>1017.6700890925673</v>
      </c>
      <c r="M1251" s="31">
        <f t="shared" si="787"/>
        <v>6106.0205345554041</v>
      </c>
      <c r="N1251" s="31">
        <f t="shared" si="788"/>
        <v>0.81674967021875389</v>
      </c>
      <c r="O1251" s="32">
        <f t="shared" si="789"/>
        <v>4.9004980213125231</v>
      </c>
      <c r="P1251" s="33">
        <f t="shared" si="790"/>
        <v>0.59948538276542429</v>
      </c>
      <c r="Q1251" s="31">
        <f t="shared" si="791"/>
        <v>4.6100650645597856</v>
      </c>
      <c r="R1251" s="31">
        <f t="shared" si="792"/>
        <v>0.15946962609771473</v>
      </c>
      <c r="S1251" s="31">
        <f t="shared" si="793"/>
        <v>0.29043295675273845</v>
      </c>
      <c r="T1251" s="31">
        <f t="shared" si="794"/>
        <v>4.2420653411821031E-2</v>
      </c>
      <c r="U1251" s="31">
        <f t="shared" si="795"/>
        <v>1.5374007943793889E-2</v>
      </c>
      <c r="V1251" s="47">
        <f t="shared" si="808"/>
        <v>5.9366513633080857E-4</v>
      </c>
      <c r="W1251" s="31">
        <f t="shared" si="796"/>
        <v>0.26601086645696309</v>
      </c>
      <c r="X1251" s="34">
        <f>(S1251*H1251*'Propiedades físicas'!$F$5*60*24*365)/(1000000)</f>
        <v>56009.326631231008</v>
      </c>
      <c r="Y1251" s="34">
        <f>(U1251*H1251*'Propiedades físicas'!$F$7*60*24*365)/(1000000)</f>
        <v>927.19903932041223</v>
      </c>
      <c r="Z1251" s="31">
        <f t="shared" si="809"/>
        <v>746.95878692571864</v>
      </c>
      <c r="AA1251" s="31">
        <f t="shared" si="810"/>
        <v>5744.141070441493</v>
      </c>
      <c r="AB1251" s="31">
        <f t="shared" si="810"/>
        <v>198.69915411775256</v>
      </c>
      <c r="AC1251" s="31">
        <f t="shared" si="810"/>
        <v>361.87946411391209</v>
      </c>
      <c r="AD1251" s="31">
        <f t="shared" si="810"/>
        <v>52.856134151129005</v>
      </c>
      <c r="AE1251" s="31">
        <f t="shared" si="811"/>
        <v>19.156013897967185</v>
      </c>
      <c r="AF1251" s="31">
        <f t="shared" si="812"/>
        <v>7123.6906236479717</v>
      </c>
      <c r="AG1251" s="31">
        <f t="shared" si="813"/>
        <v>0.10485559050614812</v>
      </c>
      <c r="AH1251" s="31">
        <f t="shared" si="814"/>
        <v>0.8063434213963625</v>
      </c>
      <c r="AI1251" s="31">
        <f t="shared" si="814"/>
        <v>2.7892726483396985E-2</v>
      </c>
      <c r="AJ1251" s="31">
        <f t="shared" si="814"/>
        <v>5.0799435746494724E-2</v>
      </c>
      <c r="AK1251" s="31">
        <f t="shared" si="814"/>
        <v>7.4197683396955132E-3</v>
      </c>
      <c r="AL1251" s="31">
        <f t="shared" si="815"/>
        <v>2.6890575279022405E-3</v>
      </c>
      <c r="AM1251" s="31">
        <f t="shared" si="816"/>
        <v>1</v>
      </c>
      <c r="AN1251" s="31">
        <f>(Z1251*'Propiedades físicas'!$F$4)/1000</f>
        <v>656.86061804673841</v>
      </c>
      <c r="AO1251" s="31">
        <f>(AA1251*'Propiedades físicas'!$F$6)/1000</f>
        <v>184.04227989694544</v>
      </c>
      <c r="AP1251" s="31">
        <f>(AB1251*'Propiedades físicas'!$F$9)/1000</f>
        <v>122.58744313294743</v>
      </c>
      <c r="AQ1251" s="31">
        <f>(AC1251*'Propiedades físicas'!$F$5)/1000</f>
        <v>106.5626457976237</v>
      </c>
      <c r="AR1251" s="31">
        <f>(AD1251*'Propiedades físicas'!$F$8)/1000</f>
        <v>18.738556679258245</v>
      </c>
      <c r="AS1251" s="31">
        <f>(AE1251*'Propiedades físicas'!$F$7)/1000</f>
        <v>1.764077319863798</v>
      </c>
      <c r="AT1251" s="31">
        <f t="shared" si="817"/>
        <v>1090.5556208733772</v>
      </c>
      <c r="AU1251" s="31">
        <f t="shared" si="818"/>
        <v>0.60231739259725992</v>
      </c>
      <c r="AV1251" s="31">
        <f t="shared" si="821"/>
        <v>0.16876010390882606</v>
      </c>
      <c r="AW1251" s="31">
        <f t="shared" si="821"/>
        <v>0.11240824473929412</v>
      </c>
      <c r="AX1251" s="31">
        <f t="shared" si="821"/>
        <v>9.7714086065855535E-2</v>
      </c>
      <c r="AY1251" s="31">
        <f t="shared" si="821"/>
        <v>1.7182577688473491E-2</v>
      </c>
      <c r="AZ1251" s="31">
        <f t="shared" si="822"/>
        <v>1.6175950002907944E-3</v>
      </c>
      <c r="BA1251" s="31">
        <f t="shared" si="819"/>
        <v>1</v>
      </c>
      <c r="BB1251" s="34">
        <f>AU1251*'Propiedades físicas'!$C$4+'Diseño reactor'!AV1251*'Propiedades físicas'!$C$5+'Diseño reactor'!AW1251*'Propiedades físicas'!$C$8+'Diseño reactor'!AX1251*'Propiedades físicas'!$C$9+'Diseño reactor'!AY1251*'Propiedades físicas'!$C$7+'Diseño reactor'!AZ1251*'Propiedades físicas'!$C$6</f>
        <v>875.73680628833677</v>
      </c>
      <c r="BC1251" s="45">
        <f>AU1251*'Propiedades físicas'!$L$4+'Diseño reactor'!AV1251*'Propiedades físicas'!$L$5+'Diseño reactor'!AW1251*'Propiedades físicas'!$L$8+AX1251*'Propiedades físicas'!$L$9+'Diseño reactor'!AY1251*'Propiedades físicas'!$L$7+'Diseño reactor'!AZ1251*'Propiedades físicas'!$L$6</f>
        <v>2.0549877524046525</v>
      </c>
      <c r="BD1251" s="29">
        <f t="shared" si="798"/>
        <v>2.4145460929028011</v>
      </c>
      <c r="BE1251" s="58">
        <f t="shared" si="799"/>
        <v>42.293567292305582</v>
      </c>
      <c r="BF1251" s="30">
        <f>AU1251*'Propiedades físicas'!$I$4+'Diseño reactor'!AV1251*'Propiedades físicas'!$I$5+'Diseño reactor'!AW1251*'Propiedades físicas'!$I$8+'Diseño reactor'!AX1251*'Propiedades físicas'!$I$9+'Diseño reactor'!AY1251*'Propiedades físicas'!$I$7+'Diseño reactor'!AZ1251*'Propiedades físicas'!$I$6</f>
        <v>1.9809147709173514E-2</v>
      </c>
      <c r="BG1251" s="24">
        <f>AU1251*'Propiedades físicas'!$O$4+'Diseño reactor'!AV1251*'Propiedades físicas'!$O$5+'Diseño reactor'!AW1251*'Propiedades físicas'!$O$8+'Diseño reactor'!AX1251*'Propiedades físicas'!$O$9+'Diseño reactor'!AY1251*'Propiedades físicas'!$O$7+'Diseño reactor'!AZ1251*'Propiedades físicas'!$O$6</f>
        <v>0.15150166968690384</v>
      </c>
      <c r="BH1251" s="54">
        <f t="shared" si="800"/>
        <v>41507.063760971156</v>
      </c>
      <c r="BI1251" s="34">
        <f t="shared" si="820"/>
        <v>268.69377751448707</v>
      </c>
      <c r="BJ1251" s="27">
        <f t="shared" si="801"/>
        <v>4796.1442211236636</v>
      </c>
      <c r="BK1251" s="34">
        <f t="shared" si="802"/>
        <v>558.94142889186924</v>
      </c>
      <c r="BL1251" s="27">
        <f t="shared" si="803"/>
        <v>105.33287105892252</v>
      </c>
      <c r="BM1251" s="34">
        <f t="shared" si="804"/>
        <v>1.1054421768707483</v>
      </c>
      <c r="BN1251" s="45">
        <f t="shared" si="805"/>
        <v>1260.437146838359</v>
      </c>
      <c r="BO1251" s="45">
        <f t="shared" si="806"/>
        <v>96.927531710291461</v>
      </c>
      <c r="BP1251" s="66">
        <f t="shared" si="807"/>
        <v>6.6904309880085489</v>
      </c>
    </row>
    <row r="1252" spans="8:68">
      <c r="H1252" s="68">
        <v>1247</v>
      </c>
      <c r="I1252" s="31">
        <f>('Propiedades físicas'!$C$10*'Diseño reactor'!H1252)/1000</f>
        <v>1091.4308661549767</v>
      </c>
      <c r="J1252" s="31">
        <f t="shared" si="785"/>
        <v>0.41780016869639336</v>
      </c>
      <c r="K1252" s="31">
        <f>(I1252*1000)/'Propiedades físicas'!$F$10</f>
        <v>7129.407871339502</v>
      </c>
      <c r="L1252" s="31">
        <f t="shared" si="786"/>
        <v>1018.486838762786</v>
      </c>
      <c r="M1252" s="31">
        <f t="shared" si="787"/>
        <v>6110.9210325767153</v>
      </c>
      <c r="N1252" s="31">
        <f t="shared" si="788"/>
        <v>0.81674967021875378</v>
      </c>
      <c r="O1252" s="32">
        <f t="shared" si="789"/>
        <v>4.9004980213125222</v>
      </c>
      <c r="P1252" s="33">
        <f t="shared" si="790"/>
        <v>0.59961329267041408</v>
      </c>
      <c r="Q1252" s="31">
        <f t="shared" si="791"/>
        <v>4.610288142697522</v>
      </c>
      <c r="R1252" s="31">
        <f t="shared" si="792"/>
        <v>0.15940974701026162</v>
      </c>
      <c r="S1252" s="31">
        <f t="shared" si="793"/>
        <v>0.29020987861500036</v>
      </c>
      <c r="T1252" s="31">
        <f t="shared" si="794"/>
        <v>4.2379760009495643E-2</v>
      </c>
      <c r="U1252" s="31">
        <f t="shared" si="795"/>
        <v>1.5346870528582471E-2</v>
      </c>
      <c r="V1252" s="47">
        <f t="shared" si="808"/>
        <v>5.9379180439206064E-4</v>
      </c>
      <c r="W1252" s="31">
        <f t="shared" si="796"/>
        <v>0.26585425800072021</v>
      </c>
      <c r="X1252" s="34">
        <f>(S1252*H1252*'Propiedades físicas'!$F$5*60*24*365)/(1000000)</f>
        <v>56011.223305193125</v>
      </c>
      <c r="Y1252" s="34">
        <f>(U1252*H1252*'Propiedades físicas'!$F$7*60*24*365)/(1000000)</f>
        <v>926.30522179755258</v>
      </c>
      <c r="Z1252" s="31">
        <f t="shared" si="809"/>
        <v>747.71777596000641</v>
      </c>
      <c r="AA1252" s="31">
        <f t="shared" si="810"/>
        <v>5749.0293139438099</v>
      </c>
      <c r="AB1252" s="31">
        <f t="shared" si="810"/>
        <v>198.78395452179623</v>
      </c>
      <c r="AC1252" s="31">
        <f t="shared" si="810"/>
        <v>361.89171863290545</v>
      </c>
      <c r="AD1252" s="31">
        <f t="shared" si="810"/>
        <v>52.847560731841064</v>
      </c>
      <c r="AE1252" s="31">
        <f t="shared" si="811"/>
        <v>19.137547549142344</v>
      </c>
      <c r="AF1252" s="31">
        <f t="shared" si="812"/>
        <v>7129.407871339502</v>
      </c>
      <c r="AG1252" s="31">
        <f t="shared" si="813"/>
        <v>0.10487796314275426</v>
      </c>
      <c r="AH1252" s="31">
        <f t="shared" si="814"/>
        <v>0.8063824398454088</v>
      </c>
      <c r="AI1252" s="31">
        <f t="shared" si="814"/>
        <v>2.7882253071943815E-2</v>
      </c>
      <c r="AJ1252" s="31">
        <f t="shared" si="814"/>
        <v>5.0760417297448263E-2</v>
      </c>
      <c r="AK1252" s="31">
        <f t="shared" si="814"/>
        <v>7.4126157018299266E-3</v>
      </c>
      <c r="AL1252" s="31">
        <f t="shared" si="815"/>
        <v>2.6843109406148626E-3</v>
      </c>
      <c r="AM1252" s="31">
        <f t="shared" si="816"/>
        <v>0.99999999999999989</v>
      </c>
      <c r="AN1252" s="31">
        <f>(Z1252*'Propiedades físicas'!$F$4)/1000</f>
        <v>657.52805782371036</v>
      </c>
      <c r="AO1252" s="31">
        <f>(AA1252*'Propiedades físicas'!$F$6)/1000</f>
        <v>184.19889921875966</v>
      </c>
      <c r="AP1252" s="31">
        <f>(AB1252*'Propiedades físicas'!$F$9)/1000</f>
        <v>122.63976074222218</v>
      </c>
      <c r="AQ1252" s="31">
        <f>(AC1252*'Propiedades físicas'!$F$5)/1000</f>
        <v>106.56625438583168</v>
      </c>
      <c r="AR1252" s="31">
        <f>(AD1252*'Propiedades físicas'!$F$8)/1000</f>
        <v>18.735517230652288</v>
      </c>
      <c r="AS1252" s="31">
        <f>(AE1252*'Propiedades físicas'!$F$7)/1000</f>
        <v>1.7623767538005186</v>
      </c>
      <c r="AT1252" s="31">
        <f t="shared" si="817"/>
        <v>1091.4308661549767</v>
      </c>
      <c r="AU1252" s="31">
        <f t="shared" si="818"/>
        <v>0.6024459067573642</v>
      </c>
      <c r="AV1252" s="31">
        <f t="shared" si="821"/>
        <v>0.16876827010370121</v>
      </c>
      <c r="AW1252" s="31">
        <f t="shared" si="821"/>
        <v>0.11236603668198629</v>
      </c>
      <c r="AX1252" s="31">
        <f t="shared" si="821"/>
        <v>9.7639033025752733E-2</v>
      </c>
      <c r="AY1252" s="31">
        <f t="shared" si="821"/>
        <v>1.7166013727150681E-2</v>
      </c>
      <c r="AZ1252" s="31">
        <f t="shared" si="822"/>
        <v>1.6147397040448658E-3</v>
      </c>
      <c r="BA1252" s="31">
        <f t="shared" si="819"/>
        <v>1</v>
      </c>
      <c r="BB1252" s="34">
        <f>AU1252*'Propiedades físicas'!$C$4+'Diseño reactor'!AV1252*'Propiedades físicas'!$C$5+'Diseño reactor'!AW1252*'Propiedades físicas'!$C$8+'Diseño reactor'!AX1252*'Propiedades físicas'!$C$9+'Diseño reactor'!AY1252*'Propiedades físicas'!$C$7+'Diseño reactor'!AZ1252*'Propiedades físicas'!$C$6</f>
        <v>875.7359539700343</v>
      </c>
      <c r="BC1252" s="45">
        <f>AU1252*'Propiedades físicas'!$L$4+'Diseño reactor'!AV1252*'Propiedades físicas'!$L$5+'Diseño reactor'!AW1252*'Propiedades físicas'!$L$8+AX1252*'Propiedades físicas'!$L$9+'Diseño reactor'!AY1252*'Propiedades físicas'!$L$7+'Diseño reactor'!AZ1252*'Propiedades físicas'!$L$6</f>
        <v>2.0550835133744756</v>
      </c>
      <c r="BD1252" s="29">
        <f t="shared" si="798"/>
        <v>2.4130144821165023</v>
      </c>
      <c r="BE1252" s="58">
        <f t="shared" si="799"/>
        <v>42.291883784829665</v>
      </c>
      <c r="BF1252" s="30">
        <f>AU1252*'Propiedades físicas'!$I$4+'Diseño reactor'!AV1252*'Propiedades físicas'!$I$5+'Diseño reactor'!AW1252*'Propiedades físicas'!$I$8+'Diseño reactor'!AX1252*'Propiedades físicas'!$I$9+'Diseño reactor'!AY1252*'Propiedades físicas'!$I$7+'Diseño reactor'!AZ1252*'Propiedades físicas'!$I$6</f>
        <v>1.9809540017990131E-2</v>
      </c>
      <c r="BG1252" s="24">
        <f>AU1252*'Propiedades físicas'!$O$4+'Diseño reactor'!AV1252*'Propiedades físicas'!$O$5+'Diseño reactor'!AW1252*'Propiedades físicas'!$O$8+'Diseño reactor'!AX1252*'Propiedades físicas'!$O$9+'Diseño reactor'!AY1252*'Propiedades físicas'!$O$7+'Diseño reactor'!AZ1252*'Propiedades físicas'!$O$6</f>
        <v>0.15150602428616161</v>
      </c>
      <c r="BH1252" s="54">
        <f t="shared" si="800"/>
        <v>41506.201357339683</v>
      </c>
      <c r="BI1252" s="34">
        <f t="shared" si="820"/>
        <v>268.70389669529374</v>
      </c>
      <c r="BJ1252" s="27">
        <f t="shared" si="801"/>
        <v>4796.1379940631341</v>
      </c>
      <c r="BK1252" s="34">
        <f t="shared" si="802"/>
        <v>558.95676877562437</v>
      </c>
      <c r="BL1252" s="27">
        <f t="shared" si="803"/>
        <v>105.33341582196655</v>
      </c>
      <c r="BM1252" s="34">
        <f t="shared" si="804"/>
        <v>1.1054421768707483</v>
      </c>
      <c r="BN1252" s="45">
        <f t="shared" si="805"/>
        <v>1261.5967995490034</v>
      </c>
      <c r="BO1252" s="45">
        <f t="shared" si="806"/>
        <v>96.946778744082835</v>
      </c>
      <c r="BP1252" s="66">
        <f t="shared" si="807"/>
        <v>6.6904244764896292</v>
      </c>
    </row>
    <row r="1253" spans="8:68">
      <c r="H1253" s="68">
        <v>1248</v>
      </c>
      <c r="I1253" s="31">
        <f>('Propiedades físicas'!$C$10*'Diseño reactor'!H1253)/1000</f>
        <v>1092.3061114365767</v>
      </c>
      <c r="J1253" s="31">
        <f t="shared" si="785"/>
        <v>0.4174653929201943</v>
      </c>
      <c r="K1253" s="31">
        <f>(I1253*1000)/'Propiedades físicas'!$F$10</f>
        <v>7135.125119031034</v>
      </c>
      <c r="L1253" s="31">
        <f t="shared" si="786"/>
        <v>1019.3035884330048</v>
      </c>
      <c r="M1253" s="31">
        <f t="shared" si="787"/>
        <v>6115.8215305980284</v>
      </c>
      <c r="N1253" s="31">
        <f t="shared" si="788"/>
        <v>0.81674967021875389</v>
      </c>
      <c r="O1253" s="32">
        <f t="shared" si="789"/>
        <v>4.9004980213125231</v>
      </c>
      <c r="P1253" s="33">
        <f t="shared" si="790"/>
        <v>0.59974105205533945</v>
      </c>
      <c r="Q1253" s="31">
        <f t="shared" si="791"/>
        <v>4.6105108864347519</v>
      </c>
      <c r="R1253" s="31">
        <f t="shared" si="792"/>
        <v>0.15934989839364519</v>
      </c>
      <c r="S1253" s="31">
        <f t="shared" si="793"/>
        <v>0.28998713487777011</v>
      </c>
      <c r="T1253" s="31">
        <f t="shared" si="794"/>
        <v>4.2338922825182944E-2</v>
      </c>
      <c r="U1253" s="31">
        <f t="shared" si="795"/>
        <v>1.5319796944586359E-2</v>
      </c>
      <c r="V1253" s="47">
        <f t="shared" si="808"/>
        <v>5.93918323394608E-4</v>
      </c>
      <c r="W1253" s="31">
        <f t="shared" si="796"/>
        <v>0.26569783383602963</v>
      </c>
      <c r="X1253" s="34">
        <f>(S1253*H1253*'Propiedades físicas'!$F$5*60*24*365)/(1000000)</f>
        <v>56013.115517897466</v>
      </c>
      <c r="Y1253" s="34">
        <f>(U1253*H1253*'Propiedades físicas'!$F$7*60*24*365)/(1000000)</f>
        <v>925.41263304613233</v>
      </c>
      <c r="Z1253" s="31">
        <f t="shared" si="809"/>
        <v>748.47683296506364</v>
      </c>
      <c r="AA1253" s="31">
        <f t="shared" si="810"/>
        <v>5753.9175862705706</v>
      </c>
      <c r="AB1253" s="31">
        <f t="shared" si="810"/>
        <v>198.8686731952692</v>
      </c>
      <c r="AC1253" s="31">
        <f t="shared" si="810"/>
        <v>361.90394432745711</v>
      </c>
      <c r="AD1253" s="31">
        <f t="shared" si="810"/>
        <v>52.838975685828316</v>
      </c>
      <c r="AE1253" s="31">
        <f t="shared" si="811"/>
        <v>19.119106586843778</v>
      </c>
      <c r="AF1253" s="31">
        <f t="shared" si="812"/>
        <v>7135.1251190310322</v>
      </c>
      <c r="AG1253" s="31">
        <f t="shared" si="813"/>
        <v>0.1049003094519958</v>
      </c>
      <c r="AH1253" s="31">
        <f t="shared" si="814"/>
        <v>0.80642139980468441</v>
      </c>
      <c r="AI1253" s="31">
        <f t="shared" si="814"/>
        <v>2.7871784990124469E-2</v>
      </c>
      <c r="AJ1253" s="31">
        <f t="shared" si="814"/>
        <v>5.072145733817273E-2</v>
      </c>
      <c r="AK1253" s="31">
        <f t="shared" si="814"/>
        <v>7.4054728970196363E-3</v>
      </c>
      <c r="AL1253" s="31">
        <f t="shared" si="815"/>
        <v>2.6795755180029977E-3</v>
      </c>
      <c r="AM1253" s="31">
        <f t="shared" si="816"/>
        <v>1</v>
      </c>
      <c r="AN1253" s="31">
        <f>(Z1253*'Propiedades físicas'!$F$4)/1000</f>
        <v>658.19555737281769</v>
      </c>
      <c r="AO1253" s="31">
        <f>(AA1253*'Propiedades físicas'!$F$6)/1000</f>
        <v>184.35551946410905</v>
      </c>
      <c r="AP1253" s="31">
        <f>(AB1253*'Propiedades físicas'!$F$9)/1000</f>
        <v>122.69202792782131</v>
      </c>
      <c r="AQ1253" s="31">
        <f>(AC1253*'Propiedades físicas'!$F$5)/1000</f>
        <v>106.56985448610629</v>
      </c>
      <c r="AR1253" s="31">
        <f>(AD1253*'Propiedades físicas'!$F$8)/1000</f>
        <v>18.732473660139846</v>
      </c>
      <c r="AS1253" s="31">
        <f>(AE1253*'Propiedades físicas'!$F$7)/1000</f>
        <v>1.7606785255824435</v>
      </c>
      <c r="AT1253" s="31">
        <f t="shared" si="817"/>
        <v>1092.3061114365769</v>
      </c>
      <c r="AU1253" s="31">
        <f t="shared" si="818"/>
        <v>0.60257426968633676</v>
      </c>
      <c r="AV1253" s="31">
        <f t="shared" si="821"/>
        <v>0.16877642405721666</v>
      </c>
      <c r="AW1253" s="31">
        <f t="shared" si="821"/>
        <v>0.11232385010320914</v>
      </c>
      <c r="AX1253" s="31">
        <f t="shared" si="821"/>
        <v>9.7564092492303259E-2</v>
      </c>
      <c r="AY1253" s="31">
        <f t="shared" si="821"/>
        <v>1.7149472537055854E-2</v>
      </c>
      <c r="AZ1253" s="31">
        <f t="shared" si="822"/>
        <v>1.6118911238781205E-3</v>
      </c>
      <c r="BA1253" s="31">
        <f t="shared" si="819"/>
        <v>0.99999999999999989</v>
      </c>
      <c r="BB1253" s="34">
        <f>AU1253*'Propiedades físicas'!$C$4+'Diseño reactor'!AV1253*'Propiedades físicas'!$C$5+'Diseño reactor'!AW1253*'Propiedades físicas'!$C$8+'Diseño reactor'!AX1253*'Propiedades físicas'!$C$9+'Diseño reactor'!AY1253*'Propiedades físicas'!$C$7+'Diseño reactor'!AZ1253*'Propiedades físicas'!$C$6</f>
        <v>875.73510353098504</v>
      </c>
      <c r="BC1253" s="45">
        <f>AU1253*'Propiedades físicas'!$L$4+'Diseño reactor'!AV1253*'Propiedades físicas'!$L$5+'Diseño reactor'!AW1253*'Propiedades físicas'!$L$8+AX1253*'Propiedades físicas'!$L$9+'Diseño reactor'!AY1253*'Propiedades físicas'!$L$7+'Diseño reactor'!AZ1253*'Propiedades físicas'!$L$6</f>
        <v>2.0551791561871586</v>
      </c>
      <c r="BD1253" s="29">
        <f t="shared" si="798"/>
        <v>2.411484817403684</v>
      </c>
      <c r="BE1253" s="58">
        <f t="shared" si="799"/>
        <v>42.290202477902447</v>
      </c>
      <c r="BF1253" s="30">
        <f>AU1253*'Propiedades físicas'!$I$4+'Diseño reactor'!AV1253*'Propiedades físicas'!$I$5+'Diseño reactor'!AW1253*'Propiedades físicas'!$I$8+'Diseño reactor'!AX1253*'Propiedades físicas'!$I$9+'Diseño reactor'!AY1253*'Propiedades físicas'!$I$7+'Diseño reactor'!AZ1253*'Propiedades físicas'!$I$6</f>
        <v>1.9809931464287164E-2</v>
      </c>
      <c r="BG1253" s="24">
        <f>AU1253*'Propiedades físicas'!$O$4+'Diseño reactor'!AV1253*'Propiedades físicas'!$O$5+'Diseño reactor'!AW1253*'Propiedades físicas'!$O$8+'Diseño reactor'!AX1253*'Propiedades físicas'!$O$9+'Diseño reactor'!AY1253*'Propiedades físicas'!$O$7+'Diseño reactor'!AZ1253*'Propiedades físicas'!$O$6</f>
        <v>0.15151037405548556</v>
      </c>
      <c r="BH1253" s="54">
        <f t="shared" si="800"/>
        <v>41505.34088406495</v>
      </c>
      <c r="BI1253" s="34">
        <f t="shared" si="820"/>
        <v>268.71399720780431</v>
      </c>
      <c r="BJ1253" s="27">
        <f t="shared" si="801"/>
        <v>4796.1318010039104</v>
      </c>
      <c r="BK1253" s="34">
        <f t="shared" si="802"/>
        <v>558.97209476116313</v>
      </c>
      <c r="BL1253" s="27">
        <f t="shared" si="803"/>
        <v>105.33396006721276</v>
      </c>
      <c r="BM1253" s="34">
        <f t="shared" si="804"/>
        <v>1.1054421768707483</v>
      </c>
      <c r="BN1253" s="45">
        <f t="shared" si="805"/>
        <v>1262.7565282568025</v>
      </c>
      <c r="BO1253" s="45">
        <f t="shared" si="806"/>
        <v>96.966003135308199</v>
      </c>
      <c r="BP1253" s="66">
        <f t="shared" si="807"/>
        <v>6.6904179793277789</v>
      </c>
    </row>
    <row r="1254" spans="8:68">
      <c r="H1254" s="68">
        <v>1249</v>
      </c>
      <c r="I1254" s="31">
        <f>('Propiedades físicas'!$C$10*'Diseño reactor'!H1254)/1000</f>
        <v>1093.1813567181762</v>
      </c>
      <c r="J1254" s="31">
        <f t="shared" si="785"/>
        <v>0.41713115321409339</v>
      </c>
      <c r="K1254" s="31">
        <f>(I1254*1000)/'Propiedades físicas'!$F$10</f>
        <v>7140.8423667225643</v>
      </c>
      <c r="L1254" s="31">
        <f t="shared" si="786"/>
        <v>1020.1203381032234</v>
      </c>
      <c r="M1254" s="31">
        <f t="shared" si="787"/>
        <v>6120.7220286193406</v>
      </c>
      <c r="N1254" s="31">
        <f t="shared" si="788"/>
        <v>0.81674967021875367</v>
      </c>
      <c r="O1254" s="32">
        <f t="shared" si="789"/>
        <v>4.9004980213125222</v>
      </c>
      <c r="P1254" s="33">
        <f t="shared" si="790"/>
        <v>0.59986866118573412</v>
      </c>
      <c r="Q1254" s="31">
        <f t="shared" si="791"/>
        <v>4.6107332965068633</v>
      </c>
      <c r="R1254" s="31">
        <f t="shared" si="792"/>
        <v>0.15929008026462169</v>
      </c>
      <c r="S1254" s="31">
        <f t="shared" si="793"/>
        <v>0.28976472480565774</v>
      </c>
      <c r="T1254" s="31">
        <f t="shared" si="794"/>
        <v>4.2298141764157624E-2</v>
      </c>
      <c r="U1254" s="31">
        <f t="shared" si="795"/>
        <v>1.5292787004240277E-2</v>
      </c>
      <c r="V1254" s="47">
        <f t="shared" si="808"/>
        <v>5.9404469360140673E-4</v>
      </c>
      <c r="W1254" s="31">
        <f t="shared" si="796"/>
        <v>0.26554159363778057</v>
      </c>
      <c r="X1254" s="34">
        <f>(S1254*H1254*'Propiedades físicas'!$F$5*60*24*365)/(1000000)</f>
        <v>56015.003282453261</v>
      </c>
      <c r="Y1254" s="34">
        <f>(U1254*H1254*'Propiedades físicas'!$F$7*60*24*365)/(1000000)</f>
        <v>924.52127099571624</v>
      </c>
      <c r="Z1254" s="31">
        <f t="shared" si="809"/>
        <v>749.23595782098187</v>
      </c>
      <c r="AA1254" s="31">
        <f t="shared" si="810"/>
        <v>5758.8058873370719</v>
      </c>
      <c r="AB1254" s="31">
        <f t="shared" si="810"/>
        <v>198.95331025051249</v>
      </c>
      <c r="AC1254" s="31">
        <f t="shared" si="810"/>
        <v>361.91614128226649</v>
      </c>
      <c r="AD1254" s="31">
        <f t="shared" si="810"/>
        <v>52.830379063432872</v>
      </c>
      <c r="AE1254" s="31">
        <f t="shared" si="811"/>
        <v>19.100690968296107</v>
      </c>
      <c r="AF1254" s="31">
        <f t="shared" si="812"/>
        <v>7140.8423667225625</v>
      </c>
      <c r="AG1254" s="31">
        <f t="shared" si="813"/>
        <v>0.10492262948031707</v>
      </c>
      <c r="AH1254" s="31">
        <f t="shared" si="814"/>
        <v>0.80646030140281544</v>
      </c>
      <c r="AI1254" s="31">
        <f t="shared" si="814"/>
        <v>2.7861322240869773E-2</v>
      </c>
      <c r="AJ1254" s="31">
        <f t="shared" si="814"/>
        <v>5.0682555740041553E-2</v>
      </c>
      <c r="AK1254" s="31">
        <f t="shared" si="814"/>
        <v>7.3983399086962999E-3</v>
      </c>
      <c r="AL1254" s="31">
        <f t="shared" si="815"/>
        <v>2.6748512272597278E-3</v>
      </c>
      <c r="AM1254" s="31">
        <f t="shared" si="816"/>
        <v>0.99999999999999989</v>
      </c>
      <c r="AN1254" s="31">
        <f>(Z1254*'Propiedades físicas'!$F$4)/1000</f>
        <v>658.86311658861496</v>
      </c>
      <c r="AO1254" s="31">
        <f>(AA1254*'Propiedades físicas'!$F$6)/1000</f>
        <v>184.51214063027979</v>
      </c>
      <c r="AP1254" s="31">
        <f>(AB1254*'Propiedades físicas'!$F$9)/1000</f>
        <v>122.74424475905366</v>
      </c>
      <c r="AQ1254" s="31">
        <f>(AC1254*'Propiedades físicas'!$F$5)/1000</f>
        <v>106.57344612338902</v>
      </c>
      <c r="AR1254" s="31">
        <f>(AD1254*'Propiedades físicas'!$F$8)/1000</f>
        <v>18.729425985568213</v>
      </c>
      <c r="AS1254" s="31">
        <f>(AE1254*'Propiedades físicas'!$F$7)/1000</f>
        <v>1.7589826312703885</v>
      </c>
      <c r="AT1254" s="31">
        <f t="shared" si="817"/>
        <v>1093.1813567181759</v>
      </c>
      <c r="AU1254" s="31">
        <f t="shared" si="818"/>
        <v>0.6027024816509664</v>
      </c>
      <c r="AV1254" s="31">
        <f t="shared" si="821"/>
        <v>0.16878456579629297</v>
      </c>
      <c r="AW1254" s="31">
        <f t="shared" si="821"/>
        <v>0.11228168501477412</v>
      </c>
      <c r="AX1254" s="31">
        <f t="shared" si="821"/>
        <v>9.7489264218090607E-2</v>
      </c>
      <c r="AY1254" s="31">
        <f t="shared" si="821"/>
        <v>1.7132954079820344E-2</v>
      </c>
      <c r="AZ1254" s="31">
        <f t="shared" si="822"/>
        <v>1.6090492400556529E-3</v>
      </c>
      <c r="BA1254" s="31">
        <f t="shared" si="819"/>
        <v>1</v>
      </c>
      <c r="BB1254" s="34">
        <f>AU1254*'Propiedades físicas'!$C$4+'Diseño reactor'!AV1254*'Propiedades físicas'!$C$5+'Diseño reactor'!AW1254*'Propiedades físicas'!$C$8+'Diseño reactor'!AX1254*'Propiedades físicas'!$C$9+'Diseño reactor'!AY1254*'Propiedades físicas'!$C$7+'Diseño reactor'!AZ1254*'Propiedades físicas'!$C$6</f>
        <v>875.73425496595121</v>
      </c>
      <c r="BC1254" s="45">
        <f>AU1254*'Propiedades físicas'!$L$4+'Diseño reactor'!AV1254*'Propiedades físicas'!$L$5+'Diseño reactor'!AW1254*'Propiedades físicas'!$L$8+AX1254*'Propiedades físicas'!$L$9+'Diseño reactor'!AY1254*'Propiedades físicas'!$L$7+'Diseño reactor'!AZ1254*'Propiedades físicas'!$L$6</f>
        <v>2.0552746810582101</v>
      </c>
      <c r="BD1254" s="29">
        <f t="shared" si="798"/>
        <v>2.4099570950539433</v>
      </c>
      <c r="BE1254" s="58">
        <f t="shared" si="799"/>
        <v>42.288523367180595</v>
      </c>
      <c r="BF1254" s="30">
        <f>AU1254*'Propiedades físicas'!$I$4+'Diseño reactor'!AV1254*'Propiedades físicas'!$I$5+'Diseño reactor'!AW1254*'Propiedades físicas'!$I$8+'Diseño reactor'!AX1254*'Propiedades físicas'!$I$9+'Diseño reactor'!AY1254*'Propiedades físicas'!$I$7+'Diseño reactor'!AZ1254*'Propiedades físicas'!$I$6</f>
        <v>1.9810322050406049E-2</v>
      </c>
      <c r="BG1254" s="24">
        <f>AU1254*'Propiedades físicas'!$O$4+'Diseño reactor'!AV1254*'Propiedades físicas'!$O$5+'Diseño reactor'!AW1254*'Propiedades físicas'!$O$8+'Diseño reactor'!AX1254*'Propiedades físicas'!$O$9+'Diseño reactor'!AY1254*'Propiedades físicas'!$O$7+'Diseño reactor'!AZ1254*'Propiedades físicas'!$O$6</f>
        <v>0.15151471900244548</v>
      </c>
      <c r="BH1254" s="54">
        <f t="shared" si="800"/>
        <v>41504.482335766377</v>
      </c>
      <c r="BI1254" s="34">
        <f t="shared" si="820"/>
        <v>268.7240790985565</v>
      </c>
      <c r="BJ1254" s="27">
        <f t="shared" si="801"/>
        <v>4796.1256418300982</v>
      </c>
      <c r="BK1254" s="34">
        <f t="shared" si="802"/>
        <v>558.98740686331598</v>
      </c>
      <c r="BL1254" s="27">
        <f t="shared" si="803"/>
        <v>105.33450379525523</v>
      </c>
      <c r="BM1254" s="34">
        <f t="shared" si="804"/>
        <v>1.1054421768707483</v>
      </c>
      <c r="BN1254" s="45">
        <f t="shared" si="805"/>
        <v>1263.916332822304</v>
      </c>
      <c r="BO1254" s="45">
        <f t="shared" si="806"/>
        <v>96.985204923896802</v>
      </c>
      <c r="BP1254" s="66">
        <f t="shared" si="807"/>
        <v>6.6904114964829819</v>
      </c>
    </row>
    <row r="1255" spans="8:68">
      <c r="H1255" s="68">
        <v>1250</v>
      </c>
      <c r="I1255" s="31">
        <f>('Propiedades físicas'!$C$10*'Diseño reactor'!H1255)/1000</f>
        <v>1094.0566019997761</v>
      </c>
      <c r="J1255" s="31">
        <f t="shared" si="785"/>
        <v>0.41679744829152204</v>
      </c>
      <c r="K1255" s="31">
        <f>(I1255*1000)/'Propiedades físicas'!$F$10</f>
        <v>7146.5596144140964</v>
      </c>
      <c r="L1255" s="31">
        <f t="shared" si="786"/>
        <v>1020.9370877734423</v>
      </c>
      <c r="M1255" s="31">
        <f t="shared" si="787"/>
        <v>6125.6225266406536</v>
      </c>
      <c r="N1255" s="31">
        <f t="shared" si="788"/>
        <v>0.81674967021875378</v>
      </c>
      <c r="O1255" s="32">
        <f t="shared" si="789"/>
        <v>4.9004980213125231</v>
      </c>
      <c r="P1255" s="33">
        <f t="shared" si="790"/>
        <v>0.59999612032650862</v>
      </c>
      <c r="Q1255" s="31">
        <f t="shared" si="791"/>
        <v>4.610955373647136</v>
      </c>
      <c r="R1255" s="31">
        <f t="shared" si="792"/>
        <v>0.15923029263974264</v>
      </c>
      <c r="S1255" s="31">
        <f t="shared" si="793"/>
        <v>0.28954264766538779</v>
      </c>
      <c r="T1255" s="31">
        <f t="shared" si="794"/>
        <v>4.2257416731862632E-2</v>
      </c>
      <c r="U1255" s="31">
        <f t="shared" si="795"/>
        <v>1.5265840520639961E-2</v>
      </c>
      <c r="V1255" s="47">
        <f t="shared" si="808"/>
        <v>5.9417091527479496E-4</v>
      </c>
      <c r="W1255" s="31">
        <f t="shared" si="796"/>
        <v>0.26538553708162638</v>
      </c>
      <c r="X1255" s="34">
        <f>(S1255*H1255*'Propiedades físicas'!$F$5*60*24*365)/(1000000)</f>
        <v>56016.886611923575</v>
      </c>
      <c r="Y1255" s="34">
        <f>(U1255*H1255*'Propiedades físicas'!$F$7*60*24*365)/(1000000)</f>
        <v>923.63113357954717</v>
      </c>
      <c r="Z1255" s="31">
        <f t="shared" si="809"/>
        <v>749.99515040813583</v>
      </c>
      <c r="AA1255" s="31">
        <f t="shared" si="810"/>
        <v>5763.69421705892</v>
      </c>
      <c r="AB1255" s="31">
        <f t="shared" si="810"/>
        <v>199.03786579967831</v>
      </c>
      <c r="AC1255" s="31">
        <f t="shared" si="810"/>
        <v>361.92830958173471</v>
      </c>
      <c r="AD1255" s="31">
        <f t="shared" si="810"/>
        <v>52.821770914828292</v>
      </c>
      <c r="AE1255" s="31">
        <f t="shared" si="811"/>
        <v>19.082300650799951</v>
      </c>
      <c r="AF1255" s="31">
        <f t="shared" si="812"/>
        <v>7146.5596144140964</v>
      </c>
      <c r="AG1255" s="31">
        <f t="shared" si="813"/>
        <v>0.10494492327405337</v>
      </c>
      <c r="AH1255" s="31">
        <f t="shared" si="814"/>
        <v>0.80649914476805928</v>
      </c>
      <c r="AI1255" s="31">
        <f t="shared" si="814"/>
        <v>2.7850864827074731E-2</v>
      </c>
      <c r="AJ1255" s="31">
        <f t="shared" si="814"/>
        <v>5.0643712374797985E-2</v>
      </c>
      <c r="AK1255" s="31">
        <f t="shared" si="814"/>
        <v>7.3912167203210033E-3</v>
      </c>
      <c r="AL1255" s="31">
        <f t="shared" si="815"/>
        <v>2.6701380356937516E-3</v>
      </c>
      <c r="AM1255" s="31">
        <f t="shared" si="816"/>
        <v>1.0000000000000002</v>
      </c>
      <c r="AN1255" s="31">
        <f>(Z1255*'Propiedades físicas'!$F$4)/1000</f>
        <v>659.53073536590648</v>
      </c>
      <c r="AO1255" s="31">
        <f>(AA1255*'Propiedades físicas'!$F$6)/1000</f>
        <v>184.66876271456781</v>
      </c>
      <c r="AP1255" s="31">
        <f>(AB1255*'Propiedades físicas'!$F$9)/1000</f>
        <v>122.79641130511153</v>
      </c>
      <c r="AQ1255" s="31">
        <f>(AC1255*'Propiedades físicas'!$F$5)/1000</f>
        <v>106.57702932253343</v>
      </c>
      <c r="AR1255" s="31">
        <f>(AD1255*'Propiedades físicas'!$F$8)/1000</f>
        <v>18.726374224724918</v>
      </c>
      <c r="AS1255" s="31">
        <f>(AE1255*'Propiedades físicas'!$F$7)/1000</f>
        <v>1.7572890669321675</v>
      </c>
      <c r="AT1255" s="31">
        <f t="shared" si="817"/>
        <v>1094.0566019997761</v>
      </c>
      <c r="AU1255" s="31">
        <f t="shared" si="818"/>
        <v>0.60283054291741422</v>
      </c>
      <c r="AV1255" s="31">
        <f t="shared" si="821"/>
        <v>0.16879269534777286</v>
      </c>
      <c r="AW1255" s="31">
        <f t="shared" si="821"/>
        <v>0.11223954142834802</v>
      </c>
      <c r="AX1255" s="31">
        <f t="shared" si="821"/>
        <v>9.7414547956409331E-2</v>
      </c>
      <c r="AY1255" s="31">
        <f t="shared" si="821"/>
        <v>1.7116458317143587E-2</v>
      </c>
      <c r="AZ1255" s="31">
        <f t="shared" si="822"/>
        <v>1.6062140329120987E-3</v>
      </c>
      <c r="BA1255" s="31">
        <f t="shared" si="819"/>
        <v>1.0000000000000002</v>
      </c>
      <c r="BB1255" s="34">
        <f>AU1255*'Propiedades físicas'!$C$4+'Diseño reactor'!AV1255*'Propiedades físicas'!$C$5+'Diseño reactor'!AW1255*'Propiedades físicas'!$C$8+'Diseño reactor'!AX1255*'Propiedades físicas'!$C$9+'Diseño reactor'!AY1255*'Propiedades físicas'!$C$7+'Diseño reactor'!AZ1255*'Propiedades físicas'!$C$6</f>
        <v>875.73340826971275</v>
      </c>
      <c r="BC1255" s="45">
        <f>AU1255*'Propiedades físicas'!$L$4+'Diseño reactor'!AV1255*'Propiedades físicas'!$L$5+'Diseño reactor'!AW1255*'Propiedades físicas'!$L$8+AX1255*'Propiedades físicas'!$L$9+'Diseño reactor'!AY1255*'Propiedades físicas'!$L$7+'Diseño reactor'!AZ1255*'Propiedades físicas'!$L$6</f>
        <v>2.0553700882026216</v>
      </c>
      <c r="BD1255" s="29">
        <f t="shared" si="798"/>
        <v>2.4084313113663076</v>
      </c>
      <c r="BE1255" s="58">
        <f t="shared" si="799"/>
        <v>42.286846448332298</v>
      </c>
      <c r="BF1255" s="30">
        <f>AU1255*'Propiedades físicas'!$I$4+'Diseño reactor'!AV1255*'Propiedades físicas'!$I$5+'Diseño reactor'!AW1255*'Propiedades físicas'!$I$8+'Diseño reactor'!AX1255*'Propiedades físicas'!$I$9+'Diseño reactor'!AY1255*'Propiedades físicas'!$I$7+'Diseño reactor'!AZ1255*'Propiedades físicas'!$I$6</f>
        <v>1.9810711778680486E-2</v>
      </c>
      <c r="BG1255" s="24">
        <f>AU1255*'Propiedades físicas'!$O$4+'Diseño reactor'!AV1255*'Propiedades físicas'!$O$5+'Diseño reactor'!AW1255*'Propiedades físicas'!$O$8+'Diseño reactor'!AX1255*'Propiedades físicas'!$O$9+'Diseño reactor'!AY1255*'Propiedades físicas'!$O$7+'Diseño reactor'!AZ1255*'Propiedades físicas'!$O$6</f>
        <v>0.15151905913459643</v>
      </c>
      <c r="BH1255" s="54">
        <f t="shared" si="800"/>
        <v>41503.625707081737</v>
      </c>
      <c r="BI1255" s="34">
        <f t="shared" si="820"/>
        <v>268.73414241394255</v>
      </c>
      <c r="BJ1255" s="27">
        <f t="shared" si="801"/>
        <v>4796.1195164262354</v>
      </c>
      <c r="BK1255" s="34">
        <f t="shared" si="802"/>
        <v>559.00270509690677</v>
      </c>
      <c r="BL1255" s="27">
        <f t="shared" si="803"/>
        <v>105.33504700668769</v>
      </c>
      <c r="BM1255" s="34">
        <f t="shared" si="804"/>
        <v>1.1054421768707483</v>
      </c>
      <c r="BN1255" s="45">
        <f t="shared" si="805"/>
        <v>1265.0762131063907</v>
      </c>
      <c r="BO1255" s="45">
        <f t="shared" si="806"/>
        <v>97.004384149684199</v>
      </c>
      <c r="BP1255" s="66">
        <f t="shared" si="807"/>
        <v>6.69040502791536</v>
      </c>
    </row>
    <row r="1256" spans="8:68">
      <c r="H1256" s="68">
        <v>1251</v>
      </c>
      <c r="I1256" s="31">
        <f>('Propiedades físicas'!$C$10*'Diseño reactor'!H1256)/1000</f>
        <v>1094.9318472813759</v>
      </c>
      <c r="J1256" s="31">
        <f t="shared" si="785"/>
        <v>0.41646427687002602</v>
      </c>
      <c r="K1256" s="31">
        <f>(I1256*1000)/'Propiedades físicas'!$F$10</f>
        <v>7152.2768621056275</v>
      </c>
      <c r="L1256" s="31">
        <f t="shared" si="786"/>
        <v>1021.753837443661</v>
      </c>
      <c r="M1256" s="31">
        <f t="shared" si="787"/>
        <v>6130.5230246619658</v>
      </c>
      <c r="N1256" s="31">
        <f t="shared" si="788"/>
        <v>0.81674967021875378</v>
      </c>
      <c r="O1256" s="32">
        <f t="shared" si="789"/>
        <v>4.9004980213125222</v>
      </c>
      <c r="P1256" s="33">
        <f t="shared" si="790"/>
        <v>0.6001234297419501</v>
      </c>
      <c r="Q1256" s="31">
        <f t="shared" si="791"/>
        <v>4.6111771185867321</v>
      </c>
      <c r="R1256" s="31">
        <f t="shared" si="792"/>
        <v>0.15917053553535532</v>
      </c>
      <c r="S1256" s="31">
        <f t="shared" si="793"/>
        <v>0.28932090272579147</v>
      </c>
      <c r="T1256" s="31">
        <f t="shared" si="794"/>
        <v>4.2216747633908987E-2</v>
      </c>
      <c r="U1256" s="31">
        <f t="shared" si="795"/>
        <v>1.5238957307539401E-2</v>
      </c>
      <c r="V1256" s="47">
        <f t="shared" si="808"/>
        <v>5.9429698867649431E-4</v>
      </c>
      <c r="W1256" s="31">
        <f t="shared" si="796"/>
        <v>0.26522966384398255</v>
      </c>
      <c r="X1256" s="34">
        <f>(S1256*H1256*'Propiedades físicas'!$F$5*60*24*365)/(1000000)</f>
        <v>56018.765519325338</v>
      </c>
      <c r="Y1256" s="34">
        <f>(U1256*H1256*'Propiedades físicas'!$F$7*60*24*365)/(1000000)</f>
        <v>922.7422187345403</v>
      </c>
      <c r="Z1256" s="31">
        <f t="shared" si="809"/>
        <v>750.75441060717958</v>
      </c>
      <c r="AA1256" s="31">
        <f t="shared" si="810"/>
        <v>5768.5825753520021</v>
      </c>
      <c r="AB1256" s="31">
        <f t="shared" si="810"/>
        <v>199.12233995472951</v>
      </c>
      <c r="AC1256" s="31">
        <f t="shared" si="810"/>
        <v>361.94044930996512</v>
      </c>
      <c r="AD1256" s="31">
        <f t="shared" si="810"/>
        <v>52.813151290020144</v>
      </c>
      <c r="AE1256" s="31">
        <f t="shared" si="811"/>
        <v>19.063935591731791</v>
      </c>
      <c r="AF1256" s="31">
        <f t="shared" si="812"/>
        <v>7152.2768621056293</v>
      </c>
      <c r="AG1256" s="31">
        <f t="shared" si="813"/>
        <v>0.10496719087943103</v>
      </c>
      <c r="AH1256" s="31">
        <f t="shared" si="814"/>
        <v>0.80653793002830321</v>
      </c>
      <c r="AI1256" s="31">
        <f t="shared" si="814"/>
        <v>2.7840412751598646E-2</v>
      </c>
      <c r="AJ1256" s="31">
        <f t="shared" si="814"/>
        <v>5.0604927114553826E-2</v>
      </c>
      <c r="AK1256" s="31">
        <f t="shared" si="814"/>
        <v>7.3841033153842373E-3</v>
      </c>
      <c r="AL1256" s="31">
        <f t="shared" si="815"/>
        <v>2.6654359107289049E-3</v>
      </c>
      <c r="AM1256" s="31">
        <f t="shared" si="816"/>
        <v>0.99999999999999978</v>
      </c>
      <c r="AN1256" s="31">
        <f>(Z1256*'Propiedades físicas'!$F$4)/1000</f>
        <v>660.19841359974157</v>
      </c>
      <c r="AO1256" s="31">
        <f>(AA1256*'Propiedades físicas'!$F$6)/1000</f>
        <v>184.82538571427816</v>
      </c>
      <c r="AP1256" s="31">
        <f>(AB1256*'Propiedades físicas'!$F$9)/1000</f>
        <v>122.84852763507037</v>
      </c>
      <c r="AQ1256" s="31">
        <f>(AC1256*'Propiedades físicas'!$F$5)/1000</f>
        <v>106.58060410830545</v>
      </c>
      <c r="AR1256" s="31">
        <f>(AD1256*'Propiedades físicas'!$F$8)/1000</f>
        <v>18.723318395337934</v>
      </c>
      <c r="AS1256" s="31">
        <f>(AE1256*'Propiedades físicas'!$F$7)/1000</f>
        <v>1.7555978286425806</v>
      </c>
      <c r="AT1256" s="31">
        <f t="shared" si="817"/>
        <v>1094.9318472813759</v>
      </c>
      <c r="AU1256" s="31">
        <f t="shared" si="818"/>
        <v>0.60295845375121648</v>
      </c>
      <c r="AV1256" s="31">
        <f t="shared" si="821"/>
        <v>0.16880081273842212</v>
      </c>
      <c r="AW1256" s="31">
        <f t="shared" si="821"/>
        <v>0.11219741935545392</v>
      </c>
      <c r="AX1256" s="31">
        <f t="shared" si="821"/>
        <v>9.7339943461263068E-2</v>
      </c>
      <c r="AY1256" s="31">
        <f t="shared" si="821"/>
        <v>1.7099985210793135E-2</v>
      </c>
      <c r="AZ1256" s="31">
        <f t="shared" si="822"/>
        <v>1.6033854828513602E-3</v>
      </c>
      <c r="BA1256" s="31">
        <f t="shared" si="819"/>
        <v>1.0000000000000002</v>
      </c>
      <c r="BB1256" s="34">
        <f>AU1256*'Propiedades físicas'!$C$4+'Diseño reactor'!AV1256*'Propiedades físicas'!$C$5+'Diseño reactor'!AW1256*'Propiedades físicas'!$C$8+'Diseño reactor'!AX1256*'Propiedades físicas'!$C$9+'Diseño reactor'!AY1256*'Propiedades físicas'!$C$7+'Diseño reactor'!AZ1256*'Propiedades físicas'!$C$6</f>
        <v>875.73256343706737</v>
      </c>
      <c r="BC1256" s="45">
        <f>AU1256*'Propiedades físicas'!$L$4+'Diseño reactor'!AV1256*'Propiedades físicas'!$L$5+'Diseño reactor'!AW1256*'Propiedades físicas'!$L$8+AX1256*'Propiedades físicas'!$L$9+'Diseño reactor'!AY1256*'Propiedades físicas'!$L$7+'Diseño reactor'!AZ1256*'Propiedades físicas'!$L$6</f>
        <v>2.0554653778348695</v>
      </c>
      <c r="BD1256" s="29">
        <f t="shared" si="798"/>
        <v>2.406907462649198</v>
      </c>
      <c r="BE1256" s="58">
        <f t="shared" si="799"/>
        <v>42.285171717037201</v>
      </c>
      <c r="BF1256" s="30">
        <f>AU1256*'Propiedades físicas'!$I$4+'Diseño reactor'!AV1256*'Propiedades físicas'!$I$5+'Diseño reactor'!AW1256*'Propiedades físicas'!$I$8+'Diseño reactor'!AX1256*'Propiedades físicas'!$I$9+'Diseño reactor'!AY1256*'Propiedades físicas'!$I$7+'Diseño reactor'!AZ1256*'Propiedades físicas'!$I$6</f>
        <v>1.9811100651436535E-2</v>
      </c>
      <c r="BG1256" s="24">
        <f>AU1256*'Propiedades físicas'!$O$4+'Diseño reactor'!AV1256*'Propiedades físicas'!$O$5+'Diseño reactor'!AW1256*'Propiedades físicas'!$O$8+'Diseño reactor'!AX1256*'Propiedades físicas'!$O$9+'Diseño reactor'!AY1256*'Propiedades físicas'!$O$7+'Diseño reactor'!AZ1256*'Propiedades físicas'!$O$6</f>
        <v>0.15152339445947913</v>
      </c>
      <c r="BH1256" s="54">
        <f t="shared" si="800"/>
        <v>41502.770992667007</v>
      </c>
      <c r="BI1256" s="34">
        <f t="shared" si="820"/>
        <v>268.74418720021066</v>
      </c>
      <c r="BJ1256" s="27">
        <f t="shared" si="801"/>
        <v>4796.1134246773017</v>
      </c>
      <c r="BK1256" s="34">
        <f t="shared" si="802"/>
        <v>559.01798947675547</v>
      </c>
      <c r="BL1256" s="27">
        <f t="shared" si="803"/>
        <v>105.33558970210362</v>
      </c>
      <c r="BM1256" s="34">
        <f t="shared" si="804"/>
        <v>1.1054421768707483</v>
      </c>
      <c r="BN1256" s="45">
        <f t="shared" si="805"/>
        <v>1266.2361689702861</v>
      </c>
      <c r="BO1256" s="45">
        <f t="shared" si="806"/>
        <v>97.02354085241231</v>
      </c>
      <c r="BP1256" s="66">
        <f t="shared" si="807"/>
        <v>6.690398573585167</v>
      </c>
    </row>
    <row r="1257" spans="8:68">
      <c r="H1257" s="68">
        <v>1252</v>
      </c>
      <c r="I1257" s="31">
        <f>('Propiedades físicas'!$C$10*'Diseño reactor'!H1257)/1000</f>
        <v>1095.8070925629759</v>
      </c>
      <c r="J1257" s="31">
        <f t="shared" si="785"/>
        <v>0.416131637671248</v>
      </c>
      <c r="K1257" s="31">
        <f>(I1257*1000)/'Propiedades físicas'!$F$10</f>
        <v>7157.9941097971587</v>
      </c>
      <c r="L1257" s="31">
        <f t="shared" si="786"/>
        <v>1022.5705871138798</v>
      </c>
      <c r="M1257" s="31">
        <f t="shared" si="787"/>
        <v>6135.4235226832789</v>
      </c>
      <c r="N1257" s="31">
        <f t="shared" si="788"/>
        <v>0.81674967021875389</v>
      </c>
      <c r="O1257" s="32">
        <f t="shared" si="789"/>
        <v>4.9004980213125231</v>
      </c>
      <c r="P1257" s="33">
        <f t="shared" si="790"/>
        <v>0.60025058969572576</v>
      </c>
      <c r="Q1257" s="31">
        <f t="shared" si="791"/>
        <v>4.6113985320547224</v>
      </c>
      <c r="R1257" s="31">
        <f t="shared" si="792"/>
        <v>0.15911080896760438</v>
      </c>
      <c r="S1257" s="31">
        <f t="shared" si="793"/>
        <v>0.28909948925779994</v>
      </c>
      <c r="T1257" s="31">
        <f t="shared" si="794"/>
        <v>4.2176134376075494E-2</v>
      </c>
      <c r="U1257" s="31">
        <f t="shared" si="795"/>
        <v>1.5212137179348178E-2</v>
      </c>
      <c r="V1257" s="47">
        <f t="shared" si="808"/>
        <v>5.9442291406761202E-4</v>
      </c>
      <c r="W1257" s="31">
        <f t="shared" si="796"/>
        <v>0.26507397360202434</v>
      </c>
      <c r="X1257" s="34">
        <f>(S1257*H1257*'Propiedades físicas'!$F$5*60*24*365)/(1000000)</f>
        <v>56020.64001762979</v>
      </c>
      <c r="Y1257" s="34">
        <f>(U1257*H1257*'Propiedades físicas'!$F$7*60*24*365)/(1000000)</f>
        <v>921.85452440127995</v>
      </c>
      <c r="Z1257" s="31">
        <f t="shared" si="809"/>
        <v>751.51373829904867</v>
      </c>
      <c r="AA1257" s="31">
        <f t="shared" si="810"/>
        <v>5773.4709621325128</v>
      </c>
      <c r="AB1257" s="31">
        <f t="shared" si="810"/>
        <v>199.20673282744067</v>
      </c>
      <c r="AC1257" s="31">
        <f t="shared" si="810"/>
        <v>361.9525605507655</v>
      </c>
      <c r="AD1257" s="31">
        <f t="shared" si="810"/>
        <v>52.804520238846521</v>
      </c>
      <c r="AE1257" s="31">
        <f t="shared" si="811"/>
        <v>19.045595748543917</v>
      </c>
      <c r="AF1257" s="31">
        <f t="shared" si="812"/>
        <v>7157.9941097971578</v>
      </c>
      <c r="AG1257" s="31">
        <f t="shared" si="813"/>
        <v>0.10498943234256795</v>
      </c>
      <c r="AH1257" s="31">
        <f t="shared" si="814"/>
        <v>0.80657665731106909</v>
      </c>
      <c r="AI1257" s="31">
        <f t="shared" si="814"/>
        <v>2.7829966017265381E-2</v>
      </c>
      <c r="AJ1257" s="31">
        <f t="shared" si="814"/>
        <v>5.0566199831788138E-2</v>
      </c>
      <c r="AK1257" s="31">
        <f t="shared" si="814"/>
        <v>7.3769996774058384E-3</v>
      </c>
      <c r="AL1257" s="31">
        <f t="shared" si="815"/>
        <v>2.6607448199036906E-3</v>
      </c>
      <c r="AM1257" s="31">
        <f t="shared" si="816"/>
        <v>1</v>
      </c>
      <c r="AN1257" s="31">
        <f>(Z1257*'Propiedades físicas'!$F$4)/1000</f>
        <v>660.86615118541738</v>
      </c>
      <c r="AO1257" s="31">
        <f>(AA1257*'Propiedades físicas'!$F$6)/1000</f>
        <v>184.98200962672573</v>
      </c>
      <c r="AP1257" s="31">
        <f>(AB1257*'Propiedades físicas'!$F$9)/1000</f>
        <v>122.90059381788951</v>
      </c>
      <c r="AQ1257" s="31">
        <f>(AC1257*'Propiedades físicas'!$F$5)/1000</f>
        <v>106.58417050538392</v>
      </c>
      <c r="AR1257" s="31">
        <f>(AD1257*'Propiedades físicas'!$F$8)/1000</f>
        <v>18.720258515075862</v>
      </c>
      <c r="AS1257" s="31">
        <f>(AE1257*'Propiedades físicas'!$F$7)/1000</f>
        <v>1.7539089124834095</v>
      </c>
      <c r="AT1257" s="31">
        <f t="shared" si="817"/>
        <v>1095.8070925629759</v>
      </c>
      <c r="AU1257" s="31">
        <f t="shared" si="818"/>
        <v>0.60308621441728572</v>
      </c>
      <c r="AV1257" s="31">
        <f t="shared" si="821"/>
        <v>0.1688089179949297</v>
      </c>
      <c r="AW1257" s="31">
        <f t="shared" si="821"/>
        <v>0.11215531880747198</v>
      </c>
      <c r="AX1257" s="31">
        <f t="shared" si="821"/>
        <v>9.726545048736171E-2</v>
      </c>
      <c r="AY1257" s="31">
        <f t="shared" si="821"/>
        <v>1.7083534722604481E-2</v>
      </c>
      <c r="AZ1257" s="31">
        <f t="shared" si="822"/>
        <v>1.6005635703463131E-3</v>
      </c>
      <c r="BA1257" s="31">
        <f t="shared" si="819"/>
        <v>0.99999999999999989</v>
      </c>
      <c r="BB1257" s="34">
        <f>AU1257*'Propiedades físicas'!$C$4+'Diseño reactor'!AV1257*'Propiedades físicas'!$C$5+'Diseño reactor'!AW1257*'Propiedades físicas'!$C$8+'Diseño reactor'!AX1257*'Propiedades físicas'!$C$9+'Diseño reactor'!AY1257*'Propiedades físicas'!$C$7+'Diseño reactor'!AZ1257*'Propiedades físicas'!$C$6</f>
        <v>875.73172046283059</v>
      </c>
      <c r="BC1257" s="45">
        <f>AU1257*'Propiedades físicas'!$L$4+'Diseño reactor'!AV1257*'Propiedades físicas'!$L$5+'Diseño reactor'!AW1257*'Propiedades físicas'!$L$8+AX1257*'Propiedades físicas'!$L$9+'Diseño reactor'!AY1257*'Propiedades físicas'!$L$7+'Diseño reactor'!AZ1257*'Propiedades físicas'!$L$6</f>
        <v>2.0555605501689151</v>
      </c>
      <c r="BD1257" s="29">
        <f t="shared" si="798"/>
        <v>2.4053855452204056</v>
      </c>
      <c r="BE1257" s="58">
        <f t="shared" si="799"/>
        <v>42.283499168986367</v>
      </c>
      <c r="BF1257" s="30">
        <f>AU1257*'Propiedades físicas'!$I$4+'Diseño reactor'!AV1257*'Propiedades físicas'!$I$5+'Diseño reactor'!AW1257*'Propiedades físicas'!$I$8+'Diseño reactor'!AX1257*'Propiedades físicas'!$I$9+'Diseño reactor'!AY1257*'Propiedades físicas'!$I$7+'Diseño reactor'!AZ1257*'Propiedades físicas'!$I$6</f>
        <v>1.98114886709926E-2</v>
      </c>
      <c r="BG1257" s="24">
        <f>AU1257*'Propiedades físicas'!$O$4+'Diseño reactor'!AV1257*'Propiedades físicas'!$O$5+'Diseño reactor'!AW1257*'Propiedades físicas'!$O$8+'Diseño reactor'!AX1257*'Propiedades físicas'!$O$9+'Diseño reactor'!AY1257*'Propiedades físicas'!$O$7+'Diseño reactor'!AZ1257*'Propiedades físicas'!$O$6</f>
        <v>0.15152772498461969</v>
      </c>
      <c r="BH1257" s="54">
        <f t="shared" si="800"/>
        <v>41501.918187196345</v>
      </c>
      <c r="BI1257" s="34">
        <f t="shared" si="820"/>
        <v>268.75421350346483</v>
      </c>
      <c r="BJ1257" s="27">
        <f t="shared" si="801"/>
        <v>4796.1073664686783</v>
      </c>
      <c r="BK1257" s="34">
        <f t="shared" si="802"/>
        <v>559.03326001767266</v>
      </c>
      <c r="BL1257" s="27">
        <f t="shared" si="803"/>
        <v>105.33613188209591</v>
      </c>
      <c r="BM1257" s="34">
        <f t="shared" si="804"/>
        <v>1.1054421768707483</v>
      </c>
      <c r="BN1257" s="45">
        <f t="shared" si="805"/>
        <v>1267.3962002755513</v>
      </c>
      <c r="BO1257" s="45">
        <f t="shared" si="806"/>
        <v>97.042675071729832</v>
      </c>
      <c r="BP1257" s="66">
        <f t="shared" si="807"/>
        <v>6.6903921334527938</v>
      </c>
    </row>
    <row r="1258" spans="8:68">
      <c r="H1258" s="68">
        <v>1253</v>
      </c>
      <c r="I1258" s="31">
        <f>('Propiedades físicas'!$C$10*'Diseño reactor'!H1258)/1000</f>
        <v>1096.6823378445758</v>
      </c>
      <c r="J1258" s="31">
        <f t="shared" si="785"/>
        <v>0.41579952942091175</v>
      </c>
      <c r="K1258" s="31">
        <f>(I1258*1000)/'Propiedades físicas'!$F$10</f>
        <v>7163.7113574886907</v>
      </c>
      <c r="L1258" s="31">
        <f t="shared" si="786"/>
        <v>1023.3873367840986</v>
      </c>
      <c r="M1258" s="31">
        <f t="shared" si="787"/>
        <v>6140.3240207045919</v>
      </c>
      <c r="N1258" s="31">
        <f t="shared" si="788"/>
        <v>0.81674967021875389</v>
      </c>
      <c r="O1258" s="32">
        <f t="shared" si="789"/>
        <v>4.9004980213125231</v>
      </c>
      <c r="P1258" s="33">
        <f t="shared" si="790"/>
        <v>0.60037760045088395</v>
      </c>
      <c r="Q1258" s="31">
        <f t="shared" si="791"/>
        <v>4.6116196147780872</v>
      </c>
      <c r="R1258" s="31">
        <f t="shared" si="792"/>
        <v>0.15905111295243249</v>
      </c>
      <c r="S1258" s="31">
        <f t="shared" si="793"/>
        <v>0.28887840653443608</v>
      </c>
      <c r="T1258" s="31">
        <f t="shared" si="794"/>
        <v>4.2135576864308702E-2</v>
      </c>
      <c r="U1258" s="31">
        <f t="shared" si="795"/>
        <v>1.5185379951128754E-2</v>
      </c>
      <c r="V1258" s="47">
        <f t="shared" si="808"/>
        <v>5.9454869170864238E-4</v>
      </c>
      <c r="W1258" s="31">
        <f t="shared" si="796"/>
        <v>0.26491846603368435</v>
      </c>
      <c r="X1258" s="34">
        <f>(S1258*H1258*'Propiedades físicas'!$F$5*60*24*365)/(1000000)</f>
        <v>56022.510119762461</v>
      </c>
      <c r="Y1258" s="34">
        <f>(U1258*H1258*'Propiedades físicas'!$F$7*60*24*365)/(1000000)</f>
        <v>920.96804852401476</v>
      </c>
      <c r="Z1258" s="31">
        <f t="shared" si="809"/>
        <v>752.27313336495763</v>
      </c>
      <c r="AA1258" s="31">
        <f t="shared" si="810"/>
        <v>5778.3593773169432</v>
      </c>
      <c r="AB1258" s="31">
        <f t="shared" si="810"/>
        <v>199.29104452939791</v>
      </c>
      <c r="AC1258" s="31">
        <f t="shared" si="810"/>
        <v>361.96464338764844</v>
      </c>
      <c r="AD1258" s="31">
        <f t="shared" si="810"/>
        <v>52.795877810978801</v>
      </c>
      <c r="AE1258" s="31">
        <f t="shared" si="811"/>
        <v>19.027281078764329</v>
      </c>
      <c r="AF1258" s="31">
        <f t="shared" si="812"/>
        <v>7163.7113574886907</v>
      </c>
      <c r="AG1258" s="31">
        <f t="shared" si="813"/>
        <v>0.10501164770947365</v>
      </c>
      <c r="AH1258" s="31">
        <f t="shared" si="814"/>
        <v>0.80661532674351133</v>
      </c>
      <c r="AI1258" s="31">
        <f t="shared" si="814"/>
        <v>2.7819524626863434E-2</v>
      </c>
      <c r="AJ1258" s="31">
        <f t="shared" si="814"/>
        <v>5.052753039934578E-2</v>
      </c>
      <c r="AK1258" s="31">
        <f t="shared" si="814"/>
        <v>7.3699057899349694E-3</v>
      </c>
      <c r="AL1258" s="31">
        <f t="shared" si="815"/>
        <v>2.6560647308708049E-3</v>
      </c>
      <c r="AM1258" s="31">
        <f t="shared" si="816"/>
        <v>1</v>
      </c>
      <c r="AN1258" s="31">
        <f>(Z1258*'Propiedades físicas'!$F$4)/1000</f>
        <v>661.53394801847651</v>
      </c>
      <c r="AO1258" s="31">
        <f>(AA1258*'Propiedades físicas'!$F$6)/1000</f>
        <v>185.13863444923484</v>
      </c>
      <c r="AP1258" s="31">
        <f>(AB1258*'Propiedades físicas'!$F$9)/1000</f>
        <v>122.95260992241202</v>
      </c>
      <c r="AQ1258" s="31">
        <f>(AC1258*'Propiedades físicas'!$F$5)/1000</f>
        <v>106.58772853836084</v>
      </c>
      <c r="AR1258" s="31">
        <f>(AD1258*'Propiedades físicas'!$F$8)/1000</f>
        <v>18.717194601548201</v>
      </c>
      <c r="AS1258" s="31">
        <f>(AE1258*'Propiedades físicas'!$F$7)/1000</f>
        <v>1.752222314543407</v>
      </c>
      <c r="AT1258" s="31">
        <f t="shared" si="817"/>
        <v>1096.6823378445758</v>
      </c>
      <c r="AU1258" s="31">
        <f t="shared" si="818"/>
        <v>0.60321382517991318</v>
      </c>
      <c r="AV1258" s="31">
        <f t="shared" si="821"/>
        <v>0.16881701114390801</v>
      </c>
      <c r="AW1258" s="31">
        <f t="shared" si="821"/>
        <v>0.11211323979564002</v>
      </c>
      <c r="AX1258" s="31">
        <f t="shared" si="821"/>
        <v>9.7191068790119128E-2</v>
      </c>
      <c r="AY1258" s="31">
        <f t="shared" si="821"/>
        <v>1.7067106814481078E-2</v>
      </c>
      <c r="AZ1258" s="31">
        <f t="shared" si="822"/>
        <v>1.5977482759385296E-3</v>
      </c>
      <c r="BA1258" s="31">
        <f t="shared" si="819"/>
        <v>1</v>
      </c>
      <c r="BB1258" s="34">
        <f>AU1258*'Propiedades físicas'!$C$4+'Diseño reactor'!AV1258*'Propiedades físicas'!$C$5+'Diseño reactor'!AW1258*'Propiedades físicas'!$C$8+'Diseño reactor'!AX1258*'Propiedades físicas'!$C$9+'Diseño reactor'!AY1258*'Propiedades físicas'!$C$7+'Diseño reactor'!AZ1258*'Propiedades físicas'!$C$6</f>
        <v>875.73087934183548</v>
      </c>
      <c r="BC1258" s="45">
        <f>AU1258*'Propiedades físicas'!$L$4+'Diseño reactor'!AV1258*'Propiedades físicas'!$L$5+'Diseño reactor'!AW1258*'Propiedades físicas'!$L$8+AX1258*'Propiedades físicas'!$L$9+'Diseño reactor'!AY1258*'Propiedades físicas'!$L$7+'Diseño reactor'!AZ1258*'Propiedades físicas'!$L$6</f>
        <v>2.0556556054182096</v>
      </c>
      <c r="BD1258" s="29">
        <f t="shared" si="798"/>
        <v>2.403865555407052</v>
      </c>
      <c r="BE1258" s="58">
        <f t="shared" si="799"/>
        <v>42.281828799882284</v>
      </c>
      <c r="BF1258" s="30">
        <f>AU1258*'Propiedades físicas'!$I$4+'Diseño reactor'!AV1258*'Propiedades físicas'!$I$5+'Diseño reactor'!AW1258*'Propiedades físicas'!$I$8+'Diseño reactor'!AX1258*'Propiedades físicas'!$I$9+'Diseño reactor'!AY1258*'Propiedades físicas'!$I$7+'Diseño reactor'!AZ1258*'Propiedades físicas'!$I$6</f>
        <v>1.9811875839659515E-2</v>
      </c>
      <c r="BG1258" s="24">
        <f>AU1258*'Propiedades físicas'!$O$4+'Diseño reactor'!AV1258*'Propiedades físicas'!$O$5+'Diseño reactor'!AW1258*'Propiedades físicas'!$O$8+'Diseño reactor'!AX1258*'Propiedades físicas'!$O$9+'Diseño reactor'!AY1258*'Propiedades físicas'!$O$7+'Diseño reactor'!AZ1258*'Propiedades físicas'!$O$6</f>
        <v>0.15153205071752998</v>
      </c>
      <c r="BH1258" s="54">
        <f t="shared" si="800"/>
        <v>41501.067285361918</v>
      </c>
      <c r="BI1258" s="34">
        <f t="shared" si="820"/>
        <v>268.76422136966596</v>
      </c>
      <c r="BJ1258" s="27">
        <f t="shared" si="801"/>
        <v>4796.1013416861706</v>
      </c>
      <c r="BK1258" s="34">
        <f t="shared" si="802"/>
        <v>559.04851673446331</v>
      </c>
      <c r="BL1258" s="27">
        <f t="shared" si="803"/>
        <v>105.33667354725711</v>
      </c>
      <c r="BM1258" s="34">
        <f t="shared" si="804"/>
        <v>1.1054421768707483</v>
      </c>
      <c r="BN1258" s="45">
        <f t="shared" si="805"/>
        <v>1268.5563068840866</v>
      </c>
      <c r="BO1258" s="45">
        <f t="shared" si="806"/>
        <v>97.061786847192423</v>
      </c>
      <c r="BP1258" s="66">
        <f t="shared" si="807"/>
        <v>6.690385707478768</v>
      </c>
    </row>
    <row r="1259" spans="8:68">
      <c r="H1259" s="68">
        <v>1254</v>
      </c>
      <c r="I1259" s="31">
        <f>('Propiedades físicas'!$C$10*'Diseño reactor'!H1259)/1000</f>
        <v>1097.5575831261754</v>
      </c>
      <c r="J1259" s="31">
        <f t="shared" si="785"/>
        <v>0.41546795084880589</v>
      </c>
      <c r="K1259" s="31">
        <f>(I1259*1000)/'Propiedades físicas'!$F$10</f>
        <v>7169.4286051802219</v>
      </c>
      <c r="L1259" s="31">
        <f t="shared" si="786"/>
        <v>1024.2040864543173</v>
      </c>
      <c r="M1259" s="31">
        <f t="shared" si="787"/>
        <v>6145.2245187259041</v>
      </c>
      <c r="N1259" s="31">
        <f t="shared" si="788"/>
        <v>0.81674967021875389</v>
      </c>
      <c r="O1259" s="32">
        <f t="shared" si="789"/>
        <v>4.9004980213125231</v>
      </c>
      <c r="P1259" s="33">
        <f t="shared" si="790"/>
        <v>0.6005044622698561</v>
      </c>
      <c r="Q1259" s="31">
        <f t="shared" si="791"/>
        <v>4.6118403674817152</v>
      </c>
      <c r="R1259" s="31">
        <f t="shared" si="792"/>
        <v>0.15899144750558164</v>
      </c>
      <c r="S1259" s="31">
        <f t="shared" si="793"/>
        <v>0.28865765383080794</v>
      </c>
      <c r="T1259" s="31">
        <f t="shared" si="794"/>
        <v>4.2095075004722454E-2</v>
      </c>
      <c r="U1259" s="31">
        <f t="shared" si="795"/>
        <v>1.515868543859379E-2</v>
      </c>
      <c r="V1259" s="47">
        <f t="shared" si="808"/>
        <v>5.946743218594692E-4</v>
      </c>
      <c r="W1259" s="31">
        <f t="shared" si="796"/>
        <v>0.2647631408176509</v>
      </c>
      <c r="X1259" s="34">
        <f>(S1259*H1259*'Propiedades físicas'!$F$5*60*24*365)/(1000000)</f>
        <v>56024.375838603468</v>
      </c>
      <c r="Y1259" s="34">
        <f>(U1259*H1259*'Propiedades físicas'!$F$7*60*24*365)/(1000000)</f>
        <v>920.0827890506522</v>
      </c>
      <c r="Z1259" s="31">
        <f t="shared" si="809"/>
        <v>753.03259568639953</v>
      </c>
      <c r="AA1259" s="31">
        <f t="shared" si="810"/>
        <v>5783.2478208220709</v>
      </c>
      <c r="AB1259" s="31">
        <f t="shared" si="810"/>
        <v>199.37527517199936</v>
      </c>
      <c r="AC1259" s="31">
        <f t="shared" si="810"/>
        <v>361.97669790383316</v>
      </c>
      <c r="AD1259" s="31">
        <f t="shared" si="810"/>
        <v>52.787224055921961</v>
      </c>
      <c r="AE1259" s="31">
        <f t="shared" si="811"/>
        <v>19.008991539996611</v>
      </c>
      <c r="AF1259" s="31">
        <f t="shared" si="812"/>
        <v>7169.4286051802219</v>
      </c>
      <c r="AG1259" s="31">
        <f t="shared" si="813"/>
        <v>0.10503383702604988</v>
      </c>
      <c r="AH1259" s="31">
        <f t="shared" si="814"/>
        <v>0.80665393845242073</v>
      </c>
      <c r="AI1259" s="31">
        <f t="shared" si="814"/>
        <v>2.7809088583146239E-2</v>
      </c>
      <c r="AJ1259" s="31">
        <f t="shared" si="814"/>
        <v>5.048891869043641E-2</v>
      </c>
      <c r="AK1259" s="31">
        <f t="shared" si="814"/>
        <v>7.3628216365500751E-3</v>
      </c>
      <c r="AL1259" s="31">
        <f t="shared" si="815"/>
        <v>2.6513956113966728E-3</v>
      </c>
      <c r="AM1259" s="31">
        <f t="shared" si="816"/>
        <v>1</v>
      </c>
      <c r="AN1259" s="31">
        <f>(Z1259*'Propiedades físicas'!$F$4)/1000</f>
        <v>662.20180399470598</v>
      </c>
      <c r="AO1259" s="31">
        <f>(AA1259*'Propiedades físicas'!$F$6)/1000</f>
        <v>185.29526017913915</v>
      </c>
      <c r="AP1259" s="31">
        <f>(AB1259*'Propiedades físicas'!$F$9)/1000</f>
        <v>123.004576017365</v>
      </c>
      <c r="AQ1259" s="31">
        <f>(AC1259*'Propiedades físicas'!$F$5)/1000</f>
        <v>106.59127823174175</v>
      </c>
      <c r="AR1259" s="31">
        <f>(AD1259*'Propiedades físicas'!$F$8)/1000</f>
        <v>18.714126672305447</v>
      </c>
      <c r="AS1259" s="31">
        <f>(AE1259*'Propiedades físicas'!$F$7)/1000</f>
        <v>1.7505380309182879</v>
      </c>
      <c r="AT1259" s="31">
        <f t="shared" si="817"/>
        <v>1097.5575831261756</v>
      </c>
      <c r="AU1259" s="31">
        <f t="shared" si="818"/>
        <v>0.60334128630276984</v>
      </c>
      <c r="AV1259" s="31">
        <f t="shared" si="821"/>
        <v>0.16882509221189312</v>
      </c>
      <c r="AW1259" s="31">
        <f t="shared" si="821"/>
        <v>0.11207118233105438</v>
      </c>
      <c r="AX1259" s="31">
        <f t="shared" si="821"/>
        <v>9.7116798125650577E-2</v>
      </c>
      <c r="AY1259" s="31">
        <f t="shared" si="821"/>
        <v>1.7050701448394132E-2</v>
      </c>
      <c r="AZ1259" s="31">
        <f t="shared" si="822"/>
        <v>1.5949395802379923E-3</v>
      </c>
      <c r="BA1259" s="31">
        <f t="shared" si="819"/>
        <v>1</v>
      </c>
      <c r="BB1259" s="34">
        <f>AU1259*'Propiedades físicas'!$C$4+'Diseño reactor'!AV1259*'Propiedades físicas'!$C$5+'Diseño reactor'!AW1259*'Propiedades físicas'!$C$8+'Diseño reactor'!AX1259*'Propiedades físicas'!$C$9+'Diseño reactor'!AY1259*'Propiedades físicas'!$C$7+'Diseño reactor'!AZ1259*'Propiedades físicas'!$C$6</f>
        <v>875.73004006893223</v>
      </c>
      <c r="BC1259" s="45">
        <f>AU1259*'Propiedades físicas'!$L$4+'Diseño reactor'!AV1259*'Propiedades físicas'!$L$5+'Diseño reactor'!AW1259*'Propiedades físicas'!$L$8+AX1259*'Propiedades físicas'!$L$9+'Diseño reactor'!AY1259*'Propiedades físicas'!$L$7+'Diseño reactor'!AZ1259*'Propiedades físicas'!$L$6</f>
        <v>2.0557505437956891</v>
      </c>
      <c r="BD1259" s="29">
        <f t="shared" si="798"/>
        <v>2.4023474895455763</v>
      </c>
      <c r="BE1259" s="58">
        <f t="shared" si="799"/>
        <v>42.28016060543878</v>
      </c>
      <c r="BF1259" s="30">
        <f>AU1259*'Propiedades físicas'!$I$4+'Diseño reactor'!AV1259*'Propiedades físicas'!$I$5+'Diseño reactor'!AW1259*'Propiedades físicas'!$I$8+'Diseño reactor'!AX1259*'Propiedades físicas'!$I$9+'Diseño reactor'!AY1259*'Propiedades físicas'!$I$7+'Diseño reactor'!AZ1259*'Propiedades físicas'!$I$6</f>
        <v>1.9812262159740489E-2</v>
      </c>
      <c r="BG1259" s="24">
        <f>AU1259*'Propiedades físicas'!$O$4+'Diseño reactor'!AV1259*'Propiedades físicas'!$O$5+'Diseño reactor'!AW1259*'Propiedades físicas'!$O$8+'Diseño reactor'!AX1259*'Propiedades físicas'!$O$9+'Diseño reactor'!AY1259*'Propiedades físicas'!$O$7+'Diseño reactor'!AZ1259*'Propiedades físicas'!$O$6</f>
        <v>0.15153637166570716</v>
      </c>
      <c r="BH1259" s="54">
        <f t="shared" si="800"/>
        <v>41500.21828187396</v>
      </c>
      <c r="BI1259" s="34">
        <f t="shared" si="820"/>
        <v>268.7742108446318</v>
      </c>
      <c r="BJ1259" s="27">
        <f t="shared" si="801"/>
        <v>4796.0953502160328</v>
      </c>
      <c r="BK1259" s="34">
        <f t="shared" si="802"/>
        <v>559.06375964192819</v>
      </c>
      <c r="BL1259" s="27">
        <f t="shared" si="803"/>
        <v>105.33721469817955</v>
      </c>
      <c r="BM1259" s="34">
        <f t="shared" si="804"/>
        <v>1.1054421768707483</v>
      </c>
      <c r="BN1259" s="45">
        <f t="shared" si="805"/>
        <v>1269.7164886581211</v>
      </c>
      <c r="BO1259" s="45">
        <f t="shared" si="806"/>
        <v>97.080876218263057</v>
      </c>
      <c r="BP1259" s="66">
        <f t="shared" si="807"/>
        <v>6.6903792956237469</v>
      </c>
    </row>
    <row r="1260" spans="8:68">
      <c r="H1260" s="68">
        <v>1255</v>
      </c>
      <c r="I1260" s="31">
        <f>('Propiedades físicas'!$C$10*'Diseño reactor'!H1260)/1000</f>
        <v>1098.4328284077753</v>
      </c>
      <c r="J1260" s="31">
        <f t="shared" si="785"/>
        <v>0.41513690068876691</v>
      </c>
      <c r="K1260" s="31">
        <f>(I1260*1000)/'Propiedades físicas'!$F$10</f>
        <v>7175.145852871753</v>
      </c>
      <c r="L1260" s="31">
        <f t="shared" si="786"/>
        <v>1025.0208361245361</v>
      </c>
      <c r="M1260" s="31">
        <f t="shared" si="787"/>
        <v>6150.1250167472163</v>
      </c>
      <c r="N1260" s="31">
        <f t="shared" si="788"/>
        <v>0.81674967021875389</v>
      </c>
      <c r="O1260" s="32">
        <f t="shared" si="789"/>
        <v>4.9004980213125231</v>
      </c>
      <c r="P1260" s="33">
        <f t="shared" si="790"/>
        <v>0.60063117541445821</v>
      </c>
      <c r="Q1260" s="31">
        <f t="shared" si="791"/>
        <v>4.6120607908884219</v>
      </c>
      <c r="R1260" s="31">
        <f t="shared" si="792"/>
        <v>0.15893181264259423</v>
      </c>
      <c r="S1260" s="31">
        <f t="shared" si="793"/>
        <v>0.28843723042410069</v>
      </c>
      <c r="T1260" s="31">
        <f t="shared" si="794"/>
        <v>4.2054628703597982E-2</v>
      </c>
      <c r="U1260" s="31">
        <f t="shared" si="795"/>
        <v>1.5132053458103504E-2</v>
      </c>
      <c r="V1260" s="47">
        <f t="shared" si="808"/>
        <v>5.9479980477936643E-4</v>
      </c>
      <c r="W1260" s="31">
        <f t="shared" si="796"/>
        <v>0.26460799763336501</v>
      </c>
      <c r="X1260" s="34">
        <f>(S1260*H1260*'Propiedades físicas'!$F$5*60*24*365)/(1000000)</f>
        <v>56026.237186987673</v>
      </c>
      <c r="Y1260" s="34">
        <f>(U1260*H1260*'Propiedades físicas'!$F$7*60*24*365)/(1000000)</f>
        <v>919.1987439327562</v>
      </c>
      <c r="Z1260" s="31">
        <f t="shared" si="809"/>
        <v>753.79212514514506</v>
      </c>
      <c r="AA1260" s="31">
        <f t="shared" si="810"/>
        <v>5788.1362925649692</v>
      </c>
      <c r="AB1260" s="31">
        <f t="shared" si="810"/>
        <v>199.45942486645578</v>
      </c>
      <c r="AC1260" s="31">
        <f t="shared" si="810"/>
        <v>361.98872418224636</v>
      </c>
      <c r="AD1260" s="31">
        <f t="shared" si="810"/>
        <v>52.778559023015468</v>
      </c>
      <c r="AE1260" s="31">
        <f t="shared" si="811"/>
        <v>18.990727089919897</v>
      </c>
      <c r="AF1260" s="31">
        <f t="shared" si="812"/>
        <v>7175.1458528717521</v>
      </c>
      <c r="AG1260" s="31">
        <f t="shared" si="813"/>
        <v>0.10505600033809073</v>
      </c>
      <c r="AH1260" s="31">
        <f t="shared" si="814"/>
        <v>0.80669249256422404</v>
      </c>
      <c r="AI1260" s="31">
        <f t="shared" si="814"/>
        <v>2.7798657888832311E-2</v>
      </c>
      <c r="AJ1260" s="31">
        <f t="shared" si="814"/>
        <v>5.0450364578632979E-2</v>
      </c>
      <c r="AK1260" s="31">
        <f t="shared" si="814"/>
        <v>7.3557472008588627E-3</v>
      </c>
      <c r="AL1260" s="31">
        <f t="shared" si="815"/>
        <v>2.6467374293609827E-3</v>
      </c>
      <c r="AM1260" s="31">
        <f t="shared" si="816"/>
        <v>0.99999999999999978</v>
      </c>
      <c r="AN1260" s="31">
        <f>(Z1260*'Propiedades físicas'!$F$4)/1000</f>
        <v>662.86971901013771</v>
      </c>
      <c r="AO1260" s="31">
        <f>(AA1260*'Propiedades físicas'!$F$6)/1000</f>
        <v>185.45188681378161</v>
      </c>
      <c r="AP1260" s="31">
        <f>(AB1260*'Propiedades físicas'!$F$9)/1000</f>
        <v>123.05649217135988</v>
      </c>
      <c r="AQ1260" s="31">
        <f>(AC1260*'Propiedades físicas'!$F$5)/1000</f>
        <v>106.59481960994609</v>
      </c>
      <c r="AR1260" s="31">
        <f>(AD1260*'Propiedades físicas'!$F$8)/1000</f>
        <v>18.711054744839437</v>
      </c>
      <c r="AS1260" s="31">
        <f>(AE1260*'Propiedades físicas'!$F$7)/1000</f>
        <v>1.7488560577107235</v>
      </c>
      <c r="AT1260" s="31">
        <f t="shared" si="817"/>
        <v>1098.4328284077756</v>
      </c>
      <c r="AU1260" s="31">
        <f t="shared" si="818"/>
        <v>0.60346859804890862</v>
      </c>
      <c r="AV1260" s="31">
        <f t="shared" si="821"/>
        <v>0.16883316122534492</v>
      </c>
      <c r="AW1260" s="31">
        <f t="shared" si="821"/>
        <v>0.1120291464246707</v>
      </c>
      <c r="AX1260" s="31">
        <f t="shared" si="821"/>
        <v>9.7042638250770183E-2</v>
      </c>
      <c r="AY1260" s="31">
        <f t="shared" si="821"/>
        <v>1.703431858638265E-2</v>
      </c>
      <c r="AZ1260" s="31">
        <f t="shared" si="822"/>
        <v>1.5921374639228179E-3</v>
      </c>
      <c r="BA1260" s="31">
        <f t="shared" si="819"/>
        <v>0.99999999999999989</v>
      </c>
      <c r="BB1260" s="34">
        <f>AU1260*'Propiedades físicas'!$C$4+'Diseño reactor'!AV1260*'Propiedades físicas'!$C$5+'Diseño reactor'!AW1260*'Propiedades físicas'!$C$8+'Diseño reactor'!AX1260*'Propiedades físicas'!$C$9+'Diseño reactor'!AY1260*'Propiedades físicas'!$C$7+'Diseño reactor'!AZ1260*'Propiedades físicas'!$C$6</f>
        <v>875.72920263898823</v>
      </c>
      <c r="BC1260" s="45">
        <f>AU1260*'Propiedades físicas'!$L$4+'Diseño reactor'!AV1260*'Propiedades físicas'!$L$5+'Diseño reactor'!AW1260*'Propiedades físicas'!$L$8+AX1260*'Propiedades físicas'!$L$9+'Diseño reactor'!AY1260*'Propiedades físicas'!$L$7+'Diseño reactor'!AZ1260*'Propiedades físicas'!$L$6</f>
        <v>2.0558453655137834</v>
      </c>
      <c r="BD1260" s="29">
        <f t="shared" si="798"/>
        <v>2.40083134398169</v>
      </c>
      <c r="BE1260" s="58">
        <f t="shared" si="799"/>
        <v>42.278494581381011</v>
      </c>
      <c r="BF1260" s="30">
        <f>AU1260*'Propiedades físicas'!$I$4+'Diseño reactor'!AV1260*'Propiedades físicas'!$I$5+'Diseño reactor'!AW1260*'Propiedades físicas'!$I$8+'Diseño reactor'!AX1260*'Propiedades físicas'!$I$9+'Diseño reactor'!AY1260*'Propiedades físicas'!$I$7+'Diseño reactor'!AZ1260*'Propiedades físicas'!$I$6</f>
        <v>1.9812647633531213E-2</v>
      </c>
      <c r="BG1260" s="24">
        <f>AU1260*'Propiedades físicas'!$O$4+'Diseño reactor'!AV1260*'Propiedades físicas'!$O$5+'Diseño reactor'!AW1260*'Propiedades físicas'!$O$8+'Diseño reactor'!AX1260*'Propiedades físicas'!$O$9+'Diseño reactor'!AY1260*'Propiedades físicas'!$O$7+'Diseño reactor'!AZ1260*'Propiedades físicas'!$O$6</f>
        <v>0.15154068783663407</v>
      </c>
      <c r="BH1260" s="54">
        <f t="shared" si="800"/>
        <v>41499.371171460603</v>
      </c>
      <c r="BI1260" s="34">
        <f t="shared" si="820"/>
        <v>268.78418197403818</v>
      </c>
      <c r="BJ1260" s="27">
        <f t="shared" si="801"/>
        <v>4796.0893919448981</v>
      </c>
      <c r="BK1260" s="34">
        <f t="shared" si="802"/>
        <v>559.07898875485682</v>
      </c>
      <c r="BL1260" s="27">
        <f t="shared" si="803"/>
        <v>105.33775533545486</v>
      </c>
      <c r="BM1260" s="34">
        <f t="shared" si="804"/>
        <v>1.1054421768707483</v>
      </c>
      <c r="BN1260" s="45">
        <f t="shared" si="805"/>
        <v>1270.8767454602248</v>
      </c>
      <c r="BO1260" s="45">
        <f t="shared" si="806"/>
        <v>97.099943224312213</v>
      </c>
      <c r="BP1260" s="66">
        <f t="shared" si="807"/>
        <v>6.6903728978485164</v>
      </c>
    </row>
    <row r="1261" spans="8:68">
      <c r="H1261" s="68">
        <v>1256</v>
      </c>
      <c r="I1261" s="31">
        <f>('Propiedades físicas'!$C$10*'Diseño reactor'!H1261)/1000</f>
        <v>1099.3080736893751</v>
      </c>
      <c r="J1261" s="31">
        <f t="shared" si="785"/>
        <v>0.41480637767866446</v>
      </c>
      <c r="K1261" s="31">
        <f>(I1261*1000)/'Propiedades físicas'!$F$10</f>
        <v>7180.8631005632842</v>
      </c>
      <c r="L1261" s="31">
        <f t="shared" si="786"/>
        <v>1025.8375857947549</v>
      </c>
      <c r="M1261" s="31">
        <f t="shared" si="787"/>
        <v>6155.0255147685293</v>
      </c>
      <c r="N1261" s="31">
        <f t="shared" si="788"/>
        <v>0.81674967021875389</v>
      </c>
      <c r="O1261" s="32">
        <f t="shared" si="789"/>
        <v>4.9004980213125231</v>
      </c>
      <c r="P1261" s="33">
        <f t="shared" si="790"/>
        <v>0.60075774014589345</v>
      </c>
      <c r="Q1261" s="31">
        <f t="shared" si="791"/>
        <v>4.6122808857189534</v>
      </c>
      <c r="R1261" s="31">
        <f t="shared" si="792"/>
        <v>0.15887220837881399</v>
      </c>
      <c r="S1261" s="31">
        <f t="shared" si="793"/>
        <v>0.28821713559356982</v>
      </c>
      <c r="T1261" s="31">
        <f t="shared" si="794"/>
        <v>4.2014237867383425E-2</v>
      </c>
      <c r="U1261" s="31">
        <f t="shared" si="795"/>
        <v>1.5105483826662993E-2</v>
      </c>
      <c r="V1261" s="47">
        <f t="shared" si="808"/>
        <v>5.9492514072700129E-4</v>
      </c>
      <c r="W1261" s="31">
        <f t="shared" si="796"/>
        <v>0.2644530361610189</v>
      </c>
      <c r="X1261" s="34">
        <f>(S1261*H1261*'Propiedades físicas'!$F$5*60*24*365)/(1000000)</f>
        <v>56028.094177704865</v>
      </c>
      <c r="Y1261" s="34">
        <f>(U1261*H1261*'Propiedades físicas'!$F$7*60*24*365)/(1000000)</f>
        <v>918.31591112554065</v>
      </c>
      <c r="Z1261" s="31">
        <f t="shared" si="809"/>
        <v>754.5517216232422</v>
      </c>
      <c r="AA1261" s="31">
        <f t="shared" si="810"/>
        <v>5793.0247924630057</v>
      </c>
      <c r="AB1261" s="31">
        <f t="shared" si="810"/>
        <v>199.54349372379039</v>
      </c>
      <c r="AC1261" s="31">
        <f t="shared" si="810"/>
        <v>362.00072230552371</v>
      </c>
      <c r="AD1261" s="31">
        <f t="shared" si="810"/>
        <v>52.769882761433578</v>
      </c>
      <c r="AE1261" s="31">
        <f t="shared" si="811"/>
        <v>18.972487686288719</v>
      </c>
      <c r="AF1261" s="31">
        <f t="shared" si="812"/>
        <v>7180.8631005632842</v>
      </c>
      <c r="AG1261" s="31">
        <f t="shared" si="813"/>
        <v>0.10507813769128301</v>
      </c>
      <c r="AH1261" s="31">
        <f t="shared" si="814"/>
        <v>0.80673098920498665</v>
      </c>
      <c r="AI1261" s="31">
        <f t="shared" si="814"/>
        <v>2.7788232546605396E-2</v>
      </c>
      <c r="AJ1261" s="31">
        <f t="shared" si="814"/>
        <v>5.0411867937870516E-2</v>
      </c>
      <c r="AK1261" s="31">
        <f t="shared" si="814"/>
        <v>7.3486824664982381E-3</v>
      </c>
      <c r="AL1261" s="31">
        <f t="shared" si="815"/>
        <v>2.6420901527562154E-3</v>
      </c>
      <c r="AM1261" s="31">
        <f t="shared" si="816"/>
        <v>1</v>
      </c>
      <c r="AN1261" s="31">
        <f>(Z1261*'Propiedades físicas'!$F$4)/1000</f>
        <v>663.53769296104667</v>
      </c>
      <c r="AO1261" s="31">
        <f>(AA1261*'Propiedades físicas'!$F$6)/1000</f>
        <v>185.6085143505147</v>
      </c>
      <c r="AP1261" s="31">
        <f>(AB1261*'Propiedades físicas'!$F$9)/1000</f>
        <v>123.10835845289247</v>
      </c>
      <c r="AQ1261" s="31">
        <f>(AC1261*'Propiedades físicas'!$F$5)/1000</f>
        <v>106.59835269730758</v>
      </c>
      <c r="AR1261" s="31">
        <f>(AD1261*'Propiedades físicas'!$F$8)/1000</f>
        <v>18.707978836583425</v>
      </c>
      <c r="AS1261" s="31">
        <f>(AE1261*'Propiedades físicas'!$F$7)/1000</f>
        <v>1.7471763910303282</v>
      </c>
      <c r="AT1261" s="31">
        <f t="shared" si="817"/>
        <v>1099.3080736893751</v>
      </c>
      <c r="AU1261" s="31">
        <f t="shared" si="818"/>
        <v>0.6035957606807667</v>
      </c>
      <c r="AV1261" s="31">
        <f t="shared" si="821"/>
        <v>0.16884121821064782</v>
      </c>
      <c r="AW1261" s="31">
        <f t="shared" si="821"/>
        <v>0.11198713208730464</v>
      </c>
      <c r="AX1261" s="31">
        <f t="shared" si="821"/>
        <v>9.6968588922988694E-2</v>
      </c>
      <c r="AY1261" s="31">
        <f t="shared" si="821"/>
        <v>1.7017958190553257E-2</v>
      </c>
      <c r="AZ1261" s="31">
        <f t="shared" si="822"/>
        <v>1.5893419077389742E-3</v>
      </c>
      <c r="BA1261" s="31">
        <f t="shared" si="819"/>
        <v>1</v>
      </c>
      <c r="BB1261" s="34">
        <f>AU1261*'Propiedades físicas'!$C$4+'Diseño reactor'!AV1261*'Propiedades físicas'!$C$5+'Diseño reactor'!AW1261*'Propiedades físicas'!$C$8+'Diseño reactor'!AX1261*'Propiedades físicas'!$C$9+'Diseño reactor'!AY1261*'Propiedades físicas'!$C$7+'Diseño reactor'!AZ1261*'Propiedades físicas'!$C$6</f>
        <v>875.72836704688882</v>
      </c>
      <c r="BC1261" s="45">
        <f>AU1261*'Propiedades físicas'!$L$4+'Diseño reactor'!AV1261*'Propiedades físicas'!$L$5+'Diseño reactor'!AW1261*'Propiedades físicas'!$L$8+AX1261*'Propiedades físicas'!$L$9+'Diseño reactor'!AY1261*'Propiedades físicas'!$L$7+'Diseño reactor'!AZ1261*'Propiedades físicas'!$L$6</f>
        <v>2.0559400707844127</v>
      </c>
      <c r="BD1261" s="29">
        <f t="shared" si="798"/>
        <v>2.3993171150703541</v>
      </c>
      <c r="BE1261" s="58">
        <f t="shared" si="799"/>
        <v>42.276830723445379</v>
      </c>
      <c r="BF1261" s="30">
        <f>AU1261*'Propiedades físicas'!$I$4+'Diseño reactor'!AV1261*'Propiedades físicas'!$I$5+'Diseño reactor'!AW1261*'Propiedades físicas'!$I$8+'Diseño reactor'!AX1261*'Propiedades físicas'!$I$9+'Diseño reactor'!AY1261*'Propiedades físicas'!$I$7+'Diseño reactor'!AZ1261*'Propiedades físicas'!$I$6</f>
        <v>1.9813032263319846E-2</v>
      </c>
      <c r="BG1261" s="24">
        <f>AU1261*'Propiedades físicas'!$O$4+'Diseño reactor'!AV1261*'Propiedades físicas'!$O$5+'Diseño reactor'!AW1261*'Propiedades físicas'!$O$8+'Diseño reactor'!AX1261*'Propiedades físicas'!$O$9+'Diseño reactor'!AY1261*'Propiedades físicas'!$O$7+'Diseño reactor'!AZ1261*'Propiedades físicas'!$O$6</f>
        <v>0.15154499923777942</v>
      </c>
      <c r="BH1261" s="54">
        <f t="shared" si="800"/>
        <v>41498.525948867857</v>
      </c>
      <c r="BI1261" s="34">
        <f t="shared" si="820"/>
        <v>268.79413480341867</v>
      </c>
      <c r="BJ1261" s="27">
        <f t="shared" si="801"/>
        <v>4796.083466759841</v>
      </c>
      <c r="BK1261" s="34">
        <f t="shared" si="802"/>
        <v>559.09420408803589</v>
      </c>
      <c r="BL1261" s="27">
        <f t="shared" si="803"/>
        <v>105.33829545967453</v>
      </c>
      <c r="BM1261" s="34">
        <f t="shared" si="804"/>
        <v>1.1054421768707483</v>
      </c>
      <c r="BN1261" s="45">
        <f t="shared" si="805"/>
        <v>1272.0370771532973</v>
      </c>
      <c r="BO1261" s="45">
        <f t="shared" si="806"/>
        <v>97.118987904618209</v>
      </c>
      <c r="BP1261" s="66">
        <f t="shared" si="807"/>
        <v>6.690366514114003</v>
      </c>
    </row>
    <row r="1262" spans="8:68">
      <c r="H1262" s="68">
        <v>1257</v>
      </c>
      <c r="I1262" s="31">
        <f>('Propiedades físicas'!$C$10*'Diseño reactor'!H1262)/1000</f>
        <v>1100.1833189709751</v>
      </c>
      <c r="J1262" s="31">
        <f t="shared" si="785"/>
        <v>0.41447638056038383</v>
      </c>
      <c r="K1262" s="31">
        <f>(I1262*1000)/'Propiedades físicas'!$F$10</f>
        <v>7186.5803482548163</v>
      </c>
      <c r="L1262" s="31">
        <f t="shared" si="786"/>
        <v>1026.6543354649737</v>
      </c>
      <c r="M1262" s="31">
        <f t="shared" si="787"/>
        <v>6159.9260127898424</v>
      </c>
      <c r="N1262" s="31">
        <f t="shared" si="788"/>
        <v>0.81674967021875389</v>
      </c>
      <c r="O1262" s="32">
        <f t="shared" si="789"/>
        <v>4.900498021312524</v>
      </c>
      <c r="P1262" s="33">
        <f t="shared" si="790"/>
        <v>0.60088415672475348</v>
      </c>
      <c r="Q1262" s="31">
        <f t="shared" si="791"/>
        <v>4.6125006526919901</v>
      </c>
      <c r="R1262" s="31">
        <f t="shared" si="792"/>
        <v>0.15881263472938714</v>
      </c>
      <c r="S1262" s="31">
        <f t="shared" si="793"/>
        <v>0.28799736862053338</v>
      </c>
      <c r="T1262" s="31">
        <f t="shared" si="794"/>
        <v>4.1973902402693754E-2</v>
      </c>
      <c r="U1262" s="31">
        <f t="shared" si="795"/>
        <v>1.5078976361919594E-2</v>
      </c>
      <c r="V1262" s="47">
        <f t="shared" si="808"/>
        <v>5.9505032996043546E-4</v>
      </c>
      <c r="W1262" s="31">
        <f t="shared" si="796"/>
        <v>0.26429825608155333</v>
      </c>
      <c r="X1262" s="34">
        <f>(S1262*H1262*'Propiedades físicas'!$F$5*60*24*365)/(1000000)</f>
        <v>56029.946823499915</v>
      </c>
      <c r="Y1262" s="34">
        <f>(U1262*H1262*'Propiedades físicas'!$F$7*60*24*365)/(1000000)</f>
        <v>917.43428858786444</v>
      </c>
      <c r="Z1262" s="31">
        <f t="shared" si="809"/>
        <v>755.31138500301518</v>
      </c>
      <c r="AA1262" s="31">
        <f t="shared" si="810"/>
        <v>5797.9133204338314</v>
      </c>
      <c r="AB1262" s="31">
        <f t="shared" si="810"/>
        <v>199.62748185483963</v>
      </c>
      <c r="AC1262" s="31">
        <f t="shared" si="810"/>
        <v>362.01269235601046</v>
      </c>
      <c r="AD1262" s="31">
        <f t="shared" si="810"/>
        <v>52.761195320186047</v>
      </c>
      <c r="AE1262" s="31">
        <f t="shared" si="811"/>
        <v>18.954273286932931</v>
      </c>
      <c r="AF1262" s="31">
        <f t="shared" si="812"/>
        <v>7186.5803482548154</v>
      </c>
      <c r="AG1262" s="31">
        <f t="shared" si="813"/>
        <v>0.10510024913120668</v>
      </c>
      <c r="AH1262" s="31">
        <f t="shared" si="814"/>
        <v>0.80676942850041233</v>
      </c>
      <c r="AI1262" s="31">
        <f t="shared" si="814"/>
        <v>2.7777812559114719E-2</v>
      </c>
      <c r="AJ1262" s="31">
        <f t="shared" si="814"/>
        <v>5.0373428642444859E-2</v>
      </c>
      <c r="AK1262" s="31">
        <f t="shared" si="814"/>
        <v>7.3416274171342905E-3</v>
      </c>
      <c r="AL1262" s="31">
        <f t="shared" si="815"/>
        <v>2.6374537496871896E-3</v>
      </c>
      <c r="AM1262" s="31">
        <f t="shared" si="816"/>
        <v>1</v>
      </c>
      <c r="AN1262" s="31">
        <f>(Z1262*'Propiedades físicas'!$F$4)/1000</f>
        <v>664.20572574395146</v>
      </c>
      <c r="AO1262" s="31">
        <f>(AA1262*'Propiedades físicas'!$F$6)/1000</f>
        <v>185.76514278669995</v>
      </c>
      <c r="AP1262" s="31">
        <f>(AB1262*'Propiedades físicas'!$F$9)/1000</f>
        <v>123.1601749303433</v>
      </c>
      <c r="AQ1262" s="31">
        <f>(AC1262*'Propiedades físicas'!$F$5)/1000</f>
        <v>106.60187751807442</v>
      </c>
      <c r="AR1262" s="31">
        <f>(AD1262*'Propiedades físicas'!$F$8)/1000</f>
        <v>18.704898964912349</v>
      </c>
      <c r="AS1262" s="31">
        <f>(AE1262*'Propiedades físicas'!$F$7)/1000</f>
        <v>1.7454990269936537</v>
      </c>
      <c r="AT1262" s="31">
        <f t="shared" si="817"/>
        <v>1100.1833189709753</v>
      </c>
      <c r="AU1262" s="31">
        <f t="shared" si="818"/>
        <v>0.60372277446016642</v>
      </c>
      <c r="AV1262" s="31">
        <f t="shared" si="821"/>
        <v>0.16884926319411026</v>
      </c>
      <c r="AW1262" s="31">
        <f t="shared" si="821"/>
        <v>0.11194513932963246</v>
      </c>
      <c r="AX1262" s="31">
        <f t="shared" si="821"/>
        <v>9.6894649900510582E-2</v>
      </c>
      <c r="AY1262" s="31">
        <f t="shared" si="821"/>
        <v>1.7001620223080129E-2</v>
      </c>
      <c r="AZ1262" s="31">
        <f t="shared" si="822"/>
        <v>1.5865528925000025E-3</v>
      </c>
      <c r="BA1262" s="31">
        <f t="shared" si="819"/>
        <v>0.99999999999999978</v>
      </c>
      <c r="BB1262" s="34">
        <f>AU1262*'Propiedades físicas'!$C$4+'Diseño reactor'!AV1262*'Propiedades físicas'!$C$5+'Diseño reactor'!AW1262*'Propiedades físicas'!$C$8+'Diseño reactor'!AX1262*'Propiedades físicas'!$C$9+'Diseño reactor'!AY1262*'Propiedades físicas'!$C$7+'Diseño reactor'!AZ1262*'Propiedades físicas'!$C$6</f>
        <v>875.72753328753538</v>
      </c>
      <c r="BC1262" s="45">
        <f>AU1262*'Propiedades físicas'!$L$4+'Diseño reactor'!AV1262*'Propiedades físicas'!$L$5+'Diseño reactor'!AW1262*'Propiedades físicas'!$L$8+AX1262*'Propiedades físicas'!$L$9+'Diseño reactor'!AY1262*'Propiedades físicas'!$L$7+'Diseño reactor'!AZ1262*'Propiedades físicas'!$L$6</f>
        <v>2.0560346598189918</v>
      </c>
      <c r="BD1262" s="29">
        <f t="shared" si="798"/>
        <v>2.3978047991757516</v>
      </c>
      <c r="BE1262" s="58">
        <f t="shared" si="799"/>
        <v>42.275169027379583</v>
      </c>
      <c r="BF1262" s="30">
        <f>AU1262*'Propiedades físicas'!$I$4+'Diseño reactor'!AV1262*'Propiedades físicas'!$I$5+'Diseño reactor'!AW1262*'Propiedades físicas'!$I$8+'Diseño reactor'!AX1262*'Propiedades físicas'!$I$9+'Diseño reactor'!AY1262*'Propiedades físicas'!$I$7+'Diseño reactor'!AZ1262*'Propiedades físicas'!$I$6</f>
        <v>1.9813416051387072E-2</v>
      </c>
      <c r="BG1262" s="24">
        <f>AU1262*'Propiedades físicas'!$O$4+'Diseño reactor'!AV1262*'Propiedades físicas'!$O$5+'Diseño reactor'!AW1262*'Propiedades físicas'!$O$8+'Diseño reactor'!AX1262*'Propiedades físicas'!$O$9+'Diseño reactor'!AY1262*'Propiedades físicas'!$O$7+'Diseño reactor'!AZ1262*'Propiedades físicas'!$O$6</f>
        <v>0.15154930587659721</v>
      </c>
      <c r="BH1262" s="54">
        <f t="shared" si="800"/>
        <v>41497.682608859432</v>
      </c>
      <c r="BI1262" s="34">
        <f t="shared" si="820"/>
        <v>268.80406937816622</v>
      </c>
      <c r="BJ1262" s="27">
        <f t="shared" si="801"/>
        <v>4796.0775745483361</v>
      </c>
      <c r="BK1262" s="34">
        <f t="shared" si="802"/>
        <v>559.10940565624173</v>
      </c>
      <c r="BL1262" s="27">
        <f t="shared" si="803"/>
        <v>105.33883507142943</v>
      </c>
      <c r="BM1262" s="34">
        <f t="shared" si="804"/>
        <v>1.1054421768707483</v>
      </c>
      <c r="BN1262" s="45">
        <f t="shared" si="805"/>
        <v>1273.197483600572</v>
      </c>
      <c r="BO1262" s="45">
        <f t="shared" si="806"/>
        <v>97.138010298367448</v>
      </c>
      <c r="BP1262" s="66">
        <f t="shared" si="807"/>
        <v>6.6903601443812528</v>
      </c>
    </row>
    <row r="1263" spans="8:68">
      <c r="H1263" s="68">
        <v>1258</v>
      </c>
      <c r="I1263" s="31">
        <f>('Propiedades físicas'!$C$10*'Diseño reactor'!H1263)/1000</f>
        <v>1101.0585642525748</v>
      </c>
      <c r="J1263" s="31">
        <f t="shared" si="785"/>
        <v>0.41414690807981119</v>
      </c>
      <c r="K1263" s="31">
        <f>(I1263*1000)/'Propiedades físicas'!$F$10</f>
        <v>7192.2975959463465</v>
      </c>
      <c r="L1263" s="31">
        <f t="shared" si="786"/>
        <v>1027.4710851351922</v>
      </c>
      <c r="M1263" s="31">
        <f t="shared" si="787"/>
        <v>6164.8265108111536</v>
      </c>
      <c r="N1263" s="31">
        <f t="shared" si="788"/>
        <v>0.81674967021875378</v>
      </c>
      <c r="O1263" s="32">
        <f t="shared" si="789"/>
        <v>4.9004980213125231</v>
      </c>
      <c r="P1263" s="33">
        <f t="shared" si="790"/>
        <v>0.60101042541101957</v>
      </c>
      <c r="Q1263" s="31">
        <f t="shared" si="791"/>
        <v>4.6127200925241567</v>
      </c>
      <c r="R1263" s="31">
        <f t="shared" si="792"/>
        <v>0.15875309170926336</v>
      </c>
      <c r="S1263" s="31">
        <f t="shared" si="793"/>
        <v>0.28777792878836528</v>
      </c>
      <c r="T1263" s="31">
        <f t="shared" si="794"/>
        <v>4.1933622216310536E-2</v>
      </c>
      <c r="U1263" s="31">
        <f t="shared" si="795"/>
        <v>1.5052530882160279E-2</v>
      </c>
      <c r="V1263" s="47">
        <f t="shared" si="808"/>
        <v>5.9517537273712619E-4</v>
      </c>
      <c r="W1263" s="31">
        <f t="shared" si="796"/>
        <v>0.26414365707665571</v>
      </c>
      <c r="X1263" s="34">
        <f>(S1263*H1263*'Propiedades físicas'!$F$5*60*24*365)/(1000000)</f>
        <v>56031.795137073037</v>
      </c>
      <c r="Y1263" s="34">
        <f>(U1263*H1263*'Propiedades físicas'!$F$7*60*24*365)/(1000000)</f>
        <v>916.55387428222912</v>
      </c>
      <c r="Z1263" s="31">
        <f t="shared" si="809"/>
        <v>756.07111516706266</v>
      </c>
      <c r="AA1263" s="31">
        <f t="shared" si="810"/>
        <v>5802.8018763953887</v>
      </c>
      <c r="AB1263" s="31">
        <f t="shared" si="810"/>
        <v>199.7113893702533</v>
      </c>
      <c r="AC1263" s="31">
        <f t="shared" si="810"/>
        <v>362.0246344157635</v>
      </c>
      <c r="AD1263" s="31">
        <f t="shared" si="810"/>
        <v>52.752496748118652</v>
      </c>
      <c r="AE1263" s="31">
        <f t="shared" si="811"/>
        <v>18.93608384975763</v>
      </c>
      <c r="AF1263" s="31">
        <f t="shared" si="812"/>
        <v>7192.2975959463447</v>
      </c>
      <c r="AG1263" s="31">
        <f t="shared" si="813"/>
        <v>0.1051223347033349</v>
      </c>
      <c r="AH1263" s="31">
        <f t="shared" si="814"/>
        <v>0.80680781057584572</v>
      </c>
      <c r="AI1263" s="31">
        <f t="shared" si="814"/>
        <v>2.7767397928975125E-2</v>
      </c>
      <c r="AJ1263" s="31">
        <f t="shared" si="814"/>
        <v>5.0335046567011411E-2</v>
      </c>
      <c r="AK1263" s="31">
        <f t="shared" si="814"/>
        <v>7.3345820364622456E-3</v>
      </c>
      <c r="AL1263" s="31">
        <f t="shared" si="815"/>
        <v>2.6328281883705989E-3</v>
      </c>
      <c r="AM1263" s="31">
        <f t="shared" si="816"/>
        <v>0.99999999999999989</v>
      </c>
      <c r="AN1263" s="31">
        <f>(Z1263*'Propiedades físicas'!$F$4)/1000</f>
        <v>664.87381725561158</v>
      </c>
      <c r="AO1263" s="31">
        <f>(AA1263*'Propiedades físicas'!$F$6)/1000</f>
        <v>185.92177211970824</v>
      </c>
      <c r="AP1263" s="31">
        <f>(AB1263*'Propiedades físicas'!$F$9)/1000</f>
        <v>123.21194167197777</v>
      </c>
      <c r="AQ1263" s="31">
        <f>(AC1263*'Propiedades físicas'!$F$5)/1000</f>
        <v>106.60539409640988</v>
      </c>
      <c r="AR1263" s="31">
        <f>(AD1263*'Propiedades físicas'!$F$8)/1000</f>
        <v>18.701815147143016</v>
      </c>
      <c r="AS1263" s="31">
        <f>(AE1263*'Propiedades físicas'!$F$7)/1000</f>
        <v>1.7438239617241802</v>
      </c>
      <c r="AT1263" s="31">
        <f t="shared" si="817"/>
        <v>1101.0585642525748</v>
      </c>
      <c r="AU1263" s="31">
        <f t="shared" si="818"/>
        <v>0.60384963964831795</v>
      </c>
      <c r="AV1263" s="31">
        <f t="shared" si="821"/>
        <v>0.16885729620196582</v>
      </c>
      <c r="AW1263" s="31">
        <f t="shared" si="821"/>
        <v>0.11190316816219219</v>
      </c>
      <c r="AX1263" s="31">
        <f t="shared" si="821"/>
        <v>9.6820820942232266E-2</v>
      </c>
      <c r="AY1263" s="31">
        <f t="shared" si="821"/>
        <v>1.6985304646204954E-2</v>
      </c>
      <c r="AZ1263" s="31">
        <f t="shared" si="822"/>
        <v>1.5837703990867463E-3</v>
      </c>
      <c r="BA1263" s="31">
        <f t="shared" si="819"/>
        <v>0.99999999999999989</v>
      </c>
      <c r="BB1263" s="34">
        <f>AU1263*'Propiedades físicas'!$C$4+'Diseño reactor'!AV1263*'Propiedades físicas'!$C$5+'Diseño reactor'!AW1263*'Propiedades físicas'!$C$8+'Diseño reactor'!AX1263*'Propiedades físicas'!$C$9+'Diseño reactor'!AY1263*'Propiedades físicas'!$C$7+'Diseño reactor'!AZ1263*'Propiedades físicas'!$C$6</f>
        <v>875.72670135584815</v>
      </c>
      <c r="BC1263" s="45">
        <f>AU1263*'Propiedades físicas'!$L$4+'Diseño reactor'!AV1263*'Propiedades físicas'!$L$5+'Diseño reactor'!AW1263*'Propiedades físicas'!$L$8+AX1263*'Propiedades físicas'!$L$9+'Diseño reactor'!AY1263*'Propiedades físicas'!$L$7+'Diseño reactor'!AZ1263*'Propiedades físicas'!$L$6</f>
        <v>2.0561291328284299</v>
      </c>
      <c r="BD1263" s="29">
        <f t="shared" si="798"/>
        <v>2.3962943926712512</v>
      </c>
      <c r="BE1263" s="58">
        <f t="shared" si="799"/>
        <v>42.27350948894248</v>
      </c>
      <c r="BF1263" s="30">
        <f>AU1263*'Propiedades físicas'!$I$4+'Diseño reactor'!AV1263*'Propiedades físicas'!$I$5+'Diseño reactor'!AW1263*'Propiedades físicas'!$I$8+'Diseño reactor'!AX1263*'Propiedades físicas'!$I$9+'Diseño reactor'!AY1263*'Propiedades físicas'!$I$7+'Diseño reactor'!AZ1263*'Propiedades físicas'!$I$6</f>
        <v>1.981379900000611E-2</v>
      </c>
      <c r="BG1263" s="24">
        <f>AU1263*'Propiedades físicas'!$O$4+'Diseño reactor'!AV1263*'Propiedades físicas'!$O$5+'Diseño reactor'!AW1263*'Propiedades físicas'!$O$8+'Diseño reactor'!AX1263*'Propiedades físicas'!$O$9+'Diseño reactor'!AY1263*'Propiedades físicas'!$O$7+'Diseño reactor'!AZ1263*'Propiedades físicas'!$O$6</f>
        <v>0.15155360776052745</v>
      </c>
      <c r="BH1263" s="54">
        <f t="shared" si="800"/>
        <v>41496.841146216866</v>
      </c>
      <c r="BI1263" s="34">
        <f t="shared" si="820"/>
        <v>268.81398574353273</v>
      </c>
      <c r="BJ1263" s="27">
        <f t="shared" si="801"/>
        <v>4796.0717151983008</v>
      </c>
      <c r="BK1263" s="34">
        <f t="shared" si="802"/>
        <v>559.12459347424874</v>
      </c>
      <c r="BL1263" s="27">
        <f t="shared" si="803"/>
        <v>105.33937417131027</v>
      </c>
      <c r="BM1263" s="34">
        <f t="shared" si="804"/>
        <v>1.1054421768707483</v>
      </c>
      <c r="BN1263" s="45">
        <f t="shared" si="805"/>
        <v>1274.3579646656135</v>
      </c>
      <c r="BO1263" s="45">
        <f t="shared" si="806"/>
        <v>97.157010444654645</v>
      </c>
      <c r="BP1263" s="66">
        <f t="shared" si="807"/>
        <v>6.6903537886114597</v>
      </c>
    </row>
    <row r="1264" spans="8:68">
      <c r="H1264" s="68">
        <v>1259</v>
      </c>
      <c r="I1264" s="31">
        <f>('Propiedades físicas'!$C$10*'Diseño reactor'!H1264)/1000</f>
        <v>1101.9338095341745</v>
      </c>
      <c r="J1264" s="31">
        <f t="shared" si="785"/>
        <v>0.41381795898681695</v>
      </c>
      <c r="K1264" s="31">
        <f>(I1264*1000)/'Propiedades físicas'!$F$10</f>
        <v>7198.0148436378786</v>
      </c>
      <c r="L1264" s="31">
        <f t="shared" si="786"/>
        <v>1028.2878348054112</v>
      </c>
      <c r="M1264" s="31">
        <f t="shared" si="787"/>
        <v>6169.7270088324667</v>
      </c>
      <c r="N1264" s="31">
        <f t="shared" si="788"/>
        <v>0.81674967021875389</v>
      </c>
      <c r="O1264" s="32">
        <f t="shared" si="789"/>
        <v>4.9004980213125231</v>
      </c>
      <c r="P1264" s="33">
        <f t="shared" si="790"/>
        <v>0.601136546464066</v>
      </c>
      <c r="Q1264" s="31">
        <f t="shared" si="791"/>
        <v>4.6129392059300338</v>
      </c>
      <c r="R1264" s="31">
        <f t="shared" si="792"/>
        <v>0.15869357933319703</v>
      </c>
      <c r="S1264" s="31">
        <f t="shared" si="793"/>
        <v>0.28755881538248751</v>
      </c>
      <c r="T1264" s="31">
        <f t="shared" si="794"/>
        <v>4.189339721518176E-2</v>
      </c>
      <c r="U1264" s="31">
        <f t="shared" si="795"/>
        <v>1.5026147206309015E-2</v>
      </c>
      <c r="V1264" s="47">
        <f t="shared" si="808"/>
        <v>5.9530026931392944E-4</v>
      </c>
      <c r="W1264" s="31">
        <f t="shared" si="796"/>
        <v>0.2639892388287578</v>
      </c>
      <c r="X1264" s="34">
        <f>(S1264*H1264*'Propiedades físicas'!$F$5*60*24*365)/(1000000)</f>
        <v>56033.639131079901</v>
      </c>
      <c r="Y1264" s="34">
        <f>(U1264*H1264*'Propiedades físicas'!$F$7*60*24*365)/(1000000)</f>
        <v>915.67466617477282</v>
      </c>
      <c r="Z1264" s="31">
        <f t="shared" si="809"/>
        <v>756.83091199825913</v>
      </c>
      <c r="AA1264" s="31">
        <f t="shared" si="810"/>
        <v>5807.6904602659124</v>
      </c>
      <c r="AB1264" s="31">
        <f t="shared" si="810"/>
        <v>199.79521638049505</v>
      </c>
      <c r="AC1264" s="31">
        <f t="shared" si="810"/>
        <v>362.0365485665518</v>
      </c>
      <c r="AD1264" s="31">
        <f t="shared" si="810"/>
        <v>52.743787093913838</v>
      </c>
      <c r="AE1264" s="31">
        <f t="shared" si="811"/>
        <v>18.91791933274305</v>
      </c>
      <c r="AF1264" s="31">
        <f t="shared" si="812"/>
        <v>7198.014843637874</v>
      </c>
      <c r="AG1264" s="31">
        <f t="shared" si="813"/>
        <v>0.10514439445303464</v>
      </c>
      <c r="AH1264" s="31">
        <f t="shared" si="814"/>
        <v>0.80684613555627338</v>
      </c>
      <c r="AI1264" s="31">
        <f t="shared" si="814"/>
        <v>2.7756988658767287E-2</v>
      </c>
      <c r="AJ1264" s="31">
        <f t="shared" si="814"/>
        <v>5.0296721586583819E-2</v>
      </c>
      <c r="AK1264" s="31">
        <f t="shared" si="814"/>
        <v>7.3275463082064368E-3</v>
      </c>
      <c r="AL1264" s="31">
        <f t="shared" si="815"/>
        <v>2.6282134371345559E-3</v>
      </c>
      <c r="AM1264" s="31">
        <f t="shared" si="816"/>
        <v>1.0000000000000002</v>
      </c>
      <c r="AN1264" s="31">
        <f>(Z1264*'Propiedades físicas'!$F$4)/1000</f>
        <v>665.54196739302915</v>
      </c>
      <c r="AO1264" s="31">
        <f>(AA1264*'Propiedades físicas'!$F$6)/1000</f>
        <v>186.0784023469198</v>
      </c>
      <c r="AP1264" s="31">
        <f>(AB1264*'Propiedades físicas'!$F$9)/1000</f>
        <v>123.2636587459464</v>
      </c>
      <c r="AQ1264" s="31">
        <f>(AC1264*'Propiedades físicas'!$F$5)/1000</f>
        <v>106.60890245639251</v>
      </c>
      <c r="AR1264" s="31">
        <f>(AD1264*'Propiedades físicas'!$F$8)/1000</f>
        <v>18.698727400534327</v>
      </c>
      <c r="AS1264" s="31">
        <f>(AE1264*'Propiedades físicas'!$F$7)/1000</f>
        <v>1.7421511913523076</v>
      </c>
      <c r="AT1264" s="31">
        <f t="shared" si="817"/>
        <v>1101.9338095341745</v>
      </c>
      <c r="AU1264" s="31">
        <f t="shared" si="818"/>
        <v>0.60397635650582016</v>
      </c>
      <c r="AV1264" s="31">
        <f t="shared" si="821"/>
        <v>0.16886531726037299</v>
      </c>
      <c r="AW1264" s="31">
        <f t="shared" si="821"/>
        <v>0.11186121859538388</v>
      </c>
      <c r="AX1264" s="31">
        <f t="shared" si="821"/>
        <v>9.6747101807739044E-2</v>
      </c>
      <c r="AY1264" s="31">
        <f t="shared" si="821"/>
        <v>1.6969011422236807E-2</v>
      </c>
      <c r="AZ1264" s="31">
        <f t="shared" si="822"/>
        <v>1.580994408447069E-3</v>
      </c>
      <c r="BA1264" s="31">
        <f t="shared" si="819"/>
        <v>1</v>
      </c>
      <c r="BB1264" s="34">
        <f>AU1264*'Propiedades físicas'!$C$4+'Diseño reactor'!AV1264*'Propiedades físicas'!$C$5+'Diseño reactor'!AW1264*'Propiedades físicas'!$C$8+'Diseño reactor'!AX1264*'Propiedades físicas'!$C$9+'Diseño reactor'!AY1264*'Propiedades físicas'!$C$7+'Diseño reactor'!AZ1264*'Propiedades físicas'!$C$6</f>
        <v>875.7258712467634</v>
      </c>
      <c r="BC1264" s="45">
        <f>AU1264*'Propiedades físicas'!$L$4+'Diseño reactor'!AV1264*'Propiedades físicas'!$L$5+'Diseño reactor'!AW1264*'Propiedades físicas'!$L$8+AX1264*'Propiedades físicas'!$L$9+'Diseño reactor'!AY1264*'Propiedades físicas'!$L$7+'Diseño reactor'!AZ1264*'Propiedades físicas'!$L$6</f>
        <v>2.056223490023132</v>
      </c>
      <c r="BD1264" s="29">
        <f t="shared" si="798"/>
        <v>2.3947858919393887</v>
      </c>
      <c r="BE1264" s="58">
        <f t="shared" si="799"/>
        <v>42.271852103904124</v>
      </c>
      <c r="BF1264" s="30">
        <f>AU1264*'Propiedades físicas'!$I$4+'Diseño reactor'!AV1264*'Propiedades físicas'!$I$5+'Diseño reactor'!AW1264*'Propiedades físicas'!$I$8+'Diseño reactor'!AX1264*'Propiedades físicas'!$I$9+'Diseño reactor'!AY1264*'Propiedades físicas'!$I$7+'Diseño reactor'!AZ1264*'Propiedades físicas'!$I$6</f>
        <v>1.981418111144273E-2</v>
      </c>
      <c r="BG1264" s="24">
        <f>AU1264*'Propiedades físicas'!$O$4+'Diseño reactor'!AV1264*'Propiedades físicas'!$O$5+'Diseño reactor'!AW1264*'Propiedades físicas'!$O$8+'Diseño reactor'!AX1264*'Propiedades físicas'!$O$9+'Diseño reactor'!AY1264*'Propiedades físicas'!$O$7+'Diseño reactor'!AZ1264*'Propiedades físicas'!$O$6</f>
        <v>0.15155790489699569</v>
      </c>
      <c r="BH1264" s="54">
        <f t="shared" si="800"/>
        <v>41496.001555739305</v>
      </c>
      <c r="BI1264" s="34">
        <f t="shared" si="820"/>
        <v>268.82388394462964</v>
      </c>
      <c r="BJ1264" s="27">
        <f t="shared" si="801"/>
        <v>4796.0658885980311</v>
      </c>
      <c r="BK1264" s="34">
        <f t="shared" si="802"/>
        <v>559.13976755681961</v>
      </c>
      <c r="BL1264" s="27">
        <f t="shared" si="803"/>
        <v>105.33991275990715</v>
      </c>
      <c r="BM1264" s="34">
        <f t="shared" si="804"/>
        <v>1.1054421768707483</v>
      </c>
      <c r="BN1264" s="45">
        <f t="shared" si="805"/>
        <v>1275.5185202123184</v>
      </c>
      <c r="BO1264" s="45">
        <f t="shared" si="806"/>
        <v>97.175988382483226</v>
      </c>
      <c r="BP1264" s="66">
        <f t="shared" si="807"/>
        <v>6.6903474467659372</v>
      </c>
    </row>
    <row r="1265" spans="8:68">
      <c r="H1265" s="68">
        <v>1260</v>
      </c>
      <c r="I1265" s="31">
        <f>('Propiedades físicas'!$C$10*'Diseño reactor'!H1265)/1000</f>
        <v>1102.8090548157743</v>
      </c>
      <c r="J1265" s="31">
        <f t="shared" si="785"/>
        <v>0.41348953203524014</v>
      </c>
      <c r="K1265" s="31">
        <f>(I1265*1000)/'Propiedades físicas'!$F$10</f>
        <v>7203.7320913294088</v>
      </c>
      <c r="L1265" s="31">
        <f t="shared" si="786"/>
        <v>1029.1045844756297</v>
      </c>
      <c r="M1265" s="31">
        <f t="shared" si="787"/>
        <v>6174.6275068537789</v>
      </c>
      <c r="N1265" s="31">
        <f t="shared" si="788"/>
        <v>0.81674967021875378</v>
      </c>
      <c r="O1265" s="32">
        <f t="shared" si="789"/>
        <v>4.9004980213125231</v>
      </c>
      <c r="P1265" s="33">
        <f t="shared" si="790"/>
        <v>0.60126252014266024</v>
      </c>
      <c r="Q1265" s="31">
        <f t="shared" si="791"/>
        <v>4.6131579936221589</v>
      </c>
      <c r="R1265" s="31">
        <f t="shared" si="792"/>
        <v>0.15863409761574784</v>
      </c>
      <c r="S1265" s="31">
        <f t="shared" si="793"/>
        <v>0.28734002769036338</v>
      </c>
      <c r="T1265" s="31">
        <f t="shared" si="794"/>
        <v>4.1853227306421527E-2</v>
      </c>
      <c r="U1265" s="31">
        <f t="shared" si="795"/>
        <v>1.4999825153924165E-2</v>
      </c>
      <c r="V1265" s="47">
        <f t="shared" si="808"/>
        <v>5.9542501994710041E-4</v>
      </c>
      <c r="W1265" s="31">
        <f t="shared" si="796"/>
        <v>0.2638350010210333</v>
      </c>
      <c r="X1265" s="34">
        <f>(S1265*H1265*'Propiedades físicas'!$F$5*60*24*365)/(1000000)</f>
        <v>56035.478818131851</v>
      </c>
      <c r="Y1265" s="34">
        <f>(U1265*H1265*'Propiedades físicas'!$F$7*60*24*365)/(1000000)</f>
        <v>914.79666223526488</v>
      </c>
      <c r="Z1265" s="31">
        <f t="shared" si="809"/>
        <v>757.5907753797519</v>
      </c>
      <c r="AA1265" s="31">
        <f t="shared" si="810"/>
        <v>5812.5790719639199</v>
      </c>
      <c r="AB1265" s="31">
        <f t="shared" si="810"/>
        <v>199.87896299584227</v>
      </c>
      <c r="AC1265" s="31">
        <f t="shared" si="810"/>
        <v>362.04843488985784</v>
      </c>
      <c r="AD1265" s="31">
        <f t="shared" si="810"/>
        <v>52.735066406091121</v>
      </c>
      <c r="AE1265" s="31">
        <f t="shared" si="811"/>
        <v>18.899779693944449</v>
      </c>
      <c r="AF1265" s="31">
        <f t="shared" si="812"/>
        <v>7203.7320913294079</v>
      </c>
      <c r="AG1265" s="31">
        <f t="shared" si="813"/>
        <v>0.10516642842556667</v>
      </c>
      <c r="AH1265" s="31">
        <f t="shared" si="814"/>
        <v>0.8068844035663244</v>
      </c>
      <c r="AI1265" s="31">
        <f t="shared" si="814"/>
        <v>2.7746584751037813E-2</v>
      </c>
      <c r="AJ1265" s="31">
        <f t="shared" si="814"/>
        <v>5.0258453576532698E-2</v>
      </c>
      <c r="AK1265" s="31">
        <f t="shared" si="814"/>
        <v>7.3205202161202481E-3</v>
      </c>
      <c r="AL1265" s="31">
        <f t="shared" si="815"/>
        <v>2.623609464418131E-3</v>
      </c>
      <c r="AM1265" s="31">
        <f t="shared" si="816"/>
        <v>1</v>
      </c>
      <c r="AN1265" s="31">
        <f>(Z1265*'Propiedades físicas'!$F$4)/1000</f>
        <v>666.21017605344628</v>
      </c>
      <c r="AO1265" s="31">
        <f>(AA1265*'Propiedades físicas'!$F$6)/1000</f>
        <v>186.235033465724</v>
      </c>
      <c r="AP1265" s="31">
        <f>(AB1265*'Propiedades físicas'!$F$9)/1000</f>
        <v>123.31532622028487</v>
      </c>
      <c r="AQ1265" s="31">
        <f>(AC1265*'Propiedades físicas'!$F$5)/1000</f>
        <v>106.61240262201645</v>
      </c>
      <c r="AR1265" s="31">
        <f>(AD1265*'Propiedades físicas'!$F$8)/1000</f>
        <v>18.695635742287418</v>
      </c>
      <c r="AS1265" s="31">
        <f>(AE1265*'Propiedades físicas'!$F$7)/1000</f>
        <v>1.7404807120153443</v>
      </c>
      <c r="AT1265" s="31">
        <f t="shared" si="817"/>
        <v>1102.8090548157743</v>
      </c>
      <c r="AU1265" s="31">
        <f t="shared" si="818"/>
        <v>0.6041029252926633</v>
      </c>
      <c r="AV1265" s="31">
        <f t="shared" si="821"/>
        <v>0.16887332639541558</v>
      </c>
      <c r="AW1265" s="31">
        <f t="shared" si="821"/>
        <v>0.11181929063947055</v>
      </c>
      <c r="AX1265" s="31">
        <f t="shared" si="821"/>
        <v>9.667349225730304E-2</v>
      </c>
      <c r="AY1265" s="31">
        <f t="shared" si="821"/>
        <v>1.6952740513552049E-2</v>
      </c>
      <c r="AZ1265" s="31">
        <f t="shared" si="822"/>
        <v>1.5782249015955838E-3</v>
      </c>
      <c r="BA1265" s="31">
        <f t="shared" si="819"/>
        <v>1.0000000000000002</v>
      </c>
      <c r="BB1265" s="34">
        <f>AU1265*'Propiedades físicas'!$C$4+'Diseño reactor'!AV1265*'Propiedades físicas'!$C$5+'Diseño reactor'!AW1265*'Propiedades físicas'!$C$8+'Diseño reactor'!AX1265*'Propiedades físicas'!$C$9+'Diseño reactor'!AY1265*'Propiedades físicas'!$C$7+'Diseño reactor'!AZ1265*'Propiedades físicas'!$C$6</f>
        <v>875.72504295523424</v>
      </c>
      <c r="BC1265" s="45">
        <f>AU1265*'Propiedades físicas'!$L$4+'Diseño reactor'!AV1265*'Propiedades físicas'!$L$5+'Diseño reactor'!AW1265*'Propiedades físicas'!$L$8+AX1265*'Propiedades físicas'!$L$9+'Diseño reactor'!AY1265*'Propiedades físicas'!$L$7+'Diseño reactor'!AZ1265*'Propiedades físicas'!$L$6</f>
        <v>2.0563177316130017</v>
      </c>
      <c r="BD1265" s="29">
        <f t="shared" si="798"/>
        <v>2.3932792933718301</v>
      </c>
      <c r="BE1265" s="58">
        <f t="shared" si="799"/>
        <v>42.270196868045673</v>
      </c>
      <c r="BF1265" s="30">
        <f>AU1265*'Propiedades físicas'!$I$4+'Diseño reactor'!AV1265*'Propiedades físicas'!$I$5+'Diseño reactor'!AW1265*'Propiedades físicas'!$I$8+'Diseño reactor'!AX1265*'Propiedades físicas'!$I$9+'Diseño reactor'!AY1265*'Propiedades físicas'!$I$7+'Diseño reactor'!AZ1265*'Propiedades físicas'!$I$6</f>
        <v>1.9814562387955315E-2</v>
      </c>
      <c r="BG1265" s="24">
        <f>AU1265*'Propiedades físicas'!$O$4+'Diseño reactor'!AV1265*'Propiedades físicas'!$O$5+'Diseño reactor'!AW1265*'Propiedades físicas'!$O$8+'Diseño reactor'!AX1265*'Propiedades físicas'!$O$9+'Diseño reactor'!AY1265*'Propiedades físicas'!$O$7+'Diseño reactor'!AZ1265*'Propiedades físicas'!$O$6</f>
        <v>0.15156219729341339</v>
      </c>
      <c r="BH1265" s="54">
        <f t="shared" si="800"/>
        <v>41495.16383224343</v>
      </c>
      <c r="BI1265" s="34">
        <f t="shared" si="820"/>
        <v>268.83376402642904</v>
      </c>
      <c r="BJ1265" s="27">
        <f t="shared" si="801"/>
        <v>4796.0600946362429</v>
      </c>
      <c r="BK1265" s="34">
        <f t="shared" si="802"/>
        <v>559.15492791871168</v>
      </c>
      <c r="BL1265" s="27">
        <f t="shared" si="803"/>
        <v>105.34045083780983</v>
      </c>
      <c r="BM1265" s="34">
        <f t="shared" si="804"/>
        <v>1.1054421768707483</v>
      </c>
      <c r="BN1265" s="45">
        <f t="shared" si="805"/>
        <v>1276.6791501049092</v>
      </c>
      <c r="BO1265" s="45">
        <f t="shared" si="806"/>
        <v>97.194944150765394</v>
      </c>
      <c r="BP1265" s="66">
        <f t="shared" si="807"/>
        <v>6.6903411188061286</v>
      </c>
    </row>
    <row r="1266" spans="8:68">
      <c r="H1266" s="68">
        <v>1261</v>
      </c>
      <c r="I1266" s="31">
        <f>('Propiedades físicas'!$C$10*'Diseño reactor'!H1266)/1000</f>
        <v>1103.6843000973743</v>
      </c>
      <c r="J1266" s="31">
        <f t="shared" si="785"/>
        <v>0.4131616259828727</v>
      </c>
      <c r="K1266" s="31">
        <f>(I1266*1000)/'Propiedades físicas'!$F$10</f>
        <v>7209.4493390209409</v>
      </c>
      <c r="L1266" s="31">
        <f t="shared" si="786"/>
        <v>1029.9213341458487</v>
      </c>
      <c r="M1266" s="31">
        <f t="shared" si="787"/>
        <v>6179.5280048750919</v>
      </c>
      <c r="N1266" s="31">
        <f t="shared" si="788"/>
        <v>0.816749670218754</v>
      </c>
      <c r="O1266" s="32">
        <f t="shared" si="789"/>
        <v>4.9004980213125231</v>
      </c>
      <c r="P1266" s="33">
        <f t="shared" si="790"/>
        <v>0.60138834670496566</v>
      </c>
      <c r="Q1266" s="31">
        <f t="shared" si="791"/>
        <v>4.6133764563110331</v>
      </c>
      <c r="R1266" s="31">
        <f t="shared" si="792"/>
        <v>0.15857464657128248</v>
      </c>
      <c r="S1266" s="31">
        <f t="shared" si="793"/>
        <v>0.28712156500149011</v>
      </c>
      <c r="T1266" s="31">
        <f t="shared" si="794"/>
        <v>4.1813112397309962E-2</v>
      </c>
      <c r="U1266" s="31">
        <f t="shared" si="795"/>
        <v>1.4973564545195913E-2</v>
      </c>
      <c r="V1266" s="47">
        <f t="shared" si="808"/>
        <v>5.9554962489229612E-4</v>
      </c>
      <c r="W1266" s="31">
        <f t="shared" si="796"/>
        <v>0.26368094333739622</v>
      </c>
      <c r="X1266" s="34">
        <f>(S1266*H1266*'Propiedades físicas'!$F$5*60*24*365)/(1000000)</f>
        <v>56037.314210796045</v>
      </c>
      <c r="Y1266" s="34">
        <f>(U1266*H1266*'Propiedades físicas'!$F$7*60*24*365)/(1000000)</f>
        <v>913.91986043710324</v>
      </c>
      <c r="Z1266" s="31">
        <f t="shared" si="809"/>
        <v>758.35070519496173</v>
      </c>
      <c r="AA1266" s="31">
        <f t="shared" si="810"/>
        <v>5817.4677114082124</v>
      </c>
      <c r="AB1266" s="31">
        <f t="shared" si="810"/>
        <v>199.9626293263872</v>
      </c>
      <c r="AC1266" s="31">
        <f t="shared" si="810"/>
        <v>362.06029346687905</v>
      </c>
      <c r="AD1266" s="31">
        <f t="shared" si="810"/>
        <v>52.72633473300786</v>
      </c>
      <c r="AE1266" s="31">
        <f t="shared" si="811"/>
        <v>18.881664891492047</v>
      </c>
      <c r="AF1266" s="31">
        <f t="shared" si="812"/>
        <v>7209.44933902094</v>
      </c>
      <c r="AG1266" s="31">
        <f t="shared" si="813"/>
        <v>0.10518843666608628</v>
      </c>
      <c r="AH1266" s="31">
        <f t="shared" si="814"/>
        <v>0.8069226147302726</v>
      </c>
      <c r="AI1266" s="31">
        <f t="shared" si="814"/>
        <v>2.7736186208299592E-2</v>
      </c>
      <c r="AJ1266" s="31">
        <f t="shared" si="814"/>
        <v>5.0220242412584548E-2</v>
      </c>
      <c r="AK1266" s="31">
        <f t="shared" si="814"/>
        <v>7.3135037439861139E-3</v>
      </c>
      <c r="AL1266" s="31">
        <f t="shared" si="815"/>
        <v>2.6190162387709102E-3</v>
      </c>
      <c r="AM1266" s="31">
        <f t="shared" si="816"/>
        <v>0.99999999999999989</v>
      </c>
      <c r="AN1266" s="31">
        <f>(Z1266*'Propiedades físicas'!$F$4)/1000</f>
        <v>666.8784431343455</v>
      </c>
      <c r="AO1266" s="31">
        <f>(AA1266*'Propiedades físicas'!$F$6)/1000</f>
        <v>186.39166547351914</v>
      </c>
      <c r="AP1266" s="31">
        <f>(AB1266*'Propiedades físicas'!$F$9)/1000</f>
        <v>123.36694416291458</v>
      </c>
      <c r="AQ1266" s="31">
        <f>(AC1266*'Propiedades físicas'!$F$5)/1000</f>
        <v>106.61589461719188</v>
      </c>
      <c r="AR1266" s="31">
        <f>(AD1266*'Propiedades físicas'!$F$8)/1000</f>
        <v>18.692540189545941</v>
      </c>
      <c r="AS1266" s="31">
        <f>(AE1266*'Propiedades físicas'!$F$7)/1000</f>
        <v>1.7388125198575026</v>
      </c>
      <c r="AT1266" s="31">
        <f t="shared" si="817"/>
        <v>1103.6843000973745</v>
      </c>
      <c r="AU1266" s="31">
        <f t="shared" si="818"/>
        <v>0.60422934626822999</v>
      </c>
      <c r="AV1266" s="31">
        <f t="shared" si="821"/>
        <v>0.16888132363310271</v>
      </c>
      <c r="AW1266" s="31">
        <f t="shared" si="821"/>
        <v>0.11177738430457905</v>
      </c>
      <c r="AX1266" s="31">
        <f t="shared" si="821"/>
        <v>9.659999205188069E-2</v>
      </c>
      <c r="AY1266" s="31">
        <f t="shared" si="821"/>
        <v>1.6936491882594287E-2</v>
      </c>
      <c r="AZ1266" s="31">
        <f t="shared" si="822"/>
        <v>1.5754618596133811E-3</v>
      </c>
      <c r="BA1266" s="31">
        <f t="shared" si="819"/>
        <v>1</v>
      </c>
      <c r="BB1266" s="34">
        <f>AU1266*'Propiedades físicas'!$C$4+'Diseño reactor'!AV1266*'Propiedades físicas'!$C$5+'Diseño reactor'!AW1266*'Propiedades físicas'!$C$8+'Diseño reactor'!AX1266*'Propiedades físicas'!$C$9+'Diseño reactor'!AY1266*'Propiedades físicas'!$C$7+'Diseño reactor'!AZ1266*'Propiedades físicas'!$C$6</f>
        <v>875.72421647623116</v>
      </c>
      <c r="BC1266" s="45">
        <f>AU1266*'Propiedades físicas'!$L$4+'Diseño reactor'!AV1266*'Propiedades físicas'!$L$5+'Diseño reactor'!AW1266*'Propiedades físicas'!$L$8+AX1266*'Propiedades físicas'!$L$9+'Diseño reactor'!AY1266*'Propiedades físicas'!$L$7+'Diseño reactor'!AZ1266*'Propiedades físicas'!$L$6</f>
        <v>2.0564118578074417</v>
      </c>
      <c r="BD1266" s="29">
        <f t="shared" si="798"/>
        <v>2.3917745933693468</v>
      </c>
      <c r="BE1266" s="58">
        <f t="shared" si="799"/>
        <v>42.268543777159415</v>
      </c>
      <c r="BF1266" s="30">
        <f>AU1266*'Propiedades físicas'!$I$4+'Diseño reactor'!AV1266*'Propiedades físicas'!$I$5+'Diseño reactor'!AW1266*'Propiedades físicas'!$I$8+'Diseño reactor'!AX1266*'Propiedades físicas'!$I$9+'Diseño reactor'!AY1266*'Propiedades físicas'!$I$7+'Diseño reactor'!AZ1266*'Propiedades físicas'!$I$6</f>
        <v>1.9814942831794868E-2</v>
      </c>
      <c r="BG1266" s="24">
        <f>AU1266*'Propiedades físicas'!$O$4+'Diseño reactor'!AV1266*'Propiedades físicas'!$O$5+'Diseño reactor'!AW1266*'Propiedades físicas'!$O$8+'Diseño reactor'!AX1266*'Propiedades físicas'!$O$9+'Diseño reactor'!AY1266*'Propiedades físicas'!$O$7+'Diseño reactor'!AZ1266*'Propiedades físicas'!$O$6</f>
        <v>0.15156648495717751</v>
      </c>
      <c r="BH1266" s="54">
        <f t="shared" si="800"/>
        <v>41494.327970563449</v>
      </c>
      <c r="BI1266" s="34">
        <f t="shared" si="820"/>
        <v>268.84362603376394</v>
      </c>
      <c r="BJ1266" s="27">
        <f t="shared" si="801"/>
        <v>4796.0543332020698</v>
      </c>
      <c r="BK1266" s="34">
        <f t="shared" si="802"/>
        <v>559.17007457467491</v>
      </c>
      <c r="BL1266" s="27">
        <f t="shared" si="803"/>
        <v>105.34098840560766</v>
      </c>
      <c r="BM1266" s="34">
        <f t="shared" si="804"/>
        <v>1.1054421768707483</v>
      </c>
      <c r="BN1266" s="45">
        <f t="shared" si="805"/>
        <v>1277.8398542079394</v>
      </c>
      <c r="BO1266" s="45">
        <f t="shared" si="806"/>
        <v>97.21387778832262</v>
      </c>
      <c r="BP1266" s="66">
        <f t="shared" si="807"/>
        <v>6.6903348046936078</v>
      </c>
    </row>
    <row r="1267" spans="8:68">
      <c r="H1267" s="68">
        <v>1262</v>
      </c>
      <c r="I1267" s="31">
        <f>('Propiedades físicas'!$C$10*'Diseño reactor'!H1267)/1000</f>
        <v>1104.559545378974</v>
      </c>
      <c r="J1267" s="31">
        <f t="shared" si="785"/>
        <v>0.41283423959144416</v>
      </c>
      <c r="K1267" s="31">
        <f>(I1267*1000)/'Propiedades físicas'!$F$10</f>
        <v>7215.1665867124711</v>
      </c>
      <c r="L1267" s="31">
        <f t="shared" si="786"/>
        <v>1030.7380838160673</v>
      </c>
      <c r="M1267" s="31">
        <f t="shared" si="787"/>
        <v>6184.4285028964032</v>
      </c>
      <c r="N1267" s="31">
        <f t="shared" si="788"/>
        <v>0.81674967021875378</v>
      </c>
      <c r="O1267" s="32">
        <f t="shared" si="789"/>
        <v>4.9004980213125222</v>
      </c>
      <c r="P1267" s="33">
        <f t="shared" si="790"/>
        <v>0.60151402640854246</v>
      </c>
      <c r="Q1267" s="31">
        <f t="shared" si="791"/>
        <v>4.6135945947051296</v>
      </c>
      <c r="R1267" s="31">
        <f t="shared" si="792"/>
        <v>0.15851522621397482</v>
      </c>
      <c r="S1267" s="31">
        <f t="shared" si="793"/>
        <v>0.28690342660739149</v>
      </c>
      <c r="T1267" s="31">
        <f t="shared" si="794"/>
        <v>4.1773052395292852E-2</v>
      </c>
      <c r="U1267" s="31">
        <f t="shared" si="795"/>
        <v>1.494736520094365E-2</v>
      </c>
      <c r="V1267" s="47">
        <f t="shared" si="808"/>
        <v>5.9567408440457613E-4</v>
      </c>
      <c r="W1267" s="31">
        <f t="shared" si="796"/>
        <v>0.26352706546249816</v>
      </c>
      <c r="X1267" s="34">
        <f>(S1267*H1267*'Propiedades físicas'!$F$5*60*24*365)/(1000000)</f>
        <v>56039.145321595657</v>
      </c>
      <c r="Y1267" s="34">
        <f>(U1267*H1267*'Propiedades físicas'!$F$7*60*24*365)/(1000000)</f>
        <v>913.04425875730738</v>
      </c>
      <c r="Z1267" s="31">
        <f t="shared" si="809"/>
        <v>759.11070132758061</v>
      </c>
      <c r="AA1267" s="31">
        <f t="shared" si="810"/>
        <v>5822.3563785178731</v>
      </c>
      <c r="AB1267" s="31">
        <f t="shared" si="810"/>
        <v>200.04621548203622</v>
      </c>
      <c r="AC1267" s="31">
        <f t="shared" si="810"/>
        <v>362.07212437852803</v>
      </c>
      <c r="AD1267" s="31">
        <f t="shared" si="810"/>
        <v>52.717592122859578</v>
      </c>
      <c r="AE1267" s="31">
        <f t="shared" si="811"/>
        <v>18.863574883590886</v>
      </c>
      <c r="AF1267" s="31">
        <f t="shared" si="812"/>
        <v>7215.1665867124684</v>
      </c>
      <c r="AG1267" s="31">
        <f t="shared" si="813"/>
        <v>0.10521041921964316</v>
      </c>
      <c r="AH1267" s="31">
        <f t="shared" si="814"/>
        <v>0.80696076917203685</v>
      </c>
      <c r="AI1267" s="31">
        <f t="shared" si="814"/>
        <v>2.7725793033031777E-2</v>
      </c>
      <c r="AJ1267" s="31">
        <f t="shared" si="814"/>
        <v>5.0182087970820258E-2</v>
      </c>
      <c r="AK1267" s="31">
        <f t="shared" si="814"/>
        <v>7.3064968756154413E-3</v>
      </c>
      <c r="AL1267" s="31">
        <f t="shared" si="815"/>
        <v>2.6144337288525337E-3</v>
      </c>
      <c r="AM1267" s="31">
        <f t="shared" si="816"/>
        <v>1</v>
      </c>
      <c r="AN1267" s="31">
        <f>(Z1267*'Propiedades físicas'!$F$4)/1000</f>
        <v>667.5467685334479</v>
      </c>
      <c r="AO1267" s="31">
        <f>(AA1267*'Propiedades físicas'!$F$6)/1000</f>
        <v>186.54829836771265</v>
      </c>
      <c r="AP1267" s="31">
        <f>(AB1267*'Propiedades físicas'!$F$9)/1000</f>
        <v>123.41851264164222</v>
      </c>
      <c r="AQ1267" s="31">
        <f>(AC1267*'Propiedades físicas'!$F$5)/1000</f>
        <v>106.61937846574516</v>
      </c>
      <c r="AR1267" s="31">
        <f>(AD1267*'Propiedades físicas'!$F$8)/1000</f>
        <v>18.68944075939617</v>
      </c>
      <c r="AS1267" s="31">
        <f>(AE1267*'Propiedades físicas'!$F$7)/1000</f>
        <v>1.7371466110298848</v>
      </c>
      <c r="AT1267" s="31">
        <f t="shared" si="817"/>
        <v>1104.5595453789738</v>
      </c>
      <c r="AU1267" s="31">
        <f t="shared" si="818"/>
        <v>0.60435561969129781</v>
      </c>
      <c r="AV1267" s="31">
        <f t="shared" si="821"/>
        <v>0.16888930899936955</v>
      </c>
      <c r="AW1267" s="31">
        <f t="shared" si="821"/>
        <v>0.11173549960070048</v>
      </c>
      <c r="AX1267" s="31">
        <f t="shared" si="821"/>
        <v>9.6526600953110331E-2</v>
      </c>
      <c r="AY1267" s="31">
        <f t="shared" si="821"/>
        <v>1.692026549187426E-2</v>
      </c>
      <c r="AZ1267" s="31">
        <f t="shared" si="822"/>
        <v>1.5727052636477562E-3</v>
      </c>
      <c r="BA1267" s="31">
        <f t="shared" si="819"/>
        <v>1.0000000000000002</v>
      </c>
      <c r="BB1267" s="34">
        <f>AU1267*'Propiedades físicas'!$C$4+'Diseño reactor'!AV1267*'Propiedades físicas'!$C$5+'Diseño reactor'!AW1267*'Propiedades físicas'!$C$8+'Diseño reactor'!AX1267*'Propiedades físicas'!$C$9+'Diseño reactor'!AY1267*'Propiedades físicas'!$C$7+'Diseño reactor'!AZ1267*'Propiedades físicas'!$C$6</f>
        <v>875.72339180474137</v>
      </c>
      <c r="BC1267" s="45">
        <f>AU1267*'Propiedades físicas'!$L$4+'Diseño reactor'!AV1267*'Propiedades físicas'!$L$5+'Diseño reactor'!AW1267*'Propiedades físicas'!$L$8+AX1267*'Propiedades físicas'!$L$9+'Diseño reactor'!AY1267*'Propiedades físicas'!$L$7+'Diseño reactor'!AZ1267*'Propiedades físicas'!$L$6</f>
        <v>2.0565058688153557</v>
      </c>
      <c r="BD1267" s="29">
        <f t="shared" si="798"/>
        <v>2.3902717883417832</v>
      </c>
      <c r="BE1267" s="58">
        <f t="shared" si="799"/>
        <v>42.266892827048665</v>
      </c>
      <c r="BF1267" s="30">
        <f>AU1267*'Propiedades físicas'!$I$4+'Diseño reactor'!AV1267*'Propiedades físicas'!$I$5+'Diseño reactor'!AW1267*'Propiedades físicas'!$I$8+'Diseño reactor'!AX1267*'Propiedades físicas'!$I$9+'Diseño reactor'!AY1267*'Propiedades físicas'!$I$7+'Diseño reactor'!AZ1267*'Propiedades físicas'!$I$6</f>
        <v>1.9815322445205043E-2</v>
      </c>
      <c r="BG1267" s="24">
        <f>AU1267*'Propiedades físicas'!$O$4+'Diseño reactor'!AV1267*'Propiedades físicas'!$O$5+'Diseño reactor'!AW1267*'Propiedades físicas'!$O$8+'Diseño reactor'!AX1267*'Propiedades físicas'!$O$9+'Diseño reactor'!AY1267*'Propiedades físicas'!$O$7+'Diseño reactor'!AZ1267*'Propiedades físicas'!$O$6</f>
        <v>0.15157076789567114</v>
      </c>
      <c r="BH1267" s="54">
        <f t="shared" si="800"/>
        <v>41493.49396555101</v>
      </c>
      <c r="BI1267" s="34">
        <f t="shared" si="820"/>
        <v>268.85347001132823</v>
      </c>
      <c r="BJ1267" s="27">
        <f t="shared" si="801"/>
        <v>4796.0486041850436</v>
      </c>
      <c r="BK1267" s="34">
        <f t="shared" si="802"/>
        <v>559.1852075394529</v>
      </c>
      <c r="BL1267" s="27">
        <f t="shared" si="803"/>
        <v>105.34152546388955</v>
      </c>
      <c r="BM1267" s="34">
        <f t="shared" si="804"/>
        <v>1.1054421768707483</v>
      </c>
      <c r="BN1267" s="45">
        <f t="shared" si="805"/>
        <v>1279.0006323862899</v>
      </c>
      <c r="BO1267" s="45">
        <f t="shared" si="806"/>
        <v>97.232789333885663</v>
      </c>
      <c r="BP1267" s="66">
        <f t="shared" si="807"/>
        <v>6.69032850439008</v>
      </c>
    </row>
    <row r="1268" spans="8:68">
      <c r="H1268" s="68">
        <v>1263</v>
      </c>
      <c r="I1268" s="31">
        <f>('Propiedades físicas'!$C$10*'Diseño reactor'!H1268)/1000</f>
        <v>1105.434790660574</v>
      </c>
      <c r="J1268" s="31">
        <f t="shared" si="785"/>
        <v>0.41250737162660528</v>
      </c>
      <c r="K1268" s="31">
        <f>(I1268*1000)/'Propiedades físicas'!$F$10</f>
        <v>7220.8838344040032</v>
      </c>
      <c r="L1268" s="31">
        <f t="shared" si="786"/>
        <v>1031.554833486286</v>
      </c>
      <c r="M1268" s="31">
        <f t="shared" si="787"/>
        <v>6189.3290009177163</v>
      </c>
      <c r="N1268" s="31">
        <f t="shared" si="788"/>
        <v>0.81674967021875378</v>
      </c>
      <c r="O1268" s="32">
        <f t="shared" si="789"/>
        <v>4.9004980213125231</v>
      </c>
      <c r="P1268" s="33">
        <f t="shared" si="790"/>
        <v>0.60163955951035075</v>
      </c>
      <c r="Q1268" s="31">
        <f t="shared" si="791"/>
        <v>4.6138124095109108</v>
      </c>
      <c r="R1268" s="31">
        <f t="shared" si="792"/>
        <v>0.15845583655780793</v>
      </c>
      <c r="S1268" s="31">
        <f t="shared" si="793"/>
        <v>0.28668561180161156</v>
      </c>
      <c r="T1268" s="31">
        <f t="shared" si="794"/>
        <v>4.1733047207981634E-2</v>
      </c>
      <c r="U1268" s="31">
        <f t="shared" si="795"/>
        <v>1.4921226942613455E-2</v>
      </c>
      <c r="V1268" s="47">
        <f t="shared" si="808"/>
        <v>5.9579839873840561E-4</v>
      </c>
      <c r="W1268" s="31">
        <f t="shared" si="796"/>
        <v>0.26337336708172659</v>
      </c>
      <c r="X1268" s="34">
        <f>(S1268*H1268*'Propiedades físicas'!$F$5*60*24*365)/(1000000)</f>
        <v>56040.972163010127</v>
      </c>
      <c r="Y1268" s="34">
        <f>(U1268*H1268*'Propiedades físicas'!$F$7*60*24*365)/(1000000)</f>
        <v>912.16985517651642</v>
      </c>
      <c r="Z1268" s="31">
        <f t="shared" si="809"/>
        <v>759.87076366157305</v>
      </c>
      <c r="AA1268" s="31">
        <f t="shared" si="810"/>
        <v>5827.2450732122807</v>
      </c>
      <c r="AB1268" s="31">
        <f t="shared" si="810"/>
        <v>200.12972157251141</v>
      </c>
      <c r="AC1268" s="31">
        <f t="shared" si="810"/>
        <v>362.08392770543543</v>
      </c>
      <c r="AD1268" s="31">
        <f t="shared" si="810"/>
        <v>52.708838623680805</v>
      </c>
      <c r="AE1268" s="31">
        <f t="shared" si="811"/>
        <v>18.845509628520794</v>
      </c>
      <c r="AF1268" s="31">
        <f t="shared" si="812"/>
        <v>7220.8838344040023</v>
      </c>
      <c r="AG1268" s="31">
        <f t="shared" si="813"/>
        <v>0.10523237613118192</v>
      </c>
      <c r="AH1268" s="31">
        <f t="shared" si="814"/>
        <v>0.80699886701518309</v>
      </c>
      <c r="AI1268" s="31">
        <f t="shared" si="814"/>
        <v>2.7715405227680099E-2</v>
      </c>
      <c r="AJ1268" s="31">
        <f t="shared" si="814"/>
        <v>5.0143990127674051E-2</v>
      </c>
      <c r="AK1268" s="31">
        <f t="shared" si="814"/>
        <v>7.2994995948485976E-3</v>
      </c>
      <c r="AL1268" s="31">
        <f t="shared" si="815"/>
        <v>2.6098619034322502E-3</v>
      </c>
      <c r="AM1268" s="31">
        <f t="shared" si="816"/>
        <v>1</v>
      </c>
      <c r="AN1268" s="31">
        <f>(Z1268*'Propiedades físicas'!$F$4)/1000</f>
        <v>668.21515214871408</v>
      </c>
      <c r="AO1268" s="31">
        <f>(AA1268*'Propiedades físicas'!$F$6)/1000</f>
        <v>186.70493214572144</v>
      </c>
      <c r="AP1268" s="31">
        <f>(AB1268*'Propiedades físicas'!$F$9)/1000</f>
        <v>123.4700317241609</v>
      </c>
      <c r="AQ1268" s="31">
        <f>(AC1268*'Propiedades físicas'!$F$5)/1000</f>
        <v>106.62285419141958</v>
      </c>
      <c r="AR1268" s="31">
        <f>(AD1268*'Propiedades físicas'!$F$8)/1000</f>
        <v>18.686337468867311</v>
      </c>
      <c r="AS1268" s="31">
        <f>(AE1268*'Propiedades físicas'!$F$7)/1000</f>
        <v>1.73548298169048</v>
      </c>
      <c r="AT1268" s="31">
        <f t="shared" si="817"/>
        <v>1105.4347906605738</v>
      </c>
      <c r="AU1268" s="31">
        <f t="shared" si="818"/>
        <v>0.60448174582004</v>
      </c>
      <c r="AV1268" s="31">
        <f t="shared" si="821"/>
        <v>0.1688972825200773</v>
      </c>
      <c r="AW1268" s="31">
        <f t="shared" si="821"/>
        <v>0.11169363653769122</v>
      </c>
      <c r="AX1268" s="31">
        <f t="shared" si="821"/>
        <v>9.6453318723309811E-2</v>
      </c>
      <c r="AY1268" s="31">
        <f t="shared" si="821"/>
        <v>1.6904061303969754E-2</v>
      </c>
      <c r="AZ1268" s="31">
        <f t="shared" si="822"/>
        <v>1.5699550949119386E-3</v>
      </c>
      <c r="BA1268" s="31">
        <f t="shared" si="819"/>
        <v>1</v>
      </c>
      <c r="BB1268" s="34">
        <f>AU1268*'Propiedades físicas'!$C$4+'Diseño reactor'!AV1268*'Propiedades físicas'!$C$5+'Diseño reactor'!AW1268*'Propiedades físicas'!$C$8+'Diseño reactor'!AX1268*'Propiedades físicas'!$C$9+'Diseño reactor'!AY1268*'Propiedades físicas'!$C$7+'Diseño reactor'!AZ1268*'Propiedades físicas'!$C$6</f>
        <v>875.72256893576912</v>
      </c>
      <c r="BC1268" s="45">
        <f>AU1268*'Propiedades físicas'!$L$4+'Diseño reactor'!AV1268*'Propiedades físicas'!$L$5+'Diseño reactor'!AW1268*'Propiedades físicas'!$L$8+AX1268*'Propiedades físicas'!$L$9+'Diseño reactor'!AY1268*'Propiedades físicas'!$L$7+'Diseño reactor'!AZ1268*'Propiedades físicas'!$L$6</f>
        <v>2.0565997648451497</v>
      </c>
      <c r="BD1268" s="29">
        <f t="shared" si="798"/>
        <v>2.3887708747080305</v>
      </c>
      <c r="BE1268" s="58">
        <f t="shared" si="799"/>
        <v>42.265244013527777</v>
      </c>
      <c r="BF1268" s="30">
        <f>AU1268*'Propiedades físicas'!$I$4+'Diseño reactor'!AV1268*'Propiedades físicas'!$I$5+'Diseño reactor'!AW1268*'Propiedades físicas'!$I$8+'Diseño reactor'!AX1268*'Propiedades físicas'!$I$9+'Diseño reactor'!AY1268*'Propiedades físicas'!$I$7+'Diseño reactor'!AZ1268*'Propiedades físicas'!$I$6</f>
        <v>1.9815701230422169E-2</v>
      </c>
      <c r="BG1268" s="24">
        <f>AU1268*'Propiedades físicas'!$O$4+'Diseño reactor'!AV1268*'Propiedades físicas'!$O$5+'Diseño reactor'!AW1268*'Propiedades físicas'!$O$8+'Diseño reactor'!AX1268*'Propiedades físicas'!$O$9+'Diseño reactor'!AY1268*'Propiedades físicas'!$O$7+'Diseño reactor'!AZ1268*'Propiedades físicas'!$O$6</f>
        <v>0.15157504611626302</v>
      </c>
      <c r="BH1268" s="54">
        <f t="shared" si="800"/>
        <v>41492.661812075108</v>
      </c>
      <c r="BI1268" s="34">
        <f t="shared" si="820"/>
        <v>268.86329600367804</v>
      </c>
      <c r="BJ1268" s="27">
        <f t="shared" si="801"/>
        <v>4796.0429074751073</v>
      </c>
      <c r="BK1268" s="34">
        <f t="shared" si="802"/>
        <v>559.20032682778117</v>
      </c>
      <c r="BL1268" s="27">
        <f t="shared" si="803"/>
        <v>105.34206201324406</v>
      </c>
      <c r="BM1268" s="34">
        <f t="shared" si="804"/>
        <v>1.1054421768707483</v>
      </c>
      <c r="BN1268" s="45">
        <f t="shared" si="805"/>
        <v>1280.1614845051668</v>
      </c>
      <c r="BO1268" s="45">
        <f t="shared" si="806"/>
        <v>97.251678826095031</v>
      </c>
      <c r="BP1268" s="66">
        <f t="shared" si="807"/>
        <v>6.6903222178573776</v>
      </c>
    </row>
    <row r="1269" spans="8:68">
      <c r="H1269" s="68">
        <v>1264</v>
      </c>
      <c r="I1269" s="31">
        <f>('Propiedades físicas'!$C$10*'Diseño reactor'!H1269)/1000</f>
        <v>1106.3100359421735</v>
      </c>
      <c r="J1269" s="31">
        <f t="shared" si="785"/>
        <v>0.41218102085791347</v>
      </c>
      <c r="K1269" s="31">
        <f>(I1269*1000)/'Propiedades físicas'!$F$10</f>
        <v>7226.6010820955335</v>
      </c>
      <c r="L1269" s="31">
        <f t="shared" si="786"/>
        <v>1032.3715831565048</v>
      </c>
      <c r="M1269" s="31">
        <f t="shared" si="787"/>
        <v>6194.2294989390284</v>
      </c>
      <c r="N1269" s="31">
        <f t="shared" si="788"/>
        <v>0.81674967021875378</v>
      </c>
      <c r="O1269" s="32">
        <f t="shared" si="789"/>
        <v>4.9004980213125222</v>
      </c>
      <c r="P1269" s="33">
        <f t="shared" si="790"/>
        <v>0.60176494626675103</v>
      </c>
      <c r="Q1269" s="31">
        <f t="shared" si="791"/>
        <v>4.614029901432815</v>
      </c>
      <c r="R1269" s="31">
        <f t="shared" si="792"/>
        <v>0.15839647761657422</v>
      </c>
      <c r="S1269" s="31">
        <f t="shared" si="793"/>
        <v>0.28646811987970661</v>
      </c>
      <c r="T1269" s="31">
        <f t="shared" si="794"/>
        <v>4.1693096743152955E-2</v>
      </c>
      <c r="U1269" s="31">
        <f t="shared" si="795"/>
        <v>1.4895149592275489E-2</v>
      </c>
      <c r="V1269" s="47">
        <f t="shared" si="808"/>
        <v>5.9592256814765634E-4</v>
      </c>
      <c r="W1269" s="31">
        <f t="shared" si="796"/>
        <v>0.26321984788120245</v>
      </c>
      <c r="X1269" s="34">
        <f>(S1269*H1269*'Propiedades físicas'!$F$5*60*24*365)/(1000000)</f>
        <v>56042.794747475207</v>
      </c>
      <c r="Y1269" s="34">
        <f>(U1269*H1269*'Propiedades físicas'!$F$7*60*24*365)/(1000000)</f>
        <v>911.29664767898078</v>
      </c>
      <c r="Z1269" s="31">
        <f t="shared" si="809"/>
        <v>760.63089208117333</v>
      </c>
      <c r="AA1269" s="31">
        <f t="shared" si="810"/>
        <v>5832.1337954110786</v>
      </c>
      <c r="AB1269" s="31">
        <f t="shared" si="810"/>
        <v>200.2131477073498</v>
      </c>
      <c r="AC1269" s="31">
        <f t="shared" si="810"/>
        <v>362.09570352794913</v>
      </c>
      <c r="AD1269" s="31">
        <f t="shared" si="810"/>
        <v>52.700074283345337</v>
      </c>
      <c r="AE1269" s="31">
        <f t="shared" si="811"/>
        <v>18.827469084636217</v>
      </c>
      <c r="AF1269" s="31">
        <f t="shared" si="812"/>
        <v>7226.6010820955325</v>
      </c>
      <c r="AG1269" s="31">
        <f t="shared" si="813"/>
        <v>0.10525430744554251</v>
      </c>
      <c r="AH1269" s="31">
        <f t="shared" si="814"/>
        <v>0.80703690838292497</v>
      </c>
      <c r="AI1269" s="31">
        <f t="shared" si="814"/>
        <v>2.770502279465702E-2</v>
      </c>
      <c r="AJ1269" s="31">
        <f t="shared" si="814"/>
        <v>5.010594875993217E-2</v>
      </c>
      <c r="AK1269" s="31">
        <f t="shared" si="814"/>
        <v>7.2925118855548671E-3</v>
      </c>
      <c r="AL1269" s="31">
        <f t="shared" si="815"/>
        <v>2.6053007313884724E-3</v>
      </c>
      <c r="AM1269" s="31">
        <f t="shared" si="816"/>
        <v>1</v>
      </c>
      <c r="AN1269" s="31">
        <f>(Z1269*'Propiedades físicas'!$F$4)/1000</f>
        <v>668.88359387834214</v>
      </c>
      <c r="AO1269" s="31">
        <f>(AA1269*'Propiedades físicas'!$F$6)/1000</f>
        <v>186.86156680497098</v>
      </c>
      <c r="AP1269" s="31">
        <f>(AB1269*'Propiedades físicas'!$F$9)/1000</f>
        <v>123.52150147804946</v>
      </c>
      <c r="AQ1269" s="31">
        <f>(AC1269*'Propiedades físicas'!$F$5)/1000</f>
        <v>106.62632181787518</v>
      </c>
      <c r="AR1269" s="31">
        <f>(AD1269*'Propiedades físicas'!$F$8)/1000</f>
        <v>18.683230334931579</v>
      </c>
      <c r="AS1269" s="31">
        <f>(AE1269*'Propiedades físicas'!$F$7)/1000</f>
        <v>1.7338216280041492</v>
      </c>
      <c r="AT1269" s="31">
        <f t="shared" si="817"/>
        <v>1106.3100359421733</v>
      </c>
      <c r="AU1269" s="31">
        <f t="shared" si="818"/>
        <v>0.60460772491202874</v>
      </c>
      <c r="AV1269" s="31">
        <f t="shared" si="821"/>
        <v>0.16890524422101347</v>
      </c>
      <c r="AW1269" s="31">
        <f t="shared" si="821"/>
        <v>0.11165179512527347</v>
      </c>
      <c r="AX1269" s="31">
        <f t="shared" si="821"/>
        <v>9.6380145125474145E-2</v>
      </c>
      <c r="AY1269" s="31">
        <f t="shared" si="821"/>
        <v>1.688787928152552E-2</v>
      </c>
      <c r="AZ1269" s="31">
        <f t="shared" si="822"/>
        <v>1.5672113346848241E-3</v>
      </c>
      <c r="BA1269" s="31">
        <f t="shared" si="819"/>
        <v>1</v>
      </c>
      <c r="BB1269" s="34">
        <f>AU1269*'Propiedades físicas'!$C$4+'Diseño reactor'!AV1269*'Propiedades físicas'!$C$5+'Diseño reactor'!AW1269*'Propiedades físicas'!$C$8+'Diseño reactor'!AX1269*'Propiedades físicas'!$C$9+'Diseño reactor'!AY1269*'Propiedades físicas'!$C$7+'Diseño reactor'!AZ1269*'Propiedades físicas'!$C$6</f>
        <v>875.72174786433538</v>
      </c>
      <c r="BC1269" s="45">
        <f>AU1269*'Propiedades físicas'!$L$4+'Diseño reactor'!AV1269*'Propiedades físicas'!$L$5+'Diseño reactor'!AW1269*'Propiedades físicas'!$L$8+AX1269*'Propiedades físicas'!$L$9+'Diseño reactor'!AY1269*'Propiedades físicas'!$L$7+'Diseño reactor'!AZ1269*'Propiedades físicas'!$L$6</f>
        <v>2.056693546104734</v>
      </c>
      <c r="BD1269" s="29">
        <f t="shared" si="798"/>
        <v>2.3872718488960016</v>
      </c>
      <c r="BE1269" s="58">
        <f t="shared" si="799"/>
        <v>42.263597332422073</v>
      </c>
      <c r="BF1269" s="30">
        <f>AU1269*'Propiedades físicas'!$I$4+'Diseño reactor'!AV1269*'Propiedades físicas'!$I$5+'Diseño reactor'!AW1269*'Propiedades físicas'!$I$8+'Diseño reactor'!AX1269*'Propiedades físicas'!$I$9+'Diseño reactor'!AY1269*'Propiedades físicas'!$I$7+'Diseño reactor'!AZ1269*'Propiedades físicas'!$I$6</f>
        <v>1.9816079189675321E-2</v>
      </c>
      <c r="BG1269" s="24">
        <f>AU1269*'Propiedades físicas'!$O$4+'Diseño reactor'!AV1269*'Propiedades físicas'!$O$5+'Diseño reactor'!AW1269*'Propiedades físicas'!$O$8+'Diseño reactor'!AX1269*'Propiedades físicas'!$O$9+'Diseño reactor'!AY1269*'Propiedades físicas'!$O$7+'Diseño reactor'!AZ1269*'Propiedades físicas'!$O$6</f>
        <v>0.15157931962630786</v>
      </c>
      <c r="BH1269" s="54">
        <f t="shared" si="800"/>
        <v>41491.831505022019</v>
      </c>
      <c r="BI1269" s="34">
        <f t="shared" si="820"/>
        <v>268.87310405523209</v>
      </c>
      <c r="BJ1269" s="27">
        <f t="shared" si="801"/>
        <v>4796.0372429626004</v>
      </c>
      <c r="BK1269" s="34">
        <f t="shared" si="802"/>
        <v>559.21543245438795</v>
      </c>
      <c r="BL1269" s="27">
        <f t="shared" si="803"/>
        <v>105.34259805425927</v>
      </c>
      <c r="BM1269" s="34">
        <f t="shared" si="804"/>
        <v>1.1054421768707483</v>
      </c>
      <c r="BN1269" s="45">
        <f t="shared" si="805"/>
        <v>1281.3224104301025</v>
      </c>
      <c r="BO1269" s="45">
        <f t="shared" si="806"/>
        <v>97.27054630350122</v>
      </c>
      <c r="BP1269" s="66">
        <f t="shared" si="807"/>
        <v>6.6903159450574634</v>
      </c>
    </row>
    <row r="1270" spans="8:68">
      <c r="H1270" s="68">
        <v>1265</v>
      </c>
      <c r="I1270" s="31">
        <f>('Propiedades físicas'!$C$10*'Diseño reactor'!H1270)/1000</f>
        <v>1107.1852812237735</v>
      </c>
      <c r="J1270" s="31">
        <f t="shared" si="785"/>
        <v>0.41185518605881621</v>
      </c>
      <c r="K1270" s="31">
        <f>(I1270*1000)/'Propiedades físicas'!$F$10</f>
        <v>7232.3183297870655</v>
      </c>
      <c r="L1270" s="31">
        <f t="shared" si="786"/>
        <v>1033.1883328267236</v>
      </c>
      <c r="M1270" s="31">
        <f t="shared" si="787"/>
        <v>6199.1299969603415</v>
      </c>
      <c r="N1270" s="31">
        <f t="shared" si="788"/>
        <v>0.81674967021875378</v>
      </c>
      <c r="O1270" s="32">
        <f t="shared" si="789"/>
        <v>4.9004980213125231</v>
      </c>
      <c r="P1270" s="33">
        <f t="shared" si="790"/>
        <v>0.60189018693350671</v>
      </c>
      <c r="Q1270" s="31">
        <f t="shared" si="791"/>
        <v>4.614247071173283</v>
      </c>
      <c r="R1270" s="31">
        <f t="shared" si="792"/>
        <v>0.15833714940387691</v>
      </c>
      <c r="S1270" s="31">
        <f t="shared" si="793"/>
        <v>0.28625095013923874</v>
      </c>
      <c r="T1270" s="31">
        <f t="shared" si="794"/>
        <v>4.1653200908748661E-2</v>
      </c>
      <c r="U1270" s="31">
        <f t="shared" si="795"/>
        <v>1.4869132972621494E-2</v>
      </c>
      <c r="V1270" s="47">
        <f t="shared" si="808"/>
        <v>5.9604659288560859E-4</v>
      </c>
      <c r="W1270" s="31">
        <f t="shared" si="796"/>
        <v>0.26306650754777811</v>
      </c>
      <c r="X1270" s="34">
        <f>(S1270*H1270*'Propiedades físicas'!$F$5*60*24*365)/(1000000)</f>
        <v>56044.613087383237</v>
      </c>
      <c r="Y1270" s="34">
        <f>(U1270*H1270*'Propiedades físicas'!$F$7*60*24*365)/(1000000)</f>
        <v>910.42463425256233</v>
      </c>
      <c r="Z1270" s="31">
        <f t="shared" si="809"/>
        <v>761.39108647088597</v>
      </c>
      <c r="AA1270" s="31">
        <f t="shared" si="810"/>
        <v>5837.0225450342032</v>
      </c>
      <c r="AB1270" s="31">
        <f t="shared" si="810"/>
        <v>200.29649399590429</v>
      </c>
      <c r="AC1270" s="31">
        <f t="shared" si="810"/>
        <v>362.107451926137</v>
      </c>
      <c r="AD1270" s="31">
        <f t="shared" si="810"/>
        <v>52.691299149567058</v>
      </c>
      <c r="AE1270" s="31">
        <f t="shared" si="811"/>
        <v>18.80945321036619</v>
      </c>
      <c r="AF1270" s="31">
        <f t="shared" si="812"/>
        <v>7232.3183297870646</v>
      </c>
      <c r="AG1270" s="31">
        <f t="shared" si="813"/>
        <v>0.10527621320746026</v>
      </c>
      <c r="AH1270" s="31">
        <f t="shared" si="814"/>
        <v>0.80707489339812533</v>
      </c>
      <c r="AI1270" s="31">
        <f t="shared" si="814"/>
        <v>2.7694645736341842E-2</v>
      </c>
      <c r="AJ1270" s="31">
        <f t="shared" si="814"/>
        <v>5.0067963744731665E-2</v>
      </c>
      <c r="AK1270" s="31">
        <f t="shared" si="814"/>
        <v>7.2855337316324138E-3</v>
      </c>
      <c r="AL1270" s="31">
        <f t="shared" si="815"/>
        <v>2.6007501817083296E-3</v>
      </c>
      <c r="AM1270" s="31">
        <f t="shared" si="816"/>
        <v>0.99999999999999989</v>
      </c>
      <c r="AN1270" s="31">
        <f>(Z1270*'Propiedades físicas'!$F$4)/1000</f>
        <v>669.55209362076766</v>
      </c>
      <c r="AO1270" s="31">
        <f>(AA1270*'Propiedades físicas'!$F$6)/1000</f>
        <v>187.01820234289588</v>
      </c>
      <c r="AP1270" s="31">
        <f>(AB1270*'Propiedades físicas'!$F$9)/1000</f>
        <v>123.57292197077314</v>
      </c>
      <c r="AQ1270" s="31">
        <f>(AC1270*'Propiedades físicas'!$F$5)/1000</f>
        <v>106.62978136868956</v>
      </c>
      <c r="AR1270" s="31">
        <f>(AD1270*'Propiedades físicas'!$F$8)/1000</f>
        <v>18.680119374504507</v>
      </c>
      <c r="AS1270" s="31">
        <f>(AE1270*'Propiedades físicas'!$F$7)/1000</f>
        <v>1.7321625461426224</v>
      </c>
      <c r="AT1270" s="31">
        <f t="shared" si="817"/>
        <v>1107.1852812237735</v>
      </c>
      <c r="AU1270" s="31">
        <f t="shared" si="818"/>
        <v>0.60473355722423516</v>
      </c>
      <c r="AV1270" s="31">
        <f t="shared" si="821"/>
        <v>0.16891319412789194</v>
      </c>
      <c r="AW1270" s="31">
        <f t="shared" si="821"/>
        <v>0.11160997537303585</v>
      </c>
      <c r="AX1270" s="31">
        <f t="shared" si="821"/>
        <v>9.6307079923273101E-2</v>
      </c>
      <c r="AY1270" s="31">
        <f t="shared" si="821"/>
        <v>1.6871719387253185E-2</v>
      </c>
      <c r="AZ1270" s="31">
        <f t="shared" si="822"/>
        <v>1.5644739643107075E-3</v>
      </c>
      <c r="BA1270" s="31">
        <f t="shared" si="819"/>
        <v>1</v>
      </c>
      <c r="BB1270" s="34">
        <f>AU1270*'Propiedades físicas'!$C$4+'Diseño reactor'!AV1270*'Propiedades físicas'!$C$5+'Diseño reactor'!AW1270*'Propiedades físicas'!$C$8+'Diseño reactor'!AX1270*'Propiedades físicas'!$C$9+'Diseño reactor'!AY1270*'Propiedades físicas'!$C$7+'Diseño reactor'!AZ1270*'Propiedades físicas'!$C$6</f>
        <v>875.7209285854774</v>
      </c>
      <c r="BC1270" s="45">
        <f>AU1270*'Propiedades físicas'!$L$4+'Diseño reactor'!AV1270*'Propiedades físicas'!$L$5+'Diseño reactor'!AW1270*'Propiedades físicas'!$L$8+AX1270*'Propiedades físicas'!$L$9+'Diseño reactor'!AY1270*'Propiedades físicas'!$L$7+'Diseño reactor'!AZ1270*'Propiedades físicas'!$L$6</f>
        <v>2.056787212801523</v>
      </c>
      <c r="BD1270" s="29">
        <f t="shared" si="798"/>
        <v>2.385774707342597</v>
      </c>
      <c r="BE1270" s="58">
        <f t="shared" si="799"/>
        <v>42.261952779567856</v>
      </c>
      <c r="BF1270" s="30">
        <f>AU1270*'Propiedades físicas'!$I$4+'Diseño reactor'!AV1270*'Propiedades físicas'!$I$5+'Diseño reactor'!AW1270*'Propiedades físicas'!$I$8+'Diseño reactor'!AX1270*'Propiedades físicas'!$I$9+'Diseño reactor'!AY1270*'Propiedades físicas'!$I$7+'Diseño reactor'!AZ1270*'Propiedades físicas'!$I$6</f>
        <v>1.9816456325186256E-2</v>
      </c>
      <c r="BG1270" s="24">
        <f>AU1270*'Propiedades físicas'!$O$4+'Diseño reactor'!AV1270*'Propiedades físicas'!$O$5+'Diseño reactor'!AW1270*'Propiedades físicas'!$O$8+'Diseño reactor'!AX1270*'Propiedades físicas'!$O$9+'Diseño reactor'!AY1270*'Propiedades físicas'!$O$7+'Diseño reactor'!AZ1270*'Propiedades físicas'!$O$6</f>
        <v>0.15158358843314615</v>
      </c>
      <c r="BH1270" s="54">
        <f t="shared" si="800"/>
        <v>41491.003039295269</v>
      </c>
      <c r="BI1270" s="34">
        <f t="shared" si="820"/>
        <v>268.88289421027139</v>
      </c>
      <c r="BJ1270" s="27">
        <f t="shared" si="801"/>
        <v>4796.0316105382608</v>
      </c>
      <c r="BK1270" s="34">
        <f t="shared" si="802"/>
        <v>559.23052443399285</v>
      </c>
      <c r="BL1270" s="27">
        <f t="shared" si="803"/>
        <v>105.34313358752276</v>
      </c>
      <c r="BM1270" s="34">
        <f t="shared" si="804"/>
        <v>1.1054421768707483</v>
      </c>
      <c r="BN1270" s="45">
        <f t="shared" si="805"/>
        <v>1282.4834100269543</v>
      </c>
      <c r="BO1270" s="45">
        <f t="shared" si="806"/>
        <v>97.289391804564943</v>
      </c>
      <c r="BP1270" s="66">
        <f t="shared" si="807"/>
        <v>6.690309685952422</v>
      </c>
    </row>
    <row r="1271" spans="8:68">
      <c r="H1271" s="68">
        <v>1266</v>
      </c>
      <c r="I1271" s="31">
        <f>('Propiedades físicas'!$C$10*'Diseño reactor'!H1271)/1000</f>
        <v>1108.0605265053734</v>
      </c>
      <c r="J1271" s="31">
        <f t="shared" si="785"/>
        <v>0.41152986600663699</v>
      </c>
      <c r="K1271" s="31">
        <f>(I1271*1000)/'Propiedades físicas'!$F$10</f>
        <v>7238.0355774785976</v>
      </c>
      <c r="L1271" s="31">
        <f t="shared" si="786"/>
        <v>1034.0050824969424</v>
      </c>
      <c r="M1271" s="31">
        <f t="shared" si="787"/>
        <v>6204.0304949816546</v>
      </c>
      <c r="N1271" s="31">
        <f t="shared" si="788"/>
        <v>0.81674967021875378</v>
      </c>
      <c r="O1271" s="32">
        <f t="shared" si="789"/>
        <v>4.9004980213125231</v>
      </c>
      <c r="P1271" s="33">
        <f t="shared" si="790"/>
        <v>0.60201528176578512</v>
      </c>
      <c r="Q1271" s="31">
        <f t="shared" si="791"/>
        <v>4.6144639194327546</v>
      </c>
      <c r="R1271" s="31">
        <f t="shared" si="792"/>
        <v>0.15827785193313099</v>
      </c>
      <c r="S1271" s="31">
        <f t="shared" si="793"/>
        <v>0.28603410187976852</v>
      </c>
      <c r="T1271" s="31">
        <f t="shared" si="794"/>
        <v>4.1613359612875413E-2</v>
      </c>
      <c r="U1271" s="31">
        <f t="shared" si="795"/>
        <v>1.4843176906962232E-2</v>
      </c>
      <c r="V1271" s="47">
        <f t="shared" si="808"/>
        <v>5.9617047320495225E-4</v>
      </c>
      <c r="W1271" s="31">
        <f t="shared" si="796"/>
        <v>0.26291334576903513</v>
      </c>
      <c r="X1271" s="34">
        <f>(S1271*H1271*'Propiedades físicas'!$F$5*60*24*365)/(1000000)</f>
        <v>56046.427195083292</v>
      </c>
      <c r="Y1271" s="34">
        <f>(U1271*H1271*'Propiedades físicas'!$F$7*60*24*365)/(1000000)</f>
        <v>909.55381288872491</v>
      </c>
      <c r="Z1271" s="31">
        <f t="shared" si="809"/>
        <v>762.15134671548401</v>
      </c>
      <c r="AA1271" s="31">
        <f t="shared" si="810"/>
        <v>5841.9113220018671</v>
      </c>
      <c r="AB1271" s="31">
        <f t="shared" si="810"/>
        <v>200.37976054734384</v>
      </c>
      <c r="AC1271" s="31">
        <f t="shared" si="810"/>
        <v>362.11917297978692</v>
      </c>
      <c r="AD1271" s="31">
        <f t="shared" si="810"/>
        <v>52.682513269900269</v>
      </c>
      <c r="AE1271" s="31">
        <f t="shared" si="811"/>
        <v>18.791461964214186</v>
      </c>
      <c r="AF1271" s="31">
        <f t="shared" si="812"/>
        <v>7238.0355774785958</v>
      </c>
      <c r="AG1271" s="31">
        <f t="shared" si="813"/>
        <v>0.10529809346156642</v>
      </c>
      <c r="AH1271" s="31">
        <f t="shared" si="814"/>
        <v>0.80711282218329805</v>
      </c>
      <c r="AI1271" s="31">
        <f t="shared" si="814"/>
        <v>2.768427405508099E-2</v>
      </c>
      <c r="AJ1271" s="31">
        <f t="shared" si="814"/>
        <v>5.0030034959559135E-2</v>
      </c>
      <c r="AK1271" s="31">
        <f t="shared" si="814"/>
        <v>7.2785651170082354E-3</v>
      </c>
      <c r="AL1271" s="31">
        <f t="shared" si="815"/>
        <v>2.5962102234872242E-3</v>
      </c>
      <c r="AM1271" s="31">
        <f t="shared" si="816"/>
        <v>1</v>
      </c>
      <c r="AN1271" s="31">
        <f>(Z1271*'Propiedades físicas'!$F$4)/1000</f>
        <v>670.22065127466237</v>
      </c>
      <c r="AO1271" s="31">
        <f>(AA1271*'Propiedades físicas'!$F$6)/1000</f>
        <v>187.17483875693981</v>
      </c>
      <c r="AP1271" s="31">
        <f>(AB1271*'Propiedades físicas'!$F$9)/1000</f>
        <v>123.62429326968376</v>
      </c>
      <c r="AQ1271" s="31">
        <f>(AC1271*'Propiedades físicas'!$F$5)/1000</f>
        <v>106.63323286735786</v>
      </c>
      <c r="AR1271" s="31">
        <f>(AD1271*'Propiedades físicas'!$F$8)/1000</f>
        <v>18.677004604445035</v>
      </c>
      <c r="AS1271" s="31">
        <f>(AE1271*'Propiedades físicas'!$F$7)/1000</f>
        <v>1.7305057322844843</v>
      </c>
      <c r="AT1271" s="31">
        <f t="shared" si="817"/>
        <v>1108.0605265053734</v>
      </c>
      <c r="AU1271" s="31">
        <f t="shared" si="818"/>
        <v>0.60485924301303251</v>
      </c>
      <c r="AV1271" s="31">
        <f t="shared" si="821"/>
        <v>0.1689211322663538</v>
      </c>
      <c r="AW1271" s="31">
        <f t="shared" si="821"/>
        <v>0.11156817729043456</v>
      </c>
      <c r="AX1271" s="31">
        <f t="shared" si="821"/>
        <v>9.6234122881048906E-2</v>
      </c>
      <c r="AY1271" s="31">
        <f t="shared" si="821"/>
        <v>1.6855581583931158E-2</v>
      </c>
      <c r="AZ1271" s="31">
        <f t="shared" si="822"/>
        <v>1.5617429651990156E-3</v>
      </c>
      <c r="BA1271" s="31">
        <f t="shared" si="819"/>
        <v>1</v>
      </c>
      <c r="BB1271" s="34">
        <f>AU1271*'Propiedades físicas'!$C$4+'Diseño reactor'!AV1271*'Propiedades físicas'!$C$5+'Diseño reactor'!AW1271*'Propiedades físicas'!$C$8+'Diseño reactor'!AX1271*'Propiedades físicas'!$C$9+'Diseño reactor'!AY1271*'Propiedades físicas'!$C$7+'Diseño reactor'!AZ1271*'Propiedades físicas'!$C$6</f>
        <v>875.72011109424977</v>
      </c>
      <c r="BC1271" s="45">
        <f>AU1271*'Propiedades físicas'!$L$4+'Diseño reactor'!AV1271*'Propiedades físicas'!$L$5+'Diseño reactor'!AW1271*'Propiedades físicas'!$L$8+AX1271*'Propiedades físicas'!$L$9+'Diseño reactor'!AY1271*'Propiedades físicas'!$L$7+'Diseño reactor'!AZ1271*'Propiedades físicas'!$L$6</f>
        <v>2.0568807651424388</v>
      </c>
      <c r="BD1271" s="29">
        <f t="shared" si="798"/>
        <v>2.3842794464936765</v>
      </c>
      <c r="BE1271" s="58">
        <f t="shared" si="799"/>
        <v>42.26031035081229</v>
      </c>
      <c r="BF1271" s="30">
        <f>AU1271*'Propiedades físicas'!$I$4+'Diseño reactor'!AV1271*'Propiedades físicas'!$I$5+'Diseño reactor'!AW1271*'Propiedades físicas'!$I$8+'Diseño reactor'!AX1271*'Propiedades físicas'!$I$9+'Diseño reactor'!AY1271*'Propiedades físicas'!$I$7+'Diseño reactor'!AZ1271*'Propiedades físicas'!$I$6</f>
        <v>1.981683263916955E-2</v>
      </c>
      <c r="BG1271" s="24">
        <f>AU1271*'Propiedades físicas'!$O$4+'Diseño reactor'!AV1271*'Propiedades físicas'!$O$5+'Diseño reactor'!AW1271*'Propiedades físicas'!$O$8+'Diseño reactor'!AX1271*'Propiedades físicas'!$O$9+'Diseño reactor'!AY1271*'Propiedades físicas'!$O$7+'Diseño reactor'!AZ1271*'Propiedades físicas'!$O$6</f>
        <v>0.15158785254410448</v>
      </c>
      <c r="BH1271" s="54">
        <f t="shared" si="800"/>
        <v>41490.176409815511</v>
      </c>
      <c r="BI1271" s="34">
        <f t="shared" si="820"/>
        <v>268.89266651294076</v>
      </c>
      <c r="BJ1271" s="27">
        <f t="shared" si="801"/>
        <v>4796.0260100932328</v>
      </c>
      <c r="BK1271" s="34">
        <f t="shared" si="802"/>
        <v>559.2456027813098</v>
      </c>
      <c r="BL1271" s="27">
        <f t="shared" si="803"/>
        <v>105.34366861362186</v>
      </c>
      <c r="BM1271" s="34">
        <f t="shared" si="804"/>
        <v>1.1054421768707483</v>
      </c>
      <c r="BN1271" s="45">
        <f t="shared" si="805"/>
        <v>1283.6444831619028</v>
      </c>
      <c r="BO1271" s="45">
        <f t="shared" si="806"/>
        <v>97.308215367657226</v>
      </c>
      <c r="BP1271" s="66">
        <f t="shared" si="807"/>
        <v>6.6903034405044721</v>
      </c>
    </row>
    <row r="1272" spans="8:68">
      <c r="H1272" s="68">
        <v>1267</v>
      </c>
      <c r="I1272" s="31">
        <f>('Propiedades físicas'!$C$10*'Diseño reactor'!H1272)/1000</f>
        <v>1108.9357717869732</v>
      </c>
      <c r="J1272" s="31">
        <f t="shared" si="785"/>
        <v>0.4112050594825592</v>
      </c>
      <c r="K1272" s="31">
        <f>(I1272*1000)/'Propiedades físicas'!$F$10</f>
        <v>7243.7528251701278</v>
      </c>
      <c r="L1272" s="31">
        <f t="shared" si="786"/>
        <v>1034.8218321671611</v>
      </c>
      <c r="M1272" s="31">
        <f t="shared" si="787"/>
        <v>6208.9309930029667</v>
      </c>
      <c r="N1272" s="31">
        <f t="shared" si="788"/>
        <v>0.81674967021875389</v>
      </c>
      <c r="O1272" s="32">
        <f t="shared" si="789"/>
        <v>4.9004980213125231</v>
      </c>
      <c r="P1272" s="33">
        <f t="shared" si="790"/>
        <v>0.60214023101816017</v>
      </c>
      <c r="Q1272" s="31">
        <f t="shared" si="791"/>
        <v>4.6146804469096745</v>
      </c>
      <c r="R1272" s="31">
        <f t="shared" si="792"/>
        <v>0.1582185852175641</v>
      </c>
      <c r="S1272" s="31">
        <f t="shared" si="793"/>
        <v>0.28581757440284816</v>
      </c>
      <c r="T1272" s="31">
        <f t="shared" si="794"/>
        <v>4.1573572763804592E-2</v>
      </c>
      <c r="U1272" s="31">
        <f t="shared" si="795"/>
        <v>1.481728121922498E-2</v>
      </c>
      <c r="V1272" s="47">
        <f t="shared" si="808"/>
        <v>5.9629420935778971E-4</v>
      </c>
      <c r="W1272" s="31">
        <f t="shared" si="796"/>
        <v>0.26276036223328231</v>
      </c>
      <c r="X1272" s="34">
        <f>(S1272*H1272*'Propiedades físicas'!$F$5*60*24*365)/(1000000)</f>
        <v>56048.237082881358</v>
      </c>
      <c r="Y1272" s="34">
        <f>(U1272*H1272*'Propiedades físicas'!$F$7*60*24*365)/(1000000)</f>
        <v>908.6841815825328</v>
      </c>
      <c r="Z1272" s="31">
        <f t="shared" si="809"/>
        <v>762.91167270000892</v>
      </c>
      <c r="AA1272" s="31">
        <f t="shared" si="810"/>
        <v>5846.8001262345579</v>
      </c>
      <c r="AB1272" s="31">
        <f t="shared" si="810"/>
        <v>200.46294747065372</v>
      </c>
      <c r="AC1272" s="31">
        <f t="shared" si="810"/>
        <v>362.13086676840862</v>
      </c>
      <c r="AD1272" s="31">
        <f t="shared" si="810"/>
        <v>52.673716691740417</v>
      </c>
      <c r="AE1272" s="31">
        <f t="shared" si="811"/>
        <v>18.77349530475805</v>
      </c>
      <c r="AF1272" s="31">
        <f t="shared" si="812"/>
        <v>7243.7528251701278</v>
      </c>
      <c r="AG1272" s="31">
        <f t="shared" si="813"/>
        <v>0.10531994825238823</v>
      </c>
      <c r="AH1272" s="31">
        <f t="shared" si="814"/>
        <v>0.80715069486060753</v>
      </c>
      <c r="AI1272" s="31">
        <f t="shared" si="814"/>
        <v>2.7673907753188089E-2</v>
      </c>
      <c r="AJ1272" s="31">
        <f t="shared" si="814"/>
        <v>4.9992162282249543E-2</v>
      </c>
      <c r="AK1272" s="31">
        <f t="shared" si="814"/>
        <v>7.2716060256381417E-3</v>
      </c>
      <c r="AL1272" s="31">
        <f t="shared" si="815"/>
        <v>2.5916808259283937E-3</v>
      </c>
      <c r="AM1272" s="31">
        <f t="shared" si="816"/>
        <v>1</v>
      </c>
      <c r="AN1272" s="31">
        <f>(Z1272*'Propiedades físicas'!$F$4)/1000</f>
        <v>670.88926673893388</v>
      </c>
      <c r="AO1272" s="31">
        <f>(AA1272*'Propiedades físicas'!$F$6)/1000</f>
        <v>187.33147604455522</v>
      </c>
      <c r="AP1272" s="31">
        <f>(AB1272*'Propiedades físicas'!$F$9)/1000</f>
        <v>123.6756154420198</v>
      </c>
      <c r="AQ1272" s="31">
        <f>(AC1272*'Propiedades físicas'!$F$5)/1000</f>
        <v>106.6366763372933</v>
      </c>
      <c r="AR1272" s="31">
        <f>(AD1272*'Propiedades físicas'!$F$8)/1000</f>
        <v>18.673886041555804</v>
      </c>
      <c r="AS1272" s="31">
        <f>(AE1272*'Propiedades físicas'!$F$7)/1000</f>
        <v>1.7288511826151689</v>
      </c>
      <c r="AT1272" s="31">
        <f t="shared" si="817"/>
        <v>1108.9357717869732</v>
      </c>
      <c r="AU1272" s="31">
        <f t="shared" si="818"/>
        <v>0.60498478253419696</v>
      </c>
      <c r="AV1272" s="31">
        <f t="shared" si="821"/>
        <v>0.16892905866196697</v>
      </c>
      <c r="AW1272" s="31">
        <f t="shared" si="821"/>
        <v>0.11152640088679358</v>
      </c>
      <c r="AX1272" s="31">
        <f t="shared" si="821"/>
        <v>9.6161273763813823E-2</v>
      </c>
      <c r="AY1272" s="31">
        <f t="shared" si="821"/>
        <v>1.6839465834404575E-2</v>
      </c>
      <c r="AZ1272" s="31">
        <f t="shared" si="822"/>
        <v>1.5590183188240424E-3</v>
      </c>
      <c r="BA1272" s="31">
        <f t="shared" si="819"/>
        <v>0.99999999999999978</v>
      </c>
      <c r="BB1272" s="34">
        <f>AU1272*'Propiedades físicas'!$C$4+'Diseño reactor'!AV1272*'Propiedades físicas'!$C$5+'Diseño reactor'!AW1272*'Propiedades físicas'!$C$8+'Diseño reactor'!AX1272*'Propiedades físicas'!$C$9+'Diseño reactor'!AY1272*'Propiedades físicas'!$C$7+'Diseño reactor'!AZ1272*'Propiedades físicas'!$C$6</f>
        <v>875.71929538572294</v>
      </c>
      <c r="BC1272" s="45">
        <f>AU1272*'Propiedades físicas'!$L$4+'Diseño reactor'!AV1272*'Propiedades físicas'!$L$5+'Diseño reactor'!AW1272*'Propiedades físicas'!$L$8+AX1272*'Propiedades físicas'!$L$9+'Diseño reactor'!AY1272*'Propiedades físicas'!$L$7+'Diseño reactor'!AZ1272*'Propiedades físicas'!$L$6</f>
        <v>2.0569742033339113</v>
      </c>
      <c r="BD1272" s="29">
        <f t="shared" si="798"/>
        <v>2.3827860628040378</v>
      </c>
      <c r="BE1272" s="58">
        <f t="shared" si="799"/>
        <v>42.258670042013456</v>
      </c>
      <c r="BF1272" s="30">
        <f>AU1272*'Propiedades físicas'!$I$4+'Diseño reactor'!AV1272*'Propiedades físicas'!$I$5+'Diseño reactor'!AW1272*'Propiedades físicas'!$I$8+'Diseño reactor'!AX1272*'Propiedades físicas'!$I$9+'Diseño reactor'!AY1272*'Propiedades físicas'!$I$7+'Diseño reactor'!AZ1272*'Propiedades físicas'!$I$6</f>
        <v>1.9817208133832531E-2</v>
      </c>
      <c r="BG1272" s="24">
        <f>AU1272*'Propiedades físicas'!$O$4+'Diseño reactor'!AV1272*'Propiedades físicas'!$O$5+'Diseño reactor'!AW1272*'Propiedades físicas'!$O$8+'Diseño reactor'!AX1272*'Propiedades físicas'!$O$9+'Diseño reactor'!AY1272*'Propiedades físicas'!$O$7+'Diseño reactor'!AZ1272*'Propiedades físicas'!$O$6</f>
        <v>0.15159211196649527</v>
      </c>
      <c r="BH1272" s="54">
        <f t="shared" si="800"/>
        <v>41489.351611520513</v>
      </c>
      <c r="BI1272" s="34">
        <f t="shared" si="820"/>
        <v>268.90242100724862</v>
      </c>
      <c r="BJ1272" s="27">
        <f t="shared" si="801"/>
        <v>4796.0204415190656</v>
      </c>
      <c r="BK1272" s="34">
        <f t="shared" si="802"/>
        <v>559.26066751104486</v>
      </c>
      <c r="BL1272" s="27">
        <f t="shared" si="803"/>
        <v>105.34420313314337</v>
      </c>
      <c r="BM1272" s="34">
        <f t="shared" si="804"/>
        <v>1.1054421768707483</v>
      </c>
      <c r="BN1272" s="45">
        <f t="shared" si="805"/>
        <v>1284.8056297014502</v>
      </c>
      <c r="BO1272" s="45">
        <f t="shared" si="806"/>
        <v>97.327017031059995</v>
      </c>
      <c r="BP1272" s="66">
        <f t="shared" si="807"/>
        <v>6.6902972086759522</v>
      </c>
    </row>
    <row r="1273" spans="8:68">
      <c r="H1273" s="68">
        <v>1268</v>
      </c>
      <c r="I1273" s="31">
        <f>('Propiedades físicas'!$C$10*'Diseño reactor'!H1273)/1000</f>
        <v>1109.8110170685729</v>
      </c>
      <c r="J1273" s="31">
        <f t="shared" si="785"/>
        <v>0.41088076527161083</v>
      </c>
      <c r="K1273" s="31">
        <f>(I1273*1000)/'Propiedades físicas'!$F$10</f>
        <v>7249.4700728616599</v>
      </c>
      <c r="L1273" s="31">
        <f t="shared" si="786"/>
        <v>1035.6385818373799</v>
      </c>
      <c r="M1273" s="31">
        <f t="shared" si="787"/>
        <v>6213.8314910242798</v>
      </c>
      <c r="N1273" s="31">
        <f t="shared" si="788"/>
        <v>0.81674967021875389</v>
      </c>
      <c r="O1273" s="32">
        <f t="shared" si="789"/>
        <v>4.9004980213125231</v>
      </c>
      <c r="P1273" s="33">
        <f t="shared" si="790"/>
        <v>0.60226503494461336</v>
      </c>
      <c r="Q1273" s="31">
        <f t="shared" si="791"/>
        <v>4.6148966543005088</v>
      </c>
      <c r="R1273" s="31">
        <f t="shared" si="792"/>
        <v>0.1581593492702176</v>
      </c>
      <c r="S1273" s="31">
        <f t="shared" si="793"/>
        <v>0.28560136701201461</v>
      </c>
      <c r="T1273" s="31">
        <f t="shared" si="794"/>
        <v>4.1533840269971999E-2</v>
      </c>
      <c r="U1273" s="31">
        <f t="shared" si="795"/>
        <v>1.4791445733951013E-2</v>
      </c>
      <c r="V1273" s="47">
        <f t="shared" si="808"/>
        <v>5.9641780159563657E-4</v>
      </c>
      <c r="W1273" s="31">
        <f t="shared" si="796"/>
        <v>0.26260755662955354</v>
      </c>
      <c r="X1273" s="34">
        <f>(S1273*H1273*'Propiedades físicas'!$F$5*60*24*365)/(1000000)</f>
        <v>56050.042763040503</v>
      </c>
      <c r="Y1273" s="34">
        <f>(U1273*H1273*'Propiedades físicas'!$F$7*60*24*365)/(1000000)</f>
        <v>907.81573833264372</v>
      </c>
      <c r="Z1273" s="31">
        <f t="shared" si="809"/>
        <v>763.67206430976978</v>
      </c>
      <c r="AA1273" s="31">
        <f t="shared" si="810"/>
        <v>5851.6889576530448</v>
      </c>
      <c r="AB1273" s="31">
        <f t="shared" si="810"/>
        <v>200.54605487463593</v>
      </c>
      <c r="AC1273" s="31">
        <f t="shared" si="810"/>
        <v>362.14253337123455</v>
      </c>
      <c r="AD1273" s="31">
        <f t="shared" si="810"/>
        <v>52.664909462324495</v>
      </c>
      <c r="AE1273" s="31">
        <f t="shared" si="811"/>
        <v>18.755553190649884</v>
      </c>
      <c r="AF1273" s="31">
        <f t="shared" si="812"/>
        <v>7249.4700728616599</v>
      </c>
      <c r="AG1273" s="31">
        <f t="shared" si="813"/>
        <v>0.1053417776243495</v>
      </c>
      <c r="AH1273" s="31">
        <f t="shared" si="814"/>
        <v>0.8071885115518721</v>
      </c>
      <c r="AI1273" s="31">
        <f t="shared" si="814"/>
        <v>2.76635468329442E-2</v>
      </c>
      <c r="AJ1273" s="31">
        <f t="shared" si="814"/>
        <v>4.9954345590984994E-2</v>
      </c>
      <c r="AK1273" s="31">
        <f t="shared" si="814"/>
        <v>7.2646564415066988E-3</v>
      </c>
      <c r="AL1273" s="31">
        <f t="shared" si="815"/>
        <v>2.5871619583424676E-3</v>
      </c>
      <c r="AM1273" s="31">
        <f t="shared" si="816"/>
        <v>1</v>
      </c>
      <c r="AN1273" s="31">
        <f>(Z1273*'Propiedades físicas'!$F$4)/1000</f>
        <v>671.55793991272537</v>
      </c>
      <c r="AO1273" s="31">
        <f>(AA1273*'Propiedades físicas'!$F$6)/1000</f>
        <v>187.48811420320357</v>
      </c>
      <c r="AP1273" s="31">
        <f>(AB1273*'Propiedades físicas'!$F$9)/1000</f>
        <v>123.72688855490662</v>
      </c>
      <c r="AQ1273" s="31">
        <f>(AC1273*'Propiedades físicas'!$F$5)/1000</f>
        <v>106.64011180182744</v>
      </c>
      <c r="AR1273" s="31">
        <f>(AD1273*'Propiedades físicas'!$F$8)/1000</f>
        <v>18.670763702583272</v>
      </c>
      <c r="AS1273" s="31">
        <f>(AE1273*'Propiedades físicas'!$F$7)/1000</f>
        <v>1.727198893326948</v>
      </c>
      <c r="AT1273" s="31">
        <f t="shared" si="817"/>
        <v>1109.8110170685732</v>
      </c>
      <c r="AU1273" s="31">
        <f t="shared" si="818"/>
        <v>0.60511017604291006</v>
      </c>
      <c r="AV1273" s="31">
        <f t="shared" si="821"/>
        <v>0.16893697334022684</v>
      </c>
      <c r="AW1273" s="31">
        <f t="shared" si="821"/>
        <v>0.11148464617130555</v>
      </c>
      <c r="AX1273" s="31">
        <f t="shared" si="821"/>
        <v>9.608853233724779E-2</v>
      </c>
      <c r="AY1273" s="31">
        <f t="shared" si="821"/>
        <v>1.682337210158515E-2</v>
      </c>
      <c r="AZ1273" s="31">
        <f t="shared" si="822"/>
        <v>1.5563000067246834E-3</v>
      </c>
      <c r="BA1273" s="31">
        <f t="shared" si="819"/>
        <v>1</v>
      </c>
      <c r="BB1273" s="34">
        <f>AU1273*'Propiedades físicas'!$C$4+'Diseño reactor'!AV1273*'Propiedades físicas'!$C$5+'Diseño reactor'!AW1273*'Propiedades físicas'!$C$8+'Diseño reactor'!AX1273*'Propiedades físicas'!$C$9+'Diseño reactor'!AY1273*'Propiedades físicas'!$C$7+'Diseño reactor'!AZ1273*'Propiedades físicas'!$C$6</f>
        <v>875.71848145498461</v>
      </c>
      <c r="BC1273" s="45">
        <f>AU1273*'Propiedades físicas'!$L$4+'Diseño reactor'!AV1273*'Propiedades físicas'!$L$5+'Diseño reactor'!AW1273*'Propiedades físicas'!$L$8+AX1273*'Propiedades físicas'!$L$9+'Diseño reactor'!AY1273*'Propiedades físicas'!$L$7+'Diseño reactor'!AZ1273*'Propiedades físicas'!$L$6</f>
        <v>2.0570675275818808</v>
      </c>
      <c r="BD1273" s="29">
        <f t="shared" si="798"/>
        <v>2.3812945527373803</v>
      </c>
      <c r="BE1273" s="58">
        <f t="shared" si="799"/>
        <v>42.25703184904026</v>
      </c>
      <c r="BF1273" s="30">
        <f>AU1273*'Propiedades físicas'!$I$4+'Diseño reactor'!AV1273*'Propiedades físicas'!$I$5+'Diseño reactor'!AW1273*'Propiedades físicas'!$I$8+'Diseño reactor'!AX1273*'Propiedades físicas'!$I$9+'Diseño reactor'!AY1273*'Propiedades físicas'!$I$7+'Diseño reactor'!AZ1273*'Propiedades físicas'!$I$6</f>
        <v>1.9817582811375373E-2</v>
      </c>
      <c r="BG1273" s="24">
        <f>AU1273*'Propiedades físicas'!$O$4+'Diseño reactor'!AV1273*'Propiedades físicas'!$O$5+'Diseño reactor'!AW1273*'Propiedades físicas'!$O$8+'Diseño reactor'!AX1273*'Propiedades físicas'!$O$9+'Diseño reactor'!AY1273*'Propiedades físicas'!$O$7+'Diseño reactor'!AZ1273*'Propiedades físicas'!$O$6</f>
        <v>0.15159636670761695</v>
      </c>
      <c r="BH1273" s="54">
        <f t="shared" si="800"/>
        <v>41488.528639365046</v>
      </c>
      <c r="BI1273" s="34">
        <f t="shared" si="820"/>
        <v>268.91215773706813</v>
      </c>
      <c r="BJ1273" s="27">
        <f t="shared" si="801"/>
        <v>4796.0149047076957</v>
      </c>
      <c r="BK1273" s="34">
        <f t="shared" si="802"/>
        <v>559.27571863789569</v>
      </c>
      <c r="BL1273" s="27">
        <f t="shared" si="803"/>
        <v>105.34473714667369</v>
      </c>
      <c r="BM1273" s="34">
        <f t="shared" si="804"/>
        <v>1.1054421768707483</v>
      </c>
      <c r="BN1273" s="45">
        <f t="shared" si="805"/>
        <v>1285.9668495124222</v>
      </c>
      <c r="BO1273" s="45">
        <f t="shared" si="806"/>
        <v>97.345796832966087</v>
      </c>
      <c r="BP1273" s="66">
        <f t="shared" si="807"/>
        <v>6.6902909904293342</v>
      </c>
    </row>
    <row r="1274" spans="8:68">
      <c r="H1274" s="68">
        <v>1269</v>
      </c>
      <c r="I1274" s="31">
        <f>('Propiedades físicas'!$C$10*'Diseño reactor'!H1274)/1000</f>
        <v>1110.6862623501727</v>
      </c>
      <c r="J1274" s="31">
        <f t="shared" si="785"/>
        <v>0.4105569821626498</v>
      </c>
      <c r="K1274" s="31">
        <f>(I1274*1000)/'Propiedades físicas'!$F$10</f>
        <v>7255.1873205531901</v>
      </c>
      <c r="L1274" s="31">
        <f t="shared" si="786"/>
        <v>1036.4553315075984</v>
      </c>
      <c r="M1274" s="31">
        <f t="shared" si="787"/>
        <v>6218.731989045591</v>
      </c>
      <c r="N1274" s="31">
        <f t="shared" si="788"/>
        <v>0.81674967021875367</v>
      </c>
      <c r="O1274" s="32">
        <f t="shared" si="789"/>
        <v>4.9004980213125222</v>
      </c>
      <c r="P1274" s="33">
        <f t="shared" si="790"/>
        <v>0.60238969379853535</v>
      </c>
      <c r="Q1274" s="31">
        <f t="shared" si="791"/>
        <v>4.6151125422997401</v>
      </c>
      <c r="R1274" s="31">
        <f t="shared" si="792"/>
        <v>0.15810014410394754</v>
      </c>
      <c r="S1274" s="31">
        <f t="shared" si="793"/>
        <v>0.28538547901278233</v>
      </c>
      <c r="T1274" s="31">
        <f t="shared" si="794"/>
        <v>4.149416203997771E-2</v>
      </c>
      <c r="U1274" s="31">
        <f t="shared" si="795"/>
        <v>1.4765670276293108E-2</v>
      </c>
      <c r="V1274" s="47">
        <f t="shared" si="808"/>
        <v>5.9654125016942339E-4</v>
      </c>
      <c r="W1274" s="31">
        <f t="shared" si="796"/>
        <v>0.26245492864760556</v>
      </c>
      <c r="X1274" s="34">
        <f>(S1274*H1274*'Propiedades físicas'!$F$5*60*24*365)/(1000000)</f>
        <v>56051.844247781046</v>
      </c>
      <c r="Y1274" s="34">
        <f>(U1274*H1274*'Propiedades físicas'!$F$7*60*24*365)/(1000000)</f>
        <v>906.94848114130605</v>
      </c>
      <c r="Z1274" s="31">
        <f t="shared" si="809"/>
        <v>764.43252143034135</v>
      </c>
      <c r="AA1274" s="31">
        <f t="shared" si="810"/>
        <v>5856.5778161783701</v>
      </c>
      <c r="AB1274" s="31">
        <f t="shared" si="810"/>
        <v>200.62908286790943</v>
      </c>
      <c r="AC1274" s="31">
        <f t="shared" si="810"/>
        <v>362.15417286722078</v>
      </c>
      <c r="AD1274" s="31">
        <f t="shared" si="810"/>
        <v>52.656091628731716</v>
      </c>
      <c r="AE1274" s="31">
        <f t="shared" si="811"/>
        <v>18.737635580615954</v>
      </c>
      <c r="AF1274" s="31">
        <f t="shared" si="812"/>
        <v>7255.1873205531901</v>
      </c>
      <c r="AG1274" s="31">
        <f t="shared" si="813"/>
        <v>0.10536358162177062</v>
      </c>
      <c r="AH1274" s="31">
        <f t="shared" si="814"/>
        <v>0.80722627237856359</v>
      </c>
      <c r="AI1274" s="31">
        <f t="shared" si="814"/>
        <v>2.7653191296597972E-2</v>
      </c>
      <c r="AJ1274" s="31">
        <f t="shared" si="814"/>
        <v>4.9916584764293503E-2</v>
      </c>
      <c r="AK1274" s="31">
        <f t="shared" si="814"/>
        <v>7.2577163486272078E-3</v>
      </c>
      <c r="AL1274" s="31">
        <f t="shared" si="815"/>
        <v>2.5826535901470366E-3</v>
      </c>
      <c r="AM1274" s="31">
        <f t="shared" si="816"/>
        <v>0.99999999999999989</v>
      </c>
      <c r="AN1274" s="31">
        <f>(Z1274*'Propiedades físicas'!$F$4)/1000</f>
        <v>672.22667069541365</v>
      </c>
      <c r="AO1274" s="31">
        <f>(AA1274*'Propiedades físicas'!$F$6)/1000</f>
        <v>187.64475323035498</v>
      </c>
      <c r="AP1274" s="31">
        <f>(AB1274*'Propiedades físicas'!$F$9)/1000</f>
        <v>123.77811267535671</v>
      </c>
      <c r="AQ1274" s="31">
        <f>(AC1274*'Propiedades físicas'!$F$5)/1000</f>
        <v>106.6435392842105</v>
      </c>
      <c r="AR1274" s="31">
        <f>(AD1274*'Propiedades físicas'!$F$8)/1000</f>
        <v>18.667637604217962</v>
      </c>
      <c r="AS1274" s="31">
        <f>(AE1274*'Propiedades físicas'!$F$7)/1000</f>
        <v>1.7255488606189233</v>
      </c>
      <c r="AT1274" s="31">
        <f t="shared" si="817"/>
        <v>1110.6862623501729</v>
      </c>
      <c r="AU1274" s="31">
        <f t="shared" si="818"/>
        <v>0.6052354237937595</v>
      </c>
      <c r="AV1274" s="31">
        <f t="shared" si="821"/>
        <v>0.16894487632655625</v>
      </c>
      <c r="AW1274" s="31">
        <f t="shared" si="821"/>
        <v>0.11144291315303261</v>
      </c>
      <c r="AX1274" s="31">
        <f t="shared" si="821"/>
        <v>9.6015898367696154E-2</v>
      </c>
      <c r="AY1274" s="31">
        <f t="shared" si="821"/>
        <v>1.6807300348451147E-2</v>
      </c>
      <c r="AZ1274" s="31">
        <f t="shared" si="822"/>
        <v>1.5535880105041751E-3</v>
      </c>
      <c r="BA1274" s="31">
        <f t="shared" si="819"/>
        <v>0.99999999999999989</v>
      </c>
      <c r="BB1274" s="34">
        <f>AU1274*'Propiedades físicas'!$C$4+'Diseño reactor'!AV1274*'Propiedades físicas'!$C$5+'Diseño reactor'!AW1274*'Propiedades físicas'!$C$8+'Diseño reactor'!AX1274*'Propiedades físicas'!$C$9+'Diseño reactor'!AY1274*'Propiedades físicas'!$C$7+'Diseño reactor'!AZ1274*'Propiedades físicas'!$C$6</f>
        <v>875.71766929713749</v>
      </c>
      <c r="BC1274" s="45">
        <f>AU1274*'Propiedades físicas'!$L$4+'Diseño reactor'!AV1274*'Propiedades físicas'!$L$5+'Diseño reactor'!AW1274*'Propiedades físicas'!$L$8+AX1274*'Propiedades físicas'!$L$9+'Diseño reactor'!AY1274*'Propiedades físicas'!$L$7+'Diseño reactor'!AZ1274*'Propiedades físicas'!$L$6</f>
        <v>2.0571607380917962</v>
      </c>
      <c r="BD1274" s="29">
        <f t="shared" si="798"/>
        <v>2.3798049127662853</v>
      </c>
      <c r="BE1274" s="58">
        <f t="shared" si="799"/>
        <v>42.25539576777242</v>
      </c>
      <c r="BF1274" s="30">
        <f>AU1274*'Propiedades físicas'!$I$4+'Diseño reactor'!AV1274*'Propiedades físicas'!$I$5+'Diseño reactor'!AW1274*'Propiedades físicas'!$I$8+'Diseño reactor'!AX1274*'Propiedades físicas'!$I$9+'Diseño reactor'!AY1274*'Propiedades físicas'!$I$7+'Diseño reactor'!AZ1274*'Propiedades físicas'!$I$6</f>
        <v>1.981795667399109E-2</v>
      </c>
      <c r="BG1274" s="24">
        <f>AU1274*'Propiedades físicas'!$O$4+'Diseño reactor'!AV1274*'Propiedades físicas'!$O$5+'Diseño reactor'!AW1274*'Propiedades físicas'!$O$8+'Diseño reactor'!AX1274*'Propiedades físicas'!$O$9+'Diseño reactor'!AY1274*'Propiedades físicas'!$O$7+'Diseño reactor'!AZ1274*'Propiedades físicas'!$O$6</f>
        <v>0.15160061677475398</v>
      </c>
      <c r="BH1274" s="54">
        <f t="shared" si="800"/>
        <v>41487.707488320782</v>
      </c>
      <c r="BI1274" s="34">
        <f t="shared" si="820"/>
        <v>268.92187674613706</v>
      </c>
      <c r="BJ1274" s="27">
        <f t="shared" si="801"/>
        <v>4796.0093995514499</v>
      </c>
      <c r="BK1274" s="34">
        <f t="shared" si="802"/>
        <v>559.29075617655178</v>
      </c>
      <c r="BL1274" s="27">
        <f t="shared" si="803"/>
        <v>105.34527065479871</v>
      </c>
      <c r="BM1274" s="34">
        <f t="shared" si="804"/>
        <v>1.1054421768707483</v>
      </c>
      <c r="BN1274" s="45">
        <f t="shared" si="805"/>
        <v>1287.1281424619615</v>
      </c>
      <c r="BO1274" s="45">
        <f t="shared" si="806"/>
        <v>97.36455481147955</v>
      </c>
      <c r="BP1274" s="66">
        <f t="shared" si="807"/>
        <v>6.6902847857272034</v>
      </c>
    </row>
    <row r="1275" spans="8:68">
      <c r="H1275" s="68">
        <v>1270</v>
      </c>
      <c r="I1275" s="31">
        <f>('Propiedades físicas'!$C$10*'Diseño reactor'!H1275)/1000</f>
        <v>1111.5615076317727</v>
      </c>
      <c r="J1275" s="31">
        <f t="shared" si="785"/>
        <v>0.41023370894834843</v>
      </c>
      <c r="K1275" s="31">
        <f>(I1275*1000)/'Propiedades físicas'!$F$10</f>
        <v>7260.9045682447222</v>
      </c>
      <c r="L1275" s="31">
        <f t="shared" si="786"/>
        <v>1037.2720811778174</v>
      </c>
      <c r="M1275" s="31">
        <f t="shared" si="787"/>
        <v>6223.6324870669041</v>
      </c>
      <c r="N1275" s="31">
        <f t="shared" si="788"/>
        <v>0.81674967021875389</v>
      </c>
      <c r="O1275" s="32">
        <f t="shared" si="789"/>
        <v>4.9004980213125231</v>
      </c>
      <c r="P1275" s="33">
        <f t="shared" si="790"/>
        <v>0.60251420783272913</v>
      </c>
      <c r="Q1275" s="31">
        <f t="shared" si="791"/>
        <v>4.6153281115998865</v>
      </c>
      <c r="R1275" s="31">
        <f t="shared" si="792"/>
        <v>0.1580409697314259</v>
      </c>
      <c r="S1275" s="31">
        <f t="shared" si="793"/>
        <v>0.28516990971263678</v>
      </c>
      <c r="T1275" s="31">
        <f t="shared" si="794"/>
        <v>4.1454537982585811E-2</v>
      </c>
      <c r="U1275" s="31">
        <f t="shared" si="795"/>
        <v>1.4739954672013084E-2</v>
      </c>
      <c r="V1275" s="47">
        <f t="shared" si="808"/>
        <v>5.9666455532949875E-4</v>
      </c>
      <c r="W1275" s="31">
        <f t="shared" si="796"/>
        <v>0.26230247797791589</v>
      </c>
      <c r="X1275" s="34">
        <f>(S1275*H1275*'Propiedades físicas'!$F$5*60*24*365)/(1000000)</f>
        <v>56053.641549280765</v>
      </c>
      <c r="Y1275" s="34">
        <f>(U1275*H1275*'Propiedades físicas'!$F$7*60*24*365)/(1000000)</f>
        <v>906.08240801435363</v>
      </c>
      <c r="Z1275" s="31">
        <f t="shared" si="809"/>
        <v>765.19304394756603</v>
      </c>
      <c r="AA1275" s="31">
        <f t="shared" si="810"/>
        <v>5861.4667017318561</v>
      </c>
      <c r="AB1275" s="31">
        <f t="shared" si="810"/>
        <v>200.71203155891089</v>
      </c>
      <c r="AC1275" s="31">
        <f t="shared" si="810"/>
        <v>362.16578533504872</v>
      </c>
      <c r="AD1275" s="31">
        <f t="shared" si="810"/>
        <v>52.647263237883983</v>
      </c>
      <c r="AE1275" s="31">
        <f t="shared" si="811"/>
        <v>18.719742433456616</v>
      </c>
      <c r="AF1275" s="31">
        <f t="shared" si="812"/>
        <v>7260.9045682447222</v>
      </c>
      <c r="AG1275" s="31">
        <f t="shared" si="813"/>
        <v>0.10538536028886916</v>
      </c>
      <c r="AH1275" s="31">
        <f t="shared" si="814"/>
        <v>0.80726397746180933</v>
      </c>
      <c r="AI1275" s="31">
        <f t="shared" si="814"/>
        <v>2.7642841146365837E-2</v>
      </c>
      <c r="AJ1275" s="31">
        <f t="shared" si="814"/>
        <v>4.9878879681047789E-2</v>
      </c>
      <c r="AK1275" s="31">
        <f t="shared" si="814"/>
        <v>7.2507857310416526E-3</v>
      </c>
      <c r="AL1275" s="31">
        <f t="shared" si="815"/>
        <v>2.5781556908662136E-3</v>
      </c>
      <c r="AM1275" s="31">
        <f t="shared" si="816"/>
        <v>0.99999999999999989</v>
      </c>
      <c r="AN1275" s="31">
        <f>(Z1275*'Propiedades físicas'!$F$4)/1000</f>
        <v>672.89545898661061</v>
      </c>
      <c r="AO1275" s="31">
        <f>(AA1275*'Propiedades físicas'!$F$6)/1000</f>
        <v>187.80139312348868</v>
      </c>
      <c r="AP1275" s="31">
        <f>(AB1275*'Propiedades físicas'!$F$9)/1000</f>
        <v>123.82928787027006</v>
      </c>
      <c r="AQ1275" s="31">
        <f>(AC1275*'Propiedades físicas'!$F$5)/1000</f>
        <v>106.64695880761181</v>
      </c>
      <c r="AR1275" s="31">
        <f>(AD1275*'Propiedades físicas'!$F$8)/1000</f>
        <v>18.664507763094623</v>
      </c>
      <c r="AS1275" s="31">
        <f>(AE1275*'Propiedades físicas'!$F$7)/1000</f>
        <v>1.7239010806970199</v>
      </c>
      <c r="AT1275" s="31">
        <f t="shared" si="817"/>
        <v>1111.5615076317729</v>
      </c>
      <c r="AU1275" s="31">
        <f t="shared" si="818"/>
        <v>0.60536052604074231</v>
      </c>
      <c r="AV1275" s="31">
        <f t="shared" si="821"/>
        <v>0.16895276764630615</v>
      </c>
      <c r="AW1275" s="31">
        <f t="shared" si="821"/>
        <v>0.11140120184090704</v>
      </c>
      <c r="AX1275" s="31">
        <f t="shared" si="821"/>
        <v>9.5943371622167359E-2</v>
      </c>
      <c r="AY1275" s="31">
        <f t="shared" si="821"/>
        <v>1.6791250538047253E-2</v>
      </c>
      <c r="AZ1275" s="31">
        <f t="shared" si="822"/>
        <v>1.5508823118298343E-3</v>
      </c>
      <c r="BA1275" s="31">
        <f t="shared" si="819"/>
        <v>1</v>
      </c>
      <c r="BB1275" s="34">
        <f>AU1275*'Propiedades físicas'!$C$4+'Diseño reactor'!AV1275*'Propiedades físicas'!$C$5+'Diseño reactor'!AW1275*'Propiedades físicas'!$C$8+'Diseño reactor'!AX1275*'Propiedades físicas'!$C$9+'Diseño reactor'!AY1275*'Propiedades físicas'!$C$7+'Diseño reactor'!AZ1275*'Propiedades físicas'!$C$6</f>
        <v>875.71685890730282</v>
      </c>
      <c r="BC1275" s="45">
        <f>AU1275*'Propiedades físicas'!$L$4+'Diseño reactor'!AV1275*'Propiedades físicas'!$L$5+'Diseño reactor'!AW1275*'Propiedades físicas'!$L$8+AX1275*'Propiedades físicas'!$L$9+'Diseño reactor'!AY1275*'Propiedades físicas'!$L$7+'Diseño reactor'!AZ1275*'Propiedades físicas'!$L$6</f>
        <v>2.0572538350686229</v>
      </c>
      <c r="BD1275" s="29">
        <f t="shared" si="798"/>
        <v>2.3783171393721787</v>
      </c>
      <c r="BE1275" s="58">
        <f t="shared" si="799"/>
        <v>42.25376179410042</v>
      </c>
      <c r="BF1275" s="30">
        <f>AU1275*'Propiedades físicas'!$I$4+'Diseño reactor'!AV1275*'Propiedades físicas'!$I$5+'Diseño reactor'!AW1275*'Propiedades físicas'!$I$8+'Diseño reactor'!AX1275*'Propiedades físicas'!$I$9+'Diseño reactor'!AY1275*'Propiedades físicas'!$I$7+'Diseño reactor'!AZ1275*'Propiedades físicas'!$I$6</f>
        <v>1.9818329723865564E-2</v>
      </c>
      <c r="BG1275" s="24">
        <f>AU1275*'Propiedades físicas'!$O$4+'Diseño reactor'!AV1275*'Propiedades físicas'!$O$5+'Diseño reactor'!AW1275*'Propiedades físicas'!$O$8+'Diseño reactor'!AX1275*'Propiedades físicas'!$O$9+'Diseño reactor'!AY1275*'Propiedades físicas'!$O$7+'Diseño reactor'!AZ1275*'Propiedades físicas'!$O$6</f>
        <v>0.15160486217517685</v>
      </c>
      <c r="BH1275" s="54">
        <f t="shared" si="800"/>
        <v>41486.8881533764</v>
      </c>
      <c r="BI1275" s="34">
        <f t="shared" si="820"/>
        <v>268.93157807805875</v>
      </c>
      <c r="BJ1275" s="27">
        <f t="shared" si="801"/>
        <v>4796.0039259430587</v>
      </c>
      <c r="BK1275" s="34">
        <f t="shared" si="802"/>
        <v>559.30578014169578</v>
      </c>
      <c r="BL1275" s="27">
        <f t="shared" si="803"/>
        <v>105.34580365810397</v>
      </c>
      <c r="BM1275" s="34">
        <f t="shared" si="804"/>
        <v>1.1054421768707483</v>
      </c>
      <c r="BN1275" s="45">
        <f t="shared" si="805"/>
        <v>1288.2895084175368</v>
      </c>
      <c r="BO1275" s="45">
        <f t="shared" si="806"/>
        <v>97.383291004616098</v>
      </c>
      <c r="BP1275" s="66">
        <f t="shared" si="807"/>
        <v>6.6902785945322885</v>
      </c>
    </row>
    <row r="1276" spans="8:68">
      <c r="H1276" s="68">
        <v>1271</v>
      </c>
      <c r="I1276" s="31">
        <f>('Propiedades físicas'!$C$10*'Diseño reactor'!H1276)/1000</f>
        <v>1112.4367529133724</v>
      </c>
      <c r="J1276" s="31">
        <f t="shared" si="785"/>
        <v>0.409910944425179</v>
      </c>
      <c r="K1276" s="31">
        <f>(I1276*1000)/'Propiedades físicas'!$F$10</f>
        <v>7266.6218159362525</v>
      </c>
      <c r="L1276" s="31">
        <f t="shared" si="786"/>
        <v>1038.088830848036</v>
      </c>
      <c r="M1276" s="31">
        <f t="shared" si="787"/>
        <v>6228.5329850882163</v>
      </c>
      <c r="N1276" s="31">
        <f t="shared" si="788"/>
        <v>0.81674967021875367</v>
      </c>
      <c r="O1276" s="32">
        <f t="shared" si="789"/>
        <v>4.9004980213125222</v>
      </c>
      <c r="P1276" s="33">
        <f t="shared" si="790"/>
        <v>0.60263857729940928</v>
      </c>
      <c r="Q1276" s="31">
        <f t="shared" si="791"/>
        <v>4.6155433628914952</v>
      </c>
      <c r="R1276" s="31">
        <f t="shared" si="792"/>
        <v>0.15798182616514095</v>
      </c>
      <c r="S1276" s="31">
        <f t="shared" si="793"/>
        <v>0.28495465842102713</v>
      </c>
      <c r="T1276" s="31">
        <f t="shared" si="794"/>
        <v>4.1414968006724166E-2</v>
      </c>
      <c r="U1276" s="31">
        <f t="shared" si="795"/>
        <v>1.4714298747479277E-2</v>
      </c>
      <c r="V1276" s="47">
        <f t="shared" si="808"/>
        <v>5.9678771732562868E-4</v>
      </c>
      <c r="W1276" s="31">
        <f t="shared" si="796"/>
        <v>0.26215020431168101</v>
      </c>
      <c r="X1276" s="34">
        <f>(S1276*H1276*'Propiedades físicas'!$F$5*60*24*365)/(1000000)</f>
        <v>56055.434679675011</v>
      </c>
      <c r="Y1276" s="34">
        <f>(U1276*H1276*'Propiedades físicas'!$F$7*60*24*365)/(1000000)</f>
        <v>905.21751696119918</v>
      </c>
      <c r="Z1276" s="31">
        <f t="shared" si="809"/>
        <v>765.95363174754925</v>
      </c>
      <c r="AA1276" s="31">
        <f t="shared" si="810"/>
        <v>5866.3556142350908</v>
      </c>
      <c r="AB1276" s="31">
        <f t="shared" si="810"/>
        <v>200.79490105589414</v>
      </c>
      <c r="AC1276" s="31">
        <f t="shared" si="810"/>
        <v>362.17737085312547</v>
      </c>
      <c r="AD1276" s="31">
        <f t="shared" si="810"/>
        <v>52.638424336546414</v>
      </c>
      <c r="AE1276" s="31">
        <f t="shared" si="811"/>
        <v>18.701873708046161</v>
      </c>
      <c r="AF1276" s="31">
        <f t="shared" si="812"/>
        <v>7266.6218159362525</v>
      </c>
      <c r="AG1276" s="31">
        <f t="shared" si="813"/>
        <v>0.10540711366975984</v>
      </c>
      <c r="AH1276" s="31">
        <f t="shared" si="814"/>
        <v>0.80730162692239305</v>
      </c>
      <c r="AI1276" s="31">
        <f t="shared" si="814"/>
        <v>2.7632496384432131E-2</v>
      </c>
      <c r="AJ1276" s="31">
        <f t="shared" si="814"/>
        <v>4.9841230220464071E-2</v>
      </c>
      <c r="AK1276" s="31">
        <f t="shared" si="814"/>
        <v>7.2438645728206685E-3</v>
      </c>
      <c r="AL1276" s="31">
        <f t="shared" si="815"/>
        <v>2.5736682301302008E-3</v>
      </c>
      <c r="AM1276" s="31">
        <f t="shared" si="816"/>
        <v>0.99999999999999989</v>
      </c>
      <c r="AN1276" s="31">
        <f>(Z1276*'Propiedades físicas'!$F$4)/1000</f>
        <v>673.56430468615986</v>
      </c>
      <c r="AO1276" s="31">
        <f>(AA1276*'Propiedades físicas'!$F$6)/1000</f>
        <v>187.9580338800923</v>
      </c>
      <c r="AP1276" s="31">
        <f>(AB1276*'Propiedades físicas'!$F$9)/1000</f>
        <v>123.88041420643388</v>
      </c>
      <c r="AQ1276" s="31">
        <f>(AC1276*'Propiedades físicas'!$F$5)/1000</f>
        <v>106.65037039511986</v>
      </c>
      <c r="AR1276" s="31">
        <f>(AD1276*'Propiedades físicas'!$F$8)/1000</f>
        <v>18.66137419579243</v>
      </c>
      <c r="AS1276" s="31">
        <f>(AE1276*'Propiedades físicas'!$F$7)/1000</f>
        <v>1.7222555497739711</v>
      </c>
      <c r="AT1276" s="31">
        <f t="shared" si="817"/>
        <v>1112.4367529133724</v>
      </c>
      <c r="AU1276" s="31">
        <f t="shared" si="818"/>
        <v>0.60548548303726502</v>
      </c>
      <c r="AV1276" s="31">
        <f t="shared" si="821"/>
        <v>0.16896064732475533</v>
      </c>
      <c r="AW1276" s="31">
        <f t="shared" si="821"/>
        <v>0.11135951224373175</v>
      </c>
      <c r="AX1276" s="31">
        <f t="shared" si="821"/>
        <v>9.5870951868330556E-2</v>
      </c>
      <c r="AY1276" s="31">
        <f t="shared" si="821"/>
        <v>1.6775222633484518E-2</v>
      </c>
      <c r="AZ1276" s="31">
        <f t="shared" si="822"/>
        <v>1.5481828924327947E-3</v>
      </c>
      <c r="BA1276" s="31">
        <f t="shared" si="819"/>
        <v>0.99999999999999989</v>
      </c>
      <c r="BB1276" s="34">
        <f>AU1276*'Propiedades físicas'!$C$4+'Diseño reactor'!AV1276*'Propiedades físicas'!$C$5+'Diseño reactor'!AW1276*'Propiedades físicas'!$C$8+'Diseño reactor'!AX1276*'Propiedades físicas'!$C$9+'Diseño reactor'!AY1276*'Propiedades físicas'!$C$7+'Diseño reactor'!AZ1276*'Propiedades físicas'!$C$6</f>
        <v>875.71605028061617</v>
      </c>
      <c r="BC1276" s="45">
        <f>AU1276*'Propiedades físicas'!$L$4+'Diseño reactor'!AV1276*'Propiedades físicas'!$L$5+'Diseño reactor'!AW1276*'Propiedades físicas'!$L$8+AX1276*'Propiedades físicas'!$L$9+'Diseño reactor'!AY1276*'Propiedades físicas'!$L$7+'Diseño reactor'!AZ1276*'Propiedades físicas'!$L$6</f>
        <v>2.0573468187168364</v>
      </c>
      <c r="BD1276" s="29">
        <f t="shared" si="798"/>
        <v>2.3768312290453113</v>
      </c>
      <c r="BE1276" s="58">
        <f t="shared" si="799"/>
        <v>42.252129923925459</v>
      </c>
      <c r="BF1276" s="30">
        <f>AU1276*'Propiedades físicas'!$I$4+'Diseño reactor'!AV1276*'Propiedades físicas'!$I$5+'Diseño reactor'!AW1276*'Propiedades físicas'!$I$8+'Diseño reactor'!AX1276*'Propiedades físicas'!$I$9+'Diseño reactor'!AY1276*'Propiedades físicas'!$I$7+'Diseño reactor'!AZ1276*'Propiedades físicas'!$I$6</f>
        <v>1.9818701963177608E-2</v>
      </c>
      <c r="BG1276" s="24">
        <f>AU1276*'Propiedades físicas'!$O$4+'Diseño reactor'!AV1276*'Propiedades físicas'!$O$5+'Diseño reactor'!AW1276*'Propiedades físicas'!$O$8+'Diseño reactor'!AX1276*'Propiedades físicas'!$O$9+'Diseño reactor'!AY1276*'Propiedades físicas'!$O$7+'Diseño reactor'!AZ1276*'Propiedades físicas'!$O$6</f>
        <v>0.15160910291614224</v>
      </c>
      <c r="BH1276" s="54">
        <f t="shared" si="800"/>
        <v>41486.070629537215</v>
      </c>
      <c r="BI1276" s="34">
        <f t="shared" si="820"/>
        <v>268.94126177630233</v>
      </c>
      <c r="BJ1276" s="27">
        <f t="shared" si="801"/>
        <v>4795.9984837756419</v>
      </c>
      <c r="BK1276" s="34">
        <f t="shared" si="802"/>
        <v>559.32079054800261</v>
      </c>
      <c r="BL1276" s="27">
        <f t="shared" si="803"/>
        <v>105.34633615717462</v>
      </c>
      <c r="BM1276" s="34">
        <f t="shared" si="804"/>
        <v>1.1054421768707483</v>
      </c>
      <c r="BN1276" s="45">
        <f t="shared" si="805"/>
        <v>1289.4509472469288</v>
      </c>
      <c r="BO1276" s="45">
        <f t="shared" si="806"/>
        <v>97.402005450302994</v>
      </c>
      <c r="BP1276" s="66">
        <f t="shared" si="807"/>
        <v>6.6902724168074243</v>
      </c>
    </row>
    <row r="1277" spans="8:68">
      <c r="H1277" s="68">
        <v>1272</v>
      </c>
      <c r="I1277" s="31">
        <f>('Propiedades físicas'!$C$10*'Diseño reactor'!H1277)/1000</f>
        <v>1113.3119981949724</v>
      </c>
      <c r="J1277" s="31">
        <f t="shared" si="785"/>
        <v>0.40958868739339815</v>
      </c>
      <c r="K1277" s="31">
        <f>(I1277*1000)/'Propiedades físicas'!$F$10</f>
        <v>7272.3390636277845</v>
      </c>
      <c r="L1277" s="31">
        <f t="shared" si="786"/>
        <v>1038.905580518255</v>
      </c>
      <c r="M1277" s="31">
        <f t="shared" si="787"/>
        <v>6233.4334831095293</v>
      </c>
      <c r="N1277" s="31">
        <f t="shared" si="788"/>
        <v>0.81674967021875389</v>
      </c>
      <c r="O1277" s="32">
        <f t="shared" si="789"/>
        <v>4.9004980213125231</v>
      </c>
      <c r="P1277" s="33">
        <f t="shared" si="790"/>
        <v>0.60276280245020653</v>
      </c>
      <c r="Q1277" s="31">
        <f t="shared" si="791"/>
        <v>4.615758296863163</v>
      </c>
      <c r="R1277" s="31">
        <f t="shared" si="792"/>
        <v>0.157922713417399</v>
      </c>
      <c r="S1277" s="31">
        <f t="shared" si="793"/>
        <v>0.28473972444935997</v>
      </c>
      <c r="T1277" s="31">
        <f t="shared" si="794"/>
        <v>4.1375452021484287E-2</v>
      </c>
      <c r="U1277" s="31">
        <f t="shared" si="795"/>
        <v>1.4688702329664143E-2</v>
      </c>
      <c r="V1277" s="47">
        <f t="shared" si="808"/>
        <v>5.9691073640700068E-4</v>
      </c>
      <c r="W1277" s="31">
        <f t="shared" si="796"/>
        <v>0.26199810734081386</v>
      </c>
      <c r="X1277" s="34">
        <f>(S1277*H1277*'Propiedades físicas'!$F$5*60*24*365)/(1000000)</f>
        <v>56057.223651056956</v>
      </c>
      <c r="Y1277" s="34">
        <f>(U1277*H1277*'Propiedades físicas'!$F$7*60*24*365)/(1000000)</f>
        <v>904.35380599483278</v>
      </c>
      <c r="Z1277" s="31">
        <f t="shared" si="809"/>
        <v>766.71428471666275</v>
      </c>
      <c r="AA1277" s="31">
        <f t="shared" si="810"/>
        <v>5871.2445536099431</v>
      </c>
      <c r="AB1277" s="31">
        <f t="shared" si="810"/>
        <v>200.87769146693154</v>
      </c>
      <c r="AC1277" s="31">
        <f t="shared" si="810"/>
        <v>362.18892949958587</v>
      </c>
      <c r="AD1277" s="31">
        <f t="shared" si="810"/>
        <v>52.629574971328012</v>
      </c>
      <c r="AE1277" s="31">
        <f t="shared" si="811"/>
        <v>18.68402936333279</v>
      </c>
      <c r="AF1277" s="31">
        <f t="shared" si="812"/>
        <v>7272.3390636277845</v>
      </c>
      <c r="AG1277" s="31">
        <f t="shared" si="813"/>
        <v>0.10542884180845517</v>
      </c>
      <c r="AH1277" s="31">
        <f t="shared" si="814"/>
        <v>0.80733922088075616</v>
      </c>
      <c r="AI1277" s="31">
        <f t="shared" si="814"/>
        <v>2.7622157012949324E-2</v>
      </c>
      <c r="AJ1277" s="31">
        <f t="shared" si="814"/>
        <v>4.980363626210093E-2</v>
      </c>
      <c r="AK1277" s="31">
        <f t="shared" si="814"/>
        <v>7.2369528580635105E-3</v>
      </c>
      <c r="AL1277" s="31">
        <f t="shared" si="815"/>
        <v>2.5691911776748646E-3</v>
      </c>
      <c r="AM1277" s="31">
        <f t="shared" si="816"/>
        <v>0.99999999999999989</v>
      </c>
      <c r="AN1277" s="31">
        <f>(Z1277*'Propiedades físicas'!$F$4)/1000</f>
        <v>674.23320769413886</v>
      </c>
      <c r="AO1277" s="31">
        <f>(AA1277*'Propiedades físicas'!$F$6)/1000</f>
        <v>188.11467549766257</v>
      </c>
      <c r="AP1277" s="31">
        <f>(AB1277*'Propiedades físicas'!$F$9)/1000</f>
        <v>123.93149175052341</v>
      </c>
      <c r="AQ1277" s="31">
        <f>(AC1277*'Propiedades físicas'!$F$5)/1000</f>
        <v>106.65377406974305</v>
      </c>
      <c r="AR1277" s="31">
        <f>(AD1277*'Propiedades físicas'!$F$8)/1000</f>
        <v>18.658236918835197</v>
      </c>
      <c r="AS1277" s="31">
        <f>(AE1277*'Propiedades físicas'!$F$7)/1000</f>
        <v>1.7206122640693169</v>
      </c>
      <c r="AT1277" s="31">
        <f t="shared" si="817"/>
        <v>1113.3119981949724</v>
      </c>
      <c r="AU1277" s="31">
        <f t="shared" si="818"/>
        <v>0.60561029503614638</v>
      </c>
      <c r="AV1277" s="31">
        <f t="shared" si="821"/>
        <v>0.16896851538711108</v>
      </c>
      <c r="AW1277" s="31">
        <f t="shared" si="821"/>
        <v>0.11131784437018122</v>
      </c>
      <c r="AX1277" s="31">
        <f t="shared" si="821"/>
        <v>9.5798638874513384E-2</v>
      </c>
      <c r="AY1277" s="31">
        <f t="shared" si="821"/>
        <v>1.6759216597940243E-2</v>
      </c>
      <c r="AZ1277" s="31">
        <f t="shared" si="822"/>
        <v>1.5454897341077511E-3</v>
      </c>
      <c r="BA1277" s="31">
        <f t="shared" si="819"/>
        <v>1</v>
      </c>
      <c r="BB1277" s="34">
        <f>AU1277*'Propiedades físicas'!$C$4+'Diseño reactor'!AV1277*'Propiedades físicas'!$C$5+'Diseño reactor'!AW1277*'Propiedades físicas'!$C$8+'Diseño reactor'!AX1277*'Propiedades físicas'!$C$9+'Diseño reactor'!AY1277*'Propiedades físicas'!$C$7+'Diseño reactor'!AZ1277*'Propiedades físicas'!$C$6</f>
        <v>875.71524341223039</v>
      </c>
      <c r="BC1277" s="45">
        <f>AU1277*'Propiedades físicas'!$L$4+'Diseño reactor'!AV1277*'Propiedades físicas'!$L$5+'Diseño reactor'!AW1277*'Propiedades físicas'!$L$8+AX1277*'Propiedades físicas'!$L$9+'Diseño reactor'!AY1277*'Propiedades físicas'!$L$7+'Diseño reactor'!AZ1277*'Propiedades físicas'!$L$6</f>
        <v>2.0574396892404296</v>
      </c>
      <c r="BD1277" s="29">
        <f t="shared" si="798"/>
        <v>2.3753471782847302</v>
      </c>
      <c r="BE1277" s="58">
        <f t="shared" si="799"/>
        <v>42.250500153159471</v>
      </c>
      <c r="BF1277" s="30">
        <f>AU1277*'Propiedades físicas'!$I$4+'Diseño reactor'!AV1277*'Propiedades físicas'!$I$5+'Diseño reactor'!AW1277*'Propiedades físicas'!$I$8+'Diseño reactor'!AX1277*'Propiedades físicas'!$I$9+'Diseño reactor'!AY1277*'Propiedades físicas'!$I$7+'Diseño reactor'!AZ1277*'Propiedades físicas'!$I$6</f>
        <v>1.9819073394098923E-2</v>
      </c>
      <c r="BG1277" s="24">
        <f>AU1277*'Propiedades físicas'!$O$4+'Diseño reactor'!AV1277*'Propiedades físicas'!$O$5+'Diseño reactor'!AW1277*'Propiedades físicas'!$O$8+'Diseño reactor'!AX1277*'Propiedades físicas'!$O$9+'Diseño reactor'!AY1277*'Propiedades físicas'!$O$7+'Diseño reactor'!AZ1277*'Propiedades físicas'!$O$6</f>
        <v>0.15161333900489282</v>
      </c>
      <c r="BH1277" s="54">
        <f t="shared" si="800"/>
        <v>41485.254911825476</v>
      </c>
      <c r="BI1277" s="34">
        <f t="shared" si="820"/>
        <v>268.950927884203</v>
      </c>
      <c r="BJ1277" s="27">
        <f t="shared" si="801"/>
        <v>4795.9930729426997</v>
      </c>
      <c r="BK1277" s="34">
        <f t="shared" si="802"/>
        <v>559.33578741013787</v>
      </c>
      <c r="BL1277" s="27">
        <f t="shared" si="803"/>
        <v>105.34686815259521</v>
      </c>
      <c r="BM1277" s="34">
        <f t="shared" si="804"/>
        <v>1.1054421768707483</v>
      </c>
      <c r="BN1277" s="45">
        <f t="shared" si="805"/>
        <v>1290.6124588182395</v>
      </c>
      <c r="BO1277" s="45">
        <f t="shared" si="806"/>
        <v>97.420698186379681</v>
      </c>
      <c r="BP1277" s="66">
        <f t="shared" si="807"/>
        <v>6.690266252515582</v>
      </c>
    </row>
    <row r="1278" spans="8:68">
      <c r="H1278" s="68">
        <v>1273</v>
      </c>
      <c r="I1278" s="31">
        <f>('Propiedades físicas'!$C$10*'Diseño reactor'!H1278)/1000</f>
        <v>1114.1872434765719</v>
      </c>
      <c r="J1278" s="31">
        <f t="shared" si="785"/>
        <v>0.40926693665703268</v>
      </c>
      <c r="K1278" s="31">
        <f>(I1278*1000)/'Propiedades físicas'!$F$10</f>
        <v>7278.0563113193157</v>
      </c>
      <c r="L1278" s="31">
        <f t="shared" si="786"/>
        <v>1039.7223301884735</v>
      </c>
      <c r="M1278" s="31">
        <f t="shared" si="787"/>
        <v>6238.3339811308415</v>
      </c>
      <c r="N1278" s="31">
        <f t="shared" si="788"/>
        <v>0.81674967021875378</v>
      </c>
      <c r="O1278" s="32">
        <f t="shared" si="789"/>
        <v>4.9004980213125231</v>
      </c>
      <c r="P1278" s="33">
        <f t="shared" si="790"/>
        <v>0.60288688353616648</v>
      </c>
      <c r="Q1278" s="31">
        <f t="shared" si="791"/>
        <v>4.6159729142015316</v>
      </c>
      <c r="R1278" s="31">
        <f t="shared" si="792"/>
        <v>0.1578636315003247</v>
      </c>
      <c r="S1278" s="31">
        <f t="shared" si="793"/>
        <v>0.28452510711099188</v>
      </c>
      <c r="T1278" s="31">
        <f t="shared" si="794"/>
        <v>4.1335989936120969E-2</v>
      </c>
      <c r="U1278" s="31">
        <f t="shared" si="795"/>
        <v>1.4663165246141738E-2</v>
      </c>
      <c r="V1278" s="47">
        <f t="shared" si="808"/>
        <v>5.9703361282222316E-4</v>
      </c>
      <c r="W1278" s="31">
        <f t="shared" si="796"/>
        <v>0.26184618675794202</v>
      </c>
      <c r="X1278" s="34">
        <f>(S1278*H1278*'Propiedades físicas'!$F$5*60*24*365)/(1000000)</f>
        <v>56059.008475477705</v>
      </c>
      <c r="Y1278" s="34">
        <f>(U1278*H1278*'Propiedades físicas'!$F$7*60*24*365)/(1000000)</f>
        <v>903.49127313181327</v>
      </c>
      <c r="Z1278" s="31">
        <f t="shared" si="809"/>
        <v>767.47500274153992</v>
      </c>
      <c r="AA1278" s="31">
        <f t="shared" si="810"/>
        <v>5876.1335197785493</v>
      </c>
      <c r="AB1278" s="31">
        <f t="shared" si="810"/>
        <v>200.96040289991333</v>
      </c>
      <c r="AC1278" s="31">
        <f t="shared" si="810"/>
        <v>362.20046135229268</v>
      </c>
      <c r="AD1278" s="31">
        <f t="shared" si="810"/>
        <v>52.620715188681991</v>
      </c>
      <c r="AE1278" s="31">
        <f t="shared" si="811"/>
        <v>18.666209358338431</v>
      </c>
      <c r="AF1278" s="31">
        <f t="shared" si="812"/>
        <v>7278.0563113193157</v>
      </c>
      <c r="AG1278" s="31">
        <f t="shared" si="813"/>
        <v>0.10545054474886542</v>
      </c>
      <c r="AH1278" s="31">
        <f t="shared" si="814"/>
        <v>0.80737675945699905</v>
      </c>
      <c r="AI1278" s="31">
        <f t="shared" si="814"/>
        <v>2.7611823034038138E-2</v>
      </c>
      <c r="AJ1278" s="31">
        <f t="shared" si="814"/>
        <v>4.9766097685858039E-2</v>
      </c>
      <c r="AK1278" s="31">
        <f t="shared" si="814"/>
        <v>7.2300505708979973E-3</v>
      </c>
      <c r="AL1278" s="31">
        <f t="shared" si="815"/>
        <v>2.5647245033412979E-3</v>
      </c>
      <c r="AM1278" s="31">
        <f t="shared" si="816"/>
        <v>0.99999999999999989</v>
      </c>
      <c r="AN1278" s="31">
        <f>(Z1278*'Propiedades físicas'!$F$4)/1000</f>
        <v>674.90216791085538</v>
      </c>
      <c r="AO1278" s="31">
        <f>(AA1278*'Propiedades físicas'!$F$6)/1000</f>
        <v>188.27131797370473</v>
      </c>
      <c r="AP1278" s="31">
        <f>(AB1278*'Propiedades físicas'!$F$9)/1000</f>
        <v>123.98252056910151</v>
      </c>
      <c r="AQ1278" s="31">
        <f>(AC1278*'Propiedades físicas'!$F$5)/1000</f>
        <v>106.65716985440963</v>
      </c>
      <c r="AR1278" s="31">
        <f>(AD1278*'Propiedades físicas'!$F$8)/1000</f>
        <v>18.655095948691535</v>
      </c>
      <c r="AS1278" s="31">
        <f>(AE1278*'Propiedades físicas'!$F$7)/1000</f>
        <v>1.7189712198093863</v>
      </c>
      <c r="AT1278" s="31">
        <f t="shared" si="817"/>
        <v>1114.1872434765723</v>
      </c>
      <c r="AU1278" s="31">
        <f t="shared" si="818"/>
        <v>0.60573496228961832</v>
      </c>
      <c r="AV1278" s="31">
        <f t="shared" si="821"/>
        <v>0.16897637185850931</v>
      </c>
      <c r="AW1278" s="31">
        <f t="shared" si="821"/>
        <v>0.11127619822880197</v>
      </c>
      <c r="AX1278" s="31">
        <f t="shared" si="821"/>
        <v>9.5726432409699608E-2</v>
      </c>
      <c r="AY1278" s="31">
        <f t="shared" si="821"/>
        <v>1.67432323946579E-2</v>
      </c>
      <c r="AZ1278" s="31">
        <f t="shared" si="822"/>
        <v>1.5428028187126975E-3</v>
      </c>
      <c r="BA1278" s="31">
        <f t="shared" si="819"/>
        <v>0.99999999999999978</v>
      </c>
      <c r="BB1278" s="34">
        <f>AU1278*'Propiedades físicas'!$C$4+'Diseño reactor'!AV1278*'Propiedades físicas'!$C$5+'Diseño reactor'!AW1278*'Propiedades físicas'!$C$8+'Diseño reactor'!AX1278*'Propiedades físicas'!$C$9+'Diseño reactor'!AY1278*'Propiedades físicas'!$C$7+'Diseño reactor'!AZ1278*'Propiedades físicas'!$C$6</f>
        <v>875.71443829731368</v>
      </c>
      <c r="BC1278" s="45">
        <f>AU1278*'Propiedades físicas'!$L$4+'Diseño reactor'!AV1278*'Propiedades físicas'!$L$5+'Diseño reactor'!AW1278*'Propiedades físicas'!$L$8+AX1278*'Propiedades físicas'!$L$9+'Diseño reactor'!AY1278*'Propiedades físicas'!$L$7+'Diseño reactor'!AZ1278*'Propiedades físicas'!$L$6</f>
        <v>2.0575324468429099</v>
      </c>
      <c r="BD1278" s="29">
        <f t="shared" si="798"/>
        <v>2.3738649835982479</v>
      </c>
      <c r="BE1278" s="58">
        <f t="shared" si="799"/>
        <v>42.248872477725023</v>
      </c>
      <c r="BF1278" s="30">
        <f>AU1278*'Propiedades físicas'!$I$4+'Diseño reactor'!AV1278*'Propiedades físicas'!$I$5+'Diseño reactor'!AW1278*'Propiedades físicas'!$I$8+'Diseño reactor'!AX1278*'Propiedades físicas'!$I$9+'Diseño reactor'!AY1278*'Propiedades físicas'!$I$7+'Diseño reactor'!AZ1278*'Propiedades físicas'!$I$6</f>
        <v>1.9819444018794197E-2</v>
      </c>
      <c r="BG1278" s="24">
        <f>AU1278*'Propiedades físicas'!$O$4+'Diseño reactor'!AV1278*'Propiedades físicas'!$O$5+'Diseño reactor'!AW1278*'Propiedades físicas'!$O$8+'Diseño reactor'!AX1278*'Propiedades físicas'!$O$9+'Diseño reactor'!AY1278*'Propiedades físicas'!$O$7+'Diseño reactor'!AZ1278*'Propiedades físicas'!$O$6</f>
        <v>0.15161757044865726</v>
      </c>
      <c r="BH1278" s="54">
        <f t="shared" si="800"/>
        <v>41484.440995279969</v>
      </c>
      <c r="BI1278" s="34">
        <f t="shared" si="820"/>
        <v>268.96057644496341</v>
      </c>
      <c r="BJ1278" s="27">
        <f t="shared" si="801"/>
        <v>4795.9876933381402</v>
      </c>
      <c r="BK1278" s="34">
        <f t="shared" si="802"/>
        <v>559.35077074276046</v>
      </c>
      <c r="BL1278" s="27">
        <f t="shared" si="803"/>
        <v>105.34739964494997</v>
      </c>
      <c r="BM1278" s="34">
        <f t="shared" si="804"/>
        <v>1.1054421768707483</v>
      </c>
      <c r="BN1278" s="45">
        <f t="shared" si="805"/>
        <v>1291.7740429998846</v>
      </c>
      <c r="BO1278" s="45">
        <f t="shared" si="806"/>
        <v>97.43936925059775</v>
      </c>
      <c r="BP1278" s="66">
        <f t="shared" si="807"/>
        <v>6.6902601016198462</v>
      </c>
    </row>
    <row r="1279" spans="8:68">
      <c r="H1279" s="68">
        <v>1274</v>
      </c>
      <c r="I1279" s="31">
        <f>('Propiedades físicas'!$C$10*'Diseño reactor'!H1279)/1000</f>
        <v>1115.0624887581719</v>
      </c>
      <c r="J1279" s="31">
        <f t="shared" si="785"/>
        <v>0.40894569102386386</v>
      </c>
      <c r="K1279" s="31">
        <f>(I1279*1000)/'Propiedades físicas'!$F$10</f>
        <v>7283.7735590108468</v>
      </c>
      <c r="L1279" s="31">
        <f t="shared" si="786"/>
        <v>1040.5390798586923</v>
      </c>
      <c r="M1279" s="31">
        <f t="shared" si="787"/>
        <v>6243.2344791521537</v>
      </c>
      <c r="N1279" s="31">
        <f t="shared" si="788"/>
        <v>0.81674967021875378</v>
      </c>
      <c r="O1279" s="32">
        <f t="shared" si="789"/>
        <v>4.9004980213125222</v>
      </c>
      <c r="P1279" s="33">
        <f t="shared" si="790"/>
        <v>0.6030108208077537</v>
      </c>
      <c r="Q1279" s="31">
        <f t="shared" si="791"/>
        <v>4.6161872155912986</v>
      </c>
      <c r="R1279" s="31">
        <f t="shared" si="792"/>
        <v>0.15780458042586254</v>
      </c>
      <c r="S1279" s="31">
        <f t="shared" si="793"/>
        <v>0.28431080572122286</v>
      </c>
      <c r="T1279" s="31">
        <f t="shared" si="794"/>
        <v>4.1296581660052192E-2</v>
      </c>
      <c r="U1279" s="31">
        <f t="shared" si="795"/>
        <v>1.4637687325085334E-2</v>
      </c>
      <c r="V1279" s="47">
        <f t="shared" si="808"/>
        <v>5.9715634681932895E-4</v>
      </c>
      <c r="W1279" s="31">
        <f t="shared" si="796"/>
        <v>0.26169444225640565</v>
      </c>
      <c r="X1279" s="34">
        <f>(S1279*H1279*'Propiedades físicas'!$F$5*60*24*365)/(1000000)</f>
        <v>56060.789164946436</v>
      </c>
      <c r="Y1279" s="34">
        <f>(U1279*H1279*'Propiedades físicas'!$F$7*60*24*365)/(1000000)</f>
        <v>902.62991639226686</v>
      </c>
      <c r="Z1279" s="31">
        <f t="shared" si="809"/>
        <v>768.23578570907819</v>
      </c>
      <c r="AA1279" s="31">
        <f t="shared" si="810"/>
        <v>5881.022512663314</v>
      </c>
      <c r="AB1279" s="31">
        <f t="shared" si="810"/>
        <v>201.04303546254889</v>
      </c>
      <c r="AC1279" s="31">
        <f t="shared" si="810"/>
        <v>362.2119664888379</v>
      </c>
      <c r="AD1279" s="31">
        <f t="shared" si="810"/>
        <v>52.611845034906494</v>
      </c>
      <c r="AE1279" s="31">
        <f t="shared" si="811"/>
        <v>18.648413652158716</v>
      </c>
      <c r="AF1279" s="31">
        <f t="shared" si="812"/>
        <v>7283.7735590108441</v>
      </c>
      <c r="AG1279" s="31">
        <f t="shared" si="813"/>
        <v>0.10547222253479921</v>
      </c>
      <c r="AH1279" s="31">
        <f t="shared" si="814"/>
        <v>0.80741424277088214</v>
      </c>
      <c r="AI1279" s="31">
        <f t="shared" si="814"/>
        <v>2.7601494449787791E-2</v>
      </c>
      <c r="AJ1279" s="31">
        <f t="shared" si="814"/>
        <v>4.9728614371974962E-2</v>
      </c>
      <c r="AK1279" s="31">
        <f t="shared" si="814"/>
        <v>7.2231576954804901E-3</v>
      </c>
      <c r="AL1279" s="31">
        <f t="shared" si="815"/>
        <v>2.560268177075403E-3</v>
      </c>
      <c r="AM1279" s="31">
        <f t="shared" si="816"/>
        <v>1</v>
      </c>
      <c r="AN1279" s="31">
        <f>(Z1279*'Propiedades físicas'!$F$4)/1000</f>
        <v>675.57118523684915</v>
      </c>
      <c r="AO1279" s="31">
        <f>(AA1279*'Propiedades físicas'!$F$6)/1000</f>
        <v>188.42796130573257</v>
      </c>
      <c r="AP1279" s="31">
        <f>(AB1279*'Propiedades físicas'!$F$9)/1000</f>
        <v>124.03350072861952</v>
      </c>
      <c r="AQ1279" s="31">
        <f>(AC1279*'Propiedades físicas'!$F$5)/1000</f>
        <v>106.6605577719681</v>
      </c>
      <c r="AR1279" s="31">
        <f>(AD1279*'Propiedades físicas'!$F$8)/1000</f>
        <v>18.651951301775043</v>
      </c>
      <c r="AS1279" s="31">
        <f>(AE1279*'Propiedades físicas'!$F$7)/1000</f>
        <v>1.7173324132272962</v>
      </c>
      <c r="AT1279" s="31">
        <f t="shared" si="817"/>
        <v>1115.0624887581714</v>
      </c>
      <c r="AU1279" s="31">
        <f t="shared" si="818"/>
        <v>0.60585948504932918</v>
      </c>
      <c r="AV1279" s="31">
        <f t="shared" si="821"/>
        <v>0.16898421676401473</v>
      </c>
      <c r="AW1279" s="31">
        <f t="shared" si="821"/>
        <v>0.1112345738280137</v>
      </c>
      <c r="AX1279" s="31">
        <f t="shared" si="821"/>
        <v>9.5654332243526888E-2</v>
      </c>
      <c r="AY1279" s="31">
        <f t="shared" si="821"/>
        <v>1.6727269986947051E-2</v>
      </c>
      <c r="AZ1279" s="31">
        <f t="shared" si="822"/>
        <v>1.5401221281686767E-3</v>
      </c>
      <c r="BA1279" s="31">
        <f t="shared" si="819"/>
        <v>1.0000000000000004</v>
      </c>
      <c r="BB1279" s="34">
        <f>AU1279*'Propiedades físicas'!$C$4+'Diseño reactor'!AV1279*'Propiedades físicas'!$C$5+'Diseño reactor'!AW1279*'Propiedades físicas'!$C$8+'Diseño reactor'!AX1279*'Propiedades físicas'!$C$9+'Diseño reactor'!AY1279*'Propiedades físicas'!$C$7+'Diseño reactor'!AZ1279*'Propiedades físicas'!$C$6</f>
        <v>875.71363493105207</v>
      </c>
      <c r="BC1279" s="45">
        <f>AU1279*'Propiedades físicas'!$L$4+'Diseño reactor'!AV1279*'Propiedades físicas'!$L$5+'Diseño reactor'!AW1279*'Propiedades físicas'!$L$8+AX1279*'Propiedades físicas'!$L$9+'Diseño reactor'!AY1279*'Propiedades físicas'!$L$7+'Diseño reactor'!AZ1279*'Propiedades físicas'!$L$6</f>
        <v>2.0576250917273082</v>
      </c>
      <c r="BD1279" s="29">
        <f t="shared" si="798"/>
        <v>2.3723846415024101</v>
      </c>
      <c r="BE1279" s="58">
        <f t="shared" si="799"/>
        <v>42.247246893555314</v>
      </c>
      <c r="BF1279" s="30">
        <f>AU1279*'Propiedades físicas'!$I$4+'Diseño reactor'!AV1279*'Propiedades físicas'!$I$5+'Diseño reactor'!AW1279*'Propiedades físicas'!$I$8+'Diseño reactor'!AX1279*'Propiedades físicas'!$I$9+'Diseño reactor'!AY1279*'Propiedades físicas'!$I$7+'Diseño reactor'!AZ1279*'Propiedades físicas'!$I$6</f>
        <v>1.9819813839421118E-2</v>
      </c>
      <c r="BG1279" s="24">
        <f>AU1279*'Propiedades físicas'!$O$4+'Diseño reactor'!AV1279*'Propiedades físicas'!$O$5+'Diseño reactor'!AW1279*'Propiedades físicas'!$O$8+'Diseño reactor'!AX1279*'Propiedades físicas'!$O$9+'Diseño reactor'!AY1279*'Propiedades físicas'!$O$7+'Diseño reactor'!AZ1279*'Propiedades físicas'!$O$6</f>
        <v>0.1516217972546508</v>
      </c>
      <c r="BH1279" s="54">
        <f t="shared" si="800"/>
        <v>41483.628874956165</v>
      </c>
      <c r="BI1279" s="34">
        <f t="shared" si="820"/>
        <v>268.97020750165342</v>
      </c>
      <c r="BJ1279" s="27">
        <f t="shared" si="801"/>
        <v>4795.9823448562402</v>
      </c>
      <c r="BK1279" s="34">
        <f t="shared" si="802"/>
        <v>559.3657405605212</v>
      </c>
      <c r="BL1279" s="27">
        <f t="shared" si="803"/>
        <v>105.34793063482273</v>
      </c>
      <c r="BM1279" s="34">
        <f t="shared" si="804"/>
        <v>1.1054421768707483</v>
      </c>
      <c r="BN1279" s="45">
        <f t="shared" si="805"/>
        <v>1292.9356996606039</v>
      </c>
      <c r="BO1279" s="45">
        <f t="shared" si="806"/>
        <v>97.45801868062145</v>
      </c>
      <c r="BP1279" s="66">
        <f t="shared" si="807"/>
        <v>6.6902539640834391</v>
      </c>
    </row>
    <row r="1280" spans="8:68">
      <c r="H1280" s="68">
        <v>1275</v>
      </c>
      <c r="I1280" s="31">
        <f>('Propiedades físicas'!$C$10*'Diseño reactor'!H1280)/1000</f>
        <v>1115.9377340397716</v>
      </c>
      <c r="J1280" s="31">
        <f t="shared" si="785"/>
        <v>0.40862494930541376</v>
      </c>
      <c r="K1280" s="31">
        <f>(I1280*1000)/'Propiedades físicas'!$F$10</f>
        <v>7289.490806702378</v>
      </c>
      <c r="L1280" s="31">
        <f t="shared" si="786"/>
        <v>1041.355829528911</v>
      </c>
      <c r="M1280" s="31">
        <f t="shared" si="787"/>
        <v>6248.1349771734667</v>
      </c>
      <c r="N1280" s="31">
        <f t="shared" si="788"/>
        <v>0.81674967021875378</v>
      </c>
      <c r="O1280" s="32">
        <f t="shared" si="789"/>
        <v>4.9004980213125231</v>
      </c>
      <c r="P1280" s="33">
        <f t="shared" si="790"/>
        <v>0.60313461451485251</v>
      </c>
      <c r="Q1280" s="31">
        <f t="shared" si="791"/>
        <v>4.6164012017152327</v>
      </c>
      <c r="R1280" s="31">
        <f t="shared" si="792"/>
        <v>0.15774556020577735</v>
      </c>
      <c r="S1280" s="31">
        <f t="shared" si="793"/>
        <v>0.28409681959729005</v>
      </c>
      <c r="T1280" s="31">
        <f t="shared" si="794"/>
        <v>4.1257227102858895E-2</v>
      </c>
      <c r="U1280" s="31">
        <f t="shared" si="795"/>
        <v>1.4612268395264975E-2</v>
      </c>
      <c r="V1280" s="47">
        <f t="shared" si="808"/>
        <v>5.9727893864577625E-4</v>
      </c>
      <c r="W1280" s="31">
        <f t="shared" si="796"/>
        <v>0.26154287353025524</v>
      </c>
      <c r="X1280" s="34">
        <f>(S1280*H1280*'Propiedades físicas'!$F$5*60*24*365)/(1000000)</f>
        <v>56062.565731430732</v>
      </c>
      <c r="Y1280" s="34">
        <f>(U1280*H1280*'Propiedades físicas'!$F$7*60*24*365)/(1000000)</f>
        <v>901.76973379988044</v>
      </c>
      <c r="Z1280" s="31">
        <f t="shared" si="809"/>
        <v>768.99663350643698</v>
      </c>
      <c r="AA1280" s="31">
        <f t="shared" si="810"/>
        <v>5885.9115321869222</v>
      </c>
      <c r="AB1280" s="31">
        <f t="shared" si="810"/>
        <v>201.12558926236611</v>
      </c>
      <c r="AC1280" s="31">
        <f t="shared" si="810"/>
        <v>362.22344498654479</v>
      </c>
      <c r="AD1280" s="31">
        <f t="shared" si="810"/>
        <v>52.602964556145089</v>
      </c>
      <c r="AE1280" s="31">
        <f t="shared" si="811"/>
        <v>18.630642203962843</v>
      </c>
      <c r="AF1280" s="31">
        <f t="shared" si="812"/>
        <v>7289.4908067023771</v>
      </c>
      <c r="AG1280" s="31">
        <f t="shared" si="813"/>
        <v>0.10549387520996353</v>
      </c>
      <c r="AH1280" s="31">
        <f t="shared" si="814"/>
        <v>0.80745167094182724</v>
      </c>
      <c r="AI1280" s="31">
        <f t="shared" si="814"/>
        <v>2.7591171262256024E-2</v>
      </c>
      <c r="AJ1280" s="31">
        <f t="shared" si="814"/>
        <v>4.969118620103008E-2</v>
      </c>
      <c r="AK1280" s="31">
        <f t="shared" si="814"/>
        <v>7.216274215995841E-3</v>
      </c>
      <c r="AL1280" s="31">
        <f t="shared" si="815"/>
        <v>2.555822168927459E-3</v>
      </c>
      <c r="AM1280" s="31">
        <f t="shared" si="816"/>
        <v>1.0000000000000002</v>
      </c>
      <c r="AN1280" s="31">
        <f>(Z1280*'Propiedades físicas'!$F$4)/1000</f>
        <v>676.24025957289064</v>
      </c>
      <c r="AO1280" s="31">
        <f>(AA1280*'Propiedades físicas'!$F$6)/1000</f>
        <v>188.58460549126897</v>
      </c>
      <c r="AP1280" s="31">
        <f>(AB1280*'Propiedades físicas'!$F$9)/1000</f>
        <v>124.08443229541676</v>
      </c>
      <c r="AQ1280" s="31">
        <f>(AC1280*'Propiedades físicas'!$F$5)/1000</f>
        <v>106.66393784518786</v>
      </c>
      <c r="AR1280" s="31">
        <f>(AD1280*'Propiedades físicas'!$F$8)/1000</f>
        <v>18.648802994444551</v>
      </c>
      <c r="AS1280" s="31">
        <f>(AE1280*'Propiedades físicas'!$F$7)/1000</f>
        <v>1.7156958405629381</v>
      </c>
      <c r="AT1280" s="31">
        <f t="shared" si="817"/>
        <v>1115.9377340397716</v>
      </c>
      <c r="AU1280" s="31">
        <f t="shared" si="818"/>
        <v>0.60598386356634271</v>
      </c>
      <c r="AV1280" s="31">
        <f t="shared" si="821"/>
        <v>0.16899205012862115</v>
      </c>
      <c r="AW1280" s="31">
        <f t="shared" si="821"/>
        <v>0.11119297117610905</v>
      </c>
      <c r="AX1280" s="31">
        <f t="shared" si="821"/>
        <v>9.5582338146284418E-2</v>
      </c>
      <c r="AY1280" s="31">
        <f t="shared" si="821"/>
        <v>1.6711329338183232E-2</v>
      </c>
      <c r="AZ1280" s="31">
        <f t="shared" si="822"/>
        <v>1.5374476444595172E-3</v>
      </c>
      <c r="BA1280" s="31">
        <f t="shared" si="819"/>
        <v>1</v>
      </c>
      <c r="BB1280" s="34">
        <f>AU1280*'Propiedades físicas'!$C$4+'Diseño reactor'!AV1280*'Propiedades físicas'!$C$5+'Diseño reactor'!AW1280*'Propiedades físicas'!$C$8+'Diseño reactor'!AX1280*'Propiedades físicas'!$C$9+'Diseño reactor'!AY1280*'Propiedades físicas'!$C$7+'Diseño reactor'!AZ1280*'Propiedades físicas'!$C$6</f>
        <v>875.71283330864537</v>
      </c>
      <c r="BC1280" s="45">
        <f>AU1280*'Propiedades físicas'!$L$4+'Diseño reactor'!AV1280*'Propiedades físicas'!$L$5+'Diseño reactor'!AW1280*'Propiedades físicas'!$L$8+AX1280*'Propiedades físicas'!$L$9+'Diseño reactor'!AY1280*'Propiedades físicas'!$L$7+'Diseño reactor'!AZ1280*'Propiedades físicas'!$L$6</f>
        <v>2.0577176240961674</v>
      </c>
      <c r="BD1280" s="29">
        <f t="shared" si="798"/>
        <v>2.3709061485224865</v>
      </c>
      <c r="BE1280" s="58">
        <f t="shared" si="799"/>
        <v>42.245623396594162</v>
      </c>
      <c r="BF1280" s="30">
        <f>AU1280*'Propiedades físicas'!$I$4+'Diseño reactor'!AV1280*'Propiedades físicas'!$I$5+'Diseño reactor'!AW1280*'Propiedades físicas'!$I$8+'Diseño reactor'!AX1280*'Propiedades físicas'!$I$9+'Diseño reactor'!AY1280*'Propiedades físicas'!$I$7+'Diseño reactor'!AZ1280*'Propiedades físicas'!$I$6</f>
        <v>1.9820182858130329E-2</v>
      </c>
      <c r="BG1280" s="24">
        <f>AU1280*'Propiedades físicas'!$O$4+'Diseño reactor'!AV1280*'Propiedades físicas'!$O$5+'Diseño reactor'!AW1280*'Propiedades físicas'!$O$8+'Diseño reactor'!AX1280*'Propiedades físicas'!$O$9+'Diseño reactor'!AY1280*'Propiedades físicas'!$O$7+'Diseño reactor'!AZ1280*'Propiedades físicas'!$O$6</f>
        <v>0.15162601943007445</v>
      </c>
      <c r="BH1280" s="54">
        <f t="shared" si="800"/>
        <v>41482.818545926071</v>
      </c>
      <c r="BI1280" s="34">
        <f t="shared" si="820"/>
        <v>268.97982109721011</v>
      </c>
      <c r="BJ1280" s="27">
        <f t="shared" si="801"/>
        <v>4795.9770273916674</v>
      </c>
      <c r="BK1280" s="34">
        <f t="shared" si="802"/>
        <v>559.38069687806126</v>
      </c>
      <c r="BL1280" s="27">
        <f t="shared" si="803"/>
        <v>105.34846112279673</v>
      </c>
      <c r="BM1280" s="34">
        <f t="shared" si="804"/>
        <v>1.1054421768707483</v>
      </c>
      <c r="BN1280" s="45">
        <f t="shared" si="805"/>
        <v>1294.0974286694407</v>
      </c>
      <c r="BO1280" s="45">
        <f t="shared" si="806"/>
        <v>97.476646514027664</v>
      </c>
      <c r="BP1280" s="66">
        <f t="shared" si="807"/>
        <v>6.6902478398696896</v>
      </c>
    </row>
    <row r="1281" spans="8:68">
      <c r="H1281" s="68">
        <v>1276</v>
      </c>
      <c r="I1281" s="31">
        <f>('Propiedades físicas'!$C$10*'Diseño reactor'!H1281)/1000</f>
        <v>1116.8129793213716</v>
      </c>
      <c r="J1281" s="31">
        <f t="shared" si="785"/>
        <v>0.40830471031692983</v>
      </c>
      <c r="K1281" s="31">
        <f>(I1281*1000)/'Propiedades físicas'!$F$10</f>
        <v>7295.2080543939101</v>
      </c>
      <c r="L1281" s="31">
        <f t="shared" si="786"/>
        <v>1042.17257919913</v>
      </c>
      <c r="M1281" s="31">
        <f t="shared" si="787"/>
        <v>6253.0354751947798</v>
      </c>
      <c r="N1281" s="31">
        <f t="shared" si="788"/>
        <v>0.816749670218754</v>
      </c>
      <c r="O1281" s="32">
        <f t="shared" si="789"/>
        <v>4.9004980213125231</v>
      </c>
      <c r="P1281" s="33">
        <f t="shared" si="790"/>
        <v>0.60325826490676859</v>
      </c>
      <c r="Q1281" s="31">
        <f t="shared" si="791"/>
        <v>4.6166148732541616</v>
      </c>
      <c r="R1281" s="31">
        <f t="shared" si="792"/>
        <v>0.15768657085165574</v>
      </c>
      <c r="S1281" s="31">
        <f t="shared" si="793"/>
        <v>0.28388314805836018</v>
      </c>
      <c r="T1281" s="31">
        <f t="shared" si="794"/>
        <v>4.1217926174284665E-2</v>
      </c>
      <c r="U1281" s="31">
        <f t="shared" si="795"/>
        <v>1.4586908286045044E-2</v>
      </c>
      <c r="V1281" s="47">
        <f t="shared" si="808"/>
        <v>5.9740138854845048E-4</v>
      </c>
      <c r="W1281" s="31">
        <f t="shared" si="796"/>
        <v>0.26139148027424974</v>
      </c>
      <c r="X1281" s="34">
        <f>(S1281*H1281*'Propiedades físicas'!$F$5*60*24*365)/(1000000)</f>
        <v>56064.338186856556</v>
      </c>
      <c r="Y1281" s="34">
        <f>(U1281*H1281*'Propiedades físicas'!$F$7*60*24*365)/(1000000)</f>
        <v>900.91072338189679</v>
      </c>
      <c r="Z1281" s="31">
        <f t="shared" si="809"/>
        <v>769.75754602103677</v>
      </c>
      <c r="AA1281" s="31">
        <f t="shared" si="810"/>
        <v>5890.8005782723103</v>
      </c>
      <c r="AB1281" s="31">
        <f t="shared" si="810"/>
        <v>201.20806440671274</v>
      </c>
      <c r="AC1281" s="31">
        <f t="shared" si="810"/>
        <v>362.23489692246761</v>
      </c>
      <c r="AD1281" s="31">
        <f t="shared" si="810"/>
        <v>52.594073798387235</v>
      </c>
      <c r="AE1281" s="31">
        <f t="shared" si="811"/>
        <v>18.612894972993477</v>
      </c>
      <c r="AF1281" s="31">
        <f t="shared" si="812"/>
        <v>7295.2080543939082</v>
      </c>
      <c r="AG1281" s="31">
        <f t="shared" si="813"/>
        <v>0.10551550281796437</v>
      </c>
      <c r="AH1281" s="31">
        <f t="shared" si="814"/>
        <v>0.80748904408891775</v>
      </c>
      <c r="AI1281" s="31">
        <f t="shared" si="814"/>
        <v>2.7580853473469478E-2</v>
      </c>
      <c r="AJ1281" s="31">
        <f t="shared" si="814"/>
        <v>4.9653813053939337E-2</v>
      </c>
      <c r="AK1281" s="31">
        <f t="shared" si="814"/>
        <v>7.2094001166573708E-3</v>
      </c>
      <c r="AL1281" s="31">
        <f t="shared" si="815"/>
        <v>2.5513864490517056E-3</v>
      </c>
      <c r="AM1281" s="31">
        <f t="shared" si="816"/>
        <v>1</v>
      </c>
      <c r="AN1281" s="31">
        <f>(Z1281*'Propiedades físicas'!$F$4)/1000</f>
        <v>676.90939081997942</v>
      </c>
      <c r="AO1281" s="31">
        <f>(AA1281*'Propiedades físicas'!$F$6)/1000</f>
        <v>188.74125052784481</v>
      </c>
      <c r="AP1281" s="31">
        <f>(AB1281*'Propiedades físicas'!$F$9)/1000</f>
        <v>124.1353153357214</v>
      </c>
      <c r="AQ1281" s="31">
        <f>(AC1281*'Propiedades físicas'!$F$5)/1000</f>
        <v>106.66731009675904</v>
      </c>
      <c r="AR1281" s="31">
        <f>(AD1281*'Propiedades físicas'!$F$8)/1000</f>
        <v>18.645651043004236</v>
      </c>
      <c r="AS1281" s="31">
        <f>(AE1281*'Propiedades físicas'!$F$7)/1000</f>
        <v>1.7140614980629694</v>
      </c>
      <c r="AT1281" s="31">
        <f t="shared" si="817"/>
        <v>1116.812979321372</v>
      </c>
      <c r="AU1281" s="31">
        <f t="shared" si="818"/>
        <v>0.60610809809114263</v>
      </c>
      <c r="AV1281" s="31">
        <f t="shared" si="821"/>
        <v>0.16899987197725161</v>
      </c>
      <c r="AW1281" s="31">
        <f t="shared" si="821"/>
        <v>0.11115139028125537</v>
      </c>
      <c r="AX1281" s="31">
        <f t="shared" si="821"/>
        <v>9.5510449888910762E-2</v>
      </c>
      <c r="AY1281" s="31">
        <f t="shared" si="821"/>
        <v>1.6695410411807901E-2</v>
      </c>
      <c r="AZ1281" s="31">
        <f t="shared" si="822"/>
        <v>1.5347793496315861E-3</v>
      </c>
      <c r="BA1281" s="31">
        <f t="shared" si="819"/>
        <v>0.99999999999999978</v>
      </c>
      <c r="BB1281" s="34">
        <f>AU1281*'Propiedades físicas'!$C$4+'Diseño reactor'!AV1281*'Propiedades físicas'!$C$5+'Diseño reactor'!AW1281*'Propiedades físicas'!$C$8+'Diseño reactor'!AX1281*'Propiedades físicas'!$C$9+'Diseño reactor'!AY1281*'Propiedades físicas'!$C$7+'Diseño reactor'!AZ1281*'Propiedades físicas'!$C$6</f>
        <v>875.71203342531078</v>
      </c>
      <c r="BC1281" s="45">
        <f>AU1281*'Propiedades físicas'!$L$4+'Diseño reactor'!AV1281*'Propiedades físicas'!$L$5+'Diseño reactor'!AW1281*'Propiedades físicas'!$L$8+AX1281*'Propiedades físicas'!$L$9+'Diseño reactor'!AY1281*'Propiedades físicas'!$L$7+'Diseño reactor'!AZ1281*'Propiedades físicas'!$L$6</f>
        <v>2.057810044151557</v>
      </c>
      <c r="BD1281" s="29">
        <f t="shared" si="798"/>
        <v>2.3694295011924265</v>
      </c>
      <c r="BE1281" s="58">
        <f t="shared" si="799"/>
        <v>42.244001982795901</v>
      </c>
      <c r="BF1281" s="30">
        <f>AU1281*'Propiedades físicas'!$I$4+'Diseño reactor'!AV1281*'Propiedades físicas'!$I$5+'Diseño reactor'!AW1281*'Propiedades físicas'!$I$8+'Diseño reactor'!AX1281*'Propiedades físicas'!$I$9+'Diseño reactor'!AY1281*'Propiedades físicas'!$I$7+'Diseño reactor'!AZ1281*'Propiedades físicas'!$I$6</f>
        <v>1.9820551077065561E-2</v>
      </c>
      <c r="BG1281" s="24">
        <f>AU1281*'Propiedades físicas'!$O$4+'Diseño reactor'!AV1281*'Propiedades físicas'!$O$5+'Diseño reactor'!AW1281*'Propiedades físicas'!$O$8+'Diseño reactor'!AX1281*'Propiedades físicas'!$O$9+'Diseño reactor'!AY1281*'Propiedades físicas'!$O$7+'Diseño reactor'!AZ1281*'Propiedades físicas'!$O$6</f>
        <v>0.15163023698211556</v>
      </c>
      <c r="BH1281" s="54">
        <f t="shared" si="800"/>
        <v>41482.010003278177</v>
      </c>
      <c r="BI1281" s="34">
        <f t="shared" si="820"/>
        <v>268.9894172744398</v>
      </c>
      <c r="BJ1281" s="27">
        <f t="shared" si="801"/>
        <v>4795.9717408394781</v>
      </c>
      <c r="BK1281" s="34">
        <f t="shared" si="802"/>
        <v>559.39563971001485</v>
      </c>
      <c r="BL1281" s="27">
        <f t="shared" si="803"/>
        <v>105.34899110945483</v>
      </c>
      <c r="BM1281" s="34">
        <f t="shared" si="804"/>
        <v>1.1054421768707483</v>
      </c>
      <c r="BN1281" s="45">
        <f t="shared" si="805"/>
        <v>1295.2592298957591</v>
      </c>
      <c r="BO1281" s="45">
        <f t="shared" si="806"/>
        <v>97.49525278830653</v>
      </c>
      <c r="BP1281" s="66">
        <f t="shared" si="807"/>
        <v>6.6902417289420564</v>
      </c>
    </row>
    <row r="1282" spans="8:68">
      <c r="H1282" s="68">
        <v>1277</v>
      </c>
      <c r="I1282" s="31">
        <f>('Propiedades físicas'!$C$10*'Diseño reactor'!H1282)/1000</f>
        <v>1117.6882246029716</v>
      </c>
      <c r="J1282" s="31">
        <f t="shared" si="785"/>
        <v>0.40798497287737073</v>
      </c>
      <c r="K1282" s="31">
        <f>(I1282*1000)/'Propiedades físicas'!$F$10</f>
        <v>7300.9253020854421</v>
      </c>
      <c r="L1282" s="31">
        <f t="shared" si="786"/>
        <v>1042.9893288693488</v>
      </c>
      <c r="M1282" s="31">
        <f t="shared" si="787"/>
        <v>6257.9359732160929</v>
      </c>
      <c r="N1282" s="31">
        <f t="shared" si="788"/>
        <v>0.816749670218754</v>
      </c>
      <c r="O1282" s="32">
        <f t="shared" si="789"/>
        <v>4.900498021312524</v>
      </c>
      <c r="P1282" s="33">
        <f t="shared" si="790"/>
        <v>0.60338177223223</v>
      </c>
      <c r="Q1282" s="31">
        <f t="shared" si="791"/>
        <v>4.616828230887001</v>
      </c>
      <c r="R1282" s="31">
        <f t="shared" si="792"/>
        <v>0.15762761237490655</v>
      </c>
      <c r="S1282" s="31">
        <f t="shared" si="793"/>
        <v>0.28366979042552332</v>
      </c>
      <c r="T1282" s="31">
        <f t="shared" si="794"/>
        <v>4.1178678784235576E-2</v>
      </c>
      <c r="U1282" s="31">
        <f t="shared" si="795"/>
        <v>1.4561606827381871E-2</v>
      </c>
      <c r="V1282" s="47">
        <f t="shared" si="808"/>
        <v>5.9752369677366479E-4</v>
      </c>
      <c r="W1282" s="31">
        <f t="shared" si="796"/>
        <v>0.26124026218385449</v>
      </c>
      <c r="X1282" s="34">
        <f>(S1282*H1282*'Propiedades físicas'!$F$5*60*24*365)/(1000000)</f>
        <v>56066.106543108464</v>
      </c>
      <c r="Y1282" s="34">
        <f>(U1282*H1282*'Propiedades físicas'!$F$7*60*24*365)/(1000000)</f>
        <v>900.0528831691098</v>
      </c>
      <c r="Z1282" s="31">
        <f t="shared" si="809"/>
        <v>770.5185231405577</v>
      </c>
      <c r="AA1282" s="31">
        <f t="shared" si="810"/>
        <v>5895.6896508426998</v>
      </c>
      <c r="AB1282" s="31">
        <f t="shared" si="810"/>
        <v>201.29046100275568</v>
      </c>
      <c r="AC1282" s="31">
        <f t="shared" si="810"/>
        <v>362.2463223733933</v>
      </c>
      <c r="AD1282" s="31">
        <f t="shared" si="810"/>
        <v>52.58517280746883</v>
      </c>
      <c r="AE1282" s="31">
        <f t="shared" si="811"/>
        <v>18.595171918566649</v>
      </c>
      <c r="AF1282" s="31">
        <f t="shared" si="812"/>
        <v>7300.9253020854412</v>
      </c>
      <c r="AG1282" s="31">
        <f t="shared" si="813"/>
        <v>0.10553710540230651</v>
      </c>
      <c r="AH1282" s="31">
        <f t="shared" si="814"/>
        <v>0.80752636233090225</v>
      </c>
      <c r="AI1282" s="31">
        <f t="shared" si="814"/>
        <v>2.7570541085423644E-2</v>
      </c>
      <c r="AJ1282" s="31">
        <f t="shared" si="814"/>
        <v>4.9616494811955E-2</v>
      </c>
      <c r="AK1282" s="31">
        <f t="shared" si="814"/>
        <v>7.2025353817068045E-3</v>
      </c>
      <c r="AL1282" s="31">
        <f t="shared" si="815"/>
        <v>2.5469609877059162E-3</v>
      </c>
      <c r="AM1282" s="31">
        <f t="shared" si="816"/>
        <v>1.0000000000000002</v>
      </c>
      <c r="AN1282" s="31">
        <f>(Z1282*'Propiedades físicas'!$F$4)/1000</f>
        <v>677.57857887934358</v>
      </c>
      <c r="AO1282" s="31">
        <f>(AA1282*'Propiedades físicas'!$F$6)/1000</f>
        <v>188.8978964130001</v>
      </c>
      <c r="AP1282" s="31">
        <f>(AB1282*'Propiedades físicas'!$F$9)/1000</f>
        <v>124.18614991565009</v>
      </c>
      <c r="AQ1282" s="31">
        <f>(AC1282*'Propiedades físicas'!$F$5)/1000</f>
        <v>106.67067454929314</v>
      </c>
      <c r="AR1282" s="31">
        <f>(AD1282*'Propiedades físicas'!$F$8)/1000</f>
        <v>18.642495463703842</v>
      </c>
      <c r="AS1282" s="31">
        <f>(AE1282*'Propiedades físicas'!$F$7)/1000</f>
        <v>1.712429381980803</v>
      </c>
      <c r="AT1282" s="31">
        <f t="shared" si="817"/>
        <v>1117.6882246029716</v>
      </c>
      <c r="AU1282" s="31">
        <f t="shared" si="818"/>
        <v>0.6062321888736325</v>
      </c>
      <c r="AV1282" s="31">
        <f t="shared" si="821"/>
        <v>0.16900768233475927</v>
      </c>
      <c r="AW1282" s="31">
        <f t="shared" si="821"/>
        <v>0.11110983115149474</v>
      </c>
      <c r="AX1282" s="31">
        <f t="shared" si="821"/>
        <v>9.5438667242991673E-2</v>
      </c>
      <c r="AY1282" s="31">
        <f t="shared" si="821"/>
        <v>1.667951317132833E-2</v>
      </c>
      <c r="AZ1282" s="31">
        <f t="shared" si="822"/>
        <v>1.532117225793532E-3</v>
      </c>
      <c r="BA1282" s="31">
        <f t="shared" si="819"/>
        <v>1</v>
      </c>
      <c r="BB1282" s="34">
        <f>AU1282*'Propiedades físicas'!$C$4+'Diseño reactor'!AV1282*'Propiedades físicas'!$C$5+'Diseño reactor'!AW1282*'Propiedades físicas'!$C$8+'Diseño reactor'!AX1282*'Propiedades físicas'!$C$9+'Diseño reactor'!AY1282*'Propiedades físicas'!$C$7+'Diseño reactor'!AZ1282*'Propiedades físicas'!$C$6</f>
        <v>875.71123527628129</v>
      </c>
      <c r="BC1282" s="45">
        <f>AU1282*'Propiedades físicas'!$L$4+'Diseño reactor'!AV1282*'Propiedades físicas'!$L$5+'Diseño reactor'!AW1282*'Propiedades físicas'!$L$8+AX1282*'Propiedades físicas'!$L$9+'Diseño reactor'!AY1282*'Propiedades físicas'!$L$7+'Diseño reactor'!AZ1282*'Propiedades físicas'!$L$6</f>
        <v>2.0579023520950681</v>
      </c>
      <c r="BD1282" s="29">
        <f t="shared" si="798"/>
        <v>2.3679546960548303</v>
      </c>
      <c r="BE1282" s="58">
        <f t="shared" si="799"/>
        <v>42.242382648125421</v>
      </c>
      <c r="BF1282" s="30">
        <f>AU1282*'Propiedades físicas'!$I$4+'Diseño reactor'!AV1282*'Propiedades físicas'!$I$5+'Diseño reactor'!AW1282*'Propiedades físicas'!$I$8+'Diseño reactor'!AX1282*'Propiedades físicas'!$I$9+'Diseño reactor'!AY1282*'Propiedades físicas'!$I$7+'Diseño reactor'!AZ1282*'Propiedades físicas'!$I$6</f>
        <v>1.98209184983636E-2</v>
      </c>
      <c r="BG1282" s="24">
        <f>AU1282*'Propiedades físicas'!$O$4+'Diseño reactor'!AV1282*'Propiedades físicas'!$O$5+'Diseño reactor'!AW1282*'Propiedades físicas'!$O$8+'Diseño reactor'!AX1282*'Propiedades físicas'!$O$9+'Diseño reactor'!AY1282*'Propiedades físicas'!$O$7+'Diseño reactor'!AZ1282*'Propiedades físicas'!$O$6</f>
        <v>0.15163444991794803</v>
      </c>
      <c r="BH1282" s="54">
        <f t="shared" si="800"/>
        <v>41481.203242117364</v>
      </c>
      <c r="BI1282" s="34">
        <f t="shared" si="820"/>
        <v>268.99899607601702</v>
      </c>
      <c r="BJ1282" s="27">
        <f t="shared" si="801"/>
        <v>4795.966485095104</v>
      </c>
      <c r="BK1282" s="34">
        <f t="shared" si="802"/>
        <v>559.41056907100824</v>
      </c>
      <c r="BL1282" s="27">
        <f t="shared" si="803"/>
        <v>105.34952059537952</v>
      </c>
      <c r="BM1282" s="34">
        <f t="shared" si="804"/>
        <v>1.1054421768707483</v>
      </c>
      <c r="BN1282" s="45">
        <f t="shared" si="805"/>
        <v>1296.4211032092373</v>
      </c>
      <c r="BO1282" s="45">
        <f t="shared" si="806"/>
        <v>97.513837540861161</v>
      </c>
      <c r="BP1282" s="66">
        <f t="shared" si="807"/>
        <v>6.6902356312641222</v>
      </c>
    </row>
    <row r="1283" spans="8:68">
      <c r="H1283" s="68">
        <v>1278</v>
      </c>
      <c r="I1283" s="31">
        <f>('Propiedades físicas'!$C$10*'Diseño reactor'!H1283)/1000</f>
        <v>1118.5634698845711</v>
      </c>
      <c r="J1283" s="31">
        <f t="shared" si="785"/>
        <v>0.40766573580939169</v>
      </c>
      <c r="K1283" s="31">
        <f>(I1283*1000)/'Propiedades físicas'!$F$10</f>
        <v>7306.6425497769724</v>
      </c>
      <c r="L1283" s="31">
        <f t="shared" si="786"/>
        <v>1043.8060785395674</v>
      </c>
      <c r="M1283" s="31">
        <f t="shared" si="787"/>
        <v>6262.8364712374041</v>
      </c>
      <c r="N1283" s="31">
        <f t="shared" si="788"/>
        <v>0.81674967021875378</v>
      </c>
      <c r="O1283" s="32">
        <f t="shared" si="789"/>
        <v>4.9004980213125231</v>
      </c>
      <c r="P1283" s="33">
        <f t="shared" si="790"/>
        <v>0.60350513673939032</v>
      </c>
      <c r="Q1283" s="31">
        <f t="shared" si="791"/>
        <v>4.6170412752907373</v>
      </c>
      <c r="R1283" s="31">
        <f t="shared" si="792"/>
        <v>0.15756868478676214</v>
      </c>
      <c r="S1283" s="31">
        <f t="shared" si="793"/>
        <v>0.28345674602178611</v>
      </c>
      <c r="T1283" s="31">
        <f t="shared" si="794"/>
        <v>4.1139484842779975E-2</v>
      </c>
      <c r="U1283" s="31">
        <f t="shared" si="795"/>
        <v>1.4536363849821338E-2</v>
      </c>
      <c r="V1283" s="47">
        <f t="shared" si="808"/>
        <v>5.9764586356716326E-4</v>
      </c>
      <c r="W1283" s="31">
        <f t="shared" si="796"/>
        <v>0.26108921895523896</v>
      </c>
      <c r="X1283" s="34">
        <f>(S1283*H1283*'Propiedades físicas'!$F$5*60*24*365)/(1000000)</f>
        <v>56067.870812029876</v>
      </c>
      <c r="Y1283" s="34">
        <f>(U1283*H1283*'Propiedades físicas'!$F$7*60*24*365)/(1000000)</f>
        <v>899.19621119586088</v>
      </c>
      <c r="Z1283" s="31">
        <f t="shared" si="809"/>
        <v>771.27956475294081</v>
      </c>
      <c r="AA1283" s="31">
        <f t="shared" si="810"/>
        <v>5900.5787498215623</v>
      </c>
      <c r="AB1283" s="31">
        <f t="shared" si="810"/>
        <v>201.37277915748203</v>
      </c>
      <c r="AC1283" s="31">
        <f t="shared" si="810"/>
        <v>362.25772141584264</v>
      </c>
      <c r="AD1283" s="31">
        <f t="shared" si="810"/>
        <v>52.57626162907281</v>
      </c>
      <c r="AE1283" s="31">
        <f t="shared" si="811"/>
        <v>18.57747300007167</v>
      </c>
      <c r="AF1283" s="31">
        <f t="shared" si="812"/>
        <v>7306.6425497769724</v>
      </c>
      <c r="AG1283" s="31">
        <f t="shared" si="813"/>
        <v>0.10555868300639441</v>
      </c>
      <c r="AH1283" s="31">
        <f t="shared" si="814"/>
        <v>0.80756362578619245</v>
      </c>
      <c r="AI1283" s="31">
        <f t="shared" si="814"/>
        <v>2.7560234100083181E-2</v>
      </c>
      <c r="AJ1283" s="31">
        <f t="shared" si="814"/>
        <v>4.9579231356664651E-2</v>
      </c>
      <c r="AK1283" s="31">
        <f t="shared" si="814"/>
        <v>7.1956799954142614E-3</v>
      </c>
      <c r="AL1283" s="31">
        <f t="shared" si="815"/>
        <v>2.5425457552509844E-3</v>
      </c>
      <c r="AM1283" s="31">
        <f t="shared" si="816"/>
        <v>0.99999999999999989</v>
      </c>
      <c r="AN1283" s="31">
        <f>(Z1283*'Propiedades físicas'!$F$4)/1000</f>
        <v>678.24782365244118</v>
      </c>
      <c r="AO1283" s="31">
        <f>(AA1283*'Propiedades físicas'!$F$6)/1000</f>
        <v>189.05454314428286</v>
      </c>
      <c r="AP1283" s="31">
        <f>(AB1283*'Propiedades físicas'!$F$9)/1000</f>
        <v>124.23693610120853</v>
      </c>
      <c r="AQ1283" s="31">
        <f>(AC1283*'Propiedades físicas'!$F$5)/1000</f>
        <v>106.67403122532319</v>
      </c>
      <c r="AR1283" s="31">
        <f>(AD1283*'Propiedades físicas'!$F$8)/1000</f>
        <v>18.639336272738884</v>
      </c>
      <c r="AS1283" s="31">
        <f>(AE1283*'Propiedades físicas'!$F$7)/1000</f>
        <v>1.7107994885766002</v>
      </c>
      <c r="AT1283" s="31">
        <f t="shared" si="817"/>
        <v>1118.5634698845713</v>
      </c>
      <c r="AU1283" s="31">
        <f t="shared" si="818"/>
        <v>0.60635613616313799</v>
      </c>
      <c r="AV1283" s="31">
        <f t="shared" si="821"/>
        <v>0.16901548122592641</v>
      </c>
      <c r="AW1283" s="31">
        <f t="shared" si="821"/>
        <v>0.1110682937947446</v>
      </c>
      <c r="AX1283" s="31">
        <f t="shared" si="821"/>
        <v>9.5366989980757447E-2</v>
      </c>
      <c r="AY1283" s="31">
        <f t="shared" si="821"/>
        <v>1.6663637580317501E-2</v>
      </c>
      <c r="AZ1283" s="31">
        <f t="shared" si="822"/>
        <v>1.529461255116032E-3</v>
      </c>
      <c r="BA1283" s="31">
        <f t="shared" si="819"/>
        <v>0.99999999999999989</v>
      </c>
      <c r="BB1283" s="34">
        <f>AU1283*'Propiedades físicas'!$C$4+'Diseño reactor'!AV1283*'Propiedades físicas'!$C$5+'Diseño reactor'!AW1283*'Propiedades físicas'!$C$8+'Diseño reactor'!AX1283*'Propiedades físicas'!$C$9+'Diseño reactor'!AY1283*'Propiedades físicas'!$C$7+'Diseño reactor'!AZ1283*'Propiedades físicas'!$C$6</f>
        <v>875.71043885680558</v>
      </c>
      <c r="BC1283" s="45">
        <f>AU1283*'Propiedades físicas'!$L$4+'Diseño reactor'!AV1283*'Propiedades físicas'!$L$5+'Diseño reactor'!AW1283*'Propiedades físicas'!$L$8+AX1283*'Propiedades físicas'!$L$9+'Diseño reactor'!AY1283*'Propiedades físicas'!$L$7+'Diseño reactor'!AZ1283*'Propiedades físicas'!$L$6</f>
        <v>2.0579945481278124</v>
      </c>
      <c r="BD1283" s="29">
        <f t="shared" si="798"/>
        <v>2.3664817296609395</v>
      </c>
      <c r="BE1283" s="58">
        <f t="shared" si="799"/>
        <v>42.240765388558088</v>
      </c>
      <c r="BF1283" s="30">
        <f>AU1283*'Propiedades físicas'!$I$4+'Diseño reactor'!AV1283*'Propiedades físicas'!$I$5+'Diseño reactor'!AW1283*'Propiedades físicas'!$I$8+'Diseño reactor'!AX1283*'Propiedades físicas'!$I$9+'Diseño reactor'!AY1283*'Propiedades físicas'!$I$7+'Diseño reactor'!AZ1283*'Propiedades físicas'!$I$6</f>
        <v>1.9821285124154302E-2</v>
      </c>
      <c r="BG1283" s="24">
        <f>AU1283*'Propiedades físicas'!$O$4+'Diseño reactor'!AV1283*'Propiedades físicas'!$O$5+'Diseño reactor'!AW1283*'Propiedades físicas'!$O$8+'Diseño reactor'!AX1283*'Propiedades físicas'!$O$9+'Diseño reactor'!AY1283*'Propiedades físicas'!$O$7+'Diseño reactor'!AZ1283*'Propiedades físicas'!$O$6</f>
        <v>0.15163865824473163</v>
      </c>
      <c r="BH1283" s="54">
        <f t="shared" si="800"/>
        <v>41480.398257564921</v>
      </c>
      <c r="BI1283" s="34">
        <f t="shared" si="820"/>
        <v>269.00855754448548</v>
      </c>
      <c r="BJ1283" s="27">
        <f t="shared" si="801"/>
        <v>4795.9612600543551</v>
      </c>
      <c r="BK1283" s="34">
        <f t="shared" si="802"/>
        <v>559.42548497565758</v>
      </c>
      <c r="BL1283" s="27">
        <f t="shared" si="803"/>
        <v>105.3500495811527</v>
      </c>
      <c r="BM1283" s="34">
        <f t="shared" si="804"/>
        <v>1.1054421768707483</v>
      </c>
      <c r="BN1283" s="45">
        <f t="shared" si="805"/>
        <v>1297.5830484798601</v>
      </c>
      <c r="BO1283" s="45">
        <f t="shared" si="806"/>
        <v>97.532400809008408</v>
      </c>
      <c r="BP1283" s="66">
        <f t="shared" si="807"/>
        <v>6.6902295467995874</v>
      </c>
    </row>
    <row r="1284" spans="8:68">
      <c r="H1284" s="68">
        <v>1279</v>
      </c>
      <c r="I1284" s="31">
        <f>('Propiedades físicas'!$C$10*'Diseño reactor'!H1284)/1000</f>
        <v>1119.4387151661711</v>
      </c>
      <c r="J1284" s="31">
        <f t="shared" si="785"/>
        <v>0.40734699793932955</v>
      </c>
      <c r="K1284" s="31">
        <f>(I1284*1000)/'Propiedades físicas'!$F$10</f>
        <v>7312.3597974685044</v>
      </c>
      <c r="L1284" s="31">
        <f t="shared" si="786"/>
        <v>1044.6228282097863</v>
      </c>
      <c r="M1284" s="31">
        <f t="shared" si="787"/>
        <v>6267.7369692587181</v>
      </c>
      <c r="N1284" s="31">
        <f t="shared" si="788"/>
        <v>0.816749670218754</v>
      </c>
      <c r="O1284" s="32">
        <f t="shared" si="789"/>
        <v>4.900498021312524</v>
      </c>
      <c r="P1284" s="33">
        <f t="shared" si="790"/>
        <v>0.60362835867582987</v>
      </c>
      <c r="Q1284" s="31">
        <f t="shared" si="791"/>
        <v>4.6172540071404562</v>
      </c>
      <c r="R1284" s="31">
        <f t="shared" si="792"/>
        <v>0.1575097880982794</v>
      </c>
      <c r="S1284" s="31">
        <f t="shared" si="793"/>
        <v>0.28324401417206546</v>
      </c>
      <c r="T1284" s="31">
        <f t="shared" si="794"/>
        <v>4.1100344260148282E-2</v>
      </c>
      <c r="U1284" s="31">
        <f t="shared" si="795"/>
        <v>1.4511179184496509E-2</v>
      </c>
      <c r="V1284" s="47">
        <f t="shared" si="808"/>
        <v>5.9776788917412281E-4</v>
      </c>
      <c r="W1284" s="31">
        <f t="shared" si="796"/>
        <v>0.26093835028527507</v>
      </c>
      <c r="X1284" s="34">
        <f>(S1284*H1284*'Propiedades físicas'!$F$5*60*24*365)/(1000000)</f>
        <v>56069.631005423165</v>
      </c>
      <c r="Y1284" s="34">
        <f>(U1284*H1284*'Propiedades físicas'!$F$7*60*24*365)/(1000000)</f>
        <v>898.34070550003321</v>
      </c>
      <c r="Z1284" s="31">
        <f t="shared" si="809"/>
        <v>772.04067074638635</v>
      </c>
      <c r="AA1284" s="31">
        <f t="shared" si="810"/>
        <v>5905.4678751326437</v>
      </c>
      <c r="AB1284" s="31">
        <f t="shared" si="810"/>
        <v>201.45501897769935</v>
      </c>
      <c r="AC1284" s="31">
        <f t="shared" si="810"/>
        <v>362.26909412607171</v>
      </c>
      <c r="AD1284" s="31">
        <f t="shared" si="810"/>
        <v>52.567340308729655</v>
      </c>
      <c r="AE1284" s="31">
        <f t="shared" si="811"/>
        <v>18.559798176971036</v>
      </c>
      <c r="AF1284" s="31">
        <f t="shared" si="812"/>
        <v>7312.3597974685008</v>
      </c>
      <c r="AG1284" s="31">
        <f t="shared" si="813"/>
        <v>0.10558023567353218</v>
      </c>
      <c r="AH1284" s="31">
        <f t="shared" si="814"/>
        <v>0.80760083457286724</v>
      </c>
      <c r="AI1284" s="31">
        <f t="shared" si="814"/>
        <v>2.7549932519382044E-2</v>
      </c>
      <c r="AJ1284" s="31">
        <f t="shared" si="814"/>
        <v>4.9542022569989963E-2</v>
      </c>
      <c r="AK1284" s="31">
        <f t="shared" si="814"/>
        <v>7.1888339420782031E-3</v>
      </c>
      <c r="AL1284" s="31">
        <f t="shared" si="815"/>
        <v>2.5381407221505069E-3</v>
      </c>
      <c r="AM1284" s="31">
        <f t="shared" si="816"/>
        <v>1.0000000000000002</v>
      </c>
      <c r="AN1284" s="31">
        <f>(Z1284*'Propiedades físicas'!$F$4)/1000</f>
        <v>678.91712504095722</v>
      </c>
      <c r="AO1284" s="31">
        <f>(AA1284*'Propiedades físicas'!$F$6)/1000</f>
        <v>189.21119071924988</v>
      </c>
      <c r="AP1284" s="31">
        <f>(AB1284*'Propiedades físicas'!$F$9)/1000</f>
        <v>124.28767395829161</v>
      </c>
      <c r="AQ1284" s="31">
        <f>(AC1284*'Propiedades físicas'!$F$5)/1000</f>
        <v>106.67738014730435</v>
      </c>
      <c r="AR1284" s="31">
        <f>(AD1284*'Propiedades físicas'!$F$8)/1000</f>
        <v>18.636173486250833</v>
      </c>
      <c r="AS1284" s="31">
        <f>(AE1284*'Propiedades físicas'!$F$7)/1000</f>
        <v>1.7091718141172627</v>
      </c>
      <c r="AT1284" s="31">
        <f t="shared" si="817"/>
        <v>1119.4387151661713</v>
      </c>
      <c r="AU1284" s="31">
        <f t="shared" si="818"/>
        <v>0.60647994020840856</v>
      </c>
      <c r="AV1284" s="31">
        <f t="shared" si="821"/>
        <v>0.16902326867546569</v>
      </c>
      <c r="AW1284" s="31">
        <f t="shared" si="821"/>
        <v>0.11102677821879882</v>
      </c>
      <c r="AX1284" s="31">
        <f t="shared" si="821"/>
        <v>9.5295417875081251E-2</v>
      </c>
      <c r="AY1284" s="31">
        <f t="shared" si="821"/>
        <v>1.6647783602414045E-2</v>
      </c>
      <c r="AZ1284" s="31">
        <f t="shared" si="822"/>
        <v>1.5268114198315453E-3</v>
      </c>
      <c r="BA1284" s="31">
        <f t="shared" si="819"/>
        <v>0.99999999999999989</v>
      </c>
      <c r="BB1284" s="34">
        <f>AU1284*'Propiedades físicas'!$C$4+'Diseño reactor'!AV1284*'Propiedades físicas'!$C$5+'Diseño reactor'!AW1284*'Propiedades físicas'!$C$8+'Diseño reactor'!AX1284*'Propiedades físicas'!$C$9+'Diseño reactor'!AY1284*'Propiedades físicas'!$C$7+'Diseño reactor'!AZ1284*'Propiedades físicas'!$C$6</f>
        <v>875.70964416214792</v>
      </c>
      <c r="BC1284" s="45">
        <f>AU1284*'Propiedades físicas'!$L$4+'Diseño reactor'!AV1284*'Propiedades físicas'!$L$5+'Diseño reactor'!AW1284*'Propiedades físicas'!$L$8+AX1284*'Propiedades físicas'!$L$9+'Diseño reactor'!AY1284*'Propiedades físicas'!$L$7+'Diseño reactor'!AZ1284*'Propiedades físicas'!$L$6</f>
        <v>2.0580866324504306</v>
      </c>
      <c r="BD1284" s="29">
        <f t="shared" si="798"/>
        <v>2.3650105985705965</v>
      </c>
      <c r="BE1284" s="58">
        <f t="shared" si="799"/>
        <v>42.239150200079735</v>
      </c>
      <c r="BF1284" s="30">
        <f>AU1284*'Propiedades físicas'!$I$4+'Diseño reactor'!AV1284*'Propiedades físicas'!$I$5+'Diseño reactor'!AW1284*'Propiedades físicas'!$I$8+'Diseño reactor'!AX1284*'Propiedades físicas'!$I$9+'Diseño reactor'!AY1284*'Propiedades físicas'!$I$7+'Diseño reactor'!AZ1284*'Propiedades físicas'!$I$6</f>
        <v>1.9821650956560667E-2</v>
      </c>
      <c r="BG1284" s="24">
        <f>AU1284*'Propiedades físicas'!$O$4+'Diseño reactor'!AV1284*'Propiedades físicas'!$O$5+'Diseño reactor'!AW1284*'Propiedades físicas'!$O$8+'Diseño reactor'!AX1284*'Propiedades físicas'!$O$9+'Diseño reactor'!AY1284*'Propiedades físicas'!$O$7+'Diseño reactor'!AZ1284*'Propiedades físicas'!$O$6</f>
        <v>0.15164286196961257</v>
      </c>
      <c r="BH1284" s="54">
        <f t="shared" si="800"/>
        <v>41479.595044758345</v>
      </c>
      <c r="BI1284" s="34">
        <f t="shared" si="820"/>
        <v>269.01810172225953</v>
      </c>
      <c r="BJ1284" s="27">
        <f t="shared" si="801"/>
        <v>4795.956065613429</v>
      </c>
      <c r="BK1284" s="34">
        <f t="shared" si="802"/>
        <v>559.44038743857175</v>
      </c>
      <c r="BL1284" s="27">
        <f t="shared" si="803"/>
        <v>105.3505780673559</v>
      </c>
      <c r="BM1284" s="34">
        <f t="shared" si="804"/>
        <v>1.1054421768707483</v>
      </c>
      <c r="BN1284" s="45">
        <f t="shared" si="805"/>
        <v>1298.7450655779294</v>
      </c>
      <c r="BO1284" s="45">
        <f t="shared" si="806"/>
        <v>97.55094262997892</v>
      </c>
      <c r="BP1284" s="66">
        <f t="shared" si="807"/>
        <v>6.6902234755122718</v>
      </c>
    </row>
    <row r="1285" spans="8:68">
      <c r="H1285" s="68">
        <v>1280</v>
      </c>
      <c r="I1285" s="31">
        <f>('Propiedades físicas'!$C$10*'Diseño reactor'!H1285)/1000</f>
        <v>1120.3139604477708</v>
      </c>
      <c r="J1285" s="31">
        <f t="shared" si="785"/>
        <v>0.40702875809718947</v>
      </c>
      <c r="K1285" s="31">
        <f>(I1285*1000)/'Propiedades físicas'!$F$10</f>
        <v>7318.0770451600347</v>
      </c>
      <c r="L1285" s="31">
        <f t="shared" si="786"/>
        <v>1045.4395778800049</v>
      </c>
      <c r="M1285" s="31">
        <f t="shared" si="787"/>
        <v>6272.6374672800293</v>
      </c>
      <c r="N1285" s="31">
        <f t="shared" si="788"/>
        <v>0.81674967021875378</v>
      </c>
      <c r="O1285" s="32">
        <f t="shared" si="789"/>
        <v>4.9004980213125231</v>
      </c>
      <c r="P1285" s="33">
        <f t="shared" si="790"/>
        <v>0.60375143828855571</v>
      </c>
      <c r="Q1285" s="31">
        <f t="shared" si="791"/>
        <v>4.6174664271093411</v>
      </c>
      <c r="R1285" s="31">
        <f t="shared" si="792"/>
        <v>0.15745092232034019</v>
      </c>
      <c r="S1285" s="31">
        <f t="shared" si="793"/>
        <v>0.28303159420318114</v>
      </c>
      <c r="T1285" s="31">
        <f t="shared" si="794"/>
        <v>4.1061256946732655E-2</v>
      </c>
      <c r="U1285" s="31">
        <f t="shared" si="795"/>
        <v>1.4486052663125222E-2</v>
      </c>
      <c r="V1285" s="47">
        <f t="shared" si="808"/>
        <v>5.9788977383915226E-4</v>
      </c>
      <c r="W1285" s="31">
        <f t="shared" si="796"/>
        <v>0.26078765587153496</v>
      </c>
      <c r="X1285" s="34">
        <f>(S1285*H1285*'Propiedades físicas'!$F$5*60*24*365)/(1000000)</f>
        <v>56071.387135049794</v>
      </c>
      <c r="Y1285" s="34">
        <f>(U1285*H1285*'Propiedades físicas'!$F$7*60*24*365)/(1000000)</f>
        <v>897.48636412304552</v>
      </c>
      <c r="Z1285" s="31">
        <f t="shared" si="809"/>
        <v>772.80184100935128</v>
      </c>
      <c r="AA1285" s="31">
        <f t="shared" si="810"/>
        <v>5910.3570266999568</v>
      </c>
      <c r="AB1285" s="31">
        <f t="shared" si="810"/>
        <v>201.53718057003545</v>
      </c>
      <c r="AC1285" s="31">
        <f t="shared" si="810"/>
        <v>362.28044058007185</v>
      </c>
      <c r="AD1285" s="31">
        <f t="shared" si="810"/>
        <v>52.558408891817798</v>
      </c>
      <c r="AE1285" s="31">
        <f t="shared" si="811"/>
        <v>18.542147408800286</v>
      </c>
      <c r="AF1285" s="31">
        <f t="shared" si="812"/>
        <v>7318.0770451600329</v>
      </c>
      <c r="AG1285" s="31">
        <f t="shared" si="813"/>
        <v>0.10560176344692358</v>
      </c>
      <c r="AH1285" s="31">
        <f t="shared" si="814"/>
        <v>0.80763798880867188</v>
      </c>
      <c r="AI1285" s="31">
        <f t="shared" si="814"/>
        <v>2.7539636345223557E-2</v>
      </c>
      <c r="AJ1285" s="31">
        <f t="shared" si="814"/>
        <v>4.9504868334185381E-2</v>
      </c>
      <c r="AK1285" s="31">
        <f t="shared" si="814"/>
        <v>7.1819972060253763E-3</v>
      </c>
      <c r="AL1285" s="31">
        <f t="shared" si="815"/>
        <v>2.5337458589703606E-3</v>
      </c>
      <c r="AM1285" s="31">
        <f t="shared" si="816"/>
        <v>1.0000000000000002</v>
      </c>
      <c r="AN1285" s="31">
        <f>(Z1285*'Propiedades físicas'!$F$4)/1000</f>
        <v>679.58648294680336</v>
      </c>
      <c r="AO1285" s="31">
        <f>(AA1285*'Propiedades físicas'!$F$6)/1000</f>
        <v>189.3678391354666</v>
      </c>
      <c r="AP1285" s="31">
        <f>(AB1285*'Propiedades físicas'!$F$9)/1000</f>
        <v>124.33836355268335</v>
      </c>
      <c r="AQ1285" s="31">
        <f>(AC1285*'Propiedades físicas'!$F$5)/1000</f>
        <v>106.68072133761376</v>
      </c>
      <c r="AR1285" s="31">
        <f>(AD1285*'Propiedades físicas'!$F$8)/1000</f>
        <v>18.633007120327239</v>
      </c>
      <c r="AS1285" s="31">
        <f>(AE1285*'Propiedades físicas'!$F$7)/1000</f>
        <v>1.7075463548764185</v>
      </c>
      <c r="AT1285" s="31">
        <f t="shared" si="817"/>
        <v>1120.3139604477708</v>
      </c>
      <c r="AU1285" s="31">
        <f t="shared" si="818"/>
        <v>0.60660360125761892</v>
      </c>
      <c r="AV1285" s="31">
        <f t="shared" si="821"/>
        <v>0.16903104470802044</v>
      </c>
      <c r="AW1285" s="31">
        <f t="shared" si="821"/>
        <v>0.11098528443132796</v>
      </c>
      <c r="AX1285" s="31">
        <f t="shared" si="821"/>
        <v>9.5223950699476478E-2</v>
      </c>
      <c r="AY1285" s="31">
        <f t="shared" si="821"/>
        <v>1.6631951201322114E-2</v>
      </c>
      <c r="AZ1285" s="31">
        <f t="shared" si="822"/>
        <v>1.5241677022340601E-3</v>
      </c>
      <c r="BA1285" s="31">
        <f t="shared" si="819"/>
        <v>1</v>
      </c>
      <c r="BB1285" s="34">
        <f>AU1285*'Propiedades físicas'!$C$4+'Diseño reactor'!AV1285*'Propiedades físicas'!$C$5+'Diseño reactor'!AW1285*'Propiedades físicas'!$C$8+'Diseño reactor'!AX1285*'Propiedades físicas'!$C$9+'Diseño reactor'!AY1285*'Propiedades físicas'!$C$7+'Diseño reactor'!AZ1285*'Propiedades físicas'!$C$6</f>
        <v>875.70885118758849</v>
      </c>
      <c r="BC1285" s="45">
        <f>AU1285*'Propiedades físicas'!$L$4+'Diseño reactor'!AV1285*'Propiedades físicas'!$L$5+'Diseño reactor'!AW1285*'Propiedades físicas'!$L$8+AX1285*'Propiedades físicas'!$L$9+'Diseño reactor'!AY1285*'Propiedades físicas'!$L$7+'Diseño reactor'!AZ1285*'Propiedades físicas'!$L$6</f>
        <v>2.0581786052630879</v>
      </c>
      <c r="BD1285" s="29">
        <f t="shared" si="798"/>
        <v>2.3635412993522169</v>
      </c>
      <c r="BE1285" s="58">
        <f t="shared" si="799"/>
        <v>42.2375370786866</v>
      </c>
      <c r="BF1285" s="30">
        <f>AU1285*'Propiedades físicas'!$I$4+'Diseño reactor'!AV1285*'Propiedades físicas'!$I$5+'Diseño reactor'!AW1285*'Propiedades físicas'!$I$8+'Diseño reactor'!AX1285*'Propiedades físicas'!$I$9+'Diseño reactor'!AY1285*'Propiedades físicas'!$I$7+'Diseño reactor'!AZ1285*'Propiedades físicas'!$I$6</f>
        <v>1.9822015997698814E-2</v>
      </c>
      <c r="BG1285" s="24">
        <f>AU1285*'Propiedades físicas'!$O$4+'Diseño reactor'!AV1285*'Propiedades físicas'!$O$5+'Diseño reactor'!AW1285*'Propiedades físicas'!$O$8+'Diseño reactor'!AX1285*'Propiedades físicas'!$O$9+'Diseño reactor'!AY1285*'Propiedades físicas'!$O$7+'Diseño reactor'!AZ1285*'Propiedades físicas'!$O$6</f>
        <v>0.15164706109972353</v>
      </c>
      <c r="BH1285" s="54">
        <f t="shared" si="800"/>
        <v>41478.793598851436</v>
      </c>
      <c r="BI1285" s="34">
        <f t="shared" si="820"/>
        <v>269.02762865162265</v>
      </c>
      <c r="BJ1285" s="27">
        <f t="shared" si="801"/>
        <v>4795.9509016689035</v>
      </c>
      <c r="BK1285" s="34">
        <f t="shared" si="802"/>
        <v>559.45527647435267</v>
      </c>
      <c r="BL1285" s="27">
        <f t="shared" si="803"/>
        <v>105.35110605457025</v>
      </c>
      <c r="BM1285" s="34">
        <f t="shared" si="804"/>
        <v>1.1054421768707483</v>
      </c>
      <c r="BN1285" s="45">
        <f t="shared" si="805"/>
        <v>1299.9071543740524</v>
      </c>
      <c r="BO1285" s="45">
        <f t="shared" si="806"/>
        <v>97.56946304091727</v>
      </c>
      <c r="BP1285" s="66">
        <f t="shared" si="807"/>
        <v>6.6902174173661182</v>
      </c>
    </row>
    <row r="1286" spans="8:68">
      <c r="H1286" s="68">
        <v>1281</v>
      </c>
      <c r="I1286" s="31">
        <f>('Propiedades físicas'!$C$10*'Diseño reactor'!H1286)/1000</f>
        <v>1121.1892057293708</v>
      </c>
      <c r="J1286" s="31">
        <f t="shared" si="785"/>
        <v>0.40671101511662955</v>
      </c>
      <c r="K1286" s="31">
        <f>(I1286*1000)/'Propiedades físicas'!$F$10</f>
        <v>7323.7942928515668</v>
      </c>
      <c r="L1286" s="31">
        <f t="shared" si="786"/>
        <v>1046.2563275502237</v>
      </c>
      <c r="M1286" s="31">
        <f t="shared" si="787"/>
        <v>6277.5379653013424</v>
      </c>
      <c r="N1286" s="31">
        <f t="shared" si="788"/>
        <v>0.81674967021875389</v>
      </c>
      <c r="O1286" s="32">
        <f t="shared" si="789"/>
        <v>4.9004980213125231</v>
      </c>
      <c r="P1286" s="33">
        <f t="shared" si="790"/>
        <v>0.60387437582400627</v>
      </c>
      <c r="Q1286" s="31">
        <f t="shared" si="791"/>
        <v>4.6176785358686727</v>
      </c>
      <c r="R1286" s="31">
        <f t="shared" si="792"/>
        <v>0.15739208746365294</v>
      </c>
      <c r="S1286" s="31">
        <f t="shared" si="793"/>
        <v>0.2828194854438501</v>
      </c>
      <c r="T1286" s="31">
        <f t="shared" si="794"/>
        <v>4.1022222813086914E-2</v>
      </c>
      <c r="U1286" s="31">
        <f t="shared" si="795"/>
        <v>1.4460984118007768E-2</v>
      </c>
      <c r="V1286" s="47">
        <f t="shared" si="808"/>
        <v>5.9801151780629748E-4</v>
      </c>
      <c r="W1286" s="31">
        <f t="shared" si="796"/>
        <v>0.26063713541228883</v>
      </c>
      <c r="X1286" s="34">
        <f>(S1286*H1286*'Propiedades físicas'!$F$5*60*24*365)/(1000000)</f>
        <v>56073.139212630587</v>
      </c>
      <c r="Y1286" s="34">
        <f>(U1286*H1286*'Propiedades físicas'!$F$7*60*24*365)/(1000000)</f>
        <v>896.63318510984925</v>
      </c>
      <c r="Z1286" s="31">
        <f t="shared" si="809"/>
        <v>773.56307543055209</v>
      </c>
      <c r="AA1286" s="31">
        <f t="shared" si="810"/>
        <v>5915.2462044477697</v>
      </c>
      <c r="AB1286" s="31">
        <f t="shared" si="810"/>
        <v>201.61926404093941</v>
      </c>
      <c r="AC1286" s="31">
        <f t="shared" si="810"/>
        <v>362.29176085357199</v>
      </c>
      <c r="AD1286" s="31">
        <f t="shared" si="810"/>
        <v>52.549467423564337</v>
      </c>
      <c r="AE1286" s="31">
        <f t="shared" si="811"/>
        <v>18.524520655167951</v>
      </c>
      <c r="AF1286" s="31">
        <f t="shared" si="812"/>
        <v>7323.7942928515649</v>
      </c>
      <c r="AG1286" s="31">
        <f t="shared" si="813"/>
        <v>0.10562326636967305</v>
      </c>
      <c r="AH1286" s="31">
        <f t="shared" si="814"/>
        <v>0.80767508861101989</v>
      </c>
      <c r="AI1286" s="31">
        <f t="shared" si="814"/>
        <v>2.7529345579480727E-2</v>
      </c>
      <c r="AJ1286" s="31">
        <f t="shared" si="814"/>
        <v>4.9467768531837264E-2</v>
      </c>
      <c r="AK1286" s="31">
        <f t="shared" si="814"/>
        <v>7.1751697716108129E-3</v>
      </c>
      <c r="AL1286" s="31">
        <f t="shared" si="815"/>
        <v>2.5293611363783009E-3</v>
      </c>
      <c r="AM1286" s="31">
        <f t="shared" si="816"/>
        <v>1</v>
      </c>
      <c r="AN1286" s="31">
        <f>(Z1286*'Propiedades físicas'!$F$4)/1000</f>
        <v>680.255897272119</v>
      </c>
      <c r="AO1286" s="31">
        <f>(AA1286*'Propiedades físicas'!$F$6)/1000</f>
        <v>189.52448839050655</v>
      </c>
      <c r="AP1286" s="31">
        <f>(AB1286*'Propiedades físicas'!$F$9)/1000</f>
        <v>124.38900495005755</v>
      </c>
      <c r="AQ1286" s="31">
        <f>(AC1286*'Propiedades físicas'!$F$5)/1000</f>
        <v>106.68405481855135</v>
      </c>
      <c r="AR1286" s="31">
        <f>(AD1286*'Propiedades físicas'!$F$8)/1000</f>
        <v>18.629837191002022</v>
      </c>
      <c r="AS1286" s="31">
        <f>(AE1286*'Propiedades físicas'!$F$7)/1000</f>
        <v>1.7059231071344165</v>
      </c>
      <c r="AT1286" s="31">
        <f t="shared" si="817"/>
        <v>1121.189205729371</v>
      </c>
      <c r="AU1286" s="31">
        <f t="shared" si="818"/>
        <v>0.60672711955837089</v>
      </c>
      <c r="AV1286" s="31">
        <f t="shared" si="821"/>
        <v>0.16903880934816398</v>
      </c>
      <c r="AW1286" s="31">
        <f t="shared" si="821"/>
        <v>0.11094381243988016</v>
      </c>
      <c r="AX1286" s="31">
        <f t="shared" si="821"/>
        <v>9.5152588228094651E-2</v>
      </c>
      <c r="AY1286" s="31">
        <f t="shared" si="821"/>
        <v>1.6616140340811335E-2</v>
      </c>
      <c r="AZ1286" s="31">
        <f t="shared" si="822"/>
        <v>1.5215300846788448E-3</v>
      </c>
      <c r="BA1286" s="31">
        <f t="shared" si="819"/>
        <v>0.99999999999999989</v>
      </c>
      <c r="BB1286" s="34">
        <f>AU1286*'Propiedades físicas'!$C$4+'Diseño reactor'!AV1286*'Propiedades físicas'!$C$5+'Diseño reactor'!AW1286*'Propiedades físicas'!$C$8+'Diseño reactor'!AX1286*'Propiedades físicas'!$C$9+'Diseño reactor'!AY1286*'Propiedades físicas'!$C$7+'Diseño reactor'!AZ1286*'Propiedades físicas'!$C$6</f>
        <v>875.70805992842315</v>
      </c>
      <c r="BC1286" s="45">
        <f>AU1286*'Propiedades físicas'!$L$4+'Diseño reactor'!AV1286*'Propiedades físicas'!$L$5+'Diseño reactor'!AW1286*'Propiedades físicas'!$L$8+AX1286*'Propiedades físicas'!$L$9+'Diseño reactor'!AY1286*'Propiedades físicas'!$L$7+'Diseño reactor'!AZ1286*'Propiedades físicas'!$L$6</f>
        <v>2.0582704667654781</v>
      </c>
      <c r="BD1286" s="29">
        <f t="shared" si="798"/>
        <v>2.362073828582774</v>
      </c>
      <c r="BE1286" s="58">
        <f t="shared" si="799"/>
        <v>42.235926020385321</v>
      </c>
      <c r="BF1286" s="30">
        <f>AU1286*'Propiedades físicas'!$I$4+'Diseño reactor'!AV1286*'Propiedades físicas'!$I$5+'Diseño reactor'!AW1286*'Propiedades físicas'!$I$8+'Diseño reactor'!AX1286*'Propiedades físicas'!$I$9+'Diseño reactor'!AY1286*'Propiedades físicas'!$I$7+'Diseño reactor'!AZ1286*'Propiedades físicas'!$I$6</f>
        <v>1.9822380249678046E-2</v>
      </c>
      <c r="BG1286" s="24">
        <f>AU1286*'Propiedades físicas'!$O$4+'Diseño reactor'!AV1286*'Propiedades físicas'!$O$5+'Diseño reactor'!AW1286*'Propiedades físicas'!$O$8+'Diseño reactor'!AX1286*'Propiedades físicas'!$O$9+'Diseño reactor'!AY1286*'Propiedades físicas'!$O$7+'Diseño reactor'!AZ1286*'Propiedades físicas'!$O$6</f>
        <v>0.1516512556421834</v>
      </c>
      <c r="BH1286" s="54">
        <f t="shared" si="800"/>
        <v>41477.993915014107</v>
      </c>
      <c r="BI1286" s="34">
        <f t="shared" si="820"/>
        <v>269.03713837472981</v>
      </c>
      <c r="BJ1286" s="27">
        <f t="shared" si="801"/>
        <v>4795.9457681177155</v>
      </c>
      <c r="BK1286" s="34">
        <f t="shared" si="802"/>
        <v>559.47015209759024</v>
      </c>
      <c r="BL1286" s="27">
        <f t="shared" si="803"/>
        <v>105.35163354337624</v>
      </c>
      <c r="BM1286" s="34">
        <f t="shared" si="804"/>
        <v>1.1054421768707483</v>
      </c>
      <c r="BN1286" s="45">
        <f t="shared" si="805"/>
        <v>1301.0693147391496</v>
      </c>
      <c r="BO1286" s="45">
        <f t="shared" si="806"/>
        <v>97.587962078882398</v>
      </c>
      <c r="BP1286" s="66">
        <f t="shared" si="807"/>
        <v>6.6902113723251864</v>
      </c>
    </row>
    <row r="1287" spans="8:68">
      <c r="H1287" s="68">
        <v>1282</v>
      </c>
      <c r="I1287" s="31">
        <f>('Propiedades físicas'!$C$10*'Diseño reactor'!H1287)/1000</f>
        <v>1122.0644510109703</v>
      </c>
      <c r="J1287" s="31">
        <f t="shared" si="785"/>
        <v>0.40639376783494741</v>
      </c>
      <c r="K1287" s="31">
        <f>(I1287*1000)/'Propiedades físicas'!$F$10</f>
        <v>7329.511540543097</v>
      </c>
      <c r="L1287" s="31">
        <f t="shared" si="786"/>
        <v>1047.0730772204424</v>
      </c>
      <c r="M1287" s="31">
        <f t="shared" si="787"/>
        <v>6282.4384633226546</v>
      </c>
      <c r="N1287" s="31">
        <f t="shared" si="788"/>
        <v>0.81674967021875389</v>
      </c>
      <c r="O1287" s="32">
        <f t="shared" si="789"/>
        <v>4.9004980213125231</v>
      </c>
      <c r="P1287" s="33">
        <f t="shared" si="790"/>
        <v>0.6039971715280501</v>
      </c>
      <c r="Q1287" s="31">
        <f t="shared" si="791"/>
        <v>4.6178903340878437</v>
      </c>
      <c r="R1287" s="31">
        <f t="shared" si="792"/>
        <v>0.15733328353875309</v>
      </c>
      <c r="S1287" s="31">
        <f t="shared" si="793"/>
        <v>0.28260768722467905</v>
      </c>
      <c r="T1287" s="31">
        <f t="shared" si="794"/>
        <v>4.0983241769926203E-2</v>
      </c>
      <c r="U1287" s="31">
        <f t="shared" si="795"/>
        <v>1.4435973382024505E-2</v>
      </c>
      <c r="V1287" s="47">
        <f t="shared" si="808"/>
        <v>5.9813312131903992E-4</v>
      </c>
      <c r="W1287" s="31">
        <f t="shared" si="796"/>
        <v>0.26048678860650321</v>
      </c>
      <c r="X1287" s="34">
        <f>(S1287*H1287*'Propiedades físicas'!$F$5*60*24*365)/(1000000)</f>
        <v>56074.887249845749</v>
      </c>
      <c r="Y1287" s="34">
        <f>(U1287*H1287*'Propiedades físicas'!$F$7*60*24*365)/(1000000)</f>
        <v>895.78116650892309</v>
      </c>
      <c r="Z1287" s="31">
        <f t="shared" si="809"/>
        <v>774.32437389896018</v>
      </c>
      <c r="AA1287" s="31">
        <f t="shared" si="810"/>
        <v>5920.1354083006154</v>
      </c>
      <c r="AB1287" s="31">
        <f t="shared" si="810"/>
        <v>201.70126949668145</v>
      </c>
      <c r="AC1287" s="31">
        <f t="shared" si="810"/>
        <v>362.30305502203856</v>
      </c>
      <c r="AD1287" s="31">
        <f t="shared" si="810"/>
        <v>52.540515949045393</v>
      </c>
      <c r="AE1287" s="31">
        <f t="shared" si="811"/>
        <v>18.506917875755416</v>
      </c>
      <c r="AF1287" s="31">
        <f t="shared" si="812"/>
        <v>7329.511540543097</v>
      </c>
      <c r="AG1287" s="31">
        <f t="shared" si="813"/>
        <v>0.10564474448478525</v>
      </c>
      <c r="AH1287" s="31">
        <f t="shared" si="814"/>
        <v>0.80771213409699461</v>
      </c>
      <c r="AI1287" s="31">
        <f t="shared" si="814"/>
        <v>2.7519060223996309E-2</v>
      </c>
      <c r="AJ1287" s="31">
        <f t="shared" si="814"/>
        <v>4.9430723045862462E-2</v>
      </c>
      <c r="AK1287" s="31">
        <f t="shared" si="814"/>
        <v>7.1683516232177568E-3</v>
      </c>
      <c r="AL1287" s="31">
        <f t="shared" si="815"/>
        <v>2.5249865251435436E-3</v>
      </c>
      <c r="AM1287" s="31">
        <f t="shared" si="816"/>
        <v>0.99999999999999989</v>
      </c>
      <c r="AN1287" s="31">
        <f>(Z1287*'Propiedades físicas'!$F$4)/1000</f>
        <v>680.92536791926761</v>
      </c>
      <c r="AO1287" s="31">
        <f>(AA1287*'Propiedades físicas'!$F$6)/1000</f>
        <v>189.68113848195173</v>
      </c>
      <c r="AP1287" s="31">
        <f>(AB1287*'Propiedades físicas'!$F$9)/1000</f>
        <v>124.4395982159776</v>
      </c>
      <c r="AQ1287" s="31">
        <f>(AC1287*'Propiedades físicas'!$F$5)/1000</f>
        <v>106.68738061233971</v>
      </c>
      <c r="AR1287" s="31">
        <f>(AD1287*'Propiedades físicas'!$F$8)/1000</f>
        <v>18.626663714255567</v>
      </c>
      <c r="AS1287" s="31">
        <f>(AE1287*'Propiedades físicas'!$F$7)/1000</f>
        <v>1.7043020671783162</v>
      </c>
      <c r="AT1287" s="31">
        <f t="shared" si="817"/>
        <v>1122.0644510109705</v>
      </c>
      <c r="AU1287" s="31">
        <f t="shared" si="818"/>
        <v>0.60685049535769509</v>
      </c>
      <c r="AV1287" s="31">
        <f t="shared" si="821"/>
        <v>0.16904656262040085</v>
      </c>
      <c r="AW1287" s="31">
        <f t="shared" si="821"/>
        <v>0.11090236225188185</v>
      </c>
      <c r="AX1287" s="31">
        <f t="shared" si="821"/>
        <v>9.5081330235723349E-2</v>
      </c>
      <c r="AY1287" s="31">
        <f t="shared" si="821"/>
        <v>1.66003509847167E-2</v>
      </c>
      <c r="AZ1287" s="31">
        <f t="shared" si="822"/>
        <v>1.5188985495822049E-3</v>
      </c>
      <c r="BA1287" s="31">
        <f t="shared" si="819"/>
        <v>1.0000000000000002</v>
      </c>
      <c r="BB1287" s="34">
        <f>AU1287*'Propiedades físicas'!$C$4+'Diseño reactor'!AV1287*'Propiedades físicas'!$C$5+'Diseño reactor'!AW1287*'Propiedades físicas'!$C$8+'Diseño reactor'!AX1287*'Propiedades físicas'!$C$9+'Diseño reactor'!AY1287*'Propiedades físicas'!$C$7+'Diseño reactor'!AZ1287*'Propiedades físicas'!$C$6</f>
        <v>875.70727037996392</v>
      </c>
      <c r="BC1287" s="45">
        <f>AU1287*'Propiedades físicas'!$L$4+'Diseño reactor'!AV1287*'Propiedades físicas'!$L$5+'Diseño reactor'!AW1287*'Propiedades físicas'!$L$8+AX1287*'Propiedades físicas'!$L$9+'Diseño reactor'!AY1287*'Propiedades físicas'!$L$7+'Diseño reactor'!AZ1287*'Propiedades físicas'!$L$6</f>
        <v>2.0583622171568234</v>
      </c>
      <c r="BD1287" s="29">
        <f t="shared" si="798"/>
        <v>2.3606081828477565</v>
      </c>
      <c r="BE1287" s="58">
        <f t="shared" si="799"/>
        <v>42.234317021192879</v>
      </c>
      <c r="BF1287" s="30">
        <f>AU1287*'Propiedades físicas'!$I$4+'Diseño reactor'!AV1287*'Propiedades físicas'!$I$5+'Diseño reactor'!AW1287*'Propiedades físicas'!$I$8+'Diseño reactor'!AX1287*'Propiedades físicas'!$I$9+'Diseño reactor'!AY1287*'Propiedades físicas'!$I$7+'Diseño reactor'!AZ1287*'Propiedades físicas'!$I$6</f>
        <v>1.9822743714600865E-2</v>
      </c>
      <c r="BG1287" s="24">
        <f>AU1287*'Propiedades físicas'!$O$4+'Diseño reactor'!AV1287*'Propiedades físicas'!$O$5+'Diseño reactor'!AW1287*'Propiedades físicas'!$O$8+'Diseño reactor'!AX1287*'Propiedades físicas'!$O$9+'Diseño reactor'!AY1287*'Propiedades físicas'!$O$7+'Diseño reactor'!AZ1287*'Propiedades físicas'!$O$6</f>
        <v>0.15165544560409758</v>
      </c>
      <c r="BH1287" s="54">
        <f t="shared" si="800"/>
        <v>41477.195988432381</v>
      </c>
      <c r="BI1287" s="34">
        <f t="shared" si="820"/>
        <v>269.04663093360682</v>
      </c>
      <c r="BJ1287" s="27">
        <f t="shared" si="801"/>
        <v>4795.9406648571958</v>
      </c>
      <c r="BK1287" s="34">
        <f t="shared" si="802"/>
        <v>559.48501432286923</v>
      </c>
      <c r="BL1287" s="27">
        <f t="shared" si="803"/>
        <v>105.35216053435414</v>
      </c>
      <c r="BM1287" s="34">
        <f t="shared" si="804"/>
        <v>1.1054421768707483</v>
      </c>
      <c r="BN1287" s="45">
        <f t="shared" si="805"/>
        <v>1302.2315465444469</v>
      </c>
      <c r="BO1287" s="45">
        <f t="shared" si="806"/>
        <v>97.606439780847722</v>
      </c>
      <c r="BP1287" s="66">
        <f t="shared" si="807"/>
        <v>6.6902053403536623</v>
      </c>
    </row>
    <row r="1288" spans="8:68">
      <c r="H1288" s="68">
        <v>1283</v>
      </c>
      <c r="I1288" s="31">
        <f>('Propiedades físicas'!$C$10*'Diseño reactor'!H1288)/1000</f>
        <v>1122.9396962925703</v>
      </c>
      <c r="J1288" s="31">
        <f t="shared" si="785"/>
        <v>0.4060770150930651</v>
      </c>
      <c r="K1288" s="31">
        <f>(I1288*1000)/'Propiedades físicas'!$F$10</f>
        <v>7335.2287882346291</v>
      </c>
      <c r="L1288" s="31">
        <f t="shared" si="786"/>
        <v>1047.8898268906612</v>
      </c>
      <c r="M1288" s="31">
        <f t="shared" si="787"/>
        <v>6287.3389613439676</v>
      </c>
      <c r="N1288" s="31">
        <f t="shared" si="788"/>
        <v>0.81674967021875389</v>
      </c>
      <c r="O1288" s="32">
        <f t="shared" si="789"/>
        <v>4.9004980213125231</v>
      </c>
      <c r="P1288" s="33">
        <f t="shared" si="790"/>
        <v>0.60411982564598943</v>
      </c>
      <c r="Q1288" s="31">
        <f t="shared" si="791"/>
        <v>4.6181018224343653</v>
      </c>
      <c r="R1288" s="31">
        <f t="shared" si="792"/>
        <v>0.15727451055600419</v>
      </c>
      <c r="S1288" s="31">
        <f t="shared" si="793"/>
        <v>0.28239619887815848</v>
      </c>
      <c r="T1288" s="31">
        <f t="shared" si="794"/>
        <v>4.0944313728126833E-2</v>
      </c>
      <c r="U1288" s="31">
        <f t="shared" si="795"/>
        <v>1.4411020288633553E-2</v>
      </c>
      <c r="V1288" s="47">
        <f t="shared" si="808"/>
        <v>5.9825458462030019E-4</v>
      </c>
      <c r="W1288" s="31">
        <f t="shared" si="796"/>
        <v>0.26033661515383882</v>
      </c>
      <c r="X1288" s="34">
        <f>(S1288*H1288*'Propiedades físicas'!$F$5*60*24*365)/(1000000)</f>
        <v>56076.631258335125</v>
      </c>
      <c r="Y1288" s="34">
        <f>(U1288*H1288*'Propiedades físicas'!$F$7*60*24*365)/(1000000)</f>
        <v>894.93030637226741</v>
      </c>
      <c r="Z1288" s="31">
        <f t="shared" si="809"/>
        <v>775.08573630380442</v>
      </c>
      <c r="AA1288" s="31">
        <f t="shared" si="810"/>
        <v>5925.0246381832903</v>
      </c>
      <c r="AB1288" s="31">
        <f t="shared" si="810"/>
        <v>201.78319704335337</v>
      </c>
      <c r="AC1288" s="31">
        <f t="shared" si="810"/>
        <v>362.3143231606773</v>
      </c>
      <c r="AD1288" s="31">
        <f t="shared" si="810"/>
        <v>52.531554513186727</v>
      </c>
      <c r="AE1288" s="31">
        <f t="shared" si="811"/>
        <v>18.489339030316849</v>
      </c>
      <c r="AF1288" s="31">
        <f t="shared" si="812"/>
        <v>7335.2287882346291</v>
      </c>
      <c r="AG1288" s="31">
        <f t="shared" si="813"/>
        <v>0.10566619783516588</v>
      </c>
      <c r="AH1288" s="31">
        <f t="shared" si="814"/>
        <v>0.80774912538334975</v>
      </c>
      <c r="AI1288" s="31">
        <f t="shared" si="814"/>
        <v>2.7508780280582984E-2</v>
      </c>
      <c r="AJ1288" s="31">
        <f t="shared" si="814"/>
        <v>4.9393731759507335E-2</v>
      </c>
      <c r="AK1288" s="31">
        <f t="shared" si="814"/>
        <v>7.1615427452576437E-3</v>
      </c>
      <c r="AL1288" s="31">
        <f t="shared" si="815"/>
        <v>2.5206219961363581E-3</v>
      </c>
      <c r="AM1288" s="31">
        <f t="shared" si="816"/>
        <v>0.99999999999999989</v>
      </c>
      <c r="AN1288" s="31">
        <f>(Z1288*'Propiedades físicas'!$F$4)/1000</f>
        <v>681.59489479083948</v>
      </c>
      <c r="AO1288" s="31">
        <f>(AA1288*'Propiedades físicas'!$F$6)/1000</f>
        <v>189.83778940739262</v>
      </c>
      <c r="AP1288" s="31">
        <f>(AB1288*'Propiedades físicas'!$F$9)/1000</f>
        <v>124.49014341589685</v>
      </c>
      <c r="AQ1288" s="31">
        <f>(AC1288*'Propiedades físicas'!$F$5)/1000</f>
        <v>106.69069874112465</v>
      </c>
      <c r="AR1288" s="31">
        <f>(AD1288*'Propiedades físicas'!$F$8)/1000</f>
        <v>18.623486706014951</v>
      </c>
      <c r="AS1288" s="31">
        <f>(AE1288*'Propiedades físicas'!$F$7)/1000</f>
        <v>1.7026832313018787</v>
      </c>
      <c r="AT1288" s="31">
        <f t="shared" si="817"/>
        <v>1122.9396962925705</v>
      </c>
      <c r="AU1288" s="31">
        <f t="shared" si="818"/>
        <v>0.60697372890205215</v>
      </c>
      <c r="AV1288" s="31">
        <f t="shared" si="821"/>
        <v>0.1690543045491664</v>
      </c>
      <c r="AW1288" s="31">
        <f t="shared" si="821"/>
        <v>0.11086093387463811</v>
      </c>
      <c r="AX1288" s="31">
        <f t="shared" si="821"/>
        <v>9.5010176497783608E-2</v>
      </c>
      <c r="AY1288" s="31">
        <f t="shared" si="821"/>
        <v>1.658458309693844E-2</v>
      </c>
      <c r="AZ1288" s="31">
        <f t="shared" si="822"/>
        <v>1.5162730794212318E-3</v>
      </c>
      <c r="BA1288" s="31">
        <f t="shared" si="819"/>
        <v>1</v>
      </c>
      <c r="BB1288" s="34">
        <f>AU1288*'Propiedades físicas'!$C$4+'Diseño reactor'!AV1288*'Propiedades físicas'!$C$5+'Diseño reactor'!AW1288*'Propiedades físicas'!$C$8+'Diseño reactor'!AX1288*'Propiedades físicas'!$C$9+'Diseño reactor'!AY1288*'Propiedades físicas'!$C$7+'Diseño reactor'!AZ1288*'Propiedades físicas'!$C$6</f>
        <v>875.70648253753689</v>
      </c>
      <c r="BC1288" s="45">
        <f>AU1288*'Propiedades físicas'!$L$4+'Diseño reactor'!AV1288*'Propiedades físicas'!$L$5+'Diseño reactor'!AW1288*'Propiedades físicas'!$L$8+AX1288*'Propiedades físicas'!$L$9+'Diseño reactor'!AY1288*'Propiedades físicas'!$L$7+'Diseño reactor'!AZ1288*'Propiedades físicas'!$L$6</f>
        <v>2.0584538566358774</v>
      </c>
      <c r="BD1288" s="29">
        <f t="shared" si="798"/>
        <v>2.3591443587411596</v>
      </c>
      <c r="BE1288" s="58">
        <f t="shared" si="799"/>
        <v>42.232710077136581</v>
      </c>
      <c r="BF1288" s="30">
        <f>AU1288*'Propiedades físicas'!$I$4+'Diseño reactor'!AV1288*'Propiedades físicas'!$I$5+'Diseño reactor'!AW1288*'Propiedades físicas'!$I$8+'Diseño reactor'!AX1288*'Propiedades físicas'!$I$9+'Diseño reactor'!AY1288*'Propiedades físicas'!$I$7+'Diseño reactor'!AZ1288*'Propiedades físicas'!$I$6</f>
        <v>1.9823106394562983E-2</v>
      </c>
      <c r="BG1288" s="24">
        <f>AU1288*'Propiedades físicas'!$O$4+'Diseño reactor'!AV1288*'Propiedades físicas'!$O$5+'Diseño reactor'!AW1288*'Propiedades físicas'!$O$8+'Diseño reactor'!AX1288*'Propiedades físicas'!$O$9+'Diseño reactor'!AY1288*'Propiedades físicas'!$O$7+'Diseño reactor'!AZ1288*'Propiedades físicas'!$O$6</f>
        <v>0.15165963099255772</v>
      </c>
      <c r="BH1288" s="54">
        <f t="shared" si="800"/>
        <v>41476.399814308279</v>
      </c>
      <c r="BI1288" s="34">
        <f t="shared" si="820"/>
        <v>269.05610637015121</v>
      </c>
      <c r="BJ1288" s="27">
        <f t="shared" si="801"/>
        <v>4795.9355917850207</v>
      </c>
      <c r="BK1288" s="34">
        <f t="shared" si="802"/>
        <v>559.49986316476168</v>
      </c>
      <c r="BL1288" s="27">
        <f t="shared" si="803"/>
        <v>105.35268702808351</v>
      </c>
      <c r="BM1288" s="34">
        <f t="shared" si="804"/>
        <v>1.1054421768707483</v>
      </c>
      <c r="BN1288" s="45">
        <f t="shared" si="805"/>
        <v>1303.3938496614787</v>
      </c>
      <c r="BO1288" s="45">
        <f t="shared" si="806"/>
        <v>97.624896183701466</v>
      </c>
      <c r="BP1288" s="66">
        <f t="shared" si="807"/>
        <v>6.6901993214158377</v>
      </c>
    </row>
    <row r="1289" spans="8:68">
      <c r="H1289" s="68">
        <v>1284</v>
      </c>
      <c r="I1289" s="31">
        <f>('Propiedades físicas'!$C$10*'Diseño reactor'!H1289)/1000</f>
        <v>1123.81494157417</v>
      </c>
      <c r="J1289" s="31">
        <f t="shared" si="785"/>
        <v>0.40576075573551601</v>
      </c>
      <c r="K1289" s="31">
        <f>(I1289*1000)/'Propiedades físicas'!$F$10</f>
        <v>7340.9460359261593</v>
      </c>
      <c r="L1289" s="31">
        <f t="shared" si="786"/>
        <v>1048.7065765608797</v>
      </c>
      <c r="M1289" s="31">
        <f t="shared" si="787"/>
        <v>6292.2394593652789</v>
      </c>
      <c r="N1289" s="31">
        <f t="shared" si="788"/>
        <v>0.81674967021875367</v>
      </c>
      <c r="O1289" s="32">
        <f t="shared" si="789"/>
        <v>4.9004980213125222</v>
      </c>
      <c r="P1289" s="33">
        <f t="shared" si="790"/>
        <v>0.60424233842256048</v>
      </c>
      <c r="Q1289" s="31">
        <f t="shared" si="791"/>
        <v>4.6183130015738652</v>
      </c>
      <c r="R1289" s="31">
        <f t="shared" si="792"/>
        <v>0.15721576852559879</v>
      </c>
      <c r="S1289" s="31">
        <f t="shared" si="793"/>
        <v>0.28218501973865601</v>
      </c>
      <c r="T1289" s="31">
        <f t="shared" si="794"/>
        <v>4.0905438598725974E-2</v>
      </c>
      <c r="U1289" s="31">
        <f t="shared" si="795"/>
        <v>1.4386124671868422E-2</v>
      </c>
      <c r="V1289" s="47">
        <f t="shared" si="808"/>
        <v>5.9837590795243855E-4</v>
      </c>
      <c r="W1289" s="31">
        <f t="shared" si="796"/>
        <v>0.2601866147546486</v>
      </c>
      <c r="X1289" s="34">
        <f>(S1289*H1289*'Propiedades físicas'!$F$5*60*24*365)/(1000000)</f>
        <v>56078.371249698372</v>
      </c>
      <c r="Y1289" s="34">
        <f>(U1289*H1289*'Propiedades físicas'!$F$7*60*24*365)/(1000000)</f>
        <v>894.08060275539924</v>
      </c>
      <c r="Z1289" s="31">
        <f t="shared" si="809"/>
        <v>775.8471625345677</v>
      </c>
      <c r="AA1289" s="31">
        <f t="shared" si="810"/>
        <v>5929.9138940208431</v>
      </c>
      <c r="AB1289" s="31">
        <f t="shared" si="810"/>
        <v>201.86504678686885</v>
      </c>
      <c r="AC1289" s="31">
        <f t="shared" si="810"/>
        <v>362.32556534443432</v>
      </c>
      <c r="AD1289" s="31">
        <f t="shared" si="810"/>
        <v>52.52258316076415</v>
      </c>
      <c r="AE1289" s="31">
        <f t="shared" si="811"/>
        <v>18.471784078679054</v>
      </c>
      <c r="AF1289" s="31">
        <f t="shared" si="812"/>
        <v>7340.9460359261566</v>
      </c>
      <c r="AG1289" s="31">
        <f t="shared" si="813"/>
        <v>0.10568762646362165</v>
      </c>
      <c r="AH1289" s="31">
        <f t="shared" si="814"/>
        <v>0.80778606258651064</v>
      </c>
      <c r="AI1289" s="31">
        <f t="shared" si="814"/>
        <v>2.7498505751023535E-2</v>
      </c>
      <c r="AJ1289" s="31">
        <f t="shared" si="814"/>
        <v>4.9356794556346603E-2</v>
      </c>
      <c r="AK1289" s="31">
        <f t="shared" si="814"/>
        <v>7.1547431221700483E-3</v>
      </c>
      <c r="AL1289" s="31">
        <f t="shared" si="815"/>
        <v>2.5162675203276572E-3</v>
      </c>
      <c r="AM1289" s="31">
        <f t="shared" si="816"/>
        <v>1</v>
      </c>
      <c r="AN1289" s="31">
        <f>(Z1289*'Propiedades físicas'!$F$4)/1000</f>
        <v>682.26447778964814</v>
      </c>
      <c r="AO1289" s="31">
        <f>(AA1289*'Propiedades físicas'!$F$6)/1000</f>
        <v>189.99444116442783</v>
      </c>
      <c r="AP1289" s="31">
        <f>(AB1289*'Propiedades físicas'!$F$9)/1000</f>
        <v>124.54064061515871</v>
      </c>
      <c r="AQ1289" s="31">
        <f>(AC1289*'Propiedades físicas'!$F$5)/1000</f>
        <v>106.69400922697558</v>
      </c>
      <c r="AR1289" s="31">
        <f>(AD1289*'Propiedades físicas'!$F$8)/1000</f>
        <v>18.620306182154099</v>
      </c>
      <c r="AS1289" s="31">
        <f>(AE1289*'Propiedades físicas'!$F$7)/1000</f>
        <v>1.7010665958055542</v>
      </c>
      <c r="AT1289" s="31">
        <f t="shared" si="817"/>
        <v>1123.8149415741698</v>
      </c>
      <c r="AU1289" s="31">
        <f t="shared" si="818"/>
        <v>0.60709682043733526</v>
      </c>
      <c r="AV1289" s="31">
        <f t="shared" si="821"/>
        <v>0.16906203515882737</v>
      </c>
      <c r="AW1289" s="31">
        <f t="shared" si="821"/>
        <v>0.11081952731533357</v>
      </c>
      <c r="AX1289" s="31">
        <f t="shared" si="821"/>
        <v>9.4939126790328371E-2</v>
      </c>
      <c r="AY1289" s="31">
        <f t="shared" si="821"/>
        <v>1.6568836641441997E-2</v>
      </c>
      <c r="AZ1289" s="31">
        <f t="shared" si="822"/>
        <v>1.5136536567335601E-3</v>
      </c>
      <c r="BA1289" s="31">
        <f t="shared" si="819"/>
        <v>1</v>
      </c>
      <c r="BB1289" s="34">
        <f>AU1289*'Propiedades físicas'!$C$4+'Diseño reactor'!AV1289*'Propiedades físicas'!$C$5+'Diseño reactor'!AW1289*'Propiedades físicas'!$C$8+'Diseño reactor'!AX1289*'Propiedades físicas'!$C$9+'Diseño reactor'!AY1289*'Propiedades físicas'!$C$7+'Diseño reactor'!AZ1289*'Propiedades físicas'!$C$6</f>
        <v>875.70569639648545</v>
      </c>
      <c r="BC1289" s="45">
        <f>AU1289*'Propiedades físicas'!$L$4+'Diseño reactor'!AV1289*'Propiedades físicas'!$L$5+'Diseño reactor'!AW1289*'Propiedades físicas'!$L$8+AX1289*'Propiedades físicas'!$L$9+'Diseño reactor'!AY1289*'Propiedades físicas'!$L$7+'Diseño reactor'!AZ1289*'Propiedades físicas'!$L$6</f>
        <v>2.0585453854009264</v>
      </c>
      <c r="BD1289" s="29">
        <f t="shared" si="798"/>
        <v>2.35768235286544</v>
      </c>
      <c r="BE1289" s="58">
        <f t="shared" si="799"/>
        <v>42.231105184254012</v>
      </c>
      <c r="BF1289" s="30">
        <f>AU1289*'Propiedades físicas'!$I$4+'Diseño reactor'!AV1289*'Propiedades físicas'!$I$5+'Diseño reactor'!AW1289*'Propiedades físicas'!$I$8+'Diseño reactor'!AX1289*'Propiedades físicas'!$I$9+'Diseño reactor'!AY1289*'Propiedades físicas'!$I$7+'Diseño reactor'!AZ1289*'Propiedades físicas'!$I$6</f>
        <v>1.9823468291653365E-2</v>
      </c>
      <c r="BG1289" s="24">
        <f>AU1289*'Propiedades físicas'!$O$4+'Diseño reactor'!AV1289*'Propiedades físicas'!$O$5+'Diseño reactor'!AW1289*'Propiedades físicas'!$O$8+'Diseño reactor'!AX1289*'Propiedades físicas'!$O$9+'Diseño reactor'!AY1289*'Propiedades físicas'!$O$7+'Diseño reactor'!AZ1289*'Propiedades físicas'!$O$6</f>
        <v>0.15166381181464211</v>
      </c>
      <c r="BH1289" s="54">
        <f t="shared" si="800"/>
        <v>41475.60538785984</v>
      </c>
      <c r="BI1289" s="34">
        <f t="shared" si="820"/>
        <v>269.06556472613283</v>
      </c>
      <c r="BJ1289" s="27">
        <f t="shared" si="801"/>
        <v>4795.9305487992715</v>
      </c>
      <c r="BK1289" s="34">
        <f t="shared" si="802"/>
        <v>559.51469863783529</v>
      </c>
      <c r="BL1289" s="27">
        <f t="shared" si="803"/>
        <v>105.35321302514365</v>
      </c>
      <c r="BM1289" s="34">
        <f t="shared" si="804"/>
        <v>1.1054421768707483</v>
      </c>
      <c r="BN1289" s="45">
        <f t="shared" si="805"/>
        <v>1304.5562239620883</v>
      </c>
      <c r="BO1289" s="45">
        <f t="shared" si="806"/>
        <v>97.643331324246788</v>
      </c>
      <c r="BP1289" s="66">
        <f t="shared" si="807"/>
        <v>6.6901933154761384</v>
      </c>
    </row>
    <row r="1290" spans="8:68">
      <c r="H1290" s="68">
        <v>1285</v>
      </c>
      <c r="I1290" s="31">
        <f>('Propiedades físicas'!$C$10*'Diseño reactor'!H1290)/1000</f>
        <v>1124.69018685577</v>
      </c>
      <c r="J1290" s="31">
        <f t="shared" ref="J1290:J1353" si="823">$F$7/I1290</f>
        <v>0.40544498861042993</v>
      </c>
      <c r="K1290" s="31">
        <f>(I1290*1000)/'Propiedades físicas'!$F$10</f>
        <v>7346.6632836176914</v>
      </c>
      <c r="L1290" s="31">
        <f t="shared" ref="L1290:L1353" si="824">K1290*$I$5</f>
        <v>1049.5233262310987</v>
      </c>
      <c r="M1290" s="31">
        <f t="shared" ref="M1290:M1353" si="825">$I$6*K1290</f>
        <v>6297.139957386592</v>
      </c>
      <c r="N1290" s="31">
        <f t="shared" ref="N1290:N1353" si="826">L1290/H1290</f>
        <v>0.81674967021875389</v>
      </c>
      <c r="O1290" s="32">
        <f t="shared" ref="O1290:O1353" si="827">M1290/H1290</f>
        <v>4.9004980213125231</v>
      </c>
      <c r="P1290" s="33">
        <f t="shared" ref="P1290:P1353" si="828">(H1290*$C$5*N1290)/(H1290*$C$5+$F$7*1000*$C$4)</f>
        <v>0.60436471010193693</v>
      </c>
      <c r="Q1290" s="31">
        <f t="shared" ref="Q1290:Q1353" si="829">((H1290^3)*($C$5^3)*O1290+3*(H1290^2)*($C$5^2)*O1290*$F$7*1000*$C$4+3*H1290*$C$5*O1290*(($F$7*1000)^2)*($C$4^2)+O1290*(($F$7*1000)^3)*($C$4^3)-3*N1290*(($F$7*1000)^3)*($C$4^3)-3*(($F$7*1000)^2)*($C$4^2)*H1290*$C$5*N1290-$F$7*1000*$C$4*(H1290^2)*($C$5^2)*N1290)/(3*(($F$7*1000)^2)*($C$4^2)*H1290*$C$5+(($F$7*1000)^3)*($C$4^3)+3*(H1290^2)*($C$5^2)*$F$7*1000*$C$4+(H1290^3)*($C$5^3))</f>
        <v>4.6185238721701127</v>
      </c>
      <c r="R1290" s="31">
        <f t="shared" ref="R1290:R1353" si="830">($F$7*1000*$C$4*H1290*$C$5*N1290)/((H1290^2)*($C$5^2)+2*$F$7*1000*$C$4*H1290*$C$5+(($F$7*1000)^2)*($C$4^2))</f>
        <v>0.15715705745755951</v>
      </c>
      <c r="S1290" s="31">
        <f t="shared" ref="S1290:S1353" si="831">(N1290*$F$7*1000*$C$4*(3*(($F$7*1000)^2)*($C$4^2)+3*$F$7*1000*$C$4*H1290*$C$5+(H1290^2)*($C$5^2)))/(3*(($F$7*1000)^2)*($C$4^2)*H1290*$C$5+(($F$7*1000)^3)*($C$4^3)+3*(H1290^2)*($C$5^2)*$F$7*1000*$C$4+(H1290^3)*($C$5^3))</f>
        <v>0.28197414914240998</v>
      </c>
      <c r="T1290" s="31">
        <f t="shared" ref="T1290:T1353" si="832">((($F$7*1000)^2)*($C$4^2)*H1290*$C$5*N1290)/(3*(($F$7*1000)^2)*($C$4^2)*H1290*$C$5+(($F$7*1000)^3)*($C$4^3)+3*(H1290^2)*($C$5^2)*$F$7*1000*$C$4+(H1290^3)*($C$5^3))</f>
        <v>4.0866616292921605E-2</v>
      </c>
      <c r="U1290" s="31">
        <f t="shared" ref="U1290:U1353" si="833">((($F$7*1000)^3)*($C$4^3)*N1290)/(3*(($F$7*1000)^2)*($C$4^2)*H1290*$C$5+(($F$7*1000)^3)*($C$4^3)+3*(H1290^2)*($C$5^2)*$F$7*1000*$C$4+(H1290^3)*($C$5^3))</f>
        <v>1.4361286366335761E-2</v>
      </c>
      <c r="V1290" s="47">
        <f t="shared" si="808"/>
        <v>5.984970915572579E-4</v>
      </c>
      <c r="W1290" s="31">
        <f t="shared" ref="W1290:W1353" si="834">($F$7*1000*$C$4)/(H1290*$C$5+$F$7*1000*$C$4)</f>
        <v>0.26003678710997558</v>
      </c>
      <c r="X1290" s="34">
        <f>(S1290*H1290*'Propiedades físicas'!$F$5*60*24*365)/(1000000)</f>
        <v>56080.107235495088</v>
      </c>
      <c r="Y1290" s="34">
        <f>(U1290*H1290*'Propiedades físicas'!$F$7*60*24*365)/(1000000)</f>
        <v>893.23205371735025</v>
      </c>
      <c r="Z1290" s="31">
        <f t="shared" si="809"/>
        <v>776.60865248098901</v>
      </c>
      <c r="AA1290" s="31">
        <f t="shared" si="810"/>
        <v>5934.8031757385952</v>
      </c>
      <c r="AB1290" s="31">
        <f t="shared" si="810"/>
        <v>201.94681883296397</v>
      </c>
      <c r="AC1290" s="31">
        <f t="shared" si="810"/>
        <v>362.33678164799682</v>
      </c>
      <c r="AD1290" s="31">
        <f t="shared" ref="AD1290:AD1321" si="835">T1290*$H1290</f>
        <v>52.513601936404264</v>
      </c>
      <c r="AE1290" s="31">
        <f t="shared" si="811"/>
        <v>18.454252980741455</v>
      </c>
      <c r="AF1290" s="31">
        <f t="shared" si="812"/>
        <v>7346.6632836176905</v>
      </c>
      <c r="AG1290" s="31">
        <f t="shared" si="813"/>
        <v>0.10570903041286063</v>
      </c>
      <c r="AH1290" s="31">
        <f t="shared" si="814"/>
        <v>0.80782294582257508</v>
      </c>
      <c r="AI1290" s="31">
        <f t="shared" si="814"/>
        <v>2.7488236637070979E-2</v>
      </c>
      <c r="AJ1290" s="31">
        <f t="shared" si="814"/>
        <v>4.9319911320282073E-2</v>
      </c>
      <c r="AK1290" s="31">
        <f t="shared" ref="AK1290:AL1353" si="836">AD1290/$AF1290</f>
        <v>7.1479527384226572E-3</v>
      </c>
      <c r="AL1290" s="31">
        <f t="shared" si="815"/>
        <v>2.5119230687885965E-3</v>
      </c>
      <c r="AM1290" s="31">
        <f t="shared" si="816"/>
        <v>0.99999999999999989</v>
      </c>
      <c r="AN1290" s="31">
        <f>(Z1290*'Propiedades físicas'!$F$4)/1000</f>
        <v>682.93411681873215</v>
      </c>
      <c r="AO1290" s="31">
        <f>(AA1290*'Propiedades físicas'!$F$6)/1000</f>
        <v>190.15109375066459</v>
      </c>
      <c r="AP1290" s="31">
        <f>(AB1290*'Propiedades físicas'!$F$9)/1000</f>
        <v>124.59108987899711</v>
      </c>
      <c r="AQ1290" s="31">
        <f>(AC1290*'Propiedades físicas'!$F$5)/1000</f>
        <v>106.69731209188564</v>
      </c>
      <c r="AR1290" s="31">
        <f>(AD1290*'Propiedades físicas'!$F$8)/1000</f>
        <v>18.617122158494031</v>
      </c>
      <c r="AS1290" s="31">
        <f>(AE1290*'Propiedades físicas'!$F$7)/1000</f>
        <v>1.6994521569964807</v>
      </c>
      <c r="AT1290" s="31">
        <f t="shared" si="817"/>
        <v>1124.6901868557702</v>
      </c>
      <c r="AU1290" s="31">
        <f t="shared" si="818"/>
        <v>0.6072197702088703</v>
      </c>
      <c r="AV1290" s="31">
        <f t="shared" si="821"/>
        <v>0.169069754473682</v>
      </c>
      <c r="AW1290" s="31">
        <f t="shared" si="821"/>
        <v>0.11077814258103295</v>
      </c>
      <c r="AX1290" s="31">
        <f t="shared" si="821"/>
        <v>9.4868180890039594E-2</v>
      </c>
      <c r="AY1290" s="31">
        <f t="shared" si="821"/>
        <v>1.655311158225788E-2</v>
      </c>
      <c r="AZ1290" s="31">
        <f t="shared" si="822"/>
        <v>1.5110402641171242E-3</v>
      </c>
      <c r="BA1290" s="31">
        <f t="shared" si="819"/>
        <v>0.99999999999999978</v>
      </c>
      <c r="BB1290" s="34">
        <f>AU1290*'Propiedades físicas'!$C$4+'Diseño reactor'!AV1290*'Propiedades físicas'!$C$5+'Diseño reactor'!AW1290*'Propiedades físicas'!$C$8+'Diseño reactor'!AX1290*'Propiedades físicas'!$C$9+'Diseño reactor'!AY1290*'Propiedades físicas'!$C$7+'Diseño reactor'!AZ1290*'Propiedades físicas'!$C$6</f>
        <v>875.70491195216687</v>
      </c>
      <c r="BC1290" s="45">
        <f>AU1290*'Propiedades físicas'!$L$4+'Diseño reactor'!AV1290*'Propiedades físicas'!$L$5+'Diseño reactor'!AW1290*'Propiedades físicas'!$L$8+AX1290*'Propiedades físicas'!$L$9+'Diseño reactor'!AY1290*'Propiedades físicas'!$L$7+'Diseño reactor'!AZ1290*'Propiedades físicas'!$L$6</f>
        <v>2.058636803649788</v>
      </c>
      <c r="BD1290" s="29">
        <f t="shared" ref="BD1290:BD1353" si="837">((-$F$19)*V1290*($F$7*1000))/(H1290*(BB1290/1000)*BC1290)</f>
        <v>2.3562221618315085</v>
      </c>
      <c r="BE1290" s="58">
        <f t="shared" ref="BE1290:BE1353" si="838">BD1290+$F$20+((BP1290*60)/(H1290*(BB1290/1000)*BC1290))</f>
        <v>42.229502338593029</v>
      </c>
      <c r="BF1290" s="30">
        <f>AU1290*'Propiedades físicas'!$I$4+'Diseño reactor'!AV1290*'Propiedades físicas'!$I$5+'Diseño reactor'!AW1290*'Propiedades físicas'!$I$8+'Diseño reactor'!AX1290*'Propiedades físicas'!$I$9+'Diseño reactor'!AY1290*'Propiedades físicas'!$I$7+'Diseño reactor'!AZ1290*'Propiedades físicas'!$I$6</f>
        <v>1.9823829407954234E-2</v>
      </c>
      <c r="BG1290" s="24">
        <f>AU1290*'Propiedades físicas'!$O$4+'Diseño reactor'!AV1290*'Propiedades físicas'!$O$5+'Diseño reactor'!AW1290*'Propiedades físicas'!$O$8+'Diseño reactor'!AX1290*'Propiedades físicas'!$O$9+'Diseño reactor'!AY1290*'Propiedades físicas'!$O$7+'Diseño reactor'!AZ1290*'Propiedades físicas'!$O$6</f>
        <v>0.15166798807741538</v>
      </c>
      <c r="BH1290" s="54">
        <f t="shared" ref="BH1290:BH1353" si="839">(BB1290*($F$33^2)*$F$34)/BF1290</f>
        <v>41474.81270432099</v>
      </c>
      <c r="BI1290" s="34">
        <f t="shared" si="820"/>
        <v>269.0750060431937</v>
      </c>
      <c r="BJ1290" s="27">
        <f t="shared" ref="BJ1290:BJ1353" si="840">$F$43*(BH1290^$F$44)*(BI1290^$F$45)</f>
        <v>4795.9255357983739</v>
      </c>
      <c r="BK1290" s="34">
        <f t="shared" ref="BK1290:BK1353" si="841">(BJ1290*BG1290)/$F$16</f>
        <v>559.52952075664598</v>
      </c>
      <c r="BL1290" s="27">
        <f t="shared" ref="BL1290:BL1353" si="842">1/((1/BK1290)+(1/$F$61))</f>
        <v>105.35373852611329</v>
      </c>
      <c r="BM1290" s="34">
        <f t="shared" ref="BM1290:BM1353" si="843">($F$33*($F$34^2))/9.8</f>
        <v>1.1054421768707483</v>
      </c>
      <c r="BN1290" s="45">
        <f t="shared" ref="BN1290:BN1353" si="844">((((H1290/60)*(BB1290/1000)*BC1290*($F$20-$F$4)+(((-$F$19)*V1290*($F$7*1000))/60)))/(-BL1290*$F$46/1000))+$F$4</f>
        <v>1305.7186693184192</v>
      </c>
      <c r="BO1290" s="45">
        <f t="shared" ref="BO1290:BO1353" si="845">((-$F$19)*V1290*($F$7*1000)/60)+BP1290</f>
        <v>97.66174523920229</v>
      </c>
      <c r="BP1290" s="66">
        <f t="shared" ref="BP1290:BP1353" si="846">($F$35*($F$33^5)*($F$34^3)*BB1290)/1000</f>
        <v>6.6901873224990931</v>
      </c>
    </row>
    <row r="1291" spans="8:68">
      <c r="H1291" s="68">
        <v>1286</v>
      </c>
      <c r="I1291" s="31">
        <f>('Propiedades físicas'!$C$10*'Diseño reactor'!H1291)/1000</f>
        <v>1125.5654321373697</v>
      </c>
      <c r="J1291" s="31">
        <f t="shared" si="823"/>
        <v>0.40512971256951985</v>
      </c>
      <c r="K1291" s="31">
        <f>(I1291*1000)/'Propiedades físicas'!$F$10</f>
        <v>7352.3805313092216</v>
      </c>
      <c r="L1291" s="31">
        <f t="shared" si="824"/>
        <v>1050.3400759013173</v>
      </c>
      <c r="M1291" s="31">
        <f t="shared" si="825"/>
        <v>6302.0404554079041</v>
      </c>
      <c r="N1291" s="31">
        <f t="shared" si="826"/>
        <v>0.81674967021875367</v>
      </c>
      <c r="O1291" s="32">
        <f t="shared" si="827"/>
        <v>4.9004980213125222</v>
      </c>
      <c r="P1291" s="33">
        <f t="shared" si="828"/>
        <v>0.60448694092772892</v>
      </c>
      <c r="Q1291" s="31">
        <f t="shared" si="829"/>
        <v>4.6187344348849999</v>
      </c>
      <c r="R1291" s="31">
        <f t="shared" si="830"/>
        <v>0.15709837736173959</v>
      </c>
      <c r="S1291" s="31">
        <f t="shared" si="831"/>
        <v>0.28176358642752258</v>
      </c>
      <c r="T1291" s="31">
        <f t="shared" si="832"/>
        <v>4.0827846722072035E-2</v>
      </c>
      <c r="U1291" s="31">
        <f t="shared" si="833"/>
        <v>1.4336505207212963E-2</v>
      </c>
      <c r="V1291" s="47">
        <f t="shared" ref="V1291:V1354" si="847">$C$4*P1291/$C$5</f>
        <v>5.986181356760034E-4</v>
      </c>
      <c r="W1291" s="31">
        <f t="shared" si="834"/>
        <v>0.25988713192155111</v>
      </c>
      <c r="X1291" s="34">
        <f>(S1291*H1291*'Propiedades físicas'!$F$5*60*24*365)/(1000000)</f>
        <v>56081.839227244956</v>
      </c>
      <c r="Y1291" s="34">
        <f>(U1291*H1291*'Propiedades físicas'!$F$7*60*24*365)/(1000000)</f>
        <v>892.38465732065617</v>
      </c>
      <c r="Z1291" s="31">
        <f t="shared" ref="Z1291:Z1354" si="848">P1291*$H1291</f>
        <v>777.37020603305939</v>
      </c>
      <c r="AA1291" s="31">
        <f t="shared" ref="AA1291:AA1322" si="849">Q1291*$H1291</f>
        <v>5939.6924832621098</v>
      </c>
      <c r="AB1291" s="31">
        <f t="shared" ref="AB1291:AB1322" si="850">R1291*$H1291</f>
        <v>202.02851328719711</v>
      </c>
      <c r="AC1291" s="31">
        <f t="shared" ref="AC1291:AC1322" si="851">S1291*$H1291</f>
        <v>362.34797214579402</v>
      </c>
      <c r="AD1291" s="31">
        <f t="shared" si="835"/>
        <v>52.504610884584636</v>
      </c>
      <c r="AE1291" s="31">
        <f t="shared" ref="AE1291:AE1353" si="852">U1291*$H1291</f>
        <v>18.436745696475871</v>
      </c>
      <c r="AF1291" s="31">
        <f t="shared" ref="AF1291:AF1354" si="853">Z1291+AA1291+AB1291+AC1291+AD1291+AE1291</f>
        <v>7352.3805313092207</v>
      </c>
      <c r="AG1291" s="31">
        <f t="shared" ref="AG1291:AG1354" si="854">Z1291/AF1291</f>
        <v>0.10573040972549266</v>
      </c>
      <c r="AH1291" s="31">
        <f t="shared" ref="AH1291:AL1354" si="855">AA1291/$AF1291</f>
        <v>0.80785977520731544</v>
      </c>
      <c r="AI1291" s="31">
        <f t="shared" si="855"/>
        <v>2.7477972940448771E-2</v>
      </c>
      <c r="AJ1291" s="31">
        <f t="shared" si="855"/>
        <v>4.9283081935541713E-2</v>
      </c>
      <c r="AK1291" s="31">
        <f t="shared" si="836"/>
        <v>7.1411715785112207E-3</v>
      </c>
      <c r="AL1291" s="31">
        <f t="shared" si="836"/>
        <v>2.5075886126901654E-3</v>
      </c>
      <c r="AM1291" s="31">
        <f t="shared" ref="AM1291:AM1354" si="856">AG1291+AH1291+AI1291+AJ1291+AK1291+AL1291</f>
        <v>1</v>
      </c>
      <c r="AN1291" s="31">
        <f>(Z1291*'Propiedades físicas'!$F$4)/1000</f>
        <v>683.60381178135185</v>
      </c>
      <c r="AO1291" s="31">
        <f>(AA1291*'Propiedades físicas'!$F$6)/1000</f>
        <v>190.30774716371798</v>
      </c>
      <c r="AP1291" s="31">
        <f>(AB1291*'Propiedades físicas'!$F$9)/1000</f>
        <v>124.64149127253626</v>
      </c>
      <c r="AQ1291" s="31">
        <f>(AC1291*'Propiedades físicas'!$F$5)/1000</f>
        <v>106.70060735777199</v>
      </c>
      <c r="AR1291" s="31">
        <f>(AD1291*'Propiedades físicas'!$F$8)/1000</f>
        <v>18.613934650802939</v>
      </c>
      <c r="AS1291" s="31">
        <f>(AE1291*'Propiedades físicas'!$F$7)/1000</f>
        <v>1.697839911188463</v>
      </c>
      <c r="AT1291" s="31">
        <f t="shared" ref="AT1291:AT1354" si="857">AN1291+AO1291+AP1291+AQ1291+AR1291+AS1291</f>
        <v>1125.5654321373697</v>
      </c>
      <c r="AU1291" s="31">
        <f t="shared" ref="AU1291:AU1354" si="858">AN1291/$AT1291</f>
        <v>0.60734257846141937</v>
      </c>
      <c r="AV1291" s="31">
        <f t="shared" si="821"/>
        <v>0.16907746251796035</v>
      </c>
      <c r="AW1291" s="31">
        <f t="shared" si="821"/>
        <v>0.11073677967868187</v>
      </c>
      <c r="AX1291" s="31">
        <f t="shared" si="821"/>
        <v>9.4797338574226661E-2</v>
      </c>
      <c r="AY1291" s="31">
        <f t="shared" ref="AY1291:AZ1354" si="859">AR1291/$AT1291</f>
        <v>1.6537407883481625E-2</v>
      </c>
      <c r="AZ1291" s="31">
        <f t="shared" si="822"/>
        <v>1.5084328842299149E-3</v>
      </c>
      <c r="BA1291" s="31">
        <f t="shared" ref="BA1291:BA1354" si="860">AU1291+AV1291+AW1291+AX1291+AY1291+AZ1291</f>
        <v>0.99999999999999978</v>
      </c>
      <c r="BB1291" s="34">
        <f>AU1291*'Propiedades físicas'!$C$4+'Diseño reactor'!AV1291*'Propiedades físicas'!$C$5+'Diseño reactor'!AW1291*'Propiedades físicas'!$C$8+'Diseño reactor'!AX1291*'Propiedades físicas'!$C$9+'Diseño reactor'!AY1291*'Propiedades físicas'!$C$7+'Diseño reactor'!AZ1291*'Propiedades físicas'!$C$6</f>
        <v>875.70412919995488</v>
      </c>
      <c r="BC1291" s="45">
        <f>AU1291*'Propiedades físicas'!$L$4+'Diseño reactor'!AV1291*'Propiedades físicas'!$L$5+'Diseño reactor'!AW1291*'Propiedades físicas'!$L$8+AX1291*'Propiedades físicas'!$L$9+'Diseño reactor'!AY1291*'Propiedades físicas'!$L$7+'Diseño reactor'!AZ1291*'Propiedades físicas'!$L$6</f>
        <v>2.0587281115798168</v>
      </c>
      <c r="BD1291" s="29">
        <f t="shared" si="837"/>
        <v>2.3547637822586878</v>
      </c>
      <c r="BE1291" s="58">
        <f t="shared" si="838"/>
        <v>42.227901536211668</v>
      </c>
      <c r="BF1291" s="30">
        <f>AU1291*'Propiedades físicas'!$I$4+'Diseño reactor'!AV1291*'Propiedades físicas'!$I$5+'Diseño reactor'!AW1291*'Propiedades físicas'!$I$8+'Diseño reactor'!AX1291*'Propiedades físicas'!$I$9+'Diseño reactor'!AY1291*'Propiedades físicas'!$I$7+'Diseño reactor'!AZ1291*'Propiedades físicas'!$I$6</f>
        <v>1.9824189745541142E-2</v>
      </c>
      <c r="BG1291" s="24">
        <f>AU1291*'Propiedades físicas'!$O$4+'Diseño reactor'!AV1291*'Propiedades físicas'!$O$5+'Diseño reactor'!AW1291*'Propiedades físicas'!$O$8+'Diseño reactor'!AX1291*'Propiedades físicas'!$O$9+'Diseño reactor'!AY1291*'Propiedades físicas'!$O$7+'Diseño reactor'!AZ1291*'Propiedades físicas'!$O$6</f>
        <v>0.15167215978792883</v>
      </c>
      <c r="BH1291" s="54">
        <f t="shared" si="839"/>
        <v>41474.021758941468</v>
      </c>
      <c r="BI1291" s="34">
        <f t="shared" ref="BI1291:BI1354" si="861">(BC1291*BF1291)/(BG1291/1000)</f>
        <v>269.08443036284922</v>
      </c>
      <c r="BJ1291" s="27">
        <f t="shared" si="840"/>
        <v>4795.9205526811338</v>
      </c>
      <c r="BK1291" s="34">
        <f t="shared" si="841"/>
        <v>559.54432953574224</v>
      </c>
      <c r="BL1291" s="27">
        <f t="shared" si="842"/>
        <v>105.35426353157072</v>
      </c>
      <c r="BM1291" s="34">
        <f t="shared" si="843"/>
        <v>1.1054421768707483</v>
      </c>
      <c r="BN1291" s="45">
        <f t="shared" si="844"/>
        <v>1306.8811856029254</v>
      </c>
      <c r="BO1291" s="45">
        <f t="shared" si="845"/>
        <v>97.68013796520188</v>
      </c>
      <c r="BP1291" s="66">
        <f t="shared" si="846"/>
        <v>6.6901813424493595</v>
      </c>
    </row>
    <row r="1292" spans="8:68">
      <c r="H1292" s="68">
        <v>1287</v>
      </c>
      <c r="I1292" s="31">
        <f>('Propiedades físicas'!$C$10*'Diseño reactor'!H1292)/1000</f>
        <v>1126.4406774189695</v>
      </c>
      <c r="J1292" s="31">
        <f t="shared" si="823"/>
        <v>0.40481492646806727</v>
      </c>
      <c r="K1292" s="31">
        <f>(I1292*1000)/'Propiedades físicas'!$F$10</f>
        <v>7358.0977790007537</v>
      </c>
      <c r="L1292" s="31">
        <f t="shared" si="824"/>
        <v>1051.1568255715363</v>
      </c>
      <c r="M1292" s="31">
        <f t="shared" si="825"/>
        <v>6306.9409534292172</v>
      </c>
      <c r="N1292" s="31">
        <f t="shared" si="826"/>
        <v>0.81674967021875389</v>
      </c>
      <c r="O1292" s="32">
        <f t="shared" si="827"/>
        <v>4.9004980213125231</v>
      </c>
      <c r="P1292" s="33">
        <f t="shared" si="828"/>
        <v>0.6046090311429877</v>
      </c>
      <c r="Q1292" s="31">
        <f t="shared" si="829"/>
        <v>4.6189446903785685</v>
      </c>
      <c r="R1292" s="31">
        <f t="shared" si="830"/>
        <v>0.15703972824782433</v>
      </c>
      <c r="S1292" s="31">
        <f t="shared" si="831"/>
        <v>0.28155333093395402</v>
      </c>
      <c r="T1292" s="31">
        <f t="shared" si="832"/>
        <v>4.0789129797695944E-2</v>
      </c>
      <c r="U1292" s="31">
        <f t="shared" si="833"/>
        <v>1.4311781030245954E-2</v>
      </c>
      <c r="V1292" s="47">
        <f t="shared" si="847"/>
        <v>5.9873904054936642E-4</v>
      </c>
      <c r="W1292" s="31">
        <f t="shared" si="834"/>
        <v>0.25973764889179274</v>
      </c>
      <c r="X1292" s="34">
        <f>(S1292*H1292*'Propiedades físicas'!$F$5*60*24*365)/(1000000)</f>
        <v>56083.567236427945</v>
      </c>
      <c r="Y1292" s="34">
        <f>(U1292*H1292*'Propiedades físicas'!$F$7*60*24*365)/(1000000)</f>
        <v>891.53841163135814</v>
      </c>
      <c r="Z1292" s="31">
        <f t="shared" si="848"/>
        <v>778.13182308102512</v>
      </c>
      <c r="AA1292" s="31">
        <f t="shared" si="849"/>
        <v>5944.5818165172177</v>
      </c>
      <c r="AB1292" s="31">
        <f t="shared" si="850"/>
        <v>202.11013025494992</v>
      </c>
      <c r="AC1292" s="31">
        <f t="shared" si="851"/>
        <v>362.3591369119988</v>
      </c>
      <c r="AD1292" s="31">
        <f t="shared" si="835"/>
        <v>52.495610049634678</v>
      </c>
      <c r="AE1292" s="31">
        <f t="shared" si="852"/>
        <v>18.419262185926542</v>
      </c>
      <c r="AF1292" s="31">
        <f t="shared" si="853"/>
        <v>7358.0977790007519</v>
      </c>
      <c r="AG1292" s="31">
        <f t="shared" si="854"/>
        <v>0.10575176444402963</v>
      </c>
      <c r="AH1292" s="31">
        <f t="shared" si="855"/>
        <v>0.80789655085617884</v>
      </c>
      <c r="AI1292" s="31">
        <f t="shared" si="855"/>
        <v>2.7467714662850945E-2</v>
      </c>
      <c r="AJ1292" s="31">
        <f t="shared" si="855"/>
        <v>4.9246306286678358E-2</v>
      </c>
      <c r="AK1292" s="31">
        <f t="shared" si="836"/>
        <v>7.1343996269595256E-3</v>
      </c>
      <c r="AL1292" s="31">
        <f t="shared" si="836"/>
        <v>2.5032641233027923E-3</v>
      </c>
      <c r="AM1292" s="31">
        <f t="shared" si="856"/>
        <v>1</v>
      </c>
      <c r="AN1292" s="31">
        <f>(Z1292*'Propiedades físicas'!$F$4)/1000</f>
        <v>684.27356258099189</v>
      </c>
      <c r="AO1292" s="31">
        <f>(AA1292*'Propiedades físicas'!$F$6)/1000</f>
        <v>190.46440140121166</v>
      </c>
      <c r="AP1292" s="31">
        <f>(AB1292*'Propiedades físicas'!$F$9)/1000</f>
        <v>124.69184486079135</v>
      </c>
      <c r="AQ1292" s="31">
        <f>(AC1292*'Propiedades físicas'!$F$5)/1000</f>
        <v>106.7038950464763</v>
      </c>
      <c r="AR1292" s="31">
        <f>(AD1292*'Propiedades físicas'!$F$8)/1000</f>
        <v>18.610743674796478</v>
      </c>
      <c r="AS1292" s="31">
        <f>(AE1292*'Propiedades físicas'!$F$7)/1000</f>
        <v>1.6962298547019752</v>
      </c>
      <c r="AT1292" s="31">
        <f t="shared" si="857"/>
        <v>1126.4406774189695</v>
      </c>
      <c r="AU1292" s="31">
        <f t="shared" si="858"/>
        <v>0.60746524543918123</v>
      </c>
      <c r="AV1292" s="31">
        <f t="shared" ref="AV1292:AZ1355" si="862">AO1292/$AT1292</f>
        <v>0.16908515931582443</v>
      </c>
      <c r="AW1292" s="31">
        <f t="shared" si="862"/>
        <v>0.11069543861510724</v>
      </c>
      <c r="AX1292" s="31">
        <f t="shared" si="862"/>
        <v>9.4726599620823845E-2</v>
      </c>
      <c r="AY1292" s="31">
        <f t="shared" si="859"/>
        <v>1.6521725509273649E-2</v>
      </c>
      <c r="AZ1292" s="31">
        <f t="shared" si="859"/>
        <v>1.505831499789738E-3</v>
      </c>
      <c r="BA1292" s="31">
        <f t="shared" si="860"/>
        <v>1.0000000000000002</v>
      </c>
      <c r="BB1292" s="34">
        <f>AU1292*'Propiedades físicas'!$C$4+'Diseño reactor'!AV1292*'Propiedades físicas'!$C$5+'Diseño reactor'!AW1292*'Propiedades físicas'!$C$8+'Diseño reactor'!AX1292*'Propiedades físicas'!$C$9+'Diseño reactor'!AY1292*'Propiedades físicas'!$C$7+'Diseño reactor'!AZ1292*'Propiedades físicas'!$C$6</f>
        <v>875.70334813523823</v>
      </c>
      <c r="BC1292" s="45">
        <f>AU1292*'Propiedades físicas'!$L$4+'Diseño reactor'!AV1292*'Propiedades físicas'!$L$5+'Diseño reactor'!AW1292*'Propiedades físicas'!$L$8+AX1292*'Propiedades físicas'!$L$9+'Diseño reactor'!AY1292*'Propiedades físicas'!$L$7+'Diseño reactor'!AZ1292*'Propiedades físicas'!$L$6</f>
        <v>2.0588193093879035</v>
      </c>
      <c r="BD1292" s="29">
        <f t="shared" si="837"/>
        <v>2.3533072107746951</v>
      </c>
      <c r="BE1292" s="58">
        <f t="shared" si="838"/>
        <v>42.226302773178197</v>
      </c>
      <c r="BF1292" s="30">
        <f>AU1292*'Propiedades físicas'!$I$4+'Diseño reactor'!AV1292*'Propiedades físicas'!$I$5+'Diseño reactor'!AW1292*'Propiedades físicas'!$I$8+'Diseño reactor'!AX1292*'Propiedades físicas'!$I$9+'Diseño reactor'!AY1292*'Propiedades físicas'!$I$7+'Diseño reactor'!AZ1292*'Propiedades físicas'!$I$6</f>
        <v>1.9824549306482954E-2</v>
      </c>
      <c r="BG1292" s="24">
        <f>AU1292*'Propiedades físicas'!$O$4+'Diseño reactor'!AV1292*'Propiedades físicas'!$O$5+'Diseño reactor'!AW1292*'Propiedades físicas'!$O$8+'Diseño reactor'!AX1292*'Propiedades físicas'!$O$9+'Diseño reactor'!AY1292*'Propiedades físicas'!$O$7+'Diseño reactor'!AZ1292*'Propiedades físicas'!$O$6</f>
        <v>0.1516763269532202</v>
      </c>
      <c r="BH1292" s="54">
        <f t="shared" si="839"/>
        <v>41473.232546986816</v>
      </c>
      <c r="BI1292" s="34">
        <f t="shared" si="861"/>
        <v>269.09383772648869</v>
      </c>
      <c r="BJ1292" s="27">
        <f t="shared" si="840"/>
        <v>4795.915599346723</v>
      </c>
      <c r="BK1292" s="34">
        <f t="shared" si="841"/>
        <v>559.55912498966347</v>
      </c>
      <c r="BL1292" s="27">
        <f t="shared" si="842"/>
        <v>105.3547880420938</v>
      </c>
      <c r="BM1292" s="34">
        <f t="shared" si="843"/>
        <v>1.1054421768707483</v>
      </c>
      <c r="BN1292" s="45">
        <f t="shared" si="844"/>
        <v>1308.0437726883624</v>
      </c>
      <c r="BO1292" s="45">
        <f t="shared" si="845"/>
        <v>97.698509538795406</v>
      </c>
      <c r="BP1292" s="66">
        <f t="shared" si="846"/>
        <v>6.6901753752917088</v>
      </c>
    </row>
    <row r="1293" spans="8:68">
      <c r="H1293" s="68">
        <v>1288</v>
      </c>
      <c r="I1293" s="31">
        <f>('Propiedades físicas'!$C$10*'Diseño reactor'!H1293)/1000</f>
        <v>1127.3159227005692</v>
      </c>
      <c r="J1293" s="31">
        <f t="shared" si="823"/>
        <v>0.40450062916490886</v>
      </c>
      <c r="K1293" s="31">
        <f>(I1293*1000)/'Propiedades físicas'!$F$10</f>
        <v>7363.8150266922839</v>
      </c>
      <c r="L1293" s="31">
        <f t="shared" si="824"/>
        <v>1051.9735752417548</v>
      </c>
      <c r="M1293" s="31">
        <f t="shared" si="825"/>
        <v>6311.8414514505284</v>
      </c>
      <c r="N1293" s="31">
        <f t="shared" si="826"/>
        <v>0.81674967021875378</v>
      </c>
      <c r="O1293" s="32">
        <f t="shared" si="827"/>
        <v>4.9004980213125222</v>
      </c>
      <c r="P1293" s="33">
        <f t="shared" si="828"/>
        <v>0.60473098099020384</v>
      </c>
      <c r="Q1293" s="31">
        <f t="shared" si="829"/>
        <v>4.6191546393090066</v>
      </c>
      <c r="R1293" s="31">
        <f t="shared" si="830"/>
        <v>0.15698111012533131</v>
      </c>
      <c r="S1293" s="31">
        <f t="shared" si="831"/>
        <v>0.28134338200351561</v>
      </c>
      <c r="T1293" s="31">
        <f t="shared" si="832"/>
        <v>4.0750465431471899E-2</v>
      </c>
      <c r="U1293" s="31">
        <f t="shared" si="833"/>
        <v>1.4287113671746829E-2</v>
      </c>
      <c r="V1293" s="47">
        <f t="shared" si="847"/>
        <v>5.9885980641748344E-4</v>
      </c>
      <c r="W1293" s="31">
        <f t="shared" si="834"/>
        <v>0.2595883377238023</v>
      </c>
      <c r="X1293" s="34">
        <f>(S1293*H1293*'Propiedades físicas'!$F$5*60*24*365)/(1000000)</f>
        <v>56085.291274484443</v>
      </c>
      <c r="Y1293" s="34">
        <f>(U1293*H1293*'Propiedades físicas'!$F$7*60*24*365)/(1000000)</f>
        <v>890.6933147189925</v>
      </c>
      <c r="Z1293" s="31">
        <f t="shared" si="848"/>
        <v>778.89350351538258</v>
      </c>
      <c r="AA1293" s="31">
        <f t="shared" si="849"/>
        <v>5949.4711754300006</v>
      </c>
      <c r="AB1293" s="31">
        <f t="shared" si="850"/>
        <v>202.19166984142672</v>
      </c>
      <c r="AC1293" s="31">
        <f t="shared" si="851"/>
        <v>362.37027602052808</v>
      </c>
      <c r="AD1293" s="31">
        <f t="shared" si="835"/>
        <v>52.486599475735808</v>
      </c>
      <c r="AE1293" s="31">
        <f t="shared" si="852"/>
        <v>18.401802409209914</v>
      </c>
      <c r="AF1293" s="31">
        <f t="shared" si="853"/>
        <v>7363.8150266922839</v>
      </c>
      <c r="AG1293" s="31">
        <f t="shared" si="854"/>
        <v>0.10577309461088541</v>
      </c>
      <c r="AH1293" s="31">
        <f t="shared" si="855"/>
        <v>0.8079332728842884</v>
      </c>
      <c r="AI1293" s="31">
        <f t="shared" si="855"/>
        <v>2.7457461805942211E-2</v>
      </c>
      <c r="AJ1293" s="31">
        <f t="shared" si="855"/>
        <v>4.9209584258568674E-2</v>
      </c>
      <c r="AK1293" s="31">
        <f t="shared" si="836"/>
        <v>7.1276368683193293E-3</v>
      </c>
      <c r="AL1293" s="31">
        <f t="shared" si="836"/>
        <v>2.4989495719959344E-3</v>
      </c>
      <c r="AM1293" s="31">
        <f t="shared" si="856"/>
        <v>0.99999999999999989</v>
      </c>
      <c r="AN1293" s="31">
        <f>(Z1293*'Propiedades físicas'!$F$4)/1000</f>
        <v>684.94336912135714</v>
      </c>
      <c r="AO1293" s="31">
        <f>(AA1293*'Propiedades físicas'!$F$6)/1000</f>
        <v>190.6210564607772</v>
      </c>
      <c r="AP1293" s="31">
        <f>(AB1293*'Propiedades físicas'!$F$9)/1000</f>
        <v>124.74215070866819</v>
      </c>
      <c r="AQ1293" s="31">
        <f>(AC1293*'Propiedades físicas'!$F$5)/1000</f>
        <v>106.70717517976492</v>
      </c>
      <c r="AR1293" s="31">
        <f>(AD1293*'Propiedades físicas'!$F$8)/1000</f>
        <v>18.607549246137854</v>
      </c>
      <c r="AS1293" s="31">
        <f>(AE1293*'Propiedades físicas'!$F$7)/1000</f>
        <v>1.694621983864141</v>
      </c>
      <c r="AT1293" s="31">
        <f t="shared" si="857"/>
        <v>1127.3159227005694</v>
      </c>
      <c r="AU1293" s="31">
        <f t="shared" si="858"/>
        <v>0.60758777138579234</v>
      </c>
      <c r="AV1293" s="31">
        <f t="shared" si="862"/>
        <v>0.16909284489136836</v>
      </c>
      <c r="AW1293" s="31">
        <f t="shared" si="862"/>
        <v>0.11065411939701789</v>
      </c>
      <c r="AX1293" s="31">
        <f t="shared" si="862"/>
        <v>9.4655963808388255E-2</v>
      </c>
      <c r="AY1293" s="31">
        <f t="shared" si="859"/>
        <v>1.6506064423859178E-2</v>
      </c>
      <c r="AZ1293" s="31">
        <f t="shared" si="859"/>
        <v>1.5032360935739713E-3</v>
      </c>
      <c r="BA1293" s="31">
        <f t="shared" si="860"/>
        <v>0.99999999999999989</v>
      </c>
      <c r="BB1293" s="34">
        <f>AU1293*'Propiedades físicas'!$C$4+'Diseño reactor'!AV1293*'Propiedades físicas'!$C$5+'Diseño reactor'!AW1293*'Propiedades físicas'!$C$8+'Diseño reactor'!AX1293*'Propiedades físicas'!$C$9+'Diseño reactor'!AY1293*'Propiedades físicas'!$C$7+'Diseño reactor'!AZ1293*'Propiedades físicas'!$C$6</f>
        <v>875.70256875342034</v>
      </c>
      <c r="BC1293" s="45">
        <f>AU1293*'Propiedades físicas'!$L$4+'Diseño reactor'!AV1293*'Propiedades físicas'!$L$5+'Diseño reactor'!AW1293*'Propiedades físicas'!$L$8+AX1293*'Propiedades físicas'!$L$9+'Diseño reactor'!AY1293*'Propiedades físicas'!$L$7+'Diseño reactor'!AZ1293*'Propiedades físicas'!$L$6</f>
        <v>2.058910397270473</v>
      </c>
      <c r="BD1293" s="29">
        <f t="shared" si="837"/>
        <v>2.3518524440156154</v>
      </c>
      <c r="BE1293" s="58">
        <f t="shared" si="838"/>
        <v>42.224706045571011</v>
      </c>
      <c r="BF1293" s="30">
        <f>AU1293*'Propiedades físicas'!$I$4+'Diseño reactor'!AV1293*'Propiedades físicas'!$I$5+'Diseño reactor'!AW1293*'Propiedades físicas'!$I$8+'Diseño reactor'!AX1293*'Propiedades físicas'!$I$9+'Diseño reactor'!AY1293*'Propiedades físicas'!$I$7+'Diseño reactor'!AZ1293*'Propiedades físicas'!$I$6</f>
        <v>1.9824908092841844E-2</v>
      </c>
      <c r="BG1293" s="24">
        <f>AU1293*'Propiedades físicas'!$O$4+'Diseño reactor'!AV1293*'Propiedades físicas'!$O$5+'Diseño reactor'!AW1293*'Propiedades físicas'!$O$8+'Diseño reactor'!AX1293*'Propiedades físicas'!$O$9+'Diseño reactor'!AY1293*'Propiedades físicas'!$O$7+'Diseño reactor'!AZ1293*'Propiedades físicas'!$O$6</f>
        <v>0.1516804895803136</v>
      </c>
      <c r="BH1293" s="54">
        <f t="shared" si="839"/>
        <v>41472.445063738327</v>
      </c>
      <c r="BI1293" s="34">
        <f t="shared" si="861"/>
        <v>269.10322817537428</v>
      </c>
      <c r="BJ1293" s="27">
        <f t="shared" si="840"/>
        <v>4795.9106756946676</v>
      </c>
      <c r="BK1293" s="34">
        <f t="shared" si="841"/>
        <v>559.5739071329383</v>
      </c>
      <c r="BL1293" s="27">
        <f t="shared" si="842"/>
        <v>105.35531205825981</v>
      </c>
      <c r="BM1293" s="34">
        <f t="shared" si="843"/>
        <v>1.1054421768707483</v>
      </c>
      <c r="BN1293" s="45">
        <f t="shared" si="844"/>
        <v>1309.2064304477879</v>
      </c>
      <c r="BO1293" s="45">
        <f t="shared" si="845"/>
        <v>97.716859996448505</v>
      </c>
      <c r="BP1293" s="66">
        <f t="shared" si="846"/>
        <v>6.6901694209910225</v>
      </c>
    </row>
    <row r="1294" spans="8:68">
      <c r="H1294" s="68">
        <v>1289</v>
      </c>
      <c r="I1294" s="31">
        <f>('Propiedades físicas'!$C$10*'Diseño reactor'!H1294)/1000</f>
        <v>1128.1911679821692</v>
      </c>
      <c r="J1294" s="31">
        <f t="shared" si="823"/>
        <v>0.40418681952242247</v>
      </c>
      <c r="K1294" s="31">
        <f>(I1294*1000)/'Propiedades físicas'!$F$10</f>
        <v>7369.532274383816</v>
      </c>
      <c r="L1294" s="31">
        <f t="shared" si="824"/>
        <v>1052.7903249119736</v>
      </c>
      <c r="M1294" s="31">
        <f t="shared" si="825"/>
        <v>6316.7419494718415</v>
      </c>
      <c r="N1294" s="31">
        <f t="shared" si="826"/>
        <v>0.81674967021875378</v>
      </c>
      <c r="O1294" s="32">
        <f t="shared" si="827"/>
        <v>4.9004980213125222</v>
      </c>
      <c r="P1294" s="33">
        <f t="shared" si="828"/>
        <v>0.60485279071131182</v>
      </c>
      <c r="Q1294" s="31">
        <f t="shared" si="829"/>
        <v>4.6193642823326586</v>
      </c>
      <c r="R1294" s="31">
        <f t="shared" si="830"/>
        <v>0.15692252300361192</v>
      </c>
      <c r="S1294" s="31">
        <f t="shared" si="831"/>
        <v>0.2811337389798636</v>
      </c>
      <c r="T1294" s="31">
        <f t="shared" si="832"/>
        <v>4.0711853535238367E-2</v>
      </c>
      <c r="U1294" s="31">
        <f t="shared" si="833"/>
        <v>1.4262502968591646E-2</v>
      </c>
      <c r="V1294" s="47">
        <f t="shared" si="847"/>
        <v>5.9898043351993993E-4</v>
      </c>
      <c r="W1294" s="31">
        <f t="shared" si="834"/>
        <v>0.2594391981213639</v>
      </c>
      <c r="X1294" s="34">
        <f>(S1294*H1294*'Propiedades físicas'!$F$5*60*24*365)/(1000000)</f>
        <v>56087.011352815403</v>
      </c>
      <c r="Y1294" s="34">
        <f>(U1294*H1294*'Propiedades físicas'!$F$7*60*24*365)/(1000000)</f>
        <v>889.84936465658984</v>
      </c>
      <c r="Z1294" s="31">
        <f t="shared" si="848"/>
        <v>779.65524722688099</v>
      </c>
      <c r="AA1294" s="31">
        <f t="shared" si="849"/>
        <v>5954.3605599267967</v>
      </c>
      <c r="AB1294" s="31">
        <f t="shared" si="850"/>
        <v>202.27313215165577</v>
      </c>
      <c r="AC1294" s="31">
        <f t="shared" si="851"/>
        <v>362.38138954504416</v>
      </c>
      <c r="AD1294" s="31">
        <f t="shared" si="835"/>
        <v>52.477579206922258</v>
      </c>
      <c r="AE1294" s="31">
        <f t="shared" si="852"/>
        <v>18.38436632651463</v>
      </c>
      <c r="AF1294" s="31">
        <f t="shared" si="853"/>
        <v>7369.5322743838142</v>
      </c>
      <c r="AG1294" s="31">
        <f t="shared" si="854"/>
        <v>0.1057944002683766</v>
      </c>
      <c r="AH1294" s="31">
        <f t="shared" si="855"/>
        <v>0.80796994140644518</v>
      </c>
      <c r="AI1294" s="31">
        <f t="shared" si="855"/>
        <v>2.7447214371358237E-2</v>
      </c>
      <c r="AJ1294" s="31">
        <f t="shared" si="855"/>
        <v>4.9172915736412026E-2</v>
      </c>
      <c r="AK1294" s="31">
        <f t="shared" si="836"/>
        <v>7.1208832871703575E-3</v>
      </c>
      <c r="AL1294" s="31">
        <f t="shared" si="836"/>
        <v>2.4946449302376923E-3</v>
      </c>
      <c r="AM1294" s="31">
        <f t="shared" si="856"/>
        <v>1</v>
      </c>
      <c r="AN1294" s="31">
        <f>(Z1294*'Propiedades físicas'!$F$4)/1000</f>
        <v>685.6132313063747</v>
      </c>
      <c r="AO1294" s="31">
        <f>(AA1294*'Propiedades físicas'!$F$6)/1000</f>
        <v>190.77771234005456</v>
      </c>
      <c r="AP1294" s="31">
        <f>(AB1294*'Propiedades físicas'!$F$9)/1000</f>
        <v>124.792408880964</v>
      </c>
      <c r="AQ1294" s="31">
        <f>(AC1294*'Propiedades físicas'!$F$5)/1000</f>
        <v>106.71044777932916</v>
      </c>
      <c r="AR1294" s="31">
        <f>(AD1294*'Propiedades físicas'!$F$8)/1000</f>
        <v>18.604351380438072</v>
      </c>
      <c r="AS1294" s="31">
        <f>(AE1294*'Propiedades físicas'!$F$7)/1000</f>
        <v>1.6930162950087324</v>
      </c>
      <c r="AT1294" s="31">
        <f t="shared" si="857"/>
        <v>1128.1911679821692</v>
      </c>
      <c r="AU1294" s="31">
        <f t="shared" si="858"/>
        <v>0.60771015654433014</v>
      </c>
      <c r="AV1294" s="31">
        <f t="shared" si="862"/>
        <v>0.16910051926861899</v>
      </c>
      <c r="AW1294" s="31">
        <f t="shared" si="862"/>
        <v>0.11061282203100559</v>
      </c>
      <c r="AX1294" s="31">
        <f t="shared" si="862"/>
        <v>9.4585430916097807E-2</v>
      </c>
      <c r="AY1294" s="31">
        <f t="shared" si="859"/>
        <v>1.6490424591528188E-2</v>
      </c>
      <c r="AZ1294" s="31">
        <f t="shared" si="859"/>
        <v>1.5006466484193308E-3</v>
      </c>
      <c r="BA1294" s="31">
        <f t="shared" si="860"/>
        <v>1.0000000000000002</v>
      </c>
      <c r="BB1294" s="34">
        <f>AU1294*'Propiedades físicas'!$C$4+'Diseño reactor'!AV1294*'Propiedades físicas'!$C$5+'Diseño reactor'!AW1294*'Propiedades físicas'!$C$8+'Diseño reactor'!AX1294*'Propiedades físicas'!$C$9+'Diseño reactor'!AY1294*'Propiedades físicas'!$C$7+'Diseño reactor'!AZ1294*'Propiedades físicas'!$C$6</f>
        <v>875.70179104992053</v>
      </c>
      <c r="BC1294" s="45">
        <f>AU1294*'Propiedades físicas'!$L$4+'Diseño reactor'!AV1294*'Propiedades físicas'!$L$5+'Diseño reactor'!AW1294*'Propiedades físicas'!$L$8+AX1294*'Propiedades físicas'!$L$9+'Diseño reactor'!AY1294*'Propiedades físicas'!$L$7+'Diseño reactor'!AZ1294*'Propiedades físicas'!$L$6</f>
        <v>2.059001375423493</v>
      </c>
      <c r="BD1294" s="29">
        <f t="shared" si="837"/>
        <v>2.3503994786258717</v>
      </c>
      <c r="BE1294" s="58">
        <f t="shared" si="838"/>
        <v>42.223111349478621</v>
      </c>
      <c r="BF1294" s="30">
        <f>AU1294*'Propiedades físicas'!$I$4+'Diseño reactor'!AV1294*'Propiedades físicas'!$I$5+'Diseño reactor'!AW1294*'Propiedades físicas'!$I$8+'Diseño reactor'!AX1294*'Propiedades físicas'!$I$9+'Diseño reactor'!AY1294*'Propiedades físicas'!$I$7+'Diseño reactor'!AZ1294*'Propiedades físicas'!$I$6</f>
        <v>1.9825266106673421E-2</v>
      </c>
      <c r="BG1294" s="24">
        <f>AU1294*'Propiedades físicas'!$O$4+'Diseño reactor'!AV1294*'Propiedades físicas'!$O$5+'Diseño reactor'!AW1294*'Propiedades físicas'!$O$8+'Diseño reactor'!AX1294*'Propiedades físicas'!$O$9+'Diseño reactor'!AY1294*'Propiedades físicas'!$O$7+'Diseño reactor'!AZ1294*'Propiedades físicas'!$O$6</f>
        <v>0.15168464767622014</v>
      </c>
      <c r="BH1294" s="54">
        <f t="shared" si="839"/>
        <v>41471.659304492867</v>
      </c>
      <c r="BI1294" s="34">
        <f t="shared" si="861"/>
        <v>269.11260175064371</v>
      </c>
      <c r="BJ1294" s="27">
        <f t="shared" si="840"/>
        <v>4795.9057816248678</v>
      </c>
      <c r="BK1294" s="34">
        <f t="shared" si="841"/>
        <v>559.58867598008862</v>
      </c>
      <c r="BL1294" s="27">
        <f t="shared" si="842"/>
        <v>105.35583558064567</v>
      </c>
      <c r="BM1294" s="34">
        <f t="shared" si="843"/>
        <v>1.1054421768707483</v>
      </c>
      <c r="BN1294" s="45">
        <f t="shared" si="844"/>
        <v>1310.3691587545627</v>
      </c>
      <c r="BO1294" s="45">
        <f t="shared" si="845"/>
        <v>97.735189374543182</v>
      </c>
      <c r="BP1294" s="66">
        <f t="shared" si="846"/>
        <v>6.6901634795123082</v>
      </c>
    </row>
    <row r="1295" spans="8:68">
      <c r="H1295" s="68">
        <v>1290</v>
      </c>
      <c r="I1295" s="31">
        <f>('Propiedades físicas'!$C$10*'Diseño reactor'!H1295)/1000</f>
        <v>1129.0664132637692</v>
      </c>
      <c r="J1295" s="31">
        <f t="shared" si="823"/>
        <v>0.40387349640651354</v>
      </c>
      <c r="K1295" s="31">
        <f>(I1295*1000)/'Propiedades físicas'!$F$10</f>
        <v>7375.2495220753481</v>
      </c>
      <c r="L1295" s="31">
        <f t="shared" si="824"/>
        <v>1053.6070745821926</v>
      </c>
      <c r="M1295" s="31">
        <f t="shared" si="825"/>
        <v>6321.6424474931555</v>
      </c>
      <c r="N1295" s="31">
        <f t="shared" si="826"/>
        <v>0.81674967021875389</v>
      </c>
      <c r="O1295" s="32">
        <f t="shared" si="827"/>
        <v>4.900498021312524</v>
      </c>
      <c r="P1295" s="33">
        <f t="shared" si="828"/>
        <v>0.60497446054769055</v>
      </c>
      <c r="Q1295" s="31">
        <f t="shared" si="829"/>
        <v>4.6195736201040312</v>
      </c>
      <c r="R1295" s="31">
        <f t="shared" si="830"/>
        <v>0.15686396689185195</v>
      </c>
      <c r="S1295" s="31">
        <f t="shared" si="831"/>
        <v>0.28092440120849288</v>
      </c>
      <c r="T1295" s="31">
        <f t="shared" si="832"/>
        <v>4.0673294020993296E-2</v>
      </c>
      <c r="U1295" s="31">
        <f t="shared" si="833"/>
        <v>1.4237948758218112E-2</v>
      </c>
      <c r="V1295" s="47">
        <f t="shared" si="847"/>
        <v>5.9910092209577125E-4</v>
      </c>
      <c r="W1295" s="31">
        <f t="shared" si="834"/>
        <v>0.25929022978894206</v>
      </c>
      <c r="X1295" s="34">
        <f>(S1295*H1295*'Propiedades físicas'!$F$5*60*24*365)/(1000000)</f>
        <v>56088.727482782575</v>
      </c>
      <c r="Y1295" s="34">
        <f>(U1295*H1295*'Propiedades físicas'!$F$7*60*24*365)/(1000000)</f>
        <v>889.00655952066688</v>
      </c>
      <c r="Z1295" s="31">
        <f t="shared" si="848"/>
        <v>780.41705410652082</v>
      </c>
      <c r="AA1295" s="31">
        <f t="shared" si="849"/>
        <v>5959.2499699342006</v>
      </c>
      <c r="AB1295" s="31">
        <f t="shared" si="850"/>
        <v>202.35451729048901</v>
      </c>
      <c r="AC1295" s="31">
        <f t="shared" si="851"/>
        <v>362.39247755895582</v>
      </c>
      <c r="AD1295" s="31">
        <f t="shared" si="835"/>
        <v>52.468549287081352</v>
      </c>
      <c r="AE1295" s="31">
        <f t="shared" si="852"/>
        <v>18.366953898101364</v>
      </c>
      <c r="AF1295" s="31">
        <f t="shared" si="853"/>
        <v>7375.2495220753481</v>
      </c>
      <c r="AG1295" s="31">
        <f t="shared" si="854"/>
        <v>0.10581568145872255</v>
      </c>
      <c r="AH1295" s="31">
        <f t="shared" si="855"/>
        <v>0.80800655653712794</v>
      </c>
      <c r="AI1295" s="31">
        <f t="shared" si="855"/>
        <v>2.7436972360705667E-2</v>
      </c>
      <c r="AJ1295" s="31">
        <f t="shared" si="855"/>
        <v>4.9136300605729322E-2</v>
      </c>
      <c r="AK1295" s="31">
        <f t="shared" si="836"/>
        <v>7.1141388681202258E-3</v>
      </c>
      <c r="AL1295" s="31">
        <f t="shared" si="836"/>
        <v>2.4903501695944007E-3</v>
      </c>
      <c r="AM1295" s="31">
        <f t="shared" si="856"/>
        <v>1</v>
      </c>
      <c r="AN1295" s="31">
        <f>(Z1295*'Propiedades físicas'!$F$4)/1000</f>
        <v>686.28314904019226</v>
      </c>
      <c r="AO1295" s="31">
        <f>(AA1295*'Propiedades físicas'!$F$6)/1000</f>
        <v>190.93436903669178</v>
      </c>
      <c r="AP1295" s="31">
        <f>(AB1295*'Propiedades físicas'!$F$9)/1000</f>
        <v>124.84261944236718</v>
      </c>
      <c r="AQ1295" s="31">
        <f>(AC1295*'Propiedades físicas'!$F$5)/1000</f>
        <v>106.71371286678573</v>
      </c>
      <c r="AR1295" s="31">
        <f>(AD1295*'Propiedades físicas'!$F$8)/1000</f>
        <v>18.601150093256074</v>
      </c>
      <c r="AS1295" s="31">
        <f>(AE1295*'Propiedades físicas'!$F$7)/1000</f>
        <v>1.6914127844761546</v>
      </c>
      <c r="AT1295" s="31">
        <f t="shared" si="857"/>
        <v>1129.0664132637692</v>
      </c>
      <c r="AU1295" s="31">
        <f t="shared" si="858"/>
        <v>0.6078324011573133</v>
      </c>
      <c r="AV1295" s="31">
        <f t="shared" si="862"/>
        <v>0.16910818247153567</v>
      </c>
      <c r="AW1295" s="31">
        <f t="shared" si="862"/>
        <v>0.11057154652354521</v>
      </c>
      <c r="AX1295" s="31">
        <f t="shared" si="862"/>
        <v>9.451500072374891E-2</v>
      </c>
      <c r="AY1295" s="31">
        <f t="shared" si="859"/>
        <v>1.6474805976635254E-2</v>
      </c>
      <c r="AZ1295" s="31">
        <f t="shared" si="859"/>
        <v>1.4980631472216255E-3</v>
      </c>
      <c r="BA1295" s="31">
        <f t="shared" si="860"/>
        <v>1</v>
      </c>
      <c r="BB1295" s="34">
        <f>AU1295*'Propiedades físicas'!$C$4+'Diseño reactor'!AV1295*'Propiedades físicas'!$C$5+'Diseño reactor'!AW1295*'Propiedades físicas'!$C$8+'Diseño reactor'!AX1295*'Propiedades físicas'!$C$9+'Diseño reactor'!AY1295*'Propiedades físicas'!$C$7+'Diseño reactor'!AZ1295*'Propiedades físicas'!$C$6</f>
        <v>875.70101502017303</v>
      </c>
      <c r="BC1295" s="45">
        <f>AU1295*'Propiedades físicas'!$L$4+'Diseño reactor'!AV1295*'Propiedades físicas'!$L$5+'Diseño reactor'!AW1295*'Propiedades físicas'!$L$8+AX1295*'Propiedades físicas'!$L$9+'Diseño reactor'!AY1295*'Propiedades físicas'!$L$7+'Diseño reactor'!AZ1295*'Propiedades físicas'!$L$6</f>
        <v>2.0590922440424686</v>
      </c>
      <c r="BD1295" s="29">
        <f t="shared" si="837"/>
        <v>2.3489483112582041</v>
      </c>
      <c r="BE1295" s="58">
        <f t="shared" si="838"/>
        <v>42.221518680999637</v>
      </c>
      <c r="BF1295" s="30">
        <f>AU1295*'Propiedades físicas'!$I$4+'Diseño reactor'!AV1295*'Propiedades físicas'!$I$5+'Diseño reactor'!AW1295*'Propiedades físicas'!$I$8+'Diseño reactor'!AX1295*'Propiedades físicas'!$I$9+'Diseño reactor'!AY1295*'Propiedades físicas'!$I$7+'Diseño reactor'!AZ1295*'Propiedades físicas'!$I$6</f>
        <v>1.9825623350026658E-2</v>
      </c>
      <c r="BG1295" s="24">
        <f>AU1295*'Propiedades físicas'!$O$4+'Diseño reactor'!AV1295*'Propiedades físicas'!$O$5+'Diseño reactor'!AW1295*'Propiedades físicas'!$O$8+'Diseño reactor'!AX1295*'Propiedades físicas'!$O$9+'Diseño reactor'!AY1295*'Propiedades físicas'!$O$7+'Diseño reactor'!AZ1295*'Propiedades físicas'!$O$6</f>
        <v>0.15168880124793724</v>
      </c>
      <c r="BH1295" s="54">
        <f t="shared" si="839"/>
        <v>41470.875264562972</v>
      </c>
      <c r="BI1295" s="34">
        <f t="shared" si="861"/>
        <v>269.12195849330891</v>
      </c>
      <c r="BJ1295" s="27">
        <f t="shared" si="840"/>
        <v>4795.9009170375903</v>
      </c>
      <c r="BK1295" s="34">
        <f t="shared" si="841"/>
        <v>559.6034315456269</v>
      </c>
      <c r="BL1295" s="27">
        <f t="shared" si="842"/>
        <v>105.35635860982782</v>
      </c>
      <c r="BM1295" s="34">
        <f t="shared" si="843"/>
        <v>1.1054421768707483</v>
      </c>
      <c r="BN1295" s="45">
        <f t="shared" si="844"/>
        <v>1311.5319574823473</v>
      </c>
      <c r="BO1295" s="45">
        <f t="shared" si="845"/>
        <v>97.75349770937791</v>
      </c>
      <c r="BP1295" s="66">
        <f t="shared" si="846"/>
        <v>6.6901575508206816</v>
      </c>
    </row>
    <row r="1296" spans="8:68">
      <c r="H1296" s="68">
        <v>1291</v>
      </c>
      <c r="I1296" s="31">
        <f>('Propiedades físicas'!$C$10*'Diseño reactor'!H1296)/1000</f>
        <v>1129.9416585453689</v>
      </c>
      <c r="J1296" s="31">
        <f t="shared" si="823"/>
        <v>0.40356065868660146</v>
      </c>
      <c r="K1296" s="31">
        <f>(I1296*1000)/'Propiedades físicas'!$F$10</f>
        <v>7380.9667697668783</v>
      </c>
      <c r="L1296" s="31">
        <f t="shared" si="824"/>
        <v>1054.4238242524111</v>
      </c>
      <c r="M1296" s="31">
        <f t="shared" si="825"/>
        <v>6326.5429455144667</v>
      </c>
      <c r="N1296" s="31">
        <f t="shared" si="826"/>
        <v>0.81674967021875378</v>
      </c>
      <c r="O1296" s="32">
        <f t="shared" si="827"/>
        <v>4.9004980213125222</v>
      </c>
      <c r="P1296" s="33">
        <f t="shared" si="828"/>
        <v>0.60509599074016407</v>
      </c>
      <c r="Q1296" s="31">
        <f t="shared" si="829"/>
        <v>4.6197826532757924</v>
      </c>
      <c r="R1296" s="31">
        <f t="shared" si="830"/>
        <v>0.15680544179907244</v>
      </c>
      <c r="S1296" s="31">
        <f t="shared" si="831"/>
        <v>0.28071536803673047</v>
      </c>
      <c r="T1296" s="31">
        <f t="shared" si="832"/>
        <v>4.0634786800893996E-2</v>
      </c>
      <c r="U1296" s="31">
        <f t="shared" si="833"/>
        <v>1.421345087862334E-2</v>
      </c>
      <c r="V1296" s="47">
        <f t="shared" si="847"/>
        <v>5.9922127238346348E-4</v>
      </c>
      <c r="W1296" s="31">
        <f t="shared" si="834"/>
        <v>0.25914143243167953</v>
      </c>
      <c r="X1296" s="34">
        <f>(S1296*H1296*'Propiedades físicas'!$F$5*60*24*365)/(1000000)</f>
        <v>56090.439675708556</v>
      </c>
      <c r="Y1296" s="34">
        <f>(U1296*H1296*'Propiedades físicas'!$F$7*60*24*365)/(1000000)</f>
        <v>888.16489739122335</v>
      </c>
      <c r="Z1296" s="31">
        <f t="shared" si="848"/>
        <v>781.17892404555187</v>
      </c>
      <c r="AA1296" s="31">
        <f t="shared" si="849"/>
        <v>5964.1394053790482</v>
      </c>
      <c r="AB1296" s="31">
        <f t="shared" si="850"/>
        <v>202.43582536260251</v>
      </c>
      <c r="AC1296" s="31">
        <f t="shared" si="851"/>
        <v>362.40354013541906</v>
      </c>
      <c r="AD1296" s="31">
        <f t="shared" si="835"/>
        <v>52.459509759954152</v>
      </c>
      <c r="AE1296" s="31">
        <f t="shared" si="852"/>
        <v>18.349565084302732</v>
      </c>
      <c r="AF1296" s="31">
        <f t="shared" si="853"/>
        <v>7380.9667697668783</v>
      </c>
      <c r="AG1296" s="31">
        <f t="shared" si="854"/>
        <v>0.10583693822404579</v>
      </c>
      <c r="AH1296" s="31">
        <f t="shared" si="855"/>
        <v>0.80804311839049514</v>
      </c>
      <c r="AI1296" s="31">
        <f t="shared" si="855"/>
        <v>2.7426735775562403E-2</v>
      </c>
      <c r="AJ1296" s="31">
        <f t="shared" si="855"/>
        <v>4.909973875236201E-2</v>
      </c>
      <c r="AK1296" s="31">
        <f t="shared" si="836"/>
        <v>7.1074035958044344E-3</v>
      </c>
      <c r="AL1296" s="31">
        <f t="shared" si="836"/>
        <v>2.4860652617302447E-3</v>
      </c>
      <c r="AM1296" s="31">
        <f t="shared" si="856"/>
        <v>1.0000000000000002</v>
      </c>
      <c r="AN1296" s="31">
        <f>(Z1296*'Propiedades físicas'!$F$4)/1000</f>
        <v>686.95312222717735</v>
      </c>
      <c r="AO1296" s="31">
        <f>(AA1296*'Propiedades físicas'!$F$6)/1000</f>
        <v>191.0910265483447</v>
      </c>
      <c r="AP1296" s="31">
        <f>(AB1296*'Propiedades físicas'!$F$9)/1000</f>
        <v>124.89278245745761</v>
      </c>
      <c r="AQ1296" s="31">
        <f>(AC1296*'Propiedades físicas'!$F$5)/1000</f>
        <v>106.71697046367686</v>
      </c>
      <c r="AR1296" s="31">
        <f>(AD1296*'Propiedades físicas'!$F$8)/1000</f>
        <v>18.59794540009894</v>
      </c>
      <c r="AS1296" s="31">
        <f>(AE1296*'Propiedades físicas'!$F$7)/1000</f>
        <v>1.6898114486134386</v>
      </c>
      <c r="AT1296" s="31">
        <f t="shared" si="857"/>
        <v>1129.9416585453689</v>
      </c>
      <c r="AU1296" s="31">
        <f t="shared" si="858"/>
        <v>0.60795450546670426</v>
      </c>
      <c r="AV1296" s="31">
        <f t="shared" si="862"/>
        <v>0.16911583452401061</v>
      </c>
      <c r="AW1296" s="31">
        <f t="shared" si="862"/>
        <v>0.11053029288099565</v>
      </c>
      <c r="AX1296" s="31">
        <f t="shared" si="862"/>
        <v>9.4444673011754438E-2</v>
      </c>
      <c r="AY1296" s="31">
        <f t="shared" si="859"/>
        <v>1.6459208543599512E-2</v>
      </c>
      <c r="AZ1296" s="31">
        <f t="shared" si="859"/>
        <v>1.4954855729355252E-3</v>
      </c>
      <c r="BA1296" s="31">
        <f t="shared" si="860"/>
        <v>1</v>
      </c>
      <c r="BB1296" s="34">
        <f>AU1296*'Propiedades físicas'!$C$4+'Diseño reactor'!AV1296*'Propiedades físicas'!$C$5+'Diseño reactor'!AW1296*'Propiedades físicas'!$C$8+'Diseño reactor'!AX1296*'Propiedades físicas'!$C$9+'Diseño reactor'!AY1296*'Propiedades físicas'!$C$7+'Diseño reactor'!AZ1296*'Propiedades físicas'!$C$6</f>
        <v>875.70024065962696</v>
      </c>
      <c r="BC1296" s="45">
        <f>AU1296*'Propiedades físicas'!$L$4+'Diseño reactor'!AV1296*'Propiedades físicas'!$L$5+'Diseño reactor'!AW1296*'Propiedades físicas'!$L$8+AX1296*'Propiedades físicas'!$L$9+'Diseño reactor'!AY1296*'Propiedades físicas'!$L$7+'Diseño reactor'!AZ1296*'Propiedades físicas'!$L$6</f>
        <v>2.0591830033224485</v>
      </c>
      <c r="BD1296" s="29">
        <f t="shared" si="837"/>
        <v>2.3474989385736387</v>
      </c>
      <c r="BE1296" s="58">
        <f t="shared" si="838"/>
        <v>42.219928036242706</v>
      </c>
      <c r="BF1296" s="30">
        <f>AU1296*'Propiedades físicas'!$I$4+'Diseño reactor'!AV1296*'Propiedades físicas'!$I$5+'Diseño reactor'!AW1296*'Propiedades físicas'!$I$8+'Diseño reactor'!AX1296*'Propiedades físicas'!$I$9+'Diseño reactor'!AY1296*'Propiedades físicas'!$I$7+'Diseño reactor'!AZ1296*'Propiedades físicas'!$I$6</f>
        <v>1.9825979824943957E-2</v>
      </c>
      <c r="BG1296" s="24">
        <f>AU1296*'Propiedades físicas'!$O$4+'Diseño reactor'!AV1296*'Propiedades físicas'!$O$5+'Diseño reactor'!AW1296*'Propiedades físicas'!$O$8+'Diseño reactor'!AX1296*'Propiedades físicas'!$O$9+'Diseño reactor'!AY1296*'Propiedades físicas'!$O$7+'Diseño reactor'!AZ1296*'Propiedades físicas'!$O$6</f>
        <v>0.15169295030244903</v>
      </c>
      <c r="BH1296" s="54">
        <f t="shared" si="839"/>
        <v>41470.092939276656</v>
      </c>
      <c r="BI1296" s="34">
        <f t="shared" si="861"/>
        <v>269.13129844425777</v>
      </c>
      <c r="BJ1296" s="27">
        <f t="shared" si="840"/>
        <v>4795.8960818334454</v>
      </c>
      <c r="BK1296" s="34">
        <f t="shared" si="841"/>
        <v>559.61817384405447</v>
      </c>
      <c r="BL1296" s="27">
        <f t="shared" si="842"/>
        <v>105.35688114638212</v>
      </c>
      <c r="BM1296" s="34">
        <f t="shared" si="843"/>
        <v>1.1054421768707483</v>
      </c>
      <c r="BN1296" s="45">
        <f t="shared" si="844"/>
        <v>1312.6948265051051</v>
      </c>
      <c r="BO1296" s="45">
        <f t="shared" si="845"/>
        <v>97.771785037167817</v>
      </c>
      <c r="BP1296" s="66">
        <f t="shared" si="846"/>
        <v>6.690151634881377</v>
      </c>
    </row>
    <row r="1297" spans="8:68">
      <c r="H1297" s="68">
        <v>1292</v>
      </c>
      <c r="I1297" s="31">
        <f>('Propiedades físicas'!$C$10*'Diseño reactor'!H1297)/1000</f>
        <v>1130.8169038269687</v>
      </c>
      <c r="J1297" s="31">
        <f t="shared" si="823"/>
        <v>0.40324830523560568</v>
      </c>
      <c r="K1297" s="31">
        <f>(I1297*1000)/'Propiedades físicas'!$F$10</f>
        <v>7386.6840174584104</v>
      </c>
      <c r="L1297" s="31">
        <f t="shared" si="824"/>
        <v>1055.2405739226299</v>
      </c>
      <c r="M1297" s="31">
        <f t="shared" si="825"/>
        <v>6331.4434435357798</v>
      </c>
      <c r="N1297" s="31">
        <f t="shared" si="826"/>
        <v>0.81674967021875378</v>
      </c>
      <c r="O1297" s="32">
        <f t="shared" si="827"/>
        <v>4.9004980213125231</v>
      </c>
      <c r="P1297" s="33">
        <f t="shared" si="828"/>
        <v>0.60521738152900451</v>
      </c>
      <c r="Q1297" s="31">
        <f t="shared" si="829"/>
        <v>4.6199913824987933</v>
      </c>
      <c r="R1297" s="31">
        <f t="shared" si="830"/>
        <v>0.1567469477341307</v>
      </c>
      <c r="S1297" s="31">
        <f t="shared" si="831"/>
        <v>0.28050663881372934</v>
      </c>
      <c r="T1297" s="31">
        <f t="shared" si="832"/>
        <v>4.0596331787256884E-2</v>
      </c>
      <c r="U1297" s="31">
        <f t="shared" si="833"/>
        <v>1.4189009168361627E-2</v>
      </c>
      <c r="V1297" s="47">
        <f t="shared" si="847"/>
        <v>5.9934148462095587E-4</v>
      </c>
      <c r="W1297" s="31">
        <f t="shared" si="834"/>
        <v>0.25899280575539568</v>
      </c>
      <c r="X1297" s="34">
        <f>(S1297*H1297*'Propiedades físicas'!$F$5*60*24*365)/(1000000)</f>
        <v>56092.147942877011</v>
      </c>
      <c r="Y1297" s="34">
        <f>(U1297*H1297*'Propiedades físicas'!$F$7*60*24*365)/(1000000)</f>
        <v>887.32437635173721</v>
      </c>
      <c r="Z1297" s="31">
        <f t="shared" si="848"/>
        <v>781.94085693547379</v>
      </c>
      <c r="AA1297" s="31">
        <f t="shared" si="849"/>
        <v>5969.0288661884406</v>
      </c>
      <c r="AB1297" s="31">
        <f t="shared" si="850"/>
        <v>202.51705647249688</v>
      </c>
      <c r="AC1297" s="31">
        <f t="shared" si="851"/>
        <v>362.41457734733831</v>
      </c>
      <c r="AD1297" s="31">
        <f t="shared" si="835"/>
        <v>52.450460669135893</v>
      </c>
      <c r="AE1297" s="31">
        <f t="shared" si="852"/>
        <v>18.332199845523224</v>
      </c>
      <c r="AF1297" s="31">
        <f t="shared" si="853"/>
        <v>7386.6840174584086</v>
      </c>
      <c r="AG1297" s="31">
        <f t="shared" si="854"/>
        <v>0.10585817060637204</v>
      </c>
      <c r="AH1297" s="31">
        <f t="shared" si="855"/>
        <v>0.80807962708038628</v>
      </c>
      <c r="AI1297" s="31">
        <f t="shared" si="855"/>
        <v>2.7416504617477657E-2</v>
      </c>
      <c r="AJ1297" s="31">
        <f t="shared" si="855"/>
        <v>4.9063230062470847E-2</v>
      </c>
      <c r="AK1297" s="31">
        <f t="shared" si="836"/>
        <v>7.1006774548863011E-3</v>
      </c>
      <c r="AL1297" s="31">
        <f t="shared" si="836"/>
        <v>2.4817901784068624E-3</v>
      </c>
      <c r="AM1297" s="31">
        <f t="shared" si="856"/>
        <v>1</v>
      </c>
      <c r="AN1297" s="31">
        <f>(Z1297*'Propiedades físicas'!$F$4)/1000</f>
        <v>687.62315077191693</v>
      </c>
      <c r="AO1297" s="31">
        <f>(AA1297*'Propiedades físicas'!$F$6)/1000</f>
        <v>191.24768487267764</v>
      </c>
      <c r="AP1297" s="31">
        <f>(AB1297*'Propiedades físicas'!$F$9)/1000</f>
        <v>124.94289799070692</v>
      </c>
      <c r="AQ1297" s="31">
        <f>(AC1297*'Propiedades físicas'!$F$5)/1000</f>
        <v>106.72022059147072</v>
      </c>
      <c r="AR1297" s="31">
        <f>(AD1297*'Propiedades físicas'!$F$8)/1000</f>
        <v>18.594737316422052</v>
      </c>
      <c r="AS1297" s="31">
        <f>(AE1297*'Propiedades físicas'!$F$7)/1000</f>
        <v>1.6882122837742337</v>
      </c>
      <c r="AT1297" s="31">
        <f t="shared" si="857"/>
        <v>1130.8169038269684</v>
      </c>
      <c r="AU1297" s="31">
        <f t="shared" si="858"/>
        <v>0.60807646971390994</v>
      </c>
      <c r="AV1297" s="31">
        <f t="shared" si="862"/>
        <v>0.16912347544986941</v>
      </c>
      <c r="AW1297" s="31">
        <f t="shared" si="862"/>
        <v>0.1104890611096003</v>
      </c>
      <c r="AX1297" s="31">
        <f t="shared" si="862"/>
        <v>9.4374447561141592E-2</v>
      </c>
      <c r="AY1297" s="31">
        <f t="shared" si="859"/>
        <v>1.6443632256904536E-2</v>
      </c>
      <c r="AZ1297" s="31">
        <f t="shared" si="859"/>
        <v>1.492913908574323E-3</v>
      </c>
      <c r="BA1297" s="31">
        <f t="shared" si="860"/>
        <v>1</v>
      </c>
      <c r="BB1297" s="34">
        <f>AU1297*'Propiedades físicas'!$C$4+'Diseño reactor'!AV1297*'Propiedades físicas'!$C$5+'Diseño reactor'!AW1297*'Propiedades físicas'!$C$8+'Diseño reactor'!AX1297*'Propiedades físicas'!$C$9+'Diseño reactor'!AY1297*'Propiedades físicas'!$C$7+'Diseño reactor'!AZ1297*'Propiedades físicas'!$C$6</f>
        <v>875.699467963747</v>
      </c>
      <c r="BC1297" s="45">
        <f>AU1297*'Propiedades físicas'!$L$4+'Diseño reactor'!AV1297*'Propiedades físicas'!$L$5+'Diseño reactor'!AW1297*'Propiedades físicas'!$L$8+AX1297*'Propiedades físicas'!$L$9+'Diseño reactor'!AY1297*'Propiedades físicas'!$L$7+'Diseño reactor'!AZ1297*'Propiedades físicas'!$L$6</f>
        <v>2.0592736534580225</v>
      </c>
      <c r="BD1297" s="29">
        <f t="shared" si="837"/>
        <v>2.3460513572414663</v>
      </c>
      <c r="BE1297" s="58">
        <f t="shared" si="838"/>
        <v>42.218339411326511</v>
      </c>
      <c r="BF1297" s="30">
        <f>AU1297*'Propiedades físicas'!$I$4+'Diseño reactor'!AV1297*'Propiedades físicas'!$I$5+'Diseño reactor'!AW1297*'Propiedades físicas'!$I$8+'Diseño reactor'!AX1297*'Propiedades físicas'!$I$9+'Diseño reactor'!AY1297*'Propiedades físicas'!$I$7+'Diseño reactor'!AZ1297*'Propiedades físicas'!$I$6</f>
        <v>1.9826335533461178E-2</v>
      </c>
      <c r="BG1297" s="24">
        <f>AU1297*'Propiedades físicas'!$O$4+'Diseño reactor'!AV1297*'Propiedades físicas'!$O$5+'Diseño reactor'!AW1297*'Propiedades físicas'!$O$8+'Diseño reactor'!AX1297*'Propiedades físicas'!$O$9+'Diseño reactor'!AY1297*'Propiedades físicas'!$O$7+'Diseño reactor'!AZ1297*'Propiedades físicas'!$O$6</f>
        <v>0.15169709484672639</v>
      </c>
      <c r="BH1297" s="54">
        <f t="shared" si="839"/>
        <v>41469.31232397745</v>
      </c>
      <c r="BI1297" s="34">
        <f t="shared" si="861"/>
        <v>269.14062164425337</v>
      </c>
      <c r="BJ1297" s="27">
        <f t="shared" si="840"/>
        <v>4795.8912759134191</v>
      </c>
      <c r="BK1297" s="34">
        <f t="shared" si="841"/>
        <v>559.63290288986582</v>
      </c>
      <c r="BL1297" s="27">
        <f t="shared" si="842"/>
        <v>105.35740319088409</v>
      </c>
      <c r="BM1297" s="34">
        <f t="shared" si="843"/>
        <v>1.1054421768707483</v>
      </c>
      <c r="BN1297" s="45">
        <f t="shared" si="844"/>
        <v>1313.8577656970974</v>
      </c>
      <c r="BO1297" s="45">
        <f t="shared" si="845"/>
        <v>97.790051394045037</v>
      </c>
      <c r="BP1297" s="66">
        <f t="shared" si="846"/>
        <v>6.6901457316597437</v>
      </c>
    </row>
    <row r="1298" spans="8:68">
      <c r="H1298" s="68">
        <v>1293</v>
      </c>
      <c r="I1298" s="31">
        <f>('Propiedades físicas'!$C$10*'Diseño reactor'!H1298)/1000</f>
        <v>1131.6921491085684</v>
      </c>
      <c r="J1298" s="31">
        <f t="shared" si="823"/>
        <v>0.40293643492993236</v>
      </c>
      <c r="K1298" s="31">
        <f>(I1298*1000)/'Propiedades físicas'!$F$10</f>
        <v>7392.4012651499415</v>
      </c>
      <c r="L1298" s="31">
        <f t="shared" si="824"/>
        <v>1056.0573235928487</v>
      </c>
      <c r="M1298" s="31">
        <f t="shared" si="825"/>
        <v>6336.343941557092</v>
      </c>
      <c r="N1298" s="31">
        <f t="shared" si="826"/>
        <v>0.81674967021875378</v>
      </c>
      <c r="O1298" s="32">
        <f t="shared" si="827"/>
        <v>4.9004980213125231</v>
      </c>
      <c r="P1298" s="33">
        <f t="shared" si="828"/>
        <v>0.6053386331539331</v>
      </c>
      <c r="Q1298" s="31">
        <f t="shared" si="829"/>
        <v>4.6201998084220604</v>
      </c>
      <c r="R1298" s="31">
        <f t="shared" si="830"/>
        <v>0.15668848470572116</v>
      </c>
      <c r="S1298" s="31">
        <f t="shared" si="831"/>
        <v>0.28029821289046225</v>
      </c>
      <c r="T1298" s="31">
        <f t="shared" si="832"/>
        <v>4.055792889255725E-2</v>
      </c>
      <c r="U1298" s="31">
        <f t="shared" si="833"/>
        <v>1.4164623466542193E-2</v>
      </c>
      <c r="V1298" s="47">
        <f t="shared" si="847"/>
        <v>5.9946155904564249E-4</v>
      </c>
      <c r="W1298" s="31">
        <f t="shared" si="834"/>
        <v>0.2588443494665843</v>
      </c>
      <c r="X1298" s="34">
        <f>(S1298*H1298*'Propiedades físicas'!$F$5*60*24*365)/(1000000)</f>
        <v>56093.852295532874</v>
      </c>
      <c r="Y1298" s="34">
        <f>(U1298*H1298*'Propiedades físicas'!$F$7*60*24*365)/(1000000)</f>
        <v>886.48499448915857</v>
      </c>
      <c r="Z1298" s="31">
        <f t="shared" si="848"/>
        <v>782.70285266803546</v>
      </c>
      <c r="AA1298" s="31">
        <f t="shared" si="849"/>
        <v>5973.9183522897238</v>
      </c>
      <c r="AB1298" s="31">
        <f t="shared" si="850"/>
        <v>202.59821072449748</v>
      </c>
      <c r="AC1298" s="31">
        <f t="shared" si="851"/>
        <v>362.42558926736768</v>
      </c>
      <c r="AD1298" s="31">
        <f t="shared" si="835"/>
        <v>52.441402058076527</v>
      </c>
      <c r="AE1298" s="31">
        <f t="shared" si="852"/>
        <v>18.314858142239057</v>
      </c>
      <c r="AF1298" s="31">
        <f t="shared" si="853"/>
        <v>7392.4012651499388</v>
      </c>
      <c r="AG1298" s="31">
        <f t="shared" si="854"/>
        <v>0.10587937864763082</v>
      </c>
      <c r="AH1298" s="31">
        <f t="shared" si="855"/>
        <v>0.80811608272032243</v>
      </c>
      <c r="AI1298" s="31">
        <f t="shared" si="855"/>
        <v>2.7406278887972164E-2</v>
      </c>
      <c r="AJ1298" s="31">
        <f t="shared" si="855"/>
        <v>4.9026774422534905E-2</v>
      </c>
      <c r="AK1298" s="31">
        <f t="shared" si="836"/>
        <v>7.0939604300569396E-3</v>
      </c>
      <c r="AL1298" s="31">
        <f t="shared" si="836"/>
        <v>2.4775248914829543E-3</v>
      </c>
      <c r="AM1298" s="31">
        <f t="shared" si="856"/>
        <v>1.0000000000000002</v>
      </c>
      <c r="AN1298" s="31">
        <f>(Z1298*'Propiedades físicas'!$F$4)/1000</f>
        <v>688.29323457921703</v>
      </c>
      <c r="AO1298" s="31">
        <f>(AA1298*'Propiedades físicas'!$F$6)/1000</f>
        <v>191.40434400736277</v>
      </c>
      <c r="AP1298" s="31">
        <f>(AB1298*'Propiedades físicas'!$F$9)/1000</f>
        <v>124.9929661064787</v>
      </c>
      <c r="AQ1298" s="31">
        <f>(AC1298*'Propiedades físicas'!$F$5)/1000</f>
        <v>106.72346327156178</v>
      </c>
      <c r="AR1298" s="31">
        <f>(AD1298*'Propiedades físicas'!$F$8)/1000</f>
        <v>18.591525857629282</v>
      </c>
      <c r="AS1298" s="31">
        <f>(AE1298*'Propiedades físicas'!$F$7)/1000</f>
        <v>1.6866152863187949</v>
      </c>
      <c r="AT1298" s="31">
        <f t="shared" si="857"/>
        <v>1131.6921491085682</v>
      </c>
      <c r="AU1298" s="31">
        <f t="shared" si="858"/>
        <v>0.60819829413978377</v>
      </c>
      <c r="AV1298" s="31">
        <f t="shared" si="862"/>
        <v>0.1691311052728709</v>
      </c>
      <c r="AW1298" s="31">
        <f t="shared" si="862"/>
        <v>0.11044785121548774</v>
      </c>
      <c r="AX1298" s="31">
        <f t="shared" si="862"/>
        <v>9.4304324153549765E-2</v>
      </c>
      <c r="AY1298" s="31">
        <f t="shared" si="859"/>
        <v>1.6428077081098242E-2</v>
      </c>
      <c r="AZ1298" s="31">
        <f t="shared" si="859"/>
        <v>1.4903481372096985E-3</v>
      </c>
      <c r="BA1298" s="31">
        <f t="shared" si="860"/>
        <v>1</v>
      </c>
      <c r="BB1298" s="34">
        <f>AU1298*'Propiedades físicas'!$C$4+'Diseño reactor'!AV1298*'Propiedades físicas'!$C$5+'Diseño reactor'!AW1298*'Propiedades físicas'!$C$8+'Diseño reactor'!AX1298*'Propiedades físicas'!$C$9+'Diseño reactor'!AY1298*'Propiedades físicas'!$C$7+'Diseño reactor'!AZ1298*'Propiedades físicas'!$C$6</f>
        <v>875.69869692801194</v>
      </c>
      <c r="BC1298" s="45">
        <f>AU1298*'Propiedades físicas'!$L$4+'Diseño reactor'!AV1298*'Propiedades físicas'!$L$5+'Diseño reactor'!AW1298*'Propiedades físicas'!$L$8+AX1298*'Propiedades físicas'!$L$9+'Diseño reactor'!AY1298*'Propiedades físicas'!$L$7+'Diseño reactor'!AZ1298*'Propiedades físicas'!$L$6</f>
        <v>2.0593641946433241</v>
      </c>
      <c r="BD1298" s="29">
        <f t="shared" si="837"/>
        <v>2.3446055639392203</v>
      </c>
      <c r="BE1298" s="58">
        <f t="shared" si="838"/>
        <v>42.21675280237973</v>
      </c>
      <c r="BF1298" s="30">
        <f>AU1298*'Propiedades físicas'!$I$4+'Diseño reactor'!AV1298*'Propiedades físicas'!$I$5+'Diseño reactor'!AW1298*'Propiedades físicas'!$I$8+'Diseño reactor'!AX1298*'Propiedades físicas'!$I$9+'Diseño reactor'!AY1298*'Propiedades físicas'!$I$7+'Diseño reactor'!AZ1298*'Propiedades físicas'!$I$6</f>
        <v>1.9826690477607642E-2</v>
      </c>
      <c r="BG1298" s="24">
        <f>AU1298*'Propiedades físicas'!$O$4+'Diseño reactor'!AV1298*'Propiedades físicas'!$O$5+'Diseño reactor'!AW1298*'Propiedades físicas'!$O$8+'Diseño reactor'!AX1298*'Propiedades físicas'!$O$9+'Diseño reactor'!AY1298*'Propiedades físicas'!$O$7+'Diseño reactor'!AZ1298*'Propiedades físicas'!$O$6</f>
        <v>0.15170123488772688</v>
      </c>
      <c r="BH1298" s="54">
        <f t="shared" si="839"/>
        <v>41468.533414024256</v>
      </c>
      <c r="BI1298" s="34">
        <f t="shared" si="861"/>
        <v>269.1499281339353</v>
      </c>
      <c r="BJ1298" s="27">
        <f t="shared" si="840"/>
        <v>4795.8864991788478</v>
      </c>
      <c r="BK1298" s="34">
        <f t="shared" si="841"/>
        <v>559.647618697545</v>
      </c>
      <c r="BL1298" s="27">
        <f t="shared" si="842"/>
        <v>105.35792474390864</v>
      </c>
      <c r="BM1298" s="34">
        <f t="shared" si="843"/>
        <v>1.1054421768707483</v>
      </c>
      <c r="BN1298" s="45">
        <f t="shared" si="844"/>
        <v>1315.0207749328824</v>
      </c>
      <c r="BO1298" s="45">
        <f t="shared" si="845"/>
        <v>97.808296816058899</v>
      </c>
      <c r="BP1298" s="66">
        <f t="shared" si="846"/>
        <v>6.6901398411212423</v>
      </c>
    </row>
    <row r="1299" spans="8:68">
      <c r="H1299" s="68">
        <v>1294</v>
      </c>
      <c r="I1299" s="31">
        <f>('Propiedades físicas'!$C$10*'Diseño reactor'!H1299)/1000</f>
        <v>1132.5673943901684</v>
      </c>
      <c r="J1299" s="31">
        <f t="shared" si="823"/>
        <v>0.40262504664946097</v>
      </c>
      <c r="K1299" s="31">
        <f>(I1299*1000)/'Propiedades físicas'!$F$10</f>
        <v>7398.1185128414727</v>
      </c>
      <c r="L1299" s="31">
        <f t="shared" si="824"/>
        <v>1056.8740732630674</v>
      </c>
      <c r="M1299" s="31">
        <f t="shared" si="825"/>
        <v>6341.244439578405</v>
      </c>
      <c r="N1299" s="31">
        <f t="shared" si="826"/>
        <v>0.81674967021875378</v>
      </c>
      <c r="O1299" s="32">
        <f t="shared" si="827"/>
        <v>4.9004980213125231</v>
      </c>
      <c r="P1299" s="33">
        <f t="shared" si="828"/>
        <v>0.60545974585412154</v>
      </c>
      <c r="Q1299" s="31">
        <f t="shared" si="829"/>
        <v>4.6204079316928075</v>
      </c>
      <c r="R1299" s="31">
        <f t="shared" si="830"/>
        <v>0.15663005272237618</v>
      </c>
      <c r="S1299" s="31">
        <f t="shared" si="831"/>
        <v>0.2800900896197151</v>
      </c>
      <c r="T1299" s="31">
        <f t="shared" si="832"/>
        <v>4.0519578029429036E-2</v>
      </c>
      <c r="U1299" s="31">
        <f t="shared" si="833"/>
        <v>1.4140293612826959E-2</v>
      </c>
      <c r="V1299" s="47">
        <f t="shared" si="847"/>
        <v>5.9958149589437273E-4</v>
      </c>
      <c r="W1299" s="31">
        <f t="shared" si="834"/>
        <v>0.25869606327241179</v>
      </c>
      <c r="X1299" s="34">
        <f>(S1299*H1299*'Propiedades físicas'!$F$5*60*24*365)/(1000000)</f>
        <v>56095.552744882363</v>
      </c>
      <c r="Y1299" s="34">
        <f>(U1299*H1299*'Propiedades físicas'!$F$7*60*24*365)/(1000000)</f>
        <v>885.6467498939046</v>
      </c>
      <c r="Z1299" s="31">
        <f t="shared" si="848"/>
        <v>783.46491113523325</v>
      </c>
      <c r="AA1299" s="31">
        <f t="shared" si="849"/>
        <v>5978.8078636104929</v>
      </c>
      <c r="AB1299" s="31">
        <f t="shared" si="850"/>
        <v>202.67928822275476</v>
      </c>
      <c r="AC1299" s="31">
        <f t="shared" si="851"/>
        <v>362.43657596791132</v>
      </c>
      <c r="AD1299" s="31">
        <f t="shared" si="835"/>
        <v>52.432333970081174</v>
      </c>
      <c r="AE1299" s="31">
        <f t="shared" si="852"/>
        <v>18.297539934998085</v>
      </c>
      <c r="AF1299" s="31">
        <f t="shared" si="853"/>
        <v>7398.1185128414718</v>
      </c>
      <c r="AG1299" s="31">
        <f t="shared" si="854"/>
        <v>0.10590056238965545</v>
      </c>
      <c r="AH1299" s="31">
        <f t="shared" si="855"/>
        <v>0.80815248542350671</v>
      </c>
      <c r="AI1299" s="31">
        <f t="shared" si="855"/>
        <v>2.7396058588538295E-2</v>
      </c>
      <c r="AJ1299" s="31">
        <f t="shared" si="855"/>
        <v>4.8990371719350376E-2</v>
      </c>
      <c r="AK1299" s="31">
        <f t="shared" si="836"/>
        <v>7.0872525060352064E-3</v>
      </c>
      <c r="AL1299" s="31">
        <f t="shared" si="836"/>
        <v>2.4732693729138922E-3</v>
      </c>
      <c r="AM1299" s="31">
        <f t="shared" si="856"/>
        <v>1</v>
      </c>
      <c r="AN1299" s="31">
        <f>(Z1299*'Propiedades físicas'!$F$4)/1000</f>
        <v>688.96337355410139</v>
      </c>
      <c r="AO1299" s="31">
        <f>(AA1299*'Propiedades físicas'!$F$6)/1000</f>
        <v>191.56100395008019</v>
      </c>
      <c r="AP1299" s="31">
        <f>(AB1299*'Propiedades físicas'!$F$9)/1000</f>
        <v>125.04298686902854</v>
      </c>
      <c r="AQ1299" s="31">
        <f>(AC1299*'Propiedades físicas'!$F$5)/1000</f>
        <v>106.72669852527085</v>
      </c>
      <c r="AR1299" s="31">
        <f>(AD1299*'Propiedades físicas'!$F$8)/1000</f>
        <v>18.588311039073172</v>
      </c>
      <c r="AS1299" s="31">
        <f>(AE1299*'Propiedades físicas'!$F$7)/1000</f>
        <v>1.6850204526139736</v>
      </c>
      <c r="AT1299" s="31">
        <f t="shared" si="857"/>
        <v>1132.5673943901681</v>
      </c>
      <c r="AU1299" s="31">
        <f t="shared" si="858"/>
        <v>0.60831997898462753</v>
      </c>
      <c r="AV1299" s="31">
        <f t="shared" si="862"/>
        <v>0.16913872401670751</v>
      </c>
      <c r="AW1299" s="31">
        <f t="shared" si="862"/>
        <v>0.11040666320467228</v>
      </c>
      <c r="AX1299" s="31">
        <f t="shared" si="862"/>
        <v>9.4234302571228376E-2</v>
      </c>
      <c r="AY1299" s="31">
        <f t="shared" si="859"/>
        <v>1.6412542980792824E-2</v>
      </c>
      <c r="AZ1299" s="31">
        <f t="shared" si="859"/>
        <v>1.4877882419714848E-3</v>
      </c>
      <c r="BA1299" s="31">
        <f t="shared" si="860"/>
        <v>1</v>
      </c>
      <c r="BB1299" s="34">
        <f>AU1299*'Propiedades físicas'!$C$4+'Diseño reactor'!AV1299*'Propiedades físicas'!$C$5+'Diseño reactor'!AW1299*'Propiedades físicas'!$C$8+'Diseño reactor'!AX1299*'Propiedades físicas'!$C$9+'Diseño reactor'!AY1299*'Propiedades físicas'!$C$7+'Diseño reactor'!AZ1299*'Propiedades físicas'!$C$6</f>
        <v>875.69792754791615</v>
      </c>
      <c r="BC1299" s="45">
        <f>AU1299*'Propiedades físicas'!$L$4+'Diseño reactor'!AV1299*'Propiedades físicas'!$L$5+'Diseño reactor'!AW1299*'Propiedades físicas'!$L$8+AX1299*'Propiedades físicas'!$L$9+'Diseño reactor'!AY1299*'Propiedades físicas'!$L$7+'Diseño reactor'!AZ1299*'Propiedades físicas'!$L$6</f>
        <v>2.0594546270720349</v>
      </c>
      <c r="BD1299" s="29">
        <f t="shared" si="837"/>
        <v>2.3431615553526375</v>
      </c>
      <c r="BE1299" s="58">
        <f t="shared" si="838"/>
        <v>42.215168205540976</v>
      </c>
      <c r="BF1299" s="30">
        <f>AU1299*'Propiedades físicas'!$I$4+'Diseño reactor'!AV1299*'Propiedades físicas'!$I$5+'Diseño reactor'!AW1299*'Propiedades físicas'!$I$8+'Diseño reactor'!AX1299*'Propiedades físicas'!$I$9+'Diseño reactor'!AY1299*'Propiedades físicas'!$I$7+'Diseño reactor'!AZ1299*'Propiedades físicas'!$I$6</f>
        <v>1.9827044659406174E-2</v>
      </c>
      <c r="BG1299" s="24">
        <f>AU1299*'Propiedades físicas'!$O$4+'Diseño reactor'!AV1299*'Propiedades físicas'!$O$5+'Diseño reactor'!AW1299*'Propiedades físicas'!$O$8+'Diseño reactor'!AX1299*'Propiedades físicas'!$O$9+'Diseño reactor'!AY1299*'Propiedades físicas'!$O$7+'Diseño reactor'!AZ1299*'Propiedades físicas'!$O$6</f>
        <v>0.15170537043239476</v>
      </c>
      <c r="BH1299" s="54">
        <f t="shared" si="839"/>
        <v>41467.756204791367</v>
      </c>
      <c r="BI1299" s="34">
        <f t="shared" si="861"/>
        <v>269.15921795381985</v>
      </c>
      <c r="BJ1299" s="27">
        <f t="shared" si="840"/>
        <v>4795.8817515314231</v>
      </c>
      <c r="BK1299" s="34">
        <f t="shared" si="841"/>
        <v>559.66232128156673</v>
      </c>
      <c r="BL1299" s="27">
        <f t="shared" si="842"/>
        <v>105.35844580603033</v>
      </c>
      <c r="BM1299" s="34">
        <f t="shared" si="843"/>
        <v>1.1054421768707483</v>
      </c>
      <c r="BN1299" s="45">
        <f t="shared" si="844"/>
        <v>1316.1838540873189</v>
      </c>
      <c r="BO1299" s="45">
        <f t="shared" si="845"/>
        <v>97.826521339176097</v>
      </c>
      <c r="BP1299" s="66">
        <f t="shared" si="846"/>
        <v>6.6901339632314505</v>
      </c>
    </row>
    <row r="1300" spans="8:68">
      <c r="H1300" s="68">
        <v>1295</v>
      </c>
      <c r="I1300" s="31">
        <f>('Propiedades físicas'!$C$10*'Diseño reactor'!H1300)/1000</f>
        <v>1133.4426396717681</v>
      </c>
      <c r="J1300" s="31">
        <f t="shared" si="823"/>
        <v>0.4023141392775309</v>
      </c>
      <c r="K1300" s="31">
        <f>(I1300*1000)/'Propiedades físicas'!$F$10</f>
        <v>7403.8357605330038</v>
      </c>
      <c r="L1300" s="31">
        <f t="shared" si="824"/>
        <v>1057.6908229332862</v>
      </c>
      <c r="M1300" s="31">
        <f t="shared" si="825"/>
        <v>6346.1449375997172</v>
      </c>
      <c r="N1300" s="31">
        <f t="shared" si="826"/>
        <v>0.81674967021875378</v>
      </c>
      <c r="O1300" s="32">
        <f t="shared" si="827"/>
        <v>4.9004980213125231</v>
      </c>
      <c r="P1300" s="33">
        <f t="shared" si="828"/>
        <v>0.60558071986819384</v>
      </c>
      <c r="Q1300" s="31">
        <f t="shared" si="829"/>
        <v>4.620615752956442</v>
      </c>
      <c r="R1300" s="31">
        <f t="shared" si="830"/>
        <v>0.15657165179246701</v>
      </c>
      <c r="S1300" s="31">
        <f t="shared" si="831"/>
        <v>0.27988226835608121</v>
      </c>
      <c r="T1300" s="31">
        <f t="shared" si="832"/>
        <v>4.0481279110664577E-2</v>
      </c>
      <c r="U1300" s="31">
        <f t="shared" si="833"/>
        <v>1.4116019447428355E-2</v>
      </c>
      <c r="V1300" s="47">
        <f t="shared" si="847"/>
        <v>5.997012954034542E-4</v>
      </c>
      <c r="W1300" s="31">
        <f t="shared" si="834"/>
        <v>0.25854794688071508</v>
      </c>
      <c r="X1300" s="34">
        <f>(S1300*H1300*'Propiedades físicas'!$F$5*60*24*365)/(1000000)</f>
        <v>56097.249302093333</v>
      </c>
      <c r="Y1300" s="34">
        <f>(U1300*H1300*'Propiedades físicas'!$F$7*60*24*365)/(1000000)</f>
        <v>884.80964065985631</v>
      </c>
      <c r="Z1300" s="31">
        <f t="shared" si="848"/>
        <v>784.22703222931102</v>
      </c>
      <c r="AA1300" s="31">
        <f t="shared" si="849"/>
        <v>5983.6974000785922</v>
      </c>
      <c r="AB1300" s="31">
        <f t="shared" si="850"/>
        <v>202.76028907124478</v>
      </c>
      <c r="AC1300" s="31">
        <f t="shared" si="851"/>
        <v>362.44753752112518</v>
      </c>
      <c r="AD1300" s="31">
        <f t="shared" si="835"/>
        <v>52.423256448310624</v>
      </c>
      <c r="AE1300" s="31">
        <f t="shared" si="852"/>
        <v>18.280245184419719</v>
      </c>
      <c r="AF1300" s="31">
        <f t="shared" si="853"/>
        <v>7403.8357605330038</v>
      </c>
      <c r="AG1300" s="31">
        <f t="shared" si="854"/>
        <v>0.10592172187418354</v>
      </c>
      <c r="AH1300" s="31">
        <f t="shared" si="855"/>
        <v>0.80818883530282748</v>
      </c>
      <c r="AI1300" s="31">
        <f t="shared" si="855"/>
        <v>2.738584372064029E-2</v>
      </c>
      <c r="AJ1300" s="31">
        <f t="shared" si="855"/>
        <v>4.895402184002965E-2</v>
      </c>
      <c r="AK1300" s="31">
        <f t="shared" si="836"/>
        <v>7.0805536675676694E-3</v>
      </c>
      <c r="AL1300" s="31">
        <f t="shared" si="836"/>
        <v>2.4690235947513401E-3</v>
      </c>
      <c r="AM1300" s="31">
        <f t="shared" si="856"/>
        <v>1</v>
      </c>
      <c r="AN1300" s="31">
        <f>(Z1300*'Propiedades físicas'!$F$4)/1000</f>
        <v>689.63356760181148</v>
      </c>
      <c r="AO1300" s="31">
        <f>(AA1300*'Propiedades físicas'!$F$6)/1000</f>
        <v>191.71766469851809</v>
      </c>
      <c r="AP1300" s="31">
        <f>(AB1300*'Propiedades físicas'!$F$9)/1000</f>
        <v>125.09296034250447</v>
      </c>
      <c r="AQ1300" s="31">
        <f>(AC1300*'Propiedades físicas'!$F$5)/1000</f>
        <v>106.72992637384574</v>
      </c>
      <c r="AR1300" s="31">
        <f>(AD1300*'Propiedades físicas'!$F$8)/1000</f>
        <v>18.585092876055075</v>
      </c>
      <c r="AS1300" s="31">
        <f>(AE1300*'Propiedades físicas'!$F$7)/1000</f>
        <v>1.6834277790332122</v>
      </c>
      <c r="AT1300" s="31">
        <f t="shared" si="857"/>
        <v>1133.4426396717683</v>
      </c>
      <c r="AU1300" s="31">
        <f t="shared" si="858"/>
        <v>0.60844152448819222</v>
      </c>
      <c r="AV1300" s="31">
        <f t="shared" si="862"/>
        <v>0.16914633170500562</v>
      </c>
      <c r="AW1300" s="31">
        <f t="shared" si="862"/>
        <v>0.11036549708305479</v>
      </c>
      <c r="AX1300" s="31">
        <f t="shared" si="862"/>
        <v>9.4164382597035065E-2</v>
      </c>
      <c r="AY1300" s="31">
        <f t="shared" si="859"/>
        <v>1.6397029920664621E-2</v>
      </c>
      <c r="AZ1300" s="31">
        <f t="shared" si="859"/>
        <v>1.4852342060474389E-3</v>
      </c>
      <c r="BA1300" s="31">
        <f t="shared" si="860"/>
        <v>0.99999999999999967</v>
      </c>
      <c r="BB1300" s="34">
        <f>AU1300*'Propiedades físicas'!$C$4+'Diseño reactor'!AV1300*'Propiedades físicas'!$C$5+'Diseño reactor'!AW1300*'Propiedades físicas'!$C$8+'Diseño reactor'!AX1300*'Propiedades físicas'!$C$9+'Diseño reactor'!AY1300*'Propiedades físicas'!$C$7+'Diseño reactor'!AZ1300*'Propiedades físicas'!$C$6</f>
        <v>875.6971598189682</v>
      </c>
      <c r="BC1300" s="45">
        <f>AU1300*'Propiedades físicas'!$L$4+'Diseño reactor'!AV1300*'Propiedades físicas'!$L$5+'Diseño reactor'!AW1300*'Propiedades físicas'!$L$8+AX1300*'Propiedades físicas'!$L$9+'Diseño reactor'!AY1300*'Propiedades físicas'!$L$7+'Diseño reactor'!AZ1300*'Propiedades físicas'!$L$6</f>
        <v>2.0595449509373802</v>
      </c>
      <c r="BD1300" s="29">
        <f t="shared" si="837"/>
        <v>2.3417193281756497</v>
      </c>
      <c r="BE1300" s="58">
        <f t="shared" si="838"/>
        <v>42.213585616958802</v>
      </c>
      <c r="BF1300" s="30">
        <f>AU1300*'Propiedades físicas'!$I$4+'Diseño reactor'!AV1300*'Propiedades físicas'!$I$5+'Diseño reactor'!AW1300*'Propiedades físicas'!$I$8+'Diseño reactor'!AX1300*'Propiedades físicas'!$I$9+'Diseño reactor'!AY1300*'Propiedades físicas'!$I$7+'Diseño reactor'!AZ1300*'Propiedades físicas'!$I$6</f>
        <v>1.9827398080873124E-2</v>
      </c>
      <c r="BG1300" s="24">
        <f>AU1300*'Propiedades físicas'!$O$4+'Diseño reactor'!AV1300*'Propiedades físicas'!$O$5+'Diseño reactor'!AW1300*'Propiedades físicas'!$O$8+'Diseño reactor'!AX1300*'Propiedades físicas'!$O$9+'Diseño reactor'!AY1300*'Propiedades físicas'!$O$7+'Diseño reactor'!AZ1300*'Propiedades físicas'!$O$6</f>
        <v>0.15170950148766096</v>
      </c>
      <c r="BH1300" s="54">
        <f t="shared" si="839"/>
        <v>41466.980691668294</v>
      </c>
      <c r="BI1300" s="34">
        <f t="shared" si="861"/>
        <v>269.16849114430067</v>
      </c>
      <c r="BJ1300" s="27">
        <f t="shared" si="840"/>
        <v>4795.8770328731935</v>
      </c>
      <c r="BK1300" s="34">
        <f t="shared" si="841"/>
        <v>559.67701065639596</v>
      </c>
      <c r="BL1300" s="27">
        <f t="shared" si="842"/>
        <v>105.35896637782311</v>
      </c>
      <c r="BM1300" s="34">
        <f t="shared" si="843"/>
        <v>1.1054421768707483</v>
      </c>
      <c r="BN1300" s="45">
        <f t="shared" si="844"/>
        <v>1317.3470030355593</v>
      </c>
      <c r="BO1300" s="45">
        <f t="shared" si="845"/>
        <v>97.844724999281084</v>
      </c>
      <c r="BP1300" s="66">
        <f t="shared" si="846"/>
        <v>6.6901280979560536</v>
      </c>
    </row>
    <row r="1301" spans="8:68">
      <c r="H1301" s="68">
        <v>1296</v>
      </c>
      <c r="I1301" s="31">
        <f>('Propiedades físicas'!$C$10*'Diseño reactor'!H1301)/1000</f>
        <v>1134.3178849533681</v>
      </c>
      <c r="J1301" s="31">
        <f t="shared" si="823"/>
        <v>0.4020037117009278</v>
      </c>
      <c r="K1301" s="31">
        <f>(I1301*1000)/'Propiedades físicas'!$F$10</f>
        <v>7409.5530082245359</v>
      </c>
      <c r="L1301" s="31">
        <f t="shared" si="824"/>
        <v>1058.507572603505</v>
      </c>
      <c r="M1301" s="31">
        <f t="shared" si="825"/>
        <v>6351.0454356210303</v>
      </c>
      <c r="N1301" s="31">
        <f t="shared" si="826"/>
        <v>0.81674967021875389</v>
      </c>
      <c r="O1301" s="32">
        <f t="shared" si="827"/>
        <v>4.9004980213125231</v>
      </c>
      <c r="P1301" s="33">
        <f t="shared" si="828"/>
        <v>0.60570155543422788</v>
      </c>
      <c r="Q1301" s="31">
        <f t="shared" si="829"/>
        <v>4.6208232728565681</v>
      </c>
      <c r="R1301" s="31">
        <f t="shared" si="830"/>
        <v>0.15651328192420452</v>
      </c>
      <c r="S1301" s="31">
        <f t="shared" si="831"/>
        <v>0.27967474845595458</v>
      </c>
      <c r="T1301" s="31">
        <f t="shared" si="832"/>
        <v>4.0443032049214449E-2</v>
      </c>
      <c r="U1301" s="31">
        <f t="shared" si="833"/>
        <v>1.4091800811107086E-2</v>
      </c>
      <c r="V1301" s="47">
        <f t="shared" si="847"/>
        <v>5.9982095780865296E-4</v>
      </c>
      <c r="W1301" s="31">
        <f t="shared" si="834"/>
        <v>0.25840000000000002</v>
      </c>
      <c r="X1301" s="34">
        <f>(S1301*H1301*'Propiedades físicas'!$F$5*60*24*365)/(1000000)</f>
        <v>56098.941978295181</v>
      </c>
      <c r="Y1301" s="34">
        <f>(U1301*H1301*'Propiedades físicas'!$F$7*60*24*365)/(1000000)</f>
        <v>883.97366488435091</v>
      </c>
      <c r="Z1301" s="31">
        <f t="shared" si="848"/>
        <v>784.98921584275934</v>
      </c>
      <c r="AA1301" s="31">
        <f t="shared" si="849"/>
        <v>5988.5869616221125</v>
      </c>
      <c r="AB1301" s="31">
        <f t="shared" si="850"/>
        <v>202.84121337376905</v>
      </c>
      <c r="AC1301" s="31">
        <f t="shared" si="851"/>
        <v>362.45847399891716</v>
      </c>
      <c r="AD1301" s="31">
        <f t="shared" si="835"/>
        <v>52.414169535781923</v>
      </c>
      <c r="AE1301" s="31">
        <f t="shared" si="852"/>
        <v>18.262973851194783</v>
      </c>
      <c r="AF1301" s="31">
        <f t="shared" si="853"/>
        <v>7409.553008224535</v>
      </c>
      <c r="AG1301" s="31">
        <f t="shared" si="854"/>
        <v>0.10594285714285714</v>
      </c>
      <c r="AH1301" s="31">
        <f t="shared" si="855"/>
        <v>0.80822513247085714</v>
      </c>
      <c r="AI1301" s="31">
        <f t="shared" si="855"/>
        <v>2.7375634285714292E-2</v>
      </c>
      <c r="AJ1301" s="31">
        <f t="shared" si="855"/>
        <v>4.8917724672E-2</v>
      </c>
      <c r="AK1301" s="31">
        <f t="shared" si="836"/>
        <v>7.073863899428573E-3</v>
      </c>
      <c r="AL1301" s="31">
        <f t="shared" si="836"/>
        <v>2.464787529142858E-3</v>
      </c>
      <c r="AM1301" s="31">
        <f t="shared" si="856"/>
        <v>0.99999999999999989</v>
      </c>
      <c r="AN1301" s="31">
        <f>(Z1301*'Propiedades físicas'!$F$4)/1000</f>
        <v>690.30381662780576</v>
      </c>
      <c r="AO1301" s="31">
        <f>(AA1301*'Propiedades físicas'!$F$6)/1000</f>
        <v>191.87432625037249</v>
      </c>
      <c r="AP1301" s="31">
        <f>(AB1301*'Propiedades físicas'!$F$9)/1000</f>
        <v>125.1428865909468</v>
      </c>
      <c r="AQ1301" s="31">
        <f>(AC1301*'Propiedades físicas'!$F$5)/1000</f>
        <v>106.73314683846115</v>
      </c>
      <c r="AR1301" s="31">
        <f>(AD1301*'Propiedades físicas'!$F$8)/1000</f>
        <v>18.581871383825401</v>
      </c>
      <c r="AS1301" s="31">
        <f>(AE1301*'Propiedades físicas'!$F$7)/1000</f>
        <v>1.6818372619565276</v>
      </c>
      <c r="AT1301" s="31">
        <f t="shared" si="857"/>
        <v>1134.3178849533683</v>
      </c>
      <c r="AU1301" s="31">
        <f t="shared" si="858"/>
        <v>0.60856293088968094</v>
      </c>
      <c r="AV1301" s="31">
        <f t="shared" si="862"/>
        <v>0.16915392836132565</v>
      </c>
      <c r="AW1301" s="31">
        <f t="shared" si="862"/>
        <v>0.11032435285642297</v>
      </c>
      <c r="AX1301" s="31">
        <f t="shared" si="862"/>
        <v>9.4094564014433169E-2</v>
      </c>
      <c r="AY1301" s="31">
        <f t="shared" si="859"/>
        <v>1.6381537865454092E-2</v>
      </c>
      <c r="AZ1301" s="31">
        <f t="shared" si="859"/>
        <v>1.4826860126830035E-3</v>
      </c>
      <c r="BA1301" s="31">
        <f t="shared" si="860"/>
        <v>0.99999999999999978</v>
      </c>
      <c r="BB1301" s="34">
        <f>AU1301*'Propiedades físicas'!$C$4+'Diseño reactor'!AV1301*'Propiedades físicas'!$C$5+'Diseño reactor'!AW1301*'Propiedades físicas'!$C$8+'Diseño reactor'!AX1301*'Propiedades físicas'!$C$9+'Diseño reactor'!AY1301*'Propiedades físicas'!$C$7+'Diseño reactor'!AZ1301*'Propiedades físicas'!$C$6</f>
        <v>875.69639373669258</v>
      </c>
      <c r="BC1301" s="45">
        <f>AU1301*'Propiedades físicas'!$L$4+'Diseño reactor'!AV1301*'Propiedades físicas'!$L$5+'Diseño reactor'!AW1301*'Propiedades físicas'!$L$8+AX1301*'Propiedades físicas'!$L$9+'Diseño reactor'!AY1301*'Propiedades físicas'!$L$7+'Diseño reactor'!AZ1301*'Propiedades físicas'!$L$6</f>
        <v>2.0596351664321353</v>
      </c>
      <c r="BD1301" s="29">
        <f t="shared" si="837"/>
        <v>2.3402788791103446</v>
      </c>
      <c r="BE1301" s="58">
        <f t="shared" si="838"/>
        <v>42.212005032791637</v>
      </c>
      <c r="BF1301" s="30">
        <f>AU1301*'Propiedades físicas'!$I$4+'Diseño reactor'!AV1301*'Propiedades físicas'!$I$5+'Diseño reactor'!AW1301*'Propiedades físicas'!$I$8+'Diseño reactor'!AX1301*'Propiedades físicas'!$I$9+'Diseño reactor'!AY1301*'Propiedades físicas'!$I$7+'Diseño reactor'!AZ1301*'Propiedades físicas'!$I$6</f>
        <v>1.982775074401839E-2</v>
      </c>
      <c r="BG1301" s="24">
        <f>AU1301*'Propiedades físicas'!$O$4+'Diseño reactor'!AV1301*'Propiedades físicas'!$O$5+'Diseño reactor'!AW1301*'Propiedades físicas'!$O$8+'Diseño reactor'!AX1301*'Propiedades físicas'!$O$9+'Diseño reactor'!AY1301*'Propiedades físicas'!$O$7+'Diseño reactor'!AZ1301*'Propiedades físicas'!$O$6</f>
        <v>0.1517136280604435</v>
      </c>
      <c r="BH1301" s="54">
        <f t="shared" si="839"/>
        <v>41466.206870059883</v>
      </c>
      <c r="BI1301" s="34">
        <f t="shared" si="861"/>
        <v>269.17774774564856</v>
      </c>
      <c r="BJ1301" s="27">
        <f t="shared" si="840"/>
        <v>4795.8723431065673</v>
      </c>
      <c r="BK1301" s="34">
        <f t="shared" si="841"/>
        <v>559.69168683649036</v>
      </c>
      <c r="BL1301" s="27">
        <f t="shared" si="842"/>
        <v>105.35948645986056</v>
      </c>
      <c r="BM1301" s="34">
        <f t="shared" si="843"/>
        <v>1.1054421768707483</v>
      </c>
      <c r="BN1301" s="45">
        <f t="shared" si="844"/>
        <v>1318.5102216530556</v>
      </c>
      <c r="BO1301" s="45">
        <f t="shared" si="845"/>
        <v>97.86290783217612</v>
      </c>
      <c r="BP1301" s="66">
        <f t="shared" si="846"/>
        <v>6.6901222452608611</v>
      </c>
    </row>
    <row r="1302" spans="8:68">
      <c r="H1302" s="68">
        <v>1297</v>
      </c>
      <c r="I1302" s="31">
        <f>('Propiedades físicas'!$C$10*'Diseño reactor'!H1302)/1000</f>
        <v>1135.1931302349676</v>
      </c>
      <c r="J1302" s="31">
        <f t="shared" si="823"/>
        <v>0.4016937628098709</v>
      </c>
      <c r="K1302" s="31">
        <f>(I1302*1000)/'Propiedades físicas'!$F$10</f>
        <v>7415.2702559160662</v>
      </c>
      <c r="L1302" s="31">
        <f t="shared" si="824"/>
        <v>1059.3243222737237</v>
      </c>
      <c r="M1302" s="31">
        <f t="shared" si="825"/>
        <v>6355.9459336423424</v>
      </c>
      <c r="N1302" s="31">
        <f t="shared" si="826"/>
        <v>0.81674967021875389</v>
      </c>
      <c r="O1302" s="32">
        <f t="shared" si="827"/>
        <v>4.9004980213125231</v>
      </c>
      <c r="P1302" s="33">
        <f t="shared" si="828"/>
        <v>0.60582225278975665</v>
      </c>
      <c r="Q1302" s="31">
        <f t="shared" si="829"/>
        <v>4.6210304920349978</v>
      </c>
      <c r="R1302" s="31">
        <f t="shared" si="830"/>
        <v>0.15645494312564015</v>
      </c>
      <c r="S1302" s="31">
        <f t="shared" si="831"/>
        <v>0.27946752927752422</v>
      </c>
      <c r="T1302" s="31">
        <f t="shared" si="832"/>
        <v>4.040483675818711E-2</v>
      </c>
      <c r="U1302" s="31">
        <f t="shared" si="833"/>
        <v>1.4067637545169953E-2</v>
      </c>
      <c r="V1302" s="47">
        <f t="shared" si="847"/>
        <v>5.9994048334519588E-4</v>
      </c>
      <c r="W1302" s="31">
        <f t="shared" si="834"/>
        <v>0.25825222233943912</v>
      </c>
      <c r="X1302" s="34">
        <f>(S1302*H1302*'Propiedades físicas'!$F$5*60*24*365)/(1000000)</f>
        <v>56100.63078457924</v>
      </c>
      <c r="Y1302" s="34">
        <f>(U1302*H1302*'Propiedades físicas'!$F$7*60*24*365)/(1000000)</f>
        <v>883.13882066817871</v>
      </c>
      <c r="Z1302" s="31">
        <f t="shared" si="848"/>
        <v>785.75146186831444</v>
      </c>
      <c r="AA1302" s="31">
        <f t="shared" si="849"/>
        <v>5993.4765481693921</v>
      </c>
      <c r="AB1302" s="31">
        <f t="shared" si="850"/>
        <v>202.92206123395528</v>
      </c>
      <c r="AC1302" s="31">
        <f t="shared" si="851"/>
        <v>362.46938547294889</v>
      </c>
      <c r="AD1302" s="31">
        <f t="shared" si="835"/>
        <v>52.405073275368679</v>
      </c>
      <c r="AE1302" s="31">
        <f t="shared" si="852"/>
        <v>18.245725896085428</v>
      </c>
      <c r="AF1302" s="31">
        <f t="shared" si="853"/>
        <v>7415.2702559160643</v>
      </c>
      <c r="AG1302" s="31">
        <f t="shared" si="854"/>
        <v>0.10596396823722301</v>
      </c>
      <c r="AH1302" s="31">
        <f t="shared" si="855"/>
        <v>0.80826137703985446</v>
      </c>
      <c r="AI1302" s="31">
        <f t="shared" si="855"/>
        <v>2.7365430285168586E-2</v>
      </c>
      <c r="AJ1302" s="31">
        <f t="shared" si="855"/>
        <v>4.8881480103002709E-2</v>
      </c>
      <c r="AK1302" s="31">
        <f t="shared" si="836"/>
        <v>7.0671831864197758E-3</v>
      </c>
      <c r="AL1302" s="31">
        <f t="shared" si="836"/>
        <v>2.4605611483315246E-3</v>
      </c>
      <c r="AM1302" s="31">
        <f t="shared" si="856"/>
        <v>1</v>
      </c>
      <c r="AN1302" s="31">
        <f>(Z1302*'Propiedades físicas'!$F$4)/1000</f>
        <v>690.97412053775838</v>
      </c>
      <c r="AO1302" s="31">
        <f>(AA1302*'Propiedades físicas'!$F$6)/1000</f>
        <v>192.03098860334734</v>
      </c>
      <c r="AP1302" s="31">
        <f>(AB1302*'Propiedades físicas'!$F$9)/1000</f>
        <v>125.19276567828869</v>
      </c>
      <c r="AQ1302" s="31">
        <f>(AC1302*'Propiedades físicas'!$F$5)/1000</f>
        <v>106.73635994021926</v>
      </c>
      <c r="AR1302" s="31">
        <f>(AD1302*'Propiedades físicas'!$F$8)/1000</f>
        <v>18.578646577583697</v>
      </c>
      <c r="AS1302" s="31">
        <f>(AE1302*'Propiedades físicas'!$F$7)/1000</f>
        <v>1.6802488977705072</v>
      </c>
      <c r="AT1302" s="31">
        <f t="shared" si="857"/>
        <v>1135.1931302349678</v>
      </c>
      <c r="AU1302" s="31">
        <f t="shared" si="858"/>
        <v>0.60868419842774879</v>
      </c>
      <c r="AV1302" s="31">
        <f t="shared" si="862"/>
        <v>0.16916151400916232</v>
      </c>
      <c r="AW1302" s="31">
        <f t="shared" si="862"/>
        <v>0.11028323053045228</v>
      </c>
      <c r="AX1302" s="31">
        <f t="shared" si="862"/>
        <v>9.4024846607489984E-2</v>
      </c>
      <c r="AY1302" s="31">
        <f t="shared" si="859"/>
        <v>1.6366066779965625E-2</v>
      </c>
      <c r="AZ1302" s="31">
        <f t="shared" si="859"/>
        <v>1.4801436451810813E-3</v>
      </c>
      <c r="BA1302" s="31">
        <f t="shared" si="860"/>
        <v>1.0000000000000002</v>
      </c>
      <c r="BB1302" s="34">
        <f>AU1302*'Propiedades físicas'!$C$4+'Diseño reactor'!AV1302*'Propiedades físicas'!$C$5+'Diseño reactor'!AW1302*'Propiedades físicas'!$C$8+'Diseño reactor'!AX1302*'Propiedades físicas'!$C$9+'Diseño reactor'!AY1302*'Propiedades físicas'!$C$7+'Diseño reactor'!AZ1302*'Propiedades físicas'!$C$6</f>
        <v>875.69562929662766</v>
      </c>
      <c r="BC1302" s="45">
        <f>AU1302*'Propiedades físicas'!$L$4+'Diseño reactor'!AV1302*'Propiedades físicas'!$L$5+'Diseño reactor'!AW1302*'Propiedades físicas'!$L$8+AX1302*'Propiedades físicas'!$L$9+'Diseño reactor'!AY1302*'Propiedades físicas'!$L$7+'Diseño reactor'!AZ1302*'Propiedades físicas'!$L$6</f>
        <v>2.0597252737486249</v>
      </c>
      <c r="BD1302" s="29">
        <f t="shared" si="837"/>
        <v>2.3388402048669463</v>
      </c>
      <c r="BE1302" s="58">
        <f t="shared" si="838"/>
        <v>42.210426449207795</v>
      </c>
      <c r="BF1302" s="30">
        <f>AU1302*'Propiedades físicas'!$I$4+'Diseño reactor'!AV1302*'Propiedades físicas'!$I$5+'Diseño reactor'!AW1302*'Propiedades físicas'!$I$8+'Diseño reactor'!AX1302*'Propiedades físicas'!$I$9+'Diseño reactor'!AY1302*'Propiedades físicas'!$I$7+'Diseño reactor'!AZ1302*'Propiedades físicas'!$I$6</f>
        <v>1.9828102650845447E-2</v>
      </c>
      <c r="BG1302" s="24">
        <f>AU1302*'Propiedades físicas'!$O$4+'Diseño reactor'!AV1302*'Propiedades físicas'!$O$5+'Diseño reactor'!AW1302*'Propiedades físicas'!$O$8+'Diseño reactor'!AX1302*'Propiedades físicas'!$O$9+'Diseño reactor'!AY1302*'Propiedades físicas'!$O$7+'Diseño reactor'!AZ1302*'Propiedades físicas'!$O$6</f>
        <v>0.15171775015764691</v>
      </c>
      <c r="BH1302" s="54">
        <f t="shared" si="839"/>
        <v>41465.434735386058</v>
      </c>
      <c r="BI1302" s="34">
        <f t="shared" si="861"/>
        <v>269.18698779801292</v>
      </c>
      <c r="BJ1302" s="27">
        <f t="shared" si="840"/>
        <v>4795.8676821342815</v>
      </c>
      <c r="BK1302" s="34">
        <f t="shared" si="841"/>
        <v>559.70634983629384</v>
      </c>
      <c r="BL1302" s="27">
        <f t="shared" si="842"/>
        <v>105.36000605271568</v>
      </c>
      <c r="BM1302" s="34">
        <f t="shared" si="843"/>
        <v>1.1054421768707483</v>
      </c>
      <c r="BN1302" s="45">
        <f t="shared" si="844"/>
        <v>1319.6735098155532</v>
      </c>
      <c r="BO1302" s="45">
        <f t="shared" si="845"/>
        <v>97.881069873581552</v>
      </c>
      <c r="BP1302" s="66">
        <f t="shared" si="846"/>
        <v>6.6901164051117856</v>
      </c>
    </row>
    <row r="1303" spans="8:68">
      <c r="H1303" s="68">
        <v>1298</v>
      </c>
      <c r="I1303" s="31">
        <f>('Propiedades físicas'!$C$10*'Diseño reactor'!H1303)/1000</f>
        <v>1136.0683755165676</v>
      </c>
      <c r="J1303" s="31">
        <f t="shared" si="823"/>
        <v>0.40138429149799887</v>
      </c>
      <c r="K1303" s="31">
        <f>(I1303*1000)/'Propiedades físicas'!$F$10</f>
        <v>7420.9875036075982</v>
      </c>
      <c r="L1303" s="31">
        <f t="shared" si="824"/>
        <v>1060.1410719439425</v>
      </c>
      <c r="M1303" s="31">
        <f t="shared" si="825"/>
        <v>6360.8464316636555</v>
      </c>
      <c r="N1303" s="31">
        <f t="shared" si="826"/>
        <v>0.81674967021875389</v>
      </c>
      <c r="O1303" s="32">
        <f t="shared" si="827"/>
        <v>4.9004980213125231</v>
      </c>
      <c r="P1303" s="33">
        <f t="shared" si="828"/>
        <v>0.6059428121717706</v>
      </c>
      <c r="Q1303" s="31">
        <f t="shared" si="829"/>
        <v>4.6212374111317551</v>
      </c>
      <c r="R1303" s="31">
        <f t="shared" si="830"/>
        <v>0.15639663540466686</v>
      </c>
      <c r="S1303" s="31">
        <f t="shared" si="831"/>
        <v>0.27926061018076764</v>
      </c>
      <c r="T1303" s="31">
        <f t="shared" si="832"/>
        <v>4.0366693150848836E-2</v>
      </c>
      <c r="U1303" s="31">
        <f t="shared" si="833"/>
        <v>1.4043529491467689E-2</v>
      </c>
      <c r="V1303" s="47">
        <f t="shared" si="847"/>
        <v>6.0005987224777283E-4</v>
      </c>
      <c r="W1303" s="31">
        <f t="shared" si="834"/>
        <v>0.25810461360886988</v>
      </c>
      <c r="X1303" s="34">
        <f>(S1303*H1303*'Propiedades físicas'!$F$5*60*24*365)/(1000000)</f>
        <v>56102.315731998831</v>
      </c>
      <c r="Y1303" s="34">
        <f>(U1303*H1303*'Propiedades físicas'!$F$7*60*24*365)/(1000000)</f>
        <v>882.30510611557781</v>
      </c>
      <c r="Z1303" s="31">
        <f t="shared" si="848"/>
        <v>786.51377019895824</v>
      </c>
      <c r="AA1303" s="31">
        <f t="shared" si="849"/>
        <v>5998.3661596490183</v>
      </c>
      <c r="AB1303" s="31">
        <f t="shared" si="850"/>
        <v>203.0028327552576</v>
      </c>
      <c r="AC1303" s="31">
        <f t="shared" si="851"/>
        <v>362.4802720146364</v>
      </c>
      <c r="AD1303" s="31">
        <f t="shared" si="835"/>
        <v>52.395967709801788</v>
      </c>
      <c r="AE1303" s="31">
        <f t="shared" si="852"/>
        <v>18.228501279925059</v>
      </c>
      <c r="AF1303" s="31">
        <f t="shared" si="853"/>
        <v>7420.9875036075964</v>
      </c>
      <c r="AG1303" s="31">
        <f t="shared" si="854"/>
        <v>0.10598505519873291</v>
      </c>
      <c r="AH1303" s="31">
        <f t="shared" si="855"/>
        <v>0.80829756912176542</v>
      </c>
      <c r="AI1303" s="31">
        <f t="shared" si="855"/>
        <v>2.7355231720383705E-2</v>
      </c>
      <c r="AJ1303" s="31">
        <f t="shared" si="855"/>
        <v>4.8845288021091844E-2</v>
      </c>
      <c r="AK1303" s="31">
        <f t="shared" si="836"/>
        <v>7.0605115133707359E-3</v>
      </c>
      <c r="AL1303" s="31">
        <f t="shared" si="836"/>
        <v>2.4563444246555543E-3</v>
      </c>
      <c r="AM1303" s="31">
        <f t="shared" si="856"/>
        <v>1.0000000000000002</v>
      </c>
      <c r="AN1303" s="31">
        <f>(Z1303*'Propiedades físicas'!$F$4)/1000</f>
        <v>691.64447923755995</v>
      </c>
      <c r="AO1303" s="31">
        <f>(AA1303*'Propiedades físicas'!$F$6)/1000</f>
        <v>192.18765175515455</v>
      </c>
      <c r="AP1303" s="31">
        <f>(AB1303*'Propiedades físicas'!$F$9)/1000</f>
        <v>125.24259766835615</v>
      </c>
      <c r="AQ1303" s="31">
        <f>(AC1303*'Propiedades físicas'!$F$5)/1000</f>
        <v>106.73956570015</v>
      </c>
      <c r="AR1303" s="31">
        <f>(AD1303*'Propiedades físicas'!$F$8)/1000</f>
        <v>18.575418472478923</v>
      </c>
      <c r="AS1303" s="31">
        <f>(AE1303*'Propiedades físicas'!$F$7)/1000</f>
        <v>1.6786626828682989</v>
      </c>
      <c r="AT1303" s="31">
        <f t="shared" si="857"/>
        <v>1136.0683755165678</v>
      </c>
      <c r="AU1303" s="31">
        <f t="shared" si="858"/>
        <v>0.60880532734050508</v>
      </c>
      <c r="AV1303" s="31">
        <f t="shared" si="862"/>
        <v>0.1691690886719448</v>
      </c>
      <c r="AW1303" s="31">
        <f t="shared" si="862"/>
        <v>0.11024213011070624</v>
      </c>
      <c r="AX1303" s="31">
        <f t="shared" si="862"/>
        <v>9.3955230160874564E-2</v>
      </c>
      <c r="AY1303" s="31">
        <f t="shared" si="859"/>
        <v>1.6350616629067526E-2</v>
      </c>
      <c r="AZ1303" s="31">
        <f t="shared" si="859"/>
        <v>1.4776070869018025E-3</v>
      </c>
      <c r="BA1303" s="31">
        <f t="shared" si="860"/>
        <v>1</v>
      </c>
      <c r="BB1303" s="34">
        <f>AU1303*'Propiedades físicas'!$C$4+'Diseño reactor'!AV1303*'Propiedades físicas'!$C$5+'Diseño reactor'!AW1303*'Propiedades físicas'!$C$8+'Diseño reactor'!AX1303*'Propiedades físicas'!$C$9+'Diseño reactor'!AY1303*'Propiedades físicas'!$C$7+'Diseño reactor'!AZ1303*'Propiedades físicas'!$C$6</f>
        <v>875.69486649432611</v>
      </c>
      <c r="BC1303" s="45">
        <f>AU1303*'Propiedades físicas'!$L$4+'Diseño reactor'!AV1303*'Propiedades físicas'!$L$5+'Diseño reactor'!AW1303*'Propiedades físicas'!$L$8+AX1303*'Propiedades físicas'!$L$9+'Diseño reactor'!AY1303*'Propiedades físicas'!$L$7+'Diseño reactor'!AZ1303*'Propiedades físicas'!$L$6</f>
        <v>2.0598152730787227</v>
      </c>
      <c r="BD1303" s="29">
        <f t="shared" si="837"/>
        <v>2.3374033021637994</v>
      </c>
      <c r="BE1303" s="58">
        <f t="shared" si="838"/>
        <v>42.208849862385392</v>
      </c>
      <c r="BF1303" s="30">
        <f>AU1303*'Propiedades físicas'!$I$4+'Diseño reactor'!AV1303*'Propiedades físicas'!$I$5+'Diseño reactor'!AW1303*'Propiedades físicas'!$I$8+'Diseño reactor'!AX1303*'Propiedades físicas'!$I$9+'Diseño reactor'!AY1303*'Propiedades físicas'!$I$7+'Diseño reactor'!AZ1303*'Propiedades físicas'!$I$6</f>
        <v>1.982845380335135E-2</v>
      </c>
      <c r="BG1303" s="24">
        <f>AU1303*'Propiedades físicas'!$O$4+'Diseño reactor'!AV1303*'Propiedades físicas'!$O$5+'Diseño reactor'!AW1303*'Propiedades físicas'!$O$8+'Diseño reactor'!AX1303*'Propiedades físicas'!$O$9+'Diseño reactor'!AY1303*'Propiedades físicas'!$O$7+'Diseño reactor'!AZ1303*'Propiedades físicas'!$O$6</f>
        <v>0.1517218677861627</v>
      </c>
      <c r="BH1303" s="54">
        <f t="shared" si="839"/>
        <v>41464.664283081882</v>
      </c>
      <c r="BI1303" s="34">
        <f t="shared" si="861"/>
        <v>269.19621134142108</v>
      </c>
      <c r="BJ1303" s="27">
        <f t="shared" si="840"/>
        <v>4795.8630498594566</v>
      </c>
      <c r="BK1303" s="34">
        <f t="shared" si="841"/>
        <v>559.72099967024576</v>
      </c>
      <c r="BL1303" s="27">
        <f t="shared" si="842"/>
        <v>105.36052515696105</v>
      </c>
      <c r="BM1303" s="34">
        <f t="shared" si="843"/>
        <v>1.1054421768707483</v>
      </c>
      <c r="BN1303" s="45">
        <f t="shared" si="844"/>
        <v>1320.8368673990892</v>
      </c>
      <c r="BO1303" s="45">
        <f t="shared" si="845"/>
        <v>97.899211159136314</v>
      </c>
      <c r="BP1303" s="66">
        <f t="shared" si="846"/>
        <v>6.6901105774748526</v>
      </c>
    </row>
    <row r="1304" spans="8:68">
      <c r="H1304" s="68">
        <v>1299</v>
      </c>
      <c r="I1304" s="31">
        <f>('Propiedades físicas'!$C$10*'Diseño reactor'!H1304)/1000</f>
        <v>1136.9436207981673</v>
      </c>
      <c r="J1304" s="31">
        <f t="shared" si="823"/>
        <v>0.40107529666235764</v>
      </c>
      <c r="K1304" s="31">
        <f>(I1304*1000)/'Propiedades físicas'!$F$10</f>
        <v>7426.7047512991285</v>
      </c>
      <c r="L1304" s="31">
        <f t="shared" si="824"/>
        <v>1060.957821614161</v>
      </c>
      <c r="M1304" s="31">
        <f t="shared" si="825"/>
        <v>6365.7469296849667</v>
      </c>
      <c r="N1304" s="31">
        <f t="shared" si="826"/>
        <v>0.81674967021875367</v>
      </c>
      <c r="O1304" s="32">
        <f t="shared" si="827"/>
        <v>4.9004980213125222</v>
      </c>
      <c r="P1304" s="33">
        <f t="shared" si="828"/>
        <v>0.60606323381671789</v>
      </c>
      <c r="Q1304" s="31">
        <f t="shared" si="829"/>
        <v>4.6214440307850779</v>
      </c>
      <c r="R1304" s="31">
        <f t="shared" si="830"/>
        <v>0.1563383587690198</v>
      </c>
      <c r="S1304" s="31">
        <f t="shared" si="831"/>
        <v>0.27905399052744456</v>
      </c>
      <c r="T1304" s="31">
        <f t="shared" si="832"/>
        <v>4.0328601140623303E-2</v>
      </c>
      <c r="U1304" s="31">
        <f t="shared" si="833"/>
        <v>1.4019476492392739E-2</v>
      </c>
      <c r="V1304" s="47">
        <f t="shared" si="847"/>
        <v>6.0017912475053624E-4</v>
      </c>
      <c r="W1304" s="31">
        <f t="shared" si="834"/>
        <v>0.25795717351879277</v>
      </c>
      <c r="X1304" s="34">
        <f>(S1304*H1304*'Propiedades físicas'!$F$5*60*24*365)/(1000000)</f>
        <v>56103.996831569282</v>
      </c>
      <c r="Y1304" s="34">
        <f>(U1304*H1304*'Propiedades físicas'!$F$7*60*24*365)/(1000000)</f>
        <v>881.47251933422831</v>
      </c>
      <c r="Z1304" s="31">
        <f t="shared" si="848"/>
        <v>787.27614072791653</v>
      </c>
      <c r="AA1304" s="31">
        <f t="shared" si="849"/>
        <v>6003.2557959898159</v>
      </c>
      <c r="AB1304" s="31">
        <f t="shared" si="850"/>
        <v>203.08352804095674</v>
      </c>
      <c r="AC1304" s="31">
        <f t="shared" si="851"/>
        <v>362.49113369515049</v>
      </c>
      <c r="AD1304" s="31">
        <f t="shared" si="835"/>
        <v>52.386852881669668</v>
      </c>
      <c r="AE1304" s="31">
        <f t="shared" si="852"/>
        <v>18.211299963618167</v>
      </c>
      <c r="AF1304" s="31">
        <f t="shared" si="853"/>
        <v>7426.7047512991276</v>
      </c>
      <c r="AG1304" s="31">
        <f t="shared" si="854"/>
        <v>0.10600611806874388</v>
      </c>
      <c r="AH1304" s="31">
        <f t="shared" si="855"/>
        <v>0.80833370882822386</v>
      </c>
      <c r="AI1304" s="31">
        <f t="shared" si="855"/>
        <v>2.7345038592712607E-2</v>
      </c>
      <c r="AJ1304" s="31">
        <f t="shared" si="855"/>
        <v>4.880914831463324E-2</v>
      </c>
      <c r="AK1304" s="31">
        <f t="shared" si="836"/>
        <v>7.0538488651384476E-3</v>
      </c>
      <c r="AL1304" s="31">
        <f t="shared" si="836"/>
        <v>2.4521373305479159E-3</v>
      </c>
      <c r="AM1304" s="31">
        <f t="shared" si="856"/>
        <v>1</v>
      </c>
      <c r="AN1304" s="31">
        <f>(Z1304*'Propiedades físicas'!$F$4)/1000</f>
        <v>692.31489263331514</v>
      </c>
      <c r="AO1304" s="31">
        <f>(AA1304*'Propiedades físicas'!$F$6)/1000</f>
        <v>192.34431570351367</v>
      </c>
      <c r="AP1304" s="31">
        <f>(AB1304*'Propiedades físicas'!$F$9)/1000</f>
        <v>125.29238262486824</v>
      </c>
      <c r="AQ1304" s="31">
        <f>(AC1304*'Propiedades físicas'!$F$5)/1000</f>
        <v>106.74276413921098</v>
      </c>
      <c r="AR1304" s="31">
        <f>(AD1304*'Propiedades físicas'!$F$8)/1000</f>
        <v>18.572187083609521</v>
      </c>
      <c r="AS1304" s="31">
        <f>(AE1304*'Propiedades físicas'!$F$7)/1000</f>
        <v>1.677078613649597</v>
      </c>
      <c r="AT1304" s="31">
        <f t="shared" si="857"/>
        <v>1136.9436207981673</v>
      </c>
      <c r="AU1304" s="31">
        <f t="shared" si="858"/>
        <v>0.60892631786551565</v>
      </c>
      <c r="AV1304" s="31">
        <f t="shared" si="862"/>
        <v>0.16917665237303711</v>
      </c>
      <c r="AW1304" s="31">
        <f t="shared" si="862"/>
        <v>0.11020105160263739</v>
      </c>
      <c r="AX1304" s="31">
        <f t="shared" si="862"/>
        <v>9.388571445985551E-2</v>
      </c>
      <c r="AY1304" s="31">
        <f t="shared" si="859"/>
        <v>1.6335187377691875E-2</v>
      </c>
      <c r="AZ1304" s="31">
        <f t="shared" si="859"/>
        <v>1.4750763212622972E-3</v>
      </c>
      <c r="BA1304" s="31">
        <f t="shared" si="860"/>
        <v>0.99999999999999989</v>
      </c>
      <c r="BB1304" s="34">
        <f>AU1304*'Propiedades físicas'!$C$4+'Diseño reactor'!AV1304*'Propiedades físicas'!$C$5+'Diseño reactor'!AW1304*'Propiedades físicas'!$C$8+'Diseño reactor'!AX1304*'Propiedades físicas'!$C$9+'Diseño reactor'!AY1304*'Propiedades físicas'!$C$7+'Diseño reactor'!AZ1304*'Propiedades físicas'!$C$6</f>
        <v>875.69410532535574</v>
      </c>
      <c r="BC1304" s="45">
        <f>AU1304*'Propiedades físicas'!$L$4+'Diseño reactor'!AV1304*'Propiedades físicas'!$L$5+'Diseño reactor'!AW1304*'Propiedades físicas'!$L$8+AX1304*'Propiedades físicas'!$L$9+'Diseño reactor'!AY1304*'Propiedades físicas'!$L$7+'Diseño reactor'!AZ1304*'Propiedades físicas'!$L$6</f>
        <v>2.0599051646138555</v>
      </c>
      <c r="BD1304" s="29">
        <f t="shared" si="837"/>
        <v>2.3359681677273256</v>
      </c>
      <c r="BE1304" s="58">
        <f t="shared" si="838"/>
        <v>42.207275268512348</v>
      </c>
      <c r="BF1304" s="30">
        <f>AU1304*'Propiedades físicas'!$I$4+'Diseño reactor'!AV1304*'Propiedades físicas'!$I$5+'Diseño reactor'!AW1304*'Propiedades físicas'!$I$8+'Diseño reactor'!AX1304*'Propiedades físicas'!$I$9+'Diseño reactor'!AY1304*'Propiedades físicas'!$I$7+'Diseño reactor'!AZ1304*'Propiedades físicas'!$I$6</f>
        <v>1.9828804203526781E-2</v>
      </c>
      <c r="BG1304" s="24">
        <f>AU1304*'Propiedades físicas'!$O$4+'Diseño reactor'!AV1304*'Propiedades físicas'!$O$5+'Diseño reactor'!AW1304*'Propiedades físicas'!$O$8+'Diseño reactor'!AX1304*'Propiedades físicas'!$O$9+'Diseño reactor'!AY1304*'Propiedades físicas'!$O$7+'Diseño reactor'!AZ1304*'Propiedades físicas'!$O$6</f>
        <v>0.15172598095286915</v>
      </c>
      <c r="BH1304" s="54">
        <f t="shared" si="839"/>
        <v>41463.895508597489</v>
      </c>
      <c r="BI1304" s="34">
        <f t="shared" si="861"/>
        <v>269.2054184157796</v>
      </c>
      <c r="BJ1304" s="27">
        <f t="shared" si="840"/>
        <v>4795.8584461855362</v>
      </c>
      <c r="BK1304" s="34">
        <f t="shared" si="841"/>
        <v>559.73563635277185</v>
      </c>
      <c r="BL1304" s="27">
        <f t="shared" si="842"/>
        <v>105.36104377316872</v>
      </c>
      <c r="BM1304" s="34">
        <f t="shared" si="843"/>
        <v>1.1054421768707483</v>
      </c>
      <c r="BN1304" s="45">
        <f t="shared" si="844"/>
        <v>1322.0002942799963</v>
      </c>
      <c r="BO1304" s="45">
        <f t="shared" si="845"/>
        <v>97.917331724397698</v>
      </c>
      <c r="BP1304" s="66">
        <f t="shared" si="846"/>
        <v>6.6901047623162002</v>
      </c>
    </row>
    <row r="1305" spans="8:68">
      <c r="H1305" s="68">
        <v>1300</v>
      </c>
      <c r="I1305" s="31">
        <f>('Propiedades físicas'!$C$10*'Diseño reactor'!H1305)/1000</f>
        <v>1137.8188660797673</v>
      </c>
      <c r="J1305" s="31">
        <f t="shared" si="823"/>
        <v>0.40076677720338655</v>
      </c>
      <c r="K1305" s="31">
        <f>(I1305*1000)/'Propiedades físicas'!$F$10</f>
        <v>7432.4219989906605</v>
      </c>
      <c r="L1305" s="31">
        <f t="shared" si="824"/>
        <v>1061.77457128438</v>
      </c>
      <c r="M1305" s="31">
        <f t="shared" si="825"/>
        <v>6370.6474277062798</v>
      </c>
      <c r="N1305" s="31">
        <f t="shared" si="826"/>
        <v>0.81674967021875389</v>
      </c>
      <c r="O1305" s="32">
        <f t="shared" si="827"/>
        <v>4.9004980213125231</v>
      </c>
      <c r="P1305" s="33">
        <f t="shared" si="828"/>
        <v>0.60618351796050773</v>
      </c>
      <c r="Q1305" s="31">
        <f t="shared" si="829"/>
        <v>4.6216503516314305</v>
      </c>
      <c r="R1305" s="31">
        <f t="shared" si="830"/>
        <v>0.15628011322627733</v>
      </c>
      <c r="S1305" s="31">
        <f t="shared" si="831"/>
        <v>0.27884766968109193</v>
      </c>
      <c r="T1305" s="31">
        <f t="shared" si="832"/>
        <v>4.0290560641091565E-2</v>
      </c>
      <c r="U1305" s="31">
        <f t="shared" si="833"/>
        <v>1.3995478390877154E-2</v>
      </c>
      <c r="V1305" s="47">
        <f t="shared" si="847"/>
        <v>6.0029824108710479E-4</v>
      </c>
      <c r="W1305" s="31">
        <f t="shared" si="834"/>
        <v>0.25780990178036939</v>
      </c>
      <c r="X1305" s="34">
        <f>(S1305*H1305*'Propiedades físicas'!$F$5*60*24*365)/(1000000)</f>
        <v>56105.674094268434</v>
      </c>
      <c r="Y1305" s="34">
        <f>(U1305*H1305*'Propiedades físicas'!$F$7*60*24*365)/(1000000)</f>
        <v>880.64105843524851</v>
      </c>
      <c r="Z1305" s="31">
        <f t="shared" si="848"/>
        <v>788.03857334866007</v>
      </c>
      <c r="AA1305" s="31">
        <f t="shared" si="849"/>
        <v>6008.1454571208596</v>
      </c>
      <c r="AB1305" s="31">
        <f t="shared" si="850"/>
        <v>203.16414719416053</v>
      </c>
      <c r="AC1305" s="31">
        <f t="shared" si="851"/>
        <v>362.50197058541949</v>
      </c>
      <c r="AD1305" s="31">
        <f t="shared" si="835"/>
        <v>52.377728833419035</v>
      </c>
      <c r="AE1305" s="31">
        <f t="shared" si="852"/>
        <v>18.1941219081403</v>
      </c>
      <c r="AF1305" s="31">
        <f t="shared" si="853"/>
        <v>7432.4219989906578</v>
      </c>
      <c r="AG1305" s="31">
        <f t="shared" si="854"/>
        <v>0.10602715688851867</v>
      </c>
      <c r="AH1305" s="31">
        <f t="shared" si="855"/>
        <v>0.80836979627055372</v>
      </c>
      <c r="AI1305" s="31">
        <f t="shared" si="855"/>
        <v>2.7334850903480826E-2</v>
      </c>
      <c r="AJ1305" s="31">
        <f t="shared" si="855"/>
        <v>4.8773060872303563E-2</v>
      </c>
      <c r="AK1305" s="31">
        <f t="shared" si="836"/>
        <v>7.0471952266074325E-3</v>
      </c>
      <c r="AL1305" s="31">
        <f t="shared" si="836"/>
        <v>2.4479398385359591E-3</v>
      </c>
      <c r="AM1305" s="31">
        <f t="shared" si="856"/>
        <v>1.0000000000000002</v>
      </c>
      <c r="AN1305" s="31">
        <f>(Z1305*'Propiedades físicas'!$F$4)/1000</f>
        <v>692.98536063134475</v>
      </c>
      <c r="AO1305" s="31">
        <f>(AA1305*'Propiedades físicas'!$F$6)/1000</f>
        <v>192.50098044615234</v>
      </c>
      <c r="AP1305" s="31">
        <f>(AB1305*'Propiedades físicas'!$F$9)/1000</f>
        <v>125.34212061143734</v>
      </c>
      <c r="AQ1305" s="31">
        <f>(AC1305*'Propiedades físicas'!$F$5)/1000</f>
        <v>106.74595527828849</v>
      </c>
      <c r="AR1305" s="31">
        <f>(AD1305*'Propiedades físicas'!$F$8)/1000</f>
        <v>18.56895242602371</v>
      </c>
      <c r="AS1305" s="31">
        <f>(AE1305*'Propiedades físicas'!$F$7)/1000</f>
        <v>1.6754966865206402</v>
      </c>
      <c r="AT1305" s="31">
        <f t="shared" si="857"/>
        <v>1137.8188660797671</v>
      </c>
      <c r="AU1305" s="31">
        <f t="shared" si="858"/>
        <v>0.60904717023980404</v>
      </c>
      <c r="AV1305" s="31">
        <f t="shared" si="862"/>
        <v>0.1691842051357382</v>
      </c>
      <c r="AW1305" s="31">
        <f t="shared" si="862"/>
        <v>0.11015999501158755</v>
      </c>
      <c r="AX1305" s="31">
        <f t="shared" si="862"/>
        <v>9.3816299290299374E-2</v>
      </c>
      <c r="AY1305" s="31">
        <f t="shared" si="859"/>
        <v>1.6319778990834494E-2</v>
      </c>
      <c r="AZ1305" s="31">
        <f t="shared" si="859"/>
        <v>1.4725513317364691E-3</v>
      </c>
      <c r="BA1305" s="31">
        <f t="shared" si="860"/>
        <v>1</v>
      </c>
      <c r="BB1305" s="34">
        <f>AU1305*'Propiedades físicas'!$C$4+'Diseño reactor'!AV1305*'Propiedades físicas'!$C$5+'Diseño reactor'!AW1305*'Propiedades físicas'!$C$8+'Diseño reactor'!AX1305*'Propiedades físicas'!$C$9+'Diseño reactor'!AY1305*'Propiedades físicas'!$C$7+'Diseño reactor'!AZ1305*'Propiedades físicas'!$C$6</f>
        <v>875.69334578529947</v>
      </c>
      <c r="BC1305" s="45">
        <f>AU1305*'Propiedades físicas'!$L$4+'Diseño reactor'!AV1305*'Propiedades físicas'!$L$5+'Diseño reactor'!AW1305*'Propiedades físicas'!$L$8+AX1305*'Propiedades físicas'!$L$9+'Diseño reactor'!AY1305*'Propiedades físicas'!$L$7+'Diseño reactor'!AZ1305*'Propiedades físicas'!$L$6</f>
        <v>2.059994948545004</v>
      </c>
      <c r="BD1305" s="29">
        <f t="shared" si="837"/>
        <v>2.3345347982920113</v>
      </c>
      <c r="BE1305" s="58">
        <f t="shared" si="838"/>
        <v>42.205702663786369</v>
      </c>
      <c r="BF1305" s="30">
        <f>AU1305*'Propiedades físicas'!$I$4+'Diseño reactor'!AV1305*'Propiedades físicas'!$I$5+'Diseño reactor'!AW1305*'Propiedades físicas'!$I$8+'Diseño reactor'!AX1305*'Propiedades físicas'!$I$9+'Diseño reactor'!AY1305*'Propiedades físicas'!$I$7+'Diseño reactor'!AZ1305*'Propiedades físicas'!$I$6</f>
        <v>1.9829153853356086E-2</v>
      </c>
      <c r="BG1305" s="24">
        <f>AU1305*'Propiedades físicas'!$O$4+'Diseño reactor'!AV1305*'Propiedades físicas'!$O$5+'Diseño reactor'!AW1305*'Propiedades físicas'!$O$8+'Diseño reactor'!AX1305*'Propiedades físicas'!$O$9+'Diseño reactor'!AY1305*'Propiedades físicas'!$O$7+'Diseño reactor'!AZ1305*'Propiedades físicas'!$O$6</f>
        <v>0.15173008966463167</v>
      </c>
      <c r="BH1305" s="54">
        <f t="shared" si="839"/>
        <v>41463.128407397962</v>
      </c>
      <c r="BI1305" s="34">
        <f t="shared" si="861"/>
        <v>269.21460906087447</v>
      </c>
      <c r="BJ1305" s="27">
        <f t="shared" si="840"/>
        <v>4795.8538710163266</v>
      </c>
      <c r="BK1305" s="34">
        <f t="shared" si="841"/>
        <v>559.75025989829089</v>
      </c>
      <c r="BL1305" s="27">
        <f t="shared" si="842"/>
        <v>105.36156190191028</v>
      </c>
      <c r="BM1305" s="34">
        <f t="shared" si="843"/>
        <v>1.1054421768707483</v>
      </c>
      <c r="BN1305" s="45">
        <f t="shared" si="844"/>
        <v>1323.1637903349003</v>
      </c>
      <c r="BO1305" s="45">
        <f t="shared" si="845"/>
        <v>97.935431604842009</v>
      </c>
      <c r="BP1305" s="66">
        <f t="shared" si="846"/>
        <v>6.690098959602083</v>
      </c>
    </row>
    <row r="1306" spans="8:68">
      <c r="H1306" s="68">
        <v>1301</v>
      </c>
      <c r="I1306" s="31">
        <f>('Propiedades físicas'!$C$10*'Diseño reactor'!H1306)/1000</f>
        <v>1138.6941113613668</v>
      </c>
      <c r="J1306" s="31">
        <f t="shared" si="823"/>
        <v>0.40045873202490595</v>
      </c>
      <c r="K1306" s="31">
        <f>(I1306*1000)/'Propiedades físicas'!$F$10</f>
        <v>7438.1392466821908</v>
      </c>
      <c r="L1306" s="31">
        <f t="shared" si="824"/>
        <v>1062.5913209545986</v>
      </c>
      <c r="M1306" s="31">
        <f t="shared" si="825"/>
        <v>6375.547925727592</v>
      </c>
      <c r="N1306" s="31">
        <f t="shared" si="826"/>
        <v>0.81674967021875367</v>
      </c>
      <c r="O1306" s="32">
        <f t="shared" si="827"/>
        <v>4.9004980213125222</v>
      </c>
      <c r="P1306" s="33">
        <f t="shared" si="828"/>
        <v>0.60630366483850995</v>
      </c>
      <c r="Q1306" s="31">
        <f t="shared" si="829"/>
        <v>4.6218563743055068</v>
      </c>
      <c r="R1306" s="31">
        <f t="shared" si="830"/>
        <v>0.15622189878386164</v>
      </c>
      <c r="S1306" s="31">
        <f t="shared" si="831"/>
        <v>0.27864164700701588</v>
      </c>
      <c r="T1306" s="31">
        <f t="shared" si="832"/>
        <v>4.0252571565991595E-2</v>
      </c>
      <c r="U1306" s="31">
        <f t="shared" si="833"/>
        <v>1.3971535030390373E-2</v>
      </c>
      <c r="V1306" s="47">
        <f t="shared" si="847"/>
        <v>6.0041722149056331E-4</v>
      </c>
      <c r="W1306" s="31">
        <f t="shared" si="834"/>
        <v>0.25766279810542064</v>
      </c>
      <c r="X1306" s="34">
        <f>(S1306*H1306*'Propiedades físicas'!$F$5*60*24*365)/(1000000)</f>
        <v>56107.347531036299</v>
      </c>
      <c r="Y1306" s="34">
        <f>(U1306*H1306*'Propiedades físicas'!$F$7*60*24*365)/(1000000)</f>
        <v>879.81072153318792</v>
      </c>
      <c r="Z1306" s="31">
        <f t="shared" si="848"/>
        <v>788.80106795490144</v>
      </c>
      <c r="AA1306" s="31">
        <f t="shared" si="849"/>
        <v>6013.0351429714647</v>
      </c>
      <c r="AB1306" s="31">
        <f t="shared" si="850"/>
        <v>203.24469031780399</v>
      </c>
      <c r="AC1306" s="31">
        <f t="shared" si="851"/>
        <v>362.51278275612765</v>
      </c>
      <c r="AD1306" s="31">
        <f t="shared" si="835"/>
        <v>52.368595607355061</v>
      </c>
      <c r="AE1306" s="31">
        <f t="shared" si="852"/>
        <v>18.176967074537874</v>
      </c>
      <c r="AF1306" s="31">
        <f t="shared" si="853"/>
        <v>7438.1392466821908</v>
      </c>
      <c r="AG1306" s="31">
        <f t="shared" si="854"/>
        <v>0.10604817169922559</v>
      </c>
      <c r="AH1306" s="31">
        <f t="shared" si="855"/>
        <v>0.80840583155976831</v>
      </c>
      <c r="AI1306" s="31">
        <f t="shared" si="855"/>
        <v>2.7324668653986549E-2</v>
      </c>
      <c r="AJ1306" s="31">
        <f t="shared" si="855"/>
        <v>4.8737025583088914E-2</v>
      </c>
      <c r="AK1306" s="31">
        <f t="shared" si="836"/>
        <v>7.0405505826896513E-3</v>
      </c>
      <c r="AL1306" s="31">
        <f t="shared" si="836"/>
        <v>2.443751921241025E-3</v>
      </c>
      <c r="AM1306" s="31">
        <f t="shared" si="856"/>
        <v>0.99999999999999989</v>
      </c>
      <c r="AN1306" s="31">
        <f>(Z1306*'Propiedades físicas'!$F$4)/1000</f>
        <v>693.65588313818114</v>
      </c>
      <c r="AO1306" s="31">
        <f>(AA1306*'Propiedades físicas'!$F$6)/1000</f>
        <v>192.65764598080571</v>
      </c>
      <c r="AP1306" s="31">
        <f>(AB1306*'Propiedades físicas'!$F$9)/1000</f>
        <v>125.39181169156915</v>
      </c>
      <c r="AQ1306" s="31">
        <f>(AC1306*'Propiedades físicas'!$F$5)/1000</f>
        <v>106.74913913819691</v>
      </c>
      <c r="AR1306" s="31">
        <f>(AD1306*'Propiedades físicas'!$F$8)/1000</f>
        <v>18.56571451471951</v>
      </c>
      <c r="AS1306" s="31">
        <f>(AE1306*'Propiedades físicas'!$F$7)/1000</f>
        <v>1.673916897894193</v>
      </c>
      <c r="AT1306" s="31">
        <f t="shared" si="857"/>
        <v>1138.6941113613666</v>
      </c>
      <c r="AU1306" s="31">
        <f t="shared" si="858"/>
        <v>0.60916788469985172</v>
      </c>
      <c r="AV1306" s="31">
        <f t="shared" si="862"/>
        <v>0.16919174698328221</v>
      </c>
      <c r="AW1306" s="31">
        <f t="shared" si="862"/>
        <v>0.11011896034278852</v>
      </c>
      <c r="AX1306" s="31">
        <f t="shared" si="862"/>
        <v>9.3746984438667996E-2</v>
      </c>
      <c r="AY1306" s="31">
        <f t="shared" si="859"/>
        <v>1.6304391433554756E-2</v>
      </c>
      <c r="AZ1306" s="31">
        <f t="shared" si="859"/>
        <v>1.4700321018547644E-3</v>
      </c>
      <c r="BA1306" s="31">
        <f t="shared" si="860"/>
        <v>1</v>
      </c>
      <c r="BB1306" s="34">
        <f>AU1306*'Propiedades físicas'!$C$4+'Diseño reactor'!AV1306*'Propiedades físicas'!$C$5+'Diseño reactor'!AW1306*'Propiedades físicas'!$C$8+'Diseño reactor'!AX1306*'Propiedades físicas'!$C$9+'Diseño reactor'!AY1306*'Propiedades físicas'!$C$7+'Diseño reactor'!AZ1306*'Propiedades físicas'!$C$6</f>
        <v>875.69258786975342</v>
      </c>
      <c r="BC1306" s="45">
        <f>AU1306*'Propiedades físicas'!$L$4+'Diseño reactor'!AV1306*'Propiedades físicas'!$L$5+'Diseño reactor'!AW1306*'Propiedades físicas'!$L$8+AX1306*'Propiedades físicas'!$L$9+'Diseño reactor'!AY1306*'Propiedades físicas'!$L$7+'Diseño reactor'!AZ1306*'Propiedades físicas'!$L$6</f>
        <v>2.0600846250627014</v>
      </c>
      <c r="BD1306" s="29">
        <f t="shared" si="837"/>
        <v>2.3331031906003807</v>
      </c>
      <c r="BE1306" s="58">
        <f t="shared" si="838"/>
        <v>42.20413204441487</v>
      </c>
      <c r="BF1306" s="30">
        <f>AU1306*'Propiedades físicas'!$I$4+'Diseño reactor'!AV1306*'Propiedades físicas'!$I$5+'Diseño reactor'!AW1306*'Propiedades físicas'!$I$8+'Diseño reactor'!AX1306*'Propiedades físicas'!$I$9+'Diseño reactor'!AY1306*'Propiedades físicas'!$I$7+'Diseño reactor'!AZ1306*'Propiedades físicas'!$I$6</f>
        <v>1.9829502754817235E-2</v>
      </c>
      <c r="BG1306" s="24">
        <f>AU1306*'Propiedades físicas'!$O$4+'Diseño reactor'!AV1306*'Propiedades físicas'!$O$5+'Diseño reactor'!AW1306*'Propiedades físicas'!$O$8+'Diseño reactor'!AX1306*'Propiedades físicas'!$O$9+'Diseño reactor'!AY1306*'Propiedades físicas'!$O$7+'Diseño reactor'!AZ1306*'Propiedades físicas'!$O$6</f>
        <v>0.15173419392830231</v>
      </c>
      <c r="BH1306" s="54">
        <f t="shared" si="839"/>
        <v>41462.362974963384</v>
      </c>
      <c r="BI1306" s="34">
        <f t="shared" si="861"/>
        <v>269.22378331637094</v>
      </c>
      <c r="BJ1306" s="27">
        <f t="shared" si="840"/>
        <v>4795.8493242559662</v>
      </c>
      <c r="BK1306" s="34">
        <f t="shared" si="841"/>
        <v>559.76487032120951</v>
      </c>
      <c r="BL1306" s="27">
        <f t="shared" si="842"/>
        <v>105.36207954375679</v>
      </c>
      <c r="BM1306" s="34">
        <f t="shared" si="843"/>
        <v>1.1054421768707483</v>
      </c>
      <c r="BN1306" s="45">
        <f t="shared" si="844"/>
        <v>1324.3273554407165</v>
      </c>
      <c r="BO1306" s="45">
        <f t="shared" si="845"/>
        <v>97.953510835864492</v>
      </c>
      <c r="BP1306" s="66">
        <f t="shared" si="846"/>
        <v>6.6900931692988559</v>
      </c>
    </row>
    <row r="1307" spans="8:68">
      <c r="H1307" s="68">
        <v>1302</v>
      </c>
      <c r="I1307" s="31">
        <f>('Propiedades físicas'!$C$10*'Diseño reactor'!H1307)/1000</f>
        <v>1139.5693566429668</v>
      </c>
      <c r="J1307" s="31">
        <f t="shared" si="823"/>
        <v>0.40015116003410334</v>
      </c>
      <c r="K1307" s="31">
        <f>(I1307*1000)/'Propiedades físicas'!$F$10</f>
        <v>7443.8564943737229</v>
      </c>
      <c r="L1307" s="31">
        <f t="shared" si="824"/>
        <v>1063.4080706248176</v>
      </c>
      <c r="M1307" s="31">
        <f t="shared" si="825"/>
        <v>6380.448423748905</v>
      </c>
      <c r="N1307" s="31">
        <f t="shared" si="826"/>
        <v>0.81674967021875389</v>
      </c>
      <c r="O1307" s="32">
        <f t="shared" si="827"/>
        <v>4.9004980213125231</v>
      </c>
      <c r="P1307" s="33">
        <f t="shared" si="828"/>
        <v>0.60642367468555847</v>
      </c>
      <c r="Q1307" s="31">
        <f t="shared" si="829"/>
        <v>4.6220620994402353</v>
      </c>
      <c r="R1307" s="31">
        <f t="shared" si="830"/>
        <v>0.15616371544903998</v>
      </c>
      <c r="S1307" s="31">
        <f t="shared" si="831"/>
        <v>0.27843592187228799</v>
      </c>
      <c r="T1307" s="31">
        <f t="shared" si="832"/>
        <v>4.0214633829218291E-2</v>
      </c>
      <c r="U1307" s="31">
        <f t="shared" si="833"/>
        <v>1.3947646254937147E-2</v>
      </c>
      <c r="V1307" s="47">
        <f t="shared" si="847"/>
        <v>6.0053606619346568E-4</v>
      </c>
      <c r="W1307" s="31">
        <f t="shared" si="834"/>
        <v>0.25751586220642464</v>
      </c>
      <c r="X1307" s="34">
        <f>(S1307*H1307*'Propiedades físicas'!$F$5*60*24*365)/(1000000)</f>
        <v>56109.017152775763</v>
      </c>
      <c r="Y1307" s="34">
        <f>(U1307*H1307*'Propiedades físicas'!$F$7*60*24*365)/(1000000)</f>
        <v>878.98150674602471</v>
      </c>
      <c r="Z1307" s="31">
        <f t="shared" si="848"/>
        <v>789.5636244405971</v>
      </c>
      <c r="AA1307" s="31">
        <f t="shared" si="849"/>
        <v>6017.924853471186</v>
      </c>
      <c r="AB1307" s="31">
        <f t="shared" si="850"/>
        <v>203.32515751465004</v>
      </c>
      <c r="AC1307" s="31">
        <f t="shared" si="851"/>
        <v>362.52357027771899</v>
      </c>
      <c r="AD1307" s="31">
        <f t="shared" si="835"/>
        <v>52.359453245642214</v>
      </c>
      <c r="AE1307" s="31">
        <f t="shared" si="852"/>
        <v>18.159835423928165</v>
      </c>
      <c r="AF1307" s="31">
        <f t="shared" si="853"/>
        <v>7443.8564943737219</v>
      </c>
      <c r="AG1307" s="31">
        <f t="shared" si="854"/>
        <v>0.10606916254193935</v>
      </c>
      <c r="AH1307" s="31">
        <f t="shared" si="855"/>
        <v>0.80844181480657296</v>
      </c>
      <c r="AI1307" s="31">
        <f t="shared" si="855"/>
        <v>2.7314491845500912E-2</v>
      </c>
      <c r="AJ1307" s="31">
        <f t="shared" si="855"/>
        <v>4.8701042336284237E-2</v>
      </c>
      <c r="AK1307" s="31">
        <f t="shared" si="836"/>
        <v>7.0339149183245237E-3</v>
      </c>
      <c r="AL1307" s="31">
        <f t="shared" si="836"/>
        <v>2.4395735513780908E-3</v>
      </c>
      <c r="AM1307" s="31">
        <f t="shared" si="856"/>
        <v>1</v>
      </c>
      <c r="AN1307" s="31">
        <f>(Z1307*'Propiedades físicas'!$F$4)/1000</f>
        <v>694.32646006057223</v>
      </c>
      <c r="AO1307" s="31">
        <f>(AA1307*'Propiedades físicas'!$F$6)/1000</f>
        <v>192.81431230521679</v>
      </c>
      <c r="AP1307" s="31">
        <f>(AB1307*'Propiedades físicas'!$F$9)/1000</f>
        <v>125.44145592866333</v>
      </c>
      <c r="AQ1307" s="31">
        <f>(AC1307*'Propiedades físicas'!$F$5)/1000</f>
        <v>106.75231573967991</v>
      </c>
      <c r="AR1307" s="31">
        <f>(AD1307*'Propiedades físicas'!$F$8)/1000</f>
        <v>18.562473364645069</v>
      </c>
      <c r="AS1307" s="31">
        <f>(AE1307*'Propiedades físicas'!$F$7)/1000</f>
        <v>1.6723392441895448</v>
      </c>
      <c r="AT1307" s="31">
        <f t="shared" si="857"/>
        <v>1139.5693566429668</v>
      </c>
      <c r="AU1307" s="31">
        <f t="shared" si="858"/>
        <v>0.60928846148160198</v>
      </c>
      <c r="AV1307" s="31">
        <f t="shared" si="862"/>
        <v>0.16919927793883857</v>
      </c>
      <c r="AW1307" s="31">
        <f t="shared" si="862"/>
        <v>0.1100779476013629</v>
      </c>
      <c r="AX1307" s="31">
        <f t="shared" si="862"/>
        <v>9.3677769692017077E-2</v>
      </c>
      <c r="AY1307" s="31">
        <f t="shared" si="859"/>
        <v>1.628902467097559E-2</v>
      </c>
      <c r="AZ1307" s="31">
        <f t="shared" si="859"/>
        <v>1.4675186152039517E-3</v>
      </c>
      <c r="BA1307" s="31">
        <f t="shared" si="860"/>
        <v>1</v>
      </c>
      <c r="BB1307" s="34">
        <f>AU1307*'Propiedades físicas'!$C$4+'Diseño reactor'!AV1307*'Propiedades físicas'!$C$5+'Diseño reactor'!AW1307*'Propiedades físicas'!$C$8+'Diseño reactor'!AX1307*'Propiedades físicas'!$C$9+'Diseño reactor'!AY1307*'Propiedades físicas'!$C$7+'Diseño reactor'!AZ1307*'Propiedades físicas'!$C$6</f>
        <v>875.69183157432951</v>
      </c>
      <c r="BC1307" s="45">
        <f>AU1307*'Propiedades físicas'!$L$4+'Diseño reactor'!AV1307*'Propiedades físicas'!$L$5+'Diseño reactor'!AW1307*'Propiedades físicas'!$L$8+AX1307*'Propiedades físicas'!$L$9+'Diseño reactor'!AY1307*'Propiedades físicas'!$L$7+'Diseño reactor'!AZ1307*'Propiedades físicas'!$L$6</f>
        <v>2.0601741943570389</v>
      </c>
      <c r="BD1307" s="29">
        <f t="shared" si="837"/>
        <v>2.3316733414029702</v>
      </c>
      <c r="BE1307" s="58">
        <f t="shared" si="838"/>
        <v>42.202563406614956</v>
      </c>
      <c r="BF1307" s="30">
        <f>AU1307*'Propiedades físicas'!$I$4+'Diseño reactor'!AV1307*'Propiedades físicas'!$I$5+'Diseño reactor'!AW1307*'Propiedades físicas'!$I$8+'Diseño reactor'!AX1307*'Propiedades físicas'!$I$9+'Diseño reactor'!AY1307*'Propiedades físicas'!$I$7+'Diseño reactor'!AZ1307*'Propiedades físicas'!$I$6</f>
        <v>1.9829850909881937E-2</v>
      </c>
      <c r="BG1307" s="24">
        <f>AU1307*'Propiedades físicas'!$O$4+'Diseño reactor'!AV1307*'Propiedades físicas'!$O$5+'Diseño reactor'!AW1307*'Propiedades físicas'!$O$8+'Diseño reactor'!AX1307*'Propiedades físicas'!$O$9+'Diseño reactor'!AY1307*'Propiedades físicas'!$O$7+'Diseño reactor'!AZ1307*'Propiedades físicas'!$O$6</f>
        <v>0.15173829375072034</v>
      </c>
      <c r="BH1307" s="54">
        <f t="shared" si="839"/>
        <v>41461.599206788662</v>
      </c>
      <c r="BI1307" s="34">
        <f t="shared" si="861"/>
        <v>269.23294122181517</v>
      </c>
      <c r="BJ1307" s="27">
        <f t="shared" si="840"/>
        <v>4795.8448058089507</v>
      </c>
      <c r="BK1307" s="34">
        <f t="shared" si="841"/>
        <v>559.77946763592684</v>
      </c>
      <c r="BL1307" s="27">
        <f t="shared" si="842"/>
        <v>105.36259669927887</v>
      </c>
      <c r="BM1307" s="34">
        <f t="shared" si="843"/>
        <v>1.1054421768707483</v>
      </c>
      <c r="BN1307" s="45">
        <f t="shared" si="844"/>
        <v>1325.490989474652</v>
      </c>
      <c r="BO1307" s="45">
        <f t="shared" si="845"/>
        <v>97.971569452779775</v>
      </c>
      <c r="BP1307" s="66">
        <f t="shared" si="846"/>
        <v>6.6900873913729946</v>
      </c>
    </row>
    <row r="1308" spans="8:68">
      <c r="H1308" s="68">
        <v>1303</v>
      </c>
      <c r="I1308" s="31">
        <f>('Propiedades físicas'!$C$10*'Diseño reactor'!H1308)/1000</f>
        <v>1140.4446019245668</v>
      </c>
      <c r="J1308" s="31">
        <f t="shared" si="823"/>
        <v>0.39984406014152146</v>
      </c>
      <c r="K1308" s="31">
        <f>(I1308*1000)/'Propiedades físicas'!$F$10</f>
        <v>7449.5737420652549</v>
      </c>
      <c r="L1308" s="31">
        <f t="shared" si="824"/>
        <v>1064.2248202950364</v>
      </c>
      <c r="M1308" s="31">
        <f t="shared" si="825"/>
        <v>6385.3489217702181</v>
      </c>
      <c r="N1308" s="31">
        <f t="shared" si="826"/>
        <v>0.81674967021875389</v>
      </c>
      <c r="O1308" s="32">
        <f t="shared" si="827"/>
        <v>4.9004980213125231</v>
      </c>
      <c r="P1308" s="33">
        <f t="shared" si="828"/>
        <v>0.60654354773595065</v>
      </c>
      <c r="Q1308" s="31">
        <f t="shared" si="829"/>
        <v>4.6222675276667866</v>
      </c>
      <c r="R1308" s="31">
        <f t="shared" si="830"/>
        <v>0.15610556322892494</v>
      </c>
      <c r="S1308" s="31">
        <f t="shared" si="831"/>
        <v>0.27823049364573699</v>
      </c>
      <c r="T1308" s="31">
        <f t="shared" si="832"/>
        <v>4.0176747344823002E-2</v>
      </c>
      <c r="U1308" s="31">
        <f t="shared" si="833"/>
        <v>1.3923811909055336E-2</v>
      </c>
      <c r="V1308" s="47">
        <f t="shared" si="847"/>
        <v>6.0065477542783473E-4</v>
      </c>
      <c r="W1308" s="31">
        <f t="shared" si="834"/>
        <v>0.25736909379651507</v>
      </c>
      <c r="X1308" s="34">
        <f>(S1308*H1308*'Propiedades físicas'!$F$5*60*24*365)/(1000000)</f>
        <v>56110.682970352202</v>
      </c>
      <c r="Y1308" s="34">
        <f>(U1308*H1308*'Propiedades físicas'!$F$7*60*24*365)/(1000000)</f>
        <v>878.15341219515813</v>
      </c>
      <c r="Z1308" s="31">
        <f t="shared" si="848"/>
        <v>790.32624269994369</v>
      </c>
      <c r="AA1308" s="31">
        <f t="shared" si="849"/>
        <v>6022.8145885498234</v>
      </c>
      <c r="AB1308" s="31">
        <f t="shared" si="850"/>
        <v>203.4055488872892</v>
      </c>
      <c r="AC1308" s="31">
        <f t="shared" si="851"/>
        <v>362.5343332203953</v>
      </c>
      <c r="AD1308" s="31">
        <f t="shared" si="835"/>
        <v>52.350301790304371</v>
      </c>
      <c r="AE1308" s="31">
        <f t="shared" si="852"/>
        <v>18.142726917499104</v>
      </c>
      <c r="AF1308" s="31">
        <f t="shared" si="853"/>
        <v>7449.5737420652549</v>
      </c>
      <c r="AG1308" s="31">
        <f t="shared" si="854"/>
        <v>0.10609012945764069</v>
      </c>
      <c r="AH1308" s="31">
        <f t="shared" si="855"/>
        <v>0.80847774612136547</v>
      </c>
      <c r="AI1308" s="31">
        <f t="shared" si="855"/>
        <v>2.7304320479267962E-2</v>
      </c>
      <c r="AJ1308" s="31">
        <f t="shared" si="855"/>
        <v>4.8665111021491736E-2</v>
      </c>
      <c r="AK1308" s="31">
        <f t="shared" si="836"/>
        <v>7.027288218478824E-3</v>
      </c>
      <c r="AL1308" s="31">
        <f t="shared" si="836"/>
        <v>2.4354047017553747E-3</v>
      </c>
      <c r="AM1308" s="31">
        <f t="shared" si="856"/>
        <v>1.0000000000000002</v>
      </c>
      <c r="AN1308" s="31">
        <f>(Z1308*'Propiedades físicas'!$F$4)/1000</f>
        <v>694.99709130547649</v>
      </c>
      <c r="AO1308" s="31">
        <f>(AA1308*'Propiedades físicas'!$F$6)/1000</f>
        <v>192.97097941713633</v>
      </c>
      <c r="AP1308" s="31">
        <f>(AB1308*'Propiedades físicas'!$F$9)/1000</f>
        <v>125.49105338601305</v>
      </c>
      <c r="AQ1308" s="31">
        <f>(AC1308*'Propiedades físicas'!$F$5)/1000</f>
        <v>106.75548510340981</v>
      </c>
      <c r="AR1308" s="31">
        <f>(AD1308*'Propiedades físicas'!$F$8)/1000</f>
        <v>18.559228990698699</v>
      </c>
      <c r="AS1308" s="31">
        <f>(AE1308*'Propiedades físicas'!$F$7)/1000</f>
        <v>1.6707637218324927</v>
      </c>
      <c r="AT1308" s="31">
        <f t="shared" si="857"/>
        <v>1140.444601924567</v>
      </c>
      <c r="AU1308" s="31">
        <f t="shared" si="858"/>
        <v>0.60940890082045918</v>
      </c>
      <c r="AV1308" s="31">
        <f t="shared" si="862"/>
        <v>0.16920679802551261</v>
      </c>
      <c r="AW1308" s="31">
        <f t="shared" si="862"/>
        <v>0.11003695679232428</v>
      </c>
      <c r="AX1308" s="31">
        <f t="shared" si="862"/>
        <v>9.3608654837993605E-2</v>
      </c>
      <c r="AY1308" s="31">
        <f t="shared" si="859"/>
        <v>1.6273678668283328E-2</v>
      </c>
      <c r="AZ1308" s="31">
        <f t="shared" si="859"/>
        <v>1.4650108554268933E-3</v>
      </c>
      <c r="BA1308" s="31">
        <f t="shared" si="860"/>
        <v>1</v>
      </c>
      <c r="BB1308" s="34">
        <f>AU1308*'Propiedades físicas'!$C$4+'Diseño reactor'!AV1308*'Propiedades físicas'!$C$5+'Diseño reactor'!AW1308*'Propiedades físicas'!$C$8+'Diseño reactor'!AX1308*'Propiedades físicas'!$C$9+'Diseño reactor'!AY1308*'Propiedades físicas'!$C$7+'Diseño reactor'!AZ1308*'Propiedades físicas'!$C$6</f>
        <v>875.69107689465272</v>
      </c>
      <c r="BC1308" s="45">
        <f>AU1308*'Propiedades físicas'!$L$4+'Diseño reactor'!AV1308*'Propiedades físicas'!$L$5+'Diseño reactor'!AW1308*'Propiedades físicas'!$L$8+AX1308*'Propiedades físicas'!$L$9+'Diseño reactor'!AY1308*'Propiedades físicas'!$L$7+'Diseño reactor'!AZ1308*'Propiedades físicas'!$L$6</f>
        <v>2.0602636566176633</v>
      </c>
      <c r="BD1308" s="29">
        <f t="shared" si="837"/>
        <v>2.3302452474583029</v>
      </c>
      <c r="BE1308" s="58">
        <f t="shared" si="838"/>
        <v>42.200996746613448</v>
      </c>
      <c r="BF1308" s="30">
        <f>AU1308*'Propiedades físicas'!$I$4+'Diseño reactor'!AV1308*'Propiedades físicas'!$I$5+'Diseño reactor'!AW1308*'Propiedades físicas'!$I$8+'Diseño reactor'!AX1308*'Propiedades físicas'!$I$9+'Diseño reactor'!AY1308*'Propiedades físicas'!$I$7+'Diseño reactor'!AZ1308*'Propiedades físicas'!$I$6</f>
        <v>1.9830198320515587E-2</v>
      </c>
      <c r="BG1308" s="24">
        <f>AU1308*'Propiedades físicas'!$O$4+'Diseño reactor'!AV1308*'Propiedades físicas'!$O$5+'Diseño reactor'!AW1308*'Propiedades físicas'!$O$8+'Diseño reactor'!AX1308*'Propiedades físicas'!$O$9+'Diseño reactor'!AY1308*'Propiedades físicas'!$O$7+'Diseño reactor'!AZ1308*'Propiedades físicas'!$O$6</f>
        <v>0.15174238913871169</v>
      </c>
      <c r="BH1308" s="54">
        <f t="shared" si="839"/>
        <v>41460.837098383519</v>
      </c>
      <c r="BI1308" s="34">
        <f t="shared" si="861"/>
        <v>269.24208281663385</v>
      </c>
      <c r="BJ1308" s="27">
        <f t="shared" si="840"/>
        <v>4795.8403155801152</v>
      </c>
      <c r="BK1308" s="34">
        <f t="shared" si="841"/>
        <v>559.79405185683061</v>
      </c>
      <c r="BL1308" s="27">
        <f t="shared" si="842"/>
        <v>105.36311336904657</v>
      </c>
      <c r="BM1308" s="34">
        <f t="shared" si="843"/>
        <v>1.1054421768707483</v>
      </c>
      <c r="BN1308" s="45">
        <f t="shared" si="844"/>
        <v>1326.6546923142032</v>
      </c>
      <c r="BO1308" s="45">
        <f t="shared" si="845"/>
        <v>97.989607490821953</v>
      </c>
      <c r="BP1308" s="66">
        <f t="shared" si="846"/>
        <v>6.6900816257910769</v>
      </c>
    </row>
    <row r="1309" spans="8:68">
      <c r="H1309" s="68">
        <v>1304</v>
      </c>
      <c r="I1309" s="31">
        <f>('Propiedades físicas'!$C$10*'Diseño reactor'!H1309)/1000</f>
        <v>1141.3198472061665</v>
      </c>
      <c r="J1309" s="31">
        <f t="shared" si="823"/>
        <v>0.39953743126104491</v>
      </c>
      <c r="K1309" s="31">
        <f>(I1309*1000)/'Propiedades físicas'!$F$10</f>
        <v>7455.2909897567852</v>
      </c>
      <c r="L1309" s="31">
        <f t="shared" si="824"/>
        <v>1065.0415699652549</v>
      </c>
      <c r="M1309" s="31">
        <f t="shared" si="825"/>
        <v>6390.2494197915294</v>
      </c>
      <c r="N1309" s="31">
        <f t="shared" si="826"/>
        <v>0.81674967021875378</v>
      </c>
      <c r="O1309" s="32">
        <f t="shared" si="827"/>
        <v>4.9004980213125222</v>
      </c>
      <c r="P1309" s="33">
        <f t="shared" si="828"/>
        <v>0.60666328422345073</v>
      </c>
      <c r="Q1309" s="31">
        <f t="shared" si="829"/>
        <v>4.6224726596145782</v>
      </c>
      <c r="R1309" s="31">
        <f t="shared" si="830"/>
        <v>0.15604744213047575</v>
      </c>
      <c r="S1309" s="31">
        <f t="shared" si="831"/>
        <v>0.27802536169794423</v>
      </c>
      <c r="T1309" s="31">
        <f t="shared" si="832"/>
        <v>4.0138912027013501E-2</v>
      </c>
      <c r="U1309" s="31">
        <f t="shared" si="833"/>
        <v>1.3900031837813834E-2</v>
      </c>
      <c r="V1309" s="47">
        <f t="shared" si="847"/>
        <v>6.0077334942516478E-4</v>
      </c>
      <c r="W1309" s="31">
        <f t="shared" si="834"/>
        <v>0.25722249258947927</v>
      </c>
      <c r="X1309" s="34">
        <f>(S1309*H1309*'Propiedades físicas'!$F$5*60*24*365)/(1000000)</f>
        <v>56112.344994593957</v>
      </c>
      <c r="Y1309" s="34">
        <f>(U1309*H1309*'Propiedades físicas'!$F$7*60*24*365)/(1000000)</f>
        <v>877.32643600540462</v>
      </c>
      <c r="Z1309" s="31">
        <f t="shared" si="848"/>
        <v>791.0889226273797</v>
      </c>
      <c r="AA1309" s="31">
        <f t="shared" si="849"/>
        <v>6027.7043481374103</v>
      </c>
      <c r="AB1309" s="31">
        <f t="shared" si="850"/>
        <v>203.48586453814039</v>
      </c>
      <c r="AC1309" s="31">
        <f t="shared" si="851"/>
        <v>362.54507165411928</v>
      </c>
      <c r="AD1309" s="31">
        <f t="shared" si="835"/>
        <v>52.341141283225603</v>
      </c>
      <c r="AE1309" s="31">
        <f t="shared" si="852"/>
        <v>18.125641516509241</v>
      </c>
      <c r="AF1309" s="31">
        <f t="shared" si="853"/>
        <v>7455.2909897567833</v>
      </c>
      <c r="AG1309" s="31">
        <f t="shared" si="854"/>
        <v>0.10611107248721725</v>
      </c>
      <c r="AH1309" s="31">
        <f t="shared" si="855"/>
        <v>0.80851362561423701</v>
      </c>
      <c r="AI1309" s="31">
        <f t="shared" si="855"/>
        <v>2.7294154556504947E-2</v>
      </c>
      <c r="AJ1309" s="31">
        <f t="shared" si="855"/>
        <v>4.8629231528620281E-2</v>
      </c>
      <c r="AK1309" s="31">
        <f t="shared" si="836"/>
        <v>7.0206704681466964E-3</v>
      </c>
      <c r="AL1309" s="31">
        <f t="shared" si="836"/>
        <v>2.4312453452739824E-3</v>
      </c>
      <c r="AM1309" s="31">
        <f t="shared" si="856"/>
        <v>1.0000000000000002</v>
      </c>
      <c r="AN1309" s="31">
        <f>(Z1309*'Propiedades físicas'!$F$4)/1000</f>
        <v>695.6677767800652</v>
      </c>
      <c r="AO1309" s="31">
        <f>(AA1309*'Propiedades físicas'!$F$6)/1000</f>
        <v>193.12764731432262</v>
      </c>
      <c r="AP1309" s="31">
        <f>(AB1309*'Propiedades físicas'!$F$9)/1000</f>
        <v>125.5406041268057</v>
      </c>
      <c r="AQ1309" s="31">
        <f>(AC1309*'Propiedades físicas'!$F$5)/1000</f>
        <v>106.75864724998851</v>
      </c>
      <c r="AR1309" s="31">
        <f>(AD1309*'Propiedades físicas'!$F$8)/1000</f>
        <v>18.555981407729135</v>
      </c>
      <c r="AS1309" s="31">
        <f>(AE1309*'Propiedades físicas'!$F$7)/1000</f>
        <v>1.6691903272553361</v>
      </c>
      <c r="AT1309" s="31">
        <f t="shared" si="857"/>
        <v>1141.3198472061667</v>
      </c>
      <c r="AU1309" s="31">
        <f t="shared" si="858"/>
        <v>0.60952920295129198</v>
      </c>
      <c r="AV1309" s="31">
        <f t="shared" si="862"/>
        <v>0.16921430726634534</v>
      </c>
      <c r="AW1309" s="31">
        <f t="shared" si="862"/>
        <v>0.10999598792057823</v>
      </c>
      <c r="AX1309" s="31">
        <f t="shared" si="862"/>
        <v>9.3539639664834237E-2</v>
      </c>
      <c r="AY1309" s="31">
        <f t="shared" si="859"/>
        <v>1.6258353390727641E-2</v>
      </c>
      <c r="AZ1309" s="31">
        <f t="shared" si="859"/>
        <v>1.4625088062223239E-3</v>
      </c>
      <c r="BA1309" s="31">
        <f t="shared" si="860"/>
        <v>0.99999999999999978</v>
      </c>
      <c r="BB1309" s="34">
        <f>AU1309*'Propiedades físicas'!$C$4+'Diseño reactor'!AV1309*'Propiedades físicas'!$C$5+'Diseño reactor'!AW1309*'Propiedades físicas'!$C$8+'Diseño reactor'!AX1309*'Propiedades físicas'!$C$9+'Diseño reactor'!AY1309*'Propiedades físicas'!$C$7+'Diseño reactor'!AZ1309*'Propiedades físicas'!$C$6</f>
        <v>875.69032382636351</v>
      </c>
      <c r="BC1309" s="45">
        <f>AU1309*'Propiedades físicas'!$L$4+'Diseño reactor'!AV1309*'Propiedades físicas'!$L$5+'Diseño reactor'!AW1309*'Propiedades físicas'!$L$8+AX1309*'Propiedades físicas'!$L$9+'Diseño reactor'!AY1309*'Propiedades físicas'!$L$7+'Diseño reactor'!AZ1309*'Propiedades físicas'!$L$6</f>
        <v>2.0603530120337807</v>
      </c>
      <c r="BD1309" s="29">
        <f t="shared" si="837"/>
        <v>2.3288189055328639</v>
      </c>
      <c r="BE1309" s="58">
        <f t="shared" si="838"/>
        <v>42.199432060646764</v>
      </c>
      <c r="BF1309" s="30">
        <f>AU1309*'Propiedades físicas'!$I$4+'Diseño reactor'!AV1309*'Propiedades físicas'!$I$5+'Diseño reactor'!AW1309*'Propiedades físicas'!$I$8+'Diseño reactor'!AX1309*'Propiedades físicas'!$I$9+'Diseño reactor'!AY1309*'Propiedades físicas'!$I$7+'Diseño reactor'!AZ1309*'Propiedades físicas'!$I$6</f>
        <v>1.9830544988677326E-2</v>
      </c>
      <c r="BG1309" s="24">
        <f>AU1309*'Propiedades físicas'!$O$4+'Diseño reactor'!AV1309*'Propiedades físicas'!$O$5+'Diseño reactor'!AW1309*'Propiedades físicas'!$O$8+'Diseño reactor'!AX1309*'Propiedades físicas'!$O$9+'Diseño reactor'!AY1309*'Propiedades físicas'!$O$7+'Diseño reactor'!AZ1309*'Propiedades físicas'!$O$6</f>
        <v>0.15174648009908959</v>
      </c>
      <c r="BH1309" s="54">
        <f t="shared" si="839"/>
        <v>41460.076645272471</v>
      </c>
      <c r="BI1309" s="34">
        <f t="shared" si="861"/>
        <v>269.25120814013439</v>
      </c>
      <c r="BJ1309" s="27">
        <f t="shared" si="840"/>
        <v>4795.8358534746358</v>
      </c>
      <c r="BK1309" s="34">
        <f t="shared" si="841"/>
        <v>559.80862299829937</v>
      </c>
      <c r="BL1309" s="27">
        <f t="shared" si="842"/>
        <v>105.36362955362951</v>
      </c>
      <c r="BM1309" s="34">
        <f t="shared" si="843"/>
        <v>1.1054421768707483</v>
      </c>
      <c r="BN1309" s="45">
        <f t="shared" si="844"/>
        <v>1327.8184638371572</v>
      </c>
      <c r="BO1309" s="45">
        <f t="shared" si="845"/>
        <v>98.007624985144844</v>
      </c>
      <c r="BP1309" s="66">
        <f t="shared" si="846"/>
        <v>6.6900758725197944</v>
      </c>
    </row>
    <row r="1310" spans="8:68">
      <c r="H1310" s="68">
        <v>1305</v>
      </c>
      <c r="I1310" s="31">
        <f>('Propiedades físicas'!$C$10*'Diseño reactor'!H1310)/1000</f>
        <v>1142.1950924877665</v>
      </c>
      <c r="J1310" s="31">
        <f t="shared" si="823"/>
        <v>0.39923127230988692</v>
      </c>
      <c r="K1310" s="31">
        <f>(I1310*1000)/'Propiedades físicas'!$F$10</f>
        <v>7461.0082374483172</v>
      </c>
      <c r="L1310" s="31">
        <f t="shared" si="824"/>
        <v>1065.8583196354739</v>
      </c>
      <c r="M1310" s="31">
        <f t="shared" si="825"/>
        <v>6395.1499178128433</v>
      </c>
      <c r="N1310" s="31">
        <f t="shared" si="826"/>
        <v>0.81674967021875389</v>
      </c>
      <c r="O1310" s="32">
        <f t="shared" si="827"/>
        <v>4.900498021312524</v>
      </c>
      <c r="P1310" s="33">
        <f t="shared" si="828"/>
        <v>0.6067828843812908</v>
      </c>
      <c r="Q1310" s="31">
        <f t="shared" si="829"/>
        <v>4.6226774959112857</v>
      </c>
      <c r="R1310" s="31">
        <f t="shared" si="830"/>
        <v>0.155989352160499</v>
      </c>
      <c r="S1310" s="31">
        <f t="shared" si="831"/>
        <v>0.27782052540123769</v>
      </c>
      <c r="T1310" s="31">
        <f t="shared" si="832"/>
        <v>4.0101127790153651E-2</v>
      </c>
      <c r="U1310" s="31">
        <f t="shared" si="833"/>
        <v>1.3876305886810452E-2</v>
      </c>
      <c r="V1310" s="47">
        <f t="shared" si="847"/>
        <v>6.0089178841642393E-4</v>
      </c>
      <c r="W1310" s="31">
        <f t="shared" si="834"/>
        <v>0.25707605829975627</v>
      </c>
      <c r="X1310" s="34">
        <f>(S1310*H1310*'Propiedades físicas'!$F$5*60*24*365)/(1000000)</f>
        <v>56114.003236292527</v>
      </c>
      <c r="Y1310" s="34">
        <f>(U1310*H1310*'Propiedades físicas'!$F$7*60*24*365)/(1000000)</f>
        <v>876.50057630499407</v>
      </c>
      <c r="Z1310" s="31">
        <f t="shared" si="848"/>
        <v>791.85166411758451</v>
      </c>
      <c r="AA1310" s="31">
        <f t="shared" si="849"/>
        <v>6032.5941321642276</v>
      </c>
      <c r="AB1310" s="31">
        <f t="shared" si="850"/>
        <v>203.5661045694512</v>
      </c>
      <c r="AC1310" s="31">
        <f t="shared" si="851"/>
        <v>362.5557856486152</v>
      </c>
      <c r="AD1310" s="31">
        <f t="shared" si="835"/>
        <v>52.331971766150517</v>
      </c>
      <c r="AE1310" s="31">
        <f t="shared" si="852"/>
        <v>18.108579182287638</v>
      </c>
      <c r="AF1310" s="31">
        <f t="shared" si="853"/>
        <v>7461.0082374483172</v>
      </c>
      <c r="AG1310" s="31">
        <f t="shared" si="854"/>
        <v>0.10613199167146338</v>
      </c>
      <c r="AH1310" s="31">
        <f t="shared" si="855"/>
        <v>0.80854945339497297</v>
      </c>
      <c r="AI1310" s="31">
        <f t="shared" si="855"/>
        <v>2.728399407840237E-2</v>
      </c>
      <c r="AJ1310" s="31">
        <f t="shared" si="855"/>
        <v>4.8593403747884102E-2</v>
      </c>
      <c r="AK1310" s="31">
        <f t="shared" si="836"/>
        <v>7.0140616523495731E-3</v>
      </c>
      <c r="AL1310" s="31">
        <f t="shared" si="836"/>
        <v>2.4270954549275255E-3</v>
      </c>
      <c r="AM1310" s="31">
        <f t="shared" si="856"/>
        <v>0.99999999999999978</v>
      </c>
      <c r="AN1310" s="31">
        <f>(Z1310*'Propiedades físicas'!$F$4)/1000</f>
        <v>696.33851639172144</v>
      </c>
      <c r="AO1310" s="31">
        <f>(AA1310*'Propiedades físicas'!$F$6)/1000</f>
        <v>193.28431599454186</v>
      </c>
      <c r="AP1310" s="31">
        <f>(AB1310*'Propiedades físicas'!$F$9)/1000</f>
        <v>125.59010821412289</v>
      </c>
      <c r="AQ1310" s="31">
        <f>(AC1310*'Propiedades físicas'!$F$5)/1000</f>
        <v>106.76180219994772</v>
      </c>
      <c r="AR1310" s="31">
        <f>(AD1310*'Propiedades físicas'!$F$8)/1000</f>
        <v>18.552730630535677</v>
      </c>
      <c r="AS1310" s="31">
        <f>(AE1310*'Propiedades físicas'!$F$7)/1000</f>
        <v>1.6676190568968687</v>
      </c>
      <c r="AT1310" s="31">
        <f t="shared" si="857"/>
        <v>1142.1950924877665</v>
      </c>
      <c r="AU1310" s="31">
        <f t="shared" si="858"/>
        <v>0.60964936810843429</v>
      </c>
      <c r="AV1310" s="31">
        <f t="shared" si="862"/>
        <v>0.16922180568431397</v>
      </c>
      <c r="AW1310" s="31">
        <f t="shared" si="862"/>
        <v>0.10995504099092251</v>
      </c>
      <c r="AX1310" s="31">
        <f t="shared" si="862"/>
        <v>9.3470723961363189E-2</v>
      </c>
      <c r="AY1310" s="31">
        <f t="shared" si="859"/>
        <v>1.6243048803621426E-2</v>
      </c>
      <c r="AZ1310" s="31">
        <f t="shared" si="859"/>
        <v>1.4600124513446287E-3</v>
      </c>
      <c r="BA1310" s="31">
        <f t="shared" si="860"/>
        <v>1</v>
      </c>
      <c r="BB1310" s="34">
        <f>AU1310*'Propiedades físicas'!$C$4+'Diseño reactor'!AV1310*'Propiedades físicas'!$C$5+'Diseño reactor'!AW1310*'Propiedades físicas'!$C$8+'Diseño reactor'!AX1310*'Propiedades físicas'!$C$9+'Diseño reactor'!AY1310*'Propiedades físicas'!$C$7+'Diseño reactor'!AZ1310*'Propiedades físicas'!$C$6</f>
        <v>875.68957236511631</v>
      </c>
      <c r="BC1310" s="45">
        <f>AU1310*'Propiedades físicas'!$L$4+'Diseño reactor'!AV1310*'Propiedades físicas'!$L$5+'Diseño reactor'!AW1310*'Propiedades físicas'!$L$8+AX1310*'Propiedades físicas'!$L$9+'Diseño reactor'!AY1310*'Propiedades físicas'!$L$7+'Diseño reactor'!AZ1310*'Propiedades físicas'!$L$6</f>
        <v>2.0604422607941579</v>
      </c>
      <c r="BD1310" s="29">
        <f t="shared" si="837"/>
        <v>2.3273943124010783</v>
      </c>
      <c r="BE1310" s="58">
        <f t="shared" si="838"/>
        <v>42.197869344960949</v>
      </c>
      <c r="BF1310" s="30">
        <f>AU1310*'Propiedades físicas'!$I$4+'Diseño reactor'!AV1310*'Propiedades físicas'!$I$5+'Diseño reactor'!AW1310*'Propiedades físicas'!$I$8+'Diseño reactor'!AX1310*'Propiedades físicas'!$I$9+'Diseño reactor'!AY1310*'Propiedades físicas'!$I$7+'Diseño reactor'!AZ1310*'Propiedades físicas'!$I$6</f>
        <v>1.9830890916320072E-2</v>
      </c>
      <c r="BG1310" s="24">
        <f>AU1310*'Propiedades físicas'!$O$4+'Diseño reactor'!AV1310*'Propiedades físicas'!$O$5+'Diseño reactor'!AW1310*'Propiedades físicas'!$O$8+'Diseño reactor'!AX1310*'Propiedades físicas'!$O$9+'Diseño reactor'!AY1310*'Propiedades físicas'!$O$7+'Diseño reactor'!AZ1310*'Propiedades físicas'!$O$6</f>
        <v>0.1517505666386543</v>
      </c>
      <c r="BH1310" s="54">
        <f t="shared" si="839"/>
        <v>41459.3178429947</v>
      </c>
      <c r="BI1310" s="34">
        <f t="shared" si="861"/>
        <v>269.26031723150612</v>
      </c>
      <c r="BJ1310" s="27">
        <f t="shared" si="840"/>
        <v>4795.8314193980286</v>
      </c>
      <c r="BK1310" s="34">
        <f t="shared" si="841"/>
        <v>559.82318107470189</v>
      </c>
      <c r="BL1310" s="27">
        <f t="shared" si="842"/>
        <v>105.3641452535968</v>
      </c>
      <c r="BM1310" s="34">
        <f t="shared" si="843"/>
        <v>1.1054421768707483</v>
      </c>
      <c r="BN1310" s="45">
        <f t="shared" si="844"/>
        <v>1328.9823039215878</v>
      </c>
      <c r="BO1310" s="45">
        <f t="shared" si="845"/>
        <v>98.025621970822385</v>
      </c>
      <c r="BP1310" s="66">
        <f t="shared" si="846"/>
        <v>6.6900701315259505</v>
      </c>
    </row>
    <row r="1311" spans="8:68">
      <c r="H1311" s="68">
        <v>1306</v>
      </c>
      <c r="I1311" s="31">
        <f>('Propiedades físicas'!$C$10*'Diseño reactor'!H1311)/1000</f>
        <v>1143.070337769366</v>
      </c>
      <c r="J1311" s="31">
        <f t="shared" si="823"/>
        <v>0.39892558220857777</v>
      </c>
      <c r="K1311" s="31">
        <f>(I1311*1000)/'Propiedades físicas'!$F$10</f>
        <v>7466.7254851398475</v>
      </c>
      <c r="L1311" s="31">
        <f t="shared" si="824"/>
        <v>1066.6750693056924</v>
      </c>
      <c r="M1311" s="31">
        <f t="shared" si="825"/>
        <v>6400.0504158341546</v>
      </c>
      <c r="N1311" s="31">
        <f t="shared" si="826"/>
        <v>0.81674967021875378</v>
      </c>
      <c r="O1311" s="32">
        <f t="shared" si="827"/>
        <v>4.9004980213125231</v>
      </c>
      <c r="P1311" s="33">
        <f t="shared" si="828"/>
        <v>0.60690234844217161</v>
      </c>
      <c r="Q1311" s="31">
        <f t="shared" si="829"/>
        <v>4.6228820371828387</v>
      </c>
      <c r="R1311" s="31">
        <f t="shared" si="830"/>
        <v>0.15593129332564928</v>
      </c>
      <c r="S1311" s="31">
        <f t="shared" si="831"/>
        <v>0.27761598412968497</v>
      </c>
      <c r="T1311" s="31">
        <f t="shared" si="832"/>
        <v>4.0063394548763197E-2</v>
      </c>
      <c r="U1311" s="31">
        <f t="shared" si="833"/>
        <v>1.3852633902169774E-2</v>
      </c>
      <c r="V1311" s="47">
        <f t="shared" si="847"/>
        <v>6.0101009263205342E-4</v>
      </c>
      <c r="W1311" s="31">
        <f t="shared" si="834"/>
        <v>0.25692979064243499</v>
      </c>
      <c r="X1311" s="34">
        <f>(S1311*H1311*'Propiedades físicas'!$F$5*60*24*365)/(1000000)</f>
        <v>56115.657706202401</v>
      </c>
      <c r="Y1311" s="34">
        <f>(U1311*H1311*'Propiedades físicas'!$F$7*60*24*365)/(1000000)</f>
        <v>875.67583122556243</v>
      </c>
      <c r="Z1311" s="31">
        <f t="shared" si="848"/>
        <v>792.61446706547611</v>
      </c>
      <c r="AA1311" s="31">
        <f t="shared" si="849"/>
        <v>6037.4839405607872</v>
      </c>
      <c r="AB1311" s="31">
        <f t="shared" si="850"/>
        <v>203.64626908329797</v>
      </c>
      <c r="AC1311" s="31">
        <f t="shared" si="851"/>
        <v>362.56647527336855</v>
      </c>
      <c r="AD1311" s="31">
        <f t="shared" si="835"/>
        <v>52.322793280684735</v>
      </c>
      <c r="AE1311" s="31">
        <f t="shared" si="852"/>
        <v>18.091539876233725</v>
      </c>
      <c r="AF1311" s="31">
        <f t="shared" si="853"/>
        <v>7466.7254851398475</v>
      </c>
      <c r="AG1311" s="31">
        <f t="shared" si="854"/>
        <v>0.10615288705108072</v>
      </c>
      <c r="AH1311" s="31">
        <f t="shared" si="855"/>
        <v>0.80858522957305545</v>
      </c>
      <c r="AI1311" s="31">
        <f t="shared" si="855"/>
        <v>2.7273839046124217E-2</v>
      </c>
      <c r="AJ1311" s="31">
        <f t="shared" si="855"/>
        <v>4.8557627569801823E-2</v>
      </c>
      <c r="AK1311" s="31">
        <f t="shared" si="836"/>
        <v>7.0074617561361654E-3</v>
      </c>
      <c r="AL1311" s="31">
        <f t="shared" si="836"/>
        <v>2.4229550038017611E-3</v>
      </c>
      <c r="AM1311" s="31">
        <f t="shared" si="856"/>
        <v>1.0000000000000002</v>
      </c>
      <c r="AN1311" s="31">
        <f>(Z1311*'Propiedades físicas'!$F$4)/1000</f>
        <v>697.0093100480384</v>
      </c>
      <c r="AO1311" s="31">
        <f>(AA1311*'Propiedades físicas'!$F$6)/1000</f>
        <v>193.44098545556764</v>
      </c>
      <c r="AP1311" s="31">
        <f>(AB1311*'Propiedades físicas'!$F$9)/1000</f>
        <v>125.63956571094066</v>
      </c>
      <c r="AQ1311" s="31">
        <f>(AC1311*'Propiedades físicas'!$F$5)/1000</f>
        <v>106.76494997374886</v>
      </c>
      <c r="AR1311" s="31">
        <f>(AD1311*'Propiedades físicas'!$F$8)/1000</f>
        <v>18.549476673868348</v>
      </c>
      <c r="AS1311" s="31">
        <f>(AE1311*'Propiedades físicas'!$F$7)/1000</f>
        <v>1.6660499072023638</v>
      </c>
      <c r="AT1311" s="31">
        <f t="shared" si="857"/>
        <v>1143.0703377693662</v>
      </c>
      <c r="AU1311" s="31">
        <f t="shared" si="858"/>
        <v>0.60976939652568596</v>
      </c>
      <c r="AV1311" s="31">
        <f t="shared" si="862"/>
        <v>0.16922929330233188</v>
      </c>
      <c r="AW1311" s="31">
        <f t="shared" si="862"/>
        <v>0.10991411600804793</v>
      </c>
      <c r="AX1311" s="31">
        <f t="shared" si="862"/>
        <v>9.3401907516989985E-2</v>
      </c>
      <c r="AY1311" s="31">
        <f t="shared" si="859"/>
        <v>1.6227764872340705E-2</v>
      </c>
      <c r="AZ1311" s="31">
        <f t="shared" si="859"/>
        <v>1.457521774603618E-3</v>
      </c>
      <c r="BA1311" s="31">
        <f t="shared" si="860"/>
        <v>1</v>
      </c>
      <c r="BB1311" s="34">
        <f>AU1311*'Propiedades físicas'!$C$4+'Diseño reactor'!AV1311*'Propiedades físicas'!$C$5+'Diseño reactor'!AW1311*'Propiedades físicas'!$C$8+'Diseño reactor'!AX1311*'Propiedades físicas'!$C$9+'Diseño reactor'!AY1311*'Propiedades físicas'!$C$7+'Diseño reactor'!AZ1311*'Propiedades físicas'!$C$6</f>
        <v>875.68882250657907</v>
      </c>
      <c r="BC1311" s="45">
        <f>AU1311*'Propiedades físicas'!$L$4+'Diseño reactor'!AV1311*'Propiedades físicas'!$L$5+'Diseño reactor'!AW1311*'Propiedades físicas'!$L$8+AX1311*'Propiedades físicas'!$L$9+'Diseño reactor'!AY1311*'Propiedades físicas'!$L$7+'Diseño reactor'!AZ1311*'Propiedades físicas'!$L$6</f>
        <v>2.0605314030871189</v>
      </c>
      <c r="BD1311" s="29">
        <f t="shared" si="837"/>
        <v>2.3259714648452885</v>
      </c>
      <c r="BE1311" s="58">
        <f t="shared" si="838"/>
        <v>42.19630859581163</v>
      </c>
      <c r="BF1311" s="30">
        <f>AU1311*'Propiedades físicas'!$I$4+'Diseño reactor'!AV1311*'Propiedades físicas'!$I$5+'Diseño reactor'!AW1311*'Propiedades físicas'!$I$8+'Diseño reactor'!AX1311*'Propiedades físicas'!$I$9+'Diseño reactor'!AY1311*'Propiedades físicas'!$I$7+'Diseño reactor'!AZ1311*'Propiedades físicas'!$I$6</f>
        <v>1.9831236105390504E-2</v>
      </c>
      <c r="BG1311" s="24">
        <f>AU1311*'Propiedades físicas'!$O$4+'Diseño reactor'!AV1311*'Propiedades físicas'!$O$5+'Diseño reactor'!AW1311*'Propiedades físicas'!$O$8+'Diseño reactor'!AX1311*'Propiedades físicas'!$O$9+'Diseño reactor'!AY1311*'Propiedades físicas'!$O$7+'Diseño reactor'!AZ1311*'Propiedades físicas'!$O$6</f>
        <v>0.15175464876419292</v>
      </c>
      <c r="BH1311" s="54">
        <f t="shared" si="839"/>
        <v>41458.560687104073</v>
      </c>
      <c r="BI1311" s="34">
        <f t="shared" si="861"/>
        <v>269.26941012981985</v>
      </c>
      <c r="BJ1311" s="27">
        <f t="shared" si="840"/>
        <v>4795.8270132561538</v>
      </c>
      <c r="BK1311" s="34">
        <f t="shared" si="841"/>
        <v>559.83772610039694</v>
      </c>
      <c r="BL1311" s="27">
        <f t="shared" si="842"/>
        <v>105.36466046951705</v>
      </c>
      <c r="BM1311" s="34">
        <f t="shared" si="843"/>
        <v>1.1054421768707483</v>
      </c>
      <c r="BN1311" s="45">
        <f t="shared" si="844"/>
        <v>1330.146212445854</v>
      </c>
      <c r="BO1311" s="45">
        <f t="shared" si="845"/>
        <v>98.043598482848566</v>
      </c>
      <c r="BP1311" s="66">
        <f t="shared" si="846"/>
        <v>6.6900644027764464</v>
      </c>
    </row>
    <row r="1312" spans="8:68">
      <c r="H1312" s="68">
        <v>1307</v>
      </c>
      <c r="I1312" s="31">
        <f>('Propiedades físicas'!$C$10*'Diseño reactor'!H1312)/1000</f>
        <v>1143.945583050966</v>
      </c>
      <c r="J1312" s="31">
        <f t="shared" si="823"/>
        <v>0.39862035988095068</v>
      </c>
      <c r="K1312" s="31">
        <f>(I1312*1000)/'Propiedades físicas'!$F$10</f>
        <v>7472.4427328313795</v>
      </c>
      <c r="L1312" s="31">
        <f t="shared" si="824"/>
        <v>1067.4918189759112</v>
      </c>
      <c r="M1312" s="31">
        <f t="shared" si="825"/>
        <v>6404.9509138554677</v>
      </c>
      <c r="N1312" s="31">
        <f t="shared" si="826"/>
        <v>0.81674967021875378</v>
      </c>
      <c r="O1312" s="32">
        <f t="shared" si="827"/>
        <v>4.9004980213125231</v>
      </c>
      <c r="P1312" s="33">
        <f t="shared" si="828"/>
        <v>0.6070216766382649</v>
      </c>
      <c r="Q1312" s="31">
        <f t="shared" si="829"/>
        <v>4.6230862840534348</v>
      </c>
      <c r="R1312" s="31">
        <f t="shared" si="830"/>
        <v>0.15587326563243026</v>
      </c>
      <c r="S1312" s="31">
        <f t="shared" si="831"/>
        <v>0.27741173725908846</v>
      </c>
      <c r="T1312" s="31">
        <f t="shared" si="832"/>
        <v>4.0025712217517495E-2</v>
      </c>
      <c r="U1312" s="31">
        <f t="shared" si="833"/>
        <v>1.3829015730541102E-2</v>
      </c>
      <c r="V1312" s="47">
        <f t="shared" si="847"/>
        <v>6.0112826230197109E-4</v>
      </c>
      <c r="W1312" s="31">
        <f t="shared" si="834"/>
        <v>0.25678368933325235</v>
      </c>
      <c r="X1312" s="34">
        <f>(S1312*H1312*'Propiedades físicas'!$F$5*60*24*365)/(1000000)</f>
        <v>56117.308415041516</v>
      </c>
      <c r="Y1312" s="34">
        <f>(U1312*H1312*'Propiedades físicas'!$F$7*60*24*365)/(1000000)</f>
        <v>874.85219890214717</v>
      </c>
      <c r="Z1312" s="31">
        <f t="shared" si="848"/>
        <v>793.37733136621227</v>
      </c>
      <c r="AA1312" s="31">
        <f t="shared" si="849"/>
        <v>6042.3737732578393</v>
      </c>
      <c r="AB1312" s="31">
        <f t="shared" si="850"/>
        <v>203.72635818158633</v>
      </c>
      <c r="AC1312" s="31">
        <f t="shared" si="851"/>
        <v>362.57714059762861</v>
      </c>
      <c r="AD1312" s="31">
        <f t="shared" si="835"/>
        <v>52.313605868295369</v>
      </c>
      <c r="AE1312" s="31">
        <f t="shared" si="852"/>
        <v>18.074523559817219</v>
      </c>
      <c r="AF1312" s="31">
        <f t="shared" si="853"/>
        <v>7472.4427328313786</v>
      </c>
      <c r="AG1312" s="31">
        <f t="shared" si="854"/>
        <v>0.10617375866667822</v>
      </c>
      <c r="AH1312" s="31">
        <f t="shared" si="855"/>
        <v>0.80862095425766178</v>
      </c>
      <c r="AI1312" s="31">
        <f t="shared" si="855"/>
        <v>2.7263689460808021E-2</v>
      </c>
      <c r="AJ1312" s="31">
        <f t="shared" si="855"/>
        <v>4.8521902885195443E-2</v>
      </c>
      <c r="AK1312" s="31">
        <f t="shared" si="836"/>
        <v>7.0008707645823941E-3</v>
      </c>
      <c r="AL1312" s="31">
        <f t="shared" si="836"/>
        <v>2.4188239650742177E-3</v>
      </c>
      <c r="AM1312" s="31">
        <f t="shared" si="856"/>
        <v>1.0000000000000002</v>
      </c>
      <c r="AN1312" s="31">
        <f>(Z1312*'Propiedades físicas'!$F$4)/1000</f>
        <v>697.6801576568198</v>
      </c>
      <c r="AO1312" s="31">
        <f>(AA1312*'Propiedades físicas'!$F$6)/1000</f>
        <v>193.59765569518117</v>
      </c>
      <c r="AP1312" s="31">
        <f>(AB1312*'Propiedades físicas'!$F$9)/1000</f>
        <v>125.68897668012968</v>
      </c>
      <c r="AQ1312" s="31">
        <f>(AC1312*'Propiedades físicas'!$F$5)/1000</f>
        <v>106.7680905917837</v>
      </c>
      <c r="AR1312" s="31">
        <f>(AD1312*'Propiedades físicas'!$F$8)/1000</f>
        <v>18.54621955242807</v>
      </c>
      <c r="AS1312" s="31">
        <f>(AE1312*'Propiedades físicas'!$F$7)/1000</f>
        <v>1.6644828746235678</v>
      </c>
      <c r="AT1312" s="31">
        <f t="shared" si="857"/>
        <v>1143.9455830509662</v>
      </c>
      <c r="AU1312" s="31">
        <f t="shared" si="858"/>
        <v>0.60988928843631551</v>
      </c>
      <c r="AV1312" s="31">
        <f t="shared" si="862"/>
        <v>0.16923677014324887</v>
      </c>
      <c r="AW1312" s="31">
        <f t="shared" si="862"/>
        <v>0.10987321297653882</v>
      </c>
      <c r="AX1312" s="31">
        <f t="shared" si="862"/>
        <v>9.3333190121707793E-2</v>
      </c>
      <c r="AY1312" s="31">
        <f t="shared" si="859"/>
        <v>1.6212501562324559E-2</v>
      </c>
      <c r="AZ1312" s="31">
        <f t="shared" si="859"/>
        <v>1.4550367598643108E-3</v>
      </c>
      <c r="BA1312" s="31">
        <f t="shared" si="860"/>
        <v>1</v>
      </c>
      <c r="BB1312" s="34">
        <f>AU1312*'Propiedades físicas'!$C$4+'Diseño reactor'!AV1312*'Propiedades físicas'!$C$5+'Diseño reactor'!AW1312*'Propiedades físicas'!$C$8+'Diseño reactor'!AX1312*'Propiedades físicas'!$C$9+'Diseño reactor'!AY1312*'Propiedades físicas'!$C$7+'Diseño reactor'!AZ1312*'Propiedades físicas'!$C$6</f>
        <v>875.68807424643455</v>
      </c>
      <c r="BC1312" s="45">
        <f>AU1312*'Propiedades físicas'!$L$4+'Diseño reactor'!AV1312*'Propiedades físicas'!$L$5+'Diseño reactor'!AW1312*'Propiedades físicas'!$L$8+AX1312*'Propiedades físicas'!$L$9+'Diseño reactor'!AY1312*'Propiedades físicas'!$L$7+'Diseño reactor'!AZ1312*'Propiedades físicas'!$L$6</f>
        <v>2.0606204391005525</v>
      </c>
      <c r="BD1312" s="29">
        <f t="shared" si="837"/>
        <v>2.3245503596557238</v>
      </c>
      <c r="BE1312" s="58">
        <f t="shared" si="838"/>
        <v>42.194749809463971</v>
      </c>
      <c r="BF1312" s="30">
        <f>AU1312*'Propiedades físicas'!$I$4+'Diseño reactor'!AV1312*'Propiedades físicas'!$I$5+'Diseño reactor'!AW1312*'Propiedades físicas'!$I$8+'Diseño reactor'!AX1312*'Propiedades físicas'!$I$9+'Diseño reactor'!AY1312*'Propiedades físicas'!$I$7+'Diseño reactor'!AZ1312*'Propiedades físicas'!$I$6</f>
        <v>1.9831580557829121E-2</v>
      </c>
      <c r="BG1312" s="24">
        <f>AU1312*'Propiedades físicas'!$O$4+'Diseño reactor'!AV1312*'Propiedades físicas'!$O$5+'Diseño reactor'!AW1312*'Propiedades físicas'!$O$8+'Diseño reactor'!AX1312*'Propiedades físicas'!$O$9+'Diseño reactor'!AY1312*'Propiedades físicas'!$O$7+'Diseño reactor'!AZ1312*'Propiedades físicas'!$O$6</f>
        <v>0.15175872648247982</v>
      </c>
      <c r="BH1312" s="54">
        <f t="shared" si="839"/>
        <v>41457.805173168999</v>
      </c>
      <c r="BI1312" s="34">
        <f t="shared" si="861"/>
        <v>269.27848687402917</v>
      </c>
      <c r="BJ1312" s="27">
        <f t="shared" si="840"/>
        <v>4795.8226349551942</v>
      </c>
      <c r="BK1312" s="34">
        <f t="shared" si="841"/>
        <v>559.85225808973155</v>
      </c>
      <c r="BL1312" s="27">
        <f t="shared" si="842"/>
        <v>105.36517520195828</v>
      </c>
      <c r="BM1312" s="34">
        <f t="shared" si="843"/>
        <v>1.1054421768707483</v>
      </c>
      <c r="BN1312" s="45">
        <f t="shared" si="844"/>
        <v>1331.3101892886045</v>
      </c>
      <c r="BO1312" s="45">
        <f t="shared" si="845"/>
        <v>98.061554556137921</v>
      </c>
      <c r="BP1312" s="66">
        <f t="shared" si="846"/>
        <v>6.6900586862383014</v>
      </c>
    </row>
    <row r="1313" spans="8:68">
      <c r="H1313" s="68">
        <v>1308</v>
      </c>
      <c r="I1313" s="31">
        <f>('Propiedades físicas'!$C$10*'Diseño reactor'!H1313)/1000</f>
        <v>1144.8208283325657</v>
      </c>
      <c r="J1313" s="31">
        <f t="shared" si="823"/>
        <v>0.39831560425413037</v>
      </c>
      <c r="K1313" s="31">
        <f>(I1313*1000)/'Propiedades físicas'!$F$10</f>
        <v>7478.1599805229098</v>
      </c>
      <c r="L1313" s="31">
        <f t="shared" si="824"/>
        <v>1068.30856864613</v>
      </c>
      <c r="M1313" s="31">
        <f t="shared" si="825"/>
        <v>6409.8514118767798</v>
      </c>
      <c r="N1313" s="31">
        <f t="shared" si="826"/>
        <v>0.81674967021875378</v>
      </c>
      <c r="O1313" s="32">
        <f t="shared" si="827"/>
        <v>4.9004980213125231</v>
      </c>
      <c r="P1313" s="33">
        <f t="shared" si="828"/>
        <v>0.60714086920121479</v>
      </c>
      <c r="Q1313" s="31">
        <f t="shared" si="829"/>
        <v>4.623290237145544</v>
      </c>
      <c r="R1313" s="31">
        <f t="shared" si="830"/>
        <v>0.15581526908719523</v>
      </c>
      <c r="S1313" s="31">
        <f t="shared" si="831"/>
        <v>0.27720778416697894</v>
      </c>
      <c r="T1313" s="31">
        <f t="shared" si="832"/>
        <v>3.9988080711247348E-2</v>
      </c>
      <c r="U1313" s="31">
        <f t="shared" si="833"/>
        <v>1.380545121909635E-2</v>
      </c>
      <c r="V1313" s="47">
        <f t="shared" si="847"/>
        <v>6.0124629765557201E-4</v>
      </c>
      <c r="W1313" s="31">
        <f t="shared" si="834"/>
        <v>0.25663775408859169</v>
      </c>
      <c r="X1313" s="34">
        <f>(S1313*H1313*'Propiedades físicas'!$F$5*60*24*365)/(1000000)</f>
        <v>56118.955373491284</v>
      </c>
      <c r="Y1313" s="34">
        <f>(U1313*H1313*'Propiedades físicas'!$F$7*60*24*365)/(1000000)</f>
        <v>874.0296774731836</v>
      </c>
      <c r="Z1313" s="31">
        <f t="shared" si="848"/>
        <v>794.14025691518896</v>
      </c>
      <c r="AA1313" s="31">
        <f t="shared" si="849"/>
        <v>6047.2636301863713</v>
      </c>
      <c r="AB1313" s="31">
        <f t="shared" si="850"/>
        <v>203.80637196605136</v>
      </c>
      <c r="AC1313" s="31">
        <f t="shared" si="851"/>
        <v>362.58778169040846</v>
      </c>
      <c r="AD1313" s="31">
        <f t="shared" si="835"/>
        <v>52.304409570311535</v>
      </c>
      <c r="AE1313" s="31">
        <f t="shared" si="852"/>
        <v>18.057530194578025</v>
      </c>
      <c r="AF1313" s="31">
        <f t="shared" si="853"/>
        <v>7478.1599805229098</v>
      </c>
      <c r="AG1313" s="31">
        <f t="shared" si="854"/>
        <v>0.10619460655877259</v>
      </c>
      <c r="AH1313" s="31">
        <f t="shared" si="855"/>
        <v>0.80865662755766787</v>
      </c>
      <c r="AI1313" s="31">
        <f t="shared" si="855"/>
        <v>2.7253545323565036E-2</v>
      </c>
      <c r="AJ1313" s="31">
        <f t="shared" si="855"/>
        <v>4.8486229585189292E-2</v>
      </c>
      <c r="AK1313" s="31">
        <f t="shared" si="836"/>
        <v>6.9942886627913717E-3</v>
      </c>
      <c r="AL1313" s="31">
        <f t="shared" si="836"/>
        <v>2.4147023120138374E-3</v>
      </c>
      <c r="AM1313" s="31">
        <f t="shared" si="856"/>
        <v>1</v>
      </c>
      <c r="AN1313" s="31">
        <f>(Z1313*'Propiedades físicas'!$F$4)/1000</f>
        <v>698.35105912607889</v>
      </c>
      <c r="AO1313" s="31">
        <f>(AA1313*'Propiedades físicas'!$F$6)/1000</f>
        <v>193.75432671117133</v>
      </c>
      <c r="AP1313" s="31">
        <f>(AB1313*'Propiedades físicas'!$F$9)/1000</f>
        <v>125.73834118445538</v>
      </c>
      <c r="AQ1313" s="31">
        <f>(AC1313*'Propiedades físicas'!$F$5)/1000</f>
        <v>106.77122407437459</v>
      </c>
      <c r="AR1313" s="31">
        <f>(AD1313*'Propiedades físicas'!$F$8)/1000</f>
        <v>18.542959280866839</v>
      </c>
      <c r="AS1313" s="31">
        <f>(AE1313*'Propiedades físicas'!$F$7)/1000</f>
        <v>1.6629179556186902</v>
      </c>
      <c r="AT1313" s="31">
        <f t="shared" si="857"/>
        <v>1144.8208283325657</v>
      </c>
      <c r="AU1313" s="31">
        <f t="shared" si="858"/>
        <v>0.61000904407306156</v>
      </c>
      <c r="AV1313" s="31">
        <f t="shared" si="862"/>
        <v>0.16924423622985177</v>
      </c>
      <c r="AW1313" s="31">
        <f t="shared" si="862"/>
        <v>0.10983233190087359</v>
      </c>
      <c r="AX1313" s="31">
        <f t="shared" si="862"/>
        <v>9.3264571566091373E-2</v>
      </c>
      <c r="AY1313" s="31">
        <f t="shared" si="859"/>
        <v>1.6197258839075024E-2</v>
      </c>
      <c r="AZ1313" s="31">
        <f t="shared" si="859"/>
        <v>1.4525573910467145E-3</v>
      </c>
      <c r="BA1313" s="31">
        <f t="shared" si="860"/>
        <v>1</v>
      </c>
      <c r="BB1313" s="34">
        <f>AU1313*'Propiedades físicas'!$C$4+'Diseño reactor'!AV1313*'Propiedades físicas'!$C$5+'Diseño reactor'!AW1313*'Propiedades físicas'!$C$8+'Diseño reactor'!AX1313*'Propiedades físicas'!$C$9+'Diseño reactor'!AY1313*'Propiedades físicas'!$C$7+'Diseño reactor'!AZ1313*'Propiedades físicas'!$C$6</f>
        <v>875.68732758038027</v>
      </c>
      <c r="BC1313" s="45">
        <f>AU1313*'Propiedades físicas'!$L$4+'Diseño reactor'!AV1313*'Propiedades físicas'!$L$5+'Diseño reactor'!AW1313*'Propiedades físicas'!$L$8+AX1313*'Propiedades físicas'!$L$9+'Diseño reactor'!AY1313*'Propiedades físicas'!$L$7+'Diseño reactor'!AZ1313*'Propiedades físicas'!$L$6</f>
        <v>2.0607093690219123</v>
      </c>
      <c r="BD1313" s="29">
        <f t="shared" si="837"/>
        <v>2.3231309936304756</v>
      </c>
      <c r="BE1313" s="58">
        <f t="shared" si="838"/>
        <v>42.193192982192649</v>
      </c>
      <c r="BF1313" s="30">
        <f>AU1313*'Propiedades físicas'!$I$4+'Diseño reactor'!AV1313*'Propiedades físicas'!$I$5+'Diseño reactor'!AW1313*'Propiedades físicas'!$I$8+'Diseño reactor'!AX1313*'Propiedades físicas'!$I$9+'Diseño reactor'!AY1313*'Propiedades físicas'!$I$7+'Diseño reactor'!AZ1313*'Propiedades físicas'!$I$6</f>
        <v>1.9831924275570276E-2</v>
      </c>
      <c r="BG1313" s="24">
        <f>AU1313*'Propiedades físicas'!$O$4+'Diseño reactor'!AV1313*'Propiedades físicas'!$O$5+'Diseño reactor'!AW1313*'Propiedades físicas'!$O$8+'Diseño reactor'!AX1313*'Propiedades físicas'!$O$9+'Diseño reactor'!AY1313*'Propiedades físicas'!$O$7+'Diseño reactor'!AZ1313*'Propiedades físicas'!$O$6</f>
        <v>0.1517627998002764</v>
      </c>
      <c r="BH1313" s="54">
        <f t="shared" si="839"/>
        <v>41457.05129677245</v>
      </c>
      <c r="BI1313" s="34">
        <f t="shared" si="861"/>
        <v>269.28754750297071</v>
      </c>
      <c r="BJ1313" s="27">
        <f t="shared" si="840"/>
        <v>4795.8182844016928</v>
      </c>
      <c r="BK1313" s="34">
        <f t="shared" si="841"/>
        <v>559.86677705704551</v>
      </c>
      <c r="BL1313" s="27">
        <f t="shared" si="842"/>
        <v>105.36568945148817</v>
      </c>
      <c r="BM1313" s="34">
        <f t="shared" si="843"/>
        <v>1.1054421768707483</v>
      </c>
      <c r="BN1313" s="45">
        <f t="shared" si="844"/>
        <v>1332.4742343287735</v>
      </c>
      <c r="BO1313" s="45">
        <f t="shared" si="845"/>
        <v>98.079490225525589</v>
      </c>
      <c r="BP1313" s="66">
        <f t="shared" si="846"/>
        <v>6.6900529818786456</v>
      </c>
    </row>
    <row r="1314" spans="8:68">
      <c r="H1314" s="68">
        <v>1309</v>
      </c>
      <c r="I1314" s="31">
        <f>('Propiedades físicas'!$C$10*'Diseño reactor'!H1314)/1000</f>
        <v>1145.6960736141657</v>
      </c>
      <c r="J1314" s="31">
        <f t="shared" si="823"/>
        <v>0.39801131425851988</v>
      </c>
      <c r="K1314" s="31">
        <f>(I1314*1000)/'Propiedades físicas'!$F$10</f>
        <v>7483.8772282144419</v>
      </c>
      <c r="L1314" s="31">
        <f t="shared" si="824"/>
        <v>1069.1253183163487</v>
      </c>
      <c r="M1314" s="31">
        <f t="shared" si="825"/>
        <v>6414.7519098980929</v>
      </c>
      <c r="N1314" s="31">
        <f t="shared" si="826"/>
        <v>0.81674967021875378</v>
      </c>
      <c r="O1314" s="32">
        <f t="shared" si="827"/>
        <v>4.9004980213125231</v>
      </c>
      <c r="P1314" s="33">
        <f t="shared" si="828"/>
        <v>0.60725992636213888</v>
      </c>
      <c r="Q1314" s="31">
        <f t="shared" si="829"/>
        <v>4.6234938970799124</v>
      </c>
      <c r="R1314" s="31">
        <f t="shared" si="830"/>
        <v>0.15575730369614815</v>
      </c>
      <c r="S1314" s="31">
        <f t="shared" si="831"/>
        <v>0.27700412423260951</v>
      </c>
      <c r="T1314" s="31">
        <f t="shared" si="832"/>
        <v>3.9950499944938711E-2</v>
      </c>
      <c r="U1314" s="31">
        <f t="shared" si="833"/>
        <v>1.3781940215527972E-2</v>
      </c>
      <c r="V1314" s="47">
        <f t="shared" si="847"/>
        <v>6.0136419892172974E-4</v>
      </c>
      <c r="W1314" s="31">
        <f t="shared" si="834"/>
        <v>0.25649198462548045</v>
      </c>
      <c r="X1314" s="34">
        <f>(S1314*H1314*'Propiedades físicas'!$F$5*60*24*365)/(1000000)</f>
        <v>56120.598592196664</v>
      </c>
      <c r="Y1314" s="34">
        <f>(U1314*H1314*'Propiedades físicas'!$F$7*60*24*365)/(1000000)</f>
        <v>873.20826508049822</v>
      </c>
      <c r="Z1314" s="31">
        <f t="shared" si="848"/>
        <v>794.90324360803982</v>
      </c>
      <c r="AA1314" s="31">
        <f t="shared" si="849"/>
        <v>6052.1535112776055</v>
      </c>
      <c r="AB1314" s="31">
        <f t="shared" si="850"/>
        <v>203.88631053825793</v>
      </c>
      <c r="AC1314" s="31">
        <f t="shared" si="851"/>
        <v>362.59839862048585</v>
      </c>
      <c r="AD1314" s="31">
        <f t="shared" si="835"/>
        <v>52.295204427924773</v>
      </c>
      <c r="AE1314" s="31">
        <f t="shared" si="852"/>
        <v>18.040559742126113</v>
      </c>
      <c r="AF1314" s="31">
        <f t="shared" si="853"/>
        <v>7483.8772282144391</v>
      </c>
      <c r="AG1314" s="31">
        <f t="shared" si="854"/>
        <v>0.10621543076778853</v>
      </c>
      <c r="AH1314" s="31">
        <f t="shared" si="855"/>
        <v>0.80869224958164831</v>
      </c>
      <c r="AI1314" s="31">
        <f t="shared" si="855"/>
        <v>2.7243406635480402E-2</v>
      </c>
      <c r="AJ1314" s="31">
        <f t="shared" si="855"/>
        <v>4.8450607561208933E-2</v>
      </c>
      <c r="AK1314" s="31">
        <f t="shared" si="836"/>
        <v>6.9877154358933494E-3</v>
      </c>
      <c r="AL1314" s="31">
        <f t="shared" si="836"/>
        <v>2.410590017980609E-3</v>
      </c>
      <c r="AM1314" s="31">
        <f t="shared" si="856"/>
        <v>1.0000000000000002</v>
      </c>
      <c r="AN1314" s="31">
        <f>(Z1314*'Propiedades físicas'!$F$4)/1000</f>
        <v>699.022014364038</v>
      </c>
      <c r="AO1314" s="31">
        <f>(AA1314*'Propiedades físicas'!$F$6)/1000</f>
        <v>193.91099850133449</v>
      </c>
      <c r="AP1314" s="31">
        <f>(AB1314*'Propiedades físicas'!$F$9)/1000</f>
        <v>125.78765928657822</v>
      </c>
      <c r="AQ1314" s="31">
        <f>(AC1314*'Propiedades físicas'!$F$5)/1000</f>
        <v>106.77435044177449</v>
      </c>
      <c r="AR1314" s="31">
        <f>(AD1314*'Propiedades físicas'!$F$8)/1000</f>
        <v>18.539695873787885</v>
      </c>
      <c r="AS1314" s="31">
        <f>(AE1314*'Propiedades físicas'!$F$7)/1000</f>
        <v>1.6613551466523939</v>
      </c>
      <c r="AT1314" s="31">
        <f t="shared" si="857"/>
        <v>1145.6960736141655</v>
      </c>
      <c r="AU1314" s="31">
        <f t="shared" si="858"/>
        <v>0.61012866366813323</v>
      </c>
      <c r="AV1314" s="31">
        <f t="shared" si="862"/>
        <v>0.16925169158486411</v>
      </c>
      <c r="AW1314" s="31">
        <f t="shared" si="862"/>
        <v>0.10979147278542525</v>
      </c>
      <c r="AX1314" s="31">
        <f t="shared" si="862"/>
        <v>9.3196051641294825E-2</v>
      </c>
      <c r="AY1314" s="31">
        <f t="shared" si="859"/>
        <v>1.6182036668156964E-2</v>
      </c>
      <c r="AZ1314" s="31">
        <f t="shared" si="859"/>
        <v>1.450083652125604E-3</v>
      </c>
      <c r="BA1314" s="31">
        <f t="shared" si="860"/>
        <v>1</v>
      </c>
      <c r="BB1314" s="34">
        <f>AU1314*'Propiedades físicas'!$C$4+'Diseño reactor'!AV1314*'Propiedades físicas'!$C$5+'Diseño reactor'!AW1314*'Propiedades físicas'!$C$8+'Diseño reactor'!AX1314*'Propiedades físicas'!$C$9+'Diseño reactor'!AY1314*'Propiedades físicas'!$C$7+'Diseño reactor'!AZ1314*'Propiedades físicas'!$C$6</f>
        <v>875.68658250412579</v>
      </c>
      <c r="BC1314" s="45">
        <f>AU1314*'Propiedades físicas'!$L$4+'Diseño reactor'!AV1314*'Propiedades físicas'!$L$5+'Diseño reactor'!AW1314*'Propiedades físicas'!$L$8+AX1314*'Propiedades físicas'!$L$9+'Diseño reactor'!AY1314*'Propiedades físicas'!$L$7+'Diseño reactor'!AZ1314*'Propiedades físicas'!$L$6</f>
        <v>2.0607981930382135</v>
      </c>
      <c r="BD1314" s="29">
        <f t="shared" si="837"/>
        <v>2.3217133635754865</v>
      </c>
      <c r="BE1314" s="58">
        <f t="shared" si="838"/>
        <v>42.191638110281836</v>
      </c>
      <c r="BF1314" s="30">
        <f>AU1314*'Propiedades físicas'!$I$4+'Diseño reactor'!AV1314*'Propiedades físicas'!$I$5+'Diseño reactor'!AW1314*'Propiedades físicas'!$I$8+'Diseño reactor'!AX1314*'Propiedades físicas'!$I$9+'Diseño reactor'!AY1314*'Propiedades físicas'!$I$7+'Diseño reactor'!AZ1314*'Propiedades físicas'!$I$6</f>
        <v>1.9832267260542144E-2</v>
      </c>
      <c r="BG1314" s="24">
        <f>AU1314*'Propiedades físicas'!$O$4+'Diseño reactor'!AV1314*'Propiedades físicas'!$O$5+'Diseño reactor'!AW1314*'Propiedades físicas'!$O$8+'Diseño reactor'!AX1314*'Propiedades físicas'!$O$9+'Diseño reactor'!AY1314*'Propiedades físicas'!$O$7+'Diseño reactor'!AZ1314*'Propiedades físicas'!$O$6</f>
        <v>0.15176686872433132</v>
      </c>
      <c r="BH1314" s="54">
        <f t="shared" si="839"/>
        <v>41456.299053511844</v>
      </c>
      <c r="BI1314" s="34">
        <f t="shared" si="861"/>
        <v>269.29659205536365</v>
      </c>
      <c r="BJ1314" s="27">
        <f t="shared" si="840"/>
        <v>4795.8139615025102</v>
      </c>
      <c r="BK1314" s="34">
        <f t="shared" si="841"/>
        <v>559.88128301666666</v>
      </c>
      <c r="BL1314" s="27">
        <f t="shared" si="842"/>
        <v>105.36620321867379</v>
      </c>
      <c r="BM1314" s="34">
        <f t="shared" si="843"/>
        <v>1.1054421768707483</v>
      </c>
      <c r="BN1314" s="45">
        <f t="shared" si="844"/>
        <v>1333.6383474455772</v>
      </c>
      <c r="BO1314" s="45">
        <f t="shared" si="845"/>
        <v>98.097405525767627</v>
      </c>
      <c r="BP1314" s="66">
        <f t="shared" si="846"/>
        <v>6.6900472896647001</v>
      </c>
    </row>
    <row r="1315" spans="8:68">
      <c r="H1315" s="68">
        <v>1310</v>
      </c>
      <c r="I1315" s="31">
        <f>('Propiedades físicas'!$C$10*'Diseño reactor'!H1315)/1000</f>
        <v>1146.5713188957654</v>
      </c>
      <c r="J1315" s="31">
        <f t="shared" si="823"/>
        <v>0.39770748882778817</v>
      </c>
      <c r="K1315" s="31">
        <f>(I1315*1000)/'Propiedades físicas'!$F$10</f>
        <v>7489.5944759059721</v>
      </c>
      <c r="L1315" s="31">
        <f t="shared" si="824"/>
        <v>1069.9420679865673</v>
      </c>
      <c r="M1315" s="31">
        <f t="shared" si="825"/>
        <v>6419.6524079194041</v>
      </c>
      <c r="N1315" s="31">
        <f t="shared" si="826"/>
        <v>0.81674967021875367</v>
      </c>
      <c r="O1315" s="32">
        <f t="shared" si="827"/>
        <v>4.9004980213125222</v>
      </c>
      <c r="P1315" s="33">
        <f t="shared" si="828"/>
        <v>0.60737884835162992</v>
      </c>
      <c r="Q1315" s="31">
        <f t="shared" si="829"/>
        <v>4.6236972644755721</v>
      </c>
      <c r="R1315" s="31">
        <f t="shared" si="830"/>
        <v>0.15569936946534438</v>
      </c>
      <c r="S1315" s="31">
        <f t="shared" si="831"/>
        <v>0.2768007568369501</v>
      </c>
      <c r="T1315" s="31">
        <f t="shared" si="832"/>
        <v>3.9912969833732534E-2</v>
      </c>
      <c r="U1315" s="31">
        <f t="shared" si="833"/>
        <v>1.3758482568046895E-2</v>
      </c>
      <c r="V1315" s="47">
        <f t="shared" si="847"/>
        <v>6.0148196632879862E-4</v>
      </c>
      <c r="W1315" s="31">
        <f t="shared" si="834"/>
        <v>0.25634638066158882</v>
      </c>
      <c r="X1315" s="34">
        <f>(S1315*H1315*'Propiedades físicas'!$F$5*60*24*365)/(1000000)</f>
        <v>56122.238081766431</v>
      </c>
      <c r="Y1315" s="34">
        <f>(U1315*H1315*'Propiedades físicas'!$F$7*60*24*365)/(1000000)</f>
        <v>872.38795986930438</v>
      </c>
      <c r="Z1315" s="31">
        <f t="shared" si="848"/>
        <v>795.66629134063521</v>
      </c>
      <c r="AA1315" s="31">
        <f t="shared" si="849"/>
        <v>6057.0434164629996</v>
      </c>
      <c r="AB1315" s="31">
        <f t="shared" si="850"/>
        <v>203.96617399960112</v>
      </c>
      <c r="AC1315" s="31">
        <f t="shared" si="851"/>
        <v>362.60899145640462</v>
      </c>
      <c r="AD1315" s="31">
        <f t="shared" si="835"/>
        <v>52.285990482189618</v>
      </c>
      <c r="AE1315" s="31">
        <f t="shared" si="852"/>
        <v>18.023612164141433</v>
      </c>
      <c r="AF1315" s="31">
        <f t="shared" si="853"/>
        <v>7489.5944759059712</v>
      </c>
      <c r="AG1315" s="31">
        <f t="shared" si="854"/>
        <v>0.10623623133405874</v>
      </c>
      <c r="AH1315" s="31">
        <f t="shared" si="855"/>
        <v>0.80872782043787694</v>
      </c>
      <c r="AI1315" s="31">
        <f t="shared" si="855"/>
        <v>2.7233273397613236E-2</v>
      </c>
      <c r="AJ1315" s="31">
        <f t="shared" si="855"/>
        <v>4.8415036704980215E-2</v>
      </c>
      <c r="AK1315" s="31">
        <f t="shared" si="836"/>
        <v>6.9811510690456838E-3</v>
      </c>
      <c r="AL1315" s="31">
        <f t="shared" si="836"/>
        <v>2.4064870564252045E-3</v>
      </c>
      <c r="AM1315" s="31">
        <f t="shared" si="856"/>
        <v>1.0000000000000002</v>
      </c>
      <c r="AN1315" s="31">
        <f>(Z1315*'Propiedades físicas'!$F$4)/1000</f>
        <v>699.69302327912783</v>
      </c>
      <c r="AO1315" s="31">
        <f>(AA1315*'Propiedades físicas'!$F$6)/1000</f>
        <v>194.06767106347451</v>
      </c>
      <c r="AP1315" s="31">
        <f>(AB1315*'Propiedades físicas'!$F$9)/1000</f>
        <v>125.8369310490539</v>
      </c>
      <c r="AQ1315" s="31">
        <f>(AC1315*'Propiedades físicas'!$F$5)/1000</f>
        <v>106.77746971416748</v>
      </c>
      <c r="AR1315" s="31">
        <f>(AD1315*'Propiedades físicas'!$F$8)/1000</f>
        <v>18.536429345745855</v>
      </c>
      <c r="AS1315" s="31">
        <f>(AE1315*'Propiedades físicas'!$F$7)/1000</f>
        <v>1.6597944441957846</v>
      </c>
      <c r="AT1315" s="31">
        <f t="shared" si="857"/>
        <v>1146.5713188957652</v>
      </c>
      <c r="AU1315" s="31">
        <f t="shared" si="858"/>
        <v>0.61024814745321299</v>
      </c>
      <c r="AV1315" s="31">
        <f t="shared" si="862"/>
        <v>0.16925913623094666</v>
      </c>
      <c r="AW1315" s="31">
        <f t="shared" si="862"/>
        <v>0.1097506356344622</v>
      </c>
      <c r="AX1315" s="31">
        <f t="shared" si="862"/>
        <v>9.3127630139049913E-2</v>
      </c>
      <c r="AY1315" s="31">
        <f t="shared" si="859"/>
        <v>1.6166835015198038E-2</v>
      </c>
      <c r="AZ1315" s="31">
        <f t="shared" si="859"/>
        <v>1.447615527130307E-3</v>
      </c>
      <c r="BA1315" s="31">
        <f t="shared" si="860"/>
        <v>1</v>
      </c>
      <c r="BB1315" s="34">
        <f>AU1315*'Propiedades físicas'!$C$4+'Diseño reactor'!AV1315*'Propiedades físicas'!$C$5+'Diseño reactor'!AW1315*'Propiedades físicas'!$C$8+'Diseño reactor'!AX1315*'Propiedades físicas'!$C$9+'Diseño reactor'!AY1315*'Propiedades físicas'!$C$7+'Diseño reactor'!AZ1315*'Propiedades físicas'!$C$6</f>
        <v>875.68583901339684</v>
      </c>
      <c r="BC1315" s="45">
        <f>AU1315*'Propiedades físicas'!$L$4+'Diseño reactor'!AV1315*'Propiedades físicas'!$L$5+'Diseño reactor'!AW1315*'Propiedades físicas'!$L$8+AX1315*'Propiedades físicas'!$L$9+'Diseño reactor'!AY1315*'Propiedades físicas'!$L$7+'Diseño reactor'!AZ1315*'Propiedades físicas'!$L$6</f>
        <v>2.0608869113360391</v>
      </c>
      <c r="BD1315" s="29">
        <f t="shared" si="837"/>
        <v>2.3202974663045097</v>
      </c>
      <c r="BE1315" s="58">
        <f t="shared" si="838"/>
        <v>42.190085190025172</v>
      </c>
      <c r="BF1315" s="30">
        <f>AU1315*'Propiedades físicas'!$I$4+'Diseño reactor'!AV1315*'Propiedades físicas'!$I$5+'Diseño reactor'!AW1315*'Propiedades físicas'!$I$8+'Diseño reactor'!AX1315*'Propiedades físicas'!$I$9+'Diseño reactor'!AY1315*'Propiedades físicas'!$I$7+'Diseño reactor'!AZ1315*'Propiedades físicas'!$I$6</f>
        <v>1.9832609514666789E-2</v>
      </c>
      <c r="BG1315" s="24">
        <f>AU1315*'Propiedades físicas'!$O$4+'Diseño reactor'!AV1315*'Propiedades físicas'!$O$5+'Diseño reactor'!AW1315*'Propiedades físicas'!$O$8+'Diseño reactor'!AX1315*'Propiedades físicas'!$O$9+'Diseño reactor'!AY1315*'Propiedades físicas'!$O$7+'Diseño reactor'!AZ1315*'Propiedades físicas'!$O$6</f>
        <v>0.15177093326138036</v>
      </c>
      <c r="BH1315" s="54">
        <f t="shared" si="839"/>
        <v>41455.548438999052</v>
      </c>
      <c r="BI1315" s="34">
        <f t="shared" si="861"/>
        <v>269.30562056981086</v>
      </c>
      <c r="BJ1315" s="27">
        <f t="shared" si="840"/>
        <v>4795.8096661648406</v>
      </c>
      <c r="BK1315" s="34">
        <f t="shared" si="841"/>
        <v>559.89577598291294</v>
      </c>
      <c r="BL1315" s="27">
        <f t="shared" si="842"/>
        <v>105.36671650408171</v>
      </c>
      <c r="BM1315" s="34">
        <f t="shared" si="843"/>
        <v>1.1054421768707483</v>
      </c>
      <c r="BN1315" s="45">
        <f t="shared" si="844"/>
        <v>1334.8025285185181</v>
      </c>
      <c r="BO1315" s="45">
        <f t="shared" si="845"/>
        <v>98.115300491541205</v>
      </c>
      <c r="BP1315" s="66">
        <f t="shared" si="846"/>
        <v>6.69004160956381</v>
      </c>
    </row>
    <row r="1316" spans="8:68">
      <c r="H1316" s="68">
        <v>1311</v>
      </c>
      <c r="I1316" s="31">
        <f>('Propiedades físicas'!$C$10*'Diseño reactor'!H1316)/1000</f>
        <v>1147.4465641773652</v>
      </c>
      <c r="J1316" s="31">
        <f t="shared" si="823"/>
        <v>0.39740412689885779</v>
      </c>
      <c r="K1316" s="31">
        <f>(I1316*1000)/'Propiedades físicas'!$F$10</f>
        <v>7495.3117235975042</v>
      </c>
      <c r="L1316" s="31">
        <f t="shared" si="824"/>
        <v>1070.7588176567863</v>
      </c>
      <c r="M1316" s="31">
        <f t="shared" si="825"/>
        <v>6424.5529059407172</v>
      </c>
      <c r="N1316" s="31">
        <f t="shared" si="826"/>
        <v>0.81674967021875389</v>
      </c>
      <c r="O1316" s="32">
        <f t="shared" si="827"/>
        <v>4.9004980213125231</v>
      </c>
      <c r="P1316" s="33">
        <f t="shared" si="828"/>
        <v>0.60749763539975754</v>
      </c>
      <c r="Q1316" s="31">
        <f t="shared" si="829"/>
        <v>4.6239003399498415</v>
      </c>
      <c r="R1316" s="31">
        <f t="shared" si="830"/>
        <v>0.15564146640069143</v>
      </c>
      <c r="S1316" s="31">
        <f t="shared" si="831"/>
        <v>0.27659768136268165</v>
      </c>
      <c r="T1316" s="31">
        <f t="shared" si="832"/>
        <v>3.98754902929244E-2</v>
      </c>
      <c r="U1316" s="31">
        <f t="shared" si="833"/>
        <v>1.3735078125380462E-2</v>
      </c>
      <c r="V1316" s="47">
        <f t="shared" si="847"/>
        <v>6.015996001046143E-4</v>
      </c>
      <c r="W1316" s="31">
        <f t="shared" si="834"/>
        <v>0.25620094191522763</v>
      </c>
      <c r="X1316" s="34">
        <f>(S1316*H1316*'Propiedades físicas'!$F$5*60*24*365)/(1000000)</f>
        <v>56123.873852773278</v>
      </c>
      <c r="Y1316" s="34">
        <f>(U1316*H1316*'Propiedades físicas'!$F$7*60*24*365)/(1000000)</f>
        <v>871.5687599881968</v>
      </c>
      <c r="Z1316" s="31">
        <f t="shared" si="848"/>
        <v>796.42940000908209</v>
      </c>
      <c r="AA1316" s="31">
        <f t="shared" si="849"/>
        <v>6061.9333456742424</v>
      </c>
      <c r="AB1316" s="31">
        <f t="shared" si="850"/>
        <v>204.04596245130648</v>
      </c>
      <c r="AC1316" s="31">
        <f t="shared" si="851"/>
        <v>362.61956026647562</v>
      </c>
      <c r="AD1316" s="31">
        <f t="shared" si="835"/>
        <v>52.276767774023888</v>
      </c>
      <c r="AE1316" s="31">
        <f t="shared" si="852"/>
        <v>18.006687422373787</v>
      </c>
      <c r="AF1316" s="31">
        <f t="shared" si="853"/>
        <v>7495.3117235975051</v>
      </c>
      <c r="AG1316" s="31">
        <f t="shared" si="854"/>
        <v>0.1062570082978246</v>
      </c>
      <c r="AH1316" s="31">
        <f t="shared" si="855"/>
        <v>0.80876334023432883</v>
      </c>
      <c r="AI1316" s="31">
        <f t="shared" si="855"/>
        <v>2.7223145610996827E-2</v>
      </c>
      <c r="AJ1316" s="31">
        <f t="shared" si="855"/>
        <v>4.8379516908528264E-2</v>
      </c>
      <c r="AK1316" s="31">
        <f t="shared" si="836"/>
        <v>6.9745955474327815E-3</v>
      </c>
      <c r="AL1316" s="31">
        <f t="shared" si="836"/>
        <v>2.4023934008886244E-3</v>
      </c>
      <c r="AM1316" s="31">
        <f t="shared" si="856"/>
        <v>0.99999999999999989</v>
      </c>
      <c r="AN1316" s="31">
        <f>(Z1316*'Propiedades físicas'!$F$4)/1000</f>
        <v>700.36408577998657</v>
      </c>
      <c r="AO1316" s="31">
        <f>(AA1316*'Propiedades físicas'!$F$6)/1000</f>
        <v>194.22434439540274</v>
      </c>
      <c r="AP1316" s="31">
        <f>(AB1316*'Propiedades físicas'!$F$9)/1000</f>
        <v>125.88615653433352</v>
      </c>
      <c r="AQ1316" s="31">
        <f>(AC1316*'Propiedades físicas'!$F$5)/1000</f>
        <v>106.78058191166909</v>
      </c>
      <c r="AR1316" s="31">
        <f>(AD1316*'Propiedades físicas'!$F$8)/1000</f>
        <v>18.533159711246942</v>
      </c>
      <c r="AS1316" s="31">
        <f>(AE1316*'Propiedades físicas'!$F$7)/1000</f>
        <v>1.6582358447264021</v>
      </c>
      <c r="AT1316" s="31">
        <f t="shared" si="857"/>
        <v>1147.4465641773654</v>
      </c>
      <c r="AU1316" s="31">
        <f t="shared" si="858"/>
        <v>0.61036749565945669</v>
      </c>
      <c r="AV1316" s="31">
        <f t="shared" si="862"/>
        <v>0.16926657019069752</v>
      </c>
      <c r="AW1316" s="31">
        <f t="shared" si="862"/>
        <v>0.10970982045214857</v>
      </c>
      <c r="AX1316" s="31">
        <f t="shared" si="862"/>
        <v>9.3059306851664067E-2</v>
      </c>
      <c r="AY1316" s="31">
        <f t="shared" si="859"/>
        <v>1.6151653845888545E-2</v>
      </c>
      <c r="AZ1316" s="31">
        <f t="shared" si="859"/>
        <v>1.445153000144486E-3</v>
      </c>
      <c r="BA1316" s="31">
        <f t="shared" si="860"/>
        <v>0.99999999999999989</v>
      </c>
      <c r="BB1316" s="34">
        <f>AU1316*'Propiedades físicas'!$C$4+'Diseño reactor'!AV1316*'Propiedades físicas'!$C$5+'Diseño reactor'!AW1316*'Propiedades físicas'!$C$8+'Diseño reactor'!AX1316*'Propiedades físicas'!$C$9+'Diseño reactor'!AY1316*'Propiedades físicas'!$C$7+'Diseño reactor'!AZ1316*'Propiedades físicas'!$C$6</f>
        <v>875.68509710393164</v>
      </c>
      <c r="BC1316" s="45">
        <f>AU1316*'Propiedades físicas'!$L$4+'Diseño reactor'!AV1316*'Propiedades físicas'!$L$5+'Diseño reactor'!AW1316*'Propiedades físicas'!$L$8+AX1316*'Propiedades físicas'!$L$9+'Diseño reactor'!AY1316*'Propiedades físicas'!$L$7+'Diseño reactor'!AZ1316*'Propiedades físicas'!$L$6</f>
        <v>2.0609755241015377</v>
      </c>
      <c r="BD1316" s="29">
        <f t="shared" si="837"/>
        <v>2.318883298639097</v>
      </c>
      <c r="BE1316" s="58">
        <f t="shared" si="838"/>
        <v>42.188534217725682</v>
      </c>
      <c r="BF1316" s="30">
        <f>AU1316*'Propiedades físicas'!$I$4+'Diseño reactor'!AV1316*'Propiedades físicas'!$I$5+'Diseño reactor'!AW1316*'Propiedades físicas'!$I$8+'Diseño reactor'!AX1316*'Propiedades físicas'!$I$9+'Diseño reactor'!AY1316*'Propiedades físicas'!$I$7+'Diseño reactor'!AZ1316*'Propiedades físicas'!$I$6</f>
        <v>1.9832951039860186E-2</v>
      </c>
      <c r="BG1316" s="24">
        <f>AU1316*'Propiedades físicas'!$O$4+'Diseño reactor'!AV1316*'Propiedades físicas'!$O$5+'Diseño reactor'!AW1316*'Propiedades físicas'!$O$8+'Diseño reactor'!AX1316*'Propiedades físicas'!$O$9+'Diseño reactor'!AY1316*'Propiedades físicas'!$O$7+'Diseño reactor'!AZ1316*'Propiedades físicas'!$O$6</f>
        <v>0.15177499341814629</v>
      </c>
      <c r="BH1316" s="54">
        <f t="shared" si="839"/>
        <v>41454.799448860293</v>
      </c>
      <c r="BI1316" s="34">
        <f t="shared" si="861"/>
        <v>269.31463308479988</v>
      </c>
      <c r="BJ1316" s="27">
        <f t="shared" si="840"/>
        <v>4795.8053982962247</v>
      </c>
      <c r="BK1316" s="34">
        <f t="shared" si="841"/>
        <v>559.91025597009229</v>
      </c>
      <c r="BL1316" s="27">
        <f t="shared" si="842"/>
        <v>105.367229308278</v>
      </c>
      <c r="BM1316" s="34">
        <f t="shared" si="843"/>
        <v>1.1054421768707483</v>
      </c>
      <c r="BN1316" s="45">
        <f t="shared" si="844"/>
        <v>1335.9667774273801</v>
      </c>
      <c r="BO1316" s="45">
        <f t="shared" si="845"/>
        <v>98.133175157444782</v>
      </c>
      <c r="BP1316" s="66">
        <f t="shared" si="846"/>
        <v>6.6900359415434183</v>
      </c>
    </row>
    <row r="1317" spans="8:68">
      <c r="H1317" s="68">
        <v>1312</v>
      </c>
      <c r="I1317" s="31">
        <f>('Propiedades físicas'!$C$10*'Diseño reactor'!H1317)/1000</f>
        <v>1148.3218094589649</v>
      </c>
      <c r="J1317" s="31">
        <f t="shared" si="823"/>
        <v>0.39710122741189224</v>
      </c>
      <c r="K1317" s="31">
        <f>(I1317*1000)/'Propiedades físicas'!$F$10</f>
        <v>7501.0289712890353</v>
      </c>
      <c r="L1317" s="31">
        <f t="shared" si="824"/>
        <v>1071.575567327005</v>
      </c>
      <c r="M1317" s="31">
        <f t="shared" si="825"/>
        <v>6429.4534039620303</v>
      </c>
      <c r="N1317" s="31">
        <f t="shared" si="826"/>
        <v>0.81674967021875389</v>
      </c>
      <c r="O1317" s="32">
        <f t="shared" si="827"/>
        <v>4.9004980213125231</v>
      </c>
      <c r="P1317" s="33">
        <f t="shared" si="828"/>
        <v>0.60761628773606924</v>
      </c>
      <c r="Q1317" s="31">
        <f t="shared" si="829"/>
        <v>4.6241031241183332</v>
      </c>
      <c r="R1317" s="31">
        <f t="shared" si="830"/>
        <v>0.15558359450794979</v>
      </c>
      <c r="S1317" s="31">
        <f t="shared" si="831"/>
        <v>0.27639489719418975</v>
      </c>
      <c r="T1317" s="31">
        <f t="shared" si="832"/>
        <v>3.9838061237964427E-2</v>
      </c>
      <c r="U1317" s="31">
        <f t="shared" si="833"/>
        <v>1.3711726736770374E-2</v>
      </c>
      <c r="V1317" s="47">
        <f t="shared" si="847"/>
        <v>6.0171710047649571E-4</v>
      </c>
      <c r="W1317" s="31">
        <f t="shared" si="834"/>
        <v>0.25605566810534658</v>
      </c>
      <c r="X1317" s="34">
        <f>(S1317*H1317*'Propiedades físicas'!$F$5*60*24*365)/(1000000)</f>
        <v>56125.505915753885</v>
      </c>
      <c r="Y1317" s="34">
        <f>(U1317*H1317*'Propiedades físicas'!$F$7*60*24*365)/(1000000)</f>
        <v>870.75066358914671</v>
      </c>
      <c r="Z1317" s="31">
        <f t="shared" si="848"/>
        <v>797.19256950972283</v>
      </c>
      <c r="AA1317" s="31">
        <f t="shared" si="849"/>
        <v>6066.8232988432528</v>
      </c>
      <c r="AB1317" s="31">
        <f t="shared" si="850"/>
        <v>204.12567599443011</v>
      </c>
      <c r="AC1317" s="31">
        <f t="shared" si="851"/>
        <v>362.63010511877695</v>
      </c>
      <c r="AD1317" s="31">
        <f t="shared" si="835"/>
        <v>52.267536344209326</v>
      </c>
      <c r="AE1317" s="31">
        <f t="shared" si="852"/>
        <v>17.98978547864273</v>
      </c>
      <c r="AF1317" s="31">
        <f t="shared" si="853"/>
        <v>7501.0289712890344</v>
      </c>
      <c r="AG1317" s="31">
        <f t="shared" si="854"/>
        <v>0.1062777616992362</v>
      </c>
      <c r="AH1317" s="31">
        <f t="shared" si="855"/>
        <v>0.80879880907868074</v>
      </c>
      <c r="AI1317" s="31">
        <f t="shared" si="855"/>
        <v>2.7213023276638749E-2</v>
      </c>
      <c r="AJ1317" s="31">
        <f t="shared" si="855"/>
        <v>4.8344048064176429E-2</v>
      </c>
      <c r="AK1317" s="31">
        <f t="shared" si="836"/>
        <v>6.9680488562660851E-3</v>
      </c>
      <c r="AL1317" s="31">
        <f t="shared" si="836"/>
        <v>2.398309025001836E-3</v>
      </c>
      <c r="AM1317" s="31">
        <f t="shared" si="856"/>
        <v>1.0000000000000002</v>
      </c>
      <c r="AN1317" s="31">
        <f>(Z1317*'Propiedades físicas'!$F$4)/1000</f>
        <v>701.03520177546</v>
      </c>
      <c r="AO1317" s="31">
        <f>(AA1317*'Propiedades físicas'!$F$6)/1000</f>
        <v>194.38101849493779</v>
      </c>
      <c r="AP1317" s="31">
        <f>(AB1317*'Propiedades físicas'!$F$9)/1000</f>
        <v>125.93533580476364</v>
      </c>
      <c r="AQ1317" s="31">
        <f>(AC1317*'Propiedades físicas'!$F$5)/1000</f>
        <v>106.78368705432626</v>
      </c>
      <c r="AR1317" s="31">
        <f>(AD1317*'Propiedades físicas'!$F$8)/1000</f>
        <v>18.529886984749083</v>
      </c>
      <c r="AS1317" s="31">
        <f>(AE1317*'Propiedades físicas'!$F$7)/1000</f>
        <v>1.6566793447282091</v>
      </c>
      <c r="AT1317" s="31">
        <f t="shared" si="857"/>
        <v>1148.3218094589649</v>
      </c>
      <c r="AU1317" s="31">
        <f t="shared" si="858"/>
        <v>0.61048670851749709</v>
      </c>
      <c r="AV1317" s="31">
        <f t="shared" si="862"/>
        <v>0.16927399348665245</v>
      </c>
      <c r="AW1317" s="31">
        <f t="shared" si="862"/>
        <v>0.10966902724254486</v>
      </c>
      <c r="AX1317" s="31">
        <f t="shared" si="862"/>
        <v>9.2991081572018297E-2</v>
      </c>
      <c r="AY1317" s="31">
        <f t="shared" si="859"/>
        <v>1.6136493125981376E-2</v>
      </c>
      <c r="AZ1317" s="31">
        <f t="shared" si="859"/>
        <v>1.4426960553059235E-3</v>
      </c>
      <c r="BA1317" s="31">
        <f t="shared" si="860"/>
        <v>1</v>
      </c>
      <c r="BB1317" s="34">
        <f>AU1317*'Propiedades físicas'!$C$4+'Diseño reactor'!AV1317*'Propiedades físicas'!$C$5+'Diseño reactor'!AW1317*'Propiedades físicas'!$C$8+'Diseño reactor'!AX1317*'Propiedades físicas'!$C$9+'Diseño reactor'!AY1317*'Propiedades físicas'!$C$7+'Diseño reactor'!AZ1317*'Propiedades físicas'!$C$6</f>
        <v>875.68435677148364</v>
      </c>
      <c r="BC1317" s="45">
        <f>AU1317*'Propiedades físicas'!$L$4+'Diseño reactor'!AV1317*'Propiedades físicas'!$L$5+'Diseño reactor'!AW1317*'Propiedades físicas'!$L$8+AX1317*'Propiedades físicas'!$L$9+'Diseño reactor'!AY1317*'Propiedades físicas'!$L$7+'Diseño reactor'!AZ1317*'Propiedades físicas'!$L$6</f>
        <v>2.0610640315204294</v>
      </c>
      <c r="BD1317" s="29">
        <f t="shared" si="837"/>
        <v>2.317470857408563</v>
      </c>
      <c r="BE1317" s="58">
        <f t="shared" si="838"/>
        <v>42.186985189695832</v>
      </c>
      <c r="BF1317" s="30">
        <f>AU1317*'Propiedades físicas'!$I$4+'Diseño reactor'!AV1317*'Propiedades físicas'!$I$5+'Diseño reactor'!AW1317*'Propiedades físicas'!$I$8+'Diseño reactor'!AX1317*'Propiedades físicas'!$I$9+'Diseño reactor'!AY1317*'Propiedades físicas'!$I$7+'Diseño reactor'!AZ1317*'Propiedades físicas'!$I$6</f>
        <v>1.9833291838032233E-2</v>
      </c>
      <c r="BG1317" s="24">
        <f>AU1317*'Propiedades físicas'!$O$4+'Diseño reactor'!AV1317*'Propiedades físicas'!$O$5+'Diseño reactor'!AW1317*'Propiedades físicas'!$O$8+'Diseño reactor'!AX1317*'Propiedades físicas'!$O$9+'Diseño reactor'!AY1317*'Propiedades físicas'!$O$7+'Diseño reactor'!AZ1317*'Propiedades físicas'!$O$6</f>
        <v>0.15177904920133944</v>
      </c>
      <c r="BH1317" s="54">
        <f t="shared" si="839"/>
        <v>41454.052078736087</v>
      </c>
      <c r="BI1317" s="34">
        <f t="shared" si="861"/>
        <v>269.32362963870241</v>
      </c>
      <c r="BJ1317" s="27">
        <f t="shared" si="840"/>
        <v>4795.8011578045198</v>
      </c>
      <c r="BK1317" s="34">
        <f t="shared" si="841"/>
        <v>559.92472299250221</v>
      </c>
      <c r="BL1317" s="27">
        <f t="shared" si="842"/>
        <v>105.36774163182825</v>
      </c>
      <c r="BM1317" s="34">
        <f t="shared" si="843"/>
        <v>1.1054421768707483</v>
      </c>
      <c r="BN1317" s="45">
        <f t="shared" si="844"/>
        <v>1337.1310940522328</v>
      </c>
      <c r="BO1317" s="45">
        <f t="shared" si="845"/>
        <v>98.151029557998442</v>
      </c>
      <c r="BP1317" s="66">
        <f t="shared" si="846"/>
        <v>6.6900302855710807</v>
      </c>
    </row>
    <row r="1318" spans="8:68">
      <c r="H1318" s="68">
        <v>1313</v>
      </c>
      <c r="I1318" s="31">
        <f>('Propiedades físicas'!$C$10*'Diseño reactor'!H1318)/1000</f>
        <v>1149.1970547405649</v>
      </c>
      <c r="J1318" s="31">
        <f t="shared" si="823"/>
        <v>0.39679878931028373</v>
      </c>
      <c r="K1318" s="31">
        <f>(I1318*1000)/'Propiedades físicas'!$F$10</f>
        <v>7506.7462189805665</v>
      </c>
      <c r="L1318" s="31">
        <f t="shared" si="824"/>
        <v>1072.3923169972238</v>
      </c>
      <c r="M1318" s="31">
        <f t="shared" si="825"/>
        <v>6434.3539019833424</v>
      </c>
      <c r="N1318" s="31">
        <f t="shared" si="826"/>
        <v>0.81674967021875389</v>
      </c>
      <c r="O1318" s="32">
        <f t="shared" si="827"/>
        <v>4.9004980213125231</v>
      </c>
      <c r="P1318" s="33">
        <f t="shared" si="828"/>
        <v>0.6077348055895927</v>
      </c>
      <c r="Q1318" s="31">
        <f t="shared" si="829"/>
        <v>4.6243056175949633</v>
      </c>
      <c r="R1318" s="31">
        <f t="shared" si="830"/>
        <v>0.15552575379273367</v>
      </c>
      <c r="S1318" s="31">
        <f t="shared" si="831"/>
        <v>0.27619240371755954</v>
      </c>
      <c r="T1318" s="31">
        <f t="shared" si="832"/>
        <v>3.9800682584456917E-2</v>
      </c>
      <c r="U1318" s="31">
        <f t="shared" si="833"/>
        <v>1.3688428251970662E-2</v>
      </c>
      <c r="V1318" s="47">
        <f t="shared" si="847"/>
        <v>6.018344676712472E-4</v>
      </c>
      <c r="W1318" s="31">
        <f t="shared" si="834"/>
        <v>0.25591055895153259</v>
      </c>
      <c r="X1318" s="34">
        <f>(S1318*H1318*'Propiedades físicas'!$F$5*60*24*365)/(1000000)</f>
        <v>56127.134281209175</v>
      </c>
      <c r="Y1318" s="34">
        <f>(U1318*H1318*'Propiedades físicas'!$F$7*60*24*365)/(1000000)</f>
        <v>869.93366882749615</v>
      </c>
      <c r="Z1318" s="31">
        <f t="shared" si="848"/>
        <v>797.95579973913516</v>
      </c>
      <c r="AA1318" s="31">
        <f t="shared" si="849"/>
        <v>6071.713275902187</v>
      </c>
      <c r="AB1318" s="31">
        <f t="shared" si="850"/>
        <v>204.20531472985931</v>
      </c>
      <c r="AC1318" s="31">
        <f t="shared" si="851"/>
        <v>362.64062608115569</v>
      </c>
      <c r="AD1318" s="31">
        <f t="shared" si="835"/>
        <v>52.258296233391931</v>
      </c>
      <c r="AE1318" s="31">
        <f t="shared" si="852"/>
        <v>17.972906294837479</v>
      </c>
      <c r="AF1318" s="31">
        <f t="shared" si="853"/>
        <v>7506.7462189805656</v>
      </c>
      <c r="AG1318" s="31">
        <f t="shared" si="854"/>
        <v>0.1062984915783525</v>
      </c>
      <c r="AH1318" s="31">
        <f t="shared" si="855"/>
        <v>0.80883422707831198</v>
      </c>
      <c r="AI1318" s="31">
        <f t="shared" si="855"/>
        <v>2.7202906395520973E-2</v>
      </c>
      <c r="AJ1318" s="31">
        <f t="shared" si="855"/>
        <v>4.8308630064545215E-2</v>
      </c>
      <c r="AK1318" s="31">
        <f t="shared" si="836"/>
        <v>6.9615109807839937E-3</v>
      </c>
      <c r="AL1318" s="31">
        <f t="shared" si="836"/>
        <v>2.3942339024854158E-3</v>
      </c>
      <c r="AM1318" s="31">
        <f t="shared" si="856"/>
        <v>1</v>
      </c>
      <c r="AN1318" s="31">
        <f>(Z1318*'Propiedades físicas'!$F$4)/1000</f>
        <v>701.70637117460069</v>
      </c>
      <c r="AO1318" s="31">
        <f>(AA1318*'Propiedades físicas'!$F$6)/1000</f>
        <v>194.53769335990606</v>
      </c>
      <c r="AP1318" s="31">
        <f>(AB1318*'Propiedades físicas'!$F$9)/1000</f>
        <v>125.98446892258669</v>
      </c>
      <c r="AQ1318" s="31">
        <f>(AC1318*'Propiedades físicas'!$F$5)/1000</f>
        <v>106.78678516211792</v>
      </c>
      <c r="AR1318" s="31">
        <f>(AD1318*'Propiedades físicas'!$F$8)/1000</f>
        <v>18.526611180662101</v>
      </c>
      <c r="AS1318" s="31">
        <f>(AE1318*'Propiedades físicas'!$F$7)/1000</f>
        <v>1.6551249406915836</v>
      </c>
      <c r="AT1318" s="31">
        <f t="shared" si="857"/>
        <v>1149.1970547405649</v>
      </c>
      <c r="AU1318" s="31">
        <f t="shared" si="858"/>
        <v>0.61060578625744322</v>
      </c>
      <c r="AV1318" s="31">
        <f t="shared" si="862"/>
        <v>0.16928140614128495</v>
      </c>
      <c r="AW1318" s="31">
        <f t="shared" si="862"/>
        <v>0.10962825600960847</v>
      </c>
      <c r="AX1318" s="31">
        <f t="shared" si="862"/>
        <v>9.2922954093565269E-2</v>
      </c>
      <c r="AY1318" s="31">
        <f t="shared" si="859"/>
        <v>1.6121352821291859E-2</v>
      </c>
      <c r="AZ1318" s="31">
        <f t="shared" si="859"/>
        <v>1.4402446768063059E-3</v>
      </c>
      <c r="BA1318" s="31">
        <f t="shared" si="860"/>
        <v>1.0000000000000002</v>
      </c>
      <c r="BB1318" s="34">
        <f>AU1318*'Propiedades físicas'!$C$4+'Diseño reactor'!AV1318*'Propiedades físicas'!$C$5+'Diseño reactor'!AW1318*'Propiedades físicas'!$C$8+'Diseño reactor'!AX1318*'Propiedades físicas'!$C$9+'Diseño reactor'!AY1318*'Propiedades físicas'!$C$7+'Diseño reactor'!AZ1318*'Propiedades físicas'!$C$6</f>
        <v>875.68361801181879</v>
      </c>
      <c r="BC1318" s="45">
        <f>AU1318*'Propiedades físicas'!$L$4+'Diseño reactor'!AV1318*'Propiedades físicas'!$L$5+'Diseño reactor'!AW1318*'Propiedades físicas'!$L$8+AX1318*'Propiedades físicas'!$L$9+'Diseño reactor'!AY1318*'Propiedades físicas'!$L$7+'Diseño reactor'!AZ1318*'Propiedades físicas'!$L$6</f>
        <v>2.0611524337780009</v>
      </c>
      <c r="BD1318" s="29">
        <f t="shared" si="837"/>
        <v>2.3160601394499785</v>
      </c>
      <c r="BE1318" s="58">
        <f t="shared" si="838"/>
        <v>42.185438102257422</v>
      </c>
      <c r="BF1318" s="30">
        <f>AU1318*'Propiedades físicas'!$I$4+'Diseño reactor'!AV1318*'Propiedades físicas'!$I$5+'Diseño reactor'!AW1318*'Propiedades físicas'!$I$8+'Diseño reactor'!AX1318*'Propiedades físicas'!$I$9+'Diseño reactor'!AY1318*'Propiedades físicas'!$I$7+'Diseño reactor'!AZ1318*'Propiedades físicas'!$I$6</f>
        <v>1.9833631911086766E-2</v>
      </c>
      <c r="BG1318" s="24">
        <f>AU1318*'Propiedades físicas'!$O$4+'Diseño reactor'!AV1318*'Propiedades físicas'!$O$5+'Diseño reactor'!AW1318*'Propiedades físicas'!$O$8+'Diseño reactor'!AX1318*'Propiedades físicas'!$O$9+'Diseño reactor'!AY1318*'Propiedades físicas'!$O$7+'Diseño reactor'!AZ1318*'Propiedades físicas'!$O$6</f>
        <v>0.15178310061765732</v>
      </c>
      <c r="BH1318" s="54">
        <f t="shared" si="839"/>
        <v>41453.30632428122</v>
      </c>
      <c r="BI1318" s="34">
        <f t="shared" si="861"/>
        <v>269.33261026977482</v>
      </c>
      <c r="BJ1318" s="27">
        <f t="shared" si="840"/>
        <v>4795.7969445979152</v>
      </c>
      <c r="BK1318" s="34">
        <f t="shared" si="841"/>
        <v>559.93917706442983</v>
      </c>
      <c r="BL1318" s="27">
        <f t="shared" si="842"/>
        <v>105.36825347529749</v>
      </c>
      <c r="BM1318" s="34">
        <f t="shared" si="843"/>
        <v>1.1054421768707483</v>
      </c>
      <c r="BN1318" s="45">
        <f t="shared" si="844"/>
        <v>1338.2954782734237</v>
      </c>
      <c r="BO1318" s="45">
        <f t="shared" si="845"/>
        <v>98.168863727644037</v>
      </c>
      <c r="BP1318" s="66">
        <f t="shared" si="846"/>
        <v>6.6900246416144498</v>
      </c>
    </row>
    <row r="1319" spans="8:68">
      <c r="H1319" s="68">
        <v>1314</v>
      </c>
      <c r="I1319" s="31">
        <f>('Propiedades físicas'!$C$10*'Diseño reactor'!H1319)/1000</f>
        <v>1150.0723000221649</v>
      </c>
      <c r="J1319" s="31">
        <f t="shared" si="823"/>
        <v>0.39649681154064115</v>
      </c>
      <c r="K1319" s="31">
        <f>(I1319*1000)/'Propiedades físicas'!$F$10</f>
        <v>7512.4634666720985</v>
      </c>
      <c r="L1319" s="31">
        <f t="shared" si="824"/>
        <v>1073.2090666674426</v>
      </c>
      <c r="M1319" s="31">
        <f t="shared" si="825"/>
        <v>6439.2544000046555</v>
      </c>
      <c r="N1319" s="31">
        <f t="shared" si="826"/>
        <v>0.81674967021875389</v>
      </c>
      <c r="O1319" s="32">
        <f t="shared" si="827"/>
        <v>4.9004980213125231</v>
      </c>
      <c r="P1319" s="33">
        <f t="shared" si="828"/>
        <v>0.60785318918883602</v>
      </c>
      <c r="Q1319" s="31">
        <f t="shared" si="829"/>
        <v>4.624507820991953</v>
      </c>
      <c r="R1319" s="31">
        <f t="shared" si="830"/>
        <v>0.15546794426051197</v>
      </c>
      <c r="S1319" s="31">
        <f t="shared" si="831"/>
        <v>0.27599020032056948</v>
      </c>
      <c r="T1319" s="31">
        <f t="shared" si="832"/>
        <v>3.976335424816025E-2</v>
      </c>
      <c r="U1319" s="31">
        <f t="shared" si="833"/>
        <v>1.3665182521245656E-2</v>
      </c>
      <c r="V1319" s="47">
        <f t="shared" si="847"/>
        <v>6.0195170191515803E-4</v>
      </c>
      <c r="W1319" s="31">
        <f t="shared" si="834"/>
        <v>0.25576561417400773</v>
      </c>
      <c r="X1319" s="34">
        <f>(S1319*H1319*'Propiedades físicas'!$F$5*60*24*365)/(1000000)</f>
        <v>56128.758959604405</v>
      </c>
      <c r="Y1319" s="34">
        <f>(U1319*H1319*'Propiedades físicas'!$F$7*60*24*365)/(1000000)</f>
        <v>869.11777386195445</v>
      </c>
      <c r="Z1319" s="31">
        <f t="shared" si="848"/>
        <v>798.71909059413053</v>
      </c>
      <c r="AA1319" s="31">
        <f t="shared" si="849"/>
        <v>6076.6032767834258</v>
      </c>
      <c r="AB1319" s="31">
        <f t="shared" si="850"/>
        <v>204.28487875831271</v>
      </c>
      <c r="AC1319" s="31">
        <f t="shared" si="851"/>
        <v>362.65112322122832</v>
      </c>
      <c r="AD1319" s="31">
        <f t="shared" si="835"/>
        <v>52.249047482082567</v>
      </c>
      <c r="AE1319" s="31">
        <f t="shared" si="852"/>
        <v>17.95604983291679</v>
      </c>
      <c r="AF1319" s="31">
        <f t="shared" si="853"/>
        <v>7512.4634666720967</v>
      </c>
      <c r="AG1319" s="31">
        <f t="shared" si="854"/>
        <v>0.10631919797514178</v>
      </c>
      <c r="AH1319" s="31">
        <f t="shared" si="855"/>
        <v>0.8088695943403057</v>
      </c>
      <c r="AI1319" s="31">
        <f t="shared" si="855"/>
        <v>2.7192794968600054E-2</v>
      </c>
      <c r="AJ1319" s="31">
        <f t="shared" si="855"/>
        <v>4.8273262802551377E-2</v>
      </c>
      <c r="AK1319" s="31">
        <f t="shared" si="836"/>
        <v>6.9549819062518616E-3</v>
      </c>
      <c r="AL1319" s="31">
        <f t="shared" si="836"/>
        <v>2.3901680071491964E-3</v>
      </c>
      <c r="AM1319" s="31">
        <f t="shared" si="856"/>
        <v>1</v>
      </c>
      <c r="AN1319" s="31">
        <f>(Z1319*'Propiedades físicas'!$F$4)/1000</f>
        <v>702.37759388666643</v>
      </c>
      <c r="AO1319" s="31">
        <f>(AA1319*'Propiedades físicas'!$F$6)/1000</f>
        <v>194.69436898814095</v>
      </c>
      <c r="AP1319" s="31">
        <f>(AB1319*'Propiedades físicas'!$F$9)/1000</f>
        <v>126.03355594994102</v>
      </c>
      <c r="AQ1319" s="31">
        <f>(AC1319*'Propiedades físicas'!$F$5)/1000</f>
        <v>106.78987625495512</v>
      </c>
      <c r="AR1319" s="31">
        <f>(AD1319*'Propiedades físicas'!$F$8)/1000</f>
        <v>18.523332313347908</v>
      </c>
      <c r="AS1319" s="31">
        <f>(AE1319*'Propiedades físicas'!$F$7)/1000</f>
        <v>1.6535726291133073</v>
      </c>
      <c r="AT1319" s="31">
        <f t="shared" si="857"/>
        <v>1150.0723000221649</v>
      </c>
      <c r="AU1319" s="31">
        <f t="shared" si="858"/>
        <v>0.61072472910888276</v>
      </c>
      <c r="AV1319" s="31">
        <f t="shared" si="862"/>
        <v>0.16928880817700651</v>
      </c>
      <c r="AW1319" s="31">
        <f t="shared" si="862"/>
        <v>0.10958750675719434</v>
      </c>
      <c r="AX1319" s="31">
        <f t="shared" si="862"/>
        <v>9.2854924210327469E-2</v>
      </c>
      <c r="AY1319" s="31">
        <f t="shared" si="859"/>
        <v>1.6106232897697748E-2</v>
      </c>
      <c r="AZ1319" s="31">
        <f t="shared" si="859"/>
        <v>1.4377988488910121E-3</v>
      </c>
      <c r="BA1319" s="31">
        <f t="shared" si="860"/>
        <v>0.99999999999999989</v>
      </c>
      <c r="BB1319" s="34">
        <f>AU1319*'Propiedades físicas'!$C$4+'Diseño reactor'!AV1319*'Propiedades físicas'!$C$5+'Diseño reactor'!AW1319*'Propiedades físicas'!$C$8+'Diseño reactor'!AX1319*'Propiedades físicas'!$C$9+'Diseño reactor'!AY1319*'Propiedades físicas'!$C$7+'Diseño reactor'!AZ1319*'Propiedades físicas'!$C$6</f>
        <v>875.6828808207174</v>
      </c>
      <c r="BC1319" s="45">
        <f>AU1319*'Propiedades físicas'!$L$4+'Diseño reactor'!AV1319*'Propiedades físicas'!$L$5+'Diseño reactor'!AW1319*'Propiedades físicas'!$L$8+AX1319*'Propiedades físicas'!$L$9+'Diseño reactor'!AY1319*'Propiedades físicas'!$L$7+'Diseño reactor'!AZ1319*'Propiedades físicas'!$L$6</f>
        <v>2.0612407310591103</v>
      </c>
      <c r="BD1319" s="29">
        <f t="shared" si="837"/>
        <v>2.314651141608131</v>
      </c>
      <c r="BE1319" s="58">
        <f t="shared" si="838"/>
        <v>42.183892951741598</v>
      </c>
      <c r="BF1319" s="30">
        <f>AU1319*'Propiedades físicas'!$I$4+'Diseño reactor'!AV1319*'Propiedades físicas'!$I$5+'Diseño reactor'!AW1319*'Propiedades físicas'!$I$8+'Diseño reactor'!AX1319*'Propiedades físicas'!$I$9+'Diseño reactor'!AY1319*'Propiedades físicas'!$I$7+'Diseño reactor'!AZ1319*'Propiedades físicas'!$I$6</f>
        <v>1.9833971260921592E-2</v>
      </c>
      <c r="BG1319" s="24">
        <f>AU1319*'Propiedades físicas'!$O$4+'Diseño reactor'!AV1319*'Propiedades físicas'!$O$5+'Diseño reactor'!AW1319*'Propiedades físicas'!$O$8+'Diseño reactor'!AX1319*'Propiedades físicas'!$O$9+'Diseño reactor'!AY1319*'Propiedades físicas'!$O$7+'Diseño reactor'!AZ1319*'Propiedades físicas'!$O$6</f>
        <v>0.15178714767378448</v>
      </c>
      <c r="BH1319" s="54">
        <f t="shared" si="839"/>
        <v>41452.562181164634</v>
      </c>
      <c r="BI1319" s="34">
        <f t="shared" si="861"/>
        <v>269.34157501615886</v>
      </c>
      <c r="BJ1319" s="27">
        <f t="shared" si="840"/>
        <v>4795.7927585849357</v>
      </c>
      <c r="BK1319" s="34">
        <f t="shared" si="841"/>
        <v>559.95361820015216</v>
      </c>
      <c r="BL1319" s="27">
        <f t="shared" si="842"/>
        <v>105.36876483925032</v>
      </c>
      <c r="BM1319" s="34">
        <f t="shared" si="843"/>
        <v>1.1054421768707483</v>
      </c>
      <c r="BN1319" s="45">
        <f t="shared" si="844"/>
        <v>1339.4599299715806</v>
      </c>
      <c r="BO1319" s="45">
        <f t="shared" si="845"/>
        <v>98.186677700745292</v>
      </c>
      <c r="BP1319" s="66">
        <f t="shared" si="846"/>
        <v>6.690019009641289</v>
      </c>
    </row>
    <row r="1320" spans="8:68">
      <c r="H1320" s="68">
        <v>1315</v>
      </c>
      <c r="I1320" s="31">
        <f>('Propiedades físicas'!$C$10*'Diseño reactor'!H1320)/1000</f>
        <v>1150.9475453037646</v>
      </c>
      <c r="J1320" s="31">
        <f t="shared" si="823"/>
        <v>0.39619529305277756</v>
      </c>
      <c r="K1320" s="31">
        <f>(I1320*1000)/'Propiedades físicas'!$F$10</f>
        <v>7518.1807143636297</v>
      </c>
      <c r="L1320" s="31">
        <f t="shared" si="824"/>
        <v>1074.0258163376614</v>
      </c>
      <c r="M1320" s="31">
        <f t="shared" si="825"/>
        <v>6444.1548980259677</v>
      </c>
      <c r="N1320" s="31">
        <f t="shared" si="826"/>
        <v>0.81674967021875389</v>
      </c>
      <c r="O1320" s="32">
        <f t="shared" si="827"/>
        <v>4.9004980213125231</v>
      </c>
      <c r="P1320" s="33">
        <f t="shared" si="828"/>
        <v>0.60797143876179061</v>
      </c>
      <c r="Q1320" s="31">
        <f t="shared" si="829"/>
        <v>4.6247097349198372</v>
      </c>
      <c r="R1320" s="31">
        <f t="shared" si="830"/>
        <v>0.15541016591660889</v>
      </c>
      <c r="S1320" s="31">
        <f t="shared" si="831"/>
        <v>0.27578828639268582</v>
      </c>
      <c r="T1320" s="31">
        <f t="shared" si="832"/>
        <v>3.9726076144986529E-2</v>
      </c>
      <c r="U1320" s="31">
        <f t="shared" si="833"/>
        <v>1.3641989395367961E-2</v>
      </c>
      <c r="V1320" s="47">
        <f t="shared" si="847"/>
        <v>6.0206880343400626E-4</v>
      </c>
      <c r="W1320" s="31">
        <f t="shared" si="834"/>
        <v>0.25562083349362763</v>
      </c>
      <c r="X1320" s="34">
        <f>(S1320*H1320*'Propiedades físicas'!$F$5*60*24*365)/(1000000)</f>
        <v>56130.379961369268</v>
      </c>
      <c r="Y1320" s="34">
        <f>(U1320*H1320*'Propiedades físicas'!$F$7*60*24*365)/(1000000)</f>
        <v>868.30297685459072</v>
      </c>
      <c r="Z1320" s="31">
        <f t="shared" si="848"/>
        <v>799.48244197175461</v>
      </c>
      <c r="AA1320" s="31">
        <f t="shared" si="849"/>
        <v>6081.4933014195858</v>
      </c>
      <c r="AB1320" s="31">
        <f t="shared" si="850"/>
        <v>204.36436818034068</v>
      </c>
      <c r="AC1320" s="31">
        <f t="shared" si="851"/>
        <v>362.66159660638186</v>
      </c>
      <c r="AD1320" s="31">
        <f t="shared" si="835"/>
        <v>52.239790130657283</v>
      </c>
      <c r="AE1320" s="31">
        <f t="shared" si="852"/>
        <v>17.939216054908869</v>
      </c>
      <c r="AF1320" s="31">
        <f t="shared" si="853"/>
        <v>7518.1807143636288</v>
      </c>
      <c r="AG1320" s="31">
        <f t="shared" si="854"/>
        <v>0.10633988092948178</v>
      </c>
      <c r="AH1320" s="31">
        <f t="shared" si="855"/>
        <v>0.80890491097145034</v>
      </c>
      <c r="AI1320" s="31">
        <f t="shared" si="855"/>
        <v>2.7182688996807248E-2</v>
      </c>
      <c r="AJ1320" s="31">
        <f t="shared" si="855"/>
        <v>4.8237946171406858E-2</v>
      </c>
      <c r="AK1320" s="31">
        <f t="shared" si="836"/>
        <v>6.9484616179619303E-3</v>
      </c>
      <c r="AL1320" s="31">
        <f t="shared" si="836"/>
        <v>2.3861113128919144E-3</v>
      </c>
      <c r="AM1320" s="31">
        <f t="shared" si="856"/>
        <v>1</v>
      </c>
      <c r="AN1320" s="31">
        <f>(Z1320*'Propiedades físicas'!$F$4)/1000</f>
        <v>703.04886982112157</v>
      </c>
      <c r="AO1320" s="31">
        <f>(AA1320*'Propiedades físicas'!$F$6)/1000</f>
        <v>194.85104537748353</v>
      </c>
      <c r="AP1320" s="31">
        <f>(AB1320*'Propiedades físicas'!$F$9)/1000</f>
        <v>126.08259694886118</v>
      </c>
      <c r="AQ1320" s="31">
        <f>(AC1320*'Propiedades físicas'!$F$5)/1000</f>
        <v>106.79296035268128</v>
      </c>
      <c r="AR1320" s="31">
        <f>(AD1320*'Propiedades físicas'!$F$8)/1000</f>
        <v>18.520050397120613</v>
      </c>
      <c r="AS1320" s="31">
        <f>(AE1320*'Propiedades físicas'!$F$7)/1000</f>
        <v>1.6520224064965578</v>
      </c>
      <c r="AT1320" s="31">
        <f t="shared" si="857"/>
        <v>1150.9475453037649</v>
      </c>
      <c r="AU1320" s="31">
        <f t="shared" si="858"/>
        <v>0.61084353730088436</v>
      </c>
      <c r="AV1320" s="31">
        <f t="shared" si="862"/>
        <v>0.16929619961616696</v>
      </c>
      <c r="AW1320" s="31">
        <f t="shared" si="862"/>
        <v>0.10954677948905545</v>
      </c>
      <c r="AX1320" s="31">
        <f t="shared" si="862"/>
        <v>9.2786991716895181E-2</v>
      </c>
      <c r="AY1320" s="31">
        <f t="shared" si="859"/>
        <v>1.6091133321139057E-2</v>
      </c>
      <c r="AZ1320" s="31">
        <f t="shared" si="859"/>
        <v>1.4353585558589E-3</v>
      </c>
      <c r="BA1320" s="31">
        <f t="shared" si="860"/>
        <v>0.99999999999999989</v>
      </c>
      <c r="BB1320" s="34">
        <f>AU1320*'Propiedades físicas'!$C$4+'Diseño reactor'!AV1320*'Propiedades físicas'!$C$5+'Diseño reactor'!AW1320*'Propiedades físicas'!$C$8+'Diseño reactor'!AX1320*'Propiedades físicas'!$C$9+'Diseño reactor'!AY1320*'Propiedades físicas'!$C$7+'Diseño reactor'!AZ1320*'Propiedades físicas'!$C$6</f>
        <v>875.68214519397361</v>
      </c>
      <c r="BC1320" s="45">
        <f>AU1320*'Propiedades físicas'!$L$4+'Diseño reactor'!AV1320*'Propiedades físicas'!$L$5+'Diseño reactor'!AW1320*'Propiedades físicas'!$L$8+AX1320*'Propiedades físicas'!$L$9+'Diseño reactor'!AY1320*'Propiedades físicas'!$L$7+'Diseño reactor'!AZ1320*'Propiedades físicas'!$L$6</f>
        <v>2.0613289235481895</v>
      </c>
      <c r="BD1320" s="29">
        <f t="shared" si="837"/>
        <v>2.3132438607355095</v>
      </c>
      <c r="BE1320" s="58">
        <f t="shared" si="838"/>
        <v>42.182349734488817</v>
      </c>
      <c r="BF1320" s="30">
        <f>AU1320*'Propiedades físicas'!$I$4+'Diseño reactor'!AV1320*'Propiedades físicas'!$I$5+'Diseño reactor'!AW1320*'Propiedades físicas'!$I$8+'Diseño reactor'!AX1320*'Propiedades físicas'!$I$9+'Diseño reactor'!AY1320*'Propiedades físicas'!$I$7+'Diseño reactor'!AZ1320*'Propiedades físicas'!$I$6</f>
        <v>1.9834309889428525E-2</v>
      </c>
      <c r="BG1320" s="24">
        <f>AU1320*'Propiedades físicas'!$O$4+'Diseño reactor'!AV1320*'Propiedades físicas'!$O$5+'Diseño reactor'!AW1320*'Propiedades físicas'!$O$8+'Diseño reactor'!AX1320*'Propiedades físicas'!$O$9+'Diseño reactor'!AY1320*'Propiedades físicas'!$O$7+'Diseño reactor'!AZ1320*'Propiedades físicas'!$O$6</f>
        <v>0.1517911903763931</v>
      </c>
      <c r="BH1320" s="54">
        <f t="shared" si="839"/>
        <v>41451.819645069452</v>
      </c>
      <c r="BI1320" s="34">
        <f t="shared" si="861"/>
        <v>269.35052391588226</v>
      </c>
      <c r="BJ1320" s="27">
        <f t="shared" si="840"/>
        <v>4795.788599674428</v>
      </c>
      <c r="BK1320" s="34">
        <f t="shared" si="841"/>
        <v>559.96804641393601</v>
      </c>
      <c r="BL1320" s="27">
        <f t="shared" si="842"/>
        <v>105.36927572425073</v>
      </c>
      <c r="BM1320" s="34">
        <f t="shared" si="843"/>
        <v>1.1054421768707483</v>
      </c>
      <c r="BN1320" s="45">
        <f t="shared" si="844"/>
        <v>1340.6244490276133</v>
      </c>
      <c r="BO1320" s="45">
        <f t="shared" si="845"/>
        <v>98.204471511588423</v>
      </c>
      <c r="BP1320" s="66">
        <f t="shared" si="846"/>
        <v>6.6900133896194669</v>
      </c>
    </row>
    <row r="1321" spans="8:68">
      <c r="H1321" s="68">
        <v>1316</v>
      </c>
      <c r="I1321" s="31">
        <f>('Propiedades físicas'!$C$10*'Diseño reactor'!H1321)/1000</f>
        <v>1151.8227905853644</v>
      </c>
      <c r="J1321" s="31">
        <f t="shared" si="823"/>
        <v>0.39589423279969799</v>
      </c>
      <c r="K1321" s="31">
        <f>(I1321*1000)/'Propiedades físicas'!$F$10</f>
        <v>7523.8979620551609</v>
      </c>
      <c r="L1321" s="31">
        <f t="shared" si="824"/>
        <v>1074.8425660078801</v>
      </c>
      <c r="M1321" s="31">
        <f t="shared" si="825"/>
        <v>6449.0553960472807</v>
      </c>
      <c r="N1321" s="31">
        <f t="shared" si="826"/>
        <v>0.81674967021875389</v>
      </c>
      <c r="O1321" s="32">
        <f t="shared" si="827"/>
        <v>4.9004980213125231</v>
      </c>
      <c r="P1321" s="33">
        <f t="shared" si="828"/>
        <v>0.60808955453593128</v>
      </c>
      <c r="Q1321" s="31">
        <f t="shared" si="829"/>
        <v>4.6249113599874665</v>
      </c>
      <c r="R1321" s="31">
        <f t="shared" si="830"/>
        <v>0.15535241876620479</v>
      </c>
      <c r="S1321" s="31">
        <f t="shared" si="831"/>
        <v>0.27558666132505688</v>
      </c>
      <c r="T1321" s="31">
        <f t="shared" si="832"/>
        <v>3.9688848191001415E-2</v>
      </c>
      <c r="U1321" s="31">
        <f t="shared" si="833"/>
        <v>1.3618848725616445E-2</v>
      </c>
      <c r="V1321" s="47">
        <f t="shared" si="847"/>
        <v>6.021857724530582E-4</v>
      </c>
      <c r="W1321" s="31">
        <f t="shared" si="834"/>
        <v>0.25547621663187964</v>
      </c>
      <c r="X1321" s="34">
        <f>(S1321*H1321*'Propiedades físicas'!$F$5*60*24*365)/(1000000)</f>
        <v>56131.997296898153</v>
      </c>
      <c r="Y1321" s="34">
        <f>(U1321*H1321*'Propiedades físicas'!$F$7*60*24*365)/(1000000)</f>
        <v>867.48927597083105</v>
      </c>
      <c r="Z1321" s="31">
        <f t="shared" si="848"/>
        <v>800.24585376928553</v>
      </c>
      <c r="AA1321" s="31">
        <f t="shared" si="849"/>
        <v>6086.3833497435062</v>
      </c>
      <c r="AB1321" s="31">
        <f t="shared" si="850"/>
        <v>204.44378309632549</v>
      </c>
      <c r="AC1321" s="31">
        <f t="shared" si="851"/>
        <v>362.67204630377483</v>
      </c>
      <c r="AD1321" s="31">
        <f t="shared" si="835"/>
        <v>52.230524219357861</v>
      </c>
      <c r="AE1321" s="31">
        <f t="shared" si="852"/>
        <v>17.922404922911241</v>
      </c>
      <c r="AF1321" s="31">
        <f t="shared" si="853"/>
        <v>7523.8979620551609</v>
      </c>
      <c r="AG1321" s="31">
        <f t="shared" si="854"/>
        <v>0.10636054048116005</v>
      </c>
      <c r="AH1321" s="31">
        <f t="shared" si="855"/>
        <v>0.8089401770782394</v>
      </c>
      <c r="AI1321" s="31">
        <f t="shared" si="855"/>
        <v>2.7172588481048653E-2</v>
      </c>
      <c r="AJ1321" s="31">
        <f t="shared" si="855"/>
        <v>4.8202680064617802E-2</v>
      </c>
      <c r="AK1321" s="31">
        <f t="shared" si="836"/>
        <v>6.9419501012333027E-3</v>
      </c>
      <c r="AL1321" s="31">
        <f t="shared" si="836"/>
        <v>2.382063793700854E-3</v>
      </c>
      <c r="AM1321" s="31">
        <f t="shared" si="856"/>
        <v>1</v>
      </c>
      <c r="AN1321" s="31">
        <f>(Z1321*'Propiedades físicas'!$F$4)/1000</f>
        <v>703.7201988876343</v>
      </c>
      <c r="AO1321" s="31">
        <f>(AA1321*'Propiedades físicas'!$F$6)/1000</f>
        <v>195.00772252578193</v>
      </c>
      <c r="AP1321" s="31">
        <f>(AB1321*'Propiedades físicas'!$F$9)/1000</f>
        <v>126.13159198127799</v>
      </c>
      <c r="AQ1321" s="31">
        <f>(AC1321*'Propiedades físicas'!$F$5)/1000</f>
        <v>106.79603747507259</v>
      </c>
      <c r="AR1321" s="31">
        <f>(AD1321*'Propiedades físicas'!$F$8)/1000</f>
        <v>18.516765446246744</v>
      </c>
      <c r="AS1321" s="31">
        <f>(AE1321*'Propiedades físicas'!$F$7)/1000</f>
        <v>1.6504742693508963</v>
      </c>
      <c r="AT1321" s="31">
        <f t="shared" si="857"/>
        <v>1151.8227905853646</v>
      </c>
      <c r="AU1321" s="31">
        <f t="shared" si="858"/>
        <v>0.61096221106199733</v>
      </c>
      <c r="AV1321" s="31">
        <f t="shared" si="862"/>
        <v>0.1693035804810544</v>
      </c>
      <c r="AW1321" s="31">
        <f t="shared" si="862"/>
        <v>0.10950607420884337</v>
      </c>
      <c r="AX1321" s="31">
        <f t="shared" si="862"/>
        <v>9.2719156408424666E-2</v>
      </c>
      <c r="AY1321" s="31">
        <f t="shared" si="859"/>
        <v>1.6076054057618003E-2</v>
      </c>
      <c r="AZ1321" s="31">
        <f t="shared" si="859"/>
        <v>1.4329237820620943E-3</v>
      </c>
      <c r="BA1321" s="31">
        <f t="shared" si="860"/>
        <v>0.99999999999999989</v>
      </c>
      <c r="BB1321" s="34">
        <f>AU1321*'Propiedades físicas'!$C$4+'Diseño reactor'!AV1321*'Propiedades físicas'!$C$5+'Diseño reactor'!AW1321*'Propiedades físicas'!$C$8+'Diseño reactor'!AX1321*'Propiedades físicas'!$C$9+'Diseño reactor'!AY1321*'Propiedades físicas'!$C$7+'Diseño reactor'!AZ1321*'Propiedades físicas'!$C$6</f>
        <v>875.68141112739522</v>
      </c>
      <c r="BC1321" s="45">
        <f>AU1321*'Propiedades físicas'!$L$4+'Diseño reactor'!AV1321*'Propiedades físicas'!$L$5+'Diseño reactor'!AW1321*'Propiedades físicas'!$L$8+AX1321*'Propiedades físicas'!$L$9+'Diseño reactor'!AY1321*'Propiedades físicas'!$L$7+'Diseño reactor'!AZ1321*'Propiedades físicas'!$L$6</f>
        <v>2.0614170114292421</v>
      </c>
      <c r="BD1321" s="29">
        <f t="shared" si="837"/>
        <v>2.3118382936922766</v>
      </c>
      <c r="BE1321" s="58">
        <f t="shared" si="838"/>
        <v>42.180808446848793</v>
      </c>
      <c r="BF1321" s="30">
        <f>AU1321*'Propiedades físicas'!$I$4+'Diseño reactor'!AV1321*'Propiedades físicas'!$I$5+'Diseño reactor'!AW1321*'Propiedades físicas'!$I$8+'Diseño reactor'!AX1321*'Propiedades físicas'!$I$9+'Diseño reactor'!AY1321*'Propiedades físicas'!$I$7+'Diseño reactor'!AZ1321*'Propiedades físicas'!$I$6</f>
        <v>1.9834647798493373E-2</v>
      </c>
      <c r="BG1321" s="24">
        <f>AU1321*'Propiedades físicas'!$O$4+'Diseño reactor'!AV1321*'Propiedades físicas'!$O$5+'Diseño reactor'!AW1321*'Propiedades físicas'!$O$8+'Diseño reactor'!AX1321*'Propiedades físicas'!$O$9+'Diseño reactor'!AY1321*'Propiedades físicas'!$O$7+'Diseño reactor'!AZ1321*'Propiedades físicas'!$O$6</f>
        <v>0.15179522873214246</v>
      </c>
      <c r="BH1321" s="54">
        <f t="shared" si="839"/>
        <v>41451.078711692862</v>
      </c>
      <c r="BI1321" s="34">
        <f t="shared" si="861"/>
        <v>269.35945700685863</v>
      </c>
      <c r="BJ1321" s="27">
        <f t="shared" si="840"/>
        <v>4795.784467775562</v>
      </c>
      <c r="BK1321" s="34">
        <f t="shared" si="841"/>
        <v>559.98246172003655</v>
      </c>
      <c r="BL1321" s="27">
        <f t="shared" si="842"/>
        <v>105.36978613086227</v>
      </c>
      <c r="BM1321" s="34">
        <f t="shared" si="843"/>
        <v>1.1054421768707483</v>
      </c>
      <c r="BN1321" s="45">
        <f t="shared" si="844"/>
        <v>1341.7890353227103</v>
      </c>
      <c r="BO1321" s="45">
        <f t="shared" si="845"/>
        <v>98.222245194381784</v>
      </c>
      <c r="BP1321" s="66">
        <f t="shared" si="846"/>
        <v>6.6900077815169547</v>
      </c>
    </row>
    <row r="1322" spans="8:68">
      <c r="H1322" s="68">
        <v>1317</v>
      </c>
      <c r="I1322" s="31">
        <f>('Propiedades físicas'!$C$10*'Diseño reactor'!H1322)/1000</f>
        <v>1152.6980358669641</v>
      </c>
      <c r="J1322" s="31">
        <f t="shared" si="823"/>
        <v>0.39559362973758738</v>
      </c>
      <c r="K1322" s="31">
        <f>(I1322*1000)/'Propiedades físicas'!$F$10</f>
        <v>7529.615209746692</v>
      </c>
      <c r="L1322" s="31">
        <f t="shared" si="824"/>
        <v>1075.6593156780989</v>
      </c>
      <c r="M1322" s="31">
        <f t="shared" si="825"/>
        <v>6453.9558940685929</v>
      </c>
      <c r="N1322" s="31">
        <f t="shared" si="826"/>
        <v>0.81674967021875389</v>
      </c>
      <c r="O1322" s="32">
        <f t="shared" si="827"/>
        <v>4.9004980213125231</v>
      </c>
      <c r="P1322" s="33">
        <f t="shared" si="828"/>
        <v>0.60820753673821892</v>
      </c>
      <c r="Q1322" s="31">
        <f t="shared" si="829"/>
        <v>4.6251126968020149</v>
      </c>
      <c r="R1322" s="31">
        <f t="shared" si="830"/>
        <v>0.15529470281433685</v>
      </c>
      <c r="S1322" s="31">
        <f t="shared" si="831"/>
        <v>0.27538532451050723</v>
      </c>
      <c r="T1322" s="31">
        <f t="shared" si="832"/>
        <v>3.965167030242385E-2</v>
      </c>
      <c r="U1322" s="31">
        <f t="shared" si="833"/>
        <v>1.3595760363774231E-2</v>
      </c>
      <c r="V1322" s="47">
        <f t="shared" si="847"/>
        <v>6.0230260919707124E-4</v>
      </c>
      <c r="W1322" s="31">
        <f t="shared" si="834"/>
        <v>0.25533176331088092</v>
      </c>
      <c r="X1322" s="34">
        <f>(S1322*H1322*'Propiedades físicas'!$F$5*60*24*365)/(1000000)</f>
        <v>56133.610976550139</v>
      </c>
      <c r="Y1322" s="34">
        <f>(U1322*H1322*'Propiedades físicas'!$F$7*60*24*365)/(1000000)</f>
        <v>866.67666937945137</v>
      </c>
      <c r="Z1322" s="31">
        <f t="shared" si="848"/>
        <v>801.00932588423427</v>
      </c>
      <c r="AA1322" s="31">
        <f t="shared" si="849"/>
        <v>6091.2734216882536</v>
      </c>
      <c r="AB1322" s="31">
        <f t="shared" si="850"/>
        <v>204.52312360648165</v>
      </c>
      <c r="AC1322" s="31">
        <f t="shared" si="851"/>
        <v>362.68247238033803</v>
      </c>
      <c r="AD1322" s="31">
        <f t="shared" ref="AD1322:AD1354" si="863">T1322*$H1322</f>
        <v>52.221249788292212</v>
      </c>
      <c r="AE1322" s="31">
        <f t="shared" si="852"/>
        <v>17.905616399090661</v>
      </c>
      <c r="AF1322" s="31">
        <f t="shared" si="853"/>
        <v>7529.6152097466911</v>
      </c>
      <c r="AG1322" s="31">
        <f t="shared" si="854"/>
        <v>0.10638117666987415</v>
      </c>
      <c r="AH1322" s="31">
        <f t="shared" si="855"/>
        <v>0.80897539276687347</v>
      </c>
      <c r="AI1322" s="31">
        <f t="shared" si="855"/>
        <v>2.7162493422205322E-2</v>
      </c>
      <c r="AJ1322" s="31">
        <f t="shared" si="855"/>
        <v>4.8167464375983599E-2</v>
      </c>
      <c r="AK1322" s="31">
        <f t="shared" si="836"/>
        <v>6.9354473414118892E-3</v>
      </c>
      <c r="AL1322" s="31">
        <f t="shared" si="836"/>
        <v>2.3780254236515012E-3</v>
      </c>
      <c r="AM1322" s="31">
        <f t="shared" si="856"/>
        <v>1</v>
      </c>
      <c r="AN1322" s="31">
        <f>(Z1322*'Propiedades físicas'!$F$4)/1000</f>
        <v>704.39158099607801</v>
      </c>
      <c r="AO1322" s="31">
        <f>(AA1322*'Propiedades físicas'!$F$6)/1000</f>
        <v>195.16440043089165</v>
      </c>
      <c r="AP1322" s="31">
        <f>(AB1322*'Propiedades físicas'!$F$9)/1000</f>
        <v>126.18054110901885</v>
      </c>
      <c r="AQ1322" s="31">
        <f>(AC1322*'Propiedades físicas'!$F$5)/1000</f>
        <v>106.79910764183815</v>
      </c>
      <c r="AR1322" s="31">
        <f>(AD1322*'Propiedades físicas'!$F$8)/1000</f>
        <v>18.513477474945351</v>
      </c>
      <c r="AS1322" s="31">
        <f>(AE1322*'Propiedades físicas'!$F$7)/1000</f>
        <v>1.648928214192259</v>
      </c>
      <c r="AT1322" s="31">
        <f t="shared" si="857"/>
        <v>1152.6980358669643</v>
      </c>
      <c r="AU1322" s="31">
        <f t="shared" si="858"/>
        <v>0.6110807506202548</v>
      </c>
      <c r="AV1322" s="31">
        <f t="shared" si="862"/>
        <v>0.16931095079389555</v>
      </c>
      <c r="AW1322" s="31">
        <f t="shared" si="862"/>
        <v>0.1094653909201088</v>
      </c>
      <c r="AX1322" s="31">
        <f t="shared" si="862"/>
        <v>9.2651418080636067E-2</v>
      </c>
      <c r="AY1322" s="31">
        <f t="shared" si="859"/>
        <v>1.6060995073198889E-2</v>
      </c>
      <c r="AZ1322" s="31">
        <f t="shared" si="859"/>
        <v>1.4304945119057752E-3</v>
      </c>
      <c r="BA1322" s="31">
        <f t="shared" si="860"/>
        <v>0.99999999999999989</v>
      </c>
      <c r="BB1322" s="34">
        <f>AU1322*'Propiedades físicas'!$C$4+'Diseño reactor'!AV1322*'Propiedades físicas'!$C$5+'Diseño reactor'!AW1322*'Propiedades físicas'!$C$8+'Diseño reactor'!AX1322*'Propiedades físicas'!$C$9+'Diseño reactor'!AY1322*'Propiedades físicas'!$C$7+'Diseño reactor'!AZ1322*'Propiedades físicas'!$C$6</f>
        <v>875.68067861680356</v>
      </c>
      <c r="BC1322" s="45">
        <f>AU1322*'Propiedades físicas'!$L$4+'Diseño reactor'!AV1322*'Propiedades físicas'!$L$5+'Diseño reactor'!AW1322*'Propiedades físicas'!$L$8+AX1322*'Propiedades físicas'!$L$9+'Diseño reactor'!AY1322*'Propiedades físicas'!$L$7+'Diseño reactor'!AZ1322*'Propiedades físicas'!$L$6</f>
        <v>2.0615049948858468</v>
      </c>
      <c r="BD1322" s="29">
        <f t="shared" si="837"/>
        <v>2.3104344373462502</v>
      </c>
      <c r="BE1322" s="58">
        <f t="shared" si="838"/>
        <v>42.179269085180508</v>
      </c>
      <c r="BF1322" s="30">
        <f>AU1322*'Propiedades físicas'!$I$4+'Diseño reactor'!AV1322*'Propiedades físicas'!$I$5+'Diseño reactor'!AW1322*'Propiedades físicas'!$I$8+'Diseño reactor'!AX1322*'Propiedades físicas'!$I$9+'Diseño reactor'!AY1322*'Propiedades físicas'!$I$7+'Diseño reactor'!AZ1322*'Propiedades físicas'!$I$6</f>
        <v>1.9834984989995991E-2</v>
      </c>
      <c r="BG1322" s="24">
        <f>AU1322*'Propiedades físicas'!$O$4+'Diseño reactor'!AV1322*'Propiedades físicas'!$O$5+'Diseño reactor'!AW1322*'Propiedades físicas'!$O$8+'Diseño reactor'!AX1322*'Propiedades físicas'!$O$9+'Diseño reactor'!AY1322*'Propiedades físicas'!$O$7+'Diseño reactor'!AZ1322*'Propiedades físicas'!$O$6</f>
        <v>0.1517992627476793</v>
      </c>
      <c r="BH1322" s="54">
        <f t="shared" si="839"/>
        <v>41450.339376746109</v>
      </c>
      <c r="BI1322" s="34">
        <f t="shared" si="861"/>
        <v>269.36837432688822</v>
      </c>
      <c r="BJ1322" s="27">
        <f t="shared" si="840"/>
        <v>4795.7803627978392</v>
      </c>
      <c r="BK1322" s="34">
        <f t="shared" si="841"/>
        <v>559.99686413270001</v>
      </c>
      <c r="BL1322" s="27">
        <f t="shared" si="842"/>
        <v>105.37029605964791</v>
      </c>
      <c r="BM1322" s="34">
        <f t="shared" si="843"/>
        <v>1.1054421768707483</v>
      </c>
      <c r="BN1322" s="45">
        <f t="shared" si="844"/>
        <v>1342.9536887383379</v>
      </c>
      <c r="BO1322" s="45">
        <f t="shared" si="845"/>
        <v>98.239998783256652</v>
      </c>
      <c r="BP1322" s="66">
        <f t="shared" si="846"/>
        <v>6.6900021853018288</v>
      </c>
    </row>
    <row r="1323" spans="8:68">
      <c r="H1323" s="68">
        <v>1318</v>
      </c>
      <c r="I1323" s="31">
        <f>('Propiedades físicas'!$C$10*'Diseño reactor'!H1323)/1000</f>
        <v>1153.5732811485641</v>
      </c>
      <c r="J1323" s="31">
        <f t="shared" si="823"/>
        <v>0.39529348282579857</v>
      </c>
      <c r="K1323" s="31">
        <f>(I1323*1000)/'Propiedades físicas'!$F$10</f>
        <v>7535.3324574382241</v>
      </c>
      <c r="L1323" s="31">
        <f t="shared" si="824"/>
        <v>1076.4760653483177</v>
      </c>
      <c r="M1323" s="31">
        <f t="shared" si="825"/>
        <v>6458.856392089906</v>
      </c>
      <c r="N1323" s="31">
        <f t="shared" si="826"/>
        <v>0.81674967021875389</v>
      </c>
      <c r="O1323" s="32">
        <f t="shared" si="827"/>
        <v>4.9004980213125231</v>
      </c>
      <c r="P1323" s="33">
        <f t="shared" si="828"/>
        <v>0.60832538559510119</v>
      </c>
      <c r="Q1323" s="31">
        <f t="shared" si="829"/>
        <v>4.6253137459689908</v>
      </c>
      <c r="R1323" s="31">
        <f t="shared" si="830"/>
        <v>0.1552370180659001</v>
      </c>
      <c r="S1323" s="31">
        <f t="shared" si="831"/>
        <v>0.27518427534353201</v>
      </c>
      <c r="T1323" s="31">
        <f t="shared" si="832"/>
        <v>3.9614542395625882E-2</v>
      </c>
      <c r="U1323" s="31">
        <f t="shared" si="833"/>
        <v>1.3572724162126721E-2</v>
      </c>
      <c r="V1323" s="47">
        <f t="shared" si="847"/>
        <v>6.0241931389029438E-4</v>
      </c>
      <c r="W1323" s="31">
        <f t="shared" si="834"/>
        <v>0.25518747325337693</v>
      </c>
      <c r="X1323" s="34">
        <f>(S1323*H1323*'Propiedades físicas'!$F$5*60*24*365)/(1000000)</f>
        <v>56135.221010649177</v>
      </c>
      <c r="Y1323" s="34">
        <f>(U1323*H1323*'Propiedades físicas'!$F$7*60*24*365)/(1000000)</f>
        <v>865.86515525257414</v>
      </c>
      <c r="Z1323" s="31">
        <f t="shared" si="848"/>
        <v>801.77285821434339</v>
      </c>
      <c r="AA1323" s="31">
        <f t="shared" ref="AA1323:AA1354" si="864">Q1323*$H1323</f>
        <v>6096.1635171871303</v>
      </c>
      <c r="AB1323" s="31">
        <f t="shared" ref="AB1323:AB1354" si="865">R1323*$H1323</f>
        <v>204.60238981085632</v>
      </c>
      <c r="AC1323" s="31">
        <f t="shared" ref="AC1323:AC1354" si="866">S1323*$H1323</f>
        <v>362.6928749027752</v>
      </c>
      <c r="AD1323" s="31">
        <f t="shared" si="863"/>
        <v>52.211966877434911</v>
      </c>
      <c r="AE1323" s="31">
        <f t="shared" si="852"/>
        <v>17.888850445683019</v>
      </c>
      <c r="AF1323" s="31">
        <f t="shared" si="853"/>
        <v>7535.3324574382232</v>
      </c>
      <c r="AG1323" s="31">
        <f t="shared" si="854"/>
        <v>0.10640178953523187</v>
      </c>
      <c r="AH1323" s="31">
        <f t="shared" si="855"/>
        <v>0.80901055814326139</v>
      </c>
      <c r="AI1323" s="31">
        <f t="shared" si="855"/>
        <v>2.7152403821133424E-2</v>
      </c>
      <c r="AJ1323" s="31">
        <f t="shared" si="855"/>
        <v>4.813229899959575E-2</v>
      </c>
      <c r="AK1323" s="31">
        <f t="shared" si="836"/>
        <v>6.9289533238703765E-3</v>
      </c>
      <c r="AL1323" s="31">
        <f t="shared" si="836"/>
        <v>2.3739961769071922E-3</v>
      </c>
      <c r="AM1323" s="31">
        <f t="shared" si="856"/>
        <v>0.99999999999999978</v>
      </c>
      <c r="AN1323" s="31">
        <f>(Z1323*'Propiedades físicas'!$F$4)/1000</f>
        <v>705.06301605652925</v>
      </c>
      <c r="AO1323" s="31">
        <f>(AA1323*'Propiedades físicas'!$F$6)/1000</f>
        <v>195.32107909067565</v>
      </c>
      <c r="AP1323" s="31">
        <f>(AB1323*'Propiedades físicas'!$F$9)/1000</f>
        <v>126.2294443938078</v>
      </c>
      <c r="AQ1323" s="31">
        <f>(AC1323*'Propiedades físicas'!$F$5)/1000</f>
        <v>106.80217087262022</v>
      </c>
      <c r="AR1323" s="31">
        <f>(AD1323*'Propiedades físicas'!$F$8)/1000</f>
        <v>18.510186497388219</v>
      </c>
      <c r="AS1323" s="31">
        <f>(AE1323*'Propiedades físicas'!$F$7)/1000</f>
        <v>1.6473842375429493</v>
      </c>
      <c r="AT1323" s="31">
        <f t="shared" si="857"/>
        <v>1153.5732811485641</v>
      </c>
      <c r="AU1323" s="31">
        <f t="shared" si="858"/>
        <v>0.61119915620317411</v>
      </c>
      <c r="AV1323" s="31">
        <f t="shared" si="862"/>
        <v>0.16931831057685623</v>
      </c>
      <c r="AW1323" s="31">
        <f t="shared" si="862"/>
        <v>0.10942472962630209</v>
      </c>
      <c r="AX1323" s="31">
        <f t="shared" si="862"/>
        <v>9.2583776529811632E-2</v>
      </c>
      <c r="AY1323" s="31">
        <f t="shared" si="859"/>
        <v>1.6045956334008023E-2</v>
      </c>
      <c r="AZ1323" s="31">
        <f t="shared" si="859"/>
        <v>1.4280707298479716E-3</v>
      </c>
      <c r="BA1323" s="31">
        <f t="shared" si="860"/>
        <v>1.0000000000000002</v>
      </c>
      <c r="BB1323" s="34">
        <f>AU1323*'Propiedades físicas'!$C$4+'Diseño reactor'!AV1323*'Propiedades físicas'!$C$5+'Diseño reactor'!AW1323*'Propiedades físicas'!$C$8+'Diseño reactor'!AX1323*'Propiedades físicas'!$C$9+'Diseño reactor'!AY1323*'Propiedades físicas'!$C$7+'Diseño reactor'!AZ1323*'Propiedades físicas'!$C$6</f>
        <v>875.67994765803371</v>
      </c>
      <c r="BC1323" s="45">
        <f>AU1323*'Propiedades físicas'!$L$4+'Diseño reactor'!AV1323*'Propiedades físicas'!$L$5+'Diseño reactor'!AW1323*'Propiedades físicas'!$L$8+AX1323*'Propiedades físicas'!$L$9+'Diseño reactor'!AY1323*'Propiedades físicas'!$L$7+'Diseño reactor'!AZ1323*'Propiedades físicas'!$L$6</f>
        <v>2.0615928741011582</v>
      </c>
      <c r="BD1323" s="29">
        <f t="shared" si="837"/>
        <v>2.309032288572876</v>
      </c>
      <c r="BE1323" s="58">
        <f t="shared" si="838"/>
        <v>42.177731645852155</v>
      </c>
      <c r="BF1323" s="30">
        <f>AU1323*'Propiedades físicas'!$I$4+'Diseño reactor'!AV1323*'Propiedades físicas'!$I$5+'Diseño reactor'!AW1323*'Propiedades físicas'!$I$8+'Diseño reactor'!AX1323*'Propiedades físicas'!$I$9+'Diseño reactor'!AY1323*'Propiedades físicas'!$I$7+'Diseño reactor'!AZ1323*'Propiedades físicas'!$I$6</f>
        <v>1.9835321465810303E-2</v>
      </c>
      <c r="BG1323" s="24">
        <f>AU1323*'Propiedades físicas'!$O$4+'Diseño reactor'!AV1323*'Propiedades físicas'!$O$5+'Diseño reactor'!AW1323*'Propiedades físicas'!$O$8+'Diseño reactor'!AX1323*'Propiedades físicas'!$O$9+'Diseño reactor'!AY1323*'Propiedades físicas'!$O$7+'Diseño reactor'!AZ1323*'Propiedades físicas'!$O$6</f>
        <v>0.15180329242963769</v>
      </c>
      <c r="BH1323" s="54">
        <f t="shared" si="839"/>
        <v>41449.601635954379</v>
      </c>
      <c r="BI1323" s="34">
        <f t="shared" si="861"/>
        <v>269.37727591365831</v>
      </c>
      <c r="BJ1323" s="27">
        <f t="shared" si="840"/>
        <v>4795.7762846510777</v>
      </c>
      <c r="BK1323" s="34">
        <f t="shared" si="841"/>
        <v>560.01125366616077</v>
      </c>
      <c r="BL1323" s="27">
        <f t="shared" si="842"/>
        <v>105.37080551117019</v>
      </c>
      <c r="BM1323" s="34">
        <f t="shared" si="843"/>
        <v>1.1054421768707483</v>
      </c>
      <c r="BN1323" s="45">
        <f t="shared" si="844"/>
        <v>1344.1184091562391</v>
      </c>
      <c r="BO1323" s="45">
        <f t="shared" si="845"/>
        <v>98.257732312267009</v>
      </c>
      <c r="BP1323" s="66">
        <f t="shared" si="846"/>
        <v>6.6899966009422709</v>
      </c>
    </row>
    <row r="1324" spans="8:68">
      <c r="H1324" s="68">
        <v>1319</v>
      </c>
      <c r="I1324" s="31">
        <f>('Propiedades físicas'!$C$10*'Diseño reactor'!H1324)/1000</f>
        <v>1154.4485264301638</v>
      </c>
      <c r="J1324" s="31">
        <f t="shared" si="823"/>
        <v>0.3949937910268404</v>
      </c>
      <c r="K1324" s="31">
        <f>(I1324*1000)/'Propiedades físicas'!$F$10</f>
        <v>7541.0497051297543</v>
      </c>
      <c r="L1324" s="31">
        <f t="shared" si="824"/>
        <v>1077.2928150185362</v>
      </c>
      <c r="M1324" s="31">
        <f t="shared" si="825"/>
        <v>6463.7568901112172</v>
      </c>
      <c r="N1324" s="31">
        <f t="shared" si="826"/>
        <v>0.81674967021875378</v>
      </c>
      <c r="O1324" s="32">
        <f t="shared" si="827"/>
        <v>4.9004980213125222</v>
      </c>
      <c r="P1324" s="33">
        <f t="shared" si="828"/>
        <v>0.60844310133251389</v>
      </c>
      <c r="Q1324" s="31">
        <f t="shared" si="829"/>
        <v>4.6255145080922304</v>
      </c>
      <c r="R1324" s="31">
        <f t="shared" si="830"/>
        <v>0.15517936452564793</v>
      </c>
      <c r="S1324" s="31">
        <f t="shared" si="831"/>
        <v>0.27498351322029141</v>
      </c>
      <c r="T1324" s="31">
        <f t="shared" si="832"/>
        <v>3.9577464387132347E-2</v>
      </c>
      <c r="U1324" s="31">
        <f t="shared" si="833"/>
        <v>1.3549739973459591E-2</v>
      </c>
      <c r="V1324" s="47">
        <f t="shared" si="847"/>
        <v>6.0253588675647008E-4</v>
      </c>
      <c r="W1324" s="31">
        <f t="shared" si="834"/>
        <v>0.25504334618273944</v>
      </c>
      <c r="X1324" s="34">
        <f>(S1324*H1324*'Propiedades físicas'!$F$5*60*24*365)/(1000000)</f>
        <v>56136.827409484351</v>
      </c>
      <c r="Y1324" s="34">
        <f>(U1324*H1324*'Propiedades físicas'!$F$7*60*24*365)/(1000000)</f>
        <v>865.05473176566136</v>
      </c>
      <c r="Z1324" s="31">
        <f t="shared" si="848"/>
        <v>802.53645065758587</v>
      </c>
      <c r="AA1324" s="31">
        <f t="shared" si="864"/>
        <v>6101.0536361736522</v>
      </c>
      <c r="AB1324" s="31">
        <f t="shared" si="865"/>
        <v>204.68158180932963</v>
      </c>
      <c r="AC1324" s="31">
        <f t="shared" si="866"/>
        <v>362.70325393756434</v>
      </c>
      <c r="AD1324" s="31">
        <f t="shared" si="863"/>
        <v>52.202675526627566</v>
      </c>
      <c r="AE1324" s="31">
        <f t="shared" si="852"/>
        <v>17.872107024993198</v>
      </c>
      <c r="AF1324" s="31">
        <f t="shared" si="853"/>
        <v>7541.0497051297534</v>
      </c>
      <c r="AG1324" s="31">
        <f t="shared" si="854"/>
        <v>0.10642237911675152</v>
      </c>
      <c r="AH1324" s="31">
        <f t="shared" si="855"/>
        <v>0.80904567331302002</v>
      </c>
      <c r="AI1324" s="31">
        <f t="shared" si="855"/>
        <v>2.7142319678664394E-2</v>
      </c>
      <c r="AJ1324" s="31">
        <f t="shared" si="855"/>
        <v>4.8097183829837062E-2</v>
      </c>
      <c r="AK1324" s="31">
        <f t="shared" si="836"/>
        <v>6.9224680340081845E-3</v>
      </c>
      <c r="AL1324" s="31">
        <f t="shared" si="836"/>
        <v>2.369976027718768E-3</v>
      </c>
      <c r="AM1324" s="31">
        <f t="shared" si="856"/>
        <v>1</v>
      </c>
      <c r="AN1324" s="31">
        <f>(Z1324*'Propiedades físicas'!$F$4)/1000</f>
        <v>705.73450397926786</v>
      </c>
      <c r="AO1324" s="31">
        <f>(AA1324*'Propiedades físicas'!$F$6)/1000</f>
        <v>195.4777585030038</v>
      </c>
      <c r="AP1324" s="31">
        <f>(AB1324*'Propiedades físicas'!$F$9)/1000</f>
        <v>126.27830189726591</v>
      </c>
      <c r="AQ1324" s="31">
        <f>(AC1324*'Propiedades físicas'!$F$5)/1000</f>
        <v>106.80522718699459</v>
      </c>
      <c r="AR1324" s="31">
        <f>(AD1324*'Propiedades físicas'!$F$8)/1000</f>
        <v>18.506892527699996</v>
      </c>
      <c r="AS1324" s="31">
        <f>(AE1324*'Propiedades físicas'!$F$7)/1000</f>
        <v>1.6458423359316237</v>
      </c>
      <c r="AT1324" s="31">
        <f t="shared" si="857"/>
        <v>1154.4485264301638</v>
      </c>
      <c r="AU1324" s="31">
        <f t="shared" si="858"/>
        <v>0.61131742803775835</v>
      </c>
      <c r="AV1324" s="31">
        <f t="shared" si="862"/>
        <v>0.16932565985204093</v>
      </c>
      <c r="AW1324" s="31">
        <f t="shared" si="862"/>
        <v>0.10938409033077394</v>
      </c>
      <c r="AX1324" s="31">
        <f t="shared" si="862"/>
        <v>9.251623155279376E-2</v>
      </c>
      <c r="AY1324" s="31">
        <f t="shared" si="859"/>
        <v>1.6030937806233613E-2</v>
      </c>
      <c r="AZ1324" s="31">
        <f t="shared" si="859"/>
        <v>1.4256524203993478E-3</v>
      </c>
      <c r="BA1324" s="31">
        <f t="shared" si="860"/>
        <v>1</v>
      </c>
      <c r="BB1324" s="34">
        <f>AU1324*'Propiedades físicas'!$C$4+'Diseño reactor'!AV1324*'Propiedades físicas'!$C$5+'Diseño reactor'!AW1324*'Propiedades físicas'!$C$8+'Diseño reactor'!AX1324*'Propiedades físicas'!$C$9+'Diseño reactor'!AY1324*'Propiedades físicas'!$C$7+'Diseño reactor'!AZ1324*'Propiedades físicas'!$C$6</f>
        <v>875.67921824693383</v>
      </c>
      <c r="BC1324" s="45">
        <f>AU1324*'Propiedades físicas'!$L$4+'Diseño reactor'!AV1324*'Propiedades físicas'!$L$5+'Diseño reactor'!AW1324*'Propiedades físicas'!$L$8+AX1324*'Propiedades físicas'!$L$9+'Diseño reactor'!AY1324*'Propiedades físicas'!$L$7+'Diseño reactor'!AZ1324*'Propiedades físicas'!$L$6</f>
        <v>2.0616806492579074</v>
      </c>
      <c r="BD1324" s="29">
        <f t="shared" si="837"/>
        <v>2.3076318442552073</v>
      </c>
      <c r="BE1324" s="58">
        <f t="shared" si="838"/>
        <v>42.176196125241084</v>
      </c>
      <c r="BF1324" s="30">
        <f>AU1324*'Propiedades físicas'!$I$4+'Diseño reactor'!AV1324*'Propiedades físicas'!$I$5+'Diseño reactor'!AW1324*'Propiedades físicas'!$I$8+'Diseño reactor'!AX1324*'Propiedades físicas'!$I$9+'Diseño reactor'!AY1324*'Propiedades físicas'!$I$7+'Diseño reactor'!AZ1324*'Propiedades físicas'!$I$6</f>
        <v>1.9835657227804285E-2</v>
      </c>
      <c r="BG1324" s="24">
        <f>AU1324*'Propiedades físicas'!$O$4+'Diseño reactor'!AV1324*'Propiedades físicas'!$O$5+'Diseño reactor'!AW1324*'Propiedades físicas'!$O$8+'Diseño reactor'!AX1324*'Propiedades físicas'!$O$9+'Diseño reactor'!AY1324*'Propiedades físicas'!$O$7+'Diseño reactor'!AZ1324*'Propiedades físicas'!$O$6</f>
        <v>0.15180731778463924</v>
      </c>
      <c r="BH1324" s="54">
        <f t="shared" si="839"/>
        <v>41448.865485056805</v>
      </c>
      <c r="BI1324" s="34">
        <f t="shared" si="861"/>
        <v>269.38616180474287</v>
      </c>
      <c r="BJ1324" s="27">
        <f t="shared" si="840"/>
        <v>4795.7722332454287</v>
      </c>
      <c r="BK1324" s="34">
        <f t="shared" si="841"/>
        <v>560.02563033464446</v>
      </c>
      <c r="BL1324" s="27">
        <f t="shared" si="842"/>
        <v>105.37131448599108</v>
      </c>
      <c r="BM1324" s="34">
        <f t="shared" si="843"/>
        <v>1.1054421768707483</v>
      </c>
      <c r="BN1324" s="45">
        <f t="shared" si="844"/>
        <v>1345.2831964584345</v>
      </c>
      <c r="BO1324" s="45">
        <f t="shared" si="845"/>
        <v>98.275445815390015</v>
      </c>
      <c r="BP1324" s="66">
        <f t="shared" si="846"/>
        <v>6.6899910284065607</v>
      </c>
    </row>
    <row r="1325" spans="8:68">
      <c r="H1325" s="68">
        <v>1320</v>
      </c>
      <c r="I1325" s="31">
        <f>('Propiedades físicas'!$C$10*'Diseño reactor'!H1325)/1000</f>
        <v>1155.3237717117636</v>
      </c>
      <c r="J1325" s="31">
        <f t="shared" si="823"/>
        <v>0.39469455330636555</v>
      </c>
      <c r="K1325" s="31">
        <f>(I1325*1000)/'Propiedades físicas'!$F$10</f>
        <v>7546.7669528212864</v>
      </c>
      <c r="L1325" s="31">
        <f t="shared" si="824"/>
        <v>1078.1095646887552</v>
      </c>
      <c r="M1325" s="31">
        <f t="shared" si="825"/>
        <v>6468.6573881325312</v>
      </c>
      <c r="N1325" s="31">
        <f t="shared" si="826"/>
        <v>0.81674967021875389</v>
      </c>
      <c r="O1325" s="32">
        <f t="shared" si="827"/>
        <v>4.900498021312524</v>
      </c>
      <c r="P1325" s="33">
        <f t="shared" si="828"/>
        <v>0.60856068417588327</v>
      </c>
      <c r="Q1325" s="31">
        <f t="shared" si="829"/>
        <v>4.6257149837739195</v>
      </c>
      <c r="R1325" s="31">
        <f t="shared" si="830"/>
        <v>0.15512174219819308</v>
      </c>
      <c r="S1325" s="31">
        <f t="shared" si="831"/>
        <v>0.274783037538605</v>
      </c>
      <c r="T1325" s="31">
        <f t="shared" si="832"/>
        <v>3.9540436193620708E-2</v>
      </c>
      <c r="U1325" s="31">
        <f t="shared" si="833"/>
        <v>1.3526807651056828E-2</v>
      </c>
      <c r="V1325" s="47">
        <f t="shared" si="847"/>
        <v>6.0265232801883591E-4</v>
      </c>
      <c r="W1325" s="31">
        <f t="shared" si="834"/>
        <v>0.25489938182296462</v>
      </c>
      <c r="X1325" s="34">
        <f>(S1325*H1325*'Propiedades físicas'!$F$5*60*24*365)/(1000000)</f>
        <v>56138.430183309851</v>
      </c>
      <c r="Y1325" s="34">
        <f>(U1325*H1325*'Propiedades físicas'!$F$7*60*24*365)/(1000000)</f>
        <v>864.2453970975115</v>
      </c>
      <c r="Z1325" s="31">
        <f t="shared" si="848"/>
        <v>803.30010311216597</v>
      </c>
      <c r="AA1325" s="31">
        <f t="shared" si="864"/>
        <v>6105.9437785815735</v>
      </c>
      <c r="AB1325" s="31">
        <f t="shared" si="865"/>
        <v>204.76069970161487</v>
      </c>
      <c r="AC1325" s="31">
        <f t="shared" si="866"/>
        <v>362.71360955095861</v>
      </c>
      <c r="AD1325" s="31">
        <f t="shared" si="863"/>
        <v>52.193375775579334</v>
      </c>
      <c r="AE1325" s="31">
        <f t="shared" si="852"/>
        <v>17.855386099395012</v>
      </c>
      <c r="AF1325" s="31">
        <f t="shared" si="853"/>
        <v>7546.7669528212873</v>
      </c>
      <c r="AG1325" s="31">
        <f t="shared" si="854"/>
        <v>0.10644294545386218</v>
      </c>
      <c r="AH1325" s="31">
        <f t="shared" si="855"/>
        <v>0.80908073838147665</v>
      </c>
      <c r="AI1325" s="31">
        <f t="shared" si="855"/>
        <v>2.7132240995605014E-2</v>
      </c>
      <c r="AJ1325" s="31">
        <f t="shared" si="855"/>
        <v>4.8062118761380536E-2</v>
      </c>
      <c r="AK1325" s="31">
        <f t="shared" si="836"/>
        <v>6.9159914572514171E-3</v>
      </c>
      <c r="AL1325" s="31">
        <f t="shared" si="836"/>
        <v>2.3659649504242271E-3</v>
      </c>
      <c r="AM1325" s="31">
        <f t="shared" si="856"/>
        <v>1</v>
      </c>
      <c r="AN1325" s="31">
        <f>(Z1325*'Propiedades físicas'!$F$4)/1000</f>
        <v>706.40604467477647</v>
      </c>
      <c r="AO1325" s="31">
        <f>(AA1325*'Propiedades físicas'!$F$6)/1000</f>
        <v>195.63443866575361</v>
      </c>
      <c r="AP1325" s="31">
        <f>(AB1325*'Propiedades físicas'!$F$9)/1000</f>
        <v>126.32711368091128</v>
      </c>
      <c r="AQ1325" s="31">
        <f>(AC1325*'Propiedades físicas'!$F$5)/1000</f>
        <v>106.80827660447079</v>
      </c>
      <c r="AR1325" s="31">
        <f>(AD1325*'Propiedades físicas'!$F$8)/1000</f>
        <v>18.503595579958379</v>
      </c>
      <c r="AS1325" s="31">
        <f>(AE1325*'Propiedades físicas'!$F$7)/1000</f>
        <v>1.6443025058932867</v>
      </c>
      <c r="AT1325" s="31">
        <f t="shared" si="857"/>
        <v>1155.3237717117638</v>
      </c>
      <c r="AU1325" s="31">
        <f t="shared" si="858"/>
        <v>0.61143556635049856</v>
      </c>
      <c r="AV1325" s="31">
        <f t="shared" si="862"/>
        <v>0.16933299864149381</v>
      </c>
      <c r="AW1325" s="31">
        <f t="shared" si="862"/>
        <v>0.10934347303677573</v>
      </c>
      <c r="AX1325" s="31">
        <f t="shared" si="862"/>
        <v>9.244878294698318E-2</v>
      </c>
      <c r="AY1325" s="31">
        <f t="shared" si="859"/>
        <v>1.6015939456125682E-2</v>
      </c>
      <c r="AZ1325" s="31">
        <f t="shared" si="859"/>
        <v>1.4232395681230004E-3</v>
      </c>
      <c r="BA1325" s="31">
        <f t="shared" si="860"/>
        <v>1</v>
      </c>
      <c r="BB1325" s="34">
        <f>AU1325*'Propiedades físicas'!$C$4+'Diseño reactor'!AV1325*'Propiedades físicas'!$C$5+'Diseño reactor'!AW1325*'Propiedades físicas'!$C$8+'Diseño reactor'!AX1325*'Propiedades físicas'!$C$9+'Diseño reactor'!AY1325*'Propiedades físicas'!$C$7+'Diseño reactor'!AZ1325*'Propiedades físicas'!$C$6</f>
        <v>875.67849037936605</v>
      </c>
      <c r="BC1325" s="45">
        <f>AU1325*'Propiedades físicas'!$L$4+'Diseño reactor'!AV1325*'Propiedades físicas'!$L$5+'Diseño reactor'!AW1325*'Propiedades físicas'!$L$8+AX1325*'Propiedades físicas'!$L$9+'Diseño reactor'!AY1325*'Propiedades físicas'!$L$7+'Diseño reactor'!AZ1325*'Propiedades físicas'!$L$6</f>
        <v>2.0617683205384041</v>
      </c>
      <c r="BD1325" s="29">
        <f t="shared" si="837"/>
        <v>2.3062331012838784</v>
      </c>
      <c r="BE1325" s="58">
        <f t="shared" si="838"/>
        <v>42.174662519733864</v>
      </c>
      <c r="BF1325" s="30">
        <f>AU1325*'Propiedades físicas'!$I$4+'Diseño reactor'!AV1325*'Propiedades físicas'!$I$5+'Diseño reactor'!AW1325*'Propiedades físicas'!$I$8+'Diseño reactor'!AX1325*'Propiedades físicas'!$I$9+'Diseño reactor'!AY1325*'Propiedades físicas'!$I$7+'Diseño reactor'!AZ1325*'Propiedades físicas'!$I$6</f>
        <v>1.9835992277840053E-2</v>
      </c>
      <c r="BG1325" s="24">
        <f>AU1325*'Propiedades físicas'!$O$4+'Diseño reactor'!AV1325*'Propiedades físicas'!$O$5+'Diseño reactor'!AW1325*'Propiedades físicas'!$O$8+'Diseño reactor'!AX1325*'Propiedades físicas'!$O$9+'Diseño reactor'!AY1325*'Propiedades físicas'!$O$7+'Diseño reactor'!AZ1325*'Propiedades físicas'!$O$6</f>
        <v>0.15181133881929285</v>
      </c>
      <c r="BH1325" s="54">
        <f t="shared" si="839"/>
        <v>41448.130919806368</v>
      </c>
      <c r="BI1325" s="34">
        <f t="shared" si="861"/>
        <v>269.39503203760461</v>
      </c>
      <c r="BJ1325" s="27">
        <f t="shared" si="840"/>
        <v>4795.7682084913376</v>
      </c>
      <c r="BK1325" s="34">
        <f t="shared" si="841"/>
        <v>560.03999415236274</v>
      </c>
      <c r="BL1325" s="27">
        <f t="shared" si="842"/>
        <v>105.37182298467198</v>
      </c>
      <c r="BM1325" s="34">
        <f t="shared" si="843"/>
        <v>1.1054421768707483</v>
      </c>
      <c r="BN1325" s="45">
        <f t="shared" si="844"/>
        <v>1346.4480505272184</v>
      </c>
      <c r="BO1325" s="45">
        <f t="shared" si="845"/>
        <v>98.293139326526159</v>
      </c>
      <c r="BP1325" s="66">
        <f t="shared" si="846"/>
        <v>6.689985467663087</v>
      </c>
    </row>
    <row r="1326" spans="8:68">
      <c r="H1326" s="68">
        <v>1321</v>
      </c>
      <c r="I1326" s="31">
        <f>('Propiedades físicas'!$C$10*'Diseño reactor'!H1326)/1000</f>
        <v>1156.1990169933633</v>
      </c>
      <c r="J1326" s="31">
        <f t="shared" si="823"/>
        <v>0.39439576863315867</v>
      </c>
      <c r="K1326" s="31">
        <f>(I1326*1000)/'Propiedades físicas'!$F$10</f>
        <v>7552.4842005128166</v>
      </c>
      <c r="L1326" s="31">
        <f t="shared" si="824"/>
        <v>1078.9263143589737</v>
      </c>
      <c r="M1326" s="31">
        <f t="shared" si="825"/>
        <v>6473.5578861538424</v>
      </c>
      <c r="N1326" s="31">
        <f t="shared" si="826"/>
        <v>0.81674967021875378</v>
      </c>
      <c r="O1326" s="32">
        <f t="shared" si="827"/>
        <v>4.9004980213125231</v>
      </c>
      <c r="P1326" s="33">
        <f t="shared" si="828"/>
        <v>0.60867813435012619</v>
      </c>
      <c r="Q1326" s="31">
        <f t="shared" si="829"/>
        <v>4.6259151736145769</v>
      </c>
      <c r="R1326" s="31">
        <f t="shared" si="830"/>
        <v>0.15506415108800808</v>
      </c>
      <c r="S1326" s="31">
        <f t="shared" si="831"/>
        <v>0.27458284769794578</v>
      </c>
      <c r="T1326" s="31">
        <f t="shared" si="832"/>
        <v>3.9503457731920745E-2</v>
      </c>
      <c r="U1326" s="31">
        <f t="shared" si="833"/>
        <v>1.3503927048698751E-2</v>
      </c>
      <c r="V1326" s="47">
        <f t="shared" si="847"/>
        <v>6.0276863790012492E-4</v>
      </c>
      <c r="W1326" s="31">
        <f t="shared" si="834"/>
        <v>0.25475557989867176</v>
      </c>
      <c r="X1326" s="34">
        <f>(S1326*H1326*'Propiedades físicas'!$F$5*60*24*365)/(1000000)</f>
        <v>56140.029342345115</v>
      </c>
      <c r="Y1326" s="34">
        <f>(U1326*H1326*'Propiedades físicas'!$F$7*60*24*365)/(1000000)</f>
        <v>863.43714943025145</v>
      </c>
      <c r="Z1326" s="31">
        <f t="shared" si="848"/>
        <v>804.06381547651665</v>
      </c>
      <c r="AA1326" s="31">
        <f t="shared" si="864"/>
        <v>6110.8339443448558</v>
      </c>
      <c r="AB1326" s="31">
        <f t="shared" si="865"/>
        <v>204.83974358725868</v>
      </c>
      <c r="AC1326" s="31">
        <f t="shared" si="866"/>
        <v>362.72394180898635</v>
      </c>
      <c r="AD1326" s="31">
        <f t="shared" si="863"/>
        <v>52.184067663867303</v>
      </c>
      <c r="AE1326" s="31">
        <f t="shared" si="852"/>
        <v>17.838687631331048</v>
      </c>
      <c r="AF1326" s="31">
        <f t="shared" si="853"/>
        <v>7552.4842005128157</v>
      </c>
      <c r="AG1326" s="31">
        <f t="shared" si="854"/>
        <v>0.10646348858590403</v>
      </c>
      <c r="AH1326" s="31">
        <f t="shared" si="855"/>
        <v>0.80911575345366871</v>
      </c>
      <c r="AI1326" s="31">
        <f t="shared" si="855"/>
        <v>2.7122167772737613E-2</v>
      </c>
      <c r="AJ1326" s="31">
        <f t="shared" si="855"/>
        <v>4.8027103689188423E-2</v>
      </c>
      <c r="AK1326" s="31">
        <f t="shared" si="836"/>
        <v>6.9095235790528351E-3</v>
      </c>
      <c r="AL1326" s="31">
        <f t="shared" si="836"/>
        <v>2.3619629194483846E-3</v>
      </c>
      <c r="AM1326" s="31">
        <f t="shared" si="856"/>
        <v>0.99999999999999989</v>
      </c>
      <c r="AN1326" s="31">
        <f>(Z1326*'Propiedades físicas'!$F$4)/1000</f>
        <v>707.07763805373918</v>
      </c>
      <c r="AO1326" s="31">
        <f>(AA1326*'Propiedades físicas'!$F$6)/1000</f>
        <v>195.79111957680917</v>
      </c>
      <c r="AP1326" s="31">
        <f>(AB1326*'Propiedades físicas'!$F$9)/1000</f>
        <v>126.37587980615922</v>
      </c>
      <c r="AQ1326" s="31">
        <f>(AC1326*'Propiedades físicas'!$F$5)/1000</f>
        <v>106.81131914449223</v>
      </c>
      <c r="AR1326" s="31">
        <f>(AD1326*'Propiedades físicas'!$F$8)/1000</f>
        <v>18.50029566819423</v>
      </c>
      <c r="AS1326" s="31">
        <f>(AE1326*'Propiedades físicas'!$F$7)/1000</f>
        <v>1.6427647439692763</v>
      </c>
      <c r="AT1326" s="31">
        <f t="shared" si="857"/>
        <v>1156.1990169933633</v>
      </c>
      <c r="AU1326" s="31">
        <f t="shared" si="858"/>
        <v>0.61155357136737465</v>
      </c>
      <c r="AV1326" s="31">
        <f t="shared" si="862"/>
        <v>0.16934032696719808</v>
      </c>
      <c r="AW1326" s="31">
        <f t="shared" si="862"/>
        <v>0.10930287774746017</v>
      </c>
      <c r="AX1326" s="31">
        <f t="shared" si="862"/>
        <v>9.2381430510336898E-2</v>
      </c>
      <c r="AY1326" s="31">
        <f t="shared" si="859"/>
        <v>1.6000961249995962E-2</v>
      </c>
      <c r="AZ1326" s="31">
        <f t="shared" si="859"/>
        <v>1.4208321576342474E-3</v>
      </c>
      <c r="BA1326" s="31">
        <f t="shared" si="860"/>
        <v>1</v>
      </c>
      <c r="BB1326" s="34">
        <f>AU1326*'Propiedades físicas'!$C$4+'Diseño reactor'!AV1326*'Propiedades físicas'!$C$5+'Diseño reactor'!AW1326*'Propiedades físicas'!$C$8+'Diseño reactor'!AX1326*'Propiedades físicas'!$C$9+'Diseño reactor'!AY1326*'Propiedades físicas'!$C$7+'Diseño reactor'!AZ1326*'Propiedades físicas'!$C$6</f>
        <v>875.67776405120571</v>
      </c>
      <c r="BC1326" s="45">
        <f>AU1326*'Propiedades físicas'!$L$4+'Diseño reactor'!AV1326*'Propiedades físicas'!$L$5+'Diseño reactor'!AW1326*'Propiedades físicas'!$L$8+AX1326*'Propiedades físicas'!$L$9+'Diseño reactor'!AY1326*'Propiedades físicas'!$L$7+'Diseño reactor'!AZ1326*'Propiedades físicas'!$L$6</f>
        <v>2.0618558881245379</v>
      </c>
      <c r="BD1326" s="29">
        <f t="shared" si="837"/>
        <v>2.304836056557082</v>
      </c>
      <c r="BE1326" s="58">
        <f t="shared" si="838"/>
        <v>42.173130825726133</v>
      </c>
      <c r="BF1326" s="30">
        <f>AU1326*'Propiedades físicas'!$I$4+'Diseño reactor'!AV1326*'Propiedades físicas'!$I$5+'Diseño reactor'!AW1326*'Propiedades físicas'!$I$8+'Diseño reactor'!AX1326*'Propiedades físicas'!$I$9+'Diseño reactor'!AY1326*'Propiedades físicas'!$I$7+'Diseño reactor'!AZ1326*'Propiedades físicas'!$I$6</f>
        <v>1.9836326617773813E-2</v>
      </c>
      <c r="BG1326" s="24">
        <f>AU1326*'Propiedades físicas'!$O$4+'Diseño reactor'!AV1326*'Propiedades físicas'!$O$5+'Diseño reactor'!AW1326*'Propiedades físicas'!$O$8+'Diseño reactor'!AX1326*'Propiedades físicas'!$O$9+'Diseño reactor'!AY1326*'Propiedades físicas'!$O$7+'Diseño reactor'!AZ1326*'Propiedades físicas'!$O$6</f>
        <v>0.15181535554019499</v>
      </c>
      <c r="BH1326" s="54">
        <f t="shared" si="839"/>
        <v>41447.397935969908</v>
      </c>
      <c r="BI1326" s="34">
        <f t="shared" si="861"/>
        <v>269.40388664959352</v>
      </c>
      <c r="BJ1326" s="27">
        <f t="shared" si="840"/>
        <v>4795.7642102996024</v>
      </c>
      <c r="BK1326" s="34">
        <f t="shared" si="841"/>
        <v>560.05434513352043</v>
      </c>
      <c r="BL1326" s="27">
        <f t="shared" si="842"/>
        <v>105.37233100777388</v>
      </c>
      <c r="BM1326" s="34">
        <f t="shared" si="843"/>
        <v>1.1054421768707483</v>
      </c>
      <c r="BN1326" s="45">
        <f t="shared" si="844"/>
        <v>1347.6129712451632</v>
      </c>
      <c r="BO1326" s="45">
        <f t="shared" si="845"/>
        <v>98.310812879499323</v>
      </c>
      <c r="BP1326" s="66">
        <f t="shared" si="846"/>
        <v>6.6899799186803364</v>
      </c>
    </row>
    <row r="1327" spans="8:68">
      <c r="H1327" s="68">
        <v>1322</v>
      </c>
      <c r="I1327" s="31">
        <f>('Propiedades físicas'!$C$10*'Diseño reactor'!H1327)/1000</f>
        <v>1157.0742622749633</v>
      </c>
      <c r="J1327" s="31">
        <f t="shared" si="823"/>
        <v>0.39409743597912444</v>
      </c>
      <c r="K1327" s="31">
        <f>(I1327*1000)/'Propiedades físicas'!$F$10</f>
        <v>7558.2014482043487</v>
      </c>
      <c r="L1327" s="31">
        <f t="shared" si="824"/>
        <v>1079.7430640291925</v>
      </c>
      <c r="M1327" s="31">
        <f t="shared" si="825"/>
        <v>6478.4583841751555</v>
      </c>
      <c r="N1327" s="31">
        <f t="shared" si="826"/>
        <v>0.81674967021875378</v>
      </c>
      <c r="O1327" s="32">
        <f t="shared" si="827"/>
        <v>4.9004980213125231</v>
      </c>
      <c r="P1327" s="33">
        <f t="shared" si="828"/>
        <v>0.6087954520796528</v>
      </c>
      <c r="Q1327" s="31">
        <f t="shared" si="829"/>
        <v>4.6261150782130889</v>
      </c>
      <c r="R1327" s="31">
        <f t="shared" si="830"/>
        <v>0.15500659119942639</v>
      </c>
      <c r="S1327" s="31">
        <f t="shared" si="831"/>
        <v>0.27438294309943556</v>
      </c>
      <c r="T1327" s="31">
        <f t="shared" si="832"/>
        <v>3.9466528919014456E-2</v>
      </c>
      <c r="U1327" s="31">
        <f t="shared" si="833"/>
        <v>1.348109802066008E-2</v>
      </c>
      <c r="V1327" s="47">
        <f t="shared" si="847"/>
        <v>6.0288481662256876E-4</v>
      </c>
      <c r="W1327" s="31">
        <f t="shared" si="834"/>
        <v>0.25461194013510113</v>
      </c>
      <c r="X1327" s="34">
        <f>(S1327*H1327*'Propiedades físicas'!$F$5*60*24*365)/(1000000)</f>
        <v>56141.624896775211</v>
      </c>
      <c r="Y1327" s="34">
        <f>(U1327*H1327*'Propiedades físicas'!$F$7*60*24*365)/(1000000)</f>
        <v>862.62998694933583</v>
      </c>
      <c r="Z1327" s="31">
        <f t="shared" si="848"/>
        <v>804.82758764930099</v>
      </c>
      <c r="AA1327" s="31">
        <f t="shared" si="864"/>
        <v>6115.7241333977036</v>
      </c>
      <c r="AB1327" s="31">
        <f t="shared" si="865"/>
        <v>204.9187135656417</v>
      </c>
      <c r="AC1327" s="31">
        <f t="shared" si="866"/>
        <v>362.73425077745384</v>
      </c>
      <c r="AD1327" s="31">
        <f t="shared" si="863"/>
        <v>52.174751230937112</v>
      </c>
      <c r="AE1327" s="31">
        <f t="shared" si="852"/>
        <v>17.822011583312626</v>
      </c>
      <c r="AF1327" s="31">
        <f t="shared" si="853"/>
        <v>7558.2014482043505</v>
      </c>
      <c r="AG1327" s="31">
        <f t="shared" si="854"/>
        <v>0.10648400855212836</v>
      </c>
      <c r="AH1327" s="31">
        <f t="shared" si="855"/>
        <v>0.80915071863434584</v>
      </c>
      <c r="AI1327" s="31">
        <f t="shared" si="855"/>
        <v>2.7112100010820105E-2</v>
      </c>
      <c r="AJ1327" s="31">
        <f t="shared" si="855"/>
        <v>4.7992138508511292E-2</v>
      </c>
      <c r="AK1327" s="31">
        <f t="shared" si="836"/>
        <v>6.9030643848918046E-3</v>
      </c>
      <c r="AL1327" s="31">
        <f t="shared" si="836"/>
        <v>2.3579699093025253E-3</v>
      </c>
      <c r="AM1327" s="31">
        <f t="shared" si="856"/>
        <v>0.99999999999999989</v>
      </c>
      <c r="AN1327" s="31">
        <f>(Z1327*'Propiedades físicas'!$F$4)/1000</f>
        <v>707.74928402704234</v>
      </c>
      <c r="AO1327" s="31">
        <f>(AA1327*'Propiedades físicas'!$F$6)/1000</f>
        <v>195.94780123406241</v>
      </c>
      <c r="AP1327" s="31">
        <f>(AB1327*'Propiedades físicas'!$F$9)/1000</f>
        <v>126.42460033432263</v>
      </c>
      <c r="AQ1327" s="31">
        <f>(AC1327*'Propiedades físicas'!$F$5)/1000</f>
        <v>106.81435482643684</v>
      </c>
      <c r="AR1327" s="31">
        <f>(AD1327*'Propiedades físicas'!$F$8)/1000</f>
        <v>18.49699280639182</v>
      </c>
      <c r="AS1327" s="31">
        <f>(AE1327*'Propiedades físicas'!$F$7)/1000</f>
        <v>1.6412290467072599</v>
      </c>
      <c r="AT1327" s="31">
        <f t="shared" si="857"/>
        <v>1157.0742622749631</v>
      </c>
      <c r="AU1327" s="31">
        <f t="shared" si="858"/>
        <v>0.61167144331385648</v>
      </c>
      <c r="AV1327" s="31">
        <f t="shared" si="862"/>
        <v>0.16934764485107703</v>
      </c>
      <c r="AW1327" s="31">
        <f t="shared" si="862"/>
        <v>0.10926230446588184</v>
      </c>
      <c r="AX1327" s="31">
        <f t="shared" si="862"/>
        <v>9.2314174041366631E-2</v>
      </c>
      <c r="AY1327" s="31">
        <f t="shared" si="859"/>
        <v>1.5986003154217821E-2</v>
      </c>
      <c r="AZ1327" s="31">
        <f t="shared" si="859"/>
        <v>1.4184301736004253E-3</v>
      </c>
      <c r="BA1327" s="31">
        <f t="shared" si="860"/>
        <v>1.0000000000000002</v>
      </c>
      <c r="BB1327" s="34">
        <f>AU1327*'Propiedades físicas'!$C$4+'Diseño reactor'!AV1327*'Propiedades físicas'!$C$5+'Diseño reactor'!AW1327*'Propiedades físicas'!$C$8+'Diseño reactor'!AX1327*'Propiedades físicas'!$C$9+'Diseño reactor'!AY1327*'Propiedades físicas'!$C$7+'Diseño reactor'!AZ1327*'Propiedades físicas'!$C$6</f>
        <v>875.67703925834167</v>
      </c>
      <c r="BC1327" s="45">
        <f>AU1327*'Propiedades físicas'!$L$4+'Diseño reactor'!AV1327*'Propiedades físicas'!$L$5+'Diseño reactor'!AW1327*'Propiedades físicas'!$L$8+AX1327*'Propiedades físicas'!$L$9+'Diseño reactor'!AY1327*'Propiedades físicas'!$L$7+'Diseño reactor'!AZ1327*'Propiedades físicas'!$L$6</f>
        <v>2.0619433521977779</v>
      </c>
      <c r="BD1327" s="29">
        <f t="shared" si="837"/>
        <v>2.3034407069805516</v>
      </c>
      <c r="BE1327" s="58">
        <f t="shared" si="838"/>
        <v>42.171601039622665</v>
      </c>
      <c r="BF1327" s="30">
        <f>AU1327*'Propiedades físicas'!$I$4+'Diseño reactor'!AV1327*'Propiedades físicas'!$I$5+'Diseño reactor'!AW1327*'Propiedades físicas'!$I$8+'Diseño reactor'!AX1327*'Propiedades físicas'!$I$9+'Diseño reactor'!AY1327*'Propiedades físicas'!$I$7+'Diseño reactor'!AZ1327*'Propiedades físicas'!$I$6</f>
        <v>1.9836660249455951E-2</v>
      </c>
      <c r="BG1327" s="24">
        <f>AU1327*'Propiedades físicas'!$O$4+'Diseño reactor'!AV1327*'Propiedades físicas'!$O$5+'Diseño reactor'!AW1327*'Propiedades físicas'!$O$8+'Diseño reactor'!AX1327*'Propiedades físicas'!$O$9+'Diseño reactor'!AY1327*'Propiedades físicas'!$O$7+'Diseño reactor'!AZ1327*'Propiedades físicas'!$O$6</f>
        <v>0.15181936795392961</v>
      </c>
      <c r="BH1327" s="54">
        <f t="shared" si="839"/>
        <v>41446.666529327966</v>
      </c>
      <c r="BI1327" s="34">
        <f t="shared" si="861"/>
        <v>269.41272567794886</v>
      </c>
      <c r="BJ1327" s="27">
        <f t="shared" si="840"/>
        <v>4795.7602385813116</v>
      </c>
      <c r="BK1327" s="34">
        <f t="shared" si="841"/>
        <v>560.06868329230872</v>
      </c>
      <c r="BL1327" s="27">
        <f t="shared" si="842"/>
        <v>105.37283855585717</v>
      </c>
      <c r="BM1327" s="34">
        <f t="shared" si="843"/>
        <v>1.1054421768707483</v>
      </c>
      <c r="BN1327" s="45">
        <f t="shared" si="844"/>
        <v>1348.7779584951138</v>
      </c>
      <c r="BO1327" s="45">
        <f t="shared" si="845"/>
        <v>98.328466508057346</v>
      </c>
      <c r="BP1327" s="66">
        <f t="shared" si="846"/>
        <v>6.6899743814269028</v>
      </c>
    </row>
    <row r="1328" spans="8:68">
      <c r="H1328" s="68">
        <v>1323</v>
      </c>
      <c r="I1328" s="31">
        <f>('Propiedades físicas'!$C$10*'Diseño reactor'!H1328)/1000</f>
        <v>1157.949507556563</v>
      </c>
      <c r="J1328" s="31">
        <f t="shared" si="823"/>
        <v>0.39379955431927632</v>
      </c>
      <c r="K1328" s="31">
        <f>(I1328*1000)/'Propiedades físicas'!$F$10</f>
        <v>7563.918695895879</v>
      </c>
      <c r="L1328" s="31">
        <f t="shared" si="824"/>
        <v>1080.5598136994113</v>
      </c>
      <c r="M1328" s="31">
        <f t="shared" si="825"/>
        <v>6483.3588821964677</v>
      </c>
      <c r="N1328" s="31">
        <f t="shared" si="826"/>
        <v>0.81674967021875378</v>
      </c>
      <c r="O1328" s="32">
        <f t="shared" si="827"/>
        <v>4.9004980213125231</v>
      </c>
      <c r="P1328" s="33">
        <f t="shared" si="828"/>
        <v>0.60891263758836733</v>
      </c>
      <c r="Q1328" s="31">
        <f t="shared" si="829"/>
        <v>4.6263146981666852</v>
      </c>
      <c r="R1328" s="31">
        <f t="shared" si="830"/>
        <v>0.15494906253664301</v>
      </c>
      <c r="S1328" s="31">
        <f t="shared" si="831"/>
        <v>0.27418332314583804</v>
      </c>
      <c r="T1328" s="31">
        <f t="shared" si="832"/>
        <v>3.9429649672035598E-2</v>
      </c>
      <c r="U1328" s="31">
        <f t="shared" si="833"/>
        <v>1.3458320421707946E-2</v>
      </c>
      <c r="V1328" s="47">
        <f t="shared" si="847"/>
        <v>6.0300086440789782E-4</v>
      </c>
      <c r="W1328" s="31">
        <f t="shared" si="834"/>
        <v>0.25446846225811215</v>
      </c>
      <c r="X1328" s="34">
        <f>(S1328*H1328*'Propiedades físicas'!$F$5*60*24*365)/(1000000)</f>
        <v>56143.21685675058</v>
      </c>
      <c r="Y1328" s="34">
        <f>(U1328*H1328*'Propiedades físicas'!$F$7*60*24*365)/(1000000)</f>
        <v>861.82390784353561</v>
      </c>
      <c r="Z1328" s="31">
        <f t="shared" si="848"/>
        <v>805.59141952941002</v>
      </c>
      <c r="AA1328" s="31">
        <f t="shared" si="864"/>
        <v>6120.6143456745249</v>
      </c>
      <c r="AB1328" s="31">
        <f t="shared" si="865"/>
        <v>204.9976097359787</v>
      </c>
      <c r="AC1328" s="31">
        <f t="shared" si="866"/>
        <v>362.74453652194376</v>
      </c>
      <c r="AD1328" s="31">
        <f t="shared" si="863"/>
        <v>52.165426516103096</v>
      </c>
      <c r="AE1328" s="31">
        <f t="shared" si="852"/>
        <v>17.805357917919611</v>
      </c>
      <c r="AF1328" s="31">
        <f t="shared" si="853"/>
        <v>7563.9186958958799</v>
      </c>
      <c r="AG1328" s="31">
        <f t="shared" si="854"/>
        <v>0.10650450539169826</v>
      </c>
      <c r="AH1328" s="31">
        <f t="shared" si="855"/>
        <v>0.80918563402797017</v>
      </c>
      <c r="AI1328" s="31">
        <f t="shared" si="855"/>
        <v>2.7102037710586276E-2</v>
      </c>
      <c r="AJ1328" s="31">
        <f t="shared" si="855"/>
        <v>4.7957223114886989E-2</v>
      </c>
      <c r="AK1328" s="31">
        <f t="shared" si="836"/>
        <v>6.8966138602742557E-3</v>
      </c>
      <c r="AL1328" s="31">
        <f t="shared" si="836"/>
        <v>2.3539858945840668E-3</v>
      </c>
      <c r="AM1328" s="31">
        <f t="shared" si="856"/>
        <v>1</v>
      </c>
      <c r="AN1328" s="31">
        <f>(Z1328*'Propiedades físicas'!$F$4)/1000</f>
        <v>708.4209825057726</v>
      </c>
      <c r="AO1328" s="31">
        <f>(AA1328*'Propiedades físicas'!$F$6)/1000</f>
        <v>196.10448363541178</v>
      </c>
      <c r="AP1328" s="31">
        <f>(AB1328*'Propiedades físicas'!$F$9)/1000</f>
        <v>126.47327532661204</v>
      </c>
      <c r="AQ1328" s="31">
        <f>(AC1328*'Propiedades físicas'!$F$5)/1000</f>
        <v>106.81738366961679</v>
      </c>
      <c r="AR1328" s="31">
        <f>(AD1328*'Propiedades físicas'!$F$8)/1000</f>
        <v>18.493687008488862</v>
      </c>
      <c r="AS1328" s="31">
        <f>(AE1328*'Propiedades físicas'!$F$7)/1000</f>
        <v>1.6396954106612169</v>
      </c>
      <c r="AT1328" s="31">
        <f t="shared" si="857"/>
        <v>1157.9495075565633</v>
      </c>
      <c r="AU1328" s="31">
        <f t="shared" si="858"/>
        <v>0.61178918241490576</v>
      </c>
      <c r="AV1328" s="31">
        <f t="shared" si="862"/>
        <v>0.16935495231499334</v>
      </c>
      <c r="AW1328" s="31">
        <f t="shared" si="862"/>
        <v>0.10922175319499766</v>
      </c>
      <c r="AX1328" s="31">
        <f t="shared" si="862"/>
        <v>9.2247013339136458E-2</v>
      </c>
      <c r="AY1328" s="31">
        <f t="shared" si="859"/>
        <v>1.5971065135226104E-2</v>
      </c>
      <c r="AZ1328" s="31">
        <f t="shared" si="859"/>
        <v>1.4160336007406796E-3</v>
      </c>
      <c r="BA1328" s="31">
        <f t="shared" si="860"/>
        <v>1</v>
      </c>
      <c r="BB1328" s="34">
        <f>AU1328*'Propiedades físicas'!$C$4+'Diseño reactor'!AV1328*'Propiedades físicas'!$C$5+'Diseño reactor'!AW1328*'Propiedades físicas'!$C$8+'Diseño reactor'!AX1328*'Propiedades físicas'!$C$9+'Diseño reactor'!AY1328*'Propiedades físicas'!$C$7+'Diseño reactor'!AZ1328*'Propiedades físicas'!$C$6</f>
        <v>875.6763159966755</v>
      </c>
      <c r="BC1328" s="45">
        <f>AU1328*'Propiedades físicas'!$L$4+'Diseño reactor'!AV1328*'Propiedades físicas'!$L$5+'Diseño reactor'!AW1328*'Propiedades físicas'!$L$8+AX1328*'Propiedades físicas'!$L$9+'Diseño reactor'!AY1328*'Propiedades físicas'!$L$7+'Diseño reactor'!AZ1328*'Propiedades físicas'!$L$6</f>
        <v>2.0620307129391744</v>
      </c>
      <c r="BD1328" s="29">
        <f t="shared" si="837"/>
        <v>2.3020470494675362</v>
      </c>
      <c r="BE1328" s="58">
        <f t="shared" si="838"/>
        <v>42.170073157837294</v>
      </c>
      <c r="BF1328" s="30">
        <f>AU1328*'Propiedades físicas'!$I$4+'Diseño reactor'!AV1328*'Propiedades físicas'!$I$5+'Diseño reactor'!AW1328*'Propiedades físicas'!$I$8+'Diseño reactor'!AX1328*'Propiedades físicas'!$I$9+'Diseño reactor'!AY1328*'Propiedades físicas'!$I$7+'Diseño reactor'!AZ1328*'Propiedades físicas'!$I$6</f>
        <v>1.9836993174730984E-2</v>
      </c>
      <c r="BG1328" s="24">
        <f>AU1328*'Propiedades físicas'!$O$4+'Diseño reactor'!AV1328*'Propiedades físicas'!$O$5+'Diseño reactor'!AW1328*'Propiedades físicas'!$O$8+'Diseño reactor'!AX1328*'Propiedades físicas'!$O$9+'Diseño reactor'!AY1328*'Propiedades físicas'!$O$7+'Diseño reactor'!AZ1328*'Propiedades físicas'!$O$6</f>
        <v>0.15182337606706803</v>
      </c>
      <c r="BH1328" s="54">
        <f t="shared" si="839"/>
        <v>41445.936695674849</v>
      </c>
      <c r="BI1328" s="34">
        <f t="shared" si="861"/>
        <v>269.42154915979802</v>
      </c>
      <c r="BJ1328" s="27">
        <f t="shared" si="840"/>
        <v>4795.7562932478822</v>
      </c>
      <c r="BK1328" s="34">
        <f t="shared" si="841"/>
        <v>560.08300864290879</v>
      </c>
      <c r="BL1328" s="27">
        <f t="shared" si="842"/>
        <v>105.37334562948172</v>
      </c>
      <c r="BM1328" s="34">
        <f t="shared" si="843"/>
        <v>1.1054421768707483</v>
      </c>
      <c r="BN1328" s="45">
        <f t="shared" si="844"/>
        <v>1349.9430121601865</v>
      </c>
      <c r="BO1328" s="45">
        <f t="shared" si="845"/>
        <v>98.346100245871938</v>
      </c>
      <c r="BP1328" s="66">
        <f t="shared" si="846"/>
        <v>6.6899688558714754</v>
      </c>
    </row>
    <row r="1329" spans="8:68">
      <c r="H1329" s="68">
        <v>1324</v>
      </c>
      <c r="I1329" s="31">
        <f>('Propiedades físicas'!$C$10*'Diseño reactor'!H1329)/1000</f>
        <v>1158.824752838163</v>
      </c>
      <c r="J1329" s="31">
        <f t="shared" si="823"/>
        <v>0.39350212263172391</v>
      </c>
      <c r="K1329" s="31">
        <f>(I1329*1000)/'Propiedades físicas'!$F$10</f>
        <v>7569.635943587411</v>
      </c>
      <c r="L1329" s="31">
        <f t="shared" si="824"/>
        <v>1081.37656336963</v>
      </c>
      <c r="M1329" s="31">
        <f t="shared" si="825"/>
        <v>6488.2593802177807</v>
      </c>
      <c r="N1329" s="31">
        <f t="shared" si="826"/>
        <v>0.81674967021875378</v>
      </c>
      <c r="O1329" s="32">
        <f t="shared" si="827"/>
        <v>4.9004980213125231</v>
      </c>
      <c r="P1329" s="33">
        <f t="shared" si="828"/>
        <v>0.60902969109966909</v>
      </c>
      <c r="Q1329" s="31">
        <f t="shared" si="829"/>
        <v>4.6265140340709685</v>
      </c>
      <c r="R1329" s="31">
        <f t="shared" si="830"/>
        <v>0.15489156510371502</v>
      </c>
      <c r="S1329" s="31">
        <f t="shared" si="831"/>
        <v>0.27398398724155437</v>
      </c>
      <c r="T1329" s="31">
        <f t="shared" si="832"/>
        <v>3.9392819908269684E-2</v>
      </c>
      <c r="U1329" s="31">
        <f t="shared" si="833"/>
        <v>1.3435594107099989E-2</v>
      </c>
      <c r="V1329" s="47">
        <f t="shared" si="847"/>
        <v>6.0311678147734226E-4</v>
      </c>
      <c r="W1329" s="31">
        <f t="shared" si="834"/>
        <v>0.2543251459941821</v>
      </c>
      <c r="X1329" s="34">
        <f>(S1329*H1329*'Propiedades físicas'!$F$5*60*24*365)/(1000000)</f>
        <v>56144.805232387531</v>
      </c>
      <c r="Y1329" s="34">
        <f>(U1329*H1329*'Propiedades físicas'!$F$7*60*24*365)/(1000000)</f>
        <v>861.01891030493937</v>
      </c>
      <c r="Z1329" s="31">
        <f t="shared" si="848"/>
        <v>806.35531101596189</v>
      </c>
      <c r="AA1329" s="31">
        <f t="shared" si="864"/>
        <v>6125.5045811099626</v>
      </c>
      <c r="AB1329" s="31">
        <f t="shared" si="865"/>
        <v>205.0764321973187</v>
      </c>
      <c r="AC1329" s="31">
        <f t="shared" si="866"/>
        <v>362.75479910781797</v>
      </c>
      <c r="AD1329" s="31">
        <f t="shared" si="863"/>
        <v>52.15609355854906</v>
      </c>
      <c r="AE1329" s="31">
        <f t="shared" si="852"/>
        <v>17.788726597800384</v>
      </c>
      <c r="AF1329" s="31">
        <f t="shared" si="853"/>
        <v>7569.635943587411</v>
      </c>
      <c r="AG1329" s="31">
        <f t="shared" si="854"/>
        <v>0.10652497914368825</v>
      </c>
      <c r="AH1329" s="31">
        <f t="shared" si="855"/>
        <v>0.80922049973871746</v>
      </c>
      <c r="AI1329" s="31">
        <f t="shared" si="855"/>
        <v>2.7091980872745728E-2</v>
      </c>
      <c r="AJ1329" s="31">
        <f t="shared" si="855"/>
        <v>4.7922357404139672E-2</v>
      </c>
      <c r="AK1329" s="31">
        <f t="shared" si="836"/>
        <v>6.8901719907326457E-3</v>
      </c>
      <c r="AL1329" s="31">
        <f t="shared" si="836"/>
        <v>2.3500108499762183E-3</v>
      </c>
      <c r="AM1329" s="31">
        <f t="shared" si="856"/>
        <v>1</v>
      </c>
      <c r="AN1329" s="31">
        <f>(Z1329*'Propiedades físicas'!$F$4)/1000</f>
        <v>709.09273340121661</v>
      </c>
      <c r="AO1329" s="31">
        <f>(AA1329*'Propiedades físicas'!$F$6)/1000</f>
        <v>196.2611667787632</v>
      </c>
      <c r="AP1329" s="31">
        <f>(AB1329*'Propiedades físicas'!$F$9)/1000</f>
        <v>126.52190484413576</v>
      </c>
      <c r="AQ1329" s="31">
        <f>(AC1329*'Propiedades físicas'!$F$5)/1000</f>
        <v>106.82040569327917</v>
      </c>
      <c r="AR1329" s="31">
        <f>(AD1329*'Propiedades físicas'!$F$8)/1000</f>
        <v>18.490378288376807</v>
      </c>
      <c r="AS1329" s="31">
        <f>(AE1329*'Propiedades físicas'!$F$7)/1000</f>
        <v>1.6381638323914374</v>
      </c>
      <c r="AT1329" s="31">
        <f t="shared" si="857"/>
        <v>1158.824752838163</v>
      </c>
      <c r="AU1329" s="31">
        <f t="shared" si="858"/>
        <v>0.61190678889497774</v>
      </c>
      <c r="AV1329" s="31">
        <f t="shared" si="862"/>
        <v>0.16936224938075023</v>
      </c>
      <c r="AW1329" s="31">
        <f t="shared" si="862"/>
        <v>0.10918122393766758</v>
      </c>
      <c r="AX1329" s="31">
        <f t="shared" si="862"/>
        <v>9.2179948203261489E-2</v>
      </c>
      <c r="AY1329" s="31">
        <f t="shared" si="859"/>
        <v>1.5956147159517139E-2</v>
      </c>
      <c r="AZ1329" s="31">
        <f t="shared" si="859"/>
        <v>1.413642423825768E-3</v>
      </c>
      <c r="BA1329" s="31">
        <f t="shared" si="860"/>
        <v>0.99999999999999989</v>
      </c>
      <c r="BB1329" s="34">
        <f>AU1329*'Propiedades físicas'!$C$4+'Diseño reactor'!AV1329*'Propiedades físicas'!$C$5+'Diseño reactor'!AW1329*'Propiedades físicas'!$C$8+'Diseño reactor'!AX1329*'Propiedades físicas'!$C$9+'Diseño reactor'!AY1329*'Propiedades físicas'!$C$7+'Diseño reactor'!AZ1329*'Propiedades físicas'!$C$6</f>
        <v>875.67559426212335</v>
      </c>
      <c r="BC1329" s="45">
        <f>AU1329*'Propiedades físicas'!$L$4+'Diseño reactor'!AV1329*'Propiedades físicas'!$L$5+'Diseño reactor'!AW1329*'Propiedades físicas'!$L$8+AX1329*'Propiedades físicas'!$L$9+'Diseño reactor'!AY1329*'Propiedades físicas'!$L$7+'Diseño reactor'!AZ1329*'Propiedades físicas'!$L$6</f>
        <v>2.0621179705293633</v>
      </c>
      <c r="BD1329" s="29">
        <f t="shared" si="837"/>
        <v>2.3006550809387658</v>
      </c>
      <c r="BE1329" s="58">
        <f t="shared" si="838"/>
        <v>42.168547176792885</v>
      </c>
      <c r="BF1329" s="30">
        <f>AU1329*'Propiedades físicas'!$I$4+'Diseño reactor'!AV1329*'Propiedades físicas'!$I$5+'Diseño reactor'!AW1329*'Propiedades físicas'!$I$8+'Diseño reactor'!AX1329*'Propiedades físicas'!$I$9+'Diseño reactor'!AY1329*'Propiedades físicas'!$I$7+'Diseño reactor'!AZ1329*'Propiedades físicas'!$I$6</f>
        <v>1.9837325395437665E-2</v>
      </c>
      <c r="BG1329" s="24">
        <f>AU1329*'Propiedades físicas'!$O$4+'Diseño reactor'!AV1329*'Propiedades físicas'!$O$5+'Diseño reactor'!AW1329*'Propiedades físicas'!$O$8+'Diseño reactor'!AX1329*'Propiedades físicas'!$O$9+'Diseño reactor'!AY1329*'Propiedades físicas'!$O$7+'Diseño reactor'!AZ1329*'Propiedades físicas'!$O$6</f>
        <v>0.15182737988616934</v>
      </c>
      <c r="BH1329" s="54">
        <f t="shared" si="839"/>
        <v>41445.208430818479</v>
      </c>
      <c r="BI1329" s="34">
        <f t="shared" si="861"/>
        <v>269.43035713215858</v>
      </c>
      <c r="BJ1329" s="27">
        <f t="shared" si="840"/>
        <v>4795.7523742110507</v>
      </c>
      <c r="BK1329" s="34">
        <f t="shared" si="841"/>
        <v>560.09732119949206</v>
      </c>
      <c r="BL1329" s="27">
        <f t="shared" si="842"/>
        <v>105.37385222920693</v>
      </c>
      <c r="BM1329" s="34">
        <f t="shared" si="843"/>
        <v>1.1054421768707483</v>
      </c>
      <c r="BN1329" s="45">
        <f t="shared" si="844"/>
        <v>1351.1081321237739</v>
      </c>
      <c r="BO1329" s="45">
        <f t="shared" si="845"/>
        <v>98.363714126538866</v>
      </c>
      <c r="BP1329" s="66">
        <f t="shared" si="846"/>
        <v>6.6899633419828515</v>
      </c>
    </row>
    <row r="1330" spans="8:68">
      <c r="H1330" s="68">
        <v>1325</v>
      </c>
      <c r="I1330" s="31">
        <f>('Propiedades físicas'!$C$10*'Diseño reactor'!H1330)/1000</f>
        <v>1159.6999981197625</v>
      </c>
      <c r="J1330" s="31">
        <f t="shared" si="823"/>
        <v>0.39320513989766237</v>
      </c>
      <c r="K1330" s="31">
        <f>(I1330*1000)/'Propiedades físicas'!$F$10</f>
        <v>7575.3531912789413</v>
      </c>
      <c r="L1330" s="31">
        <f t="shared" si="824"/>
        <v>1082.1933130398486</v>
      </c>
      <c r="M1330" s="31">
        <f t="shared" si="825"/>
        <v>6493.159878239092</v>
      </c>
      <c r="N1330" s="31">
        <f t="shared" si="826"/>
        <v>0.81674967021875367</v>
      </c>
      <c r="O1330" s="32">
        <f t="shared" si="827"/>
        <v>4.9004980213125222</v>
      </c>
      <c r="P1330" s="33">
        <f t="shared" si="828"/>
        <v>0.6091466128364551</v>
      </c>
      <c r="Q1330" s="31">
        <f t="shared" si="829"/>
        <v>4.6267130865199055</v>
      </c>
      <c r="R1330" s="31">
        <f t="shared" si="830"/>
        <v>0.15483409890456265</v>
      </c>
      <c r="S1330" s="31">
        <f t="shared" si="831"/>
        <v>0.27378493479261701</v>
      </c>
      <c r="T1330" s="31">
        <f t="shared" si="832"/>
        <v>3.9356039545153577E-2</v>
      </c>
      <c r="U1330" s="31">
        <f t="shared" si="833"/>
        <v>1.3412918932582401E-2</v>
      </c>
      <c r="V1330" s="47">
        <f t="shared" si="847"/>
        <v>6.0323256805163512E-4</v>
      </c>
      <c r="W1330" s="31">
        <f t="shared" si="834"/>
        <v>0.2541819910704039</v>
      </c>
      <c r="X1330" s="34">
        <f>(S1330*H1330*'Propiedades físicas'!$F$5*60*24*365)/(1000000)</f>
        <v>56146.390033768148</v>
      </c>
      <c r="Y1330" s="34">
        <f>(U1330*H1330*'Propiedades físicas'!$F$7*60*24*365)/(1000000)</f>
        <v>860.21499252894409</v>
      </c>
      <c r="Z1330" s="31">
        <f t="shared" si="848"/>
        <v>807.11926200830305</v>
      </c>
      <c r="AA1330" s="31">
        <f t="shared" si="864"/>
        <v>6130.3948396388751</v>
      </c>
      <c r="AB1330" s="31">
        <f t="shared" si="865"/>
        <v>205.1551810485455</v>
      </c>
      <c r="AC1330" s="31">
        <f t="shared" si="866"/>
        <v>362.76503860021751</v>
      </c>
      <c r="AD1330" s="31">
        <f t="shared" si="863"/>
        <v>52.146752397328491</v>
      </c>
      <c r="AE1330" s="31">
        <f t="shared" si="852"/>
        <v>17.772117585671683</v>
      </c>
      <c r="AF1330" s="31">
        <f t="shared" si="853"/>
        <v>7575.3531912789413</v>
      </c>
      <c r="AG1330" s="31">
        <f t="shared" si="854"/>
        <v>0.10654542984708515</v>
      </c>
      <c r="AH1330" s="31">
        <f t="shared" si="855"/>
        <v>0.80925531587047828</v>
      </c>
      <c r="AI1330" s="31">
        <f t="shared" si="855"/>
        <v>2.7081929497984148E-2</v>
      </c>
      <c r="AJ1330" s="31">
        <f t="shared" si="855"/>
        <v>4.7887541272378903E-2</v>
      </c>
      <c r="AK1330" s="31">
        <f t="shared" si="836"/>
        <v>6.8837387618259143E-3</v>
      </c>
      <c r="AL1330" s="31">
        <f t="shared" si="836"/>
        <v>2.346044750247642E-3</v>
      </c>
      <c r="AM1330" s="31">
        <f t="shared" si="856"/>
        <v>1</v>
      </c>
      <c r="AN1330" s="31">
        <f>(Z1330*'Propiedades físicas'!$F$4)/1000</f>
        <v>709.76453662486153</v>
      </c>
      <c r="AO1330" s="31">
        <f>(AA1330*'Propiedades físicas'!$F$6)/1000</f>
        <v>196.41785066202957</v>
      </c>
      <c r="AP1330" s="31">
        <f>(AB1330*'Propiedades físicas'!$F$9)/1000</f>
        <v>126.57048894790013</v>
      </c>
      <c r="AQ1330" s="31">
        <f>(AC1330*'Propiedades físicas'!$F$5)/1000</f>
        <v>106.82342091660607</v>
      </c>
      <c r="AR1330" s="31">
        <f>(AD1330*'Propiedades físicas'!$F$8)/1000</f>
        <v>18.48706665990089</v>
      </c>
      <c r="AS1330" s="31">
        <f>(AE1330*'Propiedades físicas'!$F$7)/1000</f>
        <v>1.6366343084645054</v>
      </c>
      <c r="AT1330" s="31">
        <f t="shared" si="857"/>
        <v>1159.6999981197625</v>
      </c>
      <c r="AU1330" s="31">
        <f t="shared" si="858"/>
        <v>0.61202426297802237</v>
      </c>
      <c r="AV1330" s="31">
        <f t="shared" si="862"/>
        <v>0.16936953607009098</v>
      </c>
      <c r="AW1330" s="31">
        <f t="shared" si="862"/>
        <v>0.10914071669665482</v>
      </c>
      <c r="AX1330" s="31">
        <f t="shared" si="862"/>
        <v>9.2112978433905618E-2</v>
      </c>
      <c r="AY1330" s="31">
        <f t="shared" si="859"/>
        <v>1.594124919364855E-2</v>
      </c>
      <c r="AZ1330" s="31">
        <f t="shared" si="859"/>
        <v>1.4112566276778503E-3</v>
      </c>
      <c r="BA1330" s="31">
        <f t="shared" si="860"/>
        <v>1.0000000000000002</v>
      </c>
      <c r="BB1330" s="34">
        <f>AU1330*'Propiedades físicas'!$C$4+'Diseño reactor'!AV1330*'Propiedades físicas'!$C$5+'Diseño reactor'!AW1330*'Propiedades físicas'!$C$8+'Diseño reactor'!AX1330*'Propiedades físicas'!$C$9+'Diseño reactor'!AY1330*'Propiedades físicas'!$C$7+'Diseño reactor'!AZ1330*'Propiedades físicas'!$C$6</f>
        <v>875.67487405061343</v>
      </c>
      <c r="BC1330" s="45">
        <f>AU1330*'Propiedades físicas'!$L$4+'Diseño reactor'!AV1330*'Propiedades físicas'!$L$5+'Diseño reactor'!AW1330*'Propiedades físicas'!$L$8+AX1330*'Propiedades físicas'!$L$9+'Diseño reactor'!AY1330*'Propiedades físicas'!$L$7+'Diseño reactor'!AZ1330*'Propiedades físicas'!$L$6</f>
        <v>2.0622051251485631</v>
      </c>
      <c r="BD1330" s="29">
        <f t="shared" si="837"/>
        <v>2.2992647983224499</v>
      </c>
      <c r="BE1330" s="58">
        <f t="shared" si="838"/>
        <v>42.167023092921326</v>
      </c>
      <c r="BF1330" s="30">
        <f>AU1330*'Propiedades físicas'!$I$4+'Diseño reactor'!AV1330*'Propiedades físicas'!$I$5+'Diseño reactor'!AW1330*'Propiedades físicas'!$I$8+'Diseño reactor'!AX1330*'Propiedades físicas'!$I$9+'Diseño reactor'!AY1330*'Propiedades físicas'!$I$7+'Diseño reactor'!AZ1330*'Propiedades físicas'!$I$6</f>
        <v>1.983765691340893E-2</v>
      </c>
      <c r="BG1330" s="24">
        <f>AU1330*'Propiedades físicas'!$O$4+'Diseño reactor'!AV1330*'Propiedades físicas'!$O$5+'Diseño reactor'!AW1330*'Propiedades físicas'!$O$8+'Diseño reactor'!AX1330*'Propiedades físicas'!$O$9+'Diseño reactor'!AY1330*'Propiedades físicas'!$O$7+'Diseño reactor'!AZ1330*'Propiedades físicas'!$O$6</f>
        <v>0.15183137941778022</v>
      </c>
      <c r="BH1330" s="54">
        <f t="shared" si="839"/>
        <v>41444.481730580395</v>
      </c>
      <c r="BI1330" s="34">
        <f t="shared" si="861"/>
        <v>269.43914963193725</v>
      </c>
      <c r="BJ1330" s="27">
        <f t="shared" si="840"/>
        <v>4795.7484813828632</v>
      </c>
      <c r="BK1330" s="34">
        <f t="shared" si="841"/>
        <v>560.111620976219</v>
      </c>
      <c r="BL1330" s="27">
        <f t="shared" si="842"/>
        <v>105.37435835559164</v>
      </c>
      <c r="BM1330" s="34">
        <f t="shared" si="843"/>
        <v>1.1054421768707483</v>
      </c>
      <c r="BN1330" s="45">
        <f t="shared" si="844"/>
        <v>1352.273318269539</v>
      </c>
      <c r="BO1330" s="45">
        <f t="shared" si="845"/>
        <v>98.381308183578469</v>
      </c>
      <c r="BP1330" s="66">
        <f t="shared" si="846"/>
        <v>6.6899578397299262</v>
      </c>
    </row>
    <row r="1331" spans="8:68">
      <c r="H1331" s="68">
        <v>1326</v>
      </c>
      <c r="I1331" s="31">
        <f>('Propiedades físicas'!$C$10*'Diseño reactor'!H1331)/1000</f>
        <v>1160.5752434013625</v>
      </c>
      <c r="J1331" s="31">
        <f t="shared" si="823"/>
        <v>0.39290860510135939</v>
      </c>
      <c r="K1331" s="31">
        <f>(I1331*1000)/'Propiedades físicas'!$F$10</f>
        <v>7581.0704389704733</v>
      </c>
      <c r="L1331" s="31">
        <f t="shared" si="824"/>
        <v>1083.0100627100676</v>
      </c>
      <c r="M1331" s="31">
        <f t="shared" si="825"/>
        <v>6498.0603762604051</v>
      </c>
      <c r="N1331" s="31">
        <f t="shared" si="826"/>
        <v>0.81674967021875389</v>
      </c>
      <c r="O1331" s="32">
        <f t="shared" si="827"/>
        <v>4.9004980213125231</v>
      </c>
      <c r="P1331" s="33">
        <f t="shared" si="828"/>
        <v>0.60926340302112048</v>
      </c>
      <c r="Q1331" s="31">
        <f t="shared" si="829"/>
        <v>4.6269118561058384</v>
      </c>
      <c r="R1331" s="31">
        <f t="shared" si="830"/>
        <v>0.15477666394296993</v>
      </c>
      <c r="S1331" s="31">
        <f t="shared" si="831"/>
        <v>0.27358616520668477</v>
      </c>
      <c r="T1331" s="31">
        <f t="shared" si="832"/>
        <v>3.9319308500275367E-2</v>
      </c>
      <c r="U1331" s="31">
        <f t="shared" si="833"/>
        <v>1.3390294754388028E-2</v>
      </c>
      <c r="V1331" s="47">
        <f t="shared" si="847"/>
        <v>6.0334822435101256E-4</v>
      </c>
      <c r="W1331" s="31">
        <f t="shared" si="834"/>
        <v>0.2540389972144847</v>
      </c>
      <c r="X1331" s="34">
        <f>(S1331*H1331*'Propiedades físicas'!$F$5*60*24*365)/(1000000)</f>
        <v>56147.971270940572</v>
      </c>
      <c r="Y1331" s="34">
        <f>(U1331*H1331*'Propiedades físicas'!$F$7*60*24*365)/(1000000)</f>
        <v>859.41215271425074</v>
      </c>
      <c r="Z1331" s="31">
        <f t="shared" si="848"/>
        <v>807.88327240600574</v>
      </c>
      <c r="AA1331" s="31">
        <f t="shared" si="864"/>
        <v>6135.2851211963416</v>
      </c>
      <c r="AB1331" s="31">
        <f t="shared" si="865"/>
        <v>205.23385638837814</v>
      </c>
      <c r="AC1331" s="31">
        <f t="shared" si="866"/>
        <v>362.77525506406403</v>
      </c>
      <c r="AD1331" s="31">
        <f t="shared" si="863"/>
        <v>52.137403071365135</v>
      </c>
      <c r="AE1331" s="31">
        <f t="shared" si="852"/>
        <v>17.755530844318525</v>
      </c>
      <c r="AF1331" s="31">
        <f t="shared" si="853"/>
        <v>7581.0704389704733</v>
      </c>
      <c r="AG1331" s="31">
        <f t="shared" si="854"/>
        <v>0.10656585754078789</v>
      </c>
      <c r="AH1331" s="31">
        <f t="shared" si="855"/>
        <v>0.80929008252685852</v>
      </c>
      <c r="AI1331" s="31">
        <f t="shared" si="855"/>
        <v>2.7071883586963396E-2</v>
      </c>
      <c r="AJ1331" s="31">
        <f t="shared" si="855"/>
        <v>4.7852774615998656E-2</v>
      </c>
      <c r="AK1331" s="31">
        <f t="shared" si="836"/>
        <v>6.8773141591394462E-3</v>
      </c>
      <c r="AL1331" s="31">
        <f t="shared" si="836"/>
        <v>2.3420875702521195E-3</v>
      </c>
      <c r="AM1331" s="31">
        <f t="shared" si="856"/>
        <v>1</v>
      </c>
      <c r="AN1331" s="31">
        <f>(Z1331*'Propiedades físicas'!$F$4)/1000</f>
        <v>710.43639208839329</v>
      </c>
      <c r="AO1331" s="31">
        <f>(AA1331*'Propiedades físicas'!$F$6)/1000</f>
        <v>196.57453528313076</v>
      </c>
      <c r="AP1331" s="31">
        <f>(AB1331*'Propiedades físicas'!$F$9)/1000</f>
        <v>126.61902769880987</v>
      </c>
      <c r="AQ1331" s="31">
        <f>(AC1331*'Propiedades físicas'!$F$5)/1000</f>
        <v>106.82642935871495</v>
      </c>
      <c r="AR1331" s="31">
        <f>(AD1331*'Propiedades físicas'!$F$8)/1000</f>
        <v>18.48375213686036</v>
      </c>
      <c r="AS1331" s="31">
        <f>(AE1331*'Propiedades físicas'!$F$7)/1000</f>
        <v>1.6351068354532929</v>
      </c>
      <c r="AT1331" s="31">
        <f t="shared" si="857"/>
        <v>1160.5752434013625</v>
      </c>
      <c r="AU1331" s="31">
        <f t="shared" si="858"/>
        <v>0.6121416048874847</v>
      </c>
      <c r="AV1331" s="31">
        <f t="shared" si="862"/>
        <v>0.16937681240469926</v>
      </c>
      <c r="AW1331" s="31">
        <f t="shared" si="862"/>
        <v>0.1091002314746267</v>
      </c>
      <c r="AX1331" s="31">
        <f t="shared" si="862"/>
        <v>9.2046103831779816E-2</v>
      </c>
      <c r="AY1331" s="31">
        <f t="shared" si="859"/>
        <v>1.59263712042392E-2</v>
      </c>
      <c r="AZ1331" s="31">
        <f t="shared" si="859"/>
        <v>1.408876197170288E-3</v>
      </c>
      <c r="BA1331" s="31">
        <f t="shared" si="860"/>
        <v>1</v>
      </c>
      <c r="BB1331" s="34">
        <f>AU1331*'Propiedades físicas'!$C$4+'Diseño reactor'!AV1331*'Propiedades físicas'!$C$5+'Diseño reactor'!AW1331*'Propiedades físicas'!$C$8+'Diseño reactor'!AX1331*'Propiedades físicas'!$C$9+'Diseño reactor'!AY1331*'Propiedades físicas'!$C$7+'Diseño reactor'!AZ1331*'Propiedades físicas'!$C$6</f>
        <v>875.67415535808721</v>
      </c>
      <c r="BC1331" s="45">
        <f>AU1331*'Propiedades físicas'!$L$4+'Diseño reactor'!AV1331*'Propiedades físicas'!$L$5+'Diseño reactor'!AW1331*'Propiedades físicas'!$L$8+AX1331*'Propiedades físicas'!$L$9+'Diseño reactor'!AY1331*'Propiedades físicas'!$L$7+'Diseño reactor'!AZ1331*'Propiedades físicas'!$L$6</f>
        <v>2.0622921769765763</v>
      </c>
      <c r="BD1331" s="29">
        <f t="shared" si="837"/>
        <v>2.297876198554242</v>
      </c>
      <c r="BE1331" s="58">
        <f t="shared" si="838"/>
        <v>42.16550090266351</v>
      </c>
      <c r="BF1331" s="30">
        <f>AU1331*'Propiedades físicas'!$I$4+'Diseño reactor'!AV1331*'Propiedades físicas'!$I$5+'Diseño reactor'!AW1331*'Propiedades físicas'!$I$8+'Diseño reactor'!AX1331*'Propiedades físicas'!$I$9+'Diseño reactor'!AY1331*'Propiedades físicas'!$I$7+'Diseño reactor'!AZ1331*'Propiedades físicas'!$I$6</f>
        <v>1.9837987730471934E-2</v>
      </c>
      <c r="BG1331" s="24">
        <f>AU1331*'Propiedades físicas'!$O$4+'Diseño reactor'!AV1331*'Propiedades físicas'!$O$5+'Diseño reactor'!AW1331*'Propiedades físicas'!$O$8+'Diseño reactor'!AX1331*'Propiedades físicas'!$O$9+'Diseño reactor'!AY1331*'Propiedades físicas'!$O$7+'Diseño reactor'!AZ1331*'Propiedades físicas'!$O$6</f>
        <v>0.15183537466843464</v>
      </c>
      <c r="BH1331" s="54">
        <f t="shared" si="839"/>
        <v>41443.756590795725</v>
      </c>
      <c r="BI1331" s="34">
        <f t="shared" si="861"/>
        <v>269.44792669593085</v>
      </c>
      <c r="BJ1331" s="27">
        <f t="shared" si="840"/>
        <v>4795.7446146756756</v>
      </c>
      <c r="BK1331" s="34">
        <f t="shared" si="841"/>
        <v>560.12590798723761</v>
      </c>
      <c r="BL1331" s="27">
        <f t="shared" si="842"/>
        <v>105.37486400919414</v>
      </c>
      <c r="BM1331" s="34">
        <f t="shared" si="843"/>
        <v>1.1054421768707483</v>
      </c>
      <c r="BN1331" s="45">
        <f t="shared" si="844"/>
        <v>1353.4385704814135</v>
      </c>
      <c r="BO1331" s="45">
        <f t="shared" si="845"/>
        <v>98.398882450435607</v>
      </c>
      <c r="BP1331" s="66">
        <f t="shared" si="846"/>
        <v>6.6899523490816941</v>
      </c>
    </row>
    <row r="1332" spans="8:68">
      <c r="H1332" s="68">
        <v>1327</v>
      </c>
      <c r="I1332" s="31">
        <f>('Propiedades físicas'!$C$10*'Diseño reactor'!H1332)/1000</f>
        <v>1161.4504886829625</v>
      </c>
      <c r="J1332" s="31">
        <f t="shared" si="823"/>
        <v>0.39261251723014506</v>
      </c>
      <c r="K1332" s="31">
        <f>(I1332*1000)/'Propiedades físicas'!$F$10</f>
        <v>7586.7876866620054</v>
      </c>
      <c r="L1332" s="31">
        <f t="shared" si="824"/>
        <v>1083.8268123802864</v>
      </c>
      <c r="M1332" s="31">
        <f t="shared" si="825"/>
        <v>6502.9608742817181</v>
      </c>
      <c r="N1332" s="31">
        <f t="shared" si="826"/>
        <v>0.81674967021875389</v>
      </c>
      <c r="O1332" s="32">
        <f t="shared" si="827"/>
        <v>4.9004980213125231</v>
      </c>
      <c r="P1332" s="33">
        <f t="shared" si="828"/>
        <v>0.60938006187556015</v>
      </c>
      <c r="Q1332" s="31">
        <f t="shared" si="829"/>
        <v>4.6271103434194858</v>
      </c>
      <c r="R1332" s="31">
        <f t="shared" si="830"/>
        <v>0.15471926022258525</v>
      </c>
      <c r="S1332" s="31">
        <f t="shared" si="831"/>
        <v>0.27338767789303664</v>
      </c>
      <c r="T1332" s="31">
        <f t="shared" si="832"/>
        <v>3.9282626691374049E-2</v>
      </c>
      <c r="U1332" s="31">
        <f t="shared" si="833"/>
        <v>1.3367721429234421E-2</v>
      </c>
      <c r="V1332" s="47">
        <f t="shared" si="847"/>
        <v>6.0346375059521493E-4</v>
      </c>
      <c r="W1332" s="31">
        <f t="shared" si="834"/>
        <v>0.25389616415474392</v>
      </c>
      <c r="X1332" s="34">
        <f>(S1332*H1332*'Propiedades físicas'!$F$5*60*24*365)/(1000000)</f>
        <v>56149.548953918988</v>
      </c>
      <c r="Y1332" s="34">
        <f>(U1332*H1332*'Propiedades físicas'!$F$7*60*24*365)/(1000000)</f>
        <v>858.61038906286024</v>
      </c>
      <c r="Z1332" s="31">
        <f t="shared" si="848"/>
        <v>808.64734210886832</v>
      </c>
      <c r="AA1332" s="31">
        <f t="shared" si="864"/>
        <v>6140.1754257176581</v>
      </c>
      <c r="AB1332" s="31">
        <f t="shared" si="865"/>
        <v>205.31245831537063</v>
      </c>
      <c r="AC1332" s="31">
        <f t="shared" si="866"/>
        <v>362.78544856405961</v>
      </c>
      <c r="AD1332" s="31">
        <f t="shared" si="863"/>
        <v>52.128045619453367</v>
      </c>
      <c r="AE1332" s="31">
        <f t="shared" si="852"/>
        <v>17.738966336594078</v>
      </c>
      <c r="AF1332" s="31">
        <f t="shared" si="853"/>
        <v>7586.7876866620036</v>
      </c>
      <c r="AG1332" s="31">
        <f t="shared" si="854"/>
        <v>0.10658626226360803</v>
      </c>
      <c r="AH1332" s="31">
        <f t="shared" si="855"/>
        <v>0.80932479981118088</v>
      </c>
      <c r="AI1332" s="31">
        <f t="shared" si="855"/>
        <v>2.7061843140321614E-2</v>
      </c>
      <c r="AJ1332" s="31">
        <f t="shared" si="855"/>
        <v>4.7818057331676316E-2</v>
      </c>
      <c r="AK1332" s="31">
        <f t="shared" si="836"/>
        <v>6.8708981682850286E-3</v>
      </c>
      <c r="AL1332" s="31">
        <f t="shared" si="836"/>
        <v>2.3381392849282142E-3</v>
      </c>
      <c r="AM1332" s="31">
        <f t="shared" si="856"/>
        <v>1</v>
      </c>
      <c r="AN1332" s="31">
        <f>(Z1332*'Propiedades físicas'!$F$4)/1000</f>
        <v>711.10829970369662</v>
      </c>
      <c r="AO1332" s="31">
        <f>(AA1332*'Propiedades físicas'!$F$6)/1000</f>
        <v>196.73122063999375</v>
      </c>
      <c r="AP1332" s="31">
        <f>(AB1332*'Propiedades físicas'!$F$9)/1000</f>
        <v>126.66752115766791</v>
      </c>
      <c r="AQ1332" s="31">
        <f>(AC1332*'Propiedades físicas'!$F$5)/1000</f>
        <v>106.82943103865864</v>
      </c>
      <c r="AR1332" s="31">
        <f>(AD1332*'Propiedades físicas'!$F$8)/1000</f>
        <v>18.4804347330086</v>
      </c>
      <c r="AS1332" s="31">
        <f>(AE1332*'Propiedades físicas'!$F$7)/1000</f>
        <v>1.6335814099369488</v>
      </c>
      <c r="AT1332" s="31">
        <f t="shared" si="857"/>
        <v>1161.4504886829625</v>
      </c>
      <c r="AU1332" s="31">
        <f t="shared" si="858"/>
        <v>0.61225881484630862</v>
      </c>
      <c r="AV1332" s="31">
        <f t="shared" si="862"/>
        <v>0.1693840784061996</v>
      </c>
      <c r="AW1332" s="31">
        <f t="shared" si="862"/>
        <v>0.10905976827415494</v>
      </c>
      <c r="AX1332" s="31">
        <f t="shared" si="862"/>
        <v>9.1979324198140255E-2</v>
      </c>
      <c r="AY1332" s="31">
        <f t="shared" si="859"/>
        <v>1.5911513157969102E-2</v>
      </c>
      <c r="AZ1332" s="31">
        <f t="shared" si="859"/>
        <v>1.4065011172274451E-3</v>
      </c>
      <c r="BA1332" s="31">
        <f t="shared" si="860"/>
        <v>1</v>
      </c>
      <c r="BB1332" s="34">
        <f>AU1332*'Propiedades físicas'!$C$4+'Diseño reactor'!AV1332*'Propiedades físicas'!$C$5+'Diseño reactor'!AW1332*'Propiedades físicas'!$C$8+'Diseño reactor'!AX1332*'Propiedades físicas'!$C$9+'Diseño reactor'!AY1332*'Propiedades físicas'!$C$7+'Diseño reactor'!AZ1332*'Propiedades físicas'!$C$6</f>
        <v>875.6734381804996</v>
      </c>
      <c r="BC1332" s="45">
        <f>AU1332*'Propiedades físicas'!$L$4+'Diseño reactor'!AV1332*'Propiedades físicas'!$L$5+'Diseño reactor'!AW1332*'Propiedades físicas'!$L$8+AX1332*'Propiedades físicas'!$L$9+'Diseño reactor'!AY1332*'Propiedades físicas'!$L$7+'Diseño reactor'!AZ1332*'Propiedades físicas'!$L$6</f>
        <v>2.0623791261927944</v>
      </c>
      <c r="BD1332" s="29">
        <f t="shared" si="837"/>
        <v>2.296489278577214</v>
      </c>
      <c r="BE1332" s="58">
        <f t="shared" si="838"/>
        <v>42.163980602469252</v>
      </c>
      <c r="BF1332" s="30">
        <f>AU1332*'Propiedades físicas'!$I$4+'Diseño reactor'!AV1332*'Propiedades físicas'!$I$5+'Diseño reactor'!AW1332*'Propiedades físicas'!$I$8+'Diseño reactor'!AX1332*'Propiedades físicas'!$I$9+'Diseño reactor'!AY1332*'Propiedades físicas'!$I$7+'Diseño reactor'!AZ1332*'Propiedades físicas'!$I$6</f>
        <v>1.9838317848448129E-2</v>
      </c>
      <c r="BG1332" s="24">
        <f>AU1332*'Propiedades físicas'!$O$4+'Diseño reactor'!AV1332*'Propiedades físicas'!$O$5+'Diseño reactor'!AW1332*'Propiedades físicas'!$O$8+'Diseño reactor'!AX1332*'Propiedades físicas'!$O$9+'Diseño reactor'!AY1332*'Propiedades físicas'!$O$7+'Diseño reactor'!AZ1332*'Propiedades físicas'!$O$6</f>
        <v>0.1518393656446545</v>
      </c>
      <c r="BH1332" s="54">
        <f t="shared" si="839"/>
        <v>41443.033007312995</v>
      </c>
      <c r="BI1332" s="34">
        <f t="shared" si="861"/>
        <v>269.45668836082729</v>
      </c>
      <c r="BJ1332" s="27">
        <f t="shared" si="840"/>
        <v>4795.7407740021572</v>
      </c>
      <c r="BK1332" s="34">
        <f t="shared" si="841"/>
        <v>560.14018224668609</v>
      </c>
      <c r="BL1332" s="27">
        <f t="shared" si="842"/>
        <v>105.37536919057226</v>
      </c>
      <c r="BM1332" s="34">
        <f t="shared" si="843"/>
        <v>1.1054421768707483</v>
      </c>
      <c r="BN1332" s="45">
        <f t="shared" si="844"/>
        <v>1354.6038886436006</v>
      </c>
      <c r="BO1332" s="45">
        <f t="shared" si="845"/>
        <v>98.416436960479913</v>
      </c>
      <c r="BP1332" s="66">
        <f t="shared" si="846"/>
        <v>6.6899468700072484</v>
      </c>
    </row>
    <row r="1333" spans="8:68">
      <c r="H1333" s="68">
        <v>1328</v>
      </c>
      <c r="I1333" s="31">
        <f>('Propiedades físicas'!$C$10*'Diseño reactor'!H1333)/1000</f>
        <v>1162.3257339645622</v>
      </c>
      <c r="J1333" s="31">
        <f t="shared" si="823"/>
        <v>0.39231687527439951</v>
      </c>
      <c r="K1333" s="31">
        <f>(I1333*1000)/'Propiedades físicas'!$F$10</f>
        <v>7592.5049343535356</v>
      </c>
      <c r="L1333" s="31">
        <f t="shared" si="824"/>
        <v>1084.6435620505051</v>
      </c>
      <c r="M1333" s="31">
        <f t="shared" si="825"/>
        <v>6507.8613723030303</v>
      </c>
      <c r="N1333" s="31">
        <f t="shared" si="826"/>
        <v>0.81674967021875389</v>
      </c>
      <c r="O1333" s="32">
        <f t="shared" si="827"/>
        <v>4.9004980213125231</v>
      </c>
      <c r="P1333" s="33">
        <f t="shared" si="828"/>
        <v>0.60949658962117026</v>
      </c>
      <c r="Q1333" s="31">
        <f t="shared" si="829"/>
        <v>4.6273085490499559</v>
      </c>
      <c r="R1333" s="31">
        <f t="shared" si="830"/>
        <v>0.15466188774692236</v>
      </c>
      <c r="S1333" s="31">
        <f t="shared" si="831"/>
        <v>0.27318947226256685</v>
      </c>
      <c r="T1333" s="31">
        <f t="shared" si="832"/>
        <v>3.9245994036339327E-2</v>
      </c>
      <c r="U1333" s="31">
        <f t="shared" si="833"/>
        <v>1.334519881432196E-2</v>
      </c>
      <c r="V1333" s="47">
        <f t="shared" si="847"/>
        <v>6.0357914700348906E-4</v>
      </c>
      <c r="W1333" s="31">
        <f t="shared" si="834"/>
        <v>0.25375349162011174</v>
      </c>
      <c r="X1333" s="34">
        <f>(S1333*H1333*'Propiedades físicas'!$F$5*60*24*365)/(1000000)</f>
        <v>56151.123092683862</v>
      </c>
      <c r="Y1333" s="34">
        <f>(U1333*H1333*'Propiedades físicas'!$F$7*60*24*365)/(1000000)</f>
        <v>857.80969978006658</v>
      </c>
      <c r="Z1333" s="31">
        <f t="shared" si="848"/>
        <v>809.41147101691411</v>
      </c>
      <c r="AA1333" s="31">
        <f t="shared" si="864"/>
        <v>6145.0657531383413</v>
      </c>
      <c r="AB1333" s="31">
        <f t="shared" si="865"/>
        <v>205.39098692791288</v>
      </c>
      <c r="AC1333" s="31">
        <f t="shared" si="866"/>
        <v>362.79561916468879</v>
      </c>
      <c r="AD1333" s="31">
        <f t="shared" si="863"/>
        <v>52.118680080258628</v>
      </c>
      <c r="AE1333" s="31">
        <f t="shared" si="852"/>
        <v>17.722424025419564</v>
      </c>
      <c r="AF1333" s="31">
        <f t="shared" si="853"/>
        <v>7592.5049343535366</v>
      </c>
      <c r="AG1333" s="31">
        <f t="shared" si="854"/>
        <v>0.10660664405426974</v>
      </c>
      <c r="AH1333" s="31">
        <f t="shared" si="855"/>
        <v>0.80935946782648516</v>
      </c>
      <c r="AI1333" s="31">
        <f t="shared" si="855"/>
        <v>2.7051808158673377E-2</v>
      </c>
      <c r="AJ1333" s="31">
        <f t="shared" si="855"/>
        <v>4.7783389316371778E-2</v>
      </c>
      <c r="AK1333" s="31">
        <f t="shared" si="836"/>
        <v>6.8644907749007963E-3</v>
      </c>
      <c r="AL1333" s="31">
        <f t="shared" si="836"/>
        <v>2.3341998692989374E-3</v>
      </c>
      <c r="AM1333" s="31">
        <f t="shared" si="856"/>
        <v>0.99999999999999989</v>
      </c>
      <c r="AN1333" s="31">
        <f>(Z1333*'Propiedades físicas'!$F$4)/1000</f>
        <v>711.78025938285384</v>
      </c>
      <c r="AO1333" s="31">
        <f>(AA1333*'Propiedades físicas'!$F$6)/1000</f>
        <v>196.88790673055243</v>
      </c>
      <c r="AP1333" s="31">
        <f>(AB1333*'Propiedades físicas'!$F$9)/1000</f>
        <v>126.71596938517584</v>
      </c>
      <c r="AQ1333" s="31">
        <f>(AC1333*'Propiedades físicas'!$F$5)/1000</f>
        <v>106.83242597542591</v>
      </c>
      <c r="AR1333" s="31">
        <f>(AD1333*'Propiedades físicas'!$F$8)/1000</f>
        <v>18.477114462053283</v>
      </c>
      <c r="AS1333" s="31">
        <f>(AE1333*'Propiedades físicas'!$F$7)/1000</f>
        <v>1.6320580285008877</v>
      </c>
      <c r="AT1333" s="31">
        <f t="shared" si="857"/>
        <v>1162.3257339645622</v>
      </c>
      <c r="AU1333" s="31">
        <f t="shared" si="858"/>
        <v>0.61237589307693596</v>
      </c>
      <c r="AV1333" s="31">
        <f t="shared" si="862"/>
        <v>0.16939133409615731</v>
      </c>
      <c r="AW1333" s="31">
        <f t="shared" si="862"/>
        <v>0.10901932709771635</v>
      </c>
      <c r="AX1333" s="31">
        <f t="shared" si="862"/>
        <v>9.1912639334786578E-2</v>
      </c>
      <c r="AY1333" s="31">
        <f t="shared" si="859"/>
        <v>1.58966750215793E-2</v>
      </c>
      <c r="AZ1333" s="31">
        <f t="shared" si="859"/>
        <v>1.4041313728244847E-3</v>
      </c>
      <c r="BA1333" s="31">
        <f t="shared" si="860"/>
        <v>1</v>
      </c>
      <c r="BB1333" s="34">
        <f>AU1333*'Propiedades físicas'!$C$4+'Diseño reactor'!AV1333*'Propiedades físicas'!$C$5+'Diseño reactor'!AW1333*'Propiedades físicas'!$C$8+'Diseño reactor'!AX1333*'Propiedades físicas'!$C$9+'Diseño reactor'!AY1333*'Propiedades físicas'!$C$7+'Diseño reactor'!AZ1333*'Propiedades físicas'!$C$6</f>
        <v>875.67272251381917</v>
      </c>
      <c r="BC1333" s="45">
        <f>AU1333*'Propiedades físicas'!$L$4+'Diseño reactor'!AV1333*'Propiedades físicas'!$L$5+'Diseño reactor'!AW1333*'Propiedades físicas'!$L$8+AX1333*'Propiedades físicas'!$L$9+'Diseño reactor'!AY1333*'Propiedades físicas'!$L$7+'Diseño reactor'!AZ1333*'Propiedades físicas'!$L$6</f>
        <v>2.062465972976196</v>
      </c>
      <c r="BD1333" s="29">
        <f t="shared" si="837"/>
        <v>2.2951040353418417</v>
      </c>
      <c r="BE1333" s="58">
        <f t="shared" si="838"/>
        <v>42.162462188797313</v>
      </c>
      <c r="BF1333" s="30">
        <f>AU1333*'Propiedades físicas'!$I$4+'Diseño reactor'!AV1333*'Propiedades físicas'!$I$5+'Diseño reactor'!AW1333*'Propiedades físicas'!$I$8+'Diseño reactor'!AX1333*'Propiedades físicas'!$I$9+'Diseño reactor'!AY1333*'Propiedades físicas'!$I$7+'Diseño reactor'!AZ1333*'Propiedades físicas'!$I$6</f>
        <v>1.9838647269153208E-2</v>
      </c>
      <c r="BG1333" s="24">
        <f>AU1333*'Propiedades físicas'!$O$4+'Diseño reactor'!AV1333*'Propiedades físicas'!$O$5+'Diseño reactor'!AW1333*'Propiedades físicas'!$O$8+'Diseño reactor'!AX1333*'Propiedades físicas'!$O$9+'Diseño reactor'!AY1333*'Propiedades físicas'!$O$7+'Diseño reactor'!AZ1333*'Propiedades físicas'!$O$6</f>
        <v>0.15184335235294921</v>
      </c>
      <c r="BH1333" s="54">
        <f t="shared" si="839"/>
        <v>41442.310975994333</v>
      </c>
      <c r="BI1333" s="34">
        <f t="shared" si="861"/>
        <v>269.46543466320486</v>
      </c>
      <c r="BJ1333" s="27">
        <f t="shared" si="840"/>
        <v>4795.7369592752866</v>
      </c>
      <c r="BK1333" s="34">
        <f t="shared" si="841"/>
        <v>560.15444376869118</v>
      </c>
      <c r="BL1333" s="27">
        <f t="shared" si="842"/>
        <v>105.3758739002832</v>
      </c>
      <c r="BM1333" s="34">
        <f t="shared" si="843"/>
        <v>1.1054421768707483</v>
      </c>
      <c r="BN1333" s="45">
        <f t="shared" si="844"/>
        <v>1355.7692726405783</v>
      </c>
      <c r="BO1333" s="45">
        <f t="shared" si="845"/>
        <v>98.43397174700614</v>
      </c>
      <c r="BP1333" s="66">
        <f t="shared" si="846"/>
        <v>6.6899414024757924</v>
      </c>
    </row>
    <row r="1334" spans="8:68">
      <c r="H1334" s="68">
        <v>1329</v>
      </c>
      <c r="I1334" s="31">
        <f>('Propiedades físicas'!$C$10*'Diseño reactor'!H1334)/1000</f>
        <v>1163.2009792461622</v>
      </c>
      <c r="J1334" s="31">
        <f t="shared" si="823"/>
        <v>0.39202167822754136</v>
      </c>
      <c r="K1334" s="31">
        <f>(I1334*1000)/'Propiedades físicas'!$F$10</f>
        <v>7598.2221820450677</v>
      </c>
      <c r="L1334" s="31">
        <f t="shared" si="824"/>
        <v>1085.4603117207239</v>
      </c>
      <c r="M1334" s="31">
        <f t="shared" si="825"/>
        <v>6512.7618703243434</v>
      </c>
      <c r="N1334" s="31">
        <f t="shared" si="826"/>
        <v>0.81674967021875389</v>
      </c>
      <c r="O1334" s="32">
        <f t="shared" si="827"/>
        <v>4.9004980213125231</v>
      </c>
      <c r="P1334" s="33">
        <f t="shared" si="828"/>
        <v>0.60961298647884965</v>
      </c>
      <c r="Q1334" s="31">
        <f t="shared" si="829"/>
        <v>4.6275064735847433</v>
      </c>
      <c r="R1334" s="31">
        <f t="shared" si="830"/>
        <v>0.15460454651936087</v>
      </c>
      <c r="S1334" s="31">
        <f t="shared" si="831"/>
        <v>0.27299154772777945</v>
      </c>
      <c r="T1334" s="31">
        <f t="shared" si="832"/>
        <v>3.9209410453211371E-2</v>
      </c>
      <c r="U1334" s="31">
        <f t="shared" si="833"/>
        <v>1.3322726767331943E-2</v>
      </c>
      <c r="V1334" s="47">
        <f t="shared" si="847"/>
        <v>6.0369441379458898E-4</v>
      </c>
      <c r="W1334" s="31">
        <f t="shared" si="834"/>
        <v>0.25361097934012727</v>
      </c>
      <c r="X1334" s="34">
        <f>(S1334*H1334*'Propiedades físicas'!$F$5*60*24*365)/(1000000)</f>
        <v>56152.693697182091</v>
      </c>
      <c r="Y1334" s="34">
        <f>(U1334*H1334*'Propiedades físicas'!$F$7*60*24*365)/(1000000)</f>
        <v>857.01008307445295</v>
      </c>
      <c r="Z1334" s="31">
        <f t="shared" si="848"/>
        <v>810.17565903039122</v>
      </c>
      <c r="AA1334" s="31">
        <f t="shared" si="864"/>
        <v>6149.9561033941236</v>
      </c>
      <c r="AB1334" s="31">
        <f t="shared" si="865"/>
        <v>205.46944232423058</v>
      </c>
      <c r="AC1334" s="31">
        <f t="shared" si="866"/>
        <v>362.80576693021891</v>
      </c>
      <c r="AD1334" s="31">
        <f t="shared" si="863"/>
        <v>52.109306492317913</v>
      </c>
      <c r="AE1334" s="31">
        <f t="shared" si="852"/>
        <v>17.705903873784152</v>
      </c>
      <c r="AF1334" s="31">
        <f t="shared" si="853"/>
        <v>7598.2221820450668</v>
      </c>
      <c r="AG1334" s="31">
        <f t="shared" si="854"/>
        <v>0.10662700295141039</v>
      </c>
      <c r="AH1334" s="31">
        <f t="shared" si="855"/>
        <v>0.80939408667553059</v>
      </c>
      <c r="AI1334" s="31">
        <f t="shared" si="855"/>
        <v>2.7041778642609836E-2</v>
      </c>
      <c r="AJ1334" s="31">
        <f t="shared" si="855"/>
        <v>4.7748770467326541E-2</v>
      </c>
      <c r="AK1334" s="31">
        <f t="shared" si="836"/>
        <v>6.8580919646512176E-3</v>
      </c>
      <c r="AL1334" s="31">
        <f t="shared" si="836"/>
        <v>2.3302692984714215E-3</v>
      </c>
      <c r="AM1334" s="31">
        <f t="shared" si="856"/>
        <v>1</v>
      </c>
      <c r="AN1334" s="31">
        <f>(Z1334*'Propiedades físicas'!$F$4)/1000</f>
        <v>712.45227103814545</v>
      </c>
      <c r="AO1334" s="31">
        <f>(AA1334*'Propiedades físicas'!$F$6)/1000</f>
        <v>197.0445935527477</v>
      </c>
      <c r="AP1334" s="31">
        <f>(AB1334*'Propiedades físicas'!$F$9)/1000</f>
        <v>126.76437244193404</v>
      </c>
      <c r="AQ1334" s="31">
        <f>(AC1334*'Propiedades físicas'!$F$5)/1000</f>
        <v>106.83541418794157</v>
      </c>
      <c r="AR1334" s="31">
        <f>(AD1334*'Propiedades físicas'!$F$8)/1000</f>
        <v>18.473791337656539</v>
      </c>
      <c r="AS1334" s="31">
        <f>(AE1334*'Propiedades físicas'!$F$7)/1000</f>
        <v>1.6305366877367826</v>
      </c>
      <c r="AT1334" s="31">
        <f t="shared" si="857"/>
        <v>1163.2009792461622</v>
      </c>
      <c r="AU1334" s="31">
        <f t="shared" si="858"/>
        <v>0.61249283980130909</v>
      </c>
      <c r="AV1334" s="31">
        <f t="shared" si="862"/>
        <v>0.16939857949607878</v>
      </c>
      <c r="AW1334" s="31">
        <f t="shared" si="862"/>
        <v>0.10897890794769315</v>
      </c>
      <c r="AX1334" s="31">
        <f t="shared" si="862"/>
        <v>9.1846049044059949E-2</v>
      </c>
      <c r="AY1334" s="31">
        <f t="shared" si="859"/>
        <v>1.5881856761871781E-2</v>
      </c>
      <c r="AZ1334" s="31">
        <f t="shared" si="859"/>
        <v>1.4017669489871712E-3</v>
      </c>
      <c r="BA1334" s="31">
        <f t="shared" si="860"/>
        <v>0.99999999999999989</v>
      </c>
      <c r="BB1334" s="34">
        <f>AU1334*'Propiedades físicas'!$C$4+'Diseño reactor'!AV1334*'Propiedades físicas'!$C$5+'Diseño reactor'!AW1334*'Propiedades físicas'!$C$8+'Diseño reactor'!AX1334*'Propiedades físicas'!$C$9+'Diseño reactor'!AY1334*'Propiedades físicas'!$C$7+'Diseño reactor'!AZ1334*'Propiedades físicas'!$C$6</f>
        <v>875.67200835402616</v>
      </c>
      <c r="BC1334" s="45">
        <f>AU1334*'Propiedades físicas'!$L$4+'Diseño reactor'!AV1334*'Propiedades físicas'!$L$5+'Diseño reactor'!AW1334*'Propiedades físicas'!$L$8+AX1334*'Propiedades físicas'!$L$9+'Diseño reactor'!AY1334*'Propiedades físicas'!$L$7+'Diseño reactor'!AZ1334*'Propiedades físicas'!$L$6</f>
        <v>2.0625527175053469</v>
      </c>
      <c r="BD1334" s="29">
        <f t="shared" si="837"/>
        <v>2.29372046580598</v>
      </c>
      <c r="BE1334" s="58">
        <f t="shared" si="838"/>
        <v>42.160945658115345</v>
      </c>
      <c r="BF1334" s="30">
        <f>AU1334*'Propiedades físicas'!$I$4+'Diseño reactor'!AV1334*'Propiedades físicas'!$I$5+'Diseño reactor'!AW1334*'Propiedades físicas'!$I$8+'Diseño reactor'!AX1334*'Propiedades físicas'!$I$9+'Diseño reactor'!AY1334*'Propiedades físicas'!$I$7+'Diseño reactor'!AZ1334*'Propiedades físicas'!$I$6</f>
        <v>1.9838975994397171E-2</v>
      </c>
      <c r="BG1334" s="24">
        <f>AU1334*'Propiedades físicas'!$O$4+'Diseño reactor'!AV1334*'Propiedades físicas'!$O$5+'Diseño reactor'!AW1334*'Propiedades físicas'!$O$8+'Diseño reactor'!AX1334*'Propiedades físicas'!$O$9+'Diseño reactor'!AY1334*'Propiedades físicas'!$O$7+'Diseño reactor'!AZ1334*'Propiedades físicas'!$O$6</f>
        <v>0.15184733479981594</v>
      </c>
      <c r="BH1334" s="54">
        <f t="shared" si="839"/>
        <v>41441.590492715135</v>
      </c>
      <c r="BI1334" s="34">
        <f t="shared" si="861"/>
        <v>269.474165639533</v>
      </c>
      <c r="BJ1334" s="27">
        <f t="shared" si="840"/>
        <v>4795.7331704083626</v>
      </c>
      <c r="BK1334" s="34">
        <f t="shared" si="841"/>
        <v>560.16869256737027</v>
      </c>
      <c r="BL1334" s="27">
        <f t="shared" si="842"/>
        <v>105.37637813888378</v>
      </c>
      <c r="BM1334" s="34">
        <f t="shared" si="843"/>
        <v>1.1054421768707483</v>
      </c>
      <c r="BN1334" s="45">
        <f t="shared" si="844"/>
        <v>1356.9347223570821</v>
      </c>
      <c r="BO1334" s="45">
        <f t="shared" si="845"/>
        <v>98.45148684323415</v>
      </c>
      <c r="BP1334" s="66">
        <f t="shared" si="846"/>
        <v>6.6899359464566155</v>
      </c>
    </row>
    <row r="1335" spans="8:68">
      <c r="H1335" s="68">
        <v>1330</v>
      </c>
      <c r="I1335" s="31">
        <f>('Propiedades físicas'!$C$10*'Diseño reactor'!H1335)/1000</f>
        <v>1164.0762245277617</v>
      </c>
      <c r="J1335" s="31">
        <f t="shared" si="823"/>
        <v>0.39172692508601697</v>
      </c>
      <c r="K1335" s="31">
        <f>(I1335*1000)/'Propiedades físicas'!$F$10</f>
        <v>7603.939429736598</v>
      </c>
      <c r="L1335" s="31">
        <f t="shared" si="824"/>
        <v>1086.2770613909424</v>
      </c>
      <c r="M1335" s="31">
        <f t="shared" si="825"/>
        <v>6517.6623683456546</v>
      </c>
      <c r="N1335" s="31">
        <f t="shared" si="826"/>
        <v>0.81674967021875367</v>
      </c>
      <c r="O1335" s="32">
        <f t="shared" si="827"/>
        <v>4.9004980213125222</v>
      </c>
      <c r="P1335" s="33">
        <f t="shared" si="828"/>
        <v>0.60972925266900113</v>
      </c>
      <c r="Q1335" s="31">
        <f t="shared" si="829"/>
        <v>4.6277041176097402</v>
      </c>
      <c r="R1335" s="31">
        <f t="shared" si="830"/>
        <v>0.15454723654314717</v>
      </c>
      <c r="S1335" s="31">
        <f t="shared" si="831"/>
        <v>0.2727939037027825</v>
      </c>
      <c r="T1335" s="31">
        <f t="shared" si="832"/>
        <v>3.9172875860180603E-2</v>
      </c>
      <c r="U1335" s="31">
        <f t="shared" si="833"/>
        <v>1.3300305146424704E-2</v>
      </c>
      <c r="V1335" s="47">
        <f t="shared" si="847"/>
        <v>6.0380955118677782E-4</v>
      </c>
      <c r="W1335" s="31">
        <f t="shared" si="834"/>
        <v>0.25346862704493683</v>
      </c>
      <c r="X1335" s="34">
        <f>(S1335*H1335*'Propiedades físicas'!$F$5*60*24*365)/(1000000)</f>
        <v>56154.260777327028</v>
      </c>
      <c r="Y1335" s="34">
        <f>(U1335*H1335*'Propiedades físicas'!$F$7*60*24*365)/(1000000)</f>
        <v>856.21153715788648</v>
      </c>
      <c r="Z1335" s="31">
        <f t="shared" si="848"/>
        <v>810.93990604977148</v>
      </c>
      <c r="AA1335" s="31">
        <f t="shared" si="864"/>
        <v>6154.8464764209548</v>
      </c>
      <c r="AB1335" s="31">
        <f t="shared" si="865"/>
        <v>205.54782460238573</v>
      </c>
      <c r="AC1335" s="31">
        <f t="shared" si="866"/>
        <v>362.81589192470074</v>
      </c>
      <c r="AD1335" s="31">
        <f t="shared" si="863"/>
        <v>52.0999248940402</v>
      </c>
      <c r="AE1335" s="31">
        <f t="shared" si="852"/>
        <v>17.689405844744858</v>
      </c>
      <c r="AF1335" s="31">
        <f t="shared" si="853"/>
        <v>7603.939429736598</v>
      </c>
      <c r="AG1335" s="31">
        <f t="shared" si="854"/>
        <v>0.10664733899358041</v>
      </c>
      <c r="AH1335" s="31">
        <f t="shared" si="855"/>
        <v>0.80942865646079454</v>
      </c>
      <c r="AI1335" s="31">
        <f t="shared" si="855"/>
        <v>2.7031754592698794E-2</v>
      </c>
      <c r="AJ1335" s="31">
        <f t="shared" si="855"/>
        <v>4.7714200682062606E-2</v>
      </c>
      <c r="AK1335" s="31">
        <f t="shared" si="836"/>
        <v>6.8517017232270286E-3</v>
      </c>
      <c r="AL1335" s="31">
        <f t="shared" si="836"/>
        <v>2.326347547636584E-3</v>
      </c>
      <c r="AM1335" s="31">
        <f t="shared" si="856"/>
        <v>0.99999999999999989</v>
      </c>
      <c r="AN1335" s="31">
        <f>(Z1335*'Propiedades físicas'!$F$4)/1000</f>
        <v>713.12433458204805</v>
      </c>
      <c r="AO1335" s="31">
        <f>(AA1335*'Propiedades físicas'!$F$6)/1000</f>
        <v>197.2012811045274</v>
      </c>
      <c r="AP1335" s="31">
        <f>(AB1335*'Propiedades físicas'!$F$9)/1000</f>
        <v>126.81273038844186</v>
      </c>
      <c r="AQ1335" s="31">
        <f>(AC1335*'Propiedades físicas'!$F$5)/1000</f>
        <v>106.83839569506664</v>
      </c>
      <c r="AR1335" s="31">
        <f>(AD1335*'Propiedades físicas'!$F$8)/1000</f>
        <v>18.470465373435122</v>
      </c>
      <c r="AS1335" s="31">
        <f>(AE1335*'Propiedades físicas'!$F$7)/1000</f>
        <v>1.6290173842425539</v>
      </c>
      <c r="AT1335" s="31">
        <f t="shared" si="857"/>
        <v>1164.0762245277617</v>
      </c>
      <c r="AU1335" s="31">
        <f t="shared" si="858"/>
        <v>0.61260965524087208</v>
      </c>
      <c r="AV1335" s="31">
        <f t="shared" si="862"/>
        <v>0.1694058146274118</v>
      </c>
      <c r="AW1335" s="31">
        <f t="shared" si="862"/>
        <v>0.10893851082637376</v>
      </c>
      <c r="AX1335" s="31">
        <f t="shared" si="862"/>
        <v>9.1779553128841243E-2</v>
      </c>
      <c r="AY1335" s="31">
        <f t="shared" si="859"/>
        <v>1.5867058345709409E-2</v>
      </c>
      <c r="AZ1335" s="31">
        <f t="shared" si="859"/>
        <v>1.3994078307916717E-3</v>
      </c>
      <c r="BA1335" s="31">
        <f t="shared" si="860"/>
        <v>0.99999999999999989</v>
      </c>
      <c r="BB1335" s="34">
        <f>AU1335*'Propiedades físicas'!$C$4+'Diseño reactor'!AV1335*'Propiedades físicas'!$C$5+'Diseño reactor'!AW1335*'Propiedades físicas'!$C$8+'Diseño reactor'!AX1335*'Propiedades físicas'!$C$9+'Diseño reactor'!AY1335*'Propiedades físicas'!$C$7+'Diseño reactor'!AZ1335*'Propiedades físicas'!$C$6</f>
        <v>875.67129569711472</v>
      </c>
      <c r="BC1335" s="45">
        <f>AU1335*'Propiedades físicas'!$L$4+'Diseño reactor'!AV1335*'Propiedades físicas'!$L$5+'Diseño reactor'!AW1335*'Propiedades físicas'!$L$8+AX1335*'Propiedades físicas'!$L$9+'Diseño reactor'!AY1335*'Propiedades físicas'!$L$7+'Diseño reactor'!AZ1335*'Propiedades físicas'!$L$6</f>
        <v>2.0626393599584039</v>
      </c>
      <c r="BD1335" s="29">
        <f t="shared" si="837"/>
        <v>2.2923385669348404</v>
      </c>
      <c r="BE1335" s="58">
        <f t="shared" si="838"/>
        <v>42.159431006899879</v>
      </c>
      <c r="BF1335" s="30">
        <f>AU1335*'Propiedades físicas'!$I$4+'Diseño reactor'!AV1335*'Propiedades físicas'!$I$5+'Diseño reactor'!AW1335*'Propiedades físicas'!$I$8+'Diseño reactor'!AX1335*'Propiedades físicas'!$I$9+'Diseño reactor'!AY1335*'Propiedades físicas'!$I$7+'Diseño reactor'!AZ1335*'Propiedades físicas'!$I$6</f>
        <v>1.9839304025984356E-2</v>
      </c>
      <c r="BG1335" s="24">
        <f>AU1335*'Propiedades físicas'!$O$4+'Diseño reactor'!AV1335*'Propiedades físicas'!$O$5+'Diseño reactor'!AW1335*'Propiedades físicas'!$O$8+'Diseño reactor'!AX1335*'Propiedades físicas'!$O$9+'Diseño reactor'!AY1335*'Propiedades físicas'!$O$7+'Diseño reactor'!AZ1335*'Propiedades físicas'!$O$6</f>
        <v>0.15185131299173948</v>
      </c>
      <c r="BH1335" s="54">
        <f t="shared" si="839"/>
        <v>41440.871553364144</v>
      </c>
      <c r="BI1335" s="34">
        <f t="shared" si="861"/>
        <v>269.48288132617347</v>
      </c>
      <c r="BJ1335" s="27">
        <f t="shared" si="840"/>
        <v>4795.7294073149706</v>
      </c>
      <c r="BK1335" s="34">
        <f t="shared" si="841"/>
        <v>560.18292865682679</v>
      </c>
      <c r="BL1335" s="27">
        <f t="shared" si="842"/>
        <v>105.37688190693011</v>
      </c>
      <c r="BM1335" s="34">
        <f t="shared" si="843"/>
        <v>1.1054421768707483</v>
      </c>
      <c r="BN1335" s="45">
        <f t="shared" si="844"/>
        <v>1358.1002376781253</v>
      </c>
      <c r="BO1335" s="45">
        <f t="shared" si="845"/>
        <v>98.468982282309341</v>
      </c>
      <c r="BP1335" s="66">
        <f t="shared" si="846"/>
        <v>6.6899305019191129</v>
      </c>
    </row>
    <row r="1336" spans="8:68">
      <c r="H1336" s="68">
        <v>1331</v>
      </c>
      <c r="I1336" s="31">
        <f>('Propiedades físicas'!$C$10*'Diseño reactor'!H1336)/1000</f>
        <v>1164.9514698093617</v>
      </c>
      <c r="J1336" s="31">
        <f t="shared" si="823"/>
        <v>0.39143261484928815</v>
      </c>
      <c r="K1336" s="31">
        <f>(I1336*1000)/'Propiedades físicas'!$F$10</f>
        <v>7609.65667742813</v>
      </c>
      <c r="L1336" s="31">
        <f t="shared" si="824"/>
        <v>1087.0938110611614</v>
      </c>
      <c r="M1336" s="31">
        <f t="shared" si="825"/>
        <v>6522.5628663669686</v>
      </c>
      <c r="N1336" s="31">
        <f t="shared" si="826"/>
        <v>0.81674967021875389</v>
      </c>
      <c r="O1336" s="32">
        <f t="shared" si="827"/>
        <v>4.9004980213125231</v>
      </c>
      <c r="P1336" s="33">
        <f t="shared" si="828"/>
        <v>0.60984538841153357</v>
      </c>
      <c r="Q1336" s="31">
        <f t="shared" si="829"/>
        <v>4.6279014817092392</v>
      </c>
      <c r="R1336" s="31">
        <f t="shared" si="830"/>
        <v>0.15448995782139516</v>
      </c>
      <c r="S1336" s="31">
        <f t="shared" si="831"/>
        <v>0.27259653960328323</v>
      </c>
      <c r="T1336" s="31">
        <f t="shared" si="832"/>
        <v>3.913639017558744E-2</v>
      </c>
      <c r="U1336" s="31">
        <f t="shared" si="833"/>
        <v>1.3277933810237744E-2</v>
      </c>
      <c r="V1336" s="47">
        <f t="shared" si="847"/>
        <v>6.0392455939782931E-4</v>
      </c>
      <c r="W1336" s="31">
        <f t="shared" si="834"/>
        <v>0.25332643446529235</v>
      </c>
      <c r="X1336" s="34">
        <f>(S1336*H1336*'Propiedades físicas'!$F$5*60*24*365)/(1000000)</f>
        <v>56155.824342998734</v>
      </c>
      <c r="Y1336" s="34">
        <f>(U1336*H1336*'Propiedades físicas'!$F$7*60*24*365)/(1000000)</f>
        <v>855.41406024551259</v>
      </c>
      <c r="Z1336" s="31">
        <f t="shared" si="848"/>
        <v>811.70421197575115</v>
      </c>
      <c r="AA1336" s="31">
        <f t="shared" si="864"/>
        <v>6159.7368721549974</v>
      </c>
      <c r="AB1336" s="31">
        <f t="shared" si="865"/>
        <v>205.62613386027695</v>
      </c>
      <c r="AC1336" s="31">
        <f t="shared" si="866"/>
        <v>362.82599421197</v>
      </c>
      <c r="AD1336" s="31">
        <f t="shared" si="863"/>
        <v>52.090535323706881</v>
      </c>
      <c r="AE1336" s="31">
        <f t="shared" si="852"/>
        <v>17.672929901426436</v>
      </c>
      <c r="AF1336" s="31">
        <f t="shared" si="853"/>
        <v>7609.65667742813</v>
      </c>
      <c r="AG1336" s="31">
        <f t="shared" si="854"/>
        <v>0.10666765221924394</v>
      </c>
      <c r="AH1336" s="31">
        <f t="shared" si="855"/>
        <v>0.80946317728447525</v>
      </c>
      <c r="AI1336" s="31">
        <f t="shared" si="855"/>
        <v>2.7021736009484904E-2</v>
      </c>
      <c r="AJ1336" s="31">
        <f t="shared" si="855"/>
        <v>4.7679679858381722E-2</v>
      </c>
      <c r="AK1336" s="31">
        <f t="shared" si="836"/>
        <v>6.8453200363452083E-3</v>
      </c>
      <c r="AL1336" s="31">
        <f t="shared" si="836"/>
        <v>2.3224345920688024E-3</v>
      </c>
      <c r="AM1336" s="31">
        <f t="shared" si="856"/>
        <v>0.99999999999999978</v>
      </c>
      <c r="AN1336" s="31">
        <f>(Z1336*'Propiedades físicas'!$F$4)/1000</f>
        <v>713.79644992723604</v>
      </c>
      <c r="AO1336" s="31">
        <f>(AA1336*'Propiedades físicas'!$F$6)/1000</f>
        <v>197.35796938384613</v>
      </c>
      <c r="AP1336" s="31">
        <f>(AB1336*'Propiedades físicas'!$F$9)/1000</f>
        <v>126.86104328509785</v>
      </c>
      <c r="AQ1336" s="31">
        <f>(AC1336*'Propiedades físicas'!$F$5)/1000</f>
        <v>106.84137051559881</v>
      </c>
      <c r="AR1336" s="31">
        <f>(AD1336*'Propiedades físicas'!$F$8)/1000</f>
        <v>18.467136582960556</v>
      </c>
      <c r="AS1336" s="31">
        <f>(AE1336*'Propiedades físicas'!$F$7)/1000</f>
        <v>1.6275001146223607</v>
      </c>
      <c r="AT1336" s="31">
        <f t="shared" si="857"/>
        <v>1164.9514698093617</v>
      </c>
      <c r="AU1336" s="31">
        <f t="shared" si="858"/>
        <v>0.6127263396165723</v>
      </c>
      <c r="AV1336" s="31">
        <f t="shared" si="862"/>
        <v>0.16941303951154527</v>
      </c>
      <c r="AW1336" s="31">
        <f t="shared" si="862"/>
        <v>0.10889813573595303</v>
      </c>
      <c r="AX1336" s="31">
        <f t="shared" si="862"/>
        <v>9.1713151392549291E-2</v>
      </c>
      <c r="AY1336" s="31">
        <f t="shared" si="859"/>
        <v>1.5852279740015785E-2</v>
      </c>
      <c r="AZ1336" s="31">
        <f t="shared" si="859"/>
        <v>1.397054003364357E-3</v>
      </c>
      <c r="BA1336" s="31">
        <f t="shared" si="860"/>
        <v>1</v>
      </c>
      <c r="BB1336" s="34">
        <f>AU1336*'Propiedades físicas'!$C$4+'Diseño reactor'!AV1336*'Propiedades físicas'!$C$5+'Diseño reactor'!AW1336*'Propiedades físicas'!$C$8+'Diseño reactor'!AX1336*'Propiedades físicas'!$C$9+'Diseño reactor'!AY1336*'Propiedades físicas'!$C$7+'Diseño reactor'!AZ1336*'Propiedades físicas'!$C$6</f>
        <v>875.67058453909192</v>
      </c>
      <c r="BC1336" s="45">
        <f>AU1336*'Propiedades físicas'!$L$4+'Diseño reactor'!AV1336*'Propiedades físicas'!$L$5+'Diseño reactor'!AW1336*'Propiedades físicas'!$L$8+AX1336*'Propiedades físicas'!$L$9+'Diseño reactor'!AY1336*'Propiedades físicas'!$L$7+'Diseño reactor'!AZ1336*'Propiedades físicas'!$L$6</f>
        <v>2.0627259005131173</v>
      </c>
      <c r="BD1336" s="29">
        <f t="shared" si="837"/>
        <v>2.2909583357009669</v>
      </c>
      <c r="BE1336" s="58">
        <f t="shared" si="838"/>
        <v>42.157918231636295</v>
      </c>
      <c r="BF1336" s="30">
        <f>AU1336*'Propiedades físicas'!$I$4+'Diseño reactor'!AV1336*'Propiedades físicas'!$I$5+'Diseño reactor'!AW1336*'Propiedades físicas'!$I$8+'Diseño reactor'!AX1336*'Propiedades físicas'!$I$9+'Diseño reactor'!AY1336*'Propiedades físicas'!$I$7+'Diseño reactor'!AZ1336*'Propiedades físicas'!$I$6</f>
        <v>1.9839631365713404E-2</v>
      </c>
      <c r="BG1336" s="24">
        <f>AU1336*'Propiedades físicas'!$O$4+'Diseño reactor'!AV1336*'Propiedades físicas'!$O$5+'Diseño reactor'!AW1336*'Propiedades físicas'!$O$8+'Diseño reactor'!AX1336*'Propiedades físicas'!$O$9+'Diseño reactor'!AY1336*'Propiedades físicas'!$O$7+'Diseño reactor'!AZ1336*'Propiedades físicas'!$O$6</f>
        <v>0.1518552869351924</v>
      </c>
      <c r="BH1336" s="54">
        <f t="shared" si="839"/>
        <v>41440.15415384349</v>
      </c>
      <c r="BI1336" s="34">
        <f t="shared" si="861"/>
        <v>269.4915817593797</v>
      </c>
      <c r="BJ1336" s="27">
        <f t="shared" si="840"/>
        <v>4795.7256699090203</v>
      </c>
      <c r="BK1336" s="34">
        <f t="shared" si="841"/>
        <v>560.1971520511554</v>
      </c>
      <c r="BL1336" s="27">
        <f t="shared" si="842"/>
        <v>105.3773852049779</v>
      </c>
      <c r="BM1336" s="34">
        <f t="shared" si="843"/>
        <v>1.1054421768707483</v>
      </c>
      <c r="BN1336" s="45">
        <f t="shared" si="844"/>
        <v>1359.2658184889842</v>
      </c>
      <c r="BO1336" s="45">
        <f t="shared" si="845"/>
        <v>98.48645809730283</v>
      </c>
      <c r="BP1336" s="66">
        <f t="shared" si="846"/>
        <v>6.6899250688327792</v>
      </c>
    </row>
    <row r="1337" spans="8:68">
      <c r="H1337" s="68">
        <v>1332</v>
      </c>
      <c r="I1337" s="31">
        <f>('Propiedades físicas'!$C$10*'Diseño reactor'!H1337)/1000</f>
        <v>1165.8267150909614</v>
      </c>
      <c r="J1337" s="31">
        <f t="shared" si="823"/>
        <v>0.39113874651982172</v>
      </c>
      <c r="K1337" s="31">
        <f>(I1337*1000)/'Propiedades físicas'!$F$10</f>
        <v>7615.3739251196612</v>
      </c>
      <c r="L1337" s="31">
        <f t="shared" si="824"/>
        <v>1087.9105607313802</v>
      </c>
      <c r="M1337" s="31">
        <f t="shared" si="825"/>
        <v>6527.4633643882808</v>
      </c>
      <c r="N1337" s="31">
        <f t="shared" si="826"/>
        <v>0.81674967021875389</v>
      </c>
      <c r="O1337" s="32">
        <f t="shared" si="827"/>
        <v>4.9004980213125231</v>
      </c>
      <c r="P1337" s="33">
        <f t="shared" si="828"/>
        <v>0.60996139392586135</v>
      </c>
      <c r="Q1337" s="31">
        <f t="shared" si="829"/>
        <v>4.6280985664659404</v>
      </c>
      <c r="R1337" s="31">
        <f t="shared" si="830"/>
        <v>0.15443271035708667</v>
      </c>
      <c r="S1337" s="31">
        <f t="shared" si="831"/>
        <v>0.27239945484658212</v>
      </c>
      <c r="T1337" s="31">
        <f t="shared" si="832"/>
        <v>3.9099953317922008E-2</v>
      </c>
      <c r="U1337" s="31">
        <f t="shared" si="833"/>
        <v>1.3255612617883817E-2</v>
      </c>
      <c r="V1337" s="47">
        <f t="shared" si="847"/>
        <v>6.0403943864502775E-4</v>
      </c>
      <c r="W1337" s="31">
        <f t="shared" si="834"/>
        <v>0.25318440133254949</v>
      </c>
      <c r="X1337" s="34">
        <f>(S1337*H1337*'Propiedades físicas'!$F$5*60*24*365)/(1000000)</f>
        <v>56157.384404044016</v>
      </c>
      <c r="Y1337" s="34">
        <f>(U1337*H1337*'Propiedades físicas'!$F$7*60*24*365)/(1000000)</f>
        <v>854.61765055574972</v>
      </c>
      <c r="Z1337" s="31">
        <f t="shared" si="848"/>
        <v>812.46857670924737</v>
      </c>
      <c r="AA1337" s="31">
        <f t="shared" si="864"/>
        <v>6164.6272905326323</v>
      </c>
      <c r="AB1337" s="31">
        <f t="shared" si="865"/>
        <v>205.70437019563943</v>
      </c>
      <c r="AC1337" s="31">
        <f t="shared" si="866"/>
        <v>362.83607385564738</v>
      </c>
      <c r="AD1337" s="31">
        <f t="shared" si="863"/>
        <v>52.081137819472112</v>
      </c>
      <c r="AE1337" s="31">
        <f t="shared" si="852"/>
        <v>17.656476007021244</v>
      </c>
      <c r="AF1337" s="31">
        <f t="shared" si="853"/>
        <v>7615.3739251196603</v>
      </c>
      <c r="AG1337" s="31">
        <f t="shared" si="854"/>
        <v>0.10668794266677864</v>
      </c>
      <c r="AH1337" s="31">
        <f t="shared" si="855"/>
        <v>0.80949764924849277</v>
      </c>
      <c r="AI1337" s="31">
        <f t="shared" si="855"/>
        <v>2.7011722893489725E-2</v>
      </c>
      <c r="AJ1337" s="31">
        <f t="shared" si="855"/>
        <v>4.7645207894364314E-2</v>
      </c>
      <c r="AK1337" s="31">
        <f t="shared" si="836"/>
        <v>6.838946889748918E-3</v>
      </c>
      <c r="AL1337" s="31">
        <f t="shared" si="836"/>
        <v>2.3185304071255842E-3</v>
      </c>
      <c r="AM1337" s="31">
        <f t="shared" si="856"/>
        <v>1</v>
      </c>
      <c r="AN1337" s="31">
        <f>(Z1337*'Propiedades físicas'!$F$4)/1000</f>
        <v>714.46861698657801</v>
      </c>
      <c r="AO1337" s="31">
        <f>(AA1337*'Propiedades físicas'!$F$6)/1000</f>
        <v>197.51465838866554</v>
      </c>
      <c r="AP1337" s="31">
        <f>(AB1337*'Propiedades físicas'!$F$9)/1000</f>
        <v>126.90931119219974</v>
      </c>
      <c r="AQ1337" s="31">
        <f>(AC1337*'Propiedades físicas'!$F$5)/1000</f>
        <v>106.8443386682725</v>
      </c>
      <c r="AR1337" s="31">
        <f>(AD1337*'Propiedades físicas'!$F$8)/1000</f>
        <v>18.463804979759246</v>
      </c>
      <c r="AS1337" s="31">
        <f>(AE1337*'Propiedades físicas'!$F$7)/1000</f>
        <v>1.6259848754865864</v>
      </c>
      <c r="AT1337" s="31">
        <f t="shared" si="857"/>
        <v>1165.8267150909617</v>
      </c>
      <c r="AU1337" s="31">
        <f t="shared" si="858"/>
        <v>0.6128428931488612</v>
      </c>
      <c r="AV1337" s="31">
        <f t="shared" si="862"/>
        <v>0.16942025416981013</v>
      </c>
      <c r="AW1337" s="31">
        <f t="shared" si="862"/>
        <v>0.10885778267853286</v>
      </c>
      <c r="AX1337" s="31">
        <f t="shared" si="862"/>
        <v>9.1646843639139067E-2</v>
      </c>
      <c r="AY1337" s="31">
        <f t="shared" si="859"/>
        <v>1.583752091177516E-2</v>
      </c>
      <c r="AZ1337" s="31">
        <f t="shared" si="859"/>
        <v>1.3947054518816046E-3</v>
      </c>
      <c r="BA1337" s="31">
        <f t="shared" si="860"/>
        <v>1</v>
      </c>
      <c r="BB1337" s="34">
        <f>AU1337*'Propiedades físicas'!$C$4+'Diseño reactor'!AV1337*'Propiedades físicas'!$C$5+'Diseño reactor'!AW1337*'Propiedades físicas'!$C$8+'Diseño reactor'!AX1337*'Propiedades físicas'!$C$9+'Diseño reactor'!AY1337*'Propiedades físicas'!$C$7+'Diseño reactor'!AZ1337*'Propiedades físicas'!$C$6</f>
        <v>875.66987487597692</v>
      </c>
      <c r="BC1337" s="45">
        <f>AU1337*'Propiedades físicas'!$L$4+'Diseño reactor'!AV1337*'Propiedades físicas'!$L$5+'Diseño reactor'!AW1337*'Propiedades físicas'!$L$8+AX1337*'Propiedades físicas'!$L$9+'Diseño reactor'!AY1337*'Propiedades físicas'!$L$7+'Diseño reactor'!AZ1337*'Propiedades físicas'!$L$6</f>
        <v>2.0628123393468254</v>
      </c>
      <c r="BD1337" s="29">
        <f t="shared" si="837"/>
        <v>2.2895797690842183</v>
      </c>
      <c r="BE1337" s="58">
        <f t="shared" si="838"/>
        <v>42.156407328818787</v>
      </c>
      <c r="BF1337" s="30">
        <f>AU1337*'Propiedades físicas'!$I$4+'Diseño reactor'!AV1337*'Propiedades físicas'!$I$5+'Diseño reactor'!AW1337*'Propiedades físicas'!$I$8+'Diseño reactor'!AX1337*'Propiedades físicas'!$I$9+'Diseño reactor'!AY1337*'Propiedades físicas'!$I$7+'Diseño reactor'!AZ1337*'Propiedades físicas'!$I$6</f>
        <v>1.9839958015377343E-2</v>
      </c>
      <c r="BG1337" s="24">
        <f>AU1337*'Propiedades físicas'!$O$4+'Diseño reactor'!AV1337*'Propiedades físicas'!$O$5+'Diseño reactor'!AW1337*'Propiedades físicas'!$O$8+'Diseño reactor'!AX1337*'Propiedades físicas'!$O$9+'Diseño reactor'!AY1337*'Propiedades físicas'!$O$7+'Diseño reactor'!AZ1337*'Propiedades físicas'!$O$6</f>
        <v>0.15185925663663499</v>
      </c>
      <c r="BH1337" s="54">
        <f t="shared" si="839"/>
        <v>41439.438290068458</v>
      </c>
      <c r="BI1337" s="34">
        <f t="shared" si="861"/>
        <v>269.50026697529739</v>
      </c>
      <c r="BJ1337" s="27">
        <f t="shared" si="840"/>
        <v>4795.7219581047229</v>
      </c>
      <c r="BK1337" s="34">
        <f t="shared" si="841"/>
        <v>560.21136276443906</v>
      </c>
      <c r="BL1337" s="27">
        <f t="shared" si="842"/>
        <v>105.37788803358228</v>
      </c>
      <c r="BM1337" s="34">
        <f t="shared" si="843"/>
        <v>1.1054421768707483</v>
      </c>
      <c r="BN1337" s="45">
        <f t="shared" si="844"/>
        <v>1360.4314646752</v>
      </c>
      <c r="BO1337" s="45">
        <f t="shared" si="845"/>
        <v>98.503914321211411</v>
      </c>
      <c r="BP1337" s="66">
        <f t="shared" si="846"/>
        <v>6.689919647167204</v>
      </c>
    </row>
    <row r="1338" spans="8:68">
      <c r="H1338" s="68">
        <v>1333</v>
      </c>
      <c r="I1338" s="31">
        <f>('Propiedades físicas'!$C$10*'Diseño reactor'!H1338)/1000</f>
        <v>1166.7019603725614</v>
      </c>
      <c r="J1338" s="31">
        <f t="shared" si="823"/>
        <v>0.39084531910307763</v>
      </c>
      <c r="K1338" s="31">
        <f>(I1338*1000)/'Propiedades físicas'!$F$10</f>
        <v>7621.0911728111923</v>
      </c>
      <c r="L1338" s="31">
        <f t="shared" si="824"/>
        <v>1088.7273104015987</v>
      </c>
      <c r="M1338" s="31">
        <f t="shared" si="825"/>
        <v>6532.3638624095929</v>
      </c>
      <c r="N1338" s="31">
        <f t="shared" si="826"/>
        <v>0.81674967021875378</v>
      </c>
      <c r="O1338" s="32">
        <f t="shared" si="827"/>
        <v>4.9004980213125231</v>
      </c>
      <c r="P1338" s="33">
        <f t="shared" si="828"/>
        <v>0.61007726943090823</v>
      </c>
      <c r="Q1338" s="31">
        <f t="shared" si="829"/>
        <v>4.6282953724609559</v>
      </c>
      <c r="R1338" s="31">
        <f t="shared" si="830"/>
        <v>0.1543754941530725</v>
      </c>
      <c r="S1338" s="31">
        <f t="shared" si="831"/>
        <v>0.2722026488515677</v>
      </c>
      <c r="T1338" s="31">
        <f t="shared" si="832"/>
        <v>3.9063565205823964E-2</v>
      </c>
      <c r="U1338" s="31">
        <f t="shared" si="833"/>
        <v>1.3233341428949113E-2</v>
      </c>
      <c r="V1338" s="47">
        <f t="shared" si="847"/>
        <v>6.0415418914517129E-4</v>
      </c>
      <c r="W1338" s="31">
        <f t="shared" si="834"/>
        <v>0.25304252737866617</v>
      </c>
      <c r="X1338" s="34">
        <f>(S1338*H1338*'Propiedades físicas'!$F$5*60*24*365)/(1000000)</f>
        <v>56158.940970276592</v>
      </c>
      <c r="Y1338" s="34">
        <f>(U1338*H1338*'Propiedades físicas'!$F$7*60*24*365)/(1000000)</f>
        <v>853.82230631028415</v>
      </c>
      <c r="Z1338" s="31">
        <f t="shared" si="848"/>
        <v>813.23300015140069</v>
      </c>
      <c r="AA1338" s="31">
        <f t="shared" si="864"/>
        <v>6169.517731490454</v>
      </c>
      <c r="AB1338" s="31">
        <f t="shared" si="865"/>
        <v>205.78253370604565</v>
      </c>
      <c r="AC1338" s="31">
        <f t="shared" si="866"/>
        <v>362.84613091913974</v>
      </c>
      <c r="AD1338" s="31">
        <f t="shared" si="863"/>
        <v>52.071732419363343</v>
      </c>
      <c r="AE1338" s="31">
        <f t="shared" si="852"/>
        <v>17.640044124789167</v>
      </c>
      <c r="AF1338" s="31">
        <f t="shared" si="853"/>
        <v>7621.0911728111923</v>
      </c>
      <c r="AG1338" s="31">
        <f t="shared" si="854"/>
        <v>0.10670821037447625</v>
      </c>
      <c r="AH1338" s="31">
        <f t="shared" si="855"/>
        <v>0.80953207245448866</v>
      </c>
      <c r="AI1338" s="31">
        <f t="shared" si="855"/>
        <v>2.7001715245211881E-2</v>
      </c>
      <c r="AJ1338" s="31">
        <f t="shared" si="855"/>
        <v>4.7610784688368539E-2</v>
      </c>
      <c r="AK1338" s="31">
        <f t="shared" si="836"/>
        <v>6.8325822692074734E-3</v>
      </c>
      <c r="AL1338" s="31">
        <f t="shared" si="836"/>
        <v>2.3146349682472414E-3</v>
      </c>
      <c r="AM1338" s="31">
        <f t="shared" si="856"/>
        <v>1</v>
      </c>
      <c r="AN1338" s="31">
        <f>(Z1338*'Propiedades físicas'!$F$4)/1000</f>
        <v>715.14083567313878</v>
      </c>
      <c r="AO1338" s="31">
        <f>(AA1338*'Propiedades físicas'!$F$6)/1000</f>
        <v>197.67134811695414</v>
      </c>
      <c r="AP1338" s="31">
        <f>(AB1338*'Propiedades físicas'!$F$9)/1000</f>
        <v>126.95753416994485</v>
      </c>
      <c r="AQ1338" s="31">
        <f>(AC1338*'Propiedades físicas'!$F$5)/1000</f>
        <v>106.8473001717591</v>
      </c>
      <c r="AR1338" s="31">
        <f>(AD1338*'Propiedades físicas'!$F$8)/1000</f>
        <v>18.460470577312684</v>
      </c>
      <c r="AS1338" s="31">
        <f>(AE1338*'Propiedades físicas'!$F$7)/1000</f>
        <v>1.6244716634518346</v>
      </c>
      <c r="AT1338" s="31">
        <f t="shared" si="857"/>
        <v>1166.7019603725614</v>
      </c>
      <c r="AU1338" s="31">
        <f t="shared" si="858"/>
        <v>0.61295931605769638</v>
      </c>
      <c r="AV1338" s="31">
        <f t="shared" si="862"/>
        <v>0.16942745862347913</v>
      </c>
      <c r="AW1338" s="31">
        <f t="shared" si="862"/>
        <v>0.10881745165612276</v>
      </c>
      <c r="AX1338" s="31">
        <f t="shared" si="862"/>
        <v>9.1580629673099795E-2</v>
      </c>
      <c r="AY1338" s="31">
        <f t="shared" si="859"/>
        <v>1.5822781828032349E-2</v>
      </c>
      <c r="AZ1338" s="31">
        <f t="shared" si="859"/>
        <v>1.3923621615696043E-3</v>
      </c>
      <c r="BA1338" s="31">
        <f t="shared" si="860"/>
        <v>0.99999999999999989</v>
      </c>
      <c r="BB1338" s="34">
        <f>AU1338*'Propiedades físicas'!$C$4+'Diseño reactor'!AV1338*'Propiedades físicas'!$C$5+'Diseño reactor'!AW1338*'Propiedades físicas'!$C$8+'Diseño reactor'!AX1338*'Propiedades físicas'!$C$9+'Diseño reactor'!AY1338*'Propiedades físicas'!$C$7+'Diseño reactor'!AZ1338*'Propiedades físicas'!$C$6</f>
        <v>875.66916670380294</v>
      </c>
      <c r="BC1338" s="45">
        <f>AU1338*'Propiedades físicas'!$L$4+'Diseño reactor'!AV1338*'Propiedades físicas'!$L$5+'Diseño reactor'!AW1338*'Propiedades físicas'!$L$8+AX1338*'Propiedades físicas'!$L$9+'Diseño reactor'!AY1338*'Propiedades físicas'!$L$7+'Diseño reactor'!AZ1338*'Propiedades físicas'!$L$6</f>
        <v>2.062898676636463</v>
      </c>
      <c r="BD1338" s="29">
        <f t="shared" si="837"/>
        <v>2.2882028640717391</v>
      </c>
      <c r="BE1338" s="58">
        <f t="shared" si="838"/>
        <v>42.154898294950321</v>
      </c>
      <c r="BF1338" s="30">
        <f>AU1338*'Propiedades físicas'!$I$4+'Diseño reactor'!AV1338*'Propiedades físicas'!$I$5+'Diseño reactor'!AW1338*'Propiedades físicas'!$I$8+'Diseño reactor'!AX1338*'Propiedades físicas'!$I$9+'Diseño reactor'!AY1338*'Propiedades físicas'!$I$7+'Diseño reactor'!AZ1338*'Propiedades físicas'!$I$6</f>
        <v>1.9840283976763573E-2</v>
      </c>
      <c r="BG1338" s="24">
        <f>AU1338*'Propiedades físicas'!$O$4+'Diseño reactor'!AV1338*'Propiedades físicas'!$O$5+'Diseño reactor'!AW1338*'Propiedades físicas'!$O$8+'Diseño reactor'!AX1338*'Propiedades físicas'!$O$9+'Diseño reactor'!AY1338*'Propiedades físicas'!$O$7+'Diseño reactor'!AZ1338*'Propiedades físicas'!$O$6</f>
        <v>0.15186322210251543</v>
      </c>
      <c r="BH1338" s="54">
        <f t="shared" si="839"/>
        <v>41438.723957967573</v>
      </c>
      <c r="BI1338" s="34">
        <f t="shared" si="861"/>
        <v>269.50893700996522</v>
      </c>
      <c r="BJ1338" s="27">
        <f t="shared" si="840"/>
        <v>4795.7182718165768</v>
      </c>
      <c r="BK1338" s="34">
        <f t="shared" si="841"/>
        <v>560.22556081074788</v>
      </c>
      <c r="BL1338" s="27">
        <f t="shared" si="842"/>
        <v>105.37839039329783</v>
      </c>
      <c r="BM1338" s="34">
        <f t="shared" si="843"/>
        <v>1.1054421768707483</v>
      </c>
      <c r="BN1338" s="45">
        <f t="shared" si="844"/>
        <v>1361.5971761225833</v>
      </c>
      <c r="BO1338" s="45">
        <f t="shared" si="845"/>
        <v>98.521350986958126</v>
      </c>
      <c r="BP1338" s="66">
        <f t="shared" si="846"/>
        <v>6.689914236892081</v>
      </c>
    </row>
    <row r="1339" spans="8:68">
      <c r="H1339" s="68">
        <v>1334</v>
      </c>
      <c r="I1339" s="31">
        <f>('Propiedades físicas'!$C$10*'Diseño reactor'!H1339)/1000</f>
        <v>1167.5772056541612</v>
      </c>
      <c r="J1339" s="31">
        <f t="shared" si="823"/>
        <v>0.39055233160749814</v>
      </c>
      <c r="K1339" s="31">
        <f>(I1339*1000)/'Propiedades físicas'!$F$10</f>
        <v>7626.8084205027235</v>
      </c>
      <c r="L1339" s="31">
        <f t="shared" si="824"/>
        <v>1089.5440600718175</v>
      </c>
      <c r="M1339" s="31">
        <f t="shared" si="825"/>
        <v>6537.2643604309051</v>
      </c>
      <c r="N1339" s="31">
        <f t="shared" si="826"/>
        <v>0.81674967021875378</v>
      </c>
      <c r="O1339" s="32">
        <f t="shared" si="827"/>
        <v>4.9004980213125222</v>
      </c>
      <c r="P1339" s="33">
        <f t="shared" si="828"/>
        <v>0.61019301514510693</v>
      </c>
      <c r="Q1339" s="31">
        <f t="shared" si="829"/>
        <v>4.6284919002738105</v>
      </c>
      <c r="R1339" s="31">
        <f t="shared" si="830"/>
        <v>0.15431830921207315</v>
      </c>
      <c r="S1339" s="31">
        <f t="shared" si="831"/>
        <v>0.27200612103871191</v>
      </c>
      <c r="T1339" s="31">
        <f t="shared" si="832"/>
        <v>3.9027225758082297E-2</v>
      </c>
      <c r="U1339" s="31">
        <f t="shared" si="833"/>
        <v>1.3211120103491387E-2</v>
      </c>
      <c r="V1339" s="47">
        <f t="shared" si="847"/>
        <v>6.0426881111457192E-4</v>
      </c>
      <c r="W1339" s="31">
        <f t="shared" si="834"/>
        <v>0.25290081233620065</v>
      </c>
      <c r="X1339" s="34">
        <f>(S1339*H1339*'Propiedades físicas'!$F$5*60*24*365)/(1000000)</f>
        <v>56160.494051477246</v>
      </c>
      <c r="Y1339" s="34">
        <f>(U1339*H1339*'Propiedades físicas'!$F$7*60*24*365)/(1000000)</f>
        <v>853.02802573406552</v>
      </c>
      <c r="Z1339" s="31">
        <f t="shared" si="848"/>
        <v>813.99748220357264</v>
      </c>
      <c r="AA1339" s="31">
        <f t="shared" si="864"/>
        <v>6174.4081949652636</v>
      </c>
      <c r="AB1339" s="31">
        <f t="shared" si="865"/>
        <v>205.86062448890559</v>
      </c>
      <c r="AC1339" s="31">
        <f t="shared" si="866"/>
        <v>362.85616546564171</v>
      </c>
      <c r="AD1339" s="31">
        <f t="shared" si="863"/>
        <v>52.062319161281785</v>
      </c>
      <c r="AE1339" s="31">
        <f t="shared" si="852"/>
        <v>17.623634218057511</v>
      </c>
      <c r="AF1339" s="31">
        <f t="shared" si="853"/>
        <v>7626.8084205027226</v>
      </c>
      <c r="AG1339" s="31">
        <f t="shared" si="854"/>
        <v>0.10672845538054276</v>
      </c>
      <c r="AH1339" s="31">
        <f t="shared" si="855"/>
        <v>0.80956644700382763</v>
      </c>
      <c r="AI1339" s="31">
        <f t="shared" si="855"/>
        <v>2.6991713065127213E-2</v>
      </c>
      <c r="AJ1339" s="31">
        <f t="shared" si="855"/>
        <v>4.7576410139029551E-2</v>
      </c>
      <c r="AK1339" s="31">
        <f t="shared" si="836"/>
        <v>6.8262261605163133E-3</v>
      </c>
      <c r="AL1339" s="31">
        <f t="shared" si="836"/>
        <v>2.3107482509565707E-3</v>
      </c>
      <c r="AM1339" s="31">
        <f t="shared" si="856"/>
        <v>1.0000000000000002</v>
      </c>
      <c r="AN1339" s="31">
        <f>(Z1339*'Propiedades físicas'!$F$4)/1000</f>
        <v>715.81310590017779</v>
      </c>
      <c r="AO1339" s="31">
        <f>(AA1339*'Propiedades físicas'!$F$6)/1000</f>
        <v>197.82803856668704</v>
      </c>
      <c r="AP1339" s="31">
        <f>(AB1339*'Propiedades físicas'!$F$9)/1000</f>
        <v>127.00571227843029</v>
      </c>
      <c r="AQ1339" s="31">
        <f>(AC1339*'Propiedades físicas'!$F$5)/1000</f>
        <v>106.85025504466753</v>
      </c>
      <c r="AR1339" s="31">
        <f>(AD1339*'Propiedades físicas'!$F$8)/1000</f>
        <v>18.45713338905761</v>
      </c>
      <c r="AS1339" s="31">
        <f>(AE1339*'Propiedades físicas'!$F$7)/1000</f>
        <v>1.6229604751409163</v>
      </c>
      <c r="AT1339" s="31">
        <f t="shared" si="857"/>
        <v>1167.5772056541612</v>
      </c>
      <c r="AU1339" s="31">
        <f t="shared" si="858"/>
        <v>0.61307560856254262</v>
      </c>
      <c r="AV1339" s="31">
        <f t="shared" si="862"/>
        <v>0.16943465289376686</v>
      </c>
      <c r="AW1339" s="31">
        <f t="shared" si="862"/>
        <v>0.10877714267064037</v>
      </c>
      <c r="AX1339" s="31">
        <f t="shared" si="862"/>
        <v>9.1514509299453387E-2</v>
      </c>
      <c r="AY1339" s="31">
        <f t="shared" si="859"/>
        <v>1.5808062455892662E-2</v>
      </c>
      <c r="AZ1339" s="31">
        <f t="shared" si="859"/>
        <v>1.3900241177041621E-3</v>
      </c>
      <c r="BA1339" s="31">
        <f t="shared" si="860"/>
        <v>1</v>
      </c>
      <c r="BB1339" s="34">
        <f>AU1339*'Propiedades físicas'!$C$4+'Diseño reactor'!AV1339*'Propiedades físicas'!$C$5+'Diseño reactor'!AW1339*'Propiedades físicas'!$C$8+'Diseño reactor'!AX1339*'Propiedades físicas'!$C$9+'Diseño reactor'!AY1339*'Propiedades físicas'!$C$7+'Diseño reactor'!AZ1339*'Propiedades físicas'!$C$6</f>
        <v>875.66846001861472</v>
      </c>
      <c r="BC1339" s="45">
        <f>AU1339*'Propiedades físicas'!$L$4+'Diseño reactor'!AV1339*'Propiedades físicas'!$L$5+'Diseño reactor'!AW1339*'Propiedades físicas'!$L$8+AX1339*'Propiedades físicas'!$L$9+'Diseño reactor'!AY1339*'Propiedades físicas'!$L$7+'Diseño reactor'!AZ1339*'Propiedades físicas'!$L$6</f>
        <v>2.0629849125585591</v>
      </c>
      <c r="BD1339" s="29">
        <f t="shared" si="837"/>
        <v>2.2868276176579445</v>
      </c>
      <c r="BE1339" s="58">
        <f t="shared" si="838"/>
        <v>42.153391126542623</v>
      </c>
      <c r="BF1339" s="30">
        <f>AU1339*'Propiedades físicas'!$I$4+'Diseño reactor'!AV1339*'Propiedades físicas'!$I$5+'Diseño reactor'!AW1339*'Propiedades físicas'!$I$8+'Diseño reactor'!AX1339*'Propiedades físicas'!$I$9+'Diseño reactor'!AY1339*'Propiedades físicas'!$I$7+'Diseño reactor'!AZ1339*'Propiedades físicas'!$I$6</f>
        <v>1.9840609251653908E-2</v>
      </c>
      <c r="BG1339" s="24">
        <f>AU1339*'Propiedades físicas'!$O$4+'Diseño reactor'!AV1339*'Propiedades físicas'!$O$5+'Diseño reactor'!AW1339*'Propiedades físicas'!$O$8+'Diseño reactor'!AX1339*'Propiedades físicas'!$O$9+'Diseño reactor'!AY1339*'Propiedades físicas'!$O$7+'Diseño reactor'!AZ1339*'Propiedades físicas'!$O$6</f>
        <v>0.15186718333926949</v>
      </c>
      <c r="BH1339" s="54">
        <f t="shared" si="839"/>
        <v>41438.011153482446</v>
      </c>
      <c r="BI1339" s="34">
        <f t="shared" si="861"/>
        <v>269.51759189931556</v>
      </c>
      <c r="BJ1339" s="27">
        <f t="shared" si="840"/>
        <v>4795.7146109594105</v>
      </c>
      <c r="BK1339" s="34">
        <f t="shared" si="841"/>
        <v>560.23974620414322</v>
      </c>
      <c r="BL1339" s="27">
        <f t="shared" si="842"/>
        <v>105.37889228467864</v>
      </c>
      <c r="BM1339" s="34">
        <f t="shared" si="843"/>
        <v>1.1054421768707483</v>
      </c>
      <c r="BN1339" s="45">
        <f t="shared" si="844"/>
        <v>1362.7629527172069</v>
      </c>
      <c r="BO1339" s="45">
        <f t="shared" si="845"/>
        <v>98.538768127392132</v>
      </c>
      <c r="BP1339" s="66">
        <f t="shared" si="846"/>
        <v>6.6899088379771925</v>
      </c>
    </row>
    <row r="1340" spans="8:68">
      <c r="H1340" s="68">
        <v>1335</v>
      </c>
      <c r="I1340" s="31">
        <f>('Propiedades físicas'!$C$10*'Diseño reactor'!H1340)/1000</f>
        <v>1168.4524509357609</v>
      </c>
      <c r="J1340" s="31">
        <f t="shared" si="823"/>
        <v>0.39025978304449627</v>
      </c>
      <c r="K1340" s="31">
        <f>(I1340*1000)/'Propiedades físicas'!$F$10</f>
        <v>7632.5256681942556</v>
      </c>
      <c r="L1340" s="31">
        <f t="shared" si="824"/>
        <v>1090.3608097420365</v>
      </c>
      <c r="M1340" s="31">
        <f t="shared" si="825"/>
        <v>6542.1648584522191</v>
      </c>
      <c r="N1340" s="31">
        <f t="shared" si="826"/>
        <v>0.81674967021875389</v>
      </c>
      <c r="O1340" s="32">
        <f t="shared" si="827"/>
        <v>4.900498021312524</v>
      </c>
      <c r="P1340" s="33">
        <f t="shared" si="828"/>
        <v>0.61030863128640145</v>
      </c>
      <c r="Q1340" s="31">
        <f t="shared" si="829"/>
        <v>4.6286881504824606</v>
      </c>
      <c r="R1340" s="31">
        <f t="shared" si="830"/>
        <v>0.1542611555366793</v>
      </c>
      <c r="S1340" s="31">
        <f t="shared" si="831"/>
        <v>0.27180987083006358</v>
      </c>
      <c r="T1340" s="31">
        <f t="shared" si="832"/>
        <v>3.899093489363497E-2</v>
      </c>
      <c r="U1340" s="31">
        <f t="shared" si="833"/>
        <v>1.318894850203811E-2</v>
      </c>
      <c r="V1340" s="47">
        <f t="shared" si="847"/>
        <v>6.0438330476905776E-4</v>
      </c>
      <c r="W1340" s="31">
        <f t="shared" si="834"/>
        <v>0.25275925593831006</v>
      </c>
      <c r="X1340" s="34">
        <f>(S1340*H1340*'Propiedades físicas'!$F$5*60*24*365)/(1000000)</f>
        <v>56162.04365739393</v>
      </c>
      <c r="Y1340" s="34">
        <f>(U1340*H1340*'Propiedades físicas'!$F$7*60*24*365)/(1000000)</f>
        <v>852.23480705530096</v>
      </c>
      <c r="Z1340" s="31">
        <f t="shared" si="848"/>
        <v>814.76202276734591</v>
      </c>
      <c r="AA1340" s="31">
        <f t="shared" si="864"/>
        <v>6179.298680894085</v>
      </c>
      <c r="AB1340" s="31">
        <f t="shared" si="865"/>
        <v>205.93864264146686</v>
      </c>
      <c r="AC1340" s="31">
        <f t="shared" si="866"/>
        <v>362.86617755813489</v>
      </c>
      <c r="AD1340" s="31">
        <f t="shared" si="863"/>
        <v>52.052898083002681</v>
      </c>
      <c r="AE1340" s="31">
        <f t="shared" si="852"/>
        <v>17.607246250220875</v>
      </c>
      <c r="AF1340" s="31">
        <f t="shared" si="853"/>
        <v>7632.5256681942565</v>
      </c>
      <c r="AG1340" s="31">
        <f t="shared" si="854"/>
        <v>0.10674867772309853</v>
      </c>
      <c r="AH1340" s="31">
        <f t="shared" si="855"/>
        <v>0.80960077299759892</v>
      </c>
      <c r="AI1340" s="31">
        <f t="shared" si="855"/>
        <v>2.6981716353688845E-2</v>
      </c>
      <c r="AJ1340" s="31">
        <f t="shared" si="855"/>
        <v>4.7542084145258262E-2</v>
      </c>
      <c r="AK1340" s="31">
        <f t="shared" si="836"/>
        <v>6.8198785494969234E-3</v>
      </c>
      <c r="AL1340" s="31">
        <f t="shared" si="836"/>
        <v>2.3068702308585215E-3</v>
      </c>
      <c r="AM1340" s="31">
        <f t="shared" si="856"/>
        <v>1</v>
      </c>
      <c r="AN1340" s="31">
        <f>(Z1340*'Propiedades físicas'!$F$4)/1000</f>
        <v>716.48542758114866</v>
      </c>
      <c r="AO1340" s="31">
        <f>(AA1340*'Propiedades físicas'!$F$6)/1000</f>
        <v>197.98472973584649</v>
      </c>
      <c r="AP1340" s="31">
        <f>(AB1340*'Propiedades físicas'!$F$9)/1000</f>
        <v>127.05384557765296</v>
      </c>
      <c r="AQ1340" s="31">
        <f>(AC1340*'Propiedades físicas'!$F$5)/1000</f>
        <v>106.853203305544</v>
      </c>
      <c r="AR1340" s="31">
        <f>(AD1340*'Propiedades físicas'!$F$8)/1000</f>
        <v>18.453793428386103</v>
      </c>
      <c r="AS1340" s="31">
        <f>(AE1340*'Propiedades físicas'!$F$7)/1000</f>
        <v>1.6214513071828405</v>
      </c>
      <c r="AT1340" s="31">
        <f t="shared" si="857"/>
        <v>1168.4524509357611</v>
      </c>
      <c r="AU1340" s="31">
        <f t="shared" si="858"/>
        <v>0.6131917708823732</v>
      </c>
      <c r="AV1340" s="31">
        <f t="shared" si="862"/>
        <v>0.16944183700183041</v>
      </c>
      <c r="AW1340" s="31">
        <f t="shared" si="862"/>
        <v>0.10873685572391178</v>
      </c>
      <c r="AX1340" s="31">
        <f t="shared" si="862"/>
        <v>9.14484823237523E-2</v>
      </c>
      <c r="AY1340" s="31">
        <f t="shared" si="859"/>
        <v>1.5793362762521735E-2</v>
      </c>
      <c r="AZ1340" s="31">
        <f t="shared" si="859"/>
        <v>1.3876913056105047E-3</v>
      </c>
      <c r="BA1340" s="31">
        <f t="shared" si="860"/>
        <v>0.99999999999999989</v>
      </c>
      <c r="BB1340" s="34">
        <f>AU1340*'Propiedades físicas'!$C$4+'Diseño reactor'!AV1340*'Propiedades físicas'!$C$5+'Diseño reactor'!AW1340*'Propiedades físicas'!$C$8+'Diseño reactor'!AX1340*'Propiedades físicas'!$C$9+'Diseño reactor'!AY1340*'Propiedades físicas'!$C$7+'Diseño reactor'!AZ1340*'Propiedades físicas'!$C$6</f>
        <v>875.66775481647085</v>
      </c>
      <c r="BC1340" s="45">
        <f>AU1340*'Propiedades físicas'!$L$4+'Diseño reactor'!AV1340*'Propiedades físicas'!$L$5+'Diseño reactor'!AW1340*'Propiedades físicas'!$L$8+AX1340*'Propiedades físicas'!$L$9+'Diseño reactor'!AY1340*'Propiedades físicas'!$L$7+'Diseño reactor'!AZ1340*'Propiedades físicas'!$L$6</f>
        <v>2.0630710472892373</v>
      </c>
      <c r="BD1340" s="29">
        <f t="shared" si="837"/>
        <v>2.2854540268444965</v>
      </c>
      <c r="BE1340" s="58">
        <f t="shared" si="838"/>
        <v>42.151885820116192</v>
      </c>
      <c r="BF1340" s="30">
        <f>AU1340*'Propiedades físicas'!$I$4+'Diseño reactor'!AV1340*'Propiedades físicas'!$I$5+'Diseño reactor'!AW1340*'Propiedades físicas'!$I$8+'Diseño reactor'!AX1340*'Propiedades físicas'!$I$9+'Diseño reactor'!AY1340*'Propiedades físicas'!$I$7+'Diseño reactor'!AZ1340*'Propiedades físicas'!$I$6</f>
        <v>1.9840933841824553E-2</v>
      </c>
      <c r="BG1340" s="24">
        <f>AU1340*'Propiedades físicas'!$O$4+'Diseño reactor'!AV1340*'Propiedades físicas'!$O$5+'Diseño reactor'!AW1340*'Propiedades físicas'!$O$8+'Diseño reactor'!AX1340*'Propiedades físicas'!$O$9+'Diseño reactor'!AY1340*'Propiedades físicas'!$O$7+'Diseño reactor'!AZ1340*'Propiedades físicas'!$O$6</f>
        <v>0.15187114035332097</v>
      </c>
      <c r="BH1340" s="54">
        <f t="shared" si="839"/>
        <v>41437.299872567884</v>
      </c>
      <c r="BI1340" s="34">
        <f t="shared" si="861"/>
        <v>269.52623167917341</v>
      </c>
      <c r="BJ1340" s="27">
        <f t="shared" si="840"/>
        <v>4795.7109754483508</v>
      </c>
      <c r="BK1340" s="34">
        <f t="shared" si="841"/>
        <v>560.25391895867563</v>
      </c>
      <c r="BL1340" s="27">
        <f t="shared" si="842"/>
        <v>105.37939370827827</v>
      </c>
      <c r="BM1340" s="34">
        <f t="shared" si="843"/>
        <v>1.1054421768707483</v>
      </c>
      <c r="BN1340" s="45">
        <f t="shared" si="844"/>
        <v>1363.9287943454065</v>
      </c>
      <c r="BO1340" s="45">
        <f t="shared" si="845"/>
        <v>98.556165775289202</v>
      </c>
      <c r="BP1340" s="66">
        <f t="shared" si="846"/>
        <v>6.6899034503924266</v>
      </c>
    </row>
    <row r="1341" spans="8:68">
      <c r="H1341" s="68">
        <v>1336</v>
      </c>
      <c r="I1341" s="31">
        <f>('Propiedades físicas'!$C$10*'Diseño reactor'!H1341)/1000</f>
        <v>1169.3276962173607</v>
      </c>
      <c r="J1341" s="31">
        <f t="shared" si="823"/>
        <v>0.38996767242844504</v>
      </c>
      <c r="K1341" s="31">
        <f>(I1341*1000)/'Propiedades físicas'!$F$10</f>
        <v>7638.2429158857858</v>
      </c>
      <c r="L1341" s="31">
        <f t="shared" si="824"/>
        <v>1091.1775594122551</v>
      </c>
      <c r="M1341" s="31">
        <f t="shared" si="825"/>
        <v>6547.0653564735303</v>
      </c>
      <c r="N1341" s="31">
        <f t="shared" si="826"/>
        <v>0.81674967021875378</v>
      </c>
      <c r="O1341" s="32">
        <f t="shared" si="827"/>
        <v>4.9004980213125231</v>
      </c>
      <c r="P1341" s="33">
        <f t="shared" si="828"/>
        <v>0.61042411807224772</v>
      </c>
      <c r="Q1341" s="31">
        <f t="shared" si="829"/>
        <v>4.6288841236632781</v>
      </c>
      <c r="R1341" s="31">
        <f t="shared" si="830"/>
        <v>0.15420403312935255</v>
      </c>
      <c r="S1341" s="31">
        <f t="shared" si="831"/>
        <v>0.2716138976492441</v>
      </c>
      <c r="T1341" s="31">
        <f t="shared" si="832"/>
        <v>3.8954692531568802E-2</v>
      </c>
      <c r="U1341" s="31">
        <f t="shared" si="833"/>
        <v>1.3166826485584617E-2</v>
      </c>
      <c r="V1341" s="47">
        <f t="shared" si="847"/>
        <v>6.0449767032397348E-4</v>
      </c>
      <c r="W1341" s="31">
        <f t="shared" si="834"/>
        <v>0.25261785791874869</v>
      </c>
      <c r="X1341" s="34">
        <f>(S1341*H1341*'Propiedades físicas'!$F$5*60*24*365)/(1000000)</f>
        <v>56163.589797741843</v>
      </c>
      <c r="Y1341" s="34">
        <f>(U1341*H1341*'Propiedades físicas'!$F$7*60*24*365)/(1000000)</f>
        <v>851.44264850544937</v>
      </c>
      <c r="Z1341" s="31">
        <f t="shared" si="848"/>
        <v>815.52662174452291</v>
      </c>
      <c r="AA1341" s="31">
        <f t="shared" si="864"/>
        <v>6184.1891892141393</v>
      </c>
      <c r="AB1341" s="31">
        <f t="shared" si="865"/>
        <v>206.01658826081501</v>
      </c>
      <c r="AC1341" s="31">
        <f t="shared" si="866"/>
        <v>362.87616725939012</v>
      </c>
      <c r="AD1341" s="31">
        <f t="shared" si="863"/>
        <v>52.043469222175922</v>
      </c>
      <c r="AE1341" s="31">
        <f t="shared" si="852"/>
        <v>17.590880184741049</v>
      </c>
      <c r="AF1341" s="31">
        <f t="shared" si="853"/>
        <v>7638.2429158857849</v>
      </c>
      <c r="AG1341" s="31">
        <f t="shared" si="854"/>
        <v>0.10676887744017875</v>
      </c>
      <c r="AH1341" s="31">
        <f t="shared" si="855"/>
        <v>0.80963505053661633</v>
      </c>
      <c r="AI1341" s="31">
        <f t="shared" si="855"/>
        <v>2.6971725111327369E-2</v>
      </c>
      <c r="AJ1341" s="31">
        <f t="shared" si="855"/>
        <v>4.7507806606240724E-2</v>
      </c>
      <c r="AK1341" s="31">
        <f t="shared" si="836"/>
        <v>6.8135394219968441E-3</v>
      </c>
      <c r="AL1341" s="31">
        <f t="shared" si="836"/>
        <v>2.3030008836398843E-3</v>
      </c>
      <c r="AM1341" s="31">
        <f t="shared" si="856"/>
        <v>0.99999999999999989</v>
      </c>
      <c r="AN1341" s="31">
        <f>(Z1341*'Propiedades físicas'!$F$4)/1000</f>
        <v>717.1578006296985</v>
      </c>
      <c r="AO1341" s="31">
        <f>(AA1341*'Propiedades físicas'!$F$6)/1000</f>
        <v>198.14142162242101</v>
      </c>
      <c r="AP1341" s="31">
        <f>(AB1341*'Propiedades físicas'!$F$9)/1000</f>
        <v>127.10193412750981</v>
      </c>
      <c r="AQ1341" s="31">
        <f>(AC1341*'Propiedades físicas'!$F$5)/1000</f>
        <v>106.85614497287261</v>
      </c>
      <c r="AR1341" s="31">
        <f>(AD1341*'Propiedades físicas'!$F$8)/1000</f>
        <v>18.4504507086458</v>
      </c>
      <c r="AS1341" s="31">
        <f>(AE1341*'Propiedades físicas'!$F$7)/1000</f>
        <v>1.6199441562128034</v>
      </c>
      <c r="AT1341" s="31">
        <f t="shared" si="857"/>
        <v>1169.3276962173607</v>
      </c>
      <c r="AU1341" s="31">
        <f t="shared" si="858"/>
        <v>0.6133078032356718</v>
      </c>
      <c r="AV1341" s="31">
        <f t="shared" si="862"/>
        <v>0.16944901096876908</v>
      </c>
      <c r="AW1341" s="31">
        <f t="shared" si="862"/>
        <v>0.10869659081767225</v>
      </c>
      <c r="AX1341" s="31">
        <f t="shared" si="862"/>
        <v>9.1382548552078113E-2</v>
      </c>
      <c r="AY1341" s="31">
        <f t="shared" si="859"/>
        <v>1.5778682715145521E-2</v>
      </c>
      <c r="AZ1341" s="31">
        <f t="shared" si="859"/>
        <v>1.3853637106630884E-3</v>
      </c>
      <c r="BA1341" s="31">
        <f t="shared" si="860"/>
        <v>0.99999999999999989</v>
      </c>
      <c r="BB1341" s="34">
        <f>AU1341*'Propiedades físicas'!$C$4+'Diseño reactor'!AV1341*'Propiedades físicas'!$C$5+'Diseño reactor'!AW1341*'Propiedades físicas'!$C$8+'Diseño reactor'!AX1341*'Propiedades físicas'!$C$9+'Diseño reactor'!AY1341*'Propiedades físicas'!$C$7+'Diseño reactor'!AZ1341*'Propiedades físicas'!$C$6</f>
        <v>875.66705109344139</v>
      </c>
      <c r="BC1341" s="45">
        <f>AU1341*'Propiedades físicas'!$L$4+'Diseño reactor'!AV1341*'Propiedades físicas'!$L$5+'Diseño reactor'!AW1341*'Propiedades físicas'!$L$8+AX1341*'Propiedades físicas'!$L$9+'Diseño reactor'!AY1341*'Propiedades físicas'!$L$7+'Diseño reactor'!AZ1341*'Propiedades físicas'!$L$6</f>
        <v>2.0631570810042206</v>
      </c>
      <c r="BD1341" s="29">
        <f t="shared" si="837"/>
        <v>2.2840820886402784</v>
      </c>
      <c r="BE1341" s="58">
        <f t="shared" si="838"/>
        <v>42.150382372200177</v>
      </c>
      <c r="BF1341" s="30">
        <f>AU1341*'Propiedades físicas'!$I$4+'Diseño reactor'!AV1341*'Propiedades físicas'!$I$5+'Diseño reactor'!AW1341*'Propiedades físicas'!$I$8+'Diseño reactor'!AX1341*'Propiedades físicas'!$I$9+'Diseño reactor'!AY1341*'Propiedades físicas'!$I$7+'Diseño reactor'!AZ1341*'Propiedades físicas'!$I$6</f>
        <v>1.9841257749046194E-2</v>
      </c>
      <c r="BG1341" s="24">
        <f>AU1341*'Propiedades físicas'!$O$4+'Diseño reactor'!AV1341*'Propiedades físicas'!$O$5+'Diseño reactor'!AW1341*'Propiedades físicas'!$O$8+'Diseño reactor'!AX1341*'Propiedades físicas'!$O$9+'Diseño reactor'!AY1341*'Propiedades físicas'!$O$7+'Diseño reactor'!AZ1341*'Propiedades físicas'!$O$6</f>
        <v>0.15187509315108147</v>
      </c>
      <c r="BH1341" s="54">
        <f t="shared" si="839"/>
        <v>41436.590111191595</v>
      </c>
      <c r="BI1341" s="34">
        <f t="shared" si="861"/>
        <v>269.53485638525865</v>
      </c>
      <c r="BJ1341" s="27">
        <f t="shared" si="840"/>
        <v>4795.7073651987939</v>
      </c>
      <c r="BK1341" s="34">
        <f t="shared" si="841"/>
        <v>560.2680790883802</v>
      </c>
      <c r="BL1341" s="27">
        <f t="shared" si="842"/>
        <v>105.37989466464964</v>
      </c>
      <c r="BM1341" s="34">
        <f t="shared" si="843"/>
        <v>1.1054421768707483</v>
      </c>
      <c r="BN1341" s="45">
        <f t="shared" si="844"/>
        <v>1365.0947008937835</v>
      </c>
      <c r="BO1341" s="45">
        <f t="shared" si="845"/>
        <v>98.573543963351725</v>
      </c>
      <c r="BP1341" s="66">
        <f t="shared" si="846"/>
        <v>6.6898980741077603</v>
      </c>
    </row>
    <row r="1342" spans="8:68">
      <c r="H1342" s="68">
        <v>1337</v>
      </c>
      <c r="I1342" s="31">
        <f>('Propiedades físicas'!$C$10*'Diseño reactor'!H1342)/1000</f>
        <v>1170.2029414989606</v>
      </c>
      <c r="J1342" s="31">
        <f t="shared" si="823"/>
        <v>0.38967599877666603</v>
      </c>
      <c r="K1342" s="31">
        <f>(I1342*1000)/'Propiedades físicas'!$F$10</f>
        <v>7643.9601635773179</v>
      </c>
      <c r="L1342" s="31">
        <f t="shared" si="824"/>
        <v>1091.9943090824738</v>
      </c>
      <c r="M1342" s="31">
        <f t="shared" si="825"/>
        <v>6551.9658544948434</v>
      </c>
      <c r="N1342" s="31">
        <f t="shared" si="826"/>
        <v>0.81674967021875378</v>
      </c>
      <c r="O1342" s="32">
        <f t="shared" si="827"/>
        <v>4.9004980213125231</v>
      </c>
      <c r="P1342" s="33">
        <f t="shared" si="828"/>
        <v>0.61053947571961587</v>
      </c>
      <c r="Q1342" s="31">
        <f t="shared" si="829"/>
        <v>4.6290798203910803</v>
      </c>
      <c r="R1342" s="31">
        <f t="shared" si="830"/>
        <v>0.15414694199242646</v>
      </c>
      <c r="S1342" s="31">
        <f t="shared" si="831"/>
        <v>0.27141820092144159</v>
      </c>
      <c r="T1342" s="31">
        <f t="shared" si="832"/>
        <v>3.8918498591119129E-2</v>
      </c>
      <c r="U1342" s="31">
        <f t="shared" si="833"/>
        <v>1.3144753915592312E-2</v>
      </c>
      <c r="V1342" s="47">
        <f t="shared" si="847"/>
        <v>6.0461190799418268E-4</v>
      </c>
      <c r="W1342" s="31">
        <f t="shared" si="834"/>
        <v>0.25247661801186605</v>
      </c>
      <c r="X1342" s="34">
        <f>(S1342*H1342*'Propiedades físicas'!$F$5*60*24*365)/(1000000)</f>
        <v>56165.132482203662</v>
      </c>
      <c r="Y1342" s="34">
        <f>(U1342*H1342*'Propiedades físicas'!$F$7*60*24*365)/(1000000)</f>
        <v>850.6515483192178</v>
      </c>
      <c r="Z1342" s="31">
        <f t="shared" si="848"/>
        <v>816.2912790371264</v>
      </c>
      <c r="AA1342" s="31">
        <f t="shared" si="864"/>
        <v>6189.0797198628743</v>
      </c>
      <c r="AB1342" s="31">
        <f t="shared" si="865"/>
        <v>206.09446144387417</v>
      </c>
      <c r="AC1342" s="31">
        <f t="shared" si="866"/>
        <v>362.88613463196742</v>
      </c>
      <c r="AD1342" s="31">
        <f t="shared" si="863"/>
        <v>52.034032616326272</v>
      </c>
      <c r="AE1342" s="31">
        <f t="shared" si="852"/>
        <v>17.574535985146923</v>
      </c>
      <c r="AF1342" s="31">
        <f t="shared" si="853"/>
        <v>7643.9601635773151</v>
      </c>
      <c r="AG1342" s="31">
        <f t="shared" si="854"/>
        <v>0.10678905456973344</v>
      </c>
      <c r="AH1342" s="31">
        <f t="shared" si="855"/>
        <v>0.80966927972142022</v>
      </c>
      <c r="AI1342" s="31">
        <f t="shared" si="855"/>
        <v>2.6961739338450912E-2</v>
      </c>
      <c r="AJ1342" s="31">
        <f t="shared" si="855"/>
        <v>4.7473577421436937E-2</v>
      </c>
      <c r="AK1342" s="31">
        <f t="shared" si="836"/>
        <v>6.8072087638895726E-3</v>
      </c>
      <c r="AL1342" s="31">
        <f t="shared" si="836"/>
        <v>2.2991401850689622E-3</v>
      </c>
      <c r="AM1342" s="31">
        <f t="shared" si="856"/>
        <v>1.0000000000000002</v>
      </c>
      <c r="AN1342" s="31">
        <f>(Z1342*'Propiedades físicas'!$F$4)/1000</f>
        <v>717.83022495966827</v>
      </c>
      <c r="AO1342" s="31">
        <f>(AA1342*'Propiedades físicas'!$F$6)/1000</f>
        <v>198.29811422440648</v>
      </c>
      <c r="AP1342" s="31">
        <f>(AB1342*'Propiedades físicas'!$F$9)/1000</f>
        <v>127.14997798779815</v>
      </c>
      <c r="AQ1342" s="31">
        <f>(AC1342*'Propiedades físicas'!$F$5)/1000</f>
        <v>106.85908006507546</v>
      </c>
      <c r="AR1342" s="31">
        <f>(AD1342*'Propiedades físicas'!$F$8)/1000</f>
        <v>18.447105243139983</v>
      </c>
      <c r="AS1342" s="31">
        <f>(AE1342*'Propiedades físicas'!$F$7)/1000</f>
        <v>1.6184390188721802</v>
      </c>
      <c r="AT1342" s="31">
        <f t="shared" si="857"/>
        <v>1170.2029414989604</v>
      </c>
      <c r="AU1342" s="31">
        <f t="shared" si="858"/>
        <v>0.61342370584043349</v>
      </c>
      <c r="AV1342" s="31">
        <f t="shared" si="862"/>
        <v>0.16945617481562503</v>
      </c>
      <c r="AW1342" s="31">
        <f t="shared" si="862"/>
        <v>0.10865634795356657</v>
      </c>
      <c r="AX1342" s="31">
        <f t="shared" si="862"/>
        <v>9.1316707791039509E-2</v>
      </c>
      <c r="AY1342" s="31">
        <f t="shared" si="859"/>
        <v>1.5764022281050106E-2</v>
      </c>
      <c r="AZ1342" s="31">
        <f t="shared" si="859"/>
        <v>1.3830413182854045E-3</v>
      </c>
      <c r="BA1342" s="31">
        <f t="shared" si="860"/>
        <v>1.0000000000000002</v>
      </c>
      <c r="BB1342" s="34">
        <f>AU1342*'Propiedades físicas'!$C$4+'Diseño reactor'!AV1342*'Propiedades físicas'!$C$5+'Diseño reactor'!AW1342*'Propiedades físicas'!$C$8+'Diseño reactor'!AX1342*'Propiedades físicas'!$C$9+'Diseño reactor'!AY1342*'Propiedades físicas'!$C$7+'Diseño reactor'!AZ1342*'Propiedades físicas'!$C$6</f>
        <v>875.66634884561051</v>
      </c>
      <c r="BC1342" s="45">
        <f>AU1342*'Propiedades físicas'!$L$4+'Diseño reactor'!AV1342*'Propiedades físicas'!$L$5+'Diseño reactor'!AW1342*'Propiedades físicas'!$L$8+AX1342*'Propiedades físicas'!$L$9+'Diseño reactor'!AY1342*'Propiedades físicas'!$L$7+'Diseño reactor'!AZ1342*'Propiedades físicas'!$L$6</f>
        <v>2.0632430138788282</v>
      </c>
      <c r="BD1342" s="29">
        <f t="shared" si="837"/>
        <v>2.2827118000613775</v>
      </c>
      <c r="BE1342" s="58">
        <f t="shared" si="838"/>
        <v>42.148880779332444</v>
      </c>
      <c r="BF1342" s="30">
        <f>AU1342*'Propiedades físicas'!$I$4+'Diseño reactor'!AV1342*'Propiedades físicas'!$I$5+'Diseño reactor'!AW1342*'Propiedades físicas'!$I$8+'Diseño reactor'!AX1342*'Propiedades físicas'!$I$9+'Diseño reactor'!AY1342*'Propiedades físicas'!$I$7+'Diseño reactor'!AZ1342*'Propiedades físicas'!$I$6</f>
        <v>1.9841580975083966E-2</v>
      </c>
      <c r="BG1342" s="24">
        <f>AU1342*'Propiedades físicas'!$O$4+'Diseño reactor'!AV1342*'Propiedades físicas'!$O$5+'Diseño reactor'!AW1342*'Propiedades físicas'!$O$8+'Diseño reactor'!AX1342*'Propiedades físicas'!$O$9+'Diseño reactor'!AY1342*'Propiedades físicas'!$O$7+'Diseño reactor'!AZ1342*'Propiedades físicas'!$O$6</f>
        <v>0.15187904173895053</v>
      </c>
      <c r="BH1342" s="54">
        <f t="shared" si="839"/>
        <v>41435.881865334384</v>
      </c>
      <c r="BI1342" s="34">
        <f t="shared" si="861"/>
        <v>269.54346605318489</v>
      </c>
      <c r="BJ1342" s="27">
        <f t="shared" si="840"/>
        <v>4795.7037801264751</v>
      </c>
      <c r="BK1342" s="34">
        <f t="shared" si="841"/>
        <v>560.28222660728591</v>
      </c>
      <c r="BL1342" s="27">
        <f t="shared" si="842"/>
        <v>105.38039515434529</v>
      </c>
      <c r="BM1342" s="34">
        <f t="shared" si="843"/>
        <v>1.1054421768707483</v>
      </c>
      <c r="BN1342" s="45">
        <f t="shared" si="844"/>
        <v>1366.260672249203</v>
      </c>
      <c r="BO1342" s="45">
        <f t="shared" si="845"/>
        <v>98.590902724209045</v>
      </c>
      <c r="BP1342" s="66">
        <f t="shared" si="846"/>
        <v>6.6898927090932778</v>
      </c>
    </row>
    <row r="1343" spans="8:68">
      <c r="H1343" s="68">
        <v>1338</v>
      </c>
      <c r="I1343" s="31">
        <f>('Propiedades físicas'!$C$10*'Diseño reactor'!H1343)/1000</f>
        <v>1171.0781867805606</v>
      </c>
      <c r="J1343" s="31">
        <f t="shared" si="823"/>
        <v>0.38938476110941889</v>
      </c>
      <c r="K1343" s="31">
        <f>(I1343*1000)/'Propiedades físicas'!$F$10</f>
        <v>7649.6774112688499</v>
      </c>
      <c r="L1343" s="31">
        <f t="shared" si="824"/>
        <v>1092.8110587526928</v>
      </c>
      <c r="M1343" s="31">
        <f t="shared" si="825"/>
        <v>6556.8663525161564</v>
      </c>
      <c r="N1343" s="31">
        <f t="shared" si="826"/>
        <v>0.816749670218754</v>
      </c>
      <c r="O1343" s="32">
        <f t="shared" si="827"/>
        <v>4.9004980213125231</v>
      </c>
      <c r="P1343" s="33">
        <f t="shared" si="828"/>
        <v>0.6106547044449907</v>
      </c>
      <c r="Q1343" s="31">
        <f t="shared" si="829"/>
        <v>4.6292752412391156</v>
      </c>
      <c r="R1343" s="31">
        <f t="shared" si="830"/>
        <v>0.15408988212810681</v>
      </c>
      <c r="S1343" s="31">
        <f t="shared" si="831"/>
        <v>0.27122278007340656</v>
      </c>
      <c r="T1343" s="31">
        <f t="shared" si="832"/>
        <v>3.8882352991669672E-2</v>
      </c>
      <c r="U1343" s="31">
        <f t="shared" si="833"/>
        <v>1.312273065398682E-2</v>
      </c>
      <c r="V1343" s="47">
        <f t="shared" si="847"/>
        <v>6.0472601799406846E-4</v>
      </c>
      <c r="W1343" s="31">
        <f t="shared" si="834"/>
        <v>0.25233553595260572</v>
      </c>
      <c r="X1343" s="34">
        <f>(S1343*H1343*'Propiedades físicas'!$F$5*60*24*365)/(1000000)</f>
        <v>56166.671720429666</v>
      </c>
      <c r="Y1343" s="34">
        <f>(U1343*H1343*'Propiedades físicas'!$F$7*60*24*365)/(1000000)</f>
        <v>849.8615047345553</v>
      </c>
      <c r="Z1343" s="31">
        <f t="shared" si="848"/>
        <v>817.05599454739752</v>
      </c>
      <c r="AA1343" s="31">
        <f t="shared" si="864"/>
        <v>6193.9702727779368</v>
      </c>
      <c r="AB1343" s="31">
        <f t="shared" si="865"/>
        <v>206.17226228740691</v>
      </c>
      <c r="AC1343" s="31">
        <f t="shared" si="866"/>
        <v>362.89607973821796</v>
      </c>
      <c r="AD1343" s="31">
        <f t="shared" si="863"/>
        <v>52.024588302854021</v>
      </c>
      <c r="AE1343" s="31">
        <f t="shared" si="852"/>
        <v>17.558213615034365</v>
      </c>
      <c r="AF1343" s="31">
        <f t="shared" si="853"/>
        <v>7649.6774112688472</v>
      </c>
      <c r="AG1343" s="31">
        <f t="shared" si="854"/>
        <v>0.10680920914962778</v>
      </c>
      <c r="AH1343" s="31">
        <f t="shared" si="855"/>
        <v>0.80970346065227694</v>
      </c>
      <c r="AI1343" s="31">
        <f t="shared" si="855"/>
        <v>2.6951759035445291E-2</v>
      </c>
      <c r="AJ1343" s="31">
        <f t="shared" si="855"/>
        <v>4.7439396490580196E-2</v>
      </c>
      <c r="AK1343" s="31">
        <f t="shared" si="836"/>
        <v>6.8008865610745713E-3</v>
      </c>
      <c r="AL1343" s="31">
        <f t="shared" si="836"/>
        <v>2.2952881109952576E-3</v>
      </c>
      <c r="AM1343" s="31">
        <f t="shared" si="856"/>
        <v>1</v>
      </c>
      <c r="AN1343" s="31">
        <f>(Z1343*'Propiedades físicas'!$F$4)/1000</f>
        <v>718.50270048509037</v>
      </c>
      <c r="AO1343" s="31">
        <f>(AA1343*'Propiedades físicas'!$F$6)/1000</f>
        <v>198.4548075398051</v>
      </c>
      <c r="AP1343" s="31">
        <f>(AB1343*'Propiedades físicas'!$F$9)/1000</f>
        <v>127.19797721821567</v>
      </c>
      <c r="AQ1343" s="31">
        <f>(AC1343*'Propiedades físicas'!$F$5)/1000</f>
        <v>106.86200860051306</v>
      </c>
      <c r="AR1343" s="31">
        <f>(AD1343*'Propiedades físicas'!$F$8)/1000</f>
        <v>18.4437570451278</v>
      </c>
      <c r="AS1343" s="31">
        <f>(AE1343*'Propiedades físicas'!$F$7)/1000</f>
        <v>1.6169358918085148</v>
      </c>
      <c r="AT1343" s="31">
        <f t="shared" si="857"/>
        <v>1171.0781867805604</v>
      </c>
      <c r="AU1343" s="31">
        <f t="shared" si="858"/>
        <v>0.61353947891416516</v>
      </c>
      <c r="AV1343" s="31">
        <f t="shared" si="862"/>
        <v>0.16946332856338317</v>
      </c>
      <c r="AW1343" s="31">
        <f t="shared" si="862"/>
        <v>0.10861612713314961</v>
      </c>
      <c r="AX1343" s="31">
        <f t="shared" si="862"/>
        <v>9.1250959847770735E-2</v>
      </c>
      <c r="AY1343" s="31">
        <f t="shared" si="859"/>
        <v>1.5749381427581692E-2</v>
      </c>
      <c r="AZ1343" s="31">
        <f t="shared" si="859"/>
        <v>1.3807241139497891E-3</v>
      </c>
      <c r="BA1343" s="31">
        <f t="shared" si="860"/>
        <v>1.0000000000000002</v>
      </c>
      <c r="BB1343" s="34">
        <f>AU1343*'Propiedades físicas'!$C$4+'Diseño reactor'!AV1343*'Propiedades físicas'!$C$5+'Diseño reactor'!AW1343*'Propiedades físicas'!$C$8+'Diseño reactor'!AX1343*'Propiedades físicas'!$C$9+'Diseño reactor'!AY1343*'Propiedades físicas'!$C$7+'Diseño reactor'!AZ1343*'Propiedades físicas'!$C$6</f>
        <v>875.66564806907365</v>
      </c>
      <c r="BC1343" s="45">
        <f>AU1343*'Propiedades físicas'!$L$4+'Diseño reactor'!AV1343*'Propiedades físicas'!$L$5+'Diseño reactor'!AW1343*'Propiedades físicas'!$L$8+AX1343*'Propiedades físicas'!$L$9+'Diseño reactor'!AY1343*'Propiedades físicas'!$L$7+'Diseño reactor'!AZ1343*'Propiedades físicas'!$L$6</f>
        <v>2.0633288460879782</v>
      </c>
      <c r="BD1343" s="29">
        <f t="shared" si="837"/>
        <v>2.2813431581310639</v>
      </c>
      <c r="BE1343" s="58">
        <f t="shared" si="838"/>
        <v>42.147381038059493</v>
      </c>
      <c r="BF1343" s="30">
        <f>AU1343*'Propiedades físicas'!$I$4+'Diseño reactor'!AV1343*'Propiedades físicas'!$I$5+'Diseño reactor'!AW1343*'Propiedades físicas'!$I$8+'Diseño reactor'!AX1343*'Propiedades físicas'!$I$9+'Diseño reactor'!AY1343*'Propiedades físicas'!$I$7+'Diseño reactor'!AZ1343*'Propiedades físicas'!$I$6</f>
        <v>1.9841903521697478E-2</v>
      </c>
      <c r="BG1343" s="24">
        <f>AU1343*'Propiedades físicas'!$O$4+'Diseño reactor'!AV1343*'Propiedades físicas'!$O$5+'Diseño reactor'!AW1343*'Propiedades físicas'!$O$8+'Diseño reactor'!AX1343*'Propiedades físicas'!$O$9+'Diseño reactor'!AY1343*'Propiedades físicas'!$O$7+'Diseño reactor'!AZ1343*'Propiedades físicas'!$O$6</f>
        <v>0.15188298612331547</v>
      </c>
      <c r="BH1343" s="54">
        <f t="shared" si="839"/>
        <v>41435.175130989956</v>
      </c>
      <c r="BI1343" s="34">
        <f t="shared" si="861"/>
        <v>269.55206071846067</v>
      </c>
      <c r="BJ1343" s="27">
        <f t="shared" si="840"/>
        <v>4795.7002201473924</v>
      </c>
      <c r="BK1343" s="34">
        <f t="shared" si="841"/>
        <v>560.29636152940566</v>
      </c>
      <c r="BL1343" s="27">
        <f t="shared" si="842"/>
        <v>105.38089517791705</v>
      </c>
      <c r="BM1343" s="34">
        <f t="shared" si="843"/>
        <v>1.1054421768707483</v>
      </c>
      <c r="BN1343" s="45">
        <f t="shared" si="844"/>
        <v>1367.4267082987867</v>
      </c>
      <c r="BO1343" s="45">
        <f t="shared" si="845"/>
        <v>98.608242090417534</v>
      </c>
      <c r="BP1343" s="66">
        <f t="shared" si="846"/>
        <v>6.689887355319148</v>
      </c>
    </row>
    <row r="1344" spans="8:68">
      <c r="H1344" s="68">
        <v>1339</v>
      </c>
      <c r="I1344" s="31">
        <f>('Propiedades físicas'!$C$10*'Diseño reactor'!H1344)/1000</f>
        <v>1171.9534320621601</v>
      </c>
      <c r="J1344" s="31">
        <f t="shared" si="823"/>
        <v>0.38909395844988992</v>
      </c>
      <c r="K1344" s="31">
        <f>(I1344*1000)/'Propiedades físicas'!$F$10</f>
        <v>7655.3946589603802</v>
      </c>
      <c r="L1344" s="31">
        <f t="shared" si="824"/>
        <v>1093.6278084229114</v>
      </c>
      <c r="M1344" s="31">
        <f t="shared" si="825"/>
        <v>6561.7668505374686</v>
      </c>
      <c r="N1344" s="31">
        <f t="shared" si="826"/>
        <v>0.81674967021875378</v>
      </c>
      <c r="O1344" s="32">
        <f t="shared" si="827"/>
        <v>4.9004980213125231</v>
      </c>
      <c r="P1344" s="33">
        <f t="shared" si="828"/>
        <v>0.61076980446437301</v>
      </c>
      <c r="Q1344" s="31">
        <f t="shared" si="829"/>
        <v>4.6294703867790776</v>
      </c>
      <c r="R1344" s="31">
        <f t="shared" si="830"/>
        <v>0.1540328535384724</v>
      </c>
      <c r="S1344" s="31">
        <f t="shared" si="831"/>
        <v>0.27102763453344519</v>
      </c>
      <c r="T1344" s="31">
        <f t="shared" si="832"/>
        <v>3.8846255652752161E-2</v>
      </c>
      <c r="U1344" s="31">
        <f t="shared" si="833"/>
        <v>1.310075656315616E-2</v>
      </c>
      <c r="V1344" s="47">
        <f t="shared" si="847"/>
        <v>6.0484000053753447E-4</v>
      </c>
      <c r="W1344" s="31">
        <f t="shared" si="834"/>
        <v>0.25219461147650318</v>
      </c>
      <c r="X1344" s="34">
        <f>(S1344*H1344*'Propiedades físicas'!$F$5*60*24*365)/(1000000)</f>
        <v>56168.207522037686</v>
      </c>
      <c r="Y1344" s="34">
        <f>(U1344*H1344*'Propiedades físicas'!$F$7*60*24*365)/(1000000)</f>
        <v>849.07251599264657</v>
      </c>
      <c r="Z1344" s="31">
        <f t="shared" si="848"/>
        <v>817.82076817779546</v>
      </c>
      <c r="AA1344" s="31">
        <f t="shared" si="864"/>
        <v>6198.8608478971846</v>
      </c>
      <c r="AB1344" s="31">
        <f t="shared" si="865"/>
        <v>206.24999088801454</v>
      </c>
      <c r="AC1344" s="31">
        <f t="shared" si="866"/>
        <v>362.90600264028313</v>
      </c>
      <c r="AD1344" s="31">
        <f t="shared" si="863"/>
        <v>52.015136319035143</v>
      </c>
      <c r="AE1344" s="31">
        <f t="shared" si="852"/>
        <v>17.541913038066099</v>
      </c>
      <c r="AF1344" s="31">
        <f t="shared" si="853"/>
        <v>7655.3946589603793</v>
      </c>
      <c r="AG1344" s="31">
        <f t="shared" si="854"/>
        <v>0.10682934121764238</v>
      </c>
      <c r="AH1344" s="31">
        <f t="shared" si="855"/>
        <v>0.80973759342918117</v>
      </c>
      <c r="AI1344" s="31">
        <f t="shared" si="855"/>
        <v>2.6941784202674113E-2</v>
      </c>
      <c r="AJ1344" s="31">
        <f t="shared" si="855"/>
        <v>4.7405263713675948E-2</v>
      </c>
      <c r="AK1344" s="31">
        <f t="shared" si="836"/>
        <v>6.7945727994771889E-3</v>
      </c>
      <c r="AL1344" s="31">
        <f t="shared" si="836"/>
        <v>2.2914446373491514E-3</v>
      </c>
      <c r="AM1344" s="31">
        <f t="shared" si="856"/>
        <v>1</v>
      </c>
      <c r="AN1344" s="31">
        <f>(Z1344*'Propiedades físicas'!$F$4)/1000</f>
        <v>719.17522712018979</v>
      </c>
      <c r="AO1344" s="31">
        <f>(AA1344*'Propiedades físicas'!$F$6)/1000</f>
        <v>198.61150156662578</v>
      </c>
      <c r="AP1344" s="31">
        <f>(AB1344*'Propiedades físicas'!$F$9)/1000</f>
        <v>127.24593187836055</v>
      </c>
      <c r="AQ1344" s="31">
        <f>(AC1344*'Propiedades físicas'!$F$5)/1000</f>
        <v>106.86493059748419</v>
      </c>
      <c r="AR1344" s="31">
        <f>(AD1344*'Propiedades físicas'!$F$8)/1000</f>
        <v>18.440406127824332</v>
      </c>
      <c r="AS1344" s="31">
        <f>(AE1344*'Propiedades físicas'!$F$7)/1000</f>
        <v>1.6154347716755071</v>
      </c>
      <c r="AT1344" s="31">
        <f t="shared" si="857"/>
        <v>1171.9534320621601</v>
      </c>
      <c r="AU1344" s="31">
        <f t="shared" si="858"/>
        <v>0.61365512267388878</v>
      </c>
      <c r="AV1344" s="31">
        <f t="shared" si="862"/>
        <v>0.16947047223297135</v>
      </c>
      <c r="AW1344" s="31">
        <f t="shared" si="862"/>
        <v>0.10857592835788671</v>
      </c>
      <c r="AX1344" s="31">
        <f t="shared" si="862"/>
        <v>9.1185304529929567E-2</v>
      </c>
      <c r="AY1344" s="31">
        <f t="shared" si="859"/>
        <v>1.5734760122146439E-2</v>
      </c>
      <c r="AZ1344" s="31">
        <f t="shared" si="859"/>
        <v>1.3784120831772306E-3</v>
      </c>
      <c r="BA1344" s="31">
        <f t="shared" si="860"/>
        <v>1</v>
      </c>
      <c r="BB1344" s="34">
        <f>AU1344*'Propiedades físicas'!$C$4+'Diseño reactor'!AV1344*'Propiedades físicas'!$C$5+'Diseño reactor'!AW1344*'Propiedades físicas'!$C$8+'Diseño reactor'!AX1344*'Propiedades físicas'!$C$9+'Diseño reactor'!AY1344*'Propiedades físicas'!$C$7+'Diseño reactor'!AZ1344*'Propiedades físicas'!$C$6</f>
        <v>875.66494875993931</v>
      </c>
      <c r="BC1344" s="45">
        <f>AU1344*'Propiedades físicas'!$L$4+'Diseño reactor'!AV1344*'Propiedades físicas'!$L$5+'Diseño reactor'!AW1344*'Propiedades físicas'!$L$8+AX1344*'Propiedades físicas'!$L$9+'Diseño reactor'!AY1344*'Propiedades físicas'!$L$7+'Diseño reactor'!AZ1344*'Propiedades físicas'!$L$6</f>
        <v>2.0634145778061899</v>
      </c>
      <c r="BD1344" s="29">
        <f t="shared" si="837"/>
        <v>2.2799761598797641</v>
      </c>
      <c r="BE1344" s="58">
        <f t="shared" si="838"/>
        <v>42.145883144936448</v>
      </c>
      <c r="BF1344" s="30">
        <f>AU1344*'Propiedades físicas'!$I$4+'Diseño reactor'!AV1344*'Propiedades físicas'!$I$5+'Diseño reactor'!AW1344*'Propiedades físicas'!$I$8+'Diseño reactor'!AX1344*'Propiedades físicas'!$I$9+'Diseño reactor'!AY1344*'Propiedades físicas'!$I$7+'Diseño reactor'!AZ1344*'Propiedades físicas'!$I$6</f>
        <v>1.9842225390640841E-2</v>
      </c>
      <c r="BG1344" s="24">
        <f>AU1344*'Propiedades físicas'!$O$4+'Diseño reactor'!AV1344*'Propiedades físicas'!$O$5+'Diseño reactor'!AW1344*'Propiedades físicas'!$O$8+'Diseño reactor'!AX1344*'Propiedades físicas'!$O$9+'Diseño reactor'!AY1344*'Propiedades físicas'!$O$7+'Diseño reactor'!AZ1344*'Propiedades físicas'!$O$6</f>
        <v>0.15188692631055156</v>
      </c>
      <c r="BH1344" s="54">
        <f t="shared" si="839"/>
        <v>41434.469904164936</v>
      </c>
      <c r="BI1344" s="34">
        <f t="shared" si="861"/>
        <v>269.56064041648949</v>
      </c>
      <c r="BJ1344" s="27">
        <f t="shared" si="840"/>
        <v>4795.6966851778807</v>
      </c>
      <c r="BK1344" s="34">
        <f t="shared" si="841"/>
        <v>560.31048386874556</v>
      </c>
      <c r="BL1344" s="27">
        <f t="shared" si="842"/>
        <v>105.38139473591639</v>
      </c>
      <c r="BM1344" s="34">
        <f t="shared" si="843"/>
        <v>1.1054421768707483</v>
      </c>
      <c r="BN1344" s="45">
        <f t="shared" si="844"/>
        <v>1368.5928089299207</v>
      </c>
      <c r="BO1344" s="45">
        <f t="shared" si="845"/>
        <v>98.625562094460889</v>
      </c>
      <c r="BP1344" s="66">
        <f t="shared" si="846"/>
        <v>6.6898820127556418</v>
      </c>
    </row>
    <row r="1345" spans="8:68">
      <c r="H1345" s="68">
        <v>1340</v>
      </c>
      <c r="I1345" s="31">
        <f>('Propiedades físicas'!$C$10*'Diseño reactor'!H1345)/1000</f>
        <v>1172.8286773437601</v>
      </c>
      <c r="J1345" s="31">
        <f t="shared" si="823"/>
        <v>0.38880358982418101</v>
      </c>
      <c r="K1345" s="31">
        <f>(I1345*1000)/'Propiedades físicas'!$F$10</f>
        <v>7661.1119066519122</v>
      </c>
      <c r="L1345" s="31">
        <f t="shared" si="824"/>
        <v>1094.4445580931304</v>
      </c>
      <c r="M1345" s="31">
        <f t="shared" si="825"/>
        <v>6566.6673485587817</v>
      </c>
      <c r="N1345" s="31">
        <f t="shared" si="826"/>
        <v>0.816749670218754</v>
      </c>
      <c r="O1345" s="32">
        <f t="shared" si="827"/>
        <v>4.900498021312524</v>
      </c>
      <c r="P1345" s="33">
        <f t="shared" si="828"/>
        <v>0.61088477599328261</v>
      </c>
      <c r="Q1345" s="31">
        <f t="shared" si="829"/>
        <v>4.6296652575811077</v>
      </c>
      <c r="R1345" s="31">
        <f t="shared" si="830"/>
        <v>0.15397585622547619</v>
      </c>
      <c r="S1345" s="31">
        <f t="shared" si="831"/>
        <v>0.27083276373141568</v>
      </c>
      <c r="T1345" s="31">
        <f t="shared" si="832"/>
        <v>3.8810206494046269E-2</v>
      </c>
      <c r="U1345" s="31">
        <f t="shared" si="833"/>
        <v>1.3078831505948994E-2</v>
      </c>
      <c r="V1345" s="47">
        <f t="shared" si="847"/>
        <v>6.0495385583800808E-4</v>
      </c>
      <c r="W1345" s="31">
        <f t="shared" si="834"/>
        <v>0.25205384431968442</v>
      </c>
      <c r="X1345" s="34">
        <f>(S1345*H1345*'Propiedades físicas'!$F$5*60*24*365)/(1000000)</f>
        <v>56169.739896613493</v>
      </c>
      <c r="Y1345" s="34">
        <f>(U1345*H1345*'Propiedades físicas'!$F$7*60*24*365)/(1000000)</f>
        <v>848.28458033790969</v>
      </c>
      <c r="Z1345" s="31">
        <f t="shared" si="848"/>
        <v>818.58559983099872</v>
      </c>
      <c r="AA1345" s="31">
        <f t="shared" si="864"/>
        <v>6203.751445158684</v>
      </c>
      <c r="AB1345" s="31">
        <f t="shared" si="865"/>
        <v>206.32764734213808</v>
      </c>
      <c r="AC1345" s="31">
        <f t="shared" si="866"/>
        <v>362.91590340009702</v>
      </c>
      <c r="AD1345" s="31">
        <f t="shared" si="863"/>
        <v>52.005676702022001</v>
      </c>
      <c r="AE1345" s="31">
        <f t="shared" si="852"/>
        <v>17.52563421797165</v>
      </c>
      <c r="AF1345" s="31">
        <f t="shared" si="853"/>
        <v>7661.1119066519122</v>
      </c>
      <c r="AG1345" s="31">
        <f t="shared" si="854"/>
        <v>0.10684945081147366</v>
      </c>
      <c r="AH1345" s="31">
        <f t="shared" si="855"/>
        <v>0.80977167815185602</v>
      </c>
      <c r="AI1345" s="31">
        <f t="shared" si="855"/>
        <v>2.6931814840478966E-2</v>
      </c>
      <c r="AJ1345" s="31">
        <f t="shared" si="855"/>
        <v>4.7371178991001045E-2</v>
      </c>
      <c r="AK1345" s="31">
        <f t="shared" si="836"/>
        <v>6.7882674650486495E-3</v>
      </c>
      <c r="AL1345" s="31">
        <f t="shared" si="836"/>
        <v>2.2876097401415938E-3</v>
      </c>
      <c r="AM1345" s="31">
        <f t="shared" si="856"/>
        <v>1</v>
      </c>
      <c r="AN1345" s="31">
        <f>(Z1345*'Propiedades físicas'!$F$4)/1000</f>
        <v>719.84780477938375</v>
      </c>
      <c r="AO1345" s="31">
        <f>(AA1345*'Propiedades físicas'!$F$6)/1000</f>
        <v>198.76819630288423</v>
      </c>
      <c r="AP1345" s="31">
        <f>(AB1345*'Propiedades físicas'!$F$9)/1000</f>
        <v>127.29384202773207</v>
      </c>
      <c r="AQ1345" s="31">
        <f>(AC1345*'Propiedades físicas'!$F$5)/1000</f>
        <v>106.86784607422658</v>
      </c>
      <c r="AR1345" s="31">
        <f>(AD1345*'Propiedades físicas'!$F$8)/1000</f>
        <v>18.437052504400832</v>
      </c>
      <c r="AS1345" s="31">
        <f>(AE1345*'Propiedades físicas'!$F$7)/1000</f>
        <v>1.6139356551330093</v>
      </c>
      <c r="AT1345" s="31">
        <f t="shared" si="857"/>
        <v>1172.8286773437605</v>
      </c>
      <c r="AU1345" s="31">
        <f t="shared" si="858"/>
        <v>0.61377063733614146</v>
      </c>
      <c r="AV1345" s="31">
        <f t="shared" si="862"/>
        <v>0.16947760584526064</v>
      </c>
      <c r="AW1345" s="31">
        <f t="shared" si="862"/>
        <v>0.10853575162915441</v>
      </c>
      <c r="AX1345" s="31">
        <f t="shared" si="862"/>
        <v>9.1119741645695793E-2</v>
      </c>
      <c r="AY1345" s="31">
        <f t="shared" si="859"/>
        <v>1.572015833221041E-2</v>
      </c>
      <c r="AZ1345" s="31">
        <f t="shared" si="859"/>
        <v>1.3761052115371822E-3</v>
      </c>
      <c r="BA1345" s="31">
        <f t="shared" si="860"/>
        <v>0.99999999999999989</v>
      </c>
      <c r="BB1345" s="34">
        <f>AU1345*'Propiedades físicas'!$C$4+'Diseño reactor'!AV1345*'Propiedades físicas'!$C$5+'Diseño reactor'!AW1345*'Propiedades físicas'!$C$8+'Diseño reactor'!AX1345*'Propiedades físicas'!$C$9+'Diseño reactor'!AY1345*'Propiedades físicas'!$C$7+'Diseño reactor'!AZ1345*'Propiedades físicas'!$C$6</f>
        <v>875.66425091432825</v>
      </c>
      <c r="BC1345" s="45">
        <f>AU1345*'Propiedades físicas'!$L$4+'Diseño reactor'!AV1345*'Propiedades físicas'!$L$5+'Diseño reactor'!AW1345*'Propiedades físicas'!$L$8+AX1345*'Propiedades físicas'!$L$9+'Diseño reactor'!AY1345*'Propiedades físicas'!$L$7+'Diseño reactor'!AZ1345*'Propiedades físicas'!$L$6</f>
        <v>2.0635002092075849</v>
      </c>
      <c r="BD1345" s="29">
        <f t="shared" si="837"/>
        <v>2.2786108023450442</v>
      </c>
      <c r="BE1345" s="58">
        <f t="shared" si="838"/>
        <v>42.144387096527034</v>
      </c>
      <c r="BF1345" s="30">
        <f>AU1345*'Propiedades físicas'!$I$4+'Diseño reactor'!AV1345*'Propiedades físicas'!$I$5+'Diseño reactor'!AW1345*'Propiedades físicas'!$I$8+'Diseño reactor'!AX1345*'Propiedades físicas'!$I$9+'Diseño reactor'!AY1345*'Propiedades físicas'!$I$7+'Diseño reactor'!AZ1345*'Propiedades físicas'!$I$6</f>
        <v>1.9842546583662711E-2</v>
      </c>
      <c r="BG1345" s="24">
        <f>AU1345*'Propiedades físicas'!$O$4+'Diseño reactor'!AV1345*'Propiedades físicas'!$O$5+'Diseño reactor'!AW1345*'Propiedades físicas'!$O$8+'Diseño reactor'!AX1345*'Propiedades físicas'!$O$9+'Diseño reactor'!AY1345*'Propiedades físicas'!$O$7+'Diseño reactor'!AZ1345*'Propiedades físicas'!$O$6</f>
        <v>0.15189086230702217</v>
      </c>
      <c r="BH1345" s="54">
        <f t="shared" si="839"/>
        <v>41433.766180878738</v>
      </c>
      <c r="BI1345" s="34">
        <f t="shared" si="861"/>
        <v>269.56920518257067</v>
      </c>
      <c r="BJ1345" s="27">
        <f t="shared" si="840"/>
        <v>4795.6931751345237</v>
      </c>
      <c r="BK1345" s="34">
        <f t="shared" si="841"/>
        <v>560.32459363929524</v>
      </c>
      <c r="BL1345" s="27">
        <f t="shared" si="842"/>
        <v>105.38189382889404</v>
      </c>
      <c r="BM1345" s="34">
        <f t="shared" si="843"/>
        <v>1.1054421768707483</v>
      </c>
      <c r="BN1345" s="45">
        <f t="shared" si="844"/>
        <v>1369.7589740302526</v>
      </c>
      <c r="BO1345" s="45">
        <f t="shared" si="845"/>
        <v>98.642862768750348</v>
      </c>
      <c r="BP1345" s="66">
        <f t="shared" si="846"/>
        <v>6.6898766813731214</v>
      </c>
    </row>
    <row r="1346" spans="8:68">
      <c r="H1346" s="68">
        <v>1341</v>
      </c>
      <c r="I1346" s="31">
        <f>('Propiedades físicas'!$C$10*'Diseño reactor'!H1346)/1000</f>
        <v>1173.7039226253598</v>
      </c>
      <c r="J1346" s="31">
        <f t="shared" si="823"/>
        <v>0.38851365426129941</v>
      </c>
      <c r="K1346" s="31">
        <f>(I1346*1000)/'Propiedades físicas'!$F$10</f>
        <v>7666.8291543434425</v>
      </c>
      <c r="L1346" s="31">
        <f t="shared" si="824"/>
        <v>1095.2613077633489</v>
      </c>
      <c r="M1346" s="31">
        <f t="shared" si="825"/>
        <v>6571.5678465800929</v>
      </c>
      <c r="N1346" s="31">
        <f t="shared" si="826"/>
        <v>0.81674967021875389</v>
      </c>
      <c r="O1346" s="32">
        <f t="shared" si="827"/>
        <v>4.9004980213125231</v>
      </c>
      <c r="P1346" s="33">
        <f t="shared" si="828"/>
        <v>0.61099961924675672</v>
      </c>
      <c r="Q1346" s="31">
        <f t="shared" si="829"/>
        <v>4.6298598542138016</v>
      </c>
      <c r="R1346" s="31">
        <f t="shared" si="830"/>
        <v>0.15391889019094515</v>
      </c>
      <c r="S1346" s="31">
        <f t="shared" si="831"/>
        <v>0.27063816709872179</v>
      </c>
      <c r="T1346" s="31">
        <f t="shared" si="832"/>
        <v>3.8774205435379218E-2</v>
      </c>
      <c r="U1346" s="31">
        <f t="shared" si="833"/>
        <v>1.3056955345672756E-2</v>
      </c>
      <c r="V1346" s="47">
        <f t="shared" si="847"/>
        <v>6.0506758410843863E-4</v>
      </c>
      <c r="W1346" s="31">
        <f t="shared" si="834"/>
        <v>0.25191323421886425</v>
      </c>
      <c r="X1346" s="34">
        <f>(S1346*H1346*'Propiedades físicas'!$F$5*60*24*365)/(1000000)</f>
        <v>56171.268853710659</v>
      </c>
      <c r="Y1346" s="34">
        <f>(U1346*H1346*'Propiedades físicas'!$F$7*60*24*365)/(1000000)</f>
        <v>847.49769601798778</v>
      </c>
      <c r="Z1346" s="31">
        <f t="shared" si="848"/>
        <v>819.35048940990077</v>
      </c>
      <c r="AA1346" s="31">
        <f t="shared" si="864"/>
        <v>6208.6420645007083</v>
      </c>
      <c r="AB1346" s="31">
        <f t="shared" si="865"/>
        <v>206.40523174605744</v>
      </c>
      <c r="AC1346" s="31">
        <f t="shared" si="866"/>
        <v>362.9257820793859</v>
      </c>
      <c r="AD1346" s="31">
        <f t="shared" si="863"/>
        <v>51.996209488843533</v>
      </c>
      <c r="AE1346" s="31">
        <f t="shared" si="852"/>
        <v>17.509377118547167</v>
      </c>
      <c r="AF1346" s="31">
        <f t="shared" si="853"/>
        <v>7666.8291543434425</v>
      </c>
      <c r="AG1346" s="31">
        <f t="shared" si="854"/>
        <v>0.10686953796873366</v>
      </c>
      <c r="AH1346" s="31">
        <f t="shared" si="855"/>
        <v>0.8098057149197545</v>
      </c>
      <c r="AI1346" s="31">
        <f t="shared" si="855"/>
        <v>2.6921850949179416E-2</v>
      </c>
      <c r="AJ1346" s="31">
        <f t="shared" si="855"/>
        <v>4.7337142223102723E-2</v>
      </c>
      <c r="AK1346" s="31">
        <f t="shared" si="836"/>
        <v>6.7819705437659888E-3</v>
      </c>
      <c r="AL1346" s="31">
        <f t="shared" si="836"/>
        <v>2.2837833954637799E-3</v>
      </c>
      <c r="AM1346" s="31">
        <f t="shared" si="856"/>
        <v>1</v>
      </c>
      <c r="AN1346" s="31">
        <f>(Z1346*'Propiedades físicas'!$F$4)/1000</f>
        <v>720.52043337727855</v>
      </c>
      <c r="AO1346" s="31">
        <f>(AA1346*'Propiedades físicas'!$F$6)/1000</f>
        <v>198.9248917466027</v>
      </c>
      <c r="AP1346" s="31">
        <f>(AB1346*'Propiedades físicas'!$F$9)/1000</f>
        <v>127.34170772573013</v>
      </c>
      <c r="AQ1346" s="31">
        <f>(AC1346*'Propiedades físicas'!$F$5)/1000</f>
        <v>106.87075504891678</v>
      </c>
      <c r="AR1346" s="31">
        <f>(AD1346*'Propiedades físicas'!$F$8)/1000</f>
        <v>18.4336961879848</v>
      </c>
      <c r="AS1346" s="31">
        <f>(AE1346*'Propiedades físicas'!$F$7)/1000</f>
        <v>1.6124385388470086</v>
      </c>
      <c r="AT1346" s="31">
        <f t="shared" si="857"/>
        <v>1173.7039226253603</v>
      </c>
      <c r="AU1346" s="31">
        <f t="shared" si="858"/>
        <v>0.61388602311697704</v>
      </c>
      <c r="AV1346" s="31">
        <f t="shared" si="862"/>
        <v>0.16948472942106577</v>
      </c>
      <c r="AW1346" s="31">
        <f t="shared" si="862"/>
        <v>0.10849559694824067</v>
      </c>
      <c r="AX1346" s="31">
        <f t="shared" si="862"/>
        <v>9.1054271003769421E-2</v>
      </c>
      <c r="AY1346" s="31">
        <f t="shared" si="859"/>
        <v>1.570557602529947E-2</v>
      </c>
      <c r="AZ1346" s="31">
        <f t="shared" si="859"/>
        <v>1.3738034846473713E-3</v>
      </c>
      <c r="BA1346" s="31">
        <f t="shared" si="860"/>
        <v>0.99999999999999956</v>
      </c>
      <c r="BB1346" s="34">
        <f>AU1346*'Propiedades físicas'!$C$4+'Diseño reactor'!AV1346*'Propiedades físicas'!$C$5+'Diseño reactor'!AW1346*'Propiedades físicas'!$C$8+'Diseño reactor'!AX1346*'Propiedades físicas'!$C$9+'Diseño reactor'!AY1346*'Propiedades físicas'!$C$7+'Diseño reactor'!AZ1346*'Propiedades físicas'!$C$6</f>
        <v>875.66355452837468</v>
      </c>
      <c r="BC1346" s="45">
        <f>AU1346*'Propiedades físicas'!$L$4+'Diseño reactor'!AV1346*'Propiedades físicas'!$L$5+'Diseño reactor'!AW1346*'Propiedades físicas'!$L$8+AX1346*'Propiedades físicas'!$L$9+'Diseño reactor'!AY1346*'Propiedades físicas'!$L$7+'Diseño reactor'!AZ1346*'Propiedades físicas'!$L$6</f>
        <v>2.0635857404658857</v>
      </c>
      <c r="BD1346" s="29">
        <f t="shared" si="837"/>
        <v>2.2772470825715829</v>
      </c>
      <c r="BE1346" s="58">
        <f t="shared" si="838"/>
        <v>42.142892889403534</v>
      </c>
      <c r="BF1346" s="30">
        <f>AU1346*'Propiedades físicas'!$I$4+'Diseño reactor'!AV1346*'Propiedades físicas'!$I$5+'Diseño reactor'!AW1346*'Propiedades físicas'!$I$8+'Diseño reactor'!AX1346*'Propiedades físicas'!$I$9+'Diseño reactor'!AY1346*'Propiedades físicas'!$I$7+'Diseño reactor'!AZ1346*'Propiedades físicas'!$I$6</f>
        <v>1.9842867102506285E-2</v>
      </c>
      <c r="BG1346" s="24">
        <f>AU1346*'Propiedades físicas'!$O$4+'Diseño reactor'!AV1346*'Propiedades físicas'!$O$5+'Diseño reactor'!AW1346*'Propiedades físicas'!$O$8+'Diseño reactor'!AX1346*'Propiedades físicas'!$O$9+'Diseño reactor'!AY1346*'Propiedades físicas'!$O$7+'Diseño reactor'!AZ1346*'Propiedades físicas'!$O$6</f>
        <v>0.15189479411907861</v>
      </c>
      <c r="BH1346" s="54">
        <f t="shared" si="839"/>
        <v>41433.06395716362</v>
      </c>
      <c r="BI1346" s="34">
        <f t="shared" si="861"/>
        <v>269.57775505189898</v>
      </c>
      <c r="BJ1346" s="27">
        <f t="shared" si="840"/>
        <v>4795.6896899342428</v>
      </c>
      <c r="BK1346" s="34">
        <f t="shared" si="841"/>
        <v>560.33869085503829</v>
      </c>
      <c r="BL1346" s="27">
        <f t="shared" si="842"/>
        <v>105.38239245740037</v>
      </c>
      <c r="BM1346" s="34">
        <f t="shared" si="843"/>
        <v>1.1054421768707483</v>
      </c>
      <c r="BN1346" s="45">
        <f t="shared" si="844"/>
        <v>1370.9252034876872</v>
      </c>
      <c r="BO1346" s="45">
        <f t="shared" si="845"/>
        <v>98.660144145624727</v>
      </c>
      <c r="BP1346" s="66">
        <f t="shared" si="846"/>
        <v>6.6898713611420542</v>
      </c>
    </row>
    <row r="1347" spans="8:68">
      <c r="H1347" s="68">
        <v>1342</v>
      </c>
      <c r="I1347" s="31">
        <f>('Propiedades físicas'!$C$10*'Diseño reactor'!H1347)/1000</f>
        <v>1174.5791679069598</v>
      </c>
      <c r="J1347" s="31">
        <f t="shared" si="823"/>
        <v>0.38822415079314643</v>
      </c>
      <c r="K1347" s="31">
        <f>(I1347*1000)/'Propiedades físicas'!$F$10</f>
        <v>7672.5464020349746</v>
      </c>
      <c r="L1347" s="31">
        <f t="shared" si="824"/>
        <v>1096.0780574335677</v>
      </c>
      <c r="M1347" s="31">
        <f t="shared" si="825"/>
        <v>6576.468344601406</v>
      </c>
      <c r="N1347" s="31">
        <f t="shared" si="826"/>
        <v>0.81674967021875389</v>
      </c>
      <c r="O1347" s="32">
        <f t="shared" si="827"/>
        <v>4.9004980213125231</v>
      </c>
      <c r="P1347" s="33">
        <f t="shared" si="828"/>
        <v>0.61111433443935448</v>
      </c>
      <c r="Q1347" s="31">
        <f t="shared" si="829"/>
        <v>4.6300541772442143</v>
      </c>
      <c r="R1347" s="31">
        <f t="shared" si="830"/>
        <v>0.15386195543658188</v>
      </c>
      <c r="S1347" s="31">
        <f t="shared" si="831"/>
        <v>0.27044384406830885</v>
      </c>
      <c r="T1347" s="31">
        <f t="shared" si="832"/>
        <v>3.8738252396725618E-2</v>
      </c>
      <c r="U1347" s="31">
        <f t="shared" si="833"/>
        <v>1.3035127946091921E-2</v>
      </c>
      <c r="V1347" s="47">
        <f t="shared" si="847"/>
        <v>6.0518118556130253E-4</v>
      </c>
      <c r="W1347" s="31">
        <f t="shared" si="834"/>
        <v>0.25177278091134475</v>
      </c>
      <c r="X1347" s="34">
        <f>(S1347*H1347*'Propiedades físicas'!$F$5*60*24*365)/(1000000)</f>
        <v>56172.794402850959</v>
      </c>
      <c r="Y1347" s="34">
        <f>(U1347*H1347*'Propiedades físicas'!$F$7*60*24*365)/(1000000)</f>
        <v>846.71186128374541</v>
      </c>
      <c r="Z1347" s="31">
        <f t="shared" si="848"/>
        <v>820.11543681761373</v>
      </c>
      <c r="AA1347" s="31">
        <f t="shared" si="864"/>
        <v>6213.5327058617358</v>
      </c>
      <c r="AB1347" s="31">
        <f t="shared" si="865"/>
        <v>206.48274419589288</v>
      </c>
      <c r="AC1347" s="31">
        <f t="shared" si="866"/>
        <v>362.93563873967048</v>
      </c>
      <c r="AD1347" s="31">
        <f t="shared" si="863"/>
        <v>51.986734716405778</v>
      </c>
      <c r="AE1347" s="31">
        <f t="shared" si="852"/>
        <v>17.493141703655358</v>
      </c>
      <c r="AF1347" s="31">
        <f t="shared" si="853"/>
        <v>7672.5464020349737</v>
      </c>
      <c r="AG1347" s="31">
        <f t="shared" si="854"/>
        <v>0.10688960272695075</v>
      </c>
      <c r="AH1347" s="31">
        <f t="shared" si="855"/>
        <v>0.80983970383205939</v>
      </c>
      <c r="AI1347" s="31">
        <f t="shared" si="855"/>
        <v>2.6911892529073254E-2</v>
      </c>
      <c r="AJ1347" s="31">
        <f t="shared" si="855"/>
        <v>4.7303153310797812E-2</v>
      </c>
      <c r="AK1347" s="31">
        <f t="shared" si="836"/>
        <v>6.7756820216320155E-3</v>
      </c>
      <c r="AL1347" s="31">
        <f t="shared" si="836"/>
        <v>2.2799655794868427E-3</v>
      </c>
      <c r="AM1347" s="31">
        <f t="shared" si="856"/>
        <v>1</v>
      </c>
      <c r="AN1347" s="31">
        <f>(Z1347*'Propiedades físicas'!$F$4)/1000</f>
        <v>721.19311282867318</v>
      </c>
      <c r="AO1347" s="31">
        <f>(AA1347*'Propiedades físicas'!$F$6)/1000</f>
        <v>199.08158789581003</v>
      </c>
      <c r="AP1347" s="31">
        <f>(AB1347*'Propiedades físicas'!$F$9)/1000</f>
        <v>127.3895290316561</v>
      </c>
      <c r="AQ1347" s="31">
        <f>(AC1347*'Propiedades físicas'!$F$5)/1000</f>
        <v>106.87365753967077</v>
      </c>
      <c r="AR1347" s="31">
        <f>(AD1347*'Propiedades físicas'!$F$8)/1000</f>
        <v>18.430337191660168</v>
      </c>
      <c r="AS1347" s="31">
        <f>(AE1347*'Propiedades físicas'!$F$7)/1000</f>
        <v>1.6109434194896219</v>
      </c>
      <c r="AT1347" s="31">
        <f t="shared" si="857"/>
        <v>1174.5791679069598</v>
      </c>
      <c r="AU1347" s="31">
        <f t="shared" si="858"/>
        <v>0.61400128023196809</v>
      </c>
      <c r="AV1347" s="31">
        <f t="shared" si="862"/>
        <v>0.1694918429811447</v>
      </c>
      <c r="AW1347" s="31">
        <f t="shared" si="862"/>
        <v>0.10845546431634552</v>
      </c>
      <c r="AX1347" s="31">
        <f t="shared" si="862"/>
        <v>9.0988892413368938E-2</v>
      </c>
      <c r="AY1347" s="31">
        <f t="shared" si="859"/>
        <v>1.5691013168999148E-2</v>
      </c>
      <c r="AZ1347" s="31">
        <f t="shared" si="859"/>
        <v>1.3715068881736095E-3</v>
      </c>
      <c r="BA1347" s="31">
        <f t="shared" si="860"/>
        <v>1</v>
      </c>
      <c r="BB1347" s="34">
        <f>AU1347*'Propiedades físicas'!$C$4+'Diseño reactor'!AV1347*'Propiedades físicas'!$C$5+'Diseño reactor'!AW1347*'Propiedades físicas'!$C$8+'Diseño reactor'!AX1347*'Propiedades físicas'!$C$9+'Diseño reactor'!AY1347*'Propiedades físicas'!$C$7+'Diseño reactor'!AZ1347*'Propiedades físicas'!$C$6</f>
        <v>875.6628595982238</v>
      </c>
      <c r="BC1347" s="45">
        <f>AU1347*'Propiedades físicas'!$L$4+'Diseño reactor'!AV1347*'Propiedades físicas'!$L$5+'Diseño reactor'!AW1347*'Propiedades físicas'!$L$8+AX1347*'Propiedades físicas'!$L$9+'Diseño reactor'!AY1347*'Propiedades físicas'!$L$7+'Diseño reactor'!AZ1347*'Propiedades físicas'!$L$6</f>
        <v>2.0636711717544203</v>
      </c>
      <c r="BD1347" s="29">
        <f t="shared" si="837"/>
        <v>2.2758849976111595</v>
      </c>
      <c r="BE1347" s="58">
        <f t="shared" si="838"/>
        <v>42.141400520146789</v>
      </c>
      <c r="BF1347" s="30">
        <f>AU1347*'Propiedades físicas'!$I$4+'Diseño reactor'!AV1347*'Propiedades físicas'!$I$5+'Diseño reactor'!AW1347*'Propiedades físicas'!$I$8+'Diseño reactor'!AX1347*'Propiedades físicas'!$I$9+'Diseño reactor'!AY1347*'Propiedades físicas'!$I$7+'Diseño reactor'!AZ1347*'Propiedades físicas'!$I$6</f>
        <v>1.9843186948909308E-2</v>
      </c>
      <c r="BG1347" s="24">
        <f>AU1347*'Propiedades físicas'!$O$4+'Diseño reactor'!AV1347*'Propiedades físicas'!$O$5+'Diseño reactor'!AW1347*'Propiedades físicas'!$O$8+'Diseño reactor'!AX1347*'Propiedades físicas'!$O$9+'Diseño reactor'!AY1347*'Propiedades físicas'!$O$7+'Diseño reactor'!AZ1347*'Propiedades físicas'!$O$6</f>
        <v>0.15189872175306013</v>
      </c>
      <c r="BH1347" s="54">
        <f t="shared" si="839"/>
        <v>41432.363229064547</v>
      </c>
      <c r="BI1347" s="34">
        <f t="shared" si="861"/>
        <v>269.58629005956544</v>
      </c>
      <c r="BJ1347" s="27">
        <f t="shared" si="840"/>
        <v>4795.6862294942257</v>
      </c>
      <c r="BK1347" s="34">
        <f t="shared" si="841"/>
        <v>560.35277552994262</v>
      </c>
      <c r="BL1347" s="27">
        <f t="shared" si="842"/>
        <v>105.38289062198514</v>
      </c>
      <c r="BM1347" s="34">
        <f t="shared" si="843"/>
        <v>1.1054421768707483</v>
      </c>
      <c r="BN1347" s="45">
        <f t="shared" si="844"/>
        <v>1372.0914971903883</v>
      </c>
      <c r="BO1347" s="45">
        <f t="shared" si="845"/>
        <v>98.677406257350995</v>
      </c>
      <c r="BP1347" s="66">
        <f t="shared" si="846"/>
        <v>6.6898660520329907</v>
      </c>
    </row>
    <row r="1348" spans="8:68">
      <c r="H1348" s="68">
        <v>1343</v>
      </c>
      <c r="I1348" s="31">
        <f>('Propiedades físicas'!$C$10*'Diseño reactor'!H1348)/1000</f>
        <v>1175.4544131885596</v>
      </c>
      <c r="J1348" s="31">
        <f t="shared" si="823"/>
        <v>0.3879350784545067</v>
      </c>
      <c r="K1348" s="31">
        <f>(I1348*1000)/'Propiedades físicas'!$F$10</f>
        <v>7678.2636497265048</v>
      </c>
      <c r="L1348" s="31">
        <f t="shared" si="824"/>
        <v>1096.8948071037864</v>
      </c>
      <c r="M1348" s="31">
        <f t="shared" si="825"/>
        <v>6581.3688426227181</v>
      </c>
      <c r="N1348" s="31">
        <f t="shared" si="826"/>
        <v>0.81674967021875389</v>
      </c>
      <c r="O1348" s="32">
        <f t="shared" si="827"/>
        <v>4.9004980213125231</v>
      </c>
      <c r="P1348" s="33">
        <f t="shared" si="828"/>
        <v>0.61122892178515587</v>
      </c>
      <c r="Q1348" s="31">
        <f t="shared" si="829"/>
        <v>4.6302482272378658</v>
      </c>
      <c r="R1348" s="31">
        <f t="shared" si="830"/>
        <v>0.15380505196396455</v>
      </c>
      <c r="S1348" s="31">
        <f t="shared" si="831"/>
        <v>0.2702497940746576</v>
      </c>
      <c r="T1348" s="31">
        <f t="shared" si="832"/>
        <v>3.8702347298207221E-2</v>
      </c>
      <c r="U1348" s="31">
        <f t="shared" si="833"/>
        <v>1.3013349171426195E-2</v>
      </c>
      <c r="V1348" s="47">
        <f t="shared" si="847"/>
        <v>6.05294660408601E-4</v>
      </c>
      <c r="W1348" s="31">
        <f t="shared" si="834"/>
        <v>0.25163248413501338</v>
      </c>
      <c r="X1348" s="34">
        <f>(S1348*H1348*'Propiedades físicas'!$F$5*60*24*365)/(1000000)</f>
        <v>56174.316553524237</v>
      </c>
      <c r="Y1348" s="34">
        <f>(U1348*H1348*'Propiedades físicas'!$F$7*60*24*365)/(1000000)</f>
        <v>845.92707438926311</v>
      </c>
      <c r="Z1348" s="31">
        <f t="shared" si="848"/>
        <v>820.88044195746431</v>
      </c>
      <c r="AA1348" s="31">
        <f t="shared" si="864"/>
        <v>6218.4233691804538</v>
      </c>
      <c r="AB1348" s="31">
        <f t="shared" si="865"/>
        <v>206.56018478760438</v>
      </c>
      <c r="AC1348" s="31">
        <f t="shared" si="866"/>
        <v>362.94547344226515</v>
      </c>
      <c r="AD1348" s="31">
        <f t="shared" si="863"/>
        <v>51.977252421492295</v>
      </c>
      <c r="AE1348" s="31">
        <f t="shared" si="852"/>
        <v>17.47692793722538</v>
      </c>
      <c r="AF1348" s="31">
        <f t="shared" si="853"/>
        <v>7678.2636497265057</v>
      </c>
      <c r="AG1348" s="31">
        <f t="shared" si="854"/>
        <v>0.1069096451235695</v>
      </c>
      <c r="AH1348" s="31">
        <f t="shared" si="855"/>
        <v>0.80987364498768544</v>
      </c>
      <c r="AI1348" s="31">
        <f t="shared" si="855"/>
        <v>2.6901939580436511E-2</v>
      </c>
      <c r="AJ1348" s="31">
        <f t="shared" si="855"/>
        <v>4.72692121551717E-2</v>
      </c>
      <c r="AK1348" s="31">
        <f t="shared" si="836"/>
        <v>6.7694018846752788E-3</v>
      </c>
      <c r="AL1348" s="31">
        <f t="shared" si="836"/>
        <v>2.2761562684615413E-3</v>
      </c>
      <c r="AM1348" s="31">
        <f t="shared" si="856"/>
        <v>0.99999999999999989</v>
      </c>
      <c r="AN1348" s="31">
        <f>(Z1348*'Propiedades físicas'!$F$4)/1000</f>
        <v>721.86584304855501</v>
      </c>
      <c r="AO1348" s="31">
        <f>(AA1348*'Propiedades físicas'!$F$6)/1000</f>
        <v>199.23828474854173</v>
      </c>
      <c r="AP1348" s="31">
        <f>(AB1348*'Propiedades físicas'!$F$9)/1000</f>
        <v>127.43730600471253</v>
      </c>
      <c r="AQ1348" s="31">
        <f>(AC1348*'Propiedades físicas'!$F$5)/1000</f>
        <v>106.87655356454384</v>
      </c>
      <c r="AR1348" s="31">
        <f>(AD1348*'Propiedades físicas'!$F$8)/1000</f>
        <v>18.426975528467445</v>
      </c>
      <c r="AS1348" s="31">
        <f>(AE1348*'Propiedades físicas'!$F$7)/1000</f>
        <v>1.6094502937390853</v>
      </c>
      <c r="AT1348" s="31">
        <f t="shared" si="857"/>
        <v>1175.4544131885596</v>
      </c>
      <c r="AU1348" s="31">
        <f t="shared" si="858"/>
        <v>0.61411640889620578</v>
      </c>
      <c r="AV1348" s="31">
        <f t="shared" si="862"/>
        <v>0.16949894654619932</v>
      </c>
      <c r="AW1348" s="31">
        <f t="shared" si="862"/>
        <v>0.10841535373458143</v>
      </c>
      <c r="AX1348" s="31">
        <f t="shared" si="862"/>
        <v>9.09236056842294E-2</v>
      </c>
      <c r="AY1348" s="31">
        <f t="shared" si="859"/>
        <v>1.567646973095459E-2</v>
      </c>
      <c r="AZ1348" s="31">
        <f t="shared" si="859"/>
        <v>1.3692154078296073E-3</v>
      </c>
      <c r="BA1348" s="31">
        <f t="shared" si="860"/>
        <v>1.0000000000000002</v>
      </c>
      <c r="BB1348" s="34">
        <f>AU1348*'Propiedades físicas'!$C$4+'Diseño reactor'!AV1348*'Propiedades físicas'!$C$5+'Diseño reactor'!AW1348*'Propiedades físicas'!$C$8+'Diseño reactor'!AX1348*'Propiedades físicas'!$C$9+'Diseño reactor'!AY1348*'Propiedades físicas'!$C$7+'Diseño reactor'!AZ1348*'Propiedades físicas'!$C$6</f>
        <v>875.66216612003382</v>
      </c>
      <c r="BC1348" s="45">
        <f>AU1348*'Propiedades físicas'!$L$4+'Diseño reactor'!AV1348*'Propiedades físicas'!$L$5+'Diseño reactor'!AW1348*'Propiedades físicas'!$L$8+AX1348*'Propiedades físicas'!$L$9+'Diseño reactor'!AY1348*'Propiedades físicas'!$L$7+'Diseño reactor'!AZ1348*'Propiedades físicas'!$L$6</f>
        <v>2.0637565032461196</v>
      </c>
      <c r="BD1348" s="29">
        <f t="shared" si="837"/>
        <v>2.2745245445226239</v>
      </c>
      <c r="BE1348" s="58">
        <f t="shared" si="838"/>
        <v>42.139909985346144</v>
      </c>
      <c r="BF1348" s="30">
        <f>AU1348*'Propiedades físicas'!$I$4+'Diseño reactor'!AV1348*'Propiedades físicas'!$I$5+'Diseño reactor'!AW1348*'Propiedades físicas'!$I$8+'Diseño reactor'!AX1348*'Propiedades físicas'!$I$9+'Diseño reactor'!AY1348*'Propiedades físicas'!$I$7+'Diseño reactor'!AZ1348*'Propiedades físicas'!$I$6</f>
        <v>1.9843506124604129E-2</v>
      </c>
      <c r="BG1348" s="24">
        <f>AU1348*'Propiedades físicas'!$O$4+'Diseño reactor'!AV1348*'Propiedades físicas'!$O$5+'Diseño reactor'!AW1348*'Propiedades físicas'!$O$8+'Diseño reactor'!AX1348*'Propiedades físicas'!$O$9+'Diseño reactor'!AY1348*'Propiedades físicas'!$O$7+'Diseño reactor'!AZ1348*'Propiedades físicas'!$O$6</f>
        <v>0.15190264521529406</v>
      </c>
      <c r="BH1348" s="54">
        <f t="shared" si="839"/>
        <v>41431.663992639194</v>
      </c>
      <c r="BI1348" s="34">
        <f t="shared" si="861"/>
        <v>269.59481024055776</v>
      </c>
      <c r="BJ1348" s="27">
        <f t="shared" si="840"/>
        <v>4795.6827937319567</v>
      </c>
      <c r="BK1348" s="34">
        <f t="shared" si="841"/>
        <v>560.36684767796589</v>
      </c>
      <c r="BL1348" s="27">
        <f t="shared" si="842"/>
        <v>105.38338832319749</v>
      </c>
      <c r="BM1348" s="34">
        <f t="shared" si="843"/>
        <v>1.1054421768707483</v>
      </c>
      <c r="BN1348" s="45">
        <f t="shared" si="844"/>
        <v>1373.2578550267774</v>
      </c>
      <c r="BO1348" s="45">
        <f t="shared" si="845"/>
        <v>98.694649136123928</v>
      </c>
      <c r="BP1348" s="66">
        <f t="shared" si="846"/>
        <v>6.6898607540165793</v>
      </c>
    </row>
    <row r="1349" spans="8:68">
      <c r="H1349" s="68">
        <v>1344</v>
      </c>
      <c r="I1349" s="31">
        <f>('Propiedades físicas'!$C$10*'Diseño reactor'!H1349)/1000</f>
        <v>1176.3296584701593</v>
      </c>
      <c r="J1349" s="31">
        <f t="shared" si="823"/>
        <v>0.38764643628303763</v>
      </c>
      <c r="K1349" s="31">
        <f>(I1349*1000)/'Propiedades físicas'!$F$10</f>
        <v>7683.9808974180369</v>
      </c>
      <c r="L1349" s="31">
        <f t="shared" si="824"/>
        <v>1097.7115567740052</v>
      </c>
      <c r="M1349" s="31">
        <f t="shared" si="825"/>
        <v>6586.2693406440312</v>
      </c>
      <c r="N1349" s="31">
        <f t="shared" si="826"/>
        <v>0.81674967021875389</v>
      </c>
      <c r="O1349" s="32">
        <f t="shared" si="827"/>
        <v>4.9004980213125231</v>
      </c>
      <c r="P1349" s="33">
        <f t="shared" si="828"/>
        <v>0.61134338149776424</v>
      </c>
      <c r="Q1349" s="31">
        <f t="shared" si="829"/>
        <v>4.630442004758744</v>
      </c>
      <c r="R1349" s="31">
        <f t="shared" si="830"/>
        <v>0.15374817977454808</v>
      </c>
      <c r="S1349" s="31">
        <f t="shared" si="831"/>
        <v>0.27005601655377975</v>
      </c>
      <c r="T1349" s="31">
        <f t="shared" si="832"/>
        <v>3.8666490060092686E-2</v>
      </c>
      <c r="U1349" s="31">
        <f t="shared" si="833"/>
        <v>1.2991618886348756E-2</v>
      </c>
      <c r="V1349" s="47">
        <f t="shared" si="847"/>
        <v>6.054080088618637E-4</v>
      </c>
      <c r="W1349" s="31">
        <f t="shared" si="834"/>
        <v>0.25149234362834155</v>
      </c>
      <c r="X1349" s="34">
        <f>(S1349*H1349*'Propiedades físicas'!$F$5*60*24*365)/(1000000)</f>
        <v>56175.835315188713</v>
      </c>
      <c r="Y1349" s="34">
        <f>(U1349*H1349*'Propiedades físicas'!$F$7*60*24*365)/(1000000)</f>
        <v>845.14333359183331</v>
      </c>
      <c r="Z1349" s="31">
        <f t="shared" si="848"/>
        <v>821.64550473299516</v>
      </c>
      <c r="AA1349" s="31">
        <f t="shared" si="864"/>
        <v>6223.3140543957516</v>
      </c>
      <c r="AB1349" s="31">
        <f t="shared" si="865"/>
        <v>206.63755361699262</v>
      </c>
      <c r="AC1349" s="31">
        <f t="shared" si="866"/>
        <v>362.95528624828</v>
      </c>
      <c r="AD1349" s="31">
        <f t="shared" si="863"/>
        <v>51.967762640764569</v>
      </c>
      <c r="AE1349" s="31">
        <f t="shared" si="852"/>
        <v>17.46073578325273</v>
      </c>
      <c r="AF1349" s="31">
        <f t="shared" si="853"/>
        <v>7683.9808974180369</v>
      </c>
      <c r="AG1349" s="31">
        <f t="shared" si="854"/>
        <v>0.10692966519595118</v>
      </c>
      <c r="AH1349" s="31">
        <f t="shared" si="855"/>
        <v>0.80990753848527952</v>
      </c>
      <c r="AI1349" s="31">
        <f t="shared" si="855"/>
        <v>2.6891992103523676E-2</v>
      </c>
      <c r="AJ1349" s="31">
        <f t="shared" si="855"/>
        <v>4.7235318657577595E-2</v>
      </c>
      <c r="AK1349" s="31">
        <f t="shared" si="836"/>
        <v>6.7631301189500252E-3</v>
      </c>
      <c r="AL1349" s="31">
        <f t="shared" si="836"/>
        <v>2.2723554387179524E-3</v>
      </c>
      <c r="AM1349" s="31">
        <f t="shared" si="856"/>
        <v>0.99999999999999989</v>
      </c>
      <c r="AN1349" s="31">
        <f>(Z1349*'Propiedades físicas'!$F$4)/1000</f>
        <v>722.53862395210137</v>
      </c>
      <c r="AO1349" s="31">
        <f>(AA1349*'Propiedades físicas'!$F$6)/1000</f>
        <v>199.39498230283988</v>
      </c>
      <c r="AP1349" s="31">
        <f>(AB1349*'Propiedades físicas'!$F$9)/1000</f>
        <v>127.48503870400359</v>
      </c>
      <c r="AQ1349" s="31">
        <f>(AC1349*'Propiedades físicas'!$F$5)/1000</f>
        <v>106.87944314153103</v>
      </c>
      <c r="AR1349" s="31">
        <f>(AD1349*'Propiedades físicas'!$F$8)/1000</f>
        <v>18.423611211403848</v>
      </c>
      <c r="AS1349" s="31">
        <f>(AE1349*'Propiedades físicas'!$F$7)/1000</f>
        <v>1.6079591582797439</v>
      </c>
      <c r="AT1349" s="31">
        <f t="shared" si="857"/>
        <v>1176.3296584701593</v>
      </c>
      <c r="AU1349" s="31">
        <f t="shared" si="858"/>
        <v>0.61423140932430254</v>
      </c>
      <c r="AV1349" s="31">
        <f t="shared" si="862"/>
        <v>0.16950604013687551</v>
      </c>
      <c r="AW1349" s="31">
        <f t="shared" si="862"/>
        <v>0.10837526520397392</v>
      </c>
      <c r="AX1349" s="31">
        <f t="shared" si="862"/>
        <v>9.085841062660098E-2</v>
      </c>
      <c r="AY1349" s="31">
        <f t="shared" si="859"/>
        <v>1.5661945678870436E-2</v>
      </c>
      <c r="AZ1349" s="31">
        <f t="shared" si="859"/>
        <v>1.3669290293767883E-3</v>
      </c>
      <c r="BA1349" s="31">
        <f t="shared" si="860"/>
        <v>1.0000000000000002</v>
      </c>
      <c r="BB1349" s="34">
        <f>AU1349*'Propiedades físicas'!$C$4+'Diseño reactor'!AV1349*'Propiedades físicas'!$C$5+'Diseño reactor'!AW1349*'Propiedades físicas'!$C$8+'Diseño reactor'!AX1349*'Propiedades físicas'!$C$9+'Diseño reactor'!AY1349*'Propiedades físicas'!$C$7+'Diseño reactor'!AZ1349*'Propiedades físicas'!$C$6</f>
        <v>875.66147408997517</v>
      </c>
      <c r="BC1349" s="45">
        <f>AU1349*'Propiedades físicas'!$L$4+'Diseño reactor'!AV1349*'Propiedades físicas'!$L$5+'Diseño reactor'!AW1349*'Propiedades físicas'!$L$8+AX1349*'Propiedades físicas'!$L$9+'Diseño reactor'!AY1349*'Propiedades físicas'!$L$7+'Diseño reactor'!AZ1349*'Propiedades físicas'!$L$6</f>
        <v>2.0638417351135221</v>
      </c>
      <c r="BD1349" s="29">
        <f t="shared" si="837"/>
        <v>2.2731657203718787</v>
      </c>
      <c r="BE1349" s="58">
        <f t="shared" si="838"/>
        <v>42.138421281599442</v>
      </c>
      <c r="BF1349" s="30">
        <f>AU1349*'Propiedades físicas'!$I$4+'Diseño reactor'!AV1349*'Propiedades físicas'!$I$5+'Diseño reactor'!AW1349*'Propiedades físicas'!$I$8+'Diseño reactor'!AX1349*'Propiedades físicas'!$I$9+'Diseño reactor'!AY1349*'Propiedades físicas'!$I$7+'Diseño reactor'!AZ1349*'Propiedades físicas'!$I$6</f>
        <v>1.9843824631317675E-2</v>
      </c>
      <c r="BG1349" s="24">
        <f>AU1349*'Propiedades físicas'!$O$4+'Diseño reactor'!AV1349*'Propiedades físicas'!$O$5+'Diseño reactor'!AW1349*'Propiedades físicas'!$O$8+'Diseño reactor'!AX1349*'Propiedades físicas'!$O$9+'Diseño reactor'!AY1349*'Propiedades físicas'!$O$7+'Diseño reactor'!AZ1349*'Propiedades físicas'!$O$6</f>
        <v>0.15190656451209578</v>
      </c>
      <c r="BH1349" s="54">
        <f t="shared" si="839"/>
        <v>41430.966243957926</v>
      </c>
      <c r="BI1349" s="34">
        <f t="shared" si="861"/>
        <v>269.6033156297604</v>
      </c>
      <c r="BJ1349" s="27">
        <f t="shared" si="840"/>
        <v>4795.6793825652203</v>
      </c>
      <c r="BK1349" s="34">
        <f t="shared" si="841"/>
        <v>560.38090731305476</v>
      </c>
      <c r="BL1349" s="27">
        <f t="shared" si="842"/>
        <v>105.38388556158613</v>
      </c>
      <c r="BM1349" s="34">
        <f t="shared" si="843"/>
        <v>1.1054421768707483</v>
      </c>
      <c r="BN1349" s="45">
        <f t="shared" si="844"/>
        <v>1374.4242768855356</v>
      </c>
      <c r="BO1349" s="45">
        <f t="shared" si="845"/>
        <v>98.711872814066851</v>
      </c>
      <c r="BP1349" s="66">
        <f t="shared" si="846"/>
        <v>6.6898554670635644</v>
      </c>
    </row>
    <row r="1350" spans="8:68">
      <c r="H1350" s="68">
        <v>1345</v>
      </c>
      <c r="I1350" s="31">
        <f>('Propiedades físicas'!$C$10*'Diseño reactor'!H1350)/1000</f>
        <v>1177.204903751759</v>
      </c>
      <c r="J1350" s="31">
        <f t="shared" si="823"/>
        <v>0.3873582233192584</v>
      </c>
      <c r="K1350" s="31">
        <f>(I1350*1000)/'Propiedades físicas'!$F$10</f>
        <v>7689.6981451095671</v>
      </c>
      <c r="L1350" s="31">
        <f t="shared" si="824"/>
        <v>1098.5283064442237</v>
      </c>
      <c r="M1350" s="31">
        <f t="shared" si="825"/>
        <v>6591.1698386653425</v>
      </c>
      <c r="N1350" s="31">
        <f t="shared" si="826"/>
        <v>0.81674967021875367</v>
      </c>
      <c r="O1350" s="32">
        <f t="shared" si="827"/>
        <v>4.9004980213125222</v>
      </c>
      <c r="P1350" s="33">
        <f t="shared" si="828"/>
        <v>0.61145771379030744</v>
      </c>
      <c r="Q1350" s="31">
        <f t="shared" si="829"/>
        <v>4.6306355103693084</v>
      </c>
      <c r="R1350" s="31">
        <f t="shared" si="830"/>
        <v>0.15369133886966443</v>
      </c>
      <c r="S1350" s="31">
        <f t="shared" si="831"/>
        <v>0.2698625109432124</v>
      </c>
      <c r="T1350" s="31">
        <f t="shared" si="832"/>
        <v>3.8630680602797299E-2</v>
      </c>
      <c r="U1350" s="31">
        <f t="shared" si="833"/>
        <v>1.2969936955984463E-2</v>
      </c>
      <c r="V1350" s="47">
        <f t="shared" si="847"/>
        <v>6.0552123113214915E-4</v>
      </c>
      <c r="W1350" s="31">
        <f t="shared" si="834"/>
        <v>0.25135235913038306</v>
      </c>
      <c r="X1350" s="34">
        <f>(S1350*H1350*'Propiedades físicas'!$F$5*60*24*365)/(1000000)</f>
        <v>56177.350697270937</v>
      </c>
      <c r="Y1350" s="34">
        <f>(U1350*H1350*'Propiedades físicas'!$F$7*60*24*365)/(1000000)</f>
        <v>844.36063715195189</v>
      </c>
      <c r="Z1350" s="31">
        <f t="shared" si="848"/>
        <v>822.41062504796355</v>
      </c>
      <c r="AA1350" s="31">
        <f t="shared" si="864"/>
        <v>6228.2047614467201</v>
      </c>
      <c r="AB1350" s="31">
        <f t="shared" si="865"/>
        <v>206.71485077969865</v>
      </c>
      <c r="AC1350" s="31">
        <f t="shared" si="866"/>
        <v>362.96507721862065</v>
      </c>
      <c r="AD1350" s="31">
        <f t="shared" si="863"/>
        <v>51.958265410762365</v>
      </c>
      <c r="AE1350" s="31">
        <f t="shared" si="852"/>
        <v>17.444565205799101</v>
      </c>
      <c r="AF1350" s="31">
        <f t="shared" si="853"/>
        <v>7689.6981451095644</v>
      </c>
      <c r="AG1350" s="31">
        <f t="shared" si="854"/>
        <v>0.10694966298137386</v>
      </c>
      <c r="AH1350" s="31">
        <f t="shared" si="855"/>
        <v>0.80994138442322161</v>
      </c>
      <c r="AI1350" s="31">
        <f t="shared" si="855"/>
        <v>2.6882050098567728E-2</v>
      </c>
      <c r="AJ1350" s="31">
        <f t="shared" si="855"/>
        <v>4.7201472719635477E-2</v>
      </c>
      <c r="AK1350" s="31">
        <f t="shared" si="836"/>
        <v>6.7568667105361458E-3</v>
      </c>
      <c r="AL1350" s="31">
        <f t="shared" si="836"/>
        <v>2.2685630666651542E-3</v>
      </c>
      <c r="AM1350" s="31">
        <f t="shared" si="856"/>
        <v>0.99999999999999989</v>
      </c>
      <c r="AN1350" s="31">
        <f>(Z1350*'Propiedades físicas'!$F$4)/1000</f>
        <v>723.21145545467812</v>
      </c>
      <c r="AO1350" s="31">
        <f>(AA1350*'Propiedades físicas'!$F$6)/1000</f>
        <v>199.5516805567529</v>
      </c>
      <c r="AP1350" s="31">
        <f>(AB1350*'Propiedades físicas'!$F$9)/1000</f>
        <v>127.53272718853506</v>
      </c>
      <c r="AQ1350" s="31">
        <f>(AC1350*'Propiedades físicas'!$F$5)/1000</f>
        <v>106.88232628856723</v>
      </c>
      <c r="AR1350" s="31">
        <f>(AD1350*'Propiedades físicas'!$F$8)/1000</f>
        <v>18.420244253423466</v>
      </c>
      <c r="AS1350" s="31">
        <f>(AE1350*'Propiedades físicas'!$F$7)/1000</f>
        <v>1.6064700098020395</v>
      </c>
      <c r="AT1350" s="31">
        <f t="shared" si="857"/>
        <v>1177.2049037517588</v>
      </c>
      <c r="AU1350" s="31">
        <f t="shared" si="858"/>
        <v>0.61434628173039296</v>
      </c>
      <c r="AV1350" s="31">
        <f t="shared" si="862"/>
        <v>0.16951312377376321</v>
      </c>
      <c r="AW1350" s="31">
        <f t="shared" si="862"/>
        <v>0.10833519872546192</v>
      </c>
      <c r="AX1350" s="31">
        <f t="shared" si="862"/>
        <v>9.0793307051247094E-2</v>
      </c>
      <c r="AY1350" s="31">
        <f t="shared" si="859"/>
        <v>1.5647440980510734E-2</v>
      </c>
      <c r="AZ1350" s="31">
        <f t="shared" si="859"/>
        <v>1.3646477386241003E-3</v>
      </c>
      <c r="BA1350" s="31">
        <f t="shared" si="860"/>
        <v>1</v>
      </c>
      <c r="BB1350" s="34">
        <f>AU1350*'Propiedades físicas'!$C$4+'Diseño reactor'!AV1350*'Propiedades físicas'!$C$5+'Diseño reactor'!AW1350*'Propiedades físicas'!$C$8+'Diseño reactor'!AX1350*'Propiedades físicas'!$C$9+'Diseño reactor'!AY1350*'Propiedades físicas'!$C$7+'Diseño reactor'!AZ1350*'Propiedades físicas'!$C$6</f>
        <v>875.66078350423049</v>
      </c>
      <c r="BC1350" s="45">
        <f>AU1350*'Propiedades físicas'!$L$4+'Diseño reactor'!AV1350*'Propiedades físicas'!$L$5+'Diseño reactor'!AW1350*'Propiedades físicas'!$L$8+AX1350*'Propiedades físicas'!$L$9+'Diseño reactor'!AY1350*'Propiedades físicas'!$L$7+'Diseño reactor'!AZ1350*'Propiedades físicas'!$L$6</f>
        <v>2.0639268675287719</v>
      </c>
      <c r="BD1350" s="29">
        <f t="shared" si="837"/>
        <v>2.2718085222318596</v>
      </c>
      <c r="BE1350" s="58">
        <f t="shared" si="838"/>
        <v>42.136934405512974</v>
      </c>
      <c r="BF1350" s="30">
        <f>AU1350*'Propiedades físicas'!$I$4+'Diseño reactor'!AV1350*'Propiedades físicas'!$I$5+'Diseño reactor'!AW1350*'Propiedades físicas'!$I$8+'Diseño reactor'!AX1350*'Propiedades físicas'!$I$9+'Diseño reactor'!AY1350*'Propiedades físicas'!$I$7+'Diseño reactor'!AZ1350*'Propiedades físicas'!$I$6</f>
        <v>1.9844142470771525E-2</v>
      </c>
      <c r="BG1350" s="24">
        <f>AU1350*'Propiedades físicas'!$O$4+'Diseño reactor'!AV1350*'Propiedades físicas'!$O$5+'Diseño reactor'!AW1350*'Propiedades físicas'!$O$8+'Diseño reactor'!AX1350*'Propiedades físicas'!$O$9+'Diseño reactor'!AY1350*'Propiedades físicas'!$O$7+'Diseño reactor'!AZ1350*'Propiedades físicas'!$O$6</f>
        <v>0.15191047964976873</v>
      </c>
      <c r="BH1350" s="54">
        <f t="shared" si="839"/>
        <v>41430.269979103636</v>
      </c>
      <c r="BI1350" s="34">
        <f t="shared" si="861"/>
        <v>269.61180626195522</v>
      </c>
      <c r="BJ1350" s="27">
        <f t="shared" si="840"/>
        <v>4795.6759959120882</v>
      </c>
      <c r="BK1350" s="34">
        <f t="shared" si="841"/>
        <v>560.39495444914428</v>
      </c>
      <c r="BL1350" s="27">
        <f t="shared" si="842"/>
        <v>105.38438233769918</v>
      </c>
      <c r="BM1350" s="34">
        <f t="shared" si="843"/>
        <v>1.1054421768707483</v>
      </c>
      <c r="BN1350" s="45">
        <f t="shared" si="844"/>
        <v>1375.5907626555957</v>
      </c>
      <c r="BO1350" s="45">
        <f t="shared" si="845"/>
        <v>98.729077323231451</v>
      </c>
      <c r="BP1350" s="66">
        <f t="shared" si="846"/>
        <v>6.689850191144779</v>
      </c>
    </row>
    <row r="1351" spans="8:68">
      <c r="H1351" s="68">
        <v>1346</v>
      </c>
      <c r="I1351" s="31">
        <f>('Propiedades físicas'!$C$10*'Diseño reactor'!H1351)/1000</f>
        <v>1178.080149033359</v>
      </c>
      <c r="J1351" s="31">
        <f t="shared" si="823"/>
        <v>0.38707043860653978</v>
      </c>
      <c r="K1351" s="31">
        <f>(I1351*1000)/'Propiedades físicas'!$F$10</f>
        <v>7695.4153928010992</v>
      </c>
      <c r="L1351" s="31">
        <f t="shared" si="824"/>
        <v>1099.3450561144427</v>
      </c>
      <c r="M1351" s="31">
        <f t="shared" si="825"/>
        <v>6596.0703366866564</v>
      </c>
      <c r="N1351" s="31">
        <f t="shared" si="826"/>
        <v>0.81674967021875389</v>
      </c>
      <c r="O1351" s="32">
        <f t="shared" si="827"/>
        <v>4.9004980213125231</v>
      </c>
      <c r="P1351" s="33">
        <f t="shared" si="828"/>
        <v>0.61157191887543938</v>
      </c>
      <c r="Q1351" s="31">
        <f t="shared" si="829"/>
        <v>4.6308287446305094</v>
      </c>
      <c r="R1351" s="31">
        <f t="shared" si="830"/>
        <v>0.15363452925052359</v>
      </c>
      <c r="S1351" s="31">
        <f t="shared" si="831"/>
        <v>0.26966927668201363</v>
      </c>
      <c r="T1351" s="31">
        <f t="shared" si="832"/>
        <v>3.859491884688282E-2</v>
      </c>
      <c r="U1351" s="31">
        <f t="shared" si="833"/>
        <v>1.2948303245908148E-2</v>
      </c>
      <c r="V1351" s="47">
        <f t="shared" si="847"/>
        <v>6.056343274300468E-4</v>
      </c>
      <c r="W1351" s="31">
        <f t="shared" si="834"/>
        <v>0.25121253038077235</v>
      </c>
      <c r="X1351" s="34">
        <f>(S1351*H1351*'Propiedades físicas'!$F$5*60*24*365)/(1000000)</f>
        <v>56178.862709166184</v>
      </c>
      <c r="Y1351" s="34">
        <f>(U1351*H1351*'Propiedades físicas'!$F$7*60*24*365)/(1000000)</f>
        <v>843.57898333331775</v>
      </c>
      <c r="Z1351" s="31">
        <f t="shared" si="848"/>
        <v>823.17580280634138</v>
      </c>
      <c r="AA1351" s="31">
        <f t="shared" si="864"/>
        <v>6233.0954902726653</v>
      </c>
      <c r="AB1351" s="31">
        <f t="shared" si="865"/>
        <v>206.79207637120476</v>
      </c>
      <c r="AC1351" s="31">
        <f t="shared" si="866"/>
        <v>362.97484641399035</v>
      </c>
      <c r="AD1351" s="31">
        <f t="shared" si="863"/>
        <v>51.948760767904275</v>
      </c>
      <c r="AE1351" s="31">
        <f t="shared" si="852"/>
        <v>17.428416168992367</v>
      </c>
      <c r="AF1351" s="31">
        <f t="shared" si="853"/>
        <v>7695.4153928010974</v>
      </c>
      <c r="AG1351" s="31">
        <f t="shared" si="854"/>
        <v>0.10696963851703255</v>
      </c>
      <c r="AH1351" s="31">
        <f t="shared" si="855"/>
        <v>0.80997518289962589</v>
      </c>
      <c r="AI1351" s="31">
        <f t="shared" si="855"/>
        <v>2.687211356578028E-2</v>
      </c>
      <c r="AJ1351" s="31">
        <f t="shared" si="855"/>
        <v>4.7167674243231344E-2</v>
      </c>
      <c r="AK1351" s="31">
        <f t="shared" si="836"/>
        <v>6.750611645539144E-3</v>
      </c>
      <c r="AL1351" s="31">
        <f t="shared" si="836"/>
        <v>2.2647791287909282E-3</v>
      </c>
      <c r="AM1351" s="31">
        <f t="shared" si="856"/>
        <v>1</v>
      </c>
      <c r="AN1351" s="31">
        <f>(Z1351*'Propiedades físicas'!$F$4)/1000</f>
        <v>723.88433747184047</v>
      </c>
      <c r="AO1351" s="31">
        <f>(AA1351*'Propiedades físicas'!$F$6)/1000</f>
        <v>199.70837950833618</v>
      </c>
      <c r="AP1351" s="31">
        <f>(AB1351*'Propiedades físicas'!$F$9)/1000</f>
        <v>127.58037151721476</v>
      </c>
      <c r="AQ1351" s="31">
        <f>(AC1351*'Propiedades físicas'!$F$5)/1000</f>
        <v>106.88520302352775</v>
      </c>
      <c r="AR1351" s="31">
        <f>(AD1351*'Propiedades físicas'!$F$8)/1000</f>
        <v>18.416874667437416</v>
      </c>
      <c r="AS1351" s="31">
        <f>(AE1351*'Propiedades físicas'!$F$7)/1000</f>
        <v>1.6049828450025072</v>
      </c>
      <c r="AT1351" s="31">
        <f t="shared" si="857"/>
        <v>1178.080149033359</v>
      </c>
      <c r="AU1351" s="31">
        <f t="shared" si="858"/>
        <v>0.61446102632813537</v>
      </c>
      <c r="AV1351" s="31">
        <f t="shared" si="862"/>
        <v>0.16952019747739688</v>
      </c>
      <c r="AW1351" s="31">
        <f t="shared" si="862"/>
        <v>0.10829515429989826</v>
      </c>
      <c r="AX1351" s="31">
        <f t="shared" si="862"/>
        <v>9.0728294769442844E-2</v>
      </c>
      <c r="AY1351" s="31">
        <f t="shared" si="859"/>
        <v>1.5632955603698841E-2</v>
      </c>
      <c r="AZ1351" s="31">
        <f t="shared" si="859"/>
        <v>1.3623715214278343E-3</v>
      </c>
      <c r="BA1351" s="31">
        <f t="shared" si="860"/>
        <v>1</v>
      </c>
      <c r="BB1351" s="34">
        <f>AU1351*'Propiedades físicas'!$C$4+'Diseño reactor'!AV1351*'Propiedades físicas'!$C$5+'Diseño reactor'!AW1351*'Propiedades físicas'!$C$8+'Diseño reactor'!AX1351*'Propiedades físicas'!$C$9+'Diseño reactor'!AY1351*'Propiedades físicas'!$C$7+'Diseño reactor'!AZ1351*'Propiedades físicas'!$C$6</f>
        <v>875.66009435899502</v>
      </c>
      <c r="BC1351" s="45">
        <f>AU1351*'Propiedades físicas'!$L$4+'Diseño reactor'!AV1351*'Propiedades físicas'!$L$5+'Diseño reactor'!AW1351*'Propiedades físicas'!$L$8+AX1351*'Propiedades físicas'!$L$9+'Diseño reactor'!AY1351*'Propiedades físicas'!$L$7+'Diseño reactor'!AZ1351*'Propiedades físicas'!$L$6</f>
        <v>2.0640119006636231</v>
      </c>
      <c r="BD1351" s="29">
        <f t="shared" si="837"/>
        <v>2.2704529471825117</v>
      </c>
      <c r="BE1351" s="58">
        <f t="shared" si="838"/>
        <v>42.135449353701496</v>
      </c>
      <c r="BF1351" s="30">
        <f>AU1351*'Propiedades físicas'!$I$4+'Diseño reactor'!AV1351*'Propiedades físicas'!$I$5+'Diseño reactor'!AW1351*'Propiedades físicas'!$I$8+'Diseño reactor'!AX1351*'Propiedades físicas'!$I$9+'Diseño reactor'!AY1351*'Propiedades físicas'!$I$7+'Diseño reactor'!AZ1351*'Propiedades físicas'!$I$6</f>
        <v>1.9844459644681893E-2</v>
      </c>
      <c r="BG1351" s="24">
        <f>AU1351*'Propiedades físicas'!$O$4+'Diseño reactor'!AV1351*'Propiedades físicas'!$O$5+'Diseño reactor'!AW1351*'Propiedades físicas'!$O$8+'Diseño reactor'!AX1351*'Propiedades físicas'!$O$9+'Diseño reactor'!AY1351*'Propiedades físicas'!$O$7+'Diseño reactor'!AZ1351*'Propiedades físicas'!$O$6</f>
        <v>0.15191439063460457</v>
      </c>
      <c r="BH1351" s="54">
        <f t="shared" si="839"/>
        <v>41429.575194171812</v>
      </c>
      <c r="BI1351" s="34">
        <f t="shared" si="861"/>
        <v>269.62028217182177</v>
      </c>
      <c r="BJ1351" s="27">
        <f t="shared" si="840"/>
        <v>4795.672633690906</v>
      </c>
      <c r="BK1351" s="34">
        <f t="shared" si="841"/>
        <v>560.4089891001563</v>
      </c>
      <c r="BL1351" s="27">
        <f t="shared" si="842"/>
        <v>105.38487865208415</v>
      </c>
      <c r="BM1351" s="34">
        <f t="shared" si="843"/>
        <v>1.1054421768707483</v>
      </c>
      <c r="BN1351" s="45">
        <f t="shared" si="844"/>
        <v>1376.7573122261524</v>
      </c>
      <c r="BO1351" s="45">
        <f t="shared" si="845"/>
        <v>98.746262695598276</v>
      </c>
      <c r="BP1351" s="66">
        <f t="shared" si="846"/>
        <v>6.6898449262311592</v>
      </c>
    </row>
    <row r="1352" spans="8:68">
      <c r="H1352" s="68">
        <v>1347</v>
      </c>
      <c r="I1352" s="31">
        <f>('Propiedades físicas'!$C$10*'Diseño reactor'!H1352)/1000</f>
        <v>1178.9553943149588</v>
      </c>
      <c r="J1352" s="31">
        <f t="shared" si="823"/>
        <v>0.38678308119109323</v>
      </c>
      <c r="K1352" s="31">
        <f>(I1352*1000)/'Propiedades físicas'!$F$10</f>
        <v>7701.1326404926294</v>
      </c>
      <c r="L1352" s="31">
        <f t="shared" si="824"/>
        <v>1100.1618057846613</v>
      </c>
      <c r="M1352" s="31">
        <f t="shared" si="825"/>
        <v>6600.9708347079677</v>
      </c>
      <c r="N1352" s="31">
        <f t="shared" si="826"/>
        <v>0.81674967021875378</v>
      </c>
      <c r="O1352" s="32">
        <f t="shared" si="827"/>
        <v>4.9004980213125222</v>
      </c>
      <c r="P1352" s="33">
        <f t="shared" si="828"/>
        <v>0.61168599696533998</v>
      </c>
      <c r="Q1352" s="31">
        <f t="shared" si="829"/>
        <v>4.6310217081017653</v>
      </c>
      <c r="R1352" s="31">
        <f t="shared" si="830"/>
        <v>0.15357775091821399</v>
      </c>
      <c r="S1352" s="31">
        <f t="shared" si="831"/>
        <v>0.26947631321075655</v>
      </c>
      <c r="T1352" s="31">
        <f t="shared" si="832"/>
        <v>3.855920471305712E-2</v>
      </c>
      <c r="U1352" s="31">
        <f t="shared" si="833"/>
        <v>1.2926717622142786E-2</v>
      </c>
      <c r="V1352" s="47">
        <f t="shared" si="847"/>
        <v>6.0574729796567656E-4</v>
      </c>
      <c r="W1352" s="31">
        <f t="shared" si="834"/>
        <v>0.25107285711972277</v>
      </c>
      <c r="X1352" s="34">
        <f>(S1352*H1352*'Propiedades físicas'!$F$5*60*24*365)/(1000000)</f>
        <v>56180.371360238227</v>
      </c>
      <c r="Y1352" s="34">
        <f>(U1352*H1352*'Propiedades físicas'!$F$7*60*24*365)/(1000000)</f>
        <v>842.79837040282166</v>
      </c>
      <c r="Z1352" s="31">
        <f t="shared" si="848"/>
        <v>823.94103791231294</v>
      </c>
      <c r="AA1352" s="31">
        <f t="shared" si="864"/>
        <v>6237.9862408130775</v>
      </c>
      <c r="AB1352" s="31">
        <f t="shared" si="865"/>
        <v>206.86923048683425</v>
      </c>
      <c r="AC1352" s="31">
        <f t="shared" si="866"/>
        <v>362.98459389488909</v>
      </c>
      <c r="AD1352" s="31">
        <f t="shared" si="863"/>
        <v>51.939248748487941</v>
      </c>
      <c r="AE1352" s="31">
        <f t="shared" si="852"/>
        <v>17.412288637026332</v>
      </c>
      <c r="AF1352" s="31">
        <f t="shared" si="853"/>
        <v>7701.1326404926285</v>
      </c>
      <c r="AG1352" s="31">
        <f t="shared" si="854"/>
        <v>0.10698959184003963</v>
      </c>
      <c r="AH1352" s="31">
        <f t="shared" si="855"/>
        <v>0.81000893401234086</v>
      </c>
      <c r="AI1352" s="31">
        <f t="shared" si="855"/>
        <v>2.6862182505351731E-2</v>
      </c>
      <c r="AJ1352" s="31">
        <f t="shared" si="855"/>
        <v>4.7133923130516238E-2</v>
      </c>
      <c r="AK1352" s="31">
        <f t="shared" si="836"/>
        <v>6.7443649100900919E-3</v>
      </c>
      <c r="AL1352" s="31">
        <f t="shared" si="836"/>
        <v>2.261003601661443E-3</v>
      </c>
      <c r="AM1352" s="31">
        <f t="shared" si="856"/>
        <v>1</v>
      </c>
      <c r="AN1352" s="31">
        <f>(Z1352*'Propiedades físicas'!$F$4)/1000</f>
        <v>724.55726991932977</v>
      </c>
      <c r="AO1352" s="31">
        <f>(AA1352*'Propiedades físicas'!$F$6)/1000</f>
        <v>199.86507915565102</v>
      </c>
      <c r="AP1352" s="31">
        <f>(AB1352*'Propiedades físicas'!$F$9)/1000</f>
        <v>127.62797174885237</v>
      </c>
      <c r="AQ1352" s="31">
        <f>(AC1352*'Propiedades físicas'!$F$5)/1000</f>
        <v>106.88807336422799</v>
      </c>
      <c r="AR1352" s="31">
        <f>(AD1352*'Propiedades físicas'!$F$8)/1000</f>
        <v>18.413502466313936</v>
      </c>
      <c r="AS1352" s="31">
        <f>(AE1352*'Propiedades físicas'!$F$7)/1000</f>
        <v>1.603497660583755</v>
      </c>
      <c r="AT1352" s="31">
        <f t="shared" si="857"/>
        <v>1178.9553943149588</v>
      </c>
      <c r="AU1352" s="31">
        <f t="shared" si="858"/>
        <v>0.61457564333071268</v>
      </c>
      <c r="AV1352" s="31">
        <f t="shared" si="862"/>
        <v>0.16952726126825535</v>
      </c>
      <c r="AW1352" s="31">
        <f t="shared" si="862"/>
        <v>0.10825513192805025</v>
      </c>
      <c r="AX1352" s="31">
        <f t="shared" si="862"/>
        <v>9.0663373592973079E-2</v>
      </c>
      <c r="AY1352" s="31">
        <f t="shared" si="859"/>
        <v>1.561848951631732E-2</v>
      </c>
      <c r="AZ1352" s="31">
        <f t="shared" si="859"/>
        <v>1.3601003636914354E-3</v>
      </c>
      <c r="BA1352" s="31">
        <f t="shared" si="860"/>
        <v>1</v>
      </c>
      <c r="BB1352" s="34">
        <f>AU1352*'Propiedades físicas'!$C$4+'Diseño reactor'!AV1352*'Propiedades físicas'!$C$5+'Diseño reactor'!AW1352*'Propiedades físicas'!$C$8+'Diseño reactor'!AX1352*'Propiedades físicas'!$C$9+'Diseño reactor'!AY1352*'Propiedades físicas'!$C$7+'Diseño reactor'!AZ1352*'Propiedades físicas'!$C$6</f>
        <v>875.65940665047583</v>
      </c>
      <c r="BC1352" s="45">
        <f>AU1352*'Propiedades físicas'!$L$4+'Diseño reactor'!AV1352*'Propiedades físicas'!$L$5+'Diseño reactor'!AW1352*'Propiedades físicas'!$L$8+AX1352*'Propiedades físicas'!$L$9+'Diseño reactor'!AY1352*'Propiedades físicas'!$L$7+'Diseño reactor'!AZ1352*'Propiedades físicas'!$L$6</f>
        <v>2.0640968346894373</v>
      </c>
      <c r="BD1352" s="29">
        <f t="shared" si="837"/>
        <v>2.2690989923107661</v>
      </c>
      <c r="BE1352" s="58">
        <f t="shared" si="838"/>
        <v>42.133966122788131</v>
      </c>
      <c r="BF1352" s="30">
        <f>AU1352*'Propiedades físicas'!$I$4+'Diseño reactor'!AV1352*'Propiedades físicas'!$I$5+'Diseño reactor'!AW1352*'Propiedades físicas'!$I$8+'Diseño reactor'!AX1352*'Propiedades físicas'!$I$9+'Diseño reactor'!AY1352*'Propiedades físicas'!$I$7+'Diseño reactor'!AZ1352*'Propiedades físicas'!$I$6</f>
        <v>1.9844776154759651E-2</v>
      </c>
      <c r="BG1352" s="24">
        <f>AU1352*'Propiedades físicas'!$O$4+'Diseño reactor'!AV1352*'Propiedades físicas'!$O$5+'Diseño reactor'!AW1352*'Propiedades físicas'!$O$8+'Diseño reactor'!AX1352*'Propiedades físicas'!$O$9+'Diseño reactor'!AY1352*'Propiedades físicas'!$O$7+'Diseño reactor'!AZ1352*'Propiedades físicas'!$O$6</f>
        <v>0.15191829747288302</v>
      </c>
      <c r="BH1352" s="54">
        <f t="shared" si="839"/>
        <v>41428.88188527045</v>
      </c>
      <c r="BI1352" s="34">
        <f t="shared" si="861"/>
        <v>269.62874339393738</v>
      </c>
      <c r="BJ1352" s="27">
        <f t="shared" si="840"/>
        <v>4795.6692958203357</v>
      </c>
      <c r="BK1352" s="34">
        <f t="shared" si="841"/>
        <v>560.42301128000395</v>
      </c>
      <c r="BL1352" s="27">
        <f t="shared" si="842"/>
        <v>105.38537450528817</v>
      </c>
      <c r="BM1352" s="34">
        <f t="shared" si="843"/>
        <v>1.1054421768707483</v>
      </c>
      <c r="BN1352" s="45">
        <f t="shared" si="844"/>
        <v>1377.9239254866504</v>
      </c>
      <c r="BO1352" s="45">
        <f t="shared" si="845"/>
        <v>98.763428963076564</v>
      </c>
      <c r="BP1352" s="66">
        <f t="shared" si="846"/>
        <v>6.6898396722937274</v>
      </c>
    </row>
    <row r="1353" spans="8:68">
      <c r="H1353" s="68">
        <v>1348</v>
      </c>
      <c r="I1353" s="31">
        <f>('Propiedades físicas'!$C$10*'Diseño reactor'!H1353)/1000</f>
        <v>1179.8306395965587</v>
      </c>
      <c r="J1353" s="31">
        <f t="shared" si="823"/>
        <v>0.38649615012196031</v>
      </c>
      <c r="K1353" s="31">
        <f>(I1353*1000)/'Propiedades físicas'!$F$10</f>
        <v>7706.8498881841615</v>
      </c>
      <c r="L1353" s="31">
        <f t="shared" si="824"/>
        <v>1100.9785554548801</v>
      </c>
      <c r="M1353" s="31">
        <f t="shared" si="825"/>
        <v>6605.8713327292808</v>
      </c>
      <c r="N1353" s="31">
        <f t="shared" si="826"/>
        <v>0.81674967021875378</v>
      </c>
      <c r="O1353" s="32">
        <f t="shared" si="827"/>
        <v>4.9004980213125231</v>
      </c>
      <c r="P1353" s="33">
        <f t="shared" si="828"/>
        <v>0.61179994827171846</v>
      </c>
      <c r="Q1353" s="31">
        <f t="shared" si="829"/>
        <v>4.6312144013409968</v>
      </c>
      <c r="R1353" s="31">
        <f t="shared" si="830"/>
        <v>0.15352100387370343</v>
      </c>
      <c r="S1353" s="31">
        <f t="shared" si="831"/>
        <v>0.26928361997152506</v>
      </c>
      <c r="T1353" s="31">
        <f t="shared" si="832"/>
        <v>3.8523538122174052E-2</v>
      </c>
      <c r="U1353" s="31">
        <f t="shared" si="833"/>
        <v>1.2905179951157844E-2</v>
      </c>
      <c r="V1353" s="47">
        <f t="shared" si="847"/>
        <v>6.0586014294869211E-4</v>
      </c>
      <c r="W1353" s="31">
        <f t="shared" si="834"/>
        <v>0.25093333908802523</v>
      </c>
      <c r="X1353" s="34">
        <f>(S1353*H1353*'Propiedades físicas'!$F$5*60*24*365)/(1000000)</f>
        <v>56181.876659819769</v>
      </c>
      <c r="Y1353" s="34">
        <f>(U1353*H1353*'Propiedades físicas'!$F$7*60*24*365)/(1000000)</f>
        <v>842.0187966305474</v>
      </c>
      <c r="Z1353" s="31">
        <f t="shared" si="848"/>
        <v>824.70633027027645</v>
      </c>
      <c r="AA1353" s="31">
        <f t="shared" si="864"/>
        <v>6242.8770130076637</v>
      </c>
      <c r="AB1353" s="31">
        <f t="shared" si="865"/>
        <v>206.94631322175223</v>
      </c>
      <c r="AC1353" s="31">
        <f t="shared" si="866"/>
        <v>362.9943197216158</v>
      </c>
      <c r="AD1353" s="31">
        <f t="shared" si="863"/>
        <v>51.929729388690625</v>
      </c>
      <c r="AE1353" s="31">
        <f t="shared" si="852"/>
        <v>17.396182574160775</v>
      </c>
      <c r="AF1353" s="31">
        <f t="shared" si="853"/>
        <v>7706.8498881841597</v>
      </c>
      <c r="AG1353" s="31">
        <f t="shared" si="854"/>
        <v>0.10700952298742497</v>
      </c>
      <c r="AH1353" s="31">
        <f t="shared" si="855"/>
        <v>0.8100426378589517</v>
      </c>
      <c r="AI1353" s="31">
        <f t="shared" si="855"/>
        <v>2.6852256917451345E-2</v>
      </c>
      <c r="AJ1353" s="31">
        <f t="shared" si="855"/>
        <v>4.7100219283905405E-2</v>
      </c>
      <c r="AK1353" s="31">
        <f t="shared" si="836"/>
        <v>6.7381264903455884E-3</v>
      </c>
      <c r="AL1353" s="31">
        <f t="shared" si="836"/>
        <v>2.2572364619209621E-3</v>
      </c>
      <c r="AM1353" s="31">
        <f t="shared" si="856"/>
        <v>0.99999999999999989</v>
      </c>
      <c r="AN1353" s="31">
        <f>(Z1353*'Propiedades físicas'!$F$4)/1000</f>
        <v>725.23025271307574</v>
      </c>
      <c r="AO1353" s="31">
        <f>(AA1353*'Propiedades físicas'!$F$6)/1000</f>
        <v>200.02177949676556</v>
      </c>
      <c r="AP1353" s="31">
        <f>(AB1353*'Propiedades físicas'!$F$9)/1000</f>
        <v>127.67552794216003</v>
      </c>
      <c r="AQ1353" s="31">
        <f>(AC1353*'Propiedades físicas'!$F$5)/1000</f>
        <v>106.89093732842422</v>
      </c>
      <c r="AR1353" s="31">
        <f>(AD1353*'Propiedades físicas'!$F$8)/1000</f>
        <v>18.410127662878594</v>
      </c>
      <c r="AS1353" s="31">
        <f>(AE1353*'Propiedades físicas'!$F$7)/1000</f>
        <v>1.602014453254466</v>
      </c>
      <c r="AT1353" s="31">
        <f t="shared" si="857"/>
        <v>1179.8306395965585</v>
      </c>
      <c r="AU1353" s="31">
        <f t="shared" si="858"/>
        <v>0.61469013295083375</v>
      </c>
      <c r="AV1353" s="31">
        <f t="shared" si="862"/>
        <v>0.16953431516676218</v>
      </c>
      <c r="AW1353" s="31">
        <f t="shared" si="862"/>
        <v>0.10821513161060006</v>
      </c>
      <c r="AX1353" s="31">
        <f t="shared" si="862"/>
        <v>9.0598543334130921E-2</v>
      </c>
      <c r="AY1353" s="31">
        <f t="shared" si="859"/>
        <v>1.5604042686307851E-2</v>
      </c>
      <c r="AZ1353" s="31">
        <f t="shared" si="859"/>
        <v>1.3578342513653253E-3</v>
      </c>
      <c r="BA1353" s="31">
        <f t="shared" si="860"/>
        <v>1</v>
      </c>
      <c r="BB1353" s="34">
        <f>AU1353*'Propiedades físicas'!$C$4+'Diseño reactor'!AV1353*'Propiedades físicas'!$C$5+'Diseño reactor'!AW1353*'Propiedades físicas'!$C$8+'Diseño reactor'!AX1353*'Propiedades físicas'!$C$9+'Diseño reactor'!AY1353*'Propiedades físicas'!$C$7+'Diseño reactor'!AZ1353*'Propiedades físicas'!$C$6</f>
        <v>875.65872037489146</v>
      </c>
      <c r="BC1353" s="45">
        <f>AU1353*'Propiedades físicas'!$L$4+'Diseño reactor'!AV1353*'Propiedades físicas'!$L$5+'Diseño reactor'!AW1353*'Propiedades físicas'!$L$8+AX1353*'Propiedades físicas'!$L$9+'Diseño reactor'!AY1353*'Propiedades físicas'!$L$7+'Diseño reactor'!AZ1353*'Propiedades físicas'!$L$6</f>
        <v>2.0641816697771884</v>
      </c>
      <c r="BD1353" s="29">
        <f t="shared" si="837"/>
        <v>2.2677466547105283</v>
      </c>
      <c r="BE1353" s="58">
        <f t="shared" si="838"/>
        <v>42.132484709404416</v>
      </c>
      <c r="BF1353" s="30">
        <f>AU1353*'Propiedades físicas'!$I$4+'Diseño reactor'!AV1353*'Propiedades físicas'!$I$5+'Diseño reactor'!AW1353*'Propiedades físicas'!$I$8+'Diseño reactor'!AX1353*'Propiedades físicas'!$I$9+'Diseño reactor'!AY1353*'Propiedades físicas'!$I$7+'Diseño reactor'!AZ1353*'Propiedades físicas'!$I$6</f>
        <v>1.9845092002710361E-2</v>
      </c>
      <c r="BG1353" s="24">
        <f>AU1353*'Propiedades físicas'!$O$4+'Diseño reactor'!AV1353*'Propiedades físicas'!$O$5+'Diseño reactor'!AW1353*'Propiedades físicas'!$O$8+'Diseño reactor'!AX1353*'Propiedades físicas'!$O$9+'Diseño reactor'!AY1353*'Propiedades físicas'!$O$7+'Diseño reactor'!AZ1353*'Propiedades físicas'!$O$6</f>
        <v>0.15192220017087193</v>
      </c>
      <c r="BH1353" s="54">
        <f t="shared" si="839"/>
        <v>41428.190048519951</v>
      </c>
      <c r="BI1353" s="34">
        <f t="shared" si="861"/>
        <v>269.63718996277817</v>
      </c>
      <c r="BJ1353" s="27">
        <f t="shared" si="840"/>
        <v>4795.6659822192951</v>
      </c>
      <c r="BK1353" s="34">
        <f t="shared" si="841"/>
        <v>560.43702100258531</v>
      </c>
      <c r="BL1353" s="27">
        <f t="shared" si="842"/>
        <v>105.38586989785763</v>
      </c>
      <c r="BM1353" s="34">
        <f t="shared" si="843"/>
        <v>1.1054421768707483</v>
      </c>
      <c r="BN1353" s="45">
        <f t="shared" si="844"/>
        <v>1379.090602326791</v>
      </c>
      <c r="BO1353" s="45">
        <f t="shared" si="845"/>
        <v>98.780576157504797</v>
      </c>
      <c r="BP1353" s="66">
        <f t="shared" si="846"/>
        <v>6.689834429303593</v>
      </c>
    </row>
    <row r="1354" spans="8:68">
      <c r="H1354" s="68">
        <v>1349</v>
      </c>
      <c r="I1354" s="31">
        <f>('Propiedades físicas'!$C$10*'Diseño reactor'!H1354)/1000</f>
        <v>1180.7058848781583</v>
      </c>
      <c r="J1354" s="31">
        <f t="shared" ref="J1354:J1417" si="867">$F$7/I1354</f>
        <v>0.3862096444510027</v>
      </c>
      <c r="K1354" s="31">
        <f>(I1354*1000)/'Propiedades físicas'!$F$10</f>
        <v>7712.5671358756917</v>
      </c>
      <c r="L1354" s="31">
        <f t="shared" ref="L1354:L1417" si="868">K1354*$I$5</f>
        <v>1101.7953051250988</v>
      </c>
      <c r="M1354" s="31">
        <f t="shared" ref="M1354:M1417" si="869">$I$6*K1354</f>
        <v>6610.7718307505929</v>
      </c>
      <c r="N1354" s="31">
        <f t="shared" ref="N1354:N1417" si="870">L1354/H1354</f>
        <v>0.81674967021875378</v>
      </c>
      <c r="O1354" s="32">
        <f t="shared" ref="O1354:O1417" si="871">M1354/H1354</f>
        <v>4.9004980213125222</v>
      </c>
      <c r="P1354" s="33">
        <f t="shared" ref="P1354:P1417" si="872">(H1354*$C$5*N1354)/(H1354*$C$5+$F$7*1000*$C$4)</f>
        <v>0.61191377300581351</v>
      </c>
      <c r="Q1354" s="31">
        <f t="shared" ref="Q1354:Q1417" si="873">((H1354^3)*($C$5^3)*O1354+3*(H1354^2)*($C$5^2)*O1354*$F$7*1000*$C$4+3*H1354*$C$5*O1354*(($F$7*1000)^2)*($C$4^2)+O1354*(($F$7*1000)^3)*($C$4^3)-3*N1354*(($F$7*1000)^3)*($C$4^3)-3*(($F$7*1000)^2)*($C$4^2)*H1354*$C$5*N1354-$F$7*1000*$C$4*(H1354^2)*($C$5^2)*N1354)/(3*(($F$7*1000)^2)*($C$4^2)*H1354*$C$5+(($F$7*1000)^3)*($C$4^3)+3*(H1354^2)*($C$5^2)*$F$7*1000*$C$4+(H1354^3)*($C$5^3))</f>
        <v>4.6314068249046132</v>
      </c>
      <c r="R1354" s="31">
        <f t="shared" ref="R1354:R1417" si="874">($F$7*1000*$C$4*H1354*$C$5*N1354)/((H1354^2)*($C$5^2)+2*$F$7*1000*$C$4*H1354*$C$5+(($F$7*1000)^2)*($C$4^2))</f>
        <v>0.15346428811783955</v>
      </c>
      <c r="S1354" s="31">
        <f t="shared" ref="S1354:S1417" si="875">(N1354*$F$7*1000*$C$4*(3*(($F$7*1000)^2)*($C$4^2)+3*$F$7*1000*$C$4*H1354*$C$5+(H1354^2)*($C$5^2)))/(3*(($F$7*1000)^2)*($C$4^2)*H1354*$C$5+(($F$7*1000)^3)*($C$4^3)+3*(H1354^2)*($C$5^2)*$F$7*1000*$C$4+(H1354^3)*($C$5^3))</f>
        <v>0.26909119640790835</v>
      </c>
      <c r="T1354" s="31">
        <f t="shared" ref="T1354:T1417" si="876">((($F$7*1000)^2)*($C$4^2)*H1354*$C$5*N1354)/(3*(($F$7*1000)^2)*($C$4^2)*H1354*$C$5+(($F$7*1000)^3)*($C$4^3)+3*(H1354^2)*($C$5^2)*$F$7*1000*$C$4+(H1354^3)*($C$5^3))</f>
        <v>3.8487918995233197E-2</v>
      </c>
      <c r="U1354" s="31">
        <f t="shared" ref="U1354:U1417" si="877">((($F$7*1000)^3)*($C$4^3)*N1354)/(3*(($F$7*1000)^2)*($C$4^2)*H1354*$C$5+(($F$7*1000)^3)*($C$4^3)+3*(H1354^2)*($C$5^2)*$F$7*1000*$C$4+(H1354^3)*($C$5^3))</f>
        <v>1.2883690099867479E-2</v>
      </c>
      <c r="V1354" s="47">
        <f t="shared" si="847"/>
        <v>6.0597286258828138E-4</v>
      </c>
      <c r="W1354" s="31">
        <f t="shared" ref="W1354:W1417" si="878">($F$7*1000*$C$4)/(H1354*$C$5+$F$7*1000*$C$4)</f>
        <v>0.25079397602704645</v>
      </c>
      <c r="X1354" s="34">
        <f>(S1354*H1354*'Propiedades físicas'!$F$5*60*24*365)/(1000000)</f>
        <v>56183.378617212322</v>
      </c>
      <c r="Y1354" s="34">
        <f>(U1354*H1354*'Propiedades físicas'!$F$7*60*24*365)/(1000000)</f>
        <v>841.24026028976118</v>
      </c>
      <c r="Z1354" s="31">
        <f t="shared" si="848"/>
        <v>825.47167978484242</v>
      </c>
      <c r="AA1354" s="31">
        <f t="shared" si="864"/>
        <v>6247.7678067963234</v>
      </c>
      <c r="AB1354" s="31">
        <f t="shared" si="865"/>
        <v>207.02332467096554</v>
      </c>
      <c r="AC1354" s="31">
        <f t="shared" si="866"/>
        <v>363.00402395426835</v>
      </c>
      <c r="AD1354" s="31">
        <f t="shared" si="863"/>
        <v>51.920202724569585</v>
      </c>
      <c r="AE1354" s="31">
        <f t="shared" ref="AE1354" si="879">U1354*$H1354</f>
        <v>17.380097944721228</v>
      </c>
      <c r="AF1354" s="31">
        <f t="shared" si="853"/>
        <v>7712.5671358756908</v>
      </c>
      <c r="AG1354" s="31">
        <f t="shared" si="854"/>
        <v>0.10702943199613622</v>
      </c>
      <c r="AH1354" s="31">
        <f t="shared" si="855"/>
        <v>0.81007629453677965</v>
      </c>
      <c r="AI1354" s="31">
        <f t="shared" si="855"/>
        <v>2.6842336802227387E-2</v>
      </c>
      <c r="AJ1354" s="31">
        <f t="shared" si="855"/>
        <v>4.706656260607741E-2</v>
      </c>
      <c r="AK1354" s="31">
        <f t="shared" si="855"/>
        <v>6.7318963724877223E-3</v>
      </c>
      <c r="AL1354" s="31">
        <f t="shared" si="855"/>
        <v>2.2534776862915278E-3</v>
      </c>
      <c r="AM1354" s="31">
        <f t="shared" si="856"/>
        <v>1</v>
      </c>
      <c r="AN1354" s="31">
        <f>(Z1354*'Propiedades físicas'!$F$4)/1000</f>
        <v>725.90328576919467</v>
      </c>
      <c r="AO1354" s="31">
        <f>(AA1354*'Propiedades físicas'!$F$6)/1000</f>
        <v>200.17848052975418</v>
      </c>
      <c r="AP1354" s="31">
        <f>(AB1354*'Propiedades físicas'!$F$9)/1000</f>
        <v>127.72304015575217</v>
      </c>
      <c r="AQ1354" s="31">
        <f>(AC1354*'Propiedades físicas'!$F$5)/1000</f>
        <v>106.89379493381341</v>
      </c>
      <c r="AR1354" s="31">
        <f>(AD1354*'Propiedades físicas'!$F$8)/1000</f>
        <v>18.406750269914401</v>
      </c>
      <c r="AS1354" s="31">
        <f>(AE1354*'Propiedades físicas'!$F$7)/1000</f>
        <v>1.600533219729378</v>
      </c>
      <c r="AT1354" s="31">
        <f t="shared" si="857"/>
        <v>1180.7058848781583</v>
      </c>
      <c r="AU1354" s="31">
        <f t="shared" si="858"/>
        <v>0.61480449540073523</v>
      </c>
      <c r="AV1354" s="31">
        <f t="shared" si="862"/>
        <v>0.16954135919328581</v>
      </c>
      <c r="AW1354" s="31">
        <f t="shared" si="862"/>
        <v>0.10817515334814515</v>
      </c>
      <c r="AX1354" s="31">
        <f t="shared" si="862"/>
        <v>9.0533803805715934E-2</v>
      </c>
      <c r="AY1354" s="31">
        <f t="shared" si="859"/>
        <v>1.5589615081671136E-2</v>
      </c>
      <c r="AZ1354" s="31">
        <f t="shared" si="859"/>
        <v>1.3555731704467141E-3</v>
      </c>
      <c r="BA1354" s="31">
        <f t="shared" si="860"/>
        <v>1</v>
      </c>
      <c r="BB1354" s="34">
        <f>AU1354*'Propiedades físicas'!$C$4+'Diseño reactor'!AV1354*'Propiedades físicas'!$C$5+'Diseño reactor'!AW1354*'Propiedades físicas'!$C$8+'Diseño reactor'!AX1354*'Propiedades físicas'!$C$9+'Diseño reactor'!AY1354*'Propiedades físicas'!$C$7+'Diseño reactor'!AZ1354*'Propiedades físicas'!$C$6</f>
        <v>875.65803552847399</v>
      </c>
      <c r="BC1354" s="45">
        <f>AU1354*'Propiedades físicas'!$L$4+'Diseño reactor'!AV1354*'Propiedades físicas'!$L$5+'Diseño reactor'!AW1354*'Propiedades físicas'!$L$8+AX1354*'Propiedades físicas'!$L$9+'Diseño reactor'!AY1354*'Propiedades físicas'!$L$7+'Diseño reactor'!AZ1354*'Propiedades físicas'!$L$6</f>
        <v>2.0642664060974592</v>
      </c>
      <c r="BD1354" s="29">
        <f t="shared" ref="BD1354:BD1417" si="880">((-$F$19)*V1354*($F$7*1000))/(H1354*(BB1354/1000)*BC1354)</f>
        <v>2.2663959314826476</v>
      </c>
      <c r="BE1354" s="58">
        <f t="shared" ref="BE1354:BE1417" si="881">BD1354+$F$20+((BP1354*60)/(H1354*(BB1354/1000)*BC1354))</f>
        <v>42.13100511019023</v>
      </c>
      <c r="BF1354" s="30">
        <f>AU1354*'Propiedades físicas'!$I$4+'Diseño reactor'!AV1354*'Propiedades físicas'!$I$5+'Diseño reactor'!AW1354*'Propiedades físicas'!$I$8+'Diseño reactor'!AX1354*'Propiedades físicas'!$I$9+'Diseño reactor'!AY1354*'Propiedades físicas'!$I$7+'Diseño reactor'!AZ1354*'Propiedades físicas'!$I$6</f>
        <v>1.9845407190234272E-2</v>
      </c>
      <c r="BG1354" s="24">
        <f>AU1354*'Propiedades físicas'!$O$4+'Diseño reactor'!AV1354*'Propiedades físicas'!$O$5+'Diseño reactor'!AW1354*'Propiedades físicas'!$O$8+'Diseño reactor'!AX1354*'Propiedades físicas'!$O$9+'Diseño reactor'!AY1354*'Propiedades físicas'!$O$7+'Diseño reactor'!AZ1354*'Propiedades físicas'!$O$6</f>
        <v>0.15192609873482749</v>
      </c>
      <c r="BH1354" s="54">
        <f t="shared" ref="BH1354:BH1417" si="882">(BB1354*($F$33^2)*$F$34)/BF1354</f>
        <v>41427.499680053217</v>
      </c>
      <c r="BI1354" s="34">
        <f t="shared" si="861"/>
        <v>269.64562191271813</v>
      </c>
      <c r="BJ1354" s="27">
        <f t="shared" ref="BJ1354:BJ1417" si="883">$F$43*(BH1354^$F$44)*(BI1354^$F$45)</f>
        <v>4795.66269280701</v>
      </c>
      <c r="BK1354" s="34">
        <f t="shared" ref="BK1354:BK1417" si="884">(BJ1354*BG1354)/$F$16</f>
        <v>560.45101828178963</v>
      </c>
      <c r="BL1354" s="27">
        <f t="shared" ref="BL1354:BL1417" si="885">1/((1/BK1354)+(1/$F$61))</f>
        <v>105.38636483033852</v>
      </c>
      <c r="BM1354" s="34">
        <f t="shared" ref="BM1354:BM1417" si="886">($F$33*($F$34^2))/9.8</f>
        <v>1.1054421768707483</v>
      </c>
      <c r="BN1354" s="45">
        <f t="shared" ref="BN1354:BN1417" si="887">((((H1354/60)*(BB1354/1000)*BC1354*($F$20-$F$4)+(((-$F$19)*V1354*($F$7*1000))/60)))/(-BL1354*$F$46/1000))+$F$4</f>
        <v>1380.2573426365286</v>
      </c>
      <c r="BO1354" s="45">
        <f t="shared" ref="BO1354:BO1417" si="888">((-$F$19)*V1354*($F$7*1000)/60)+BP1354</f>
        <v>98.797704310650744</v>
      </c>
      <c r="BP1354" s="66">
        <f t="shared" ref="BP1354:BP1417" si="889">($F$35*($F$33^5)*($F$34^3)*BB1354)/1000</f>
        <v>6.689829197231969</v>
      </c>
    </row>
    <row r="1355" spans="8:68">
      <c r="H1355" s="68">
        <v>1350</v>
      </c>
      <c r="I1355" s="31">
        <f>('Propiedades físicas'!$C$10*'Diseño reactor'!H1355)/1000</f>
        <v>1181.5811301597582</v>
      </c>
      <c r="J1355" s="31">
        <f t="shared" si="867"/>
        <v>0.38592356323289079</v>
      </c>
      <c r="K1355" s="31">
        <f>(I1355*1000)/'Propiedades físicas'!$F$10</f>
        <v>7718.2843835672238</v>
      </c>
      <c r="L1355" s="31">
        <f t="shared" si="868"/>
        <v>1102.6120547953176</v>
      </c>
      <c r="M1355" s="31">
        <f t="shared" si="869"/>
        <v>6615.672328771906</v>
      </c>
      <c r="N1355" s="31">
        <f t="shared" si="870"/>
        <v>0.81674967021875378</v>
      </c>
      <c r="O1355" s="32">
        <f t="shared" si="871"/>
        <v>4.9004980213125231</v>
      </c>
      <c r="P1355" s="33">
        <f t="shared" si="872"/>
        <v>0.61202747137839486</v>
      </c>
      <c r="Q1355" s="31">
        <f t="shared" si="873"/>
        <v>4.631598979347527</v>
      </c>
      <c r="R1355" s="31">
        <f t="shared" si="874"/>
        <v>0.15340760365135053</v>
      </c>
      <c r="S1355" s="31">
        <f t="shared" si="875"/>
        <v>0.26889904196499614</v>
      </c>
      <c r="T1355" s="31">
        <f t="shared" si="876"/>
        <v>3.8452347253379551E-2</v>
      </c>
      <c r="U1355" s="31">
        <f t="shared" si="877"/>
        <v>1.2862247935628837E-2</v>
      </c>
      <c r="V1355" s="47">
        <f t="shared" ref="V1355:V1418" si="890">$C$4*P1355/$C$5</f>
        <v>6.0608545709316781E-4</v>
      </c>
      <c r="W1355" s="31">
        <f t="shared" si="878"/>
        <v>0.25065476767872735</v>
      </c>
      <c r="X1355" s="34">
        <f>(S1355*H1355*'Propiedades físicas'!$F$5*60*24*365)/(1000000)</f>
        <v>56184.877241686547</v>
      </c>
      <c r="Y1355" s="34">
        <f>(U1355*H1355*'Propiedades físicas'!$F$7*60*24*365)/(1000000)</f>
        <v>840.46275965690995</v>
      </c>
      <c r="Z1355" s="31">
        <f t="shared" ref="Z1355:Z1418" si="891">P1355*$H1355</f>
        <v>826.23708636083302</v>
      </c>
      <c r="AA1355" s="31">
        <f t="shared" ref="AA1355:AD1418" si="892">Q1355*$H1355</f>
        <v>6252.658622119161</v>
      </c>
      <c r="AB1355" s="31">
        <f t="shared" si="892"/>
        <v>207.10026492932323</v>
      </c>
      <c r="AC1355" s="31">
        <f t="shared" si="892"/>
        <v>363.01370665274482</v>
      </c>
      <c r="AD1355" s="31">
        <f t="shared" si="892"/>
        <v>51.910668792062395</v>
      </c>
      <c r="AE1355" s="31">
        <f t="shared" ref="AE1355:AE1418" si="893">U1355*$H1355</f>
        <v>17.364034713098931</v>
      </c>
      <c r="AF1355" s="31">
        <f t="shared" ref="AF1355:AF1418" si="894">Z1355+AA1355+AB1355+AC1355+AD1355+AE1355</f>
        <v>7718.2843835672229</v>
      </c>
      <c r="AG1355" s="31">
        <f t="shared" ref="AG1355:AG1418" si="895">Z1355/AF1355</f>
        <v>0.10704931890303894</v>
      </c>
      <c r="AH1355" s="31">
        <f t="shared" ref="AH1355:AK1418" si="896">AA1355/$AF1355</f>
        <v>0.81010990414288397</v>
      </c>
      <c r="AI1355" s="31">
        <f t="shared" si="896"/>
        <v>2.6832422159807228E-2</v>
      </c>
      <c r="AJ1355" s="31">
        <f t="shared" si="896"/>
        <v>4.7032952999973267E-2</v>
      </c>
      <c r="AK1355" s="31">
        <f t="shared" si="896"/>
        <v>6.725674542724016E-3</v>
      </c>
      <c r="AL1355" s="31">
        <f t="shared" ref="AL1355:AL1418" si="897">AE1355/$AF1355</f>
        <v>2.2497272515726681E-3</v>
      </c>
      <c r="AM1355" s="31">
        <f t="shared" ref="AM1355:AM1418" si="898">AG1355+AH1355+AI1355+AJ1355+AK1355+AL1355</f>
        <v>1</v>
      </c>
      <c r="AN1355" s="31">
        <f>(Z1355*'Propiedades físicas'!$F$4)/1000</f>
        <v>726.57636900398938</v>
      </c>
      <c r="AO1355" s="31">
        <f>(AA1355*'Propiedades físicas'!$F$6)/1000</f>
        <v>200.3351822526979</v>
      </c>
      <c r="AP1355" s="31">
        <f>(AB1355*'Propiedades físicas'!$F$9)/1000</f>
        <v>127.77050844814595</v>
      </c>
      <c r="AQ1355" s="31">
        <f>(AC1355*'Propiedades físicas'!$F$5)/1000</f>
        <v>106.89664619803378</v>
      </c>
      <c r="AR1355" s="31">
        <f>(AD1355*'Propiedades físicas'!$F$8)/1000</f>
        <v>18.403370300161953</v>
      </c>
      <c r="AS1355" s="31">
        <f>(AE1355*'Propiedades físicas'!$F$7)/1000</f>
        <v>1.5990539567292805</v>
      </c>
      <c r="AT1355" s="31">
        <f t="shared" ref="AT1355:AT1418" si="899">AN1355+AO1355+AP1355+AQ1355+AR1355+AS1355</f>
        <v>1181.581130159758</v>
      </c>
      <c r="AU1355" s="31">
        <f t="shared" ref="AU1355:AU1418" si="900">AN1355/$AT1355</f>
        <v>0.61491873089218274</v>
      </c>
      <c r="AV1355" s="31">
        <f t="shared" si="862"/>
        <v>0.16954839336813984</v>
      </c>
      <c r="AW1355" s="31">
        <f t="shared" si="862"/>
        <v>0.10813519714119883</v>
      </c>
      <c r="AX1355" s="31">
        <f t="shared" si="862"/>
        <v>9.0469154821032571E-2</v>
      </c>
      <c r="AY1355" s="31">
        <f t="shared" si="862"/>
        <v>1.5575206670466791E-2</v>
      </c>
      <c r="AZ1355" s="31">
        <f t="shared" si="862"/>
        <v>1.3533171069794229E-3</v>
      </c>
      <c r="BA1355" s="31">
        <f t="shared" ref="BA1355:BA1418" si="901">AU1355+AV1355+AW1355+AX1355+AY1355+AZ1355</f>
        <v>1.0000000000000002</v>
      </c>
      <c r="BB1355" s="34">
        <f>AU1355*'Propiedades físicas'!$C$4+'Diseño reactor'!AV1355*'Propiedades físicas'!$C$5+'Diseño reactor'!AW1355*'Propiedades físicas'!$C$8+'Diseño reactor'!AX1355*'Propiedades físicas'!$C$9+'Diseño reactor'!AY1355*'Propiedades físicas'!$C$7+'Diseño reactor'!AZ1355*'Propiedades físicas'!$C$6</f>
        <v>875.65735210746675</v>
      </c>
      <c r="BC1355" s="45">
        <f>AU1355*'Propiedades físicas'!$L$4+'Diseño reactor'!AV1355*'Propiedades físicas'!$L$5+'Diseño reactor'!AW1355*'Propiedades físicas'!$L$8+AX1355*'Propiedades físicas'!$L$9+'Diseño reactor'!AY1355*'Propiedades físicas'!$L$7+'Diseño reactor'!AZ1355*'Propiedades físicas'!$L$6</f>
        <v>2.064351043820448</v>
      </c>
      <c r="BD1355" s="29">
        <f t="shared" si="880"/>
        <v>2.2650468197349003</v>
      </c>
      <c r="BE1355" s="58">
        <f t="shared" si="881"/>
        <v>42.129527321793802</v>
      </c>
      <c r="BF1355" s="30">
        <f>AU1355*'Propiedades físicas'!$I$4+'Diseño reactor'!AV1355*'Propiedades físicas'!$I$5+'Diseño reactor'!AW1355*'Propiedades físicas'!$I$8+'Diseño reactor'!AX1355*'Propiedades físicas'!$I$9+'Diseño reactor'!AY1355*'Propiedades físicas'!$I$7+'Diseño reactor'!AZ1355*'Propiedades físicas'!$I$6</f>
        <v>1.9845721719026394E-2</v>
      </c>
      <c r="BG1355" s="24">
        <f>AU1355*'Propiedades físicas'!$O$4+'Diseño reactor'!AV1355*'Propiedades físicas'!$O$5+'Diseño reactor'!AW1355*'Propiedades físicas'!$O$8+'Diseño reactor'!AX1355*'Propiedades físicas'!$O$9+'Diseño reactor'!AY1355*'Propiedades físicas'!$O$7+'Diseño reactor'!AZ1355*'Propiedades físicas'!$O$6</f>
        <v>0.15192999317099384</v>
      </c>
      <c r="BH1355" s="54">
        <f t="shared" si="882"/>
        <v>41426.810776015431</v>
      </c>
      <c r="BI1355" s="34">
        <f t="shared" ref="BI1355:BI1418" si="902">(BC1355*BF1355)/(BG1355/1000)</f>
        <v>269.65403927803175</v>
      </c>
      <c r="BJ1355" s="27">
        <f t="shared" si="883"/>
        <v>4795.6594275029711</v>
      </c>
      <c r="BK1355" s="34">
        <f t="shared" si="884"/>
        <v>560.46500313149124</v>
      </c>
      <c r="BL1355" s="27">
        <f t="shared" si="885"/>
        <v>105.38685930327613</v>
      </c>
      <c r="BM1355" s="34">
        <f t="shared" si="886"/>
        <v>1.1054421768707483</v>
      </c>
      <c r="BN1355" s="45">
        <f t="shared" si="887"/>
        <v>1381.4241463060728</v>
      </c>
      <c r="BO1355" s="45">
        <f t="shared" si="888"/>
        <v>98.814813454211674</v>
      </c>
      <c r="BP1355" s="66">
        <f t="shared" si="889"/>
        <v>6.6898239760501585</v>
      </c>
    </row>
    <row r="1356" spans="8:68">
      <c r="H1356" s="68">
        <v>1351</v>
      </c>
      <c r="I1356" s="31">
        <f>('Propiedades físicas'!$C$10*'Diseño reactor'!H1356)/1000</f>
        <v>1182.4563754413582</v>
      </c>
      <c r="J1356" s="31">
        <f t="shared" si="867"/>
        <v>0.38563790552509436</v>
      </c>
      <c r="K1356" s="31">
        <f>(I1356*1000)/'Propiedades físicas'!$F$10</f>
        <v>7724.0016312587559</v>
      </c>
      <c r="L1356" s="31">
        <f t="shared" si="868"/>
        <v>1103.4288044655366</v>
      </c>
      <c r="M1356" s="31">
        <f t="shared" si="869"/>
        <v>6620.5728267932191</v>
      </c>
      <c r="N1356" s="31">
        <f t="shared" si="870"/>
        <v>0.816749670218754</v>
      </c>
      <c r="O1356" s="32">
        <f t="shared" si="871"/>
        <v>4.9004980213125231</v>
      </c>
      <c r="P1356" s="33">
        <f t="shared" si="872"/>
        <v>0.61214104359976451</v>
      </c>
      <c r="Q1356" s="31">
        <f t="shared" si="873"/>
        <v>4.6317908652231496</v>
      </c>
      <c r="R1356" s="31">
        <f t="shared" si="874"/>
        <v>0.15335095047484584</v>
      </c>
      <c r="S1356" s="31">
        <f t="shared" si="875"/>
        <v>0.26870715608937362</v>
      </c>
      <c r="T1356" s="31">
        <f t="shared" si="876"/>
        <v>3.841682281790338E-2</v>
      </c>
      <c r="U1356" s="31">
        <f t="shared" si="877"/>
        <v>1.2840853326240338E-2</v>
      </c>
      <c r="V1356" s="47">
        <f t="shared" si="890"/>
        <v>6.0619792667161146E-4</v>
      </c>
      <c r="W1356" s="31">
        <f t="shared" si="878"/>
        <v>0.25051571378558157</v>
      </c>
      <c r="X1356" s="34">
        <f>(S1356*H1356*'Propiedades físicas'!$F$5*60*24*365)/(1000000)</f>
        <v>56186.372542482182</v>
      </c>
      <c r="Y1356" s="34">
        <f>(U1356*H1356*'Propiedades físicas'!$F$7*60*24*365)/(1000000)</f>
        <v>839.68629301161434</v>
      </c>
      <c r="Z1356" s="31">
        <f t="shared" si="891"/>
        <v>827.00254990328187</v>
      </c>
      <c r="AA1356" s="31">
        <f t="shared" si="892"/>
        <v>6257.5494589164755</v>
      </c>
      <c r="AB1356" s="31">
        <f t="shared" si="892"/>
        <v>207.17713409151673</v>
      </c>
      <c r="AC1356" s="31">
        <f t="shared" si="892"/>
        <v>363.02336787674375</v>
      </c>
      <c r="AD1356" s="31">
        <f t="shared" si="892"/>
        <v>51.901127626987467</v>
      </c>
      <c r="AE1356" s="31">
        <f t="shared" si="893"/>
        <v>17.347992843750696</v>
      </c>
      <c r="AF1356" s="31">
        <f t="shared" si="894"/>
        <v>7724.0016312587559</v>
      </c>
      <c r="AG1356" s="31">
        <f t="shared" si="895"/>
        <v>0.10706918374491693</v>
      </c>
      <c r="AH1356" s="31">
        <f t="shared" si="896"/>
        <v>0.81014346677406157</v>
      </c>
      <c r="AI1356" s="31">
        <f t="shared" si="896"/>
        <v>2.6822512990297458E-2</v>
      </c>
      <c r="AJ1356" s="31">
        <f t="shared" si="896"/>
        <v>4.6999390368795531E-2</v>
      </c>
      <c r="AK1356" s="31">
        <f t="shared" si="896"/>
        <v>6.7194609872874029E-3</v>
      </c>
      <c r="AL1356" s="31">
        <f t="shared" si="897"/>
        <v>2.2459851346410902E-3</v>
      </c>
      <c r="AM1356" s="31">
        <f t="shared" si="898"/>
        <v>1</v>
      </c>
      <c r="AN1356" s="31">
        <f>(Z1356*'Propiedades físicas'!$F$4)/1000</f>
        <v>727.24950233394804</v>
      </c>
      <c r="AO1356" s="31">
        <f>(AA1356*'Propiedades físicas'!$F$6)/1000</f>
        <v>200.49188466368386</v>
      </c>
      <c r="AP1356" s="31">
        <f>(AB1356*'Propiedades físicas'!$F$9)/1000</f>
        <v>127.81793287776124</v>
      </c>
      <c r="AQ1356" s="31">
        <f>(AC1356*'Propiedades físicas'!$F$5)/1000</f>
        <v>106.89949113866474</v>
      </c>
      <c r="AR1356" s="31">
        <f>(AD1356*'Propiedades físicas'!$F$8)/1000</f>
        <v>18.39998776631959</v>
      </c>
      <c r="AS1356" s="31">
        <f>(AE1356*'Propiedades físicas'!$F$7)/1000</f>
        <v>1.5975766609810016</v>
      </c>
      <c r="AT1356" s="31">
        <f t="shared" si="899"/>
        <v>1182.4563754413584</v>
      </c>
      <c r="AU1356" s="31">
        <f t="shared" si="900"/>
        <v>0.61503283963647126</v>
      </c>
      <c r="AV1356" s="31">
        <f t="shared" ref="AV1356:AY1419" si="903">AO1356/$AT1356</f>
        <v>0.16955541771158295</v>
      </c>
      <c r="AW1356" s="31">
        <f t="shared" si="903"/>
        <v>0.10809526299019064</v>
      </c>
      <c r="AX1356" s="31">
        <f t="shared" si="903"/>
        <v>9.0404596193888256E-2</v>
      </c>
      <c r="AY1356" s="31">
        <f t="shared" si="903"/>
        <v>1.5560817420813257E-2</v>
      </c>
      <c r="AZ1356" s="31">
        <f t="shared" ref="AZ1356:AZ1419" si="904">AS1356/$AT1356</f>
        <v>1.3510660470536996E-3</v>
      </c>
      <c r="BA1356" s="31">
        <f t="shared" si="901"/>
        <v>1.0000000000000002</v>
      </c>
      <c r="BB1356" s="34">
        <f>AU1356*'Propiedades físicas'!$C$4+'Diseño reactor'!AV1356*'Propiedades físicas'!$C$5+'Diseño reactor'!AW1356*'Propiedades físicas'!$C$8+'Diseño reactor'!AX1356*'Propiedades físicas'!$C$9+'Diseño reactor'!AY1356*'Propiedades físicas'!$C$7+'Diseño reactor'!AZ1356*'Propiedades físicas'!$C$6</f>
        <v>875.65667010812433</v>
      </c>
      <c r="BC1356" s="45">
        <f>AU1356*'Propiedades físicas'!$L$4+'Diseño reactor'!AV1356*'Propiedades físicas'!$L$5+'Diseño reactor'!AW1356*'Propiedades físicas'!$L$8+AX1356*'Propiedades físicas'!$L$9+'Diseño reactor'!AY1356*'Propiedades físicas'!$L$7+'Diseño reactor'!AZ1356*'Propiedades físicas'!$L$6</f>
        <v>2.0644355831159653</v>
      </c>
      <c r="BD1356" s="29">
        <f t="shared" si="880"/>
        <v>2.2636993165819725</v>
      </c>
      <c r="BE1356" s="58">
        <f t="shared" si="881"/>
        <v>42.128051340871643</v>
      </c>
      <c r="BF1356" s="30">
        <f>AU1356*'Propiedades físicas'!$I$4+'Diseño reactor'!AV1356*'Propiedades físicas'!$I$5+'Diseño reactor'!AW1356*'Propiedades físicas'!$I$8+'Diseño reactor'!AX1356*'Propiedades físicas'!$I$9+'Diseño reactor'!AY1356*'Propiedades físicas'!$I$7+'Diseño reactor'!AZ1356*'Propiedades físicas'!$I$6</f>
        <v>1.9846035590776426E-2</v>
      </c>
      <c r="BG1356" s="24">
        <f>AU1356*'Propiedades físicas'!$O$4+'Diseño reactor'!AV1356*'Propiedades físicas'!$O$5+'Diseño reactor'!AW1356*'Propiedades físicas'!$O$8+'Diseño reactor'!AX1356*'Propiedades físicas'!$O$9+'Diseño reactor'!AY1356*'Propiedades físicas'!$O$7+'Diseño reactor'!AZ1356*'Propiedades físicas'!$O$6</f>
        <v>0.15193388348560363</v>
      </c>
      <c r="BH1356" s="54">
        <f t="shared" si="882"/>
        <v>41426.123332564122</v>
      </c>
      <c r="BI1356" s="34">
        <f t="shared" si="902"/>
        <v>269.66244209289158</v>
      </c>
      <c r="BJ1356" s="27">
        <f t="shared" si="883"/>
        <v>4795.6561862269727</v>
      </c>
      <c r="BK1356" s="34">
        <f t="shared" si="884"/>
        <v>560.47897556555631</v>
      </c>
      <c r="BL1356" s="27">
        <f t="shared" si="885"/>
        <v>105.38735331721536</v>
      </c>
      <c r="BM1356" s="34">
        <f t="shared" si="886"/>
        <v>1.1054421768707483</v>
      </c>
      <c r="BN1356" s="45">
        <f t="shared" si="887"/>
        <v>1382.5910132258798</v>
      </c>
      <c r="BO1356" s="45">
        <f t="shared" si="888"/>
        <v>98.831903619814483</v>
      </c>
      <c r="BP1356" s="66">
        <f t="shared" si="889"/>
        <v>6.6898187657295436</v>
      </c>
    </row>
    <row r="1357" spans="8:68">
      <c r="H1357" s="68">
        <v>1352</v>
      </c>
      <c r="I1357" s="31">
        <f>('Propiedades físicas'!$C$10*'Diseño reactor'!H1357)/1000</f>
        <v>1183.331620722958</v>
      </c>
      <c r="J1357" s="31">
        <f t="shared" si="867"/>
        <v>0.38535267038787169</v>
      </c>
      <c r="K1357" s="31">
        <f>(I1357*1000)/'Propiedades físicas'!$F$10</f>
        <v>7729.7188789502861</v>
      </c>
      <c r="L1357" s="31">
        <f t="shared" si="868"/>
        <v>1104.2455541357551</v>
      </c>
      <c r="M1357" s="31">
        <f t="shared" si="869"/>
        <v>6625.4733248145303</v>
      </c>
      <c r="N1357" s="31">
        <f t="shared" si="870"/>
        <v>0.81674967021875378</v>
      </c>
      <c r="O1357" s="32">
        <f t="shared" si="871"/>
        <v>4.9004980213125222</v>
      </c>
      <c r="P1357" s="33">
        <f t="shared" si="872"/>
        <v>0.61225448987975739</v>
      </c>
      <c r="Q1357" s="31">
        <f t="shared" si="873"/>
        <v>4.631982483083406</v>
      </c>
      <c r="R1357" s="31">
        <f t="shared" si="874"/>
        <v>0.15329432858881659</v>
      </c>
      <c r="S1357" s="31">
        <f t="shared" si="875"/>
        <v>0.26851553822911617</v>
      </c>
      <c r="T1357" s="31">
        <f t="shared" si="876"/>
        <v>3.8381345610239856E-2</v>
      </c>
      <c r="U1357" s="31">
        <f t="shared" si="877"/>
        <v>1.2819506139939939E-2</v>
      </c>
      <c r="V1357" s="47">
        <f t="shared" si="890"/>
        <v>6.063102715314103E-4</v>
      </c>
      <c r="W1357" s="31">
        <f t="shared" si="878"/>
        <v>0.25037681409069379</v>
      </c>
      <c r="X1357" s="34">
        <f>(S1357*H1357*'Propiedades físicas'!$F$5*60*24*365)/(1000000)</f>
        <v>56187.864528808241</v>
      </c>
      <c r="Y1357" s="34">
        <f>(U1357*H1357*'Propiedades físicas'!$F$7*60*24*365)/(1000000)</f>
        <v>838.91085863666422</v>
      </c>
      <c r="Z1357" s="31">
        <f t="shared" si="891"/>
        <v>827.76807031743203</v>
      </c>
      <c r="AA1357" s="31">
        <f t="shared" si="892"/>
        <v>6262.4403171287649</v>
      </c>
      <c r="AB1357" s="31">
        <f t="shared" si="892"/>
        <v>207.25393225208003</v>
      </c>
      <c r="AC1357" s="31">
        <f t="shared" si="892"/>
        <v>363.03300768576509</v>
      </c>
      <c r="AD1357" s="31">
        <f t="shared" si="892"/>
        <v>51.891579265044285</v>
      </c>
      <c r="AE1357" s="31">
        <f t="shared" si="893"/>
        <v>17.3319723011988</v>
      </c>
      <c r="AF1357" s="31">
        <f t="shared" si="894"/>
        <v>7729.7188789502852</v>
      </c>
      <c r="AG1357" s="31">
        <f t="shared" si="895"/>
        <v>0.10708902655847233</v>
      </c>
      <c r="AH1357" s="31">
        <f t="shared" si="896"/>
        <v>0.81017698252684966</v>
      </c>
      <c r="AI1357" s="31">
        <f t="shared" si="896"/>
        <v>2.6812609293783998E-2</v>
      </c>
      <c r="AJ1357" s="31">
        <f t="shared" si="896"/>
        <v>4.6965874616007493E-2</v>
      </c>
      <c r="AK1357" s="31">
        <f t="shared" si="896"/>
        <v>6.7132556924361635E-3</v>
      </c>
      <c r="AL1357" s="31">
        <f t="shared" si="897"/>
        <v>2.2422513124503857E-3</v>
      </c>
      <c r="AM1357" s="31">
        <f t="shared" si="898"/>
        <v>1.0000000000000002</v>
      </c>
      <c r="AN1357" s="31">
        <f>(Z1357*'Propiedades físicas'!$F$4)/1000</f>
        <v>727.92268567574342</v>
      </c>
      <c r="AO1357" s="31">
        <f>(AA1357*'Propiedades físicas'!$F$6)/1000</f>
        <v>200.64858776080561</v>
      </c>
      <c r="AP1357" s="31">
        <f>(AB1357*'Propiedades físicas'!$F$9)/1000</f>
        <v>127.86531350292076</v>
      </c>
      <c r="AQ1357" s="31">
        <f>(AC1357*'Propiedades físicas'!$F$5)/1000</f>
        <v>106.90232977322725</v>
      </c>
      <c r="AR1357" s="31">
        <f>(AD1357*'Propiedades físicas'!$F$8)/1000</f>
        <v>18.396602681043493</v>
      </c>
      <c r="AS1357" s="31">
        <f>(AE1357*'Propiedades físicas'!$F$7)/1000</f>
        <v>1.5961013292173976</v>
      </c>
      <c r="AT1357" s="31">
        <f t="shared" si="899"/>
        <v>1183.331620722958</v>
      </c>
      <c r="AU1357" s="31">
        <f t="shared" si="900"/>
        <v>0.61514682184442782</v>
      </c>
      <c r="AV1357" s="31">
        <f t="shared" si="903"/>
        <v>0.16956243224381945</v>
      </c>
      <c r="AW1357" s="31">
        <f t="shared" si="903"/>
        <v>0.10805535089546689</v>
      </c>
      <c r="AX1357" s="31">
        <f t="shared" si="903"/>
        <v>9.034012773859211E-2</v>
      </c>
      <c r="AY1357" s="31">
        <f t="shared" si="903"/>
        <v>1.5546447300887696E-2</v>
      </c>
      <c r="AZ1357" s="31">
        <f t="shared" si="904"/>
        <v>1.3488199768060432E-3</v>
      </c>
      <c r="BA1357" s="31">
        <f t="shared" si="901"/>
        <v>1</v>
      </c>
      <c r="BB1357" s="34">
        <f>AU1357*'Propiedades físicas'!$C$4+'Diseño reactor'!AV1357*'Propiedades físicas'!$C$5+'Diseño reactor'!AW1357*'Propiedades físicas'!$C$8+'Diseño reactor'!AX1357*'Propiedades físicas'!$C$9+'Diseño reactor'!AY1357*'Propiedades físicas'!$C$7+'Diseño reactor'!AZ1357*'Propiedades físicas'!$C$6</f>
        <v>875.65598952671451</v>
      </c>
      <c r="BC1357" s="45">
        <f>AU1357*'Propiedades físicas'!$L$4+'Diseño reactor'!AV1357*'Propiedades físicas'!$L$5+'Diseño reactor'!AW1357*'Propiedades físicas'!$L$8+AX1357*'Propiedades físicas'!$L$9+'Diseño reactor'!AY1357*'Propiedades físicas'!$L$7+'Diseño reactor'!AZ1357*'Propiedades físicas'!$L$6</f>
        <v>2.0645200241534347</v>
      </c>
      <c r="BD1357" s="29">
        <f t="shared" si="880"/>
        <v>2.2623534191454318</v>
      </c>
      <c r="BE1357" s="58">
        <f t="shared" si="881"/>
        <v>42.126577164088559</v>
      </c>
      <c r="BF1357" s="30">
        <f>AU1357*'Propiedades físicas'!$I$4+'Diseño reactor'!AV1357*'Propiedades físicas'!$I$5+'Diseño reactor'!AW1357*'Propiedades físicas'!$I$8+'Diseño reactor'!AX1357*'Propiedades físicas'!$I$9+'Diseño reactor'!AY1357*'Propiedades físicas'!$I$7+'Diseño reactor'!AZ1357*'Propiedades físicas'!$I$6</f>
        <v>1.9846348807168873E-2</v>
      </c>
      <c r="BG1357" s="24">
        <f>AU1357*'Propiedades físicas'!$O$4+'Diseño reactor'!AV1357*'Propiedades físicas'!$O$5+'Diseño reactor'!AW1357*'Propiedades físicas'!$O$8+'Diseño reactor'!AX1357*'Propiedades físicas'!$O$9+'Diseño reactor'!AY1357*'Propiedades físicas'!$O$7+'Diseño reactor'!AZ1357*'Propiedades físicas'!$O$6</f>
        <v>0.15193776968487763</v>
      </c>
      <c r="BH1357" s="54">
        <f t="shared" si="882"/>
        <v>41425.437345869075</v>
      </c>
      <c r="BI1357" s="34">
        <f t="shared" si="902"/>
        <v>269.67083039137066</v>
      </c>
      <c r="BJ1357" s="27">
        <f t="shared" si="883"/>
        <v>4795.6529688990704</v>
      </c>
      <c r="BK1357" s="34">
        <f t="shared" si="884"/>
        <v>560.49293559783575</v>
      </c>
      <c r="BL1357" s="27">
        <f t="shared" si="885"/>
        <v>105.38784687270042</v>
      </c>
      <c r="BM1357" s="34">
        <f t="shared" si="886"/>
        <v>1.1054421768707483</v>
      </c>
      <c r="BN1357" s="45">
        <f t="shared" si="887"/>
        <v>1383.757943286663</v>
      </c>
      <c r="BO1357" s="45">
        <f t="shared" si="888"/>
        <v>98.84897483901598</v>
      </c>
      <c r="BP1357" s="66">
        <f t="shared" si="889"/>
        <v>6.6898135662416145</v>
      </c>
    </row>
    <row r="1358" spans="8:68">
      <c r="H1358" s="68">
        <v>1353</v>
      </c>
      <c r="I1358" s="31">
        <f>('Propiedades físicas'!$C$10*'Diseño reactor'!H1358)/1000</f>
        <v>1184.2068660045579</v>
      </c>
      <c r="J1358" s="31">
        <f t="shared" si="867"/>
        <v>0.38506785688425899</v>
      </c>
      <c r="K1358" s="31">
        <f>(I1358*1000)/'Propiedades físicas'!$F$10</f>
        <v>7735.4361266418182</v>
      </c>
      <c r="L1358" s="31">
        <f t="shared" si="868"/>
        <v>1105.0623038059739</v>
      </c>
      <c r="M1358" s="31">
        <f t="shared" si="869"/>
        <v>6630.3738228358434</v>
      </c>
      <c r="N1358" s="31">
        <f t="shared" si="870"/>
        <v>0.81674967021875378</v>
      </c>
      <c r="O1358" s="32">
        <f t="shared" si="871"/>
        <v>4.9004980213125231</v>
      </c>
      <c r="P1358" s="33">
        <f t="shared" si="872"/>
        <v>0.61236781042774457</v>
      </c>
      <c r="Q1358" s="31">
        <f t="shared" si="873"/>
        <v>4.6321738334787383</v>
      </c>
      <c r="R1358" s="31">
        <f t="shared" si="874"/>
        <v>0.15323773799363677</v>
      </c>
      <c r="S1358" s="31">
        <f t="shared" si="875"/>
        <v>0.2683241878337852</v>
      </c>
      <c r="T1358" s="31">
        <f t="shared" si="876"/>
        <v>3.8345915551969027E-2</v>
      </c>
      <c r="U1358" s="31">
        <f t="shared" si="877"/>
        <v>1.2798206245403477E-2</v>
      </c>
      <c r="V1358" s="47">
        <f t="shared" si="890"/>
        <v>6.0642249187990238E-4</v>
      </c>
      <c r="W1358" s="31">
        <f t="shared" si="878"/>
        <v>0.25023806833771811</v>
      </c>
      <c r="X1358" s="34">
        <f>(S1358*H1358*'Propiedades físicas'!$F$5*60*24*365)/(1000000)</f>
        <v>56189.353209843175</v>
      </c>
      <c r="Y1358" s="34">
        <f>(U1358*H1358*'Propiedades físicas'!$F$7*60*24*365)/(1000000)</f>
        <v>838.13645481801302</v>
      </c>
      <c r="Z1358" s="31">
        <f t="shared" si="891"/>
        <v>828.53364750873845</v>
      </c>
      <c r="AA1358" s="31">
        <f t="shared" si="892"/>
        <v>6267.3311966967331</v>
      </c>
      <c r="AB1358" s="31">
        <f t="shared" si="892"/>
        <v>207.33065950539054</v>
      </c>
      <c r="AC1358" s="31">
        <f t="shared" si="892"/>
        <v>363.04262613911135</v>
      </c>
      <c r="AD1358" s="31">
        <f t="shared" si="892"/>
        <v>51.882023741814095</v>
      </c>
      <c r="AE1358" s="31">
        <f t="shared" si="893"/>
        <v>17.315973050030905</v>
      </c>
      <c r="AF1358" s="31">
        <f t="shared" si="894"/>
        <v>7735.4361266418191</v>
      </c>
      <c r="AG1358" s="31">
        <f t="shared" si="895"/>
        <v>0.10710884738032597</v>
      </c>
      <c r="AH1358" s="31">
        <f t="shared" si="896"/>
        <v>0.8102104514975248</v>
      </c>
      <c r="AI1358" s="31">
        <f t="shared" si="896"/>
        <v>2.680271107033223E-2</v>
      </c>
      <c r="AJ1358" s="31">
        <f t="shared" si="896"/>
        <v>4.6932405645332222E-2</v>
      </c>
      <c r="AK1358" s="31">
        <f t="shared" si="896"/>
        <v>6.7070586444539114E-3</v>
      </c>
      <c r="AL1358" s="31">
        <f t="shared" si="897"/>
        <v>2.2385257620307283E-3</v>
      </c>
      <c r="AM1358" s="31">
        <f t="shared" si="898"/>
        <v>0.99999999999999989</v>
      </c>
      <c r="AN1358" s="31">
        <f>(Z1358*'Propiedades físicas'!$F$4)/1000</f>
        <v>728.59591894623441</v>
      </c>
      <c r="AO1358" s="31">
        <f>(AA1358*'Propiedades físicas'!$F$6)/1000</f>
        <v>200.80529154216333</v>
      </c>
      <c r="AP1358" s="31">
        <f>(AB1358*'Propiedades físicas'!$F$9)/1000</f>
        <v>127.91265038185068</v>
      </c>
      <c r="AQ1358" s="31">
        <f>(AC1358*'Propiedades físicas'!$F$5)/1000</f>
        <v>106.90516211918413</v>
      </c>
      <c r="AR1358" s="31">
        <f>(AD1358*'Propiedades físicas'!$F$8)/1000</f>
        <v>18.393215056947927</v>
      </c>
      <c r="AS1358" s="31">
        <f>(AE1358*'Propiedades físicas'!$F$7)/1000</f>
        <v>1.5946279581773461</v>
      </c>
      <c r="AT1358" s="31">
        <f t="shared" si="899"/>
        <v>1184.2068660045577</v>
      </c>
      <c r="AU1358" s="31">
        <f t="shared" si="900"/>
        <v>0.61526067772641191</v>
      </c>
      <c r="AV1358" s="31">
        <f t="shared" si="903"/>
        <v>0.16956943698499927</v>
      </c>
      <c r="AW1358" s="31">
        <f t="shared" si="903"/>
        <v>0.10801546085729111</v>
      </c>
      <c r="AX1358" s="31">
        <f t="shared" si="903"/>
        <v>9.0275749269952868E-2</v>
      </c>
      <c r="AY1358" s="31">
        <f t="shared" si="903"/>
        <v>1.553209627892593E-2</v>
      </c>
      <c r="AZ1358" s="31">
        <f t="shared" si="904"/>
        <v>1.3465788824190189E-3</v>
      </c>
      <c r="BA1358" s="31">
        <f t="shared" si="901"/>
        <v>1</v>
      </c>
      <c r="BB1358" s="34">
        <f>AU1358*'Propiedades físicas'!$C$4+'Diseño reactor'!AV1358*'Propiedades físicas'!$C$5+'Diseño reactor'!AW1358*'Propiedades físicas'!$C$8+'Diseño reactor'!AX1358*'Propiedades físicas'!$C$9+'Diseño reactor'!AY1358*'Propiedades físicas'!$C$7+'Diseño reactor'!AZ1358*'Propiedades físicas'!$C$6</f>
        <v>875.65531035951619</v>
      </c>
      <c r="BC1358" s="45">
        <f>AU1358*'Propiedades físicas'!$L$4+'Diseño reactor'!AV1358*'Propiedades físicas'!$L$5+'Diseño reactor'!AW1358*'Propiedades físicas'!$L$8+AX1358*'Propiedades físicas'!$L$9+'Diseño reactor'!AY1358*'Propiedades físicas'!$L$7+'Diseño reactor'!AZ1358*'Propiedades físicas'!$L$6</f>
        <v>2.0646043671019001</v>
      </c>
      <c r="BD1358" s="29">
        <f t="shared" si="880"/>
        <v>2.2610091245537123</v>
      </c>
      <c r="BE1358" s="58">
        <f t="shared" si="881"/>
        <v>42.125104788117589</v>
      </c>
      <c r="BF1358" s="30">
        <f>AU1358*'Propiedades físicas'!$I$4+'Diseño reactor'!AV1358*'Propiedades físicas'!$I$5+'Diseño reactor'!AW1358*'Propiedades físicas'!$I$8+'Diseño reactor'!AX1358*'Propiedades físicas'!$I$9+'Diseño reactor'!AY1358*'Propiedades físicas'!$I$7+'Diseño reactor'!AZ1358*'Propiedades físicas'!$I$6</f>
        <v>1.9846661369882987E-2</v>
      </c>
      <c r="BG1358" s="24">
        <f>AU1358*'Propiedades físicas'!$O$4+'Diseño reactor'!AV1358*'Propiedades físicas'!$O$5+'Diseño reactor'!AW1358*'Propiedades físicas'!$O$8+'Diseño reactor'!AX1358*'Propiedades físicas'!$O$9+'Diseño reactor'!AY1358*'Propiedades físicas'!$O$7+'Diseño reactor'!AZ1358*'Propiedades físicas'!$O$6</f>
        <v>0.15194165177502503</v>
      </c>
      <c r="BH1358" s="54">
        <f t="shared" si="882"/>
        <v>41424.752812112332</v>
      </c>
      <c r="BI1358" s="34">
        <f t="shared" si="902"/>
        <v>269.67920420744184</v>
      </c>
      <c r="BJ1358" s="27">
        <f t="shared" si="883"/>
        <v>4795.6497754396223</v>
      </c>
      <c r="BK1358" s="34">
        <f t="shared" si="884"/>
        <v>560.50688324217231</v>
      </c>
      <c r="BL1358" s="27">
        <f t="shared" si="885"/>
        <v>105.38833997027511</v>
      </c>
      <c r="BM1358" s="34">
        <f t="shared" si="886"/>
        <v>1.1054421768707483</v>
      </c>
      <c r="BN1358" s="45">
        <f t="shared" si="887"/>
        <v>1384.9249363793833</v>
      </c>
      <c r="BO1358" s="45">
        <f t="shared" si="888"/>
        <v>98.8660271433031</v>
      </c>
      <c r="BP1358" s="66">
        <f t="shared" si="889"/>
        <v>6.6898083775579398</v>
      </c>
    </row>
    <row r="1359" spans="8:68">
      <c r="H1359" s="68">
        <v>1354</v>
      </c>
      <c r="I1359" s="31">
        <f>('Propiedades físicas'!$C$10*'Diseño reactor'!H1359)/1000</f>
        <v>1185.0821112861574</v>
      </c>
      <c r="J1359" s="31">
        <f t="shared" si="867"/>
        <v>0.38478346408006098</v>
      </c>
      <c r="K1359" s="31">
        <f>(I1359*1000)/'Propiedades físicas'!$F$10</f>
        <v>7741.1533743333493</v>
      </c>
      <c r="L1359" s="31">
        <f t="shared" si="868"/>
        <v>1105.8790534761927</v>
      </c>
      <c r="M1359" s="31">
        <f t="shared" si="869"/>
        <v>6635.2743208571565</v>
      </c>
      <c r="N1359" s="31">
        <f t="shared" si="870"/>
        <v>0.81674967021875378</v>
      </c>
      <c r="O1359" s="32">
        <f t="shared" si="871"/>
        <v>4.9004980213125231</v>
      </c>
      <c r="P1359" s="33">
        <f t="shared" si="872"/>
        <v>0.61248100545263229</v>
      </c>
      <c r="Q1359" s="31">
        <f t="shared" si="873"/>
        <v>4.6323649169581005</v>
      </c>
      <c r="R1359" s="31">
        <f t="shared" si="874"/>
        <v>0.15318117868956327</v>
      </c>
      <c r="S1359" s="31">
        <f t="shared" si="875"/>
        <v>0.26813310435442267</v>
      </c>
      <c r="T1359" s="31">
        <f t="shared" si="876"/>
        <v>3.8310532564815335E-2</v>
      </c>
      <c r="U1359" s="31">
        <f t="shared" si="877"/>
        <v>1.2776953511742918E-2</v>
      </c>
      <c r="V1359" s="47">
        <f t="shared" si="890"/>
        <v>6.0653458792396607E-4</v>
      </c>
      <c r="W1359" s="31">
        <f t="shared" si="878"/>
        <v>0.25009947627087659</v>
      </c>
      <c r="X1359" s="34">
        <f>(S1359*H1359*'Propiedades físicas'!$F$5*60*24*365)/(1000000)</f>
        <v>56190.838594734989</v>
      </c>
      <c r="Y1359" s="34">
        <f>(U1359*H1359*'Propiedades físicas'!$F$7*60*24*365)/(1000000)</f>
        <v>837.36307984477321</v>
      </c>
      <c r="Z1359" s="31">
        <f t="shared" si="891"/>
        <v>829.29928138286414</v>
      </c>
      <c r="AA1359" s="31">
        <f t="shared" si="892"/>
        <v>6272.2220975612681</v>
      </c>
      <c r="AB1359" s="31">
        <f t="shared" si="892"/>
        <v>207.40731594566867</v>
      </c>
      <c r="AC1359" s="31">
        <f t="shared" si="892"/>
        <v>363.05222329588827</v>
      </c>
      <c r="AD1359" s="31">
        <f t="shared" si="892"/>
        <v>51.872461092759963</v>
      </c>
      <c r="AE1359" s="31">
        <f t="shared" si="893"/>
        <v>17.29999505489991</v>
      </c>
      <c r="AF1359" s="31">
        <f t="shared" si="894"/>
        <v>7741.1533743333493</v>
      </c>
      <c r="AG1359" s="31">
        <f t="shared" si="895"/>
        <v>0.10712864624701762</v>
      </c>
      <c r="AH1359" s="31">
        <f t="shared" si="896"/>
        <v>0.81024387378210516</v>
      </c>
      <c r="AI1359" s="31">
        <f t="shared" si="896"/>
        <v>2.679281831998712E-2</v>
      </c>
      <c r="AJ1359" s="31">
        <f t="shared" si="896"/>
        <v>4.6898983360751913E-2</v>
      </c>
      <c r="AK1359" s="31">
        <f t="shared" si="896"/>
        <v>6.7008698296495261E-3</v>
      </c>
      <c r="AL1359" s="31">
        <f t="shared" si="897"/>
        <v>2.2348084604885826E-3</v>
      </c>
      <c r="AM1359" s="31">
        <f t="shared" si="898"/>
        <v>1</v>
      </c>
      <c r="AN1359" s="31">
        <f>(Z1359*'Propiedades físicas'!$F$4)/1000</f>
        <v>729.26920206246302</v>
      </c>
      <c r="AO1359" s="31">
        <f>(AA1359*'Propiedades físicas'!$F$6)/1000</f>
        <v>200.96199600586303</v>
      </c>
      <c r="AP1359" s="31">
        <f>(AB1359*'Propiedades físicas'!$F$9)/1000</f>
        <v>127.95994357268027</v>
      </c>
      <c r="AQ1359" s="31">
        <f>(AC1359*'Propiedades físicas'!$F$5)/1000</f>
        <v>106.90798819394023</v>
      </c>
      <c r="AR1359" s="31">
        <f>(AD1359*'Propiedades físicas'!$F$8)/1000</f>
        <v>18.389824906605256</v>
      </c>
      <c r="AS1359" s="31">
        <f>(AE1359*'Propiedades físicas'!$F$7)/1000</f>
        <v>1.5931565446057327</v>
      </c>
      <c r="AT1359" s="31">
        <f t="shared" si="899"/>
        <v>1185.0821112861577</v>
      </c>
      <c r="AU1359" s="31">
        <f t="shared" si="900"/>
        <v>0.61537440749231676</v>
      </c>
      <c r="AV1359" s="31">
        <f t="shared" si="903"/>
        <v>0.16957643195521785</v>
      </c>
      <c r="AW1359" s="31">
        <f t="shared" si="903"/>
        <v>0.10797559287584439</v>
      </c>
      <c r="AX1359" s="31">
        <f t="shared" si="903"/>
        <v>9.0211460603277574E-2</v>
      </c>
      <c r="AY1359" s="31">
        <f t="shared" si="903"/>
        <v>1.5517764323222265E-2</v>
      </c>
      <c r="AZ1359" s="31">
        <f t="shared" si="904"/>
        <v>1.3443427501210832E-3</v>
      </c>
      <c r="BA1359" s="31">
        <f t="shared" si="901"/>
        <v>0.99999999999999989</v>
      </c>
      <c r="BB1359" s="34">
        <f>AU1359*'Propiedades físicas'!$C$4+'Diseño reactor'!AV1359*'Propiedades físicas'!$C$5+'Diseño reactor'!AW1359*'Propiedades físicas'!$C$8+'Diseño reactor'!AX1359*'Propiedades físicas'!$C$9+'Diseño reactor'!AY1359*'Propiedades físicas'!$C$7+'Diseño reactor'!AZ1359*'Propiedades físicas'!$C$6</f>
        <v>875.65463260282002</v>
      </c>
      <c r="BC1359" s="45">
        <f>AU1359*'Propiedades físicas'!$L$4+'Diseño reactor'!AV1359*'Propiedades físicas'!$L$5+'Diseño reactor'!AW1359*'Propiedades físicas'!$L$8+AX1359*'Propiedades físicas'!$L$9+'Diseño reactor'!AY1359*'Propiedades físicas'!$L$7+'Diseño reactor'!AZ1359*'Propiedades físicas'!$L$6</f>
        <v>2.0646886121300159</v>
      </c>
      <c r="BD1359" s="29">
        <f t="shared" si="880"/>
        <v>2.2596664299420981</v>
      </c>
      <c r="BE1359" s="58">
        <f t="shared" si="881"/>
        <v>42.123634209640045</v>
      </c>
      <c r="BF1359" s="30">
        <f>AU1359*'Propiedades físicas'!$I$4+'Diseño reactor'!AV1359*'Propiedades físicas'!$I$5+'Diseño reactor'!AW1359*'Propiedades físicas'!$I$8+'Diseño reactor'!AX1359*'Propiedades físicas'!$I$9+'Diseño reactor'!AY1359*'Propiedades físicas'!$I$7+'Diseño reactor'!AZ1359*'Propiedades físicas'!$I$6</f>
        <v>1.9846973280592838E-2</v>
      </c>
      <c r="BG1359" s="24">
        <f>AU1359*'Propiedades físicas'!$O$4+'Diseño reactor'!AV1359*'Propiedades físicas'!$O$5+'Diseño reactor'!AW1359*'Propiedades físicas'!$O$8+'Diseño reactor'!AX1359*'Propiedades físicas'!$O$9+'Diseño reactor'!AY1359*'Propiedades físicas'!$O$7+'Diseño reactor'!AZ1359*'Propiedades físicas'!$O$6</f>
        <v>0.15194552976224307</v>
      </c>
      <c r="BH1359" s="54">
        <f t="shared" si="882"/>
        <v>41424.069727488051</v>
      </c>
      <c r="BI1359" s="34">
        <f t="shared" si="902"/>
        <v>269.68756357497864</v>
      </c>
      <c r="BJ1359" s="27">
        <f t="shared" si="883"/>
        <v>4795.6466057692451</v>
      </c>
      <c r="BK1359" s="34">
        <f t="shared" si="884"/>
        <v>560.52081851239291</v>
      </c>
      <c r="BL1359" s="27">
        <f t="shared" si="885"/>
        <v>105.38883261048254</v>
      </c>
      <c r="BM1359" s="34">
        <f t="shared" si="886"/>
        <v>1.1054421768707483</v>
      </c>
      <c r="BN1359" s="45">
        <f t="shared" si="887"/>
        <v>1386.0919923952504</v>
      </c>
      <c r="BO1359" s="45">
        <f t="shared" si="888"/>
        <v>98.883060564093029</v>
      </c>
      <c r="BP1359" s="66">
        <f t="shared" si="889"/>
        <v>6.689803199650183</v>
      </c>
    </row>
    <row r="1360" spans="8:68">
      <c r="H1360" s="68">
        <v>1355</v>
      </c>
      <c r="I1360" s="31">
        <f>('Propiedades físicas'!$C$10*'Diseño reactor'!H1360)/1000</f>
        <v>1185.9573565677574</v>
      </c>
      <c r="J1360" s="31">
        <f t="shared" si="867"/>
        <v>0.38449949104383951</v>
      </c>
      <c r="K1360" s="31">
        <f>(I1360*1000)/'Propiedades físicas'!$F$10</f>
        <v>7746.8706220248805</v>
      </c>
      <c r="L1360" s="31">
        <f t="shared" si="868"/>
        <v>1106.6958031464114</v>
      </c>
      <c r="M1360" s="31">
        <f t="shared" si="869"/>
        <v>6640.1748188784686</v>
      </c>
      <c r="N1360" s="31">
        <f t="shared" si="870"/>
        <v>0.81674967021875378</v>
      </c>
      <c r="O1360" s="32">
        <f t="shared" si="871"/>
        <v>4.9004980213125231</v>
      </c>
      <c r="P1360" s="33">
        <f t="shared" si="872"/>
        <v>0.61259407516286457</v>
      </c>
      <c r="Q1360" s="31">
        <f t="shared" si="873"/>
        <v>4.6325557340689762</v>
      </c>
      <c r="R1360" s="31">
        <f t="shared" si="874"/>
        <v>0.15312465067673686</v>
      </c>
      <c r="S1360" s="31">
        <f t="shared" si="875"/>
        <v>0.26794228724354607</v>
      </c>
      <c r="T1360" s="31">
        <f t="shared" si="876"/>
        <v>3.8275196570647554E-2</v>
      </c>
      <c r="U1360" s="31">
        <f t="shared" si="877"/>
        <v>1.2755747808504705E-2</v>
      </c>
      <c r="V1360" s="47">
        <f t="shared" si="890"/>
        <v>6.0664655987002129E-4</v>
      </c>
      <c r="W1360" s="31">
        <f t="shared" si="878"/>
        <v>0.24996103763495758</v>
      </c>
      <c r="X1360" s="34">
        <f>(S1360*H1360*'Propiedades físicas'!$F$5*60*24*365)/(1000000)</f>
        <v>56192.320692601235</v>
      </c>
      <c r="Y1360" s="34">
        <f>(U1360*H1360*'Propiedades físicas'!$F$7*60*24*365)/(1000000)</f>
        <v>836.59073200921011</v>
      </c>
      <c r="Z1360" s="31">
        <f t="shared" si="891"/>
        <v>830.0649718456815</v>
      </c>
      <c r="AA1360" s="31">
        <f t="shared" si="892"/>
        <v>6277.1130196634631</v>
      </c>
      <c r="AB1360" s="31">
        <f t="shared" si="892"/>
        <v>207.48390166697845</v>
      </c>
      <c r="AC1360" s="31">
        <f t="shared" si="892"/>
        <v>363.06179921500495</v>
      </c>
      <c r="AD1360" s="31">
        <f t="shared" si="892"/>
        <v>51.86289135322744</v>
      </c>
      <c r="AE1360" s="31">
        <f t="shared" si="893"/>
        <v>17.284038280523877</v>
      </c>
      <c r="AF1360" s="31">
        <f t="shared" si="894"/>
        <v>7746.8706220248796</v>
      </c>
      <c r="AG1360" s="31">
        <f t="shared" si="895"/>
        <v>0.10714842319500605</v>
      </c>
      <c r="AH1360" s="31">
        <f t="shared" si="896"/>
        <v>0.81027724947635038</v>
      </c>
      <c r="AI1360" s="31">
        <f t="shared" si="896"/>
        <v>2.6782931042773274E-2</v>
      </c>
      <c r="AJ1360" s="31">
        <f t="shared" si="896"/>
        <v>4.6865607666506728E-2</v>
      </c>
      <c r="AK1360" s="31">
        <f t="shared" si="896"/>
        <v>6.6946892343571242E-3</v>
      </c>
      <c r="AL1360" s="31">
        <f t="shared" si="897"/>
        <v>2.2310993850064025E-3</v>
      </c>
      <c r="AM1360" s="31">
        <f t="shared" si="898"/>
        <v>1</v>
      </c>
      <c r="AN1360" s="31">
        <f>(Z1360*'Propiedades físicas'!$F$4)/1000</f>
        <v>729.94253494165537</v>
      </c>
      <c r="AO1360" s="31">
        <f>(AA1360*'Propiedades físicas'!$F$6)/1000</f>
        <v>201.11870115001736</v>
      </c>
      <c r="AP1360" s="31">
        <f>(AB1360*'Propiedades físicas'!$F$9)/1000</f>
        <v>128.00719313344234</v>
      </c>
      <c r="AQ1360" s="31">
        <f>(AC1360*'Propiedades físicas'!$F$5)/1000</f>
        <v>106.91080801484252</v>
      </c>
      <c r="AR1360" s="31">
        <f>(AD1360*'Propiedades físicas'!$F$8)/1000</f>
        <v>18.386432242546185</v>
      </c>
      <c r="AS1360" s="31">
        <f>(AE1360*'Propiedades físicas'!$F$7)/1000</f>
        <v>1.5916870852534439</v>
      </c>
      <c r="AT1360" s="31">
        <f t="shared" si="899"/>
        <v>1185.9573565677572</v>
      </c>
      <c r="AU1360" s="31">
        <f t="shared" si="900"/>
        <v>0.61548801135157138</v>
      </c>
      <c r="AV1360" s="31">
        <f t="shared" si="903"/>
        <v>0.169583417174517</v>
      </c>
      <c r="AW1360" s="31">
        <f t="shared" si="903"/>
        <v>0.107935746951226</v>
      </c>
      <c r="AX1360" s="31">
        <f t="shared" si="903"/>
        <v>9.0147261554369723E-2</v>
      </c>
      <c r="AY1360" s="31">
        <f t="shared" si="903"/>
        <v>1.5503451402129496E-2</v>
      </c>
      <c r="AZ1360" s="31">
        <f t="shared" si="904"/>
        <v>1.3421115661864072E-3</v>
      </c>
      <c r="BA1360" s="31">
        <f t="shared" si="901"/>
        <v>0.99999999999999989</v>
      </c>
      <c r="BB1360" s="34">
        <f>AU1360*'Propiedades físicas'!$C$4+'Diseño reactor'!AV1360*'Propiedades físicas'!$C$5+'Diseño reactor'!AW1360*'Propiedades físicas'!$C$8+'Diseño reactor'!AX1360*'Propiedades físicas'!$C$9+'Diseño reactor'!AY1360*'Propiedades físicas'!$C$7+'Diseño reactor'!AZ1360*'Propiedades físicas'!$C$6</f>
        <v>875.65395625292956</v>
      </c>
      <c r="BC1360" s="45">
        <f>AU1360*'Propiedades físicas'!$L$4+'Diseño reactor'!AV1360*'Propiedades físicas'!$L$5+'Diseño reactor'!AW1360*'Propiedades físicas'!$L$8+AX1360*'Propiedades físicas'!$L$9+'Diseño reactor'!AY1360*'Propiedades físicas'!$L$7+'Diseño reactor'!AZ1360*'Propiedades físicas'!$L$6</f>
        <v>2.0647727594060612</v>
      </c>
      <c r="BD1360" s="29">
        <f t="shared" si="880"/>
        <v>2.2583253324526855</v>
      </c>
      <c r="BE1360" s="58">
        <f t="shared" si="881"/>
        <v>42.122165425345379</v>
      </c>
      <c r="BF1360" s="30">
        <f>AU1360*'Propiedades físicas'!$I$4+'Diseño reactor'!AV1360*'Propiedades físicas'!$I$5+'Diseño reactor'!AW1360*'Propiedades físicas'!$I$8+'Diseño reactor'!AX1360*'Propiedades físicas'!$I$9+'Diseño reactor'!AY1360*'Propiedades físicas'!$I$7+'Diseño reactor'!AZ1360*'Propiedades físicas'!$I$6</f>
        <v>1.9847284540967309E-2</v>
      </c>
      <c r="BG1360" s="24">
        <f>AU1360*'Propiedades físicas'!$O$4+'Diseño reactor'!AV1360*'Propiedades físicas'!$O$5+'Diseño reactor'!AW1360*'Propiedades físicas'!$O$8+'Diseño reactor'!AX1360*'Propiedades físicas'!$O$9+'Diseño reactor'!AY1360*'Propiedades físicas'!$O$7+'Diseño reactor'!AZ1360*'Propiedades físicas'!$O$6</f>
        <v>0.15194940365271764</v>
      </c>
      <c r="BH1360" s="54">
        <f t="shared" si="882"/>
        <v>41423.388088202599</v>
      </c>
      <c r="BI1360" s="34">
        <f t="shared" si="902"/>
        <v>269.69590852775548</v>
      </c>
      <c r="BJ1360" s="27">
        <f t="shared" si="883"/>
        <v>4795.643459808849</v>
      </c>
      <c r="BK1360" s="34">
        <f t="shared" si="884"/>
        <v>560.53474142231551</v>
      </c>
      <c r="BL1360" s="27">
        <f t="shared" si="885"/>
        <v>105.38932479386536</v>
      </c>
      <c r="BM1360" s="34">
        <f t="shared" si="886"/>
        <v>1.1054421768707483</v>
      </c>
      <c r="BN1360" s="45">
        <f t="shared" si="887"/>
        <v>1387.2591112257276</v>
      </c>
      <c r="BO1360" s="45">
        <f t="shared" si="888"/>
        <v>98.900075132733335</v>
      </c>
      <c r="BP1360" s="66">
        <f t="shared" si="889"/>
        <v>6.6897980324901027</v>
      </c>
    </row>
    <row r="1361" spans="8:68">
      <c r="H1361" s="68">
        <v>1356</v>
      </c>
      <c r="I1361" s="31">
        <f>('Propiedades físicas'!$C$10*'Diseño reactor'!H1361)/1000</f>
        <v>1186.8326018493572</v>
      </c>
      <c r="J1361" s="31">
        <f t="shared" si="867"/>
        <v>0.38421593684690453</v>
      </c>
      <c r="K1361" s="31">
        <f>(I1361*1000)/'Propiedades físicas'!$F$10</f>
        <v>7752.5878697164117</v>
      </c>
      <c r="L1361" s="31">
        <f t="shared" si="868"/>
        <v>1107.5125528166302</v>
      </c>
      <c r="M1361" s="31">
        <f t="shared" si="869"/>
        <v>6645.0753168997808</v>
      </c>
      <c r="N1361" s="31">
        <f t="shared" si="870"/>
        <v>0.81674967021875389</v>
      </c>
      <c r="O1361" s="32">
        <f t="shared" si="871"/>
        <v>4.9004980213125231</v>
      </c>
      <c r="P1361" s="33">
        <f t="shared" si="872"/>
        <v>0.61270701976642439</v>
      </c>
      <c r="Q1361" s="31">
        <f t="shared" si="873"/>
        <v>4.6327462853573786</v>
      </c>
      <c r="R1361" s="31">
        <f t="shared" si="874"/>
        <v>0.15306815395518283</v>
      </c>
      <c r="S1361" s="31">
        <f t="shared" si="875"/>
        <v>0.26775173595514401</v>
      </c>
      <c r="T1361" s="31">
        <f t="shared" si="876"/>
        <v>3.8239907491478493E-2</v>
      </c>
      <c r="U1361" s="31">
        <f t="shared" si="877"/>
        <v>1.2734589005668068E-2</v>
      </c>
      <c r="V1361" s="47">
        <f t="shared" si="890"/>
        <v>6.06758407924032E-4</v>
      </c>
      <c r="W1361" s="31">
        <f t="shared" si="878"/>
        <v>0.24982275217531422</v>
      </c>
      <c r="X1361" s="34">
        <f>(S1361*H1361*'Propiedades físicas'!$F$5*60*24*365)/(1000000)</f>
        <v>56193.799512529251</v>
      </c>
      <c r="Y1361" s="34">
        <f>(U1361*H1361*'Propiedades físicas'!$F$7*60*24*365)/(1000000)</f>
        <v>835.81940960673762</v>
      </c>
      <c r="Z1361" s="31">
        <f t="shared" si="891"/>
        <v>830.83071880327145</v>
      </c>
      <c r="AA1361" s="31">
        <f t="shared" si="892"/>
        <v>6282.0039629446055</v>
      </c>
      <c r="AB1361" s="31">
        <f t="shared" si="892"/>
        <v>207.56041676322792</v>
      </c>
      <c r="AC1361" s="31">
        <f t="shared" si="892"/>
        <v>363.07135395517525</v>
      </c>
      <c r="AD1361" s="31">
        <f t="shared" si="892"/>
        <v>51.853314558444836</v>
      </c>
      <c r="AE1361" s="31">
        <f t="shared" si="893"/>
        <v>17.2681026916859</v>
      </c>
      <c r="AF1361" s="31">
        <f t="shared" si="894"/>
        <v>7752.5878697164117</v>
      </c>
      <c r="AG1361" s="31">
        <f t="shared" si="895"/>
        <v>0.10716817826066938</v>
      </c>
      <c r="AH1361" s="31">
        <f t="shared" si="896"/>
        <v>0.81031057867576295</v>
      </c>
      <c r="AI1361" s="31">
        <f t="shared" si="896"/>
        <v>2.6773049238695109E-2</v>
      </c>
      <c r="AJ1361" s="31">
        <f t="shared" si="896"/>
        <v>4.6832278467094153E-2</v>
      </c>
      <c r="AK1361" s="31">
        <f t="shared" si="896"/>
        <v>6.6885168449360155E-3</v>
      </c>
      <c r="AL1361" s="31">
        <f t="shared" si="897"/>
        <v>2.22739851284234E-3</v>
      </c>
      <c r="AM1361" s="31">
        <f t="shared" si="898"/>
        <v>0.99999999999999989</v>
      </c>
      <c r="AN1361" s="31">
        <f>(Z1361*'Propiedades físicas'!$F$4)/1000</f>
        <v>730.61591750122079</v>
      </c>
      <c r="AO1361" s="31">
        <f>(AA1361*'Propiedades físicas'!$F$6)/1000</f>
        <v>201.27540697274515</v>
      </c>
      <c r="AP1361" s="31">
        <f>(AB1361*'Propiedades físicas'!$F$9)/1000</f>
        <v>128.05439912207345</v>
      </c>
      <c r="AQ1361" s="31">
        <f>(AC1361*'Propiedades físicas'!$F$5)/1000</f>
        <v>106.91362159918046</v>
      </c>
      <c r="AR1361" s="31">
        <f>(AD1361*'Propiedades físicas'!$F$8)/1000</f>
        <v>18.383037077259857</v>
      </c>
      <c r="AS1361" s="31">
        <f>(AE1361*'Propiedades físicas'!$F$7)/1000</f>
        <v>1.5902195768773546</v>
      </c>
      <c r="AT1361" s="31">
        <f t="shared" si="899"/>
        <v>1186.8326018493572</v>
      </c>
      <c r="AU1361" s="31">
        <f t="shared" si="900"/>
        <v>0.61560148951314086</v>
      </c>
      <c r="AV1361" s="31">
        <f t="shared" si="903"/>
        <v>0.16959039266288434</v>
      </c>
      <c r="AW1361" s="31">
        <f t="shared" si="903"/>
        <v>0.10789592308345368</v>
      </c>
      <c r="AX1361" s="31">
        <f t="shared" si="903"/>
        <v>9.0083151939527553E-2</v>
      </c>
      <c r="AY1361" s="31">
        <f t="shared" si="903"/>
        <v>1.5489157484058724E-2</v>
      </c>
      <c r="AZ1361" s="31">
        <f t="shared" si="904"/>
        <v>1.3398853169346949E-3</v>
      </c>
      <c r="BA1361" s="31">
        <f t="shared" si="901"/>
        <v>0.99999999999999989</v>
      </c>
      <c r="BB1361" s="34">
        <f>AU1361*'Propiedades físicas'!$C$4+'Diseño reactor'!AV1361*'Propiedades físicas'!$C$5+'Diseño reactor'!AW1361*'Propiedades físicas'!$C$8+'Diseño reactor'!AX1361*'Propiedades físicas'!$C$9+'Diseño reactor'!AY1361*'Propiedades físicas'!$C$7+'Diseño reactor'!AZ1361*'Propiedades físicas'!$C$6</f>
        <v>875.65328130615865</v>
      </c>
      <c r="BC1361" s="45">
        <f>AU1361*'Propiedades físicas'!$L$4+'Diseño reactor'!AV1361*'Propiedades físicas'!$L$5+'Diseño reactor'!AW1361*'Propiedades físicas'!$L$8+AX1361*'Propiedades físicas'!$L$9+'Diseño reactor'!AY1361*'Propiedades físicas'!$L$7+'Diseño reactor'!AZ1361*'Propiedades físicas'!$L$6</f>
        <v>2.0648568090979293</v>
      </c>
      <c r="BD1361" s="29">
        <f t="shared" si="880"/>
        <v>2.2569858292343885</v>
      </c>
      <c r="BE1361" s="58">
        <f t="shared" si="881"/>
        <v>42.12069843193126</v>
      </c>
      <c r="BF1361" s="30">
        <f>AU1361*'Propiedades físicas'!$I$4+'Diseño reactor'!AV1361*'Propiedades físicas'!$I$5+'Diseño reactor'!AW1361*'Propiedades físicas'!$I$8+'Diseño reactor'!AX1361*'Propiedades físicas'!$I$9+'Diseño reactor'!AY1361*'Propiedades físicas'!$I$7+'Diseño reactor'!AZ1361*'Propiedades físicas'!$I$6</f>
        <v>1.9847595152670112E-2</v>
      </c>
      <c r="BG1361" s="24">
        <f>AU1361*'Propiedades físicas'!$O$4+'Diseño reactor'!AV1361*'Propiedades físicas'!$O$5+'Diseño reactor'!AW1361*'Propiedades físicas'!$O$8+'Diseño reactor'!AX1361*'Propiedades físicas'!$O$9+'Diseño reactor'!AY1361*'Propiedades físicas'!$O$7+'Diseño reactor'!AZ1361*'Propiedades físicas'!$O$6</f>
        <v>0.15195327345262266</v>
      </c>
      <c r="BH1361" s="54">
        <f t="shared" si="882"/>
        <v>41422.707890474361</v>
      </c>
      <c r="BI1361" s="34">
        <f t="shared" si="902"/>
        <v>269.70423909944793</v>
      </c>
      <c r="BJ1361" s="27">
        <f t="shared" si="883"/>
        <v>4795.6403374796191</v>
      </c>
      <c r="BK1361" s="34">
        <f t="shared" si="884"/>
        <v>560.54865198574475</v>
      </c>
      <c r="BL1361" s="27">
        <f t="shared" si="885"/>
        <v>105.38981652096561</v>
      </c>
      <c r="BM1361" s="34">
        <f t="shared" si="886"/>
        <v>1.1054421768707483</v>
      </c>
      <c r="BN1361" s="45">
        <f t="shared" si="887"/>
        <v>1388.4262927625236</v>
      </c>
      <c r="BO1361" s="45">
        <f t="shared" si="888"/>
        <v>98.917070880502408</v>
      </c>
      <c r="BP1361" s="66">
        <f t="shared" si="889"/>
        <v>6.6897928760495384</v>
      </c>
    </row>
    <row r="1362" spans="8:68">
      <c r="H1362" s="68">
        <v>1357</v>
      </c>
      <c r="I1362" s="31">
        <f>('Propiedades físicas'!$C$10*'Diseño reactor'!H1362)/1000</f>
        <v>1187.7078471309571</v>
      </c>
      <c r="J1362" s="31">
        <f t="shared" si="867"/>
        <v>0.3839328005633032</v>
      </c>
      <c r="K1362" s="31">
        <f>(I1362*1000)/'Propiedades físicas'!$F$10</f>
        <v>7758.3051174079437</v>
      </c>
      <c r="L1362" s="31">
        <f t="shared" si="868"/>
        <v>1108.329302486849</v>
      </c>
      <c r="M1362" s="31">
        <f t="shared" si="869"/>
        <v>6649.9758149210938</v>
      </c>
      <c r="N1362" s="31">
        <f t="shared" si="870"/>
        <v>0.81674967021875389</v>
      </c>
      <c r="O1362" s="32">
        <f t="shared" si="871"/>
        <v>4.9004980213125231</v>
      </c>
      <c r="P1362" s="33">
        <f t="shared" si="872"/>
        <v>0.6128198394708344</v>
      </c>
      <c r="Q1362" s="31">
        <f t="shared" si="873"/>
        <v>4.6329365713678516</v>
      </c>
      <c r="R1362" s="31">
        <f t="shared" si="874"/>
        <v>0.15301168852481148</v>
      </c>
      <c r="S1362" s="31">
        <f t="shared" si="875"/>
        <v>0.26756144994467085</v>
      </c>
      <c r="T1362" s="31">
        <f t="shared" si="876"/>
        <v>3.8204665249464691E-2</v>
      </c>
      <c r="U1362" s="31">
        <f t="shared" si="877"/>
        <v>1.271347697364333E-2</v>
      </c>
      <c r="V1362" s="47">
        <f t="shared" si="890"/>
        <v>6.0687013229150601E-4</v>
      </c>
      <c r="W1362" s="31">
        <f t="shared" si="878"/>
        <v>0.24968461963786284</v>
      </c>
      <c r="X1362" s="34">
        <f>(S1362*H1362*'Propiedades físicas'!$F$5*60*24*365)/(1000000)</f>
        <v>56195.275063576271</v>
      </c>
      <c r="Y1362" s="34">
        <f>(U1362*H1362*'Propiedades físicas'!$F$7*60*24*365)/(1000000)</f>
        <v>835.04911093591159</v>
      </c>
      <c r="Z1362" s="31">
        <f t="shared" si="891"/>
        <v>831.59652216192228</v>
      </c>
      <c r="AA1362" s="31">
        <f t="shared" si="892"/>
        <v>6286.8949273461749</v>
      </c>
      <c r="AB1362" s="31">
        <f t="shared" si="892"/>
        <v>207.63686132816918</v>
      </c>
      <c r="AC1362" s="31">
        <f t="shared" si="892"/>
        <v>363.08088757491834</v>
      </c>
      <c r="AD1362" s="31">
        <f t="shared" si="892"/>
        <v>51.843730743523587</v>
      </c>
      <c r="AE1362" s="31">
        <f t="shared" si="893"/>
        <v>17.252188253233999</v>
      </c>
      <c r="AF1362" s="31">
        <f t="shared" si="894"/>
        <v>7758.3051174079419</v>
      </c>
      <c r="AG1362" s="31">
        <f t="shared" si="895"/>
        <v>0.10718791148030532</v>
      </c>
      <c r="AH1362" s="31">
        <f t="shared" si="896"/>
        <v>0.81034386147558901</v>
      </c>
      <c r="AI1362" s="31">
        <f t="shared" si="896"/>
        <v>2.676317290773695E-2</v>
      </c>
      <c r="AJ1362" s="31">
        <f t="shared" si="896"/>
        <v>4.6798995667268119E-2</v>
      </c>
      <c r="AK1362" s="31">
        <f t="shared" si="896"/>
        <v>6.6823526477706556E-3</v>
      </c>
      <c r="AL1362" s="31">
        <f t="shared" si="897"/>
        <v>2.2237058213299523E-3</v>
      </c>
      <c r="AM1362" s="31">
        <f t="shared" si="898"/>
        <v>0.99999999999999989</v>
      </c>
      <c r="AN1362" s="31">
        <f>(Z1362*'Propiedades físicas'!$F$4)/1000</f>
        <v>731.28934965875112</v>
      </c>
      <c r="AO1362" s="31">
        <f>(AA1362*'Propiedades físicas'!$F$6)/1000</f>
        <v>201.43211347217144</v>
      </c>
      <c r="AP1362" s="31">
        <f>(AB1362*'Propiedades físicas'!$F$9)/1000</f>
        <v>128.10156159641394</v>
      </c>
      <c r="AQ1362" s="31">
        <f>(AC1362*'Propiedades físicas'!$F$5)/1000</f>
        <v>106.91642896418621</v>
      </c>
      <c r="AR1362" s="31">
        <f>(AD1362*'Propiedades físicas'!$F$8)/1000</f>
        <v>18.379639423193975</v>
      </c>
      <c r="AS1362" s="31">
        <f>(AE1362*'Propiedades físicas'!$F$7)/1000</f>
        <v>1.5887540162403191</v>
      </c>
      <c r="AT1362" s="31">
        <f t="shared" si="899"/>
        <v>1187.7078471309569</v>
      </c>
      <c r="AU1362" s="31">
        <f t="shared" si="900"/>
        <v>0.61571484218552863</v>
      </c>
      <c r="AV1362" s="31">
        <f t="shared" si="903"/>
        <v>0.16959735844025411</v>
      </c>
      <c r="AW1362" s="31">
        <f t="shared" si="903"/>
        <v>0.10785612127246427</v>
      </c>
      <c r="AX1362" s="31">
        <f t="shared" si="903"/>
        <v>9.0019131575542741E-2</v>
      </c>
      <c r="AY1362" s="31">
        <f t="shared" si="903"/>
        <v>1.5474882537479296E-2</v>
      </c>
      <c r="AZ1362" s="31">
        <f t="shared" si="904"/>
        <v>1.3376639887310122E-3</v>
      </c>
      <c r="BA1362" s="31">
        <f t="shared" si="901"/>
        <v>1</v>
      </c>
      <c r="BB1362" s="34">
        <f>AU1362*'Propiedades físicas'!$C$4+'Diseño reactor'!AV1362*'Propiedades físicas'!$C$5+'Diseño reactor'!AW1362*'Propiedades físicas'!$C$8+'Diseño reactor'!AX1362*'Propiedades físicas'!$C$9+'Diseño reactor'!AY1362*'Propiedades físicas'!$C$7+'Diseño reactor'!AZ1362*'Propiedades físicas'!$C$6</f>
        <v>875.65260775883405</v>
      </c>
      <c r="BC1362" s="45">
        <f>AU1362*'Propiedades físicas'!$L$4+'Diseño reactor'!AV1362*'Propiedades físicas'!$L$5+'Diseño reactor'!AW1362*'Propiedades físicas'!$L$8+AX1362*'Propiedades físicas'!$L$9+'Diseño reactor'!AY1362*'Propiedades físicas'!$L$7+'Diseño reactor'!AZ1362*'Propiedades físicas'!$L$6</f>
        <v>2.0649407613731361</v>
      </c>
      <c r="BD1362" s="29">
        <f t="shared" si="880"/>
        <v>2.2556479174428952</v>
      </c>
      <c r="BE1362" s="58">
        <f t="shared" si="881"/>
        <v>42.119233226103503</v>
      </c>
      <c r="BF1362" s="30">
        <f>AU1362*'Propiedades físicas'!$I$4+'Diseño reactor'!AV1362*'Propiedades físicas'!$I$5+'Diseño reactor'!AW1362*'Propiedades físicas'!$I$8+'Diseño reactor'!AX1362*'Propiedades físicas'!$I$9+'Diseño reactor'!AY1362*'Propiedades físicas'!$I$7+'Diseño reactor'!AZ1362*'Propiedades físicas'!$I$6</f>
        <v>1.9847905117359836E-2</v>
      </c>
      <c r="BG1362" s="24">
        <f>AU1362*'Propiedades físicas'!$O$4+'Diseño reactor'!AV1362*'Propiedades físicas'!$O$5+'Diseño reactor'!AW1362*'Propiedades físicas'!$O$8+'Diseño reactor'!AX1362*'Propiedades físicas'!$O$9+'Diseño reactor'!AY1362*'Propiedades físicas'!$O$7+'Diseño reactor'!AZ1362*'Propiedades físicas'!$O$6</f>
        <v>0.1519571391681209</v>
      </c>
      <c r="BH1362" s="54">
        <f t="shared" si="882"/>
        <v>41422.029130533789</v>
      </c>
      <c r="BI1362" s="34">
        <f t="shared" si="902"/>
        <v>269.7125553236329</v>
      </c>
      <c r="BJ1362" s="27">
        <f t="shared" si="883"/>
        <v>4795.6372387030005</v>
      </c>
      <c r="BK1362" s="34">
        <f t="shared" si="884"/>
        <v>560.56255021647291</v>
      </c>
      <c r="BL1362" s="27">
        <f t="shared" si="885"/>
        <v>105.39030779232478</v>
      </c>
      <c r="BM1362" s="34">
        <f t="shared" si="886"/>
        <v>1.1054421768707483</v>
      </c>
      <c r="BN1362" s="45">
        <f t="shared" si="887"/>
        <v>1389.5935368975956</v>
      </c>
      <c r="BO1362" s="45">
        <f t="shared" si="888"/>
        <v>98.934047838609345</v>
      </c>
      <c r="BP1362" s="66">
        <f t="shared" si="889"/>
        <v>6.6897877303004281</v>
      </c>
    </row>
    <row r="1363" spans="8:68">
      <c r="H1363" s="68">
        <v>1358</v>
      </c>
      <c r="I1363" s="31">
        <f>('Propiedades físicas'!$C$10*'Diseño reactor'!H1363)/1000</f>
        <v>1188.5830924125567</v>
      </c>
      <c r="J1363" s="31">
        <f t="shared" si="867"/>
        <v>0.38365008126981048</v>
      </c>
      <c r="K1363" s="31">
        <f>(I1363*1000)/'Propiedades físicas'!$F$10</f>
        <v>7764.022365099474</v>
      </c>
      <c r="L1363" s="31">
        <f t="shared" si="868"/>
        <v>1109.1460521570677</v>
      </c>
      <c r="M1363" s="31">
        <f t="shared" si="869"/>
        <v>6654.876312942406</v>
      </c>
      <c r="N1363" s="31">
        <f t="shared" si="870"/>
        <v>0.81674967021875389</v>
      </c>
      <c r="O1363" s="32">
        <f t="shared" si="871"/>
        <v>4.9004980213125231</v>
      </c>
      <c r="P1363" s="33">
        <f t="shared" si="872"/>
        <v>0.61293253448315843</v>
      </c>
      <c r="Q1363" s="31">
        <f t="shared" si="873"/>
        <v>4.6331265926434799</v>
      </c>
      <c r="R1363" s="31">
        <f t="shared" si="874"/>
        <v>0.15295525438541882</v>
      </c>
      <c r="S1363" s="31">
        <f t="shared" si="875"/>
        <v>0.26737142866904229</v>
      </c>
      <c r="T1363" s="31">
        <f t="shared" si="876"/>
        <v>3.8169469766906314E-2</v>
      </c>
      <c r="U1363" s="31">
        <f t="shared" si="877"/>
        <v>1.2692411583270276E-2</v>
      </c>
      <c r="V1363" s="47">
        <f t="shared" si="890"/>
        <v>6.0698173317749672E-4</v>
      </c>
      <c r="W1363" s="31">
        <f t="shared" si="878"/>
        <v>0.2495466397690814</v>
      </c>
      <c r="X1363" s="34">
        <f>(S1363*H1363*'Propiedades físicas'!$F$5*60*24*365)/(1000000)</f>
        <v>56196.747354769483</v>
      </c>
      <c r="Y1363" s="34">
        <f>(U1363*H1363*'Propiedades físicas'!$F$7*60*24*365)/(1000000)</f>
        <v>834.27983429842709</v>
      </c>
      <c r="Z1363" s="31">
        <f t="shared" si="891"/>
        <v>832.36238182812917</v>
      </c>
      <c r="AA1363" s="31">
        <f t="shared" si="892"/>
        <v>6291.7859128098453</v>
      </c>
      <c r="AB1363" s="31">
        <f t="shared" si="892"/>
        <v>207.71323545539875</v>
      </c>
      <c r="AC1363" s="31">
        <f t="shared" si="892"/>
        <v>363.09040013255941</v>
      </c>
      <c r="AD1363" s="31">
        <f t="shared" si="892"/>
        <v>51.834139943458773</v>
      </c>
      <c r="AE1363" s="31">
        <f t="shared" si="893"/>
        <v>17.236294930081037</v>
      </c>
      <c r="AF1363" s="31">
        <f t="shared" si="894"/>
        <v>7764.0223650994731</v>
      </c>
      <c r="AG1363" s="31">
        <f t="shared" si="895"/>
        <v>0.10720762289013125</v>
      </c>
      <c r="AH1363" s="31">
        <f t="shared" si="896"/>
        <v>0.81037709797081892</v>
      </c>
      <c r="AI1363" s="31">
        <f t="shared" si="896"/>
        <v>2.6753302049863106E-2</v>
      </c>
      <c r="AJ1363" s="31">
        <f t="shared" si="896"/>
        <v>4.6765759172038075E-2</v>
      </c>
      <c r="AK1363" s="31">
        <f t="shared" si="896"/>
        <v>6.6761966292706153E-3</v>
      </c>
      <c r="AL1363" s="31">
        <f t="shared" si="897"/>
        <v>2.2200212878779112E-3</v>
      </c>
      <c r="AM1363" s="31">
        <f t="shared" si="898"/>
        <v>1</v>
      </c>
      <c r="AN1363" s="31">
        <f>(Z1363*'Propiedades físicas'!$F$4)/1000</f>
        <v>731.96283133202019</v>
      </c>
      <c r="AO1363" s="31">
        <f>(AA1363*'Propiedades físicas'!$F$6)/1000</f>
        <v>201.58882064642742</v>
      </c>
      <c r="AP1363" s="31">
        <f>(AB1363*'Propiedades físicas'!$F$9)/1000</f>
        <v>128.14868061420825</v>
      </c>
      <c r="AQ1363" s="31">
        <f>(AC1363*'Propiedades físicas'!$F$5)/1000</f>
        <v>106.91923012703478</v>
      </c>
      <c r="AR1363" s="31">
        <f>(AD1363*'Propiedades físicas'!$F$8)/1000</f>
        <v>18.376239292754999</v>
      </c>
      <c r="AS1363" s="31">
        <f>(AE1363*'Propiedades físicas'!$F$7)/1000</f>
        <v>1.587290400111163</v>
      </c>
      <c r="AT1363" s="31">
        <f t="shared" si="899"/>
        <v>1188.5830924125567</v>
      </c>
      <c r="AU1363" s="31">
        <f t="shared" si="900"/>
        <v>0.6158280695767766</v>
      </c>
      <c r="AV1363" s="31">
        <f t="shared" si="903"/>
        <v>0.16960431452650684</v>
      </c>
      <c r="AW1363" s="31">
        <f t="shared" si="903"/>
        <v>0.10781634151811399</v>
      </c>
      <c r="AX1363" s="31">
        <f t="shared" si="903"/>
        <v>8.9955200279698375E-2</v>
      </c>
      <c r="AY1363" s="31">
        <f t="shared" si="903"/>
        <v>1.5460626530918727E-2</v>
      </c>
      <c r="AZ1363" s="31">
        <f t="shared" si="904"/>
        <v>1.3354475679856089E-3</v>
      </c>
      <c r="BA1363" s="31">
        <f t="shared" si="901"/>
        <v>1.0000000000000002</v>
      </c>
      <c r="BB1363" s="34">
        <f>AU1363*'Propiedades físicas'!$C$4+'Diseño reactor'!AV1363*'Propiedades físicas'!$C$5+'Diseño reactor'!AW1363*'Propiedades físicas'!$C$8+'Diseño reactor'!AX1363*'Propiedades físicas'!$C$9+'Diseño reactor'!AY1363*'Propiedades físicas'!$C$7+'Diseño reactor'!AZ1363*'Propiedades físicas'!$C$6</f>
        <v>875.65193560729324</v>
      </c>
      <c r="BC1363" s="45">
        <f>AU1363*'Propiedades físicas'!$L$4+'Diseño reactor'!AV1363*'Propiedades físicas'!$L$5+'Diseño reactor'!AW1363*'Propiedades físicas'!$L$8+AX1363*'Propiedades físicas'!$L$9+'Diseño reactor'!AY1363*'Propiedades físicas'!$L$7+'Diseño reactor'!AZ1363*'Propiedades físicas'!$L$6</f>
        <v>2.065024616398818</v>
      </c>
      <c r="BD1363" s="29">
        <f t="shared" si="880"/>
        <v>2.2543115942406606</v>
      </c>
      <c r="BE1363" s="58">
        <f t="shared" si="881"/>
        <v>42.117769804576042</v>
      </c>
      <c r="BF1363" s="30">
        <f>AU1363*'Propiedades físicas'!$I$4+'Diseño reactor'!AV1363*'Propiedades físicas'!$I$5+'Diseño reactor'!AW1363*'Propiedades físicas'!$I$8+'Diseño reactor'!AX1363*'Propiedades físicas'!$I$9+'Diseño reactor'!AY1363*'Propiedades físicas'!$I$7+'Diseño reactor'!AZ1363*'Propiedades físicas'!$I$6</f>
        <v>1.9848214436689913E-2</v>
      </c>
      <c r="BG1363" s="24">
        <f>AU1363*'Propiedades físicas'!$O$4+'Diseño reactor'!AV1363*'Propiedades físicas'!$O$5+'Diseño reactor'!AW1363*'Propiedades físicas'!$O$8+'Diseño reactor'!AX1363*'Propiedades físicas'!$O$9+'Diseño reactor'!AY1363*'Propiedades físicas'!$O$7+'Diseño reactor'!AZ1363*'Propiedades físicas'!$O$6</f>
        <v>0.15196100080536304</v>
      </c>
      <c r="BH1363" s="54">
        <f t="shared" si="882"/>
        <v>41421.351804623329</v>
      </c>
      <c r="BI1363" s="34">
        <f t="shared" si="902"/>
        <v>269.72085723378933</v>
      </c>
      <c r="BJ1363" s="27">
        <f t="shared" si="883"/>
        <v>4795.634163400744</v>
      </c>
      <c r="BK1363" s="34">
        <f t="shared" si="884"/>
        <v>560.57643612828224</v>
      </c>
      <c r="BL1363" s="27">
        <f t="shared" si="885"/>
        <v>105.39079860848385</v>
      </c>
      <c r="BM1363" s="34">
        <f t="shared" si="886"/>
        <v>1.1054421768707483</v>
      </c>
      <c r="BN1363" s="45">
        <f t="shared" si="887"/>
        <v>1390.7608435231484</v>
      </c>
      <c r="BO1363" s="45">
        <f t="shared" si="888"/>
        <v>98.951006038194294</v>
      </c>
      <c r="BP1363" s="66">
        <f t="shared" si="889"/>
        <v>6.6897825952147896</v>
      </c>
    </row>
    <row r="1364" spans="8:68">
      <c r="H1364" s="68">
        <v>1359</v>
      </c>
      <c r="I1364" s="31">
        <f>('Propiedades físicas'!$C$10*'Diseño reactor'!H1364)/1000</f>
        <v>1189.4583376941566</v>
      </c>
      <c r="J1364" s="31">
        <f t="shared" si="867"/>
        <v>0.38336777804591798</v>
      </c>
      <c r="K1364" s="31">
        <f>(I1364*1000)/'Propiedades físicas'!$F$10</f>
        <v>7769.739612791006</v>
      </c>
      <c r="L1364" s="31">
        <f t="shared" si="868"/>
        <v>1109.9628018272865</v>
      </c>
      <c r="M1364" s="31">
        <f t="shared" si="869"/>
        <v>6659.7768109637191</v>
      </c>
      <c r="N1364" s="31">
        <f t="shared" si="870"/>
        <v>0.81674967021875389</v>
      </c>
      <c r="O1364" s="32">
        <f t="shared" si="871"/>
        <v>4.9004980213125231</v>
      </c>
      <c r="P1364" s="33">
        <f t="shared" si="872"/>
        <v>0.61304510501000331</v>
      </c>
      <c r="Q1364" s="31">
        <f t="shared" si="873"/>
        <v>4.6333163497258916</v>
      </c>
      <c r="R1364" s="31">
        <f t="shared" si="874"/>
        <v>0.15289885153668731</v>
      </c>
      <c r="S1364" s="31">
        <f t="shared" si="875"/>
        <v>0.26718167158663031</v>
      </c>
      <c r="T1364" s="31">
        <f t="shared" si="876"/>
        <v>3.8134320966246804E-2</v>
      </c>
      <c r="U1364" s="31">
        <f t="shared" si="877"/>
        <v>1.2671392705816466E-2</v>
      </c>
      <c r="V1364" s="47">
        <f t="shared" si="890"/>
        <v>6.0709321078660525E-4</v>
      </c>
      <c r="W1364" s="31">
        <f t="shared" si="878"/>
        <v>0.24940881231600792</v>
      </c>
      <c r="X1364" s="34">
        <f>(S1364*H1364*'Propiedades físicas'!$F$5*60*24*365)/(1000000)</f>
        <v>56198.216395106188</v>
      </c>
      <c r="Y1364" s="34">
        <f>(U1364*H1364*'Propiedades físicas'!$F$7*60*24*365)/(1000000)</f>
        <v>833.51157799911039</v>
      </c>
      <c r="Z1364" s="31">
        <f t="shared" si="891"/>
        <v>833.12829770859446</v>
      </c>
      <c r="AA1364" s="31">
        <f t="shared" si="892"/>
        <v>6296.6769192774864</v>
      </c>
      <c r="AB1364" s="31">
        <f t="shared" si="892"/>
        <v>207.78953923835806</v>
      </c>
      <c r="AC1364" s="31">
        <f t="shared" si="892"/>
        <v>363.09989168623059</v>
      </c>
      <c r="AD1364" s="31">
        <f t="shared" si="892"/>
        <v>51.824542193129403</v>
      </c>
      <c r="AE1364" s="31">
        <f t="shared" si="893"/>
        <v>17.220422687204579</v>
      </c>
      <c r="AF1364" s="31">
        <f t="shared" si="894"/>
        <v>7769.7396127910042</v>
      </c>
      <c r="AG1364" s="31">
        <f t="shared" si="895"/>
        <v>0.10722731252628459</v>
      </c>
      <c r="AH1364" s="31">
        <f t="shared" si="896"/>
        <v>0.81041028825618877</v>
      </c>
      <c r="AI1364" s="31">
        <f t="shared" si="896"/>
        <v>2.6743436665018046E-2</v>
      </c>
      <c r="AJ1364" s="31">
        <f t="shared" si="896"/>
        <v>4.6732568886668234E-2</v>
      </c>
      <c r="AK1364" s="31">
        <f t="shared" si="896"/>
        <v>6.6700487758705298E-3</v>
      </c>
      <c r="AL1364" s="31">
        <f t="shared" si="897"/>
        <v>2.2163448899697102E-3</v>
      </c>
      <c r="AM1364" s="31">
        <f t="shared" si="898"/>
        <v>0.99999999999999978</v>
      </c>
      <c r="AN1364" s="31">
        <f>(Z1364*'Propiedades físicas'!$F$4)/1000</f>
        <v>732.63636243898372</v>
      </c>
      <c r="AO1364" s="31">
        <f>(AA1364*'Propiedades físicas'!$F$6)/1000</f>
        <v>201.74552849365065</v>
      </c>
      <c r="AP1364" s="31">
        <f>(AB1364*'Propiedades físicas'!$F$9)/1000</f>
        <v>128.19575623310499</v>
      </c>
      <c r="AQ1364" s="31">
        <f>(AC1364*'Propiedades físicas'!$F$5)/1000</f>
        <v>106.92202510484434</v>
      </c>
      <c r="AR1364" s="31">
        <f>(AD1364*'Propiedades físicas'!$F$8)/1000</f>
        <v>18.37283669830823</v>
      </c>
      <c r="AS1364" s="31">
        <f>(AE1364*'Propiedades físicas'!$F$7)/1000</f>
        <v>1.5858287252646697</v>
      </c>
      <c r="AT1364" s="31">
        <f t="shared" si="899"/>
        <v>1189.4583376941566</v>
      </c>
      <c r="AU1364" s="31">
        <f t="shared" si="900"/>
        <v>0.61594117189446718</v>
      </c>
      <c r="AV1364" s="31">
        <f t="shared" si="903"/>
        <v>0.16961126094146992</v>
      </c>
      <c r="AW1364" s="31">
        <f t="shared" si="903"/>
        <v>0.10777658382017895</v>
      </c>
      <c r="AX1364" s="31">
        <f t="shared" si="903"/>
        <v>8.9891357869767624E-2</v>
      </c>
      <c r="AY1364" s="31">
        <f t="shared" si="903"/>
        <v>1.5446389432962558E-2</v>
      </c>
      <c r="AZ1364" s="31">
        <f t="shared" si="904"/>
        <v>1.3332360411537432E-3</v>
      </c>
      <c r="BA1364" s="31">
        <f t="shared" si="901"/>
        <v>1</v>
      </c>
      <c r="BB1364" s="34">
        <f>AU1364*'Propiedades físicas'!$C$4+'Diseño reactor'!AV1364*'Propiedades físicas'!$C$5+'Diseño reactor'!AW1364*'Propiedades físicas'!$C$8+'Diseño reactor'!AX1364*'Propiedades físicas'!$C$9+'Diseño reactor'!AY1364*'Propiedades físicas'!$C$7+'Diseño reactor'!AZ1364*'Propiedades físicas'!$C$6</f>
        <v>875.65126484788561</v>
      </c>
      <c r="BC1364" s="45">
        <f>AU1364*'Propiedades físicas'!$L$4+'Diseño reactor'!AV1364*'Propiedades físicas'!$L$5+'Diseño reactor'!AW1364*'Propiedades físicas'!$L$8+AX1364*'Propiedades físicas'!$L$9+'Diseño reactor'!AY1364*'Propiedades físicas'!$L$7+'Diseño reactor'!AZ1364*'Propiedades físicas'!$L$6</f>
        <v>2.0651083743417322</v>
      </c>
      <c r="BD1364" s="29">
        <f t="shared" si="880"/>
        <v>2.252976856796888</v>
      </c>
      <c r="BE1364" s="58">
        <f t="shared" si="881"/>
        <v>42.116308164070922</v>
      </c>
      <c r="BF1364" s="30">
        <f>AU1364*'Propiedades físicas'!$I$4+'Diseño reactor'!AV1364*'Propiedades físicas'!$I$5+'Diseño reactor'!AW1364*'Propiedades físicas'!$I$8+'Diseño reactor'!AX1364*'Propiedades físicas'!$I$9+'Diseño reactor'!AY1364*'Propiedades físicas'!$I$7+'Diseño reactor'!AZ1364*'Propiedades físicas'!$I$6</f>
        <v>1.984852311230869E-2</v>
      </c>
      <c r="BG1364" s="24">
        <f>AU1364*'Propiedades físicas'!$O$4+'Diseño reactor'!AV1364*'Propiedades físicas'!$O$5+'Diseño reactor'!AW1364*'Propiedades físicas'!$O$8+'Diseño reactor'!AX1364*'Propiedades físicas'!$O$9+'Diseño reactor'!AY1364*'Propiedades físicas'!$O$7+'Diseño reactor'!AZ1364*'Propiedades físicas'!$O$6</f>
        <v>0.15196485837048851</v>
      </c>
      <c r="BH1364" s="54">
        <f t="shared" si="882"/>
        <v>41420.675908997342</v>
      </c>
      <c r="BI1364" s="34">
        <f t="shared" si="902"/>
        <v>269.72914486329825</v>
      </c>
      <c r="BJ1364" s="27">
        <f t="shared" si="883"/>
        <v>4795.6311114948485</v>
      </c>
      <c r="BK1364" s="34">
        <f t="shared" si="884"/>
        <v>560.59030973494077</v>
      </c>
      <c r="BL1364" s="27">
        <f t="shared" si="885"/>
        <v>105.39128896998322</v>
      </c>
      <c r="BM1364" s="34">
        <f t="shared" si="886"/>
        <v>1.1054421768707483</v>
      </c>
      <c r="BN1364" s="45">
        <f t="shared" si="887"/>
        <v>1391.9282125316299</v>
      </c>
      <c r="BO1364" s="45">
        <f t="shared" si="888"/>
        <v>98.967945510328732</v>
      </c>
      <c r="BP1364" s="66">
        <f t="shared" si="889"/>
        <v>6.6897774707647333</v>
      </c>
    </row>
    <row r="1365" spans="8:68">
      <c r="H1365" s="68">
        <v>1360</v>
      </c>
      <c r="I1365" s="31">
        <f>('Propiedades físicas'!$C$10*'Diseño reactor'!H1365)/1000</f>
        <v>1190.3335829757564</v>
      </c>
      <c r="J1365" s="31">
        <f t="shared" si="867"/>
        <v>0.38308588997382542</v>
      </c>
      <c r="K1365" s="31">
        <f>(I1365*1000)/'Propiedades físicas'!$F$10</f>
        <v>7775.4568604825363</v>
      </c>
      <c r="L1365" s="31">
        <f t="shared" si="868"/>
        <v>1110.7795514975051</v>
      </c>
      <c r="M1365" s="31">
        <f t="shared" si="869"/>
        <v>6664.6773089850303</v>
      </c>
      <c r="N1365" s="31">
        <f t="shared" si="870"/>
        <v>0.81674967021875367</v>
      </c>
      <c r="O1365" s="32">
        <f t="shared" si="871"/>
        <v>4.9004980213125222</v>
      </c>
      <c r="P1365" s="33">
        <f t="shared" si="872"/>
        <v>0.61315755125751914</v>
      </c>
      <c r="Q1365" s="31">
        <f t="shared" si="873"/>
        <v>4.6335058431552643</v>
      </c>
      <c r="R1365" s="31">
        <f t="shared" si="874"/>
        <v>0.15284247997818629</v>
      </c>
      <c r="S1365" s="31">
        <f t="shared" si="875"/>
        <v>0.2669921781572584</v>
      </c>
      <c r="T1365" s="31">
        <f t="shared" si="876"/>
        <v>3.8099218770072676E-2</v>
      </c>
      <c r="U1365" s="31">
        <f t="shared" si="877"/>
        <v>1.2650420212975588E-2</v>
      </c>
      <c r="V1365" s="47">
        <f t="shared" si="890"/>
        <v>6.0720456532298013E-4</v>
      </c>
      <c r="W1365" s="31">
        <f t="shared" si="878"/>
        <v>0.2492711370262391</v>
      </c>
      <c r="X1365" s="34">
        <f>(S1365*H1365*'Propiedades físicas'!$F$5*60*24*365)/(1000000)</f>
        <v>56199.682193553868</v>
      </c>
      <c r="Y1365" s="34">
        <f>(U1365*H1365*'Propiedades físicas'!$F$7*60*24*365)/(1000000)</f>
        <v>832.74434034591536</v>
      </c>
      <c r="Z1365" s="31">
        <f t="shared" si="891"/>
        <v>833.89426971022601</v>
      </c>
      <c r="AA1365" s="31">
        <f t="shared" si="892"/>
        <v>6301.5679466911597</v>
      </c>
      <c r="AB1365" s="31">
        <f t="shared" si="892"/>
        <v>207.86577277033334</v>
      </c>
      <c r="AC1365" s="31">
        <f t="shared" si="892"/>
        <v>363.10936229387141</v>
      </c>
      <c r="AD1365" s="31">
        <f t="shared" si="892"/>
        <v>51.814937527298838</v>
      </c>
      <c r="AE1365" s="31">
        <f t="shared" si="893"/>
        <v>17.204571489646799</v>
      </c>
      <c r="AF1365" s="31">
        <f t="shared" si="894"/>
        <v>7775.4568604825354</v>
      </c>
      <c r="AG1365" s="31">
        <f t="shared" si="895"/>
        <v>0.10724698042482297</v>
      </c>
      <c r="AH1365" s="31">
        <f t="shared" si="896"/>
        <v>0.81044343242618055</v>
      </c>
      <c r="AI1365" s="31">
        <f t="shared" si="896"/>
        <v>2.6733576753126431E-2</v>
      </c>
      <c r="AJ1365" s="31">
        <f t="shared" si="896"/>
        <v>4.6699424716676687E-2</v>
      </c>
      <c r="AK1365" s="31">
        <f t="shared" si="896"/>
        <v>6.6639090740300581E-3</v>
      </c>
      <c r="AL1365" s="31">
        <f t="shared" si="897"/>
        <v>2.2126766051633788E-3</v>
      </c>
      <c r="AM1365" s="31">
        <f t="shared" si="898"/>
        <v>1</v>
      </c>
      <c r="AN1365" s="31">
        <f>(Z1365*'Propiedades físicas'!$F$4)/1000</f>
        <v>733.30994289777857</v>
      </c>
      <c r="AO1365" s="31">
        <f>(AA1365*'Propiedades físicas'!$F$6)/1000</f>
        <v>201.90223701198474</v>
      </c>
      <c r="AP1365" s="31">
        <f>(AB1365*'Propiedades físicas'!$F$9)/1000</f>
        <v>128.24278851065714</v>
      </c>
      <c r="AQ1365" s="31">
        <f>(AC1365*'Propiedades físicas'!$F$5)/1000</f>
        <v>106.92481391467632</v>
      </c>
      <c r="AR1365" s="31">
        <f>(AD1365*'Propiedades físicas'!$F$8)/1000</f>
        <v>18.369431652177976</v>
      </c>
      <c r="AS1365" s="31">
        <f>(AE1365*'Propiedades físicas'!$F$7)/1000</f>
        <v>1.5843689884815737</v>
      </c>
      <c r="AT1365" s="31">
        <f t="shared" si="899"/>
        <v>1190.3335829757566</v>
      </c>
      <c r="AU1365" s="31">
        <f t="shared" si="900"/>
        <v>0.61605414934572489</v>
      </c>
      <c r="AV1365" s="31">
        <f t="shared" si="903"/>
        <v>0.16961819770491754</v>
      </c>
      <c r="AW1365" s="31">
        <f t="shared" si="903"/>
        <v>0.1077368481783556</v>
      </c>
      <c r="AX1365" s="31">
        <f t="shared" si="903"/>
        <v>8.9827604164011934E-2</v>
      </c>
      <c r="AY1365" s="31">
        <f t="shared" si="903"/>
        <v>1.5432171212254292E-2</v>
      </c>
      <c r="AZ1365" s="31">
        <f t="shared" si="904"/>
        <v>1.3310293947355113E-3</v>
      </c>
      <c r="BA1365" s="31">
        <f t="shared" si="901"/>
        <v>0.99999999999999967</v>
      </c>
      <c r="BB1365" s="34">
        <f>AU1365*'Propiedades físicas'!$C$4+'Diseño reactor'!AV1365*'Propiedades físicas'!$C$5+'Diseño reactor'!AW1365*'Propiedades físicas'!$C$8+'Diseño reactor'!AX1365*'Propiedades físicas'!$C$9+'Diseño reactor'!AY1365*'Propiedades físicas'!$C$7+'Diseño reactor'!AZ1365*'Propiedades físicas'!$C$6</f>
        <v>875.65059547697263</v>
      </c>
      <c r="BC1365" s="45">
        <f>AU1365*'Propiedades físicas'!$L$4+'Diseño reactor'!AV1365*'Propiedades físicas'!$L$5+'Diseño reactor'!AW1365*'Propiedades físicas'!$L$8+AX1365*'Propiedades físicas'!$L$9+'Diseño reactor'!AY1365*'Propiedades físicas'!$L$7+'Diseño reactor'!AZ1365*'Propiedades físicas'!$L$6</f>
        <v>2.0651920353682618</v>
      </c>
      <c r="BD1365" s="29">
        <f t="shared" si="880"/>
        <v>2.2516437022874962</v>
      </c>
      <c r="BE1365" s="58">
        <f t="shared" si="881"/>
        <v>42.114848301318233</v>
      </c>
      <c r="BF1365" s="30">
        <f>AU1365*'Propiedades físicas'!$I$4+'Diseño reactor'!AV1365*'Propiedades físicas'!$I$5+'Diseño reactor'!AW1365*'Propiedades físicas'!$I$8+'Diseño reactor'!AX1365*'Propiedades físicas'!$I$9+'Diseño reactor'!AY1365*'Propiedades físicas'!$I$7+'Diseño reactor'!AZ1365*'Propiedades físicas'!$I$6</f>
        <v>1.9848831145859416E-2</v>
      </c>
      <c r="BG1365" s="24">
        <f>AU1365*'Propiedades físicas'!$O$4+'Diseño reactor'!AV1365*'Propiedades físicas'!$O$5+'Diseño reactor'!AW1365*'Propiedades físicas'!$O$8+'Diseño reactor'!AX1365*'Propiedades físicas'!$O$9+'Diseño reactor'!AY1365*'Propiedades físicas'!$O$7+'Diseño reactor'!AZ1365*'Propiedades físicas'!$O$6</f>
        <v>0.15196871186962504</v>
      </c>
      <c r="BH1365" s="54">
        <f t="shared" si="882"/>
        <v>41420.001439922155</v>
      </c>
      <c r="BI1365" s="34">
        <f t="shared" si="902"/>
        <v>269.73741824544356</v>
      </c>
      <c r="BJ1365" s="27">
        <f t="shared" si="883"/>
        <v>4795.628082907594</v>
      </c>
      <c r="BK1365" s="34">
        <f t="shared" si="884"/>
        <v>560.60417105020497</v>
      </c>
      <c r="BL1365" s="27">
        <f t="shared" si="885"/>
        <v>105.39177887736267</v>
      </c>
      <c r="BM1365" s="34">
        <f t="shared" si="886"/>
        <v>1.1054421768707483</v>
      </c>
      <c r="BN1365" s="45">
        <f t="shared" si="887"/>
        <v>1393.0956438157407</v>
      </c>
      <c r="BO1365" s="45">
        <f t="shared" si="888"/>
        <v>98.984866286015446</v>
      </c>
      <c r="BP1365" s="66">
        <f t="shared" si="889"/>
        <v>6.6897723569224619</v>
      </c>
    </row>
    <row r="1366" spans="8:68">
      <c r="H1366" s="68">
        <v>1361</v>
      </c>
      <c r="I1366" s="31">
        <f>('Propiedades físicas'!$C$10*'Diseño reactor'!H1366)/1000</f>
        <v>1191.2088282573563</v>
      </c>
      <c r="J1366" s="31">
        <f t="shared" si="867"/>
        <v>0.38280441613842947</v>
      </c>
      <c r="K1366" s="31">
        <f>(I1366*1000)/'Propiedades físicas'!$F$10</f>
        <v>7781.1741081740684</v>
      </c>
      <c r="L1366" s="31">
        <f t="shared" si="868"/>
        <v>1111.5963011677241</v>
      </c>
      <c r="M1366" s="31">
        <f t="shared" si="869"/>
        <v>6669.5778070063443</v>
      </c>
      <c r="N1366" s="31">
        <f t="shared" si="870"/>
        <v>0.81674967021875389</v>
      </c>
      <c r="O1366" s="32">
        <f t="shared" si="871"/>
        <v>4.9004980213125231</v>
      </c>
      <c r="P1366" s="33">
        <f t="shared" si="872"/>
        <v>0.61326987343140182</v>
      </c>
      <c r="Q1366" s="31">
        <f t="shared" si="873"/>
        <v>4.6336950734703262</v>
      </c>
      <c r="R1366" s="31">
        <f t="shared" si="874"/>
        <v>0.15278613970937291</v>
      </c>
      <c r="S1366" s="31">
        <f t="shared" si="875"/>
        <v>0.26680294784219699</v>
      </c>
      <c r="T1366" s="31">
        <f t="shared" si="876"/>
        <v>3.8064163101113324E-2</v>
      </c>
      <c r="U1366" s="31">
        <f t="shared" si="877"/>
        <v>1.2629493976865832E-2</v>
      </c>
      <c r="V1366" s="47">
        <f t="shared" si="890"/>
        <v>6.0731579699032029E-4</v>
      </c>
      <c r="W1366" s="31">
        <f t="shared" si="878"/>
        <v>0.24913361364792846</v>
      </c>
      <c r="X1366" s="34">
        <f>(S1366*H1366*'Propiedades físicas'!$F$5*60*24*365)/(1000000)</f>
        <v>56201.144759050461</v>
      </c>
      <c r="Y1366" s="34">
        <f>(U1366*H1366*'Propiedades físicas'!$F$7*60*24*365)/(1000000)</f>
        <v>831.97811964991831</v>
      </c>
      <c r="Z1366" s="31">
        <f t="shared" si="891"/>
        <v>834.66029774013793</v>
      </c>
      <c r="AA1366" s="31">
        <f t="shared" si="892"/>
        <v>6306.4589949931142</v>
      </c>
      <c r="AB1366" s="31">
        <f t="shared" si="892"/>
        <v>207.94193614445652</v>
      </c>
      <c r="AC1366" s="31">
        <f t="shared" si="892"/>
        <v>363.11881201323013</v>
      </c>
      <c r="AD1366" s="31">
        <f t="shared" si="892"/>
        <v>51.805325980615237</v>
      </c>
      <c r="AE1366" s="31">
        <f t="shared" si="893"/>
        <v>17.188741302514398</v>
      </c>
      <c r="AF1366" s="31">
        <f t="shared" si="894"/>
        <v>7781.1741081740684</v>
      </c>
      <c r="AG1366" s="31">
        <f t="shared" si="895"/>
        <v>0.10726662662172451</v>
      </c>
      <c r="AH1366" s="31">
        <f t="shared" si="896"/>
        <v>0.81047653057502256</v>
      </c>
      <c r="AI1366" s="31">
        <f t="shared" si="896"/>
        <v>2.6723722314093319E-2</v>
      </c>
      <c r="AJ1366" s="31">
        <f t="shared" si="896"/>
        <v>4.6666326567834586E-2</v>
      </c>
      <c r="AK1366" s="31">
        <f t="shared" si="896"/>
        <v>6.6577775102338484E-3</v>
      </c>
      <c r="AL1366" s="31">
        <f t="shared" si="897"/>
        <v>2.2090164110911935E-3</v>
      </c>
      <c r="AM1366" s="31">
        <f t="shared" si="898"/>
        <v>1</v>
      </c>
      <c r="AN1366" s="31">
        <f>(Z1366*'Propiedades físicas'!$F$4)/1000</f>
        <v>733.98357262672255</v>
      </c>
      <c r="AO1366" s="31">
        <f>(AA1366*'Propiedades físicas'!$F$6)/1000</f>
        <v>202.05894619957937</v>
      </c>
      <c r="AP1366" s="31">
        <f>(AB1366*'Propiedades físicas'!$F$9)/1000</f>
        <v>128.28977750432244</v>
      </c>
      <c r="AQ1366" s="31">
        <f>(AC1366*'Propiedades físicas'!$F$5)/1000</f>
        <v>106.92759657353589</v>
      </c>
      <c r="AR1366" s="31">
        <f>(AD1366*'Propiedades físicas'!$F$8)/1000</f>
        <v>18.366024166647708</v>
      </c>
      <c r="AS1366" s="31">
        <f>(AE1366*'Propiedades físicas'!$F$7)/1000</f>
        <v>1.5829111865485508</v>
      </c>
      <c r="AT1366" s="31">
        <f t="shared" si="899"/>
        <v>1191.2088282573566</v>
      </c>
      <c r="AU1366" s="31">
        <f t="shared" si="900"/>
        <v>0.61616700213721709</v>
      </c>
      <c r="AV1366" s="31">
        <f t="shared" si="903"/>
        <v>0.16962512483657083</v>
      </c>
      <c r="AW1366" s="31">
        <f t="shared" si="903"/>
        <v>0.10769713459226134</v>
      </c>
      <c r="AX1366" s="31">
        <f t="shared" si="903"/>
        <v>8.9763938981179681E-2</v>
      </c>
      <c r="AY1366" s="31">
        <f t="shared" si="903"/>
        <v>1.5417971837495308E-2</v>
      </c>
      <c r="AZ1366" s="31">
        <f t="shared" si="904"/>
        <v>1.3288276152756721E-3</v>
      </c>
      <c r="BA1366" s="31">
        <f t="shared" si="901"/>
        <v>0.99999999999999989</v>
      </c>
      <c r="BB1366" s="34">
        <f>AU1366*'Propiedades físicas'!$C$4+'Diseño reactor'!AV1366*'Propiedades físicas'!$C$5+'Diseño reactor'!AW1366*'Propiedades físicas'!$C$8+'Diseño reactor'!AX1366*'Propiedades físicas'!$C$9+'Diseño reactor'!AY1366*'Propiedades físicas'!$C$7+'Diseño reactor'!AZ1366*'Propiedades físicas'!$C$6</f>
        <v>875.64992749092721</v>
      </c>
      <c r="BC1366" s="45">
        <f>AU1366*'Propiedades físicas'!$L$4+'Diseño reactor'!AV1366*'Propiedades físicas'!$L$5+'Diseño reactor'!AW1366*'Propiedades físicas'!$L$8+AX1366*'Propiedades físicas'!$L$9+'Diseño reactor'!AY1366*'Propiedades físicas'!$L$7+'Diseño reactor'!AZ1366*'Propiedades físicas'!$L$6</f>
        <v>2.0652755996444125</v>
      </c>
      <c r="BD1366" s="29">
        <f t="shared" si="880"/>
        <v>2.2503121278951119</v>
      </c>
      <c r="BE1366" s="58">
        <f t="shared" si="881"/>
        <v>42.113390213056157</v>
      </c>
      <c r="BF1366" s="30">
        <f>AU1366*'Propiedades físicas'!$I$4+'Diseño reactor'!AV1366*'Propiedades físicas'!$I$5+'Diseño reactor'!AW1366*'Propiedades físicas'!$I$8+'Diseño reactor'!AX1366*'Propiedades físicas'!$I$9+'Diseño reactor'!AY1366*'Propiedades físicas'!$I$7+'Diseño reactor'!AZ1366*'Propiedades físicas'!$I$6</f>
        <v>1.9849138538980276E-2</v>
      </c>
      <c r="BG1366" s="24">
        <f>AU1366*'Propiedades físicas'!$O$4+'Diseño reactor'!AV1366*'Propiedades físicas'!$O$5+'Diseño reactor'!AW1366*'Propiedades físicas'!$O$8+'Diseño reactor'!AX1366*'Propiedades físicas'!$O$9+'Diseño reactor'!AY1366*'Propiedades físicas'!$O$7+'Diseño reactor'!AZ1366*'Propiedades físicas'!$O$6</f>
        <v>0.15197256130888911</v>
      </c>
      <c r="BH1366" s="54">
        <f t="shared" si="882"/>
        <v>41419.328393675925</v>
      </c>
      <c r="BI1366" s="34">
        <f t="shared" si="902"/>
        <v>269.7456774134115</v>
      </c>
      <c r="BJ1366" s="27">
        <f t="shared" si="883"/>
        <v>4795.6250775615408</v>
      </c>
      <c r="BK1366" s="34">
        <f t="shared" si="884"/>
        <v>560.61802008782104</v>
      </c>
      <c r="BL1366" s="27">
        <f t="shared" si="885"/>
        <v>105.39226833116153</v>
      </c>
      <c r="BM1366" s="34">
        <f t="shared" si="886"/>
        <v>1.1054421768707483</v>
      </c>
      <c r="BN1366" s="45">
        <f t="shared" si="887"/>
        <v>1394.2631372684205</v>
      </c>
      <c r="BO1366" s="45">
        <f t="shared" si="888"/>
        <v>99.00176839618895</v>
      </c>
      <c r="BP1366" s="66">
        <f t="shared" si="889"/>
        <v>6.689767253660265</v>
      </c>
    </row>
    <row r="1367" spans="8:68">
      <c r="H1367" s="68">
        <v>1362</v>
      </c>
      <c r="I1367" s="31">
        <f>('Propiedades físicas'!$C$10*'Diseño reactor'!H1367)/1000</f>
        <v>1192.0840735389563</v>
      </c>
      <c r="J1367" s="31">
        <f t="shared" si="867"/>
        <v>0.38252335562731454</v>
      </c>
      <c r="K1367" s="31">
        <f>(I1367*1000)/'Propiedades físicas'!$F$10</f>
        <v>7786.8913558656004</v>
      </c>
      <c r="L1367" s="31">
        <f t="shared" si="868"/>
        <v>1112.4130508379428</v>
      </c>
      <c r="M1367" s="31">
        <f t="shared" si="869"/>
        <v>6674.4783050276574</v>
      </c>
      <c r="N1367" s="31">
        <f t="shared" si="870"/>
        <v>0.81674967021875389</v>
      </c>
      <c r="O1367" s="32">
        <f t="shared" si="871"/>
        <v>4.900498021312524</v>
      </c>
      <c r="P1367" s="33">
        <f t="shared" si="872"/>
        <v>0.61338207173689274</v>
      </c>
      <c r="Q1367" s="31">
        <f t="shared" si="873"/>
        <v>4.6338840412083657</v>
      </c>
      <c r="R1367" s="31">
        <f t="shared" si="874"/>
        <v>0.15272983072959218</v>
      </c>
      <c r="S1367" s="31">
        <f t="shared" si="875"/>
        <v>0.26661398010415815</v>
      </c>
      <c r="T1367" s="31">
        <f t="shared" si="876"/>
        <v>3.8029153882240666E-2</v>
      </c>
      <c r="U1367" s="31">
        <f t="shared" si="877"/>
        <v>1.2608613870028216E-2</v>
      </c>
      <c r="V1367" s="47">
        <f t="shared" si="890"/>
        <v>6.074269059918744E-4</v>
      </c>
      <c r="W1367" s="31">
        <f t="shared" si="878"/>
        <v>0.24899624192978512</v>
      </c>
      <c r="X1367" s="34">
        <f>(S1367*H1367*'Propiedades físicas'!$F$5*60*24*365)/(1000000)</f>
        <v>56202.60410050417</v>
      </c>
      <c r="Y1367" s="34">
        <f>(U1367*H1367*'Propiedades físicas'!$F$7*60*24*365)/(1000000)</f>
        <v>831.21291422531192</v>
      </c>
      <c r="Z1367" s="31">
        <f t="shared" si="891"/>
        <v>835.42638170564794</v>
      </c>
      <c r="AA1367" s="31">
        <f t="shared" si="892"/>
        <v>6311.3500641257942</v>
      </c>
      <c r="AB1367" s="31">
        <f t="shared" si="892"/>
        <v>208.01802945370454</v>
      </c>
      <c r="AC1367" s="31">
        <f t="shared" si="892"/>
        <v>363.12824090186342</v>
      </c>
      <c r="AD1367" s="31">
        <f t="shared" si="892"/>
        <v>51.795707587611787</v>
      </c>
      <c r="AE1367" s="31">
        <f t="shared" si="893"/>
        <v>17.172932090978431</v>
      </c>
      <c r="AF1367" s="31">
        <f t="shared" si="894"/>
        <v>7786.8913558656004</v>
      </c>
      <c r="AG1367" s="31">
        <f t="shared" si="895"/>
        <v>0.10728625115288781</v>
      </c>
      <c r="AH1367" s="31">
        <f t="shared" si="896"/>
        <v>0.81050958279669194</v>
      </c>
      <c r="AI1367" s="31">
        <f t="shared" si="896"/>
        <v>2.6713873347804146E-2</v>
      </c>
      <c r="AJ1367" s="31">
        <f t="shared" si="896"/>
        <v>4.6633274346165272E-2</v>
      </c>
      <c r="AK1367" s="31">
        <f t="shared" si="896"/>
        <v>6.65165407099148E-3</v>
      </c>
      <c r="AL1367" s="31">
        <f t="shared" si="897"/>
        <v>2.2053642854593888E-3</v>
      </c>
      <c r="AM1367" s="31">
        <f t="shared" si="898"/>
        <v>1</v>
      </c>
      <c r="AN1367" s="31">
        <f>(Z1367*'Propiedades físicas'!$F$4)/1000</f>
        <v>734.65725154431266</v>
      </c>
      <c r="AO1367" s="31">
        <f>(AA1367*'Propiedades físicas'!$F$6)/1000</f>
        <v>202.21565605459045</v>
      </c>
      <c r="AP1367" s="31">
        <f>(AB1367*'Propiedades físicas'!$F$9)/1000</f>
        <v>128.336723271463</v>
      </c>
      <c r="AQ1367" s="31">
        <f>(AC1367*'Propiedades físicas'!$F$5)/1000</f>
        <v>106.93037309837173</v>
      </c>
      <c r="AR1367" s="31">
        <f>(AD1367*'Propiedades físicas'!$F$8)/1000</f>
        <v>18.362614253960125</v>
      </c>
      <c r="AS1367" s="31">
        <f>(AE1367*'Propiedades físicas'!$F$7)/1000</f>
        <v>1.5814553162582037</v>
      </c>
      <c r="AT1367" s="31">
        <f t="shared" si="899"/>
        <v>1192.0840735389561</v>
      </c>
      <c r="AU1367" s="31">
        <f t="shared" si="900"/>
        <v>0.61627973047515494</v>
      </c>
      <c r="AV1367" s="31">
        <f t="shared" si="903"/>
        <v>0.16963204235609836</v>
      </c>
      <c r="AW1367" s="31">
        <f t="shared" si="903"/>
        <v>0.10765744306143445</v>
      </c>
      <c r="AX1367" s="31">
        <f t="shared" si="903"/>
        <v>8.9700362140504142E-2</v>
      </c>
      <c r="AY1367" s="31">
        <f t="shared" si="903"/>
        <v>1.5403791277444706E-2</v>
      </c>
      <c r="AZ1367" s="31">
        <f t="shared" si="904"/>
        <v>1.3266306893634742E-3</v>
      </c>
      <c r="BA1367" s="31">
        <f t="shared" si="901"/>
        <v>1</v>
      </c>
      <c r="BB1367" s="34">
        <f>AU1367*'Propiedades físicas'!$C$4+'Diseño reactor'!AV1367*'Propiedades físicas'!$C$5+'Diseño reactor'!AW1367*'Propiedades físicas'!$C$8+'Diseño reactor'!AX1367*'Propiedades físicas'!$C$9+'Diseño reactor'!AY1367*'Propiedades físicas'!$C$7+'Diseño reactor'!AZ1367*'Propiedades físicas'!$C$6</f>
        <v>875.64926088613311</v>
      </c>
      <c r="BC1367" s="45">
        <f>AU1367*'Propiedades físicas'!$L$4+'Diseño reactor'!AV1367*'Propiedades físicas'!$L$5+'Diseño reactor'!AW1367*'Propiedades físicas'!$L$8+AX1367*'Propiedades físicas'!$L$9+'Diseño reactor'!AY1367*'Propiedades físicas'!$L$7+'Diseño reactor'!AZ1367*'Propiedades físicas'!$L$6</f>
        <v>2.065359067335816</v>
      </c>
      <c r="BD1367" s="29">
        <f t="shared" si="880"/>
        <v>2.2489821308090447</v>
      </c>
      <c r="BE1367" s="58">
        <f t="shared" si="881"/>
        <v>42.111933896030877</v>
      </c>
      <c r="BF1367" s="30">
        <f>AU1367*'Propiedades físicas'!$I$4+'Diseño reactor'!AV1367*'Propiedades físicas'!$I$5+'Diseño reactor'!AW1367*'Propiedades físicas'!$I$8+'Diseño reactor'!AX1367*'Propiedades físicas'!$I$9+'Diseño reactor'!AY1367*'Propiedades físicas'!$I$7+'Diseño reactor'!AZ1367*'Propiedades físicas'!$I$6</f>
        <v>1.9849445293304416E-2</v>
      </c>
      <c r="BG1367" s="24">
        <f>AU1367*'Propiedades físicas'!$O$4+'Diseño reactor'!AV1367*'Propiedades físicas'!$O$5+'Diseño reactor'!AW1367*'Propiedades físicas'!$O$8+'Diseño reactor'!AX1367*'Propiedades físicas'!$O$9+'Diseño reactor'!AY1367*'Propiedades físicas'!$O$7+'Diseño reactor'!AZ1367*'Propiedades físicas'!$O$6</f>
        <v>0.15197640669438539</v>
      </c>
      <c r="BH1367" s="54">
        <f t="shared" si="882"/>
        <v>41418.656766548556</v>
      </c>
      <c r="BI1367" s="34">
        <f t="shared" si="902"/>
        <v>269.75392240029237</v>
      </c>
      <c r="BJ1367" s="27">
        <f t="shared" si="883"/>
        <v>4795.6220953795037</v>
      </c>
      <c r="BK1367" s="34">
        <f t="shared" si="884"/>
        <v>560.63185686152008</v>
      </c>
      <c r="BL1367" s="27">
        <f t="shared" si="885"/>
        <v>105.39275733191847</v>
      </c>
      <c r="BM1367" s="34">
        <f t="shared" si="886"/>
        <v>1.1054421768707483</v>
      </c>
      <c r="BN1367" s="45">
        <f t="shared" si="887"/>
        <v>1395.430692782855</v>
      </c>
      <c r="BO1367" s="45">
        <f t="shared" si="888"/>
        <v>99.018651871715434</v>
      </c>
      <c r="BP1367" s="66">
        <f t="shared" si="889"/>
        <v>6.689762160950516</v>
      </c>
    </row>
    <row r="1368" spans="8:68">
      <c r="H1368" s="68">
        <v>1363</v>
      </c>
      <c r="I1368" s="31">
        <f>('Propiedades físicas'!$C$10*'Diseño reactor'!H1368)/1000</f>
        <v>1192.9593188205558</v>
      </c>
      <c r="J1368" s="31">
        <f t="shared" si="867"/>
        <v>0.38224270753074291</v>
      </c>
      <c r="K1368" s="31">
        <f>(I1368*1000)/'Propiedades físicas'!$F$10</f>
        <v>7792.6086035571307</v>
      </c>
      <c r="L1368" s="31">
        <f t="shared" si="868"/>
        <v>1113.2298005081614</v>
      </c>
      <c r="M1368" s="31">
        <f t="shared" si="869"/>
        <v>6679.3788030489686</v>
      </c>
      <c r="N1368" s="31">
        <f t="shared" si="870"/>
        <v>0.81674967021875378</v>
      </c>
      <c r="O1368" s="32">
        <f t="shared" si="871"/>
        <v>4.9004980213125231</v>
      </c>
      <c r="P1368" s="33">
        <f t="shared" si="872"/>
        <v>0.61349414637878141</v>
      </c>
      <c r="Q1368" s="31">
        <f t="shared" si="873"/>
        <v>4.6340727469052307</v>
      </c>
      <c r="R1368" s="31">
        <f t="shared" si="874"/>
        <v>0.15267355303807836</v>
      </c>
      <c r="S1368" s="31">
        <f t="shared" si="875"/>
        <v>0.26642527440729141</v>
      </c>
      <c r="T1368" s="31">
        <f t="shared" si="876"/>
        <v>3.7994191036469047E-2</v>
      </c>
      <c r="U1368" s="31">
        <f t="shared" si="877"/>
        <v>1.2587779765424986E-2</v>
      </c>
      <c r="V1368" s="47">
        <f t="shared" si="890"/>
        <v>6.0753789253044377E-4</v>
      </c>
      <c r="W1368" s="31">
        <f t="shared" si="878"/>
        <v>0.24885902162107212</v>
      </c>
      <c r="X1368" s="34">
        <f>(S1368*H1368*'Propiedades físicas'!$F$5*60*24*365)/(1000000)</f>
        <v>56204.060226793918</v>
      </c>
      <c r="Y1368" s="34">
        <f>(U1368*H1368*'Propiedades físicas'!$F$7*60*24*365)/(1000000)</f>
        <v>830.4487223893999</v>
      </c>
      <c r="Z1368" s="31">
        <f t="shared" si="891"/>
        <v>836.19252151427906</v>
      </c>
      <c r="AA1368" s="31">
        <f t="shared" si="892"/>
        <v>6316.2411540318299</v>
      </c>
      <c r="AB1368" s="31">
        <f t="shared" si="892"/>
        <v>208.0940527909008</v>
      </c>
      <c r="AC1368" s="31">
        <f t="shared" si="892"/>
        <v>363.13764901713819</v>
      </c>
      <c r="AD1368" s="31">
        <f t="shared" si="892"/>
        <v>51.786082382707313</v>
      </c>
      <c r="AE1368" s="31">
        <f t="shared" si="893"/>
        <v>17.157143820274257</v>
      </c>
      <c r="AF1368" s="31">
        <f t="shared" si="894"/>
        <v>7792.6086035571298</v>
      </c>
      <c r="AG1368" s="31">
        <f t="shared" si="895"/>
        <v>0.10730585405413255</v>
      </c>
      <c r="AH1368" s="31">
        <f t="shared" si="896"/>
        <v>0.81054258918491362</v>
      </c>
      <c r="AI1368" s="31">
        <f t="shared" si="896"/>
        <v>2.6704029854124987E-2</v>
      </c>
      <c r="AJ1368" s="31">
        <f t="shared" si="896"/>
        <v>4.6600267957943503E-2</v>
      </c>
      <c r="AK1368" s="31">
        <f t="shared" si="896"/>
        <v>6.6455387428374464E-3</v>
      </c>
      <c r="AL1368" s="31">
        <f t="shared" si="897"/>
        <v>2.2017202060478761E-3</v>
      </c>
      <c r="AM1368" s="31">
        <f t="shared" si="898"/>
        <v>1</v>
      </c>
      <c r="AN1368" s="31">
        <f>(Z1368*'Propiedades físicas'!$F$4)/1000</f>
        <v>735.33097956922677</v>
      </c>
      <c r="AO1368" s="31">
        <f>(AA1368*'Propiedades físicas'!$F$6)/1000</f>
        <v>202.37236657517983</v>
      </c>
      <c r="AP1368" s="31">
        <f>(AB1368*'Propiedades físicas'!$F$9)/1000</f>
        <v>128.38362586934622</v>
      </c>
      <c r="AQ1368" s="31">
        <f>(AC1368*'Propiedades físicas'!$F$5)/1000</f>
        <v>106.93314350607669</v>
      </c>
      <c r="AR1368" s="31">
        <f>(AD1368*'Propiedades físicas'!$F$8)/1000</f>
        <v>18.35920192631739</v>
      </c>
      <c r="AS1368" s="31">
        <f>(AE1368*'Propiedades físicas'!$F$7)/1000</f>
        <v>1.5800013744090564</v>
      </c>
      <c r="AT1368" s="31">
        <f t="shared" si="899"/>
        <v>1192.9593188205558</v>
      </c>
      <c r="AU1368" s="31">
        <f t="shared" si="900"/>
        <v>0.6163923345652953</v>
      </c>
      <c r="AV1368" s="31">
        <f t="shared" si="903"/>
        <v>0.16963895028311568</v>
      </c>
      <c r="AW1368" s="31">
        <f t="shared" si="903"/>
        <v>0.10761777358533514</v>
      </c>
      <c r="AX1368" s="31">
        <f t="shared" si="903"/>
        <v>8.9636873461702266E-2</v>
      </c>
      <c r="AY1368" s="31">
        <f t="shared" si="903"/>
        <v>1.5389629500919275E-2</v>
      </c>
      <c r="AZ1368" s="31">
        <f t="shared" si="904"/>
        <v>1.3244386036324841E-3</v>
      </c>
      <c r="BA1368" s="31">
        <f t="shared" si="901"/>
        <v>1.0000000000000002</v>
      </c>
      <c r="BB1368" s="34">
        <f>AU1368*'Propiedades físicas'!$C$4+'Diseño reactor'!AV1368*'Propiedades físicas'!$C$5+'Diseño reactor'!AW1368*'Propiedades físicas'!$C$8+'Diseño reactor'!AX1368*'Propiedades físicas'!$C$9+'Diseño reactor'!AY1368*'Propiedades físicas'!$C$7+'Diseño reactor'!AZ1368*'Propiedades físicas'!$C$6</f>
        <v>875.64859565898587</v>
      </c>
      <c r="BC1368" s="45">
        <f>AU1368*'Propiedades físicas'!$L$4+'Diseño reactor'!AV1368*'Propiedades físicas'!$L$5+'Diseño reactor'!AW1368*'Propiedades físicas'!$L$8+AX1368*'Propiedades físicas'!$L$9+'Diseño reactor'!AY1368*'Propiedades físicas'!$L$7+'Diseño reactor'!AZ1368*'Propiedades físicas'!$L$6</f>
        <v>2.0654424386077301</v>
      </c>
      <c r="BD1368" s="29">
        <f t="shared" si="880"/>
        <v>2.2476537082252706</v>
      </c>
      <c r="BE1368" s="58">
        <f t="shared" si="881"/>
        <v>42.110479346996577</v>
      </c>
      <c r="BF1368" s="30">
        <f>AU1368*'Propiedades físicas'!$I$4+'Diseño reactor'!AV1368*'Propiedades físicas'!$I$5+'Diseño reactor'!AW1368*'Propiedades físicas'!$I$8+'Diseño reactor'!AX1368*'Propiedades físicas'!$I$9+'Diseño reactor'!AY1368*'Propiedades físicas'!$I$7+'Diseño reactor'!AZ1368*'Propiedades físicas'!$I$6</f>
        <v>1.9849751410459915E-2</v>
      </c>
      <c r="BG1368" s="24">
        <f>AU1368*'Propiedades físicas'!$O$4+'Diseño reactor'!AV1368*'Propiedades físicas'!$O$5+'Diseño reactor'!AW1368*'Propiedades físicas'!$O$8+'Diseño reactor'!AX1368*'Propiedades físicas'!$O$9+'Diseño reactor'!AY1368*'Propiedades físicas'!$O$7+'Diseño reactor'!AZ1368*'Propiedades físicas'!$O$6</f>
        <v>0.15198024803220725</v>
      </c>
      <c r="BH1368" s="54">
        <f t="shared" si="882"/>
        <v>41417.986554841817</v>
      </c>
      <c r="BI1368" s="34">
        <f t="shared" si="902"/>
        <v>269.76215323907917</v>
      </c>
      <c r="BJ1368" s="27">
        <f t="shared" si="883"/>
        <v>4795.6191362845848</v>
      </c>
      <c r="BK1368" s="34">
        <f t="shared" si="884"/>
        <v>560.64568138502364</v>
      </c>
      <c r="BL1368" s="27">
        <f t="shared" si="885"/>
        <v>105.39324588017172</v>
      </c>
      <c r="BM1368" s="34">
        <f t="shared" si="886"/>
        <v>1.1054421768707483</v>
      </c>
      <c r="BN1368" s="45">
        <f t="shared" si="887"/>
        <v>1396.5983102524738</v>
      </c>
      <c r="BO1368" s="45">
        <f t="shared" si="888"/>
        <v>99.035516743393131</v>
      </c>
      <c r="BP1368" s="66">
        <f t="shared" si="889"/>
        <v>6.6897570787656768</v>
      </c>
    </row>
    <row r="1369" spans="8:68">
      <c r="H1369" s="68">
        <v>1364</v>
      </c>
      <c r="I1369" s="31">
        <f>('Propiedades físicas'!$C$10*'Diseño reactor'!H1369)/1000</f>
        <v>1193.8345641021558</v>
      </c>
      <c r="J1369" s="31">
        <f t="shared" si="867"/>
        <v>0.38196247094164409</v>
      </c>
      <c r="K1369" s="31">
        <f>(I1369*1000)/'Propiedades físicas'!$F$10</f>
        <v>7798.3258512486627</v>
      </c>
      <c r="L1369" s="31">
        <f t="shared" si="868"/>
        <v>1114.0465501783804</v>
      </c>
      <c r="M1369" s="31">
        <f t="shared" si="869"/>
        <v>6684.2793010702817</v>
      </c>
      <c r="N1369" s="31">
        <f t="shared" si="870"/>
        <v>0.81674967021875389</v>
      </c>
      <c r="O1369" s="32">
        <f t="shared" si="871"/>
        <v>4.9004980213125231</v>
      </c>
      <c r="P1369" s="33">
        <f t="shared" si="872"/>
        <v>0.61360609756140594</v>
      </c>
      <c r="Q1369" s="31">
        <f t="shared" si="873"/>
        <v>4.6342611910953435</v>
      </c>
      <c r="R1369" s="31">
        <f t="shared" si="874"/>
        <v>0.15261730663395498</v>
      </c>
      <c r="S1369" s="31">
        <f t="shared" si="875"/>
        <v>0.26623683021717875</v>
      </c>
      <c r="T1369" s="31">
        <f t="shared" si="876"/>
        <v>3.7959274486954901E-2</v>
      </c>
      <c r="U1369" s="31">
        <f t="shared" si="877"/>
        <v>1.2566991536437994E-2</v>
      </c>
      <c r="V1369" s="47">
        <f t="shared" si="890"/>
        <v>6.0764875680838258E-4</v>
      </c>
      <c r="W1369" s="31">
        <f t="shared" si="878"/>
        <v>0.24872195247160489</v>
      </c>
      <c r="X1369" s="34">
        <f>(S1369*H1369*'Propiedades físicas'!$F$5*60*24*365)/(1000000)</f>
        <v>56205.513146769183</v>
      </c>
      <c r="Y1369" s="34">
        <f>(U1369*H1369*'Propiedades físicas'!$F$7*60*24*365)/(1000000)</f>
        <v>829.68554246259396</v>
      </c>
      <c r="Z1369" s="31">
        <f t="shared" si="891"/>
        <v>836.95871707375773</v>
      </c>
      <c r="AA1369" s="31">
        <f t="shared" si="892"/>
        <v>6321.1322646540484</v>
      </c>
      <c r="AB1369" s="31">
        <f t="shared" si="892"/>
        <v>208.1700062487146</v>
      </c>
      <c r="AC1369" s="31">
        <f t="shared" si="892"/>
        <v>363.1470364162318</v>
      </c>
      <c r="AD1369" s="31">
        <f t="shared" si="892"/>
        <v>51.776450400206485</v>
      </c>
      <c r="AE1369" s="31">
        <f t="shared" si="893"/>
        <v>17.141376455701423</v>
      </c>
      <c r="AF1369" s="31">
        <f t="shared" si="894"/>
        <v>7798.3258512486591</v>
      </c>
      <c r="AG1369" s="31">
        <f t="shared" si="895"/>
        <v>0.10732543536119933</v>
      </c>
      <c r="AH1369" s="31">
        <f t="shared" si="896"/>
        <v>0.81057554983316271</v>
      </c>
      <c r="AI1369" s="31">
        <f t="shared" si="896"/>
        <v>2.6694191832902527E-2</v>
      </c>
      <c r="AJ1369" s="31">
        <f t="shared" si="896"/>
        <v>4.6567307309694571E-2</v>
      </c>
      <c r="AK1369" s="31">
        <f t="shared" si="896"/>
        <v>6.6394315123310859E-3</v>
      </c>
      <c r="AL1369" s="31">
        <f t="shared" si="897"/>
        <v>2.1980841507099583E-3</v>
      </c>
      <c r="AM1369" s="31">
        <f t="shared" si="898"/>
        <v>1.0000000000000002</v>
      </c>
      <c r="AN1369" s="31">
        <f>(Z1369*'Propiedades físicas'!$F$4)/1000</f>
        <v>736.00475662032102</v>
      </c>
      <c r="AO1369" s="31">
        <f>(AA1369*'Propiedades físicas'!$F$6)/1000</f>
        <v>202.5290777595157</v>
      </c>
      <c r="AP1369" s="31">
        <f>(AB1369*'Propiedades físicas'!$F$9)/1000</f>
        <v>128.43048535514444</v>
      </c>
      <c r="AQ1369" s="31">
        <f>(AC1369*'Propiedades físicas'!$F$5)/1000</f>
        <v>106.93590781348779</v>
      </c>
      <c r="AR1369" s="31">
        <f>(AD1369*'Propiedades físicas'!$F$8)/1000</f>
        <v>18.355787195881195</v>
      </c>
      <c r="AS1369" s="31">
        <f>(AE1369*'Propiedades físicas'!$F$7)/1000</f>
        <v>1.5785493578055441</v>
      </c>
      <c r="AT1369" s="31">
        <f t="shared" si="899"/>
        <v>1193.8345641021556</v>
      </c>
      <c r="AU1369" s="31">
        <f t="shared" si="900"/>
        <v>0.61650481461294127</v>
      </c>
      <c r="AV1369" s="31">
        <f t="shared" si="903"/>
        <v>0.1696458486371864</v>
      </c>
      <c r="AW1369" s="31">
        <f t="shared" si="903"/>
        <v>0.10757812616334564</v>
      </c>
      <c r="AX1369" s="31">
        <f t="shared" si="903"/>
        <v>8.9573472764972947E-2</v>
      </c>
      <c r="AY1369" s="31">
        <f t="shared" si="903"/>
        <v>1.5375486476793366E-2</v>
      </c>
      <c r="AZ1369" s="31">
        <f t="shared" si="904"/>
        <v>1.3222513447604192E-3</v>
      </c>
      <c r="BA1369" s="31">
        <f t="shared" si="901"/>
        <v>0.99999999999999989</v>
      </c>
      <c r="BB1369" s="34">
        <f>AU1369*'Propiedades físicas'!$C$4+'Diseño reactor'!AV1369*'Propiedades físicas'!$C$5+'Diseño reactor'!AW1369*'Propiedades físicas'!$C$8+'Diseño reactor'!AX1369*'Propiedades físicas'!$C$9+'Diseño reactor'!AY1369*'Propiedades físicas'!$C$7+'Diseño reactor'!AZ1369*'Propiedades físicas'!$C$6</f>
        <v>875.64793180589254</v>
      </c>
      <c r="BC1369" s="45">
        <f>AU1369*'Propiedades físicas'!$L$4+'Diseño reactor'!AV1369*'Propiedades físicas'!$L$5+'Diseño reactor'!AW1369*'Propiedades físicas'!$L$8+AX1369*'Propiedades físicas'!$L$9+'Diseño reactor'!AY1369*'Propiedades físicas'!$L$7+'Diseño reactor'!AZ1369*'Propiedades físicas'!$L$6</f>
        <v>2.06552571362504</v>
      </c>
      <c r="BD1369" s="29">
        <f t="shared" si="880"/>
        <v>2.2463268573464075</v>
      </c>
      <c r="BE1369" s="58">
        <f t="shared" si="881"/>
        <v>42.109026562715428</v>
      </c>
      <c r="BF1369" s="30">
        <f>AU1369*'Propiedades físicas'!$I$4+'Diseño reactor'!AV1369*'Propiedades físicas'!$I$5+'Diseño reactor'!AW1369*'Propiedades físicas'!$I$8+'Diseño reactor'!AX1369*'Propiedades físicas'!$I$9+'Diseño reactor'!AY1369*'Propiedades físicas'!$I$7+'Diseño reactor'!AZ1369*'Propiedades físicas'!$I$6</f>
        <v>1.985005689206985E-2</v>
      </c>
      <c r="BG1369" s="24">
        <f>AU1369*'Propiedades físicas'!$O$4+'Diseño reactor'!AV1369*'Propiedades físicas'!$O$5+'Diseño reactor'!AW1369*'Propiedades físicas'!$O$8+'Diseño reactor'!AX1369*'Propiedades físicas'!$O$9+'Diseño reactor'!AY1369*'Propiedades físicas'!$O$7+'Diseño reactor'!AZ1369*'Propiedades físicas'!$O$6</f>
        <v>0.15198408532843652</v>
      </c>
      <c r="BH1369" s="54">
        <f t="shared" si="882"/>
        <v>41417.317754869189</v>
      </c>
      <c r="BI1369" s="34">
        <f t="shared" si="902"/>
        <v>269.77036996266929</v>
      </c>
      <c r="BJ1369" s="27">
        <f t="shared" si="883"/>
        <v>4795.616200200142</v>
      </c>
      <c r="BK1369" s="34">
        <f t="shared" si="884"/>
        <v>560.65949367203916</v>
      </c>
      <c r="BL1369" s="27">
        <f t="shared" si="885"/>
        <v>105.39373397645879</v>
      </c>
      <c r="BM1369" s="34">
        <f t="shared" si="886"/>
        <v>1.1054421768707483</v>
      </c>
      <c r="BN1369" s="45">
        <f t="shared" si="887"/>
        <v>1397.7659895709494</v>
      </c>
      <c r="BO1369" s="45">
        <f t="shared" si="888"/>
        <v>99.052363041952447</v>
      </c>
      <c r="BP1369" s="66">
        <f t="shared" si="889"/>
        <v>6.6897520070782983</v>
      </c>
    </row>
    <row r="1370" spans="8:68">
      <c r="H1370" s="68">
        <v>1365</v>
      </c>
      <c r="I1370" s="31">
        <f>('Propiedades físicas'!$C$10*'Diseño reactor'!H1370)/1000</f>
        <v>1194.7098093837556</v>
      </c>
      <c r="J1370" s="31">
        <f t="shared" si="867"/>
        <v>0.38168264495560628</v>
      </c>
      <c r="K1370" s="31">
        <f>(I1370*1000)/'Propiedades físicas'!$F$10</f>
        <v>7804.043098940193</v>
      </c>
      <c r="L1370" s="31">
        <f t="shared" si="868"/>
        <v>1114.8632998485989</v>
      </c>
      <c r="M1370" s="31">
        <f t="shared" si="869"/>
        <v>6689.1797990915938</v>
      </c>
      <c r="N1370" s="31">
        <f t="shared" si="870"/>
        <v>0.81674967021875378</v>
      </c>
      <c r="O1370" s="32">
        <f t="shared" si="871"/>
        <v>4.9004980213125231</v>
      </c>
      <c r="P1370" s="33">
        <f t="shared" si="872"/>
        <v>0.61371792548865456</v>
      </c>
      <c r="Q1370" s="31">
        <f t="shared" si="873"/>
        <v>4.6344493743116928</v>
      </c>
      <c r="R1370" s="31">
        <f t="shared" si="874"/>
        <v>0.15256109151623565</v>
      </c>
      <c r="S1370" s="31">
        <f t="shared" si="875"/>
        <v>0.26604864700082992</v>
      </c>
      <c r="T1370" s="31">
        <f t="shared" si="876"/>
        <v>3.7924404156996543E-2</v>
      </c>
      <c r="U1370" s="31">
        <f t="shared" si="877"/>
        <v>1.2546249056867053E-2</v>
      </c>
      <c r="V1370" s="47">
        <f t="shared" si="890"/>
        <v>6.0775949902759966E-4</v>
      </c>
      <c r="W1370" s="31">
        <f t="shared" si="878"/>
        <v>0.24858503423174977</v>
      </c>
      <c r="X1370" s="34">
        <f>(S1370*H1370*'Propiedades físicas'!$F$5*60*24*365)/(1000000)</f>
        <v>56206.962869250317</v>
      </c>
      <c r="Y1370" s="34">
        <f>(U1370*H1370*'Propiedades físicas'!$F$7*60*24*365)/(1000000)</f>
        <v>828.9233727684051</v>
      </c>
      <c r="Z1370" s="31">
        <f t="shared" si="891"/>
        <v>837.7249682920135</v>
      </c>
      <c r="AA1370" s="31">
        <f t="shared" si="892"/>
        <v>6326.0233959354609</v>
      </c>
      <c r="AB1370" s="31">
        <f t="shared" si="892"/>
        <v>208.24588991966166</v>
      </c>
      <c r="AC1370" s="31">
        <f t="shared" si="892"/>
        <v>363.15640315613285</v>
      </c>
      <c r="AD1370" s="31">
        <f t="shared" si="892"/>
        <v>51.766811674300278</v>
      </c>
      <c r="AE1370" s="31">
        <f t="shared" si="893"/>
        <v>17.125629962623528</v>
      </c>
      <c r="AF1370" s="31">
        <f t="shared" si="894"/>
        <v>7804.0430989401939</v>
      </c>
      <c r="AG1370" s="31">
        <f t="shared" si="895"/>
        <v>0.10734499510975001</v>
      </c>
      <c r="AH1370" s="31">
        <f t="shared" si="896"/>
        <v>0.81060846483466353</v>
      </c>
      <c r="AI1370" s="31">
        <f t="shared" si="896"/>
        <v>2.6684359283964221E-2</v>
      </c>
      <c r="AJ1370" s="31">
        <f t="shared" si="896"/>
        <v>4.6534392308193465E-2</v>
      </c>
      <c r="AK1370" s="31">
        <f t="shared" si="896"/>
        <v>6.6333323660565536E-3</v>
      </c>
      <c r="AL1370" s="31">
        <f t="shared" si="897"/>
        <v>2.1944560973720436E-3</v>
      </c>
      <c r="AM1370" s="31">
        <f t="shared" si="898"/>
        <v>0.99999999999999978</v>
      </c>
      <c r="AN1370" s="31">
        <f>(Z1370*'Propiedades físicas'!$F$4)/1000</f>
        <v>736.67858261663082</v>
      </c>
      <c r="AO1370" s="31">
        <f>(AA1370*'Propiedades físicas'!$F$6)/1000</f>
        <v>202.68578960577216</v>
      </c>
      <c r="AP1370" s="31">
        <f>(AB1370*'Propiedades físicas'!$F$9)/1000</f>
        <v>128.47730178593525</v>
      </c>
      <c r="AQ1370" s="31">
        <f>(AC1370*'Propiedades físicas'!$F$5)/1000</f>
        <v>106.93866603738645</v>
      </c>
      <c r="AR1370" s="31">
        <f>(AD1370*'Propiedades físicas'!$F$8)/1000</f>
        <v>18.352370074772928</v>
      </c>
      <c r="AS1370" s="31">
        <f>(AE1370*'Propiedades físicas'!$F$7)/1000</f>
        <v>1.5770992632580008</v>
      </c>
      <c r="AT1370" s="31">
        <f t="shared" si="899"/>
        <v>1194.7098093837558</v>
      </c>
      <c r="AU1370" s="31">
        <f t="shared" si="900"/>
        <v>0.61661717082294454</v>
      </c>
      <c r="AV1370" s="31">
        <f t="shared" si="903"/>
        <v>0.16965273743782155</v>
      </c>
      <c r="AW1370" s="31">
        <f t="shared" si="903"/>
        <v>0.10753850079477061</v>
      </c>
      <c r="AX1370" s="31">
        <f t="shared" si="903"/>
        <v>8.9510159870995434E-2</v>
      </c>
      <c r="AY1370" s="31">
        <f t="shared" si="903"/>
        <v>1.5361362173998788E-2</v>
      </c>
      <c r="AZ1370" s="31">
        <f t="shared" si="904"/>
        <v>1.3200688994689728E-3</v>
      </c>
      <c r="BA1370" s="31">
        <f t="shared" si="901"/>
        <v>0.99999999999999978</v>
      </c>
      <c r="BB1370" s="34">
        <f>AU1370*'Propiedades físicas'!$C$4+'Diseño reactor'!AV1370*'Propiedades físicas'!$C$5+'Diseño reactor'!AW1370*'Propiedades físicas'!$C$8+'Diseño reactor'!AX1370*'Propiedades físicas'!$C$9+'Diseño reactor'!AY1370*'Propiedades físicas'!$C$7+'Diseño reactor'!AZ1370*'Propiedades físicas'!$C$6</f>
        <v>875.64726932327187</v>
      </c>
      <c r="BC1370" s="45">
        <f>AU1370*'Propiedades físicas'!$L$4+'Diseño reactor'!AV1370*'Propiedades físicas'!$L$5+'Diseño reactor'!AW1370*'Propiedades físicas'!$L$8+AX1370*'Propiedades físicas'!$L$9+'Diseño reactor'!AY1370*'Propiedades físicas'!$L$7+'Diseño reactor'!AZ1370*'Propiedades físicas'!$L$6</f>
        <v>2.0656088925522593</v>
      </c>
      <c r="BD1370" s="29">
        <f t="shared" si="880"/>
        <v>2.2450015753816968</v>
      </c>
      <c r="BE1370" s="58">
        <f t="shared" si="881"/>
        <v>42.107575539957544</v>
      </c>
      <c r="BF1370" s="30">
        <f>AU1370*'Propiedades físicas'!$I$4+'Diseño reactor'!AV1370*'Propiedades físicas'!$I$5+'Diseño reactor'!AW1370*'Propiedades físicas'!$I$8+'Diseño reactor'!AX1370*'Propiedades físicas'!$I$9+'Diseño reactor'!AY1370*'Propiedades físicas'!$I$7+'Diseño reactor'!AZ1370*'Propiedades físicas'!$I$6</f>
        <v>1.9850361739752326E-2</v>
      </c>
      <c r="BG1370" s="24">
        <f>AU1370*'Propiedades físicas'!$O$4+'Diseño reactor'!AV1370*'Propiedades físicas'!$O$5+'Diseño reactor'!AW1370*'Propiedades físicas'!$O$8+'Diseño reactor'!AX1370*'Propiedades físicas'!$O$9+'Diseño reactor'!AY1370*'Propiedades físicas'!$O$7+'Diseño reactor'!AZ1370*'Propiedades físicas'!$O$6</f>
        <v>0.15198791858914379</v>
      </c>
      <c r="BH1370" s="54">
        <f t="shared" si="882"/>
        <v>41416.65036295577</v>
      </c>
      <c r="BI1370" s="34">
        <f t="shared" si="902"/>
        <v>269.77857260386429</v>
      </c>
      <c r="BJ1370" s="27">
        <f t="shared" si="883"/>
        <v>4795.6132870498095</v>
      </c>
      <c r="BK1370" s="34">
        <f t="shared" si="884"/>
        <v>560.67329373626353</v>
      </c>
      <c r="BL1370" s="27">
        <f t="shared" si="885"/>
        <v>105.39422162131677</v>
      </c>
      <c r="BM1370" s="34">
        <f t="shared" si="886"/>
        <v>1.1054421768707483</v>
      </c>
      <c r="BN1370" s="45">
        <f t="shared" si="887"/>
        <v>1398.9337306321966</v>
      </c>
      <c r="BO1370" s="45">
        <f t="shared" si="888"/>
        <v>99.069190798056169</v>
      </c>
      <c r="BP1370" s="66">
        <f t="shared" si="889"/>
        <v>6.689746945861021</v>
      </c>
    </row>
    <row r="1371" spans="8:68">
      <c r="H1371" s="68">
        <v>1366</v>
      </c>
      <c r="I1371" s="31">
        <f>('Propiedades físicas'!$C$10*'Diseño reactor'!H1371)/1000</f>
        <v>1195.5850546653555</v>
      </c>
      <c r="J1371" s="31">
        <f t="shared" si="867"/>
        <v>0.38140322867086562</v>
      </c>
      <c r="K1371" s="31">
        <f>(I1371*1000)/'Propiedades físicas'!$F$10</f>
        <v>7809.760346631725</v>
      </c>
      <c r="L1371" s="31">
        <f t="shared" si="868"/>
        <v>1115.6800495188179</v>
      </c>
      <c r="M1371" s="31">
        <f t="shared" si="869"/>
        <v>6694.0802971129069</v>
      </c>
      <c r="N1371" s="31">
        <f t="shared" si="870"/>
        <v>0.816749670218754</v>
      </c>
      <c r="O1371" s="32">
        <f t="shared" si="871"/>
        <v>4.9004980213125231</v>
      </c>
      <c r="P1371" s="33">
        <f t="shared" si="872"/>
        <v>0.61382963036396698</v>
      </c>
      <c r="Q1371" s="31">
        <f t="shared" si="873"/>
        <v>4.6346372970858454</v>
      </c>
      <c r="R1371" s="31">
        <f t="shared" si="874"/>
        <v>0.15250490768382477</v>
      </c>
      <c r="S1371" s="31">
        <f t="shared" si="875"/>
        <v>0.26586072422667778</v>
      </c>
      <c r="T1371" s="31">
        <f t="shared" si="876"/>
        <v>3.7889579970033956E-2</v>
      </c>
      <c r="U1371" s="31">
        <f t="shared" si="877"/>
        <v>1.2525552200928368E-2</v>
      </c>
      <c r="V1371" s="47">
        <f t="shared" si="890"/>
        <v>6.0787011938955959E-4</v>
      </c>
      <c r="W1371" s="31">
        <f t="shared" si="878"/>
        <v>0.24844826665242242</v>
      </c>
      <c r="X1371" s="34">
        <f>(S1371*H1371*'Propiedades físicas'!$F$5*60*24*365)/(1000000)</f>
        <v>56208.409403028527</v>
      </c>
      <c r="Y1371" s="34">
        <f>(U1371*H1371*'Propiedades físicas'!$F$7*60*24*365)/(1000000)</f>
        <v>828.16221163344187</v>
      </c>
      <c r="Z1371" s="31">
        <f t="shared" si="891"/>
        <v>838.4912750771789</v>
      </c>
      <c r="AA1371" s="31">
        <f t="shared" si="892"/>
        <v>6330.914547819265</v>
      </c>
      <c r="AB1371" s="31">
        <f t="shared" si="892"/>
        <v>208.32170389610462</v>
      </c>
      <c r="AC1371" s="31">
        <f t="shared" si="892"/>
        <v>363.16574929364185</v>
      </c>
      <c r="AD1371" s="31">
        <f t="shared" si="892"/>
        <v>51.757166239066386</v>
      </c>
      <c r="AE1371" s="31">
        <f t="shared" si="893"/>
        <v>17.109904306468152</v>
      </c>
      <c r="AF1371" s="31">
        <f t="shared" si="894"/>
        <v>7809.760346631725</v>
      </c>
      <c r="AG1371" s="31">
        <f t="shared" si="895"/>
        <v>0.10736453333536825</v>
      </c>
      <c r="AH1371" s="31">
        <f t="shared" si="896"/>
        <v>0.81064133428239293</v>
      </c>
      <c r="AI1371" s="31">
        <f t="shared" si="896"/>
        <v>2.6674532207118466E-2</v>
      </c>
      <c r="AJ1371" s="31">
        <f t="shared" si="896"/>
        <v>4.6501522860464183E-2</v>
      </c>
      <c r="AK1371" s="31">
        <f t="shared" si="896"/>
        <v>6.6272412906227983E-3</v>
      </c>
      <c r="AL1371" s="31">
        <f t="shared" si="897"/>
        <v>2.1908360240333741E-3</v>
      </c>
      <c r="AM1371" s="31">
        <f t="shared" si="898"/>
        <v>0.99999999999999989</v>
      </c>
      <c r="AN1371" s="31">
        <f>(Z1371*'Propiedades físicas'!$F$4)/1000</f>
        <v>737.35245747736963</v>
      </c>
      <c r="AO1371" s="31">
        <f>(AA1371*'Propiedades físicas'!$F$6)/1000</f>
        <v>202.84250211212924</v>
      </c>
      <c r="AP1371" s="31">
        <f>(AB1371*'Propiedades físicas'!$F$9)/1000</f>
        <v>128.52407521870174</v>
      </c>
      <c r="AQ1371" s="31">
        <f>(AC1371*'Propiedades físicas'!$F$5)/1000</f>
        <v>106.94141819449872</v>
      </c>
      <c r="AR1371" s="31">
        <f>(AD1371*'Propiedades físicas'!$F$8)/1000</f>
        <v>18.348950575073811</v>
      </c>
      <c r="AS1371" s="31">
        <f>(AE1371*'Propiedades físicas'!$F$7)/1000</f>
        <v>1.5756510875826524</v>
      </c>
      <c r="AT1371" s="31">
        <f t="shared" si="899"/>
        <v>1195.5850546653558</v>
      </c>
      <c r="AU1371" s="31">
        <f t="shared" si="900"/>
        <v>0.61672940339970594</v>
      </c>
      <c r="AV1371" s="31">
        <f t="shared" si="903"/>
        <v>0.16965961670448018</v>
      </c>
      <c r="AW1371" s="31">
        <f t="shared" si="903"/>
        <v>0.10749889747883778</v>
      </c>
      <c r="AX1371" s="31">
        <f t="shared" si="903"/>
        <v>8.9446934600927772E-2</v>
      </c>
      <c r="AY1371" s="31">
        <f t="shared" si="903"/>
        <v>1.5347256561524752E-2</v>
      </c>
      <c r="AZ1371" s="31">
        <f t="shared" si="904"/>
        <v>1.3178912545236501E-3</v>
      </c>
      <c r="BA1371" s="31">
        <f t="shared" si="901"/>
        <v>1.0000000000000002</v>
      </c>
      <c r="BB1371" s="34">
        <f>AU1371*'Propiedades físicas'!$C$4+'Diseño reactor'!AV1371*'Propiedades físicas'!$C$5+'Diseño reactor'!AW1371*'Propiedades físicas'!$C$8+'Diseño reactor'!AX1371*'Propiedades físicas'!$C$9+'Diseño reactor'!AY1371*'Propiedades físicas'!$C$7+'Diseño reactor'!AZ1371*'Propiedades físicas'!$C$6</f>
        <v>875.64660820755353</v>
      </c>
      <c r="BC1371" s="45">
        <f>AU1371*'Propiedades físicas'!$L$4+'Diseño reactor'!AV1371*'Propiedades físicas'!$L$5+'Diseño reactor'!AW1371*'Propiedades físicas'!$L$8+AX1371*'Propiedades físicas'!$L$9+'Diseño reactor'!AY1371*'Propiedades físicas'!$L$7+'Diseño reactor'!AZ1371*'Propiedades físicas'!$L$6</f>
        <v>2.0656919755535332</v>
      </c>
      <c r="BD1371" s="29">
        <f t="shared" si="880"/>
        <v>2.243677859546986</v>
      </c>
      <c r="BE1371" s="58">
        <f t="shared" si="881"/>
        <v>42.106126275500969</v>
      </c>
      <c r="BF1371" s="30">
        <f>AU1371*'Propiedades físicas'!$I$4+'Diseño reactor'!AV1371*'Propiedades físicas'!$I$5+'Diseño reactor'!AW1371*'Propiedades físicas'!$I$8+'Diseño reactor'!AX1371*'Propiedades físicas'!$I$9+'Diseño reactor'!AY1371*'Propiedades físicas'!$I$7+'Diseño reactor'!AZ1371*'Propiedades físicas'!$I$6</f>
        <v>1.9850665955120434E-2</v>
      </c>
      <c r="BG1371" s="24">
        <f>AU1371*'Propiedades físicas'!$O$4+'Diseño reactor'!AV1371*'Propiedades físicas'!$O$5+'Diseño reactor'!AW1371*'Propiedades físicas'!$O$8+'Diseño reactor'!AX1371*'Propiedades físicas'!$O$9+'Diseño reactor'!AY1371*'Propiedades físicas'!$O$7+'Diseño reactor'!AZ1371*'Propiedades físicas'!$O$6</f>
        <v>0.15199174782038816</v>
      </c>
      <c r="BH1371" s="54">
        <f t="shared" si="882"/>
        <v>41415.984375438369</v>
      </c>
      <c r="BI1371" s="34">
        <f t="shared" si="902"/>
        <v>269.78676119537022</v>
      </c>
      <c r="BJ1371" s="27">
        <f t="shared" si="883"/>
        <v>4795.6103967574818</v>
      </c>
      <c r="BK1371" s="34">
        <f t="shared" si="884"/>
        <v>560.68708159138055</v>
      </c>
      <c r="BL1371" s="27">
        <f t="shared" si="885"/>
        <v>105.39470881528216</v>
      </c>
      <c r="BM1371" s="34">
        <f t="shared" si="886"/>
        <v>1.1054421768707483</v>
      </c>
      <c r="BN1371" s="45">
        <f t="shared" si="887"/>
        <v>1400.1015333303724</v>
      </c>
      <c r="BO1371" s="45">
        <f t="shared" si="888"/>
        <v>99.086000042299631</v>
      </c>
      <c r="BP1371" s="66">
        <f t="shared" si="889"/>
        <v>6.6897418950865672</v>
      </c>
    </row>
    <row r="1372" spans="8:68">
      <c r="H1372" s="68">
        <v>1367</v>
      </c>
      <c r="I1372" s="31">
        <f>('Propiedades físicas'!$C$10*'Diseño reactor'!H1372)/1000</f>
        <v>1196.4602999469553</v>
      </c>
      <c r="J1372" s="31">
        <f t="shared" si="867"/>
        <v>0.38112422118829736</v>
      </c>
      <c r="K1372" s="31">
        <f>(I1372*1000)/'Propiedades físicas'!$F$10</f>
        <v>7815.4775943232553</v>
      </c>
      <c r="L1372" s="31">
        <f t="shared" si="868"/>
        <v>1116.4967991890364</v>
      </c>
      <c r="M1372" s="31">
        <f t="shared" si="869"/>
        <v>6698.9807951342182</v>
      </c>
      <c r="N1372" s="31">
        <f t="shared" si="870"/>
        <v>0.81674967021875378</v>
      </c>
      <c r="O1372" s="32">
        <f t="shared" si="871"/>
        <v>4.9004980213125222</v>
      </c>
      <c r="P1372" s="33">
        <f t="shared" si="872"/>
        <v>0.61394121239033461</v>
      </c>
      <c r="Q1372" s="31">
        <f t="shared" si="873"/>
        <v>4.6348249599479487</v>
      </c>
      <c r="R1372" s="31">
        <f t="shared" si="874"/>
        <v>0.15244875513551781</v>
      </c>
      <c r="S1372" s="31">
        <f t="shared" si="875"/>
        <v>0.26567306136457342</v>
      </c>
      <c r="T1372" s="31">
        <f t="shared" si="876"/>
        <v>3.7854801849648477E-2</v>
      </c>
      <c r="U1372" s="31">
        <f t="shared" si="877"/>
        <v>1.2504900843252889E-2</v>
      </c>
      <c r="V1372" s="47">
        <f t="shared" si="890"/>
        <v>6.0798061809528279E-4</v>
      </c>
      <c r="W1372" s="31">
        <f t="shared" si="878"/>
        <v>0.24831164948508647</v>
      </c>
      <c r="X1372" s="34">
        <f>(S1372*H1372*'Propiedades físicas'!$F$5*60*24*365)/(1000000)</f>
        <v>56209.852756866014</v>
      </c>
      <c r="Y1372" s="34">
        <f>(U1372*H1372*'Propiedades físicas'!$F$7*60*24*365)/(1000000)</f>
        <v>827.40205738740178</v>
      </c>
      <c r="Z1372" s="31">
        <f t="shared" si="891"/>
        <v>839.25763733758743</v>
      </c>
      <c r="AA1372" s="31">
        <f t="shared" si="892"/>
        <v>6335.8057202488462</v>
      </c>
      <c r="AB1372" s="31">
        <f t="shared" si="892"/>
        <v>208.39744827025285</v>
      </c>
      <c r="AC1372" s="31">
        <f t="shared" si="892"/>
        <v>363.17507488537188</v>
      </c>
      <c r="AD1372" s="31">
        <f t="shared" si="892"/>
        <v>51.747514128469469</v>
      </c>
      <c r="AE1372" s="31">
        <f t="shared" si="893"/>
        <v>17.094199452726698</v>
      </c>
      <c r="AF1372" s="31">
        <f t="shared" si="894"/>
        <v>7815.4775943232544</v>
      </c>
      <c r="AG1372" s="31">
        <f t="shared" si="895"/>
        <v>0.10738405007355908</v>
      </c>
      <c r="AH1372" s="31">
        <f t="shared" si="896"/>
        <v>0.8106741582690784</v>
      </c>
      <c r="AI1372" s="31">
        <f t="shared" si="896"/>
        <v>2.6664710602154581E-2</v>
      </c>
      <c r="AJ1372" s="31">
        <f t="shared" si="896"/>
        <v>4.6468698873778726E-2</v>
      </c>
      <c r="AK1372" s="31">
        <f t="shared" si="896"/>
        <v>6.6211582726634771E-3</v>
      </c>
      <c r="AL1372" s="31">
        <f t="shared" si="897"/>
        <v>2.1872239087657309E-3</v>
      </c>
      <c r="AM1372" s="31">
        <f t="shared" si="898"/>
        <v>1</v>
      </c>
      <c r="AN1372" s="31">
        <f>(Z1372*'Propiedades físicas'!$F$4)/1000</f>
        <v>738.02638112192767</v>
      </c>
      <c r="AO1372" s="31">
        <f>(AA1372*'Propiedades físicas'!$F$6)/1000</f>
        <v>202.99921527677304</v>
      </c>
      <c r="AP1372" s="31">
        <f>(AB1372*'Propiedades físicas'!$F$9)/1000</f>
        <v>128.57080571033248</v>
      </c>
      <c r="AQ1372" s="31">
        <f>(AC1372*'Propiedades físicas'!$F$5)/1000</f>
        <v>106.94416430149548</v>
      </c>
      <c r="AR1372" s="31">
        <f>(AD1372*'Propiedades físicas'!$F$8)/1000</f>
        <v>18.34552870882499</v>
      </c>
      <c r="AS1372" s="31">
        <f>(AE1372*'Propiedades físicas'!$F$7)/1000</f>
        <v>1.5742048276016016</v>
      </c>
      <c r="AT1372" s="31">
        <f t="shared" si="899"/>
        <v>1196.460299946955</v>
      </c>
      <c r="AU1372" s="31">
        <f t="shared" si="900"/>
        <v>0.61684151254717601</v>
      </c>
      <c r="AV1372" s="31">
        <f t="shared" si="903"/>
        <v>0.16966648645656943</v>
      </c>
      <c r="AW1372" s="31">
        <f t="shared" si="903"/>
        <v>0.10745931621469819</v>
      </c>
      <c r="AX1372" s="31">
        <f t="shared" si="903"/>
        <v>8.9383796776405233E-2</v>
      </c>
      <c r="AY1372" s="31">
        <f t="shared" si="903"/>
        <v>1.5333169608417711E-2</v>
      </c>
      <c r="AZ1372" s="31">
        <f t="shared" si="904"/>
        <v>1.315718396733593E-3</v>
      </c>
      <c r="BA1372" s="31">
        <f t="shared" si="901"/>
        <v>1</v>
      </c>
      <c r="BB1372" s="34">
        <f>AU1372*'Propiedades físicas'!$C$4+'Diseño reactor'!AV1372*'Propiedades físicas'!$C$5+'Diseño reactor'!AW1372*'Propiedades físicas'!$C$8+'Diseño reactor'!AX1372*'Propiedades físicas'!$C$9+'Diseño reactor'!AY1372*'Propiedades físicas'!$C$7+'Diseño reactor'!AZ1372*'Propiedades físicas'!$C$6</f>
        <v>875.64594845517809</v>
      </c>
      <c r="BC1372" s="45">
        <f>AU1372*'Propiedades físicas'!$L$4+'Diseño reactor'!AV1372*'Propiedades físicas'!$L$5+'Diseño reactor'!AW1372*'Propiedades físicas'!$L$8+AX1372*'Propiedades físicas'!$L$9+'Diseño reactor'!AY1372*'Propiedades físicas'!$L$7+'Diseño reactor'!AZ1372*'Propiedades físicas'!$L$6</f>
        <v>2.0657749627926338</v>
      </c>
      <c r="BD1372" s="29">
        <f t="shared" si="880"/>
        <v>2.2423557070647093</v>
      </c>
      <c r="BE1372" s="58">
        <f t="shared" si="881"/>
        <v>42.104678766131649</v>
      </c>
      <c r="BF1372" s="30">
        <f>AU1372*'Propiedades físicas'!$I$4+'Diseño reactor'!AV1372*'Propiedades físicas'!$I$5+'Diseño reactor'!AW1372*'Propiedades físicas'!$I$8+'Diseño reactor'!AX1372*'Propiedades físicas'!$I$9+'Diseño reactor'!AY1372*'Propiedades físicas'!$I$7+'Diseño reactor'!AZ1372*'Propiedades físicas'!$I$6</f>
        <v>1.9850969539782333E-2</v>
      </c>
      <c r="BG1372" s="24">
        <f>AU1372*'Propiedades físicas'!$O$4+'Diseño reactor'!AV1372*'Propiedades físicas'!$O$5+'Diseño reactor'!AW1372*'Propiedades físicas'!$O$8+'Diseño reactor'!AX1372*'Propiedades físicas'!$O$9+'Diseño reactor'!AY1372*'Propiedades físicas'!$O$7+'Diseño reactor'!AZ1372*'Propiedades físicas'!$O$6</f>
        <v>0.15199557302821723</v>
      </c>
      <c r="BH1372" s="54">
        <f t="shared" si="882"/>
        <v>41415.319788665307</v>
      </c>
      <c r="BI1372" s="34">
        <f t="shared" si="902"/>
        <v>269.79493576979831</v>
      </c>
      <c r="BJ1372" s="27">
        <f t="shared" si="883"/>
        <v>4795.6075292473242</v>
      </c>
      <c r="BK1372" s="34">
        <f t="shared" si="884"/>
        <v>560.70085725106162</v>
      </c>
      <c r="BL1372" s="27">
        <f t="shared" si="885"/>
        <v>105.39519555889079</v>
      </c>
      <c r="BM1372" s="34">
        <f t="shared" si="886"/>
        <v>1.1054421768707483</v>
      </c>
      <c r="BN1372" s="45">
        <f t="shared" si="887"/>
        <v>1401.2693975598731</v>
      </c>
      <c r="BO1372" s="45">
        <f t="shared" si="888"/>
        <v>99.102790805210716</v>
      </c>
      <c r="BP1372" s="66">
        <f t="shared" si="889"/>
        <v>6.6897368547277463</v>
      </c>
    </row>
    <row r="1373" spans="8:68">
      <c r="H1373" s="68">
        <v>1368</v>
      </c>
      <c r="I1373" s="31">
        <f>('Propiedades físicas'!$C$10*'Diseño reactor'!H1373)/1000</f>
        <v>1197.335545228555</v>
      </c>
      <c r="J1373" s="31">
        <f t="shared" si="867"/>
        <v>0.38084562161140534</v>
      </c>
      <c r="K1373" s="31">
        <f>(I1373*1000)/'Propiedades físicas'!$F$10</f>
        <v>7821.1948420147874</v>
      </c>
      <c r="L1373" s="31">
        <f t="shared" si="868"/>
        <v>1117.3135488592552</v>
      </c>
      <c r="M1373" s="31">
        <f t="shared" si="869"/>
        <v>6703.8812931555312</v>
      </c>
      <c r="N1373" s="31">
        <f t="shared" si="870"/>
        <v>0.81674967021875378</v>
      </c>
      <c r="O1373" s="32">
        <f t="shared" si="871"/>
        <v>4.9004980213125231</v>
      </c>
      <c r="P1373" s="33">
        <f t="shared" si="872"/>
        <v>0.61405267177030387</v>
      </c>
      <c r="Q1373" s="31">
        <f t="shared" si="873"/>
        <v>4.6350123634267399</v>
      </c>
      <c r="R1373" s="31">
        <f t="shared" si="874"/>
        <v>0.15239263387000246</v>
      </c>
      <c r="S1373" s="31">
        <f t="shared" si="875"/>
        <v>0.2654856578857821</v>
      </c>
      <c r="T1373" s="31">
        <f t="shared" si="876"/>
        <v>3.7820069719562657E-2</v>
      </c>
      <c r="U1373" s="31">
        <f t="shared" si="877"/>
        <v>1.248429485888476E-2</v>
      </c>
      <c r="V1373" s="47">
        <f t="shared" si="890"/>
        <v>6.0809099534534948E-4</v>
      </c>
      <c r="W1373" s="31">
        <f t="shared" si="878"/>
        <v>0.24817518248175185</v>
      </c>
      <c r="X1373" s="34">
        <f>(S1373*H1373*'Propiedades físicas'!$F$5*60*24*365)/(1000000)</f>
        <v>56211.292939496183</v>
      </c>
      <c r="Y1373" s="34">
        <f>(U1373*H1373*'Propiedades físicas'!$F$7*60*24*365)/(1000000)</f>
        <v>826.64290836306941</v>
      </c>
      <c r="Z1373" s="31">
        <f t="shared" si="891"/>
        <v>840.02405498177575</v>
      </c>
      <c r="AA1373" s="31">
        <f t="shared" si="892"/>
        <v>6340.6969131677806</v>
      </c>
      <c r="AB1373" s="31">
        <f t="shared" si="892"/>
        <v>208.47312313416336</v>
      </c>
      <c r="AC1373" s="31">
        <f t="shared" si="892"/>
        <v>363.18437998774994</v>
      </c>
      <c r="AD1373" s="31">
        <f t="shared" si="892"/>
        <v>51.737855376361715</v>
      </c>
      <c r="AE1373" s="31">
        <f t="shared" si="893"/>
        <v>17.078515366954353</v>
      </c>
      <c r="AF1373" s="31">
        <f t="shared" si="894"/>
        <v>7821.1948420147846</v>
      </c>
      <c r="AG1373" s="31">
        <f t="shared" si="895"/>
        <v>0.10740354535974976</v>
      </c>
      <c r="AH1373" s="31">
        <f t="shared" si="896"/>
        <v>0.81070693688720086</v>
      </c>
      <c r="AI1373" s="31">
        <f t="shared" si="896"/>
        <v>2.6654894468843008E-2</v>
      </c>
      <c r="AJ1373" s="31">
        <f t="shared" si="896"/>
        <v>4.6435920255656432E-2</v>
      </c>
      <c r="AK1373" s="31">
        <f t="shared" si="896"/>
        <v>6.6150832988369516E-3</v>
      </c>
      <c r="AL1373" s="31">
        <f t="shared" si="897"/>
        <v>2.1836197297131687E-3</v>
      </c>
      <c r="AM1373" s="31">
        <f t="shared" si="898"/>
        <v>1.0000000000000002</v>
      </c>
      <c r="AN1373" s="31">
        <f>(Z1373*'Propiedades físicas'!$F$4)/1000</f>
        <v>738.70035346987402</v>
      </c>
      <c r="AO1373" s="31">
        <f>(AA1373*'Propiedades físicas'!$F$6)/1000</f>
        <v>203.15592909789569</v>
      </c>
      <c r="AP1373" s="31">
        <f>(AB1373*'Propiedades físicas'!$F$9)/1000</f>
        <v>128.61749331762206</v>
      </c>
      <c r="AQ1373" s="31">
        <f>(AC1373*'Propiedades físicas'!$F$5)/1000</f>
        <v>106.94690437499274</v>
      </c>
      <c r="AR1373" s="31">
        <f>(AD1373*'Propiedades físicas'!$F$8)/1000</f>
        <v>18.342104488027747</v>
      </c>
      <c r="AS1373" s="31">
        <f>(AE1373*'Propiedades físicas'!$F$7)/1000</f>
        <v>1.5727604801428263</v>
      </c>
      <c r="AT1373" s="31">
        <f t="shared" si="899"/>
        <v>1197.335545228555</v>
      </c>
      <c r="AU1373" s="31">
        <f t="shared" si="900"/>
        <v>0.6169534984688575</v>
      </c>
      <c r="AV1373" s="31">
        <f t="shared" si="903"/>
        <v>0.16967334671344447</v>
      </c>
      <c r="AW1373" s="31">
        <f t="shared" si="903"/>
        <v>0.10741975700142664</v>
      </c>
      <c r="AX1373" s="31">
        <f t="shared" si="903"/>
        <v>8.9320746219538685E-2</v>
      </c>
      <c r="AY1373" s="31">
        <f t="shared" si="903"/>
        <v>1.5319101283781306E-2</v>
      </c>
      <c r="AZ1373" s="31">
        <f t="shared" si="904"/>
        <v>1.313550312951419E-3</v>
      </c>
      <c r="BA1373" s="31">
        <f t="shared" si="901"/>
        <v>1</v>
      </c>
      <c r="BB1373" s="34">
        <f>AU1373*'Propiedades físicas'!$C$4+'Diseño reactor'!AV1373*'Propiedades físicas'!$C$5+'Diseño reactor'!AW1373*'Propiedades físicas'!$C$8+'Diseño reactor'!AX1373*'Propiedades físicas'!$C$9+'Diseño reactor'!AY1373*'Propiedades físicas'!$C$7+'Diseño reactor'!AZ1373*'Propiedades físicas'!$C$6</f>
        <v>875.64529006259795</v>
      </c>
      <c r="BC1373" s="45">
        <f>AU1373*'Propiedades físicas'!$L$4+'Diseño reactor'!AV1373*'Propiedades físicas'!$L$5+'Diseño reactor'!AW1373*'Propiedades físicas'!$L$8+AX1373*'Propiedades físicas'!$L$9+'Diseño reactor'!AY1373*'Propiedades físicas'!$L$7+'Diseño reactor'!AZ1373*'Propiedades físicas'!$L$6</f>
        <v>2.0658578544329664</v>
      </c>
      <c r="BD1373" s="29">
        <f t="shared" si="880"/>
        <v>2.2410351151638688</v>
      </c>
      <c r="BE1373" s="58">
        <f t="shared" si="881"/>
        <v>42.1032330086434</v>
      </c>
      <c r="BF1373" s="30">
        <f>AU1373*'Propiedades físicas'!$I$4+'Diseño reactor'!AV1373*'Propiedades físicas'!$I$5+'Diseño reactor'!AW1373*'Propiedades físicas'!$I$8+'Diseño reactor'!AX1373*'Propiedades físicas'!$I$9+'Diseño reactor'!AY1373*'Propiedades físicas'!$I$7+'Diseño reactor'!AZ1373*'Propiedades físicas'!$I$6</f>
        <v>1.9851272495341216E-2</v>
      </c>
      <c r="BG1373" s="24">
        <f>AU1373*'Propiedades físicas'!$O$4+'Diseño reactor'!AV1373*'Propiedades físicas'!$O$5+'Diseño reactor'!AW1373*'Propiedades físicas'!$O$8+'Diseño reactor'!AX1373*'Propiedades físicas'!$O$9+'Diseño reactor'!AY1373*'Propiedades físicas'!$O$7+'Diseño reactor'!AZ1373*'Propiedades físicas'!$O$6</f>
        <v>0.1519993942186674</v>
      </c>
      <c r="BH1373" s="54">
        <f t="shared" si="882"/>
        <v>41414.656598996538</v>
      </c>
      <c r="BI1373" s="34">
        <f t="shared" si="902"/>
        <v>269.80309635966461</v>
      </c>
      <c r="BJ1373" s="27">
        <f t="shared" si="883"/>
        <v>4795.6046844437542</v>
      </c>
      <c r="BK1373" s="34">
        <f t="shared" si="884"/>
        <v>560.71462072896475</v>
      </c>
      <c r="BL1373" s="27">
        <f t="shared" si="885"/>
        <v>105.39568185267802</v>
      </c>
      <c r="BM1373" s="34">
        <f t="shared" si="886"/>
        <v>1.1054421768707483</v>
      </c>
      <c r="BN1373" s="45">
        <f t="shared" si="887"/>
        <v>1402.4373232153362</v>
      </c>
      <c r="BO1373" s="45">
        <f t="shared" si="888"/>
        <v>99.119563117250578</v>
      </c>
      <c r="BP1373" s="66">
        <f t="shared" si="889"/>
        <v>6.6897318247574526</v>
      </c>
    </row>
    <row r="1374" spans="8:68">
      <c r="H1374" s="68">
        <v>1369</v>
      </c>
      <c r="I1374" s="31">
        <f>('Propiedades físicas'!$C$10*'Diseño reactor'!H1374)/1000</f>
        <v>1198.2107905101548</v>
      </c>
      <c r="J1374" s="31">
        <f t="shared" si="867"/>
        <v>0.38056742904631308</v>
      </c>
      <c r="K1374" s="31">
        <f>(I1374*1000)/'Propiedades físicas'!$F$10</f>
        <v>7826.9120897063176</v>
      </c>
      <c r="L1374" s="31">
        <f t="shared" si="868"/>
        <v>1118.130298529474</v>
      </c>
      <c r="M1374" s="31">
        <f t="shared" si="869"/>
        <v>6708.7817911768434</v>
      </c>
      <c r="N1374" s="31">
        <f t="shared" si="870"/>
        <v>0.81674967021875378</v>
      </c>
      <c r="O1374" s="32">
        <f t="shared" si="871"/>
        <v>4.9004980213125222</v>
      </c>
      <c r="P1374" s="33">
        <f t="shared" si="872"/>
        <v>0.61416400870597543</v>
      </c>
      <c r="Q1374" s="31">
        <f t="shared" si="873"/>
        <v>4.6351995080495447</v>
      </c>
      <c r="R1374" s="31">
        <f t="shared" si="874"/>
        <v>0.15233654388585868</v>
      </c>
      <c r="S1374" s="31">
        <f t="shared" si="875"/>
        <v>0.26529851326297765</v>
      </c>
      <c r="T1374" s="31">
        <f t="shared" si="876"/>
        <v>3.7785383503639955E-2</v>
      </c>
      <c r="U1374" s="31">
        <f t="shared" si="877"/>
        <v>1.2463734123279707E-2</v>
      </c>
      <c r="V1374" s="47">
        <f t="shared" si="890"/>
        <v>6.0820125133989806E-4</v>
      </c>
      <c r="W1374" s="31">
        <f t="shared" si="878"/>
        <v>0.24803886539497333</v>
      </c>
      <c r="X1374" s="34">
        <f>(S1374*H1374*'Propiedades físicas'!$F$5*60*24*365)/(1000000)</f>
        <v>56212.729959623546</v>
      </c>
      <c r="Y1374" s="34">
        <f>(U1374*H1374*'Propiedades físicas'!$F$7*60*24*365)/(1000000)</f>
        <v>825.8847628963091</v>
      </c>
      <c r="Z1374" s="31">
        <f t="shared" si="891"/>
        <v>840.79052791848039</v>
      </c>
      <c r="AA1374" s="31">
        <f t="shared" si="892"/>
        <v>6345.5881265198268</v>
      </c>
      <c r="AB1374" s="31">
        <f t="shared" si="892"/>
        <v>208.54872857974053</v>
      </c>
      <c r="AC1374" s="31">
        <f t="shared" si="892"/>
        <v>363.19366465701643</v>
      </c>
      <c r="AD1374" s="31">
        <f t="shared" si="892"/>
        <v>51.728190016483097</v>
      </c>
      <c r="AE1374" s="31">
        <f t="shared" si="893"/>
        <v>17.06285201476992</v>
      </c>
      <c r="AF1374" s="31">
        <f t="shared" si="894"/>
        <v>7826.9120897063185</v>
      </c>
      <c r="AG1374" s="31">
        <f t="shared" si="895"/>
        <v>0.10742301922928951</v>
      </c>
      <c r="AH1374" s="31">
        <f t="shared" si="896"/>
        <v>0.81073967022899396</v>
      </c>
      <c r="AI1374" s="31">
        <f t="shared" si="896"/>
        <v>2.6645083806935373E-2</v>
      </c>
      <c r="AJ1374" s="31">
        <f t="shared" si="896"/>
        <v>4.6403186913863012E-2</v>
      </c>
      <c r="AK1374" s="31">
        <f t="shared" si="896"/>
        <v>6.6090163558262275E-3</v>
      </c>
      <c r="AL1374" s="31">
        <f t="shared" si="897"/>
        <v>2.1800234650917296E-3</v>
      </c>
      <c r="AM1374" s="31">
        <f t="shared" si="898"/>
        <v>0.99999999999999989</v>
      </c>
      <c r="AN1374" s="31">
        <f>(Z1374*'Propiedades físicas'!$F$4)/1000</f>
        <v>739.37437444095326</v>
      </c>
      <c r="AO1374" s="31">
        <f>(AA1374*'Propiedades físicas'!$F$6)/1000</f>
        <v>203.31264357369525</v>
      </c>
      <c r="AP1374" s="31">
        <f>(AB1374*'Propiedades físicas'!$F$9)/1000</f>
        <v>128.66413809727089</v>
      </c>
      <c r="AQ1374" s="31">
        <f>(AC1374*'Propiedades físicas'!$F$5)/1000</f>
        <v>106.94963843155163</v>
      </c>
      <c r="AR1374" s="31">
        <f>(AD1374*'Propiedades físicas'!$F$8)/1000</f>
        <v>18.33867792464358</v>
      </c>
      <c r="AS1374" s="31">
        <f>(AE1374*'Propiedades físicas'!$F$7)/1000</f>
        <v>1.571318042040162</v>
      </c>
      <c r="AT1374" s="31">
        <f t="shared" si="899"/>
        <v>1198.210790510155</v>
      </c>
      <c r="AU1374" s="31">
        <f t="shared" si="900"/>
        <v>0.61706536136780599</v>
      </c>
      <c r="AV1374" s="31">
        <f t="shared" si="903"/>
        <v>0.16968019749440919</v>
      </c>
      <c r="AW1374" s="31">
        <f t="shared" si="903"/>
        <v>0.10738021983802228</v>
      </c>
      <c r="AX1374" s="31">
        <f t="shared" si="903"/>
        <v>8.9257782752913059E-2</v>
      </c>
      <c r="AY1374" s="31">
        <f t="shared" si="903"/>
        <v>1.5305051556776276E-2</v>
      </c>
      <c r="AZ1374" s="31">
        <f t="shared" si="904"/>
        <v>1.3113869900730499E-3</v>
      </c>
      <c r="BA1374" s="31">
        <f t="shared" si="901"/>
        <v>0.99999999999999989</v>
      </c>
      <c r="BB1374" s="34">
        <f>AU1374*'Propiedades físicas'!$C$4+'Diseño reactor'!AV1374*'Propiedades físicas'!$C$5+'Diseño reactor'!AW1374*'Propiedades físicas'!$C$8+'Diseño reactor'!AX1374*'Propiedades físicas'!$C$9+'Diseño reactor'!AY1374*'Propiedades físicas'!$C$7+'Diseño reactor'!AZ1374*'Propiedades físicas'!$C$6</f>
        <v>875.64463302627678</v>
      </c>
      <c r="BC1374" s="45">
        <f>AU1374*'Propiedades físicas'!$L$4+'Diseño reactor'!AV1374*'Propiedades físicas'!$L$5+'Diseño reactor'!AW1374*'Propiedades físicas'!$L$8+AX1374*'Propiedades físicas'!$L$9+'Diseño reactor'!AY1374*'Propiedades físicas'!$L$7+'Diseño reactor'!AZ1374*'Propiedades físicas'!$L$6</f>
        <v>2.0659406506375713</v>
      </c>
      <c r="BD1374" s="29">
        <f t="shared" si="880"/>
        <v>2.2397160810800072</v>
      </c>
      <c r="BE1374" s="58">
        <f t="shared" si="881"/>
        <v>42.101788999837908</v>
      </c>
      <c r="BF1374" s="30">
        <f>AU1374*'Propiedades físicas'!$I$4+'Diseño reactor'!AV1374*'Propiedades físicas'!$I$5+'Diseño reactor'!AW1374*'Propiedades físicas'!$I$8+'Diseño reactor'!AX1374*'Propiedades físicas'!$I$9+'Diseño reactor'!AY1374*'Propiedades físicas'!$I$7+'Diseño reactor'!AZ1374*'Propiedades físicas'!$I$6</f>
        <v>1.9851574823395363E-2</v>
      </c>
      <c r="BG1374" s="24">
        <f>AU1374*'Propiedades físicas'!$O$4+'Diseño reactor'!AV1374*'Propiedades físicas'!$O$5+'Diseño reactor'!AW1374*'Propiedades físicas'!$O$8+'Diseño reactor'!AX1374*'Propiedades físicas'!$O$9+'Diseño reactor'!AY1374*'Propiedades físicas'!$O$7+'Diseño reactor'!AZ1374*'Propiedades físicas'!$O$6</f>
        <v>0.15200321139776379</v>
      </c>
      <c r="BH1374" s="54">
        <f t="shared" si="882"/>
        <v>41413.994802803478</v>
      </c>
      <c r="BI1374" s="34">
        <f t="shared" si="902"/>
        <v>269.81124299739099</v>
      </c>
      <c r="BJ1374" s="27">
        <f t="shared" si="883"/>
        <v>4795.6018622714801</v>
      </c>
      <c r="BK1374" s="34">
        <f t="shared" si="884"/>
        <v>560.72837203873962</v>
      </c>
      <c r="BL1374" s="27">
        <f t="shared" si="885"/>
        <v>105.39616769717871</v>
      </c>
      <c r="BM1374" s="34">
        <f t="shared" si="886"/>
        <v>1.1054421768707483</v>
      </c>
      <c r="BN1374" s="45">
        <f t="shared" si="887"/>
        <v>1403.6053101916384</v>
      </c>
      <c r="BO1374" s="45">
        <f t="shared" si="888"/>
        <v>99.13631700881318</v>
      </c>
      <c r="BP1374" s="66">
        <f t="shared" si="889"/>
        <v>6.6897268051486707</v>
      </c>
    </row>
    <row r="1375" spans="8:68">
      <c r="H1375" s="68">
        <v>1370</v>
      </c>
      <c r="I1375" s="31">
        <f>('Propiedades físicas'!$C$10*'Diseño reactor'!H1375)/1000</f>
        <v>1199.0860357917547</v>
      </c>
      <c r="J1375" s="31">
        <f t="shared" si="867"/>
        <v>0.38028964260175363</v>
      </c>
      <c r="K1375" s="31">
        <f>(I1375*1000)/'Propiedades físicas'!$F$10</f>
        <v>7832.6293373978497</v>
      </c>
      <c r="L1375" s="31">
        <f t="shared" si="868"/>
        <v>1118.9470481996927</v>
      </c>
      <c r="M1375" s="31">
        <f t="shared" si="869"/>
        <v>6713.6822891981565</v>
      </c>
      <c r="N1375" s="31">
        <f t="shared" si="870"/>
        <v>0.81674967021875378</v>
      </c>
      <c r="O1375" s="32">
        <f t="shared" si="871"/>
        <v>4.9004980213125231</v>
      </c>
      <c r="P1375" s="33">
        <f t="shared" si="872"/>
        <v>0.61427522339900631</v>
      </c>
      <c r="Q1375" s="31">
        <f t="shared" si="873"/>
        <v>4.6353863943422846</v>
      </c>
      <c r="R1375" s="31">
        <f t="shared" si="874"/>
        <v>0.15228048518155965</v>
      </c>
      <c r="S1375" s="31">
        <f t="shared" si="875"/>
        <v>0.26511162697023899</v>
      </c>
      <c r="T1375" s="31">
        <f t="shared" si="876"/>
        <v>3.7750743125884507E-2</v>
      </c>
      <c r="U1375" s="31">
        <f t="shared" si="877"/>
        <v>1.2443218512303454E-2</v>
      </c>
      <c r="V1375" s="47">
        <f t="shared" si="890"/>
        <v>6.0831138627862763E-4</v>
      </c>
      <c r="W1375" s="31">
        <f t="shared" si="878"/>
        <v>0.24790269797784908</v>
      </c>
      <c r="X1375" s="34">
        <f>(S1375*H1375*'Propiedades físicas'!$F$5*60*24*365)/(1000000)</f>
        <v>56214.163825924086</v>
      </c>
      <c r="Y1375" s="34">
        <f>(U1375*H1375*'Propiedades físicas'!$F$7*60*24*365)/(1000000)</f>
        <v>825.12761932605963</v>
      </c>
      <c r="Z1375" s="31">
        <f t="shared" si="891"/>
        <v>841.55705605663866</v>
      </c>
      <c r="AA1375" s="31">
        <f t="shared" si="892"/>
        <v>6350.4793602489299</v>
      </c>
      <c r="AB1375" s="31">
        <f t="shared" si="892"/>
        <v>208.62426469873671</v>
      </c>
      <c r="AC1375" s="31">
        <f t="shared" si="892"/>
        <v>363.20292894922744</v>
      </c>
      <c r="AD1375" s="31">
        <f t="shared" si="892"/>
        <v>51.718518082461777</v>
      </c>
      <c r="AE1375" s="31">
        <f t="shared" si="893"/>
        <v>17.047209361855732</v>
      </c>
      <c r="AF1375" s="31">
        <f t="shared" si="894"/>
        <v>7832.6293373978497</v>
      </c>
      <c r="AG1375" s="31">
        <f t="shared" si="895"/>
        <v>0.10744247171745014</v>
      </c>
      <c r="AH1375" s="31">
        <f t="shared" si="896"/>
        <v>0.81077235838644723</v>
      </c>
      <c r="AI1375" s="31">
        <f t="shared" si="896"/>
        <v>2.6635278616164635E-2</v>
      </c>
      <c r="AJ1375" s="31">
        <f t="shared" si="896"/>
        <v>4.6370498756409993E-2</v>
      </c>
      <c r="AK1375" s="31">
        <f t="shared" si="896"/>
        <v>6.6029574303389247E-3</v>
      </c>
      <c r="AL1375" s="31">
        <f t="shared" si="897"/>
        <v>2.1764350931891721E-3</v>
      </c>
      <c r="AM1375" s="31">
        <f t="shared" si="898"/>
        <v>1</v>
      </c>
      <c r="AN1375" s="31">
        <f>(Z1375*'Propiedades físicas'!$F$4)/1000</f>
        <v>740.0484439550869</v>
      </c>
      <c r="AO1375" s="31">
        <f>(AA1375*'Propiedades físicas'!$F$6)/1000</f>
        <v>203.4693587023757</v>
      </c>
      <c r="AP1375" s="31">
        <f>(AB1375*'Propiedades físicas'!$F$9)/1000</f>
        <v>128.71074010588561</v>
      </c>
      <c r="AQ1375" s="31">
        <f>(AC1375*'Propiedades físicas'!$F$5)/1000</f>
        <v>106.95236648767901</v>
      </c>
      <c r="AR1375" s="31">
        <f>(AD1375*'Propiedades físicas'!$F$8)/1000</f>
        <v>18.335249030594344</v>
      </c>
      <c r="AS1375" s="31">
        <f>(AE1375*'Propiedades físicas'!$F$7)/1000</f>
        <v>1.5698775101332945</v>
      </c>
      <c r="AT1375" s="31">
        <f t="shared" si="899"/>
        <v>1199.0860357917547</v>
      </c>
      <c r="AU1375" s="31">
        <f t="shared" si="900"/>
        <v>0.6171771014466314</v>
      </c>
      <c r="AV1375" s="31">
        <f t="shared" si="903"/>
        <v>0.16968703881871594</v>
      </c>
      <c r="AW1375" s="31">
        <f t="shared" si="903"/>
        <v>0.10734070472340886</v>
      </c>
      <c r="AX1375" s="31">
        <f t="shared" si="903"/>
        <v>8.9194906199586019E-2</v>
      </c>
      <c r="AY1375" s="31">
        <f t="shared" si="903"/>
        <v>1.5291020396620336E-2</v>
      </c>
      <c r="AZ1375" s="31">
        <f t="shared" si="904"/>
        <v>1.309228415037547E-3</v>
      </c>
      <c r="BA1375" s="31">
        <f t="shared" si="901"/>
        <v>1</v>
      </c>
      <c r="BB1375" s="34">
        <f>AU1375*'Propiedades físicas'!$C$4+'Diseño reactor'!AV1375*'Propiedades físicas'!$C$5+'Diseño reactor'!AW1375*'Propiedades físicas'!$C$8+'Diseño reactor'!AX1375*'Propiedades físicas'!$C$9+'Diseño reactor'!AY1375*'Propiedades físicas'!$C$7+'Diseño reactor'!AZ1375*'Propiedades físicas'!$C$6</f>
        <v>875.64397734268914</v>
      </c>
      <c r="BC1375" s="45">
        <f>AU1375*'Propiedades físicas'!$L$4+'Diseño reactor'!AV1375*'Propiedades físicas'!$L$5+'Diseño reactor'!AW1375*'Propiedades físicas'!$L$8+AX1375*'Propiedades físicas'!$L$9+'Diseño reactor'!AY1375*'Propiedades físicas'!$L$7+'Diseño reactor'!AZ1375*'Propiedades físicas'!$L$6</f>
        <v>2.0660233515691204</v>
      </c>
      <c r="BD1375" s="29">
        <f t="shared" si="880"/>
        <v>2.2383986020551974</v>
      </c>
      <c r="BE1375" s="58">
        <f t="shared" si="881"/>
        <v>42.100346736524678</v>
      </c>
      <c r="BF1375" s="30">
        <f>AU1375*'Propiedades físicas'!$I$4+'Diseño reactor'!AV1375*'Propiedades físicas'!$I$5+'Diseño reactor'!AW1375*'Propiedades físicas'!$I$8+'Diseño reactor'!AX1375*'Propiedades físicas'!$I$9+'Diseño reactor'!AY1375*'Propiedades físicas'!$I$7+'Diseño reactor'!AZ1375*'Propiedades físicas'!$I$6</f>
        <v>1.9851876525538163E-2</v>
      </c>
      <c r="BG1375" s="24">
        <f>AU1375*'Propiedades físicas'!$O$4+'Diseño reactor'!AV1375*'Propiedades físicas'!$O$5+'Diseño reactor'!AW1375*'Propiedades físicas'!$O$8+'Diseño reactor'!AX1375*'Propiedades físicas'!$O$9+'Diseño reactor'!AY1375*'Propiedades físicas'!$O$7+'Diseño reactor'!AZ1375*'Propiedades físicas'!$O$6</f>
        <v>0.15200702457152021</v>
      </c>
      <c r="BH1375" s="54">
        <f t="shared" si="882"/>
        <v>41413.334396468985</v>
      </c>
      <c r="BI1375" s="34">
        <f t="shared" si="902"/>
        <v>269.81937571530557</v>
      </c>
      <c r="BJ1375" s="27">
        <f t="shared" si="883"/>
        <v>4795.5990626554494</v>
      </c>
      <c r="BK1375" s="34">
        <f t="shared" si="884"/>
        <v>560.74211119402014</v>
      </c>
      <c r="BL1375" s="27">
        <f t="shared" si="885"/>
        <v>105.39665309292707</v>
      </c>
      <c r="BM1375" s="34">
        <f t="shared" si="886"/>
        <v>1.1054421768707483</v>
      </c>
      <c r="BN1375" s="45">
        <f t="shared" si="887"/>
        <v>1404.7733583838965</v>
      </c>
      <c r="BO1375" s="45">
        <f t="shared" si="888"/>
        <v>99.153052510225848</v>
      </c>
      <c r="BP1375" s="66">
        <f t="shared" si="889"/>
        <v>6.6897217958744681</v>
      </c>
    </row>
    <row r="1376" spans="8:68">
      <c r="H1376" s="68">
        <v>1371</v>
      </c>
      <c r="I1376" s="31">
        <f>('Propiedades físicas'!$C$10*'Diseño reactor'!H1376)/1000</f>
        <v>1199.9612810733545</v>
      </c>
      <c r="J1376" s="31">
        <f t="shared" si="867"/>
        <v>0.38001226138906091</v>
      </c>
      <c r="K1376" s="31">
        <f>(I1376*1000)/'Propiedades físicas'!$F$10</f>
        <v>7838.3465850893799</v>
      </c>
      <c r="L1376" s="31">
        <f t="shared" si="868"/>
        <v>1119.7637978699113</v>
      </c>
      <c r="M1376" s="31">
        <f t="shared" si="869"/>
        <v>6718.5827872194677</v>
      </c>
      <c r="N1376" s="31">
        <f t="shared" si="870"/>
        <v>0.81674967021875367</v>
      </c>
      <c r="O1376" s="32">
        <f t="shared" si="871"/>
        <v>4.9004980213125222</v>
      </c>
      <c r="P1376" s="33">
        <f t="shared" si="872"/>
        <v>0.61438631605061045</v>
      </c>
      <c r="Q1376" s="31">
        <f t="shared" si="873"/>
        <v>4.6355730228294769</v>
      </c>
      <c r="R1376" s="31">
        <f t="shared" si="874"/>
        <v>0.15222445775547214</v>
      </c>
      <c r="S1376" s="31">
        <f t="shared" si="875"/>
        <v>0.2649249984830444</v>
      </c>
      <c r="T1376" s="31">
        <f t="shared" si="876"/>
        <v>3.7716148510440903E-2</v>
      </c>
      <c r="U1376" s="31">
        <f t="shared" si="877"/>
        <v>1.2422747902230157E-2</v>
      </c>
      <c r="V1376" s="47">
        <f t="shared" si="890"/>
        <v>6.0842140036079871E-4</v>
      </c>
      <c r="W1376" s="31">
        <f t="shared" si="878"/>
        <v>0.24776667998401919</v>
      </c>
      <c r="X1376" s="34">
        <f>(S1376*H1376*'Propiedades físicas'!$F$5*60*24*365)/(1000000)</f>
        <v>56215.594547045155</v>
      </c>
      <c r="Y1376" s="34">
        <f>(U1376*H1376*'Propiedades físicas'!$F$7*60*24*365)/(1000000)</f>
        <v>824.37147599432967</v>
      </c>
      <c r="Z1376" s="31">
        <f t="shared" si="891"/>
        <v>842.32363930538691</v>
      </c>
      <c r="AA1376" s="31">
        <f t="shared" si="892"/>
        <v>6355.3706142992132</v>
      </c>
      <c r="AB1376" s="31">
        <f t="shared" si="892"/>
        <v>208.69973158275229</v>
      </c>
      <c r="AC1376" s="31">
        <f t="shared" si="892"/>
        <v>363.21217292025386</v>
      </c>
      <c r="AD1376" s="31">
        <f t="shared" si="892"/>
        <v>51.708839607814475</v>
      </c>
      <c r="AE1376" s="31">
        <f t="shared" si="893"/>
        <v>17.031587373957546</v>
      </c>
      <c r="AF1376" s="31">
        <f t="shared" si="894"/>
        <v>7838.3465850893772</v>
      </c>
      <c r="AG1376" s="31">
        <f t="shared" si="895"/>
        <v>0.10746190285942583</v>
      </c>
      <c r="AH1376" s="31">
        <f t="shared" si="896"/>
        <v>0.81080500145130363</v>
      </c>
      <c r="AI1376" s="31">
        <f t="shared" si="896"/>
        <v>2.6625478896245131E-2</v>
      </c>
      <c r="AJ1376" s="31">
        <f t="shared" si="896"/>
        <v>4.6337855691553645E-2</v>
      </c>
      <c r="AK1376" s="31">
        <f t="shared" si="896"/>
        <v>6.5969065091072213E-3</v>
      </c>
      <c r="AL1376" s="31">
        <f t="shared" si="897"/>
        <v>2.1728545923646908E-3</v>
      </c>
      <c r="AM1376" s="31">
        <f t="shared" si="898"/>
        <v>1.0000000000000002</v>
      </c>
      <c r="AN1376" s="31">
        <f>(Z1376*'Propiedades físicas'!$F$4)/1000</f>
        <v>740.72256193237115</v>
      </c>
      <c r="AO1376" s="31">
        <f>(AA1376*'Propiedades físicas'!$F$6)/1000</f>
        <v>203.62607448214681</v>
      </c>
      <c r="AP1376" s="31">
        <f>(AB1376*'Propiedades físicas'!$F$9)/1000</f>
        <v>128.75729939997902</v>
      </c>
      <c r="AQ1376" s="31">
        <f>(AC1376*'Propiedades físicas'!$F$5)/1000</f>
        <v>106.95508855982717</v>
      </c>
      <c r="AR1376" s="31">
        <f>(AD1376*'Propiedades físicas'!$F$8)/1000</f>
        <v>18.331817817762381</v>
      </c>
      <c r="AS1376" s="31">
        <f>(AE1376*'Propiedades físicas'!$F$7)/1000</f>
        <v>1.5684388812677506</v>
      </c>
      <c r="AT1376" s="31">
        <f t="shared" si="899"/>
        <v>1199.961281073354</v>
      </c>
      <c r="AU1376" s="31">
        <f t="shared" si="900"/>
        <v>0.61728871890749826</v>
      </c>
      <c r="AV1376" s="31">
        <f t="shared" si="903"/>
        <v>0.16969387070556577</v>
      </c>
      <c r="AW1376" s="31">
        <f t="shared" si="903"/>
        <v>0.10730121165643514</v>
      </c>
      <c r="AX1376" s="31">
        <f t="shared" si="903"/>
        <v>8.9132116383086005E-2</v>
      </c>
      <c r="AY1376" s="31">
        <f t="shared" si="903"/>
        <v>1.5277007772588082E-2</v>
      </c>
      <c r="AZ1376" s="31">
        <f t="shared" si="904"/>
        <v>1.307074574826945E-3</v>
      </c>
      <c r="BA1376" s="31">
        <f t="shared" si="901"/>
        <v>1.0000000000000002</v>
      </c>
      <c r="BB1376" s="34">
        <f>AU1376*'Propiedades físicas'!$C$4+'Diseño reactor'!AV1376*'Propiedades físicas'!$C$5+'Diseño reactor'!AW1376*'Propiedades físicas'!$C$8+'Diseño reactor'!AX1376*'Propiedades físicas'!$C$9+'Diseño reactor'!AY1376*'Propiedades físicas'!$C$7+'Diseño reactor'!AZ1376*'Propiedades físicas'!$C$6</f>
        <v>875.64332300832064</v>
      </c>
      <c r="BC1376" s="45">
        <f>AU1376*'Propiedades físicas'!$L$4+'Diseño reactor'!AV1376*'Propiedades físicas'!$L$5+'Diseño reactor'!AW1376*'Propiedades físicas'!$L$8+AX1376*'Propiedades físicas'!$L$9+'Diseño reactor'!AY1376*'Propiedades físicas'!$L$7+'Diseño reactor'!AZ1376*'Propiedades físicas'!$L$6</f>
        <v>2.0661059573899183</v>
      </c>
      <c r="BD1376" s="29">
        <f t="shared" si="880"/>
        <v>2.237082675338022</v>
      </c>
      <c r="BE1376" s="58">
        <f t="shared" si="881"/>
        <v>42.098906215521019</v>
      </c>
      <c r="BF1376" s="30">
        <f>AU1376*'Propiedades físicas'!$I$4+'Diseño reactor'!AV1376*'Propiedades físicas'!$I$5+'Diseño reactor'!AW1376*'Propiedades físicas'!$I$8+'Diseño reactor'!AX1376*'Propiedades físicas'!$I$9+'Diseño reactor'!AY1376*'Propiedades físicas'!$I$7+'Diseño reactor'!AZ1376*'Propiedades físicas'!$I$6</f>
        <v>1.9852177603358077E-2</v>
      </c>
      <c r="BG1376" s="24">
        <f>AU1376*'Propiedades físicas'!$O$4+'Diseño reactor'!AV1376*'Propiedades físicas'!$O$5+'Diseño reactor'!AW1376*'Propiedades físicas'!$O$8+'Diseño reactor'!AX1376*'Propiedades físicas'!$O$9+'Diseño reactor'!AY1376*'Propiedades físicas'!$O$7+'Diseño reactor'!AZ1376*'Propiedades físicas'!$O$6</f>
        <v>0.15201083374593904</v>
      </c>
      <c r="BH1376" s="54">
        <f t="shared" si="882"/>
        <v>41412.675376387408</v>
      </c>
      <c r="BI1376" s="34">
        <f t="shared" si="902"/>
        <v>269.82749454564185</v>
      </c>
      <c r="BJ1376" s="27">
        <f t="shared" si="883"/>
        <v>4795.5962855208636</v>
      </c>
      <c r="BK1376" s="34">
        <f t="shared" si="884"/>
        <v>560.75583820842678</v>
      </c>
      <c r="BL1376" s="27">
        <f t="shared" si="885"/>
        <v>105.39713804045667</v>
      </c>
      <c r="BM1376" s="34">
        <f t="shared" si="886"/>
        <v>1.1054421768707483</v>
      </c>
      <c r="BN1376" s="45">
        <f t="shared" si="887"/>
        <v>1405.941467687464</v>
      </c>
      <c r="BO1376" s="45">
        <f t="shared" si="888"/>
        <v>99.169769651749391</v>
      </c>
      <c r="BP1376" s="66">
        <f t="shared" si="889"/>
        <v>6.6897167969079927</v>
      </c>
    </row>
    <row r="1377" spans="8:68">
      <c r="H1377" s="68">
        <v>1372</v>
      </c>
      <c r="I1377" s="31">
        <f>('Propiedades físicas'!$C$10*'Diseño reactor'!H1377)/1000</f>
        <v>1200.8365263549545</v>
      </c>
      <c r="J1377" s="31">
        <f t="shared" si="867"/>
        <v>0.37973528452215921</v>
      </c>
      <c r="K1377" s="31">
        <f>(I1377*1000)/'Propiedades físicas'!$F$10</f>
        <v>7844.063832780912</v>
      </c>
      <c r="L1377" s="31">
        <f t="shared" si="868"/>
        <v>1120.5805475401303</v>
      </c>
      <c r="M1377" s="31">
        <f t="shared" si="869"/>
        <v>6723.4832852407817</v>
      </c>
      <c r="N1377" s="31">
        <f t="shared" si="870"/>
        <v>0.81674967021875389</v>
      </c>
      <c r="O1377" s="32">
        <f t="shared" si="871"/>
        <v>4.9004980213125231</v>
      </c>
      <c r="P1377" s="33">
        <f t="shared" si="872"/>
        <v>0.6144972868615618</v>
      </c>
      <c r="Q1377" s="31">
        <f t="shared" si="873"/>
        <v>4.6357593940342552</v>
      </c>
      <c r="R1377" s="31">
        <f t="shared" si="874"/>
        <v>0.15216846160585731</v>
      </c>
      <c r="S1377" s="31">
        <f t="shared" si="875"/>
        <v>0.26473862727826786</v>
      </c>
      <c r="T1377" s="31">
        <f t="shared" si="876"/>
        <v>3.7681599581593991E-2</v>
      </c>
      <c r="U1377" s="31">
        <f t="shared" si="877"/>
        <v>1.2402322169740862E-2</v>
      </c>
      <c r="V1377" s="47">
        <f t="shared" si="890"/>
        <v>6.0853129378523598E-4</v>
      </c>
      <c r="W1377" s="31">
        <f t="shared" si="878"/>
        <v>0.24763081116766403</v>
      </c>
      <c r="X1377" s="34">
        <f>(S1377*H1377*'Propiedades físicas'!$F$5*60*24*365)/(1000000)</f>
        <v>56217.022131605729</v>
      </c>
      <c r="Y1377" s="34">
        <f>(U1377*H1377*'Propiedades físicas'!$F$7*60*24*365)/(1000000)</f>
        <v>823.61633124619414</v>
      </c>
      <c r="Z1377" s="31">
        <f t="shared" si="891"/>
        <v>843.09027757406284</v>
      </c>
      <c r="AA1377" s="31">
        <f t="shared" si="892"/>
        <v>6360.2618886149985</v>
      </c>
      <c r="AB1377" s="31">
        <f t="shared" si="892"/>
        <v>208.77512932323623</v>
      </c>
      <c r="AC1377" s="31">
        <f t="shared" si="892"/>
        <v>363.22139662578348</v>
      </c>
      <c r="AD1377" s="31">
        <f t="shared" si="892"/>
        <v>51.699154625946953</v>
      </c>
      <c r="AE1377" s="31">
        <f t="shared" si="893"/>
        <v>17.015986016884462</v>
      </c>
      <c r="AF1377" s="31">
        <f t="shared" si="894"/>
        <v>7844.0638327809111</v>
      </c>
      <c r="AG1377" s="31">
        <f t="shared" si="895"/>
        <v>0.10748131269033374</v>
      </c>
      <c r="AH1377" s="31">
        <f t="shared" si="896"/>
        <v>0.81083759951506296</v>
      </c>
      <c r="AI1377" s="31">
        <f t="shared" si="896"/>
        <v>2.6615684646872688E-2</v>
      </c>
      <c r="AJ1377" s="31">
        <f t="shared" si="896"/>
        <v>4.6305257627794277E-2</v>
      </c>
      <c r="AK1377" s="31">
        <f t="shared" si="896"/>
        <v>6.5908635788878263E-3</v>
      </c>
      <c r="AL1377" s="31">
        <f t="shared" si="897"/>
        <v>2.1692819410486465E-3</v>
      </c>
      <c r="AM1377" s="31">
        <f t="shared" si="898"/>
        <v>1.0000000000000002</v>
      </c>
      <c r="AN1377" s="31">
        <f>(Z1377*'Propiedades físicas'!$F$4)/1000</f>
        <v>741.39672829307938</v>
      </c>
      <c r="AO1377" s="31">
        <f>(AA1377*'Propiedades físicas'!$F$6)/1000</f>
        <v>203.78279091122457</v>
      </c>
      <c r="AP1377" s="31">
        <f>(AB1377*'Propiedades físicas'!$F$9)/1000</f>
        <v>128.80381603597058</v>
      </c>
      <c r="AQ1377" s="31">
        <f>(AC1377*'Propiedades físicas'!$F$5)/1000</f>
        <v>106.95780466439447</v>
      </c>
      <c r="AR1377" s="31">
        <f>(AD1377*'Propiedades físicas'!$F$8)/1000</f>
        <v>18.328384297990706</v>
      </c>
      <c r="AS1377" s="31">
        <f>(AE1377*'Propiedades físicas'!$F$7)/1000</f>
        <v>1.56700215229489</v>
      </c>
      <c r="AT1377" s="31">
        <f t="shared" si="899"/>
        <v>1200.8365263549545</v>
      </c>
      <c r="AU1377" s="31">
        <f t="shared" si="900"/>
        <v>0.6174002139521283</v>
      </c>
      <c r="AV1377" s="31">
        <f t="shared" si="903"/>
        <v>0.16970069317410866</v>
      </c>
      <c r="AW1377" s="31">
        <f t="shared" si="903"/>
        <v>0.10726174063587532</v>
      </c>
      <c r="AX1377" s="31">
        <f t="shared" si="903"/>
        <v>8.9069413127410887E-2</v>
      </c>
      <c r="AY1377" s="31">
        <f t="shared" si="903"/>
        <v>1.5263013654010914E-2</v>
      </c>
      <c r="AZ1377" s="31">
        <f t="shared" si="904"/>
        <v>1.3049254564660875E-3</v>
      </c>
      <c r="BA1377" s="31">
        <f t="shared" si="901"/>
        <v>1.0000000000000002</v>
      </c>
      <c r="BB1377" s="34">
        <f>AU1377*'Propiedades físicas'!$C$4+'Diseño reactor'!AV1377*'Propiedades físicas'!$C$5+'Diseño reactor'!AW1377*'Propiedades físicas'!$C$8+'Diseño reactor'!AX1377*'Propiedades físicas'!$C$9+'Diseño reactor'!AY1377*'Propiedades físicas'!$C$7+'Diseño reactor'!AZ1377*'Propiedades físicas'!$C$6</f>
        <v>875.64267001966812</v>
      </c>
      <c r="BC1377" s="45">
        <f>AU1377*'Propiedades físicas'!$L$4+'Diseño reactor'!AV1377*'Propiedades físicas'!$L$5+'Diseño reactor'!AW1377*'Propiedades físicas'!$L$8+AX1377*'Propiedades físicas'!$L$9+'Diseño reactor'!AY1377*'Propiedades físicas'!$L$7+'Diseño reactor'!AZ1377*'Propiedades físicas'!$L$6</f>
        <v>2.0661884682619092</v>
      </c>
      <c r="BD1377" s="29">
        <f t="shared" si="880"/>
        <v>2.2357682981835527</v>
      </c>
      <c r="BE1377" s="58">
        <f t="shared" si="881"/>
        <v>42.097467433652021</v>
      </c>
      <c r="BF1377" s="30">
        <f>AU1377*'Propiedades físicas'!$I$4+'Diseño reactor'!AV1377*'Propiedades físicas'!$I$5+'Diseño reactor'!AW1377*'Propiedades físicas'!$I$8+'Diseño reactor'!AX1377*'Propiedades físicas'!$I$9+'Diseño reactor'!AY1377*'Propiedades físicas'!$I$7+'Diseño reactor'!AZ1377*'Propiedades físicas'!$I$6</f>
        <v>1.9852478058438722E-2</v>
      </c>
      <c r="BG1377" s="24">
        <f>AU1377*'Propiedades físicas'!$O$4+'Diseño reactor'!AV1377*'Propiedades físicas'!$O$5+'Diseño reactor'!AW1377*'Propiedades físicas'!$O$8+'Diseño reactor'!AX1377*'Propiedades físicas'!$O$9+'Diseño reactor'!AY1377*'Propiedades físicas'!$O$7+'Diseño reactor'!AZ1377*'Propiedades físicas'!$O$6</f>
        <v>0.15201463892701156</v>
      </c>
      <c r="BH1377" s="54">
        <f t="shared" si="882"/>
        <v>41412.017738964416</v>
      </c>
      <c r="BI1377" s="34">
        <f t="shared" si="902"/>
        <v>269.83559952054048</v>
      </c>
      <c r="BJ1377" s="27">
        <f t="shared" si="883"/>
        <v>4795.5935307932223</v>
      </c>
      <c r="BK1377" s="34">
        <f t="shared" si="884"/>
        <v>560.76955309557241</v>
      </c>
      <c r="BL1377" s="27">
        <f t="shared" si="885"/>
        <v>105.3976225403007</v>
      </c>
      <c r="BM1377" s="34">
        <f t="shared" si="886"/>
        <v>1.1054421768707483</v>
      </c>
      <c r="BN1377" s="45">
        <f t="shared" si="887"/>
        <v>1407.1096379979324</v>
      </c>
      <c r="BO1377" s="45">
        <f t="shared" si="888"/>
        <v>99.186468463578365</v>
      </c>
      <c r="BP1377" s="66">
        <f t="shared" si="889"/>
        <v>6.6897118082224836</v>
      </c>
    </row>
    <row r="1378" spans="8:68">
      <c r="H1378" s="68">
        <v>1373</v>
      </c>
      <c r="I1378" s="31">
        <f>('Propiedades físicas'!$C$10*'Diseño reactor'!H1378)/1000</f>
        <v>1201.711771636554</v>
      </c>
      <c r="J1378" s="31">
        <f t="shared" si="867"/>
        <v>0.37945871111755469</v>
      </c>
      <c r="K1378" s="31">
        <f>(I1378*1000)/'Propiedades físicas'!$F$10</f>
        <v>7849.7810804724431</v>
      </c>
      <c r="L1378" s="31">
        <f t="shared" si="868"/>
        <v>1121.3972972103491</v>
      </c>
      <c r="M1378" s="31">
        <f t="shared" si="869"/>
        <v>6728.3837832620939</v>
      </c>
      <c r="N1378" s="31">
        <f t="shared" si="870"/>
        <v>0.81674967021875389</v>
      </c>
      <c r="O1378" s="32">
        <f t="shared" si="871"/>
        <v>4.9004980213125231</v>
      </c>
      <c r="P1378" s="33">
        <f t="shared" si="872"/>
        <v>0.61460813603219233</v>
      </c>
      <c r="Q1378" s="31">
        <f t="shared" si="873"/>
        <v>4.6359455084783496</v>
      </c>
      <c r="R1378" s="31">
        <f t="shared" si="874"/>
        <v>0.15211249673087113</v>
      </c>
      <c r="S1378" s="31">
        <f t="shared" si="875"/>
        <v>0.26455251283417375</v>
      </c>
      <c r="T1378" s="31">
        <f t="shared" si="876"/>
        <v>3.7647096263768505E-2</v>
      </c>
      <c r="U1378" s="31">
        <f t="shared" si="877"/>
        <v>1.2381941191921882E-2</v>
      </c>
      <c r="V1378" s="47">
        <f t="shared" si="890"/>
        <v>6.0864106675032645E-4</v>
      </c>
      <c r="W1378" s="31">
        <f t="shared" si="878"/>
        <v>0.247495091283503</v>
      </c>
      <c r="X1378" s="34">
        <f>(S1378*H1378*'Propiedades físicas'!$F$5*60*24*365)/(1000000)</f>
        <v>56218.446588196413</v>
      </c>
      <c r="Y1378" s="34">
        <f>(U1378*H1378*'Propiedades físicas'!$F$7*60*24*365)/(1000000)</f>
        <v>822.86218342978566</v>
      </c>
      <c r="Z1378" s="31">
        <f t="shared" si="891"/>
        <v>843.85697077220004</v>
      </c>
      <c r="AA1378" s="31">
        <f t="shared" si="892"/>
        <v>6365.1531831407738</v>
      </c>
      <c r="AB1378" s="31">
        <f t="shared" si="892"/>
        <v>208.85045801148607</v>
      </c>
      <c r="AC1378" s="31">
        <f t="shared" si="892"/>
        <v>363.23060012132055</v>
      </c>
      <c r="AD1378" s="31">
        <f t="shared" si="892"/>
        <v>51.689463170154156</v>
      </c>
      <c r="AE1378" s="31">
        <f t="shared" si="893"/>
        <v>17.000405256508742</v>
      </c>
      <c r="AF1378" s="31">
        <f t="shared" si="894"/>
        <v>7849.7810804724431</v>
      </c>
      <c r="AG1378" s="31">
        <f t="shared" si="895"/>
        <v>0.10750070124521384</v>
      </c>
      <c r="AH1378" s="31">
        <f t="shared" si="896"/>
        <v>0.81087015266898166</v>
      </c>
      <c r="AI1378" s="31">
        <f t="shared" si="896"/>
        <v>2.6605895867724796E-2</v>
      </c>
      <c r="AJ1378" s="31">
        <f t="shared" si="896"/>
        <v>4.6272704473875506E-2</v>
      </c>
      <c r="AK1378" s="31">
        <f t="shared" si="896"/>
        <v>6.584828626461924E-3</v>
      </c>
      <c r="AL1378" s="31">
        <f t="shared" si="897"/>
        <v>2.1657171177422905E-3</v>
      </c>
      <c r="AM1378" s="31">
        <f t="shared" si="898"/>
        <v>1</v>
      </c>
      <c r="AN1378" s="31">
        <f>(Z1378*'Propiedades físicas'!$F$4)/1000</f>
        <v>742.07094295765728</v>
      </c>
      <c r="AO1378" s="31">
        <f>(AA1378*'Propiedades físicas'!$F$6)/1000</f>
        <v>203.93950798783038</v>
      </c>
      <c r="AP1378" s="31">
        <f>(AB1378*'Propiedades físicas'!$F$9)/1000</f>
        <v>128.8502900701863</v>
      </c>
      <c r="AQ1378" s="31">
        <f>(AC1378*'Propiedades físicas'!$F$5)/1000</f>
        <v>106.96051481772527</v>
      </c>
      <c r="AR1378" s="31">
        <f>(AD1378*'Propiedades físicas'!$F$8)/1000</f>
        <v>18.324948483083045</v>
      </c>
      <c r="AS1378" s="31">
        <f>(AE1378*'Propiedades físicas'!$F$7)/1000</f>
        <v>1.5655673200718903</v>
      </c>
      <c r="AT1378" s="31">
        <f t="shared" si="899"/>
        <v>1201.7117716365542</v>
      </c>
      <c r="AU1378" s="31">
        <f t="shared" si="900"/>
        <v>0.61751158678180051</v>
      </c>
      <c r="AV1378" s="31">
        <f t="shared" si="903"/>
        <v>0.16970750624344375</v>
      </c>
      <c r="AW1378" s="31">
        <f t="shared" si="903"/>
        <v>0.10722229166042969</v>
      </c>
      <c r="AX1378" s="31">
        <f t="shared" si="903"/>
        <v>8.9006796257026607E-2</v>
      </c>
      <c r="AY1378" s="31">
        <f t="shared" si="903"/>
        <v>1.524903801027693E-2</v>
      </c>
      <c r="AZ1378" s="31">
        <f t="shared" si="904"/>
        <v>1.3027810470224641E-3</v>
      </c>
      <c r="BA1378" s="31">
        <f t="shared" si="901"/>
        <v>0.99999999999999989</v>
      </c>
      <c r="BB1378" s="34">
        <f>AU1378*'Propiedades físicas'!$C$4+'Diseño reactor'!AV1378*'Propiedades físicas'!$C$5+'Diseño reactor'!AW1378*'Propiedades físicas'!$C$8+'Diseño reactor'!AX1378*'Propiedades físicas'!$C$9+'Diseño reactor'!AY1378*'Propiedades físicas'!$C$7+'Diseño reactor'!AZ1378*'Propiedades físicas'!$C$6</f>
        <v>875.64201837323935</v>
      </c>
      <c r="BC1378" s="45">
        <f>AU1378*'Propiedades físicas'!$L$4+'Diseño reactor'!AV1378*'Propiedades físicas'!$L$5+'Diseño reactor'!AW1378*'Propiedades físicas'!$L$8+AX1378*'Propiedades físicas'!$L$9+'Diseño reactor'!AY1378*'Propiedades físicas'!$L$7+'Diseño reactor'!AZ1378*'Propiedades físicas'!$L$6</f>
        <v>2.0662708843466699</v>
      </c>
      <c r="BD1378" s="29">
        <f t="shared" si="880"/>
        <v>2.2344554678533282</v>
      </c>
      <c r="BE1378" s="58">
        <f t="shared" si="881"/>
        <v>42.096030387750538</v>
      </c>
      <c r="BF1378" s="30">
        <f>AU1378*'Propiedades físicas'!$I$4+'Diseño reactor'!AV1378*'Propiedades físicas'!$I$5+'Diseño reactor'!AW1378*'Propiedades físicas'!$I$8+'Diseño reactor'!AX1378*'Propiedades físicas'!$I$9+'Diseño reactor'!AY1378*'Propiedades físicas'!$I$7+'Diseño reactor'!AZ1378*'Propiedades físicas'!$I$6</f>
        <v>1.9852777892358852E-2</v>
      </c>
      <c r="BG1378" s="24">
        <f>AU1378*'Propiedades físicas'!$O$4+'Diseño reactor'!AV1378*'Propiedades físicas'!$O$5+'Diseño reactor'!AW1378*'Propiedades físicas'!$O$8+'Diseño reactor'!AX1378*'Propiedades físicas'!$O$9+'Diseño reactor'!AY1378*'Propiedades físicas'!$O$7+'Diseño reactor'!AZ1378*'Propiedades físicas'!$O$6</f>
        <v>0.15201844012071777</v>
      </c>
      <c r="BH1378" s="54">
        <f t="shared" si="882"/>
        <v>41411.36148061703</v>
      </c>
      <c r="BI1378" s="34">
        <f t="shared" si="902"/>
        <v>269.84369067204881</v>
      </c>
      <c r="BJ1378" s="27">
        <f t="shared" si="883"/>
        <v>4795.590798398237</v>
      </c>
      <c r="BK1378" s="34">
        <f t="shared" si="884"/>
        <v>560.78325586905191</v>
      </c>
      <c r="BL1378" s="27">
        <f t="shared" si="885"/>
        <v>105.39810659299162</v>
      </c>
      <c r="BM1378" s="34">
        <f t="shared" si="886"/>
        <v>1.1054421768707483</v>
      </c>
      <c r="BN1378" s="45">
        <f t="shared" si="887"/>
        <v>1408.2778692111283</v>
      </c>
      <c r="BO1378" s="45">
        <f t="shared" si="888"/>
        <v>99.20314897584089</v>
      </c>
      <c r="BP1378" s="66">
        <f t="shared" si="889"/>
        <v>6.689706829791259</v>
      </c>
    </row>
    <row r="1379" spans="8:68">
      <c r="H1379" s="68">
        <v>1374</v>
      </c>
      <c r="I1379" s="31">
        <f>('Propiedades físicas'!$C$10*'Diseño reactor'!H1379)/1000</f>
        <v>1202.5870169181539</v>
      </c>
      <c r="J1379" s="31">
        <f t="shared" si="867"/>
        <v>0.37918254029432497</v>
      </c>
      <c r="K1379" s="31">
        <f>(I1379*1000)/'Propiedades físicas'!$F$10</f>
        <v>7855.4983281639752</v>
      </c>
      <c r="L1379" s="31">
        <f t="shared" si="868"/>
        <v>1122.2140468805678</v>
      </c>
      <c r="M1379" s="31">
        <f t="shared" si="869"/>
        <v>6733.2842812834069</v>
      </c>
      <c r="N1379" s="31">
        <f t="shared" si="870"/>
        <v>0.81674967021875389</v>
      </c>
      <c r="O1379" s="32">
        <f t="shared" si="871"/>
        <v>4.9004980213125231</v>
      </c>
      <c r="P1379" s="33">
        <f t="shared" si="872"/>
        <v>0.61471886376239659</v>
      </c>
      <c r="Q1379" s="31">
        <f t="shared" si="873"/>
        <v>4.6361313666821102</v>
      </c>
      <c r="R1379" s="31">
        <f t="shared" si="874"/>
        <v>0.15205656312856505</v>
      </c>
      <c r="S1379" s="31">
        <f t="shared" si="875"/>
        <v>0.26436665463041281</v>
      </c>
      <c r="T1379" s="31">
        <f t="shared" si="876"/>
        <v>3.7612638481528966E-2</v>
      </c>
      <c r="U1379" s="31">
        <f t="shared" si="877"/>
        <v>1.2361604846263304E-2</v>
      </c>
      <c r="V1379" s="47">
        <f t="shared" si="890"/>
        <v>6.0875071945402383E-4</v>
      </c>
      <c r="W1379" s="31">
        <f t="shared" si="878"/>
        <v>0.24735952008679282</v>
      </c>
      <c r="X1379" s="34">
        <f>(S1379*H1379*'Propiedades físicas'!$F$5*60*24*365)/(1000000)</f>
        <v>56219.867925379564</v>
      </c>
      <c r="Y1379" s="34">
        <f>(U1379*H1379*'Propiedades físicas'!$F$7*60*24*365)/(1000000)</f>
        <v>822.10903089629119</v>
      </c>
      <c r="Z1379" s="31">
        <f t="shared" si="891"/>
        <v>844.62371880953287</v>
      </c>
      <c r="AA1379" s="31">
        <f t="shared" si="892"/>
        <v>6370.044497821219</v>
      </c>
      <c r="AB1379" s="31">
        <f t="shared" si="892"/>
        <v>208.92571773864839</v>
      </c>
      <c r="AC1379" s="31">
        <f t="shared" si="892"/>
        <v>363.23978346218718</v>
      </c>
      <c r="AD1379" s="31">
        <f t="shared" si="892"/>
        <v>51.679765273620802</v>
      </c>
      <c r="AE1379" s="31">
        <f t="shared" si="893"/>
        <v>16.984845058765782</v>
      </c>
      <c r="AF1379" s="31">
        <f t="shared" si="894"/>
        <v>7855.4983281639734</v>
      </c>
      <c r="AG1379" s="31">
        <f t="shared" si="895"/>
        <v>0.10752006855902961</v>
      </c>
      <c r="AH1379" s="31">
        <f t="shared" si="896"/>
        <v>0.81090266100407382</v>
      </c>
      <c r="AI1379" s="31">
        <f t="shared" si="896"/>
        <v>2.6596112558460637E-2</v>
      </c>
      <c r="AJ1379" s="31">
        <f t="shared" si="896"/>
        <v>4.6240196138783392E-2</v>
      </c>
      <c r="AK1379" s="31">
        <f t="shared" si="896"/>
        <v>6.5788016386351469E-3</v>
      </c>
      <c r="AL1379" s="31">
        <f t="shared" si="897"/>
        <v>2.1621601010174954E-3</v>
      </c>
      <c r="AM1379" s="31">
        <f t="shared" si="898"/>
        <v>1</v>
      </c>
      <c r="AN1379" s="31">
        <f>(Z1379*'Propiedades físicas'!$F$4)/1000</f>
        <v>742.745205846727</v>
      </c>
      <c r="AO1379" s="31">
        <f>(AA1379*'Propiedades físicas'!$F$6)/1000</f>
        <v>204.09622571019185</v>
      </c>
      <c r="AP1379" s="31">
        <f>(AB1379*'Propiedades físicas'!$F$9)/1000</f>
        <v>128.8967215588591</v>
      </c>
      <c r="AQ1379" s="31">
        <f>(AC1379*'Propiedades físicas'!$F$5)/1000</f>
        <v>106.96321903611027</v>
      </c>
      <c r="AR1379" s="31">
        <f>(AD1379*'Propiedades físicas'!$F$8)/1000</f>
        <v>18.321510384804043</v>
      </c>
      <c r="AS1379" s="31">
        <f>(AE1379*'Propiedades físicas'!$F$7)/1000</f>
        <v>1.564134381461741</v>
      </c>
      <c r="AT1379" s="31">
        <f t="shared" si="899"/>
        <v>1202.5870169181542</v>
      </c>
      <c r="AU1379" s="31">
        <f t="shared" si="900"/>
        <v>0.61762283759735359</v>
      </c>
      <c r="AV1379" s="31">
        <f t="shared" si="903"/>
        <v>0.16971430993261941</v>
      </c>
      <c r="AW1379" s="31">
        <f t="shared" si="903"/>
        <v>0.10718286472872471</v>
      </c>
      <c r="AX1379" s="31">
        <f t="shared" si="903"/>
        <v>8.8944265596865316E-2</v>
      </c>
      <c r="AY1379" s="31">
        <f t="shared" si="903"/>
        <v>1.5235080810830814E-2</v>
      </c>
      <c r="AZ1379" s="31">
        <f t="shared" si="904"/>
        <v>1.3006413336060429E-3</v>
      </c>
      <c r="BA1379" s="31">
        <f t="shared" si="901"/>
        <v>0.99999999999999989</v>
      </c>
      <c r="BB1379" s="34">
        <f>AU1379*'Propiedades físicas'!$C$4+'Diseño reactor'!AV1379*'Propiedades físicas'!$C$5+'Diseño reactor'!AW1379*'Propiedades físicas'!$C$8+'Diseño reactor'!AX1379*'Propiedades físicas'!$C$9+'Diseño reactor'!AY1379*'Propiedades físicas'!$C$7+'Diseño reactor'!AZ1379*'Propiedades físicas'!$C$6</f>
        <v>875.64136806555337</v>
      </c>
      <c r="BC1379" s="45">
        <f>AU1379*'Propiedades físicas'!$L$4+'Diseño reactor'!AV1379*'Propiedades físicas'!$L$5+'Diseño reactor'!AW1379*'Propiedades físicas'!$L$8+AX1379*'Propiedades físicas'!$L$9+'Diseño reactor'!AY1379*'Propiedades físicas'!$L$7+'Diseño reactor'!AZ1379*'Propiedades físicas'!$L$6</f>
        <v>2.0663532058054188</v>
      </c>
      <c r="BD1379" s="29">
        <f t="shared" si="880"/>
        <v>2.2331441816153399</v>
      </c>
      <c r="BE1379" s="58">
        <f t="shared" si="881"/>
        <v>42.09459507465715</v>
      </c>
      <c r="BF1379" s="30">
        <f>AU1379*'Propiedades físicas'!$I$4+'Diseño reactor'!AV1379*'Propiedades físicas'!$I$5+'Diseño reactor'!AW1379*'Propiedades físicas'!$I$8+'Diseño reactor'!AX1379*'Propiedades físicas'!$I$9+'Diseño reactor'!AY1379*'Propiedades físicas'!$I$7+'Diseño reactor'!AZ1379*'Propiedades físicas'!$I$6</f>
        <v>1.9853077106692402E-2</v>
      </c>
      <c r="BG1379" s="24">
        <f>AU1379*'Propiedades físicas'!$O$4+'Diseño reactor'!AV1379*'Propiedades físicas'!$O$5+'Diseño reactor'!AW1379*'Propiedades físicas'!$O$8+'Diseño reactor'!AX1379*'Propiedades físicas'!$O$9+'Diseño reactor'!AY1379*'Propiedades físicas'!$O$7+'Diseño reactor'!AZ1379*'Propiedades físicas'!$O$6</f>
        <v>0.15202223733302656</v>
      </c>
      <c r="BH1379" s="54">
        <f t="shared" si="882"/>
        <v>41410.706597773555</v>
      </c>
      <c r="BI1379" s="34">
        <f t="shared" si="902"/>
        <v>269.85176803212158</v>
      </c>
      <c r="BJ1379" s="27">
        <f t="shared" si="883"/>
        <v>4795.588088261924</v>
      </c>
      <c r="BK1379" s="34">
        <f t="shared" si="884"/>
        <v>560.79694654245327</v>
      </c>
      <c r="BL1379" s="27">
        <f t="shared" si="885"/>
        <v>105.39859019906145</v>
      </c>
      <c r="BM1379" s="34">
        <f t="shared" si="886"/>
        <v>1.1054421768707483</v>
      </c>
      <c r="BN1379" s="45">
        <f t="shared" si="887"/>
        <v>1409.4461612231182</v>
      </c>
      <c r="BO1379" s="45">
        <f t="shared" si="888"/>
        <v>99.219811218599361</v>
      </c>
      <c r="BP1379" s="66">
        <f t="shared" si="889"/>
        <v>6.6897018615877268</v>
      </c>
    </row>
    <row r="1380" spans="8:68">
      <c r="H1380" s="68">
        <v>1375</v>
      </c>
      <c r="I1380" s="31">
        <f>('Propiedades físicas'!$C$10*'Diseño reactor'!H1380)/1000</f>
        <v>1203.4622621997539</v>
      </c>
      <c r="J1380" s="31">
        <f t="shared" si="867"/>
        <v>0.37890677117411087</v>
      </c>
      <c r="K1380" s="31">
        <f>(I1380*1000)/'Propiedades físicas'!$F$10</f>
        <v>7861.2155758555064</v>
      </c>
      <c r="L1380" s="31">
        <f t="shared" si="868"/>
        <v>1123.0307965507866</v>
      </c>
      <c r="M1380" s="31">
        <f t="shared" si="869"/>
        <v>6738.1847793047191</v>
      </c>
      <c r="N1380" s="31">
        <f t="shared" si="870"/>
        <v>0.81674967021875389</v>
      </c>
      <c r="O1380" s="32">
        <f t="shared" si="871"/>
        <v>4.9004980213125231</v>
      </c>
      <c r="P1380" s="33">
        <f t="shared" si="872"/>
        <v>0.61482947025163048</v>
      </c>
      <c r="Q1380" s="31">
        <f t="shared" si="873"/>
        <v>4.636316969164505</v>
      </c>
      <c r="R1380" s="31">
        <f t="shared" si="874"/>
        <v>0.15200066079688657</v>
      </c>
      <c r="S1380" s="31">
        <f t="shared" si="875"/>
        <v>0.26418105214801763</v>
      </c>
      <c r="T1380" s="31">
        <f t="shared" si="876"/>
        <v>3.7578226159579384E-2</v>
      </c>
      <c r="U1380" s="31">
        <f t="shared" si="877"/>
        <v>1.2341313010657417E-2</v>
      </c>
      <c r="V1380" s="47">
        <f t="shared" si="890"/>
        <v>6.0886025209384777E-4</v>
      </c>
      <c r="W1380" s="31">
        <f t="shared" si="878"/>
        <v>0.24722409733332626</v>
      </c>
      <c r="X1380" s="34">
        <f>(S1380*H1380*'Propiedades físicas'!$F$5*60*24*365)/(1000000)</f>
        <v>56221.286151689528</v>
      </c>
      <c r="Y1380" s="34">
        <f>(U1380*H1380*'Propiedades físicas'!$F$7*60*24*365)/(1000000)</f>
        <v>821.35687199994697</v>
      </c>
      <c r="Z1380" s="31">
        <f t="shared" si="891"/>
        <v>845.39052159599191</v>
      </c>
      <c r="AA1380" s="31">
        <f t="shared" si="892"/>
        <v>6374.9358326011943</v>
      </c>
      <c r="AB1380" s="31">
        <f t="shared" si="892"/>
        <v>209.00090859571904</v>
      </c>
      <c r="AC1380" s="31">
        <f t="shared" si="892"/>
        <v>363.24894670352421</v>
      </c>
      <c r="AD1380" s="31">
        <f t="shared" si="892"/>
        <v>51.670060969421655</v>
      </c>
      <c r="AE1380" s="31">
        <f t="shared" si="893"/>
        <v>16.96930538965395</v>
      </c>
      <c r="AF1380" s="31">
        <f t="shared" si="894"/>
        <v>7861.2155758555045</v>
      </c>
      <c r="AG1380" s="31">
        <f t="shared" si="895"/>
        <v>0.10753941466666769</v>
      </c>
      <c r="AH1380" s="31">
        <f t="shared" si="896"/>
        <v>0.8109351246111115</v>
      </c>
      <c r="AI1380" s="31">
        <f t="shared" si="896"/>
        <v>2.6586334718721197E-2</v>
      </c>
      <c r="AJ1380" s="31">
        <f t="shared" si="896"/>
        <v>4.6207732531745677E-2</v>
      </c>
      <c r="AK1380" s="31">
        <f t="shared" si="896"/>
        <v>6.5727826022375186E-3</v>
      </c>
      <c r="AL1380" s="31">
        <f t="shared" si="897"/>
        <v>2.1586108695164806E-3</v>
      </c>
      <c r="AM1380" s="31">
        <f t="shared" si="898"/>
        <v>1</v>
      </c>
      <c r="AN1380" s="31">
        <f>(Z1380*'Propiedades físicas'!$F$4)/1000</f>
        <v>743.41951688108338</v>
      </c>
      <c r="AO1380" s="31">
        <f>(AA1380*'Propiedades físicas'!$F$6)/1000</f>
        <v>204.25294407654224</v>
      </c>
      <c r="AP1380" s="31">
        <f>(AB1380*'Propiedades físicas'!$F$9)/1000</f>
        <v>128.94311055812884</v>
      </c>
      <c r="AQ1380" s="31">
        <f>(AC1380*'Propiedades físicas'!$F$5)/1000</f>
        <v>106.96591733578678</v>
      </c>
      <c r="AR1380" s="31">
        <f>(AD1380*'Propiedades físicas'!$F$8)/1000</f>
        <v>18.318070014879357</v>
      </c>
      <c r="AS1380" s="31">
        <f>(AE1380*'Propiedades físicas'!$F$7)/1000</f>
        <v>1.5627033333332325</v>
      </c>
      <c r="AT1380" s="31">
        <f t="shared" si="899"/>
        <v>1203.4622621997539</v>
      </c>
      <c r="AU1380" s="31">
        <f t="shared" si="900"/>
        <v>0.61773396659918578</v>
      </c>
      <c r="AV1380" s="31">
        <f t="shared" si="903"/>
        <v>0.16972110426063347</v>
      </c>
      <c r="AW1380" s="31">
        <f t="shared" si="903"/>
        <v>0.1071434598393136</v>
      </c>
      <c r="AX1380" s="31">
        <f t="shared" si="903"/>
        <v>8.888182097232418E-2</v>
      </c>
      <c r="AY1380" s="31">
        <f t="shared" si="903"/>
        <v>1.5221142025173761E-2</v>
      </c>
      <c r="AZ1380" s="31">
        <f t="shared" si="904"/>
        <v>1.2985063033691129E-3</v>
      </c>
      <c r="BA1380" s="31">
        <f t="shared" si="901"/>
        <v>1</v>
      </c>
      <c r="BB1380" s="34">
        <f>AU1380*'Propiedades físicas'!$C$4+'Diseño reactor'!AV1380*'Propiedades físicas'!$C$5+'Diseño reactor'!AW1380*'Propiedades físicas'!$C$8+'Diseño reactor'!AX1380*'Propiedades físicas'!$C$9+'Diseño reactor'!AY1380*'Propiedades físicas'!$C$7+'Diseño reactor'!AZ1380*'Propiedades físicas'!$C$6</f>
        <v>875.64071909313975</v>
      </c>
      <c r="BC1380" s="45">
        <f>AU1380*'Propiedades físicas'!$L$4+'Diseño reactor'!AV1380*'Propiedades físicas'!$L$5+'Diseño reactor'!AW1380*'Propiedades físicas'!$L$8+AX1380*'Propiedades físicas'!$L$9+'Diseño reactor'!AY1380*'Propiedades físicas'!$L$7+'Diseño reactor'!AZ1380*'Propiedades físicas'!$L$6</f>
        <v>2.0664354327990107</v>
      </c>
      <c r="BD1380" s="29">
        <f t="shared" si="880"/>
        <v>2.2318344367440104</v>
      </c>
      <c r="BE1380" s="58">
        <f t="shared" si="881"/>
        <v>42.093161491220158</v>
      </c>
      <c r="BF1380" s="30">
        <f>AU1380*'Propiedades físicas'!$I$4+'Diseño reactor'!AV1380*'Propiedades físicas'!$I$5+'Diseño reactor'!AW1380*'Propiedades físicas'!$I$8+'Diseño reactor'!AX1380*'Propiedades físicas'!$I$9+'Diseño reactor'!AY1380*'Propiedades físicas'!$I$7+'Diseño reactor'!AZ1380*'Propiedades físicas'!$I$6</f>
        <v>1.9853375703008456E-2</v>
      </c>
      <c r="BG1380" s="24">
        <f>AU1380*'Propiedades físicas'!$O$4+'Diseño reactor'!AV1380*'Propiedades físicas'!$O$5+'Diseño reactor'!AW1380*'Propiedades físicas'!$O$8+'Diseño reactor'!AX1380*'Propiedades físicas'!$O$9+'Diseño reactor'!AY1380*'Propiedades físicas'!$O$7+'Diseño reactor'!AZ1380*'Propiedades físicas'!$O$6</f>
        <v>0.15202603056989553</v>
      </c>
      <c r="BH1380" s="54">
        <f t="shared" si="882"/>
        <v>41410.053086873551</v>
      </c>
      <c r="BI1380" s="34">
        <f t="shared" si="902"/>
        <v>269.85983163262063</v>
      </c>
      <c r="BJ1380" s="27">
        <f t="shared" si="883"/>
        <v>4795.5854003105114</v>
      </c>
      <c r="BK1380" s="34">
        <f t="shared" si="884"/>
        <v>560.81062512934648</v>
      </c>
      <c r="BL1380" s="27">
        <f t="shared" si="885"/>
        <v>105.39907335904151</v>
      </c>
      <c r="BM1380" s="34">
        <f t="shared" si="886"/>
        <v>1.1054421768707483</v>
      </c>
      <c r="BN1380" s="45">
        <f t="shared" si="887"/>
        <v>1410.6145139302016</v>
      </c>
      <c r="BO1380" s="45">
        <f t="shared" si="888"/>
        <v>99.236455221850235</v>
      </c>
      <c r="BP1380" s="66">
        <f t="shared" si="889"/>
        <v>6.6896969035853733</v>
      </c>
    </row>
    <row r="1381" spans="8:68">
      <c r="H1381" s="68">
        <v>1376</v>
      </c>
      <c r="I1381" s="31">
        <f>('Propiedades físicas'!$C$10*'Diseño reactor'!H1381)/1000</f>
        <v>1204.3375074813537</v>
      </c>
      <c r="J1381" s="31">
        <f t="shared" si="867"/>
        <v>0.37863140288110647</v>
      </c>
      <c r="K1381" s="31">
        <f>(I1381*1000)/'Propiedades físicas'!$F$10</f>
        <v>7866.9328235470375</v>
      </c>
      <c r="L1381" s="31">
        <f t="shared" si="868"/>
        <v>1123.8475462210054</v>
      </c>
      <c r="M1381" s="31">
        <f t="shared" si="869"/>
        <v>6743.0852773260322</v>
      </c>
      <c r="N1381" s="31">
        <f t="shared" si="870"/>
        <v>0.81674967021875389</v>
      </c>
      <c r="O1381" s="32">
        <f t="shared" si="871"/>
        <v>4.9004980213125231</v>
      </c>
      <c r="P1381" s="33">
        <f t="shared" si="872"/>
        <v>0.6149399556989138</v>
      </c>
      <c r="Q1381" s="31">
        <f t="shared" si="873"/>
        <v>4.636502316443126</v>
      </c>
      <c r="R1381" s="31">
        <f t="shared" si="874"/>
        <v>0.15194478973367981</v>
      </c>
      <c r="S1381" s="31">
        <f t="shared" si="875"/>
        <v>0.2639957048693975</v>
      </c>
      <c r="T1381" s="31">
        <f t="shared" si="876"/>
        <v>3.754385922276305E-2</v>
      </c>
      <c r="U1381" s="31">
        <f t="shared" si="877"/>
        <v>1.2321065563397179E-2</v>
      </c>
      <c r="V1381" s="47">
        <f t="shared" si="890"/>
        <v>6.0896966486688551E-4</v>
      </c>
      <c r="W1381" s="31">
        <f t="shared" si="878"/>
        <v>0.24708882277943053</v>
      </c>
      <c r="X1381" s="34">
        <f>(S1381*H1381*'Propiedades físicas'!$F$5*60*24*365)/(1000000)</f>
        <v>56222.701275632571</v>
      </c>
      <c r="Y1381" s="34">
        <f>(U1381*H1381*'Propiedades físicas'!$F$7*60*24*365)/(1000000)</f>
        <v>820.6057050980337</v>
      </c>
      <c r="Z1381" s="31">
        <f t="shared" si="891"/>
        <v>846.15737904170544</v>
      </c>
      <c r="AA1381" s="31">
        <f t="shared" si="892"/>
        <v>6379.8271874257416</v>
      </c>
      <c r="AB1381" s="31">
        <f t="shared" si="892"/>
        <v>209.07603067354341</v>
      </c>
      <c r="AC1381" s="31">
        <f t="shared" si="892"/>
        <v>363.25808990029094</v>
      </c>
      <c r="AD1381" s="31">
        <f t="shared" si="892"/>
        <v>51.660350290521954</v>
      </c>
      <c r="AE1381" s="31">
        <f t="shared" si="893"/>
        <v>16.953786215234519</v>
      </c>
      <c r="AF1381" s="31">
        <f t="shared" si="894"/>
        <v>7866.9328235470375</v>
      </c>
      <c r="AG1381" s="31">
        <f t="shared" si="895"/>
        <v>0.10755873960293849</v>
      </c>
      <c r="AH1381" s="31">
        <f t="shared" si="896"/>
        <v>0.81096754358062628</v>
      </c>
      <c r="AI1381" s="31">
        <f t="shared" si="896"/>
        <v>2.6576562348129388E-2</v>
      </c>
      <c r="AJ1381" s="31">
        <f t="shared" si="896"/>
        <v>4.6175313562230896E-2</v>
      </c>
      <c r="AK1381" s="31">
        <f t="shared" si="896"/>
        <v>6.5667715041234287E-3</v>
      </c>
      <c r="AL1381" s="31">
        <f t="shared" si="897"/>
        <v>2.1550694019515483E-3</v>
      </c>
      <c r="AM1381" s="31">
        <f t="shared" si="898"/>
        <v>1.0000000000000002</v>
      </c>
      <c r="AN1381" s="31">
        <f>(Z1381*'Propiedades físicas'!$F$4)/1000</f>
        <v>744.09387598169485</v>
      </c>
      <c r="AO1381" s="31">
        <f>(AA1381*'Propiedades físicas'!$F$6)/1000</f>
        <v>204.40966308512077</v>
      </c>
      <c r="AP1381" s="31">
        <f>(AB1381*'Propiedades físicas'!$F$9)/1000</f>
        <v>128.98945712404259</v>
      </c>
      <c r="AQ1381" s="31">
        <f>(AC1381*'Propiedades físicas'!$F$5)/1000</f>
        <v>106.96860973293869</v>
      </c>
      <c r="AR1381" s="31">
        <f>(AD1381*'Propiedades físicas'!$F$8)/1000</f>
        <v>18.314627384995838</v>
      </c>
      <c r="AS1381" s="31">
        <f>(AE1381*'Propiedades físicas'!$F$7)/1000</f>
        <v>1.5612741725609469</v>
      </c>
      <c r="AT1381" s="31">
        <f t="shared" si="899"/>
        <v>1204.3375074813537</v>
      </c>
      <c r="AU1381" s="31">
        <f t="shared" si="900"/>
        <v>0.61784497398725702</v>
      </c>
      <c r="AV1381" s="31">
        <f t="shared" si="903"/>
        <v>0.16972788924643334</v>
      </c>
      <c r="AW1381" s="31">
        <f t="shared" si="903"/>
        <v>0.1071040769906767</v>
      </c>
      <c r="AX1381" s="31">
        <f t="shared" si="903"/>
        <v>8.8819462209263497E-2</v>
      </c>
      <c r="AY1381" s="31">
        <f t="shared" si="903"/>
        <v>1.5207221622863388E-2</v>
      </c>
      <c r="AZ1381" s="31">
        <f t="shared" si="904"/>
        <v>1.2963759435061185E-3</v>
      </c>
      <c r="BA1381" s="31">
        <f t="shared" si="901"/>
        <v>1</v>
      </c>
      <c r="BB1381" s="34">
        <f>AU1381*'Propiedades físicas'!$C$4+'Diseño reactor'!AV1381*'Propiedades físicas'!$C$5+'Diseño reactor'!AW1381*'Propiedades físicas'!$C$8+'Diseño reactor'!AX1381*'Propiedades físicas'!$C$9+'Diseño reactor'!AY1381*'Propiedades físicas'!$C$7+'Diseño reactor'!AZ1381*'Propiedades físicas'!$C$6</f>
        <v>875.64007145253959</v>
      </c>
      <c r="BC1381" s="45">
        <f>AU1381*'Propiedades físicas'!$L$4+'Diseño reactor'!AV1381*'Propiedades físicas'!$L$5+'Diseño reactor'!AW1381*'Propiedades físicas'!$L$8+AX1381*'Propiedades físicas'!$L$9+'Diseño reactor'!AY1381*'Propiedades físicas'!$L$7+'Diseño reactor'!AZ1381*'Propiedades físicas'!$L$6</f>
        <v>2.0665175654879415</v>
      </c>
      <c r="BD1381" s="29">
        <f t="shared" si="880"/>
        <v>2.230526230520173</v>
      </c>
      <c r="BE1381" s="58">
        <f t="shared" si="881"/>
        <v>42.091729634295532</v>
      </c>
      <c r="BF1381" s="30">
        <f>AU1381*'Propiedades físicas'!$I$4+'Diseño reactor'!AV1381*'Propiedades físicas'!$I$5+'Diseño reactor'!AW1381*'Propiedades físicas'!$I$8+'Diseño reactor'!AX1381*'Propiedades físicas'!$I$9+'Diseño reactor'!AY1381*'Propiedades físicas'!$I$7+'Diseño reactor'!AZ1381*'Propiedades físicas'!$I$6</f>
        <v>1.9853673682871331E-2</v>
      </c>
      <c r="BG1381" s="24">
        <f>AU1381*'Propiedades físicas'!$O$4+'Diseño reactor'!AV1381*'Propiedades físicas'!$O$5+'Diseño reactor'!AW1381*'Propiedades físicas'!$O$8+'Diseño reactor'!AX1381*'Propiedades físicas'!$O$9+'Diseño reactor'!AY1381*'Propiedades físicas'!$O$7+'Diseño reactor'!AZ1381*'Propiedades físicas'!$O$6</f>
        <v>0.15202981983727112</v>
      </c>
      <c r="BH1381" s="54">
        <f t="shared" si="882"/>
        <v>41409.400944367801</v>
      </c>
      <c r="BI1381" s="34">
        <f t="shared" si="902"/>
        <v>269.86788150531635</v>
      </c>
      <c r="BJ1381" s="27">
        <f t="shared" si="883"/>
        <v>4795.5827344705212</v>
      </c>
      <c r="BK1381" s="34">
        <f t="shared" si="884"/>
        <v>560.82429164329335</v>
      </c>
      <c r="BL1381" s="27">
        <f t="shared" si="885"/>
        <v>105.39955607346266</v>
      </c>
      <c r="BM1381" s="34">
        <f t="shared" si="886"/>
        <v>1.1054421768707483</v>
      </c>
      <c r="BN1381" s="45">
        <f t="shared" si="887"/>
        <v>1411.7829272289146</v>
      </c>
      <c r="BO1381" s="45">
        <f t="shared" si="888"/>
        <v>99.253081015524387</v>
      </c>
      <c r="BP1381" s="66">
        <f t="shared" si="889"/>
        <v>6.6896919557577741</v>
      </c>
    </row>
    <row r="1382" spans="8:68">
      <c r="H1382" s="68">
        <v>1377</v>
      </c>
      <c r="I1382" s="31">
        <f>('Propiedades físicas'!$C$10*'Diseño reactor'!H1382)/1000</f>
        <v>1205.2127527629534</v>
      </c>
      <c r="J1382" s="31">
        <f t="shared" si="867"/>
        <v>0.37835643454204976</v>
      </c>
      <c r="K1382" s="31">
        <f>(I1382*1000)/'Propiedades físicas'!$F$10</f>
        <v>7872.6500712385696</v>
      </c>
      <c r="L1382" s="31">
        <f t="shared" si="868"/>
        <v>1124.6642958912241</v>
      </c>
      <c r="M1382" s="31">
        <f t="shared" si="869"/>
        <v>6747.9857753473452</v>
      </c>
      <c r="N1382" s="31">
        <f t="shared" si="870"/>
        <v>0.81674967021875389</v>
      </c>
      <c r="O1382" s="32">
        <f t="shared" si="871"/>
        <v>4.900498021312524</v>
      </c>
      <c r="P1382" s="33">
        <f t="shared" si="872"/>
        <v>0.61505032030283091</v>
      </c>
      <c r="Q1382" s="31">
        <f t="shared" si="873"/>
        <v>4.636687409034189</v>
      </c>
      <c r="R1382" s="31">
        <f t="shared" si="874"/>
        <v>0.15188894993668611</v>
      </c>
      <c r="S1382" s="31">
        <f t="shared" si="875"/>
        <v>0.26381061227833458</v>
      </c>
      <c r="T1382" s="31">
        <f t="shared" si="876"/>
        <v>3.7509537596062209E-2</v>
      </c>
      <c r="U1382" s="31">
        <f t="shared" si="877"/>
        <v>1.2300862383174665E-2</v>
      </c>
      <c r="V1382" s="47">
        <f t="shared" si="890"/>
        <v>6.0907895796979375E-4</v>
      </c>
      <c r="W1382" s="31">
        <f t="shared" si="878"/>
        <v>0.24695369618196591</v>
      </c>
      <c r="X1382" s="34">
        <f>(S1382*H1382*'Propiedades físicas'!$F$5*60*24*365)/(1000000)</f>
        <v>56224.113305687068</v>
      </c>
      <c r="Y1382" s="34">
        <f>(U1382*H1382*'Propiedades físicas'!$F$7*60*24*365)/(1000000)</f>
        <v>819.85552855086939</v>
      </c>
      <c r="Z1382" s="31">
        <f t="shared" si="891"/>
        <v>846.92429105699819</v>
      </c>
      <c r="AA1382" s="31">
        <f t="shared" si="892"/>
        <v>6384.7185622400784</v>
      </c>
      <c r="AB1382" s="31">
        <f t="shared" si="892"/>
        <v>209.15108406281678</v>
      </c>
      <c r="AC1382" s="31">
        <f t="shared" si="892"/>
        <v>363.26721310726674</v>
      </c>
      <c r="AD1382" s="31">
        <f t="shared" si="892"/>
        <v>51.650633269777664</v>
      </c>
      <c r="AE1382" s="31">
        <f t="shared" si="893"/>
        <v>16.938287501631514</v>
      </c>
      <c r="AF1382" s="31">
        <f t="shared" si="894"/>
        <v>7872.6500712385696</v>
      </c>
      <c r="AG1382" s="31">
        <f t="shared" si="895"/>
        <v>0.10757804340257629</v>
      </c>
      <c r="AH1382" s="31">
        <f t="shared" si="896"/>
        <v>0.81099991800290938</v>
      </c>
      <c r="AI1382" s="31">
        <f t="shared" si="896"/>
        <v>2.6566795446290165E-2</v>
      </c>
      <c r="AJ1382" s="31">
        <f t="shared" si="896"/>
        <v>4.6142939139947763E-2</v>
      </c>
      <c r="AK1382" s="31">
        <f t="shared" si="896"/>
        <v>6.5607683311715769E-3</v>
      </c>
      <c r="AL1382" s="31">
        <f t="shared" si="897"/>
        <v>2.151535677104811E-3</v>
      </c>
      <c r="AM1382" s="31">
        <f t="shared" si="898"/>
        <v>0.99999999999999989</v>
      </c>
      <c r="AN1382" s="31">
        <f>(Z1382*'Propiedades físicas'!$F$4)/1000</f>
        <v>744.76828306970299</v>
      </c>
      <c r="AO1382" s="31">
        <f>(AA1382*'Propiedades físicas'!$F$6)/1000</f>
        <v>204.56638273417209</v>
      </c>
      <c r="AP1382" s="31">
        <f>(AB1382*'Propiedades físicas'!$F$9)/1000</f>
        <v>129.0357613125548</v>
      </c>
      <c r="AQ1382" s="31">
        <f>(AC1382*'Propiedades físicas'!$F$5)/1000</f>
        <v>106.97129624369686</v>
      </c>
      <c r="AR1382" s="31">
        <f>(AD1382*'Propiedades físicas'!$F$8)/1000</f>
        <v>18.311182506801572</v>
      </c>
      <c r="AS1382" s="31">
        <f>(AE1382*'Propiedades físicas'!$F$7)/1000</f>
        <v>1.5598468960252463</v>
      </c>
      <c r="AT1382" s="31">
        <f t="shared" si="899"/>
        <v>1205.2127527629534</v>
      </c>
      <c r="AU1382" s="31">
        <f t="shared" si="900"/>
        <v>0.61795585996108959</v>
      </c>
      <c r="AV1382" s="31">
        <f t="shared" si="903"/>
        <v>0.16973466490891598</v>
      </c>
      <c r="AW1382" s="31">
        <f t="shared" si="903"/>
        <v>0.10706471618122193</v>
      </c>
      <c r="AX1382" s="31">
        <f t="shared" si="903"/>
        <v>8.8757189134005487E-2</v>
      </c>
      <c r="AY1382" s="31">
        <f t="shared" si="903"/>
        <v>1.5193319573513588E-2</v>
      </c>
      <c r="AZ1382" s="31">
        <f t="shared" si="904"/>
        <v>1.2942502412534992E-3</v>
      </c>
      <c r="BA1382" s="31">
        <f t="shared" si="901"/>
        <v>1</v>
      </c>
      <c r="BB1382" s="34">
        <f>AU1382*'Propiedades físicas'!$C$4+'Diseño reactor'!AV1382*'Propiedades físicas'!$C$5+'Diseño reactor'!AW1382*'Propiedades físicas'!$C$8+'Diseño reactor'!AX1382*'Propiedades físicas'!$C$9+'Diseño reactor'!AY1382*'Propiedades físicas'!$C$7+'Diseño reactor'!AZ1382*'Propiedades físicas'!$C$6</f>
        <v>875.63942514030407</v>
      </c>
      <c r="BC1382" s="45">
        <f>AU1382*'Propiedades físicas'!$L$4+'Diseño reactor'!AV1382*'Propiedades físicas'!$L$5+'Diseño reactor'!AW1382*'Propiedades físicas'!$L$8+AX1382*'Propiedades físicas'!$L$9+'Diseño reactor'!AY1382*'Propiedades físicas'!$L$7+'Diseño reactor'!AZ1382*'Propiedades físicas'!$L$6</f>
        <v>2.0665996040323455</v>
      </c>
      <c r="BD1382" s="29">
        <f t="shared" si="880"/>
        <v>2.229219560231062</v>
      </c>
      <c r="BE1382" s="58">
        <f t="shared" si="881"/>
        <v>42.09029950074693</v>
      </c>
      <c r="BF1382" s="30">
        <f>AU1382*'Propiedades físicas'!$I$4+'Diseño reactor'!AV1382*'Propiedades físicas'!$I$5+'Diseño reactor'!AW1382*'Propiedades físicas'!$I$8+'Diseño reactor'!AX1382*'Propiedades físicas'!$I$9+'Diseño reactor'!AY1382*'Propiedades físicas'!$I$7+'Diseño reactor'!AZ1382*'Propiedades físicas'!$I$6</f>
        <v>1.9853971047840535E-2</v>
      </c>
      <c r="BG1382" s="24">
        <f>AU1382*'Propiedades físicas'!$O$4+'Diseño reactor'!AV1382*'Propiedades físicas'!$O$5+'Diseño reactor'!AW1382*'Propiedades físicas'!$O$8+'Diseño reactor'!AX1382*'Propiedades físicas'!$O$9+'Diseño reactor'!AY1382*'Propiedades físicas'!$O$7+'Diseño reactor'!AZ1382*'Propiedades físicas'!$O$6</f>
        <v>0.1520336051410888</v>
      </c>
      <c r="BH1382" s="54">
        <f t="shared" si="882"/>
        <v>41408.750166718222</v>
      </c>
      <c r="BI1382" s="34">
        <f t="shared" si="902"/>
        <v>269.87591768188639</v>
      </c>
      <c r="BJ1382" s="27">
        <f t="shared" si="883"/>
        <v>4795.5800906687127</v>
      </c>
      <c r="BK1382" s="34">
        <f t="shared" si="884"/>
        <v>560.83794609784138</v>
      </c>
      <c r="BL1382" s="27">
        <f t="shared" si="885"/>
        <v>105.4000383428552</v>
      </c>
      <c r="BM1382" s="34">
        <f t="shared" si="886"/>
        <v>1.1054421768707483</v>
      </c>
      <c r="BN1382" s="45">
        <f t="shared" si="887"/>
        <v>1412.9514010160224</v>
      </c>
      <c r="BO1382" s="45">
        <f t="shared" si="888"/>
        <v>99.269688629487206</v>
      </c>
      <c r="BP1382" s="66">
        <f t="shared" si="889"/>
        <v>6.6896870180785788</v>
      </c>
    </row>
    <row r="1383" spans="8:68">
      <c r="H1383" s="68">
        <v>1378</v>
      </c>
      <c r="I1383" s="31">
        <f>('Propiedades físicas'!$C$10*'Diseño reactor'!H1383)/1000</f>
        <v>1206.0879980445532</v>
      </c>
      <c r="J1383" s="31">
        <f t="shared" si="867"/>
        <v>0.37808186528621379</v>
      </c>
      <c r="K1383" s="31">
        <f>(I1383*1000)/'Propiedades físicas'!$F$10</f>
        <v>7878.3673189300998</v>
      </c>
      <c r="L1383" s="31">
        <f t="shared" si="868"/>
        <v>1125.4810455614427</v>
      </c>
      <c r="M1383" s="31">
        <f t="shared" si="869"/>
        <v>6752.8862733686565</v>
      </c>
      <c r="N1383" s="31">
        <f t="shared" si="870"/>
        <v>0.81674967021875378</v>
      </c>
      <c r="O1383" s="32">
        <f t="shared" si="871"/>
        <v>4.9004980213125231</v>
      </c>
      <c r="P1383" s="33">
        <f t="shared" si="872"/>
        <v>0.61516056426153165</v>
      </c>
      <c r="Q1383" s="31">
        <f t="shared" si="873"/>
        <v>4.6368722474525432</v>
      </c>
      <c r="R1383" s="31">
        <f t="shared" si="874"/>
        <v>0.15183314140354459</v>
      </c>
      <c r="S1383" s="31">
        <f t="shared" si="875"/>
        <v>0.26362577385997926</v>
      </c>
      <c r="T1383" s="31">
        <f t="shared" si="876"/>
        <v>3.7475261204597959E-2</v>
      </c>
      <c r="U1383" s="31">
        <f t="shared" si="877"/>
        <v>1.2280703349079575E-2</v>
      </c>
      <c r="V1383" s="47">
        <f t="shared" si="890"/>
        <v>6.0918813159879836E-4</v>
      </c>
      <c r="W1383" s="31">
        <f t="shared" si="878"/>
        <v>0.24681871729832419</v>
      </c>
      <c r="X1383" s="34">
        <f>(S1383*H1383*'Propiedades físicas'!$F$5*60*24*365)/(1000000)</f>
        <v>56225.522250303613</v>
      </c>
      <c r="Y1383" s="34">
        <f>(U1383*H1383*'Propiedades físicas'!$F$7*60*24*365)/(1000000)</f>
        <v>819.10634072180653</v>
      </c>
      <c r="Z1383" s="31">
        <f t="shared" si="891"/>
        <v>847.69125755239065</v>
      </c>
      <c r="AA1383" s="31">
        <f t="shared" si="892"/>
        <v>6389.6099569896041</v>
      </c>
      <c r="AB1383" s="31">
        <f t="shared" si="892"/>
        <v>209.22606885408445</v>
      </c>
      <c r="AC1383" s="31">
        <f t="shared" si="892"/>
        <v>363.27631637905142</v>
      </c>
      <c r="AD1383" s="31">
        <f t="shared" si="892"/>
        <v>51.640909939935987</v>
      </c>
      <c r="AE1383" s="31">
        <f t="shared" si="893"/>
        <v>16.922809215031656</v>
      </c>
      <c r="AF1383" s="31">
        <f t="shared" si="894"/>
        <v>7878.367318930098</v>
      </c>
      <c r="AG1383" s="31">
        <f t="shared" si="895"/>
        <v>0.10759732610023942</v>
      </c>
      <c r="AH1383" s="31">
        <f t="shared" si="896"/>
        <v>0.81103224796801288</v>
      </c>
      <c r="AI1383" s="31">
        <f t="shared" si="896"/>
        <v>2.6557034012790592E-2</v>
      </c>
      <c r="AJ1383" s="31">
        <f t="shared" si="896"/>
        <v>4.6110609174844268E-2</v>
      </c>
      <c r="AK1383" s="31">
        <f t="shared" si="896"/>
        <v>6.5547730702849426E-3</v>
      </c>
      <c r="AL1383" s="31">
        <f t="shared" si="897"/>
        <v>2.148009673827929E-3</v>
      </c>
      <c r="AM1383" s="31">
        <f t="shared" si="898"/>
        <v>1</v>
      </c>
      <c r="AN1383" s="31">
        <f>(Z1383*'Propiedades físicas'!$F$4)/1000</f>
        <v>745.44273806642127</v>
      </c>
      <c r="AO1383" s="31">
        <f>(AA1383*'Propiedades físicas'!$F$6)/1000</f>
        <v>204.72310302194691</v>
      </c>
      <c r="AP1383" s="31">
        <f>(AB1383*'Propiedades físicas'!$F$9)/1000</f>
        <v>129.0820231795274</v>
      </c>
      <c r="AQ1383" s="31">
        <f>(AC1383*'Propiedades físicas'!$F$5)/1000</f>
        <v>106.97397688413928</v>
      </c>
      <c r="AR1383" s="31">
        <f>(AD1383*'Propiedades físicas'!$F$8)/1000</f>
        <v>18.3077353919061</v>
      </c>
      <c r="AS1383" s="31">
        <f>(AE1383*'Propiedades físicas'!$F$7)/1000</f>
        <v>1.5584215006122653</v>
      </c>
      <c r="AT1383" s="31">
        <f t="shared" si="899"/>
        <v>1206.0879980445534</v>
      </c>
      <c r="AU1383" s="31">
        <f t="shared" si="900"/>
        <v>0.6180666247197697</v>
      </c>
      <c r="AV1383" s="31">
        <f t="shared" si="903"/>
        <v>0.16974143126692848</v>
      </c>
      <c r="AW1383" s="31">
        <f t="shared" si="903"/>
        <v>0.10702537740928507</v>
      </c>
      <c r="AX1383" s="31">
        <f t="shared" si="903"/>
        <v>8.8695001573332641E-2</v>
      </c>
      <c r="AY1383" s="31">
        <f t="shared" si="903"/>
        <v>1.5179435846794492E-2</v>
      </c>
      <c r="AZ1383" s="31">
        <f t="shared" si="904"/>
        <v>1.2921291838895296E-3</v>
      </c>
      <c r="BA1383" s="31">
        <f t="shared" si="901"/>
        <v>1</v>
      </c>
      <c r="BB1383" s="34">
        <f>AU1383*'Propiedades físicas'!$C$4+'Diseño reactor'!AV1383*'Propiedades físicas'!$C$5+'Diseño reactor'!AW1383*'Propiedades físicas'!$C$8+'Diseño reactor'!AX1383*'Propiedades físicas'!$C$9+'Diseño reactor'!AY1383*'Propiedades físicas'!$C$7+'Diseño reactor'!AZ1383*'Propiedades físicas'!$C$6</f>
        <v>875.63878015299542</v>
      </c>
      <c r="BC1383" s="45">
        <f>AU1383*'Propiedades físicas'!$L$4+'Diseño reactor'!AV1383*'Propiedades físicas'!$L$5+'Diseño reactor'!AW1383*'Propiedades físicas'!$L$8+AX1383*'Propiedades físicas'!$L$9+'Diseño reactor'!AY1383*'Propiedades físicas'!$L$7+'Diseño reactor'!AZ1383*'Propiedades físicas'!$L$6</f>
        <v>2.0666815485920007</v>
      </c>
      <c r="BD1383" s="29">
        <f t="shared" si="880"/>
        <v>2.2279144231702799</v>
      </c>
      <c r="BE1383" s="58">
        <f t="shared" si="881"/>
        <v>42.088871087445625</v>
      </c>
      <c r="BF1383" s="30">
        <f>AU1383*'Propiedades físicas'!$I$4+'Diseño reactor'!AV1383*'Propiedades físicas'!$I$5+'Diseño reactor'!AW1383*'Propiedades físicas'!$I$8+'Diseño reactor'!AX1383*'Propiedades físicas'!$I$9+'Diseño reactor'!AY1383*'Propiedades físicas'!$I$7+'Diseño reactor'!AZ1383*'Propiedades físicas'!$I$6</f>
        <v>1.9854267799470814E-2</v>
      </c>
      <c r="BG1383" s="24">
        <f>AU1383*'Propiedades físicas'!$O$4+'Diseño reactor'!AV1383*'Propiedades físicas'!$O$5+'Diseño reactor'!AW1383*'Propiedades físicas'!$O$8+'Diseño reactor'!AX1383*'Propiedades físicas'!$O$9+'Diseño reactor'!AY1383*'Propiedades físicas'!$O$7+'Diseño reactor'!AZ1383*'Propiedades físicas'!$O$6</f>
        <v>0.15203738648727266</v>
      </c>
      <c r="BH1383" s="54">
        <f t="shared" si="882"/>
        <v>41408.100750397884</v>
      </c>
      <c r="BI1383" s="34">
        <f t="shared" si="902"/>
        <v>269.88394019391768</v>
      </c>
      <c r="BJ1383" s="27">
        <f t="shared" si="883"/>
        <v>4795.5774688321026</v>
      </c>
      <c r="BK1383" s="34">
        <f t="shared" si="884"/>
        <v>560.85158850652545</v>
      </c>
      <c r="BL1383" s="27">
        <f t="shared" si="885"/>
        <v>105.40052016774872</v>
      </c>
      <c r="BM1383" s="34">
        <f t="shared" si="886"/>
        <v>1.1054421768707483</v>
      </c>
      <c r="BN1383" s="45">
        <f t="shared" si="887"/>
        <v>1414.11993518853</v>
      </c>
      <c r="BO1383" s="45">
        <f t="shared" si="888"/>
        <v>99.286278093538883</v>
      </c>
      <c r="BP1383" s="66">
        <f t="shared" si="889"/>
        <v>6.6896820905215266</v>
      </c>
    </row>
    <row r="1384" spans="8:68">
      <c r="H1384" s="68">
        <v>1379</v>
      </c>
      <c r="I1384" s="31">
        <f>('Propiedades físicas'!$C$10*'Diseño reactor'!H1384)/1000</f>
        <v>1206.9632433261531</v>
      </c>
      <c r="J1384" s="31">
        <f t="shared" si="867"/>
        <v>0.37780769424539701</v>
      </c>
      <c r="K1384" s="31">
        <f>(I1384*1000)/'Propiedades físicas'!$F$10</f>
        <v>7884.0845666216319</v>
      </c>
      <c r="L1384" s="31">
        <f t="shared" si="868"/>
        <v>1126.2977952316617</v>
      </c>
      <c r="M1384" s="31">
        <f t="shared" si="869"/>
        <v>6757.7867713899695</v>
      </c>
      <c r="N1384" s="31">
        <f t="shared" si="870"/>
        <v>0.81674967021875389</v>
      </c>
      <c r="O1384" s="32">
        <f t="shared" si="871"/>
        <v>4.9004980213125231</v>
      </c>
      <c r="P1384" s="33">
        <f t="shared" si="872"/>
        <v>0.61527068777273353</v>
      </c>
      <c r="Q1384" s="31">
        <f t="shared" si="873"/>
        <v>4.6370568322116776</v>
      </c>
      <c r="R1384" s="31">
        <f t="shared" si="874"/>
        <v>0.15177736413179274</v>
      </c>
      <c r="S1384" s="31">
        <f t="shared" si="875"/>
        <v>0.26344118910084557</v>
      </c>
      <c r="T1384" s="31">
        <f t="shared" si="876"/>
        <v>3.74410299736299E-2</v>
      </c>
      <c r="U1384" s="31">
        <f t="shared" si="877"/>
        <v>1.226058834059769E-2</v>
      </c>
      <c r="V1384" s="47">
        <f t="shared" si="890"/>
        <v>6.0929718594969734E-4</v>
      </c>
      <c r="W1384" s="31">
        <f t="shared" si="878"/>
        <v>0.2466838858864274</v>
      </c>
      <c r="X1384" s="34">
        <f>(S1384*H1384*'Propiedades físicas'!$F$5*60*24*365)/(1000000)</f>
        <v>56226.92811790514</v>
      </c>
      <c r="Y1384" s="34">
        <f>(U1384*H1384*'Propiedades físicas'!$F$7*60*24*365)/(1000000)</f>
        <v>818.35813997722539</v>
      </c>
      <c r="Z1384" s="31">
        <f t="shared" si="891"/>
        <v>848.45827843859956</v>
      </c>
      <c r="AA1384" s="31">
        <f t="shared" si="892"/>
        <v>6394.5013716199037</v>
      </c>
      <c r="AB1384" s="31">
        <f t="shared" si="892"/>
        <v>209.3009851377422</v>
      </c>
      <c r="AC1384" s="31">
        <f t="shared" si="892"/>
        <v>363.28539977006602</v>
      </c>
      <c r="AD1384" s="31">
        <f t="shared" si="892"/>
        <v>51.631180333635633</v>
      </c>
      <c r="AE1384" s="31">
        <f t="shared" si="893"/>
        <v>16.907351321684214</v>
      </c>
      <c r="AF1384" s="31">
        <f t="shared" si="894"/>
        <v>7884.084566621631</v>
      </c>
      <c r="AG1384" s="31">
        <f t="shared" si="895"/>
        <v>0.10761658773051037</v>
      </c>
      <c r="AH1384" s="31">
        <f t="shared" si="896"/>
        <v>0.81106453356575026</v>
      </c>
      <c r="AI1384" s="31">
        <f t="shared" si="896"/>
        <v>2.6547278047199932E-2</v>
      </c>
      <c r="AJ1384" s="31">
        <f t="shared" si="896"/>
        <v>4.6078323577106887E-2</v>
      </c>
      <c r="AK1384" s="31">
        <f t="shared" si="896"/>
        <v>6.5487857083907268E-3</v>
      </c>
      <c r="AL1384" s="31">
        <f t="shared" si="897"/>
        <v>2.1444913710418376E-3</v>
      </c>
      <c r="AM1384" s="31">
        <f t="shared" si="898"/>
        <v>1</v>
      </c>
      <c r="AN1384" s="31">
        <f>(Z1384*'Propiedades físicas'!$F$4)/1000</f>
        <v>746.11724089333563</v>
      </c>
      <c r="AO1384" s="31">
        <f>(AA1384*'Propiedades físicas'!$F$6)/1000</f>
        <v>204.87982394670172</v>
      </c>
      <c r="AP1384" s="31">
        <f>(AB1384*'Propiedades físicas'!$F$9)/1000</f>
        <v>129.12824278073003</v>
      </c>
      <c r="AQ1384" s="31">
        <f>(AC1384*'Propiedades físicas'!$F$5)/1000</f>
        <v>106.97665167029135</v>
      </c>
      <c r="AR1384" s="31">
        <f>(AD1384*'Propiedades físicas'!$F$8)/1000</f>
        <v>18.304286051880499</v>
      </c>
      <c r="AS1384" s="31">
        <f>(AE1384*'Propiedades físicas'!$F$7)/1000</f>
        <v>1.5569979832138992</v>
      </c>
      <c r="AT1384" s="31">
        <f t="shared" si="899"/>
        <v>1206.9632433261534</v>
      </c>
      <c r="AU1384" s="31">
        <f t="shared" si="900"/>
        <v>0.61817726846194854</v>
      </c>
      <c r="AV1384" s="31">
        <f t="shared" si="903"/>
        <v>0.16974818833926808</v>
      </c>
      <c r="AW1384" s="31">
        <f t="shared" si="903"/>
        <v>0.10698606067313035</v>
      </c>
      <c r="AX1384" s="31">
        <f t="shared" si="903"/>
        <v>8.863289935448633E-2</v>
      </c>
      <c r="AY1384" s="31">
        <f t="shared" si="903"/>
        <v>1.516557041243235E-2</v>
      </c>
      <c r="AZ1384" s="31">
        <f t="shared" si="904"/>
        <v>1.2900127587341589E-3</v>
      </c>
      <c r="BA1384" s="31">
        <f t="shared" si="901"/>
        <v>0.99999999999999989</v>
      </c>
      <c r="BB1384" s="34">
        <f>AU1384*'Propiedades físicas'!$C$4+'Diseño reactor'!AV1384*'Propiedades físicas'!$C$5+'Diseño reactor'!AW1384*'Propiedades físicas'!$C$8+'Diseño reactor'!AX1384*'Propiedades físicas'!$C$9+'Diseño reactor'!AY1384*'Propiedades físicas'!$C$7+'Diseño reactor'!AZ1384*'Propiedades físicas'!$C$6</f>
        <v>875.63813648718724</v>
      </c>
      <c r="BC1384" s="45">
        <f>AU1384*'Propiedades físicas'!$L$4+'Diseño reactor'!AV1384*'Propiedades físicas'!$L$5+'Diseño reactor'!AW1384*'Propiedades físicas'!$L$8+AX1384*'Propiedades físicas'!$L$9+'Diseño reactor'!AY1384*'Propiedades físicas'!$L$7+'Diseño reactor'!AZ1384*'Propiedades físicas'!$L$6</f>
        <v>2.0667633993263275</v>
      </c>
      <c r="BD1384" s="29">
        <f t="shared" si="880"/>
        <v>2.2266108166377889</v>
      </c>
      <c r="BE1384" s="58">
        <f t="shared" si="881"/>
        <v>42.087444391270502</v>
      </c>
      <c r="BF1384" s="30">
        <f>AU1384*'Propiedades físicas'!$I$4+'Diseño reactor'!AV1384*'Propiedades físicas'!$I$5+'Diseño reactor'!AW1384*'Propiedades físicas'!$I$8+'Diseño reactor'!AX1384*'Propiedades físicas'!$I$9+'Diseño reactor'!AY1384*'Propiedades físicas'!$I$7+'Diseño reactor'!AZ1384*'Propiedades físicas'!$I$6</f>
        <v>1.9854563939312158E-2</v>
      </c>
      <c r="BG1384" s="24">
        <f>AU1384*'Propiedades físicas'!$O$4+'Diseño reactor'!AV1384*'Propiedades físicas'!$O$5+'Diseño reactor'!AW1384*'Propiedades físicas'!$O$8+'Diseño reactor'!AX1384*'Propiedades físicas'!$O$9+'Diseño reactor'!AY1384*'Propiedades físicas'!$O$7+'Diseño reactor'!AZ1384*'Propiedades físicas'!$O$6</f>
        <v>0.15204116388173602</v>
      </c>
      <c r="BH1384" s="54">
        <f t="shared" si="882"/>
        <v>41407.452691890961</v>
      </c>
      <c r="BI1384" s="34">
        <f t="shared" si="902"/>
        <v>269.89194907290511</v>
      </c>
      <c r="BJ1384" s="27">
        <f t="shared" si="883"/>
        <v>4795.5748688879621</v>
      </c>
      <c r="BK1384" s="34">
        <f t="shared" si="884"/>
        <v>560.8652188828687</v>
      </c>
      <c r="BL1384" s="27">
        <f t="shared" si="885"/>
        <v>105.40100154867245</v>
      </c>
      <c r="BM1384" s="34">
        <f t="shared" si="886"/>
        <v>1.1054421768707483</v>
      </c>
      <c r="BN1384" s="45">
        <f t="shared" si="887"/>
        <v>1415.2885296436718</v>
      </c>
      <c r="BO1384" s="45">
        <f t="shared" si="888"/>
        <v>99.302849437414437</v>
      </c>
      <c r="BP1384" s="66">
        <f t="shared" si="889"/>
        <v>6.6896771730604367</v>
      </c>
    </row>
    <row r="1385" spans="8:68">
      <c r="H1385" s="68">
        <v>1380</v>
      </c>
      <c r="I1385" s="31">
        <f>('Propiedades físicas'!$C$10*'Diseño reactor'!H1385)/1000</f>
        <v>1207.8384886077529</v>
      </c>
      <c r="J1385" s="31">
        <f t="shared" si="867"/>
        <v>0.37753392055391488</v>
      </c>
      <c r="K1385" s="31">
        <f>(I1385*1000)/'Propiedades físicas'!$F$10</f>
        <v>7889.8018143131621</v>
      </c>
      <c r="L1385" s="31">
        <f t="shared" si="868"/>
        <v>1127.1145449018802</v>
      </c>
      <c r="M1385" s="31">
        <f t="shared" si="869"/>
        <v>6762.6872694112817</v>
      </c>
      <c r="N1385" s="31">
        <f t="shared" si="870"/>
        <v>0.81674967021875378</v>
      </c>
      <c r="O1385" s="32">
        <f t="shared" si="871"/>
        <v>4.9004980213125231</v>
      </c>
      <c r="P1385" s="33">
        <f t="shared" si="872"/>
        <v>0.61538069103372162</v>
      </c>
      <c r="Q1385" s="31">
        <f t="shared" si="873"/>
        <v>4.6372411638237159</v>
      </c>
      <c r="R1385" s="31">
        <f t="shared" si="874"/>
        <v>0.15172161811886686</v>
      </c>
      <c r="S1385" s="31">
        <f t="shared" si="875"/>
        <v>0.26325685748880684</v>
      </c>
      <c r="T1385" s="31">
        <f t="shared" si="876"/>
        <v>3.7406843828555934E-2</v>
      </c>
      <c r="U1385" s="31">
        <f t="shared" si="877"/>
        <v>1.2240517237609357E-2</v>
      </c>
      <c r="V1385" s="47">
        <f t="shared" si="890"/>
        <v>6.0940612121786035E-4</v>
      </c>
      <c r="W1385" s="31">
        <f t="shared" si="878"/>
        <v>0.24654920170472616</v>
      </c>
      <c r="X1385" s="34">
        <f>(S1385*H1385*'Propiedades físicas'!$F$5*60*24*365)/(1000000)</f>
        <v>56228.330916887011</v>
      </c>
      <c r="Y1385" s="34">
        <f>(U1385*H1385*'Propiedades físicas'!$F$7*60*24*365)/(1000000)</f>
        <v>817.61092468652907</v>
      </c>
      <c r="Z1385" s="31">
        <f t="shared" si="891"/>
        <v>849.22535362653582</v>
      </c>
      <c r="AA1385" s="31">
        <f t="shared" si="892"/>
        <v>6399.3928060767275</v>
      </c>
      <c r="AB1385" s="31">
        <f t="shared" si="892"/>
        <v>209.37583300403628</v>
      </c>
      <c r="AC1385" s="31">
        <f t="shared" si="892"/>
        <v>363.29446333455343</v>
      </c>
      <c r="AD1385" s="31">
        <f t="shared" si="892"/>
        <v>51.621444483407188</v>
      </c>
      <c r="AE1385" s="31">
        <f t="shared" si="893"/>
        <v>16.891913787900911</v>
      </c>
      <c r="AF1385" s="31">
        <f t="shared" si="894"/>
        <v>7889.8018143131612</v>
      </c>
      <c r="AG1385" s="31">
        <f t="shared" si="895"/>
        <v>0.10763582832789625</v>
      </c>
      <c r="AH1385" s="31">
        <f t="shared" si="896"/>
        <v>0.8110967748856972</v>
      </c>
      <c r="AI1385" s="31">
        <f t="shared" si="896"/>
        <v>2.6537527549069784E-2</v>
      </c>
      <c r="AJ1385" s="31">
        <f t="shared" si="896"/>
        <v>4.604608225715992E-2</v>
      </c>
      <c r="AK1385" s="31">
        <f t="shared" si="896"/>
        <v>6.5428062324403317E-3</v>
      </c>
      <c r="AL1385" s="31">
        <f t="shared" si="897"/>
        <v>2.1409807477364906E-3</v>
      </c>
      <c r="AM1385" s="31">
        <f t="shared" si="898"/>
        <v>0.99999999999999989</v>
      </c>
      <c r="AN1385" s="31">
        <f>(Z1385*'Propiedades físicas'!$F$4)/1000</f>
        <v>746.79179147210311</v>
      </c>
      <c r="AO1385" s="31">
        <f>(AA1385*'Propiedades físicas'!$F$6)/1000</f>
        <v>205.03654550669833</v>
      </c>
      <c r="AP1385" s="31">
        <f>(AB1385*'Propiedades físicas'!$F$9)/1000</f>
        <v>129.17442017184018</v>
      </c>
      <c r="AQ1385" s="31">
        <f>(AC1385*'Propiedades físicas'!$F$5)/1000</f>
        <v>106.97932061812595</v>
      </c>
      <c r="AR1385" s="31">
        <f>(AD1385*'Propiedades físicas'!$F$8)/1000</f>
        <v>18.300834498257512</v>
      </c>
      <c r="AS1385" s="31">
        <f>(AE1385*'Propiedades físicas'!$F$7)/1000</f>
        <v>1.5555763407277949</v>
      </c>
      <c r="AT1385" s="31">
        <f t="shared" si="899"/>
        <v>1207.8384886077529</v>
      </c>
      <c r="AU1385" s="31">
        <f t="shared" si="900"/>
        <v>0.61828779138584378</v>
      </c>
      <c r="AV1385" s="31">
        <f t="shared" si="903"/>
        <v>0.16975493614468201</v>
      </c>
      <c r="AW1385" s="31">
        <f t="shared" si="903"/>
        <v>0.10694676597095072</v>
      </c>
      <c r="AX1385" s="31">
        <f t="shared" si="903"/>
        <v>8.8570882305165244E-2</v>
      </c>
      <c r="AY1385" s="31">
        <f t="shared" si="903"/>
        <v>1.5151723240209421E-2</v>
      </c>
      <c r="AZ1385" s="31">
        <f t="shared" si="904"/>
        <v>1.2879009531488531E-3</v>
      </c>
      <c r="BA1385" s="31">
        <f t="shared" si="901"/>
        <v>1</v>
      </c>
      <c r="BB1385" s="34">
        <f>AU1385*'Propiedades físicas'!$C$4+'Diseño reactor'!AV1385*'Propiedades físicas'!$C$5+'Diseño reactor'!AW1385*'Propiedades físicas'!$C$8+'Diseño reactor'!AX1385*'Propiedades físicas'!$C$9+'Diseño reactor'!AY1385*'Propiedades físicas'!$C$7+'Diseño reactor'!AZ1385*'Propiedades físicas'!$C$6</f>
        <v>875.63749413946368</v>
      </c>
      <c r="BC1385" s="45">
        <f>AU1385*'Propiedades físicas'!$L$4+'Diseño reactor'!AV1385*'Propiedades físicas'!$L$5+'Diseño reactor'!AW1385*'Propiedades físicas'!$L$8+AX1385*'Propiedades físicas'!$L$9+'Diseño reactor'!AY1385*'Propiedades físicas'!$L$7+'Diseño reactor'!AZ1385*'Propiedades físicas'!$L$6</f>
        <v>2.0668451563943901</v>
      </c>
      <c r="BD1385" s="29">
        <f t="shared" si="880"/>
        <v>2.2253087379398853</v>
      </c>
      <c r="BE1385" s="58">
        <f t="shared" si="881"/>
        <v>42.086019409108069</v>
      </c>
      <c r="BF1385" s="30">
        <f>AU1385*'Propiedades físicas'!$I$4+'Diseño reactor'!AV1385*'Propiedades físicas'!$I$5+'Diseño reactor'!AW1385*'Propiedades físicas'!$I$8+'Diseño reactor'!AX1385*'Propiedades físicas'!$I$9+'Diseño reactor'!AY1385*'Propiedades físicas'!$I$7+'Diseño reactor'!AZ1385*'Propiedades físicas'!$I$6</f>
        <v>1.9854859468909858E-2</v>
      </c>
      <c r="BG1385" s="24">
        <f>AU1385*'Propiedades físicas'!$O$4+'Diseño reactor'!AV1385*'Propiedades físicas'!$O$5+'Diseño reactor'!AW1385*'Propiedades físicas'!$O$8+'Diseño reactor'!AX1385*'Propiedades físicas'!$O$9+'Diseño reactor'!AY1385*'Propiedades físicas'!$O$7+'Diseño reactor'!AZ1385*'Propiedades físicas'!$O$6</f>
        <v>0.15204493733038099</v>
      </c>
      <c r="BH1385" s="54">
        <f t="shared" si="882"/>
        <v>41406.805987692613</v>
      </c>
      <c r="BI1385" s="34">
        <f t="shared" si="902"/>
        <v>269.89994435025369</v>
      </c>
      <c r="BJ1385" s="27">
        <f t="shared" si="883"/>
        <v>4795.5722907638146</v>
      </c>
      <c r="BK1385" s="34">
        <f t="shared" si="884"/>
        <v>560.87883724038136</v>
      </c>
      <c r="BL1385" s="27">
        <f t="shared" si="885"/>
        <v>105.40148248615489</v>
      </c>
      <c r="BM1385" s="34">
        <f t="shared" si="886"/>
        <v>1.1054421768707483</v>
      </c>
      <c r="BN1385" s="45">
        <f t="shared" si="887"/>
        <v>1416.4571842789169</v>
      </c>
      <c r="BO1385" s="45">
        <f t="shared" si="888"/>
        <v>99.319402690783988</v>
      </c>
      <c r="BP1385" s="66">
        <f t="shared" si="889"/>
        <v>6.6896722656692162</v>
      </c>
    </row>
    <row r="1386" spans="8:68">
      <c r="H1386" s="68">
        <v>1381</v>
      </c>
      <c r="I1386" s="31">
        <f>('Propiedades físicas'!$C$10*'Diseño reactor'!H1386)/1000</f>
        <v>1208.7137338893529</v>
      </c>
      <c r="J1386" s="31">
        <f t="shared" si="867"/>
        <v>0.37726054334858977</v>
      </c>
      <c r="K1386" s="31">
        <f>(I1386*1000)/'Propiedades físicas'!$F$10</f>
        <v>7895.5190620046942</v>
      </c>
      <c r="L1386" s="31">
        <f t="shared" si="868"/>
        <v>1127.9312945720992</v>
      </c>
      <c r="M1386" s="31">
        <f t="shared" si="869"/>
        <v>6767.5877674325948</v>
      </c>
      <c r="N1386" s="31">
        <f t="shared" si="870"/>
        <v>0.816749670218754</v>
      </c>
      <c r="O1386" s="32">
        <f t="shared" si="871"/>
        <v>4.9004980213125231</v>
      </c>
      <c r="P1386" s="33">
        <f t="shared" si="872"/>
        <v>0.61549057424135112</v>
      </c>
      <c r="Q1386" s="31">
        <f t="shared" si="873"/>
        <v>4.6374252427994307</v>
      </c>
      <c r="R1386" s="31">
        <f t="shared" si="874"/>
        <v>0.15166590336210287</v>
      </c>
      <c r="S1386" s="31">
        <f t="shared" si="875"/>
        <v>0.26307277851309097</v>
      </c>
      <c r="T1386" s="31">
        <f t="shared" si="876"/>
        <v>3.7372702694912073E-2</v>
      </c>
      <c r="U1386" s="31">
        <f t="shared" si="877"/>
        <v>1.2220489920387999E-2</v>
      </c>
      <c r="V1386" s="47">
        <f t="shared" si="890"/>
        <v>6.0951493759823128E-4</v>
      </c>
      <c r="W1386" s="31">
        <f t="shared" si="878"/>
        <v>0.24641466451219837</v>
      </c>
      <c r="X1386" s="34">
        <f>(S1386*H1386*'Propiedades físicas'!$F$5*60*24*365)/(1000000)</f>
        <v>56229.730655617044</v>
      </c>
      <c r="Y1386" s="34">
        <f>(U1386*H1386*'Propiedades físicas'!$F$7*60*24*365)/(1000000)</f>
        <v>816.86469322213861</v>
      </c>
      <c r="Z1386" s="31">
        <f t="shared" si="891"/>
        <v>849.99248302730587</v>
      </c>
      <c r="AA1386" s="31">
        <f t="shared" si="892"/>
        <v>6404.2842603060135</v>
      </c>
      <c r="AB1386" s="31">
        <f t="shared" si="892"/>
        <v>209.45061254306407</v>
      </c>
      <c r="AC1386" s="31">
        <f t="shared" si="892"/>
        <v>363.30350712657861</v>
      </c>
      <c r="AD1386" s="31">
        <f t="shared" si="892"/>
        <v>51.61170242167357</v>
      </c>
      <c r="AE1386" s="31">
        <f t="shared" si="893"/>
        <v>16.876496580055829</v>
      </c>
      <c r="AF1386" s="31">
        <f t="shared" si="894"/>
        <v>7895.5190620046915</v>
      </c>
      <c r="AG1386" s="31">
        <f t="shared" si="895"/>
        <v>0.10765504792682885</v>
      </c>
      <c r="AH1386" s="31">
        <f t="shared" si="896"/>
        <v>0.81112897201719247</v>
      </c>
      <c r="AI1386" s="31">
        <f t="shared" si="896"/>
        <v>2.6527782517934171E-2</v>
      </c>
      <c r="AJ1386" s="31">
        <f t="shared" si="896"/>
        <v>4.6013885125664553E-2</v>
      </c>
      <c r="AK1386" s="31">
        <f t="shared" si="896"/>
        <v>6.5368346294093086E-3</v>
      </c>
      <c r="AL1386" s="31">
        <f t="shared" si="897"/>
        <v>2.1374777829705912E-3</v>
      </c>
      <c r="AM1386" s="31">
        <f t="shared" si="898"/>
        <v>1</v>
      </c>
      <c r="AN1386" s="31">
        <f>(Z1386*'Propiedades físicas'!$F$4)/1000</f>
        <v>747.4663897245523</v>
      </c>
      <c r="AO1386" s="31">
        <f>(AA1386*'Propiedades físicas'!$F$6)/1000</f>
        <v>205.19326770020464</v>
      </c>
      <c r="AP1386" s="31">
        <f>(AB1386*'Propiedades físicas'!$F$9)/1000</f>
        <v>129.22055540844337</v>
      </c>
      <c r="AQ1386" s="31">
        <f>(AC1386*'Propiedades físicas'!$F$5)/1000</f>
        <v>106.98198374356362</v>
      </c>
      <c r="AR1386" s="31">
        <f>(AD1386*'Propiedades físicas'!$F$8)/1000</f>
        <v>18.297380742531708</v>
      </c>
      <c r="AS1386" s="31">
        <f>(AE1386*'Propiedades físicas'!$F$7)/1000</f>
        <v>1.5541565700573412</v>
      </c>
      <c r="AT1386" s="31">
        <f t="shared" si="899"/>
        <v>1208.7137338893531</v>
      </c>
      <c r="AU1386" s="31">
        <f t="shared" si="900"/>
        <v>0.61839819368923965</v>
      </c>
      <c r="AV1386" s="31">
        <f t="shared" si="903"/>
        <v>0.16976167470186804</v>
      </c>
      <c r="AW1386" s="31">
        <f t="shared" si="903"/>
        <v>0.10690749330086817</v>
      </c>
      <c r="AX1386" s="31">
        <f t="shared" si="903"/>
        <v>8.8508950253523691E-2</v>
      </c>
      <c r="AY1386" s="31">
        <f t="shared" si="903"/>
        <v>1.5137894299963889E-2</v>
      </c>
      <c r="AZ1386" s="31">
        <f t="shared" si="904"/>
        <v>1.2857937545364322E-3</v>
      </c>
      <c r="BA1386" s="31">
        <f t="shared" si="901"/>
        <v>0.99999999999999989</v>
      </c>
      <c r="BB1386" s="34">
        <f>AU1386*'Propiedades físicas'!$C$4+'Diseño reactor'!AV1386*'Propiedades físicas'!$C$5+'Diseño reactor'!AW1386*'Propiedades físicas'!$C$8+'Diseño reactor'!AX1386*'Propiedades físicas'!$C$9+'Diseño reactor'!AY1386*'Propiedades físicas'!$C$7+'Diseño reactor'!AZ1386*'Propiedades físicas'!$C$6</f>
        <v>875.6368531064187</v>
      </c>
      <c r="BC1386" s="45">
        <f>AU1386*'Propiedades físicas'!$L$4+'Diseño reactor'!AV1386*'Propiedades físicas'!$L$5+'Diseño reactor'!AW1386*'Propiedades físicas'!$L$8+AX1386*'Propiedades físicas'!$L$9+'Diseño reactor'!AY1386*'Propiedades físicas'!$L$7+'Diseño reactor'!AZ1386*'Propiedades físicas'!$L$6</f>
        <v>2.0669268199548965</v>
      </c>
      <c r="BD1386" s="29">
        <f t="shared" si="880"/>
        <v>2.2240081843891923</v>
      </c>
      <c r="BE1386" s="58">
        <f t="shared" si="881"/>
        <v>42.084596137852373</v>
      </c>
      <c r="BF1386" s="30">
        <f>AU1386*'Propiedades físicas'!$I$4+'Diseño reactor'!AV1386*'Propiedades físicas'!$I$5+'Diseño reactor'!AW1386*'Propiedades físicas'!$I$8+'Diseño reactor'!AX1386*'Propiedades físicas'!$I$9+'Diseño reactor'!AY1386*'Propiedades físicas'!$I$7+'Diseño reactor'!AZ1386*'Propiedades físicas'!$I$6</f>
        <v>1.9855154389804442E-2</v>
      </c>
      <c r="BG1386" s="24">
        <f>AU1386*'Propiedades físicas'!$O$4+'Diseño reactor'!AV1386*'Propiedades físicas'!$O$5+'Diseño reactor'!AW1386*'Propiedades físicas'!$O$8+'Diseño reactor'!AX1386*'Propiedades físicas'!$O$9+'Diseño reactor'!AY1386*'Propiedades físicas'!$O$7+'Diseño reactor'!AZ1386*'Propiedades físicas'!$O$6</f>
        <v>0.15204870683909855</v>
      </c>
      <c r="BH1386" s="54">
        <f t="shared" si="882"/>
        <v>41406.160634309032</v>
      </c>
      <c r="BI1386" s="34">
        <f t="shared" si="902"/>
        <v>269.907926057277</v>
      </c>
      <c r="BJ1386" s="27">
        <f t="shared" si="883"/>
        <v>4795.5697343874381</v>
      </c>
      <c r="BK1386" s="34">
        <f t="shared" si="884"/>
        <v>560.89244359256099</v>
      </c>
      <c r="BL1386" s="27">
        <f t="shared" si="885"/>
        <v>105.40196298072401</v>
      </c>
      <c r="BM1386" s="34">
        <f t="shared" si="886"/>
        <v>1.1054421768707483</v>
      </c>
      <c r="BN1386" s="45">
        <f t="shared" si="887"/>
        <v>1417.625898991962</v>
      </c>
      <c r="BO1386" s="45">
        <f t="shared" si="888"/>
        <v>99.335937883252996</v>
      </c>
      <c r="BP1386" s="66">
        <f t="shared" si="889"/>
        <v>6.6896673683218424</v>
      </c>
    </row>
    <row r="1387" spans="8:68">
      <c r="H1387" s="68">
        <v>1382</v>
      </c>
      <c r="I1387" s="31">
        <f>('Propiedades físicas'!$C$10*'Diseño reactor'!H1387)/1000</f>
        <v>1209.5889791709524</v>
      </c>
      <c r="J1387" s="31">
        <f t="shared" si="867"/>
        <v>0.37698756176874282</v>
      </c>
      <c r="K1387" s="31">
        <f>(I1387*1000)/'Propiedades físicas'!$F$10</f>
        <v>7901.2363096962245</v>
      </c>
      <c r="L1387" s="31">
        <f t="shared" si="868"/>
        <v>1128.7480442423177</v>
      </c>
      <c r="M1387" s="31">
        <f t="shared" si="869"/>
        <v>6772.488265453906</v>
      </c>
      <c r="N1387" s="31">
        <f t="shared" si="870"/>
        <v>0.81674967021875378</v>
      </c>
      <c r="O1387" s="32">
        <f t="shared" si="871"/>
        <v>4.9004980213125222</v>
      </c>
      <c r="P1387" s="33">
        <f t="shared" si="872"/>
        <v>0.61560033759204658</v>
      </c>
      <c r="Q1387" s="31">
        <f t="shared" si="873"/>
        <v>4.6376090696482457</v>
      </c>
      <c r="R1387" s="31">
        <f t="shared" si="874"/>
        <v>0.15161021985873657</v>
      </c>
      <c r="S1387" s="31">
        <f t="shared" si="875"/>
        <v>0.26288895166427662</v>
      </c>
      <c r="T1387" s="31">
        <f t="shared" si="876"/>
        <v>3.7338606498372097E-2</v>
      </c>
      <c r="U1387" s="31">
        <f t="shared" si="877"/>
        <v>1.2200506269598604E-2</v>
      </c>
      <c r="V1387" s="47">
        <f t="shared" si="890"/>
        <v>6.0962363528532771E-4</v>
      </c>
      <c r="W1387" s="31">
        <f t="shared" si="878"/>
        <v>0.24628027406834765</v>
      </c>
      <c r="X1387" s="34">
        <f>(S1387*H1387*'Propiedades físicas'!$F$5*60*24*365)/(1000000)</f>
        <v>56231.127342435771</v>
      </c>
      <c r="Y1387" s="34">
        <f>(U1387*H1387*'Propiedades físicas'!$F$7*60*24*365)/(1000000)</f>
        <v>816.11944395948728</v>
      </c>
      <c r="Z1387" s="31">
        <f t="shared" si="891"/>
        <v>850.75966655220839</v>
      </c>
      <c r="AA1387" s="31">
        <f t="shared" si="892"/>
        <v>6409.1757342538758</v>
      </c>
      <c r="AB1387" s="31">
        <f t="shared" si="892"/>
        <v>209.52532384477394</v>
      </c>
      <c r="AC1387" s="31">
        <f t="shared" si="892"/>
        <v>363.31253120003026</v>
      </c>
      <c r="AD1387" s="31">
        <f t="shared" si="892"/>
        <v>51.601954180750241</v>
      </c>
      <c r="AE1387" s="31">
        <f t="shared" si="893"/>
        <v>16.861099664585272</v>
      </c>
      <c r="AF1387" s="31">
        <f t="shared" si="894"/>
        <v>7901.2363096962245</v>
      </c>
      <c r="AG1387" s="31">
        <f t="shared" si="895"/>
        <v>0.10767424656166462</v>
      </c>
      <c r="AH1387" s="31">
        <f t="shared" si="896"/>
        <v>0.8111611250493389</v>
      </c>
      <c r="AI1387" s="31">
        <f t="shared" si="896"/>
        <v>2.6518042953309603E-2</v>
      </c>
      <c r="AJ1387" s="31">
        <f t="shared" si="896"/>
        <v>4.5981732093518211E-2</v>
      </c>
      <c r="AK1387" s="31">
        <f t="shared" si="896"/>
        <v>6.5308708862973066E-3</v>
      </c>
      <c r="AL1387" s="31">
        <f t="shared" si="897"/>
        <v>2.1339824558713298E-3</v>
      </c>
      <c r="AM1387" s="31">
        <f t="shared" si="898"/>
        <v>1</v>
      </c>
      <c r="AN1387" s="31">
        <f>(Z1387*'Propiedades físicas'!$F$4)/1000</f>
        <v>748.14103557268095</v>
      </c>
      <c r="AO1387" s="31">
        <f>(AA1387*'Propiedades físicas'!$F$6)/1000</f>
        <v>205.34999052549418</v>
      </c>
      <c r="AP1387" s="31">
        <f>(AB1387*'Propiedades físicas'!$F$9)/1000</f>
        <v>129.26664854603325</v>
      </c>
      <c r="AQ1387" s="31">
        <f>(AC1387*'Propiedades físicas'!$F$5)/1000</f>
        <v>106.98464106247292</v>
      </c>
      <c r="AR1387" s="31">
        <f>(AD1387*'Propiedades físicas'!$F$8)/1000</f>
        <v>18.293924796159569</v>
      </c>
      <c r="AS1387" s="31">
        <f>(AE1387*'Propiedades físicas'!$F$7)/1000</f>
        <v>1.5527386681116577</v>
      </c>
      <c r="AT1387" s="31">
        <f t="shared" si="899"/>
        <v>1209.5889791709526</v>
      </c>
      <c r="AU1387" s="31">
        <f t="shared" si="900"/>
        <v>0.61850847556948951</v>
      </c>
      <c r="AV1387" s="31">
        <f t="shared" si="903"/>
        <v>0.16976840402947474</v>
      </c>
      <c r="AW1387" s="31">
        <f t="shared" si="903"/>
        <v>0.10686824266093436</v>
      </c>
      <c r="AX1387" s="31">
        <f t="shared" si="903"/>
        <v>8.8447103028170576E-2</v>
      </c>
      <c r="AY1387" s="31">
        <f t="shared" si="903"/>
        <v>1.5124083561589782E-2</v>
      </c>
      <c r="AZ1387" s="31">
        <f t="shared" si="904"/>
        <v>1.2836911503409187E-3</v>
      </c>
      <c r="BA1387" s="31">
        <f t="shared" si="901"/>
        <v>1</v>
      </c>
      <c r="BB1387" s="34">
        <f>AU1387*'Propiedades físicas'!$C$4+'Diseño reactor'!AV1387*'Propiedades físicas'!$C$5+'Diseño reactor'!AW1387*'Propiedades físicas'!$C$8+'Diseño reactor'!AX1387*'Propiedades físicas'!$C$9+'Diseño reactor'!AY1387*'Propiedades físicas'!$C$7+'Diseño reactor'!AZ1387*'Propiedades físicas'!$C$6</f>
        <v>875.6362133846585</v>
      </c>
      <c r="BC1387" s="45">
        <f>AU1387*'Propiedades físicas'!$L$4+'Diseño reactor'!AV1387*'Propiedades físicas'!$L$5+'Diseño reactor'!AW1387*'Propiedades físicas'!$L$8+AX1387*'Propiedades físicas'!$L$9+'Diseño reactor'!AY1387*'Propiedades físicas'!$L$7+'Diseño reactor'!AZ1387*'Propiedades físicas'!$L$6</f>
        <v>2.0670083901662002</v>
      </c>
      <c r="BD1387" s="29">
        <f t="shared" si="880"/>
        <v>2.2227091533046259</v>
      </c>
      <c r="BE1387" s="58">
        <f t="shared" si="881"/>
        <v>42.083174574405035</v>
      </c>
      <c r="BF1387" s="30">
        <f>AU1387*'Propiedades físicas'!$I$4+'Diseño reactor'!AV1387*'Propiedades físicas'!$I$5+'Diseño reactor'!AW1387*'Propiedades físicas'!$I$8+'Diseño reactor'!AX1387*'Propiedades físicas'!$I$9+'Diseño reactor'!AY1387*'Propiedades físicas'!$I$7+'Diseño reactor'!AZ1387*'Propiedades físicas'!$I$6</f>
        <v>1.9855448703531772E-2</v>
      </c>
      <c r="BG1387" s="24">
        <f>AU1387*'Propiedades físicas'!$O$4+'Diseño reactor'!AV1387*'Propiedades físicas'!$O$5+'Diseño reactor'!AW1387*'Propiedades físicas'!$O$8+'Diseño reactor'!AX1387*'Propiedades físicas'!$O$9+'Diseño reactor'!AY1387*'Propiedades físicas'!$O$7+'Diseño reactor'!AZ1387*'Propiedades físicas'!$O$6</f>
        <v>0.15205247241376882</v>
      </c>
      <c r="BH1387" s="54">
        <f t="shared" si="882"/>
        <v>41405.516628257377</v>
      </c>
      <c r="BI1387" s="34">
        <f t="shared" si="902"/>
        <v>269.91589422519877</v>
      </c>
      <c r="BJ1387" s="27">
        <f t="shared" si="883"/>
        <v>4795.567199686845</v>
      </c>
      <c r="BK1387" s="34">
        <f t="shared" si="884"/>
        <v>560.90603795289121</v>
      </c>
      <c r="BL1387" s="27">
        <f t="shared" si="885"/>
        <v>105.4024430329072</v>
      </c>
      <c r="BM1387" s="34">
        <f t="shared" si="886"/>
        <v>1.1054421768707483</v>
      </c>
      <c r="BN1387" s="45">
        <f t="shared" si="887"/>
        <v>1418.7946736807394</v>
      </c>
      <c r="BO1387" s="45">
        <f t="shared" si="888"/>
        <v>99.352455044362202</v>
      </c>
      <c r="BP1387" s="66">
        <f t="shared" si="889"/>
        <v>6.6896624809923875</v>
      </c>
    </row>
    <row r="1388" spans="8:68">
      <c r="H1388" s="68">
        <v>1383</v>
      </c>
      <c r="I1388" s="31">
        <f>('Propiedades físicas'!$C$10*'Diseño reactor'!H1388)/1000</f>
        <v>1210.4642244525523</v>
      </c>
      <c r="J1388" s="31">
        <f t="shared" si="867"/>
        <v>0.37671497495618406</v>
      </c>
      <c r="K1388" s="31">
        <f>(I1388*1000)/'Propiedades físicas'!$F$10</f>
        <v>7906.9535573877565</v>
      </c>
      <c r="L1388" s="31">
        <f t="shared" si="868"/>
        <v>1129.5647939125365</v>
      </c>
      <c r="M1388" s="31">
        <f t="shared" si="869"/>
        <v>6777.3887634752191</v>
      </c>
      <c r="N1388" s="31">
        <f t="shared" si="870"/>
        <v>0.81674967021875378</v>
      </c>
      <c r="O1388" s="32">
        <f t="shared" si="871"/>
        <v>4.9004980213125231</v>
      </c>
      <c r="P1388" s="33">
        <f t="shared" si="872"/>
        <v>0.61570998128180554</v>
      </c>
      <c r="Q1388" s="31">
        <f t="shared" si="873"/>
        <v>4.6377926448782345</v>
      </c>
      <c r="R1388" s="31">
        <f t="shared" si="874"/>
        <v>0.15155456760590463</v>
      </c>
      <c r="S1388" s="31">
        <f t="shared" si="875"/>
        <v>0.26270537643428815</v>
      </c>
      <c r="T1388" s="31">
        <f t="shared" si="876"/>
        <v>3.7304555164747413E-2</v>
      </c>
      <c r="U1388" s="31">
        <f t="shared" si="877"/>
        <v>1.2180566166296229E-2</v>
      </c>
      <c r="V1388" s="47">
        <f t="shared" si="890"/>
        <v>6.0973221447324438E-4</v>
      </c>
      <c r="W1388" s="31">
        <f t="shared" si="878"/>
        <v>0.2461460301332021</v>
      </c>
      <c r="X1388" s="34">
        <f>(S1388*H1388*'Propiedades físicas'!$F$5*60*24*365)/(1000000)</f>
        <v>56232.520985656411</v>
      </c>
      <c r="Y1388" s="34">
        <f>(U1388*H1388*'Propiedades físicas'!$F$7*60*24*365)/(1000000)</f>
        <v>815.37517527701596</v>
      </c>
      <c r="Z1388" s="31">
        <f t="shared" si="891"/>
        <v>851.52690411273704</v>
      </c>
      <c r="AA1388" s="31">
        <f t="shared" si="892"/>
        <v>6414.0672278665979</v>
      </c>
      <c r="AB1388" s="31">
        <f t="shared" si="892"/>
        <v>209.5999669989661</v>
      </c>
      <c r="AC1388" s="31">
        <f t="shared" si="892"/>
        <v>363.32153560862054</v>
      </c>
      <c r="AD1388" s="31">
        <f t="shared" si="892"/>
        <v>51.592199792845669</v>
      </c>
      <c r="AE1388" s="31">
        <f t="shared" si="893"/>
        <v>16.845723007987683</v>
      </c>
      <c r="AF1388" s="31">
        <f t="shared" si="894"/>
        <v>7906.9535573877538</v>
      </c>
      <c r="AG1388" s="31">
        <f t="shared" si="895"/>
        <v>0.10769342426668543</v>
      </c>
      <c r="AH1388" s="31">
        <f t="shared" si="896"/>
        <v>0.81119323407100352</v>
      </c>
      <c r="AI1388" s="31">
        <f t="shared" si="896"/>
        <v>2.6508308854695274E-2</v>
      </c>
      <c r="AJ1388" s="31">
        <f t="shared" si="896"/>
        <v>4.5949623071853768E-2</v>
      </c>
      <c r="AK1388" s="31">
        <f t="shared" si="896"/>
        <v>6.5249149901280504E-3</v>
      </c>
      <c r="AL1388" s="31">
        <f t="shared" si="897"/>
        <v>2.1304947456341275E-3</v>
      </c>
      <c r="AM1388" s="31">
        <f t="shared" si="898"/>
        <v>1.0000000000000002</v>
      </c>
      <c r="AN1388" s="31">
        <f>(Z1388*'Propiedades físicas'!$F$4)/1000</f>
        <v>748.81572893865871</v>
      </c>
      <c r="AO1388" s="31">
        <f>(AA1388*'Propiedades físicas'!$F$6)/1000</f>
        <v>205.50671398084577</v>
      </c>
      <c r="AP1388" s="31">
        <f>(AB1388*'Propiedades físicas'!$F$9)/1000</f>
        <v>129.31269964001211</v>
      </c>
      <c r="AQ1388" s="31">
        <f>(AC1388*'Propiedades físicas'!$F$5)/1000</f>
        <v>106.98729259067051</v>
      </c>
      <c r="AR1388" s="31">
        <f>(AD1388*'Propiedades físicas'!$F$8)/1000</f>
        <v>18.290466670559638</v>
      </c>
      <c r="AS1388" s="31">
        <f>(AE1388*'Propiedades físicas'!$F$7)/1000</f>
        <v>1.5513226318055859</v>
      </c>
      <c r="AT1388" s="31">
        <f t="shared" si="899"/>
        <v>1210.4642244525523</v>
      </c>
      <c r="AU1388" s="31">
        <f t="shared" si="900"/>
        <v>0.61861863722351651</v>
      </c>
      <c r="AV1388" s="31">
        <f t="shared" si="903"/>
        <v>0.16977512414610085</v>
      </c>
      <c r="AW1388" s="31">
        <f t="shared" si="903"/>
        <v>0.10682901404913095</v>
      </c>
      <c r="AX1388" s="31">
        <f t="shared" si="903"/>
        <v>8.8385340458167483E-2</v>
      </c>
      <c r="AY1388" s="31">
        <f t="shared" si="903"/>
        <v>1.5110290995036827E-2</v>
      </c>
      <c r="AZ1388" s="31">
        <f t="shared" si="904"/>
        <v>1.2815931280473747E-3</v>
      </c>
      <c r="BA1388" s="31">
        <f t="shared" si="901"/>
        <v>0.99999999999999989</v>
      </c>
      <c r="BB1388" s="34">
        <f>AU1388*'Propiedades físicas'!$C$4+'Diseño reactor'!AV1388*'Propiedades físicas'!$C$5+'Diseño reactor'!AW1388*'Propiedades físicas'!$C$8+'Diseño reactor'!AX1388*'Propiedades físicas'!$C$9+'Diseño reactor'!AY1388*'Propiedades físicas'!$C$7+'Diseño reactor'!AZ1388*'Propiedades físicas'!$C$6</f>
        <v>875.63557497079842</v>
      </c>
      <c r="BC1388" s="45">
        <f>AU1388*'Propiedades físicas'!$L$4+'Diseño reactor'!AV1388*'Propiedades físicas'!$L$5+'Diseño reactor'!AW1388*'Propiedades físicas'!$L$8+AX1388*'Propiedades físicas'!$L$9+'Diseño reactor'!AY1388*'Propiedades físicas'!$L$7+'Diseño reactor'!AZ1388*'Propiedades físicas'!$L$6</f>
        <v>2.0670898671863034</v>
      </c>
      <c r="BD1388" s="29">
        <f t="shared" si="880"/>
        <v>2.2214116420113887</v>
      </c>
      <c r="BE1388" s="58">
        <f t="shared" si="881"/>
        <v>42.08175471567516</v>
      </c>
      <c r="BF1388" s="30">
        <f>AU1388*'Propiedades físicas'!$I$4+'Diseño reactor'!AV1388*'Propiedades físicas'!$I$5+'Diseño reactor'!AW1388*'Propiedades físicas'!$I$8+'Diseño reactor'!AX1388*'Propiedades físicas'!$I$9+'Diseño reactor'!AY1388*'Propiedades físicas'!$I$7+'Diseño reactor'!AZ1388*'Propiedades físicas'!$I$6</f>
        <v>1.9855742411623016E-2</v>
      </c>
      <c r="BG1388" s="24">
        <f>AU1388*'Propiedades físicas'!$O$4+'Diseño reactor'!AV1388*'Propiedades físicas'!$O$5+'Diseño reactor'!AW1388*'Propiedades físicas'!$O$8+'Diseño reactor'!AX1388*'Propiedades físicas'!$O$9+'Diseño reactor'!AY1388*'Propiedades físicas'!$O$7+'Diseño reactor'!AZ1388*'Propiedades físicas'!$O$6</f>
        <v>0.15205623406026089</v>
      </c>
      <c r="BH1388" s="54">
        <f t="shared" si="882"/>
        <v>41404.873966065694</v>
      </c>
      <c r="BI1388" s="34">
        <f t="shared" si="902"/>
        <v>269.92384888515272</v>
      </c>
      <c r="BJ1388" s="27">
        <f t="shared" si="883"/>
        <v>4795.5646865903236</v>
      </c>
      <c r="BK1388" s="34">
        <f t="shared" si="884"/>
        <v>560.91962033484606</v>
      </c>
      <c r="BL1388" s="27">
        <f t="shared" si="885"/>
        <v>105.40292264323134</v>
      </c>
      <c r="BM1388" s="34">
        <f t="shared" si="886"/>
        <v>1.1054421768707483</v>
      </c>
      <c r="BN1388" s="45">
        <f t="shared" si="887"/>
        <v>1419.9635082434077</v>
      </c>
      <c r="BO1388" s="45">
        <f t="shared" si="888"/>
        <v>99.368954203588132</v>
      </c>
      <c r="BP1388" s="66">
        <f t="shared" si="889"/>
        <v>6.689657603654994</v>
      </c>
    </row>
    <row r="1389" spans="8:68">
      <c r="H1389" s="68">
        <v>1384</v>
      </c>
      <c r="I1389" s="31">
        <f>('Propiedades físicas'!$C$10*'Diseño reactor'!H1389)/1000</f>
        <v>1211.3394697341521</v>
      </c>
      <c r="J1389" s="31">
        <f t="shared" si="867"/>
        <v>0.37644278205520415</v>
      </c>
      <c r="K1389" s="31">
        <f>(I1389*1000)/'Propiedades físicas'!$F$10</f>
        <v>7912.6708050792868</v>
      </c>
      <c r="L1389" s="31">
        <f t="shared" si="868"/>
        <v>1130.3815435827553</v>
      </c>
      <c r="M1389" s="31">
        <f t="shared" si="869"/>
        <v>6782.2892614965313</v>
      </c>
      <c r="N1389" s="31">
        <f t="shared" si="870"/>
        <v>0.81674967021875378</v>
      </c>
      <c r="O1389" s="32">
        <f t="shared" si="871"/>
        <v>4.9004980213125222</v>
      </c>
      <c r="P1389" s="33">
        <f t="shared" si="872"/>
        <v>0.6158195055061978</v>
      </c>
      <c r="Q1389" s="31">
        <f t="shared" si="873"/>
        <v>4.6379759689961295</v>
      </c>
      <c r="R1389" s="31">
        <f t="shared" si="874"/>
        <v>0.15149894660064467</v>
      </c>
      <c r="S1389" s="31">
        <f t="shared" si="875"/>
        <v>0.26252205231639181</v>
      </c>
      <c r="T1389" s="31">
        <f t="shared" si="876"/>
        <v>3.7270548619986806E-2</v>
      </c>
      <c r="U1389" s="31">
        <f t="shared" si="877"/>
        <v>1.2160669491924533E-2</v>
      </c>
      <c r="V1389" s="47">
        <f t="shared" si="890"/>
        <v>6.0984067535565221E-4</v>
      </c>
      <c r="W1389" s="31">
        <f t="shared" si="878"/>
        <v>0.24601193246731268</v>
      </c>
      <c r="X1389" s="34">
        <f>(S1389*H1389*'Propiedades físicas'!$F$5*60*24*365)/(1000000)</f>
        <v>56233.911593565055</v>
      </c>
      <c r="Y1389" s="34">
        <f>(U1389*H1389*'Propiedades físicas'!$F$7*60*24*365)/(1000000)</f>
        <v>814.63188555616841</v>
      </c>
      <c r="Z1389" s="31">
        <f t="shared" si="891"/>
        <v>852.29419562057774</v>
      </c>
      <c r="AA1389" s="31">
        <f t="shared" si="892"/>
        <v>6418.9587410906433</v>
      </c>
      <c r="AB1389" s="31">
        <f t="shared" si="892"/>
        <v>209.67454209529222</v>
      </c>
      <c r="AC1389" s="31">
        <f t="shared" si="892"/>
        <v>363.33052040588626</v>
      </c>
      <c r="AD1389" s="31">
        <f t="shared" si="892"/>
        <v>51.582439290061735</v>
      </c>
      <c r="AE1389" s="31">
        <f t="shared" si="893"/>
        <v>16.830366576823554</v>
      </c>
      <c r="AF1389" s="31">
        <f t="shared" si="894"/>
        <v>7912.670805079284</v>
      </c>
      <c r="AG1389" s="31">
        <f t="shared" si="895"/>
        <v>0.10771258107609821</v>
      </c>
      <c r="AH1389" s="31">
        <f t="shared" si="896"/>
        <v>0.81122529917081854</v>
      </c>
      <c r="AI1389" s="31">
        <f t="shared" si="896"/>
        <v>2.6498580221573025E-2</v>
      </c>
      <c r="AJ1389" s="31">
        <f t="shared" si="896"/>
        <v>4.5917557972038711E-2</v>
      </c>
      <c r="AK1389" s="31">
        <f t="shared" si="896"/>
        <v>6.5189669279492896E-3</v>
      </c>
      <c r="AL1389" s="31">
        <f t="shared" si="897"/>
        <v>2.1270146315223734E-3</v>
      </c>
      <c r="AM1389" s="31">
        <f t="shared" si="898"/>
        <v>1.0000000000000002</v>
      </c>
      <c r="AN1389" s="31">
        <f>(Z1389*'Propiedades físicas'!$F$4)/1000</f>
        <v>749.4904697448236</v>
      </c>
      <c r="AO1389" s="31">
        <f>(AA1389*'Propiedades físicas'!$F$6)/1000</f>
        <v>205.66343806454421</v>
      </c>
      <c r="AP1389" s="31">
        <f>(AB1389*'Propiedades físicas'!$F$9)/1000</f>
        <v>129.35870874569054</v>
      </c>
      <c r="AQ1389" s="31">
        <f>(AC1389*'Propiedades físicas'!$F$5)/1000</f>
        <v>106.98993834392134</v>
      </c>
      <c r="AR1389" s="31">
        <f>(AD1389*'Propiedades físicas'!$F$8)/1000</f>
        <v>18.287006377112682</v>
      </c>
      <c r="AS1389" s="31">
        <f>(AE1389*'Propiedades físicas'!$F$7)/1000</f>
        <v>1.5499084580596811</v>
      </c>
      <c r="AT1389" s="31">
        <f t="shared" si="899"/>
        <v>1211.3394697341521</v>
      </c>
      <c r="AU1389" s="31">
        <f t="shared" si="900"/>
        <v>0.61872867884781413</v>
      </c>
      <c r="AV1389" s="31">
        <f t="shared" si="903"/>
        <v>0.16978183507029648</v>
      </c>
      <c r="AW1389" s="31">
        <f t="shared" si="903"/>
        <v>0.10678980746336977</v>
      </c>
      <c r="AX1389" s="31">
        <f t="shared" si="903"/>
        <v>8.8323662373027439E-2</v>
      </c>
      <c r="AY1389" s="31">
        <f t="shared" si="903"/>
        <v>1.5096516570310435E-2</v>
      </c>
      <c r="AZ1389" s="31">
        <f t="shared" si="904"/>
        <v>1.2794996751817503E-3</v>
      </c>
      <c r="BA1389" s="31">
        <f t="shared" si="901"/>
        <v>0.99999999999999989</v>
      </c>
      <c r="BB1389" s="34">
        <f>AU1389*'Propiedades físicas'!$C$4+'Diseño reactor'!AV1389*'Propiedades físicas'!$C$5+'Diseño reactor'!AW1389*'Propiedades físicas'!$C$8+'Diseño reactor'!AX1389*'Propiedades físicas'!$C$9+'Diseño reactor'!AY1389*'Propiedades físicas'!$C$7+'Diseño reactor'!AZ1389*'Propiedades físicas'!$C$6</f>
        <v>875.63493786146535</v>
      </c>
      <c r="BC1389" s="45">
        <f>AU1389*'Propiedades físicas'!$L$4+'Diseño reactor'!AV1389*'Propiedades físicas'!$L$5+'Diseño reactor'!AW1389*'Propiedades físicas'!$L$8+AX1389*'Propiedades físicas'!$L$9+'Diseño reactor'!AY1389*'Propiedades físicas'!$L$7+'Diseño reactor'!AZ1389*'Propiedades físicas'!$L$6</f>
        <v>2.0671712511728528</v>
      </c>
      <c r="BD1389" s="29">
        <f t="shared" si="880"/>
        <v>2.2201156478409483</v>
      </c>
      <c r="BE1389" s="58">
        <f t="shared" si="881"/>
        <v>42.08033655857939</v>
      </c>
      <c r="BF1389" s="30">
        <f>AU1389*'Propiedades físicas'!$I$4+'Diseño reactor'!AV1389*'Propiedades físicas'!$I$5+'Diseño reactor'!AW1389*'Propiedades físicas'!$I$8+'Diseño reactor'!AX1389*'Propiedades físicas'!$I$9+'Diseño reactor'!AY1389*'Propiedades físicas'!$I$7+'Diseño reactor'!AZ1389*'Propiedades físicas'!$I$6</f>
        <v>1.9856035515604675E-2</v>
      </c>
      <c r="BG1389" s="24">
        <f>AU1389*'Propiedades físicas'!$O$4+'Diseño reactor'!AV1389*'Propiedades físicas'!$O$5+'Diseño reactor'!AW1389*'Propiedades físicas'!$O$8+'Diseño reactor'!AX1389*'Propiedades físicas'!$O$9+'Diseño reactor'!AY1389*'Propiedades físicas'!$O$7+'Diseño reactor'!AZ1389*'Propiedades físicas'!$O$6</f>
        <v>0.15205999178443283</v>
      </c>
      <c r="BH1389" s="54">
        <f t="shared" si="882"/>
        <v>41404.232644272968</v>
      </c>
      <c r="BI1389" s="34">
        <f t="shared" si="902"/>
        <v>269.93179006818275</v>
      </c>
      <c r="BJ1389" s="27">
        <f t="shared" si="883"/>
        <v>4795.5621950263903</v>
      </c>
      <c r="BK1389" s="34">
        <f t="shared" si="884"/>
        <v>560.93319075188424</v>
      </c>
      <c r="BL1389" s="27">
        <f t="shared" si="885"/>
        <v>105.40340181222268</v>
      </c>
      <c r="BM1389" s="34">
        <f t="shared" si="886"/>
        <v>1.1054421768707483</v>
      </c>
      <c r="BN1389" s="45">
        <f t="shared" si="887"/>
        <v>1421.1324025783565</v>
      </c>
      <c r="BO1389" s="45">
        <f t="shared" si="888"/>
        <v>99.385435390343019</v>
      </c>
      <c r="BP1389" s="66">
        <f t="shared" si="889"/>
        <v>6.6896527362838905</v>
      </c>
    </row>
    <row r="1390" spans="8:68">
      <c r="H1390" s="68">
        <v>1385</v>
      </c>
      <c r="I1390" s="31">
        <f>('Propiedades físicas'!$C$10*'Diseño reactor'!H1390)/1000</f>
        <v>1212.2147150157521</v>
      </c>
      <c r="J1390" s="31">
        <f t="shared" si="867"/>
        <v>0.37617098221256501</v>
      </c>
      <c r="K1390" s="31">
        <f>(I1390*1000)/'Propiedades físicas'!$F$10</f>
        <v>7918.3880527708188</v>
      </c>
      <c r="L1390" s="31">
        <f t="shared" si="868"/>
        <v>1131.1982932529741</v>
      </c>
      <c r="M1390" s="31">
        <f t="shared" si="869"/>
        <v>6787.1897595178443</v>
      </c>
      <c r="N1390" s="31">
        <f t="shared" si="870"/>
        <v>0.81674967021875378</v>
      </c>
      <c r="O1390" s="32">
        <f t="shared" si="871"/>
        <v>4.9004980213125231</v>
      </c>
      <c r="P1390" s="33">
        <f t="shared" si="872"/>
        <v>0.61592891046036735</v>
      </c>
      <c r="Q1390" s="31">
        <f t="shared" si="873"/>
        <v>4.6381590425073318</v>
      </c>
      <c r="R1390" s="31">
        <f t="shared" si="874"/>
        <v>0.15144335683989602</v>
      </c>
      <c r="S1390" s="31">
        <f t="shared" si="875"/>
        <v>0.26233897880519108</v>
      </c>
      <c r="T1390" s="31">
        <f t="shared" si="876"/>
        <v>3.7236586790176114E-2</v>
      </c>
      <c r="U1390" s="31">
        <f t="shared" si="877"/>
        <v>1.2140816128314266E-2</v>
      </c>
      <c r="V1390" s="47">
        <f t="shared" si="890"/>
        <v>6.099490181258007E-4</v>
      </c>
      <c r="W1390" s="31">
        <f t="shared" si="878"/>
        <v>0.24587798083175186</v>
      </c>
      <c r="X1390" s="34">
        <f>(S1390*H1390*'Propiedades físicas'!$F$5*60*24*365)/(1000000)</f>
        <v>56235.299174420739</v>
      </c>
      <c r="Y1390" s="34">
        <f>(U1390*H1390*'Propiedades físicas'!$F$7*60*24*365)/(1000000)</f>
        <v>813.88957318138409</v>
      </c>
      <c r="Z1390" s="31">
        <f t="shared" si="891"/>
        <v>853.06154098760874</v>
      </c>
      <c r="AA1390" s="31">
        <f t="shared" si="892"/>
        <v>6423.8502738726547</v>
      </c>
      <c r="AB1390" s="31">
        <f t="shared" si="892"/>
        <v>209.74904922325598</v>
      </c>
      <c r="AC1390" s="31">
        <f t="shared" si="892"/>
        <v>363.33948564518965</v>
      </c>
      <c r="AD1390" s="31">
        <f t="shared" si="892"/>
        <v>51.572672704393916</v>
      </c>
      <c r="AE1390" s="31">
        <f t="shared" si="893"/>
        <v>16.815030337715257</v>
      </c>
      <c r="AF1390" s="31">
        <f t="shared" si="894"/>
        <v>7918.3880527708188</v>
      </c>
      <c r="AG1390" s="31">
        <f t="shared" si="895"/>
        <v>0.10773171702403543</v>
      </c>
      <c r="AH1390" s="31">
        <f t="shared" si="896"/>
        <v>0.81125732043718257</v>
      </c>
      <c r="AI1390" s="31">
        <f t="shared" si="896"/>
        <v>2.6488857053407498E-2</v>
      </c>
      <c r="AJ1390" s="31">
        <f t="shared" si="896"/>
        <v>4.5885536705674475E-2</v>
      </c>
      <c r="AK1390" s="31">
        <f t="shared" si="896"/>
        <v>6.5130266868327451E-3</v>
      </c>
      <c r="AL1390" s="31">
        <f t="shared" si="897"/>
        <v>2.1235420928671597E-3</v>
      </c>
      <c r="AM1390" s="31">
        <f t="shared" si="898"/>
        <v>0.99999999999999989</v>
      </c>
      <c r="AN1390" s="31">
        <f>(Z1390*'Propiedades físicas'!$F$4)/1000</f>
        <v>750.16525791368338</v>
      </c>
      <c r="AO1390" s="31">
        <f>(AA1390*'Propiedades físicas'!$F$6)/1000</f>
        <v>205.82016277487986</v>
      </c>
      <c r="AP1390" s="31">
        <f>(AB1390*'Propiedades físicas'!$F$9)/1000</f>
        <v>129.40467591828775</v>
      </c>
      <c r="AQ1390" s="31">
        <f>(AC1390*'Propiedades físicas'!$F$5)/1000</f>
        <v>106.99257833793901</v>
      </c>
      <c r="AR1390" s="31">
        <f>(AD1390*'Propiedades físicas'!$F$8)/1000</f>
        <v>18.283543927161727</v>
      </c>
      <c r="AS1390" s="31">
        <f>(AE1390*'Propiedades físicas'!$F$7)/1000</f>
        <v>1.5484961438001981</v>
      </c>
      <c r="AT1390" s="31">
        <f t="shared" si="899"/>
        <v>1212.2147150157516</v>
      </c>
      <c r="AU1390" s="31">
        <f t="shared" si="900"/>
        <v>0.61883860063844853</v>
      </c>
      <c r="AV1390" s="31">
        <f t="shared" si="903"/>
        <v>0.16978853682056269</v>
      </c>
      <c r="AW1390" s="31">
        <f t="shared" si="903"/>
        <v>0.10675062290149337</v>
      </c>
      <c r="AX1390" s="31">
        <f t="shared" si="903"/>
        <v>8.8262068602713462E-2</v>
      </c>
      <c r="AY1390" s="31">
        <f t="shared" si="903"/>
        <v>1.5082760257471507E-2</v>
      </c>
      <c r="AZ1390" s="31">
        <f t="shared" si="904"/>
        <v>1.2774107793107237E-3</v>
      </c>
      <c r="BA1390" s="31">
        <f t="shared" si="901"/>
        <v>1.0000000000000002</v>
      </c>
      <c r="BB1390" s="34">
        <f>AU1390*'Propiedades físicas'!$C$4+'Diseño reactor'!AV1390*'Propiedades físicas'!$C$5+'Diseño reactor'!AW1390*'Propiedades físicas'!$C$8+'Diseño reactor'!AX1390*'Propiedades físicas'!$C$9+'Diseño reactor'!AY1390*'Propiedades físicas'!$C$7+'Diseño reactor'!AZ1390*'Propiedades físicas'!$C$6</f>
        <v>875.63430205329621</v>
      </c>
      <c r="BC1390" s="45">
        <f>AU1390*'Propiedades físicas'!$L$4+'Diseño reactor'!AV1390*'Propiedades físicas'!$L$5+'Diseño reactor'!AW1390*'Propiedades físicas'!$L$8+AX1390*'Propiedades físicas'!$L$9+'Diseño reactor'!AY1390*'Propiedades físicas'!$L$7+'Diseño reactor'!AZ1390*'Propiedades físicas'!$L$6</f>
        <v>2.0672525422831476</v>
      </c>
      <c r="BD1390" s="29">
        <f t="shared" si="880"/>
        <v>2.2188211681310142</v>
      </c>
      <c r="BE1390" s="58">
        <f t="shared" si="881"/>
        <v>42.078920100041834</v>
      </c>
      <c r="BF1390" s="30">
        <f>AU1390*'Propiedades físicas'!$I$4+'Diseño reactor'!AV1390*'Propiedades físicas'!$I$5+'Diseño reactor'!AW1390*'Propiedades físicas'!$I$8+'Diseño reactor'!AX1390*'Propiedades físicas'!$I$9+'Diseño reactor'!AY1390*'Propiedades físicas'!$I$7+'Diseño reactor'!AZ1390*'Propiedades físicas'!$I$6</f>
        <v>1.9856328016998603E-2</v>
      </c>
      <c r="BG1390" s="24">
        <f>AU1390*'Propiedades físicas'!$O$4+'Diseño reactor'!AV1390*'Propiedades físicas'!$O$5+'Diseño reactor'!AW1390*'Propiedades físicas'!$O$8+'Diseño reactor'!AX1390*'Propiedades físicas'!$O$9+'Diseño reactor'!AY1390*'Propiedades físicas'!$O$7+'Diseño reactor'!AZ1390*'Propiedades físicas'!$O$6</f>
        <v>0.1520637455921319</v>
      </c>
      <c r="BH1390" s="54">
        <f t="shared" si="882"/>
        <v>41403.592659428963</v>
      </c>
      <c r="BI1390" s="34">
        <f t="shared" si="902"/>
        <v>269.93971780524367</v>
      </c>
      <c r="BJ1390" s="27">
        <f t="shared" si="883"/>
        <v>4795.5597249238153</v>
      </c>
      <c r="BK1390" s="34">
        <f t="shared" si="884"/>
        <v>560.9467492174532</v>
      </c>
      <c r="BL1390" s="27">
        <f t="shared" si="885"/>
        <v>105.40388054040694</v>
      </c>
      <c r="BM1390" s="34">
        <f t="shared" si="886"/>
        <v>1.1054421768707483</v>
      </c>
      <c r="BN1390" s="45">
        <f t="shared" si="887"/>
        <v>1422.3013565842059</v>
      </c>
      <c r="BO1390" s="45">
        <f t="shared" si="888"/>
        <v>99.401898633975094</v>
      </c>
      <c r="BP1390" s="66">
        <f t="shared" si="889"/>
        <v>6.6896478788533855</v>
      </c>
    </row>
    <row r="1391" spans="8:68">
      <c r="H1391" s="68">
        <v>1386</v>
      </c>
      <c r="I1391" s="31">
        <f>('Propiedades físicas'!$C$10*'Diseño reactor'!H1391)/1000</f>
        <v>1213.089960297352</v>
      </c>
      <c r="J1391" s="31">
        <f t="shared" si="867"/>
        <v>0.37589957457749096</v>
      </c>
      <c r="K1391" s="31">
        <f>(I1391*1000)/'Propiedades físicas'!$F$10</f>
        <v>7924.1053004623509</v>
      </c>
      <c r="L1391" s="31">
        <f t="shared" si="868"/>
        <v>1132.0150429231928</v>
      </c>
      <c r="M1391" s="31">
        <f t="shared" si="869"/>
        <v>6792.0902575391574</v>
      </c>
      <c r="N1391" s="31">
        <f t="shared" si="870"/>
        <v>0.81674967021875389</v>
      </c>
      <c r="O1391" s="32">
        <f t="shared" si="871"/>
        <v>4.9004980213125231</v>
      </c>
      <c r="P1391" s="33">
        <f t="shared" si="872"/>
        <v>0.61603819633903345</v>
      </c>
      <c r="Q1391" s="31">
        <f t="shared" si="873"/>
        <v>4.6383418659159004</v>
      </c>
      <c r="R1391" s="31">
        <f t="shared" si="874"/>
        <v>0.15138779832050051</v>
      </c>
      <c r="S1391" s="31">
        <f t="shared" si="875"/>
        <v>0.26215615539662218</v>
      </c>
      <c r="T1391" s="31">
        <f t="shared" si="876"/>
        <v>3.7202669601538119E-2</v>
      </c>
      <c r="U1391" s="31">
        <f t="shared" si="877"/>
        <v>1.2121005957681818E-2</v>
      </c>
      <c r="V1391" s="47">
        <f t="shared" si="890"/>
        <v>6.1005724297651868E-4</v>
      </c>
      <c r="W1391" s="31">
        <f t="shared" si="878"/>
        <v>0.24574417498811224</v>
      </c>
      <c r="X1391" s="34">
        <f>(S1391*H1391*'Propiedades físicas'!$F$5*60*24*365)/(1000000)</f>
        <v>56236.68373645551</v>
      </c>
      <c r="Y1391" s="34">
        <f>(U1391*H1391*'Propiedades físicas'!$F$7*60*24*365)/(1000000)</f>
        <v>813.14823654009524</v>
      </c>
      <c r="Z1391" s="31">
        <f t="shared" si="891"/>
        <v>853.82894012590032</v>
      </c>
      <c r="AA1391" s="31">
        <f t="shared" si="892"/>
        <v>6428.7418261594376</v>
      </c>
      <c r="AB1391" s="31">
        <f t="shared" si="892"/>
        <v>209.82348847221371</v>
      </c>
      <c r="AC1391" s="31">
        <f t="shared" si="892"/>
        <v>363.34843137971836</v>
      </c>
      <c r="AD1391" s="31">
        <f t="shared" si="892"/>
        <v>51.562900067731832</v>
      </c>
      <c r="AE1391" s="31">
        <f t="shared" si="893"/>
        <v>16.799714257346999</v>
      </c>
      <c r="AF1391" s="31">
        <f t="shared" si="894"/>
        <v>7924.1053004623482</v>
      </c>
      <c r="AG1391" s="31">
        <f t="shared" si="895"/>
        <v>0.10775083214455541</v>
      </c>
      <c r="AH1391" s="31">
        <f t="shared" si="896"/>
        <v>0.81128929795826155</v>
      </c>
      <c r="AI1391" s="31">
        <f t="shared" si="896"/>
        <v>2.6479139349646342E-2</v>
      </c>
      <c r="AJ1391" s="31">
        <f t="shared" si="896"/>
        <v>4.5853559184595646E-2</v>
      </c>
      <c r="AK1391" s="31">
        <f t="shared" si="896"/>
        <v>6.5070942538740986E-3</v>
      </c>
      <c r="AL1391" s="31">
        <f t="shared" si="897"/>
        <v>2.1200771090670368E-3</v>
      </c>
      <c r="AM1391" s="31">
        <f t="shared" si="898"/>
        <v>1</v>
      </c>
      <c r="AN1391" s="31">
        <f>(Z1391*'Propiedades físicas'!$F$4)/1000</f>
        <v>750.84009336791416</v>
      </c>
      <c r="AO1391" s="31">
        <f>(AA1391*'Propiedades físicas'!$F$6)/1000</f>
        <v>205.97688811014837</v>
      </c>
      <c r="AP1391" s="31">
        <f>(AB1391*'Propiedades físicas'!$F$9)/1000</f>
        <v>129.45060121293224</v>
      </c>
      <c r="AQ1391" s="31">
        <f>(AC1391*'Propiedades físicas'!$F$5)/1000</f>
        <v>106.99521258838568</v>
      </c>
      <c r="AR1391" s="31">
        <f>(AD1391*'Propiedades físicas'!$F$8)/1000</f>
        <v>18.280079332012281</v>
      </c>
      <c r="AS1391" s="31">
        <f>(AE1391*'Propiedades físicas'!$F$7)/1000</f>
        <v>1.5470856859590851</v>
      </c>
      <c r="AT1391" s="31">
        <f t="shared" si="899"/>
        <v>1213.0899602973516</v>
      </c>
      <c r="AU1391" s="31">
        <f t="shared" si="900"/>
        <v>0.61894840279105834</v>
      </c>
      <c r="AV1391" s="31">
        <f t="shared" si="903"/>
        <v>0.16979522941535144</v>
      </c>
      <c r="AW1391" s="31">
        <f t="shared" si="903"/>
        <v>0.10671146036127561</v>
      </c>
      <c r="AX1391" s="31">
        <f t="shared" si="903"/>
        <v>8.8200558977636831E-2</v>
      </c>
      <c r="AY1391" s="31">
        <f t="shared" si="903"/>
        <v>1.5069022026636411E-2</v>
      </c>
      <c r="AZ1391" s="31">
        <f t="shared" si="904"/>
        <v>1.2753264280415484E-3</v>
      </c>
      <c r="BA1391" s="31">
        <f t="shared" si="901"/>
        <v>1.0000000000000002</v>
      </c>
      <c r="BB1391" s="34">
        <f>AU1391*'Propiedades físicas'!$C$4+'Diseño reactor'!AV1391*'Propiedades físicas'!$C$5+'Diseño reactor'!AW1391*'Propiedades físicas'!$C$8+'Diseño reactor'!AX1391*'Propiedades físicas'!$C$9+'Diseño reactor'!AY1391*'Propiedades físicas'!$C$7+'Diseño reactor'!AZ1391*'Propiedades físicas'!$C$6</f>
        <v>875.63366754293861</v>
      </c>
      <c r="BC1391" s="45">
        <f>AU1391*'Propiedades físicas'!$L$4+'Diseño reactor'!AV1391*'Propiedades físicas'!$L$5+'Diseño reactor'!AW1391*'Propiedades físicas'!$L$8+AX1391*'Propiedades físicas'!$L$9+'Diseño reactor'!AY1391*'Propiedades físicas'!$L$7+'Diseño reactor'!AZ1391*'Propiedades físicas'!$L$6</f>
        <v>2.0673337406741306</v>
      </c>
      <c r="BD1391" s="29">
        <f t="shared" si="880"/>
        <v>2.2175282002255301</v>
      </c>
      <c r="BE1391" s="58">
        <f t="shared" si="881"/>
        <v>42.077505336994044</v>
      </c>
      <c r="BF1391" s="30">
        <f>AU1391*'Propiedades físicas'!$I$4+'Diseño reactor'!AV1391*'Propiedades físicas'!$I$5+'Diseño reactor'!AW1391*'Propiedades físicas'!$I$8+'Diseño reactor'!AX1391*'Propiedades físicas'!$I$9+'Diseño reactor'!AY1391*'Propiedades físicas'!$I$7+'Diseño reactor'!AZ1391*'Propiedades físicas'!$I$6</f>
        <v>1.9856619917322026E-2</v>
      </c>
      <c r="BG1391" s="24">
        <f>AU1391*'Propiedades físicas'!$O$4+'Diseño reactor'!AV1391*'Propiedades físicas'!$O$5+'Diseño reactor'!AW1391*'Propiedades físicas'!$O$8+'Diseño reactor'!AX1391*'Propiedades físicas'!$O$9+'Diseño reactor'!AY1391*'Propiedades físicas'!$O$7+'Diseño reactor'!AZ1391*'Propiedades físicas'!$O$6</f>
        <v>0.15206749548919418</v>
      </c>
      <c r="BH1391" s="54">
        <f t="shared" si="882"/>
        <v>41402.954008094268</v>
      </c>
      <c r="BI1391" s="34">
        <f t="shared" si="902"/>
        <v>269.94763212720102</v>
      </c>
      <c r="BJ1391" s="27">
        <f t="shared" si="883"/>
        <v>4795.5572762116217</v>
      </c>
      <c r="BK1391" s="34">
        <f t="shared" si="884"/>
        <v>560.96029574498698</v>
      </c>
      <c r="BL1391" s="27">
        <f t="shared" si="885"/>
        <v>105.40435882830921</v>
      </c>
      <c r="BM1391" s="34">
        <f t="shared" si="886"/>
        <v>1.1054421768707483</v>
      </c>
      <c r="BN1391" s="45">
        <f t="shared" si="887"/>
        <v>1423.4703701597996</v>
      </c>
      <c r="BO1391" s="45">
        <f t="shared" si="888"/>
        <v>99.41834396376872</v>
      </c>
      <c r="BP1391" s="66">
        <f t="shared" si="889"/>
        <v>6.6896430313378668</v>
      </c>
    </row>
    <row r="1392" spans="8:68">
      <c r="H1392" s="68">
        <v>1387</v>
      </c>
      <c r="I1392" s="31">
        <f>('Propiedades físicas'!$C$10*'Diseño reactor'!H1392)/1000</f>
        <v>1213.9652055789516</v>
      </c>
      <c r="J1392" s="31">
        <f t="shared" si="867"/>
        <v>0.37562855830166009</v>
      </c>
      <c r="K1392" s="31">
        <f>(I1392*1000)/'Propiedades físicas'!$F$10</f>
        <v>7929.8225481538811</v>
      </c>
      <c r="L1392" s="31">
        <f t="shared" si="868"/>
        <v>1132.8317925934116</v>
      </c>
      <c r="M1392" s="31">
        <f t="shared" si="869"/>
        <v>6796.9907555604696</v>
      </c>
      <c r="N1392" s="31">
        <f t="shared" si="870"/>
        <v>0.81674967021875389</v>
      </c>
      <c r="O1392" s="32">
        <f t="shared" si="871"/>
        <v>4.9004980213125231</v>
      </c>
      <c r="P1392" s="33">
        <f t="shared" si="872"/>
        <v>0.61614736333649145</v>
      </c>
      <c r="Q1392" s="31">
        <f t="shared" si="873"/>
        <v>4.6385244397245726</v>
      </c>
      <c r="R1392" s="31">
        <f t="shared" si="874"/>
        <v>0.15133227103920252</v>
      </c>
      <c r="S1392" s="31">
        <f t="shared" si="875"/>
        <v>0.26197358158795014</v>
      </c>
      <c r="T1392" s="31">
        <f t="shared" si="876"/>
        <v>3.7168796980432205E-2</v>
      </c>
      <c r="U1392" s="31">
        <f t="shared" si="877"/>
        <v>1.2101238862627747E-2</v>
      </c>
      <c r="V1392" s="47">
        <f t="shared" si="890"/>
        <v>6.1016535010021485E-4</v>
      </c>
      <c r="W1392" s="31">
        <f t="shared" si="878"/>
        <v>0.24561051469850506</v>
      </c>
      <c r="X1392" s="34">
        <f>(S1392*H1392*'Propiedades físicas'!$F$5*60*24*365)/(1000000)</f>
        <v>56238.065287874597</v>
      </c>
      <c r="Y1392" s="34">
        <f>(U1392*H1392*'Propiedades físicas'!$F$7*60*24*365)/(1000000)</f>
        <v>812.40787402272019</v>
      </c>
      <c r="Z1392" s="31">
        <f t="shared" si="891"/>
        <v>854.59639294771364</v>
      </c>
      <c r="AA1392" s="31">
        <f t="shared" si="892"/>
        <v>6433.6333978979819</v>
      </c>
      <c r="AB1392" s="31">
        <f t="shared" si="892"/>
        <v>209.89785993137389</v>
      </c>
      <c r="AC1392" s="31">
        <f t="shared" si="892"/>
        <v>363.35735766248683</v>
      </c>
      <c r="AD1392" s="31">
        <f t="shared" si="892"/>
        <v>51.553121411859465</v>
      </c>
      <c r="AE1392" s="31">
        <f t="shared" si="893"/>
        <v>16.784418302464687</v>
      </c>
      <c r="AF1392" s="31">
        <f t="shared" si="894"/>
        <v>7929.8225481538802</v>
      </c>
      <c r="AG1392" s="31">
        <f t="shared" si="895"/>
        <v>0.10776992647164214</v>
      </c>
      <c r="AH1392" s="31">
        <f t="shared" si="896"/>
        <v>0.81132123182198801</v>
      </c>
      <c r="AI1392" s="31">
        <f t="shared" si="896"/>
        <v>2.646942710972008E-2</v>
      </c>
      <c r="AJ1392" s="31">
        <f t="shared" si="896"/>
        <v>4.5821625320869135E-2</v>
      </c>
      <c r="AK1392" s="31">
        <f t="shared" si="896"/>
        <v>6.5011696161929129E-3</v>
      </c>
      <c r="AL1392" s="31">
        <f t="shared" si="897"/>
        <v>2.1166196595877444E-3</v>
      </c>
      <c r="AM1392" s="31">
        <f t="shared" si="898"/>
        <v>1</v>
      </c>
      <c r="AN1392" s="31">
        <f>(Z1392*'Propiedades físicas'!$F$4)/1000</f>
        <v>751.51497603036046</v>
      </c>
      <c r="AO1392" s="31">
        <f>(AA1392*'Propiedades físicas'!$F$6)/1000</f>
        <v>206.13361406865133</v>
      </c>
      <c r="AP1392" s="31">
        <f>(AB1392*'Propiedades físicas'!$F$9)/1000</f>
        <v>129.49648468466111</v>
      </c>
      <c r="AQ1392" s="31">
        <f>(AC1392*'Propiedades físicas'!$F$5)/1000</f>
        <v>106.99784111087251</v>
      </c>
      <c r="AR1392" s="31">
        <f>(AD1392*'Propiedades físicas'!$F$8)/1000</f>
        <v>18.27661260293241</v>
      </c>
      <c r="AS1392" s="31">
        <f>(AE1392*'Propiedades físicas'!$F$7)/1000</f>
        <v>1.5456770814739729</v>
      </c>
      <c r="AT1392" s="31">
        <f t="shared" si="899"/>
        <v>1213.9652055789518</v>
      </c>
      <c r="AU1392" s="31">
        <f t="shared" si="900"/>
        <v>0.61905808550085728</v>
      </c>
      <c r="AV1392" s="31">
        <f t="shared" si="903"/>
        <v>0.16980191287306642</v>
      </c>
      <c r="AW1392" s="31">
        <f t="shared" si="903"/>
        <v>0.10667231984042161</v>
      </c>
      <c r="AX1392" s="31">
        <f t="shared" si="903"/>
        <v>8.8139133328656E-2</v>
      </c>
      <c r="AY1392" s="31">
        <f t="shared" si="903"/>
        <v>1.5055301847976868E-2</v>
      </c>
      <c r="AZ1392" s="31">
        <f t="shared" si="904"/>
        <v>1.2732466090218991E-3</v>
      </c>
      <c r="BA1392" s="31">
        <f t="shared" si="901"/>
        <v>1</v>
      </c>
      <c r="BB1392" s="34">
        <f>AU1392*'Propiedades físicas'!$C$4+'Diseño reactor'!AV1392*'Propiedades físicas'!$C$5+'Diseño reactor'!AW1392*'Propiedades físicas'!$C$8+'Diseño reactor'!AX1392*'Propiedades físicas'!$C$9+'Diseño reactor'!AY1392*'Propiedades físicas'!$C$7+'Diseño reactor'!AZ1392*'Propiedades físicas'!$C$6</f>
        <v>875.63303432705095</v>
      </c>
      <c r="BC1392" s="45">
        <f>AU1392*'Propiedades físicas'!$L$4+'Diseño reactor'!AV1392*'Propiedades físicas'!$L$5+'Diseño reactor'!AW1392*'Propiedades físicas'!$L$8+AX1392*'Propiedades físicas'!$L$9+'Diseño reactor'!AY1392*'Propiedades físicas'!$L$7+'Diseño reactor'!AZ1392*'Propiedades físicas'!$L$6</f>
        <v>2.0674148465024014</v>
      </c>
      <c r="BD1392" s="29">
        <f t="shared" si="880"/>
        <v>2.2162367414746371</v>
      </c>
      <c r="BE1392" s="58">
        <f t="shared" si="881"/>
        <v>42.076092266375014</v>
      </c>
      <c r="BF1392" s="30">
        <f>AU1392*'Propiedades físicas'!$I$4+'Diseño reactor'!AV1392*'Propiedades físicas'!$I$5+'Diseño reactor'!AW1392*'Propiedades físicas'!$I$8+'Diseño reactor'!AX1392*'Propiedades físicas'!$I$9+'Diseño reactor'!AY1392*'Propiedades físicas'!$I$7+'Diseño reactor'!AZ1392*'Propiedades físicas'!$I$6</f>
        <v>1.9856911218087553E-2</v>
      </c>
      <c r="BG1392" s="24">
        <f>AU1392*'Propiedades físicas'!$O$4+'Diseño reactor'!AV1392*'Propiedades físicas'!$O$5+'Diseño reactor'!AW1392*'Propiedades físicas'!$O$8+'Diseño reactor'!AX1392*'Propiedades físicas'!$O$9+'Diseño reactor'!AY1392*'Propiedades físicas'!$O$7+'Diseño reactor'!AZ1392*'Propiedades físicas'!$O$6</f>
        <v>0.15207124148144521</v>
      </c>
      <c r="BH1392" s="54">
        <f t="shared" si="882"/>
        <v>41402.316686840233</v>
      </c>
      <c r="BI1392" s="34">
        <f t="shared" si="902"/>
        <v>269.95553306483174</v>
      </c>
      <c r="BJ1392" s="27">
        <f t="shared" si="883"/>
        <v>4795.554848819067</v>
      </c>
      <c r="BK1392" s="34">
        <f t="shared" si="884"/>
        <v>560.97383034790755</v>
      </c>
      <c r="BL1392" s="27">
        <f t="shared" si="885"/>
        <v>105.40483667645404</v>
      </c>
      <c r="BM1392" s="34">
        <f t="shared" si="886"/>
        <v>1.1054421768707483</v>
      </c>
      <c r="BN1392" s="45">
        <f t="shared" si="887"/>
        <v>1424.6394432042159</v>
      </c>
      <c r="BO1392" s="45">
        <f t="shared" si="888"/>
        <v>99.434771408944457</v>
      </c>
      <c r="BP1392" s="66">
        <f t="shared" si="889"/>
        <v>6.6896381937118061</v>
      </c>
    </row>
    <row r="1393" spans="8:68">
      <c r="H1393" s="68">
        <v>1388</v>
      </c>
      <c r="I1393" s="31">
        <f>('Propiedades físicas'!$C$10*'Diseño reactor'!H1393)/1000</f>
        <v>1214.8404508605515</v>
      </c>
      <c r="J1393" s="31">
        <f t="shared" si="867"/>
        <v>0.37535793253919486</v>
      </c>
      <c r="K1393" s="31">
        <f>(I1393*1000)/'Propiedades físicas'!$F$10</f>
        <v>7935.5397958454132</v>
      </c>
      <c r="L1393" s="31">
        <f t="shared" si="868"/>
        <v>1133.6485422636304</v>
      </c>
      <c r="M1393" s="31">
        <f t="shared" si="869"/>
        <v>6801.8912535817826</v>
      </c>
      <c r="N1393" s="31">
        <f t="shared" si="870"/>
        <v>0.81674967021875389</v>
      </c>
      <c r="O1393" s="32">
        <f t="shared" si="871"/>
        <v>4.9004980213125231</v>
      </c>
      <c r="P1393" s="33">
        <f t="shared" si="872"/>
        <v>0.61625641164661449</v>
      </c>
      <c r="Q1393" s="31">
        <f t="shared" si="873"/>
        <v>4.6387067644347582</v>
      </c>
      <c r="R1393" s="31">
        <f t="shared" si="874"/>
        <v>0.15127677499264994</v>
      </c>
      <c r="S1393" s="31">
        <f t="shared" si="875"/>
        <v>0.26179125687776417</v>
      </c>
      <c r="T1393" s="31">
        <f t="shared" si="876"/>
        <v>3.7134968853354169E-2</v>
      </c>
      <c r="U1393" s="31">
        <f t="shared" si="877"/>
        <v>1.2081514726135313E-2</v>
      </c>
      <c r="V1393" s="47">
        <f t="shared" si="890"/>
        <v>6.1027333968888037E-4</v>
      </c>
      <c r="W1393" s="31">
        <f t="shared" si="878"/>
        <v>0.24547699972555892</v>
      </c>
      <c r="X1393" s="34">
        <f>(S1393*H1393*'Propiedades físicas'!$F$5*60*24*365)/(1000000)</f>
        <v>56239.443836856452</v>
      </c>
      <c r="Y1393" s="34">
        <f>(U1393*H1393*'Propiedades físicas'!$F$7*60*24*365)/(1000000)</f>
        <v>811.66848402265896</v>
      </c>
      <c r="Z1393" s="31">
        <f t="shared" si="891"/>
        <v>855.36389936550086</v>
      </c>
      <c r="AA1393" s="31">
        <f t="shared" si="892"/>
        <v>6438.5249890354444</v>
      </c>
      <c r="AB1393" s="31">
        <f t="shared" si="892"/>
        <v>209.97216368979812</v>
      </c>
      <c r="AC1393" s="31">
        <f t="shared" si="892"/>
        <v>363.36626454633665</v>
      </c>
      <c r="AD1393" s="31">
        <f t="shared" si="892"/>
        <v>51.543336768455589</v>
      </c>
      <c r="AE1393" s="31">
        <f t="shared" si="893"/>
        <v>16.769142439875814</v>
      </c>
      <c r="AF1393" s="31">
        <f t="shared" si="894"/>
        <v>7935.5397958454105</v>
      </c>
      <c r="AG1393" s="31">
        <f t="shared" si="895"/>
        <v>0.10778900003920588</v>
      </c>
      <c r="AH1393" s="31">
        <f t="shared" si="896"/>
        <v>0.8113531221160637</v>
      </c>
      <c r="AI1393" s="31">
        <f t="shared" si="896"/>
        <v>2.6459720333042423E-2</v>
      </c>
      <c r="AJ1393" s="31">
        <f t="shared" si="896"/>
        <v>4.5789735026793538E-2</v>
      </c>
      <c r="AK1393" s="31">
        <f t="shared" si="896"/>
        <v>6.4952527609326207E-3</v>
      </c>
      <c r="AL1393" s="31">
        <f t="shared" si="897"/>
        <v>2.1131697239619627E-3</v>
      </c>
      <c r="AM1393" s="31">
        <f t="shared" si="898"/>
        <v>1.0000000000000002</v>
      </c>
      <c r="AN1393" s="31">
        <f>(Z1393*'Propiedades físicas'!$F$4)/1000</f>
        <v>752.1899058240341</v>
      </c>
      <c r="AO1393" s="31">
        <f>(AA1393*'Propiedades físicas'!$F$6)/1000</f>
        <v>206.29034064869563</v>
      </c>
      <c r="AP1393" s="31">
        <f>(AB1393*'Propiedades físicas'!$F$9)/1000</f>
        <v>129.54232638842095</v>
      </c>
      <c r="AQ1393" s="31">
        <f>(AC1393*'Propiedades físicas'!$F$5)/1000</f>
        <v>107.00046392095976</v>
      </c>
      <c r="AR1393" s="31">
        <f>(AD1393*'Propiedades físicas'!$F$8)/1000</f>
        <v>18.273143751152869</v>
      </c>
      <c r="AS1393" s="31">
        <f>(AE1393*'Propiedades físicas'!$F$7)/1000</f>
        <v>1.5442703272881637</v>
      </c>
      <c r="AT1393" s="31">
        <f t="shared" si="899"/>
        <v>1214.8404508605515</v>
      </c>
      <c r="AU1393" s="31">
        <f t="shared" si="900"/>
        <v>0.6191676489626341</v>
      </c>
      <c r="AV1393" s="31">
        <f t="shared" si="903"/>
        <v>0.16980858721206277</v>
      </c>
      <c r="AW1393" s="31">
        <f t="shared" si="903"/>
        <v>0.10663320133656859</v>
      </c>
      <c r="AX1393" s="31">
        <f t="shared" si="903"/>
        <v>8.8077791487074938E-2</v>
      </c>
      <c r="AY1393" s="31">
        <f t="shared" si="903"/>
        <v>1.5041599691719844E-2</v>
      </c>
      <c r="AZ1393" s="31">
        <f t="shared" si="904"/>
        <v>1.2711713099397171E-3</v>
      </c>
      <c r="BA1393" s="31">
        <f t="shared" si="901"/>
        <v>0.99999999999999989</v>
      </c>
      <c r="BB1393" s="34">
        <f>AU1393*'Propiedades físicas'!$C$4+'Diseño reactor'!AV1393*'Propiedades físicas'!$C$5+'Diseño reactor'!AW1393*'Propiedades físicas'!$C$8+'Diseño reactor'!AX1393*'Propiedades físicas'!$C$9+'Diseño reactor'!AY1393*'Propiedades físicas'!$C$7+'Diseño reactor'!AZ1393*'Propiedades físicas'!$C$6</f>
        <v>875.63240240230141</v>
      </c>
      <c r="BC1393" s="45">
        <f>AU1393*'Propiedades físicas'!$L$4+'Diseño reactor'!AV1393*'Propiedades físicas'!$L$5+'Diseño reactor'!AW1393*'Propiedades físicas'!$L$8+AX1393*'Propiedades físicas'!$L$9+'Diseño reactor'!AY1393*'Propiedades físicas'!$L$7+'Diseño reactor'!AZ1393*'Propiedades físicas'!$L$6</f>
        <v>2.0674958599242084</v>
      </c>
      <c r="BD1393" s="29">
        <f t="shared" si="880"/>
        <v>2.2149467892346784</v>
      </c>
      <c r="BE1393" s="58">
        <f t="shared" si="881"/>
        <v>42.074680885131144</v>
      </c>
      <c r="BF1393" s="30">
        <f>AU1393*'Propiedades físicas'!$I$4+'Diseño reactor'!AV1393*'Propiedades físicas'!$I$5+'Diseño reactor'!AW1393*'Propiedades físicas'!$I$8+'Diseño reactor'!AX1393*'Propiedades físicas'!$I$9+'Diseño reactor'!AY1393*'Propiedades físicas'!$I$7+'Diseño reactor'!AZ1393*'Propiedades físicas'!$I$6</f>
        <v>1.9857201920803199E-2</v>
      </c>
      <c r="BG1393" s="24">
        <f>AU1393*'Propiedades físicas'!$O$4+'Diseño reactor'!AV1393*'Propiedades físicas'!$O$5+'Diseño reactor'!AW1393*'Propiedades físicas'!$O$8+'Diseño reactor'!AX1393*'Propiedades físicas'!$O$9+'Diseño reactor'!AY1393*'Propiedades físicas'!$O$7+'Diseño reactor'!AZ1393*'Propiedades físicas'!$O$6</f>
        <v>0.15207498357469942</v>
      </c>
      <c r="BH1393" s="54">
        <f t="shared" si="882"/>
        <v>41401.68069224889</v>
      </c>
      <c r="BI1393" s="34">
        <f t="shared" si="902"/>
        <v>269.96342064882447</v>
      </c>
      <c r="BJ1393" s="27">
        <f t="shared" si="883"/>
        <v>4795.5524426756556</v>
      </c>
      <c r="BK1393" s="34">
        <f t="shared" si="884"/>
        <v>560.98735303962303</v>
      </c>
      <c r="BL1393" s="27">
        <f t="shared" si="885"/>
        <v>105.40531408536542</v>
      </c>
      <c r="BM1393" s="34">
        <f t="shared" si="886"/>
        <v>1.1054421768707483</v>
      </c>
      <c r="BN1393" s="45">
        <f t="shared" si="887"/>
        <v>1425.808575616755</v>
      </c>
      <c r="BO1393" s="45">
        <f t="shared" si="888"/>
        <v>99.451180998659567</v>
      </c>
      <c r="BP1393" s="66">
        <f t="shared" si="889"/>
        <v>6.6896333659497476</v>
      </c>
    </row>
    <row r="1394" spans="8:68">
      <c r="H1394" s="68">
        <v>1389</v>
      </c>
      <c r="I1394" s="31">
        <f>('Propiedades físicas'!$C$10*'Diseño reactor'!H1394)/1000</f>
        <v>1215.7156961421513</v>
      </c>
      <c r="J1394" s="31">
        <f t="shared" si="867"/>
        <v>0.37508769644665407</v>
      </c>
      <c r="K1394" s="31">
        <f>(I1394*1000)/'Propiedades físicas'!$F$10</f>
        <v>7941.2570435369435</v>
      </c>
      <c r="L1394" s="31">
        <f t="shared" si="868"/>
        <v>1134.4652919338489</v>
      </c>
      <c r="M1394" s="31">
        <f t="shared" si="869"/>
        <v>6806.7917516030939</v>
      </c>
      <c r="N1394" s="31">
        <f t="shared" si="870"/>
        <v>0.81674967021875367</v>
      </c>
      <c r="O1394" s="32">
        <f t="shared" si="871"/>
        <v>4.9004980213125222</v>
      </c>
      <c r="P1394" s="33">
        <f t="shared" si="872"/>
        <v>0.61636534146285404</v>
      </c>
      <c r="Q1394" s="31">
        <f t="shared" si="873"/>
        <v>4.6388888405465476</v>
      </c>
      <c r="R1394" s="31">
        <f t="shared" si="874"/>
        <v>0.15122131017739454</v>
      </c>
      <c r="S1394" s="31">
        <f t="shared" si="875"/>
        <v>0.2616091807659735</v>
      </c>
      <c r="T1394" s="31">
        <f t="shared" si="876"/>
        <v>3.7101185146935965E-2</v>
      </c>
      <c r="U1394" s="31">
        <f t="shared" si="877"/>
        <v>1.2061833431569026E-2</v>
      </c>
      <c r="V1394" s="47">
        <f t="shared" si="890"/>
        <v>6.1038121193408856E-4</v>
      </c>
      <c r="W1394" s="31">
        <f t="shared" si="878"/>
        <v>0.24534362983241814</v>
      </c>
      <c r="X1394" s="34">
        <f>(S1394*H1394*'Propiedades físicas'!$F$5*60*24*365)/(1000000)</f>
        <v>56240.819391552926</v>
      </c>
      <c r="Y1394" s="34">
        <f>(U1394*H1394*'Propiedades físicas'!$F$7*60*24*365)/(1000000)</f>
        <v>810.93006493628752</v>
      </c>
      <c r="Z1394" s="31">
        <f t="shared" si="891"/>
        <v>856.13145929190432</v>
      </c>
      <c r="AA1394" s="31">
        <f t="shared" si="892"/>
        <v>6443.4165995191543</v>
      </c>
      <c r="AB1394" s="31">
        <f t="shared" si="892"/>
        <v>210.04639983640101</v>
      </c>
      <c r="AC1394" s="31">
        <f t="shared" si="892"/>
        <v>363.37515208393722</v>
      </c>
      <c r="AD1394" s="31">
        <f t="shared" si="892"/>
        <v>51.533546169094059</v>
      </c>
      <c r="AE1394" s="31">
        <f t="shared" si="893"/>
        <v>16.753886636449376</v>
      </c>
      <c r="AF1394" s="31">
        <f t="shared" si="894"/>
        <v>7941.2570435369398</v>
      </c>
      <c r="AG1394" s="31">
        <f t="shared" si="895"/>
        <v>0.10780805288108314</v>
      </c>
      <c r="AH1394" s="31">
        <f t="shared" si="896"/>
        <v>0.81138496892795886</v>
      </c>
      <c r="AI1394" s="31">
        <f t="shared" si="896"/>
        <v>2.6450019019010229E-2</v>
      </c>
      <c r="AJ1394" s="31">
        <f t="shared" si="896"/>
        <v>4.5757888214898318E-2</v>
      </c>
      <c r="AK1394" s="31">
        <f t="shared" si="896"/>
        <v>6.4893436752604646E-3</v>
      </c>
      <c r="AL1394" s="31">
        <f t="shared" si="897"/>
        <v>2.1097272817890552E-3</v>
      </c>
      <c r="AM1394" s="31">
        <f t="shared" si="898"/>
        <v>1.0000000000000002</v>
      </c>
      <c r="AN1394" s="31">
        <f>(Z1394*'Propiedades físicas'!$F$4)/1000</f>
        <v>752.86488267211473</v>
      </c>
      <c r="AO1394" s="31">
        <f>(AA1394*'Propiedades físicas'!$F$6)/1000</f>
        <v>206.44706784859369</v>
      </c>
      <c r="AP1394" s="31">
        <f>(AB1394*'Propiedades físicas'!$F$9)/1000</f>
        <v>129.58812637906757</v>
      </c>
      <c r="AQ1394" s="31">
        <f>(AC1394*'Propiedades físicas'!$F$5)/1000</f>
        <v>107.00308103415701</v>
      </c>
      <c r="AR1394" s="31">
        <f>(AD1394*'Propiedades físicas'!$F$8)/1000</f>
        <v>18.269672787867218</v>
      </c>
      <c r="AS1394" s="31">
        <f>(AE1394*'Propiedades físicas'!$F$7)/1000</f>
        <v>1.5428654203506231</v>
      </c>
      <c r="AT1394" s="31">
        <f t="shared" si="899"/>
        <v>1215.7156961421508</v>
      </c>
      <c r="AU1394" s="31">
        <f t="shared" si="900"/>
        <v>0.61927709337075465</v>
      </c>
      <c r="AV1394" s="31">
        <f t="shared" si="903"/>
        <v>0.16981525245064724</v>
      </c>
      <c r="AW1394" s="31">
        <f t="shared" si="903"/>
        <v>0.10659410484728589</v>
      </c>
      <c r="AX1394" s="31">
        <f t="shared" si="903"/>
        <v>8.8016533284641721E-2</v>
      </c>
      <c r="AY1394" s="31">
        <f t="shared" si="903"/>
        <v>1.5027915528147452E-2</v>
      </c>
      <c r="AZ1394" s="31">
        <f t="shared" si="904"/>
        <v>1.2691005185230572E-3</v>
      </c>
      <c r="BA1394" s="31">
        <f t="shared" si="901"/>
        <v>1</v>
      </c>
      <c r="BB1394" s="34">
        <f>AU1394*'Propiedades físicas'!$C$4+'Diseño reactor'!AV1394*'Propiedades físicas'!$C$5+'Diseño reactor'!AW1394*'Propiedades físicas'!$C$8+'Diseño reactor'!AX1394*'Propiedades físicas'!$C$9+'Diseño reactor'!AY1394*'Propiedades físicas'!$C$7+'Diseño reactor'!AZ1394*'Propiedades físicas'!$C$6</f>
        <v>875.63177176536965</v>
      </c>
      <c r="BC1394" s="45">
        <f>AU1394*'Propiedades físicas'!$L$4+'Diseño reactor'!AV1394*'Propiedades físicas'!$L$5+'Diseño reactor'!AW1394*'Propiedades físicas'!$L$8+AX1394*'Propiedades físicas'!$L$9+'Diseño reactor'!AY1394*'Propiedades físicas'!$L$7+'Diseño reactor'!AZ1394*'Propiedades físicas'!$L$6</f>
        <v>2.0675767810954508</v>
      </c>
      <c r="BD1394" s="29">
        <f t="shared" si="880"/>
        <v>2.2136583408681649</v>
      </c>
      <c r="BE1394" s="58">
        <f t="shared" si="881"/>
        <v>42.073271190216218</v>
      </c>
      <c r="BF1394" s="30">
        <f>AU1394*'Propiedades físicas'!$I$4+'Diseño reactor'!AV1394*'Propiedades físicas'!$I$5+'Diseño reactor'!AW1394*'Propiedades físicas'!$I$8+'Diseño reactor'!AX1394*'Propiedades físicas'!$I$9+'Diseño reactor'!AY1394*'Propiedades físicas'!$I$7+'Diseño reactor'!AZ1394*'Propiedades físicas'!$I$6</f>
        <v>1.9857492026972387E-2</v>
      </c>
      <c r="BG1394" s="24">
        <f>AU1394*'Propiedades físicas'!$O$4+'Diseño reactor'!AV1394*'Propiedades físicas'!$O$5+'Diseño reactor'!AW1394*'Propiedades físicas'!$O$8+'Diseño reactor'!AX1394*'Propiedades físicas'!$O$9+'Diseño reactor'!AY1394*'Propiedades físicas'!$O$7+'Diseño reactor'!AZ1394*'Propiedades físicas'!$O$6</f>
        <v>0.15207872177476037</v>
      </c>
      <c r="BH1394" s="54">
        <f t="shared" si="882"/>
        <v>41401.046020913018</v>
      </c>
      <c r="BI1394" s="34">
        <f t="shared" si="902"/>
        <v>269.97129490977954</v>
      </c>
      <c r="BJ1394" s="27">
        <f t="shared" si="883"/>
        <v>4795.5500577111425</v>
      </c>
      <c r="BK1394" s="34">
        <f t="shared" si="884"/>
        <v>561.00086383352982</v>
      </c>
      <c r="BL1394" s="27">
        <f t="shared" si="885"/>
        <v>105.40579105556675</v>
      </c>
      <c r="BM1394" s="34">
        <f t="shared" si="886"/>
        <v>1.1054421768707483</v>
      </c>
      <c r="BN1394" s="45">
        <f t="shared" si="887"/>
        <v>1426.9777672969449</v>
      </c>
      <c r="BO1394" s="45">
        <f t="shared" si="888"/>
        <v>99.467572762007777</v>
      </c>
      <c r="BP1394" s="66">
        <f t="shared" si="889"/>
        <v>6.6896285480263256</v>
      </c>
    </row>
    <row r="1395" spans="8:68">
      <c r="H1395" s="68">
        <v>1390</v>
      </c>
      <c r="I1395" s="31">
        <f>('Propiedades físicas'!$C$10*'Diseño reactor'!H1395)/1000</f>
        <v>1216.5909414237512</v>
      </c>
      <c r="J1395" s="31">
        <f t="shared" si="867"/>
        <v>0.37481784918302335</v>
      </c>
      <c r="K1395" s="31">
        <f>(I1395*1000)/'Propiedades físicas'!$F$10</f>
        <v>7946.9742912284755</v>
      </c>
      <c r="L1395" s="31">
        <f t="shared" si="868"/>
        <v>1135.2820416040679</v>
      </c>
      <c r="M1395" s="31">
        <f t="shared" si="869"/>
        <v>6811.6922496244069</v>
      </c>
      <c r="N1395" s="31">
        <f t="shared" si="870"/>
        <v>0.81674967021875389</v>
      </c>
      <c r="O1395" s="32">
        <f t="shared" si="871"/>
        <v>4.9004980213125231</v>
      </c>
      <c r="P1395" s="33">
        <f t="shared" si="872"/>
        <v>0.61647415297824248</v>
      </c>
      <c r="Q1395" s="31">
        <f t="shared" si="873"/>
        <v>4.6390706685587197</v>
      </c>
      <c r="R1395" s="31">
        <f t="shared" si="874"/>
        <v>0.15116587658989267</v>
      </c>
      <c r="S1395" s="31">
        <f t="shared" si="875"/>
        <v>0.26142735275380335</v>
      </c>
      <c r="T1395" s="31">
        <f t="shared" si="876"/>
        <v>3.7067445787945547E-2</v>
      </c>
      <c r="U1395" s="31">
        <f t="shared" si="877"/>
        <v>1.204219486267321E-2</v>
      </c>
      <c r="V1395" s="47">
        <f t="shared" si="890"/>
        <v>6.104889670269975E-4</v>
      </c>
      <c r="W1395" s="31">
        <f t="shared" si="878"/>
        <v>0.24521040478274164</v>
      </c>
      <c r="X1395" s="34">
        <f>(S1395*H1395*'Propiedades físicas'!$F$5*60*24*365)/(1000000)</f>
        <v>56242.191960089316</v>
      </c>
      <c r="Y1395" s="34">
        <f>(U1395*H1395*'Propiedades físicas'!$F$7*60*24*365)/(1000000)</f>
        <v>810.1926151629541</v>
      </c>
      <c r="Z1395" s="31">
        <f t="shared" si="891"/>
        <v>856.89907263975704</v>
      </c>
      <c r="AA1395" s="31">
        <f t="shared" si="892"/>
        <v>6448.3082292966201</v>
      </c>
      <c r="AB1395" s="31">
        <f t="shared" si="892"/>
        <v>210.12056845995082</v>
      </c>
      <c r="AC1395" s="31">
        <f t="shared" si="892"/>
        <v>363.38402032778669</v>
      </c>
      <c r="AD1395" s="31">
        <f t="shared" si="892"/>
        <v>51.523749645244308</v>
      </c>
      <c r="AE1395" s="31">
        <f t="shared" si="893"/>
        <v>16.738650859115761</v>
      </c>
      <c r="AF1395" s="31">
        <f t="shared" si="894"/>
        <v>7946.9742912284755</v>
      </c>
      <c r="AG1395" s="31">
        <f t="shared" si="895"/>
        <v>0.1078270850310369</v>
      </c>
      <c r="AH1395" s="31">
        <f t="shared" si="896"/>
        <v>0.81141677234491394</v>
      </c>
      <c r="AI1395" s="31">
        <f t="shared" si="896"/>
        <v>2.644032316700367E-2</v>
      </c>
      <c r="AJ1395" s="31">
        <f t="shared" si="896"/>
        <v>4.5726084797943059E-2</v>
      </c>
      <c r="AK1395" s="31">
        <f t="shared" si="896"/>
        <v>6.4834423463674701E-3</v>
      </c>
      <c r="AL1395" s="31">
        <f t="shared" si="897"/>
        <v>2.1062923127348173E-3</v>
      </c>
      <c r="AM1395" s="31">
        <f t="shared" si="898"/>
        <v>0.99999999999999978</v>
      </c>
      <c r="AN1395" s="31">
        <f>(Z1395*'Propiedades físicas'!$F$4)/1000</f>
        <v>753.53990649794946</v>
      </c>
      <c r="AO1395" s="31">
        <f>(AA1395*'Propiedades físicas'!$F$6)/1000</f>
        <v>206.6037956666637</v>
      </c>
      <c r="AP1395" s="31">
        <f>(AB1395*'Propiedades físicas'!$F$9)/1000</f>
        <v>129.63388471136665</v>
      </c>
      <c r="AQ1395" s="31">
        <f>(AC1395*'Propiedades físicas'!$F$5)/1000</f>
        <v>107.00569246592335</v>
      </c>
      <c r="AR1395" s="31">
        <f>(AD1395*'Propiedades físicas'!$F$8)/1000</f>
        <v>18.266199724232006</v>
      </c>
      <c r="AS1395" s="31">
        <f>(AE1395*'Propiedades físicas'!$F$7)/1000</f>
        <v>1.5414623576159707</v>
      </c>
      <c r="AT1395" s="31">
        <f t="shared" si="899"/>
        <v>1216.590941423751</v>
      </c>
      <c r="AU1395" s="31">
        <f t="shared" si="900"/>
        <v>0.61938641891916224</v>
      </c>
      <c r="AV1395" s="31">
        <f t="shared" si="903"/>
        <v>0.16982190860707838</v>
      </c>
      <c r="AW1395" s="31">
        <f t="shared" si="903"/>
        <v>0.10655503037007559</v>
      </c>
      <c r="AX1395" s="31">
        <f t="shared" si="903"/>
        <v>8.7955358553547025E-2</v>
      </c>
      <c r="AY1395" s="31">
        <f t="shared" si="903"/>
        <v>1.5014249327596877E-2</v>
      </c>
      <c r="AZ1395" s="31">
        <f t="shared" si="904"/>
        <v>1.2670342225399357E-3</v>
      </c>
      <c r="BA1395" s="31">
        <f t="shared" si="901"/>
        <v>1.0000000000000002</v>
      </c>
      <c r="BB1395" s="34">
        <f>AU1395*'Propiedades físicas'!$C$4+'Diseño reactor'!AV1395*'Propiedades físicas'!$C$5+'Diseño reactor'!AW1395*'Propiedades físicas'!$C$8+'Diseño reactor'!AX1395*'Propiedades físicas'!$C$9+'Diseño reactor'!AY1395*'Propiedades físicas'!$C$7+'Diseño reactor'!AZ1395*'Propiedades físicas'!$C$6</f>
        <v>875.63114241294431</v>
      </c>
      <c r="BC1395" s="45">
        <f>AU1395*'Propiedades físicas'!$L$4+'Diseño reactor'!AV1395*'Propiedades físicas'!$L$5+'Diseño reactor'!AW1395*'Propiedades físicas'!$L$8+AX1395*'Propiedades físicas'!$L$9+'Diseño reactor'!AY1395*'Propiedades físicas'!$L$7+'Diseño reactor'!AZ1395*'Propiedades físicas'!$L$6</f>
        <v>2.0676576101716857</v>
      </c>
      <c r="BD1395" s="29">
        <f t="shared" si="880"/>
        <v>2.2123713937437666</v>
      </c>
      <c r="BE1395" s="58">
        <f t="shared" si="881"/>
        <v>42.071863178591393</v>
      </c>
      <c r="BF1395" s="30">
        <f>AU1395*'Propiedades físicas'!$I$4+'Diseño reactor'!AV1395*'Propiedades físicas'!$I$5+'Diseño reactor'!AW1395*'Propiedades físicas'!$I$8+'Diseño reactor'!AX1395*'Propiedades físicas'!$I$9+'Diseño reactor'!AY1395*'Propiedades físicas'!$I$7+'Diseño reactor'!AZ1395*'Propiedades físicas'!$I$6</f>
        <v>1.9857781538093981E-2</v>
      </c>
      <c r="BG1395" s="24">
        <f>AU1395*'Propiedades físicas'!$O$4+'Diseño reactor'!AV1395*'Propiedades físicas'!$O$5+'Diseño reactor'!AW1395*'Propiedades físicas'!$O$8+'Diseño reactor'!AX1395*'Propiedades físicas'!$O$9+'Diseño reactor'!AY1395*'Propiedades físicas'!$O$7+'Diseño reactor'!AZ1395*'Propiedades físicas'!$O$6</f>
        <v>0.15208245608742099</v>
      </c>
      <c r="BH1395" s="54">
        <f t="shared" si="882"/>
        <v>41400.412669435973</v>
      </c>
      <c r="BI1395" s="34">
        <f t="shared" si="902"/>
        <v>269.97915587820972</v>
      </c>
      <c r="BJ1395" s="27">
        <f t="shared" si="883"/>
        <v>4795.5476938555194</v>
      </c>
      <c r="BK1395" s="34">
        <f t="shared" si="884"/>
        <v>561.01436274301147</v>
      </c>
      <c r="BL1395" s="27">
        <f t="shared" si="885"/>
        <v>105.40626758758086</v>
      </c>
      <c r="BM1395" s="34">
        <f t="shared" si="886"/>
        <v>1.1054421768707483</v>
      </c>
      <c r="BN1395" s="45">
        <f t="shared" si="887"/>
        <v>1428.1470181445404</v>
      </c>
      <c r="BO1395" s="45">
        <f t="shared" si="888"/>
        <v>99.483946728019873</v>
      </c>
      <c r="BP1395" s="66">
        <f t="shared" si="889"/>
        <v>6.6896237399162422</v>
      </c>
    </row>
    <row r="1396" spans="8:68">
      <c r="H1396" s="68">
        <v>1391</v>
      </c>
      <c r="I1396" s="31">
        <f>('Propiedades físicas'!$C$10*'Diseño reactor'!H1396)/1000</f>
        <v>1217.4661867053508</v>
      </c>
      <c r="J1396" s="31">
        <f t="shared" si="867"/>
        <v>0.37454838990970712</v>
      </c>
      <c r="K1396" s="31">
        <f>(I1396*1000)/'Propiedades físicas'!$F$10</f>
        <v>7952.6915389200058</v>
      </c>
      <c r="L1396" s="31">
        <f t="shared" si="868"/>
        <v>1136.0987912742864</v>
      </c>
      <c r="M1396" s="31">
        <f t="shared" si="869"/>
        <v>6816.5927476457191</v>
      </c>
      <c r="N1396" s="31">
        <f t="shared" si="870"/>
        <v>0.81674967021875378</v>
      </c>
      <c r="O1396" s="32">
        <f t="shared" si="871"/>
        <v>4.9004980213125231</v>
      </c>
      <c r="P1396" s="33">
        <f t="shared" si="872"/>
        <v>0.6165828463853914</v>
      </c>
      <c r="Q1396" s="31">
        <f t="shared" si="873"/>
        <v>4.6392522489687327</v>
      </c>
      <c r="R1396" s="31">
        <f t="shared" si="874"/>
        <v>0.15111047422650539</v>
      </c>
      <c r="S1396" s="31">
        <f t="shared" si="875"/>
        <v>0.26124577234378987</v>
      </c>
      <c r="T1396" s="31">
        <f t="shared" si="876"/>
        <v>3.7033750703286454E-2</v>
      </c>
      <c r="U1396" s="31">
        <f t="shared" si="877"/>
        <v>1.2022598903570525E-2</v>
      </c>
      <c r="V1396" s="47">
        <f t="shared" si="890"/>
        <v>6.1059660515834881E-4</v>
      </c>
      <c r="W1396" s="31">
        <f t="shared" si="878"/>
        <v>0.24507732434070134</v>
      </c>
      <c r="X1396" s="34">
        <f>(S1396*H1396*'Propiedades físicas'!$F$5*60*24*365)/(1000000)</f>
        <v>56243.561550564424</v>
      </c>
      <c r="Y1396" s="34">
        <f>(U1396*H1396*'Propiedades físicas'!$F$7*60*24*365)/(1000000)</f>
        <v>809.45613310497106</v>
      </c>
      <c r="Z1396" s="31">
        <f t="shared" si="891"/>
        <v>857.66673932207948</v>
      </c>
      <c r="AA1396" s="31">
        <f t="shared" si="892"/>
        <v>6453.1998783155068</v>
      </c>
      <c r="AB1396" s="31">
        <f t="shared" si="892"/>
        <v>210.194669649069</v>
      </c>
      <c r="AC1396" s="31">
        <f t="shared" si="892"/>
        <v>363.39286933021174</v>
      </c>
      <c r="AD1396" s="31">
        <f t="shared" si="892"/>
        <v>51.513947228271455</v>
      </c>
      <c r="AE1396" s="31">
        <f t="shared" si="893"/>
        <v>16.7234350748666</v>
      </c>
      <c r="AF1396" s="31">
        <f t="shared" si="894"/>
        <v>7952.6915389200049</v>
      </c>
      <c r="AG1396" s="31">
        <f t="shared" si="895"/>
        <v>0.10784609652275697</v>
      </c>
      <c r="AH1396" s="31">
        <f t="shared" si="896"/>
        <v>0.81144853245394044</v>
      </c>
      <c r="AI1396" s="31">
        <f t="shared" si="896"/>
        <v>2.6430632776386288E-2</v>
      </c>
      <c r="AJ1396" s="31">
        <f t="shared" si="896"/>
        <v>4.5694324688916751E-2</v>
      </c>
      <c r="AK1396" s="31">
        <f t="shared" si="896"/>
        <v>6.4775487614683941E-3</v>
      </c>
      <c r="AL1396" s="31">
        <f t="shared" si="897"/>
        <v>2.1028647965312237E-3</v>
      </c>
      <c r="AM1396" s="31">
        <f t="shared" si="898"/>
        <v>1.0000000000000002</v>
      </c>
      <c r="AN1396" s="31">
        <f>(Z1396*'Propiedades físicas'!$F$4)/1000</f>
        <v>754.21497722505023</v>
      </c>
      <c r="AO1396" s="31">
        <f>(AA1396*'Propiedades físicas'!$F$6)/1000</f>
        <v>206.76052410122884</v>
      </c>
      <c r="AP1396" s="31">
        <f>(AB1396*'Propiedades físicas'!$F$9)/1000</f>
        <v>129.67960143999309</v>
      </c>
      <c r="AQ1396" s="31">
        <f>(AC1396*'Propiedades físicas'!$F$5)/1000</f>
        <v>107.00829823166747</v>
      </c>
      <c r="AR1396" s="31">
        <f>(AD1396*'Propiedades físicas'!$F$8)/1000</f>
        <v>18.262724571366793</v>
      </c>
      <c r="AS1396" s="31">
        <f>(AE1396*'Propiedades físicas'!$F$7)/1000</f>
        <v>1.5400611360444652</v>
      </c>
      <c r="AT1396" s="31">
        <f t="shared" si="899"/>
        <v>1217.4661867053508</v>
      </c>
      <c r="AU1396" s="31">
        <f t="shared" si="900"/>
        <v>0.6194956258013794</v>
      </c>
      <c r="AV1396" s="31">
        <f t="shared" si="903"/>
        <v>0.16982855569956679</v>
      </c>
      <c r="AW1396" s="31">
        <f t="shared" si="903"/>
        <v>0.1065159779023727</v>
      </c>
      <c r="AX1396" s="31">
        <f t="shared" si="903"/>
        <v>8.7894267126422829E-2</v>
      </c>
      <c r="AY1396" s="31">
        <f t="shared" si="903"/>
        <v>1.5000601060460259E-2</v>
      </c>
      <c r="AZ1396" s="31">
        <f t="shared" si="904"/>
        <v>1.2649724097981772E-3</v>
      </c>
      <c r="BA1396" s="31">
        <f t="shared" si="901"/>
        <v>1.0000000000000002</v>
      </c>
      <c r="BB1396" s="34">
        <f>AU1396*'Propiedades físicas'!$C$4+'Diseño reactor'!AV1396*'Propiedades físicas'!$C$5+'Diseño reactor'!AW1396*'Propiedades físicas'!$C$8+'Diseño reactor'!AX1396*'Propiedades físicas'!$C$9+'Diseño reactor'!AY1396*'Propiedades físicas'!$C$7+'Diseño reactor'!AZ1396*'Propiedades físicas'!$C$6</f>
        <v>875.63051434172542</v>
      </c>
      <c r="BC1396" s="45">
        <f>AU1396*'Propiedades físicas'!$L$4+'Diseño reactor'!AV1396*'Propiedades físicas'!$L$5+'Diseño reactor'!AW1396*'Propiedades físicas'!$L$8+AX1396*'Propiedades físicas'!$L$9+'Diseño reactor'!AY1396*'Propiedades físicas'!$L$7+'Diseño reactor'!AZ1396*'Propiedades físicas'!$L$6</f>
        <v>2.0677383473081186</v>
      </c>
      <c r="BD1396" s="29">
        <f t="shared" si="880"/>
        <v>2.2110859452362837</v>
      </c>
      <c r="BE1396" s="58">
        <f t="shared" si="881"/>
        <v>42.070456847225159</v>
      </c>
      <c r="BF1396" s="30">
        <f>AU1396*'Propiedades físicas'!$I$4+'Diseño reactor'!AV1396*'Propiedades físicas'!$I$5+'Diseño reactor'!AW1396*'Propiedades físicas'!$I$8+'Diseño reactor'!AX1396*'Propiedades físicas'!$I$9+'Diseño reactor'!AY1396*'Propiedades físicas'!$I$7+'Diseño reactor'!AZ1396*'Propiedades físicas'!$I$6</f>
        <v>1.9858070455662288E-2</v>
      </c>
      <c r="BG1396" s="24">
        <f>AU1396*'Propiedades físicas'!$O$4+'Diseño reactor'!AV1396*'Propiedades físicas'!$O$5+'Diseño reactor'!AW1396*'Propiedades físicas'!$O$8+'Diseño reactor'!AX1396*'Propiedades físicas'!$O$9+'Diseño reactor'!AY1396*'Propiedades físicas'!$O$7+'Diseño reactor'!AZ1396*'Propiedades físicas'!$O$6</f>
        <v>0.15208618651846323</v>
      </c>
      <c r="BH1396" s="54">
        <f t="shared" si="882"/>
        <v>41399.780634431758</v>
      </c>
      <c r="BI1396" s="34">
        <f t="shared" si="902"/>
        <v>269.98700358453976</v>
      </c>
      <c r="BJ1396" s="27">
        <f t="shared" si="883"/>
        <v>4795.5453510390289</v>
      </c>
      <c r="BK1396" s="34">
        <f t="shared" si="884"/>
        <v>561.02784978143916</v>
      </c>
      <c r="BL1396" s="27">
        <f t="shared" si="885"/>
        <v>105.40674368193001</v>
      </c>
      <c r="BM1396" s="34">
        <f t="shared" si="886"/>
        <v>1.1054421768707483</v>
      </c>
      <c r="BN1396" s="45">
        <f t="shared" si="887"/>
        <v>1429.3163280595195</v>
      </c>
      <c r="BO1396" s="45">
        <f t="shared" si="888"/>
        <v>99.50030292566332</v>
      </c>
      <c r="BP1396" s="66">
        <f t="shared" si="889"/>
        <v>6.6896189415942855</v>
      </c>
    </row>
    <row r="1397" spans="8:68">
      <c r="H1397" s="68">
        <v>1392</v>
      </c>
      <c r="I1397" s="31">
        <f>('Propiedades físicas'!$C$10*'Diseño reactor'!H1397)/1000</f>
        <v>1218.3414319869507</v>
      </c>
      <c r="J1397" s="31">
        <f t="shared" si="867"/>
        <v>0.37427931779051904</v>
      </c>
      <c r="K1397" s="31">
        <f>(I1397*1000)/'Propiedades físicas'!$F$10</f>
        <v>7958.4087866115378</v>
      </c>
      <c r="L1397" s="31">
        <f t="shared" si="868"/>
        <v>1136.9155409445054</v>
      </c>
      <c r="M1397" s="31">
        <f t="shared" si="869"/>
        <v>6821.4932456670322</v>
      </c>
      <c r="N1397" s="31">
        <f t="shared" si="870"/>
        <v>0.81674967021875389</v>
      </c>
      <c r="O1397" s="32">
        <f t="shared" si="871"/>
        <v>4.9004980213125231</v>
      </c>
      <c r="P1397" s="33">
        <f t="shared" si="872"/>
        <v>0.61669142187649595</v>
      </c>
      <c r="Q1397" s="31">
        <f t="shared" si="873"/>
        <v>4.6394335822727468</v>
      </c>
      <c r="R1397" s="31">
        <f t="shared" si="874"/>
        <v>0.15105510308349965</v>
      </c>
      <c r="S1397" s="31">
        <f t="shared" si="875"/>
        <v>0.26106443903977694</v>
      </c>
      <c r="T1397" s="31">
        <f t="shared" si="876"/>
        <v>3.7000099819997773E-2</v>
      </c>
      <c r="U1397" s="31">
        <f t="shared" si="877"/>
        <v>1.2003045438760577E-2</v>
      </c>
      <c r="V1397" s="47">
        <f t="shared" si="890"/>
        <v>6.107041265184717E-4</v>
      </c>
      <c r="W1397" s="31">
        <f t="shared" si="878"/>
        <v>0.24494438827098081</v>
      </c>
      <c r="X1397" s="34">
        <f>(S1397*H1397*'Propiedades físicas'!$F$5*60*24*365)/(1000000)</f>
        <v>56244.928171050764</v>
      </c>
      <c r="Y1397" s="34">
        <f>(U1397*H1397*'Propiedades físicas'!$F$7*60*24*365)/(1000000)</f>
        <v>808.72061716761255</v>
      </c>
      <c r="Z1397" s="31">
        <f t="shared" si="891"/>
        <v>858.43445925208232</v>
      </c>
      <c r="AA1397" s="31">
        <f t="shared" si="892"/>
        <v>6458.091546523664</v>
      </c>
      <c r="AB1397" s="31">
        <f t="shared" si="892"/>
        <v>210.26870349223151</v>
      </c>
      <c r="AC1397" s="31">
        <f t="shared" si="892"/>
        <v>363.40169914336951</v>
      </c>
      <c r="AD1397" s="31">
        <f t="shared" si="892"/>
        <v>51.5041389494369</v>
      </c>
      <c r="AE1397" s="31">
        <f t="shared" si="893"/>
        <v>16.708239250754723</v>
      </c>
      <c r="AF1397" s="31">
        <f t="shared" si="894"/>
        <v>7958.4087866115387</v>
      </c>
      <c r="AG1397" s="31">
        <f t="shared" si="895"/>
        <v>0.10786508738985988</v>
      </c>
      <c r="AH1397" s="31">
        <f t="shared" si="896"/>
        <v>0.81148024934182017</v>
      </c>
      <c r="AI1397" s="31">
        <f t="shared" si="896"/>
        <v>2.6420947846505113E-2</v>
      </c>
      <c r="AJ1397" s="31">
        <f t="shared" si="896"/>
        <v>4.5662607801037008E-2</v>
      </c>
      <c r="AK1397" s="31">
        <f t="shared" si="896"/>
        <v>6.4716629078016841E-3</v>
      </c>
      <c r="AL1397" s="31">
        <f t="shared" si="897"/>
        <v>2.099444712976174E-3</v>
      </c>
      <c r="AM1397" s="31">
        <f t="shared" si="898"/>
        <v>1</v>
      </c>
      <c r="AN1397" s="31">
        <f>(Z1397*'Propiedades físicas'!$F$4)/1000</f>
        <v>754.89009477709612</v>
      </c>
      <c r="AO1397" s="31">
        <f>(AA1397*'Propiedades físicas'!$F$6)/1000</f>
        <v>206.91725315061819</v>
      </c>
      <c r="AP1397" s="31">
        <f>(AB1397*'Propiedades físicas'!$F$9)/1000</f>
        <v>129.72527661953222</v>
      </c>
      <c r="AQ1397" s="31">
        <f>(AC1397*'Propiedades físicas'!$F$5)/1000</f>
        <v>107.01089834674802</v>
      </c>
      <c r="AR1397" s="31">
        <f>(AD1397*'Propiedades físicas'!$F$8)/1000</f>
        <v>18.259247340354364</v>
      </c>
      <c r="AS1397" s="31">
        <f>(AE1397*'Propiedades físicas'!$F$7)/1000</f>
        <v>1.5386617526020026</v>
      </c>
      <c r="AT1397" s="31">
        <f t="shared" si="899"/>
        <v>1218.3414319869507</v>
      </c>
      <c r="AU1397" s="31">
        <f t="shared" si="900"/>
        <v>0.61960471421050833</v>
      </c>
      <c r="AV1397" s="31">
        <f t="shared" si="903"/>
        <v>0.16983519374627523</v>
      </c>
      <c r="AW1397" s="31">
        <f t="shared" si="903"/>
        <v>0.10647694744154582</v>
      </c>
      <c r="AX1397" s="31">
        <f t="shared" si="903"/>
        <v>8.7833258836340869E-2</v>
      </c>
      <c r="AY1397" s="31">
        <f t="shared" si="903"/>
        <v>1.4986970697184607E-2</v>
      </c>
      <c r="AZ1397" s="31">
        <f t="shared" si="904"/>
        <v>1.2629150681452673E-3</v>
      </c>
      <c r="BA1397" s="31">
        <f t="shared" si="901"/>
        <v>1</v>
      </c>
      <c r="BB1397" s="34">
        <f>AU1397*'Propiedades físicas'!$C$4+'Diseño reactor'!AV1397*'Propiedades físicas'!$C$5+'Diseño reactor'!AW1397*'Propiedades físicas'!$C$8+'Diseño reactor'!AX1397*'Propiedades físicas'!$C$9+'Diseño reactor'!AY1397*'Propiedades físicas'!$C$7+'Diseño reactor'!AZ1397*'Propiedades físicas'!$C$6</f>
        <v>875.62988754842274</v>
      </c>
      <c r="BC1397" s="45">
        <f>AU1397*'Propiedades físicas'!$L$4+'Diseño reactor'!AV1397*'Propiedades físicas'!$L$5+'Diseño reactor'!AW1397*'Propiedades físicas'!$L$8+AX1397*'Propiedades físicas'!$L$9+'Diseño reactor'!AY1397*'Propiedades físicas'!$L$7+'Diseño reactor'!AZ1397*'Propiedades físicas'!$L$6</f>
        <v>2.0678189926596144</v>
      </c>
      <c r="BD1397" s="29">
        <f t="shared" si="880"/>
        <v>2.2098019927266432</v>
      </c>
      <c r="BE1397" s="58">
        <f t="shared" si="881"/>
        <v>42.069052193093334</v>
      </c>
      <c r="BF1397" s="30">
        <f>AU1397*'Propiedades físicas'!$I$4+'Diseño reactor'!AV1397*'Propiedades físicas'!$I$5+'Diseño reactor'!AW1397*'Propiedades físicas'!$I$8+'Diseño reactor'!AX1397*'Propiedades físicas'!$I$9+'Diseño reactor'!AY1397*'Propiedades físicas'!$I$7+'Diseño reactor'!AZ1397*'Propiedades físicas'!$I$6</f>
        <v>1.9858358781167096E-2</v>
      </c>
      <c r="BG1397" s="24">
        <f>AU1397*'Propiedades físicas'!$O$4+'Diseño reactor'!AV1397*'Propiedades físicas'!$O$5+'Diseño reactor'!AW1397*'Propiedades físicas'!$O$8+'Diseño reactor'!AX1397*'Propiedades físicas'!$O$9+'Diseño reactor'!AY1397*'Propiedades físicas'!$O$7+'Diseño reactor'!AZ1397*'Propiedades físicas'!$O$6</f>
        <v>0.15208991307365829</v>
      </c>
      <c r="BH1397" s="54">
        <f t="shared" si="882"/>
        <v>41399.149912524881</v>
      </c>
      <c r="BI1397" s="34">
        <f t="shared" si="902"/>
        <v>269.99483805910779</v>
      </c>
      <c r="BJ1397" s="27">
        <f t="shared" si="883"/>
        <v>4795.5430291921384</v>
      </c>
      <c r="BK1397" s="34">
        <f t="shared" si="884"/>
        <v>561.04132496216948</v>
      </c>
      <c r="BL1397" s="27">
        <f t="shared" si="885"/>
        <v>105.40721933913585</v>
      </c>
      <c r="BM1397" s="34">
        <f t="shared" si="886"/>
        <v>1.1054421768707483</v>
      </c>
      <c r="BN1397" s="45">
        <f t="shared" si="887"/>
        <v>1430.4856969420853</v>
      </c>
      <c r="BO1397" s="45">
        <f t="shared" si="888"/>
        <v>99.516641383843023</v>
      </c>
      <c r="BP1397" s="66">
        <f t="shared" si="889"/>
        <v>6.689614153035321</v>
      </c>
    </row>
    <row r="1398" spans="8:68">
      <c r="H1398" s="68">
        <v>1393</v>
      </c>
      <c r="I1398" s="31">
        <f>('Propiedades físicas'!$C$10*'Diseño reactor'!H1398)/1000</f>
        <v>1219.2166772685505</v>
      </c>
      <c r="J1398" s="31">
        <f t="shared" si="867"/>
        <v>0.3740106319916745</v>
      </c>
      <c r="K1398" s="31">
        <f>(I1398*1000)/'Propiedades físicas'!$F$10</f>
        <v>7964.126034303069</v>
      </c>
      <c r="L1398" s="31">
        <f t="shared" si="868"/>
        <v>1137.732290614724</v>
      </c>
      <c r="M1398" s="31">
        <f t="shared" si="869"/>
        <v>6826.3937436883443</v>
      </c>
      <c r="N1398" s="31">
        <f t="shared" si="870"/>
        <v>0.81674967021875378</v>
      </c>
      <c r="O1398" s="32">
        <f t="shared" si="871"/>
        <v>4.9004980213125231</v>
      </c>
      <c r="P1398" s="33">
        <f t="shared" si="872"/>
        <v>0.61679987964333338</v>
      </c>
      <c r="Q1398" s="31">
        <f t="shared" si="873"/>
        <v>4.6396146689656117</v>
      </c>
      <c r="R1398" s="31">
        <f t="shared" si="874"/>
        <v>0.15099976315704813</v>
      </c>
      <c r="S1398" s="31">
        <f t="shared" si="875"/>
        <v>0.26088335234691096</v>
      </c>
      <c r="T1398" s="31">
        <f t="shared" si="876"/>
        <v>3.6966493065253736E-2</v>
      </c>
      <c r="U1398" s="31">
        <f t="shared" si="877"/>
        <v>1.1983534353118448E-2</v>
      </c>
      <c r="V1398" s="47">
        <f t="shared" si="890"/>
        <v>6.1081153129728162E-4</v>
      </c>
      <c r="W1398" s="31">
        <f t="shared" si="878"/>
        <v>0.24481159633877397</v>
      </c>
      <c r="X1398" s="34">
        <f>(S1398*H1398*'Propiedades físicas'!$F$5*60*24*365)/(1000000)</f>
        <v>56246.291829594556</v>
      </c>
      <c r="Y1398" s="34">
        <f>(U1398*H1398*'Propiedades físicas'!$F$7*60*24*365)/(1000000)</f>
        <v>807.98606575910776</v>
      </c>
      <c r="Z1398" s="31">
        <f t="shared" si="891"/>
        <v>859.20223234316336</v>
      </c>
      <c r="AA1398" s="31">
        <f t="shared" si="892"/>
        <v>6462.9832338690967</v>
      </c>
      <c r="AB1398" s="31">
        <f t="shared" si="892"/>
        <v>210.34267007776805</v>
      </c>
      <c r="AC1398" s="31">
        <f t="shared" si="892"/>
        <v>363.41050981924695</v>
      </c>
      <c r="AD1398" s="31">
        <f t="shared" si="892"/>
        <v>51.494324839898454</v>
      </c>
      <c r="AE1398" s="31">
        <f t="shared" si="893"/>
        <v>16.693063353893997</v>
      </c>
      <c r="AF1398" s="31">
        <f t="shared" si="894"/>
        <v>7964.1260343030681</v>
      </c>
      <c r="AG1398" s="31">
        <f t="shared" si="895"/>
        <v>0.10788405766588942</v>
      </c>
      <c r="AH1398" s="31">
        <f t="shared" si="896"/>
        <v>0.81151192309510778</v>
      </c>
      <c r="AI1398" s="31">
        <f t="shared" si="896"/>
        <v>2.6411268376690739E-2</v>
      </c>
      <c r="AJ1398" s="31">
        <f t="shared" si="896"/>
        <v>4.5630934047749358E-2</v>
      </c>
      <c r="AK1398" s="31">
        <f t="shared" si="896"/>
        <v>6.4657847726294383E-3</v>
      </c>
      <c r="AL1398" s="31">
        <f t="shared" si="897"/>
        <v>2.0960320419332475E-3</v>
      </c>
      <c r="AM1398" s="31">
        <f t="shared" si="898"/>
        <v>0.99999999999999989</v>
      </c>
      <c r="AN1398" s="31">
        <f>(Z1398*'Propiedades físicas'!$F$4)/1000</f>
        <v>755.56525907793093</v>
      </c>
      <c r="AO1398" s="31">
        <f>(AA1398*'Propiedades físicas'!$F$6)/1000</f>
        <v>207.07398281316586</v>
      </c>
      <c r="AP1398" s="31">
        <f>(AB1398*'Propiedades físicas'!$F$9)/1000</f>
        <v>129.77091030447897</v>
      </c>
      <c r="AQ1398" s="31">
        <f>(AC1398*'Propiedades físicas'!$F$5)/1000</f>
        <v>107.01349282647367</v>
      </c>
      <c r="AR1398" s="31">
        <f>(AD1398*'Propiedades físicas'!$F$8)/1000</f>
        <v>18.255768042240796</v>
      </c>
      <c r="AS1398" s="31">
        <f>(AE1398*'Propiedades físicas'!$F$7)/1000</f>
        <v>1.5372642042600984</v>
      </c>
      <c r="AT1398" s="31">
        <f t="shared" si="899"/>
        <v>1219.2166772685503</v>
      </c>
      <c r="AU1398" s="31">
        <f t="shared" si="900"/>
        <v>0.61971368433923302</v>
      </c>
      <c r="AV1398" s="31">
        <f t="shared" si="903"/>
        <v>0.16984182276531867</v>
      </c>
      <c r="AW1398" s="31">
        <f t="shared" si="903"/>
        <v>0.10643793898489713</v>
      </c>
      <c r="AX1398" s="31">
        <f t="shared" si="903"/>
        <v>8.7772333516811282E-2</v>
      </c>
      <c r="AY1398" s="31">
        <f t="shared" si="903"/>
        <v>1.4973358208271701E-2</v>
      </c>
      <c r="AZ1398" s="31">
        <f t="shared" si="904"/>
        <v>1.2608621854681976E-3</v>
      </c>
      <c r="BA1398" s="31">
        <f t="shared" si="901"/>
        <v>1</v>
      </c>
      <c r="BB1398" s="34">
        <f>AU1398*'Propiedades físicas'!$C$4+'Diseño reactor'!AV1398*'Propiedades físicas'!$C$5+'Diseño reactor'!AW1398*'Propiedades físicas'!$C$8+'Diseño reactor'!AX1398*'Propiedades físicas'!$C$9+'Diseño reactor'!AY1398*'Propiedades físicas'!$C$7+'Diseño reactor'!AZ1398*'Propiedades físicas'!$C$6</f>
        <v>875.62926202975643</v>
      </c>
      <c r="BC1398" s="45">
        <f>AU1398*'Propiedades físicas'!$L$4+'Diseño reactor'!AV1398*'Propiedades físicas'!$L$5+'Diseño reactor'!AW1398*'Propiedades físicas'!$L$8+AX1398*'Propiedades físicas'!$L$9+'Diseño reactor'!AY1398*'Propiedades físicas'!$L$7+'Diseño reactor'!AZ1398*'Propiedades físicas'!$L$6</f>
        <v>2.0678995463806933</v>
      </c>
      <c r="BD1398" s="29">
        <f t="shared" si="880"/>
        <v>2.2085195336018684</v>
      </c>
      <c r="BE1398" s="58">
        <f t="shared" si="881"/>
        <v>42.06764921317901</v>
      </c>
      <c r="BF1398" s="30">
        <f>AU1398*'Propiedades físicas'!$I$4+'Diseño reactor'!AV1398*'Propiedades físicas'!$I$5+'Diseño reactor'!AW1398*'Propiedades físicas'!$I$8+'Diseño reactor'!AX1398*'Propiedades físicas'!$I$9+'Diseño reactor'!AY1398*'Propiedades físicas'!$I$7+'Diseño reactor'!AZ1398*'Propiedades físicas'!$I$6</f>
        <v>1.9858646516093665E-2</v>
      </c>
      <c r="BG1398" s="24">
        <f>AU1398*'Propiedades físicas'!$O$4+'Diseño reactor'!AV1398*'Propiedades físicas'!$O$5+'Diseño reactor'!AW1398*'Propiedades físicas'!$O$8+'Diseño reactor'!AX1398*'Propiedades físicas'!$O$9+'Diseño reactor'!AY1398*'Propiedades físicas'!$O$7+'Diseño reactor'!AZ1398*'Propiedades físicas'!$O$6</f>
        <v>0.15209363575876664</v>
      </c>
      <c r="BH1398" s="54">
        <f t="shared" si="882"/>
        <v>41398.520500350409</v>
      </c>
      <c r="BI1398" s="34">
        <f t="shared" si="902"/>
        <v>270.0026593321648</v>
      </c>
      <c r="BJ1398" s="27">
        <f t="shared" si="883"/>
        <v>4795.5407282455708</v>
      </c>
      <c r="BK1398" s="34">
        <f t="shared" si="884"/>
        <v>561.05478829854792</v>
      </c>
      <c r="BL1398" s="27">
        <f t="shared" si="885"/>
        <v>105.40769455971952</v>
      </c>
      <c r="BM1398" s="34">
        <f t="shared" si="886"/>
        <v>1.1054421768707483</v>
      </c>
      <c r="BN1398" s="45">
        <f t="shared" si="887"/>
        <v>1431.655124692666</v>
      </c>
      <c r="BO1398" s="45">
        <f t="shared" si="888"/>
        <v>99.532962131401078</v>
      </c>
      <c r="BP1398" s="66">
        <f t="shared" si="889"/>
        <v>6.6896093742142879</v>
      </c>
    </row>
    <row r="1399" spans="8:68">
      <c r="H1399" s="68">
        <v>1394</v>
      </c>
      <c r="I1399" s="31">
        <f>('Propiedades físicas'!$C$10*'Diseño reactor'!H1399)/1000</f>
        <v>1220.0919225501505</v>
      </c>
      <c r="J1399" s="31">
        <f t="shared" si="867"/>
        <v>0.37374233168178084</v>
      </c>
      <c r="K1399" s="31">
        <f>(I1399*1000)/'Propiedades físicas'!$F$10</f>
        <v>7969.8432819946001</v>
      </c>
      <c r="L1399" s="31">
        <f t="shared" si="868"/>
        <v>1138.5490402849427</v>
      </c>
      <c r="M1399" s="31">
        <f t="shared" si="869"/>
        <v>6831.2942417096565</v>
      </c>
      <c r="N1399" s="31">
        <f t="shared" si="870"/>
        <v>0.81674967021875378</v>
      </c>
      <c r="O1399" s="32">
        <f t="shared" si="871"/>
        <v>4.9004980213125222</v>
      </c>
      <c r="P1399" s="33">
        <f t="shared" si="872"/>
        <v>0.61690821987726652</v>
      </c>
      <c r="Q1399" s="31">
        <f t="shared" si="873"/>
        <v>4.6397955095408836</v>
      </c>
      <c r="R1399" s="31">
        <f t="shared" si="874"/>
        <v>0.15094445444323029</v>
      </c>
      <c r="S1399" s="31">
        <f t="shared" si="875"/>
        <v>0.26070251177163745</v>
      </c>
      <c r="T1399" s="31">
        <f t="shared" si="876"/>
        <v>3.6932930366363637E-2</v>
      </c>
      <c r="U1399" s="31">
        <f t="shared" si="877"/>
        <v>1.196406553189331E-2</v>
      </c>
      <c r="V1399" s="47">
        <f t="shared" si="890"/>
        <v>6.1091881968428346E-4</v>
      </c>
      <c r="W1399" s="31">
        <f t="shared" si="878"/>
        <v>0.24467894830978359</v>
      </c>
      <c r="X1399" s="34">
        <f>(S1399*H1399*'Propiedades físicas'!$F$5*60*24*365)/(1000000)</f>
        <v>56247.652534215929</v>
      </c>
      <c r="Y1399" s="34">
        <f>(U1399*H1399*'Propiedades físicas'!$F$7*60*24*365)/(1000000)</f>
        <v>807.25247729063699</v>
      </c>
      <c r="Z1399" s="31">
        <f t="shared" si="891"/>
        <v>859.97005850890957</v>
      </c>
      <c r="AA1399" s="31">
        <f t="shared" si="892"/>
        <v>6467.874940299992</v>
      </c>
      <c r="AB1399" s="31">
        <f t="shared" si="892"/>
        <v>210.41656949386302</v>
      </c>
      <c r="AC1399" s="31">
        <f t="shared" si="892"/>
        <v>363.41930140966258</v>
      </c>
      <c r="AD1399" s="31">
        <f t="shared" si="892"/>
        <v>51.484504930710912</v>
      </c>
      <c r="AE1399" s="31">
        <f t="shared" si="893"/>
        <v>16.677907351459275</v>
      </c>
      <c r="AF1399" s="31">
        <f t="shared" si="894"/>
        <v>7969.8432819945965</v>
      </c>
      <c r="AG1399" s="31">
        <f t="shared" si="895"/>
        <v>0.10790300738431667</v>
      </c>
      <c r="AH1399" s="31">
        <f t="shared" si="896"/>
        <v>0.81154355380013066</v>
      </c>
      <c r="AI1399" s="31">
        <f t="shared" si="896"/>
        <v>2.6401594366257414E-2</v>
      </c>
      <c r="AJ1399" s="31">
        <f t="shared" si="896"/>
        <v>4.5599303342726508E-2</v>
      </c>
      <c r="AK1399" s="31">
        <f t="shared" si="896"/>
        <v>6.4599143432373732E-3</v>
      </c>
      <c r="AL1399" s="31">
        <f t="shared" si="897"/>
        <v>2.0926267633314529E-3</v>
      </c>
      <c r="AM1399" s="31">
        <f t="shared" si="898"/>
        <v>1.0000000000000002</v>
      </c>
      <c r="AN1399" s="31">
        <f>(Z1399*'Propiedades físicas'!$F$4)/1000</f>
        <v>756.2404700515649</v>
      </c>
      <c r="AO1399" s="31">
        <f>(AA1399*'Propiedades físicas'!$F$6)/1000</f>
        <v>207.23071308721174</v>
      </c>
      <c r="AP1399" s="31">
        <f>(AB1399*'Propiedades físicas'!$F$9)/1000</f>
        <v>129.81650254923878</v>
      </c>
      <c r="AQ1399" s="31">
        <f>(AC1399*'Propiedades físicas'!$F$5)/1000</f>
        <v>107.01608168610335</v>
      </c>
      <c r="AR1399" s="31">
        <f>(AD1399*'Propiedades físicas'!$F$8)/1000</f>
        <v>18.252286688035628</v>
      </c>
      <c r="AS1399" s="31">
        <f>(AE1399*'Propiedades físicas'!$F$7)/1000</f>
        <v>1.5358684879958846</v>
      </c>
      <c r="AT1399" s="31">
        <f t="shared" si="899"/>
        <v>1220.0919225501502</v>
      </c>
      <c r="AU1399" s="31">
        <f t="shared" si="900"/>
        <v>0.61982253637981988</v>
      </c>
      <c r="AV1399" s="31">
        <f t="shared" si="903"/>
        <v>0.16984844277476463</v>
      </c>
      <c r="AW1399" s="31">
        <f t="shared" si="903"/>
        <v>0.10639895252966307</v>
      </c>
      <c r="AX1399" s="31">
        <f t="shared" si="903"/>
        <v>8.7711491001781133E-2</v>
      </c>
      <c r="AY1399" s="31">
        <f t="shared" si="903"/>
        <v>1.4959763564277997E-2</v>
      </c>
      <c r="AZ1399" s="31">
        <f t="shared" si="904"/>
        <v>1.2588137496933186E-3</v>
      </c>
      <c r="BA1399" s="31">
        <f t="shared" si="901"/>
        <v>0.99999999999999989</v>
      </c>
      <c r="BB1399" s="34">
        <f>AU1399*'Propiedades físicas'!$C$4+'Diseño reactor'!AV1399*'Propiedades físicas'!$C$5+'Diseño reactor'!AW1399*'Propiedades físicas'!$C$8+'Diseño reactor'!AX1399*'Propiedades físicas'!$C$9+'Diseño reactor'!AY1399*'Propiedades físicas'!$C$7+'Diseño reactor'!AZ1399*'Propiedades físicas'!$C$6</f>
        <v>875.62863778245719</v>
      </c>
      <c r="BC1399" s="45">
        <f>AU1399*'Propiedades físicas'!$L$4+'Diseño reactor'!AV1399*'Propiedades físicas'!$L$5+'Diseño reactor'!AW1399*'Propiedades físicas'!$L$8+AX1399*'Propiedades físicas'!$L$9+'Diseño reactor'!AY1399*'Propiedades físicas'!$L$7+'Diseño reactor'!AZ1399*'Propiedades físicas'!$L$6</f>
        <v>2.0679800086255318</v>
      </c>
      <c r="BD1399" s="29">
        <f t="shared" si="880"/>
        <v>2.207238565255071</v>
      </c>
      <c r="BE1399" s="58">
        <f t="shared" si="881"/>
        <v>42.066247904472583</v>
      </c>
      <c r="BF1399" s="30">
        <f>AU1399*'Propiedades físicas'!$I$4+'Diseño reactor'!AV1399*'Propiedades físicas'!$I$5+'Diseño reactor'!AW1399*'Propiedades físicas'!$I$8+'Diseño reactor'!AX1399*'Propiedades físicas'!$I$9+'Diseño reactor'!AY1399*'Propiedades físicas'!$I$7+'Diseño reactor'!AZ1399*'Propiedades físicas'!$I$6</f>
        <v>1.9858933661922758E-2</v>
      </c>
      <c r="BG1399" s="24">
        <f>AU1399*'Propiedades físicas'!$O$4+'Diseño reactor'!AV1399*'Propiedades físicas'!$O$5+'Diseño reactor'!AW1399*'Propiedades físicas'!$O$8+'Diseño reactor'!AX1399*'Propiedades físicas'!$O$9+'Diseño reactor'!AY1399*'Propiedades físicas'!$O$7+'Diseño reactor'!AZ1399*'Propiedades físicas'!$O$6</f>
        <v>0.1520973545795381</v>
      </c>
      <c r="BH1399" s="54">
        <f t="shared" si="882"/>
        <v>41397.892394553906</v>
      </c>
      <c r="BI1399" s="34">
        <f t="shared" si="902"/>
        <v>270.01046743387485</v>
      </c>
      <c r="BJ1399" s="27">
        <f t="shared" si="883"/>
        <v>4795.5384481302817</v>
      </c>
      <c r="BK1399" s="34">
        <f t="shared" si="884"/>
        <v>561.0682398039072</v>
      </c>
      <c r="BL1399" s="27">
        <f t="shared" si="885"/>
        <v>105.40816934420157</v>
      </c>
      <c r="BM1399" s="34">
        <f t="shared" si="886"/>
        <v>1.1054421768707483</v>
      </c>
      <c r="BN1399" s="45">
        <f t="shared" si="887"/>
        <v>1432.8246112119111</v>
      </c>
      <c r="BO1399" s="45">
        <f t="shared" si="888"/>
        <v>99.549265197117293</v>
      </c>
      <c r="BP1399" s="66">
        <f t="shared" si="889"/>
        <v>6.6896046051062124</v>
      </c>
    </row>
    <row r="1400" spans="8:68">
      <c r="H1400" s="68">
        <v>1395</v>
      </c>
      <c r="I1400" s="31">
        <f>('Propiedades físicas'!$C$10*'Diseño reactor'!H1400)/1000</f>
        <v>1220.9671678317502</v>
      </c>
      <c r="J1400" s="31">
        <f t="shared" si="867"/>
        <v>0.37347441603182979</v>
      </c>
      <c r="K1400" s="31">
        <f>(I1400*1000)/'Propiedades físicas'!$F$10</f>
        <v>7975.5605296861313</v>
      </c>
      <c r="L1400" s="31">
        <f t="shared" si="868"/>
        <v>1139.3657899551615</v>
      </c>
      <c r="M1400" s="31">
        <f t="shared" si="869"/>
        <v>6836.1947397309696</v>
      </c>
      <c r="N1400" s="31">
        <f t="shared" si="870"/>
        <v>0.81674967021875378</v>
      </c>
      <c r="O1400" s="32">
        <f t="shared" si="871"/>
        <v>4.9004980213125231</v>
      </c>
      <c r="P1400" s="33">
        <f t="shared" si="872"/>
        <v>0.61701644276924261</v>
      </c>
      <c r="Q1400" s="31">
        <f t="shared" si="873"/>
        <v>4.6399761044908265</v>
      </c>
      <c r="R1400" s="31">
        <f t="shared" si="874"/>
        <v>0.15088917693803278</v>
      </c>
      <c r="S1400" s="31">
        <f t="shared" si="875"/>
        <v>0.26052191682169662</v>
      </c>
      <c r="T1400" s="31">
        <f t="shared" si="876"/>
        <v>3.6899411650771458E-2</v>
      </c>
      <c r="U1400" s="31">
        <f t="shared" si="877"/>
        <v>1.1944638860706978E-2</v>
      </c>
      <c r="V1400" s="47">
        <f t="shared" si="890"/>
        <v>6.1102599186857042E-4</v>
      </c>
      <c r="W1400" s="31">
        <f t="shared" si="878"/>
        <v>0.24454644395022004</v>
      </c>
      <c r="X1400" s="34">
        <f>(S1400*H1400*'Propiedades físicas'!$F$5*60*24*365)/(1000000)</f>
        <v>56249.010292908963</v>
      </c>
      <c r="Y1400" s="34">
        <f>(U1400*H1400*'Propiedades físicas'!$F$7*60*24*365)/(1000000)</f>
        <v>806.51985017632535</v>
      </c>
      <c r="Z1400" s="31">
        <f t="shared" si="891"/>
        <v>860.73793766309348</v>
      </c>
      <c r="AA1400" s="31">
        <f t="shared" si="892"/>
        <v>6472.7666657647032</v>
      </c>
      <c r="AB1400" s="31">
        <f t="shared" si="892"/>
        <v>210.49040182855572</v>
      </c>
      <c r="AC1400" s="31">
        <f t="shared" si="892"/>
        <v>363.42807396626677</v>
      </c>
      <c r="AD1400" s="31">
        <f t="shared" si="892"/>
        <v>51.474679252826185</v>
      </c>
      <c r="AE1400" s="31">
        <f t="shared" si="893"/>
        <v>16.662771210686234</v>
      </c>
      <c r="AF1400" s="31">
        <f t="shared" si="894"/>
        <v>7975.5605296861313</v>
      </c>
      <c r="AG1400" s="31">
        <f t="shared" si="895"/>
        <v>0.10792193657853999</v>
      </c>
      <c r="AH1400" s="31">
        <f t="shared" si="896"/>
        <v>0.8115751415429896</v>
      </c>
      <c r="AI1400" s="31">
        <f t="shared" si="896"/>
        <v>2.6391925814503135E-2</v>
      </c>
      <c r="AJ1400" s="31">
        <f t="shared" si="896"/>
        <v>4.5567715599867567E-2</v>
      </c>
      <c r="AK1400" s="31">
        <f t="shared" si="896"/>
        <v>6.4540516069347556E-3</v>
      </c>
      <c r="AL1400" s="31">
        <f t="shared" si="897"/>
        <v>2.0892288571649742E-3</v>
      </c>
      <c r="AM1400" s="31">
        <f t="shared" si="898"/>
        <v>1</v>
      </c>
      <c r="AN1400" s="31">
        <f>(Z1400*'Propiedades físicas'!$F$4)/1000</f>
        <v>756.91572762217118</v>
      </c>
      <c r="AO1400" s="31">
        <f>(AA1400*'Propiedades físicas'!$F$6)/1000</f>
        <v>207.38744397110108</v>
      </c>
      <c r="AP1400" s="31">
        <f>(AB1400*'Propiedades físicas'!$F$9)/1000</f>
        <v>129.86205340812745</v>
      </c>
      <c r="AQ1400" s="31">
        <f>(AC1400*'Propiedades físicas'!$F$5)/1000</f>
        <v>107.01866494084659</v>
      </c>
      <c r="AR1400" s="31">
        <f>(AD1400*'Propiedades físicas'!$F$8)/1000</f>
        <v>18.248803288711933</v>
      </c>
      <c r="AS1400" s="31">
        <f>(AE1400*'Propiedades físicas'!$F$7)/1000</f>
        <v>1.5344746007920953</v>
      </c>
      <c r="AT1400" s="31">
        <f t="shared" si="899"/>
        <v>1220.9671678317502</v>
      </c>
      <c r="AU1400" s="31">
        <f t="shared" si="900"/>
        <v>0.61993127052411823</v>
      </c>
      <c r="AV1400" s="31">
        <f t="shared" si="903"/>
        <v>0.16985505379263333</v>
      </c>
      <c r="AW1400" s="31">
        <f t="shared" si="903"/>
        <v>0.10635998807301467</v>
      </c>
      <c r="AX1400" s="31">
        <f t="shared" si="903"/>
        <v>8.7650731125633194E-2</v>
      </c>
      <c r="AY1400" s="31">
        <f t="shared" si="903"/>
        <v>1.4946186735814526E-2</v>
      </c>
      <c r="AZ1400" s="31">
        <f t="shared" si="904"/>
        <v>1.2567697487861906E-3</v>
      </c>
      <c r="BA1400" s="31">
        <f t="shared" si="901"/>
        <v>1</v>
      </c>
      <c r="BB1400" s="34">
        <f>AU1400*'Propiedades físicas'!$C$4+'Diseño reactor'!AV1400*'Propiedades físicas'!$C$5+'Diseño reactor'!AW1400*'Propiedades físicas'!$C$8+'Diseño reactor'!AX1400*'Propiedades físicas'!$C$9+'Diseño reactor'!AY1400*'Propiedades físicas'!$C$7+'Diseño reactor'!AZ1400*'Propiedades físicas'!$C$6</f>
        <v>875.6280148032655</v>
      </c>
      <c r="BC1400" s="45">
        <f>AU1400*'Propiedades físicas'!$L$4+'Diseño reactor'!AV1400*'Propiedades físicas'!$L$5+'Diseño reactor'!AW1400*'Propiedades físicas'!$L$8+AX1400*'Propiedades físicas'!$L$9+'Diseño reactor'!AY1400*'Propiedades físicas'!$L$7+'Diseño reactor'!AZ1400*'Propiedades físicas'!$L$6</f>
        <v>2.0680603795479668</v>
      </c>
      <c r="BD1400" s="29">
        <f t="shared" si="880"/>
        <v>2.20595908508542</v>
      </c>
      <c r="BE1400" s="58">
        <f t="shared" si="881"/>
        <v>42.06484826397169</v>
      </c>
      <c r="BF1400" s="30">
        <f>AU1400*'Propiedades físicas'!$I$4+'Diseño reactor'!AV1400*'Propiedades físicas'!$I$5+'Diseño reactor'!AW1400*'Propiedades físicas'!$I$8+'Diseño reactor'!AX1400*'Propiedades físicas'!$I$9+'Diseño reactor'!AY1400*'Propiedades físicas'!$I$7+'Diseño reactor'!AZ1400*'Propiedades físicas'!$I$6</f>
        <v>1.9859220220130647E-2</v>
      </c>
      <c r="BG1400" s="24">
        <f>AU1400*'Propiedades físicas'!$O$4+'Diseño reactor'!AV1400*'Propiedades físicas'!$O$5+'Diseño reactor'!AW1400*'Propiedades físicas'!$O$8+'Diseño reactor'!AX1400*'Propiedades físicas'!$O$9+'Diseño reactor'!AY1400*'Propiedades físicas'!$O$7+'Diseño reactor'!AZ1400*'Propiedades físicas'!$O$6</f>
        <v>0.1521010695417116</v>
      </c>
      <c r="BH1400" s="54">
        <f t="shared" si="882"/>
        <v>41397.265591791351</v>
      </c>
      <c r="BI1400" s="34">
        <f t="shared" si="902"/>
        <v>270.01826239431637</v>
      </c>
      <c r="BJ1400" s="27">
        <f t="shared" si="883"/>
        <v>4795.5361887774607</v>
      </c>
      <c r="BK1400" s="34">
        <f t="shared" si="884"/>
        <v>561.08167949156541</v>
      </c>
      <c r="BL1400" s="27">
        <f t="shared" si="885"/>
        <v>105.40864369310189</v>
      </c>
      <c r="BM1400" s="34">
        <f t="shared" si="886"/>
        <v>1.1054421768707483</v>
      </c>
      <c r="BN1400" s="45">
        <f t="shared" si="887"/>
        <v>1433.9941564006963</v>
      </c>
      <c r="BO1400" s="45">
        <f t="shared" si="888"/>
        <v>99.565550609708893</v>
      </c>
      <c r="BP1400" s="66">
        <f t="shared" si="889"/>
        <v>6.6895998456861916</v>
      </c>
    </row>
    <row r="1401" spans="8:68">
      <c r="H1401" s="68">
        <v>1396</v>
      </c>
      <c r="I1401" s="31">
        <f>('Propiedades físicas'!$C$10*'Diseño reactor'!H1401)/1000</f>
        <v>1221.8424131133499</v>
      </c>
      <c r="J1401" s="31">
        <f t="shared" si="867"/>
        <v>0.37320688421518811</v>
      </c>
      <c r="K1401" s="31">
        <f>(I1401*1000)/'Propiedades físicas'!$F$10</f>
        <v>7981.2777773776634</v>
      </c>
      <c r="L1401" s="31">
        <f t="shared" si="868"/>
        <v>1140.1825396253805</v>
      </c>
      <c r="M1401" s="31">
        <f t="shared" si="869"/>
        <v>6841.0952377522826</v>
      </c>
      <c r="N1401" s="31">
        <f t="shared" si="870"/>
        <v>0.816749670218754</v>
      </c>
      <c r="O1401" s="32">
        <f t="shared" si="871"/>
        <v>4.9004980213125231</v>
      </c>
      <c r="P1401" s="33">
        <f t="shared" si="872"/>
        <v>0.61712454850979614</v>
      </c>
      <c r="Q1401" s="31">
        <f t="shared" si="873"/>
        <v>4.6401564543064042</v>
      </c>
      <c r="R1401" s="31">
        <f t="shared" si="874"/>
        <v>0.15083393063734965</v>
      </c>
      <c r="S1401" s="31">
        <f t="shared" si="875"/>
        <v>0.26034156700611871</v>
      </c>
      <c r="T1401" s="31">
        <f t="shared" si="876"/>
        <v>3.6865936846055748E-2</v>
      </c>
      <c r="U1401" s="31">
        <f t="shared" si="877"/>
        <v>1.1925254225552512E-2</v>
      </c>
      <c r="V1401" s="47">
        <f t="shared" si="890"/>
        <v>6.1113304803882718E-4</v>
      </c>
      <c r="W1401" s="31">
        <f t="shared" si="878"/>
        <v>0.24441408302679979</v>
      </c>
      <c r="X1401" s="34">
        <f>(S1401*H1401*'Propiedades físicas'!$F$5*60*24*365)/(1000000)</f>
        <v>56250.365113641776</v>
      </c>
      <c r="Y1401" s="34">
        <f>(U1401*H1401*'Propiedades físicas'!$F$7*60*24*365)/(1000000)</f>
        <v>805.78818283323778</v>
      </c>
      <c r="Z1401" s="31">
        <f t="shared" si="891"/>
        <v>861.50586971967539</v>
      </c>
      <c r="AA1401" s="31">
        <f t="shared" si="892"/>
        <v>6477.6584102117404</v>
      </c>
      <c r="AB1401" s="31">
        <f t="shared" si="892"/>
        <v>210.5641671697401</v>
      </c>
      <c r="AC1401" s="31">
        <f t="shared" si="892"/>
        <v>363.43682754054174</v>
      </c>
      <c r="AD1401" s="31">
        <f t="shared" si="892"/>
        <v>51.464847837093828</v>
      </c>
      <c r="AE1401" s="31">
        <f t="shared" si="893"/>
        <v>16.647654898871306</v>
      </c>
      <c r="AF1401" s="31">
        <f t="shared" si="894"/>
        <v>7981.2777773776625</v>
      </c>
      <c r="AG1401" s="31">
        <f t="shared" si="895"/>
        <v>0.10794084528188577</v>
      </c>
      <c r="AH1401" s="31">
        <f t="shared" si="896"/>
        <v>0.81160668640955969</v>
      </c>
      <c r="AI1401" s="31">
        <f t="shared" si="896"/>
        <v>2.638226272070978E-2</v>
      </c>
      <c r="AJ1401" s="31">
        <f t="shared" si="896"/>
        <v>4.5536170733297417E-2</v>
      </c>
      <c r="AK1401" s="31">
        <f t="shared" si="896"/>
        <v>6.4481965510544076E-3</v>
      </c>
      <c r="AL1401" s="31">
        <f t="shared" si="897"/>
        <v>2.0858383034929374E-3</v>
      </c>
      <c r="AM1401" s="31">
        <f t="shared" si="898"/>
        <v>1</v>
      </c>
      <c r="AN1401" s="31">
        <f>(Z1401*'Propiedades físicas'!$F$4)/1000</f>
        <v>757.59103171408822</v>
      </c>
      <c r="AO1401" s="31">
        <f>(AA1401*'Propiedades físicas'!$F$6)/1000</f>
        <v>207.54417546318416</v>
      </c>
      <c r="AP1401" s="31">
        <f>(AB1401*'Propiedades físicas'!$F$9)/1000</f>
        <v>129.90756293537115</v>
      </c>
      <c r="AQ1401" s="31">
        <f>(AC1401*'Propiedades físicas'!$F$5)/1000</f>
        <v>107.02124260586335</v>
      </c>
      <c r="AR1401" s="31">
        <f>(AD1401*'Propiedades físicas'!$F$8)/1000</f>
        <v>18.245317855206498</v>
      </c>
      <c r="AS1401" s="31">
        <f>(AE1401*'Propiedades físicas'!$F$7)/1000</f>
        <v>1.5330825396370584</v>
      </c>
      <c r="AT1401" s="31">
        <f t="shared" si="899"/>
        <v>1221.8424131133502</v>
      </c>
      <c r="AU1401" s="31">
        <f t="shared" si="900"/>
        <v>0.6200398869635626</v>
      </c>
      <c r="AV1401" s="31">
        <f t="shared" si="903"/>
        <v>0.16986165583689744</v>
      </c>
      <c r="AW1401" s="31">
        <f t="shared" si="903"/>
        <v>0.1063210456120577</v>
      </c>
      <c r="AX1401" s="31">
        <f t="shared" si="903"/>
        <v>8.7590053723184194E-2</v>
      </c>
      <c r="AY1401" s="31">
        <f t="shared" si="903"/>
        <v>1.4932627693546828E-2</v>
      </c>
      <c r="AZ1401" s="31">
        <f t="shared" si="904"/>
        <v>1.2547301707514344E-3</v>
      </c>
      <c r="BA1401" s="31">
        <f t="shared" si="901"/>
        <v>1.0000000000000002</v>
      </c>
      <c r="BB1401" s="34">
        <f>AU1401*'Propiedades físicas'!$C$4+'Diseño reactor'!AV1401*'Propiedades físicas'!$C$5+'Diseño reactor'!AW1401*'Propiedades físicas'!$C$8+'Diseño reactor'!AX1401*'Propiedades físicas'!$C$9+'Diseño reactor'!AY1401*'Propiedades físicas'!$C$7+'Diseño reactor'!AZ1401*'Propiedades físicas'!$C$6</f>
        <v>875.62739308893197</v>
      </c>
      <c r="BC1401" s="45">
        <f>AU1401*'Propiedades físicas'!$L$4+'Diseño reactor'!AV1401*'Propiedades físicas'!$L$5+'Diseño reactor'!AW1401*'Propiedades físicas'!$L$8+AX1401*'Propiedades físicas'!$L$9+'Diseño reactor'!AY1401*'Propiedades físicas'!$L$7+'Diseño reactor'!AZ1401*'Propiedades físicas'!$L$6</f>
        <v>2.0681406593014913</v>
      </c>
      <c r="BD1401" s="29">
        <f t="shared" si="880"/>
        <v>2.2046810904981431</v>
      </c>
      <c r="BE1401" s="58">
        <f t="shared" si="881"/>
        <v>42.063450288681203</v>
      </c>
      <c r="BF1401" s="30">
        <f>AU1401*'Propiedades físicas'!$I$4+'Diseño reactor'!AV1401*'Propiedades físicas'!$I$5+'Diseño reactor'!AW1401*'Propiedades físicas'!$I$8+'Diseño reactor'!AX1401*'Propiedades físicas'!$I$9+'Diseño reactor'!AY1401*'Propiedades físicas'!$I$7+'Diseño reactor'!AZ1401*'Propiedades físicas'!$I$6</f>
        <v>1.9859506192189149E-2</v>
      </c>
      <c r="BG1401" s="24">
        <f>AU1401*'Propiedades físicas'!$O$4+'Diseño reactor'!AV1401*'Propiedades físicas'!$O$5+'Diseño reactor'!AW1401*'Propiedades físicas'!$O$8+'Diseño reactor'!AX1401*'Propiedades físicas'!$O$9+'Diseño reactor'!AY1401*'Propiedades físicas'!$O$7+'Diseño reactor'!AZ1401*'Propiedades físicas'!$O$6</f>
        <v>0.15210478065101549</v>
      </c>
      <c r="BH1401" s="54">
        <f t="shared" si="882"/>
        <v>41396.640088729124</v>
      </c>
      <c r="BI1401" s="34">
        <f t="shared" si="902"/>
        <v>270.02604424348124</v>
      </c>
      <c r="BJ1401" s="27">
        <f t="shared" si="883"/>
        <v>4795.5339501185354</v>
      </c>
      <c r="BK1401" s="34">
        <f t="shared" si="884"/>
        <v>561.0951073748289</v>
      </c>
      <c r="BL1401" s="27">
        <f t="shared" si="885"/>
        <v>105.40911760693987</v>
      </c>
      <c r="BM1401" s="34">
        <f t="shared" si="886"/>
        <v>1.1054421768707483</v>
      </c>
      <c r="BN1401" s="45">
        <f t="shared" si="887"/>
        <v>1435.1637601601146</v>
      </c>
      <c r="BO1401" s="45">
        <f t="shared" si="888"/>
        <v>99.581818397831142</v>
      </c>
      <c r="BP1401" s="66">
        <f t="shared" si="889"/>
        <v>6.6895950959294002</v>
      </c>
    </row>
    <row r="1402" spans="8:68">
      <c r="H1402" s="68">
        <v>1397</v>
      </c>
      <c r="I1402" s="31">
        <f>('Propiedades físicas'!$C$10*'Diseño reactor'!H1402)/1000</f>
        <v>1222.7176583949497</v>
      </c>
      <c r="J1402" s="31">
        <f t="shared" si="867"/>
        <v>0.37293973540758957</v>
      </c>
      <c r="K1402" s="31">
        <f>(I1402*1000)/'Propiedades físicas'!$F$10</f>
        <v>7986.9950250691936</v>
      </c>
      <c r="L1402" s="31">
        <f t="shared" si="868"/>
        <v>1140.9992892955991</v>
      </c>
      <c r="M1402" s="31">
        <f t="shared" si="869"/>
        <v>6845.9957357735939</v>
      </c>
      <c r="N1402" s="31">
        <f t="shared" si="870"/>
        <v>0.81674967021875378</v>
      </c>
      <c r="O1402" s="32">
        <f t="shared" si="871"/>
        <v>4.9004980213125222</v>
      </c>
      <c r="P1402" s="33">
        <f t="shared" si="872"/>
        <v>0.61723253728904848</v>
      </c>
      <c r="Q1402" s="31">
        <f t="shared" si="873"/>
        <v>4.6403365594773014</v>
      </c>
      <c r="R1402" s="31">
        <f t="shared" si="874"/>
        <v>0.1507787155369833</v>
      </c>
      <c r="S1402" s="31">
        <f t="shared" si="875"/>
        <v>0.26016146183522015</v>
      </c>
      <c r="T1402" s="31">
        <f t="shared" si="876"/>
        <v>3.6832505879929235E-2</v>
      </c>
      <c r="U1402" s="31">
        <f t="shared" si="877"/>
        <v>1.1905911512792799E-2</v>
      </c>
      <c r="V1402" s="47">
        <f t="shared" si="890"/>
        <v>6.1123998838332957E-4</v>
      </c>
      <c r="W1402" s="31">
        <f t="shared" si="878"/>
        <v>0.24428186530674412</v>
      </c>
      <c r="X1402" s="34">
        <f>(S1402*H1402*'Propiedades físicas'!$F$5*60*24*365)/(1000000)</f>
        <v>56251.717004356542</v>
      </c>
      <c r="Y1402" s="34">
        <f>(U1402*H1402*'Propiedades físicas'!$F$7*60*24*365)/(1000000)</f>
        <v>805.05747368137463</v>
      </c>
      <c r="Z1402" s="31">
        <f t="shared" si="891"/>
        <v>862.27385459280072</v>
      </c>
      <c r="AA1402" s="31">
        <f t="shared" si="892"/>
        <v>6482.5501735897897</v>
      </c>
      <c r="AB1402" s="31">
        <f t="shared" si="892"/>
        <v>210.63786560516567</v>
      </c>
      <c r="AC1402" s="31">
        <f t="shared" si="892"/>
        <v>363.44556218380256</v>
      </c>
      <c r="AD1402" s="31">
        <f t="shared" si="892"/>
        <v>51.455010714261142</v>
      </c>
      <c r="AE1402" s="31">
        <f t="shared" si="893"/>
        <v>16.632558383371542</v>
      </c>
      <c r="AF1402" s="31">
        <f t="shared" si="894"/>
        <v>7986.9950250691909</v>
      </c>
      <c r="AG1402" s="31">
        <f t="shared" si="895"/>
        <v>0.10795973352760802</v>
      </c>
      <c r="AH1402" s="31">
        <f t="shared" si="896"/>
        <v>0.8116381884854913</v>
      </c>
      <c r="AI1402" s="31">
        <f t="shared" si="896"/>
        <v>2.6372605084143134E-2</v>
      </c>
      <c r="AJ1402" s="31">
        <f t="shared" si="896"/>
        <v>4.5504668657365799E-2</v>
      </c>
      <c r="AK1402" s="31">
        <f t="shared" si="896"/>
        <v>6.4423491629526071E-3</v>
      </c>
      <c r="AL1402" s="31">
        <f t="shared" si="897"/>
        <v>2.0824550824391501E-3</v>
      </c>
      <c r="AM1402" s="31">
        <f t="shared" si="898"/>
        <v>1</v>
      </c>
      <c r="AN1402" s="31">
        <f>(Z1402*'Propiedades físicas'!$F$4)/1000</f>
        <v>758.26638225181705</v>
      </c>
      <c r="AO1402" s="31">
        <f>(AA1402*'Propiedades físicas'!$F$6)/1000</f>
        <v>207.70090756181685</v>
      </c>
      <c r="AP1402" s="31">
        <f>(AB1402*'Propiedades físicas'!$F$9)/1000</f>
        <v>129.95303118510694</v>
      </c>
      <c r="AQ1402" s="31">
        <f>(AC1402*'Propiedades físicas'!$F$5)/1000</f>
        <v>107.02381469626435</v>
      </c>
      <c r="AR1402" s="31">
        <f>(AD1402*'Propiedades físicas'!$F$8)/1000</f>
        <v>18.241830398419854</v>
      </c>
      <c r="AS1402" s="31">
        <f>(AE1402*'Propiedades físicas'!$F$7)/1000</f>
        <v>1.5316923015246853</v>
      </c>
      <c r="AT1402" s="31">
        <f t="shared" si="899"/>
        <v>1222.7176583949495</v>
      </c>
      <c r="AU1402" s="31">
        <f t="shared" si="900"/>
        <v>0.62014838588917298</v>
      </c>
      <c r="AV1402" s="31">
        <f t="shared" si="903"/>
        <v>0.16986824892548291</v>
      </c>
      <c r="AW1402" s="31">
        <f t="shared" si="903"/>
        <v>0.10628212514383338</v>
      </c>
      <c r="AX1402" s="31">
        <f t="shared" si="903"/>
        <v>8.7529458629683615E-2</v>
      </c>
      <c r="AY1402" s="31">
        <f t="shared" si="903"/>
        <v>1.4919086408194792E-2</v>
      </c>
      <c r="AZ1402" s="31">
        <f t="shared" si="904"/>
        <v>1.2526950036325835E-3</v>
      </c>
      <c r="BA1402" s="31">
        <f t="shared" si="901"/>
        <v>1.0000000000000004</v>
      </c>
      <c r="BB1402" s="34">
        <f>AU1402*'Propiedades físicas'!$C$4+'Diseño reactor'!AV1402*'Propiedades físicas'!$C$5+'Diseño reactor'!AW1402*'Propiedades físicas'!$C$8+'Diseño reactor'!AX1402*'Propiedades físicas'!$C$9+'Diseño reactor'!AY1402*'Propiedades físicas'!$C$7+'Diseño reactor'!AZ1402*'Propiedades físicas'!$C$6</f>
        <v>875.62677263621742</v>
      </c>
      <c r="BC1402" s="45">
        <f>AU1402*'Propiedades físicas'!$L$4+'Diseño reactor'!AV1402*'Propiedades físicas'!$L$5+'Diseño reactor'!AW1402*'Propiedades físicas'!$L$8+AX1402*'Propiedades físicas'!$L$9+'Diseño reactor'!AY1402*'Propiedades físicas'!$L$7+'Diseño reactor'!AZ1402*'Propiedades físicas'!$L$6</f>
        <v>2.0682208480392603</v>
      </c>
      <c r="BD1402" s="29">
        <f t="shared" si="880"/>
        <v>2.2034045789044918</v>
      </c>
      <c r="BE1402" s="58">
        <f t="shared" si="881"/>
        <v>42.062053975613189</v>
      </c>
      <c r="BF1402" s="30">
        <f>AU1402*'Propiedades físicas'!$I$4+'Diseño reactor'!AV1402*'Propiedades físicas'!$I$5+'Diseño reactor'!AW1402*'Propiedades físicas'!$I$8+'Diseño reactor'!AX1402*'Propiedades físicas'!$I$9+'Diseño reactor'!AY1402*'Propiedades físicas'!$I$7+'Diseño reactor'!AZ1402*'Propiedades físicas'!$I$6</f>
        <v>1.9859791579565609E-2</v>
      </c>
      <c r="BG1402" s="24">
        <f>AU1402*'Propiedades físicas'!$O$4+'Diseño reactor'!AV1402*'Propiedades físicas'!$O$5+'Diseño reactor'!AW1402*'Propiedades físicas'!$O$8+'Diseño reactor'!AX1402*'Propiedades físicas'!$O$9+'Diseño reactor'!AY1402*'Propiedades físicas'!$O$7+'Diseño reactor'!AZ1402*'Propiedades físicas'!$O$6</f>
        <v>0.15210848791316747</v>
      </c>
      <c r="BH1402" s="54">
        <f t="shared" si="882"/>
        <v>41396.015882044012</v>
      </c>
      <c r="BI1402" s="34">
        <f t="shared" si="902"/>
        <v>270.03381301127564</v>
      </c>
      <c r="BJ1402" s="27">
        <f t="shared" si="883"/>
        <v>4795.5317320851882</v>
      </c>
      <c r="BK1402" s="34">
        <f t="shared" si="884"/>
        <v>561.10852346699301</v>
      </c>
      <c r="BL1402" s="27">
        <f t="shared" si="885"/>
        <v>105.40959108623437</v>
      </c>
      <c r="BM1402" s="34">
        <f t="shared" si="886"/>
        <v>1.1054421768707483</v>
      </c>
      <c r="BN1402" s="45">
        <f t="shared" si="887"/>
        <v>1436.3334223914835</v>
      </c>
      <c r="BO1402" s="45">
        <f t="shared" si="888"/>
        <v>99.59806859007719</v>
      </c>
      <c r="BP1402" s="66">
        <f t="shared" si="889"/>
        <v>6.6895903558110934</v>
      </c>
    </row>
    <row r="1403" spans="8:68">
      <c r="H1403" s="68">
        <v>1398</v>
      </c>
      <c r="I1403" s="31">
        <f>('Propiedades físicas'!$C$10*'Diseño reactor'!H1403)/1000</f>
        <v>1223.5929036765497</v>
      </c>
      <c r="J1403" s="31">
        <f t="shared" si="867"/>
        <v>0.3726729687871263</v>
      </c>
      <c r="K1403" s="31">
        <f>(I1403*1000)/'Propiedades físicas'!$F$10</f>
        <v>7992.7122727607257</v>
      </c>
      <c r="L1403" s="31">
        <f t="shared" si="868"/>
        <v>1141.8160389658178</v>
      </c>
      <c r="M1403" s="31">
        <f t="shared" si="869"/>
        <v>6850.8962337949069</v>
      </c>
      <c r="N1403" s="31">
        <f t="shared" si="870"/>
        <v>0.81674967021875378</v>
      </c>
      <c r="O1403" s="32">
        <f t="shared" si="871"/>
        <v>4.9004980213125231</v>
      </c>
      <c r="P1403" s="33">
        <f t="shared" si="872"/>
        <v>0.61734040929671097</v>
      </c>
      <c r="Q1403" s="31">
        <f t="shared" si="873"/>
        <v>4.640516420491922</v>
      </c>
      <c r="R1403" s="31">
        <f t="shared" si="874"/>
        <v>0.15072353163264479</v>
      </c>
      <c r="S1403" s="31">
        <f t="shared" si="875"/>
        <v>0.25998160082059996</v>
      </c>
      <c r="T1403" s="31">
        <f t="shared" si="876"/>
        <v>3.6799118680238808E-2</v>
      </c>
      <c r="U1403" s="31">
        <f t="shared" si="877"/>
        <v>1.1886610609159184E-2</v>
      </c>
      <c r="V1403" s="47">
        <f t="shared" si="890"/>
        <v>6.1134681308994685E-4</v>
      </c>
      <c r="W1403" s="31">
        <f t="shared" si="878"/>
        <v>0.24414979055777772</v>
      </c>
      <c r="X1403" s="34">
        <f>(S1403*H1403*'Propiedades físicas'!$F$5*60*24*365)/(1000000)</f>
        <v>56253.065972969875</v>
      </c>
      <c r="Y1403" s="34">
        <f>(U1403*H1403*'Propiedades físicas'!$F$7*60*24*365)/(1000000)</f>
        <v>804.32772114366514</v>
      </c>
      <c r="Z1403" s="31">
        <f t="shared" si="891"/>
        <v>863.04189219680188</v>
      </c>
      <c r="AA1403" s="31">
        <f t="shared" si="892"/>
        <v>6487.4419558477066</v>
      </c>
      <c r="AB1403" s="31">
        <f t="shared" si="892"/>
        <v>210.71149722243743</v>
      </c>
      <c r="AC1403" s="31">
        <f t="shared" si="892"/>
        <v>363.45427794719876</v>
      </c>
      <c r="AD1403" s="31">
        <f t="shared" si="892"/>
        <v>51.445167914973851</v>
      </c>
      <c r="AE1403" s="31">
        <f t="shared" si="893"/>
        <v>16.617481631604537</v>
      </c>
      <c r="AF1403" s="31">
        <f t="shared" si="894"/>
        <v>7992.712272760723</v>
      </c>
      <c r="AG1403" s="31">
        <f t="shared" si="895"/>
        <v>0.1079786013488889</v>
      </c>
      <c r="AH1403" s="31">
        <f t="shared" si="896"/>
        <v>0.81166964785621032</v>
      </c>
      <c r="AI1403" s="31">
        <f t="shared" si="896"/>
        <v>2.6362952904053008E-2</v>
      </c>
      <c r="AJ1403" s="31">
        <f t="shared" si="896"/>
        <v>4.5473209286646797E-2</v>
      </c>
      <c r="AK1403" s="31">
        <f t="shared" si="896"/>
        <v>6.4365094300090986E-3</v>
      </c>
      <c r="AL1403" s="31">
        <f t="shared" si="897"/>
        <v>2.0790791741918638E-3</v>
      </c>
      <c r="AM1403" s="31">
        <f t="shared" si="898"/>
        <v>0.99999999999999989</v>
      </c>
      <c r="AN1403" s="31">
        <f>(Z1403*'Propiedades físicas'!$F$4)/1000</f>
        <v>758.94177916002366</v>
      </c>
      <c r="AO1403" s="31">
        <f>(AA1403*'Propiedades físicas'!$F$6)/1000</f>
        <v>207.85764026536052</v>
      </c>
      <c r="AP1403" s="31">
        <f>(AB1403*'Propiedades físicas'!$F$9)/1000</f>
        <v>129.99845821138277</v>
      </c>
      <c r="AQ1403" s="31">
        <f>(AC1403*'Propiedades físicas'!$F$5)/1000</f>
        <v>107.02638122711163</v>
      </c>
      <c r="AR1403" s="31">
        <f>(AD1403*'Propiedades físicas'!$F$8)/1000</f>
        <v>18.238340929216523</v>
      </c>
      <c r="AS1403" s="31">
        <f>(AE1403*'Propiedades físicas'!$F$7)/1000</f>
        <v>1.5303038834544618</v>
      </c>
      <c r="AT1403" s="31">
        <f t="shared" si="899"/>
        <v>1223.5929036765497</v>
      </c>
      <c r="AU1403" s="31">
        <f t="shared" si="900"/>
        <v>0.62025676749155612</v>
      </c>
      <c r="AV1403" s="31">
        <f t="shared" si="903"/>
        <v>0.16987483307626847</v>
      </c>
      <c r="AW1403" s="31">
        <f t="shared" si="903"/>
        <v>0.10624322666531839</v>
      </c>
      <c r="AX1403" s="31">
        <f t="shared" si="903"/>
        <v>8.7468945680812385E-2</v>
      </c>
      <c r="AY1403" s="31">
        <f t="shared" si="903"/>
        <v>1.4905562850532624E-2</v>
      </c>
      <c r="AZ1403" s="31">
        <f t="shared" si="904"/>
        <v>1.2506642355119358E-3</v>
      </c>
      <c r="BA1403" s="31">
        <f t="shared" si="901"/>
        <v>0.99999999999999989</v>
      </c>
      <c r="BB1403" s="34">
        <f>AU1403*'Propiedades físicas'!$C$4+'Diseño reactor'!AV1403*'Propiedades físicas'!$C$5+'Diseño reactor'!AW1403*'Propiedades físicas'!$C$8+'Diseño reactor'!AX1403*'Propiedades físicas'!$C$9+'Diseño reactor'!AY1403*'Propiedades físicas'!$C$7+'Diseño reactor'!AZ1403*'Propiedades físicas'!$C$6</f>
        <v>875.62615344189271</v>
      </c>
      <c r="BC1403" s="45">
        <f>AU1403*'Propiedades físicas'!$L$4+'Diseño reactor'!AV1403*'Propiedades físicas'!$L$5+'Diseño reactor'!AW1403*'Propiedades físicas'!$L$8+AX1403*'Propiedades físicas'!$L$9+'Diseño reactor'!AY1403*'Propiedades físicas'!$L$7+'Diseño reactor'!AZ1403*'Propiedades físicas'!$L$6</f>
        <v>2.0683009459140869</v>
      </c>
      <c r="BD1403" s="29">
        <f t="shared" si="880"/>
        <v>2.2021295477217362</v>
      </c>
      <c r="BE1403" s="58">
        <f t="shared" si="881"/>
        <v>42.060659321786929</v>
      </c>
      <c r="BF1403" s="30">
        <f>AU1403*'Propiedades físicas'!$I$4+'Diseño reactor'!AV1403*'Propiedades físicas'!$I$5+'Diseño reactor'!AW1403*'Propiedades físicas'!$I$8+'Diseño reactor'!AX1403*'Propiedades físicas'!$I$9+'Diseño reactor'!AY1403*'Propiedades físicas'!$I$7+'Diseño reactor'!AZ1403*'Propiedades físicas'!$I$6</f>
        <v>1.9860076383722947E-2</v>
      </c>
      <c r="BG1403" s="24">
        <f>AU1403*'Propiedades físicas'!$O$4+'Diseño reactor'!AV1403*'Propiedades físicas'!$O$5+'Diseño reactor'!AW1403*'Propiedades físicas'!$O$8+'Diseño reactor'!AX1403*'Propiedades físicas'!$O$9+'Diseño reactor'!AY1403*'Propiedades físicas'!$O$7+'Diseño reactor'!AZ1403*'Propiedades físicas'!$O$6</f>
        <v>0.15211219133387452</v>
      </c>
      <c r="BH1403" s="54">
        <f t="shared" si="882"/>
        <v>41395.39296842309</v>
      </c>
      <c r="BI1403" s="34">
        <f t="shared" si="902"/>
        <v>270.04156872752026</v>
      </c>
      <c r="BJ1403" s="27">
        <f t="shared" si="883"/>
        <v>4795.5295346093035</v>
      </c>
      <c r="BK1403" s="34">
        <f t="shared" si="884"/>
        <v>561.12192778133578</v>
      </c>
      <c r="BL1403" s="27">
        <f t="shared" si="885"/>
        <v>105.41006413150355</v>
      </c>
      <c r="BM1403" s="34">
        <f t="shared" si="886"/>
        <v>1.1054421768707483</v>
      </c>
      <c r="BN1403" s="45">
        <f t="shared" si="887"/>
        <v>1437.5031429963381</v>
      </c>
      <c r="BO1403" s="45">
        <f t="shared" si="888"/>
        <v>99.614301214978525</v>
      </c>
      <c r="BP1403" s="66">
        <f t="shared" si="889"/>
        <v>6.6895856253065986</v>
      </c>
    </row>
    <row r="1404" spans="8:68">
      <c r="H1404" s="68">
        <v>1399</v>
      </c>
      <c r="I1404" s="31">
        <f>('Propiedades físicas'!$C$10*'Diseño reactor'!H1404)/1000</f>
        <v>1224.4681489581496</v>
      </c>
      <c r="J1404" s="31">
        <f t="shared" si="867"/>
        <v>0.3724065835342405</v>
      </c>
      <c r="K1404" s="31">
        <f>(I1404*1000)/'Propiedades físicas'!$F$10</f>
        <v>7998.4295204522577</v>
      </c>
      <c r="L1404" s="31">
        <f t="shared" si="868"/>
        <v>1142.6327886360368</v>
      </c>
      <c r="M1404" s="31">
        <f t="shared" si="869"/>
        <v>6855.7967318162209</v>
      </c>
      <c r="N1404" s="31">
        <f t="shared" si="870"/>
        <v>0.816749670218754</v>
      </c>
      <c r="O1404" s="32">
        <f t="shared" si="871"/>
        <v>4.900498021312524</v>
      </c>
      <c r="P1404" s="33">
        <f t="shared" si="872"/>
        <v>0.61744816472208441</v>
      </c>
      <c r="Q1404" s="31">
        <f t="shared" si="873"/>
        <v>4.6406960378373885</v>
      </c>
      <c r="R1404" s="31">
        <f t="shared" si="874"/>
        <v>0.15066837891995447</v>
      </c>
      <c r="S1404" s="31">
        <f t="shared" si="875"/>
        <v>0.25980198347513472</v>
      </c>
      <c r="T1404" s="31">
        <f t="shared" si="876"/>
        <v>3.6765775174965092E-2</v>
      </c>
      <c r="U1404" s="31">
        <f t="shared" si="877"/>
        <v>1.1867351401750045E-2</v>
      </c>
      <c r="V1404" s="47">
        <f t="shared" si="890"/>
        <v>6.114535223461419E-4</v>
      </c>
      <c r="W1404" s="31">
        <f t="shared" si="878"/>
        <v>0.24401785854812733</v>
      </c>
      <c r="X1404" s="34">
        <f>(S1404*H1404*'Propiedades físicas'!$F$5*60*24*365)/(1000000)</f>
        <v>56254.412027372586</v>
      </c>
      <c r="Y1404" s="34">
        <f>(U1404*H1404*'Propiedades físicas'!$F$7*60*24*365)/(1000000)</f>
        <v>803.59892364596465</v>
      </c>
      <c r="Z1404" s="31">
        <f t="shared" si="891"/>
        <v>863.80998244619605</v>
      </c>
      <c r="AA1404" s="31">
        <f t="shared" si="892"/>
        <v>6492.3337569345067</v>
      </c>
      <c r="AB1404" s="31">
        <f t="shared" si="892"/>
        <v>210.78506210901631</v>
      </c>
      <c r="AC1404" s="31">
        <f t="shared" si="892"/>
        <v>363.46297488171348</v>
      </c>
      <c r="AD1404" s="31">
        <f t="shared" si="892"/>
        <v>51.435319469776161</v>
      </c>
      <c r="AE1404" s="31">
        <f t="shared" si="893"/>
        <v>16.602424611048313</v>
      </c>
      <c r="AF1404" s="31">
        <f t="shared" si="894"/>
        <v>7998.4295204522568</v>
      </c>
      <c r="AG1404" s="31">
        <f t="shared" si="895"/>
        <v>0.10799744877883896</v>
      </c>
      <c r="AH1404" s="31">
        <f t="shared" si="896"/>
        <v>0.81170106460691915</v>
      </c>
      <c r="AI1404" s="31">
        <f t="shared" si="896"/>
        <v>2.6353306179673363E-2</v>
      </c>
      <c r="AJ1404" s="31">
        <f t="shared" si="896"/>
        <v>4.5441792535937997E-2</v>
      </c>
      <c r="AK1404" s="31">
        <f t="shared" si="896"/>
        <v>6.4306773396270228E-3</v>
      </c>
      <c r="AL1404" s="31">
        <f t="shared" si="897"/>
        <v>2.0757105590035328E-3</v>
      </c>
      <c r="AM1404" s="31">
        <f t="shared" si="898"/>
        <v>1</v>
      </c>
      <c r="AN1404" s="31">
        <f>(Z1404*'Propiedades físicas'!$F$4)/1000</f>
        <v>759.61722236353592</v>
      </c>
      <c r="AO1404" s="31">
        <f>(AA1404*'Propiedades físicas'!$F$6)/1000</f>
        <v>208.0143735721816</v>
      </c>
      <c r="AP1404" s="31">
        <f>(AB1404*'Propiedades físicas'!$F$9)/1000</f>
        <v>130.0438440681576</v>
      </c>
      <c r="AQ1404" s="31">
        <f>(AC1404*'Propiedades físicas'!$F$5)/1000</f>
        <v>107.02894221341818</v>
      </c>
      <c r="AR1404" s="31">
        <f>(AD1404*'Propiedades físicas'!$F$8)/1000</f>
        <v>18.234849458425035</v>
      </c>
      <c r="AS1404" s="31">
        <f>(AE1404*'Propiedades físicas'!$F$7)/1000</f>
        <v>1.5289172824314392</v>
      </c>
      <c r="AT1404" s="31">
        <f t="shared" si="899"/>
        <v>1224.4681489581496</v>
      </c>
      <c r="AU1404" s="31">
        <f t="shared" si="900"/>
        <v>0.62036503196090764</v>
      </c>
      <c r="AV1404" s="31">
        <f t="shared" si="903"/>
        <v>0.16988140830708631</v>
      </c>
      <c r="AW1404" s="31">
        <f t="shared" si="903"/>
        <v>0.10620435017342561</v>
      </c>
      <c r="AX1404" s="31">
        <f t="shared" si="903"/>
        <v>8.7408514712681393E-2</v>
      </c>
      <c r="AY1404" s="31">
        <f t="shared" si="903"/>
        <v>1.4892056991388736E-2</v>
      </c>
      <c r="AZ1404" s="31">
        <f t="shared" si="904"/>
        <v>1.2486378545104118E-3</v>
      </c>
      <c r="BA1404" s="31">
        <f t="shared" si="901"/>
        <v>1.0000000000000002</v>
      </c>
      <c r="BB1404" s="34">
        <f>AU1404*'Propiedades físicas'!$C$4+'Diseño reactor'!AV1404*'Propiedades físicas'!$C$5+'Diseño reactor'!AW1404*'Propiedades físicas'!$C$8+'Diseño reactor'!AX1404*'Propiedades físicas'!$C$9+'Diseño reactor'!AY1404*'Propiedades físicas'!$C$7+'Diseño reactor'!AZ1404*'Propiedades físicas'!$C$6</f>
        <v>875.62553550273901</v>
      </c>
      <c r="BC1404" s="45">
        <f>AU1404*'Propiedades físicas'!$L$4+'Diseño reactor'!AV1404*'Propiedades físicas'!$L$5+'Diseño reactor'!AW1404*'Propiedades físicas'!$L$8+AX1404*'Propiedades físicas'!$L$9+'Diseño reactor'!AY1404*'Propiedades físicas'!$L$7+'Diseño reactor'!AZ1404*'Propiedades físicas'!$L$6</f>
        <v>2.0683809530784516</v>
      </c>
      <c r="BD1404" s="29">
        <f t="shared" si="880"/>
        <v>2.2008559943731352</v>
      </c>
      <c r="BE1404" s="58">
        <f t="shared" si="881"/>
        <v>42.05926632422883</v>
      </c>
      <c r="BF1404" s="30">
        <f>AU1404*'Propiedades físicas'!$I$4+'Diseño reactor'!AV1404*'Propiedades físicas'!$I$5+'Diseño reactor'!AW1404*'Propiedades físicas'!$I$8+'Diseño reactor'!AX1404*'Propiedades físicas'!$I$9+'Diseño reactor'!AY1404*'Propiedades físicas'!$I$7+'Diseño reactor'!AZ1404*'Propiedades físicas'!$I$6</f>
        <v>1.9860360606119672E-2</v>
      </c>
      <c r="BG1404" s="24">
        <f>AU1404*'Propiedades físicas'!$O$4+'Diseño reactor'!AV1404*'Propiedades físicas'!$O$5+'Diseño reactor'!AW1404*'Propiedades físicas'!$O$8+'Diseño reactor'!AX1404*'Propiedades físicas'!$O$9+'Diseño reactor'!AY1404*'Propiedades físicas'!$O$7+'Diseño reactor'!AZ1404*'Propiedades físicas'!$O$6</f>
        <v>0.15211589091883318</v>
      </c>
      <c r="BH1404" s="54">
        <f t="shared" si="882"/>
        <v>41394.771344563735</v>
      </c>
      <c r="BI1404" s="34">
        <f t="shared" si="902"/>
        <v>270.04931142195124</v>
      </c>
      <c r="BJ1404" s="27">
        <f t="shared" si="883"/>
        <v>4795.5273576230238</v>
      </c>
      <c r="BK1404" s="34">
        <f t="shared" si="884"/>
        <v>561.13532033112631</v>
      </c>
      <c r="BL1404" s="27">
        <f t="shared" si="885"/>
        <v>105.41053674326507</v>
      </c>
      <c r="BM1404" s="34">
        <f t="shared" si="886"/>
        <v>1.1054421768707483</v>
      </c>
      <c r="BN1404" s="45">
        <f t="shared" si="887"/>
        <v>1438.6729218764394</v>
      </c>
      <c r="BO1404" s="45">
        <f t="shared" si="888"/>
        <v>99.630516301004889</v>
      </c>
      <c r="BP1404" s="66">
        <f t="shared" si="889"/>
        <v>6.6895809043913275</v>
      </c>
    </row>
    <row r="1405" spans="8:68">
      <c r="H1405" s="68">
        <v>1400</v>
      </c>
      <c r="I1405" s="31">
        <f>('Propiedades físicas'!$C$10*'Diseño reactor'!H1405)/1000</f>
        <v>1225.3433942397494</v>
      </c>
      <c r="J1405" s="31">
        <f t="shared" si="867"/>
        <v>0.37214057883171608</v>
      </c>
      <c r="K1405" s="31">
        <f>(I1405*1000)/'Propiedades físicas'!$F$10</f>
        <v>8004.146768143788</v>
      </c>
      <c r="L1405" s="31">
        <f t="shared" si="868"/>
        <v>1143.4495383062554</v>
      </c>
      <c r="M1405" s="31">
        <f t="shared" si="869"/>
        <v>6860.6972298375322</v>
      </c>
      <c r="N1405" s="31">
        <f t="shared" si="870"/>
        <v>0.81674967021875378</v>
      </c>
      <c r="O1405" s="32">
        <f t="shared" si="871"/>
        <v>4.9004980213125231</v>
      </c>
      <c r="P1405" s="33">
        <f t="shared" si="872"/>
        <v>0.61755580375406005</v>
      </c>
      <c r="Q1405" s="31">
        <f t="shared" si="873"/>
        <v>4.6408754119995477</v>
      </c>
      <c r="R1405" s="31">
        <f t="shared" si="874"/>
        <v>0.15061325739444212</v>
      </c>
      <c r="S1405" s="31">
        <f t="shared" si="875"/>
        <v>0.25962260931297493</v>
      </c>
      <c r="T1405" s="31">
        <f t="shared" si="876"/>
        <v>3.6732475292222268E-2</v>
      </c>
      <c r="U1405" s="31">
        <f t="shared" si="877"/>
        <v>1.1848133778029417E-2</v>
      </c>
      <c r="V1405" s="47">
        <f t="shared" si="890"/>
        <v>6.1156011633897213E-4</v>
      </c>
      <c r="W1405" s="31">
        <f t="shared" si="878"/>
        <v>0.24388606904652044</v>
      </c>
      <c r="X1405" s="34">
        <f>(S1405*H1405*'Propiedades físicas'!$F$5*60*24*365)/(1000000)</f>
        <v>56255.755175430008</v>
      </c>
      <c r="Y1405" s="34">
        <f>(U1405*H1405*'Propiedades físicas'!$F$7*60*24*365)/(1000000)</f>
        <v>802.87107961704567</v>
      </c>
      <c r="Z1405" s="31">
        <f t="shared" si="891"/>
        <v>864.57812525568409</v>
      </c>
      <c r="AA1405" s="31">
        <f t="shared" si="892"/>
        <v>6497.2255767993665</v>
      </c>
      <c r="AB1405" s="31">
        <f t="shared" si="892"/>
        <v>210.85856035221897</v>
      </c>
      <c r="AC1405" s="31">
        <f t="shared" si="892"/>
        <v>363.4716530381649</v>
      </c>
      <c r="AD1405" s="31">
        <f t="shared" si="892"/>
        <v>51.425465409111176</v>
      </c>
      <c r="AE1405" s="31">
        <f t="shared" si="893"/>
        <v>16.587387289241185</v>
      </c>
      <c r="AF1405" s="31">
        <f t="shared" si="894"/>
        <v>8004.1467681437871</v>
      </c>
      <c r="AG1405" s="31">
        <f t="shared" si="895"/>
        <v>0.10801627585049708</v>
      </c>
      <c r="AH1405" s="31">
        <f t="shared" si="896"/>
        <v>0.81173243882259727</v>
      </c>
      <c r="AI1405" s="31">
        <f t="shared" si="896"/>
        <v>2.6343664910222334E-2</v>
      </c>
      <c r="AJ1405" s="31">
        <f t="shared" si="896"/>
        <v>4.5410418320259799E-2</v>
      </c>
      <c r="AK1405" s="31">
        <f t="shared" si="896"/>
        <v>6.4248528792328818E-3</v>
      </c>
      <c r="AL1405" s="31">
        <f t="shared" si="897"/>
        <v>2.072349217190567E-3</v>
      </c>
      <c r="AM1405" s="31">
        <f t="shared" si="898"/>
        <v>1</v>
      </c>
      <c r="AN1405" s="31">
        <f>(Z1405*'Propiedades físicas'!$F$4)/1000</f>
        <v>760.29271178734348</v>
      </c>
      <c r="AO1405" s="31">
        <f>(AA1405*'Propiedades físicas'!$F$6)/1000</f>
        <v>208.1711074806517</v>
      </c>
      <c r="AP1405" s="31">
        <f>(AB1405*'Propiedades físicas'!$F$9)/1000</f>
        <v>130.08918880930148</v>
      </c>
      <c r="AQ1405" s="31">
        <f>(AC1405*'Propiedades físicas'!$F$5)/1000</f>
        <v>107.03149767014843</v>
      </c>
      <c r="AR1405" s="31">
        <f>(AD1405*'Propiedades físicas'!$F$8)/1000</f>
        <v>18.231355996838086</v>
      </c>
      <c r="AS1405" s="31">
        <f>(AE1405*'Propiedades físicas'!$F$7)/1000</f>
        <v>1.5275324954662208</v>
      </c>
      <c r="AT1405" s="31">
        <f t="shared" si="899"/>
        <v>1225.3433942397494</v>
      </c>
      <c r="AU1405" s="31">
        <f t="shared" si="900"/>
        <v>0.62047317948701119</v>
      </c>
      <c r="AV1405" s="31">
        <f t="shared" si="903"/>
        <v>0.16988797463572172</v>
      </c>
      <c r="AW1405" s="31">
        <f t="shared" si="903"/>
        <v>0.10616549566500406</v>
      </c>
      <c r="AX1405" s="31">
        <f t="shared" si="903"/>
        <v>8.734816556183006E-2</v>
      </c>
      <c r="AY1405" s="31">
        <f t="shared" si="903"/>
        <v>1.4878568801645621E-2</v>
      </c>
      <c r="AZ1405" s="31">
        <f t="shared" si="904"/>
        <v>1.2466158487874017E-3</v>
      </c>
      <c r="BA1405" s="31">
        <f t="shared" si="901"/>
        <v>1.0000000000000002</v>
      </c>
      <c r="BB1405" s="34">
        <f>AU1405*'Propiedades físicas'!$C$4+'Diseño reactor'!AV1405*'Propiedades físicas'!$C$5+'Diseño reactor'!AW1405*'Propiedades físicas'!$C$8+'Diseño reactor'!AX1405*'Propiedades físicas'!$C$9+'Diseño reactor'!AY1405*'Propiedades físicas'!$C$7+'Diseño reactor'!AZ1405*'Propiedades físicas'!$C$6</f>
        <v>875.62491881554672</v>
      </c>
      <c r="BC1405" s="45">
        <f>AU1405*'Propiedades físicas'!$L$4+'Diseño reactor'!AV1405*'Propiedades físicas'!$L$5+'Diseño reactor'!AW1405*'Propiedades físicas'!$L$8+AX1405*'Propiedades físicas'!$L$9+'Diseño reactor'!AY1405*'Propiedades físicas'!$L$7+'Diseño reactor'!AZ1405*'Propiedades físicas'!$L$6</f>
        <v>2.0684608696844928</v>
      </c>
      <c r="BD1405" s="29">
        <f t="shared" si="880"/>
        <v>2.1995839162879318</v>
      </c>
      <c r="BE1405" s="58">
        <f t="shared" si="881"/>
        <v>42.057874979972475</v>
      </c>
      <c r="BF1405" s="30">
        <f>AU1405*'Propiedades físicas'!$I$4+'Diseño reactor'!AV1405*'Propiedades físicas'!$I$5+'Diseño reactor'!AW1405*'Propiedades físicas'!$I$8+'Diseño reactor'!AX1405*'Propiedades físicas'!$I$9+'Diseño reactor'!AY1405*'Propiedades físicas'!$I$7+'Diseño reactor'!AZ1405*'Propiedades físicas'!$I$6</f>
        <v>1.9860644248209866E-2</v>
      </c>
      <c r="BG1405" s="24">
        <f>AU1405*'Propiedades físicas'!$O$4+'Diseño reactor'!AV1405*'Propiedades físicas'!$O$5+'Diseño reactor'!AW1405*'Propiedades físicas'!$O$8+'Diseño reactor'!AX1405*'Propiedades físicas'!$O$9+'Diseño reactor'!AY1405*'Propiedades físicas'!$O$7+'Diseño reactor'!AZ1405*'Propiedades físicas'!$O$6</f>
        <v>0.15211958667372905</v>
      </c>
      <c r="BH1405" s="54">
        <f t="shared" si="882"/>
        <v>41394.151007173568</v>
      </c>
      <c r="BI1405" s="34">
        <f t="shared" si="902"/>
        <v>270.05704112421932</v>
      </c>
      <c r="BJ1405" s="27">
        <f t="shared" si="883"/>
        <v>4795.5252010587237</v>
      </c>
      <c r="BK1405" s="34">
        <f t="shared" si="884"/>
        <v>561.14870112961876</v>
      </c>
      <c r="BL1405" s="27">
        <f t="shared" si="885"/>
        <v>105.411008922036</v>
      </c>
      <c r="BM1405" s="34">
        <f t="shared" si="886"/>
        <v>1.1054421768707483</v>
      </c>
      <c r="BN1405" s="45">
        <f t="shared" si="887"/>
        <v>1439.8427589337628</v>
      </c>
      <c r="BO1405" s="45">
        <f t="shared" si="888"/>
        <v>99.646713876564533</v>
      </c>
      <c r="BP1405" s="66">
        <f t="shared" si="889"/>
        <v>6.6895761930407582</v>
      </c>
    </row>
    <row r="1406" spans="8:68">
      <c r="H1406" s="68">
        <v>1401</v>
      </c>
      <c r="I1406" s="31">
        <f>('Propiedades físicas'!$C$10*'Diseño reactor'!H1406)/1000</f>
        <v>1226.2186395213491</v>
      </c>
      <c r="J1406" s="31">
        <f t="shared" si="867"/>
        <v>0.3718749538646699</v>
      </c>
      <c r="K1406" s="31">
        <f>(I1406*1000)/'Propiedades físicas'!$F$10</f>
        <v>8009.8640158353201</v>
      </c>
      <c r="L1406" s="31">
        <f t="shared" si="868"/>
        <v>1144.2662879764741</v>
      </c>
      <c r="M1406" s="31">
        <f t="shared" si="869"/>
        <v>6865.5977278588452</v>
      </c>
      <c r="N1406" s="31">
        <f t="shared" si="870"/>
        <v>0.81674967021875389</v>
      </c>
      <c r="O1406" s="32">
        <f t="shared" si="871"/>
        <v>4.9004980213125231</v>
      </c>
      <c r="P1406" s="33">
        <f t="shared" si="872"/>
        <v>0.61766332658112222</v>
      </c>
      <c r="Q1406" s="31">
        <f t="shared" si="873"/>
        <v>4.6410545434629826</v>
      </c>
      <c r="R1406" s="31">
        <f t="shared" si="874"/>
        <v>0.15055816705154818</v>
      </c>
      <c r="S1406" s="31">
        <f t="shared" si="875"/>
        <v>0.2594434778495408</v>
      </c>
      <c r="T1406" s="31">
        <f t="shared" si="876"/>
        <v>3.6699218960257886E-2</v>
      </c>
      <c r="U1406" s="31">
        <f t="shared" si="877"/>
        <v>1.1828957625825623E-2</v>
      </c>
      <c r="V1406" s="47">
        <f t="shared" si="890"/>
        <v>6.1166659525509193E-4</v>
      </c>
      <c r="W1406" s="31">
        <f t="shared" si="878"/>
        <v>0.24375442182218382</v>
      </c>
      <c r="X1406" s="34">
        <f>(S1406*H1406*'Propiedades físicas'!$F$5*60*24*365)/(1000000)</f>
        <v>56257.095424981962</v>
      </c>
      <c r="Y1406" s="34">
        <f>(U1406*H1406*'Propiedades físicas'!$F$7*60*24*365)/(1000000)</f>
        <v>802.14418748859725</v>
      </c>
      <c r="Z1406" s="31">
        <f t="shared" si="891"/>
        <v>865.34632054015219</v>
      </c>
      <c r="AA1406" s="31">
        <f t="shared" si="892"/>
        <v>6502.117415391639</v>
      </c>
      <c r="AB1406" s="31">
        <f t="shared" si="892"/>
        <v>210.93199203921898</v>
      </c>
      <c r="AC1406" s="31">
        <f t="shared" si="892"/>
        <v>363.48031246720666</v>
      </c>
      <c r="AD1406" s="31">
        <f t="shared" si="892"/>
        <v>51.415605763321295</v>
      </c>
      <c r="AE1406" s="31">
        <f t="shared" si="893"/>
        <v>16.572369633781697</v>
      </c>
      <c r="AF1406" s="31">
        <f t="shared" si="894"/>
        <v>8009.8640158353201</v>
      </c>
      <c r="AG1406" s="31">
        <f t="shared" si="895"/>
        <v>0.10803508259683087</v>
      </c>
      <c r="AH1406" s="31">
        <f t="shared" si="896"/>
        <v>0.81176377058800253</v>
      </c>
      <c r="AI1406" s="31">
        <f t="shared" si="896"/>
        <v>2.6334029094902386E-2</v>
      </c>
      <c r="AJ1406" s="31">
        <f t="shared" si="896"/>
        <v>4.5379086554854654E-2</v>
      </c>
      <c r="AK1406" s="31">
        <f t="shared" si="896"/>
        <v>6.4190360362764969E-3</v>
      </c>
      <c r="AL1406" s="31">
        <f t="shared" si="897"/>
        <v>2.0689951291330911E-3</v>
      </c>
      <c r="AM1406" s="31">
        <f t="shared" si="898"/>
        <v>0.99999999999999989</v>
      </c>
      <c r="AN1406" s="31">
        <f>(Z1406*'Propiedades físicas'!$F$4)/1000</f>
        <v>760.96824735659914</v>
      </c>
      <c r="AO1406" s="31">
        <f>(AA1406*'Propiedades físicas'!$F$6)/1000</f>
        <v>208.32784198914811</v>
      </c>
      <c r="AP1406" s="31">
        <f>(AB1406*'Propiedades físicas'!$F$9)/1000</f>
        <v>130.13449248859612</v>
      </c>
      <c r="AQ1406" s="31">
        <f>(AC1406*'Propiedades físicas'!$F$5)/1000</f>
        <v>107.03404761221836</v>
      </c>
      <c r="AR1406" s="31">
        <f>(AD1406*'Propiedades físicas'!$F$8)/1000</f>
        <v>18.227860555212658</v>
      </c>
      <c r="AS1406" s="31">
        <f>(AE1406*'Propiedades físicas'!$F$7)/1000</f>
        <v>1.5261495195749566</v>
      </c>
      <c r="AT1406" s="31">
        <f t="shared" si="899"/>
        <v>1226.2186395213494</v>
      </c>
      <c r="AU1406" s="31">
        <f t="shared" si="900"/>
        <v>0.62058121025924118</v>
      </c>
      <c r="AV1406" s="31">
        <f t="shared" si="903"/>
        <v>0.16989453207991378</v>
      </c>
      <c r="AW1406" s="31">
        <f t="shared" si="903"/>
        <v>0.1061266631368397</v>
      </c>
      <c r="AX1406" s="31">
        <f t="shared" si="903"/>
        <v>8.7287898065224953E-2</v>
      </c>
      <c r="AY1406" s="31">
        <f t="shared" si="903"/>
        <v>1.4865098252239785E-2</v>
      </c>
      <c r="AZ1406" s="31">
        <f t="shared" si="904"/>
        <v>1.2445982065406251E-3</v>
      </c>
      <c r="BA1406" s="31">
        <f t="shared" si="901"/>
        <v>1</v>
      </c>
      <c r="BB1406" s="34">
        <f>AU1406*'Propiedades físicas'!$C$4+'Diseño reactor'!AV1406*'Propiedades físicas'!$C$5+'Diseño reactor'!AW1406*'Propiedades físicas'!$C$8+'Diseño reactor'!AX1406*'Propiedades físicas'!$C$9+'Diseño reactor'!AY1406*'Propiedades físicas'!$C$7+'Diseño reactor'!AZ1406*'Propiedades físicas'!$C$6</f>
        <v>875.62430337711726</v>
      </c>
      <c r="BC1406" s="45">
        <f>AU1406*'Propiedades físicas'!$L$4+'Diseño reactor'!AV1406*'Propiedades físicas'!$L$5+'Diseño reactor'!AW1406*'Propiedades físicas'!$L$8+AX1406*'Propiedades físicas'!$L$9+'Diseño reactor'!AY1406*'Propiedades físicas'!$L$7+'Diseño reactor'!AZ1406*'Propiedades físicas'!$L$6</f>
        <v>2.0685406958840131</v>
      </c>
      <c r="BD1406" s="29">
        <f t="shared" si="880"/>
        <v>2.1983133109013293</v>
      </c>
      <c r="BE1406" s="58">
        <f t="shared" si="881"/>
        <v>42.05648528605856</v>
      </c>
      <c r="BF1406" s="30">
        <f>AU1406*'Propiedades físicas'!$I$4+'Diseño reactor'!AV1406*'Propiedades físicas'!$I$5+'Diseño reactor'!AW1406*'Propiedades físicas'!$I$8+'Diseño reactor'!AX1406*'Propiedades físicas'!$I$9+'Diseño reactor'!AY1406*'Propiedades físicas'!$I$7+'Diseño reactor'!AZ1406*'Propiedades físicas'!$I$6</f>
        <v>1.9860927311443229E-2</v>
      </c>
      <c r="BG1406" s="24">
        <f>AU1406*'Propiedades físicas'!$O$4+'Diseño reactor'!AV1406*'Propiedades físicas'!$O$5+'Diseño reactor'!AW1406*'Propiedades físicas'!$O$8+'Diseño reactor'!AX1406*'Propiedades físicas'!$O$9+'Diseño reactor'!AY1406*'Propiedades físicas'!$O$7+'Diseño reactor'!AZ1406*'Propiedades físicas'!$O$6</f>
        <v>0.15212327860423744</v>
      </c>
      <c r="BH1406" s="54">
        <f t="shared" si="882"/>
        <v>41393.531952970465</v>
      </c>
      <c r="BI1406" s="34">
        <f t="shared" si="902"/>
        <v>270.06475786389075</v>
      </c>
      <c r="BJ1406" s="27">
        <f t="shared" si="883"/>
        <v>4795.5230648490096</v>
      </c>
      <c r="BK1406" s="34">
        <f t="shared" si="884"/>
        <v>561.16207019005572</v>
      </c>
      <c r="BL1406" s="27">
        <f t="shared" si="885"/>
        <v>105.41148066833286</v>
      </c>
      <c r="BM1406" s="34">
        <f t="shared" si="886"/>
        <v>1.1054421768707483</v>
      </c>
      <c r="BN1406" s="45">
        <f t="shared" si="887"/>
        <v>1441.0126540705046</v>
      </c>
      <c r="BO1406" s="45">
        <f t="shared" si="888"/>
        <v>99.662893970004433</v>
      </c>
      <c r="BP1406" s="66">
        <f t="shared" si="889"/>
        <v>6.6895714912304536</v>
      </c>
    </row>
    <row r="1407" spans="8:68">
      <c r="H1407" s="68">
        <v>1402</v>
      </c>
      <c r="I1407" s="31">
        <f>('Propiedades físicas'!$C$10*'Diseño reactor'!H1407)/1000</f>
        <v>1227.0938848029489</v>
      </c>
      <c r="J1407" s="31">
        <f t="shared" si="867"/>
        <v>0.37160970782054392</v>
      </c>
      <c r="K1407" s="31">
        <f>(I1407*1000)/'Propiedades físicas'!$F$10</f>
        <v>8015.5812635268503</v>
      </c>
      <c r="L1407" s="31">
        <f t="shared" si="868"/>
        <v>1145.0830376466929</v>
      </c>
      <c r="M1407" s="31">
        <f t="shared" si="869"/>
        <v>6870.4982258801574</v>
      </c>
      <c r="N1407" s="31">
        <f t="shared" si="870"/>
        <v>0.81674967021875389</v>
      </c>
      <c r="O1407" s="32">
        <f t="shared" si="871"/>
        <v>4.9004980213125231</v>
      </c>
      <c r="P1407" s="33">
        <f t="shared" si="872"/>
        <v>0.61777073339134791</v>
      </c>
      <c r="Q1407" s="31">
        <f t="shared" si="873"/>
        <v>4.6412334327110045</v>
      </c>
      <c r="R1407" s="31">
        <f t="shared" si="874"/>
        <v>0.15050310788662347</v>
      </c>
      <c r="S1407" s="31">
        <f t="shared" si="875"/>
        <v>0.25926458860151824</v>
      </c>
      <c r="T1407" s="31">
        <f t="shared" si="876"/>
        <v>3.6666006107452583E-2</v>
      </c>
      <c r="U1407" s="31">
        <f t="shared" si="877"/>
        <v>1.1809822833329878E-2</v>
      </c>
      <c r="V1407" s="47">
        <f t="shared" si="890"/>
        <v>6.1177295928075228E-4</v>
      </c>
      <c r="W1407" s="31">
        <f t="shared" si="878"/>
        <v>0.24362291664484231</v>
      </c>
      <c r="X1407" s="34">
        <f>(S1407*H1407*'Propiedades físicas'!$F$5*60*24*365)/(1000000)</f>
        <v>56258.432783842931</v>
      </c>
      <c r="Y1407" s="34">
        <f>(U1407*H1407*'Propiedades físicas'!$F$7*60*24*365)/(1000000)</f>
        <v>801.41824569521611</v>
      </c>
      <c r="Z1407" s="31">
        <f t="shared" si="891"/>
        <v>866.11456821466982</v>
      </c>
      <c r="AA1407" s="31">
        <f t="shared" si="892"/>
        <v>6507.0092726608282</v>
      </c>
      <c r="AB1407" s="31">
        <f t="shared" si="892"/>
        <v>211.00535725704609</v>
      </c>
      <c r="AC1407" s="31">
        <f t="shared" si="892"/>
        <v>363.48895321932855</v>
      </c>
      <c r="AD1407" s="31">
        <f t="shared" si="892"/>
        <v>51.405740562648518</v>
      </c>
      <c r="AE1407" s="31">
        <f t="shared" si="893"/>
        <v>16.557371612328488</v>
      </c>
      <c r="AF1407" s="31">
        <f t="shared" si="894"/>
        <v>8015.5812635268485</v>
      </c>
      <c r="AG1407" s="31">
        <f t="shared" si="895"/>
        <v>0.10805386905073684</v>
      </c>
      <c r="AH1407" s="31">
        <f t="shared" si="896"/>
        <v>0.81179505998767076</v>
      </c>
      <c r="AI1407" s="31">
        <f t="shared" si="896"/>
        <v>2.6324398732900368E-2</v>
      </c>
      <c r="AJ1407" s="31">
        <f t="shared" si="896"/>
        <v>4.5347797155186442E-2</v>
      </c>
      <c r="AK1407" s="31">
        <f t="shared" si="896"/>
        <v>6.4132267982309789E-3</v>
      </c>
      <c r="AL1407" s="31">
        <f t="shared" si="897"/>
        <v>2.0656482752747065E-3</v>
      </c>
      <c r="AM1407" s="31">
        <f t="shared" si="898"/>
        <v>1.0000000000000002</v>
      </c>
      <c r="AN1407" s="31">
        <f>(Z1407*'Propiedades físicas'!$F$4)/1000</f>
        <v>761.64382899661632</v>
      </c>
      <c r="AO1407" s="31">
        <f>(AA1407*'Propiedades físicas'!$F$6)/1000</f>
        <v>208.48457709605293</v>
      </c>
      <c r="AP1407" s="31">
        <f>(AB1407*'Propiedades físicas'!$F$9)/1000</f>
        <v>130.17975515973458</v>
      </c>
      <c r="AQ1407" s="31">
        <f>(AC1407*'Propiedades físicas'!$F$5)/1000</f>
        <v>107.03659205449569</v>
      </c>
      <c r="AR1407" s="31">
        <f>(AD1407*'Propiedades físicas'!$F$8)/1000</f>
        <v>18.224363144270143</v>
      </c>
      <c r="AS1407" s="31">
        <f>(AE1407*'Propiedades físicas'!$F$7)/1000</f>
        <v>1.5247683517793305</v>
      </c>
      <c r="AT1407" s="31">
        <f t="shared" si="899"/>
        <v>1227.0938848029491</v>
      </c>
      <c r="AU1407" s="31">
        <f t="shared" si="900"/>
        <v>0.62068912446656321</v>
      </c>
      <c r="AV1407" s="31">
        <f t="shared" si="903"/>
        <v>0.16990108065735499</v>
      </c>
      <c r="AW1407" s="31">
        <f t="shared" si="903"/>
        <v>0.10608785258565549</v>
      </c>
      <c r="AX1407" s="31">
        <f t="shared" si="903"/>
        <v>8.7227712060258519E-2</v>
      </c>
      <c r="AY1407" s="31">
        <f t="shared" si="903"/>
        <v>1.4851645314161657E-2</v>
      </c>
      <c r="AZ1407" s="31">
        <f t="shared" si="904"/>
        <v>1.2425849160059852E-3</v>
      </c>
      <c r="BA1407" s="31">
        <f t="shared" si="901"/>
        <v>0.99999999999999978</v>
      </c>
      <c r="BB1407" s="34">
        <f>AU1407*'Propiedades físicas'!$C$4+'Diseño reactor'!AV1407*'Propiedades físicas'!$C$5+'Diseño reactor'!AW1407*'Propiedades físicas'!$C$8+'Diseño reactor'!AX1407*'Propiedades físicas'!$C$9+'Diseño reactor'!AY1407*'Propiedades físicas'!$C$7+'Diseño reactor'!AZ1407*'Propiedades físicas'!$C$6</f>
        <v>875.62368918426102</v>
      </c>
      <c r="BC1407" s="45">
        <f>AU1407*'Propiedades físicas'!$L$4+'Diseño reactor'!AV1407*'Propiedades físicas'!$L$5+'Diseño reactor'!AW1407*'Propiedades físicas'!$L$8+AX1407*'Propiedades físicas'!$L$9+'Diseño reactor'!AY1407*'Propiedades físicas'!$L$7+'Diseño reactor'!AZ1407*'Propiedades físicas'!$L$6</f>
        <v>2.0686204318284815</v>
      </c>
      <c r="BD1407" s="29">
        <f t="shared" si="880"/>
        <v>2.1970441756544723</v>
      </c>
      <c r="BE1407" s="58">
        <f t="shared" si="881"/>
        <v>42.055097239534888</v>
      </c>
      <c r="BF1407" s="30">
        <f>AU1407*'Propiedades físicas'!$I$4+'Diseño reactor'!AV1407*'Propiedades físicas'!$I$5+'Diseño reactor'!AW1407*'Propiedades físicas'!$I$8+'Diseño reactor'!AX1407*'Propiedades físicas'!$I$9+'Diseño reactor'!AY1407*'Propiedades físicas'!$I$7+'Diseño reactor'!AZ1407*'Propiedades físicas'!$I$6</f>
        <v>1.9861209797265092E-2</v>
      </c>
      <c r="BG1407" s="24">
        <f>AU1407*'Propiedades físicas'!$O$4+'Diseño reactor'!AV1407*'Propiedades físicas'!$O$5+'Diseño reactor'!AW1407*'Propiedades físicas'!$O$8+'Diseño reactor'!AX1407*'Propiedades físicas'!$O$9+'Diseño reactor'!AY1407*'Propiedades físicas'!$O$7+'Diseño reactor'!AZ1407*'Propiedades físicas'!$O$6</f>
        <v>0.15212696671602308</v>
      </c>
      <c r="BH1407" s="54">
        <f t="shared" si="882"/>
        <v>41392.914178682433</v>
      </c>
      <c r="BI1407" s="34">
        <f t="shared" si="902"/>
        <v>270.07246167044747</v>
      </c>
      <c r="BJ1407" s="27">
        <f t="shared" si="883"/>
        <v>4795.5209489267017</v>
      </c>
      <c r="BK1407" s="34">
        <f t="shared" si="884"/>
        <v>561.17542752566442</v>
      </c>
      <c r="BL1407" s="27">
        <f t="shared" si="885"/>
        <v>105.41195198267152</v>
      </c>
      <c r="BM1407" s="34">
        <f t="shared" si="886"/>
        <v>1.1054421768707483</v>
      </c>
      <c r="BN1407" s="45">
        <f t="shared" si="887"/>
        <v>1442.182607189078</v>
      </c>
      <c r="BO1407" s="45">
        <f t="shared" si="888"/>
        <v>99.679056609610384</v>
      </c>
      <c r="BP1407" s="66">
        <f t="shared" si="889"/>
        <v>6.6895667989360463</v>
      </c>
    </row>
    <row r="1408" spans="8:68">
      <c r="H1408" s="68">
        <v>1403</v>
      </c>
      <c r="I1408" s="31">
        <f>('Propiedades físicas'!$C$10*'Diseño reactor'!H1408)/1000</f>
        <v>1227.9691300845489</v>
      </c>
      <c r="J1408" s="31">
        <f t="shared" si="867"/>
        <v>0.37134483988909656</v>
      </c>
      <c r="K1408" s="31">
        <f>(I1408*1000)/'Propiedades físicas'!$F$10</f>
        <v>8021.2985112183824</v>
      </c>
      <c r="L1408" s="31">
        <f t="shared" si="868"/>
        <v>1145.8997873169117</v>
      </c>
      <c r="M1408" s="31">
        <f t="shared" si="869"/>
        <v>6875.3987239014705</v>
      </c>
      <c r="N1408" s="31">
        <f t="shared" si="870"/>
        <v>0.81674967021875389</v>
      </c>
      <c r="O1408" s="32">
        <f t="shared" si="871"/>
        <v>4.9004980213125231</v>
      </c>
      <c r="P1408" s="33">
        <f t="shared" si="872"/>
        <v>0.6178780243724088</v>
      </c>
      <c r="Q1408" s="31">
        <f t="shared" si="873"/>
        <v>4.6414120802256686</v>
      </c>
      <c r="R1408" s="31">
        <f t="shared" si="874"/>
        <v>0.15044807989493031</v>
      </c>
      <c r="S1408" s="31">
        <f t="shared" si="875"/>
        <v>0.25908594108685479</v>
      </c>
      <c r="T1408" s="31">
        <f t="shared" si="876"/>
        <v>3.663283666231984E-2</v>
      </c>
      <c r="U1408" s="31">
        <f t="shared" si="877"/>
        <v>1.179072928909494E-2</v>
      </c>
      <c r="V1408" s="47">
        <f t="shared" si="890"/>
        <v>6.1187920860180289E-4</v>
      </c>
      <c r="W1408" s="31">
        <f t="shared" si="878"/>
        <v>0.24349155328471739</v>
      </c>
      <c r="X1408" s="34">
        <f>(S1408*H1408*'Propiedades físicas'!$F$5*60*24*365)/(1000000)</f>
        <v>56259.767259802153</v>
      </c>
      <c r="Y1408" s="34">
        <f>(U1408*H1408*'Propiedades físicas'!$F$7*60*24*365)/(1000000)</f>
        <v>800.69325267440411</v>
      </c>
      <c r="Z1408" s="31">
        <f t="shared" si="891"/>
        <v>866.88286819448956</v>
      </c>
      <c r="AA1408" s="31">
        <f t="shared" si="892"/>
        <v>6511.9011485566134</v>
      </c>
      <c r="AB1408" s="31">
        <f t="shared" si="892"/>
        <v>211.07865609258721</v>
      </c>
      <c r="AC1408" s="31">
        <f t="shared" si="892"/>
        <v>363.49757534485724</v>
      </c>
      <c r="AD1408" s="31">
        <f t="shared" si="892"/>
        <v>51.395869837234734</v>
      </c>
      <c r="AE1408" s="31">
        <f t="shared" si="893"/>
        <v>16.542393192600201</v>
      </c>
      <c r="AF1408" s="31">
        <f t="shared" si="894"/>
        <v>8021.2985112183815</v>
      </c>
      <c r="AG1408" s="31">
        <f t="shared" si="895"/>
        <v>0.10807263524504038</v>
      </c>
      <c r="AH1408" s="31">
        <f t="shared" si="896"/>
        <v>0.81182630710591763</v>
      </c>
      <c r="AI1408" s="31">
        <f t="shared" si="896"/>
        <v>2.6314773823387577E-2</v>
      </c>
      <c r="AJ1408" s="31">
        <f t="shared" si="896"/>
        <v>4.5316550036939643E-2</v>
      </c>
      <c r="AK1408" s="31">
        <f t="shared" si="896"/>
        <v>6.4074251525926629E-3</v>
      </c>
      <c r="AL1408" s="31">
        <f t="shared" si="897"/>
        <v>2.0623086361222483E-3</v>
      </c>
      <c r="AM1408" s="31">
        <f t="shared" si="898"/>
        <v>1.0000000000000002</v>
      </c>
      <c r="AN1408" s="31">
        <f>(Z1408*'Propiedades físicas'!$F$4)/1000</f>
        <v>762.31945663287024</v>
      </c>
      <c r="AO1408" s="31">
        <f>(AA1408*'Propiedades físicas'!$F$6)/1000</f>
        <v>208.64131279975388</v>
      </c>
      <c r="AP1408" s="31">
        <f>(AB1408*'Propiedades físicas'!$F$9)/1000</f>
        <v>130.22497687632168</v>
      </c>
      <c r="AQ1408" s="31">
        <f>(AC1408*'Propiedades físicas'!$F$5)/1000</f>
        <v>107.03913101180012</v>
      </c>
      <c r="AR1408" s="31">
        <f>(AD1408*'Propiedades físicas'!$F$8)/1000</f>
        <v>18.220863774696451</v>
      </c>
      <c r="AS1408" s="31">
        <f>(AE1408*'Propiedades físicas'!$F$7)/1000</f>
        <v>1.5233889891065526</v>
      </c>
      <c r="AT1408" s="31">
        <f t="shared" si="899"/>
        <v>1227.9691300845491</v>
      </c>
      <c r="AU1408" s="31">
        <f t="shared" si="900"/>
        <v>0.62079692229753558</v>
      </c>
      <c r="AV1408" s="31">
        <f t="shared" si="903"/>
        <v>0.1699076203856919</v>
      </c>
      <c r="AW1408" s="31">
        <f t="shared" si="903"/>
        <v>0.10604906400811177</v>
      </c>
      <c r="AX1408" s="31">
        <f t="shared" si="903"/>
        <v>8.7167607384747672E-2</v>
      </c>
      <c r="AY1408" s="31">
        <f t="shared" si="903"/>
        <v>1.4838209958455466E-2</v>
      </c>
      <c r="AZ1408" s="31">
        <f t="shared" si="904"/>
        <v>1.2405759654574241E-3</v>
      </c>
      <c r="BA1408" s="31">
        <f t="shared" si="901"/>
        <v>0.99999999999999989</v>
      </c>
      <c r="BB1408" s="34">
        <f>AU1408*'Propiedades físicas'!$C$4+'Diseño reactor'!AV1408*'Propiedades físicas'!$C$5+'Diseño reactor'!AW1408*'Propiedades físicas'!$C$8+'Diseño reactor'!AX1408*'Propiedades físicas'!$C$9+'Diseño reactor'!AY1408*'Propiedades físicas'!$C$7+'Diseño reactor'!AZ1408*'Propiedades físicas'!$C$6</f>
        <v>875.623076233799</v>
      </c>
      <c r="BC1408" s="45">
        <f>AU1408*'Propiedades físicas'!$L$4+'Diseño reactor'!AV1408*'Propiedades físicas'!$L$5+'Diseño reactor'!AW1408*'Propiedades físicas'!$L$8+AX1408*'Propiedades físicas'!$L$9+'Diseño reactor'!AY1408*'Propiedades físicas'!$L$7+'Diseño reactor'!AZ1408*'Propiedades físicas'!$L$6</f>
        <v>2.0687000776690323</v>
      </c>
      <c r="BD1408" s="29">
        <f t="shared" si="880"/>
        <v>2.195776507994434</v>
      </c>
      <c r="BE1408" s="58">
        <f t="shared" si="881"/>
        <v>42.053710837456336</v>
      </c>
      <c r="BF1408" s="30">
        <f>AU1408*'Propiedades físicas'!$I$4+'Diseño reactor'!AV1408*'Propiedades físicas'!$I$5+'Diseño reactor'!AW1408*'Propiedades físicas'!$I$8+'Diseño reactor'!AX1408*'Propiedades físicas'!$I$9+'Diseño reactor'!AY1408*'Propiedades físicas'!$I$7+'Diseño reactor'!AZ1408*'Propiedades físicas'!$I$6</f>
        <v>1.986149170711643E-2</v>
      </c>
      <c r="BG1408" s="24">
        <f>AU1408*'Propiedades físicas'!$O$4+'Diseño reactor'!AV1408*'Propiedades físicas'!$O$5+'Diseño reactor'!AW1408*'Propiedades físicas'!$O$8+'Diseño reactor'!AX1408*'Propiedades físicas'!$O$9+'Diseño reactor'!AY1408*'Propiedades físicas'!$O$7+'Diseño reactor'!AZ1408*'Propiedades físicas'!$O$6</f>
        <v>0.15213065101474005</v>
      </c>
      <c r="BH1408" s="54">
        <f t="shared" si="882"/>
        <v>41392.297681047647</v>
      </c>
      <c r="BI1408" s="34">
        <f t="shared" si="902"/>
        <v>270.08015257328788</v>
      </c>
      <c r="BJ1408" s="27">
        <f t="shared" si="883"/>
        <v>4795.5188532248812</v>
      </c>
      <c r="BK1408" s="34">
        <f t="shared" si="884"/>
        <v>561.1887731496621</v>
      </c>
      <c r="BL1408" s="27">
        <f t="shared" si="885"/>
        <v>105.41242286556734</v>
      </c>
      <c r="BM1408" s="34">
        <f t="shared" si="886"/>
        <v>1.1054421768707483</v>
      </c>
      <c r="BN1408" s="45">
        <f t="shared" si="887"/>
        <v>1443.352618192117</v>
      </c>
      <c r="BO1408" s="45">
        <f t="shared" si="888"/>
        <v>99.695201823607292</v>
      </c>
      <c r="BP1408" s="66">
        <f t="shared" si="889"/>
        <v>6.6895621161332501</v>
      </c>
    </row>
    <row r="1409" spans="8:68">
      <c r="H1409" s="68">
        <v>1404</v>
      </c>
      <c r="I1409" s="31">
        <f>('Propiedades físicas'!$C$10*'Diseño reactor'!H1409)/1000</f>
        <v>1228.8443753661486</v>
      </c>
      <c r="J1409" s="31">
        <f t="shared" si="867"/>
        <v>0.37108034926239497</v>
      </c>
      <c r="K1409" s="31">
        <f>(I1409*1000)/'Propiedades físicas'!$F$10</f>
        <v>8027.0157589099126</v>
      </c>
      <c r="L1409" s="31">
        <f t="shared" si="868"/>
        <v>1146.7165369871302</v>
      </c>
      <c r="M1409" s="31">
        <f t="shared" si="869"/>
        <v>6880.2992219227817</v>
      </c>
      <c r="N1409" s="31">
        <f t="shared" si="870"/>
        <v>0.81674967021875367</v>
      </c>
      <c r="O1409" s="32">
        <f t="shared" si="871"/>
        <v>4.9004980213125222</v>
      </c>
      <c r="P1409" s="33">
        <f t="shared" si="872"/>
        <v>0.61798519971157151</v>
      </c>
      <c r="Q1409" s="31">
        <f t="shared" si="873"/>
        <v>4.6415904864877655</v>
      </c>
      <c r="R1409" s="31">
        <f t="shared" si="874"/>
        <v>0.15039308307164262</v>
      </c>
      <c r="S1409" s="31">
        <f t="shared" si="875"/>
        <v>0.25890753482475537</v>
      </c>
      <c r="T1409" s="31">
        <f t="shared" si="876"/>
        <v>3.6599710553505797E-2</v>
      </c>
      <c r="U1409" s="31">
        <f t="shared" si="877"/>
        <v>1.1771676882033729E-2</v>
      </c>
      <c r="V1409" s="47">
        <f t="shared" si="890"/>
        <v>6.119853434036922E-4</v>
      </c>
      <c r="W1409" s="31">
        <f t="shared" si="878"/>
        <v>0.2433603315125259</v>
      </c>
      <c r="X1409" s="34">
        <f>(S1409*H1409*'Propiedades físicas'!$F$5*60*24*365)/(1000000)</f>
        <v>56261.098860623628</v>
      </c>
      <c r="Y1409" s="34">
        <f>(U1409*H1409*'Propiedades físicas'!$F$7*60*24*365)/(1000000)</f>
        <v>799.96920686656051</v>
      </c>
      <c r="Z1409" s="31">
        <f t="shared" si="891"/>
        <v>867.65122039504638</v>
      </c>
      <c r="AA1409" s="31">
        <f t="shared" si="892"/>
        <v>6516.7930430288225</v>
      </c>
      <c r="AB1409" s="31">
        <f t="shared" si="892"/>
        <v>211.15188863258624</v>
      </c>
      <c r="AC1409" s="31">
        <f t="shared" si="892"/>
        <v>363.50617889395653</v>
      </c>
      <c r="AD1409" s="31">
        <f t="shared" si="892"/>
        <v>51.385993617122139</v>
      </c>
      <c r="AE1409" s="31">
        <f t="shared" si="893"/>
        <v>16.527434342375354</v>
      </c>
      <c r="AF1409" s="31">
        <f t="shared" si="894"/>
        <v>8027.015758909909</v>
      </c>
      <c r="AG1409" s="31">
        <f t="shared" si="895"/>
        <v>0.10809138121249631</v>
      </c>
      <c r="AH1409" s="31">
        <f t="shared" si="896"/>
        <v>0.81185751202683831</v>
      </c>
      <c r="AI1409" s="31">
        <f t="shared" si="896"/>
        <v>2.6305154365519928E-2</v>
      </c>
      <c r="AJ1409" s="31">
        <f t="shared" si="896"/>
        <v>4.5285345116018769E-2</v>
      </c>
      <c r="AK1409" s="31">
        <f t="shared" si="896"/>
        <v>6.4016310868810974E-3</v>
      </c>
      <c r="AL1409" s="31">
        <f t="shared" si="897"/>
        <v>2.0589761922455508E-3</v>
      </c>
      <c r="AM1409" s="31">
        <f t="shared" si="898"/>
        <v>1</v>
      </c>
      <c r="AN1409" s="31">
        <f>(Z1409*'Propiedades físicas'!$F$4)/1000</f>
        <v>762.99513019099584</v>
      </c>
      <c r="AO1409" s="31">
        <f>(AA1409*'Propiedades físicas'!$F$6)/1000</f>
        <v>208.79804909864347</v>
      </c>
      <c r="AP1409" s="31">
        <f>(AB1409*'Propiedades físicas'!$F$9)/1000</f>
        <v>130.27015769187406</v>
      </c>
      <c r="AQ1409" s="31">
        <f>(AC1409*'Propiedades físicas'!$F$5)/1000</f>
        <v>107.0416644989034</v>
      </c>
      <c r="AR1409" s="31">
        <f>(AD1409*'Propiedades físicas'!$F$8)/1000</f>
        <v>18.217362457142134</v>
      </c>
      <c r="AS1409" s="31">
        <f>(AE1409*'Propiedades físicas'!$F$7)/1000</f>
        <v>1.5220114285893465</v>
      </c>
      <c r="AT1409" s="31">
        <f t="shared" si="899"/>
        <v>1228.8443753661484</v>
      </c>
      <c r="AU1409" s="31">
        <f t="shared" si="900"/>
        <v>0.62090460394030988</v>
      </c>
      <c r="AV1409" s="31">
        <f t="shared" si="903"/>
        <v>0.16991415128252485</v>
      </c>
      <c r="AW1409" s="31">
        <f t="shared" si="903"/>
        <v>0.10601029740080681</v>
      </c>
      <c r="AX1409" s="31">
        <f t="shared" si="903"/>
        <v>8.7107583876932418E-2</v>
      </c>
      <c r="AY1409" s="31">
        <f t="shared" si="903"/>
        <v>1.482479215621918E-2</v>
      </c>
      <c r="AZ1409" s="31">
        <f t="shared" si="904"/>
        <v>1.2385713432067796E-3</v>
      </c>
      <c r="BA1409" s="31">
        <f t="shared" si="901"/>
        <v>1</v>
      </c>
      <c r="BB1409" s="34">
        <f>AU1409*'Propiedades físicas'!$C$4+'Diseño reactor'!AV1409*'Propiedades físicas'!$C$5+'Diseño reactor'!AW1409*'Propiedades físicas'!$C$8+'Diseño reactor'!AX1409*'Propiedades físicas'!$C$9+'Diseño reactor'!AY1409*'Propiedades físicas'!$C$7+'Diseño reactor'!AZ1409*'Propiedades físicas'!$C$6</f>
        <v>875.6224645225617</v>
      </c>
      <c r="BC1409" s="45">
        <f>AU1409*'Propiedades físicas'!$L$4+'Diseño reactor'!AV1409*'Propiedades físicas'!$L$5+'Diseño reactor'!AW1409*'Propiedades físicas'!$L$8+AX1409*'Propiedades físicas'!$L$9+'Diseño reactor'!AY1409*'Propiedades físicas'!$L$7+'Diseño reactor'!AZ1409*'Propiedades físicas'!$L$6</f>
        <v>2.0687796335564652</v>
      </c>
      <c r="BD1409" s="29">
        <f t="shared" si="880"/>
        <v>2.1945103053741959</v>
      </c>
      <c r="BE1409" s="58">
        <f t="shared" si="881"/>
        <v>42.052326076884825</v>
      </c>
      <c r="BF1409" s="30">
        <f>AU1409*'Propiedades físicas'!$I$4+'Diseño reactor'!AV1409*'Propiedades físicas'!$I$5+'Diseño reactor'!AW1409*'Propiedades físicas'!$I$8+'Diseño reactor'!AX1409*'Propiedades físicas'!$I$9+'Diseño reactor'!AY1409*'Propiedades físicas'!$I$7+'Diseño reactor'!AZ1409*'Propiedades físicas'!$I$6</f>
        <v>1.9861773042433868E-2</v>
      </c>
      <c r="BG1409" s="24">
        <f>AU1409*'Propiedades físicas'!$O$4+'Diseño reactor'!AV1409*'Propiedades físicas'!$O$5+'Diseño reactor'!AW1409*'Propiedades físicas'!$O$8+'Diseño reactor'!AX1409*'Propiedades físicas'!$O$9+'Diseño reactor'!AY1409*'Propiedades físicas'!$O$7+'Diseño reactor'!AZ1409*'Propiedades físicas'!$O$6</f>
        <v>0.15213433150603206</v>
      </c>
      <c r="BH1409" s="54">
        <f t="shared" si="882"/>
        <v>41391.682456814371</v>
      </c>
      <c r="BI1409" s="34">
        <f t="shared" si="902"/>
        <v>270.08783060172601</v>
      </c>
      <c r="BJ1409" s="27">
        <f t="shared" si="883"/>
        <v>4795.5167776768358</v>
      </c>
      <c r="BK1409" s="34">
        <f t="shared" si="884"/>
        <v>561.20210707525109</v>
      </c>
      <c r="BL1409" s="27">
        <f t="shared" si="885"/>
        <v>105.41289331753509</v>
      </c>
      <c r="BM1409" s="34">
        <f t="shared" si="886"/>
        <v>1.1054421768707483</v>
      </c>
      <c r="BN1409" s="45">
        <f t="shared" si="887"/>
        <v>1444.5226869824701</v>
      </c>
      <c r="BO1409" s="45">
        <f t="shared" si="888"/>
        <v>99.711329640159079</v>
      </c>
      <c r="BP1409" s="66">
        <f t="shared" si="889"/>
        <v>6.6895574427978506</v>
      </c>
    </row>
    <row r="1410" spans="8:68">
      <c r="H1410" s="68">
        <v>1405</v>
      </c>
      <c r="I1410" s="31">
        <f>('Propiedades físicas'!$C$10*'Diseño reactor'!H1410)/1000</f>
        <v>1229.7196206477486</v>
      </c>
      <c r="J1410" s="31">
        <f t="shared" si="867"/>
        <v>0.37081623513480605</v>
      </c>
      <c r="K1410" s="31">
        <f>(I1410*1000)/'Propiedades físicas'!$F$10</f>
        <v>8032.7330066014447</v>
      </c>
      <c r="L1410" s="31">
        <f t="shared" si="868"/>
        <v>1147.5332866573492</v>
      </c>
      <c r="M1410" s="31">
        <f t="shared" si="869"/>
        <v>6885.1997199440948</v>
      </c>
      <c r="N1410" s="31">
        <f t="shared" si="870"/>
        <v>0.81674967021875389</v>
      </c>
      <c r="O1410" s="32">
        <f t="shared" si="871"/>
        <v>4.9004980213125231</v>
      </c>
      <c r="P1410" s="33">
        <f t="shared" si="872"/>
        <v>0.61809225959570013</v>
      </c>
      <c r="Q1410" s="31">
        <f t="shared" si="873"/>
        <v>4.6417686519768431</v>
      </c>
      <c r="R1410" s="31">
        <f t="shared" si="874"/>
        <v>0.15033811741184674</v>
      </c>
      <c r="S1410" s="31">
        <f t="shared" si="875"/>
        <v>0.25872936933567864</v>
      </c>
      <c r="T1410" s="31">
        <f t="shared" si="876"/>
        <v>3.6566627709788968E-2</v>
      </c>
      <c r="U1410" s="31">
        <f t="shared" si="877"/>
        <v>1.1752665501417993E-2</v>
      </c>
      <c r="V1410" s="47">
        <f t="shared" si="890"/>
        <v>6.1209136387147E-4</v>
      </c>
      <c r="W1410" s="31">
        <f t="shared" si="878"/>
        <v>0.24322925109947863</v>
      </c>
      <c r="X1410" s="34">
        <f>(S1410*H1410*'Propiedades físicas'!$F$5*60*24*365)/(1000000)</f>
        <v>56262.427594046363</v>
      </c>
      <c r="Y1410" s="34">
        <f>(U1410*H1410*'Propiedades físicas'!$F$7*60*24*365)/(1000000)</f>
        <v>799.2461067149801</v>
      </c>
      <c r="Z1410" s="31">
        <f t="shared" si="891"/>
        <v>868.41962473195872</v>
      </c>
      <c r="AA1410" s="31">
        <f t="shared" si="892"/>
        <v>6521.6849560274641</v>
      </c>
      <c r="AB1410" s="31">
        <f t="shared" si="892"/>
        <v>211.22505496364468</v>
      </c>
      <c r="AC1410" s="31">
        <f t="shared" si="892"/>
        <v>363.51476391662851</v>
      </c>
      <c r="AD1410" s="31">
        <f t="shared" si="892"/>
        <v>51.376111932253501</v>
      </c>
      <c r="AE1410" s="31">
        <f t="shared" si="893"/>
        <v>16.512495029492278</v>
      </c>
      <c r="AF1410" s="31">
        <f t="shared" si="894"/>
        <v>8032.733006601442</v>
      </c>
      <c r="AG1410" s="31">
        <f t="shared" si="895"/>
        <v>0.10811010698578878</v>
      </c>
      <c r="AH1410" s="31">
        <f t="shared" si="896"/>
        <v>0.8118886748343096</v>
      </c>
      <c r="AI1410" s="31">
        <f t="shared" si="896"/>
        <v>2.6295540358437931E-2</v>
      </c>
      <c r="AJ1410" s="31">
        <f t="shared" si="896"/>
        <v>4.5254182308547497E-2</v>
      </c>
      <c r="AK1410" s="31">
        <f t="shared" si="896"/>
        <v>6.395844588638973E-3</v>
      </c>
      <c r="AL1410" s="31">
        <f t="shared" si="897"/>
        <v>2.0556509242772064E-3</v>
      </c>
      <c r="AM1410" s="31">
        <f t="shared" si="898"/>
        <v>1</v>
      </c>
      <c r="AN1410" s="31">
        <f>(Z1410*'Propiedades físicas'!$F$4)/1000</f>
        <v>763.67084959678982</v>
      </c>
      <c r="AO1410" s="31">
        <f>(AA1410*'Propiedades físicas'!$F$6)/1000</f>
        <v>208.95478599111996</v>
      </c>
      <c r="AP1410" s="31">
        <f>(AB1410*'Propiedades físicas'!$F$9)/1000</f>
        <v>130.31529765982057</v>
      </c>
      <c r="AQ1410" s="31">
        <f>(AC1410*'Propiedades físicas'!$F$5)/1000</f>
        <v>107.0441925305296</v>
      </c>
      <c r="AR1410" s="31">
        <f>(AD1410*'Propiedades físicas'!$F$8)/1000</f>
        <v>18.213859202222505</v>
      </c>
      <c r="AS1410" s="31">
        <f>(AE1410*'Propiedades físicas'!$F$7)/1000</f>
        <v>1.520635667265944</v>
      </c>
      <c r="AT1410" s="31">
        <f t="shared" si="899"/>
        <v>1229.7196206477483</v>
      </c>
      <c r="AU1410" s="31">
        <f t="shared" si="900"/>
        <v>0.62101216958263239</v>
      </c>
      <c r="AV1410" s="31">
        <f t="shared" si="903"/>
        <v>0.16992067336540839</v>
      </c>
      <c r="AW1410" s="31">
        <f t="shared" si="903"/>
        <v>0.10597155276027691</v>
      </c>
      <c r="AX1410" s="31">
        <f t="shared" si="903"/>
        <v>8.7047641375474383E-2</v>
      </c>
      <c r="AY1410" s="31">
        <f t="shared" si="903"/>
        <v>1.4811391878604368E-2</v>
      </c>
      <c r="AZ1410" s="31">
        <f t="shared" si="904"/>
        <v>1.2365710376036428E-3</v>
      </c>
      <c r="BA1410" s="31">
        <f t="shared" si="901"/>
        <v>1</v>
      </c>
      <c r="BB1410" s="34">
        <f>AU1410*'Propiedades físicas'!$C$4+'Diseño reactor'!AV1410*'Propiedades físicas'!$C$5+'Diseño reactor'!AW1410*'Propiedades físicas'!$C$8+'Diseño reactor'!AX1410*'Propiedades físicas'!$C$9+'Diseño reactor'!AY1410*'Propiedades físicas'!$C$7+'Diseño reactor'!AZ1410*'Propiedades físicas'!$C$6</f>
        <v>875.62185404738921</v>
      </c>
      <c r="BC1410" s="45">
        <f>AU1410*'Propiedades físicas'!$L$4+'Diseño reactor'!AV1410*'Propiedades físicas'!$L$5+'Diseño reactor'!AW1410*'Propiedades físicas'!$L$8+AX1410*'Propiedades físicas'!$L$9+'Diseño reactor'!AY1410*'Propiedades físicas'!$L$7+'Diseño reactor'!AZ1410*'Propiedades físicas'!$L$6</f>
        <v>2.068859099641247</v>
      </c>
      <c r="BD1410" s="29">
        <f t="shared" si="880"/>
        <v>2.1932455652526346</v>
      </c>
      <c r="BE1410" s="58">
        <f t="shared" si="881"/>
        <v>42.050942954889337</v>
      </c>
      <c r="BF1410" s="30">
        <f>AU1410*'Propiedades físicas'!$I$4+'Diseño reactor'!AV1410*'Propiedades físicas'!$I$5+'Diseño reactor'!AW1410*'Propiedades físicas'!$I$8+'Diseño reactor'!AX1410*'Propiedades físicas'!$I$9+'Diseño reactor'!AY1410*'Propiedades físicas'!$I$7+'Diseño reactor'!AZ1410*'Propiedades físicas'!$I$6</f>
        <v>1.9862053804649702E-2</v>
      </c>
      <c r="BG1410" s="24">
        <f>AU1410*'Propiedades físicas'!$O$4+'Diseño reactor'!AV1410*'Propiedades físicas'!$O$5+'Diseño reactor'!AW1410*'Propiedades físicas'!$O$8+'Diseño reactor'!AX1410*'Propiedades físicas'!$O$9+'Diseño reactor'!AY1410*'Propiedades físicas'!$O$7+'Diseño reactor'!AZ1410*'Propiedades físicas'!$O$6</f>
        <v>0.15213800819553219</v>
      </c>
      <c r="BH1410" s="54">
        <f t="shared" si="882"/>
        <v>41391.068502740942</v>
      </c>
      <c r="BI1410" s="34">
        <f t="shared" si="902"/>
        <v>270.09549578499298</v>
      </c>
      <c r="BJ1410" s="27">
        <f t="shared" si="883"/>
        <v>4795.5147222160913</v>
      </c>
      <c r="BK1410" s="34">
        <f t="shared" si="884"/>
        <v>561.21542931562067</v>
      </c>
      <c r="BL1410" s="27">
        <f t="shared" si="885"/>
        <v>105.4133633390889</v>
      </c>
      <c r="BM1410" s="34">
        <f t="shared" si="886"/>
        <v>1.1054421768707483</v>
      </c>
      <c r="BN1410" s="45">
        <f t="shared" si="887"/>
        <v>1445.6928134632028</v>
      </c>
      <c r="BO1410" s="45">
        <f t="shared" si="888"/>
        <v>99.727440087369146</v>
      </c>
      <c r="BP1410" s="66">
        <f t="shared" si="889"/>
        <v>6.6895527789057061</v>
      </c>
    </row>
    <row r="1411" spans="8:68">
      <c r="H1411" s="68">
        <v>1406</v>
      </c>
      <c r="I1411" s="31">
        <f>('Propiedades físicas'!$C$10*'Diseño reactor'!H1411)/1000</f>
        <v>1230.5948659293481</v>
      </c>
      <c r="J1411" s="31">
        <f t="shared" si="867"/>
        <v>0.37055249670298906</v>
      </c>
      <c r="K1411" s="31">
        <f>(I1411*1000)/'Propiedades físicas'!$F$10</f>
        <v>8038.4502542929749</v>
      </c>
      <c r="L1411" s="31">
        <f t="shared" si="868"/>
        <v>1148.3500363275678</v>
      </c>
      <c r="M1411" s="31">
        <f t="shared" si="869"/>
        <v>6890.100217965407</v>
      </c>
      <c r="N1411" s="31">
        <f t="shared" si="870"/>
        <v>0.81674967021875378</v>
      </c>
      <c r="O1411" s="32">
        <f t="shared" si="871"/>
        <v>4.9004980213125231</v>
      </c>
      <c r="P1411" s="33">
        <f t="shared" si="872"/>
        <v>0.61819920421125529</v>
      </c>
      <c r="Q1411" s="31">
        <f t="shared" si="873"/>
        <v>4.6419465771711916</v>
      </c>
      <c r="R1411" s="31">
        <f t="shared" si="874"/>
        <v>0.15028318291054155</v>
      </c>
      <c r="S1411" s="31">
        <f t="shared" si="875"/>
        <v>0.25855144414133235</v>
      </c>
      <c r="T1411" s="31">
        <f t="shared" si="876"/>
        <v>3.6533588060080016E-2</v>
      </c>
      <c r="U1411" s="31">
        <f t="shared" si="877"/>
        <v>1.1733695036876921E-2</v>
      </c>
      <c r="V1411" s="47">
        <f t="shared" si="890"/>
        <v>6.1219727018978687E-4</v>
      </c>
      <c r="W1411" s="31">
        <f t="shared" si="878"/>
        <v>0.24309831181727906</v>
      </c>
      <c r="X1411" s="34">
        <f>(S1411*H1411*'Propiedades físicas'!$F$5*60*24*365)/(1000000)</f>
        <v>56263.753467784292</v>
      </c>
      <c r="Y1411" s="34">
        <f>(U1411*H1411*'Propiedades físicas'!$F$7*60*24*365)/(1000000)</f>
        <v>798.52395066584484</v>
      </c>
      <c r="Z1411" s="31">
        <f t="shared" si="891"/>
        <v>869.18808112102499</v>
      </c>
      <c r="AA1411" s="31">
        <f t="shared" si="892"/>
        <v>6526.5768875026952</v>
      </c>
      <c r="AB1411" s="31">
        <f t="shared" si="892"/>
        <v>211.29815517222141</v>
      </c>
      <c r="AC1411" s="31">
        <f t="shared" si="892"/>
        <v>363.52333046271326</v>
      </c>
      <c r="AD1411" s="31">
        <f t="shared" si="892"/>
        <v>51.366224812472502</v>
      </c>
      <c r="AE1411" s="31">
        <f t="shared" si="893"/>
        <v>16.497575221848951</v>
      </c>
      <c r="AF1411" s="31">
        <f t="shared" si="894"/>
        <v>8038.4502542929768</v>
      </c>
      <c r="AG1411" s="31">
        <f t="shared" si="895"/>
        <v>0.10812881259753153</v>
      </c>
      <c r="AH1411" s="31">
        <f t="shared" si="896"/>
        <v>0.81191979561198901</v>
      </c>
      <c r="AI1411" s="31">
        <f t="shared" si="896"/>
        <v>2.6285931801266857E-2</v>
      </c>
      <c r="AJ1411" s="31">
        <f t="shared" si="896"/>
        <v>4.5223061530868053E-2</v>
      </c>
      <c r="AK1411" s="31">
        <f t="shared" si="896"/>
        <v>6.3900656454321031E-3</v>
      </c>
      <c r="AL1411" s="31">
        <f t="shared" si="897"/>
        <v>2.0523328129123317E-3</v>
      </c>
      <c r="AM1411" s="31">
        <f t="shared" si="898"/>
        <v>0.99999999999999978</v>
      </c>
      <c r="AN1411" s="31">
        <f>(Z1411*'Propiedades físicas'!$F$4)/1000</f>
        <v>764.34661477620693</v>
      </c>
      <c r="AO1411" s="31">
        <f>(AA1411*'Propiedades físicas'!$F$6)/1000</f>
        <v>209.11152347558635</v>
      </c>
      <c r="AP1411" s="31">
        <f>(AB1411*'Propiedades físicas'!$F$9)/1000</f>
        <v>130.36039683350199</v>
      </c>
      <c r="AQ1411" s="31">
        <f>(AC1411*'Propiedades físicas'!$F$5)/1000</f>
        <v>107.04671512135518</v>
      </c>
      <c r="AR1411" s="31">
        <f>(AD1411*'Propiedades físicas'!$F$8)/1000</f>
        <v>18.210354020517745</v>
      </c>
      <c r="AS1411" s="31">
        <f>(AE1411*'Propiedades físicas'!$F$7)/1000</f>
        <v>1.5192617021800701</v>
      </c>
      <c r="AT1411" s="31">
        <f t="shared" si="899"/>
        <v>1230.5948659293483</v>
      </c>
      <c r="AU1411" s="31">
        <f t="shared" si="900"/>
        <v>0.62111961941184479</v>
      </c>
      <c r="AV1411" s="31">
        <f t="shared" si="903"/>
        <v>0.16992718665185136</v>
      </c>
      <c r="AW1411" s="31">
        <f t="shared" si="903"/>
        <v>0.10593283008299689</v>
      </c>
      <c r="AX1411" s="31">
        <f t="shared" si="903"/>
        <v>8.6987779719455621E-2</v>
      </c>
      <c r="AY1411" s="31">
        <f t="shared" si="903"/>
        <v>1.4798009096816148E-2</v>
      </c>
      <c r="AZ1411" s="31">
        <f t="shared" si="904"/>
        <v>1.2345750370352144E-3</v>
      </c>
      <c r="BA1411" s="31">
        <f t="shared" si="901"/>
        <v>1</v>
      </c>
      <c r="BB1411" s="34">
        <f>AU1411*'Propiedades físicas'!$C$4+'Diseño reactor'!AV1411*'Propiedades físicas'!$C$5+'Diseño reactor'!AW1411*'Propiedades físicas'!$C$8+'Diseño reactor'!AX1411*'Propiedades físicas'!$C$9+'Diseño reactor'!AY1411*'Propiedades físicas'!$C$7+'Diseño reactor'!AZ1411*'Propiedades físicas'!$C$6</f>
        <v>875.62124480513137</v>
      </c>
      <c r="BC1411" s="45">
        <f>AU1411*'Propiedades físicas'!$L$4+'Diseño reactor'!AV1411*'Propiedades físicas'!$L$5+'Diseño reactor'!AW1411*'Propiedades físicas'!$L$8+AX1411*'Propiedades físicas'!$L$9+'Diseño reactor'!AY1411*'Propiedades físicas'!$L$7+'Diseño reactor'!AZ1411*'Propiedades físicas'!$L$6</f>
        <v>2.0689384760735132</v>
      </c>
      <c r="BD1411" s="29">
        <f t="shared" si="880"/>
        <v>2.1919822850945025</v>
      </c>
      <c r="BE1411" s="58">
        <f t="shared" si="881"/>
        <v>42.049561468545861</v>
      </c>
      <c r="BF1411" s="30">
        <f>AU1411*'Propiedades físicas'!$I$4+'Diseño reactor'!AV1411*'Propiedades físicas'!$I$5+'Diseño reactor'!AW1411*'Propiedades físicas'!$I$8+'Diseño reactor'!AX1411*'Propiedades físicas'!$I$9+'Diseño reactor'!AY1411*'Propiedades físicas'!$I$7+'Diseño reactor'!AZ1411*'Propiedades físicas'!$I$6</f>
        <v>1.9862333995191911E-2</v>
      </c>
      <c r="BG1411" s="24">
        <f>AU1411*'Propiedades físicas'!$O$4+'Diseño reactor'!AV1411*'Propiedades físicas'!$O$5+'Diseño reactor'!AW1411*'Propiedades físicas'!$O$8+'Diseño reactor'!AX1411*'Propiedades físicas'!$O$9+'Diseño reactor'!AY1411*'Propiedades físicas'!$O$7+'Diseño reactor'!AZ1411*'Propiedades físicas'!$O$6</f>
        <v>0.15214168108886308</v>
      </c>
      <c r="BH1411" s="54">
        <f t="shared" si="882"/>
        <v>41390.45581559572</v>
      </c>
      <c r="BI1411" s="34">
        <f t="shared" si="902"/>
        <v>270.10314815223637</v>
      </c>
      <c r="BJ1411" s="27">
        <f t="shared" si="883"/>
        <v>4795.5126867763947</v>
      </c>
      <c r="BK1411" s="34">
        <f t="shared" si="884"/>
        <v>561.22873988394701</v>
      </c>
      <c r="BL1411" s="27">
        <f t="shared" si="885"/>
        <v>105.4138329307424</v>
      </c>
      <c r="BM1411" s="34">
        <f t="shared" si="886"/>
        <v>1.1054421768707483</v>
      </c>
      <c r="BN1411" s="45">
        <f t="shared" si="887"/>
        <v>1446.8629975375945</v>
      </c>
      <c r="BO1411" s="45">
        <f t="shared" si="888"/>
        <v>99.743533193280356</v>
      </c>
      <c r="BP1411" s="66">
        <f t="shared" si="889"/>
        <v>6.6895481244327506</v>
      </c>
    </row>
    <row r="1412" spans="8:68">
      <c r="H1412" s="68">
        <v>1407</v>
      </c>
      <c r="I1412" s="31">
        <f>('Propiedades físicas'!$C$10*'Diseño reactor'!H1412)/1000</f>
        <v>1231.4701112109481</v>
      </c>
      <c r="J1412" s="31">
        <f t="shared" si="867"/>
        <v>0.37028913316588669</v>
      </c>
      <c r="K1412" s="31">
        <f>(I1412*1000)/'Propiedades físicas'!$F$10</f>
        <v>8044.167501984507</v>
      </c>
      <c r="L1412" s="31">
        <f t="shared" si="868"/>
        <v>1149.1667859977867</v>
      </c>
      <c r="M1412" s="31">
        <f t="shared" si="869"/>
        <v>6895.00071598672</v>
      </c>
      <c r="N1412" s="31">
        <f t="shared" si="870"/>
        <v>0.81674967021875389</v>
      </c>
      <c r="O1412" s="32">
        <f t="shared" si="871"/>
        <v>4.9004980213125231</v>
      </c>
      <c r="P1412" s="33">
        <f t="shared" si="872"/>
        <v>0.61830603374429716</v>
      </c>
      <c r="Q1412" s="31">
        <f t="shared" si="873"/>
        <v>4.6421242625478527</v>
      </c>
      <c r="R1412" s="31">
        <f t="shared" si="874"/>
        <v>0.1502282795626394</v>
      </c>
      <c r="S1412" s="31">
        <f t="shared" si="875"/>
        <v>0.25837375876467006</v>
      </c>
      <c r="T1412" s="31">
        <f t="shared" si="876"/>
        <v>3.6500591533421535E-2</v>
      </c>
      <c r="U1412" s="31">
        <f t="shared" si="877"/>
        <v>1.1714765378395834E-2</v>
      </c>
      <c r="V1412" s="47">
        <f t="shared" si="890"/>
        <v>6.1230306254289623E-4</v>
      </c>
      <c r="W1412" s="31">
        <f t="shared" si="878"/>
        <v>0.24296751343812198</v>
      </c>
      <c r="X1412" s="34">
        <f>(S1412*H1412*'Propiedades físicas'!$F$5*60*24*365)/(1000000)</f>
        <v>56265.076489526546</v>
      </c>
      <c r="Y1412" s="34">
        <f>(U1412*H1412*'Propiedades físicas'!$F$7*60*24*365)/(1000000)</f>
        <v>797.80273716822035</v>
      </c>
      <c r="Z1412" s="31">
        <f t="shared" si="891"/>
        <v>869.95658947822608</v>
      </c>
      <c r="AA1412" s="31">
        <f t="shared" si="892"/>
        <v>6531.4688374048292</v>
      </c>
      <c r="AB1412" s="31">
        <f t="shared" si="892"/>
        <v>211.37118934463365</v>
      </c>
      <c r="AC1412" s="31">
        <f t="shared" si="892"/>
        <v>363.53187858189079</v>
      </c>
      <c r="AD1412" s="31">
        <f t="shared" si="892"/>
        <v>51.356332287524097</v>
      </c>
      <c r="AE1412" s="31">
        <f t="shared" si="893"/>
        <v>16.48267488740294</v>
      </c>
      <c r="AF1412" s="31">
        <f t="shared" si="894"/>
        <v>8044.167501984507</v>
      </c>
      <c r="AG1412" s="31">
        <f t="shared" si="895"/>
        <v>0.1081474980802683</v>
      </c>
      <c r="AH1412" s="31">
        <f t="shared" si="896"/>
        <v>0.81195087444331648</v>
      </c>
      <c r="AI1412" s="31">
        <f t="shared" si="896"/>
        <v>2.6276328693116857E-2</v>
      </c>
      <c r="AJ1412" s="31">
        <f t="shared" si="896"/>
        <v>4.5191982699540625E-2</v>
      </c>
      <c r="AK1412" s="31">
        <f t="shared" si="896"/>
        <v>6.384294244849379E-3</v>
      </c>
      <c r="AL1412" s="31">
        <f t="shared" si="897"/>
        <v>2.0490218389083324E-3</v>
      </c>
      <c r="AM1412" s="31">
        <f t="shared" si="898"/>
        <v>1</v>
      </c>
      <c r="AN1412" s="31">
        <f>(Z1412*'Propiedades físicas'!$F$4)/1000</f>
        <v>765.02242565536244</v>
      </c>
      <c r="AO1412" s="31">
        <f>(AA1412*'Propiedades físicas'!$F$6)/1000</f>
        <v>209.26826155045072</v>
      </c>
      <c r="AP1412" s="31">
        <f>(AB1412*'Propiedades físicas'!$F$9)/1000</f>
        <v>130.40545526617171</v>
      </c>
      <c r="AQ1412" s="31">
        <f>(AC1412*'Propiedades físicas'!$F$5)/1000</f>
        <v>107.0492322860094</v>
      </c>
      <c r="AR1412" s="31">
        <f>(AD1412*'Propiedades físicas'!$F$8)/1000</f>
        <v>18.206846922573035</v>
      </c>
      <c r="AS1412" s="31">
        <f>(AE1412*'Propiedades físicas'!$F$7)/1000</f>
        <v>1.5178895303809368</v>
      </c>
      <c r="AT1412" s="31">
        <f t="shared" si="899"/>
        <v>1231.4701112109481</v>
      </c>
      <c r="AU1412" s="31">
        <f t="shared" si="900"/>
        <v>0.62122695361488622</v>
      </c>
      <c r="AV1412" s="31">
        <f t="shared" si="903"/>
        <v>0.16993369115931675</v>
      </c>
      <c r="AW1412" s="31">
        <f t="shared" si="903"/>
        <v>0.10589412936538056</v>
      </c>
      <c r="AX1412" s="31">
        <f t="shared" si="903"/>
        <v>8.6927998748377339E-2</v>
      </c>
      <c r="AY1412" s="31">
        <f t="shared" si="903"/>
        <v>1.4784643782113071E-2</v>
      </c>
      <c r="AZ1412" s="31">
        <f t="shared" si="904"/>
        <v>1.2325833299261665E-3</v>
      </c>
      <c r="BA1412" s="31">
        <f t="shared" si="901"/>
        <v>1.0000000000000002</v>
      </c>
      <c r="BB1412" s="34">
        <f>AU1412*'Propiedades físicas'!$C$4+'Diseño reactor'!AV1412*'Propiedades físicas'!$C$5+'Diseño reactor'!AW1412*'Propiedades físicas'!$C$8+'Diseño reactor'!AX1412*'Propiedades físicas'!$C$9+'Diseño reactor'!AY1412*'Propiedades físicas'!$C$7+'Diseño reactor'!AZ1412*'Propiedades físicas'!$C$6</f>
        <v>875.62063679264872</v>
      </c>
      <c r="BC1412" s="45">
        <f>AU1412*'Propiedades físicas'!$L$4+'Diseño reactor'!AV1412*'Propiedades físicas'!$L$5+'Diseño reactor'!AW1412*'Propiedades físicas'!$L$8+AX1412*'Propiedades físicas'!$L$9+'Diseño reactor'!AY1412*'Propiedades físicas'!$L$7+'Diseño reactor'!AZ1412*'Propiedades físicas'!$L$6</f>
        <v>2.0690177630030702</v>
      </c>
      <c r="BD1412" s="29">
        <f t="shared" si="880"/>
        <v>2.1907204623704035</v>
      </c>
      <c r="BE1412" s="58">
        <f t="shared" si="881"/>
        <v>42.04818161493737</v>
      </c>
      <c r="BF1412" s="30">
        <f>AU1412*'Propiedades físicas'!$I$4+'Diseño reactor'!AV1412*'Propiedades físicas'!$I$5+'Diseño reactor'!AW1412*'Propiedades físicas'!$I$8+'Diseño reactor'!AX1412*'Propiedades físicas'!$I$9+'Diseño reactor'!AY1412*'Propiedades físicas'!$I$7+'Diseño reactor'!AZ1412*'Propiedades físicas'!$I$6</f>
        <v>1.9862613615484186E-2</v>
      </c>
      <c r="BG1412" s="24">
        <f>AU1412*'Propiedades físicas'!$O$4+'Diseño reactor'!AV1412*'Propiedades físicas'!$O$5+'Diseño reactor'!AW1412*'Propiedades físicas'!$O$8+'Diseño reactor'!AX1412*'Propiedades físicas'!$O$9+'Diseño reactor'!AY1412*'Propiedades físicas'!$O$7+'Diseño reactor'!AZ1412*'Propiedades físicas'!$O$6</f>
        <v>0.15214535019163714</v>
      </c>
      <c r="BH1412" s="54">
        <f t="shared" si="882"/>
        <v>41389.844392157094</v>
      </c>
      <c r="BI1412" s="34">
        <f t="shared" si="902"/>
        <v>270.11078773252126</v>
      </c>
      <c r="BJ1412" s="27">
        <f t="shared" si="883"/>
        <v>4795.5106712917341</v>
      </c>
      <c r="BK1412" s="34">
        <f t="shared" si="884"/>
        <v>561.24203879339518</v>
      </c>
      <c r="BL1412" s="27">
        <f t="shared" si="885"/>
        <v>105.41430209300862</v>
      </c>
      <c r="BM1412" s="34">
        <f t="shared" si="886"/>
        <v>1.1054421768707483</v>
      </c>
      <c r="BN1412" s="45">
        <f t="shared" si="887"/>
        <v>1448.0332391091456</v>
      </c>
      <c r="BO1412" s="45">
        <f t="shared" si="888"/>
        <v>99.759608985875218</v>
      </c>
      <c r="BP1412" s="66">
        <f t="shared" si="889"/>
        <v>6.6895434793549997</v>
      </c>
    </row>
    <row r="1413" spans="8:68">
      <c r="H1413" s="68">
        <v>1408</v>
      </c>
      <c r="I1413" s="31">
        <f>('Propiedades físicas'!$C$10*'Diseño reactor'!H1413)/1000</f>
        <v>1232.3453564925478</v>
      </c>
      <c r="J1413" s="31">
        <f t="shared" si="867"/>
        <v>0.3700261437247177</v>
      </c>
      <c r="K1413" s="31">
        <f>(I1413*1000)/'Propiedades físicas'!$F$10</f>
        <v>8049.8847496760372</v>
      </c>
      <c r="L1413" s="31">
        <f t="shared" si="868"/>
        <v>1149.9835356680053</v>
      </c>
      <c r="M1413" s="31">
        <f t="shared" si="869"/>
        <v>6899.9012140080313</v>
      </c>
      <c r="N1413" s="31">
        <f t="shared" si="870"/>
        <v>0.81674967021875378</v>
      </c>
      <c r="O1413" s="32">
        <f t="shared" si="871"/>
        <v>4.9004980213125222</v>
      </c>
      <c r="P1413" s="33">
        <f t="shared" si="872"/>
        <v>0.61841274838048488</v>
      </c>
      <c r="Q1413" s="31">
        <f t="shared" si="873"/>
        <v>4.642301708582635</v>
      </c>
      <c r="R1413" s="31">
        <f t="shared" si="874"/>
        <v>0.1501734073629663</v>
      </c>
      <c r="S1413" s="31">
        <f t="shared" si="875"/>
        <v>0.25819631272988636</v>
      </c>
      <c r="T1413" s="31">
        <f t="shared" si="876"/>
        <v>3.6467638058987811E-2</v>
      </c>
      <c r="U1413" s="31">
        <f t="shared" si="877"/>
        <v>1.1695876416314824E-2</v>
      </c>
      <c r="V1413" s="47">
        <f t="shared" si="890"/>
        <v>6.1240874111465505E-4</v>
      </c>
      <c r="W1413" s="31">
        <f t="shared" si="878"/>
        <v>0.24283685573469219</v>
      </c>
      <c r="X1413" s="34">
        <f>(S1413*H1413*'Propiedades físicas'!$F$5*60*24*365)/(1000000)</f>
        <v>56266.396666937319</v>
      </c>
      <c r="Y1413" s="34">
        <f>(U1413*H1413*'Propiedades físicas'!$F$7*60*24*365)/(1000000)</f>
        <v>797.08246467405115</v>
      </c>
      <c r="Z1413" s="31">
        <f t="shared" si="891"/>
        <v>870.72514971972271</v>
      </c>
      <c r="AA1413" s="31">
        <f t="shared" si="892"/>
        <v>6536.3608056843505</v>
      </c>
      <c r="AB1413" s="31">
        <f t="shared" si="892"/>
        <v>211.44415756705655</v>
      </c>
      <c r="AC1413" s="31">
        <f t="shared" si="892"/>
        <v>363.54040832367997</v>
      </c>
      <c r="AD1413" s="31">
        <f t="shared" si="892"/>
        <v>51.346434387054842</v>
      </c>
      <c r="AE1413" s="31">
        <f t="shared" si="893"/>
        <v>16.467793994171274</v>
      </c>
      <c r="AF1413" s="31">
        <f t="shared" si="894"/>
        <v>8049.8847496760354</v>
      </c>
      <c r="AG1413" s="31">
        <f t="shared" si="895"/>
        <v>0.10816616346647258</v>
      </c>
      <c r="AH1413" s="31">
        <f t="shared" si="896"/>
        <v>0.81198191141151477</v>
      </c>
      <c r="AI1413" s="31">
        <f t="shared" si="896"/>
        <v>2.6266731033082934E-2</v>
      </c>
      <c r="AJ1413" s="31">
        <f t="shared" si="896"/>
        <v>4.516094573134237E-2</v>
      </c>
      <c r="AK1413" s="31">
        <f t="shared" si="896"/>
        <v>6.3785303745027234E-3</v>
      </c>
      <c r="AL1413" s="31">
        <f t="shared" si="897"/>
        <v>2.0457179830846665E-3</v>
      </c>
      <c r="AM1413" s="31">
        <f t="shared" si="898"/>
        <v>1</v>
      </c>
      <c r="AN1413" s="31">
        <f>(Z1413*'Propiedades físicas'!$F$4)/1000</f>
        <v>765.69828216052974</v>
      </c>
      <c r="AO1413" s="31">
        <f>(AA1413*'Propiedades físicas'!$F$6)/1000</f>
        <v>209.42500021412658</v>
      </c>
      <c r="AP1413" s="31">
        <f>(AB1413*'Propiedades físicas'!$F$9)/1000</f>
        <v>130.45047301099552</v>
      </c>
      <c r="AQ1413" s="31">
        <f>(AC1413*'Propiedades físicas'!$F$5)/1000</f>
        <v>107.05174403907405</v>
      </c>
      <c r="AR1413" s="31">
        <f>(AD1413*'Propiedades físicas'!$F$8)/1000</f>
        <v>18.203337918898676</v>
      </c>
      <c r="AS1413" s="31">
        <f>(AE1413*'Propiedades físicas'!$F$7)/1000</f>
        <v>1.5165191489232328</v>
      </c>
      <c r="AT1413" s="31">
        <f t="shared" si="899"/>
        <v>1232.3453564925476</v>
      </c>
      <c r="AU1413" s="31">
        <f t="shared" si="900"/>
        <v>0.62133417237829325</v>
      </c>
      <c r="AV1413" s="31">
        <f t="shared" si="903"/>
        <v>0.1699401869052225</v>
      </c>
      <c r="AW1413" s="31">
        <f t="shared" si="903"/>
        <v>0.10585545060378081</v>
      </c>
      <c r="AX1413" s="31">
        <f t="shared" si="903"/>
        <v>8.6868298302158156E-2</v>
      </c>
      <c r="AY1413" s="31">
        <f t="shared" si="903"/>
        <v>1.4771295905807032E-2</v>
      </c>
      <c r="AZ1413" s="31">
        <f t="shared" si="904"/>
        <v>1.2305959047384976E-3</v>
      </c>
      <c r="BA1413" s="31">
        <f t="shared" si="901"/>
        <v>1.0000000000000002</v>
      </c>
      <c r="BB1413" s="34">
        <f>AU1413*'Propiedades físicas'!$C$4+'Diseño reactor'!AV1413*'Propiedades físicas'!$C$5+'Diseño reactor'!AW1413*'Propiedades físicas'!$C$8+'Diseño reactor'!AX1413*'Propiedades físicas'!$C$9+'Diseño reactor'!AY1413*'Propiedades físicas'!$C$7+'Diseño reactor'!AZ1413*'Propiedades físicas'!$C$6</f>
        <v>875.62003000681011</v>
      </c>
      <c r="BC1413" s="45">
        <f>AU1413*'Propiedades físicas'!$L$4+'Diseño reactor'!AV1413*'Propiedades físicas'!$L$5+'Diseño reactor'!AW1413*'Propiedades físicas'!$L$8+AX1413*'Propiedades físicas'!$L$9+'Diseño reactor'!AY1413*'Propiedades físicas'!$L$7+'Diseño reactor'!AZ1413*'Propiedades físicas'!$L$6</f>
        <v>2.0690969605793925</v>
      </c>
      <c r="BD1413" s="29">
        <f t="shared" si="880"/>
        <v>2.1894600945567899</v>
      </c>
      <c r="BE1413" s="58">
        <f t="shared" si="881"/>
        <v>42.046803391153823</v>
      </c>
      <c r="BF1413" s="30">
        <f>AU1413*'Propiedades físicas'!$I$4+'Diseño reactor'!AV1413*'Propiedades físicas'!$I$5+'Diseño reactor'!AW1413*'Propiedades físicas'!$I$8+'Diseño reactor'!AX1413*'Propiedades físicas'!$I$9+'Diseño reactor'!AY1413*'Propiedades físicas'!$I$7+'Diseño reactor'!AZ1413*'Propiedades físicas'!$I$6</f>
        <v>1.9862892666945953E-2</v>
      </c>
      <c r="BG1413" s="24">
        <f>AU1413*'Propiedades físicas'!$O$4+'Diseño reactor'!AV1413*'Propiedades físicas'!$O$5+'Diseño reactor'!AW1413*'Propiedades físicas'!$O$8+'Diseño reactor'!AX1413*'Propiedades físicas'!$O$9+'Diseño reactor'!AY1413*'Propiedades físicas'!$O$7+'Diseño reactor'!AZ1413*'Propiedades físicas'!$O$6</f>
        <v>0.15214901550945603</v>
      </c>
      <c r="BH1413" s="54">
        <f t="shared" si="882"/>
        <v>41389.234229213311</v>
      </c>
      <c r="BI1413" s="34">
        <f t="shared" si="902"/>
        <v>270.11841455483051</v>
      </c>
      <c r="BJ1413" s="27">
        <f t="shared" si="883"/>
        <v>4795.5086756963137</v>
      </c>
      <c r="BK1413" s="34">
        <f t="shared" si="884"/>
        <v>561.25532605711487</v>
      </c>
      <c r="BL1413" s="27">
        <f t="shared" si="885"/>
        <v>105.41477082639996</v>
      </c>
      <c r="BM1413" s="34">
        <f t="shared" si="886"/>
        <v>1.1054421768707483</v>
      </c>
      <c r="BN1413" s="45">
        <f t="shared" si="887"/>
        <v>1449.2035380815662</v>
      </c>
      <c r="BO1413" s="45">
        <f t="shared" si="888"/>
        <v>99.775667493076099</v>
      </c>
      <c r="BP1413" s="66">
        <f t="shared" si="889"/>
        <v>6.6895388436485312</v>
      </c>
    </row>
    <row r="1414" spans="8:68">
      <c r="H1414" s="68">
        <v>1409</v>
      </c>
      <c r="I1414" s="31">
        <f>('Propiedades físicas'!$C$10*'Diseño reactor'!H1414)/1000</f>
        <v>1233.2206017741478</v>
      </c>
      <c r="J1414" s="31">
        <f t="shared" si="867"/>
        <v>0.36976352758296843</v>
      </c>
      <c r="K1414" s="31">
        <f>(I1414*1000)/'Propiedades físicas'!$F$10</f>
        <v>8055.6019973675693</v>
      </c>
      <c r="L1414" s="31">
        <f t="shared" si="868"/>
        <v>1150.8002853382241</v>
      </c>
      <c r="M1414" s="31">
        <f t="shared" si="869"/>
        <v>6904.8017120293443</v>
      </c>
      <c r="N1414" s="31">
        <f t="shared" si="870"/>
        <v>0.81674967021875378</v>
      </c>
      <c r="O1414" s="32">
        <f t="shared" si="871"/>
        <v>4.9004980213125222</v>
      </c>
      <c r="P1414" s="33">
        <f t="shared" si="872"/>
        <v>0.61851934830507915</v>
      </c>
      <c r="Q1414" s="31">
        <f t="shared" si="873"/>
        <v>4.6424789157501083</v>
      </c>
      <c r="R1414" s="31">
        <f t="shared" si="874"/>
        <v>0.15011856630626255</v>
      </c>
      <c r="S1414" s="31">
        <f t="shared" si="875"/>
        <v>0.25801910556241403</v>
      </c>
      <c r="T1414" s="31">
        <f t="shared" si="876"/>
        <v>3.6434727566084589E-2</v>
      </c>
      <c r="U1414" s="31">
        <f t="shared" si="877"/>
        <v>1.1677028041327434E-2</v>
      </c>
      <c r="V1414" s="47">
        <f t="shared" si="890"/>
        <v>6.1251430608852506E-4</v>
      </c>
      <c r="W1414" s="31">
        <f t="shared" si="878"/>
        <v>0.24270633848016324</v>
      </c>
      <c r="X1414" s="34">
        <f>(S1414*H1414*'Propiedades físicas'!$F$5*60*24*365)/(1000000)</f>
        <v>56267.714007656352</v>
      </c>
      <c r="Y1414" s="34">
        <f>(U1414*H1414*'Propiedades físicas'!$F$7*60*24*365)/(1000000)</f>
        <v>796.36313163815475</v>
      </c>
      <c r="Z1414" s="31">
        <f t="shared" si="891"/>
        <v>871.49376176185649</v>
      </c>
      <c r="AA1414" s="31">
        <f t="shared" si="892"/>
        <v>6541.2527922919026</v>
      </c>
      <c r="AB1414" s="31">
        <f t="shared" si="892"/>
        <v>211.51705992552394</v>
      </c>
      <c r="AC1414" s="31">
        <f t="shared" si="892"/>
        <v>363.54891973744139</v>
      </c>
      <c r="AD1414" s="31">
        <f t="shared" si="892"/>
        <v>51.336531140613189</v>
      </c>
      <c r="AE1414" s="31">
        <f t="shared" si="893"/>
        <v>16.452932510230355</v>
      </c>
      <c r="AF1414" s="31">
        <f t="shared" si="894"/>
        <v>8055.6019973675684</v>
      </c>
      <c r="AG1414" s="31">
        <f t="shared" si="895"/>
        <v>0.1081848087885481</v>
      </c>
      <c r="AH1414" s="31">
        <f t="shared" si="896"/>
        <v>0.81201290659959002</v>
      </c>
      <c r="AI1414" s="31">
        <f t="shared" si="896"/>
        <v>2.62571388202451E-2</v>
      </c>
      <c r="AJ1414" s="31">
        <f t="shared" si="896"/>
        <v>4.5129950543267024E-2</v>
      </c>
      <c r="AK1414" s="31">
        <f t="shared" si="896"/>
        <v>6.372774022027042E-3</v>
      </c>
      <c r="AL1414" s="31">
        <f t="shared" si="897"/>
        <v>2.0424212263226126E-3</v>
      </c>
      <c r="AM1414" s="31">
        <f t="shared" si="898"/>
        <v>0.99999999999999989</v>
      </c>
      <c r="AN1414" s="31">
        <f>(Z1414*'Propiedades físicas'!$F$4)/1000</f>
        <v>766.37418421814141</v>
      </c>
      <c r="AO1414" s="31">
        <f>(AA1414*'Propiedades físicas'!$F$6)/1000</f>
        <v>209.58173946503257</v>
      </c>
      <c r="AP1414" s="31">
        <f>(AB1414*'Propiedades físicas'!$F$9)/1000</f>
        <v>130.49545012105199</v>
      </c>
      <c r="AQ1414" s="31">
        <f>(AC1414*'Propiedades físicas'!$F$5)/1000</f>
        <v>107.05425039508438</v>
      </c>
      <c r="AR1414" s="31">
        <f>(AD1414*'Propiedades físicas'!$F$8)/1000</f>
        <v>18.199827019970179</v>
      </c>
      <c r="AS1414" s="31">
        <f>(AE1414*'Propiedades físicas'!$F$7)/1000</f>
        <v>1.5151505548671134</v>
      </c>
      <c r="AT1414" s="31">
        <f t="shared" si="899"/>
        <v>1233.2206017741478</v>
      </c>
      <c r="AU1414" s="31">
        <f t="shared" si="900"/>
        <v>0.62144127588820097</v>
      </c>
      <c r="AV1414" s="31">
        <f t="shared" si="903"/>
        <v>0.16994667390694093</v>
      </c>
      <c r="AW1414" s="31">
        <f t="shared" si="903"/>
        <v>0.1058167937944901</v>
      </c>
      <c r="AX1414" s="31">
        <f t="shared" si="903"/>
        <v>8.6808678221133306E-2</v>
      </c>
      <c r="AY1414" s="31">
        <f t="shared" si="903"/>
        <v>1.4757965439263152E-2</v>
      </c>
      <c r="AZ1414" s="31">
        <f t="shared" si="904"/>
        <v>1.2286127499713943E-3</v>
      </c>
      <c r="BA1414" s="31">
        <f t="shared" si="901"/>
        <v>0.99999999999999978</v>
      </c>
      <c r="BB1414" s="34">
        <f>AU1414*'Propiedades físicas'!$C$4+'Diseño reactor'!AV1414*'Propiedades físicas'!$C$5+'Diseño reactor'!AW1414*'Propiedades físicas'!$C$8+'Diseño reactor'!AX1414*'Propiedades físicas'!$C$9+'Diseño reactor'!AY1414*'Propiedades físicas'!$C$7+'Diseño reactor'!AZ1414*'Propiedades físicas'!$C$6</f>
        <v>875.61942444449483</v>
      </c>
      <c r="BC1414" s="45">
        <f>AU1414*'Propiedades físicas'!$L$4+'Diseño reactor'!AV1414*'Propiedades físicas'!$L$5+'Diseño reactor'!AW1414*'Propiedades físicas'!$L$8+AX1414*'Propiedades físicas'!$L$9+'Diseño reactor'!AY1414*'Propiedades físicas'!$L$7+'Diseño reactor'!AZ1414*'Propiedades físicas'!$L$6</f>
        <v>2.0691760689516236</v>
      </c>
      <c r="BD1414" s="29">
        <f t="shared" si="880"/>
        <v>2.1882011791359384</v>
      </c>
      <c r="BE1414" s="58">
        <f t="shared" si="881"/>
        <v>42.045426794292126</v>
      </c>
      <c r="BF1414" s="30">
        <f>AU1414*'Propiedades físicas'!$I$4+'Diseño reactor'!AV1414*'Propiedades físicas'!$I$5+'Diseño reactor'!AW1414*'Propiedades físicas'!$I$8+'Diseño reactor'!AX1414*'Propiedades físicas'!$I$9+'Diseño reactor'!AY1414*'Propiedades físicas'!$I$7+'Diseño reactor'!AZ1414*'Propiedades físicas'!$I$6</f>
        <v>1.9863171150992315E-2</v>
      </c>
      <c r="BG1414" s="24">
        <f>AU1414*'Propiedades físicas'!$O$4+'Diseño reactor'!AV1414*'Propiedades físicas'!$O$5+'Diseño reactor'!AW1414*'Propiedades físicas'!$O$8+'Diseño reactor'!AX1414*'Propiedades físicas'!$O$9+'Diseño reactor'!AY1414*'Propiedades físicas'!$O$7+'Diseño reactor'!AZ1414*'Propiedades físicas'!$O$6</f>
        <v>0.15215267704791116</v>
      </c>
      <c r="BH1414" s="54">
        <f t="shared" si="882"/>
        <v>41388.625323562686</v>
      </c>
      <c r="BI1414" s="34">
        <f t="shared" si="902"/>
        <v>270.12602864806331</v>
      </c>
      <c r="BJ1414" s="27">
        <f t="shared" si="883"/>
        <v>4795.5066999245564</v>
      </c>
      <c r="BK1414" s="34">
        <f t="shared" si="884"/>
        <v>561.26860168824248</v>
      </c>
      <c r="BL1414" s="27">
        <f t="shared" si="885"/>
        <v>105.41523913142825</v>
      </c>
      <c r="BM1414" s="34">
        <f t="shared" si="886"/>
        <v>1.1054421768707483</v>
      </c>
      <c r="BN1414" s="45">
        <f t="shared" si="887"/>
        <v>1450.3738943587803</v>
      </c>
      <c r="BO1414" s="45">
        <f t="shared" si="888"/>
        <v>99.791708742745314</v>
      </c>
      <c r="BP1414" s="66">
        <f t="shared" si="889"/>
        <v>6.6895342172895038</v>
      </c>
    </row>
    <row r="1415" spans="8:68">
      <c r="H1415" s="68">
        <v>1410</v>
      </c>
      <c r="I1415" s="31">
        <f>('Propiedades físicas'!$C$10*'Diseño reactor'!H1415)/1000</f>
        <v>1234.0958470557475</v>
      </c>
      <c r="J1415" s="31">
        <f t="shared" si="867"/>
        <v>0.36950128394638476</v>
      </c>
      <c r="K1415" s="31">
        <f>(I1415*1000)/'Propiedades físicas'!$F$10</f>
        <v>8061.3192450591014</v>
      </c>
      <c r="L1415" s="31">
        <f t="shared" si="868"/>
        <v>1151.6170350084431</v>
      </c>
      <c r="M1415" s="31">
        <f t="shared" si="869"/>
        <v>6909.7022100506583</v>
      </c>
      <c r="N1415" s="31">
        <f t="shared" si="870"/>
        <v>0.81674967021875389</v>
      </c>
      <c r="O1415" s="32">
        <f t="shared" si="871"/>
        <v>4.900498021312524</v>
      </c>
      <c r="P1415" s="33">
        <f t="shared" si="872"/>
        <v>0.61862583370294255</v>
      </c>
      <c r="Q1415" s="31">
        <f t="shared" si="873"/>
        <v>4.642655884523605</v>
      </c>
      <c r="R1415" s="31">
        <f t="shared" si="874"/>
        <v>0.15006375638718314</v>
      </c>
      <c r="S1415" s="31">
        <f t="shared" si="875"/>
        <v>0.25784213678891871</v>
      </c>
      <c r="T1415" s="31">
        <f t="shared" si="876"/>
        <v>3.640185998414882E-2</v>
      </c>
      <c r="U1415" s="31">
        <f t="shared" si="877"/>
        <v>1.1658220144479309E-2</v>
      </c>
      <c r="V1415" s="47">
        <f t="shared" si="890"/>
        <v>6.1261975764757414E-4</v>
      </c>
      <c r="W1415" s="31">
        <f t="shared" si="878"/>
        <v>0.24257596144819604</v>
      </c>
      <c r="X1415" s="34">
        <f>(S1415*H1415*'Propiedades físicas'!$F$5*60*24*365)/(1000000)</f>
        <v>56269.028519298525</v>
      </c>
      <c r="Y1415" s="34">
        <f>(U1415*H1415*'Propiedades físicas'!$F$7*60*24*365)/(1000000)</f>
        <v>795.64473651821686</v>
      </c>
      <c r="Z1415" s="31">
        <f t="shared" si="891"/>
        <v>872.262425521149</v>
      </c>
      <c r="AA1415" s="31">
        <f t="shared" si="892"/>
        <v>6546.1447971782827</v>
      </c>
      <c r="AB1415" s="31">
        <f t="shared" si="892"/>
        <v>211.58989650592824</v>
      </c>
      <c r="AC1415" s="31">
        <f t="shared" si="892"/>
        <v>363.55741287237538</v>
      </c>
      <c r="AD1415" s="31">
        <f t="shared" si="892"/>
        <v>51.326622577649836</v>
      </c>
      <c r="AE1415" s="31">
        <f t="shared" si="893"/>
        <v>16.438090403715826</v>
      </c>
      <c r="AF1415" s="31">
        <f t="shared" si="894"/>
        <v>8061.3192450591023</v>
      </c>
      <c r="AG1415" s="31">
        <f t="shared" si="895"/>
        <v>0.10820343407882911</v>
      </c>
      <c r="AH1415" s="31">
        <f t="shared" si="896"/>
        <v>0.81204386009033303</v>
      </c>
      <c r="AI1415" s="31">
        <f t="shared" si="896"/>
        <v>2.6247552053668476E-2</v>
      </c>
      <c r="AJ1415" s="31">
        <f t="shared" si="896"/>
        <v>4.5098997052523994E-2</v>
      </c>
      <c r="AK1415" s="31">
        <f t="shared" si="896"/>
        <v>6.3670251750802022E-3</v>
      </c>
      <c r="AL1415" s="31">
        <f t="shared" si="897"/>
        <v>2.0391315495650376E-3</v>
      </c>
      <c r="AM1415" s="31">
        <f t="shared" si="898"/>
        <v>0.99999999999999989</v>
      </c>
      <c r="AN1415" s="31">
        <f>(Z1415*'Propiedades físicas'!$F$4)/1000</f>
        <v>767.05013175478803</v>
      </c>
      <c r="AO1415" s="31">
        <f>(AA1415*'Propiedades físicas'!$F$6)/1000</f>
        <v>209.73847930159215</v>
      </c>
      <c r="AP1415" s="31">
        <f>(AB1415*'Propiedades físicas'!$F$9)/1000</f>
        <v>130.54038664933242</v>
      </c>
      <c r="AQ1415" s="31">
        <f>(AC1415*'Propiedades físicas'!$F$5)/1000</f>
        <v>107.0567513685284</v>
      </c>
      <c r="AR1415" s="31">
        <f>(AD1415*'Propiedades físicas'!$F$8)/1000</f>
        <v>18.196314236228414</v>
      </c>
      <c r="AS1415" s="31">
        <f>(AE1415*'Propiedades físicas'!$F$7)/1000</f>
        <v>1.5137837452781906</v>
      </c>
      <c r="AT1415" s="31">
        <f t="shared" si="899"/>
        <v>1234.0958470557478</v>
      </c>
      <c r="AU1415" s="31">
        <f t="shared" si="900"/>
        <v>0.62154826433034593</v>
      </c>
      <c r="AV1415" s="31">
        <f t="shared" si="903"/>
        <v>0.16995315218179941</v>
      </c>
      <c r="AW1415" s="31">
        <f t="shared" si="903"/>
        <v>0.10577815893374085</v>
      </c>
      <c r="AX1415" s="31">
        <f t="shared" si="903"/>
        <v>8.6749138346052898E-2</v>
      </c>
      <c r="AY1415" s="31">
        <f t="shared" si="903"/>
        <v>1.4744652353899731E-2</v>
      </c>
      <c r="AZ1415" s="31">
        <f t="shared" si="904"/>
        <v>1.226633854161093E-3</v>
      </c>
      <c r="BA1415" s="31">
        <f t="shared" si="901"/>
        <v>1</v>
      </c>
      <c r="BB1415" s="34">
        <f>AU1415*'Propiedades físicas'!$C$4+'Diseño reactor'!AV1415*'Propiedades físicas'!$C$5+'Diseño reactor'!AW1415*'Propiedades físicas'!$C$8+'Diseño reactor'!AX1415*'Propiedades físicas'!$C$9+'Diseño reactor'!AY1415*'Propiedades físicas'!$C$7+'Diseño reactor'!AZ1415*'Propiedades físicas'!$C$6</f>
        <v>875.61882010259205</v>
      </c>
      <c r="BC1415" s="45">
        <f>AU1415*'Propiedades físicas'!$L$4+'Diseño reactor'!AV1415*'Propiedades físicas'!$L$5+'Diseño reactor'!AW1415*'Propiedades físicas'!$L$8+AX1415*'Propiedades físicas'!$L$9+'Diseño reactor'!AY1415*'Propiedades físicas'!$L$7+'Diseño reactor'!AZ1415*'Propiedades físicas'!$L$6</f>
        <v>2.069255088268585</v>
      </c>
      <c r="BD1415" s="29">
        <f t="shared" si="880"/>
        <v>2.186943713595928</v>
      </c>
      <c r="BE1415" s="58">
        <f t="shared" si="881"/>
        <v>42.044051821456115</v>
      </c>
      <c r="BF1415" s="30">
        <f>AU1415*'Propiedades físicas'!$I$4+'Diseño reactor'!AV1415*'Propiedades físicas'!$I$5+'Diseño reactor'!AW1415*'Propiedades físicas'!$I$8+'Diseño reactor'!AX1415*'Propiedades físicas'!$I$9+'Diseño reactor'!AY1415*'Propiedades físicas'!$I$7+'Diseño reactor'!AZ1415*'Propiedades físicas'!$I$6</f>
        <v>1.9863449069034197E-2</v>
      </c>
      <c r="BG1415" s="24">
        <f>AU1415*'Propiedades físicas'!$O$4+'Diseño reactor'!AV1415*'Propiedades físicas'!$O$5+'Diseño reactor'!AW1415*'Propiedades físicas'!$O$8+'Diseño reactor'!AX1415*'Propiedades físicas'!$O$9+'Diseño reactor'!AY1415*'Propiedades físicas'!$O$7+'Diseño reactor'!AZ1415*'Propiedades físicas'!$O$6</f>
        <v>0.1521563348125837</v>
      </c>
      <c r="BH1415" s="54">
        <f t="shared" si="882"/>
        <v>41388.017672013259</v>
      </c>
      <c r="BI1415" s="34">
        <f t="shared" si="902"/>
        <v>270.13363004103871</v>
      </c>
      <c r="BJ1415" s="27">
        <f t="shared" si="883"/>
        <v>4795.5047439111358</v>
      </c>
      <c r="BK1415" s="34">
        <f t="shared" si="884"/>
        <v>561.28186569990476</v>
      </c>
      <c r="BL1415" s="27">
        <f t="shared" si="885"/>
        <v>105.41570700860487</v>
      </c>
      <c r="BM1415" s="34">
        <f t="shared" si="886"/>
        <v>1.1054421768707483</v>
      </c>
      <c r="BN1415" s="45">
        <f t="shared" si="887"/>
        <v>1451.54430784493</v>
      </c>
      <c r="BO1415" s="45">
        <f t="shared" si="888"/>
        <v>99.807732762685404</v>
      </c>
      <c r="BP1415" s="66">
        <f t="shared" si="889"/>
        <v>6.6895296002541507</v>
      </c>
    </row>
    <row r="1416" spans="8:68">
      <c r="H1416" s="68">
        <v>1411</v>
      </c>
      <c r="I1416" s="31">
        <f>('Propiedades físicas'!$C$10*'Diseño reactor'!H1416)/1000</f>
        <v>1234.9710923373473</v>
      </c>
      <c r="J1416" s="31">
        <f t="shared" si="867"/>
        <v>0.36923941202296423</v>
      </c>
      <c r="K1416" s="31">
        <f>(I1416*1000)/'Propiedades físicas'!$F$10</f>
        <v>8067.0364927506316</v>
      </c>
      <c r="L1416" s="31">
        <f t="shared" si="868"/>
        <v>1152.4337846786616</v>
      </c>
      <c r="M1416" s="31">
        <f t="shared" si="869"/>
        <v>6914.6027080719696</v>
      </c>
      <c r="N1416" s="31">
        <f t="shared" si="870"/>
        <v>0.81674967021875378</v>
      </c>
      <c r="O1416" s="32">
        <f t="shared" si="871"/>
        <v>4.9004980213125231</v>
      </c>
      <c r="P1416" s="33">
        <f t="shared" si="872"/>
        <v>0.61873220475854018</v>
      </c>
      <c r="Q1416" s="31">
        <f t="shared" si="873"/>
        <v>4.6428326153752275</v>
      </c>
      <c r="R1416" s="31">
        <f t="shared" si="874"/>
        <v>0.1500089776002983</v>
      </c>
      <c r="S1416" s="31">
        <f t="shared" si="875"/>
        <v>0.25766540593729587</v>
      </c>
      <c r="T1416" s="31">
        <f t="shared" si="876"/>
        <v>3.636903524274844E-2</v>
      </c>
      <c r="U1416" s="31">
        <f t="shared" si="877"/>
        <v>1.1639452617166889E-2</v>
      </c>
      <c r="V1416" s="47">
        <f t="shared" si="890"/>
        <v>6.1272509597447668E-4</v>
      </c>
      <c r="W1416" s="31">
        <f t="shared" si="878"/>
        <v>0.24244572441293755</v>
      </c>
      <c r="X1416" s="34">
        <f>(S1416*H1416*'Propiedades físicas'!$F$5*60*24*365)/(1000000)</f>
        <v>56270.34020945432</v>
      </c>
      <c r="Y1416" s="34">
        <f>(U1416*H1416*'Propiedades físicas'!$F$7*60*24*365)/(1000000)</f>
        <v>794.92727777478581</v>
      </c>
      <c r="Z1416" s="31">
        <f t="shared" si="891"/>
        <v>873.03114091430018</v>
      </c>
      <c r="AA1416" s="31">
        <f t="shared" si="892"/>
        <v>6551.0368202944464</v>
      </c>
      <c r="AB1416" s="31">
        <f t="shared" si="892"/>
        <v>211.6626673940209</v>
      </c>
      <c r="AC1416" s="31">
        <f t="shared" si="892"/>
        <v>363.56588777752449</v>
      </c>
      <c r="AD1416" s="31">
        <f t="shared" si="892"/>
        <v>51.316708727518048</v>
      </c>
      <c r="AE1416" s="31">
        <f t="shared" si="893"/>
        <v>16.423267642822481</v>
      </c>
      <c r="AF1416" s="31">
        <f t="shared" si="894"/>
        <v>8067.0364927506334</v>
      </c>
      <c r="AG1416" s="31">
        <f t="shared" si="895"/>
        <v>0.10822203936958032</v>
      </c>
      <c r="AH1416" s="31">
        <f t="shared" si="896"/>
        <v>0.81207477196631928</v>
      </c>
      <c r="AI1416" s="31">
        <f t="shared" si="896"/>
        <v>2.6237970732403353E-2</v>
      </c>
      <c r="AJ1416" s="31">
        <f t="shared" si="896"/>
        <v>4.506808517653782E-2</v>
      </c>
      <c r="AK1416" s="31">
        <f t="shared" si="896"/>
        <v>6.3612838213429838E-3</v>
      </c>
      <c r="AL1416" s="31">
        <f t="shared" si="897"/>
        <v>2.0358489338161661E-3</v>
      </c>
      <c r="AM1416" s="31">
        <f t="shared" si="898"/>
        <v>0.99999999999999978</v>
      </c>
      <c r="AN1416" s="31">
        <f>(Z1416*'Propiedades físicas'!$F$4)/1000</f>
        <v>767.7261246972173</v>
      </c>
      <c r="AO1416" s="31">
        <f>(AA1416*'Propiedades físicas'!$F$6)/1000</f>
        <v>209.89521972223406</v>
      </c>
      <c r="AP1416" s="31">
        <f>(AB1416*'Propiedades físicas'!$F$9)/1000</f>
        <v>130.58528264874118</v>
      </c>
      <c r="AQ1416" s="31">
        <f>(AC1416*'Propiedades físicas'!$F$5)/1000</f>
        <v>107.05924697384765</v>
      </c>
      <c r="AR1416" s="31">
        <f>(AD1416*'Propiedades físicas'!$F$8)/1000</f>
        <v>18.192799578079693</v>
      </c>
      <c r="AS1416" s="31">
        <f>(AE1416*'Propiedades físicas'!$F$7)/1000</f>
        <v>1.5124187172275223</v>
      </c>
      <c r="AT1416" s="31">
        <f t="shared" si="899"/>
        <v>1234.9710923373475</v>
      </c>
      <c r="AU1416" s="31">
        <f t="shared" si="900"/>
        <v>0.62165513789006444</v>
      </c>
      <c r="AV1416" s="31">
        <f t="shared" si="903"/>
        <v>0.16995962174708021</v>
      </c>
      <c r="AW1416" s="31">
        <f t="shared" si="903"/>
        <v>0.10573954601770566</v>
      </c>
      <c r="AX1416" s="31">
        <f t="shared" si="903"/>
        <v>8.6689678518080737E-2</v>
      </c>
      <c r="AY1416" s="31">
        <f t="shared" si="903"/>
        <v>1.4731356621188107E-2</v>
      </c>
      <c r="AZ1416" s="31">
        <f t="shared" si="904"/>
        <v>1.2246592058807371E-3</v>
      </c>
      <c r="BA1416" s="31">
        <f t="shared" si="901"/>
        <v>0.99999999999999989</v>
      </c>
      <c r="BB1416" s="34">
        <f>AU1416*'Propiedades físicas'!$C$4+'Diseño reactor'!AV1416*'Propiedades físicas'!$C$5+'Diseño reactor'!AW1416*'Propiedades físicas'!$C$8+'Diseño reactor'!AX1416*'Propiedades físicas'!$C$9+'Diseño reactor'!AY1416*'Propiedades físicas'!$C$7+'Diseño reactor'!AZ1416*'Propiedades físicas'!$C$6</f>
        <v>875.61821697800008</v>
      </c>
      <c r="BC1416" s="45">
        <f>AU1416*'Propiedades físicas'!$L$4+'Diseño reactor'!AV1416*'Propiedades físicas'!$L$5+'Diseño reactor'!AW1416*'Propiedades físicas'!$L$8+AX1416*'Propiedades físicas'!$L$9+'Diseño reactor'!AY1416*'Propiedades físicas'!$L$7+'Diseño reactor'!AZ1416*'Propiedades físicas'!$L$6</f>
        <v>2.0693340186787643</v>
      </c>
      <c r="BD1416" s="29">
        <f t="shared" si="880"/>
        <v>2.1856876954306372</v>
      </c>
      <c r="BE1416" s="58">
        <f t="shared" si="881"/>
        <v>42.042678469756545</v>
      </c>
      <c r="BF1416" s="30">
        <f>AU1416*'Propiedades físicas'!$I$4+'Diseño reactor'!AV1416*'Propiedades físicas'!$I$5+'Diseño reactor'!AW1416*'Propiedades físicas'!$I$8+'Diseño reactor'!AX1416*'Propiedades físicas'!$I$9+'Diseño reactor'!AY1416*'Propiedades físicas'!$I$7+'Diseño reactor'!AZ1416*'Propiedades físicas'!$I$6</f>
        <v>1.9863726422478228E-2</v>
      </c>
      <c r="BG1416" s="24">
        <f>AU1416*'Propiedades físicas'!$O$4+'Diseño reactor'!AV1416*'Propiedades físicas'!$O$5+'Diseño reactor'!AW1416*'Propiedades físicas'!$O$8+'Diseño reactor'!AX1416*'Propiedades físicas'!$O$9+'Diseño reactor'!AY1416*'Propiedades físicas'!$O$7+'Diseño reactor'!AZ1416*'Propiedades físicas'!$O$6</f>
        <v>0.15215998880904433</v>
      </c>
      <c r="BH1416" s="54">
        <f t="shared" si="882"/>
        <v>41387.411271383047</v>
      </c>
      <c r="BI1416" s="34">
        <f t="shared" si="902"/>
        <v>270.14121876249231</v>
      </c>
      <c r="BJ1416" s="27">
        <f t="shared" si="883"/>
        <v>4795.5028075909258</v>
      </c>
      <c r="BK1416" s="34">
        <f t="shared" si="884"/>
        <v>561.29511810521228</v>
      </c>
      <c r="BL1416" s="27">
        <f t="shared" si="885"/>
        <v>105.41617445844047</v>
      </c>
      <c r="BM1416" s="34">
        <f t="shared" si="886"/>
        <v>1.1054421768707483</v>
      </c>
      <c r="BN1416" s="45">
        <f t="shared" si="887"/>
        <v>1452.7147784443646</v>
      </c>
      <c r="BO1416" s="45">
        <f t="shared" si="888"/>
        <v>99.823739580639241</v>
      </c>
      <c r="BP1416" s="66">
        <f t="shared" si="889"/>
        <v>6.6895249925187779</v>
      </c>
    </row>
    <row r="1417" spans="8:68">
      <c r="H1417" s="68">
        <v>1412</v>
      </c>
      <c r="I1417" s="31">
        <f>('Propiedades físicas'!$C$10*'Diseño reactor'!H1417)/1000</f>
        <v>1235.8463376189472</v>
      </c>
      <c r="J1417" s="31">
        <f t="shared" si="867"/>
        <v>0.36897791102294797</v>
      </c>
      <c r="K1417" s="31">
        <f>(I1417*1000)/'Propiedades físicas'!$F$10</f>
        <v>8072.7537404421637</v>
      </c>
      <c r="L1417" s="31">
        <f t="shared" si="868"/>
        <v>1153.2505343488804</v>
      </c>
      <c r="M1417" s="31">
        <f t="shared" si="869"/>
        <v>6919.5032060932826</v>
      </c>
      <c r="N1417" s="31">
        <f t="shared" si="870"/>
        <v>0.81674967021875378</v>
      </c>
      <c r="O1417" s="32">
        <f t="shared" si="871"/>
        <v>4.9004980213125231</v>
      </c>
      <c r="P1417" s="33">
        <f t="shared" si="872"/>
        <v>0.61883846165594159</v>
      </c>
      <c r="Q1417" s="31">
        <f t="shared" si="873"/>
        <v>4.6430091087758569</v>
      </c>
      <c r="R1417" s="31">
        <f t="shared" si="874"/>
        <v>0.149954229940094</v>
      </c>
      <c r="S1417" s="31">
        <f t="shared" si="875"/>
        <v>0.25748891253666661</v>
      </c>
      <c r="T1417" s="31">
        <f t="shared" si="876"/>
        <v>3.6336253271582158E-2</v>
      </c>
      <c r="U1417" s="31">
        <f t="shared" si="877"/>
        <v>1.1620725351136096E-2</v>
      </c>
      <c r="V1417" s="47">
        <f t="shared" si="890"/>
        <v>6.1283032125151495E-4</v>
      </c>
      <c r="W1417" s="31">
        <f t="shared" si="878"/>
        <v>0.24231562714901952</v>
      </c>
      <c r="X1417" s="34">
        <f>(S1417*H1417*'Propiedades físicas'!$F$5*60*24*365)/(1000000)</f>
        <v>56271.649085689794</v>
      </c>
      <c r="Y1417" s="34">
        <f>(U1417*H1417*'Propiedades físicas'!$F$7*60*24*365)/(1000000)</f>
        <v>794.21075387126814</v>
      </c>
      <c r="Z1417" s="31">
        <f t="shared" si="891"/>
        <v>873.7999078581895</v>
      </c>
      <c r="AA1417" s="31">
        <f t="shared" si="892"/>
        <v>6555.9288615915102</v>
      </c>
      <c r="AB1417" s="31">
        <f t="shared" si="892"/>
        <v>211.73537267541272</v>
      </c>
      <c r="AC1417" s="31">
        <f t="shared" si="892"/>
        <v>363.57434450177328</v>
      </c>
      <c r="AD1417" s="31">
        <f t="shared" si="892"/>
        <v>51.30678961947401</v>
      </c>
      <c r="AE1417" s="31">
        <f t="shared" si="893"/>
        <v>16.408464195804168</v>
      </c>
      <c r="AF1417" s="31">
        <f t="shared" si="894"/>
        <v>8072.7537404421646</v>
      </c>
      <c r="AG1417" s="31">
        <f t="shared" si="895"/>
        <v>0.10824062469299718</v>
      </c>
      <c r="AH1417" s="31">
        <f t="shared" si="896"/>
        <v>0.81210564230990967</v>
      </c>
      <c r="AI1417" s="31">
        <f t="shared" si="896"/>
        <v>2.6228394855485268E-2</v>
      </c>
      <c r="AJ1417" s="31">
        <f t="shared" si="896"/>
        <v>4.5037214832947377E-2</v>
      </c>
      <c r="AK1417" s="31">
        <f t="shared" si="896"/>
        <v>6.3555499485190301E-3</v>
      </c>
      <c r="AL1417" s="31">
        <f t="shared" si="897"/>
        <v>2.0325733601413484E-3</v>
      </c>
      <c r="AM1417" s="31">
        <f t="shared" si="898"/>
        <v>1</v>
      </c>
      <c r="AN1417" s="31">
        <f>(Z1417*'Propiedades físicas'!$F$4)/1000</f>
        <v>768.40216297233462</v>
      </c>
      <c r="AO1417" s="31">
        <f>(AA1417*'Propiedades físicas'!$F$6)/1000</f>
        <v>210.05196072539198</v>
      </c>
      <c r="AP1417" s="31">
        <f>(AB1417*'Propiedades físicas'!$F$9)/1000</f>
        <v>130.63013817209585</v>
      </c>
      <c r="AQ1417" s="31">
        <f>(AC1417*'Propiedades físicas'!$F$5)/1000</f>
        <v>107.06173722543718</v>
      </c>
      <c r="AR1417" s="31">
        <f>(AD1417*'Propiedades físicas'!$F$8)/1000</f>
        <v>18.189283055895917</v>
      </c>
      <c r="AS1417" s="31">
        <f>(AE1417*'Propiedades físicas'!$F$7)/1000</f>
        <v>1.5110554677916059</v>
      </c>
      <c r="AT1417" s="31">
        <f t="shared" si="899"/>
        <v>1235.846337618947</v>
      </c>
      <c r="AU1417" s="31">
        <f t="shared" si="900"/>
        <v>0.62176189675229576</v>
      </c>
      <c r="AV1417" s="31">
        <f t="shared" si="903"/>
        <v>0.16996608262002072</v>
      </c>
      <c r="AW1417" s="31">
        <f t="shared" si="903"/>
        <v>0.10570095504249778</v>
      </c>
      <c r="AX1417" s="31">
        <f t="shared" si="903"/>
        <v>8.6630298578792994E-2</v>
      </c>
      <c r="AY1417" s="31">
        <f t="shared" si="903"/>
        <v>1.4718078212652587E-2</v>
      </c>
      <c r="AZ1417" s="31">
        <f t="shared" si="904"/>
        <v>1.2226887937402417E-3</v>
      </c>
      <c r="BA1417" s="31">
        <f t="shared" si="901"/>
        <v>1</v>
      </c>
      <c r="BB1417" s="34">
        <f>AU1417*'Propiedades físicas'!$C$4+'Diseño reactor'!AV1417*'Propiedades físicas'!$C$5+'Diseño reactor'!AW1417*'Propiedades físicas'!$C$8+'Diseño reactor'!AX1417*'Propiedades físicas'!$C$9+'Diseño reactor'!AY1417*'Propiedades físicas'!$C$7+'Diseño reactor'!AZ1417*'Propiedades físicas'!$C$6</f>
        <v>875.61761506762707</v>
      </c>
      <c r="BC1417" s="45">
        <f>AU1417*'Propiedades físicas'!$L$4+'Diseño reactor'!AV1417*'Propiedades físicas'!$L$5+'Diseño reactor'!AW1417*'Propiedades físicas'!$L$8+AX1417*'Propiedades físicas'!$L$9+'Diseño reactor'!AY1417*'Propiedades físicas'!$L$7+'Diseño reactor'!AZ1417*'Propiedades físicas'!$L$6</f>
        <v>2.0694128603303281</v>
      </c>
      <c r="BD1417" s="29">
        <f t="shared" si="880"/>
        <v>2.1844331221397089</v>
      </c>
      <c r="BE1417" s="58">
        <f t="shared" si="881"/>
        <v>42.04130673631105</v>
      </c>
      <c r="BF1417" s="30">
        <f>AU1417*'Propiedades físicas'!$I$4+'Diseño reactor'!AV1417*'Propiedades físicas'!$I$5+'Diseño reactor'!AW1417*'Propiedades físicas'!$I$8+'Diseño reactor'!AX1417*'Propiedades físicas'!$I$9+'Diseño reactor'!AY1417*'Propiedades físicas'!$I$7+'Diseño reactor'!AZ1417*'Propiedades físicas'!$I$6</f>
        <v>1.9864003212726862E-2</v>
      </c>
      <c r="BG1417" s="24">
        <f>AU1417*'Propiedades físicas'!$O$4+'Diseño reactor'!AV1417*'Propiedades físicas'!$O$5+'Diseño reactor'!AW1417*'Propiedades físicas'!$O$8+'Diseño reactor'!AX1417*'Propiedades físicas'!$O$9+'Diseño reactor'!AY1417*'Propiedades físicas'!$O$7+'Diseño reactor'!AZ1417*'Propiedades físicas'!$O$6</f>
        <v>0.15216363904285335</v>
      </c>
      <c r="BH1417" s="54">
        <f t="shared" si="882"/>
        <v>41386.806118499771</v>
      </c>
      <c r="BI1417" s="34">
        <f t="shared" si="902"/>
        <v>270.14879484107985</v>
      </c>
      <c r="BJ1417" s="27">
        <f t="shared" si="883"/>
        <v>4795.5008908990185</v>
      </c>
      <c r="BK1417" s="34">
        <f t="shared" si="884"/>
        <v>561.30835891726144</v>
      </c>
      <c r="BL1417" s="27">
        <f t="shared" si="885"/>
        <v>105.41664148144514</v>
      </c>
      <c r="BM1417" s="34">
        <f t="shared" si="886"/>
        <v>1.1054421768707483</v>
      </c>
      <c r="BN1417" s="45">
        <f t="shared" si="887"/>
        <v>1453.8853060616518</v>
      </c>
      <c r="BO1417" s="45">
        <f t="shared" si="888"/>
        <v>99.839729224290039</v>
      </c>
      <c r="BP1417" s="66">
        <f t="shared" si="889"/>
        <v>6.6895203940597634</v>
      </c>
    </row>
    <row r="1418" spans="8:68">
      <c r="H1418" s="68">
        <v>1413</v>
      </c>
      <c r="I1418" s="31">
        <f>('Propiedades físicas'!$C$10*'Diseño reactor'!H1418)/1000</f>
        <v>1236.721582900547</v>
      </c>
      <c r="J1418" s="31">
        <f t="shared" ref="J1418:J1481" si="905">$F$7/I1418</f>
        <v>0.36871678015881282</v>
      </c>
      <c r="K1418" s="31">
        <f>(I1418*1000)/'Propiedades físicas'!$F$10</f>
        <v>8078.4709881336939</v>
      </c>
      <c r="L1418" s="31">
        <f t="shared" ref="L1418:L1481" si="906">K1418*$I$5</f>
        <v>1154.0672840190991</v>
      </c>
      <c r="M1418" s="31">
        <f t="shared" ref="M1418:M1481" si="907">$I$6*K1418</f>
        <v>6924.4037041145948</v>
      </c>
      <c r="N1418" s="31">
        <f t="shared" ref="N1418:N1481" si="908">L1418/H1418</f>
        <v>0.81674967021875378</v>
      </c>
      <c r="O1418" s="32">
        <f t="shared" ref="O1418:O1481" si="909">M1418/H1418</f>
        <v>4.9004980213125231</v>
      </c>
      <c r="P1418" s="33">
        <f t="shared" ref="P1418:P1481" si="910">(H1418*$C$5*N1418)/(H1418*$C$5+$F$7*1000*$C$4)</f>
        <v>0.61894460457882128</v>
      </c>
      <c r="Q1418" s="31">
        <f t="shared" ref="Q1418:Q1481" si="911">((H1418^3)*($C$5^3)*O1418+3*(H1418^2)*($C$5^2)*O1418*$F$7*1000*$C$4+3*H1418*$C$5*O1418*(($F$7*1000)^2)*($C$4^2)+O1418*(($F$7*1000)^3)*($C$4^3)-3*N1418*(($F$7*1000)^3)*($C$4^3)-3*(($F$7*1000)^2)*($C$4^2)*H1418*$C$5*N1418-$F$7*1000*$C$4*(H1418^2)*($C$5^2)*N1418)/(3*(($F$7*1000)^2)*($C$4^2)*H1418*$C$5+(($F$7*1000)^3)*($C$4^3)+3*(H1418^2)*($C$5^2)*$F$7*1000*$C$4+(H1418^3)*($C$5^3))</f>
        <v>4.6431853651951505</v>
      </c>
      <c r="R1418" s="31">
        <f t="shared" ref="R1418:R1481" si="912">($F$7*1000*$C$4*H1418*$C$5*N1418)/((H1418^2)*($C$5^2)+2*$F$7*1000*$C$4*H1418*$C$5+(($F$7*1000)^2)*($C$4^2))</f>
        <v>0.14989951340097235</v>
      </c>
      <c r="S1418" s="31">
        <f t="shared" ref="S1418:S1481" si="913">(N1418*$F$7*1000*$C$4*(3*(($F$7*1000)^2)*($C$4^2)+3*$F$7*1000*$C$4*H1418*$C$5+(H1418^2)*($C$5^2)))/(3*(($F$7*1000)^2)*($C$4^2)*H1418*$C$5+(($F$7*1000)^3)*($C$4^3)+3*(H1418^2)*($C$5^2)*$F$7*1000*$C$4+(H1418^3)*($C$5^3))</f>
        <v>0.25731265611737375</v>
      </c>
      <c r="T1418" s="31">
        <f t="shared" ref="T1418:T1481" si="914">((($F$7*1000)^2)*($C$4^2)*H1418*$C$5*N1418)/(3*(($F$7*1000)^2)*($C$4^2)*H1418*$C$5+(($F$7*1000)^3)*($C$4^3)+3*(H1418^2)*($C$5^2)*$F$7*1000*$C$4+(H1418^3)*($C$5^3))</f>
        <v>3.6303514000479181E-2</v>
      </c>
      <c r="U1418" s="31">
        <f t="shared" ref="U1418:U1481" si="915">((($F$7*1000)^3)*($C$4^3)*N1418)/(3*(($F$7*1000)^2)*($C$4^2)*H1418*$C$5+(($F$7*1000)^3)*($C$4^3)+3*(H1418^2)*($C$5^2)*$F$7*1000*$C$4+(H1418^3)*($C$5^3))</f>
        <v>1.160203823848101E-2</v>
      </c>
      <c r="V1418" s="47">
        <f t="shared" si="890"/>
        <v>6.1293543366058032E-4</v>
      </c>
      <c r="W1418" s="31">
        <f t="shared" ref="W1418:W1481" si="916">($F$7*1000*$C$4)/(H1418*$C$5+$F$7*1000*$C$4)</f>
        <v>0.24218566943155725</v>
      </c>
      <c r="X1418" s="34">
        <f>(S1418*H1418*'Propiedades físicas'!$F$5*60*24*365)/(1000000)</f>
        <v>56272.95515554661</v>
      </c>
      <c r="Y1418" s="34">
        <f>(U1418*H1418*'Propiedades físicas'!$F$7*60*24*365)/(1000000)</f>
        <v>793.49516327392303</v>
      </c>
      <c r="Z1418" s="31">
        <f t="shared" si="891"/>
        <v>874.56872626987445</v>
      </c>
      <c r="AA1418" s="31">
        <f t="shared" si="892"/>
        <v>6560.8209210207478</v>
      </c>
      <c r="AB1418" s="31">
        <f t="shared" si="892"/>
        <v>211.80801243557394</v>
      </c>
      <c r="AC1418" s="31">
        <f t="shared" si="892"/>
        <v>363.58278309384912</v>
      </c>
      <c r="AD1418" s="31">
        <f t="shared" ref="AD1418:AD1449" si="917">T1418*$H1418</f>
        <v>51.296865282677082</v>
      </c>
      <c r="AE1418" s="31">
        <f t="shared" si="893"/>
        <v>16.393680030973666</v>
      </c>
      <c r="AF1418" s="31">
        <f t="shared" si="894"/>
        <v>8078.4709881336958</v>
      </c>
      <c r="AG1418" s="31">
        <f t="shared" si="895"/>
        <v>0.10825919008120607</v>
      </c>
      <c r="AH1418" s="31">
        <f t="shared" si="896"/>
        <v>0.81213647120325194</v>
      </c>
      <c r="AI1418" s="31">
        <f t="shared" si="896"/>
        <v>2.6218824421935103E-2</v>
      </c>
      <c r="AJ1418" s="31">
        <f t="shared" si="896"/>
        <v>4.500638593960523E-2</v>
      </c>
      <c r="AK1418" s="31">
        <f t="shared" ref="AK1418:AL1481" si="918">AD1418/$AF1418</f>
        <v>6.3498235443348152E-3</v>
      </c>
      <c r="AL1418" s="31">
        <f t="shared" si="897"/>
        <v>2.029304809666831E-3</v>
      </c>
      <c r="AM1418" s="31">
        <f t="shared" si="898"/>
        <v>1</v>
      </c>
      <c r="AN1418" s="31">
        <f>(Z1418*'Propiedades físicas'!$F$4)/1000</f>
        <v>769.07824650720215</v>
      </c>
      <c r="AO1418" s="31">
        <f>(AA1418*'Propiedades físicas'!$F$6)/1000</f>
        <v>210.20870230950476</v>
      </c>
      <c r="AP1418" s="31">
        <f>(AB1418*'Propiedades físicas'!$F$9)/1000</f>
        <v>130.67495327212734</v>
      </c>
      <c r="AQ1418" s="31">
        <f>(AC1418*'Propiedades físicas'!$F$5)/1000</f>
        <v>107.06422213764576</v>
      </c>
      <c r="AR1418" s="31">
        <f>(AD1418*'Propiedades físicas'!$F$8)/1000</f>
        <v>18.185764680014671</v>
      </c>
      <c r="AS1418" s="31">
        <f>(AE1418*'Propiedades físicas'!$F$7)/1000</f>
        <v>1.509693994052365</v>
      </c>
      <c r="AT1418" s="31">
        <f t="shared" si="899"/>
        <v>1236.7215829005472</v>
      </c>
      <c r="AU1418" s="31">
        <f t="shared" si="900"/>
        <v>0.62186854110158174</v>
      </c>
      <c r="AV1418" s="31">
        <f t="shared" si="903"/>
        <v>0.16997253481781355</v>
      </c>
      <c r="AW1418" s="31">
        <f t="shared" si="903"/>
        <v>0.10566238600417129</v>
      </c>
      <c r="AX1418" s="31">
        <f t="shared" si="903"/>
        <v>8.6570998370176816E-2</v>
      </c>
      <c r="AY1418" s="31">
        <f t="shared" si="903"/>
        <v>1.4704817099870333E-2</v>
      </c>
      <c r="AZ1418" s="31">
        <f t="shared" si="904"/>
        <v>1.2207226063861531E-3</v>
      </c>
      <c r="BA1418" s="31">
        <f t="shared" si="901"/>
        <v>0.99999999999999989</v>
      </c>
      <c r="BB1418" s="34">
        <f>AU1418*'Propiedades físicas'!$C$4+'Diseño reactor'!AV1418*'Propiedades físicas'!$C$5+'Diseño reactor'!AW1418*'Propiedades físicas'!$C$8+'Diseño reactor'!AX1418*'Propiedades físicas'!$C$9+'Diseño reactor'!AY1418*'Propiedades físicas'!$C$7+'Diseño reactor'!AZ1418*'Propiedades físicas'!$C$6</f>
        <v>875.61701436838996</v>
      </c>
      <c r="BC1418" s="45">
        <f>AU1418*'Propiedades físicas'!$L$4+'Diseño reactor'!AV1418*'Propiedades físicas'!$L$5+'Diseño reactor'!AW1418*'Propiedades físicas'!$L$8+AX1418*'Propiedades físicas'!$L$9+'Diseño reactor'!AY1418*'Propiedades físicas'!$L$7+'Diseño reactor'!AZ1418*'Propiedades físicas'!$L$6</f>
        <v>2.0694916133711128</v>
      </c>
      <c r="BD1418" s="29">
        <f t="shared" ref="BD1418:BD1481" si="919">((-$F$19)*V1418*($F$7*1000))/(H1418*(BB1418/1000)*BC1418)</f>
        <v>2.1831799912285543</v>
      </c>
      <c r="BE1418" s="58">
        <f t="shared" ref="BE1418:BE1481" si="920">BD1418+$F$20+((BP1418*60)/(H1418*(BB1418/1000)*BC1418))</f>
        <v>42.039936618244148</v>
      </c>
      <c r="BF1418" s="30">
        <f>AU1418*'Propiedades físicas'!$I$4+'Diseño reactor'!AV1418*'Propiedades físicas'!$I$5+'Diseño reactor'!AW1418*'Propiedades físicas'!$I$8+'Diseño reactor'!AX1418*'Propiedades físicas'!$I$9+'Diseño reactor'!AY1418*'Propiedades físicas'!$I$7+'Diseño reactor'!AZ1418*'Propiedades físicas'!$I$6</f>
        <v>1.9864279441178297E-2</v>
      </c>
      <c r="BG1418" s="24">
        <f>AU1418*'Propiedades físicas'!$O$4+'Diseño reactor'!AV1418*'Propiedades físicas'!$O$5+'Diseño reactor'!AW1418*'Propiedades físicas'!$O$8+'Diseño reactor'!AX1418*'Propiedades físicas'!$O$9+'Diseño reactor'!AY1418*'Propiedades físicas'!$O$7+'Diseño reactor'!AZ1418*'Propiedades físicas'!$O$6</f>
        <v>0.15216728551956077</v>
      </c>
      <c r="BH1418" s="54">
        <f t="shared" ref="BH1418:BH1481" si="921">(BB1418*($F$33^2)*$F$34)/BF1418</f>
        <v>41386.202210201023</v>
      </c>
      <c r="BI1418" s="34">
        <f t="shared" si="902"/>
        <v>270.15635830537462</v>
      </c>
      <c r="BJ1418" s="27">
        <f t="shared" ref="BJ1418:BJ1481" si="922">$F$43*(BH1418^$F$44)*(BI1418^$F$45)</f>
        <v>4795.4989937707551</v>
      </c>
      <c r="BK1418" s="34">
        <f t="shared" ref="BK1418:BK1481" si="923">(BJ1418*BG1418)/$F$16</f>
        <v>561.32158814913907</v>
      </c>
      <c r="BL1418" s="27">
        <f t="shared" ref="BL1418:BL1481" si="924">1/((1/BK1418)+(1/$F$61))</f>
        <v>105.41710807812841</v>
      </c>
      <c r="BM1418" s="34">
        <f t="shared" ref="BM1418:BM1481" si="925">($F$33*($F$34^2))/9.8</f>
        <v>1.1054421768707483</v>
      </c>
      <c r="BN1418" s="45">
        <f t="shared" ref="BN1418:BN1481" si="926">((((H1418/60)*(BB1418/1000)*BC1418*($F$20-$F$4)+(((-$F$19)*V1418*($F$7*1000))/60)))/(-BL1418*$F$46/1000))+$F$4</f>
        <v>1455.0558906015649</v>
      </c>
      <c r="BO1418" s="45">
        <f t="shared" ref="BO1418:BO1481" si="927">((-$F$19)*V1418*($F$7*1000)/60)+BP1418</f>
        <v>99.855701721261767</v>
      </c>
      <c r="BP1418" s="66">
        <f t="shared" ref="BP1418:BP1481" si="928">($F$35*($F$33^5)*($F$34^3)*BB1418)/1000</f>
        <v>6.6895158048535519</v>
      </c>
    </row>
    <row r="1419" spans="8:68">
      <c r="H1419" s="68">
        <v>1414</v>
      </c>
      <c r="I1419" s="31">
        <f>('Propiedades físicas'!$C$10*'Diseño reactor'!H1419)/1000</f>
        <v>1237.596828182147</v>
      </c>
      <c r="J1419" s="31">
        <f t="shared" si="905"/>
        <v>0.36845601864526339</v>
      </c>
      <c r="K1419" s="31">
        <f>(I1419*1000)/'Propiedades físicas'!$F$10</f>
        <v>8084.188235825226</v>
      </c>
      <c r="L1419" s="31">
        <f t="shared" si="906"/>
        <v>1154.8840336893179</v>
      </c>
      <c r="M1419" s="31">
        <f t="shared" si="907"/>
        <v>6929.3042021359079</v>
      </c>
      <c r="N1419" s="31">
        <f t="shared" si="908"/>
        <v>0.81674967021875378</v>
      </c>
      <c r="O1419" s="32">
        <f t="shared" si="909"/>
        <v>4.9004980213125231</v>
      </c>
      <c r="P1419" s="33">
        <f t="shared" si="910"/>
        <v>0.6190506337104601</v>
      </c>
      <c r="Q1419" s="31">
        <f t="shared" si="911"/>
        <v>4.6433613851015458</v>
      </c>
      <c r="R1419" s="31">
        <f t="shared" si="912"/>
        <v>0.14984482797725221</v>
      </c>
      <c r="S1419" s="31">
        <f t="shared" si="913"/>
        <v>0.25713663621097788</v>
      </c>
      <c r="T1419" s="31">
        <f t="shared" si="914"/>
        <v>3.6270817359399007E-2</v>
      </c>
      <c r="U1419" s="31">
        <f t="shared" si="915"/>
        <v>1.1583391171642565E-2</v>
      </c>
      <c r="V1419" s="47">
        <f t="shared" ref="V1419:V1482" si="929">$C$4*P1419/$C$5</f>
        <v>6.130404333831741E-4</v>
      </c>
      <c r="W1419" s="31">
        <f t="shared" si="916"/>
        <v>0.2420558510361481</v>
      </c>
      <c r="X1419" s="34">
        <f>(S1419*H1419*'Propiedades físicas'!$F$5*60*24*365)/(1000000)</f>
        <v>56274.258426542241</v>
      </c>
      <c r="Y1419" s="34">
        <f>(U1419*H1419*'Propiedades físicas'!$F$7*60*24*365)/(1000000)</f>
        <v>792.7805044518575</v>
      </c>
      <c r="Z1419" s="31">
        <f t="shared" ref="Z1419:Z1482" si="930">P1419*$H1419</f>
        <v>875.33759606659055</v>
      </c>
      <c r="AA1419" s="31">
        <f t="shared" ref="AA1419:AA1450" si="931">Q1419*$H1419</f>
        <v>6565.712998533586</v>
      </c>
      <c r="AB1419" s="31">
        <f t="shared" ref="AB1419:AB1450" si="932">R1419*$H1419</f>
        <v>211.88058675983461</v>
      </c>
      <c r="AC1419" s="31">
        <f t="shared" ref="AC1419:AC1450" si="933">S1419*$H1419</f>
        <v>363.59120360232271</v>
      </c>
      <c r="AD1419" s="31">
        <f t="shared" si="917"/>
        <v>51.286935746190196</v>
      </c>
      <c r="AE1419" s="31">
        <f t="shared" ref="AE1419:AE1481" si="934">U1419*$H1419</f>
        <v>16.378915116702586</v>
      </c>
      <c r="AF1419" s="31">
        <f t="shared" ref="AF1419:AF1482" si="935">Z1419+AA1419+AB1419+AC1419+AD1419+AE1419</f>
        <v>8084.1882358252278</v>
      </c>
      <c r="AG1419" s="31">
        <f t="shared" ref="AG1419:AG1482" si="936">Z1419/AF1419</f>
        <v>0.10827773556626452</v>
      </c>
      <c r="AH1419" s="31">
        <f t="shared" ref="AH1419:AL1482" si="937">AA1419/$AF1419</f>
        <v>0.81216725872828011</v>
      </c>
      <c r="AI1419" s="31">
        <f t="shared" si="937"/>
        <v>2.620925943075916E-2</v>
      </c>
      <c r="AJ1419" s="31">
        <f t="shared" si="937"/>
        <v>4.4975598414576948E-2</v>
      </c>
      <c r="AK1419" s="31">
        <f t="shared" si="918"/>
        <v>6.3441045965396013E-3</v>
      </c>
      <c r="AL1419" s="31">
        <f t="shared" si="918"/>
        <v>2.0260432635795297E-3</v>
      </c>
      <c r="AM1419" s="31">
        <f t="shared" ref="AM1419:AM1482" si="938">AG1419+AH1419+AI1419+AJ1419+AK1419+AL1419</f>
        <v>0.99999999999999989</v>
      </c>
      <c r="AN1419" s="31">
        <f>(Z1419*'Propiedades físicas'!$F$4)/1000</f>
        <v>769.75437522903837</v>
      </c>
      <c r="AO1419" s="31">
        <f>(AA1419*'Propiedades físicas'!$F$6)/1000</f>
        <v>210.36544447301608</v>
      </c>
      <c r="AP1419" s="31">
        <f>(AB1419*'Propiedades físicas'!$F$9)/1000</f>
        <v>130.71972800147995</v>
      </c>
      <c r="AQ1419" s="31">
        <f>(AC1419*'Propiedades físicas'!$F$5)/1000</f>
        <v>107.06670172477598</v>
      </c>
      <c r="AR1419" s="31">
        <f>(AD1419*'Propiedades físicas'!$F$8)/1000</f>
        <v>18.182244460739341</v>
      </c>
      <c r="AS1419" s="31">
        <f>(AE1419*'Propiedades físicas'!$F$7)/1000</f>
        <v>1.5083342930971413</v>
      </c>
      <c r="AT1419" s="31">
        <f t="shared" ref="AT1419:AT1482" si="939">AN1419+AO1419+AP1419+AQ1419+AR1419+AS1419</f>
        <v>1237.596828182147</v>
      </c>
      <c r="AU1419" s="31">
        <f t="shared" ref="AU1419:AU1482" si="940">AN1419/$AT1419</f>
        <v>0.6219750711220694</v>
      </c>
      <c r="AV1419" s="31">
        <f t="shared" si="903"/>
        <v>0.16997897835760689</v>
      </c>
      <c r="AW1419" s="31">
        <f t="shared" si="903"/>
        <v>0.10562383889872162</v>
      </c>
      <c r="AX1419" s="31">
        <f t="shared" si="903"/>
        <v>8.6511777734629203E-2</v>
      </c>
      <c r="AY1419" s="31">
        <f t="shared" ref="AY1419:AZ1482" si="941">AR1419/$AT1419</f>
        <v>1.4691573254471298E-2</v>
      </c>
      <c r="AZ1419" s="31">
        <f t="shared" si="904"/>
        <v>1.2187606325015142E-3</v>
      </c>
      <c r="BA1419" s="31">
        <f t="shared" ref="BA1419:BA1482" si="942">AU1419+AV1419+AW1419+AX1419+AY1419+AZ1419</f>
        <v>1</v>
      </c>
      <c r="BB1419" s="34">
        <f>AU1419*'Propiedades físicas'!$C$4+'Diseño reactor'!AV1419*'Propiedades físicas'!$C$5+'Diseño reactor'!AW1419*'Propiedades físicas'!$C$8+'Diseño reactor'!AX1419*'Propiedades físicas'!$C$9+'Diseño reactor'!AY1419*'Propiedades físicas'!$C$7+'Diseño reactor'!AZ1419*'Propiedades físicas'!$C$6</f>
        <v>875.61641487721636</v>
      </c>
      <c r="BC1419" s="45">
        <f>AU1419*'Propiedades físicas'!$L$4+'Diseño reactor'!AV1419*'Propiedades físicas'!$L$5+'Diseño reactor'!AW1419*'Propiedades físicas'!$L$8+AX1419*'Propiedades físicas'!$L$9+'Diseño reactor'!AY1419*'Propiedades físicas'!$L$7+'Diseño reactor'!AZ1419*'Propiedades físicas'!$L$6</f>
        <v>2.069570277948634</v>
      </c>
      <c r="BD1419" s="29">
        <f t="shared" si="919"/>
        <v>2.1819283002083192</v>
      </c>
      <c r="BE1419" s="58">
        <f t="shared" si="920"/>
        <v>42.038568112687187</v>
      </c>
      <c r="BF1419" s="30">
        <f>AU1419*'Propiedades físicas'!$I$4+'Diseño reactor'!AV1419*'Propiedades físicas'!$I$5+'Diseño reactor'!AW1419*'Propiedades físicas'!$I$8+'Diseño reactor'!AX1419*'Propiedades físicas'!$I$9+'Diseño reactor'!AY1419*'Propiedades físicas'!$I$7+'Diseño reactor'!AZ1419*'Propiedades físicas'!$I$6</f>
        <v>1.9864555109226578E-2</v>
      </c>
      <c r="BG1419" s="24">
        <f>AU1419*'Propiedades físicas'!$O$4+'Diseño reactor'!AV1419*'Propiedades físicas'!$O$5+'Diseño reactor'!AW1419*'Propiedades físicas'!$O$8+'Diseño reactor'!AX1419*'Propiedades físicas'!$O$9+'Diseño reactor'!AY1419*'Propiedades físicas'!$O$7+'Diseño reactor'!AZ1419*'Propiedades físicas'!$O$6</f>
        <v>0.15217092824470646</v>
      </c>
      <c r="BH1419" s="54">
        <f t="shared" si="921"/>
        <v>41385.599543334079</v>
      </c>
      <c r="BI1419" s="34">
        <f t="shared" ref="BI1419:BI1482" si="943">(BC1419*BF1419)/(BG1419/1000)</f>
        <v>270.16390918386952</v>
      </c>
      <c r="BJ1419" s="27">
        <f t="shared" si="922"/>
        <v>4795.4971161416706</v>
      </c>
      <c r="BK1419" s="34">
        <f t="shared" si="923"/>
        <v>561.33480581391609</v>
      </c>
      <c r="BL1419" s="27">
        <f t="shared" si="924"/>
        <v>105.41757424899929</v>
      </c>
      <c r="BM1419" s="34">
        <f t="shared" si="925"/>
        <v>1.1054421768707483</v>
      </c>
      <c r="BN1419" s="45">
        <f t="shared" si="926"/>
        <v>1456.226531969093</v>
      </c>
      <c r="BO1419" s="45">
        <f t="shared" si="927"/>
        <v>99.871657099119133</v>
      </c>
      <c r="BP1419" s="66">
        <f t="shared" si="928"/>
        <v>6.6895112248766733</v>
      </c>
    </row>
    <row r="1420" spans="8:68">
      <c r="H1420" s="68">
        <v>1415</v>
      </c>
      <c r="I1420" s="31">
        <f>('Propiedades físicas'!$C$10*'Diseño reactor'!H1420)/1000</f>
        <v>1238.4720734637465</v>
      </c>
      <c r="J1420" s="31">
        <f t="shared" si="905"/>
        <v>0.36819562569922443</v>
      </c>
      <c r="K1420" s="31">
        <f>(I1420*1000)/'Propiedades físicas'!$F$10</f>
        <v>8089.9054835167572</v>
      </c>
      <c r="L1420" s="31">
        <f t="shared" si="906"/>
        <v>1155.7007833595367</v>
      </c>
      <c r="M1420" s="31">
        <f t="shared" si="907"/>
        <v>6934.20470015722</v>
      </c>
      <c r="N1420" s="31">
        <f t="shared" si="908"/>
        <v>0.81674967021875389</v>
      </c>
      <c r="O1420" s="32">
        <f t="shared" si="909"/>
        <v>4.9004980213125231</v>
      </c>
      <c r="P1420" s="33">
        <f t="shared" si="910"/>
        <v>0.61915654923374586</v>
      </c>
      <c r="Q1420" s="31">
        <f t="shared" si="911"/>
        <v>4.6435371689622693</v>
      </c>
      <c r="R1420" s="31">
        <f t="shared" si="912"/>
        <v>0.1497901736631696</v>
      </c>
      <c r="S1420" s="31">
        <f t="shared" si="913"/>
        <v>0.25696085235025373</v>
      </c>
      <c r="T1420" s="31">
        <f t="shared" si="914"/>
        <v>3.6238163278431178E-2</v>
      </c>
      <c r="U1420" s="31">
        <f t="shared" si="915"/>
        <v>1.1564784043407262E-2</v>
      </c>
      <c r="V1420" s="47">
        <f t="shared" si="929"/>
        <v>6.1314532060040858E-4</v>
      </c>
      <c r="W1420" s="31">
        <f t="shared" si="916"/>
        <v>0.24192617173887038</v>
      </c>
      <c r="X1420" s="34">
        <f>(S1420*H1420*'Propiedades físicas'!$F$5*60*24*365)/(1000000)</f>
        <v>56275.558906170067</v>
      </c>
      <c r="Y1420" s="34">
        <f>(U1420*H1420*'Propiedades físicas'!$F$7*60*24*365)/(1000000)</f>
        <v>792.0667758770212</v>
      </c>
      <c r="Z1420" s="31">
        <f t="shared" si="930"/>
        <v>876.10651716575035</v>
      </c>
      <c r="AA1420" s="31">
        <f t="shared" si="931"/>
        <v>6570.6050940816112</v>
      </c>
      <c r="AB1420" s="31">
        <f t="shared" si="932"/>
        <v>211.953095733385</v>
      </c>
      <c r="AC1420" s="31">
        <f t="shared" si="933"/>
        <v>363.59960607560902</v>
      </c>
      <c r="AD1420" s="31">
        <f t="shared" si="917"/>
        <v>51.277001038980117</v>
      </c>
      <c r="AE1420" s="31">
        <f t="shared" si="934"/>
        <v>16.364169421421277</v>
      </c>
      <c r="AF1420" s="31">
        <f t="shared" si="935"/>
        <v>8089.9054835167562</v>
      </c>
      <c r="AG1420" s="31">
        <f t="shared" si="936"/>
        <v>0.10829626118016138</v>
      </c>
      <c r="AH1420" s="31">
        <f t="shared" si="937"/>
        <v>0.81219800496671668</v>
      </c>
      <c r="AI1420" s="31">
        <f t="shared" si="937"/>
        <v>2.6199699880949293E-2</v>
      </c>
      <c r="AJ1420" s="31">
        <f t="shared" si="937"/>
        <v>4.4944852176140498E-2</v>
      </c>
      <c r="AK1420" s="31">
        <f t="shared" si="918"/>
        <v>6.338393092905399E-3</v>
      </c>
      <c r="AL1420" s="31">
        <f t="shared" si="918"/>
        <v>2.0227887031268035E-3</v>
      </c>
      <c r="AM1420" s="31">
        <f t="shared" si="938"/>
        <v>1</v>
      </c>
      <c r="AN1420" s="31">
        <f>(Z1420*'Propiedades físicas'!$F$4)/1000</f>
        <v>770.43054906521752</v>
      </c>
      <c r="AO1420" s="31">
        <f>(AA1420*'Propiedades físicas'!$F$6)/1000</f>
        <v>210.52218721437481</v>
      </c>
      <c r="AP1420" s="31">
        <f>(AB1420*'Propiedades físicas'!$F$9)/1000</f>
        <v>130.76446241271185</v>
      </c>
      <c r="AQ1420" s="31">
        <f>(AC1420*'Propiedades físicas'!$F$5)/1000</f>
        <v>107.06917600108459</v>
      </c>
      <c r="AR1420" s="31">
        <f>(AD1420*'Propiedades físicas'!$F$8)/1000</f>
        <v>18.178722408339226</v>
      </c>
      <c r="AS1420" s="31">
        <f>(AE1420*'Propiedades físicas'!$F$7)/1000</f>
        <v>1.5069763620186853</v>
      </c>
      <c r="AT1420" s="31">
        <f t="shared" si="939"/>
        <v>1238.4720734637463</v>
      </c>
      <c r="AU1420" s="31">
        <f t="shared" si="940"/>
        <v>0.62208148699751065</v>
      </c>
      <c r="AV1420" s="31">
        <f t="shared" ref="AV1420:AZ1483" si="944">AO1420/$AT1420</f>
        <v>0.16998541325650443</v>
      </c>
      <c r="AW1420" s="31">
        <f t="shared" si="944"/>
        <v>0.10558531372208589</v>
      </c>
      <c r="AX1420" s="31">
        <f t="shared" si="944"/>
        <v>8.645263651495555E-2</v>
      </c>
      <c r="AY1420" s="31">
        <f t="shared" si="941"/>
        <v>1.4678346648138102E-2</v>
      </c>
      <c r="AZ1420" s="31">
        <f t="shared" si="941"/>
        <v>1.2168028608057256E-3</v>
      </c>
      <c r="BA1420" s="31">
        <f t="shared" si="942"/>
        <v>1.0000000000000004</v>
      </c>
      <c r="BB1420" s="34">
        <f>AU1420*'Propiedades físicas'!$C$4+'Diseño reactor'!AV1420*'Propiedades físicas'!$C$5+'Diseño reactor'!AW1420*'Propiedades físicas'!$C$8+'Diseño reactor'!AX1420*'Propiedades físicas'!$C$9+'Diseño reactor'!AY1420*'Propiedades físicas'!$C$7+'Diseño reactor'!AZ1420*'Propiedades físicas'!$C$6</f>
        <v>875.61581659104252</v>
      </c>
      <c r="BC1420" s="45">
        <f>AU1420*'Propiedades físicas'!$L$4+'Diseño reactor'!AV1420*'Propiedades físicas'!$L$5+'Diseño reactor'!AW1420*'Propiedades físicas'!$L$8+AX1420*'Propiedades físicas'!$L$9+'Diseño reactor'!AY1420*'Propiedades físicas'!$L$7+'Diseño reactor'!AZ1420*'Propiedades físicas'!$L$6</f>
        <v>2.0696488542100822</v>
      </c>
      <c r="BD1420" s="29">
        <f t="shared" si="919"/>
        <v>2.1806780465958737</v>
      </c>
      <c r="BE1420" s="58">
        <f t="shared" si="920"/>
        <v>42.037201216778357</v>
      </c>
      <c r="BF1420" s="30">
        <f>AU1420*'Propiedades físicas'!$I$4+'Diseño reactor'!AV1420*'Propiedades físicas'!$I$5+'Diseño reactor'!AW1420*'Propiedades físicas'!$I$8+'Diseño reactor'!AX1420*'Propiedades físicas'!$I$9+'Diseño reactor'!AY1420*'Propiedades físicas'!$I$7+'Diseño reactor'!AZ1420*'Propiedades físicas'!$I$6</f>
        <v>1.9864830218261575E-2</v>
      </c>
      <c r="BG1420" s="24">
        <f>AU1420*'Propiedades físicas'!$O$4+'Diseño reactor'!AV1420*'Propiedades físicas'!$O$5+'Diseño reactor'!AW1420*'Propiedades físicas'!$O$8+'Diseño reactor'!AX1420*'Propiedades físicas'!$O$9+'Diseño reactor'!AY1420*'Propiedades físicas'!$O$7+'Diseño reactor'!AZ1420*'Propiedades físicas'!$O$6</f>
        <v>0.15217456722381995</v>
      </c>
      <c r="BH1420" s="54">
        <f t="shared" si="921"/>
        <v>41384.998114755894</v>
      </c>
      <c r="BI1420" s="34">
        <f t="shared" si="943"/>
        <v>270.17144750497715</v>
      </c>
      <c r="BJ1420" s="27">
        <f t="shared" si="922"/>
        <v>4795.4952579475384</v>
      </c>
      <c r="BK1420" s="34">
        <f t="shared" si="923"/>
        <v>561.34801192465193</v>
      </c>
      <c r="BL1420" s="27">
        <f t="shared" si="924"/>
        <v>105.41803999456612</v>
      </c>
      <c r="BM1420" s="34">
        <f t="shared" si="925"/>
        <v>1.1054421768707483</v>
      </c>
      <c r="BN1420" s="45">
        <f t="shared" si="926"/>
        <v>1457.3972300694338</v>
      </c>
      <c r="BO1420" s="45">
        <f t="shared" si="927"/>
        <v>99.887595385367803</v>
      </c>
      <c r="BP1420" s="66">
        <f t="shared" si="928"/>
        <v>6.6895066541057195</v>
      </c>
    </row>
    <row r="1421" spans="8:68">
      <c r="H1421" s="68">
        <v>1416</v>
      </c>
      <c r="I1421" s="31">
        <f>('Propiedades físicas'!$C$10*'Diseño reactor'!H1421)/1000</f>
        <v>1239.3473187453465</v>
      </c>
      <c r="J1421" s="31">
        <f t="shared" si="905"/>
        <v>0.36793560053983232</v>
      </c>
      <c r="K1421" s="31">
        <f>(I1421*1000)/'Propiedades físicas'!$F$10</f>
        <v>8095.6227312082892</v>
      </c>
      <c r="L1421" s="31">
        <f t="shared" si="906"/>
        <v>1156.5175330297554</v>
      </c>
      <c r="M1421" s="31">
        <f t="shared" si="907"/>
        <v>6939.1051981785331</v>
      </c>
      <c r="N1421" s="31">
        <f t="shared" si="908"/>
        <v>0.81674967021875389</v>
      </c>
      <c r="O1421" s="32">
        <f t="shared" si="909"/>
        <v>4.9004980213125231</v>
      </c>
      <c r="P1421" s="33">
        <f t="shared" si="910"/>
        <v>0.61926235133117491</v>
      </c>
      <c r="Q1421" s="31">
        <f t="shared" si="911"/>
        <v>4.6437127172433383</v>
      </c>
      <c r="R1421" s="31">
        <f t="shared" si="912"/>
        <v>0.14973555045287801</v>
      </c>
      <c r="S1421" s="31">
        <f t="shared" si="913"/>
        <v>0.25678530406918576</v>
      </c>
      <c r="T1421" s="31">
        <f t="shared" si="914"/>
        <v>3.620555168779508E-2</v>
      </c>
      <c r="U1421" s="31">
        <f t="shared" si="915"/>
        <v>1.1546216746905855E-2</v>
      </c>
      <c r="V1421" s="47">
        <f t="shared" si="929"/>
        <v>6.1325009549300822E-4</v>
      </c>
      <c r="W1421" s="31">
        <f t="shared" si="916"/>
        <v>0.24179663131628198</v>
      </c>
      <c r="X1421" s="34">
        <f>(S1421*H1421*'Propiedades físicas'!$F$5*60*24*365)/(1000000)</f>
        <v>56276.85660189925</v>
      </c>
      <c r="Y1421" s="34">
        <f>(U1421*H1421*'Propiedades físicas'!$F$7*60*24*365)/(1000000)</f>
        <v>791.35397602420039</v>
      </c>
      <c r="Z1421" s="31">
        <f t="shared" si="930"/>
        <v>876.87548948494373</v>
      </c>
      <c r="AA1421" s="31">
        <f t="shared" si="931"/>
        <v>6575.4972076165668</v>
      </c>
      <c r="AB1421" s="31">
        <f t="shared" si="932"/>
        <v>212.02553944127527</v>
      </c>
      <c r="AC1421" s="31">
        <f t="shared" si="933"/>
        <v>363.60799056196703</v>
      </c>
      <c r="AD1421" s="31">
        <f t="shared" si="917"/>
        <v>51.267061189917833</v>
      </c>
      <c r="AE1421" s="31">
        <f t="shared" si="934"/>
        <v>16.349442913618692</v>
      </c>
      <c r="AF1421" s="31">
        <f t="shared" si="935"/>
        <v>8095.6227312082892</v>
      </c>
      <c r="AG1421" s="31">
        <f t="shared" si="936"/>
        <v>0.10831476695481684</v>
      </c>
      <c r="AH1421" s="31">
        <f t="shared" si="937"/>
        <v>0.8122287100000718</v>
      </c>
      <c r="AI1421" s="31">
        <f t="shared" si="937"/>
        <v>2.6190145771482858E-2</v>
      </c>
      <c r="AJ1421" s="31">
        <f t="shared" si="937"/>
        <v>4.4914147142785361E-2</v>
      </c>
      <c r="AK1421" s="31">
        <f t="shared" si="918"/>
        <v>6.3326890212269211E-3</v>
      </c>
      <c r="AL1421" s="31">
        <f t="shared" si="918"/>
        <v>2.0195411096162212E-3</v>
      </c>
      <c r="AM1421" s="31">
        <f t="shared" si="938"/>
        <v>1</v>
      </c>
      <c r="AN1421" s="31">
        <f>(Z1421*'Propiedades físicas'!$F$4)/1000</f>
        <v>771.1067679432698</v>
      </c>
      <c r="AO1421" s="31">
        <f>(AA1421*'Propiedades físicas'!$F$6)/1000</f>
        <v>210.6789305320348</v>
      </c>
      <c r="AP1421" s="31">
        <f>(AB1421*'Propiedades físicas'!$F$9)/1000</f>
        <v>130.80915655829477</v>
      </c>
      <c r="AQ1421" s="31">
        <f>(AC1421*'Propiedades físicas'!$F$5)/1000</f>
        <v>107.07164498078244</v>
      </c>
      <c r="AR1421" s="31">
        <f>(AD1421*'Propiedades físicas'!$F$8)/1000</f>
        <v>18.175198533049663</v>
      </c>
      <c r="AS1421" s="31">
        <f>(AE1421*'Propiedades físicas'!$F$7)/1000</f>
        <v>1.5056201979151453</v>
      </c>
      <c r="AT1421" s="31">
        <f t="shared" si="939"/>
        <v>1239.3473187453465</v>
      </c>
      <c r="AU1421" s="31">
        <f t="shared" si="940"/>
        <v>0.62218778891126336</v>
      </c>
      <c r="AV1421" s="31">
        <f t="shared" si="944"/>
        <v>0.16999183953156544</v>
      </c>
      <c r="AW1421" s="31">
        <f t="shared" si="944"/>
        <v>0.10554681047014283</v>
      </c>
      <c r="AX1421" s="31">
        <f t="shared" si="944"/>
        <v>8.6393574554368219E-2</v>
      </c>
      <c r="AY1421" s="31">
        <f t="shared" si="941"/>
        <v>1.4665137252605936E-2</v>
      </c>
      <c r="AZ1421" s="31">
        <f t="shared" si="941"/>
        <v>1.2148492800544083E-3</v>
      </c>
      <c r="BA1421" s="31">
        <f t="shared" si="942"/>
        <v>1.0000000000000002</v>
      </c>
      <c r="BB1421" s="34">
        <f>AU1421*'Propiedades físicas'!$C$4+'Diseño reactor'!AV1421*'Propiedades físicas'!$C$5+'Diseño reactor'!AW1421*'Propiedades físicas'!$C$8+'Diseño reactor'!AX1421*'Propiedades físicas'!$C$9+'Diseño reactor'!AY1421*'Propiedades físicas'!$C$7+'Diseño reactor'!AZ1421*'Propiedades físicas'!$C$6</f>
        <v>875.61521950681413</v>
      </c>
      <c r="BC1421" s="45">
        <f>AU1421*'Propiedades físicas'!$L$4+'Diseño reactor'!AV1421*'Propiedades físicas'!$L$5+'Diseño reactor'!AW1421*'Propiedades físicas'!$L$8+AX1421*'Propiedades físicas'!$L$9+'Diseño reactor'!AY1421*'Propiedades físicas'!$L$7+'Diseño reactor'!AZ1421*'Propiedades físicas'!$L$6</f>
        <v>2.0697273423023232</v>
      </c>
      <c r="BD1421" s="29">
        <f t="shared" si="919"/>
        <v>2.1794292279138032</v>
      </c>
      <c r="BE1421" s="58">
        <f t="shared" si="920"/>
        <v>42.035835927662653</v>
      </c>
      <c r="BF1421" s="30">
        <f>AU1421*'Propiedades físicas'!$I$4+'Diseño reactor'!AV1421*'Propiedades físicas'!$I$5+'Diseño reactor'!AW1421*'Propiedades físicas'!$I$8+'Diseño reactor'!AX1421*'Propiedades físicas'!$I$9+'Diseño reactor'!AY1421*'Propiedades físicas'!$I$7+'Diseño reactor'!AZ1421*'Propiedades físicas'!$I$6</f>
        <v>1.9865104769668945E-2</v>
      </c>
      <c r="BG1421" s="24">
        <f>AU1421*'Propiedades físicas'!$O$4+'Diseño reactor'!AV1421*'Propiedades físicas'!$O$5+'Diseño reactor'!AW1421*'Propiedades físicas'!$O$8+'Diseño reactor'!AX1421*'Propiedades físicas'!$O$9+'Diseño reactor'!AY1421*'Propiedades físicas'!$O$7+'Diseño reactor'!AZ1421*'Propiedades físicas'!$O$6</f>
        <v>0.15217820246242028</v>
      </c>
      <c r="BH1421" s="54">
        <f t="shared" si="921"/>
        <v>41384.397921333184</v>
      </c>
      <c r="BI1421" s="34">
        <f t="shared" si="943"/>
        <v>270.1789732970289</v>
      </c>
      <c r="BJ1421" s="27">
        <f t="shared" si="922"/>
        <v>4795.4934191243428</v>
      </c>
      <c r="BK1421" s="34">
        <f t="shared" si="923"/>
        <v>561.36120649439101</v>
      </c>
      <c r="BL1421" s="27">
        <f t="shared" si="924"/>
        <v>105.41850531533667</v>
      </c>
      <c r="BM1421" s="34">
        <f t="shared" si="925"/>
        <v>1.1054421768707483</v>
      </c>
      <c r="BN1421" s="45">
        <f t="shared" si="926"/>
        <v>1458.5679848079944</v>
      </c>
      <c r="BO1421" s="45">
        <f t="shared" si="927"/>
        <v>99.903516607454605</v>
      </c>
      <c r="BP1421" s="66">
        <f t="shared" si="928"/>
        <v>6.6895020925173574</v>
      </c>
    </row>
    <row r="1422" spans="8:68">
      <c r="H1422" s="68">
        <v>1417</v>
      </c>
      <c r="I1422" s="31">
        <f>('Propiedades físicas'!$C$10*'Diseño reactor'!H1422)/1000</f>
        <v>1240.2225640269462</v>
      </c>
      <c r="J1422" s="31">
        <f t="shared" si="905"/>
        <v>0.36767594238842805</v>
      </c>
      <c r="K1422" s="31">
        <f>(I1422*1000)/'Propiedades físicas'!$F$10</f>
        <v>8101.3399788998195</v>
      </c>
      <c r="L1422" s="31">
        <f t="shared" si="906"/>
        <v>1157.3342826999742</v>
      </c>
      <c r="M1422" s="31">
        <f t="shared" si="907"/>
        <v>6944.0056961998453</v>
      </c>
      <c r="N1422" s="31">
        <f t="shared" si="908"/>
        <v>0.81674967021875389</v>
      </c>
      <c r="O1422" s="32">
        <f t="shared" si="909"/>
        <v>4.9004980213125231</v>
      </c>
      <c r="P1422" s="33">
        <f t="shared" si="910"/>
        <v>0.61936804018485281</v>
      </c>
      <c r="Q1422" s="31">
        <f t="shared" si="911"/>
        <v>4.6438880304095589</v>
      </c>
      <c r="R1422" s="31">
        <f t="shared" si="912"/>
        <v>0.14968095834044923</v>
      </c>
      <c r="S1422" s="31">
        <f t="shared" si="913"/>
        <v>0.25660999090296482</v>
      </c>
      <c r="T1422" s="31">
        <f t="shared" si="914"/>
        <v>3.6172982517839666E-2</v>
      </c>
      <c r="U1422" s="31">
        <f t="shared" si="915"/>
        <v>1.1527689175612081E-2</v>
      </c>
      <c r="V1422" s="47">
        <f t="shared" si="929"/>
        <v>6.1335475824131054E-4</v>
      </c>
      <c r="W1422" s="31">
        <f t="shared" si="916"/>
        <v>0.24166722954541914</v>
      </c>
      <c r="X1422" s="34">
        <f>(S1422*H1422*'Propiedades físicas'!$F$5*60*24*365)/(1000000)</f>
        <v>56278.151521175103</v>
      </c>
      <c r="Y1422" s="34">
        <f>(U1422*H1422*'Propiedades físicas'!$F$7*60*24*365)/(1000000)</f>
        <v>790.64210337101508</v>
      </c>
      <c r="Z1422" s="31">
        <f t="shared" si="930"/>
        <v>877.64451294193645</v>
      </c>
      <c r="AA1422" s="31">
        <f t="shared" si="931"/>
        <v>6580.3893390903449</v>
      </c>
      <c r="AB1422" s="31">
        <f t="shared" si="932"/>
        <v>212.09791796841657</v>
      </c>
      <c r="AC1422" s="31">
        <f t="shared" si="933"/>
        <v>363.61635710950117</v>
      </c>
      <c r="AD1422" s="31">
        <f t="shared" si="917"/>
        <v>51.257116227778809</v>
      </c>
      <c r="AE1422" s="31">
        <f t="shared" si="934"/>
        <v>16.334735561842319</v>
      </c>
      <c r="AF1422" s="31">
        <f t="shared" si="935"/>
        <v>8101.3399788998204</v>
      </c>
      <c r="AG1422" s="31">
        <f t="shared" si="936"/>
        <v>0.10833325292208296</v>
      </c>
      <c r="AH1422" s="31">
        <f t="shared" si="937"/>
        <v>0.81225937390964498</v>
      </c>
      <c r="AI1422" s="31">
        <f t="shared" si="937"/>
        <v>2.6180597101322974E-2</v>
      </c>
      <c r="AJ1422" s="31">
        <f t="shared" si="937"/>
        <v>4.4883483233212125E-2</v>
      </c>
      <c r="AK1422" s="31">
        <f t="shared" si="918"/>
        <v>6.3269923693215551E-3</v>
      </c>
      <c r="AL1422" s="31">
        <f t="shared" si="918"/>
        <v>2.016300464415346E-3</v>
      </c>
      <c r="AM1422" s="31">
        <f t="shared" si="938"/>
        <v>0.99999999999999989</v>
      </c>
      <c r="AN1422" s="31">
        <f>(Z1422*'Propiedades físicas'!$F$4)/1000</f>
        <v>771.78303179088005</v>
      </c>
      <c r="AO1422" s="31">
        <f>(AA1422*'Propiedades físicas'!$F$6)/1000</f>
        <v>210.83567442445465</v>
      </c>
      <c r="AP1422" s="31">
        <f>(AB1422*'Propiedades físicas'!$F$9)/1000</f>
        <v>130.85381049061459</v>
      </c>
      <c r="AQ1422" s="31">
        <f>(AC1422*'Propiedades físicas'!$F$5)/1000</f>
        <v>107.07410867803482</v>
      </c>
      <c r="AR1422" s="31">
        <f>(AD1422*'Propiedades físicas'!$F$8)/1000</f>
        <v>18.171672845072134</v>
      </c>
      <c r="AS1422" s="31">
        <f>(AE1422*'Propiedades físicas'!$F$7)/1000</f>
        <v>1.5042657978900593</v>
      </c>
      <c r="AT1422" s="31">
        <f t="shared" si="939"/>
        <v>1240.2225640269462</v>
      </c>
      <c r="AU1422" s="31">
        <f t="shared" si="940"/>
        <v>0.62229397704629374</v>
      </c>
      <c r="AV1422" s="31">
        <f t="shared" si="944"/>
        <v>0.16999825719980519</v>
      </c>
      <c r="AW1422" s="31">
        <f t="shared" si="944"/>
        <v>0.1055083291387138</v>
      </c>
      <c r="AX1422" s="31">
        <f t="shared" si="944"/>
        <v>8.6334591696485552E-2</v>
      </c>
      <c r="AY1422" s="31">
        <f t="shared" si="941"/>
        <v>1.4651945039662511E-2</v>
      </c>
      <c r="AZ1422" s="31">
        <f t="shared" si="941"/>
        <v>1.2128998790392725E-3</v>
      </c>
      <c r="BA1422" s="31">
        <f t="shared" si="942"/>
        <v>1</v>
      </c>
      <c r="BB1422" s="34">
        <f>AU1422*'Propiedades físicas'!$C$4+'Diseño reactor'!AV1422*'Propiedades físicas'!$C$5+'Diseño reactor'!AW1422*'Propiedades físicas'!$C$8+'Diseño reactor'!AX1422*'Propiedades físicas'!$C$9+'Diseño reactor'!AY1422*'Propiedades físicas'!$C$7+'Diseño reactor'!AZ1422*'Propiedades físicas'!$C$6</f>
        <v>875.61462362148677</v>
      </c>
      <c r="BC1422" s="45">
        <f>AU1422*'Propiedades físicas'!$L$4+'Diseño reactor'!AV1422*'Propiedades físicas'!$L$5+'Diseño reactor'!AW1422*'Propiedades físicas'!$L$8+AX1422*'Propiedades físicas'!$L$9+'Diseño reactor'!AY1422*'Propiedades físicas'!$L$7+'Diseño reactor'!AZ1422*'Propiedades físicas'!$L$6</f>
        <v>2.0698057423719036</v>
      </c>
      <c r="BD1422" s="29">
        <f t="shared" si="919"/>
        <v>2.1781818416903773</v>
      </c>
      <c r="BE1422" s="58">
        <f t="shared" si="920"/>
        <v>42.034472242491859</v>
      </c>
      <c r="BF1422" s="30">
        <f>AU1422*'Propiedades físicas'!$I$4+'Diseño reactor'!AV1422*'Propiedades físicas'!$I$5+'Diseño reactor'!AW1422*'Propiedades físicas'!$I$8+'Diseño reactor'!AX1422*'Propiedades físicas'!$I$9+'Diseño reactor'!AY1422*'Propiedades físicas'!$I$7+'Diseño reactor'!AZ1422*'Propiedades físicas'!$I$6</f>
        <v>1.9865378764830258E-2</v>
      </c>
      <c r="BG1422" s="24">
        <f>AU1422*'Propiedades físicas'!$O$4+'Diseño reactor'!AV1422*'Propiedades físicas'!$O$5+'Diseño reactor'!AW1422*'Propiedades físicas'!$O$8+'Diseño reactor'!AX1422*'Propiedades físicas'!$O$9+'Diseño reactor'!AY1422*'Propiedades físicas'!$O$7+'Diseño reactor'!AZ1422*'Propiedades físicas'!$O$6</f>
        <v>0.15218183396601664</v>
      </c>
      <c r="BH1422" s="54">
        <f t="shared" si="921"/>
        <v>41383.798959942207</v>
      </c>
      <c r="BI1422" s="34">
        <f t="shared" si="943"/>
        <v>270.18648658827692</v>
      </c>
      <c r="BJ1422" s="27">
        <f t="shared" si="922"/>
        <v>4795.4915996082846</v>
      </c>
      <c r="BK1422" s="34">
        <f t="shared" si="923"/>
        <v>561.37438953616584</v>
      </c>
      <c r="BL1422" s="27">
        <f t="shared" si="924"/>
        <v>105.41897021181815</v>
      </c>
      <c r="BM1422" s="34">
        <f t="shared" si="925"/>
        <v>1.1054421768707483</v>
      </c>
      <c r="BN1422" s="45">
        <f t="shared" si="926"/>
        <v>1459.7387960903936</v>
      </c>
      <c r="BO1422" s="45">
        <f t="shared" si="927"/>
        <v>99.919420792767525</v>
      </c>
      <c r="BP1422" s="66">
        <f t="shared" si="928"/>
        <v>6.6894975400883281</v>
      </c>
    </row>
    <row r="1423" spans="8:68">
      <c r="H1423" s="68">
        <v>1418</v>
      </c>
      <c r="I1423" s="31">
        <f>('Propiedades físicas'!$C$10*'Diseño reactor'!H1423)/1000</f>
        <v>1241.0978093085462</v>
      </c>
      <c r="J1423" s="31">
        <f t="shared" si="905"/>
        <v>0.36741665046854899</v>
      </c>
      <c r="K1423" s="31">
        <f>(I1423*1000)/'Propiedades físicas'!$F$10</f>
        <v>8107.0572265913515</v>
      </c>
      <c r="L1423" s="31">
        <f t="shared" si="906"/>
        <v>1158.151032370193</v>
      </c>
      <c r="M1423" s="31">
        <f t="shared" si="907"/>
        <v>6948.9061942211583</v>
      </c>
      <c r="N1423" s="31">
        <f t="shared" si="908"/>
        <v>0.81674967021875389</v>
      </c>
      <c r="O1423" s="32">
        <f t="shared" si="909"/>
        <v>4.9004980213125231</v>
      </c>
      <c r="P1423" s="33">
        <f t="shared" si="910"/>
        <v>0.61947361597649575</v>
      </c>
      <c r="Q1423" s="31">
        <f t="shared" si="911"/>
        <v>4.6440631089245388</v>
      </c>
      <c r="R1423" s="31">
        <f t="shared" si="912"/>
        <v>0.14962639731987357</v>
      </c>
      <c r="S1423" s="31">
        <f t="shared" si="913"/>
        <v>0.25643491238798416</v>
      </c>
      <c r="T1423" s="31">
        <f t="shared" si="914"/>
        <v>3.6140455699043235E-2</v>
      </c>
      <c r="U1423" s="31">
        <f t="shared" si="915"/>
        <v>1.1509201223341361E-2</v>
      </c>
      <c r="V1423" s="47">
        <f t="shared" si="929"/>
        <v>6.1345930902526773E-4</v>
      </c>
      <c r="W1423" s="31">
        <f t="shared" si="916"/>
        <v>0.24153796620379508</v>
      </c>
      <c r="X1423" s="34">
        <f>(S1423*H1423*'Propiedades físicas'!$F$5*60*24*365)/(1000000)</f>
        <v>56279.443671419023</v>
      </c>
      <c r="Y1423" s="34">
        <f>(U1423*H1423*'Propiedades físicas'!$F$7*60*24*365)/(1000000)</f>
        <v>789.93115639791165</v>
      </c>
      <c r="Z1423" s="31">
        <f t="shared" si="930"/>
        <v>878.41358745467096</v>
      </c>
      <c r="AA1423" s="31">
        <f t="shared" si="931"/>
        <v>6585.2814884549962</v>
      </c>
      <c r="AB1423" s="31">
        <f t="shared" si="932"/>
        <v>212.17023139958073</v>
      </c>
      <c r="AC1423" s="31">
        <f t="shared" si="933"/>
        <v>363.62470576616153</v>
      </c>
      <c r="AD1423" s="31">
        <f t="shared" si="917"/>
        <v>51.247166181243308</v>
      </c>
      <c r="AE1423" s="31">
        <f t="shared" si="934"/>
        <v>16.320047334698049</v>
      </c>
      <c r="AF1423" s="31">
        <f t="shared" si="935"/>
        <v>8107.0572265913506</v>
      </c>
      <c r="AG1423" s="31">
        <f t="shared" si="936"/>
        <v>0.10835171911374357</v>
      </c>
      <c r="AH1423" s="31">
        <f t="shared" si="937"/>
        <v>0.81228999677652558</v>
      </c>
      <c r="AI1423" s="31">
        <f t="shared" si="937"/>
        <v>2.6171053869418495E-2</v>
      </c>
      <c r="AJ1423" s="31">
        <f t="shared" si="937"/>
        <v>4.4852860366331619E-2</v>
      </c>
      <c r="AK1423" s="31">
        <f t="shared" si="918"/>
        <v>6.3213031250293041E-3</v>
      </c>
      <c r="AL1423" s="31">
        <f t="shared" si="918"/>
        <v>2.0130667489515045E-3</v>
      </c>
      <c r="AM1423" s="31">
        <f t="shared" si="938"/>
        <v>1</v>
      </c>
      <c r="AN1423" s="31">
        <f>(Z1423*'Propiedades físicas'!$F$4)/1000</f>
        <v>772.4593405358886</v>
      </c>
      <c r="AO1423" s="31">
        <f>(AA1423*'Propiedades físicas'!$F$6)/1000</f>
        <v>210.99241889009809</v>
      </c>
      <c r="AP1423" s="31">
        <f>(AB1423*'Propiedades físicas'!$F$9)/1000</f>
        <v>130.89842426197131</v>
      </c>
      <c r="AQ1423" s="31">
        <f>(AC1423*'Propiedades físicas'!$F$5)/1000</f>
        <v>107.07656710696159</v>
      </c>
      <c r="AR1423" s="31">
        <f>(AD1423*'Propiedades físicas'!$F$8)/1000</f>
        <v>18.168145354574371</v>
      </c>
      <c r="AS1423" s="31">
        <f>(AE1423*'Propiedades físicas'!$F$7)/1000</f>
        <v>1.5029131590523435</v>
      </c>
      <c r="AT1423" s="31">
        <f t="shared" si="939"/>
        <v>1241.0978093085462</v>
      </c>
      <c r="AU1423" s="31">
        <f t="shared" si="940"/>
        <v>0.62240005158517642</v>
      </c>
      <c r="AV1423" s="31">
        <f t="shared" si="944"/>
        <v>0.17000466627819485</v>
      </c>
      <c r="AW1423" s="31">
        <f t="shared" si="944"/>
        <v>0.10546986972356261</v>
      </c>
      <c r="AX1423" s="31">
        <f t="shared" si="944"/>
        <v>8.6275687785330346E-2</v>
      </c>
      <c r="AY1423" s="31">
        <f t="shared" si="941"/>
        <v>1.4638769981147904E-2</v>
      </c>
      <c r="AZ1423" s="31">
        <f t="shared" si="941"/>
        <v>1.2109546465879774E-3</v>
      </c>
      <c r="BA1423" s="31">
        <f t="shared" si="942"/>
        <v>1.0000000000000002</v>
      </c>
      <c r="BB1423" s="34">
        <f>AU1423*'Propiedades físicas'!$C$4+'Diseño reactor'!AV1423*'Propiedades físicas'!$C$5+'Diseño reactor'!AW1423*'Propiedades físicas'!$C$8+'Diseño reactor'!AX1423*'Propiedades físicas'!$C$9+'Diseño reactor'!AY1423*'Propiedades físicas'!$C$7+'Diseño reactor'!AZ1423*'Propiedades físicas'!$C$6</f>
        <v>875.61402893202489</v>
      </c>
      <c r="BC1423" s="45">
        <f>AU1423*'Propiedades físicas'!$L$4+'Diseño reactor'!AV1423*'Propiedades físicas'!$L$5+'Diseño reactor'!AW1423*'Propiedades físicas'!$L$8+AX1423*'Propiedades físicas'!$L$9+'Diseño reactor'!AY1423*'Propiedades físicas'!$L$7+'Diseño reactor'!AZ1423*'Propiedades físicas'!$L$6</f>
        <v>2.0698840545650485</v>
      </c>
      <c r="BD1423" s="29">
        <f t="shared" si="919"/>
        <v>2.1769358854595464</v>
      </c>
      <c r="BE1423" s="58">
        <f t="shared" si="920"/>
        <v>42.033110158424535</v>
      </c>
      <c r="BF1423" s="30">
        <f>AU1423*'Propiedades físicas'!$I$4+'Diseño reactor'!AV1423*'Propiedades físicas'!$I$5+'Diseño reactor'!AW1423*'Propiedades físicas'!$I$8+'Diseño reactor'!AX1423*'Propiedades físicas'!$I$9+'Diseño reactor'!AY1423*'Propiedades físicas'!$I$7+'Diseño reactor'!AZ1423*'Propiedades físicas'!$I$6</f>
        <v>1.9865652205122923E-2</v>
      </c>
      <c r="BG1423" s="24">
        <f>AU1423*'Propiedades físicas'!$O$4+'Diseño reactor'!AV1423*'Propiedades físicas'!$O$5+'Diseño reactor'!AW1423*'Propiedades físicas'!$O$8+'Diseño reactor'!AX1423*'Propiedades físicas'!$O$9+'Diseño reactor'!AY1423*'Propiedades físicas'!$O$7+'Diseño reactor'!AZ1423*'Propiedades físicas'!$O$6</f>
        <v>0.15218546174010789</v>
      </c>
      <c r="BH1423" s="54">
        <f t="shared" si="921"/>
        <v>41383.201227468853</v>
      </c>
      <c r="BI1423" s="34">
        <f t="shared" si="943"/>
        <v>270.1939874068932</v>
      </c>
      <c r="BJ1423" s="27">
        <f t="shared" si="922"/>
        <v>4795.4897993357945</v>
      </c>
      <c r="BK1423" s="34">
        <f t="shared" si="923"/>
        <v>561.38756106299627</v>
      </c>
      <c r="BL1423" s="27">
        <f t="shared" si="924"/>
        <v>105.41943468451723</v>
      </c>
      <c r="BM1423" s="34">
        <f t="shared" si="925"/>
        <v>1.1054421768707483</v>
      </c>
      <c r="BN1423" s="45">
        <f t="shared" si="926"/>
        <v>1460.9096638224562</v>
      </c>
      <c r="BO1423" s="45">
        <f t="shared" si="927"/>
        <v>99.935307968636138</v>
      </c>
      <c r="BP1423" s="66">
        <f t="shared" si="928"/>
        <v>6.6894929967954395</v>
      </c>
    </row>
    <row r="1424" spans="8:68">
      <c r="H1424" s="68">
        <v>1419</v>
      </c>
      <c r="I1424" s="31">
        <f>('Propiedades físicas'!$C$10*'Diseño reactor'!H1424)/1000</f>
        <v>1241.9730545901459</v>
      </c>
      <c r="J1424" s="31">
        <f t="shared" si="905"/>
        <v>0.36715772400592145</v>
      </c>
      <c r="K1424" s="31">
        <f>(I1424*1000)/'Propiedades físicas'!$F$10</f>
        <v>8112.7744742828818</v>
      </c>
      <c r="L1424" s="31">
        <f t="shared" si="906"/>
        <v>1158.9677820404115</v>
      </c>
      <c r="M1424" s="31">
        <f t="shared" si="907"/>
        <v>6953.8066922424696</v>
      </c>
      <c r="N1424" s="31">
        <f t="shared" si="908"/>
        <v>0.81674967021875367</v>
      </c>
      <c r="O1424" s="32">
        <f t="shared" si="909"/>
        <v>4.9004980213125222</v>
      </c>
      <c r="P1424" s="33">
        <f t="shared" si="910"/>
        <v>0.61957907888743069</v>
      </c>
      <c r="Q1424" s="31">
        <f t="shared" si="911"/>
        <v>4.6442379532506886</v>
      </c>
      <c r="R1424" s="31">
        <f t="shared" si="912"/>
        <v>0.14957186738506031</v>
      </c>
      <c r="S1424" s="31">
        <f t="shared" si="913"/>
        <v>0.25626006806183527</v>
      </c>
      <c r="T1424" s="31">
        <f t="shared" si="914"/>
        <v>3.6107971162013211E-2</v>
      </c>
      <c r="U1424" s="31">
        <f t="shared" si="915"/>
        <v>1.1490752784249532E-2</v>
      </c>
      <c r="V1424" s="47">
        <f t="shared" si="929"/>
        <v>6.135637480244459E-4</v>
      </c>
      <c r="W1424" s="31">
        <f t="shared" si="916"/>
        <v>0.24140884106939883</v>
      </c>
      <c r="X1424" s="34">
        <f>(S1424*H1424*'Propiedades físicas'!$F$5*60*24*365)/(1000000)</f>
        <v>56280.733060028564</v>
      </c>
      <c r="Y1424" s="34">
        <f>(U1424*H1424*'Propiedades físicas'!$F$7*60*24*365)/(1000000)</f>
        <v>789.2211335881592</v>
      </c>
      <c r="Z1424" s="31">
        <f t="shared" si="930"/>
        <v>879.18271294126419</v>
      </c>
      <c r="AA1424" s="31">
        <f t="shared" si="931"/>
        <v>6590.1736556627275</v>
      </c>
      <c r="AB1424" s="31">
        <f t="shared" si="932"/>
        <v>212.24247981940059</v>
      </c>
      <c r="AC1424" s="31">
        <f t="shared" si="933"/>
        <v>363.63303657974427</v>
      </c>
      <c r="AD1424" s="31">
        <f t="shared" si="917"/>
        <v>51.237211078896749</v>
      </c>
      <c r="AE1424" s="31">
        <f t="shared" si="934"/>
        <v>16.305378200850086</v>
      </c>
      <c r="AF1424" s="31">
        <f t="shared" si="935"/>
        <v>8112.7744742828827</v>
      </c>
      <c r="AG1424" s="31">
        <f t="shared" si="936"/>
        <v>0.10837016556151442</v>
      </c>
      <c r="AH1424" s="31">
        <f t="shared" si="937"/>
        <v>0.81232057868159302</v>
      </c>
      <c r="AI1424" s="31">
        <f t="shared" si="937"/>
        <v>2.6161516074704082E-2</v>
      </c>
      <c r="AJ1424" s="31">
        <f t="shared" si="937"/>
        <v>4.4822278461264277E-2</v>
      </c>
      <c r="AK1424" s="31">
        <f t="shared" si="918"/>
        <v>6.315621276212758E-3</v>
      </c>
      <c r="AL1424" s="31">
        <f t="shared" si="918"/>
        <v>2.0098399447115627E-3</v>
      </c>
      <c r="AM1424" s="31">
        <f t="shared" si="938"/>
        <v>1.0000000000000002</v>
      </c>
      <c r="AN1424" s="31">
        <f>(Z1424*'Propiedades físicas'!$F$4)/1000</f>
        <v>773.13569410628895</v>
      </c>
      <c r="AO1424" s="31">
        <f>(AA1424*'Propiedades físicas'!$F$6)/1000</f>
        <v>211.14916392743379</v>
      </c>
      <c r="AP1424" s="31">
        <f>(AB1424*'Propiedades físicas'!$F$9)/1000</f>
        <v>130.94299792457917</v>
      </c>
      <c r="AQ1424" s="31">
        <f>(AC1424*'Propiedades físicas'!$F$5)/1000</f>
        <v>107.07902028163731</v>
      </c>
      <c r="AR1424" s="31">
        <f>(AD1424*'Propiedades físicas'!$F$8)/1000</f>
        <v>18.164616071690467</v>
      </c>
      <c r="AS1424" s="31">
        <f>(AE1424*'Propiedades físicas'!$F$7)/1000</f>
        <v>1.5015622785162845</v>
      </c>
      <c r="AT1424" s="31">
        <f t="shared" si="939"/>
        <v>1241.9730545901459</v>
      </c>
      <c r="AU1424" s="31">
        <f t="shared" si="940"/>
        <v>0.62250601271009509</v>
      </c>
      <c r="AV1424" s="31">
        <f t="shared" si="944"/>
        <v>0.17001106678366185</v>
      </c>
      <c r="AW1424" s="31">
        <f t="shared" si="944"/>
        <v>0.10543143222039601</v>
      </c>
      <c r="AX1424" s="31">
        <f t="shared" si="944"/>
        <v>8.6216862665328631E-2</v>
      </c>
      <c r="AY1424" s="31">
        <f t="shared" si="941"/>
        <v>1.4625612048954503E-2</v>
      </c>
      <c r="AZ1424" s="31">
        <f t="shared" si="941"/>
        <v>1.2090135715640011E-3</v>
      </c>
      <c r="BA1424" s="31">
        <f t="shared" si="942"/>
        <v>1.0000000000000002</v>
      </c>
      <c r="BB1424" s="34">
        <f>AU1424*'Propiedades físicas'!$C$4+'Diseño reactor'!AV1424*'Propiedades físicas'!$C$5+'Diseño reactor'!AW1424*'Propiedades físicas'!$C$8+'Diseño reactor'!AX1424*'Propiedades físicas'!$C$9+'Diseño reactor'!AY1424*'Propiedades físicas'!$C$7+'Diseño reactor'!AZ1424*'Propiedades físicas'!$C$6</f>
        <v>875.61343543540272</v>
      </c>
      <c r="BC1424" s="45">
        <f>AU1424*'Propiedades físicas'!$L$4+'Diseño reactor'!AV1424*'Propiedades físicas'!$L$5+'Diseño reactor'!AW1424*'Propiedades físicas'!$L$8+AX1424*'Propiedades físicas'!$L$9+'Diseño reactor'!AY1424*'Propiedades físicas'!$L$7+'Diseño reactor'!AZ1424*'Propiedades físicas'!$L$6</f>
        <v>2.0699622790276613</v>
      </c>
      <c r="BD1424" s="29">
        <f t="shared" si="919"/>
        <v>2.1756913567609151</v>
      </c>
      <c r="BE1424" s="58">
        <f t="shared" si="920"/>
        <v>42.031749672625949</v>
      </c>
      <c r="BF1424" s="30">
        <f>AU1424*'Propiedades físicas'!$I$4+'Diseño reactor'!AV1424*'Propiedades físicas'!$I$5+'Diseño reactor'!AW1424*'Propiedades físicas'!$I$8+'Diseño reactor'!AX1424*'Propiedades físicas'!$I$9+'Diseño reactor'!AY1424*'Propiedades físicas'!$I$7+'Diseño reactor'!AZ1424*'Propiedades físicas'!$I$6</f>
        <v>1.9865925091920235E-2</v>
      </c>
      <c r="BG1424" s="24">
        <f>AU1424*'Propiedades físicas'!$O$4+'Diseño reactor'!AV1424*'Propiedades físicas'!$O$5+'Diseño reactor'!AW1424*'Propiedades físicas'!$O$8+'Diseño reactor'!AX1424*'Propiedades físicas'!$O$9+'Diseño reactor'!AY1424*'Propiedades físicas'!$O$7+'Diseño reactor'!AZ1424*'Propiedades físicas'!$O$6</f>
        <v>0.15218908579018262</v>
      </c>
      <c r="BH1424" s="54">
        <f t="shared" si="921"/>
        <v>41382.604720808595</v>
      </c>
      <c r="BI1424" s="34">
        <f t="shared" si="943"/>
        <v>270.2014757809701</v>
      </c>
      <c r="BJ1424" s="27">
        <f t="shared" si="922"/>
        <v>4795.4880182435154</v>
      </c>
      <c r="BK1424" s="34">
        <f t="shared" si="923"/>
        <v>561.40072108788854</v>
      </c>
      <c r="BL1424" s="27">
        <f t="shared" si="924"/>
        <v>105.41989873393997</v>
      </c>
      <c r="BM1424" s="34">
        <f t="shared" si="925"/>
        <v>1.1054421768707483</v>
      </c>
      <c r="BN1424" s="45">
        <f t="shared" si="926"/>
        <v>1462.0805879102174</v>
      </c>
      <c r="BO1424" s="45">
        <f t="shared" si="927"/>
        <v>99.951178162331345</v>
      </c>
      <c r="BP1424" s="66">
        <f t="shared" si="928"/>
        <v>6.6894884626155759</v>
      </c>
    </row>
    <row r="1425" spans="8:68">
      <c r="H1425" s="68">
        <v>1420</v>
      </c>
      <c r="I1425" s="31">
        <f>('Propiedades físicas'!$C$10*'Diseño reactor'!H1425)/1000</f>
        <v>1242.8482998717457</v>
      </c>
      <c r="J1425" s="31">
        <f t="shared" si="905"/>
        <v>0.36689916222845248</v>
      </c>
      <c r="K1425" s="31">
        <f>(I1425*1000)/'Propiedades físicas'!$F$10</f>
        <v>8118.4917219744138</v>
      </c>
      <c r="L1425" s="31">
        <f t="shared" si="906"/>
        <v>1159.7845317106305</v>
      </c>
      <c r="M1425" s="31">
        <f t="shared" si="907"/>
        <v>6958.7071902637826</v>
      </c>
      <c r="N1425" s="31">
        <f t="shared" si="908"/>
        <v>0.81674967021875389</v>
      </c>
      <c r="O1425" s="32">
        <f t="shared" si="909"/>
        <v>4.9004980213125231</v>
      </c>
      <c r="P1425" s="33">
        <f t="shared" si="910"/>
        <v>0.619684429098598</v>
      </c>
      <c r="Q1425" s="31">
        <f t="shared" si="911"/>
        <v>4.6444125638492189</v>
      </c>
      <c r="R1425" s="31">
        <f t="shared" si="912"/>
        <v>0.14951736852983835</v>
      </c>
      <c r="S1425" s="31">
        <f t="shared" si="913"/>
        <v>0.25608545746330497</v>
      </c>
      <c r="T1425" s="31">
        <f t="shared" si="914"/>
        <v>3.6075528837485951E-2</v>
      </c>
      <c r="U1425" s="31">
        <f t="shared" si="915"/>
        <v>1.1472343752831578E-2</v>
      </c>
      <c r="V1425" s="47">
        <f t="shared" si="929"/>
        <v>6.1366807541802918E-4</v>
      </c>
      <c r="W1425" s="31">
        <f t="shared" si="916"/>
        <v>0.24127985392069387</v>
      </c>
      <c r="X1425" s="34">
        <f>(S1425*H1425*'Propiedades físicas'!$F$5*60*24*365)/(1000000)</f>
        <v>56282.019694377734</v>
      </c>
      <c r="Y1425" s="34">
        <f>(U1425*H1425*'Propiedades físicas'!$F$7*60*24*365)/(1000000)</f>
        <v>788.51203342784379</v>
      </c>
      <c r="Z1425" s="31">
        <f t="shared" si="930"/>
        <v>879.95188932000917</v>
      </c>
      <c r="AA1425" s="31">
        <f t="shared" si="931"/>
        <v>6595.0658406658904</v>
      </c>
      <c r="AB1425" s="31">
        <f t="shared" si="932"/>
        <v>212.31466331237047</v>
      </c>
      <c r="AC1425" s="31">
        <f t="shared" si="933"/>
        <v>363.64134959789305</v>
      </c>
      <c r="AD1425" s="31">
        <f t="shared" si="917"/>
        <v>51.227250949230047</v>
      </c>
      <c r="AE1425" s="31">
        <f t="shared" si="934"/>
        <v>16.290728129020842</v>
      </c>
      <c r="AF1425" s="31">
        <f t="shared" si="935"/>
        <v>8118.4917219744148</v>
      </c>
      <c r="AG1425" s="31">
        <f t="shared" si="936"/>
        <v>0.10838859229704371</v>
      </c>
      <c r="AH1425" s="31">
        <f t="shared" si="937"/>
        <v>0.81235111970551743</v>
      </c>
      <c r="AI1425" s="31">
        <f t="shared" si="937"/>
        <v>2.615198371610036E-2</v>
      </c>
      <c r="AJ1425" s="31">
        <f t="shared" si="937"/>
        <v>4.47917374373396E-2</v>
      </c>
      <c r="AK1425" s="31">
        <f t="shared" si="918"/>
        <v>6.3099468107570599E-3</v>
      </c>
      <c r="AL1425" s="31">
        <f t="shared" si="918"/>
        <v>2.0066200332417091E-3</v>
      </c>
      <c r="AM1425" s="31">
        <f t="shared" si="938"/>
        <v>0.99999999999999978</v>
      </c>
      <c r="AN1425" s="31">
        <f>(Z1425*'Propiedades físicas'!$F$4)/1000</f>
        <v>773.81209243022965</v>
      </c>
      <c r="AO1425" s="31">
        <f>(AA1425*'Propiedades físicas'!$F$6)/1000</f>
        <v>211.30590953493513</v>
      </c>
      <c r="AP1425" s="31">
        <f>(AB1425*'Propiedades físicas'!$F$9)/1000</f>
        <v>130.98753153056694</v>
      </c>
      <c r="AQ1425" s="31">
        <f>(AC1425*'Propiedades físicas'!$F$5)/1000</f>
        <v>107.08146821609158</v>
      </c>
      <c r="AR1425" s="31">
        <f>(AD1425*'Propiedades físicas'!$F$8)/1000</f>
        <v>18.161085006521027</v>
      </c>
      <c r="AS1425" s="31">
        <f>(AE1425*'Propiedades físicas'!$F$7)/1000</f>
        <v>1.5002131534015293</v>
      </c>
      <c r="AT1425" s="31">
        <f t="shared" si="939"/>
        <v>1242.8482998717459</v>
      </c>
      <c r="AU1425" s="31">
        <f t="shared" si="940"/>
        <v>0.62261186060284446</v>
      </c>
      <c r="AV1425" s="31">
        <f t="shared" si="944"/>
        <v>0.1700174587330896</v>
      </c>
      <c r="AW1425" s="31">
        <f t="shared" si="944"/>
        <v>0.10539301662486406</v>
      </c>
      <c r="AX1425" s="31">
        <f t="shared" si="944"/>
        <v>8.6158116181308461E-2</v>
      </c>
      <c r="AY1425" s="31">
        <f t="shared" si="941"/>
        <v>1.4612471215026917E-2</v>
      </c>
      <c r="AZ1425" s="31">
        <f t="shared" si="941"/>
        <v>1.2070766428665042E-3</v>
      </c>
      <c r="BA1425" s="31">
        <f t="shared" si="942"/>
        <v>1</v>
      </c>
      <c r="BB1425" s="34">
        <f>AU1425*'Propiedades físicas'!$C$4+'Diseño reactor'!AV1425*'Propiedades físicas'!$C$5+'Diseño reactor'!AW1425*'Propiedades físicas'!$C$8+'Diseño reactor'!AX1425*'Propiedades físicas'!$C$9+'Diseño reactor'!AY1425*'Propiedades físicas'!$C$7+'Diseño reactor'!AZ1425*'Propiedades físicas'!$C$6</f>
        <v>875.612843128603</v>
      </c>
      <c r="BC1425" s="45">
        <f>AU1425*'Propiedades físicas'!$L$4+'Diseño reactor'!AV1425*'Propiedades físicas'!$L$5+'Diseño reactor'!AW1425*'Propiedades físicas'!$L$8+AX1425*'Propiedades físicas'!$L$9+'Diseño reactor'!AY1425*'Propiedades físicas'!$L$7+'Diseño reactor'!AZ1425*'Propiedades físicas'!$L$6</f>
        <v>2.0700404159053276</v>
      </c>
      <c r="BD1425" s="29">
        <f t="shared" si="919"/>
        <v>2.174448253139738</v>
      </c>
      <c r="BE1425" s="58">
        <f t="shared" si="920"/>
        <v>42.030390782268142</v>
      </c>
      <c r="BF1425" s="30">
        <f>AU1425*'Propiedades físicas'!$I$4+'Diseño reactor'!AV1425*'Propiedades físicas'!$I$5+'Diseño reactor'!AW1425*'Propiedades físicas'!$I$8+'Diseño reactor'!AX1425*'Propiedades físicas'!$I$9+'Diseño reactor'!AY1425*'Propiedades físicas'!$I$7+'Diseño reactor'!AZ1425*'Propiedades físicas'!$I$6</f>
        <v>1.9866197426591372E-2</v>
      </c>
      <c r="BG1425" s="24">
        <f>AU1425*'Propiedades físicas'!$O$4+'Diseño reactor'!AV1425*'Propiedades físicas'!$O$5+'Diseño reactor'!AW1425*'Propiedades físicas'!$O$8+'Diseño reactor'!AX1425*'Propiedades físicas'!$O$9+'Diseño reactor'!AY1425*'Propiedades físicas'!$O$7+'Diseño reactor'!AZ1425*'Propiedades físicas'!$O$6</f>
        <v>0.15219270612171926</v>
      </c>
      <c r="BH1425" s="54">
        <f t="shared" si="921"/>
        <v>41382.009436866399</v>
      </c>
      <c r="BI1425" s="34">
        <f t="shared" si="943"/>
        <v>270.20895173852102</v>
      </c>
      <c r="BJ1425" s="27">
        <f t="shared" si="922"/>
        <v>4795.4862562682883</v>
      </c>
      <c r="BK1425" s="34">
        <f t="shared" si="923"/>
        <v>561.41386962383331</v>
      </c>
      <c r="BL1425" s="27">
        <f t="shared" si="924"/>
        <v>105.42036236059174</v>
      </c>
      <c r="BM1425" s="34">
        <f t="shared" si="925"/>
        <v>1.1054421768707483</v>
      </c>
      <c r="BN1425" s="45">
        <f t="shared" si="926"/>
        <v>1463.2515682599205</v>
      </c>
      <c r="BO1425" s="45">
        <f t="shared" si="927"/>
        <v>99.967031401066123</v>
      </c>
      <c r="BP1425" s="66">
        <f t="shared" si="928"/>
        <v>6.6894839375256883</v>
      </c>
    </row>
    <row r="1426" spans="8:68">
      <c r="H1426" s="68">
        <v>1421</v>
      </c>
      <c r="I1426" s="31">
        <f>('Propiedades físicas'!$C$10*'Diseño reactor'!H1426)/1000</f>
        <v>1243.7235451533454</v>
      </c>
      <c r="J1426" s="31">
        <f t="shared" si="905"/>
        <v>0.36664096436622279</v>
      </c>
      <c r="K1426" s="31">
        <f>(I1426*1000)/'Propiedades físicas'!$F$10</f>
        <v>8124.2089696659441</v>
      </c>
      <c r="L1426" s="31">
        <f t="shared" si="906"/>
        <v>1160.6012813808491</v>
      </c>
      <c r="M1426" s="31">
        <f t="shared" si="907"/>
        <v>6963.6076882850948</v>
      </c>
      <c r="N1426" s="31">
        <f t="shared" si="908"/>
        <v>0.81674967021875378</v>
      </c>
      <c r="O1426" s="32">
        <f t="shared" si="909"/>
        <v>4.9004980213125231</v>
      </c>
      <c r="P1426" s="33">
        <f t="shared" si="910"/>
        <v>0.6197896667905507</v>
      </c>
      <c r="Q1426" s="31">
        <f t="shared" si="911"/>
        <v>4.6445869411801528</v>
      </c>
      <c r="R1426" s="31">
        <f t="shared" si="912"/>
        <v>0.14946290074795646</v>
      </c>
      <c r="S1426" s="31">
        <f t="shared" si="913"/>
        <v>0.25591108013237018</v>
      </c>
      <c r="T1426" s="31">
        <f t="shared" si="914"/>
        <v>3.6043128656326369E-2</v>
      </c>
      <c r="U1426" s="31">
        <f t="shared" si="915"/>
        <v>1.1453974023920337E-2</v>
      </c>
      <c r="V1426" s="47">
        <f t="shared" si="929"/>
        <v>6.1377229138481727E-4</v>
      </c>
      <c r="W1426" s="31">
        <f t="shared" si="916"/>
        <v>0.24115100453661698</v>
      </c>
      <c r="X1426" s="34">
        <f>(S1426*H1426*'Propiedades físicas'!$F$5*60*24*365)/(1000000)</f>
        <v>56283.303581816719</v>
      </c>
      <c r="Y1426" s="34">
        <f>(U1426*H1426*'Propiedades físicas'!$F$7*60*24*365)/(1000000)</f>
        <v>787.80385440586304</v>
      </c>
      <c r="Z1426" s="31">
        <f t="shared" si="930"/>
        <v>880.72111650937256</v>
      </c>
      <c r="AA1426" s="31">
        <f t="shared" si="931"/>
        <v>6599.9580434169975</v>
      </c>
      <c r="AB1426" s="31">
        <f t="shared" si="932"/>
        <v>212.38678196284613</v>
      </c>
      <c r="AC1426" s="31">
        <f t="shared" si="933"/>
        <v>363.64964486809805</v>
      </c>
      <c r="AD1426" s="31">
        <f t="shared" si="917"/>
        <v>51.217285820639773</v>
      </c>
      <c r="AE1426" s="31">
        <f t="shared" si="934"/>
        <v>16.276097087990799</v>
      </c>
      <c r="AF1426" s="31">
        <f t="shared" si="935"/>
        <v>8124.2089696659441</v>
      </c>
      <c r="AG1426" s="31">
        <f t="shared" si="936"/>
        <v>0.10840699935191186</v>
      </c>
      <c r="AH1426" s="31">
        <f t="shared" si="937"/>
        <v>0.8123816199287619</v>
      </c>
      <c r="AI1426" s="31">
        <f t="shared" si="937"/>
        <v>2.6142456792513938E-2</v>
      </c>
      <c r="AJ1426" s="31">
        <f t="shared" si="937"/>
        <v>4.4761237214095292E-2</v>
      </c>
      <c r="AK1426" s="31">
        <f t="shared" si="918"/>
        <v>6.3042797165698402E-3</v>
      </c>
      <c r="AL1426" s="31">
        <f t="shared" si="918"/>
        <v>2.003406996147226E-3</v>
      </c>
      <c r="AM1426" s="31">
        <f t="shared" si="938"/>
        <v>1.0000000000000002</v>
      </c>
      <c r="AN1426" s="31">
        <f>(Z1426*'Propiedades físicas'!$F$4)/1000</f>
        <v>774.48853543601206</v>
      </c>
      <c r="AO1426" s="31">
        <f>(AA1426*'Propiedades físicas'!$F$6)/1000</f>
        <v>211.4626557110806</v>
      </c>
      <c r="AP1426" s="31">
        <f>(AB1426*'Propiedades físicas'!$F$9)/1000</f>
        <v>131.03202513197792</v>
      </c>
      <c r="AQ1426" s="31">
        <f>(AC1426*'Propiedades físicas'!$F$5)/1000</f>
        <v>107.08391092430885</v>
      </c>
      <c r="AR1426" s="31">
        <f>(AD1426*'Propiedades físicas'!$F$8)/1000</f>
        <v>18.157552169133208</v>
      </c>
      <c r="AS1426" s="31">
        <f>(AE1426*'Propiedades físicas'!$F$7)/1000</f>
        <v>1.4988657808330728</v>
      </c>
      <c r="AT1426" s="31">
        <f t="shared" si="939"/>
        <v>1243.7235451533456</v>
      </c>
      <c r="AU1426" s="31">
        <f t="shared" si="940"/>
        <v>0.62271759544483096</v>
      </c>
      <c r="AV1426" s="31">
        <f t="shared" si="944"/>
        <v>0.17002384214331825</v>
      </c>
      <c r="AW1426" s="31">
        <f t="shared" si="944"/>
        <v>0.10535462293256034</v>
      </c>
      <c r="AX1426" s="31">
        <f t="shared" si="944"/>
        <v>8.6099448178498447E-2</v>
      </c>
      <c r="AY1426" s="31">
        <f t="shared" si="941"/>
        <v>1.4599347451361839E-2</v>
      </c>
      <c r="AZ1426" s="31">
        <f t="shared" si="941"/>
        <v>1.2051438494301958E-3</v>
      </c>
      <c r="BA1426" s="31">
        <f t="shared" si="942"/>
        <v>1</v>
      </c>
      <c r="BB1426" s="34">
        <f>AU1426*'Propiedades físicas'!$C$4+'Diseño reactor'!AV1426*'Propiedades físicas'!$C$5+'Diseño reactor'!AW1426*'Propiedades físicas'!$C$8+'Diseño reactor'!AX1426*'Propiedades físicas'!$C$9+'Diseño reactor'!AY1426*'Propiedades físicas'!$C$7+'Diseño reactor'!AZ1426*'Propiedades físicas'!$C$6</f>
        <v>875.61225200861895</v>
      </c>
      <c r="BC1426" s="45">
        <f>AU1426*'Propiedades físicas'!$L$4+'Diseño reactor'!AV1426*'Propiedades físicas'!$L$5+'Diseño reactor'!AW1426*'Propiedades físicas'!$L$8+AX1426*'Propiedades físicas'!$L$9+'Diseño reactor'!AY1426*'Propiedades físicas'!$L$7+'Diseño reactor'!AZ1426*'Propiedades físicas'!$L$6</f>
        <v>2.0701184653433136</v>
      </c>
      <c r="BD1426" s="29">
        <f t="shared" si="919"/>
        <v>2.1732065721468898</v>
      </c>
      <c r="BE1426" s="58">
        <f t="shared" si="920"/>
        <v>42.02903348452984</v>
      </c>
      <c r="BF1426" s="30">
        <f>AU1426*'Propiedades físicas'!$I$4+'Diseño reactor'!AV1426*'Propiedades físicas'!$I$5+'Diseño reactor'!AW1426*'Propiedades físicas'!$I$8+'Diseño reactor'!AX1426*'Propiedades físicas'!$I$9+'Diseño reactor'!AY1426*'Propiedades físicas'!$I$7+'Diseño reactor'!AZ1426*'Propiedades físicas'!$I$6</f>
        <v>1.9866469210501458E-2</v>
      </c>
      <c r="BG1426" s="24">
        <f>AU1426*'Propiedades físicas'!$O$4+'Diseño reactor'!AV1426*'Propiedades físicas'!$O$5+'Diseño reactor'!AW1426*'Propiedades físicas'!$O$8+'Diseño reactor'!AX1426*'Propiedades físicas'!$O$9+'Diseño reactor'!AY1426*'Propiedades físicas'!$O$7+'Diseño reactor'!AZ1426*'Propiedades físicas'!$O$6</f>
        <v>0.15219632274018627</v>
      </c>
      <c r="BH1426" s="54">
        <f t="shared" si="921"/>
        <v>41381.415372556738</v>
      </c>
      <c r="BI1426" s="34">
        <f t="shared" si="943"/>
        <v>270.21641530748019</v>
      </c>
      <c r="BJ1426" s="27">
        <f t="shared" si="922"/>
        <v>4795.4845133471999</v>
      </c>
      <c r="BK1426" s="34">
        <f t="shared" si="923"/>
        <v>561.4270066838119</v>
      </c>
      <c r="BL1426" s="27">
        <f t="shared" si="924"/>
        <v>105.42082556497752</v>
      </c>
      <c r="BM1426" s="34">
        <f t="shared" si="925"/>
        <v>1.1054421768707483</v>
      </c>
      <c r="BN1426" s="45">
        <f t="shared" si="926"/>
        <v>1464.4226047780132</v>
      </c>
      <c r="BO1426" s="45">
        <f t="shared" si="927"/>
        <v>99.982867711995013</v>
      </c>
      <c r="BP1426" s="66">
        <f t="shared" si="928"/>
        <v>6.6894794215028019</v>
      </c>
    </row>
    <row r="1427" spans="8:68">
      <c r="H1427" s="68">
        <v>1422</v>
      </c>
      <c r="I1427" s="31">
        <f>('Propiedades físicas'!$C$10*'Diseño reactor'!H1427)/1000</f>
        <v>1244.5987904349454</v>
      </c>
      <c r="J1427" s="31">
        <f t="shared" si="905"/>
        <v>0.36638312965147857</v>
      </c>
      <c r="K1427" s="31">
        <f>(I1427*1000)/'Propiedades físicas'!$F$10</f>
        <v>8129.9262173574762</v>
      </c>
      <c r="L1427" s="31">
        <f t="shared" si="906"/>
        <v>1161.4180310510681</v>
      </c>
      <c r="M1427" s="31">
        <f t="shared" si="907"/>
        <v>6968.5081863064079</v>
      </c>
      <c r="N1427" s="31">
        <f t="shared" si="908"/>
        <v>0.81674967021875389</v>
      </c>
      <c r="O1427" s="32">
        <f t="shared" si="909"/>
        <v>4.9004980213125231</v>
      </c>
      <c r="P1427" s="33">
        <f t="shared" si="910"/>
        <v>0.61989479214345677</v>
      </c>
      <c r="Q1427" s="31">
        <f t="shared" si="911"/>
        <v>4.6447610857023269</v>
      </c>
      <c r="R1427" s="31">
        <f t="shared" si="912"/>
        <v>0.14940846403308392</v>
      </c>
      <c r="S1427" s="31">
        <f t="shared" si="913"/>
        <v>0.25573693561019556</v>
      </c>
      <c r="T1427" s="31">
        <f t="shared" si="914"/>
        <v>3.6010770549527921E-2</v>
      </c>
      <c r="U1427" s="31">
        <f t="shared" si="915"/>
        <v>1.1435643492685282E-2</v>
      </c>
      <c r="V1427" s="47">
        <f t="shared" si="929"/>
        <v>6.1387639610322906E-4</v>
      </c>
      <c r="W1427" s="31">
        <f t="shared" si="916"/>
        <v>0.24102229269657682</v>
      </c>
      <c r="X1427" s="34">
        <f>(S1427*H1427*'Propiedades físicas'!$F$5*60*24*365)/(1000000)</f>
        <v>56284.584729672337</v>
      </c>
      <c r="Y1427" s="34">
        <f>(U1427*H1427*'Propiedades físicas'!$F$7*60*24*365)/(1000000)</f>
        <v>787.09659501392252</v>
      </c>
      <c r="Z1427" s="31">
        <f t="shared" si="930"/>
        <v>881.49039442799551</v>
      </c>
      <c r="AA1427" s="31">
        <f t="shared" si="931"/>
        <v>6604.8502638687087</v>
      </c>
      <c r="AB1427" s="31">
        <f t="shared" si="932"/>
        <v>212.45883585504532</v>
      </c>
      <c r="AC1427" s="31">
        <f t="shared" si="933"/>
        <v>363.65792243769806</v>
      </c>
      <c r="AD1427" s="31">
        <f t="shared" si="917"/>
        <v>51.207315721428706</v>
      </c>
      <c r="AE1427" s="31">
        <f t="shared" si="934"/>
        <v>16.261485046598469</v>
      </c>
      <c r="AF1427" s="31">
        <f t="shared" si="935"/>
        <v>8129.9262173574762</v>
      </c>
      <c r="AG1427" s="31">
        <f t="shared" si="936"/>
        <v>0.10842538675763187</v>
      </c>
      <c r="AH1427" s="31">
        <f t="shared" si="937"/>
        <v>0.81241207943158023</v>
      </c>
      <c r="AI1427" s="31">
        <f t="shared" si="937"/>
        <v>2.6132935302837501E-2</v>
      </c>
      <c r="AJ1427" s="31">
        <f t="shared" si="937"/>
        <v>4.4730777711276724E-2</v>
      </c>
      <c r="AK1427" s="31">
        <f t="shared" si="918"/>
        <v>6.2986199815812053E-3</v>
      </c>
      <c r="AL1427" s="31">
        <f t="shared" si="918"/>
        <v>2.0002008150922738E-3</v>
      </c>
      <c r="AM1427" s="31">
        <f t="shared" si="938"/>
        <v>0.99999999999999989</v>
      </c>
      <c r="AN1427" s="31">
        <f>(Z1427*'Propiedades físicas'!$F$4)/1000</f>
        <v>775.16502305209065</v>
      </c>
      <c r="AO1427" s="31">
        <f>(AA1427*'Propiedades físicas'!$F$6)/1000</f>
        <v>211.61940245435343</v>
      </c>
      <c r="AP1427" s="31">
        <f>(AB1427*'Propiedades físicas'!$F$9)/1000</f>
        <v>131.0764787807702</v>
      </c>
      <c r="AQ1427" s="31">
        <f>(AC1427*'Propiedades físicas'!$F$5)/1000</f>
        <v>107.08634842022896</v>
      </c>
      <c r="AR1427" s="31">
        <f>(AD1427*'Propiedades físicas'!$F$8)/1000</f>
        <v>18.154017569560899</v>
      </c>
      <c r="AS1427" s="31">
        <f>(AE1427*'Propiedades físicas'!$F$7)/1000</f>
        <v>1.4975201579412531</v>
      </c>
      <c r="AT1427" s="31">
        <f t="shared" si="939"/>
        <v>1244.5987904349452</v>
      </c>
      <c r="AU1427" s="31">
        <f t="shared" si="940"/>
        <v>0.62282321741707358</v>
      </c>
      <c r="AV1427" s="31">
        <f t="shared" si="944"/>
        <v>0.17003021703114432</v>
      </c>
      <c r="AW1427" s="31">
        <f t="shared" si="944"/>
        <v>0.1053162511390224</v>
      </c>
      <c r="AX1427" s="31">
        <f t="shared" si="944"/>
        <v>8.6040858502526671E-2</v>
      </c>
      <c r="AY1427" s="31">
        <f t="shared" si="941"/>
        <v>1.4586240730008009E-2</v>
      </c>
      <c r="AZ1427" s="31">
        <f t="shared" si="941"/>
        <v>1.2032151802252038E-3</v>
      </c>
      <c r="BA1427" s="31">
        <f t="shared" si="942"/>
        <v>1.0000000000000002</v>
      </c>
      <c r="BB1427" s="34">
        <f>AU1427*'Propiedades físicas'!$C$4+'Diseño reactor'!AV1427*'Propiedades físicas'!$C$5+'Diseño reactor'!AW1427*'Propiedades físicas'!$C$8+'Diseño reactor'!AX1427*'Propiedades físicas'!$C$9+'Diseño reactor'!AY1427*'Propiedades físicas'!$C$7+'Diseño reactor'!AZ1427*'Propiedades físicas'!$C$6</f>
        <v>875.61166207245208</v>
      </c>
      <c r="BC1427" s="45">
        <f>AU1427*'Propiedades físicas'!$L$4+'Diseño reactor'!AV1427*'Propiedades físicas'!$L$5+'Diseño reactor'!AW1427*'Propiedades físicas'!$L$8+AX1427*'Propiedades físicas'!$L$9+'Diseño reactor'!AY1427*'Propiedades físicas'!$L$7+'Diseño reactor'!AZ1427*'Propiedades físicas'!$L$6</f>
        <v>2.0701964274865685</v>
      </c>
      <c r="BD1427" s="29">
        <f t="shared" si="919"/>
        <v>2.1719663113388594</v>
      </c>
      <c r="BE1427" s="58">
        <f t="shared" si="920"/>
        <v>42.02767777659647</v>
      </c>
      <c r="BF1427" s="30">
        <f>AU1427*'Propiedades físicas'!$I$4+'Diseño reactor'!AV1427*'Propiedades físicas'!$I$5+'Diseño reactor'!AW1427*'Propiedades físicas'!$I$8+'Diseño reactor'!AX1427*'Propiedades físicas'!$I$9+'Diseño reactor'!AY1427*'Propiedades físicas'!$I$7+'Diseño reactor'!AZ1427*'Propiedades físicas'!$I$6</f>
        <v>1.9866740445011501E-2</v>
      </c>
      <c r="BG1427" s="24">
        <f>AU1427*'Propiedades físicas'!$O$4+'Diseño reactor'!AV1427*'Propiedades físicas'!$O$5+'Diseño reactor'!AW1427*'Propiedades físicas'!$O$8+'Diseño reactor'!AX1427*'Propiedades físicas'!$O$9+'Diseño reactor'!AY1427*'Propiedades físicas'!$O$7+'Diseño reactor'!AZ1427*'Propiedades físicas'!$O$6</f>
        <v>0.1521999356510419</v>
      </c>
      <c r="BH1427" s="54">
        <f t="shared" si="921"/>
        <v>41380.82252480356</v>
      </c>
      <c r="BI1427" s="34">
        <f t="shared" si="943"/>
        <v>270.22386651570298</v>
      </c>
      <c r="BJ1427" s="27">
        <f t="shared" si="922"/>
        <v>4795.4827894175314</v>
      </c>
      <c r="BK1427" s="34">
        <f t="shared" si="923"/>
        <v>561.44013228079007</v>
      </c>
      <c r="BL1427" s="27">
        <f t="shared" si="924"/>
        <v>105.42128834760156</v>
      </c>
      <c r="BM1427" s="34">
        <f t="shared" si="925"/>
        <v>1.1054421768707483</v>
      </c>
      <c r="BN1427" s="45">
        <f t="shared" si="926"/>
        <v>1465.593697371153</v>
      </c>
      <c r="BO1427" s="45">
        <f t="shared" si="927"/>
        <v>99.998687122214818</v>
      </c>
      <c r="BP1427" s="66">
        <f t="shared" si="928"/>
        <v>6.6894749145240118</v>
      </c>
    </row>
    <row r="1428" spans="8:68">
      <c r="H1428" s="68">
        <v>1423</v>
      </c>
      <c r="I1428" s="31">
        <f>('Propiedades físicas'!$C$10*'Diseño reactor'!H1428)/1000</f>
        <v>1245.4740357165454</v>
      </c>
      <c r="J1428" s="31">
        <f t="shared" si="905"/>
        <v>0.36612565731862434</v>
      </c>
      <c r="K1428" s="31">
        <f>(I1428*1000)/'Propiedades físicas'!$F$10</f>
        <v>8135.6434650490082</v>
      </c>
      <c r="L1428" s="31">
        <f t="shared" si="906"/>
        <v>1162.2347807212868</v>
      </c>
      <c r="M1428" s="31">
        <f t="shared" si="907"/>
        <v>6973.4086843277209</v>
      </c>
      <c r="N1428" s="31">
        <f t="shared" si="908"/>
        <v>0.81674967021875389</v>
      </c>
      <c r="O1428" s="32">
        <f t="shared" si="909"/>
        <v>4.9004980213125231</v>
      </c>
      <c r="P1428" s="33">
        <f t="shared" si="910"/>
        <v>0.61999980533709953</v>
      </c>
      <c r="Q1428" s="31">
        <f t="shared" si="911"/>
        <v>4.6449349978733956</v>
      </c>
      <c r="R1428" s="31">
        <f t="shared" si="912"/>
        <v>0.14935405837881088</v>
      </c>
      <c r="S1428" s="31">
        <f t="shared" si="913"/>
        <v>0.2555630234391289</v>
      </c>
      <c r="T1428" s="31">
        <f t="shared" si="914"/>
        <v>3.5978454448212162E-2</v>
      </c>
      <c r="U1428" s="31">
        <f t="shared" si="915"/>
        <v>1.1417352054631225E-2</v>
      </c>
      <c r="V1428" s="47">
        <f t="shared" si="929"/>
        <v>6.1398038975130249E-4</v>
      </c>
      <c r="W1428" s="31">
        <f t="shared" si="916"/>
        <v>0.24089371818045277</v>
      </c>
      <c r="X1428" s="34">
        <f>(S1428*H1428*'Propiedades físicas'!$F$5*60*24*365)/(1000000)</f>
        <v>56285.863145247909</v>
      </c>
      <c r="Y1428" s="34">
        <f>(U1428*H1428*'Propiedades físicas'!$F$7*60*24*365)/(1000000)</f>
        <v>786.39025374652954</v>
      </c>
      <c r="Z1428" s="31">
        <f t="shared" si="930"/>
        <v>882.25972299469265</v>
      </c>
      <c r="AA1428" s="31">
        <f t="shared" si="931"/>
        <v>6609.7425019738421</v>
      </c>
      <c r="AB1428" s="31">
        <f t="shared" si="932"/>
        <v>212.53082507304788</v>
      </c>
      <c r="AC1428" s="31">
        <f t="shared" si="933"/>
        <v>363.6661823538804</v>
      </c>
      <c r="AD1428" s="31">
        <f t="shared" si="917"/>
        <v>51.197340679805905</v>
      </c>
      <c r="AE1428" s="31">
        <f t="shared" si="934"/>
        <v>16.246891973740233</v>
      </c>
      <c r="AF1428" s="31">
        <f t="shared" si="935"/>
        <v>8135.6434650490091</v>
      </c>
      <c r="AG1428" s="31">
        <f t="shared" si="936"/>
        <v>0.10844375454564957</v>
      </c>
      <c r="AH1428" s="31">
        <f t="shared" si="937"/>
        <v>0.81244249829402093</v>
      </c>
      <c r="AI1428" s="31">
        <f t="shared" si="937"/>
        <v>2.6123419245949908E-2</v>
      </c>
      <c r="AJ1428" s="31">
        <f t="shared" si="937"/>
        <v>4.4700358848836261E-2</v>
      </c>
      <c r="AK1428" s="31">
        <f t="shared" si="918"/>
        <v>6.2929675937436732E-3</v>
      </c>
      <c r="AL1428" s="31">
        <f t="shared" si="918"/>
        <v>1.9970014717996692E-3</v>
      </c>
      <c r="AM1428" s="31">
        <f t="shared" si="938"/>
        <v>1</v>
      </c>
      <c r="AN1428" s="31">
        <f>(Z1428*'Propiedades físicas'!$F$4)/1000</f>
        <v>775.84155520707293</v>
      </c>
      <c r="AO1428" s="31">
        <f>(AA1428*'Propiedades físicas'!$F$6)/1000</f>
        <v>211.7761497632419</v>
      </c>
      <c r="AP1428" s="31">
        <f>(AB1428*'Propiedades físicas'!$F$9)/1000</f>
        <v>131.12089252881688</v>
      </c>
      <c r="AQ1428" s="31">
        <f>(AC1428*'Propiedades físicas'!$F$5)/1000</f>
        <v>107.08878071774717</v>
      </c>
      <c r="AR1428" s="31">
        <f>(AD1428*'Propiedades físicas'!$F$8)/1000</f>
        <v>18.150481217804785</v>
      </c>
      <c r="AS1428" s="31">
        <f>(AE1428*'Propiedades físicas'!$F$7)/1000</f>
        <v>1.4961762818617381</v>
      </c>
      <c r="AT1428" s="31">
        <f t="shared" si="939"/>
        <v>1245.4740357165456</v>
      </c>
      <c r="AU1428" s="31">
        <f t="shared" si="940"/>
        <v>0.6229287267002046</v>
      </c>
      <c r="AV1428" s="31">
        <f t="shared" si="944"/>
        <v>0.17003658341332098</v>
      </c>
      <c r="AW1428" s="31">
        <f t="shared" si="944"/>
        <v>0.10527790123973196</v>
      </c>
      <c r="AX1428" s="31">
        <f t="shared" si="944"/>
        <v>8.5982346999419298E-2</v>
      </c>
      <c r="AY1428" s="31">
        <f t="shared" si="941"/>
        <v>1.4573151023066055E-2</v>
      </c>
      <c r="AZ1428" s="31">
        <f t="shared" si="941"/>
        <v>1.2012906242569389E-3</v>
      </c>
      <c r="BA1428" s="31">
        <f t="shared" si="942"/>
        <v>0.99999999999999978</v>
      </c>
      <c r="BB1428" s="34">
        <f>AU1428*'Propiedades físicas'!$C$4+'Diseño reactor'!AV1428*'Propiedades físicas'!$C$5+'Diseño reactor'!AW1428*'Propiedades físicas'!$C$8+'Diseño reactor'!AX1428*'Propiedades físicas'!$C$9+'Diseño reactor'!AY1428*'Propiedades físicas'!$C$7+'Diseño reactor'!AZ1428*'Propiedades físicas'!$C$6</f>
        <v>875.61107331711275</v>
      </c>
      <c r="BC1428" s="45">
        <f>AU1428*'Propiedades físicas'!$L$4+'Diseño reactor'!AV1428*'Propiedades físicas'!$L$5+'Diseño reactor'!AW1428*'Propiedades físicas'!$L$8+AX1428*'Propiedades físicas'!$L$9+'Diseño reactor'!AY1428*'Propiedades físicas'!$L$7+'Diseño reactor'!AZ1428*'Propiedades físicas'!$L$6</f>
        <v>2.0702743024797234</v>
      </c>
      <c r="BD1428" s="29">
        <f t="shared" si="919"/>
        <v>2.1707274682777342</v>
      </c>
      <c r="BE1428" s="58">
        <f t="shared" si="920"/>
        <v>42.0263236556601</v>
      </c>
      <c r="BF1428" s="30">
        <f>AU1428*'Propiedades físicas'!$I$4+'Diseño reactor'!AV1428*'Propiedades físicas'!$I$5+'Diseño reactor'!AW1428*'Propiedades físicas'!$I$8+'Diseño reactor'!AX1428*'Propiedades físicas'!$I$9+'Diseño reactor'!AY1428*'Propiedades físicas'!$I$7+'Diseño reactor'!AZ1428*'Propiedades físicas'!$I$6</f>
        <v>1.9867011131478457E-2</v>
      </c>
      <c r="BG1428" s="24">
        <f>AU1428*'Propiedades físicas'!$O$4+'Diseño reactor'!AV1428*'Propiedades físicas'!$O$5+'Diseño reactor'!AW1428*'Propiedades físicas'!$O$8+'Diseño reactor'!AX1428*'Propiedades físicas'!$O$9+'Diseño reactor'!AY1428*'Propiedades físicas'!$O$7+'Diseño reactor'!AZ1428*'Propiedades físicas'!$O$6</f>
        <v>0.15220354485973414</v>
      </c>
      <c r="BH1428" s="54">
        <f t="shared" si="921"/>
        <v>41380.230890540231</v>
      </c>
      <c r="BI1428" s="34">
        <f t="shared" si="943"/>
        <v>270.23130539096638</v>
      </c>
      <c r="BJ1428" s="27">
        <f t="shared" si="922"/>
        <v>4795.4810844167814</v>
      </c>
      <c r="BK1428" s="34">
        <f t="shared" si="923"/>
        <v>561.45324642772016</v>
      </c>
      <c r="BL1428" s="27">
        <f t="shared" si="924"/>
        <v>105.42175070896758</v>
      </c>
      <c r="BM1428" s="34">
        <f t="shared" si="925"/>
        <v>1.1054421768707483</v>
      </c>
      <c r="BN1428" s="45">
        <f t="shared" si="926"/>
        <v>1466.7648459461996</v>
      </c>
      <c r="BO1428" s="45">
        <f t="shared" si="927"/>
        <v>100.01448965876445</v>
      </c>
      <c r="BP1428" s="66">
        <f t="shared" si="928"/>
        <v>6.6894704165664773</v>
      </c>
    </row>
    <row r="1429" spans="8:68">
      <c r="H1429" s="68">
        <v>1424</v>
      </c>
      <c r="I1429" s="31">
        <f>('Propiedades físicas'!$C$10*'Diseño reactor'!H1429)/1000</f>
        <v>1246.3492809981451</v>
      </c>
      <c r="J1429" s="31">
        <f t="shared" si="905"/>
        <v>0.36586854660421525</v>
      </c>
      <c r="K1429" s="31">
        <f>(I1429*1000)/'Propiedades físicas'!$F$10</f>
        <v>8141.3607127405385</v>
      </c>
      <c r="L1429" s="31">
        <f t="shared" si="906"/>
        <v>1163.0515303915054</v>
      </c>
      <c r="M1429" s="31">
        <f t="shared" si="907"/>
        <v>6978.3091823490322</v>
      </c>
      <c r="N1429" s="31">
        <f t="shared" si="908"/>
        <v>0.81674967021875378</v>
      </c>
      <c r="O1429" s="32">
        <f t="shared" si="909"/>
        <v>4.9004980213125222</v>
      </c>
      <c r="P1429" s="33">
        <f t="shared" si="910"/>
        <v>0.62010470655087924</v>
      </c>
      <c r="Q1429" s="31">
        <f t="shared" si="911"/>
        <v>4.6451086781498256</v>
      </c>
      <c r="R1429" s="31">
        <f t="shared" si="912"/>
        <v>0.14929968377864886</v>
      </c>
      <c r="S1429" s="31">
        <f t="shared" si="913"/>
        <v>0.2553893431626974</v>
      </c>
      <c r="T1429" s="31">
        <f t="shared" si="914"/>
        <v>3.5946180283628643E-2</v>
      </c>
      <c r="U1429" s="31">
        <f t="shared" si="915"/>
        <v>1.1399099605597084E-2</v>
      </c>
      <c r="V1429" s="47">
        <f t="shared" si="929"/>
        <v>6.1408427250669601E-4</v>
      </c>
      <c r="W1429" s="31">
        <f t="shared" si="916"/>
        <v>0.24076528076859369</v>
      </c>
      <c r="X1429" s="34">
        <f>(S1429*H1429*'Propiedades físicas'!$F$5*60*24*365)/(1000000)</f>
        <v>56287.138835823382</v>
      </c>
      <c r="Y1429" s="34">
        <f>(U1429*H1429*'Propiedades físicas'!$F$7*60*24*365)/(1000000)</f>
        <v>785.68482910098714</v>
      </c>
      <c r="Z1429" s="31">
        <f t="shared" si="930"/>
        <v>883.029102128452</v>
      </c>
      <c r="AA1429" s="31">
        <f t="shared" si="931"/>
        <v>6614.6347576853514</v>
      </c>
      <c r="AB1429" s="31">
        <f t="shared" si="932"/>
        <v>212.60274970079598</v>
      </c>
      <c r="AC1429" s="31">
        <f t="shared" si="933"/>
        <v>363.67442466368112</v>
      </c>
      <c r="AD1429" s="31">
        <f t="shared" si="917"/>
        <v>51.187360723887188</v>
      </c>
      <c r="AE1429" s="31">
        <f t="shared" si="934"/>
        <v>16.232317838370246</v>
      </c>
      <c r="AF1429" s="31">
        <f t="shared" si="935"/>
        <v>8141.3607127405376</v>
      </c>
      <c r="AG1429" s="31">
        <f t="shared" si="936"/>
        <v>0.10846210274734376</v>
      </c>
      <c r="AH1429" s="31">
        <f t="shared" si="937"/>
        <v>0.8124728765959246</v>
      </c>
      <c r="AI1429" s="31">
        <f t="shared" si="937"/>
        <v>2.6113908620716282E-2</v>
      </c>
      <c r="AJ1429" s="31">
        <f t="shared" si="937"/>
        <v>4.4669980546932594E-2</v>
      </c>
      <c r="AK1429" s="31">
        <f t="shared" si="918"/>
        <v>6.2873225410321545E-3</v>
      </c>
      <c r="AL1429" s="31">
        <f t="shared" si="918"/>
        <v>1.9938089480506676E-3</v>
      </c>
      <c r="AM1429" s="31">
        <f t="shared" si="938"/>
        <v>1</v>
      </c>
      <c r="AN1429" s="31">
        <f>(Z1429*'Propiedades físicas'!$F$4)/1000</f>
        <v>776.51813182971807</v>
      </c>
      <c r="AO1429" s="31">
        <f>(AA1429*'Propiedades físicas'!$F$6)/1000</f>
        <v>211.93289763623866</v>
      </c>
      <c r="AP1429" s="31">
        <f>(AB1429*'Propiedades físicas'!$F$9)/1000</f>
        <v>131.16526642790606</v>
      </c>
      <c r="AQ1429" s="31">
        <f>(AC1429*'Propiedades físicas'!$F$5)/1000</f>
        <v>107.0912078307142</v>
      </c>
      <c r="AR1429" s="31">
        <f>(AD1429*'Propiedades físicas'!$F$8)/1000</f>
        <v>18.146943123832479</v>
      </c>
      <c r="AS1429" s="31">
        <f>(AE1429*'Propiedades físicas'!$F$7)/1000</f>
        <v>1.4948341497355162</v>
      </c>
      <c r="AT1429" s="31">
        <f t="shared" si="939"/>
        <v>1246.3492809981449</v>
      </c>
      <c r="AU1429" s="31">
        <f t="shared" si="940"/>
        <v>0.6230341234744724</v>
      </c>
      <c r="AV1429" s="31">
        <f t="shared" si="944"/>
        <v>0.17004294130655828</v>
      </c>
      <c r="AW1429" s="31">
        <f t="shared" si="944"/>
        <v>0.1052395732301155</v>
      </c>
      <c r="AX1429" s="31">
        <f t="shared" si="944"/>
        <v>8.5923913515599484E-2</v>
      </c>
      <c r="AY1429" s="31">
        <f t="shared" si="941"/>
        <v>1.4560078302688483E-2</v>
      </c>
      <c r="AZ1429" s="31">
        <f t="shared" si="941"/>
        <v>1.1993701705659678E-3</v>
      </c>
      <c r="BA1429" s="31">
        <f t="shared" si="942"/>
        <v>1</v>
      </c>
      <c r="BB1429" s="34">
        <f>AU1429*'Propiedades físicas'!$C$4+'Diseño reactor'!AV1429*'Propiedades físicas'!$C$5+'Diseño reactor'!AW1429*'Propiedades físicas'!$C$8+'Diseño reactor'!AX1429*'Propiedades físicas'!$C$9+'Diseño reactor'!AY1429*'Propiedades físicas'!$C$7+'Diseño reactor'!AZ1429*'Propiedades físicas'!$C$6</f>
        <v>875.61048573962159</v>
      </c>
      <c r="BC1429" s="45">
        <f>AU1429*'Propiedades físicas'!$L$4+'Diseño reactor'!AV1429*'Propiedades físicas'!$L$5+'Diseño reactor'!AW1429*'Propiedades físicas'!$L$8+AX1429*'Propiedades físicas'!$L$9+'Diseño reactor'!AY1429*'Propiedades físicas'!$L$7+'Diseño reactor'!AZ1429*'Propiedades físicas'!$L$6</f>
        <v>2.0703520904670962</v>
      </c>
      <c r="BD1429" s="29">
        <f t="shared" si="919"/>
        <v>2.1694900405311719</v>
      </c>
      <c r="BE1429" s="58">
        <f t="shared" si="920"/>
        <v>42.024971118919481</v>
      </c>
      <c r="BF1429" s="30">
        <f>AU1429*'Propiedades físicas'!$I$4+'Diseño reactor'!AV1429*'Propiedades físicas'!$I$5+'Diseño reactor'!AW1429*'Propiedades físicas'!$I$8+'Diseño reactor'!AX1429*'Propiedades físicas'!$I$9+'Diseño reactor'!AY1429*'Propiedades físicas'!$I$7+'Diseño reactor'!AZ1429*'Propiedades físicas'!$I$6</f>
        <v>1.9867281271255269E-2</v>
      </c>
      <c r="BG1429" s="24">
        <f>AU1429*'Propiedades físicas'!$O$4+'Diseño reactor'!AV1429*'Propiedades físicas'!$O$5+'Diseño reactor'!AW1429*'Propiedades físicas'!$O$8+'Diseño reactor'!AX1429*'Propiedades físicas'!$O$9+'Diseño reactor'!AY1429*'Propiedades físicas'!$O$7+'Diseño reactor'!AZ1429*'Propiedades físicas'!$O$6</f>
        <v>0.15220715037170129</v>
      </c>
      <c r="BH1429" s="54">
        <f t="shared" si="921"/>
        <v>41379.640466709468</v>
      </c>
      <c r="BI1429" s="34">
        <f t="shared" si="943"/>
        <v>270.23873196096929</v>
      </c>
      <c r="BJ1429" s="27">
        <f t="shared" si="922"/>
        <v>4795.4793982826677</v>
      </c>
      <c r="BK1429" s="34">
        <f t="shared" si="923"/>
        <v>561.46634913754281</v>
      </c>
      <c r="BL1429" s="27">
        <f t="shared" si="924"/>
        <v>105.42221264957875</v>
      </c>
      <c r="BM1429" s="34">
        <f t="shared" si="925"/>
        <v>1.1054421768707483</v>
      </c>
      <c r="BN1429" s="45">
        <f t="shared" si="926"/>
        <v>1467.9360504102231</v>
      </c>
      <c r="BO1429" s="45">
        <f t="shared" si="927"/>
        <v>100.03027534862522</v>
      </c>
      <c r="BP1429" s="66">
        <f t="shared" si="928"/>
        <v>6.6894659276074355</v>
      </c>
    </row>
    <row r="1430" spans="8:68">
      <c r="H1430" s="68">
        <v>1425</v>
      </c>
      <c r="I1430" s="31">
        <f>('Propiedades físicas'!$C$10*'Diseño reactor'!H1430)/1000</f>
        <v>1247.2245262797449</v>
      </c>
      <c r="J1430" s="31">
        <f t="shared" si="905"/>
        <v>0.36561179674694916</v>
      </c>
      <c r="K1430" s="31">
        <f>(I1430*1000)/'Propiedades físicas'!$F$10</f>
        <v>8147.0779604320705</v>
      </c>
      <c r="L1430" s="31">
        <f t="shared" si="906"/>
        <v>1163.8682800617244</v>
      </c>
      <c r="M1430" s="31">
        <f t="shared" si="907"/>
        <v>6983.2096803703462</v>
      </c>
      <c r="N1430" s="31">
        <f t="shared" si="908"/>
        <v>0.81674967021875389</v>
      </c>
      <c r="O1430" s="32">
        <f t="shared" si="909"/>
        <v>4.900498021312524</v>
      </c>
      <c r="P1430" s="33">
        <f t="shared" si="910"/>
        <v>0.62020949596381336</v>
      </c>
      <c r="Q1430" s="31">
        <f t="shared" si="911"/>
        <v>4.6452821269869204</v>
      </c>
      <c r="R1430" s="31">
        <f t="shared" si="912"/>
        <v>0.1492453402260312</v>
      </c>
      <c r="S1430" s="31">
        <f t="shared" si="913"/>
        <v>0.25521589432560449</v>
      </c>
      <c r="T1430" s="31">
        <f t="shared" si="914"/>
        <v>3.5913947987154672E-2</v>
      </c>
      <c r="U1430" s="31">
        <f t="shared" si="915"/>
        <v>1.1380886041754645E-2</v>
      </c>
      <c r="V1430" s="47">
        <f t="shared" si="929"/>
        <v>6.1418804454668892E-4</v>
      </c>
      <c r="W1430" s="31">
        <f t="shared" si="916"/>
        <v>0.24063698024181659</v>
      </c>
      <c r="X1430" s="34">
        <f>(S1430*H1430*'Propiedades físicas'!$F$5*60*24*365)/(1000000)</f>
        <v>56288.411808655474</v>
      </c>
      <c r="Y1430" s="34">
        <f>(U1430*H1430*'Propiedades físicas'!$F$7*60*24*365)/(1000000)</f>
        <v>784.98031957739227</v>
      </c>
      <c r="Z1430" s="31">
        <f t="shared" si="930"/>
        <v>883.79853174843402</v>
      </c>
      <c r="AA1430" s="31">
        <f t="shared" si="931"/>
        <v>6619.5270309563621</v>
      </c>
      <c r="AB1430" s="31">
        <f t="shared" si="932"/>
        <v>212.67460982209445</v>
      </c>
      <c r="AC1430" s="31">
        <f t="shared" si="933"/>
        <v>363.68264941398638</v>
      </c>
      <c r="AD1430" s="31">
        <f t="shared" si="917"/>
        <v>51.177375881695404</v>
      </c>
      <c r="AE1430" s="31">
        <f t="shared" si="934"/>
        <v>16.217762609500369</v>
      </c>
      <c r="AF1430" s="31">
        <f t="shared" si="935"/>
        <v>8147.0779604320742</v>
      </c>
      <c r="AG1430" s="31">
        <f t="shared" si="936"/>
        <v>0.10848043139402613</v>
      </c>
      <c r="AH1430" s="31">
        <f t="shared" si="937"/>
        <v>0.81250321441692708</v>
      </c>
      <c r="AI1430" s="31">
        <f t="shared" si="937"/>
        <v>2.610440342598801E-2</v>
      </c>
      <c r="AJ1430" s="31">
        <f t="shared" si="937"/>
        <v>4.4639642725930018E-2</v>
      </c>
      <c r="AK1430" s="31">
        <f t="shared" si="918"/>
        <v>6.281684811443887E-3</v>
      </c>
      <c r="AL1430" s="31">
        <f t="shared" si="918"/>
        <v>1.9906232256847426E-3</v>
      </c>
      <c r="AM1430" s="31">
        <f t="shared" si="938"/>
        <v>0.99999999999999989</v>
      </c>
      <c r="AN1430" s="31">
        <f>(Z1430*'Propiedades físicas'!$F$4)/1000</f>
        <v>777.19475284893792</v>
      </c>
      <c r="AO1430" s="31">
        <f>(AA1430*'Propiedades físicas'!$F$6)/1000</f>
        <v>212.08964607184183</v>
      </c>
      <c r="AP1430" s="31">
        <f>(AB1430*'Propiedades físicas'!$F$9)/1000</f>
        <v>131.20960052974115</v>
      </c>
      <c r="AQ1430" s="31">
        <f>(AC1430*'Propiedades físicas'!$F$5)/1000</f>
        <v>107.09362977293658</v>
      </c>
      <c r="AR1430" s="31">
        <f>(AD1430*'Propiedades físicas'!$F$8)/1000</f>
        <v>18.143403297578647</v>
      </c>
      <c r="AS1430" s="31">
        <f>(AE1430*'Propiedades físicas'!$F$7)/1000</f>
        <v>1.493493758708889</v>
      </c>
      <c r="AT1430" s="31">
        <f t="shared" si="939"/>
        <v>1247.2245262797451</v>
      </c>
      <c r="AU1430" s="31">
        <f t="shared" si="940"/>
        <v>0.62313940791973954</v>
      </c>
      <c r="AV1430" s="31">
        <f t="shared" si="944"/>
        <v>0.17004929072752326</v>
      </c>
      <c r="AW1430" s="31">
        <f t="shared" si="944"/>
        <v>0.10520126710554409</v>
      </c>
      <c r="AX1430" s="31">
        <f t="shared" si="944"/>
        <v>8.5865557897885747E-2</v>
      </c>
      <c r="AY1430" s="31">
        <f t="shared" si="941"/>
        <v>1.4547022541079495E-2</v>
      </c>
      <c r="AZ1430" s="31">
        <f t="shared" si="941"/>
        <v>1.1974538082278757E-3</v>
      </c>
      <c r="BA1430" s="31">
        <f t="shared" si="942"/>
        <v>1</v>
      </c>
      <c r="BB1430" s="34">
        <f>AU1430*'Propiedades físicas'!$C$4+'Diseño reactor'!AV1430*'Propiedades físicas'!$C$5+'Diseño reactor'!AW1430*'Propiedades físicas'!$C$8+'Diseño reactor'!AX1430*'Propiedades físicas'!$C$9+'Diseño reactor'!AY1430*'Propiedades físicas'!$C$7+'Diseño reactor'!AZ1430*'Propiedades físicas'!$C$6</f>
        <v>875.60989933700773</v>
      </c>
      <c r="BC1430" s="45">
        <f>AU1430*'Propiedades físicas'!$L$4+'Diseño reactor'!AV1430*'Propiedades físicas'!$L$5+'Diseño reactor'!AW1430*'Propiedades físicas'!$L$8+AX1430*'Propiedades físicas'!$L$9+'Diseño reactor'!AY1430*'Propiedades físicas'!$L$7+'Diseño reactor'!AZ1430*'Propiedades físicas'!$L$6</f>
        <v>2.0704297915926859</v>
      </c>
      <c r="BD1430" s="29">
        <f t="shared" si="919"/>
        <v>2.1682540256724017</v>
      </c>
      <c r="BE1430" s="58">
        <f t="shared" si="920"/>
        <v>42.023620163579956</v>
      </c>
      <c r="BF1430" s="30">
        <f>AU1430*'Propiedades físicas'!$I$4+'Diseño reactor'!AV1430*'Propiedades físicas'!$I$5+'Diseño reactor'!AW1430*'Propiedades físicas'!$I$8+'Diseño reactor'!AX1430*'Propiedades físicas'!$I$9+'Diseño reactor'!AY1430*'Propiedades físicas'!$I$7+'Diseño reactor'!AZ1430*'Propiedades físicas'!$I$6</f>
        <v>1.9867550865690801E-2</v>
      </c>
      <c r="BG1430" s="24">
        <f>AU1430*'Propiedades físicas'!$O$4+'Diseño reactor'!AV1430*'Propiedades físicas'!$O$5+'Diseño reactor'!AW1430*'Propiedades físicas'!$O$8+'Diseño reactor'!AX1430*'Propiedades físicas'!$O$9+'Diseño reactor'!AY1430*'Propiedades físicas'!$O$7+'Diseño reactor'!AZ1430*'Propiedades físicas'!$O$6</f>
        <v>0.15221075219237121</v>
      </c>
      <c r="BH1430" s="54">
        <f t="shared" si="921"/>
        <v>41379.051250263423</v>
      </c>
      <c r="BI1430" s="34">
        <f t="shared" si="943"/>
        <v>270.24614625333243</v>
      </c>
      <c r="BJ1430" s="27">
        <f t="shared" si="922"/>
        <v>4795.4777309531055</v>
      </c>
      <c r="BK1430" s="34">
        <f t="shared" si="923"/>
        <v>561.47944042318284</v>
      </c>
      <c r="BL1430" s="27">
        <f t="shared" si="924"/>
        <v>105.42267416993758</v>
      </c>
      <c r="BM1430" s="34">
        <f t="shared" si="925"/>
        <v>1.1054421768707483</v>
      </c>
      <c r="BN1430" s="45">
        <f t="shared" si="926"/>
        <v>1469.107310670493</v>
      </c>
      <c r="BO1430" s="45">
        <f t="shared" si="927"/>
        <v>100.04604421872092</v>
      </c>
      <c r="BP1430" s="66">
        <f t="shared" si="928"/>
        <v>6.6894614476241907</v>
      </c>
    </row>
    <row r="1431" spans="8:68">
      <c r="H1431" s="68">
        <v>1426</v>
      </c>
      <c r="I1431" s="31">
        <f>('Propiedades físicas'!$C$10*'Diseño reactor'!H1431)/1000</f>
        <v>1248.0997715613446</v>
      </c>
      <c r="J1431" s="31">
        <f t="shared" si="905"/>
        <v>0.36535540698765956</v>
      </c>
      <c r="K1431" s="31">
        <f>(I1431*1000)/'Propiedades físicas'!$F$10</f>
        <v>8152.7952081236008</v>
      </c>
      <c r="L1431" s="31">
        <f t="shared" si="906"/>
        <v>1164.6850297319429</v>
      </c>
      <c r="M1431" s="31">
        <f t="shared" si="907"/>
        <v>6988.1101783916574</v>
      </c>
      <c r="N1431" s="31">
        <f t="shared" si="908"/>
        <v>0.81674967021875378</v>
      </c>
      <c r="O1431" s="32">
        <f t="shared" si="909"/>
        <v>4.9004980213125231</v>
      </c>
      <c r="P1431" s="33">
        <f t="shared" si="910"/>
        <v>0.62031417375453801</v>
      </c>
      <c r="Q1431" s="31">
        <f t="shared" si="911"/>
        <v>4.6454553448387994</v>
      </c>
      <c r="R1431" s="31">
        <f t="shared" si="912"/>
        <v>0.14919102771431347</v>
      </c>
      <c r="S1431" s="31">
        <f t="shared" si="913"/>
        <v>0.25504267647372536</v>
      </c>
      <c r="T1431" s="31">
        <f t="shared" si="914"/>
        <v>3.5881757490294992E-2</v>
      </c>
      <c r="U1431" s="31">
        <f t="shared" si="915"/>
        <v>1.1362711259607297E-2</v>
      </c>
      <c r="V1431" s="47">
        <f t="shared" si="929"/>
        <v>6.1429170604818334E-4</v>
      </c>
      <c r="W1431" s="31">
        <f t="shared" si="916"/>
        <v>0.24050881638140548</v>
      </c>
      <c r="X1431" s="34">
        <f>(S1431*H1431*'Propiedades físicas'!$F$5*60*24*365)/(1000000)</f>
        <v>56289.682070977709</v>
      </c>
      <c r="Y1431" s="34">
        <f>(U1431*H1431*'Propiedades físicas'!$F$7*60*24*365)/(1000000)</f>
        <v>784.27672367862567</v>
      </c>
      <c r="Z1431" s="31">
        <f t="shared" si="930"/>
        <v>884.56801177397119</v>
      </c>
      <c r="AA1431" s="31">
        <f t="shared" si="931"/>
        <v>6624.419321740128</v>
      </c>
      <c r="AB1431" s="31">
        <f t="shared" si="932"/>
        <v>212.74640552061101</v>
      </c>
      <c r="AC1431" s="31">
        <f t="shared" si="933"/>
        <v>363.69085665153239</v>
      </c>
      <c r="AD1431" s="31">
        <f t="shared" si="917"/>
        <v>51.167386181160659</v>
      </c>
      <c r="AE1431" s="31">
        <f t="shared" si="934"/>
        <v>16.203226256200004</v>
      </c>
      <c r="AF1431" s="31">
        <f t="shared" si="935"/>
        <v>8152.7952081236026</v>
      </c>
      <c r="AG1431" s="31">
        <f t="shared" si="936"/>
        <v>0.10849874051694204</v>
      </c>
      <c r="AH1431" s="31">
        <f t="shared" si="937"/>
        <v>0.81253351183645928</v>
      </c>
      <c r="AI1431" s="31">
        <f t="shared" si="937"/>
        <v>2.6094903660602978E-2</v>
      </c>
      <c r="AJ1431" s="31">
        <f t="shared" si="937"/>
        <v>4.4609345306397957E-2</v>
      </c>
      <c r="AK1431" s="31">
        <f t="shared" si="918"/>
        <v>6.2760543929984269E-3</v>
      </c>
      <c r="AL1431" s="31">
        <f t="shared" si="918"/>
        <v>1.9874442865993737E-3</v>
      </c>
      <c r="AM1431" s="31">
        <f t="shared" si="938"/>
        <v>1</v>
      </c>
      <c r="AN1431" s="31">
        <f>(Z1431*'Propiedades físicas'!$F$4)/1000</f>
        <v>777.87141819379474</v>
      </c>
      <c r="AO1431" s="31">
        <f>(AA1431*'Propiedades físicas'!$F$6)/1000</f>
        <v>212.24639506855368</v>
      </c>
      <c r="AP1431" s="31">
        <f>(AB1431*'Propiedades físicas'!$F$9)/1000</f>
        <v>131.25389488594095</v>
      </c>
      <c r="AQ1431" s="31">
        <f>(AC1431*'Propiedades físicas'!$F$5)/1000</f>
        <v>107.09604655817675</v>
      </c>
      <c r="AR1431" s="31">
        <f>(AD1431*'Propiedades físicas'!$F$8)/1000</f>
        <v>18.139861748945069</v>
      </c>
      <c r="AS1431" s="31">
        <f>(AE1431*'Propiedades físicas'!$F$7)/1000</f>
        <v>1.4921551059334583</v>
      </c>
      <c r="AT1431" s="31">
        <f t="shared" si="939"/>
        <v>1248.0997715613448</v>
      </c>
      <c r="AU1431" s="31">
        <f t="shared" si="940"/>
        <v>0.62324458021548634</v>
      </c>
      <c r="AV1431" s="31">
        <f t="shared" si="944"/>
        <v>0.17005563169283991</v>
      </c>
      <c r="AW1431" s="31">
        <f t="shared" si="944"/>
        <v>0.1051629828613343</v>
      </c>
      <c r="AX1431" s="31">
        <f t="shared" si="944"/>
        <v>8.580727999349122E-2</v>
      </c>
      <c r="AY1431" s="31">
        <f t="shared" si="941"/>
        <v>1.4533983710494962E-2</v>
      </c>
      <c r="AZ1431" s="31">
        <f t="shared" si="941"/>
        <v>1.1955415263531423E-3</v>
      </c>
      <c r="BA1431" s="31">
        <f t="shared" si="942"/>
        <v>0.99999999999999989</v>
      </c>
      <c r="BB1431" s="34">
        <f>AU1431*'Propiedades físicas'!$C$4+'Diseño reactor'!AV1431*'Propiedades físicas'!$C$5+'Diseño reactor'!AW1431*'Propiedades físicas'!$C$8+'Diseño reactor'!AX1431*'Propiedades físicas'!$C$9+'Diseño reactor'!AY1431*'Propiedades físicas'!$C$7+'Diseño reactor'!AZ1431*'Propiedades físicas'!$C$6</f>
        <v>875.60931410630928</v>
      </c>
      <c r="BC1431" s="45">
        <f>AU1431*'Propiedades físicas'!$L$4+'Diseño reactor'!AV1431*'Propiedades físicas'!$L$5+'Diseño reactor'!AW1431*'Propiedades físicas'!$L$8+AX1431*'Propiedades físicas'!$L$9+'Diseño reactor'!AY1431*'Propiedades físicas'!$L$7+'Diseño reactor'!AZ1431*'Propiedades físicas'!$L$6</f>
        <v>2.0705074060001811</v>
      </c>
      <c r="BD1431" s="29">
        <f t="shared" si="919"/>
        <v>2.1670194212801928</v>
      </c>
      <c r="BE1431" s="58">
        <f t="shared" si="920"/>
        <v>42.02227078685349</v>
      </c>
      <c r="BF1431" s="30">
        <f>AU1431*'Propiedades físicas'!$I$4+'Diseño reactor'!AV1431*'Propiedades físicas'!$I$5+'Diseño reactor'!AW1431*'Propiedades físicas'!$I$8+'Diseño reactor'!AX1431*'Propiedades físicas'!$I$9+'Diseño reactor'!AY1431*'Propiedades físicas'!$I$7+'Diseño reactor'!AZ1431*'Propiedades físicas'!$I$6</f>
        <v>1.9867819916129931E-2</v>
      </c>
      <c r="BG1431" s="24">
        <f>AU1431*'Propiedades físicas'!$O$4+'Diseño reactor'!AV1431*'Propiedades físicas'!$O$5+'Diseño reactor'!AW1431*'Propiedades físicas'!$O$8+'Diseño reactor'!AX1431*'Propiedades físicas'!$O$9+'Diseño reactor'!AY1431*'Propiedades físicas'!$O$7+'Diseño reactor'!AZ1431*'Propiedades físicas'!$O$6</f>
        <v>0.15221435032716191</v>
      </c>
      <c r="BH1431" s="54">
        <f t="shared" si="921"/>
        <v>41378.463238163495</v>
      </c>
      <c r="BI1431" s="34">
        <f t="shared" si="943"/>
        <v>270.25354829559927</v>
      </c>
      <c r="BJ1431" s="27">
        <f t="shared" si="922"/>
        <v>4795.4760823662373</v>
      </c>
      <c r="BK1431" s="34">
        <f t="shared" si="923"/>
        <v>561.49252029755417</v>
      </c>
      <c r="BL1431" s="27">
        <f t="shared" si="924"/>
        <v>105.42313527054603</v>
      </c>
      <c r="BM1431" s="34">
        <f t="shared" si="925"/>
        <v>1.1054421768707483</v>
      </c>
      <c r="BN1431" s="45">
        <f t="shared" si="926"/>
        <v>1470.2786266344885</v>
      </c>
      <c r="BO1431" s="45">
        <f t="shared" si="927"/>
        <v>100.06179629591799</v>
      </c>
      <c r="BP1431" s="66">
        <f t="shared" si="928"/>
        <v>6.6894569765941139</v>
      </c>
    </row>
    <row r="1432" spans="8:68">
      <c r="H1432" s="68">
        <v>1427</v>
      </c>
      <c r="I1432" s="31">
        <f>('Propiedades físicas'!$C$10*'Diseño reactor'!H1432)/1000</f>
        <v>1248.9750168429446</v>
      </c>
      <c r="J1432" s="31">
        <f t="shared" si="905"/>
        <v>0.36509937656930797</v>
      </c>
      <c r="K1432" s="31">
        <f>(I1432*1000)/'Propiedades físicas'!$F$10</f>
        <v>8158.5124558151329</v>
      </c>
      <c r="L1432" s="31">
        <f t="shared" si="906"/>
        <v>1165.5017794021617</v>
      </c>
      <c r="M1432" s="31">
        <f t="shared" si="907"/>
        <v>6993.0106764129705</v>
      </c>
      <c r="N1432" s="31">
        <f t="shared" si="908"/>
        <v>0.81674967021875378</v>
      </c>
      <c r="O1432" s="32">
        <f t="shared" si="909"/>
        <v>4.9004980213125231</v>
      </c>
      <c r="P1432" s="33">
        <f t="shared" si="910"/>
        <v>0.62041874010130926</v>
      </c>
      <c r="Q1432" s="31">
        <f t="shared" si="911"/>
        <v>4.6456283321584202</v>
      </c>
      <c r="R1432" s="31">
        <f t="shared" si="912"/>
        <v>0.14913674623677395</v>
      </c>
      <c r="S1432" s="31">
        <f t="shared" si="913"/>
        <v>0.2548696891541038</v>
      </c>
      <c r="T1432" s="31">
        <f t="shared" si="914"/>
        <v>3.5849608724681681E-2</v>
      </c>
      <c r="U1432" s="31">
        <f t="shared" si="915"/>
        <v>1.134457515598883E-2</v>
      </c>
      <c r="V1432" s="47">
        <f t="shared" si="929"/>
        <v>6.143952571877044E-4</v>
      </c>
      <c r="W1432" s="31">
        <f t="shared" si="916"/>
        <v>0.24038078896911003</v>
      </c>
      <c r="X1432" s="34">
        <f>(S1432*H1432*'Propiedades físicas'!$F$5*60*24*365)/(1000000)</f>
        <v>56290.949630000505</v>
      </c>
      <c r="Y1432" s="34">
        <f>(U1432*H1432*'Propiedades físicas'!$F$7*60*24*365)/(1000000)</f>
        <v>783.57403991035346</v>
      </c>
      <c r="Z1432" s="31">
        <f t="shared" si="930"/>
        <v>885.33754212456836</v>
      </c>
      <c r="AA1432" s="31">
        <f t="shared" si="931"/>
        <v>6629.3116299900657</v>
      </c>
      <c r="AB1432" s="31">
        <f t="shared" si="932"/>
        <v>212.81813687987642</v>
      </c>
      <c r="AC1432" s="31">
        <f t="shared" si="933"/>
        <v>363.69904642290612</v>
      </c>
      <c r="AD1432" s="31">
        <f t="shared" si="917"/>
        <v>51.157391650120758</v>
      </c>
      <c r="AE1432" s="31">
        <f t="shared" si="934"/>
        <v>16.18870874759606</v>
      </c>
      <c r="AF1432" s="31">
        <f t="shared" si="935"/>
        <v>8158.5124558151329</v>
      </c>
      <c r="AG1432" s="31">
        <f t="shared" si="936"/>
        <v>0.10851703014726997</v>
      </c>
      <c r="AH1432" s="31">
        <f t="shared" si="937"/>
        <v>0.81256376893374715</v>
      </c>
      <c r="AI1432" s="31">
        <f t="shared" si="937"/>
        <v>2.6085409323385454E-2</v>
      </c>
      <c r="AJ1432" s="31">
        <f t="shared" si="937"/>
        <v>4.4579088209110079E-2</v>
      </c>
      <c r="AK1432" s="31">
        <f t="shared" si="918"/>
        <v>6.2704312737375751E-3</v>
      </c>
      <c r="AL1432" s="31">
        <f t="shared" si="918"/>
        <v>1.9842721127498256E-3</v>
      </c>
      <c r="AM1432" s="31">
        <f t="shared" si="938"/>
        <v>1</v>
      </c>
      <c r="AN1432" s="31">
        <f>(Z1432*'Propiedades físicas'!$F$4)/1000</f>
        <v>778.54812779350289</v>
      </c>
      <c r="AO1432" s="31">
        <f>(AA1432*'Propiedades físicas'!$F$6)/1000</f>
        <v>212.40314462488172</v>
      </c>
      <c r="AP1432" s="31">
        <f>(AB1432*'Propiedades físicas'!$F$9)/1000</f>
        <v>131.29814954803973</v>
      </c>
      <c r="AQ1432" s="31">
        <f>(AC1432*'Propiedades físicas'!$F$5)/1000</f>
        <v>107.09845820015317</v>
      </c>
      <c r="AR1432" s="31">
        <f>(AD1432*'Propiedades físicas'!$F$8)/1000</f>
        <v>18.136318487800803</v>
      </c>
      <c r="AS1432" s="31">
        <f>(AE1432*'Propiedades físicas'!$F$7)/1000</f>
        <v>1.4908181885661214</v>
      </c>
      <c r="AT1432" s="31">
        <f t="shared" si="939"/>
        <v>1248.9750168429443</v>
      </c>
      <c r="AU1432" s="31">
        <f t="shared" si="940"/>
        <v>0.6233496405408111</v>
      </c>
      <c r="AV1432" s="31">
        <f t="shared" si="944"/>
        <v>0.17006196421908967</v>
      </c>
      <c r="AW1432" s="31">
        <f t="shared" si="944"/>
        <v>0.10512472049274799</v>
      </c>
      <c r="AX1432" s="31">
        <f t="shared" si="944"/>
        <v>8.5749079650021973E-2</v>
      </c>
      <c r="AY1432" s="31">
        <f t="shared" si="941"/>
        <v>1.45209617832423E-2</v>
      </c>
      <c r="AZ1432" s="31">
        <f t="shared" si="941"/>
        <v>1.1936333140870089E-3</v>
      </c>
      <c r="BA1432" s="31">
        <f t="shared" si="942"/>
        <v>1</v>
      </c>
      <c r="BB1432" s="34">
        <f>AU1432*'Propiedades físicas'!$C$4+'Diseño reactor'!AV1432*'Propiedades físicas'!$C$5+'Diseño reactor'!AW1432*'Propiedades físicas'!$C$8+'Diseño reactor'!AX1432*'Propiedades físicas'!$C$9+'Diseño reactor'!AY1432*'Propiedades físicas'!$C$7+'Diseño reactor'!AZ1432*'Propiedades físicas'!$C$6</f>
        <v>875.60873004457403</v>
      </c>
      <c r="BC1432" s="45">
        <f>AU1432*'Propiedades físicas'!$L$4+'Diseño reactor'!AV1432*'Propiedades físicas'!$L$5+'Diseño reactor'!AW1432*'Propiedades físicas'!$L$8+AX1432*'Propiedades físicas'!$L$9+'Diseño reactor'!AY1432*'Propiedades físicas'!$L$7+'Diseño reactor'!AZ1432*'Propiedades físicas'!$L$6</f>
        <v>2.0705849338329561</v>
      </c>
      <c r="BD1432" s="29">
        <f t="shared" si="919"/>
        <v>2.1657862249388478</v>
      </c>
      <c r="BE1432" s="58">
        <f t="shared" si="920"/>
        <v>42.020922985958642</v>
      </c>
      <c r="BF1432" s="30">
        <f>AU1432*'Propiedades físicas'!$I$4+'Diseño reactor'!AV1432*'Propiedades físicas'!$I$5+'Diseño reactor'!AW1432*'Propiedades físicas'!$I$8+'Diseño reactor'!AX1432*'Propiedades físicas'!$I$9+'Diseño reactor'!AY1432*'Propiedades físicas'!$I$7+'Diseño reactor'!AZ1432*'Propiedades físicas'!$I$6</f>
        <v>1.9868088423913532E-2</v>
      </c>
      <c r="BG1432" s="24">
        <f>AU1432*'Propiedades físicas'!$O$4+'Diseño reactor'!AV1432*'Propiedades físicas'!$O$5+'Diseño reactor'!AW1432*'Propiedades físicas'!$O$8+'Diseño reactor'!AX1432*'Propiedades físicas'!$O$9+'Diseño reactor'!AY1432*'Propiedades físicas'!$O$7+'Diseño reactor'!AZ1432*'Propiedades físicas'!$O$6</f>
        <v>0.15221794478148146</v>
      </c>
      <c r="BH1432" s="54">
        <f t="shared" si="921"/>
        <v>41377.876427380404</v>
      </c>
      <c r="BI1432" s="34">
        <f t="shared" si="943"/>
        <v>270.26093811523566</v>
      </c>
      <c r="BJ1432" s="27">
        <f t="shared" si="922"/>
        <v>4795.4744524604112</v>
      </c>
      <c r="BK1432" s="34">
        <f t="shared" si="923"/>
        <v>561.50558877355684</v>
      </c>
      <c r="BL1432" s="27">
        <f t="shared" si="924"/>
        <v>105.4235959519055</v>
      </c>
      <c r="BM1432" s="34">
        <f t="shared" si="925"/>
        <v>1.1054421768707483</v>
      </c>
      <c r="BN1432" s="45">
        <f t="shared" si="926"/>
        <v>1471.4499982098901</v>
      </c>
      <c r="BO1432" s="45">
        <f t="shared" si="927"/>
        <v>100.07753160702572</v>
      </c>
      <c r="BP1432" s="66">
        <f t="shared" si="928"/>
        <v>6.6894525144946506</v>
      </c>
    </row>
    <row r="1433" spans="8:68">
      <c r="H1433" s="68">
        <v>1428</v>
      </c>
      <c r="I1433" s="31">
        <f>('Propiedades físicas'!$C$10*'Diseño reactor'!H1433)/1000</f>
        <v>1249.8502621245443</v>
      </c>
      <c r="J1433" s="31">
        <f t="shared" si="905"/>
        <v>0.36484370473697658</v>
      </c>
      <c r="K1433" s="31">
        <f>(I1433*1000)/'Propiedades físicas'!$F$10</f>
        <v>8164.2297035066631</v>
      </c>
      <c r="L1433" s="31">
        <f t="shared" si="906"/>
        <v>1166.3185290723804</v>
      </c>
      <c r="M1433" s="31">
        <f t="shared" si="907"/>
        <v>6997.9111744342827</v>
      </c>
      <c r="N1433" s="31">
        <f t="shared" si="908"/>
        <v>0.81674967021875378</v>
      </c>
      <c r="O1433" s="32">
        <f t="shared" si="909"/>
        <v>4.9004980213125231</v>
      </c>
      <c r="P1433" s="33">
        <f t="shared" si="910"/>
        <v>0.62052319518200361</v>
      </c>
      <c r="Q1433" s="31">
        <f t="shared" si="911"/>
        <v>4.6458010893975743</v>
      </c>
      <c r="R1433" s="31">
        <f t="shared" si="912"/>
        <v>0.14908249578661417</v>
      </c>
      <c r="S1433" s="31">
        <f t="shared" si="913"/>
        <v>0.2546969319149483</v>
      </c>
      <c r="T1433" s="31">
        <f t="shared" si="914"/>
        <v>3.5817501622073797E-2</v>
      </c>
      <c r="U1433" s="31">
        <f t="shared" si="915"/>
        <v>1.1326477628062171E-2</v>
      </c>
      <c r="V1433" s="47">
        <f t="shared" si="929"/>
        <v>6.1449869814140167E-4</v>
      </c>
      <c r="W1433" s="31">
        <f t="shared" si="916"/>
        <v>0.24025289778714437</v>
      </c>
      <c r="X1433" s="34">
        <f>(S1433*H1433*'Propiedades físicas'!$F$5*60*24*365)/(1000000)</f>
        <v>56292.214492911349</v>
      </c>
      <c r="Y1433" s="34">
        <f>(U1433*H1433*'Propiedades físicas'!$F$7*60*24*365)/(1000000)</f>
        <v>782.87226678101501</v>
      </c>
      <c r="Z1433" s="31">
        <f t="shared" si="930"/>
        <v>886.1071227199011</v>
      </c>
      <c r="AA1433" s="31">
        <f t="shared" si="931"/>
        <v>6634.2039556597365</v>
      </c>
      <c r="AB1433" s="31">
        <f t="shared" si="932"/>
        <v>212.88980398328505</v>
      </c>
      <c r="AC1433" s="31">
        <f t="shared" si="933"/>
        <v>363.70721877454616</v>
      </c>
      <c r="AD1433" s="31">
        <f t="shared" si="917"/>
        <v>51.14739231632138</v>
      </c>
      <c r="AE1433" s="31">
        <f t="shared" si="934"/>
        <v>16.17421005287278</v>
      </c>
      <c r="AF1433" s="31">
        <f t="shared" si="935"/>
        <v>8164.2297035066622</v>
      </c>
      <c r="AG1433" s="31">
        <f t="shared" si="936"/>
        <v>0.10853530031612223</v>
      </c>
      <c r="AH1433" s="31">
        <f t="shared" si="937"/>
        <v>0.81259398578781339</v>
      </c>
      <c r="AI1433" s="31">
        <f t="shared" si="937"/>
        <v>2.6075920413146339E-2</v>
      </c>
      <c r="AJ1433" s="31">
        <f t="shared" si="937"/>
        <v>4.4548871355043859E-2</v>
      </c>
      <c r="AK1433" s="31">
        <f t="shared" si="918"/>
        <v>6.2648154417253585E-3</v>
      </c>
      <c r="AL1433" s="31">
        <f t="shared" si="918"/>
        <v>1.9811066861489344E-3</v>
      </c>
      <c r="AM1433" s="31">
        <f t="shared" si="938"/>
        <v>1.0000000000000002</v>
      </c>
      <c r="AN1433" s="31">
        <f>(Z1433*'Propiedades físicas'!$F$4)/1000</f>
        <v>779.22488157742657</v>
      </c>
      <c r="AO1433" s="31">
        <f>(AA1433*'Propiedades físicas'!$F$6)/1000</f>
        <v>212.55989473933798</v>
      </c>
      <c r="AP1433" s="31">
        <f>(AB1433*'Propiedades físicas'!$F$9)/1000</f>
        <v>131.34236456748769</v>
      </c>
      <c r="AQ1433" s="31">
        <f>(AC1433*'Propiedades físicas'!$F$5)/1000</f>
        <v>107.10086471254061</v>
      </c>
      <c r="AR1433" s="31">
        <f>(AD1433*'Propiedades físicas'!$F$8)/1000</f>
        <v>18.132773523982252</v>
      </c>
      <c r="AS1433" s="31">
        <f>(AE1433*'Propiedades físicas'!$F$7)/1000</f>
        <v>1.4894830037690545</v>
      </c>
      <c r="AT1433" s="31">
        <f t="shared" si="939"/>
        <v>1249.8502621245441</v>
      </c>
      <c r="AU1433" s="31">
        <f t="shared" si="940"/>
        <v>0.6234545890744303</v>
      </c>
      <c r="AV1433" s="31">
        <f t="shared" si="944"/>
        <v>0.1700682883228111</v>
      </c>
      <c r="AW1433" s="31">
        <f t="shared" si="944"/>
        <v>0.10508647999499303</v>
      </c>
      <c r="AX1433" s="31">
        <f t="shared" si="944"/>
        <v>8.5690956715475983E-2</v>
      </c>
      <c r="AY1433" s="31">
        <f t="shared" si="941"/>
        <v>1.4507956731680368E-2</v>
      </c>
      <c r="AZ1433" s="31">
        <f t="shared" si="941"/>
        <v>1.1917291606093464E-3</v>
      </c>
      <c r="BA1433" s="31">
        <f t="shared" si="942"/>
        <v>1</v>
      </c>
      <c r="BB1433" s="34">
        <f>AU1433*'Propiedades físicas'!$C$4+'Diseño reactor'!AV1433*'Propiedades físicas'!$C$5+'Diseño reactor'!AW1433*'Propiedades físicas'!$C$8+'Diseño reactor'!AX1433*'Propiedades físicas'!$C$9+'Diseño reactor'!AY1433*'Propiedades físicas'!$C$7+'Diseño reactor'!AZ1433*'Propiedades físicas'!$C$6</f>
        <v>875.60814714885771</v>
      </c>
      <c r="BC1433" s="45">
        <f>AU1433*'Propiedades físicas'!$L$4+'Diseño reactor'!AV1433*'Propiedades físicas'!$L$5+'Diseño reactor'!AW1433*'Propiedades físicas'!$L$8+AX1433*'Propiedades físicas'!$L$9+'Diseño reactor'!AY1433*'Propiedades físicas'!$L$7+'Diseño reactor'!AZ1433*'Propiedades físicas'!$L$6</f>
        <v>2.0706623752340692</v>
      </c>
      <c r="BD1433" s="29">
        <f t="shared" si="919"/>
        <v>2.1645544342381897</v>
      </c>
      <c r="BE1433" s="58">
        <f t="shared" si="920"/>
        <v>42.019576758120536</v>
      </c>
      <c r="BF1433" s="30">
        <f>AU1433*'Propiedades físicas'!$I$4+'Diseño reactor'!AV1433*'Propiedades físicas'!$I$5+'Diseño reactor'!AW1433*'Propiedades físicas'!$I$8+'Diseño reactor'!AX1433*'Propiedades físicas'!$I$9+'Diseño reactor'!AY1433*'Propiedades físicas'!$I$7+'Diseño reactor'!AZ1433*'Propiedades físicas'!$I$6</f>
        <v>1.9868356390378462E-2</v>
      </c>
      <c r="BG1433" s="24">
        <f>AU1433*'Propiedades físicas'!$O$4+'Diseño reactor'!AV1433*'Propiedades físicas'!$O$5+'Diseño reactor'!AW1433*'Propiedades físicas'!$O$8+'Diseño reactor'!AX1433*'Propiedades físicas'!$O$9+'Diseño reactor'!AY1433*'Propiedades físicas'!$O$7+'Diseño reactor'!AZ1433*'Propiedades físicas'!$O$6</f>
        <v>0.15222153556072779</v>
      </c>
      <c r="BH1433" s="54">
        <f t="shared" si="921"/>
        <v>41377.290814894135</v>
      </c>
      <c r="BI1433" s="34">
        <f t="shared" si="943"/>
        <v>270.26831573962983</v>
      </c>
      <c r="BJ1433" s="27">
        <f t="shared" si="922"/>
        <v>4795.472841174178</v>
      </c>
      <c r="BK1433" s="34">
        <f t="shared" si="923"/>
        <v>561.51864586407646</v>
      </c>
      <c r="BL1433" s="27">
        <f t="shared" si="924"/>
        <v>105.42405621451681</v>
      </c>
      <c r="BM1433" s="34">
        <f t="shared" si="925"/>
        <v>1.1054421768707483</v>
      </c>
      <c r="BN1433" s="45">
        <f t="shared" si="926"/>
        <v>1472.6214253045769</v>
      </c>
      <c r="BO1433" s="45">
        <f t="shared" si="927"/>
        <v>100.09325017879637</v>
      </c>
      <c r="BP1433" s="66">
        <f t="shared" si="928"/>
        <v>6.6894480613033105</v>
      </c>
    </row>
    <row r="1434" spans="8:68">
      <c r="H1434" s="68">
        <v>1429</v>
      </c>
      <c r="I1434" s="31">
        <f>('Propiedades físicas'!$C$10*'Diseño reactor'!H1434)/1000</f>
        <v>1250.7255074061441</v>
      </c>
      <c r="J1434" s="31">
        <f t="shared" si="905"/>
        <v>0.36458839073786042</v>
      </c>
      <c r="K1434" s="31">
        <f>(I1434*1000)/'Propiedades físicas'!$F$10</f>
        <v>8169.9469511981952</v>
      </c>
      <c r="L1434" s="31">
        <f t="shared" si="906"/>
        <v>1167.1352787425992</v>
      </c>
      <c r="M1434" s="31">
        <f t="shared" si="907"/>
        <v>7002.8116724555957</v>
      </c>
      <c r="N1434" s="31">
        <f t="shared" si="908"/>
        <v>0.81674967021875378</v>
      </c>
      <c r="O1434" s="32">
        <f t="shared" si="909"/>
        <v>4.9004980213125231</v>
      </c>
      <c r="P1434" s="33">
        <f t="shared" si="910"/>
        <v>0.62062753917411917</v>
      </c>
      <c r="Q1434" s="31">
        <f t="shared" si="911"/>
        <v>4.645973617006895</v>
      </c>
      <c r="R1434" s="31">
        <f t="shared" si="912"/>
        <v>0.14902827635695917</v>
      </c>
      <c r="S1434" s="31">
        <f t="shared" si="913"/>
        <v>0.25452440430562823</v>
      </c>
      <c r="T1434" s="31">
        <f t="shared" si="914"/>
        <v>3.5785436114357257E-2</v>
      </c>
      <c r="U1434" s="31">
        <f t="shared" si="915"/>
        <v>1.1308418573318192E-2</v>
      </c>
      <c r="V1434" s="47">
        <f t="shared" si="929"/>
        <v>6.1460202908505002E-4</v>
      </c>
      <c r="W1434" s="31">
        <f t="shared" si="916"/>
        <v>0.24012514261818596</v>
      </c>
      <c r="X1434" s="34">
        <f>(S1434*H1434*'Propiedades físicas'!$F$5*60*24*365)/(1000000)</f>
        <v>56293.476666874718</v>
      </c>
      <c r="Y1434" s="34">
        <f>(U1434*H1434*'Propiedades físicas'!$F$7*60*24*365)/(1000000)</f>
        <v>782.171402801824</v>
      </c>
      <c r="Z1434" s="31">
        <f t="shared" si="930"/>
        <v>886.87675347981633</v>
      </c>
      <c r="AA1434" s="31">
        <f t="shared" si="931"/>
        <v>6639.0962987028533</v>
      </c>
      <c r="AB1434" s="31">
        <f t="shared" si="932"/>
        <v>212.96140691409465</v>
      </c>
      <c r="AC1434" s="31">
        <f t="shared" si="933"/>
        <v>363.71537375274272</v>
      </c>
      <c r="AD1434" s="31">
        <f t="shared" si="917"/>
        <v>51.137388207416521</v>
      </c>
      <c r="AE1434" s="31">
        <f t="shared" si="934"/>
        <v>16.159730141271698</v>
      </c>
      <c r="AF1434" s="31">
        <f t="shared" si="935"/>
        <v>8169.9469511981952</v>
      </c>
      <c r="AG1434" s="31">
        <f t="shared" si="936"/>
        <v>0.10855355105454485</v>
      </c>
      <c r="AH1434" s="31">
        <f t="shared" si="937"/>
        <v>0.81262416247747737</v>
      </c>
      <c r="AI1434" s="31">
        <f t="shared" si="937"/>
        <v>2.6066436928683115E-2</v>
      </c>
      <c r="AJ1434" s="31">
        <f t="shared" si="937"/>
        <v>4.4518694665379763E-2</v>
      </c>
      <c r="AK1434" s="31">
        <f t="shared" si="918"/>
        <v>6.2592068850479826E-3</v>
      </c>
      <c r="AL1434" s="31">
        <f t="shared" si="918"/>
        <v>1.9779479888668958E-3</v>
      </c>
      <c r="AM1434" s="31">
        <f t="shared" si="938"/>
        <v>1</v>
      </c>
      <c r="AN1434" s="31">
        <f>(Z1434*'Propiedades físicas'!$F$4)/1000</f>
        <v>779.90167947508087</v>
      </c>
      <c r="AO1434" s="31">
        <f>(AA1434*'Propiedades físicas'!$F$6)/1000</f>
        <v>212.71664541043941</v>
      </c>
      <c r="AP1434" s="31">
        <f>(AB1434*'Propiedades físicas'!$F$9)/1000</f>
        <v>131.38653999565068</v>
      </c>
      <c r="AQ1434" s="31">
        <f>(AC1434*'Propiedades físicas'!$F$5)/1000</f>
        <v>107.10326610897016</v>
      </c>
      <c r="AR1434" s="31">
        <f>(AD1434*'Propiedades físicas'!$F$8)/1000</f>
        <v>18.129226867293298</v>
      </c>
      <c r="AS1434" s="31">
        <f>(AE1434*'Propiedades físicas'!$F$7)/1000</f>
        <v>1.4881495487097107</v>
      </c>
      <c r="AT1434" s="31">
        <f t="shared" si="939"/>
        <v>1250.7255074061441</v>
      </c>
      <c r="AU1434" s="31">
        <f t="shared" si="940"/>
        <v>0.62355942599468062</v>
      </c>
      <c r="AV1434" s="31">
        <f t="shared" si="944"/>
        <v>0.17007460402050043</v>
      </c>
      <c r="AW1434" s="31">
        <f t="shared" si="944"/>
        <v>0.10504826136322329</v>
      </c>
      <c r="AX1434" s="31">
        <f t="shared" si="944"/>
        <v>8.5632911038241791E-2</v>
      </c>
      <c r="AY1434" s="31">
        <f t="shared" si="941"/>
        <v>1.4494968528219399E-2</v>
      </c>
      <c r="AZ1434" s="31">
        <f t="shared" si="941"/>
        <v>1.1898290551345322E-3</v>
      </c>
      <c r="BA1434" s="31">
        <f t="shared" si="942"/>
        <v>1</v>
      </c>
      <c r="BB1434" s="34">
        <f>AU1434*'Propiedades físicas'!$C$4+'Diseño reactor'!AV1434*'Propiedades físicas'!$C$5+'Diseño reactor'!AW1434*'Propiedades físicas'!$C$8+'Diseño reactor'!AX1434*'Propiedades físicas'!$C$9+'Diseño reactor'!AY1434*'Propiedades físicas'!$C$7+'Diseño reactor'!AZ1434*'Propiedades físicas'!$C$6</f>
        <v>875.60756541622618</v>
      </c>
      <c r="BC1434" s="45">
        <f>AU1434*'Propiedades físicas'!$L$4+'Diseño reactor'!AV1434*'Propiedades físicas'!$L$5+'Diseño reactor'!AW1434*'Propiedades físicas'!$L$8+AX1434*'Propiedades físicas'!$L$9+'Diseño reactor'!AY1434*'Propiedades físicas'!$L$7+'Diseño reactor'!AZ1434*'Propiedades físicas'!$L$6</f>
        <v>2.0707397303462725</v>
      </c>
      <c r="BD1434" s="29">
        <f t="shared" si="919"/>
        <v>2.1633240467735324</v>
      </c>
      <c r="BE1434" s="58">
        <f t="shared" si="920"/>
        <v>42.018232100570842</v>
      </c>
      <c r="BF1434" s="30">
        <f>AU1434*'Propiedades físicas'!$I$4+'Diseño reactor'!AV1434*'Propiedades físicas'!$I$5+'Diseño reactor'!AW1434*'Propiedades físicas'!$I$8+'Diseño reactor'!AX1434*'Propiedades físicas'!$I$9+'Diseño reactor'!AY1434*'Propiedades físicas'!$I$7+'Diseño reactor'!AZ1434*'Propiedades físicas'!$I$6</f>
        <v>1.9868623816857625E-2</v>
      </c>
      <c r="BG1434" s="24">
        <f>AU1434*'Propiedades físicas'!$O$4+'Diseño reactor'!AV1434*'Propiedades físicas'!$O$5+'Diseño reactor'!AW1434*'Propiedades físicas'!$O$8+'Diseño reactor'!AX1434*'Propiedades físicas'!$O$9+'Diseño reactor'!AY1434*'Propiedades físicas'!$O$7+'Diseño reactor'!AZ1434*'Propiedades físicas'!$O$6</f>
        <v>0.15222512267028893</v>
      </c>
      <c r="BH1434" s="54">
        <f t="shared" si="921"/>
        <v>41376.706397693873</v>
      </c>
      <c r="BI1434" s="34">
        <f t="shared" si="943"/>
        <v>270.27568119609384</v>
      </c>
      <c r="BJ1434" s="27">
        <f t="shared" si="922"/>
        <v>4795.4712484463116</v>
      </c>
      <c r="BK1434" s="34">
        <f t="shared" si="923"/>
        <v>561.53169158198716</v>
      </c>
      <c r="BL1434" s="27">
        <f t="shared" si="924"/>
        <v>105.42451605888017</v>
      </c>
      <c r="BM1434" s="34">
        <f t="shared" si="925"/>
        <v>1.1054421768707483</v>
      </c>
      <c r="BN1434" s="45">
        <f t="shared" si="926"/>
        <v>1473.7929078266397</v>
      </c>
      <c r="BO1434" s="45">
        <f t="shared" si="927"/>
        <v>100.10895203792528</v>
      </c>
      <c r="BP1434" s="66">
        <f t="shared" si="928"/>
        <v>6.6894436169976723</v>
      </c>
    </row>
    <row r="1435" spans="8:68">
      <c r="H1435" s="68">
        <v>1430</v>
      </c>
      <c r="I1435" s="31">
        <f>('Propiedades físicas'!$C$10*'Diseño reactor'!H1435)/1000</f>
        <v>1251.6007526877438</v>
      </c>
      <c r="J1435" s="31">
        <f t="shared" si="905"/>
        <v>0.36433343382126054</v>
      </c>
      <c r="K1435" s="31">
        <f>(I1435*1000)/'Propiedades físicas'!$F$10</f>
        <v>8175.6641988897254</v>
      </c>
      <c r="L1435" s="31">
        <f t="shared" si="906"/>
        <v>1167.9520284128178</v>
      </c>
      <c r="M1435" s="31">
        <f t="shared" si="907"/>
        <v>7007.712170476907</v>
      </c>
      <c r="N1435" s="31">
        <f t="shared" si="908"/>
        <v>0.81674967021875367</v>
      </c>
      <c r="O1435" s="32">
        <f t="shared" si="909"/>
        <v>4.9004980213125222</v>
      </c>
      <c r="P1435" s="33">
        <f t="shared" si="910"/>
        <v>0.6207317722547766</v>
      </c>
      <c r="Q1435" s="31">
        <f t="shared" si="911"/>
        <v>4.6461459154358531</v>
      </c>
      <c r="R1435" s="31">
        <f t="shared" si="912"/>
        <v>0.14897408794085809</v>
      </c>
      <c r="S1435" s="31">
        <f t="shared" si="913"/>
        <v>0.25435210587667045</v>
      </c>
      <c r="T1435" s="31">
        <f t="shared" si="914"/>
        <v>3.57534121335445E-2</v>
      </c>
      <c r="U1435" s="31">
        <f t="shared" si="915"/>
        <v>1.1290397889574458E-2</v>
      </c>
      <c r="V1435" s="47">
        <f t="shared" si="929"/>
        <v>6.1470525019405059E-4</v>
      </c>
      <c r="W1435" s="31">
        <f t="shared" si="916"/>
        <v>0.23999752324537416</v>
      </c>
      <c r="X1435" s="34">
        <f>(S1435*H1435*'Propiedades físicas'!$F$5*60*24*365)/(1000000)</f>
        <v>56294.736159032313</v>
      </c>
      <c r="Y1435" s="34">
        <f>(U1435*H1435*'Propiedades físicas'!$F$7*60*24*365)/(1000000)</f>
        <v>781.47144648675862</v>
      </c>
      <c r="Z1435" s="31">
        <f t="shared" si="930"/>
        <v>887.64643432433058</v>
      </c>
      <c r="AA1435" s="31">
        <f t="shared" si="931"/>
        <v>6643.9886590732704</v>
      </c>
      <c r="AB1435" s="31">
        <f t="shared" si="932"/>
        <v>213.03294575542708</v>
      </c>
      <c r="AC1435" s="31">
        <f t="shared" si="933"/>
        <v>363.72351140363872</v>
      </c>
      <c r="AD1435" s="31">
        <f t="shared" si="917"/>
        <v>51.127379350968639</v>
      </c>
      <c r="AE1435" s="31">
        <f t="shared" si="934"/>
        <v>16.145268982091476</v>
      </c>
      <c r="AF1435" s="31">
        <f t="shared" si="935"/>
        <v>8175.6641988897272</v>
      </c>
      <c r="AG1435" s="31">
        <f t="shared" si="936"/>
        <v>0.10857178239351793</v>
      </c>
      <c r="AH1435" s="31">
        <f t="shared" si="937"/>
        <v>0.81265429908135633</v>
      </c>
      <c r="AI1435" s="31">
        <f t="shared" si="937"/>
        <v>2.6056958868780032E-2</v>
      </c>
      <c r="AJ1435" s="31">
        <f t="shared" si="937"/>
        <v>4.448855806150076E-2</v>
      </c>
      <c r="AK1435" s="31">
        <f t="shared" si="918"/>
        <v>6.2536055918137939E-3</v>
      </c>
      <c r="AL1435" s="31">
        <f t="shared" si="918"/>
        <v>1.974796003031049E-3</v>
      </c>
      <c r="AM1435" s="31">
        <f t="shared" si="938"/>
        <v>0.99999999999999989</v>
      </c>
      <c r="AN1435" s="31">
        <f>(Z1435*'Propiedades físicas'!$F$4)/1000</f>
        <v>780.57852141612977</v>
      </c>
      <c r="AO1435" s="31">
        <f>(AA1435*'Propiedades físicas'!$F$6)/1000</f>
        <v>212.87339663670755</v>
      </c>
      <c r="AP1435" s="31">
        <f>(AB1435*'Propiedades físicas'!$F$9)/1000</f>
        <v>131.43067588381072</v>
      </c>
      <c r="AQ1435" s="31">
        <f>(AC1435*'Propiedades físicas'!$F$5)/1000</f>
        <v>107.10566240302951</v>
      </c>
      <c r="AR1435" s="31">
        <f>(AD1435*'Propiedades físicas'!$F$8)/1000</f>
        <v>18.125678527505396</v>
      </c>
      <c r="AS1435" s="31">
        <f>(AE1435*'Propiedades físicas'!$F$7)/1000</f>
        <v>1.4868178205608042</v>
      </c>
      <c r="AT1435" s="31">
        <f t="shared" si="939"/>
        <v>1251.6007526877438</v>
      </c>
      <c r="AU1435" s="31">
        <f t="shared" si="940"/>
        <v>0.62366415147951959</v>
      </c>
      <c r="AV1435" s="31">
        <f t="shared" si="944"/>
        <v>0.1700809113286115</v>
      </c>
      <c r="AW1435" s="31">
        <f t="shared" si="944"/>
        <v>0.10501006459253925</v>
      </c>
      <c r="AX1435" s="31">
        <f t="shared" si="944"/>
        <v>8.5574942467097431E-2</v>
      </c>
      <c r="AY1435" s="31">
        <f t="shared" si="941"/>
        <v>1.4481997145320901E-2</v>
      </c>
      <c r="AZ1435" s="31">
        <f t="shared" si="941"/>
        <v>1.187932986911317E-3</v>
      </c>
      <c r="BA1435" s="31">
        <f t="shared" si="942"/>
        <v>1</v>
      </c>
      <c r="BB1435" s="34">
        <f>AU1435*'Propiedades físicas'!$C$4+'Diseño reactor'!AV1435*'Propiedades físicas'!$C$5+'Diseño reactor'!AW1435*'Propiedades físicas'!$C$8+'Diseño reactor'!AX1435*'Propiedades físicas'!$C$9+'Diseño reactor'!AY1435*'Propiedades físicas'!$C$7+'Diseño reactor'!AZ1435*'Propiedades físicas'!$C$6</f>
        <v>875.60698484375348</v>
      </c>
      <c r="BC1435" s="45">
        <f>AU1435*'Propiedades físicas'!$L$4+'Diseño reactor'!AV1435*'Propiedades físicas'!$L$5+'Diseño reactor'!AW1435*'Propiedades físicas'!$L$8+AX1435*'Propiedades físicas'!$L$9+'Diseño reactor'!AY1435*'Propiedades físicas'!$L$7+'Diseño reactor'!AZ1435*'Propiedades físicas'!$L$6</f>
        <v>2.0708169993120031</v>
      </c>
      <c r="BD1435" s="29">
        <f t="shared" si="919"/>
        <v>2.1620950601456812</v>
      </c>
      <c r="BE1435" s="58">
        <f t="shared" si="920"/>
        <v>42.016889010547757</v>
      </c>
      <c r="BF1435" s="30">
        <f>AU1435*'Propiedades físicas'!$I$4+'Diseño reactor'!AV1435*'Propiedades físicas'!$I$5+'Diseño reactor'!AW1435*'Propiedades físicas'!$I$8+'Diseño reactor'!AX1435*'Propiedades físicas'!$I$9+'Diseño reactor'!AY1435*'Propiedades físicas'!$I$7+'Diseño reactor'!AZ1435*'Propiedades físicas'!$I$6</f>
        <v>1.9868890704679947E-2</v>
      </c>
      <c r="BG1435" s="24">
        <f>AU1435*'Propiedades físicas'!$O$4+'Diseño reactor'!AV1435*'Propiedades físicas'!$O$5+'Diseño reactor'!AW1435*'Propiedades físicas'!$O$8+'Diseño reactor'!AX1435*'Propiedades físicas'!$O$9+'Diseño reactor'!AY1435*'Propiedades físicas'!$O$7+'Diseño reactor'!AZ1435*'Propiedades físicas'!$O$6</f>
        <v>0.15222870611554301</v>
      </c>
      <c r="BH1435" s="54">
        <f t="shared" si="921"/>
        <v>41376.123172778025</v>
      </c>
      <c r="BI1435" s="34">
        <f t="shared" si="943"/>
        <v>270.28303451186247</v>
      </c>
      <c r="BJ1435" s="27">
        <f t="shared" si="922"/>
        <v>4795.4696742157812</v>
      </c>
      <c r="BK1435" s="34">
        <f t="shared" si="923"/>
        <v>561.5447259401484</v>
      </c>
      <c r="BL1435" s="27">
        <f t="shared" si="924"/>
        <v>105.42497548549521</v>
      </c>
      <c r="BM1435" s="34">
        <f t="shared" si="925"/>
        <v>1.1054421768707483</v>
      </c>
      <c r="BN1435" s="45">
        <f t="shared" si="926"/>
        <v>1474.9644456843637</v>
      </c>
      <c r="BO1435" s="45">
        <f t="shared" si="927"/>
        <v>100.12463721105108</v>
      </c>
      <c r="BP1435" s="66">
        <f t="shared" si="928"/>
        <v>6.6894391815553869</v>
      </c>
    </row>
    <row r="1436" spans="8:68">
      <c r="H1436" s="68">
        <v>1431</v>
      </c>
      <c r="I1436" s="31">
        <f>('Propiedades físicas'!$C$10*'Diseño reactor'!H1436)/1000</f>
        <v>1252.4759979693438</v>
      </c>
      <c r="J1436" s="31">
        <f t="shared" si="905"/>
        <v>0.3640788332385762</v>
      </c>
      <c r="K1436" s="31">
        <f>(I1436*1000)/'Propiedades físicas'!$F$10</f>
        <v>8181.3814465812575</v>
      </c>
      <c r="L1436" s="31">
        <f t="shared" si="906"/>
        <v>1168.7687780830368</v>
      </c>
      <c r="M1436" s="31">
        <f t="shared" si="907"/>
        <v>7012.61266849822</v>
      </c>
      <c r="N1436" s="31">
        <f t="shared" si="908"/>
        <v>0.81674967021875389</v>
      </c>
      <c r="O1436" s="32">
        <f t="shared" si="909"/>
        <v>4.9004980213125231</v>
      </c>
      <c r="P1436" s="33">
        <f t="shared" si="910"/>
        <v>0.62083589460072086</v>
      </c>
      <c r="Q1436" s="31">
        <f t="shared" si="911"/>
        <v>4.6463179851327698</v>
      </c>
      <c r="R1436" s="31">
        <f t="shared" si="912"/>
        <v>0.14891993053128461</v>
      </c>
      <c r="S1436" s="31">
        <f t="shared" si="913"/>
        <v>0.25418003617975543</v>
      </c>
      <c r="T1436" s="31">
        <f t="shared" si="914"/>
        <v>3.5721429611774366E-2</v>
      </c>
      <c r="U1436" s="31">
        <f t="shared" si="915"/>
        <v>1.1272415474974045E-2</v>
      </c>
      <c r="V1436" s="47">
        <f t="shared" si="929"/>
        <v>6.1480836164343232E-4</v>
      </c>
      <c r="W1436" s="31">
        <f t="shared" si="916"/>
        <v>0.23987003945230914</v>
      </c>
      <c r="X1436" s="34">
        <f>(S1436*H1436*'Propiedades físicas'!$F$5*60*24*365)/(1000000)</f>
        <v>56295.992976503061</v>
      </c>
      <c r="Y1436" s="34">
        <f>(U1436*H1436*'Propiedades físicas'!$F$7*60*24*365)/(1000000)</f>
        <v>780.77239635256035</v>
      </c>
      <c r="Z1436" s="31">
        <f t="shared" si="930"/>
        <v>888.4161651736315</v>
      </c>
      <c r="AA1436" s="31">
        <f t="shared" si="931"/>
        <v>6648.8810367249935</v>
      </c>
      <c r="AB1436" s="31">
        <f t="shared" si="932"/>
        <v>213.10442059026826</v>
      </c>
      <c r="AC1436" s="31">
        <f t="shared" si="933"/>
        <v>363.73163177323005</v>
      </c>
      <c r="AD1436" s="31">
        <f t="shared" si="917"/>
        <v>51.117365774449119</v>
      </c>
      <c r="AE1436" s="31">
        <f t="shared" si="934"/>
        <v>16.13082654468786</v>
      </c>
      <c r="AF1436" s="31">
        <f t="shared" si="935"/>
        <v>8181.3814465812602</v>
      </c>
      <c r="AG1436" s="31">
        <f t="shared" si="936"/>
        <v>0.10858999436395579</v>
      </c>
      <c r="AH1436" s="31">
        <f t="shared" si="937"/>
        <v>0.81268439567786566</v>
      </c>
      <c r="AI1436" s="31">
        <f t="shared" si="937"/>
        <v>2.6047486232208112E-2</v>
      </c>
      <c r="AJ1436" s="31">
        <f t="shared" si="937"/>
        <v>4.4458461464991585E-2</v>
      </c>
      <c r="AK1436" s="31">
        <f t="shared" si="918"/>
        <v>6.2480115501532376E-3</v>
      </c>
      <c r="AL1436" s="31">
        <f t="shared" si="918"/>
        <v>1.9716507108256663E-3</v>
      </c>
      <c r="AM1436" s="31">
        <f t="shared" si="938"/>
        <v>0.99999999999999989</v>
      </c>
      <c r="AN1436" s="31">
        <f>(Z1436*'Propiedades físicas'!$F$4)/1000</f>
        <v>781.25540733038804</v>
      </c>
      <c r="AO1436" s="31">
        <f>(AA1436*'Propiedades físicas'!$F$6)/1000</f>
        <v>213.03014841666879</v>
      </c>
      <c r="AP1436" s="31">
        <f>(AB1436*'Propiedades físicas'!$F$9)/1000</f>
        <v>131.47477228316598</v>
      </c>
      <c r="AQ1436" s="31">
        <f>(AC1436*'Propiedades físicas'!$F$5)/1000</f>
        <v>107.10805360826306</v>
      </c>
      <c r="AR1436" s="31">
        <f>(AD1436*'Propiedades físicas'!$F$8)/1000</f>
        <v>18.122128514357694</v>
      </c>
      <c r="AS1436" s="31">
        <f>(AE1436*'Propiedades físicas'!$F$7)/1000</f>
        <v>1.4854878165003051</v>
      </c>
      <c r="AT1436" s="31">
        <f t="shared" si="939"/>
        <v>1252.475997969344</v>
      </c>
      <c r="AU1436" s="31">
        <f t="shared" si="940"/>
        <v>0.62376876570652673</v>
      </c>
      <c r="AV1436" s="31">
        <f t="shared" si="944"/>
        <v>0.17008721026355586</v>
      </c>
      <c r="AW1436" s="31">
        <f t="shared" si="944"/>
        <v>0.10497188967798805</v>
      </c>
      <c r="AX1436" s="31">
        <f t="shared" si="944"/>
        <v>8.5517050851208948E-2</v>
      </c>
      <c r="AY1436" s="31">
        <f t="shared" si="941"/>
        <v>1.4469042555497543E-2</v>
      </c>
      <c r="AZ1436" s="31">
        <f t="shared" si="941"/>
        <v>1.1860409452227E-3</v>
      </c>
      <c r="BA1436" s="31">
        <f t="shared" si="942"/>
        <v>0.99999999999999989</v>
      </c>
      <c r="BB1436" s="34">
        <f>AU1436*'Propiedades físicas'!$C$4+'Diseño reactor'!AV1436*'Propiedades físicas'!$C$5+'Diseño reactor'!AW1436*'Propiedades físicas'!$C$8+'Diseño reactor'!AX1436*'Propiedades físicas'!$C$9+'Diseño reactor'!AY1436*'Propiedades físicas'!$C$7+'Diseño reactor'!AZ1436*'Propiedades físicas'!$C$6</f>
        <v>875.60640542852275</v>
      </c>
      <c r="BC1436" s="45">
        <f>AU1436*'Propiedades físicas'!$L$4+'Diseño reactor'!AV1436*'Propiedades físicas'!$L$5+'Diseño reactor'!AW1436*'Propiedades físicas'!$L$8+AX1436*'Propiedades físicas'!$L$9+'Diseño reactor'!AY1436*'Propiedades físicas'!$L$7+'Diseño reactor'!AZ1436*'Propiedades físicas'!$L$6</f>
        <v>2.0708941822733893</v>
      </c>
      <c r="BD1436" s="29">
        <f t="shared" si="919"/>
        <v>2.1608674719609078</v>
      </c>
      <c r="BE1436" s="58">
        <f t="shared" si="920"/>
        <v>42.015547485296004</v>
      </c>
      <c r="BF1436" s="30">
        <f>AU1436*'Propiedades físicas'!$I$4+'Diseño reactor'!AV1436*'Propiedades físicas'!$I$5+'Diseño reactor'!AW1436*'Propiedades físicas'!$I$8+'Diseño reactor'!AX1436*'Propiedades físicas'!$I$9+'Diseño reactor'!AY1436*'Propiedades físicas'!$I$7+'Diseño reactor'!AZ1436*'Propiedades físicas'!$I$6</f>
        <v>1.9869157055170429E-2</v>
      </c>
      <c r="BG1436" s="24">
        <f>AU1436*'Propiedades físicas'!$O$4+'Diseño reactor'!AV1436*'Propiedades físicas'!$O$5+'Diseño reactor'!AW1436*'Propiedades físicas'!$O$8+'Diseño reactor'!AX1436*'Propiedades físicas'!$O$9+'Diseño reactor'!AY1436*'Propiedades físicas'!$O$7+'Diseño reactor'!AZ1436*'Propiedades físicas'!$O$6</f>
        <v>0.15223228590185814</v>
      </c>
      <c r="BH1436" s="54">
        <f t="shared" si="921"/>
        <v>41375.541137154098</v>
      </c>
      <c r="BI1436" s="34">
        <f t="shared" si="943"/>
        <v>270.29037571409464</v>
      </c>
      <c r="BJ1436" s="27">
        <f t="shared" si="922"/>
        <v>4795.4681184217616</v>
      </c>
      <c r="BK1436" s="34">
        <f t="shared" si="923"/>
        <v>561.55774895140564</v>
      </c>
      <c r="BL1436" s="27">
        <f t="shared" si="924"/>
        <v>105.42543449486097</v>
      </c>
      <c r="BM1436" s="34">
        <f t="shared" si="925"/>
        <v>1.1054421768707483</v>
      </c>
      <c r="BN1436" s="45">
        <f t="shared" si="926"/>
        <v>1476.1360387862394</v>
      </c>
      <c r="BO1436" s="45">
        <f t="shared" si="927"/>
        <v>100.14030572475589</v>
      </c>
      <c r="BP1436" s="66">
        <f t="shared" si="928"/>
        <v>6.6894347549541671</v>
      </c>
    </row>
    <row r="1437" spans="8:68">
      <c r="H1437" s="68">
        <v>1432</v>
      </c>
      <c r="I1437" s="31">
        <f>('Propiedades físicas'!$C$10*'Diseño reactor'!H1437)/1000</f>
        <v>1253.3512432509435</v>
      </c>
      <c r="J1437" s="31">
        <f t="shared" si="905"/>
        <v>0.36382458824329789</v>
      </c>
      <c r="K1437" s="31">
        <f>(I1437*1000)/'Propiedades físicas'!$F$10</f>
        <v>8187.0986942727886</v>
      </c>
      <c r="L1437" s="31">
        <f t="shared" si="906"/>
        <v>1169.5855277532555</v>
      </c>
      <c r="M1437" s="31">
        <f t="shared" si="907"/>
        <v>7017.5131665195331</v>
      </c>
      <c r="N1437" s="31">
        <f t="shared" si="908"/>
        <v>0.81674967021875389</v>
      </c>
      <c r="O1437" s="32">
        <f t="shared" si="909"/>
        <v>4.9004980213125231</v>
      </c>
      <c r="P1437" s="33">
        <f t="shared" si="910"/>
        <v>0.62093990638832064</v>
      </c>
      <c r="Q1437" s="31">
        <f t="shared" si="911"/>
        <v>4.6464898265448094</v>
      </c>
      <c r="R1437" s="31">
        <f t="shared" si="912"/>
        <v>0.14886580412113715</v>
      </c>
      <c r="S1437" s="31">
        <f t="shared" si="913"/>
        <v>0.25400819476771358</v>
      </c>
      <c r="T1437" s="31">
        <f t="shared" si="914"/>
        <v>3.568948848131176E-2</v>
      </c>
      <c r="U1437" s="31">
        <f t="shared" si="915"/>
        <v>1.1254471227984302E-2</v>
      </c>
      <c r="V1437" s="47">
        <f t="shared" si="929"/>
        <v>6.1491136360785151E-4</v>
      </c>
      <c r="W1437" s="31">
        <f t="shared" si="916"/>
        <v>0.2397426910230506</v>
      </c>
      <c r="X1437" s="34">
        <f>(S1437*H1437*'Propiedades físicas'!$F$5*60*24*365)/(1000000)</f>
        <v>56297.247126383219</v>
      </c>
      <c r="Y1437" s="34">
        <f>(U1437*H1437*'Propiedades físicas'!$F$7*60*24*365)/(1000000)</f>
        <v>780.07425091872574</v>
      </c>
      <c r="Z1437" s="31">
        <f t="shared" si="930"/>
        <v>889.18594594807519</v>
      </c>
      <c r="AA1437" s="31">
        <f t="shared" si="931"/>
        <v>6653.7734316121669</v>
      </c>
      <c r="AB1437" s="31">
        <f t="shared" si="932"/>
        <v>213.17583150146839</v>
      </c>
      <c r="AC1437" s="31">
        <f t="shared" si="933"/>
        <v>363.73973490736586</v>
      </c>
      <c r="AD1437" s="31">
        <f t="shared" si="917"/>
        <v>51.107347505238437</v>
      </c>
      <c r="AE1437" s="31">
        <f t="shared" si="934"/>
        <v>16.116402798473519</v>
      </c>
      <c r="AF1437" s="31">
        <f t="shared" si="935"/>
        <v>8187.0986942727886</v>
      </c>
      <c r="AG1437" s="31">
        <f t="shared" si="936"/>
        <v>0.10860818699670706</v>
      </c>
      <c r="AH1437" s="31">
        <f t="shared" si="937"/>
        <v>0.812714452345219</v>
      </c>
      <c r="AI1437" s="31">
        <f t="shared" si="937"/>
        <v>2.6038019017725244E-2</v>
      </c>
      <c r="AJ1437" s="31">
        <f t="shared" si="937"/>
        <v>4.4428404797638106E-2</v>
      </c>
      <c r="AK1437" s="31">
        <f t="shared" si="918"/>
        <v>6.2424247482188193E-3</v>
      </c>
      <c r="AL1437" s="31">
        <f t="shared" si="918"/>
        <v>1.9685120944917403E-3</v>
      </c>
      <c r="AM1437" s="31">
        <f t="shared" si="938"/>
        <v>1</v>
      </c>
      <c r="AN1437" s="31">
        <f>(Z1437*'Propiedades físicas'!$F$4)/1000</f>
        <v>781.93233714781832</v>
      </c>
      <c r="AO1437" s="31">
        <f>(AA1437*'Propiedades físicas'!$F$6)/1000</f>
        <v>213.18690074885384</v>
      </c>
      <c r="AP1437" s="31">
        <f>(AB1437*'Propiedades físicas'!$F$9)/1000</f>
        <v>131.5188292448309</v>
      </c>
      <c r="AQ1437" s="31">
        <f>(AC1437*'Propiedades físicas'!$F$5)/1000</f>
        <v>107.11043973817203</v>
      </c>
      <c r="AR1437" s="31">
        <f>(AD1437*'Propiedades físicas'!$F$8)/1000</f>
        <v>18.118576837557125</v>
      </c>
      <c r="AS1437" s="31">
        <f>(AE1437*'Propiedades físicas'!$F$7)/1000</f>
        <v>1.4841595337114266</v>
      </c>
      <c r="AT1437" s="31">
        <f t="shared" si="939"/>
        <v>1253.3512432509438</v>
      </c>
      <c r="AU1437" s="31">
        <f t="shared" si="940"/>
        <v>0.62387326885290462</v>
      </c>
      <c r="AV1437" s="31">
        <f t="shared" si="944"/>
        <v>0.17009350084170297</v>
      </c>
      <c r="AW1437" s="31">
        <f t="shared" si="944"/>
        <v>0.10493373661456402</v>
      </c>
      <c r="AX1437" s="31">
        <f t="shared" si="944"/>
        <v>8.5459236040129394E-2</v>
      </c>
      <c r="AY1437" s="31">
        <f t="shared" si="941"/>
        <v>1.4456104731313101E-2</v>
      </c>
      <c r="AZ1437" s="31">
        <f t="shared" si="941"/>
        <v>1.1841529193857996E-3</v>
      </c>
      <c r="BA1437" s="31">
        <f t="shared" si="942"/>
        <v>0.99999999999999989</v>
      </c>
      <c r="BB1437" s="34">
        <f>AU1437*'Propiedades físicas'!$C$4+'Diseño reactor'!AV1437*'Propiedades físicas'!$C$5+'Diseño reactor'!AW1437*'Propiedades físicas'!$C$8+'Diseño reactor'!AX1437*'Propiedades físicas'!$C$9+'Diseño reactor'!AY1437*'Propiedades físicas'!$C$7+'Diseño reactor'!AZ1437*'Propiedades físicas'!$C$6</f>
        <v>875.60582716762667</v>
      </c>
      <c r="BC1437" s="45">
        <f>AU1437*'Propiedades físicas'!$L$4+'Diseño reactor'!AV1437*'Propiedades físicas'!$L$5+'Diseño reactor'!AW1437*'Propiedades físicas'!$L$8+AX1437*'Propiedades físicas'!$L$9+'Diseño reactor'!AY1437*'Propiedades físicas'!$L$7+'Diseño reactor'!AZ1437*'Propiedades físicas'!$L$6</f>
        <v>2.0709712793722521</v>
      </c>
      <c r="BD1437" s="29">
        <f t="shared" si="919"/>
        <v>2.1596412798309315</v>
      </c>
      <c r="BE1437" s="58">
        <f t="shared" si="920"/>
        <v>42.014207522066776</v>
      </c>
      <c r="BF1437" s="30">
        <f>AU1437*'Propiedades físicas'!$I$4+'Diseño reactor'!AV1437*'Propiedades físicas'!$I$5+'Diseño reactor'!AW1437*'Propiedades físicas'!$I$8+'Diseño reactor'!AX1437*'Propiedades físicas'!$I$9+'Diseño reactor'!AY1437*'Propiedades físicas'!$I$7+'Diseño reactor'!AZ1437*'Propiedades físicas'!$I$6</f>
        <v>1.986942286965012E-2</v>
      </c>
      <c r="BG1437" s="24">
        <f>AU1437*'Propiedades físicas'!$O$4+'Diseño reactor'!AV1437*'Propiedades físicas'!$O$5+'Diseño reactor'!AW1437*'Propiedades físicas'!$O$8+'Diseño reactor'!AX1437*'Propiedades físicas'!$O$9+'Diseño reactor'!AY1437*'Propiedades físicas'!$O$7+'Diseño reactor'!AZ1437*'Propiedades físicas'!$O$6</f>
        <v>0.15223586203459266</v>
      </c>
      <c r="BH1437" s="54">
        <f t="shared" si="921"/>
        <v>41374.960287838781</v>
      </c>
      <c r="BI1437" s="34">
        <f t="shared" si="943"/>
        <v>270.297704829873</v>
      </c>
      <c r="BJ1437" s="27">
        <f t="shared" si="922"/>
        <v>4795.4665810036449</v>
      </c>
      <c r="BK1437" s="34">
        <f t="shared" si="923"/>
        <v>561.57076062859278</v>
      </c>
      <c r="BL1437" s="27">
        <f t="shared" si="924"/>
        <v>105.4258930874759</v>
      </c>
      <c r="BM1437" s="34">
        <f t="shared" si="925"/>
        <v>1.1054421768707483</v>
      </c>
      <c r="BN1437" s="45">
        <f t="shared" si="926"/>
        <v>1477.3076870409586</v>
      </c>
      <c r="BO1437" s="45">
        <f t="shared" si="927"/>
        <v>100.15595760556523</v>
      </c>
      <c r="BP1437" s="66">
        <f t="shared" si="928"/>
        <v>6.6894303371718031</v>
      </c>
    </row>
    <row r="1438" spans="8:68">
      <c r="H1438" s="68">
        <v>1433</v>
      </c>
      <c r="I1438" s="31">
        <f>('Propiedades físicas'!$C$10*'Diseño reactor'!H1438)/1000</f>
        <v>1254.2264885325435</v>
      </c>
      <c r="J1438" s="31">
        <f t="shared" si="905"/>
        <v>0.36357069809099962</v>
      </c>
      <c r="K1438" s="31">
        <f>(I1438*1000)/'Propiedades físicas'!$F$10</f>
        <v>8192.8159419643198</v>
      </c>
      <c r="L1438" s="31">
        <f t="shared" si="906"/>
        <v>1170.4022774234743</v>
      </c>
      <c r="M1438" s="31">
        <f t="shared" si="907"/>
        <v>7022.4136645408453</v>
      </c>
      <c r="N1438" s="31">
        <f t="shared" si="908"/>
        <v>0.81674967021875389</v>
      </c>
      <c r="O1438" s="32">
        <f t="shared" si="909"/>
        <v>4.9004980213125231</v>
      </c>
      <c r="P1438" s="33">
        <f t="shared" si="910"/>
        <v>0.62104380779357093</v>
      </c>
      <c r="Q1438" s="31">
        <f t="shared" si="911"/>
        <v>4.6466614401180015</v>
      </c>
      <c r="R1438" s="31">
        <f t="shared" si="912"/>
        <v>0.14881170870323981</v>
      </c>
      <c r="S1438" s="31">
        <f t="shared" si="913"/>
        <v>0.25383658119452174</v>
      </c>
      <c r="T1438" s="31">
        <f t="shared" si="914"/>
        <v>3.5657588674547498E-2</v>
      </c>
      <c r="U1438" s="31">
        <f t="shared" si="915"/>
        <v>1.1236565047395668E-2</v>
      </c>
      <c r="V1438" s="47">
        <f t="shared" si="929"/>
        <v>6.1501425626159451E-4</v>
      </c>
      <c r="W1438" s="31">
        <f t="shared" si="916"/>
        <v>0.23961547774211664</v>
      </c>
      <c r="X1438" s="34">
        <f>(S1438*H1438*'Propiedades físicas'!$F$5*60*24*365)/(1000000)</f>
        <v>56298.498615746452</v>
      </c>
      <c r="Y1438" s="34">
        <f>(U1438*H1438*'Propiedades físicas'!$F$7*60*24*365)/(1000000)</f>
        <v>779.37700870750405</v>
      </c>
      <c r="Z1438" s="31">
        <f t="shared" si="930"/>
        <v>889.95577656818716</v>
      </c>
      <c r="AA1438" s="31">
        <f t="shared" si="931"/>
        <v>6658.6658436890966</v>
      </c>
      <c r="AB1438" s="31">
        <f t="shared" si="932"/>
        <v>213.24717857174267</v>
      </c>
      <c r="AC1438" s="31">
        <f t="shared" si="933"/>
        <v>363.74782085174962</v>
      </c>
      <c r="AD1438" s="31">
        <f t="shared" si="917"/>
        <v>51.097324570626562</v>
      </c>
      <c r="AE1438" s="31">
        <f t="shared" si="934"/>
        <v>16.101997712917992</v>
      </c>
      <c r="AF1438" s="31">
        <f t="shared" si="935"/>
        <v>8192.8159419643198</v>
      </c>
      <c r="AG1438" s="31">
        <f t="shared" si="936"/>
        <v>0.10862636032255477</v>
      </c>
      <c r="AH1438" s="31">
        <f t="shared" si="937"/>
        <v>0.81274446916143051</v>
      </c>
      <c r="AI1438" s="31">
        <f t="shared" si="937"/>
        <v>2.6028557224076276E-2</v>
      </c>
      <c r="AJ1438" s="31">
        <f t="shared" si="937"/>
        <v>4.4398387981426687E-2</v>
      </c>
      <c r="AK1438" s="31">
        <f t="shared" si="918"/>
        <v>6.2368451741850557E-3</v>
      </c>
      <c r="AL1438" s="31">
        <f t="shared" si="918"/>
        <v>1.9653801363267729E-3</v>
      </c>
      <c r="AM1438" s="31">
        <f t="shared" si="938"/>
        <v>1.0000000000000002</v>
      </c>
      <c r="AN1438" s="31">
        <f>(Z1438*'Propiedades físicas'!$F$4)/1000</f>
        <v>782.60931079853242</v>
      </c>
      <c r="AO1438" s="31">
        <f>(AA1438*'Propiedades físicas'!$F$6)/1000</f>
        <v>213.34365363179867</v>
      </c>
      <c r="AP1438" s="31">
        <f>(AB1438*'Propiedades físicas'!$F$9)/1000</f>
        <v>131.56284681983661</v>
      </c>
      <c r="AQ1438" s="31">
        <f>(AC1438*'Propiedades físicas'!$F$5)/1000</f>
        <v>107.11282080621471</v>
      </c>
      <c r="AR1438" s="31">
        <f>(AD1438*'Propiedades físicas'!$F$8)/1000</f>
        <v>18.11502350677852</v>
      </c>
      <c r="AS1438" s="31">
        <f>(AE1438*'Propiedades físicas'!$F$7)/1000</f>
        <v>1.4828329693826179</v>
      </c>
      <c r="AT1438" s="31">
        <f t="shared" si="939"/>
        <v>1254.2264885325435</v>
      </c>
      <c r="AU1438" s="31">
        <f t="shared" si="940"/>
        <v>0.62397766109547925</v>
      </c>
      <c r="AV1438" s="31">
        <f t="shared" si="944"/>
        <v>0.17009978307938042</v>
      </c>
      <c r="AW1438" s="31">
        <f t="shared" si="944"/>
        <v>0.10489560539720888</v>
      </c>
      <c r="AX1438" s="31">
        <f t="shared" si="944"/>
        <v>8.5401497883797445E-2</v>
      </c>
      <c r="AY1438" s="31">
        <f t="shared" si="941"/>
        <v>1.4443183645382314E-2</v>
      </c>
      <c r="AZ1438" s="31">
        <f t="shared" si="941"/>
        <v>1.1822688987517286E-3</v>
      </c>
      <c r="BA1438" s="31">
        <f t="shared" si="942"/>
        <v>1.0000000000000002</v>
      </c>
      <c r="BB1438" s="34">
        <f>AU1438*'Propiedades físicas'!$C$4+'Diseño reactor'!AV1438*'Propiedades físicas'!$C$5+'Diseño reactor'!AW1438*'Propiedades físicas'!$C$8+'Diseño reactor'!AX1438*'Propiedades físicas'!$C$9+'Diseño reactor'!AY1438*'Propiedades físicas'!$C$7+'Diseño reactor'!AZ1438*'Propiedades físicas'!$C$6</f>
        <v>875.60525005816601</v>
      </c>
      <c r="BC1438" s="45">
        <f>AU1438*'Propiedades físicas'!$L$4+'Diseño reactor'!AV1438*'Propiedades físicas'!$L$5+'Diseño reactor'!AW1438*'Propiedades físicas'!$L$8+AX1438*'Propiedades físicas'!$L$9+'Diseño reactor'!AY1438*'Propiedades físicas'!$L$7+'Diseño reactor'!AZ1438*'Propiedades físicas'!$L$6</f>
        <v>2.0710482907501033</v>
      </c>
      <c r="BD1438" s="29">
        <f t="shared" si="919"/>
        <v>2.1584164813729134</v>
      </c>
      <c r="BE1438" s="58">
        <f t="shared" si="920"/>
        <v>42.012869118117742</v>
      </c>
      <c r="BF1438" s="30">
        <f>AU1438*'Propiedades físicas'!$I$4+'Diseño reactor'!AV1438*'Propiedades físicas'!$I$5+'Diseño reactor'!AW1438*'Propiedades físicas'!$I$8+'Diseño reactor'!AX1438*'Propiedades físicas'!$I$9+'Diseño reactor'!AY1438*'Propiedades físicas'!$I$7+'Diseño reactor'!AZ1438*'Propiedades físicas'!$I$6</f>
        <v>1.9869688149436154E-2</v>
      </c>
      <c r="BG1438" s="24">
        <f>AU1438*'Propiedades físicas'!$O$4+'Diseño reactor'!AV1438*'Propiedades físicas'!$O$5+'Diseño reactor'!AW1438*'Propiedades físicas'!$O$8+'Diseño reactor'!AX1438*'Propiedades físicas'!$O$9+'Diseño reactor'!AY1438*'Propiedades físicas'!$O$7+'Diseño reactor'!AZ1438*'Propiedades físicas'!$O$6</f>
        <v>0.15223943451909494</v>
      </c>
      <c r="BH1438" s="54">
        <f t="shared" si="921"/>
        <v>41374.380621857825</v>
      </c>
      <c r="BI1438" s="34">
        <f t="shared" si="943"/>
        <v>270.30502188620432</v>
      </c>
      <c r="BJ1438" s="27">
        <f t="shared" si="922"/>
        <v>4795.4650619010326</v>
      </c>
      <c r="BK1438" s="34">
        <f t="shared" si="923"/>
        <v>561.58376098453061</v>
      </c>
      <c r="BL1438" s="27">
        <f t="shared" si="924"/>
        <v>105.42635126383799</v>
      </c>
      <c r="BM1438" s="34">
        <f t="shared" si="925"/>
        <v>1.1054421768707483</v>
      </c>
      <c r="BN1438" s="45">
        <f t="shared" si="926"/>
        <v>1478.4793903574118</v>
      </c>
      <c r="BO1438" s="45">
        <f t="shared" si="927"/>
        <v>100.17159287994851</v>
      </c>
      <c r="BP1438" s="66">
        <f t="shared" si="928"/>
        <v>6.6894259281861448</v>
      </c>
    </row>
    <row r="1439" spans="8:68">
      <c r="H1439" s="68">
        <v>1434</v>
      </c>
      <c r="I1439" s="31">
        <f>('Propiedades físicas'!$C$10*'Diseño reactor'!H1439)/1000</f>
        <v>1255.1017338141432</v>
      </c>
      <c r="J1439" s="31">
        <f t="shared" si="905"/>
        <v>0.36331716203933229</v>
      </c>
      <c r="K1439" s="31">
        <f>(I1439*1000)/'Propiedades físicas'!$F$10</f>
        <v>8198.5331896558528</v>
      </c>
      <c r="L1439" s="31">
        <f t="shared" si="906"/>
        <v>1171.2190270936933</v>
      </c>
      <c r="M1439" s="31">
        <f t="shared" si="907"/>
        <v>7027.3141625621593</v>
      </c>
      <c r="N1439" s="31">
        <f t="shared" si="908"/>
        <v>0.816749670218754</v>
      </c>
      <c r="O1439" s="32">
        <f t="shared" si="909"/>
        <v>4.900498021312524</v>
      </c>
      <c r="P1439" s="33">
        <f t="shared" si="910"/>
        <v>0.62114759899209326</v>
      </c>
      <c r="Q1439" s="31">
        <f t="shared" si="911"/>
        <v>4.6468328262972252</v>
      </c>
      <c r="R1439" s="31">
        <f t="shared" si="912"/>
        <v>0.14875764427034224</v>
      </c>
      <c r="S1439" s="31">
        <f t="shared" si="913"/>
        <v>0.25366519501529977</v>
      </c>
      <c r="T1439" s="31">
        <f t="shared" si="914"/>
        <v>3.5625730123998056E-2</v>
      </c>
      <c r="U1439" s="31">
        <f t="shared" si="915"/>
        <v>1.1218696832320466E-2</v>
      </c>
      <c r="V1439" s="47">
        <f t="shared" si="929"/>
        <v>6.1511703977857777E-4</v>
      </c>
      <c r="W1439" s="31">
        <f t="shared" si="916"/>
        <v>0.23948839939448238</v>
      </c>
      <c r="X1439" s="34">
        <f>(S1439*H1439*'Propiedades físicas'!$F$5*60*24*365)/(1000000)</f>
        <v>56299.74745164402</v>
      </c>
      <c r="Y1439" s="34">
        <f>(U1439*H1439*'Propiedades físicas'!$F$7*60*24*365)/(1000000)</f>
        <v>778.6806682438903</v>
      </c>
      <c r="Z1439" s="31">
        <f t="shared" si="930"/>
        <v>890.72565695466176</v>
      </c>
      <c r="AA1439" s="31">
        <f t="shared" si="931"/>
        <v>6663.5582729102207</v>
      </c>
      <c r="AB1439" s="31">
        <f t="shared" si="932"/>
        <v>213.31846188367078</v>
      </c>
      <c r="AC1439" s="31">
        <f t="shared" si="933"/>
        <v>363.75588965193987</v>
      </c>
      <c r="AD1439" s="31">
        <f t="shared" si="917"/>
        <v>51.087296997813212</v>
      </c>
      <c r="AE1439" s="31">
        <f t="shared" si="934"/>
        <v>16.08761125754755</v>
      </c>
      <c r="AF1439" s="31">
        <f t="shared" si="935"/>
        <v>8198.5331896558528</v>
      </c>
      <c r="AG1439" s="31">
        <f t="shared" si="936"/>
        <v>0.1086445143722168</v>
      </c>
      <c r="AH1439" s="31">
        <f t="shared" si="937"/>
        <v>0.81277444620431361</v>
      </c>
      <c r="AI1439" s="31">
        <f t="shared" si="937"/>
        <v>2.6019100849993045E-2</v>
      </c>
      <c r="AJ1439" s="31">
        <f t="shared" si="937"/>
        <v>4.436841093854365E-2</v>
      </c>
      <c r="AK1439" s="31">
        <f t="shared" si="918"/>
        <v>6.2312728162484494E-3</v>
      </c>
      <c r="AL1439" s="31">
        <f t="shared" si="918"/>
        <v>1.9622548186845668E-3</v>
      </c>
      <c r="AM1439" s="31">
        <f t="shared" si="938"/>
        <v>1</v>
      </c>
      <c r="AN1439" s="31">
        <f>(Z1439*'Propiedades físicas'!$F$4)/1000</f>
        <v>783.28632821279041</v>
      </c>
      <c r="AO1439" s="31">
        <f>(AA1439*'Propiedades físicas'!$F$6)/1000</f>
        <v>213.50040706404346</v>
      </c>
      <c r="AP1439" s="31">
        <f>(AB1439*'Propiedades físicas'!$F$9)/1000</f>
        <v>131.60682505913067</v>
      </c>
      <c r="AQ1439" s="31">
        <f>(AC1439*'Propiedades físicas'!$F$5)/1000</f>
        <v>107.11519682580673</v>
      </c>
      <c r="AR1439" s="31">
        <f>(AD1439*'Propiedades físicas'!$F$8)/1000</f>
        <v>18.111468531664734</v>
      </c>
      <c r="AS1439" s="31">
        <f>(AE1439*'Propiedades físicas'!$F$7)/1000</f>
        <v>1.4815081207075538</v>
      </c>
      <c r="AT1439" s="31">
        <f t="shared" si="939"/>
        <v>1255.1017338141437</v>
      </c>
      <c r="AU1439" s="31">
        <f t="shared" si="940"/>
        <v>0.62408194261070149</v>
      </c>
      <c r="AV1439" s="31">
        <f t="shared" si="944"/>
        <v>0.17010605699287382</v>
      </c>
      <c r="AW1439" s="31">
        <f t="shared" si="944"/>
        <v>0.10485749602081189</v>
      </c>
      <c r="AX1439" s="31">
        <f t="shared" si="944"/>
        <v>8.5343836232536371E-2</v>
      </c>
      <c r="AY1439" s="31">
        <f t="shared" si="941"/>
        <v>1.4430279270370838E-2</v>
      </c>
      <c r="AZ1439" s="31">
        <f t="shared" si="941"/>
        <v>1.1803888727054666E-3</v>
      </c>
      <c r="BA1439" s="31">
        <f t="shared" si="942"/>
        <v>0.99999999999999989</v>
      </c>
      <c r="BB1439" s="34">
        <f>AU1439*'Propiedades físicas'!$C$4+'Diseño reactor'!AV1439*'Propiedades físicas'!$C$5+'Diseño reactor'!AW1439*'Propiedades físicas'!$C$8+'Diseño reactor'!AX1439*'Propiedades físicas'!$C$9+'Diseño reactor'!AY1439*'Propiedades físicas'!$C$7+'Diseño reactor'!AZ1439*'Propiedades físicas'!$C$6</f>
        <v>875.60467409725038</v>
      </c>
      <c r="BC1439" s="45">
        <f>AU1439*'Propiedades físicas'!$L$4+'Diseño reactor'!AV1439*'Propiedades físicas'!$L$5+'Diseño reactor'!AW1439*'Propiedades físicas'!$L$8+AX1439*'Propiedades físicas'!$L$9+'Diseño reactor'!AY1439*'Propiedades físicas'!$L$7+'Diseño reactor'!AZ1439*'Propiedades físicas'!$L$6</f>
        <v>2.0711252165481433</v>
      </c>
      <c r="BD1439" s="29">
        <f t="shared" si="919"/>
        <v>2.1571930742094412</v>
      </c>
      <c r="BE1439" s="58">
        <f t="shared" si="920"/>
        <v>42.011532270713047</v>
      </c>
      <c r="BF1439" s="30">
        <f>AU1439*'Propiedades físicas'!$I$4+'Diseño reactor'!AV1439*'Propiedades físicas'!$I$5+'Diseño reactor'!AW1439*'Propiedades físicas'!$I$8+'Diseño reactor'!AX1439*'Propiedades físicas'!$I$9+'Diseño reactor'!AY1439*'Propiedades físicas'!$I$7+'Diseño reactor'!AZ1439*'Propiedades físicas'!$I$6</f>
        <v>1.9869952895841744E-2</v>
      </c>
      <c r="BG1439" s="24">
        <f>AU1439*'Propiedades físicas'!$O$4+'Diseño reactor'!AV1439*'Propiedades físicas'!$O$5+'Diseño reactor'!AW1439*'Propiedades físicas'!$O$8+'Diseño reactor'!AX1439*'Propiedades físicas'!$O$9+'Diseño reactor'!AY1439*'Propiedades físicas'!$O$7+'Diseño reactor'!AZ1439*'Propiedades físicas'!$O$6</f>
        <v>0.15224300336070343</v>
      </c>
      <c r="BH1439" s="54">
        <f t="shared" si="921"/>
        <v>41373.802136246035</v>
      </c>
      <c r="BI1439" s="34">
        <f t="shared" si="943"/>
        <v>270.31232691001935</v>
      </c>
      <c r="BJ1439" s="27">
        <f t="shared" si="922"/>
        <v>4795.4635610537052</v>
      </c>
      <c r="BK1439" s="34">
        <f t="shared" si="923"/>
        <v>561.59675003202312</v>
      </c>
      <c r="BL1439" s="27">
        <f t="shared" si="924"/>
        <v>105.42680902444441</v>
      </c>
      <c r="BM1439" s="34">
        <f t="shared" si="925"/>
        <v>1.1054421768707483</v>
      </c>
      <c r="BN1439" s="45">
        <f t="shared" si="926"/>
        <v>1479.6511486446884</v>
      </c>
      <c r="BO1439" s="45">
        <f t="shared" si="927"/>
        <v>100.18721157431894</v>
      </c>
      <c r="BP1439" s="66">
        <f t="shared" si="928"/>
        <v>6.6894215279751119</v>
      </c>
    </row>
    <row r="1440" spans="8:68">
      <c r="H1440" s="68">
        <v>1435</v>
      </c>
      <c r="I1440" s="31">
        <f>('Propiedades físicas'!$C$10*'Diseño reactor'!H1440)/1000</f>
        <v>1255.976979095743</v>
      </c>
      <c r="J1440" s="31">
        <f t="shared" si="905"/>
        <v>0.36306397934801571</v>
      </c>
      <c r="K1440" s="31">
        <f>(I1440*1000)/'Propiedades físicas'!$F$10</f>
        <v>8204.2504373473821</v>
      </c>
      <c r="L1440" s="31">
        <f t="shared" si="906"/>
        <v>1172.0357767639116</v>
      </c>
      <c r="M1440" s="31">
        <f t="shared" si="907"/>
        <v>7032.2146605834696</v>
      </c>
      <c r="N1440" s="31">
        <f t="shared" si="908"/>
        <v>0.81674967021875378</v>
      </c>
      <c r="O1440" s="32">
        <f t="shared" si="909"/>
        <v>4.9004980213125222</v>
      </c>
      <c r="P1440" s="33">
        <f t="shared" si="910"/>
        <v>0.62125128015913633</v>
      </c>
      <c r="Q1440" s="31">
        <f t="shared" si="911"/>
        <v>4.6470039855262169</v>
      </c>
      <c r="R1440" s="31">
        <f t="shared" si="912"/>
        <v>0.1487036108151204</v>
      </c>
      <c r="S1440" s="31">
        <f t="shared" si="913"/>
        <v>0.25349403578630614</v>
      </c>
      <c r="T1440" s="31">
        <f t="shared" si="914"/>
        <v>3.5593912762305321E-2</v>
      </c>
      <c r="U1440" s="31">
        <f t="shared" si="915"/>
        <v>1.1200866482191705E-2</v>
      </c>
      <c r="V1440" s="47">
        <f t="shared" si="929"/>
        <v>6.1521971433234866E-4</v>
      </c>
      <c r="W1440" s="31">
        <f t="shared" si="916"/>
        <v>0.23936145576557893</v>
      </c>
      <c r="X1440" s="34">
        <f>(S1440*H1440*'Propiedades físicas'!$F$5*60*24*365)/(1000000)</f>
        <v>56300.9936411046</v>
      </c>
      <c r="Y1440" s="34">
        <f>(U1440*H1440*'Propiedades físicas'!$F$7*60*24*365)/(1000000)</f>
        <v>777.98522805562106</v>
      </c>
      <c r="Z1440" s="31">
        <f t="shared" si="930"/>
        <v>891.49558702836066</v>
      </c>
      <c r="AA1440" s="31">
        <f t="shared" si="931"/>
        <v>6668.4507192301207</v>
      </c>
      <c r="AB1440" s="31">
        <f t="shared" si="932"/>
        <v>213.38968151969777</v>
      </c>
      <c r="AC1440" s="31">
        <f t="shared" si="933"/>
        <v>363.76394135334931</v>
      </c>
      <c r="AD1440" s="31">
        <f t="shared" si="917"/>
        <v>51.077264813908137</v>
      </c>
      <c r="AE1440" s="31">
        <f t="shared" si="934"/>
        <v>16.073243401945096</v>
      </c>
      <c r="AF1440" s="31">
        <f t="shared" si="935"/>
        <v>8204.2504373473821</v>
      </c>
      <c r="AG1440" s="31">
        <f t="shared" si="936"/>
        <v>0.10866264917634585</v>
      </c>
      <c r="AH1440" s="31">
        <f t="shared" si="937"/>
        <v>0.81280438355148266</v>
      </c>
      <c r="AI1440" s="31">
        <f t="shared" si="937"/>
        <v>2.600964989419453E-2</v>
      </c>
      <c r="AJ1440" s="31">
        <f t="shared" si="937"/>
        <v>4.4338473591374467E-2</v>
      </c>
      <c r="AK1440" s="31">
        <f t="shared" si="918"/>
        <v>6.2257076626274421E-3</v>
      </c>
      <c r="AL1440" s="31">
        <f t="shared" si="918"/>
        <v>1.959136123975018E-3</v>
      </c>
      <c r="AM1440" s="31">
        <f t="shared" si="938"/>
        <v>0.99999999999999989</v>
      </c>
      <c r="AN1440" s="31">
        <f>(Z1440*'Propiedades físicas'!$F$4)/1000</f>
        <v>783.9633893209998</v>
      </c>
      <c r="AO1440" s="31">
        <f>(AA1440*'Propiedades físicas'!$F$6)/1000</f>
        <v>213.65716104413306</v>
      </c>
      <c r="AP1440" s="31">
        <f>(AB1440*'Propiedades físicas'!$F$9)/1000</f>
        <v>131.65076401357751</v>
      </c>
      <c r="AQ1440" s="31">
        <f>(AC1440*'Propiedades físicas'!$F$5)/1000</f>
        <v>107.11756781032078</v>
      </c>
      <c r="AR1440" s="31">
        <f>(AD1440*'Propiedades físicas'!$F$8)/1000</f>
        <v>18.107911921826705</v>
      </c>
      <c r="AS1440" s="31">
        <f>(AE1440*'Propiedades físicas'!$F$7)/1000</f>
        <v>1.4801849848851238</v>
      </c>
      <c r="AT1440" s="31">
        <f t="shared" si="939"/>
        <v>1255.976979095743</v>
      </c>
      <c r="AU1440" s="31">
        <f t="shared" si="940"/>
        <v>0.62418611357464882</v>
      </c>
      <c r="AV1440" s="31">
        <f t="shared" si="944"/>
        <v>0.17011232259842718</v>
      </c>
      <c r="AW1440" s="31">
        <f t="shared" si="944"/>
        <v>0.10481940848021053</v>
      </c>
      <c r="AX1440" s="31">
        <f t="shared" si="944"/>
        <v>8.5286250937052582E-2</v>
      </c>
      <c r="AY1440" s="31">
        <f t="shared" si="941"/>
        <v>1.4417391578995128E-2</v>
      </c>
      <c r="AZ1440" s="31">
        <f t="shared" si="941"/>
        <v>1.1785128306657359E-3</v>
      </c>
      <c r="BA1440" s="31">
        <f t="shared" si="942"/>
        <v>1</v>
      </c>
      <c r="BB1440" s="34">
        <f>AU1440*'Propiedades físicas'!$C$4+'Diseño reactor'!AV1440*'Propiedades físicas'!$C$5+'Diseño reactor'!AW1440*'Propiedades físicas'!$C$8+'Diseño reactor'!AX1440*'Propiedades físicas'!$C$9+'Diseño reactor'!AY1440*'Propiedades físicas'!$C$7+'Diseño reactor'!AZ1440*'Propiedades físicas'!$C$6</f>
        <v>875.60409928199874</v>
      </c>
      <c r="BC1440" s="45">
        <f>AU1440*'Propiedades físicas'!$L$4+'Diseño reactor'!AV1440*'Propiedades físicas'!$L$5+'Diseño reactor'!AW1440*'Propiedades físicas'!$L$8+AX1440*'Propiedades físicas'!$L$9+'Diseño reactor'!AY1440*'Propiedades físicas'!$L$7+'Diseño reactor'!AZ1440*'Propiedades físicas'!$L$6</f>
        <v>2.0712020569072709</v>
      </c>
      <c r="BD1440" s="29">
        <f t="shared" si="919"/>
        <v>2.1559710559684988</v>
      </c>
      <c r="BE1440" s="58">
        <f t="shared" si="920"/>
        <v>42.010196977123236</v>
      </c>
      <c r="BF1440" s="30">
        <f>AU1440*'Propiedades físicas'!$I$4+'Diseño reactor'!AV1440*'Propiedades físicas'!$I$5+'Diseño reactor'!AW1440*'Propiedades físicas'!$I$8+'Diseño reactor'!AX1440*'Propiedades físicas'!$I$9+'Diseño reactor'!AY1440*'Propiedades físicas'!$I$7+'Diseño reactor'!AZ1440*'Propiedades físicas'!$I$6</f>
        <v>1.9870217110176242E-2</v>
      </c>
      <c r="BG1440" s="24">
        <f>AU1440*'Propiedades físicas'!$O$4+'Diseño reactor'!AV1440*'Propiedades físicas'!$O$5+'Diseño reactor'!AW1440*'Propiedades físicas'!$O$8+'Diseño reactor'!AX1440*'Propiedades físicas'!$O$9+'Diseño reactor'!AY1440*'Propiedades físicas'!$O$7+'Diseño reactor'!AZ1440*'Propiedades físicas'!$O$6</f>
        <v>0.15224656856474691</v>
      </c>
      <c r="BH1440" s="54">
        <f t="shared" si="921"/>
        <v>41373.224828047205</v>
      </c>
      <c r="BI1440" s="34">
        <f t="shared" si="943"/>
        <v>270.31961992817406</v>
      </c>
      <c r="BJ1440" s="27">
        <f t="shared" si="922"/>
        <v>4795.462078401677</v>
      </c>
      <c r="BK1440" s="34">
        <f t="shared" si="923"/>
        <v>561.60972778386508</v>
      </c>
      <c r="BL1440" s="27">
        <f t="shared" si="924"/>
        <v>105.42726636979197</v>
      </c>
      <c r="BM1440" s="34">
        <f t="shared" si="925"/>
        <v>1.1054421768707483</v>
      </c>
      <c r="BN1440" s="45">
        <f t="shared" si="926"/>
        <v>1480.8229618120802</v>
      </c>
      <c r="BO1440" s="45">
        <f t="shared" si="927"/>
        <v>100.20281371503368</v>
      </c>
      <c r="BP1440" s="66">
        <f t="shared" si="928"/>
        <v>6.689417136516691</v>
      </c>
    </row>
    <row r="1441" spans="8:68">
      <c r="H1441" s="68">
        <v>1436</v>
      </c>
      <c r="I1441" s="31">
        <f>('Propiedades físicas'!$C$10*'Diseño reactor'!H1441)/1000</f>
        <v>1256.852224377343</v>
      </c>
      <c r="J1441" s="31">
        <f t="shared" si="905"/>
        <v>0.36281114927883179</v>
      </c>
      <c r="K1441" s="31">
        <f>(I1441*1000)/'Propiedades físicas'!$F$10</f>
        <v>8209.9676850389151</v>
      </c>
      <c r="L1441" s="31">
        <f t="shared" si="906"/>
        <v>1172.8525264341306</v>
      </c>
      <c r="M1441" s="31">
        <f t="shared" si="907"/>
        <v>7037.1151586047836</v>
      </c>
      <c r="N1441" s="31">
        <f t="shared" si="908"/>
        <v>0.81674967021875389</v>
      </c>
      <c r="O1441" s="32">
        <f t="shared" si="909"/>
        <v>4.9004980213125231</v>
      </c>
      <c r="P1441" s="33">
        <f t="shared" si="910"/>
        <v>0.62135485146957847</v>
      </c>
      <c r="Q1441" s="31">
        <f t="shared" si="911"/>
        <v>4.6471749182475888</v>
      </c>
      <c r="R1441" s="31">
        <f t="shared" si="912"/>
        <v>0.1486496083301771</v>
      </c>
      <c r="S1441" s="31">
        <f t="shared" si="913"/>
        <v>0.25332310306493561</v>
      </c>
      <c r="T1441" s="31">
        <f t="shared" si="914"/>
        <v>3.5562136522236394E-2</v>
      </c>
      <c r="U1441" s="31">
        <f t="shared" si="915"/>
        <v>1.1183073896761901E-2</v>
      </c>
      <c r="V1441" s="47">
        <f t="shared" si="929"/>
        <v>6.1532228009608745E-4</v>
      </c>
      <c r="W1441" s="31">
        <f t="shared" si="916"/>
        <v>0.23923464664129207</v>
      </c>
      <c r="X1441" s="34">
        <f>(S1441*H1441*'Propiedades físicas'!$F$5*60*24*365)/(1000000)</f>
        <v>56302.237191134729</v>
      </c>
      <c r="Y1441" s="34">
        <f>(U1441*H1441*'Propiedades físicas'!$F$7*60*24*365)/(1000000)</f>
        <v>777.29068667317006</v>
      </c>
      <c r="Z1441" s="31">
        <f t="shared" si="930"/>
        <v>892.26556671031472</v>
      </c>
      <c r="AA1441" s="31">
        <f t="shared" si="931"/>
        <v>6673.3431826035376</v>
      </c>
      <c r="AB1441" s="31">
        <f t="shared" si="932"/>
        <v>213.46083756213432</v>
      </c>
      <c r="AC1441" s="31">
        <f t="shared" si="933"/>
        <v>363.77197600124754</v>
      </c>
      <c r="AD1441" s="31">
        <f t="shared" si="917"/>
        <v>51.067228045931465</v>
      </c>
      <c r="AE1441" s="31">
        <f t="shared" si="934"/>
        <v>16.058894115750089</v>
      </c>
      <c r="AF1441" s="31">
        <f t="shared" si="935"/>
        <v>8209.9676850389151</v>
      </c>
      <c r="AG1441" s="31">
        <f t="shared" si="936"/>
        <v>0.10868076476552969</v>
      </c>
      <c r="AH1441" s="31">
        <f t="shared" si="937"/>
        <v>0.81283428128035395</v>
      </c>
      <c r="AI1441" s="31">
        <f t="shared" si="937"/>
        <v>2.6000204355386879E-2</v>
      </c>
      <c r="AJ1441" s="31">
        <f t="shared" si="937"/>
        <v>4.4308575862503322E-2</v>
      </c>
      <c r="AK1441" s="31">
        <f t="shared" si="918"/>
        <v>6.220149701562365E-3</v>
      </c>
      <c r="AL1441" s="31">
        <f t="shared" si="918"/>
        <v>1.9560240346639039E-3</v>
      </c>
      <c r="AM1441" s="31">
        <f t="shared" si="938"/>
        <v>1.0000000000000002</v>
      </c>
      <c r="AN1441" s="31">
        <f>(Z1441*'Propiedades físicas'!$F$4)/1000</f>
        <v>784.64049405371657</v>
      </c>
      <c r="AO1441" s="31">
        <f>(AA1441*'Propiedades físicas'!$F$6)/1000</f>
        <v>213.81391557061733</v>
      </c>
      <c r="AP1441" s="31">
        <f>(AB1441*'Propiedades físicas'!$F$9)/1000</f>
        <v>131.69466373395875</v>
      </c>
      <c r="AQ1441" s="31">
        <f>(AC1441*'Propiedades físicas'!$F$5)/1000</f>
        <v>107.11993377308737</v>
      </c>
      <c r="AR1441" s="31">
        <f>(AD1441*'Propiedades físicas'!$F$8)/1000</f>
        <v>18.104353686843616</v>
      </c>
      <c r="AS1441" s="31">
        <f>(AE1441*'Propiedades físicas'!$F$7)/1000</f>
        <v>1.4788635591194257</v>
      </c>
      <c r="AT1441" s="31">
        <f t="shared" si="939"/>
        <v>1256.852224377343</v>
      </c>
      <c r="AU1441" s="31">
        <f t="shared" si="940"/>
        <v>0.62429017416302479</v>
      </c>
      <c r="AV1441" s="31">
        <f t="shared" si="944"/>
        <v>0.17011857991224294</v>
      </c>
      <c r="AW1441" s="31">
        <f t="shared" si="944"/>
        <v>0.10478134277019049</v>
      </c>
      <c r="AX1441" s="31">
        <f t="shared" si="944"/>
        <v>8.5228741848434597E-2</v>
      </c>
      <c r="AY1441" s="31">
        <f t="shared" si="941"/>
        <v>1.4404520544022343E-2</v>
      </c>
      <c r="AZ1441" s="31">
        <f t="shared" si="941"/>
        <v>1.1766407620848738E-3</v>
      </c>
      <c r="BA1441" s="31">
        <f t="shared" si="942"/>
        <v>1</v>
      </c>
      <c r="BB1441" s="34">
        <f>AU1441*'Propiedades físicas'!$C$4+'Diseño reactor'!AV1441*'Propiedades físicas'!$C$5+'Diseño reactor'!AW1441*'Propiedades físicas'!$C$8+'Diseño reactor'!AX1441*'Propiedades físicas'!$C$9+'Diseño reactor'!AY1441*'Propiedades físicas'!$C$7+'Diseño reactor'!AZ1441*'Propiedades físicas'!$C$6</f>
        <v>875.60352560953822</v>
      </c>
      <c r="BC1441" s="45">
        <f>AU1441*'Propiedades físicas'!$L$4+'Diseño reactor'!AV1441*'Propiedades físicas'!$L$5+'Diseño reactor'!AW1441*'Propiedades físicas'!$L$8+AX1441*'Propiedades físicas'!$L$9+'Diseño reactor'!AY1441*'Propiedades físicas'!$L$7+'Diseño reactor'!AZ1441*'Propiedades físicas'!$L$6</f>
        <v>2.0712788119680781</v>
      </c>
      <c r="BD1441" s="29">
        <f t="shared" si="919"/>
        <v>2.1547504242834683</v>
      </c>
      <c r="BE1441" s="58">
        <f t="shared" si="920"/>
        <v>42.008863234625288</v>
      </c>
      <c r="BF1441" s="30">
        <f>AU1441*'Propiedades físicas'!$I$4+'Diseño reactor'!AV1441*'Propiedades físicas'!$I$5+'Diseño reactor'!AW1441*'Propiedades físicas'!$I$8+'Diseño reactor'!AX1441*'Propiedades físicas'!$I$9+'Diseño reactor'!AY1441*'Propiedades físicas'!$I$7+'Diseño reactor'!AZ1441*'Propiedades físicas'!$I$6</f>
        <v>1.9870480793745086E-2</v>
      </c>
      <c r="BG1441" s="24">
        <f>AU1441*'Propiedades físicas'!$O$4+'Diseño reactor'!AV1441*'Propiedades físicas'!$O$5+'Diseño reactor'!AW1441*'Propiedades físicas'!$O$8+'Diseño reactor'!AX1441*'Propiedades físicas'!$O$9+'Diseño reactor'!AY1441*'Propiedades físicas'!$O$7+'Diseño reactor'!AZ1441*'Propiedades físicas'!$O$6</f>
        <v>0.1522501301365442</v>
      </c>
      <c r="BH1441" s="54">
        <f t="shared" si="921"/>
        <v>41372.648694314208</v>
      </c>
      <c r="BI1441" s="34">
        <f t="shared" si="943"/>
        <v>270.32690096744921</v>
      </c>
      <c r="BJ1441" s="27">
        <f t="shared" si="922"/>
        <v>4795.4606138851523</v>
      </c>
      <c r="BK1441" s="34">
        <f t="shared" si="923"/>
        <v>561.6226942528358</v>
      </c>
      <c r="BL1441" s="27">
        <f t="shared" si="924"/>
        <v>105.42772330037678</v>
      </c>
      <c r="BM1441" s="34">
        <f t="shared" si="925"/>
        <v>1.1054421768707483</v>
      </c>
      <c r="BN1441" s="45">
        <f t="shared" si="926"/>
        <v>1481.9948297690751</v>
      </c>
      <c r="BO1441" s="45">
        <f t="shared" si="927"/>
        <v>100.21839932839424</v>
      </c>
      <c r="BP1441" s="66">
        <f t="shared" si="928"/>
        <v>6.6894127537889361</v>
      </c>
    </row>
    <row r="1442" spans="8:68">
      <c r="H1442" s="68">
        <v>1437</v>
      </c>
      <c r="I1442" s="31">
        <f>('Propiedades físicas'!$C$10*'Diseño reactor'!H1442)/1000</f>
        <v>1257.7274696589427</v>
      </c>
      <c r="J1442" s="31">
        <f t="shared" si="905"/>
        <v>0.36255867109561762</v>
      </c>
      <c r="K1442" s="31">
        <f>(I1442*1000)/'Propiedades físicas'!$F$10</f>
        <v>8215.6849327304444</v>
      </c>
      <c r="L1442" s="31">
        <f t="shared" si="906"/>
        <v>1173.6692761043491</v>
      </c>
      <c r="M1442" s="31">
        <f t="shared" si="907"/>
        <v>7042.0156566260948</v>
      </c>
      <c r="N1442" s="31">
        <f t="shared" si="908"/>
        <v>0.81674967021875378</v>
      </c>
      <c r="O1442" s="32">
        <f t="shared" si="909"/>
        <v>4.9004980213125222</v>
      </c>
      <c r="P1442" s="33">
        <f t="shared" si="910"/>
        <v>0.62145831309792643</v>
      </c>
      <c r="Q1442" s="31">
        <f t="shared" si="911"/>
        <v>4.6473456249028091</v>
      </c>
      <c r="R1442" s="31">
        <f t="shared" si="912"/>
        <v>0.14859563680804203</v>
      </c>
      <c r="S1442" s="31">
        <f t="shared" si="913"/>
        <v>0.25315239640971438</v>
      </c>
      <c r="T1442" s="31">
        <f t="shared" si="914"/>
        <v>3.5530401336683344E-2</v>
      </c>
      <c r="U1442" s="31">
        <f t="shared" si="915"/>
        <v>1.116531897610188E-2</v>
      </c>
      <c r="V1442" s="47">
        <f t="shared" si="929"/>
        <v>6.1542473724260675E-4</v>
      </c>
      <c r="W1442" s="31">
        <f t="shared" si="916"/>
        <v>0.23910797180796101</v>
      </c>
      <c r="X1442" s="34">
        <f>(S1442*H1442*'Propiedades físicas'!$F$5*60*24*365)/(1000000)</f>
        <v>56303.478108718533</v>
      </c>
      <c r="Y1442" s="34">
        <f>(U1442*H1442*'Propiedades físicas'!$F$7*60*24*365)/(1000000)</f>
        <v>776.59704262974174</v>
      </c>
      <c r="Z1442" s="31">
        <f t="shared" si="930"/>
        <v>893.0355959217203</v>
      </c>
      <c r="AA1442" s="31">
        <f t="shared" si="931"/>
        <v>6678.2356629853366</v>
      </c>
      <c r="AB1442" s="31">
        <f t="shared" si="932"/>
        <v>213.5319300931564</v>
      </c>
      <c r="AC1442" s="31">
        <f t="shared" si="933"/>
        <v>363.77999364075959</v>
      </c>
      <c r="AD1442" s="31">
        <f t="shared" si="917"/>
        <v>51.057186720813966</v>
      </c>
      <c r="AE1442" s="31">
        <f t="shared" si="934"/>
        <v>16.044563368658402</v>
      </c>
      <c r="AF1442" s="31">
        <f t="shared" si="935"/>
        <v>8215.6849327304444</v>
      </c>
      <c r="AG1442" s="31">
        <f t="shared" si="936"/>
        <v>0.10869886117029126</v>
      </c>
      <c r="AH1442" s="31">
        <f t="shared" si="937"/>
        <v>0.81286413946814495</v>
      </c>
      <c r="AI1442" s="31">
        <f t="shared" si="937"/>
        <v>2.5990764232263475E-2</v>
      </c>
      <c r="AJ1442" s="31">
        <f t="shared" si="937"/>
        <v>4.4278717674712365E-2</v>
      </c>
      <c r="AK1442" s="31">
        <f t="shared" si="918"/>
        <v>6.2145989213154198E-3</v>
      </c>
      <c r="AL1442" s="31">
        <f t="shared" si="918"/>
        <v>1.9529185332726807E-3</v>
      </c>
      <c r="AM1442" s="31">
        <f t="shared" si="938"/>
        <v>1</v>
      </c>
      <c r="AN1442" s="31">
        <f>(Z1442*'Propiedades físicas'!$F$4)/1000</f>
        <v>785.31764234164245</v>
      </c>
      <c r="AO1442" s="31">
        <f>(AA1442*'Propiedades físicas'!$F$6)/1000</f>
        <v>213.97067064205018</v>
      </c>
      <c r="AP1442" s="31">
        <f>(AB1442*'Propiedades físicas'!$F$9)/1000</f>
        <v>131.73852427097282</v>
      </c>
      <c r="AQ1442" s="31">
        <f>(AC1442*'Propiedades físicas'!$F$5)/1000</f>
        <v>107.12229472739449</v>
      </c>
      <c r="AR1442" s="31">
        <f>(AD1442*'Propiedades físicas'!$F$8)/1000</f>
        <v>18.100793836262962</v>
      </c>
      <c r="AS1442" s="31">
        <f>(AE1442*'Propiedades físicas'!$F$7)/1000</f>
        <v>1.4775438406197523</v>
      </c>
      <c r="AT1442" s="31">
        <f t="shared" si="939"/>
        <v>1257.7274696589427</v>
      </c>
      <c r="AU1442" s="31">
        <f t="shared" si="940"/>
        <v>0.62439412455116106</v>
      </c>
      <c r="AV1442" s="31">
        <f t="shared" si="944"/>
        <v>0.170124828950482</v>
      </c>
      <c r="AW1442" s="31">
        <f t="shared" si="944"/>
        <v>0.10474329888548613</v>
      </c>
      <c r="AX1442" s="31">
        <f t="shared" si="944"/>
        <v>8.5171308818151825E-2</v>
      </c>
      <c r="AY1442" s="31">
        <f t="shared" si="941"/>
        <v>1.4391666138270276E-2</v>
      </c>
      <c r="AZ1442" s="31">
        <f t="shared" si="941"/>
        <v>1.1747726564487115E-3</v>
      </c>
      <c r="BA1442" s="31">
        <f t="shared" si="942"/>
        <v>1</v>
      </c>
      <c r="BB1442" s="34">
        <f>AU1442*'Propiedades físicas'!$C$4+'Diseño reactor'!AV1442*'Propiedades físicas'!$C$5+'Diseño reactor'!AW1442*'Propiedades físicas'!$C$8+'Diseño reactor'!AX1442*'Propiedades físicas'!$C$9+'Diseño reactor'!AY1442*'Propiedades físicas'!$C$7+'Diseño reactor'!AZ1442*'Propiedades físicas'!$C$6</f>
        <v>875.60295307700505</v>
      </c>
      <c r="BC1442" s="45">
        <f>AU1442*'Propiedades físicas'!$L$4+'Diseño reactor'!AV1442*'Propiedades físicas'!$L$5+'Diseño reactor'!AW1442*'Propiedades físicas'!$L$8+AX1442*'Propiedades físicas'!$L$9+'Diseño reactor'!AY1442*'Propiedades físicas'!$L$7+'Diseño reactor'!AZ1442*'Propiedades físicas'!$L$6</f>
        <v>2.0713554818708499</v>
      </c>
      <c r="BD1442" s="29">
        <f t="shared" si="919"/>
        <v>2.1535311767931038</v>
      </c>
      <c r="BE1442" s="58">
        <f t="shared" si="920"/>
        <v>42.007531040502556</v>
      </c>
      <c r="BF1442" s="30">
        <f>AU1442*'Propiedades físicas'!$I$4+'Diseño reactor'!AV1442*'Propiedades físicas'!$I$5+'Diseño reactor'!AW1442*'Propiedades físicas'!$I$8+'Diseño reactor'!AX1442*'Propiedades físicas'!$I$9+'Diseño reactor'!AY1442*'Propiedades físicas'!$I$7+'Diseño reactor'!AZ1442*'Propiedades físicas'!$I$6</f>
        <v>1.9870743947849861E-2</v>
      </c>
      <c r="BG1442" s="24">
        <f>AU1442*'Propiedades físicas'!$O$4+'Diseño reactor'!AV1442*'Propiedades físicas'!$O$5+'Diseño reactor'!AW1442*'Propiedades físicas'!$O$8+'Diseño reactor'!AX1442*'Propiedades físicas'!$O$9+'Diseño reactor'!AY1442*'Propiedades físicas'!$O$7+'Diseño reactor'!AZ1442*'Propiedades físicas'!$O$6</f>
        <v>0.1522536880814043</v>
      </c>
      <c r="BH1442" s="54">
        <f t="shared" si="921"/>
        <v>41372.073732108802</v>
      </c>
      <c r="BI1442" s="34">
        <f t="shared" si="943"/>
        <v>270.33417005455038</v>
      </c>
      <c r="BJ1442" s="27">
        <f t="shared" si="922"/>
        <v>4795.4591674445337</v>
      </c>
      <c r="BK1442" s="34">
        <f t="shared" si="923"/>
        <v>561.6356494517006</v>
      </c>
      <c r="BL1442" s="27">
        <f t="shared" si="924"/>
        <v>105.42817981669434</v>
      </c>
      <c r="BM1442" s="34">
        <f t="shared" si="925"/>
        <v>1.1054421768707483</v>
      </c>
      <c r="BN1442" s="45">
        <f t="shared" si="926"/>
        <v>1483.1667524253612</v>
      </c>
      <c r="BO1442" s="45">
        <f t="shared" si="927"/>
        <v>100.23396844064619</v>
      </c>
      <c r="BP1442" s="66">
        <f t="shared" si="928"/>
        <v>6.6894083797699686</v>
      </c>
    </row>
    <row r="1443" spans="8:68">
      <c r="H1443" s="68">
        <v>1438</v>
      </c>
      <c r="I1443" s="31">
        <f>('Propiedades físicas'!$C$10*'Diseño reactor'!H1443)/1000</f>
        <v>1258.6027149405427</v>
      </c>
      <c r="J1443" s="31">
        <f t="shared" si="905"/>
        <v>0.36230654406425761</v>
      </c>
      <c r="K1443" s="31">
        <f>(I1443*1000)/'Propiedades físicas'!$F$10</f>
        <v>8221.4021804219774</v>
      </c>
      <c r="L1443" s="31">
        <f t="shared" si="906"/>
        <v>1174.4860257745681</v>
      </c>
      <c r="M1443" s="31">
        <f t="shared" si="907"/>
        <v>7046.9161546474088</v>
      </c>
      <c r="N1443" s="31">
        <f t="shared" si="908"/>
        <v>0.81674967021875389</v>
      </c>
      <c r="O1443" s="32">
        <f t="shared" si="909"/>
        <v>4.9004980213125231</v>
      </c>
      <c r="P1443" s="33">
        <f t="shared" si="910"/>
        <v>0.62156166521831868</v>
      </c>
      <c r="Q1443" s="31">
        <f t="shared" si="911"/>
        <v>4.647516105932227</v>
      </c>
      <c r="R1443" s="31">
        <f t="shared" si="912"/>
        <v>0.14854169624117253</v>
      </c>
      <c r="S1443" s="31">
        <f t="shared" si="913"/>
        <v>0.25298191538029735</v>
      </c>
      <c r="T1443" s="31">
        <f t="shared" si="914"/>
        <v>3.5498707138662967E-2</v>
      </c>
      <c r="U1443" s="31">
        <f t="shared" si="915"/>
        <v>1.1147601620599619E-2</v>
      </c>
      <c r="V1443" s="47">
        <f t="shared" si="929"/>
        <v>6.1552708594435443E-4</v>
      </c>
      <c r="W1443" s="31">
        <f t="shared" si="916"/>
        <v>0.23898143105237737</v>
      </c>
      <c r="X1443" s="34">
        <f>(S1443*H1443*'Propiedades físicas'!$F$5*60*24*365)/(1000000)</f>
        <v>56304.716400818099</v>
      </c>
      <c r="Y1443" s="34">
        <f>(U1443*H1443*'Propiedades físicas'!$F$7*60*24*365)/(1000000)</f>
        <v>775.90429446126757</v>
      </c>
      <c r="Z1443" s="31">
        <f t="shared" si="930"/>
        <v>893.80567458394228</v>
      </c>
      <c r="AA1443" s="31">
        <f t="shared" si="931"/>
        <v>6683.1281603305424</v>
      </c>
      <c r="AB1443" s="31">
        <f t="shared" si="932"/>
        <v>213.60295919480609</v>
      </c>
      <c r="AC1443" s="31">
        <f t="shared" si="933"/>
        <v>363.78799431686758</v>
      </c>
      <c r="AD1443" s="31">
        <f t="shared" si="917"/>
        <v>51.047140865397346</v>
      </c>
      <c r="AE1443" s="31">
        <f t="shared" si="934"/>
        <v>16.030251130422251</v>
      </c>
      <c r="AF1443" s="31">
        <f t="shared" si="935"/>
        <v>8221.4021804219774</v>
      </c>
      <c r="AG1443" s="31">
        <f t="shared" si="936"/>
        <v>0.10871693842108891</v>
      </c>
      <c r="AH1443" s="31">
        <f t="shared" si="937"/>
        <v>0.81289395819187615</v>
      </c>
      <c r="AI1443" s="31">
        <f t="shared" si="937"/>
        <v>2.5981329523505022E-2</v>
      </c>
      <c r="AJ1443" s="31">
        <f t="shared" si="937"/>
        <v>4.424889895098108E-2</v>
      </c>
      <c r="AK1443" s="31">
        <f t="shared" si="918"/>
        <v>6.2090553101706147E-3</v>
      </c>
      <c r="AL1443" s="31">
        <f t="shared" si="918"/>
        <v>1.9498196023782736E-3</v>
      </c>
      <c r="AM1443" s="31">
        <f t="shared" si="938"/>
        <v>1</v>
      </c>
      <c r="AN1443" s="31">
        <f>(Z1443*'Propiedades físicas'!$F$4)/1000</f>
        <v>785.9948341156271</v>
      </c>
      <c r="AO1443" s="31">
        <f>(AA1443*'Propiedades físicas'!$F$6)/1000</f>
        <v>214.12742625699059</v>
      </c>
      <c r="AP1443" s="31">
        <f>(AB1443*'Propiedades físicas'!$F$9)/1000</f>
        <v>131.7823456752356</v>
      </c>
      <c r="AQ1443" s="31">
        <f>(AC1443*'Propiedades físicas'!$F$5)/1000</f>
        <v>107.12465068648801</v>
      </c>
      <c r="AR1443" s="31">
        <f>(AD1443*'Propiedades físicas'!$F$8)/1000</f>
        <v>18.097232379600662</v>
      </c>
      <c r="AS1443" s="31">
        <f>(AE1443*'Propiedades físicas'!$F$7)/1000</f>
        <v>1.4762258266005852</v>
      </c>
      <c r="AT1443" s="31">
        <f t="shared" si="939"/>
        <v>1258.6027149405425</v>
      </c>
      <c r="AU1443" s="31">
        <f t="shared" si="940"/>
        <v>0.62449796491401832</v>
      </c>
      <c r="AV1443" s="31">
        <f t="shared" si="944"/>
        <v>0.17013106972926414</v>
      </c>
      <c r="AW1443" s="31">
        <f t="shared" si="944"/>
        <v>0.10470527682078067</v>
      </c>
      <c r="AX1443" s="31">
        <f t="shared" si="944"/>
        <v>8.5113951698053247E-2</v>
      </c>
      <c r="AY1443" s="31">
        <f t="shared" si="941"/>
        <v>1.4378828334607232E-2</v>
      </c>
      <c r="AZ1443" s="31">
        <f t="shared" si="941"/>
        <v>1.1729085032764477E-3</v>
      </c>
      <c r="BA1443" s="31">
        <f t="shared" si="942"/>
        <v>1</v>
      </c>
      <c r="BB1443" s="34">
        <f>AU1443*'Propiedades físicas'!$C$4+'Diseño reactor'!AV1443*'Propiedades físicas'!$C$5+'Diseño reactor'!AW1443*'Propiedades físicas'!$C$8+'Diseño reactor'!AX1443*'Propiedades físicas'!$C$9+'Diseño reactor'!AY1443*'Propiedades físicas'!$C$7+'Diseño reactor'!AZ1443*'Propiedades físicas'!$C$6</f>
        <v>875.60238168154433</v>
      </c>
      <c r="BC1443" s="45">
        <f>AU1443*'Propiedades físicas'!$L$4+'Diseño reactor'!AV1443*'Propiedades físicas'!$L$5+'Diseño reactor'!AW1443*'Propiedades físicas'!$L$8+AX1443*'Propiedades físicas'!$L$9+'Diseño reactor'!AY1443*'Propiedades físicas'!$L$7+'Diseño reactor'!AZ1443*'Propiedades físicas'!$L$6</f>
        <v>2.0714320667555697</v>
      </c>
      <c r="BD1443" s="29">
        <f t="shared" si="919"/>
        <v>2.1523133111415227</v>
      </c>
      <c r="BE1443" s="58">
        <f t="shared" si="920"/>
        <v>42.006200392044818</v>
      </c>
      <c r="BF1443" s="30">
        <f>AU1443*'Propiedades físicas'!$I$4+'Diseño reactor'!AV1443*'Propiedades físicas'!$I$5+'Diseño reactor'!AW1443*'Propiedades físicas'!$I$8+'Diseño reactor'!AX1443*'Propiedades físicas'!$I$9+'Diseño reactor'!AY1443*'Propiedades físicas'!$I$7+'Diseño reactor'!AZ1443*'Propiedades físicas'!$I$6</f>
        <v>1.9871006573788305E-2</v>
      </c>
      <c r="BG1443" s="24">
        <f>AU1443*'Propiedades físicas'!$O$4+'Diseño reactor'!AV1443*'Propiedades físicas'!$O$5+'Diseño reactor'!AW1443*'Propiedades físicas'!$O$8+'Diseño reactor'!AX1443*'Propiedades físicas'!$O$9+'Diseño reactor'!AY1443*'Propiedades físicas'!$O$7+'Diseño reactor'!AZ1443*'Propiedades físicas'!$O$6</f>
        <v>0.15225724240462657</v>
      </c>
      <c r="BH1443" s="54">
        <f t="shared" si="921"/>
        <v>41371.499938501714</v>
      </c>
      <c r="BI1443" s="34">
        <f t="shared" si="943"/>
        <v>270.34142721610897</v>
      </c>
      <c r="BJ1443" s="27">
        <f t="shared" si="922"/>
        <v>4795.4577390204313</v>
      </c>
      <c r="BK1443" s="34">
        <f t="shared" si="923"/>
        <v>561.64859339321242</v>
      </c>
      <c r="BL1443" s="27">
        <f t="shared" si="924"/>
        <v>105.42863591923965</v>
      </c>
      <c r="BM1443" s="34">
        <f t="shared" si="925"/>
        <v>1.1054421768707483</v>
      </c>
      <c r="BN1443" s="45">
        <f t="shared" si="926"/>
        <v>1484.3387296908247</v>
      </c>
      <c r="BO1443" s="45">
        <f t="shared" si="927"/>
        <v>100.24952107797985</v>
      </c>
      <c r="BP1443" s="66">
        <f t="shared" si="928"/>
        <v>6.6894040144379767</v>
      </c>
    </row>
    <row r="1444" spans="8:68">
      <c r="H1444" s="68">
        <v>1439</v>
      </c>
      <c r="I1444" s="31">
        <f>('Propiedades físicas'!$C$10*'Diseño reactor'!H1444)/1000</f>
        <v>1259.4779602221422</v>
      </c>
      <c r="J1444" s="31">
        <f t="shared" si="905"/>
        <v>0.36205476745267728</v>
      </c>
      <c r="K1444" s="31">
        <f>(I1444*1000)/'Propiedades físicas'!$F$10</f>
        <v>8227.1194281135067</v>
      </c>
      <c r="L1444" s="31">
        <f t="shared" si="906"/>
        <v>1175.3027754447867</v>
      </c>
      <c r="M1444" s="31">
        <f t="shared" si="907"/>
        <v>7051.8166526687201</v>
      </c>
      <c r="N1444" s="31">
        <f t="shared" si="908"/>
        <v>0.81674967021875378</v>
      </c>
      <c r="O1444" s="32">
        <f t="shared" si="909"/>
        <v>4.9004980213125222</v>
      </c>
      <c r="P1444" s="33">
        <f t="shared" si="910"/>
        <v>0.62166490800452434</v>
      </c>
      <c r="Q1444" s="31">
        <f t="shared" si="911"/>
        <v>4.647686361775059</v>
      </c>
      <c r="R1444" s="31">
        <f t="shared" si="912"/>
        <v>0.1484877866219538</v>
      </c>
      <c r="S1444" s="31">
        <f t="shared" si="913"/>
        <v>0.2528116595374641</v>
      </c>
      <c r="T1444" s="31">
        <f t="shared" si="914"/>
        <v>3.5467053861316586E-2</v>
      </c>
      <c r="U1444" s="31">
        <f t="shared" si="915"/>
        <v>1.1129921730959044E-2</v>
      </c>
      <c r="V1444" s="47">
        <f t="shared" si="929"/>
        <v>6.1562932637341248E-4</v>
      </c>
      <c r="W1444" s="31">
        <f t="shared" si="916"/>
        <v>0.23885502416178381</v>
      </c>
      <c r="X1444" s="34">
        <f>(S1444*H1444*'Propiedades físicas'!$F$5*60*24*365)/(1000000)</f>
        <v>56305.952074373323</v>
      </c>
      <c r="Y1444" s="34">
        <f>(U1444*H1444*'Propiedades físicas'!$F$7*60*24*365)/(1000000)</f>
        <v>775.21244070639978</v>
      </c>
      <c r="Z1444" s="31">
        <f t="shared" si="930"/>
        <v>894.57580261851058</v>
      </c>
      <c r="AA1444" s="31">
        <f t="shared" si="931"/>
        <v>6688.0206745943096</v>
      </c>
      <c r="AB1444" s="31">
        <f t="shared" si="932"/>
        <v>213.67392494899153</v>
      </c>
      <c r="AC1444" s="31">
        <f t="shared" si="933"/>
        <v>363.79597807441081</v>
      </c>
      <c r="AD1444" s="31">
        <f t="shared" si="917"/>
        <v>51.037090506434566</v>
      </c>
      <c r="AE1444" s="31">
        <f t="shared" si="934"/>
        <v>16.015957370850064</v>
      </c>
      <c r="AF1444" s="31">
        <f t="shared" si="935"/>
        <v>8227.1194281135067</v>
      </c>
      <c r="AG1444" s="31">
        <f t="shared" si="936"/>
        <v>0.1087349965483166</v>
      </c>
      <c r="AH1444" s="31">
        <f t="shared" si="937"/>
        <v>0.81292373752837144</v>
      </c>
      <c r="AI1444" s="31">
        <f t="shared" si="937"/>
        <v>2.5971900227779645E-2</v>
      </c>
      <c r="AJ1444" s="31">
        <f t="shared" si="937"/>
        <v>4.4219119614485755E-2</v>
      </c>
      <c r="AK1444" s="31">
        <f t="shared" si="918"/>
        <v>6.2035188564337476E-3</v>
      </c>
      <c r="AL1444" s="31">
        <f t="shared" si="918"/>
        <v>1.9467272246128742E-3</v>
      </c>
      <c r="AM1444" s="31">
        <f t="shared" si="938"/>
        <v>1.0000000000000002</v>
      </c>
      <c r="AN1444" s="31">
        <f>(Z1444*'Propiedades físicas'!$F$4)/1000</f>
        <v>786.67206930666578</v>
      </c>
      <c r="AO1444" s="31">
        <f>(AA1444*'Propiedades físicas'!$F$6)/1000</f>
        <v>214.28418241400166</v>
      </c>
      <c r="AP1444" s="31">
        <f>(AB1444*'Propiedades físicas'!$F$9)/1000</f>
        <v>131.82612799728031</v>
      </c>
      <c r="AQ1444" s="31">
        <f>(AC1444*'Propiedades físicas'!$F$5)/1000</f>
        <v>107.12700166357176</v>
      </c>
      <c r="AR1444" s="31">
        <f>(AD1444*'Propiedades físicas'!$F$8)/1000</f>
        <v>18.093669326341175</v>
      </c>
      <c r="AS1444" s="31">
        <f>(AE1444*'Propiedades físicas'!$F$7)/1000</f>
        <v>1.4749095142815825</v>
      </c>
      <c r="AT1444" s="31">
        <f t="shared" si="939"/>
        <v>1259.477960222142</v>
      </c>
      <c r="AU1444" s="31">
        <f t="shared" si="940"/>
        <v>0.62460169542618715</v>
      </c>
      <c r="AV1444" s="31">
        <f t="shared" si="944"/>
        <v>0.17013730226466767</v>
      </c>
      <c r="AW1444" s="31">
        <f t="shared" si="944"/>
        <v>0.10466727657070658</v>
      </c>
      <c r="AX1444" s="31">
        <f t="shared" si="944"/>
        <v>8.5056670340366347E-2</v>
      </c>
      <c r="AY1444" s="31">
        <f t="shared" si="941"/>
        <v>1.4366007105951963E-2</v>
      </c>
      <c r="AZ1444" s="31">
        <f t="shared" si="941"/>
        <v>1.1710482921205255E-3</v>
      </c>
      <c r="BA1444" s="31">
        <f t="shared" si="942"/>
        <v>1.0000000000000002</v>
      </c>
      <c r="BB1444" s="34">
        <f>AU1444*'Propiedades físicas'!$C$4+'Diseño reactor'!AV1444*'Propiedades físicas'!$C$5+'Diseño reactor'!AW1444*'Propiedades físicas'!$C$8+'Diseño reactor'!AX1444*'Propiedades físicas'!$C$9+'Diseño reactor'!AY1444*'Propiedades físicas'!$C$7+'Diseño reactor'!AZ1444*'Propiedades físicas'!$C$6</f>
        <v>875.60181142030956</v>
      </c>
      <c r="BC1444" s="45">
        <f>AU1444*'Propiedades físicas'!$L$4+'Diseño reactor'!AV1444*'Propiedades físicas'!$L$5+'Diseño reactor'!AW1444*'Propiedades físicas'!$L$8+AX1444*'Propiedades físicas'!$L$9+'Diseño reactor'!AY1444*'Propiedades físicas'!$L$7+'Diseño reactor'!AZ1444*'Propiedades físicas'!$L$6</f>
        <v>2.071508566761914</v>
      </c>
      <c r="BD1444" s="29">
        <f t="shared" si="919"/>
        <v>2.151096824978187</v>
      </c>
      <c r="BE1444" s="58">
        <f t="shared" si="920"/>
        <v>42.004871286548152</v>
      </c>
      <c r="BF1444" s="30">
        <f>AU1444*'Propiedades físicas'!$I$4+'Diseño reactor'!AV1444*'Propiedades físicas'!$I$5+'Diseño reactor'!AW1444*'Propiedades físicas'!$I$8+'Diseño reactor'!AX1444*'Propiedades físicas'!$I$9+'Diseño reactor'!AY1444*'Propiedades físicas'!$I$7+'Diseño reactor'!AZ1444*'Propiedades físicas'!$I$6</f>
        <v>1.9871268672854318E-2</v>
      </c>
      <c r="BG1444" s="24">
        <f>AU1444*'Propiedades físicas'!$O$4+'Diseño reactor'!AV1444*'Propiedades físicas'!$O$5+'Diseño reactor'!AW1444*'Propiedades físicas'!$O$8+'Diseño reactor'!AX1444*'Propiedades físicas'!$O$9+'Diseño reactor'!AY1444*'Propiedades físicas'!$O$7+'Diseño reactor'!AZ1444*'Propiedades físicas'!$O$6</f>
        <v>0.15226079311150051</v>
      </c>
      <c r="BH1444" s="54">
        <f t="shared" si="921"/>
        <v>41370.92731057253</v>
      </c>
      <c r="BI1444" s="34">
        <f t="shared" si="943"/>
        <v>270.34867247868175</v>
      </c>
      <c r="BJ1444" s="27">
        <f t="shared" si="922"/>
        <v>4795.4563285536597</v>
      </c>
      <c r="BK1444" s="34">
        <f t="shared" si="923"/>
        <v>561.66152609011124</v>
      </c>
      <c r="BL1444" s="27">
        <f t="shared" si="924"/>
        <v>105.42909160850711</v>
      </c>
      <c r="BM1444" s="34">
        <f t="shared" si="925"/>
        <v>1.1054421768707483</v>
      </c>
      <c r="BN1444" s="45">
        <f t="shared" si="926"/>
        <v>1485.5107614755461</v>
      </c>
      <c r="BO1444" s="45">
        <f t="shared" si="927"/>
        <v>100.26505726652992</v>
      </c>
      <c r="BP1444" s="66">
        <f t="shared" si="928"/>
        <v>6.6893996577712151</v>
      </c>
    </row>
    <row r="1445" spans="8:68">
      <c r="H1445" s="68">
        <v>1440</v>
      </c>
      <c r="I1445" s="31">
        <f>('Propiedades físicas'!$C$10*'Diseño reactor'!H1445)/1000</f>
        <v>1260.3532055037422</v>
      </c>
      <c r="J1445" s="31">
        <f t="shared" si="905"/>
        <v>0.36180334053083507</v>
      </c>
      <c r="K1445" s="31">
        <f>(I1445*1000)/'Propiedades físicas'!$F$10</f>
        <v>8232.8366758050397</v>
      </c>
      <c r="L1445" s="31">
        <f t="shared" si="906"/>
        <v>1176.1195251150057</v>
      </c>
      <c r="M1445" s="31">
        <f t="shared" si="907"/>
        <v>7056.717150690034</v>
      </c>
      <c r="N1445" s="31">
        <f t="shared" si="908"/>
        <v>0.81674967021875389</v>
      </c>
      <c r="O1445" s="32">
        <f t="shared" si="909"/>
        <v>4.900498021312524</v>
      </c>
      <c r="P1445" s="33">
        <f t="shared" si="910"/>
        <v>0.62176804162994559</v>
      </c>
      <c r="Q1445" s="31">
        <f t="shared" si="911"/>
        <v>4.6478563928694081</v>
      </c>
      <c r="R1445" s="31">
        <f t="shared" si="912"/>
        <v>0.14843390794269956</v>
      </c>
      <c r="S1445" s="31">
        <f t="shared" si="913"/>
        <v>0.25264162844311577</v>
      </c>
      <c r="T1445" s="31">
        <f t="shared" si="914"/>
        <v>3.5435441437909797E-2</v>
      </c>
      <c r="U1445" s="31">
        <f t="shared" si="915"/>
        <v>1.1112279208198898E-2</v>
      </c>
      <c r="V1445" s="47">
        <f t="shared" si="929"/>
        <v>6.1573145870149953E-4</v>
      </c>
      <c r="W1445" s="31">
        <f t="shared" si="916"/>
        <v>0.23872875092387288</v>
      </c>
      <c r="X1445" s="34">
        <f>(S1445*H1445*'Propiedades físicas'!$F$5*60*24*365)/(1000000)</f>
        <v>56307.185136302192</v>
      </c>
      <c r="Y1445" s="34">
        <f>(U1445*H1445*'Propiedades físicas'!$F$7*60*24*365)/(1000000)</f>
        <v>774.52147990650826</v>
      </c>
      <c r="Z1445" s="31">
        <f t="shared" si="930"/>
        <v>895.34597994712169</v>
      </c>
      <c r="AA1445" s="31">
        <f t="shared" si="931"/>
        <v>6692.9132057319475</v>
      </c>
      <c r="AB1445" s="31">
        <f t="shared" si="932"/>
        <v>213.74482743748737</v>
      </c>
      <c r="AC1445" s="31">
        <f t="shared" si="933"/>
        <v>363.80394495808673</v>
      </c>
      <c r="AD1445" s="31">
        <f t="shared" si="917"/>
        <v>51.027035670590109</v>
      </c>
      <c r="AE1445" s="31">
        <f t="shared" si="934"/>
        <v>16.001682059806413</v>
      </c>
      <c r="AF1445" s="31">
        <f t="shared" si="935"/>
        <v>8232.8366758050397</v>
      </c>
      <c r="AG1445" s="31">
        <f t="shared" si="936"/>
        <v>0.10875303558230386</v>
      </c>
      <c r="AH1445" s="31">
        <f t="shared" si="937"/>
        <v>0.8129534775542584</v>
      </c>
      <c r="AI1445" s="31">
        <f t="shared" si="937"/>
        <v>2.5962476343742911E-2</v>
      </c>
      <c r="AJ1445" s="31">
        <f t="shared" si="937"/>
        <v>4.4189379588598789E-2</v>
      </c>
      <c r="AK1445" s="31">
        <f t="shared" si="918"/>
        <v>6.197989548432343E-3</v>
      </c>
      <c r="AL1445" s="31">
        <f t="shared" si="918"/>
        <v>1.9436413826637348E-3</v>
      </c>
      <c r="AM1445" s="31">
        <f t="shared" si="938"/>
        <v>1</v>
      </c>
      <c r="AN1445" s="31">
        <f>(Z1445*'Propiedades físicas'!$F$4)/1000</f>
        <v>787.34934784589984</v>
      </c>
      <c r="AO1445" s="31">
        <f>(AA1445*'Propiedades físicas'!$F$6)/1000</f>
        <v>214.4409391116516</v>
      </c>
      <c r="AP1445" s="31">
        <f>(AB1445*'Propiedades físicas'!$F$9)/1000</f>
        <v>131.86987128755783</v>
      </c>
      <c r="AQ1445" s="31">
        <f>(AC1445*'Propiedades físicas'!$F$5)/1000</f>
        <v>107.12934767180782</v>
      </c>
      <c r="AR1445" s="31">
        <f>(AD1445*'Propiedades físicas'!$F$8)/1000</f>
        <v>18.0901046859376</v>
      </c>
      <c r="AS1445" s="31">
        <f>(AE1445*'Propiedades físicas'!$F$7)/1000</f>
        <v>1.4735949008875726</v>
      </c>
      <c r="AT1445" s="31">
        <f t="shared" si="939"/>
        <v>1260.3532055037422</v>
      </c>
      <c r="AU1445" s="31">
        <f t="shared" si="940"/>
        <v>0.62470531626188819</v>
      </c>
      <c r="AV1445" s="31">
        <f t="shared" si="944"/>
        <v>0.17014352657273016</v>
      </c>
      <c r="AW1445" s="31">
        <f t="shared" si="944"/>
        <v>0.10462929812984578</v>
      </c>
      <c r="AX1445" s="31">
        <f t="shared" si="944"/>
        <v>8.4999464597695848E-2</v>
      </c>
      <c r="AY1445" s="31">
        <f t="shared" si="941"/>
        <v>1.4353202425273546E-2</v>
      </c>
      <c r="AZ1445" s="31">
        <f t="shared" si="941"/>
        <v>1.16919201256651E-3</v>
      </c>
      <c r="BA1445" s="31">
        <f t="shared" si="942"/>
        <v>0.99999999999999989</v>
      </c>
      <c r="BB1445" s="34">
        <f>AU1445*'Propiedades físicas'!$C$4+'Diseño reactor'!AV1445*'Propiedades físicas'!$C$5+'Diseño reactor'!AW1445*'Propiedades físicas'!$C$8+'Diseño reactor'!AX1445*'Propiedades físicas'!$C$9+'Diseño reactor'!AY1445*'Propiedades físicas'!$C$7+'Diseño reactor'!AZ1445*'Propiedades físicas'!$C$6</f>
        <v>875.6012422904621</v>
      </c>
      <c r="BC1445" s="45">
        <f>AU1445*'Propiedades físicas'!$L$4+'Diseño reactor'!AV1445*'Propiedades físicas'!$L$5+'Diseño reactor'!AW1445*'Propiedades físicas'!$L$8+AX1445*'Propiedades físicas'!$L$9+'Diseño reactor'!AY1445*'Propiedades físicas'!$L$7+'Diseño reactor'!AZ1445*'Propiedades físicas'!$L$6</f>
        <v>2.0715849820292589</v>
      </c>
      <c r="BD1445" s="29">
        <f t="shared" si="919"/>
        <v>2.1498817159578891</v>
      </c>
      <c r="BE1445" s="58">
        <f t="shared" si="920"/>
        <v>42.003543721315012</v>
      </c>
      <c r="BF1445" s="30">
        <f>AU1445*'Propiedades físicas'!$I$4+'Diseño reactor'!AV1445*'Propiedades físicas'!$I$5+'Diseño reactor'!AW1445*'Propiedades físicas'!$I$8+'Diseño reactor'!AX1445*'Propiedades físicas'!$I$9+'Diseño reactor'!AY1445*'Propiedades físicas'!$I$7+'Diseño reactor'!AZ1445*'Propiedades físicas'!$I$6</f>
        <v>1.9871530246337948E-2</v>
      </c>
      <c r="BG1445" s="24">
        <f>AU1445*'Propiedades físicas'!$O$4+'Diseño reactor'!AV1445*'Propiedades físicas'!$O$5+'Diseño reactor'!AW1445*'Propiedades físicas'!$O$8+'Diseño reactor'!AX1445*'Propiedades físicas'!$O$9+'Diseño reactor'!AY1445*'Propiedades físicas'!$O$7+'Diseño reactor'!AZ1445*'Propiedades físicas'!$O$6</f>
        <v>0.15226434020730589</v>
      </c>
      <c r="BH1445" s="54">
        <f t="shared" si="921"/>
        <v>41370.355845409693</v>
      </c>
      <c r="BI1445" s="34">
        <f t="shared" si="943"/>
        <v>270.35590586875105</v>
      </c>
      <c r="BJ1445" s="27">
        <f t="shared" si="922"/>
        <v>4795.4549359852335</v>
      </c>
      <c r="BK1445" s="34">
        <f t="shared" si="923"/>
        <v>561.67444755512304</v>
      </c>
      <c r="BL1445" s="27">
        <f t="shared" si="924"/>
        <v>105.42954688499054</v>
      </c>
      <c r="BM1445" s="34">
        <f t="shared" si="925"/>
        <v>1.1054421768707483</v>
      </c>
      <c r="BN1445" s="45">
        <f t="shared" si="926"/>
        <v>1486.6828476898006</v>
      </c>
      <c r="BO1445" s="45">
        <f t="shared" si="927"/>
        <v>100.28057703237592</v>
      </c>
      <c r="BP1445" s="66">
        <f t="shared" si="928"/>
        <v>6.6893953097479955</v>
      </c>
    </row>
    <row r="1446" spans="8:68">
      <c r="H1446" s="68">
        <v>1441</v>
      </c>
      <c r="I1446" s="31">
        <f>('Propiedades físicas'!$C$10*'Diseño reactor'!H1446)/1000</f>
        <v>1261.2284507853419</v>
      </c>
      <c r="J1446" s="31">
        <f t="shared" si="905"/>
        <v>0.36155226257071654</v>
      </c>
      <c r="K1446" s="31">
        <f>(I1446*1000)/'Propiedades físicas'!$F$10</f>
        <v>8238.553923496569</v>
      </c>
      <c r="L1446" s="31">
        <f t="shared" si="906"/>
        <v>1176.936274785224</v>
      </c>
      <c r="M1446" s="31">
        <f t="shared" si="907"/>
        <v>7061.6176487113444</v>
      </c>
      <c r="N1446" s="31">
        <f t="shared" si="908"/>
        <v>0.81674967021875367</v>
      </c>
      <c r="O1446" s="32">
        <f t="shared" si="909"/>
        <v>4.9004980213125222</v>
      </c>
      <c r="P1446" s="33">
        <f t="shared" si="910"/>
        <v>0.62187106626761779</v>
      </c>
      <c r="Q1446" s="31">
        <f t="shared" si="911"/>
        <v>4.6480261996522518</v>
      </c>
      <c r="R1446" s="31">
        <f t="shared" si="912"/>
        <v>0.14838006019565209</v>
      </c>
      <c r="S1446" s="31">
        <f t="shared" si="913"/>
        <v>0.25247182166027121</v>
      </c>
      <c r="T1446" s="31">
        <f t="shared" si="914"/>
        <v>3.5403869801832265E-2</v>
      </c>
      <c r="U1446" s="31">
        <f t="shared" si="915"/>
        <v>1.1094673953651536E-2</v>
      </c>
      <c r="V1446" s="47">
        <f t="shared" si="929"/>
        <v>6.1583348309997104E-4</v>
      </c>
      <c r="W1446" s="31">
        <f t="shared" si="916"/>
        <v>0.23860261112678588</v>
      </c>
      <c r="X1446" s="34">
        <f>(S1446*H1446*'Propiedades físicas'!$F$5*60*24*365)/(1000000)</f>
        <v>56308.415593500693</v>
      </c>
      <c r="Y1446" s="34">
        <f>(U1446*H1446*'Propiedades físicas'!$F$7*60*24*365)/(1000000)</f>
        <v>773.831410605673</v>
      </c>
      <c r="Z1446" s="31">
        <f t="shared" si="930"/>
        <v>896.11620649163729</v>
      </c>
      <c r="AA1446" s="31">
        <f t="shared" si="931"/>
        <v>6697.8057536988945</v>
      </c>
      <c r="AB1446" s="31">
        <f t="shared" si="932"/>
        <v>213.81566674193465</v>
      </c>
      <c r="AC1446" s="31">
        <f t="shared" si="933"/>
        <v>363.8118950124508</v>
      </c>
      <c r="AD1446" s="31">
        <f t="shared" si="917"/>
        <v>51.016976384440291</v>
      </c>
      <c r="AE1446" s="31">
        <f t="shared" si="934"/>
        <v>15.987425167211862</v>
      </c>
      <c r="AF1446" s="31">
        <f t="shared" si="935"/>
        <v>8238.553923496569</v>
      </c>
      <c r="AG1446" s="31">
        <f t="shared" si="936"/>
        <v>0.1087710555533163</v>
      </c>
      <c r="AH1446" s="31">
        <f t="shared" si="937"/>
        <v>0.81298317834596912</v>
      </c>
      <c r="AI1446" s="31">
        <f t="shared" si="937"/>
        <v>2.595305787003795E-2</v>
      </c>
      <c r="AJ1446" s="31">
        <f t="shared" si="937"/>
        <v>4.4159678796888112E-2</v>
      </c>
      <c r="AK1446" s="31">
        <f t="shared" si="918"/>
        <v>6.1924673745156356E-3</v>
      </c>
      <c r="AL1446" s="31">
        <f t="shared" si="918"/>
        <v>1.9405620592729644E-3</v>
      </c>
      <c r="AM1446" s="31">
        <f t="shared" si="938"/>
        <v>1.0000000000000002</v>
      </c>
      <c r="AN1446" s="31">
        <f>(Z1446*'Propiedades físicas'!$F$4)/1000</f>
        <v>788.02666966461595</v>
      </c>
      <c r="AO1446" s="31">
        <f>(AA1446*'Propiedades físicas'!$F$6)/1000</f>
        <v>214.59769634851259</v>
      </c>
      <c r="AP1446" s="31">
        <f>(AB1446*'Propiedades físicas'!$F$9)/1000</f>
        <v>131.91357559643657</v>
      </c>
      <c r="AQ1446" s="31">
        <f>(AC1446*'Propiedades físicas'!$F$5)/1000</f>
        <v>107.13168872431639</v>
      </c>
      <c r="AR1446" s="31">
        <f>(AD1446*'Propiedades físicas'!$F$8)/1000</f>
        <v>18.086538467811767</v>
      </c>
      <c r="AS1446" s="31">
        <f>(AE1446*'Propiedades físicas'!$F$7)/1000</f>
        <v>1.4722819836485406</v>
      </c>
      <c r="AT1446" s="31">
        <f t="shared" si="939"/>
        <v>1261.2284507853419</v>
      </c>
      <c r="AU1446" s="31">
        <f t="shared" si="940"/>
        <v>0.62480882759497491</v>
      </c>
      <c r="AV1446" s="31">
        <f t="shared" si="944"/>
        <v>0.17014974266944807</v>
      </c>
      <c r="AW1446" s="31">
        <f t="shared" si="944"/>
        <v>0.10459134149273006</v>
      </c>
      <c r="AX1446" s="31">
        <f t="shared" si="944"/>
        <v>8.4942334323022617E-2</v>
      </c>
      <c r="AY1446" s="31">
        <f t="shared" si="941"/>
        <v>1.4340414265591328E-2</v>
      </c>
      <c r="AZ1446" s="31">
        <f t="shared" si="941"/>
        <v>1.1673396542329661E-3</v>
      </c>
      <c r="BA1446" s="31">
        <f t="shared" si="942"/>
        <v>1</v>
      </c>
      <c r="BB1446" s="34">
        <f>AU1446*'Propiedades físicas'!$C$4+'Diseño reactor'!AV1446*'Propiedades físicas'!$C$5+'Diseño reactor'!AW1446*'Propiedades físicas'!$C$8+'Diseño reactor'!AX1446*'Propiedades físicas'!$C$9+'Diseño reactor'!AY1446*'Propiedades físicas'!$C$7+'Diseño reactor'!AZ1446*'Propiedades físicas'!$C$6</f>
        <v>875.60067428917387</v>
      </c>
      <c r="BC1446" s="45">
        <f>AU1446*'Propiedades físicas'!$L$4+'Diseño reactor'!AV1446*'Propiedades físicas'!$L$5+'Diseño reactor'!AW1446*'Propiedades físicas'!$L$8+AX1446*'Propiedades físicas'!$L$9+'Diseño reactor'!AY1446*'Propiedades físicas'!$L$7+'Diseño reactor'!AZ1446*'Propiedades físicas'!$L$6</f>
        <v>2.0716613126966807</v>
      </c>
      <c r="BD1446" s="29">
        <f t="shared" si="919"/>
        <v>2.1486679817407319</v>
      </c>
      <c r="BE1446" s="58">
        <f t="shared" si="920"/>
        <v>42.00221769365416</v>
      </c>
      <c r="BF1446" s="30">
        <f>AU1446*'Propiedades físicas'!$I$4+'Diseño reactor'!AV1446*'Propiedades físicas'!$I$5+'Diseño reactor'!AW1446*'Propiedades físicas'!$I$8+'Diseño reactor'!AX1446*'Propiedades físicas'!$I$9+'Diseño reactor'!AY1446*'Propiedades físicas'!$I$7+'Diseño reactor'!AZ1446*'Propiedades físicas'!$I$6</f>
        <v>1.9871791295525475E-2</v>
      </c>
      <c r="BG1446" s="24">
        <f>AU1446*'Propiedades físicas'!$O$4+'Diseño reactor'!AV1446*'Propiedades físicas'!$O$5+'Diseño reactor'!AW1446*'Propiedades físicas'!$O$8+'Diseño reactor'!AX1446*'Propiedades físicas'!$O$9+'Diseño reactor'!AY1446*'Propiedades físicas'!$O$7+'Diseño reactor'!AZ1446*'Propiedades físicas'!$O$6</f>
        <v>0.15226788369731289</v>
      </c>
      <c r="BH1446" s="54">
        <f t="shared" si="921"/>
        <v>41369.785540110548</v>
      </c>
      <c r="BI1446" s="34">
        <f t="shared" si="943"/>
        <v>270.36312741272621</v>
      </c>
      <c r="BJ1446" s="27">
        <f t="shared" si="922"/>
        <v>4795.453561256355</v>
      </c>
      <c r="BK1446" s="34">
        <f t="shared" si="923"/>
        <v>561.68735780095972</v>
      </c>
      <c r="BL1446" s="27">
        <f t="shared" si="924"/>
        <v>105.43000174918308</v>
      </c>
      <c r="BM1446" s="34">
        <f t="shared" si="925"/>
        <v>1.1054421768707483</v>
      </c>
      <c r="BN1446" s="45">
        <f t="shared" si="926"/>
        <v>1487.8549882440698</v>
      </c>
      <c r="BO1446" s="45">
        <f t="shared" si="927"/>
        <v>100.2960804015423</v>
      </c>
      <c r="BP1446" s="66">
        <f t="shared" si="928"/>
        <v>6.6893909703467136</v>
      </c>
    </row>
    <row r="1447" spans="8:68">
      <c r="H1447" s="68">
        <v>1442</v>
      </c>
      <c r="I1447" s="31">
        <f>('Propiedades físicas'!$C$10*'Diseño reactor'!H1447)/1000</f>
        <v>1262.1036960669419</v>
      </c>
      <c r="J1447" s="31">
        <f t="shared" si="905"/>
        <v>0.36130153284632627</v>
      </c>
      <c r="K1447" s="31">
        <f>(I1447*1000)/'Propiedades físicas'!$F$10</f>
        <v>8244.271171188102</v>
      </c>
      <c r="L1447" s="31">
        <f t="shared" si="906"/>
        <v>1177.753024455443</v>
      </c>
      <c r="M1447" s="31">
        <f t="shared" si="907"/>
        <v>7066.5181467326584</v>
      </c>
      <c r="N1447" s="31">
        <f t="shared" si="908"/>
        <v>0.81674967021875378</v>
      </c>
      <c r="O1447" s="32">
        <f t="shared" si="909"/>
        <v>4.9004980213125231</v>
      </c>
      <c r="P1447" s="33">
        <f t="shared" si="910"/>
        <v>0.62197398209021115</v>
      </c>
      <c r="Q1447" s="31">
        <f t="shared" si="911"/>
        <v>4.6481957825594602</v>
      </c>
      <c r="R1447" s="31">
        <f t="shared" si="912"/>
        <v>0.14832624337298325</v>
      </c>
      <c r="S1447" s="31">
        <f t="shared" si="913"/>
        <v>0.25230223875306362</v>
      </c>
      <c r="T1447" s="31">
        <f t="shared" si="914"/>
        <v>3.5372338886597465E-2</v>
      </c>
      <c r="U1447" s="31">
        <f t="shared" si="915"/>
        <v>1.1077105868961809E-2</v>
      </c>
      <c r="V1447" s="47">
        <f t="shared" si="929"/>
        <v>6.1593539973982074E-4</v>
      </c>
      <c r="W1447" s="31">
        <f t="shared" si="916"/>
        <v>0.23847660455911157</v>
      </c>
      <c r="X1447" s="34">
        <f>(S1447*H1447*'Propiedades físicas'!$F$5*60*24*365)/(1000000)</f>
        <v>56309.643452843084</v>
      </c>
      <c r="Y1447" s="34">
        <f>(U1447*H1447*'Propiedades físicas'!$F$7*60*24*365)/(1000000)</f>
        <v>773.14223135068198</v>
      </c>
      <c r="Z1447" s="31">
        <f t="shared" si="930"/>
        <v>896.88648217408445</v>
      </c>
      <c r="AA1447" s="31">
        <f t="shared" si="931"/>
        <v>6702.6983184507417</v>
      </c>
      <c r="AB1447" s="31">
        <f t="shared" si="932"/>
        <v>213.88644294384184</v>
      </c>
      <c r="AC1447" s="31">
        <f t="shared" si="933"/>
        <v>363.81982828191775</v>
      </c>
      <c r="AD1447" s="31">
        <f t="shared" si="917"/>
        <v>51.006912674473547</v>
      </c>
      <c r="AE1447" s="31">
        <f t="shared" si="934"/>
        <v>15.973186663042929</v>
      </c>
      <c r="AF1447" s="31">
        <f t="shared" si="935"/>
        <v>8244.271171188102</v>
      </c>
      <c r="AG1447" s="31">
        <f t="shared" si="936"/>
        <v>0.10878905649155544</v>
      </c>
      <c r="AH1447" s="31">
        <f t="shared" si="937"/>
        <v>0.81301283997974072</v>
      </c>
      <c r="AI1447" s="31">
        <f t="shared" si="937"/>
        <v>2.5943644805295523E-2</v>
      </c>
      <c r="AJ1447" s="31">
        <f t="shared" si="937"/>
        <v>4.4130017163116528E-2</v>
      </c>
      <c r="AK1447" s="31">
        <f t="shared" si="918"/>
        <v>6.1869523230545093E-3</v>
      </c>
      <c r="AL1447" s="31">
        <f t="shared" si="918"/>
        <v>1.937489237237328E-3</v>
      </c>
      <c r="AM1447" s="31">
        <f t="shared" si="938"/>
        <v>1</v>
      </c>
      <c r="AN1447" s="31">
        <f>(Z1447*'Propiedades físicas'!$F$4)/1000</f>
        <v>788.70403469424639</v>
      </c>
      <c r="AO1447" s="31">
        <f>(AA1447*'Propiedades físicas'!$F$6)/1000</f>
        <v>214.75445412316176</v>
      </c>
      <c r="AP1447" s="31">
        <f>(AB1447*'Propiedades físicas'!$F$9)/1000</f>
        <v>131.95724097420322</v>
      </c>
      <c r="AQ1447" s="31">
        <f>(AC1447*'Propiedades físicas'!$F$5)/1000</f>
        <v>107.13402483417633</v>
      </c>
      <c r="AR1447" s="31">
        <f>(AD1447*'Propiedades físicas'!$F$8)/1000</f>
        <v>18.082970681354357</v>
      </c>
      <c r="AS1447" s="31">
        <f>(AE1447*'Propiedades físicas'!$F$7)/1000</f>
        <v>1.4709707597996236</v>
      </c>
      <c r="AT1447" s="31">
        <f t="shared" si="939"/>
        <v>1262.1036960669414</v>
      </c>
      <c r="AU1447" s="31">
        <f t="shared" si="940"/>
        <v>0.62491222959893289</v>
      </c>
      <c r="AV1447" s="31">
        <f t="shared" si="944"/>
        <v>0.17015595057077726</v>
      </c>
      <c r="AW1447" s="31">
        <f t="shared" si="944"/>
        <v>0.10455340665384143</v>
      </c>
      <c r="AX1447" s="31">
        <f t="shared" si="944"/>
        <v>8.4885279369702429E-2</v>
      </c>
      <c r="AY1447" s="31">
        <f t="shared" si="941"/>
        <v>1.4327642599974801E-2</v>
      </c>
      <c r="AZ1447" s="31">
        <f t="shared" si="941"/>
        <v>1.1654912067713364E-3</v>
      </c>
      <c r="BA1447" s="31">
        <f t="shared" si="942"/>
        <v>1</v>
      </c>
      <c r="BB1447" s="34">
        <f>AU1447*'Propiedades físicas'!$C$4+'Diseño reactor'!AV1447*'Propiedades físicas'!$C$5+'Diseño reactor'!AW1447*'Propiedades físicas'!$C$8+'Diseño reactor'!AX1447*'Propiedades físicas'!$C$9+'Diseño reactor'!AY1447*'Propiedades físicas'!$C$7+'Diseño reactor'!AZ1447*'Propiedades físicas'!$C$6</f>
        <v>875.60010741362396</v>
      </c>
      <c r="BC1447" s="45">
        <f>AU1447*'Propiedades físicas'!$L$4+'Diseño reactor'!AV1447*'Propiedades físicas'!$L$5+'Diseño reactor'!AW1447*'Propiedades físicas'!$L$8+AX1447*'Propiedades físicas'!$L$9+'Diseño reactor'!AY1447*'Propiedades físicas'!$L$7+'Diseño reactor'!AZ1447*'Propiedades físicas'!$L$6</f>
        <v>2.0717375589029507</v>
      </c>
      <c r="BD1447" s="29">
        <f t="shared" si="919"/>
        <v>2.1474556199921255</v>
      </c>
      <c r="BE1447" s="58">
        <f t="shared" si="920"/>
        <v>42.000893200880661</v>
      </c>
      <c r="BF1447" s="30">
        <f>AU1447*'Propiedades físicas'!$I$4+'Diseño reactor'!AV1447*'Propiedades físicas'!$I$5+'Diseño reactor'!AW1447*'Propiedades físicas'!$I$8+'Diseño reactor'!AX1447*'Propiedades físicas'!$I$9+'Diseño reactor'!AY1447*'Propiedades físicas'!$I$7+'Diseño reactor'!AZ1447*'Propiedades físicas'!$I$6</f>
        <v>1.9872051821699346E-2</v>
      </c>
      <c r="BG1447" s="24">
        <f>AU1447*'Propiedades físicas'!$O$4+'Diseño reactor'!AV1447*'Propiedades físicas'!$O$5+'Diseño reactor'!AW1447*'Propiedades físicas'!$O$8+'Diseño reactor'!AX1447*'Propiedades físicas'!$O$9+'Diseño reactor'!AY1447*'Propiedades físicas'!$O$7+'Diseño reactor'!AZ1447*'Propiedades físicas'!$O$6</f>
        <v>0.15227142358678181</v>
      </c>
      <c r="BH1447" s="54">
        <f t="shared" si="921"/>
        <v>41369.216391781163</v>
      </c>
      <c r="BI1447" s="34">
        <f t="shared" si="943"/>
        <v>270.37033713694223</v>
      </c>
      <c r="BJ1447" s="27">
        <f t="shared" si="922"/>
        <v>4795.4522043084344</v>
      </c>
      <c r="BK1447" s="34">
        <f t="shared" si="923"/>
        <v>561.70025684032009</v>
      </c>
      <c r="BL1447" s="27">
        <f t="shared" si="924"/>
        <v>105.43045620157741</v>
      </c>
      <c r="BM1447" s="34">
        <f t="shared" si="925"/>
        <v>1.1054421768707483</v>
      </c>
      <c r="BN1447" s="45">
        <f t="shared" si="926"/>
        <v>1489.0271830490208</v>
      </c>
      <c r="BO1447" s="45">
        <f t="shared" si="927"/>
        <v>100.31156739999857</v>
      </c>
      <c r="BP1447" s="66">
        <f t="shared" si="928"/>
        <v>6.689386639545817</v>
      </c>
    </row>
    <row r="1448" spans="8:68">
      <c r="H1448" s="68">
        <v>1443</v>
      </c>
      <c r="I1448" s="31">
        <f>('Propiedades físicas'!$C$10*'Diseño reactor'!H1448)/1000</f>
        <v>1262.9789413485416</v>
      </c>
      <c r="J1448" s="31">
        <f t="shared" si="905"/>
        <v>0.36105115063368159</v>
      </c>
      <c r="K1448" s="31">
        <f>(I1448*1000)/'Propiedades físicas'!$F$10</f>
        <v>8249.9884188796332</v>
      </c>
      <c r="L1448" s="31">
        <f t="shared" si="906"/>
        <v>1178.5697741256618</v>
      </c>
      <c r="M1448" s="31">
        <f t="shared" si="907"/>
        <v>7071.4186447539705</v>
      </c>
      <c r="N1448" s="31">
        <f t="shared" si="908"/>
        <v>0.81674967021875378</v>
      </c>
      <c r="O1448" s="32">
        <f t="shared" si="909"/>
        <v>4.9004980213125231</v>
      </c>
      <c r="P1448" s="33">
        <f t="shared" si="910"/>
        <v>0.62207678927003118</v>
      </c>
      <c r="Q1448" s="31">
        <f t="shared" si="911"/>
        <v>4.6483651420257868</v>
      </c>
      <c r="R1448" s="31">
        <f t="shared" si="912"/>
        <v>0.14827245746679424</v>
      </c>
      <c r="S1448" s="31">
        <f t="shared" si="913"/>
        <v>0.25213287928673689</v>
      </c>
      <c r="T1448" s="31">
        <f t="shared" si="914"/>
        <v>3.5340848625842518E-2</v>
      </c>
      <c r="U1448" s="31">
        <f t="shared" si="915"/>
        <v>1.1059574856085873E-2</v>
      </c>
      <c r="V1448" s="47">
        <f t="shared" si="929"/>
        <v>6.1603720879168137E-4</v>
      </c>
      <c r="W1448" s="31">
        <f t="shared" si="916"/>
        <v>0.23835073100988519</v>
      </c>
      <c r="X1448" s="34">
        <f>(S1448*H1448*'Propiedades físicas'!$F$5*60*24*365)/(1000000)</f>
        <v>56310.868721181723</v>
      </c>
      <c r="Y1448" s="34">
        <f>(U1448*H1448*'Propiedades físicas'!$F$7*60*24*365)/(1000000)</f>
        <v>772.45394069102417</v>
      </c>
      <c r="Z1448" s="31">
        <f t="shared" si="930"/>
        <v>897.656806916655</v>
      </c>
      <c r="AA1448" s="31">
        <f t="shared" si="931"/>
        <v>6707.5908999432104</v>
      </c>
      <c r="AB1448" s="31">
        <f t="shared" si="932"/>
        <v>213.95715612458409</v>
      </c>
      <c r="AC1448" s="31">
        <f t="shared" si="933"/>
        <v>363.82774481076132</v>
      </c>
      <c r="AD1448" s="31">
        <f t="shared" si="917"/>
        <v>50.996844567090754</v>
      </c>
      <c r="AE1448" s="31">
        <f t="shared" si="934"/>
        <v>15.958966517331914</v>
      </c>
      <c r="AF1448" s="31">
        <f t="shared" si="935"/>
        <v>8249.9884188796332</v>
      </c>
      <c r="AG1448" s="31">
        <f t="shared" si="936"/>
        <v>0.10880703842715925</v>
      </c>
      <c r="AH1448" s="31">
        <f t="shared" si="937"/>
        <v>0.81304246253161605</v>
      </c>
      <c r="AI1448" s="31">
        <f t="shared" si="937"/>
        <v>2.5934237148134077E-2</v>
      </c>
      <c r="AJ1448" s="31">
        <f t="shared" si="937"/>
        <v>4.4100394611241156E-2</v>
      </c>
      <c r="AK1448" s="31">
        <f t="shared" si="918"/>
        <v>6.1814443824414773E-3</v>
      </c>
      <c r="AL1448" s="31">
        <f t="shared" si="918"/>
        <v>1.9344228994080427E-3</v>
      </c>
      <c r="AM1448" s="31">
        <f t="shared" si="938"/>
        <v>1</v>
      </c>
      <c r="AN1448" s="31">
        <f>(Z1448*'Propiedades físicas'!$F$4)/1000</f>
        <v>789.38144286636805</v>
      </c>
      <c r="AO1448" s="31">
        <f>(AA1448*'Propiedades físicas'!$F$6)/1000</f>
        <v>214.91121243418047</v>
      </c>
      <c r="AP1448" s="31">
        <f>(AB1448*'Propiedades físicas'!$F$9)/1000</f>
        <v>132.00086747106215</v>
      </c>
      <c r="AQ1448" s="31">
        <f>(AC1448*'Propiedades físicas'!$F$5)/1000</f>
        <v>107.13635601442489</v>
      </c>
      <c r="AR1448" s="31">
        <f>(AD1448*'Propiedades físicas'!$F$8)/1000</f>
        <v>18.079401335925006</v>
      </c>
      <c r="AS1448" s="31">
        <f>(AE1448*'Propiedades físicas'!$F$7)/1000</f>
        <v>1.4696612265810962</v>
      </c>
      <c r="AT1448" s="31">
        <f t="shared" si="939"/>
        <v>1262.9789413485416</v>
      </c>
      <c r="AU1448" s="31">
        <f t="shared" si="940"/>
        <v>0.62501552244688152</v>
      </c>
      <c r="AV1448" s="31">
        <f t="shared" si="944"/>
        <v>0.17016215029263254</v>
      </c>
      <c r="AW1448" s="31">
        <f t="shared" si="944"/>
        <v>0.10451549360761206</v>
      </c>
      <c r="AX1448" s="31">
        <f t="shared" si="944"/>
        <v>8.4828299591464609E-2</v>
      </c>
      <c r="AY1448" s="31">
        <f t="shared" si="941"/>
        <v>1.4314887401543516E-2</v>
      </c>
      <c r="AZ1448" s="31">
        <f t="shared" si="941"/>
        <v>1.1636466598658171E-3</v>
      </c>
      <c r="BA1448" s="31">
        <f t="shared" si="942"/>
        <v>1.0000000000000002</v>
      </c>
      <c r="BB1448" s="34">
        <f>AU1448*'Propiedades físicas'!$C$4+'Diseño reactor'!AV1448*'Propiedades físicas'!$C$5+'Diseño reactor'!AW1448*'Propiedades físicas'!$C$8+'Diseño reactor'!AX1448*'Propiedades físicas'!$C$9+'Diseño reactor'!AY1448*'Propiedades físicas'!$C$7+'Diseño reactor'!AZ1448*'Propiedades físicas'!$C$6</f>
        <v>875.59954166099965</v>
      </c>
      <c r="BC1448" s="45">
        <f>AU1448*'Propiedades físicas'!$L$4+'Diseño reactor'!AV1448*'Propiedades físicas'!$L$5+'Diseño reactor'!AW1448*'Propiedades físicas'!$L$8+AX1448*'Propiedades físicas'!$L$9+'Diseño reactor'!AY1448*'Propiedades físicas'!$L$7+'Diseño reactor'!AZ1448*'Propiedades físicas'!$L$6</f>
        <v>2.0718137207865435</v>
      </c>
      <c r="BD1448" s="29">
        <f t="shared" si="919"/>
        <v>2.1462446283827608</v>
      </c>
      <c r="BE1448" s="58">
        <f t="shared" si="920"/>
        <v>41.999570240315869</v>
      </c>
      <c r="BF1448" s="30">
        <f>AU1448*'Propiedades físicas'!$I$4+'Diseño reactor'!AV1448*'Propiedades físicas'!$I$5+'Diseño reactor'!AW1448*'Propiedades físicas'!$I$8+'Diseño reactor'!AX1448*'Propiedades físicas'!$I$9+'Diseño reactor'!AY1448*'Propiedades físicas'!$I$7+'Diseño reactor'!AZ1448*'Propiedades físicas'!$I$6</f>
        <v>1.987231182613822E-2</v>
      </c>
      <c r="BG1448" s="24">
        <f>AU1448*'Propiedades físicas'!$O$4+'Diseño reactor'!AV1448*'Propiedades físicas'!$O$5+'Diseño reactor'!AW1448*'Propiedades físicas'!$O$8+'Diseño reactor'!AX1448*'Propiedades físicas'!$O$9+'Diseño reactor'!AY1448*'Propiedades físicas'!$O$7+'Diseño reactor'!AZ1448*'Propiedades físicas'!$O$6</f>
        <v>0.15227495988096337</v>
      </c>
      <c r="BH1448" s="54">
        <f t="shared" si="921"/>
        <v>41368.648397536395</v>
      </c>
      <c r="BI1448" s="34">
        <f t="shared" si="943"/>
        <v>270.37753506766103</v>
      </c>
      <c r="BJ1448" s="27">
        <f t="shared" si="922"/>
        <v>4795.4508650830867</v>
      </c>
      <c r="BK1448" s="34">
        <f t="shared" si="923"/>
        <v>561.71314468589094</v>
      </c>
      <c r="BL1448" s="27">
        <f t="shared" si="924"/>
        <v>105.43091024266558</v>
      </c>
      <c r="BM1448" s="34">
        <f t="shared" si="925"/>
        <v>1.1054421768707483</v>
      </c>
      <c r="BN1448" s="45">
        <f t="shared" si="926"/>
        <v>1490.1994320155177</v>
      </c>
      <c r="BO1448" s="45">
        <f t="shared" si="927"/>
        <v>100.32703805365938</v>
      </c>
      <c r="BP1448" s="66">
        <f t="shared" si="928"/>
        <v>6.6893823173238189</v>
      </c>
    </row>
    <row r="1449" spans="8:68">
      <c r="H1449" s="68">
        <v>1444</v>
      </c>
      <c r="I1449" s="31">
        <f>('Propiedades físicas'!$C$10*'Diseño reactor'!H1449)/1000</f>
        <v>1263.8541866301414</v>
      </c>
      <c r="J1449" s="31">
        <f t="shared" si="905"/>
        <v>0.3608011152108051</v>
      </c>
      <c r="K1449" s="31">
        <f>(I1449*1000)/'Propiedades físicas'!$F$10</f>
        <v>8255.7056665711643</v>
      </c>
      <c r="L1449" s="31">
        <f t="shared" si="906"/>
        <v>1179.3865237958805</v>
      </c>
      <c r="M1449" s="31">
        <f t="shared" si="907"/>
        <v>7076.3191427752836</v>
      </c>
      <c r="N1449" s="31">
        <f t="shared" si="908"/>
        <v>0.81674967021875378</v>
      </c>
      <c r="O1449" s="32">
        <f t="shared" si="909"/>
        <v>4.9004980213125231</v>
      </c>
      <c r="P1449" s="33">
        <f t="shared" si="910"/>
        <v>0.62217948797901945</v>
      </c>
      <c r="Q1449" s="31">
        <f t="shared" si="911"/>
        <v>4.6485342784848811</v>
      </c>
      <c r="R1449" s="31">
        <f t="shared" si="912"/>
        <v>0.14821870246911639</v>
      </c>
      <c r="S1449" s="31">
        <f t="shared" si="913"/>
        <v>0.25196374282764222</v>
      </c>
      <c r="T1449" s="31">
        <f t="shared" si="914"/>
        <v>3.5309398953327839E-2</v>
      </c>
      <c r="U1449" s="31">
        <f t="shared" si="915"/>
        <v>1.1042080817290058E-2</v>
      </c>
      <c r="V1449" s="47">
        <f t="shared" si="929"/>
        <v>6.1613891042582513E-4</v>
      </c>
      <c r="W1449" s="31">
        <f t="shared" si="916"/>
        <v>0.23822499026858701</v>
      </c>
      <c r="X1449" s="34">
        <f>(S1449*H1449*'Propiedades físicas'!$F$5*60*24*365)/(1000000)</f>
        <v>56312.091405347383</v>
      </c>
      <c r="Y1449" s="34">
        <f>(U1449*H1449*'Propiedades físicas'!$F$7*60*24*365)/(1000000)</f>
        <v>771.76653717888439</v>
      </c>
      <c r="Z1449" s="31">
        <f t="shared" si="930"/>
        <v>898.42718064170413</v>
      </c>
      <c r="AA1449" s="31">
        <f t="shared" si="931"/>
        <v>6712.4834981321683</v>
      </c>
      <c r="AB1449" s="31">
        <f t="shared" si="932"/>
        <v>214.02780636540407</v>
      </c>
      <c r="AC1449" s="31">
        <f t="shared" si="933"/>
        <v>363.83564464311536</v>
      </c>
      <c r="AD1449" s="31">
        <f t="shared" si="917"/>
        <v>50.986772088605399</v>
      </c>
      <c r="AE1449" s="31">
        <f t="shared" si="934"/>
        <v>15.944764700166843</v>
      </c>
      <c r="AF1449" s="31">
        <f t="shared" si="935"/>
        <v>8255.7056665711643</v>
      </c>
      <c r="AG1449" s="31">
        <f t="shared" si="936"/>
        <v>0.10882500139020183</v>
      </c>
      <c r="AH1449" s="31">
        <f t="shared" si="937"/>
        <v>0.81307204607744432</v>
      </c>
      <c r="AI1449" s="31">
        <f t="shared" si="937"/>
        <v>2.5924834897159806E-2</v>
      </c>
      <c r="AJ1449" s="31">
        <f t="shared" si="937"/>
        <v>4.4070811065412767E-2</v>
      </c>
      <c r="AK1449" s="31">
        <f t="shared" si="918"/>
        <v>6.1759435410906182E-3</v>
      </c>
      <c r="AL1449" s="31">
        <f t="shared" si="918"/>
        <v>1.931363028690577E-3</v>
      </c>
      <c r="AM1449" s="31">
        <f t="shared" si="938"/>
        <v>0.99999999999999989</v>
      </c>
      <c r="AN1449" s="31">
        <f>(Z1449*'Propiedades físicas'!$F$4)/1000</f>
        <v>790.05889411270175</v>
      </c>
      <c r="AO1449" s="31">
        <f>(AA1449*'Propiedades físicas'!$F$6)/1000</f>
        <v>215.06797128015467</v>
      </c>
      <c r="AP1449" s="31">
        <f>(AB1449*'Propiedades físicas'!$F$9)/1000</f>
        <v>132.04445513713605</v>
      </c>
      <c r="AQ1449" s="31">
        <f>(AC1449*'Propiedades físicas'!$F$5)/1000</f>
        <v>107.13868227805818</v>
      </c>
      <c r="AR1449" s="31">
        <f>(AD1449*'Propiedades físicas'!$F$8)/1000</f>
        <v>18.075830440852378</v>
      </c>
      <c r="AS1449" s="31">
        <f>(AE1449*'Propiedades físicas'!$F$7)/1000</f>
        <v>1.4683533812383647</v>
      </c>
      <c r="AT1449" s="31">
        <f t="shared" si="939"/>
        <v>1263.8541866301414</v>
      </c>
      <c r="AU1449" s="31">
        <f t="shared" si="940"/>
        <v>0.62511870631157496</v>
      </c>
      <c r="AV1449" s="31">
        <f t="shared" si="944"/>
        <v>0.17016834185088861</v>
      </c>
      <c r="AW1449" s="31">
        <f t="shared" si="944"/>
        <v>0.10447760234842503</v>
      </c>
      <c r="AX1449" s="31">
        <f t="shared" si="944"/>
        <v>8.477139484241121E-2</v>
      </c>
      <c r="AY1449" s="31">
        <f t="shared" si="941"/>
        <v>1.4302148643467011E-2</v>
      </c>
      <c r="AZ1449" s="31">
        <f t="shared" si="941"/>
        <v>1.1618060032332421E-3</v>
      </c>
      <c r="BA1449" s="31">
        <f t="shared" si="942"/>
        <v>1.0000000000000002</v>
      </c>
      <c r="BB1449" s="34">
        <f>AU1449*'Propiedades físicas'!$C$4+'Diseño reactor'!AV1449*'Propiedades físicas'!$C$5+'Diseño reactor'!AW1449*'Propiedades físicas'!$C$8+'Diseño reactor'!AX1449*'Propiedades físicas'!$C$9+'Diseño reactor'!AY1449*'Propiedades físicas'!$C$7+'Diseño reactor'!AZ1449*'Propiedades físicas'!$C$6</f>
        <v>875.5989770284981</v>
      </c>
      <c r="BC1449" s="45">
        <f>AU1449*'Propiedades físicas'!$L$4+'Diseño reactor'!AV1449*'Propiedades físicas'!$L$5+'Diseño reactor'!AW1449*'Propiedades físicas'!$L$8+AX1449*'Propiedades físicas'!$L$9+'Diseño reactor'!AY1449*'Propiedades físicas'!$L$7+'Diseño reactor'!AZ1449*'Propiedades físicas'!$L$6</f>
        <v>2.0718897984856315</v>
      </c>
      <c r="BD1449" s="29">
        <f t="shared" si="919"/>
        <v>2.1450350045885989</v>
      </c>
      <c r="BE1449" s="58">
        <f t="shared" si="920"/>
        <v>41.998248809287389</v>
      </c>
      <c r="BF1449" s="30">
        <f>AU1449*'Propiedades físicas'!$I$4+'Diseño reactor'!AV1449*'Propiedades físicas'!$I$5+'Diseño reactor'!AW1449*'Propiedades físicas'!$I$8+'Diseño reactor'!AX1449*'Propiedades físicas'!$I$9+'Diseño reactor'!AY1449*'Propiedades físicas'!$I$7+'Diseño reactor'!AZ1449*'Propiedades físicas'!$I$6</f>
        <v>1.9872571310117007E-2</v>
      </c>
      <c r="BG1449" s="24">
        <f>AU1449*'Propiedades físicas'!$O$4+'Diseño reactor'!AV1449*'Propiedades físicas'!$O$5+'Diseño reactor'!AW1449*'Propiedades físicas'!$O$8+'Diseño reactor'!AX1449*'Propiedades físicas'!$O$9+'Diseño reactor'!AY1449*'Propiedades físicas'!$O$7+'Diseño reactor'!AZ1449*'Propiedades físicas'!$O$6</f>
        <v>0.15227849258509865</v>
      </c>
      <c r="BH1449" s="54">
        <f t="shared" si="921"/>
        <v>41368.081554499862</v>
      </c>
      <c r="BI1449" s="34">
        <f t="shared" si="943"/>
        <v>270.38472123107135</v>
      </c>
      <c r="BJ1449" s="27">
        <f t="shared" si="922"/>
        <v>4795.4495435221088</v>
      </c>
      <c r="BK1449" s="34">
        <f t="shared" si="923"/>
        <v>561.72602135034322</v>
      </c>
      <c r="BL1449" s="27">
        <f t="shared" si="924"/>
        <v>105.43136387293902</v>
      </c>
      <c r="BM1449" s="34">
        <f t="shared" si="925"/>
        <v>1.1054421768707483</v>
      </c>
      <c r="BN1449" s="45">
        <f t="shared" si="926"/>
        <v>1491.3717350546221</v>
      </c>
      <c r="BO1449" s="45">
        <f t="shared" si="927"/>
        <v>100.34249238838471</v>
      </c>
      <c r="BP1449" s="66">
        <f t="shared" si="928"/>
        <v>6.6893780036593045</v>
      </c>
    </row>
    <row r="1450" spans="8:68">
      <c r="H1450" s="68">
        <v>1445</v>
      </c>
      <c r="I1450" s="31">
        <f>('Propiedades físicas'!$C$10*'Diseño reactor'!H1450)/1000</f>
        <v>1264.7294319117411</v>
      </c>
      <c r="J1450" s="31">
        <f t="shared" si="905"/>
        <v>0.36055142585771804</v>
      </c>
      <c r="K1450" s="31">
        <f>(I1450*1000)/'Propiedades físicas'!$F$10</f>
        <v>8261.4229142626955</v>
      </c>
      <c r="L1450" s="31">
        <f t="shared" si="906"/>
        <v>1180.2032734660993</v>
      </c>
      <c r="M1450" s="31">
        <f t="shared" si="907"/>
        <v>7081.2196407965957</v>
      </c>
      <c r="N1450" s="31">
        <f t="shared" si="908"/>
        <v>0.81674967021875389</v>
      </c>
      <c r="O1450" s="32">
        <f t="shared" si="909"/>
        <v>4.9004980213125231</v>
      </c>
      <c r="P1450" s="33">
        <f t="shared" si="910"/>
        <v>0.6222820783887556</v>
      </c>
      <c r="Q1450" s="31">
        <f t="shared" si="911"/>
        <v>4.6487031923692896</v>
      </c>
      <c r="R1450" s="31">
        <f t="shared" si="912"/>
        <v>0.14816497837191156</v>
      </c>
      <c r="S1450" s="31">
        <f t="shared" si="913"/>
        <v>0.25179482894323491</v>
      </c>
      <c r="T1450" s="31">
        <f t="shared" si="914"/>
        <v>3.5277989802937088E-2</v>
      </c>
      <c r="U1450" s="31">
        <f t="shared" si="915"/>
        <v>1.1024623655149729E-2</v>
      </c>
      <c r="V1450" s="47">
        <f t="shared" si="929"/>
        <v>6.1624050481216581E-4</v>
      </c>
      <c r="W1450" s="31">
        <f t="shared" si="916"/>
        <v>0.23809938212514142</v>
      </c>
      <c r="X1450" s="34">
        <f>(S1450*H1450*'Propiedades físicas'!$F$5*60*24*365)/(1000000)</f>
        <v>56313.311512149245</v>
      </c>
      <c r="Y1450" s="34">
        <f>(U1450*H1450*'Propiedades físicas'!$F$7*60*24*365)/(1000000)</f>
        <v>771.08001936914059</v>
      </c>
      <c r="Z1450" s="31">
        <f t="shared" si="930"/>
        <v>899.19760327175186</v>
      </c>
      <c r="AA1450" s="31">
        <f t="shared" si="931"/>
        <v>6717.3761129736231</v>
      </c>
      <c r="AB1450" s="31">
        <f t="shared" si="932"/>
        <v>214.09839374741222</v>
      </c>
      <c r="AC1450" s="31">
        <f t="shared" si="933"/>
        <v>363.84352782297447</v>
      </c>
      <c r="AD1450" s="31">
        <f t="shared" ref="AD1450:AD1482" si="945">T1450*$H1450</f>
        <v>50.976695265244089</v>
      </c>
      <c r="AE1450" s="31">
        <f t="shared" si="934"/>
        <v>15.930581181691357</v>
      </c>
      <c r="AF1450" s="31">
        <f t="shared" si="935"/>
        <v>8261.4229142626991</v>
      </c>
      <c r="AG1450" s="31">
        <f t="shared" si="936"/>
        <v>0.10884294541069404</v>
      </c>
      <c r="AH1450" s="31">
        <f t="shared" si="937"/>
        <v>0.81310159069288168</v>
      </c>
      <c r="AI1450" s="31">
        <f t="shared" si="937"/>
        <v>2.5915438050966754E-2</v>
      </c>
      <c r="AJ1450" s="31">
        <f t="shared" si="937"/>
        <v>4.404126644997524E-2</v>
      </c>
      <c r="AK1450" s="31">
        <f t="shared" si="918"/>
        <v>6.1704497874375637E-3</v>
      </c>
      <c r="AL1450" s="31">
        <f t="shared" si="918"/>
        <v>1.9283096080444516E-3</v>
      </c>
      <c r="AM1450" s="31">
        <f t="shared" si="938"/>
        <v>0.99999999999999967</v>
      </c>
      <c r="AN1450" s="31">
        <f>(Z1450*'Propiedades físicas'!$F$4)/1000</f>
        <v>790.73638836511316</v>
      </c>
      <c r="AO1450" s="31">
        <f>(AA1450*'Propiedades físicas'!$F$6)/1000</f>
        <v>215.22473065967489</v>
      </c>
      <c r="AP1450" s="31">
        <f>(AB1450*'Propiedades físicas'!$F$9)/1000</f>
        <v>132.08800402246595</v>
      </c>
      <c r="AQ1450" s="31">
        <f>(AC1450*'Propiedades físicas'!$F$5)/1000</f>
        <v>107.14100363803129</v>
      </c>
      <c r="AR1450" s="31">
        <f>(AD1450*'Propiedades físicas'!$F$8)/1000</f>
        <v>18.072258005434328</v>
      </c>
      <c r="AS1450" s="31">
        <f>(AE1450*'Propiedades físicas'!$F$7)/1000</f>
        <v>1.4670472210219569</v>
      </c>
      <c r="AT1450" s="31">
        <f t="shared" si="939"/>
        <v>1264.7294319117414</v>
      </c>
      <c r="AU1450" s="31">
        <f t="shared" si="940"/>
        <v>0.62522178136540307</v>
      </c>
      <c r="AV1450" s="31">
        <f t="shared" si="944"/>
        <v>0.17017452526137958</v>
      </c>
      <c r="AW1450" s="31">
        <f t="shared" si="944"/>
        <v>0.10443973287061423</v>
      </c>
      <c r="AX1450" s="31">
        <f t="shared" si="944"/>
        <v>8.4714564977015641E-2</v>
      </c>
      <c r="AY1450" s="31">
        <f t="shared" si="941"/>
        <v>1.4289426298964705E-2</v>
      </c>
      <c r="AZ1450" s="31">
        <f t="shared" si="941"/>
        <v>1.159969226622959E-3</v>
      </c>
      <c r="BA1450" s="31">
        <f t="shared" si="942"/>
        <v>1.0000000000000002</v>
      </c>
      <c r="BB1450" s="34">
        <f>AU1450*'Propiedades físicas'!$C$4+'Diseño reactor'!AV1450*'Propiedades físicas'!$C$5+'Diseño reactor'!AW1450*'Propiedades físicas'!$C$8+'Diseño reactor'!AX1450*'Propiedades físicas'!$C$9+'Diseño reactor'!AY1450*'Propiedades físicas'!$C$7+'Diseño reactor'!AZ1450*'Propiedades físicas'!$C$6</f>
        <v>875.59841351332398</v>
      </c>
      <c r="BC1450" s="45">
        <f>AU1450*'Propiedades físicas'!$L$4+'Diseño reactor'!AV1450*'Propiedades físicas'!$L$5+'Diseño reactor'!AW1450*'Propiedades físicas'!$L$8+AX1450*'Propiedades físicas'!$L$9+'Diseño reactor'!AY1450*'Propiedades físicas'!$L$7+'Diseño reactor'!AZ1450*'Propiedades físicas'!$L$6</f>
        <v>2.0719657921380907</v>
      </c>
      <c r="BD1450" s="29">
        <f t="shared" si="919"/>
        <v>2.1438267462908573</v>
      </c>
      <c r="BE1450" s="58">
        <f t="shared" si="920"/>
        <v>41.996928905129081</v>
      </c>
      <c r="BF1450" s="30">
        <f>AU1450*'Propiedades físicas'!$I$4+'Diseño reactor'!AV1450*'Propiedades físicas'!$I$5+'Diseño reactor'!AW1450*'Propiedades físicas'!$I$8+'Diseño reactor'!AX1450*'Propiedades físicas'!$I$9+'Diseño reactor'!AY1450*'Propiedades físicas'!$I$7+'Diseño reactor'!AZ1450*'Propiedades físicas'!$I$6</f>
        <v>1.9872830274906838E-2</v>
      </c>
      <c r="BG1450" s="24">
        <f>AU1450*'Propiedades físicas'!$O$4+'Diseño reactor'!AV1450*'Propiedades físicas'!$O$5+'Diseño reactor'!AW1450*'Propiedades físicas'!$O$8+'Diseño reactor'!AX1450*'Propiedades físicas'!$O$9+'Diseño reactor'!AY1450*'Propiedades físicas'!$O$7+'Diseño reactor'!AZ1450*'Propiedades físicas'!$O$6</f>
        <v>0.1522820217044191</v>
      </c>
      <c r="BH1450" s="54">
        <f t="shared" si="921"/>
        <v>41367.515859803847</v>
      </c>
      <c r="BI1450" s="34">
        <f t="shared" si="943"/>
        <v>270.391895653289</v>
      </c>
      <c r="BJ1450" s="27">
        <f t="shared" si="922"/>
        <v>4795.4482395675059</v>
      </c>
      <c r="BK1450" s="34">
        <f t="shared" si="923"/>
        <v>561.7388868463363</v>
      </c>
      <c r="BL1450" s="27">
        <f t="shared" si="924"/>
        <v>105.43181709288864</v>
      </c>
      <c r="BM1450" s="34">
        <f t="shared" si="925"/>
        <v>1.1054421768707483</v>
      </c>
      <c r="BN1450" s="45">
        <f t="shared" si="926"/>
        <v>1492.5440920775877</v>
      </c>
      <c r="BO1450" s="45">
        <f t="shared" si="927"/>
        <v>100.35793042998012</v>
      </c>
      <c r="BP1450" s="66">
        <f t="shared" si="928"/>
        <v>6.6893736985309191</v>
      </c>
    </row>
    <row r="1451" spans="8:68">
      <c r="H1451" s="68">
        <v>1446</v>
      </c>
      <c r="I1451" s="31">
        <f>('Propiedades físicas'!$C$10*'Diseño reactor'!H1451)/1000</f>
        <v>1265.6046771933411</v>
      </c>
      <c r="J1451" s="31">
        <f t="shared" si="905"/>
        <v>0.36030208185643325</v>
      </c>
      <c r="K1451" s="31">
        <f>(I1451*1000)/'Propiedades físicas'!$F$10</f>
        <v>8267.1401619542266</v>
      </c>
      <c r="L1451" s="31">
        <f t="shared" si="906"/>
        <v>1181.0200231363181</v>
      </c>
      <c r="M1451" s="31">
        <f t="shared" si="907"/>
        <v>7086.1201388179079</v>
      </c>
      <c r="N1451" s="31">
        <f t="shared" si="908"/>
        <v>0.81674967021875389</v>
      </c>
      <c r="O1451" s="32">
        <f t="shared" si="909"/>
        <v>4.9004980213125231</v>
      </c>
      <c r="P1451" s="33">
        <f t="shared" si="910"/>
        <v>0.62238456067045667</v>
      </c>
      <c r="Q1451" s="31">
        <f t="shared" si="911"/>
        <v>4.648871884110453</v>
      </c>
      <c r="R1451" s="31">
        <f t="shared" si="912"/>
        <v>0.14811128516707237</v>
      </c>
      <c r="S1451" s="31">
        <f t="shared" si="913"/>
        <v>0.25162613720207022</v>
      </c>
      <c r="T1451" s="31">
        <f t="shared" si="914"/>
        <v>3.524662110867674E-2</v>
      </c>
      <c r="U1451" s="31">
        <f t="shared" si="915"/>
        <v>1.1007203272548125E-2</v>
      </c>
      <c r="V1451" s="47">
        <f t="shared" si="929"/>
        <v>6.1634199212025809E-4</v>
      </c>
      <c r="W1451" s="31">
        <f t="shared" si="916"/>
        <v>0.23797390636991558</v>
      </c>
      <c r="X1451" s="34">
        <f>(S1451*H1451*'Propiedades físicas'!$F$5*60*24*365)/(1000000)</f>
        <v>56314.529048374905</v>
      </c>
      <c r="Y1451" s="34">
        <f>(U1451*H1451*'Propiedades físicas'!$F$7*60*24*365)/(1000000)</f>
        <v>770.3943858193561</v>
      </c>
      <c r="Z1451" s="31">
        <f t="shared" si="930"/>
        <v>899.96807472948035</v>
      </c>
      <c r="AA1451" s="31">
        <f t="shared" ref="AA1451:AA1482" si="946">Q1451*$H1451</f>
        <v>6722.2687444237154</v>
      </c>
      <c r="AB1451" s="31">
        <f t="shared" ref="AB1451:AB1482" si="947">R1451*$H1451</f>
        <v>214.16891835158663</v>
      </c>
      <c r="AC1451" s="31">
        <f t="shared" ref="AC1451:AC1482" si="948">S1451*$H1451</f>
        <v>363.85139439419356</v>
      </c>
      <c r="AD1451" s="31">
        <f t="shared" si="945"/>
        <v>50.966614123146563</v>
      </c>
      <c r="AE1451" s="31">
        <f t="shared" si="934"/>
        <v>15.916415932104588</v>
      </c>
      <c r="AF1451" s="31">
        <f t="shared" si="935"/>
        <v>8267.1401619542266</v>
      </c>
      <c r="AG1451" s="31">
        <f t="shared" si="936"/>
        <v>0.10886087051858348</v>
      </c>
      <c r="AH1451" s="31">
        <f t="shared" si="937"/>
        <v>0.81313109645339232</v>
      </c>
      <c r="AI1451" s="31">
        <f t="shared" si="937"/>
        <v>2.59060466081369E-2</v>
      </c>
      <c r="AJ1451" s="31">
        <f t="shared" si="937"/>
        <v>4.4011760689464906E-2</v>
      </c>
      <c r="AK1451" s="31">
        <f t="shared" si="918"/>
        <v>6.1649631099394385E-3</v>
      </c>
      <c r="AL1451" s="31">
        <f t="shared" si="918"/>
        <v>1.9252626204830411E-3</v>
      </c>
      <c r="AM1451" s="31">
        <f t="shared" si="938"/>
        <v>1</v>
      </c>
      <c r="AN1451" s="31">
        <f>(Z1451*'Propiedades físicas'!$F$4)/1000</f>
        <v>791.41392555561049</v>
      </c>
      <c r="AO1451" s="31">
        <f>(AA1451*'Propiedades físicas'!$F$6)/1000</f>
        <v>215.38149057133583</v>
      </c>
      <c r="AP1451" s="31">
        <f>(AB1451*'Propiedades físicas'!$F$9)/1000</f>
        <v>132.13151417701135</v>
      </c>
      <c r="AQ1451" s="31">
        <f>(AC1451*'Propiedades físicas'!$F$5)/1000</f>
        <v>107.14332010725819</v>
      </c>
      <c r="AR1451" s="31">
        <f>(AD1451*'Propiedades físicas'!$F$8)/1000</f>
        <v>18.068684038937914</v>
      </c>
      <c r="AS1451" s="31">
        <f>(AE1451*'Propiedades físicas'!$F$7)/1000</f>
        <v>1.4657427431875114</v>
      </c>
      <c r="AT1451" s="31">
        <f t="shared" si="939"/>
        <v>1265.6046771933413</v>
      </c>
      <c r="AU1451" s="31">
        <f t="shared" si="940"/>
        <v>0.62532474778039193</v>
      </c>
      <c r="AV1451" s="31">
        <f t="shared" si="944"/>
        <v>0.1701807005398992</v>
      </c>
      <c r="AW1451" s="31">
        <f t="shared" si="944"/>
        <v>0.10440188516846494</v>
      </c>
      <c r="AX1451" s="31">
        <f t="shared" si="944"/>
        <v>8.4657809850121418E-2</v>
      </c>
      <c r="AY1451" s="31">
        <f t="shared" si="941"/>
        <v>1.4276720341305782E-2</v>
      </c>
      <c r="AZ1451" s="31">
        <f t="shared" si="941"/>
        <v>1.1581363198167099E-3</v>
      </c>
      <c r="BA1451" s="31">
        <f t="shared" si="942"/>
        <v>1</v>
      </c>
      <c r="BB1451" s="34">
        <f>AU1451*'Propiedades físicas'!$C$4+'Diseño reactor'!AV1451*'Propiedades físicas'!$C$5+'Diseño reactor'!AW1451*'Propiedades físicas'!$C$8+'Diseño reactor'!AX1451*'Propiedades físicas'!$C$9+'Diseño reactor'!AY1451*'Propiedades físicas'!$C$7+'Diseño reactor'!AZ1451*'Propiedades físicas'!$C$6</f>
        <v>875.59785111269048</v>
      </c>
      <c r="BC1451" s="45">
        <f>AU1451*'Propiedades físicas'!$L$4+'Diseño reactor'!AV1451*'Propiedades físicas'!$L$5+'Diseño reactor'!AW1451*'Propiedades físicas'!$L$8+AX1451*'Propiedades físicas'!$L$9+'Diseño reactor'!AY1451*'Propiedades físicas'!$L$7+'Diseño reactor'!AZ1451*'Propiedades físicas'!$L$6</f>
        <v>2.0720417018814983</v>
      </c>
      <c r="BD1451" s="29">
        <f t="shared" si="919"/>
        <v>2.1426198511759935</v>
      </c>
      <c r="BE1451" s="58">
        <f t="shared" si="920"/>
        <v>41.995610525181036</v>
      </c>
      <c r="BF1451" s="30">
        <f>AU1451*'Propiedades físicas'!$I$4+'Diseño reactor'!AV1451*'Propiedades físicas'!$I$5+'Diseño reactor'!AW1451*'Propiedades físicas'!$I$8+'Diseño reactor'!AX1451*'Propiedades físicas'!$I$9+'Diseño reactor'!AY1451*'Propiedades físicas'!$I$7+'Diseño reactor'!AZ1451*'Propiedades físicas'!$I$6</f>
        <v>1.9873088721775102E-2</v>
      </c>
      <c r="BG1451" s="24">
        <f>AU1451*'Propiedades físicas'!$O$4+'Diseño reactor'!AV1451*'Propiedades físicas'!$O$5+'Diseño reactor'!AW1451*'Propiedades físicas'!$O$8+'Diseño reactor'!AX1451*'Propiedades físicas'!$O$9+'Diseño reactor'!AY1451*'Propiedades físicas'!$O$7+'Diseño reactor'!AZ1451*'Propiedades físicas'!$O$6</f>
        <v>0.15228554724414642</v>
      </c>
      <c r="BH1451" s="54">
        <f t="shared" si="921"/>
        <v>41366.951310589342</v>
      </c>
      <c r="BI1451" s="34">
        <f t="shared" si="943"/>
        <v>270.39905836035723</v>
      </c>
      <c r="BJ1451" s="27">
        <f t="shared" si="922"/>
        <v>4795.4469531614759</v>
      </c>
      <c r="BK1451" s="34">
        <f t="shared" si="923"/>
        <v>561.75174118651523</v>
      </c>
      <c r="BL1451" s="27">
        <f t="shared" si="924"/>
        <v>105.43226990300474</v>
      </c>
      <c r="BM1451" s="34">
        <f t="shared" si="925"/>
        <v>1.1054421768707483</v>
      </c>
      <c r="BN1451" s="45">
        <f t="shared" si="926"/>
        <v>1493.7165029958605</v>
      </c>
      <c r="BO1451" s="45">
        <f t="shared" si="927"/>
        <v>100.37335220419661</v>
      </c>
      <c r="BP1451" s="66">
        <f t="shared" si="928"/>
        <v>6.6893694019173706</v>
      </c>
    </row>
    <row r="1452" spans="8:68">
      <c r="H1452" s="68">
        <v>1447</v>
      </c>
      <c r="I1452" s="31">
        <f>('Propiedades físicas'!$C$10*'Diseño reactor'!H1452)/1000</f>
        <v>1266.4799224749411</v>
      </c>
      <c r="J1452" s="31">
        <f t="shared" si="905"/>
        <v>0.36005308249094847</v>
      </c>
      <c r="K1452" s="31">
        <f>(I1452*1000)/'Propiedades físicas'!$F$10</f>
        <v>8272.8574096457578</v>
      </c>
      <c r="L1452" s="31">
        <f t="shared" si="906"/>
        <v>1181.8367728065368</v>
      </c>
      <c r="M1452" s="31">
        <f t="shared" si="907"/>
        <v>7091.020636839221</v>
      </c>
      <c r="N1452" s="31">
        <f t="shared" si="908"/>
        <v>0.81674967021875389</v>
      </c>
      <c r="O1452" s="32">
        <f t="shared" si="909"/>
        <v>4.9004980213125231</v>
      </c>
      <c r="P1452" s="33">
        <f t="shared" si="910"/>
        <v>0.62248693499497987</v>
      </c>
      <c r="Q1452" s="31">
        <f t="shared" si="911"/>
        <v>4.649040354138724</v>
      </c>
      <c r="R1452" s="31">
        <f t="shared" si="912"/>
        <v>0.14805762284642277</v>
      </c>
      <c r="S1452" s="31">
        <f t="shared" si="913"/>
        <v>0.25145766717380058</v>
      </c>
      <c r="T1452" s="31">
        <f t="shared" si="914"/>
        <v>3.521529280467605E-2</v>
      </c>
      <c r="U1452" s="31">
        <f t="shared" si="915"/>
        <v>1.0989819572675254E-2</v>
      </c>
      <c r="V1452" s="47">
        <f t="shared" si="929"/>
        <v>6.164433725193005E-4</v>
      </c>
      <c r="W1452" s="31">
        <f t="shared" si="916"/>
        <v>0.23784856279371833</v>
      </c>
      <c r="X1452" s="34">
        <f>(S1452*H1452*'Propiedades físicas'!$F$5*60*24*365)/(1000000)</f>
        <v>56315.744020790546</v>
      </c>
      <c r="Y1452" s="34">
        <f>(U1452*H1452*'Propiedades físicas'!$F$7*60*24*365)/(1000000)</f>
        <v>769.70963508977684</v>
      </c>
      <c r="Z1452" s="31">
        <f t="shared" si="930"/>
        <v>900.73859493773591</v>
      </c>
      <c r="AA1452" s="31">
        <f t="shared" si="946"/>
        <v>6727.1613924387339</v>
      </c>
      <c r="AB1452" s="31">
        <f t="shared" si="947"/>
        <v>214.23938025877374</v>
      </c>
      <c r="AC1452" s="31">
        <f t="shared" si="948"/>
        <v>363.85924440048944</v>
      </c>
      <c r="AD1452" s="31">
        <f t="shared" si="945"/>
        <v>50.956528688366248</v>
      </c>
      <c r="AE1452" s="31">
        <f t="shared" si="934"/>
        <v>15.902268921661094</v>
      </c>
      <c r="AF1452" s="31">
        <f t="shared" si="935"/>
        <v>8272.8574096457614</v>
      </c>
      <c r="AG1452" s="31">
        <f t="shared" si="936"/>
        <v>0.10887877674375449</v>
      </c>
      <c r="AH1452" s="31">
        <f t="shared" si="937"/>
        <v>0.81316056343424714</v>
      </c>
      <c r="AI1452" s="31">
        <f t="shared" si="937"/>
        <v>2.5896660567240132E-2</v>
      </c>
      <c r="AJ1452" s="31">
        <f t="shared" si="937"/>
        <v>4.3982293708609885E-2</v>
      </c>
      <c r="AK1452" s="31">
        <f t="shared" si="918"/>
        <v>6.1594834970748243E-3</v>
      </c>
      <c r="AL1452" s="31">
        <f t="shared" si="918"/>
        <v>1.9222220490733707E-3</v>
      </c>
      <c r="AM1452" s="31">
        <f t="shared" si="938"/>
        <v>0.99999999999999978</v>
      </c>
      <c r="AN1452" s="31">
        <f>(Z1452*'Propiedades físicas'!$F$4)/1000</f>
        <v>792.09150561634624</v>
      </c>
      <c r="AO1452" s="31">
        <f>(AA1452*'Propiedades físicas'!$F$6)/1000</f>
        <v>215.53825101373704</v>
      </c>
      <c r="AP1452" s="31">
        <f>(AB1452*'Propiedades físicas'!$F$9)/1000</f>
        <v>132.17498565065043</v>
      </c>
      <c r="AQ1452" s="31">
        <f>(AC1452*'Propiedades físicas'!$F$5)/1000</f>
        <v>107.14563169861214</v>
      </c>
      <c r="AR1452" s="31">
        <f>(AD1452*'Propiedades físicas'!$F$8)/1000</f>
        <v>18.065108550599593</v>
      </c>
      <c r="AS1452" s="31">
        <f>(AE1452*'Propiedades físicas'!$F$7)/1000</f>
        <v>1.4644399449957703</v>
      </c>
      <c r="AT1452" s="31">
        <f t="shared" si="939"/>
        <v>1266.4799224749413</v>
      </c>
      <c r="AU1452" s="31">
        <f t="shared" si="940"/>
        <v>0.62542760572820577</v>
      </c>
      <c r="AV1452" s="31">
        <f t="shared" si="944"/>
        <v>0.17018686770220134</v>
      </c>
      <c r="AW1452" s="31">
        <f t="shared" si="944"/>
        <v>0.10436405923621395</v>
      </c>
      <c r="AX1452" s="31">
        <f t="shared" si="944"/>
        <v>8.4601129316941165E-2</v>
      </c>
      <c r="AY1452" s="31">
        <f t="shared" si="941"/>
        <v>1.4264030743809152E-2</v>
      </c>
      <c r="AZ1452" s="31">
        <f t="shared" si="941"/>
        <v>1.1563072726285134E-3</v>
      </c>
      <c r="BA1452" s="31">
        <f t="shared" si="942"/>
        <v>0.99999999999999989</v>
      </c>
      <c r="BB1452" s="34">
        <f>AU1452*'Propiedades físicas'!$C$4+'Diseño reactor'!AV1452*'Propiedades físicas'!$C$5+'Diseño reactor'!AW1452*'Propiedades físicas'!$C$8+'Diseño reactor'!AX1452*'Propiedades físicas'!$C$9+'Diseño reactor'!AY1452*'Propiedades físicas'!$C$7+'Diseño reactor'!AZ1452*'Propiedades físicas'!$C$6</f>
        <v>875.59728982381966</v>
      </c>
      <c r="BC1452" s="45">
        <f>AU1452*'Propiedades físicas'!$L$4+'Diseño reactor'!AV1452*'Propiedades físicas'!$L$5+'Diseño reactor'!AW1452*'Propiedades físicas'!$L$8+AX1452*'Propiedades físicas'!$L$9+'Diseño reactor'!AY1452*'Propiedades físicas'!$L$7+'Diseño reactor'!AZ1452*'Propiedades físicas'!$L$6</f>
        <v>2.0721175278531345</v>
      </c>
      <c r="BD1452" s="29">
        <f t="shared" si="919"/>
        <v>2.1414143169356898</v>
      </c>
      <c r="BE1452" s="58">
        <f t="shared" si="920"/>
        <v>41.994293666789552</v>
      </c>
      <c r="BF1452" s="30">
        <f>AU1452*'Propiedades físicas'!$I$4+'Diseño reactor'!AV1452*'Propiedades físicas'!$I$5+'Diseño reactor'!AW1452*'Propiedades físicas'!$I$8+'Diseño reactor'!AX1452*'Propiedades físicas'!$I$9+'Diseño reactor'!AY1452*'Propiedades físicas'!$I$7+'Diseño reactor'!AZ1452*'Propiedades físicas'!$I$6</f>
        <v>1.9873346651985459E-2</v>
      </c>
      <c r="BG1452" s="24">
        <f>AU1452*'Propiedades físicas'!$O$4+'Diseño reactor'!AV1452*'Propiedades físicas'!$O$5+'Diseño reactor'!AW1452*'Propiedades físicas'!$O$8+'Diseño reactor'!AX1452*'Propiedades físicas'!$O$9+'Diseño reactor'!AY1452*'Propiedades físicas'!$O$7+'Diseño reactor'!AZ1452*'Propiedades físicas'!$O$6</f>
        <v>0.15228906920949292</v>
      </c>
      <c r="BH1452" s="54">
        <f t="shared" si="921"/>
        <v>41366.387904005955</v>
      </c>
      <c r="BI1452" s="34">
        <f t="shared" si="943"/>
        <v>270.4062093782469</v>
      </c>
      <c r="BJ1452" s="27">
        <f t="shared" si="922"/>
        <v>4795.4456842464124</v>
      </c>
      <c r="BK1452" s="34">
        <f t="shared" si="923"/>
        <v>561.76458438351233</v>
      </c>
      <c r="BL1452" s="27">
        <f t="shared" si="924"/>
        <v>105.432722303777</v>
      </c>
      <c r="BM1452" s="34">
        <f t="shared" si="925"/>
        <v>1.1054421768707483</v>
      </c>
      <c r="BN1452" s="45">
        <f t="shared" si="926"/>
        <v>1494.8889677210814</v>
      </c>
      <c r="BO1452" s="45">
        <f t="shared" si="927"/>
        <v>100.38875773673111</v>
      </c>
      <c r="BP1452" s="66">
        <f t="shared" si="928"/>
        <v>6.6893651137974386</v>
      </c>
    </row>
    <row r="1453" spans="8:68">
      <c r="H1453" s="68">
        <v>1448</v>
      </c>
      <c r="I1453" s="31">
        <f>('Propiedades físicas'!$C$10*'Diseño reactor'!H1453)/1000</f>
        <v>1267.3551677565406</v>
      </c>
      <c r="J1453" s="31">
        <f t="shared" si="905"/>
        <v>0.35980442704723936</v>
      </c>
      <c r="K1453" s="31">
        <f>(I1453*1000)/'Propiedades físicas'!$F$10</f>
        <v>8278.574657337289</v>
      </c>
      <c r="L1453" s="31">
        <f t="shared" si="906"/>
        <v>1182.6535224767556</v>
      </c>
      <c r="M1453" s="31">
        <f t="shared" si="907"/>
        <v>7095.9211348605331</v>
      </c>
      <c r="N1453" s="31">
        <f t="shared" si="908"/>
        <v>0.81674967021875389</v>
      </c>
      <c r="O1453" s="32">
        <f t="shared" si="909"/>
        <v>4.9004980213125231</v>
      </c>
      <c r="P1453" s="33">
        <f t="shared" si="910"/>
        <v>0.62258920153282205</v>
      </c>
      <c r="Q1453" s="31">
        <f t="shared" si="911"/>
        <v>4.649208602883351</v>
      </c>
      <c r="R1453" s="31">
        <f t="shared" si="912"/>
        <v>0.14800399140171847</v>
      </c>
      <c r="S1453" s="31">
        <f t="shared" si="913"/>
        <v>0.25128941842917207</v>
      </c>
      <c r="T1453" s="31">
        <f t="shared" si="914"/>
        <v>3.5184004825186695E-2</v>
      </c>
      <c r="U1453" s="31">
        <f t="shared" si="915"/>
        <v>1.0972472459026737E-2</v>
      </c>
      <c r="V1453" s="47">
        <f t="shared" si="929"/>
        <v>6.1654464617813445E-4</v>
      </c>
      <c r="W1453" s="31">
        <f t="shared" si="916"/>
        <v>0.237723351187799</v>
      </c>
      <c r="X1453" s="34">
        <f>(S1453*H1453*'Propiedades físicas'!$F$5*60*24*365)/(1000000)</f>
        <v>56316.956436141045</v>
      </c>
      <c r="Y1453" s="34">
        <f>(U1453*H1453*'Propiedades físicas'!$F$7*60*24*365)/(1000000)</f>
        <v>769.02576574332488</v>
      </c>
      <c r="Z1453" s="31">
        <f t="shared" si="930"/>
        <v>901.50916381952629</v>
      </c>
      <c r="AA1453" s="31">
        <f t="shared" si="946"/>
        <v>6732.054056975092</v>
      </c>
      <c r="AB1453" s="31">
        <f t="shared" si="947"/>
        <v>214.30977954968833</v>
      </c>
      <c r="AC1453" s="31">
        <f t="shared" si="948"/>
        <v>363.86707788544118</v>
      </c>
      <c r="AD1453" s="31">
        <f t="shared" si="945"/>
        <v>50.946438986870334</v>
      </c>
      <c r="AE1453" s="31">
        <f t="shared" si="934"/>
        <v>15.888140120670716</v>
      </c>
      <c r="AF1453" s="31">
        <f t="shared" si="935"/>
        <v>8278.574657337289</v>
      </c>
      <c r="AG1453" s="31">
        <f t="shared" si="936"/>
        <v>0.10889666411602872</v>
      </c>
      <c r="AH1453" s="31">
        <f t="shared" si="937"/>
        <v>0.81318999171052742</v>
      </c>
      <c r="AI1453" s="31">
        <f t="shared" si="937"/>
        <v>2.588727992683449E-2</v>
      </c>
      <c r="AJ1453" s="31">
        <f t="shared" si="937"/>
        <v>4.3952865432329742E-2</v>
      </c>
      <c r="AK1453" s="31">
        <f t="shared" si="918"/>
        <v>6.1540109373437344E-3</v>
      </c>
      <c r="AL1453" s="31">
        <f t="shared" si="918"/>
        <v>1.9191878769359264E-3</v>
      </c>
      <c r="AM1453" s="31">
        <f t="shared" si="938"/>
        <v>1</v>
      </c>
      <c r="AN1453" s="31">
        <f>(Z1453*'Propiedades físicas'!$F$4)/1000</f>
        <v>792.76912847961501</v>
      </c>
      <c r="AO1453" s="31">
        <f>(AA1453*'Propiedades físicas'!$F$6)/1000</f>
        <v>215.69501198548195</v>
      </c>
      <c r="AP1453" s="31">
        <f>(AB1453*'Propiedades físicas'!$F$9)/1000</f>
        <v>132.2184184931802</v>
      </c>
      <c r="AQ1453" s="31">
        <f>(AC1453*'Propiedades físicas'!$F$5)/1000</f>
        <v>107.14793842492587</v>
      </c>
      <c r="AR1453" s="31">
        <f>(AD1453*'Propiedades físicas'!$F$8)/1000</f>
        <v>18.061531549625261</v>
      </c>
      <c r="AS1453" s="31">
        <f>(AE1453*'Propiedades físicas'!$F$7)/1000</f>
        <v>1.4631388237125664</v>
      </c>
      <c r="AT1453" s="31">
        <f t="shared" si="939"/>
        <v>1267.3551677565408</v>
      </c>
      <c r="AU1453" s="31">
        <f t="shared" si="940"/>
        <v>0.62553035538014712</v>
      </c>
      <c r="AV1453" s="31">
        <f t="shared" si="944"/>
        <v>0.17019302676399944</v>
      </c>
      <c r="AW1453" s="31">
        <f t="shared" si="944"/>
        <v>0.10432625506805002</v>
      </c>
      <c r="AX1453" s="31">
        <f t="shared" si="944"/>
        <v>8.4544523233055544E-2</v>
      </c>
      <c r="AY1453" s="31">
        <f t="shared" si="941"/>
        <v>1.4251357479843319E-2</v>
      </c>
      <c r="AZ1453" s="31">
        <f t="shared" si="941"/>
        <v>1.1544820749045429E-3</v>
      </c>
      <c r="BA1453" s="31">
        <f t="shared" si="942"/>
        <v>0.99999999999999989</v>
      </c>
      <c r="BB1453" s="34">
        <f>AU1453*'Propiedades físicas'!$C$4+'Diseño reactor'!AV1453*'Propiedades físicas'!$C$5+'Diseño reactor'!AW1453*'Propiedades físicas'!$C$8+'Diseño reactor'!AX1453*'Propiedades físicas'!$C$9+'Diseño reactor'!AY1453*'Propiedades físicas'!$C$7+'Diseño reactor'!AZ1453*'Propiedades físicas'!$C$6</f>
        <v>875.5967296439419</v>
      </c>
      <c r="BC1453" s="45">
        <f>AU1453*'Propiedades físicas'!$L$4+'Diseño reactor'!AV1453*'Propiedades físicas'!$L$5+'Diseño reactor'!AW1453*'Propiedades físicas'!$L$8+AX1453*'Propiedades físicas'!$L$9+'Diseño reactor'!AY1453*'Propiedades físicas'!$L$7+'Diseño reactor'!AZ1453*'Propiedades físicas'!$L$6</f>
        <v>2.072193270189985</v>
      </c>
      <c r="BD1453" s="29">
        <f t="shared" si="919"/>
        <v>2.1402101412668388</v>
      </c>
      <c r="BE1453" s="58">
        <f t="shared" si="920"/>
        <v>41.992978327307128</v>
      </c>
      <c r="BF1453" s="30">
        <f>AU1453*'Propiedades físicas'!$I$4+'Diseño reactor'!AV1453*'Propiedades físicas'!$I$5+'Diseño reactor'!AW1453*'Propiedades físicas'!$I$8+'Diseño reactor'!AX1453*'Propiedades físicas'!$I$9+'Diseño reactor'!AY1453*'Propiedades físicas'!$I$7+'Diseño reactor'!AZ1453*'Propiedades físicas'!$I$6</f>
        <v>1.9873604066797855E-2</v>
      </c>
      <c r="BG1453" s="24">
        <f>AU1453*'Propiedades físicas'!$O$4+'Diseño reactor'!AV1453*'Propiedades físicas'!$O$5+'Diseño reactor'!AW1453*'Propiedades físicas'!$O$8+'Diseño reactor'!AX1453*'Propiedades físicas'!$O$9+'Diseño reactor'!AY1453*'Propiedades físicas'!$O$7+'Diseño reactor'!AZ1453*'Propiedades físicas'!$O$6</f>
        <v>0.15229258760566128</v>
      </c>
      <c r="BH1453" s="54">
        <f t="shared" si="921"/>
        <v>41365.825637211907</v>
      </c>
      <c r="BI1453" s="34">
        <f t="shared" si="943"/>
        <v>270.41334873285683</v>
      </c>
      <c r="BJ1453" s="27">
        <f t="shared" si="922"/>
        <v>4795.4444327648953</v>
      </c>
      <c r="BK1453" s="34">
        <f t="shared" si="923"/>
        <v>561.77741644994489</v>
      </c>
      <c r="BL1453" s="27">
        <f t="shared" si="924"/>
        <v>105.43317429569458</v>
      </c>
      <c r="BM1453" s="34">
        <f t="shared" si="925"/>
        <v>1.1054421768707483</v>
      </c>
      <c r="BN1453" s="45">
        <f t="shared" si="926"/>
        <v>1496.0614861650836</v>
      </c>
      <c r="BO1453" s="45">
        <f t="shared" si="927"/>
        <v>100.4041470532264</v>
      </c>
      <c r="BP1453" s="66">
        <f t="shared" si="928"/>
        <v>6.6893608341499622</v>
      </c>
    </row>
    <row r="1454" spans="8:68">
      <c r="H1454" s="68">
        <v>1449</v>
      </c>
      <c r="I1454" s="31">
        <f>('Propiedades físicas'!$C$10*'Diseño reactor'!H1454)/1000</f>
        <v>1268.2304130381406</v>
      </c>
      <c r="J1454" s="31">
        <f t="shared" si="905"/>
        <v>0.35955611481325228</v>
      </c>
      <c r="K1454" s="31">
        <f>(I1454*1000)/'Propiedades físicas'!$F$10</f>
        <v>8284.2919050288219</v>
      </c>
      <c r="L1454" s="31">
        <f t="shared" si="906"/>
        <v>1183.4702721469746</v>
      </c>
      <c r="M1454" s="31">
        <f t="shared" si="907"/>
        <v>7100.8216328818471</v>
      </c>
      <c r="N1454" s="31">
        <f t="shared" si="908"/>
        <v>0.816749670218754</v>
      </c>
      <c r="O1454" s="32">
        <f t="shared" si="909"/>
        <v>4.900498021312524</v>
      </c>
      <c r="P1454" s="33">
        <f t="shared" si="910"/>
        <v>0.62269136045412155</v>
      </c>
      <c r="Q1454" s="31">
        <f t="shared" si="911"/>
        <v>4.6493766307725046</v>
      </c>
      <c r="R1454" s="31">
        <f t="shared" si="912"/>
        <v>0.14795039082464717</v>
      </c>
      <c r="S1454" s="31">
        <f t="shared" si="913"/>
        <v>0.25112139054002053</v>
      </c>
      <c r="T1454" s="31">
        <f t="shared" si="914"/>
        <v>3.5152757104582627E-2</v>
      </c>
      <c r="U1454" s="31">
        <f t="shared" si="915"/>
        <v>1.0955161835402702E-2</v>
      </c>
      <c r="V1454" s="47">
        <f t="shared" si="929"/>
        <v>6.1664581326524657E-4</v>
      </c>
      <c r="W1454" s="31">
        <f t="shared" si="916"/>
        <v>0.23759827134384628</v>
      </c>
      <c r="X1454" s="34">
        <f>(S1454*H1454*'Propiedades físicas'!$F$5*60*24*365)/(1000000)</f>
        <v>56318.166301149911</v>
      </c>
      <c r="Y1454" s="34">
        <f>(U1454*H1454*'Propiedades físicas'!$F$7*60*24*365)/(1000000)</f>
        <v>768.34277634559487</v>
      </c>
      <c r="Z1454" s="31">
        <f t="shared" si="930"/>
        <v>902.27978129802216</v>
      </c>
      <c r="AA1454" s="31">
        <f t="shared" si="946"/>
        <v>6736.9467379893595</v>
      </c>
      <c r="AB1454" s="31">
        <f t="shared" si="947"/>
        <v>214.38011630491374</v>
      </c>
      <c r="AC1454" s="31">
        <f t="shared" si="948"/>
        <v>363.87489489248975</v>
      </c>
      <c r="AD1454" s="31">
        <f t="shared" si="945"/>
        <v>50.936345044540225</v>
      </c>
      <c r="AE1454" s="31">
        <f t="shared" si="934"/>
        <v>15.874029499498514</v>
      </c>
      <c r="AF1454" s="31">
        <f t="shared" si="935"/>
        <v>8284.2919050288237</v>
      </c>
      <c r="AG1454" s="31">
        <f t="shared" si="936"/>
        <v>0.10891453266516481</v>
      </c>
      <c r="AH1454" s="31">
        <f t="shared" si="937"/>
        <v>0.81321938135712268</v>
      </c>
      <c r="AI1454" s="31">
        <f t="shared" si="937"/>
        <v>2.5877904685466035E-2</v>
      </c>
      <c r="AJ1454" s="31">
        <f t="shared" si="937"/>
        <v>4.3923475785734488E-2</v>
      </c>
      <c r="AK1454" s="31">
        <f t="shared" si="918"/>
        <v>6.1485454192675504E-3</v>
      </c>
      <c r="AL1454" s="31">
        <f t="shared" si="918"/>
        <v>1.9161600872444489E-3</v>
      </c>
      <c r="AM1454" s="31">
        <f t="shared" si="938"/>
        <v>1</v>
      </c>
      <c r="AN1454" s="31">
        <f>(Z1454*'Propiedades físicas'!$F$4)/1000</f>
        <v>793.44679407785475</v>
      </c>
      <c r="AO1454" s="31">
        <f>(AA1454*'Propiedades físicas'!$F$6)/1000</f>
        <v>215.85177348517905</v>
      </c>
      <c r="AP1454" s="31">
        <f>(AB1454*'Propiedades físicas'!$F$9)/1000</f>
        <v>132.26181275431651</v>
      </c>
      <c r="AQ1454" s="31">
        <f>(AC1454*'Propiedades físicas'!$F$5)/1000</f>
        <v>107.15024029899146</v>
      </c>
      <c r="AR1454" s="31">
        <f>(AD1454*'Propiedades físicas'!$F$8)/1000</f>
        <v>18.057953045190395</v>
      </c>
      <c r="AS1454" s="31">
        <f>(AE1454*'Propiedades físicas'!$F$7)/1000</f>
        <v>1.4618393766088182</v>
      </c>
      <c r="AT1454" s="31">
        <f t="shared" si="939"/>
        <v>1268.230413038141</v>
      </c>
      <c r="AU1454" s="31">
        <f t="shared" si="940"/>
        <v>0.62563299690715779</v>
      </c>
      <c r="AV1454" s="31">
        <f t="shared" si="944"/>
        <v>0.17019917774096738</v>
      </c>
      <c r="AW1454" s="31">
        <f t="shared" si="944"/>
        <v>0.10428847265811378</v>
      </c>
      <c r="AX1454" s="31">
        <f t="shared" si="944"/>
        <v>8.4487991454411687E-2</v>
      </c>
      <c r="AY1454" s="31">
        <f t="shared" si="941"/>
        <v>1.4238700522826301E-2</v>
      </c>
      <c r="AZ1454" s="31">
        <f t="shared" si="941"/>
        <v>1.1526607165230113E-3</v>
      </c>
      <c r="BA1454" s="31">
        <f t="shared" si="942"/>
        <v>0.99999999999999989</v>
      </c>
      <c r="BB1454" s="34">
        <f>AU1454*'Propiedades físicas'!$C$4+'Diseño reactor'!AV1454*'Propiedades físicas'!$C$5+'Diseño reactor'!AW1454*'Propiedades físicas'!$C$8+'Diseño reactor'!AX1454*'Propiedades físicas'!$C$9+'Diseño reactor'!AY1454*'Propiedades físicas'!$C$7+'Diseño reactor'!AZ1454*'Propiedades físicas'!$C$6</f>
        <v>875.5961705702955</v>
      </c>
      <c r="BC1454" s="45">
        <f>AU1454*'Propiedades físicas'!$L$4+'Diseño reactor'!AV1454*'Propiedades físicas'!$L$5+'Diseño reactor'!AW1454*'Propiedades físicas'!$L$8+AX1454*'Propiedades físicas'!$L$9+'Diseño reactor'!AY1454*'Propiedades físicas'!$L$7+'Diseño reactor'!AZ1454*'Propiedades físicas'!$L$6</f>
        <v>2.0722689290287377</v>
      </c>
      <c r="BD1454" s="29">
        <f t="shared" si="919"/>
        <v>2.139007321871532</v>
      </c>
      <c r="BE1454" s="58">
        <f t="shared" si="920"/>
        <v>41.991664504092398</v>
      </c>
      <c r="BF1454" s="30">
        <f>AU1454*'Propiedades físicas'!$I$4+'Diseño reactor'!AV1454*'Propiedades físicas'!$I$5+'Diseño reactor'!AW1454*'Propiedades físicas'!$I$8+'Diseño reactor'!AX1454*'Propiedades físicas'!$I$9+'Diseño reactor'!AY1454*'Propiedades físicas'!$I$7+'Diseño reactor'!AZ1454*'Propiedades físicas'!$I$6</f>
        <v>1.9873860967468501E-2</v>
      </c>
      <c r="BG1454" s="24">
        <f>AU1454*'Propiedades físicas'!$O$4+'Diseño reactor'!AV1454*'Propiedades físicas'!$O$5+'Diseño reactor'!AW1454*'Propiedades físicas'!$O$8+'Diseño reactor'!AX1454*'Propiedades físicas'!$O$9+'Diseño reactor'!AY1454*'Propiedades físicas'!$O$7+'Diseño reactor'!AZ1454*'Propiedades físicas'!$O$6</f>
        <v>0.1522961024378445</v>
      </c>
      <c r="BH1454" s="54">
        <f t="shared" si="921"/>
        <v>41365.26450737402</v>
      </c>
      <c r="BI1454" s="34">
        <f t="shared" si="943"/>
        <v>270.42047645001355</v>
      </c>
      <c r="BJ1454" s="27">
        <f t="shared" si="922"/>
        <v>4795.443198659711</v>
      </c>
      <c r="BK1454" s="34">
        <f t="shared" si="923"/>
        <v>561.79023739841841</v>
      </c>
      <c r="BL1454" s="27">
        <f t="shared" si="924"/>
        <v>105.43362587924599</v>
      </c>
      <c r="BM1454" s="34">
        <f t="shared" si="925"/>
        <v>1.1054421768707483</v>
      </c>
      <c r="BN1454" s="45">
        <f t="shared" si="926"/>
        <v>1497.2340582398911</v>
      </c>
      <c r="BO1454" s="45">
        <f t="shared" si="927"/>
        <v>100.41952017927133</v>
      </c>
      <c r="BP1454" s="66">
        <f t="shared" si="928"/>
        <v>6.6893565629538427</v>
      </c>
    </row>
    <row r="1455" spans="8:68">
      <c r="H1455" s="68">
        <v>1450</v>
      </c>
      <c r="I1455" s="31">
        <f>('Propiedades físicas'!$C$10*'Diseño reactor'!H1455)/1000</f>
        <v>1269.1056583197403</v>
      </c>
      <c r="J1455" s="31">
        <f t="shared" si="905"/>
        <v>0.3593081450788983</v>
      </c>
      <c r="K1455" s="31">
        <f>(I1455*1000)/'Propiedades físicas'!$F$10</f>
        <v>8290.0091527203513</v>
      </c>
      <c r="L1455" s="31">
        <f t="shared" si="906"/>
        <v>1184.2870218171929</v>
      </c>
      <c r="M1455" s="31">
        <f t="shared" si="907"/>
        <v>7105.7221309031574</v>
      </c>
      <c r="N1455" s="31">
        <f t="shared" si="908"/>
        <v>0.81674967021875378</v>
      </c>
      <c r="O1455" s="32">
        <f t="shared" si="909"/>
        <v>4.9004980213125222</v>
      </c>
      <c r="P1455" s="33">
        <f t="shared" si="910"/>
        <v>0.62279341192865834</v>
      </c>
      <c r="Q1455" s="31">
        <f t="shared" si="911"/>
        <v>4.6495444382332538</v>
      </c>
      <c r="R1455" s="31">
        <f t="shared" si="912"/>
        <v>0.14789682110682909</v>
      </c>
      <c r="S1455" s="31">
        <f t="shared" si="913"/>
        <v>0.25095358307926846</v>
      </c>
      <c r="T1455" s="31">
        <f t="shared" si="914"/>
        <v>3.5121549577359745E-2</v>
      </c>
      <c r="U1455" s="31">
        <f t="shared" si="915"/>
        <v>1.0937887605906639E-2</v>
      </c>
      <c r="V1455" s="47">
        <f t="shared" si="929"/>
        <v>6.1674687394876854E-4</v>
      </c>
      <c r="W1455" s="31">
        <f t="shared" si="916"/>
        <v>0.237473323053987</v>
      </c>
      <c r="X1455" s="34">
        <f>(S1455*H1455*'Propiedades físicas'!$F$5*60*24*365)/(1000000)</f>
        <v>56319.373622519495</v>
      </c>
      <c r="Y1455" s="34">
        <f>(U1455*H1455*'Propiedades físicas'!$F$7*60*24*365)/(1000000)</f>
        <v>767.6606654648474</v>
      </c>
      <c r="Z1455" s="31">
        <f t="shared" si="930"/>
        <v>903.05044729655458</v>
      </c>
      <c r="AA1455" s="31">
        <f t="shared" si="946"/>
        <v>6741.8394354382181</v>
      </c>
      <c r="AB1455" s="31">
        <f t="shared" si="947"/>
        <v>214.45039060490217</v>
      </c>
      <c r="AC1455" s="31">
        <f t="shared" si="948"/>
        <v>363.88269546493927</v>
      </c>
      <c r="AD1455" s="31">
        <f t="shared" si="945"/>
        <v>50.926246887171629</v>
      </c>
      <c r="AE1455" s="31">
        <f t="shared" si="934"/>
        <v>15.859937028564627</v>
      </c>
      <c r="AF1455" s="31">
        <f t="shared" si="935"/>
        <v>8290.0091527203494</v>
      </c>
      <c r="AG1455" s="31">
        <f t="shared" si="936"/>
        <v>0.10893238242085902</v>
      </c>
      <c r="AH1455" s="31">
        <f t="shared" si="937"/>
        <v>0.81324873244873286</v>
      </c>
      <c r="AI1455" s="31">
        <f t="shared" si="937"/>
        <v>2.5868534841669108E-2</v>
      </c>
      <c r="AJ1455" s="31">
        <f t="shared" si="937"/>
        <v>4.3894124694124362E-2</v>
      </c>
      <c r="AK1455" s="31">
        <f t="shared" si="918"/>
        <v>6.1430869313890066E-3</v>
      </c>
      <c r="AL1455" s="31">
        <f t="shared" si="918"/>
        <v>1.9131386632257482E-3</v>
      </c>
      <c r="AM1455" s="31">
        <f t="shared" si="938"/>
        <v>1</v>
      </c>
      <c r="AN1455" s="31">
        <f>(Z1455*'Propiedades físicas'!$F$4)/1000</f>
        <v>794.12450234364417</v>
      </c>
      <c r="AO1455" s="31">
        <f>(AA1455*'Propiedades físicas'!$F$6)/1000</f>
        <v>216.0085355114405</v>
      </c>
      <c r="AP1455" s="31">
        <f>(AB1455*'Propiedades físicas'!$F$9)/1000</f>
        <v>132.30516848369439</v>
      </c>
      <c r="AQ1455" s="31">
        <f>(AC1455*'Propiedades físicas'!$F$5)/1000</f>
        <v>107.15253733356067</v>
      </c>
      <c r="AR1455" s="31">
        <f>(AD1455*'Propiedades físicas'!$F$8)/1000</f>
        <v>18.05437304644008</v>
      </c>
      <c r="AS1455" s="31">
        <f>(AE1455*'Propiedades físicas'!$F$7)/1000</f>
        <v>1.4605416009605166</v>
      </c>
      <c r="AT1455" s="31">
        <f t="shared" si="939"/>
        <v>1269.1056583197405</v>
      </c>
      <c r="AU1455" s="31">
        <f t="shared" si="940"/>
        <v>0.62573553047982011</v>
      </c>
      <c r="AV1455" s="31">
        <f t="shared" si="944"/>
        <v>0.17020532064873906</v>
      </c>
      <c r="AW1455" s="31">
        <f t="shared" si="944"/>
        <v>0.10425071200049855</v>
      </c>
      <c r="AX1455" s="31">
        <f t="shared" si="944"/>
        <v>8.4431533837322548E-2</v>
      </c>
      <c r="AY1455" s="31">
        <f t="shared" si="941"/>
        <v>1.4226059846225532E-2</v>
      </c>
      <c r="AZ1455" s="31">
        <f t="shared" si="941"/>
        <v>1.1508431873940518E-3</v>
      </c>
      <c r="BA1455" s="31">
        <f t="shared" si="942"/>
        <v>0.99999999999999978</v>
      </c>
      <c r="BB1455" s="34">
        <f>AU1455*'Propiedades físicas'!$C$4+'Diseño reactor'!AV1455*'Propiedades físicas'!$C$5+'Diseño reactor'!AW1455*'Propiedades físicas'!$C$8+'Diseño reactor'!AX1455*'Propiedades físicas'!$C$9+'Diseño reactor'!AY1455*'Propiedades físicas'!$C$7+'Diseño reactor'!AZ1455*'Propiedades físicas'!$C$6</f>
        <v>875.59561260012754</v>
      </c>
      <c r="BC1455" s="45">
        <f>AU1455*'Propiedades físicas'!$L$4+'Diseño reactor'!AV1455*'Propiedades físicas'!$L$5+'Diseño reactor'!AW1455*'Propiedades físicas'!$L$8+AX1455*'Propiedades físicas'!$L$9+'Diseño reactor'!AY1455*'Propiedades físicas'!$L$7+'Diseño reactor'!AZ1455*'Propiedades físicas'!$L$6</f>
        <v>2.0723445045057871</v>
      </c>
      <c r="BD1455" s="29">
        <f t="shared" si="919"/>
        <v>2.1378058564570384</v>
      </c>
      <c r="BE1455" s="58">
        <f t="shared" si="920"/>
        <v>41.990352194510201</v>
      </c>
      <c r="BF1455" s="30">
        <f>AU1455*'Propiedades físicas'!$I$4+'Diseño reactor'!AV1455*'Propiedades físicas'!$I$5+'Diseño reactor'!AW1455*'Propiedades físicas'!$I$8+'Diseño reactor'!AX1455*'Propiedades físicas'!$I$9+'Diseño reactor'!AY1455*'Propiedades físicas'!$I$7+'Diseño reactor'!AZ1455*'Propiedades físicas'!$I$6</f>
        <v>1.987411735524993E-2</v>
      </c>
      <c r="BG1455" s="24">
        <f>AU1455*'Propiedades físicas'!$O$4+'Diseño reactor'!AV1455*'Propiedades físicas'!$O$5+'Diseño reactor'!AW1455*'Propiedades físicas'!$O$8+'Diseño reactor'!AX1455*'Propiedades físicas'!$O$9+'Diseño reactor'!AY1455*'Propiedades físicas'!$O$7+'Diseño reactor'!AZ1455*'Propiedades físicas'!$O$6</f>
        <v>0.15229961371122619</v>
      </c>
      <c r="BH1455" s="54">
        <f t="shared" si="921"/>
        <v>41364.704511667682</v>
      </c>
      <c r="BI1455" s="34">
        <f t="shared" si="943"/>
        <v>270.42759255547219</v>
      </c>
      <c r="BJ1455" s="27">
        <f t="shared" si="922"/>
        <v>4795.4419818738288</v>
      </c>
      <c r="BK1455" s="34">
        <f t="shared" si="923"/>
        <v>561.80304724152393</v>
      </c>
      <c r="BL1455" s="27">
        <f t="shared" si="924"/>
        <v>105.43407705491924</v>
      </c>
      <c r="BM1455" s="34">
        <f t="shared" si="925"/>
        <v>1.1054421768707483</v>
      </c>
      <c r="BN1455" s="45">
        <f t="shared" si="926"/>
        <v>1498.4066838577189</v>
      </c>
      <c r="BO1455" s="45">
        <f t="shared" si="927"/>
        <v>100.43487714040086</v>
      </c>
      <c r="BP1455" s="66">
        <f t="shared" si="928"/>
        <v>6.689352300188049</v>
      </c>
    </row>
    <row r="1456" spans="8:68">
      <c r="H1456" s="68">
        <v>1451</v>
      </c>
      <c r="I1456" s="31">
        <f>('Propiedades físicas'!$C$10*'Diseño reactor'!H1456)/1000</f>
        <v>1269.9809036013403</v>
      </c>
      <c r="J1456" s="31">
        <f t="shared" si="905"/>
        <v>0.35906051713604581</v>
      </c>
      <c r="K1456" s="31">
        <f>(I1456*1000)/'Propiedades físicas'!$F$10</f>
        <v>8295.7264004118842</v>
      </c>
      <c r="L1456" s="31">
        <f t="shared" si="906"/>
        <v>1185.1037714874119</v>
      </c>
      <c r="M1456" s="31">
        <f t="shared" si="907"/>
        <v>7110.6226289244714</v>
      </c>
      <c r="N1456" s="31">
        <f t="shared" si="908"/>
        <v>0.81674967021875389</v>
      </c>
      <c r="O1456" s="32">
        <f t="shared" si="909"/>
        <v>4.9004980213125231</v>
      </c>
      <c r="P1456" s="33">
        <f t="shared" si="910"/>
        <v>0.62289535612585623</v>
      </c>
      <c r="Q1456" s="31">
        <f t="shared" si="911"/>
        <v>4.6497120256916018</v>
      </c>
      <c r="R1456" s="31">
        <f t="shared" si="912"/>
        <v>0.14784328223981746</v>
      </c>
      <c r="S1456" s="31">
        <f t="shared" si="913"/>
        <v>0.25078599562092213</v>
      </c>
      <c r="T1456" s="31">
        <f t="shared" si="914"/>
        <v>3.5090382178135843E-2</v>
      </c>
      <c r="U1456" s="31">
        <f t="shared" si="915"/>
        <v>1.0920649674944327E-2</v>
      </c>
      <c r="V1456" s="47">
        <f t="shared" si="929"/>
        <v>6.1684782839647903E-4</v>
      </c>
      <c r="W1456" s="31">
        <f t="shared" si="916"/>
        <v>0.23734850611078512</v>
      </c>
      <c r="X1456" s="34">
        <f>(S1456*H1456*'Propiedades físicas'!$F$5*60*24*365)/(1000000)</f>
        <v>56320.578406931061</v>
      </c>
      <c r="Y1456" s="34">
        <f>(U1456*H1456*'Propiedades físicas'!$F$7*60*24*365)/(1000000)</f>
        <v>766.97943167200674</v>
      </c>
      <c r="Z1456" s="31">
        <f t="shared" si="930"/>
        <v>903.82116173861743</v>
      </c>
      <c r="AA1456" s="31">
        <f t="shared" si="946"/>
        <v>6746.732149278514</v>
      </c>
      <c r="AB1456" s="31">
        <f t="shared" si="947"/>
        <v>214.52060252997515</v>
      </c>
      <c r="AC1456" s="31">
        <f t="shared" si="948"/>
        <v>363.89047964595801</v>
      </c>
      <c r="AD1456" s="31">
        <f t="shared" si="945"/>
        <v>50.916144540475109</v>
      </c>
      <c r="AE1456" s="31">
        <f t="shared" si="934"/>
        <v>15.845862678344218</v>
      </c>
      <c r="AF1456" s="31">
        <f t="shared" si="935"/>
        <v>8295.7264004118842</v>
      </c>
      <c r="AG1456" s="31">
        <f t="shared" si="936"/>
        <v>0.10895021341274497</v>
      </c>
      <c r="AH1456" s="31">
        <f t="shared" si="937"/>
        <v>0.81327804505986812</v>
      </c>
      <c r="AI1456" s="31">
        <f t="shared" si="937"/>
        <v>2.5859170393966242E-2</v>
      </c>
      <c r="AJ1456" s="31">
        <f t="shared" si="937"/>
        <v>4.3864812082988994E-2</v>
      </c>
      <c r="AK1456" s="31">
        <f t="shared" si="918"/>
        <v>6.1376354622721301E-3</v>
      </c>
      <c r="AL1456" s="31">
        <f t="shared" si="918"/>
        <v>1.9101235881594971E-3</v>
      </c>
      <c r="AM1456" s="31">
        <f t="shared" si="938"/>
        <v>0.99999999999999989</v>
      </c>
      <c r="AN1456" s="31">
        <f>(Z1456*'Propiedades físicas'!$F$4)/1000</f>
        <v>794.80225320970533</v>
      </c>
      <c r="AO1456" s="31">
        <f>(AA1456*'Propiedades físicas'!$F$6)/1000</f>
        <v>216.16529806288358</v>
      </c>
      <c r="AP1456" s="31">
        <f>(AB1456*'Propiedades físicas'!$F$9)/1000</f>
        <v>132.34848573086816</v>
      </c>
      <c r="AQ1456" s="31">
        <f>(AC1456*'Propiedades físicas'!$F$5)/1000</f>
        <v>107.15482954134526</v>
      </c>
      <c r="AR1456" s="31">
        <f>(AD1456*'Propiedades físicas'!$F$8)/1000</f>
        <v>18.050791562489231</v>
      </c>
      <c r="AS1456" s="31">
        <f>(AE1456*'Propiedades físicas'!$F$7)/1000</f>
        <v>1.4592454940487192</v>
      </c>
      <c r="AT1456" s="31">
        <f t="shared" si="939"/>
        <v>1269.9809036013401</v>
      </c>
      <c r="AU1456" s="31">
        <f t="shared" si="940"/>
        <v>0.62583795626835803</v>
      </c>
      <c r="AV1456" s="31">
        <f t="shared" si="944"/>
        <v>0.17021145550290895</v>
      </c>
      <c r="AW1456" s="31">
        <f t="shared" si="944"/>
        <v>0.10421297308925025</v>
      </c>
      <c r="AX1456" s="31">
        <f t="shared" si="944"/>
        <v>8.4375150238465521E-2</v>
      </c>
      <c r="AY1456" s="31">
        <f t="shared" si="941"/>
        <v>1.42134354235578E-2</v>
      </c>
      <c r="AZ1456" s="31">
        <f t="shared" si="941"/>
        <v>1.1490294774596007E-3</v>
      </c>
      <c r="BA1456" s="31">
        <f t="shared" si="942"/>
        <v>1.0000000000000002</v>
      </c>
      <c r="BB1456" s="34">
        <f>AU1456*'Propiedades físicas'!$C$4+'Diseño reactor'!AV1456*'Propiedades físicas'!$C$5+'Diseño reactor'!AW1456*'Propiedades físicas'!$C$8+'Diseño reactor'!AX1456*'Propiedades físicas'!$C$9+'Diseño reactor'!AY1456*'Propiedades físicas'!$C$7+'Diseño reactor'!AZ1456*'Propiedades físicas'!$C$6</f>
        <v>875.59505573069373</v>
      </c>
      <c r="BC1456" s="45">
        <f>AU1456*'Propiedades físicas'!$L$4+'Diseño reactor'!AV1456*'Propiedades físicas'!$L$5+'Diseño reactor'!AW1456*'Propiedades físicas'!$L$8+AX1456*'Propiedades físicas'!$L$9+'Diseño reactor'!AY1456*'Propiedades físicas'!$L$7+'Diseño reactor'!AZ1456*'Propiedades físicas'!$L$6</f>
        <v>2.072419996757235</v>
      </c>
      <c r="BD1456" s="29">
        <f t="shared" si="919"/>
        <v>2.1366057427357967</v>
      </c>
      <c r="BE1456" s="58">
        <f t="shared" si="920"/>
        <v>41.989041395931494</v>
      </c>
      <c r="BF1456" s="30">
        <f>AU1456*'Propiedades físicas'!$I$4+'Diseño reactor'!AV1456*'Propiedades físicas'!$I$5+'Diseño reactor'!AW1456*'Propiedades físicas'!$I$8+'Diseño reactor'!AX1456*'Propiedades físicas'!$I$9+'Diseño reactor'!AY1456*'Propiedades físicas'!$I$7+'Diseño reactor'!AZ1456*'Propiedades físicas'!$I$6</f>
        <v>1.9874373231391011E-2</v>
      </c>
      <c r="BG1456" s="24">
        <f>AU1456*'Propiedades físicas'!$O$4+'Diseño reactor'!AV1456*'Propiedades físicas'!$O$5+'Diseño reactor'!AW1456*'Propiedades físicas'!$O$8+'Diseño reactor'!AX1456*'Propiedades físicas'!$O$9+'Diseño reactor'!AY1456*'Propiedades físicas'!$O$7+'Diseño reactor'!AZ1456*'Propiedades físicas'!$O$6</f>
        <v>0.15230312143098046</v>
      </c>
      <c r="BH1456" s="54">
        <f t="shared" si="921"/>
        <v>41364.145647276739</v>
      </c>
      <c r="BI1456" s="34">
        <f t="shared" si="943"/>
        <v>270.43469707491658</v>
      </c>
      <c r="BJ1456" s="27">
        <f t="shared" si="922"/>
        <v>4795.440782350418</v>
      </c>
      <c r="BK1456" s="34">
        <f t="shared" si="923"/>
        <v>561.81584599183975</v>
      </c>
      <c r="BL1456" s="27">
        <f t="shared" si="924"/>
        <v>105.43452782320168</v>
      </c>
      <c r="BM1456" s="34">
        <f t="shared" si="925"/>
        <v>1.1054421768707483</v>
      </c>
      <c r="BN1456" s="45">
        <f t="shared" si="926"/>
        <v>1499.5793629309762</v>
      </c>
      <c r="BO1456" s="45">
        <f t="shared" si="927"/>
        <v>100.45021796209643</v>
      </c>
      <c r="BP1456" s="66">
        <f t="shared" si="928"/>
        <v>6.6893480458316157</v>
      </c>
    </row>
    <row r="1457" spans="8:68">
      <c r="H1457" s="68">
        <v>1452</v>
      </c>
      <c r="I1457" s="31">
        <f>('Propiedades físicas'!$C$10*'Diseño reactor'!H1457)/1000</f>
        <v>1270.85614888294</v>
      </c>
      <c r="J1457" s="31">
        <f t="shared" si="905"/>
        <v>0.35881323027851414</v>
      </c>
      <c r="K1457" s="31">
        <f>(I1457*1000)/'Propiedades físicas'!$F$10</f>
        <v>8301.4436481034136</v>
      </c>
      <c r="L1457" s="31">
        <f t="shared" si="906"/>
        <v>1185.9205211576304</v>
      </c>
      <c r="M1457" s="31">
        <f t="shared" si="907"/>
        <v>7115.5231269457827</v>
      </c>
      <c r="N1457" s="31">
        <f t="shared" si="908"/>
        <v>0.81674967021875378</v>
      </c>
      <c r="O1457" s="32">
        <f t="shared" si="909"/>
        <v>4.9004980213125222</v>
      </c>
      <c r="P1457" s="33">
        <f t="shared" si="910"/>
        <v>0.62299719321478231</v>
      </c>
      <c r="Q1457" s="31">
        <f t="shared" si="911"/>
        <v>4.6498793935724567</v>
      </c>
      <c r="R1457" s="31">
        <f t="shared" si="912"/>
        <v>0.14778977421509865</v>
      </c>
      <c r="S1457" s="31">
        <f t="shared" si="913"/>
        <v>0.25061862774006699</v>
      </c>
      <c r="T1457" s="31">
        <f t="shared" si="914"/>
        <v>3.5059254841650185E-2</v>
      </c>
      <c r="U1457" s="31">
        <f t="shared" si="915"/>
        <v>1.0903447947222667E-2</v>
      </c>
      <c r="V1457" s="47">
        <f t="shared" si="929"/>
        <v>6.1694867677580389E-4</v>
      </c>
      <c r="W1457" s="31">
        <f t="shared" si="916"/>
        <v>0.23722382030724037</v>
      </c>
      <c r="X1457" s="34">
        <f>(S1457*H1457*'Propiedades físicas'!$F$5*60*24*365)/(1000000)</f>
        <v>56321.780661044759</v>
      </c>
      <c r="Y1457" s="34">
        <f>(U1457*H1457*'Propiedades físicas'!$F$7*60*24*365)/(1000000)</f>
        <v>766.29907354065199</v>
      </c>
      <c r="Z1457" s="31">
        <f t="shared" si="930"/>
        <v>904.59192454786387</v>
      </c>
      <c r="AA1457" s="31">
        <f t="shared" si="946"/>
        <v>6751.6248794672074</v>
      </c>
      <c r="AB1457" s="31">
        <f t="shared" si="947"/>
        <v>214.59075216032323</v>
      </c>
      <c r="AC1457" s="31">
        <f t="shared" si="948"/>
        <v>363.89824747857728</v>
      </c>
      <c r="AD1457" s="31">
        <f t="shared" si="945"/>
        <v>50.906038030076068</v>
      </c>
      <c r="AE1457" s="31">
        <f t="shared" si="934"/>
        <v>15.831806419367313</v>
      </c>
      <c r="AF1457" s="31">
        <f t="shared" si="935"/>
        <v>8301.4436481034154</v>
      </c>
      <c r="AG1457" s="31">
        <f t="shared" si="936"/>
        <v>0.10896802567039421</v>
      </c>
      <c r="AH1457" s="31">
        <f t="shared" si="937"/>
        <v>0.81330731926485023</v>
      </c>
      <c r="AI1457" s="31">
        <f t="shared" si="937"/>
        <v>2.5849811340868355E-2</v>
      </c>
      <c r="AJ1457" s="31">
        <f t="shared" si="937"/>
        <v>4.3835537878006925E-2</v>
      </c>
      <c r="AK1457" s="31">
        <f t="shared" si="918"/>
        <v>6.1321910005022184E-3</v>
      </c>
      <c r="AL1457" s="31">
        <f t="shared" si="918"/>
        <v>1.9071148453780468E-3</v>
      </c>
      <c r="AM1457" s="31">
        <f t="shared" si="938"/>
        <v>1</v>
      </c>
      <c r="AN1457" s="31">
        <f>(Z1457*'Propiedades físicas'!$F$4)/1000</f>
        <v>795.48004660890058</v>
      </c>
      <c r="AO1457" s="31">
        <f>(AA1457*'Propiedades físicas'!$F$6)/1000</f>
        <v>216.32206113812933</v>
      </c>
      <c r="AP1457" s="31">
        <f>(AB1457*'Propiedades físicas'!$F$9)/1000</f>
        <v>132.39176454531139</v>
      </c>
      <c r="AQ1457" s="31">
        <f>(AC1457*'Propiedades físicas'!$F$5)/1000</f>
        <v>107.15711693501666</v>
      </c>
      <c r="AR1457" s="31">
        <f>(AD1457*'Propiedades físicas'!$F$8)/1000</f>
        <v>18.047208602422561</v>
      </c>
      <c r="AS1457" s="31">
        <f>(AE1457*'Propiedades físicas'!$F$7)/1000</f>
        <v>1.4579510531595359</v>
      </c>
      <c r="AT1457" s="31">
        <f t="shared" si="939"/>
        <v>1270.8561488829403</v>
      </c>
      <c r="AU1457" s="31">
        <f t="shared" si="940"/>
        <v>0.62594027444263711</v>
      </c>
      <c r="AV1457" s="31">
        <f t="shared" si="944"/>
        <v>0.17021758231903159</v>
      </c>
      <c r="AW1457" s="31">
        <f t="shared" si="944"/>
        <v>0.10417525591836761</v>
      </c>
      <c r="AX1457" s="31">
        <f t="shared" si="944"/>
        <v>8.431884051488113E-2</v>
      </c>
      <c r="AY1457" s="31">
        <f t="shared" si="941"/>
        <v>1.4200827228389093E-2</v>
      </c>
      <c r="AZ1457" s="31">
        <f t="shared" si="941"/>
        <v>1.1472195766932777E-3</v>
      </c>
      <c r="BA1457" s="31">
        <f t="shared" si="942"/>
        <v>0.99999999999999989</v>
      </c>
      <c r="BB1457" s="34">
        <f>AU1457*'Propiedades físicas'!$C$4+'Diseño reactor'!AV1457*'Propiedades físicas'!$C$5+'Diseño reactor'!AW1457*'Propiedades físicas'!$C$8+'Diseño reactor'!AX1457*'Propiedades físicas'!$C$9+'Diseño reactor'!AY1457*'Propiedades físicas'!$C$7+'Diseño reactor'!AZ1457*'Propiedades físicas'!$C$6</f>
        <v>875.59449995925627</v>
      </c>
      <c r="BC1457" s="45">
        <f>AU1457*'Propiedades físicas'!$L$4+'Diseño reactor'!AV1457*'Propiedades físicas'!$L$5+'Diseño reactor'!AW1457*'Propiedades físicas'!$L$8+AX1457*'Propiedades físicas'!$L$9+'Diseño reactor'!AY1457*'Propiedades físicas'!$L$7+'Diseño reactor'!AZ1457*'Propiedades físicas'!$L$6</f>
        <v>2.0724954059188869</v>
      </c>
      <c r="BD1457" s="29">
        <f t="shared" si="919"/>
        <v>2.1354069784254004</v>
      </c>
      <c r="BE1457" s="58">
        <f t="shared" si="920"/>
        <v>41.987732105733343</v>
      </c>
      <c r="BF1457" s="30">
        <f>AU1457*'Propiedades físicas'!$I$4+'Diseño reactor'!AV1457*'Propiedades físicas'!$I$5+'Diseño reactor'!AW1457*'Propiedades físicas'!$I$8+'Diseño reactor'!AX1457*'Propiedades físicas'!$I$9+'Diseño reactor'!AY1457*'Propiedades físicas'!$I$7+'Diseño reactor'!AZ1457*'Propiedades físicas'!$I$6</f>
        <v>1.9874628597136897E-2</v>
      </c>
      <c r="BG1457" s="24">
        <f>AU1457*'Propiedades físicas'!$O$4+'Diseño reactor'!AV1457*'Propiedades físicas'!$O$5+'Diseño reactor'!AW1457*'Propiedades físicas'!$O$8+'Diseño reactor'!AX1457*'Propiedades físicas'!$O$9+'Diseño reactor'!AY1457*'Propiedades físicas'!$O$7+'Diseño reactor'!AZ1457*'Propiedades físicas'!$O$6</f>
        <v>0.15230662560227171</v>
      </c>
      <c r="BH1457" s="54">
        <f t="shared" si="921"/>
        <v>41363.587911393552</v>
      </c>
      <c r="BI1457" s="34">
        <f t="shared" si="943"/>
        <v>270.44179003395885</v>
      </c>
      <c r="BJ1457" s="27">
        <f t="shared" si="922"/>
        <v>4795.439600032827</v>
      </c>
      <c r="BK1457" s="34">
        <f t="shared" si="923"/>
        <v>561.82863366192873</v>
      </c>
      <c r="BL1457" s="27">
        <f t="shared" si="924"/>
        <v>105.43497818458006</v>
      </c>
      <c r="BM1457" s="34">
        <f t="shared" si="925"/>
        <v>1.1054421768707483</v>
      </c>
      <c r="BN1457" s="45">
        <f t="shared" si="926"/>
        <v>1500.7520953722556</v>
      </c>
      <c r="BO1457" s="45">
        <f t="shared" si="927"/>
        <v>100.4655426697858</v>
      </c>
      <c r="BP1457" s="66">
        <f t="shared" si="928"/>
        <v>6.6893437998636243</v>
      </c>
    </row>
    <row r="1458" spans="8:68">
      <c r="H1458" s="68">
        <v>1453</v>
      </c>
      <c r="I1458" s="31">
        <f>('Propiedades físicas'!$C$10*'Diseño reactor'!H1458)/1000</f>
        <v>1271.7313941645398</v>
      </c>
      <c r="J1458" s="31">
        <f t="shared" si="905"/>
        <v>0.35856628380206645</v>
      </c>
      <c r="K1458" s="31">
        <f>(I1458*1000)/'Propiedades físicas'!$F$10</f>
        <v>8307.1608957949466</v>
      </c>
      <c r="L1458" s="31">
        <f t="shared" si="906"/>
        <v>1186.7372708278494</v>
      </c>
      <c r="M1458" s="31">
        <f t="shared" si="907"/>
        <v>7120.4236249670967</v>
      </c>
      <c r="N1458" s="31">
        <f t="shared" si="908"/>
        <v>0.81674967021875389</v>
      </c>
      <c r="O1458" s="32">
        <f t="shared" si="909"/>
        <v>4.9004980213125231</v>
      </c>
      <c r="P1458" s="33">
        <f t="shared" si="910"/>
        <v>0.62309892336414896</v>
      </c>
      <c r="Q1458" s="31">
        <f t="shared" si="911"/>
        <v>4.6500465422996573</v>
      </c>
      <c r="R1458" s="31">
        <f t="shared" si="912"/>
        <v>0.14773629702409277</v>
      </c>
      <c r="S1458" s="31">
        <f t="shared" si="913"/>
        <v>0.25045147901286552</v>
      </c>
      <c r="T1458" s="31">
        <f t="shared" si="914"/>
        <v>3.5028167502763427E-2</v>
      </c>
      <c r="U1458" s="31">
        <f t="shared" si="915"/>
        <v>1.0886282327748631E-2</v>
      </c>
      <c r="V1458" s="47">
        <f t="shared" si="929"/>
        <v>6.1704941925381747E-4</v>
      </c>
      <c r="W1458" s="31">
        <f t="shared" si="916"/>
        <v>0.2370992654367873</v>
      </c>
      <c r="X1458" s="34">
        <f>(S1458*H1458*'Propiedades físicas'!$F$5*60*24*365)/(1000000)</f>
        <v>56322.980391499797</v>
      </c>
      <c r="Y1458" s="34">
        <f>(U1458*H1458*'Propiedades físicas'!$F$7*60*24*365)/(1000000)</f>
        <v>765.61958964701637</v>
      </c>
      <c r="Z1458" s="31">
        <f t="shared" si="930"/>
        <v>905.36273564810847</v>
      </c>
      <c r="AA1458" s="31">
        <f t="shared" si="946"/>
        <v>6756.5176259614018</v>
      </c>
      <c r="AB1458" s="31">
        <f t="shared" si="947"/>
        <v>214.66083957600679</v>
      </c>
      <c r="AC1458" s="31">
        <f t="shared" si="948"/>
        <v>363.90599900569362</v>
      </c>
      <c r="AD1458" s="31">
        <f t="shared" si="945"/>
        <v>50.895927381515257</v>
      </c>
      <c r="AE1458" s="31">
        <f t="shared" si="934"/>
        <v>15.81776822221876</v>
      </c>
      <c r="AF1458" s="31">
        <f t="shared" si="935"/>
        <v>8307.1608957949447</v>
      </c>
      <c r="AG1458" s="31">
        <f t="shared" si="936"/>
        <v>0.1089858192233161</v>
      </c>
      <c r="AH1458" s="31">
        <f t="shared" si="937"/>
        <v>0.81333655513781211</v>
      </c>
      <c r="AI1458" s="31">
        <f t="shared" si="937"/>
        <v>2.5840457680874743E-2</v>
      </c>
      <c r="AJ1458" s="31">
        <f t="shared" si="937"/>
        <v>4.3806302005045011E-2</v>
      </c>
      <c r="AK1458" s="31">
        <f t="shared" si="918"/>
        <v>6.1267535346857908E-3</v>
      </c>
      <c r="AL1458" s="31">
        <f t="shared" si="918"/>
        <v>1.9041124182662284E-3</v>
      </c>
      <c r="AM1458" s="31">
        <f t="shared" si="938"/>
        <v>1</v>
      </c>
      <c r="AN1458" s="31">
        <f>(Z1458*'Propiedades físicas'!$F$4)/1000</f>
        <v>796.15788247423359</v>
      </c>
      <c r="AO1458" s="31">
        <f>(AA1458*'Propiedades físicas'!$F$6)/1000</f>
        <v>216.4788247358033</v>
      </c>
      <c r="AP1458" s="31">
        <f>(AB1458*'Propiedades físicas'!$F$9)/1000</f>
        <v>132.43500497641736</v>
      </c>
      <c r="AQ1458" s="31">
        <f>(AC1458*'Propiedades físicas'!$F$5)/1000</f>
        <v>107.1593995272066</v>
      </c>
      <c r="AR1458" s="31">
        <f>(AD1458*'Propiedades físicas'!$F$8)/1000</f>
        <v>18.043624175294784</v>
      </c>
      <c r="AS1458" s="31">
        <f>(AE1458*'Propiedades físicas'!$F$7)/1000</f>
        <v>1.4566582755841258</v>
      </c>
      <c r="AT1458" s="31">
        <f t="shared" si="939"/>
        <v>1271.73139416454</v>
      </c>
      <c r="AU1458" s="31">
        <f t="shared" si="940"/>
        <v>0.62604248517216721</v>
      </c>
      <c r="AV1458" s="31">
        <f t="shared" si="944"/>
        <v>0.17022370111262244</v>
      </c>
      <c r="AW1458" s="31">
        <f t="shared" si="944"/>
        <v>0.10413756048180293</v>
      </c>
      <c r="AX1458" s="31">
        <f t="shared" si="944"/>
        <v>8.4262604523972329E-2</v>
      </c>
      <c r="AY1458" s="31">
        <f t="shared" si="941"/>
        <v>1.4188235234334596E-2</v>
      </c>
      <c r="AZ1458" s="31">
        <f t="shared" si="941"/>
        <v>1.1454134751002769E-3</v>
      </c>
      <c r="BA1458" s="31">
        <f t="shared" si="942"/>
        <v>0.99999999999999978</v>
      </c>
      <c r="BB1458" s="34">
        <f>AU1458*'Propiedades físicas'!$C$4+'Diseño reactor'!AV1458*'Propiedades físicas'!$C$5+'Diseño reactor'!AW1458*'Propiedades físicas'!$C$8+'Diseño reactor'!AX1458*'Propiedades físicas'!$C$9+'Diseño reactor'!AY1458*'Propiedades físicas'!$C$7+'Diseño reactor'!AZ1458*'Propiedades físicas'!$C$6</f>
        <v>875.59394528308815</v>
      </c>
      <c r="BC1458" s="45">
        <f>AU1458*'Propiedades físicas'!$L$4+'Diseño reactor'!AV1458*'Propiedades físicas'!$L$5+'Diseño reactor'!AW1458*'Propiedades físicas'!$L$8+AX1458*'Propiedades físicas'!$L$9+'Diseño reactor'!AY1458*'Propiedades físicas'!$L$7+'Diseño reactor'!AZ1458*'Propiedades físicas'!$L$6</f>
        <v>2.0725707321262594</v>
      </c>
      <c r="BD1458" s="29">
        <f t="shared" si="919"/>
        <v>2.134209561248575</v>
      </c>
      <c r="BE1458" s="58">
        <f t="shared" si="920"/>
        <v>41.986424321298927</v>
      </c>
      <c r="BF1458" s="30">
        <f>AU1458*'Propiedades físicas'!$I$4+'Diseño reactor'!AV1458*'Propiedades físicas'!$I$5+'Diseño reactor'!AW1458*'Propiedades físicas'!$I$8+'Diseño reactor'!AX1458*'Propiedades físicas'!$I$9+'Diseño reactor'!AY1458*'Propiedades físicas'!$I$7+'Diseño reactor'!AZ1458*'Propiedades físicas'!$I$6</f>
        <v>1.9874883453729134E-2</v>
      </c>
      <c r="BG1458" s="24">
        <f>AU1458*'Propiedades físicas'!$O$4+'Diseño reactor'!AV1458*'Propiedades físicas'!$O$5+'Diseño reactor'!AW1458*'Propiedades físicas'!$O$8+'Diseño reactor'!AX1458*'Propiedades físicas'!$O$9+'Diseño reactor'!AY1458*'Propiedades físicas'!$O$7+'Diseño reactor'!AZ1458*'Propiedades físicas'!$O$6</f>
        <v>0.15231012623025508</v>
      </c>
      <c r="BH1458" s="54">
        <f t="shared" si="921"/>
        <v>41363.031301218973</v>
      </c>
      <c r="BI1458" s="34">
        <f t="shared" si="943"/>
        <v>270.4488714581409</v>
      </c>
      <c r="BJ1458" s="27">
        <f t="shared" si="922"/>
        <v>4795.4384348646172</v>
      </c>
      <c r="BK1458" s="34">
        <f t="shared" si="923"/>
        <v>561.84141026434361</v>
      </c>
      <c r="BL1458" s="27">
        <f t="shared" si="924"/>
        <v>105.43542813954066</v>
      </c>
      <c r="BM1458" s="34">
        <f t="shared" si="925"/>
        <v>1.1054421768707483</v>
      </c>
      <c r="BN1458" s="45">
        <f t="shared" si="926"/>
        <v>1501.9248810943457</v>
      </c>
      <c r="BO1458" s="45">
        <f t="shared" si="927"/>
        <v>100.4808512888435</v>
      </c>
      <c r="BP1458" s="66">
        <f t="shared" si="928"/>
        <v>6.6893395622632443</v>
      </c>
    </row>
    <row r="1459" spans="8:68">
      <c r="H1459" s="68">
        <v>1454</v>
      </c>
      <c r="I1459" s="31">
        <f>('Propiedades físicas'!$C$10*'Diseño reactor'!H1459)/1000</f>
        <v>1272.6066394461395</v>
      </c>
      <c r="J1459" s="31">
        <f t="shared" si="905"/>
        <v>0.35831967700440343</v>
      </c>
      <c r="K1459" s="31">
        <f>(I1459*1000)/'Propiedades físicas'!$F$10</f>
        <v>8312.8781434864759</v>
      </c>
      <c r="L1459" s="31">
        <f t="shared" si="906"/>
        <v>1187.554020498068</v>
      </c>
      <c r="M1459" s="31">
        <f t="shared" si="907"/>
        <v>7125.3241229884079</v>
      </c>
      <c r="N1459" s="31">
        <f t="shared" si="908"/>
        <v>0.81674967021875378</v>
      </c>
      <c r="O1459" s="32">
        <f t="shared" si="909"/>
        <v>4.9004980213125222</v>
      </c>
      <c r="P1459" s="33">
        <f t="shared" si="910"/>
        <v>0.62320054674231429</v>
      </c>
      <c r="Q1459" s="31">
        <f t="shared" si="911"/>
        <v>4.6502134722959694</v>
      </c>
      <c r="R1459" s="31">
        <f t="shared" si="912"/>
        <v>0.14768285065815404</v>
      </c>
      <c r="S1459" s="31">
        <f t="shared" si="913"/>
        <v>0.250284549016553</v>
      </c>
      <c r="T1459" s="31">
        <f t="shared" si="914"/>
        <v>3.4997120096457307E-2</v>
      </c>
      <c r="U1459" s="31">
        <f t="shared" si="915"/>
        <v>1.0869152721828116E-2</v>
      </c>
      <c r="V1459" s="47">
        <f t="shared" si="929"/>
        <v>6.1715005599724331E-4</v>
      </c>
      <c r="W1459" s="31">
        <f t="shared" si="916"/>
        <v>0.23697484129329408</v>
      </c>
      <c r="X1459" s="34">
        <f>(S1459*H1459*'Propiedades físicas'!$F$5*60*24*365)/(1000000)</f>
        <v>56324.177604914454</v>
      </c>
      <c r="Y1459" s="34">
        <f>(U1459*H1459*'Propiedades físicas'!$F$7*60*24*365)/(1000000)</f>
        <v>764.94097856997917</v>
      </c>
      <c r="Z1459" s="31">
        <f t="shared" si="930"/>
        <v>906.13359496332498</v>
      </c>
      <c r="AA1459" s="31">
        <f t="shared" si="946"/>
        <v>6761.4103887183392</v>
      </c>
      <c r="AB1459" s="31">
        <f t="shared" si="947"/>
        <v>214.73086485695598</v>
      </c>
      <c r="AC1459" s="31">
        <f t="shared" si="948"/>
        <v>363.91373427006806</v>
      </c>
      <c r="AD1459" s="31">
        <f t="shared" si="945"/>
        <v>50.885812620248927</v>
      </c>
      <c r="AE1459" s="31">
        <f t="shared" si="934"/>
        <v>15.803748057538082</v>
      </c>
      <c r="AF1459" s="31">
        <f t="shared" si="935"/>
        <v>8312.8781434864759</v>
      </c>
      <c r="AG1459" s="31">
        <f t="shared" si="936"/>
        <v>0.10900359410095799</v>
      </c>
      <c r="AH1459" s="31">
        <f t="shared" si="937"/>
        <v>0.81336575275269929</v>
      </c>
      <c r="AI1459" s="31">
        <f t="shared" si="937"/>
        <v>2.5831109412473168E-2</v>
      </c>
      <c r="AJ1459" s="31">
        <f t="shared" si="937"/>
        <v>4.377710439015773E-2</v>
      </c>
      <c r="AK1459" s="31">
        <f t="shared" si="918"/>
        <v>6.121323053450544E-3</v>
      </c>
      <c r="AL1459" s="31">
        <f t="shared" si="918"/>
        <v>1.9011162902611593E-3</v>
      </c>
      <c r="AM1459" s="31">
        <f t="shared" si="938"/>
        <v>0.99999999999999978</v>
      </c>
      <c r="AN1459" s="31">
        <f>(Z1459*'Propiedades físicas'!$F$4)/1000</f>
        <v>796.83576073884876</v>
      </c>
      <c r="AO1459" s="31">
        <f>(AA1459*'Propiedades físicas'!$F$6)/1000</f>
        <v>216.63558885453557</v>
      </c>
      <c r="AP1459" s="31">
        <f>(AB1459*'Propiedades físicas'!$F$9)/1000</f>
        <v>132.47820707349899</v>
      </c>
      <c r="AQ1459" s="31">
        <f>(AC1459*'Propiedades físicas'!$F$5)/1000</f>
        <v>107.16167733050695</v>
      </c>
      <c r="AR1459" s="31">
        <f>(AD1459*'Propiedades físicas'!$F$8)/1000</f>
        <v>18.040038290130642</v>
      </c>
      <c r="AS1459" s="31">
        <f>(AE1459*'Propiedades físicas'!$F$7)/1000</f>
        <v>1.455367158618682</v>
      </c>
      <c r="AT1459" s="31">
        <f t="shared" si="939"/>
        <v>1272.6066394461398</v>
      </c>
      <c r="AU1459" s="31">
        <f t="shared" si="940"/>
        <v>0.62614458862610156</v>
      </c>
      <c r="AV1459" s="31">
        <f t="shared" si="944"/>
        <v>0.1702298118991577</v>
      </c>
      <c r="AW1459" s="31">
        <f t="shared" si="944"/>
        <v>0.10409988677346189</v>
      </c>
      <c r="AX1459" s="31">
        <f t="shared" si="944"/>
        <v>8.420644212350295E-2</v>
      </c>
      <c r="AY1459" s="31">
        <f t="shared" si="941"/>
        <v>1.417565941505851E-2</v>
      </c>
      <c r="AZ1459" s="31">
        <f t="shared" si="941"/>
        <v>1.1436111627172421E-3</v>
      </c>
      <c r="BA1459" s="31">
        <f t="shared" si="942"/>
        <v>0.99999999999999989</v>
      </c>
      <c r="BB1459" s="34">
        <f>AU1459*'Propiedades físicas'!$C$4+'Diseño reactor'!AV1459*'Propiedades físicas'!$C$5+'Diseño reactor'!AW1459*'Propiedades físicas'!$C$8+'Diseño reactor'!AX1459*'Propiedades físicas'!$C$9+'Diseño reactor'!AY1459*'Propiedades físicas'!$C$7+'Diseño reactor'!AZ1459*'Propiedades físicas'!$C$6</f>
        <v>875.59339169946929</v>
      </c>
      <c r="BC1459" s="45">
        <f>AU1459*'Propiedades físicas'!$L$4+'Diseño reactor'!AV1459*'Propiedades físicas'!$L$5+'Diseño reactor'!AW1459*'Propiedades físicas'!$L$8+AX1459*'Propiedades físicas'!$L$9+'Diseño reactor'!AY1459*'Propiedades físicas'!$L$7+'Diseño reactor'!AZ1459*'Propiedades físicas'!$L$6</f>
        <v>2.0726459755145776</v>
      </c>
      <c r="BD1459" s="29">
        <f t="shared" si="919"/>
        <v>2.1330134889331696</v>
      </c>
      <c r="BE1459" s="58">
        <f t="shared" si="920"/>
        <v>41.985118040017497</v>
      </c>
      <c r="BF1459" s="30">
        <f>AU1459*'Propiedades físicas'!$I$4+'Diseño reactor'!AV1459*'Propiedades físicas'!$I$5+'Diseño reactor'!AW1459*'Propiedades físicas'!$I$8+'Diseño reactor'!AX1459*'Propiedades físicas'!$I$9+'Diseño reactor'!AY1459*'Propiedades físicas'!$I$7+'Diseño reactor'!AZ1459*'Propiedades físicas'!$I$6</f>
        <v>1.9875137802405591E-2</v>
      </c>
      <c r="BG1459" s="24">
        <f>AU1459*'Propiedades físicas'!$O$4+'Diseño reactor'!AV1459*'Propiedades físicas'!$O$5+'Diseño reactor'!AW1459*'Propiedades físicas'!$O$8+'Diseño reactor'!AX1459*'Propiedades físicas'!$O$9+'Diseño reactor'!AY1459*'Propiedades físicas'!$O$7+'Diseño reactor'!AZ1459*'Propiedades físicas'!$O$6</f>
        <v>0.15231362332007642</v>
      </c>
      <c r="BH1459" s="54">
        <f t="shared" si="921"/>
        <v>41362.475813962272</v>
      </c>
      <c r="BI1459" s="34">
        <f t="shared" si="943"/>
        <v>270.45594137293307</v>
      </c>
      <c r="BJ1459" s="27">
        <f t="shared" si="922"/>
        <v>4795.4372867895108</v>
      </c>
      <c r="BK1459" s="34">
        <f t="shared" si="923"/>
        <v>561.85417581162062</v>
      </c>
      <c r="BL1459" s="27">
        <f t="shared" si="924"/>
        <v>105.43587768856909</v>
      </c>
      <c r="BM1459" s="34">
        <f t="shared" si="925"/>
        <v>1.1054421768707483</v>
      </c>
      <c r="BN1459" s="45">
        <f t="shared" si="926"/>
        <v>1503.0977200102243</v>
      </c>
      <c r="BO1459" s="45">
        <f t="shared" si="927"/>
        <v>100.49614384459068</v>
      </c>
      <c r="BP1459" s="66">
        <f t="shared" si="928"/>
        <v>6.6893353330096934</v>
      </c>
    </row>
    <row r="1460" spans="8:68">
      <c r="H1460" s="68">
        <v>1455</v>
      </c>
      <c r="I1460" s="31">
        <f>('Propiedades físicas'!$C$10*'Diseño reactor'!H1460)/1000</f>
        <v>1273.4818847277395</v>
      </c>
      <c r="J1460" s="31">
        <f t="shared" si="905"/>
        <v>0.35807340918515634</v>
      </c>
      <c r="K1460" s="31">
        <f>(I1460*1000)/'Propiedades físicas'!$F$10</f>
        <v>8318.5953911780089</v>
      </c>
      <c r="L1460" s="31">
        <f t="shared" si="906"/>
        <v>1188.370770168287</v>
      </c>
      <c r="M1460" s="31">
        <f t="shared" si="907"/>
        <v>7130.2246210097219</v>
      </c>
      <c r="N1460" s="31">
        <f t="shared" si="908"/>
        <v>0.81674967021875389</v>
      </c>
      <c r="O1460" s="32">
        <f t="shared" si="909"/>
        <v>4.900498021312524</v>
      </c>
      <c r="P1460" s="33">
        <f t="shared" si="910"/>
        <v>0.62330206351728334</v>
      </c>
      <c r="Q1460" s="31">
        <f t="shared" si="911"/>
        <v>4.6503801839830903</v>
      </c>
      <c r="R1460" s="31">
        <f t="shared" si="912"/>
        <v>0.14762943510857121</v>
      </c>
      <c r="S1460" s="31">
        <f t="shared" si="913"/>
        <v>0.25011783732943482</v>
      </c>
      <c r="T1460" s="31">
        <f t="shared" si="914"/>
        <v>3.4966112557834494E-2</v>
      </c>
      <c r="U1460" s="31">
        <f t="shared" si="915"/>
        <v>1.0852059035064879E-2</v>
      </c>
      <c r="V1460" s="47">
        <f t="shared" si="929"/>
        <v>6.1725058717245537E-4</v>
      </c>
      <c r="W1460" s="31">
        <f t="shared" si="916"/>
        <v>0.23685054767106128</v>
      </c>
      <c r="X1460" s="34">
        <f>(S1460*H1460*'Propiedades físicas'!$F$5*60*24*365)/(1000000)</f>
        <v>56325.372307886275</v>
      </c>
      <c r="Y1460" s="34">
        <f>(U1460*H1460*'Propiedades físicas'!$F$7*60*24*365)/(1000000)</f>
        <v>764.26323889106254</v>
      </c>
      <c r="Z1460" s="31">
        <f t="shared" si="930"/>
        <v>906.90450241764722</v>
      </c>
      <c r="AA1460" s="31">
        <f t="shared" si="946"/>
        <v>6766.303167695396</v>
      </c>
      <c r="AB1460" s="31">
        <f t="shared" si="947"/>
        <v>214.80082808297112</v>
      </c>
      <c r="AC1460" s="31">
        <f t="shared" si="948"/>
        <v>363.92145331432766</v>
      </c>
      <c r="AD1460" s="31">
        <f t="shared" si="945"/>
        <v>50.875693771649189</v>
      </c>
      <c r="AE1460" s="31">
        <f t="shared" si="934"/>
        <v>15.789745896019399</v>
      </c>
      <c r="AF1460" s="31">
        <f t="shared" si="935"/>
        <v>8318.5953911780107</v>
      </c>
      <c r="AG1460" s="31">
        <f t="shared" si="936"/>
        <v>0.10902135033270549</v>
      </c>
      <c r="AH1460" s="31">
        <f t="shared" si="937"/>
        <v>0.81339491218327042</v>
      </c>
      <c r="AI1460" s="31">
        <f t="shared" si="937"/>
        <v>2.5821766534139944E-2</v>
      </c>
      <c r="AJ1460" s="31">
        <f t="shared" si="937"/>
        <v>4.3747944959586754E-2</v>
      </c>
      <c r="AK1460" s="31">
        <f t="shared" si="918"/>
        <v>6.1158995454453271E-3</v>
      </c>
      <c r="AL1460" s="31">
        <f t="shared" si="918"/>
        <v>1.898126444852054E-3</v>
      </c>
      <c r="AM1460" s="31">
        <f t="shared" si="938"/>
        <v>1</v>
      </c>
      <c r="AN1460" s="31">
        <f>(Z1460*'Propiedades físicas'!$F$4)/1000</f>
        <v>797.51368133603057</v>
      </c>
      <c r="AO1460" s="31">
        <f>(AA1460*'Propiedades físicas'!$F$6)/1000</f>
        <v>216.79235349296047</v>
      </c>
      <c r="AP1460" s="31">
        <f>(AB1460*'Propiedades físicas'!$F$9)/1000</f>
        <v>132.52137088578903</v>
      </c>
      <c r="AQ1460" s="31">
        <f>(AC1460*'Propiedades físicas'!$F$5)/1000</f>
        <v>107.16395035747009</v>
      </c>
      <c r="AR1460" s="31">
        <f>(AD1460*'Propiedades físicas'!$F$8)/1000</f>
        <v>18.036450955925066</v>
      </c>
      <c r="AS1460" s="31">
        <f>(AE1460*'Propiedades físicas'!$F$7)/1000</f>
        <v>1.4540776995644265</v>
      </c>
      <c r="AT1460" s="31">
        <f t="shared" si="939"/>
        <v>1273.4818847277397</v>
      </c>
      <c r="AU1460" s="31">
        <f t="shared" si="940"/>
        <v>0.62624658497323871</v>
      </c>
      <c r="AV1460" s="31">
        <f t="shared" si="944"/>
        <v>0.17023591469407431</v>
      </c>
      <c r="AW1460" s="31">
        <f t="shared" si="944"/>
        <v>0.10406223478720393</v>
      </c>
      <c r="AX1460" s="31">
        <f t="shared" si="944"/>
        <v>8.4150353171596845E-2</v>
      </c>
      <c r="AY1460" s="31">
        <f t="shared" si="941"/>
        <v>1.4163099744274035E-2</v>
      </c>
      <c r="AZ1460" s="31">
        <f t="shared" si="941"/>
        <v>1.1418126296121572E-3</v>
      </c>
      <c r="BA1460" s="31">
        <f t="shared" si="942"/>
        <v>0.99999999999999978</v>
      </c>
      <c r="BB1460" s="34">
        <f>AU1460*'Propiedades físicas'!$C$4+'Diseño reactor'!AV1460*'Propiedades físicas'!$C$5+'Diseño reactor'!AW1460*'Propiedades físicas'!$C$8+'Diseño reactor'!AX1460*'Propiedades físicas'!$C$9+'Diseño reactor'!AY1460*'Propiedades físicas'!$C$7+'Diseño reactor'!AZ1460*'Propiedades físicas'!$C$6</f>
        <v>875.59283920568748</v>
      </c>
      <c r="BC1460" s="45">
        <f>AU1460*'Propiedades físicas'!$L$4+'Diseño reactor'!AV1460*'Propiedades físicas'!$L$5+'Diseño reactor'!AW1460*'Propiedades físicas'!$L$8+AX1460*'Propiedades físicas'!$L$9+'Diseño reactor'!AY1460*'Propiedades físicas'!$L$7+'Diseño reactor'!AZ1460*'Propiedades físicas'!$L$6</f>
        <v>2.0727211362187732</v>
      </c>
      <c r="BD1460" s="29">
        <f t="shared" si="919"/>
        <v>2.1318187592121483</v>
      </c>
      <c r="BE1460" s="58">
        <f t="shared" si="920"/>
        <v>41.983813259284389</v>
      </c>
      <c r="BF1460" s="30">
        <f>AU1460*'Propiedades físicas'!$I$4+'Diseño reactor'!AV1460*'Propiedades físicas'!$I$5+'Diseño reactor'!AW1460*'Propiedades físicas'!$I$8+'Diseño reactor'!AX1460*'Propiedades físicas'!$I$9+'Diseño reactor'!AY1460*'Propiedades físicas'!$I$7+'Diseño reactor'!AZ1460*'Propiedades físicas'!$I$6</f>
        <v>1.9875391644400529E-2</v>
      </c>
      <c r="BG1460" s="24">
        <f>AU1460*'Propiedades físicas'!$O$4+'Diseño reactor'!AV1460*'Propiedades físicas'!$O$5+'Diseño reactor'!AW1460*'Propiedades físicas'!$O$8+'Diseño reactor'!AX1460*'Propiedades físicas'!$O$9+'Diseño reactor'!AY1460*'Propiedades físicas'!$O$7+'Diseño reactor'!AZ1460*'Propiedades físicas'!$O$6</f>
        <v>0.15231711687687169</v>
      </c>
      <c r="BH1460" s="54">
        <f t="shared" si="921"/>
        <v>41361.921446841043</v>
      </c>
      <c r="BI1460" s="34">
        <f t="shared" si="943"/>
        <v>270.46299980373595</v>
      </c>
      <c r="BJ1460" s="27">
        <f t="shared" si="922"/>
        <v>4795.4361557514439</v>
      </c>
      <c r="BK1460" s="34">
        <f t="shared" si="923"/>
        <v>561.86693031628374</v>
      </c>
      <c r="BL1460" s="27">
        <f t="shared" si="924"/>
        <v>105.43632683215037</v>
      </c>
      <c r="BM1460" s="34">
        <f t="shared" si="925"/>
        <v>1.1054421768707483</v>
      </c>
      <c r="BN1460" s="45">
        <f t="shared" si="926"/>
        <v>1504.2706120330542</v>
      </c>
      <c r="BO1460" s="45">
        <f t="shared" si="927"/>
        <v>100.51142036229547</v>
      </c>
      <c r="BP1460" s="66">
        <f t="shared" si="928"/>
        <v>6.6893311120822503</v>
      </c>
    </row>
    <row r="1461" spans="8:68">
      <c r="H1461" s="68">
        <v>1456</v>
      </c>
      <c r="I1461" s="31">
        <f>('Propiedades físicas'!$C$10*'Diseño reactor'!H1461)/1000</f>
        <v>1274.3571300093392</v>
      </c>
      <c r="J1461" s="31">
        <f t="shared" si="905"/>
        <v>0.35782747964588085</v>
      </c>
      <c r="K1461" s="31">
        <f>(I1461*1000)/'Propiedades físicas'!$F$10</f>
        <v>8324.3126388695382</v>
      </c>
      <c r="L1461" s="31">
        <f t="shared" si="906"/>
        <v>1189.1875198385053</v>
      </c>
      <c r="M1461" s="31">
        <f t="shared" si="907"/>
        <v>7135.1251190310322</v>
      </c>
      <c r="N1461" s="31">
        <f t="shared" si="908"/>
        <v>0.81674967021875367</v>
      </c>
      <c r="O1461" s="32">
        <f t="shared" si="909"/>
        <v>4.9004980213125222</v>
      </c>
      <c r="P1461" s="33">
        <f t="shared" si="910"/>
        <v>0.62340347385670825</v>
      </c>
      <c r="Q1461" s="31">
        <f t="shared" si="911"/>
        <v>4.6505466777816409</v>
      </c>
      <c r="R1461" s="31">
        <f t="shared" si="912"/>
        <v>0.14757605036656771</v>
      </c>
      <c r="S1461" s="31">
        <f t="shared" si="913"/>
        <v>0.24995134353088244</v>
      </c>
      <c r="T1461" s="31">
        <f t="shared" si="914"/>
        <v>3.4935144822118264E-2</v>
      </c>
      <c r="U1461" s="31">
        <f t="shared" si="915"/>
        <v>1.0835001173359416E-2</v>
      </c>
      <c r="V1461" s="47">
        <f t="shared" si="929"/>
        <v>6.1735101294547806E-4</v>
      </c>
      <c r="W1461" s="31">
        <f t="shared" si="916"/>
        <v>0.23672638436482085</v>
      </c>
      <c r="X1461" s="34">
        <f>(S1461*H1461*'Propiedades físicas'!$F$5*60*24*365)/(1000000)</f>
        <v>56326.564506991934</v>
      </c>
      <c r="Y1461" s="34">
        <f>(U1461*H1461*'Propiedades físicas'!$F$7*60*24*365)/(1000000)</f>
        <v>763.58636919442517</v>
      </c>
      <c r="Z1461" s="31">
        <f t="shared" si="930"/>
        <v>907.67545793536715</v>
      </c>
      <c r="AA1461" s="31">
        <f t="shared" si="946"/>
        <v>6771.195962850069</v>
      </c>
      <c r="AB1461" s="31">
        <f t="shared" si="947"/>
        <v>214.87072933372258</v>
      </c>
      <c r="AC1461" s="31">
        <f t="shared" si="948"/>
        <v>363.92915618096481</v>
      </c>
      <c r="AD1461" s="31">
        <f t="shared" si="945"/>
        <v>50.865570861004194</v>
      </c>
      <c r="AE1461" s="31">
        <f t="shared" si="934"/>
        <v>15.775761708411309</v>
      </c>
      <c r="AF1461" s="31">
        <f t="shared" si="935"/>
        <v>8324.31263886954</v>
      </c>
      <c r="AG1461" s="31">
        <f t="shared" si="936"/>
        <v>0.10903908794788268</v>
      </c>
      <c r="AH1461" s="31">
        <f t="shared" si="937"/>
        <v>0.81342403350309678</v>
      </c>
      <c r="AI1461" s="31">
        <f t="shared" si="937"/>
        <v>2.5812429044339991E-2</v>
      </c>
      <c r="AJ1461" s="31">
        <f t="shared" si="937"/>
        <v>4.3718823639760269E-2</v>
      </c>
      <c r="AK1461" s="31">
        <f t="shared" si="918"/>
        <v>6.1104829993400937E-3</v>
      </c>
      <c r="AL1461" s="31">
        <f t="shared" si="918"/>
        <v>1.8951428655800333E-3</v>
      </c>
      <c r="AM1461" s="31">
        <f t="shared" si="938"/>
        <v>0.99999999999999989</v>
      </c>
      <c r="AN1461" s="31">
        <f>(Z1461*'Propiedades físicas'!$F$4)/1000</f>
        <v>798.1916441992031</v>
      </c>
      <c r="AO1461" s="31">
        <f>(AA1461*'Propiedades físicas'!$F$6)/1000</f>
        <v>216.94911864971621</v>
      </c>
      <c r="AP1461" s="31">
        <f>(AB1461*'Propiedades físicas'!$F$9)/1000</f>
        <v>132.5644964624401</v>
      </c>
      <c r="AQ1461" s="31">
        <f>(AC1461*'Propiedades físicas'!$F$5)/1000</f>
        <v>107.16621862060872</v>
      </c>
      <c r="AR1461" s="31">
        <f>(AD1461*'Propiedades físicas'!$F$8)/1000</f>
        <v>18.0328621816432</v>
      </c>
      <c r="AS1461" s="31">
        <f>(AE1461*'Propiedades físicas'!$F$7)/1000</f>
        <v>1.4527898957275975</v>
      </c>
      <c r="AT1461" s="31">
        <f t="shared" si="939"/>
        <v>1274.357130009339</v>
      </c>
      <c r="AU1461" s="31">
        <f t="shared" si="940"/>
        <v>0.62634847438202323</v>
      </c>
      <c r="AV1461" s="31">
        <f t="shared" si="944"/>
        <v>0.17024200951277002</v>
      </c>
      <c r="AW1461" s="31">
        <f t="shared" si="944"/>
        <v>0.10402460451684263</v>
      </c>
      <c r="AX1461" s="31">
        <f t="shared" si="944"/>
        <v>8.4094337526736604E-2</v>
      </c>
      <c r="AY1461" s="31">
        <f t="shared" si="941"/>
        <v>1.415055619574322E-2</v>
      </c>
      <c r="AZ1461" s="31">
        <f t="shared" si="941"/>
        <v>1.140017865884229E-3</v>
      </c>
      <c r="BA1461" s="31">
        <f t="shared" si="942"/>
        <v>0.99999999999999989</v>
      </c>
      <c r="BB1461" s="34">
        <f>AU1461*'Propiedades físicas'!$C$4+'Diseño reactor'!AV1461*'Propiedades físicas'!$C$5+'Diseño reactor'!AW1461*'Propiedades físicas'!$C$8+'Diseño reactor'!AX1461*'Propiedades físicas'!$C$9+'Diseño reactor'!AY1461*'Propiedades físicas'!$C$7+'Diseño reactor'!AZ1461*'Propiedades físicas'!$C$6</f>
        <v>875.59228779903901</v>
      </c>
      <c r="BC1461" s="45">
        <f>AU1461*'Propiedades físicas'!$L$4+'Diseño reactor'!AV1461*'Propiedades físicas'!$L$5+'Diseño reactor'!AW1461*'Propiedades físicas'!$L$8+AX1461*'Propiedades físicas'!$L$9+'Diseño reactor'!AY1461*'Propiedades físicas'!$L$7+'Diseño reactor'!AZ1461*'Propiedades físicas'!$L$6</f>
        <v>2.0727962143734895</v>
      </c>
      <c r="BD1461" s="29">
        <f t="shared" si="919"/>
        <v>2.1306253698235658</v>
      </c>
      <c r="BE1461" s="58">
        <f t="shared" si="920"/>
        <v>41.982509976500957</v>
      </c>
      <c r="BF1461" s="30">
        <f>AU1461*'Propiedades físicas'!$I$4+'Diseño reactor'!AV1461*'Propiedades físicas'!$I$5+'Diseño reactor'!AW1461*'Propiedades físicas'!$I$8+'Diseño reactor'!AX1461*'Propiedades físicas'!$I$9+'Diseño reactor'!AY1461*'Propiedades físicas'!$I$7+'Diseño reactor'!AZ1461*'Propiedades físicas'!$I$6</f>
        <v>1.987564498094456E-2</v>
      </c>
      <c r="BG1461" s="24">
        <f>AU1461*'Propiedades físicas'!$O$4+'Diseño reactor'!AV1461*'Propiedades físicas'!$O$5+'Diseño reactor'!AW1461*'Propiedades físicas'!$O$8+'Diseño reactor'!AX1461*'Propiedades físicas'!$O$9+'Diseño reactor'!AY1461*'Propiedades físicas'!$O$7+'Diseño reactor'!AZ1461*'Propiedades físicas'!$O$6</f>
        <v>0.15232060690576774</v>
      </c>
      <c r="BH1461" s="54">
        <f t="shared" si="921"/>
        <v>41361.368197081356</v>
      </c>
      <c r="BI1461" s="34">
        <f t="shared" si="943"/>
        <v>270.47004677587938</v>
      </c>
      <c r="BJ1461" s="27">
        <f t="shared" si="922"/>
        <v>4795.435041694529</v>
      </c>
      <c r="BK1461" s="34">
        <f t="shared" si="923"/>
        <v>561.8796737908433</v>
      </c>
      <c r="BL1461" s="27">
        <f t="shared" si="924"/>
        <v>105.43677557076897</v>
      </c>
      <c r="BM1461" s="34">
        <f t="shared" si="925"/>
        <v>1.1054421768707483</v>
      </c>
      <c r="BN1461" s="45">
        <f t="shared" si="926"/>
        <v>1505.4435570761875</v>
      </c>
      <c r="BO1461" s="45">
        <f t="shared" si="927"/>
        <v>100.52668086717291</v>
      </c>
      <c r="BP1461" s="66">
        <f t="shared" si="928"/>
        <v>6.6893268994602595</v>
      </c>
    </row>
    <row r="1462" spans="8:68">
      <c r="H1462" s="68">
        <v>1457</v>
      </c>
      <c r="I1462" s="31">
        <f>('Propiedades físicas'!$C$10*'Diseño reactor'!H1462)/1000</f>
        <v>1275.2323752909392</v>
      </c>
      <c r="J1462" s="31">
        <f t="shared" si="905"/>
        <v>0.35758188769004973</v>
      </c>
      <c r="K1462" s="31">
        <f>(I1462*1000)/'Propiedades físicas'!$F$10</f>
        <v>8330.0298865610712</v>
      </c>
      <c r="L1462" s="31">
        <f t="shared" si="906"/>
        <v>1190.0042695087243</v>
      </c>
      <c r="M1462" s="31">
        <f t="shared" si="907"/>
        <v>7140.0256170523462</v>
      </c>
      <c r="N1462" s="31">
        <f t="shared" si="908"/>
        <v>0.81674967021875378</v>
      </c>
      <c r="O1462" s="32">
        <f t="shared" si="909"/>
        <v>4.9004980213125231</v>
      </c>
      <c r="P1462" s="33">
        <f t="shared" si="910"/>
        <v>0.62350477792789094</v>
      </c>
      <c r="Q1462" s="31">
        <f t="shared" si="911"/>
        <v>4.650712954111194</v>
      </c>
      <c r="R1462" s="31">
        <f t="shared" si="912"/>
        <v>0.14752269642330246</v>
      </c>
      <c r="S1462" s="31">
        <f t="shared" si="913"/>
        <v>0.24978506720133103</v>
      </c>
      <c r="T1462" s="31">
        <f t="shared" si="914"/>
        <v>3.4904216824652411E-2</v>
      </c>
      <c r="U1462" s="31">
        <f t="shared" si="915"/>
        <v>1.0817979042907912E-2</v>
      </c>
      <c r="V1462" s="47">
        <f t="shared" si="929"/>
        <v>6.1745133348198918E-4</v>
      </c>
      <c r="W1462" s="31">
        <f t="shared" si="916"/>
        <v>0.23660235116973494</v>
      </c>
      <c r="X1462" s="34">
        <f>(S1462*H1462*'Propiedades físicas'!$F$5*60*24*365)/(1000000)</f>
        <v>56327.754208787628</v>
      </c>
      <c r="Y1462" s="34">
        <f>(U1462*H1462*'Propiedades físicas'!$F$7*60*24*365)/(1000000)</f>
        <v>762.91036806686009</v>
      </c>
      <c r="Z1462" s="31">
        <f t="shared" si="930"/>
        <v>908.44646144093713</v>
      </c>
      <c r="AA1462" s="31">
        <f t="shared" si="946"/>
        <v>6776.0887741400093</v>
      </c>
      <c r="AB1462" s="31">
        <f t="shared" si="947"/>
        <v>214.94056868875168</v>
      </c>
      <c r="AC1462" s="31">
        <f t="shared" si="948"/>
        <v>363.93684291233933</v>
      </c>
      <c r="AD1462" s="31">
        <f t="shared" si="945"/>
        <v>50.855443913518563</v>
      </c>
      <c r="AE1462" s="31">
        <f t="shared" si="934"/>
        <v>15.761795465516828</v>
      </c>
      <c r="AF1462" s="31">
        <f t="shared" si="935"/>
        <v>8330.0298865610712</v>
      </c>
      <c r="AG1462" s="31">
        <f t="shared" si="936"/>
        <v>0.10905680697575212</v>
      </c>
      <c r="AH1462" s="31">
        <f t="shared" si="937"/>
        <v>0.81345311678556498</v>
      </c>
      <c r="AI1462" s="31">
        <f t="shared" si="937"/>
        <v>2.5803096941526906E-2</v>
      </c>
      <c r="AJ1462" s="31">
        <f t="shared" si="937"/>
        <v>4.3689740357292429E-2</v>
      </c>
      <c r="AK1462" s="31">
        <f t="shared" si="918"/>
        <v>6.1050734038258624E-3</v>
      </c>
      <c r="AL1462" s="31">
        <f t="shared" si="918"/>
        <v>1.8921655360379325E-3</v>
      </c>
      <c r="AM1462" s="31">
        <f t="shared" si="938"/>
        <v>1.0000000000000002</v>
      </c>
      <c r="AN1462" s="31">
        <f>(Z1462*'Propiedades físicas'!$F$4)/1000</f>
        <v>798.86964926193127</v>
      </c>
      <c r="AO1462" s="31">
        <f>(AA1462*'Propiedades físicas'!$F$6)/1000</f>
        <v>217.10588432344591</v>
      </c>
      <c r="AP1462" s="31">
        <f>(AB1462*'Propiedades físicas'!$F$9)/1000</f>
        <v>132.60758385252532</v>
      </c>
      <c r="AQ1462" s="31">
        <f>(AC1462*'Propiedades físicas'!$F$5)/1000</f>
        <v>107.16848213239658</v>
      </c>
      <c r="AR1462" s="31">
        <f>(AD1462*'Propiedades físicas'!$F$8)/1000</f>
        <v>18.029271976220596</v>
      </c>
      <c r="AS1462" s="31">
        <f>(AE1462*'Propiedades físicas'!$F$7)/1000</f>
        <v>1.4515037444194447</v>
      </c>
      <c r="AT1462" s="31">
        <f t="shared" si="939"/>
        <v>1275.232375290939</v>
      </c>
      <c r="AU1462" s="31">
        <f t="shared" si="940"/>
        <v>0.62645025702054691</v>
      </c>
      <c r="AV1462" s="31">
        <f t="shared" si="944"/>
        <v>0.1702480963706039</v>
      </c>
      <c r="AW1462" s="31">
        <f t="shared" si="944"/>
        <v>0.10398699595614599</v>
      </c>
      <c r="AX1462" s="31">
        <f t="shared" si="944"/>
        <v>8.4038395047762587E-2</v>
      </c>
      <c r="AY1462" s="31">
        <f t="shared" si="941"/>
        <v>1.413802874327692E-2</v>
      </c>
      <c r="AZ1462" s="31">
        <f t="shared" si="941"/>
        <v>1.1382268616637733E-3</v>
      </c>
      <c r="BA1462" s="31">
        <f t="shared" si="942"/>
        <v>1.0000000000000002</v>
      </c>
      <c r="BB1462" s="34">
        <f>AU1462*'Propiedades físicas'!$C$4+'Diseño reactor'!AV1462*'Propiedades físicas'!$C$5+'Diseño reactor'!AW1462*'Propiedades físicas'!$C$8+'Diseño reactor'!AX1462*'Propiedades físicas'!$C$9+'Diseño reactor'!AY1462*'Propiedades físicas'!$C$7+'Diseño reactor'!AZ1462*'Propiedades físicas'!$C$6</f>
        <v>875.59173747682883</v>
      </c>
      <c r="BC1462" s="45">
        <f>AU1462*'Propiedades físicas'!$L$4+'Diseño reactor'!AV1462*'Propiedades físicas'!$L$5+'Diseño reactor'!AW1462*'Propiedades físicas'!$L$8+AX1462*'Propiedades físicas'!$L$9+'Diseño reactor'!AY1462*'Propiedades físicas'!$L$7+'Diseño reactor'!AZ1462*'Propiedades físicas'!$L$6</f>
        <v>2.0728712101130822</v>
      </c>
      <c r="BD1462" s="29">
        <f t="shared" si="919"/>
        <v>2.1294333185105567</v>
      </c>
      <c r="BE1462" s="58">
        <f t="shared" si="920"/>
        <v>41.981208189074628</v>
      </c>
      <c r="BF1462" s="30">
        <f>AU1462*'Propiedades físicas'!$I$4+'Diseño reactor'!AV1462*'Propiedades físicas'!$I$5+'Diseño reactor'!AW1462*'Propiedades físicas'!$I$8+'Diseño reactor'!AX1462*'Propiedades físicas'!$I$9+'Diseño reactor'!AY1462*'Propiedades físicas'!$I$7+'Diseño reactor'!AZ1462*'Propiedades físicas'!$I$6</f>
        <v>1.9875897813264713E-2</v>
      </c>
      <c r="BG1462" s="24">
        <f>AU1462*'Propiedades físicas'!$O$4+'Diseño reactor'!AV1462*'Propiedades físicas'!$O$5+'Diseño reactor'!AW1462*'Propiedades físicas'!$O$8+'Diseño reactor'!AX1462*'Propiedades físicas'!$O$9+'Diseño reactor'!AY1462*'Propiedades físicas'!$O$7+'Diseño reactor'!AZ1462*'Propiedades físicas'!$O$6</f>
        <v>0.15232409341188199</v>
      </c>
      <c r="BH1462" s="54">
        <f t="shared" si="921"/>
        <v>41360.816061917576</v>
      </c>
      <c r="BI1462" s="34">
        <f t="shared" si="943"/>
        <v>270.47708231462337</v>
      </c>
      <c r="BJ1462" s="27">
        <f t="shared" si="922"/>
        <v>4795.4339445630631</v>
      </c>
      <c r="BK1462" s="34">
        <f t="shared" si="923"/>
        <v>561.89240624779518</v>
      </c>
      <c r="BL1462" s="27">
        <f t="shared" si="924"/>
        <v>105.43722390490872</v>
      </c>
      <c r="BM1462" s="34">
        <f t="shared" si="925"/>
        <v>1.1054421768707483</v>
      </c>
      <c r="BN1462" s="45">
        <f t="shared" si="926"/>
        <v>1506.6165550531687</v>
      </c>
      <c r="BO1462" s="45">
        <f t="shared" si="927"/>
        <v>100.54192538438549</v>
      </c>
      <c r="BP1462" s="66">
        <f t="shared" si="928"/>
        <v>6.689322695123133</v>
      </c>
    </row>
    <row r="1463" spans="8:68">
      <c r="H1463" s="68">
        <v>1458</v>
      </c>
      <c r="I1463" s="31">
        <f>('Propiedades físicas'!$C$10*'Diseño reactor'!H1463)/1000</f>
        <v>1276.107620572539</v>
      </c>
      <c r="J1463" s="31">
        <f t="shared" si="905"/>
        <v>0.35733663262304699</v>
      </c>
      <c r="K1463" s="31">
        <f>(I1463*1000)/'Propiedades físicas'!$F$10</f>
        <v>8335.7471342526023</v>
      </c>
      <c r="L1463" s="31">
        <f t="shared" si="906"/>
        <v>1190.8210191789431</v>
      </c>
      <c r="M1463" s="31">
        <f t="shared" si="907"/>
        <v>7144.9261150736584</v>
      </c>
      <c r="N1463" s="31">
        <f t="shared" si="908"/>
        <v>0.81674967021875378</v>
      </c>
      <c r="O1463" s="32">
        <f t="shared" si="909"/>
        <v>4.9004980213125231</v>
      </c>
      <c r="P1463" s="33">
        <f t="shared" si="910"/>
        <v>0.62360597589778188</v>
      </c>
      <c r="Q1463" s="31">
        <f t="shared" si="911"/>
        <v>4.6508790133902487</v>
      </c>
      <c r="R1463" s="31">
        <f t="shared" si="912"/>
        <v>0.14746937326986995</v>
      </c>
      <c r="S1463" s="31">
        <f t="shared" si="913"/>
        <v>0.24961900792227498</v>
      </c>
      <c r="T1463" s="31">
        <f t="shared" si="914"/>
        <v>3.4873328500900871E-2</v>
      </c>
      <c r="U1463" s="31">
        <f t="shared" si="915"/>
        <v>1.0800992550201111E-2</v>
      </c>
      <c r="V1463" s="47">
        <f t="shared" si="929"/>
        <v>6.1755154894731798E-4</v>
      </c>
      <c r="W1463" s="31">
        <f t="shared" si="916"/>
        <v>0.23647844788139472</v>
      </c>
      <c r="X1463" s="34">
        <f>(S1463*H1463*'Propiedades físicas'!$F$5*60*24*365)/(1000000)</f>
        <v>56328.941419808769</v>
      </c>
      <c r="Y1463" s="34">
        <f>(U1463*H1463*'Propiedades físicas'!$F$7*60*24*365)/(1000000)</f>
        <v>762.23523409778591</v>
      </c>
      <c r="Z1463" s="31">
        <f t="shared" si="930"/>
        <v>909.21751285896596</v>
      </c>
      <c r="AA1463" s="31">
        <f t="shared" si="946"/>
        <v>6780.9816015229826</v>
      </c>
      <c r="AB1463" s="31">
        <f t="shared" si="947"/>
        <v>215.01034622747039</v>
      </c>
      <c r="AC1463" s="31">
        <f t="shared" si="948"/>
        <v>363.9445135506769</v>
      </c>
      <c r="AD1463" s="31">
        <f t="shared" si="945"/>
        <v>50.845312954313471</v>
      </c>
      <c r="AE1463" s="31">
        <f t="shared" si="934"/>
        <v>15.747847138193221</v>
      </c>
      <c r="AF1463" s="31">
        <f t="shared" si="935"/>
        <v>8335.7471342526023</v>
      </c>
      <c r="AG1463" s="31">
        <f t="shared" si="936"/>
        <v>0.10907450744551501</v>
      </c>
      <c r="AH1463" s="31">
        <f t="shared" si="937"/>
        <v>0.81348216210387447</v>
      </c>
      <c r="AI1463" s="31">
        <f t="shared" si="937"/>
        <v>2.5793770224143035E-2</v>
      </c>
      <c r="AJ1463" s="31">
        <f t="shared" si="937"/>
        <v>4.3660695038982705E-2</v>
      </c>
      <c r="AK1463" s="31">
        <f t="shared" si="918"/>
        <v>6.0996707476146765E-3</v>
      </c>
      <c r="AL1463" s="31">
        <f t="shared" si="918"/>
        <v>1.88919443987011E-3</v>
      </c>
      <c r="AM1463" s="31">
        <f t="shared" si="938"/>
        <v>1</v>
      </c>
      <c r="AN1463" s="31">
        <f>(Z1463*'Propiedades físicas'!$F$4)/1000</f>
        <v>799.54769645791748</v>
      </c>
      <c r="AO1463" s="31">
        <f>(AA1463*'Propiedades físicas'!$F$6)/1000</f>
        <v>217.26265051279637</v>
      </c>
      <c r="AP1463" s="31">
        <f>(AB1463*'Propiedades físicas'!$F$9)/1000</f>
        <v>132.65063310503785</v>
      </c>
      <c r="AQ1463" s="31">
        <f>(AC1463*'Propiedades físicas'!$F$5)/1000</f>
        <v>107.17074090526783</v>
      </c>
      <c r="AR1463" s="31">
        <f>(AD1463*'Propiedades físicas'!$F$8)/1000</f>
        <v>18.025680348563206</v>
      </c>
      <c r="AS1463" s="31">
        <f>(AE1463*'Propiedades físicas'!$F$7)/1000</f>
        <v>1.4502192429562137</v>
      </c>
      <c r="AT1463" s="31">
        <f t="shared" si="939"/>
        <v>1276.1076205725387</v>
      </c>
      <c r="AU1463" s="31">
        <f t="shared" si="940"/>
        <v>0.6265519330565491</v>
      </c>
      <c r="AV1463" s="31">
        <f t="shared" si="944"/>
        <v>0.17025417528289602</v>
      </c>
      <c r="AW1463" s="31">
        <f t="shared" si="944"/>
        <v>0.10394940909883665</v>
      </c>
      <c r="AX1463" s="31">
        <f t="shared" si="944"/>
        <v>8.3982525593871607E-2</v>
      </c>
      <c r="AY1463" s="31">
        <f t="shared" si="941"/>
        <v>1.412551736073467E-2</v>
      </c>
      <c r="AZ1463" s="31">
        <f t="shared" si="941"/>
        <v>1.1364396071121008E-3</v>
      </c>
      <c r="BA1463" s="31">
        <f t="shared" si="942"/>
        <v>1.0000000000000002</v>
      </c>
      <c r="BB1463" s="34">
        <f>AU1463*'Propiedades físicas'!$C$4+'Diseño reactor'!AV1463*'Propiedades físicas'!$C$5+'Diseño reactor'!AW1463*'Propiedades físicas'!$C$8+'Diseño reactor'!AX1463*'Propiedades físicas'!$C$9+'Diseño reactor'!AY1463*'Propiedades físicas'!$C$7+'Diseño reactor'!AZ1463*'Propiedades físicas'!$C$6</f>
        <v>875.59118823636936</v>
      </c>
      <c r="BC1463" s="45">
        <f>AU1463*'Propiedades físicas'!$L$4+'Diseño reactor'!AV1463*'Propiedades físicas'!$L$5+'Diseño reactor'!AW1463*'Propiedades físicas'!$L$8+AX1463*'Propiedades físicas'!$L$9+'Diseño reactor'!AY1463*'Propiedades físicas'!$L$7+'Diseño reactor'!AZ1463*'Propiedades físicas'!$L$6</f>
        <v>2.0729461235716151</v>
      </c>
      <c r="BD1463" s="29">
        <f t="shared" si="919"/>
        <v>2.1282426030213233</v>
      </c>
      <c r="BE1463" s="58">
        <f t="shared" si="920"/>
        <v>41.979907894418808</v>
      </c>
      <c r="BF1463" s="30">
        <f>AU1463*'Propiedades físicas'!$I$4+'Diseño reactor'!AV1463*'Propiedades físicas'!$I$5+'Diseño reactor'!AW1463*'Propiedades físicas'!$I$8+'Diseño reactor'!AX1463*'Propiedades físicas'!$I$9+'Diseño reactor'!AY1463*'Propiedades físicas'!$I$7+'Diseño reactor'!AZ1463*'Propiedades físicas'!$I$6</f>
        <v>1.9876150142584419E-2</v>
      </c>
      <c r="BG1463" s="24">
        <f>AU1463*'Propiedades físicas'!$O$4+'Diseño reactor'!AV1463*'Propiedades físicas'!$O$5+'Diseño reactor'!AW1463*'Propiedades físicas'!$O$8+'Diseño reactor'!AX1463*'Propiedades físicas'!$O$9+'Diseño reactor'!AY1463*'Propiedades físicas'!$O$7+'Diseño reactor'!AZ1463*'Propiedades físicas'!$O$6</f>
        <v>0.15232757640032255</v>
      </c>
      <c r="BH1463" s="54">
        <f t="shared" si="921"/>
        <v>41360.265038592363</v>
      </c>
      <c r="BI1463" s="34">
        <f t="shared" si="943"/>
        <v>270.48410644515798</v>
      </c>
      <c r="BJ1463" s="27">
        <f t="shared" si="922"/>
        <v>4795.4328643015506</v>
      </c>
      <c r="BK1463" s="34">
        <f t="shared" si="923"/>
        <v>561.90512769962459</v>
      </c>
      <c r="BL1463" s="27">
        <f t="shared" si="924"/>
        <v>105.43767183505302</v>
      </c>
      <c r="BM1463" s="34">
        <f t="shared" si="925"/>
        <v>1.1054421768707483</v>
      </c>
      <c r="BN1463" s="45">
        <f t="shared" si="926"/>
        <v>1507.7896058777208</v>
      </c>
      <c r="BO1463" s="45">
        <f t="shared" si="927"/>
        <v>100.55715393904268</v>
      </c>
      <c r="BP1463" s="66">
        <f t="shared" si="928"/>
        <v>6.6893184990503363</v>
      </c>
    </row>
    <row r="1464" spans="8:68">
      <c r="H1464" s="68">
        <v>1459</v>
      </c>
      <c r="I1464" s="31">
        <f>('Propiedades físicas'!$C$10*'Diseño reactor'!H1464)/1000</f>
        <v>1276.9828658541387</v>
      </c>
      <c r="J1464" s="31">
        <f t="shared" si="905"/>
        <v>0.35709171375216076</v>
      </c>
      <c r="K1464" s="31">
        <f>(I1464*1000)/'Propiedades físicas'!$F$10</f>
        <v>8341.4643819441335</v>
      </c>
      <c r="L1464" s="31">
        <f t="shared" si="906"/>
        <v>1191.6377688491618</v>
      </c>
      <c r="M1464" s="31">
        <f t="shared" si="907"/>
        <v>7149.8266130949714</v>
      </c>
      <c r="N1464" s="31">
        <f t="shared" si="908"/>
        <v>0.81674967021875378</v>
      </c>
      <c r="O1464" s="32">
        <f t="shared" si="909"/>
        <v>4.9004980213125231</v>
      </c>
      <c r="P1464" s="33">
        <f t="shared" si="910"/>
        <v>0.62370706793298225</v>
      </c>
      <c r="Q1464" s="31">
        <f t="shared" si="911"/>
        <v>4.6510448560362576</v>
      </c>
      <c r="R1464" s="31">
        <f t="shared" si="912"/>
        <v>0.14741608089730054</v>
      </c>
      <c r="S1464" s="31">
        <f t="shared" si="913"/>
        <v>0.24945316527626565</v>
      </c>
      <c r="T1464" s="31">
        <f t="shared" si="914"/>
        <v>3.4842479786447639E-2</v>
      </c>
      <c r="U1464" s="31">
        <f t="shared" si="915"/>
        <v>1.0784041602023281E-2</v>
      </c>
      <c r="V1464" s="47">
        <f t="shared" si="929"/>
        <v>6.1765165950644846E-4</v>
      </c>
      <c r="W1464" s="31">
        <f t="shared" si="916"/>
        <v>0.23635467429581941</v>
      </c>
      <c r="X1464" s="34">
        <f>(S1464*H1464*'Propiedades físicas'!$F$5*60*24*365)/(1000000)</f>
        <v>56330.126146570401</v>
      </c>
      <c r="Y1464" s="34">
        <f>(U1464*H1464*'Propiedades físicas'!$F$7*60*24*365)/(1000000)</f>
        <v>761.56096587924549</v>
      </c>
      <c r="Z1464" s="31">
        <f t="shared" si="930"/>
        <v>909.98861211422116</v>
      </c>
      <c r="AA1464" s="31">
        <f t="shared" si="946"/>
        <v>6785.8744449568994</v>
      </c>
      <c r="AB1464" s="31">
        <f t="shared" si="947"/>
        <v>215.0800620291615</v>
      </c>
      <c r="AC1464" s="31">
        <f t="shared" si="948"/>
        <v>363.95216813807161</v>
      </c>
      <c r="AD1464" s="31">
        <f t="shared" si="945"/>
        <v>50.835178008427107</v>
      </c>
      <c r="AE1464" s="31">
        <f t="shared" si="934"/>
        <v>15.733916697351967</v>
      </c>
      <c r="AF1464" s="31">
        <f t="shared" si="935"/>
        <v>8341.4643819441317</v>
      </c>
      <c r="AG1464" s="31">
        <f t="shared" si="936"/>
        <v>0.10909218938631152</v>
      </c>
      <c r="AH1464" s="31">
        <f t="shared" si="937"/>
        <v>0.81351116953104186</v>
      </c>
      <c r="AI1464" s="31">
        <f t="shared" si="937"/>
        <v>2.5784448890619507E-2</v>
      </c>
      <c r="AJ1464" s="31">
        <f t="shared" si="937"/>
        <v>4.3631687611815455E-2</v>
      </c>
      <c r="AK1464" s="31">
        <f t="shared" si="918"/>
        <v>6.0942750194395764E-3</v>
      </c>
      <c r="AL1464" s="31">
        <f t="shared" si="918"/>
        <v>1.8862295607722645E-3</v>
      </c>
      <c r="AM1464" s="31">
        <f t="shared" si="938"/>
        <v>1.0000000000000002</v>
      </c>
      <c r="AN1464" s="31">
        <f>(Z1464*'Propiedades físicas'!$F$4)/1000</f>
        <v>800.22578572100383</v>
      </c>
      <c r="AO1464" s="31">
        <f>(AA1464*'Propiedades físicas'!$F$6)/1000</f>
        <v>217.41941721641905</v>
      </c>
      <c r="AP1464" s="31">
        <f>(AB1464*'Propiedades físicas'!$F$9)/1000</f>
        <v>132.69364426889118</v>
      </c>
      <c r="AQ1464" s="31">
        <f>(AC1464*'Propiedades físicas'!$F$5)/1000</f>
        <v>107.17299495161797</v>
      </c>
      <c r="AR1464" s="31">
        <f>(AD1464*'Propiedades físicas'!$F$8)/1000</f>
        <v>18.022087307547572</v>
      </c>
      <c r="AS1464" s="31">
        <f>(AE1464*'Propiedades físicas'!$F$7)/1000</f>
        <v>1.4489363886591426</v>
      </c>
      <c r="AT1464" s="31">
        <f t="shared" si="939"/>
        <v>1276.9828658541387</v>
      </c>
      <c r="AU1464" s="31">
        <f t="shared" si="940"/>
        <v>0.62665350265741804</v>
      </c>
      <c r="AV1464" s="31">
        <f t="shared" si="944"/>
        <v>0.17026024626492789</v>
      </c>
      <c r="AW1464" s="31">
        <f t="shared" si="944"/>
        <v>0.10391184393859196</v>
      </c>
      <c r="AX1464" s="31">
        <f t="shared" si="944"/>
        <v>8.3926729024616079E-2</v>
      </c>
      <c r="AY1464" s="31">
        <f t="shared" si="941"/>
        <v>1.4113022022024621E-2</v>
      </c>
      <c r="AZ1464" s="31">
        <f t="shared" si="941"/>
        <v>1.1346560924214038E-3</v>
      </c>
      <c r="BA1464" s="31">
        <f t="shared" si="942"/>
        <v>0.99999999999999989</v>
      </c>
      <c r="BB1464" s="34">
        <f>AU1464*'Propiedades físicas'!$C$4+'Diseño reactor'!AV1464*'Propiedades físicas'!$C$5+'Diseño reactor'!AW1464*'Propiedades físicas'!$C$8+'Diseño reactor'!AX1464*'Propiedades físicas'!$C$9+'Diseño reactor'!AY1464*'Propiedades físicas'!$C$7+'Diseño reactor'!AZ1464*'Propiedades físicas'!$C$6</f>
        <v>875.5906400749808</v>
      </c>
      <c r="BC1464" s="45">
        <f>AU1464*'Propiedades físicas'!$L$4+'Diseño reactor'!AV1464*'Propiedades físicas'!$L$5+'Diseño reactor'!AW1464*'Propiedades físicas'!$L$8+AX1464*'Propiedades físicas'!$L$9+'Diseño reactor'!AY1464*'Propiedades físicas'!$L$7+'Diseño reactor'!AZ1464*'Propiedades físicas'!$L$6</f>
        <v>2.073020954882868</v>
      </c>
      <c r="BD1464" s="29">
        <f t="shared" si="919"/>
        <v>2.12705322110912</v>
      </c>
      <c r="BE1464" s="58">
        <f t="shared" si="920"/>
        <v>41.978609089952911</v>
      </c>
      <c r="BF1464" s="30">
        <f>AU1464*'Propiedades físicas'!$I$4+'Diseño reactor'!AV1464*'Propiedades físicas'!$I$5+'Diseño reactor'!AW1464*'Propiedades físicas'!$I$8+'Diseño reactor'!AX1464*'Propiedades físicas'!$I$9+'Diseño reactor'!AY1464*'Propiedades físicas'!$I$7+'Diseño reactor'!AZ1464*'Propiedades físicas'!$I$6</f>
        <v>1.9876401970123518E-2</v>
      </c>
      <c r="BG1464" s="24">
        <f>AU1464*'Propiedades físicas'!$O$4+'Diseño reactor'!AV1464*'Propiedades físicas'!$O$5+'Diseño reactor'!AW1464*'Propiedades físicas'!$O$8+'Diseño reactor'!AX1464*'Propiedades físicas'!$O$9+'Diseño reactor'!AY1464*'Propiedades físicas'!$O$7+'Diseño reactor'!AZ1464*'Propiedades físicas'!$O$6</f>
        <v>0.15233105587618792</v>
      </c>
      <c r="BH1464" s="54">
        <f t="shared" si="921"/>
        <v>41359.71512435664</v>
      </c>
      <c r="BI1464" s="34">
        <f t="shared" si="943"/>
        <v>270.49111919260406</v>
      </c>
      <c r="BJ1464" s="27">
        <f t="shared" si="922"/>
        <v>4795.4318008546525</v>
      </c>
      <c r="BK1464" s="34">
        <f t="shared" si="923"/>
        <v>561.91783815879876</v>
      </c>
      <c r="BL1464" s="27">
        <f t="shared" si="924"/>
        <v>105.43811936168449</v>
      </c>
      <c r="BM1464" s="34">
        <f t="shared" si="925"/>
        <v>1.1054421768707483</v>
      </c>
      <c r="BN1464" s="45">
        <f t="shared" si="926"/>
        <v>1508.9627094637606</v>
      </c>
      <c r="BO1464" s="45">
        <f t="shared" si="927"/>
        <v>100.57236655620157</v>
      </c>
      <c r="BP1464" s="66">
        <f t="shared" si="928"/>
        <v>6.6893143112213966</v>
      </c>
    </row>
    <row r="1465" spans="8:68">
      <c r="H1465" s="68">
        <v>1460</v>
      </c>
      <c r="I1465" s="31">
        <f>('Propiedades físicas'!$C$10*'Diseño reactor'!H1465)/1000</f>
        <v>1277.8581111357387</v>
      </c>
      <c r="J1465" s="31">
        <f t="shared" si="905"/>
        <v>0.35684713038657706</v>
      </c>
      <c r="K1465" s="31">
        <f>(I1465*1000)/'Propiedades físicas'!$F$10</f>
        <v>8347.1816296356646</v>
      </c>
      <c r="L1465" s="31">
        <f t="shared" si="906"/>
        <v>1192.4545185193806</v>
      </c>
      <c r="M1465" s="31">
        <f t="shared" si="907"/>
        <v>7154.7271111162836</v>
      </c>
      <c r="N1465" s="31">
        <f t="shared" si="908"/>
        <v>0.81674967021875389</v>
      </c>
      <c r="O1465" s="32">
        <f t="shared" si="909"/>
        <v>4.9004980213125231</v>
      </c>
      <c r="P1465" s="33">
        <f t="shared" si="910"/>
        <v>0.62380805419974505</v>
      </c>
      <c r="Q1465" s="31">
        <f t="shared" si="911"/>
        <v>4.6512104824656157</v>
      </c>
      <c r="R1465" s="31">
        <f t="shared" si="912"/>
        <v>0.14736281929656131</v>
      </c>
      <c r="S1465" s="31">
        <f t="shared" si="913"/>
        <v>0.24928753884690749</v>
      </c>
      <c r="T1465" s="31">
        <f t="shared" si="914"/>
        <v>3.4811670616996422E-2</v>
      </c>
      <c r="U1465" s="31">
        <f t="shared" si="915"/>
        <v>1.076712610545111E-2</v>
      </c>
      <c r="V1465" s="47">
        <f t="shared" si="929"/>
        <v>6.1775166532401944E-4</v>
      </c>
      <c r="W1465" s="31">
        <f t="shared" si="916"/>
        <v>0.23623103020945496</v>
      </c>
      <c r="X1465" s="34">
        <f>(S1465*H1465*'Propiedades físicas'!$F$5*60*24*365)/(1000000)</f>
        <v>56331.308395567037</v>
      </c>
      <c r="Y1465" s="34">
        <f>(U1465*H1465*'Propiedades físicas'!$F$7*60*24*365)/(1000000)</f>
        <v>760.88756200589853</v>
      </c>
      <c r="Z1465" s="31">
        <f t="shared" si="930"/>
        <v>910.75975913162779</v>
      </c>
      <c r="AA1465" s="31">
        <f t="shared" si="946"/>
        <v>6790.7673043997993</v>
      </c>
      <c r="AB1465" s="31">
        <f t="shared" si="947"/>
        <v>215.14971617297951</v>
      </c>
      <c r="AC1465" s="31">
        <f t="shared" si="948"/>
        <v>363.95980671648493</v>
      </c>
      <c r="AD1465" s="31">
        <f t="shared" si="945"/>
        <v>50.825039100814777</v>
      </c>
      <c r="AE1465" s="31">
        <f t="shared" si="934"/>
        <v>15.72000411395862</v>
      </c>
      <c r="AF1465" s="31">
        <f t="shared" si="935"/>
        <v>8347.1816296356646</v>
      </c>
      <c r="AG1465" s="31">
        <f t="shared" si="936"/>
        <v>0.10910985282722072</v>
      </c>
      <c r="AH1465" s="31">
        <f t="shared" si="937"/>
        <v>0.81354013913989798</v>
      </c>
      <c r="AI1465" s="31">
        <f t="shared" si="937"/>
        <v>2.5775132939376364E-2</v>
      </c>
      <c r="AJ1465" s="31">
        <f t="shared" si="937"/>
        <v>4.3602718002959152E-2</v>
      </c>
      <c r="AK1465" s="31">
        <f t="shared" si="918"/>
        <v>6.0888862080545354E-3</v>
      </c>
      <c r="AL1465" s="31">
        <f t="shared" si="918"/>
        <v>1.8832708824912394E-3</v>
      </c>
      <c r="AM1465" s="31">
        <f t="shared" si="938"/>
        <v>1</v>
      </c>
      <c r="AN1465" s="31">
        <f>(Z1465*'Propiedades físicas'!$F$4)/1000</f>
        <v>800.90391698517078</v>
      </c>
      <c r="AO1465" s="31">
        <f>(AA1465*'Propiedades físicas'!$F$6)/1000</f>
        <v>217.57618443296957</v>
      </c>
      <c r="AP1465" s="31">
        <f>(AB1465*'Propiedades físicas'!$F$9)/1000</f>
        <v>132.7366173929197</v>
      </c>
      <c r="AQ1465" s="31">
        <f>(AC1465*'Propiedades físicas'!$F$5)/1000</f>
        <v>107.17524428380334</v>
      </c>
      <c r="AR1465" s="31">
        <f>(AD1465*'Propiedades físicas'!$F$8)/1000</f>
        <v>18.01849286202085</v>
      </c>
      <c r="AS1465" s="31">
        <f>(AE1465*'Propiedades físicas'!$F$7)/1000</f>
        <v>1.4476551788544494</v>
      </c>
      <c r="AT1465" s="31">
        <f t="shared" si="939"/>
        <v>1277.8581111357385</v>
      </c>
      <c r="AU1465" s="31">
        <f t="shared" si="940"/>
        <v>0.62675496599019198</v>
      </c>
      <c r="AV1465" s="31">
        <f t="shared" si="944"/>
        <v>0.17026630933194264</v>
      </c>
      <c r="AW1465" s="31">
        <f t="shared" si="944"/>
        <v>0.10387430046904476</v>
      </c>
      <c r="AX1465" s="31">
        <f t="shared" si="944"/>
        <v>8.3871005199902676E-2</v>
      </c>
      <c r="AY1465" s="31">
        <f t="shared" si="941"/>
        <v>1.4100542701103428E-2</v>
      </c>
      <c r="AZ1465" s="31">
        <f t="shared" si="941"/>
        <v>1.1328763078146432E-3</v>
      </c>
      <c r="BA1465" s="31">
        <f t="shared" si="942"/>
        <v>1</v>
      </c>
      <c r="BB1465" s="34">
        <f>AU1465*'Propiedades físicas'!$C$4+'Diseño reactor'!AV1465*'Propiedades físicas'!$C$5+'Diseño reactor'!AW1465*'Propiedades físicas'!$C$8+'Diseño reactor'!AX1465*'Propiedades físicas'!$C$9+'Diseño reactor'!AY1465*'Propiedades físicas'!$C$7+'Diseño reactor'!AZ1465*'Propiedades físicas'!$C$6</f>
        <v>875.59009298999297</v>
      </c>
      <c r="BC1465" s="45">
        <f>AU1465*'Propiedades físicas'!$L$4+'Diseño reactor'!AV1465*'Propiedades físicas'!$L$5+'Diseño reactor'!AW1465*'Propiedades físicas'!$L$8+AX1465*'Propiedades físicas'!$L$9+'Diseño reactor'!AY1465*'Propiedades físicas'!$L$7+'Diseño reactor'!AZ1465*'Propiedades físicas'!$L$6</f>
        <v>2.0730957041803322</v>
      </c>
      <c r="BD1465" s="29">
        <f t="shared" si="919"/>
        <v>2.1258651705322351</v>
      </c>
      <c r="BE1465" s="58">
        <f t="shared" si="920"/>
        <v>41.977311773102322</v>
      </c>
      <c r="BF1465" s="30">
        <f>AU1465*'Propiedades físicas'!$I$4+'Diseño reactor'!AV1465*'Propiedades físicas'!$I$5+'Diseño reactor'!AW1465*'Propiedades físicas'!$I$8+'Diseño reactor'!AX1465*'Propiedades físicas'!$I$9+'Diseño reactor'!AY1465*'Propiedades físicas'!$I$7+'Diseño reactor'!AZ1465*'Propiedades físicas'!$I$6</f>
        <v>1.9876653297098295E-2</v>
      </c>
      <c r="BG1465" s="24">
        <f>AU1465*'Propiedades físicas'!$O$4+'Diseño reactor'!AV1465*'Propiedades físicas'!$O$5+'Diseño reactor'!AW1465*'Propiedades físicas'!$O$8+'Diseño reactor'!AX1465*'Propiedades físicas'!$O$9+'Diseño reactor'!AY1465*'Propiedades físicas'!$O$7+'Diseño reactor'!AZ1465*'Propiedades físicas'!$O$6</f>
        <v>0.15233453184456761</v>
      </c>
      <c r="BH1465" s="54">
        <f t="shared" si="921"/>
        <v>41359.166316469666</v>
      </c>
      <c r="BI1465" s="34">
        <f t="shared" si="943"/>
        <v>270.49812058201275</v>
      </c>
      <c r="BJ1465" s="27">
        <f t="shared" si="922"/>
        <v>4795.4307541672388</v>
      </c>
      <c r="BK1465" s="34">
        <f t="shared" si="923"/>
        <v>561.9305376377755</v>
      </c>
      <c r="BL1465" s="27">
        <f t="shared" si="924"/>
        <v>105.43856648528531</v>
      </c>
      <c r="BM1465" s="34">
        <f t="shared" si="925"/>
        <v>1.1054421768707483</v>
      </c>
      <c r="BN1465" s="45">
        <f t="shared" si="926"/>
        <v>1510.1358657253909</v>
      </c>
      <c r="BO1465" s="45">
        <f t="shared" si="927"/>
        <v>100.58756326086686</v>
      </c>
      <c r="BP1465" s="66">
        <f t="shared" si="928"/>
        <v>6.6893101316159154</v>
      </c>
    </row>
    <row r="1466" spans="8:68">
      <c r="H1466" s="68">
        <v>1461</v>
      </c>
      <c r="I1466" s="31">
        <f>('Propiedades físicas'!$C$10*'Diseño reactor'!H1466)/1000</f>
        <v>1278.7333564173384</v>
      </c>
      <c r="J1466" s="31">
        <f t="shared" si="905"/>
        <v>0.35660288183737338</v>
      </c>
      <c r="K1466" s="31">
        <f>(I1466*1000)/'Propiedades físicas'!$F$10</f>
        <v>8352.8988773271958</v>
      </c>
      <c r="L1466" s="31">
        <f t="shared" si="906"/>
        <v>1193.2712681895994</v>
      </c>
      <c r="M1466" s="31">
        <f t="shared" si="907"/>
        <v>7159.6276091375958</v>
      </c>
      <c r="N1466" s="31">
        <f t="shared" si="908"/>
        <v>0.81674967021875389</v>
      </c>
      <c r="O1466" s="32">
        <f t="shared" si="909"/>
        <v>4.9004980213125231</v>
      </c>
      <c r="P1466" s="33">
        <f t="shared" si="910"/>
        <v>0.62390893486397481</v>
      </c>
      <c r="Q1466" s="31">
        <f t="shared" si="911"/>
        <v>4.6513758930936682</v>
      </c>
      <c r="R1466" s="31">
        <f t="shared" si="912"/>
        <v>0.14730958845855585</v>
      </c>
      <c r="S1466" s="31">
        <f t="shared" si="913"/>
        <v>0.24912212821885477</v>
      </c>
      <c r="T1466" s="31">
        <f t="shared" si="914"/>
        <v>3.4780900928370509E-2</v>
      </c>
      <c r="U1466" s="31">
        <f t="shared" si="915"/>
        <v>1.0750245967852644E-2</v>
      </c>
      <c r="V1466" s="47">
        <f t="shared" si="929"/>
        <v>6.1785156656432463E-4</v>
      </c>
      <c r="W1466" s="31">
        <f t="shared" si="916"/>
        <v>0.2361075154191731</v>
      </c>
      <c r="X1466" s="34">
        <f>(S1466*H1466*'Propiedades físicas'!$F$5*60*24*365)/(1000000)</f>
        <v>56332.488173272824</v>
      </c>
      <c r="Y1466" s="34">
        <f>(U1466*H1466*'Propiedades físicas'!$F$7*60*24*365)/(1000000)</f>
        <v>760.2150210750184</v>
      </c>
      <c r="Z1466" s="31">
        <f t="shared" si="930"/>
        <v>911.53095383626714</v>
      </c>
      <c r="AA1466" s="31">
        <f t="shared" si="946"/>
        <v>6795.6601798098491</v>
      </c>
      <c r="AB1466" s="31">
        <f t="shared" si="947"/>
        <v>215.21930873795009</v>
      </c>
      <c r="AC1466" s="31">
        <f t="shared" si="948"/>
        <v>363.9674293277468</v>
      </c>
      <c r="AD1466" s="31">
        <f t="shared" si="945"/>
        <v>50.814896256349314</v>
      </c>
      <c r="AE1466" s="31">
        <f t="shared" si="934"/>
        <v>15.706109359032713</v>
      </c>
      <c r="AF1466" s="31">
        <f t="shared" si="935"/>
        <v>8352.8988773271958</v>
      </c>
      <c r="AG1466" s="31">
        <f t="shared" si="936"/>
        <v>0.10912749779726097</v>
      </c>
      <c r="AH1466" s="31">
        <f t="shared" si="937"/>
        <v>0.81356907100309106</v>
      </c>
      <c r="AI1466" s="31">
        <f t="shared" si="937"/>
        <v>2.5765822368822581E-2</v>
      </c>
      <c r="AJ1466" s="31">
        <f t="shared" si="937"/>
        <v>4.3573786139766008E-2</v>
      </c>
      <c r="AK1466" s="31">
        <f t="shared" si="918"/>
        <v>6.083504302234451E-3</v>
      </c>
      <c r="AL1466" s="31">
        <f t="shared" si="918"/>
        <v>1.8803183888248429E-3</v>
      </c>
      <c r="AM1466" s="31">
        <f t="shared" si="938"/>
        <v>1</v>
      </c>
      <c r="AN1466" s="31">
        <f>(Z1466*'Propiedades físicas'!$F$4)/1000</f>
        <v>801.5820901845367</v>
      </c>
      <c r="AO1466" s="31">
        <f>(AA1466*'Propiedades físicas'!$F$6)/1000</f>
        <v>217.73295216110756</v>
      </c>
      <c r="AP1466" s="31">
        <f>(AB1466*'Propiedades físicas'!$F$9)/1000</f>
        <v>132.7795525258783</v>
      </c>
      <c r="AQ1466" s="31">
        <f>(AC1466*'Propiedades físicas'!$F$5)/1000</f>
        <v>107.17748891414161</v>
      </c>
      <c r="AR1466" s="31">
        <f>(AD1466*'Propiedades físicas'!$F$8)/1000</f>
        <v>18.014897020800952</v>
      </c>
      <c r="AS1466" s="31">
        <f>(AE1466*'Propiedades físicas'!$F$7)/1000</f>
        <v>1.4463756108733226</v>
      </c>
      <c r="AT1466" s="31">
        <f t="shared" si="939"/>
        <v>1278.7333564173382</v>
      </c>
      <c r="AU1466" s="31">
        <f t="shared" si="940"/>
        <v>0.6268563232215596</v>
      </c>
      <c r="AV1466" s="31">
        <f t="shared" si="944"/>
        <v>0.17027236449914457</v>
      </c>
      <c r="AW1466" s="31">
        <f t="shared" si="944"/>
        <v>0.10383677868378312</v>
      </c>
      <c r="AX1466" s="31">
        <f t="shared" si="944"/>
        <v>8.3815353979991319E-2</v>
      </c>
      <c r="AY1466" s="31">
        <f t="shared" si="941"/>
        <v>1.4088079371976168E-2</v>
      </c>
      <c r="AZ1466" s="31">
        <f t="shared" si="941"/>
        <v>1.1311002435454348E-3</v>
      </c>
      <c r="BA1466" s="31">
        <f t="shared" si="942"/>
        <v>1.0000000000000002</v>
      </c>
      <c r="BB1466" s="34">
        <f>AU1466*'Propiedades físicas'!$C$4+'Diseño reactor'!AV1466*'Propiedades físicas'!$C$5+'Diseño reactor'!AW1466*'Propiedades físicas'!$C$8+'Diseño reactor'!AX1466*'Propiedades físicas'!$C$9+'Diseño reactor'!AY1466*'Propiedades físicas'!$C$7+'Diseño reactor'!AZ1466*'Propiedades físicas'!$C$6</f>
        <v>875.58954697874174</v>
      </c>
      <c r="BC1466" s="45">
        <f>AU1466*'Propiedades físicas'!$L$4+'Diseño reactor'!AV1466*'Propiedades físicas'!$L$5+'Diseño reactor'!AW1466*'Propiedades físicas'!$L$8+AX1466*'Propiedades físicas'!$L$9+'Diseño reactor'!AY1466*'Propiedades físicas'!$L$7+'Diseño reactor'!AZ1466*'Propiedades físicas'!$L$6</f>
        <v>2.0731703715972123</v>
      </c>
      <c r="BD1466" s="29">
        <f t="shared" si="919"/>
        <v>2.1246784490539863</v>
      </c>
      <c r="BE1466" s="58">
        <f t="shared" si="920"/>
        <v>41.976015941298392</v>
      </c>
      <c r="BF1466" s="30">
        <f>AU1466*'Propiedades físicas'!$I$4+'Diseño reactor'!AV1466*'Propiedades físicas'!$I$5+'Diseño reactor'!AW1466*'Propiedades físicas'!$I$8+'Diseño reactor'!AX1466*'Propiedades físicas'!$I$9+'Diseño reactor'!AY1466*'Propiedades físicas'!$I$7+'Diseño reactor'!AZ1466*'Propiedades físicas'!$I$6</f>
        <v>1.987690412472147E-2</v>
      </c>
      <c r="BG1466" s="24">
        <f>AU1466*'Propiedades físicas'!$O$4+'Diseño reactor'!AV1466*'Propiedades físicas'!$O$5+'Diseño reactor'!AW1466*'Propiedades físicas'!$O$8+'Diseño reactor'!AX1466*'Propiedades físicas'!$O$9+'Diseño reactor'!AY1466*'Propiedades físicas'!$O$7+'Diseño reactor'!AZ1466*'Propiedades físicas'!$O$6</f>
        <v>0.15233800431054156</v>
      </c>
      <c r="BH1466" s="54">
        <f t="shared" si="921"/>
        <v>41358.618612198799</v>
      </c>
      <c r="BI1466" s="34">
        <f t="shared" si="943"/>
        <v>270.50511063836638</v>
      </c>
      <c r="BJ1466" s="27">
        <f t="shared" si="922"/>
        <v>4795.4297241843569</v>
      </c>
      <c r="BK1466" s="34">
        <f t="shared" si="923"/>
        <v>561.9432261489967</v>
      </c>
      <c r="BL1466" s="27">
        <f t="shared" si="924"/>
        <v>105.43901320633695</v>
      </c>
      <c r="BM1466" s="34">
        <f t="shared" si="925"/>
        <v>1.1054421768707483</v>
      </c>
      <c r="BN1466" s="45">
        <f t="shared" si="926"/>
        <v>1511.3090745768964</v>
      </c>
      <c r="BO1466" s="45">
        <f t="shared" si="927"/>
        <v>100.60274407799089</v>
      </c>
      <c r="BP1466" s="66">
        <f t="shared" si="928"/>
        <v>6.689305960213539</v>
      </c>
    </row>
    <row r="1467" spans="8:68">
      <c r="H1467" s="68">
        <v>1462</v>
      </c>
      <c r="I1467" s="31">
        <f>('Propiedades físicas'!$C$10*'Diseño reactor'!H1467)/1000</f>
        <v>1279.6086016989384</v>
      </c>
      <c r="J1467" s="31">
        <f t="shared" si="905"/>
        <v>0.35635896741751194</v>
      </c>
      <c r="K1467" s="31">
        <f>(I1467*1000)/'Propiedades físicas'!$F$10</f>
        <v>8358.616125018727</v>
      </c>
      <c r="L1467" s="31">
        <f t="shared" si="906"/>
        <v>1194.0880178598181</v>
      </c>
      <c r="M1467" s="31">
        <f t="shared" si="907"/>
        <v>7164.5281071589088</v>
      </c>
      <c r="N1467" s="31">
        <f t="shared" si="908"/>
        <v>0.81674967021875389</v>
      </c>
      <c r="O1467" s="32">
        <f t="shared" si="909"/>
        <v>4.9004980213125231</v>
      </c>
      <c r="P1467" s="33">
        <f t="shared" si="910"/>
        <v>0.62400971009123019</v>
      </c>
      <c r="Q1467" s="31">
        <f t="shared" si="911"/>
        <v>4.6515410883347164</v>
      </c>
      <c r="R1467" s="31">
        <f t="shared" si="912"/>
        <v>0.14725638837412505</v>
      </c>
      <c r="S1467" s="31">
        <f t="shared" si="913"/>
        <v>0.2489569329778088</v>
      </c>
      <c r="T1467" s="31">
        <f t="shared" si="914"/>
        <v>3.4750170656512522E-2</v>
      </c>
      <c r="U1467" s="31">
        <f t="shared" si="915"/>
        <v>1.0733401096886235E-2</v>
      </c>
      <c r="V1467" s="47">
        <f t="shared" si="929"/>
        <v>6.1795136339131535E-4</v>
      </c>
      <c r="W1467" s="31">
        <f t="shared" si="916"/>
        <v>0.23598412972227015</v>
      </c>
      <c r="X1467" s="34">
        <f>(S1467*H1467*'Propiedades físicas'!$F$5*60*24*365)/(1000000)</f>
        <v>56333.665486141741</v>
      </c>
      <c r="Y1467" s="34">
        <f>(U1467*H1467*'Propiedades físicas'!$F$7*60*24*365)/(1000000)</f>
        <v>759.5433416864862</v>
      </c>
      <c r="Z1467" s="31">
        <f t="shared" si="930"/>
        <v>912.30219615337853</v>
      </c>
      <c r="AA1467" s="31">
        <f t="shared" si="946"/>
        <v>6800.5530711453557</v>
      </c>
      <c r="AB1467" s="31">
        <f t="shared" si="947"/>
        <v>215.28883980297081</v>
      </c>
      <c r="AC1467" s="31">
        <f t="shared" si="948"/>
        <v>363.97503601355646</v>
      </c>
      <c r="AD1467" s="31">
        <f t="shared" si="945"/>
        <v>50.804749499821305</v>
      </c>
      <c r="AE1467" s="31">
        <f t="shared" si="934"/>
        <v>15.692232403647676</v>
      </c>
      <c r="AF1467" s="31">
        <f t="shared" si="935"/>
        <v>8358.6161250187306</v>
      </c>
      <c r="AG1467" s="31">
        <f t="shared" si="936"/>
        <v>0.10914512432538995</v>
      </c>
      <c r="AH1467" s="31">
        <f t="shared" si="937"/>
        <v>0.81359796519308591</v>
      </c>
      <c r="AI1467" s="31">
        <f t="shared" si="937"/>
        <v>2.5756517177356122E-2</v>
      </c>
      <c r="AJ1467" s="31">
        <f t="shared" si="937"/>
        <v>4.3544891949771271E-2</v>
      </c>
      <c r="AK1467" s="31">
        <f t="shared" si="918"/>
        <v>6.078129290775087E-3</v>
      </c>
      <c r="AL1467" s="31">
        <f t="shared" si="918"/>
        <v>1.8773720636216574E-3</v>
      </c>
      <c r="AM1467" s="31">
        <f t="shared" si="938"/>
        <v>1</v>
      </c>
      <c r="AN1467" s="31">
        <f>(Z1467*'Propiedades físicas'!$F$4)/1000</f>
        <v>802.26030525335796</v>
      </c>
      <c r="AO1467" s="31">
        <f>(AA1467*'Propiedades físicas'!$F$6)/1000</f>
        <v>217.88972039949721</v>
      </c>
      <c r="AP1467" s="31">
        <f>(AB1467*'Propiedades físicas'!$F$9)/1000</f>
        <v>132.8224497164428</v>
      </c>
      <c r="AQ1467" s="31">
        <f>(AC1467*'Propiedades físicas'!$F$5)/1000</f>
        <v>107.17972885491199</v>
      </c>
      <c r="AR1467" s="31">
        <f>(AD1467*'Propiedades físicas'!$F$8)/1000</f>
        <v>18.011299792676645</v>
      </c>
      <c r="AS1467" s="31">
        <f>(AE1467*'Propiedades físicas'!$F$7)/1000</f>
        <v>1.4450976820519146</v>
      </c>
      <c r="AT1467" s="31">
        <f t="shared" si="939"/>
        <v>1279.6086016989386</v>
      </c>
      <c r="AU1467" s="31">
        <f t="shared" si="940"/>
        <v>0.62695757451786083</v>
      </c>
      <c r="AV1467" s="31">
        <f t="shared" si="944"/>
        <v>0.1702784117817</v>
      </c>
      <c r="AW1467" s="31">
        <f t="shared" si="944"/>
        <v>0.10379927857635077</v>
      </c>
      <c r="AX1467" s="31">
        <f t="shared" si="944"/>
        <v>8.375977522549416E-2</v>
      </c>
      <c r="AY1467" s="31">
        <f t="shared" si="941"/>
        <v>1.4075632008696262E-2</v>
      </c>
      <c r="AZ1467" s="31">
        <f t="shared" si="941"/>
        <v>1.129327889897939E-3</v>
      </c>
      <c r="BA1467" s="31">
        <f t="shared" si="942"/>
        <v>0.99999999999999989</v>
      </c>
      <c r="BB1467" s="34">
        <f>AU1467*'Propiedades físicas'!$C$4+'Diseño reactor'!AV1467*'Propiedades físicas'!$C$5+'Diseño reactor'!AW1467*'Propiedades físicas'!$C$8+'Diseño reactor'!AX1467*'Propiedades físicas'!$C$9+'Diseño reactor'!AY1467*'Propiedades físicas'!$C$7+'Diseño reactor'!AZ1467*'Propiedades físicas'!$C$6</f>
        <v>875.58900203857172</v>
      </c>
      <c r="BC1467" s="45">
        <f>AU1467*'Propiedades físicas'!$L$4+'Diseño reactor'!AV1467*'Propiedades físicas'!$L$5+'Diseño reactor'!AW1467*'Propiedades físicas'!$L$8+AX1467*'Propiedades físicas'!$L$9+'Diseño reactor'!AY1467*'Propiedades físicas'!$L$7+'Diseño reactor'!AZ1467*'Propiedades físicas'!$L$6</f>
        <v>2.0732449572664287</v>
      </c>
      <c r="BD1467" s="29">
        <f t="shared" si="919"/>
        <v>2.1234930544426982</v>
      </c>
      <c r="BE1467" s="58">
        <f t="shared" si="920"/>
        <v>41.974721591978408</v>
      </c>
      <c r="BF1467" s="30">
        <f>AU1467*'Propiedades físicas'!$I$4+'Diseño reactor'!AV1467*'Propiedades físicas'!$I$5+'Diseño reactor'!AW1467*'Propiedades físicas'!$I$8+'Diseño reactor'!AX1467*'Propiedades físicas'!$I$9+'Diseño reactor'!AY1467*'Propiedades físicas'!$I$7+'Diseño reactor'!AZ1467*'Propiedades físicas'!$I$6</f>
        <v>1.9877154454202198E-2</v>
      </c>
      <c r="BG1467" s="24">
        <f>AU1467*'Propiedades físicas'!$O$4+'Diseño reactor'!AV1467*'Propiedades físicas'!$O$5+'Diseño reactor'!AW1467*'Propiedades físicas'!$O$8+'Diseño reactor'!AX1467*'Propiedades físicas'!$O$9+'Diseño reactor'!AY1467*'Propiedades físicas'!$O$7+'Diseño reactor'!AZ1467*'Propiedades físicas'!$O$6</f>
        <v>0.15234147327918052</v>
      </c>
      <c r="BH1467" s="54">
        <f t="shared" si="921"/>
        <v>41358.072008819698</v>
      </c>
      <c r="BI1467" s="34">
        <f t="shared" si="943"/>
        <v>270.51208938657788</v>
      </c>
      <c r="BJ1467" s="27">
        <f t="shared" si="922"/>
        <v>4795.4287108512353</v>
      </c>
      <c r="BK1467" s="34">
        <f t="shared" si="923"/>
        <v>561.95590370489117</v>
      </c>
      <c r="BL1467" s="27">
        <f t="shared" si="924"/>
        <v>105.43945952532044</v>
      </c>
      <c r="BM1467" s="34">
        <f t="shared" si="925"/>
        <v>1.1054421768707483</v>
      </c>
      <c r="BN1467" s="45">
        <f t="shared" si="926"/>
        <v>1512.4823359327484</v>
      </c>
      <c r="BO1467" s="45">
        <f t="shared" si="927"/>
        <v>100.6179090324739</v>
      </c>
      <c r="BP1467" s="66">
        <f t="shared" si="928"/>
        <v>6.6893017969939805</v>
      </c>
    </row>
    <row r="1468" spans="8:68">
      <c r="H1468" s="68">
        <v>1463</v>
      </c>
      <c r="I1468" s="31">
        <f>('Propiedades físicas'!$C$10*'Diseño reactor'!H1468)/1000</f>
        <v>1280.4838469805379</v>
      </c>
      <c r="J1468" s="31">
        <f t="shared" si="905"/>
        <v>0.3561153864418336</v>
      </c>
      <c r="K1468" s="31">
        <f>(I1468*1000)/'Propiedades físicas'!$F$10</f>
        <v>8364.3333727102581</v>
      </c>
      <c r="L1468" s="31">
        <f t="shared" si="906"/>
        <v>1194.9047675300369</v>
      </c>
      <c r="M1468" s="31">
        <f t="shared" si="907"/>
        <v>7169.428605180221</v>
      </c>
      <c r="N1468" s="31">
        <f t="shared" si="908"/>
        <v>0.81674967021875389</v>
      </c>
      <c r="O1468" s="32">
        <f t="shared" si="909"/>
        <v>4.9004980213125231</v>
      </c>
      <c r="P1468" s="33">
        <f t="shared" si="910"/>
        <v>0.62411038004672292</v>
      </c>
      <c r="Q1468" s="31">
        <f t="shared" si="911"/>
        <v>4.6517060686020111</v>
      </c>
      <c r="R1468" s="31">
        <f t="shared" si="912"/>
        <v>0.14720321903404743</v>
      </c>
      <c r="S1468" s="31">
        <f t="shared" si="913"/>
        <v>0.24879195271051405</v>
      </c>
      <c r="T1468" s="31">
        <f t="shared" si="914"/>
        <v>3.4719479737484155E-2</v>
      </c>
      <c r="U1468" s="31">
        <f t="shared" si="915"/>
        <v>1.0716591400499461E-2</v>
      </c>
      <c r="V1468" s="47">
        <f t="shared" si="929"/>
        <v>6.1805105596859933E-4</v>
      </c>
      <c r="W1468" s="31">
        <f t="shared" si="916"/>
        <v>0.23586087291646596</v>
      </c>
      <c r="X1468" s="34">
        <f>(S1468*H1468*'Propiedades físicas'!$F$5*60*24*365)/(1000000)</f>
        <v>56334.840340607399</v>
      </c>
      <c r="Y1468" s="34">
        <f>(U1468*H1468*'Propiedades físicas'!$F$7*60*24*365)/(1000000)</f>
        <v>758.87252244278659</v>
      </c>
      <c r="Z1468" s="31">
        <f t="shared" si="930"/>
        <v>913.07348600835564</v>
      </c>
      <c r="AA1468" s="31">
        <f t="shared" si="946"/>
        <v>6805.4459783647426</v>
      </c>
      <c r="AB1468" s="31">
        <f t="shared" si="947"/>
        <v>215.35830944681138</v>
      </c>
      <c r="AC1468" s="31">
        <f t="shared" si="948"/>
        <v>363.98262681548204</v>
      </c>
      <c r="AD1468" s="31">
        <f t="shared" si="945"/>
        <v>50.79459885593932</v>
      </c>
      <c r="AE1468" s="31">
        <f t="shared" si="934"/>
        <v>15.678373218930711</v>
      </c>
      <c r="AF1468" s="31">
        <f t="shared" si="935"/>
        <v>8364.3333727102618</v>
      </c>
      <c r="AG1468" s="31">
        <f t="shared" si="936"/>
        <v>0.10916273244050483</v>
      </c>
      <c r="AH1468" s="31">
        <f t="shared" si="937"/>
        <v>0.81362682178216439</v>
      </c>
      <c r="AI1468" s="31">
        <f t="shared" si="937"/>
        <v>2.5747217363364092E-2</v>
      </c>
      <c r="AJ1468" s="31">
        <f t="shared" si="937"/>
        <v>4.3516035360692727E-2</v>
      </c>
      <c r="AK1468" s="31">
        <f t="shared" si="918"/>
        <v>6.0727611624930428E-3</v>
      </c>
      <c r="AL1468" s="31">
        <f t="shared" si="918"/>
        <v>1.8744318907808559E-3</v>
      </c>
      <c r="AM1468" s="31">
        <f t="shared" si="938"/>
        <v>0.99999999999999978</v>
      </c>
      <c r="AN1468" s="31">
        <f>(Z1468*'Propiedades físicas'!$F$4)/1000</f>
        <v>802.93856212602782</v>
      </c>
      <c r="AO1468" s="31">
        <f>(AA1468*'Propiedades físicas'!$F$6)/1000</f>
        <v>218.04648914680635</v>
      </c>
      <c r="AP1468" s="31">
        <f>(AB1468*'Propiedades físicas'!$F$9)/1000</f>
        <v>132.86530901321026</v>
      </c>
      <c r="AQ1468" s="31">
        <f>(AC1468*'Propiedades físicas'!$F$5)/1000</f>
        <v>107.18196411835501</v>
      </c>
      <c r="AR1468" s="31">
        <f>(AD1468*'Propiedades físicas'!$F$8)/1000</f>
        <v>18.007701186407601</v>
      </c>
      <c r="AS1468" s="31">
        <f>(AE1468*'Propiedades físicas'!$F$7)/1000</f>
        <v>1.4438213897313292</v>
      </c>
      <c r="AT1468" s="31">
        <f t="shared" si="939"/>
        <v>1280.4838469805381</v>
      </c>
      <c r="AU1468" s="31">
        <f t="shared" si="940"/>
        <v>0.627058720045089</v>
      </c>
      <c r="AV1468" s="31">
        <f t="shared" si="944"/>
        <v>0.17028445119473687</v>
      </c>
      <c r="AW1468" s="31">
        <f t="shared" si="944"/>
        <v>0.10376180014024781</v>
      </c>
      <c r="AX1468" s="31">
        <f t="shared" si="944"/>
        <v>8.3704268797374415E-2</v>
      </c>
      <c r="AY1468" s="31">
        <f t="shared" si="941"/>
        <v>1.4063200585365367E-2</v>
      </c>
      <c r="AZ1468" s="31">
        <f t="shared" si="941"/>
        <v>1.1275592371867487E-3</v>
      </c>
      <c r="BA1468" s="31">
        <f t="shared" si="942"/>
        <v>1.0000000000000002</v>
      </c>
      <c r="BB1468" s="34">
        <f>AU1468*'Propiedades físicas'!$C$4+'Diseño reactor'!AV1468*'Propiedades físicas'!$C$5+'Diseño reactor'!AW1468*'Propiedades físicas'!$C$8+'Diseño reactor'!AX1468*'Propiedades físicas'!$C$9+'Diseño reactor'!AY1468*'Propiedades físicas'!$C$7+'Diseño reactor'!AZ1468*'Propiedades físicas'!$C$6</f>
        <v>875.58845816683674</v>
      </c>
      <c r="BC1468" s="45">
        <f>AU1468*'Propiedades físicas'!$L$4+'Diseño reactor'!AV1468*'Propiedades físicas'!$L$5+'Diseño reactor'!AW1468*'Propiedades físicas'!$L$8+AX1468*'Propiedades físicas'!$L$9+'Diseño reactor'!AY1468*'Propiedades físicas'!$L$7+'Diseño reactor'!AZ1468*'Propiedades físicas'!$L$6</f>
        <v>2.0733194613206178</v>
      </c>
      <c r="BD1468" s="29">
        <f t="shared" si="919"/>
        <v>2.1223089844716858</v>
      </c>
      <c r="BE1468" s="58">
        <f t="shared" si="920"/>
        <v>41.973428722585602</v>
      </c>
      <c r="BF1468" s="30">
        <f>AU1468*'Propiedades físicas'!$I$4+'Diseño reactor'!AV1468*'Propiedades físicas'!$I$5+'Diseño reactor'!AW1468*'Propiedades físicas'!$I$8+'Diseño reactor'!AX1468*'Propiedades físicas'!$I$9+'Diseño reactor'!AY1468*'Propiedades físicas'!$I$7+'Diseño reactor'!AZ1468*'Propiedades físicas'!$I$6</f>
        <v>1.9877404286746149E-2</v>
      </c>
      <c r="BG1468" s="24">
        <f>AU1468*'Propiedades físicas'!$O$4+'Diseño reactor'!AV1468*'Propiedades físicas'!$O$5+'Diseño reactor'!AW1468*'Propiedades físicas'!$O$8+'Diseño reactor'!AX1468*'Propiedades físicas'!$O$9+'Diseño reactor'!AY1468*'Propiedades físicas'!$O$7+'Diseño reactor'!AZ1468*'Propiedades físicas'!$O$6</f>
        <v>0.15234493875554606</v>
      </c>
      <c r="BH1468" s="54">
        <f t="shared" si="921"/>
        <v>41357.526503616136</v>
      </c>
      <c r="BI1468" s="34">
        <f t="shared" si="943"/>
        <v>270.51905685149217</v>
      </c>
      <c r="BJ1468" s="27">
        <f t="shared" si="922"/>
        <v>4795.4277141132961</v>
      </c>
      <c r="BK1468" s="34">
        <f t="shared" si="923"/>
        <v>561.96857031787556</v>
      </c>
      <c r="BL1468" s="27">
        <f t="shared" si="924"/>
        <v>105.43990544271617</v>
      </c>
      <c r="BM1468" s="34">
        <f t="shared" si="925"/>
        <v>1.1054421768707483</v>
      </c>
      <c r="BN1468" s="45">
        <f t="shared" si="926"/>
        <v>1513.6556497076062</v>
      </c>
      <c r="BO1468" s="45">
        <f t="shared" si="927"/>
        <v>100.63305814916411</v>
      </c>
      <c r="BP1468" s="66">
        <f t="shared" si="928"/>
        <v>6.6892976419370234</v>
      </c>
    </row>
    <row r="1469" spans="8:68">
      <c r="H1469" s="68">
        <v>1464</v>
      </c>
      <c r="I1469" s="31">
        <f>('Propiedades físicas'!$C$10*'Diseño reactor'!H1469)/1000</f>
        <v>1281.3590922621379</v>
      </c>
      <c r="J1469" s="31">
        <f t="shared" si="905"/>
        <v>0.35587213822705088</v>
      </c>
      <c r="K1469" s="31">
        <f>(I1469*1000)/'Propiedades físicas'!$F$10</f>
        <v>8370.0506204017893</v>
      </c>
      <c r="L1469" s="31">
        <f t="shared" si="906"/>
        <v>1195.7215172002554</v>
      </c>
      <c r="M1469" s="31">
        <f t="shared" si="907"/>
        <v>7174.3291032015331</v>
      </c>
      <c r="N1469" s="31">
        <f t="shared" si="908"/>
        <v>0.81674967021875378</v>
      </c>
      <c r="O1469" s="32">
        <f t="shared" si="909"/>
        <v>4.9004980213125222</v>
      </c>
      <c r="P1469" s="33">
        <f t="shared" si="910"/>
        <v>0.62421094489532059</v>
      </c>
      <c r="Q1469" s="31">
        <f t="shared" si="911"/>
        <v>4.6518708343077675</v>
      </c>
      <c r="R1469" s="31">
        <f t="shared" si="912"/>
        <v>0.14715008042903921</v>
      </c>
      <c r="S1469" s="31">
        <f t="shared" si="913"/>
        <v>0.24862718700475547</v>
      </c>
      <c r="T1469" s="31">
        <f t="shared" si="914"/>
        <v>3.4688828107466006E-2</v>
      </c>
      <c r="U1469" s="31">
        <f t="shared" si="915"/>
        <v>1.0699816786928077E-2</v>
      </c>
      <c r="V1469" s="47">
        <f t="shared" si="929"/>
        <v>6.1815064445944375E-4</v>
      </c>
      <c r="W1469" s="31">
        <f t="shared" si="916"/>
        <v>0.2357377447999027</v>
      </c>
      <c r="X1469" s="34">
        <f>(S1469*H1469*'Propiedades físicas'!$F$5*60*24*365)/(1000000)</f>
        <v>56336.012743083367</v>
      </c>
      <c r="Y1469" s="34">
        <f>(U1469*H1469*'Propiedades físicas'!$F$7*60*24*365)/(1000000)</f>
        <v>758.2025619490023</v>
      </c>
      <c r="Z1469" s="31">
        <f t="shared" si="930"/>
        <v>913.84482332674929</v>
      </c>
      <c r="AA1469" s="31">
        <f t="shared" si="946"/>
        <v>6810.3389014265713</v>
      </c>
      <c r="AB1469" s="31">
        <f t="shared" si="947"/>
        <v>215.42771774811339</v>
      </c>
      <c r="AC1469" s="31">
        <f t="shared" si="948"/>
        <v>363.99020177496203</v>
      </c>
      <c r="AD1469" s="31">
        <f t="shared" si="945"/>
        <v>50.784444349330236</v>
      </c>
      <c r="AE1469" s="31">
        <f t="shared" si="934"/>
        <v>15.664531776062706</v>
      </c>
      <c r="AF1469" s="31">
        <f t="shared" si="935"/>
        <v>8370.0506204017893</v>
      </c>
      <c r="AG1469" s="31">
        <f t="shared" si="936"/>
        <v>0.10918032217144247</v>
      </c>
      <c r="AH1469" s="31">
        <f t="shared" si="937"/>
        <v>0.81365564084242692</v>
      </c>
      <c r="AI1469" s="31">
        <f t="shared" si="937"/>
        <v>2.5737922925222666E-2</v>
      </c>
      <c r="AJ1469" s="31">
        <f t="shared" si="937"/>
        <v>4.3487216300430134E-2</v>
      </c>
      <c r="AK1469" s="31">
        <f t="shared" si="918"/>
        <v>6.0673999062257067E-3</v>
      </c>
      <c r="AL1469" s="31">
        <f t="shared" si="918"/>
        <v>1.8714978542520163E-3</v>
      </c>
      <c r="AM1469" s="31">
        <f t="shared" si="938"/>
        <v>1</v>
      </c>
      <c r="AN1469" s="31">
        <f>(Z1469*'Propiedades físicas'!$F$4)/1000</f>
        <v>803.61686073707688</v>
      </c>
      <c r="AO1469" s="31">
        <f>(AA1469*'Propiedades físicas'!$F$6)/1000</f>
        <v>218.20325840170733</v>
      </c>
      <c r="AP1469" s="31">
        <f>(AB1469*'Propiedades físicas'!$F$9)/1000</f>
        <v>132.90813046469853</v>
      </c>
      <c r="AQ1469" s="31">
        <f>(AC1469*'Propiedades físicas'!$F$5)/1000</f>
        <v>107.18419471667308</v>
      </c>
      <c r="AR1469" s="31">
        <f>(AD1469*'Propiedades físicas'!$F$8)/1000</f>
        <v>18.004101210724549</v>
      </c>
      <c r="AS1469" s="31">
        <f>(AE1469*'Propiedades físicas'!$F$7)/1000</f>
        <v>1.4425467312576148</v>
      </c>
      <c r="AT1469" s="31">
        <f t="shared" si="939"/>
        <v>1281.3590922621379</v>
      </c>
      <c r="AU1469" s="31">
        <f t="shared" si="940"/>
        <v>0.62715975996888973</v>
      </c>
      <c r="AV1469" s="31">
        <f t="shared" si="944"/>
        <v>0.17029048275334494</v>
      </c>
      <c r="AW1469" s="31">
        <f t="shared" si="944"/>
        <v>0.10372434336893006</v>
      </c>
      <c r="AX1469" s="31">
        <f t="shared" si="944"/>
        <v>8.3648834556945217E-2</v>
      </c>
      <c r="AY1469" s="31">
        <f t="shared" si="941"/>
        <v>1.4050785076133292E-2</v>
      </c>
      <c r="AZ1469" s="31">
        <f t="shared" si="941"/>
        <v>1.1257942757567771E-3</v>
      </c>
      <c r="BA1469" s="31">
        <f t="shared" si="942"/>
        <v>1</v>
      </c>
      <c r="BB1469" s="34">
        <f>AU1469*'Propiedades físicas'!$C$4+'Diseño reactor'!AV1469*'Propiedades físicas'!$C$5+'Diseño reactor'!AW1469*'Propiedades físicas'!$C$8+'Diseño reactor'!AX1469*'Propiedades físicas'!$C$9+'Diseño reactor'!AY1469*'Propiedades físicas'!$C$7+'Diseño reactor'!AZ1469*'Propiedades físicas'!$C$6</f>
        <v>875.58791536089598</v>
      </c>
      <c r="BC1469" s="45">
        <f>AU1469*'Propiedades físicas'!$L$4+'Diseño reactor'!AV1469*'Propiedades físicas'!$L$5+'Diseño reactor'!AW1469*'Propiedades físicas'!$L$8+AX1469*'Propiedades físicas'!$L$9+'Diseño reactor'!AY1469*'Propiedades físicas'!$L$7+'Diseño reactor'!AZ1469*'Propiedades físicas'!$L$6</f>
        <v>2.0733938838921295</v>
      </c>
      <c r="BD1469" s="29">
        <f t="shared" si="919"/>
        <v>2.1211262369192587</v>
      </c>
      <c r="BE1469" s="58">
        <f t="shared" si="920"/>
        <v>41.97213733056909</v>
      </c>
      <c r="BF1469" s="30">
        <f>AU1469*'Propiedades físicas'!$I$4+'Diseño reactor'!AV1469*'Propiedades físicas'!$I$5+'Diseño reactor'!AW1469*'Propiedades físicas'!$I$8+'Diseño reactor'!AX1469*'Propiedades físicas'!$I$9+'Diseño reactor'!AY1469*'Propiedades físicas'!$I$7+'Diseño reactor'!AZ1469*'Propiedades físicas'!$I$6</f>
        <v>1.9877653623555428E-2</v>
      </c>
      <c r="BG1469" s="24">
        <f>AU1469*'Propiedades físicas'!$O$4+'Diseño reactor'!AV1469*'Propiedades físicas'!$O$5+'Diseño reactor'!AW1469*'Propiedades físicas'!$O$8+'Diseño reactor'!AX1469*'Propiedades físicas'!$O$9+'Diseño reactor'!AY1469*'Propiedades físicas'!$O$7+'Diseño reactor'!AZ1469*'Propiedades físicas'!$O$6</f>
        <v>0.15234840074469022</v>
      </c>
      <c r="BH1469" s="54">
        <f t="shared" si="921"/>
        <v>41356.982093879975</v>
      </c>
      <c r="BI1469" s="34">
        <f t="shared" si="943"/>
        <v>270.52601305788556</v>
      </c>
      <c r="BJ1469" s="27">
        <f t="shared" si="922"/>
        <v>4795.4267339161224</v>
      </c>
      <c r="BK1469" s="34">
        <f t="shared" si="923"/>
        <v>561.98122600034947</v>
      </c>
      <c r="BL1469" s="27">
        <f t="shared" si="924"/>
        <v>105.44035095900385</v>
      </c>
      <c r="BM1469" s="34">
        <f t="shared" si="925"/>
        <v>1.1054421768707483</v>
      </c>
      <c r="BN1469" s="45">
        <f t="shared" si="926"/>
        <v>1514.8290158163068</v>
      </c>
      <c r="BO1469" s="45">
        <f t="shared" si="927"/>
        <v>100.64819145285794</v>
      </c>
      <c r="BP1469" s="66">
        <f t="shared" si="928"/>
        <v>6.6892934950224934</v>
      </c>
    </row>
    <row r="1470" spans="8:68">
      <c r="H1470" s="68">
        <v>1465</v>
      </c>
      <c r="I1470" s="31">
        <f>('Propiedades físicas'!$C$10*'Diseño reactor'!H1470)/1000</f>
        <v>1282.2343375437376</v>
      </c>
      <c r="J1470" s="31">
        <f t="shared" si="905"/>
        <v>0.35562922209174236</v>
      </c>
      <c r="K1470" s="31">
        <f>(I1470*1000)/'Propiedades físicas'!$F$10</f>
        <v>8375.7678680933204</v>
      </c>
      <c r="L1470" s="31">
        <f t="shared" si="906"/>
        <v>1196.5382668704742</v>
      </c>
      <c r="M1470" s="31">
        <f t="shared" si="907"/>
        <v>7179.2296012228453</v>
      </c>
      <c r="N1470" s="31">
        <f t="shared" si="908"/>
        <v>0.81674967021875378</v>
      </c>
      <c r="O1470" s="32">
        <f t="shared" si="909"/>
        <v>4.9004980213125222</v>
      </c>
      <c r="P1470" s="33">
        <f t="shared" si="910"/>
        <v>0.62431140480154623</v>
      </c>
      <c r="Q1470" s="31">
        <f t="shared" si="911"/>
        <v>4.6520353858631669</v>
      </c>
      <c r="R1470" s="31">
        <f t="shared" si="912"/>
        <v>0.14709697254975518</v>
      </c>
      <c r="S1470" s="31">
        <f t="shared" si="913"/>
        <v>0.24846263544935474</v>
      </c>
      <c r="T1470" s="31">
        <f t="shared" si="914"/>
        <v>3.4658215702757324E-2</v>
      </c>
      <c r="U1470" s="31">
        <f t="shared" si="915"/>
        <v>1.0683077164694977E-2</v>
      </c>
      <c r="V1470" s="47">
        <f t="shared" si="929"/>
        <v>6.1825012902677395E-4</v>
      </c>
      <c r="W1470" s="31">
        <f t="shared" si="916"/>
        <v>0.23561474517114389</v>
      </c>
      <c r="X1470" s="34">
        <f>(S1470*H1470*'Propiedades físicas'!$F$5*60*24*365)/(1000000)</f>
        <v>56337.182699963094</v>
      </c>
      <c r="Y1470" s="34">
        <f>(U1470*H1470*'Propiedades físicas'!$F$7*60*24*365)/(1000000)</f>
        <v>757.53345881280995</v>
      </c>
      <c r="Z1470" s="31">
        <f t="shared" si="930"/>
        <v>914.61620803426524</v>
      </c>
      <c r="AA1470" s="31">
        <f t="shared" si="946"/>
        <v>6815.2318402895398</v>
      </c>
      <c r="AB1470" s="31">
        <f t="shared" si="947"/>
        <v>215.49706478539133</v>
      </c>
      <c r="AC1470" s="31">
        <f t="shared" si="948"/>
        <v>363.99776093330468</v>
      </c>
      <c r="AD1470" s="31">
        <f t="shared" si="945"/>
        <v>50.774286004539476</v>
      </c>
      <c r="AE1470" s="31">
        <f t="shared" si="934"/>
        <v>15.650708046278142</v>
      </c>
      <c r="AF1470" s="31">
        <f t="shared" si="935"/>
        <v>8375.7678680933204</v>
      </c>
      <c r="AG1470" s="31">
        <f t="shared" si="936"/>
        <v>0.10919789354697942</v>
      </c>
      <c r="AH1470" s="31">
        <f t="shared" si="937"/>
        <v>0.81368442244579242</v>
      </c>
      <c r="AI1470" s="31">
        <f t="shared" si="937"/>
        <v>2.5728633861297256E-2</v>
      </c>
      <c r="AJ1470" s="31">
        <f t="shared" si="937"/>
        <v>4.3458434697064494E-2</v>
      </c>
      <c r="AK1470" s="31">
        <f t="shared" si="918"/>
        <v>6.0620455108312179E-3</v>
      </c>
      <c r="AL1470" s="31">
        <f t="shared" si="918"/>
        <v>1.8685699380349358E-3</v>
      </c>
      <c r="AM1470" s="31">
        <f t="shared" si="938"/>
        <v>0.99999999999999978</v>
      </c>
      <c r="AN1470" s="31">
        <f>(Z1470*'Propiedades físicas'!$F$4)/1000</f>
        <v>804.29520102117215</v>
      </c>
      <c r="AO1470" s="31">
        <f>(AA1470*'Propiedades físicas'!$F$6)/1000</f>
        <v>218.36002816287683</v>
      </c>
      <c r="AP1470" s="31">
        <f>(AB1470*'Propiedades físicas'!$F$9)/1000</f>
        <v>132.95091411934717</v>
      </c>
      <c r="AQ1470" s="31">
        <f>(AC1470*'Propiedades físicas'!$F$5)/1000</f>
        <v>107.18642066203024</v>
      </c>
      <c r="AR1470" s="31">
        <f>(AD1470*'Propiedades físicas'!$F$8)/1000</f>
        <v>18.000499874329329</v>
      </c>
      <c r="AS1470" s="31">
        <f>(AE1470*'Propiedades físicas'!$F$7)/1000</f>
        <v>1.441273703981754</v>
      </c>
      <c r="AT1470" s="31">
        <f t="shared" si="939"/>
        <v>1282.2343375437374</v>
      </c>
      <c r="AU1470" s="31">
        <f t="shared" si="940"/>
        <v>0.62726069445456367</v>
      </c>
      <c r="AV1470" s="31">
        <f t="shared" si="944"/>
        <v>0.17029650647257644</v>
      </c>
      <c r="AW1470" s="31">
        <f t="shared" si="944"/>
        <v>0.10368690825581028</v>
      </c>
      <c r="AX1470" s="31">
        <f t="shared" si="944"/>
        <v>8.3593472365868601E-2</v>
      </c>
      <c r="AY1470" s="31">
        <f t="shared" si="941"/>
        <v>1.4038385455197908E-2</v>
      </c>
      <c r="AZ1470" s="31">
        <f t="shared" si="941"/>
        <v>1.1240329959831478E-3</v>
      </c>
      <c r="BA1470" s="31">
        <f t="shared" si="942"/>
        <v>1</v>
      </c>
      <c r="BB1470" s="34">
        <f>AU1470*'Propiedades físicas'!$C$4+'Diseño reactor'!AV1470*'Propiedades físicas'!$C$5+'Diseño reactor'!AW1470*'Propiedades físicas'!$C$8+'Diseño reactor'!AX1470*'Propiedades físicas'!$C$9+'Diseño reactor'!AY1470*'Propiedades físicas'!$C$7+'Diseño reactor'!AZ1470*'Propiedades físicas'!$C$6</f>
        <v>875.58737361811916</v>
      </c>
      <c r="BC1470" s="45">
        <f>AU1470*'Propiedades físicas'!$L$4+'Diseño reactor'!AV1470*'Propiedades físicas'!$L$5+'Diseño reactor'!AW1470*'Propiedades físicas'!$L$8+AX1470*'Propiedades físicas'!$L$9+'Diseño reactor'!AY1470*'Propiedades físicas'!$L$7+'Diseño reactor'!AZ1470*'Propiedades físicas'!$L$6</f>
        <v>2.0734682251130341</v>
      </c>
      <c r="BD1470" s="29">
        <f t="shared" si="919"/>
        <v>2.119944809568679</v>
      </c>
      <c r="BE1470" s="58">
        <f t="shared" si="920"/>
        <v>41.9708474133839</v>
      </c>
      <c r="BF1470" s="30">
        <f>AU1470*'Propiedades físicas'!$I$4+'Diseño reactor'!AV1470*'Propiedades físicas'!$I$5+'Diseño reactor'!AW1470*'Propiedades físicas'!$I$8+'Diseño reactor'!AX1470*'Propiedades físicas'!$I$9+'Diseño reactor'!AY1470*'Propiedades físicas'!$I$7+'Diseño reactor'!AZ1470*'Propiedades físicas'!$I$6</f>
        <v>1.9877902465828656E-2</v>
      </c>
      <c r="BG1470" s="24">
        <f>AU1470*'Propiedades físicas'!$O$4+'Diseño reactor'!AV1470*'Propiedades físicas'!$O$5+'Diseño reactor'!AW1470*'Propiedades físicas'!$O$8+'Diseño reactor'!AX1470*'Propiedades físicas'!$O$9+'Diseño reactor'!AY1470*'Propiedades físicas'!$O$7+'Diseño reactor'!AZ1470*'Propiedades físicas'!$O$6</f>
        <v>0.15235185925165617</v>
      </c>
      <c r="BH1470" s="54">
        <f t="shared" si="921"/>
        <v>41356.438776911265</v>
      </c>
      <c r="BI1470" s="34">
        <f t="shared" si="943"/>
        <v>270.53295803046586</v>
      </c>
      <c r="BJ1470" s="27">
        <f t="shared" si="922"/>
        <v>4795.4257702055111</v>
      </c>
      <c r="BK1470" s="34">
        <f t="shared" si="923"/>
        <v>561.99387076470373</v>
      </c>
      <c r="BL1470" s="27">
        <f t="shared" si="924"/>
        <v>105.44079607466277</v>
      </c>
      <c r="BM1470" s="34">
        <f t="shared" si="925"/>
        <v>1.1054421768707483</v>
      </c>
      <c r="BN1470" s="45">
        <f t="shared" si="926"/>
        <v>1516.0024341738795</v>
      </c>
      <c r="BO1470" s="45">
        <f t="shared" si="927"/>
        <v>100.66330896829993</v>
      </c>
      <c r="BP1470" s="66">
        <f t="shared" si="928"/>
        <v>6.6892893562302955</v>
      </c>
    </row>
    <row r="1471" spans="8:68">
      <c r="H1471" s="68">
        <v>1466</v>
      </c>
      <c r="I1471" s="31">
        <f>('Propiedades físicas'!$C$10*'Diseño reactor'!H1471)/1000</f>
        <v>1283.1095828253376</v>
      </c>
      <c r="J1471" s="31">
        <f t="shared" si="905"/>
        <v>0.35538663735634546</v>
      </c>
      <c r="K1471" s="31">
        <f>(I1471*1000)/'Propiedades físicas'!$F$10</f>
        <v>8381.4851157848534</v>
      </c>
      <c r="L1471" s="31">
        <f t="shared" si="906"/>
        <v>1197.3550165406932</v>
      </c>
      <c r="M1471" s="31">
        <f t="shared" si="907"/>
        <v>7184.1300992441593</v>
      </c>
      <c r="N1471" s="31">
        <f t="shared" si="908"/>
        <v>0.81674967021875389</v>
      </c>
      <c r="O1471" s="32">
        <f t="shared" si="909"/>
        <v>4.9004980213125231</v>
      </c>
      <c r="P1471" s="33">
        <f t="shared" si="910"/>
        <v>0.6244117599295802</v>
      </c>
      <c r="Q1471" s="31">
        <f t="shared" si="911"/>
        <v>4.652199723678355</v>
      </c>
      <c r="R1471" s="31">
        <f t="shared" si="912"/>
        <v>0.14704389538678872</v>
      </c>
      <c r="S1471" s="31">
        <f t="shared" si="913"/>
        <v>0.24829829763416766</v>
      </c>
      <c r="T1471" s="31">
        <f t="shared" si="914"/>
        <v>3.4627642459775794E-2</v>
      </c>
      <c r="U1471" s="31">
        <f t="shared" si="915"/>
        <v>1.066637244260912E-2</v>
      </c>
      <c r="V1471" s="47">
        <f t="shared" si="929"/>
        <v>6.1834950983317657E-4</v>
      </c>
      <c r="W1471" s="31">
        <f t="shared" si="916"/>
        <v>0.23549187382917322</v>
      </c>
      <c r="X1471" s="34">
        <f>(S1471*H1471*'Propiedades físicas'!$F$5*60*24*365)/(1000000)</f>
        <v>56338.3502176201</v>
      </c>
      <c r="Y1471" s="34">
        <f>(U1471*H1471*'Propiedades físicas'!$F$7*60*24*365)/(1000000)</f>
        <v>756.86521164447458</v>
      </c>
      <c r="Z1471" s="31">
        <f t="shared" si="930"/>
        <v>915.38764005676455</v>
      </c>
      <c r="AA1471" s="31">
        <f t="shared" si="946"/>
        <v>6820.1247949124681</v>
      </c>
      <c r="AB1471" s="31">
        <f t="shared" si="947"/>
        <v>215.56635063703226</v>
      </c>
      <c r="AC1471" s="31">
        <f t="shared" si="948"/>
        <v>364.00530433168979</v>
      </c>
      <c r="AD1471" s="31">
        <f t="shared" si="945"/>
        <v>50.76412384603131</v>
      </c>
      <c r="AE1471" s="31">
        <f t="shared" si="934"/>
        <v>15.63690200086497</v>
      </c>
      <c r="AF1471" s="31">
        <f t="shared" si="935"/>
        <v>8381.4851157848498</v>
      </c>
      <c r="AG1471" s="31">
        <f t="shared" si="936"/>
        <v>0.10921544659583242</v>
      </c>
      <c r="AH1471" s="31">
        <f t="shared" si="937"/>
        <v>0.8137131666639994</v>
      </c>
      <c r="AI1471" s="31">
        <f t="shared" si="937"/>
        <v>2.5719350169942576E-2</v>
      </c>
      <c r="AJ1471" s="31">
        <f t="shared" si="937"/>
        <v>4.3429690478857814E-2</v>
      </c>
      <c r="AK1471" s="31">
        <f t="shared" si="918"/>
        <v>6.056697965188442E-3</v>
      </c>
      <c r="AL1471" s="31">
        <f t="shared" si="918"/>
        <v>1.8656481261794516E-3</v>
      </c>
      <c r="AM1471" s="31">
        <f t="shared" si="938"/>
        <v>1</v>
      </c>
      <c r="AN1471" s="31">
        <f>(Z1471*'Propiedades físicas'!$F$4)/1000</f>
        <v>804.97358291311764</v>
      </c>
      <c r="AO1471" s="31">
        <f>(AA1471*'Propiedades físicas'!$F$6)/1000</f>
        <v>218.51679842899549</v>
      </c>
      <c r="AP1471" s="31">
        <f>(AB1471*'Propiedades físicas'!$F$9)/1000</f>
        <v>132.99366002551704</v>
      </c>
      <c r="AQ1471" s="31">
        <f>(AC1471*'Propiedades físicas'!$F$5)/1000</f>
        <v>107.18864196655271</v>
      </c>
      <c r="AR1471" s="31">
        <f>(AD1471*'Propiedades físicas'!$F$8)/1000</f>
        <v>17.996897185895012</v>
      </c>
      <c r="AS1471" s="31">
        <f>(AE1471*'Propiedades físicas'!$F$7)/1000</f>
        <v>1.4400023052596551</v>
      </c>
      <c r="AT1471" s="31">
        <f t="shared" si="939"/>
        <v>1283.1095828253376</v>
      </c>
      <c r="AU1471" s="31">
        <f t="shared" si="940"/>
        <v>0.62736152366706632</v>
      </c>
      <c r="AV1471" s="31">
        <f t="shared" si="944"/>
        <v>0.17030252236744531</v>
      </c>
      <c r="AW1471" s="31">
        <f t="shared" si="944"/>
        <v>0.10364949479425774</v>
      </c>
      <c r="AX1471" s="31">
        <f t="shared" si="944"/>
        <v>8.3538182086154433E-2</v>
      </c>
      <c r="AY1471" s="31">
        <f t="shared" si="941"/>
        <v>1.4026001696805056E-2</v>
      </c>
      <c r="AZ1471" s="31">
        <f t="shared" si="941"/>
        <v>1.1222753882710846E-3</v>
      </c>
      <c r="BA1471" s="31">
        <f t="shared" si="942"/>
        <v>0.99999999999999989</v>
      </c>
      <c r="BB1471" s="34">
        <f>AU1471*'Propiedades físicas'!$C$4+'Diseño reactor'!AV1471*'Propiedades físicas'!$C$5+'Diseño reactor'!AW1471*'Propiedades físicas'!$C$8+'Diseño reactor'!AX1471*'Propiedades físicas'!$C$9+'Diseño reactor'!AY1471*'Propiedades físicas'!$C$7+'Diseño reactor'!AZ1471*'Propiedades físicas'!$C$6</f>
        <v>875.58683293588206</v>
      </c>
      <c r="BC1471" s="45">
        <f>AU1471*'Propiedades físicas'!$L$4+'Diseño reactor'!AV1471*'Propiedades físicas'!$L$5+'Diseño reactor'!AW1471*'Propiedades físicas'!$L$8+AX1471*'Propiedades físicas'!$L$9+'Diseño reactor'!AY1471*'Propiedades físicas'!$L$7+'Diseño reactor'!AZ1471*'Propiedades físicas'!$L$6</f>
        <v>2.0735424851151176</v>
      </c>
      <c r="BD1471" s="29">
        <f t="shared" si="919"/>
        <v>2.1187647002081729</v>
      </c>
      <c r="BE1471" s="58">
        <f t="shared" si="920"/>
        <v>41.969558968490915</v>
      </c>
      <c r="BF1471" s="30">
        <f>AU1471*'Propiedades físicas'!$I$4+'Diseño reactor'!AV1471*'Propiedades físicas'!$I$5+'Diseño reactor'!AW1471*'Propiedades físicas'!$I$8+'Diseño reactor'!AX1471*'Propiedades físicas'!$I$9+'Diseño reactor'!AY1471*'Propiedades físicas'!$I$7+'Diseño reactor'!AZ1471*'Propiedades físicas'!$I$6</f>
        <v>1.987815081476094E-2</v>
      </c>
      <c r="BG1471" s="24">
        <f>AU1471*'Propiedades físicas'!$O$4+'Diseño reactor'!AV1471*'Propiedades físicas'!$O$5+'Diseño reactor'!AW1471*'Propiedades físicas'!$O$8+'Diseño reactor'!AX1471*'Propiedades físicas'!$O$9+'Diseño reactor'!AY1471*'Propiedades físicas'!$O$7+'Diseño reactor'!AZ1471*'Propiedades físicas'!$O$6</f>
        <v>0.15235531428147756</v>
      </c>
      <c r="BH1471" s="54">
        <f t="shared" si="921"/>
        <v>41355.896550018108</v>
      </c>
      <c r="BI1471" s="34">
        <f t="shared" si="943"/>
        <v>270.53989179387327</v>
      </c>
      <c r="BJ1471" s="27">
        <f t="shared" si="922"/>
        <v>4795.4248229274126</v>
      </c>
      <c r="BK1471" s="34">
        <f t="shared" si="923"/>
        <v>562.00650462331146</v>
      </c>
      <c r="BL1471" s="27">
        <f t="shared" si="924"/>
        <v>105.44124079017152</v>
      </c>
      <c r="BM1471" s="34">
        <f t="shared" si="925"/>
        <v>1.1054421768707483</v>
      </c>
      <c r="BN1471" s="45">
        <f t="shared" si="926"/>
        <v>1517.1759046955285</v>
      </c>
      <c r="BO1471" s="45">
        <f t="shared" si="927"/>
        <v>100.67841072018321</v>
      </c>
      <c r="BP1471" s="66">
        <f t="shared" si="928"/>
        <v>6.6892852255403801</v>
      </c>
    </row>
    <row r="1472" spans="8:68">
      <c r="H1472" s="68">
        <v>1467</v>
      </c>
      <c r="I1472" s="31">
        <f>('Propiedades físicas'!$C$10*'Diseño reactor'!H1472)/1000</f>
        <v>1283.9848281069371</v>
      </c>
      <c r="J1472" s="31">
        <f t="shared" si="905"/>
        <v>0.35514438334315107</v>
      </c>
      <c r="K1472" s="31">
        <f>(I1472*1000)/'Propiedades físicas'!$F$10</f>
        <v>8387.2023634763827</v>
      </c>
      <c r="L1472" s="31">
        <f t="shared" si="906"/>
        <v>1198.1717662109118</v>
      </c>
      <c r="M1472" s="31">
        <f t="shared" si="907"/>
        <v>7189.0305972654705</v>
      </c>
      <c r="N1472" s="31">
        <f t="shared" si="908"/>
        <v>0.81674967021875378</v>
      </c>
      <c r="O1472" s="32">
        <f t="shared" si="909"/>
        <v>4.9004980213125222</v>
      </c>
      <c r="P1472" s="33">
        <f t="shared" si="910"/>
        <v>0.62451201044325988</v>
      </c>
      <c r="Q1472" s="31">
        <f t="shared" si="911"/>
        <v>4.6523638481624419</v>
      </c>
      <c r="R1472" s="31">
        <f t="shared" si="912"/>
        <v>0.1469908489306721</v>
      </c>
      <c r="S1472" s="31">
        <f t="shared" si="913"/>
        <v>0.24813417315008021</v>
      </c>
      <c r="T1472" s="31">
        <f t="shared" si="914"/>
        <v>3.4597108315057322E-2</v>
      </c>
      <c r="U1472" s="31">
        <f t="shared" si="915"/>
        <v>1.0649702529764502E-2</v>
      </c>
      <c r="V1472" s="47">
        <f t="shared" si="929"/>
        <v>6.1844878704089823E-4</v>
      </c>
      <c r="W1472" s="31">
        <f t="shared" si="916"/>
        <v>0.23536913057339348</v>
      </c>
      <c r="X1472" s="34">
        <f>(S1472*H1472*'Propiedades físicas'!$F$5*60*24*365)/(1000000)</f>
        <v>56339.515302407897</v>
      </c>
      <c r="Y1472" s="34">
        <f>(U1472*H1472*'Propiedades físicas'!$F$7*60*24*365)/(1000000)</f>
        <v>756.19781905684533</v>
      </c>
      <c r="Z1472" s="31">
        <f t="shared" si="930"/>
        <v>916.15911932026222</v>
      </c>
      <c r="AA1472" s="31">
        <f t="shared" si="946"/>
        <v>6825.0177652543025</v>
      </c>
      <c r="AB1472" s="31">
        <f t="shared" si="947"/>
        <v>215.63557538129598</v>
      </c>
      <c r="AC1472" s="31">
        <f t="shared" si="948"/>
        <v>364.01283201116769</v>
      </c>
      <c r="AD1472" s="31">
        <f t="shared" si="945"/>
        <v>50.753957898189093</v>
      </c>
      <c r="AE1472" s="31">
        <f t="shared" si="934"/>
        <v>15.623113611164523</v>
      </c>
      <c r="AF1472" s="31">
        <f t="shared" si="935"/>
        <v>8387.2023634763809</v>
      </c>
      <c r="AG1472" s="31">
        <f t="shared" si="936"/>
        <v>0.1092329813466581</v>
      </c>
      <c r="AH1472" s="31">
        <f t="shared" si="937"/>
        <v>0.81374187356860506</v>
      </c>
      <c r="AI1472" s="31">
        <f t="shared" si="937"/>
        <v>2.5710071849502626E-2</v>
      </c>
      <c r="AJ1472" s="31">
        <f t="shared" si="937"/>
        <v>4.3400983574252205E-2</v>
      </c>
      <c r="AK1472" s="31">
        <f t="shared" si="918"/>
        <v>6.051357258196912E-3</v>
      </c>
      <c r="AL1472" s="31">
        <f t="shared" si="918"/>
        <v>1.8627324027852543E-3</v>
      </c>
      <c r="AM1472" s="31">
        <f t="shared" si="938"/>
        <v>1.0000000000000002</v>
      </c>
      <c r="AN1472" s="31">
        <f>(Z1472*'Propiedades físicas'!$F$4)/1000</f>
        <v>805.65200634785219</v>
      </c>
      <c r="AO1472" s="31">
        <f>(AA1472*'Propiedades físicas'!$F$6)/1000</f>
        <v>218.67356919874783</v>
      </c>
      <c r="AP1472" s="31">
        <f>(AB1472*'Propiedades físicas'!$F$9)/1000</f>
        <v>133.03636823149054</v>
      </c>
      <c r="AQ1472" s="31">
        <f>(AC1472*'Propiedades físicas'!$F$5)/1000</f>
        <v>107.19085864232856</v>
      </c>
      <c r="AR1472" s="31">
        <f>(AD1472*'Propiedades físicas'!$F$8)/1000</f>
        <v>17.993293154065992</v>
      </c>
      <c r="AS1472" s="31">
        <f>(AE1472*'Propiedades físicas'!$F$7)/1000</f>
        <v>1.4387325324521409</v>
      </c>
      <c r="AT1472" s="31">
        <f t="shared" si="939"/>
        <v>1283.9848281069371</v>
      </c>
      <c r="AU1472" s="31">
        <f t="shared" si="940"/>
        <v>0.62746224777100967</v>
      </c>
      <c r="AV1472" s="31">
        <f t="shared" si="944"/>
        <v>0.17030853045292801</v>
      </c>
      <c r="AW1472" s="31">
        <f t="shared" si="944"/>
        <v>0.10361210297759886</v>
      </c>
      <c r="AX1472" s="31">
        <f t="shared" si="944"/>
        <v>8.3482963580159331E-2</v>
      </c>
      <c r="AY1472" s="31">
        <f t="shared" si="941"/>
        <v>1.4013633775248483E-2</v>
      </c>
      <c r="AZ1472" s="31">
        <f t="shared" si="941"/>
        <v>1.1205214430558019E-3</v>
      </c>
      <c r="BA1472" s="31">
        <f t="shared" si="942"/>
        <v>1</v>
      </c>
      <c r="BB1472" s="34">
        <f>AU1472*'Propiedades físicas'!$C$4+'Diseño reactor'!AV1472*'Propiedades físicas'!$C$5+'Diseño reactor'!AW1472*'Propiedades físicas'!$C$8+'Diseño reactor'!AX1472*'Propiedades físicas'!$C$9+'Diseño reactor'!AY1472*'Propiedades físicas'!$C$7+'Diseño reactor'!AZ1472*'Propiedades físicas'!$C$6</f>
        <v>875.58629331156965</v>
      </c>
      <c r="BC1472" s="45">
        <f>AU1472*'Propiedades físicas'!$L$4+'Diseño reactor'!AV1472*'Propiedades físicas'!$L$5+'Diseño reactor'!AW1472*'Propiedades físicas'!$L$8+AX1472*'Propiedades físicas'!$L$9+'Diseño reactor'!AY1472*'Propiedades físicas'!$L$7+'Diseño reactor'!AZ1472*'Propiedades físicas'!$L$6</f>
        <v>2.0736166640298843</v>
      </c>
      <c r="BD1472" s="29">
        <f t="shared" si="919"/>
        <v>2.1175859066309024</v>
      </c>
      <c r="BE1472" s="58">
        <f t="shared" si="920"/>
        <v>41.968271993356886</v>
      </c>
      <c r="BF1472" s="30">
        <f>AU1472*'Propiedades físicas'!$I$4+'Diseño reactor'!AV1472*'Propiedades físicas'!$I$5+'Diseño reactor'!AW1472*'Propiedades físicas'!$I$8+'Diseño reactor'!AX1472*'Propiedades físicas'!$I$9+'Diseño reactor'!AY1472*'Propiedades físicas'!$I$7+'Diseño reactor'!AZ1472*'Propiedades físicas'!$I$6</f>
        <v>1.9878398671543927E-2</v>
      </c>
      <c r="BG1472" s="24">
        <f>AU1472*'Propiedades físicas'!$O$4+'Diseño reactor'!AV1472*'Propiedades físicas'!$O$5+'Diseño reactor'!AW1472*'Propiedades físicas'!$O$8+'Diseño reactor'!AX1472*'Propiedades físicas'!$O$9+'Diseño reactor'!AY1472*'Propiedades físicas'!$O$7+'Diseño reactor'!AZ1472*'Propiedades físicas'!$O$6</f>
        <v>0.15235876583917909</v>
      </c>
      <c r="BH1472" s="54">
        <f t="shared" si="921"/>
        <v>41355.355410516619</v>
      </c>
      <c r="BI1472" s="34">
        <f t="shared" si="943"/>
        <v>270.54681437267999</v>
      </c>
      <c r="BJ1472" s="27">
        <f t="shared" si="922"/>
        <v>4795.4238920279777</v>
      </c>
      <c r="BK1472" s="34">
        <f t="shared" si="923"/>
        <v>562.01912758853507</v>
      </c>
      <c r="BL1472" s="27">
        <f t="shared" si="924"/>
        <v>105.44168510600818</v>
      </c>
      <c r="BM1472" s="34">
        <f t="shared" si="925"/>
        <v>1.1054421768707483</v>
      </c>
      <c r="BN1472" s="45">
        <f t="shared" si="926"/>
        <v>1518.3494272966468</v>
      </c>
      <c r="BO1472" s="45">
        <f t="shared" si="927"/>
        <v>100.6934967331493</v>
      </c>
      <c r="BP1472" s="66">
        <f t="shared" si="928"/>
        <v>6.689281102932771</v>
      </c>
    </row>
    <row r="1473" spans="8:68">
      <c r="H1473" s="68">
        <v>1468</v>
      </c>
      <c r="I1473" s="31">
        <f>('Propiedades físicas'!$C$10*'Diseño reactor'!H1473)/1000</f>
        <v>1284.8600733885371</v>
      </c>
      <c r="J1473" s="31">
        <f t="shared" si="905"/>
        <v>0.354902459376296</v>
      </c>
      <c r="K1473" s="31">
        <f>(I1473*1000)/'Propiedades físicas'!$F$10</f>
        <v>8392.9196111679157</v>
      </c>
      <c r="L1473" s="31">
        <f t="shared" si="906"/>
        <v>1198.9885158811308</v>
      </c>
      <c r="M1473" s="31">
        <f t="shared" si="907"/>
        <v>7193.9310952867845</v>
      </c>
      <c r="N1473" s="31">
        <f t="shared" si="908"/>
        <v>0.81674967021875389</v>
      </c>
      <c r="O1473" s="32">
        <f t="shared" si="909"/>
        <v>4.9004980213125231</v>
      </c>
      <c r="P1473" s="33">
        <f t="shared" si="910"/>
        <v>0.62461215650608171</v>
      </c>
      <c r="Q1473" s="31">
        <f t="shared" si="911"/>
        <v>4.652527759723518</v>
      </c>
      <c r="R1473" s="31">
        <f t="shared" si="912"/>
        <v>0.14693783317187722</v>
      </c>
      <c r="S1473" s="31">
        <f t="shared" si="913"/>
        <v>0.24797026158900623</v>
      </c>
      <c r="T1473" s="31">
        <f t="shared" si="914"/>
        <v>3.4566613205255795E-2</v>
      </c>
      <c r="U1473" s="31">
        <f t="shared" si="915"/>
        <v>1.0633067335539124E-2</v>
      </c>
      <c r="V1473" s="47">
        <f t="shared" si="929"/>
        <v>6.1854796081184794E-4</v>
      </c>
      <c r="W1473" s="31">
        <f t="shared" si="916"/>
        <v>0.23524651520362541</v>
      </c>
      <c r="X1473" s="34">
        <f>(S1473*H1473*'Propiedades físicas'!$F$5*60*24*365)/(1000000)</f>
        <v>56340.677960660221</v>
      </c>
      <c r="Y1473" s="34">
        <f>(U1473*H1473*'Propiedades físicas'!$F$7*60*24*365)/(1000000)</f>
        <v>755.53127966535021</v>
      </c>
      <c r="Z1473" s="31">
        <f t="shared" si="930"/>
        <v>916.93064575092797</v>
      </c>
      <c r="AA1473" s="31">
        <f t="shared" si="946"/>
        <v>6829.9107512741248</v>
      </c>
      <c r="AB1473" s="31">
        <f t="shared" si="947"/>
        <v>215.70473909631576</v>
      </c>
      <c r="AC1473" s="31">
        <f t="shared" si="948"/>
        <v>364.02034401266116</v>
      </c>
      <c r="AD1473" s="31">
        <f t="shared" si="945"/>
        <v>50.743788185315509</v>
      </c>
      <c r="AE1473" s="31">
        <f t="shared" si="934"/>
        <v>15.609342848571433</v>
      </c>
      <c r="AF1473" s="31">
        <f t="shared" si="935"/>
        <v>8392.9196111679157</v>
      </c>
      <c r="AG1473" s="31">
        <f t="shared" si="936"/>
        <v>0.10925049782805349</v>
      </c>
      <c r="AH1473" s="31">
        <f t="shared" si="937"/>
        <v>0.81377054323098774</v>
      </c>
      <c r="AI1473" s="31">
        <f t="shared" si="937"/>
        <v>2.5700798898310836E-2</v>
      </c>
      <c r="AJ1473" s="31">
        <f t="shared" si="937"/>
        <v>4.3372313911869576E-2</v>
      </c>
      <c r="AK1473" s="31">
        <f t="shared" si="918"/>
        <v>6.0460233787768001E-3</v>
      </c>
      <c r="AL1473" s="31">
        <f t="shared" si="918"/>
        <v>1.8598227520017097E-3</v>
      </c>
      <c r="AM1473" s="31">
        <f t="shared" si="938"/>
        <v>1.0000000000000002</v>
      </c>
      <c r="AN1473" s="31">
        <f>(Z1473*'Propiedades físicas'!$F$4)/1000</f>
        <v>806.33047126045096</v>
      </c>
      <c r="AO1473" s="31">
        <f>(AA1473*'Propiedades físicas'!$F$6)/1000</f>
        <v>218.83034047082296</v>
      </c>
      <c r="AP1473" s="31">
        <f>(AB1473*'Propiedades físicas'!$F$9)/1000</f>
        <v>133.07903878547199</v>
      </c>
      <c r="AQ1473" s="31">
        <f>(AC1473*'Propiedades físicas'!$F$5)/1000</f>
        <v>107.19307070140835</v>
      </c>
      <c r="AR1473" s="31">
        <f>(AD1473*'Propiedades físicas'!$F$8)/1000</f>
        <v>17.989687787458045</v>
      </c>
      <c r="AS1473" s="31">
        <f>(AE1473*'Propiedades físicas'!$F$7)/1000</f>
        <v>1.4374643829249432</v>
      </c>
      <c r="AT1473" s="31">
        <f t="shared" si="939"/>
        <v>1284.8600733885371</v>
      </c>
      <c r="AU1473" s="31">
        <f t="shared" si="940"/>
        <v>0.62756286693066188</v>
      </c>
      <c r="AV1473" s="31">
        <f t="shared" si="944"/>
        <v>0.1703145307439633</v>
      </c>
      <c r="AW1473" s="31">
        <f t="shared" si="944"/>
        <v>0.10357473279911732</v>
      </c>
      <c r="AX1473" s="31">
        <f t="shared" si="944"/>
        <v>8.3427816710585523E-2</v>
      </c>
      <c r="AY1473" s="31">
        <f t="shared" si="941"/>
        <v>1.4001281664869688E-2</v>
      </c>
      <c r="AZ1473" s="31">
        <f t="shared" si="941"/>
        <v>1.1187711508023948E-3</v>
      </c>
      <c r="BA1473" s="31">
        <f t="shared" si="942"/>
        <v>1.0000000000000002</v>
      </c>
      <c r="BB1473" s="34">
        <f>AU1473*'Propiedades físicas'!$C$4+'Diseño reactor'!AV1473*'Propiedades físicas'!$C$5+'Diseño reactor'!AW1473*'Propiedades físicas'!$C$8+'Diseño reactor'!AX1473*'Propiedades físicas'!$C$9+'Diseño reactor'!AY1473*'Propiedades físicas'!$C$7+'Diseño reactor'!AZ1473*'Propiedades físicas'!$C$6</f>
        <v>875.58575474257316</v>
      </c>
      <c r="BC1473" s="45">
        <f>AU1473*'Propiedades físicas'!$L$4+'Diseño reactor'!AV1473*'Propiedades físicas'!$L$5+'Diseño reactor'!AW1473*'Propiedades físicas'!$L$8+AX1473*'Propiedades físicas'!$L$9+'Diseño reactor'!AY1473*'Propiedades físicas'!$L$7+'Diseño reactor'!AZ1473*'Propiedades físicas'!$L$6</f>
        <v>2.0736907619885576</v>
      </c>
      <c r="BD1473" s="29">
        <f t="shared" si="919"/>
        <v>2.1164084266349583</v>
      </c>
      <c r="BE1473" s="58">
        <f t="shared" si="920"/>
        <v>41.96698648545442</v>
      </c>
      <c r="BF1473" s="30">
        <f>AU1473*'Propiedades físicas'!$I$4+'Diseño reactor'!AV1473*'Propiedades físicas'!$I$5+'Diseño reactor'!AW1473*'Propiedades físicas'!$I$8+'Diseño reactor'!AX1473*'Propiedades físicas'!$I$9+'Diseño reactor'!AY1473*'Propiedades físicas'!$I$7+'Diseño reactor'!AZ1473*'Propiedades físicas'!$I$6</f>
        <v>1.9878646037365763E-2</v>
      </c>
      <c r="BG1473" s="24">
        <f>AU1473*'Propiedades físicas'!$O$4+'Diseño reactor'!AV1473*'Propiedades físicas'!$O$5+'Diseño reactor'!AW1473*'Propiedades físicas'!$O$8+'Diseño reactor'!AX1473*'Propiedades físicas'!$O$9+'Diseño reactor'!AY1473*'Propiedades físicas'!$O$7+'Diseño reactor'!AZ1473*'Propiedades físicas'!$O$6</f>
        <v>0.15236221392977592</v>
      </c>
      <c r="BH1473" s="54">
        <f t="shared" si="921"/>
        <v>41354.815355730949</v>
      </c>
      <c r="BI1473" s="34">
        <f t="shared" si="943"/>
        <v>270.55372579139083</v>
      </c>
      <c r="BJ1473" s="27">
        <f t="shared" si="922"/>
        <v>4795.4229774535306</v>
      </c>
      <c r="BK1473" s="34">
        <f t="shared" si="923"/>
        <v>562.03173967272141</v>
      </c>
      <c r="BL1473" s="27">
        <f t="shared" si="924"/>
        <v>105.44212902265022</v>
      </c>
      <c r="BM1473" s="34">
        <f t="shared" si="925"/>
        <v>1.1054421768707483</v>
      </c>
      <c r="BN1473" s="45">
        <f t="shared" si="926"/>
        <v>1519.5230018928041</v>
      </c>
      <c r="BO1473" s="45">
        <f t="shared" si="927"/>
        <v>100.70856703178842</v>
      </c>
      <c r="BP1473" s="66">
        <f t="shared" si="928"/>
        <v>6.6892769883875358</v>
      </c>
    </row>
    <row r="1474" spans="8:68">
      <c r="H1474" s="68">
        <v>1469</v>
      </c>
      <c r="I1474" s="31">
        <f>('Propiedades físicas'!$C$10*'Diseño reactor'!H1474)/1000</f>
        <v>1285.7353186701368</v>
      </c>
      <c r="J1474" s="31">
        <f t="shared" si="905"/>
        <v>0.35466086478175807</v>
      </c>
      <c r="K1474" s="31">
        <f>(I1474*1000)/'Propiedades físicas'!$F$10</f>
        <v>8398.6368588594451</v>
      </c>
      <c r="L1474" s="31">
        <f t="shared" si="906"/>
        <v>1199.8052655513493</v>
      </c>
      <c r="M1474" s="31">
        <f t="shared" si="907"/>
        <v>7198.8315933080958</v>
      </c>
      <c r="N1474" s="31">
        <f t="shared" si="908"/>
        <v>0.81674967021875378</v>
      </c>
      <c r="O1474" s="32">
        <f t="shared" si="909"/>
        <v>4.9004980213125222</v>
      </c>
      <c r="P1474" s="33">
        <f t="shared" si="910"/>
        <v>0.62471219828120128</v>
      </c>
      <c r="Q1474" s="31">
        <f t="shared" si="911"/>
        <v>4.652691458768639</v>
      </c>
      <c r="R1474" s="31">
        <f t="shared" si="912"/>
        <v>0.14688484810081562</v>
      </c>
      <c r="S1474" s="31">
        <f t="shared" si="913"/>
        <v>0.24780656254388311</v>
      </c>
      <c r="T1474" s="31">
        <f t="shared" si="914"/>
        <v>3.4536157067142872E-2</v>
      </c>
      <c r="U1474" s="31">
        <f t="shared" si="915"/>
        <v>1.0616466769593933E-2</v>
      </c>
      <c r="V1474" s="47">
        <f t="shared" si="929"/>
        <v>6.1864703130759741E-4</v>
      </c>
      <c r="W1474" s="31">
        <f t="shared" si="916"/>
        <v>0.23512402752010678</v>
      </c>
      <c r="X1474" s="34">
        <f>(S1474*H1474*'Propiedades físicas'!$F$5*60*24*365)/(1000000)</f>
        <v>56341.838198690959</v>
      </c>
      <c r="Y1474" s="34">
        <f>(U1474*H1474*'Propiedades físicas'!$F$7*60*24*365)/(1000000)</f>
        <v>754.86559208799088</v>
      </c>
      <c r="Z1474" s="31">
        <f t="shared" si="930"/>
        <v>917.70221927508464</v>
      </c>
      <c r="AA1474" s="31">
        <f t="shared" si="946"/>
        <v>6834.8037529311305</v>
      </c>
      <c r="AB1474" s="31">
        <f t="shared" si="947"/>
        <v>215.77384186009814</v>
      </c>
      <c r="AC1474" s="31">
        <f t="shared" si="948"/>
        <v>364.02784037696432</v>
      </c>
      <c r="AD1474" s="31">
        <f t="shared" si="945"/>
        <v>50.733614731632876</v>
      </c>
      <c r="AE1474" s="31">
        <f t="shared" si="934"/>
        <v>15.595589684533488</v>
      </c>
      <c r="AF1474" s="31">
        <f t="shared" si="935"/>
        <v>8398.6368588594432</v>
      </c>
      <c r="AG1474" s="31">
        <f t="shared" si="936"/>
        <v>0.10926799606855618</v>
      </c>
      <c r="AH1474" s="31">
        <f t="shared" si="937"/>
        <v>0.81379917572234628</v>
      </c>
      <c r="AI1474" s="31">
        <f t="shared" si="937"/>
        <v>2.5691531314690132E-2</v>
      </c>
      <c r="AJ1474" s="31">
        <f t="shared" si="937"/>
        <v>4.3343681420510927E-2</v>
      </c>
      <c r="AK1474" s="31">
        <f t="shared" si="918"/>
        <v>6.0406963158688865E-3</v>
      </c>
      <c r="AL1474" s="31">
        <f t="shared" si="918"/>
        <v>1.8569191580276767E-3</v>
      </c>
      <c r="AM1474" s="31">
        <f t="shared" si="938"/>
        <v>1.0000000000000002</v>
      </c>
      <c r="AN1474" s="31">
        <f>(Z1474*'Propiedades físicas'!$F$4)/1000</f>
        <v>807.00897758612393</v>
      </c>
      <c r="AO1474" s="31">
        <f>(AA1474*'Propiedades físicas'!$F$6)/1000</f>
        <v>218.9871122439134</v>
      </c>
      <c r="AP1474" s="31">
        <f>(AB1474*'Propiedades físicas'!$F$9)/1000</f>
        <v>133.12167173558754</v>
      </c>
      <c r="AQ1474" s="31">
        <f>(AC1474*'Propiedades físicas'!$F$5)/1000</f>
        <v>107.1952781558047</v>
      </c>
      <c r="AR1474" s="31">
        <f>(AD1474*'Propiedades físicas'!$F$8)/1000</f>
        <v>17.986081094658481</v>
      </c>
      <c r="AS1474" s="31">
        <f>(AE1474*'Propiedades físicas'!$F$7)/1000</f>
        <v>1.4361978540486888</v>
      </c>
      <c r="AT1474" s="31">
        <f t="shared" si="939"/>
        <v>1285.7353186701368</v>
      </c>
      <c r="AU1474" s="31">
        <f t="shared" si="940"/>
        <v>0.62766338130994981</v>
      </c>
      <c r="AV1474" s="31">
        <f t="shared" si="944"/>
        <v>0.1703205232554523</v>
      </c>
      <c r="AW1474" s="31">
        <f t="shared" si="944"/>
        <v>0.10353738425205437</v>
      </c>
      <c r="AX1474" s="31">
        <f t="shared" si="944"/>
        <v>8.3372741340479811E-2</v>
      </c>
      <c r="AY1474" s="31">
        <f t="shared" si="941"/>
        <v>1.3988945340057908E-2</v>
      </c>
      <c r="AZ1474" s="31">
        <f t="shared" si="941"/>
        <v>1.1170245020057305E-3</v>
      </c>
      <c r="BA1474" s="31">
        <f t="shared" si="942"/>
        <v>0.99999999999999989</v>
      </c>
      <c r="BB1474" s="34">
        <f>AU1474*'Propiedades físicas'!$C$4+'Diseño reactor'!AV1474*'Propiedades físicas'!$C$5+'Diseño reactor'!AW1474*'Propiedades físicas'!$C$8+'Diseño reactor'!AX1474*'Propiedades físicas'!$C$9+'Diseño reactor'!AY1474*'Propiedades físicas'!$C$7+'Diseño reactor'!AZ1474*'Propiedades físicas'!$C$6</f>
        <v>875.58521722629303</v>
      </c>
      <c r="BC1474" s="45">
        <f>AU1474*'Propiedades físicas'!$L$4+'Diseño reactor'!AV1474*'Propiedades físicas'!$L$5+'Diseño reactor'!AW1474*'Propiedades físicas'!$L$8+AX1474*'Propiedades físicas'!$L$9+'Diseño reactor'!AY1474*'Propiedades físicas'!$L$7+'Diseño reactor'!AZ1474*'Propiedades físicas'!$L$6</f>
        <v>2.073764779122083</v>
      </c>
      <c r="BD1474" s="29">
        <f t="shared" si="919"/>
        <v>2.1152322580233403</v>
      </c>
      <c r="BE1474" s="58">
        <f t="shared" si="920"/>
        <v>41.965702442261907</v>
      </c>
      <c r="BF1474" s="30">
        <f>AU1474*'Propiedades físicas'!$I$4+'Diseño reactor'!AV1474*'Propiedades físicas'!$I$5+'Diseño reactor'!AW1474*'Propiedades físicas'!$I$8+'Diseño reactor'!AX1474*'Propiedades físicas'!$I$9+'Diseño reactor'!AY1474*'Propiedades físicas'!$I$7+'Diseño reactor'!AZ1474*'Propiedades físicas'!$I$6</f>
        <v>1.9878892913411158E-2</v>
      </c>
      <c r="BG1474" s="24">
        <f>AU1474*'Propiedades físicas'!$O$4+'Diseño reactor'!AV1474*'Propiedades físicas'!$O$5+'Diseño reactor'!AW1474*'Propiedades físicas'!$O$8+'Diseño reactor'!AX1474*'Propiedades físicas'!$O$9+'Diseño reactor'!AY1474*'Propiedades físicas'!$O$7+'Diseño reactor'!AZ1474*'Propiedades físicas'!$O$6</f>
        <v>0.15236565855827447</v>
      </c>
      <c r="BH1474" s="54">
        <f t="shared" si="921"/>
        <v>41354.276382993237</v>
      </c>
      <c r="BI1474" s="34">
        <f t="shared" si="943"/>
        <v>270.56062607444352</v>
      </c>
      <c r="BJ1474" s="27">
        <f t="shared" si="922"/>
        <v>4795.4220791505604</v>
      </c>
      <c r="BK1474" s="34">
        <f t="shared" si="923"/>
        <v>562.04434088820381</v>
      </c>
      <c r="BL1474" s="27">
        <f t="shared" si="924"/>
        <v>105.44257254057445</v>
      </c>
      <c r="BM1474" s="34">
        <f t="shared" si="925"/>
        <v>1.1054421768707483</v>
      </c>
      <c r="BN1474" s="45">
        <f t="shared" si="926"/>
        <v>1520.6966283997592</v>
      </c>
      <c r="BO1474" s="45">
        <f t="shared" si="927"/>
        <v>100.72362164063962</v>
      </c>
      <c r="BP1474" s="66">
        <f t="shared" si="928"/>
        <v>6.6892728818848166</v>
      </c>
    </row>
    <row r="1475" spans="8:68">
      <c r="H1475" s="68">
        <v>1470</v>
      </c>
      <c r="I1475" s="31">
        <f>('Propiedades físicas'!$C$10*'Diseño reactor'!H1475)/1000</f>
        <v>1286.6105639517368</v>
      </c>
      <c r="J1475" s="31">
        <f t="shared" si="905"/>
        <v>0.35441959888734864</v>
      </c>
      <c r="K1475" s="31">
        <f>(I1475*1000)/'Propiedades físicas'!$F$10</f>
        <v>8404.354106550978</v>
      </c>
      <c r="L1475" s="31">
        <f t="shared" si="906"/>
        <v>1200.6220152215683</v>
      </c>
      <c r="M1475" s="31">
        <f t="shared" si="907"/>
        <v>7203.7320913294097</v>
      </c>
      <c r="N1475" s="31">
        <f t="shared" si="908"/>
        <v>0.81674967021875389</v>
      </c>
      <c r="O1475" s="32">
        <f t="shared" si="909"/>
        <v>4.900498021312524</v>
      </c>
      <c r="P1475" s="33">
        <f t="shared" si="910"/>
        <v>0.62481213593143514</v>
      </c>
      <c r="Q1475" s="31">
        <f t="shared" si="911"/>
        <v>4.6528549457038544</v>
      </c>
      <c r="R1475" s="31">
        <f t="shared" si="912"/>
        <v>0.14683189370783906</v>
      </c>
      <c r="S1475" s="31">
        <f t="shared" si="913"/>
        <v>0.2476430756086701</v>
      </c>
      <c r="T1475" s="31">
        <f t="shared" si="914"/>
        <v>3.4505739837607796E-2</v>
      </c>
      <c r="U1475" s="31">
        <f t="shared" si="915"/>
        <v>1.059990074187183E-2</v>
      </c>
      <c r="V1475" s="47">
        <f t="shared" si="929"/>
        <v>6.1874599868938247E-4</v>
      </c>
      <c r="W1475" s="31">
        <f t="shared" si="916"/>
        <v>0.23500166732349106</v>
      </c>
      <c r="X1475" s="34">
        <f>(S1475*H1475*'Propiedades físicas'!$F$5*60*24*365)/(1000000)</f>
        <v>56342.996022794367</v>
      </c>
      <c r="Y1475" s="34">
        <f>(U1475*H1475*'Propiedades físicas'!$F$7*60*24*365)/(1000000)</f>
        <v>754.20075494533978</v>
      </c>
      <c r="Z1475" s="31">
        <f t="shared" si="930"/>
        <v>918.47383981920962</v>
      </c>
      <c r="AA1475" s="31">
        <f t="shared" si="946"/>
        <v>6839.6967701846661</v>
      </c>
      <c r="AB1475" s="31">
        <f t="shared" si="947"/>
        <v>215.84288375052341</v>
      </c>
      <c r="AC1475" s="31">
        <f t="shared" si="948"/>
        <v>364.03532114474507</v>
      </c>
      <c r="AD1475" s="31">
        <f t="shared" si="945"/>
        <v>50.723437561283461</v>
      </c>
      <c r="AE1475" s="31">
        <f t="shared" si="934"/>
        <v>15.581854090551591</v>
      </c>
      <c r="AF1475" s="31">
        <f t="shared" si="935"/>
        <v>8404.3541065509798</v>
      </c>
      <c r="AG1475" s="31">
        <f t="shared" si="936"/>
        <v>0.10928547609664407</v>
      </c>
      <c r="AH1475" s="31">
        <f t="shared" si="937"/>
        <v>0.8138277711137013</v>
      </c>
      <c r="AI1475" s="31">
        <f t="shared" si="937"/>
        <v>2.5682269096952898E-2</v>
      </c>
      <c r="AJ1475" s="31">
        <f t="shared" si="937"/>
        <v>4.3315086029155868E-2</v>
      </c>
      <c r="AK1475" s="31">
        <f t="shared" si="918"/>
        <v>6.0353760584345006E-3</v>
      </c>
      <c r="AL1475" s="31">
        <f t="shared" si="918"/>
        <v>1.8540216051113234E-3</v>
      </c>
      <c r="AM1475" s="31">
        <f t="shared" si="938"/>
        <v>1</v>
      </c>
      <c r="AN1475" s="31">
        <f>(Z1475*'Propiedades físicas'!$F$4)/1000</f>
        <v>807.6875252602166</v>
      </c>
      <c r="AO1475" s="31">
        <f>(AA1475*'Propiedades físicas'!$F$6)/1000</f>
        <v>219.1438845167167</v>
      </c>
      <c r="AP1475" s="31">
        <f>(AB1475*'Propiedades físicas'!$F$9)/1000</f>
        <v>133.16426712988542</v>
      </c>
      <c r="AQ1475" s="31">
        <f>(AC1475*'Propiedades físicas'!$F$5)/1000</f>
        <v>107.19748101749309</v>
      </c>
      <c r="AR1475" s="31">
        <f>(AD1475*'Propiedades físicas'!$F$8)/1000</f>
        <v>17.982473084226207</v>
      </c>
      <c r="AS1475" s="31">
        <f>(AE1475*'Propiedades físicas'!$F$7)/1000</f>
        <v>1.434932943198896</v>
      </c>
      <c r="AT1475" s="31">
        <f t="shared" si="939"/>
        <v>1286.610563951737</v>
      </c>
      <c r="AU1475" s="31">
        <f t="shared" si="940"/>
        <v>0.62776379107245872</v>
      </c>
      <c r="AV1475" s="31">
        <f t="shared" si="944"/>
        <v>0.17032650800225915</v>
      </c>
      <c r="AW1475" s="31">
        <f t="shared" si="944"/>
        <v>0.10350005732960905</v>
      </c>
      <c r="AX1475" s="31">
        <f t="shared" si="944"/>
        <v>8.3317737333232597E-2</v>
      </c>
      <c r="AY1475" s="31">
        <f t="shared" si="941"/>
        <v>1.3976624775249987E-2</v>
      </c>
      <c r="AZ1475" s="31">
        <f t="shared" si="941"/>
        <v>1.1152814871903405E-3</v>
      </c>
      <c r="BA1475" s="31">
        <f t="shared" si="942"/>
        <v>0.99999999999999978</v>
      </c>
      <c r="BB1475" s="34">
        <f>AU1475*'Propiedades físicas'!$C$4+'Diseño reactor'!AV1475*'Propiedades físicas'!$C$5+'Diseño reactor'!AW1475*'Propiedades físicas'!$C$8+'Diseño reactor'!AX1475*'Propiedades físicas'!$C$9+'Diseño reactor'!AY1475*'Propiedades físicas'!$C$7+'Diseño reactor'!AZ1475*'Propiedades físicas'!$C$6</f>
        <v>875.58468076013719</v>
      </c>
      <c r="BC1475" s="45">
        <f>AU1475*'Propiedades físicas'!$L$4+'Diseño reactor'!AV1475*'Propiedades físicas'!$L$5+'Diseño reactor'!AW1475*'Propiedades físicas'!$L$8+AX1475*'Propiedades físicas'!$L$9+'Diseño reactor'!AY1475*'Propiedades físicas'!$L$7+'Diseño reactor'!AZ1475*'Propiedades físicas'!$L$6</f>
        <v>2.0738387155611231</v>
      </c>
      <c r="BD1475" s="29">
        <f t="shared" si="919"/>
        <v>2.1140573986039488</v>
      </c>
      <c r="BE1475" s="58">
        <f t="shared" si="920"/>
        <v>41.964419861263586</v>
      </c>
      <c r="BF1475" s="30">
        <f>AU1475*'Propiedades físicas'!$I$4+'Diseño reactor'!AV1475*'Propiedades físicas'!$I$5+'Diseño reactor'!AW1475*'Propiedades físicas'!$I$8+'Diseño reactor'!AX1475*'Propiedades físicas'!$I$9+'Diseño reactor'!AY1475*'Propiedades físicas'!$I$7+'Diseño reactor'!AZ1475*'Propiedades físicas'!$I$6</f>
        <v>1.9879139300861357E-2</v>
      </c>
      <c r="BG1475" s="24">
        <f>AU1475*'Propiedades físicas'!$O$4+'Diseño reactor'!AV1475*'Propiedades físicas'!$O$5+'Diseño reactor'!AW1475*'Propiedades físicas'!$O$8+'Diseño reactor'!AX1475*'Propiedades físicas'!$O$9+'Diseño reactor'!AY1475*'Propiedades físicas'!$O$7+'Diseño reactor'!AZ1475*'Propiedades físicas'!$O$6</f>
        <v>0.15236909972967183</v>
      </c>
      <c r="BH1475" s="54">
        <f t="shared" si="921"/>
        <v>41353.738489643634</v>
      </c>
      <c r="BI1475" s="34">
        <f t="shared" si="943"/>
        <v>270.56751524620796</v>
      </c>
      <c r="BJ1475" s="27">
        <f t="shared" si="922"/>
        <v>4795.4211970657707</v>
      </c>
      <c r="BK1475" s="34">
        <f t="shared" si="923"/>
        <v>562.0569312473051</v>
      </c>
      <c r="BL1475" s="27">
        <f t="shared" si="924"/>
        <v>105.44301566025729</v>
      </c>
      <c r="BM1475" s="34">
        <f t="shared" si="925"/>
        <v>1.1054421768707483</v>
      </c>
      <c r="BN1475" s="45">
        <f t="shared" si="926"/>
        <v>1521.870306733445</v>
      </c>
      <c r="BO1475" s="45">
        <f t="shared" si="927"/>
        <v>100.73866058419095</v>
      </c>
      <c r="BP1475" s="66">
        <f t="shared" si="928"/>
        <v>6.689268783404807</v>
      </c>
    </row>
    <row r="1476" spans="8:68">
      <c r="H1476" s="68">
        <v>1471</v>
      </c>
      <c r="I1476" s="31">
        <f>('Propiedades físicas'!$C$10*'Diseño reactor'!H1476)/1000</f>
        <v>1287.4858092333368</v>
      </c>
      <c r="J1476" s="31">
        <f t="shared" si="905"/>
        <v>0.35417866102270729</v>
      </c>
      <c r="K1476" s="31">
        <f>(I1476*1000)/'Propiedades físicas'!$F$10</f>
        <v>8410.0713542425092</v>
      </c>
      <c r="L1476" s="31">
        <f t="shared" si="906"/>
        <v>1201.4387648917871</v>
      </c>
      <c r="M1476" s="31">
        <f t="shared" si="907"/>
        <v>7208.6325893507219</v>
      </c>
      <c r="N1476" s="31">
        <f t="shared" si="908"/>
        <v>0.816749670218754</v>
      </c>
      <c r="O1476" s="32">
        <f t="shared" si="909"/>
        <v>4.9004980213125231</v>
      </c>
      <c r="P1476" s="33">
        <f t="shared" si="910"/>
        <v>0.62491196961926054</v>
      </c>
      <c r="Q1476" s="31">
        <f t="shared" si="911"/>
        <v>4.6530182209341797</v>
      </c>
      <c r="R1476" s="31">
        <f t="shared" si="912"/>
        <v>0.14677896998323975</v>
      </c>
      <c r="S1476" s="31">
        <f t="shared" si="913"/>
        <v>0.24747980037834377</v>
      </c>
      <c r="T1476" s="31">
        <f t="shared" si="914"/>
        <v>3.4475361453657101E-2</v>
      </c>
      <c r="U1476" s="31">
        <f t="shared" si="915"/>
        <v>1.0583369162596603E-2</v>
      </c>
      <c r="V1476" s="47">
        <f t="shared" si="929"/>
        <v>6.1884486311810272E-4</v>
      </c>
      <c r="W1476" s="31">
        <f t="shared" si="916"/>
        <v>0.23487943441484663</v>
      </c>
      <c r="X1476" s="34">
        <f>(S1476*H1476*'Propiedades físicas'!$F$5*60*24*365)/(1000000)</f>
        <v>56344.151439245048</v>
      </c>
      <c r="Y1476" s="34">
        <f>(U1476*H1476*'Propiedades físicas'!$F$7*60*24*365)/(1000000)</f>
        <v>753.53676686053257</v>
      </c>
      <c r="Z1476" s="31">
        <f t="shared" si="930"/>
        <v>919.24550730993224</v>
      </c>
      <c r="AA1476" s="31">
        <f t="shared" si="946"/>
        <v>6844.5898029941782</v>
      </c>
      <c r="AB1476" s="31">
        <f t="shared" si="947"/>
        <v>215.91186484534566</v>
      </c>
      <c r="AC1476" s="31">
        <f t="shared" si="948"/>
        <v>364.04278635654367</v>
      </c>
      <c r="AD1476" s="31">
        <f t="shared" si="945"/>
        <v>50.713256698329594</v>
      </c>
      <c r="AE1476" s="31">
        <f t="shared" si="934"/>
        <v>15.568136038179604</v>
      </c>
      <c r="AF1476" s="31">
        <f t="shared" si="935"/>
        <v>8410.0713542425092</v>
      </c>
      <c r="AG1476" s="31">
        <f t="shared" si="936"/>
        <v>0.1093029379407362</v>
      </c>
      <c r="AH1476" s="31">
        <f t="shared" si="937"/>
        <v>0.81385632947589504</v>
      </c>
      <c r="AI1476" s="31">
        <f t="shared" si="937"/>
        <v>2.56730122434012E-2</v>
      </c>
      <c r="AJ1476" s="31">
        <f t="shared" si="937"/>
        <v>4.3286527666962088E-2</v>
      </c>
      <c r="AK1476" s="31">
        <f t="shared" si="918"/>
        <v>6.030062595455507E-3</v>
      </c>
      <c r="AL1476" s="31">
        <f t="shared" si="918"/>
        <v>1.8511300775499566E-3</v>
      </c>
      <c r="AM1476" s="31">
        <f t="shared" si="938"/>
        <v>1</v>
      </c>
      <c r="AN1476" s="31">
        <f>(Z1476*'Propiedades físicas'!$F$4)/1000</f>
        <v>808.36611421820828</v>
      </c>
      <c r="AO1476" s="31">
        <f>(AA1476*'Propiedades físicas'!$F$6)/1000</f>
        <v>219.30065728793346</v>
      </c>
      <c r="AP1476" s="31">
        <f>(AB1476*'Propiedades físicas'!$F$9)/1000</f>
        <v>133.20682501633598</v>
      </c>
      <c r="AQ1476" s="31">
        <f>(AC1476*'Propiedades físicas'!$F$5)/1000</f>
        <v>107.19967929841143</v>
      </c>
      <c r="AR1476" s="31">
        <f>(AD1476*'Propiedades físicas'!$F$8)/1000</f>
        <v>17.978863764691798</v>
      </c>
      <c r="AS1476" s="31">
        <f>(AE1476*'Propiedades físicas'!$F$7)/1000</f>
        <v>1.4336696477559598</v>
      </c>
      <c r="AT1476" s="31">
        <f t="shared" si="939"/>
        <v>1287.485809233337</v>
      </c>
      <c r="AU1476" s="31">
        <f t="shared" si="940"/>
        <v>0.62786409638143381</v>
      </c>
      <c r="AV1476" s="31">
        <f t="shared" si="944"/>
        <v>0.17033248499921025</v>
      </c>
      <c r="AW1476" s="31">
        <f t="shared" si="944"/>
        <v>0.10346275202493847</v>
      </c>
      <c r="AX1476" s="31">
        <f t="shared" si="944"/>
        <v>8.326280455257673E-2</v>
      </c>
      <c r="AY1476" s="31">
        <f t="shared" si="941"/>
        <v>1.3964319944930286E-2</v>
      </c>
      <c r="AZ1476" s="31">
        <f t="shared" si="941"/>
        <v>1.1135420969103119E-3</v>
      </c>
      <c r="BA1476" s="31">
        <f t="shared" si="942"/>
        <v>0.99999999999999989</v>
      </c>
      <c r="BB1476" s="34">
        <f>AU1476*'Propiedades físicas'!$C$4+'Diseño reactor'!AV1476*'Propiedades físicas'!$C$5+'Diseño reactor'!AW1476*'Propiedades físicas'!$C$8+'Diseño reactor'!AX1476*'Propiedades físicas'!$C$9+'Diseño reactor'!AY1476*'Propiedades físicas'!$C$7+'Diseño reactor'!AZ1476*'Propiedades físicas'!$C$6</f>
        <v>875.58414534152053</v>
      </c>
      <c r="BC1476" s="45">
        <f>AU1476*'Propiedades físicas'!$L$4+'Diseño reactor'!AV1476*'Propiedades físicas'!$L$5+'Diseño reactor'!AW1476*'Propiedades físicas'!$L$8+AX1476*'Propiedades físicas'!$L$9+'Diseño reactor'!AY1476*'Propiedades físicas'!$L$7+'Diseño reactor'!AZ1476*'Propiedades físicas'!$L$6</f>
        <v>2.0739125714360647</v>
      </c>
      <c r="BD1476" s="29">
        <f t="shared" si="919"/>
        <v>2.1128838461895718</v>
      </c>
      <c r="BE1476" s="58">
        <f t="shared" si="920"/>
        <v>41.963138739949471</v>
      </c>
      <c r="BF1476" s="30">
        <f>AU1476*'Propiedades físicas'!$I$4+'Diseño reactor'!AV1476*'Propiedades físicas'!$I$5+'Diseño reactor'!AW1476*'Propiedades físicas'!$I$8+'Diseño reactor'!AX1476*'Propiedades físicas'!$I$9+'Diseño reactor'!AY1476*'Propiedades físicas'!$I$7+'Diseño reactor'!AZ1476*'Propiedades físicas'!$I$6</f>
        <v>1.9879385200894176E-2</v>
      </c>
      <c r="BG1476" s="24">
        <f>AU1476*'Propiedades físicas'!$O$4+'Diseño reactor'!AV1476*'Propiedades físicas'!$O$5+'Diseño reactor'!AW1476*'Propiedades físicas'!$O$8+'Diseño reactor'!AX1476*'Propiedades físicas'!$O$9+'Diseño reactor'!AY1476*'Propiedades físicas'!$O$7+'Diseño reactor'!AZ1476*'Propiedades físicas'!$O$6</f>
        <v>0.15237253744895593</v>
      </c>
      <c r="BH1476" s="54">
        <f t="shared" si="921"/>
        <v>41353.20167303014</v>
      </c>
      <c r="BI1476" s="34">
        <f t="shared" si="943"/>
        <v>270.57439333098796</v>
      </c>
      <c r="BJ1476" s="27">
        <f t="shared" si="922"/>
        <v>4795.4203311460005</v>
      </c>
      <c r="BK1476" s="34">
        <f t="shared" si="923"/>
        <v>562.06951076232963</v>
      </c>
      <c r="BL1476" s="27">
        <f t="shared" si="924"/>
        <v>105.44345838217436</v>
      </c>
      <c r="BM1476" s="34">
        <f t="shared" si="925"/>
        <v>1.1054421768707483</v>
      </c>
      <c r="BN1476" s="45">
        <f t="shared" si="926"/>
        <v>1523.0440368099787</v>
      </c>
      <c r="BO1476" s="45">
        <f t="shared" si="927"/>
        <v>100.75368388687937</v>
      </c>
      <c r="BP1476" s="66">
        <f t="shared" si="928"/>
        <v>6.6892646929277619</v>
      </c>
    </row>
    <row r="1477" spans="8:68">
      <c r="H1477" s="68">
        <v>1472</v>
      </c>
      <c r="I1477" s="31">
        <f>('Propiedades físicas'!$C$10*'Diseño reactor'!H1477)/1000</f>
        <v>1288.3610545149363</v>
      </c>
      <c r="J1477" s="31">
        <f t="shared" si="905"/>
        <v>0.35393805051929522</v>
      </c>
      <c r="K1477" s="31">
        <f>(I1477*1000)/'Propiedades físicas'!$F$10</f>
        <v>8415.7886019340403</v>
      </c>
      <c r="L1477" s="31">
        <f t="shared" si="906"/>
        <v>1202.2555145620056</v>
      </c>
      <c r="M1477" s="31">
        <f t="shared" si="907"/>
        <v>7213.5330873720341</v>
      </c>
      <c r="N1477" s="31">
        <f t="shared" si="908"/>
        <v>0.81674967021875378</v>
      </c>
      <c r="O1477" s="32">
        <f t="shared" si="909"/>
        <v>4.9004980213125231</v>
      </c>
      <c r="P1477" s="33">
        <f t="shared" si="910"/>
        <v>0.62501169950681656</v>
      </c>
      <c r="Q1477" s="31">
        <f t="shared" si="911"/>
        <v>4.6531812848636287</v>
      </c>
      <c r="R1477" s="31">
        <f t="shared" si="912"/>
        <v>0.14672607691725079</v>
      </c>
      <c r="S1477" s="31">
        <f t="shared" si="913"/>
        <v>0.24731673644889546</v>
      </c>
      <c r="T1477" s="31">
        <f t="shared" si="914"/>
        <v>3.4445021852414444E-2</v>
      </c>
      <c r="U1477" s="31">
        <f t="shared" si="915"/>
        <v>1.0566871942271929E-2</v>
      </c>
      <c r="V1477" s="47">
        <f t="shared" si="929"/>
        <v>6.189436247543232E-4</v>
      </c>
      <c r="W1477" s="31">
        <f t="shared" si="916"/>
        <v>0.23475732859565535</v>
      </c>
      <c r="X1477" s="34">
        <f>(S1477*H1477*'Propiedades físicas'!$F$5*60*24*365)/(1000000)</f>
        <v>56345.304454297991</v>
      </c>
      <c r="Y1477" s="34">
        <f>(U1477*H1477*'Propiedades físicas'!$F$7*60*24*365)/(1000000)</f>
        <v>752.87362645926464</v>
      </c>
      <c r="Z1477" s="31">
        <f t="shared" si="930"/>
        <v>920.01722167403398</v>
      </c>
      <c r="AA1477" s="31">
        <f t="shared" si="946"/>
        <v>6849.4828513192615</v>
      </c>
      <c r="AB1477" s="31">
        <f t="shared" si="947"/>
        <v>215.98078522219316</v>
      </c>
      <c r="AC1477" s="31">
        <f t="shared" si="948"/>
        <v>364.0502360527741</v>
      </c>
      <c r="AD1477" s="31">
        <f t="shared" si="945"/>
        <v>50.703072166754062</v>
      </c>
      <c r="AE1477" s="31">
        <f t="shared" si="934"/>
        <v>15.554435499024279</v>
      </c>
      <c r="AF1477" s="31">
        <f t="shared" si="935"/>
        <v>8415.7886019340403</v>
      </c>
      <c r="AG1477" s="31">
        <f t="shared" si="936"/>
        <v>0.10932038162919205</v>
      </c>
      <c r="AH1477" s="31">
        <f t="shared" si="937"/>
        <v>0.81388485087959261</v>
      </c>
      <c r="AI1477" s="31">
        <f t="shared" si="937"/>
        <v>2.5663760752326695E-2</v>
      </c>
      <c r="AJ1477" s="31">
        <f t="shared" si="937"/>
        <v>4.3258006263264662E-2</v>
      </c>
      <c r="AK1477" s="31">
        <f t="shared" si="918"/>
        <v>6.0247559159342405E-3</v>
      </c>
      <c r="AL1477" s="31">
        <f t="shared" si="918"/>
        <v>1.8482445596898311E-3</v>
      </c>
      <c r="AM1477" s="31">
        <f t="shared" si="938"/>
        <v>1.0000000000000002</v>
      </c>
      <c r="AN1477" s="31">
        <f>(Z1477*'Propiedades físicas'!$F$4)/1000</f>
        <v>809.04474439571209</v>
      </c>
      <c r="AO1477" s="31">
        <f>(AA1477*'Propiedades físicas'!$F$6)/1000</f>
        <v>219.45743055626912</v>
      </c>
      <c r="AP1477" s="31">
        <f>(AB1477*'Propiedades físicas'!$F$9)/1000</f>
        <v>133.24934544283207</v>
      </c>
      <c r="AQ1477" s="31">
        <f>(AC1477*'Propiedades físicas'!$F$5)/1000</f>
        <v>107.2018730104604</v>
      </c>
      <c r="AR1477" s="31">
        <f>(AD1477*'Propiedades físicas'!$F$8)/1000</f>
        <v>17.975253144557641</v>
      </c>
      <c r="AS1477" s="31">
        <f>(AE1477*'Propiedades físicas'!$F$7)/1000</f>
        <v>1.4324079651051458</v>
      </c>
      <c r="AT1477" s="31">
        <f t="shared" si="939"/>
        <v>1288.3610545149363</v>
      </c>
      <c r="AU1477" s="31">
        <f t="shared" si="940"/>
        <v>0.62796429739978032</v>
      </c>
      <c r="AV1477" s="31">
        <f t="shared" si="944"/>
        <v>0.1703384542610954</v>
      </c>
      <c r="AW1477" s="31">
        <f t="shared" si="944"/>
        <v>0.10342546833115815</v>
      </c>
      <c r="AX1477" s="31">
        <f t="shared" si="944"/>
        <v>8.3207942862586412E-2</v>
      </c>
      <c r="AY1477" s="31">
        <f t="shared" si="941"/>
        <v>1.3952030823630619E-2</v>
      </c>
      <c r="AZ1477" s="31">
        <f t="shared" si="941"/>
        <v>1.1118063217491797E-3</v>
      </c>
      <c r="BA1477" s="31">
        <f t="shared" si="942"/>
        <v>1</v>
      </c>
      <c r="BB1477" s="34">
        <f>AU1477*'Propiedades físicas'!$C$4+'Diseño reactor'!AV1477*'Propiedades físicas'!$C$5+'Diseño reactor'!AW1477*'Propiedades físicas'!$C$8+'Diseño reactor'!AX1477*'Propiedades físicas'!$C$9+'Diseño reactor'!AY1477*'Propiedades físicas'!$C$7+'Diseño reactor'!AZ1477*'Propiedades físicas'!$C$6</f>
        <v>875.58361096786666</v>
      </c>
      <c r="BC1477" s="45">
        <f>AU1477*'Propiedades físicas'!$L$4+'Diseño reactor'!AV1477*'Propiedades físicas'!$L$5+'Diseño reactor'!AW1477*'Propiedades físicas'!$L$8+AX1477*'Propiedades físicas'!$L$9+'Diseño reactor'!AY1477*'Propiedades físicas'!$L$7+'Diseño reactor'!AZ1477*'Propiedades físicas'!$L$6</f>
        <v>2.0739863468770179</v>
      </c>
      <c r="BD1477" s="29">
        <f t="shared" si="919"/>
        <v>2.1117115985978598</v>
      </c>
      <c r="BE1477" s="58">
        <f t="shared" si="920"/>
        <v>41.961859075815319</v>
      </c>
      <c r="BF1477" s="30">
        <f>AU1477*'Propiedades físicas'!$I$4+'Diseño reactor'!AV1477*'Propiedades físicas'!$I$5+'Diseño reactor'!AW1477*'Propiedades físicas'!$I$8+'Diseño reactor'!AX1477*'Propiedades físicas'!$I$9+'Diseño reactor'!AY1477*'Propiedades físicas'!$I$7+'Diseño reactor'!AZ1477*'Propiedades físicas'!$I$6</f>
        <v>1.9879630614684011E-2</v>
      </c>
      <c r="BG1477" s="24">
        <f>AU1477*'Propiedades físicas'!$O$4+'Diseño reactor'!AV1477*'Propiedades físicas'!$O$5+'Diseño reactor'!AW1477*'Propiedades físicas'!$O$8+'Diseño reactor'!AX1477*'Propiedades físicas'!$O$9+'Diseño reactor'!AY1477*'Propiedades físicas'!$O$7+'Diseño reactor'!AZ1477*'Propiedades físicas'!$O$6</f>
        <v>0.15237597172110581</v>
      </c>
      <c r="BH1477" s="54">
        <f t="shared" si="921"/>
        <v>41352.665930508723</v>
      </c>
      <c r="BI1477" s="34">
        <f t="shared" si="943"/>
        <v>270.58126035302047</v>
      </c>
      <c r="BJ1477" s="27">
        <f t="shared" si="922"/>
        <v>4795.4194813382974</v>
      </c>
      <c r="BK1477" s="34">
        <f t="shared" si="923"/>
        <v>562.0820794455725</v>
      </c>
      <c r="BL1477" s="27">
        <f t="shared" si="924"/>
        <v>105.44390070680085</v>
      </c>
      <c r="BM1477" s="34">
        <f t="shared" si="925"/>
        <v>1.1054421768707483</v>
      </c>
      <c r="BN1477" s="45">
        <f t="shared" si="926"/>
        <v>1524.2178185456601</v>
      </c>
      <c r="BO1477" s="45">
        <f t="shared" si="927"/>
        <v>100.76869157309112</v>
      </c>
      <c r="BP1477" s="66">
        <f t="shared" si="928"/>
        <v>6.6892606104339949</v>
      </c>
    </row>
    <row r="1478" spans="8:68">
      <c r="H1478" s="68">
        <v>1473</v>
      </c>
      <c r="I1478" s="31">
        <f>('Propiedades físicas'!$C$10*'Diseño reactor'!H1478)/1000</f>
        <v>1289.2362997965363</v>
      </c>
      <c r="J1478" s="31">
        <f t="shared" si="905"/>
        <v>0.35369776671038866</v>
      </c>
      <c r="K1478" s="31">
        <f>(I1478*1000)/'Propiedades físicas'!$F$10</f>
        <v>8421.5058496255715</v>
      </c>
      <c r="L1478" s="31">
        <f t="shared" si="906"/>
        <v>1203.0722642322244</v>
      </c>
      <c r="M1478" s="31">
        <f t="shared" si="907"/>
        <v>7218.4335853933462</v>
      </c>
      <c r="N1478" s="31">
        <f t="shared" si="908"/>
        <v>0.81674967021875378</v>
      </c>
      <c r="O1478" s="32">
        <f t="shared" si="909"/>
        <v>4.9004980213125231</v>
      </c>
      <c r="P1478" s="33">
        <f t="shared" si="910"/>
        <v>0.62511132575590656</v>
      </c>
      <c r="Q1478" s="31">
        <f t="shared" si="911"/>
        <v>4.6533441378951954</v>
      </c>
      <c r="R1478" s="31">
        <f t="shared" si="912"/>
        <v>0.14667321450004656</v>
      </c>
      <c r="S1478" s="31">
        <f t="shared" si="913"/>
        <v>0.24715388341732836</v>
      </c>
      <c r="T1478" s="31">
        <f t="shared" si="914"/>
        <v>3.4414720971120388E-2</v>
      </c>
      <c r="U1478" s="31">
        <f t="shared" si="915"/>
        <v>1.0550408991680353E-2</v>
      </c>
      <c r="V1478" s="47">
        <f t="shared" si="929"/>
        <v>6.1904228375827641E-4</v>
      </c>
      <c r="W1478" s="31">
        <f t="shared" si="916"/>
        <v>0.2346353496678118</v>
      </c>
      <c r="X1478" s="34">
        <f>(S1478*H1478*'Propiedades físicas'!$F$5*60*24*365)/(1000000)</f>
        <v>56346.455074188758</v>
      </c>
      <c r="Y1478" s="34">
        <f>(U1478*H1478*'Propiedades físicas'!$F$7*60*24*365)/(1000000)</f>
        <v>752.21133236978733</v>
      </c>
      <c r="Z1478" s="31">
        <f t="shared" si="930"/>
        <v>920.78898283845035</v>
      </c>
      <c r="AA1478" s="31">
        <f t="shared" si="946"/>
        <v>6854.3759151196227</v>
      </c>
      <c r="AB1478" s="31">
        <f t="shared" si="947"/>
        <v>216.04964495856856</v>
      </c>
      <c r="AC1478" s="31">
        <f t="shared" si="948"/>
        <v>364.05767027372468</v>
      </c>
      <c r="AD1478" s="31">
        <f t="shared" si="945"/>
        <v>50.692883990460331</v>
      </c>
      <c r="AE1478" s="31">
        <f t="shared" si="934"/>
        <v>15.540752444745159</v>
      </c>
      <c r="AF1478" s="31">
        <f t="shared" si="935"/>
        <v>8421.5058496255715</v>
      </c>
      <c r="AG1478" s="31">
        <f t="shared" si="936"/>
        <v>0.10933780719031259</v>
      </c>
      <c r="AH1478" s="31">
        <f t="shared" si="937"/>
        <v>0.81391333539528143</v>
      </c>
      <c r="AI1478" s="31">
        <f t="shared" si="937"/>
        <v>2.5654514622010783E-2</v>
      </c>
      <c r="AJ1478" s="31">
        <f t="shared" si="937"/>
        <v>4.322952174757571E-2</v>
      </c>
      <c r="AK1478" s="31">
        <f t="shared" si="918"/>
        <v>6.0194560088934913E-3</v>
      </c>
      <c r="AL1478" s="31">
        <f t="shared" si="918"/>
        <v>1.8453650359259819E-3</v>
      </c>
      <c r="AM1478" s="31">
        <f t="shared" si="938"/>
        <v>1</v>
      </c>
      <c r="AN1478" s="31">
        <f>(Z1478*'Propiedades físicas'!$F$4)/1000</f>
        <v>809.72341572847643</v>
      </c>
      <c r="AO1478" s="31">
        <f>(AA1478*'Propiedades físicas'!$F$6)/1000</f>
        <v>219.61420432043272</v>
      </c>
      <c r="AP1478" s="31">
        <f>(AB1478*'Propiedades físicas'!$F$9)/1000</f>
        <v>133.29182845718884</v>
      </c>
      <c r="AQ1478" s="31">
        <f>(AC1478*'Propiedades físicas'!$F$5)/1000</f>
        <v>107.20406216550371</v>
      </c>
      <c r="AR1478" s="31">
        <f>(AD1478*'Propiedades físicas'!$F$8)/1000</f>
        <v>17.971641232297987</v>
      </c>
      <c r="AS1478" s="31">
        <f>(AE1478*'Propiedades físicas'!$F$7)/1000</f>
        <v>1.4311478926365817</v>
      </c>
      <c r="AT1478" s="31">
        <f t="shared" si="939"/>
        <v>1289.2362997965363</v>
      </c>
      <c r="AU1478" s="31">
        <f t="shared" si="940"/>
        <v>0.62806439429006511</v>
      </c>
      <c r="AV1478" s="31">
        <f t="shared" si="944"/>
        <v>0.17034441580266677</v>
      </c>
      <c r="AW1478" s="31">
        <f t="shared" si="944"/>
        <v>0.10338820624134194</v>
      </c>
      <c r="AX1478" s="31">
        <f t="shared" si="944"/>
        <v>8.3153152127676183E-2</v>
      </c>
      <c r="AY1478" s="31">
        <f t="shared" si="941"/>
        <v>1.3939757385930122E-2</v>
      </c>
      <c r="AZ1478" s="31">
        <f t="shared" si="941"/>
        <v>1.1100741523198203E-3</v>
      </c>
      <c r="BA1478" s="31">
        <f t="shared" si="942"/>
        <v>0.99999999999999989</v>
      </c>
      <c r="BB1478" s="34">
        <f>AU1478*'Propiedades físicas'!$C$4+'Diseño reactor'!AV1478*'Propiedades físicas'!$C$5+'Diseño reactor'!AW1478*'Propiedades físicas'!$C$8+'Diseño reactor'!AX1478*'Propiedades físicas'!$C$9+'Diseño reactor'!AY1478*'Propiedades físicas'!$C$7+'Diseño reactor'!AZ1478*'Propiedades físicas'!$C$6</f>
        <v>875.58307763660594</v>
      </c>
      <c r="BC1478" s="45">
        <f>AU1478*'Propiedades físicas'!$L$4+'Diseño reactor'!AV1478*'Propiedades físicas'!$L$5+'Diseño reactor'!AW1478*'Propiedades físicas'!$L$8+AX1478*'Propiedades físicas'!$L$9+'Diseño reactor'!AY1478*'Propiedades físicas'!$L$7+'Diseño reactor'!AZ1478*'Propiedades físicas'!$L$6</f>
        <v>2.07406004201381</v>
      </c>
      <c r="BD1478" s="29">
        <f t="shared" si="919"/>
        <v>2.110540653651336</v>
      </c>
      <c r="BE1478" s="58">
        <f t="shared" si="920"/>
        <v>41.960580866362704</v>
      </c>
      <c r="BF1478" s="30">
        <f>AU1478*'Propiedades físicas'!$I$4+'Diseño reactor'!AV1478*'Propiedades físicas'!$I$5+'Diseño reactor'!AW1478*'Propiedades físicas'!$I$8+'Diseño reactor'!AX1478*'Propiedades físicas'!$I$9+'Diseño reactor'!AY1478*'Propiedades físicas'!$I$7+'Diseño reactor'!AZ1478*'Propiedades físicas'!$I$6</f>
        <v>1.9879875543401822E-2</v>
      </c>
      <c r="BG1478" s="24">
        <f>AU1478*'Propiedades físicas'!$O$4+'Diseño reactor'!AV1478*'Propiedades físicas'!$O$5+'Diseño reactor'!AW1478*'Propiedades físicas'!$O$8+'Diseño reactor'!AX1478*'Propiedades físicas'!$O$9+'Diseño reactor'!AY1478*'Propiedades físicas'!$O$7+'Diseño reactor'!AZ1478*'Propiedades físicas'!$O$6</f>
        <v>0.15237940255109103</v>
      </c>
      <c r="BH1478" s="54">
        <f t="shared" si="921"/>
        <v>41352.131259443202</v>
      </c>
      <c r="BI1478" s="34">
        <f t="shared" si="943"/>
        <v>270.58811633647576</v>
      </c>
      <c r="BJ1478" s="27">
        <f t="shared" si="922"/>
        <v>4795.418647589875</v>
      </c>
      <c r="BK1478" s="34">
        <f t="shared" si="923"/>
        <v>562.09463730931236</v>
      </c>
      <c r="BL1478" s="27">
        <f t="shared" si="924"/>
        <v>105.44434263461129</v>
      </c>
      <c r="BM1478" s="34">
        <f t="shared" si="925"/>
        <v>1.1054421768707483</v>
      </c>
      <c r="BN1478" s="45">
        <f t="shared" si="926"/>
        <v>1525.391651856962</v>
      </c>
      <c r="BO1478" s="45">
        <f t="shared" si="927"/>
        <v>100.7836836671619</v>
      </c>
      <c r="BP1478" s="66">
        <f t="shared" si="928"/>
        <v>6.6892565359038754</v>
      </c>
    </row>
    <row r="1479" spans="8:68">
      <c r="H1479" s="68">
        <v>1474</v>
      </c>
      <c r="I1479" s="31">
        <f>('Propiedades físicas'!$C$10*'Diseño reactor'!H1479)/1000</f>
        <v>1290.111545078136</v>
      </c>
      <c r="J1479" s="31">
        <f t="shared" si="905"/>
        <v>0.35345780893107365</v>
      </c>
      <c r="K1479" s="31">
        <f>(I1479*1000)/'Propiedades físicas'!$F$10</f>
        <v>8427.2230973171027</v>
      </c>
      <c r="L1479" s="31">
        <f t="shared" si="906"/>
        <v>1203.8890139024431</v>
      </c>
      <c r="M1479" s="31">
        <f t="shared" si="907"/>
        <v>7223.3340834146593</v>
      </c>
      <c r="N1479" s="31">
        <f t="shared" si="908"/>
        <v>0.81674967021875378</v>
      </c>
      <c r="O1479" s="32">
        <f t="shared" si="909"/>
        <v>4.9004980213125231</v>
      </c>
      <c r="P1479" s="33">
        <f t="shared" si="910"/>
        <v>0.62521084852799635</v>
      </c>
      <c r="Q1479" s="31">
        <f t="shared" si="911"/>
        <v>4.6535067804308694</v>
      </c>
      <c r="R1479" s="31">
        <f t="shared" si="912"/>
        <v>0.14662038272174299</v>
      </c>
      <c r="S1479" s="31">
        <f t="shared" si="913"/>
        <v>0.24699124088165411</v>
      </c>
      <c r="T1479" s="31">
        <f t="shared" si="914"/>
        <v>3.4384458747132161E-2</v>
      </c>
      <c r="U1479" s="31">
        <f t="shared" si="915"/>
        <v>1.0533980221882277E-2</v>
      </c>
      <c r="V1479" s="47">
        <f t="shared" si="929"/>
        <v>6.1914084028986049E-4</v>
      </c>
      <c r="W1479" s="31">
        <f t="shared" si="916"/>
        <v>0.2345134974336221</v>
      </c>
      <c r="X1479" s="34">
        <f>(S1479*H1479*'Propiedades físicas'!$F$5*60*24*365)/(1000000)</f>
        <v>56347.603305133474</v>
      </c>
      <c r="Y1479" s="34">
        <f>(U1479*H1479*'Propiedades físicas'!$F$7*60*24*365)/(1000000)</f>
        <v>751.54988322290171</v>
      </c>
      <c r="Z1479" s="31">
        <f t="shared" si="930"/>
        <v>921.5607907302666</v>
      </c>
      <c r="AA1479" s="31">
        <f t="shared" si="946"/>
        <v>6859.2689943551013</v>
      </c>
      <c r="AB1479" s="31">
        <f t="shared" si="947"/>
        <v>216.11844413184917</v>
      </c>
      <c r="AC1479" s="31">
        <f t="shared" si="948"/>
        <v>364.06508905955815</v>
      </c>
      <c r="AD1479" s="31">
        <f t="shared" si="945"/>
        <v>50.682692193272807</v>
      </c>
      <c r="AE1479" s="31">
        <f t="shared" si="934"/>
        <v>15.527086847054475</v>
      </c>
      <c r="AF1479" s="31">
        <f t="shared" si="935"/>
        <v>8427.2230973171027</v>
      </c>
      <c r="AG1479" s="31">
        <f t="shared" si="936"/>
        <v>0.10935521465233967</v>
      </c>
      <c r="AH1479" s="31">
        <f t="shared" si="937"/>
        <v>0.81394178309327347</v>
      </c>
      <c r="AI1479" s="31">
        <f t="shared" si="937"/>
        <v>2.5645273850724661E-2</v>
      </c>
      <c r="AJ1479" s="31">
        <f t="shared" si="937"/>
        <v>4.320107404958369E-2</v>
      </c>
      <c r="AK1479" s="31">
        <f t="shared" si="918"/>
        <v>6.0141628633764528E-3</v>
      </c>
      <c r="AL1479" s="31">
        <f t="shared" si="918"/>
        <v>1.8424914907020429E-3</v>
      </c>
      <c r="AM1479" s="31">
        <f t="shared" si="938"/>
        <v>1</v>
      </c>
      <c r="AN1479" s="31">
        <f>(Z1479*'Propiedades físicas'!$F$4)/1000</f>
        <v>810.40212815238181</v>
      </c>
      <c r="AO1479" s="31">
        <f>(AA1479*'Propiedades físicas'!$F$6)/1000</f>
        <v>219.77097857913745</v>
      </c>
      <c r="AP1479" s="31">
        <f>(AB1479*'Propiedades físicas'!$F$9)/1000</f>
        <v>133.33427410714432</v>
      </c>
      <c r="AQ1479" s="31">
        <f>(AC1479*'Propiedades físicas'!$F$5)/1000</f>
        <v>107.2062467753681</v>
      </c>
      <c r="AR1479" s="31">
        <f>(AD1479*'Propiedades físicas'!$F$8)/1000</f>
        <v>17.968028036359069</v>
      </c>
      <c r="AS1479" s="31">
        <f>(AE1479*'Propiedades físicas'!$F$7)/1000</f>
        <v>1.4298894277452465</v>
      </c>
      <c r="AT1479" s="31">
        <f t="shared" si="939"/>
        <v>1290.111545078136</v>
      </c>
      <c r="AU1479" s="31">
        <f t="shared" si="940"/>
        <v>0.62816438721451762</v>
      </c>
      <c r="AV1479" s="31">
        <f t="shared" si="944"/>
        <v>0.17035036963864</v>
      </c>
      <c r="AW1479" s="31">
        <f t="shared" si="944"/>
        <v>0.10335096574852284</v>
      </c>
      <c r="AX1479" s="31">
        <f t="shared" si="944"/>
        <v>8.3098432212599979E-2</v>
      </c>
      <c r="AY1479" s="31">
        <f t="shared" si="941"/>
        <v>1.3927499606455215E-2</v>
      </c>
      <c r="AZ1479" s="31">
        <f t="shared" si="941"/>
        <v>1.1083455792643456E-3</v>
      </c>
      <c r="BA1479" s="31">
        <f t="shared" si="942"/>
        <v>1</v>
      </c>
      <c r="BB1479" s="34">
        <f>AU1479*'Propiedades físicas'!$C$4+'Diseño reactor'!AV1479*'Propiedades físicas'!$C$5+'Diseño reactor'!AW1479*'Propiedades físicas'!$C$8+'Diseño reactor'!AX1479*'Propiedades físicas'!$C$9+'Diseño reactor'!AY1479*'Propiedades físicas'!$C$7+'Diseño reactor'!AZ1479*'Propiedades físicas'!$C$6</f>
        <v>875.58254534517744</v>
      </c>
      <c r="BC1479" s="45">
        <f>AU1479*'Propiedades físicas'!$L$4+'Diseño reactor'!AV1479*'Propiedades físicas'!$L$5+'Diseño reactor'!AW1479*'Propiedades físicas'!$L$8+AX1479*'Propiedades físicas'!$L$9+'Diseño reactor'!AY1479*'Propiedades físicas'!$L$7+'Diseño reactor'!AZ1479*'Propiedades físicas'!$L$6</f>
        <v>2.0741336569759978</v>
      </c>
      <c r="BD1479" s="29">
        <f t="shared" si="919"/>
        <v>2.1093710091773534</v>
      </c>
      <c r="BE1479" s="58">
        <f t="shared" si="920"/>
        <v>41.959304109098881</v>
      </c>
      <c r="BF1479" s="30">
        <f>AU1479*'Propiedades físicas'!$I$4+'Diseño reactor'!AV1479*'Propiedades físicas'!$I$5+'Diseño reactor'!AW1479*'Propiedades físicas'!$I$8+'Diseño reactor'!AX1479*'Propiedades físicas'!$I$9+'Diseño reactor'!AY1479*'Propiedades físicas'!$I$7+'Diseño reactor'!AZ1479*'Propiedades físicas'!$I$6</f>
        <v>1.9880119988215199E-2</v>
      </c>
      <c r="BG1479" s="24">
        <f>AU1479*'Propiedades físicas'!$O$4+'Diseño reactor'!AV1479*'Propiedades físicas'!$O$5+'Diseño reactor'!AW1479*'Propiedades físicas'!$O$8+'Diseño reactor'!AX1479*'Propiedades físicas'!$O$9+'Diseño reactor'!AY1479*'Propiedades físicas'!$O$7+'Diseño reactor'!AZ1479*'Propiedades físicas'!$O$6</f>
        <v>0.15238282994387259</v>
      </c>
      <c r="BH1479" s="54">
        <f t="shared" si="921"/>
        <v>41351.597657205246</v>
      </c>
      <c r="BI1479" s="34">
        <f t="shared" si="943"/>
        <v>270.59496130545818</v>
      </c>
      <c r="BJ1479" s="27">
        <f t="shared" si="922"/>
        <v>4795.4178298481211</v>
      </c>
      <c r="BK1479" s="34">
        <f t="shared" si="923"/>
        <v>562.10718436581601</v>
      </c>
      <c r="BL1479" s="27">
        <f t="shared" si="924"/>
        <v>105.44478416607969</v>
      </c>
      <c r="BM1479" s="34">
        <f t="shared" si="925"/>
        <v>1.1054421768707483</v>
      </c>
      <c r="BN1479" s="45">
        <f t="shared" si="926"/>
        <v>1526.5655366605445</v>
      </c>
      <c r="BO1479" s="45">
        <f t="shared" si="927"/>
        <v>100.79866019337663</v>
      </c>
      <c r="BP1479" s="66">
        <f t="shared" si="928"/>
        <v>6.6892524693178395</v>
      </c>
    </row>
    <row r="1480" spans="8:68">
      <c r="H1480" s="68">
        <v>1475</v>
      </c>
      <c r="I1480" s="31">
        <f>('Propiedades físicas'!$C$10*'Diseño reactor'!H1480)/1000</f>
        <v>1290.986790359736</v>
      </c>
      <c r="J1480" s="31">
        <f t="shared" si="905"/>
        <v>0.35321817651823895</v>
      </c>
      <c r="K1480" s="31">
        <f>(I1480*1000)/'Propiedades físicas'!$F$10</f>
        <v>8432.9403450086338</v>
      </c>
      <c r="L1480" s="31">
        <f t="shared" si="906"/>
        <v>1204.7057635726619</v>
      </c>
      <c r="M1480" s="31">
        <f t="shared" si="907"/>
        <v>7228.2345814359714</v>
      </c>
      <c r="N1480" s="31">
        <f t="shared" si="908"/>
        <v>0.81674967021875389</v>
      </c>
      <c r="O1480" s="32">
        <f t="shared" si="909"/>
        <v>4.9004980213125231</v>
      </c>
      <c r="P1480" s="33">
        <f t="shared" si="910"/>
        <v>0.62531026798421752</v>
      </c>
      <c r="Q1480" s="31">
        <f t="shared" si="911"/>
        <v>4.6536692128716339</v>
      </c>
      <c r="R1480" s="31">
        <f t="shared" si="912"/>
        <v>0.14656758157239796</v>
      </c>
      <c r="S1480" s="31">
        <f t="shared" si="913"/>
        <v>0.24682880844088964</v>
      </c>
      <c r="T1480" s="31">
        <f t="shared" si="914"/>
        <v>3.4354235117923439E-2</v>
      </c>
      <c r="U1480" s="31">
        <f t="shared" si="915"/>
        <v>1.0517585544214943E-2</v>
      </c>
      <c r="V1480" s="47">
        <f t="shared" si="929"/>
        <v>6.1923929450864257E-4</v>
      </c>
      <c r="W1480" s="31">
        <f t="shared" si="916"/>
        <v>0.23439177169580272</v>
      </c>
      <c r="X1480" s="34">
        <f>(S1480*H1480*'Propiedades físicas'!$F$5*60*24*365)/(1000000)</f>
        <v>56348.749153328914</v>
      </c>
      <c r="Y1480" s="34">
        <f>(U1480*H1480*'Propiedades físicas'!$F$7*60*24*365)/(1000000)</f>
        <v>750.88927765195376</v>
      </c>
      <c r="Z1480" s="31">
        <f t="shared" si="930"/>
        <v>922.33264527672088</v>
      </c>
      <c r="AA1480" s="31">
        <f t="shared" si="946"/>
        <v>6864.1620889856604</v>
      </c>
      <c r="AB1480" s="31">
        <f t="shared" si="947"/>
        <v>216.18718281928699</v>
      </c>
      <c r="AC1480" s="31">
        <f t="shared" si="948"/>
        <v>364.07249245031221</v>
      </c>
      <c r="AD1480" s="31">
        <f t="shared" si="945"/>
        <v>50.672496798937075</v>
      </c>
      <c r="AE1480" s="31">
        <f t="shared" si="934"/>
        <v>15.513438677717042</v>
      </c>
      <c r="AF1480" s="31">
        <f t="shared" si="935"/>
        <v>8432.9403450086356</v>
      </c>
      <c r="AG1480" s="31">
        <f t="shared" si="936"/>
        <v>0.10937260404345672</v>
      </c>
      <c r="AH1480" s="31">
        <f t="shared" si="937"/>
        <v>0.81397019404370408</v>
      </c>
      <c r="AI1480" s="31">
        <f t="shared" si="937"/>
        <v>2.5636038436729344E-2</v>
      </c>
      <c r="AJ1480" s="31">
        <f t="shared" si="937"/>
        <v>4.3172663099152922E-2</v>
      </c>
      <c r="AK1480" s="31">
        <f t="shared" si="918"/>
        <v>6.0088764684466866E-3</v>
      </c>
      <c r="AL1480" s="31">
        <f t="shared" si="918"/>
        <v>1.8396239085100698E-3</v>
      </c>
      <c r="AM1480" s="31">
        <f t="shared" si="938"/>
        <v>0.99999999999999989</v>
      </c>
      <c r="AN1480" s="31">
        <f>(Z1480*'Propiedades físicas'!$F$4)/1000</f>
        <v>811.08088160344278</v>
      </c>
      <c r="AO1480" s="31">
        <f>(AA1480*'Propiedades físicas'!$F$6)/1000</f>
        <v>219.92775333110055</v>
      </c>
      <c r="AP1480" s="31">
        <f>(AB1480*'Propiedades físicas'!$F$9)/1000</f>
        <v>133.37668244035908</v>
      </c>
      <c r="AQ1480" s="31">
        <f>(AC1480*'Propiedades físicas'!$F$5)/1000</f>
        <v>107.20842685184344</v>
      </c>
      <c r="AR1480" s="31">
        <f>(AD1480*'Propiedades físicas'!$F$8)/1000</f>
        <v>17.964413565159163</v>
      </c>
      <c r="AS1480" s="31">
        <f>(AE1480*'Propiedades físicas'!$F$7)/1000</f>
        <v>1.4286325678309624</v>
      </c>
      <c r="AT1480" s="31">
        <f t="shared" si="939"/>
        <v>1290.986790359736</v>
      </c>
      <c r="AU1480" s="31">
        <f t="shared" si="940"/>
        <v>0.62826427633503013</v>
      </c>
      <c r="AV1480" s="31">
        <f t="shared" si="944"/>
        <v>0.17035631578369384</v>
      </c>
      <c r="AW1480" s="31">
        <f t="shared" si="944"/>
        <v>0.10331374684569267</v>
      </c>
      <c r="AX1480" s="31">
        <f t="shared" si="944"/>
        <v>8.3043782982449882E-2</v>
      </c>
      <c r="AY1480" s="31">
        <f t="shared" si="941"/>
        <v>1.3915257459879465E-2</v>
      </c>
      <c r="AZ1480" s="31">
        <f t="shared" si="941"/>
        <v>1.1066205932539954E-3</v>
      </c>
      <c r="BA1480" s="31">
        <f t="shared" si="942"/>
        <v>0.99999999999999978</v>
      </c>
      <c r="BB1480" s="34">
        <f>AU1480*'Propiedades físicas'!$C$4+'Diseño reactor'!AV1480*'Propiedades físicas'!$C$5+'Diseño reactor'!AW1480*'Propiedades físicas'!$C$8+'Diseño reactor'!AX1480*'Propiedades físicas'!$C$9+'Diseño reactor'!AY1480*'Propiedades físicas'!$C$7+'Diseño reactor'!AZ1480*'Propiedades físicas'!$C$6</f>
        <v>875.58201409102662</v>
      </c>
      <c r="BC1480" s="45">
        <f>AU1480*'Propiedades físicas'!$L$4+'Diseño reactor'!AV1480*'Propiedades físicas'!$L$5+'Diseño reactor'!AW1480*'Propiedades físicas'!$L$8+AX1480*'Propiedades físicas'!$L$9+'Diseño reactor'!AY1480*'Propiedades físicas'!$L$7+'Diseño reactor'!AZ1480*'Propiedades físicas'!$L$6</f>
        <v>2.0742071918928602</v>
      </c>
      <c r="BD1480" s="29">
        <f t="shared" si="919"/>
        <v>2.1082026630081048</v>
      </c>
      <c r="BE1480" s="58">
        <f t="shared" si="920"/>
        <v>41.958028801536869</v>
      </c>
      <c r="BF1480" s="30">
        <f>AU1480*'Propiedades físicas'!$I$4+'Diseño reactor'!AV1480*'Propiedades físicas'!$I$5+'Diseño reactor'!AW1480*'Propiedades físicas'!$I$8+'Diseño reactor'!AX1480*'Propiedades físicas'!$I$9+'Diseño reactor'!AY1480*'Propiedades físicas'!$I$7+'Diseño reactor'!AZ1480*'Propiedades físicas'!$I$6</f>
        <v>1.9880363950288318E-2</v>
      </c>
      <c r="BG1480" s="24">
        <f>AU1480*'Propiedades físicas'!$O$4+'Diseño reactor'!AV1480*'Propiedades físicas'!$O$5+'Diseño reactor'!AW1480*'Propiedades físicas'!$O$8+'Diseño reactor'!AX1480*'Propiedades físicas'!$O$9+'Diseño reactor'!AY1480*'Propiedades físicas'!$O$7+'Diseño reactor'!AZ1480*'Propiedades físicas'!$O$6</f>
        <v>0.15238625390440202</v>
      </c>
      <c r="BH1480" s="54">
        <f t="shared" si="921"/>
        <v>41351.065121174368</v>
      </c>
      <c r="BI1480" s="34">
        <f t="shared" si="943"/>
        <v>270.60179528400619</v>
      </c>
      <c r="BJ1480" s="27">
        <f t="shared" si="922"/>
        <v>4795.417028060604</v>
      </c>
      <c r="BK1480" s="34">
        <f t="shared" si="923"/>
        <v>562.11972062733548</v>
      </c>
      <c r="BL1480" s="27">
        <f t="shared" si="924"/>
        <v>105.4452253016794</v>
      </c>
      <c r="BM1480" s="34">
        <f t="shared" si="925"/>
        <v>1.1054421768707483</v>
      </c>
      <c r="BN1480" s="45">
        <f t="shared" si="926"/>
        <v>1527.7394728732402</v>
      </c>
      <c r="BO1480" s="45">
        <f t="shared" si="927"/>
        <v>100.81362117597004</v>
      </c>
      <c r="BP1480" s="66">
        <f t="shared" si="928"/>
        <v>6.6892484106563694</v>
      </c>
    </row>
    <row r="1481" spans="8:68">
      <c r="H1481" s="68">
        <v>1476</v>
      </c>
      <c r="I1481" s="31">
        <f>('Propiedades físicas'!$C$10*'Diseño reactor'!H1481)/1000</f>
        <v>1291.8620356413358</v>
      </c>
      <c r="J1481" s="31">
        <f t="shared" si="905"/>
        <v>0.35297886881057083</v>
      </c>
      <c r="K1481" s="31">
        <f>(I1481*1000)/'Propiedades físicas'!$F$10</f>
        <v>8438.657592700165</v>
      </c>
      <c r="L1481" s="31">
        <f t="shared" si="906"/>
        <v>1205.5225132428807</v>
      </c>
      <c r="M1481" s="31">
        <f t="shared" si="907"/>
        <v>7233.1350794572836</v>
      </c>
      <c r="N1481" s="31">
        <f t="shared" si="908"/>
        <v>0.81674967021875389</v>
      </c>
      <c r="O1481" s="32">
        <f t="shared" si="909"/>
        <v>4.9004980213125231</v>
      </c>
      <c r="P1481" s="33">
        <f t="shared" si="910"/>
        <v>0.62540958428536664</v>
      </c>
      <c r="Q1481" s="31">
        <f t="shared" si="911"/>
        <v>4.6538314356174695</v>
      </c>
      <c r="R1481" s="31">
        <f t="shared" si="912"/>
        <v>0.14651481104201161</v>
      </c>
      <c r="S1481" s="31">
        <f t="shared" si="913"/>
        <v>0.24666658569505409</v>
      </c>
      <c r="T1481" s="31">
        <f t="shared" si="914"/>
        <v>3.4324050021084136E-2</v>
      </c>
      <c r="U1481" s="31">
        <f t="shared" si="915"/>
        <v>1.0501224870291429E-2</v>
      </c>
      <c r="V1481" s="47">
        <f t="shared" si="929"/>
        <v>6.1933764657385833E-4</v>
      </c>
      <c r="W1481" s="31">
        <f t="shared" si="916"/>
        <v>0.23427017225747962</v>
      </c>
      <c r="X1481" s="34">
        <f>(S1481*H1481*'Propiedades físicas'!$F$5*60*24*365)/(1000000)</f>
        <v>56349.892624952547</v>
      </c>
      <c r="Y1481" s="34">
        <f>(U1481*H1481*'Propiedades físicas'!$F$7*60*24*365)/(1000000)</f>
        <v>750.22951429283023</v>
      </c>
      <c r="Z1481" s="31">
        <f t="shared" si="930"/>
        <v>923.10454640520118</v>
      </c>
      <c r="AA1481" s="31">
        <f t="shared" si="946"/>
        <v>6869.0551989713849</v>
      </c>
      <c r="AB1481" s="31">
        <f t="shared" si="947"/>
        <v>216.25586109800915</v>
      </c>
      <c r="AC1481" s="31">
        <f t="shared" si="948"/>
        <v>364.07988048589982</v>
      </c>
      <c r="AD1481" s="31">
        <f t="shared" si="945"/>
        <v>50.662297831120185</v>
      </c>
      <c r="AE1481" s="31">
        <f t="shared" si="934"/>
        <v>15.499807908550149</v>
      </c>
      <c r="AF1481" s="31">
        <f t="shared" si="935"/>
        <v>8438.6575927001668</v>
      </c>
      <c r="AG1481" s="31">
        <f t="shared" si="936"/>
        <v>0.10938997539178859</v>
      </c>
      <c r="AH1481" s="31">
        <f t="shared" si="937"/>
        <v>0.81399856831653394</v>
      </c>
      <c r="AI1481" s="31">
        <f t="shared" si="937"/>
        <v>2.562680837827578E-2</v>
      </c>
      <c r="AJ1481" s="31">
        <f t="shared" si="937"/>
        <v>4.3144288826323034E-2</v>
      </c>
      <c r="AK1481" s="31">
        <f t="shared" si="918"/>
        <v>6.003596813188088E-3</v>
      </c>
      <c r="AL1481" s="31">
        <f t="shared" si="918"/>
        <v>1.8367622738903646E-3</v>
      </c>
      <c r="AM1481" s="31">
        <f t="shared" si="938"/>
        <v>0.99999999999999989</v>
      </c>
      <c r="AN1481" s="31">
        <f>(Z1481*'Propiedades físicas'!$F$4)/1000</f>
        <v>811.75967601780587</v>
      </c>
      <c r="AO1481" s="31">
        <f>(AA1481*'Propiedades físicas'!$F$6)/1000</f>
        <v>220.08452857504315</v>
      </c>
      <c r="AP1481" s="31">
        <f>(AB1481*'Propiedades físicas'!$F$9)/1000</f>
        <v>133.41905350441672</v>
      </c>
      <c r="AQ1481" s="31">
        <f>(AC1481*'Propiedades físicas'!$F$5)/1000</f>
        <v>107.21060240668292</v>
      </c>
      <c r="AR1481" s="31">
        <f>(AD1481*'Propiedades físicas'!$F$8)/1000</f>
        <v>17.960797827088722</v>
      </c>
      <c r="AS1481" s="31">
        <f>(AE1481*'Propiedades físicas'!$F$7)/1000</f>
        <v>1.4273773102983833</v>
      </c>
      <c r="AT1481" s="31">
        <f t="shared" si="939"/>
        <v>1291.862035641336</v>
      </c>
      <c r="AU1481" s="31">
        <f t="shared" si="940"/>
        <v>0.62836406181315896</v>
      </c>
      <c r="AV1481" s="31">
        <f t="shared" si="944"/>
        <v>0.17036225425247031</v>
      </c>
      <c r="AW1481" s="31">
        <f t="shared" si="944"/>
        <v>0.1032765495258027</v>
      </c>
      <c r="AX1481" s="31">
        <f t="shared" si="944"/>
        <v>8.2989204302655245E-2</v>
      </c>
      <c r="AY1481" s="31">
        <f t="shared" si="941"/>
        <v>1.3903030920923539E-2</v>
      </c>
      <c r="AZ1481" s="31">
        <f t="shared" si="941"/>
        <v>1.1048991849890316E-3</v>
      </c>
      <c r="BA1481" s="31">
        <f t="shared" si="942"/>
        <v>0.99999999999999967</v>
      </c>
      <c r="BB1481" s="34">
        <f>AU1481*'Propiedades físicas'!$C$4+'Diseño reactor'!AV1481*'Propiedades físicas'!$C$5+'Diseño reactor'!AW1481*'Propiedades físicas'!$C$8+'Diseño reactor'!AX1481*'Propiedades físicas'!$C$9+'Diseño reactor'!AY1481*'Propiedades físicas'!$C$7+'Diseño reactor'!AZ1481*'Propiedades físicas'!$C$6</f>
        <v>875.5814838716077</v>
      </c>
      <c r="BC1481" s="45">
        <f>AU1481*'Propiedades físicas'!$L$4+'Diseño reactor'!AV1481*'Propiedades físicas'!$L$5+'Diseño reactor'!AW1481*'Propiedades físicas'!$L$8+AX1481*'Propiedades físicas'!$L$9+'Diseño reactor'!AY1481*'Propiedades físicas'!$L$7+'Diseño reactor'!AZ1481*'Propiedades físicas'!$L$6</f>
        <v>2.0742806468934001</v>
      </c>
      <c r="BD1481" s="29">
        <f t="shared" si="919"/>
        <v>2.1070356129805998</v>
      </c>
      <c r="BE1481" s="58">
        <f t="shared" si="920"/>
        <v>41.956754941195371</v>
      </c>
      <c r="BF1481" s="30">
        <f>AU1481*'Propiedades físicas'!$I$4+'Diseño reactor'!AV1481*'Propiedades físicas'!$I$5+'Diseño reactor'!AW1481*'Propiedades físicas'!$I$8+'Diseño reactor'!AX1481*'Propiedades físicas'!$I$9+'Diseño reactor'!AY1481*'Propiedades físicas'!$I$7+'Diseño reactor'!AZ1481*'Propiedades físicas'!$I$6</f>
        <v>1.9880607430781978E-2</v>
      </c>
      <c r="BG1481" s="24">
        <f>AU1481*'Propiedades físicas'!$O$4+'Diseño reactor'!AV1481*'Propiedades físicas'!$O$5+'Diseño reactor'!AW1481*'Propiedades físicas'!$O$8+'Diseño reactor'!AX1481*'Propiedades físicas'!$O$9+'Diseño reactor'!AY1481*'Propiedades físicas'!$O$7+'Diseño reactor'!AZ1481*'Propiedades físicas'!$O$6</f>
        <v>0.15238967443762202</v>
      </c>
      <c r="BH1481" s="54">
        <f t="shared" si="921"/>
        <v>41350.533648737874</v>
      </c>
      <c r="BI1481" s="34">
        <f t="shared" si="943"/>
        <v>270.60861829609195</v>
      </c>
      <c r="BJ1481" s="27">
        <f t="shared" si="922"/>
        <v>4795.4162421750643</v>
      </c>
      <c r="BK1481" s="34">
        <f t="shared" si="923"/>
        <v>562.13224610610985</v>
      </c>
      <c r="BL1481" s="27">
        <f t="shared" si="924"/>
        <v>105.44566604188329</v>
      </c>
      <c r="BM1481" s="34">
        <f t="shared" si="925"/>
        <v>1.1054421768707483</v>
      </c>
      <c r="BN1481" s="45">
        <f t="shared" si="926"/>
        <v>1528.9134604120632</v>
      </c>
      <c r="BO1481" s="45">
        <f t="shared" si="927"/>
        <v>100.82856663912649</v>
      </c>
      <c r="BP1481" s="66">
        <f t="shared" si="928"/>
        <v>6.6892443599000178</v>
      </c>
    </row>
    <row r="1482" spans="8:68">
      <c r="H1482" s="68">
        <v>1477</v>
      </c>
      <c r="I1482" s="31">
        <f>('Propiedades físicas'!$C$10*'Diseño reactor'!H1482)/1000</f>
        <v>1292.7372809229355</v>
      </c>
      <c r="J1482" s="31">
        <f t="shared" ref="J1482:J1545" si="949">$F$7/I1482</f>
        <v>0.35273988514854604</v>
      </c>
      <c r="K1482" s="31">
        <f>(I1482*1000)/'Propiedades físicas'!$F$10</f>
        <v>8444.3748403916961</v>
      </c>
      <c r="L1482" s="31">
        <f t="shared" ref="L1482:L1545" si="950">K1482*$I$5</f>
        <v>1206.3392629130994</v>
      </c>
      <c r="M1482" s="31">
        <f t="shared" ref="M1482:M1545" si="951">$I$6*K1482</f>
        <v>7238.0355774785967</v>
      </c>
      <c r="N1482" s="31">
        <f t="shared" ref="N1482:N1545" si="952">L1482/H1482</f>
        <v>0.81674967021875389</v>
      </c>
      <c r="O1482" s="32">
        <f t="shared" ref="O1482:O1545" si="953">M1482/H1482</f>
        <v>4.9004980213125231</v>
      </c>
      <c r="P1482" s="33">
        <f t="shared" ref="P1482:P1545" si="954">(H1482*$C$5*N1482)/(H1482*$C$5+$F$7*1000*$C$4)</f>
        <v>0.62550879759190725</v>
      </c>
      <c r="Q1482" s="31">
        <f t="shared" ref="Q1482:Q1545" si="955">((H1482^3)*($C$5^3)*O1482+3*(H1482^2)*($C$5^2)*O1482*$F$7*1000*$C$4+3*H1482*$C$5*O1482*(($F$7*1000)^2)*($C$4^2)+O1482*(($F$7*1000)^3)*($C$4^3)-3*N1482*(($F$7*1000)^3)*($C$4^3)-3*(($F$7*1000)^2)*($C$4^2)*H1482*$C$5*N1482-$F$7*1000*$C$4*(H1482^2)*($C$5^2)*N1482)/(3*(($F$7*1000)^2)*($C$4^2)*H1482*$C$5+(($F$7*1000)^3)*($C$4^3)+3*(H1482^2)*($C$5^2)*$F$7*1000*$C$4+(H1482^3)*($C$5^3))</f>
        <v>4.6539934490673573</v>
      </c>
      <c r="R1482" s="31">
        <f t="shared" ref="R1482:R1545" si="956">($F$7*1000*$C$4*H1482*$C$5*N1482)/((H1482^2)*($C$5^2)+2*$F$7*1000*$C$4*H1482*$C$5+(($F$7*1000)^2)*($C$4^2))</f>
        <v>0.14646207112052678</v>
      </c>
      <c r="S1482" s="31">
        <f t="shared" ref="S1482:S1545" si="957">(N1482*$F$7*1000*$C$4*(3*(($F$7*1000)^2)*($C$4^2)+3*$F$7*1000*$C$4*H1482*$C$5+(H1482^2)*($C$5^2)))/(3*(($F$7*1000)^2)*($C$4^2)*H1482*$C$5+(($F$7*1000)^3)*($C$4^3)+3*(H1482^2)*($C$5^2)*$F$7*1000*$C$4+(H1482^3)*($C$5^3))</f>
        <v>0.24650457224516606</v>
      </c>
      <c r="T1482" s="31">
        <f t="shared" ref="T1482:T1545" si="958">((($F$7*1000)^2)*($C$4^2)*H1482*$C$5*N1482)/(3*(($F$7*1000)^2)*($C$4^2)*H1482*$C$5+(($F$7*1000)^3)*($C$4^3)+3*(H1482^2)*($C$5^2)*$F$7*1000*$C$4+(H1482^3)*($C$5^3))</f>
        <v>3.4293903394320167E-2</v>
      </c>
      <c r="U1482" s="31">
        <f t="shared" ref="U1482:U1545" si="959">((($F$7*1000)^3)*($C$4^3)*N1482)/(3*(($F$7*1000)^2)*($C$4^2)*H1482*$C$5+(($F$7*1000)^3)*($C$4^3)+3*(H1482^2)*($C$5^2)*$F$7*1000*$C$4+(H1482^3)*($C$5^3))</f>
        <v>1.0484898111999657E-2</v>
      </c>
      <c r="V1482" s="47">
        <f t="shared" si="929"/>
        <v>6.1943589664441312E-4</v>
      </c>
      <c r="W1482" s="31">
        <f t="shared" ref="W1482:W1545" si="960">($F$7*1000*$C$4)/(H1482*$C$5+$F$7*1000*$C$4)</f>
        <v>0.23414869892218707</v>
      </c>
      <c r="X1482" s="34">
        <f>(S1482*H1482*'Propiedades físicas'!$F$5*60*24*365)/(1000000)</f>
        <v>56351.033726162699</v>
      </c>
      <c r="Y1482" s="34">
        <f>(U1482*H1482*'Propiedades físicas'!$F$7*60*24*365)/(1000000)</f>
        <v>749.57059178395366</v>
      </c>
      <c r="Z1482" s="31">
        <f t="shared" si="930"/>
        <v>923.87649404324702</v>
      </c>
      <c r="AA1482" s="31">
        <f t="shared" si="946"/>
        <v>6873.9483242724864</v>
      </c>
      <c r="AB1482" s="31">
        <f t="shared" si="947"/>
        <v>216.32447904501805</v>
      </c>
      <c r="AC1482" s="31">
        <f t="shared" si="948"/>
        <v>364.08725320611029</v>
      </c>
      <c r="AD1482" s="31">
        <f t="shared" si="945"/>
        <v>50.652095313410889</v>
      </c>
      <c r="AE1482" s="31">
        <f t="shared" ref="AE1482" si="961">U1482*$H1482</f>
        <v>15.486194511423493</v>
      </c>
      <c r="AF1482" s="31">
        <f t="shared" si="935"/>
        <v>8444.3748403916979</v>
      </c>
      <c r="AG1482" s="31">
        <f t="shared" si="936"/>
        <v>0.10940732872540182</v>
      </c>
      <c r="AH1482" s="31">
        <f t="shared" si="937"/>
        <v>0.81402690598154848</v>
      </c>
      <c r="AI1482" s="31">
        <f t="shared" si="937"/>
        <v>2.5617583673604866E-2</v>
      </c>
      <c r="AJ1482" s="31">
        <f t="shared" si="937"/>
        <v>4.3115951161308452E-2</v>
      </c>
      <c r="AK1482" s="31">
        <f t="shared" si="937"/>
        <v>5.9983238867048396E-3</v>
      </c>
      <c r="AL1482" s="31">
        <f t="shared" si="937"/>
        <v>1.8339065714313028E-3</v>
      </c>
      <c r="AM1482" s="31">
        <f t="shared" si="938"/>
        <v>0.99999999999999978</v>
      </c>
      <c r="AN1482" s="31">
        <f>(Z1482*'Propiedades físicas'!$F$4)/1000</f>
        <v>812.43851133175053</v>
      </c>
      <c r="AO1482" s="31">
        <f>(AA1482*'Propiedades físicas'!$F$6)/1000</f>
        <v>220.24130430969046</v>
      </c>
      <c r="AP1482" s="31">
        <f>(AB1482*'Propiedades físicas'!$F$9)/1000</f>
        <v>133.46138734682387</v>
      </c>
      <c r="AQ1482" s="31">
        <f>(AC1482*'Propiedades físicas'!$F$5)/1000</f>
        <v>107.21277345160331</v>
      </c>
      <c r="AR1482" s="31">
        <f>(AD1482*'Propiedades físicas'!$F$8)/1000</f>
        <v>17.957180830510421</v>
      </c>
      <c r="AS1482" s="31">
        <f>(AE1482*'Propiedades físicas'!$F$7)/1000</f>
        <v>1.4261236525569896</v>
      </c>
      <c r="AT1482" s="31">
        <f t="shared" si="939"/>
        <v>1292.7372809229357</v>
      </c>
      <c r="AU1482" s="31">
        <f t="shared" si="940"/>
        <v>0.62846374381012582</v>
      </c>
      <c r="AV1482" s="31">
        <f t="shared" si="944"/>
        <v>0.17036818505957496</v>
      </c>
      <c r="AW1482" s="31">
        <f t="shared" si="944"/>
        <v>0.10323937378176373</v>
      </c>
      <c r="AX1482" s="31">
        <f t="shared" si="944"/>
        <v>8.2934696038981653E-2</v>
      </c>
      <c r="AY1482" s="31">
        <f t="shared" si="941"/>
        <v>1.3890819964355082E-2</v>
      </c>
      <c r="AZ1482" s="31">
        <f t="shared" si="941"/>
        <v>1.1031813451986348E-3</v>
      </c>
      <c r="BA1482" s="31">
        <f t="shared" si="942"/>
        <v>0.99999999999999978</v>
      </c>
      <c r="BB1482" s="34">
        <f>AU1482*'Propiedades físicas'!$C$4+'Diseño reactor'!AV1482*'Propiedades físicas'!$C$5+'Diseño reactor'!AW1482*'Propiedades físicas'!$C$8+'Diseño reactor'!AX1482*'Propiedades físicas'!$C$9+'Diseño reactor'!AY1482*'Propiedades físicas'!$C$7+'Diseño reactor'!AZ1482*'Propiedades físicas'!$C$6</f>
        <v>875.58095468438194</v>
      </c>
      <c r="BC1482" s="45">
        <f>AU1482*'Propiedades físicas'!$L$4+'Diseño reactor'!AV1482*'Propiedades físicas'!$L$5+'Diseño reactor'!AW1482*'Propiedades físicas'!$L$8+AX1482*'Propiedades físicas'!$L$9+'Diseño reactor'!AY1482*'Propiedades físicas'!$L$7+'Diseño reactor'!AZ1482*'Propiedades físicas'!$L$6</f>
        <v>2.0743540221063479</v>
      </c>
      <c r="BD1482" s="29">
        <f t="shared" ref="BD1482:BD1545" si="962">((-$F$19)*V1482*($F$7*1000))/(H1482*(BB1482/1000)*BC1482)</f>
        <v>2.1058698569366463</v>
      </c>
      <c r="BE1482" s="58">
        <f t="shared" ref="BE1482:BE1545" si="963">BD1482+$F$20+((BP1482*60)/(H1482*(BB1482/1000)*BC1482))</f>
        <v>41.955482525598782</v>
      </c>
      <c r="BF1482" s="30">
        <f>AU1482*'Propiedades físicas'!$I$4+'Diseño reactor'!AV1482*'Propiedades físicas'!$I$5+'Diseño reactor'!AW1482*'Propiedades físicas'!$I$8+'Diseño reactor'!AX1482*'Propiedades físicas'!$I$9+'Diseño reactor'!AY1482*'Propiedades físicas'!$I$7+'Diseño reactor'!AZ1482*'Propiedades físicas'!$I$6</f>
        <v>1.9880850430853639E-2</v>
      </c>
      <c r="BG1482" s="24">
        <f>AU1482*'Propiedades físicas'!$O$4+'Diseño reactor'!AV1482*'Propiedades físicas'!$O$5+'Diseño reactor'!AW1482*'Propiedades físicas'!$O$8+'Diseño reactor'!AX1482*'Propiedades físicas'!$O$9+'Diseño reactor'!AY1482*'Propiedades físicas'!$O$7+'Diseño reactor'!AZ1482*'Propiedades físicas'!$O$6</f>
        <v>0.15239309154846642</v>
      </c>
      <c r="BH1482" s="54">
        <f t="shared" ref="BH1482:BH1545" si="964">(BB1482*($F$33^2)*$F$34)/BF1482</f>
        <v>41350.003237290795</v>
      </c>
      <c r="BI1482" s="34">
        <f t="shared" si="943"/>
        <v>270.61543036562261</v>
      </c>
      <c r="BJ1482" s="27">
        <f t="shared" ref="BJ1482:BJ1545" si="965">$F$43*(BH1482^$F$44)*(BI1482^$F$45)</f>
        <v>4795.4154721394189</v>
      </c>
      <c r="BK1482" s="34">
        <f t="shared" ref="BK1482:BK1545" si="966">(BJ1482*BG1482)/$F$16</f>
        <v>562.14476081436521</v>
      </c>
      <c r="BL1482" s="27">
        <f t="shared" ref="BL1482:BL1545" si="967">1/((1/BK1482)+(1/$F$61))</f>
        <v>105.44610638716355</v>
      </c>
      <c r="BM1482" s="34">
        <f t="shared" ref="BM1482:BM1545" si="968">($F$33*($F$34^2))/9.8</f>
        <v>1.1054421768707483</v>
      </c>
      <c r="BN1482" s="45">
        <f t="shared" ref="BN1482:BN1545" si="969">((((H1482/60)*(BB1482/1000)*BC1482*($F$20-$F$4)+(((-$F$19)*V1482*($F$7*1000))/60)))/(-BL1482*$F$46/1000))+$F$4</f>
        <v>1530.0874991942053</v>
      </c>
      <c r="BO1482" s="45">
        <f t="shared" ref="BO1482:BO1545" si="970">((-$F$19)*V1482*($F$7*1000)/60)+BP1482</f>
        <v>100.84349660698018</v>
      </c>
      <c r="BP1482" s="66">
        <f t="shared" ref="BP1482:BP1545" si="971">($F$35*($F$33^5)*($F$34^3)*BB1482)/1000</f>
        <v>6.6892403170293884</v>
      </c>
    </row>
    <row r="1483" spans="8:68">
      <c r="H1483" s="68">
        <v>1478</v>
      </c>
      <c r="I1483" s="31">
        <f>('Propiedades físicas'!$C$10*'Diseño reactor'!H1483)/1000</f>
        <v>1293.6125262045352</v>
      </c>
      <c r="J1483" s="31">
        <f t="shared" si="949"/>
        <v>0.35250122487442664</v>
      </c>
      <c r="K1483" s="31">
        <f>(I1483*1000)/'Propiedades físicas'!$F$10</f>
        <v>8450.0920880832273</v>
      </c>
      <c r="L1483" s="31">
        <f t="shared" si="950"/>
        <v>1207.1560125833182</v>
      </c>
      <c r="M1483" s="31">
        <f t="shared" si="951"/>
        <v>7242.9360754999088</v>
      </c>
      <c r="N1483" s="31">
        <f t="shared" si="952"/>
        <v>0.81674967021875389</v>
      </c>
      <c r="O1483" s="32">
        <f t="shared" si="953"/>
        <v>4.9004980213125231</v>
      </c>
      <c r="P1483" s="33">
        <f t="shared" si="954"/>
        <v>0.62560790806396993</v>
      </c>
      <c r="Q1483" s="31">
        <f t="shared" si="955"/>
        <v>4.6541552536192849</v>
      </c>
      <c r="R1483" s="31">
        <f t="shared" si="956"/>
        <v>0.14640936179782926</v>
      </c>
      <c r="S1483" s="31">
        <f t="shared" si="957"/>
        <v>0.24634276769323996</v>
      </c>
      <c r="T1483" s="31">
        <f t="shared" si="958"/>
        <v>3.426379517545327E-2</v>
      </c>
      <c r="U1483" s="31">
        <f t="shared" si="959"/>
        <v>1.0468605181501391E-2</v>
      </c>
      <c r="V1483" s="47">
        <f t="shared" ref="V1483:V1546" si="972">$C$4*P1483/$C$5</f>
        <v>6.1953404487888287E-4</v>
      </c>
      <c r="W1483" s="31">
        <f t="shared" si="960"/>
        <v>0.23402735149386655</v>
      </c>
      <c r="X1483" s="34">
        <f>(S1483*H1483*'Propiedades físicas'!$F$5*60*24*365)/(1000000)</f>
        <v>56352.172463098468</v>
      </c>
      <c r="Y1483" s="34">
        <f>(U1483*H1483*'Propiedades físicas'!$F$7*60*24*365)/(1000000)</f>
        <v>748.91250876627771</v>
      </c>
      <c r="Z1483" s="31">
        <f t="shared" ref="Z1483:Z1546" si="973">P1483*$H1483</f>
        <v>924.64848811854756</v>
      </c>
      <c r="AA1483" s="31">
        <f t="shared" ref="AA1483:AD1546" si="974">Q1483*$H1483</f>
        <v>6878.8414648493035</v>
      </c>
      <c r="AB1483" s="31">
        <f t="shared" si="974"/>
        <v>216.39303673719166</v>
      </c>
      <c r="AC1483" s="31">
        <f t="shared" si="974"/>
        <v>364.09461065060867</v>
      </c>
      <c r="AD1483" s="31">
        <f t="shared" si="974"/>
        <v>50.641889269319933</v>
      </c>
      <c r="AE1483" s="31">
        <f t="shared" ref="AE1483:AE1546" si="975">U1483*$H1483</f>
        <v>15.472598458259055</v>
      </c>
      <c r="AF1483" s="31">
        <f t="shared" ref="AF1483:AF1546" si="976">Z1483+AA1483+AB1483+AC1483+AD1483+AE1483</f>
        <v>8450.0920880832291</v>
      </c>
      <c r="AG1483" s="31">
        <f t="shared" ref="AG1483:AG1546" si="977">Z1483/AF1483</f>
        <v>0.10942466407230475</v>
      </c>
      <c r="AH1483" s="31">
        <f t="shared" ref="AH1483:AK1546" si="978">AA1483/$AF1483</f>
        <v>0.81405520710835955</v>
      </c>
      <c r="AI1483" s="31">
        <f t="shared" si="978"/>
        <v>2.5608364320947541E-2</v>
      </c>
      <c r="AJ1483" s="31">
        <f t="shared" si="978"/>
        <v>4.3087650034497771E-2</v>
      </c>
      <c r="AK1483" s="31">
        <f t="shared" si="978"/>
        <v>5.9930576781213815E-3</v>
      </c>
      <c r="AL1483" s="31">
        <f t="shared" ref="AL1483:AL1546" si="979">AE1483/$AF1483</f>
        <v>1.8310567857691563E-3</v>
      </c>
      <c r="AM1483" s="31">
        <f t="shared" ref="AM1483:AM1546" si="980">AG1483+AH1483+AI1483+AJ1483+AK1483+AL1483</f>
        <v>1.0000000000000002</v>
      </c>
      <c r="AN1483" s="31">
        <f>(Z1483*'Propiedades físicas'!$F$4)/1000</f>
        <v>813.11738748168841</v>
      </c>
      <c r="AO1483" s="31">
        <f>(AA1483*'Propiedades físicas'!$F$6)/1000</f>
        <v>220.39808053377169</v>
      </c>
      <c r="AP1483" s="31">
        <f>(AB1483*'Propiedades físicas'!$F$9)/1000</f>
        <v>133.50368401501041</v>
      </c>
      <c r="AQ1483" s="31">
        <f>(AC1483*'Propiedades físicas'!$F$5)/1000</f>
        <v>107.21493999828473</v>
      </c>
      <c r="AR1483" s="31">
        <f>(AD1483*'Propiedades físicas'!$F$8)/1000</f>
        <v>17.953562583759297</v>
      </c>
      <c r="AS1483" s="31">
        <f>(AE1483*'Propiedades físicas'!$F$7)/1000</f>
        <v>1.4248715920210764</v>
      </c>
      <c r="AT1483" s="31">
        <f t="shared" ref="AT1483:AT1546" si="981">AN1483+AO1483+AP1483+AQ1483+AR1483+AS1483</f>
        <v>1293.6125262045355</v>
      </c>
      <c r="AU1483" s="31">
        <f t="shared" ref="AU1483:AU1546" si="982">AN1483/$AT1483</f>
        <v>0.62856332248681779</v>
      </c>
      <c r="AV1483" s="31">
        <f t="shared" si="944"/>
        <v>0.17037410821957683</v>
      </c>
      <c r="AW1483" s="31">
        <f t="shared" si="944"/>
        <v>0.10320221960644643</v>
      </c>
      <c r="AX1483" s="31">
        <f t="shared" si="944"/>
        <v>8.2880258057529646E-2</v>
      </c>
      <c r="AY1483" s="31">
        <f t="shared" si="944"/>
        <v>1.3878624564988656E-2</v>
      </c>
      <c r="AZ1483" s="31">
        <f t="shared" si="944"/>
        <v>1.1014670646407976E-3</v>
      </c>
      <c r="BA1483" s="31">
        <f t="shared" ref="BA1483:BA1546" si="983">AU1483+AV1483+AW1483+AX1483+AY1483+AZ1483</f>
        <v>1</v>
      </c>
      <c r="BB1483" s="34">
        <f>AU1483*'Propiedades físicas'!$C$4+'Diseño reactor'!AV1483*'Propiedades físicas'!$C$5+'Diseño reactor'!AW1483*'Propiedades físicas'!$C$8+'Diseño reactor'!AX1483*'Propiedades físicas'!$C$9+'Diseño reactor'!AY1483*'Propiedades físicas'!$C$7+'Diseño reactor'!AZ1483*'Propiedades físicas'!$C$6</f>
        <v>875.58042652681843</v>
      </c>
      <c r="BC1483" s="45">
        <f>AU1483*'Propiedades físicas'!$L$4+'Diseño reactor'!AV1483*'Propiedades físicas'!$L$5+'Diseño reactor'!AW1483*'Propiedades físicas'!$L$8+AX1483*'Propiedades físicas'!$L$9+'Diseño reactor'!AY1483*'Propiedades físicas'!$L$7+'Diseño reactor'!AZ1483*'Propiedades físicas'!$L$6</f>
        <v>2.0744273176601604</v>
      </c>
      <c r="BD1483" s="29">
        <f t="shared" si="962"/>
        <v>2.1047053927228485</v>
      </c>
      <c r="BE1483" s="58">
        <f t="shared" si="963"/>
        <v>41.954211552277172</v>
      </c>
      <c r="BF1483" s="30">
        <f>AU1483*'Propiedades físicas'!$I$4+'Diseño reactor'!AV1483*'Propiedades físicas'!$I$5+'Diseño reactor'!AW1483*'Propiedades físicas'!$I$8+'Diseño reactor'!AX1483*'Propiedades físicas'!$I$9+'Diseño reactor'!AY1483*'Propiedades físicas'!$I$7+'Diseño reactor'!AZ1483*'Propiedades físicas'!$I$6</f>
        <v>1.9881092951657364E-2</v>
      </c>
      <c r="BG1483" s="24">
        <f>AU1483*'Propiedades físicas'!$O$4+'Diseño reactor'!AV1483*'Propiedades físicas'!$O$5+'Diseño reactor'!AW1483*'Propiedades físicas'!$O$8+'Diseño reactor'!AX1483*'Propiedades físicas'!$O$9+'Diseño reactor'!AY1483*'Propiedades físicas'!$O$7+'Diseño reactor'!AZ1483*'Propiedades físicas'!$O$6</f>
        <v>0.15239650524185985</v>
      </c>
      <c r="BH1483" s="54">
        <f t="shared" si="964"/>
        <v>41349.47388423598</v>
      </c>
      <c r="BI1483" s="34">
        <f t="shared" ref="BI1483:BI1546" si="984">(BC1483*BF1483)/(BG1483/1000)</f>
        <v>270.62223151643963</v>
      </c>
      <c r="BJ1483" s="27">
        <f t="shared" si="965"/>
        <v>4795.4147179017591</v>
      </c>
      <c r="BK1483" s="34">
        <f t="shared" si="966"/>
        <v>562.15726476431325</v>
      </c>
      <c r="BL1483" s="27">
        <f t="shared" si="967"/>
        <v>105.44654633799189</v>
      </c>
      <c r="BM1483" s="34">
        <f t="shared" si="968"/>
        <v>1.1054421768707483</v>
      </c>
      <c r="BN1483" s="45">
        <f t="shared" si="969"/>
        <v>1531.261589137036</v>
      </c>
      <c r="BO1483" s="45">
        <f t="shared" si="970"/>
        <v>100.85841110361534</v>
      </c>
      <c r="BP1483" s="66">
        <f t="shared" si="971"/>
        <v>6.6892362820251448</v>
      </c>
    </row>
    <row r="1484" spans="8:68">
      <c r="H1484" s="68">
        <v>1479</v>
      </c>
      <c r="I1484" s="31">
        <f>('Propiedades físicas'!$C$10*'Diseño reactor'!H1484)/1000</f>
        <v>1294.4877714861352</v>
      </c>
      <c r="J1484" s="31">
        <f t="shared" si="949"/>
        <v>0.35226288733225319</v>
      </c>
      <c r="K1484" s="31">
        <f>(I1484*1000)/'Propiedades físicas'!$F$10</f>
        <v>8455.8093357747584</v>
      </c>
      <c r="L1484" s="31">
        <f t="shared" si="950"/>
        <v>1207.9727622535368</v>
      </c>
      <c r="M1484" s="31">
        <f t="shared" si="951"/>
        <v>7247.836573521221</v>
      </c>
      <c r="N1484" s="31">
        <f t="shared" si="952"/>
        <v>0.81674967021875378</v>
      </c>
      <c r="O1484" s="32">
        <f t="shared" si="953"/>
        <v>4.9004980213125222</v>
      </c>
      <c r="P1484" s="33">
        <f t="shared" si="954"/>
        <v>0.62570691586135363</v>
      </c>
      <c r="Q1484" s="31">
        <f t="shared" si="955"/>
        <v>4.6543168496702396</v>
      </c>
      <c r="R1484" s="31">
        <f t="shared" si="956"/>
        <v>0.14635668306374827</v>
      </c>
      <c r="S1484" s="31">
        <f t="shared" si="957"/>
        <v>0.24618117164228348</v>
      </c>
      <c r="T1484" s="31">
        <f t="shared" si="958"/>
        <v>3.4233725302420734E-2</v>
      </c>
      <c r="U1484" s="31">
        <f t="shared" si="959"/>
        <v>1.0452345991231238E-2</v>
      </c>
      <c r="V1484" s="47">
        <f t="shared" si="972"/>
        <v>6.1963209143551536E-4</v>
      </c>
      <c r="W1484" s="31">
        <f t="shared" si="960"/>
        <v>0.23390612977686587</v>
      </c>
      <c r="X1484" s="34">
        <f>(S1484*H1484*'Propiedades físicas'!$F$5*60*24*365)/(1000000)</f>
        <v>56353.308841879945</v>
      </c>
      <c r="Y1484" s="34">
        <f>(U1484*H1484*'Propiedades físicas'!$F$7*60*24*365)/(1000000)</f>
        <v>748.25526388328194</v>
      </c>
      <c r="Z1484" s="31">
        <f t="shared" si="973"/>
        <v>925.42052855894201</v>
      </c>
      <c r="AA1484" s="31">
        <f t="shared" si="974"/>
        <v>6883.7346206622842</v>
      </c>
      <c r="AB1484" s="31">
        <f t="shared" si="974"/>
        <v>216.46153425128369</v>
      </c>
      <c r="AC1484" s="31">
        <f t="shared" si="974"/>
        <v>364.1019528589373</v>
      </c>
      <c r="AD1484" s="31">
        <f t="shared" si="974"/>
        <v>50.631679722280268</v>
      </c>
      <c r="AE1484" s="31">
        <f t="shared" si="975"/>
        <v>15.459019721031</v>
      </c>
      <c r="AF1484" s="31">
        <f t="shared" si="976"/>
        <v>8455.8093357747584</v>
      </c>
      <c r="AG1484" s="31">
        <f t="shared" si="977"/>
        <v>0.10944198146044774</v>
      </c>
      <c r="AH1484" s="31">
        <f t="shared" si="978"/>
        <v>0.81408347176640383</v>
      </c>
      <c r="AI1484" s="31">
        <f t="shared" si="978"/>
        <v>2.5599150318524836E-2</v>
      </c>
      <c r="AJ1484" s="31">
        <f t="shared" si="978"/>
        <v>4.3059385376453346E-2</v>
      </c>
      <c r="AK1484" s="31">
        <f t="shared" si="978"/>
        <v>5.9877981765823684E-3</v>
      </c>
      <c r="AL1484" s="31">
        <f t="shared" si="979"/>
        <v>1.8282129015879207E-3</v>
      </c>
      <c r="AM1484" s="31">
        <f t="shared" si="980"/>
        <v>1</v>
      </c>
      <c r="AN1484" s="31">
        <f>(Z1484*'Propiedades físicas'!$F$4)/1000</f>
        <v>813.79630440416247</v>
      </c>
      <c r="AO1484" s="31">
        <f>(AA1484*'Propiedades físicas'!$F$6)/1000</f>
        <v>220.55485724601959</v>
      </c>
      <c r="AP1484" s="31">
        <f>(AB1484*'Propiedades físicas'!$F$9)/1000</f>
        <v>133.54594355632946</v>
      </c>
      <c r="AQ1484" s="31">
        <f>(AC1484*'Propiedades físicas'!$F$5)/1000</f>
        <v>107.21710205837128</v>
      </c>
      <c r="AR1484" s="31">
        <f>(AD1484*'Propiedades físicas'!$F$8)/1000</f>
        <v>17.949943095142793</v>
      </c>
      <c r="AS1484" s="31">
        <f>(AE1484*'Propiedades físicas'!$F$7)/1000</f>
        <v>1.4236211261097449</v>
      </c>
      <c r="AT1484" s="31">
        <f t="shared" si="981"/>
        <v>1294.4877714861354</v>
      </c>
      <c r="AU1484" s="31">
        <f t="shared" si="982"/>
        <v>0.62866279800378833</v>
      </c>
      <c r="AV1484" s="31">
        <f t="shared" ref="AV1484:AY1547" si="985">AO1484/$AT1484</f>
        <v>0.17038002374700828</v>
      </c>
      <c r="AW1484" s="31">
        <f t="shared" si="985"/>
        <v>0.10316508699268141</v>
      </c>
      <c r="AX1484" s="31">
        <f t="shared" si="985"/>
        <v>8.2825890224734064E-2</v>
      </c>
      <c r="AY1484" s="31">
        <f t="shared" si="985"/>
        <v>1.3866444697685616E-2</v>
      </c>
      <c r="AZ1484" s="31">
        <f t="shared" ref="AZ1484:AZ1547" si="986">AS1484/$AT1484</f>
        <v>1.0997563341022202E-3</v>
      </c>
      <c r="BA1484" s="31">
        <f t="shared" si="983"/>
        <v>0.99999999999999989</v>
      </c>
      <c r="BB1484" s="34">
        <f>AU1484*'Propiedades físicas'!$C$4+'Diseño reactor'!AV1484*'Propiedades físicas'!$C$5+'Diseño reactor'!AW1484*'Propiedades físicas'!$C$8+'Diseño reactor'!AX1484*'Propiedades físicas'!$C$9+'Diseño reactor'!AY1484*'Propiedades físicas'!$C$7+'Diseño reactor'!AZ1484*'Propiedades físicas'!$C$6</f>
        <v>875.57989939639276</v>
      </c>
      <c r="BC1484" s="45">
        <f>AU1484*'Propiedades físicas'!$L$4+'Diseño reactor'!AV1484*'Propiedades físicas'!$L$5+'Diseño reactor'!AW1484*'Propiedades físicas'!$L$8+AX1484*'Propiedades físicas'!$L$9+'Diseño reactor'!AY1484*'Propiedades físicas'!$L$7+'Diseño reactor'!AZ1484*'Propiedades físicas'!$L$6</f>
        <v>2.0745005336830196</v>
      </c>
      <c r="BD1484" s="29">
        <f t="shared" si="962"/>
        <v>2.103542218190591</v>
      </c>
      <c r="BE1484" s="58">
        <f t="shared" si="963"/>
        <v>41.952942018766294</v>
      </c>
      <c r="BF1484" s="30">
        <f>AU1484*'Propiedades físicas'!$I$4+'Diseño reactor'!AV1484*'Propiedades físicas'!$I$5+'Diseño reactor'!AW1484*'Propiedades físicas'!$I$8+'Diseño reactor'!AX1484*'Propiedades físicas'!$I$9+'Diseño reactor'!AY1484*'Propiedades físicas'!$I$7+'Diseño reactor'!AZ1484*'Propiedades físicas'!$I$6</f>
        <v>1.9881334994343903E-2</v>
      </c>
      <c r="BG1484" s="24">
        <f>AU1484*'Propiedades físicas'!$O$4+'Diseño reactor'!AV1484*'Propiedades físicas'!$O$5+'Diseño reactor'!AW1484*'Propiedades físicas'!$O$8+'Diseño reactor'!AX1484*'Propiedades físicas'!$O$9+'Diseño reactor'!AY1484*'Propiedades físicas'!$O$7+'Diseño reactor'!AZ1484*'Propiedades físicas'!$O$6</f>
        <v>0.15239991552271795</v>
      </c>
      <c r="BH1484" s="54">
        <f t="shared" si="964"/>
        <v>41348.945586983878</v>
      </c>
      <c r="BI1484" s="34">
        <f t="shared" si="984"/>
        <v>270.62902177231973</v>
      </c>
      <c r="BJ1484" s="27">
        <f t="shared" si="965"/>
        <v>4795.4139794103367</v>
      </c>
      <c r="BK1484" s="34">
        <f t="shared" si="966"/>
        <v>562.16975796815075</v>
      </c>
      <c r="BL1484" s="27">
        <f t="shared" si="967"/>
        <v>105.4469858948393</v>
      </c>
      <c r="BM1484" s="34">
        <f t="shared" si="968"/>
        <v>1.1054421768707483</v>
      </c>
      <c r="BN1484" s="45">
        <f t="shared" si="969"/>
        <v>1532.4357301580999</v>
      </c>
      <c r="BO1484" s="45">
        <f t="shared" si="970"/>
        <v>100.87331015306636</v>
      </c>
      <c r="BP1484" s="66">
        <f t="shared" si="971"/>
        <v>6.6892322548680019</v>
      </c>
    </row>
    <row r="1485" spans="8:68">
      <c r="H1485" s="68">
        <v>1480</v>
      </c>
      <c r="I1485" s="31">
        <f>('Propiedades físicas'!$C$10*'Diseño reactor'!H1485)/1000</f>
        <v>1295.363016767735</v>
      </c>
      <c r="J1485" s="31">
        <f t="shared" si="949"/>
        <v>0.35202487186783954</v>
      </c>
      <c r="K1485" s="31">
        <f>(I1485*1000)/'Propiedades físicas'!$F$10</f>
        <v>8461.5265834662896</v>
      </c>
      <c r="L1485" s="31">
        <f t="shared" si="950"/>
        <v>1208.7895119237555</v>
      </c>
      <c r="M1485" s="31">
        <f t="shared" si="951"/>
        <v>7252.7370715425332</v>
      </c>
      <c r="N1485" s="31">
        <f t="shared" si="952"/>
        <v>0.81674967021875378</v>
      </c>
      <c r="O1485" s="32">
        <f t="shared" si="953"/>
        <v>4.9004980213125222</v>
      </c>
      <c r="P1485" s="33">
        <f t="shared" si="954"/>
        <v>0.62580582114352623</v>
      </c>
      <c r="Q1485" s="31">
        <f t="shared" si="955"/>
        <v>4.6544782376162273</v>
      </c>
      <c r="R1485" s="31">
        <f t="shared" si="956"/>
        <v>0.14630403490805668</v>
      </c>
      <c r="S1485" s="31">
        <f t="shared" si="957"/>
        <v>0.24601978369629418</v>
      </c>
      <c r="T1485" s="31">
        <f t="shared" si="958"/>
        <v>3.4203693713275231E-2</v>
      </c>
      <c r="U1485" s="31">
        <f t="shared" si="959"/>
        <v>1.043612045389568E-2</v>
      </c>
      <c r="V1485" s="47">
        <f t="shared" si="972"/>
        <v>6.1973003647222984E-4</v>
      </c>
      <c r="W1485" s="31">
        <f t="shared" si="960"/>
        <v>0.23378503357593791</v>
      </c>
      <c r="X1485" s="34">
        <f>(S1485*H1485*'Propiedades físicas'!$F$5*60*24*365)/(1000000)</f>
        <v>56354.442868608174</v>
      </c>
      <c r="Y1485" s="34">
        <f>(U1485*H1485*'Propiedades físicas'!$F$7*60*24*365)/(1000000)</f>
        <v>747.59885578096782</v>
      </c>
      <c r="Z1485" s="31">
        <f t="shared" si="973"/>
        <v>926.19261529241885</v>
      </c>
      <c r="AA1485" s="31">
        <f t="shared" si="974"/>
        <v>6888.6277916720164</v>
      </c>
      <c r="AB1485" s="31">
        <f t="shared" si="974"/>
        <v>216.5299716639239</v>
      </c>
      <c r="AC1485" s="31">
        <f t="shared" si="974"/>
        <v>364.10927987051537</v>
      </c>
      <c r="AD1485" s="31">
        <f t="shared" si="974"/>
        <v>50.621466695647342</v>
      </c>
      <c r="AE1485" s="31">
        <f t="shared" si="975"/>
        <v>15.445458271765606</v>
      </c>
      <c r="AF1485" s="31">
        <f t="shared" si="976"/>
        <v>8461.5265834662878</v>
      </c>
      <c r="AG1485" s="31">
        <f t="shared" si="977"/>
        <v>0.10945928091772318</v>
      </c>
      <c r="AH1485" s="31">
        <f t="shared" si="978"/>
        <v>0.81411170002494648</v>
      </c>
      <c r="AI1485" s="31">
        <f t="shared" si="978"/>
        <v>2.5589941664547936E-2</v>
      </c>
      <c r="AJ1485" s="31">
        <f t="shared" si="978"/>
        <v>4.3031157117910633E-2</v>
      </c>
      <c r="AK1485" s="31">
        <f t="shared" si="978"/>
        <v>5.9825453712526325E-3</v>
      </c>
      <c r="AL1485" s="31">
        <f t="shared" si="979"/>
        <v>1.8253749036191446E-3</v>
      </c>
      <c r="AM1485" s="31">
        <f t="shared" si="980"/>
        <v>1</v>
      </c>
      <c r="AN1485" s="31">
        <f>(Z1485*'Propiedades físicas'!$F$4)/1000</f>
        <v>814.47526203584732</v>
      </c>
      <c r="AO1485" s="31">
        <f>(AA1485*'Propiedades físicas'!$F$6)/1000</f>
        <v>220.7116344451714</v>
      </c>
      <c r="AP1485" s="31">
        <f>(AB1485*'Propiedades físicas'!$F$9)/1000</f>
        <v>133.58816601805785</v>
      </c>
      <c r="AQ1485" s="31">
        <f>(AC1485*'Propiedades físicas'!$F$5)/1000</f>
        <v>107.21925964347066</v>
      </c>
      <c r="AR1485" s="31">
        <f>(AD1485*'Propiedades físicas'!$F$8)/1000</f>
        <v>17.946322372940891</v>
      </c>
      <c r="AS1485" s="31">
        <f>(AE1485*'Propiedades físicas'!$F$7)/1000</f>
        <v>1.4223722522468947</v>
      </c>
      <c r="AT1485" s="31">
        <f t="shared" si="981"/>
        <v>1295.363016767735</v>
      </c>
      <c r="AU1485" s="31">
        <f t="shared" si="982"/>
        <v>0.62876217052125916</v>
      </c>
      <c r="AV1485" s="31">
        <f t="shared" si="985"/>
        <v>0.17038593165636601</v>
      </c>
      <c r="AW1485" s="31">
        <f t="shared" si="985"/>
        <v>0.10312797593325986</v>
      </c>
      <c r="AX1485" s="31">
        <f t="shared" si="985"/>
        <v>8.2771592407362676E-2</v>
      </c>
      <c r="AY1485" s="31">
        <f t="shared" si="985"/>
        <v>1.3854280337354077E-2</v>
      </c>
      <c r="AZ1485" s="31">
        <f t="shared" si="986"/>
        <v>1.0980491443982093E-3</v>
      </c>
      <c r="BA1485" s="31">
        <f t="shared" si="983"/>
        <v>1</v>
      </c>
      <c r="BB1485" s="34">
        <f>AU1485*'Propiedades físicas'!$C$4+'Diseño reactor'!AV1485*'Propiedades físicas'!$C$5+'Diseño reactor'!AW1485*'Propiedades físicas'!$C$8+'Diseño reactor'!AX1485*'Propiedades físicas'!$C$9+'Diseño reactor'!AY1485*'Propiedades físicas'!$C$7+'Diseño reactor'!AZ1485*'Propiedades físicas'!$C$6</f>
        <v>875.57937329058984</v>
      </c>
      <c r="BC1485" s="45">
        <f>AU1485*'Propiedades físicas'!$L$4+'Diseño reactor'!AV1485*'Propiedades físicas'!$L$5+'Diseño reactor'!AW1485*'Propiedades físicas'!$L$8+AX1485*'Propiedades físicas'!$L$9+'Diseño reactor'!AY1485*'Propiedades físicas'!$L$7+'Diseño reactor'!AZ1485*'Propiedades físicas'!$L$6</f>
        <v>2.0745736703028381</v>
      </c>
      <c r="BD1485" s="29">
        <f t="shared" si="962"/>
        <v>2.1023803311960125</v>
      </c>
      <c r="BE1485" s="58">
        <f t="shared" si="963"/>
        <v>41.951673922607498</v>
      </c>
      <c r="BF1485" s="30">
        <f>AU1485*'Propiedades físicas'!$I$4+'Diseño reactor'!AV1485*'Propiedades físicas'!$I$5+'Diseño reactor'!AW1485*'Propiedades físicas'!$I$8+'Diseño reactor'!AX1485*'Propiedades físicas'!$I$9+'Diseño reactor'!AY1485*'Propiedades físicas'!$I$7+'Diseño reactor'!AZ1485*'Propiedades físicas'!$I$6</f>
        <v>1.9881576560060656E-2</v>
      </c>
      <c r="BG1485" s="24">
        <f>AU1485*'Propiedades físicas'!$O$4+'Diseño reactor'!AV1485*'Propiedades físicas'!$O$5+'Diseño reactor'!AW1485*'Propiedades físicas'!$O$8+'Diseño reactor'!AX1485*'Propiedades físicas'!$O$9+'Diseño reactor'!AY1485*'Propiedades físicas'!$O$7+'Diseño reactor'!AZ1485*'Propiedades físicas'!$O$6</f>
        <v>0.15240332239594764</v>
      </c>
      <c r="BH1485" s="54">
        <f t="shared" si="964"/>
        <v>41348.418342952755</v>
      </c>
      <c r="BI1485" s="34">
        <f t="shared" si="984"/>
        <v>270.63580115697414</v>
      </c>
      <c r="BJ1485" s="27">
        <f t="shared" si="965"/>
        <v>4795.413256613595</v>
      </c>
      <c r="BK1485" s="34">
        <f t="shared" si="966"/>
        <v>562.18224043806379</v>
      </c>
      <c r="BL1485" s="27">
        <f t="shared" si="967"/>
        <v>105.44742505817634</v>
      </c>
      <c r="BM1485" s="34">
        <f t="shared" si="968"/>
        <v>1.1054421768707483</v>
      </c>
      <c r="BN1485" s="45">
        <f t="shared" si="969"/>
        <v>1533.6099221751215</v>
      </c>
      <c r="BO1485" s="45">
        <f t="shared" si="970"/>
        <v>100.88819377931769</v>
      </c>
      <c r="BP1485" s="66">
        <f t="shared" si="971"/>
        <v>6.6892282355387449</v>
      </c>
    </row>
    <row r="1486" spans="8:68">
      <c r="H1486" s="68">
        <v>1481</v>
      </c>
      <c r="I1486" s="31">
        <f>('Propiedades físicas'!$C$10*'Diseño reactor'!H1486)/1000</f>
        <v>1296.2382620493349</v>
      </c>
      <c r="J1486" s="31">
        <f t="shared" si="949"/>
        <v>0.35178717782876601</v>
      </c>
      <c r="K1486" s="31">
        <f>(I1486*1000)/'Propiedades físicas'!$F$10</f>
        <v>8467.2438311578208</v>
      </c>
      <c r="L1486" s="31">
        <f t="shared" si="950"/>
        <v>1209.6062615939743</v>
      </c>
      <c r="M1486" s="31">
        <f t="shared" si="951"/>
        <v>7257.6375695638462</v>
      </c>
      <c r="N1486" s="31">
        <f t="shared" si="952"/>
        <v>0.81674967021875378</v>
      </c>
      <c r="O1486" s="32">
        <f t="shared" si="953"/>
        <v>4.9004980213125231</v>
      </c>
      <c r="P1486" s="33">
        <f t="shared" si="954"/>
        <v>0.62590462406962566</v>
      </c>
      <c r="Q1486" s="31">
        <f t="shared" si="955"/>
        <v>4.654639417852267</v>
      </c>
      <c r="R1486" s="31">
        <f t="shared" si="956"/>
        <v>0.14625141732047142</v>
      </c>
      <c r="S1486" s="31">
        <f t="shared" si="957"/>
        <v>0.2458586034602567</v>
      </c>
      <c r="T1486" s="31">
        <f t="shared" si="958"/>
        <v>3.4173700346184561E-2</v>
      </c>
      <c r="U1486" s="31">
        <f t="shared" si="959"/>
        <v>1.0419928482472064E-2</v>
      </c>
      <c r="V1486" s="47">
        <f t="shared" si="972"/>
        <v>6.1982788014661964E-4</v>
      </c>
      <c r="W1486" s="31">
        <f t="shared" si="960"/>
        <v>0.23366406269623974</v>
      </c>
      <c r="X1486" s="34">
        <f>(S1486*H1486*'Propiedades físicas'!$F$5*60*24*365)/(1000000)</f>
        <v>56355.574549365367</v>
      </c>
      <c r="Y1486" s="34">
        <f>(U1486*H1486*'Propiedades físicas'!$F$7*60*24*365)/(1000000)</f>
        <v>746.94328310785329</v>
      </c>
      <c r="Z1486" s="31">
        <f t="shared" si="973"/>
        <v>926.96474824711561</v>
      </c>
      <c r="AA1486" s="31">
        <f t="shared" si="974"/>
        <v>6893.5209778392073</v>
      </c>
      <c r="AB1486" s="31">
        <f t="shared" si="974"/>
        <v>216.59834905161819</v>
      </c>
      <c r="AC1486" s="31">
        <f t="shared" si="974"/>
        <v>364.11659172464016</v>
      </c>
      <c r="AD1486" s="31">
        <f t="shared" si="974"/>
        <v>50.611250212699339</v>
      </c>
      <c r="AE1486" s="31">
        <f t="shared" si="975"/>
        <v>15.431914082541127</v>
      </c>
      <c r="AF1486" s="31">
        <f t="shared" si="976"/>
        <v>8467.2438311578226</v>
      </c>
      <c r="AG1486" s="31">
        <f t="shared" si="977"/>
        <v>0.1094765624719657</v>
      </c>
      <c r="AH1486" s="31">
        <f t="shared" si="978"/>
        <v>0.81413989195307934</v>
      </c>
      <c r="AI1486" s="31">
        <f t="shared" si="978"/>
        <v>2.5580738357218212E-2</v>
      </c>
      <c r="AJ1486" s="31">
        <f t="shared" si="978"/>
        <v>4.3002965189777739E-2</v>
      </c>
      <c r="AK1486" s="31">
        <f t="shared" si="978"/>
        <v>5.9772992513171417E-3</v>
      </c>
      <c r="AL1486" s="31">
        <f t="shared" si="979"/>
        <v>1.8225427766417523E-3</v>
      </c>
      <c r="AM1486" s="31">
        <f t="shared" si="980"/>
        <v>0.99999999999999989</v>
      </c>
      <c r="AN1486" s="31">
        <f>(Z1486*'Propiedades físicas'!$F$4)/1000</f>
        <v>815.15426031354855</v>
      </c>
      <c r="AO1486" s="31">
        <f>(AA1486*'Propiedades físicas'!$F$6)/1000</f>
        <v>220.86841212996819</v>
      </c>
      <c r="AP1486" s="31">
        <f>(AB1486*'Propiedades físicas'!$F$9)/1000</f>
        <v>133.63035144739584</v>
      </c>
      <c r="AQ1486" s="31">
        <f>(AC1486*'Propiedades físicas'!$F$5)/1000</f>
        <v>107.22141276515481</v>
      </c>
      <c r="AR1486" s="31">
        <f>(AD1486*'Propiedades físicas'!$F$8)/1000</f>
        <v>17.942700425406162</v>
      </c>
      <c r="AS1486" s="31">
        <f>(AE1486*'Propiedades físicas'!$F$7)/1000</f>
        <v>1.4211249678612123</v>
      </c>
      <c r="AT1486" s="31">
        <f t="shared" si="981"/>
        <v>1296.2382620493349</v>
      </c>
      <c r="AU1486" s="31">
        <f t="shared" si="982"/>
        <v>0.6288614401991196</v>
      </c>
      <c r="AV1486" s="31">
        <f t="shared" si="985"/>
        <v>0.1703918319621103</v>
      </c>
      <c r="AW1486" s="31">
        <f t="shared" si="985"/>
        <v>0.1030908864209332</v>
      </c>
      <c r="AX1486" s="31">
        <f t="shared" si="985"/>
        <v>8.2717364472515431E-2</v>
      </c>
      <c r="AY1486" s="31">
        <f t="shared" si="985"/>
        <v>1.3842131458948758E-2</v>
      </c>
      <c r="AZ1486" s="31">
        <f t="shared" si="986"/>
        <v>1.0963454863725695E-3</v>
      </c>
      <c r="BA1486" s="31">
        <f t="shared" si="983"/>
        <v>0.99999999999999989</v>
      </c>
      <c r="BB1486" s="34">
        <f>AU1486*'Propiedades físicas'!$C$4+'Diseño reactor'!AV1486*'Propiedades físicas'!$C$5+'Diseño reactor'!AW1486*'Propiedades físicas'!$C$8+'Diseño reactor'!AX1486*'Propiedades físicas'!$C$9+'Diseño reactor'!AY1486*'Propiedades físicas'!$C$7+'Diseño reactor'!AZ1486*'Propiedades físicas'!$C$6</f>
        <v>875.57884820690037</v>
      </c>
      <c r="BC1486" s="45">
        <f>AU1486*'Propiedades físicas'!$L$4+'Diseño reactor'!AV1486*'Propiedades físicas'!$L$5+'Diseño reactor'!AW1486*'Propiedades físicas'!$L$8+AX1486*'Propiedades físicas'!$L$9+'Diseño reactor'!AY1486*'Propiedades físicas'!$L$7+'Diseño reactor'!AZ1486*'Propiedades físicas'!$L$6</f>
        <v>2.0746467276472553</v>
      </c>
      <c r="BD1486" s="29">
        <f t="shared" si="962"/>
        <v>2.1012197296000124</v>
      </c>
      <c r="BE1486" s="58">
        <f t="shared" si="963"/>
        <v>41.950407261347799</v>
      </c>
      <c r="BF1486" s="30">
        <f>AU1486*'Propiedades físicas'!$I$4+'Diseño reactor'!AV1486*'Propiedades físicas'!$I$5+'Diseño reactor'!AW1486*'Propiedades físicas'!$I$8+'Diseño reactor'!AX1486*'Propiedades físicas'!$I$9+'Diseño reactor'!AY1486*'Propiedades físicas'!$I$7+'Diseño reactor'!AZ1486*'Propiedades físicas'!$I$6</f>
        <v>1.988181764995171E-2</v>
      </c>
      <c r="BG1486" s="24">
        <f>AU1486*'Propiedades físicas'!$O$4+'Diseño reactor'!AV1486*'Propiedades físicas'!$O$5+'Diseño reactor'!AW1486*'Propiedades físicas'!$O$8+'Diseño reactor'!AX1486*'Propiedades físicas'!$O$9+'Diseño reactor'!AY1486*'Propiedades físicas'!$O$7+'Diseño reactor'!AZ1486*'Propiedades físicas'!$O$6</f>
        <v>0.15240672586644674</v>
      </c>
      <c r="BH1486" s="54">
        <f t="shared" si="964"/>
        <v>41347.892149568455</v>
      </c>
      <c r="BI1486" s="34">
        <f t="shared" si="984"/>
        <v>270.64256969404983</v>
      </c>
      <c r="BJ1486" s="27">
        <f t="shared" si="965"/>
        <v>4795.4125494601367</v>
      </c>
      <c r="BK1486" s="34">
        <f t="shared" si="966"/>
        <v>562.19471218622266</v>
      </c>
      <c r="BL1486" s="27">
        <f t="shared" si="967"/>
        <v>105.44786382847289</v>
      </c>
      <c r="BM1486" s="34">
        <f t="shared" si="968"/>
        <v>1.1054421768707483</v>
      </c>
      <c r="BN1486" s="45">
        <f t="shared" si="969"/>
        <v>1534.7841651059966</v>
      </c>
      <c r="BO1486" s="45">
        <f t="shared" si="970"/>
        <v>100.90306200630438</v>
      </c>
      <c r="BP1486" s="66">
        <f t="shared" si="971"/>
        <v>6.6892242240182043</v>
      </c>
    </row>
    <row r="1487" spans="8:68">
      <c r="H1487" s="68">
        <v>1482</v>
      </c>
      <c r="I1487" s="31">
        <f>('Propiedades físicas'!$C$10*'Diseño reactor'!H1487)/1000</f>
        <v>1297.1135073309347</v>
      </c>
      <c r="J1487" s="31">
        <f t="shared" si="949"/>
        <v>0.35154980456437418</v>
      </c>
      <c r="K1487" s="31">
        <f>(I1487*1000)/'Propiedades físicas'!$F$10</f>
        <v>8472.9610788493537</v>
      </c>
      <c r="L1487" s="31">
        <f t="shared" si="950"/>
        <v>1210.4230112641933</v>
      </c>
      <c r="M1487" s="31">
        <f t="shared" si="951"/>
        <v>7262.5380675851602</v>
      </c>
      <c r="N1487" s="31">
        <f t="shared" si="952"/>
        <v>0.81674967021875389</v>
      </c>
      <c r="O1487" s="32">
        <f t="shared" si="953"/>
        <v>4.900498021312524</v>
      </c>
      <c r="P1487" s="33">
        <f t="shared" si="954"/>
        <v>0.62600332479846099</v>
      </c>
      <c r="Q1487" s="31">
        <f t="shared" si="955"/>
        <v>4.6548003907723841</v>
      </c>
      <c r="R1487" s="31">
        <f t="shared" si="956"/>
        <v>0.14619883029065375</v>
      </c>
      <c r="S1487" s="31">
        <f t="shared" si="957"/>
        <v>0.2456976305401396</v>
      </c>
      <c r="T1487" s="31">
        <f t="shared" si="958"/>
        <v>3.4143745139431456E-2</v>
      </c>
      <c r="U1487" s="31">
        <f t="shared" si="959"/>
        <v>1.0403769990207642E-2</v>
      </c>
      <c r="V1487" s="47">
        <f t="shared" si="972"/>
        <v>6.1992562261595165E-4</v>
      </c>
      <c r="W1487" s="31">
        <f t="shared" si="960"/>
        <v>0.23354321694333144</v>
      </c>
      <c r="X1487" s="34">
        <f>(S1487*H1487*'Propiedades físicas'!$F$5*60*24*365)/(1000000)</f>
        <v>56356.703890214754</v>
      </c>
      <c r="Y1487" s="34">
        <f>(U1487*H1487*'Propiedades físicas'!$F$7*60*24*365)/(1000000)</f>
        <v>746.28854451496807</v>
      </c>
      <c r="Z1487" s="31">
        <f t="shared" si="973"/>
        <v>927.7369273513192</v>
      </c>
      <c r="AA1487" s="31">
        <f t="shared" si="974"/>
        <v>6898.414179124673</v>
      </c>
      <c r="AB1487" s="31">
        <f t="shared" si="974"/>
        <v>216.66666649074887</v>
      </c>
      <c r="AC1487" s="31">
        <f t="shared" si="974"/>
        <v>364.12388846048691</v>
      </c>
      <c r="AD1487" s="31">
        <f t="shared" si="974"/>
        <v>50.601030296637418</v>
      </c>
      <c r="AE1487" s="31">
        <f t="shared" si="975"/>
        <v>15.418387125487724</v>
      </c>
      <c r="AF1487" s="31">
        <f t="shared" si="976"/>
        <v>8472.9610788493537</v>
      </c>
      <c r="AG1487" s="31">
        <f t="shared" si="977"/>
        <v>0.10949382615095263</v>
      </c>
      <c r="AH1487" s="31">
        <f t="shared" si="978"/>
        <v>0.81416804761972217</v>
      </c>
      <c r="AI1487" s="31">
        <f t="shared" si="978"/>
        <v>2.5571540394727348E-2</v>
      </c>
      <c r="AJ1487" s="31">
        <f t="shared" si="978"/>
        <v>4.2974809523134941E-2</v>
      </c>
      <c r="AK1487" s="31">
        <f t="shared" si="978"/>
        <v>5.9720598059809747E-3</v>
      </c>
      <c r="AL1487" s="31">
        <f t="shared" si="979"/>
        <v>1.8197165054818797E-3</v>
      </c>
      <c r="AM1487" s="31">
        <f t="shared" si="980"/>
        <v>0.99999999999999978</v>
      </c>
      <c r="AN1487" s="31">
        <f>(Z1487*'Propiedades físicas'!$F$4)/1000</f>
        <v>815.83329917420303</v>
      </c>
      <c r="AO1487" s="31">
        <f>(AA1487*'Propiedades físicas'!$F$6)/1000</f>
        <v>221.02519029915453</v>
      </c>
      <c r="AP1487" s="31">
        <f>(AB1487*'Propiedades físicas'!$F$9)/1000</f>
        <v>133.67249989146751</v>
      </c>
      <c r="AQ1487" s="31">
        <f>(AC1487*'Propiedades físicas'!$F$5)/1000</f>
        <v>107.22356143495959</v>
      </c>
      <c r="AR1487" s="31">
        <f>(AD1487*'Propiedades físicas'!$F$8)/1000</f>
        <v>17.939077260763892</v>
      </c>
      <c r="AS1487" s="31">
        <f>(AE1487*'Propiedades físicas'!$F$7)/1000</f>
        <v>1.4198792703861645</v>
      </c>
      <c r="AT1487" s="31">
        <f t="shared" si="981"/>
        <v>1297.1135073309347</v>
      </c>
      <c r="AU1487" s="31">
        <f t="shared" si="982"/>
        <v>0.62896060719692914</v>
      </c>
      <c r="AV1487" s="31">
        <f t="shared" si="985"/>
        <v>0.17039772467866532</v>
      </c>
      <c r="AW1487" s="31">
        <f t="shared" si="985"/>
        <v>0.10305381844841388</v>
      </c>
      <c r="AX1487" s="31">
        <f t="shared" si="985"/>
        <v>8.2663206287623275E-2</v>
      </c>
      <c r="AY1487" s="31">
        <f t="shared" si="985"/>
        <v>1.3829998037470953E-2</v>
      </c>
      <c r="AZ1487" s="31">
        <f t="shared" si="986"/>
        <v>1.0946453508975051E-3</v>
      </c>
      <c r="BA1487" s="31">
        <f t="shared" si="983"/>
        <v>1</v>
      </c>
      <c r="BB1487" s="34">
        <f>AU1487*'Propiedades físicas'!$C$4+'Diseño reactor'!AV1487*'Propiedades físicas'!$C$5+'Diseño reactor'!AW1487*'Propiedades físicas'!$C$8+'Diseño reactor'!AX1487*'Propiedades físicas'!$C$9+'Diseño reactor'!AY1487*'Propiedades físicas'!$C$7+'Diseño reactor'!AZ1487*'Propiedades físicas'!$C$6</f>
        <v>875.5783241428237</v>
      </c>
      <c r="BC1487" s="45">
        <f>AU1487*'Propiedades físicas'!$L$4+'Diseño reactor'!AV1487*'Propiedades físicas'!$L$5+'Diseño reactor'!AW1487*'Propiedades físicas'!$L$8+AX1487*'Propiedades físicas'!$L$9+'Diseño reactor'!AY1487*'Propiedades físicas'!$L$7+'Diseño reactor'!AZ1487*'Propiedades físicas'!$L$6</f>
        <v>2.0747197058436404</v>
      </c>
      <c r="BD1487" s="29">
        <f t="shared" si="962"/>
        <v>2.1000604112682257</v>
      </c>
      <c r="BE1487" s="58">
        <f t="shared" si="963"/>
        <v>41.94914203253979</v>
      </c>
      <c r="BF1487" s="30">
        <f>AU1487*'Propiedades físicas'!$I$4+'Diseño reactor'!AV1487*'Propiedades físicas'!$I$5+'Diseño reactor'!AW1487*'Propiedades físicas'!$I$8+'Diseño reactor'!AX1487*'Propiedades físicas'!$I$9+'Diseño reactor'!AY1487*'Propiedades físicas'!$I$7+'Diseño reactor'!AZ1487*'Propiedades físicas'!$I$6</f>
        <v>1.9882058265157852E-2</v>
      </c>
      <c r="BG1487" s="24">
        <f>AU1487*'Propiedades físicas'!$O$4+'Diseño reactor'!AV1487*'Propiedades físicas'!$O$5+'Diseño reactor'!AW1487*'Propiedades físicas'!$O$8+'Diseño reactor'!AX1487*'Propiedades físicas'!$O$9+'Diseño reactor'!AY1487*'Propiedades físicas'!$O$7+'Diseño reactor'!AZ1487*'Propiedades físicas'!$O$6</f>
        <v>0.15241012593910425</v>
      </c>
      <c r="BH1487" s="54">
        <f t="shared" si="964"/>
        <v>41347.367004264459</v>
      </c>
      <c r="BI1487" s="34">
        <f t="shared" si="984"/>
        <v>270.64932740712919</v>
      </c>
      <c r="BJ1487" s="27">
        <f t="shared" si="965"/>
        <v>4795.41185789874</v>
      </c>
      <c r="BK1487" s="34">
        <f t="shared" si="966"/>
        <v>562.20717322478527</v>
      </c>
      <c r="BL1487" s="27">
        <f t="shared" si="967"/>
        <v>105.44830220619831</v>
      </c>
      <c r="BM1487" s="34">
        <f t="shared" si="968"/>
        <v>1.1054421768707483</v>
      </c>
      <c r="BN1487" s="45">
        <f t="shared" si="969"/>
        <v>1535.9584588688006</v>
      </c>
      <c r="BO1487" s="45">
        <f t="shared" si="970"/>
        <v>100.91791485791192</v>
      </c>
      <c r="BP1487" s="66">
        <f t="shared" si="971"/>
        <v>6.6892202202872735</v>
      </c>
    </row>
    <row r="1488" spans="8:68">
      <c r="H1488" s="68">
        <v>1483</v>
      </c>
      <c r="I1488" s="31">
        <f>('Propiedades físicas'!$C$10*'Diseño reactor'!H1488)/1000</f>
        <v>1297.9887526125344</v>
      </c>
      <c r="J1488" s="31">
        <f t="shared" si="949"/>
        <v>0.35131275142576029</v>
      </c>
      <c r="K1488" s="31">
        <f>(I1488*1000)/'Propiedades físicas'!$F$10</f>
        <v>8478.6783265408831</v>
      </c>
      <c r="L1488" s="31">
        <f t="shared" si="950"/>
        <v>1211.2397609344118</v>
      </c>
      <c r="M1488" s="31">
        <f t="shared" si="951"/>
        <v>7267.4385656064705</v>
      </c>
      <c r="N1488" s="31">
        <f t="shared" si="952"/>
        <v>0.81674967021875378</v>
      </c>
      <c r="O1488" s="32">
        <f t="shared" si="953"/>
        <v>4.9004980213125222</v>
      </c>
      <c r="P1488" s="33">
        <f t="shared" si="954"/>
        <v>0.62610192348851212</v>
      </c>
      <c r="Q1488" s="31">
        <f t="shared" si="955"/>
        <v>4.6549611567696312</v>
      </c>
      <c r="R1488" s="31">
        <f t="shared" si="956"/>
        <v>0.14614627380820974</v>
      </c>
      <c r="S1488" s="31">
        <f t="shared" si="957"/>
        <v>0.24553686454289217</v>
      </c>
      <c r="T1488" s="31">
        <f t="shared" si="958"/>
        <v>3.4113828031413329E-2</v>
      </c>
      <c r="U1488" s="31">
        <f t="shared" si="959"/>
        <v>1.0387644890618577E-2</v>
      </c>
      <c r="V1488" s="47">
        <f t="shared" si="972"/>
        <v>6.2002326403716738E-4</v>
      </c>
      <c r="W1488" s="31">
        <f t="shared" si="960"/>
        <v>0.23342249612317514</v>
      </c>
      <c r="X1488" s="34">
        <f>(S1488*H1488*'Propiedades físicas'!$F$5*60*24*365)/(1000000)</f>
        <v>56357.830897200831</v>
      </c>
      <c r="Y1488" s="34">
        <f>(U1488*H1488*'Propiedades físicas'!$F$7*60*24*365)/(1000000)</f>
        <v>745.63463865584924</v>
      </c>
      <c r="Z1488" s="31">
        <f t="shared" si="973"/>
        <v>928.50915253346352</v>
      </c>
      <c r="AA1488" s="31">
        <f t="shared" si="974"/>
        <v>6903.3073954893634</v>
      </c>
      <c r="AB1488" s="31">
        <f t="shared" si="974"/>
        <v>216.73492405757506</v>
      </c>
      <c r="AC1488" s="31">
        <f t="shared" si="974"/>
        <v>364.13117011710909</v>
      </c>
      <c r="AD1488" s="31">
        <f t="shared" si="974"/>
        <v>50.590806970585966</v>
      </c>
      <c r="AE1488" s="31">
        <f t="shared" si="975"/>
        <v>15.40487737278735</v>
      </c>
      <c r="AF1488" s="31">
        <f t="shared" si="976"/>
        <v>8478.6783265408849</v>
      </c>
      <c r="AG1488" s="31">
        <f t="shared" si="977"/>
        <v>0.10951107198240352</v>
      </c>
      <c r="AH1488" s="31">
        <f t="shared" si="978"/>
        <v>0.81419616709362319</v>
      </c>
      <c r="AI1488" s="31">
        <f t="shared" si="978"/>
        <v>2.5562347775257344E-2</v>
      </c>
      <c r="AJ1488" s="31">
        <f t="shared" si="978"/>
        <v>4.2946690049233967E-2</v>
      </c>
      <c r="AK1488" s="31">
        <f t="shared" si="978"/>
        <v>5.9668270244692618E-3</v>
      </c>
      <c r="AL1488" s="31">
        <f t="shared" si="979"/>
        <v>1.8168960750126963E-3</v>
      </c>
      <c r="AM1488" s="31">
        <f t="shared" si="980"/>
        <v>1</v>
      </c>
      <c r="AN1488" s="31">
        <f>(Z1488*'Propiedades físicas'!$F$4)/1000</f>
        <v>816.51237855487716</v>
      </c>
      <c r="AO1488" s="31">
        <f>(AA1488*'Propiedades físicas'!$F$6)/1000</f>
        <v>221.18196895147921</v>
      </c>
      <c r="AP1488" s="31">
        <f>(AB1488*'Propiedades físicas'!$F$9)/1000</f>
        <v>133.71461139732094</v>
      </c>
      <c r="AQ1488" s="31">
        <f>(AC1488*'Propiedades físicas'!$F$5)/1000</f>
        <v>107.22570566438513</v>
      </c>
      <c r="AR1488" s="31">
        <f>(AD1488*'Propiedades físicas'!$F$8)/1000</f>
        <v>17.935452887212129</v>
      </c>
      <c r="AS1488" s="31">
        <f>(AE1488*'Propiedades físicas'!$F$7)/1000</f>
        <v>1.4186351572599871</v>
      </c>
      <c r="AT1488" s="31">
        <f t="shared" si="981"/>
        <v>1297.9887526125342</v>
      </c>
      <c r="AU1488" s="31">
        <f t="shared" si="982"/>
        <v>0.62905967167391652</v>
      </c>
      <c r="AV1488" s="31">
        <f t="shared" si="985"/>
        <v>0.17040360982041944</v>
      </c>
      <c r="AW1488" s="31">
        <f t="shared" si="985"/>
        <v>0.10301677200837533</v>
      </c>
      <c r="AX1488" s="31">
        <f t="shared" si="985"/>
        <v>8.2609117720447101E-2</v>
      </c>
      <c r="AY1488" s="31">
        <f t="shared" si="985"/>
        <v>1.3817880047968401E-2</v>
      </c>
      <c r="AZ1488" s="31">
        <f t="shared" si="986"/>
        <v>1.0929487288735139E-3</v>
      </c>
      <c r="BA1488" s="31">
        <f t="shared" si="983"/>
        <v>1.0000000000000002</v>
      </c>
      <c r="BB1488" s="34">
        <f>AU1488*'Propiedades físicas'!$C$4+'Diseño reactor'!AV1488*'Propiedades físicas'!$C$5+'Diseño reactor'!AW1488*'Propiedades físicas'!$C$8+'Diseño reactor'!AX1488*'Propiedades físicas'!$C$9+'Diseño reactor'!AY1488*'Propiedades físicas'!$C$7+'Diseño reactor'!AZ1488*'Propiedades físicas'!$C$6</f>
        <v>875.57780109586577</v>
      </c>
      <c r="BC1488" s="45">
        <f>AU1488*'Propiedades físicas'!$L$4+'Diseño reactor'!AV1488*'Propiedades físicas'!$L$5+'Diseño reactor'!AW1488*'Propiedades físicas'!$L$8+AX1488*'Propiedades físicas'!$L$9+'Diseño reactor'!AY1488*'Propiedades físicas'!$L$7+'Diseño reactor'!AZ1488*'Propiedades físicas'!$L$6</f>
        <v>2.0747926050190948</v>
      </c>
      <c r="BD1488" s="29">
        <f t="shared" si="962"/>
        <v>2.0989023740710069</v>
      </c>
      <c r="BE1488" s="58">
        <f t="shared" si="963"/>
        <v>41.947878233741683</v>
      </c>
      <c r="BF1488" s="30">
        <f>AU1488*'Propiedades físicas'!$I$4+'Diseño reactor'!AV1488*'Propiedades físicas'!$I$5+'Diseño reactor'!AW1488*'Propiedades físicas'!$I$8+'Diseño reactor'!AX1488*'Propiedades físicas'!$I$9+'Diseño reactor'!AY1488*'Propiedades físicas'!$I$7+'Diseño reactor'!AZ1488*'Propiedades físicas'!$I$6</f>
        <v>1.9882298406816549E-2</v>
      </c>
      <c r="BG1488" s="24">
        <f>AU1488*'Propiedades físicas'!$O$4+'Diseño reactor'!AV1488*'Propiedades físicas'!$O$5+'Diseño reactor'!AW1488*'Propiedades físicas'!$O$8+'Diseño reactor'!AX1488*'Propiedades físicas'!$O$9+'Diseño reactor'!AY1488*'Propiedades físicas'!$O$7+'Diseño reactor'!AZ1488*'Propiedades físicas'!$O$6</f>
        <v>0.15241352261880023</v>
      </c>
      <c r="BH1488" s="54">
        <f t="shared" si="964"/>
        <v>41346.842904481869</v>
      </c>
      <c r="BI1488" s="34">
        <f t="shared" si="984"/>
        <v>270.65607431973041</v>
      </c>
      <c r="BJ1488" s="27">
        <f t="shared" si="965"/>
        <v>4795.4111818783504</v>
      </c>
      <c r="BK1488" s="34">
        <f t="shared" si="966"/>
        <v>562.21962356589506</v>
      </c>
      <c r="BL1488" s="27">
        <f t="shared" si="967"/>
        <v>105.44874019182133</v>
      </c>
      <c r="BM1488" s="34">
        <f t="shared" si="968"/>
        <v>1.1054421768707483</v>
      </c>
      <c r="BN1488" s="45">
        <f t="shared" si="969"/>
        <v>1537.1328033817842</v>
      </c>
      <c r="BO1488" s="45">
        <f t="shared" si="970"/>
        <v>100.93275235797636</v>
      </c>
      <c r="BP1488" s="66">
        <f t="shared" si="971"/>
        <v>6.6892162243268993</v>
      </c>
    </row>
    <row r="1489" spans="8:68">
      <c r="H1489" s="68">
        <v>1484</v>
      </c>
      <c r="I1489" s="31">
        <f>('Propiedades físicas'!$C$10*'Diseño reactor'!H1489)/1000</f>
        <v>1298.8639978941344</v>
      </c>
      <c r="J1489" s="31">
        <f t="shared" si="949"/>
        <v>0.35107601776576985</v>
      </c>
      <c r="K1489" s="31">
        <f>(I1489*1000)/'Propiedades físicas'!$F$10</f>
        <v>8484.395574232416</v>
      </c>
      <c r="L1489" s="31">
        <f t="shared" si="950"/>
        <v>1212.0565106046308</v>
      </c>
      <c r="M1489" s="31">
        <f t="shared" si="951"/>
        <v>7272.3390636277845</v>
      </c>
      <c r="N1489" s="31">
        <f t="shared" si="952"/>
        <v>0.81674967021875389</v>
      </c>
      <c r="O1489" s="32">
        <f t="shared" si="953"/>
        <v>4.9004980213125231</v>
      </c>
      <c r="P1489" s="33">
        <f t="shared" si="954"/>
        <v>0.62620042029793221</v>
      </c>
      <c r="Q1489" s="31">
        <f t="shared" si="955"/>
        <v>4.6551217162360814</v>
      </c>
      <c r="R1489" s="31">
        <f t="shared" si="956"/>
        <v>0.1460937478626905</v>
      </c>
      <c r="S1489" s="31">
        <f t="shared" si="957"/>
        <v>0.24537630507644181</v>
      </c>
      <c r="T1489" s="31">
        <f t="shared" si="958"/>
        <v>3.4083948960642145E-2</v>
      </c>
      <c r="U1489" s="31">
        <f t="shared" si="959"/>
        <v>1.0371553097488993E-2</v>
      </c>
      <c r="V1489" s="47">
        <f t="shared" si="972"/>
        <v>6.201208045668843E-4</v>
      </c>
      <c r="W1489" s="31">
        <f t="shared" si="960"/>
        <v>0.233301900042134</v>
      </c>
      <c r="X1489" s="34">
        <f>(S1489*H1489*'Propiedades físicas'!$F$5*60*24*365)/(1000000)</f>
        <v>56358.955576349334</v>
      </c>
      <c r="Y1489" s="34">
        <f>(U1489*H1489*'Propiedades físicas'!$F$7*60*24*365)/(1000000)</f>
        <v>744.98156418653627</v>
      </c>
      <c r="Z1489" s="31">
        <f t="shared" si="973"/>
        <v>929.28142372213142</v>
      </c>
      <c r="AA1489" s="31">
        <f t="shared" si="974"/>
        <v>6908.2006268943451</v>
      </c>
      <c r="AB1489" s="31">
        <f t="shared" si="974"/>
        <v>216.80312182823269</v>
      </c>
      <c r="AC1489" s="31">
        <f t="shared" si="974"/>
        <v>364.13843673343968</v>
      </c>
      <c r="AD1489" s="31">
        <f t="shared" si="974"/>
        <v>50.580580257592942</v>
      </c>
      <c r="AE1489" s="31">
        <f t="shared" si="975"/>
        <v>15.391384796673666</v>
      </c>
      <c r="AF1489" s="31">
        <f t="shared" si="976"/>
        <v>8484.395574232416</v>
      </c>
      <c r="AG1489" s="31">
        <f t="shared" si="977"/>
        <v>0.10952829999398084</v>
      </c>
      <c r="AH1489" s="31">
        <f t="shared" si="978"/>
        <v>0.81422425044335944</v>
      </c>
      <c r="AI1489" s="31">
        <f t="shared" si="978"/>
        <v>2.5553160496980587E-2</v>
      </c>
      <c r="AJ1489" s="31">
        <f t="shared" si="978"/>
        <v>4.2918606699497659E-2</v>
      </c>
      <c r="AK1489" s="31">
        <f t="shared" si="978"/>
        <v>5.9616008960271718E-3</v>
      </c>
      <c r="AL1489" s="31">
        <f t="shared" si="979"/>
        <v>1.8140814701542397E-3</v>
      </c>
      <c r="AM1489" s="31">
        <f t="shared" si="980"/>
        <v>0.99999999999999989</v>
      </c>
      <c r="AN1489" s="31">
        <f>(Z1489*'Propiedades físicas'!$F$4)/1000</f>
        <v>817.19149839276793</v>
      </c>
      <c r="AO1489" s="31">
        <f>(AA1489*'Propiedades físicas'!$F$6)/1000</f>
        <v>221.33874808569482</v>
      </c>
      <c r="AP1489" s="31">
        <f>(AB1489*'Propiedades físicas'!$F$9)/1000</f>
        <v>133.75668601192814</v>
      </c>
      <c r="AQ1489" s="31">
        <f>(AC1489*'Propiedades físicas'!$F$5)/1000</f>
        <v>107.22784546489599</v>
      </c>
      <c r="AR1489" s="31">
        <f>(AD1489*'Propiedades físicas'!$F$8)/1000</f>
        <v>17.931827312921843</v>
      </c>
      <c r="AS1489" s="31">
        <f>(AE1489*'Propiedades físicas'!$F$7)/1000</f>
        <v>1.4173926259256779</v>
      </c>
      <c r="AT1489" s="31">
        <f t="shared" si="981"/>
        <v>1298.8639978941344</v>
      </c>
      <c r="AU1489" s="31">
        <f t="shared" si="982"/>
        <v>0.62915863378898129</v>
      </c>
      <c r="AV1489" s="31">
        <f t="shared" si="985"/>
        <v>0.17040948740172512</v>
      </c>
      <c r="AW1489" s="31">
        <f t="shared" si="985"/>
        <v>0.10297974709345216</v>
      </c>
      <c r="AX1489" s="31">
        <f t="shared" si="985"/>
        <v>8.2555098639076868E-2</v>
      </c>
      <c r="AY1489" s="31">
        <f t="shared" si="985"/>
        <v>1.3805777465535234E-2</v>
      </c>
      <c r="AZ1489" s="31">
        <f t="shared" si="986"/>
        <v>1.0912556112292861E-3</v>
      </c>
      <c r="BA1489" s="31">
        <f t="shared" si="983"/>
        <v>0.99999999999999989</v>
      </c>
      <c r="BB1489" s="34">
        <f>AU1489*'Propiedades físicas'!$C$4+'Diseño reactor'!AV1489*'Propiedades físicas'!$C$5+'Diseño reactor'!AW1489*'Propiedades físicas'!$C$8+'Diseño reactor'!AX1489*'Propiedades físicas'!$C$9+'Diseño reactor'!AY1489*'Propiedades físicas'!$C$7+'Diseño reactor'!AZ1489*'Propiedades físicas'!$C$6</f>
        <v>875.57727906353966</v>
      </c>
      <c r="BC1489" s="45">
        <f>AU1489*'Propiedades físicas'!$L$4+'Diseño reactor'!AV1489*'Propiedades físicas'!$L$5+'Diseño reactor'!AW1489*'Propiedades físicas'!$L$8+AX1489*'Propiedades físicas'!$L$9+'Diseño reactor'!AY1489*'Propiedades físicas'!$L$7+'Diseño reactor'!AZ1489*'Propiedades físicas'!$L$6</f>
        <v>2.0748654253004455</v>
      </c>
      <c r="BD1489" s="29">
        <f t="shared" si="962"/>
        <v>2.0977456158834333</v>
      </c>
      <c r="BE1489" s="58">
        <f t="shared" si="963"/>
        <v>41.946615862517234</v>
      </c>
      <c r="BF1489" s="30">
        <f>AU1489*'Propiedades físicas'!$I$4+'Diseño reactor'!AV1489*'Propiedades físicas'!$I$5+'Diseño reactor'!AW1489*'Propiedades físicas'!$I$8+'Diseño reactor'!AX1489*'Propiedades físicas'!$I$9+'Diseño reactor'!AY1489*'Propiedades físicas'!$I$7+'Diseño reactor'!AZ1489*'Propiedades físicas'!$I$6</f>
        <v>1.9882538076061985E-2</v>
      </c>
      <c r="BG1489" s="24">
        <f>AU1489*'Propiedades físicas'!$O$4+'Diseño reactor'!AV1489*'Propiedades físicas'!$O$5+'Diseño reactor'!AW1489*'Propiedades físicas'!$O$8+'Diseño reactor'!AX1489*'Propiedades físicas'!$O$9+'Diseño reactor'!AY1489*'Propiedades físicas'!$O$7+'Diseño reactor'!AZ1489*'Propiedades físicas'!$O$6</f>
        <v>0.15241691591040574</v>
      </c>
      <c r="BH1489" s="54">
        <f t="shared" si="964"/>
        <v>41346.319847669365</v>
      </c>
      <c r="BI1489" s="34">
        <f t="shared" si="984"/>
        <v>270.66281045530724</v>
      </c>
      <c r="BJ1489" s="27">
        <f t="shared" si="965"/>
        <v>4795.4105213480907</v>
      </c>
      <c r="BK1489" s="34">
        <f t="shared" si="966"/>
        <v>562.23206322168221</v>
      </c>
      <c r="BL1489" s="27">
        <f t="shared" si="967"/>
        <v>105.44917778581014</v>
      </c>
      <c r="BM1489" s="34">
        <f t="shared" si="968"/>
        <v>1.1054421768707483</v>
      </c>
      <c r="BN1489" s="45">
        <f t="shared" si="969"/>
        <v>1538.3071985633669</v>
      </c>
      <c r="BO1489" s="45">
        <f t="shared" si="970"/>
        <v>100.9475745302845</v>
      </c>
      <c r="BP1489" s="66">
        <f t="shared" si="971"/>
        <v>6.6892122361180837</v>
      </c>
    </row>
    <row r="1490" spans="8:68">
      <c r="H1490" s="68">
        <v>1485</v>
      </c>
      <c r="I1490" s="31">
        <f>('Propiedades físicas'!$C$10*'Diseño reactor'!H1490)/1000</f>
        <v>1299.7392431757341</v>
      </c>
      <c r="J1490" s="31">
        <f t="shared" si="949"/>
        <v>0.35083960293899158</v>
      </c>
      <c r="K1490" s="31">
        <f>(I1490*1000)/'Propiedades físicas'!$F$10</f>
        <v>8490.1128219239472</v>
      </c>
      <c r="L1490" s="31">
        <f t="shared" si="950"/>
        <v>1212.8732602748496</v>
      </c>
      <c r="M1490" s="31">
        <f t="shared" si="951"/>
        <v>7277.2395616490976</v>
      </c>
      <c r="N1490" s="31">
        <f t="shared" si="952"/>
        <v>0.81674967021875389</v>
      </c>
      <c r="O1490" s="32">
        <f t="shared" si="953"/>
        <v>4.900498021312524</v>
      </c>
      <c r="P1490" s="33">
        <f t="shared" si="954"/>
        <v>0.62629881538454735</v>
      </c>
      <c r="Q1490" s="31">
        <f t="shared" si="955"/>
        <v>4.6552820695628334</v>
      </c>
      <c r="R1490" s="31">
        <f t="shared" si="956"/>
        <v>0.14604125244359251</v>
      </c>
      <c r="S1490" s="31">
        <f t="shared" si="957"/>
        <v>0.24521595174969069</v>
      </c>
      <c r="T1490" s="31">
        <f t="shared" si="958"/>
        <v>3.4054107865744081E-2</v>
      </c>
      <c r="U1490" s="31">
        <f t="shared" si="959"/>
        <v>1.0355494524869989E-2</v>
      </c>
      <c r="V1490" s="47">
        <f t="shared" si="972"/>
        <v>6.2021824436139642E-4</v>
      </c>
      <c r="W1490" s="31">
        <f t="shared" si="960"/>
        <v>0.2331814285069711</v>
      </c>
      <c r="X1490" s="34">
        <f>(S1490*H1490*'Propiedades físicas'!$F$5*60*24*365)/(1000000)</f>
        <v>56360.077933667359</v>
      </c>
      <c r="Y1490" s="34">
        <f>(U1490*H1490*'Propiedades físicas'!$F$7*60*24*365)/(1000000)</f>
        <v>744.32931976556665</v>
      </c>
      <c r="Z1490" s="31">
        <f t="shared" si="973"/>
        <v>930.05374084605285</v>
      </c>
      <c r="AA1490" s="31">
        <f t="shared" si="974"/>
        <v>6913.0938733008079</v>
      </c>
      <c r="AB1490" s="31">
        <f t="shared" si="974"/>
        <v>216.87125987873486</v>
      </c>
      <c r="AC1490" s="31">
        <f t="shared" si="974"/>
        <v>364.14568834829066</v>
      </c>
      <c r="AD1490" s="31">
        <f t="shared" si="974"/>
        <v>50.570350180629958</v>
      </c>
      <c r="AE1490" s="31">
        <f t="shared" si="975"/>
        <v>15.377909369431935</v>
      </c>
      <c r="AF1490" s="31">
        <f t="shared" si="976"/>
        <v>8490.112821923949</v>
      </c>
      <c r="AG1490" s="31">
        <f t="shared" si="977"/>
        <v>0.10954551021328983</v>
      </c>
      <c r="AH1490" s="31">
        <f t="shared" si="978"/>
        <v>0.81425229773733776</v>
      </c>
      <c r="AI1490" s="31">
        <f t="shared" si="978"/>
        <v>2.5543978558059909E-2</v>
      </c>
      <c r="AJ1490" s="31">
        <f t="shared" si="978"/>
        <v>4.2890559405519349E-2</v>
      </c>
      <c r="AK1490" s="31">
        <f t="shared" si="978"/>
        <v>5.9563814099198491E-3</v>
      </c>
      <c r="AL1490" s="31">
        <f t="shared" si="979"/>
        <v>1.8112726758732446E-3</v>
      </c>
      <c r="AM1490" s="31">
        <f t="shared" si="980"/>
        <v>0.99999999999999989</v>
      </c>
      <c r="AN1490" s="31">
        <f>(Z1490*'Propiedades físicas'!$F$4)/1000</f>
        <v>817.87065862520194</v>
      </c>
      <c r="AO1490" s="31">
        <f>(AA1490*'Propiedades físicas'!$F$6)/1000</f>
        <v>221.49552770055786</v>
      </c>
      <c r="AP1490" s="31">
        <f>(AB1490*'Propiedades físicas'!$F$9)/1000</f>
        <v>133.79872378218548</v>
      </c>
      <c r="AQ1490" s="31">
        <f>(AC1490*'Propiedades físicas'!$F$5)/1000</f>
        <v>107.22998084792117</v>
      </c>
      <c r="AR1490" s="31">
        <f>(AD1490*'Propiedades físicas'!$F$8)/1000</f>
        <v>17.928200546036926</v>
      </c>
      <c r="AS1490" s="31">
        <f>(AE1490*'Propiedades físicas'!$F$7)/1000</f>
        <v>1.4161516738309869</v>
      </c>
      <c r="AT1490" s="31">
        <f t="shared" si="981"/>
        <v>1299.7392431757344</v>
      </c>
      <c r="AU1490" s="31">
        <f t="shared" si="982"/>
        <v>0.62925749370069595</v>
      </c>
      <c r="AV1490" s="31">
        <f t="shared" si="985"/>
        <v>0.1704153574368994</v>
      </c>
      <c r="AW1490" s="31">
        <f t="shared" si="985"/>
        <v>0.10294274369624069</v>
      </c>
      <c r="AX1490" s="31">
        <f t="shared" si="985"/>
        <v>8.2501148911930541E-2</v>
      </c>
      <c r="AY1490" s="31">
        <f t="shared" si="985"/>
        <v>1.3793690265311857E-2</v>
      </c>
      <c r="AZ1490" s="31">
        <f t="shared" si="986"/>
        <v>1.0895659889216046E-3</v>
      </c>
      <c r="BA1490" s="31">
        <f t="shared" si="983"/>
        <v>1</v>
      </c>
      <c r="BB1490" s="34">
        <f>AU1490*'Propiedades físicas'!$C$4+'Diseño reactor'!AV1490*'Propiedades físicas'!$C$5+'Diseño reactor'!AW1490*'Propiedades físicas'!$C$8+'Diseño reactor'!AX1490*'Propiedades físicas'!$C$9+'Diseño reactor'!AY1490*'Propiedades físicas'!$C$7+'Diseño reactor'!AZ1490*'Propiedades físicas'!$C$6</f>
        <v>875.57675804336759</v>
      </c>
      <c r="BC1490" s="45">
        <f>AU1490*'Propiedades físicas'!$L$4+'Diseño reactor'!AV1490*'Propiedades físicas'!$L$5+'Diseño reactor'!AW1490*'Propiedades físicas'!$L$8+AX1490*'Propiedades físicas'!$L$9+'Diseño reactor'!AY1490*'Propiedades físicas'!$L$7+'Diseño reactor'!AZ1490*'Propiedades físicas'!$L$6</f>
        <v>2.0749381668142566</v>
      </c>
      <c r="BD1490" s="29">
        <f t="shared" si="962"/>
        <v>2.0965901345852691</v>
      </c>
      <c r="BE1490" s="58">
        <f t="shared" si="963"/>
        <v>41.945354916435797</v>
      </c>
      <c r="BF1490" s="30">
        <f>AU1490*'Propiedades físicas'!$I$4+'Diseño reactor'!AV1490*'Propiedades físicas'!$I$5+'Diseño reactor'!AW1490*'Propiedades físicas'!$I$8+'Diseño reactor'!AX1490*'Propiedades físicas'!$I$9+'Diseño reactor'!AY1490*'Propiedades físicas'!$I$7+'Diseño reactor'!AZ1490*'Propiedades físicas'!$I$6</f>
        <v>1.9882777274025085E-2</v>
      </c>
      <c r="BG1490" s="24">
        <f>AU1490*'Propiedades físicas'!$O$4+'Diseño reactor'!AV1490*'Propiedades físicas'!$O$5+'Diseño reactor'!AW1490*'Propiedades físicas'!$O$8+'Diseño reactor'!AX1490*'Propiedades físicas'!$O$9+'Diseño reactor'!AY1490*'Propiedades físicas'!$O$7+'Diseño reactor'!AZ1490*'Propiedades físicas'!$O$6</f>
        <v>0.1524203058187833</v>
      </c>
      <c r="BH1490" s="54">
        <f t="shared" si="964"/>
        <v>41345.797831283184</v>
      </c>
      <c r="BI1490" s="34">
        <f t="shared" si="984"/>
        <v>270.66953583724995</v>
      </c>
      <c r="BJ1490" s="27">
        <f t="shared" si="965"/>
        <v>4795.4098762572403</v>
      </c>
      <c r="BK1490" s="34">
        <f t="shared" si="966"/>
        <v>562.24449220426334</v>
      </c>
      <c r="BL1490" s="27">
        <f t="shared" si="967"/>
        <v>105.44961498863232</v>
      </c>
      <c r="BM1490" s="34">
        <f t="shared" si="968"/>
        <v>1.1054421768707483</v>
      </c>
      <c r="BN1490" s="45">
        <f t="shared" si="969"/>
        <v>1539.4816443321506</v>
      </c>
      <c r="BO1490" s="45">
        <f t="shared" si="970"/>
        <v>100.96238139857414</v>
      </c>
      <c r="BP1490" s="66">
        <f t="shared" si="971"/>
        <v>6.689208255641895</v>
      </c>
    </row>
    <row r="1491" spans="8:68">
      <c r="H1491" s="68">
        <v>1486</v>
      </c>
      <c r="I1491" s="31">
        <f>('Propiedades físicas'!$C$10*'Diseño reactor'!H1491)/1000</f>
        <v>1300.6144884573339</v>
      </c>
      <c r="J1491" s="31">
        <f t="shared" si="949"/>
        <v>0.35060350630175136</v>
      </c>
      <c r="K1491" s="31">
        <f>(I1491*1000)/'Propiedades físicas'!$F$10</f>
        <v>8495.8300696154784</v>
      </c>
      <c r="L1491" s="31">
        <f t="shared" si="950"/>
        <v>1213.6900099450684</v>
      </c>
      <c r="M1491" s="31">
        <f t="shared" si="951"/>
        <v>7282.1400596704098</v>
      </c>
      <c r="N1491" s="31">
        <f t="shared" si="952"/>
        <v>0.816749670218754</v>
      </c>
      <c r="O1491" s="32">
        <f t="shared" si="953"/>
        <v>4.9004980213125231</v>
      </c>
      <c r="P1491" s="33">
        <f t="shared" si="954"/>
        <v>0.62639710890585787</v>
      </c>
      <c r="Q1491" s="31">
        <f t="shared" si="955"/>
        <v>4.6554422171400116</v>
      </c>
      <c r="R1491" s="31">
        <f t="shared" si="956"/>
        <v>0.1459887875403581</v>
      </c>
      <c r="S1491" s="31">
        <f t="shared" si="957"/>
        <v>0.24505580417251296</v>
      </c>
      <c r="T1491" s="31">
        <f t="shared" si="958"/>
        <v>3.4024304685459417E-2</v>
      </c>
      <c r="U1491" s="31">
        <f t="shared" si="959"/>
        <v>1.0339469087078678E-2</v>
      </c>
      <c r="V1491" s="47">
        <f t="shared" si="972"/>
        <v>6.203155835766748E-4</v>
      </c>
      <c r="W1491" s="31">
        <f t="shared" si="960"/>
        <v>0.23306108132484846</v>
      </c>
      <c r="X1491" s="34">
        <f>(S1491*H1491*'Propiedades físicas'!$F$5*60*24*365)/(1000000)</f>
        <v>56361.197975143441</v>
      </c>
      <c r="Y1491" s="34">
        <f>(U1491*H1491*'Propiedades físicas'!$F$7*60*24*365)/(1000000)</f>
        <v>743.67790405397022</v>
      </c>
      <c r="Z1491" s="31">
        <f t="shared" si="973"/>
        <v>930.82610383410474</v>
      </c>
      <c r="AA1491" s="31">
        <f t="shared" si="974"/>
        <v>6917.9871346700575</v>
      </c>
      <c r="AB1491" s="31">
        <f t="shared" si="974"/>
        <v>216.93933828497214</v>
      </c>
      <c r="AC1491" s="31">
        <f t="shared" si="974"/>
        <v>364.15292500035429</v>
      </c>
      <c r="AD1491" s="31">
        <f t="shared" si="974"/>
        <v>50.560116762592692</v>
      </c>
      <c r="AE1491" s="31">
        <f t="shared" si="975"/>
        <v>15.364451063398915</v>
      </c>
      <c r="AF1491" s="31">
        <f t="shared" si="976"/>
        <v>8495.8300696154802</v>
      </c>
      <c r="AG1491" s="31">
        <f t="shared" si="977"/>
        <v>0.10956270266787878</v>
      </c>
      <c r="AH1491" s="31">
        <f t="shared" si="978"/>
        <v>0.81428030904379478</v>
      </c>
      <c r="AI1491" s="31">
        <f t="shared" si="978"/>
        <v>2.553480195664869E-2</v>
      </c>
      <c r="AJ1491" s="31">
        <f t="shared" si="978"/>
        <v>4.2862548099062411E-2</v>
      </c>
      <c r="AK1491" s="31">
        <f t="shared" si="978"/>
        <v>5.9511685554323986E-3</v>
      </c>
      <c r="AL1491" s="31">
        <f t="shared" si="979"/>
        <v>1.8084696771829745E-3</v>
      </c>
      <c r="AM1491" s="31">
        <f t="shared" si="980"/>
        <v>1.0000000000000002</v>
      </c>
      <c r="AN1491" s="31">
        <f>(Z1491*'Propiedades físicas'!$F$4)/1000</f>
        <v>818.54985918963507</v>
      </c>
      <c r="AO1491" s="31">
        <f>(AA1491*'Propiedades físicas'!$F$6)/1000</f>
        <v>221.65230779482863</v>
      </c>
      <c r="AP1491" s="31">
        <f>(AB1491*'Propiedades físicas'!$F$9)/1000</f>
        <v>133.84072475491354</v>
      </c>
      <c r="AQ1491" s="31">
        <f>(AC1491*'Propiedades físicas'!$F$5)/1000</f>
        <v>107.23211182485433</v>
      </c>
      <c r="AR1491" s="31">
        <f>(AD1491*'Propiedades físicas'!$F$8)/1000</f>
        <v>17.924572594674355</v>
      </c>
      <c r="AS1491" s="31">
        <f>(AE1491*'Propiedades físicas'!$F$7)/1000</f>
        <v>1.4149122984284062</v>
      </c>
      <c r="AT1491" s="31">
        <f t="shared" si="981"/>
        <v>1300.6144884573343</v>
      </c>
      <c r="AU1491" s="31">
        <f t="shared" si="982"/>
        <v>0.62935625156730446</v>
      </c>
      <c r="AV1491" s="31">
        <f t="shared" si="985"/>
        <v>0.17042121994022347</v>
      </c>
      <c r="AW1491" s="31">
        <f t="shared" si="985"/>
        <v>0.10290576180929886</v>
      </c>
      <c r="AX1491" s="31">
        <f t="shared" si="985"/>
        <v>8.2447268407753085E-2</v>
      </c>
      <c r="AY1491" s="31">
        <f t="shared" si="985"/>
        <v>1.3781618422484886E-2</v>
      </c>
      <c r="AZ1491" s="31">
        <f t="shared" si="986"/>
        <v>1.0878798529352391E-3</v>
      </c>
      <c r="BA1491" s="31">
        <f t="shared" si="983"/>
        <v>1</v>
      </c>
      <c r="BB1491" s="34">
        <f>AU1491*'Propiedades físicas'!$C$4+'Diseño reactor'!AV1491*'Propiedades físicas'!$C$5+'Diseño reactor'!AW1491*'Propiedades físicas'!$C$8+'Diseño reactor'!AX1491*'Propiedades físicas'!$C$9+'Diseño reactor'!AY1491*'Propiedades físicas'!$C$7+'Diseño reactor'!AZ1491*'Propiedades físicas'!$C$6</f>
        <v>875.5762380328772</v>
      </c>
      <c r="BC1491" s="45">
        <f>AU1491*'Propiedades físicas'!$L$4+'Diseño reactor'!AV1491*'Propiedades físicas'!$L$5+'Diseño reactor'!AW1491*'Propiedades físicas'!$L$8+AX1491*'Propiedades físicas'!$L$9+'Diseño reactor'!AY1491*'Propiedades físicas'!$L$7+'Diseño reactor'!AZ1491*'Propiedades físicas'!$L$6</f>
        <v>2.0750108296868217</v>
      </c>
      <c r="BD1491" s="29">
        <f t="shared" si="962"/>
        <v>2.0954359280609709</v>
      </c>
      <c r="BE1491" s="58">
        <f t="shared" si="963"/>
        <v>41.944095393072246</v>
      </c>
      <c r="BF1491" s="30">
        <f>AU1491*'Propiedades físicas'!$I$4+'Diseño reactor'!AV1491*'Propiedades físicas'!$I$5+'Diseño reactor'!AW1491*'Propiedades físicas'!$I$8+'Diseño reactor'!AX1491*'Propiedades físicas'!$I$9+'Diseño reactor'!AY1491*'Propiedades físicas'!$I$7+'Diseño reactor'!AZ1491*'Propiedades físicas'!$I$6</f>
        <v>1.9883016001833495E-2</v>
      </c>
      <c r="BG1491" s="24">
        <f>AU1491*'Propiedades físicas'!$O$4+'Diseño reactor'!AV1491*'Propiedades físicas'!$O$5+'Diseño reactor'!AW1491*'Propiedades físicas'!$O$8+'Diseño reactor'!AX1491*'Propiedades físicas'!$O$9+'Diseño reactor'!AY1491*'Propiedades físicas'!$O$7+'Diseño reactor'!AZ1491*'Propiedades físicas'!$O$6</f>
        <v>0.1524236923487863</v>
      </c>
      <c r="BH1491" s="54">
        <f t="shared" si="964"/>
        <v>41345.276852787079</v>
      </c>
      <c r="BI1491" s="34">
        <f t="shared" si="984"/>
        <v>270.67625048888533</v>
      </c>
      <c r="BJ1491" s="27">
        <f t="shared" si="965"/>
        <v>4795.4092465552612</v>
      </c>
      <c r="BK1491" s="34">
        <f t="shared" si="966"/>
        <v>562.25691052574166</v>
      </c>
      <c r="BL1491" s="27">
        <f t="shared" si="967"/>
        <v>105.45005180075491</v>
      </c>
      <c r="BM1491" s="34">
        <f t="shared" si="968"/>
        <v>1.1054421768707483</v>
      </c>
      <c r="BN1491" s="45">
        <f t="shared" si="969"/>
        <v>1540.6561406069052</v>
      </c>
      <c r="BO1491" s="45">
        <f t="shared" si="970"/>
        <v>100.977172986534</v>
      </c>
      <c r="BP1491" s="66">
        <f t="shared" si="971"/>
        <v>6.6892042828794462</v>
      </c>
    </row>
    <row r="1492" spans="8:68">
      <c r="H1492" s="68">
        <v>1487</v>
      </c>
      <c r="I1492" s="31">
        <f>('Propiedades físicas'!$C$10*'Diseño reactor'!H1492)/1000</f>
        <v>1301.4897337389336</v>
      </c>
      <c r="J1492" s="31">
        <f t="shared" si="949"/>
        <v>0.35036772721210663</v>
      </c>
      <c r="K1492" s="31">
        <f>(I1492*1000)/'Propiedades físicas'!$F$10</f>
        <v>8501.5473173070095</v>
      </c>
      <c r="L1492" s="31">
        <f t="shared" si="950"/>
        <v>1214.5067596152869</v>
      </c>
      <c r="M1492" s="31">
        <f t="shared" si="951"/>
        <v>7287.0405576917219</v>
      </c>
      <c r="N1492" s="31">
        <f t="shared" si="952"/>
        <v>0.81674967021875378</v>
      </c>
      <c r="O1492" s="32">
        <f t="shared" si="953"/>
        <v>4.9004980213125231</v>
      </c>
      <c r="P1492" s="33">
        <f t="shared" si="954"/>
        <v>0.62649530101903883</v>
      </c>
      <c r="Q1492" s="31">
        <f t="shared" si="955"/>
        <v>4.6556021593567722</v>
      </c>
      <c r="R1492" s="31">
        <f t="shared" si="956"/>
        <v>0.14593635314237546</v>
      </c>
      <c r="S1492" s="31">
        <f t="shared" si="957"/>
        <v>0.24489586195575161</v>
      </c>
      <c r="T1492" s="31">
        <f t="shared" si="958"/>
        <v>3.3994539358642224E-2</v>
      </c>
      <c r="U1492" s="31">
        <f t="shared" si="959"/>
        <v>1.0323476698697235E-2</v>
      </c>
      <c r="V1492" s="47">
        <f t="shared" si="972"/>
        <v>6.2041282236836859E-4</v>
      </c>
      <c r="W1492" s="31">
        <f t="shared" si="960"/>
        <v>0.23294085830332595</v>
      </c>
      <c r="X1492" s="34">
        <f>(S1492*H1492*'Propiedades físicas'!$F$5*60*24*365)/(1000000)</f>
        <v>56362.315706747497</v>
      </c>
      <c r="Y1492" s="34">
        <f>(U1492*H1492*'Propiedades físicas'!$F$7*60*24*365)/(1000000)</f>
        <v>743.0273157152659</v>
      </c>
      <c r="Z1492" s="31">
        <f t="shared" si="973"/>
        <v>931.59851261531071</v>
      </c>
      <c r="AA1492" s="31">
        <f t="shared" si="974"/>
        <v>6922.8804109635203</v>
      </c>
      <c r="AB1492" s="31">
        <f t="shared" si="974"/>
        <v>217.00735712271231</v>
      </c>
      <c r="AC1492" s="31">
        <f t="shared" si="974"/>
        <v>364.16014672820262</v>
      </c>
      <c r="AD1492" s="31">
        <f t="shared" si="974"/>
        <v>50.54988002630099</v>
      </c>
      <c r="AE1492" s="31">
        <f t="shared" si="975"/>
        <v>15.351009850962789</v>
      </c>
      <c r="AF1492" s="31">
        <f t="shared" si="976"/>
        <v>8501.5473173070113</v>
      </c>
      <c r="AG1492" s="31">
        <f t="shared" si="977"/>
        <v>0.1095798773852391</v>
      </c>
      <c r="AH1492" s="31">
        <f t="shared" si="978"/>
        <v>0.81430828443079739</v>
      </c>
      <c r="AI1492" s="31">
        <f t="shared" si="978"/>
        <v>2.5525630690890814E-2</v>
      </c>
      <c r="AJ1492" s="31">
        <f t="shared" si="978"/>
        <v>4.2834572712059628E-2</v>
      </c>
      <c r="AK1492" s="31">
        <f t="shared" si="978"/>
        <v>5.9459623218698259E-3</v>
      </c>
      <c r="AL1492" s="31">
        <f t="shared" si="979"/>
        <v>1.8056724591430547E-3</v>
      </c>
      <c r="AM1492" s="31">
        <f t="shared" si="980"/>
        <v>0.99999999999999989</v>
      </c>
      <c r="AN1492" s="31">
        <f>(Z1492*'Propiedades físicas'!$F$4)/1000</f>
        <v>819.22910002365199</v>
      </c>
      <c r="AO1492" s="31">
        <f>(AA1492*'Propiedades físicas'!$F$6)/1000</f>
        <v>221.80908836727119</v>
      </c>
      <c r="AP1492" s="31">
        <f>(AB1492*'Propiedades físicas'!$F$9)/1000</f>
        <v>133.88268897685734</v>
      </c>
      <c r="AQ1492" s="31">
        <f>(AC1492*'Propiedades físicas'!$F$5)/1000</f>
        <v>107.23423840705384</v>
      </c>
      <c r="AR1492" s="31">
        <f>(AD1492*'Propiedades físicas'!$F$8)/1000</f>
        <v>17.920943466924221</v>
      </c>
      <c r="AS1492" s="31">
        <f>(AE1492*'Propiedades físicas'!$F$7)/1000</f>
        <v>1.4136744971751634</v>
      </c>
      <c r="AT1492" s="31">
        <f t="shared" si="981"/>
        <v>1301.4897337389336</v>
      </c>
      <c r="AU1492" s="31">
        <f t="shared" si="982"/>
        <v>0.62945490754672484</v>
      </c>
      <c r="AV1492" s="31">
        <f t="shared" si="985"/>
        <v>0.17042707492594325</v>
      </c>
      <c r="AW1492" s="31">
        <f t="shared" si="985"/>
        <v>0.10286880142514664</v>
      </c>
      <c r="AX1492" s="31">
        <f t="shared" si="985"/>
        <v>8.2393456995615455E-2</v>
      </c>
      <c r="AY1492" s="31">
        <f t="shared" si="985"/>
        <v>1.3769561912287041E-2</v>
      </c>
      <c r="AZ1492" s="31">
        <f t="shared" si="986"/>
        <v>1.0861971942828501E-3</v>
      </c>
      <c r="BA1492" s="31">
        <f t="shared" si="983"/>
        <v>1</v>
      </c>
      <c r="BB1492" s="34">
        <f>AU1492*'Propiedades físicas'!$C$4+'Diseño reactor'!AV1492*'Propiedades físicas'!$C$5+'Diseño reactor'!AW1492*'Propiedades físicas'!$C$8+'Diseño reactor'!AX1492*'Propiedades físicas'!$C$9+'Diseño reactor'!AY1492*'Propiedades físicas'!$C$7+'Diseño reactor'!AZ1492*'Propiedades físicas'!$C$6</f>
        <v>875.57571902960433</v>
      </c>
      <c r="BC1492" s="45">
        <f>AU1492*'Propiedades físicas'!$L$4+'Diseño reactor'!AV1492*'Propiedades físicas'!$L$5+'Diseño reactor'!AW1492*'Propiedades físicas'!$L$8+AX1492*'Propiedades físicas'!$L$9+'Diseño reactor'!AY1492*'Propiedades físicas'!$L$7+'Diseño reactor'!AZ1492*'Propiedades físicas'!$L$6</f>
        <v>2.0750834140441667</v>
      </c>
      <c r="BD1492" s="29">
        <f t="shared" si="962"/>
        <v>2.0942829941996677</v>
      </c>
      <c r="BE1492" s="58">
        <f t="shared" si="963"/>
        <v>41.942837290006992</v>
      </c>
      <c r="BF1492" s="30">
        <f>AU1492*'Propiedades físicas'!$I$4+'Diseño reactor'!AV1492*'Propiedades físicas'!$I$5+'Diseño reactor'!AW1492*'Propiedades físicas'!$I$8+'Diseño reactor'!AX1492*'Propiedades físicas'!$I$9+'Diseño reactor'!AY1492*'Propiedades físicas'!$I$7+'Diseño reactor'!AZ1492*'Propiedades físicas'!$I$6</f>
        <v>1.9883254260611608E-2</v>
      </c>
      <c r="BG1492" s="24">
        <f>AU1492*'Propiedades físicas'!$O$4+'Diseño reactor'!AV1492*'Propiedades físicas'!$O$5+'Diseño reactor'!AW1492*'Propiedades físicas'!$O$8+'Diseño reactor'!AX1492*'Propiedades físicas'!$O$9+'Diseño reactor'!AY1492*'Propiedades físicas'!$O$7+'Diseño reactor'!AZ1492*'Propiedades físicas'!$O$6</f>
        <v>0.15242707550525958</v>
      </c>
      <c r="BH1492" s="54">
        <f t="shared" si="964"/>
        <v>41344.756909652293</v>
      </c>
      <c r="BI1492" s="34">
        <f t="shared" si="984"/>
        <v>270.68295443347586</v>
      </c>
      <c r="BJ1492" s="27">
        <f t="shared" si="965"/>
        <v>4795.4086321917612</v>
      </c>
      <c r="BK1492" s="34">
        <f t="shared" si="966"/>
        <v>562.26931819820538</v>
      </c>
      <c r="BL1492" s="27">
        <f t="shared" si="967"/>
        <v>105.4504882226443</v>
      </c>
      <c r="BM1492" s="34">
        <f t="shared" si="968"/>
        <v>1.1054421768707483</v>
      </c>
      <c r="BN1492" s="45">
        <f t="shared" si="969"/>
        <v>1541.8306873065762</v>
      </c>
      <c r="BO1492" s="45">
        <f t="shared" si="970"/>
        <v>100.99194931780393</v>
      </c>
      <c r="BP1492" s="66">
        <f t="shared" si="971"/>
        <v>6.6892003178119124</v>
      </c>
    </row>
    <row r="1493" spans="8:68">
      <c r="H1493" s="68">
        <v>1488</v>
      </c>
      <c r="I1493" s="31">
        <f>('Propiedades físicas'!$C$10*'Diseño reactor'!H1493)/1000</f>
        <v>1302.3649790205336</v>
      </c>
      <c r="J1493" s="31">
        <f t="shared" si="949"/>
        <v>0.35013226502984041</v>
      </c>
      <c r="K1493" s="31">
        <f>(I1493*1000)/'Propiedades físicas'!$F$10</f>
        <v>8507.2645649985407</v>
      </c>
      <c r="L1493" s="31">
        <f t="shared" si="950"/>
        <v>1215.3235092855057</v>
      </c>
      <c r="M1493" s="31">
        <f t="shared" si="951"/>
        <v>7291.9410557130341</v>
      </c>
      <c r="N1493" s="31">
        <f t="shared" si="952"/>
        <v>0.81674967021875378</v>
      </c>
      <c r="O1493" s="32">
        <f t="shared" si="953"/>
        <v>4.9004980213125231</v>
      </c>
      <c r="P1493" s="33">
        <f t="shared" si="954"/>
        <v>0.6265933918809421</v>
      </c>
      <c r="Q1493" s="31">
        <f t="shared" si="955"/>
        <v>4.6557618966013079</v>
      </c>
      <c r="R1493" s="31">
        <f t="shared" si="956"/>
        <v>0.14588394923897954</v>
      </c>
      <c r="S1493" s="31">
        <f t="shared" si="957"/>
        <v>0.24473612471121589</v>
      </c>
      <c r="T1493" s="31">
        <f t="shared" si="958"/>
        <v>3.3964811824260262E-2</v>
      </c>
      <c r="U1493" s="31">
        <f t="shared" si="959"/>
        <v>1.0307517274571937E-2</v>
      </c>
      <c r="V1493" s="47">
        <f t="shared" si="972"/>
        <v>6.2050996089180676E-4</v>
      </c>
      <c r="W1493" s="31">
        <f t="shared" si="960"/>
        <v>0.23282075925036042</v>
      </c>
      <c r="X1493" s="34">
        <f>(S1493*H1493*'Propiedades físicas'!$F$5*60*24*365)/(1000000)</f>
        <v>56363.431134431121</v>
      </c>
      <c r="Y1493" s="34">
        <f>(U1493*H1493*'Propiedades físicas'!$F$7*60*24*365)/(1000000)</f>
        <v>742.37755341545562</v>
      </c>
      <c r="Z1493" s="31">
        <f t="shared" si="973"/>
        <v>932.3709671188418</v>
      </c>
      <c r="AA1493" s="31">
        <f t="shared" si="974"/>
        <v>6927.7737021427465</v>
      </c>
      <c r="AB1493" s="31">
        <f t="shared" si="974"/>
        <v>217.07531646760157</v>
      </c>
      <c r="AC1493" s="31">
        <f t="shared" si="974"/>
        <v>364.16735357028927</v>
      </c>
      <c r="AD1493" s="31">
        <f t="shared" si="974"/>
        <v>50.539639994499268</v>
      </c>
      <c r="AE1493" s="31">
        <f t="shared" si="975"/>
        <v>15.337585704563041</v>
      </c>
      <c r="AF1493" s="31">
        <f t="shared" si="976"/>
        <v>8507.2645649985407</v>
      </c>
      <c r="AG1493" s="31">
        <f t="shared" si="977"/>
        <v>0.10959703439280565</v>
      </c>
      <c r="AH1493" s="31">
        <f t="shared" si="978"/>
        <v>0.81433622396624439</v>
      </c>
      <c r="AI1493" s="31">
        <f t="shared" si="978"/>
        <v>2.5516464758920873E-2</v>
      </c>
      <c r="AJ1493" s="31">
        <f t="shared" si="978"/>
        <v>4.2806633176612832E-2</v>
      </c>
      <c r="AK1493" s="31">
        <f t="shared" si="978"/>
        <v>5.9407626985570226E-3</v>
      </c>
      <c r="AL1493" s="31">
        <f t="shared" si="979"/>
        <v>1.8028810068593032E-3</v>
      </c>
      <c r="AM1493" s="31">
        <f t="shared" si="980"/>
        <v>1</v>
      </c>
      <c r="AN1493" s="31">
        <f>(Z1493*'Propiedades físicas'!$F$4)/1000</f>
        <v>819.9083810649671</v>
      </c>
      <c r="AO1493" s="31">
        <f>(AA1493*'Propiedades físicas'!$F$6)/1000</f>
        <v>221.96586941665359</v>
      </c>
      <c r="AP1493" s="31">
        <f>(AB1493*'Propiedades físicas'!$F$9)/1000</f>
        <v>133.92461649468677</v>
      </c>
      <c r="AQ1493" s="31">
        <f>(AC1493*'Propiedades físicas'!$F$5)/1000</f>
        <v>107.23636060584309</v>
      </c>
      <c r="AR1493" s="31">
        <f>(AD1493*'Propiedades físicas'!$F$8)/1000</f>
        <v>17.917313170849873</v>
      </c>
      <c r="AS1493" s="31">
        <f>(AE1493*'Propiedades físicas'!$F$7)/1000</f>
        <v>1.4124382675332106</v>
      </c>
      <c r="AT1493" s="31">
        <f t="shared" si="981"/>
        <v>1302.3649790205336</v>
      </c>
      <c r="AU1493" s="31">
        <f t="shared" si="982"/>
        <v>0.62955346179654925</v>
      </c>
      <c r="AV1493" s="31">
        <f t="shared" si="985"/>
        <v>0.17043292240826907</v>
      </c>
      <c r="AW1493" s="31">
        <f t="shared" si="985"/>
        <v>0.10283186253626624</v>
      </c>
      <c r="AX1493" s="31">
        <f t="shared" si="985"/>
        <v>8.2339714544913567E-2</v>
      </c>
      <c r="AY1493" s="31">
        <f t="shared" si="985"/>
        <v>1.3757520709997056E-2</v>
      </c>
      <c r="AZ1493" s="31">
        <f t="shared" si="986"/>
        <v>1.084518004004883E-3</v>
      </c>
      <c r="BA1493" s="31">
        <f t="shared" si="983"/>
        <v>0.99999999999999989</v>
      </c>
      <c r="BB1493" s="34">
        <f>AU1493*'Propiedades físicas'!$C$4+'Diseño reactor'!AV1493*'Propiedades físicas'!$C$5+'Diseño reactor'!AW1493*'Propiedades físicas'!$C$8+'Diseño reactor'!AX1493*'Propiedades físicas'!$C$9+'Diseño reactor'!AY1493*'Propiedades físicas'!$C$7+'Diseño reactor'!AZ1493*'Propiedades físicas'!$C$6</f>
        <v>875.57520103109198</v>
      </c>
      <c r="BC1493" s="45">
        <f>AU1493*'Propiedades físicas'!$L$4+'Diseño reactor'!AV1493*'Propiedades físicas'!$L$5+'Diseño reactor'!AW1493*'Propiedades físicas'!$L$8+AX1493*'Propiedades físicas'!$L$9+'Diseño reactor'!AY1493*'Propiedades físicas'!$L$7+'Diseño reactor'!AZ1493*'Propiedades físicas'!$L$6</f>
        <v>2.0751559200120528</v>
      </c>
      <c r="BD1493" s="29">
        <f t="shared" si="962"/>
        <v>2.0931313308951474</v>
      </c>
      <c r="BE1493" s="58">
        <f t="shared" si="963"/>
        <v>41.941580604825958</v>
      </c>
      <c r="BF1493" s="30">
        <f>AU1493*'Propiedades físicas'!$I$4+'Diseño reactor'!AV1493*'Propiedades físicas'!$I$5+'Diseño reactor'!AW1493*'Propiedades físicas'!$I$8+'Diseño reactor'!AX1493*'Propiedades físicas'!$I$9+'Diseño reactor'!AY1493*'Propiedades físicas'!$I$7+'Diseño reactor'!AZ1493*'Propiedades físicas'!$I$6</f>
        <v>1.9883492051480572E-2</v>
      </c>
      <c r="BG1493" s="24">
        <f>AU1493*'Propiedades físicas'!$O$4+'Diseño reactor'!AV1493*'Propiedades físicas'!$O$5+'Diseño reactor'!AW1493*'Propiedades físicas'!$O$8+'Diseño reactor'!AX1493*'Propiedades físicas'!$O$9+'Diseño reactor'!AY1493*'Propiedades físicas'!$O$7+'Diseño reactor'!AZ1493*'Propiedades físicas'!$O$6</f>
        <v>0.15243045529303889</v>
      </c>
      <c r="BH1493" s="54">
        <f t="shared" si="964"/>
        <v>41344.237999357581</v>
      </c>
      <c r="BI1493" s="34">
        <f t="shared" si="984"/>
        <v>270.68964769422166</v>
      </c>
      <c r="BJ1493" s="27">
        <f t="shared" si="965"/>
        <v>4795.4080331165533</v>
      </c>
      <c r="BK1493" s="34">
        <f t="shared" si="966"/>
        <v>562.2817152337326</v>
      </c>
      <c r="BL1493" s="27">
        <f t="shared" si="967"/>
        <v>105.45092425476642</v>
      </c>
      <c r="BM1493" s="34">
        <f t="shared" si="968"/>
        <v>1.1054421768707483</v>
      </c>
      <c r="BN1493" s="45">
        <f t="shared" si="969"/>
        <v>1543.0052843502797</v>
      </c>
      <c r="BO1493" s="45">
        <f t="shared" si="970"/>
        <v>101.00671041597514</v>
      </c>
      <c r="BP1493" s="66">
        <f t="shared" si="971"/>
        <v>6.68919636042052</v>
      </c>
    </row>
    <row r="1494" spans="8:68">
      <c r="H1494" s="68">
        <v>1489</v>
      </c>
      <c r="I1494" s="31">
        <f>('Propiedades físicas'!$C$10*'Diseño reactor'!H1494)/1000</f>
        <v>1303.2402243021334</v>
      </c>
      <c r="J1494" s="31">
        <f t="shared" si="949"/>
        <v>0.34989711911645571</v>
      </c>
      <c r="K1494" s="31">
        <f>(I1494*1000)/'Propiedades físicas'!$F$10</f>
        <v>8512.9818126900718</v>
      </c>
      <c r="L1494" s="31">
        <f t="shared" si="950"/>
        <v>1216.1402589557244</v>
      </c>
      <c r="M1494" s="31">
        <f t="shared" si="951"/>
        <v>7296.8415537343471</v>
      </c>
      <c r="N1494" s="31">
        <f t="shared" si="952"/>
        <v>0.81674967021875378</v>
      </c>
      <c r="O1494" s="32">
        <f t="shared" si="953"/>
        <v>4.9004980213125231</v>
      </c>
      <c r="P1494" s="33">
        <f t="shared" si="954"/>
        <v>0.62669138164809512</v>
      </c>
      <c r="Q1494" s="31">
        <f t="shared" si="955"/>
        <v>4.6559214292608466</v>
      </c>
      <c r="R1494" s="31">
        <f t="shared" si="956"/>
        <v>0.1458315758194518</v>
      </c>
      <c r="S1494" s="31">
        <f t="shared" si="957"/>
        <v>0.2445765920516777</v>
      </c>
      <c r="T1494" s="31">
        <f t="shared" si="958"/>
        <v>3.3935122021394655E-2</v>
      </c>
      <c r="U1494" s="31">
        <f t="shared" si="959"/>
        <v>1.0291590729812203E-2</v>
      </c>
      <c r="V1494" s="47">
        <f t="shared" si="972"/>
        <v>6.2060699930199716E-4</v>
      </c>
      <c r="W1494" s="31">
        <f t="shared" si="960"/>
        <v>0.23270078397430446</v>
      </c>
      <c r="X1494" s="34">
        <f>(S1494*H1494*'Propiedades físicas'!$F$5*60*24*365)/(1000000)</f>
        <v>56364.544264127406</v>
      </c>
      <c r="Y1494" s="34">
        <f>(U1494*H1494*'Propiedades físicas'!$F$7*60*24*365)/(1000000)</f>
        <v>741.72861582302016</v>
      </c>
      <c r="Z1494" s="31">
        <f t="shared" si="973"/>
        <v>933.14346727401369</v>
      </c>
      <c r="AA1494" s="31">
        <f t="shared" si="974"/>
        <v>6932.667008169401</v>
      </c>
      <c r="AB1494" s="31">
        <f t="shared" si="974"/>
        <v>217.14321639516373</v>
      </c>
      <c r="AC1494" s="31">
        <f t="shared" si="974"/>
        <v>364.17454556494812</v>
      </c>
      <c r="AD1494" s="31">
        <f t="shared" si="974"/>
        <v>50.52939668985664</v>
      </c>
      <c r="AE1494" s="31">
        <f t="shared" si="975"/>
        <v>15.324178596690372</v>
      </c>
      <c r="AF1494" s="31">
        <f t="shared" si="976"/>
        <v>8512.9818126900755</v>
      </c>
      <c r="AG1494" s="31">
        <f t="shared" si="977"/>
        <v>0.10961417371795644</v>
      </c>
      <c r="AH1494" s="31">
        <f t="shared" si="978"/>
        <v>0.81436412771786482</v>
      </c>
      <c r="AI1494" s="31">
        <f t="shared" si="978"/>
        <v>2.5507304158864069E-2</v>
      </c>
      <c r="AJ1494" s="31">
        <f t="shared" si="978"/>
        <v>4.2778729424992168E-2</v>
      </c>
      <c r="AK1494" s="31">
        <f t="shared" si="978"/>
        <v>5.9355696748387048E-3</v>
      </c>
      <c r="AL1494" s="31">
        <f t="shared" si="979"/>
        <v>1.8000953054835647E-3</v>
      </c>
      <c r="AM1494" s="31">
        <f t="shared" si="980"/>
        <v>0.99999999999999967</v>
      </c>
      <c r="AN1494" s="31">
        <f>(Z1494*'Propiedades físicas'!$F$4)/1000</f>
        <v>820.58770225142212</v>
      </c>
      <c r="AO1494" s="31">
        <f>(AA1494*'Propiedades físicas'!$F$6)/1000</f>
        <v>222.12265094174759</v>
      </c>
      <c r="AP1494" s="31">
        <f>(AB1494*'Propiedades físicas'!$F$9)/1000</f>
        <v>133.96650735499625</v>
      </c>
      <c r="AQ1494" s="31">
        <f>(AC1494*'Propiedades físicas'!$F$5)/1000</f>
        <v>107.23847843251028</v>
      </c>
      <c r="AR1494" s="31">
        <f>(AD1494*'Propiedades físicas'!$F$8)/1000</f>
        <v>17.913681714487968</v>
      </c>
      <c r="AS1494" s="31">
        <f>(AE1494*'Propiedades físicas'!$F$7)/1000</f>
        <v>1.4112036069692164</v>
      </c>
      <c r="AT1494" s="31">
        <f t="shared" si="981"/>
        <v>1303.2402243021334</v>
      </c>
      <c r="AU1494" s="31">
        <f t="shared" si="982"/>
        <v>0.629651914474045</v>
      </c>
      <c r="AV1494" s="31">
        <f t="shared" si="985"/>
        <v>0.17043876240137626</v>
      </c>
      <c r="AW1494" s="31">
        <f t="shared" si="985"/>
        <v>0.10279494513510233</v>
      </c>
      <c r="AX1494" s="31">
        <f t="shared" si="985"/>
        <v>8.2286040925367357E-2</v>
      </c>
      <c r="AY1494" s="31">
        <f t="shared" si="985"/>
        <v>1.3745494790939628E-2</v>
      </c>
      <c r="AZ1494" s="31">
        <f t="shared" si="986"/>
        <v>1.0828422731694735E-3</v>
      </c>
      <c r="BA1494" s="31">
        <f t="shared" si="983"/>
        <v>1.0000000000000002</v>
      </c>
      <c r="BB1494" s="34">
        <f>AU1494*'Propiedades físicas'!$C$4+'Diseño reactor'!AV1494*'Propiedades físicas'!$C$5+'Diseño reactor'!AW1494*'Propiedades físicas'!$C$8+'Diseño reactor'!AX1494*'Propiedades físicas'!$C$9+'Diseño reactor'!AY1494*'Propiedades físicas'!$C$7+'Diseño reactor'!AZ1494*'Propiedades físicas'!$C$6</f>
        <v>875.57468403489031</v>
      </c>
      <c r="BC1494" s="45">
        <f>AU1494*'Propiedades físicas'!$L$4+'Diseño reactor'!AV1494*'Propiedades físicas'!$L$5+'Diseño reactor'!AW1494*'Propiedades físicas'!$L$8+AX1494*'Propiedades físicas'!$L$9+'Diseño reactor'!AY1494*'Propiedades físicas'!$L$7+'Diseño reactor'!AZ1494*'Propiedades físicas'!$L$6</f>
        <v>2.0752283477159748</v>
      </c>
      <c r="BD1494" s="29">
        <f t="shared" si="962"/>
        <v>2.0919809360458452</v>
      </c>
      <c r="BE1494" s="58">
        <f t="shared" si="963"/>
        <v>41.940325335120562</v>
      </c>
      <c r="BF1494" s="30">
        <f>AU1494*'Propiedades físicas'!$I$4+'Diseño reactor'!AV1494*'Propiedades físicas'!$I$5+'Diseño reactor'!AW1494*'Propiedades físicas'!$I$8+'Diseño reactor'!AX1494*'Propiedades físicas'!$I$9+'Diseño reactor'!AY1494*'Propiedades físicas'!$I$7+'Diseño reactor'!AZ1494*'Propiedades físicas'!$I$6</f>
        <v>1.988372937555832E-2</v>
      </c>
      <c r="BG1494" s="24">
        <f>AU1494*'Propiedades físicas'!$O$4+'Diseño reactor'!AV1494*'Propiedades físicas'!$O$5+'Diseño reactor'!AW1494*'Propiedades físicas'!$O$8+'Diseño reactor'!AX1494*'Propiedades físicas'!$O$9+'Diseño reactor'!AY1494*'Propiedades físicas'!$O$7+'Diseño reactor'!AZ1494*'Propiedades físicas'!$O$6</f>
        <v>0.15243383171695149</v>
      </c>
      <c r="BH1494" s="54">
        <f t="shared" si="964"/>
        <v>41343.72011938908</v>
      </c>
      <c r="BI1494" s="34">
        <f t="shared" si="984"/>
        <v>270.69633029425955</v>
      </c>
      <c r="BJ1494" s="27">
        <f t="shared" si="965"/>
        <v>4795.407449279578</v>
      </c>
      <c r="BK1494" s="34">
        <f t="shared" si="966"/>
        <v>562.29410164438366</v>
      </c>
      <c r="BL1494" s="27">
        <f t="shared" si="967"/>
        <v>105.45135989758651</v>
      </c>
      <c r="BM1494" s="34">
        <f t="shared" si="968"/>
        <v>1.1054421768707483</v>
      </c>
      <c r="BN1494" s="45">
        <f t="shared" si="969"/>
        <v>1544.1799316573072</v>
      </c>
      <c r="BO1494" s="45">
        <f t="shared" si="970"/>
        <v>101.02145630459012</v>
      </c>
      <c r="BP1494" s="66">
        <f t="shared" si="971"/>
        <v>6.6891924106865543</v>
      </c>
    </row>
    <row r="1495" spans="8:68">
      <c r="H1495" s="68">
        <v>1490</v>
      </c>
      <c r="I1495" s="31">
        <f>('Propiedades físicas'!$C$10*'Diseño reactor'!H1495)/1000</f>
        <v>1304.1154695837333</v>
      </c>
      <c r="J1495" s="31">
        <f t="shared" si="949"/>
        <v>0.34966228883516942</v>
      </c>
      <c r="K1495" s="31">
        <f>(I1495*1000)/'Propiedades físicas'!$F$10</f>
        <v>8518.699060381603</v>
      </c>
      <c r="L1495" s="31">
        <f t="shared" si="950"/>
        <v>1216.9570086259432</v>
      </c>
      <c r="M1495" s="31">
        <f t="shared" si="951"/>
        <v>7301.7420517556593</v>
      </c>
      <c r="N1495" s="31">
        <f t="shared" si="952"/>
        <v>0.81674967021875389</v>
      </c>
      <c r="O1495" s="32">
        <f t="shared" si="953"/>
        <v>4.9004980213125231</v>
      </c>
      <c r="P1495" s="33">
        <f t="shared" si="954"/>
        <v>0.62678927047670363</v>
      </c>
      <c r="Q1495" s="31">
        <f t="shared" si="955"/>
        <v>4.6560807577216545</v>
      </c>
      <c r="R1495" s="31">
        <f t="shared" si="956"/>
        <v>0.1457792328730208</v>
      </c>
      <c r="S1495" s="31">
        <f t="shared" si="957"/>
        <v>0.24441726359086929</v>
      </c>
      <c r="T1495" s="31">
        <f t="shared" si="958"/>
        <v>3.3905469889239752E-2</v>
      </c>
      <c r="U1495" s="31">
        <f t="shared" si="959"/>
        <v>1.0275696979789662E-2</v>
      </c>
      <c r="V1495" s="47">
        <f t="shared" si="972"/>
        <v>6.2070393775362888E-4</v>
      </c>
      <c r="W1495" s="31">
        <f t="shared" si="960"/>
        <v>0.23258093228390556</v>
      </c>
      <c r="X1495" s="34">
        <f>(S1495*H1495*'Propiedades físicas'!$F$5*60*24*365)/(1000000)</f>
        <v>56365.655101751159</v>
      </c>
      <c r="Y1495" s="34">
        <f>(U1495*H1495*'Propiedades físicas'!$F$7*60*24*365)/(1000000)</f>
        <v>741.0805016089148</v>
      </c>
      <c r="Z1495" s="31">
        <f t="shared" si="973"/>
        <v>933.91601301028845</v>
      </c>
      <c r="AA1495" s="31">
        <f t="shared" si="974"/>
        <v>6937.560329005265</v>
      </c>
      <c r="AB1495" s="31">
        <f t="shared" si="974"/>
        <v>217.211056980801</v>
      </c>
      <c r="AC1495" s="31">
        <f t="shared" si="974"/>
        <v>364.18172275039524</v>
      </c>
      <c r="AD1495" s="31">
        <f t="shared" si="974"/>
        <v>50.519150134967234</v>
      </c>
      <c r="AE1495" s="31">
        <f t="shared" si="975"/>
        <v>15.310788499886597</v>
      </c>
      <c r="AF1495" s="31">
        <f t="shared" si="976"/>
        <v>8518.699060381603</v>
      </c>
      <c r="AG1495" s="31">
        <f t="shared" si="977"/>
        <v>0.10963129538801349</v>
      </c>
      <c r="AH1495" s="31">
        <f t="shared" si="978"/>
        <v>0.8143919957532213</v>
      </c>
      <c r="AI1495" s="31">
        <f t="shared" si="978"/>
        <v>2.5498148888836416E-2</v>
      </c>
      <c r="AJ1495" s="31">
        <f t="shared" si="978"/>
        <v>4.2750861389635873E-2</v>
      </c>
      <c r="AK1495" s="31">
        <f t="shared" si="978"/>
        <v>5.9303832400794051E-3</v>
      </c>
      <c r="AL1495" s="31">
        <f t="shared" si="979"/>
        <v>1.7973153402135486E-3</v>
      </c>
      <c r="AM1495" s="31">
        <f t="shared" si="980"/>
        <v>1.0000000000000002</v>
      </c>
      <c r="AN1495" s="31">
        <f>(Z1495*'Propiedades físicas'!$F$4)/1000</f>
        <v>821.26706352098745</v>
      </c>
      <c r="AO1495" s="31">
        <f>(AA1495*'Propiedades físicas'!$F$6)/1000</f>
        <v>222.27943294132868</v>
      </c>
      <c r="AP1495" s="31">
        <f>(AB1495*'Propiedades físicas'!$F$9)/1000</f>
        <v>134.00836160430515</v>
      </c>
      <c r="AQ1495" s="31">
        <f>(AC1495*'Propiedades físicas'!$F$5)/1000</f>
        <v>107.24059189830889</v>
      </c>
      <c r="AR1495" s="31">
        <f>(AD1495*'Propiedades físicas'!$F$8)/1000</f>
        <v>17.910049105848579</v>
      </c>
      <c r="AS1495" s="31">
        <f>(AE1495*'Propiedades físicas'!$F$7)/1000</f>
        <v>1.4099705129545566</v>
      </c>
      <c r="AT1495" s="31">
        <f t="shared" si="981"/>
        <v>1304.1154695837333</v>
      </c>
      <c r="AU1495" s="31">
        <f t="shared" si="982"/>
        <v>0.62975026573615567</v>
      </c>
      <c r="AV1495" s="31">
        <f t="shared" si="985"/>
        <v>0.1704445949194047</v>
      </c>
      <c r="AW1495" s="31">
        <f t="shared" si="985"/>
        <v>0.10275804921406223</v>
      </c>
      <c r="AX1495" s="31">
        <f t="shared" si="985"/>
        <v>8.223243600701978E-2</v>
      </c>
      <c r="AY1495" s="31">
        <f t="shared" si="985"/>
        <v>1.3733484130485293E-2</v>
      </c>
      <c r="AZ1495" s="31">
        <f t="shared" si="986"/>
        <v>1.0811699928723426E-3</v>
      </c>
      <c r="BA1495" s="31">
        <f t="shared" si="983"/>
        <v>0.99999999999999989</v>
      </c>
      <c r="BB1495" s="34">
        <f>AU1495*'Propiedades físicas'!$C$4+'Diseño reactor'!AV1495*'Propiedades físicas'!$C$5+'Diseño reactor'!AW1495*'Propiedades físicas'!$C$8+'Diseño reactor'!AX1495*'Propiedades físicas'!$C$9+'Diseño reactor'!AY1495*'Propiedades físicas'!$C$7+'Diseño reactor'!AZ1495*'Propiedades físicas'!$C$6</f>
        <v>875.57416803855699</v>
      </c>
      <c r="BC1495" s="45">
        <f>AU1495*'Propiedades físicas'!$L$4+'Diseño reactor'!AV1495*'Propiedades físicas'!$L$5+'Diseño reactor'!AW1495*'Propiedades físicas'!$L$8+AX1495*'Propiedades físicas'!$L$9+'Diseño reactor'!AY1495*'Propiedades físicas'!$L$7+'Diseño reactor'!AZ1495*'Propiedades físicas'!$L$6</f>
        <v>2.0753006972811621</v>
      </c>
      <c r="BD1495" s="29">
        <f t="shared" si="962"/>
        <v>2.0908318075548307</v>
      </c>
      <c r="BE1495" s="58">
        <f t="shared" si="963"/>
        <v>41.939071478487712</v>
      </c>
      <c r="BF1495" s="30">
        <f>AU1495*'Propiedades físicas'!$I$4+'Diseño reactor'!AV1495*'Propiedades físicas'!$I$5+'Diseño reactor'!AW1495*'Propiedades físicas'!$I$8+'Diseño reactor'!AX1495*'Propiedades físicas'!$I$9+'Diseño reactor'!AY1495*'Propiedades físicas'!$I$7+'Diseño reactor'!AZ1495*'Propiedades físicas'!$I$6</f>
        <v>1.9883966233959535E-2</v>
      </c>
      <c r="BG1495" s="24">
        <f>AU1495*'Propiedades físicas'!$O$4+'Diseño reactor'!AV1495*'Propiedades físicas'!$O$5+'Diseño reactor'!AW1495*'Propiedades físicas'!$O$8+'Diseño reactor'!AX1495*'Propiedades físicas'!$O$9+'Diseño reactor'!AY1495*'Propiedades físicas'!$O$7+'Diseño reactor'!AZ1495*'Propiedades físicas'!$O$6</f>
        <v>0.15243720478181563</v>
      </c>
      <c r="BH1495" s="54">
        <f t="shared" si="964"/>
        <v>41343.203267240424</v>
      </c>
      <c r="BI1495" s="34">
        <f t="shared" si="984"/>
        <v>270.70300225666341</v>
      </c>
      <c r="BJ1495" s="27">
        <f t="shared" si="965"/>
        <v>4795.4068806309569</v>
      </c>
      <c r="BK1495" s="34">
        <f t="shared" si="966"/>
        <v>562.30647744220687</v>
      </c>
      <c r="BL1495" s="27">
        <f t="shared" si="967"/>
        <v>105.45179515156927</v>
      </c>
      <c r="BM1495" s="34">
        <f t="shared" si="968"/>
        <v>1.1054421768707483</v>
      </c>
      <c r="BN1495" s="45">
        <f t="shared" si="969"/>
        <v>1545.3546291471205</v>
      </c>
      <c r="BO1495" s="45">
        <f t="shared" si="970"/>
        <v>101.03618700714294</v>
      </c>
      <c r="BP1495" s="66">
        <f t="shared" si="971"/>
        <v>6.6891884685913574</v>
      </c>
    </row>
    <row r="1496" spans="8:68">
      <c r="H1496" s="68">
        <v>1491</v>
      </c>
      <c r="I1496" s="31">
        <f>('Propiedades físicas'!$C$10*'Diseño reactor'!H1496)/1000</f>
        <v>1304.9907148653328</v>
      </c>
      <c r="J1496" s="31">
        <f t="shared" si="949"/>
        <v>0.34942777355090715</v>
      </c>
      <c r="K1496" s="31">
        <f>(I1496*1000)/'Propiedades físicas'!$F$10</f>
        <v>8524.4163080731341</v>
      </c>
      <c r="L1496" s="31">
        <f t="shared" si="950"/>
        <v>1217.773758296162</v>
      </c>
      <c r="M1496" s="31">
        <f t="shared" si="951"/>
        <v>7306.6425497769715</v>
      </c>
      <c r="N1496" s="31">
        <f t="shared" si="952"/>
        <v>0.81674967021875389</v>
      </c>
      <c r="O1496" s="32">
        <f t="shared" si="953"/>
        <v>4.9004980213125231</v>
      </c>
      <c r="P1496" s="33">
        <f t="shared" si="954"/>
        <v>0.62688705852265136</v>
      </c>
      <c r="Q1496" s="31">
        <f t="shared" si="955"/>
        <v>4.656239882369043</v>
      </c>
      <c r="R1496" s="31">
        <f t="shared" si="956"/>
        <v>0.14572692038886254</v>
      </c>
      <c r="S1496" s="31">
        <f t="shared" si="957"/>
        <v>0.24425813894347981</v>
      </c>
      <c r="T1496" s="31">
        <f t="shared" si="958"/>
        <v>3.3875855367102858E-2</v>
      </c>
      <c r="U1496" s="31">
        <f t="shared" si="959"/>
        <v>1.0259835940137185E-2</v>
      </c>
      <c r="V1496" s="47">
        <f t="shared" si="972"/>
        <v>6.2080077640107225E-4</v>
      </c>
      <c r="W1496" s="31">
        <f t="shared" si="960"/>
        <v>0.232461203988305</v>
      </c>
      <c r="X1496" s="34">
        <f>(S1496*H1496*'Propiedades físicas'!$F$5*60*24*365)/(1000000)</f>
        <v>56366.763653198905</v>
      </c>
      <c r="Y1496" s="34">
        <f>(U1496*H1496*'Propiedades físicas'!$F$7*60*24*365)/(1000000)</f>
        <v>740.43320944656432</v>
      </c>
      <c r="Z1496" s="31">
        <f t="shared" si="973"/>
        <v>934.68860425727314</v>
      </c>
      <c r="AA1496" s="31">
        <f t="shared" si="974"/>
        <v>6942.4536646122433</v>
      </c>
      <c r="AB1496" s="31">
        <f t="shared" si="974"/>
        <v>217.27883829979405</v>
      </c>
      <c r="AC1496" s="31">
        <f t="shared" si="974"/>
        <v>364.18888516472839</v>
      </c>
      <c r="AD1496" s="31">
        <f t="shared" si="974"/>
        <v>50.508900352350359</v>
      </c>
      <c r="AE1496" s="31">
        <f t="shared" si="975"/>
        <v>15.297415386744543</v>
      </c>
      <c r="AF1496" s="31">
        <f t="shared" si="976"/>
        <v>8524.4163080731341</v>
      </c>
      <c r="AG1496" s="31">
        <f t="shared" si="977"/>
        <v>0.10964839943024215</v>
      </c>
      <c r="AH1496" s="31">
        <f t="shared" si="978"/>
        <v>0.8144198281397077</v>
      </c>
      <c r="AI1496" s="31">
        <f t="shared" si="978"/>
        <v>2.5488998946944664E-2</v>
      </c>
      <c r="AJ1496" s="31">
        <f t="shared" si="978"/>
        <v>4.2723029003149421E-2</v>
      </c>
      <c r="AK1496" s="31">
        <f t="shared" si="978"/>
        <v>5.9252033836633949E-3</v>
      </c>
      <c r="AL1496" s="31">
        <f t="shared" si="979"/>
        <v>1.7945410962926544E-3</v>
      </c>
      <c r="AM1496" s="31">
        <f t="shared" si="980"/>
        <v>1</v>
      </c>
      <c r="AN1496" s="31">
        <f>(Z1496*'Propiedades físicas'!$F$4)/1000</f>
        <v>821.94646481176085</v>
      </c>
      <c r="AO1496" s="31">
        <f>(AA1496*'Propiedades físicas'!$F$6)/1000</f>
        <v>222.43621541417625</v>
      </c>
      <c r="AP1496" s="31">
        <f>(AB1496*'Propiedades físicas'!$F$9)/1000</f>
        <v>134.05017928905792</v>
      </c>
      <c r="AQ1496" s="31">
        <f>(AC1496*'Propiedades físicas'!$F$5)/1000</f>
        <v>107.24270101445758</v>
      </c>
      <c r="AR1496" s="31">
        <f>(AD1496*'Propiedades físicas'!$F$8)/1000</f>
        <v>17.906415352915243</v>
      </c>
      <c r="AS1496" s="31">
        <f>(AE1496*'Propiedades físicas'!$F$7)/1000</f>
        <v>1.408738982965305</v>
      </c>
      <c r="AT1496" s="31">
        <f t="shared" si="981"/>
        <v>1304.9907148653333</v>
      </c>
      <c r="AU1496" s="31">
        <f t="shared" si="982"/>
        <v>0.62984851573950118</v>
      </c>
      <c r="AV1496" s="31">
        <f t="shared" si="985"/>
        <v>0.17045041997645954</v>
      </c>
      <c r="AW1496" s="31">
        <f t="shared" si="985"/>
        <v>0.10272117476551627</v>
      </c>
      <c r="AX1496" s="31">
        <f t="shared" si="985"/>
        <v>8.2178899660235769E-2</v>
      </c>
      <c r="AY1496" s="31">
        <f t="shared" si="985"/>
        <v>1.3721488704050336E-2</v>
      </c>
      <c r="AZ1496" s="31">
        <f t="shared" si="986"/>
        <v>1.0795011542367012E-3</v>
      </c>
      <c r="BA1496" s="31">
        <f t="shared" si="983"/>
        <v>0.99999999999999967</v>
      </c>
      <c r="BB1496" s="34">
        <f>AU1496*'Propiedades físicas'!$C$4+'Diseño reactor'!AV1496*'Propiedades físicas'!$C$5+'Diseño reactor'!AW1496*'Propiedades físicas'!$C$8+'Diseño reactor'!AX1496*'Propiedades físicas'!$C$9+'Diseño reactor'!AY1496*'Propiedades físicas'!$C$7+'Diseño reactor'!AZ1496*'Propiedades físicas'!$C$6</f>
        <v>875.57365303965673</v>
      </c>
      <c r="BC1496" s="45">
        <f>AU1496*'Propiedades físicas'!$L$4+'Diseño reactor'!AV1496*'Propiedades físicas'!$L$5+'Diseño reactor'!AW1496*'Propiedades físicas'!$L$8+AX1496*'Propiedades físicas'!$L$9+'Diseño reactor'!AY1496*'Propiedades físicas'!$L$7+'Diseño reactor'!AZ1496*'Propiedades físicas'!$L$6</f>
        <v>2.0753729688325793</v>
      </c>
      <c r="BD1496" s="29">
        <f t="shared" si="962"/>
        <v>2.0896839433297965</v>
      </c>
      <c r="BE1496" s="58">
        <f t="shared" si="963"/>
        <v>41.937819032529774</v>
      </c>
      <c r="BF1496" s="30">
        <f>AU1496*'Propiedades físicas'!$I$4+'Diseño reactor'!AV1496*'Propiedades físicas'!$I$5+'Diseño reactor'!AW1496*'Propiedades físicas'!$I$8+'Diseño reactor'!AX1496*'Propiedades físicas'!$I$9+'Diseño reactor'!AY1496*'Propiedades físicas'!$I$7+'Diseño reactor'!AZ1496*'Propiedades físicas'!$I$6</f>
        <v>1.9884202627795711E-2</v>
      </c>
      <c r="BG1496" s="24">
        <f>AU1496*'Propiedades físicas'!$O$4+'Diseño reactor'!AV1496*'Propiedades físicas'!$O$5+'Diseño reactor'!AW1496*'Propiedades físicas'!$O$8+'Diseño reactor'!AX1496*'Propiedades físicas'!$O$9+'Diseño reactor'!AY1496*'Propiedades físicas'!$O$7+'Diseño reactor'!AZ1496*'Propiedades físicas'!$O$6</f>
        <v>0.15244057449244103</v>
      </c>
      <c r="BH1496" s="54">
        <f t="shared" si="964"/>
        <v>41342.687440412599</v>
      </c>
      <c r="BI1496" s="34">
        <f t="shared" si="984"/>
        <v>270.70966360444442</v>
      </c>
      <c r="BJ1496" s="27">
        <f t="shared" si="965"/>
        <v>4795.4063271209952</v>
      </c>
      <c r="BK1496" s="34">
        <f t="shared" si="966"/>
        <v>562.31884263923928</v>
      </c>
      <c r="BL1496" s="27">
        <f t="shared" si="967"/>
        <v>105.45223001717885</v>
      </c>
      <c r="BM1496" s="34">
        <f t="shared" si="968"/>
        <v>1.1054421768707483</v>
      </c>
      <c r="BN1496" s="45">
        <f t="shared" si="969"/>
        <v>1546.5293767393514</v>
      </c>
      <c r="BO1496" s="45">
        <f t="shared" si="970"/>
        <v>101.0509025470793</v>
      </c>
      <c r="BP1496" s="66">
        <f t="shared" si="971"/>
        <v>6.6891845341163236</v>
      </c>
    </row>
    <row r="1497" spans="8:68">
      <c r="H1497" s="68">
        <v>1492</v>
      </c>
      <c r="I1497" s="31">
        <f>('Propiedades físicas'!$C$10*'Diseño reactor'!H1497)/1000</f>
        <v>1305.8659601469328</v>
      </c>
      <c r="J1497" s="31">
        <f t="shared" si="949"/>
        <v>0.3491935726302966</v>
      </c>
      <c r="K1497" s="31">
        <f>(I1497*1000)/'Propiedades físicas'!$F$10</f>
        <v>8530.1335557646653</v>
      </c>
      <c r="L1497" s="31">
        <f t="shared" si="950"/>
        <v>1218.5905079663808</v>
      </c>
      <c r="M1497" s="31">
        <f t="shared" si="951"/>
        <v>7311.5430477982845</v>
      </c>
      <c r="N1497" s="31">
        <f t="shared" si="952"/>
        <v>0.81674967021875389</v>
      </c>
      <c r="O1497" s="32">
        <f t="shared" si="953"/>
        <v>4.9004980213125231</v>
      </c>
      <c r="P1497" s="33">
        <f t="shared" si="954"/>
        <v>0.62698474594150111</v>
      </c>
      <c r="Q1497" s="31">
        <f t="shared" si="955"/>
        <v>4.6563988035873711</v>
      </c>
      <c r="R1497" s="31">
        <f t="shared" si="956"/>
        <v>0.14567463835610078</v>
      </c>
      <c r="S1497" s="31">
        <f t="shared" si="957"/>
        <v>0.24409921772515283</v>
      </c>
      <c r="T1497" s="31">
        <f t="shared" si="958"/>
        <v>3.3846278394404065E-2</v>
      </c>
      <c r="U1497" s="31">
        <f t="shared" si="959"/>
        <v>1.0244007526747975E-2</v>
      </c>
      <c r="V1497" s="47">
        <f t="shared" si="972"/>
        <v>6.2089751539837971E-4</v>
      </c>
      <c r="W1497" s="31">
        <f t="shared" si="960"/>
        <v>0.23234159889703682</v>
      </c>
      <c r="X1497" s="34">
        <f>(S1497*H1497*'Propiedades físicas'!$F$5*60*24*365)/(1000000)</f>
        <v>56367.869924349005</v>
      </c>
      <c r="Y1497" s="34">
        <f>(U1497*H1497*'Propiedades físicas'!$F$7*60*24*365)/(1000000)</f>
        <v>739.78673801185789</v>
      </c>
      <c r="Z1497" s="31">
        <f t="shared" si="973"/>
        <v>935.46124094471963</v>
      </c>
      <c r="AA1497" s="31">
        <f t="shared" si="974"/>
        <v>6947.3470149523573</v>
      </c>
      <c r="AB1497" s="31">
        <f t="shared" si="974"/>
        <v>217.34656042730236</v>
      </c>
      <c r="AC1497" s="31">
        <f t="shared" si="974"/>
        <v>364.19603284592802</v>
      </c>
      <c r="AD1497" s="31">
        <f t="shared" si="974"/>
        <v>50.498647364450868</v>
      </c>
      <c r="AE1497" s="31">
        <f t="shared" si="975"/>
        <v>15.284059229907978</v>
      </c>
      <c r="AF1497" s="31">
        <f t="shared" si="976"/>
        <v>8530.1335557646653</v>
      </c>
      <c r="AG1497" s="31">
        <f t="shared" si="977"/>
        <v>0.10966548587185189</v>
      </c>
      <c r="AH1497" s="31">
        <f t="shared" si="978"/>
        <v>0.81444762494455192</v>
      </c>
      <c r="AI1497" s="31">
        <f t="shared" si="978"/>
        <v>2.547985433128647E-2</v>
      </c>
      <c r="AJ1497" s="31">
        <f t="shared" si="978"/>
        <v>4.2695232198305302E-2</v>
      </c>
      <c r="AK1497" s="31">
        <f t="shared" si="978"/>
        <v>5.9200300949946881E-3</v>
      </c>
      <c r="AL1497" s="31">
        <f t="shared" si="979"/>
        <v>1.7917725590098188E-3</v>
      </c>
      <c r="AM1497" s="31">
        <f t="shared" si="980"/>
        <v>1</v>
      </c>
      <c r="AN1497" s="31">
        <f>(Z1497*'Propiedades físicas'!$F$4)/1000</f>
        <v>822.62590606196761</v>
      </c>
      <c r="AO1497" s="31">
        <f>(AA1497*'Propiedades físicas'!$F$6)/1000</f>
        <v>222.59299835907353</v>
      </c>
      <c r="AP1497" s="31">
        <f>(AB1497*'Propiedades físicas'!$F$9)/1000</f>
        <v>134.09196045562419</v>
      </c>
      <c r="AQ1497" s="31">
        <f>(AC1497*'Propiedades físicas'!$F$5)/1000</f>
        <v>107.24480579214044</v>
      </c>
      <c r="AR1497" s="31">
        <f>(AD1497*'Propiedades físicas'!$F$8)/1000</f>
        <v>17.902780463645115</v>
      </c>
      <c r="AS1497" s="31">
        <f>(AE1497*'Propiedades físicas'!$F$7)/1000</f>
        <v>1.4075090144822258</v>
      </c>
      <c r="AT1497" s="31">
        <f t="shared" si="981"/>
        <v>1305.8659601469328</v>
      </c>
      <c r="AU1497" s="31">
        <f t="shared" si="982"/>
        <v>0.62994666464037996</v>
      </c>
      <c r="AV1497" s="31">
        <f t="shared" si="985"/>
        <v>0.17045623758661105</v>
      </c>
      <c r="AW1497" s="31">
        <f t="shared" si="985"/>
        <v>0.10268432178179795</v>
      </c>
      <c r="AX1497" s="31">
        <f t="shared" si="985"/>
        <v>8.2125431755701417E-2</v>
      </c>
      <c r="AY1497" s="31">
        <f t="shared" si="985"/>
        <v>1.3709508487096745E-2</v>
      </c>
      <c r="AZ1497" s="31">
        <f t="shared" si="986"/>
        <v>1.0778357484131497E-3</v>
      </c>
      <c r="BA1497" s="31">
        <f t="shared" si="983"/>
        <v>1.0000000000000002</v>
      </c>
      <c r="BB1497" s="34">
        <f>AU1497*'Propiedades físicas'!$C$4+'Diseño reactor'!AV1497*'Propiedades físicas'!$C$5+'Diseño reactor'!AW1497*'Propiedades físicas'!$C$8+'Diseño reactor'!AX1497*'Propiedades físicas'!$C$9+'Diseño reactor'!AY1497*'Propiedades físicas'!$C$7+'Diseño reactor'!AZ1497*'Propiedades físicas'!$C$6</f>
        <v>875.57313903576176</v>
      </c>
      <c r="BC1497" s="45">
        <f>AU1497*'Propiedades físicas'!$L$4+'Diseño reactor'!AV1497*'Propiedades físicas'!$L$5+'Diseño reactor'!AW1497*'Propiedades físicas'!$L$8+AX1497*'Propiedades físicas'!$L$9+'Diseño reactor'!AY1497*'Propiedades físicas'!$L$7+'Diseño reactor'!AZ1497*'Propiedades físicas'!$L$6</f>
        <v>2.0754451624949311</v>
      </c>
      <c r="BD1497" s="29">
        <f t="shared" si="962"/>
        <v>2.088537341283037</v>
      </c>
      <c r="BE1497" s="58">
        <f t="shared" si="963"/>
        <v>41.936567994854549</v>
      </c>
      <c r="BF1497" s="30">
        <f>AU1497*'Propiedades físicas'!$I$4+'Diseño reactor'!AV1497*'Propiedades físicas'!$I$5+'Diseño reactor'!AW1497*'Propiedades físicas'!$I$8+'Diseño reactor'!AX1497*'Propiedades físicas'!$I$9+'Diseño reactor'!AY1497*'Propiedades físicas'!$I$7+'Diseño reactor'!AZ1497*'Propiedades físicas'!$I$6</f>
        <v>1.9884438558175153E-2</v>
      </c>
      <c r="BG1497" s="24">
        <f>AU1497*'Propiedades físicas'!$O$4+'Diseño reactor'!AV1497*'Propiedades físicas'!$O$5+'Diseño reactor'!AW1497*'Propiedades físicas'!$O$8+'Diseño reactor'!AX1497*'Propiedades físicas'!$O$9+'Diseño reactor'!AY1497*'Propiedades físicas'!$O$7+'Diseño reactor'!AZ1497*'Propiedades físicas'!$O$6</f>
        <v>0.15244394085362861</v>
      </c>
      <c r="BH1497" s="54">
        <f t="shared" si="964"/>
        <v>41342.172636413939</v>
      </c>
      <c r="BI1497" s="34">
        <f t="shared" si="984"/>
        <v>270.71631436055191</v>
      </c>
      <c r="BJ1497" s="27">
        <f t="shared" si="965"/>
        <v>4795.4057887001263</v>
      </c>
      <c r="BK1497" s="34">
        <f t="shared" si="966"/>
        <v>562.33119724750031</v>
      </c>
      <c r="BL1497" s="27">
        <f t="shared" si="967"/>
        <v>105.45266449487877</v>
      </c>
      <c r="BM1497" s="34">
        <f t="shared" si="968"/>
        <v>1.1054421768707483</v>
      </c>
      <c r="BN1497" s="45">
        <f t="shared" si="969"/>
        <v>1547.7041743538075</v>
      </c>
      <c r="BO1497" s="45">
        <f t="shared" si="970"/>
        <v>101.06560294779662</v>
      </c>
      <c r="BP1497" s="66">
        <f t="shared" si="971"/>
        <v>6.6891806072429034</v>
      </c>
    </row>
    <row r="1498" spans="8:68">
      <c r="H1498" s="68">
        <v>1493</v>
      </c>
      <c r="I1498" s="31">
        <f>('Propiedades físicas'!$C$10*'Diseño reactor'!H1498)/1000</f>
        <v>1306.7412054285326</v>
      </c>
      <c r="J1498" s="31">
        <f t="shared" si="949"/>
        <v>0.34895968544166278</v>
      </c>
      <c r="K1498" s="31">
        <f>(I1498*1000)/'Propiedades físicas'!$F$10</f>
        <v>8535.8508034561964</v>
      </c>
      <c r="L1498" s="31">
        <f t="shared" si="950"/>
        <v>1219.4072576365995</v>
      </c>
      <c r="M1498" s="31">
        <f t="shared" si="951"/>
        <v>7316.4435458195967</v>
      </c>
      <c r="N1498" s="31">
        <f t="shared" si="952"/>
        <v>0.81674967021875389</v>
      </c>
      <c r="O1498" s="32">
        <f t="shared" si="953"/>
        <v>4.9004980213125231</v>
      </c>
      <c r="P1498" s="33">
        <f t="shared" si="954"/>
        <v>0.62708233288849591</v>
      </c>
      <c r="Q1498" s="31">
        <f t="shared" si="955"/>
        <v>4.6565575217600408</v>
      </c>
      <c r="R1498" s="31">
        <f t="shared" si="956"/>
        <v>0.14562238676380729</v>
      </c>
      <c r="S1498" s="31">
        <f t="shared" si="957"/>
        <v>0.24394049955248318</v>
      </c>
      <c r="T1498" s="31">
        <f t="shared" si="958"/>
        <v>3.3816738910675999E-2</v>
      </c>
      <c r="U1498" s="31">
        <f t="shared" si="959"/>
        <v>1.02282116557746E-2</v>
      </c>
      <c r="V1498" s="47">
        <f t="shared" si="972"/>
        <v>6.2099415489928723E-4</v>
      </c>
      <c r="W1498" s="31">
        <f t="shared" si="960"/>
        <v>0.23222211682002689</v>
      </c>
      <c r="X1498" s="34">
        <f>(S1498*H1498*'Propiedades físicas'!$F$5*60*24*365)/(1000000)</f>
        <v>56368.973921061704</v>
      </c>
      <c r="Y1498" s="34">
        <f>(U1498*H1498*'Propiedades físicas'!$F$7*60*24*365)/(1000000)</f>
        <v>739.14108598314465</v>
      </c>
      <c r="Z1498" s="31">
        <f t="shared" si="973"/>
        <v>936.23392300252442</v>
      </c>
      <c r="AA1498" s="31">
        <f t="shared" si="974"/>
        <v>6952.2403799877411</v>
      </c>
      <c r="AB1498" s="31">
        <f t="shared" si="974"/>
        <v>217.41422343836427</v>
      </c>
      <c r="AC1498" s="31">
        <f t="shared" si="974"/>
        <v>364.2031658318574</v>
      </c>
      <c r="AD1498" s="31">
        <f t="shared" si="974"/>
        <v>50.488391193639266</v>
      </c>
      <c r="AE1498" s="31">
        <f t="shared" si="975"/>
        <v>15.270720002071478</v>
      </c>
      <c r="AF1498" s="31">
        <f t="shared" si="976"/>
        <v>8535.8508034562001</v>
      </c>
      <c r="AG1498" s="31">
        <f t="shared" si="977"/>
        <v>0.10968255473999611</v>
      </c>
      <c r="AH1498" s="31">
        <f t="shared" si="978"/>
        <v>0.81447538623481464</v>
      </c>
      <c r="AI1498" s="31">
        <f t="shared" si="978"/>
        <v>2.5470715039950367E-2</v>
      </c>
      <c r="AJ1498" s="31">
        <f t="shared" si="978"/>
        <v>4.2667470908042356E-2</v>
      </c>
      <c r="AK1498" s="31">
        <f t="shared" si="978"/>
        <v>5.9148633634969715E-3</v>
      </c>
      <c r="AL1498" s="31">
        <f t="shared" si="979"/>
        <v>1.7890097136993423E-3</v>
      </c>
      <c r="AM1498" s="31">
        <f t="shared" si="980"/>
        <v>0.99999999999999978</v>
      </c>
      <c r="AN1498" s="31">
        <f>(Z1498*'Propiedades físicas'!$F$4)/1000</f>
        <v>823.30538720995992</v>
      </c>
      <c r="AO1498" s="31">
        <f>(AA1498*'Propiedades físicas'!$F$6)/1000</f>
        <v>222.74978177480722</v>
      </c>
      <c r="AP1498" s="31">
        <f>(AB1498*'Propiedades físicas'!$F$9)/1000</f>
        <v>134.13370515029882</v>
      </c>
      <c r="AQ1498" s="31">
        <f>(AC1498*'Propiedades físicas'!$F$5)/1000</f>
        <v>107.24690624250705</v>
      </c>
      <c r="AR1498" s="31">
        <f>(AD1498*'Propiedades físicas'!$F$8)/1000</f>
        <v>17.899144445968986</v>
      </c>
      <c r="AS1498" s="31">
        <f>(AE1498*'Propiedades físicas'!$F$7)/1000</f>
        <v>1.4062806049907624</v>
      </c>
      <c r="AT1498" s="31">
        <f t="shared" si="981"/>
        <v>1306.7412054285326</v>
      </c>
      <c r="AU1498" s="31">
        <f t="shared" si="982"/>
        <v>0.63004471259476758</v>
      </c>
      <c r="AV1498" s="31">
        <f t="shared" si="985"/>
        <v>0.1704620477638942</v>
      </c>
      <c r="AW1498" s="31">
        <f t="shared" si="985"/>
        <v>0.102647490255204</v>
      </c>
      <c r="AX1498" s="31">
        <f t="shared" si="985"/>
        <v>8.2072032164422729E-2</v>
      </c>
      <c r="AY1498" s="31">
        <f t="shared" si="985"/>
        <v>1.3697543455132069E-2</v>
      </c>
      <c r="AZ1498" s="31">
        <f t="shared" si="986"/>
        <v>1.0761737665795782E-3</v>
      </c>
      <c r="BA1498" s="31">
        <f t="shared" si="983"/>
        <v>1.0000000000000002</v>
      </c>
      <c r="BB1498" s="34">
        <f>AU1498*'Propiedades físicas'!$C$4+'Diseño reactor'!AV1498*'Propiedades físicas'!$C$5+'Diseño reactor'!AW1498*'Propiedades físicas'!$C$8+'Diseño reactor'!AX1498*'Propiedades físicas'!$C$9+'Diseño reactor'!AY1498*'Propiedades físicas'!$C$7+'Diseño reactor'!AZ1498*'Propiedades físicas'!$C$6</f>
        <v>875.5726260244503</v>
      </c>
      <c r="BC1498" s="45">
        <f>AU1498*'Propiedades físicas'!$L$4+'Diseño reactor'!AV1498*'Propiedades físicas'!$L$5+'Diseño reactor'!AW1498*'Propiedades físicas'!$L$8+AX1498*'Propiedades físicas'!$L$9+'Diseño reactor'!AY1498*'Propiedades físicas'!$L$7+'Diseño reactor'!AZ1498*'Propiedades físicas'!$L$6</f>
        <v>2.0755172783926521</v>
      </c>
      <c r="BD1498" s="29">
        <f t="shared" si="962"/>
        <v>2.0873919993314565</v>
      </c>
      <c r="BE1498" s="58">
        <f t="shared" si="963"/>
        <v>41.935318363075318</v>
      </c>
      <c r="BF1498" s="30">
        <f>AU1498*'Propiedades físicas'!$I$4+'Diseño reactor'!AV1498*'Propiedades físicas'!$I$5+'Diseño reactor'!AW1498*'Propiedades físicas'!$I$8+'Diseño reactor'!AX1498*'Propiedades físicas'!$I$9+'Diseño reactor'!AY1498*'Propiedades físicas'!$I$7+'Diseño reactor'!AZ1498*'Propiedades físicas'!$I$6</f>
        <v>1.9884674026202944E-2</v>
      </c>
      <c r="BG1498" s="24">
        <f>AU1498*'Propiedades físicas'!$O$4+'Diseño reactor'!AV1498*'Propiedades físicas'!$O$5+'Diseño reactor'!AW1498*'Propiedades físicas'!$O$8+'Diseño reactor'!AX1498*'Propiedades físicas'!$O$9+'Diseño reactor'!AY1498*'Propiedades físicas'!$O$7+'Diseño reactor'!AZ1498*'Propiedades físicas'!$O$6</f>
        <v>0.15244730387017044</v>
      </c>
      <c r="BH1498" s="54">
        <f t="shared" si="964"/>
        <v>41341.658852760156</v>
      </c>
      <c r="BI1498" s="34">
        <f t="shared" si="984"/>
        <v>270.72295454787206</v>
      </c>
      <c r="BJ1498" s="27">
        <f t="shared" si="965"/>
        <v>4795.4052653189756</v>
      </c>
      <c r="BK1498" s="34">
        <f t="shared" si="966"/>
        <v>562.3435412789978</v>
      </c>
      <c r="BL1498" s="27">
        <f t="shared" si="967"/>
        <v>105.453098585132</v>
      </c>
      <c r="BM1498" s="34">
        <f t="shared" si="968"/>
        <v>1.1054421768707483</v>
      </c>
      <c r="BN1498" s="45">
        <f t="shared" si="969"/>
        <v>1548.8790219104594</v>
      </c>
      <c r="BO1498" s="45">
        <f t="shared" si="970"/>
        <v>101.08028823264425</v>
      </c>
      <c r="BP1498" s="66">
        <f t="shared" si="971"/>
        <v>6.6891766879525978</v>
      </c>
    </row>
    <row r="1499" spans="8:68">
      <c r="H1499" s="68">
        <v>1494</v>
      </c>
      <c r="I1499" s="31">
        <f>('Propiedades físicas'!$C$10*'Diseño reactor'!H1499)/1000</f>
        <v>1307.6164507101325</v>
      </c>
      <c r="J1499" s="31">
        <f t="shared" si="949"/>
        <v>0.34872611135502174</v>
      </c>
      <c r="K1499" s="31">
        <f>(I1499*1000)/'Propiedades físicas'!$F$10</f>
        <v>8541.5680511477276</v>
      </c>
      <c r="L1499" s="31">
        <f t="shared" si="950"/>
        <v>1220.2240073068181</v>
      </c>
      <c r="M1499" s="31">
        <f t="shared" si="951"/>
        <v>7321.3440438409089</v>
      </c>
      <c r="N1499" s="31">
        <f t="shared" si="952"/>
        <v>0.81674967021875378</v>
      </c>
      <c r="O1499" s="32">
        <f t="shared" si="953"/>
        <v>4.9004980213125231</v>
      </c>
      <c r="P1499" s="33">
        <f t="shared" si="954"/>
        <v>0.62717981951855972</v>
      </c>
      <c r="Q1499" s="31">
        <f t="shared" si="955"/>
        <v>4.6567160372695096</v>
      </c>
      <c r="R1499" s="31">
        <f t="shared" si="956"/>
        <v>0.1455701656010023</v>
      </c>
      <c r="S1499" s="31">
        <f t="shared" si="957"/>
        <v>0.24378198404301377</v>
      </c>
      <c r="T1499" s="31">
        <f t="shared" si="958"/>
        <v>3.3787236855563639E-2</v>
      </c>
      <c r="U1499" s="31">
        <f t="shared" si="959"/>
        <v>1.0212448243628077E-2</v>
      </c>
      <c r="V1499" s="47">
        <f t="shared" si="972"/>
        <v>6.2109069505721451E-4</v>
      </c>
      <c r="W1499" s="31">
        <f t="shared" si="960"/>
        <v>0.23210275756759186</v>
      </c>
      <c r="X1499" s="34">
        <f>(S1499*H1499*'Propiedades físicas'!$F$5*60*24*365)/(1000000)</f>
        <v>56370.075649179082</v>
      </c>
      <c r="Y1499" s="34">
        <f>(U1499*H1499*'Propiedades físicas'!$F$7*60*24*365)/(1000000)</f>
        <v>738.49625204122935</v>
      </c>
      <c r="Z1499" s="31">
        <f t="shared" si="973"/>
        <v>937.00665036072826</v>
      </c>
      <c r="AA1499" s="31">
        <f t="shared" si="974"/>
        <v>6957.133759680647</v>
      </c>
      <c r="AB1499" s="31">
        <f t="shared" si="974"/>
        <v>217.48182740789744</v>
      </c>
      <c r="AC1499" s="31">
        <f t="shared" si="974"/>
        <v>364.21028416026257</v>
      </c>
      <c r="AD1499" s="31">
        <f t="shared" si="974"/>
        <v>50.478131862212074</v>
      </c>
      <c r="AE1499" s="31">
        <f t="shared" si="975"/>
        <v>15.257397675980346</v>
      </c>
      <c r="AF1499" s="31">
        <f t="shared" si="976"/>
        <v>8541.5680511477258</v>
      </c>
      <c r="AG1499" s="31">
        <f t="shared" si="977"/>
        <v>0.10969960606177261</v>
      </c>
      <c r="AH1499" s="31">
        <f t="shared" si="978"/>
        <v>0.81450311207739201</v>
      </c>
      <c r="AI1499" s="31">
        <f t="shared" si="978"/>
        <v>2.546158107101594E-2</v>
      </c>
      <c r="AJ1499" s="31">
        <f t="shared" si="978"/>
        <v>4.2639745065465334E-2</v>
      </c>
      <c r="AK1499" s="31">
        <f t="shared" si="978"/>
        <v>5.9097031786135984E-3</v>
      </c>
      <c r="AL1499" s="31">
        <f t="shared" si="979"/>
        <v>1.7862525457407342E-3</v>
      </c>
      <c r="AM1499" s="31">
        <f t="shared" si="980"/>
        <v>1.0000000000000002</v>
      </c>
      <c r="AN1499" s="31">
        <f>(Z1499*'Propiedades físicas'!$F$4)/1000</f>
        <v>823.98490819421727</v>
      </c>
      <c r="AO1499" s="31">
        <f>(AA1499*'Propiedades físicas'!$F$6)/1000</f>
        <v>222.90656566016793</v>
      </c>
      <c r="AP1499" s="31">
        <f>(AB1499*'Propiedades físicas'!$F$9)/1000</f>
        <v>134.17541341930232</v>
      </c>
      <c r="AQ1499" s="31">
        <f>(AC1499*'Propiedades físicas'!$F$5)/1000</f>
        <v>107.24900237667254</v>
      </c>
      <c r="AR1499" s="31">
        <f>(AD1499*'Propiedades físicas'!$F$8)/1000</f>
        <v>17.895507307791416</v>
      </c>
      <c r="AS1499" s="31">
        <f>(AE1499*'Propiedades físicas'!$F$7)/1000</f>
        <v>1.4050537519810302</v>
      </c>
      <c r="AT1499" s="31">
        <f t="shared" si="981"/>
        <v>1307.6164507101323</v>
      </c>
      <c r="AU1499" s="31">
        <f t="shared" si="982"/>
        <v>0.63014265975832029</v>
      </c>
      <c r="AV1499" s="31">
        <f t="shared" si="985"/>
        <v>0.17046785052230964</v>
      </c>
      <c r="AW1499" s="31">
        <f t="shared" si="985"/>
        <v>0.10261068017799498</v>
      </c>
      <c r="AX1499" s="31">
        <f t="shared" si="985"/>
        <v>8.20187007577248E-2</v>
      </c>
      <c r="AY1499" s="31">
        <f t="shared" si="985"/>
        <v>1.3685593583709377E-2</v>
      </c>
      <c r="AZ1499" s="31">
        <f t="shared" si="986"/>
        <v>1.0745151999410701E-3</v>
      </c>
      <c r="BA1499" s="31">
        <f t="shared" si="983"/>
        <v>1.0000000000000002</v>
      </c>
      <c r="BB1499" s="34">
        <f>AU1499*'Propiedades físicas'!$C$4+'Diseño reactor'!AV1499*'Propiedades físicas'!$C$5+'Diseño reactor'!AW1499*'Propiedades físicas'!$C$8+'Diseño reactor'!AX1499*'Propiedades físicas'!$C$9+'Diseño reactor'!AY1499*'Propiedades físicas'!$C$7+'Diseño reactor'!AZ1499*'Propiedades físicas'!$C$6</f>
        <v>875.57211400330914</v>
      </c>
      <c r="BC1499" s="45">
        <f>AU1499*'Propiedades físicas'!$L$4+'Diseño reactor'!AV1499*'Propiedades físicas'!$L$5+'Diseño reactor'!AW1499*'Propiedades físicas'!$L$8+AX1499*'Propiedades físicas'!$L$9+'Diseño reactor'!AY1499*'Propiedades físicas'!$L$7+'Diseño reactor'!AZ1499*'Propiedades físicas'!$L$6</f>
        <v>2.0755893166499213</v>
      </c>
      <c r="BD1499" s="29">
        <f t="shared" si="962"/>
        <v>2.0862479153965303</v>
      </c>
      <c r="BE1499" s="58">
        <f t="shared" si="963"/>
        <v>41.934070134810717</v>
      </c>
      <c r="BF1499" s="30">
        <f>AU1499*'Propiedades físicas'!$I$4+'Diseño reactor'!AV1499*'Propiedades físicas'!$I$5+'Diseño reactor'!AW1499*'Propiedades físicas'!$I$8+'Diseño reactor'!AX1499*'Propiedades físicas'!$I$9+'Diseño reactor'!AY1499*'Propiedades físicas'!$I$7+'Diseño reactor'!AZ1499*'Propiedades físicas'!$I$6</f>
        <v>1.988490903298101E-2</v>
      </c>
      <c r="BG1499" s="24">
        <f>AU1499*'Propiedades físicas'!$O$4+'Diseño reactor'!AV1499*'Propiedades físicas'!$O$5+'Diseño reactor'!AW1499*'Propiedades físicas'!$O$8+'Diseño reactor'!AX1499*'Propiedades físicas'!$O$9+'Diseño reactor'!AY1499*'Propiedades físicas'!$O$7+'Diseño reactor'!AZ1499*'Propiedades físicas'!$O$6</f>
        <v>0.15245066354685019</v>
      </c>
      <c r="BH1499" s="54">
        <f t="shared" si="964"/>
        <v>41341.146086974288</v>
      </c>
      <c r="BI1499" s="34">
        <f t="shared" si="984"/>
        <v>270.72958418922963</v>
      </c>
      <c r="BJ1499" s="27">
        <f t="shared" si="965"/>
        <v>4795.4047569283284</v>
      </c>
      <c r="BK1499" s="34">
        <f t="shared" si="966"/>
        <v>562.35587474572731</v>
      </c>
      <c r="BL1499" s="27">
        <f t="shared" si="967"/>
        <v>105.45353228840098</v>
      </c>
      <c r="BM1499" s="34">
        <f t="shared" si="968"/>
        <v>1.1054421768707483</v>
      </c>
      <c r="BN1499" s="45">
        <f t="shared" si="969"/>
        <v>1550.0539193294526</v>
      </c>
      <c r="BO1499" s="45">
        <f t="shared" si="970"/>
        <v>101.09495842492356</v>
      </c>
      <c r="BP1499" s="66">
        <f t="shared" si="971"/>
        <v>6.689172776226969</v>
      </c>
    </row>
    <row r="1500" spans="8:68">
      <c r="H1500" s="68">
        <v>1495</v>
      </c>
      <c r="I1500" s="31">
        <f>('Propiedades físicas'!$C$10*'Diseño reactor'!H1500)/1000</f>
        <v>1308.4916959917325</v>
      </c>
      <c r="J1500" s="31">
        <f t="shared" si="949"/>
        <v>0.34849284974207523</v>
      </c>
      <c r="K1500" s="31">
        <f>(I1500*1000)/'Propiedades físicas'!$F$10</f>
        <v>8547.2852988392606</v>
      </c>
      <c r="L1500" s="31">
        <f t="shared" si="950"/>
        <v>1221.0407569770371</v>
      </c>
      <c r="M1500" s="31">
        <f t="shared" si="951"/>
        <v>7326.2445418622228</v>
      </c>
      <c r="N1500" s="31">
        <f t="shared" si="952"/>
        <v>0.81674967021875389</v>
      </c>
      <c r="O1500" s="32">
        <f t="shared" si="953"/>
        <v>4.900498021312524</v>
      </c>
      <c r="P1500" s="33">
        <f t="shared" si="954"/>
        <v>0.6272772059862981</v>
      </c>
      <c r="Q1500" s="31">
        <f t="shared" si="955"/>
        <v>4.6568743504972909</v>
      </c>
      <c r="R1500" s="31">
        <f t="shared" si="956"/>
        <v>0.14551797485665471</v>
      </c>
      <c r="S1500" s="31">
        <f t="shared" si="957"/>
        <v>0.24362367081523376</v>
      </c>
      <c r="T1500" s="31">
        <f t="shared" si="958"/>
        <v>3.3757772168824106E-2</v>
      </c>
      <c r="U1500" s="31">
        <f t="shared" si="959"/>
        <v>1.0196717206976956E-2</v>
      </c>
      <c r="V1500" s="47">
        <f t="shared" si="972"/>
        <v>6.2118713602526618E-4</v>
      </c>
      <c r="W1500" s="31">
        <f t="shared" si="960"/>
        <v>0.23198352095043817</v>
      </c>
      <c r="X1500" s="34">
        <f>(S1500*H1500*'Propiedades físicas'!$F$5*60*24*365)/(1000000)</f>
        <v>56371.175114525395</v>
      </c>
      <c r="Y1500" s="34">
        <f>(U1500*H1500*'Propiedades físicas'!$F$7*60*24*365)/(1000000)</f>
        <v>737.85223486936866</v>
      </c>
      <c r="Z1500" s="31">
        <f t="shared" si="973"/>
        <v>937.77942294951572</v>
      </c>
      <c r="AA1500" s="31">
        <f t="shared" si="974"/>
        <v>6962.0271539934502</v>
      </c>
      <c r="AB1500" s="31">
        <f t="shared" si="974"/>
        <v>217.54937241069879</v>
      </c>
      <c r="AC1500" s="31">
        <f t="shared" si="974"/>
        <v>364.21738786877444</v>
      </c>
      <c r="AD1500" s="31">
        <f t="shared" si="974"/>
        <v>50.467869392392039</v>
      </c>
      <c r="AE1500" s="31">
        <f t="shared" si="975"/>
        <v>15.244092224430549</v>
      </c>
      <c r="AF1500" s="31">
        <f t="shared" si="976"/>
        <v>8547.2852988392624</v>
      </c>
      <c r="AG1500" s="31">
        <f t="shared" si="977"/>
        <v>0.10971663986422309</v>
      </c>
      <c r="AH1500" s="31">
        <f t="shared" si="978"/>
        <v>0.81453080253901278</v>
      </c>
      <c r="AI1500" s="31">
        <f t="shared" si="978"/>
        <v>2.5452452422553676E-2</v>
      </c>
      <c r="AJ1500" s="31">
        <f t="shared" si="978"/>
        <v>4.2612054603844318E-2</v>
      </c>
      <c r="AK1500" s="31">
        <f t="shared" si="978"/>
        <v>5.9045495298075132E-3</v>
      </c>
      <c r="AL1500" s="31">
        <f t="shared" si="979"/>
        <v>1.7835010405585416E-3</v>
      </c>
      <c r="AM1500" s="31">
        <f t="shared" si="980"/>
        <v>1</v>
      </c>
      <c r="AN1500" s="31">
        <f>(Z1500*'Propiedades físicas'!$F$4)/1000</f>
        <v>824.66446895334514</v>
      </c>
      <c r="AO1500" s="31">
        <f>(AA1500*'Propiedades físicas'!$F$6)/1000</f>
        <v>223.06335001395013</v>
      </c>
      <c r="AP1500" s="31">
        <f>(AB1500*'Propiedades físicas'!$F$9)/1000</f>
        <v>134.21708530878061</v>
      </c>
      <c r="AQ1500" s="31">
        <f>(AC1500*'Propiedades físicas'!$F$5)/1000</f>
        <v>107.25109420571802</v>
      </c>
      <c r="AR1500" s="31">
        <f>(AD1500*'Propiedades físicas'!$F$8)/1000</f>
        <v>17.891869056990817</v>
      </c>
      <c r="AS1500" s="31">
        <f>(AE1500*'Propiedades físicas'!$F$7)/1000</f>
        <v>1.4038284529478093</v>
      </c>
      <c r="AT1500" s="31">
        <f t="shared" si="981"/>
        <v>1308.4916959917325</v>
      </c>
      <c r="AU1500" s="31">
        <f t="shared" si="982"/>
        <v>0.63024050628637363</v>
      </c>
      <c r="AV1500" s="31">
        <f t="shared" si="985"/>
        <v>0.17047364587582337</v>
      </c>
      <c r="AW1500" s="31">
        <f t="shared" si="985"/>
        <v>0.10257389154239512</v>
      </c>
      <c r="AX1500" s="31">
        <f t="shared" si="985"/>
        <v>8.1965437407250971E-2</v>
      </c>
      <c r="AY1500" s="31">
        <f t="shared" si="985"/>
        <v>1.3673658848427162E-2</v>
      </c>
      <c r="AZ1500" s="31">
        <f t="shared" si="986"/>
        <v>1.0728600397298044E-3</v>
      </c>
      <c r="BA1500" s="31">
        <f t="shared" si="983"/>
        <v>1</v>
      </c>
      <c r="BB1500" s="34">
        <f>AU1500*'Propiedades físicas'!$C$4+'Diseño reactor'!AV1500*'Propiedades físicas'!$C$5+'Diseño reactor'!AW1500*'Propiedades físicas'!$C$8+'Diseño reactor'!AX1500*'Propiedades físicas'!$C$9+'Diseño reactor'!AY1500*'Propiedades físicas'!$C$7+'Diseño reactor'!AZ1500*'Propiedades físicas'!$C$6</f>
        <v>875.57160296993186</v>
      </c>
      <c r="BC1500" s="45">
        <f>AU1500*'Propiedades físicas'!$L$4+'Diseño reactor'!AV1500*'Propiedades físicas'!$L$5+'Diseño reactor'!AW1500*'Propiedades físicas'!$L$8+AX1500*'Propiedades físicas'!$L$9+'Diseño reactor'!AY1500*'Propiedades físicas'!$L$7+'Diseño reactor'!AZ1500*'Propiedades físicas'!$L$6</f>
        <v>2.0756612773906529</v>
      </c>
      <c r="BD1500" s="29">
        <f t="shared" si="962"/>
        <v>2.0851050874043113</v>
      </c>
      <c r="BE1500" s="58">
        <f t="shared" si="963"/>
        <v>41.932823307684856</v>
      </c>
      <c r="BF1500" s="30">
        <f>AU1500*'Propiedades físicas'!$I$4+'Diseño reactor'!AV1500*'Propiedades físicas'!$I$5+'Diseño reactor'!AW1500*'Propiedades físicas'!$I$8+'Diseño reactor'!AX1500*'Propiedades físicas'!$I$9+'Diseño reactor'!AY1500*'Propiedades físicas'!$I$7+'Diseño reactor'!AZ1500*'Propiedades físicas'!$I$6</f>
        <v>1.9885143579608109E-2</v>
      </c>
      <c r="BG1500" s="24">
        <f>AU1500*'Propiedades físicas'!$O$4+'Diseño reactor'!AV1500*'Propiedades físicas'!$O$5+'Diseño reactor'!AW1500*'Propiedades físicas'!$O$8+'Diseño reactor'!AX1500*'Propiedades físicas'!$O$9+'Diseño reactor'!AY1500*'Propiedades físicas'!$O$7+'Diseño reactor'!AZ1500*'Propiedades físicas'!$O$6</f>
        <v>0.15245401988844259</v>
      </c>
      <c r="BH1500" s="54">
        <f t="shared" si="964"/>
        <v>41340.634336586656</v>
      </c>
      <c r="BI1500" s="34">
        <f t="shared" si="984"/>
        <v>270.7362033073876</v>
      </c>
      <c r="BJ1500" s="27">
        <f t="shared" si="965"/>
        <v>4795.4042634791258</v>
      </c>
      <c r="BK1500" s="34">
        <f t="shared" si="966"/>
        <v>562.36819765966845</v>
      </c>
      <c r="BL1500" s="27">
        <f t="shared" si="967"/>
        <v>105.45396560514747</v>
      </c>
      <c r="BM1500" s="34">
        <f t="shared" si="968"/>
        <v>1.1054421768707483</v>
      </c>
      <c r="BN1500" s="45">
        <f t="shared" si="969"/>
        <v>1551.2288665311032</v>
      </c>
      <c r="BO1500" s="45">
        <f t="shared" si="970"/>
        <v>101.10961354788809</v>
      </c>
      <c r="BP1500" s="66">
        <f t="shared" si="971"/>
        <v>6.6891688720476319</v>
      </c>
    </row>
    <row r="1501" spans="8:68">
      <c r="H1501" s="68">
        <v>1496</v>
      </c>
      <c r="I1501" s="31">
        <f>('Propiedades físicas'!$C$10*'Diseño reactor'!H1501)/1000</f>
        <v>1309.366941273332</v>
      </c>
      <c r="J1501" s="31">
        <f t="shared" si="949"/>
        <v>0.34825989997620493</v>
      </c>
      <c r="K1501" s="31">
        <f>(I1501*1000)/'Propiedades físicas'!$F$10</f>
        <v>8553.0025465307899</v>
      </c>
      <c r="L1501" s="31">
        <f t="shared" si="950"/>
        <v>1221.8575066472556</v>
      </c>
      <c r="M1501" s="31">
        <f t="shared" si="951"/>
        <v>7331.1450398835341</v>
      </c>
      <c r="N1501" s="31">
        <f t="shared" si="952"/>
        <v>0.81674967021875378</v>
      </c>
      <c r="O1501" s="32">
        <f t="shared" si="953"/>
        <v>4.9004980213125231</v>
      </c>
      <c r="P1501" s="33">
        <f t="shared" si="954"/>
        <v>0.62737449244599863</v>
      </c>
      <c r="Q1501" s="31">
        <f t="shared" si="955"/>
        <v>4.6570324618239498</v>
      </c>
      <c r="R1501" s="31">
        <f t="shared" si="956"/>
        <v>0.14546581451968243</v>
      </c>
      <c r="S1501" s="31">
        <f t="shared" si="957"/>
        <v>0.24346555948857421</v>
      </c>
      <c r="T1501" s="31">
        <f t="shared" si="958"/>
        <v>3.3728344790326367E-2</v>
      </c>
      <c r="U1501" s="31">
        <f t="shared" si="959"/>
        <v>1.0181018462746353E-2</v>
      </c>
      <c r="V1501" s="47">
        <f t="shared" si="972"/>
        <v>6.212834779562317E-4</v>
      </c>
      <c r="W1501" s="31">
        <f t="shared" si="960"/>
        <v>0.23186440677966103</v>
      </c>
      <c r="X1501" s="34">
        <f>(S1501*H1501*'Propiedades físicas'!$F$5*60*24*365)/(1000000)</f>
        <v>56372.272322906814</v>
      </c>
      <c r="Y1501" s="34">
        <f>(U1501*H1501*'Propiedades físicas'!$F$7*60*24*365)/(1000000)</f>
        <v>737.20903315326257</v>
      </c>
      <c r="Z1501" s="31">
        <f t="shared" si="973"/>
        <v>938.55224069921394</v>
      </c>
      <c r="AA1501" s="31">
        <f t="shared" si="974"/>
        <v>6966.9205628886293</v>
      </c>
      <c r="AB1501" s="31">
        <f t="shared" si="974"/>
        <v>217.61685852144493</v>
      </c>
      <c r="AC1501" s="31">
        <f t="shared" si="974"/>
        <v>364.22447699490704</v>
      </c>
      <c r="AD1501" s="31">
        <f t="shared" si="974"/>
        <v>50.457603806328244</v>
      </c>
      <c r="AE1501" s="31">
        <f t="shared" si="975"/>
        <v>15.230803620268544</v>
      </c>
      <c r="AF1501" s="31">
        <f t="shared" si="976"/>
        <v>8553.0025465307917</v>
      </c>
      <c r="AG1501" s="31">
        <f t="shared" si="977"/>
        <v>0.1097336561743341</v>
      </c>
      <c r="AH1501" s="31">
        <f t="shared" si="978"/>
        <v>0.81455845768624291</v>
      </c>
      <c r="AI1501" s="31">
        <f t="shared" si="978"/>
        <v>2.5443329092625273E-2</v>
      </c>
      <c r="AJ1501" s="31">
        <f t="shared" si="978"/>
        <v>4.2584399456614352E-2</v>
      </c>
      <c r="AK1501" s="31">
        <f t="shared" si="978"/>
        <v>5.8994024065612488E-3</v>
      </c>
      <c r="AL1501" s="31">
        <f t="shared" si="979"/>
        <v>1.7807551836221953E-3</v>
      </c>
      <c r="AM1501" s="31">
        <f t="shared" si="980"/>
        <v>1</v>
      </c>
      <c r="AN1501" s="31">
        <f>(Z1501*'Propiedades físicas'!$F$4)/1000</f>
        <v>825.34406942607473</v>
      </c>
      <c r="AO1501" s="31">
        <f>(AA1501*'Propiedades físicas'!$F$6)/1000</f>
        <v>223.22013483495166</v>
      </c>
      <c r="AP1501" s="31">
        <f>(AB1501*'Propiedades físicas'!$F$9)/1000</f>
        <v>134.25872086480541</v>
      </c>
      <c r="AQ1501" s="31">
        <f>(AC1501*'Propiedades físicas'!$F$5)/1000</f>
        <v>107.25318174069028</v>
      </c>
      <c r="AR1501" s="31">
        <f>(AD1501*'Propiedades físicas'!$F$8)/1000</f>
        <v>17.88822970141948</v>
      </c>
      <c r="AS1501" s="31">
        <f>(AE1501*'Propiedades físicas'!$F$7)/1000</f>
        <v>1.4026047053905302</v>
      </c>
      <c r="AT1501" s="31">
        <f t="shared" si="981"/>
        <v>1309.366941273332</v>
      </c>
      <c r="AU1501" s="31">
        <f t="shared" si="982"/>
        <v>0.63033825233394458</v>
      </c>
      <c r="AV1501" s="31">
        <f t="shared" si="985"/>
        <v>0.17047943383836675</v>
      </c>
      <c r="AW1501" s="31">
        <f t="shared" si="985"/>
        <v>0.10253712434059287</v>
      </c>
      <c r="AX1501" s="31">
        <f t="shared" si="985"/>
        <v>8.1912241984961678E-2</v>
      </c>
      <c r="AY1501" s="31">
        <f t="shared" si="985"/>
        <v>1.3661739224929224E-2</v>
      </c>
      <c r="AZ1501" s="31">
        <f t="shared" si="986"/>
        <v>1.071208277204957E-3</v>
      </c>
      <c r="BA1501" s="31">
        <f t="shared" si="983"/>
        <v>1</v>
      </c>
      <c r="BB1501" s="34">
        <f>AU1501*'Propiedades físicas'!$C$4+'Diseño reactor'!AV1501*'Propiedades físicas'!$C$5+'Diseño reactor'!AW1501*'Propiedades físicas'!$C$8+'Diseño reactor'!AX1501*'Propiedades físicas'!$C$9+'Diseño reactor'!AY1501*'Propiedades físicas'!$C$7+'Diseño reactor'!AZ1501*'Propiedades físicas'!$C$6</f>
        <v>875.57109292191819</v>
      </c>
      <c r="BC1501" s="45">
        <f>AU1501*'Propiedades físicas'!$L$4+'Diseño reactor'!AV1501*'Propiedades físicas'!$L$5+'Diseño reactor'!AW1501*'Propiedades físicas'!$L$8+AX1501*'Propiedades físicas'!$L$9+'Diseño reactor'!AY1501*'Propiedades físicas'!$L$7+'Diseño reactor'!AZ1501*'Propiedades físicas'!$L$6</f>
        <v>2.0757331607385017</v>
      </c>
      <c r="BD1501" s="29">
        <f t="shared" si="962"/>
        <v>2.0839635132854055</v>
      </c>
      <c r="BE1501" s="58">
        <f t="shared" si="963"/>
        <v>41.931577879327186</v>
      </c>
      <c r="BF1501" s="30">
        <f>AU1501*'Propiedades físicas'!$I$4+'Diseño reactor'!AV1501*'Propiedades físicas'!$I$5+'Diseño reactor'!AW1501*'Propiedades físicas'!$I$8+'Diseño reactor'!AX1501*'Propiedades físicas'!$I$9+'Diseño reactor'!AY1501*'Propiedades físicas'!$I$7+'Diseño reactor'!AZ1501*'Propiedades físicas'!$I$6</f>
        <v>1.9885377667179849E-2</v>
      </c>
      <c r="BG1501" s="24">
        <f>AU1501*'Propiedades físicas'!$O$4+'Diseño reactor'!AV1501*'Propiedades físicas'!$O$5+'Diseño reactor'!AW1501*'Propiedades físicas'!$O$8+'Diseño reactor'!AX1501*'Propiedades físicas'!$O$9+'Diseño reactor'!AY1501*'Propiedades físicas'!$O$7+'Diseño reactor'!AZ1501*'Propiedades físicas'!$O$6</f>
        <v>0.15245737289971395</v>
      </c>
      <c r="BH1501" s="54">
        <f t="shared" si="964"/>
        <v>41340.123599134808</v>
      </c>
      <c r="BI1501" s="34">
        <f t="shared" si="984"/>
        <v>270.74281192504719</v>
      </c>
      <c r="BJ1501" s="27">
        <f t="shared" si="965"/>
        <v>4795.4037849224651</v>
      </c>
      <c r="BK1501" s="34">
        <f t="shared" si="966"/>
        <v>562.38051003278758</v>
      </c>
      <c r="BL1501" s="27">
        <f t="shared" si="967"/>
        <v>105.45439853583275</v>
      </c>
      <c r="BM1501" s="34">
        <f t="shared" si="968"/>
        <v>1.1054421768707483</v>
      </c>
      <c r="BN1501" s="45">
        <f t="shared" si="969"/>
        <v>1552.4038634358931</v>
      </c>
      <c r="BO1501" s="45">
        <f t="shared" si="970"/>
        <v>101.12425362474346</v>
      </c>
      <c r="BP1501" s="66">
        <f t="shared" si="971"/>
        <v>6.6891649753962508</v>
      </c>
    </row>
    <row r="1502" spans="8:68">
      <c r="H1502" s="68">
        <v>1497</v>
      </c>
      <c r="I1502" s="31">
        <f>('Propiedades físicas'!$C$10*'Diseño reactor'!H1502)/1000</f>
        <v>1310.242186554932</v>
      </c>
      <c r="J1502" s="31">
        <f t="shared" si="949"/>
        <v>0.34802726143246659</v>
      </c>
      <c r="K1502" s="31">
        <f>(I1502*1000)/'Propiedades físicas'!$F$10</f>
        <v>8558.7197942223229</v>
      </c>
      <c r="L1502" s="31">
        <f t="shared" si="950"/>
        <v>1222.6742563174746</v>
      </c>
      <c r="M1502" s="31">
        <f t="shared" si="951"/>
        <v>7336.0455379048481</v>
      </c>
      <c r="N1502" s="31">
        <f t="shared" si="952"/>
        <v>0.81674967021875389</v>
      </c>
      <c r="O1502" s="32">
        <f t="shared" si="953"/>
        <v>4.900498021312524</v>
      </c>
      <c r="P1502" s="33">
        <f t="shared" si="954"/>
        <v>0.62747167905163292</v>
      </c>
      <c r="Q1502" s="31">
        <f t="shared" si="955"/>
        <v>4.6571903716291185</v>
      </c>
      <c r="R1502" s="31">
        <f t="shared" si="956"/>
        <v>0.14541368457895276</v>
      </c>
      <c r="S1502" s="31">
        <f t="shared" si="957"/>
        <v>0.24330764968340629</v>
      </c>
      <c r="T1502" s="31">
        <f t="shared" si="958"/>
        <v>3.369895466005117E-2</v>
      </c>
      <c r="U1502" s="31">
        <f t="shared" si="959"/>
        <v>1.0165351928117078E-2</v>
      </c>
      <c r="V1502" s="47">
        <f t="shared" si="972"/>
        <v>6.2137972100258796E-4</v>
      </c>
      <c r="W1502" s="31">
        <f t="shared" si="960"/>
        <v>0.23174541486674341</v>
      </c>
      <c r="X1502" s="34">
        <f>(S1502*H1502*'Propiedades físicas'!$F$5*60*24*365)/(1000000)</f>
        <v>56373.367280111685</v>
      </c>
      <c r="Y1502" s="34">
        <f>(U1502*H1502*'Propiedades físicas'!$F$7*60*24*365)/(1000000)</f>
        <v>736.56664558105547</v>
      </c>
      <c r="Z1502" s="31">
        <f t="shared" si="973"/>
        <v>939.32510354029444</v>
      </c>
      <c r="AA1502" s="31">
        <f t="shared" si="974"/>
        <v>6971.8139863287906</v>
      </c>
      <c r="AB1502" s="31">
        <f t="shared" si="974"/>
        <v>217.68428581469229</v>
      </c>
      <c r="AC1502" s="31">
        <f t="shared" si="974"/>
        <v>364.23155157605919</v>
      </c>
      <c r="AD1502" s="31">
        <f t="shared" si="974"/>
        <v>50.447335126096604</v>
      </c>
      <c r="AE1502" s="31">
        <f t="shared" si="975"/>
        <v>15.217531836391265</v>
      </c>
      <c r="AF1502" s="31">
        <f t="shared" si="976"/>
        <v>8558.7197942223247</v>
      </c>
      <c r="AG1502" s="31">
        <f t="shared" si="977"/>
        <v>0.10975065501903662</v>
      </c>
      <c r="AH1502" s="31">
        <f t="shared" si="978"/>
        <v>0.8145860775854824</v>
      </c>
      <c r="AI1502" s="31">
        <f t="shared" si="978"/>
        <v>2.5434211079283481E-2</v>
      </c>
      <c r="AJ1502" s="31">
        <f t="shared" si="978"/>
        <v>4.255677955737474E-2</v>
      </c>
      <c r="AK1502" s="31">
        <f t="shared" si="978"/>
        <v>5.8942617983768712E-3</v>
      </c>
      <c r="AL1502" s="31">
        <f t="shared" si="979"/>
        <v>1.7780149604458436E-3</v>
      </c>
      <c r="AM1502" s="31">
        <f t="shared" si="980"/>
        <v>0.99999999999999978</v>
      </c>
      <c r="AN1502" s="31">
        <f>(Z1502*'Propiedades físicas'!$F$4)/1000</f>
        <v>826.02370955126412</v>
      </c>
      <c r="AO1502" s="31">
        <f>(AA1502*'Propiedades físicas'!$F$6)/1000</f>
        <v>223.37692012197445</v>
      </c>
      <c r="AP1502" s="31">
        <f>(AB1502*'Propiedades físicas'!$F$9)/1000</f>
        <v>134.30032013337438</v>
      </c>
      <c r="AQ1502" s="31">
        <f>(AC1502*'Propiedades físicas'!$F$5)/1000</f>
        <v>107.25526499260215</v>
      </c>
      <c r="AR1502" s="31">
        <f>(AD1502*'Propiedades físicas'!$F$8)/1000</f>
        <v>17.884589248903762</v>
      </c>
      <c r="AS1502" s="31">
        <f>(AE1502*'Propiedades físicas'!$F$7)/1000</f>
        <v>1.4013825068132717</v>
      </c>
      <c r="AT1502" s="31">
        <f t="shared" si="981"/>
        <v>1310.2421865549322</v>
      </c>
      <c r="AU1502" s="31">
        <f t="shared" si="982"/>
        <v>0.63043589805573164</v>
      </c>
      <c r="AV1502" s="31">
        <f t="shared" si="985"/>
        <v>0.17048521442383685</v>
      </c>
      <c r="AW1502" s="31">
        <f t="shared" si="985"/>
        <v>0.10250037856474087</v>
      </c>
      <c r="AX1502" s="31">
        <f t="shared" si="985"/>
        <v>8.1859114363133395E-2</v>
      </c>
      <c r="AY1502" s="31">
        <f t="shared" si="985"/>
        <v>1.3649834688904627E-2</v>
      </c>
      <c r="AZ1502" s="31">
        <f t="shared" si="986"/>
        <v>1.0695599036526049E-3</v>
      </c>
      <c r="BA1502" s="31">
        <f t="shared" si="983"/>
        <v>1</v>
      </c>
      <c r="BB1502" s="34">
        <f>AU1502*'Propiedades físicas'!$C$4+'Diseño reactor'!AV1502*'Propiedades físicas'!$C$5+'Diseño reactor'!AW1502*'Propiedades físicas'!$C$8+'Diseño reactor'!AX1502*'Propiedades físicas'!$C$9+'Diseño reactor'!AY1502*'Propiedades físicas'!$C$7+'Diseño reactor'!AZ1502*'Propiedades físicas'!$C$6</f>
        <v>875.57058385687628</v>
      </c>
      <c r="BC1502" s="45">
        <f>AU1502*'Propiedades físicas'!$L$4+'Diseño reactor'!AV1502*'Propiedades físicas'!$L$5+'Diseño reactor'!AW1502*'Propiedades físicas'!$L$8+AX1502*'Propiedades físicas'!$L$9+'Diseño reactor'!AY1502*'Propiedades físicas'!$L$7+'Diseño reactor'!AZ1502*'Propiedades físicas'!$L$6</f>
        <v>2.0758049668168606</v>
      </c>
      <c r="BD1502" s="29">
        <f t="shared" si="962"/>
        <v>2.0828231909749713</v>
      </c>
      <c r="BE1502" s="58">
        <f t="shared" si="963"/>
        <v>41.930333847372538</v>
      </c>
      <c r="BF1502" s="30">
        <f>AU1502*'Propiedades físicas'!$I$4+'Diseño reactor'!AV1502*'Propiedades físicas'!$I$5+'Diseño reactor'!AW1502*'Propiedades físicas'!$I$8+'Diseño reactor'!AX1502*'Propiedades físicas'!$I$9+'Diseño reactor'!AY1502*'Propiedades físicas'!$I$7+'Diseño reactor'!AZ1502*'Propiedades físicas'!$I$6</f>
        <v>1.9885611296788681E-2</v>
      </c>
      <c r="BG1502" s="24">
        <f>AU1502*'Propiedades físicas'!$O$4+'Diseño reactor'!AV1502*'Propiedades físicas'!$O$5+'Diseño reactor'!AW1502*'Propiedades físicas'!$O$8+'Diseño reactor'!AX1502*'Propiedades físicas'!$O$9+'Diseño reactor'!AY1502*'Propiedades físicas'!$O$7+'Diseño reactor'!AZ1502*'Propiedades físicas'!$O$6</f>
        <v>0.15246072258542176</v>
      </c>
      <c r="BH1502" s="54">
        <f t="shared" si="964"/>
        <v>41339.613872163594</v>
      </c>
      <c r="BI1502" s="34">
        <f t="shared" si="984"/>
        <v>270.74941006484812</v>
      </c>
      <c r="BJ1502" s="27">
        <f t="shared" si="965"/>
        <v>4795.4033212096328</v>
      </c>
      <c r="BK1502" s="34">
        <f t="shared" si="966"/>
        <v>562.39281187704</v>
      </c>
      <c r="BL1502" s="27">
        <f t="shared" si="967"/>
        <v>105.45483108091749</v>
      </c>
      <c r="BM1502" s="34">
        <f t="shared" si="968"/>
        <v>1.1054421768707483</v>
      </c>
      <c r="BN1502" s="45">
        <f t="shared" si="969"/>
        <v>1553.5789099644753</v>
      </c>
      <c r="BO1502" s="45">
        <f t="shared" si="970"/>
        <v>101.13887867864793</v>
      </c>
      <c r="BP1502" s="66">
        <f t="shared" si="971"/>
        <v>6.6891610862545514</v>
      </c>
    </row>
    <row r="1503" spans="8:68">
      <c r="H1503" s="68">
        <v>1498</v>
      </c>
      <c r="I1503" s="31">
        <f>('Propiedades físicas'!$C$10*'Diseño reactor'!H1503)/1000</f>
        <v>1311.1174318365318</v>
      </c>
      <c r="J1503" s="31">
        <f t="shared" si="949"/>
        <v>0.34779493348758511</v>
      </c>
      <c r="K1503" s="31">
        <f>(I1503*1000)/'Propiedades físicas'!$F$10</f>
        <v>8564.4370419138522</v>
      </c>
      <c r="L1503" s="31">
        <f t="shared" si="950"/>
        <v>1223.4910059876931</v>
      </c>
      <c r="M1503" s="31">
        <f t="shared" si="951"/>
        <v>7340.9460359261584</v>
      </c>
      <c r="N1503" s="31">
        <f t="shared" si="952"/>
        <v>0.81674967021875378</v>
      </c>
      <c r="O1503" s="32">
        <f t="shared" si="953"/>
        <v>4.9004980213125222</v>
      </c>
      <c r="P1503" s="33">
        <f t="shared" si="954"/>
        <v>0.62756876595685585</v>
      </c>
      <c r="Q1503" s="31">
        <f t="shared" si="955"/>
        <v>4.6573480802914853</v>
      </c>
      <c r="R1503" s="31">
        <f t="shared" si="956"/>
        <v>0.14536158502328259</v>
      </c>
      <c r="S1503" s="31">
        <f t="shared" si="957"/>
        <v>0.24314994102103799</v>
      </c>
      <c r="T1503" s="31">
        <f t="shared" si="958"/>
        <v>3.3669601718090698E-2</v>
      </c>
      <c r="U1503" s="31">
        <f t="shared" si="959"/>
        <v>1.0149717520524676E-2</v>
      </c>
      <c r="V1503" s="47">
        <f t="shared" si="972"/>
        <v>6.2147586531649795E-4</v>
      </c>
      <c r="W1503" s="31">
        <f t="shared" si="960"/>
        <v>0.23162654502355509</v>
      </c>
      <c r="X1503" s="34">
        <f>(S1503*H1503*'Propiedades físicas'!$F$5*60*24*365)/(1000000)</f>
        <v>56374.459991910604</v>
      </c>
      <c r="Y1503" s="34">
        <f>(U1503*H1503*'Propiedades físicas'!$F$7*60*24*365)/(1000000)</f>
        <v>735.92507084332658</v>
      </c>
      <c r="Z1503" s="31">
        <f t="shared" si="973"/>
        <v>940.09801140337004</v>
      </c>
      <c r="AA1503" s="31">
        <f t="shared" si="974"/>
        <v>6976.7074242766448</v>
      </c>
      <c r="AB1503" s="31">
        <f t="shared" si="974"/>
        <v>217.75165436487731</v>
      </c>
      <c r="AC1503" s="31">
        <f t="shared" si="974"/>
        <v>364.23861164951489</v>
      </c>
      <c r="AD1503" s="31">
        <f t="shared" si="974"/>
        <v>50.437063373699864</v>
      </c>
      <c r="AE1503" s="31">
        <f t="shared" si="975"/>
        <v>15.204276845745966</v>
      </c>
      <c r="AF1503" s="31">
        <f t="shared" si="976"/>
        <v>8564.437041913854</v>
      </c>
      <c r="AG1503" s="31">
        <f t="shared" si="977"/>
        <v>0.10976763642520639</v>
      </c>
      <c r="AH1503" s="31">
        <f t="shared" si="978"/>
        <v>0.81461366230296828</v>
      </c>
      <c r="AI1503" s="31">
        <f t="shared" si="978"/>
        <v>2.5425098380572296E-2</v>
      </c>
      <c r="AJ1503" s="31">
        <f t="shared" si="978"/>
        <v>4.2529194839888769E-2</v>
      </c>
      <c r="AK1503" s="31">
        <f t="shared" si="978"/>
        <v>5.8891276947759469E-3</v>
      </c>
      <c r="AL1503" s="31">
        <f t="shared" si="979"/>
        <v>1.7752803565881943E-3</v>
      </c>
      <c r="AM1503" s="31">
        <f t="shared" si="980"/>
        <v>0.99999999999999989</v>
      </c>
      <c r="AN1503" s="31">
        <f>(Z1503*'Propiedades físicas'!$F$4)/1000</f>
        <v>826.70338926789543</v>
      </c>
      <c r="AO1503" s="31">
        <f>(AA1503*'Propiedades físicas'!$F$6)/1000</f>
        <v>223.53370587382369</v>
      </c>
      <c r="AP1503" s="31">
        <f>(AB1503*'Propiedades físicas'!$F$9)/1000</f>
        <v>134.34188316041104</v>
      </c>
      <c r="AQ1503" s="31">
        <f>(AC1503*'Propiedades físicas'!$F$5)/1000</f>
        <v>107.25734397243266</v>
      </c>
      <c r="AR1503" s="31">
        <f>(AD1503*'Propiedades físicas'!$F$8)/1000</f>
        <v>17.880947707244069</v>
      </c>
      <c r="AS1503" s="31">
        <f>(AE1503*'Propiedades físicas'!$F$7)/1000</f>
        <v>1.4001618547247461</v>
      </c>
      <c r="AT1503" s="31">
        <f t="shared" si="981"/>
        <v>1311.1174318365318</v>
      </c>
      <c r="AU1503" s="31">
        <f t="shared" si="982"/>
        <v>0.63053344360611596</v>
      </c>
      <c r="AV1503" s="31">
        <f t="shared" si="985"/>
        <v>0.17049098764609633</v>
      </c>
      <c r="AW1503" s="31">
        <f t="shared" si="985"/>
        <v>0.10246365420695634</v>
      </c>
      <c r="AX1503" s="31">
        <f t="shared" si="985"/>
        <v>8.1806054414358023E-2</v>
      </c>
      <c r="AY1503" s="31">
        <f t="shared" si="985"/>
        <v>1.3637945216087586E-2</v>
      </c>
      <c r="AZ1503" s="31">
        <f t="shared" si="986"/>
        <v>1.0679149103856292E-3</v>
      </c>
      <c r="BA1503" s="31">
        <f t="shared" si="983"/>
        <v>1</v>
      </c>
      <c r="BB1503" s="34">
        <f>AU1503*'Propiedades físicas'!$C$4+'Diseño reactor'!AV1503*'Propiedades físicas'!$C$5+'Diseño reactor'!AW1503*'Propiedades físicas'!$C$8+'Diseño reactor'!AX1503*'Propiedades físicas'!$C$9+'Diseño reactor'!AY1503*'Propiedades físicas'!$C$7+'Diseño reactor'!AZ1503*'Propiedades físicas'!$C$6</f>
        <v>875.57007577242041</v>
      </c>
      <c r="BC1503" s="45">
        <f>AU1503*'Propiedades físicas'!$L$4+'Diseño reactor'!AV1503*'Propiedades físicas'!$L$5+'Diseño reactor'!AW1503*'Propiedades físicas'!$L$8+AX1503*'Propiedades físicas'!$L$9+'Diseño reactor'!AY1503*'Propiedades físicas'!$L$7+'Diseño reactor'!AZ1503*'Propiedades físicas'!$L$6</f>
        <v>2.0758766957488644</v>
      </c>
      <c r="BD1503" s="29">
        <f t="shared" si="962"/>
        <v>2.081684118412694</v>
      </c>
      <c r="BE1503" s="58">
        <f t="shared" si="963"/>
        <v>41.929091209461106</v>
      </c>
      <c r="BF1503" s="30">
        <f>AU1503*'Propiedades físicas'!$I$4+'Diseño reactor'!AV1503*'Propiedades físicas'!$I$5+'Diseño reactor'!AW1503*'Propiedades físicas'!$I$8+'Diseño reactor'!AX1503*'Propiedades físicas'!$I$9+'Diseño reactor'!AY1503*'Propiedades físicas'!$I$7+'Diseño reactor'!AZ1503*'Propiedades físicas'!$I$6</f>
        <v>1.988584446952393E-2</v>
      </c>
      <c r="BG1503" s="24">
        <f>AU1503*'Propiedades físicas'!$O$4+'Diseño reactor'!AV1503*'Propiedades físicas'!$O$5+'Diseño reactor'!AW1503*'Propiedades físicas'!$O$8+'Diseño reactor'!AX1503*'Propiedades físicas'!$O$9+'Diseño reactor'!AY1503*'Propiedades físicas'!$O$7+'Diseño reactor'!AZ1503*'Propiedades físicas'!$O$6</f>
        <v>0.15246406895031497</v>
      </c>
      <c r="BH1503" s="54">
        <f t="shared" si="964"/>
        <v>41339.105153225035</v>
      </c>
      <c r="BI1503" s="34">
        <f t="shared" si="984"/>
        <v>270.75599774936933</v>
      </c>
      <c r="BJ1503" s="27">
        <f t="shared" si="965"/>
        <v>4795.4028722920411</v>
      </c>
      <c r="BK1503" s="34">
        <f t="shared" si="966"/>
        <v>562.40510320436329</v>
      </c>
      <c r="BL1503" s="27">
        <f t="shared" si="967"/>
        <v>105.45526324086171</v>
      </c>
      <c r="BM1503" s="34">
        <f t="shared" si="968"/>
        <v>1.1054421768707483</v>
      </c>
      <c r="BN1503" s="45">
        <f t="shared" si="969"/>
        <v>1554.75400603767</v>
      </c>
      <c r="BO1503" s="45">
        <f t="shared" si="970"/>
        <v>101.15348873271201</v>
      </c>
      <c r="BP1503" s="66">
        <f t="shared" si="971"/>
        <v>6.6891572046043075</v>
      </c>
    </row>
    <row r="1504" spans="8:68">
      <c r="H1504" s="68">
        <v>1499</v>
      </c>
      <c r="I1504" s="31">
        <f>('Propiedades físicas'!$C$10*'Diseño reactor'!H1504)/1000</f>
        <v>1311.9926771181317</v>
      </c>
      <c r="J1504" s="31">
        <f t="shared" si="949"/>
        <v>0.34756291551994828</v>
      </c>
      <c r="K1504" s="31">
        <f>(I1504*1000)/'Propiedades físicas'!$F$10</f>
        <v>8570.1542896053852</v>
      </c>
      <c r="L1504" s="31">
        <f t="shared" si="950"/>
        <v>1224.3077556579121</v>
      </c>
      <c r="M1504" s="31">
        <f t="shared" si="951"/>
        <v>7345.8465339474724</v>
      </c>
      <c r="N1504" s="31">
        <f t="shared" si="952"/>
        <v>0.81674967021875389</v>
      </c>
      <c r="O1504" s="32">
        <f t="shared" si="953"/>
        <v>4.9004980213125231</v>
      </c>
      <c r="P1504" s="33">
        <f t="shared" si="954"/>
        <v>0.62766575331500796</v>
      </c>
      <c r="Q1504" s="31">
        <f t="shared" si="955"/>
        <v>4.6575055881888128</v>
      </c>
      <c r="R1504" s="31">
        <f t="shared" si="956"/>
        <v>0.14530951584143895</v>
      </c>
      <c r="S1504" s="31">
        <f t="shared" si="957"/>
        <v>0.24299243312371141</v>
      </c>
      <c r="T1504" s="31">
        <f t="shared" si="958"/>
        <v>3.3640285904648418E-2</v>
      </c>
      <c r="U1504" s="31">
        <f t="shared" si="959"/>
        <v>1.013411515765855E-2</v>
      </c>
      <c r="V1504" s="47">
        <f t="shared" si="972"/>
        <v>6.2157191104981373E-4</v>
      </c>
      <c r="W1504" s="31">
        <f t="shared" si="960"/>
        <v>0.23150779706235164</v>
      </c>
      <c r="X1504" s="34">
        <f>(S1504*H1504*'Propiedades físicas'!$F$5*60*24*365)/(1000000)</f>
        <v>56375.550464056352</v>
      </c>
      <c r="Y1504" s="34">
        <f>(U1504*H1504*'Propiedades físicas'!$F$7*60*24*365)/(1000000)</f>
        <v>735.28430763308802</v>
      </c>
      <c r="Z1504" s="31">
        <f t="shared" si="973"/>
        <v>940.87096421919694</v>
      </c>
      <c r="AA1504" s="31">
        <f t="shared" si="974"/>
        <v>6981.6008766950299</v>
      </c>
      <c r="AB1504" s="31">
        <f t="shared" si="974"/>
        <v>217.81896424631699</v>
      </c>
      <c r="AC1504" s="31">
        <f t="shared" si="974"/>
        <v>364.24565725244338</v>
      </c>
      <c r="AD1504" s="31">
        <f t="shared" si="974"/>
        <v>50.426788571067981</v>
      </c>
      <c r="AE1504" s="31">
        <f t="shared" si="975"/>
        <v>15.191038621330167</v>
      </c>
      <c r="AF1504" s="31">
        <f t="shared" si="976"/>
        <v>8570.1542896053852</v>
      </c>
      <c r="AG1504" s="31">
        <f t="shared" si="977"/>
        <v>0.10978460041966404</v>
      </c>
      <c r="AH1504" s="31">
        <f t="shared" si="978"/>
        <v>0.81464121190477412</v>
      </c>
      <c r="AI1504" s="31">
        <f t="shared" si="978"/>
        <v>2.5415990994526953E-2</v>
      </c>
      <c r="AJ1504" s="31">
        <f t="shared" si="978"/>
        <v>4.2501645238083009E-2</v>
      </c>
      <c r="AK1504" s="31">
        <f t="shared" si="978"/>
        <v>5.8840000852995022E-3</v>
      </c>
      <c r="AL1504" s="31">
        <f t="shared" si="979"/>
        <v>1.7725513576523535E-3</v>
      </c>
      <c r="AM1504" s="31">
        <f t="shared" si="980"/>
        <v>1</v>
      </c>
      <c r="AN1504" s="31">
        <f>(Z1504*'Propiedades físicas'!$F$4)/1000</f>
        <v>827.38310851507742</v>
      </c>
      <c r="AO1504" s="31">
        <f>(AA1504*'Propiedades físicas'!$F$6)/1000</f>
        <v>223.69049208930875</v>
      </c>
      <c r="AP1504" s="31">
        <f>(AB1504*'Propiedades físicas'!$F$9)/1000</f>
        <v>134.38340999176526</v>
      </c>
      <c r="AQ1504" s="31">
        <f>(AC1504*'Propiedades físicas'!$F$5)/1000</f>
        <v>107.25941869112701</v>
      </c>
      <c r="AR1504" s="31">
        <f>(AD1504*'Propiedades físicas'!$F$8)/1000</f>
        <v>17.877305084215013</v>
      </c>
      <c r="AS1504" s="31">
        <f>(AE1504*'Propiedades físicas'!$F$7)/1000</f>
        <v>1.3989427466382951</v>
      </c>
      <c r="AT1504" s="31">
        <f t="shared" si="981"/>
        <v>1311.992677118132</v>
      </c>
      <c r="AU1504" s="31">
        <f t="shared" si="982"/>
        <v>0.63063088913916232</v>
      </c>
      <c r="AV1504" s="31">
        <f t="shared" si="985"/>
        <v>0.17049675351897381</v>
      </c>
      <c r="AW1504" s="31">
        <f t="shared" si="985"/>
        <v>0.10242695125932122</v>
      </c>
      <c r="AX1504" s="31">
        <f t="shared" si="985"/>
        <v>8.1753062011541519E-2</v>
      </c>
      <c r="AY1504" s="31">
        <f t="shared" si="985"/>
        <v>1.3626070782257376E-2</v>
      </c>
      <c r="AZ1504" s="31">
        <f t="shared" si="986"/>
        <v>1.0662732887436186E-3</v>
      </c>
      <c r="BA1504" s="31">
        <f t="shared" si="983"/>
        <v>1</v>
      </c>
      <c r="BB1504" s="34">
        <f>AU1504*'Propiedades físicas'!$C$4+'Diseño reactor'!AV1504*'Propiedades físicas'!$C$5+'Diseño reactor'!AW1504*'Propiedades físicas'!$C$8+'Diseño reactor'!AX1504*'Propiedades físicas'!$C$9+'Diseño reactor'!AY1504*'Propiedades físicas'!$C$7+'Diseño reactor'!AZ1504*'Propiedades físicas'!$C$6</f>
        <v>875.56956866617224</v>
      </c>
      <c r="BC1504" s="45">
        <f>AU1504*'Propiedades físicas'!$L$4+'Diseño reactor'!AV1504*'Propiedades físicas'!$L$5+'Diseño reactor'!AW1504*'Propiedades físicas'!$L$8+AX1504*'Propiedades físicas'!$L$9+'Diseño reactor'!AY1504*'Propiedades físicas'!$L$7+'Diseño reactor'!AZ1504*'Propiedades físicas'!$L$6</f>
        <v>2.0759483476573886</v>
      </c>
      <c r="BD1504" s="29">
        <f t="shared" si="962"/>
        <v>2.0805462935427852</v>
      </c>
      <c r="BE1504" s="58">
        <f t="shared" si="963"/>
        <v>41.92784996323843</v>
      </c>
      <c r="BF1504" s="30">
        <f>AU1504*'Propiedades físicas'!$I$4+'Diseño reactor'!AV1504*'Propiedades físicas'!$I$5+'Diseño reactor'!AW1504*'Propiedades físicas'!$I$8+'Diseño reactor'!AX1504*'Propiedades físicas'!$I$9+'Diseño reactor'!AY1504*'Propiedades físicas'!$I$7+'Diseño reactor'!AZ1504*'Propiedades físicas'!$I$6</f>
        <v>1.9886077186471784E-2</v>
      </c>
      <c r="BG1504" s="24">
        <f>AU1504*'Propiedades físicas'!$O$4+'Diseño reactor'!AV1504*'Propiedades físicas'!$O$5+'Diseño reactor'!AW1504*'Propiedades físicas'!$O$8+'Diseño reactor'!AX1504*'Propiedades físicas'!$O$9+'Diseño reactor'!AY1504*'Propiedades físicas'!$O$7+'Diseño reactor'!AZ1504*'Propiedades físicas'!$O$6</f>
        <v>0.15246741199913402</v>
      </c>
      <c r="BH1504" s="54">
        <f t="shared" si="964"/>
        <v>41338.597439878373</v>
      </c>
      <c r="BI1504" s="34">
        <f t="shared" si="984"/>
        <v>270.76257500112786</v>
      </c>
      <c r="BJ1504" s="27">
        <f t="shared" si="965"/>
        <v>4795.4024381212894</v>
      </c>
      <c r="BK1504" s="34">
        <f t="shared" si="966"/>
        <v>562.417384026685</v>
      </c>
      <c r="BL1504" s="27">
        <f t="shared" si="967"/>
        <v>105.45569501612501</v>
      </c>
      <c r="BM1504" s="34">
        <f t="shared" si="968"/>
        <v>1.1054421768707483</v>
      </c>
      <c r="BN1504" s="45">
        <f t="shared" si="969"/>
        <v>1555.9291515764653</v>
      </c>
      <c r="BO1504" s="45">
        <f t="shared" si="970"/>
        <v>101.16808380999903</v>
      </c>
      <c r="BP1504" s="66">
        <f t="shared" si="971"/>
        <v>6.6891533304273478</v>
      </c>
    </row>
    <row r="1505" spans="8:68">
      <c r="H1505" s="68">
        <v>1500</v>
      </c>
      <c r="I1505" s="31">
        <f>('Propiedades físicas'!$C$10*'Diseño reactor'!H1505)/1000</f>
        <v>1312.8679223997312</v>
      </c>
      <c r="J1505" s="31">
        <f t="shared" si="949"/>
        <v>0.34733120690960173</v>
      </c>
      <c r="K1505" s="31">
        <f>(I1505*1000)/'Propiedades físicas'!$F$10</f>
        <v>8575.8715372969145</v>
      </c>
      <c r="L1505" s="31">
        <f t="shared" si="950"/>
        <v>1225.1245053281307</v>
      </c>
      <c r="M1505" s="31">
        <f t="shared" si="951"/>
        <v>7350.7470319687836</v>
      </c>
      <c r="N1505" s="31">
        <f t="shared" si="952"/>
        <v>0.81674967021875378</v>
      </c>
      <c r="O1505" s="32">
        <f t="shared" si="953"/>
        <v>4.9004980213125222</v>
      </c>
      <c r="P1505" s="33">
        <f t="shared" si="954"/>
        <v>0.62776264127911496</v>
      </c>
      <c r="Q1505" s="31">
        <f t="shared" si="955"/>
        <v>4.6576628956979231</v>
      </c>
      <c r="R1505" s="31">
        <f t="shared" si="956"/>
        <v>0.14525747702213898</v>
      </c>
      <c r="S1505" s="31">
        <f t="shared" si="957"/>
        <v>0.24283512561459969</v>
      </c>
      <c r="T1505" s="31">
        <f t="shared" si="958"/>
        <v>3.3611007160038842E-2</v>
      </c>
      <c r="U1505" s="31">
        <f t="shared" si="959"/>
        <v>1.0118544757461014E-2</v>
      </c>
      <c r="V1505" s="47">
        <f t="shared" si="972"/>
        <v>6.2166785835407511E-4</v>
      </c>
      <c r="W1505" s="31">
        <f t="shared" si="960"/>
        <v>0.2313891707957734</v>
      </c>
      <c r="X1505" s="34">
        <f>(S1505*H1505*'Propiedades físicas'!$F$5*60*24*365)/(1000000)</f>
        <v>56376.63870228405</v>
      </c>
      <c r="Y1505" s="34">
        <f>(U1505*H1505*'Propiedades físicas'!$F$7*60*24*365)/(1000000)</f>
        <v>734.64435464577866</v>
      </c>
      <c r="Z1505" s="31">
        <f t="shared" si="973"/>
        <v>941.6439619186724</v>
      </c>
      <c r="AA1505" s="31">
        <f t="shared" si="974"/>
        <v>6986.4943435468849</v>
      </c>
      <c r="AB1505" s="31">
        <f t="shared" si="974"/>
        <v>217.88621553320849</v>
      </c>
      <c r="AC1505" s="31">
        <f t="shared" si="974"/>
        <v>364.25268842189951</v>
      </c>
      <c r="AD1505" s="31">
        <f t="shared" si="974"/>
        <v>50.416510740058264</v>
      </c>
      <c r="AE1505" s="31">
        <f t="shared" si="975"/>
        <v>15.177817136191521</v>
      </c>
      <c r="AF1505" s="31">
        <f t="shared" si="976"/>
        <v>8575.8715372969145</v>
      </c>
      <c r="AG1505" s="31">
        <f t="shared" si="977"/>
        <v>0.10980154702917523</v>
      </c>
      <c r="AH1505" s="31">
        <f t="shared" si="978"/>
        <v>0.81466872645681021</v>
      </c>
      <c r="AI1505" s="31">
        <f t="shared" si="978"/>
        <v>2.5406888919173979E-2</v>
      </c>
      <c r="AJ1505" s="31">
        <f t="shared" si="978"/>
        <v>4.2474130686046947E-2</v>
      </c>
      <c r="AK1505" s="31">
        <f t="shared" si="978"/>
        <v>5.8788789595079893E-3</v>
      </c>
      <c r="AL1505" s="31">
        <f t="shared" si="979"/>
        <v>1.7698279492856673E-3</v>
      </c>
      <c r="AM1505" s="31">
        <f t="shared" si="980"/>
        <v>1</v>
      </c>
      <c r="AN1505" s="31">
        <f>(Z1505*'Propiedades físicas'!$F$4)/1000</f>
        <v>828.06286723204209</v>
      </c>
      <c r="AO1505" s="31">
        <f>(AA1505*'Propiedades físicas'!$F$6)/1000</f>
        <v>223.84727876724219</v>
      </c>
      <c r="AP1505" s="31">
        <f>(AB1505*'Propiedades físicas'!$F$9)/1000</f>
        <v>134.42490067321296</v>
      </c>
      <c r="AQ1505" s="31">
        <f>(AC1505*'Propiedades físicas'!$F$5)/1000</f>
        <v>107.26148915959676</v>
      </c>
      <c r="AR1505" s="31">
        <f>(AD1505*'Propiedades físicas'!$F$8)/1000</f>
        <v>17.873661387565448</v>
      </c>
      <c r="AS1505" s="31">
        <f>(AE1505*'Propiedades físicas'!$F$7)/1000</f>
        <v>1.3977251800718773</v>
      </c>
      <c r="AT1505" s="31">
        <f t="shared" si="981"/>
        <v>1312.8679223997312</v>
      </c>
      <c r="AU1505" s="31">
        <f t="shared" si="982"/>
        <v>0.6307282348086195</v>
      </c>
      <c r="AV1505" s="31">
        <f t="shared" si="985"/>
        <v>0.17050251205626379</v>
      </c>
      <c r="AW1505" s="31">
        <f t="shared" si="985"/>
        <v>0.10239026971388243</v>
      </c>
      <c r="AX1505" s="31">
        <f t="shared" si="985"/>
        <v>8.1700137027903297E-2</v>
      </c>
      <c r="AY1505" s="31">
        <f t="shared" si="985"/>
        <v>1.3614211363238276E-2</v>
      </c>
      <c r="AZ1505" s="31">
        <f t="shared" si="986"/>
        <v>1.0646350300927753E-3</v>
      </c>
      <c r="BA1505" s="31">
        <f t="shared" si="983"/>
        <v>1</v>
      </c>
      <c r="BB1505" s="34">
        <f>AU1505*'Propiedades físicas'!$C$4+'Diseño reactor'!AV1505*'Propiedades físicas'!$C$5+'Diseño reactor'!AW1505*'Propiedades físicas'!$C$8+'Diseño reactor'!AX1505*'Propiedades físicas'!$C$9+'Diseño reactor'!AY1505*'Propiedades físicas'!$C$7+'Diseño reactor'!AZ1505*'Propiedades físicas'!$C$6</f>
        <v>875.56906253576062</v>
      </c>
      <c r="BC1505" s="45">
        <f>AU1505*'Propiedades físicas'!$L$4+'Diseño reactor'!AV1505*'Propiedades físicas'!$L$5+'Diseño reactor'!AW1505*'Propiedades físicas'!$L$8+AX1505*'Propiedades físicas'!$L$9+'Diseño reactor'!AY1505*'Propiedades físicas'!$L$7+'Diseño reactor'!AZ1505*'Propiedades físicas'!$L$6</f>
        <v>2.0760199226650506</v>
      </c>
      <c r="BD1505" s="29">
        <f t="shared" si="962"/>
        <v>2.0794097143139605</v>
      </c>
      <c r="BE1505" s="58">
        <f t="shared" si="963"/>
        <v>41.926610106355369</v>
      </c>
      <c r="BF1505" s="30">
        <f>AU1505*'Propiedades físicas'!$I$4+'Diseño reactor'!AV1505*'Propiedades físicas'!$I$5+'Diseño reactor'!AW1505*'Propiedades físicas'!$I$8+'Diseño reactor'!AX1505*'Propiedades físicas'!$I$9+'Diseño reactor'!AY1505*'Propiedades físicas'!$I$7+'Diseño reactor'!AZ1505*'Propiedades físicas'!$I$6</f>
        <v>1.9886309448715347E-2</v>
      </c>
      <c r="BG1505" s="24">
        <f>AU1505*'Propiedades físicas'!$O$4+'Diseño reactor'!AV1505*'Propiedades físicas'!$O$5+'Diseño reactor'!AW1505*'Propiedades físicas'!$O$8+'Diseño reactor'!AX1505*'Propiedades físicas'!$O$9+'Diseño reactor'!AY1505*'Propiedades físicas'!$O$7+'Diseño reactor'!AZ1505*'Propiedades físicas'!$O$6</f>
        <v>0.15247075173661065</v>
      </c>
      <c r="BH1505" s="54">
        <f t="shared" si="964"/>
        <v>41338.090729689997</v>
      </c>
      <c r="BI1505" s="34">
        <f t="shared" si="984"/>
        <v>270.76914184258112</v>
      </c>
      <c r="BJ1505" s="27">
        <f t="shared" si="965"/>
        <v>4795.4020186491271</v>
      </c>
      <c r="BK1505" s="34">
        <f t="shared" si="966"/>
        <v>562.42965435591736</v>
      </c>
      <c r="BL1505" s="27">
        <f t="shared" si="967"/>
        <v>105.45612640716628</v>
      </c>
      <c r="BM1505" s="34">
        <f t="shared" si="968"/>
        <v>1.1054421768707483</v>
      </c>
      <c r="BN1505" s="45">
        <f t="shared" si="969"/>
        <v>1557.1043465020177</v>
      </c>
      <c r="BO1505" s="45">
        <f t="shared" si="970"/>
        <v>101.18266393352498</v>
      </c>
      <c r="BP1505" s="66">
        <f t="shared" si="971"/>
        <v>6.6891494637055597</v>
      </c>
    </row>
    <row r="1506" spans="8:68">
      <c r="H1506" s="68">
        <v>1501</v>
      </c>
      <c r="I1506" s="31">
        <f>('Propiedades físicas'!$C$10*'Diseño reactor'!H1506)/1000</f>
        <v>1313.7431676813312</v>
      </c>
      <c r="J1506" s="31">
        <f t="shared" si="949"/>
        <v>0.34709980703824284</v>
      </c>
      <c r="K1506" s="31">
        <f>(I1506*1000)/'Propiedades físicas'!$F$10</f>
        <v>8581.5887849884475</v>
      </c>
      <c r="L1506" s="31">
        <f t="shared" si="950"/>
        <v>1225.9412549983497</v>
      </c>
      <c r="M1506" s="31">
        <f t="shared" si="951"/>
        <v>7355.6475299900976</v>
      </c>
      <c r="N1506" s="31">
        <f t="shared" si="952"/>
        <v>0.816749670218754</v>
      </c>
      <c r="O1506" s="32">
        <f t="shared" si="953"/>
        <v>4.9004980213125231</v>
      </c>
      <c r="P1506" s="33">
        <f t="shared" si="954"/>
        <v>0.6278594300018896</v>
      </c>
      <c r="Q1506" s="31">
        <f t="shared" si="955"/>
        <v>4.6578200031947175</v>
      </c>
      <c r="R1506" s="31">
        <f t="shared" si="956"/>
        <v>0.14520546855405064</v>
      </c>
      <c r="S1506" s="31">
        <f t="shared" si="957"/>
        <v>0.24267801811780468</v>
      </c>
      <c r="T1506" s="31">
        <f t="shared" si="958"/>
        <v>3.3581765424687382E-2</v>
      </c>
      <c r="U1506" s="31">
        <f t="shared" si="959"/>
        <v>1.0103006238126424E-2</v>
      </c>
      <c r="V1506" s="47">
        <f t="shared" si="972"/>
        <v>6.2176370738051213E-4</v>
      </c>
      <c r="W1506" s="31">
        <f t="shared" si="960"/>
        <v>0.23127066603684462</v>
      </c>
      <c r="X1506" s="34">
        <f>(S1506*H1506*'Propiedades físicas'!$F$5*60*24*365)/(1000000)</f>
        <v>56377.724712311283</v>
      </c>
      <c r="Y1506" s="34">
        <f>(U1506*H1506*'Propiedades físicas'!$F$7*60*24*365)/(1000000)</f>
        <v>734.00521057926176</v>
      </c>
      <c r="Z1506" s="31">
        <f t="shared" si="973"/>
        <v>942.41700443283628</v>
      </c>
      <c r="AA1506" s="31">
        <f t="shared" si="974"/>
        <v>6991.3878247952707</v>
      </c>
      <c r="AB1506" s="31">
        <f t="shared" si="974"/>
        <v>217.95340829963001</v>
      </c>
      <c r="AC1506" s="31">
        <f t="shared" si="974"/>
        <v>364.25970519482485</v>
      </c>
      <c r="AD1506" s="31">
        <f t="shared" si="974"/>
        <v>50.406229902455763</v>
      </c>
      <c r="AE1506" s="31">
        <f t="shared" si="975"/>
        <v>15.164612363427763</v>
      </c>
      <c r="AF1506" s="31">
        <f t="shared" si="976"/>
        <v>8581.5887849884439</v>
      </c>
      <c r="AG1506" s="31">
        <f t="shared" si="977"/>
        <v>0.10981847628045083</v>
      </c>
      <c r="AH1506" s="31">
        <f t="shared" si="978"/>
        <v>0.81469620602482473</v>
      </c>
      <c r="AI1506" s="31">
        <f t="shared" si="978"/>
        <v>2.5397792152531289E-2</v>
      </c>
      <c r="AJ1506" s="31">
        <f t="shared" si="978"/>
        <v>4.2446651118032495E-2</v>
      </c>
      <c r="AK1506" s="31">
        <f t="shared" si="978"/>
        <v>5.8737643069812556E-3</v>
      </c>
      <c r="AL1506" s="31">
        <f t="shared" si="979"/>
        <v>1.7671101171795641E-3</v>
      </c>
      <c r="AM1506" s="31">
        <f t="shared" si="980"/>
        <v>1.0000000000000002</v>
      </c>
      <c r="AN1506" s="31">
        <f>(Z1506*'Propiedades físicas'!$F$4)/1000</f>
        <v>828.74266535814763</v>
      </c>
      <c r="AO1506" s="31">
        <f>(AA1506*'Propiedades físicas'!$F$6)/1000</f>
        <v>224.00406590644047</v>
      </c>
      <c r="AP1506" s="31">
        <f>(AB1506*'Propiedades físicas'!$F$9)/1000</f>
        <v>134.46635525045673</v>
      </c>
      <c r="AQ1506" s="31">
        <f>(AC1506*'Propiedades físicas'!$F$5)/1000</f>
        <v>107.26355538872008</v>
      </c>
      <c r="AR1506" s="31">
        <f>(AD1506*'Propiedades físicas'!$F$8)/1000</f>
        <v>17.870016625018611</v>
      </c>
      <c r="AS1506" s="31">
        <f>(AE1506*'Propiedades físicas'!$F$7)/1000</f>
        <v>1.3965091525480626</v>
      </c>
      <c r="AT1506" s="31">
        <f t="shared" si="981"/>
        <v>1313.7431676813317</v>
      </c>
      <c r="AU1506" s="31">
        <f t="shared" si="982"/>
        <v>0.63082548076792111</v>
      </c>
      <c r="AV1506" s="31">
        <f t="shared" si="985"/>
        <v>0.17050826327172652</v>
      </c>
      <c r="AW1506" s="31">
        <f t="shared" si="985"/>
        <v>0.10235360956265203</v>
      </c>
      <c r="AX1506" s="31">
        <f t="shared" si="985"/>
        <v>8.1647279336975007E-2</v>
      </c>
      <c r="AY1506" s="31">
        <f t="shared" si="985"/>
        <v>1.3602366934899451E-2</v>
      </c>
      <c r="AZ1506" s="31">
        <f t="shared" si="986"/>
        <v>1.0630001258258167E-3</v>
      </c>
      <c r="BA1506" s="31">
        <f t="shared" si="983"/>
        <v>1</v>
      </c>
      <c r="BB1506" s="34">
        <f>AU1506*'Propiedades físicas'!$C$4+'Diseño reactor'!AV1506*'Propiedades físicas'!$C$5+'Diseño reactor'!AW1506*'Propiedades físicas'!$C$8+'Diseño reactor'!AX1506*'Propiedades físicas'!$C$9+'Diseño reactor'!AY1506*'Propiedades físicas'!$C$7+'Diseño reactor'!AZ1506*'Propiedades físicas'!$C$6</f>
        <v>875.56855737882063</v>
      </c>
      <c r="BC1506" s="45">
        <f>AU1506*'Propiedades físicas'!$L$4+'Diseño reactor'!AV1506*'Propiedades físicas'!$L$5+'Diseño reactor'!AW1506*'Propiedades físicas'!$L$8+AX1506*'Propiedades físicas'!$L$9+'Diseño reactor'!AY1506*'Propiedades físicas'!$L$7+'Diseño reactor'!AZ1506*'Propiedades físicas'!$L$6</f>
        <v>2.0760914208942101</v>
      </c>
      <c r="BD1506" s="29">
        <f t="shared" si="962"/>
        <v>2.0782743786794367</v>
      </c>
      <c r="BE1506" s="58">
        <f t="shared" si="963"/>
        <v>41.9253716364681</v>
      </c>
      <c r="BF1506" s="30">
        <f>AU1506*'Propiedades físicas'!$I$4+'Diseño reactor'!AV1506*'Propiedades físicas'!$I$5+'Diseño reactor'!AW1506*'Propiedades físicas'!$I$8+'Diseño reactor'!AX1506*'Propiedades físicas'!$I$9+'Diseño reactor'!AY1506*'Propiedades físicas'!$I$7+'Diseño reactor'!AZ1506*'Propiedades físicas'!$I$6</f>
        <v>1.9886541257334578E-2</v>
      </c>
      <c r="BG1506" s="24">
        <f>AU1506*'Propiedades físicas'!$O$4+'Diseño reactor'!AV1506*'Propiedades físicas'!$O$5+'Diseño reactor'!AW1506*'Propiedades físicas'!$O$8+'Diseño reactor'!AX1506*'Propiedades físicas'!$O$9+'Diseño reactor'!AY1506*'Propiedades físicas'!$O$7+'Diseño reactor'!AZ1506*'Propiedades físicas'!$O$6</f>
        <v>0.15247408816746813</v>
      </c>
      <c r="BH1506" s="54">
        <f t="shared" si="964"/>
        <v>41337.585020233455</v>
      </c>
      <c r="BI1506" s="34">
        <f t="shared" si="984"/>
        <v>270.77569829612474</v>
      </c>
      <c r="BJ1506" s="27">
        <f t="shared" si="965"/>
        <v>4795.4016138274619</v>
      </c>
      <c r="BK1506" s="34">
        <f t="shared" si="966"/>
        <v>562.44191420395953</v>
      </c>
      <c r="BL1506" s="27">
        <f t="shared" si="967"/>
        <v>105.45655741444391</v>
      </c>
      <c r="BM1506" s="34">
        <f t="shared" si="968"/>
        <v>1.1054421768707483</v>
      </c>
      <c r="BN1506" s="45">
        <f t="shared" si="969"/>
        <v>1558.2795907356485</v>
      </c>
      <c r="BO1506" s="45">
        <f t="shared" si="970"/>
        <v>101.19722912625872</v>
      </c>
      <c r="BP1506" s="66">
        <f t="shared" si="971"/>
        <v>6.6891456044208741</v>
      </c>
    </row>
    <row r="1507" spans="8:68">
      <c r="H1507" s="68">
        <v>1502</v>
      </c>
      <c r="I1507" s="31">
        <f>('Propiedades físicas'!$C$10*'Diseño reactor'!H1507)/1000</f>
        <v>1314.618412962931</v>
      </c>
      <c r="J1507" s="31">
        <f t="shared" si="949"/>
        <v>0.34686871528921609</v>
      </c>
      <c r="K1507" s="31">
        <f>(I1507*1000)/'Propiedades físicas'!$F$10</f>
        <v>8587.3060326799769</v>
      </c>
      <c r="L1507" s="31">
        <f t="shared" si="950"/>
        <v>1226.758004668568</v>
      </c>
      <c r="M1507" s="31">
        <f t="shared" si="951"/>
        <v>7360.548028011408</v>
      </c>
      <c r="N1507" s="31">
        <f t="shared" si="952"/>
        <v>0.81674967021875367</v>
      </c>
      <c r="O1507" s="32">
        <f t="shared" si="953"/>
        <v>4.9004980213125222</v>
      </c>
      <c r="P1507" s="33">
        <f t="shared" si="954"/>
        <v>0.62795611963573095</v>
      </c>
      <c r="Q1507" s="31">
        <f t="shared" si="955"/>
        <v>4.6579769110541696</v>
      </c>
      <c r="R1507" s="31">
        <f t="shared" si="956"/>
        <v>0.14515349042579254</v>
      </c>
      <c r="S1507" s="31">
        <f t="shared" si="957"/>
        <v>0.24252111025835324</v>
      </c>
      <c r="T1507" s="31">
        <f t="shared" si="958"/>
        <v>3.3552560639130015E-2</v>
      </c>
      <c r="U1507" s="31">
        <f t="shared" si="959"/>
        <v>1.0087499518100236E-2</v>
      </c>
      <c r="V1507" s="47">
        <f t="shared" si="972"/>
        <v>6.2185945828004423E-4</v>
      </c>
      <c r="W1507" s="31">
        <f t="shared" si="960"/>
        <v>0.23115228259897228</v>
      </c>
      <c r="X1507" s="34">
        <f>(S1507*H1507*'Propiedades físicas'!$F$5*60*24*365)/(1000000)</f>
        <v>56378.808499837884</v>
      </c>
      <c r="Y1507" s="34">
        <f>(U1507*H1507*'Propiedades físicas'!$F$7*60*24*365)/(1000000)</f>
        <v>733.36687413381685</v>
      </c>
      <c r="Z1507" s="31">
        <f t="shared" si="973"/>
        <v>943.1900916928679</v>
      </c>
      <c r="AA1507" s="31">
        <f t="shared" si="974"/>
        <v>6996.2813204033628</v>
      </c>
      <c r="AB1507" s="31">
        <f t="shared" si="974"/>
        <v>218.02054261954038</v>
      </c>
      <c r="AC1507" s="31">
        <f t="shared" si="974"/>
        <v>364.26670760804654</v>
      </c>
      <c r="AD1507" s="31">
        <f t="shared" si="974"/>
        <v>50.395946079973285</v>
      </c>
      <c r="AE1507" s="31">
        <f t="shared" si="975"/>
        <v>15.151424276186555</v>
      </c>
      <c r="AF1507" s="31">
        <f t="shared" si="976"/>
        <v>8587.3060326799769</v>
      </c>
      <c r="AG1507" s="31">
        <f t="shared" si="977"/>
        <v>0.10983538820014682</v>
      </c>
      <c r="AH1507" s="31">
        <f t="shared" si="978"/>
        <v>0.81472365067440389</v>
      </c>
      <c r="AI1507" s="31">
        <f t="shared" si="978"/>
        <v>2.5388700692608162E-2</v>
      </c>
      <c r="AJ1507" s="31">
        <f t="shared" si="978"/>
        <v>4.2419206468453305E-2</v>
      </c>
      <c r="AK1507" s="31">
        <f t="shared" si="978"/>
        <v>5.8686561173184864E-3</v>
      </c>
      <c r="AL1507" s="31">
        <f t="shared" si="979"/>
        <v>1.7643978470693923E-3</v>
      </c>
      <c r="AM1507" s="31">
        <f t="shared" si="980"/>
        <v>1</v>
      </c>
      <c r="AN1507" s="31">
        <f>(Z1507*'Propiedades físicas'!$F$4)/1000</f>
        <v>829.42250283287422</v>
      </c>
      <c r="AO1507" s="31">
        <f>(AA1507*'Propiedades físicas'!$F$6)/1000</f>
        <v>224.16085350572374</v>
      </c>
      <c r="AP1507" s="31">
        <f>(AB1507*'Propiedades físicas'!$F$9)/1000</f>
        <v>134.50777376912544</v>
      </c>
      <c r="AQ1507" s="31">
        <f>(AC1507*'Propiedades físicas'!$F$5)/1000</f>
        <v>107.26561738934149</v>
      </c>
      <c r="AR1507" s="31">
        <f>(AD1507*'Propiedades físicas'!$F$8)/1000</f>
        <v>17.866370804272123</v>
      </c>
      <c r="AS1507" s="31">
        <f>(AE1507*'Propiedades físicas'!$F$7)/1000</f>
        <v>1.39529466159402</v>
      </c>
      <c r="AT1507" s="31">
        <f t="shared" si="981"/>
        <v>1314.618412962931</v>
      </c>
      <c r="AU1507" s="31">
        <f t="shared" si="982"/>
        <v>0.63092262717018699</v>
      </c>
      <c r="AV1507" s="31">
        <f t="shared" si="985"/>
        <v>0.17051400717908896</v>
      </c>
      <c r="AW1507" s="31">
        <f t="shared" si="985"/>
        <v>0.10231697079760758</v>
      </c>
      <c r="AX1507" s="31">
        <f t="shared" si="985"/>
        <v>8.159448881259973E-2</v>
      </c>
      <c r="AY1507" s="31">
        <f t="shared" si="985"/>
        <v>1.359053747315489E-2</v>
      </c>
      <c r="AZ1507" s="31">
        <f t="shared" si="986"/>
        <v>1.0613685673618843E-3</v>
      </c>
      <c r="BA1507" s="31">
        <f t="shared" si="983"/>
        <v>0.99999999999999989</v>
      </c>
      <c r="BB1507" s="34">
        <f>AU1507*'Propiedades físicas'!$C$4+'Diseño reactor'!AV1507*'Propiedades físicas'!$C$5+'Diseño reactor'!AW1507*'Propiedades físicas'!$C$8+'Diseño reactor'!AX1507*'Propiedades físicas'!$C$9+'Diseño reactor'!AY1507*'Propiedades físicas'!$C$7+'Diseño reactor'!AZ1507*'Propiedades físicas'!$C$6</f>
        <v>875.56805319299519</v>
      </c>
      <c r="BC1507" s="45">
        <f>AU1507*'Propiedades físicas'!$L$4+'Diseño reactor'!AV1507*'Propiedades físicas'!$L$5+'Diseño reactor'!AW1507*'Propiedades físicas'!$L$8+AX1507*'Propiedades físicas'!$L$9+'Diseño reactor'!AY1507*'Propiedades físicas'!$L$7+'Diseño reactor'!AZ1507*'Propiedades físicas'!$L$6</f>
        <v>2.0761628424669696</v>
      </c>
      <c r="BD1507" s="29">
        <f t="shared" si="962"/>
        <v>2.0771402845969074</v>
      </c>
      <c r="BE1507" s="58">
        <f t="shared" si="963"/>
        <v>41.924134551238097</v>
      </c>
      <c r="BF1507" s="30">
        <f>AU1507*'Propiedades físicas'!$I$4+'Diseño reactor'!AV1507*'Propiedades físicas'!$I$5+'Diseño reactor'!AW1507*'Propiedades físicas'!$I$8+'Diseño reactor'!AX1507*'Propiedades físicas'!$I$9+'Diseño reactor'!AY1507*'Propiedades físicas'!$I$7+'Diseño reactor'!AZ1507*'Propiedades físicas'!$I$6</f>
        <v>1.9886772613406371E-2</v>
      </c>
      <c r="BG1507" s="24">
        <f>AU1507*'Propiedades físicas'!$O$4+'Diseño reactor'!AV1507*'Propiedades físicas'!$O$5+'Diseño reactor'!AW1507*'Propiedades físicas'!$O$8+'Diseño reactor'!AX1507*'Propiedades físicas'!$O$9+'Diseño reactor'!AY1507*'Propiedades físicas'!$O$7+'Diseño reactor'!AZ1507*'Propiedades físicas'!$O$6</f>
        <v>0.15247742129642114</v>
      </c>
      <c r="BH1507" s="54">
        <f t="shared" si="964"/>
        <v>41337.080309089397</v>
      </c>
      <c r="BI1507" s="34">
        <f t="shared" si="984"/>
        <v>270.78224438409461</v>
      </c>
      <c r="BJ1507" s="27">
        <f t="shared" si="965"/>
        <v>4795.4012236083518</v>
      </c>
      <c r="BK1507" s="34">
        <f t="shared" si="966"/>
        <v>562.4541635826954</v>
      </c>
      <c r="BL1507" s="27">
        <f t="shared" si="967"/>
        <v>105.45698803841562</v>
      </c>
      <c r="BM1507" s="34">
        <f t="shared" si="968"/>
        <v>1.1054421768707483</v>
      </c>
      <c r="BN1507" s="45">
        <f t="shared" si="969"/>
        <v>1559.4548841988483</v>
      </c>
      <c r="BO1507" s="45">
        <f t="shared" si="970"/>
        <v>101.21177941112201</v>
      </c>
      <c r="BP1507" s="66">
        <f t="shared" si="971"/>
        <v>6.6891417525552841</v>
      </c>
    </row>
    <row r="1508" spans="8:68">
      <c r="H1508" s="68">
        <v>1503</v>
      </c>
      <c r="I1508" s="31">
        <f>('Propiedades físicas'!$C$10*'Diseño reactor'!H1508)/1000</f>
        <v>1315.4936582445309</v>
      </c>
      <c r="J1508" s="31">
        <f t="shared" si="949"/>
        <v>0.34663793104750668</v>
      </c>
      <c r="K1508" s="31">
        <f>(I1508*1000)/'Propiedades físicas'!$F$10</f>
        <v>8593.0232803715098</v>
      </c>
      <c r="L1508" s="31">
        <f t="shared" si="950"/>
        <v>1227.574754338787</v>
      </c>
      <c r="M1508" s="31">
        <f t="shared" si="951"/>
        <v>7365.4485260327219</v>
      </c>
      <c r="N1508" s="31">
        <f t="shared" si="952"/>
        <v>0.81674967021875378</v>
      </c>
      <c r="O1508" s="32">
        <f t="shared" si="953"/>
        <v>4.9004980213125231</v>
      </c>
      <c r="P1508" s="33">
        <f t="shared" si="954"/>
        <v>0.62805271033272758</v>
      </c>
      <c r="Q1508" s="31">
        <f t="shared" si="955"/>
        <v>4.6581336196503278</v>
      </c>
      <c r="R1508" s="31">
        <f t="shared" si="956"/>
        <v>0.14510154262593486</v>
      </c>
      <c r="S1508" s="31">
        <f t="shared" si="957"/>
        <v>0.24236440166219567</v>
      </c>
      <c r="T1508" s="31">
        <f t="shared" si="958"/>
        <v>3.3523392744013204E-2</v>
      </c>
      <c r="U1508" s="31">
        <f t="shared" si="959"/>
        <v>1.0072024516078148E-2</v>
      </c>
      <c r="V1508" s="47">
        <f t="shared" si="972"/>
        <v>6.2195511120328366E-4</v>
      </c>
      <c r="W1508" s="31">
        <f t="shared" si="960"/>
        <v>0.23103402029594527</v>
      </c>
      <c r="X1508" s="34">
        <f>(S1508*H1508*'Propiedades físicas'!$F$5*60*24*365)/(1000000)</f>
        <v>56379.890070546455</v>
      </c>
      <c r="Y1508" s="34">
        <f>(U1508*H1508*'Propiedades físicas'!$F$7*60*24*365)/(1000000)</f>
        <v>732.72934401213877</v>
      </c>
      <c r="Z1508" s="31">
        <f t="shared" si="973"/>
        <v>943.9632236300896</v>
      </c>
      <c r="AA1508" s="31">
        <f t="shared" si="974"/>
        <v>7001.174830334443</v>
      </c>
      <c r="AB1508" s="31">
        <f t="shared" si="974"/>
        <v>218.08761856678009</v>
      </c>
      <c r="AC1508" s="31">
        <f t="shared" si="974"/>
        <v>364.27369569828011</v>
      </c>
      <c r="AD1508" s="31">
        <f t="shared" si="974"/>
        <v>50.385659294251845</v>
      </c>
      <c r="AE1508" s="31">
        <f t="shared" si="975"/>
        <v>15.138252847665456</v>
      </c>
      <c r="AF1508" s="31">
        <f t="shared" si="976"/>
        <v>8593.0232803715116</v>
      </c>
      <c r="AG1508" s="31">
        <f t="shared" si="977"/>
        <v>0.10985228281486492</v>
      </c>
      <c r="AH1508" s="31">
        <f t="shared" si="978"/>
        <v>0.81475106047097234</v>
      </c>
      <c r="AI1508" s="31">
        <f t="shared" si="978"/>
        <v>2.5379614537405427E-2</v>
      </c>
      <c r="AJ1508" s="31">
        <f t="shared" si="978"/>
        <v>4.239179667188462E-2</v>
      </c>
      <c r="AK1508" s="31">
        <f t="shared" si="978"/>
        <v>5.8635543801381935E-3</v>
      </c>
      <c r="AL1508" s="31">
        <f t="shared" si="979"/>
        <v>1.7616911247342701E-3</v>
      </c>
      <c r="AM1508" s="31">
        <f t="shared" si="980"/>
        <v>0.99999999999999978</v>
      </c>
      <c r="AN1508" s="31">
        <f>(Z1508*'Propiedades físicas'!$F$4)/1000</f>
        <v>830.10237959582821</v>
      </c>
      <c r="AO1508" s="31">
        <f>(AA1508*'Propiedades físicas'!$F$6)/1000</f>
        <v>224.31764156391557</v>
      </c>
      <c r="AP1508" s="31">
        <f>(AB1508*'Propiedades físicas'!$F$9)/1000</f>
        <v>134.54915627477496</v>
      </c>
      <c r="AQ1508" s="31">
        <f>(AC1508*'Propiedades físicas'!$F$5)/1000</f>
        <v>107.26767517227256</v>
      </c>
      <c r="AR1508" s="31">
        <f>(AD1508*'Propiedades físicas'!$F$8)/1000</f>
        <v>17.862723932998158</v>
      </c>
      <c r="AS1508" s="31">
        <f>(AE1508*'Propiedades físicas'!$F$7)/1000</f>
        <v>1.3940817047415119</v>
      </c>
      <c r="AT1508" s="31">
        <f t="shared" si="981"/>
        <v>1315.4936582445307</v>
      </c>
      <c r="AU1508" s="31">
        <f t="shared" si="982"/>
        <v>0.63101967416822358</v>
      </c>
      <c r="AV1508" s="31">
        <f t="shared" si="985"/>
        <v>0.17051974379204363</v>
      </c>
      <c r="AW1508" s="31">
        <f t="shared" si="985"/>
        <v>0.10228035341069221</v>
      </c>
      <c r="AX1508" s="31">
        <f t="shared" si="985"/>
        <v>8.1541765328931065E-2</v>
      </c>
      <c r="AY1508" s="31">
        <f t="shared" si="985"/>
        <v>1.3578722953963297E-2</v>
      </c>
      <c r="AZ1508" s="31">
        <f t="shared" si="986"/>
        <v>1.0597403461464448E-3</v>
      </c>
      <c r="BA1508" s="31">
        <f t="shared" si="983"/>
        <v>1.0000000000000002</v>
      </c>
      <c r="BB1508" s="34">
        <f>AU1508*'Propiedades físicas'!$C$4+'Diseño reactor'!AV1508*'Propiedades físicas'!$C$5+'Diseño reactor'!AW1508*'Propiedades físicas'!$C$8+'Diseño reactor'!AX1508*'Propiedades físicas'!$C$9+'Diseño reactor'!AY1508*'Propiedades físicas'!$C$7+'Diseño reactor'!AZ1508*'Propiedades físicas'!$C$6</f>
        <v>875.56754997593339</v>
      </c>
      <c r="BC1508" s="45">
        <f>AU1508*'Propiedades físicas'!$L$4+'Diseño reactor'!AV1508*'Propiedades físicas'!$L$5+'Diseño reactor'!AW1508*'Propiedades físicas'!$L$8+AX1508*'Propiedades físicas'!$L$9+'Diseño reactor'!AY1508*'Propiedades físicas'!$L$7+'Diseño reactor'!AZ1508*'Propiedades físicas'!$L$6</f>
        <v>2.0762341875051757</v>
      </c>
      <c r="BD1508" s="29">
        <f t="shared" si="962"/>
        <v>2.0760074300285467</v>
      </c>
      <c r="BE1508" s="58">
        <f t="shared" si="963"/>
        <v>41.922898848332117</v>
      </c>
      <c r="BF1508" s="30">
        <f>AU1508*'Propiedades físicas'!$I$4+'Diseño reactor'!AV1508*'Propiedades físicas'!$I$5+'Diseño reactor'!AW1508*'Propiedades físicas'!$I$8+'Diseño reactor'!AX1508*'Propiedades físicas'!$I$9+'Diseño reactor'!AY1508*'Propiedades físicas'!$I$7+'Diseño reactor'!AZ1508*'Propiedades físicas'!$I$6</f>
        <v>1.9887003518004532E-2</v>
      </c>
      <c r="BG1508" s="24">
        <f>AU1508*'Propiedades físicas'!$O$4+'Diseño reactor'!AV1508*'Propiedades físicas'!$O$5+'Diseño reactor'!AW1508*'Propiedades físicas'!$O$8+'Diseño reactor'!AX1508*'Propiedades físicas'!$O$9+'Diseño reactor'!AY1508*'Propiedades físicas'!$O$7+'Diseño reactor'!AZ1508*'Propiedades físicas'!$O$6</f>
        <v>0.15248075112817583</v>
      </c>
      <c r="BH1508" s="54">
        <f t="shared" si="964"/>
        <v>41336.576593845581</v>
      </c>
      <c r="BI1508" s="34">
        <f t="shared" si="984"/>
        <v>270.78878012876612</v>
      </c>
      <c r="BJ1508" s="27">
        <f t="shared" si="965"/>
        <v>4795.4008479440454</v>
      </c>
      <c r="BK1508" s="34">
        <f t="shared" si="966"/>
        <v>562.46640250399946</v>
      </c>
      <c r="BL1508" s="27">
        <f t="shared" si="967"/>
        <v>105.45741827953871</v>
      </c>
      <c r="BM1508" s="34">
        <f t="shared" si="968"/>
        <v>1.1054421768707483</v>
      </c>
      <c r="BN1508" s="45">
        <f t="shared" si="969"/>
        <v>1560.6302268132695</v>
      </c>
      <c r="BO1508" s="45">
        <f t="shared" si="970"/>
        <v>101.22631481098993</v>
      </c>
      <c r="BP1508" s="66">
        <f t="shared" si="971"/>
        <v>6.689137908090828</v>
      </c>
    </row>
    <row r="1509" spans="8:68">
      <c r="H1509" s="68">
        <v>1504</v>
      </c>
      <c r="I1509" s="31">
        <f>('Propiedades físicas'!$C$10*'Diseño reactor'!H1509)/1000</f>
        <v>1316.3689035261307</v>
      </c>
      <c r="J1509" s="31">
        <f t="shared" si="949"/>
        <v>0.34640745369973575</v>
      </c>
      <c r="K1509" s="31">
        <f>(I1509*1000)/'Propiedades físicas'!$F$10</f>
        <v>8598.740528063041</v>
      </c>
      <c r="L1509" s="31">
        <f t="shared" si="950"/>
        <v>1228.3915040090058</v>
      </c>
      <c r="M1509" s="31">
        <f t="shared" si="951"/>
        <v>7370.349024054035</v>
      </c>
      <c r="N1509" s="31">
        <f t="shared" si="952"/>
        <v>0.81674967021875378</v>
      </c>
      <c r="O1509" s="32">
        <f t="shared" si="953"/>
        <v>4.9004980213125231</v>
      </c>
      <c r="P1509" s="33">
        <f t="shared" si="954"/>
        <v>0.62814920224465598</v>
      </c>
      <c r="Q1509" s="31">
        <f t="shared" si="955"/>
        <v>4.6582901293563221</v>
      </c>
      <c r="R1509" s="31">
        <f t="shared" si="956"/>
        <v>0.14504962514299907</v>
      </c>
      <c r="S1509" s="31">
        <f t="shared" si="957"/>
        <v>0.24220789195620179</v>
      </c>
      <c r="T1509" s="31">
        <f t="shared" si="958"/>
        <v>3.3494261680093597E-2</v>
      </c>
      <c r="U1509" s="31">
        <f t="shared" si="959"/>
        <v>1.0056581151005174E-2</v>
      </c>
      <c r="V1509" s="47">
        <f t="shared" si="972"/>
        <v>6.2205066630053305E-4</v>
      </c>
      <c r="W1509" s="31">
        <f t="shared" si="960"/>
        <v>0.23091587894193344</v>
      </c>
      <c r="X1509" s="34">
        <f>(S1509*H1509*'Propiedades físicas'!$F$5*60*24*365)/(1000000)</f>
        <v>56380.969430102014</v>
      </c>
      <c r="Y1509" s="34">
        <f>(U1509*H1509*'Propiedades físicas'!$F$7*60*24*365)/(1000000)</f>
        <v>732.09261891933011</v>
      </c>
      <c r="Z1509" s="31">
        <f t="shared" si="973"/>
        <v>944.73640017596256</v>
      </c>
      <c r="AA1509" s="31">
        <f t="shared" si="974"/>
        <v>7006.0683545519087</v>
      </c>
      <c r="AB1509" s="31">
        <f t="shared" si="974"/>
        <v>218.15463621507061</v>
      </c>
      <c r="AC1509" s="31">
        <f t="shared" si="974"/>
        <v>364.28066950212752</v>
      </c>
      <c r="AD1509" s="31">
        <f t="shared" si="974"/>
        <v>50.375369566860769</v>
      </c>
      <c r="AE1509" s="31">
        <f t="shared" si="975"/>
        <v>15.125098051111781</v>
      </c>
      <c r="AF1509" s="31">
        <f t="shared" si="976"/>
        <v>8598.740528063041</v>
      </c>
      <c r="AG1509" s="31">
        <f t="shared" si="977"/>
        <v>0.10986916015115235</v>
      </c>
      <c r="AH1509" s="31">
        <f t="shared" si="978"/>
        <v>0.81477843547979478</v>
      </c>
      <c r="AI1509" s="31">
        <f t="shared" si="978"/>
        <v>2.5370533684915399E-2</v>
      </c>
      <c r="AJ1509" s="31">
        <f t="shared" si="978"/>
        <v>4.2364421663062514E-2</v>
      </c>
      <c r="AK1509" s="31">
        <f t="shared" si="978"/>
        <v>5.8584590850781684E-3</v>
      </c>
      <c r="AL1509" s="31">
        <f t="shared" si="979"/>
        <v>1.7589899359969259E-3</v>
      </c>
      <c r="AM1509" s="31">
        <f t="shared" si="980"/>
        <v>1.0000000000000002</v>
      </c>
      <c r="AN1509" s="31">
        <f>(Z1509*'Propiedades físicas'!$F$4)/1000</f>
        <v>830.78229558673797</v>
      </c>
      <c r="AO1509" s="31">
        <f>(AA1509*'Propiedades físicas'!$F$6)/1000</f>
        <v>224.47443007984316</v>
      </c>
      <c r="AP1509" s="31">
        <f>(AB1509*'Propiedades físicas'!$F$9)/1000</f>
        <v>134.59050281288779</v>
      </c>
      <c r="AQ1509" s="31">
        <f>(AC1509*'Propiedades físicas'!$F$5)/1000</f>
        <v>107.2697287482915</v>
      </c>
      <c r="AR1509" s="31">
        <f>(AD1509*'Propiedades físicas'!$F$8)/1000</f>
        <v>17.859076018843471</v>
      </c>
      <c r="AS1509" s="31">
        <f>(AE1509*'Propiedades físicas'!$F$7)/1000</f>
        <v>1.3928702795268839</v>
      </c>
      <c r="AT1509" s="31">
        <f t="shared" si="981"/>
        <v>1316.3689035261309</v>
      </c>
      <c r="AU1509" s="31">
        <f t="shared" si="982"/>
        <v>0.63111662191452422</v>
      </c>
      <c r="AV1509" s="31">
        <f t="shared" si="985"/>
        <v>0.17052547312424959</v>
      </c>
      <c r="AW1509" s="31">
        <f t="shared" si="985"/>
        <v>0.10224375739381485</v>
      </c>
      <c r="AX1509" s="31">
        <f t="shared" si="985"/>
        <v>8.1489108760432E-2</v>
      </c>
      <c r="AY1509" s="31">
        <f t="shared" si="985"/>
        <v>1.3566923353328025E-2</v>
      </c>
      <c r="AZ1509" s="31">
        <f t="shared" si="986"/>
        <v>1.0581154536511994E-3</v>
      </c>
      <c r="BA1509" s="31">
        <f t="shared" si="983"/>
        <v>0.99999999999999989</v>
      </c>
      <c r="BB1509" s="34">
        <f>AU1509*'Propiedades físicas'!$C$4+'Diseño reactor'!AV1509*'Propiedades físicas'!$C$5+'Diseño reactor'!AW1509*'Propiedades físicas'!$C$8+'Diseño reactor'!AX1509*'Propiedades físicas'!$C$9+'Diseño reactor'!AY1509*'Propiedades físicas'!$C$7+'Diseño reactor'!AZ1509*'Propiedades físicas'!$C$6</f>
        <v>875.56704772529133</v>
      </c>
      <c r="BC1509" s="45">
        <f>AU1509*'Propiedades físicas'!$L$4+'Diseño reactor'!AV1509*'Propiedades físicas'!$L$5+'Diseño reactor'!AW1509*'Propiedades físicas'!$L$8+AX1509*'Propiedades físicas'!$L$9+'Diseño reactor'!AY1509*'Propiedades físicas'!$L$7+'Diseño reactor'!AZ1509*'Propiedades físicas'!$L$6</f>
        <v>2.0763054561304197</v>
      </c>
      <c r="BD1509" s="29">
        <f t="shared" si="962"/>
        <v>2.074875812940983</v>
      </c>
      <c r="BE1509" s="58">
        <f t="shared" si="963"/>
        <v>41.92166452542218</v>
      </c>
      <c r="BF1509" s="30">
        <f>AU1509*'Propiedades físicas'!$I$4+'Diseño reactor'!AV1509*'Propiedades físicas'!$I$5+'Diseño reactor'!AW1509*'Propiedades físicas'!$I$8+'Diseño reactor'!AX1509*'Propiedades físicas'!$I$9+'Diseño reactor'!AY1509*'Propiedades físicas'!$I$7+'Diseño reactor'!AZ1509*'Propiedades físicas'!$I$6</f>
        <v>1.988723397219979E-2</v>
      </c>
      <c r="BG1509" s="24">
        <f>AU1509*'Propiedades físicas'!$O$4+'Diseño reactor'!AV1509*'Propiedades físicas'!$O$5+'Diseño reactor'!AW1509*'Propiedades físicas'!$O$8+'Diseño reactor'!AX1509*'Propiedades físicas'!$O$9+'Diseño reactor'!AY1509*'Propiedades físicas'!$O$7+'Diseño reactor'!AZ1509*'Propiedades físicas'!$O$6</f>
        <v>0.15248407766742983</v>
      </c>
      <c r="BH1509" s="54">
        <f t="shared" si="964"/>
        <v>41336.0738720968</v>
      </c>
      <c r="BI1509" s="34">
        <f t="shared" si="984"/>
        <v>270.79530555235482</v>
      </c>
      <c r="BJ1509" s="27">
        <f t="shared" si="965"/>
        <v>4795.4004867869071</v>
      </c>
      <c r="BK1509" s="34">
        <f t="shared" si="966"/>
        <v>562.47863097972731</v>
      </c>
      <c r="BL1509" s="27">
        <f t="shared" si="967"/>
        <v>105.45784813826974</v>
      </c>
      <c r="BM1509" s="34">
        <f t="shared" si="968"/>
        <v>1.1054421768707483</v>
      </c>
      <c r="BN1509" s="45">
        <f t="shared" si="969"/>
        <v>1561.8056185007351</v>
      </c>
      <c r="BO1509" s="45">
        <f t="shared" si="970"/>
        <v>101.24083534869062</v>
      </c>
      <c r="BP1509" s="66">
        <f t="shared" si="971"/>
        <v>6.689134071009601</v>
      </c>
    </row>
    <row r="1510" spans="8:68">
      <c r="H1510" s="68">
        <v>1505</v>
      </c>
      <c r="I1510" s="31">
        <f>('Propiedades físicas'!$C$10*'Diseño reactor'!H1510)/1000</f>
        <v>1317.2441488077304</v>
      </c>
      <c r="J1510" s="31">
        <f t="shared" si="949"/>
        <v>0.34617728263415454</v>
      </c>
      <c r="K1510" s="31">
        <f>(I1510*1000)/'Propiedades físicas'!$F$10</f>
        <v>8604.4577757545721</v>
      </c>
      <c r="L1510" s="31">
        <f t="shared" si="950"/>
        <v>1229.2082536792245</v>
      </c>
      <c r="M1510" s="31">
        <f t="shared" si="951"/>
        <v>7375.2495220753472</v>
      </c>
      <c r="N1510" s="31">
        <f t="shared" si="952"/>
        <v>0.81674967021875389</v>
      </c>
      <c r="O1510" s="32">
        <f t="shared" si="953"/>
        <v>4.9004980213125231</v>
      </c>
      <c r="P1510" s="33">
        <f t="shared" si="954"/>
        <v>0.62824559552298265</v>
      </c>
      <c r="Q1510" s="31">
        <f t="shared" si="955"/>
        <v>4.658446440544366</v>
      </c>
      <c r="R1510" s="31">
        <f t="shared" si="956"/>
        <v>0.14499773796545862</v>
      </c>
      <c r="S1510" s="31">
        <f t="shared" si="957"/>
        <v>0.24205158076815861</v>
      </c>
      <c r="T1510" s="31">
        <f t="shared" si="958"/>
        <v>3.3465167388237863E-2</v>
      </c>
      <c r="U1510" s="31">
        <f t="shared" si="959"/>
        <v>1.0041169342074763E-2</v>
      </c>
      <c r="V1510" s="47">
        <f t="shared" si="972"/>
        <v>6.2214612372178874E-4</v>
      </c>
      <c r="W1510" s="31">
        <f t="shared" si="960"/>
        <v>0.23079785835148642</v>
      </c>
      <c r="X1510" s="34">
        <f>(S1510*H1510*'Propiedades físicas'!$F$5*60*24*365)/(1000000)</f>
        <v>56382.046584152224</v>
      </c>
      <c r="Y1510" s="34">
        <f>(U1510*H1510*'Propiedades físicas'!$F$7*60*24*365)/(1000000)</f>
        <v>731.45669756289885</v>
      </c>
      <c r="Z1510" s="31">
        <f t="shared" si="973"/>
        <v>945.5096212620889</v>
      </c>
      <c r="AA1510" s="31">
        <f t="shared" si="974"/>
        <v>7010.961893019271</v>
      </c>
      <c r="AB1510" s="31">
        <f t="shared" si="974"/>
        <v>218.22159563801523</v>
      </c>
      <c r="AC1510" s="31">
        <f t="shared" si="974"/>
        <v>364.28762905607869</v>
      </c>
      <c r="AD1510" s="31">
        <f t="shared" si="974"/>
        <v>50.365076919297984</v>
      </c>
      <c r="AE1510" s="31">
        <f t="shared" si="975"/>
        <v>15.11195985982252</v>
      </c>
      <c r="AF1510" s="31">
        <f t="shared" si="976"/>
        <v>8604.457775754574</v>
      </c>
      <c r="AG1510" s="31">
        <f t="shared" si="977"/>
        <v>0.10988602023550191</v>
      </c>
      <c r="AH1510" s="31">
        <f t="shared" si="978"/>
        <v>0.81480577576597379</v>
      </c>
      <c r="AI1510" s="31">
        <f t="shared" si="978"/>
        <v>2.5361458133121947E-2</v>
      </c>
      <c r="AJ1510" s="31">
        <f t="shared" si="978"/>
        <v>4.2337081376883419E-2</v>
      </c>
      <c r="AK1510" s="31">
        <f t="shared" si="978"/>
        <v>5.8533702217954328E-3</v>
      </c>
      <c r="AL1510" s="31">
        <f t="shared" si="979"/>
        <v>1.7562942667235374E-3</v>
      </c>
      <c r="AM1510" s="31">
        <f t="shared" si="980"/>
        <v>1</v>
      </c>
      <c r="AN1510" s="31">
        <f>(Z1510*'Propiedades físicas'!$F$4)/1000</f>
        <v>831.46225074545578</v>
      </c>
      <c r="AO1510" s="31">
        <f>(AA1510*'Propiedades físicas'!$F$6)/1000</f>
        <v>224.63121905233743</v>
      </c>
      <c r="AP1510" s="31">
        <f>(AB1510*'Propiedades físicas'!$F$9)/1000</f>
        <v>134.6318134288735</v>
      </c>
      <c r="AQ1510" s="31">
        <f>(AC1510*'Propiedades físicas'!$F$5)/1000</f>
        <v>107.2717781281435</v>
      </c>
      <c r="AR1510" s="31">
        <f>(AD1510*'Propiedades físicas'!$F$8)/1000</f>
        <v>17.855427069429517</v>
      </c>
      <c r="AS1510" s="31">
        <f>(AE1510*'Propiedades físicas'!$F$7)/1000</f>
        <v>1.3916603834910559</v>
      </c>
      <c r="AT1510" s="31">
        <f t="shared" si="981"/>
        <v>1317.2441488077307</v>
      </c>
      <c r="AU1510" s="31">
        <f t="shared" si="982"/>
        <v>0.63121347056127164</v>
      </c>
      <c r="AV1510" s="31">
        <f t="shared" si="985"/>
        <v>0.17053119518933263</v>
      </c>
      <c r="AW1510" s="31">
        <f t="shared" si="985"/>
        <v>0.10220718273885064</v>
      </c>
      <c r="AX1510" s="31">
        <f t="shared" si="985"/>
        <v>8.1436518981874206E-2</v>
      </c>
      <c r="AY1510" s="31">
        <f t="shared" si="985"/>
        <v>1.3555138647297005E-2</v>
      </c>
      <c r="AZ1510" s="31">
        <f t="shared" si="986"/>
        <v>1.0564938813739891E-3</v>
      </c>
      <c r="BA1510" s="31">
        <f t="shared" si="983"/>
        <v>1</v>
      </c>
      <c r="BB1510" s="34">
        <f>AU1510*'Propiedades físicas'!$C$4+'Diseño reactor'!AV1510*'Propiedades físicas'!$C$5+'Diseño reactor'!AW1510*'Propiedades físicas'!$C$8+'Diseño reactor'!AX1510*'Propiedades físicas'!$C$9+'Diseño reactor'!AY1510*'Propiedades físicas'!$C$7+'Diseño reactor'!AZ1510*'Propiedades físicas'!$C$6</f>
        <v>875.56654643873298</v>
      </c>
      <c r="BC1510" s="45">
        <f>AU1510*'Propiedades físicas'!$L$4+'Diseño reactor'!AV1510*'Propiedades físicas'!$L$5+'Diseño reactor'!AW1510*'Propiedades físicas'!$L$8+AX1510*'Propiedades físicas'!$L$9+'Diseño reactor'!AY1510*'Propiedades físicas'!$L$7+'Diseño reactor'!AZ1510*'Propiedades físicas'!$L$6</f>
        <v>2.0763766484640391</v>
      </c>
      <c r="BD1510" s="29">
        <f t="shared" si="962"/>
        <v>2.0737454313052903</v>
      </c>
      <c r="BE1510" s="58">
        <f t="shared" si="963"/>
        <v>41.920431580185557</v>
      </c>
      <c r="BF1510" s="30">
        <f>AU1510*'Propiedades físicas'!$I$4+'Diseño reactor'!AV1510*'Propiedades físicas'!$I$5+'Diseño reactor'!AW1510*'Propiedades físicas'!$I$8+'Diseño reactor'!AX1510*'Propiedades físicas'!$I$9+'Diseño reactor'!AY1510*'Propiedades físicas'!$I$7+'Diseño reactor'!AZ1510*'Propiedades físicas'!$I$6</f>
        <v>1.9887463977059837E-2</v>
      </c>
      <c r="BG1510" s="24">
        <f>AU1510*'Propiedades físicas'!$O$4+'Diseño reactor'!AV1510*'Propiedades físicas'!$O$5+'Diseño reactor'!AW1510*'Propiedades físicas'!$O$8+'Diseño reactor'!AX1510*'Propiedades físicas'!$O$9+'Diseño reactor'!AY1510*'Propiedades físicas'!$O$7+'Diseño reactor'!AZ1510*'Propiedades físicas'!$O$6</f>
        <v>0.15248740091887239</v>
      </c>
      <c r="BH1510" s="54">
        <f t="shared" si="964"/>
        <v>41335.572141444914</v>
      </c>
      <c r="BI1510" s="34">
        <f t="shared" si="984"/>
        <v>270.80182067701656</v>
      </c>
      <c r="BJ1510" s="27">
        <f t="shared" si="965"/>
        <v>4795.4001400894913</v>
      </c>
      <c r="BK1510" s="34">
        <f t="shared" si="966"/>
        <v>562.49084902172547</v>
      </c>
      <c r="BL1510" s="27">
        <f t="shared" si="967"/>
        <v>105.45827761506487</v>
      </c>
      <c r="BM1510" s="34">
        <f t="shared" si="968"/>
        <v>1.1054421768707483</v>
      </c>
      <c r="BN1510" s="45">
        <f t="shared" si="969"/>
        <v>1562.9810591832299</v>
      </c>
      <c r="BO1510" s="45">
        <f t="shared" si="970"/>
        <v>101.25534104700564</v>
      </c>
      <c r="BP1510" s="66">
        <f t="shared" si="971"/>
        <v>6.6891302412937561</v>
      </c>
    </row>
    <row r="1511" spans="8:68">
      <c r="H1511" s="68">
        <v>1506</v>
      </c>
      <c r="I1511" s="31">
        <f>('Propiedades físicas'!$C$10*'Diseño reactor'!H1511)/1000</f>
        <v>1318.1193940893304</v>
      </c>
      <c r="J1511" s="31">
        <f t="shared" si="949"/>
        <v>0.3459474172406391</v>
      </c>
      <c r="K1511" s="31">
        <f>(I1511*1000)/'Propiedades físicas'!$F$10</f>
        <v>8610.1750234461033</v>
      </c>
      <c r="L1511" s="31">
        <f t="shared" si="950"/>
        <v>1230.0250033494433</v>
      </c>
      <c r="M1511" s="31">
        <f t="shared" si="951"/>
        <v>7380.1500200966593</v>
      </c>
      <c r="N1511" s="31">
        <f t="shared" si="952"/>
        <v>0.81674967021875389</v>
      </c>
      <c r="O1511" s="32">
        <f t="shared" si="953"/>
        <v>4.9004980213125231</v>
      </c>
      <c r="P1511" s="33">
        <f t="shared" si="954"/>
        <v>0.62834189031886456</v>
      </c>
      <c r="Q1511" s="31">
        <f t="shared" si="955"/>
        <v>4.658602553585756</v>
      </c>
      <c r="R1511" s="31">
        <f t="shared" si="956"/>
        <v>0.144945881081739</v>
      </c>
      <c r="S1511" s="31">
        <f t="shared" si="957"/>
        <v>0.24189546772676759</v>
      </c>
      <c r="T1511" s="31">
        <f t="shared" si="958"/>
        <v>3.3436109809422437E-2</v>
      </c>
      <c r="U1511" s="31">
        <f t="shared" si="959"/>
        <v>1.0025789008727913E-2</v>
      </c>
      <c r="V1511" s="47">
        <f t="shared" si="972"/>
        <v>6.2224148361673969E-4</v>
      </c>
      <c r="W1511" s="31">
        <f t="shared" si="960"/>
        <v>0.23067995833953281</v>
      </c>
      <c r="X1511" s="34">
        <f>(S1511*H1511*'Propiedades físicas'!$F$5*60*24*365)/(1000000)</f>
        <v>56383.121538327505</v>
      </c>
      <c r="Y1511" s="34">
        <f>(U1511*H1511*'Propiedades físicas'!$F$7*60*24*365)/(1000000)</f>
        <v>730.8215786527519</v>
      </c>
      <c r="Z1511" s="31">
        <f t="shared" si="973"/>
        <v>946.28288682021002</v>
      </c>
      <c r="AA1511" s="31">
        <f t="shared" si="974"/>
        <v>7015.8554457001483</v>
      </c>
      <c r="AB1511" s="31">
        <f t="shared" si="974"/>
        <v>218.28849690909894</v>
      </c>
      <c r="AC1511" s="31">
        <f t="shared" si="974"/>
        <v>364.29457439651202</v>
      </c>
      <c r="AD1511" s="31">
        <f t="shared" si="974"/>
        <v>50.354781372990189</v>
      </c>
      <c r="AE1511" s="31">
        <f t="shared" si="975"/>
        <v>15.098838247144236</v>
      </c>
      <c r="AF1511" s="31">
        <f t="shared" si="976"/>
        <v>8610.1750234461051</v>
      </c>
      <c r="AG1511" s="31">
        <f t="shared" si="977"/>
        <v>0.10990286309435243</v>
      </c>
      <c r="AH1511" s="31">
        <f t="shared" si="978"/>
        <v>0.81483308139445321</v>
      </c>
      <c r="AI1511" s="31">
        <f t="shared" si="978"/>
        <v>2.5352387880000604E-2</v>
      </c>
      <c r="AJ1511" s="31">
        <f t="shared" si="978"/>
        <v>4.2309775748403784E-2</v>
      </c>
      <c r="AK1511" s="31">
        <f t="shared" si="978"/>
        <v>5.8482877799662164E-3</v>
      </c>
      <c r="AL1511" s="31">
        <f t="shared" si="979"/>
        <v>1.7536041028235838E-3</v>
      </c>
      <c r="AM1511" s="31">
        <f t="shared" si="980"/>
        <v>0.99999999999999989</v>
      </c>
      <c r="AN1511" s="31">
        <f>(Z1511*'Propiedades físicas'!$F$4)/1000</f>
        <v>832.14224501195633</v>
      </c>
      <c r="AO1511" s="31">
        <f>(AA1511*'Propiedades físicas'!$F$6)/1000</f>
        <v>224.78800848023272</v>
      </c>
      <c r="AP1511" s="31">
        <f>(AB1511*'Propiedades físicas'!$F$9)/1000</f>
        <v>134.67308816806857</v>
      </c>
      <c r="AQ1511" s="31">
        <f>(AC1511*'Propiedades físicas'!$F$5)/1000</f>
        <v>107.27382332254091</v>
      </c>
      <c r="AR1511" s="31">
        <f>(AD1511*'Propiedades físicas'!$F$8)/1000</f>
        <v>17.851777092352478</v>
      </c>
      <c r="AS1511" s="31">
        <f>(AE1511*'Propiedades físicas'!$F$7)/1000</f>
        <v>1.3904520141795129</v>
      </c>
      <c r="AT1511" s="31">
        <f t="shared" si="981"/>
        <v>1318.1193940893304</v>
      </c>
      <c r="AU1511" s="31">
        <f t="shared" si="982"/>
        <v>0.63131022026033645</v>
      </c>
      <c r="AV1511" s="31">
        <f t="shared" si="985"/>
        <v>0.17053691000088464</v>
      </c>
      <c r="AW1511" s="31">
        <f t="shared" si="985"/>
        <v>0.10217062943764078</v>
      </c>
      <c r="AX1511" s="31">
        <f t="shared" si="985"/>
        <v>8.1383995868336972E-2</v>
      </c>
      <c r="AY1511" s="31">
        <f t="shared" si="985"/>
        <v>1.3543368811962601E-2</v>
      </c>
      <c r="AZ1511" s="31">
        <f t="shared" si="986"/>
        <v>1.0548756208386995E-3</v>
      </c>
      <c r="BA1511" s="31">
        <f t="shared" si="983"/>
        <v>1.0000000000000002</v>
      </c>
      <c r="BB1511" s="34">
        <f>AU1511*'Propiedades físicas'!$C$4+'Diseño reactor'!AV1511*'Propiedades físicas'!$C$5+'Diseño reactor'!AW1511*'Propiedades físicas'!$C$8+'Diseño reactor'!AX1511*'Propiedades físicas'!$C$9+'Diseño reactor'!AY1511*'Propiedades físicas'!$C$7+'Diseño reactor'!AZ1511*'Propiedades físicas'!$C$6</f>
        <v>875.566046113928</v>
      </c>
      <c r="BC1511" s="45">
        <f>AU1511*'Propiedades físicas'!$L$4+'Diseño reactor'!AV1511*'Propiedades físicas'!$L$5+'Diseño reactor'!AW1511*'Propiedades físicas'!$L$8+AX1511*'Propiedades físicas'!$L$9+'Diseño reactor'!AY1511*'Propiedades físicas'!$L$7+'Diseño reactor'!AZ1511*'Propiedades físicas'!$L$6</f>
        <v>2.0764477646271144</v>
      </c>
      <c r="BD1511" s="29">
        <f t="shared" si="962"/>
        <v>2.0726162830969805</v>
      </c>
      <c r="BE1511" s="58">
        <f t="shared" si="963"/>
        <v>41.919200010304756</v>
      </c>
      <c r="BF1511" s="30">
        <f>AU1511*'Propiedades físicas'!$I$4+'Diseño reactor'!AV1511*'Propiedades físicas'!$I$5+'Diseño reactor'!AW1511*'Propiedades físicas'!$I$8+'Diseño reactor'!AX1511*'Propiedades físicas'!$I$9+'Diseño reactor'!AY1511*'Propiedades físicas'!$I$7+'Diseño reactor'!AZ1511*'Propiedades físicas'!$I$6</f>
        <v>1.9887693533649265E-2</v>
      </c>
      <c r="BG1511" s="24">
        <f>AU1511*'Propiedades físicas'!$O$4+'Diseño reactor'!AV1511*'Propiedades físicas'!$O$5+'Diseño reactor'!AW1511*'Propiedades físicas'!$O$8+'Diseño reactor'!AX1511*'Propiedades físicas'!$O$9+'Diseño reactor'!AY1511*'Propiedades físicas'!$O$7+'Diseño reactor'!AZ1511*'Propiedades físicas'!$O$6</f>
        <v>0.15249072088718421</v>
      </c>
      <c r="BH1511" s="54">
        <f t="shared" si="964"/>
        <v>41335.071399498833</v>
      </c>
      <c r="BI1511" s="34">
        <f t="shared" si="984"/>
        <v>270.80832552484685</v>
      </c>
      <c r="BJ1511" s="27">
        <f t="shared" si="965"/>
        <v>4795.3998078044906</v>
      </c>
      <c r="BK1511" s="34">
        <f t="shared" si="966"/>
        <v>562.50305664182417</v>
      </c>
      <c r="BL1511" s="27">
        <f t="shared" si="967"/>
        <v>105.45870671037952</v>
      </c>
      <c r="BM1511" s="34">
        <f t="shared" si="968"/>
        <v>1.1054421768707483</v>
      </c>
      <c r="BN1511" s="45">
        <f t="shared" si="969"/>
        <v>1564.1565487829057</v>
      </c>
      <c r="BO1511" s="45">
        <f t="shared" si="970"/>
        <v>101.2698319286699</v>
      </c>
      <c r="BP1511" s="66">
        <f t="shared" si="971"/>
        <v>6.689126418925488</v>
      </c>
    </row>
    <row r="1512" spans="8:68">
      <c r="H1512" s="68">
        <v>1507</v>
      </c>
      <c r="I1512" s="31">
        <f>('Propiedades físicas'!$C$10*'Diseño reactor'!H1512)/1000</f>
        <v>1318.9946393709301</v>
      </c>
      <c r="J1512" s="31">
        <f t="shared" si="949"/>
        <v>0.34571785691068518</v>
      </c>
      <c r="K1512" s="31">
        <f>(I1512*1000)/'Propiedades físicas'!$F$10</f>
        <v>8615.8922711376345</v>
      </c>
      <c r="L1512" s="31">
        <f t="shared" si="950"/>
        <v>1230.8417530196621</v>
      </c>
      <c r="M1512" s="31">
        <f t="shared" si="951"/>
        <v>7385.0505181179724</v>
      </c>
      <c r="N1512" s="31">
        <f t="shared" si="952"/>
        <v>0.81674967021875389</v>
      </c>
      <c r="O1512" s="32">
        <f t="shared" si="953"/>
        <v>4.9004980213125231</v>
      </c>
      <c r="P1512" s="33">
        <f t="shared" si="954"/>
        <v>0.62843808678314994</v>
      </c>
      <c r="Q1512" s="31">
        <f t="shared" si="955"/>
        <v>4.6587584688508823</v>
      </c>
      <c r="R1512" s="31">
        <f t="shared" si="956"/>
        <v>0.1448940544802183</v>
      </c>
      <c r="S1512" s="31">
        <f t="shared" si="957"/>
        <v>0.2417395524616418</v>
      </c>
      <c r="T1512" s="31">
        <f t="shared" si="958"/>
        <v>3.3407088884733351E-2</v>
      </c>
      <c r="U1512" s="31">
        <f t="shared" si="959"/>
        <v>1.0010440070652282E-2</v>
      </c>
      <c r="V1512" s="47">
        <f t="shared" si="972"/>
        <v>6.2233674613476988E-4</v>
      </c>
      <c r="W1512" s="31">
        <f t="shared" si="960"/>
        <v>0.23056217872137927</v>
      </c>
      <c r="X1512" s="34">
        <f>(S1512*H1512*'Propiedades físicas'!$F$5*60*24*365)/(1000000)</f>
        <v>56384.194298240967</v>
      </c>
      <c r="Y1512" s="34">
        <f>(U1512*H1512*'Propiedades físicas'!$F$7*60*24*365)/(1000000)</f>
        <v>730.18726090119162</v>
      </c>
      <c r="Z1512" s="31">
        <f t="shared" si="973"/>
        <v>947.05619678220694</v>
      </c>
      <c r="AA1512" s="31">
        <f t="shared" si="974"/>
        <v>7020.7490125582799</v>
      </c>
      <c r="AB1512" s="31">
        <f t="shared" si="974"/>
        <v>218.35534010168899</v>
      </c>
      <c r="AC1512" s="31">
        <f t="shared" si="974"/>
        <v>364.30150555969419</v>
      </c>
      <c r="AD1512" s="31">
        <f t="shared" si="974"/>
        <v>50.344482949293159</v>
      </c>
      <c r="AE1512" s="31">
        <f t="shared" si="975"/>
        <v>15.085733186472988</v>
      </c>
      <c r="AF1512" s="31">
        <f t="shared" si="976"/>
        <v>8615.8922711376363</v>
      </c>
      <c r="AG1512" s="31">
        <f t="shared" si="977"/>
        <v>0.10991968875408865</v>
      </c>
      <c r="AH1512" s="31">
        <f t="shared" si="978"/>
        <v>0.81486035243001775</v>
      </c>
      <c r="AI1512" s="31">
        <f t="shared" si="978"/>
        <v>2.5343322923518579E-2</v>
      </c>
      <c r="AJ1512" s="31">
        <f t="shared" si="978"/>
        <v>4.228250471283946E-2</v>
      </c>
      <c r="AK1512" s="31">
        <f t="shared" si="978"/>
        <v>5.8432117492859172E-3</v>
      </c>
      <c r="AL1512" s="31">
        <f t="shared" si="979"/>
        <v>1.7509194302496864E-3</v>
      </c>
      <c r="AM1512" s="31">
        <f t="shared" si="980"/>
        <v>1</v>
      </c>
      <c r="AN1512" s="31">
        <f>(Z1512*'Propiedades físicas'!$F$4)/1000</f>
        <v>832.82227832633714</v>
      </c>
      <c r="AO1512" s="31">
        <f>(AA1512*'Propiedades físicas'!$F$6)/1000</f>
        <v>224.94479836236729</v>
      </c>
      <c r="AP1512" s="31">
        <f>(AB1512*'Propiedades físicas'!$F$9)/1000</f>
        <v>134.714327075737</v>
      </c>
      <c r="AQ1512" s="31">
        <f>(AC1512*'Propiedades físicas'!$F$5)/1000</f>
        <v>107.27586434216316</v>
      </c>
      <c r="AR1512" s="31">
        <f>(AD1512*'Propiedades físicas'!$F$8)/1000</f>
        <v>17.848126095183403</v>
      </c>
      <c r="AS1512" s="31">
        <f>(AE1512*'Propiedades físicas'!$F$7)/1000</f>
        <v>1.3892451691422976</v>
      </c>
      <c r="AT1512" s="31">
        <f t="shared" si="981"/>
        <v>1318.9946393709304</v>
      </c>
      <c r="AU1512" s="31">
        <f t="shared" si="982"/>
        <v>0.63140687116327932</v>
      </c>
      <c r="AV1512" s="31">
        <f t="shared" si="985"/>
        <v>0.1705426175724645</v>
      </c>
      <c r="AW1512" s="31">
        <f t="shared" si="985"/>
        <v>0.10213409748199315</v>
      </c>
      <c r="AX1512" s="31">
        <f t="shared" si="985"/>
        <v>8.1331539295206201E-2</v>
      </c>
      <c r="AY1512" s="31">
        <f t="shared" si="985"/>
        <v>1.353161382346158E-2</v>
      </c>
      <c r="AZ1512" s="31">
        <f t="shared" si="986"/>
        <v>1.0532606635951696E-3</v>
      </c>
      <c r="BA1512" s="31">
        <f t="shared" si="983"/>
        <v>0.99999999999999989</v>
      </c>
      <c r="BB1512" s="34">
        <f>AU1512*'Propiedades físicas'!$C$4+'Diseño reactor'!AV1512*'Propiedades físicas'!$C$5+'Diseño reactor'!AW1512*'Propiedades físicas'!$C$8+'Diseño reactor'!AX1512*'Propiedades físicas'!$C$9+'Diseño reactor'!AY1512*'Propiedades físicas'!$C$7+'Diseño reactor'!AZ1512*'Propiedades físicas'!$C$6</f>
        <v>875.56554674855283</v>
      </c>
      <c r="BC1512" s="45">
        <f>AU1512*'Propiedades físicas'!$L$4+'Diseño reactor'!AV1512*'Propiedades físicas'!$L$5+'Diseño reactor'!AW1512*'Propiedades físicas'!$L$8+AX1512*'Propiedades físicas'!$L$9+'Diseño reactor'!AY1512*'Propiedades físicas'!$L$7+'Diseño reactor'!AZ1512*'Propiedades físicas'!$L$6</f>
        <v>2.0765188047404752</v>
      </c>
      <c r="BD1512" s="29">
        <f t="shared" si="962"/>
        <v>2.0714883662959886</v>
      </c>
      <c r="BE1512" s="58">
        <f t="shared" si="963"/>
        <v>41.917969813467515</v>
      </c>
      <c r="BF1512" s="30">
        <f>AU1512*'Propiedades físicas'!$I$4+'Diseño reactor'!AV1512*'Propiedades físicas'!$I$5+'Diseño reactor'!AW1512*'Propiedades físicas'!$I$8+'Diseño reactor'!AX1512*'Propiedades físicas'!$I$9+'Diseño reactor'!AY1512*'Propiedades físicas'!$I$7+'Diseño reactor'!AZ1512*'Propiedades físicas'!$I$6</f>
        <v>1.988792264302967E-2</v>
      </c>
      <c r="BG1512" s="24">
        <f>AU1512*'Propiedades físicas'!$O$4+'Diseño reactor'!AV1512*'Propiedades físicas'!$O$5+'Diseño reactor'!AW1512*'Propiedades físicas'!$O$8+'Diseño reactor'!AX1512*'Propiedades físicas'!$O$9+'Diseño reactor'!AY1512*'Propiedades físicas'!$O$7+'Diseño reactor'!AZ1512*'Propiedades físicas'!$O$6</f>
        <v>0.15249403757703747</v>
      </c>
      <c r="BH1512" s="54">
        <f t="shared" si="964"/>
        <v>41334.571643874377</v>
      </c>
      <c r="BI1512" s="34">
        <f t="shared" si="984"/>
        <v>270.81482011788245</v>
      </c>
      <c r="BJ1512" s="27">
        <f t="shared" si="965"/>
        <v>4795.3994898847541</v>
      </c>
      <c r="BK1512" s="34">
        <f t="shared" si="966"/>
        <v>562.51525385183993</v>
      </c>
      <c r="BL1512" s="27">
        <f t="shared" si="967"/>
        <v>105.45913542466859</v>
      </c>
      <c r="BM1512" s="34">
        <f t="shared" si="968"/>
        <v>1.1054421768707483</v>
      </c>
      <c r="BN1512" s="45">
        <f t="shared" si="969"/>
        <v>1565.3320872220763</v>
      </c>
      <c r="BO1512" s="45">
        <f t="shared" si="970"/>
        <v>101.28430801637207</v>
      </c>
      <c r="BP1512" s="66">
        <f t="shared" si="971"/>
        <v>6.6891226038870464</v>
      </c>
    </row>
    <row r="1513" spans="8:68">
      <c r="H1513" s="68">
        <v>1508</v>
      </c>
      <c r="I1513" s="31">
        <f>('Propiedades físicas'!$C$10*'Diseño reactor'!H1513)/1000</f>
        <v>1319.8698846525301</v>
      </c>
      <c r="J1513" s="31">
        <f t="shared" si="949"/>
        <v>0.34548860103740214</v>
      </c>
      <c r="K1513" s="31">
        <f>(I1513*1000)/'Propiedades físicas'!$F$10</f>
        <v>8621.6095188291674</v>
      </c>
      <c r="L1513" s="31">
        <f t="shared" si="950"/>
        <v>1231.6585026898811</v>
      </c>
      <c r="M1513" s="31">
        <f t="shared" si="951"/>
        <v>7389.9510161392864</v>
      </c>
      <c r="N1513" s="31">
        <f t="shared" si="952"/>
        <v>0.816749670218754</v>
      </c>
      <c r="O1513" s="32">
        <f t="shared" si="953"/>
        <v>4.900498021312524</v>
      </c>
      <c r="P1513" s="33">
        <f t="shared" si="954"/>
        <v>0.62853418506637937</v>
      </c>
      <c r="Q1513" s="31">
        <f t="shared" si="955"/>
        <v>4.6589141867092208</v>
      </c>
      <c r="R1513" s="31">
        <f t="shared" si="956"/>
        <v>0.14484225814922727</v>
      </c>
      <c r="S1513" s="31">
        <f t="shared" si="957"/>
        <v>0.24158383460330327</v>
      </c>
      <c r="T1513" s="31">
        <f t="shared" si="958"/>
        <v>3.3378104555366037E-2</v>
      </c>
      <c r="U1513" s="31">
        <f t="shared" si="959"/>
        <v>9.9951224477813159E-3</v>
      </c>
      <c r="V1513" s="47">
        <f t="shared" si="972"/>
        <v>6.2243191142495819E-4</v>
      </c>
      <c r="W1513" s="31">
        <f t="shared" si="960"/>
        <v>0.23044451931270934</v>
      </c>
      <c r="X1513" s="34">
        <f>(S1513*H1513*'Propiedades físicas'!$F$5*60*24*365)/(1000000)</f>
        <v>56385.264869488601</v>
      </c>
      <c r="Y1513" s="34">
        <f>(U1513*H1513*'Propiedades físicas'!$F$7*60*24*365)/(1000000)</f>
        <v>729.55374302291114</v>
      </c>
      <c r="Z1513" s="31">
        <f t="shared" si="973"/>
        <v>947.82955108010015</v>
      </c>
      <c r="AA1513" s="31">
        <f t="shared" si="974"/>
        <v>7025.6425935575053</v>
      </c>
      <c r="AB1513" s="31">
        <f t="shared" si="974"/>
        <v>218.42212528903474</v>
      </c>
      <c r="AC1513" s="31">
        <f t="shared" si="974"/>
        <v>364.30842258178131</v>
      </c>
      <c r="AD1513" s="31">
        <f t="shared" si="974"/>
        <v>50.334181669491983</v>
      </c>
      <c r="AE1513" s="31">
        <f t="shared" si="975"/>
        <v>15.072644651254224</v>
      </c>
      <c r="AF1513" s="31">
        <f t="shared" si="976"/>
        <v>8621.6095188291674</v>
      </c>
      <c r="AG1513" s="31">
        <f t="shared" si="977"/>
        <v>0.10993649724104153</v>
      </c>
      <c r="AH1513" s="31">
        <f t="shared" si="978"/>
        <v>0.81488758893729185</v>
      </c>
      <c r="AI1513" s="31">
        <f t="shared" si="978"/>
        <v>2.533426326163481E-2</v>
      </c>
      <c r="AJ1513" s="31">
        <f t="shared" si="978"/>
        <v>4.2255268205565306E-2</v>
      </c>
      <c r="AK1513" s="31">
        <f t="shared" si="978"/>
        <v>5.838142119469065E-3</v>
      </c>
      <c r="AL1513" s="31">
        <f t="shared" si="979"/>
        <v>1.748240234997458E-3</v>
      </c>
      <c r="AM1513" s="31">
        <f t="shared" si="980"/>
        <v>1</v>
      </c>
      <c r="AN1513" s="31">
        <f>(Z1513*'Propiedades físicas'!$F$4)/1000</f>
        <v>833.50235062881848</v>
      </c>
      <c r="AO1513" s="31">
        <f>(AA1513*'Propiedades físicas'!$F$6)/1000</f>
        <v>225.10158869758246</v>
      </c>
      <c r="AP1513" s="31">
        <f>(AB1513*'Propiedades físicas'!$F$9)/1000</f>
        <v>134.75553019706999</v>
      </c>
      <c r="AQ1513" s="31">
        <f>(AC1513*'Propiedades físicas'!$F$5)/1000</f>
        <v>107.27790119765714</v>
      </c>
      <c r="AR1513" s="31">
        <f>(AD1513*'Propiedades físicas'!$F$8)/1000</f>
        <v>17.844474085468288</v>
      </c>
      <c r="AS1513" s="31">
        <f>(AE1513*'Propiedades físicas'!$F$7)/1000</f>
        <v>1.3880398459340015</v>
      </c>
      <c r="AT1513" s="31">
        <f t="shared" si="981"/>
        <v>1319.8698846525303</v>
      </c>
      <c r="AU1513" s="31">
        <f t="shared" si="982"/>
        <v>0.63150342342135246</v>
      </c>
      <c r="AV1513" s="31">
        <f t="shared" si="985"/>
        <v>0.17054831791759748</v>
      </c>
      <c r="AW1513" s="31">
        <f t="shared" si="985"/>
        <v>0.10209758686368225</v>
      </c>
      <c r="AX1513" s="31">
        <f t="shared" si="985"/>
        <v>8.1279149138173704E-2</v>
      </c>
      <c r="AY1513" s="31">
        <f t="shared" si="985"/>
        <v>1.3519873657975032E-2</v>
      </c>
      <c r="AZ1513" s="31">
        <f t="shared" si="986"/>
        <v>1.0516490012190995E-3</v>
      </c>
      <c r="BA1513" s="31">
        <f t="shared" si="983"/>
        <v>1</v>
      </c>
      <c r="BB1513" s="34">
        <f>AU1513*'Propiedades físicas'!$C$4+'Diseño reactor'!AV1513*'Propiedades físicas'!$C$5+'Diseño reactor'!AW1513*'Propiedades físicas'!$C$8+'Diseño reactor'!AX1513*'Propiedades físicas'!$C$9+'Diseño reactor'!AY1513*'Propiedades físicas'!$C$7+'Diseño reactor'!AZ1513*'Propiedades físicas'!$C$6</f>
        <v>875.56504834029192</v>
      </c>
      <c r="BC1513" s="45">
        <f>AU1513*'Propiedades físicas'!$L$4+'Diseño reactor'!AV1513*'Propiedades físicas'!$L$5+'Diseño reactor'!AW1513*'Propiedades físicas'!$L$8+AX1513*'Propiedades físicas'!$L$9+'Diseño reactor'!AY1513*'Propiedades físicas'!$L$7+'Diseño reactor'!AZ1513*'Propiedades físicas'!$L$6</f>
        <v>2.0765897689246975</v>
      </c>
      <c r="BD1513" s="29">
        <f t="shared" si="962"/>
        <v>2.0703616788866581</v>
      </c>
      <c r="BE1513" s="58">
        <f t="shared" si="963"/>
        <v>41.916740987366772</v>
      </c>
      <c r="BF1513" s="30">
        <f>AU1513*'Propiedades físicas'!$I$4+'Diseño reactor'!AV1513*'Propiedades físicas'!$I$5+'Diseño reactor'!AW1513*'Propiedades físicas'!$I$8+'Diseño reactor'!AX1513*'Propiedades físicas'!$I$9+'Diseño reactor'!AY1513*'Propiedades físicas'!$I$7+'Diseño reactor'!AZ1513*'Propiedades físicas'!$I$6</f>
        <v>1.9888151306259611E-2</v>
      </c>
      <c r="BG1513" s="24">
        <f>AU1513*'Propiedades físicas'!$O$4+'Diseño reactor'!AV1513*'Propiedades físicas'!$O$5+'Diseño reactor'!AW1513*'Propiedades físicas'!$O$8+'Diseño reactor'!AX1513*'Propiedades físicas'!$O$9+'Diseño reactor'!AY1513*'Propiedades físicas'!$O$7+'Diseño reactor'!AZ1513*'Propiedades físicas'!$O$6</f>
        <v>0.15249735099309614</v>
      </c>
      <c r="BH1513" s="54">
        <f t="shared" si="964"/>
        <v>41334.072872194396</v>
      </c>
      <c r="BI1513" s="34">
        <f t="shared" si="984"/>
        <v>270.82130447810061</v>
      </c>
      <c r="BJ1513" s="27">
        <f t="shared" si="965"/>
        <v>4795.3991862832963</v>
      </c>
      <c r="BK1513" s="34">
        <f t="shared" si="966"/>
        <v>562.52744066357809</v>
      </c>
      <c r="BL1513" s="27">
        <f t="shared" si="967"/>
        <v>105.45956375838648</v>
      </c>
      <c r="BM1513" s="34">
        <f t="shared" si="968"/>
        <v>1.1054421768707483</v>
      </c>
      <c r="BN1513" s="45">
        <f t="shared" si="969"/>
        <v>1566.5076744232206</v>
      </c>
      <c r="BO1513" s="45">
        <f t="shared" si="970"/>
        <v>101.29876933275438</v>
      </c>
      <c r="BP1513" s="66">
        <f t="shared" si="971"/>
        <v>6.6891187961607423</v>
      </c>
    </row>
    <row r="1514" spans="8:68">
      <c r="H1514" s="68">
        <v>1509</v>
      </c>
      <c r="I1514" s="31">
        <f>('Propiedades físicas'!$C$10*'Diseño reactor'!H1514)/1000</f>
        <v>1320.7451299341299</v>
      </c>
      <c r="J1514" s="31">
        <f t="shared" si="949"/>
        <v>0.3452596490155086</v>
      </c>
      <c r="K1514" s="31">
        <f>(I1514*1000)/'Propiedades físicas'!$F$10</f>
        <v>8627.3267665206968</v>
      </c>
      <c r="L1514" s="31">
        <f t="shared" si="950"/>
        <v>1232.4752523600994</v>
      </c>
      <c r="M1514" s="31">
        <f t="shared" si="951"/>
        <v>7394.8515141605967</v>
      </c>
      <c r="N1514" s="31">
        <f t="shared" si="952"/>
        <v>0.81674967021875378</v>
      </c>
      <c r="O1514" s="32">
        <f t="shared" si="953"/>
        <v>4.9004980213125231</v>
      </c>
      <c r="P1514" s="33">
        <f t="shared" si="954"/>
        <v>0.62863018531878556</v>
      </c>
      <c r="Q1514" s="31">
        <f t="shared" si="955"/>
        <v>4.6590697075293441</v>
      </c>
      <c r="R1514" s="31">
        <f t="shared" si="956"/>
        <v>0.1447904920770498</v>
      </c>
      <c r="S1514" s="31">
        <f t="shared" si="957"/>
        <v>0.24142831378318</v>
      </c>
      <c r="T1514" s="31">
        <f t="shared" si="958"/>
        <v>3.3349156762625051E-2</v>
      </c>
      <c r="U1514" s="31">
        <f t="shared" si="959"/>
        <v>9.9798360602933647E-3</v>
      </c>
      <c r="V1514" s="47">
        <f t="shared" si="972"/>
        <v>6.2252697963607894E-4</v>
      </c>
      <c r="W1514" s="31">
        <f t="shared" si="960"/>
        <v>0.2303269799295827</v>
      </c>
      <c r="X1514" s="34">
        <f>(S1514*H1514*'Propiedades físicas'!$F$5*60*24*365)/(1000000)</f>
        <v>56386.333257649276</v>
      </c>
      <c r="Y1514" s="34">
        <f>(U1514*H1514*'Propiedades físicas'!$F$7*60*24*365)/(1000000)</f>
        <v>728.92102373499017</v>
      </c>
      <c r="Z1514" s="31">
        <f t="shared" si="973"/>
        <v>948.60294964604736</v>
      </c>
      <c r="AA1514" s="31">
        <f t="shared" si="974"/>
        <v>7030.5361886617802</v>
      </c>
      <c r="AB1514" s="31">
        <f t="shared" si="974"/>
        <v>218.48885254426816</v>
      </c>
      <c r="AC1514" s="31">
        <f t="shared" si="974"/>
        <v>364.31532549881859</v>
      </c>
      <c r="AD1514" s="31">
        <f t="shared" si="974"/>
        <v>50.3238775548012</v>
      </c>
      <c r="AE1514" s="31">
        <f t="shared" si="975"/>
        <v>15.059572614982688</v>
      </c>
      <c r="AF1514" s="31">
        <f t="shared" si="976"/>
        <v>8627.3267665206986</v>
      </c>
      <c r="AG1514" s="31">
        <f t="shared" si="977"/>
        <v>0.10995328858148815</v>
      </c>
      <c r="AH1514" s="31">
        <f t="shared" si="978"/>
        <v>0.81491479098074249</v>
      </c>
      <c r="AI1514" s="31">
        <f t="shared" si="978"/>
        <v>2.5325208892300041E-2</v>
      </c>
      <c r="AJ1514" s="31">
        <f t="shared" si="978"/>
        <v>4.2228066162114636E-2</v>
      </c>
      <c r="AK1514" s="31">
        <f t="shared" si="978"/>
        <v>5.8330788802492799E-3</v>
      </c>
      <c r="AL1514" s="31">
        <f t="shared" si="979"/>
        <v>1.7455665031053461E-3</v>
      </c>
      <c r="AM1514" s="31">
        <f t="shared" si="980"/>
        <v>0.99999999999999989</v>
      </c>
      <c r="AN1514" s="31">
        <f>(Z1514*'Propiedades físicas'!$F$4)/1000</f>
        <v>834.18246185974112</v>
      </c>
      <c r="AO1514" s="31">
        <f>(AA1514*'Propiedades físicas'!$F$6)/1000</f>
        <v>225.25837948472343</v>
      </c>
      <c r="AP1514" s="31">
        <f>(AB1514*'Propiedades físicas'!$F$9)/1000</f>
        <v>134.79669757718622</v>
      </c>
      <c r="AQ1514" s="31">
        <f>(AC1514*'Propiedades físicas'!$F$5)/1000</f>
        <v>107.27993389963713</v>
      </c>
      <c r="AR1514" s="31">
        <f>(AD1514*'Propiedades físicas'!$F$8)/1000</f>
        <v>17.840821070728115</v>
      </c>
      <c r="AS1514" s="31">
        <f>(AE1514*'Propiedades físicas'!$F$7)/1000</f>
        <v>1.3868360421137558</v>
      </c>
      <c r="AT1514" s="31">
        <f t="shared" si="981"/>
        <v>1320.7451299341301</v>
      </c>
      <c r="AU1514" s="31">
        <f t="shared" si="982"/>
        <v>0.63159987718549793</v>
      </c>
      <c r="AV1514" s="31">
        <f t="shared" si="985"/>
        <v>0.17055401104977597</v>
      </c>
      <c r="AW1514" s="31">
        <f t="shared" si="985"/>
        <v>0.10206109757444949</v>
      </c>
      <c r="AX1514" s="31">
        <f t="shared" si="985"/>
        <v>8.1226825273236131E-2</v>
      </c>
      <c r="AY1514" s="31">
        <f t="shared" si="985"/>
        <v>1.3508148291728242E-2</v>
      </c>
      <c r="AZ1514" s="31">
        <f t="shared" si="986"/>
        <v>1.0500406253119569E-3</v>
      </c>
      <c r="BA1514" s="31">
        <f t="shared" si="983"/>
        <v>0.99999999999999967</v>
      </c>
      <c r="BB1514" s="34">
        <f>AU1514*'Propiedades físicas'!$C$4+'Diseño reactor'!AV1514*'Propiedades físicas'!$C$5+'Diseño reactor'!AW1514*'Propiedades físicas'!$C$8+'Diseño reactor'!AX1514*'Propiedades físicas'!$C$9+'Diseño reactor'!AY1514*'Propiedades físicas'!$C$7+'Diseño reactor'!AZ1514*'Propiedades físicas'!$C$6</f>
        <v>875.56455088683492</v>
      </c>
      <c r="BC1514" s="45">
        <f>AU1514*'Propiedades físicas'!$L$4+'Diseño reactor'!AV1514*'Propiedades físicas'!$L$5+'Diseño reactor'!AW1514*'Propiedades físicas'!$L$8+AX1514*'Propiedades físicas'!$L$9+'Diseño reactor'!AY1514*'Propiedades físicas'!$L$7+'Diseño reactor'!AZ1514*'Propiedades físicas'!$L$6</f>
        <v>2.0766606573001027</v>
      </c>
      <c r="BD1514" s="29">
        <f t="shared" si="962"/>
        <v>2.0692362188577365</v>
      </c>
      <c r="BE1514" s="58">
        <f t="shared" si="963"/>
        <v>41.915513529700668</v>
      </c>
      <c r="BF1514" s="30">
        <f>AU1514*'Propiedades físicas'!$I$4+'Diseño reactor'!AV1514*'Propiedades físicas'!$I$5+'Diseño reactor'!AW1514*'Propiedades físicas'!$I$8+'Diseño reactor'!AX1514*'Propiedades físicas'!$I$9+'Diseño reactor'!AY1514*'Propiedades físicas'!$I$7+'Diseño reactor'!AZ1514*'Propiedades físicas'!$I$6</f>
        <v>1.9888379524394588E-2</v>
      </c>
      <c r="BG1514" s="24">
        <f>AU1514*'Propiedades físicas'!$O$4+'Diseño reactor'!AV1514*'Propiedades físicas'!$O$5+'Diseño reactor'!AW1514*'Propiedades físicas'!$O$8+'Diseño reactor'!AX1514*'Propiedades físicas'!$O$9+'Diseño reactor'!AY1514*'Propiedades físicas'!$O$7+'Diseño reactor'!AZ1514*'Propiedades físicas'!$O$6</f>
        <v>0.15250066114001545</v>
      </c>
      <c r="BH1514" s="54">
        <f t="shared" si="964"/>
        <v>41333.575082088711</v>
      </c>
      <c r="BI1514" s="34">
        <f t="shared" si="984"/>
        <v>270.82777862741921</v>
      </c>
      <c r="BJ1514" s="27">
        <f t="shared" si="965"/>
        <v>4795.3988969532875</v>
      </c>
      <c r="BK1514" s="34">
        <f t="shared" si="966"/>
        <v>562.53961708882855</v>
      </c>
      <c r="BL1514" s="27">
        <f t="shared" si="967"/>
        <v>105.45999171198694</v>
      </c>
      <c r="BM1514" s="34">
        <f t="shared" si="968"/>
        <v>1.1054421768707483</v>
      </c>
      <c r="BN1514" s="45">
        <f t="shared" si="969"/>
        <v>1567.6833103089793</v>
      </c>
      <c r="BO1514" s="45">
        <f t="shared" si="970"/>
        <v>101.31321590041293</v>
      </c>
      <c r="BP1514" s="66">
        <f t="shared" si="971"/>
        <v>6.6891149957289224</v>
      </c>
    </row>
    <row r="1515" spans="8:68">
      <c r="H1515" s="68">
        <v>1510</v>
      </c>
      <c r="I1515" s="31">
        <f>('Propiedades físicas'!$C$10*'Diseño reactor'!H1515)/1000</f>
        <v>1321.6203752157296</v>
      </c>
      <c r="J1515" s="31">
        <f t="shared" si="949"/>
        <v>0.34503100024132616</v>
      </c>
      <c r="K1515" s="31">
        <f>(I1515*1000)/'Propiedades físicas'!$F$10</f>
        <v>8633.0440142122297</v>
      </c>
      <c r="L1515" s="31">
        <f t="shared" si="950"/>
        <v>1233.2920020303184</v>
      </c>
      <c r="M1515" s="31">
        <f t="shared" si="951"/>
        <v>7399.7520121819107</v>
      </c>
      <c r="N1515" s="31">
        <f t="shared" si="952"/>
        <v>0.81674967021875389</v>
      </c>
      <c r="O1515" s="32">
        <f t="shared" si="953"/>
        <v>4.900498021312524</v>
      </c>
      <c r="P1515" s="33">
        <f t="shared" si="954"/>
        <v>0.62872608769029603</v>
      </c>
      <c r="Q1515" s="31">
        <f t="shared" si="955"/>
        <v>4.6592250316789219</v>
      </c>
      <c r="R1515" s="31">
        <f t="shared" si="956"/>
        <v>0.14473875625192312</v>
      </c>
      <c r="S1515" s="31">
        <f t="shared" si="957"/>
        <v>0.24127298963360339</v>
      </c>
      <c r="T1515" s="31">
        <f t="shared" si="958"/>
        <v>3.3320245447923939E-2</v>
      </c>
      <c r="U1515" s="31">
        <f t="shared" si="959"/>
        <v>9.9645808286108056E-3</v>
      </c>
      <c r="V1515" s="47">
        <f t="shared" si="972"/>
        <v>6.2262195091660388E-4</v>
      </c>
      <c r="W1515" s="31">
        <f t="shared" si="960"/>
        <v>0.2302095603884341</v>
      </c>
      <c r="X1515" s="34">
        <f>(S1515*H1515*'Propiedades físicas'!$F$5*60*24*365)/(1000000)</f>
        <v>56387.39946828477</v>
      </c>
      <c r="Y1515" s="34">
        <f>(U1515*H1515*'Propiedades físicas'!$F$7*60*24*365)/(1000000)</f>
        <v>728.28910175688839</v>
      </c>
      <c r="Z1515" s="31">
        <f t="shared" si="973"/>
        <v>949.37639241234706</v>
      </c>
      <c r="AA1515" s="31">
        <f t="shared" si="974"/>
        <v>7035.4297978351724</v>
      </c>
      <c r="AB1515" s="31">
        <f t="shared" si="974"/>
        <v>218.55552194040391</v>
      </c>
      <c r="AC1515" s="31">
        <f t="shared" si="974"/>
        <v>364.32221434674113</v>
      </c>
      <c r="AD1515" s="31">
        <f t="shared" si="974"/>
        <v>50.313570626365149</v>
      </c>
      <c r="AE1515" s="31">
        <f t="shared" si="975"/>
        <v>15.046517051202317</v>
      </c>
      <c r="AF1515" s="31">
        <f t="shared" si="976"/>
        <v>8633.0440142122316</v>
      </c>
      <c r="AG1515" s="31">
        <f t="shared" si="977"/>
        <v>0.10997006280165224</v>
      </c>
      <c r="AH1515" s="31">
        <f t="shared" si="978"/>
        <v>0.81494195862467844</v>
      </c>
      <c r="AI1515" s="31">
        <f t="shared" si="978"/>
        <v>2.5316159813456852E-2</v>
      </c>
      <c r="AJ1515" s="31">
        <f t="shared" si="978"/>
        <v>4.2200898518178778E-2</v>
      </c>
      <c r="AK1515" s="31">
        <f t="shared" si="978"/>
        <v>5.8280220213792434E-3</v>
      </c>
      <c r="AL1515" s="31">
        <f t="shared" si="979"/>
        <v>1.7428982206544811E-3</v>
      </c>
      <c r="AM1515" s="31">
        <f t="shared" si="980"/>
        <v>0.99999999999999989</v>
      </c>
      <c r="AN1515" s="31">
        <f>(Z1515*'Propiedades físicas'!$F$4)/1000</f>
        <v>834.86261195956979</v>
      </c>
      <c r="AO1515" s="31">
        <f>(AA1515*'Propiedades físicas'!$F$6)/1000</f>
        <v>225.41517072263892</v>
      </c>
      <c r="AP1515" s="31">
        <f>(AB1515*'Propiedades físicas'!$F$9)/1000</f>
        <v>134.83782926113216</v>
      </c>
      <c r="AQ1515" s="31">
        <f>(AC1515*'Propiedades físicas'!$F$5)/1000</f>
        <v>107.28196245868486</v>
      </c>
      <c r="AR1515" s="31">
        <f>(AD1515*'Propiedades físicas'!$F$8)/1000</f>
        <v>17.837167058458967</v>
      </c>
      <c r="AS1515" s="31">
        <f>(AE1515*'Propiedades físicas'!$F$7)/1000</f>
        <v>1.3856337552452214</v>
      </c>
      <c r="AT1515" s="31">
        <f t="shared" si="981"/>
        <v>1321.6203752157298</v>
      </c>
      <c r="AU1515" s="31">
        <f t="shared" si="982"/>
        <v>0.63169623260635188</v>
      </c>
      <c r="AV1515" s="31">
        <f t="shared" si="985"/>
        <v>0.17055969698245921</v>
      </c>
      <c r="AW1515" s="31">
        <f t="shared" si="985"/>
        <v>0.10202462960600346</v>
      </c>
      <c r="AX1515" s="31">
        <f t="shared" si="985"/>
        <v>8.1174567576693932E-2</v>
      </c>
      <c r="AY1515" s="31">
        <f t="shared" si="985"/>
        <v>1.3496437700990635E-2</v>
      </c>
      <c r="AZ1515" s="31">
        <f t="shared" si="986"/>
        <v>1.0484355275008851E-3</v>
      </c>
      <c r="BA1515" s="31">
        <f t="shared" si="983"/>
        <v>1</v>
      </c>
      <c r="BB1515" s="34">
        <f>AU1515*'Propiedades físicas'!$C$4+'Diseño reactor'!AV1515*'Propiedades físicas'!$C$5+'Diseño reactor'!AW1515*'Propiedades físicas'!$C$8+'Diseño reactor'!AX1515*'Propiedades físicas'!$C$9+'Diseño reactor'!AY1515*'Propiedades físicas'!$C$7+'Diseño reactor'!AZ1515*'Propiedades físicas'!$C$6</f>
        <v>875.56405438588024</v>
      </c>
      <c r="BC1515" s="45">
        <f>AU1515*'Propiedades físicas'!$L$4+'Diseño reactor'!AV1515*'Propiedades físicas'!$L$5+'Diseño reactor'!AW1515*'Propiedades físicas'!$L$8+AX1515*'Propiedades físicas'!$L$9+'Diseño reactor'!AY1515*'Propiedades físicas'!$L$7+'Diseño reactor'!AZ1515*'Propiedades físicas'!$L$6</f>
        <v>2.0767314699867669</v>
      </c>
      <c r="BD1515" s="29">
        <f t="shared" si="962"/>
        <v>2.0681119842023481</v>
      </c>
      <c r="BE1515" s="58">
        <f t="shared" si="963"/>
        <v>41.914287438172494</v>
      </c>
      <c r="BF1515" s="30">
        <f>AU1515*'Propiedades físicas'!$I$4+'Diseño reactor'!AV1515*'Propiedades físicas'!$I$5+'Diseño reactor'!AW1515*'Propiedades físicas'!$I$8+'Diseño reactor'!AX1515*'Propiedades físicas'!$I$9+'Diseño reactor'!AY1515*'Propiedades físicas'!$I$7+'Diseño reactor'!AZ1515*'Propiedades físicas'!$I$6</f>
        <v>1.9888607298487151E-2</v>
      </c>
      <c r="BG1515" s="24">
        <f>AU1515*'Propiedades físicas'!$O$4+'Diseño reactor'!AV1515*'Propiedades físicas'!$O$5+'Diseño reactor'!AW1515*'Propiedades físicas'!$O$8+'Diseño reactor'!AX1515*'Propiedades físicas'!$O$9+'Diseño reactor'!AY1515*'Propiedades físicas'!$O$7+'Diseño reactor'!AZ1515*'Propiedades físicas'!$O$6</f>
        <v>0.15250396802244265</v>
      </c>
      <c r="BH1515" s="54">
        <f t="shared" si="964"/>
        <v>41333.078271194012</v>
      </c>
      <c r="BI1515" s="34">
        <f t="shared" si="984"/>
        <v>270.83424258769793</v>
      </c>
      <c r="BJ1515" s="27">
        <f t="shared" si="965"/>
        <v>4795.398621848035</v>
      </c>
      <c r="BK1515" s="34">
        <f t="shared" si="966"/>
        <v>562.5517831393679</v>
      </c>
      <c r="BL1515" s="27">
        <f t="shared" si="967"/>
        <v>105.46041928592318</v>
      </c>
      <c r="BM1515" s="34">
        <f t="shared" si="968"/>
        <v>1.1054421768707483</v>
      </c>
      <c r="BN1515" s="45">
        <f t="shared" si="969"/>
        <v>1568.8589948021634</v>
      </c>
      <c r="BO1515" s="45">
        <f t="shared" si="970"/>
        <v>101.32764774189779</v>
      </c>
      <c r="BP1515" s="66">
        <f t="shared" si="971"/>
        <v>6.689111202574006</v>
      </c>
    </row>
    <row r="1516" spans="8:68">
      <c r="H1516" s="68">
        <v>1511</v>
      </c>
      <c r="I1516" s="31">
        <f>('Propiedades físicas'!$C$10*'Diseño reactor'!H1516)/1000</f>
        <v>1322.4956204973294</v>
      </c>
      <c r="J1516" s="31">
        <f t="shared" si="949"/>
        <v>0.34480265411277472</v>
      </c>
      <c r="K1516" s="31">
        <f>(I1516*1000)/'Propiedades físicas'!$F$10</f>
        <v>8638.7612619037591</v>
      </c>
      <c r="L1516" s="31">
        <f t="shared" si="950"/>
        <v>1234.1087517005369</v>
      </c>
      <c r="M1516" s="31">
        <f t="shared" si="951"/>
        <v>7404.6525102032219</v>
      </c>
      <c r="N1516" s="31">
        <f t="shared" si="952"/>
        <v>0.81674967021875378</v>
      </c>
      <c r="O1516" s="32">
        <f t="shared" si="953"/>
        <v>4.9004980213125231</v>
      </c>
      <c r="P1516" s="33">
        <f t="shared" si="954"/>
        <v>0.62882189233053154</v>
      </c>
      <c r="Q1516" s="31">
        <f t="shared" si="955"/>
        <v>4.6593801595247193</v>
      </c>
      <c r="R1516" s="31">
        <f t="shared" si="956"/>
        <v>0.1446870506620381</v>
      </c>
      <c r="S1516" s="31">
        <f t="shared" si="957"/>
        <v>0.24111786178780548</v>
      </c>
      <c r="T1516" s="31">
        <f t="shared" si="958"/>
        <v>3.3291370552784957E-2</v>
      </c>
      <c r="U1516" s="31">
        <f t="shared" si="959"/>
        <v>9.9493566733991762E-3</v>
      </c>
      <c r="V1516" s="47">
        <f t="shared" si="972"/>
        <v>6.2271682541470115E-4</v>
      </c>
      <c r="W1516" s="31">
        <f t="shared" si="960"/>
        <v>0.2300922605060724</v>
      </c>
      <c r="X1516" s="34">
        <f>(S1516*H1516*'Propiedades físicas'!$F$5*60*24*365)/(1000000)</f>
        <v>56388.463506939886</v>
      </c>
      <c r="Y1516" s="34">
        <f>(U1516*H1516*'Propiedades físicas'!$F$7*60*24*365)/(1000000)</f>
        <v>727.65797581044353</v>
      </c>
      <c r="Z1516" s="31">
        <f t="shared" si="973"/>
        <v>950.14987931143321</v>
      </c>
      <c r="AA1516" s="31">
        <f t="shared" si="974"/>
        <v>7040.3234210418505</v>
      </c>
      <c r="AB1516" s="31">
        <f t="shared" si="974"/>
        <v>218.62213355033958</v>
      </c>
      <c r="AC1516" s="31">
        <f t="shared" si="974"/>
        <v>364.3290891613741</v>
      </c>
      <c r="AD1516" s="31">
        <f t="shared" si="974"/>
        <v>50.303260905258071</v>
      </c>
      <c r="AE1516" s="31">
        <f t="shared" si="975"/>
        <v>15.033477933506155</v>
      </c>
      <c r="AF1516" s="31">
        <f t="shared" si="976"/>
        <v>8638.7612619037627</v>
      </c>
      <c r="AG1516" s="31">
        <f t="shared" si="977"/>
        <v>0.1099868199277039</v>
      </c>
      <c r="AH1516" s="31">
        <f t="shared" si="978"/>
        <v>0.81496909193325051</v>
      </c>
      <c r="AI1516" s="31">
        <f t="shared" si="978"/>
        <v>2.5307116023039724E-2</v>
      </c>
      <c r="AJ1516" s="31">
        <f t="shared" si="978"/>
        <v>4.2173765209606598E-2</v>
      </c>
      <c r="AK1516" s="31">
        <f t="shared" si="978"/>
        <v>5.8229715326306537E-3</v>
      </c>
      <c r="AL1516" s="31">
        <f t="shared" si="979"/>
        <v>1.7402353737685258E-3</v>
      </c>
      <c r="AM1516" s="31">
        <f t="shared" si="980"/>
        <v>0.99999999999999989</v>
      </c>
      <c r="AN1516" s="31">
        <f>(Z1516*'Propiedades físicas'!$F$4)/1000</f>
        <v>835.54280086888821</v>
      </c>
      <c r="AO1516" s="31">
        <f>(AA1516*'Propiedades físicas'!$F$6)/1000</f>
        <v>225.5719624101809</v>
      </c>
      <c r="AP1516" s="31">
        <f>(AB1516*'Propiedades físicas'!$F$9)/1000</f>
        <v>134.87892529388199</v>
      </c>
      <c r="AQ1516" s="31">
        <f>(AC1516*'Propiedades físicas'!$F$5)/1000</f>
        <v>107.28398688534985</v>
      </c>
      <c r="AR1516" s="31">
        <f>(AD1516*'Propiedades físicas'!$F$8)/1000</f>
        <v>17.833512056132083</v>
      </c>
      <c r="AS1516" s="31">
        <f>(AE1516*'Propiedades físicas'!$F$7)/1000</f>
        <v>1.384432982896582</v>
      </c>
      <c r="AT1516" s="31">
        <f t="shared" si="981"/>
        <v>1322.4956204973298</v>
      </c>
      <c r="AU1516" s="31">
        <f t="shared" si="982"/>
        <v>0.63179248983424152</v>
      </c>
      <c r="AV1516" s="31">
        <f t="shared" si="985"/>
        <v>0.17056537572907324</v>
      </c>
      <c r="AW1516" s="31">
        <f t="shared" si="985"/>
        <v>0.10198818295002007</v>
      </c>
      <c r="AX1516" s="31">
        <f t="shared" si="985"/>
        <v>8.1122375925150716E-2</v>
      </c>
      <c r="AY1516" s="31">
        <f t="shared" si="985"/>
        <v>1.3484741862075671E-2</v>
      </c>
      <c r="AZ1516" s="31">
        <f t="shared" si="986"/>
        <v>1.0468336994386117E-3</v>
      </c>
      <c r="BA1516" s="31">
        <f t="shared" si="983"/>
        <v>0.99999999999999989</v>
      </c>
      <c r="BB1516" s="34">
        <f>AU1516*'Propiedades físicas'!$C$4+'Diseño reactor'!AV1516*'Propiedades físicas'!$C$5+'Diseño reactor'!AW1516*'Propiedades físicas'!$C$8+'Diseño reactor'!AX1516*'Propiedades físicas'!$C$9+'Diseño reactor'!AY1516*'Propiedades físicas'!$C$7+'Diseño reactor'!AZ1516*'Propiedades físicas'!$C$6</f>
        <v>875.56355883513061</v>
      </c>
      <c r="BC1516" s="45">
        <f>AU1516*'Propiedades físicas'!$L$4+'Diseño reactor'!AV1516*'Propiedades físicas'!$L$5+'Diseño reactor'!AW1516*'Propiedades físicas'!$L$8+AX1516*'Propiedades físicas'!$L$9+'Diseño reactor'!AY1516*'Propiedades físicas'!$L$7+'Diseño reactor'!AZ1516*'Propiedades físicas'!$L$6</f>
        <v>2.0768022071045076</v>
      </c>
      <c r="BD1516" s="29">
        <f t="shared" si="962"/>
        <v>2.0669889729180047</v>
      </c>
      <c r="BE1516" s="58">
        <f t="shared" si="963"/>
        <v>41.913062710490742</v>
      </c>
      <c r="BF1516" s="30">
        <f>AU1516*'Propiedades físicas'!$I$4+'Diseño reactor'!AV1516*'Propiedades físicas'!$I$5+'Diseño reactor'!AW1516*'Propiedades físicas'!$I$8+'Diseño reactor'!AX1516*'Propiedades físicas'!$I$9+'Diseño reactor'!AY1516*'Propiedades físicas'!$I$7+'Diseño reactor'!AZ1516*'Propiedades físicas'!$I$6</f>
        <v>1.9888834629586797E-2</v>
      </c>
      <c r="BG1516" s="24">
        <f>AU1516*'Propiedades físicas'!$O$4+'Diseño reactor'!AV1516*'Propiedades físicas'!$O$5+'Diseño reactor'!AW1516*'Propiedades físicas'!$O$8+'Diseño reactor'!AX1516*'Propiedades físicas'!$O$9+'Diseño reactor'!AY1516*'Propiedades físicas'!$O$7+'Diseño reactor'!AZ1516*'Propiedades físicas'!$O$6</f>
        <v>0.15250727164501612</v>
      </c>
      <c r="BH1516" s="54">
        <f t="shared" si="964"/>
        <v>41332.582437153884</v>
      </c>
      <c r="BI1516" s="34">
        <f t="shared" si="984"/>
        <v>270.84069638073714</v>
      </c>
      <c r="BJ1516" s="27">
        <f t="shared" si="965"/>
        <v>4795.3983609210109</v>
      </c>
      <c r="BK1516" s="34">
        <f t="shared" si="966"/>
        <v>562.56393882695818</v>
      </c>
      <c r="BL1516" s="27">
        <f t="shared" si="967"/>
        <v>105.46084648064777</v>
      </c>
      <c r="BM1516" s="34">
        <f t="shared" si="968"/>
        <v>1.1054421768707483</v>
      </c>
      <c r="BN1516" s="45">
        <f t="shared" si="969"/>
        <v>1570.0347278257341</v>
      </c>
      <c r="BO1516" s="45">
        <f t="shared" si="970"/>
        <v>101.34206487971302</v>
      </c>
      <c r="BP1516" s="66">
        <f t="shared" si="971"/>
        <v>6.6891074166784401</v>
      </c>
    </row>
    <row r="1517" spans="8:68">
      <c r="H1517" s="68">
        <v>1512</v>
      </c>
      <c r="I1517" s="31">
        <f>('Propiedades físicas'!$C$10*'Diseño reactor'!H1517)/1000</f>
        <v>1323.3708657789293</v>
      </c>
      <c r="J1517" s="31">
        <f t="shared" si="949"/>
        <v>0.34457461002936673</v>
      </c>
      <c r="K1517" s="31">
        <f>(I1517*1000)/'Propiedades físicas'!$F$10</f>
        <v>8644.4785095952921</v>
      </c>
      <c r="L1517" s="31">
        <f t="shared" si="950"/>
        <v>1234.9255013707559</v>
      </c>
      <c r="M1517" s="31">
        <f t="shared" si="951"/>
        <v>7409.5530082245359</v>
      </c>
      <c r="N1517" s="31">
        <f t="shared" si="952"/>
        <v>0.81674967021875389</v>
      </c>
      <c r="O1517" s="32">
        <f t="shared" si="953"/>
        <v>4.900498021312524</v>
      </c>
      <c r="P1517" s="33">
        <f t="shared" si="954"/>
        <v>0.62891759938880909</v>
      </c>
      <c r="Q1517" s="31">
        <f t="shared" si="955"/>
        <v>4.659535091432609</v>
      </c>
      <c r="R1517" s="31">
        <f t="shared" si="956"/>
        <v>0.1446353752955396</v>
      </c>
      <c r="S1517" s="31">
        <f t="shared" si="957"/>
        <v>0.24096292987991641</v>
      </c>
      <c r="T1517" s="31">
        <f t="shared" si="958"/>
        <v>3.3262532018838942E-2</v>
      </c>
      <c r="U1517" s="31">
        <f t="shared" si="959"/>
        <v>9.9341635155663233E-3</v>
      </c>
      <c r="V1517" s="47">
        <f t="shared" si="972"/>
        <v>6.2281160327823815E-4</v>
      </c>
      <c r="W1517" s="31">
        <f t="shared" si="960"/>
        <v>0.2299750800996796</v>
      </c>
      <c r="X1517" s="34">
        <f>(S1517*H1517*'Propiedades físicas'!$F$5*60*24*365)/(1000000)</f>
        <v>56389.525379142498</v>
      </c>
      <c r="Y1517" s="34">
        <f>(U1517*H1517*'Propiedades físicas'!$F$7*60*24*365)/(1000000)</f>
        <v>727.02764461986578</v>
      </c>
      <c r="Z1517" s="31">
        <f t="shared" si="973"/>
        <v>950.92341027587929</v>
      </c>
      <c r="AA1517" s="31">
        <f t="shared" si="974"/>
        <v>7045.2170582461049</v>
      </c>
      <c r="AB1517" s="31">
        <f t="shared" si="974"/>
        <v>218.68868744685588</v>
      </c>
      <c r="AC1517" s="31">
        <f t="shared" si="974"/>
        <v>364.33594997843363</v>
      </c>
      <c r="AD1517" s="31">
        <f t="shared" si="974"/>
        <v>50.292948412484478</v>
      </c>
      <c r="AE1517" s="31">
        <f t="shared" si="975"/>
        <v>15.02045523553628</v>
      </c>
      <c r="AF1517" s="31">
        <f t="shared" si="976"/>
        <v>8644.4785095952957</v>
      </c>
      <c r="AG1517" s="31">
        <f t="shared" si="977"/>
        <v>0.11000355998576</v>
      </c>
      <c r="AH1517" s="31">
        <f t="shared" si="978"/>
        <v>0.81499619097045306</v>
      </c>
      <c r="AI1517" s="31">
        <f t="shared" si="978"/>
        <v>2.529807751897507E-2</v>
      </c>
      <c r="AJ1517" s="31">
        <f t="shared" si="978"/>
        <v>4.2146666172404028E-2</v>
      </c>
      <c r="AK1517" s="31">
        <f t="shared" si="978"/>
        <v>5.8179274037941956E-3</v>
      </c>
      <c r="AL1517" s="31">
        <f t="shared" si="979"/>
        <v>1.7375779486135232E-3</v>
      </c>
      <c r="AM1517" s="31">
        <f t="shared" si="980"/>
        <v>0.99999999999999989</v>
      </c>
      <c r="AN1517" s="31">
        <f>(Z1517*'Propiedades físicas'!$F$4)/1000</f>
        <v>836.22302852840266</v>
      </c>
      <c r="AO1517" s="31">
        <f>(AA1517*'Propiedades físicas'!$F$6)/1000</f>
        <v>225.72875454620518</v>
      </c>
      <c r="AP1517" s="31">
        <f>(AB1517*'Propiedades físicas'!$F$9)/1000</f>
        <v>134.91998572033771</v>
      </c>
      <c r="AQ1517" s="31">
        <f>(AC1517*'Propiedades físicas'!$F$5)/1000</f>
        <v>107.28600719014936</v>
      </c>
      <c r="AR1517" s="31">
        <f>(AD1517*'Propiedades físicas'!$F$8)/1000</f>
        <v>17.829856071193991</v>
      </c>
      <c r="AS1517" s="31">
        <f>(AE1517*'Propiedades físicas'!$F$7)/1000</f>
        <v>1.3832337226405362</v>
      </c>
      <c r="AT1517" s="31">
        <f t="shared" si="981"/>
        <v>1323.3708657789296</v>
      </c>
      <c r="AU1517" s="31">
        <f t="shared" si="982"/>
        <v>0.63188864901918929</v>
      </c>
      <c r="AV1517" s="31">
        <f t="shared" si="985"/>
        <v>0.17057104730301159</v>
      </c>
      <c r="AW1517" s="31">
        <f t="shared" si="985"/>
        <v>0.10195175759814273</v>
      </c>
      <c r="AX1517" s="31">
        <f t="shared" si="985"/>
        <v>8.1070250195512158E-2</v>
      </c>
      <c r="AY1517" s="31">
        <f t="shared" si="985"/>
        <v>1.3473060751340801E-2</v>
      </c>
      <c r="AZ1517" s="31">
        <f t="shared" si="986"/>
        <v>1.0452351328033595E-3</v>
      </c>
      <c r="BA1517" s="31">
        <f t="shared" si="983"/>
        <v>1</v>
      </c>
      <c r="BB1517" s="34">
        <f>AU1517*'Propiedades físicas'!$C$4+'Diseño reactor'!AV1517*'Propiedades físicas'!$C$5+'Diseño reactor'!AW1517*'Propiedades físicas'!$C$8+'Diseño reactor'!AX1517*'Propiedades físicas'!$C$9+'Diseño reactor'!AY1517*'Propiedades físicas'!$C$7+'Diseño reactor'!AZ1517*'Propiedades físicas'!$C$6</f>
        <v>875.56306423229751</v>
      </c>
      <c r="BC1517" s="45">
        <f>AU1517*'Propiedades físicas'!$L$4+'Diseño reactor'!AV1517*'Propiedades físicas'!$L$5+'Diseño reactor'!AW1517*'Propiedades físicas'!$L$8+AX1517*'Propiedades físicas'!$L$9+'Diseño reactor'!AY1517*'Propiedades físicas'!$L$7+'Diseño reactor'!AZ1517*'Propiedades físicas'!$L$6</f>
        <v>2.0768728687728961</v>
      </c>
      <c r="BD1517" s="29">
        <f t="shared" si="962"/>
        <v>2.0658671830065725</v>
      </c>
      <c r="BE1517" s="58">
        <f t="shared" si="963"/>
        <v>41.911839344369028</v>
      </c>
      <c r="BF1517" s="30">
        <f>AU1517*'Propiedades físicas'!$I$4+'Diseño reactor'!AV1517*'Propiedades físicas'!$I$5+'Diseño reactor'!AW1517*'Propiedades físicas'!$I$8+'Diseño reactor'!AX1517*'Propiedades físicas'!$I$9+'Diseño reactor'!AY1517*'Propiedades físicas'!$I$7+'Diseño reactor'!AZ1517*'Propiedades físicas'!$I$6</f>
        <v>1.9889061518740068E-2</v>
      </c>
      <c r="BG1517" s="24">
        <f>AU1517*'Propiedades físicas'!$O$4+'Diseño reactor'!AV1517*'Propiedades físicas'!$O$5+'Diseño reactor'!AW1517*'Propiedades físicas'!$O$8+'Diseño reactor'!AX1517*'Propiedades físicas'!$O$9+'Diseño reactor'!AY1517*'Propiedades físicas'!$O$7+'Diseño reactor'!AZ1517*'Propiedades físicas'!$O$6</f>
        <v>0.15251057201236637</v>
      </c>
      <c r="BH1517" s="54">
        <f t="shared" si="964"/>
        <v>41332.087577618819</v>
      </c>
      <c r="BI1517" s="34">
        <f t="shared" si="984"/>
        <v>270.84714002827883</v>
      </c>
      <c r="BJ1517" s="27">
        <f t="shared" si="965"/>
        <v>4795.398114125851</v>
      </c>
      <c r="BK1517" s="34">
        <f t="shared" si="966"/>
        <v>562.57608416335108</v>
      </c>
      <c r="BL1517" s="27">
        <f t="shared" si="967"/>
        <v>105.46127329661284</v>
      </c>
      <c r="BM1517" s="34">
        <f t="shared" si="968"/>
        <v>1.1054421768707483</v>
      </c>
      <c r="BN1517" s="45">
        <f t="shared" si="969"/>
        <v>1571.210509302824</v>
      </c>
      <c r="BO1517" s="45">
        <f t="shared" si="970"/>
        <v>101.35646733631694</v>
      </c>
      <c r="BP1517" s="66">
        <f t="shared" si="971"/>
        <v>6.6891036380247426</v>
      </c>
    </row>
    <row r="1518" spans="8:68">
      <c r="H1518" s="68">
        <v>1513</v>
      </c>
      <c r="I1518" s="31">
        <f>('Propiedades físicas'!$C$10*'Diseño reactor'!H1518)/1000</f>
        <v>1324.2461110605291</v>
      </c>
      <c r="J1518" s="31">
        <f t="shared" si="949"/>
        <v>0.3443468673922026</v>
      </c>
      <c r="K1518" s="31">
        <f>(I1518*1000)/'Propiedades físicas'!$F$10</f>
        <v>8650.1957572868214</v>
      </c>
      <c r="L1518" s="31">
        <f t="shared" si="950"/>
        <v>1235.7422510409745</v>
      </c>
      <c r="M1518" s="31">
        <f t="shared" si="951"/>
        <v>7414.4535062458463</v>
      </c>
      <c r="N1518" s="31">
        <f t="shared" si="952"/>
        <v>0.81674967021875378</v>
      </c>
      <c r="O1518" s="32">
        <f t="shared" si="953"/>
        <v>4.9004980213125222</v>
      </c>
      <c r="P1518" s="33">
        <f t="shared" si="954"/>
        <v>0.6290132090141406</v>
      </c>
      <c r="Q1518" s="31">
        <f t="shared" si="955"/>
        <v>4.6596898277675622</v>
      </c>
      <c r="R1518" s="31">
        <f t="shared" si="956"/>
        <v>0.14458373014052667</v>
      </c>
      <c r="S1518" s="31">
        <f t="shared" si="957"/>
        <v>0.24080819354496122</v>
      </c>
      <c r="T1518" s="31">
        <f t="shared" si="958"/>
        <v>3.3233729787824996E-2</v>
      </c>
      <c r="U1518" s="31">
        <f t="shared" si="959"/>
        <v>9.9190012762615052E-3</v>
      </c>
      <c r="V1518" s="47">
        <f t="shared" si="972"/>
        <v>6.2290628465478E-4</v>
      </c>
      <c r="W1518" s="31">
        <f t="shared" si="960"/>
        <v>0.22985801898681005</v>
      </c>
      <c r="X1518" s="34">
        <f>(S1518*H1518*'Propiedades físicas'!$F$5*60*24*365)/(1000000)</f>
        <v>56390.585090403612</v>
      </c>
      <c r="Y1518" s="34">
        <f>(U1518*H1518*'Propiedades físicas'!$F$7*60*24*365)/(1000000)</f>
        <v>726.39810691173216</v>
      </c>
      <c r="Z1518" s="31">
        <f t="shared" si="973"/>
        <v>951.69698523839475</v>
      </c>
      <c r="AA1518" s="31">
        <f t="shared" si="974"/>
        <v>7050.1107094123217</v>
      </c>
      <c r="AB1518" s="31">
        <f t="shared" si="974"/>
        <v>218.75518370261685</v>
      </c>
      <c r="AC1518" s="31">
        <f t="shared" si="974"/>
        <v>364.34279683352634</v>
      </c>
      <c r="AD1518" s="31">
        <f t="shared" si="974"/>
        <v>50.282633168979217</v>
      </c>
      <c r="AE1518" s="31">
        <f t="shared" si="975"/>
        <v>15.007448930983657</v>
      </c>
      <c r="AF1518" s="31">
        <f t="shared" si="976"/>
        <v>8650.1957572868232</v>
      </c>
      <c r="AG1518" s="31">
        <f t="shared" si="977"/>
        <v>0.11002028300188425</v>
      </c>
      <c r="AH1518" s="31">
        <f t="shared" si="978"/>
        <v>0.81502325580012347</v>
      </c>
      <c r="AI1518" s="31">
        <f t="shared" si="978"/>
        <v>2.5289044299181329E-2</v>
      </c>
      <c r="AJ1518" s="31">
        <f t="shared" si="978"/>
        <v>4.211960134273357E-2</v>
      </c>
      <c r="AK1518" s="31">
        <f t="shared" si="978"/>
        <v>5.8128896246795016E-3</v>
      </c>
      <c r="AL1518" s="31">
        <f t="shared" si="979"/>
        <v>1.7349259313977441E-3</v>
      </c>
      <c r="AM1518" s="31">
        <f t="shared" si="980"/>
        <v>1</v>
      </c>
      <c r="AN1518" s="31">
        <f>(Z1518*'Propiedades físicas'!$F$4)/1000</f>
        <v>836.9032948789395</v>
      </c>
      <c r="AO1518" s="31">
        <f>(AA1518*'Propiedades físicas'!$F$6)/1000</f>
        <v>225.88554712957077</v>
      </c>
      <c r="AP1518" s="31">
        <f>(AB1518*'Propiedades físicas'!$F$9)/1000</f>
        <v>134.96101058532943</v>
      </c>
      <c r="AQ1518" s="31">
        <f>(AC1518*'Propiedades físicas'!$F$5)/1000</f>
        <v>107.2880233835685</v>
      </c>
      <c r="AR1518" s="31">
        <f>(AD1518*'Propiedades físicas'!$F$8)/1000</f>
        <v>17.826199111066504</v>
      </c>
      <c r="AS1518" s="31">
        <f>(AE1518*'Propiedades físicas'!$F$7)/1000</f>
        <v>1.382035972054285</v>
      </c>
      <c r="AT1518" s="31">
        <f t="shared" si="981"/>
        <v>1324.2461110605291</v>
      </c>
      <c r="AU1518" s="31">
        <f t="shared" si="982"/>
        <v>0.63198471031091141</v>
      </c>
      <c r="AV1518" s="31">
        <f t="shared" si="985"/>
        <v>0.17057671171763472</v>
      </c>
      <c r="AW1518" s="31">
        <f t="shared" si="985"/>
        <v>0.10191535354198264</v>
      </c>
      <c r="AX1518" s="31">
        <f t="shared" si="985"/>
        <v>8.1018190264985079E-2</v>
      </c>
      <c r="AY1518" s="31">
        <f t="shared" si="985"/>
        <v>1.3461394345187319E-2</v>
      </c>
      <c r="AZ1518" s="31">
        <f t="shared" si="986"/>
        <v>1.0436398192987515E-3</v>
      </c>
      <c r="BA1518" s="31">
        <f t="shared" si="983"/>
        <v>1</v>
      </c>
      <c r="BB1518" s="34">
        <f>AU1518*'Propiedades físicas'!$C$4+'Diseño reactor'!AV1518*'Propiedades físicas'!$C$5+'Diseño reactor'!AW1518*'Propiedades físicas'!$C$8+'Diseño reactor'!AX1518*'Propiedades físicas'!$C$9+'Diseño reactor'!AY1518*'Propiedades físicas'!$C$7+'Diseño reactor'!AZ1518*'Propiedades físicas'!$C$6</f>
        <v>875.56257057509799</v>
      </c>
      <c r="BC1518" s="45">
        <f>AU1518*'Propiedades físicas'!$L$4+'Diseño reactor'!AV1518*'Propiedades físicas'!$L$5+'Diseño reactor'!AW1518*'Propiedades físicas'!$L$8+AX1518*'Propiedades físicas'!$L$9+'Diseño reactor'!AY1518*'Propiedades físicas'!$L$7+'Diseño reactor'!AZ1518*'Propiedades físicas'!$L$6</f>
        <v>2.0769434551112549</v>
      </c>
      <c r="BD1518" s="29">
        <f t="shared" si="962"/>
        <v>2.0647466124742704</v>
      </c>
      <c r="BE1518" s="58">
        <f t="shared" si="963"/>
        <v>41.910617337526119</v>
      </c>
      <c r="BF1518" s="30">
        <f>AU1518*'Propiedades físicas'!$I$4+'Diseño reactor'!AV1518*'Propiedades físicas'!$I$5+'Diseño reactor'!AW1518*'Propiedades físicas'!$I$8+'Diseño reactor'!AX1518*'Propiedades físicas'!$I$9+'Diseño reactor'!AY1518*'Propiedades físicas'!$I$7+'Diseño reactor'!AZ1518*'Propiedades físicas'!$I$6</f>
        <v>1.98892879669905E-2</v>
      </c>
      <c r="BG1518" s="24">
        <f>AU1518*'Propiedades físicas'!$O$4+'Diseño reactor'!AV1518*'Propiedades físicas'!$O$5+'Diseño reactor'!AW1518*'Propiedades físicas'!$O$8+'Diseño reactor'!AX1518*'Propiedades físicas'!$O$9+'Diseño reactor'!AY1518*'Propiedades físicas'!$O$7+'Diseño reactor'!AZ1518*'Propiedades físicas'!$O$6</f>
        <v>0.15251386912911513</v>
      </c>
      <c r="BH1518" s="54">
        <f t="shared" si="964"/>
        <v>41331.593690246147</v>
      </c>
      <c r="BI1518" s="34">
        <f t="shared" si="984"/>
        <v>270.85357355200705</v>
      </c>
      <c r="BJ1518" s="27">
        <f t="shared" si="965"/>
        <v>4795.3978814163265</v>
      </c>
      <c r="BK1518" s="34">
        <f t="shared" si="966"/>
        <v>562.58821916028114</v>
      </c>
      <c r="BL1518" s="27">
        <f t="shared" si="967"/>
        <v>105.46169973426984</v>
      </c>
      <c r="BM1518" s="34">
        <f t="shared" si="968"/>
        <v>1.1054421768707483</v>
      </c>
      <c r="BN1518" s="45">
        <f t="shared" si="969"/>
        <v>1572.3863391567259</v>
      </c>
      <c r="BO1518" s="45">
        <f t="shared" si="970"/>
        <v>101.37085513412204</v>
      </c>
      <c r="BP1518" s="66">
        <f t="shared" si="971"/>
        <v>6.6890998665954715</v>
      </c>
    </row>
    <row r="1519" spans="8:68">
      <c r="H1519" s="68">
        <v>1514</v>
      </c>
      <c r="I1519" s="31">
        <f>('Propiedades físicas'!$C$10*'Diseño reactor'!H1519)/1000</f>
        <v>1325.121356342129</v>
      </c>
      <c r="J1519" s="31">
        <f t="shared" si="949"/>
        <v>0.34411942560396463</v>
      </c>
      <c r="K1519" s="31">
        <f>(I1519*1000)/'Propiedades físicas'!$F$10</f>
        <v>8655.9130049783544</v>
      </c>
      <c r="L1519" s="31">
        <f t="shared" si="950"/>
        <v>1236.5590007111934</v>
      </c>
      <c r="M1519" s="31">
        <f t="shared" si="951"/>
        <v>7419.3540042671602</v>
      </c>
      <c r="N1519" s="31">
        <f t="shared" si="952"/>
        <v>0.81674967021875389</v>
      </c>
      <c r="O1519" s="32">
        <f t="shared" si="953"/>
        <v>4.9004980213125231</v>
      </c>
      <c r="P1519" s="33">
        <f t="shared" si="954"/>
        <v>0.62910872135523577</v>
      </c>
      <c r="Q1519" s="31">
        <f t="shared" si="955"/>
        <v>4.6598443688936664</v>
      </c>
      <c r="R1519" s="31">
        <f t="shared" si="956"/>
        <v>0.14453211518505307</v>
      </c>
      <c r="S1519" s="31">
        <f t="shared" si="957"/>
        <v>0.24065365241885761</v>
      </c>
      <c r="T1519" s="31">
        <f t="shared" si="958"/>
        <v>3.320496380159043E-2</v>
      </c>
      <c r="U1519" s="31">
        <f t="shared" si="959"/>
        <v>9.9038698768745704E-3</v>
      </c>
      <c r="V1519" s="47">
        <f t="shared" si="972"/>
        <v>6.2300086969159279E-4</v>
      </c>
      <c r="W1519" s="31">
        <f t="shared" si="960"/>
        <v>0.22974107698538929</v>
      </c>
      <c r="X1519" s="34">
        <f>(S1519*H1519*'Propiedades físicas'!$F$5*60*24*365)/(1000000)</f>
        <v>56391.642646217369</v>
      </c>
      <c r="Y1519" s="34">
        <f>(U1519*H1519*'Propiedades físicas'!$F$7*60*24*365)/(1000000)</f>
        <v>725.7693614149839</v>
      </c>
      <c r="Z1519" s="31">
        <f t="shared" si="973"/>
        <v>952.47060413182692</v>
      </c>
      <c r="AA1519" s="31">
        <f t="shared" si="974"/>
        <v>7055.0043745050107</v>
      </c>
      <c r="AB1519" s="31">
        <f t="shared" si="974"/>
        <v>218.82162239017035</v>
      </c>
      <c r="AC1519" s="31">
        <f t="shared" si="974"/>
        <v>364.34962976215041</v>
      </c>
      <c r="AD1519" s="31">
        <f t="shared" si="974"/>
        <v>50.272315195607909</v>
      </c>
      <c r="AE1519" s="31">
        <f t="shared" si="975"/>
        <v>14.994458993588099</v>
      </c>
      <c r="AF1519" s="31">
        <f t="shared" si="976"/>
        <v>8655.9130049783525</v>
      </c>
      <c r="AG1519" s="31">
        <f t="shared" si="977"/>
        <v>0.11003698900208725</v>
      </c>
      <c r="AH1519" s="31">
        <f t="shared" si="978"/>
        <v>0.81505028648594358</v>
      </c>
      <c r="AI1519" s="31">
        <f t="shared" si="978"/>
        <v>2.5280016361568965E-2</v>
      </c>
      <c r="AJ1519" s="31">
        <f t="shared" si="978"/>
        <v>4.2092570656913804E-2</v>
      </c>
      <c r="AK1519" s="31">
        <f t="shared" si="978"/>
        <v>5.8078581851151168E-3</v>
      </c>
      <c r="AL1519" s="31">
        <f t="shared" si="979"/>
        <v>1.7322793083715377E-3</v>
      </c>
      <c r="AM1519" s="31">
        <f t="shared" si="980"/>
        <v>1.0000000000000002</v>
      </c>
      <c r="AN1519" s="31">
        <f>(Z1519*'Propiedades físicas'!$F$4)/1000</f>
        <v>837.58359986144592</v>
      </c>
      <c r="AO1519" s="31">
        <f>(AA1519*'Propiedades físicas'!$F$6)/1000</f>
        <v>226.04234015914054</v>
      </c>
      <c r="AP1519" s="31">
        <f>(AB1519*'Propiedades físicas'!$F$9)/1000</f>
        <v>135.00199993361559</v>
      </c>
      <c r="AQ1519" s="31">
        <f>(AC1519*'Propiedades físicas'!$F$5)/1000</f>
        <v>107.29003547606044</v>
      </c>
      <c r="AR1519" s="31">
        <f>(AD1519*'Propiedades físicas'!$F$8)/1000</f>
        <v>17.82254118314691</v>
      </c>
      <c r="AS1519" s="31">
        <f>(AE1519*'Propiedades físicas'!$F$7)/1000</f>
        <v>1.380839728719528</v>
      </c>
      <c r="AT1519" s="31">
        <f t="shared" si="981"/>
        <v>1325.1213563421293</v>
      </c>
      <c r="AU1519" s="31">
        <f t="shared" si="982"/>
        <v>0.6320806738588195</v>
      </c>
      <c r="AV1519" s="31">
        <f t="shared" si="985"/>
        <v>0.17058236898627066</v>
      </c>
      <c r="AW1519" s="31">
        <f t="shared" si="985"/>
        <v>0.101878970773119</v>
      </c>
      <c r="AX1519" s="31">
        <f t="shared" si="985"/>
        <v>8.0966196011076533E-2</v>
      </c>
      <c r="AY1519" s="31">
        <f t="shared" si="985"/>
        <v>1.3449742620060347E-2</v>
      </c>
      <c r="AZ1519" s="31">
        <f t="shared" si="986"/>
        <v>1.0420477506537242E-3</v>
      </c>
      <c r="BA1519" s="31">
        <f t="shared" si="983"/>
        <v>0.99999999999999989</v>
      </c>
      <c r="BB1519" s="34">
        <f>AU1519*'Propiedades físicas'!$C$4+'Diseño reactor'!AV1519*'Propiedades físicas'!$C$5+'Diseño reactor'!AW1519*'Propiedades físicas'!$C$8+'Diseño reactor'!AX1519*'Propiedades físicas'!$C$9+'Diseño reactor'!AY1519*'Propiedades físicas'!$C$7+'Diseño reactor'!AZ1519*'Propiedades físicas'!$C$6</f>
        <v>875.56207786125606</v>
      </c>
      <c r="BC1519" s="45">
        <f>AU1519*'Propiedades físicas'!$L$4+'Diseño reactor'!AV1519*'Propiedades físicas'!$L$5+'Diseño reactor'!AW1519*'Propiedades físicas'!$L$8+AX1519*'Propiedades físicas'!$L$9+'Diseño reactor'!AY1519*'Propiedades físicas'!$L$7+'Diseño reactor'!AZ1519*'Propiedades físicas'!$L$6</f>
        <v>2.0770139662386549</v>
      </c>
      <c r="BD1519" s="29">
        <f t="shared" si="962"/>
        <v>2.06362725933166</v>
      </c>
      <c r="BE1519" s="58">
        <f t="shared" si="963"/>
        <v>41.909396687685877</v>
      </c>
      <c r="BF1519" s="30">
        <f>AU1519*'Propiedades físicas'!$I$4+'Diseño reactor'!AV1519*'Propiedades físicas'!$I$5+'Diseño reactor'!AW1519*'Propiedades físicas'!$I$8+'Diseño reactor'!AX1519*'Propiedades físicas'!$I$9+'Diseño reactor'!AY1519*'Propiedades físicas'!$I$7+'Diseño reactor'!AZ1519*'Propiedades físicas'!$I$6</f>
        <v>1.9889513975378678E-2</v>
      </c>
      <c r="BG1519" s="24">
        <f>AU1519*'Propiedades físicas'!$O$4+'Diseño reactor'!AV1519*'Propiedades físicas'!$O$5+'Diseño reactor'!AW1519*'Propiedades físicas'!$O$8+'Diseño reactor'!AX1519*'Propiedades físicas'!$O$9+'Diseño reactor'!AY1519*'Propiedades físicas'!$O$7+'Diseño reactor'!AZ1519*'Propiedades físicas'!$O$6</f>
        <v>0.15251716299987614</v>
      </c>
      <c r="BH1519" s="54">
        <f t="shared" si="964"/>
        <v>41331.100772700025</v>
      </c>
      <c r="BI1519" s="34">
        <f t="shared" si="984"/>
        <v>270.85999697354697</v>
      </c>
      <c r="BJ1519" s="27">
        <f t="shared" si="965"/>
        <v>4795.3976627463589</v>
      </c>
      <c r="BK1519" s="34">
        <f t="shared" si="966"/>
        <v>562.60034382947038</v>
      </c>
      <c r="BL1519" s="27">
        <f t="shared" si="967"/>
        <v>105.46212579406966</v>
      </c>
      <c r="BM1519" s="34">
        <f t="shared" si="968"/>
        <v>1.1054421768707483</v>
      </c>
      <c r="BN1519" s="45">
        <f t="shared" si="969"/>
        <v>1573.5622173108909</v>
      </c>
      <c r="BO1519" s="45">
        <f t="shared" si="970"/>
        <v>101.38522829549535</v>
      </c>
      <c r="BP1519" s="66">
        <f t="shared" si="971"/>
        <v>6.689096102373238</v>
      </c>
    </row>
    <row r="1520" spans="8:68">
      <c r="H1520" s="68">
        <v>1515</v>
      </c>
      <c r="I1520" s="31">
        <f>('Propiedades físicas'!$C$10*'Diseño reactor'!H1520)/1000</f>
        <v>1325.9966016237286</v>
      </c>
      <c r="J1520" s="31">
        <f t="shared" si="949"/>
        <v>0.34389228406891259</v>
      </c>
      <c r="K1520" s="31">
        <f>(I1520*1000)/'Propiedades físicas'!$F$10</f>
        <v>8661.6302526698837</v>
      </c>
      <c r="L1520" s="31">
        <f t="shared" si="950"/>
        <v>1237.375750381412</v>
      </c>
      <c r="M1520" s="31">
        <f t="shared" si="951"/>
        <v>7424.2545022884715</v>
      </c>
      <c r="N1520" s="31">
        <f t="shared" si="952"/>
        <v>0.81674967021875378</v>
      </c>
      <c r="O1520" s="32">
        <f t="shared" si="953"/>
        <v>4.9004980213125222</v>
      </c>
      <c r="P1520" s="33">
        <f t="shared" si="954"/>
        <v>0.62920413656050111</v>
      </c>
      <c r="Q1520" s="31">
        <f t="shared" si="955"/>
        <v>4.6599987151741091</v>
      </c>
      <c r="R1520" s="31">
        <f t="shared" si="956"/>
        <v>0.14448053041712719</v>
      </c>
      <c r="S1520" s="31">
        <f t="shared" si="957"/>
        <v>0.24049930613841317</v>
      </c>
      <c r="T1520" s="31">
        <f t="shared" si="958"/>
        <v>3.3176234002090382E-2</v>
      </c>
      <c r="U1520" s="31">
        <f t="shared" si="959"/>
        <v>9.8887692390350699E-3</v>
      </c>
      <c r="V1520" s="47">
        <f t="shared" si="972"/>
        <v>6.2309535853564198E-4</v>
      </c>
      <c r="W1520" s="31">
        <f t="shared" si="960"/>
        <v>0.22962425391371319</v>
      </c>
      <c r="X1520" s="34">
        <f>(S1520*H1520*'Propiedades físicas'!$F$5*60*24*365)/(1000000)</f>
        <v>56392.69805206122</v>
      </c>
      <c r="Y1520" s="34">
        <f>(U1520*H1520*'Propiedades físicas'!$F$7*60*24*365)/(1000000)</f>
        <v>725.14140686091991</v>
      </c>
      <c r="Z1520" s="31">
        <f t="shared" si="973"/>
        <v>953.24426688915923</v>
      </c>
      <c r="AA1520" s="31">
        <f t="shared" si="974"/>
        <v>7059.8980534887751</v>
      </c>
      <c r="AB1520" s="31">
        <f t="shared" si="974"/>
        <v>218.88800358194769</v>
      </c>
      <c r="AC1520" s="31">
        <f t="shared" si="974"/>
        <v>364.35644879969595</v>
      </c>
      <c r="AD1520" s="31">
        <f t="shared" si="974"/>
        <v>50.261994513166933</v>
      </c>
      <c r="AE1520" s="31">
        <f t="shared" si="975"/>
        <v>14.981485397138131</v>
      </c>
      <c r="AF1520" s="31">
        <f t="shared" si="976"/>
        <v>8661.6302526698819</v>
      </c>
      <c r="AG1520" s="31">
        <f t="shared" si="977"/>
        <v>0.11005367801232671</v>
      </c>
      <c r="AH1520" s="31">
        <f t="shared" si="978"/>
        <v>0.81507728309143823</v>
      </c>
      <c r="AI1520" s="31">
        <f t="shared" si="978"/>
        <v>2.5270993704040543E-2</v>
      </c>
      <c r="AJ1520" s="31">
        <f t="shared" si="978"/>
        <v>4.2065574051418995E-2</v>
      </c>
      <c r="AK1520" s="31">
        <f t="shared" si="978"/>
        <v>5.8028330749484549E-3</v>
      </c>
      <c r="AL1520" s="31">
        <f t="shared" si="979"/>
        <v>1.7296380658271811E-3</v>
      </c>
      <c r="AM1520" s="31">
        <f t="shared" si="980"/>
        <v>1</v>
      </c>
      <c r="AN1520" s="31">
        <f>(Z1520*'Propiedades físicas'!$F$4)/1000</f>
        <v>838.26394341698881</v>
      </c>
      <c r="AO1520" s="31">
        <f>(AA1520*'Propiedades físicas'!$F$6)/1000</f>
        <v>226.19913363378035</v>
      </c>
      <c r="AP1520" s="31">
        <f>(AB1520*'Propiedades físicas'!$F$9)/1000</f>
        <v>135.04295380988259</v>
      </c>
      <c r="AQ1520" s="31">
        <f>(AC1520*'Propiedades físicas'!$F$5)/1000</f>
        <v>107.29204347804647</v>
      </c>
      <c r="AR1520" s="31">
        <f>(AD1520*'Propiedades físicas'!$F$8)/1000</f>
        <v>17.818882294807935</v>
      </c>
      <c r="AS1520" s="31">
        <f>(AE1520*'Propiedades físicas'!$F$7)/1000</f>
        <v>1.3796449902224506</v>
      </c>
      <c r="AT1520" s="31">
        <f t="shared" si="981"/>
        <v>1325.9966016237288</v>
      </c>
      <c r="AU1520" s="31">
        <f t="shared" si="982"/>
        <v>0.63217653981202182</v>
      </c>
      <c r="AV1520" s="31">
        <f t="shared" si="985"/>
        <v>0.17058801912221469</v>
      </c>
      <c r="AW1520" s="31">
        <f t="shared" si="985"/>
        <v>0.10184260928309907</v>
      </c>
      <c r="AX1520" s="31">
        <f t="shared" si="985"/>
        <v>8.0914267311593138E-2</v>
      </c>
      <c r="AY1520" s="31">
        <f t="shared" si="985"/>
        <v>1.3438105552448698E-2</v>
      </c>
      <c r="AZ1520" s="31">
        <f t="shared" si="986"/>
        <v>1.0404589186224365E-3</v>
      </c>
      <c r="BA1520" s="31">
        <f t="shared" si="983"/>
        <v>0.99999999999999989</v>
      </c>
      <c r="BB1520" s="34">
        <f>AU1520*'Propiedades físicas'!$C$4+'Diseño reactor'!AV1520*'Propiedades físicas'!$C$5+'Diseño reactor'!AW1520*'Propiedades físicas'!$C$8+'Diseño reactor'!AX1520*'Propiedades físicas'!$C$9+'Diseño reactor'!AY1520*'Propiedades físicas'!$C$7+'Diseño reactor'!AZ1520*'Propiedades físicas'!$C$6</f>
        <v>875.56158608850262</v>
      </c>
      <c r="BC1520" s="45">
        <f>AU1520*'Propiedades físicas'!$L$4+'Diseño reactor'!AV1520*'Propiedades físicas'!$L$5+'Diseño reactor'!AW1520*'Propiedades físicas'!$L$8+AX1520*'Propiedades físicas'!$L$9+'Diseño reactor'!AY1520*'Propiedades físicas'!$L$7+'Diseño reactor'!AZ1520*'Propiedades físicas'!$L$6</f>
        <v>2.0770844022739219</v>
      </c>
      <c r="BD1520" s="29">
        <f t="shared" si="962"/>
        <v>2.0625091215936231</v>
      </c>
      <c r="BE1520" s="58">
        <f t="shared" si="963"/>
        <v>41.908177392577294</v>
      </c>
      <c r="BF1520" s="30">
        <f>AU1520*'Propiedades físicas'!$I$4+'Diseño reactor'!AV1520*'Propiedades físicas'!$I$5+'Diseño reactor'!AW1520*'Propiedades físicas'!$I$8+'Diseño reactor'!AX1520*'Propiedades físicas'!$I$9+'Diseño reactor'!AY1520*'Propiedades físicas'!$I$7+'Diseño reactor'!AZ1520*'Propiedades físicas'!$I$6</f>
        <v>1.9889739544942216E-2</v>
      </c>
      <c r="BG1520" s="24">
        <f>AU1520*'Propiedades físicas'!$O$4+'Diseño reactor'!AV1520*'Propiedades físicas'!$O$5+'Diseño reactor'!AW1520*'Propiedades físicas'!$O$8+'Diseño reactor'!AX1520*'Propiedades físicas'!$O$9+'Diseño reactor'!AY1520*'Propiedades físicas'!$O$7+'Diseño reactor'!AZ1520*'Propiedades físicas'!$O$6</f>
        <v>0.15252045362925465</v>
      </c>
      <c r="BH1520" s="54">
        <f t="shared" si="964"/>
        <v>41330.608822651418</v>
      </c>
      <c r="BI1520" s="34">
        <f t="shared" si="984"/>
        <v>270.86641031446675</v>
      </c>
      <c r="BJ1520" s="27">
        <f t="shared" si="965"/>
        <v>4795.3974580700396</v>
      </c>
      <c r="BK1520" s="34">
        <f t="shared" si="966"/>
        <v>562.61245818262853</v>
      </c>
      <c r="BL1520" s="27">
        <f t="shared" si="967"/>
        <v>105.46255147646269</v>
      </c>
      <c r="BM1520" s="34">
        <f t="shared" si="968"/>
        <v>1.1054421768707483</v>
      </c>
      <c r="BN1520" s="45">
        <f t="shared" si="969"/>
        <v>1574.738143688935</v>
      </c>
      <c r="BO1520" s="45">
        <f t="shared" si="970"/>
        <v>101.3995868427583</v>
      </c>
      <c r="BP1520" s="66">
        <f t="shared" si="971"/>
        <v>6.6890923453407085</v>
      </c>
    </row>
    <row r="1521" spans="8:68">
      <c r="H1521" s="68">
        <v>1516</v>
      </c>
      <c r="I1521" s="31">
        <f>('Propiedades físicas'!$C$10*'Diseño reactor'!H1521)/1000</f>
        <v>1326.8718469053285</v>
      </c>
      <c r="J1521" s="31">
        <f t="shared" si="949"/>
        <v>0.34366544219287765</v>
      </c>
      <c r="K1521" s="31">
        <f>(I1521*1000)/'Propiedades físicas'!$F$10</f>
        <v>8667.3475003614167</v>
      </c>
      <c r="L1521" s="31">
        <f t="shared" si="950"/>
        <v>1238.192500051631</v>
      </c>
      <c r="M1521" s="31">
        <f t="shared" si="951"/>
        <v>7429.1550003097855</v>
      </c>
      <c r="N1521" s="31">
        <f t="shared" si="952"/>
        <v>0.816749670218754</v>
      </c>
      <c r="O1521" s="32">
        <f t="shared" si="953"/>
        <v>4.9004980213125231</v>
      </c>
      <c r="P1521" s="33">
        <f t="shared" si="954"/>
        <v>0.62929945477804206</v>
      </c>
      <c r="Q1521" s="31">
        <f t="shared" si="955"/>
        <v>4.6601528669712007</v>
      </c>
      <c r="R1521" s="31">
        <f t="shared" si="956"/>
        <v>0.14442897582471279</v>
      </c>
      <c r="S1521" s="31">
        <f t="shared" si="957"/>
        <v>0.24034515434132259</v>
      </c>
      <c r="T1521" s="31">
        <f t="shared" si="958"/>
        <v>3.3147540331387754E-2</v>
      </c>
      <c r="U1521" s="31">
        <f t="shared" si="959"/>
        <v>9.87369928461144E-3</v>
      </c>
      <c r="V1521" s="47">
        <f t="shared" si="972"/>
        <v>6.2318975133359507E-4</v>
      </c>
      <c r="W1521" s="31">
        <f t="shared" si="960"/>
        <v>0.22950754959044706</v>
      </c>
      <c r="X1521" s="34">
        <f>(S1521*H1521*'Propiedades físicas'!$F$5*60*24*365)/(1000000)</f>
        <v>56393.751313395922</v>
      </c>
      <c r="Y1521" s="34">
        <f>(U1521*H1521*'Propiedades físicas'!$F$7*60*24*365)/(1000000)</f>
        <v>724.51424198319467</v>
      </c>
      <c r="Z1521" s="31">
        <f t="shared" si="973"/>
        <v>954.01797344351178</v>
      </c>
      <c r="AA1521" s="31">
        <f t="shared" si="974"/>
        <v>7064.7917463283402</v>
      </c>
      <c r="AB1521" s="31">
        <f t="shared" si="974"/>
        <v>218.95432735026458</v>
      </c>
      <c r="AC1521" s="31">
        <f t="shared" si="974"/>
        <v>364.36325398144504</v>
      </c>
      <c r="AD1521" s="31">
        <f t="shared" si="974"/>
        <v>50.251671142383834</v>
      </c>
      <c r="AE1521" s="31">
        <f t="shared" si="975"/>
        <v>14.968528115470942</v>
      </c>
      <c r="AF1521" s="31">
        <f t="shared" si="976"/>
        <v>8667.3475003614149</v>
      </c>
      <c r="AG1521" s="31">
        <f t="shared" si="977"/>
        <v>0.1100703500585076</v>
      </c>
      <c r="AH1521" s="31">
        <f t="shared" si="978"/>
        <v>0.81510424567997875</v>
      </c>
      <c r="AI1521" s="31">
        <f t="shared" si="978"/>
        <v>2.5261976324490801E-2</v>
      </c>
      <c r="AJ1521" s="31">
        <f t="shared" si="978"/>
        <v>4.2038611462878538E-2</v>
      </c>
      <c r="AK1521" s="31">
        <f t="shared" si="978"/>
        <v>5.7978142840457731E-3</v>
      </c>
      <c r="AL1521" s="31">
        <f t="shared" si="979"/>
        <v>1.727002190098733E-3</v>
      </c>
      <c r="AM1521" s="31">
        <f t="shared" si="980"/>
        <v>1.0000000000000002</v>
      </c>
      <c r="AN1521" s="31">
        <f>(Z1521*'Propiedades físicas'!$F$4)/1000</f>
        <v>838.94432548675536</v>
      </c>
      <c r="AO1521" s="31">
        <f>(AA1521*'Propiedades físicas'!$F$6)/1000</f>
        <v>226.35592755236001</v>
      </c>
      <c r="AP1521" s="31">
        <f>(AB1521*'Propiedades físicas'!$F$9)/1000</f>
        <v>135.08387225874571</v>
      </c>
      <c r="AQ1521" s="31">
        <f>(AC1521*'Propiedades físicas'!$F$5)/1000</f>
        <v>107.29404739991614</v>
      </c>
      <c r="AR1521" s="31">
        <f>(AD1521*'Propiedades físicas'!$F$8)/1000</f>
        <v>17.815222453397908</v>
      </c>
      <c r="AS1521" s="31">
        <f>(AE1521*'Propiedades físicas'!$F$7)/1000</f>
        <v>1.3784517541537191</v>
      </c>
      <c r="AT1521" s="31">
        <f t="shared" si="981"/>
        <v>1326.8718469053288</v>
      </c>
      <c r="AU1521" s="31">
        <f t="shared" si="982"/>
        <v>0.6322723083193228</v>
      </c>
      <c r="AV1521" s="31">
        <f t="shared" si="985"/>
        <v>0.17059366213872976</v>
      </c>
      <c r="AW1521" s="31">
        <f t="shared" si="985"/>
        <v>0.10180626906343868</v>
      </c>
      <c r="AX1521" s="31">
        <f t="shared" si="985"/>
        <v>8.0862404044639805E-2</v>
      </c>
      <c r="AY1521" s="31">
        <f t="shared" si="985"/>
        <v>1.3426483118884811E-2</v>
      </c>
      <c r="AZ1521" s="31">
        <f t="shared" si="986"/>
        <v>1.0388733149841792E-3</v>
      </c>
      <c r="BA1521" s="31">
        <f t="shared" si="983"/>
        <v>1</v>
      </c>
      <c r="BB1521" s="34">
        <f>AU1521*'Propiedades físicas'!$C$4+'Diseño reactor'!AV1521*'Propiedades físicas'!$C$5+'Diseño reactor'!AW1521*'Propiedades físicas'!$C$8+'Diseño reactor'!AX1521*'Propiedades físicas'!$C$9+'Diseño reactor'!AY1521*'Propiedades físicas'!$C$7+'Diseño reactor'!AZ1521*'Propiedades físicas'!$C$6</f>
        <v>875.56109525457509</v>
      </c>
      <c r="BC1521" s="45">
        <f>AU1521*'Propiedades físicas'!$L$4+'Diseño reactor'!AV1521*'Propiedades físicas'!$L$5+'Diseño reactor'!AW1521*'Propiedades físicas'!$L$8+AX1521*'Propiedades físicas'!$L$9+'Diseño reactor'!AY1521*'Propiedades físicas'!$L$7+'Diseño reactor'!AZ1521*'Propiedades físicas'!$L$6</f>
        <v>2.0771547633356304</v>
      </c>
      <c r="BD1521" s="29">
        <f t="shared" si="962"/>
        <v>2.0613921972793654</v>
      </c>
      <c r="BE1521" s="58">
        <f t="shared" si="963"/>
        <v>41.906959449934455</v>
      </c>
      <c r="BF1521" s="30">
        <f>AU1521*'Propiedades físicas'!$I$4+'Diseño reactor'!AV1521*'Propiedades físicas'!$I$5+'Diseño reactor'!AW1521*'Propiedades físicas'!$I$8+'Diseño reactor'!AX1521*'Propiedades físicas'!$I$9+'Diseño reactor'!AY1521*'Propiedades físicas'!$I$7+'Diseño reactor'!AZ1521*'Propiedades físicas'!$I$6</f>
        <v>1.9889964676715784E-2</v>
      </c>
      <c r="BG1521" s="24">
        <f>AU1521*'Propiedades físicas'!$O$4+'Diseño reactor'!AV1521*'Propiedades físicas'!$O$5+'Diseño reactor'!AW1521*'Propiedades físicas'!$O$8+'Diseño reactor'!AX1521*'Propiedades físicas'!$O$9+'Diseño reactor'!AY1521*'Propiedades físicas'!$O$7+'Diseño reactor'!AZ1521*'Propiedades físicas'!$O$6</f>
        <v>0.15252374102184768</v>
      </c>
      <c r="BH1521" s="54">
        <f t="shared" si="964"/>
        <v>41330.117837778067</v>
      </c>
      <c r="BI1521" s="34">
        <f t="shared" si="984"/>
        <v>270.87281359627599</v>
      </c>
      <c r="BJ1521" s="27">
        <f t="shared" si="965"/>
        <v>4795.3972673416056</v>
      </c>
      <c r="BK1521" s="34">
        <f t="shared" si="966"/>
        <v>562.62456223145159</v>
      </c>
      <c r="BL1521" s="27">
        <f t="shared" si="967"/>
        <v>105.46297678189869</v>
      </c>
      <c r="BM1521" s="34">
        <f t="shared" si="968"/>
        <v>1.1054421768707483</v>
      </c>
      <c r="BN1521" s="45">
        <f t="shared" si="969"/>
        <v>1575.9141182146323</v>
      </c>
      <c r="BO1521" s="45">
        <f t="shared" si="970"/>
        <v>101.41393079818704</v>
      </c>
      <c r="BP1521" s="66">
        <f t="shared" si="971"/>
        <v>6.6890885954805963</v>
      </c>
    </row>
    <row r="1522" spans="8:68">
      <c r="H1522" s="68">
        <v>1517</v>
      </c>
      <c r="I1522" s="31">
        <f>('Propiedades físicas'!$C$10*'Diseño reactor'!H1522)/1000</f>
        <v>1327.7470921869283</v>
      </c>
      <c r="J1522" s="31">
        <f t="shared" si="949"/>
        <v>0.34343889938325811</v>
      </c>
      <c r="K1522" s="31">
        <f>(I1522*1000)/'Propiedades físicas'!$F$10</f>
        <v>8673.064748052946</v>
      </c>
      <c r="L1522" s="31">
        <f t="shared" si="950"/>
        <v>1239.0092497218493</v>
      </c>
      <c r="M1522" s="31">
        <f t="shared" si="951"/>
        <v>7434.0554983310958</v>
      </c>
      <c r="N1522" s="31">
        <f t="shared" si="952"/>
        <v>0.81674967021875367</v>
      </c>
      <c r="O1522" s="32">
        <f t="shared" si="953"/>
        <v>4.9004980213125222</v>
      </c>
      <c r="P1522" s="33">
        <f t="shared" si="954"/>
        <v>0.62939467615566191</v>
      </c>
      <c r="Q1522" s="31">
        <f t="shared" si="955"/>
        <v>4.6603068246463577</v>
      </c>
      <c r="R1522" s="31">
        <f t="shared" si="956"/>
        <v>0.14437745139572875</v>
      </c>
      <c r="S1522" s="31">
        <f t="shared" si="957"/>
        <v>0.24019119666616487</v>
      </c>
      <c r="T1522" s="31">
        <f t="shared" si="958"/>
        <v>3.31188827316529E-2</v>
      </c>
      <c r="U1522" s="31">
        <f t="shared" si="959"/>
        <v>9.8586599357101054E-3</v>
      </c>
      <c r="V1522" s="47">
        <f t="shared" si="972"/>
        <v>6.2328404823182055E-4</v>
      </c>
      <c r="W1522" s="31">
        <f t="shared" si="960"/>
        <v>0.22939096383462468</v>
      </c>
      <c r="X1522" s="34">
        <f>(S1522*H1522*'Propiedades físicas'!$F$5*60*24*365)/(1000000)</f>
        <v>56394.802435665508</v>
      </c>
      <c r="Y1522" s="34">
        <f>(U1522*H1522*'Propiedades físicas'!$F$7*60*24*365)/(1000000)</f>
        <v>723.88786551781061</v>
      </c>
      <c r="Z1522" s="31">
        <f t="shared" si="973"/>
        <v>954.79172372813912</v>
      </c>
      <c r="AA1522" s="31">
        <f t="shared" si="974"/>
        <v>7069.685452988525</v>
      </c>
      <c r="AB1522" s="31">
        <f t="shared" si="974"/>
        <v>219.02059376732052</v>
      </c>
      <c r="AC1522" s="31">
        <f t="shared" si="974"/>
        <v>364.3700453425721</v>
      </c>
      <c r="AD1522" s="31">
        <f t="shared" si="974"/>
        <v>50.241345103917453</v>
      </c>
      <c r="AE1522" s="31">
        <f t="shared" si="975"/>
        <v>14.955587122472229</v>
      </c>
      <c r="AF1522" s="31">
        <f t="shared" si="976"/>
        <v>8673.064748052946</v>
      </c>
      <c r="AG1522" s="31">
        <f t="shared" si="977"/>
        <v>0.11008700516648218</v>
      </c>
      <c r="AH1522" s="31">
        <f t="shared" si="978"/>
        <v>0.81513117431478066</v>
      </c>
      <c r="AI1522" s="31">
        <f t="shared" si="978"/>
        <v>2.5252964220806653E-2</v>
      </c>
      <c r="AJ1522" s="31">
        <f t="shared" si="978"/>
        <v>4.201168282807656E-2</v>
      </c>
      <c r="AK1522" s="31">
        <f t="shared" si="978"/>
        <v>5.7928018022921314E-3</v>
      </c>
      <c r="AL1522" s="31">
        <f t="shared" si="979"/>
        <v>1.7243716675618816E-3</v>
      </c>
      <c r="AM1522" s="31">
        <f t="shared" si="980"/>
        <v>1</v>
      </c>
      <c r="AN1522" s="31">
        <f>(Z1522*'Propiedades físicas'!$F$4)/1000</f>
        <v>839.62474601205099</v>
      </c>
      <c r="AO1522" s="31">
        <f>(AA1522*'Propiedades físicas'!$F$6)/1000</f>
        <v>226.51272191375233</v>
      </c>
      <c r="AP1522" s="31">
        <f>(AB1522*'Propiedades físicas'!$F$9)/1000</f>
        <v>135.12475532474838</v>
      </c>
      <c r="AQ1522" s="31">
        <f>(AC1522*'Propiedades físicas'!$F$5)/1000</f>
        <v>107.29604725202722</v>
      </c>
      <c r="AR1522" s="31">
        <f>(AD1522*'Propiedades físicas'!$F$8)/1000</f>
        <v>17.811561666240809</v>
      </c>
      <c r="AS1522" s="31">
        <f>(AE1522*'Propiedades físicas'!$F$7)/1000</f>
        <v>1.3772600181084675</v>
      </c>
      <c r="AT1522" s="31">
        <f t="shared" si="981"/>
        <v>1327.7470921869281</v>
      </c>
      <c r="AU1522" s="31">
        <f t="shared" si="982"/>
        <v>0.63236797952922474</v>
      </c>
      <c r="AV1522" s="31">
        <f t="shared" si="985"/>
        <v>0.17059929804904633</v>
      </c>
      <c r="AW1522" s="31">
        <f t="shared" si="985"/>
        <v>0.10176995010562201</v>
      </c>
      <c r="AX1522" s="31">
        <f t="shared" si="985"/>
        <v>8.0810606088619064E-2</v>
      </c>
      <c r="AY1522" s="31">
        <f t="shared" si="985"/>
        <v>1.3414875295944683E-2</v>
      </c>
      <c r="AZ1522" s="31">
        <f t="shared" si="986"/>
        <v>1.0372909315432858E-3</v>
      </c>
      <c r="BA1522" s="31">
        <f t="shared" si="983"/>
        <v>1</v>
      </c>
      <c r="BB1522" s="34">
        <f>AU1522*'Propiedades físicas'!$C$4+'Diseño reactor'!AV1522*'Propiedades físicas'!$C$5+'Diseño reactor'!AW1522*'Propiedades físicas'!$C$8+'Diseño reactor'!AX1522*'Propiedades físicas'!$C$9+'Diseño reactor'!AY1522*'Propiedades físicas'!$C$7+'Diseño reactor'!AZ1522*'Propiedades físicas'!$C$6</f>
        <v>875.56060535721679</v>
      </c>
      <c r="BC1522" s="45">
        <f>AU1522*'Propiedades físicas'!$L$4+'Diseño reactor'!AV1522*'Propiedades físicas'!$L$5+'Diseño reactor'!AW1522*'Propiedades físicas'!$L$8+AX1522*'Propiedades físicas'!$L$9+'Diseño reactor'!AY1522*'Propiedades físicas'!$L$7+'Diseño reactor'!AZ1522*'Propiedades físicas'!$L$6</f>
        <v>2.0772250495421098</v>
      </c>
      <c r="BD1522" s="29">
        <f t="shared" si="962"/>
        <v>2.0602764844123933</v>
      </c>
      <c r="BE1522" s="58">
        <f t="shared" si="963"/>
        <v>41.905742857496485</v>
      </c>
      <c r="BF1522" s="30">
        <f>AU1522*'Propiedades físicas'!$I$4+'Diseño reactor'!AV1522*'Propiedades físicas'!$I$5+'Diseño reactor'!AW1522*'Propiedades físicas'!$I$8+'Diseño reactor'!AX1522*'Propiedades físicas'!$I$9+'Diseño reactor'!AY1522*'Propiedades físicas'!$I$7+'Diseño reactor'!AZ1522*'Propiedades físicas'!$I$6</f>
        <v>1.989018937173111E-2</v>
      </c>
      <c r="BG1522" s="24">
        <f>AU1522*'Propiedades físicas'!$O$4+'Diseño reactor'!AV1522*'Propiedades físicas'!$O$5+'Diseño reactor'!AW1522*'Propiedades físicas'!$O$8+'Diseño reactor'!AX1522*'Propiedades físicas'!$O$9+'Diseño reactor'!AY1522*'Propiedades físicas'!$O$7+'Diseño reactor'!AZ1522*'Propiedades físicas'!$O$6</f>
        <v>0.15252702518224392</v>
      </c>
      <c r="BH1522" s="54">
        <f t="shared" si="964"/>
        <v>41329.627815764441</v>
      </c>
      <c r="BI1522" s="34">
        <f t="shared" si="984"/>
        <v>270.87920684042723</v>
      </c>
      <c r="BJ1522" s="27">
        <f t="shared" si="965"/>
        <v>4795.397090515422</v>
      </c>
      <c r="BK1522" s="34">
        <f t="shared" si="966"/>
        <v>562.63665598761929</v>
      </c>
      <c r="BL1522" s="27">
        <f t="shared" si="967"/>
        <v>105.4634017108268</v>
      </c>
      <c r="BM1522" s="34">
        <f t="shared" si="968"/>
        <v>1.1054421768707483</v>
      </c>
      <c r="BN1522" s="45">
        <f t="shared" si="969"/>
        <v>1577.0901408119159</v>
      </c>
      <c r="BO1522" s="45">
        <f t="shared" si="970"/>
        <v>101.42826018401239</v>
      </c>
      <c r="BP1522" s="66">
        <f t="shared" si="971"/>
        <v>6.689084852775661</v>
      </c>
    </row>
    <row r="1523" spans="8:68">
      <c r="H1523" s="68">
        <v>1518</v>
      </c>
      <c r="I1523" s="31">
        <f>('Propiedades físicas'!$C$10*'Diseño reactor'!H1523)/1000</f>
        <v>1328.6223374685283</v>
      </c>
      <c r="J1523" s="31">
        <f t="shared" si="949"/>
        <v>0.34321265504901349</v>
      </c>
      <c r="K1523" s="31">
        <f>(I1523*1000)/'Propiedades físicas'!$F$10</f>
        <v>8678.781995744479</v>
      </c>
      <c r="L1523" s="31">
        <f t="shared" si="950"/>
        <v>1239.8259993920683</v>
      </c>
      <c r="M1523" s="31">
        <f t="shared" si="951"/>
        <v>7438.9559963524098</v>
      </c>
      <c r="N1523" s="31">
        <f t="shared" si="952"/>
        <v>0.81674967021875378</v>
      </c>
      <c r="O1523" s="32">
        <f t="shared" si="953"/>
        <v>4.9004980213125231</v>
      </c>
      <c r="P1523" s="33">
        <f t="shared" si="954"/>
        <v>0.62948980084086548</v>
      </c>
      <c r="Q1523" s="31">
        <f t="shared" si="955"/>
        <v>4.660460588560122</v>
      </c>
      <c r="R1523" s="31">
        <f t="shared" si="956"/>
        <v>0.14432595711805007</v>
      </c>
      <c r="S1523" s="31">
        <f t="shared" si="957"/>
        <v>0.24003743275240111</v>
      </c>
      <c r="T1523" s="31">
        <f t="shared" si="958"/>
        <v>3.3090261145163523E-2</v>
      </c>
      <c r="U1523" s="31">
        <f t="shared" si="959"/>
        <v>9.8436511146746866E-3</v>
      </c>
      <c r="V1523" s="47">
        <f t="shared" si="972"/>
        <v>6.2337824937639102E-4</v>
      </c>
      <c r="W1523" s="31">
        <f t="shared" si="960"/>
        <v>0.22927449646564729</v>
      </c>
      <c r="X1523" s="34">
        <f>(S1523*H1523*'Propiedades físicas'!$F$5*60*24*365)/(1000000)</f>
        <v>56395.851424297543</v>
      </c>
      <c r="Y1523" s="34">
        <f>(U1523*H1523*'Propiedades físicas'!$F$7*60*24*365)/(1000000)</f>
        <v>723.26227620311658</v>
      </c>
      <c r="Z1523" s="31">
        <f t="shared" si="973"/>
        <v>955.56551767643384</v>
      </c>
      <c r="AA1523" s="31">
        <f t="shared" si="974"/>
        <v>7074.5791734342656</v>
      </c>
      <c r="AB1523" s="31">
        <f t="shared" si="974"/>
        <v>219.08680290520002</v>
      </c>
      <c r="AC1523" s="31">
        <f t="shared" si="974"/>
        <v>364.37682291814491</v>
      </c>
      <c r="AD1523" s="31">
        <f t="shared" si="974"/>
        <v>50.23101641835823</v>
      </c>
      <c r="AE1523" s="31">
        <f t="shared" si="975"/>
        <v>14.942662392076175</v>
      </c>
      <c r="AF1523" s="31">
        <f t="shared" si="976"/>
        <v>8678.7819957444772</v>
      </c>
      <c r="AG1523" s="31">
        <f t="shared" si="977"/>
        <v>0.11010364336205039</v>
      </c>
      <c r="AH1523" s="31">
        <f t="shared" si="978"/>
        <v>0.81515806905890587</v>
      </c>
      <c r="AI1523" s="31">
        <f t="shared" si="978"/>
        <v>2.5243957390867319E-2</v>
      </c>
      <c r="AJ1523" s="31">
        <f t="shared" si="978"/>
        <v>4.1984788083951424E-2</v>
      </c>
      <c r="AK1523" s="31">
        <f t="shared" si="978"/>
        <v>5.7877956195913583E-3</v>
      </c>
      <c r="AL1523" s="31">
        <f t="shared" si="979"/>
        <v>1.7217464846338007E-3</v>
      </c>
      <c r="AM1523" s="31">
        <f t="shared" si="980"/>
        <v>1</v>
      </c>
      <c r="AN1523" s="31">
        <f>(Z1523*'Propiedades físicas'!$F$4)/1000</f>
        <v>840.30520493430242</v>
      </c>
      <c r="AO1523" s="31">
        <f>(AA1523*'Propiedades físicas'!$F$6)/1000</f>
        <v>226.66951671683387</v>
      </c>
      <c r="AP1523" s="31">
        <f>(AB1523*'Propiedades físicas'!$F$9)/1000</f>
        <v>135.16560305236314</v>
      </c>
      <c r="AQ1523" s="31">
        <f>(AC1523*'Propiedades físicas'!$F$5)/1000</f>
        <v>107.29804304470613</v>
      </c>
      <c r="AR1523" s="31">
        <f>(AD1523*'Propiedades físicas'!$F$8)/1000</f>
        <v>17.807899940636354</v>
      </c>
      <c r="AS1523" s="31">
        <f>(AE1523*'Propiedades físicas'!$F$7)/1000</f>
        <v>1.3760697796862948</v>
      </c>
      <c r="AT1523" s="31">
        <f t="shared" si="981"/>
        <v>1328.6223374685285</v>
      </c>
      <c r="AU1523" s="31">
        <f t="shared" si="982"/>
        <v>0.63246355358992823</v>
      </c>
      <c r="AV1523" s="31">
        <f t="shared" si="985"/>
        <v>0.17060492686636247</v>
      </c>
      <c r="AW1523" s="31">
        <f t="shared" si="985"/>
        <v>0.10173365240110217</v>
      </c>
      <c r="AX1523" s="31">
        <f t="shared" si="985"/>
        <v>8.0758873322230099E-2</v>
      </c>
      <c r="AY1523" s="31">
        <f t="shared" si="985"/>
        <v>1.3403282060247745E-2</v>
      </c>
      <c r="AZ1523" s="31">
        <f t="shared" si="986"/>
        <v>1.0357117601290445E-3</v>
      </c>
      <c r="BA1523" s="31">
        <f t="shared" si="983"/>
        <v>0.99999999999999978</v>
      </c>
      <c r="BB1523" s="34">
        <f>AU1523*'Propiedades físicas'!$C$4+'Diseño reactor'!AV1523*'Propiedades físicas'!$C$5+'Diseño reactor'!AW1523*'Propiedades físicas'!$C$8+'Diseño reactor'!AX1523*'Propiedades físicas'!$C$9+'Diseño reactor'!AY1523*'Propiedades físicas'!$C$7+'Diseño reactor'!AZ1523*'Propiedades físicas'!$C$6</f>
        <v>875.56011639417841</v>
      </c>
      <c r="BC1523" s="45">
        <f>AU1523*'Propiedades físicas'!$L$4+'Diseño reactor'!AV1523*'Propiedades físicas'!$L$5+'Diseño reactor'!AW1523*'Propiedades físicas'!$L$8+AX1523*'Propiedades físicas'!$L$9+'Diseño reactor'!AY1523*'Propiedades físicas'!$L$7+'Diseño reactor'!AZ1523*'Propiedades físicas'!$L$6</f>
        <v>2.0772952610114417</v>
      </c>
      <c r="BD1523" s="29">
        <f t="shared" si="962"/>
        <v>2.0591619810205057</v>
      </c>
      <c r="BE1523" s="58">
        <f t="shared" si="963"/>
        <v>41.90452761300763</v>
      </c>
      <c r="BF1523" s="30">
        <f>AU1523*'Propiedades físicas'!$I$4+'Diseño reactor'!AV1523*'Propiedades físicas'!$I$5+'Diseño reactor'!AW1523*'Propiedades físicas'!$I$8+'Diseño reactor'!AX1523*'Propiedades físicas'!$I$9+'Diseño reactor'!AY1523*'Propiedades físicas'!$I$7+'Diseño reactor'!AZ1523*'Propiedades físicas'!$I$6</f>
        <v>1.989041363101697E-2</v>
      </c>
      <c r="BG1523" s="24">
        <f>AU1523*'Propiedades físicas'!$O$4+'Diseño reactor'!AV1523*'Propiedades físicas'!$O$5+'Diseño reactor'!AW1523*'Propiedades físicas'!$O$8+'Diseño reactor'!AX1523*'Propiedades físicas'!$O$9+'Diseño reactor'!AY1523*'Propiedades físicas'!$O$7+'Diseño reactor'!AZ1523*'Propiedades físicas'!$O$6</f>
        <v>0.15253030611502383</v>
      </c>
      <c r="BH1523" s="54">
        <f t="shared" si="964"/>
        <v>41329.138754301814</v>
      </c>
      <c r="BI1523" s="34">
        <f t="shared" si="984"/>
        <v>270.88559006831497</v>
      </c>
      <c r="BJ1523" s="27">
        <f t="shared" si="965"/>
        <v>4795.3969275460331</v>
      </c>
      <c r="BK1523" s="34">
        <f t="shared" si="966"/>
        <v>562.6487394628009</v>
      </c>
      <c r="BL1523" s="27">
        <f t="shared" si="967"/>
        <v>105.46382626369571</v>
      </c>
      <c r="BM1523" s="34">
        <f t="shared" si="968"/>
        <v>1.1054421768707483</v>
      </c>
      <c r="BN1523" s="45">
        <f t="shared" si="969"/>
        <v>1578.2662114048794</v>
      </c>
      <c r="BO1523" s="45">
        <f t="shared" si="970"/>
        <v>101.44257502242014</v>
      </c>
      <c r="BP1523" s="66">
        <f t="shared" si="971"/>
        <v>6.689081117208719</v>
      </c>
    </row>
    <row r="1524" spans="8:68">
      <c r="H1524" s="68">
        <v>1519</v>
      </c>
      <c r="I1524" s="31">
        <f>('Propiedades físicas'!$C$10*'Diseño reactor'!H1524)/1000</f>
        <v>1329.497582750128</v>
      </c>
      <c r="J1524" s="31">
        <f t="shared" si="949"/>
        <v>0.34298670860066</v>
      </c>
      <c r="K1524" s="31">
        <f>(I1524*1000)/'Propiedades físicas'!$F$10</f>
        <v>8684.4992434360101</v>
      </c>
      <c r="L1524" s="31">
        <f t="shared" si="950"/>
        <v>1240.6427490622871</v>
      </c>
      <c r="M1524" s="31">
        <f t="shared" si="951"/>
        <v>7443.8564943737229</v>
      </c>
      <c r="N1524" s="31">
        <f t="shared" si="952"/>
        <v>0.81674967021875378</v>
      </c>
      <c r="O1524" s="32">
        <f t="shared" si="953"/>
        <v>4.9004980213125231</v>
      </c>
      <c r="P1524" s="33">
        <f t="shared" si="954"/>
        <v>0.62958482898085688</v>
      </c>
      <c r="Q1524" s="31">
        <f t="shared" si="955"/>
        <v>4.6606141590721526</v>
      </c>
      <c r="R1524" s="31">
        <f t="shared" si="956"/>
        <v>0.14427449297950737</v>
      </c>
      <c r="S1524" s="31">
        <f t="shared" si="957"/>
        <v>0.23988386224037142</v>
      </c>
      <c r="T1524" s="31">
        <f t="shared" si="958"/>
        <v>3.3061675514304376E-2</v>
      </c>
      <c r="U1524" s="31">
        <f t="shared" si="959"/>
        <v>9.8286727440851183E-3</v>
      </c>
      <c r="V1524" s="47">
        <f t="shared" si="972"/>
        <v>6.2347235491308159E-4</v>
      </c>
      <c r="W1524" s="31">
        <f t="shared" si="960"/>
        <v>0.22915814730328279</v>
      </c>
      <c r="X1524" s="34">
        <f>(S1524*H1524*'Propiedades físicas'!$F$5*60*24*365)/(1000000)</f>
        <v>56396.898284703035</v>
      </c>
      <c r="Y1524" s="34">
        <f>(U1524*H1524*'Propiedades físicas'!$F$7*60*24*365)/(1000000)</f>
        <v>722.63747277980156</v>
      </c>
      <c r="Z1524" s="31">
        <f t="shared" si="973"/>
        <v>956.33935522192155</v>
      </c>
      <c r="AA1524" s="31">
        <f t="shared" si="974"/>
        <v>7079.4729076305994</v>
      </c>
      <c r="AB1524" s="31">
        <f t="shared" si="974"/>
        <v>219.1529548358717</v>
      </c>
      <c r="AC1524" s="31">
        <f t="shared" si="974"/>
        <v>364.38358674312417</v>
      </c>
      <c r="AD1524" s="31">
        <f t="shared" si="974"/>
        <v>50.220685106228345</v>
      </c>
      <c r="AE1524" s="31">
        <f t="shared" si="975"/>
        <v>14.929753898265295</v>
      </c>
      <c r="AF1524" s="31">
        <f t="shared" si="976"/>
        <v>8684.4992434360101</v>
      </c>
      <c r="AG1524" s="31">
        <f t="shared" si="977"/>
        <v>0.11012026467095956</v>
      </c>
      <c r="AH1524" s="31">
        <f t="shared" si="978"/>
        <v>0.81518492997526193</v>
      </c>
      <c r="AI1524" s="31">
        <f t="shared" si="978"/>
        <v>2.5234955832544252E-2</v>
      </c>
      <c r="AJ1524" s="31">
        <f t="shared" si="978"/>
        <v>4.1957927167595249E-2</v>
      </c>
      <c r="AK1524" s="31">
        <f t="shared" si="978"/>
        <v>5.7827957258660082E-3</v>
      </c>
      <c r="AL1524" s="31">
        <f t="shared" si="979"/>
        <v>1.7191266277729973E-3</v>
      </c>
      <c r="AM1524" s="31">
        <f t="shared" si="980"/>
        <v>1</v>
      </c>
      <c r="AN1524" s="31">
        <f>(Z1524*'Propiedades físicas'!$F$4)/1000</f>
        <v>840.98570219505336</v>
      </c>
      <c r="AO1524" s="31">
        <f>(AA1524*'Propiedades físicas'!$F$6)/1000</f>
        <v>226.82631196048439</v>
      </c>
      <c r="AP1524" s="31">
        <f>(AB1524*'Propiedades físicas'!$F$9)/1000</f>
        <v>135.20641548599102</v>
      </c>
      <c r="AQ1524" s="31">
        <f>(AC1524*'Propiedades físicas'!$F$5)/1000</f>
        <v>107.30003478824779</v>
      </c>
      <c r="AR1524" s="31">
        <f>(AD1524*'Propiedades físicas'!$F$8)/1000</f>
        <v>17.804237283860068</v>
      </c>
      <c r="AS1524" s="31">
        <f>(AE1524*'Propiedades físicas'!$F$7)/1000</f>
        <v>1.3748810364912512</v>
      </c>
      <c r="AT1524" s="31">
        <f t="shared" si="981"/>
        <v>1329.497582750128</v>
      </c>
      <c r="AU1524" s="31">
        <f t="shared" si="982"/>
        <v>0.63255903064933372</v>
      </c>
      <c r="AV1524" s="31">
        <f t="shared" si="985"/>
        <v>0.17061054860384442</v>
      </c>
      <c r="AW1524" s="31">
        <f t="shared" si="985"/>
        <v>0.10169737594130124</v>
      </c>
      <c r="AX1524" s="31">
        <f t="shared" si="985"/>
        <v>8.0707205624468037E-2</v>
      </c>
      <c r="AY1524" s="31">
        <f t="shared" si="985"/>
        <v>1.3391703388456841E-2</v>
      </c>
      <c r="AZ1524" s="31">
        <f t="shared" si="986"/>
        <v>1.0341357925956098E-3</v>
      </c>
      <c r="BA1524" s="31">
        <f t="shared" si="983"/>
        <v>0.99999999999999989</v>
      </c>
      <c r="BB1524" s="34">
        <f>AU1524*'Propiedades físicas'!$C$4+'Diseño reactor'!AV1524*'Propiedades físicas'!$C$5+'Diseño reactor'!AW1524*'Propiedades físicas'!$C$8+'Diseño reactor'!AX1524*'Propiedades físicas'!$C$9+'Diseño reactor'!AY1524*'Propiedades físicas'!$C$7+'Diseño reactor'!AZ1524*'Propiedades físicas'!$C$6</f>
        <v>875.55962836321714</v>
      </c>
      <c r="BC1524" s="45">
        <f>AU1524*'Propiedades físicas'!$L$4+'Diseño reactor'!AV1524*'Propiedades físicas'!$L$5+'Diseño reactor'!AW1524*'Propiedades físicas'!$L$8+AX1524*'Propiedades físicas'!$L$9+'Diseño reactor'!AY1524*'Propiedades físicas'!$L$7+'Diseño reactor'!AZ1524*'Propiedades físicas'!$L$6</f>
        <v>2.0773653978614659</v>
      </c>
      <c r="BD1524" s="29">
        <f t="shared" si="962"/>
        <v>2.05804868513578</v>
      </c>
      <c r="BE1524" s="58">
        <f t="shared" si="963"/>
        <v>41.90331371421712</v>
      </c>
      <c r="BF1524" s="30">
        <f>AU1524*'Propiedades físicas'!$I$4+'Diseño reactor'!AV1524*'Propiedades físicas'!$I$5+'Diseño reactor'!AW1524*'Propiedades físicas'!$I$8+'Diseño reactor'!AX1524*'Propiedades físicas'!$I$9+'Diseño reactor'!AY1524*'Propiedades físicas'!$I$7+'Diseño reactor'!AZ1524*'Propiedades físicas'!$I$6</f>
        <v>1.9890637455599273E-2</v>
      </c>
      <c r="BG1524" s="24">
        <f>AU1524*'Propiedades físicas'!$O$4+'Diseño reactor'!AV1524*'Propiedades físicas'!$O$5+'Diseño reactor'!AW1524*'Propiedades físicas'!$O$8+'Diseño reactor'!AX1524*'Propiedades físicas'!$O$9+'Diseño reactor'!AY1524*'Propiedades físicas'!$O$7+'Diseño reactor'!AZ1524*'Propiedades físicas'!$O$6</f>
        <v>0.15253358382475965</v>
      </c>
      <c r="BH1524" s="54">
        <f t="shared" si="964"/>
        <v>41328.650651088064</v>
      </c>
      <c r="BI1524" s="34">
        <f t="shared" si="984"/>
        <v>270.89196330127771</v>
      </c>
      <c r="BJ1524" s="27">
        <f t="shared" si="965"/>
        <v>4795.3967783881226</v>
      </c>
      <c r="BK1524" s="34">
        <f t="shared" si="966"/>
        <v>562.6608126686516</v>
      </c>
      <c r="BL1524" s="27">
        <f t="shared" si="967"/>
        <v>105.46425044095348</v>
      </c>
      <c r="BM1524" s="34">
        <f t="shared" si="968"/>
        <v>1.1054421768707483</v>
      </c>
      <c r="BN1524" s="45">
        <f t="shared" si="969"/>
        <v>1579.4423299177779</v>
      </c>
      <c r="BO1524" s="45">
        <f t="shared" si="970"/>
        <v>101.45687533555105</v>
      </c>
      <c r="BP1524" s="66">
        <f t="shared" si="971"/>
        <v>6.6890773887626338</v>
      </c>
    </row>
    <row r="1525" spans="8:68">
      <c r="H1525" s="68">
        <v>1520</v>
      </c>
      <c r="I1525" s="31">
        <f>('Propiedades físicas'!$C$10*'Diseño reactor'!H1525)/1000</f>
        <v>1330.3728280317277</v>
      </c>
      <c r="J1525" s="31">
        <f t="shared" si="949"/>
        <v>0.34276105945026486</v>
      </c>
      <c r="K1525" s="31">
        <f>(I1525*1000)/'Propiedades físicas'!$F$10</f>
        <v>8690.2164911275413</v>
      </c>
      <c r="L1525" s="31">
        <f t="shared" si="950"/>
        <v>1241.4594987325058</v>
      </c>
      <c r="M1525" s="31">
        <f t="shared" si="951"/>
        <v>7448.756992395035</v>
      </c>
      <c r="N1525" s="31">
        <f t="shared" si="952"/>
        <v>0.81674967021875389</v>
      </c>
      <c r="O1525" s="32">
        <f t="shared" si="953"/>
        <v>4.9004980213125231</v>
      </c>
      <c r="P1525" s="33">
        <f t="shared" si="954"/>
        <v>0.62967976072254228</v>
      </c>
      <c r="Q1525" s="31">
        <f t="shared" si="955"/>
        <v>4.6607675365412318</v>
      </c>
      <c r="R1525" s="31">
        <f t="shared" si="956"/>
        <v>0.14422305896788773</v>
      </c>
      <c r="S1525" s="31">
        <f t="shared" si="957"/>
        <v>0.23973048477129233</v>
      </c>
      <c r="T1525" s="31">
        <f t="shared" si="958"/>
        <v>3.3033125781567092E-2</v>
      </c>
      <c r="U1525" s="31">
        <f t="shared" si="959"/>
        <v>9.8137247467568259E-3</v>
      </c>
      <c r="V1525" s="47">
        <f t="shared" si="972"/>
        <v>6.2356636498737202E-4</v>
      </c>
      <c r="W1525" s="31">
        <f t="shared" si="960"/>
        <v>0.22904191616766467</v>
      </c>
      <c r="X1525" s="34">
        <f>(S1525*H1525*'Propiedades físicas'!$F$5*60*24*365)/(1000000)</f>
        <v>56397.943022276508</v>
      </c>
      <c r="Y1525" s="34">
        <f>(U1525*H1525*'Propiedades físicas'!$F$7*60*24*365)/(1000000)</f>
        <v>722.01345399089053</v>
      </c>
      <c r="Z1525" s="31">
        <f t="shared" si="973"/>
        <v>957.11323629826427</v>
      </c>
      <c r="AA1525" s="31">
        <f t="shared" si="974"/>
        <v>7084.3666555426726</v>
      </c>
      <c r="AB1525" s="31">
        <f t="shared" si="974"/>
        <v>219.21904963118934</v>
      </c>
      <c r="AC1525" s="31">
        <f t="shared" si="974"/>
        <v>364.39033685236433</v>
      </c>
      <c r="AD1525" s="31">
        <f t="shared" si="974"/>
        <v>50.210351187981978</v>
      </c>
      <c r="AE1525" s="31">
        <f t="shared" si="975"/>
        <v>14.916861615070376</v>
      </c>
      <c r="AF1525" s="31">
        <f t="shared" si="976"/>
        <v>8690.2164911275431</v>
      </c>
      <c r="AG1525" s="31">
        <f t="shared" si="977"/>
        <v>0.11013686911890502</v>
      </c>
      <c r="AH1525" s="31">
        <f t="shared" si="978"/>
        <v>0.81521175712660365</v>
      </c>
      <c r="AI1525" s="31">
        <f t="shared" si="978"/>
        <v>2.5225959543701309E-2</v>
      </c>
      <c r="AJ1525" s="31">
        <f t="shared" si="978"/>
        <v>4.1931100016253477E-2</v>
      </c>
      <c r="AK1525" s="31">
        <f t="shared" si="978"/>
        <v>5.7778021110573338E-3</v>
      </c>
      <c r="AL1525" s="31">
        <f t="shared" si="979"/>
        <v>1.7165120834791694E-3</v>
      </c>
      <c r="AM1525" s="31">
        <f t="shared" si="980"/>
        <v>0.99999999999999989</v>
      </c>
      <c r="AN1525" s="31">
        <f>(Z1525*'Propiedades físicas'!$F$4)/1000</f>
        <v>841.66623773596757</v>
      </c>
      <c r="AO1525" s="31">
        <f>(AA1525*'Propiedades físicas'!$F$6)/1000</f>
        <v>226.98310764358723</v>
      </c>
      <c r="AP1525" s="31">
        <f>(AB1525*'Propiedades físicas'!$F$9)/1000</f>
        <v>135.24719266996223</v>
      </c>
      <c r="AQ1525" s="31">
        <f>(AC1525*'Propiedades físicas'!$F$5)/1000</f>
        <v>107.30202249291573</v>
      </c>
      <c r="AR1525" s="31">
        <f>(AD1525*'Propiedades físicas'!$F$8)/1000</f>
        <v>17.800573703163366</v>
      </c>
      <c r="AS1525" s="31">
        <f>(AE1525*'Propiedades físicas'!$F$7)/1000</f>
        <v>1.373693786131831</v>
      </c>
      <c r="AT1525" s="31">
        <f t="shared" si="981"/>
        <v>1330.3728280317277</v>
      </c>
      <c r="AU1525" s="31">
        <f t="shared" si="982"/>
        <v>0.63265441085504104</v>
      </c>
      <c r="AV1525" s="31">
        <f t="shared" si="985"/>
        <v>0.17061616327462603</v>
      </c>
      <c r="AW1525" s="31">
        <f t="shared" si="985"/>
        <v>0.10166112071761041</v>
      </c>
      <c r="AX1525" s="31">
        <f t="shared" si="985"/>
        <v>8.0655602874622687E-2</v>
      </c>
      <c r="AY1525" s="31">
        <f t="shared" si="985"/>
        <v>1.338013925727807E-2</v>
      </c>
      <c r="AZ1525" s="31">
        <f t="shared" si="986"/>
        <v>1.0325630208219121E-3</v>
      </c>
      <c r="BA1525" s="31">
        <f t="shared" si="983"/>
        <v>1.0000000000000002</v>
      </c>
      <c r="BB1525" s="34">
        <f>AU1525*'Propiedades físicas'!$C$4+'Diseño reactor'!AV1525*'Propiedades físicas'!$C$5+'Diseño reactor'!AW1525*'Propiedades físicas'!$C$8+'Diseño reactor'!AX1525*'Propiedades físicas'!$C$9+'Diseño reactor'!AY1525*'Propiedades físicas'!$C$7+'Diseño reactor'!AZ1525*'Propiedades físicas'!$C$6</f>
        <v>875.559141262097</v>
      </c>
      <c r="BC1525" s="45">
        <f>AU1525*'Propiedades físicas'!$L$4+'Diseño reactor'!AV1525*'Propiedades físicas'!$L$5+'Diseño reactor'!AW1525*'Propiedades físicas'!$L$8+AX1525*'Propiedades físicas'!$L$9+'Diseño reactor'!AY1525*'Propiedades físicas'!$L$7+'Diseño reactor'!AZ1525*'Propiedades físicas'!$L$6</f>
        <v>2.0774354602097729</v>
      </c>
      <c r="BD1525" s="29">
        <f t="shared" si="962"/>
        <v>2.0569365947945637</v>
      </c>
      <c r="BE1525" s="58">
        <f t="shared" si="963"/>
        <v>41.902101158879269</v>
      </c>
      <c r="BF1525" s="30">
        <f>AU1525*'Propiedades físicas'!$I$4+'Diseño reactor'!AV1525*'Propiedades físicas'!$I$5+'Diseño reactor'!AW1525*'Propiedades físicas'!$I$8+'Diseño reactor'!AX1525*'Propiedades físicas'!$I$9+'Diseño reactor'!AY1525*'Propiedades físicas'!$I$7+'Diseño reactor'!AZ1525*'Propiedades físicas'!$I$6</f>
        <v>1.9890860846500966E-2</v>
      </c>
      <c r="BG1525" s="24">
        <f>AU1525*'Propiedades físicas'!$O$4+'Diseño reactor'!AV1525*'Propiedades físicas'!$O$5+'Diseño reactor'!AW1525*'Propiedades físicas'!$O$8+'Diseño reactor'!AX1525*'Propiedades físicas'!$O$9+'Diseño reactor'!AY1525*'Propiedades físicas'!$O$7+'Diseño reactor'!AZ1525*'Propiedades físicas'!$O$6</f>
        <v>0.15253685831601546</v>
      </c>
      <c r="BH1525" s="54">
        <f t="shared" si="964"/>
        <v>41328.163503827876</v>
      </c>
      <c r="BI1525" s="34">
        <f t="shared" si="984"/>
        <v>270.89832656059582</v>
      </c>
      <c r="BJ1525" s="27">
        <f t="shared" si="965"/>
        <v>4795.3966429965067</v>
      </c>
      <c r="BK1525" s="34">
        <f t="shared" si="966"/>
        <v>562.67287561681098</v>
      </c>
      <c r="BL1525" s="27">
        <f t="shared" si="967"/>
        <v>105.46467424304755</v>
      </c>
      <c r="BM1525" s="34">
        <f t="shared" si="968"/>
        <v>1.1054421768707483</v>
      </c>
      <c r="BN1525" s="45">
        <f t="shared" si="969"/>
        <v>1580.6184962750251</v>
      </c>
      <c r="BO1525" s="45">
        <f t="shared" si="970"/>
        <v>101.47116114550087</v>
      </c>
      <c r="BP1525" s="66">
        <f t="shared" si="971"/>
        <v>6.6890736674203257</v>
      </c>
    </row>
    <row r="1526" spans="8:68">
      <c r="H1526" s="68">
        <v>1521</v>
      </c>
      <c r="I1526" s="31">
        <f>('Propiedades físicas'!$C$10*'Diseño reactor'!H1526)/1000</f>
        <v>1331.2480733133277</v>
      </c>
      <c r="J1526" s="31">
        <f t="shared" si="949"/>
        <v>0.34253570701144148</v>
      </c>
      <c r="K1526" s="31">
        <f>(I1526*1000)/'Propiedades físicas'!$F$10</f>
        <v>8695.9337388190725</v>
      </c>
      <c r="L1526" s="31">
        <f t="shared" si="950"/>
        <v>1242.2762484027246</v>
      </c>
      <c r="M1526" s="31">
        <f t="shared" si="951"/>
        <v>7453.6574904163472</v>
      </c>
      <c r="N1526" s="31">
        <f t="shared" si="952"/>
        <v>0.81674967021875389</v>
      </c>
      <c r="O1526" s="32">
        <f t="shared" si="953"/>
        <v>4.9004980213125231</v>
      </c>
      <c r="P1526" s="33">
        <f t="shared" si="954"/>
        <v>0.62977459621252929</v>
      </c>
      <c r="Q1526" s="31">
        <f t="shared" si="955"/>
        <v>4.6609207213252697</v>
      </c>
      <c r="R1526" s="31">
        <f t="shared" si="956"/>
        <v>0.14417165507093477</v>
      </c>
      <c r="S1526" s="31">
        <f t="shared" si="957"/>
        <v>0.23957729998725436</v>
      </c>
      <c r="T1526" s="31">
        <f t="shared" si="958"/>
        <v>3.3004611889549985E-2</v>
      </c>
      <c r="U1526" s="31">
        <f t="shared" si="959"/>
        <v>9.7988070457398924E-3</v>
      </c>
      <c r="V1526" s="47">
        <f t="shared" si="972"/>
        <v>6.2366027974444652E-4</v>
      </c>
      <c r="W1526" s="31">
        <f t="shared" si="960"/>
        <v>0.22892580287929126</v>
      </c>
      <c r="X1526" s="34">
        <f>(S1526*H1526*'Propiedades físicas'!$F$5*60*24*365)/(1000000)</f>
        <v>56398.985642396103</v>
      </c>
      <c r="Y1526" s="34">
        <f>(U1526*H1526*'Propiedades físicas'!$F$7*60*24*365)/(1000000)</f>
        <v>721.39021858173976</v>
      </c>
      <c r="Z1526" s="31">
        <f t="shared" si="973"/>
        <v>957.88716083925704</v>
      </c>
      <c r="AA1526" s="31">
        <f t="shared" si="974"/>
        <v>7089.2604171357352</v>
      </c>
      <c r="AB1526" s="31">
        <f t="shared" si="974"/>
        <v>219.28508736289177</v>
      </c>
      <c r="AC1526" s="31">
        <f t="shared" si="974"/>
        <v>364.39707328061388</v>
      </c>
      <c r="AD1526" s="31">
        <f t="shared" si="974"/>
        <v>50.200014684005531</v>
      </c>
      <c r="AE1526" s="31">
        <f t="shared" si="975"/>
        <v>14.903985516570376</v>
      </c>
      <c r="AF1526" s="31">
        <f t="shared" si="976"/>
        <v>8695.9337388190743</v>
      </c>
      <c r="AG1526" s="31">
        <f t="shared" si="977"/>
        <v>0.11015345673152979</v>
      </c>
      <c r="AH1526" s="31">
        <f t="shared" si="978"/>
        <v>0.81523855057553274</v>
      </c>
      <c r="AI1526" s="31">
        <f t="shared" si="978"/>
        <v>2.5216968522194735E-2</v>
      </c>
      <c r="AJ1526" s="31">
        <f t="shared" si="978"/>
        <v>4.1904306567324391E-2</v>
      </c>
      <c r="AK1526" s="31">
        <f t="shared" si="978"/>
        <v>5.7728147651252455E-3</v>
      </c>
      <c r="AL1526" s="31">
        <f t="shared" si="979"/>
        <v>1.7139028382930582E-3</v>
      </c>
      <c r="AM1526" s="31">
        <f t="shared" si="980"/>
        <v>0.99999999999999989</v>
      </c>
      <c r="AN1526" s="31">
        <f>(Z1526*'Propiedades físicas'!$F$4)/1000</f>
        <v>842.3468114988259</v>
      </c>
      <c r="AO1526" s="31">
        <f>(AA1526*'Propiedades físicas'!$F$6)/1000</f>
        <v>227.13990376502895</v>
      </c>
      <c r="AP1526" s="31">
        <f>(AB1526*'Propiedades físicas'!$F$9)/1000</f>
        <v>135.28793464853607</v>
      </c>
      <c r="AQ1526" s="31">
        <f>(AC1526*'Propiedades físicas'!$F$5)/1000</f>
        <v>107.30400616894238</v>
      </c>
      <c r="AR1526" s="31">
        <f>(AD1526*'Propiedades físicas'!$F$8)/1000</f>
        <v>17.796909205773634</v>
      </c>
      <c r="AS1526" s="31">
        <f>(AE1526*'Propiedades físicas'!$F$7)/1000</f>
        <v>1.3725080262209661</v>
      </c>
      <c r="AT1526" s="31">
        <f t="shared" si="981"/>
        <v>1331.2480733133277</v>
      </c>
      <c r="AU1526" s="31">
        <f t="shared" si="982"/>
        <v>0.63274969435435036</v>
      </c>
      <c r="AV1526" s="31">
        <f t="shared" si="985"/>
        <v>0.17062177089180913</v>
      </c>
      <c r="AW1526" s="31">
        <f t="shared" si="985"/>
        <v>0.10162488672139033</v>
      </c>
      <c r="AX1526" s="31">
        <f t="shared" si="985"/>
        <v>8.0604064952277982E-2</v>
      </c>
      <c r="AY1526" s="31">
        <f t="shared" si="985"/>
        <v>1.3368589643460754E-2</v>
      </c>
      <c r="AZ1526" s="31">
        <f t="shared" si="986"/>
        <v>1.0309934367115716E-3</v>
      </c>
      <c r="BA1526" s="31">
        <f t="shared" si="983"/>
        <v>1.0000000000000002</v>
      </c>
      <c r="BB1526" s="34">
        <f>AU1526*'Propiedades físicas'!$C$4+'Diseño reactor'!AV1526*'Propiedades físicas'!$C$5+'Diseño reactor'!AW1526*'Propiedades físicas'!$C$8+'Diseño reactor'!AX1526*'Propiedades físicas'!$C$9+'Diseño reactor'!AY1526*'Propiedades físicas'!$C$7+'Diseño reactor'!AZ1526*'Propiedades físicas'!$C$6</f>
        <v>875.5586550885871</v>
      </c>
      <c r="BC1526" s="45">
        <f>AU1526*'Propiedades físicas'!$L$4+'Diseño reactor'!AV1526*'Propiedades físicas'!$L$5+'Diseño reactor'!AW1526*'Propiedades físicas'!$L$8+AX1526*'Propiedades físicas'!$L$9+'Diseño reactor'!AY1526*'Propiedades físicas'!$L$7+'Diseño reactor'!AZ1526*'Propiedades físicas'!$L$6</f>
        <v>2.0775054481737087</v>
      </c>
      <c r="BD1526" s="29">
        <f t="shared" si="962"/>
        <v>2.0558257080374656</v>
      </c>
      <c r="BE1526" s="58">
        <f t="shared" si="963"/>
        <v>41.900889944753388</v>
      </c>
      <c r="BF1526" s="30">
        <f>AU1526*'Propiedades físicas'!$I$4+'Diseño reactor'!AV1526*'Propiedades físicas'!$I$5+'Diseño reactor'!AW1526*'Propiedades físicas'!$I$8+'Diseño reactor'!AX1526*'Propiedades físicas'!$I$9+'Diseño reactor'!AY1526*'Propiedades físicas'!$I$7+'Diseño reactor'!AZ1526*'Propiedades físicas'!$I$6</f>
        <v>1.9891083804742103E-2</v>
      </c>
      <c r="BG1526" s="24">
        <f>AU1526*'Propiedades físicas'!$O$4+'Diseño reactor'!AV1526*'Propiedades físicas'!$O$5+'Diseño reactor'!AW1526*'Propiedades físicas'!$O$8+'Diseño reactor'!AX1526*'Propiedades físicas'!$O$9+'Diseño reactor'!AY1526*'Propiedades físicas'!$O$7+'Diseño reactor'!AZ1526*'Propiedades físicas'!$O$6</f>
        <v>0.15254012959334698</v>
      </c>
      <c r="BH1526" s="54">
        <f t="shared" si="964"/>
        <v>41327.67731023251</v>
      </c>
      <c r="BI1526" s="34">
        <f t="shared" si="984"/>
        <v>270.90467986749292</v>
      </c>
      <c r="BJ1526" s="27">
        <f t="shared" si="965"/>
        <v>4795.3965213261799</v>
      </c>
      <c r="BK1526" s="34">
        <f t="shared" si="966"/>
        <v>562.68492831890831</v>
      </c>
      <c r="BL1526" s="27">
        <f t="shared" si="967"/>
        <v>105.46509767042492</v>
      </c>
      <c r="BM1526" s="34">
        <f t="shared" si="968"/>
        <v>1.1054421768707483</v>
      </c>
      <c r="BN1526" s="45">
        <f t="shared" si="969"/>
        <v>1581.7947104011873</v>
      </c>
      <c r="BO1526" s="45">
        <f t="shared" si="970"/>
        <v>101.48543247432063</v>
      </c>
      <c r="BP1526" s="66">
        <f t="shared" si="971"/>
        <v>6.6890699531647488</v>
      </c>
    </row>
    <row r="1527" spans="8:68">
      <c r="H1527" s="68">
        <v>1522</v>
      </c>
      <c r="I1527" s="31">
        <f>('Propiedades físicas'!$C$10*'Diseño reactor'!H1527)/1000</f>
        <v>1332.1233185949275</v>
      </c>
      <c r="J1527" s="31">
        <f t="shared" si="949"/>
        <v>0.34231065069934463</v>
      </c>
      <c r="K1527" s="31">
        <f>(I1527*1000)/'Propiedades físicas'!$F$10</f>
        <v>8701.6509865106036</v>
      </c>
      <c r="L1527" s="31">
        <f t="shared" si="950"/>
        <v>1243.0929980729434</v>
      </c>
      <c r="M1527" s="31">
        <f t="shared" si="951"/>
        <v>7458.5579884376602</v>
      </c>
      <c r="N1527" s="31">
        <f t="shared" si="952"/>
        <v>0.81674967021875389</v>
      </c>
      <c r="O1527" s="32">
        <f t="shared" si="953"/>
        <v>4.9004980213125231</v>
      </c>
      <c r="P1527" s="33">
        <f t="shared" si="954"/>
        <v>0.62986933559712888</v>
      </c>
      <c r="Q1527" s="31">
        <f t="shared" si="955"/>
        <v>4.6610737137813043</v>
      </c>
      <c r="R1527" s="31">
        <f t="shared" si="956"/>
        <v>0.14412028127634899</v>
      </c>
      <c r="S1527" s="31">
        <f t="shared" si="957"/>
        <v>0.23942430753121924</v>
      </c>
      <c r="T1527" s="31">
        <f t="shared" si="958"/>
        <v>3.2976133780957824E-2</v>
      </c>
      <c r="U1527" s="31">
        <f t="shared" si="959"/>
        <v>9.7839195643182209E-3</v>
      </c>
      <c r="V1527" s="47">
        <f t="shared" si="972"/>
        <v>6.237540993291956E-4</v>
      </c>
      <c r="W1527" s="31">
        <f t="shared" si="960"/>
        <v>0.22880980725902458</v>
      </c>
      <c r="X1527" s="34">
        <f>(S1527*H1527*'Propiedades físicas'!$F$5*60*24*365)/(1000000)</f>
        <v>56400.026150423633</v>
      </c>
      <c r="Y1527" s="34">
        <f>(U1527*H1527*'Propiedades físicas'!$F$7*60*24*365)/(1000000)</f>
        <v>720.76776530003349</v>
      </c>
      <c r="Z1527" s="31">
        <f t="shared" si="973"/>
        <v>958.66112877883018</v>
      </c>
      <c r="AA1527" s="31">
        <f t="shared" si="974"/>
        <v>7094.1541923751447</v>
      </c>
      <c r="AB1527" s="31">
        <f t="shared" si="974"/>
        <v>219.35106810260316</v>
      </c>
      <c r="AC1527" s="31">
        <f t="shared" si="974"/>
        <v>364.40379606251565</v>
      </c>
      <c r="AD1527" s="31">
        <f t="shared" si="974"/>
        <v>50.189675614617805</v>
      </c>
      <c r="AE1527" s="31">
        <f t="shared" si="975"/>
        <v>14.891125576892332</v>
      </c>
      <c r="AF1527" s="31">
        <f t="shared" si="976"/>
        <v>8701.6509865106036</v>
      </c>
      <c r="AG1527" s="31">
        <f t="shared" si="977"/>
        <v>0.11017002753442506</v>
      </c>
      <c r="AH1527" s="31">
        <f t="shared" si="978"/>
        <v>0.81526531038449845</v>
      </c>
      <c r="AI1527" s="31">
        <f t="shared" si="978"/>
        <v>2.520798276587324E-2</v>
      </c>
      <c r="AJ1527" s="31">
        <f t="shared" si="978"/>
        <v>4.1877546758358669E-2</v>
      </c>
      <c r="AK1527" s="31">
        <f t="shared" si="978"/>
        <v>5.7678336780482694E-3</v>
      </c>
      <c r="AL1527" s="31">
        <f t="shared" si="979"/>
        <v>1.711298878796302E-3</v>
      </c>
      <c r="AM1527" s="31">
        <f t="shared" si="980"/>
        <v>0.99999999999999989</v>
      </c>
      <c r="AN1527" s="31">
        <f>(Z1527*'Propiedades físicas'!$F$4)/1000</f>
        <v>843.02742342552767</v>
      </c>
      <c r="AO1527" s="31">
        <f>(AA1527*'Propiedades físicas'!$F$6)/1000</f>
        <v>227.29670032369961</v>
      </c>
      <c r="AP1527" s="31">
        <f>(AB1527*'Propiedades físicas'!$F$9)/1000</f>
        <v>135.32864146590103</v>
      </c>
      <c r="AQ1527" s="31">
        <f>(AC1527*'Propiedades físicas'!$F$5)/1000</f>
        <v>107.305985826529</v>
      </c>
      <c r="AR1527" s="31">
        <f>(AD1527*'Propiedades físicas'!$F$8)/1000</f>
        <v>17.793243798894299</v>
      </c>
      <c r="AS1527" s="31">
        <f>(AE1527*'Propiedades físicas'!$F$7)/1000</f>
        <v>1.3713237543760148</v>
      </c>
      <c r="AT1527" s="31">
        <f t="shared" si="981"/>
        <v>1332.1233185949275</v>
      </c>
      <c r="AU1527" s="31">
        <f t="shared" si="982"/>
        <v>0.63284488129426386</v>
      </c>
      <c r="AV1527" s="31">
        <f t="shared" si="985"/>
        <v>0.17062737146846393</v>
      </c>
      <c r="AW1527" s="31">
        <f t="shared" si="985"/>
        <v>0.10158867394397125</v>
      </c>
      <c r="AX1527" s="31">
        <f t="shared" si="985"/>
        <v>8.0552591737310955E-2</v>
      </c>
      <c r="AY1527" s="31">
        <f t="shared" si="985"/>
        <v>1.3357054523797337E-2</v>
      </c>
      <c r="AZ1527" s="31">
        <f t="shared" si="986"/>
        <v>1.0294270321928112E-3</v>
      </c>
      <c r="BA1527" s="31">
        <f t="shared" si="983"/>
        <v>1.0000000000000002</v>
      </c>
      <c r="BB1527" s="34">
        <f>AU1527*'Propiedades físicas'!$C$4+'Diseño reactor'!AV1527*'Propiedades físicas'!$C$5+'Diseño reactor'!AW1527*'Propiedades físicas'!$C$8+'Diseño reactor'!AX1527*'Propiedades físicas'!$C$9+'Diseño reactor'!AY1527*'Propiedades físicas'!$C$7+'Diseño reactor'!AZ1527*'Propiedades físicas'!$C$6</f>
        <v>875.55816984046453</v>
      </c>
      <c r="BC1527" s="45">
        <f>AU1527*'Propiedades físicas'!$L$4+'Diseño reactor'!AV1527*'Propiedades físicas'!$L$5+'Diseño reactor'!AW1527*'Propiedades físicas'!$L$8+AX1527*'Propiedades físicas'!$L$9+'Diseño reactor'!AY1527*'Propiedades físicas'!$L$7+'Diseño reactor'!AZ1527*'Propiedades físicas'!$L$6</f>
        <v>2.0775753618703785</v>
      </c>
      <c r="BD1527" s="29">
        <f t="shared" si="962"/>
        <v>2.0547160229093344</v>
      </c>
      <c r="BE1527" s="58">
        <f t="shared" si="963"/>
        <v>41.899680069603797</v>
      </c>
      <c r="BF1527" s="30">
        <f>AU1527*'Propiedades físicas'!$I$4+'Diseño reactor'!AV1527*'Propiedades físicas'!$I$5+'Diseño reactor'!AW1527*'Propiedades físicas'!$I$8+'Diseño reactor'!AX1527*'Propiedades físicas'!$I$9+'Diseño reactor'!AY1527*'Propiedades físicas'!$I$7+'Diseño reactor'!AZ1527*'Propiedades físicas'!$I$6</f>
        <v>1.9891306331339866E-2</v>
      </c>
      <c r="BG1527" s="24">
        <f>AU1527*'Propiedades físicas'!$O$4+'Diseño reactor'!AV1527*'Propiedades físicas'!$O$5+'Diseño reactor'!AW1527*'Propiedades físicas'!$O$8+'Diseño reactor'!AX1527*'Propiedades físicas'!$O$9+'Diseño reactor'!AY1527*'Propiedades físicas'!$O$7+'Diseño reactor'!AZ1527*'Propiedades físicas'!$O$6</f>
        <v>0.15254339766130187</v>
      </c>
      <c r="BH1527" s="54">
        <f t="shared" si="964"/>
        <v>41327.192068019896</v>
      </c>
      <c r="BI1527" s="34">
        <f t="shared" si="984"/>
        <v>270.91102324313653</v>
      </c>
      <c r="BJ1527" s="27">
        <f t="shared" si="965"/>
        <v>4795.3964133322561</v>
      </c>
      <c r="BK1527" s="34">
        <f t="shared" si="966"/>
        <v>562.69697078655622</v>
      </c>
      <c r="BL1527" s="27">
        <f t="shared" si="967"/>
        <v>105.46552072353191</v>
      </c>
      <c r="BM1527" s="34">
        <f t="shared" si="968"/>
        <v>1.1054421768707483</v>
      </c>
      <c r="BN1527" s="45">
        <f t="shared" si="969"/>
        <v>1582.9709722209952</v>
      </c>
      <c r="BO1527" s="45">
        <f t="shared" si="970"/>
        <v>101.49968934401666</v>
      </c>
      <c r="BP1527" s="66">
        <f t="shared" si="971"/>
        <v>6.689066245978923</v>
      </c>
    </row>
    <row r="1528" spans="8:68">
      <c r="H1528" s="68">
        <v>1523</v>
      </c>
      <c r="I1528" s="31">
        <f>('Propiedades físicas'!$C$10*'Diseño reactor'!H1528)/1000</f>
        <v>1332.9985638765274</v>
      </c>
      <c r="J1528" s="31">
        <f t="shared" si="949"/>
        <v>0.3420858899306648</v>
      </c>
      <c r="K1528" s="31">
        <f>(I1528*1000)/'Propiedades físicas'!$F$10</f>
        <v>8707.3682342021348</v>
      </c>
      <c r="L1528" s="31">
        <f t="shared" si="950"/>
        <v>1243.9097477431621</v>
      </c>
      <c r="M1528" s="31">
        <f t="shared" si="951"/>
        <v>7463.4584864589724</v>
      </c>
      <c r="N1528" s="31">
        <f t="shared" si="952"/>
        <v>0.81674967021875389</v>
      </c>
      <c r="O1528" s="32">
        <f t="shared" si="953"/>
        <v>4.9004980213125231</v>
      </c>
      <c r="P1528" s="33">
        <f t="shared" si="954"/>
        <v>0.62996397902235557</v>
      </c>
      <c r="Q1528" s="31">
        <f t="shared" si="955"/>
        <v>4.6612265142655058</v>
      </c>
      <c r="R1528" s="31">
        <f t="shared" si="956"/>
        <v>0.14406893757178796</v>
      </c>
      <c r="S1528" s="31">
        <f t="shared" si="957"/>
        <v>0.23927150704701736</v>
      </c>
      <c r="T1528" s="31">
        <f t="shared" si="958"/>
        <v>3.2947691398601653E-2</v>
      </c>
      <c r="U1528" s="31">
        <f t="shared" si="959"/>
        <v>9.7690622260087085E-3</v>
      </c>
      <c r="V1528" s="47">
        <f t="shared" si="972"/>
        <v>6.2384782388621627E-4</v>
      </c>
      <c r="W1528" s="31">
        <f t="shared" si="960"/>
        <v>0.22869392912808967</v>
      </c>
      <c r="X1528" s="34">
        <f>(S1528*H1528*'Propiedades físicas'!$F$5*60*24*365)/(1000000)</f>
        <v>56401.064551704621</v>
      </c>
      <c r="Y1528" s="34">
        <f>(U1528*H1528*'Propiedades físicas'!$F$7*60*24*365)/(1000000)</f>
        <v>720.14609289577766</v>
      </c>
      <c r="Z1528" s="31">
        <f t="shared" si="973"/>
        <v>959.43514005104748</v>
      </c>
      <c r="AA1528" s="31">
        <f t="shared" si="974"/>
        <v>7099.0479812263657</v>
      </c>
      <c r="AB1528" s="31">
        <f t="shared" si="974"/>
        <v>219.41699192183307</v>
      </c>
      <c r="AC1528" s="31">
        <f t="shared" si="974"/>
        <v>364.41050523260742</v>
      </c>
      <c r="AD1528" s="31">
        <f t="shared" si="974"/>
        <v>50.17933400007032</v>
      </c>
      <c r="AE1528" s="31">
        <f t="shared" si="975"/>
        <v>14.878281770211263</v>
      </c>
      <c r="AF1528" s="31">
        <f t="shared" si="976"/>
        <v>8707.368234202133</v>
      </c>
      <c r="AG1528" s="31">
        <f t="shared" si="977"/>
        <v>0.11018658155313008</v>
      </c>
      <c r="AH1528" s="31">
        <f t="shared" si="978"/>
        <v>0.81529203661579841</v>
      </c>
      <c r="AI1528" s="31">
        <f t="shared" si="978"/>
        <v>2.5199002272578003E-2</v>
      </c>
      <c r="AJ1528" s="31">
        <f t="shared" si="978"/>
        <v>4.1850820527058921E-2</v>
      </c>
      <c r="AK1528" s="31">
        <f t="shared" si="978"/>
        <v>5.762858839823525E-3</v>
      </c>
      <c r="AL1528" s="31">
        <f t="shared" si="979"/>
        <v>1.7087001916112922E-3</v>
      </c>
      <c r="AM1528" s="31">
        <f t="shared" si="980"/>
        <v>1.0000000000000002</v>
      </c>
      <c r="AN1528" s="31">
        <f>(Z1528*'Propiedades físicas'!$F$4)/1000</f>
        <v>843.7080734580901</v>
      </c>
      <c r="AO1528" s="31">
        <f>(AA1528*'Propiedades físicas'!$F$6)/1000</f>
        <v>227.45349731849274</v>
      </c>
      <c r="AP1528" s="31">
        <f>(AB1528*'Propiedades físicas'!$F$9)/1000</f>
        <v>135.36931316617489</v>
      </c>
      <c r="AQ1528" s="31">
        <f>(AC1528*'Propiedades físicas'!$F$5)/1000</f>
        <v>107.30796147584591</v>
      </c>
      <c r="AR1528" s="31">
        <f>(AD1528*'Propiedades físicas'!$F$8)/1000</f>
        <v>17.789577489704921</v>
      </c>
      <c r="AS1528" s="31">
        <f>(AE1528*'Propiedades físicas'!$F$7)/1000</f>
        <v>1.3701409682187553</v>
      </c>
      <c r="AT1528" s="31">
        <f t="shared" si="981"/>
        <v>1332.9985638765272</v>
      </c>
      <c r="AU1528" s="31">
        <f t="shared" si="982"/>
        <v>0.63293997182148576</v>
      </c>
      <c r="AV1528" s="31">
        <f t="shared" si="985"/>
        <v>0.17063296501762867</v>
      </c>
      <c r="AW1528" s="31">
        <f t="shared" si="985"/>
        <v>0.10155248237665308</v>
      </c>
      <c r="AX1528" s="31">
        <f t="shared" si="985"/>
        <v>8.0501183109890892E-2</v>
      </c>
      <c r="AY1528" s="31">
        <f t="shared" si="985"/>
        <v>1.3345533875123314E-2</v>
      </c>
      <c r="AZ1528" s="31">
        <f t="shared" si="986"/>
        <v>1.0278637992183677E-3</v>
      </c>
      <c r="BA1528" s="31">
        <f t="shared" si="983"/>
        <v>1</v>
      </c>
      <c r="BB1528" s="34">
        <f>AU1528*'Propiedades físicas'!$C$4+'Diseño reactor'!AV1528*'Propiedades físicas'!$C$5+'Diseño reactor'!AW1528*'Propiedades físicas'!$C$8+'Diseño reactor'!AX1528*'Propiedades físicas'!$C$9+'Diseño reactor'!AY1528*'Propiedades físicas'!$C$7+'Diseño reactor'!AZ1528*'Propiedades físicas'!$C$6</f>
        <v>875.55768551551216</v>
      </c>
      <c r="BC1528" s="45">
        <f>AU1528*'Propiedades físicas'!$L$4+'Diseño reactor'!AV1528*'Propiedades físicas'!$L$5+'Diseño reactor'!AW1528*'Propiedades físicas'!$L$8+AX1528*'Propiedades físicas'!$L$9+'Diseño reactor'!AY1528*'Propiedades físicas'!$L$7+'Diseño reactor'!AZ1528*'Propiedades físicas'!$L$6</f>
        <v>2.0776452014166407</v>
      </c>
      <c r="BD1528" s="29">
        <f t="shared" si="962"/>
        <v>2.0536075374592597</v>
      </c>
      <c r="BE1528" s="58">
        <f t="shared" si="963"/>
        <v>41.89847153119981</v>
      </c>
      <c r="BF1528" s="30">
        <f>AU1528*'Propiedades físicas'!$I$4+'Diseño reactor'!AV1528*'Propiedades físicas'!$I$5+'Diseño reactor'!AW1528*'Propiedades físicas'!$I$8+'Diseño reactor'!AX1528*'Propiedades físicas'!$I$9+'Diseño reactor'!AY1528*'Propiedades físicas'!$I$7+'Diseño reactor'!AZ1528*'Propiedades físicas'!$I$6</f>
        <v>1.9891528427308534E-2</v>
      </c>
      <c r="BG1528" s="24">
        <f>AU1528*'Propiedades físicas'!$O$4+'Diseño reactor'!AV1528*'Propiedades físicas'!$O$5+'Diseño reactor'!AW1528*'Propiedades físicas'!$O$8+'Diseño reactor'!AX1528*'Propiedades físicas'!$O$9+'Diseño reactor'!AY1528*'Propiedades físicas'!$O$7+'Diseño reactor'!AZ1528*'Propiedades físicas'!$O$6</f>
        <v>0.15254666252441954</v>
      </c>
      <c r="BH1528" s="54">
        <f t="shared" si="964"/>
        <v>41326.707774914605</v>
      </c>
      <c r="BI1528" s="34">
        <f t="shared" si="984"/>
        <v>270.91735670863727</v>
      </c>
      <c r="BJ1528" s="27">
        <f t="shared" si="965"/>
        <v>4795.3963189700089</v>
      </c>
      <c r="BK1528" s="34">
        <f t="shared" si="966"/>
        <v>562.70900303135511</v>
      </c>
      <c r="BL1528" s="27">
        <f t="shared" si="967"/>
        <v>105.46594340281425</v>
      </c>
      <c r="BM1528" s="34">
        <f t="shared" si="968"/>
        <v>1.1054421768707483</v>
      </c>
      <c r="BN1528" s="45">
        <f t="shared" si="969"/>
        <v>1584.147281659335</v>
      </c>
      <c r="BO1528" s="45">
        <f t="shared" si="970"/>
        <v>101.51393177655081</v>
      </c>
      <c r="BP1528" s="66">
        <f t="shared" si="971"/>
        <v>6.689062545845907</v>
      </c>
    </row>
    <row r="1529" spans="8:68">
      <c r="H1529" s="68">
        <v>1524</v>
      </c>
      <c r="I1529" s="31">
        <f>('Propiedades físicas'!$C$10*'Diseño reactor'!H1529)/1000</f>
        <v>1333.873809158127</v>
      </c>
      <c r="J1529" s="31">
        <f t="shared" si="949"/>
        <v>0.34186142412362375</v>
      </c>
      <c r="K1529" s="31">
        <f>(I1529*1000)/'Propiedades físicas'!$F$10</f>
        <v>8713.0854818936659</v>
      </c>
      <c r="L1529" s="31">
        <f t="shared" si="950"/>
        <v>1244.7264974133807</v>
      </c>
      <c r="M1529" s="31">
        <f t="shared" si="951"/>
        <v>7468.3589844802846</v>
      </c>
      <c r="N1529" s="31">
        <f t="shared" si="952"/>
        <v>0.81674967021875378</v>
      </c>
      <c r="O1529" s="32">
        <f t="shared" si="953"/>
        <v>4.9004980213125231</v>
      </c>
      <c r="P1529" s="33">
        <f t="shared" si="954"/>
        <v>0.63005852663392803</v>
      </c>
      <c r="Q1529" s="31">
        <f t="shared" si="955"/>
        <v>4.6613791231331776</v>
      </c>
      <c r="R1529" s="31">
        <f t="shared" si="956"/>
        <v>0.14401762394486675</v>
      </c>
      <c r="S1529" s="31">
        <f t="shared" si="957"/>
        <v>0.23911889817934506</v>
      </c>
      <c r="T1529" s="31">
        <f t="shared" si="958"/>
        <v>3.2919284685398564E-2</v>
      </c>
      <c r="U1529" s="31">
        <f t="shared" si="959"/>
        <v>9.7542349545604208E-3</v>
      </c>
      <c r="V1529" s="47">
        <f t="shared" si="972"/>
        <v>6.2394145355981225E-4</v>
      </c>
      <c r="W1529" s="31">
        <f t="shared" si="960"/>
        <v>0.22857816830807337</v>
      </c>
      <c r="X1529" s="34">
        <f>(S1529*H1529*'Propiedades físicas'!$F$5*60*24*365)/(1000000)</f>
        <v>56402.100851568299</v>
      </c>
      <c r="Y1529" s="34">
        <f>(U1529*H1529*'Propiedades físicas'!$F$7*60*24*365)/(1000000)</f>
        <v>719.52520012129708</v>
      </c>
      <c r="Z1529" s="31">
        <f t="shared" si="973"/>
        <v>960.20919459010634</v>
      </c>
      <c r="AA1529" s="31">
        <f t="shared" si="974"/>
        <v>7103.9417836549628</v>
      </c>
      <c r="AB1529" s="31">
        <f t="shared" si="974"/>
        <v>219.48285889197692</v>
      </c>
      <c r="AC1529" s="31">
        <f t="shared" si="974"/>
        <v>364.41720082532186</v>
      </c>
      <c r="AD1529" s="31">
        <f t="shared" si="974"/>
        <v>50.168989860547413</v>
      </c>
      <c r="AE1529" s="31">
        <f t="shared" si="975"/>
        <v>14.865454070750081</v>
      </c>
      <c r="AF1529" s="31">
        <f t="shared" si="976"/>
        <v>8713.0854818936659</v>
      </c>
      <c r="AG1529" s="31">
        <f t="shared" si="977"/>
        <v>0.11020311881313237</v>
      </c>
      <c r="AH1529" s="31">
        <f t="shared" si="978"/>
        <v>0.8153187293315779</v>
      </c>
      <c r="AI1529" s="31">
        <f t="shared" si="978"/>
        <v>2.5190027040142778E-2</v>
      </c>
      <c r="AJ1529" s="31">
        <f t="shared" si="978"/>
        <v>4.1824127811279192E-2</v>
      </c>
      <c r="AK1529" s="31">
        <f t="shared" si="978"/>
        <v>5.7578902404666751E-3</v>
      </c>
      <c r="AL1529" s="31">
        <f t="shared" si="979"/>
        <v>1.7061067634010271E-3</v>
      </c>
      <c r="AM1529" s="31">
        <f t="shared" si="980"/>
        <v>0.99999999999999989</v>
      </c>
      <c r="AN1529" s="31">
        <f>(Z1529*'Propiedades físicas'!$F$4)/1000</f>
        <v>844.38876153864771</v>
      </c>
      <c r="AO1529" s="31">
        <f>(AA1529*'Propiedades físicas'!$F$6)/1000</f>
        <v>227.61029474830499</v>
      </c>
      <c r="AP1529" s="31">
        <f>(AB1529*'Propiedades físicas'!$F$9)/1000</f>
        <v>135.40994979340513</v>
      </c>
      <c r="AQ1529" s="31">
        <f>(AC1529*'Propiedades físicas'!$F$5)/1000</f>
        <v>107.30993312703254</v>
      </c>
      <c r="AR1529" s="31">
        <f>(AD1529*'Propiedades físicas'!$F$8)/1000</f>
        <v>17.785910285361265</v>
      </c>
      <c r="AS1529" s="31">
        <f>(AE1529*'Propiedades físicas'!$F$7)/1000</f>
        <v>1.3689596653753748</v>
      </c>
      <c r="AT1529" s="31">
        <f t="shared" si="981"/>
        <v>1333.873809158127</v>
      </c>
      <c r="AU1529" s="31">
        <f t="shared" si="982"/>
        <v>0.63303496608242338</v>
      </c>
      <c r="AV1529" s="31">
        <f t="shared" si="985"/>
        <v>0.17063855155230986</v>
      </c>
      <c r="AW1529" s="31">
        <f t="shared" si="985"/>
        <v>0.10151631201070585</v>
      </c>
      <c r="AX1529" s="31">
        <f t="shared" si="985"/>
        <v>8.0449838950478442E-2</v>
      </c>
      <c r="AY1529" s="31">
        <f t="shared" si="985"/>
        <v>1.3334027674317125E-2</v>
      </c>
      <c r="AZ1529" s="31">
        <f t="shared" si="986"/>
        <v>1.0263037297654058E-3</v>
      </c>
      <c r="BA1529" s="31">
        <f t="shared" si="983"/>
        <v>1</v>
      </c>
      <c r="BB1529" s="34">
        <f>AU1529*'Propiedades físicas'!$C$4+'Diseño reactor'!AV1529*'Propiedades físicas'!$C$5+'Diseño reactor'!AW1529*'Propiedades físicas'!$C$8+'Diseño reactor'!AX1529*'Propiedades físicas'!$C$9+'Diseño reactor'!AY1529*'Propiedades físicas'!$C$7+'Diseño reactor'!AZ1529*'Propiedades físicas'!$C$6</f>
        <v>875.55720211151936</v>
      </c>
      <c r="BC1529" s="45">
        <f>AU1529*'Propiedades físicas'!$L$4+'Diseño reactor'!AV1529*'Propiedades físicas'!$L$5+'Diseño reactor'!AW1529*'Propiedades físicas'!$L$8+AX1529*'Propiedades físicas'!$L$9+'Diseño reactor'!AY1529*'Propiedades físicas'!$L$7+'Diseño reactor'!AZ1529*'Propiedades físicas'!$L$6</f>
        <v>2.0777149669291144</v>
      </c>
      <c r="BD1529" s="29">
        <f t="shared" si="962"/>
        <v>2.0525002497405467</v>
      </c>
      <c r="BE1529" s="58">
        <f t="shared" si="963"/>
        <v>41.897264327315725</v>
      </c>
      <c r="BF1529" s="30">
        <f>AU1529*'Propiedades físicas'!$I$4+'Diseño reactor'!AV1529*'Propiedades físicas'!$I$5+'Diseño reactor'!AW1529*'Propiedades físicas'!$I$8+'Diseño reactor'!AX1529*'Propiedades físicas'!$I$9+'Diseño reactor'!AY1529*'Propiedades físicas'!$I$7+'Diseño reactor'!AZ1529*'Propiedades físicas'!$I$6</f>
        <v>1.9891750093659538E-2</v>
      </c>
      <c r="BG1529" s="24">
        <f>AU1529*'Propiedades físicas'!$O$4+'Diseño reactor'!AV1529*'Propiedades físicas'!$O$5+'Diseño reactor'!AW1529*'Propiedades físicas'!$O$8+'Diseño reactor'!AX1529*'Propiedades físicas'!$O$9+'Diseño reactor'!AY1529*'Propiedades físicas'!$O$7+'Diseño reactor'!AZ1529*'Propiedades físicas'!$O$6</f>
        <v>0.15254992418723126</v>
      </c>
      <c r="BH1529" s="54">
        <f t="shared" si="964"/>
        <v>41326.224428647736</v>
      </c>
      <c r="BI1529" s="34">
        <f t="shared" si="984"/>
        <v>270.9236802850499</v>
      </c>
      <c r="BJ1529" s="27">
        <f t="shared" si="965"/>
        <v>4795.3962381948604</v>
      </c>
      <c r="BK1529" s="34">
        <f t="shared" si="966"/>
        <v>562.72102506489216</v>
      </c>
      <c r="BL1529" s="27">
        <f t="shared" si="967"/>
        <v>105.46636570871721</v>
      </c>
      <c r="BM1529" s="34">
        <f t="shared" si="968"/>
        <v>1.1054421768707483</v>
      </c>
      <c r="BN1529" s="45">
        <f t="shared" si="969"/>
        <v>1585.3236386412493</v>
      </c>
      <c r="BO1529" s="45">
        <f t="shared" si="970"/>
        <v>101.52815979384027</v>
      </c>
      <c r="BP1529" s="66">
        <f t="shared" si="971"/>
        <v>6.689058852748814</v>
      </c>
    </row>
    <row r="1530" spans="8:68">
      <c r="H1530" s="68">
        <v>1525</v>
      </c>
      <c r="I1530" s="31">
        <f>('Propiedades físicas'!$C$10*'Diseño reactor'!H1530)/1000</f>
        <v>1334.7490544397269</v>
      </c>
      <c r="J1530" s="31">
        <f t="shared" si="949"/>
        <v>0.34163725269796885</v>
      </c>
      <c r="K1530" s="31">
        <f>(I1530*1000)/'Propiedades físicas'!$F$10</f>
        <v>8718.8027295851971</v>
      </c>
      <c r="L1530" s="31">
        <f t="shared" si="950"/>
        <v>1245.5432470835995</v>
      </c>
      <c r="M1530" s="31">
        <f t="shared" si="951"/>
        <v>7473.2594825015967</v>
      </c>
      <c r="N1530" s="31">
        <f t="shared" si="952"/>
        <v>0.81674967021875378</v>
      </c>
      <c r="O1530" s="32">
        <f t="shared" si="953"/>
        <v>4.9004980213125222</v>
      </c>
      <c r="P1530" s="33">
        <f t="shared" si="954"/>
        <v>0.63015297857727037</v>
      </c>
      <c r="Q1530" s="31">
        <f t="shared" si="955"/>
        <v>4.6615315407387605</v>
      </c>
      <c r="R1530" s="31">
        <f t="shared" si="956"/>
        <v>0.14396634038315806</v>
      </c>
      <c r="S1530" s="31">
        <f t="shared" si="957"/>
        <v>0.23896648057376252</v>
      </c>
      <c r="T1530" s="31">
        <f t="shared" si="958"/>
        <v>3.2890913584371545E-2</v>
      </c>
      <c r="U1530" s="31">
        <f t="shared" si="959"/>
        <v>9.7394376739537766E-3</v>
      </c>
      <c r="V1530" s="47">
        <f t="shared" si="972"/>
        <v>6.2403498849399584E-4</v>
      </c>
      <c r="W1530" s="31">
        <f t="shared" si="960"/>
        <v>0.22846252462092376</v>
      </c>
      <c r="X1530" s="34">
        <f>(S1530*H1530*'Propiedades físicas'!$F$5*60*24*365)/(1000000)</f>
        <v>56403.135055327897</v>
      </c>
      <c r="Y1530" s="34">
        <f>(U1530*H1530*'Propiedades físicas'!$F$7*60*24*365)/(1000000)</f>
        <v>718.90508573122986</v>
      </c>
      <c r="Z1530" s="31">
        <f t="shared" si="973"/>
        <v>960.98329233033735</v>
      </c>
      <c r="AA1530" s="31">
        <f t="shared" si="974"/>
        <v>7108.83559962661</v>
      </c>
      <c r="AB1530" s="31">
        <f t="shared" si="974"/>
        <v>219.54866908431603</v>
      </c>
      <c r="AC1530" s="31">
        <f t="shared" si="974"/>
        <v>364.42388287498784</v>
      </c>
      <c r="AD1530" s="31">
        <f t="shared" si="974"/>
        <v>50.15864321616661</v>
      </c>
      <c r="AE1530" s="31">
        <f t="shared" si="975"/>
        <v>14.852642452779509</v>
      </c>
      <c r="AF1530" s="31">
        <f t="shared" si="976"/>
        <v>8718.8027295851953</v>
      </c>
      <c r="AG1530" s="31">
        <f t="shared" si="977"/>
        <v>0.11021963933986806</v>
      </c>
      <c r="AH1530" s="31">
        <f t="shared" si="978"/>
        <v>0.81534538859383265</v>
      </c>
      <c r="AI1530" s="31">
        <f t="shared" si="978"/>
        <v>2.5181057066393939E-2</v>
      </c>
      <c r="AJ1530" s="31">
        <f t="shared" si="978"/>
        <v>4.1797468549024691E-2</v>
      </c>
      <c r="AK1530" s="31">
        <f t="shared" si="978"/>
        <v>5.7529278700119129E-3</v>
      </c>
      <c r="AL1530" s="31">
        <f t="shared" si="979"/>
        <v>1.703518580868974E-3</v>
      </c>
      <c r="AM1530" s="31">
        <f t="shared" si="980"/>
        <v>1.0000000000000002</v>
      </c>
      <c r="AN1530" s="31">
        <f>(Z1530*'Propiedades físicas'!$F$4)/1000</f>
        <v>845.06948760945215</v>
      </c>
      <c r="AO1530" s="31">
        <f>(AA1530*'Propiedades físicas'!$F$6)/1000</f>
        <v>227.76709261203658</v>
      </c>
      <c r="AP1530" s="31">
        <f>(AB1530*'Propiedades físicas'!$F$9)/1000</f>
        <v>135.45055139156875</v>
      </c>
      <c r="AQ1530" s="31">
        <f>(AC1530*'Propiedades físicas'!$F$5)/1000</f>
        <v>107.31190079019767</v>
      </c>
      <c r="AR1530" s="31">
        <f>(AD1530*'Propiedades físicas'!$F$8)/1000</f>
        <v>17.782242192995383</v>
      </c>
      <c r="AS1530" s="31">
        <f>(AE1530*'Propiedades físicas'!$F$7)/1000</f>
        <v>1.367779843476465</v>
      </c>
      <c r="AT1530" s="31">
        <f t="shared" si="981"/>
        <v>1334.7490544397269</v>
      </c>
      <c r="AU1530" s="31">
        <f t="shared" si="982"/>
        <v>0.6331298642231874</v>
      </c>
      <c r="AV1530" s="31">
        <f t="shared" si="985"/>
        <v>0.17064413108548249</v>
      </c>
      <c r="AW1530" s="31">
        <f t="shared" si="985"/>
        <v>0.10148016283736971</v>
      </c>
      <c r="AX1530" s="31">
        <f t="shared" si="985"/>
        <v>8.0398559139824841E-2</v>
      </c>
      <c r="AY1530" s="31">
        <f t="shared" si="985"/>
        <v>1.3322535898300104E-2</v>
      </c>
      <c r="AZ1530" s="31">
        <f t="shared" si="986"/>
        <v>1.0247468158354328E-3</v>
      </c>
      <c r="BA1530" s="31">
        <f t="shared" si="983"/>
        <v>1</v>
      </c>
      <c r="BB1530" s="34">
        <f>AU1530*'Propiedades físicas'!$C$4+'Diseño reactor'!AV1530*'Propiedades físicas'!$C$5+'Diseño reactor'!AW1530*'Propiedades físicas'!$C$8+'Diseño reactor'!AX1530*'Propiedades físicas'!$C$9+'Diseño reactor'!AY1530*'Propiedades físicas'!$C$7+'Diseño reactor'!AZ1530*'Propiedades físicas'!$C$6</f>
        <v>875.5567196262823</v>
      </c>
      <c r="BC1530" s="45">
        <f>AU1530*'Propiedades físicas'!$L$4+'Diseño reactor'!AV1530*'Propiedades físicas'!$L$5+'Diseño reactor'!AW1530*'Propiedades físicas'!$L$8+AX1530*'Propiedades físicas'!$L$9+'Diseño reactor'!AY1530*'Propiedades físicas'!$L$7+'Diseño reactor'!AZ1530*'Propiedades físicas'!$L$6</f>
        <v>2.0777846585241742</v>
      </c>
      <c r="BD1530" s="29">
        <f t="shared" si="962"/>
        <v>2.0513941578107189</v>
      </c>
      <c r="BE1530" s="58">
        <f t="shared" si="963"/>
        <v>41.896058455730788</v>
      </c>
      <c r="BF1530" s="30">
        <f>AU1530*'Propiedades físicas'!$I$4+'Diseño reactor'!AV1530*'Propiedades físicas'!$I$5+'Diseño reactor'!AW1530*'Propiedades físicas'!$I$8+'Diseño reactor'!AX1530*'Propiedades físicas'!$I$9+'Diseño reactor'!AY1530*'Propiedades físicas'!$I$7+'Diseño reactor'!AZ1530*'Propiedades físicas'!$I$6</f>
        <v>1.9891971331401418E-2</v>
      </c>
      <c r="BG1530" s="24">
        <f>AU1530*'Propiedades físicas'!$O$4+'Diseño reactor'!AV1530*'Propiedades físicas'!$O$5+'Diseño reactor'!AW1530*'Propiedades físicas'!$O$8+'Diseño reactor'!AX1530*'Propiedades físicas'!$O$9+'Diseño reactor'!AY1530*'Propiedades físicas'!$O$7+'Diseño reactor'!AZ1530*'Propiedades físicas'!$O$6</f>
        <v>0.15255318265426024</v>
      </c>
      <c r="BH1530" s="54">
        <f t="shared" si="964"/>
        <v>41325.742026957065</v>
      </c>
      <c r="BI1530" s="34">
        <f t="shared" si="984"/>
        <v>270.92999399337231</v>
      </c>
      <c r="BJ1530" s="27">
        <f t="shared" si="965"/>
        <v>4795.3961709623818</v>
      </c>
      <c r="BK1530" s="34">
        <f t="shared" si="966"/>
        <v>562.73303689874183</v>
      </c>
      <c r="BL1530" s="27">
        <f t="shared" si="967"/>
        <v>105.46678764168547</v>
      </c>
      <c r="BM1530" s="34">
        <f t="shared" si="968"/>
        <v>1.1054421768707483</v>
      </c>
      <c r="BN1530" s="45">
        <f t="shared" si="969"/>
        <v>1586.5000430919383</v>
      </c>
      <c r="BO1530" s="45">
        <f t="shared" si="970"/>
        <v>101.54237341775817</v>
      </c>
      <c r="BP1530" s="66">
        <f t="shared" si="971"/>
        <v>6.6890551666708076</v>
      </c>
    </row>
    <row r="1531" spans="8:68">
      <c r="H1531" s="68">
        <v>1526</v>
      </c>
      <c r="I1531" s="31">
        <f>('Propiedades físicas'!$C$10*'Diseño reactor'!H1531)/1000</f>
        <v>1335.6242997213267</v>
      </c>
      <c r="J1531" s="31">
        <f t="shared" si="949"/>
        <v>0.34141337507496888</v>
      </c>
      <c r="K1531" s="31">
        <f>(I1531*1000)/'Propiedades físicas'!$F$10</f>
        <v>8724.5199772767282</v>
      </c>
      <c r="L1531" s="31">
        <f t="shared" si="950"/>
        <v>1246.3599967538182</v>
      </c>
      <c r="M1531" s="31">
        <f t="shared" si="951"/>
        <v>7478.1599805229098</v>
      </c>
      <c r="N1531" s="31">
        <f t="shared" si="952"/>
        <v>0.81674967021875378</v>
      </c>
      <c r="O1531" s="32">
        <f t="shared" si="953"/>
        <v>4.9004980213125231</v>
      </c>
      <c r="P1531" s="33">
        <f t="shared" si="954"/>
        <v>0.63024733499751229</v>
      </c>
      <c r="Q1531" s="31">
        <f t="shared" si="955"/>
        <v>4.6616837674358349</v>
      </c>
      <c r="R1531" s="31">
        <f t="shared" si="956"/>
        <v>0.14391508687419263</v>
      </c>
      <c r="S1531" s="31">
        <f t="shared" si="957"/>
        <v>0.23881425387669009</v>
      </c>
      <c r="T1531" s="31">
        <f t="shared" si="958"/>
        <v>3.2862578038649157E-2</v>
      </c>
      <c r="U1531" s="31">
        <f t="shared" si="959"/>
        <v>9.7246703083997115E-3</v>
      </c>
      <c r="V1531" s="47">
        <f t="shared" si="972"/>
        <v>6.2412842883248802E-4</v>
      </c>
      <c r="W1531" s="31">
        <f t="shared" si="960"/>
        <v>0.22834699788894891</v>
      </c>
      <c r="X1531" s="34">
        <f>(S1531*H1531*'Propiedades físicas'!$F$5*60*24*365)/(1000000)</f>
        <v>56404.167168280335</v>
      </c>
      <c r="Y1531" s="34">
        <f>(U1531*H1531*'Propiedades físicas'!$F$7*60*24*365)/(1000000)</f>
        <v>718.28574848252333</v>
      </c>
      <c r="Z1531" s="31">
        <f t="shared" si="973"/>
        <v>961.7574332062037</v>
      </c>
      <c r="AA1531" s="31">
        <f t="shared" si="974"/>
        <v>7113.7294291070839</v>
      </c>
      <c r="AB1531" s="31">
        <f t="shared" si="974"/>
        <v>219.61442257001795</v>
      </c>
      <c r="AC1531" s="31">
        <f t="shared" si="974"/>
        <v>364.43055141582909</v>
      </c>
      <c r="AD1531" s="31">
        <f t="shared" si="974"/>
        <v>50.148294086978616</v>
      </c>
      <c r="AE1531" s="31">
        <f t="shared" si="975"/>
        <v>14.839846890617959</v>
      </c>
      <c r="AF1531" s="31">
        <f t="shared" si="976"/>
        <v>8724.5199772767319</v>
      </c>
      <c r="AG1531" s="31">
        <f t="shared" si="977"/>
        <v>0.11023614315872153</v>
      </c>
      <c r="AH1531" s="31">
        <f t="shared" si="978"/>
        <v>0.8153720144644061</v>
      </c>
      <c r="AI1531" s="31">
        <f t="shared" si="978"/>
        <v>2.5172092349150459E-2</v>
      </c>
      <c r="AJ1531" s="31">
        <f t="shared" si="978"/>
        <v>4.1770842678450978E-2</v>
      </c>
      <c r="AK1531" s="31">
        <f t="shared" si="978"/>
        <v>5.7479717185118856E-3</v>
      </c>
      <c r="AL1531" s="31">
        <f t="shared" si="979"/>
        <v>1.7009356307589158E-3</v>
      </c>
      <c r="AM1531" s="31">
        <f t="shared" si="980"/>
        <v>0.99999999999999989</v>
      </c>
      <c r="AN1531" s="31">
        <f>(Z1531*'Propiedades físicas'!$F$4)/1000</f>
        <v>845.75025161287147</v>
      </c>
      <c r="AO1531" s="31">
        <f>(AA1531*'Propiedades físicas'!$F$6)/1000</f>
        <v>227.92389090859095</v>
      </c>
      <c r="AP1531" s="31">
        <f>(AB1531*'Propiedades físicas'!$F$9)/1000</f>
        <v>135.49111800457254</v>
      </c>
      <c r="AQ1531" s="31">
        <f>(AC1531*'Propiedades físicas'!$F$5)/1000</f>
        <v>107.31386447541921</v>
      </c>
      <c r="AR1531" s="31">
        <f>(AD1531*'Propiedades físicas'!$F$8)/1000</f>
        <v>17.778573219715653</v>
      </c>
      <c r="AS1531" s="31">
        <f>(AE1531*'Propiedades físicas'!$F$7)/1000</f>
        <v>1.366601500157008</v>
      </c>
      <c r="AT1531" s="31">
        <f t="shared" si="981"/>
        <v>1335.6242997213269</v>
      </c>
      <c r="AU1531" s="31">
        <f t="shared" si="982"/>
        <v>0.63322466638959329</v>
      </c>
      <c r="AV1531" s="31">
        <f t="shared" si="985"/>
        <v>0.17064970363009002</v>
      </c>
      <c r="AW1531" s="31">
        <f t="shared" si="985"/>
        <v>0.10144403484785525</v>
      </c>
      <c r="AX1531" s="31">
        <f t="shared" si="985"/>
        <v>8.0347343558970774E-2</v>
      </c>
      <c r="AY1531" s="31">
        <f t="shared" si="985"/>
        <v>1.3311058524036353E-2</v>
      </c>
      <c r="AZ1531" s="31">
        <f t="shared" si="986"/>
        <v>1.0231930494542098E-3</v>
      </c>
      <c r="BA1531" s="31">
        <f t="shared" si="983"/>
        <v>0.99999999999999989</v>
      </c>
      <c r="BB1531" s="34">
        <f>AU1531*'Propiedades físicas'!$C$4+'Diseño reactor'!AV1531*'Propiedades físicas'!$C$5+'Diseño reactor'!AW1531*'Propiedades físicas'!$C$8+'Diseño reactor'!AX1531*'Propiedades físicas'!$C$9+'Diseño reactor'!AY1531*'Propiedades físicas'!$C$7+'Diseño reactor'!AZ1531*'Propiedades físicas'!$C$6</f>
        <v>875.55623805760297</v>
      </c>
      <c r="BC1531" s="45">
        <f>AU1531*'Propiedades físicas'!$L$4+'Diseño reactor'!AV1531*'Propiedades físicas'!$L$5+'Diseño reactor'!AW1531*'Propiedades físicas'!$L$8+AX1531*'Propiedades físicas'!$L$9+'Diseño reactor'!AY1531*'Propiedades físicas'!$L$7+'Diseño reactor'!AZ1531*'Propiedades físicas'!$L$6</f>
        <v>2.0778542763179551</v>
      </c>
      <c r="BD1531" s="29">
        <f t="shared" si="962"/>
        <v>2.0502892597314974</v>
      </c>
      <c r="BE1531" s="58">
        <f t="shared" si="963"/>
        <v>41.894853914229209</v>
      </c>
      <c r="BF1531" s="30">
        <f>AU1531*'Propiedades físicas'!$I$4+'Diseño reactor'!AV1531*'Propiedades físicas'!$I$5+'Diseño reactor'!AW1531*'Propiedades físicas'!$I$8+'Diseño reactor'!AX1531*'Propiedades físicas'!$I$9+'Diseño reactor'!AY1531*'Propiedades físicas'!$I$7+'Diseño reactor'!AZ1531*'Propiedades físicas'!$I$6</f>
        <v>1.989219214153988E-2</v>
      </c>
      <c r="BG1531" s="24">
        <f>AU1531*'Propiedades físicas'!$O$4+'Diseño reactor'!AV1531*'Propiedades físicas'!$O$5+'Diseño reactor'!AW1531*'Propiedades físicas'!$O$8+'Diseño reactor'!AX1531*'Propiedades físicas'!$O$9+'Diseño reactor'!AY1531*'Propiedades físicas'!$O$7+'Diseño reactor'!AZ1531*'Propiedades físicas'!$O$6</f>
        <v>0.15255643793002147</v>
      </c>
      <c r="BH1531" s="54">
        <f t="shared" si="964"/>
        <v>41325.260567586818</v>
      </c>
      <c r="BI1531" s="34">
        <f t="shared" si="984"/>
        <v>270.93629785454738</v>
      </c>
      <c r="BJ1531" s="27">
        <f t="shared" si="965"/>
        <v>4795.3961172282734</v>
      </c>
      <c r="BK1531" s="34">
        <f t="shared" si="966"/>
        <v>562.74503854446232</v>
      </c>
      <c r="BL1531" s="27">
        <f t="shared" si="967"/>
        <v>105.46720920216306</v>
      </c>
      <c r="BM1531" s="34">
        <f t="shared" si="968"/>
        <v>1.1054421768707483</v>
      </c>
      <c r="BN1531" s="45">
        <f t="shared" si="969"/>
        <v>1587.6764949367578</v>
      </c>
      <c r="BO1531" s="45">
        <f t="shared" si="970"/>
        <v>101.55657267013328</v>
      </c>
      <c r="BP1531" s="66">
        <f t="shared" si="971"/>
        <v>6.689051487595095</v>
      </c>
    </row>
    <row r="1532" spans="8:68">
      <c r="H1532" s="68">
        <v>1527</v>
      </c>
      <c r="I1532" s="31">
        <f>('Propiedades físicas'!$C$10*'Diseño reactor'!H1532)/1000</f>
        <v>1336.4995450029267</v>
      </c>
      <c r="J1532" s="31">
        <f t="shared" si="949"/>
        <v>0.34118979067740829</v>
      </c>
      <c r="K1532" s="31">
        <f>(I1532*1000)/'Propiedades físicas'!$F$10</f>
        <v>8730.2372249682612</v>
      </c>
      <c r="L1532" s="31">
        <f t="shared" si="950"/>
        <v>1247.1767464240372</v>
      </c>
      <c r="M1532" s="31">
        <f t="shared" si="951"/>
        <v>7483.0604785442238</v>
      </c>
      <c r="N1532" s="31">
        <f t="shared" si="952"/>
        <v>0.81674967021875389</v>
      </c>
      <c r="O1532" s="32">
        <f t="shared" si="953"/>
        <v>4.900498021312524</v>
      </c>
      <c r="P1532" s="33">
        <f t="shared" si="954"/>
        <v>0.63034159603949014</v>
      </c>
      <c r="Q1532" s="31">
        <f t="shared" si="955"/>
        <v>4.6618358035771177</v>
      </c>
      <c r="R1532" s="31">
        <f t="shared" si="956"/>
        <v>0.14386386340545931</v>
      </c>
      <c r="S1532" s="31">
        <f t="shared" si="957"/>
        <v>0.23866221773540691</v>
      </c>
      <c r="T1532" s="31">
        <f t="shared" si="958"/>
        <v>3.2834277991465481E-2</v>
      </c>
      <c r="U1532" s="31">
        <f t="shared" si="959"/>
        <v>9.7099327823388874E-3</v>
      </c>
      <c r="V1532" s="47">
        <f t="shared" si="972"/>
        <v>6.2422177471871843E-4</v>
      </c>
      <c r="W1532" s="31">
        <f t="shared" si="960"/>
        <v>0.22823158793481624</v>
      </c>
      <c r="X1532" s="34">
        <f>(S1532*H1532*'Propiedades físicas'!$F$5*60*24*365)/(1000000)</f>
        <v>56405.197195706598</v>
      </c>
      <c r="Y1532" s="34">
        <f>(U1532*H1532*'Propiedades físicas'!$F$7*60*24*365)/(1000000)</f>
        <v>717.6671871344297</v>
      </c>
      <c r="Z1532" s="31">
        <f t="shared" si="973"/>
        <v>962.53161715230146</v>
      </c>
      <c r="AA1532" s="31">
        <f t="shared" si="974"/>
        <v>7118.6232720622584</v>
      </c>
      <c r="AB1532" s="31">
        <f t="shared" si="974"/>
        <v>219.68011942013638</v>
      </c>
      <c r="AC1532" s="31">
        <f t="shared" si="974"/>
        <v>364.43720648196637</v>
      </c>
      <c r="AD1532" s="31">
        <f t="shared" si="974"/>
        <v>50.137942492967788</v>
      </c>
      <c r="AE1532" s="31">
        <f t="shared" si="975"/>
        <v>14.827067358631481</v>
      </c>
      <c r="AF1532" s="31">
        <f t="shared" si="976"/>
        <v>8730.237224968263</v>
      </c>
      <c r="AG1532" s="31">
        <f t="shared" si="977"/>
        <v>0.11025263029502622</v>
      </c>
      <c r="AH1532" s="31">
        <f t="shared" si="978"/>
        <v>0.81539860700499311</v>
      </c>
      <c r="AI1532" s="31">
        <f t="shared" si="978"/>
        <v>2.5163132886224061E-2</v>
      </c>
      <c r="AJ1532" s="31">
        <f t="shared" si="978"/>
        <v>4.1744250137863946E-2</v>
      </c>
      <c r="AK1532" s="31">
        <f t="shared" si="978"/>
        <v>5.7430217760377133E-3</v>
      </c>
      <c r="AL1532" s="31">
        <f t="shared" si="979"/>
        <v>1.6983578998548212E-3</v>
      </c>
      <c r="AM1532" s="31">
        <f t="shared" si="980"/>
        <v>0.99999999999999989</v>
      </c>
      <c r="AN1532" s="31">
        <f>(Z1532*'Propiedades físicas'!$F$4)/1000</f>
        <v>846.43105349139091</v>
      </c>
      <c r="AO1532" s="31">
        <f>(AA1532*'Propiedades físicas'!$F$6)/1000</f>
        <v>228.08068963687475</v>
      </c>
      <c r="AP1532" s="31">
        <f>(AB1532*'Propiedades físicas'!$F$9)/1000</f>
        <v>135.53164967625312</v>
      </c>
      <c r="AQ1532" s="31">
        <f>(AC1532*'Propiedades físicas'!$F$5)/1000</f>
        <v>107.31582419274466</v>
      </c>
      <c r="AR1532" s="31">
        <f>(AD1532*'Propiedades físicas'!$F$8)/1000</f>
        <v>17.774903372606932</v>
      </c>
      <c r="AS1532" s="31">
        <f>(AE1532*'Propiedades físicas'!$F$7)/1000</f>
        <v>1.3654246330563731</v>
      </c>
      <c r="AT1532" s="31">
        <f t="shared" si="981"/>
        <v>1336.4995450029269</v>
      </c>
      <c r="AU1532" s="31">
        <f t="shared" si="982"/>
        <v>0.63331937272716188</v>
      </c>
      <c r="AV1532" s="31">
        <f t="shared" si="985"/>
        <v>0.17065526919904433</v>
      </c>
      <c r="AW1532" s="31">
        <f t="shared" si="985"/>
        <v>0.10140792803334349</v>
      </c>
      <c r="AX1532" s="31">
        <f t="shared" si="985"/>
        <v>8.0296192089245821E-2</v>
      </c>
      <c r="AY1532" s="31">
        <f t="shared" si="985"/>
        <v>1.3299595528532713E-2</v>
      </c>
      <c r="AZ1532" s="31">
        <f t="shared" si="986"/>
        <v>1.0216424226716686E-3</v>
      </c>
      <c r="BA1532" s="31">
        <f t="shared" si="983"/>
        <v>0.99999999999999978</v>
      </c>
      <c r="BB1532" s="34">
        <f>AU1532*'Propiedades físicas'!$C$4+'Diseño reactor'!AV1532*'Propiedades físicas'!$C$5+'Diseño reactor'!AW1532*'Propiedades físicas'!$C$8+'Diseño reactor'!AX1532*'Propiedades físicas'!$C$9+'Diseño reactor'!AY1532*'Propiedades físicas'!$C$7+'Diseño reactor'!AZ1532*'Propiedades físicas'!$C$6</f>
        <v>875.55575740329027</v>
      </c>
      <c r="BC1532" s="45">
        <f>AU1532*'Propiedades físicas'!$L$4+'Diseño reactor'!AV1532*'Propiedades físicas'!$L$5+'Diseño reactor'!AW1532*'Propiedades físicas'!$L$8+AX1532*'Propiedades físicas'!$L$9+'Diseño reactor'!AY1532*'Propiedades físicas'!$L$7+'Diseño reactor'!AZ1532*'Propiedades físicas'!$L$6</f>
        <v>2.0779238204263497</v>
      </c>
      <c r="BD1532" s="29">
        <f t="shared" si="962"/>
        <v>2.04918555356879</v>
      </c>
      <c r="BE1532" s="58">
        <f t="shared" si="963"/>
        <v>41.893650700600112</v>
      </c>
      <c r="BF1532" s="30">
        <f>AU1532*'Propiedades físicas'!$I$4+'Diseño reactor'!AV1532*'Propiedades físicas'!$I$5+'Diseño reactor'!AW1532*'Propiedades físicas'!$I$8+'Diseño reactor'!AX1532*'Propiedades físicas'!$I$9+'Diseño reactor'!AY1532*'Propiedades físicas'!$I$7+'Diseño reactor'!AZ1532*'Propiedades físicas'!$I$6</f>
        <v>1.9892412525077788E-2</v>
      </c>
      <c r="BG1532" s="24">
        <f>AU1532*'Propiedades físicas'!$O$4+'Diseño reactor'!AV1532*'Propiedades físicas'!$O$5+'Diseño reactor'!AW1532*'Propiedades físicas'!$O$8+'Diseño reactor'!AX1532*'Propiedades físicas'!$O$9+'Diseño reactor'!AY1532*'Propiedades físicas'!$O$7+'Diseño reactor'!AZ1532*'Propiedades físicas'!$O$6</f>
        <v>0.15255969001902195</v>
      </c>
      <c r="BH1532" s="54">
        <f t="shared" si="964"/>
        <v>41324.780048287794</v>
      </c>
      <c r="BI1532" s="34">
        <f t="shared" si="984"/>
        <v>270.94259188946143</v>
      </c>
      <c r="BJ1532" s="27">
        <f t="shared" si="965"/>
        <v>4795.3960769484011</v>
      </c>
      <c r="BK1532" s="34">
        <f t="shared" si="966"/>
        <v>562.75703001360148</v>
      </c>
      <c r="BL1532" s="27">
        <f t="shared" si="967"/>
        <v>105.46763039059353</v>
      </c>
      <c r="BM1532" s="34">
        <f t="shared" si="968"/>
        <v>1.1054421768707483</v>
      </c>
      <c r="BN1532" s="45">
        <f t="shared" si="969"/>
        <v>1588.8529941012209</v>
      </c>
      <c r="BO1532" s="45">
        <f t="shared" si="970"/>
        <v>101.57075757275014</v>
      </c>
      <c r="BP1532" s="66">
        <f t="shared" si="971"/>
        <v>6.689047815504936</v>
      </c>
    </row>
    <row r="1533" spans="8:68">
      <c r="H1533" s="68">
        <v>1528</v>
      </c>
      <c r="I1533" s="31">
        <f>('Propiedades físicas'!$C$10*'Diseño reactor'!H1533)/1000</f>
        <v>1337.3747902845264</v>
      </c>
      <c r="J1533" s="31">
        <f t="shared" si="949"/>
        <v>0.34096649892958281</v>
      </c>
      <c r="K1533" s="31">
        <f>(I1533*1000)/'Propiedades físicas'!$F$10</f>
        <v>8735.9544726597906</v>
      </c>
      <c r="L1533" s="31">
        <f t="shared" si="950"/>
        <v>1247.9934960942558</v>
      </c>
      <c r="M1533" s="31">
        <f t="shared" si="951"/>
        <v>7487.9609765655341</v>
      </c>
      <c r="N1533" s="31">
        <f t="shared" si="952"/>
        <v>0.81674967021875378</v>
      </c>
      <c r="O1533" s="32">
        <f t="shared" si="953"/>
        <v>4.9004980213125222</v>
      </c>
      <c r="P1533" s="33">
        <f t="shared" si="954"/>
        <v>0.63043576184774752</v>
      </c>
      <c r="Q1533" s="31">
        <f t="shared" si="955"/>
        <v>4.661987649514475</v>
      </c>
      <c r="R1533" s="31">
        <f t="shared" si="956"/>
        <v>0.14381266996440559</v>
      </c>
      <c r="S1533" s="31">
        <f t="shared" si="957"/>
        <v>0.23851037179804768</v>
      </c>
      <c r="T1533" s="31">
        <f t="shared" si="958"/>
        <v>3.2806013386159773E-2</v>
      </c>
      <c r="U1533" s="31">
        <f t="shared" si="959"/>
        <v>9.6952250204408539E-3</v>
      </c>
      <c r="V1533" s="47">
        <f t="shared" si="972"/>
        <v>6.2431502629582767E-4</v>
      </c>
      <c r="W1533" s="31">
        <f t="shared" si="960"/>
        <v>0.22811629458155139</v>
      </c>
      <c r="X1533" s="34">
        <f>(S1533*H1533*'Propiedades físicas'!$F$5*60*24*365)/(1000000)</f>
        <v>56406.225142871612</v>
      </c>
      <c r="Y1533" s="34">
        <f>(U1533*H1533*'Propiedades físicas'!$F$7*60*24*365)/(1000000)</f>
        <v>717.04940044850082</v>
      </c>
      <c r="Z1533" s="31">
        <f t="shared" si="973"/>
        <v>963.30584410335825</v>
      </c>
      <c r="AA1533" s="31">
        <f t="shared" si="974"/>
        <v>7123.5171284581174</v>
      </c>
      <c r="AB1533" s="31">
        <f t="shared" si="974"/>
        <v>219.74575970561173</v>
      </c>
      <c r="AC1533" s="31">
        <f t="shared" si="974"/>
        <v>364.44384810741684</v>
      </c>
      <c r="AD1533" s="31">
        <f t="shared" si="974"/>
        <v>50.12758845405213</v>
      </c>
      <c r="AE1533" s="31">
        <f t="shared" si="975"/>
        <v>14.814303831233625</v>
      </c>
      <c r="AF1533" s="31">
        <f t="shared" si="976"/>
        <v>8735.9544726597906</v>
      </c>
      <c r="AG1533" s="31">
        <f t="shared" si="977"/>
        <v>0.11026910077406407</v>
      </c>
      <c r="AH1533" s="31">
        <f t="shared" si="978"/>
        <v>0.81542516627713801</v>
      </c>
      <c r="AI1533" s="31">
        <f t="shared" si="978"/>
        <v>2.5154178675419182E-2</v>
      </c>
      <c r="AJ1533" s="31">
        <f t="shared" si="978"/>
        <v>4.1717690865719054E-2</v>
      </c>
      <c r="AK1533" s="31">
        <f t="shared" si="978"/>
        <v>5.7380780326789001E-3</v>
      </c>
      <c r="AL1533" s="31">
        <f t="shared" si="979"/>
        <v>1.6957853749806906E-3</v>
      </c>
      <c r="AM1533" s="31">
        <f t="shared" si="980"/>
        <v>0.99999999999999989</v>
      </c>
      <c r="AN1533" s="31">
        <f>(Z1533*'Propiedades físicas'!$F$4)/1000</f>
        <v>847.11189318761114</v>
      </c>
      <c r="AO1533" s="31">
        <f>(AA1533*'Propiedades físicas'!$F$6)/1000</f>
        <v>228.23748879579807</v>
      </c>
      <c r="AP1533" s="31">
        <f>(AB1533*'Propiedades físicas'!$F$9)/1000</f>
        <v>135.57214645037715</v>
      </c>
      <c r="AQ1533" s="31">
        <f>(AC1533*'Propiedades físicas'!$F$5)/1000</f>
        <v>107.31777995219105</v>
      </c>
      <c r="AR1533" s="31">
        <f>(AD1533*'Propiedades físicas'!$F$8)/1000</f>
        <v>17.771232658730554</v>
      </c>
      <c r="AS1533" s="31">
        <f>(AE1533*'Propiedades físicas'!$F$7)/1000</f>
        <v>1.3642492398183046</v>
      </c>
      <c r="AT1533" s="31">
        <f t="shared" si="981"/>
        <v>1337.3747902845264</v>
      </c>
      <c r="AU1533" s="31">
        <f t="shared" si="982"/>
        <v>0.63341398338111943</v>
      </c>
      <c r="AV1533" s="31">
        <f t="shared" si="985"/>
        <v>0.17066082780522621</v>
      </c>
      <c r="AW1533" s="31">
        <f t="shared" si="985"/>
        <v>0.10137184238498632</v>
      </c>
      <c r="AX1533" s="31">
        <f t="shared" si="985"/>
        <v>8.0245104612267443E-2</v>
      </c>
      <c r="AY1533" s="31">
        <f t="shared" si="985"/>
        <v>1.3288146888838637E-2</v>
      </c>
      <c r="AZ1533" s="31">
        <f t="shared" si="986"/>
        <v>1.0200949275618249E-3</v>
      </c>
      <c r="BA1533" s="31">
        <f t="shared" si="983"/>
        <v>0.99999999999999978</v>
      </c>
      <c r="BB1533" s="34">
        <f>AU1533*'Propiedades físicas'!$C$4+'Diseño reactor'!AV1533*'Propiedades físicas'!$C$5+'Diseño reactor'!AW1533*'Propiedades físicas'!$C$8+'Diseño reactor'!AX1533*'Propiedades físicas'!$C$9+'Diseño reactor'!AY1533*'Propiedades físicas'!$C$7+'Diseño reactor'!AZ1533*'Propiedades físicas'!$C$6</f>
        <v>875.55527766115904</v>
      </c>
      <c r="BC1533" s="45">
        <f>AU1533*'Propiedades físicas'!$L$4+'Diseño reactor'!AV1533*'Propiedades físicas'!$L$5+'Diseño reactor'!AW1533*'Propiedades físicas'!$L$8+AX1533*'Propiedades físicas'!$L$9+'Diseño reactor'!AY1533*'Propiedades físicas'!$L$7+'Diseño reactor'!AZ1533*'Propiedades físicas'!$L$6</f>
        <v>2.077993290965011</v>
      </c>
      <c r="BD1533" s="29">
        <f t="shared" si="962"/>
        <v>2.0480830373926864</v>
      </c>
      <c r="BE1533" s="58">
        <f t="shared" si="963"/>
        <v>41.892448812637582</v>
      </c>
      <c r="BF1533" s="30">
        <f>AU1533*'Propiedades físicas'!$I$4+'Diseño reactor'!AV1533*'Propiedades físicas'!$I$5+'Diseño reactor'!AW1533*'Propiedades físicas'!$I$8+'Diseño reactor'!AX1533*'Propiedades físicas'!$I$9+'Diseño reactor'!AY1533*'Propiedades físicas'!$I$7+'Diseño reactor'!AZ1533*'Propiedades físicas'!$I$6</f>
        <v>1.9892632483015156E-2</v>
      </c>
      <c r="BG1533" s="24">
        <f>AU1533*'Propiedades físicas'!$O$4+'Diseño reactor'!AV1533*'Propiedades físicas'!$O$5+'Diseño reactor'!AW1533*'Propiedades físicas'!$O$8+'Diseño reactor'!AX1533*'Propiedades físicas'!$O$9+'Diseño reactor'!AY1533*'Propiedades físicas'!$O$7+'Diseño reactor'!AZ1533*'Propiedades físicas'!$O$6</f>
        <v>0.15256293892576039</v>
      </c>
      <c r="BH1533" s="54">
        <f t="shared" si="964"/>
        <v>41324.300466817302</v>
      </c>
      <c r="BI1533" s="34">
        <f t="shared" si="984"/>
        <v>270.94887611894575</v>
      </c>
      <c r="BJ1533" s="27">
        <f t="shared" si="965"/>
        <v>4795.3960500787525</v>
      </c>
      <c r="BK1533" s="34">
        <f t="shared" si="966"/>
        <v>562.76901131769023</v>
      </c>
      <c r="BL1533" s="27">
        <f t="shared" si="967"/>
        <v>105.46805120741978</v>
      </c>
      <c r="BM1533" s="34">
        <f t="shared" si="968"/>
        <v>1.1054421768707483</v>
      </c>
      <c r="BN1533" s="45">
        <f t="shared" si="969"/>
        <v>1590.0295405109948</v>
      </c>
      <c r="BO1533" s="45">
        <f t="shared" si="970"/>
        <v>101.58492814734944</v>
      </c>
      <c r="BP1533" s="66">
        <f t="shared" si="971"/>
        <v>6.6890441503836371</v>
      </c>
    </row>
    <row r="1534" spans="8:68">
      <c r="H1534" s="68">
        <v>1529</v>
      </c>
      <c r="I1534" s="31">
        <f>('Propiedades físicas'!$C$10*'Diseño reactor'!H1534)/1000</f>
        <v>1338.2500355661261</v>
      </c>
      <c r="J1534" s="31">
        <f t="shared" si="949"/>
        <v>0.34074349925729402</v>
      </c>
      <c r="K1534" s="31">
        <f>(I1534*1000)/'Propiedades físicas'!$F$10</f>
        <v>8741.6717203513235</v>
      </c>
      <c r="L1534" s="31">
        <f t="shared" si="950"/>
        <v>1248.8102457644748</v>
      </c>
      <c r="M1534" s="31">
        <f t="shared" si="951"/>
        <v>7492.8614745868481</v>
      </c>
      <c r="N1534" s="31">
        <f t="shared" si="952"/>
        <v>0.81674967021875389</v>
      </c>
      <c r="O1534" s="32">
        <f t="shared" si="953"/>
        <v>4.9004980213125231</v>
      </c>
      <c r="P1534" s="33">
        <f t="shared" si="954"/>
        <v>0.6305298325665365</v>
      </c>
      <c r="Q1534" s="31">
        <f t="shared" si="955"/>
        <v>4.6621393055989229</v>
      </c>
      <c r="R1534" s="31">
        <f t="shared" si="956"/>
        <v>0.14376150653843772</v>
      </c>
      <c r="S1534" s="31">
        <f t="shared" si="957"/>
        <v>0.23835871571360026</v>
      </c>
      <c r="T1534" s="31">
        <f t="shared" si="958"/>
        <v>3.2777784166176376E-2</v>
      </c>
      <c r="U1534" s="31">
        <f t="shared" si="959"/>
        <v>9.6805469476032666E-3</v>
      </c>
      <c r="V1534" s="47">
        <f t="shared" si="972"/>
        <v>6.2440818370666719E-4</v>
      </c>
      <c r="W1534" s="31">
        <f t="shared" si="960"/>
        <v>0.22800111765253753</v>
      </c>
      <c r="X1534" s="34">
        <f>(S1534*H1534*'Propiedades físicas'!$F$5*60*24*365)/(1000000)</f>
        <v>56407.251015024442</v>
      </c>
      <c r="Y1534" s="34">
        <f>(U1534*H1534*'Propiedades físicas'!$F$7*60*24*365)/(1000000)</f>
        <v>716.43238718858538</v>
      </c>
      <c r="Z1534" s="31">
        <f t="shared" si="973"/>
        <v>964.08011399423435</v>
      </c>
      <c r="AA1534" s="31">
        <f t="shared" si="974"/>
        <v>7128.4109982607533</v>
      </c>
      <c r="AB1534" s="31">
        <f t="shared" si="974"/>
        <v>219.81134349727128</v>
      </c>
      <c r="AC1534" s="31">
        <f t="shared" si="974"/>
        <v>364.45047632609482</v>
      </c>
      <c r="AD1534" s="31">
        <f t="shared" si="974"/>
        <v>50.117231990083681</v>
      </c>
      <c r="AE1534" s="31">
        <f t="shared" si="975"/>
        <v>14.801556282885395</v>
      </c>
      <c r="AF1534" s="31">
        <f t="shared" si="976"/>
        <v>8741.6717203513235</v>
      </c>
      <c r="AG1534" s="31">
        <f t="shared" si="977"/>
        <v>0.11028555462106605</v>
      </c>
      <c r="AH1534" s="31">
        <f t="shared" si="978"/>
        <v>0.81545169234223613</v>
      </c>
      <c r="AI1534" s="31">
        <f t="shared" si="978"/>
        <v>2.5145229714533042E-2</v>
      </c>
      <c r="AJ1534" s="31">
        <f t="shared" si="978"/>
        <v>4.1691164800620968E-2</v>
      </c>
      <c r="AK1534" s="31">
        <f t="shared" si="978"/>
        <v>5.7331404785433302E-3</v>
      </c>
      <c r="AL1534" s="31">
        <f t="shared" si="979"/>
        <v>1.6932180430004214E-3</v>
      </c>
      <c r="AM1534" s="31">
        <f t="shared" si="980"/>
        <v>0.99999999999999989</v>
      </c>
      <c r="AN1534" s="31">
        <f>(Z1534*'Propiedades físicas'!$F$4)/1000</f>
        <v>847.7927706442498</v>
      </c>
      <c r="AO1534" s="31">
        <f>(AA1534*'Propiedades físicas'!$F$6)/1000</f>
        <v>228.39428838427452</v>
      </c>
      <c r="AP1534" s="31">
        <f>(AB1534*'Propiedades físicas'!$F$9)/1000</f>
        <v>135.61260837064151</v>
      </c>
      <c r="AQ1534" s="31">
        <f>(AC1534*'Propiedades físicas'!$F$5)/1000</f>
        <v>107.31973176374515</v>
      </c>
      <c r="AR1534" s="31">
        <f>(AD1534*'Propiedades físicas'!$F$8)/1000</f>
        <v>17.767561085124459</v>
      </c>
      <c r="AS1534" s="31">
        <f>(AE1534*'Propiedades físicas'!$F$7)/1000</f>
        <v>1.3630753180909159</v>
      </c>
      <c r="AT1534" s="31">
        <f t="shared" si="981"/>
        <v>1338.2500355661266</v>
      </c>
      <c r="AU1534" s="31">
        <f t="shared" si="982"/>
        <v>0.63350849849639923</v>
      </c>
      <c r="AV1534" s="31">
        <f t="shared" si="985"/>
        <v>0.17066637946148511</v>
      </c>
      <c r="AW1534" s="31">
        <f t="shared" si="985"/>
        <v>0.10133577789390652</v>
      </c>
      <c r="AX1534" s="31">
        <f t="shared" si="985"/>
        <v>8.0194081009940077E-2</v>
      </c>
      <c r="AY1534" s="31">
        <f t="shared" si="985"/>
        <v>1.3276712582046119E-2</v>
      </c>
      <c r="AZ1534" s="31">
        <f t="shared" si="986"/>
        <v>1.0185505562226923E-3</v>
      </c>
      <c r="BA1534" s="31">
        <f t="shared" si="983"/>
        <v>0.99999999999999978</v>
      </c>
      <c r="BB1534" s="34">
        <f>AU1534*'Propiedades físicas'!$C$4+'Diseño reactor'!AV1534*'Propiedades físicas'!$C$5+'Diseño reactor'!AW1534*'Propiedades físicas'!$C$8+'Diseño reactor'!AX1534*'Propiedades físicas'!$C$9+'Diseño reactor'!AY1534*'Propiedades físicas'!$C$7+'Diseño reactor'!AZ1534*'Propiedades físicas'!$C$6</f>
        <v>875.55479882903046</v>
      </c>
      <c r="BC1534" s="45">
        <f>AU1534*'Propiedades físicas'!$L$4+'Diseño reactor'!AV1534*'Propiedades físicas'!$L$5+'Diseño reactor'!AW1534*'Propiedades físicas'!$L$8+AX1534*'Propiedades físicas'!$L$9+'Diseño reactor'!AY1534*'Propiedades físicas'!$L$7+'Diseño reactor'!AZ1534*'Propiedades físicas'!$L$6</f>
        <v>2.078062688049354</v>
      </c>
      <c r="BD1534" s="29">
        <f t="shared" si="962"/>
        <v>2.0469817092774387</v>
      </c>
      <c r="BE1534" s="58">
        <f t="shared" si="963"/>
        <v>41.891248248140577</v>
      </c>
      <c r="BF1534" s="30">
        <f>AU1534*'Propiedades físicas'!$I$4+'Diseño reactor'!AV1534*'Propiedades físicas'!$I$5+'Diseño reactor'!AW1534*'Propiedades físicas'!$I$8+'Diseño reactor'!AX1534*'Propiedades físicas'!$I$9+'Diseño reactor'!AY1534*'Propiedades físicas'!$I$7+'Diseño reactor'!AZ1534*'Propiedades físicas'!$I$6</f>
        <v>1.9892852016349175E-2</v>
      </c>
      <c r="BG1534" s="24">
        <f>AU1534*'Propiedades físicas'!$O$4+'Diseño reactor'!AV1534*'Propiedades físicas'!$O$5+'Diseño reactor'!AW1534*'Propiedades físicas'!$O$8+'Diseño reactor'!AX1534*'Propiedades físicas'!$O$9+'Diseño reactor'!AY1534*'Propiedades físicas'!$O$7+'Diseño reactor'!AZ1534*'Propiedades físicas'!$O$6</f>
        <v>0.15256618465472768</v>
      </c>
      <c r="BH1534" s="54">
        <f t="shared" si="964"/>
        <v>41323.821820939134</v>
      </c>
      <c r="BI1534" s="34">
        <f t="shared" si="984"/>
        <v>270.95515056377593</v>
      </c>
      <c r="BJ1534" s="27">
        <f t="shared" si="965"/>
        <v>4795.3960365754865</v>
      </c>
      <c r="BK1534" s="34">
        <f t="shared" si="966"/>
        <v>562.78098246824993</v>
      </c>
      <c r="BL1534" s="27">
        <f t="shared" si="967"/>
        <v>105.46847165308426</v>
      </c>
      <c r="BM1534" s="34">
        <f t="shared" si="968"/>
        <v>1.1054421768707483</v>
      </c>
      <c r="BN1534" s="45">
        <f t="shared" si="969"/>
        <v>1591.206134091902</v>
      </c>
      <c r="BO1534" s="45">
        <f t="shared" si="970"/>
        <v>101.59908441562797</v>
      </c>
      <c r="BP1534" s="66">
        <f t="shared" si="971"/>
        <v>6.689040492214553</v>
      </c>
    </row>
    <row r="1535" spans="8:68">
      <c r="H1535" s="68">
        <v>1530</v>
      </c>
      <c r="I1535" s="31">
        <f>('Propiedades físicas'!$C$10*'Diseño reactor'!H1535)/1000</f>
        <v>1339.1252808477261</v>
      </c>
      <c r="J1535" s="31">
        <f t="shared" si="949"/>
        <v>0.34052079108784478</v>
      </c>
      <c r="K1535" s="31">
        <f>(I1535*1000)/'Propiedades físicas'!$F$10</f>
        <v>8747.3889680428547</v>
      </c>
      <c r="L1535" s="31">
        <f t="shared" si="950"/>
        <v>1249.6269954346935</v>
      </c>
      <c r="M1535" s="31">
        <f t="shared" si="951"/>
        <v>7497.7619726081612</v>
      </c>
      <c r="N1535" s="31">
        <f t="shared" si="952"/>
        <v>0.81674967021875389</v>
      </c>
      <c r="O1535" s="32">
        <f t="shared" si="953"/>
        <v>4.900498021312524</v>
      </c>
      <c r="P1535" s="33">
        <f t="shared" si="954"/>
        <v>0.63062380833981746</v>
      </c>
      <c r="Q1535" s="31">
        <f t="shared" si="955"/>
        <v>4.6622907721806222</v>
      </c>
      <c r="R1535" s="31">
        <f t="shared" si="956"/>
        <v>0.14371037311492091</v>
      </c>
      <c r="S1535" s="31">
        <f t="shared" si="957"/>
        <v>0.238207249131903</v>
      </c>
      <c r="T1535" s="31">
        <f t="shared" si="958"/>
        <v>3.2749590275064445E-2</v>
      </c>
      <c r="U1535" s="31">
        <f t="shared" si="959"/>
        <v>9.6658984889510594E-3</v>
      </c>
      <c r="V1535" s="47">
        <f t="shared" si="972"/>
        <v>6.2450124709379981E-4</v>
      </c>
      <c r="W1535" s="31">
        <f t="shared" si="960"/>
        <v>0.22788605697151426</v>
      </c>
      <c r="X1535" s="34">
        <f>(S1535*H1535*'Propiedades físicas'!$F$5*60*24*365)/(1000000)</f>
        <v>56408.274817398189</v>
      </c>
      <c r="Y1535" s="34">
        <f>(U1535*H1535*'Propiedades físicas'!$F$7*60*24*365)/(1000000)</f>
        <v>715.81614612082274</v>
      </c>
      <c r="Z1535" s="31">
        <f t="shared" si="973"/>
        <v>964.85442675992067</v>
      </c>
      <c r="AA1535" s="31">
        <f t="shared" si="974"/>
        <v>7133.3048814363519</v>
      </c>
      <c r="AB1535" s="31">
        <f t="shared" si="974"/>
        <v>219.87687086582898</v>
      </c>
      <c r="AC1535" s="31">
        <f t="shared" si="974"/>
        <v>364.45709117181161</v>
      </c>
      <c r="AD1535" s="31">
        <f t="shared" si="974"/>
        <v>50.106873120848604</v>
      </c>
      <c r="AE1535" s="31">
        <f t="shared" si="975"/>
        <v>14.78882468809512</v>
      </c>
      <c r="AF1535" s="31">
        <f t="shared" si="976"/>
        <v>8747.3889680428565</v>
      </c>
      <c r="AG1535" s="31">
        <f t="shared" si="977"/>
        <v>0.11030199186121221</v>
      </c>
      <c r="AH1535" s="31">
        <f t="shared" si="978"/>
        <v>0.81547818526153404</v>
      </c>
      <c r="AI1535" s="31">
        <f t="shared" si="978"/>
        <v>2.5136286001355704E-2</v>
      </c>
      <c r="AJ1535" s="31">
        <f t="shared" si="978"/>
        <v>4.1664671881323161E-2</v>
      </c>
      <c r="AK1535" s="31">
        <f t="shared" si="978"/>
        <v>5.7282091037572248E-3</v>
      </c>
      <c r="AL1535" s="31">
        <f t="shared" si="979"/>
        <v>1.6906558908176661E-3</v>
      </c>
      <c r="AM1535" s="31">
        <f t="shared" si="980"/>
        <v>1.0000000000000002</v>
      </c>
      <c r="AN1535" s="31">
        <f>(Z1535*'Propiedades físicas'!$F$4)/1000</f>
        <v>848.473685804139</v>
      </c>
      <c r="AO1535" s="31">
        <f>(AA1535*'Propiedades físicas'!$F$6)/1000</f>
        <v>228.55108840122071</v>
      </c>
      <c r="AP1535" s="31">
        <f>(AB1535*'Propiedades físicas'!$F$9)/1000</f>
        <v>135.65303548067317</v>
      </c>
      <c r="AQ1535" s="31">
        <f>(AC1535*'Propiedades físicas'!$F$5)/1000</f>
        <v>107.32167963736337</v>
      </c>
      <c r="AR1535" s="31">
        <f>(AD1535*'Propiedades físicas'!$F$8)/1000</f>
        <v>17.763888658803239</v>
      </c>
      <c r="AS1535" s="31">
        <f>(AE1535*'Propiedades físicas'!$F$7)/1000</f>
        <v>1.3619028655266798</v>
      </c>
      <c r="AT1535" s="31">
        <f t="shared" si="981"/>
        <v>1339.1252808477261</v>
      </c>
      <c r="AU1535" s="31">
        <f t="shared" si="982"/>
        <v>0.63360291821764225</v>
      </c>
      <c r="AV1535" s="31">
        <f t="shared" si="985"/>
        <v>0.17067192418063951</v>
      </c>
      <c r="AW1535" s="31">
        <f t="shared" si="985"/>
        <v>0.10129973455119803</v>
      </c>
      <c r="AX1535" s="31">
        <f t="shared" si="985"/>
        <v>8.014312116445442E-2</v>
      </c>
      <c r="AY1535" s="31">
        <f t="shared" si="985"/>
        <v>1.3265292585289634E-2</v>
      </c>
      <c r="AZ1535" s="31">
        <f t="shared" si="986"/>
        <v>1.0170093007762012E-3</v>
      </c>
      <c r="BA1535" s="31">
        <f t="shared" si="983"/>
        <v>1</v>
      </c>
      <c r="BB1535" s="34">
        <f>AU1535*'Propiedades físicas'!$C$4+'Diseño reactor'!AV1535*'Propiedades físicas'!$C$5+'Diseño reactor'!AW1535*'Propiedades físicas'!$C$8+'Diseño reactor'!AX1535*'Propiedades físicas'!$C$9+'Diseño reactor'!AY1535*'Propiedades físicas'!$C$7+'Diseño reactor'!AZ1535*'Propiedades físicas'!$C$6</f>
        <v>875.55432090473278</v>
      </c>
      <c r="BC1535" s="45">
        <f>AU1535*'Propiedades físicas'!$L$4+'Diseño reactor'!AV1535*'Propiedades físicas'!$L$5+'Diseño reactor'!AW1535*'Propiedades físicas'!$L$8+AX1535*'Propiedades físicas'!$L$9+'Diseño reactor'!AY1535*'Propiedades físicas'!$L$7+'Diseño reactor'!AZ1535*'Propiedades físicas'!$L$6</f>
        <v>2.0781320117945525</v>
      </c>
      <c r="BD1535" s="29">
        <f t="shared" si="962"/>
        <v>2.0458815673014561</v>
      </c>
      <c r="BE1535" s="58">
        <f t="shared" si="963"/>
        <v>41.890049004912974</v>
      </c>
      <c r="BF1535" s="30">
        <f>AU1535*'Propiedades físicas'!$I$4+'Diseño reactor'!AV1535*'Propiedades físicas'!$I$5+'Diseño reactor'!AW1535*'Propiedades físicas'!$I$8+'Diseño reactor'!AX1535*'Propiedades físicas'!$I$9+'Diseño reactor'!AY1535*'Propiedades físicas'!$I$7+'Diseño reactor'!AZ1535*'Propiedades físicas'!$I$6</f>
        <v>1.989307112607425E-2</v>
      </c>
      <c r="BG1535" s="24">
        <f>AU1535*'Propiedades físicas'!$O$4+'Diseño reactor'!AV1535*'Propiedades físicas'!$O$5+'Diseño reactor'!AW1535*'Propiedades físicas'!$O$8+'Diseño reactor'!AX1535*'Propiedades físicas'!$O$9+'Diseño reactor'!AY1535*'Propiedades físicas'!$O$7+'Diseño reactor'!AZ1535*'Propiedades físicas'!$O$6</f>
        <v>0.15256942721040662</v>
      </c>
      <c r="BH1535" s="54">
        <f t="shared" si="964"/>
        <v>41323.344108423516</v>
      </c>
      <c r="BI1535" s="34">
        <f t="shared" si="984"/>
        <v>270.96141524467237</v>
      </c>
      <c r="BJ1535" s="27">
        <f t="shared" si="965"/>
        <v>4795.3960363948763</v>
      </c>
      <c r="BK1535" s="34">
        <f t="shared" si="966"/>
        <v>562.79294347678501</v>
      </c>
      <c r="BL1535" s="27">
        <f t="shared" si="967"/>
        <v>105.46889172802877</v>
      </c>
      <c r="BM1535" s="34">
        <f t="shared" si="968"/>
        <v>1.1054421768707483</v>
      </c>
      <c r="BN1535" s="45">
        <f t="shared" si="969"/>
        <v>1592.3827747699208</v>
      </c>
      <c r="BO1535" s="45">
        <f t="shared" si="970"/>
        <v>101.61322639923866</v>
      </c>
      <c r="BP1535" s="66">
        <f t="shared" si="971"/>
        <v>6.6890368409810899</v>
      </c>
    </row>
    <row r="1536" spans="8:68">
      <c r="H1536" s="68">
        <v>1531</v>
      </c>
      <c r="I1536" s="31">
        <f>('Propiedades físicas'!$C$10*'Diseño reactor'!H1536)/1000</f>
        <v>1340.0005261293259</v>
      </c>
      <c r="J1536" s="31">
        <f t="shared" si="949"/>
        <v>0.34029837385003431</v>
      </c>
      <c r="K1536" s="31">
        <f>(I1536*1000)/'Propiedades físicas'!$F$10</f>
        <v>8753.1062157343858</v>
      </c>
      <c r="L1536" s="31">
        <f t="shared" si="950"/>
        <v>1250.4437451049123</v>
      </c>
      <c r="M1536" s="31">
        <f t="shared" si="951"/>
        <v>7502.6624706294733</v>
      </c>
      <c r="N1536" s="31">
        <f t="shared" si="952"/>
        <v>0.816749670218754</v>
      </c>
      <c r="O1536" s="32">
        <f t="shared" si="953"/>
        <v>4.9004980213125231</v>
      </c>
      <c r="P1536" s="33">
        <f t="shared" si="954"/>
        <v>0.6307176893112606</v>
      </c>
      <c r="Q1536" s="31">
        <f t="shared" si="955"/>
        <v>4.6624420496088801</v>
      </c>
      <c r="R1536" s="31">
        <f t="shared" si="956"/>
        <v>0.14365926968117998</v>
      </c>
      <c r="S1536" s="31">
        <f t="shared" si="957"/>
        <v>0.23805597170364251</v>
      </c>
      <c r="T1536" s="31">
        <f t="shared" si="958"/>
        <v>3.2721431656477784E-2</v>
      </c>
      <c r="U1536" s="31">
        <f t="shared" si="959"/>
        <v>9.6512795698356565E-3</v>
      </c>
      <c r="V1536" s="47">
        <f t="shared" si="972"/>
        <v>6.2459421659950083E-4</v>
      </c>
      <c r="W1536" s="31">
        <f t="shared" si="960"/>
        <v>0.22777111236257683</v>
      </c>
      <c r="X1536" s="34">
        <f>(S1536*H1536*'Propiedades físicas'!$F$5*60*24*365)/(1000000)</f>
        <v>56409.296555210152</v>
      </c>
      <c r="Y1536" s="34">
        <f>(U1536*H1536*'Propiedades físicas'!$F$7*60*24*365)/(1000000)</f>
        <v>715.20067601363985</v>
      </c>
      <c r="Z1536" s="31">
        <f t="shared" si="973"/>
        <v>965.62878233554</v>
      </c>
      <c r="AA1536" s="31">
        <f t="shared" si="974"/>
        <v>7138.1987779511956</v>
      </c>
      <c r="AB1536" s="31">
        <f t="shared" si="974"/>
        <v>219.94234188188656</v>
      </c>
      <c r="AC1536" s="31">
        <f t="shared" si="974"/>
        <v>364.46369267827669</v>
      </c>
      <c r="AD1536" s="31">
        <f t="shared" si="974"/>
        <v>50.096511866067488</v>
      </c>
      <c r="AE1536" s="31">
        <f t="shared" si="975"/>
        <v>14.776109021418391</v>
      </c>
      <c r="AF1536" s="31">
        <f t="shared" si="976"/>
        <v>8753.1062157343858</v>
      </c>
      <c r="AG1536" s="31">
        <f t="shared" si="977"/>
        <v>0.1103184125196319</v>
      </c>
      <c r="AH1536" s="31">
        <f t="shared" si="978"/>
        <v>0.81550464509612952</v>
      </c>
      <c r="AI1536" s="31">
        <f t="shared" si="978"/>
        <v>2.5127347533670182E-2</v>
      </c>
      <c r="AJ1536" s="31">
        <f t="shared" si="978"/>
        <v>4.1638212046727477E-2</v>
      </c>
      <c r="AK1536" s="31">
        <f t="shared" si="978"/>
        <v>5.7232838984651105E-3</v>
      </c>
      <c r="AL1536" s="31">
        <f t="shared" si="979"/>
        <v>1.6880989053756929E-3</v>
      </c>
      <c r="AM1536" s="31">
        <f t="shared" si="980"/>
        <v>0.99999999999999989</v>
      </c>
      <c r="AN1536" s="31">
        <f>(Z1536*'Propiedades físicas'!$F$4)/1000</f>
        <v>849.15463861022715</v>
      </c>
      <c r="AO1536" s="31">
        <f>(AA1536*'Propiedades físicas'!$F$6)/1000</f>
        <v>228.70788884555631</v>
      </c>
      <c r="AP1536" s="31">
        <f>(AB1536*'Propiedades físicas'!$F$9)/1000</f>
        <v>135.6934278240299</v>
      </c>
      <c r="AQ1536" s="31">
        <f>(AC1536*'Propiedades físicas'!$F$5)/1000</f>
        <v>107.32362358297215</v>
      </c>
      <c r="AR1536" s="31">
        <f>(AD1536*'Propiedades físicas'!$F$8)/1000</f>
        <v>17.760215386758237</v>
      </c>
      <c r="AS1536" s="31">
        <f>(AE1536*'Propiedades físicas'!$F$7)/1000</f>
        <v>1.3607318797824195</v>
      </c>
      <c r="AT1536" s="31">
        <f t="shared" si="981"/>
        <v>1340.0005261293263</v>
      </c>
      <c r="AU1536" s="31">
        <f t="shared" si="982"/>
        <v>0.6336972426891968</v>
      </c>
      <c r="AV1536" s="31">
        <f t="shared" si="985"/>
        <v>0.17067746197547629</v>
      </c>
      <c r="AW1536" s="31">
        <f t="shared" si="985"/>
        <v>0.10126371234792622</v>
      </c>
      <c r="AX1536" s="31">
        <f t="shared" si="985"/>
        <v>8.0092224958286412E-2</v>
      </c>
      <c r="AY1536" s="31">
        <f t="shared" si="985"/>
        <v>1.3253886875746017E-2</v>
      </c>
      <c r="AZ1536" s="31">
        <f t="shared" si="986"/>
        <v>1.0154711533681088E-3</v>
      </c>
      <c r="BA1536" s="31">
        <f t="shared" si="983"/>
        <v>0.99999999999999978</v>
      </c>
      <c r="BB1536" s="34">
        <f>AU1536*'Propiedades físicas'!$C$4+'Diseño reactor'!AV1536*'Propiedades físicas'!$C$5+'Diseño reactor'!AW1536*'Propiedades físicas'!$C$8+'Diseño reactor'!AX1536*'Propiedades físicas'!$C$9+'Diseño reactor'!AY1536*'Propiedades físicas'!$C$7+'Diseño reactor'!AZ1536*'Propiedades físicas'!$C$6</f>
        <v>875.55384388609934</v>
      </c>
      <c r="BC1536" s="45">
        <f>AU1536*'Propiedades físicas'!$L$4+'Diseño reactor'!AV1536*'Propiedades físicas'!$L$5+'Diseño reactor'!AW1536*'Propiedades físicas'!$L$8+AX1536*'Propiedades físicas'!$L$9+'Diseño reactor'!AY1536*'Propiedades físicas'!$L$7+'Diseño reactor'!AZ1536*'Propiedades físicas'!$L$6</f>
        <v>2.0782012623155426</v>
      </c>
      <c r="BD1536" s="29">
        <f t="shared" si="962"/>
        <v>2.0447826095472923</v>
      </c>
      <c r="BE1536" s="58">
        <f t="shared" si="963"/>
        <v>41.888851080763509</v>
      </c>
      <c r="BF1536" s="30">
        <f>AU1536*'Propiedades físicas'!$I$4+'Diseño reactor'!AV1536*'Propiedades físicas'!$I$5+'Diseño reactor'!AW1536*'Propiedades físicas'!$I$8+'Diseño reactor'!AX1536*'Propiedades físicas'!$I$9+'Diseño reactor'!AY1536*'Propiedades físicas'!$I$7+'Diseño reactor'!AZ1536*'Propiedades físicas'!$I$6</f>
        <v>1.9893289813181923E-2</v>
      </c>
      <c r="BG1536" s="24">
        <f>AU1536*'Propiedades físicas'!$O$4+'Diseño reactor'!AV1536*'Propiedades físicas'!$O$5+'Diseño reactor'!AW1536*'Propiedades físicas'!$O$8+'Diseño reactor'!AX1536*'Propiedades físicas'!$O$9+'Diseño reactor'!AY1536*'Propiedades físicas'!$O$7+'Diseño reactor'!AZ1536*'Propiedades físicas'!$O$6</f>
        <v>0.15257266659727164</v>
      </c>
      <c r="BH1536" s="54">
        <f t="shared" si="964"/>
        <v>41322.86732704717</v>
      </c>
      <c r="BI1536" s="34">
        <f t="shared" si="984"/>
        <v>270.96767018230048</v>
      </c>
      <c r="BJ1536" s="27">
        <f t="shared" si="965"/>
        <v>4795.3960494933626</v>
      </c>
      <c r="BK1536" s="34">
        <f t="shared" si="966"/>
        <v>562.80489435478796</v>
      </c>
      <c r="BL1536" s="27">
        <f t="shared" si="967"/>
        <v>105.46931143269452</v>
      </c>
      <c r="BM1536" s="34">
        <f t="shared" si="968"/>
        <v>1.1054421768707483</v>
      </c>
      <c r="BN1536" s="45">
        <f t="shared" si="969"/>
        <v>1593.5594624711823</v>
      </c>
      <c r="BO1536" s="45">
        <f t="shared" si="970"/>
        <v>101.62735411979082</v>
      </c>
      <c r="BP1536" s="66">
        <f t="shared" si="971"/>
        <v>6.6890331966666983</v>
      </c>
    </row>
    <row r="1537" spans="8:68">
      <c r="H1537" s="68">
        <v>1532</v>
      </c>
      <c r="I1537" s="31">
        <f>('Propiedades físicas'!$C$10*'Diseño reactor'!H1537)/1000</f>
        <v>1340.8757714109258</v>
      </c>
      <c r="J1537" s="31">
        <f t="shared" si="949"/>
        <v>0.34007624697415306</v>
      </c>
      <c r="K1537" s="31">
        <f>(I1537*1000)/'Propiedades físicas'!$F$10</f>
        <v>8758.823463425917</v>
      </c>
      <c r="L1537" s="31">
        <f t="shared" si="950"/>
        <v>1251.2604947751308</v>
      </c>
      <c r="M1537" s="31">
        <f t="shared" si="951"/>
        <v>7507.5629686507855</v>
      </c>
      <c r="N1537" s="31">
        <f t="shared" si="952"/>
        <v>0.81674967021875378</v>
      </c>
      <c r="O1537" s="32">
        <f t="shared" si="953"/>
        <v>4.9004980213125231</v>
      </c>
      <c r="P1537" s="33">
        <f t="shared" si="954"/>
        <v>0.63081147562424611</v>
      </c>
      <c r="Q1537" s="31">
        <f t="shared" si="955"/>
        <v>4.6625931382321726</v>
      </c>
      <c r="R1537" s="31">
        <f t="shared" si="956"/>
        <v>0.143608196224499</v>
      </c>
      <c r="S1537" s="31">
        <f t="shared" si="957"/>
        <v>0.2379048830803506</v>
      </c>
      <c r="T1537" s="31">
        <f t="shared" si="958"/>
        <v>3.2693308254174568E-2</v>
      </c>
      <c r="U1537" s="31">
        <f t="shared" si="959"/>
        <v>9.6366901158341615E-3</v>
      </c>
      <c r="V1537" s="47">
        <f t="shared" si="972"/>
        <v>6.2468709236575823E-4</v>
      </c>
      <c r="W1537" s="31">
        <f t="shared" si="960"/>
        <v>0.22765628365017523</v>
      </c>
      <c r="X1537" s="34">
        <f>(S1537*H1537*'Propiedades físicas'!$F$5*60*24*365)/(1000000)</f>
        <v>56410.316233661833</v>
      </c>
      <c r="Y1537" s="34">
        <f>(U1537*H1537*'Propiedades físicas'!$F$7*60*24*365)/(1000000)</f>
        <v>714.58597563774481</v>
      </c>
      <c r="Z1537" s="31">
        <f t="shared" si="973"/>
        <v>966.40318065634506</v>
      </c>
      <c r="AA1537" s="31">
        <f t="shared" si="974"/>
        <v>7143.0926877716884</v>
      </c>
      <c r="AB1537" s="31">
        <f t="shared" si="974"/>
        <v>220.00775661593246</v>
      </c>
      <c r="AC1537" s="31">
        <f t="shared" si="974"/>
        <v>364.47028087909712</v>
      </c>
      <c r="AD1537" s="31">
        <f t="shared" si="974"/>
        <v>50.086148245395435</v>
      </c>
      <c r="AE1537" s="31">
        <f t="shared" si="975"/>
        <v>14.763409257457935</v>
      </c>
      <c r="AF1537" s="31">
        <f t="shared" si="976"/>
        <v>8758.8234634259152</v>
      </c>
      <c r="AG1537" s="31">
        <f t="shared" si="977"/>
        <v>0.11033481662140354</v>
      </c>
      <c r="AH1537" s="31">
        <f t="shared" si="978"/>
        <v>0.81553107190697371</v>
      </c>
      <c r="AI1537" s="31">
        <f t="shared" si="978"/>
        <v>2.511841430925232E-2</v>
      </c>
      <c r="AJ1537" s="31">
        <f t="shared" si="978"/>
        <v>4.1611785235883575E-2</v>
      </c>
      <c r="AK1537" s="31">
        <f t="shared" si="978"/>
        <v>5.7183648528297661E-3</v>
      </c>
      <c r="AL1537" s="31">
        <f t="shared" si="979"/>
        <v>1.6855470736572415E-3</v>
      </c>
      <c r="AM1537" s="31">
        <f t="shared" si="980"/>
        <v>1.0000000000000002</v>
      </c>
      <c r="AN1537" s="31">
        <f>(Z1537*'Propiedades físicas'!$F$4)/1000</f>
        <v>849.83562900557672</v>
      </c>
      <c r="AO1537" s="31">
        <f>(AA1537*'Propiedades físicas'!$F$6)/1000</f>
        <v>228.86468971620488</v>
      </c>
      <c r="AP1537" s="31">
        <f>(AB1537*'Propiedades físicas'!$F$9)/1000</f>
        <v>135.73378544419953</v>
      </c>
      <c r="AQ1537" s="31">
        <f>(AC1537*'Propiedades físicas'!$F$5)/1000</f>
        <v>107.32556361046774</v>
      </c>
      <c r="AR1537" s="31">
        <f>(AD1537*'Propiedades físicas'!$F$8)/1000</f>
        <v>17.756541275957584</v>
      </c>
      <c r="AS1537" s="31">
        <f>(AE1537*'Propiedades físicas'!$F$7)/1000</f>
        <v>1.3595623585193013</v>
      </c>
      <c r="AT1537" s="31">
        <f t="shared" si="981"/>
        <v>1340.8757714109256</v>
      </c>
      <c r="AU1537" s="31">
        <f t="shared" si="982"/>
        <v>0.63379147205512121</v>
      </c>
      <c r="AV1537" s="31">
        <f t="shared" si="985"/>
        <v>0.17068299285875221</v>
      </c>
      <c r="AW1537" s="31">
        <f t="shared" si="985"/>
        <v>0.10122771127512786</v>
      </c>
      <c r="AX1537" s="31">
        <f t="shared" si="985"/>
        <v>8.0041392274196502E-2</v>
      </c>
      <c r="AY1537" s="31">
        <f t="shared" si="985"/>
        <v>1.3242495430634419E-2</v>
      </c>
      <c r="AZ1537" s="31">
        <f t="shared" si="986"/>
        <v>1.013936106167921E-3</v>
      </c>
      <c r="BA1537" s="31">
        <f t="shared" si="983"/>
        <v>1</v>
      </c>
      <c r="BB1537" s="34">
        <f>AU1537*'Propiedades físicas'!$C$4+'Diseño reactor'!AV1537*'Propiedades físicas'!$C$5+'Diseño reactor'!AW1537*'Propiedades físicas'!$C$8+'Diseño reactor'!AX1537*'Propiedades físicas'!$C$9+'Diseño reactor'!AY1537*'Propiedades físicas'!$C$7+'Diseño reactor'!AZ1537*'Propiedades físicas'!$C$6</f>
        <v>875.55336777097068</v>
      </c>
      <c r="BC1537" s="45">
        <f>AU1537*'Propiedades físicas'!$L$4+'Diseño reactor'!AV1537*'Propiedades físicas'!$L$5+'Diseño reactor'!AW1537*'Propiedades físicas'!$L$8+AX1537*'Propiedades físicas'!$L$9+'Diseño reactor'!AY1537*'Propiedades físicas'!$L$7+'Diseño reactor'!AZ1537*'Propiedades físicas'!$L$6</f>
        <v>2.0782704397270249</v>
      </c>
      <c r="BD1537" s="29">
        <f t="shared" si="962"/>
        <v>2.0436848341016289</v>
      </c>
      <c r="BE1537" s="58">
        <f t="shared" si="963"/>
        <v>41.887654473505791</v>
      </c>
      <c r="BF1537" s="30">
        <f>AU1537*'Propiedades físicas'!$I$4+'Diseño reactor'!AV1537*'Propiedades físicas'!$I$5+'Diseño reactor'!AW1537*'Propiedades físicas'!$I$8+'Diseño reactor'!AX1537*'Propiedades físicas'!$I$9+'Diseño reactor'!AY1537*'Propiedades físicas'!$I$7+'Diseño reactor'!AZ1537*'Propiedades físicas'!$I$6</f>
        <v>1.9893508078661002E-2</v>
      </c>
      <c r="BG1537" s="24">
        <f>AU1537*'Propiedades físicas'!$O$4+'Diseño reactor'!AV1537*'Propiedades físicas'!$O$5+'Diseño reactor'!AW1537*'Propiedades físicas'!$O$8+'Diseño reactor'!AX1537*'Propiedades físicas'!$O$9+'Diseño reactor'!AY1537*'Propiedades físicas'!$O$7+'Diseño reactor'!AZ1537*'Propiedades físicas'!$O$6</f>
        <v>0.15257590281978972</v>
      </c>
      <c r="BH1537" s="54">
        <f t="shared" si="964"/>
        <v>41322.391474593154</v>
      </c>
      <c r="BI1537" s="34">
        <f t="shared" si="984"/>
        <v>270.97391539727084</v>
      </c>
      <c r="BJ1537" s="27">
        <f t="shared" si="965"/>
        <v>4795.3960758275116</v>
      </c>
      <c r="BK1537" s="34">
        <f t="shared" si="966"/>
        <v>562.81683511373797</v>
      </c>
      <c r="BL1537" s="27">
        <f t="shared" si="967"/>
        <v>105.46973076752224</v>
      </c>
      <c r="BM1537" s="34">
        <f t="shared" si="968"/>
        <v>1.1054421768707483</v>
      </c>
      <c r="BN1537" s="45">
        <f t="shared" si="969"/>
        <v>1594.7361971219743</v>
      </c>
      <c r="BO1537" s="45">
        <f t="shared" si="970"/>
        <v>101.64146759885014</v>
      </c>
      <c r="BP1537" s="66">
        <f t="shared" si="971"/>
        <v>6.6890295592548776</v>
      </c>
    </row>
    <row r="1538" spans="8:68">
      <c r="H1538" s="68">
        <v>1533</v>
      </c>
      <c r="I1538" s="31">
        <f>('Propiedades físicas'!$C$10*'Diseño reactor'!H1538)/1000</f>
        <v>1341.7510166925256</v>
      </c>
      <c r="J1538" s="31">
        <f t="shared" si="949"/>
        <v>0.33985440989197813</v>
      </c>
      <c r="K1538" s="31">
        <f>(I1538*1000)/'Propiedades físicas'!$F$10</f>
        <v>8764.5407111174482</v>
      </c>
      <c r="L1538" s="31">
        <f t="shared" si="950"/>
        <v>1252.0772444453496</v>
      </c>
      <c r="M1538" s="31">
        <f t="shared" si="951"/>
        <v>7512.4634666720976</v>
      </c>
      <c r="N1538" s="31">
        <f t="shared" si="952"/>
        <v>0.81674967021875378</v>
      </c>
      <c r="O1538" s="32">
        <f t="shared" si="953"/>
        <v>4.9004980213125231</v>
      </c>
      <c r="P1538" s="33">
        <f t="shared" si="954"/>
        <v>0.63090516742186575</v>
      </c>
      <c r="Q1538" s="31">
        <f t="shared" si="955"/>
        <v>4.6627440383981211</v>
      </c>
      <c r="R1538" s="31">
        <f t="shared" si="956"/>
        <v>0.14355715273212216</v>
      </c>
      <c r="S1538" s="31">
        <f t="shared" si="957"/>
        <v>0.23775398291440253</v>
      </c>
      <c r="T1538" s="31">
        <f t="shared" si="958"/>
        <v>3.2665220012017299E-2</v>
      </c>
      <c r="U1538" s="31">
        <f t="shared" si="959"/>
        <v>9.6221300527485829E-3</v>
      </c>
      <c r="V1538" s="47">
        <f t="shared" si="972"/>
        <v>6.2477987453427486E-4</v>
      </c>
      <c r="W1538" s="31">
        <f t="shared" si="960"/>
        <v>0.22754157065911326</v>
      </c>
      <c r="X1538" s="34">
        <f>(S1538*H1538*'Propiedades físicas'!$F$5*60*24*365)/(1000000)</f>
        <v>56411.333857939106</v>
      </c>
      <c r="Y1538" s="34">
        <f>(U1538*H1538*'Propiedades físicas'!$F$7*60*24*365)/(1000000)</f>
        <v>713.97204376612581</v>
      </c>
      <c r="Z1538" s="31">
        <f t="shared" si="973"/>
        <v>967.17762165772024</v>
      </c>
      <c r="AA1538" s="31">
        <f t="shared" si="974"/>
        <v>7147.98661086432</v>
      </c>
      <c r="AB1538" s="31">
        <f t="shared" si="974"/>
        <v>220.07311513834327</v>
      </c>
      <c r="AC1538" s="31">
        <f t="shared" si="974"/>
        <v>364.47685580777909</v>
      </c>
      <c r="AD1538" s="31">
        <f t="shared" si="974"/>
        <v>50.075782278422516</v>
      </c>
      <c r="AE1538" s="31">
        <f t="shared" si="975"/>
        <v>14.750725370863577</v>
      </c>
      <c r="AF1538" s="31">
        <f t="shared" si="976"/>
        <v>8764.5407111174463</v>
      </c>
      <c r="AG1538" s="31">
        <f t="shared" si="977"/>
        <v>0.11035120419155525</v>
      </c>
      <c r="AH1538" s="31">
        <f t="shared" si="978"/>
        <v>0.81555746575486876</v>
      </c>
      <c r="AI1538" s="31">
        <f t="shared" si="978"/>
        <v>2.5109486325871008E-2</v>
      </c>
      <c r="AJ1538" s="31">
        <f t="shared" si="978"/>
        <v>4.158539138798862E-2</v>
      </c>
      <c r="AK1538" s="31">
        <f t="shared" si="978"/>
        <v>5.713451957032217E-3</v>
      </c>
      <c r="AL1538" s="31">
        <f t="shared" si="979"/>
        <v>1.6830003826843899E-3</v>
      </c>
      <c r="AM1538" s="31">
        <f t="shared" si="980"/>
        <v>1.0000000000000002</v>
      </c>
      <c r="AN1538" s="31">
        <f>(Z1538*'Propiedades físicas'!$F$4)/1000</f>
        <v>850.51665693336599</v>
      </c>
      <c r="AO1538" s="31">
        <f>(AA1538*'Propiedades físicas'!$F$6)/1000</f>
        <v>229.02149101209281</v>
      </c>
      <c r="AP1538" s="31">
        <f>(AB1538*'Propiedades físicas'!$F$9)/1000</f>
        <v>135.77410838460088</v>
      </c>
      <c r="AQ1538" s="31">
        <f>(AC1538*'Propiedades físicas'!$F$5)/1000</f>
        <v>107.32749972971672</v>
      </c>
      <c r="AR1538" s="31">
        <f>(AD1538*'Propiedades físicas'!$F$8)/1000</f>
        <v>17.752866333346343</v>
      </c>
      <c r="AS1538" s="31">
        <f>(AE1538*'Propiedades físicas'!$F$7)/1000</f>
        <v>1.3583942994028269</v>
      </c>
      <c r="AT1538" s="31">
        <f t="shared" si="981"/>
        <v>1341.7510166925256</v>
      </c>
      <c r="AU1538" s="31">
        <f t="shared" si="982"/>
        <v>0.63388560645918224</v>
      </c>
      <c r="AV1538" s="31">
        <f t="shared" si="985"/>
        <v>0.1706885168431925</v>
      </c>
      <c r="AW1538" s="31">
        <f t="shared" si="985"/>
        <v>0.10119173132381143</v>
      </c>
      <c r="AX1538" s="31">
        <f t="shared" si="985"/>
        <v>7.9990622995228772E-2</v>
      </c>
      <c r="AY1538" s="31">
        <f t="shared" si="985"/>
        <v>1.3231118227216201E-2</v>
      </c>
      <c r="AZ1538" s="31">
        <f t="shared" si="986"/>
        <v>1.0124041513688044E-3</v>
      </c>
      <c r="BA1538" s="31">
        <f t="shared" si="983"/>
        <v>1</v>
      </c>
      <c r="BB1538" s="34">
        <f>AU1538*'Propiedades físicas'!$C$4+'Diseño reactor'!AV1538*'Propiedades físicas'!$C$5+'Diseño reactor'!AW1538*'Propiedades físicas'!$C$8+'Diseño reactor'!AX1538*'Propiedades físicas'!$C$9+'Diseño reactor'!AY1538*'Propiedades físicas'!$C$7+'Diseño reactor'!AZ1538*'Propiedades físicas'!$C$6</f>
        <v>875.55289255719288</v>
      </c>
      <c r="BC1538" s="45">
        <f>AU1538*'Propiedades físicas'!$L$4+'Diseño reactor'!AV1538*'Propiedades físicas'!$L$5+'Diseño reactor'!AW1538*'Propiedades físicas'!$L$8+AX1538*'Propiedades físicas'!$L$9+'Diseño reactor'!AY1538*'Propiedades físicas'!$L$7+'Diseño reactor'!AZ1538*'Propiedades físicas'!$L$6</f>
        <v>2.0783395441434585</v>
      </c>
      <c r="BD1538" s="29">
        <f t="shared" si="962"/>
        <v>2.0425882390552785</v>
      </c>
      <c r="BE1538" s="58">
        <f t="shared" si="963"/>
        <v>41.886459180958312</v>
      </c>
      <c r="BF1538" s="30">
        <f>AU1538*'Propiedades físicas'!$I$4+'Diseño reactor'!AV1538*'Propiedades físicas'!$I$5+'Diseño reactor'!AW1538*'Propiedades físicas'!$I$8+'Diseño reactor'!AX1538*'Propiedades físicas'!$I$9+'Diseño reactor'!AY1538*'Propiedades físicas'!$I$7+'Diseño reactor'!AZ1538*'Propiedades físicas'!$I$6</f>
        <v>1.989372592349746E-2</v>
      </c>
      <c r="BG1538" s="24">
        <f>AU1538*'Propiedades físicas'!$O$4+'Diseño reactor'!AV1538*'Propiedades físicas'!$O$5+'Diseño reactor'!AW1538*'Propiedades físicas'!$O$8+'Diseño reactor'!AX1538*'Propiedades físicas'!$O$9+'Diseño reactor'!AY1538*'Propiedades físicas'!$O$7+'Diseño reactor'!AZ1538*'Propiedades físicas'!$O$6</f>
        <v>0.15257913588241925</v>
      </c>
      <c r="BH1538" s="54">
        <f t="shared" si="964"/>
        <v>41321.91654885099</v>
      </c>
      <c r="BI1538" s="34">
        <f t="shared" si="984"/>
        <v>270.98015091013923</v>
      </c>
      <c r="BJ1538" s="27">
        <f t="shared" si="965"/>
        <v>4795.3961153540395</v>
      </c>
      <c r="BK1538" s="34">
        <f t="shared" si="966"/>
        <v>562.82876576509955</v>
      </c>
      <c r="BL1538" s="27">
        <f t="shared" si="967"/>
        <v>105.47014973295202</v>
      </c>
      <c r="BM1538" s="34">
        <f t="shared" si="968"/>
        <v>1.1054421768707483</v>
      </c>
      <c r="BN1538" s="45">
        <f t="shared" si="969"/>
        <v>1595.9129786487324</v>
      </c>
      <c r="BO1538" s="45">
        <f t="shared" si="970"/>
        <v>101.65556685793895</v>
      </c>
      <c r="BP1538" s="66">
        <f t="shared" si="971"/>
        <v>6.6890259287291736</v>
      </c>
    </row>
    <row r="1539" spans="8:68">
      <c r="H1539" s="68">
        <v>1534</v>
      </c>
      <c r="I1539" s="31">
        <f>('Propiedades físicas'!$C$10*'Diseño reactor'!H1539)/1000</f>
        <v>1342.6262619741253</v>
      </c>
      <c r="J1539" s="31">
        <f t="shared" si="949"/>
        <v>0.33963286203676829</v>
      </c>
      <c r="K1539" s="31">
        <f>(I1539*1000)/'Propiedades físicas'!$F$10</f>
        <v>8770.2579588089793</v>
      </c>
      <c r="L1539" s="31">
        <f t="shared" si="950"/>
        <v>1252.8939941155684</v>
      </c>
      <c r="M1539" s="31">
        <f t="shared" si="951"/>
        <v>7517.3639646934107</v>
      </c>
      <c r="N1539" s="31">
        <f t="shared" si="952"/>
        <v>0.81674967021875378</v>
      </c>
      <c r="O1539" s="32">
        <f t="shared" si="953"/>
        <v>4.9004980213125231</v>
      </c>
      <c r="P1539" s="33">
        <f t="shared" si="954"/>
        <v>0.63099876484692252</v>
      </c>
      <c r="Q1539" s="31">
        <f t="shared" si="955"/>
        <v>4.6628947504535097</v>
      </c>
      <c r="R1539" s="31">
        <f t="shared" si="956"/>
        <v>0.14350613919125377</v>
      </c>
      <c r="S1539" s="31">
        <f t="shared" si="957"/>
        <v>0.23760327085901359</v>
      </c>
      <c r="T1539" s="31">
        <f t="shared" si="958"/>
        <v>3.2637166873972417E-2</v>
      </c>
      <c r="U1539" s="31">
        <f t="shared" si="959"/>
        <v>9.6075993066050119E-3</v>
      </c>
      <c r="V1539" s="47">
        <f t="shared" si="972"/>
        <v>6.2487256324646699E-4</v>
      </c>
      <c r="W1539" s="31">
        <f t="shared" si="960"/>
        <v>0.22742697321454769</v>
      </c>
      <c r="X1539" s="34">
        <f>(S1539*H1539*'Propiedades físicas'!$F$5*60*24*365)/(1000000)</f>
        <v>56412.349433212046</v>
      </c>
      <c r="Y1539" s="34">
        <f>(U1539*H1539*'Propiedades físicas'!$F$7*60*24*365)/(1000000)</f>
        <v>713.3588791740433</v>
      </c>
      <c r="Z1539" s="31">
        <f t="shared" si="973"/>
        <v>967.95210527517918</v>
      </c>
      <c r="AA1539" s="31">
        <f t="shared" si="974"/>
        <v>7152.8805471956839</v>
      </c>
      <c r="AB1539" s="31">
        <f t="shared" si="974"/>
        <v>220.13841751938327</v>
      </c>
      <c r="AC1539" s="31">
        <f t="shared" si="974"/>
        <v>364.48341749772686</v>
      </c>
      <c r="AD1539" s="31">
        <f t="shared" si="974"/>
        <v>50.06541398467369</v>
      </c>
      <c r="AE1539" s="31">
        <f t="shared" si="975"/>
        <v>14.738057336332089</v>
      </c>
      <c r="AF1539" s="31">
        <f t="shared" si="976"/>
        <v>8770.2579588089793</v>
      </c>
      <c r="AG1539" s="31">
        <f t="shared" si="977"/>
        <v>0.11036757525506459</v>
      </c>
      <c r="AH1539" s="31">
        <f t="shared" si="978"/>
        <v>0.81558382670047036</v>
      </c>
      <c r="AI1539" s="31">
        <f t="shared" si="978"/>
        <v>2.5100563581288156E-2</v>
      </c>
      <c r="AJ1539" s="31">
        <f t="shared" si="978"/>
        <v>4.1559030442386728E-2</v>
      </c>
      <c r="AK1539" s="31">
        <f t="shared" si="978"/>
        <v>5.7085452012716718E-3</v>
      </c>
      <c r="AL1539" s="31">
        <f t="shared" si="979"/>
        <v>1.6804588195184114E-3</v>
      </c>
      <c r="AM1539" s="31">
        <f t="shared" si="980"/>
        <v>0.99999999999999989</v>
      </c>
      <c r="AN1539" s="31">
        <f>(Z1539*'Propiedades físicas'!$F$4)/1000</f>
        <v>851.19772233688707</v>
      </c>
      <c r="AO1539" s="31">
        <f>(AA1539*'Propiedades físicas'!$F$6)/1000</f>
        <v>229.17829273214971</v>
      </c>
      <c r="AP1539" s="31">
        <f>(AB1539*'Propiedades físicas'!$F$9)/1000</f>
        <v>135.81439668858349</v>
      </c>
      <c r="AQ1539" s="31">
        <f>(AC1539*'Propiedades físicas'!$F$5)/1000</f>
        <v>107.32943195055563</v>
      </c>
      <c r="AR1539" s="31">
        <f>(AD1539*'Propiedades físicas'!$F$8)/1000</f>
        <v>17.749190565846511</v>
      </c>
      <c r="AS1539" s="31">
        <f>(AE1539*'Propiedades físicas'!$F$7)/1000</f>
        <v>1.3572277001028221</v>
      </c>
      <c r="AT1539" s="31">
        <f t="shared" si="981"/>
        <v>1342.6262619741251</v>
      </c>
      <c r="AU1539" s="31">
        <f t="shared" si="982"/>
        <v>0.63397964604485835</v>
      </c>
      <c r="AV1539" s="31">
        <f t="shared" si="985"/>
        <v>0.17069403394149191</v>
      </c>
      <c r="AW1539" s="31">
        <f t="shared" si="985"/>
        <v>0.10115577248495745</v>
      </c>
      <c r="AX1539" s="31">
        <f t="shared" si="985"/>
        <v>7.9939917004710037E-2</v>
      </c>
      <c r="AY1539" s="31">
        <f t="shared" si="985"/>
        <v>1.3219755242794864E-2</v>
      </c>
      <c r="AZ1539" s="31">
        <f t="shared" si="986"/>
        <v>1.0108752811875048E-3</v>
      </c>
      <c r="BA1539" s="31">
        <f t="shared" si="983"/>
        <v>1.0000000000000002</v>
      </c>
      <c r="BB1539" s="34">
        <f>AU1539*'Propiedades físicas'!$C$4+'Diseño reactor'!AV1539*'Propiedades físicas'!$C$5+'Diseño reactor'!AW1539*'Propiedades físicas'!$C$8+'Diseño reactor'!AX1539*'Propiedades físicas'!$C$9+'Diseño reactor'!AY1539*'Propiedades físicas'!$C$7+'Diseño reactor'!AZ1539*'Propiedades físicas'!$C$6</f>
        <v>875.55241824261907</v>
      </c>
      <c r="BC1539" s="45">
        <f>AU1539*'Propiedades físicas'!$L$4+'Diseño reactor'!AV1539*'Propiedades físicas'!$L$5+'Diseño reactor'!AW1539*'Propiedades físicas'!$L$8+AX1539*'Propiedades físicas'!$L$9+'Diseño reactor'!AY1539*'Propiedades físicas'!$L$7+'Diseño reactor'!AZ1539*'Propiedades físicas'!$L$6</f>
        <v>2.0784085756790707</v>
      </c>
      <c r="BD1539" s="29">
        <f t="shared" si="962"/>
        <v>2.0414928225031534</v>
      </c>
      <c r="BE1539" s="58">
        <f t="shared" si="963"/>
        <v>41.885265200944353</v>
      </c>
      <c r="BF1539" s="30">
        <f>AU1539*'Propiedades físicas'!$I$4+'Diseño reactor'!AV1539*'Propiedades físicas'!$I$5+'Diseño reactor'!AW1539*'Propiedades físicas'!$I$8+'Diseño reactor'!AX1539*'Propiedades físicas'!$I$9+'Diseño reactor'!AY1539*'Propiedades físicas'!$I$7+'Diseño reactor'!AZ1539*'Propiedades físicas'!$I$6</f>
        <v>1.9893943348674521E-2</v>
      </c>
      <c r="BG1539" s="24">
        <f>AU1539*'Propiedades físicas'!$O$4+'Diseño reactor'!AV1539*'Propiedades físicas'!$O$5+'Diseño reactor'!AW1539*'Propiedades físicas'!$O$8+'Diseño reactor'!AX1539*'Propiedades físicas'!$O$9+'Diseño reactor'!AY1539*'Propiedades físicas'!$O$7+'Diseño reactor'!AZ1539*'Propiedades físicas'!$O$6</f>
        <v>0.1525823657896111</v>
      </c>
      <c r="BH1539" s="54">
        <f t="shared" si="964"/>
        <v>41321.442547616542</v>
      </c>
      <c r="BI1539" s="34">
        <f t="shared" si="984"/>
        <v>270.98637674140707</v>
      </c>
      <c r="BJ1539" s="27">
        <f t="shared" si="965"/>
        <v>4795.3961680298089</v>
      </c>
      <c r="BK1539" s="34">
        <f t="shared" si="966"/>
        <v>562.84068632032586</v>
      </c>
      <c r="BL1539" s="27">
        <f t="shared" si="967"/>
        <v>105.47056832942347</v>
      </c>
      <c r="BM1539" s="34">
        <f t="shared" si="968"/>
        <v>1.1054421768707483</v>
      </c>
      <c r="BN1539" s="45">
        <f t="shared" si="969"/>
        <v>1597.0898069780517</v>
      </c>
      <c r="BO1539" s="45">
        <f t="shared" si="970"/>
        <v>101.66965191853616</v>
      </c>
      <c r="BP1539" s="66">
        <f t="shared" si="971"/>
        <v>6.689022305073185</v>
      </c>
    </row>
    <row r="1540" spans="8:68">
      <c r="H1540" s="68">
        <v>1535</v>
      </c>
      <c r="I1540" s="31">
        <f>('Propiedades físicas'!$C$10*'Diseño reactor'!H1540)/1000</f>
        <v>1343.5015072557251</v>
      </c>
      <c r="J1540" s="31">
        <f t="shared" si="949"/>
        <v>0.339411602843259</v>
      </c>
      <c r="K1540" s="31">
        <f>(I1540*1000)/'Propiedades físicas'!$F$10</f>
        <v>8775.9752065005105</v>
      </c>
      <c r="L1540" s="31">
        <f t="shared" si="950"/>
        <v>1253.7107437857871</v>
      </c>
      <c r="M1540" s="31">
        <f t="shared" si="951"/>
        <v>7522.2644627147229</v>
      </c>
      <c r="N1540" s="31">
        <f t="shared" si="952"/>
        <v>0.81674967021875389</v>
      </c>
      <c r="O1540" s="32">
        <f t="shared" si="953"/>
        <v>4.9004980213125231</v>
      </c>
      <c r="P1540" s="33">
        <f t="shared" si="954"/>
        <v>0.63109226804193241</v>
      </c>
      <c r="Q1540" s="31">
        <f t="shared" si="955"/>
        <v>4.6630452747442872</v>
      </c>
      <c r="R1540" s="31">
        <f t="shared" si="956"/>
        <v>0.14345515558905841</v>
      </c>
      <c r="S1540" s="31">
        <f t="shared" si="957"/>
        <v>0.23745274656823745</v>
      </c>
      <c r="T1540" s="31">
        <f t="shared" si="958"/>
        <v>3.2609148784110246E-2</v>
      </c>
      <c r="U1540" s="31">
        <f t="shared" si="959"/>
        <v>9.5930978036528614E-3</v>
      </c>
      <c r="V1540" s="47">
        <f t="shared" si="972"/>
        <v>6.2496515864346707E-4</v>
      </c>
      <c r="W1540" s="31">
        <f t="shared" si="960"/>
        <v>0.22731249114198726</v>
      </c>
      <c r="X1540" s="34">
        <f>(S1540*H1540*'Propiedades físicas'!$F$5*60*24*365)/(1000000)</f>
        <v>56413.362964635242</v>
      </c>
      <c r="Y1540" s="34">
        <f>(U1540*H1540*'Propiedades físicas'!$F$7*60*24*365)/(1000000)</f>
        <v>712.74648063902782</v>
      </c>
      <c r="Z1540" s="31">
        <f t="shared" si="973"/>
        <v>968.72663144436626</v>
      </c>
      <c r="AA1540" s="31">
        <f t="shared" si="974"/>
        <v>7157.7744967324807</v>
      </c>
      <c r="AB1540" s="31">
        <f t="shared" si="974"/>
        <v>220.20366382920466</v>
      </c>
      <c r="AC1540" s="31">
        <f t="shared" si="974"/>
        <v>364.48996598224448</v>
      </c>
      <c r="AD1540" s="31">
        <f t="shared" si="974"/>
        <v>50.055043383609231</v>
      </c>
      <c r="AE1540" s="31">
        <f t="shared" si="975"/>
        <v>14.725405128607143</v>
      </c>
      <c r="AF1540" s="31">
        <f t="shared" si="976"/>
        <v>8775.9752065005105</v>
      </c>
      <c r="AG1540" s="31">
        <f t="shared" si="977"/>
        <v>0.11038392983685898</v>
      </c>
      <c r="AH1540" s="31">
        <f t="shared" si="978"/>
        <v>0.81561015480428867</v>
      </c>
      <c r="AI1540" s="31">
        <f t="shared" si="978"/>
        <v>2.5091646073258748E-2</v>
      </c>
      <c r="AJ1540" s="31">
        <f t="shared" si="978"/>
        <v>4.1532702338568678E-2</v>
      </c>
      <c r="AK1540" s="31">
        <f t="shared" si="978"/>
        <v>5.703644575765509E-3</v>
      </c>
      <c r="AL1540" s="31">
        <f t="shared" si="979"/>
        <v>1.6779223712596397E-3</v>
      </c>
      <c r="AM1540" s="31">
        <f t="shared" si="980"/>
        <v>1.0000000000000002</v>
      </c>
      <c r="AN1540" s="31">
        <f>(Z1540*'Propiedades físicas'!$F$4)/1000</f>
        <v>851.87882515954675</v>
      </c>
      <c r="AO1540" s="31">
        <f>(AA1540*'Propiedades físicas'!$F$6)/1000</f>
        <v>229.3350948753087</v>
      </c>
      <c r="AP1540" s="31">
        <f>(AB1540*'Propiedades físicas'!$F$9)/1000</f>
        <v>135.85465039942781</v>
      </c>
      <c r="AQ1540" s="31">
        <f>(AC1540*'Propiedades físicas'!$F$5)/1000</f>
        <v>107.33136028279155</v>
      </c>
      <c r="AR1540" s="31">
        <f>(AD1540*'Propiedades físicas'!$F$8)/1000</f>
        <v>17.745513980357135</v>
      </c>
      <c r="AS1540" s="31">
        <f>(AE1540*'Propiedades físicas'!$F$7)/1000</f>
        <v>1.356062558293432</v>
      </c>
      <c r="AT1540" s="31">
        <f t="shared" si="981"/>
        <v>1343.5015072557253</v>
      </c>
      <c r="AU1540" s="31">
        <f t="shared" si="982"/>
        <v>0.63407359095533788</v>
      </c>
      <c r="AV1540" s="31">
        <f t="shared" si="985"/>
        <v>0.17069954416631444</v>
      </c>
      <c r="AW1540" s="31">
        <f t="shared" si="985"/>
        <v>0.10111983474951838</v>
      </c>
      <c r="AX1540" s="31">
        <f t="shared" si="985"/>
        <v>7.9889274186249082E-2</v>
      </c>
      <c r="AY1540" s="31">
        <f t="shared" si="985"/>
        <v>1.3208406454715953E-2</v>
      </c>
      <c r="AZ1540" s="31">
        <f t="shared" si="986"/>
        <v>1.0093494878642632E-3</v>
      </c>
      <c r="BA1540" s="31">
        <f t="shared" si="983"/>
        <v>1</v>
      </c>
      <c r="BB1540" s="34">
        <f>AU1540*'Propiedades físicas'!$C$4+'Diseño reactor'!AV1540*'Propiedades físicas'!$C$5+'Diseño reactor'!AW1540*'Propiedades físicas'!$C$8+'Diseño reactor'!AX1540*'Propiedades físicas'!$C$9+'Diseño reactor'!AY1540*'Propiedades físicas'!$C$7+'Diseño reactor'!AZ1540*'Propiedades físicas'!$C$6</f>
        <v>875.55194482510751</v>
      </c>
      <c r="BC1540" s="45">
        <f>AU1540*'Propiedades físicas'!$L$4+'Diseño reactor'!AV1540*'Propiedades físicas'!$L$5+'Diseño reactor'!AW1540*'Propiedades físicas'!$L$8+AX1540*'Propiedades físicas'!$L$9+'Diseño reactor'!AY1540*'Propiedades físicas'!$L$7+'Diseño reactor'!AZ1540*'Propiedades físicas'!$L$6</f>
        <v>2.0784775344478494</v>
      </c>
      <c r="BD1540" s="29">
        <f t="shared" si="962"/>
        <v>2.0403985825442752</v>
      </c>
      <c r="BE1540" s="58">
        <f t="shared" si="963"/>
        <v>41.884072531292077</v>
      </c>
      <c r="BF1540" s="30">
        <f>AU1540*'Propiedades físicas'!$I$4+'Diseño reactor'!AV1540*'Propiedades físicas'!$I$5+'Diseño reactor'!AW1540*'Propiedades físicas'!$I$8+'Diseño reactor'!AX1540*'Propiedades físicas'!$I$9+'Diseño reactor'!AY1540*'Propiedades físicas'!$I$7+'Diseño reactor'!AZ1540*'Propiedades físicas'!$I$6</f>
        <v>1.9894160355172621E-2</v>
      </c>
      <c r="BG1540" s="24">
        <f>AU1540*'Propiedades físicas'!$O$4+'Diseño reactor'!AV1540*'Propiedades físicas'!$O$5+'Diseño reactor'!AW1540*'Propiedades físicas'!$O$8+'Diseño reactor'!AX1540*'Propiedades físicas'!$O$9+'Diseño reactor'!AY1540*'Propiedades físicas'!$O$7+'Diseño reactor'!AZ1540*'Propiedades físicas'!$O$6</f>
        <v>0.15258559254580786</v>
      </c>
      <c r="BH1540" s="54">
        <f t="shared" si="964"/>
        <v>41320.969468692012</v>
      </c>
      <c r="BI1540" s="34">
        <f t="shared" si="984"/>
        <v>270.99259291152111</v>
      </c>
      <c r="BJ1540" s="27">
        <f t="shared" si="965"/>
        <v>4795.3962338118063</v>
      </c>
      <c r="BK1540" s="34">
        <f t="shared" si="966"/>
        <v>562.85259679085368</v>
      </c>
      <c r="BL1540" s="27">
        <f t="shared" si="967"/>
        <v>105.47098655737555</v>
      </c>
      <c r="BM1540" s="34">
        <f t="shared" si="968"/>
        <v>1.1054421768707483</v>
      </c>
      <c r="BN1540" s="45">
        <f t="shared" si="969"/>
        <v>1598.2666820366749</v>
      </c>
      <c r="BO1540" s="45">
        <f t="shared" si="970"/>
        <v>101.68372280207755</v>
      </c>
      <c r="BP1540" s="66">
        <f t="shared" si="971"/>
        <v>6.6890186882705489</v>
      </c>
    </row>
    <row r="1541" spans="8:68">
      <c r="H1541" s="68">
        <v>1536</v>
      </c>
      <c r="I1541" s="31">
        <f>('Propiedades físicas'!$C$10*'Diseño reactor'!H1541)/1000</f>
        <v>1344.376752537325</v>
      </c>
      <c r="J1541" s="31">
        <f t="shared" si="949"/>
        <v>0.3391906317476579</v>
      </c>
      <c r="K1541" s="31">
        <f>(I1541*1000)/'Propiedades físicas'!$F$10</f>
        <v>8781.6924541920416</v>
      </c>
      <c r="L1541" s="31">
        <f t="shared" si="950"/>
        <v>1254.5274934560059</v>
      </c>
      <c r="M1541" s="31">
        <f t="shared" si="951"/>
        <v>7527.164960736035</v>
      </c>
      <c r="N1541" s="31">
        <f t="shared" si="952"/>
        <v>0.81674967021875389</v>
      </c>
      <c r="O1541" s="32">
        <f t="shared" si="953"/>
        <v>4.9004980213125231</v>
      </c>
      <c r="P1541" s="33">
        <f t="shared" si="954"/>
        <v>0.63118567714912366</v>
      </c>
      <c r="Q1541" s="31">
        <f t="shared" si="955"/>
        <v>4.6631956116155608</v>
      </c>
      <c r="R1541" s="31">
        <f t="shared" si="956"/>
        <v>0.14340420191266143</v>
      </c>
      <c r="S1541" s="31">
        <f t="shared" si="957"/>
        <v>0.23730240969696295</v>
      </c>
      <c r="T1541" s="31">
        <f t="shared" si="958"/>
        <v>3.2581165686604671E-2</v>
      </c>
      <c r="U1541" s="31">
        <f t="shared" si="959"/>
        <v>9.5786254703640571E-3</v>
      </c>
      <c r="V1541" s="47">
        <f t="shared" si="972"/>
        <v>6.2505766086612239E-4</v>
      </c>
      <c r="W1541" s="31">
        <f t="shared" si="960"/>
        <v>0.22719812426729194</v>
      </c>
      <c r="X1541" s="34">
        <f>(S1541*H1541*'Propiedades físicas'!$F$5*60*24*365)/(1000000)</f>
        <v>56414.374457347643</v>
      </c>
      <c r="Y1541" s="34">
        <f>(U1541*H1541*'Propiedades físicas'!$F$7*60*24*365)/(1000000)</f>
        <v>712.1348469408739</v>
      </c>
      <c r="Z1541" s="31">
        <f t="shared" si="973"/>
        <v>969.50120010105388</v>
      </c>
      <c r="AA1541" s="31">
        <f t="shared" si="974"/>
        <v>7162.6684594415019</v>
      </c>
      <c r="AB1541" s="31">
        <f t="shared" si="974"/>
        <v>220.26885413784794</v>
      </c>
      <c r="AC1541" s="31">
        <f t="shared" si="974"/>
        <v>364.49650129453511</v>
      </c>
      <c r="AD1541" s="31">
        <f t="shared" si="974"/>
        <v>50.044670494624775</v>
      </c>
      <c r="AE1541" s="31">
        <f t="shared" si="975"/>
        <v>14.712768722479192</v>
      </c>
      <c r="AF1541" s="31">
        <f t="shared" si="976"/>
        <v>8781.6924541920416</v>
      </c>
      <c r="AG1541" s="31">
        <f t="shared" si="977"/>
        <v>0.11040026796181542</v>
      </c>
      <c r="AH1541" s="31">
        <f t="shared" si="978"/>
        <v>0.81563645012668595</v>
      </c>
      <c r="AI1541" s="31">
        <f t="shared" si="978"/>
        <v>2.5082733799530871E-2</v>
      </c>
      <c r="AJ1541" s="31">
        <f t="shared" si="978"/>
        <v>4.1506407016171296E-2</v>
      </c>
      <c r="AK1541" s="31">
        <f t="shared" si="978"/>
        <v>5.6987500707492188E-3</v>
      </c>
      <c r="AL1541" s="31">
        <f t="shared" si="979"/>
        <v>1.6753910250473282E-3</v>
      </c>
      <c r="AM1541" s="31">
        <f t="shared" si="980"/>
        <v>1.0000000000000002</v>
      </c>
      <c r="AN1541" s="31">
        <f>(Z1541*'Propiedades físicas'!$F$4)/1000</f>
        <v>852.55996534486474</v>
      </c>
      <c r="AO1541" s="31">
        <f>(AA1541*'Propiedades físicas'!$F$6)/1000</f>
        <v>229.49189744050571</v>
      </c>
      <c r="AP1541" s="31">
        <f>(AB1541*'Propiedades físicas'!$F$9)/1000</f>
        <v>135.89486956034528</v>
      </c>
      <c r="AQ1541" s="31">
        <f>(AC1541*'Propiedades físicas'!$F$5)/1000</f>
        <v>107.33328473620176</v>
      </c>
      <c r="AR1541" s="31">
        <f>(AD1541*'Propiedades físicas'!$F$8)/1000</f>
        <v>17.741836583754367</v>
      </c>
      <c r="AS1541" s="31">
        <f>(AE1541*'Propiedades físicas'!$F$7)/1000</f>
        <v>1.3548988716531087</v>
      </c>
      <c r="AT1541" s="31">
        <f t="shared" si="981"/>
        <v>1344.376752537325</v>
      </c>
      <c r="AU1541" s="31">
        <f t="shared" si="982"/>
        <v>0.63416744133352188</v>
      </c>
      <c r="AV1541" s="31">
        <f t="shared" si="985"/>
        <v>0.1707050475302935</v>
      </c>
      <c r="AW1541" s="31">
        <f t="shared" si="985"/>
        <v>0.10108391810841903</v>
      </c>
      <c r="AX1541" s="31">
        <f t="shared" si="985"/>
        <v>7.9838694423735784E-2</v>
      </c>
      <c r="AY1541" s="31">
        <f t="shared" si="985"/>
        <v>1.3197071840366999E-2</v>
      </c>
      <c r="AZ1541" s="31">
        <f t="shared" si="986"/>
        <v>1.0078267636627343E-3</v>
      </c>
      <c r="BA1541" s="31">
        <f t="shared" si="983"/>
        <v>0.99999999999999989</v>
      </c>
      <c r="BB1541" s="34">
        <f>AU1541*'Propiedades físicas'!$C$4+'Diseño reactor'!AV1541*'Propiedades físicas'!$C$5+'Diseño reactor'!AW1541*'Propiedades físicas'!$C$8+'Diseño reactor'!AX1541*'Propiedades físicas'!$C$9+'Diseño reactor'!AY1541*'Propiedades físicas'!$C$7+'Diseño reactor'!AZ1541*'Propiedades físicas'!$C$6</f>
        <v>875.55147230252396</v>
      </c>
      <c r="BC1541" s="45">
        <f>AU1541*'Propiedades físicas'!$L$4+'Diseño reactor'!AV1541*'Propiedades físicas'!$L$5+'Diseño reactor'!AW1541*'Propiedades físicas'!$L$8+AX1541*'Propiedades físicas'!$L$9+'Diseño reactor'!AY1541*'Propiedades físicas'!$L$7+'Diseño reactor'!AZ1541*'Propiedades físicas'!$L$6</f>
        <v>2.0785464205635495</v>
      </c>
      <c r="BD1541" s="29">
        <f t="shared" si="962"/>
        <v>2.0393055172817443</v>
      </c>
      <c r="BE1541" s="58">
        <f t="shared" si="963"/>
        <v>41.882881169834413</v>
      </c>
      <c r="BF1541" s="30">
        <f>AU1541*'Propiedades físicas'!$I$4+'Diseño reactor'!AV1541*'Propiedades físicas'!$I$5+'Diseño reactor'!AW1541*'Propiedades físicas'!$I$8+'Diseño reactor'!AX1541*'Propiedades físicas'!$I$9+'Diseño reactor'!AY1541*'Propiedades físicas'!$I$7+'Diseño reactor'!AZ1541*'Propiedades físicas'!$I$6</f>
        <v>1.9894376943969446E-2</v>
      </c>
      <c r="BG1541" s="24">
        <f>AU1541*'Propiedades físicas'!$O$4+'Diseño reactor'!AV1541*'Propiedades físicas'!$O$5+'Diseño reactor'!AW1541*'Propiedades físicas'!$O$8+'Diseño reactor'!AX1541*'Propiedades físicas'!$O$9+'Diseño reactor'!AY1541*'Propiedades físicas'!$O$7+'Diseño reactor'!AZ1541*'Propiedades físicas'!$O$6</f>
        <v>0.15258881615544445</v>
      </c>
      <c r="BH1541" s="54">
        <f t="shared" si="964"/>
        <v>41320.497309885999</v>
      </c>
      <c r="BI1541" s="34">
        <f t="shared" si="984"/>
        <v>270.99879944087411</v>
      </c>
      <c r="BJ1541" s="27">
        <f t="shared" si="965"/>
        <v>4795.3963126571707</v>
      </c>
      <c r="BK1541" s="34">
        <f t="shared" si="966"/>
        <v>562.86449718810866</v>
      </c>
      <c r="BL1541" s="27">
        <f t="shared" si="967"/>
        <v>105.47140441724669</v>
      </c>
      <c r="BM1541" s="34">
        <f t="shared" si="968"/>
        <v>1.1054421768707483</v>
      </c>
      <c r="BN1541" s="45">
        <f t="shared" si="969"/>
        <v>1599.4436037515025</v>
      </c>
      <c r="BO1541" s="45">
        <f t="shared" si="970"/>
        <v>101.69777952995557</v>
      </c>
      <c r="BP1541" s="66">
        <f t="shared" si="971"/>
        <v>6.6890150783049602</v>
      </c>
    </row>
    <row r="1542" spans="8:68">
      <c r="H1542" s="68">
        <v>1537</v>
      </c>
      <c r="I1542" s="31">
        <f>('Propiedades físicas'!$C$10*'Diseño reactor'!H1542)/1000</f>
        <v>1345.2519978189248</v>
      </c>
      <c r="J1542" s="31">
        <f t="shared" si="949"/>
        <v>0.33896994818763992</v>
      </c>
      <c r="K1542" s="31">
        <f>(I1542*1000)/'Propiedades físicas'!$F$10</f>
        <v>8787.4097018835728</v>
      </c>
      <c r="L1542" s="31">
        <f t="shared" si="950"/>
        <v>1255.3442431262247</v>
      </c>
      <c r="M1542" s="31">
        <f t="shared" si="951"/>
        <v>7532.0654587573481</v>
      </c>
      <c r="N1542" s="31">
        <f t="shared" si="952"/>
        <v>0.81674967021875389</v>
      </c>
      <c r="O1542" s="32">
        <f t="shared" si="953"/>
        <v>4.9004980213125231</v>
      </c>
      <c r="P1542" s="33">
        <f t="shared" si="954"/>
        <v>0.63127899231043949</v>
      </c>
      <c r="Q1542" s="31">
        <f t="shared" si="955"/>
        <v>4.6633457614116125</v>
      </c>
      <c r="R1542" s="31">
        <f t="shared" si="956"/>
        <v>0.14335327814914911</v>
      </c>
      <c r="S1542" s="31">
        <f t="shared" si="957"/>
        <v>0.23715225990091202</v>
      </c>
      <c r="T1542" s="31">
        <f t="shared" si="958"/>
        <v>3.2553217525733064E-2</v>
      </c>
      <c r="U1542" s="31">
        <f t="shared" si="959"/>
        <v>9.5641822334322727E-3</v>
      </c>
      <c r="V1542" s="47">
        <f t="shared" si="972"/>
        <v>6.2515007005499836E-4</v>
      </c>
      <c r="W1542" s="31">
        <f t="shared" si="960"/>
        <v>0.22708387241667199</v>
      </c>
      <c r="X1542" s="34">
        <f>(S1542*H1542*'Propiedades físicas'!$F$5*60*24*365)/(1000000)</f>
        <v>56415.383916472747</v>
      </c>
      <c r="Y1542" s="34">
        <f>(U1542*H1542*'Propiedades físicas'!$F$7*60*24*365)/(1000000)</f>
        <v>711.52397686163783</v>
      </c>
      <c r="Z1542" s="31">
        <f t="shared" si="973"/>
        <v>970.27581118114551</v>
      </c>
      <c r="AA1542" s="31">
        <f t="shared" si="974"/>
        <v>7167.5624352896484</v>
      </c>
      <c r="AB1542" s="31">
        <f t="shared" si="974"/>
        <v>220.33398851524217</v>
      </c>
      <c r="AC1542" s="31">
        <f t="shared" si="974"/>
        <v>364.50302346770178</v>
      </c>
      <c r="AD1542" s="31">
        <f t="shared" si="974"/>
        <v>50.034295337051717</v>
      </c>
      <c r="AE1542" s="31">
        <f t="shared" si="975"/>
        <v>14.700148092785403</v>
      </c>
      <c r="AF1542" s="31">
        <f t="shared" si="976"/>
        <v>8787.4097018835728</v>
      </c>
      <c r="AG1542" s="31">
        <f t="shared" si="977"/>
        <v>0.11041658965476116</v>
      </c>
      <c r="AH1542" s="31">
        <f t="shared" si="978"/>
        <v>0.81566271272788027</v>
      </c>
      <c r="AI1542" s="31">
        <f t="shared" si="978"/>
        <v>2.5073826757845807E-2</v>
      </c>
      <c r="AJ1542" s="31">
        <f t="shared" si="978"/>
        <v>4.1480144414977133E-2</v>
      </c>
      <c r="AK1542" s="31">
        <f t="shared" si="978"/>
        <v>5.6938616764763928E-3</v>
      </c>
      <c r="AL1542" s="31">
        <f t="shared" si="979"/>
        <v>1.672864768059516E-3</v>
      </c>
      <c r="AM1542" s="31">
        <f t="shared" si="980"/>
        <v>1.0000000000000004</v>
      </c>
      <c r="AN1542" s="31">
        <f>(Z1542*'Propiedades físicas'!$F$4)/1000</f>
        <v>853.24114283647577</v>
      </c>
      <c r="AO1542" s="31">
        <f>(AA1542*'Propiedades físicas'!$F$6)/1000</f>
        <v>229.64870042668034</v>
      </c>
      <c r="AP1542" s="31">
        <f>(AB1542*'Propiedades físicas'!$F$9)/1000</f>
        <v>135.93505421447864</v>
      </c>
      <c r="AQ1542" s="31">
        <f>(AC1542*'Propiedades físicas'!$F$5)/1000</f>
        <v>107.33520532053416</v>
      </c>
      <c r="AR1542" s="31">
        <f>(AD1542*'Propiedades físicas'!$F$8)/1000</f>
        <v>17.738158382891569</v>
      </c>
      <c r="AS1542" s="31">
        <f>(AE1542*'Propiedades físicas'!$F$7)/1000</f>
        <v>1.3537366378646076</v>
      </c>
      <c r="AT1542" s="31">
        <f t="shared" si="981"/>
        <v>1345.251997818925</v>
      </c>
      <c r="AU1542" s="31">
        <f t="shared" si="982"/>
        <v>0.63426119732202368</v>
      </c>
      <c r="AV1542" s="31">
        <f t="shared" si="985"/>
        <v>0.17071054404603214</v>
      </c>
      <c r="AW1542" s="31">
        <f t="shared" si="985"/>
        <v>0.10104802255255667</v>
      </c>
      <c r="AX1542" s="31">
        <f t="shared" si="985"/>
        <v>7.9788177601340229E-2</v>
      </c>
      <c r="AY1542" s="31">
        <f t="shared" si="985"/>
        <v>1.3185751377177422E-2</v>
      </c>
      <c r="AZ1542" s="31">
        <f t="shared" si="986"/>
        <v>1.006307100869903E-3</v>
      </c>
      <c r="BA1542" s="31">
        <f t="shared" si="983"/>
        <v>1</v>
      </c>
      <c r="BB1542" s="34">
        <f>AU1542*'Propiedades físicas'!$C$4+'Diseño reactor'!AV1542*'Propiedades físicas'!$C$5+'Diseño reactor'!AW1542*'Propiedades físicas'!$C$8+'Diseño reactor'!AX1542*'Propiedades físicas'!$C$9+'Diseño reactor'!AY1542*'Propiedades físicas'!$C$7+'Diseño reactor'!AZ1542*'Propiedades físicas'!$C$6</f>
        <v>875.55100067273929</v>
      </c>
      <c r="BC1542" s="45">
        <f>AU1542*'Propiedades físicas'!$L$4+'Diseño reactor'!AV1542*'Propiedades físicas'!$L$5+'Diseño reactor'!AW1542*'Propiedades físicas'!$L$8+AX1542*'Propiedades físicas'!$L$9+'Diseño reactor'!AY1542*'Propiedades físicas'!$L$7+'Diseño reactor'!AZ1542*'Propiedades físicas'!$L$6</f>
        <v>2.0786152341396904</v>
      </c>
      <c r="BD1542" s="29">
        <f t="shared" si="962"/>
        <v>2.0382136248227463</v>
      </c>
      <c r="BE1542" s="58">
        <f t="shared" si="963"/>
        <v>41.881691114409115</v>
      </c>
      <c r="BF1542" s="30">
        <f>AU1542*'Propiedades físicas'!$I$4+'Diseño reactor'!AV1542*'Propiedades físicas'!$I$5+'Diseño reactor'!AW1542*'Propiedades físicas'!$I$8+'Diseño reactor'!AX1542*'Propiedades físicas'!$I$9+'Diseño reactor'!AY1542*'Propiedades físicas'!$I$7+'Diseño reactor'!AZ1542*'Propiedades físicas'!$I$6</f>
        <v>1.989459311603993E-2</v>
      </c>
      <c r="BG1542" s="24">
        <f>AU1542*'Propiedades físicas'!$O$4+'Diseño reactor'!AV1542*'Propiedades físicas'!$O$5+'Diseño reactor'!AW1542*'Propiedades físicas'!$O$8+'Diseño reactor'!AX1542*'Propiedades físicas'!$O$9+'Diseño reactor'!AY1542*'Propiedades físicas'!$O$7+'Diseño reactor'!AZ1542*'Propiedades físicas'!$O$6</f>
        <v>0.1525920366229476</v>
      </c>
      <c r="BH1542" s="54">
        <f t="shared" si="964"/>
        <v>41320.026069013329</v>
      </c>
      <c r="BI1542" s="34">
        <f t="shared" si="984"/>
        <v>271.00499634980491</v>
      </c>
      <c r="BJ1542" s="27">
        <f t="shared" si="965"/>
        <v>4795.3964045231833</v>
      </c>
      <c r="BK1542" s="34">
        <f t="shared" si="966"/>
        <v>562.87638752350222</v>
      </c>
      <c r="BL1542" s="27">
        <f t="shared" si="967"/>
        <v>105.47182190947477</v>
      </c>
      <c r="BM1542" s="34">
        <f t="shared" si="968"/>
        <v>1.1054421768707483</v>
      </c>
      <c r="BN1542" s="45">
        <f t="shared" si="969"/>
        <v>1600.6205720495818</v>
      </c>
      <c r="BO1542" s="45">
        <f t="shared" si="970"/>
        <v>101.71182212351991</v>
      </c>
      <c r="BP1542" s="66">
        <f t="shared" si="971"/>
        <v>6.6890114751601528</v>
      </c>
    </row>
    <row r="1543" spans="8:68">
      <c r="H1543" s="68">
        <v>1538</v>
      </c>
      <c r="I1543" s="31">
        <f>('Propiedades físicas'!$C$10*'Diseño reactor'!H1543)/1000</f>
        <v>1346.1272431005245</v>
      </c>
      <c r="J1543" s="31">
        <f t="shared" si="949"/>
        <v>0.33874955160234238</v>
      </c>
      <c r="K1543" s="31">
        <f>(I1543*1000)/'Propiedades físicas'!$F$10</f>
        <v>8793.1269495751039</v>
      </c>
      <c r="L1543" s="31">
        <f t="shared" si="950"/>
        <v>1256.1609927964435</v>
      </c>
      <c r="M1543" s="31">
        <f t="shared" si="951"/>
        <v>7536.9659567786603</v>
      </c>
      <c r="N1543" s="31">
        <f t="shared" si="952"/>
        <v>0.81674967021875389</v>
      </c>
      <c r="O1543" s="32">
        <f t="shared" si="953"/>
        <v>4.9004980213125231</v>
      </c>
      <c r="P1543" s="33">
        <f t="shared" si="954"/>
        <v>0.63137221366753693</v>
      </c>
      <c r="Q1543" s="31">
        <f t="shared" si="955"/>
        <v>4.6634957244758866</v>
      </c>
      <c r="R1543" s="31">
        <f t="shared" si="956"/>
        <v>0.14330238428556882</v>
      </c>
      <c r="S1543" s="31">
        <f t="shared" si="957"/>
        <v>0.23700229683663721</v>
      </c>
      <c r="T1543" s="31">
        <f t="shared" si="958"/>
        <v>3.252530424587597E-2</v>
      </c>
      <c r="U1543" s="31">
        <f t="shared" si="959"/>
        <v>9.5497680197721372E-3</v>
      </c>
      <c r="V1543" s="47">
        <f t="shared" si="972"/>
        <v>6.2524238635037642E-4</v>
      </c>
      <c r="W1543" s="31">
        <f t="shared" si="960"/>
        <v>0.226969735416687</v>
      </c>
      <c r="X1543" s="34">
        <f>(S1543*H1543*'Propiedades físicas'!$F$5*60*24*365)/(1000000)</f>
        <v>56416.391347118617</v>
      </c>
      <c r="Y1543" s="34">
        <f>(U1543*H1543*'Propiedades físicas'!$F$7*60*24*365)/(1000000)</f>
        <v>710.91386918563103</v>
      </c>
      <c r="Z1543" s="31">
        <f t="shared" si="973"/>
        <v>971.05046462067185</v>
      </c>
      <c r="AA1543" s="31">
        <f t="shared" si="974"/>
        <v>7172.4564242439137</v>
      </c>
      <c r="AB1543" s="31">
        <f t="shared" si="974"/>
        <v>220.39906703120485</v>
      </c>
      <c r="AC1543" s="31">
        <f t="shared" si="974"/>
        <v>364.50953253474802</v>
      </c>
      <c r="AD1543" s="31">
        <f t="shared" si="974"/>
        <v>50.023917930157239</v>
      </c>
      <c r="AE1543" s="31">
        <f t="shared" si="975"/>
        <v>14.687543214409548</v>
      </c>
      <c r="AF1543" s="31">
        <f t="shared" si="976"/>
        <v>8793.1269495751058</v>
      </c>
      <c r="AG1543" s="31">
        <f t="shared" si="977"/>
        <v>0.11043289494047327</v>
      </c>
      <c r="AH1543" s="31">
        <f t="shared" si="978"/>
        <v>0.81568894266794312</v>
      </c>
      <c r="AI1543" s="31">
        <f t="shared" si="978"/>
        <v>2.5064924945938007E-2</v>
      </c>
      <c r="AJ1543" s="31">
        <f t="shared" si="978"/>
        <v>4.1453914474914019E-2</v>
      </c>
      <c r="AK1543" s="31">
        <f t="shared" si="978"/>
        <v>5.6889793832186689E-3</v>
      </c>
      <c r="AL1543" s="31">
        <f t="shared" si="979"/>
        <v>1.6703435875128889E-3</v>
      </c>
      <c r="AM1543" s="31">
        <f t="shared" si="980"/>
        <v>0.99999999999999989</v>
      </c>
      <c r="AN1543" s="31">
        <f>(Z1543*'Propiedades físicas'!$F$4)/1000</f>
        <v>853.92235757812637</v>
      </c>
      <c r="AO1543" s="31">
        <f>(AA1543*'Propiedades físicas'!$F$6)/1000</f>
        <v>229.805503832775</v>
      </c>
      <c r="AP1543" s="31">
        <f>(AB1543*'Propiedades físicas'!$F$9)/1000</f>
        <v>135.97520440490183</v>
      </c>
      <c r="AQ1543" s="31">
        <f>(AC1543*'Propiedades físicas'!$F$5)/1000</f>
        <v>107.33712204550726</v>
      </c>
      <c r="AR1543" s="31">
        <f>(AD1543*'Propiedades físicas'!$F$8)/1000</f>
        <v>17.734479384599336</v>
      </c>
      <c r="AS1543" s="31">
        <f>(AE1543*'Propiedades físicas'!$F$7)/1000</f>
        <v>1.3525758546149753</v>
      </c>
      <c r="AT1543" s="31">
        <f t="shared" si="981"/>
        <v>1346.1272431005248</v>
      </c>
      <c r="AU1543" s="31">
        <f t="shared" si="982"/>
        <v>0.63435485906316957</v>
      </c>
      <c r="AV1543" s="31">
        <f t="shared" si="985"/>
        <v>0.17071603372610283</v>
      </c>
      <c r="AW1543" s="31">
        <f t="shared" si="985"/>
        <v>0.10101214807280118</v>
      </c>
      <c r="AX1543" s="31">
        <f t="shared" si="985"/>
        <v>7.9737723603512001E-2</v>
      </c>
      <c r="AY1543" s="31">
        <f t="shared" si="985"/>
        <v>1.317444504261844E-2</v>
      </c>
      <c r="AZ1543" s="31">
        <f t="shared" si="986"/>
        <v>1.0047904917960041E-3</v>
      </c>
      <c r="BA1543" s="31">
        <f t="shared" si="983"/>
        <v>1</v>
      </c>
      <c r="BB1543" s="34">
        <f>AU1543*'Propiedades físicas'!$C$4+'Diseño reactor'!AV1543*'Propiedades físicas'!$C$5+'Diseño reactor'!AW1543*'Propiedades físicas'!$C$8+'Diseño reactor'!AX1543*'Propiedades físicas'!$C$9+'Diseño reactor'!AY1543*'Propiedades físicas'!$C$7+'Diseño reactor'!AZ1543*'Propiedades físicas'!$C$6</f>
        <v>875.55052993363086</v>
      </c>
      <c r="BC1543" s="45">
        <f>AU1543*'Propiedades físicas'!$L$4+'Diseño reactor'!AV1543*'Propiedades físicas'!$L$5+'Diseño reactor'!AW1543*'Propiedades físicas'!$L$8+AX1543*'Propiedades físicas'!$L$9+'Diseño reactor'!AY1543*'Propiedades físicas'!$L$7+'Diseño reactor'!AZ1543*'Propiedades físicas'!$L$6</f>
        <v>2.0786839752895574</v>
      </c>
      <c r="BD1543" s="29">
        <f t="shared" si="962"/>
        <v>2.037122903278529</v>
      </c>
      <c r="BE1543" s="58">
        <f t="shared" si="963"/>
        <v>41.880502362858721</v>
      </c>
      <c r="BF1543" s="30">
        <f>AU1543*'Propiedades físicas'!$I$4+'Diseño reactor'!AV1543*'Propiedades físicas'!$I$5+'Diseño reactor'!AW1543*'Propiedades físicas'!$I$8+'Diseño reactor'!AX1543*'Propiedades físicas'!$I$9+'Diseño reactor'!AY1543*'Propiedades físicas'!$I$7+'Diseño reactor'!AZ1543*'Propiedades físicas'!$I$6</f>
        <v>1.9894808872356267E-2</v>
      </c>
      <c r="BG1543" s="24">
        <f>AU1543*'Propiedades físicas'!$O$4+'Diseño reactor'!AV1543*'Propiedades físicas'!$O$5+'Diseño reactor'!AW1543*'Propiedades físicas'!$O$8+'Diseño reactor'!AX1543*'Propiedades físicas'!$O$9+'Diseño reactor'!AY1543*'Propiedades físicas'!$O$7+'Diseño reactor'!AZ1543*'Propiedades físicas'!$O$6</f>
        <v>0.15259525395273627</v>
      </c>
      <c r="BH1543" s="54">
        <f t="shared" si="964"/>
        <v>41319.555743895151</v>
      </c>
      <c r="BI1543" s="34">
        <f t="shared" si="984"/>
        <v>271.0111836585985</v>
      </c>
      <c r="BJ1543" s="27">
        <f t="shared" si="965"/>
        <v>4795.396509367255</v>
      </c>
      <c r="BK1543" s="34">
        <f t="shared" si="966"/>
        <v>562.88826780843169</v>
      </c>
      <c r="BL1543" s="27">
        <f t="shared" si="967"/>
        <v>105.47223903449708</v>
      </c>
      <c r="BM1543" s="34">
        <f t="shared" si="968"/>
        <v>1.1054421768707483</v>
      </c>
      <c r="BN1543" s="45">
        <f t="shared" si="969"/>
        <v>1601.7975868581136</v>
      </c>
      <c r="BO1543" s="45">
        <f t="shared" si="970"/>
        <v>101.72585060407712</v>
      </c>
      <c r="BP1543" s="66">
        <f t="shared" si="971"/>
        <v>6.6890078788199094</v>
      </c>
    </row>
    <row r="1544" spans="8:68">
      <c r="H1544" s="68">
        <v>1539</v>
      </c>
      <c r="I1544" s="31">
        <f>('Propiedades físicas'!$C$10*'Diseño reactor'!H1544)/1000</f>
        <v>1347.0024883821243</v>
      </c>
      <c r="J1544" s="31">
        <f t="shared" si="949"/>
        <v>0.33852944143236036</v>
      </c>
      <c r="K1544" s="31">
        <f>(I1544*1000)/'Propiedades físicas'!$F$10</f>
        <v>8798.8441972666351</v>
      </c>
      <c r="L1544" s="31">
        <f t="shared" si="950"/>
        <v>1256.977742466662</v>
      </c>
      <c r="M1544" s="31">
        <f t="shared" si="951"/>
        <v>7541.8664547999724</v>
      </c>
      <c r="N1544" s="31">
        <f t="shared" si="952"/>
        <v>0.81674967021875378</v>
      </c>
      <c r="O1544" s="32">
        <f t="shared" si="953"/>
        <v>4.9004980213125231</v>
      </c>
      <c r="P1544" s="33">
        <f t="shared" si="954"/>
        <v>0.63146534136178878</v>
      </c>
      <c r="Q1544" s="31">
        <f t="shared" si="955"/>
        <v>4.663645501151005</v>
      </c>
      <c r="R1544" s="31">
        <f t="shared" si="956"/>
        <v>0.1432515203089296</v>
      </c>
      <c r="S1544" s="31">
        <f t="shared" si="957"/>
        <v>0.23685252016151892</v>
      </c>
      <c r="T1544" s="31">
        <f t="shared" si="958"/>
        <v>3.2497425791516973E-2</v>
      </c>
      <c r="U1544" s="31">
        <f t="shared" si="959"/>
        <v>9.5353827565184644E-3</v>
      </c>
      <c r="V1544" s="47">
        <f t="shared" si="972"/>
        <v>6.2533460989225688E-4</v>
      </c>
      <c r="W1544" s="31">
        <f t="shared" si="960"/>
        <v>0.22685571309424524</v>
      </c>
      <c r="X1544" s="34">
        <f>(S1544*H1544*'Propiedades físicas'!$F$5*60*24*365)/(1000000)</f>
        <v>56417.396754377878</v>
      </c>
      <c r="Y1544" s="34">
        <f>(U1544*H1544*'Propiedades físicas'!$F$7*60*24*365)/(1000000)</f>
        <v>710.30452269941668</v>
      </c>
      <c r="Z1544" s="31">
        <f t="shared" si="973"/>
        <v>971.82516035579295</v>
      </c>
      <c r="AA1544" s="31">
        <f t="shared" si="974"/>
        <v>7177.3504262713968</v>
      </c>
      <c r="AB1544" s="31">
        <f t="shared" si="974"/>
        <v>220.46408975544264</v>
      </c>
      <c r="AC1544" s="31">
        <f t="shared" si="974"/>
        <v>364.51602852857764</v>
      </c>
      <c r="AD1544" s="31">
        <f t="shared" si="974"/>
        <v>50.01353829314462</v>
      </c>
      <c r="AE1544" s="31">
        <f t="shared" si="975"/>
        <v>14.674954062281916</v>
      </c>
      <c r="AF1544" s="31">
        <f t="shared" si="976"/>
        <v>8798.8441972666369</v>
      </c>
      <c r="AG1544" s="31">
        <f t="shared" si="977"/>
        <v>0.11044918384367923</v>
      </c>
      <c r="AH1544" s="31">
        <f t="shared" si="978"/>
        <v>0.81571514000680256</v>
      </c>
      <c r="AI1544" s="31">
        <f t="shared" si="978"/>
        <v>2.505602836153524E-2</v>
      </c>
      <c r="AJ1544" s="31">
        <f t="shared" si="978"/>
        <v>4.1427717136054601E-2</v>
      </c>
      <c r="AK1544" s="31">
        <f t="shared" si="978"/>
        <v>5.6841031812657093E-3</v>
      </c>
      <c r="AL1544" s="31">
        <f t="shared" si="979"/>
        <v>1.6678274706626462E-3</v>
      </c>
      <c r="AM1544" s="31">
        <f t="shared" si="980"/>
        <v>0.99999999999999989</v>
      </c>
      <c r="AN1544" s="31">
        <f>(Z1544*'Propiedades físicas'!$F$4)/1000</f>
        <v>854.60360951367716</v>
      </c>
      <c r="AO1544" s="31">
        <f>(AA1544*'Propiedades físicas'!$F$6)/1000</f>
        <v>229.96230765773555</v>
      </c>
      <c r="AP1544" s="31">
        <f>(AB1544*'Propiedades físicas'!$F$9)/1000</f>
        <v>136.01532017462031</v>
      </c>
      <c r="AQ1544" s="31">
        <f>(AC1544*'Propiedades físicas'!$F$5)/1000</f>
        <v>107.33903492081028</v>
      </c>
      <c r="AR1544" s="31">
        <f>(AD1544*'Propiedades físicas'!$F$8)/1000</f>
        <v>17.730799595685625</v>
      </c>
      <c r="AS1544" s="31">
        <f>(AE1544*'Propiedades físicas'!$F$7)/1000</f>
        <v>1.3514165195955419</v>
      </c>
      <c r="AT1544" s="31">
        <f t="shared" si="981"/>
        <v>1347.0024883821243</v>
      </c>
      <c r="AU1544" s="31">
        <f t="shared" si="982"/>
        <v>0.63444842669900026</v>
      </c>
      <c r="AV1544" s="31">
        <f t="shared" si="985"/>
        <v>0.17072151658304785</v>
      </c>
      <c r="AW1544" s="31">
        <f t="shared" si="985"/>
        <v>0.10097629465999533</v>
      </c>
      <c r="AX1544" s="31">
        <f t="shared" si="985"/>
        <v>7.9687332314979223E-2</v>
      </c>
      <c r="AY1544" s="31">
        <f t="shared" si="985"/>
        <v>1.3163152814203017E-2</v>
      </c>
      <c r="AZ1544" s="31">
        <f t="shared" si="986"/>
        <v>1.0032769287744369E-3</v>
      </c>
      <c r="BA1544" s="31">
        <f t="shared" si="983"/>
        <v>1</v>
      </c>
      <c r="BB1544" s="34">
        <f>AU1544*'Propiedades físicas'!$C$4+'Diseño reactor'!AV1544*'Propiedades físicas'!$C$5+'Diseño reactor'!AW1544*'Propiedades físicas'!$C$8+'Diseño reactor'!AX1544*'Propiedades físicas'!$C$9+'Diseño reactor'!AY1544*'Propiedades físicas'!$C$7+'Diseño reactor'!AZ1544*'Propiedades físicas'!$C$6</f>
        <v>875.55006008308214</v>
      </c>
      <c r="BC1544" s="45">
        <f>AU1544*'Propiedades físicas'!$L$4+'Diseño reactor'!AV1544*'Propiedades físicas'!$L$5+'Diseño reactor'!AW1544*'Propiedades físicas'!$L$8+AX1544*'Propiedades físicas'!$L$9+'Diseño reactor'!AY1544*'Propiedades físicas'!$L$7+'Diseño reactor'!AZ1544*'Propiedades físicas'!$L$6</f>
        <v>2.0787526441262019</v>
      </c>
      <c r="BD1544" s="29">
        <f t="shared" si="962"/>
        <v>2.0360333507643964</v>
      </c>
      <c r="BE1544" s="58">
        <f t="shared" si="963"/>
        <v>41.879314913030534</v>
      </c>
      <c r="BF1544" s="30">
        <f>AU1544*'Propiedades físicas'!$I$4+'Diseño reactor'!AV1544*'Propiedades físicas'!$I$5+'Diseño reactor'!AW1544*'Propiedades físicas'!$I$8+'Diseño reactor'!AX1544*'Propiedades físicas'!$I$9+'Diseño reactor'!AY1544*'Propiedades físicas'!$I$7+'Diseño reactor'!AZ1544*'Propiedades físicas'!$I$6</f>
        <v>1.9895024213887908E-2</v>
      </c>
      <c r="BG1544" s="24">
        <f>AU1544*'Propiedades físicas'!$O$4+'Diseño reactor'!AV1544*'Propiedades físicas'!$O$5+'Diseño reactor'!AW1544*'Propiedades físicas'!$O$8+'Diseño reactor'!AX1544*'Propiedades físicas'!$O$9+'Diseño reactor'!AY1544*'Propiedades físicas'!$O$7+'Diseño reactor'!AZ1544*'Propiedades físicas'!$O$6</f>
        <v>0.15259846814922143</v>
      </c>
      <c r="BH1544" s="54">
        <f t="shared" si="964"/>
        <v>41319.086332358886</v>
      </c>
      <c r="BI1544" s="34">
        <f t="shared" si="984"/>
        <v>271.01736138748595</v>
      </c>
      <c r="BJ1544" s="27">
        <f t="shared" si="965"/>
        <v>4795.3966271469444</v>
      </c>
      <c r="BK1544" s="34">
        <f t="shared" si="966"/>
        <v>562.90013805428214</v>
      </c>
      <c r="BL1544" s="27">
        <f t="shared" si="967"/>
        <v>105.4726557927504</v>
      </c>
      <c r="BM1544" s="34">
        <f t="shared" si="968"/>
        <v>1.1054421768707483</v>
      </c>
      <c r="BN1544" s="45">
        <f t="shared" si="969"/>
        <v>1602.9746481044499</v>
      </c>
      <c r="BO1544" s="45">
        <f t="shared" si="970"/>
        <v>101.73986499289111</v>
      </c>
      <c r="BP1544" s="66">
        <f t="shared" si="971"/>
        <v>6.6890042892680635</v>
      </c>
    </row>
    <row r="1545" spans="8:68">
      <c r="H1545" s="68">
        <v>1540</v>
      </c>
      <c r="I1545" s="31">
        <f>('Propiedades físicas'!$C$10*'Diseño reactor'!H1545)/1000</f>
        <v>1347.8777336637243</v>
      </c>
      <c r="J1545" s="31">
        <f t="shared" si="949"/>
        <v>0.33830961711974189</v>
      </c>
      <c r="K1545" s="31">
        <f>(I1545*1000)/'Propiedades físicas'!$F$10</f>
        <v>8804.5614449581662</v>
      </c>
      <c r="L1545" s="31">
        <f t="shared" si="950"/>
        <v>1257.7944921368808</v>
      </c>
      <c r="M1545" s="31">
        <f t="shared" si="951"/>
        <v>7546.7669528212846</v>
      </c>
      <c r="N1545" s="31">
        <f t="shared" si="952"/>
        <v>0.81674967021875378</v>
      </c>
      <c r="O1545" s="32">
        <f t="shared" si="953"/>
        <v>4.9004980213125222</v>
      </c>
      <c r="P1545" s="33">
        <f t="shared" si="954"/>
        <v>0.63155837553428384</v>
      </c>
      <c r="Q1545" s="31">
        <f t="shared" si="955"/>
        <v>4.6637950917787583</v>
      </c>
      <c r="R1545" s="31">
        <f t="shared" si="956"/>
        <v>0.14320068620620191</v>
      </c>
      <c r="S1545" s="31">
        <f t="shared" si="957"/>
        <v>0.23670292953376337</v>
      </c>
      <c r="T1545" s="31">
        <f t="shared" si="958"/>
        <v>3.2469582107242483E-2</v>
      </c>
      <c r="U1545" s="31">
        <f t="shared" si="959"/>
        <v>9.5210263710254848E-3</v>
      </c>
      <c r="V1545" s="47">
        <f t="shared" si="972"/>
        <v>6.2542674082035872E-4</v>
      </c>
      <c r="W1545" s="31">
        <f t="shared" si="960"/>
        <v>0.2267418052766024</v>
      </c>
      <c r="X1545" s="34">
        <f>(S1545*H1545*'Propiedades físicas'!$F$5*60*24*365)/(1000000)</f>
        <v>56418.400143327875</v>
      </c>
      <c r="Y1545" s="34">
        <f>(U1545*H1545*'Propiedades físicas'!$F$7*60*24*365)/(1000000)</f>
        <v>709.6959361918066</v>
      </c>
      <c r="Z1545" s="31">
        <f t="shared" si="973"/>
        <v>972.59989832279712</v>
      </c>
      <c r="AA1545" s="31">
        <f t="shared" si="974"/>
        <v>7182.2444413392877</v>
      </c>
      <c r="AB1545" s="31">
        <f t="shared" si="974"/>
        <v>220.52905675755093</v>
      </c>
      <c r="AC1545" s="31">
        <f t="shared" si="974"/>
        <v>364.52251148199559</v>
      </c>
      <c r="AD1545" s="31">
        <f t="shared" si="974"/>
        <v>50.003156445153422</v>
      </c>
      <c r="AE1545" s="31">
        <f t="shared" si="975"/>
        <v>14.662380611379247</v>
      </c>
      <c r="AF1545" s="31">
        <f t="shared" si="976"/>
        <v>8804.5614449581626</v>
      </c>
      <c r="AG1545" s="31">
        <f t="shared" si="977"/>
        <v>0.11046545638905683</v>
      </c>
      <c r="AH1545" s="31">
        <f t="shared" si="978"/>
        <v>0.81574130480424134</v>
      </c>
      <c r="AI1545" s="31">
        <f t="shared" si="978"/>
        <v>2.5047137002358538E-2</v>
      </c>
      <c r="AJ1545" s="31">
        <f t="shared" si="978"/>
        <v>4.140155233861597E-2</v>
      </c>
      <c r="AK1545" s="31">
        <f t="shared" si="978"/>
        <v>5.679233060925163E-3</v>
      </c>
      <c r="AL1545" s="31">
        <f t="shared" si="979"/>
        <v>1.6653164048023655E-3</v>
      </c>
      <c r="AM1545" s="31">
        <f t="shared" si="980"/>
        <v>1.0000000000000002</v>
      </c>
      <c r="AN1545" s="31">
        <f>(Z1545*'Propiedades físicas'!$F$4)/1000</f>
        <v>855.28489858710134</v>
      </c>
      <c r="AO1545" s="31">
        <f>(AA1545*'Propiedades físicas'!$F$6)/1000</f>
        <v>230.11911190051077</v>
      </c>
      <c r="AP1545" s="31">
        <f>(AB1545*'Propiedades físicas'!$F$9)/1000</f>
        <v>136.05540156657102</v>
      </c>
      <c r="AQ1545" s="31">
        <f>(AC1545*'Propiedades físicas'!$F$5)/1000</f>
        <v>107.34094395610325</v>
      </c>
      <c r="AR1545" s="31">
        <f>(AD1545*'Propiedades físicas'!$F$8)/1000</f>
        <v>17.727119022935785</v>
      </c>
      <c r="AS1545" s="31">
        <f>(AE1545*'Propiedades físicas'!$F$7)/1000</f>
        <v>1.3502586305019149</v>
      </c>
      <c r="AT1545" s="31">
        <f t="shared" si="981"/>
        <v>1347.877733663724</v>
      </c>
      <c r="AU1545" s="31">
        <f t="shared" si="982"/>
        <v>0.63454190037127101</v>
      </c>
      <c r="AV1545" s="31">
        <f t="shared" si="985"/>
        <v>0.17072699262937907</v>
      </c>
      <c r="AW1545" s="31">
        <f t="shared" si="985"/>
        <v>0.10094046230495478</v>
      </c>
      <c r="AX1545" s="31">
        <f t="shared" si="985"/>
        <v>7.9637003620747743E-2</v>
      </c>
      <c r="AY1545" s="31">
        <f t="shared" si="985"/>
        <v>1.3151874669485744E-2</v>
      </c>
      <c r="AZ1545" s="31">
        <f t="shared" si="986"/>
        <v>1.0017664041616886E-3</v>
      </c>
      <c r="BA1545" s="31">
        <f t="shared" si="983"/>
        <v>1</v>
      </c>
      <c r="BB1545" s="34">
        <f>AU1545*'Propiedades físicas'!$C$4+'Diseño reactor'!AV1545*'Propiedades físicas'!$C$5+'Diseño reactor'!AW1545*'Propiedades físicas'!$C$8+'Diseño reactor'!AX1545*'Propiedades físicas'!$C$9+'Diseño reactor'!AY1545*'Propiedades físicas'!$C$7+'Diseño reactor'!AZ1545*'Propiedades físicas'!$C$6</f>
        <v>875.54959111898279</v>
      </c>
      <c r="BC1545" s="45">
        <f>AU1545*'Propiedades físicas'!$L$4+'Diseño reactor'!AV1545*'Propiedades físicas'!$L$5+'Diseño reactor'!AW1545*'Propiedades físicas'!$L$8+AX1545*'Propiedades físicas'!$L$9+'Diseño reactor'!AY1545*'Propiedades físicas'!$L$7+'Diseño reactor'!AZ1545*'Propiedades físicas'!$L$6</f>
        <v>2.0788212407624429</v>
      </c>
      <c r="BD1545" s="29">
        <f t="shared" si="962"/>
        <v>2.0349449653996996</v>
      </c>
      <c r="BE1545" s="58">
        <f t="shared" si="963"/>
        <v>41.878128762776633</v>
      </c>
      <c r="BF1545" s="30">
        <f>AU1545*'Propiedades físicas'!$I$4+'Diseño reactor'!AV1545*'Propiedades físicas'!$I$5+'Diseño reactor'!AW1545*'Propiedades físicas'!$I$8+'Diseño reactor'!AX1545*'Propiedades físicas'!$I$9+'Diseño reactor'!AY1545*'Propiedades físicas'!$I$7+'Diseño reactor'!AZ1545*'Propiedades físicas'!$I$6</f>
        <v>1.989523914160159E-2</v>
      </c>
      <c r="BG1545" s="24">
        <f>AU1545*'Propiedades físicas'!$O$4+'Diseño reactor'!AV1545*'Propiedades físicas'!$O$5+'Diseño reactor'!AW1545*'Propiedades físicas'!$O$8+'Diseño reactor'!AX1545*'Propiedades físicas'!$O$9+'Diseño reactor'!AY1545*'Propiedades físicas'!$O$7+'Diseño reactor'!AZ1545*'Propiedades físicas'!$O$6</f>
        <v>0.15260167921680623</v>
      </c>
      <c r="BH1545" s="54">
        <f t="shared" si="964"/>
        <v>41318.617832238189</v>
      </c>
      <c r="BI1545" s="34">
        <f t="shared" si="984"/>
        <v>271.02352955664492</v>
      </c>
      <c r="BJ1545" s="27">
        <f t="shared" si="965"/>
        <v>4795.3967578199372</v>
      </c>
      <c r="BK1545" s="34">
        <f t="shared" si="966"/>
        <v>562.9119982724236</v>
      </c>
      <c r="BL1545" s="27">
        <f t="shared" si="967"/>
        <v>105.47307218467088</v>
      </c>
      <c r="BM1545" s="34">
        <f t="shared" si="968"/>
        <v>1.1054421768707483</v>
      </c>
      <c r="BN1545" s="45">
        <f t="shared" si="969"/>
        <v>1604.1517557160944</v>
      </c>
      <c r="BO1545" s="45">
        <f t="shared" si="970"/>
        <v>101.75386531118302</v>
      </c>
      <c r="BP1545" s="66">
        <f t="shared" si="971"/>
        <v>6.6890007064884873</v>
      </c>
    </row>
    <row r="1546" spans="8:68">
      <c r="H1546" s="68">
        <v>1541</v>
      </c>
      <c r="I1546" s="31">
        <f>('Propiedades físicas'!$C$10*'Diseño reactor'!H1546)/1000</f>
        <v>1348.752978945324</v>
      </c>
      <c r="J1546" s="31">
        <f t="shared" ref="J1546:J1609" si="987">$F$7/I1546</f>
        <v>0.33809007810798347</v>
      </c>
      <c r="K1546" s="31">
        <f>(I1546*1000)/'Propiedades físicas'!$F$10</f>
        <v>8810.2786926496974</v>
      </c>
      <c r="L1546" s="31">
        <f t="shared" ref="L1546:L1609" si="988">K1546*$I$5</f>
        <v>1258.6112418070995</v>
      </c>
      <c r="M1546" s="31">
        <f t="shared" ref="M1546:M1609" si="989">$I$6*K1546</f>
        <v>7551.6674508425976</v>
      </c>
      <c r="N1546" s="31">
        <f t="shared" ref="N1546:N1609" si="990">L1546/H1546</f>
        <v>0.81674967021875378</v>
      </c>
      <c r="O1546" s="32">
        <f t="shared" ref="O1546:O1609" si="991">M1546/H1546</f>
        <v>4.9004980213125231</v>
      </c>
      <c r="P1546" s="33">
        <f t="shared" ref="P1546:P1609" si="992">(H1546*$C$5*N1546)/(H1546*$C$5+$F$7*1000*$C$4)</f>
        <v>0.63165131632582783</v>
      </c>
      <c r="Q1546" s="31">
        <f t="shared" ref="Q1546:Q1609" si="993">((H1546^3)*($C$5^3)*O1546+3*(H1546^2)*($C$5^2)*O1546*$F$7*1000*$C$4+3*H1546*$C$5*O1546*(($F$7*1000)^2)*($C$4^2)+O1546*(($F$7*1000)^3)*($C$4^3)-3*N1546*(($F$7*1000)^3)*($C$4^3)-3*(($F$7*1000)^2)*($C$4^2)*H1546*$C$5*N1546-$F$7*1000*$C$4*(H1546^2)*($C$5^2)*N1546)/(3*(($F$7*1000)^2)*($C$4^2)*H1546*$C$5+(($F$7*1000)^3)*($C$4^3)+3*(H1546^2)*($C$5^2)*$F$7*1000*$C$4+(H1546^3)*($C$5^3))</f>
        <v>4.6639444967001245</v>
      </c>
      <c r="R1546" s="31">
        <f t="shared" ref="R1546:R1609" si="994">($F$7*1000*$C$4*H1546*$C$5*N1546)/((H1546^2)*($C$5^2)+2*$F$7*1000*$C$4*H1546*$C$5+(($F$7*1000)^2)*($C$4^2))</f>
        <v>0.14314988196431847</v>
      </c>
      <c r="S1546" s="31">
        <f t="shared" ref="S1546:S1609" si="995">(N1546*$F$7*1000*$C$4*(3*(($F$7*1000)^2)*($C$4^2)+3*$F$7*1000*$C$4*H1546*$C$5+(H1546^2)*($C$5^2)))/(3*(($F$7*1000)^2)*($C$4^2)*H1546*$C$5+(($F$7*1000)^3)*($C$4^3)+3*(H1546^2)*($C$5^2)*$F$7*1000*$C$4+(H1546^3)*($C$5^3))</f>
        <v>0.23655352461239973</v>
      </c>
      <c r="T1546" s="31">
        <f t="shared" ref="T1546:T1609" si="996">((($F$7*1000)^2)*($C$4^2)*H1546*$C$5*N1546)/(3*(($F$7*1000)^2)*($C$4^2)*H1546*$C$5+(($F$7*1000)^3)*($C$4^3)+3*(H1546^2)*($C$5^2)*$F$7*1000*$C$4+(H1546^3)*($C$5^3))</f>
        <v>3.2441773137741527E-2</v>
      </c>
      <c r="U1546" s="31">
        <f t="shared" ref="U1546:U1609" si="997">((($F$7*1000)^3)*($C$4^3)*N1546)/(3*(($F$7*1000)^2)*($C$4^2)*H1546*$C$5+(($F$7*1000)^3)*($C$4^3)+3*(H1546^2)*($C$5^2)*$F$7*1000*$C$4+(H1546^3)*($C$5^3))</f>
        <v>9.5066987908660611E-3</v>
      </c>
      <c r="V1546" s="47">
        <f t="shared" si="972"/>
        <v>6.2551877927412075E-4</v>
      </c>
      <c r="W1546" s="31">
        <f t="shared" ref="W1546:W1609" si="998">($F$7*1000*$C$4)/(H1546*$C$5+$F$7*1000*$C$4)</f>
        <v>0.22662801179136116</v>
      </c>
      <c r="X1546" s="34">
        <f>(S1546*H1546*'Propiedades físicas'!$F$5*60*24*365)/(1000000)</f>
        <v>56419.401519030631</v>
      </c>
      <c r="Y1546" s="34">
        <f>(U1546*H1546*'Propiedades físicas'!$F$7*60*24*365)/(1000000)</f>
        <v>709.08810845385381</v>
      </c>
      <c r="Z1546" s="31">
        <f t="shared" si="973"/>
        <v>973.37467845810068</v>
      </c>
      <c r="AA1546" s="31">
        <f t="shared" si="974"/>
        <v>7187.1384694148919</v>
      </c>
      <c r="AB1546" s="31">
        <f t="shared" si="974"/>
        <v>220.59396810701475</v>
      </c>
      <c r="AC1546" s="31">
        <f t="shared" si="974"/>
        <v>364.528981427708</v>
      </c>
      <c r="AD1546" s="31">
        <f t="shared" ref="AD1546:AD1577" si="999">T1546*$H1546</f>
        <v>49.992772405259693</v>
      </c>
      <c r="AE1546" s="31">
        <f t="shared" si="975"/>
        <v>14.649822836724599</v>
      </c>
      <c r="AF1546" s="31">
        <f t="shared" si="976"/>
        <v>8810.2786926496992</v>
      </c>
      <c r="AG1546" s="31">
        <f t="shared" si="977"/>
        <v>0.11048171260123411</v>
      </c>
      <c r="AH1546" s="31">
        <f t="shared" si="978"/>
        <v>0.81576743711989819</v>
      </c>
      <c r="AI1546" s="31">
        <f t="shared" si="978"/>
        <v>2.5038250866122252E-2</v>
      </c>
      <c r="AJ1546" s="31">
        <f t="shared" si="978"/>
        <v>4.1375420022959068E-2</v>
      </c>
      <c r="AK1546" s="31">
        <f t="shared" ref="AK1546:AL1609" si="1000">AD1546/$AF1546</f>
        <v>5.6743690125226134E-3</v>
      </c>
      <c r="AL1546" s="31">
        <f t="shared" si="979"/>
        <v>1.6628103772638606E-3</v>
      </c>
      <c r="AM1546" s="31">
        <f t="shared" si="980"/>
        <v>1</v>
      </c>
      <c r="AN1546" s="31">
        <f>(Z1546*'Propiedades físicas'!$F$4)/1000</f>
        <v>855.96622474248454</v>
      </c>
      <c r="AO1546" s="31">
        <f>(AA1546*'Propiedades físicas'!$F$6)/1000</f>
        <v>230.27591656005313</v>
      </c>
      <c r="AP1546" s="31">
        <f>(AB1546*'Propiedades físicas'!$F$9)/1000</f>
        <v>136.09544862362273</v>
      </c>
      <c r="AQ1546" s="31">
        <f>(AC1546*'Propiedades físicas'!$F$5)/1000</f>
        <v>107.34284916101718</v>
      </c>
      <c r="AR1546" s="31">
        <f>(AD1546*'Propiedades físicas'!$F$8)/1000</f>
        <v>17.723437673112663</v>
      </c>
      <c r="AS1546" s="31">
        <f>(AE1546*'Propiedades físicas'!$F$7)/1000</f>
        <v>1.3491021850339684</v>
      </c>
      <c r="AT1546" s="31">
        <f t="shared" si="981"/>
        <v>1348.7529789453242</v>
      </c>
      <c r="AU1546" s="31">
        <f t="shared" si="982"/>
        <v>0.63463528022145244</v>
      </c>
      <c r="AV1546" s="31">
        <f t="shared" si="985"/>
        <v>0.1707324618775786</v>
      </c>
      <c r="AW1546" s="31">
        <f t="shared" si="985"/>
        <v>0.10090465099846854</v>
      </c>
      <c r="AX1546" s="31">
        <f t="shared" si="985"/>
        <v>7.9586737406100408E-2</v>
      </c>
      <c r="AY1546" s="31">
        <f t="shared" si="985"/>
        <v>1.3140610586062799E-2</v>
      </c>
      <c r="AZ1546" s="31">
        <f t="shared" si="986"/>
        <v>1.0002589103372489E-3</v>
      </c>
      <c r="BA1546" s="31">
        <f t="shared" si="983"/>
        <v>1</v>
      </c>
      <c r="BB1546" s="34">
        <f>AU1546*'Propiedades físicas'!$C$4+'Diseño reactor'!AV1546*'Propiedades físicas'!$C$5+'Diseño reactor'!AW1546*'Propiedades físicas'!$C$8+'Diseño reactor'!AX1546*'Propiedades físicas'!$C$9+'Diseño reactor'!AY1546*'Propiedades físicas'!$C$7+'Diseño reactor'!AZ1546*'Propiedades físicas'!$C$6</f>
        <v>875.54912303922856</v>
      </c>
      <c r="BC1546" s="45">
        <f>AU1546*'Propiedades físicas'!$L$4+'Diseño reactor'!AV1546*'Propiedades físicas'!$L$5+'Diseño reactor'!AW1546*'Propiedades físicas'!$L$8+AX1546*'Propiedades físicas'!$L$9+'Diseño reactor'!AY1546*'Propiedades físicas'!$L$7+'Diseño reactor'!AZ1546*'Propiedades físicas'!$L$6</f>
        <v>2.0788897653108673</v>
      </c>
      <c r="BD1546" s="29">
        <f t="shared" ref="BD1546:BD1609" si="1001">((-$F$19)*V1546*($F$7*1000))/(H1546*(BB1546/1000)*BC1546)</f>
        <v>2.033857745307821</v>
      </c>
      <c r="BE1546" s="58">
        <f t="shared" ref="BE1546:BE1609" si="1002">BD1546+$F$20+((BP1546*60)/(H1546*(BB1546/1000)*BC1546))</f>
        <v>41.876943909953823</v>
      </c>
      <c r="BF1546" s="30">
        <f>AU1546*'Propiedades físicas'!$I$4+'Diseño reactor'!AV1546*'Propiedades físicas'!$I$5+'Diseño reactor'!AW1546*'Propiedades físicas'!$I$8+'Diseño reactor'!AX1546*'Propiedades físicas'!$I$9+'Diseño reactor'!AY1546*'Propiedades físicas'!$I$7+'Diseño reactor'!AZ1546*'Propiedades físicas'!$I$6</f>
        <v>1.9895453656461337E-2</v>
      </c>
      <c r="BG1546" s="24">
        <f>AU1546*'Propiedades físicas'!$O$4+'Diseño reactor'!AV1546*'Propiedades físicas'!$O$5+'Diseño reactor'!AW1546*'Propiedades físicas'!$O$8+'Diseño reactor'!AX1546*'Propiedades físicas'!$O$9+'Diseño reactor'!AY1546*'Propiedades físicas'!$O$7+'Diseño reactor'!AZ1546*'Propiedades físicas'!$O$6</f>
        <v>0.15260488715988596</v>
      </c>
      <c r="BH1546" s="54">
        <f t="shared" ref="BH1546:BH1609" si="1003">(BB1546*($F$33^2)*$F$34)/BF1546</f>
        <v>41318.150241372961</v>
      </c>
      <c r="BI1546" s="34">
        <f t="shared" si="984"/>
        <v>271.02968818620013</v>
      </c>
      <c r="BJ1546" s="27">
        <f t="shared" ref="BJ1546:BJ1609" si="1004">$F$43*(BH1546^$F$44)*(BI1546^$F$45)</f>
        <v>4795.3969013440765</v>
      </c>
      <c r="BK1546" s="34">
        <f t="shared" ref="BK1546:BK1609" si="1005">(BJ1546*BG1546)/$F$16</f>
        <v>562.92384847421511</v>
      </c>
      <c r="BL1546" s="27">
        <f t="shared" ref="BL1546:BL1609" si="1006">1/((1/BK1546)+(1/$F$61))</f>
        <v>105.47348821069416</v>
      </c>
      <c r="BM1546" s="34">
        <f t="shared" ref="BM1546:BM1609" si="1007">($F$33*($F$34^2))/9.8</f>
        <v>1.1054421768707483</v>
      </c>
      <c r="BN1546" s="45">
        <f t="shared" ref="BN1546:BN1609" si="1008">((((H1546/60)*(BB1546/1000)*BC1546*($F$20-$F$4)+(((-$F$19)*V1546*($F$7*1000))/60)))/(-BL1546*$F$46/1000))+$F$4</f>
        <v>1605.3289096206995</v>
      </c>
      <c r="BO1546" s="45">
        <f t="shared" ref="BO1546:BO1609" si="1009">((-$F$19)*V1546*($F$7*1000)/60)+BP1546</f>
        <v>101.76785158013146</v>
      </c>
      <c r="BP1546" s="66">
        <f t="shared" ref="BP1546:BP1609" si="1010">($F$35*($F$33^5)*($F$34^3)*BB1546)/1000</f>
        <v>6.6889971304651095</v>
      </c>
    </row>
    <row r="1547" spans="8:68">
      <c r="H1547" s="68">
        <v>1542</v>
      </c>
      <c r="I1547" s="31">
        <f>('Propiedades físicas'!$C$10*'Diseño reactor'!H1547)/1000</f>
        <v>1349.628224226924</v>
      </c>
      <c r="J1547" s="31">
        <f t="shared" si="987"/>
        <v>0.33787082384202499</v>
      </c>
      <c r="K1547" s="31">
        <f>(I1547*1000)/'Propiedades físicas'!$F$10</f>
        <v>8815.9959403412286</v>
      </c>
      <c r="L1547" s="31">
        <f t="shared" si="988"/>
        <v>1259.4279914773183</v>
      </c>
      <c r="M1547" s="31">
        <f t="shared" si="989"/>
        <v>7556.5679488639098</v>
      </c>
      <c r="N1547" s="31">
        <f t="shared" si="990"/>
        <v>0.81674967021875378</v>
      </c>
      <c r="O1547" s="32">
        <f t="shared" si="991"/>
        <v>4.9004980213125222</v>
      </c>
      <c r="P1547" s="33">
        <f t="shared" si="992"/>
        <v>0.63174416387694321</v>
      </c>
      <c r="Q1547" s="31">
        <f t="shared" si="993"/>
        <v>4.6640937162552438</v>
      </c>
      <c r="R1547" s="31">
        <f t="shared" si="994"/>
        <v>0.14309910757017399</v>
      </c>
      <c r="S1547" s="31">
        <f t="shared" si="995"/>
        <v>0.23640430505727789</v>
      </c>
      <c r="T1547" s="31">
        <f t="shared" si="996"/>
        <v>3.2413998827805539E-2</v>
      </c>
      <c r="U1547" s="31">
        <f t="shared" si="997"/>
        <v>9.4923999438309304E-3</v>
      </c>
      <c r="V1547" s="47">
        <f t="shared" ref="V1547:V1610" si="1011">$C$4*P1547/$C$5</f>
        <v>6.2561072539270106E-4</v>
      </c>
      <c r="W1547" s="31">
        <f t="shared" si="998"/>
        <v>0.22651433246646993</v>
      </c>
      <c r="X1547" s="34">
        <f>(S1547*H1547*'Propiedades físicas'!$F$5*60*24*365)/(1000000)</f>
        <v>56420.400886532974</v>
      </c>
      <c r="Y1547" s="34">
        <f>(U1547*H1547*'Propiedades físicas'!$F$7*60*24*365)/(1000000)</f>
        <v>708.48103827885143</v>
      </c>
      <c r="Z1547" s="31">
        <f t="shared" ref="Z1547:Z1610" si="1012">P1547*$H1547</f>
        <v>974.14950069824647</v>
      </c>
      <c r="AA1547" s="31">
        <f t="shared" ref="AA1547:AA1578" si="1013">Q1547*$H1547</f>
        <v>7192.0325104655858</v>
      </c>
      <c r="AB1547" s="31">
        <f t="shared" ref="AB1547:AB1578" si="1014">R1547*$H1547</f>
        <v>220.65882387320829</v>
      </c>
      <c r="AC1547" s="31">
        <f t="shared" ref="AC1547:AC1578" si="1015">S1547*$H1547</f>
        <v>364.53543839832253</v>
      </c>
      <c r="AD1547" s="31">
        <f t="shared" si="999"/>
        <v>49.982386192476142</v>
      </c>
      <c r="AE1547" s="31">
        <f t="shared" ref="AE1547:AE1609" si="1016">U1547*$H1547</f>
        <v>14.637280713387295</v>
      </c>
      <c r="AF1547" s="31">
        <f t="shared" ref="AF1547:AF1610" si="1017">Z1547+AA1547+AB1547+AC1547+AD1547+AE1547</f>
        <v>8815.9959403412267</v>
      </c>
      <c r="AG1547" s="31">
        <f t="shared" ref="AG1547:AG1610" si="1018">Z1547/AF1547</f>
        <v>0.11049795250479001</v>
      </c>
      <c r="AH1547" s="31">
        <f t="shared" ref="AH1547:AL1610" si="1019">AA1547/$AF1547</f>
        <v>0.81579353701326851</v>
      </c>
      <c r="AI1547" s="31">
        <f t="shared" si="1019"/>
        <v>2.502936995053421E-2</v>
      </c>
      <c r="AJ1547" s="31">
        <f t="shared" si="1019"/>
        <v>4.1349320129588564E-2</v>
      </c>
      <c r="AK1547" s="31">
        <f t="shared" si="1000"/>
        <v>5.6695110264015792E-3</v>
      </c>
      <c r="AL1547" s="31">
        <f t="shared" si="1000"/>
        <v>1.6603093754170618E-3</v>
      </c>
      <c r="AM1547" s="31">
        <f t="shared" ref="AM1547:AM1610" si="1020">AG1547+AH1547+AI1547+AJ1547+AK1547+AL1547</f>
        <v>0.99999999999999989</v>
      </c>
      <c r="AN1547" s="31">
        <f>(Z1547*'Propiedades físicas'!$F$4)/1000</f>
        <v>856.64758792402392</v>
      </c>
      <c r="AO1547" s="31">
        <f>(AA1547*'Propiedades físicas'!$F$6)/1000</f>
        <v>230.43272163531736</v>
      </c>
      <c r="AP1547" s="31">
        <f>(AB1547*'Propiedades físicas'!$F$9)/1000</f>
        <v>136.13546138857583</v>
      </c>
      <c r="AQ1547" s="31">
        <f>(AC1547*'Propiedades físicas'!$F$5)/1000</f>
        <v>107.34475054515404</v>
      </c>
      <c r="AR1547" s="31">
        <f>(AD1547*'Propiedades físicas'!$F$8)/1000</f>
        <v>17.719755552956634</v>
      </c>
      <c r="AS1547" s="31">
        <f>(AE1547*'Propiedades físicas'!$F$7)/1000</f>
        <v>1.3479471808958361</v>
      </c>
      <c r="AT1547" s="31">
        <f t="shared" ref="AT1547:AT1610" si="1021">AN1547+AO1547+AP1547+AQ1547+AR1547+AS1547</f>
        <v>1349.6282242269235</v>
      </c>
      <c r="AU1547" s="31">
        <f t="shared" ref="AU1547:AU1610" si="1022">AN1547/$AT1547</f>
        <v>0.6347285663907315</v>
      </c>
      <c r="AV1547" s="31">
        <f t="shared" si="985"/>
        <v>0.17073792434009805</v>
      </c>
      <c r="AW1547" s="31">
        <f t="shared" si="985"/>
        <v>0.10086886073129893</v>
      </c>
      <c r="AX1547" s="31">
        <f t="shared" si="985"/>
        <v>7.9536533556596206E-2</v>
      </c>
      <c r="AY1547" s="31">
        <f t="shared" ref="AY1547:AZ1610" si="1023">AR1547/$AT1547</f>
        <v>1.3129360541571836E-2</v>
      </c>
      <c r="AZ1547" s="31">
        <f t="shared" si="986"/>
        <v>9.987544397035337E-4</v>
      </c>
      <c r="BA1547" s="31">
        <f t="shared" ref="BA1547:BA1610" si="1024">AU1547+AV1547+AW1547+AX1547+AY1547+AZ1547</f>
        <v>1</v>
      </c>
      <c r="BB1547" s="34">
        <f>AU1547*'Propiedades físicas'!$C$4+'Diseño reactor'!AV1547*'Propiedades físicas'!$C$5+'Diseño reactor'!AW1547*'Propiedades físicas'!$C$8+'Diseño reactor'!AX1547*'Propiedades físicas'!$C$9+'Diseño reactor'!AY1547*'Propiedades físicas'!$C$7+'Diseño reactor'!AZ1547*'Propiedades físicas'!$C$6</f>
        <v>875.5486558417208</v>
      </c>
      <c r="BC1547" s="45">
        <f>AU1547*'Propiedades físicas'!$L$4+'Diseño reactor'!AV1547*'Propiedades físicas'!$L$5+'Diseño reactor'!AW1547*'Propiedades físicas'!$L$8+AX1547*'Propiedades físicas'!$L$9+'Diseño reactor'!AY1547*'Propiedades físicas'!$L$7+'Diseño reactor'!AZ1547*'Propiedades físicas'!$L$6</f>
        <v>2.0789582178838302</v>
      </c>
      <c r="BD1547" s="29">
        <f t="shared" si="1001"/>
        <v>2.0327716886161658</v>
      </c>
      <c r="BE1547" s="58">
        <f t="shared" si="1002"/>
        <v>41.875760352423669</v>
      </c>
      <c r="BF1547" s="30">
        <f>AU1547*'Propiedades físicas'!$I$4+'Diseño reactor'!AV1547*'Propiedades físicas'!$I$5+'Diseño reactor'!AW1547*'Propiedades físicas'!$I$8+'Diseño reactor'!AX1547*'Propiedades físicas'!$I$9+'Diseño reactor'!AY1547*'Propiedades físicas'!$I$7+'Diseño reactor'!AZ1547*'Propiedades físicas'!$I$6</f>
        <v>1.9895667759428463E-2</v>
      </c>
      <c r="BG1547" s="24">
        <f>AU1547*'Propiedades físicas'!$O$4+'Diseño reactor'!AV1547*'Propiedades físicas'!$O$5+'Diseño reactor'!AW1547*'Propiedades físicas'!$O$8+'Diseño reactor'!AX1547*'Propiedades físicas'!$O$9+'Diseño reactor'!AY1547*'Propiedades físicas'!$O$7+'Diseño reactor'!AZ1547*'Propiedades físicas'!$O$6</f>
        <v>0.152608091982848</v>
      </c>
      <c r="BH1547" s="54">
        <f t="shared" si="1003"/>
        <v>41317.683557609234</v>
      </c>
      <c r="BI1547" s="34">
        <f t="shared" ref="BI1547:BI1610" si="1025">(BC1547*BF1547)/(BG1547/1000)</f>
        <v>271.03583729622267</v>
      </c>
      <c r="BJ1547" s="27">
        <f t="shared" si="1004"/>
        <v>4795.3970576773136</v>
      </c>
      <c r="BK1547" s="34">
        <f t="shared" si="1005"/>
        <v>562.9356886709985</v>
      </c>
      <c r="BL1547" s="27">
        <f t="shared" si="1006"/>
        <v>105.47390387125526</v>
      </c>
      <c r="BM1547" s="34">
        <f t="shared" si="1007"/>
        <v>1.1054421768707483</v>
      </c>
      <c r="BN1547" s="45">
        <f t="shared" si="1008"/>
        <v>1606.5061097460673</v>
      </c>
      <c r="BO1547" s="45">
        <f t="shared" si="1009"/>
        <v>101.78182382087245</v>
      </c>
      <c r="BP1547" s="66">
        <f t="shared" si="1010"/>
        <v>6.6889935611818947</v>
      </c>
    </row>
    <row r="1548" spans="8:68">
      <c r="H1548" s="68">
        <v>1543</v>
      </c>
      <c r="I1548" s="31">
        <f>('Propiedades físicas'!$C$10*'Diseño reactor'!H1548)/1000</f>
        <v>1350.5034695085237</v>
      </c>
      <c r="J1548" s="31">
        <f t="shared" si="987"/>
        <v>0.3376518537682453</v>
      </c>
      <c r="K1548" s="31">
        <f>(I1548*1000)/'Propiedades físicas'!$F$10</f>
        <v>8821.7131880327615</v>
      </c>
      <c r="L1548" s="31">
        <f t="shared" si="988"/>
        <v>1260.2447411475373</v>
      </c>
      <c r="M1548" s="31">
        <f t="shared" si="989"/>
        <v>7561.4684468852238</v>
      </c>
      <c r="N1548" s="31">
        <f t="shared" si="990"/>
        <v>0.81674967021875389</v>
      </c>
      <c r="O1548" s="32">
        <f t="shared" si="991"/>
        <v>4.9004980213125231</v>
      </c>
      <c r="P1548" s="33">
        <f t="shared" si="992"/>
        <v>0.63183691832787192</v>
      </c>
      <c r="Q1548" s="31">
        <f t="shared" si="993"/>
        <v>4.6642427507834583</v>
      </c>
      <c r="R1548" s="31">
        <f t="shared" si="994"/>
        <v>0.14304836301062582</v>
      </c>
      <c r="S1548" s="31">
        <f t="shared" si="995"/>
        <v>0.23625527052906603</v>
      </c>
      <c r="T1548" s="31">
        <f t="shared" si="996"/>
        <v>3.2386259122328211E-2</v>
      </c>
      <c r="U1548" s="31">
        <f t="shared" si="997"/>
        <v>9.478129757927941E-3</v>
      </c>
      <c r="V1548" s="47">
        <f t="shared" si="1011"/>
        <v>6.2570257931498E-4</v>
      </c>
      <c r="W1548" s="31">
        <f t="shared" si="998"/>
        <v>0.22640076713022234</v>
      </c>
      <c r="X1548" s="34">
        <f>(S1548*H1548*'Propiedades físicas'!$F$5*60*24*365)/(1000000)</f>
        <v>56421.398250866507</v>
      </c>
      <c r="Y1548" s="34">
        <f>(U1548*H1548*'Propiedades físicas'!$F$7*60*24*365)/(1000000)</f>
        <v>707.8747244623263</v>
      </c>
      <c r="Z1548" s="31">
        <f t="shared" si="1012"/>
        <v>974.92436497990639</v>
      </c>
      <c r="AA1548" s="31">
        <f t="shared" si="1013"/>
        <v>7196.9265644588759</v>
      </c>
      <c r="AB1548" s="31">
        <f t="shared" si="1014"/>
        <v>220.72362412539565</v>
      </c>
      <c r="AC1548" s="31">
        <f t="shared" si="1015"/>
        <v>364.54188242634888</v>
      </c>
      <c r="AD1548" s="31">
        <f t="shared" si="999"/>
        <v>49.971997825752432</v>
      </c>
      <c r="AE1548" s="31">
        <f t="shared" si="1016"/>
        <v>14.624754216482813</v>
      </c>
      <c r="AF1548" s="31">
        <f t="shared" si="1017"/>
        <v>8821.7131880327615</v>
      </c>
      <c r="AG1548" s="31">
        <f t="shared" si="1018"/>
        <v>0.11051417612425395</v>
      </c>
      <c r="AH1548" s="31">
        <f t="shared" si="1019"/>
        <v>0.81581960454370517</v>
      </c>
      <c r="AI1548" s="31">
        <f t="shared" si="1019"/>
        <v>2.5020494253295594E-2</v>
      </c>
      <c r="AJ1548" s="31">
        <f t="shared" si="1019"/>
        <v>4.1323252599152066E-2</v>
      </c>
      <c r="AK1548" s="31">
        <f t="shared" si="1000"/>
        <v>5.6646590929234422E-3</v>
      </c>
      <c r="AL1548" s="31">
        <f t="shared" si="1000"/>
        <v>1.657813386669866E-3</v>
      </c>
      <c r="AM1548" s="31">
        <f t="shared" si="1020"/>
        <v>1</v>
      </c>
      <c r="AN1548" s="31">
        <f>(Z1548*'Propiedades físicas'!$F$4)/1000</f>
        <v>857.3289880760301</v>
      </c>
      <c r="AO1548" s="31">
        <f>(AA1548*'Propiedades físicas'!$F$6)/1000</f>
        <v>230.58952712526235</v>
      </c>
      <c r="AP1548" s="31">
        <f>(AB1548*'Propiedades físicas'!$F$9)/1000</f>
        <v>136.17543990416283</v>
      </c>
      <c r="AQ1548" s="31">
        <f>(AC1548*'Propiedades físicas'!$F$5)/1000</f>
        <v>107.34664811808696</v>
      </c>
      <c r="AR1548" s="31">
        <f>(AD1548*'Propiedades físicas'!$F$8)/1000</f>
        <v>17.716072669185746</v>
      </c>
      <c r="AS1548" s="31">
        <f>(AE1548*'Propiedades físicas'!$F$7)/1000</f>
        <v>1.3467936157959022</v>
      </c>
      <c r="AT1548" s="31">
        <f t="shared" si="1021"/>
        <v>1350.5034695085237</v>
      </c>
      <c r="AU1548" s="31">
        <f t="shared" si="1022"/>
        <v>0.63482175902001192</v>
      </c>
      <c r="AV1548" s="31">
        <f t="shared" ref="AV1548:AZ1611" si="1026">AO1548/$AT1548</f>
        <v>0.17074338002935949</v>
      </c>
      <c r="AW1548" s="31">
        <f t="shared" si="1026"/>
        <v>0.10083309149418172</v>
      </c>
      <c r="AX1548" s="31">
        <f t="shared" si="1026"/>
        <v>7.9486391958069266E-2</v>
      </c>
      <c r="AY1548" s="31">
        <f t="shared" si="1023"/>
        <v>1.3118124513691914E-2</v>
      </c>
      <c r="AZ1548" s="31">
        <f t="shared" si="1023"/>
        <v>9.9725298468579895E-4</v>
      </c>
      <c r="BA1548" s="31">
        <f t="shared" si="1024"/>
        <v>1.0000000000000002</v>
      </c>
      <c r="BB1548" s="34">
        <f>AU1548*'Propiedades físicas'!$C$4+'Diseño reactor'!AV1548*'Propiedades físicas'!$C$5+'Diseño reactor'!AW1548*'Propiedades físicas'!$C$8+'Diseño reactor'!AX1548*'Propiedades físicas'!$C$9+'Diseño reactor'!AY1548*'Propiedades físicas'!$C$7+'Diseño reactor'!AZ1548*'Propiedades físicas'!$C$6</f>
        <v>875.54818952436767</v>
      </c>
      <c r="BC1548" s="45">
        <f>AU1548*'Propiedades físicas'!$L$4+'Diseño reactor'!AV1548*'Propiedades físicas'!$L$5+'Diseño reactor'!AW1548*'Propiedades físicas'!$L$8+AX1548*'Propiedades físicas'!$L$9+'Diseño reactor'!AY1548*'Propiedades físicas'!$L$7+'Diseño reactor'!AZ1548*'Propiedades físicas'!$L$6</f>
        <v>2.0790265985934551</v>
      </c>
      <c r="BD1548" s="29">
        <f t="shared" si="1001"/>
        <v>2.0316867934561551</v>
      </c>
      <c r="BE1548" s="58">
        <f t="shared" si="1002"/>
        <v>41.874578088052424</v>
      </c>
      <c r="BF1548" s="30">
        <f>AU1548*'Propiedades físicas'!$I$4+'Diseño reactor'!AV1548*'Propiedades físicas'!$I$5+'Diseño reactor'!AW1548*'Propiedades físicas'!$I$8+'Diseño reactor'!AX1548*'Propiedades físicas'!$I$9+'Diseño reactor'!AY1548*'Propiedades físicas'!$I$7+'Diseño reactor'!AZ1548*'Propiedades físicas'!$I$6</f>
        <v>1.9895881451461588E-2</v>
      </c>
      <c r="BG1548" s="24">
        <f>AU1548*'Propiedades físicas'!$O$4+'Diseño reactor'!AV1548*'Propiedades físicas'!$O$5+'Diseño reactor'!AW1548*'Propiedades físicas'!$O$8+'Diseño reactor'!AX1548*'Propiedades físicas'!$O$9+'Diseño reactor'!AY1548*'Propiedades físicas'!$O$7+'Diseño reactor'!AZ1548*'Propiedades físicas'!$O$6</f>
        <v>0.15261129369007187</v>
      </c>
      <c r="BH1548" s="54">
        <f t="shared" si="1003"/>
        <v>41317.217778799306</v>
      </c>
      <c r="BI1548" s="34">
        <f t="shared" si="1025"/>
        <v>271.04197690673095</v>
      </c>
      <c r="BJ1548" s="27">
        <f t="shared" si="1004"/>
        <v>4795.3972267777635</v>
      </c>
      <c r="BK1548" s="34">
        <f t="shared" si="1005"/>
        <v>562.94751887410575</v>
      </c>
      <c r="BL1548" s="27">
        <f t="shared" si="1006"/>
        <v>105.47431916678872</v>
      </c>
      <c r="BM1548" s="34">
        <f t="shared" si="1007"/>
        <v>1.1054421768707483</v>
      </c>
      <c r="BN1548" s="45">
        <f t="shared" si="1008"/>
        <v>1607.6833560201519</v>
      </c>
      <c r="BO1548" s="45">
        <f t="shared" si="1009"/>
        <v>101.79578205449982</v>
      </c>
      <c r="BP1548" s="66">
        <f t="shared" si="1010"/>
        <v>6.688989998622862</v>
      </c>
    </row>
    <row r="1549" spans="8:68">
      <c r="H1549" s="68">
        <v>1544</v>
      </c>
      <c r="I1549" s="31">
        <f>('Propiedades físicas'!$C$10*'Diseño reactor'!H1549)/1000</f>
        <v>1351.3787147901235</v>
      </c>
      <c r="J1549" s="31">
        <f t="shared" si="987"/>
        <v>0.33743316733445761</v>
      </c>
      <c r="K1549" s="31">
        <f>(I1549*1000)/'Propiedades físicas'!$F$10</f>
        <v>8827.4304357242927</v>
      </c>
      <c r="L1549" s="31">
        <f t="shared" si="988"/>
        <v>1261.0614908177561</v>
      </c>
      <c r="M1549" s="31">
        <f t="shared" si="989"/>
        <v>7566.3689449065359</v>
      </c>
      <c r="N1549" s="31">
        <f t="shared" si="990"/>
        <v>0.81674967021875389</v>
      </c>
      <c r="O1549" s="32">
        <f t="shared" si="991"/>
        <v>4.9004980213125231</v>
      </c>
      <c r="P1549" s="33">
        <f t="shared" si="992"/>
        <v>0.63192957981857345</v>
      </c>
      <c r="Q1549" s="31">
        <f t="shared" si="993"/>
        <v>4.6643916006232748</v>
      </c>
      <c r="R1549" s="31">
        <f t="shared" si="994"/>
        <v>0.14299764827249395</v>
      </c>
      <c r="S1549" s="31">
        <f t="shared" si="995"/>
        <v>0.23610642068924814</v>
      </c>
      <c r="T1549" s="31">
        <f t="shared" si="996"/>
        <v>3.2358553966305208E-2</v>
      </c>
      <c r="U1549" s="31">
        <f t="shared" si="997"/>
        <v>9.4638881613812818E-3</v>
      </c>
      <c r="V1549" s="47">
        <f t="shared" si="1011"/>
        <v>6.2579434117955818E-4</v>
      </c>
      <c r="W1549" s="31">
        <f t="shared" si="998"/>
        <v>0.22628731561125601</v>
      </c>
      <c r="X1549" s="34">
        <f>(S1549*H1549*'Propiedades físicas'!$F$5*60*24*365)/(1000000)</f>
        <v>56422.393617047783</v>
      </c>
      <c r="Y1549" s="34">
        <f>(U1549*H1549*'Propiedades físicas'!$F$7*60*24*365)/(1000000)</f>
        <v>707.26916580203476</v>
      </c>
      <c r="Z1549" s="31">
        <f t="shared" si="1012"/>
        <v>975.69927123987736</v>
      </c>
      <c r="AA1549" s="31">
        <f t="shared" si="1013"/>
        <v>7201.8206313623359</v>
      </c>
      <c r="AB1549" s="31">
        <f t="shared" si="1014"/>
        <v>220.78836893273066</v>
      </c>
      <c r="AC1549" s="31">
        <f t="shared" si="1015"/>
        <v>364.54831354419912</v>
      </c>
      <c r="AD1549" s="31">
        <f t="shared" si="999"/>
        <v>49.961607323975244</v>
      </c>
      <c r="AE1549" s="31">
        <f t="shared" si="1016"/>
        <v>14.612243321172699</v>
      </c>
      <c r="AF1549" s="31">
        <f t="shared" si="1017"/>
        <v>8827.4304357242909</v>
      </c>
      <c r="AG1549" s="31">
        <f t="shared" si="1018"/>
        <v>0.11053038348410629</v>
      </c>
      <c r="AH1549" s="31">
        <f t="shared" si="1019"/>
        <v>0.81584563977041713</v>
      </c>
      <c r="AI1549" s="31">
        <f t="shared" si="1019"/>
        <v>2.5011623772101126E-2</v>
      </c>
      <c r="AJ1549" s="31">
        <f t="shared" si="1019"/>
        <v>4.1297217372440041E-2</v>
      </c>
      <c r="AK1549" s="31">
        <f t="shared" si="1000"/>
        <v>5.6598132024674392E-3</v>
      </c>
      <c r="AL1549" s="31">
        <f t="shared" si="1000"/>
        <v>1.6553223984680163E-3</v>
      </c>
      <c r="AM1549" s="31">
        <f t="shared" si="1020"/>
        <v>1</v>
      </c>
      <c r="AN1549" s="31">
        <f>(Z1549*'Propiedades físicas'!$F$4)/1000</f>
        <v>858.0104251429234</v>
      </c>
      <c r="AO1549" s="31">
        <f>(AA1549*'Propiedades físicas'!$F$6)/1000</f>
        <v>230.74633302884925</v>
      </c>
      <c r="AP1549" s="31">
        <f>(AB1549*'Propiedades físicas'!$F$9)/1000</f>
        <v>136.21538421304817</v>
      </c>
      <c r="AQ1549" s="31">
        <f>(AC1549*'Propiedades físicas'!$F$5)/1000</f>
        <v>107.34854188936032</v>
      </c>
      <c r="AR1549" s="31">
        <f>(AD1549*'Propiedades físicas'!$F$8)/1000</f>
        <v>17.712389028495696</v>
      </c>
      <c r="AS1549" s="31">
        <f>(AE1549*'Propiedades físicas'!$F$7)/1000</f>
        <v>1.3456414874467939</v>
      </c>
      <c r="AT1549" s="31">
        <f t="shared" si="1021"/>
        <v>1351.3787147901235</v>
      </c>
      <c r="AU1549" s="31">
        <f t="shared" si="1022"/>
        <v>0.63491485824991489</v>
      </c>
      <c r="AV1549" s="31">
        <f t="shared" si="1026"/>
        <v>0.17074882895775476</v>
      </c>
      <c r="AW1549" s="31">
        <f t="shared" si="1026"/>
        <v>0.10079734327782658</v>
      </c>
      <c r="AX1549" s="31">
        <f t="shared" si="1026"/>
        <v>7.94363124966284E-2</v>
      </c>
      <c r="AY1549" s="31">
        <f t="shared" si="1023"/>
        <v>1.310690248014342E-2</v>
      </c>
      <c r="AZ1549" s="31">
        <f t="shared" si="1023"/>
        <v>9.9575453773206673E-4</v>
      </c>
      <c r="BA1549" s="31">
        <f t="shared" si="1024"/>
        <v>1.0000000000000002</v>
      </c>
      <c r="BB1549" s="34">
        <f>AU1549*'Propiedades físicas'!$C$4+'Diseño reactor'!AV1549*'Propiedades físicas'!$C$5+'Diseño reactor'!AW1549*'Propiedades físicas'!$C$8+'Diseño reactor'!AX1549*'Propiedades físicas'!$C$9+'Diseño reactor'!AY1549*'Propiedades físicas'!$C$7+'Diseño reactor'!AZ1549*'Propiedades físicas'!$C$6</f>
        <v>875.5477240850829</v>
      </c>
      <c r="BC1549" s="45">
        <f>AU1549*'Propiedades físicas'!$L$4+'Diseño reactor'!AV1549*'Propiedades físicas'!$L$5+'Diseño reactor'!AW1549*'Propiedades físicas'!$L$8+AX1549*'Propiedades físicas'!$L$9+'Diseño reactor'!AY1549*'Propiedades físicas'!$L$7+'Diseño reactor'!AZ1549*'Propiedades físicas'!$L$6</f>
        <v>2.079094907551637</v>
      </c>
      <c r="BD1549" s="29">
        <f t="shared" si="1001"/>
        <v>2.0306030579632033</v>
      </c>
      <c r="BE1549" s="58">
        <f t="shared" si="1002"/>
        <v>41.873397114711082</v>
      </c>
      <c r="BF1549" s="30">
        <f>AU1549*'Propiedades físicas'!$I$4+'Diseño reactor'!AV1549*'Propiedades físicas'!$I$5+'Diseño reactor'!AW1549*'Propiedades físicas'!$I$8+'Diseño reactor'!AX1549*'Propiedades físicas'!$I$9+'Diseño reactor'!AY1549*'Propiedades físicas'!$I$7+'Diseño reactor'!AZ1549*'Propiedades físicas'!$I$6</f>
        <v>1.9896094733516639E-2</v>
      </c>
      <c r="BG1549" s="24">
        <f>AU1549*'Propiedades físicas'!$O$4+'Diseño reactor'!AV1549*'Propiedades físicas'!$O$5+'Diseño reactor'!AW1549*'Propiedades físicas'!$O$8+'Diseño reactor'!AX1549*'Propiedades físicas'!$O$9+'Diseño reactor'!AY1549*'Propiedades físicas'!$O$7+'Diseño reactor'!AZ1549*'Propiedades físicas'!$O$6</f>
        <v>0.15261449228592944</v>
      </c>
      <c r="BH1549" s="54">
        <f t="shared" si="1003"/>
        <v>41316.752902801592</v>
      </c>
      <c r="BI1549" s="34">
        <f t="shared" si="1025"/>
        <v>271.04810703769044</v>
      </c>
      <c r="BJ1549" s="27">
        <f t="shared" si="1004"/>
        <v>4795.3974086036724</v>
      </c>
      <c r="BK1549" s="34">
        <f t="shared" si="1005"/>
        <v>562.95933909485473</v>
      </c>
      <c r="BL1549" s="27">
        <f t="shared" si="1006"/>
        <v>105.47473409772849</v>
      </c>
      <c r="BM1549" s="34">
        <f t="shared" si="1007"/>
        <v>1.1054421768707483</v>
      </c>
      <c r="BN1549" s="45">
        <f t="shared" si="1008"/>
        <v>1608.860648371056</v>
      </c>
      <c r="BO1549" s="45">
        <f t="shared" si="1009"/>
        <v>101.80972630206493</v>
      </c>
      <c r="BP1549" s="66">
        <f t="shared" si="1010"/>
        <v>6.6889864427720722</v>
      </c>
    </row>
    <row r="1550" spans="8:68">
      <c r="H1550" s="68">
        <v>1545</v>
      </c>
      <c r="I1550" s="31">
        <f>('Propiedades físicas'!$C$10*'Diseño reactor'!H1550)/1000</f>
        <v>1352.2539600717234</v>
      </c>
      <c r="J1550" s="31">
        <f t="shared" si="987"/>
        <v>0.33721476398990452</v>
      </c>
      <c r="K1550" s="31">
        <f>(I1550*1000)/'Propiedades físicas'!$F$10</f>
        <v>8833.1476834158238</v>
      </c>
      <c r="L1550" s="31">
        <f t="shared" si="988"/>
        <v>1261.8782404879748</v>
      </c>
      <c r="M1550" s="31">
        <f t="shared" si="989"/>
        <v>7571.269442927849</v>
      </c>
      <c r="N1550" s="31">
        <f t="shared" si="990"/>
        <v>0.81674967021875389</v>
      </c>
      <c r="O1550" s="32">
        <f t="shared" si="991"/>
        <v>4.900498021312524</v>
      </c>
      <c r="P1550" s="33">
        <f t="shared" si="992"/>
        <v>0.63202214848872773</v>
      </c>
      <c r="Q1550" s="31">
        <f t="shared" si="993"/>
        <v>4.6645402661124029</v>
      </c>
      <c r="R1550" s="31">
        <f t="shared" si="994"/>
        <v>0.14294696334256132</v>
      </c>
      <c r="S1550" s="31">
        <f t="shared" si="995"/>
        <v>0.23595775520012169</v>
      </c>
      <c r="T1550" s="31">
        <f t="shared" si="996"/>
        <v>3.2330883304834079E-2</v>
      </c>
      <c r="U1550" s="31">
        <f t="shared" si="997"/>
        <v>9.4496750826307402E-3</v>
      </c>
      <c r="V1550" s="47">
        <f t="shared" si="1011"/>
        <v>6.2588601112475951E-4</v>
      </c>
      <c r="W1550" s="31">
        <f t="shared" si="998"/>
        <v>0.226173977738552</v>
      </c>
      <c r="X1550" s="34">
        <f>(S1550*H1550*'Propiedades físicas'!$F$5*60*24*365)/(1000000)</f>
        <v>56423.386990078267</v>
      </c>
      <c r="Y1550" s="34">
        <f>(U1550*H1550*'Propiedades físicas'!$F$7*60*24*365)/(1000000)</f>
        <v>706.66436109796007</v>
      </c>
      <c r="Z1550" s="31">
        <f t="shared" si="1012"/>
        <v>976.47421941508435</v>
      </c>
      <c r="AA1550" s="31">
        <f t="shared" si="1013"/>
        <v>7206.7147111436625</v>
      </c>
      <c r="AB1550" s="31">
        <f t="shared" si="1014"/>
        <v>220.85305836425724</v>
      </c>
      <c r="AC1550" s="31">
        <f t="shared" si="1015"/>
        <v>364.55473178418799</v>
      </c>
      <c r="AD1550" s="31">
        <f t="shared" si="999"/>
        <v>49.951214705968653</v>
      </c>
      <c r="AE1550" s="31">
        <f t="shared" si="1016"/>
        <v>14.599748002664494</v>
      </c>
      <c r="AF1550" s="31">
        <f t="shared" si="1017"/>
        <v>8833.1476834158257</v>
      </c>
      <c r="AG1550" s="31">
        <f t="shared" si="1018"/>
        <v>0.11054657460877826</v>
      </c>
      <c r="AH1550" s="31">
        <f t="shared" si="1019"/>
        <v>0.81587164275247204</v>
      </c>
      <c r="AI1550" s="31">
        <f t="shared" si="1019"/>
        <v>2.500275850463899E-2</v>
      </c>
      <c r="AJ1550" s="31">
        <f t="shared" si="1019"/>
        <v>4.1271214390385093E-2</v>
      </c>
      <c r="AK1550" s="31">
        <f t="shared" si="1000"/>
        <v>5.6549733454306118E-3</v>
      </c>
      <c r="AL1550" s="31">
        <f t="shared" si="1000"/>
        <v>1.6528363982949612E-3</v>
      </c>
      <c r="AM1550" s="31">
        <f t="shared" si="1020"/>
        <v>0.99999999999999989</v>
      </c>
      <c r="AN1550" s="31">
        <f>(Z1550*'Propiedades físicas'!$F$4)/1000</f>
        <v>858.6918990692368</v>
      </c>
      <c r="AO1550" s="31">
        <f>(AA1550*'Propiedades físicas'!$F$6)/1000</f>
        <v>230.90313934504294</v>
      </c>
      <c r="AP1550" s="31">
        <f>(AB1550*'Propiedades físicas'!$F$9)/1000</f>
        <v>136.25529435782849</v>
      </c>
      <c r="AQ1550" s="31">
        <f>(AC1550*'Propiedades físicas'!$F$5)/1000</f>
        <v>107.35043186848985</v>
      </c>
      <c r="AR1550" s="31">
        <f>(AD1550*'Propiedades físicas'!$F$8)/1000</f>
        <v>17.70870463756</v>
      </c>
      <c r="AS1550" s="31">
        <f>(AE1550*'Propiedades físicas'!$F$7)/1000</f>
        <v>1.3444907935653732</v>
      </c>
      <c r="AT1550" s="31">
        <f t="shared" si="1021"/>
        <v>1352.2539600717234</v>
      </c>
      <c r="AU1550" s="31">
        <f t="shared" si="1022"/>
        <v>0.63500786422077982</v>
      </c>
      <c r="AV1550" s="31">
        <f t="shared" si="1026"/>
        <v>0.17075427113764627</v>
      </c>
      <c r="AW1550" s="31">
        <f t="shared" si="1026"/>
        <v>0.10076161607291689</v>
      </c>
      <c r="AX1550" s="31">
        <f t="shared" si="1026"/>
        <v>7.9386295058655992E-2</v>
      </c>
      <c r="AY1550" s="31">
        <f t="shared" si="1023"/>
        <v>1.309569441868799E-2</v>
      </c>
      <c r="AZ1550" s="31">
        <f t="shared" si="1023"/>
        <v>9.9425909131304105E-4</v>
      </c>
      <c r="BA1550" s="31">
        <f t="shared" si="1024"/>
        <v>1</v>
      </c>
      <c r="BB1550" s="34">
        <f>AU1550*'Propiedades físicas'!$C$4+'Diseño reactor'!AV1550*'Propiedades físicas'!$C$5+'Diseño reactor'!AW1550*'Propiedades físicas'!$C$8+'Diseño reactor'!AX1550*'Propiedades físicas'!$C$9+'Diseño reactor'!AY1550*'Propiedades físicas'!$C$7+'Diseño reactor'!AZ1550*'Propiedades físicas'!$C$6</f>
        <v>875.54725952178603</v>
      </c>
      <c r="BC1550" s="45">
        <f>AU1550*'Propiedades físicas'!$L$4+'Diseño reactor'!AV1550*'Propiedades físicas'!$L$5+'Diseño reactor'!AW1550*'Propiedades físicas'!$L$8+AX1550*'Propiedades físicas'!$L$9+'Diseño reactor'!AY1550*'Propiedades físicas'!$L$7+'Diseño reactor'!AZ1550*'Propiedades físicas'!$L$6</f>
        <v>2.0791631448700372</v>
      </c>
      <c r="BD1550" s="29">
        <f t="shared" si="1001"/>
        <v>2.0295204802767253</v>
      </c>
      <c r="BE1550" s="58">
        <f t="shared" si="1002"/>
        <v>41.872217430275292</v>
      </c>
      <c r="BF1550" s="30">
        <f>AU1550*'Propiedades físicas'!$I$4+'Diseño reactor'!AV1550*'Propiedades físicas'!$I$5+'Diseño reactor'!AW1550*'Propiedades físicas'!$I$8+'Diseño reactor'!AX1550*'Propiedades físicas'!$I$9+'Diseño reactor'!AY1550*'Propiedades físicas'!$I$7+'Diseño reactor'!AZ1550*'Propiedades físicas'!$I$6</f>
        <v>1.989630760654686E-2</v>
      </c>
      <c r="BG1550" s="24">
        <f>AU1550*'Propiedades físicas'!$O$4+'Diseño reactor'!AV1550*'Propiedades físicas'!$O$5+'Diseño reactor'!AW1550*'Propiedades físicas'!$O$8+'Diseño reactor'!AX1550*'Propiedades físicas'!$O$9+'Diseño reactor'!AY1550*'Propiedades físicas'!$O$7+'Diseño reactor'!AZ1550*'Propiedades físicas'!$O$6</f>
        <v>0.15261768777478454</v>
      </c>
      <c r="BH1550" s="54">
        <f t="shared" si="1003"/>
        <v>41316.288927480666</v>
      </c>
      <c r="BI1550" s="34">
        <f t="shared" si="1025"/>
        <v>271.05422770901373</v>
      </c>
      <c r="BJ1550" s="27">
        <f t="shared" si="1004"/>
        <v>4795.3976031134071</v>
      </c>
      <c r="BK1550" s="34">
        <f t="shared" si="1005"/>
        <v>562.97114934454771</v>
      </c>
      <c r="BL1550" s="27">
        <f t="shared" si="1006"/>
        <v>105.47514866450791</v>
      </c>
      <c r="BM1550" s="34">
        <f t="shared" si="1007"/>
        <v>1.1054421768707483</v>
      </c>
      <c r="BN1550" s="45">
        <f t="shared" si="1008"/>
        <v>1610.0379867270271</v>
      </c>
      <c r="BO1550" s="45">
        <f t="shared" si="1009"/>
        <v>101.82365658457707</v>
      </c>
      <c r="BP1550" s="66">
        <f t="shared" si="1010"/>
        <v>6.6889828936136331</v>
      </c>
    </row>
    <row r="1551" spans="8:68">
      <c r="H1551" s="68">
        <v>1546</v>
      </c>
      <c r="I1551" s="31">
        <f>('Propiedades físicas'!$C$10*'Diseño reactor'!H1551)/1000</f>
        <v>1353.1292053533232</v>
      </c>
      <c r="J1551" s="31">
        <f t="shared" si="987"/>
        <v>0.33699664318525391</v>
      </c>
      <c r="K1551" s="31">
        <f>(I1551*1000)/'Propiedades físicas'!$F$10</f>
        <v>8838.864931107355</v>
      </c>
      <c r="L1551" s="31">
        <f t="shared" si="988"/>
        <v>1262.6949901581936</v>
      </c>
      <c r="M1551" s="31">
        <f t="shared" si="989"/>
        <v>7576.1699409491612</v>
      </c>
      <c r="N1551" s="31">
        <f t="shared" si="990"/>
        <v>0.816749670218754</v>
      </c>
      <c r="O1551" s="32">
        <f t="shared" si="991"/>
        <v>4.9004980213125231</v>
      </c>
      <c r="P1551" s="33">
        <f t="shared" si="992"/>
        <v>0.63211462447773492</v>
      </c>
      <c r="Q1551" s="31">
        <f t="shared" si="993"/>
        <v>4.6646887475877286</v>
      </c>
      <c r="R1551" s="31">
        <f t="shared" si="994"/>
        <v>0.14289630820757426</v>
      </c>
      <c r="S1551" s="31">
        <f t="shared" si="995"/>
        <v>0.23580927372479496</v>
      </c>
      <c r="T1551" s="31">
        <f t="shared" si="996"/>
        <v>3.2303247083113953E-2</v>
      </c>
      <c r="U1551" s="31">
        <f t="shared" si="997"/>
        <v>9.4354904503309266E-3</v>
      </c>
      <c r="V1551" s="47">
        <f t="shared" si="1011"/>
        <v>6.259775892886307E-4</v>
      </c>
      <c r="W1551" s="31">
        <f t="shared" si="998"/>
        <v>0.2260607533414338</v>
      </c>
      <c r="X1551" s="34">
        <f>(S1551*H1551*'Propiedades físicas'!$F$5*60*24*365)/(1000000)</f>
        <v>56424.378374944354</v>
      </c>
      <c r="Y1551" s="34">
        <f>(U1551*H1551*'Propiedades físicas'!$F$7*60*24*365)/(1000000)</f>
        <v>706.06030915230565</v>
      </c>
      <c r="Z1551" s="31">
        <f t="shared" si="1012"/>
        <v>977.24920944257815</v>
      </c>
      <c r="AA1551" s="31">
        <f t="shared" si="1013"/>
        <v>7211.6088037706286</v>
      </c>
      <c r="AB1551" s="31">
        <f t="shared" si="1014"/>
        <v>220.91769248890981</v>
      </c>
      <c r="AC1551" s="31">
        <f t="shared" si="1015"/>
        <v>364.56113717853299</v>
      </c>
      <c r="AD1551" s="31">
        <f t="shared" si="999"/>
        <v>49.94081999049417</v>
      </c>
      <c r="AE1551" s="31">
        <f t="shared" si="1016"/>
        <v>14.587268236211612</v>
      </c>
      <c r="AF1551" s="31">
        <f t="shared" si="1017"/>
        <v>8838.864931107355</v>
      </c>
      <c r="AG1551" s="31">
        <f t="shared" si="1018"/>
        <v>0.11056274952265233</v>
      </c>
      <c r="AH1551" s="31">
        <f t="shared" si="1019"/>
        <v>0.81589761354879542</v>
      </c>
      <c r="AI1551" s="31">
        <f t="shared" si="1019"/>
        <v>2.4993898448591033E-2</v>
      </c>
      <c r="AJ1551" s="31">
        <f t="shared" si="1019"/>
        <v>4.1245243594061787E-2</v>
      </c>
      <c r="AK1551" s="31">
        <f t="shared" si="1000"/>
        <v>5.650139512227783E-3</v>
      </c>
      <c r="AL1551" s="31">
        <f t="shared" si="1000"/>
        <v>1.6503553736717282E-3</v>
      </c>
      <c r="AM1551" s="31">
        <f t="shared" si="1020"/>
        <v>1</v>
      </c>
      <c r="AN1551" s="31">
        <f>(Z1551*'Propiedades físicas'!$F$4)/1000</f>
        <v>859.37340979961436</v>
      </c>
      <c r="AO1551" s="31">
        <f>(AA1551*'Propiedades físicas'!$F$6)/1000</f>
        <v>231.05994607281093</v>
      </c>
      <c r="AP1551" s="31">
        <f>(AB1551*'Propiedades físicas'!$F$9)/1000</f>
        <v>136.2951703810329</v>
      </c>
      <c r="AQ1551" s="31">
        <f>(AC1551*'Propiedades físicas'!$F$5)/1000</f>
        <v>107.35231806496262</v>
      </c>
      <c r="AR1551" s="31">
        <f>(AD1551*'Propiedades físicas'!$F$8)/1000</f>
        <v>17.705019503029988</v>
      </c>
      <c r="AS1551" s="31">
        <f>(AE1551*'Propiedades físicas'!$F$7)/1000</f>
        <v>1.3433415318727275</v>
      </c>
      <c r="AT1551" s="31">
        <f t="shared" si="1021"/>
        <v>1353.1292053533234</v>
      </c>
      <c r="AU1551" s="31">
        <f t="shared" si="1022"/>
        <v>0.63510077707266577</v>
      </c>
      <c r="AV1551" s="31">
        <f t="shared" si="1026"/>
        <v>0.17075970658136636</v>
      </c>
      <c r="AW1551" s="31">
        <f t="shared" si="1026"/>
        <v>0.10072590987011036</v>
      </c>
      <c r="AX1551" s="31">
        <f t="shared" si="1026"/>
        <v>7.9336339530807209E-2</v>
      </c>
      <c r="AY1551" s="31">
        <f t="shared" si="1023"/>
        <v>1.3084500307128414E-2</v>
      </c>
      <c r="AZ1551" s="31">
        <f t="shared" si="1023"/>
        <v>9.9276663792203048E-4</v>
      </c>
      <c r="BA1551" s="31">
        <f t="shared" si="1024"/>
        <v>1.0000000000000002</v>
      </c>
      <c r="BB1551" s="34">
        <f>AU1551*'Propiedades físicas'!$C$4+'Diseño reactor'!AV1551*'Propiedades físicas'!$C$5+'Diseño reactor'!AW1551*'Propiedades físicas'!$C$8+'Diseño reactor'!AX1551*'Propiedades físicas'!$C$9+'Diseño reactor'!AY1551*'Propiedades físicas'!$C$7+'Diseño reactor'!AZ1551*'Propiedades físicas'!$C$6</f>
        <v>875.54679583240306</v>
      </c>
      <c r="BC1551" s="45">
        <f>AU1551*'Propiedades físicas'!$L$4+'Diseño reactor'!AV1551*'Propiedades físicas'!$L$5+'Diseño reactor'!AW1551*'Propiedades físicas'!$L$8+AX1551*'Propiedades físicas'!$L$9+'Diseño reactor'!AY1551*'Propiedades físicas'!$L$7+'Diseño reactor'!AZ1551*'Propiedades físicas'!$L$6</f>
        <v>2.0792313106600901</v>
      </c>
      <c r="BD1551" s="29">
        <f t="shared" si="1001"/>
        <v>2.028439058540112</v>
      </c>
      <c r="BE1551" s="58">
        <f t="shared" si="1002"/>
        <v>41.87103903262544</v>
      </c>
      <c r="BF1551" s="30">
        <f>AU1551*'Propiedades físicas'!$I$4+'Diseño reactor'!AV1551*'Propiedades físicas'!$I$5+'Diseño reactor'!AW1551*'Propiedades físicas'!$I$8+'Diseño reactor'!AX1551*'Propiedades físicas'!$I$9+'Diseño reactor'!AY1551*'Propiedades físicas'!$I$7+'Diseño reactor'!AZ1551*'Propiedades físicas'!$I$6</f>
        <v>1.989652007150285E-2</v>
      </c>
      <c r="BG1551" s="24">
        <f>AU1551*'Propiedades físicas'!$O$4+'Diseño reactor'!AV1551*'Propiedades físicas'!$O$5+'Diseño reactor'!AW1551*'Propiedades físicas'!$O$8+'Diseño reactor'!AX1551*'Propiedades físicas'!$O$9+'Diseño reactor'!AY1551*'Propiedades físicas'!$O$7+'Diseño reactor'!AZ1551*'Propiedades físicas'!$O$6</f>
        <v>0.15262088016099348</v>
      </c>
      <c r="BH1551" s="54">
        <f t="shared" si="1003"/>
        <v>41315.825850707188</v>
      </c>
      <c r="BI1551" s="34">
        <f t="shared" si="1025"/>
        <v>271.06033894056122</v>
      </c>
      <c r="BJ1551" s="27">
        <f t="shared" si="1004"/>
        <v>4795.3978102654783</v>
      </c>
      <c r="BK1551" s="34">
        <f t="shared" si="1005"/>
        <v>562.98294963447552</v>
      </c>
      <c r="BL1551" s="27">
        <f t="shared" si="1006"/>
        <v>105.47556286755982</v>
      </c>
      <c r="BM1551" s="34">
        <f t="shared" si="1007"/>
        <v>1.1054421768707483</v>
      </c>
      <c r="BN1551" s="45">
        <f t="shared" si="1008"/>
        <v>1611.2153710164669</v>
      </c>
      <c r="BO1551" s="45">
        <f t="shared" si="1009"/>
        <v>101.83757292300356</v>
      </c>
      <c r="BP1551" s="66">
        <f t="shared" si="1010"/>
        <v>6.6889793511316968</v>
      </c>
    </row>
    <row r="1552" spans="8:68">
      <c r="H1552" s="68">
        <v>1547</v>
      </c>
      <c r="I1552" s="31">
        <f>('Propiedades físicas'!$C$10*'Diseño reactor'!H1552)/1000</f>
        <v>1354.0044506349232</v>
      </c>
      <c r="J1552" s="31">
        <f t="shared" si="987"/>
        <v>0.33677880437259372</v>
      </c>
      <c r="K1552" s="31">
        <f>(I1552*1000)/'Propiedades físicas'!$F$10</f>
        <v>8844.5821787988862</v>
      </c>
      <c r="L1552" s="31">
        <f t="shared" si="988"/>
        <v>1263.5117398284121</v>
      </c>
      <c r="M1552" s="31">
        <f t="shared" si="989"/>
        <v>7581.0704389704733</v>
      </c>
      <c r="N1552" s="31">
        <f t="shared" si="990"/>
        <v>0.81674967021875378</v>
      </c>
      <c r="O1552" s="32">
        <f t="shared" si="991"/>
        <v>4.9004980213125231</v>
      </c>
      <c r="P1552" s="33">
        <f t="shared" si="992"/>
        <v>0.6322070079247154</v>
      </c>
      <c r="Q1552" s="31">
        <f t="shared" si="993"/>
        <v>4.6648370453853394</v>
      </c>
      <c r="R1552" s="31">
        <f t="shared" si="994"/>
        <v>0.14284568285424243</v>
      </c>
      <c r="S1552" s="31">
        <f t="shared" si="995"/>
        <v>0.23566097592718485</v>
      </c>
      <c r="T1552" s="31">
        <f t="shared" si="996"/>
        <v>3.2275645246445404E-2</v>
      </c>
      <c r="U1552" s="31">
        <f t="shared" si="997"/>
        <v>9.4213341933505421E-3</v>
      </c>
      <c r="V1552" s="47">
        <f t="shared" si="1011"/>
        <v>6.2606907580894152E-4</v>
      </c>
      <c r="W1552" s="31">
        <f t="shared" si="998"/>
        <v>0.22594764224956645</v>
      </c>
      <c r="X1552" s="34">
        <f>(S1552*H1552*'Propiedades físicas'!$F$5*60*24*365)/(1000000)</f>
        <v>56425.367776617502</v>
      </c>
      <c r="Y1552" s="34">
        <f>(U1552*H1552*'Propiedades físicas'!$F$7*60*24*365)/(1000000)</f>
        <v>705.45700876949195</v>
      </c>
      <c r="Z1552" s="31">
        <f t="shared" si="1012"/>
        <v>978.02424125953473</v>
      </c>
      <c r="AA1552" s="31">
        <f t="shared" si="1013"/>
        <v>7216.5029092111199</v>
      </c>
      <c r="AB1552" s="31">
        <f t="shared" si="1014"/>
        <v>220.98227137551305</v>
      </c>
      <c r="AC1552" s="31">
        <f t="shared" si="1015"/>
        <v>364.56752975935495</v>
      </c>
      <c r="AD1552" s="31">
        <f t="shared" si="999"/>
        <v>49.930423196251041</v>
      </c>
      <c r="AE1552" s="31">
        <f t="shared" si="1016"/>
        <v>14.574803997113289</v>
      </c>
      <c r="AF1552" s="31">
        <f t="shared" si="1017"/>
        <v>8844.5821787988862</v>
      </c>
      <c r="AG1552" s="31">
        <f t="shared" si="1018"/>
        <v>0.11057890825006192</v>
      </c>
      <c r="AH1552" s="31">
        <f t="shared" si="1019"/>
        <v>0.81592355221817126</v>
      </c>
      <c r="AI1552" s="31">
        <f t="shared" si="1019"/>
        <v>2.4985043601632624E-2</v>
      </c>
      <c r="AJ1552" s="31">
        <f t="shared" si="1019"/>
        <v>4.1219304924686E-2</v>
      </c>
      <c r="AK1552" s="31">
        <f t="shared" si="1000"/>
        <v>5.6453116932915085E-3</v>
      </c>
      <c r="AL1552" s="31">
        <f t="shared" si="1000"/>
        <v>1.6478793121567875E-3</v>
      </c>
      <c r="AM1552" s="31">
        <f t="shared" si="1020"/>
        <v>1</v>
      </c>
      <c r="AN1552" s="31">
        <f>(Z1552*'Propiedades físicas'!$F$4)/1000</f>
        <v>860.05495727880964</v>
      </c>
      <c r="AO1552" s="31">
        <f>(AA1552*'Propiedades físicas'!$F$6)/1000</f>
        <v>231.21675321112428</v>
      </c>
      <c r="AP1552" s="31">
        <f>(AB1552*'Propiedades físicas'!$F$9)/1000</f>
        <v>136.33501232512276</v>
      </c>
      <c r="AQ1552" s="31">
        <f>(AC1552*'Propiedades físicas'!$F$5)/1000</f>
        <v>107.35420048823725</v>
      </c>
      <c r="AR1552" s="31">
        <f>(AD1552*'Propiedades físicas'!$F$8)/1000</f>
        <v>17.701333631534911</v>
      </c>
      <c r="AS1552" s="31">
        <f>(AE1552*'Propiedades físicas'!$F$7)/1000</f>
        <v>1.3421937000941628</v>
      </c>
      <c r="AT1552" s="31">
        <f t="shared" si="1021"/>
        <v>1354.0044506349229</v>
      </c>
      <c r="AU1552" s="31">
        <f t="shared" si="1022"/>
        <v>0.63519359694535027</v>
      </c>
      <c r="AV1552" s="31">
        <f t="shared" si="1026"/>
        <v>0.17076513530121823</v>
      </c>
      <c r="AW1552" s="31">
        <f t="shared" si="1026"/>
        <v>0.10069022466003877</v>
      </c>
      <c r="AX1552" s="31">
        <f t="shared" si="1026"/>
        <v>7.9286445800009347E-2</v>
      </c>
      <c r="AY1552" s="31">
        <f t="shared" si="1023"/>
        <v>1.3073320123308576E-2</v>
      </c>
      <c r="AZ1552" s="31">
        <f t="shared" si="1023"/>
        <v>9.9127717007486808E-4</v>
      </c>
      <c r="BA1552" s="31">
        <f t="shared" si="1024"/>
        <v>0.99999999999999989</v>
      </c>
      <c r="BB1552" s="34">
        <f>AU1552*'Propiedades físicas'!$C$4+'Diseño reactor'!AV1552*'Propiedades físicas'!$C$5+'Diseño reactor'!AW1552*'Propiedades físicas'!$C$8+'Diseño reactor'!AX1552*'Propiedades físicas'!$C$9+'Diseño reactor'!AY1552*'Propiedades físicas'!$C$7+'Diseño reactor'!AZ1552*'Propiedades físicas'!$C$6</f>
        <v>875.54633301486524</v>
      </c>
      <c r="BC1552" s="45">
        <f>AU1552*'Propiedades físicas'!$L$4+'Diseño reactor'!AV1552*'Propiedades físicas'!$L$5+'Diseño reactor'!AW1552*'Propiedades físicas'!$L$8+AX1552*'Propiedades físicas'!$L$9+'Diseño reactor'!AY1552*'Propiedades físicas'!$L$7+'Diseño reactor'!AZ1552*'Propiedades físicas'!$L$6</f>
        <v>2.0792994050330034</v>
      </c>
      <c r="BD1552" s="29">
        <f t="shared" si="1001"/>
        <v>2.0273587909007209</v>
      </c>
      <c r="BE1552" s="58">
        <f t="shared" si="1002"/>
        <v>41.869861919646517</v>
      </c>
      <c r="BF1552" s="30">
        <f>AU1552*'Propiedades físicas'!$I$4+'Diseño reactor'!AV1552*'Propiedades físicas'!$I$5+'Diseño reactor'!AW1552*'Propiedades físicas'!$I$8+'Diseño reactor'!AX1552*'Propiedades físicas'!$I$9+'Diseño reactor'!AY1552*'Propiedades físicas'!$I$7+'Diseño reactor'!AZ1552*'Propiedades físicas'!$I$6</f>
        <v>1.9896732129332514E-2</v>
      </c>
      <c r="BG1552" s="24">
        <f>AU1552*'Propiedades físicas'!$O$4+'Diseño reactor'!AV1552*'Propiedades físicas'!$O$5+'Diseño reactor'!AW1552*'Propiedades físicas'!$O$8+'Diseño reactor'!AX1552*'Propiedades físicas'!$O$9+'Diseño reactor'!AY1552*'Propiedades físicas'!$O$7+'Diseño reactor'!AZ1552*'Propiedades físicas'!$O$6</f>
        <v>0.15262406944890455</v>
      </c>
      <c r="BH1552" s="54">
        <f t="shared" si="1003"/>
        <v>41315.36367035794</v>
      </c>
      <c r="BI1552" s="34">
        <f t="shared" si="1025"/>
        <v>271.06644075214098</v>
      </c>
      <c r="BJ1552" s="27">
        <f t="shared" si="1004"/>
        <v>4795.3980300185458</v>
      </c>
      <c r="BK1552" s="34">
        <f t="shared" si="1005"/>
        <v>562.99473997591588</v>
      </c>
      <c r="BL1552" s="27">
        <f t="shared" si="1006"/>
        <v>105.47597670731649</v>
      </c>
      <c r="BM1552" s="34">
        <f t="shared" si="1007"/>
        <v>1.1054421768707483</v>
      </c>
      <c r="BN1552" s="45">
        <f t="shared" si="1008"/>
        <v>1612.3928011679218</v>
      </c>
      <c r="BO1552" s="45">
        <f t="shared" si="1009"/>
        <v>101.85147533826957</v>
      </c>
      <c r="BP1552" s="66">
        <f t="shared" si="1010"/>
        <v>6.688975815310461</v>
      </c>
    </row>
    <row r="1553" spans="8:68">
      <c r="H1553" s="68">
        <v>1548</v>
      </c>
      <c r="I1553" s="31">
        <f>('Propiedades físicas'!$C$10*'Diseño reactor'!H1553)/1000</f>
        <v>1354.8796959165227</v>
      </c>
      <c r="J1553" s="31">
        <f t="shared" si="987"/>
        <v>0.336561247005428</v>
      </c>
      <c r="K1553" s="31">
        <f>(I1553*1000)/'Propiedades físicas'!$F$10</f>
        <v>8850.2994264904173</v>
      </c>
      <c r="L1553" s="31">
        <f t="shared" si="988"/>
        <v>1264.3284894986309</v>
      </c>
      <c r="M1553" s="31">
        <f t="shared" si="989"/>
        <v>7585.9709369917855</v>
      </c>
      <c r="N1553" s="31">
        <f t="shared" si="990"/>
        <v>0.81674967021875378</v>
      </c>
      <c r="O1553" s="32">
        <f t="shared" si="991"/>
        <v>4.9004980213125231</v>
      </c>
      <c r="P1553" s="33">
        <f t="shared" si="992"/>
        <v>0.63229929896851256</v>
      </c>
      <c r="Q1553" s="31">
        <f t="shared" si="993"/>
        <v>4.6649851598405103</v>
      </c>
      <c r="R1553" s="31">
        <f t="shared" si="994"/>
        <v>0.14279508726923934</v>
      </c>
      <c r="S1553" s="31">
        <f t="shared" si="995"/>
        <v>0.23551286147201472</v>
      </c>
      <c r="T1553" s="31">
        <f t="shared" si="996"/>
        <v>3.2248077740230252E-2</v>
      </c>
      <c r="U1553" s="31">
        <f t="shared" si="997"/>
        <v>9.4072062407716157E-3</v>
      </c>
      <c r="V1553" s="47">
        <f t="shared" si="1011"/>
        <v>6.2616047082318725E-4</v>
      </c>
      <c r="W1553" s="31">
        <f t="shared" si="998"/>
        <v>0.2258346442929558</v>
      </c>
      <c r="X1553" s="34">
        <f>(S1553*H1553*'Propiedades físicas'!$F$5*60*24*365)/(1000000)</f>
        <v>56426.35520005432</v>
      </c>
      <c r="Y1553" s="34">
        <f>(U1553*H1553*'Propiedades físicas'!$F$7*60*24*365)/(1000000)</f>
        <v>704.85445875615289</v>
      </c>
      <c r="Z1553" s="31">
        <f t="shared" si="1012"/>
        <v>978.7993148032574</v>
      </c>
      <c r="AA1553" s="31">
        <f t="shared" si="1013"/>
        <v>7221.3970274331095</v>
      </c>
      <c r="AB1553" s="31">
        <f t="shared" si="1014"/>
        <v>221.0467950927825</v>
      </c>
      <c r="AC1553" s="31">
        <f t="shared" si="1015"/>
        <v>364.57390955867879</v>
      </c>
      <c r="AD1553" s="31">
        <f t="shared" si="999"/>
        <v>49.920024341876427</v>
      </c>
      <c r="AE1553" s="31">
        <f t="shared" si="1016"/>
        <v>14.562355260714462</v>
      </c>
      <c r="AF1553" s="31">
        <f t="shared" si="1017"/>
        <v>8850.2994264904191</v>
      </c>
      <c r="AG1553" s="31">
        <f t="shared" si="1018"/>
        <v>0.11059505081529199</v>
      </c>
      <c r="AH1553" s="31">
        <f t="shared" si="1019"/>
        <v>0.81594945881924252</v>
      </c>
      <c r="AI1553" s="31">
        <f t="shared" si="1019"/>
        <v>2.4976193961432837E-2</v>
      </c>
      <c r="AJ1553" s="31">
        <f t="shared" si="1019"/>
        <v>4.1193398323614724E-2</v>
      </c>
      <c r="AK1553" s="31">
        <f t="shared" si="1000"/>
        <v>5.6404898790720559E-3</v>
      </c>
      <c r="AL1553" s="31">
        <f t="shared" si="1000"/>
        <v>1.6454082013459238E-3</v>
      </c>
      <c r="AM1553" s="31">
        <f t="shared" si="1020"/>
        <v>1</v>
      </c>
      <c r="AN1553" s="31">
        <f>(Z1553*'Propiedades físicas'!$F$4)/1000</f>
        <v>860.73654145168848</v>
      </c>
      <c r="AO1553" s="31">
        <f>(AA1553*'Propiedades físicas'!$F$6)/1000</f>
        <v>231.37356075895681</v>
      </c>
      <c r="AP1553" s="31">
        <f>(AB1553*'Propiedades físicas'!$F$9)/1000</f>
        <v>136.37482023249214</v>
      </c>
      <c r="AQ1553" s="31">
        <f>(AC1553*'Propiedades físicas'!$F$5)/1000</f>
        <v>107.35607914774415</v>
      </c>
      <c r="AR1553" s="31">
        <f>(AD1553*'Propiedades físicas'!$F$8)/1000</f>
        <v>17.697647029682027</v>
      </c>
      <c r="AS1553" s="31">
        <f>(AE1553*'Propiedades físicas'!$F$7)/1000</f>
        <v>1.3410472959591948</v>
      </c>
      <c r="AT1553" s="31">
        <f t="shared" si="1021"/>
        <v>1354.8796959165227</v>
      </c>
      <c r="AU1553" s="31">
        <f t="shared" si="1022"/>
        <v>0.6352863239783324</v>
      </c>
      <c r="AV1553" s="31">
        <f t="shared" si="1026"/>
        <v>0.17077055730947516</v>
      </c>
      <c r="AW1553" s="31">
        <f t="shared" si="1026"/>
        <v>0.10065456043330841</v>
      </c>
      <c r="AX1553" s="31">
        <f t="shared" si="1026"/>
        <v>7.9236613753460972E-2</v>
      </c>
      <c r="AY1553" s="31">
        <f t="shared" si="1023"/>
        <v>1.3062153845113361E-2</v>
      </c>
      <c r="AZ1553" s="31">
        <f t="shared" si="1023"/>
        <v>9.8979068030983315E-4</v>
      </c>
      <c r="BA1553" s="31">
        <f t="shared" si="1024"/>
        <v>1.0000000000000002</v>
      </c>
      <c r="BB1553" s="34">
        <f>AU1553*'Propiedades físicas'!$C$4+'Diseño reactor'!AV1553*'Propiedades físicas'!$C$5+'Diseño reactor'!AW1553*'Propiedades físicas'!$C$8+'Diseño reactor'!AX1553*'Propiedades físicas'!$C$9+'Diseño reactor'!AY1553*'Propiedades físicas'!$C$7+'Diseño reactor'!AZ1553*'Propiedades físicas'!$C$6</f>
        <v>875.54587106711108</v>
      </c>
      <c r="BC1553" s="45">
        <f>AU1553*'Propiedades físicas'!$L$4+'Diseño reactor'!AV1553*'Propiedades físicas'!$L$5+'Diseño reactor'!AW1553*'Propiedades físicas'!$L$8+AX1553*'Propiedades físicas'!$L$9+'Diseño reactor'!AY1553*'Propiedades físicas'!$L$7+'Diseño reactor'!AZ1553*'Propiedades físicas'!$L$6</f>
        <v>2.0793674280997512</v>
      </c>
      <c r="BD1553" s="29">
        <f t="shared" si="1001"/>
        <v>2.0262796755098726</v>
      </c>
      <c r="BE1553" s="58">
        <f t="shared" si="1002"/>
        <v>41.86868608922822</v>
      </c>
      <c r="BF1553" s="30">
        <f>AU1553*'Propiedades físicas'!$I$4+'Diseño reactor'!AV1553*'Propiedades físicas'!$I$5+'Diseño reactor'!AW1553*'Propiedades físicas'!$I$8+'Diseño reactor'!AX1553*'Propiedades físicas'!$I$9+'Diseño reactor'!AY1553*'Propiedades físicas'!$I$7+'Diseño reactor'!AZ1553*'Propiedades físicas'!$I$6</f>
        <v>1.9896943780981124E-2</v>
      </c>
      <c r="BG1553" s="24">
        <f>AU1553*'Propiedades físicas'!$O$4+'Diseño reactor'!AV1553*'Propiedades físicas'!$O$5+'Diseño reactor'!AW1553*'Propiedades físicas'!$O$8+'Diseño reactor'!AX1553*'Propiedades físicas'!$O$9+'Diseño reactor'!AY1553*'Propiedades físicas'!$O$7+'Diseño reactor'!AZ1553*'Propiedades físicas'!$O$6</f>
        <v>0.15262725564285839</v>
      </c>
      <c r="BH1553" s="54">
        <f t="shared" si="1003"/>
        <v>41314.902384315799</v>
      </c>
      <c r="BI1553" s="34">
        <f t="shared" si="1025"/>
        <v>271.07253316350869</v>
      </c>
      <c r="BJ1553" s="27">
        <f t="shared" si="1004"/>
        <v>4795.3982623313705</v>
      </c>
      <c r="BK1553" s="34">
        <f t="shared" si="1005"/>
        <v>563.00652038013004</v>
      </c>
      <c r="BL1553" s="27">
        <f t="shared" si="1006"/>
        <v>105.47639018420956</v>
      </c>
      <c r="BM1553" s="34">
        <f t="shared" si="1007"/>
        <v>1.1054421768707483</v>
      </c>
      <c r="BN1553" s="45">
        <f t="shared" si="1008"/>
        <v>1613.5702771100871</v>
      </c>
      <c r="BO1553" s="45">
        <f t="shared" si="1009"/>
        <v>101.86536385125865</v>
      </c>
      <c r="BP1553" s="66">
        <f t="shared" si="1010"/>
        <v>6.6889722861341756</v>
      </c>
    </row>
    <row r="1554" spans="8:68">
      <c r="H1554" s="68">
        <v>1549</v>
      </c>
      <c r="I1554" s="31">
        <f>('Propiedades físicas'!$C$10*'Diseño reactor'!H1554)/1000</f>
        <v>1355.7549411981227</v>
      </c>
      <c r="J1554" s="31">
        <f t="shared" si="987"/>
        <v>0.33634397053867177</v>
      </c>
      <c r="K1554" s="31">
        <f>(I1554*1000)/'Propiedades físicas'!$F$10</f>
        <v>8856.0166741819485</v>
      </c>
      <c r="L1554" s="31">
        <f t="shared" si="988"/>
        <v>1265.1452391688497</v>
      </c>
      <c r="M1554" s="31">
        <f t="shared" si="989"/>
        <v>7590.8714350130986</v>
      </c>
      <c r="N1554" s="31">
        <f t="shared" si="990"/>
        <v>0.81674967021875378</v>
      </c>
      <c r="O1554" s="32">
        <f t="shared" si="991"/>
        <v>4.9004980213125231</v>
      </c>
      <c r="P1554" s="33">
        <f t="shared" si="992"/>
        <v>0.63239149774769121</v>
      </c>
      <c r="Q1554" s="31">
        <f t="shared" si="993"/>
        <v>4.6651330912877116</v>
      </c>
      <c r="R1554" s="31">
        <f t="shared" si="994"/>
        <v>0.14274452143920244</v>
      </c>
      <c r="S1554" s="31">
        <f t="shared" si="995"/>
        <v>0.23536493002481143</v>
      </c>
      <c r="T1554" s="31">
        <f t="shared" si="996"/>
        <v>3.2220544509971347E-2</v>
      </c>
      <c r="U1554" s="31">
        <f t="shared" si="997"/>
        <v>9.3931065218887683E-3</v>
      </c>
      <c r="V1554" s="47">
        <f t="shared" si="1011"/>
        <v>6.2625177446858744E-4</v>
      </c>
      <c r="W1554" s="31">
        <f t="shared" si="998"/>
        <v>0.22572175930194752</v>
      </c>
      <c r="X1554" s="34">
        <f>(S1554*H1554*'Propiedades físicas'!$F$5*60*24*365)/(1000000)</f>
        <v>56427.340650196478</v>
      </c>
      <c r="Y1554" s="34">
        <f>(U1554*H1554*'Propiedades físicas'!$F$7*60*24*365)/(1000000)</f>
        <v>704.25265792113009</v>
      </c>
      <c r="Z1554" s="31">
        <f t="shared" si="1012"/>
        <v>979.57443001117372</v>
      </c>
      <c r="AA1554" s="31">
        <f t="shared" si="1013"/>
        <v>7226.2911584046651</v>
      </c>
      <c r="AB1554" s="31">
        <f t="shared" si="1014"/>
        <v>221.11126370932459</v>
      </c>
      <c r="AC1554" s="31">
        <f t="shared" si="1015"/>
        <v>364.58027660843288</v>
      </c>
      <c r="AD1554" s="31">
        <f t="shared" si="999"/>
        <v>49.909623445945613</v>
      </c>
      <c r="AE1554" s="31">
        <f t="shared" si="1016"/>
        <v>14.549922002405703</v>
      </c>
      <c r="AF1554" s="31">
        <f t="shared" si="1017"/>
        <v>8856.0166741819467</v>
      </c>
      <c r="AG1554" s="31">
        <f t="shared" si="1018"/>
        <v>0.11061117724257893</v>
      </c>
      <c r="AH1554" s="31">
        <f t="shared" si="1019"/>
        <v>0.81597533341051176</v>
      </c>
      <c r="AI1554" s="31">
        <f t="shared" si="1019"/>
        <v>2.4967349525654457E-2</v>
      </c>
      <c r="AJ1554" s="31">
        <f t="shared" si="1019"/>
        <v>4.1167523732345515E-2</v>
      </c>
      <c r="AK1554" s="31">
        <f t="shared" si="1000"/>
        <v>5.6356740600373694E-3</v>
      </c>
      <c r="AL1554" s="31">
        <f t="shared" si="1000"/>
        <v>1.6429420288721077E-3</v>
      </c>
      <c r="AM1554" s="31">
        <f t="shared" si="1020"/>
        <v>1.0000000000000002</v>
      </c>
      <c r="AN1554" s="31">
        <f>(Z1554*'Propiedades físicas'!$F$4)/1000</f>
        <v>861.41816226322601</v>
      </c>
      <c r="AO1554" s="31">
        <f>(AA1554*'Propiedades físicas'!$F$6)/1000</f>
        <v>231.53036871528548</v>
      </c>
      <c r="AP1554" s="31">
        <f>(AB1554*'Propiedades físicas'!$F$9)/1000</f>
        <v>136.41459414546779</v>
      </c>
      <c r="AQ1554" s="31">
        <f>(AC1554*'Propiedades físicas'!$F$5)/1000</f>
        <v>107.35795405288523</v>
      </c>
      <c r="AR1554" s="31">
        <f>(AD1554*'Propiedades físicas'!$F$8)/1000</f>
        <v>17.693959704056635</v>
      </c>
      <c r="AS1554" s="31">
        <f>(AE1554*'Propiedades físicas'!$F$7)/1000</f>
        <v>1.3399023172015412</v>
      </c>
      <c r="AT1554" s="31">
        <f t="shared" si="1021"/>
        <v>1355.7549411981224</v>
      </c>
      <c r="AU1554" s="31">
        <f t="shared" si="1022"/>
        <v>0.6353789583108318</v>
      </c>
      <c r="AV1554" s="31">
        <f t="shared" si="1026"/>
        <v>0.17077597261838112</v>
      </c>
      <c r="AW1554" s="31">
        <f t="shared" si="1026"/>
        <v>0.10061891718050019</v>
      </c>
      <c r="AX1554" s="31">
        <f t="shared" si="1026"/>
        <v>7.9186843278630945E-2</v>
      </c>
      <c r="AY1554" s="31">
        <f t="shared" si="1023"/>
        <v>1.3051001450468575E-2</v>
      </c>
      <c r="AZ1554" s="31">
        <f t="shared" si="1023"/>
        <v>9.8830716118757296E-4</v>
      </c>
      <c r="BA1554" s="31">
        <f t="shared" si="1024"/>
        <v>1</v>
      </c>
      <c r="BB1554" s="34">
        <f>AU1554*'Propiedades físicas'!$C$4+'Diseño reactor'!AV1554*'Propiedades físicas'!$C$5+'Diseño reactor'!AW1554*'Propiedades físicas'!$C$8+'Diseño reactor'!AX1554*'Propiedades físicas'!$C$9+'Diseño reactor'!AY1554*'Propiedades físicas'!$C$7+'Diseño reactor'!AZ1554*'Propiedades físicas'!$C$6</f>
        <v>875.54540998708353</v>
      </c>
      <c r="BC1554" s="45">
        <f>AU1554*'Propiedades físicas'!$L$4+'Diseño reactor'!AV1554*'Propiedades físicas'!$L$5+'Diseño reactor'!AW1554*'Propiedades físicas'!$L$8+AX1554*'Propiedades físicas'!$L$9+'Diseño reactor'!AY1554*'Propiedades físicas'!$L$7+'Diseño reactor'!AZ1554*'Propiedades físicas'!$L$6</f>
        <v>2.079435379971085</v>
      </c>
      <c r="BD1554" s="29">
        <f t="shared" si="1001"/>
        <v>2.0252017105228353</v>
      </c>
      <c r="BE1554" s="58">
        <f t="shared" si="1002"/>
        <v>41.867511539264868</v>
      </c>
      <c r="BF1554" s="30">
        <f>AU1554*'Propiedades físicas'!$I$4+'Diseño reactor'!AV1554*'Propiedades físicas'!$I$5+'Diseño reactor'!AW1554*'Propiedades físicas'!$I$8+'Diseño reactor'!AX1554*'Propiedades físicas'!$I$9+'Diseño reactor'!AY1554*'Propiedades físicas'!$I$7+'Diseño reactor'!AZ1554*'Propiedades físicas'!$I$6</f>
        <v>1.9897155027391311E-2</v>
      </c>
      <c r="BG1554" s="24">
        <f>AU1554*'Propiedades físicas'!$O$4+'Diseño reactor'!AV1554*'Propiedades físicas'!$O$5+'Diseño reactor'!AW1554*'Propiedades físicas'!$O$8+'Diseño reactor'!AX1554*'Propiedades físicas'!$O$9+'Diseño reactor'!AY1554*'Propiedades físicas'!$O$7+'Diseño reactor'!AZ1554*'Propiedades físicas'!$O$6</f>
        <v>0.15263043874718801</v>
      </c>
      <c r="BH1554" s="54">
        <f t="shared" si="1003"/>
        <v>41314.441990469641</v>
      </c>
      <c r="BI1554" s="34">
        <f t="shared" si="1025"/>
        <v>271.07861619436841</v>
      </c>
      <c r="BJ1554" s="27">
        <f t="shared" si="1004"/>
        <v>4795.3985071628867</v>
      </c>
      <c r="BK1554" s="34">
        <f t="shared" si="1005"/>
        <v>563.01829085837062</v>
      </c>
      <c r="BL1554" s="27">
        <f t="shared" si="1006"/>
        <v>105.47680329867029</v>
      </c>
      <c r="BM1554" s="34">
        <f t="shared" si="1007"/>
        <v>1.1054421768707483</v>
      </c>
      <c r="BN1554" s="45">
        <f t="shared" si="1008"/>
        <v>1614.7477987718034</v>
      </c>
      <c r="BO1554" s="45">
        <f t="shared" si="1009"/>
        <v>101.87923848281243</v>
      </c>
      <c r="BP1554" s="66">
        <f t="shared" si="1010"/>
        <v>6.6889687635871242</v>
      </c>
    </row>
    <row r="1555" spans="8:68">
      <c r="H1555" s="68">
        <v>1550</v>
      </c>
      <c r="I1555" s="31">
        <f>('Propiedades físicas'!$C$10*'Diseño reactor'!H1555)/1000</f>
        <v>1356.6301864797224</v>
      </c>
      <c r="J1555" s="31">
        <f t="shared" si="987"/>
        <v>0.33612697442864681</v>
      </c>
      <c r="K1555" s="31">
        <f>(I1555*1000)/'Propiedades físicas'!$F$10</f>
        <v>8861.7339218734796</v>
      </c>
      <c r="L1555" s="31">
        <f t="shared" si="988"/>
        <v>1265.9619888390685</v>
      </c>
      <c r="M1555" s="31">
        <f t="shared" si="989"/>
        <v>7595.7719330344107</v>
      </c>
      <c r="N1555" s="31">
        <f t="shared" si="990"/>
        <v>0.81674967021875389</v>
      </c>
      <c r="O1555" s="32">
        <f t="shared" si="991"/>
        <v>4.9004980213125231</v>
      </c>
      <c r="P1555" s="33">
        <f t="shared" si="992"/>
        <v>0.63248360440053975</v>
      </c>
      <c r="Q1555" s="31">
        <f t="shared" si="993"/>
        <v>4.6652808400606194</v>
      </c>
      <c r="R1555" s="31">
        <f t="shared" si="994"/>
        <v>0.14269398535073341</v>
      </c>
      <c r="S1555" s="31">
        <f t="shared" si="995"/>
        <v>0.2352171812519035</v>
      </c>
      <c r="T1555" s="31">
        <f t="shared" si="996"/>
        <v>3.219304550127236E-2</v>
      </c>
      <c r="U1555" s="31">
        <f t="shared" si="997"/>
        <v>9.3790349662084566E-3</v>
      </c>
      <c r="V1555" s="47">
        <f t="shared" si="1011"/>
        <v>6.2634298688208788E-4</v>
      </c>
      <c r="W1555" s="31">
        <f t="shared" si="998"/>
        <v>0.22560898710722641</v>
      </c>
      <c r="X1555" s="34">
        <f>(S1555*H1555*'Propiedades físicas'!$F$5*60*24*365)/(1000000)</f>
        <v>56428.32413197089</v>
      </c>
      <c r="Y1555" s="34">
        <f>(U1555*H1555*'Propiedades físicas'!$F$7*60*24*365)/(1000000)</f>
        <v>703.65160507546921</v>
      </c>
      <c r="Z1555" s="31">
        <f t="shared" si="1012"/>
        <v>980.34958682083663</v>
      </c>
      <c r="AA1555" s="31">
        <f t="shared" si="1013"/>
        <v>7231.1853020939598</v>
      </c>
      <c r="AB1555" s="31">
        <f t="shared" si="1014"/>
        <v>221.1756772936368</v>
      </c>
      <c r="AC1555" s="31">
        <f t="shared" si="1015"/>
        <v>364.58663094045039</v>
      </c>
      <c r="AD1555" s="31">
        <f t="shared" si="999"/>
        <v>49.899220526972158</v>
      </c>
      <c r="AE1555" s="31">
        <f t="shared" si="1016"/>
        <v>14.537504197623107</v>
      </c>
      <c r="AF1555" s="31">
        <f t="shared" si="1017"/>
        <v>8861.7339218734796</v>
      </c>
      <c r="AG1555" s="31">
        <f t="shared" si="1018"/>
        <v>0.11062728755611054</v>
      </c>
      <c r="AH1555" s="31">
        <f t="shared" si="1019"/>
        <v>0.81600117605034095</v>
      </c>
      <c r="AI1555" s="31">
        <f t="shared" si="1019"/>
        <v>2.4958510291953964E-2</v>
      </c>
      <c r="AJ1555" s="31">
        <f t="shared" si="1019"/>
        <v>4.1141681092516064E-2</v>
      </c>
      <c r="AK1555" s="31">
        <f t="shared" si="1000"/>
        <v>5.6308642266730173E-3</v>
      </c>
      <c r="AL1555" s="31">
        <f t="shared" si="1000"/>
        <v>1.6404807824053579E-3</v>
      </c>
      <c r="AM1555" s="31">
        <f t="shared" si="1020"/>
        <v>0.99999999999999978</v>
      </c>
      <c r="AN1555" s="31">
        <f>(Z1555*'Propiedades físicas'!$F$4)/1000</f>
        <v>862.09981965850739</v>
      </c>
      <c r="AO1555" s="31">
        <f>(AA1555*'Propiedades físicas'!$F$6)/1000</f>
        <v>231.68717707909047</v>
      </c>
      <c r="AP1555" s="31">
        <f>(AB1555*'Propiedades físicas'!$F$9)/1000</f>
        <v>136.4543341063092</v>
      </c>
      <c r="AQ1555" s="31">
        <f>(AC1555*'Propiedades físicas'!$F$5)/1000</f>
        <v>107.35982521303444</v>
      </c>
      <c r="AR1555" s="31">
        <f>(AD1555*'Propiedades físicas'!$F$8)/1000</f>
        <v>17.690271661222162</v>
      </c>
      <c r="AS1555" s="31">
        <f>(AE1555*'Propiedades físicas'!$F$7)/1000</f>
        <v>1.3387587615591119</v>
      </c>
      <c r="AT1555" s="31">
        <f t="shared" si="1021"/>
        <v>1356.6301864797226</v>
      </c>
      <c r="AU1555" s="31">
        <f t="shared" si="1022"/>
        <v>0.63547150008178965</v>
      </c>
      <c r="AV1555" s="31">
        <f t="shared" si="1026"/>
        <v>0.17078138124015088</v>
      </c>
      <c r="AW1555" s="31">
        <f t="shared" si="1026"/>
        <v>0.10058329489216977</v>
      </c>
      <c r="AX1555" s="31">
        <f t="shared" si="1026"/>
        <v>7.9137134263257927E-2</v>
      </c>
      <c r="AY1555" s="31">
        <f t="shared" si="1023"/>
        <v>1.3039862917340869E-2</v>
      </c>
      <c r="AZ1555" s="31">
        <f t="shared" si="1023"/>
        <v>9.8682660529102271E-4</v>
      </c>
      <c r="BA1555" s="31">
        <f t="shared" si="1024"/>
        <v>1</v>
      </c>
      <c r="BB1555" s="34">
        <f>AU1555*'Propiedades físicas'!$C$4+'Diseño reactor'!AV1555*'Propiedades físicas'!$C$5+'Diseño reactor'!AW1555*'Propiedades físicas'!$C$8+'Diseño reactor'!AX1555*'Propiedades físicas'!$C$9+'Diseño reactor'!AY1555*'Propiedades físicas'!$C$7+'Diseño reactor'!AZ1555*'Propiedades físicas'!$C$6</f>
        <v>875.54494977273157</v>
      </c>
      <c r="BC1555" s="45">
        <f>AU1555*'Propiedades físicas'!$L$4+'Diseño reactor'!AV1555*'Propiedades físicas'!$L$5+'Diseño reactor'!AW1555*'Propiedades físicas'!$L$8+AX1555*'Propiedades físicas'!$L$9+'Diseño reactor'!AY1555*'Propiedades físicas'!$L$7+'Diseño reactor'!AZ1555*'Propiedades físicas'!$L$6</f>
        <v>2.0795032607575261</v>
      </c>
      <c r="BD1555" s="29">
        <f t="shared" si="1001"/>
        <v>2.0241248940988155</v>
      </c>
      <c r="BE1555" s="58">
        <f t="shared" si="1002"/>
        <v>41.866338267655408</v>
      </c>
      <c r="BF1555" s="30">
        <f>AU1555*'Propiedades físicas'!$I$4+'Diseño reactor'!AV1555*'Propiedades físicas'!$I$5+'Diseño reactor'!AW1555*'Propiedades físicas'!$I$8+'Diseño reactor'!AX1555*'Propiedades físicas'!$I$9+'Diseño reactor'!AY1555*'Propiedades físicas'!$I$7+'Diseño reactor'!AZ1555*'Propiedades físicas'!$I$6</f>
        <v>1.9897365869503057E-2</v>
      </c>
      <c r="BG1555" s="24">
        <f>AU1555*'Propiedades físicas'!$O$4+'Diseño reactor'!AV1555*'Propiedades físicas'!$O$5+'Diseño reactor'!AW1555*'Propiedades físicas'!$O$8+'Diseño reactor'!AX1555*'Propiedades físicas'!$O$9+'Diseño reactor'!AY1555*'Propiedades físicas'!$O$7+'Diseño reactor'!AZ1555*'Propiedades físicas'!$O$6</f>
        <v>0.15263361876621845</v>
      </c>
      <c r="BH1555" s="54">
        <f t="shared" si="1003"/>
        <v>41313.982486714398</v>
      </c>
      <c r="BI1555" s="34">
        <f t="shared" si="1025"/>
        <v>271.08468986437202</v>
      </c>
      <c r="BJ1555" s="27">
        <f t="shared" si="1004"/>
        <v>4795.3987644721319</v>
      </c>
      <c r="BK1555" s="34">
        <f t="shared" si="1005"/>
        <v>563.03005142187249</v>
      </c>
      <c r="BL1555" s="27">
        <f t="shared" si="1006"/>
        <v>105.47721605112916</v>
      </c>
      <c r="BM1555" s="34">
        <f t="shared" si="1007"/>
        <v>1.1054421768707483</v>
      </c>
      <c r="BN1555" s="45">
        <f t="shared" si="1008"/>
        <v>1615.9253660820593</v>
      </c>
      <c r="BO1555" s="45">
        <f t="shared" si="1009"/>
        <v>101.89309925373099</v>
      </c>
      <c r="BP1555" s="66">
        <f t="shared" si="1010"/>
        <v>6.6889652476536394</v>
      </c>
    </row>
    <row r="1556" spans="8:68">
      <c r="H1556" s="68">
        <v>1551</v>
      </c>
      <c r="I1556" s="31">
        <f>('Propiedades físicas'!$C$10*'Diseño reactor'!H1556)/1000</f>
        <v>1357.5054317613224</v>
      </c>
      <c r="J1556" s="31">
        <f t="shared" si="987"/>
        <v>0.33591025813307707</v>
      </c>
      <c r="K1556" s="31">
        <f>(I1556*1000)/'Propiedades físicas'!$F$10</f>
        <v>8867.4511695650108</v>
      </c>
      <c r="L1556" s="31">
        <f t="shared" si="988"/>
        <v>1266.7787385092872</v>
      </c>
      <c r="M1556" s="31">
        <f t="shared" si="989"/>
        <v>7600.6724310557229</v>
      </c>
      <c r="N1556" s="31">
        <f t="shared" si="990"/>
        <v>0.81674967021875389</v>
      </c>
      <c r="O1556" s="32">
        <f t="shared" si="991"/>
        <v>4.9004980213125231</v>
      </c>
      <c r="P1556" s="33">
        <f t="shared" si="992"/>
        <v>0.63257561906506965</v>
      </c>
      <c r="Q1556" s="31">
        <f t="shared" si="993"/>
        <v>4.6654284064921052</v>
      </c>
      <c r="R1556" s="31">
        <f t="shared" si="994"/>
        <v>0.14264347899039839</v>
      </c>
      <c r="S1556" s="31">
        <f t="shared" si="995"/>
        <v>0.23506961482041838</v>
      </c>
      <c r="T1556" s="31">
        <f t="shared" si="996"/>
        <v>3.2165580659837635E-2</v>
      </c>
      <c r="U1556" s="31">
        <f t="shared" si="997"/>
        <v>9.3649915034482497E-3</v>
      </c>
      <c r="V1556" s="47">
        <f t="shared" si="1011"/>
        <v>6.2643410820036028E-4</v>
      </c>
      <c r="W1556" s="31">
        <f t="shared" si="998"/>
        <v>0.2254963275398153</v>
      </c>
      <c r="X1556" s="34">
        <f>(S1556*H1556*'Propiedades físicas'!$F$5*60*24*365)/(1000000)</f>
        <v>56429.305650289709</v>
      </c>
      <c r="Y1556" s="34">
        <f>(U1556*H1556*'Propiedades físicas'!$F$7*60*24*365)/(1000000)</f>
        <v>703.05129903241664</v>
      </c>
      <c r="Z1556" s="31">
        <f t="shared" si="1012"/>
        <v>981.12478516992303</v>
      </c>
      <c r="AA1556" s="31">
        <f t="shared" si="1013"/>
        <v>7236.0794584692549</v>
      </c>
      <c r="AB1556" s="31">
        <f t="shared" si="1014"/>
        <v>221.24003591410792</v>
      </c>
      <c r="AC1556" s="31">
        <f t="shared" si="1015"/>
        <v>364.59297258646893</v>
      </c>
      <c r="AD1556" s="31">
        <f t="shared" si="999"/>
        <v>49.888815603408169</v>
      </c>
      <c r="AE1556" s="31">
        <f t="shared" si="1016"/>
        <v>14.525101821848235</v>
      </c>
      <c r="AF1556" s="31">
        <f t="shared" si="1017"/>
        <v>8867.4511695650108</v>
      </c>
      <c r="AG1556" s="31">
        <f t="shared" si="1018"/>
        <v>0.11064338178002639</v>
      </c>
      <c r="AH1556" s="31">
        <f t="shared" si="1019"/>
        <v>0.81602698679695329</v>
      </c>
      <c r="AI1556" s="31">
        <f t="shared" si="1019"/>
        <v>2.4949676257981668E-2</v>
      </c>
      <c r="AJ1556" s="31">
        <f t="shared" si="1019"/>
        <v>4.1115870345903908E-2</v>
      </c>
      <c r="AK1556" s="31">
        <f t="shared" si="1000"/>
        <v>5.6260603694821866E-3</v>
      </c>
      <c r="AL1556" s="31">
        <f t="shared" si="1000"/>
        <v>1.6380244496526229E-3</v>
      </c>
      <c r="AM1556" s="31">
        <f t="shared" si="1020"/>
        <v>1.0000000000000002</v>
      </c>
      <c r="AN1556" s="31">
        <f>(Z1556*'Propiedades físicas'!$F$4)/1000</f>
        <v>862.78151358272692</v>
      </c>
      <c r="AO1556" s="31">
        <f>(AA1556*'Propiedades físicas'!$F$6)/1000</f>
        <v>231.84398584935491</v>
      </c>
      <c r="AP1556" s="31">
        <f>(AB1556*'Propiedades físicas'!$F$9)/1000</f>
        <v>136.49404015720887</v>
      </c>
      <c r="AQ1556" s="31">
        <f>(AC1556*'Propiedades físicas'!$F$5)/1000</f>
        <v>107.36169263753752</v>
      </c>
      <c r="AR1556" s="31">
        <f>(AD1556*'Propiedades físicas'!$F$8)/1000</f>
        <v>17.686582907720258</v>
      </c>
      <c r="AS1556" s="31">
        <f>(AE1556*'Propiedades físicas'!$F$7)/1000</f>
        <v>1.3376166267740042</v>
      </c>
      <c r="AT1556" s="31">
        <f t="shared" si="1021"/>
        <v>1357.5054317613226</v>
      </c>
      <c r="AU1556" s="31">
        <f t="shared" si="1022"/>
        <v>0.63556394942986993</v>
      </c>
      <c r="AV1556" s="31">
        <f t="shared" si="1026"/>
        <v>0.17078678318696985</v>
      </c>
      <c r="AW1556" s="31">
        <f t="shared" si="1026"/>
        <v>0.10054769355884782</v>
      </c>
      <c r="AX1556" s="31">
        <f t="shared" si="1026"/>
        <v>7.9087486595349338E-2</v>
      </c>
      <c r="AY1556" s="31">
        <f t="shared" si="1023"/>
        <v>1.3028738223737674E-2</v>
      </c>
      <c r="AZ1556" s="31">
        <f t="shared" si="1023"/>
        <v>9.8534900522533205E-4</v>
      </c>
      <c r="BA1556" s="31">
        <f t="shared" si="1024"/>
        <v>0.99999999999999989</v>
      </c>
      <c r="BB1556" s="34">
        <f>AU1556*'Propiedades físicas'!$C$4+'Diseño reactor'!AV1556*'Propiedades físicas'!$C$5+'Diseño reactor'!AW1556*'Propiedades físicas'!$C$8+'Diseño reactor'!AX1556*'Propiedades físicas'!$C$9+'Diseño reactor'!AY1556*'Propiedades físicas'!$C$7+'Diseño reactor'!AZ1556*'Propiedades físicas'!$C$6</f>
        <v>875.54449042201145</v>
      </c>
      <c r="BC1556" s="45">
        <f>AU1556*'Propiedades físicas'!$L$4+'Diseño reactor'!AV1556*'Propiedades físicas'!$L$5+'Diseño reactor'!AW1556*'Propiedades físicas'!$L$8+AX1556*'Propiedades físicas'!$L$9+'Diseño reactor'!AY1556*'Propiedades físicas'!$L$7+'Diseño reactor'!AZ1556*'Propiedades físicas'!$L$6</f>
        <v>2.0795710705693722</v>
      </c>
      <c r="BD1556" s="29">
        <f t="shared" si="1001"/>
        <v>2.0230492244009426</v>
      </c>
      <c r="BE1556" s="58">
        <f t="shared" si="1002"/>
        <v>41.865166272303398</v>
      </c>
      <c r="BF1556" s="30">
        <f>AU1556*'Propiedades físicas'!$I$4+'Diseño reactor'!AV1556*'Propiedades físicas'!$I$5+'Diseño reactor'!AW1556*'Propiedades físicas'!$I$8+'Diseño reactor'!AX1556*'Propiedades físicas'!$I$9+'Diseño reactor'!AY1556*'Propiedades físicas'!$I$7+'Diseño reactor'!AZ1556*'Propiedades físicas'!$I$6</f>
        <v>1.9897576308253714E-2</v>
      </c>
      <c r="BG1556" s="24">
        <f>AU1556*'Propiedades físicas'!$O$4+'Diseño reactor'!AV1556*'Propiedades físicas'!$O$5+'Diseño reactor'!AW1556*'Propiedades físicas'!$O$8+'Diseño reactor'!AX1556*'Propiedades físicas'!$O$9+'Diseño reactor'!AY1556*'Propiedades físicas'!$O$7+'Diseño reactor'!AZ1556*'Propiedades físicas'!$O$6</f>
        <v>0.15263679570426719</v>
      </c>
      <c r="BH1556" s="54">
        <f t="shared" si="1003"/>
        <v>41313.523870951096</v>
      </c>
      <c r="BI1556" s="34">
        <f t="shared" si="1025"/>
        <v>271.09075419311984</v>
      </c>
      <c r="BJ1556" s="27">
        <f t="shared" si="1004"/>
        <v>4795.3990342182906</v>
      </c>
      <c r="BK1556" s="34">
        <f t="shared" si="1005"/>
        <v>563.04180208185949</v>
      </c>
      <c r="BL1556" s="27">
        <f t="shared" si="1006"/>
        <v>105.47762844201625</v>
      </c>
      <c r="BM1556" s="34">
        <f t="shared" si="1007"/>
        <v>1.1054421768707483</v>
      </c>
      <c r="BN1556" s="45">
        <f t="shared" si="1008"/>
        <v>1617.1029789699926</v>
      </c>
      <c r="BO1556" s="45">
        <f t="shared" si="1009"/>
        <v>101.90694618477286</v>
      </c>
      <c r="BP1556" s="66">
        <f t="shared" si="1010"/>
        <v>6.6889617383181061</v>
      </c>
    </row>
    <row r="1557" spans="8:68">
      <c r="H1557" s="68">
        <v>1552</v>
      </c>
      <c r="I1557" s="31">
        <f>('Propiedades físicas'!$C$10*'Diseño reactor'!H1557)/1000</f>
        <v>1358.3806770429221</v>
      </c>
      <c r="J1557" s="31">
        <f t="shared" si="987"/>
        <v>0.33569382111108409</v>
      </c>
      <c r="K1557" s="31">
        <f>(I1557*1000)/'Propiedades físicas'!$F$10</f>
        <v>8873.1684172565419</v>
      </c>
      <c r="L1557" s="31">
        <f t="shared" si="988"/>
        <v>1267.595488179506</v>
      </c>
      <c r="M1557" s="31">
        <f t="shared" si="989"/>
        <v>7605.572929077036</v>
      </c>
      <c r="N1557" s="31">
        <f t="shared" si="990"/>
        <v>0.81674967021875389</v>
      </c>
      <c r="O1557" s="32">
        <f t="shared" si="991"/>
        <v>4.9004980213125231</v>
      </c>
      <c r="P1557" s="33">
        <f t="shared" si="992"/>
        <v>0.63266754187901764</v>
      </c>
      <c r="Q1557" s="31">
        <f t="shared" si="993"/>
        <v>4.6655757909142421</v>
      </c>
      <c r="R1557" s="31">
        <f t="shared" si="994"/>
        <v>0.14259300234472821</v>
      </c>
      <c r="S1557" s="31">
        <f t="shared" si="995"/>
        <v>0.23492223039828034</v>
      </c>
      <c r="T1557" s="31">
        <f t="shared" si="996"/>
        <v>3.2138149931471925E-2</v>
      </c>
      <c r="U1557" s="31">
        <f t="shared" si="997"/>
        <v>9.3509760635360744E-3</v>
      </c>
      <c r="V1557" s="47">
        <f t="shared" si="1011"/>
        <v>6.2652513855980389E-4</v>
      </c>
      <c r="W1557" s="31">
        <f t="shared" si="998"/>
        <v>0.22538378043107463</v>
      </c>
      <c r="X1557" s="34">
        <f>(S1557*H1557*'Propiedades físicas'!$F$5*60*24*365)/(1000000)</f>
        <v>56430.285210050366</v>
      </c>
      <c r="Y1557" s="34">
        <f>(U1557*H1557*'Propiedades físicas'!$F$7*60*24*365)/(1000000)</f>
        <v>702.45173860741249</v>
      </c>
      <c r="Z1557" s="31">
        <f t="shared" si="1012"/>
        <v>981.9000249962354</v>
      </c>
      <c r="AA1557" s="31">
        <f t="shared" si="1013"/>
        <v>7240.9736274989036</v>
      </c>
      <c r="AB1557" s="31">
        <f t="shared" si="1014"/>
        <v>221.3043396390182</v>
      </c>
      <c r="AC1557" s="31">
        <f t="shared" si="1015"/>
        <v>364.59930157813108</v>
      </c>
      <c r="AD1557" s="31">
        <f t="shared" si="999"/>
        <v>49.878408693644431</v>
      </c>
      <c r="AE1557" s="31">
        <f t="shared" si="1016"/>
        <v>14.512714850607987</v>
      </c>
      <c r="AF1557" s="31">
        <f t="shared" si="1017"/>
        <v>8873.1684172565401</v>
      </c>
      <c r="AG1557" s="31">
        <f t="shared" si="1018"/>
        <v>0.11065945993841794</v>
      </c>
      <c r="AH1557" s="31">
        <f t="shared" si="1019"/>
        <v>0.81605276570843133</v>
      </c>
      <c r="AI1557" s="31">
        <f t="shared" si="1019"/>
        <v>2.4940847421381685E-2</v>
      </c>
      <c r="AJ1557" s="31">
        <f t="shared" si="1019"/>
        <v>4.1090091434425866E-2</v>
      </c>
      <c r="AK1557" s="31">
        <f t="shared" si="1000"/>
        <v>5.6212624789856221E-3</v>
      </c>
      <c r="AL1557" s="31">
        <f t="shared" si="1000"/>
        <v>1.6355730183576426E-3</v>
      </c>
      <c r="AM1557" s="31">
        <f t="shared" si="1020"/>
        <v>1.0000000000000002</v>
      </c>
      <c r="AN1557" s="31">
        <f>(Z1557*'Propiedades físicas'!$F$4)/1000</f>
        <v>863.46324398118941</v>
      </c>
      <c r="AO1557" s="31">
        <f>(AA1557*'Propiedades físicas'!$F$6)/1000</f>
        <v>232.00079502506486</v>
      </c>
      <c r="AP1557" s="31">
        <f>(AB1557*'Propiedades físicas'!$F$9)/1000</f>
        <v>136.53371234029225</v>
      </c>
      <c r="AQ1557" s="31">
        <f>(AC1557*'Propiedades físicas'!$F$5)/1000</f>
        <v>107.36355633571227</v>
      </c>
      <c r="AR1557" s="31">
        <f>(AD1557*'Propiedades físicas'!$F$8)/1000</f>
        <v>17.682893450070818</v>
      </c>
      <c r="AS1557" s="31">
        <f>(AE1557*'Propiedades físicas'!$F$7)/1000</f>
        <v>1.3364759105924895</v>
      </c>
      <c r="AT1557" s="31">
        <f t="shared" si="1021"/>
        <v>1358.3806770429221</v>
      </c>
      <c r="AU1557" s="31">
        <f t="shared" si="1022"/>
        <v>0.63565630649346005</v>
      </c>
      <c r="AV1557" s="31">
        <f t="shared" si="1026"/>
        <v>0.17079217847099432</v>
      </c>
      <c r="AW1557" s="31">
        <f t="shared" si="1026"/>
        <v>0.1005121131710401</v>
      </c>
      <c r="AX1557" s="31">
        <f t="shared" si="1026"/>
        <v>7.9037900163180699E-2</v>
      </c>
      <c r="AY1557" s="31">
        <f t="shared" si="1023"/>
        <v>1.3017627347707093E-2</v>
      </c>
      <c r="AZ1557" s="31">
        <f t="shared" si="1023"/>
        <v>9.8387435361778157E-4</v>
      </c>
      <c r="BA1557" s="31">
        <f t="shared" si="1024"/>
        <v>1</v>
      </c>
      <c r="BB1557" s="34">
        <f>AU1557*'Propiedades físicas'!$C$4+'Diseño reactor'!AV1557*'Propiedades físicas'!$C$5+'Diseño reactor'!AW1557*'Propiedades físicas'!$C$8+'Diseño reactor'!AX1557*'Propiedades físicas'!$C$9+'Diseño reactor'!AY1557*'Propiedades físicas'!$C$7+'Diseño reactor'!AZ1557*'Propiedades físicas'!$C$6</f>
        <v>875.54403193288397</v>
      </c>
      <c r="BC1557" s="45">
        <f>AU1557*'Propiedades físicas'!$L$4+'Diseño reactor'!AV1557*'Propiedades físicas'!$L$5+'Diseño reactor'!AW1557*'Propiedades físicas'!$L$8+AX1557*'Propiedades físicas'!$L$9+'Diseño reactor'!AY1557*'Propiedades físicas'!$L$7+'Diseño reactor'!AZ1557*'Propiedades físicas'!$L$6</f>
        <v>2.0796388095166924</v>
      </c>
      <c r="BD1557" s="29">
        <f t="shared" si="1001"/>
        <v>2.021974699596266</v>
      </c>
      <c r="BE1557" s="58">
        <f t="shared" si="1002"/>
        <v>41.863995551117021</v>
      </c>
      <c r="BF1557" s="30">
        <f>AU1557*'Propiedades físicas'!$I$4+'Diseño reactor'!AV1557*'Propiedades físicas'!$I$5+'Diseño reactor'!AW1557*'Propiedades físicas'!$I$8+'Diseño reactor'!AX1557*'Propiedades físicas'!$I$9+'Diseño reactor'!AY1557*'Propiedades físicas'!$I$7+'Diseño reactor'!AZ1557*'Propiedades físicas'!$I$6</f>
        <v>1.989778634457804E-2</v>
      </c>
      <c r="BG1557" s="24">
        <f>AU1557*'Propiedades físicas'!$O$4+'Diseño reactor'!AV1557*'Propiedades físicas'!$O$5+'Diseño reactor'!AW1557*'Propiedades físicas'!$O$8+'Diseño reactor'!AX1557*'Propiedades físicas'!$O$9+'Diseño reactor'!AY1557*'Propiedades físicas'!$O$7+'Diseño reactor'!AZ1557*'Propiedades físicas'!$O$6</f>
        <v>0.15263996956564424</v>
      </c>
      <c r="BH1557" s="54">
        <f t="shared" si="1003"/>
        <v>41313.066141086652</v>
      </c>
      <c r="BI1557" s="34">
        <f t="shared" si="1025"/>
        <v>271.09680920016064</v>
      </c>
      <c r="BJ1557" s="27">
        <f t="shared" si="1004"/>
        <v>4795.3993163606747</v>
      </c>
      <c r="BK1557" s="34">
        <f t="shared" si="1005"/>
        <v>563.05354284954194</v>
      </c>
      <c r="BL1557" s="27">
        <f t="shared" si="1006"/>
        <v>105.47804047176105</v>
      </c>
      <c r="BM1557" s="34">
        <f t="shared" si="1007"/>
        <v>1.1054421768707483</v>
      </c>
      <c r="BN1557" s="45">
        <f t="shared" si="1008"/>
        <v>1618.2806373648834</v>
      </c>
      <c r="BO1557" s="45">
        <f t="shared" si="1009"/>
        <v>101.92077929665513</v>
      </c>
      <c r="BP1557" s="66">
        <f t="shared" si="1010"/>
        <v>6.6889582355649448</v>
      </c>
    </row>
    <row r="1558" spans="8:68">
      <c r="H1558" s="68">
        <v>1553</v>
      </c>
      <c r="I1558" s="31">
        <f>('Propiedades físicas'!$C$10*'Diseño reactor'!H1558)/1000</f>
        <v>1359.2559223245219</v>
      </c>
      <c r="J1558" s="31">
        <f t="shared" si="987"/>
        <v>0.33547766282318259</v>
      </c>
      <c r="K1558" s="31">
        <f>(I1558*1000)/'Propiedades físicas'!$F$10</f>
        <v>8878.8856649480731</v>
      </c>
      <c r="L1558" s="31">
        <f t="shared" si="988"/>
        <v>1268.4122378497248</v>
      </c>
      <c r="M1558" s="31">
        <f t="shared" si="989"/>
        <v>7610.4734270983481</v>
      </c>
      <c r="N1558" s="31">
        <f t="shared" si="990"/>
        <v>0.81674967021875389</v>
      </c>
      <c r="O1558" s="32">
        <f t="shared" si="991"/>
        <v>4.9004980213125231</v>
      </c>
      <c r="P1558" s="33">
        <f t="shared" si="992"/>
        <v>0.63275937297984541</v>
      </c>
      <c r="Q1558" s="31">
        <f t="shared" si="993"/>
        <v>4.6657229936583162</v>
      </c>
      <c r="R1558" s="31">
        <f t="shared" si="994"/>
        <v>0.14254255540021876</v>
      </c>
      <c r="S1558" s="31">
        <f t="shared" si="995"/>
        <v>0.23477502765420777</v>
      </c>
      <c r="T1558" s="31">
        <f t="shared" si="996"/>
        <v>3.2110753262080273E-2</v>
      </c>
      <c r="U1558" s="31">
        <f t="shared" si="997"/>
        <v>9.3369885766094937E-3</v>
      </c>
      <c r="V1558" s="47">
        <f t="shared" si="1011"/>
        <v>6.2661607809654592E-4</v>
      </c>
      <c r="W1558" s="31">
        <f t="shared" si="998"/>
        <v>0.2252713456127011</v>
      </c>
      <c r="X1558" s="34">
        <f>(S1558*H1558*'Propiedades físicas'!$F$5*60*24*365)/(1000000)</f>
        <v>56431.262816135612</v>
      </c>
      <c r="Y1558" s="34">
        <f>(U1558*H1558*'Propiedades físicas'!$F$7*60*24*365)/(1000000)</f>
        <v>701.85292261808968</v>
      </c>
      <c r="Z1558" s="31">
        <f t="shared" si="1012"/>
        <v>982.67530623769994</v>
      </c>
      <c r="AA1558" s="31">
        <f t="shared" si="1013"/>
        <v>7245.8678091513648</v>
      </c>
      <c r="AB1558" s="31">
        <f t="shared" si="1014"/>
        <v>221.36858853653973</v>
      </c>
      <c r="AC1558" s="31">
        <f t="shared" si="1015"/>
        <v>364.60561794698464</v>
      </c>
      <c r="AD1558" s="31">
        <f t="shared" si="999"/>
        <v>49.867999816010666</v>
      </c>
      <c r="AE1558" s="31">
        <f t="shared" si="1016"/>
        <v>14.500343259474544</v>
      </c>
      <c r="AF1558" s="31">
        <f t="shared" si="1017"/>
        <v>8878.8856649480749</v>
      </c>
      <c r="AG1558" s="31">
        <f t="shared" si="1018"/>
        <v>0.11067552205532841</v>
      </c>
      <c r="AH1558" s="31">
        <f t="shared" si="1019"/>
        <v>0.81607851284271937</v>
      </c>
      <c r="AI1558" s="31">
        <f t="shared" si="1019"/>
        <v>2.4932023779792003E-2</v>
      </c>
      <c r="AJ1558" s="31">
        <f t="shared" si="1019"/>
        <v>4.1064344300137681E-2</v>
      </c>
      <c r="AK1558" s="31">
        <f t="shared" si="1000"/>
        <v>5.6164705457216069E-3</v>
      </c>
      <c r="AL1558" s="31">
        <f t="shared" si="1000"/>
        <v>1.6331264763008236E-3</v>
      </c>
      <c r="AM1558" s="31">
        <f t="shared" si="1020"/>
        <v>0.99999999999999989</v>
      </c>
      <c r="AN1558" s="31">
        <f>(Z1558*'Propiedades físicas'!$F$4)/1000</f>
        <v>864.14501079930858</v>
      </c>
      <c r="AO1558" s="31">
        <f>(AA1558*'Propiedades físicas'!$F$6)/1000</f>
        <v>232.15760460520971</v>
      </c>
      <c r="AP1558" s="31">
        <f>(AB1558*'Propiedades físicas'!$F$9)/1000</f>
        <v>136.5733506976182</v>
      </c>
      <c r="AQ1558" s="31">
        <f>(AC1558*'Propiedades físicas'!$F$5)/1000</f>
        <v>107.36541631684858</v>
      </c>
      <c r="AR1558" s="31">
        <f>(AD1558*'Propiedades físicas'!$F$8)/1000</f>
        <v>17.679203294772094</v>
      </c>
      <c r="AS1558" s="31">
        <f>(AE1558*'Propiedades físicas'!$F$7)/1000</f>
        <v>1.3353366107650109</v>
      </c>
      <c r="AT1558" s="31">
        <f t="shared" si="1021"/>
        <v>1359.2559223245221</v>
      </c>
      <c r="AU1558" s="31">
        <f t="shared" si="1022"/>
        <v>0.63574857141067076</v>
      </c>
      <c r="AV1558" s="31">
        <f t="shared" si="1026"/>
        <v>0.17079756710435148</v>
      </c>
      <c r="AW1558" s="31">
        <f t="shared" si="1026"/>
        <v>0.10047655371922767</v>
      </c>
      <c r="AX1558" s="31">
        <f t="shared" si="1026"/>
        <v>7.8988374855294627E-2</v>
      </c>
      <c r="AY1558" s="31">
        <f t="shared" si="1023"/>
        <v>1.3006530267337829E-2</v>
      </c>
      <c r="AZ1558" s="31">
        <f t="shared" si="1023"/>
        <v>9.8240264311770975E-4</v>
      </c>
      <c r="BA1558" s="31">
        <f t="shared" si="1024"/>
        <v>1</v>
      </c>
      <c r="BB1558" s="34">
        <f>AU1558*'Propiedades físicas'!$C$4+'Diseño reactor'!AV1558*'Propiedades físicas'!$C$5+'Diseño reactor'!AW1558*'Propiedades físicas'!$C$8+'Diseño reactor'!AX1558*'Propiedades físicas'!$C$9+'Diseño reactor'!AY1558*'Propiedades físicas'!$C$7+'Diseño reactor'!AZ1558*'Propiedades físicas'!$C$6</f>
        <v>875.54357430331629</v>
      </c>
      <c r="BC1558" s="45">
        <f>AU1558*'Propiedades físicas'!$L$4+'Diseño reactor'!AV1558*'Propiedades físicas'!$L$5+'Diseño reactor'!AW1558*'Propiedades físicas'!$L$8+AX1558*'Propiedades físicas'!$L$9+'Diseño reactor'!AY1558*'Propiedades físicas'!$L$7+'Diseño reactor'!AZ1558*'Propiedades físicas'!$L$6</f>
        <v>2.0797064777093315</v>
      </c>
      <c r="BD1558" s="29">
        <f t="shared" si="1001"/>
        <v>2.0209013178557442</v>
      </c>
      <c r="BE1558" s="58">
        <f t="shared" si="1002"/>
        <v>41.862826102009052</v>
      </c>
      <c r="BF1558" s="30">
        <f>AU1558*'Propiedades físicas'!$I$4+'Diseño reactor'!AV1558*'Propiedades físicas'!$I$5+'Diseño reactor'!AW1558*'Propiedades físicas'!$I$8+'Diseño reactor'!AX1558*'Propiedades físicas'!$I$9+'Diseño reactor'!AY1558*'Propiedades físicas'!$I$7+'Diseño reactor'!AZ1558*'Propiedades físicas'!$I$6</f>
        <v>1.9897995979408171E-2</v>
      </c>
      <c r="BG1558" s="24">
        <f>AU1558*'Propiedades físicas'!$O$4+'Diseño reactor'!AV1558*'Propiedades físicas'!$O$5+'Diseño reactor'!AW1558*'Propiedades físicas'!$O$8+'Diseño reactor'!AX1558*'Propiedades físicas'!$O$9+'Diseño reactor'!AY1558*'Propiedades físicas'!$O$7+'Diseño reactor'!AZ1558*'Propiedades físicas'!$O$6</f>
        <v>0.15264314035465154</v>
      </c>
      <c r="BH1558" s="54">
        <f t="shared" si="1003"/>
        <v>41312.609295033988</v>
      </c>
      <c r="BI1558" s="34">
        <f t="shared" si="1025"/>
        <v>271.10285490499189</v>
      </c>
      <c r="BJ1558" s="27">
        <f t="shared" si="1004"/>
        <v>4795.3996108587271</v>
      </c>
      <c r="BK1558" s="34">
        <f t="shared" si="1005"/>
        <v>563.06527373611539</v>
      </c>
      <c r="BL1558" s="27">
        <f t="shared" si="1006"/>
        <v>105.4784521407924</v>
      </c>
      <c r="BM1558" s="34">
        <f t="shared" si="1007"/>
        <v>1.1054421768707483</v>
      </c>
      <c r="BN1558" s="45">
        <f t="shared" si="1008"/>
        <v>1619.4583411961601</v>
      </c>
      <c r="BO1558" s="45">
        <f t="shared" si="1009"/>
        <v>101.9345986100536</v>
      </c>
      <c r="BP1558" s="66">
        <f t="shared" si="1010"/>
        <v>6.6889547393786266</v>
      </c>
    </row>
    <row r="1559" spans="8:68">
      <c r="H1559" s="68">
        <v>1554</v>
      </c>
      <c r="I1559" s="31">
        <f>('Propiedades físicas'!$C$10*'Diseño reactor'!H1559)/1000</f>
        <v>1360.1311676061216</v>
      </c>
      <c r="J1559" s="31">
        <f t="shared" si="987"/>
        <v>0.33526178273127577</v>
      </c>
      <c r="K1559" s="31">
        <f>(I1559*1000)/'Propiedades físicas'!$F$10</f>
        <v>8884.6029126396043</v>
      </c>
      <c r="L1559" s="31">
        <f t="shared" si="988"/>
        <v>1269.2289875199433</v>
      </c>
      <c r="M1559" s="31">
        <f t="shared" si="989"/>
        <v>7615.3739251196603</v>
      </c>
      <c r="N1559" s="31">
        <f t="shared" si="990"/>
        <v>0.81674967021875378</v>
      </c>
      <c r="O1559" s="32">
        <f t="shared" si="991"/>
        <v>4.9004980213125231</v>
      </c>
      <c r="P1559" s="33">
        <f t="shared" si="992"/>
        <v>0.63285111250474002</v>
      </c>
      <c r="Q1559" s="31">
        <f t="shared" si="993"/>
        <v>4.6658700150548125</v>
      </c>
      <c r="R1559" s="31">
        <f t="shared" si="994"/>
        <v>0.14249213814333106</v>
      </c>
      <c r="S1559" s="31">
        <f t="shared" si="995"/>
        <v>0.23462800625771146</v>
      </c>
      <c r="T1559" s="31">
        <f t="shared" si="996"/>
        <v>3.2083390597667738E-2</v>
      </c>
      <c r="U1559" s="31">
        <f t="shared" si="997"/>
        <v>9.3230289730149695E-3</v>
      </c>
      <c r="V1559" s="47">
        <f t="shared" si="1011"/>
        <v>6.2670692694644157E-4</v>
      </c>
      <c r="W1559" s="31">
        <f t="shared" si="998"/>
        <v>0.22515902291672718</v>
      </c>
      <c r="X1559" s="34">
        <f>(S1559*H1559*'Propiedades físicas'!$F$5*60*24*365)/(1000000)</f>
        <v>56432.238473413701</v>
      </c>
      <c r="Y1559" s="34">
        <f>(U1559*H1559*'Propiedades físicas'!$F$7*60*24*365)/(1000000)</f>
        <v>701.25484988426683</v>
      </c>
      <c r="Z1559" s="31">
        <f t="shared" si="1012"/>
        <v>983.45062883236596</v>
      </c>
      <c r="AA1559" s="31">
        <f t="shared" si="1013"/>
        <v>7250.7620033951789</v>
      </c>
      <c r="AB1559" s="31">
        <f t="shared" si="1014"/>
        <v>221.43278267473647</v>
      </c>
      <c r="AC1559" s="31">
        <f t="shared" si="1015"/>
        <v>364.61192172448364</v>
      </c>
      <c r="AD1559" s="31">
        <f t="shared" si="999"/>
        <v>49.857588988775667</v>
      </c>
      <c r="AE1559" s="31">
        <f t="shared" si="1016"/>
        <v>14.487987024065262</v>
      </c>
      <c r="AF1559" s="31">
        <f t="shared" si="1017"/>
        <v>8884.6029126396061</v>
      </c>
      <c r="AG1559" s="31">
        <f t="shared" si="1018"/>
        <v>0.11069156815475323</v>
      </c>
      <c r="AH1559" s="31">
        <f t="shared" si="1019"/>
        <v>0.81610422825762341</v>
      </c>
      <c r="AI1559" s="31">
        <f t="shared" si="1019"/>
        <v>2.4923205330844554E-2</v>
      </c>
      <c r="AJ1559" s="31">
        <f t="shared" si="1019"/>
        <v>4.1038628885233748E-2</v>
      </c>
      <c r="AK1559" s="31">
        <f t="shared" si="1000"/>
        <v>5.6116845602459265E-3</v>
      </c>
      <c r="AL1559" s="31">
        <f t="shared" si="1000"/>
        <v>1.6306848112991126E-3</v>
      </c>
      <c r="AM1559" s="31">
        <f t="shared" si="1020"/>
        <v>1</v>
      </c>
      <c r="AN1559" s="31">
        <f>(Z1559*'Propiedades físicas'!$F$4)/1000</f>
        <v>864.82681398260593</v>
      </c>
      <c r="AO1559" s="31">
        <f>(AA1559*'Propiedades físicas'!$F$6)/1000</f>
        <v>232.31441458878155</v>
      </c>
      <c r="AP1559" s="31">
        <f>(AB1559*'Propiedades físicas'!$F$9)/1000</f>
        <v>136.61295527117866</v>
      </c>
      <c r="AQ1559" s="31">
        <f>(AC1559*'Propiedades físicas'!$F$5)/1000</f>
        <v>107.36727259020871</v>
      </c>
      <c r="AR1559" s="31">
        <f>(AD1559*'Propiedades físicas'!$F$8)/1000</f>
        <v>17.675512448300744</v>
      </c>
      <c r="AS1559" s="31">
        <f>(AE1559*'Propiedades físicas'!$F$7)/1000</f>
        <v>1.33419872504617</v>
      </c>
      <c r="AT1559" s="31">
        <f t="shared" si="1021"/>
        <v>1360.1311676061218</v>
      </c>
      <c r="AU1559" s="31">
        <f t="shared" si="1022"/>
        <v>0.63584074431933735</v>
      </c>
      <c r="AV1559" s="31">
        <f t="shared" si="1026"/>
        <v>0.17080294909913946</v>
      </c>
      <c r="AW1559" s="31">
        <f t="shared" si="1026"/>
        <v>0.10044101519386708</v>
      </c>
      <c r="AX1559" s="31">
        <f t="shared" si="1026"/>
        <v>7.8938910560500467E-2</v>
      </c>
      <c r="AY1559" s="31">
        <f t="shared" si="1023"/>
        <v>1.2995446960759131E-2</v>
      </c>
      <c r="AZ1559" s="31">
        <f t="shared" si="1023"/>
        <v>9.8093386639643444E-4</v>
      </c>
      <c r="BA1559" s="31">
        <f t="shared" si="1024"/>
        <v>1</v>
      </c>
      <c r="BB1559" s="34">
        <f>AU1559*'Propiedades físicas'!$C$4+'Diseño reactor'!AV1559*'Propiedades físicas'!$C$5+'Diseño reactor'!AW1559*'Propiedades físicas'!$C$8+'Diseño reactor'!AX1559*'Propiedades físicas'!$C$9+'Diseño reactor'!AY1559*'Propiedades físicas'!$C$7+'Diseño reactor'!AZ1559*'Propiedades físicas'!$C$6</f>
        <v>875.54311753128081</v>
      </c>
      <c r="BC1559" s="45">
        <f>AU1559*'Propiedades físicas'!$L$4+'Diseño reactor'!AV1559*'Propiedades físicas'!$L$5+'Diseño reactor'!AW1559*'Propiedades físicas'!$L$8+AX1559*'Propiedades físicas'!$L$9+'Diseño reactor'!AY1559*'Propiedades físicas'!$L$7+'Diseño reactor'!AZ1559*'Propiedades físicas'!$L$6</f>
        <v>2.0797740752569109</v>
      </c>
      <c r="BD1559" s="29">
        <f t="shared" si="1001"/>
        <v>2.0198290773542276</v>
      </c>
      <c r="BE1559" s="58">
        <f t="shared" si="1002"/>
        <v>41.861657922896811</v>
      </c>
      <c r="BF1559" s="30">
        <f>AU1559*'Propiedades físicas'!$I$4+'Diseño reactor'!AV1559*'Propiedades físicas'!$I$5+'Diseño reactor'!AW1559*'Propiedades físicas'!$I$8+'Diseño reactor'!AX1559*'Propiedades físicas'!$I$9+'Diseño reactor'!AY1559*'Propiedades físicas'!$I$7+'Diseño reactor'!AZ1559*'Propiedades físicas'!$I$6</f>
        <v>1.989820521367363E-2</v>
      </c>
      <c r="BG1559" s="24">
        <f>AU1559*'Propiedades físicas'!$O$4+'Diseño reactor'!AV1559*'Propiedades físicas'!$O$5+'Diseño reactor'!AW1559*'Propiedades físicas'!$O$8+'Diseño reactor'!AX1559*'Propiedades físicas'!$O$9+'Diseño reactor'!AY1559*'Propiedades físicas'!$O$7+'Diseño reactor'!AZ1559*'Propiedades físicas'!$O$6</f>
        <v>0.15264630807558349</v>
      </c>
      <c r="BH1559" s="54">
        <f t="shared" si="1003"/>
        <v>41312.153330712012</v>
      </c>
      <c r="BI1559" s="34">
        <f t="shared" si="1025"/>
        <v>271.10889132706018</v>
      </c>
      <c r="BJ1559" s="27">
        <f t="shared" si="1004"/>
        <v>4795.399917672029</v>
      </c>
      <c r="BK1559" s="34">
        <f t="shared" si="1005"/>
        <v>563.0769947527632</v>
      </c>
      <c r="BL1559" s="27">
        <f t="shared" si="1006"/>
        <v>105.47886344953871</v>
      </c>
      <c r="BM1559" s="34">
        <f t="shared" si="1007"/>
        <v>1.1054421768707483</v>
      </c>
      <c r="BN1559" s="45">
        <f t="shared" si="1008"/>
        <v>1620.6360903933942</v>
      </c>
      <c r="BO1559" s="45">
        <f t="shared" si="1009"/>
        <v>101.94840414560278</v>
      </c>
      <c r="BP1559" s="66">
        <f t="shared" si="1010"/>
        <v>6.6889512497436598</v>
      </c>
    </row>
    <row r="1560" spans="8:68">
      <c r="H1560" s="68">
        <v>1555</v>
      </c>
      <c r="I1560" s="31">
        <f>('Propiedades físicas'!$C$10*'Diseño reactor'!H1560)/1000</f>
        <v>1361.0064128877216</v>
      </c>
      <c r="J1560" s="31">
        <f t="shared" si="987"/>
        <v>0.33504618029865113</v>
      </c>
      <c r="K1560" s="31">
        <f>(I1560*1000)/'Propiedades físicas'!$F$10</f>
        <v>8890.3201603311354</v>
      </c>
      <c r="L1560" s="31">
        <f t="shared" si="988"/>
        <v>1270.0457371901621</v>
      </c>
      <c r="M1560" s="31">
        <f t="shared" si="989"/>
        <v>7620.2744231409724</v>
      </c>
      <c r="N1560" s="31">
        <f t="shared" si="990"/>
        <v>0.81674967021875378</v>
      </c>
      <c r="O1560" s="32">
        <f t="shared" si="991"/>
        <v>4.9004980213125222</v>
      </c>
      <c r="P1560" s="33">
        <f t="shared" si="992"/>
        <v>0.63294276059061583</v>
      </c>
      <c r="Q1560" s="31">
        <f t="shared" si="993"/>
        <v>4.6660168554334307</v>
      </c>
      <c r="R1560" s="31">
        <f t="shared" si="994"/>
        <v>0.1424417505604916</v>
      </c>
      <c r="S1560" s="31">
        <f t="shared" si="995"/>
        <v>0.23448116587909157</v>
      </c>
      <c r="T1560" s="31">
        <f t="shared" si="996"/>
        <v>3.2056061884339265E-2</v>
      </c>
      <c r="U1560" s="31">
        <f t="shared" si="997"/>
        <v>9.3090971833071391E-3</v>
      </c>
      <c r="V1560" s="47">
        <f t="shared" si="1011"/>
        <v>6.2679768524507597E-4</v>
      </c>
      <c r="W1560" s="31">
        <f t="shared" si="998"/>
        <v>0.22504681217552028</v>
      </c>
      <c r="X1560" s="34">
        <f>(S1560*H1560*'Propiedades físicas'!$F$5*60*24*365)/(1000000)</f>
        <v>56433.212186738223</v>
      </c>
      <c r="Y1560" s="34">
        <f>(U1560*H1560*'Propiedades físicas'!$F$7*60*24*365)/(1000000)</f>
        <v>700.65751922794652</v>
      </c>
      <c r="Z1560" s="31">
        <f t="shared" si="1012"/>
        <v>984.22599271840761</v>
      </c>
      <c r="AA1560" s="31">
        <f t="shared" si="1013"/>
        <v>7255.6562101989848</v>
      </c>
      <c r="AB1560" s="31">
        <f t="shared" si="1014"/>
        <v>221.49692212156444</v>
      </c>
      <c r="AC1560" s="31">
        <f t="shared" si="1015"/>
        <v>364.61821294198739</v>
      </c>
      <c r="AD1560" s="31">
        <f t="shared" si="999"/>
        <v>49.847176230147561</v>
      </c>
      <c r="AE1560" s="31">
        <f t="shared" si="1016"/>
        <v>14.475646120042601</v>
      </c>
      <c r="AF1560" s="31">
        <f t="shared" si="1017"/>
        <v>8890.3201603311336</v>
      </c>
      <c r="AG1560" s="31">
        <f t="shared" si="1018"/>
        <v>0.11070759826063999</v>
      </c>
      <c r="AH1560" s="31">
        <f t="shared" si="1019"/>
        <v>0.81612991201081075</v>
      </c>
      <c r="AI1560" s="31">
        <f t="shared" si="1019"/>
        <v>2.4914392072165198E-2</v>
      </c>
      <c r="AJ1560" s="31">
        <f t="shared" si="1019"/>
        <v>4.1012945132046473E-2</v>
      </c>
      <c r="AK1560" s="31">
        <f t="shared" si="1000"/>
        <v>5.6069045131318341E-3</v>
      </c>
      <c r="AL1560" s="31">
        <f t="shared" si="1000"/>
        <v>1.6282480112058679E-3</v>
      </c>
      <c r="AM1560" s="31">
        <f t="shared" si="1020"/>
        <v>1</v>
      </c>
      <c r="AN1560" s="31">
        <f>(Z1560*'Propiedades físicas'!$F$4)/1000</f>
        <v>865.50865347671322</v>
      </c>
      <c r="AO1560" s="31">
        <f>(AA1560*'Propiedades físicas'!$F$6)/1000</f>
        <v>232.47122497477545</v>
      </c>
      <c r="AP1560" s="31">
        <f>(AB1560*'Propiedades físicas'!$F$9)/1000</f>
        <v>136.65252610289917</v>
      </c>
      <c r="AQ1560" s="31">
        <f>(AC1560*'Propiedades físicas'!$F$5)/1000</f>
        <v>107.36912516502704</v>
      </c>
      <c r="AR1560" s="31">
        <f>(AD1560*'Propiedades físicas'!$F$8)/1000</f>
        <v>17.671820917111905</v>
      </c>
      <c r="AS1560" s="31">
        <f>(AE1560*'Propiedades físicas'!$F$7)/1000</f>
        <v>1.3330622511947232</v>
      </c>
      <c r="AT1560" s="31">
        <f t="shared" si="1021"/>
        <v>1361.0064128877216</v>
      </c>
      <c r="AU1560" s="31">
        <f t="shared" si="1022"/>
        <v>0.63593282535702111</v>
      </c>
      <c r="AV1560" s="31">
        <f t="shared" si="1026"/>
        <v>0.17080832446742744</v>
      </c>
      <c r="AW1560" s="31">
        <f t="shared" si="1026"/>
        <v>0.10040549758539054</v>
      </c>
      <c r="AX1560" s="31">
        <f t="shared" si="1026"/>
        <v>7.8889507167873005E-2</v>
      </c>
      <c r="AY1560" s="31">
        <f t="shared" si="1023"/>
        <v>1.298437740614068E-2</v>
      </c>
      <c r="AZ1560" s="31">
        <f t="shared" si="1023"/>
        <v>9.7946801614717761E-4</v>
      </c>
      <c r="BA1560" s="31">
        <f t="shared" si="1024"/>
        <v>0.99999999999999989</v>
      </c>
      <c r="BB1560" s="34">
        <f>AU1560*'Propiedades físicas'!$C$4+'Diseño reactor'!AV1560*'Propiedades físicas'!$C$5+'Diseño reactor'!AW1560*'Propiedades físicas'!$C$8+'Diseño reactor'!AX1560*'Propiedades físicas'!$C$9+'Diseño reactor'!AY1560*'Propiedades físicas'!$C$7+'Diseño reactor'!AZ1560*'Propiedades físicas'!$C$6</f>
        <v>875.54266161475664</v>
      </c>
      <c r="BC1560" s="45">
        <f>AU1560*'Propiedades físicas'!$L$4+'Diseño reactor'!AV1560*'Propiedades físicas'!$L$5+'Diseño reactor'!AW1560*'Propiedades físicas'!$L$8+AX1560*'Propiedades físicas'!$L$9+'Diseño reactor'!AY1560*'Propiedades físicas'!$L$7+'Diseño reactor'!AZ1560*'Propiedades físicas'!$L$6</f>
        <v>2.079841602268826</v>
      </c>
      <c r="BD1560" s="29">
        <f t="shared" si="1001"/>
        <v>2.0187579762704528</v>
      </c>
      <c r="BE1560" s="58">
        <f t="shared" si="1002"/>
        <v>41.860491011702209</v>
      </c>
      <c r="BF1560" s="30">
        <f>AU1560*'Propiedades físicas'!$I$4+'Diseño reactor'!AV1560*'Propiedades físicas'!$I$5+'Diseño reactor'!AW1560*'Propiedades físicas'!$I$8+'Diseño reactor'!AX1560*'Propiedades físicas'!$I$9+'Diseño reactor'!AY1560*'Propiedades físicas'!$I$7+'Diseño reactor'!AZ1560*'Propiedades físicas'!$I$6</f>
        <v>1.9898414048301376E-2</v>
      </c>
      <c r="BG1560" s="24">
        <f>AU1560*'Propiedades físicas'!$O$4+'Diseño reactor'!AV1560*'Propiedades físicas'!$O$5+'Diseño reactor'!AW1560*'Propiedades físicas'!$O$8+'Diseño reactor'!AX1560*'Propiedades físicas'!$O$9+'Diseño reactor'!AY1560*'Propiedades físicas'!$O$7+'Diseño reactor'!AZ1560*'Propiedades físicas'!$O$6</f>
        <v>0.15264947273272703</v>
      </c>
      <c r="BH1560" s="54">
        <f t="shared" si="1003"/>
        <v>41311.698246045511</v>
      </c>
      <c r="BI1560" s="34">
        <f t="shared" si="1025"/>
        <v>271.11491848576077</v>
      </c>
      <c r="BJ1560" s="27">
        <f t="shared" si="1004"/>
        <v>4795.4002367602889</v>
      </c>
      <c r="BK1560" s="34">
        <f t="shared" si="1005"/>
        <v>563.08870591065568</v>
      </c>
      <c r="BL1560" s="27">
        <f t="shared" si="1006"/>
        <v>105.47927439842779</v>
      </c>
      <c r="BM1560" s="34">
        <f t="shared" si="1007"/>
        <v>1.1054421768707483</v>
      </c>
      <c r="BN1560" s="45">
        <f t="shared" si="1008"/>
        <v>1621.8138848863048</v>
      </c>
      <c r="BO1560" s="45">
        <f t="shared" si="1009"/>
        <v>101.96219592389616</v>
      </c>
      <c r="BP1560" s="66">
        <f t="shared" si="1010"/>
        <v>6.6889477666446062</v>
      </c>
    </row>
    <row r="1561" spans="8:68">
      <c r="H1561" s="68">
        <v>1556</v>
      </c>
      <c r="I1561" s="31">
        <f>('Propiedades físicas'!$C$10*'Diseño reactor'!H1561)/1000</f>
        <v>1361.8816581693216</v>
      </c>
      <c r="J1561" s="31">
        <f t="shared" si="987"/>
        <v>0.33483085498997589</v>
      </c>
      <c r="K1561" s="31">
        <f>(I1561*1000)/'Propiedades físicas'!$F$10</f>
        <v>8896.0374080226684</v>
      </c>
      <c r="L1561" s="31">
        <f t="shared" si="988"/>
        <v>1270.8624868603811</v>
      </c>
      <c r="M1561" s="31">
        <f t="shared" si="989"/>
        <v>7625.1749211622864</v>
      </c>
      <c r="N1561" s="31">
        <f t="shared" si="990"/>
        <v>0.81674967021875389</v>
      </c>
      <c r="O1561" s="32">
        <f t="shared" si="991"/>
        <v>4.9004980213125231</v>
      </c>
      <c r="P1561" s="33">
        <f t="shared" si="992"/>
        <v>0.63303431737411375</v>
      </c>
      <c r="Q1561" s="31">
        <f t="shared" si="993"/>
        <v>4.6661635151230874</v>
      </c>
      <c r="R1561" s="31">
        <f t="shared" si="994"/>
        <v>0.14239139263809258</v>
      </c>
      <c r="S1561" s="31">
        <f t="shared" si="995"/>
        <v>0.23433450618943574</v>
      </c>
      <c r="T1561" s="31">
        <f t="shared" si="996"/>
        <v>3.2028767068299456E-2</v>
      </c>
      <c r="U1561" s="31">
        <f t="shared" si="997"/>
        <v>9.2951931382480885E-3</v>
      </c>
      <c r="V1561" s="47">
        <f t="shared" si="1011"/>
        <v>6.2688835312776317E-4</v>
      </c>
      <c r="W1561" s="31">
        <f t="shared" si="998"/>
        <v>0.2249347132217816</v>
      </c>
      <c r="X1561" s="34">
        <f>(S1561*H1561*'Propiedades físicas'!$F$5*60*24*365)/(1000000)</f>
        <v>56434.183960948329</v>
      </c>
      <c r="Y1561" s="34">
        <f>(U1561*H1561*'Propiedades físicas'!$F$7*60*24*365)/(1000000)</f>
        <v>700.06092947330876</v>
      </c>
      <c r="Z1561" s="31">
        <f t="shared" si="1012"/>
        <v>985.00139783412101</v>
      </c>
      <c r="AA1561" s="31">
        <f t="shared" si="1013"/>
        <v>7260.5504295315241</v>
      </c>
      <c r="AB1561" s="31">
        <f t="shared" si="1014"/>
        <v>221.56100694487205</v>
      </c>
      <c r="AC1561" s="31">
        <f t="shared" si="1015"/>
        <v>364.62449163076201</v>
      </c>
      <c r="AD1561" s="31">
        <f t="shared" si="999"/>
        <v>49.836761558273956</v>
      </c>
      <c r="AE1561" s="31">
        <f t="shared" si="1016"/>
        <v>14.463320523114026</v>
      </c>
      <c r="AF1561" s="31">
        <f t="shared" si="1017"/>
        <v>8896.0374080226684</v>
      </c>
      <c r="AG1561" s="31">
        <f t="shared" si="1018"/>
        <v>0.11072361239688833</v>
      </c>
      <c r="AH1561" s="31">
        <f t="shared" si="1019"/>
        <v>0.81615556415981105</v>
      </c>
      <c r="AI1561" s="31">
        <f t="shared" si="1019"/>
        <v>2.4905584001373781E-2</v>
      </c>
      <c r="AJ1561" s="31">
        <f t="shared" si="1019"/>
        <v>4.0987292983045973E-2</v>
      </c>
      <c r="AK1561" s="31">
        <f t="shared" si="1000"/>
        <v>5.6021303949700032E-3</v>
      </c>
      <c r="AL1561" s="31">
        <f t="shared" si="1000"/>
        <v>1.6258160639107298E-3</v>
      </c>
      <c r="AM1561" s="31">
        <f t="shared" si="1020"/>
        <v>0.99999999999999989</v>
      </c>
      <c r="AN1561" s="31">
        <f>(Z1561*'Propiedades físicas'!$F$4)/1000</f>
        <v>866.19052922736932</v>
      </c>
      <c r="AO1561" s="31">
        <f>(AA1561*'Propiedades físicas'!$F$6)/1000</f>
        <v>232.62803576219002</v>
      </c>
      <c r="AP1561" s="31">
        <f>(AB1561*'Propiedades físicas'!$F$9)/1000</f>
        <v>136.69206323463879</v>
      </c>
      <c r="AQ1561" s="31">
        <f>(AC1561*'Propiedades físicas'!$F$5)/1000</f>
        <v>107.3709740505105</v>
      </c>
      <c r="AR1561" s="31">
        <f>(AD1561*'Propiedades físicas'!$F$8)/1000</f>
        <v>17.668128707639276</v>
      </c>
      <c r="AS1561" s="31">
        <f>(AE1561*'Propiedades físicas'!$F$7)/1000</f>
        <v>1.3319271869735707</v>
      </c>
      <c r="AT1561" s="31">
        <f t="shared" si="1021"/>
        <v>1361.8816581693216</v>
      </c>
      <c r="AU1561" s="31">
        <f t="shared" si="1022"/>
        <v>0.63602481466100824</v>
      </c>
      <c r="AV1561" s="31">
        <f t="shared" si="1026"/>
        <v>0.17081369322125609</v>
      </c>
      <c r="AW1561" s="31">
        <f t="shared" si="1026"/>
        <v>0.10037000088420604</v>
      </c>
      <c r="AX1561" s="31">
        <f t="shared" si="1026"/>
        <v>7.8840164566752066E-2</v>
      </c>
      <c r="AY1561" s="31">
        <f t="shared" si="1023"/>
        <v>1.2973321581692536E-2</v>
      </c>
      <c r="AZ1561" s="31">
        <f t="shared" si="1023"/>
        <v>9.7800508508498712E-4</v>
      </c>
      <c r="BA1561" s="31">
        <f t="shared" si="1024"/>
        <v>0.99999999999999978</v>
      </c>
      <c r="BB1561" s="34">
        <f>AU1561*'Propiedades físicas'!$C$4+'Diseño reactor'!AV1561*'Propiedades físicas'!$C$5+'Diseño reactor'!AW1561*'Propiedades físicas'!$C$8+'Diseño reactor'!AX1561*'Propiedades físicas'!$C$9+'Diseño reactor'!AY1561*'Propiedades físicas'!$C$7+'Diseño reactor'!AZ1561*'Propiedades físicas'!$C$6</f>
        <v>875.5422065517281</v>
      </c>
      <c r="BC1561" s="45">
        <f>AU1561*'Propiedades físicas'!$L$4+'Diseño reactor'!AV1561*'Propiedades físicas'!$L$5+'Diseño reactor'!AW1561*'Propiedades físicas'!$L$8+AX1561*'Propiedades físicas'!$L$9+'Diseño reactor'!AY1561*'Propiedades físicas'!$L$7+'Diseño reactor'!AZ1561*'Propiedades físicas'!$L$6</f>
        <v>2.0799090588542488</v>
      </c>
      <c r="BD1561" s="29">
        <f t="shared" si="1001"/>
        <v>2.0176880127870334</v>
      </c>
      <c r="BE1561" s="58">
        <f t="shared" si="1002"/>
        <v>41.859325366351726</v>
      </c>
      <c r="BF1561" s="30">
        <f>AU1561*'Propiedades físicas'!$I$4+'Diseño reactor'!AV1561*'Propiedades físicas'!$I$5+'Diseño reactor'!AW1561*'Propiedades físicas'!$I$8+'Diseño reactor'!AX1561*'Propiedades físicas'!$I$9+'Diseño reactor'!AY1561*'Propiedades físicas'!$I$7+'Diseño reactor'!AZ1561*'Propiedades físicas'!$I$6</f>
        <v>1.9898622484215759E-2</v>
      </c>
      <c r="BG1561" s="24">
        <f>AU1561*'Propiedades físicas'!$O$4+'Diseño reactor'!AV1561*'Propiedades físicas'!$O$5+'Diseño reactor'!AW1561*'Propiedades físicas'!$O$8+'Diseño reactor'!AX1561*'Propiedades físicas'!$O$9+'Diseño reactor'!AY1561*'Propiedades físicas'!$O$7+'Diseño reactor'!AZ1561*'Propiedades físicas'!$O$6</f>
        <v>0.1526526343303613</v>
      </c>
      <c r="BH1561" s="54">
        <f t="shared" si="1003"/>
        <v>41311.244038965247</v>
      </c>
      <c r="BI1561" s="34">
        <f t="shared" si="1025"/>
        <v>271.12093640043793</v>
      </c>
      <c r="BJ1561" s="27">
        <f t="shared" si="1004"/>
        <v>4795.4005680833443</v>
      </c>
      <c r="BK1561" s="34">
        <f t="shared" si="1005"/>
        <v>563.10040722094891</v>
      </c>
      <c r="BL1561" s="27">
        <f t="shared" si="1006"/>
        <v>105.4796849878869</v>
      </c>
      <c r="BM1561" s="34">
        <f t="shared" si="1007"/>
        <v>1.1054421768707483</v>
      </c>
      <c r="BN1561" s="45">
        <f t="shared" si="1008"/>
        <v>1622.9917246047535</v>
      </c>
      <c r="BO1561" s="45">
        <f t="shared" si="1009"/>
        <v>101.97597396548606</v>
      </c>
      <c r="BP1561" s="66">
        <f t="shared" si="1010"/>
        <v>6.6889442900660665</v>
      </c>
    </row>
    <row r="1562" spans="8:68">
      <c r="H1562" s="68">
        <v>1557</v>
      </c>
      <c r="I1562" s="31">
        <f>('Propiedades físicas'!$C$10*'Diseño reactor'!H1562)/1000</f>
        <v>1362.7569034509211</v>
      </c>
      <c r="J1562" s="31">
        <f t="shared" si="987"/>
        <v>0.33461580627129262</v>
      </c>
      <c r="K1562" s="31">
        <f>(I1562*1000)/'Propiedades físicas'!$F$10</f>
        <v>8901.7546557141977</v>
      </c>
      <c r="L1562" s="31">
        <f t="shared" si="988"/>
        <v>1271.6792365305996</v>
      </c>
      <c r="M1562" s="31">
        <f t="shared" si="989"/>
        <v>7630.0754191835977</v>
      </c>
      <c r="N1562" s="31">
        <f t="shared" si="990"/>
        <v>0.81674967021875378</v>
      </c>
      <c r="O1562" s="32">
        <f t="shared" si="991"/>
        <v>4.9004980213125222</v>
      </c>
      <c r="P1562" s="33">
        <f t="shared" si="992"/>
        <v>0.63312578299160283</v>
      </c>
      <c r="Q1562" s="31">
        <f t="shared" si="993"/>
        <v>4.6663099944519066</v>
      </c>
      <c r="R1562" s="31">
        <f t="shared" si="994"/>
        <v>0.142341064362492</v>
      </c>
      <c r="S1562" s="31">
        <f t="shared" si="995"/>
        <v>0.23418802686061657</v>
      </c>
      <c r="T1562" s="31">
        <f t="shared" si="996"/>
        <v>3.2001506095852381E-2</v>
      </c>
      <c r="U1562" s="31">
        <f t="shared" si="997"/>
        <v>9.2813167688066169E-3</v>
      </c>
      <c r="V1562" s="47">
        <f t="shared" si="1011"/>
        <v>6.2697893072954849E-4</v>
      </c>
      <c r="W1562" s="31">
        <f t="shared" si="998"/>
        <v>0.22482272588854574</v>
      </c>
      <c r="X1562" s="34">
        <f>(S1562*H1562*'Propiedades físicas'!$F$5*60*24*365)/(1000000)</f>
        <v>56435.153800868698</v>
      </c>
      <c r="Y1562" s="34">
        <f>(U1562*H1562*'Propiedades físicas'!$F$7*60*24*365)/(1000000)</f>
        <v>699.46507944670748</v>
      </c>
      <c r="Z1562" s="31">
        <f t="shared" si="1012"/>
        <v>985.77684411792563</v>
      </c>
      <c r="AA1562" s="31">
        <f t="shared" si="1013"/>
        <v>7265.4446613616183</v>
      </c>
      <c r="AB1562" s="31">
        <f t="shared" si="1014"/>
        <v>221.62503721240003</v>
      </c>
      <c r="AC1562" s="31">
        <f t="shared" si="1015"/>
        <v>364.63075782198001</v>
      </c>
      <c r="AD1562" s="31">
        <f t="shared" si="999"/>
        <v>49.826344991242159</v>
      </c>
      <c r="AE1562" s="31">
        <f t="shared" si="1016"/>
        <v>14.451010209031903</v>
      </c>
      <c r="AF1562" s="31">
        <f t="shared" si="1017"/>
        <v>8901.7546557141977</v>
      </c>
      <c r="AG1562" s="31">
        <f t="shared" si="1018"/>
        <v>0.11073961058735061</v>
      </c>
      <c r="AH1562" s="31">
        <f t="shared" si="1019"/>
        <v>0.8161811847620174</v>
      </c>
      <c r="AI1562" s="31">
        <f t="shared" si="1019"/>
        <v>2.4896781116084222E-2</v>
      </c>
      <c r="AJ1562" s="31">
        <f t="shared" si="1019"/>
        <v>4.096167238083976E-2</v>
      </c>
      <c r="AK1562" s="31">
        <f t="shared" si="1000"/>
        <v>5.5973621963685246E-3</v>
      </c>
      <c r="AL1562" s="31">
        <f t="shared" si="1000"/>
        <v>1.623388957339499E-3</v>
      </c>
      <c r="AM1562" s="31">
        <f t="shared" si="1020"/>
        <v>1</v>
      </c>
      <c r="AN1562" s="31">
        <f>(Z1562*'Propiedades físicas'!$F$4)/1000</f>
        <v>866.87244118042133</v>
      </c>
      <c r="AO1562" s="31">
        <f>(AA1562*'Propiedades físicas'!$F$6)/1000</f>
        <v>232.78484695002624</v>
      </c>
      <c r="AP1562" s="31">
        <f>(AB1562*'Propiedades físicas'!$F$9)/1000</f>
        <v>136.7315667081902</v>
      </c>
      <c r="AQ1562" s="31">
        <f>(AC1562*'Propiedades físicas'!$F$5)/1000</f>
        <v>107.37281925583846</v>
      </c>
      <c r="AR1562" s="31">
        <f>(AD1562*'Propiedades físicas'!$F$8)/1000</f>
        <v>17.664435826295165</v>
      </c>
      <c r="AS1562" s="31">
        <f>(AE1562*'Propiedades físicas'!$F$7)/1000</f>
        <v>1.330793530149748</v>
      </c>
      <c r="AT1562" s="31">
        <f t="shared" si="1021"/>
        <v>1362.7569034509213</v>
      </c>
      <c r="AU1562" s="31">
        <f t="shared" si="1022"/>
        <v>0.63611671236831202</v>
      </c>
      <c r="AV1562" s="31">
        <f t="shared" si="1026"/>
        <v>0.17081905537263697</v>
      </c>
      <c r="AW1562" s="31">
        <f t="shared" si="1026"/>
        <v>0.10033452508069755</v>
      </c>
      <c r="AX1562" s="31">
        <f t="shared" si="1026"/>
        <v>7.879088264674157E-2</v>
      </c>
      <c r="AY1562" s="31">
        <f t="shared" si="1023"/>
        <v>1.2962279465665048E-2</v>
      </c>
      <c r="AZ1562" s="31">
        <f t="shared" si="1023"/>
        <v>9.7654506594666143E-4</v>
      </c>
      <c r="BA1562" s="31">
        <f t="shared" si="1024"/>
        <v>0.99999999999999989</v>
      </c>
      <c r="BB1562" s="34">
        <f>AU1562*'Propiedades físicas'!$C$4+'Diseño reactor'!AV1562*'Propiedades físicas'!$C$5+'Diseño reactor'!AW1562*'Propiedades físicas'!$C$8+'Diseño reactor'!AX1562*'Propiedades físicas'!$C$9+'Diseño reactor'!AY1562*'Propiedades físicas'!$C$7+'Diseño reactor'!AZ1562*'Propiedades físicas'!$C$6</f>
        <v>875.54175234018521</v>
      </c>
      <c r="BC1562" s="45">
        <f>AU1562*'Propiedades físicas'!$L$4+'Diseño reactor'!AV1562*'Propiedades físicas'!$L$5+'Diseño reactor'!AW1562*'Propiedades físicas'!$L$8+AX1562*'Propiedades físicas'!$L$9+'Diseño reactor'!AY1562*'Propiedades físicas'!$L$7+'Diseño reactor'!AZ1562*'Propiedades físicas'!$L$6</f>
        <v>2.0799764451221296</v>
      </c>
      <c r="BD1562" s="29">
        <f t="shared" si="1001"/>
        <v>2.0166191850904465</v>
      </c>
      <c r="BE1562" s="58">
        <f t="shared" si="1002"/>
        <v>41.858160984776354</v>
      </c>
      <c r="BF1562" s="30">
        <f>AU1562*'Propiedades físicas'!$I$4+'Diseño reactor'!AV1562*'Propiedades físicas'!$I$5+'Diseño reactor'!AW1562*'Propiedades físicas'!$I$8+'Diseño reactor'!AX1562*'Propiedades físicas'!$I$9+'Diseño reactor'!AY1562*'Propiedades físicas'!$I$7+'Diseño reactor'!AZ1562*'Propiedades físicas'!$I$6</f>
        <v>1.9898830522338554E-2</v>
      </c>
      <c r="BG1562" s="24">
        <f>AU1562*'Propiedades físicas'!$O$4+'Diseño reactor'!AV1562*'Propiedades físicas'!$O$5+'Diseño reactor'!AW1562*'Propiedades físicas'!$O$8+'Diseño reactor'!AX1562*'Propiedades físicas'!$O$9+'Diseño reactor'!AY1562*'Propiedades físicas'!$O$7+'Diseño reactor'!AZ1562*'Propiedades físicas'!$O$6</f>
        <v>0.15265579287275791</v>
      </c>
      <c r="BH1562" s="54">
        <f t="shared" si="1003"/>
        <v>41310.790707407854</v>
      </c>
      <c r="BI1562" s="34">
        <f t="shared" si="1025"/>
        <v>271.12694509038539</v>
      </c>
      <c r="BJ1562" s="27">
        <f t="shared" si="1004"/>
        <v>4795.4009116011603</v>
      </c>
      <c r="BK1562" s="34">
        <f t="shared" si="1005"/>
        <v>563.11209869478546</v>
      </c>
      <c r="BL1562" s="27">
        <f t="shared" si="1006"/>
        <v>105.4800952183427</v>
      </c>
      <c r="BM1562" s="34">
        <f t="shared" si="1007"/>
        <v>1.1054421768707483</v>
      </c>
      <c r="BN1562" s="45">
        <f t="shared" si="1008"/>
        <v>1624.1696094787465</v>
      </c>
      <c r="BO1562" s="45">
        <f t="shared" si="1009"/>
        <v>101.98973829088405</v>
      </c>
      <c r="BP1562" s="66">
        <f t="shared" si="1010"/>
        <v>6.6889408199926841</v>
      </c>
    </row>
    <row r="1563" spans="8:68">
      <c r="H1563" s="68">
        <v>1558</v>
      </c>
      <c r="I1563" s="31">
        <f>('Propiedades físicas'!$C$10*'Diseño reactor'!H1563)/1000</f>
        <v>1363.632148732521</v>
      </c>
      <c r="J1563" s="31">
        <f t="shared" si="987"/>
        <v>0.33440103361001444</v>
      </c>
      <c r="K1563" s="31">
        <f>(I1563*1000)/'Propiedades físicas'!$F$10</f>
        <v>8907.4719034057307</v>
      </c>
      <c r="L1563" s="31">
        <f t="shared" si="988"/>
        <v>1272.4959862008186</v>
      </c>
      <c r="M1563" s="31">
        <f t="shared" si="989"/>
        <v>7634.9759172049116</v>
      </c>
      <c r="N1563" s="31">
        <f t="shared" si="990"/>
        <v>0.81674967021875389</v>
      </c>
      <c r="O1563" s="32">
        <f t="shared" si="991"/>
        <v>4.9004980213125231</v>
      </c>
      <c r="P1563" s="33">
        <f t="shared" si="992"/>
        <v>0.63321715757918073</v>
      </c>
      <c r="Q1563" s="31">
        <f t="shared" si="993"/>
        <v>4.6664562937472347</v>
      </c>
      <c r="R1563" s="31">
        <f t="shared" si="994"/>
        <v>0.14229076572001417</v>
      </c>
      <c r="S1563" s="31">
        <f t="shared" si="995"/>
        <v>0.23404172756528963</v>
      </c>
      <c r="T1563" s="31">
        <f t="shared" si="996"/>
        <v>3.1974278913401391E-2</v>
      </c>
      <c r="U1563" s="31">
        <f t="shared" si="997"/>
        <v>9.2674680061575442E-3</v>
      </c>
      <c r="V1563" s="47">
        <f t="shared" si="1011"/>
        <v>6.2706941818520821E-4</v>
      </c>
      <c r="W1563" s="31">
        <f t="shared" si="998"/>
        <v>0.22471085000917937</v>
      </c>
      <c r="X1563" s="34">
        <f>(S1563*H1563*'Propiedades físicas'!$F$5*60*24*365)/(1000000)</f>
        <v>56436.121711309672</v>
      </c>
      <c r="Y1563" s="34">
        <f>(U1563*H1563*'Propiedades físicas'!$F$7*60*24*365)/(1000000)</f>
        <v>698.86996797666791</v>
      </c>
      <c r="Z1563" s="31">
        <f t="shared" si="1012"/>
        <v>986.55233150836364</v>
      </c>
      <c r="AA1563" s="31">
        <f t="shared" si="1013"/>
        <v>7270.3389056581918</v>
      </c>
      <c r="AB1563" s="31">
        <f t="shared" si="1014"/>
        <v>221.68901299178208</v>
      </c>
      <c r="AC1563" s="31">
        <f t="shared" si="1015"/>
        <v>364.63701154672123</v>
      </c>
      <c r="AD1563" s="31">
        <f t="shared" si="999"/>
        <v>49.815926547079364</v>
      </c>
      <c r="AE1563" s="31">
        <f t="shared" si="1016"/>
        <v>14.438715153593455</v>
      </c>
      <c r="AF1563" s="31">
        <f t="shared" si="1017"/>
        <v>8907.4719034057325</v>
      </c>
      <c r="AG1563" s="31">
        <f t="shared" si="1018"/>
        <v>0.11075559285583149</v>
      </c>
      <c r="AH1563" s="31">
        <f t="shared" si="1019"/>
        <v>0.81620677387468488</v>
      </c>
      <c r="AI1563" s="31">
        <f t="shared" si="1019"/>
        <v>2.4887983413904486E-2</v>
      </c>
      <c r="AJ1563" s="31">
        <f t="shared" si="1019"/>
        <v>4.0936083268172184E-2</v>
      </c>
      <c r="AK1563" s="31">
        <f t="shared" si="1000"/>
        <v>5.5925999079528346E-3</v>
      </c>
      <c r="AL1563" s="31">
        <f t="shared" si="1000"/>
        <v>1.6209666794540071E-3</v>
      </c>
      <c r="AM1563" s="31">
        <f t="shared" si="1020"/>
        <v>0.99999999999999989</v>
      </c>
      <c r="AN1563" s="31">
        <f>(Z1563*'Propiedades físicas'!$F$4)/1000</f>
        <v>867.5543892818248</v>
      </c>
      <c r="AO1563" s="31">
        <f>(AA1563*'Propiedades físicas'!$F$6)/1000</f>
        <v>232.94165853728845</v>
      </c>
      <c r="AP1563" s="31">
        <f>(AB1563*'Propiedades físicas'!$F$9)/1000</f>
        <v>136.77103656527993</v>
      </c>
      <c r="AQ1563" s="31">
        <f>(AC1563*'Propiedades físicas'!$F$5)/1000</f>
        <v>107.37466079016301</v>
      </c>
      <c r="AR1563" s="31">
        <f>(AD1563*'Propiedades físicas'!$F$8)/1000</f>
        <v>17.660742279470572</v>
      </c>
      <c r="AS1563" s="31">
        <f>(AE1563*'Propiedades físicas'!$F$7)/1000</f>
        <v>1.3296612784944213</v>
      </c>
      <c r="AT1563" s="31">
        <f t="shared" si="1021"/>
        <v>1363.632148732521</v>
      </c>
      <c r="AU1563" s="31">
        <f t="shared" si="1022"/>
        <v>0.6362085186156734</v>
      </c>
      <c r="AV1563" s="31">
        <f t="shared" si="1026"/>
        <v>0.1708244109335533</v>
      </c>
      <c r="AW1563" s="31">
        <f t="shared" si="1026"/>
        <v>0.1002990701652252</v>
      </c>
      <c r="AX1563" s="31">
        <f t="shared" si="1026"/>
        <v>7.8741661297708779E-2</v>
      </c>
      <c r="AY1563" s="31">
        <f t="shared" si="1023"/>
        <v>1.2951251036348777E-2</v>
      </c>
      <c r="AZ1563" s="31">
        <f t="shared" si="1023"/>
        <v>9.750879514906749E-4</v>
      </c>
      <c r="BA1563" s="31">
        <f t="shared" si="1024"/>
        <v>1</v>
      </c>
      <c r="BB1563" s="34">
        <f>AU1563*'Propiedades físicas'!$C$4+'Diseño reactor'!AV1563*'Propiedades físicas'!$C$5+'Diseño reactor'!AW1563*'Propiedades físicas'!$C$8+'Diseño reactor'!AX1563*'Propiedades físicas'!$C$9+'Diseño reactor'!AY1563*'Propiedades físicas'!$C$7+'Diseño reactor'!AZ1563*'Propiedades físicas'!$C$6</f>
        <v>875.54129897812436</v>
      </c>
      <c r="BC1563" s="45">
        <f>AU1563*'Propiedades físicas'!$L$4+'Diseño reactor'!AV1563*'Propiedades físicas'!$L$5+'Diseño reactor'!AW1563*'Propiedades físicas'!$L$8+AX1563*'Propiedades físicas'!$L$9+'Diseño reactor'!AY1563*'Propiedades físicas'!$L$7+'Diseño reactor'!AZ1563*'Propiedades físicas'!$L$6</f>
        <v>2.0800437611811953</v>
      </c>
      <c r="BD1563" s="29">
        <f t="shared" si="1001"/>
        <v>2.0155514913710237</v>
      </c>
      <c r="BE1563" s="58">
        <f t="shared" si="1002"/>
        <v>41.856997864911627</v>
      </c>
      <c r="BF1563" s="30">
        <f>AU1563*'Propiedades físicas'!$I$4+'Diseño reactor'!AV1563*'Propiedades físicas'!$I$5+'Diseño reactor'!AW1563*'Propiedades físicas'!$I$8+'Diseño reactor'!AX1563*'Propiedades físicas'!$I$9+'Diseño reactor'!AY1563*'Propiedades físicas'!$I$7+'Diseño reactor'!AZ1563*'Propiedades físicas'!$I$6</f>
        <v>1.9899038163588994E-2</v>
      </c>
      <c r="BG1563" s="24">
        <f>AU1563*'Propiedades físicas'!$O$4+'Diseño reactor'!AV1563*'Propiedades físicas'!$O$5+'Diseño reactor'!AW1563*'Propiedades físicas'!$O$8+'Diseño reactor'!AX1563*'Propiedades físicas'!$O$9+'Diseño reactor'!AY1563*'Propiedades físicas'!$O$7+'Diseño reactor'!AZ1563*'Propiedades físicas'!$O$6</f>
        <v>0.15265894836418095</v>
      </c>
      <c r="BH1563" s="54">
        <f t="shared" si="1003"/>
        <v>41310.338249315821</v>
      </c>
      <c r="BI1563" s="34">
        <f t="shared" si="1025"/>
        <v>271.13294457484625</v>
      </c>
      <c r="BJ1563" s="27">
        <f t="shared" si="1004"/>
        <v>4795.401267273839</v>
      </c>
      <c r="BK1563" s="34">
        <f t="shared" si="1005"/>
        <v>563.12378034329606</v>
      </c>
      <c r="BL1563" s="27">
        <f t="shared" si="1006"/>
        <v>105.48050509022137</v>
      </c>
      <c r="BM1563" s="34">
        <f t="shared" si="1007"/>
        <v>1.1054421768707483</v>
      </c>
      <c r="BN1563" s="45">
        <f t="shared" si="1008"/>
        <v>1625.3475394384368</v>
      </c>
      <c r="BO1563" s="45">
        <f t="shared" si="1009"/>
        <v>102.0034889205608</v>
      </c>
      <c r="BP1563" s="66">
        <f t="shared" si="1010"/>
        <v>6.6889373564091512</v>
      </c>
    </row>
    <row r="1564" spans="8:68">
      <c r="H1564" s="68">
        <v>1559</v>
      </c>
      <c r="I1564" s="31">
        <f>('Propiedades físicas'!$C$10*'Diseño reactor'!H1564)/1000</f>
        <v>1364.5073940141208</v>
      </c>
      <c r="J1564" s="31">
        <f t="shared" si="987"/>
        <v>0.33418653647492147</v>
      </c>
      <c r="K1564" s="31">
        <f>(I1564*1000)/'Propiedades físicas'!$F$10</f>
        <v>8913.18915109726</v>
      </c>
      <c r="L1564" s="31">
        <f t="shared" si="988"/>
        <v>1273.3127358710371</v>
      </c>
      <c r="M1564" s="31">
        <f t="shared" si="989"/>
        <v>7639.8764152262229</v>
      </c>
      <c r="N1564" s="31">
        <f t="shared" si="990"/>
        <v>0.81674967021875378</v>
      </c>
      <c r="O1564" s="32">
        <f t="shared" si="991"/>
        <v>4.9004980213125231</v>
      </c>
      <c r="P1564" s="33">
        <f t="shared" si="992"/>
        <v>0.63330844127267427</v>
      </c>
      <c r="Q1564" s="31">
        <f t="shared" si="993"/>
        <v>4.6666024133356334</v>
      </c>
      <c r="R1564" s="31">
        <f t="shared" si="994"/>
        <v>0.14224049669694974</v>
      </c>
      <c r="S1564" s="31">
        <f t="shared" si="995"/>
        <v>0.23389560797689041</v>
      </c>
      <c r="T1564" s="31">
        <f t="shared" si="996"/>
        <v>3.1947085467448913E-2</v>
      </c>
      <c r="U1564" s="31">
        <f t="shared" si="997"/>
        <v>9.2536467816809603E-3</v>
      </c>
      <c r="V1564" s="47">
        <f t="shared" si="1011"/>
        <v>6.271598156292503E-4</v>
      </c>
      <c r="W1564" s="31">
        <f t="shared" si="998"/>
        <v>0.22459908541738097</v>
      </c>
      <c r="X1564" s="34">
        <f>(S1564*H1564*'Propiedades físicas'!$F$5*60*24*365)/(1000000)</f>
        <v>56437.087697067138</v>
      </c>
      <c r="Y1564" s="34">
        <f>(U1564*H1564*'Propiedades físicas'!$F$7*60*24*365)/(1000000)</f>
        <v>698.27559389387898</v>
      </c>
      <c r="Z1564" s="31">
        <f t="shared" si="1012"/>
        <v>987.32785994409915</v>
      </c>
      <c r="AA1564" s="31">
        <f t="shared" si="1013"/>
        <v>7275.2331623902528</v>
      </c>
      <c r="AB1564" s="31">
        <f t="shared" si="1014"/>
        <v>221.75293435054465</v>
      </c>
      <c r="AC1564" s="31">
        <f t="shared" si="1015"/>
        <v>364.64325283597213</v>
      </c>
      <c r="AD1564" s="31">
        <f t="shared" si="999"/>
        <v>49.805506243752852</v>
      </c>
      <c r="AE1564" s="31">
        <f t="shared" si="1016"/>
        <v>14.426435332640617</v>
      </c>
      <c r="AF1564" s="31">
        <f t="shared" si="1017"/>
        <v>8913.1891510972619</v>
      </c>
      <c r="AG1564" s="31">
        <f t="shared" si="1018"/>
        <v>0.11077155922608842</v>
      </c>
      <c r="AH1564" s="31">
        <f t="shared" si="1019"/>
        <v>0.81623233155493313</v>
      </c>
      <c r="AI1564" s="31">
        <f t="shared" si="1019"/>
        <v>2.4879190892436707E-2</v>
      </c>
      <c r="AJ1564" s="31">
        <f t="shared" si="1019"/>
        <v>4.0910525587924115E-2</v>
      </c>
      <c r="AK1564" s="31">
        <f t="shared" si="1000"/>
        <v>5.5878435203657187E-3</v>
      </c>
      <c r="AL1564" s="31">
        <f t="shared" si="1000"/>
        <v>1.6185492182519928E-3</v>
      </c>
      <c r="AM1564" s="31">
        <f t="shared" si="1020"/>
        <v>1</v>
      </c>
      <c r="AN1564" s="31">
        <f>(Z1564*'Propiedades físicas'!$F$4)/1000</f>
        <v>868.23637347764191</v>
      </c>
      <c r="AO1564" s="31">
        <f>(AA1564*'Propiedades físicas'!$F$6)/1000</f>
        <v>233.09847052298369</v>
      </c>
      <c r="AP1564" s="31">
        <f>(AB1564*'Propiedades físicas'!$F$9)/1000</f>
        <v>136.81047284756852</v>
      </c>
      <c r="AQ1564" s="31">
        <f>(AC1564*'Propiedades físicas'!$F$5)/1000</f>
        <v>107.37649866260872</v>
      </c>
      <c r="AR1564" s="31">
        <f>(AD1564*'Propiedades físicas'!$F$8)/1000</f>
        <v>17.657048073535254</v>
      </c>
      <c r="AS1564" s="31">
        <f>(AE1564*'Propiedades físicas'!$F$7)/1000</f>
        <v>1.3285304297828746</v>
      </c>
      <c r="AT1564" s="31">
        <f t="shared" si="1021"/>
        <v>1364.507394014121</v>
      </c>
      <c r="AU1564" s="31">
        <f t="shared" si="1022"/>
        <v>0.63630023353956022</v>
      </c>
      <c r="AV1564" s="31">
        <f t="shared" si="1026"/>
        <v>0.17082975991595939</v>
      </c>
      <c r="AW1564" s="31">
        <f t="shared" si="1026"/>
        <v>0.10026363612812544</v>
      </c>
      <c r="AX1564" s="31">
        <f t="shared" si="1026"/>
        <v>7.8692500409783414E-2</v>
      </c>
      <c r="AY1564" s="31">
        <f t="shared" si="1023"/>
        <v>1.2940236272074407E-2</v>
      </c>
      <c r="AZ1564" s="31">
        <f t="shared" si="1023"/>
        <v>9.7363373449710008E-4</v>
      </c>
      <c r="BA1564" s="31">
        <f t="shared" si="1024"/>
        <v>1</v>
      </c>
      <c r="BB1564" s="34">
        <f>AU1564*'Propiedades físicas'!$C$4+'Diseño reactor'!AV1564*'Propiedades físicas'!$C$5+'Diseño reactor'!AW1564*'Propiedades físicas'!$C$8+'Diseño reactor'!AX1564*'Propiedades físicas'!$C$9+'Diseño reactor'!AY1564*'Propiedades físicas'!$C$7+'Diseño reactor'!AZ1564*'Propiedades físicas'!$C$6</f>
        <v>875.54084646354613</v>
      </c>
      <c r="BC1564" s="45">
        <f>AU1564*'Propiedades físicas'!$L$4+'Diseño reactor'!AV1564*'Propiedades físicas'!$L$5+'Diseño reactor'!AW1564*'Propiedades físicas'!$L$8+AX1564*'Propiedades físicas'!$L$9+'Diseño reactor'!AY1564*'Propiedades físicas'!$L$7+'Diseño reactor'!AZ1564*'Propiedades físicas'!$L$6</f>
        <v>2.0801110071399509</v>
      </c>
      <c r="BD1564" s="29">
        <f t="shared" si="1001"/>
        <v>2.0144849298229435</v>
      </c>
      <c r="BE1564" s="58">
        <f t="shared" si="1002"/>
        <v>41.855836004697593</v>
      </c>
      <c r="BF1564" s="30">
        <f>AU1564*'Propiedades físicas'!$I$4+'Diseño reactor'!AV1564*'Propiedades físicas'!$I$5+'Diseño reactor'!AW1564*'Propiedades físicas'!$I$8+'Diseño reactor'!AX1564*'Propiedades físicas'!$I$9+'Diseño reactor'!AY1564*'Propiedades físicas'!$I$7+'Diseño reactor'!AZ1564*'Propiedades físicas'!$I$6</f>
        <v>1.9899245408883728E-2</v>
      </c>
      <c r="BG1564" s="24">
        <f>AU1564*'Propiedades físicas'!$O$4+'Diseño reactor'!AV1564*'Propiedades físicas'!$O$5+'Diseño reactor'!AW1564*'Propiedades físicas'!$O$8+'Diseño reactor'!AX1564*'Propiedades físicas'!$O$9+'Diseño reactor'!AY1564*'Propiedades físicas'!$O$7+'Diseño reactor'!AZ1564*'Propiedades físicas'!$O$6</f>
        <v>0.15266210080888654</v>
      </c>
      <c r="BH1564" s="54">
        <f t="shared" si="1003"/>
        <v>41309.886662637487</v>
      </c>
      <c r="BI1564" s="34">
        <f t="shared" si="1025"/>
        <v>271.13893487301397</v>
      </c>
      <c r="BJ1564" s="27">
        <f t="shared" si="1004"/>
        <v>4795.4016350616048</v>
      </c>
      <c r="BK1564" s="34">
        <f t="shared" si="1005"/>
        <v>563.13545217759543</v>
      </c>
      <c r="BL1564" s="27">
        <f t="shared" si="1006"/>
        <v>105.48091460394842</v>
      </c>
      <c r="BM1564" s="34">
        <f t="shared" si="1007"/>
        <v>1.1054421768707483</v>
      </c>
      <c r="BN1564" s="45">
        <f t="shared" si="1008"/>
        <v>1626.5255144141163</v>
      </c>
      <c r="BO1564" s="45">
        <f t="shared" si="1009"/>
        <v>102.01722587494625</v>
      </c>
      <c r="BP1564" s="66">
        <f t="shared" si="1010"/>
        <v>6.6889338993001948</v>
      </c>
    </row>
    <row r="1565" spans="8:68">
      <c r="H1565" s="68">
        <v>1560</v>
      </c>
      <c r="I1565" s="31">
        <f>('Propiedades físicas'!$C$10*'Diseño reactor'!H1565)/1000</f>
        <v>1365.3826392957208</v>
      </c>
      <c r="J1565" s="31">
        <f t="shared" si="987"/>
        <v>0.33397231433615543</v>
      </c>
      <c r="K1565" s="31">
        <f>(I1565*1000)/'Propiedades físicas'!$F$10</f>
        <v>8918.906398788793</v>
      </c>
      <c r="L1565" s="31">
        <f t="shared" si="988"/>
        <v>1274.1294855412561</v>
      </c>
      <c r="M1565" s="31">
        <f t="shared" si="989"/>
        <v>7644.7769132475369</v>
      </c>
      <c r="N1565" s="31">
        <f t="shared" si="990"/>
        <v>0.81674967021875389</v>
      </c>
      <c r="O1565" s="32">
        <f t="shared" si="991"/>
        <v>4.900498021312524</v>
      </c>
      <c r="P1565" s="33">
        <f t="shared" si="992"/>
        <v>0.63339963420764012</v>
      </c>
      <c r="Q1565" s="31">
        <f t="shared" si="993"/>
        <v>4.666748353542892</v>
      </c>
      <c r="R1565" s="31">
        <f t="shared" si="994"/>
        <v>0.14219025727955598</v>
      </c>
      <c r="S1565" s="31">
        <f t="shared" si="995"/>
        <v>0.23374966776963316</v>
      </c>
      <c r="T1565" s="31">
        <f t="shared" si="996"/>
        <v>3.1919925704596272E-2</v>
      </c>
      <c r="U1565" s="31">
        <f t="shared" si="997"/>
        <v>9.2398530269615486E-3</v>
      </c>
      <c r="V1565" s="47">
        <f t="shared" si="1011"/>
        <v>6.2725012319591548E-4</v>
      </c>
      <c r="W1565" s="31">
        <f t="shared" si="998"/>
        <v>0.22448743194717946</v>
      </c>
      <c r="X1565" s="34">
        <f>(S1565*H1565*'Propiedades físicas'!$F$5*60*24*365)/(1000000)</f>
        <v>56438.051762922812</v>
      </c>
      <c r="Y1565" s="34">
        <f>(U1565*H1565*'Propiedades físicas'!$F$7*60*24*365)/(1000000)</f>
        <v>697.68195603119273</v>
      </c>
      <c r="Z1565" s="31">
        <f t="shared" si="1012"/>
        <v>988.10342936391862</v>
      </c>
      <c r="AA1565" s="31">
        <f t="shared" si="1013"/>
        <v>7280.1274315269111</v>
      </c>
      <c r="AB1565" s="31">
        <f t="shared" si="1014"/>
        <v>221.81680135610733</v>
      </c>
      <c r="AC1565" s="31">
        <f t="shared" si="1015"/>
        <v>364.6494817206277</v>
      </c>
      <c r="AD1565" s="31">
        <f t="shared" si="999"/>
        <v>49.795084099170182</v>
      </c>
      <c r="AE1565" s="31">
        <f t="shared" si="1016"/>
        <v>14.414170722060016</v>
      </c>
      <c r="AF1565" s="31">
        <f t="shared" si="1017"/>
        <v>8918.9063987887967</v>
      </c>
      <c r="AG1565" s="31">
        <f t="shared" si="1018"/>
        <v>0.11078750972183146</v>
      </c>
      <c r="AH1565" s="31">
        <f t="shared" si="1019"/>
        <v>0.81625785785974447</v>
      </c>
      <c r="AI1565" s="31">
        <f t="shared" si="1019"/>
        <v>2.4870403549277123E-2</v>
      </c>
      <c r="AJ1565" s="31">
        <f t="shared" si="1019"/>
        <v>4.0884999283112532E-2</v>
      </c>
      <c r="AK1565" s="31">
        <f t="shared" si="1000"/>
        <v>5.58309302426724E-3</v>
      </c>
      <c r="AL1565" s="31">
        <f t="shared" si="1000"/>
        <v>1.6161365617669769E-3</v>
      </c>
      <c r="AM1565" s="31">
        <f t="shared" si="1020"/>
        <v>0.99999999999999989</v>
      </c>
      <c r="AN1565" s="31">
        <f>(Z1565*'Propiedades físicas'!$F$4)/1000</f>
        <v>868.91839371404274</v>
      </c>
      <c r="AO1565" s="31">
        <f>(AA1565*'Propiedades físicas'!$F$6)/1000</f>
        <v>233.2552829061222</v>
      </c>
      <c r="AP1565" s="31">
        <f>(AB1565*'Propiedades físicas'!$F$9)/1000</f>
        <v>136.84987559665041</v>
      </c>
      <c r="AQ1565" s="31">
        <f>(AC1565*'Propiedades físicas'!$F$5)/1000</f>
        <v>107.37833288227324</v>
      </c>
      <c r="AR1565" s="31">
        <f>(AD1565*'Propiedades físicas'!$F$8)/1000</f>
        <v>17.653353214837807</v>
      </c>
      <c r="AS1565" s="31">
        <f>(AE1565*'Propiedades físicas'!$F$7)/1000</f>
        <v>1.3274009817945069</v>
      </c>
      <c r="AT1565" s="31">
        <f t="shared" si="1021"/>
        <v>1365.382639295721</v>
      </c>
      <c r="AU1565" s="31">
        <f t="shared" si="1022"/>
        <v>0.63639185727616998</v>
      </c>
      <c r="AV1565" s="31">
        <f t="shared" si="1026"/>
        <v>0.17083510233178134</v>
      </c>
      <c r="AW1565" s="31">
        <f t="shared" si="1026"/>
        <v>0.10022822295971116</v>
      </c>
      <c r="AX1565" s="31">
        <f t="shared" si="1026"/>
        <v>7.8643399873357209E-2</v>
      </c>
      <c r="AY1565" s="31">
        <f t="shared" si="1023"/>
        <v>1.2929235151212701E-2</v>
      </c>
      <c r="AZ1565" s="31">
        <f t="shared" si="1023"/>
        <v>9.7218240776753581E-4</v>
      </c>
      <c r="BA1565" s="31">
        <f t="shared" si="1024"/>
        <v>0.99999999999999989</v>
      </c>
      <c r="BB1565" s="34">
        <f>AU1565*'Propiedades físicas'!$C$4+'Diseño reactor'!AV1565*'Propiedades físicas'!$C$5+'Diseño reactor'!AW1565*'Propiedades físicas'!$C$8+'Diseño reactor'!AX1565*'Propiedades físicas'!$C$9+'Diseño reactor'!AY1565*'Propiedades físicas'!$C$7+'Diseño reactor'!AZ1565*'Propiedades físicas'!$C$6</f>
        <v>875.54039479445896</v>
      </c>
      <c r="BC1565" s="45">
        <f>AU1565*'Propiedades físicas'!$L$4+'Diseño reactor'!AV1565*'Propiedades físicas'!$L$5+'Diseño reactor'!AW1565*'Propiedades físicas'!$L$8+AX1565*'Propiedades físicas'!$L$9+'Diseño reactor'!AY1565*'Propiedades físicas'!$L$7+'Diseño reactor'!AZ1565*'Propiedades físicas'!$L$6</f>
        <v>2.0801781831066801</v>
      </c>
      <c r="BD1565" s="29">
        <f t="shared" si="1001"/>
        <v>2.0134194986442155</v>
      </c>
      <c r="BE1565" s="58">
        <f t="shared" si="1002"/>
        <v>41.854675402078819</v>
      </c>
      <c r="BF1565" s="30">
        <f>AU1565*'Propiedades físicas'!$I$4+'Diseño reactor'!AV1565*'Propiedades físicas'!$I$5+'Diseño reactor'!AW1565*'Propiedades físicas'!$I$8+'Diseño reactor'!AX1565*'Propiedades físicas'!$I$9+'Diseño reactor'!AY1565*'Propiedades físicas'!$I$7+'Diseño reactor'!AZ1565*'Propiedades físicas'!$I$6</f>
        <v>1.989945225913687E-2</v>
      </c>
      <c r="BG1565" s="24">
        <f>AU1565*'Propiedades físicas'!$O$4+'Diseño reactor'!AV1565*'Propiedades físicas'!$O$5+'Diseño reactor'!AW1565*'Propiedades físicas'!$O$8+'Diseño reactor'!AX1565*'Propiedades físicas'!$O$9+'Diseño reactor'!AY1565*'Propiedades físicas'!$O$7+'Diseño reactor'!AZ1565*'Propiedades físicas'!$O$6</f>
        <v>0.15266525021112384</v>
      </c>
      <c r="BH1565" s="54">
        <f t="shared" si="1003"/>
        <v>41309.435945327074</v>
      </c>
      <c r="BI1565" s="34">
        <f t="shared" si="1025"/>
        <v>271.14491600403039</v>
      </c>
      <c r="BJ1565" s="27">
        <f t="shared" si="1004"/>
        <v>4795.4020149248108</v>
      </c>
      <c r="BK1565" s="34">
        <f t="shared" si="1005"/>
        <v>563.14711420878746</v>
      </c>
      <c r="BL1565" s="27">
        <f t="shared" si="1006"/>
        <v>105.48132375994896</v>
      </c>
      <c r="BM1565" s="34">
        <f t="shared" si="1007"/>
        <v>1.1054421768707483</v>
      </c>
      <c r="BN1565" s="45">
        <f t="shared" si="1008"/>
        <v>1627.7035343362243</v>
      </c>
      <c r="BO1565" s="45">
        <f t="shared" si="1009"/>
        <v>102.03094917442975</v>
      </c>
      <c r="BP1565" s="66">
        <f t="shared" si="1010"/>
        <v>6.6889304486505985</v>
      </c>
    </row>
    <row r="1566" spans="8:68">
      <c r="H1566" s="68">
        <v>1561</v>
      </c>
      <c r="I1566" s="31">
        <f>('Propiedades físicas'!$C$10*'Diseño reactor'!H1566)/1000</f>
        <v>1366.2578845773205</v>
      </c>
      <c r="J1566" s="31">
        <f t="shared" si="987"/>
        <v>0.33375836666521624</v>
      </c>
      <c r="K1566" s="31">
        <f>(I1566*1000)/'Propiedades físicas'!$F$10</f>
        <v>8924.6236464803223</v>
      </c>
      <c r="L1566" s="31">
        <f t="shared" si="988"/>
        <v>1274.9462352114745</v>
      </c>
      <c r="M1566" s="31">
        <f t="shared" si="989"/>
        <v>7649.6774112688472</v>
      </c>
      <c r="N1566" s="31">
        <f t="shared" si="990"/>
        <v>0.81674967021875367</v>
      </c>
      <c r="O1566" s="32">
        <f t="shared" si="991"/>
        <v>4.9004980213125222</v>
      </c>
      <c r="P1566" s="33">
        <f t="shared" si="992"/>
        <v>0.63349073651936549</v>
      </c>
      <c r="Q1566" s="31">
        <f t="shared" si="993"/>
        <v>4.6668941146940153</v>
      </c>
      <c r="R1566" s="31">
        <f t="shared" si="994"/>
        <v>0.14214004745405689</v>
      </c>
      <c r="S1566" s="31">
        <f t="shared" si="995"/>
        <v>0.23360390661850727</v>
      </c>
      <c r="T1566" s="31">
        <f t="shared" si="996"/>
        <v>3.1892799571543437E-2</v>
      </c>
      <c r="U1566" s="31">
        <f t="shared" si="997"/>
        <v>9.2260866737878273E-3</v>
      </c>
      <c r="V1566" s="47">
        <f t="shared" si="1011"/>
        <v>6.2734034101917752E-4</v>
      </c>
      <c r="W1566" s="31">
        <f t="shared" si="998"/>
        <v>0.22437588943293374</v>
      </c>
      <c r="X1566" s="34">
        <f>(S1566*H1566*'Propiedades físicas'!$F$5*60*24*365)/(1000000)</f>
        <v>56439.013913644019</v>
      </c>
      <c r="Y1566" s="34">
        <f>(U1566*H1566*'Propiedades físicas'!$F$7*60*24*365)/(1000000)</f>
        <v>697.08905322361716</v>
      </c>
      <c r="Z1566" s="31">
        <f t="shared" si="1012"/>
        <v>988.87903970672949</v>
      </c>
      <c r="AA1566" s="31">
        <f t="shared" si="1013"/>
        <v>7285.0217130373576</v>
      </c>
      <c r="AB1566" s="31">
        <f t="shared" si="1014"/>
        <v>221.8806140757828</v>
      </c>
      <c r="AC1566" s="31">
        <f t="shared" si="1015"/>
        <v>364.65569823148985</v>
      </c>
      <c r="AD1566" s="31">
        <f t="shared" si="999"/>
        <v>49.784660131179308</v>
      </c>
      <c r="AE1566" s="31">
        <f t="shared" si="1016"/>
        <v>14.401921297782799</v>
      </c>
      <c r="AF1566" s="31">
        <f t="shared" si="1017"/>
        <v>8924.6236464803223</v>
      </c>
      <c r="AG1566" s="31">
        <f t="shared" si="1018"/>
        <v>0.11080344436672374</v>
      </c>
      <c r="AH1566" s="31">
        <f t="shared" si="1019"/>
        <v>0.81628335284596698</v>
      </c>
      <c r="AI1566" s="31">
        <f t="shared" si="1019"/>
        <v>2.4861621382016225E-2</v>
      </c>
      <c r="AJ1566" s="31">
        <f t="shared" si="1019"/>
        <v>4.0859504296890115E-2</v>
      </c>
      <c r="AK1566" s="31">
        <f t="shared" si="1000"/>
        <v>5.578348410334737E-3</v>
      </c>
      <c r="AL1566" s="31">
        <f t="shared" si="1000"/>
        <v>1.613728698068137E-3</v>
      </c>
      <c r="AM1566" s="31">
        <f t="shared" si="1020"/>
        <v>0.99999999999999989</v>
      </c>
      <c r="AN1566" s="31">
        <f>(Z1566*'Propiedades físicas'!$F$4)/1000</f>
        <v>869.60044993730378</v>
      </c>
      <c r="AO1566" s="31">
        <f>(AA1566*'Propiedades físicas'!$F$6)/1000</f>
        <v>233.41209568571693</v>
      </c>
      <c r="AP1566" s="31">
        <f>(AB1566*'Propiedades físicas'!$F$9)/1000</f>
        <v>136.88924485405417</v>
      </c>
      <c r="AQ1566" s="31">
        <f>(AC1566*'Propiedades físicas'!$F$5)/1000</f>
        <v>107.38016345822683</v>
      </c>
      <c r="AR1566" s="31">
        <f>(AD1566*'Propiedades físicas'!$F$8)/1000</f>
        <v>17.649657709705682</v>
      </c>
      <c r="AS1566" s="31">
        <f>(AE1566*'Propiedades físicas'!$F$7)/1000</f>
        <v>1.326272932312818</v>
      </c>
      <c r="AT1566" s="31">
        <f t="shared" si="1021"/>
        <v>1366.2578845773203</v>
      </c>
      <c r="AU1566" s="31">
        <f t="shared" si="1022"/>
        <v>0.63648338996142917</v>
      </c>
      <c r="AV1566" s="31">
        <f t="shared" si="1026"/>
        <v>0.1708404381929168</v>
      </c>
      <c r="AW1566" s="31">
        <f t="shared" si="1026"/>
        <v>0.10019283065027189</v>
      </c>
      <c r="AX1566" s="31">
        <f t="shared" si="1026"/>
        <v>7.8594359579082743E-2</v>
      </c>
      <c r="AY1566" s="31">
        <f t="shared" si="1023"/>
        <v>1.2918247652174366E-2</v>
      </c>
      <c r="AZ1566" s="31">
        <f t="shared" si="1023"/>
        <v>9.7073396412502861E-4</v>
      </c>
      <c r="BA1566" s="31">
        <f t="shared" si="1024"/>
        <v>1</v>
      </c>
      <c r="BB1566" s="34">
        <f>AU1566*'Propiedades físicas'!$C$4+'Diseño reactor'!AV1566*'Propiedades físicas'!$C$5+'Diseño reactor'!AW1566*'Propiedades físicas'!$C$8+'Diseño reactor'!AX1566*'Propiedades físicas'!$C$9+'Diseño reactor'!AY1566*'Propiedades físicas'!$C$7+'Diseño reactor'!AZ1566*'Propiedades físicas'!$C$6</f>
        <v>875.53994396887526</v>
      </c>
      <c r="BC1566" s="45">
        <f>AU1566*'Propiedades físicas'!$L$4+'Diseño reactor'!AV1566*'Propiedades físicas'!$L$5+'Diseño reactor'!AW1566*'Propiedades físicas'!$L$8+AX1566*'Propiedades físicas'!$L$9+'Diseño reactor'!AY1566*'Propiedades físicas'!$L$7+'Diseño reactor'!AZ1566*'Propiedades físicas'!$L$6</f>
        <v>2.0802452891894458</v>
      </c>
      <c r="BD1566" s="29">
        <f t="shared" si="1001"/>
        <v>2.0123551960366757</v>
      </c>
      <c r="BE1566" s="58">
        <f t="shared" si="1002"/>
        <v>41.85351605500432</v>
      </c>
      <c r="BF1566" s="30">
        <f>AU1566*'Propiedades físicas'!$I$4+'Diseño reactor'!AV1566*'Propiedades físicas'!$I$5+'Diseño reactor'!AW1566*'Propiedades físicas'!$I$8+'Diseño reactor'!AX1566*'Propiedades físicas'!$I$9+'Diseño reactor'!AY1566*'Propiedades físicas'!$I$7+'Diseño reactor'!AZ1566*'Propiedades físicas'!$I$6</f>
        <v>1.989965871525998E-2</v>
      </c>
      <c r="BG1566" s="24">
        <f>AU1566*'Propiedades físicas'!$O$4+'Diseño reactor'!AV1566*'Propiedades físicas'!$O$5+'Diseño reactor'!AW1566*'Propiedades físicas'!$O$8+'Diseño reactor'!AX1566*'Propiedades físicas'!$O$9+'Diseño reactor'!AY1566*'Propiedades físicas'!$O$7+'Diseño reactor'!AZ1566*'Propiedades físicas'!$O$6</f>
        <v>0.15266839657513401</v>
      </c>
      <c r="BH1566" s="54">
        <f t="shared" si="1003"/>
        <v>41308.986095344597</v>
      </c>
      <c r="BI1566" s="34">
        <f t="shared" si="1025"/>
        <v>271.15088798698832</v>
      </c>
      <c r="BJ1566" s="27">
        <f t="shared" si="1004"/>
        <v>4795.4024068239505</v>
      </c>
      <c r="BK1566" s="34">
        <f t="shared" si="1005"/>
        <v>563.15876644796231</v>
      </c>
      <c r="BL1566" s="27">
        <f t="shared" si="1006"/>
        <v>105.48173255864745</v>
      </c>
      <c r="BM1566" s="34">
        <f t="shared" si="1007"/>
        <v>1.1054421768707483</v>
      </c>
      <c r="BN1566" s="45">
        <f t="shared" si="1008"/>
        <v>1628.8815991353383</v>
      </c>
      <c r="BO1566" s="45">
        <f t="shared" si="1009"/>
        <v>102.04465883936015</v>
      </c>
      <c r="BP1566" s="66">
        <f t="shared" si="1010"/>
        <v>6.6889270044451781</v>
      </c>
    </row>
    <row r="1567" spans="8:68">
      <c r="H1567" s="68">
        <v>1562</v>
      </c>
      <c r="I1567" s="31">
        <f>('Propiedades físicas'!$C$10*'Diseño reactor'!H1567)/1000</f>
        <v>1367.1331298589203</v>
      </c>
      <c r="J1567" s="31">
        <f t="shared" si="987"/>
        <v>0.33354469293495681</v>
      </c>
      <c r="K1567" s="31">
        <f>(I1567*1000)/'Propiedades físicas'!$F$10</f>
        <v>8930.3408941718553</v>
      </c>
      <c r="L1567" s="31">
        <f t="shared" si="988"/>
        <v>1275.7629848816935</v>
      </c>
      <c r="M1567" s="31">
        <f t="shared" si="989"/>
        <v>7654.5779092901612</v>
      </c>
      <c r="N1567" s="31">
        <f t="shared" si="990"/>
        <v>0.81674967021875378</v>
      </c>
      <c r="O1567" s="32">
        <f t="shared" si="991"/>
        <v>4.9004980213125231</v>
      </c>
      <c r="P1567" s="33">
        <f t="shared" si="992"/>
        <v>0.6335817483428694</v>
      </c>
      <c r="Q1567" s="31">
        <f t="shared" si="993"/>
        <v>4.6670396971132462</v>
      </c>
      <c r="R1567" s="31">
        <f t="shared" si="994"/>
        <v>0.14208986720664393</v>
      </c>
      <c r="S1567" s="31">
        <f t="shared" si="995"/>
        <v>0.2334583241992764</v>
      </c>
      <c r="T1567" s="31">
        <f t="shared" si="996"/>
        <v>3.1865707015088979E-2</v>
      </c>
      <c r="U1567" s="31">
        <f t="shared" si="997"/>
        <v>9.212347654151503E-3</v>
      </c>
      <c r="V1567" s="47">
        <f t="shared" si="1011"/>
        <v>6.2743046923274446E-4</v>
      </c>
      <c r="W1567" s="31">
        <f t="shared" si="998"/>
        <v>0.22426445770933184</v>
      </c>
      <c r="X1567" s="34">
        <f>(S1567*H1567*'Propiedades físicas'!$F$5*60*24*365)/(1000000)</f>
        <v>56439.974153984011</v>
      </c>
      <c r="Y1567" s="34">
        <f>(U1567*H1567*'Propiedades físicas'!$F$7*60*24*365)/(1000000)</f>
        <v>696.49688430831441</v>
      </c>
      <c r="Z1567" s="31">
        <f t="shared" si="1012"/>
        <v>989.65469091156206</v>
      </c>
      <c r="AA1567" s="31">
        <f t="shared" si="1013"/>
        <v>7289.9160068908905</v>
      </c>
      <c r="AB1567" s="31">
        <f t="shared" si="1014"/>
        <v>221.94437257677782</v>
      </c>
      <c r="AC1567" s="31">
        <f t="shared" si="1015"/>
        <v>364.66190239926971</v>
      </c>
      <c r="AD1567" s="31">
        <f t="shared" si="999"/>
        <v>49.774234357568986</v>
      </c>
      <c r="AE1567" s="31">
        <f t="shared" si="1016"/>
        <v>14.389687035784648</v>
      </c>
      <c r="AF1567" s="31">
        <f t="shared" si="1017"/>
        <v>8930.3408941718517</v>
      </c>
      <c r="AG1567" s="31">
        <f t="shared" si="1018"/>
        <v>0.11081936318438121</v>
      </c>
      <c r="AH1567" s="31">
        <f t="shared" si="1019"/>
        <v>0.81630881657031251</v>
      </c>
      <c r="AI1567" s="31">
        <f t="shared" si="1019"/>
        <v>2.4852844388238739E-2</v>
      </c>
      <c r="AJ1567" s="31">
        <f t="shared" si="1019"/>
        <v>4.0834040572544833E-2</v>
      </c>
      <c r="AK1567" s="31">
        <f t="shared" si="1000"/>
        <v>5.5736096692627721E-3</v>
      </c>
      <c r="AL1567" s="31">
        <f t="shared" si="1000"/>
        <v>1.6113256152601849E-3</v>
      </c>
      <c r="AM1567" s="31">
        <f t="shared" si="1020"/>
        <v>1.0000000000000002</v>
      </c>
      <c r="AN1567" s="31">
        <f>(Z1567*'Propiedades físicas'!$F$4)/1000</f>
        <v>870.28254209380941</v>
      </c>
      <c r="AO1567" s="31">
        <f>(AA1567*'Propiedades físicas'!$F$6)/1000</f>
        <v>233.56890886078412</v>
      </c>
      <c r="AP1567" s="31">
        <f>(AB1567*'Propiedades físicas'!$F$9)/1000</f>
        <v>136.92858066124307</v>
      </c>
      <c r="AQ1567" s="31">
        <f>(AC1567*'Propiedades físicas'!$F$5)/1000</f>
        <v>107.38199039951296</v>
      </c>
      <c r="AR1567" s="31">
        <f>(AD1567*'Propiedades físicas'!$F$8)/1000</f>
        <v>17.645961564445351</v>
      </c>
      <c r="AS1567" s="31">
        <f>(AE1567*'Propiedades físicas'!$F$7)/1000</f>
        <v>1.3251462791254083</v>
      </c>
      <c r="AT1567" s="31">
        <f t="shared" si="1021"/>
        <v>1367.1331298589203</v>
      </c>
      <c r="AU1567" s="31">
        <f t="shared" si="1022"/>
        <v>0.63657483173099405</v>
      </c>
      <c r="AV1567" s="31">
        <f t="shared" si="1026"/>
        <v>0.17084576751123498</v>
      </c>
      <c r="AW1567" s="31">
        <f t="shared" si="1026"/>
        <v>0.1001574591900741</v>
      </c>
      <c r="AX1567" s="31">
        <f t="shared" si="1026"/>
        <v>7.8545379417872874E-2</v>
      </c>
      <c r="AY1567" s="31">
        <f t="shared" si="1023"/>
        <v>1.2907273753410033E-2</v>
      </c>
      <c r="AZ1567" s="31">
        <f t="shared" si="1023"/>
        <v>9.6928839641400189E-4</v>
      </c>
      <c r="BA1567" s="31">
        <f t="shared" si="1024"/>
        <v>1</v>
      </c>
      <c r="BB1567" s="34">
        <f>AU1567*'Propiedades físicas'!$C$4+'Diseño reactor'!AV1567*'Propiedades físicas'!$C$5+'Diseño reactor'!AW1567*'Propiedades físicas'!$C$8+'Diseño reactor'!AX1567*'Propiedades físicas'!$C$9+'Diseño reactor'!AY1567*'Propiedades físicas'!$C$7+'Diseño reactor'!AZ1567*'Propiedades físicas'!$C$6</f>
        <v>875.53949398481393</v>
      </c>
      <c r="BC1567" s="45">
        <f>AU1567*'Propiedades físicas'!$L$4+'Diseño reactor'!AV1567*'Propiedades físicas'!$L$5+'Diseño reactor'!AW1567*'Propiedades físicas'!$L$8+AX1567*'Propiedades físicas'!$L$9+'Diseño reactor'!AY1567*'Propiedades físicas'!$L$7+'Diseño reactor'!AZ1567*'Propiedades físicas'!$L$6</f>
        <v>2.0803123254960907</v>
      </c>
      <c r="BD1567" s="29">
        <f t="shared" si="1001"/>
        <v>2.0112920202059739</v>
      </c>
      <c r="BE1567" s="58">
        <f t="shared" si="1002"/>
        <v>41.852357961427657</v>
      </c>
      <c r="BF1567" s="30">
        <f>AU1567*'Propiedades físicas'!$I$4+'Diseño reactor'!AV1567*'Propiedades físicas'!$I$5+'Diseño reactor'!AW1567*'Propiedades físicas'!$I$8+'Diseño reactor'!AX1567*'Propiedades físicas'!$I$9+'Diseño reactor'!AY1567*'Propiedades físicas'!$I$7+'Diseño reactor'!AZ1567*'Propiedades físicas'!$I$6</f>
        <v>1.98998647781621E-2</v>
      </c>
      <c r="BG1567" s="24">
        <f>AU1567*'Propiedades físicas'!$O$4+'Diseño reactor'!AV1567*'Propiedades físicas'!$O$5+'Diseño reactor'!AW1567*'Propiedades físicas'!$O$8+'Diseño reactor'!AX1567*'Propiedades físicas'!$O$9+'Diseño reactor'!AY1567*'Propiedades físicas'!$O$7+'Diseño reactor'!AZ1567*'Propiedades físicas'!$O$6</f>
        <v>0.15267153990515081</v>
      </c>
      <c r="BH1567" s="54">
        <f t="shared" si="1003"/>
        <v>41308.537110655838</v>
      </c>
      <c r="BI1567" s="34">
        <f t="shared" si="1025"/>
        <v>271.15685084093053</v>
      </c>
      <c r="BJ1567" s="27">
        <f t="shared" si="1004"/>
        <v>4795.4028107196218</v>
      </c>
      <c r="BK1567" s="34">
        <f t="shared" si="1005"/>
        <v>563.17040890619467</v>
      </c>
      <c r="BL1567" s="27">
        <f t="shared" si="1006"/>
        <v>105.48214100046781</v>
      </c>
      <c r="BM1567" s="34">
        <f t="shared" si="1007"/>
        <v>1.1054421768707483</v>
      </c>
      <c r="BN1567" s="45">
        <f t="shared" si="1008"/>
        <v>1630.0597087421836</v>
      </c>
      <c r="BO1567" s="45">
        <f t="shared" si="1009"/>
        <v>102.05835489004595</v>
      </c>
      <c r="BP1567" s="66">
        <f t="shared" si="1010"/>
        <v>6.6889235666687972</v>
      </c>
    </row>
    <row r="1568" spans="8:68">
      <c r="H1568" s="68">
        <v>1563</v>
      </c>
      <c r="I1568" s="31">
        <f>('Propiedades físicas'!$C$10*'Diseño reactor'!H1568)/1000</f>
        <v>1368.00837514052</v>
      </c>
      <c r="J1568" s="31">
        <f t="shared" si="987"/>
        <v>0.33333129261957939</v>
      </c>
      <c r="K1568" s="31">
        <f>(I1568*1000)/'Propiedades físicas'!$F$10</f>
        <v>8936.0581418633865</v>
      </c>
      <c r="L1568" s="31">
        <f t="shared" si="988"/>
        <v>1276.5797345519122</v>
      </c>
      <c r="M1568" s="31">
        <f t="shared" si="989"/>
        <v>7659.4784073114733</v>
      </c>
      <c r="N1568" s="31">
        <f t="shared" si="990"/>
        <v>0.81674967021875378</v>
      </c>
      <c r="O1568" s="32">
        <f t="shared" si="991"/>
        <v>4.9004980213125231</v>
      </c>
      <c r="P1568" s="33">
        <f t="shared" si="992"/>
        <v>0.63367266981290182</v>
      </c>
      <c r="Q1568" s="31">
        <f t="shared" si="993"/>
        <v>4.6671851011240495</v>
      </c>
      <c r="R1568" s="31">
        <f t="shared" si="994"/>
        <v>0.14203971652347555</v>
      </c>
      <c r="S1568" s="31">
        <f t="shared" si="995"/>
        <v>0.23331292018847499</v>
      </c>
      <c r="T1568" s="31">
        <f t="shared" si="996"/>
        <v>3.1838647982129695E-2</v>
      </c>
      <c r="U1568" s="31">
        <f t="shared" si="997"/>
        <v>9.1986359002467037E-3</v>
      </c>
      <c r="V1568" s="47">
        <f t="shared" si="1011"/>
        <v>6.2752050797005817E-4</v>
      </c>
      <c r="W1568" s="31">
        <f t="shared" si="998"/>
        <v>0.22415313661138983</v>
      </c>
      <c r="X1568" s="34">
        <f>(S1568*H1568*'Propiedades físicas'!$F$5*60*24*365)/(1000000)</f>
        <v>56440.932488681829</v>
      </c>
      <c r="Y1568" s="34">
        <f>(U1568*H1568*'Propiedades físicas'!$F$7*60*24*365)/(1000000)</f>
        <v>695.90544812459484</v>
      </c>
      <c r="Z1568" s="31">
        <f t="shared" si="1012"/>
        <v>990.43038291756557</v>
      </c>
      <c r="AA1568" s="31">
        <f t="shared" si="1013"/>
        <v>7294.8103130568898</v>
      </c>
      <c r="AB1568" s="31">
        <f t="shared" si="1014"/>
        <v>222.00807692619227</v>
      </c>
      <c r="AC1568" s="31">
        <f t="shared" si="1015"/>
        <v>364.66809425458644</v>
      </c>
      <c r="AD1568" s="31">
        <f t="shared" si="999"/>
        <v>49.763806796068714</v>
      </c>
      <c r="AE1568" s="31">
        <f t="shared" si="1016"/>
        <v>14.377467912085597</v>
      </c>
      <c r="AF1568" s="31">
        <f t="shared" si="1017"/>
        <v>8936.0581418633883</v>
      </c>
      <c r="AG1568" s="31">
        <f t="shared" si="1018"/>
        <v>0.11083526619837283</v>
      </c>
      <c r="AH1568" s="31">
        <f t="shared" si="1019"/>
        <v>0.8163342490893577</v>
      </c>
      <c r="AI1568" s="31">
        <f t="shared" si="1019"/>
        <v>2.484407256552363E-2</v>
      </c>
      <c r="AJ1568" s="31">
        <f t="shared" si="1019"/>
        <v>4.0808608053499541E-2</v>
      </c>
      <c r="AK1568" s="31">
        <f t="shared" si="1000"/>
        <v>5.5688767917630999E-3</v>
      </c>
      <c r="AL1568" s="31">
        <f t="shared" si="1000"/>
        <v>1.6089273014832401E-3</v>
      </c>
      <c r="AM1568" s="31">
        <f t="shared" si="1020"/>
        <v>1</v>
      </c>
      <c r="AN1568" s="31">
        <f>(Z1568*'Propiedades físicas'!$F$4)/1000</f>
        <v>870.96467013004872</v>
      </c>
      <c r="AO1568" s="31">
        <f>(AA1568*'Propiedades físicas'!$F$6)/1000</f>
        <v>233.72572243034276</v>
      </c>
      <c r="AP1568" s="31">
        <f>(AB1568*'Propiedades físicas'!$F$9)/1000</f>
        <v>136.96788305961431</v>
      </c>
      <c r="AQ1568" s="31">
        <f>(AC1568*'Propiedades físicas'!$F$5)/1000</f>
        <v>107.38381371514808</v>
      </c>
      <c r="AR1568" s="31">
        <f>(AD1568*'Propiedades físicas'!$F$8)/1000</f>
        <v>17.642264785342274</v>
      </c>
      <c r="AS1568" s="31">
        <f>(AE1568*'Propiedades físicas'!$F$7)/1000</f>
        <v>1.3240210200239628</v>
      </c>
      <c r="AT1568" s="31">
        <f t="shared" si="1021"/>
        <v>1368.0083751405202</v>
      </c>
      <c r="AU1568" s="31">
        <f t="shared" si="1022"/>
        <v>0.63666618272025144</v>
      </c>
      <c r="AV1568" s="31">
        <f t="shared" si="1026"/>
        <v>0.17085109029857709</v>
      </c>
      <c r="AW1568" s="31">
        <f t="shared" si="1026"/>
        <v>0.100122108569361</v>
      </c>
      <c r="AX1568" s="31">
        <f t="shared" si="1026"/>
        <v>7.8496459280900044E-2</v>
      </c>
      <c r="AY1568" s="31">
        <f t="shared" si="1023"/>
        <v>1.2896313433410144E-2</v>
      </c>
      <c r="AZ1568" s="31">
        <f t="shared" si="1023"/>
        <v>9.6784569750017866E-4</v>
      </c>
      <c r="BA1568" s="31">
        <f t="shared" si="1024"/>
        <v>0.99999999999999978</v>
      </c>
      <c r="BB1568" s="34">
        <f>AU1568*'Propiedades físicas'!$C$4+'Diseño reactor'!AV1568*'Propiedades físicas'!$C$5+'Diseño reactor'!AW1568*'Propiedades físicas'!$C$8+'Diseño reactor'!AX1568*'Propiedades físicas'!$C$9+'Diseño reactor'!AY1568*'Propiedades físicas'!$C$7+'Diseño reactor'!AZ1568*'Propiedades físicas'!$C$6</f>
        <v>875.53904484029897</v>
      </c>
      <c r="BC1568" s="45">
        <f>AU1568*'Propiedades físicas'!$L$4+'Diseño reactor'!AV1568*'Propiedades físicas'!$L$5+'Diseño reactor'!AW1568*'Propiedades físicas'!$L$8+AX1568*'Propiedades físicas'!$L$9+'Diseño reactor'!AY1568*'Propiedades físicas'!$L$7+'Diseño reactor'!AZ1568*'Propiedades físicas'!$L$6</f>
        <v>2.0803792921342383</v>
      </c>
      <c r="BD1568" s="29">
        <f t="shared" si="1001"/>
        <v>2.0102299693615615</v>
      </c>
      <c r="BE1568" s="58">
        <f t="shared" si="1002"/>
        <v>41.851201119306793</v>
      </c>
      <c r="BF1568" s="30">
        <f>AU1568*'Propiedades físicas'!$I$4+'Diseño reactor'!AV1568*'Propiedades físicas'!$I$5+'Diseño reactor'!AW1568*'Propiedades físicas'!$I$8+'Diseño reactor'!AX1568*'Propiedades físicas'!$I$9+'Diseño reactor'!AY1568*'Propiedades físicas'!$I$7+'Diseño reactor'!AZ1568*'Propiedades físicas'!$I$6</f>
        <v>1.9900070448749738E-2</v>
      </c>
      <c r="BG1568" s="24">
        <f>AU1568*'Propiedades físicas'!$O$4+'Diseño reactor'!AV1568*'Propiedades físicas'!$O$5+'Diseño reactor'!AW1568*'Propiedades físicas'!$O$8+'Diseño reactor'!AX1568*'Propiedades físicas'!$O$9+'Diseño reactor'!AY1568*'Propiedades físicas'!$O$7+'Diseño reactor'!AZ1568*'Propiedades físicas'!$O$6</f>
        <v>0.15267468020540051</v>
      </c>
      <c r="BH1568" s="54">
        <f t="shared" si="1003"/>
        <v>41308.088989232368</v>
      </c>
      <c r="BI1568" s="34">
        <f t="shared" si="1025"/>
        <v>271.16280458484977</v>
      </c>
      <c r="BJ1568" s="27">
        <f t="shared" si="1004"/>
        <v>4795.4032265725727</v>
      </c>
      <c r="BK1568" s="34">
        <f t="shared" si="1005"/>
        <v>563.18204159454865</v>
      </c>
      <c r="BL1568" s="27">
        <f t="shared" si="1006"/>
        <v>105.48254908583338</v>
      </c>
      <c r="BM1568" s="34">
        <f t="shared" si="1007"/>
        <v>1.1054421768707483</v>
      </c>
      <c r="BN1568" s="45">
        <f t="shared" si="1008"/>
        <v>1631.237863087624</v>
      </c>
      <c r="BO1568" s="45">
        <f t="shared" si="1009"/>
        <v>102.0720373467552</v>
      </c>
      <c r="BP1568" s="66">
        <f t="shared" si="1010"/>
        <v>6.6889201353063621</v>
      </c>
    </row>
    <row r="1569" spans="8:68">
      <c r="H1569" s="68">
        <v>1564</v>
      </c>
      <c r="I1569" s="31">
        <f>('Propiedades físicas'!$C$10*'Diseño reactor'!H1569)/1000</f>
        <v>1368.88362042212</v>
      </c>
      <c r="J1569" s="31">
        <f t="shared" si="987"/>
        <v>0.33311816519463078</v>
      </c>
      <c r="K1569" s="31">
        <f>(I1569*1000)/'Propiedades físicas'!$F$10</f>
        <v>8941.7753895549176</v>
      </c>
      <c r="L1569" s="31">
        <f t="shared" si="988"/>
        <v>1277.396484222131</v>
      </c>
      <c r="M1569" s="31">
        <f t="shared" si="989"/>
        <v>7664.3789053327864</v>
      </c>
      <c r="N1569" s="31">
        <f t="shared" si="990"/>
        <v>0.81674967021875389</v>
      </c>
      <c r="O1569" s="32">
        <f t="shared" si="991"/>
        <v>4.9004980213125231</v>
      </c>
      <c r="P1569" s="33">
        <f t="shared" si="992"/>
        <v>0.6337635010639463</v>
      </c>
      <c r="Q1569" s="31">
        <f t="shared" si="993"/>
        <v>4.6673303270491164</v>
      </c>
      <c r="R1569" s="31">
        <f t="shared" si="994"/>
        <v>0.14198959539067779</v>
      </c>
      <c r="S1569" s="31">
        <f t="shared" si="995"/>
        <v>0.23316769426340678</v>
      </c>
      <c r="T1569" s="31">
        <f t="shared" si="996"/>
        <v>3.1811622419660533E-2</v>
      </c>
      <c r="U1569" s="31">
        <f t="shared" si="997"/>
        <v>9.1849513444693144E-3</v>
      </c>
      <c r="V1569" s="47">
        <f t="shared" si="1011"/>
        <v>6.276104573642963E-4</v>
      </c>
      <c r="W1569" s="31">
        <f t="shared" si="998"/>
        <v>0.22404192597445138</v>
      </c>
      <c r="X1569" s="34">
        <f>(S1569*H1569*'Propiedades físicas'!$F$5*60*24*365)/(1000000)</f>
        <v>56441.888922462414</v>
      </c>
      <c r="Y1569" s="34">
        <f>(U1569*H1569*'Propiedades físicas'!$F$7*60*24*365)/(1000000)</f>
        <v>695.31474351391284</v>
      </c>
      <c r="Z1569" s="31">
        <f t="shared" si="1012"/>
        <v>991.20611566401203</v>
      </c>
      <c r="AA1569" s="31">
        <f t="shared" si="1013"/>
        <v>7299.7046315048183</v>
      </c>
      <c r="AB1569" s="31">
        <f t="shared" si="1014"/>
        <v>222.07172719102007</v>
      </c>
      <c r="AC1569" s="31">
        <f t="shared" si="1015"/>
        <v>364.67427382796819</v>
      </c>
      <c r="AD1569" s="31">
        <f t="shared" si="999"/>
        <v>49.753377464349072</v>
      </c>
      <c r="AE1569" s="31">
        <f t="shared" si="1016"/>
        <v>14.365263902750007</v>
      </c>
      <c r="AF1569" s="31">
        <f t="shared" si="1017"/>
        <v>8941.7753895549158</v>
      </c>
      <c r="AG1569" s="31">
        <f t="shared" si="1018"/>
        <v>0.11085115343222127</v>
      </c>
      <c r="AH1569" s="31">
        <f t="shared" si="1019"/>
        <v>0.81635965045954562</v>
      </c>
      <c r="AI1569" s="31">
        <f t="shared" si="1019"/>
        <v>2.4835305911444269E-2</v>
      </c>
      <c r="AJ1569" s="31">
        <f t="shared" si="1019"/>
        <v>4.0783206683311708E-2</v>
      </c>
      <c r="AK1569" s="31">
        <f t="shared" si="1000"/>
        <v>5.5641497685646503E-3</v>
      </c>
      <c r="AL1569" s="31">
        <f t="shared" si="1000"/>
        <v>1.6065337449127147E-3</v>
      </c>
      <c r="AM1569" s="31">
        <f t="shared" si="1020"/>
        <v>1.0000000000000002</v>
      </c>
      <c r="AN1569" s="31">
        <f>(Z1569*'Propiedades físicas'!$F$4)/1000</f>
        <v>871.64683399261889</v>
      </c>
      <c r="AO1569" s="31">
        <f>(AA1569*'Propiedades físicas'!$F$6)/1000</f>
        <v>233.88253639341437</v>
      </c>
      <c r="AP1569" s="31">
        <f>(AB1569*'Propiedades físicas'!$F$9)/1000</f>
        <v>137.00715209049983</v>
      </c>
      <c r="AQ1569" s="31">
        <f>(AC1569*'Propiedades físicas'!$F$5)/1000</f>
        <v>107.38563341412181</v>
      </c>
      <c r="AR1569" s="31">
        <f>(AD1569*'Propiedades físicas'!$F$8)/1000</f>
        <v>17.638567378661026</v>
      </c>
      <c r="AS1569" s="31">
        <f>(AE1569*'Propiedades físicas'!$F$7)/1000</f>
        <v>1.3228971528042481</v>
      </c>
      <c r="AT1569" s="31">
        <f t="shared" si="1021"/>
        <v>1368.8836204221202</v>
      </c>
      <c r="AU1569" s="31">
        <f t="shared" si="1022"/>
        <v>0.63675744306432036</v>
      </c>
      <c r="AV1569" s="31">
        <f t="shared" si="1026"/>
        <v>0.17085640656675577</v>
      </c>
      <c r="AW1569" s="31">
        <f t="shared" si="1026"/>
        <v>0.10008677877835311</v>
      </c>
      <c r="AX1569" s="31">
        <f t="shared" si="1026"/>
        <v>7.8447599059595363E-2</v>
      </c>
      <c r="AY1569" s="31">
        <f t="shared" si="1023"/>
        <v>1.2885366670704886E-2</v>
      </c>
      <c r="AZ1569" s="31">
        <f t="shared" si="1023"/>
        <v>9.6640586027050917E-4</v>
      </c>
      <c r="BA1569" s="31">
        <f t="shared" si="1024"/>
        <v>0.99999999999999989</v>
      </c>
      <c r="BB1569" s="34">
        <f>AU1569*'Propiedades físicas'!$C$4+'Diseño reactor'!AV1569*'Propiedades físicas'!$C$5+'Diseño reactor'!AW1569*'Propiedades físicas'!$C$8+'Diseño reactor'!AX1569*'Propiedades físicas'!$C$9+'Diseño reactor'!AY1569*'Propiedades físicas'!$C$7+'Diseño reactor'!AZ1569*'Propiedades físicas'!$C$6</f>
        <v>875.53859653336099</v>
      </c>
      <c r="BC1569" s="45">
        <f>AU1569*'Propiedades físicas'!$L$4+'Diseño reactor'!AV1569*'Propiedades físicas'!$L$5+'Diseño reactor'!AW1569*'Propiedades físicas'!$L$8+AX1569*'Propiedades físicas'!$L$9+'Diseño reactor'!AY1569*'Propiedades físicas'!$L$7+'Diseño reactor'!AZ1569*'Propiedades físicas'!$L$6</f>
        <v>2.0804461892112927</v>
      </c>
      <c r="BD1569" s="29">
        <f t="shared" si="1001"/>
        <v>2.0091690417166865</v>
      </c>
      <c r="BE1569" s="58">
        <f t="shared" si="1002"/>
        <v>41.850045526604191</v>
      </c>
      <c r="BF1569" s="30">
        <f>AU1569*'Propiedades físicas'!$I$4+'Diseño reactor'!AV1569*'Propiedades físicas'!$I$5+'Diseño reactor'!AW1569*'Propiedades físicas'!$I$8+'Diseño reactor'!AX1569*'Propiedades físicas'!$I$9+'Diseño reactor'!AY1569*'Propiedades físicas'!$I$7+'Diseño reactor'!AZ1569*'Propiedades físicas'!$I$6</f>
        <v>1.9900275727926894E-2</v>
      </c>
      <c r="BG1569" s="24">
        <f>AU1569*'Propiedades físicas'!$O$4+'Diseño reactor'!AV1569*'Propiedades físicas'!$O$5+'Diseño reactor'!AW1569*'Propiedades físicas'!$O$8+'Diseño reactor'!AX1569*'Propiedades físicas'!$O$9+'Diseño reactor'!AY1569*'Propiedades físicas'!$O$7+'Diseño reactor'!AZ1569*'Propiedades físicas'!$O$6</f>
        <v>0.15267781748010198</v>
      </c>
      <c r="BH1569" s="54">
        <f t="shared" si="1003"/>
        <v>41307.641729051538</v>
      </c>
      <c r="BI1569" s="34">
        <f t="shared" si="1025"/>
        <v>271.16874923768944</v>
      </c>
      <c r="BJ1569" s="27">
        <f t="shared" si="1004"/>
        <v>4795.4036543436741</v>
      </c>
      <c r="BK1569" s="34">
        <f t="shared" si="1005"/>
        <v>563.19366452407496</v>
      </c>
      <c r="BL1569" s="27">
        <f t="shared" si="1006"/>
        <v>105.4829568151671</v>
      </c>
      <c r="BM1569" s="34">
        <f t="shared" si="1007"/>
        <v>1.1054421768707483</v>
      </c>
      <c r="BN1569" s="45">
        <f t="shared" si="1008"/>
        <v>1632.4160621026651</v>
      </c>
      <c r="BO1569" s="45">
        <f t="shared" si="1009"/>
        <v>102.08570622971587</v>
      </c>
      <c r="BP1569" s="66">
        <f t="shared" si="1010"/>
        <v>6.6889167103428235</v>
      </c>
    </row>
    <row r="1570" spans="8:68">
      <c r="H1570" s="68">
        <v>1565</v>
      </c>
      <c r="I1570" s="31">
        <f>('Propiedades físicas'!$C$10*'Diseño reactor'!H1570)/1000</f>
        <v>1369.7588657037197</v>
      </c>
      <c r="J1570" s="31">
        <f t="shared" si="987"/>
        <v>0.33290531013699842</v>
      </c>
      <c r="K1570" s="31">
        <f>(I1570*1000)/'Propiedades físicas'!$F$10</f>
        <v>8947.4926372464488</v>
      </c>
      <c r="L1570" s="31">
        <f t="shared" si="988"/>
        <v>1278.2132338923498</v>
      </c>
      <c r="M1570" s="31">
        <f t="shared" si="989"/>
        <v>7669.2794033540986</v>
      </c>
      <c r="N1570" s="31">
        <f t="shared" si="990"/>
        <v>0.81674967021875389</v>
      </c>
      <c r="O1570" s="32">
        <f t="shared" si="991"/>
        <v>4.9004980213125231</v>
      </c>
      <c r="P1570" s="33">
        <f t="shared" si="992"/>
        <v>0.63385424223021869</v>
      </c>
      <c r="Q1570" s="31">
        <f t="shared" si="993"/>
        <v>4.6674753752103815</v>
      </c>
      <c r="R1570" s="31">
        <f t="shared" si="994"/>
        <v>0.14193950379434458</v>
      </c>
      <c r="S1570" s="31">
        <f t="shared" si="995"/>
        <v>0.23302264610214216</v>
      </c>
      <c r="T1570" s="31">
        <f t="shared" si="996"/>
        <v>3.1784630274774357E-2</v>
      </c>
      <c r="U1570" s="31">
        <f t="shared" si="997"/>
        <v>9.1712939194162676E-3</v>
      </c>
      <c r="V1570" s="47">
        <f t="shared" si="1011"/>
        <v>6.2770031754837185E-4</v>
      </c>
      <c r="W1570" s="31">
        <f t="shared" si="998"/>
        <v>0.22393082563418662</v>
      </c>
      <c r="X1570" s="34">
        <f>(S1570*H1570*'Propiedades físicas'!$F$5*60*24*365)/(1000000)</f>
        <v>56442.843460036689</v>
      </c>
      <c r="Y1570" s="34">
        <f>(U1570*H1570*'Propiedades físicas'!$F$7*60*24*365)/(1000000)</f>
        <v>694.72476931986421</v>
      </c>
      <c r="Z1570" s="31">
        <f t="shared" si="1012"/>
        <v>991.98188909029227</v>
      </c>
      <c r="AA1570" s="31">
        <f t="shared" si="1013"/>
        <v>7304.5989622042471</v>
      </c>
      <c r="AB1570" s="31">
        <f t="shared" si="1014"/>
        <v>222.13532343814927</v>
      </c>
      <c r="AC1570" s="31">
        <f t="shared" si="1015"/>
        <v>364.68044114985247</v>
      </c>
      <c r="AD1570" s="31">
        <f t="shared" si="999"/>
        <v>49.74294638002187</v>
      </c>
      <c r="AE1570" s="31">
        <f t="shared" si="1016"/>
        <v>14.353074983886458</v>
      </c>
      <c r="AF1570" s="31">
        <f t="shared" si="1017"/>
        <v>8947.4926372464488</v>
      </c>
      <c r="AG1570" s="31">
        <f t="shared" si="1018"/>
        <v>0.11086702490940191</v>
      </c>
      <c r="AH1570" s="31">
        <f t="shared" si="1019"/>
        <v>0.81638502073718444</v>
      </c>
      <c r="AI1570" s="31">
        <f t="shared" si="1019"/>
        <v>2.4826544423568304E-2</v>
      </c>
      <c r="AJ1570" s="31">
        <f t="shared" si="1019"/>
        <v>4.0757836405672779E-2</v>
      </c>
      <c r="AK1570" s="31">
        <f t="shared" si="1000"/>
        <v>5.5594285904134637E-3</v>
      </c>
      <c r="AL1570" s="31">
        <f t="shared" si="1000"/>
        <v>1.6041449337591803E-3</v>
      </c>
      <c r="AM1570" s="31">
        <f t="shared" si="1020"/>
        <v>1.0000000000000002</v>
      </c>
      <c r="AN1570" s="31">
        <f>(Z1570*'Propiedades físicas'!$F$4)/1000</f>
        <v>872.32903362822128</v>
      </c>
      <c r="AO1570" s="31">
        <f>(AA1570*'Propiedades físicas'!$F$6)/1000</f>
        <v>234.03935074902407</v>
      </c>
      <c r="AP1570" s="31">
        <f>(AB1570*'Propiedades físicas'!$F$9)/1000</f>
        <v>137.04638779516617</v>
      </c>
      <c r="AQ1570" s="31">
        <f>(AC1570*'Propiedades físicas'!$F$5)/1000</f>
        <v>107.38744950539706</v>
      </c>
      <c r="AR1570" s="31">
        <f>(AD1570*'Propiedades físicas'!$F$8)/1000</f>
        <v>17.634869350645346</v>
      </c>
      <c r="AS1570" s="31">
        <f>(AE1570*'Propiedades físicas'!$F$7)/1000</f>
        <v>1.3217746752661039</v>
      </c>
      <c r="AT1570" s="31">
        <f t="shared" si="1021"/>
        <v>1369.7588657037202</v>
      </c>
      <c r="AU1570" s="31">
        <f t="shared" si="1022"/>
        <v>0.6368486128980505</v>
      </c>
      <c r="AV1570" s="31">
        <f t="shared" si="1026"/>
        <v>0.17086171632755612</v>
      </c>
      <c r="AW1570" s="31">
        <f t="shared" si="1026"/>
        <v>0.10005146980724811</v>
      </c>
      <c r="AX1570" s="31">
        <f t="shared" si="1026"/>
        <v>7.839879864564793E-2</v>
      </c>
      <c r="AY1570" s="31">
        <f t="shared" si="1023"/>
        <v>1.2874433443864111E-2</v>
      </c>
      <c r="AZ1570" s="31">
        <f t="shared" si="1023"/>
        <v>9.6496887763309778E-4</v>
      </c>
      <c r="BA1570" s="31">
        <f t="shared" si="1024"/>
        <v>0.99999999999999978</v>
      </c>
      <c r="BB1570" s="34">
        <f>AU1570*'Propiedades físicas'!$C$4+'Diseño reactor'!AV1570*'Propiedades físicas'!$C$5+'Diseño reactor'!AW1570*'Propiedades físicas'!$C$8+'Diseño reactor'!AX1570*'Propiedades físicas'!$C$9+'Diseño reactor'!AY1570*'Propiedades físicas'!$C$7+'Diseño reactor'!AZ1570*'Propiedades físicas'!$C$6</f>
        <v>875.53814906203479</v>
      </c>
      <c r="BC1570" s="45">
        <f>AU1570*'Propiedades físicas'!$L$4+'Diseño reactor'!AV1570*'Propiedades físicas'!$L$5+'Diseño reactor'!AW1570*'Propiedades físicas'!$L$8+AX1570*'Propiedades físicas'!$L$9+'Diseño reactor'!AY1570*'Propiedades físicas'!$L$7+'Diseño reactor'!AZ1570*'Propiedades físicas'!$L$6</f>
        <v>2.0805130168344386</v>
      </c>
      <c r="BD1570" s="29">
        <f t="shared" si="1001"/>
        <v>2.0081092354883792</v>
      </c>
      <c r="BE1570" s="58">
        <f t="shared" si="1002"/>
        <v>41.848891181286731</v>
      </c>
      <c r="BF1570" s="30">
        <f>AU1570*'Propiedades físicas'!$I$4+'Diseño reactor'!AV1570*'Propiedades físicas'!$I$5+'Diseño reactor'!AW1570*'Propiedades físicas'!$I$8+'Diseño reactor'!AX1570*'Propiedades físicas'!$I$9+'Diseño reactor'!AY1570*'Propiedades físicas'!$I$7+'Diseño reactor'!AZ1570*'Propiedades físicas'!$I$6</f>
        <v>1.990048061659503E-2</v>
      </c>
      <c r="BG1570" s="24">
        <f>AU1570*'Propiedades físicas'!$O$4+'Diseño reactor'!AV1570*'Propiedades físicas'!$O$5+'Diseño reactor'!AW1570*'Propiedades físicas'!$O$8+'Diseño reactor'!AX1570*'Propiedades físicas'!$O$9+'Diseño reactor'!AY1570*'Propiedades físicas'!$O$7+'Diseño reactor'!AZ1570*'Propiedades físicas'!$O$6</f>
        <v>0.15268095173346632</v>
      </c>
      <c r="BH1570" s="54">
        <f t="shared" si="1003"/>
        <v>41307.195328096452</v>
      </c>
      <c r="BI1570" s="34">
        <f t="shared" si="1025"/>
        <v>271.17468481834317</v>
      </c>
      <c r="BJ1570" s="27">
        <f t="shared" si="1004"/>
        <v>4795.4040939939041</v>
      </c>
      <c r="BK1570" s="34">
        <f t="shared" si="1005"/>
        <v>563.2052777058077</v>
      </c>
      <c r="BL1570" s="27">
        <f t="shared" si="1006"/>
        <v>105.4833641888911</v>
      </c>
      <c r="BM1570" s="34">
        <f t="shared" si="1007"/>
        <v>1.1054421768707483</v>
      </c>
      <c r="BN1570" s="45">
        <f t="shared" si="1008"/>
        <v>1633.5943057184561</v>
      </c>
      <c r="BO1570" s="45">
        <f t="shared" si="1009"/>
        <v>102.09936155911569</v>
      </c>
      <c r="BP1570" s="66">
        <f t="shared" si="1010"/>
        <v>6.6889132917631713</v>
      </c>
    </row>
    <row r="1571" spans="8:68">
      <c r="H1571" s="68">
        <v>1566</v>
      </c>
      <c r="I1571" s="31">
        <f>('Propiedades físicas'!$C$10*'Diseño reactor'!H1571)/1000</f>
        <v>1370.6341109853197</v>
      </c>
      <c r="J1571" s="31">
        <f t="shared" si="987"/>
        <v>0.33269272692490581</v>
      </c>
      <c r="K1571" s="31">
        <f>(I1571*1000)/'Propiedades físicas'!$F$10</f>
        <v>8953.20988493798</v>
      </c>
      <c r="L1571" s="31">
        <f t="shared" si="988"/>
        <v>1279.0299835625685</v>
      </c>
      <c r="M1571" s="31">
        <f t="shared" si="989"/>
        <v>7674.1799013754107</v>
      </c>
      <c r="N1571" s="31">
        <f t="shared" si="990"/>
        <v>0.81674967021875389</v>
      </c>
      <c r="O1571" s="32">
        <f t="shared" si="991"/>
        <v>4.9004980213125231</v>
      </c>
      <c r="P1571" s="33">
        <f t="shared" si="992"/>
        <v>0.6339448934456694</v>
      </c>
      <c r="Q1571" s="31">
        <f t="shared" si="993"/>
        <v>4.6676202459290081</v>
      </c>
      <c r="R1571" s="31">
        <f t="shared" si="994"/>
        <v>0.14188944172053786</v>
      </c>
      <c r="S1571" s="31">
        <f t="shared" si="995"/>
        <v>0.23287777538351589</v>
      </c>
      <c r="T1571" s="31">
        <f t="shared" si="996"/>
        <v>3.1757671494661757E-2</v>
      </c>
      <c r="U1571" s="31">
        <f t="shared" si="997"/>
        <v>9.157663557884832E-3</v>
      </c>
      <c r="V1571" s="47">
        <f t="shared" si="1011"/>
        <v>6.2779008865493477E-4</v>
      </c>
      <c r="W1571" s="31">
        <f t="shared" si="998"/>
        <v>0.22381983542659165</v>
      </c>
      <c r="X1571" s="34">
        <f>(S1571*H1571*'Propiedades físicas'!$F$5*60*24*365)/(1000000)</f>
        <v>56443.796106101508</v>
      </c>
      <c r="Y1571" s="34">
        <f>(U1571*H1571*'Propiedades físicas'!$F$7*60*24*365)/(1000000)</f>
        <v>694.13552438817976</v>
      </c>
      <c r="Z1571" s="31">
        <f t="shared" si="1012"/>
        <v>992.75770313591829</v>
      </c>
      <c r="AA1571" s="31">
        <f t="shared" si="1013"/>
        <v>7309.4933051248272</v>
      </c>
      <c r="AB1571" s="31">
        <f t="shared" si="1014"/>
        <v>222.19886573436227</v>
      </c>
      <c r="AC1571" s="31">
        <f t="shared" si="1015"/>
        <v>364.68659625058586</v>
      </c>
      <c r="AD1571" s="31">
        <f t="shared" si="999"/>
        <v>49.732513560640314</v>
      </c>
      <c r="AE1571" s="31">
        <f t="shared" si="1016"/>
        <v>14.340901131647646</v>
      </c>
      <c r="AF1571" s="31">
        <f t="shared" si="1017"/>
        <v>8953.2098849379818</v>
      </c>
      <c r="AG1571" s="31">
        <f t="shared" si="1018"/>
        <v>0.11088288065334403</v>
      </c>
      <c r="AH1571" s="31">
        <f t="shared" si="1019"/>
        <v>0.81641035997844913</v>
      </c>
      <c r="AI1571" s="31">
        <f t="shared" si="1019"/>
        <v>2.4817788099457855E-2</v>
      </c>
      <c r="AJ1571" s="31">
        <f t="shared" si="1019"/>
        <v>4.073249716440798E-2</v>
      </c>
      <c r="AK1571" s="31">
        <f t="shared" si="1000"/>
        <v>5.5547132480726832E-3</v>
      </c>
      <c r="AL1571" s="31">
        <f t="shared" si="1000"/>
        <v>1.6017608562682527E-3</v>
      </c>
      <c r="AM1571" s="31">
        <f t="shared" si="1020"/>
        <v>1</v>
      </c>
      <c r="AN1571" s="31">
        <f>(Z1571*'Propiedades físicas'!$F$4)/1000</f>
        <v>873.01126898366385</v>
      </c>
      <c r="AO1571" s="31">
        <f>(AA1571*'Propiedades físicas'!$F$6)/1000</f>
        <v>234.19616549619946</v>
      </c>
      <c r="AP1571" s="31">
        <f>(AB1571*'Propiedades físicas'!$F$9)/1000</f>
        <v>137.0855902148148</v>
      </c>
      <c r="AQ1571" s="31">
        <f>(AC1571*'Propiedades físicas'!$F$5)/1000</f>
        <v>107.38926199791003</v>
      </c>
      <c r="AR1571" s="31">
        <f>(AD1571*'Propiedades físicas'!$F$8)/1000</f>
        <v>17.631170707518198</v>
      </c>
      <c r="AS1571" s="31">
        <f>(AE1571*'Propiedades físicas'!$F$7)/1000</f>
        <v>1.3206535852134318</v>
      </c>
      <c r="AT1571" s="31">
        <f t="shared" si="1021"/>
        <v>1370.6341109853199</v>
      </c>
      <c r="AU1571" s="31">
        <f t="shared" si="1022"/>
        <v>0.63693969235602521</v>
      </c>
      <c r="AV1571" s="31">
        <f t="shared" si="1026"/>
        <v>0.1708670195927349</v>
      </c>
      <c r="AW1571" s="31">
        <f t="shared" si="1026"/>
        <v>0.10001618164622129</v>
      </c>
      <c r="AX1571" s="31">
        <f t="shared" si="1026"/>
        <v>7.8350057931004038E-2</v>
      </c>
      <c r="AY1571" s="31">
        <f t="shared" si="1023"/>
        <v>1.2863513731497257E-2</v>
      </c>
      <c r="AZ1571" s="31">
        <f t="shared" si="1023"/>
        <v>9.6353474251712726E-4</v>
      </c>
      <c r="BA1571" s="31">
        <f t="shared" si="1024"/>
        <v>0.99999999999999978</v>
      </c>
      <c r="BB1571" s="34">
        <f>AU1571*'Propiedades físicas'!$C$4+'Diseño reactor'!AV1571*'Propiedades físicas'!$C$5+'Diseño reactor'!AW1571*'Propiedades físicas'!$C$8+'Diseño reactor'!AX1571*'Propiedades físicas'!$C$9+'Diseño reactor'!AY1571*'Propiedades físicas'!$C$7+'Diseño reactor'!AZ1571*'Propiedades físicas'!$C$6</f>
        <v>875.53770242436201</v>
      </c>
      <c r="BC1571" s="45">
        <f>AU1571*'Propiedades físicas'!$L$4+'Diseño reactor'!AV1571*'Propiedades físicas'!$L$5+'Diseño reactor'!AW1571*'Propiedades físicas'!$L$8+AX1571*'Propiedades físicas'!$L$9+'Diseño reactor'!AY1571*'Propiedades físicas'!$L$7+'Diseño reactor'!AZ1571*'Propiedades físicas'!$L$6</f>
        <v>2.0805797751106447</v>
      </c>
      <c r="BD1571" s="29">
        <f t="shared" si="1001"/>
        <v>2.0070505488974422</v>
      </c>
      <c r="BE1571" s="58">
        <f t="shared" si="1002"/>
        <v>41.84773808132573</v>
      </c>
      <c r="BF1571" s="30">
        <f>AU1571*'Propiedades físicas'!$I$4+'Diseño reactor'!AV1571*'Propiedades físicas'!$I$5+'Diseño reactor'!AW1571*'Propiedades físicas'!$I$8+'Diseño reactor'!AX1571*'Propiedades físicas'!$I$9+'Diseño reactor'!AY1571*'Propiedades físicas'!$I$7+'Diseño reactor'!AZ1571*'Propiedades físicas'!$I$6</f>
        <v>1.9900685115653145E-2</v>
      </c>
      <c r="BG1571" s="24">
        <f>AU1571*'Propiedades físicas'!$O$4+'Diseño reactor'!AV1571*'Propiedades físicas'!$O$5+'Diseño reactor'!AW1571*'Propiedades físicas'!$O$8+'Diseño reactor'!AX1571*'Propiedades físicas'!$O$9+'Diseño reactor'!AY1571*'Propiedades físicas'!$O$7+'Diseño reactor'!AZ1571*'Propiedades físicas'!$O$6</f>
        <v>0.15268408296969746</v>
      </c>
      <c r="BH1571" s="54">
        <f t="shared" si="1003"/>
        <v>41306.749784355881</v>
      </c>
      <c r="BI1571" s="34">
        <f t="shared" si="1025"/>
        <v>271.18061134565573</v>
      </c>
      <c r="BJ1571" s="27">
        <f t="shared" si="1004"/>
        <v>4795.4045454843854</v>
      </c>
      <c r="BK1571" s="34">
        <f t="shared" si="1005"/>
        <v>563.21688115077086</v>
      </c>
      <c r="BL1571" s="27">
        <f t="shared" si="1006"/>
        <v>105.48377120742718</v>
      </c>
      <c r="BM1571" s="34">
        <f t="shared" si="1007"/>
        <v>1.1054421768707483</v>
      </c>
      <c r="BN1571" s="45">
        <f t="shared" si="1008"/>
        <v>1634.7725938662859</v>
      </c>
      <c r="BO1571" s="45">
        <f t="shared" si="1009"/>
        <v>102.11300335510252</v>
      </c>
      <c r="BP1571" s="66">
        <f t="shared" si="1010"/>
        <v>6.6889098795524422</v>
      </c>
    </row>
    <row r="1572" spans="8:68">
      <c r="H1572" s="68">
        <v>1567</v>
      </c>
      <c r="I1572" s="31">
        <f>('Propiedades físicas'!$C$10*'Diseño reactor'!H1572)/1000</f>
        <v>1371.5093562669194</v>
      </c>
      <c r="J1572" s="31">
        <f t="shared" si="987"/>
        <v>0.33248041503790843</v>
      </c>
      <c r="K1572" s="31">
        <f>(I1572*1000)/'Propiedades físicas'!$F$10</f>
        <v>8958.9271326295111</v>
      </c>
      <c r="L1572" s="31">
        <f t="shared" si="988"/>
        <v>1279.8467332327873</v>
      </c>
      <c r="M1572" s="31">
        <f t="shared" si="989"/>
        <v>7679.0803993967238</v>
      </c>
      <c r="N1572" s="31">
        <f t="shared" si="990"/>
        <v>0.81674967021875389</v>
      </c>
      <c r="O1572" s="32">
        <f t="shared" si="991"/>
        <v>4.9004980213125231</v>
      </c>
      <c r="P1572" s="33">
        <f t="shared" si="992"/>
        <v>0.63403545484398327</v>
      </c>
      <c r="Q1572" s="31">
        <f t="shared" si="993"/>
        <v>4.6677649395253988</v>
      </c>
      <c r="R1572" s="31">
        <f t="shared" si="994"/>
        <v>0.14183940915528781</v>
      </c>
      <c r="S1572" s="31">
        <f t="shared" si="995"/>
        <v>0.23273308178712543</v>
      </c>
      <c r="T1572" s="31">
        <f t="shared" si="996"/>
        <v>3.173074602661087E-2</v>
      </c>
      <c r="U1572" s="31">
        <f t="shared" si="997"/>
        <v>9.1440601928719483E-3</v>
      </c>
      <c r="V1572" s="47">
        <f t="shared" si="1011"/>
        <v>6.2787977081637191E-4</v>
      </c>
      <c r="W1572" s="31">
        <f t="shared" si="998"/>
        <v>0.22370895518798731</v>
      </c>
      <c r="X1572" s="34">
        <f>(S1572*H1572*'Propiedades físicas'!$F$5*60*24*365)/(1000000)</f>
        <v>56444.746865339868</v>
      </c>
      <c r="Y1572" s="34">
        <f>(U1572*H1572*'Propiedades físicas'!$F$7*60*24*365)/(1000000)</f>
        <v>693.54700756672355</v>
      </c>
      <c r="Z1572" s="31">
        <f t="shared" si="1012"/>
        <v>993.53355774052181</v>
      </c>
      <c r="AA1572" s="31">
        <f t="shared" si="1013"/>
        <v>7314.3876602362998</v>
      </c>
      <c r="AB1572" s="31">
        <f t="shared" si="1014"/>
        <v>222.26235414633601</v>
      </c>
      <c r="AC1572" s="31">
        <f t="shared" si="1015"/>
        <v>364.69273916042556</v>
      </c>
      <c r="AD1572" s="31">
        <f t="shared" si="999"/>
        <v>49.722079023699237</v>
      </c>
      <c r="AE1572" s="31">
        <f t="shared" si="1016"/>
        <v>14.328742322230344</v>
      </c>
      <c r="AF1572" s="31">
        <f t="shared" si="1017"/>
        <v>8958.9271326295129</v>
      </c>
      <c r="AG1572" s="31">
        <f t="shared" si="1018"/>
        <v>0.11089872068743037</v>
      </c>
      <c r="AH1572" s="31">
        <f t="shared" si="1019"/>
        <v>0.81643566823938118</v>
      </c>
      <c r="AI1572" s="31">
        <f t="shared" si="1019"/>
        <v>2.4809036936669485E-2</v>
      </c>
      <c r="AJ1572" s="31">
        <f t="shared" si="1019"/>
        <v>4.0707188903475931E-2</v>
      </c>
      <c r="AK1572" s="31">
        <f t="shared" si="1000"/>
        <v>5.5500037323225138E-3</v>
      </c>
      <c r="AL1572" s="31">
        <f t="shared" si="1000"/>
        <v>1.5993815007204718E-3</v>
      </c>
      <c r="AM1572" s="31">
        <f t="shared" si="1020"/>
        <v>0.99999999999999989</v>
      </c>
      <c r="AN1572" s="31">
        <f>(Z1572*'Propiedades físicas'!$F$4)/1000</f>
        <v>873.69354000586009</v>
      </c>
      <c r="AO1572" s="31">
        <f>(AA1572*'Propiedades físicas'!$F$6)/1000</f>
        <v>234.35298063397104</v>
      </c>
      <c r="AP1572" s="31">
        <f>(AB1572*'Propiedades físicas'!$F$9)/1000</f>
        <v>137.12475939058197</v>
      </c>
      <c r="AQ1572" s="31">
        <f>(AC1572*'Propiedades físicas'!$F$5)/1000</f>
        <v>107.39107090057053</v>
      </c>
      <c r="AR1572" s="31">
        <f>(AD1572*'Propiedades físicas'!$F$8)/1000</f>
        <v>17.627471455481846</v>
      </c>
      <c r="AS1572" s="31">
        <f>(AE1572*'Propiedades físicas'!$F$7)/1000</f>
        <v>1.3195338804541925</v>
      </c>
      <c r="AT1572" s="31">
        <f t="shared" si="1021"/>
        <v>1371.5093562669194</v>
      </c>
      <c r="AU1572" s="31">
        <f t="shared" si="1022"/>
        <v>0.63703068157256104</v>
      </c>
      <c r="AV1572" s="31">
        <f t="shared" si="1026"/>
        <v>0.17087231637402109</v>
      </c>
      <c r="AW1572" s="31">
        <f t="shared" si="1026"/>
        <v>9.9980914285425493E-2</v>
      </c>
      <c r="AX1572" s="31">
        <f t="shared" si="1026"/>
        <v>7.830137680786653E-2</v>
      </c>
      <c r="AY1572" s="31">
        <f t="shared" si="1023"/>
        <v>1.2852607512253263E-2</v>
      </c>
      <c r="AZ1572" s="31">
        <f t="shared" si="1023"/>
        <v>9.6210344787278895E-4</v>
      </c>
      <c r="BA1572" s="31">
        <f t="shared" si="1024"/>
        <v>1.0000000000000002</v>
      </c>
      <c r="BB1572" s="34">
        <f>AU1572*'Propiedades físicas'!$C$4+'Diseño reactor'!AV1572*'Propiedades físicas'!$C$5+'Diseño reactor'!AW1572*'Propiedades físicas'!$C$8+'Diseño reactor'!AX1572*'Propiedades físicas'!$C$9+'Diseño reactor'!AY1572*'Propiedades físicas'!$C$7+'Diseño reactor'!AZ1572*'Propiedades físicas'!$C$6</f>
        <v>875.53725661838962</v>
      </c>
      <c r="BC1572" s="45">
        <f>AU1572*'Propiedades físicas'!$L$4+'Diseño reactor'!AV1572*'Propiedades físicas'!$L$5+'Diseño reactor'!AW1572*'Propiedades físicas'!$L$8+AX1572*'Propiedades físicas'!$L$9+'Diseño reactor'!AY1572*'Propiedades físicas'!$L$7+'Diseño reactor'!AZ1572*'Propiedades físicas'!$L$6</f>
        <v>2.0806464641466613</v>
      </c>
      <c r="BD1572" s="29">
        <f t="shared" si="1001"/>
        <v>2.0059929801684446</v>
      </c>
      <c r="BE1572" s="58">
        <f t="shared" si="1002"/>
        <v>41.846586224696928</v>
      </c>
      <c r="BF1572" s="30">
        <f>AU1572*'Propiedades físicas'!$I$4+'Diseño reactor'!AV1572*'Propiedades físicas'!$I$5+'Diseño reactor'!AW1572*'Propiedades físicas'!$I$8+'Diseño reactor'!AX1572*'Propiedades físicas'!$I$9+'Diseño reactor'!AY1572*'Propiedades físicas'!$I$7+'Diseño reactor'!AZ1572*'Propiedades físicas'!$I$6</f>
        <v>1.9900889225997739E-2</v>
      </c>
      <c r="BG1572" s="24">
        <f>AU1572*'Propiedades físicas'!$O$4+'Diseño reactor'!AV1572*'Propiedades físicas'!$O$5+'Diseño reactor'!AW1572*'Propiedades físicas'!$O$8+'Diseño reactor'!AX1572*'Propiedades físicas'!$O$9+'Diseño reactor'!AY1572*'Propiedades físicas'!$O$7+'Diseño reactor'!AZ1572*'Propiedades físicas'!$O$6</f>
        <v>0.15268721119299183</v>
      </c>
      <c r="BH1572" s="54">
        <f t="shared" si="1003"/>
        <v>41306.305095824326</v>
      </c>
      <c r="BI1572" s="34">
        <f t="shared" si="1025"/>
        <v>271.18652883842248</v>
      </c>
      <c r="BJ1572" s="27">
        <f t="shared" si="1004"/>
        <v>4795.4050087763671</v>
      </c>
      <c r="BK1572" s="34">
        <f t="shared" si="1005"/>
        <v>563.22847486997534</v>
      </c>
      <c r="BL1572" s="27">
        <f t="shared" si="1006"/>
        <v>105.48417787119652</v>
      </c>
      <c r="BM1572" s="34">
        <f t="shared" si="1007"/>
        <v>1.1054421768707483</v>
      </c>
      <c r="BN1572" s="45">
        <f t="shared" si="1008"/>
        <v>1635.9509264775845</v>
      </c>
      <c r="BO1572" s="45">
        <f t="shared" si="1009"/>
        <v>102.12663163778424</v>
      </c>
      <c r="BP1572" s="66">
        <f t="shared" si="1010"/>
        <v>6.6889064736957149</v>
      </c>
    </row>
    <row r="1573" spans="8:68">
      <c r="H1573" s="68">
        <v>1568</v>
      </c>
      <c r="I1573" s="31">
        <f>('Propiedades físicas'!$C$10*'Diseño reactor'!H1573)/1000</f>
        <v>1372.3846015485192</v>
      </c>
      <c r="J1573" s="31">
        <f t="shared" si="987"/>
        <v>0.33226837395688941</v>
      </c>
      <c r="K1573" s="31">
        <f>(I1573*1000)/'Propiedades físicas'!$F$10</f>
        <v>8964.6443803210423</v>
      </c>
      <c r="L1573" s="31">
        <f t="shared" si="988"/>
        <v>1280.6634829030061</v>
      </c>
      <c r="M1573" s="31">
        <f t="shared" si="989"/>
        <v>7683.980897418036</v>
      </c>
      <c r="N1573" s="31">
        <f t="shared" si="990"/>
        <v>0.81674967021875389</v>
      </c>
      <c r="O1573" s="32">
        <f t="shared" si="991"/>
        <v>4.9004980213125231</v>
      </c>
      <c r="P1573" s="33">
        <f t="shared" si="992"/>
        <v>0.63412592655858024</v>
      </c>
      <c r="Q1573" s="31">
        <f t="shared" si="993"/>
        <v>4.6679094563191965</v>
      </c>
      <c r="R1573" s="31">
        <f t="shared" si="994"/>
        <v>0.14178940608459298</v>
      </c>
      <c r="S1573" s="31">
        <f t="shared" si="995"/>
        <v>0.23258856499332783</v>
      </c>
      <c r="T1573" s="31">
        <f t="shared" si="996"/>
        <v>3.1703853818007215E-2</v>
      </c>
      <c r="U1573" s="31">
        <f t="shared" si="997"/>
        <v>9.1304837575735057E-3</v>
      </c>
      <c r="V1573" s="47">
        <f t="shared" si="1011"/>
        <v>6.2796936416480761E-4</v>
      </c>
      <c r="W1573" s="31">
        <f t="shared" si="998"/>
        <v>0.22359818475501889</v>
      </c>
      <c r="X1573" s="34">
        <f>(S1573*H1573*'Propiedades físicas'!$F$5*60*24*365)/(1000000)</f>
        <v>56445.695742420728</v>
      </c>
      <c r="Y1573" s="34">
        <f>(U1573*H1573*'Propiedades físicas'!$F$7*60*24*365)/(1000000)</f>
        <v>692.95921770548637</v>
      </c>
      <c r="Z1573" s="31">
        <f t="shared" si="1012"/>
        <v>994.30945284385382</v>
      </c>
      <c r="AA1573" s="31">
        <f t="shared" si="1013"/>
        <v>7319.2820275085005</v>
      </c>
      <c r="AB1573" s="31">
        <f t="shared" si="1014"/>
        <v>222.3257887406418</v>
      </c>
      <c r="AC1573" s="31">
        <f t="shared" si="1015"/>
        <v>364.69886990953802</v>
      </c>
      <c r="AD1573" s="31">
        <f t="shared" si="999"/>
        <v>49.711642786635309</v>
      </c>
      <c r="AE1573" s="31">
        <f t="shared" si="1016"/>
        <v>14.316598531875258</v>
      </c>
      <c r="AF1573" s="31">
        <f t="shared" si="1017"/>
        <v>8964.6443803210441</v>
      </c>
      <c r="AG1573" s="31">
        <f t="shared" si="1018"/>
        <v>0.11091454503499729</v>
      </c>
      <c r="AH1573" s="31">
        <f t="shared" si="1019"/>
        <v>0.81646094557588911</v>
      </c>
      <c r="AI1573" s="31">
        <f t="shared" si="1019"/>
        <v>2.4800290932754189E-2</v>
      </c>
      <c r="AJ1573" s="31">
        <f t="shared" si="1019"/>
        <v>4.0681911566968071E-2</v>
      </c>
      <c r="AK1573" s="31">
        <f t="shared" si="1000"/>
        <v>5.5453000339601901E-3</v>
      </c>
      <c r="AL1573" s="31">
        <f t="shared" si="1000"/>
        <v>1.5970068554311742E-3</v>
      </c>
      <c r="AM1573" s="31">
        <f t="shared" si="1020"/>
        <v>1</v>
      </c>
      <c r="AN1573" s="31">
        <f>(Z1573*'Propiedades físicas'!$F$4)/1000</f>
        <v>874.37584664182816</v>
      </c>
      <c r="AO1573" s="31">
        <f>(AA1573*'Propiedades físicas'!$F$6)/1000</f>
        <v>234.50979616137235</v>
      </c>
      <c r="AP1573" s="31">
        <f>(AB1573*'Propiedades físicas'!$F$9)/1000</f>
        <v>137.16389536353893</v>
      </c>
      <c r="AQ1573" s="31">
        <f>(AC1573*'Propiedades físicas'!$F$5)/1000</f>
        <v>107.39287622226166</v>
      </c>
      <c r="AR1573" s="31">
        <f>(AD1573*'Propiedades físicas'!$F$8)/1000</f>
        <v>17.623771600717944</v>
      </c>
      <c r="AS1573" s="31">
        <f>(AE1573*'Propiedades físicas'!$F$7)/1000</f>
        <v>1.3184155588003925</v>
      </c>
      <c r="AT1573" s="31">
        <f t="shared" si="1021"/>
        <v>1372.3846015485192</v>
      </c>
      <c r="AU1573" s="31">
        <f t="shared" si="1022"/>
        <v>0.63712158068170777</v>
      </c>
      <c r="AV1573" s="31">
        <f t="shared" si="1026"/>
        <v>0.17087760668311572</v>
      </c>
      <c r="AW1573" s="31">
        <f t="shared" si="1026"/>
        <v>9.9945667714991221E-2</v>
      </c>
      <c r="AX1573" s="31">
        <f t="shared" si="1026"/>
        <v>7.8252755168693802E-2</v>
      </c>
      <c r="AY1573" s="31">
        <f t="shared" si="1023"/>
        <v>1.284171476482052E-2</v>
      </c>
      <c r="AZ1573" s="31">
        <f t="shared" si="1023"/>
        <v>9.6067498667120634E-4</v>
      </c>
      <c r="BA1573" s="31">
        <f t="shared" si="1024"/>
        <v>1.0000000000000002</v>
      </c>
      <c r="BB1573" s="34">
        <f>AU1573*'Propiedades físicas'!$C$4+'Diseño reactor'!AV1573*'Propiedades físicas'!$C$5+'Diseño reactor'!AW1573*'Propiedades físicas'!$C$8+'Diseño reactor'!AX1573*'Propiedades físicas'!$C$9+'Diseño reactor'!AY1573*'Propiedades físicas'!$C$7+'Diseño reactor'!AZ1573*'Propiedades físicas'!$C$6</f>
        <v>875.53681164216891</v>
      </c>
      <c r="BC1573" s="45">
        <f>AU1573*'Propiedades físicas'!$L$4+'Diseño reactor'!AV1573*'Propiedades físicas'!$L$5+'Diseño reactor'!AW1573*'Propiedades físicas'!$L$8+AX1573*'Propiedades físicas'!$L$9+'Diseño reactor'!AY1573*'Propiedades físicas'!$L$7+'Diseño reactor'!AZ1573*'Propiedades físicas'!$L$6</f>
        <v>2.0807130840490196</v>
      </c>
      <c r="BD1573" s="29">
        <f t="shared" si="1001"/>
        <v>2.0049365275297086</v>
      </c>
      <c r="BE1573" s="58">
        <f t="shared" si="1002"/>
        <v>41.845435609380473</v>
      </c>
      <c r="BF1573" s="30">
        <f>AU1573*'Propiedades físicas'!$I$4+'Diseño reactor'!AV1573*'Propiedades físicas'!$I$5+'Diseño reactor'!AW1573*'Propiedades físicas'!$I$8+'Diseño reactor'!AX1573*'Propiedades físicas'!$I$9+'Diseño reactor'!AY1573*'Propiedades físicas'!$I$7+'Diseño reactor'!AZ1573*'Propiedades físicas'!$I$6</f>
        <v>1.9901092948522811E-2</v>
      </c>
      <c r="BG1573" s="24">
        <f>AU1573*'Propiedades físicas'!$O$4+'Diseño reactor'!AV1573*'Propiedades físicas'!$O$5+'Diseño reactor'!AW1573*'Propiedades físicas'!$O$8+'Diseño reactor'!AX1573*'Propiedades físicas'!$O$9+'Diseño reactor'!AY1573*'Propiedades físicas'!$O$7+'Diseño reactor'!AZ1573*'Propiedades físicas'!$O$6</f>
        <v>0.15269033640753821</v>
      </c>
      <c r="BH1573" s="54">
        <f t="shared" si="1003"/>
        <v>41305.861260501923</v>
      </c>
      <c r="BI1573" s="34">
        <f t="shared" si="1025"/>
        <v>271.1924373153899</v>
      </c>
      <c r="BJ1573" s="27">
        <f t="shared" si="1004"/>
        <v>4795.4054838312104</v>
      </c>
      <c r="BK1573" s="34">
        <f t="shared" si="1005"/>
        <v>563.24005887441615</v>
      </c>
      <c r="BL1573" s="27">
        <f t="shared" si="1006"/>
        <v>105.48458418061969</v>
      </c>
      <c r="BM1573" s="34">
        <f t="shared" si="1007"/>
        <v>1.1054421768707483</v>
      </c>
      <c r="BN1573" s="45">
        <f t="shared" si="1008"/>
        <v>1637.1293034839184</v>
      </c>
      <c r="BO1573" s="45">
        <f t="shared" si="1009"/>
        <v>102.14024642722886</v>
      </c>
      <c r="BP1573" s="66">
        <f t="shared" si="1010"/>
        <v>6.6889030741781044</v>
      </c>
    </row>
    <row r="1574" spans="8:68">
      <c r="H1574" s="68">
        <v>1569</v>
      </c>
      <c r="I1574" s="31">
        <f>('Propiedades físicas'!$C$10*'Diseño reactor'!H1574)/1000</f>
        <v>1373.2598468301192</v>
      </c>
      <c r="J1574" s="31">
        <f t="shared" si="987"/>
        <v>0.33205660316405511</v>
      </c>
      <c r="K1574" s="31">
        <f>(I1574*1000)/'Propiedades físicas'!$F$10</f>
        <v>8970.3616280125752</v>
      </c>
      <c r="L1574" s="31">
        <f t="shared" si="988"/>
        <v>1281.4802325732251</v>
      </c>
      <c r="M1574" s="31">
        <f t="shared" si="989"/>
        <v>7688.8813954393499</v>
      </c>
      <c r="N1574" s="31">
        <f t="shared" si="990"/>
        <v>0.816749670218754</v>
      </c>
      <c r="O1574" s="32">
        <f t="shared" si="991"/>
        <v>4.900498021312524</v>
      </c>
      <c r="P1574" s="33">
        <f t="shared" si="992"/>
        <v>0.63421630872261625</v>
      </c>
      <c r="Q1574" s="31">
        <f t="shared" si="993"/>
        <v>4.6680537966292865</v>
      </c>
      <c r="R1574" s="31">
        <f t="shared" si="994"/>
        <v>0.14173943249442064</v>
      </c>
      <c r="S1574" s="31">
        <f t="shared" si="995"/>
        <v>0.23244422468323853</v>
      </c>
      <c r="T1574" s="31">
        <f t="shared" si="996"/>
        <v>3.1676994816333418E-2</v>
      </c>
      <c r="U1574" s="31">
        <f t="shared" si="997"/>
        <v>9.1169341853836773E-3</v>
      </c>
      <c r="V1574" s="47">
        <f t="shared" si="1011"/>
        <v>6.2805886883210535E-4</v>
      </c>
      <c r="W1574" s="31">
        <f t="shared" si="998"/>
        <v>0.22348752396465485</v>
      </c>
      <c r="X1574" s="34">
        <f>(S1574*H1574*'Propiedades físicas'!$F$5*60*24*365)/(1000000)</f>
        <v>56446.642741999392</v>
      </c>
      <c r="Y1574" s="34">
        <f>(U1574*H1574*'Propiedades físicas'!$F$7*60*24*365)/(1000000)</f>
        <v>692.37215365658346</v>
      </c>
      <c r="Z1574" s="31">
        <f t="shared" si="1012"/>
        <v>995.08538838578488</v>
      </c>
      <c r="AA1574" s="31">
        <f t="shared" si="1013"/>
        <v>7324.1764069113506</v>
      </c>
      <c r="AB1574" s="31">
        <f t="shared" si="1014"/>
        <v>222.389169583746</v>
      </c>
      <c r="AC1574" s="31">
        <f t="shared" si="1015"/>
        <v>364.70498852800125</v>
      </c>
      <c r="AD1574" s="31">
        <f t="shared" si="999"/>
        <v>49.701204866827133</v>
      </c>
      <c r="AE1574" s="31">
        <f t="shared" si="1016"/>
        <v>14.30446973686699</v>
      </c>
      <c r="AF1574" s="31">
        <f t="shared" si="1017"/>
        <v>8970.3616280125789</v>
      </c>
      <c r="AG1574" s="31">
        <f t="shared" si="1018"/>
        <v>0.11093035371933498</v>
      </c>
      <c r="AH1574" s="31">
        <f t="shared" si="1019"/>
        <v>0.8164861920437485</v>
      </c>
      <c r="AI1574" s="31">
        <f t="shared" si="1019"/>
        <v>2.4791550085257515E-2</v>
      </c>
      <c r="AJ1574" s="31">
        <f t="shared" si="1019"/>
        <v>4.0656665099108515E-2</v>
      </c>
      <c r="AK1574" s="31">
        <f t="shared" si="1000"/>
        <v>5.5406021437999307E-3</v>
      </c>
      <c r="AL1574" s="31">
        <f t="shared" si="1000"/>
        <v>1.5946369087503783E-3</v>
      </c>
      <c r="AM1574" s="31">
        <f t="shared" si="1020"/>
        <v>0.99999999999999978</v>
      </c>
      <c r="AN1574" s="31">
        <f>(Z1574*'Propiedades físicas'!$F$4)/1000</f>
        <v>875.05818883869142</v>
      </c>
      <c r="AO1574" s="31">
        <f>(AA1574*'Propiedades físicas'!$F$6)/1000</f>
        <v>234.66661207743968</v>
      </c>
      <c r="AP1574" s="31">
        <f>(AB1574*'Propiedades físicas'!$F$9)/1000</f>
        <v>137.20299817469206</v>
      </c>
      <c r="AQ1574" s="31">
        <f>(AC1574*'Propiedades físicas'!$F$5)/1000</f>
        <v>107.39467797184055</v>
      </c>
      <c r="AR1574" s="31">
        <f>(AD1574*'Propiedades físicas'!$F$8)/1000</f>
        <v>17.620071149387549</v>
      </c>
      <c r="AS1574" s="31">
        <f>(AE1574*'Propiedades físicas'!$F$7)/1000</f>
        <v>1.3172986180680812</v>
      </c>
      <c r="AT1574" s="31">
        <f t="shared" si="1021"/>
        <v>1373.2598468301192</v>
      </c>
      <c r="AU1574" s="31">
        <f t="shared" si="1022"/>
        <v>0.63721238981725037</v>
      </c>
      <c r="AV1574" s="31">
        <f t="shared" si="1026"/>
        <v>0.17088289053169223</v>
      </c>
      <c r="AW1574" s="31">
        <f t="shared" si="1026"/>
        <v>9.9910441925026974E-2</v>
      </c>
      <c r="AX1574" s="31">
        <f t="shared" si="1026"/>
        <v>7.8204192906199455E-2</v>
      </c>
      <c r="AY1574" s="31">
        <f t="shared" si="1023"/>
        <v>1.283083546792675E-2</v>
      </c>
      <c r="AZ1574" s="31">
        <f t="shared" si="1023"/>
        <v>9.5924935190436634E-4</v>
      </c>
      <c r="BA1574" s="31">
        <f t="shared" si="1024"/>
        <v>1.0000000000000002</v>
      </c>
      <c r="BB1574" s="34">
        <f>AU1574*'Propiedades físicas'!$C$4+'Diseño reactor'!AV1574*'Propiedades físicas'!$C$5+'Diseño reactor'!AW1574*'Propiedades físicas'!$C$8+'Diseño reactor'!AX1574*'Propiedades físicas'!$C$9+'Diseño reactor'!AY1574*'Propiedades físicas'!$C$7+'Diseño reactor'!AZ1574*'Propiedades físicas'!$C$6</f>
        <v>875.53636749375846</v>
      </c>
      <c r="BC1574" s="45">
        <f>AU1574*'Propiedades físicas'!$L$4+'Diseño reactor'!AV1574*'Propiedades físicas'!$L$5+'Diseño reactor'!AW1574*'Propiedades físicas'!$L$8+AX1574*'Propiedades físicas'!$L$9+'Diseño reactor'!AY1574*'Propiedades físicas'!$L$7+'Diseño reactor'!AZ1574*'Propiedades físicas'!$L$6</f>
        <v>2.0807796349240375</v>
      </c>
      <c r="BD1574" s="29">
        <f t="shared" si="1001"/>
        <v>2.0038811892132999</v>
      </c>
      <c r="BE1574" s="58">
        <f t="shared" si="1002"/>
        <v>41.844286233360897</v>
      </c>
      <c r="BF1574" s="30">
        <f>AU1574*'Propiedades físicas'!$I$4+'Diseño reactor'!AV1574*'Propiedades físicas'!$I$5+'Diseño reactor'!AW1574*'Propiedades físicas'!$I$8+'Diseño reactor'!AX1574*'Propiedades físicas'!$I$9+'Diseño reactor'!AY1574*'Propiedades físicas'!$I$7+'Diseño reactor'!AZ1574*'Propiedades físicas'!$I$6</f>
        <v>1.9901296284119876E-2</v>
      </c>
      <c r="BG1574" s="24">
        <f>AU1574*'Propiedades físicas'!$O$4+'Diseño reactor'!AV1574*'Propiedades físicas'!$O$5+'Diseño reactor'!AW1574*'Propiedades físicas'!$O$8+'Diseño reactor'!AX1574*'Propiedades físicas'!$O$9+'Diseño reactor'!AY1574*'Propiedades físicas'!$O$7+'Diseño reactor'!AZ1574*'Propiedades físicas'!$O$6</f>
        <v>0.1526934586175181</v>
      </c>
      <c r="BH1574" s="54">
        <f t="shared" si="1003"/>
        <v>41305.418276394586</v>
      </c>
      <c r="BI1574" s="34">
        <f t="shared" si="1025"/>
        <v>271.19833679525539</v>
      </c>
      <c r="BJ1574" s="27">
        <f t="shared" si="1004"/>
        <v>4795.4059706104172</v>
      </c>
      <c r="BK1574" s="34">
        <f t="shared" si="1005"/>
        <v>563.2516331750777</v>
      </c>
      <c r="BL1574" s="27">
        <f t="shared" si="1006"/>
        <v>105.48499013611681</v>
      </c>
      <c r="BM1574" s="34">
        <f t="shared" si="1007"/>
        <v>1.1054421768707483</v>
      </c>
      <c r="BN1574" s="45">
        <f t="shared" si="1008"/>
        <v>1638.3077248170014</v>
      </c>
      <c r="BO1574" s="45">
        <f t="shared" si="1009"/>
        <v>102.15384774346478</v>
      </c>
      <c r="BP1574" s="66">
        <f t="shared" si="1010"/>
        <v>6.6888996809847763</v>
      </c>
    </row>
    <row r="1575" spans="8:68">
      <c r="H1575" s="68">
        <v>1570</v>
      </c>
      <c r="I1575" s="31">
        <f>('Propiedades físicas'!$C$10*'Diseño reactor'!H1575)/1000</f>
        <v>1374.1350921117189</v>
      </c>
      <c r="J1575" s="31">
        <f t="shared" si="987"/>
        <v>0.33184510214293156</v>
      </c>
      <c r="K1575" s="31">
        <f>(I1575*1000)/'Propiedades físicas'!$F$10</f>
        <v>8976.0788757041046</v>
      </c>
      <c r="L1575" s="31">
        <f t="shared" si="988"/>
        <v>1282.2969822434434</v>
      </c>
      <c r="M1575" s="31">
        <f t="shared" si="989"/>
        <v>7693.7818934606603</v>
      </c>
      <c r="N1575" s="31">
        <f t="shared" si="990"/>
        <v>0.81674967021875378</v>
      </c>
      <c r="O1575" s="32">
        <f t="shared" si="991"/>
        <v>4.9004980213125222</v>
      </c>
      <c r="P1575" s="33">
        <f t="shared" si="992"/>
        <v>0.63430660146898343</v>
      </c>
      <c r="Q1575" s="31">
        <f t="shared" si="993"/>
        <v>4.6681979607737949</v>
      </c>
      <c r="R1575" s="31">
        <f t="shared" si="994"/>
        <v>0.14168948837070705</v>
      </c>
      <c r="S1575" s="31">
        <f t="shared" si="995"/>
        <v>0.23230006053872784</v>
      </c>
      <c r="T1575" s="31">
        <f t="shared" si="996"/>
        <v>3.1650168969169098E-2</v>
      </c>
      <c r="U1575" s="31">
        <f t="shared" si="997"/>
        <v>9.1034114098942111E-3</v>
      </c>
      <c r="V1575" s="47">
        <f t="shared" si="1011"/>
        <v>6.2814828494986712E-4</v>
      </c>
      <c r="W1575" s="31">
        <f t="shared" si="998"/>
        <v>0.22337697265418641</v>
      </c>
      <c r="X1575" s="34">
        <f>(S1575*H1575*'Propiedades físicas'!$F$5*60*24*365)/(1000000)</f>
        <v>56447.587868717084</v>
      </c>
      <c r="Y1575" s="34">
        <f>(U1575*H1575*'Propiedades físicas'!$F$7*60*24*365)/(1000000)</f>
        <v>691.78581427424899</v>
      </c>
      <c r="Z1575" s="31">
        <f t="shared" si="1012"/>
        <v>995.86136430630404</v>
      </c>
      <c r="AA1575" s="31">
        <f t="shared" si="1013"/>
        <v>7329.0707984148576</v>
      </c>
      <c r="AB1575" s="31">
        <f t="shared" si="1014"/>
        <v>222.45249674201008</v>
      </c>
      <c r="AC1575" s="31">
        <f t="shared" si="1015"/>
        <v>364.71109504580272</v>
      </c>
      <c r="AD1575" s="31">
        <f t="shared" si="999"/>
        <v>49.690765281595482</v>
      </c>
      <c r="AE1575" s="31">
        <f t="shared" si="1016"/>
        <v>14.292355913533912</v>
      </c>
      <c r="AF1575" s="31">
        <f t="shared" si="1017"/>
        <v>8976.0788757041028</v>
      </c>
      <c r="AG1575" s="31">
        <f t="shared" si="1018"/>
        <v>0.11094614676368768</v>
      </c>
      <c r="AH1575" s="31">
        <f t="shared" si="1019"/>
        <v>0.81651140769860375</v>
      </c>
      <c r="AI1575" s="31">
        <f t="shared" si="1019"/>
        <v>2.4782814391719619E-2</v>
      </c>
      <c r="AJ1575" s="31">
        <f t="shared" si="1019"/>
        <v>4.063144944425346E-2</v>
      </c>
      <c r="AK1575" s="31">
        <f t="shared" si="1000"/>
        <v>5.5359100526729309E-3</v>
      </c>
      <c r="AL1575" s="31">
        <f t="shared" si="1000"/>
        <v>1.5922716490626638E-3</v>
      </c>
      <c r="AM1575" s="31">
        <f t="shared" si="1020"/>
        <v>1</v>
      </c>
      <c r="AN1575" s="31">
        <f>(Z1575*'Propiedades físicas'!$F$4)/1000</f>
        <v>875.74056654367757</v>
      </c>
      <c r="AO1575" s="31">
        <f>(AA1575*'Propiedades físicas'!$F$6)/1000</f>
        <v>234.82342838121204</v>
      </c>
      <c r="AP1575" s="31">
        <f>(AB1575*'Propiedades físicas'!$F$9)/1000</f>
        <v>137.24206786498311</v>
      </c>
      <c r="AQ1575" s="31">
        <f>(AC1575*'Propiedades físicas'!$F$5)/1000</f>
        <v>107.39647615813753</v>
      </c>
      <c r="AR1575" s="31">
        <f>(AD1575*'Propiedades físicas'!$F$8)/1000</f>
        <v>17.616370107631223</v>
      </c>
      <c r="AS1575" s="31">
        <f>(AE1575*'Propiedades físicas'!$F$7)/1000</f>
        <v>1.316183056077338</v>
      </c>
      <c r="AT1575" s="31">
        <f t="shared" si="1021"/>
        <v>1374.1350921117187</v>
      </c>
      <c r="AU1575" s="31">
        <f t="shared" si="1022"/>
        <v>0.63730310911270938</v>
      </c>
      <c r="AV1575" s="31">
        <f t="shared" si="1026"/>
        <v>0.17088816793139625</v>
      </c>
      <c r="AW1575" s="31">
        <f t="shared" si="1026"/>
        <v>9.9875236905619461E-2</v>
      </c>
      <c r="AX1575" s="31">
        <f t="shared" si="1026"/>
        <v>7.815568991335102E-2</v>
      </c>
      <c r="AY1575" s="31">
        <f t="shared" si="1023"/>
        <v>1.281996960033897E-2</v>
      </c>
      <c r="AZ1575" s="31">
        <f t="shared" si="1023"/>
        <v>9.5782653658504403E-4</v>
      </c>
      <c r="BA1575" s="31">
        <f t="shared" si="1024"/>
        <v>1</v>
      </c>
      <c r="BB1575" s="34">
        <f>AU1575*'Propiedades físicas'!$C$4+'Diseño reactor'!AV1575*'Propiedades físicas'!$C$5+'Diseño reactor'!AW1575*'Propiedades físicas'!$C$8+'Diseño reactor'!AX1575*'Propiedades físicas'!$C$9+'Diseño reactor'!AY1575*'Propiedades físicas'!$C$7+'Diseño reactor'!AZ1575*'Propiedades físicas'!$C$6</f>
        <v>875.53592417122115</v>
      </c>
      <c r="BC1575" s="45">
        <f>AU1575*'Propiedades físicas'!$L$4+'Diseño reactor'!AV1575*'Propiedades físicas'!$L$5+'Diseño reactor'!AW1575*'Propiedades físicas'!$L$8+AX1575*'Propiedades físicas'!$L$9+'Diseño reactor'!AY1575*'Propiedades físicas'!$L$7+'Diseño reactor'!AZ1575*'Propiedades físicas'!$L$6</f>
        <v>2.0808461168778147</v>
      </c>
      <c r="BD1575" s="29">
        <f t="shared" si="1001"/>
        <v>2.0028269634550195</v>
      </c>
      <c r="BE1575" s="58">
        <f t="shared" si="1002"/>
        <v>41.843138094627122</v>
      </c>
      <c r="BF1575" s="30">
        <f>AU1575*'Propiedades físicas'!$I$4+'Diseño reactor'!AV1575*'Propiedades físicas'!$I$5+'Diseño reactor'!AW1575*'Propiedades físicas'!$I$8+'Diseño reactor'!AX1575*'Propiedades físicas'!$I$9+'Diseño reactor'!AY1575*'Propiedades físicas'!$I$7+'Diseño reactor'!AZ1575*'Propiedades físicas'!$I$6</f>
        <v>1.9901499233678028E-2</v>
      </c>
      <c r="BG1575" s="24">
        <f>AU1575*'Propiedades físicas'!$O$4+'Diseño reactor'!AV1575*'Propiedades físicas'!$O$5+'Diseño reactor'!AW1575*'Propiedades físicas'!$O$8+'Diseño reactor'!AX1575*'Propiedades físicas'!$O$9+'Diseño reactor'!AY1575*'Propiedades físicas'!$O$7+'Diseño reactor'!AZ1575*'Propiedades físicas'!$O$6</f>
        <v>0.15269657782710566</v>
      </c>
      <c r="BH1575" s="54">
        <f t="shared" si="1003"/>
        <v>41304.976141513711</v>
      </c>
      <c r="BI1575" s="34">
        <f t="shared" si="1025"/>
        <v>271.20422729666808</v>
      </c>
      <c r="BJ1575" s="27">
        <f t="shared" si="1004"/>
        <v>4795.4064690755904</v>
      </c>
      <c r="BK1575" s="34">
        <f t="shared" si="1005"/>
        <v>563.26319778292839</v>
      </c>
      <c r="BL1575" s="27">
        <f t="shared" si="1006"/>
        <v>105.48539573810736</v>
      </c>
      <c r="BM1575" s="34">
        <f t="shared" si="1007"/>
        <v>1.1054421768707483</v>
      </c>
      <c r="BN1575" s="45">
        <f t="shared" si="1008"/>
        <v>1639.4861904086783</v>
      </c>
      <c r="BO1575" s="45">
        <f t="shared" si="1009"/>
        <v>102.16743560648072</v>
      </c>
      <c r="BP1575" s="66">
        <f t="shared" si="1010"/>
        <v>6.6888962941009309</v>
      </c>
    </row>
    <row r="1576" spans="8:68">
      <c r="H1576" s="68">
        <v>1571</v>
      </c>
      <c r="I1576" s="31">
        <f>('Propiedades físicas'!$C$10*'Diseño reactor'!H1576)/1000</f>
        <v>1375.0103373933189</v>
      </c>
      <c r="J1576" s="31">
        <f t="shared" si="987"/>
        <v>0.33163387037835929</v>
      </c>
      <c r="K1576" s="31">
        <f>(I1576*1000)/'Propiedades físicas'!$F$10</f>
        <v>8981.7961233956376</v>
      </c>
      <c r="L1576" s="31">
        <f t="shared" si="988"/>
        <v>1283.1137319136624</v>
      </c>
      <c r="M1576" s="31">
        <f t="shared" si="989"/>
        <v>7698.6823914819743</v>
      </c>
      <c r="N1576" s="31">
        <f t="shared" si="990"/>
        <v>0.81674967021875389</v>
      </c>
      <c r="O1576" s="32">
        <f t="shared" si="991"/>
        <v>4.9004980213125231</v>
      </c>
      <c r="P1576" s="33">
        <f t="shared" si="992"/>
        <v>0.63439680493031192</v>
      </c>
      <c r="Q1576" s="31">
        <f t="shared" si="993"/>
        <v>4.6683419490701032</v>
      </c>
      <c r="R1576" s="31">
        <f t="shared" si="994"/>
        <v>0.14163957369935759</v>
      </c>
      <c r="S1576" s="31">
        <f t="shared" si="995"/>
        <v>0.23215607224242024</v>
      </c>
      <c r="T1576" s="31">
        <f t="shared" si="996"/>
        <v>3.1623376224190668E-2</v>
      </c>
      <c r="U1576" s="31">
        <f t="shared" si="997"/>
        <v>9.0899153648937754E-3</v>
      </c>
      <c r="V1576" s="47">
        <f t="shared" si="1011"/>
        <v>6.2823761264943511E-4</v>
      </c>
      <c r="W1576" s="31">
        <f t="shared" si="998"/>
        <v>0.22326653066122648</v>
      </c>
      <c r="X1576" s="34">
        <f>(S1576*H1576*'Propiedades físicas'!$F$5*60*24*365)/(1000000)</f>
        <v>56448.531127201531</v>
      </c>
      <c r="Y1576" s="34">
        <f>(U1576*H1576*'Propiedades físicas'!$F$7*60*24*365)/(1000000)</f>
        <v>691.20019841483293</v>
      </c>
      <c r="Z1576" s="31">
        <f t="shared" si="1012"/>
        <v>996.63738054552005</v>
      </c>
      <c r="AA1576" s="31">
        <f t="shared" si="1013"/>
        <v>7333.9652019891319</v>
      </c>
      <c r="AB1576" s="31">
        <f t="shared" si="1014"/>
        <v>222.51577028169078</v>
      </c>
      <c r="AC1576" s="31">
        <f t="shared" si="1015"/>
        <v>364.71718949284218</v>
      </c>
      <c r="AD1576" s="31">
        <f t="shared" si="999"/>
        <v>49.680324048203538</v>
      </c>
      <c r="AE1576" s="31">
        <f t="shared" si="1016"/>
        <v>14.280257038248122</v>
      </c>
      <c r="AF1576" s="31">
        <f t="shared" si="1017"/>
        <v>8981.7961233956357</v>
      </c>
      <c r="AG1576" s="31">
        <f t="shared" si="1018"/>
        <v>0.11096192419125338</v>
      </c>
      <c r="AH1576" s="31">
        <f t="shared" si="1019"/>
        <v>0.81653659259596634</v>
      </c>
      <c r="AI1576" s="31">
        <f t="shared" si="1019"/>
        <v>2.4774083849675159E-2</v>
      </c>
      <c r="AJ1576" s="31">
        <f t="shared" si="1019"/>
        <v>4.0606264546890883E-2</v>
      </c>
      <c r="AK1576" s="31">
        <f t="shared" si="1000"/>
        <v>5.5312237514272946E-3</v>
      </c>
      <c r="AL1576" s="31">
        <f t="shared" si="1000"/>
        <v>1.5899110647870464E-3</v>
      </c>
      <c r="AM1576" s="31">
        <f t="shared" si="1020"/>
        <v>1.0000000000000002</v>
      </c>
      <c r="AN1576" s="31">
        <f>(Z1576*'Propiedades físicas'!$F$4)/1000</f>
        <v>876.42297970411937</v>
      </c>
      <c r="AO1576" s="31">
        <f>(AA1576*'Propiedades físicas'!$F$6)/1000</f>
        <v>234.98024507173176</v>
      </c>
      <c r="AP1576" s="31">
        <f>(AB1576*'Propiedades físicas'!$F$9)/1000</f>
        <v>137.28110447528911</v>
      </c>
      <c r="AQ1576" s="31">
        <f>(AC1576*'Propiedades físicas'!$F$5)/1000</f>
        <v>107.39827078995724</v>
      </c>
      <c r="AR1576" s="31">
        <f>(AD1576*'Propiedades físicas'!$F$8)/1000</f>
        <v>17.612668481569113</v>
      </c>
      <c r="AS1576" s="31">
        <f>(AE1576*'Propiedades físicas'!$F$7)/1000</f>
        <v>1.3150688706522697</v>
      </c>
      <c r="AT1576" s="31">
        <f t="shared" si="1021"/>
        <v>1375.0103373933189</v>
      </c>
      <c r="AU1576" s="31">
        <f t="shared" si="1022"/>
        <v>0.63739373870134064</v>
      </c>
      <c r="AV1576" s="31">
        <f t="shared" si="1026"/>
        <v>0.17089343889384603</v>
      </c>
      <c r="AW1576" s="31">
        <f t="shared" si="1026"/>
        <v>9.9840052646833405E-2</v>
      </c>
      <c r="AX1576" s="31">
        <f t="shared" si="1026"/>
        <v>7.8107246083369761E-2</v>
      </c>
      <c r="AY1576" s="31">
        <f t="shared" si="1023"/>
        <v>1.2809117140863389E-2</v>
      </c>
      <c r="AZ1576" s="31">
        <f t="shared" si="1023"/>
        <v>9.5640653374673282E-4</v>
      </c>
      <c r="BA1576" s="31">
        <f t="shared" si="1024"/>
        <v>0.99999999999999989</v>
      </c>
      <c r="BB1576" s="34">
        <f>AU1576*'Propiedades físicas'!$C$4+'Diseño reactor'!AV1576*'Propiedades físicas'!$C$5+'Diseño reactor'!AW1576*'Propiedades físicas'!$C$8+'Diseño reactor'!AX1576*'Propiedades físicas'!$C$9+'Diseño reactor'!AY1576*'Propiedades físicas'!$C$7+'Diseño reactor'!AZ1576*'Propiedades físicas'!$C$6</f>
        <v>875.53548167262579</v>
      </c>
      <c r="BC1576" s="45">
        <f>AU1576*'Propiedades físicas'!$L$4+'Diseño reactor'!AV1576*'Propiedades físicas'!$L$5+'Diseño reactor'!AW1576*'Propiedades físicas'!$L$8+AX1576*'Propiedades físicas'!$L$9+'Diseño reactor'!AY1576*'Propiedades físicas'!$L$7+'Diseño reactor'!AZ1576*'Propiedades físicas'!$L$6</f>
        <v>2.080912530016239</v>
      </c>
      <c r="BD1576" s="29">
        <f t="shared" si="1001"/>
        <v>2.0017738484943894</v>
      </c>
      <c r="BE1576" s="58">
        <f t="shared" si="1002"/>
        <v>41.841991191172433</v>
      </c>
      <c r="BF1576" s="30">
        <f>AU1576*'Propiedades físicas'!$I$4+'Diseño reactor'!AV1576*'Propiedades físicas'!$I$5+'Diseño reactor'!AW1576*'Propiedades físicas'!$I$8+'Diseño reactor'!AX1576*'Propiedades físicas'!$I$9+'Diseño reactor'!AY1576*'Propiedades físicas'!$I$7+'Diseño reactor'!AZ1576*'Propiedades físicas'!$I$6</f>
        <v>1.9901701798083846E-2</v>
      </c>
      <c r="BG1576" s="24">
        <f>AU1576*'Propiedades físicas'!$O$4+'Diseño reactor'!AV1576*'Propiedades físicas'!$O$5+'Diseño reactor'!AW1576*'Propiedades físicas'!$O$8+'Diseño reactor'!AX1576*'Propiedades físicas'!$O$9+'Diseño reactor'!AY1576*'Propiedades físicas'!$O$7+'Diseño reactor'!AZ1576*'Propiedades físicas'!$O$6</f>
        <v>0.15269969404046757</v>
      </c>
      <c r="BH1576" s="54">
        <f t="shared" si="1003"/>
        <v>41304.534853876452</v>
      </c>
      <c r="BI1576" s="34">
        <f t="shared" si="1025"/>
        <v>271.21010883822839</v>
      </c>
      <c r="BJ1576" s="27">
        <f t="shared" si="1004"/>
        <v>4795.4069791884822</v>
      </c>
      <c r="BK1576" s="34">
        <f t="shared" si="1005"/>
        <v>563.27475270892614</v>
      </c>
      <c r="BL1576" s="27">
        <f t="shared" si="1006"/>
        <v>105.48580098701035</v>
      </c>
      <c r="BM1576" s="34">
        <f t="shared" si="1007"/>
        <v>1.1054421768707483</v>
      </c>
      <c r="BN1576" s="45">
        <f t="shared" si="1008"/>
        <v>1640.6647001909412</v>
      </c>
      <c r="BO1576" s="45">
        <f t="shared" si="1009"/>
        <v>102.18101003622594</v>
      </c>
      <c r="BP1576" s="66">
        <f t="shared" si="1010"/>
        <v>6.6888929135118165</v>
      </c>
    </row>
    <row r="1577" spans="8:68">
      <c r="H1577" s="68">
        <v>1572</v>
      </c>
      <c r="I1577" s="31">
        <f>('Propiedades físicas'!$C$10*'Diseño reactor'!H1577)/1000</f>
        <v>1375.8855826749184</v>
      </c>
      <c r="J1577" s="31">
        <f t="shared" si="987"/>
        <v>0.33142290735649022</v>
      </c>
      <c r="K1577" s="31">
        <f>(I1577*1000)/'Propiedades físicas'!$F$10</f>
        <v>8987.5133710871669</v>
      </c>
      <c r="L1577" s="31">
        <f t="shared" si="988"/>
        <v>1283.9304815838809</v>
      </c>
      <c r="M1577" s="31">
        <f t="shared" si="989"/>
        <v>7703.5828895032855</v>
      </c>
      <c r="N1577" s="31">
        <f t="shared" si="990"/>
        <v>0.81674967021875378</v>
      </c>
      <c r="O1577" s="32">
        <f t="shared" si="991"/>
        <v>4.9004980213125222</v>
      </c>
      <c r="P1577" s="33">
        <f t="shared" si="992"/>
        <v>0.63448691923896849</v>
      </c>
      <c r="Q1577" s="31">
        <f t="shared" si="993"/>
        <v>4.6684857618348321</v>
      </c>
      <c r="R1577" s="31">
        <f t="shared" si="994"/>
        <v>0.14158968846624692</v>
      </c>
      <c r="S1577" s="31">
        <f t="shared" si="995"/>
        <v>0.23201225947769086</v>
      </c>
      <c r="T1577" s="31">
        <f t="shared" si="996"/>
        <v>3.1596616529171118E-2</v>
      </c>
      <c r="U1577" s="31">
        <f t="shared" si="997"/>
        <v>9.0764459843672447E-3</v>
      </c>
      <c r="V1577" s="47">
        <f t="shared" si="1011"/>
        <v>6.2832685206189122E-4</v>
      </c>
      <c r="W1577" s="31">
        <f t="shared" si="998"/>
        <v>0.22315619782370891</v>
      </c>
      <c r="X1577" s="34">
        <f>(S1577*H1577*'Propiedades físicas'!$F$5*60*24*365)/(1000000)</f>
        <v>56449.472522066557</v>
      </c>
      <c r="Y1577" s="34">
        <f>(U1577*H1577*'Propiedades físicas'!$F$7*60*24*365)/(1000000)</f>
        <v>690.61530493679584</v>
      </c>
      <c r="Z1577" s="31">
        <f t="shared" si="1012"/>
        <v>997.41343704365852</v>
      </c>
      <c r="AA1577" s="31">
        <f t="shared" si="1013"/>
        <v>7338.8596176043557</v>
      </c>
      <c r="AB1577" s="31">
        <f t="shared" si="1014"/>
        <v>222.57899026894017</v>
      </c>
      <c r="AC1577" s="31">
        <f t="shared" si="1015"/>
        <v>364.72327189893002</v>
      </c>
      <c r="AD1577" s="31">
        <f t="shared" si="999"/>
        <v>49.669881183856994</v>
      </c>
      <c r="AE1577" s="31">
        <f t="shared" si="1016"/>
        <v>14.268173087425309</v>
      </c>
      <c r="AF1577" s="31">
        <f t="shared" si="1017"/>
        <v>8987.5133710871669</v>
      </c>
      <c r="AG1577" s="31">
        <f t="shared" si="1018"/>
        <v>0.11097768602518443</v>
      </c>
      <c r="AH1577" s="31">
        <f t="shared" si="1019"/>
        <v>0.81656174679121696</v>
      </c>
      <c r="AI1577" s="31">
        <f t="shared" si="1019"/>
        <v>2.4765358456653522E-2</v>
      </c>
      <c r="AJ1577" s="31">
        <f t="shared" si="1019"/>
        <v>4.0581110351640186E-2</v>
      </c>
      <c r="AK1577" s="31">
        <f t="shared" si="1000"/>
        <v>5.5265432309280355E-3</v>
      </c>
      <c r="AL1577" s="31">
        <f t="shared" si="1000"/>
        <v>1.5875551443768668E-3</v>
      </c>
      <c r="AM1577" s="31">
        <f t="shared" si="1020"/>
        <v>1</v>
      </c>
      <c r="AN1577" s="31">
        <f>(Z1577*'Propiedades físicas'!$F$4)/1000</f>
        <v>877.10542826745245</v>
      </c>
      <c r="AO1577" s="31">
        <f>(AA1577*'Propiedades físicas'!$F$6)/1000</f>
        <v>235.13706214804353</v>
      </c>
      <c r="AP1577" s="31">
        <f>(AB1577*'Propiedades físicas'!$F$9)/1000</f>
        <v>137.32010804642263</v>
      </c>
      <c r="AQ1577" s="31">
        <f>(AC1577*'Propiedades físicas'!$F$5)/1000</f>
        <v>107.40006187607793</v>
      </c>
      <c r="AR1577" s="31">
        <f>(AD1577*'Propiedades físicas'!$F$8)/1000</f>
        <v>17.608966277300972</v>
      </c>
      <c r="AS1577" s="31">
        <f>(AE1577*'Propiedades físicas'!$F$7)/1000</f>
        <v>1.3139560596209967</v>
      </c>
      <c r="AT1577" s="31">
        <f t="shared" si="1021"/>
        <v>1375.8855826749184</v>
      </c>
      <c r="AU1577" s="31">
        <f t="shared" si="1022"/>
        <v>0.63748427871613711</v>
      </c>
      <c r="AV1577" s="31">
        <f t="shared" si="1026"/>
        <v>0.17089870343063224</v>
      </c>
      <c r="AW1577" s="31">
        <f t="shared" si="1026"/>
        <v>9.9804889138712174E-2</v>
      </c>
      <c r="AX1577" s="31">
        <f t="shared" si="1026"/>
        <v>7.8058861309729582E-2</v>
      </c>
      <c r="AY1577" s="31">
        <f t="shared" si="1023"/>
        <v>1.279827806834535E-2</v>
      </c>
      <c r="AZ1577" s="31">
        <f t="shared" si="1023"/>
        <v>9.549893364435713E-4</v>
      </c>
      <c r="BA1577" s="31">
        <f t="shared" si="1024"/>
        <v>1.0000000000000002</v>
      </c>
      <c r="BB1577" s="34">
        <f>AU1577*'Propiedades físicas'!$C$4+'Diseño reactor'!AV1577*'Propiedades físicas'!$C$5+'Diseño reactor'!AW1577*'Propiedades físicas'!$C$8+'Diseño reactor'!AX1577*'Propiedades físicas'!$C$9+'Diseño reactor'!AY1577*'Propiedades físicas'!$C$7+'Diseño reactor'!AZ1577*'Propiedades físicas'!$C$6</f>
        <v>875.5350399960472</v>
      </c>
      <c r="BC1577" s="45">
        <f>AU1577*'Propiedades físicas'!$L$4+'Diseño reactor'!AV1577*'Propiedades físicas'!$L$5+'Diseño reactor'!AW1577*'Propiedades físicas'!$L$8+AX1577*'Propiedades físicas'!$L$9+'Diseño reactor'!AY1577*'Propiedades físicas'!$L$7+'Diseño reactor'!AZ1577*'Propiedades físicas'!$L$6</f>
        <v>2.08097887444498</v>
      </c>
      <c r="BD1577" s="29">
        <f t="shared" si="1001"/>
        <v>2.0007218425746474</v>
      </c>
      <c r="BE1577" s="58">
        <f t="shared" si="1002"/>
        <v>41.840845520994485</v>
      </c>
      <c r="BF1577" s="30">
        <f>AU1577*'Propiedades físicas'!$I$4+'Diseño reactor'!AV1577*'Propiedades físicas'!$I$5+'Diseño reactor'!AW1577*'Propiedades físicas'!$I$8+'Diseño reactor'!AX1577*'Propiedades físicas'!$I$9+'Diseño reactor'!AY1577*'Propiedades físicas'!$I$7+'Diseño reactor'!AZ1577*'Propiedades físicas'!$I$6</f>
        <v>1.9901903978221502E-2</v>
      </c>
      <c r="BG1577" s="24">
        <f>AU1577*'Propiedades físicas'!$O$4+'Diseño reactor'!AV1577*'Propiedades físicas'!$O$5+'Diseño reactor'!AW1577*'Propiedades físicas'!$O$8+'Diseño reactor'!AX1577*'Propiedades físicas'!$O$9+'Diseño reactor'!AY1577*'Propiedades físicas'!$O$7+'Diseño reactor'!AZ1577*'Propiedades físicas'!$O$6</f>
        <v>0.15270280726176322</v>
      </c>
      <c r="BH1577" s="54">
        <f t="shared" si="1003"/>
        <v>41304.094411505488</v>
      </c>
      <c r="BI1577" s="34">
        <f t="shared" si="1025"/>
        <v>271.21598143848843</v>
      </c>
      <c r="BJ1577" s="27">
        <f t="shared" si="1004"/>
        <v>4795.4075009109574</v>
      </c>
      <c r="BK1577" s="34">
        <f t="shared" si="1005"/>
        <v>563.28629796401503</v>
      </c>
      <c r="BL1577" s="27">
        <f t="shared" si="1006"/>
        <v>105.48620588324424</v>
      </c>
      <c r="BM1577" s="34">
        <f t="shared" si="1007"/>
        <v>1.1054421768707483</v>
      </c>
      <c r="BN1577" s="45">
        <f t="shared" si="1008"/>
        <v>1641.8432540959161</v>
      </c>
      <c r="BO1577" s="45">
        <f t="shared" si="1009"/>
        <v>102.1945710526102</v>
      </c>
      <c r="BP1577" s="66">
        <f t="shared" si="1010"/>
        <v>6.6888895392027248</v>
      </c>
    </row>
    <row r="1578" spans="8:68">
      <c r="H1578" s="68">
        <v>1573</v>
      </c>
      <c r="I1578" s="31">
        <f>('Propiedades físicas'!$C$10*'Diseño reactor'!H1578)/1000</f>
        <v>1376.7608279565184</v>
      </c>
      <c r="J1578" s="31">
        <f t="shared" si="987"/>
        <v>0.33121221256478228</v>
      </c>
      <c r="K1578" s="31">
        <f>(I1578*1000)/'Propiedades físicas'!$F$10</f>
        <v>8993.2306187786999</v>
      </c>
      <c r="L1578" s="31">
        <f t="shared" si="988"/>
        <v>1284.7472312540999</v>
      </c>
      <c r="M1578" s="31">
        <f t="shared" si="989"/>
        <v>7708.4833875245995</v>
      </c>
      <c r="N1578" s="31">
        <f t="shared" si="990"/>
        <v>0.81674967021875389</v>
      </c>
      <c r="O1578" s="32">
        <f t="shared" si="991"/>
        <v>4.9004980213125231</v>
      </c>
      <c r="P1578" s="33">
        <f t="shared" si="992"/>
        <v>0.63457694452705982</v>
      </c>
      <c r="Q1578" s="31">
        <f t="shared" si="993"/>
        <v>4.6686293993838586</v>
      </c>
      <c r="R1578" s="31">
        <f t="shared" si="994"/>
        <v>0.14153983265721934</v>
      </c>
      <c r="S1578" s="31">
        <f t="shared" si="995"/>
        <v>0.23186862192866411</v>
      </c>
      <c r="T1578" s="31">
        <f t="shared" si="996"/>
        <v>3.1569889831979829E-2</v>
      </c>
      <c r="U1578" s="31">
        <f t="shared" si="997"/>
        <v>9.063003202495052E-3</v>
      </c>
      <c r="V1578" s="47">
        <f t="shared" si="1011"/>
        <v>6.2841600331805928E-4</v>
      </c>
      <c r="W1578" s="31">
        <f t="shared" si="998"/>
        <v>0.22304597397988793</v>
      </c>
      <c r="X1578" s="34">
        <f>(S1578*H1578*'Propiedades físicas'!$F$5*60*24*365)/(1000000)</f>
        <v>56450.412057912421</v>
      </c>
      <c r="Y1578" s="34">
        <f>(U1578*H1578*'Propiedades físicas'!$F$7*60*24*365)/(1000000)</f>
        <v>690.03113270070617</v>
      </c>
      <c r="Z1578" s="31">
        <f t="shared" si="1012"/>
        <v>998.18953374106513</v>
      </c>
      <c r="AA1578" s="31">
        <f t="shared" si="1013"/>
        <v>7343.7540452308094</v>
      </c>
      <c r="AB1578" s="31">
        <f t="shared" si="1014"/>
        <v>222.64215676980601</v>
      </c>
      <c r="AC1578" s="31">
        <f t="shared" si="1015"/>
        <v>364.72934229378865</v>
      </c>
      <c r="AD1578" s="31">
        <f t="shared" ref="AD1578:AD1610" si="1027">T1578*$H1578</f>
        <v>49.659436705704273</v>
      </c>
      <c r="AE1578" s="31">
        <f t="shared" si="1016"/>
        <v>14.256104037524716</v>
      </c>
      <c r="AF1578" s="31">
        <f t="shared" si="1017"/>
        <v>8993.2306187786962</v>
      </c>
      <c r="AG1578" s="31">
        <f t="shared" si="1018"/>
        <v>0.1109934322885875</v>
      </c>
      <c r="AH1578" s="31">
        <f t="shared" si="1019"/>
        <v>0.81658687033960553</v>
      </c>
      <c r="AI1578" s="31">
        <f t="shared" si="1019"/>
        <v>2.4756638210178733E-2</v>
      </c>
      <c r="AJ1578" s="31">
        <f t="shared" si="1019"/>
        <v>4.055598680325178E-2</v>
      </c>
      <c r="AK1578" s="31">
        <f t="shared" si="1000"/>
        <v>5.5218684820570246E-3</v>
      </c>
      <c r="AL1578" s="31">
        <f t="shared" si="1000"/>
        <v>1.5852038763196682E-3</v>
      </c>
      <c r="AM1578" s="31">
        <f t="shared" si="1020"/>
        <v>1.0000000000000002</v>
      </c>
      <c r="AN1578" s="31">
        <f>(Z1578*'Propiedades físicas'!$F$4)/1000</f>
        <v>877.78791218121785</v>
      </c>
      <c r="AO1578" s="31">
        <f>(AA1578*'Propiedades físicas'!$F$6)/1000</f>
        <v>235.29387960919513</v>
      </c>
      <c r="AP1578" s="31">
        <f>(AB1578*'Propiedades físicas'!$F$9)/1000</f>
        <v>137.35907861913179</v>
      </c>
      <c r="AQ1578" s="31">
        <f>(AC1578*'Propiedades físicas'!$F$5)/1000</f>
        <v>107.40184942525195</v>
      </c>
      <c r="AR1578" s="31">
        <f>(AD1578*'Propiedades físicas'!$F$8)/1000</f>
        <v>17.605263500906272</v>
      </c>
      <c r="AS1578" s="31">
        <f>(AE1578*'Propiedades físicas'!$F$7)/1000</f>
        <v>1.312844620815651</v>
      </c>
      <c r="AT1578" s="31">
        <f t="shared" si="1021"/>
        <v>1376.7608279565186</v>
      </c>
      <c r="AU1578" s="31">
        <f t="shared" si="1022"/>
        <v>0.63757472928982872</v>
      </c>
      <c r="AV1578" s="31">
        <f t="shared" si="1026"/>
        <v>0.17090396155331802</v>
      </c>
      <c r="AW1578" s="31">
        <f t="shared" si="1026"/>
        <v>9.9769746371277432E-2</v>
      </c>
      <c r="AX1578" s="31">
        <f t="shared" si="1026"/>
        <v>7.8010535486156315E-2</v>
      </c>
      <c r="AY1578" s="31">
        <f t="shared" si="1023"/>
        <v>1.2787452361669232E-2</v>
      </c>
      <c r="AZ1578" s="31">
        <f t="shared" si="1023"/>
        <v>9.5357493775027262E-4</v>
      </c>
      <c r="BA1578" s="31">
        <f t="shared" si="1024"/>
        <v>1</v>
      </c>
      <c r="BB1578" s="34">
        <f>AU1578*'Propiedades físicas'!$C$4+'Diseño reactor'!AV1578*'Propiedades físicas'!$C$5+'Diseño reactor'!AW1578*'Propiedades físicas'!$C$8+'Diseño reactor'!AX1578*'Propiedades físicas'!$C$9+'Diseño reactor'!AY1578*'Propiedades físicas'!$C$7+'Diseño reactor'!AZ1578*'Propiedades físicas'!$C$6</f>
        <v>875.53459913956442</v>
      </c>
      <c r="BC1578" s="45">
        <f>AU1578*'Propiedades físicas'!$L$4+'Diseño reactor'!AV1578*'Propiedades físicas'!$L$5+'Diseño reactor'!AW1578*'Propiedades físicas'!$L$8+AX1578*'Propiedades físicas'!$L$9+'Diseño reactor'!AY1578*'Propiedades físicas'!$L$7+'Diseño reactor'!AZ1578*'Propiedades físicas'!$L$6</f>
        <v>2.0810451502694942</v>
      </c>
      <c r="BD1578" s="29">
        <f t="shared" si="1001"/>
        <v>1.9996709439427378</v>
      </c>
      <c r="BE1578" s="58">
        <f t="shared" si="1002"/>
        <v>41.839701082095274</v>
      </c>
      <c r="BF1578" s="30">
        <f>AU1578*'Propiedades físicas'!$I$4+'Diseño reactor'!AV1578*'Propiedades físicas'!$I$5+'Diseño reactor'!AW1578*'Propiedades físicas'!$I$8+'Diseño reactor'!AX1578*'Propiedades físicas'!$I$9+'Diseño reactor'!AY1578*'Propiedades físicas'!$I$7+'Diseño reactor'!AZ1578*'Propiedades físicas'!$I$6</f>
        <v>1.9902105774972693E-2</v>
      </c>
      <c r="BG1578" s="24">
        <f>AU1578*'Propiedades físicas'!$O$4+'Diseño reactor'!AV1578*'Propiedades físicas'!$O$5+'Diseño reactor'!AW1578*'Propiedades físicas'!$O$8+'Diseño reactor'!AX1578*'Propiedades físicas'!$O$9+'Diseño reactor'!AY1578*'Propiedades físicas'!$O$7+'Diseño reactor'!AZ1578*'Propiedades físicas'!$O$6</f>
        <v>0.15270591749514445</v>
      </c>
      <c r="BH1578" s="54">
        <f t="shared" si="1003"/>
        <v>41303.654812429129</v>
      </c>
      <c r="BI1578" s="34">
        <f t="shared" si="1025"/>
        <v>271.22184511595208</v>
      </c>
      <c r="BJ1578" s="27">
        <f t="shared" si="1004"/>
        <v>4795.4080342049974</v>
      </c>
      <c r="BK1578" s="34">
        <f t="shared" si="1005"/>
        <v>563.297833559124</v>
      </c>
      <c r="BL1578" s="27">
        <f t="shared" si="1006"/>
        <v>105.48661042722684</v>
      </c>
      <c r="BM1578" s="34">
        <f t="shared" si="1007"/>
        <v>1.1054421768707483</v>
      </c>
      <c r="BN1578" s="45">
        <f t="shared" si="1008"/>
        <v>1643.0218520558681</v>
      </c>
      <c r="BO1578" s="45">
        <f t="shared" si="1009"/>
        <v>102.20811867550398</v>
      </c>
      <c r="BP1578" s="66">
        <f t="shared" si="1010"/>
        <v>6.6888861711589778</v>
      </c>
    </row>
    <row r="1579" spans="8:68">
      <c r="H1579" s="68">
        <v>1574</v>
      </c>
      <c r="I1579" s="31">
        <f>('Propiedades físicas'!$C$10*'Diseño reactor'!H1579)/1000</f>
        <v>1377.6360732381181</v>
      </c>
      <c r="J1579" s="31">
        <f t="shared" si="987"/>
        <v>0.33100178549199655</v>
      </c>
      <c r="K1579" s="31">
        <f>(I1579*1000)/'Propiedades físicas'!$F$10</f>
        <v>8998.9478664702292</v>
      </c>
      <c r="L1579" s="31">
        <f t="shared" si="988"/>
        <v>1285.5639809243185</v>
      </c>
      <c r="M1579" s="31">
        <f t="shared" si="989"/>
        <v>7713.3838855459107</v>
      </c>
      <c r="N1579" s="31">
        <f t="shared" si="990"/>
        <v>0.81674967021875378</v>
      </c>
      <c r="O1579" s="32">
        <f t="shared" si="991"/>
        <v>4.9004980213125231</v>
      </c>
      <c r="P1579" s="33">
        <f t="shared" si="992"/>
        <v>0.63466688092642998</v>
      </c>
      <c r="Q1579" s="31">
        <f t="shared" si="993"/>
        <v>4.6687728620323137</v>
      </c>
      <c r="R1579" s="31">
        <f t="shared" si="994"/>
        <v>0.14149000625808889</v>
      </c>
      <c r="S1579" s="31">
        <f t="shared" si="995"/>
        <v>0.2317251592802112</v>
      </c>
      <c r="T1579" s="31">
        <f t="shared" si="996"/>
        <v>3.1543196080582418E-2</v>
      </c>
      <c r="U1579" s="31">
        <f t="shared" si="997"/>
        <v>9.0495869536524921E-3</v>
      </c>
      <c r="V1579" s="47">
        <f t="shared" si="1011"/>
        <v>6.2850506654850348E-4</v>
      </c>
      <c r="W1579" s="31">
        <f t="shared" si="998"/>
        <v>0.2229358589683369</v>
      </c>
      <c r="X1579" s="34">
        <f>(S1579*H1579*'Propiedades físicas'!$F$5*60*24*365)/(1000000)</f>
        <v>56451.349739325735</v>
      </c>
      <c r="Y1579" s="34">
        <f>(U1579*H1579*'Propiedades físicas'!$F$7*60*24*365)/(1000000)</f>
        <v>689.44768056923476</v>
      </c>
      <c r="Z1579" s="31">
        <f t="shared" si="1012"/>
        <v>998.96567057820073</v>
      </c>
      <c r="AA1579" s="31">
        <f t="shared" ref="AA1579:AA1610" si="1028">Q1579*$H1579</f>
        <v>7348.6484848388618</v>
      </c>
      <c r="AB1579" s="31">
        <f t="shared" ref="AB1579:AB1610" si="1029">R1579*$H1579</f>
        <v>222.7052698502319</v>
      </c>
      <c r="AC1579" s="31">
        <f t="shared" ref="AC1579:AC1610" si="1030">S1579*$H1579</f>
        <v>364.73540070705241</v>
      </c>
      <c r="AD1579" s="31">
        <f t="shared" si="1027"/>
        <v>49.648990630836728</v>
      </c>
      <c r="AE1579" s="31">
        <f t="shared" si="1016"/>
        <v>14.244049865049023</v>
      </c>
      <c r="AF1579" s="31">
        <f t="shared" si="1017"/>
        <v>8998.947866470231</v>
      </c>
      <c r="AG1579" s="31">
        <f t="shared" si="1018"/>
        <v>0.11100916300452326</v>
      </c>
      <c r="AH1579" s="31">
        <f t="shared" si="1019"/>
        <v>0.81661196329625074</v>
      </c>
      <c r="AI1579" s="31">
        <f t="shared" si="1019"/>
        <v>2.4747923107769524E-2</v>
      </c>
      <c r="AJ1579" s="31">
        <f t="shared" si="1019"/>
        <v>4.0530893846606658E-2</v>
      </c>
      <c r="AK1579" s="31">
        <f t="shared" si="1000"/>
        <v>5.5171994957129546E-3</v>
      </c>
      <c r="AL1579" s="31">
        <f t="shared" si="1000"/>
        <v>1.5828572491370754E-3</v>
      </c>
      <c r="AM1579" s="31">
        <f t="shared" si="1020"/>
        <v>1.0000000000000002</v>
      </c>
      <c r="AN1579" s="31">
        <f>(Z1579*'Propiedades físicas'!$F$4)/1000</f>
        <v>878.47043139305811</v>
      </c>
      <c r="AO1579" s="31">
        <f>(AA1579*'Propiedades físicas'!$F$6)/1000</f>
        <v>235.45069745423712</v>
      </c>
      <c r="AP1579" s="31">
        <f>(AB1579*'Propiedades físicas'!$F$9)/1000</f>
        <v>137.39801623410057</v>
      </c>
      <c r="AQ1579" s="31">
        <f>(AC1579*'Propiedades físicas'!$F$5)/1000</f>
        <v>107.40363344620573</v>
      </c>
      <c r="AR1579" s="31">
        <f>(AD1579*'Propiedades físicas'!$F$8)/1000</f>
        <v>17.601560158444229</v>
      </c>
      <c r="AS1579" s="31">
        <f>(AE1579*'Propiedades físicas'!$F$7)/1000</f>
        <v>1.3117345520723644</v>
      </c>
      <c r="AT1579" s="31">
        <f t="shared" si="1021"/>
        <v>1377.6360732381181</v>
      </c>
      <c r="AU1579" s="31">
        <f t="shared" si="1022"/>
        <v>0.63766509055488307</v>
      </c>
      <c r="AV1579" s="31">
        <f t="shared" si="1026"/>
        <v>0.17090921327343941</v>
      </c>
      <c r="AW1579" s="31">
        <f t="shared" si="1026"/>
        <v>9.9734624334529856E-2</v>
      </c>
      <c r="AX1579" s="31">
        <f t="shared" si="1026"/>
        <v>7.7962268506627228E-2</v>
      </c>
      <c r="AY1579" s="31">
        <f t="shared" si="1023"/>
        <v>1.2776639999758397E-2</v>
      </c>
      <c r="AZ1579" s="31">
        <f t="shared" si="1023"/>
        <v>9.5216333076205469E-4</v>
      </c>
      <c r="BA1579" s="31">
        <f t="shared" si="1024"/>
        <v>1</v>
      </c>
      <c r="BB1579" s="34">
        <f>AU1579*'Propiedades físicas'!$C$4+'Diseño reactor'!AV1579*'Propiedades físicas'!$C$5+'Diseño reactor'!AW1579*'Propiedades físicas'!$C$8+'Diseño reactor'!AX1579*'Propiedades físicas'!$C$9+'Diseño reactor'!AY1579*'Propiedades físicas'!$C$7+'Diseño reactor'!AZ1579*'Propiedades físicas'!$C$6</f>
        <v>875.53415910126296</v>
      </c>
      <c r="BC1579" s="45">
        <f>AU1579*'Propiedades físicas'!$L$4+'Diseño reactor'!AV1579*'Propiedades físicas'!$L$5+'Diseño reactor'!AW1579*'Propiedades físicas'!$L$8+AX1579*'Propiedades físicas'!$L$9+'Diseño reactor'!AY1579*'Propiedades físicas'!$L$7+'Diseño reactor'!AZ1579*'Propiedades físicas'!$L$6</f>
        <v>2.0811113575950255</v>
      </c>
      <c r="BD1579" s="29">
        <f t="shared" si="1001"/>
        <v>1.9986211508492959</v>
      </c>
      <c r="BE1579" s="58">
        <f t="shared" si="1002"/>
        <v>41.838557872481111</v>
      </c>
      <c r="BF1579" s="30">
        <f>AU1579*'Propiedades físicas'!$I$4+'Diseño reactor'!AV1579*'Propiedades físicas'!$I$5+'Diseño reactor'!AW1579*'Propiedades físicas'!$I$8+'Diseño reactor'!AX1579*'Propiedades físicas'!$I$9+'Diseño reactor'!AY1579*'Propiedades físicas'!$I$7+'Diseño reactor'!AZ1579*'Propiedades físicas'!$I$6</f>
        <v>1.9902307189216695E-2</v>
      </c>
      <c r="BG1579" s="24">
        <f>AU1579*'Propiedades físicas'!$O$4+'Diseño reactor'!AV1579*'Propiedades físicas'!$O$5+'Diseño reactor'!AW1579*'Propiedades físicas'!$O$8+'Diseño reactor'!AX1579*'Propiedades físicas'!$O$9+'Diseño reactor'!AY1579*'Propiedades físicas'!$O$7+'Diseño reactor'!AZ1579*'Propiedades físicas'!$O$6</f>
        <v>0.15270902474475603</v>
      </c>
      <c r="BH1579" s="54">
        <f t="shared" si="1003"/>
        <v>41303.216054681216</v>
      </c>
      <c r="BI1579" s="34">
        <f t="shared" si="1025"/>
        <v>271.22769988907487</v>
      </c>
      <c r="BJ1579" s="27">
        <f t="shared" si="1004"/>
        <v>4795.4085790327063</v>
      </c>
      <c r="BK1579" s="34">
        <f t="shared" si="1005"/>
        <v>563.30935950516994</v>
      </c>
      <c r="BL1579" s="27">
        <f t="shared" si="1006"/>
        <v>105.48701461937551</v>
      </c>
      <c r="BM1579" s="34">
        <f t="shared" si="1007"/>
        <v>1.1054421768707483</v>
      </c>
      <c r="BN1579" s="45">
        <f t="shared" si="1008"/>
        <v>1644.2004940032029</v>
      </c>
      <c r="BO1579" s="45">
        <f t="shared" si="1009"/>
        <v>102.22165292473848</v>
      </c>
      <c r="BP1579" s="66">
        <f t="shared" si="1010"/>
        <v>6.6888828093659525</v>
      </c>
    </row>
    <row r="1580" spans="8:68">
      <c r="H1580" s="68">
        <v>1575</v>
      </c>
      <c r="I1580" s="31">
        <f>('Propiedades físicas'!$C$10*'Diseño reactor'!H1580)/1000</f>
        <v>1378.5113185197181</v>
      </c>
      <c r="J1580" s="31">
        <f t="shared" si="987"/>
        <v>0.33079162562819203</v>
      </c>
      <c r="K1580" s="31">
        <f>(I1580*1000)/'Propiedades físicas'!$F$10</f>
        <v>9004.6651141617622</v>
      </c>
      <c r="L1580" s="31">
        <f t="shared" si="988"/>
        <v>1286.3807305945375</v>
      </c>
      <c r="M1580" s="31">
        <f t="shared" si="989"/>
        <v>7718.2843835672247</v>
      </c>
      <c r="N1580" s="31">
        <f t="shared" si="990"/>
        <v>0.81674967021875389</v>
      </c>
      <c r="O1580" s="32">
        <f t="shared" si="991"/>
        <v>4.900498021312524</v>
      </c>
      <c r="P1580" s="33">
        <f t="shared" si="992"/>
        <v>0.63475672856866461</v>
      </c>
      <c r="Q1580" s="31">
        <f t="shared" si="993"/>
        <v>4.6689161500945779</v>
      </c>
      <c r="R1580" s="31">
        <f t="shared" si="994"/>
        <v>0.14144020925463974</v>
      </c>
      <c r="S1580" s="31">
        <f t="shared" si="995"/>
        <v>0.23158187121794788</v>
      </c>
      <c r="T1580" s="31">
        <f t="shared" si="996"/>
        <v>3.1516535223040494E-2</v>
      </c>
      <c r="U1580" s="31">
        <f t="shared" si="997"/>
        <v>9.0361971724090585E-3</v>
      </c>
      <c r="V1580" s="47">
        <f t="shared" si="1011"/>
        <v>6.2859404188353191E-4</v>
      </c>
      <c r="W1580" s="31">
        <f t="shared" si="998"/>
        <v>0.22282585262794813</v>
      </c>
      <c r="X1580" s="34">
        <f>(S1580*H1580*'Propiedades físicas'!$F$5*60*24*365)/(1000000)</f>
        <v>56452.28557087951</v>
      </c>
      <c r="Y1580" s="34">
        <f>(U1580*H1580*'Propiedades físicas'!$F$7*60*24*365)/(1000000)</f>
        <v>688.86494740715102</v>
      </c>
      <c r="Z1580" s="31">
        <f t="shared" si="1012"/>
        <v>999.74184749564677</v>
      </c>
      <c r="AA1580" s="31">
        <f t="shared" si="1028"/>
        <v>7353.5429363989606</v>
      </c>
      <c r="AB1580" s="31">
        <f t="shared" si="1029"/>
        <v>222.7683295760576</v>
      </c>
      <c r="AC1580" s="31">
        <f t="shared" si="1030"/>
        <v>364.74144716826788</v>
      </c>
      <c r="AD1580" s="31">
        <f t="shared" si="1027"/>
        <v>49.638542976288775</v>
      </c>
      <c r="AE1580" s="31">
        <f t="shared" si="1016"/>
        <v>14.232010546544267</v>
      </c>
      <c r="AF1580" s="31">
        <f t="shared" si="1017"/>
        <v>9004.6651141617658</v>
      </c>
      <c r="AG1580" s="31">
        <f t="shared" si="1018"/>
        <v>0.11102487819600736</v>
      </c>
      <c r="AH1580" s="31">
        <f t="shared" si="1019"/>
        <v>0.81663702571614105</v>
      </c>
      <c r="AI1580" s="31">
        <f t="shared" si="1019"/>
        <v>2.4739213146939429E-2</v>
      </c>
      <c r="AJ1580" s="31">
        <f t="shared" si="1019"/>
        <v>4.0505831426716113E-2</v>
      </c>
      <c r="AK1580" s="31">
        <f t="shared" si="1000"/>
        <v>5.5125362628113206E-3</v>
      </c>
      <c r="AL1580" s="31">
        <f t="shared" si="1000"/>
        <v>1.5805152513846828E-3</v>
      </c>
      <c r="AM1580" s="31">
        <f t="shared" si="1020"/>
        <v>1</v>
      </c>
      <c r="AN1580" s="31">
        <f>(Z1580*'Propiedades físicas'!$F$4)/1000</f>
        <v>879.15298585072185</v>
      </c>
      <c r="AO1580" s="31">
        <f>(AA1580*'Propiedades físicas'!$F$6)/1000</f>
        <v>235.6075156822227</v>
      </c>
      <c r="AP1580" s="31">
        <f>(AB1580*'Propiedades físicas'!$F$9)/1000</f>
        <v>137.43692093194872</v>
      </c>
      <c r="AQ1580" s="31">
        <f>(AC1580*'Propiedades físicas'!$F$5)/1000</f>
        <v>107.40541394763986</v>
      </c>
      <c r="AR1580" s="31">
        <f>(AD1580*'Propiedades físicas'!$F$8)/1000</f>
        <v>17.597856255953893</v>
      </c>
      <c r="AS1580" s="31">
        <f>(AE1580*'Propiedades físicas'!$F$7)/1000</f>
        <v>1.3106258512312616</v>
      </c>
      <c r="AT1580" s="31">
        <f t="shared" si="1021"/>
        <v>1378.5113185197181</v>
      </c>
      <c r="AU1580" s="31">
        <f t="shared" si="1022"/>
        <v>0.63775536264350707</v>
      </c>
      <c r="AV1580" s="31">
        <f t="shared" si="1026"/>
        <v>0.17091445860250482</v>
      </c>
      <c r="AW1580" s="31">
        <f t="shared" si="1026"/>
        <v>9.9699523018448713E-2</v>
      </c>
      <c r="AX1580" s="31">
        <f t="shared" si="1026"/>
        <v>7.7914060265369914E-2</v>
      </c>
      <c r="AY1580" s="31">
        <f t="shared" si="1023"/>
        <v>1.2765840961575082E-2</v>
      </c>
      <c r="AZ1580" s="31">
        <f t="shared" si="1023"/>
        <v>9.5075450859456582E-4</v>
      </c>
      <c r="BA1580" s="31">
        <f t="shared" si="1024"/>
        <v>1.0000000000000002</v>
      </c>
      <c r="BB1580" s="34">
        <f>AU1580*'Propiedades físicas'!$C$4+'Diseño reactor'!AV1580*'Propiedades físicas'!$C$5+'Diseño reactor'!AW1580*'Propiedades físicas'!$C$8+'Diseño reactor'!AX1580*'Propiedades físicas'!$C$9+'Diseño reactor'!AY1580*'Propiedades físicas'!$C$7+'Diseño reactor'!AZ1580*'Propiedades físicas'!$C$6</f>
        <v>875.53371987923379</v>
      </c>
      <c r="BC1580" s="45">
        <f>AU1580*'Propiedades físicas'!$L$4+'Diseño reactor'!AV1580*'Propiedades físicas'!$L$5+'Diseño reactor'!AW1580*'Propiedades físicas'!$L$8+AX1580*'Propiedades físicas'!$L$9+'Diseño reactor'!AY1580*'Propiedades físicas'!$L$7+'Diseño reactor'!AZ1580*'Propiedades físicas'!$L$6</f>
        <v>2.0811774965266041</v>
      </c>
      <c r="BD1580" s="29">
        <f t="shared" si="1001"/>
        <v>1.9975724615486457</v>
      </c>
      <c r="BE1580" s="58">
        <f t="shared" si="1002"/>
        <v>41.837415890162667</v>
      </c>
      <c r="BF1580" s="30">
        <f>AU1580*'Propiedades físicas'!$I$4+'Diseño reactor'!AV1580*'Propiedades físicas'!$I$5+'Diseño reactor'!AW1580*'Propiedades físicas'!$I$8+'Diseño reactor'!AX1580*'Propiedades físicas'!$I$9+'Diseño reactor'!AY1580*'Propiedades físicas'!$I$7+'Diseño reactor'!AZ1580*'Propiedades físicas'!$I$6</f>
        <v>1.9902508221830359E-2</v>
      </c>
      <c r="BG1580" s="24">
        <f>AU1580*'Propiedades físicas'!$O$4+'Diseño reactor'!AV1580*'Propiedades físicas'!$O$5+'Diseño reactor'!AW1580*'Propiedades físicas'!$O$8+'Diseño reactor'!AX1580*'Propiedades físicas'!$O$9+'Diseño reactor'!AY1580*'Propiedades físicas'!$O$7+'Diseño reactor'!AZ1580*'Propiedades físicas'!$O$6</f>
        <v>0.15271212901473519</v>
      </c>
      <c r="BH1580" s="54">
        <f t="shared" si="1003"/>
        <v>41302.778136301189</v>
      </c>
      <c r="BI1580" s="34">
        <f t="shared" si="1025"/>
        <v>271.23354577626498</v>
      </c>
      <c r="BJ1580" s="27">
        <f t="shared" si="1004"/>
        <v>4795.4091353563281</v>
      </c>
      <c r="BK1580" s="34">
        <f t="shared" si="1005"/>
        <v>563.32087581305791</v>
      </c>
      <c r="BL1580" s="27">
        <f t="shared" si="1006"/>
        <v>105.48741846010705</v>
      </c>
      <c r="BM1580" s="34">
        <f t="shared" si="1007"/>
        <v>1.1054421768707483</v>
      </c>
      <c r="BN1580" s="45">
        <f t="shared" si="1008"/>
        <v>1645.3791798704624</v>
      </c>
      <c r="BO1580" s="45">
        <f t="shared" si="1009"/>
        <v>102.23517382010593</v>
      </c>
      <c r="BP1580" s="66">
        <f t="shared" si="1010"/>
        <v>6.6888794538090615</v>
      </c>
    </row>
    <row r="1581" spans="8:68">
      <c r="H1581" s="68">
        <v>1576</v>
      </c>
      <c r="I1581" s="31">
        <f>('Propiedades físicas'!$C$10*'Diseño reactor'!H1581)/1000</f>
        <v>1379.3865638013176</v>
      </c>
      <c r="J1581" s="31">
        <f t="shared" si="987"/>
        <v>0.33058173246472244</v>
      </c>
      <c r="K1581" s="31">
        <f>(I1581*1000)/'Propiedades físicas'!$F$10</f>
        <v>9010.3823618532915</v>
      </c>
      <c r="L1581" s="31">
        <f t="shared" si="988"/>
        <v>1287.1974802647558</v>
      </c>
      <c r="M1581" s="31">
        <f t="shared" si="989"/>
        <v>7723.1848815885351</v>
      </c>
      <c r="N1581" s="31">
        <f t="shared" si="990"/>
        <v>0.81674967021875367</v>
      </c>
      <c r="O1581" s="32">
        <f t="shared" si="991"/>
        <v>4.9004980213125222</v>
      </c>
      <c r="P1581" s="33">
        <f t="shared" si="992"/>
        <v>0.63484648758508833</v>
      </c>
      <c r="Q1581" s="31">
        <f t="shared" si="993"/>
        <v>4.6690592638842903</v>
      </c>
      <c r="R1581" s="31">
        <f t="shared" si="994"/>
        <v>0.14139044163262607</v>
      </c>
      <c r="S1581" s="31">
        <f t="shared" si="995"/>
        <v>0.23143875742823244</v>
      </c>
      <c r="T1581" s="31">
        <f t="shared" si="996"/>
        <v>3.1489907207511512E-2</v>
      </c>
      <c r="U1581" s="31">
        <f t="shared" si="997"/>
        <v>9.0228337935277687E-3</v>
      </c>
      <c r="V1581" s="47">
        <f t="shared" si="1011"/>
        <v>6.286829294531943E-4</v>
      </c>
      <c r="W1581" s="31">
        <f t="shared" si="998"/>
        <v>0.22271595479793144</v>
      </c>
      <c r="X1581" s="34">
        <f>(S1581*H1581*'Propiedades físicas'!$F$5*60*24*365)/(1000000)</f>
        <v>56453.219557133263</v>
      </c>
      <c r="Y1581" s="34">
        <f>(U1581*H1581*'Propiedades físicas'!$F$7*60*24*365)/(1000000)</f>
        <v>688.28293208131925</v>
      </c>
      <c r="Z1581" s="31">
        <f t="shared" si="1012"/>
        <v>1000.5180644340992</v>
      </c>
      <c r="AA1581" s="31">
        <f t="shared" si="1028"/>
        <v>7358.4373998816418</v>
      </c>
      <c r="AB1581" s="31">
        <f t="shared" si="1029"/>
        <v>222.83133601301867</v>
      </c>
      <c r="AC1581" s="31">
        <f t="shared" si="1030"/>
        <v>364.74748170689435</v>
      </c>
      <c r="AD1581" s="31">
        <f t="shared" si="1027"/>
        <v>49.628093759038144</v>
      </c>
      <c r="AE1581" s="31">
        <f t="shared" si="1016"/>
        <v>14.219986058599764</v>
      </c>
      <c r="AF1581" s="31">
        <f t="shared" si="1017"/>
        <v>9010.3823618532915</v>
      </c>
      <c r="AG1581" s="31">
        <f t="shared" si="1018"/>
        <v>0.11104057788600978</v>
      </c>
      <c r="AH1581" s="31">
        <f t="shared" si="1019"/>
        <v>0.81666205765413591</v>
      </c>
      <c r="AI1581" s="31">
        <f t="shared" si="1019"/>
        <v>2.4730508325196739E-2</v>
      </c>
      <c r="AJ1581" s="31">
        <f t="shared" si="1019"/>
        <v>4.0480799488721325E-2</v>
      </c>
      <c r="AK1581" s="31">
        <f t="shared" si="1000"/>
        <v>5.5078787742843848E-3</v>
      </c>
      <c r="AL1581" s="31">
        <f t="shared" si="1000"/>
        <v>1.5781778716519351E-3</v>
      </c>
      <c r="AM1581" s="31">
        <f t="shared" si="1020"/>
        <v>1</v>
      </c>
      <c r="AN1581" s="31">
        <f>(Z1581*'Propiedades físicas'!$F$4)/1000</f>
        <v>879.83557550205819</v>
      </c>
      <c r="AO1581" s="31">
        <f>(AA1581*'Propiedades físicas'!$F$6)/1000</f>
        <v>235.76433429220779</v>
      </c>
      <c r="AP1581" s="31">
        <f>(AB1581*'Propiedades físicas'!$F$9)/1000</f>
        <v>137.47579275323184</v>
      </c>
      <c r="AQ1581" s="31">
        <f>(AC1581*'Propiedades físicas'!$F$5)/1000</f>
        <v>107.40719093822919</v>
      </c>
      <c r="AR1581" s="31">
        <f>(AD1581*'Propiedades físicas'!$F$8)/1000</f>
        <v>17.594151799454199</v>
      </c>
      <c r="AS1581" s="31">
        <f>(AE1581*'Propiedades físicas'!$F$7)/1000</f>
        <v>1.3095185161364522</v>
      </c>
      <c r="AT1581" s="31">
        <f t="shared" si="1021"/>
        <v>1379.3865638013178</v>
      </c>
      <c r="AU1581" s="31">
        <f t="shared" si="1022"/>
        <v>0.63784554568764573</v>
      </c>
      <c r="AV1581" s="31">
        <f t="shared" si="1026"/>
        <v>0.17091969755199565</v>
      </c>
      <c r="AW1581" s="31">
        <f t="shared" si="1026"/>
        <v>9.9664442412992355E-2</v>
      </c>
      <c r="AX1581" s="31">
        <f t="shared" si="1026"/>
        <v>7.7865910656861936E-2</v>
      </c>
      <c r="AY1581" s="31">
        <f t="shared" si="1023"/>
        <v>1.2755055226120356E-2</v>
      </c>
      <c r="AZ1581" s="31">
        <f t="shared" si="1023"/>
        <v>9.4934846438381778E-4</v>
      </c>
      <c r="BA1581" s="31">
        <f t="shared" si="1024"/>
        <v>0.99999999999999978</v>
      </c>
      <c r="BB1581" s="34">
        <f>AU1581*'Propiedades físicas'!$C$4+'Diseño reactor'!AV1581*'Propiedades físicas'!$C$5+'Diseño reactor'!AW1581*'Propiedades físicas'!$C$8+'Diseño reactor'!AX1581*'Propiedades físicas'!$C$9+'Diseño reactor'!AY1581*'Propiedades físicas'!$C$7+'Diseño reactor'!AZ1581*'Propiedades físicas'!$C$6</f>
        <v>875.53328147157163</v>
      </c>
      <c r="BC1581" s="45">
        <f>AU1581*'Propiedades físicas'!$L$4+'Diseño reactor'!AV1581*'Propiedades físicas'!$L$5+'Diseño reactor'!AW1581*'Propiedades físicas'!$L$8+AX1581*'Propiedades físicas'!$L$9+'Diseño reactor'!AY1581*'Propiedades físicas'!$L$7+'Diseño reactor'!AZ1581*'Propiedades físicas'!$L$6</f>
        <v>2.0812435671690448</v>
      </c>
      <c r="BD1581" s="29">
        <f t="shared" si="1001"/>
        <v>1.9965248742987876</v>
      </c>
      <c r="BE1581" s="58">
        <f t="shared" si="1002"/>
        <v>41.836275133154899</v>
      </c>
      <c r="BF1581" s="30">
        <f>AU1581*'Propiedades físicas'!$I$4+'Diseño reactor'!AV1581*'Propiedades físicas'!$I$5+'Diseño reactor'!AW1581*'Propiedades físicas'!$I$8+'Diseño reactor'!AX1581*'Propiedades físicas'!$I$9+'Diseño reactor'!AY1581*'Propiedades físicas'!$I$7+'Diseño reactor'!AZ1581*'Propiedades físicas'!$I$6</f>
        <v>1.9902708873688085E-2</v>
      </c>
      <c r="BG1581" s="24">
        <f>AU1581*'Propiedades físicas'!$O$4+'Diseño reactor'!AV1581*'Propiedades físicas'!$O$5+'Diseño reactor'!AW1581*'Propiedades físicas'!$O$8+'Diseño reactor'!AX1581*'Propiedades físicas'!$O$9+'Diseño reactor'!AY1581*'Propiedades físicas'!$O$7+'Diseño reactor'!AZ1581*'Propiedades físicas'!$O$6</f>
        <v>0.15271523030921183</v>
      </c>
      <c r="BH1581" s="54">
        <f t="shared" si="1003"/>
        <v>41302.341055333949</v>
      </c>
      <c r="BI1581" s="34">
        <f t="shared" si="1025"/>
        <v>271.23938279588202</v>
      </c>
      <c r="BJ1581" s="27">
        <f t="shared" si="1004"/>
        <v>4795.4097031382053</v>
      </c>
      <c r="BK1581" s="34">
        <f t="shared" si="1005"/>
        <v>563.33238249367707</v>
      </c>
      <c r="BL1581" s="27">
        <f t="shared" si="1006"/>
        <v>105.4878219498377</v>
      </c>
      <c r="BM1581" s="34">
        <f t="shared" si="1007"/>
        <v>1.1054421768707483</v>
      </c>
      <c r="BN1581" s="45">
        <f t="shared" si="1008"/>
        <v>1646.5579095903206</v>
      </c>
      <c r="BO1581" s="45">
        <f t="shared" si="1009"/>
        <v>102.24868138135928</v>
      </c>
      <c r="BP1581" s="66">
        <f t="shared" si="1010"/>
        <v>6.6888761044737501</v>
      </c>
    </row>
    <row r="1582" spans="8:68">
      <c r="H1582" s="68">
        <v>1577</v>
      </c>
      <c r="I1582" s="31">
        <f>('Propiedades físicas'!$C$10*'Diseño reactor'!H1582)/1000</f>
        <v>1380.2618090829176</v>
      </c>
      <c r="J1582" s="31">
        <f t="shared" si="987"/>
        <v>0.33037210549423118</v>
      </c>
      <c r="K1582" s="31">
        <f>(I1582*1000)/'Propiedades físicas'!$F$10</f>
        <v>9016.0996095448245</v>
      </c>
      <c r="L1582" s="31">
        <f t="shared" si="988"/>
        <v>1288.0142299349748</v>
      </c>
      <c r="M1582" s="31">
        <f t="shared" si="989"/>
        <v>7728.085379609849</v>
      </c>
      <c r="N1582" s="31">
        <f t="shared" si="990"/>
        <v>0.81674967021875378</v>
      </c>
      <c r="O1582" s="32">
        <f t="shared" si="991"/>
        <v>4.9004980213125231</v>
      </c>
      <c r="P1582" s="33">
        <f t="shared" si="992"/>
        <v>0.63493615810676785</v>
      </c>
      <c r="Q1582" s="31">
        <f t="shared" si="993"/>
        <v>4.6692022037143603</v>
      </c>
      <c r="R1582" s="31">
        <f t="shared" si="994"/>
        <v>0.14134070337777283</v>
      </c>
      <c r="S1582" s="31">
        <f t="shared" si="995"/>
        <v>0.23129581759816356</v>
      </c>
      <c r="T1582" s="31">
        <f t="shared" si="996"/>
        <v>3.1463311982248603E-2</v>
      </c>
      <c r="U1582" s="31">
        <f t="shared" si="997"/>
        <v>9.0094967519645103E-3</v>
      </c>
      <c r="V1582" s="47">
        <f t="shared" si="1011"/>
        <v>6.287717293872847E-4</v>
      </c>
      <c r="W1582" s="31">
        <f t="shared" si="998"/>
        <v>0.22260616531781399</v>
      </c>
      <c r="X1582" s="34">
        <f>(S1582*H1582*'Propiedades físicas'!$F$5*60*24*365)/(1000000)</f>
        <v>56454.151702633026</v>
      </c>
      <c r="Y1582" s="34">
        <f>(U1582*H1582*'Propiedades físicas'!$F$7*60*24*365)/(1000000)</f>
        <v>687.70163346069489</v>
      </c>
      <c r="Z1582" s="31">
        <f t="shared" si="1012"/>
        <v>1001.2943213343729</v>
      </c>
      <c r="AA1582" s="31">
        <f t="shared" si="1028"/>
        <v>7363.331875257546</v>
      </c>
      <c r="AB1582" s="31">
        <f t="shared" si="1029"/>
        <v>222.89428922674776</v>
      </c>
      <c r="AC1582" s="31">
        <f t="shared" si="1030"/>
        <v>364.75350435230393</v>
      </c>
      <c r="AD1582" s="31">
        <f t="shared" si="1027"/>
        <v>49.617642996006047</v>
      </c>
      <c r="AE1582" s="31">
        <f t="shared" si="1016"/>
        <v>14.207976377848032</v>
      </c>
      <c r="AF1582" s="31">
        <f t="shared" si="1017"/>
        <v>9016.0996095448245</v>
      </c>
      <c r="AG1582" s="31">
        <f t="shared" si="1018"/>
        <v>0.11105626209745513</v>
      </c>
      <c r="AH1582" s="31">
        <f t="shared" si="1019"/>
        <v>0.81668705916496431</v>
      </c>
      <c r="AI1582" s="31">
        <f t="shared" si="1019"/>
        <v>2.4721808640044574E-2</v>
      </c>
      <c r="AJ1582" s="31">
        <f t="shared" si="1019"/>
        <v>4.0455797977892838E-2</v>
      </c>
      <c r="AK1582" s="31">
        <f t="shared" si="1000"/>
        <v>5.5032270210811241E-3</v>
      </c>
      <c r="AL1582" s="31">
        <f t="shared" si="1000"/>
        <v>1.5758450985620064E-3</v>
      </c>
      <c r="AM1582" s="31">
        <f t="shared" si="1020"/>
        <v>0.99999999999999989</v>
      </c>
      <c r="AN1582" s="31">
        <f>(Z1582*'Propiedades físicas'!$F$4)/1000</f>
        <v>880.51820029502085</v>
      </c>
      <c r="AO1582" s="31">
        <f>(AA1582*'Propiedades físicas'!$F$6)/1000</f>
        <v>235.92115328325178</v>
      </c>
      <c r="AP1582" s="31">
        <f>(AB1582*'Propiedades físicas'!$F$9)/1000</f>
        <v>137.51463173844203</v>
      </c>
      <c r="AQ1582" s="31">
        <f>(AC1582*'Propiedades físicas'!$F$5)/1000</f>
        <v>107.40896442662294</v>
      </c>
      <c r="AR1582" s="31">
        <f>(AD1582*'Propiedades físicas'!$F$8)/1000</f>
        <v>17.590446794944057</v>
      </c>
      <c r="AS1582" s="31">
        <f>(AE1582*'Propiedades físicas'!$F$7)/1000</f>
        <v>1.3084125446360253</v>
      </c>
      <c r="AT1582" s="31">
        <f t="shared" si="1021"/>
        <v>1380.2618090829176</v>
      </c>
      <c r="AU1582" s="31">
        <f t="shared" si="1022"/>
        <v>0.63793563981898505</v>
      </c>
      <c r="AV1582" s="31">
        <f t="shared" si="1026"/>
        <v>0.17092493013336654</v>
      </c>
      <c r="AW1582" s="31">
        <f t="shared" si="1026"/>
        <v>9.962938250809851E-2</v>
      </c>
      <c r="AX1582" s="31">
        <f t="shared" si="1026"/>
        <v>7.7817819575829825E-2</v>
      </c>
      <c r="AY1582" s="31">
        <f t="shared" si="1023"/>
        <v>1.2744282772434033E-2</v>
      </c>
      <c r="AZ1582" s="31">
        <f t="shared" si="1023"/>
        <v>9.4794519128611494E-4</v>
      </c>
      <c r="BA1582" s="31">
        <f t="shared" si="1024"/>
        <v>1</v>
      </c>
      <c r="BB1582" s="34">
        <f>AU1582*'Propiedades físicas'!$C$4+'Diseño reactor'!AV1582*'Propiedades físicas'!$C$5+'Diseño reactor'!AW1582*'Propiedades físicas'!$C$8+'Diseño reactor'!AX1582*'Propiedades físicas'!$C$9+'Diseño reactor'!AY1582*'Propiedades físicas'!$C$7+'Diseño reactor'!AZ1582*'Propiedades físicas'!$C$6</f>
        <v>875.53284387637939</v>
      </c>
      <c r="BC1582" s="45">
        <f>AU1582*'Propiedades físicas'!$L$4+'Diseño reactor'!AV1582*'Propiedades físicas'!$L$5+'Diseño reactor'!AW1582*'Propiedades físicas'!$L$8+AX1582*'Propiedades físicas'!$L$9+'Diseño reactor'!AY1582*'Propiedades físicas'!$L$7+'Diseño reactor'!AZ1582*'Propiedades físicas'!$L$6</f>
        <v>2.0813095696269568</v>
      </c>
      <c r="BD1582" s="29">
        <f t="shared" si="1001"/>
        <v>1.9954783873613802</v>
      </c>
      <c r="BE1582" s="58">
        <f t="shared" si="1002"/>
        <v>41.835135599477077</v>
      </c>
      <c r="BF1582" s="30">
        <f>AU1582*'Propiedades físicas'!$I$4+'Diseño reactor'!AV1582*'Propiedades físicas'!$I$5+'Diseño reactor'!AW1582*'Propiedades físicas'!$I$8+'Diseño reactor'!AX1582*'Propiedades físicas'!$I$9+'Diseño reactor'!AY1582*'Propiedades físicas'!$I$7+'Diseño reactor'!AZ1582*'Propiedades físicas'!$I$6</f>
        <v>1.990290914566192E-2</v>
      </c>
      <c r="BG1582" s="24">
        <f>AU1582*'Propiedades físicas'!$O$4+'Diseño reactor'!AV1582*'Propiedades físicas'!$O$5+'Diseño reactor'!AW1582*'Propiedades físicas'!$O$8+'Diseño reactor'!AX1582*'Propiedades físicas'!$O$9+'Diseño reactor'!AY1582*'Propiedades físicas'!$O$7+'Diseño reactor'!AZ1582*'Propiedades físicas'!$O$6</f>
        <v>0.15271832863230886</v>
      </c>
      <c r="BH1582" s="54">
        <f t="shared" si="1003"/>
        <v>41301.904809829968</v>
      </c>
      <c r="BI1582" s="34">
        <f t="shared" si="1025"/>
        <v>271.24521096623903</v>
      </c>
      <c r="BJ1582" s="27">
        <f t="shared" si="1004"/>
        <v>4795.4102823408166</v>
      </c>
      <c r="BK1582" s="34">
        <f t="shared" si="1005"/>
        <v>563.34387955790601</v>
      </c>
      <c r="BL1582" s="27">
        <f t="shared" si="1006"/>
        <v>105.48822508898314</v>
      </c>
      <c r="BM1582" s="34">
        <f t="shared" si="1007"/>
        <v>1.1054421768707483</v>
      </c>
      <c r="BN1582" s="45">
        <f t="shared" si="1008"/>
        <v>1647.7366830956018</v>
      </c>
      <c r="BO1582" s="45">
        <f t="shared" si="1009"/>
        <v>102.2621756282128</v>
      </c>
      <c r="BP1582" s="66">
        <f t="shared" si="1010"/>
        <v>6.6888727613455261</v>
      </c>
    </row>
    <row r="1583" spans="8:68">
      <c r="H1583" s="68">
        <v>1578</v>
      </c>
      <c r="I1583" s="31">
        <f>('Propiedades físicas'!$C$10*'Diseño reactor'!H1583)/1000</f>
        <v>1381.1370543645173</v>
      </c>
      <c r="J1583" s="31">
        <f t="shared" si="987"/>
        <v>0.33016274421064801</v>
      </c>
      <c r="K1583" s="31">
        <f>(I1583*1000)/'Propiedades físicas'!$F$10</f>
        <v>9021.8168572363538</v>
      </c>
      <c r="L1583" s="31">
        <f t="shared" si="988"/>
        <v>1288.8309796051933</v>
      </c>
      <c r="M1583" s="31">
        <f t="shared" si="989"/>
        <v>7732.9858776311603</v>
      </c>
      <c r="N1583" s="31">
        <f t="shared" si="990"/>
        <v>0.81674967021875367</v>
      </c>
      <c r="O1583" s="32">
        <f t="shared" si="991"/>
        <v>4.9004980213125222</v>
      </c>
      <c r="P1583" s="33">
        <f t="shared" si="992"/>
        <v>0.63502574026451086</v>
      </c>
      <c r="Q1583" s="31">
        <f t="shared" si="993"/>
        <v>4.6693449698969447</v>
      </c>
      <c r="R1583" s="31">
        <f t="shared" si="994"/>
        <v>0.14129099447577534</v>
      </c>
      <c r="S1583" s="31">
        <f t="shared" si="995"/>
        <v>0.23115305141557796</v>
      </c>
      <c r="T1583" s="31">
        <f t="shared" si="996"/>
        <v>3.1436749495600311E-2</v>
      </c>
      <c r="U1583" s="31">
        <f t="shared" si="997"/>
        <v>8.9961859828673486E-3</v>
      </c>
      <c r="V1583" s="47">
        <f t="shared" si="1011"/>
        <v>6.288604418153409E-4</v>
      </c>
      <c r="W1583" s="31">
        <f t="shared" si="998"/>
        <v>0.22249648402743896</v>
      </c>
      <c r="X1583" s="34">
        <f>(S1583*H1583*'Propiedades físicas'!$F$5*60*24*365)/(1000000)</f>
        <v>56455.082011911392</v>
      </c>
      <c r="Y1583" s="34">
        <f>(U1583*H1583*'Propiedades físicas'!$F$7*60*24*365)/(1000000)</f>
        <v>687.12105041631867</v>
      </c>
      <c r="Z1583" s="31">
        <f t="shared" si="1012"/>
        <v>1002.0706181373981</v>
      </c>
      <c r="AA1583" s="31">
        <f t="shared" si="1028"/>
        <v>7368.2263624973784</v>
      </c>
      <c r="AB1583" s="31">
        <f t="shared" si="1029"/>
        <v>222.9571892827735</v>
      </c>
      <c r="AC1583" s="31">
        <f t="shared" si="1030"/>
        <v>364.75951513378203</v>
      </c>
      <c r="AD1583" s="31">
        <f t="shared" si="1027"/>
        <v>49.607190704057288</v>
      </c>
      <c r="AE1583" s="31">
        <f t="shared" si="1016"/>
        <v>14.195981480964676</v>
      </c>
      <c r="AF1583" s="31">
        <f t="shared" si="1017"/>
        <v>9021.8168572363556</v>
      </c>
      <c r="AG1583" s="31">
        <f t="shared" si="1018"/>
        <v>0.11107193085322301</v>
      </c>
      <c r="AH1583" s="31">
        <f t="shared" si="1019"/>
        <v>0.81671203030322648</v>
      </c>
      <c r="AI1583" s="31">
        <f t="shared" si="1019"/>
        <v>2.4713114088980939E-2</v>
      </c>
      <c r="AJ1583" s="31">
        <f t="shared" si="1019"/>
        <v>4.0430826839630445E-2</v>
      </c>
      <c r="AK1583" s="31">
        <f t="shared" si="1000"/>
        <v>5.4985809941672228E-3</v>
      </c>
      <c r="AL1583" s="31">
        <f t="shared" si="1000"/>
        <v>1.5735169207716901E-3</v>
      </c>
      <c r="AM1583" s="31">
        <f t="shared" si="1020"/>
        <v>0.99999999999999967</v>
      </c>
      <c r="AN1583" s="31">
        <f>(Z1583*'Propiedades físicas'!$F$4)/1000</f>
        <v>881.20086017766516</v>
      </c>
      <c r="AO1583" s="31">
        <f>(AA1583*'Propiedades físicas'!$F$6)/1000</f>
        <v>236.07797265441599</v>
      </c>
      <c r="AP1583" s="31">
        <f>(AB1583*'Propiedades físicas'!$F$9)/1000</f>
        <v>137.5534379280071</v>
      </c>
      <c r="AQ1583" s="31">
        <f>(AC1583*'Propiedades físicas'!$F$5)/1000</f>
        <v>107.41073442144481</v>
      </c>
      <c r="AR1583" s="31">
        <f>(AD1583*'Propiedades físicas'!$F$8)/1000</f>
        <v>17.586741248402383</v>
      </c>
      <c r="AS1583" s="31">
        <f>(AE1583*'Propiedades físicas'!$F$7)/1000</f>
        <v>1.3073079345820369</v>
      </c>
      <c r="AT1583" s="31">
        <f t="shared" si="1021"/>
        <v>1381.1370543645176</v>
      </c>
      <c r="AU1583" s="31">
        <f t="shared" si="1022"/>
        <v>0.63802564516895044</v>
      </c>
      <c r="AV1583" s="31">
        <f t="shared" si="1026"/>
        <v>0.17093015635804448</v>
      </c>
      <c r="AW1583" s="31">
        <f t="shared" si="1026"/>
        <v>9.9594343293683885E-2</v>
      </c>
      <c r="AX1583" s="31">
        <f t="shared" si="1026"/>
        <v>7.7769786917248521E-2</v>
      </c>
      <c r="AY1583" s="31">
        <f t="shared" si="1023"/>
        <v>1.2733523579594579E-2</v>
      </c>
      <c r="AZ1583" s="31">
        <f t="shared" si="1023"/>
        <v>9.4654468247798147E-4</v>
      </c>
      <c r="BA1583" s="31">
        <f t="shared" si="1024"/>
        <v>0.99999999999999989</v>
      </c>
      <c r="BB1583" s="34">
        <f>AU1583*'Propiedades físicas'!$C$4+'Diseño reactor'!AV1583*'Propiedades físicas'!$C$5+'Diseño reactor'!AW1583*'Propiedades físicas'!$C$8+'Diseño reactor'!AX1583*'Propiedades físicas'!$C$9+'Diseño reactor'!AY1583*'Propiedades físicas'!$C$7+'Diseño reactor'!AZ1583*'Propiedades físicas'!$C$6</f>
        <v>875.53240709176271</v>
      </c>
      <c r="BC1583" s="45">
        <f>AU1583*'Propiedades físicas'!$L$4+'Diseño reactor'!AV1583*'Propiedades físicas'!$L$5+'Diseño reactor'!AW1583*'Propiedades físicas'!$L$8+AX1583*'Propiedades físicas'!$L$9+'Diseño reactor'!AY1583*'Propiedades físicas'!$L$7+'Diseño reactor'!AZ1583*'Propiedades físicas'!$L$6</f>
        <v>2.0813755040047304</v>
      </c>
      <c r="BD1583" s="29">
        <f t="shared" si="1001"/>
        <v>1.9944329990017478</v>
      </c>
      <c r="BE1583" s="58">
        <f t="shared" si="1002"/>
        <v>41.833997287152727</v>
      </c>
      <c r="BF1583" s="30">
        <f>AU1583*'Propiedades físicas'!$I$4+'Diseño reactor'!AV1583*'Propiedades físicas'!$I$5+'Diseño reactor'!AW1583*'Propiedades físicas'!$I$8+'Diseño reactor'!AX1583*'Propiedades físicas'!$I$9+'Diseño reactor'!AY1583*'Propiedades físicas'!$I$7+'Diseño reactor'!AZ1583*'Propiedades físicas'!$I$6</f>
        <v>1.9903109038621455E-2</v>
      </c>
      <c r="BG1583" s="24">
        <f>AU1583*'Propiedades físicas'!$O$4+'Diseño reactor'!AV1583*'Propiedades físicas'!$O$5+'Diseño reactor'!AW1583*'Propiedades físicas'!$O$8+'Diseño reactor'!AX1583*'Propiedades físicas'!$O$9+'Diseño reactor'!AY1583*'Propiedades físicas'!$O$7+'Diseño reactor'!AZ1583*'Propiedades físicas'!$O$6</f>
        <v>0.1527214239881414</v>
      </c>
      <c r="BH1583" s="54">
        <f t="shared" si="1003"/>
        <v>41301.469397845161</v>
      </c>
      <c r="BI1583" s="34">
        <f t="shared" si="1025"/>
        <v>271.25103030560069</v>
      </c>
      <c r="BJ1583" s="27">
        <f t="shared" si="1004"/>
        <v>4795.41087292674</v>
      </c>
      <c r="BK1583" s="34">
        <f t="shared" si="1005"/>
        <v>563.35536701660601</v>
      </c>
      <c r="BL1583" s="27">
        <f t="shared" si="1006"/>
        <v>105.48862787795845</v>
      </c>
      <c r="BM1583" s="34">
        <f t="shared" si="1007"/>
        <v>1.1054421768707483</v>
      </c>
      <c r="BN1583" s="45">
        <f t="shared" si="1008"/>
        <v>1648.9155003192541</v>
      </c>
      <c r="BO1583" s="45">
        <f t="shared" si="1009"/>
        <v>102.27565658034175</v>
      </c>
      <c r="BP1583" s="66">
        <f t="shared" si="1010"/>
        <v>6.6888694244099147</v>
      </c>
    </row>
    <row r="1584" spans="8:68">
      <c r="H1584" s="68">
        <v>1579</v>
      </c>
      <c r="I1584" s="31">
        <f>('Propiedades físicas'!$C$10*'Diseño reactor'!H1584)/1000</f>
        <v>1382.0122996461173</v>
      </c>
      <c r="J1584" s="31">
        <f t="shared" si="987"/>
        <v>0.32995364810918459</v>
      </c>
      <c r="K1584" s="31">
        <f>(I1584*1000)/'Propiedades físicas'!$F$10</f>
        <v>9027.5341049278868</v>
      </c>
      <c r="L1584" s="31">
        <f t="shared" si="988"/>
        <v>1289.6477292754123</v>
      </c>
      <c r="M1584" s="31">
        <f t="shared" si="989"/>
        <v>7737.8863756524743</v>
      </c>
      <c r="N1584" s="31">
        <f t="shared" si="990"/>
        <v>0.81674967021875389</v>
      </c>
      <c r="O1584" s="32">
        <f t="shared" si="991"/>
        <v>4.9004980213125231</v>
      </c>
      <c r="P1584" s="33">
        <f t="shared" si="992"/>
        <v>0.63511523418886751</v>
      </c>
      <c r="Q1584" s="31">
        <f t="shared" si="993"/>
        <v>4.6694875627434751</v>
      </c>
      <c r="R1584" s="31">
        <f t="shared" si="994"/>
        <v>0.14124131491229991</v>
      </c>
      <c r="S1584" s="31">
        <f t="shared" si="995"/>
        <v>0.23101045856904853</v>
      </c>
      <c r="T1584" s="31">
        <f t="shared" si="996"/>
        <v>3.1410219696010468E-2</v>
      </c>
      <c r="U1584" s="31">
        <f t="shared" si="997"/>
        <v>8.9829014215758972E-3</v>
      </c>
      <c r="V1584" s="47">
        <f t="shared" si="1011"/>
        <v>6.2894906686664553E-4</v>
      </c>
      <c r="W1584" s="31">
        <f t="shared" si="998"/>
        <v>0.22238691076696518</v>
      </c>
      <c r="X1584" s="34">
        <f>(S1584*H1584*'Propiedades físicas'!$F$5*60*24*365)/(1000000)</f>
        <v>56456.010489487584</v>
      </c>
      <c r="Y1584" s="34">
        <f>(U1584*H1584*'Propiedades físicas'!$F$7*60*24*365)/(1000000)</f>
        <v>686.54118182131492</v>
      </c>
      <c r="Z1584" s="31">
        <f t="shared" si="1012"/>
        <v>1002.8469547842218</v>
      </c>
      <c r="AA1584" s="31">
        <f t="shared" si="1028"/>
        <v>7373.120861571947</v>
      </c>
      <c r="AB1584" s="31">
        <f t="shared" si="1029"/>
        <v>223.02003624652156</v>
      </c>
      <c r="AC1584" s="31">
        <f t="shared" si="1030"/>
        <v>364.76551408052762</v>
      </c>
      <c r="AD1584" s="31">
        <f t="shared" si="1027"/>
        <v>49.596736900000529</v>
      </c>
      <c r="AE1584" s="31">
        <f t="shared" si="1016"/>
        <v>14.184001344668342</v>
      </c>
      <c r="AF1584" s="31">
        <f t="shared" si="1017"/>
        <v>9027.5341049278886</v>
      </c>
      <c r="AG1584" s="31">
        <f t="shared" si="1018"/>
        <v>0.11108758417614778</v>
      </c>
      <c r="AH1584" s="31">
        <f t="shared" si="1019"/>
        <v>0.81673697112339438</v>
      </c>
      <c r="AI1584" s="31">
        <f t="shared" si="1019"/>
        <v>2.4704424669498716E-2</v>
      </c>
      <c r="AJ1584" s="31">
        <f t="shared" si="1019"/>
        <v>4.04058860194626E-2</v>
      </c>
      <c r="AK1584" s="31">
        <f t="shared" si="1000"/>
        <v>5.4939406845250244E-3</v>
      </c>
      <c r="AL1584" s="31">
        <f t="shared" si="1000"/>
        <v>1.5711933269712797E-3</v>
      </c>
      <c r="AM1584" s="31">
        <f t="shared" si="1020"/>
        <v>0.99999999999999978</v>
      </c>
      <c r="AN1584" s="31">
        <f>(Z1584*'Propiedades físicas'!$F$4)/1000</f>
        <v>881.88355509814903</v>
      </c>
      <c r="AO1584" s="31">
        <f>(AA1584*'Propiedades físicas'!$F$6)/1000</f>
        <v>236.23479240476519</v>
      </c>
      <c r="AP1584" s="31">
        <f>(AB1584*'Propiedades físicas'!$F$9)/1000</f>
        <v>137.59221136229144</v>
      </c>
      <c r="AQ1584" s="31">
        <f>(AC1584*'Propiedades físicas'!$F$5)/1000</f>
        <v>107.41250093129298</v>
      </c>
      <c r="AR1584" s="31">
        <f>(AD1584*'Propiedades físicas'!$F$8)/1000</f>
        <v>17.583035165788178</v>
      </c>
      <c r="AS1584" s="31">
        <f>(AE1584*'Propiedades físicas'!$F$7)/1000</f>
        <v>1.3062046838305077</v>
      </c>
      <c r="AT1584" s="31">
        <f t="shared" si="1021"/>
        <v>1382.0122996461173</v>
      </c>
      <c r="AU1584" s="31">
        <f t="shared" si="1022"/>
        <v>0.63811556186870921</v>
      </c>
      <c r="AV1584" s="31">
        <f t="shared" si="1026"/>
        <v>0.17093537623743021</v>
      </c>
      <c r="AW1584" s="31">
        <f t="shared" si="1026"/>
        <v>9.9559324759644879E-2</v>
      </c>
      <c r="AX1584" s="31">
        <f t="shared" si="1026"/>
        <v>7.7721812576340588E-2</v>
      </c>
      <c r="AY1584" s="31">
        <f t="shared" si="1023"/>
        <v>1.272277762671906E-2</v>
      </c>
      <c r="AZ1584" s="31">
        <f t="shared" si="1023"/>
        <v>9.4514693115609668E-4</v>
      </c>
      <c r="BA1584" s="31">
        <f t="shared" si="1024"/>
        <v>1</v>
      </c>
      <c r="BB1584" s="34">
        <f>AU1584*'Propiedades físicas'!$C$4+'Diseño reactor'!AV1584*'Propiedades físicas'!$C$5+'Diseño reactor'!AW1584*'Propiedades físicas'!$C$8+'Diseño reactor'!AX1584*'Propiedades físicas'!$C$9+'Diseño reactor'!AY1584*'Propiedades físicas'!$C$7+'Diseño reactor'!AZ1584*'Propiedades físicas'!$C$6</f>
        <v>875.53197111583438</v>
      </c>
      <c r="BC1584" s="45">
        <f>AU1584*'Propiedades físicas'!$L$4+'Diseño reactor'!AV1584*'Propiedades físicas'!$L$5+'Diseño reactor'!AW1584*'Propiedades físicas'!$L$8+AX1584*'Propiedades físicas'!$L$9+'Diseño reactor'!AY1584*'Propiedades físicas'!$L$7+'Diseño reactor'!AZ1584*'Propiedades físicas'!$L$6</f>
        <v>2.0814413704065511</v>
      </c>
      <c r="BD1584" s="29">
        <f t="shared" si="1001"/>
        <v>1.9933887074888517</v>
      </c>
      <c r="BE1584" s="58">
        <f t="shared" si="1002"/>
        <v>41.832860194209701</v>
      </c>
      <c r="BF1584" s="30">
        <f>AU1584*'Propiedades físicas'!$I$4+'Diseño reactor'!AV1584*'Propiedades físicas'!$I$5+'Diseño reactor'!AW1584*'Propiedades físicas'!$I$8+'Diseño reactor'!AX1584*'Propiedades físicas'!$I$9+'Diseño reactor'!AY1584*'Propiedades físicas'!$I$7+'Diseño reactor'!AZ1584*'Propiedades físicas'!$I$6</f>
        <v>1.9903308553433901E-2</v>
      </c>
      <c r="BG1584" s="24">
        <f>AU1584*'Propiedades físicas'!$O$4+'Diseño reactor'!AV1584*'Propiedades físicas'!$O$5+'Diseño reactor'!AW1584*'Propiedades físicas'!$O$8+'Diseño reactor'!AX1584*'Propiedades físicas'!$O$9+'Diseño reactor'!AY1584*'Propiedades físicas'!$O$7+'Diseño reactor'!AZ1584*'Propiedades físicas'!$O$6</f>
        <v>0.15272451638081785</v>
      </c>
      <c r="BH1584" s="54">
        <f t="shared" si="1003"/>
        <v>41301.034817440988</v>
      </c>
      <c r="BI1584" s="34">
        <f t="shared" si="1025"/>
        <v>271.25684083218465</v>
      </c>
      <c r="BJ1584" s="27">
        <f t="shared" si="1004"/>
        <v>4795.4114748587208</v>
      </c>
      <c r="BK1584" s="34">
        <f t="shared" si="1005"/>
        <v>563.36684488063281</v>
      </c>
      <c r="BL1584" s="27">
        <f t="shared" si="1006"/>
        <v>105.48903031717843</v>
      </c>
      <c r="BM1584" s="34">
        <f t="shared" si="1007"/>
        <v>1.1054421768707483</v>
      </c>
      <c r="BN1584" s="45">
        <f t="shared" si="1008"/>
        <v>1650.0943611943674</v>
      </c>
      <c r="BO1584" s="45">
        <f t="shared" si="1009"/>
        <v>102.28912425738264</v>
      </c>
      <c r="BP1584" s="66">
        <f t="shared" si="1010"/>
        <v>6.6888660936525</v>
      </c>
    </row>
    <row r="1585" spans="8:68">
      <c r="H1585" s="68">
        <v>1580</v>
      </c>
      <c r="I1585" s="31">
        <f>('Propiedades físicas'!$C$10*'Diseño reactor'!H1585)/1000</f>
        <v>1382.8875449277173</v>
      </c>
      <c r="J1585" s="31">
        <f t="shared" si="987"/>
        <v>0.32974481668633066</v>
      </c>
      <c r="K1585" s="31">
        <f>(I1585*1000)/'Propiedades físicas'!$F$10</f>
        <v>9033.251352619418</v>
      </c>
      <c r="L1585" s="31">
        <f t="shared" si="988"/>
        <v>1290.4644789456311</v>
      </c>
      <c r="M1585" s="31">
        <f t="shared" si="989"/>
        <v>7742.7868736737864</v>
      </c>
      <c r="N1585" s="31">
        <f t="shared" si="990"/>
        <v>0.81674967021875389</v>
      </c>
      <c r="O1585" s="32">
        <f t="shared" si="991"/>
        <v>4.9004980213125231</v>
      </c>
      <c r="P1585" s="33">
        <f t="shared" si="992"/>
        <v>0.63520464001013144</v>
      </c>
      <c r="Q1585" s="31">
        <f t="shared" si="993"/>
        <v>4.6696299825646426</v>
      </c>
      <c r="R1585" s="31">
        <f t="shared" si="994"/>
        <v>0.14119166467298389</v>
      </c>
      <c r="S1585" s="31">
        <f t="shared" si="995"/>
        <v>0.23086803874788175</v>
      </c>
      <c r="T1585" s="31">
        <f t="shared" si="996"/>
        <v>3.1383722532017988E-2</v>
      </c>
      <c r="U1585" s="31">
        <f t="shared" si="997"/>
        <v>8.9696430036206275E-3</v>
      </c>
      <c r="V1585" s="47">
        <f t="shared" si="1011"/>
        <v>6.2903760467022723E-4</v>
      </c>
      <c r="W1585" s="31">
        <f t="shared" si="998"/>
        <v>0.2222774453768662</v>
      </c>
      <c r="X1585" s="34">
        <f>(S1585*H1585*'Propiedades físicas'!$F$5*60*24*365)/(1000000)</f>
        <v>56456.937139867463</v>
      </c>
      <c r="Y1585" s="34">
        <f>(U1585*H1585*'Propiedades físicas'!$F$7*60*24*365)/(1000000)</f>
        <v>685.96202655088484</v>
      </c>
      <c r="Z1585" s="31">
        <f t="shared" si="1012"/>
        <v>1003.6233312160077</v>
      </c>
      <c r="AA1585" s="31">
        <f t="shared" si="1028"/>
        <v>7378.0153724521351</v>
      </c>
      <c r="AB1585" s="31">
        <f t="shared" si="1029"/>
        <v>223.08283018331454</v>
      </c>
      <c r="AC1585" s="31">
        <f t="shared" si="1030"/>
        <v>364.77150122165318</v>
      </c>
      <c r="AD1585" s="31">
        <f t="shared" si="1027"/>
        <v>49.586281600588421</v>
      </c>
      <c r="AE1585" s="31">
        <f t="shared" si="1016"/>
        <v>14.172035945720591</v>
      </c>
      <c r="AF1585" s="31">
        <f t="shared" si="1017"/>
        <v>9033.2513526194216</v>
      </c>
      <c r="AG1585" s="31">
        <f t="shared" si="1018"/>
        <v>0.1111032220890191</v>
      </c>
      <c r="AH1585" s="31">
        <f t="shared" si="1019"/>
        <v>0.81676188167981079</v>
      </c>
      <c r="AI1585" s="31">
        <f t="shared" si="1019"/>
        <v>2.4695740379085764E-2</v>
      </c>
      <c r="AJ1585" s="31">
        <f t="shared" si="1019"/>
        <v>4.0380975463046136E-2</v>
      </c>
      <c r="AK1585" s="31">
        <f t="shared" si="1000"/>
        <v>5.4893060831535051E-3</v>
      </c>
      <c r="AL1585" s="31">
        <f t="shared" si="1000"/>
        <v>1.568874305884453E-3</v>
      </c>
      <c r="AM1585" s="31">
        <f t="shared" si="1020"/>
        <v>0.99999999999999967</v>
      </c>
      <c r="AN1585" s="31">
        <f>(Z1585*'Propiedades físicas'!$F$4)/1000</f>
        <v>882.56628500473289</v>
      </c>
      <c r="AO1585" s="31">
        <f>(AA1585*'Propiedades físicas'!$F$6)/1000</f>
        <v>236.39161253336638</v>
      </c>
      <c r="AP1585" s="31">
        <f>(AB1585*'Propiedades físicas'!$F$9)/1000</f>
        <v>137.63095208159589</v>
      </c>
      <c r="AQ1585" s="31">
        <f>(AC1585*'Propiedades físicas'!$F$5)/1000</f>
        <v>107.41426396474023</v>
      </c>
      <c r="AR1585" s="31">
        <f>(AD1585*'Propiedades físicas'!$F$8)/1000</f>
        <v>17.5793285530406</v>
      </c>
      <c r="AS1585" s="31">
        <f>(AE1585*'Propiedades físicas'!$F$7)/1000</f>
        <v>1.3051027902414094</v>
      </c>
      <c r="AT1585" s="31">
        <f t="shared" si="1021"/>
        <v>1382.8875449277175</v>
      </c>
      <c r="AU1585" s="31">
        <f t="shared" si="1022"/>
        <v>0.63820539004916987</v>
      </c>
      <c r="AV1585" s="31">
        <f t="shared" si="1026"/>
        <v>0.17094058978289692</v>
      </c>
      <c r="AW1585" s="31">
        <f t="shared" si="1026"/>
        <v>9.952432689585744E-2</v>
      </c>
      <c r="AX1585" s="31">
        <f t="shared" si="1026"/>
        <v>7.7673896448575433E-2</v>
      </c>
      <c r="AY1585" s="31">
        <f t="shared" si="1023"/>
        <v>1.2712044892963049E-2</v>
      </c>
      <c r="AZ1585" s="31">
        <f t="shared" si="1023"/>
        <v>9.437519305372196E-4</v>
      </c>
      <c r="BA1585" s="31">
        <f t="shared" si="1024"/>
        <v>1</v>
      </c>
      <c r="BB1585" s="34">
        <f>AU1585*'Propiedades físicas'!$C$4+'Diseño reactor'!AV1585*'Propiedades físicas'!$C$5+'Diseño reactor'!AW1585*'Propiedades físicas'!$C$8+'Diseño reactor'!AX1585*'Propiedades físicas'!$C$9+'Diseño reactor'!AY1585*'Propiedades físicas'!$C$7+'Diseño reactor'!AZ1585*'Propiedades físicas'!$C$6</f>
        <v>875.5315359467113</v>
      </c>
      <c r="BC1585" s="45">
        <f>AU1585*'Propiedades físicas'!$L$4+'Diseño reactor'!AV1585*'Propiedades físicas'!$L$5+'Diseño reactor'!AW1585*'Propiedades físicas'!$L$8+AX1585*'Propiedades físicas'!$L$9+'Diseño reactor'!AY1585*'Propiedades físicas'!$L$7+'Diseño reactor'!AZ1585*'Propiedades físicas'!$L$6</f>
        <v>2.0815071689363891</v>
      </c>
      <c r="BD1585" s="29">
        <f t="shared" si="1001"/>
        <v>1.9923455110952992</v>
      </c>
      <c r="BE1585" s="58">
        <f t="shared" si="1002"/>
        <v>41.831724318680074</v>
      </c>
      <c r="BF1585" s="30">
        <f>AU1585*'Propiedades físicas'!$I$4+'Diseño reactor'!AV1585*'Propiedades físicas'!$I$5+'Diseño reactor'!AW1585*'Propiedades físicas'!$I$8+'Diseño reactor'!AX1585*'Propiedades físicas'!$I$9+'Diseño reactor'!AY1585*'Propiedades físicas'!$I$7+'Diseño reactor'!AZ1585*'Propiedades físicas'!$I$6</f>
        <v>1.9903507690964075E-2</v>
      </c>
      <c r="BG1585" s="24">
        <f>AU1585*'Propiedades físicas'!$O$4+'Diseño reactor'!AV1585*'Propiedades físicas'!$O$5+'Diseño reactor'!AW1585*'Propiedades físicas'!$O$8+'Diseño reactor'!AX1585*'Propiedades físicas'!$O$9+'Diseño reactor'!AY1585*'Propiedades físicas'!$O$7+'Diseño reactor'!AZ1585*'Propiedades físicas'!$O$6</f>
        <v>0.15272760581443889</v>
      </c>
      <c r="BH1585" s="54">
        <f t="shared" si="1003"/>
        <v>41300.601066684299</v>
      </c>
      <c r="BI1585" s="34">
        <f t="shared" si="1025"/>
        <v>271.26264256416141</v>
      </c>
      <c r="BJ1585" s="27">
        <f t="shared" si="1004"/>
        <v>4795.4120880995688</v>
      </c>
      <c r="BK1585" s="34">
        <f t="shared" si="1005"/>
        <v>563.3783131608202</v>
      </c>
      <c r="BL1585" s="27">
        <f t="shared" si="1006"/>
        <v>105.48943240705698</v>
      </c>
      <c r="BM1585" s="34">
        <f t="shared" si="1007"/>
        <v>1.1054421768707483</v>
      </c>
      <c r="BN1585" s="45">
        <f t="shared" si="1008"/>
        <v>1651.2732656541673</v>
      </c>
      <c r="BO1585" s="45">
        <f t="shared" si="1009"/>
        <v>102.30257867893344</v>
      </c>
      <c r="BP1585" s="66">
        <f t="shared" si="1010"/>
        <v>6.6888627690588951</v>
      </c>
    </row>
    <row r="1586" spans="8:68">
      <c r="H1586" s="68">
        <v>1581</v>
      </c>
      <c r="I1586" s="31">
        <f>('Propiedades físicas'!$C$10*'Diseño reactor'!H1586)/1000</f>
        <v>1383.7627902093168</v>
      </c>
      <c r="J1586" s="31">
        <f t="shared" si="987"/>
        <v>0.32953624943984983</v>
      </c>
      <c r="K1586" s="31">
        <f>(I1586*1000)/'Propiedades físicas'!$F$10</f>
        <v>9038.9686003109491</v>
      </c>
      <c r="L1586" s="31">
        <f t="shared" si="988"/>
        <v>1291.2812286158498</v>
      </c>
      <c r="M1586" s="31">
        <f t="shared" si="989"/>
        <v>7747.6873716950986</v>
      </c>
      <c r="N1586" s="31">
        <f t="shared" si="990"/>
        <v>0.81674967021875389</v>
      </c>
      <c r="O1586" s="32">
        <f t="shared" si="991"/>
        <v>4.9004980213125231</v>
      </c>
      <c r="P1586" s="33">
        <f t="shared" si="992"/>
        <v>0.63529395785833886</v>
      </c>
      <c r="Q1586" s="31">
        <f t="shared" si="993"/>
        <v>4.6697722296704072</v>
      </c>
      <c r="R1586" s="31">
        <f t="shared" si="994"/>
        <v>0.14114204374343609</v>
      </c>
      <c r="S1586" s="31">
        <f t="shared" si="995"/>
        <v>0.23072579164211618</v>
      </c>
      <c r="T1586" s="31">
        <f t="shared" si="996"/>
        <v>3.135725795225669E-2</v>
      </c>
      <c r="U1586" s="31">
        <f t="shared" si="997"/>
        <v>8.956410664722237E-3</v>
      </c>
      <c r="V1586" s="47">
        <f t="shared" si="1011"/>
        <v>6.2912605535485984E-4</v>
      </c>
      <c r="W1586" s="31">
        <f t="shared" si="998"/>
        <v>0.22216808769792937</v>
      </c>
      <c r="X1586" s="34">
        <f>(S1586*H1586*'Propiedades físicas'!$F$5*60*24*365)/(1000000)</f>
        <v>56457.861967543613</v>
      </c>
      <c r="Y1586" s="34">
        <f>(U1586*H1586*'Propiedades físicas'!$F$7*60*24*365)/(1000000)</f>
        <v>685.38358348230486</v>
      </c>
      <c r="Z1586" s="31">
        <f t="shared" si="1012"/>
        <v>1004.3997473740337</v>
      </c>
      <c r="AA1586" s="31">
        <f t="shared" si="1028"/>
        <v>7382.9098951089136</v>
      </c>
      <c r="AB1586" s="31">
        <f t="shared" si="1029"/>
        <v>223.14557115837246</v>
      </c>
      <c r="AC1586" s="31">
        <f t="shared" si="1030"/>
        <v>364.77747658618568</v>
      </c>
      <c r="AD1586" s="31">
        <f t="shared" si="1027"/>
        <v>49.575824822517824</v>
      </c>
      <c r="AE1586" s="31">
        <f t="shared" si="1016"/>
        <v>14.160085260925857</v>
      </c>
      <c r="AF1586" s="31">
        <f t="shared" si="1017"/>
        <v>9038.9686003109491</v>
      </c>
      <c r="AG1586" s="31">
        <f t="shared" si="1018"/>
        <v>0.11111884461458152</v>
      </c>
      <c r="AH1586" s="31">
        <f t="shared" si="1019"/>
        <v>0.8167867620266912</v>
      </c>
      <c r="AI1586" s="31">
        <f t="shared" si="1019"/>
        <v>2.4687061215224935E-2</v>
      </c>
      <c r="AJ1586" s="31">
        <f t="shared" si="1019"/>
        <v>4.0356095116165905E-2</v>
      </c>
      <c r="AK1586" s="31">
        <f t="shared" si="1000"/>
        <v>5.4846771810682432E-3</v>
      </c>
      <c r="AL1586" s="31">
        <f t="shared" si="1000"/>
        <v>1.5665598462681614E-3</v>
      </c>
      <c r="AM1586" s="31">
        <f t="shared" si="1020"/>
        <v>1</v>
      </c>
      <c r="AN1586" s="31">
        <f>(Z1586*'Propiedades físicas'!$F$4)/1000</f>
        <v>883.24904984577779</v>
      </c>
      <c r="AO1586" s="31">
        <f>(AA1586*'Propiedades físicas'!$F$6)/1000</f>
        <v>236.54843303928959</v>
      </c>
      <c r="AP1586" s="31">
        <f>(AB1586*'Propiedades físicas'!$F$9)/1000</f>
        <v>137.66966012615785</v>
      </c>
      <c r="AQ1586" s="31">
        <f>(AC1586*'Propiedades físicas'!$F$5)/1000</f>
        <v>107.4160235303341</v>
      </c>
      <c r="AR1586" s="31">
        <f>(AD1586*'Propiedades físicas'!$F$8)/1000</f>
        <v>17.575621416079013</v>
      </c>
      <c r="AS1586" s="31">
        <f>(AE1586*'Propiedades físicas'!$F$7)/1000</f>
        <v>1.3040022516786622</v>
      </c>
      <c r="AT1586" s="31">
        <f t="shared" si="1021"/>
        <v>1383.762790209317</v>
      </c>
      <c r="AU1586" s="31">
        <f t="shared" si="1022"/>
        <v>0.63829512984098358</v>
      </c>
      <c r="AV1586" s="31">
        <f t="shared" si="1026"/>
        <v>0.17094579700579152</v>
      </c>
      <c r="AW1586" s="31">
        <f t="shared" si="1026"/>
        <v>9.9489349692177403E-2</v>
      </c>
      <c r="AX1586" s="31">
        <f t="shared" si="1026"/>
        <v>7.7626038429668753E-2</v>
      </c>
      <c r="AY1586" s="31">
        <f t="shared" si="1023"/>
        <v>1.2701325357520568E-2</v>
      </c>
      <c r="AZ1586" s="31">
        <f t="shared" si="1023"/>
        <v>9.4235967385812591E-4</v>
      </c>
      <c r="BA1586" s="31">
        <f t="shared" si="1024"/>
        <v>0.99999999999999989</v>
      </c>
      <c r="BB1586" s="34">
        <f>AU1586*'Propiedades físicas'!$C$4+'Diseño reactor'!AV1586*'Propiedades físicas'!$C$5+'Diseño reactor'!AW1586*'Propiedades físicas'!$C$8+'Diseño reactor'!AX1586*'Propiedades físicas'!$C$9+'Diseño reactor'!AY1586*'Propiedades físicas'!$C$7+'Diseño reactor'!AZ1586*'Propiedades físicas'!$C$6</f>
        <v>875.53110158251673</v>
      </c>
      <c r="BC1586" s="45">
        <f>AU1586*'Propiedades físicas'!$L$4+'Diseño reactor'!AV1586*'Propiedades físicas'!$L$5+'Diseño reactor'!AW1586*'Propiedades físicas'!$L$8+AX1586*'Propiedades físicas'!$L$9+'Diseño reactor'!AY1586*'Propiedades físicas'!$L$7+'Diseño reactor'!AZ1586*'Propiedades físicas'!$L$6</f>
        <v>2.0815728996980085</v>
      </c>
      <c r="BD1586" s="29">
        <f t="shared" si="1001"/>
        <v>1.9913034080973175</v>
      </c>
      <c r="BE1586" s="58">
        <f t="shared" si="1002"/>
        <v>41.830589658600182</v>
      </c>
      <c r="BF1586" s="30">
        <f>AU1586*'Propiedades físicas'!$I$4+'Diseño reactor'!AV1586*'Propiedades físicas'!$I$5+'Diseño reactor'!AW1586*'Propiedades físicas'!$I$8+'Diseño reactor'!AX1586*'Propiedades físicas'!$I$9+'Diseño reactor'!AY1586*'Propiedades físicas'!$I$7+'Diseño reactor'!AZ1586*'Propiedades físicas'!$I$6</f>
        <v>1.990370645207443E-2</v>
      </c>
      <c r="BG1586" s="24">
        <f>AU1586*'Propiedades físicas'!$O$4+'Diseño reactor'!AV1586*'Propiedades físicas'!$O$5+'Diseño reactor'!AW1586*'Propiedades físicas'!$O$8+'Diseño reactor'!AX1586*'Propiedades físicas'!$O$9+'Diseño reactor'!AY1586*'Propiedades físicas'!$O$7+'Diseño reactor'!AZ1586*'Propiedades físicas'!$O$6</f>
        <v>0.1527306922930983</v>
      </c>
      <c r="BH1586" s="54">
        <f t="shared" si="1003"/>
        <v>41300.168143647432</v>
      </c>
      <c r="BI1586" s="34">
        <f t="shared" si="1025"/>
        <v>271.26843551965453</v>
      </c>
      <c r="BJ1586" s="27">
        <f t="shared" si="1004"/>
        <v>4795.4127126122448</v>
      </c>
      <c r="BK1586" s="34">
        <f t="shared" si="1005"/>
        <v>563.38977186799423</v>
      </c>
      <c r="BL1586" s="27">
        <f t="shared" si="1006"/>
        <v>105.48983414800763</v>
      </c>
      <c r="BM1586" s="34">
        <f t="shared" si="1007"/>
        <v>1.1054421768707483</v>
      </c>
      <c r="BN1586" s="45">
        <f t="shared" si="1008"/>
        <v>1652.4522136320174</v>
      </c>
      <c r="BO1586" s="45">
        <f t="shared" si="1009"/>
        <v>102.31601986455345</v>
      </c>
      <c r="BP1586" s="66">
        <f t="shared" si="1010"/>
        <v>6.6888594506147623</v>
      </c>
    </row>
    <row r="1587" spans="8:68">
      <c r="H1587" s="68">
        <v>1582</v>
      </c>
      <c r="I1587" s="31">
        <f>('Propiedades físicas'!$C$10*'Diseño reactor'!H1587)/1000</f>
        <v>1384.6380354909168</v>
      </c>
      <c r="J1587" s="31">
        <f t="shared" si="987"/>
        <v>0.32932794586877528</v>
      </c>
      <c r="K1587" s="31">
        <f>(I1587*1000)/'Propiedades físicas'!$F$10</f>
        <v>9044.6858480024803</v>
      </c>
      <c r="L1587" s="31">
        <f t="shared" si="988"/>
        <v>1292.0979782860686</v>
      </c>
      <c r="M1587" s="31">
        <f t="shared" si="989"/>
        <v>7752.5878697164117</v>
      </c>
      <c r="N1587" s="31">
        <f t="shared" si="990"/>
        <v>0.81674967021875389</v>
      </c>
      <c r="O1587" s="32">
        <f t="shared" si="991"/>
        <v>4.9004980213125231</v>
      </c>
      <c r="P1587" s="33">
        <f t="shared" si="992"/>
        <v>0.6353831878632713</v>
      </c>
      <c r="Q1587" s="31">
        <f t="shared" si="993"/>
        <v>4.6699143043700033</v>
      </c>
      <c r="R1587" s="31">
        <f t="shared" si="994"/>
        <v>0.14109245210923654</v>
      </c>
      <c r="S1587" s="31">
        <f t="shared" si="995"/>
        <v>0.2305837169425197</v>
      </c>
      <c r="T1587" s="31">
        <f t="shared" si="996"/>
        <v>3.1330825905455092E-2</v>
      </c>
      <c r="U1587" s="31">
        <f t="shared" si="997"/>
        <v>8.943204340790982E-3</v>
      </c>
      <c r="V1587" s="47">
        <f t="shared" si="1011"/>
        <v>6.2921441904906488E-4</v>
      </c>
      <c r="W1587" s="31">
        <f t="shared" si="998"/>
        <v>0.22205883757125539</v>
      </c>
      <c r="X1587" s="34">
        <f>(S1587*H1587*'Propiedades físicas'!$F$5*60*24*365)/(1000000)</f>
        <v>56458.784976995339</v>
      </c>
      <c r="Y1587" s="34">
        <f>(U1587*H1587*'Propiedades físicas'!$F$7*60*24*365)/(1000000)</f>
        <v>684.80585149492151</v>
      </c>
      <c r="Z1587" s="31">
        <f t="shared" si="1012"/>
        <v>1005.1762031996952</v>
      </c>
      <c r="AA1587" s="31">
        <f t="shared" si="1028"/>
        <v>7387.804429513345</v>
      </c>
      <c r="AB1587" s="31">
        <f t="shared" si="1029"/>
        <v>223.20825923681221</v>
      </c>
      <c r="AC1587" s="31">
        <f t="shared" si="1030"/>
        <v>364.78344020306616</v>
      </c>
      <c r="AD1587" s="31">
        <f t="shared" si="1027"/>
        <v>49.565366582429959</v>
      </c>
      <c r="AE1587" s="31">
        <f t="shared" si="1016"/>
        <v>14.148149267131334</v>
      </c>
      <c r="AF1587" s="31">
        <f t="shared" si="1017"/>
        <v>9044.6858480024803</v>
      </c>
      <c r="AG1587" s="31">
        <f t="shared" si="1018"/>
        <v>0.11113445177553496</v>
      </c>
      <c r="AH1587" s="31">
        <f t="shared" si="1019"/>
        <v>0.81681161221812282</v>
      </c>
      <c r="AI1587" s="31">
        <f t="shared" si="1019"/>
        <v>2.4678387175394022E-2</v>
      </c>
      <c r="AJ1587" s="31">
        <f t="shared" si="1019"/>
        <v>4.0331244924734298E-2</v>
      </c>
      <c r="AK1587" s="31">
        <f t="shared" si="1000"/>
        <v>5.4800539693013748E-3</v>
      </c>
      <c r="AL1587" s="31">
        <f t="shared" si="1000"/>
        <v>1.5642499369125081E-3</v>
      </c>
      <c r="AM1587" s="31">
        <f t="shared" si="1020"/>
        <v>1</v>
      </c>
      <c r="AN1587" s="31">
        <f>(Z1587*'Propiedades físicas'!$F$4)/1000</f>
        <v>883.93184956974801</v>
      </c>
      <c r="AO1587" s="31">
        <f>(AA1587*'Propiedades físicas'!$F$6)/1000</f>
        <v>236.70525392160758</v>
      </c>
      <c r="AP1587" s="31">
        <f>(AB1587*'Propiedades físicas'!$F$9)/1000</f>
        <v>137.70833553615128</v>
      </c>
      <c r="AQ1587" s="31">
        <f>(AC1587*'Propiedades físicas'!$F$5)/1000</f>
        <v>107.41777963659689</v>
      </c>
      <c r="AR1587" s="31">
        <f>(AD1587*'Propiedades físicas'!$F$8)/1000</f>
        <v>17.57191376080306</v>
      </c>
      <c r="AS1587" s="31">
        <f>(AE1587*'Propiedades físicas'!$F$7)/1000</f>
        <v>1.3029030660101246</v>
      </c>
      <c r="AT1587" s="31">
        <f t="shared" si="1021"/>
        <v>1384.638035490917</v>
      </c>
      <c r="AU1587" s="31">
        <f t="shared" si="1022"/>
        <v>0.63838478137454457</v>
      </c>
      <c r="AV1587" s="31">
        <f t="shared" si="1026"/>
        <v>0.17095099791743396</v>
      </c>
      <c r="AW1587" s="31">
        <f t="shared" si="1026"/>
        <v>9.9454393138440275E-2</v>
      </c>
      <c r="AX1587" s="31">
        <f t="shared" si="1026"/>
        <v>7.7578238415581591E-2</v>
      </c>
      <c r="AY1587" s="31">
        <f t="shared" si="1023"/>
        <v>1.2690618999623985E-2</v>
      </c>
      <c r="AZ1587" s="31">
        <f t="shared" si="1023"/>
        <v>9.4097015437553423E-4</v>
      </c>
      <c r="BA1587" s="31">
        <f t="shared" si="1024"/>
        <v>1</v>
      </c>
      <c r="BB1587" s="34">
        <f>AU1587*'Propiedades físicas'!$C$4+'Diseño reactor'!AV1587*'Propiedades físicas'!$C$5+'Diseño reactor'!AW1587*'Propiedades físicas'!$C$8+'Diseño reactor'!AX1587*'Propiedades físicas'!$C$9+'Diseño reactor'!AY1587*'Propiedades físicas'!$C$7+'Diseño reactor'!AZ1587*'Propiedades físicas'!$C$6</f>
        <v>875.53066802137812</v>
      </c>
      <c r="BC1587" s="45">
        <f>AU1587*'Propiedades físicas'!$L$4+'Diseño reactor'!AV1587*'Propiedades físicas'!$L$5+'Diseño reactor'!AW1587*'Propiedades físicas'!$L$8+AX1587*'Propiedades físicas'!$L$9+'Diseño reactor'!AY1587*'Propiedades físicas'!$L$7+'Diseño reactor'!AZ1587*'Propiedades físicas'!$L$6</f>
        <v>2.0816385627949607</v>
      </c>
      <c r="BD1587" s="29">
        <f t="shared" si="1001"/>
        <v>1.9902623967747577</v>
      </c>
      <c r="BE1587" s="58">
        <f t="shared" si="1002"/>
        <v>41.829456212010626</v>
      </c>
      <c r="BF1587" s="30">
        <f>AU1587*'Propiedades físicas'!$I$4+'Diseño reactor'!AV1587*'Propiedades físicas'!$I$5+'Diseño reactor'!AW1587*'Propiedades físicas'!$I$8+'Diseño reactor'!AX1587*'Propiedades físicas'!$I$9+'Diseño reactor'!AY1587*'Propiedades físicas'!$I$7+'Diseño reactor'!AZ1587*'Propiedades físicas'!$I$6</f>
        <v>1.9903904837625032E-2</v>
      </c>
      <c r="BG1587" s="24">
        <f>AU1587*'Propiedades físicas'!$O$4+'Diseño reactor'!AV1587*'Propiedades físicas'!$O$5+'Diseño reactor'!AW1587*'Propiedades físicas'!$O$8+'Diseño reactor'!AX1587*'Propiedades físicas'!$O$9+'Diseño reactor'!AY1587*'Propiedades físicas'!$O$7+'Diseño reactor'!AZ1587*'Propiedades físicas'!$O$6</f>
        <v>0.15273377582088243</v>
      </c>
      <c r="BH1587" s="54">
        <f t="shared" si="1003"/>
        <v>41299.736046408063</v>
      </c>
      <c r="BI1587" s="34">
        <f t="shared" si="1025"/>
        <v>271.27421971674045</v>
      </c>
      <c r="BJ1587" s="27">
        <f t="shared" si="1004"/>
        <v>4795.4133483598198</v>
      </c>
      <c r="BK1587" s="34">
        <f t="shared" si="1005"/>
        <v>563.40122101296606</v>
      </c>
      <c r="BL1587" s="27">
        <f t="shared" si="1006"/>
        <v>105.49023554044344</v>
      </c>
      <c r="BM1587" s="34">
        <f t="shared" si="1007"/>
        <v>1.1054421768707483</v>
      </c>
      <c r="BN1587" s="45">
        <f t="shared" si="1008"/>
        <v>1653.6312050614106</v>
      </c>
      <c r="BO1587" s="45">
        <f t="shared" si="1009"/>
        <v>102.32944783376367</v>
      </c>
      <c r="BP1587" s="66">
        <f t="shared" si="1010"/>
        <v>6.6888561383057938</v>
      </c>
    </row>
    <row r="1588" spans="8:68">
      <c r="H1588" s="68">
        <v>1583</v>
      </c>
      <c r="I1588" s="31">
        <f>('Propiedades físicas'!$C$10*'Diseño reactor'!H1588)/1000</f>
        <v>1385.5132807725165</v>
      </c>
      <c r="J1588" s="31">
        <f t="shared" si="987"/>
        <v>0.32911990547340653</v>
      </c>
      <c r="K1588" s="31">
        <f>(I1588*1000)/'Propiedades físicas'!$F$10</f>
        <v>9050.4030956940114</v>
      </c>
      <c r="L1588" s="31">
        <f t="shared" si="988"/>
        <v>1292.9147279562874</v>
      </c>
      <c r="M1588" s="31">
        <f t="shared" si="989"/>
        <v>7757.4883677377238</v>
      </c>
      <c r="N1588" s="31">
        <f t="shared" si="990"/>
        <v>0.81674967021875389</v>
      </c>
      <c r="O1588" s="32">
        <f t="shared" si="991"/>
        <v>4.9004980213125231</v>
      </c>
      <c r="P1588" s="33">
        <f t="shared" si="992"/>
        <v>0.63547233015445426</v>
      </c>
      <c r="Q1588" s="31">
        <f t="shared" si="993"/>
        <v>4.6700562069719362</v>
      </c>
      <c r="R1588" s="31">
        <f t="shared" si="994"/>
        <v>0.14104288975593732</v>
      </c>
      <c r="S1588" s="31">
        <f t="shared" si="995"/>
        <v>0.23044181434058789</v>
      </c>
      <c r="T1588" s="31">
        <f t="shared" si="996"/>
        <v>3.1304426340436231E-2</v>
      </c>
      <c r="U1588" s="31">
        <f t="shared" si="997"/>
        <v>8.9300239679260245E-3</v>
      </c>
      <c r="V1588" s="47">
        <f t="shared" si="1011"/>
        <v>6.293026958811101E-4</v>
      </c>
      <c r="W1588" s="31">
        <f t="shared" si="998"/>
        <v>0.22194969483825713</v>
      </c>
      <c r="X1588" s="34">
        <f>(S1588*H1588*'Propiedades físicas'!$F$5*60*24*365)/(1000000)</f>
        <v>56459.706172688777</v>
      </c>
      <c r="Y1588" s="34">
        <f>(U1588*H1588*'Propiedades físicas'!$F$7*60*24*365)/(1000000)</f>
        <v>684.22882947014682</v>
      </c>
      <c r="Z1588" s="31">
        <f t="shared" si="1012"/>
        <v>1005.9526986345011</v>
      </c>
      <c r="AA1588" s="31">
        <f t="shared" si="1028"/>
        <v>7392.6989756365747</v>
      </c>
      <c r="AB1588" s="31">
        <f t="shared" si="1029"/>
        <v>223.27089448364876</v>
      </c>
      <c r="AC1588" s="31">
        <f t="shared" si="1030"/>
        <v>364.78939210115061</v>
      </c>
      <c r="AD1588" s="31">
        <f t="shared" si="1027"/>
        <v>49.554906896910552</v>
      </c>
      <c r="AE1588" s="31">
        <f t="shared" si="1016"/>
        <v>14.136227941226897</v>
      </c>
      <c r="AF1588" s="31">
        <f t="shared" si="1017"/>
        <v>9050.4030956940114</v>
      </c>
      <c r="AG1588" s="31">
        <f t="shared" si="1018"/>
        <v>0.11115004359453469</v>
      </c>
      <c r="AH1588" s="31">
        <f t="shared" si="1019"/>
        <v>0.81683643230806624</v>
      </c>
      <c r="AI1588" s="31">
        <f t="shared" si="1019"/>
        <v>2.4669718257065952E-2</v>
      </c>
      <c r="AJ1588" s="31">
        <f t="shared" si="1019"/>
        <v>4.0306424834791015E-2</v>
      </c>
      <c r="AK1588" s="31">
        <f t="shared" si="1000"/>
        <v>5.4754364389015689E-3</v>
      </c>
      <c r="AL1588" s="31">
        <f t="shared" si="1000"/>
        <v>1.5619445666406409E-3</v>
      </c>
      <c r="AM1588" s="31">
        <f t="shared" si="1020"/>
        <v>1.0000000000000002</v>
      </c>
      <c r="AN1588" s="31">
        <f>(Z1588*'Propiedades físicas'!$F$4)/1000</f>
        <v>884.61468412520765</v>
      </c>
      <c r="AO1588" s="31">
        <f>(AA1588*'Propiedades físicas'!$F$6)/1000</f>
        <v>236.86207517939584</v>
      </c>
      <c r="AP1588" s="31">
        <f>(AB1588*'Propiedades físicas'!$F$9)/1000</f>
        <v>137.74697835168709</v>
      </c>
      <c r="AQ1588" s="31">
        <f>(AC1588*'Propiedades físicas'!$F$5)/1000</f>
        <v>107.41953229202583</v>
      </c>
      <c r="AR1588" s="31">
        <f>(AD1588*'Propiedades físicas'!$F$8)/1000</f>
        <v>17.568205593092724</v>
      </c>
      <c r="AS1588" s="31">
        <f>(AE1588*'Propiedades físicas'!$F$7)/1000</f>
        <v>1.3018052311075852</v>
      </c>
      <c r="AT1588" s="31">
        <f t="shared" si="1021"/>
        <v>1385.513280772517</v>
      </c>
      <c r="AU1588" s="31">
        <f t="shared" si="1022"/>
        <v>0.63847434477999043</v>
      </c>
      <c r="AV1588" s="31">
        <f t="shared" si="1026"/>
        <v>0.17095619252911765</v>
      </c>
      <c r="AW1588" s="31">
        <f t="shared" si="1026"/>
        <v>9.9419457224461882E-2</v>
      </c>
      <c r="AX1588" s="31">
        <f t="shared" si="1026"/>
        <v>7.7530496302519888E-2</v>
      </c>
      <c r="AY1588" s="31">
        <f t="shared" si="1023"/>
        <v>1.2679925798543963E-2</v>
      </c>
      <c r="AZ1588" s="31">
        <f t="shared" si="1023"/>
        <v>9.3958336536604039E-4</v>
      </c>
      <c r="BA1588" s="31">
        <f t="shared" si="1024"/>
        <v>0.99999999999999978</v>
      </c>
      <c r="BB1588" s="34">
        <f>AU1588*'Propiedades físicas'!$C$4+'Diseño reactor'!AV1588*'Propiedades físicas'!$C$5+'Diseño reactor'!AW1588*'Propiedades físicas'!$C$8+'Diseño reactor'!AX1588*'Propiedades físicas'!$C$9+'Diseño reactor'!AY1588*'Propiedades físicas'!$C$7+'Diseño reactor'!AZ1588*'Propiedades físicas'!$C$6</f>
        <v>875.5302352614292</v>
      </c>
      <c r="BC1588" s="45">
        <f>AU1588*'Propiedades físicas'!$L$4+'Diseño reactor'!AV1588*'Propiedades físicas'!$L$5+'Diseño reactor'!AW1588*'Propiedades físicas'!$L$8+AX1588*'Propiedades físicas'!$L$9+'Diseño reactor'!AY1588*'Propiedades físicas'!$L$7+'Diseño reactor'!AZ1588*'Propiedades físicas'!$L$6</f>
        <v>2.0817041583305902</v>
      </c>
      <c r="BD1588" s="29">
        <f t="shared" si="1001"/>
        <v>1.9892224754110739</v>
      </c>
      <c r="BE1588" s="58">
        <f t="shared" si="1002"/>
        <v>41.828323976956206</v>
      </c>
      <c r="BF1588" s="30">
        <f>AU1588*'Propiedades físicas'!$I$4+'Diseño reactor'!AV1588*'Propiedades físicas'!$I$5+'Diseño reactor'!AW1588*'Propiedades físicas'!$I$8+'Diseño reactor'!AX1588*'Propiedades físicas'!$I$9+'Diseño reactor'!AY1588*'Propiedades físicas'!$I$7+'Diseño reactor'!AZ1588*'Propiedades físicas'!$I$6</f>
        <v>1.9904102848473576E-2</v>
      </c>
      <c r="BG1588" s="24">
        <f>AU1588*'Propiedades físicas'!$O$4+'Diseño reactor'!AV1588*'Propiedades físicas'!$O$5+'Diseño reactor'!AW1588*'Propiedades físicas'!$O$8+'Diseño reactor'!AX1588*'Propiedades físicas'!$O$9+'Diseño reactor'!AY1588*'Propiedades físicas'!$O$7+'Diseño reactor'!AZ1588*'Propiedades físicas'!$O$6</f>
        <v>0.15273685640187046</v>
      </c>
      <c r="BH1588" s="54">
        <f t="shared" si="1003"/>
        <v>41299.304773049393</v>
      </c>
      <c r="BI1588" s="34">
        <f t="shared" si="1025"/>
        <v>271.27999517344904</v>
      </c>
      <c r="BJ1588" s="27">
        <f t="shared" si="1004"/>
        <v>4795.4139953054892</v>
      </c>
      <c r="BK1588" s="34">
        <f t="shared" si="1005"/>
        <v>563.41266060653413</v>
      </c>
      <c r="BL1588" s="27">
        <f t="shared" si="1006"/>
        <v>105.49063658477675</v>
      </c>
      <c r="BM1588" s="34">
        <f t="shared" si="1007"/>
        <v>1.1054421768707483</v>
      </c>
      <c r="BN1588" s="45">
        <f t="shared" si="1008"/>
        <v>1654.8102398759804</v>
      </c>
      <c r="BO1588" s="45">
        <f t="shared" si="1009"/>
        <v>102.34286260604647</v>
      </c>
      <c r="BP1588" s="66">
        <f t="shared" si="1010"/>
        <v>6.6888528321177336</v>
      </c>
    </row>
    <row r="1589" spans="8:68">
      <c r="H1589" s="68">
        <v>1584</v>
      </c>
      <c r="I1589" s="31">
        <f>('Propiedades físicas'!$C$10*'Diseño reactor'!H1589)/1000</f>
        <v>1386.3885260541165</v>
      </c>
      <c r="J1589" s="31">
        <f t="shared" si="987"/>
        <v>0.3289121277553046</v>
      </c>
      <c r="K1589" s="31">
        <f>(I1589*1000)/'Propiedades físicas'!$F$10</f>
        <v>9056.1203433855426</v>
      </c>
      <c r="L1589" s="31">
        <f t="shared" si="988"/>
        <v>1293.7314776265059</v>
      </c>
      <c r="M1589" s="31">
        <f t="shared" si="989"/>
        <v>7762.388865759036</v>
      </c>
      <c r="N1589" s="31">
        <f t="shared" si="990"/>
        <v>0.81674967021875378</v>
      </c>
      <c r="O1589" s="32">
        <f t="shared" si="991"/>
        <v>4.9004980213125231</v>
      </c>
      <c r="P1589" s="33">
        <f t="shared" si="992"/>
        <v>0.63556138486115943</v>
      </c>
      <c r="Q1589" s="31">
        <f t="shared" si="993"/>
        <v>4.6701979377839828</v>
      </c>
      <c r="R1589" s="31">
        <f t="shared" si="994"/>
        <v>0.14099335666906215</v>
      </c>
      <c r="S1589" s="31">
        <f t="shared" si="995"/>
        <v>0.2303000835285415</v>
      </c>
      <c r="T1589" s="31">
        <f t="shared" si="996"/>
        <v>3.1278059206117509E-2</v>
      </c>
      <c r="U1589" s="31">
        <f t="shared" si="997"/>
        <v>8.9168694824147861E-3</v>
      </c>
      <c r="V1589" s="47">
        <f t="shared" si="1011"/>
        <v>6.2939088597901234E-4</v>
      </c>
      <c r="W1589" s="31">
        <f t="shared" si="998"/>
        <v>0.22184065934065939</v>
      </c>
      <c r="X1589" s="34">
        <f>(S1589*H1589*'Propiedades físicas'!$F$5*60*24*365)/(1000000)</f>
        <v>56460.625559076892</v>
      </c>
      <c r="Y1589" s="34">
        <f>(U1589*H1589*'Propiedades físicas'!$F$7*60*24*365)/(1000000)</f>
        <v>683.6525162914545</v>
      </c>
      <c r="Z1589" s="31">
        <f t="shared" si="1012"/>
        <v>1006.7292336200766</v>
      </c>
      <c r="AA1589" s="31">
        <f t="shared" si="1028"/>
        <v>7397.593533449829</v>
      </c>
      <c r="AB1589" s="31">
        <f t="shared" si="1029"/>
        <v>223.33347696379445</v>
      </c>
      <c r="AC1589" s="31">
        <f t="shared" si="1030"/>
        <v>364.79533230920975</v>
      </c>
      <c r="AD1589" s="31">
        <f t="shared" si="1027"/>
        <v>49.544445782490136</v>
      </c>
      <c r="AE1589" s="31">
        <f t="shared" si="1016"/>
        <v>14.12432126014502</v>
      </c>
      <c r="AF1589" s="31">
        <f t="shared" si="1017"/>
        <v>9056.1203433855462</v>
      </c>
      <c r="AG1589" s="31">
        <f t="shared" si="1018"/>
        <v>0.11116562009419148</v>
      </c>
      <c r="AH1589" s="31">
        <f t="shared" si="1019"/>
        <v>0.81686122235035441</v>
      </c>
      <c r="AI1589" s="31">
        <f t="shared" si="1019"/>
        <v>2.4661054457708689E-2</v>
      </c>
      <c r="AJ1589" s="31">
        <f t="shared" si="1019"/>
        <v>4.0281634792502595E-2</v>
      </c>
      <c r="AK1589" s="31">
        <f t="shared" si="1000"/>
        <v>5.470824580934004E-3</v>
      </c>
      <c r="AL1589" s="31">
        <f t="shared" si="1000"/>
        <v>1.5596437243086342E-3</v>
      </c>
      <c r="AM1589" s="31">
        <f t="shared" si="1020"/>
        <v>0.99999999999999978</v>
      </c>
      <c r="AN1589" s="31">
        <f>(Z1589*'Propiedades físicas'!$F$4)/1000</f>
        <v>885.29755346082288</v>
      </c>
      <c r="AO1589" s="31">
        <f>(AA1589*'Propiedades físicas'!$F$6)/1000</f>
        <v>237.01889681173253</v>
      </c>
      <c r="AP1589" s="31">
        <f>(AB1589*'Propiedades físicas'!$F$9)/1000</f>
        <v>137.78558861281297</v>
      </c>
      <c r="AQ1589" s="31">
        <f>(AC1589*'Propiedades físicas'!$F$5)/1000</f>
        <v>107.42128150509301</v>
      </c>
      <c r="AR1589" s="31">
        <f>(AD1589*'Propiedades físicas'!$F$8)/1000</f>
        <v>17.564496918808395</v>
      </c>
      <c r="AS1589" s="31">
        <f>(AE1589*'Propiedades físicas'!$F$7)/1000</f>
        <v>1.3007087448467551</v>
      </c>
      <c r="AT1589" s="31">
        <f t="shared" si="1021"/>
        <v>1386.3885260541165</v>
      </c>
      <c r="AU1589" s="31">
        <f t="shared" si="1022"/>
        <v>0.63856382018720348</v>
      </c>
      <c r="AV1589" s="31">
        <f t="shared" si="1026"/>
        <v>0.17096138085210949</v>
      </c>
      <c r="AW1589" s="31">
        <f t="shared" si="1026"/>
        <v>9.9384541940038124E-2</v>
      </c>
      <c r="AX1589" s="31">
        <f t="shared" si="1026"/>
        <v>7.7482811986933534E-2</v>
      </c>
      <c r="AY1589" s="31">
        <f t="shared" si="1023"/>
        <v>1.2669245733589388E-2</v>
      </c>
      <c r="AZ1589" s="31">
        <f t="shared" si="1023"/>
        <v>9.3819930012604784E-4</v>
      </c>
      <c r="BA1589" s="31">
        <f t="shared" si="1024"/>
        <v>1</v>
      </c>
      <c r="BB1589" s="34">
        <f>AU1589*'Propiedades físicas'!$C$4+'Diseño reactor'!AV1589*'Propiedades físicas'!$C$5+'Diseño reactor'!AW1589*'Propiedades físicas'!$C$8+'Diseño reactor'!AX1589*'Propiedades físicas'!$C$9+'Diseño reactor'!AY1589*'Propiedades físicas'!$C$7+'Diseño reactor'!AZ1589*'Propiedades físicas'!$C$6</f>
        <v>875.52980330080868</v>
      </c>
      <c r="BC1589" s="45">
        <f>AU1589*'Propiedades físicas'!$L$4+'Diseño reactor'!AV1589*'Propiedades físicas'!$L$5+'Diseño reactor'!AW1589*'Propiedades físicas'!$L$8+AX1589*'Propiedades físicas'!$L$9+'Diseño reactor'!AY1589*'Propiedades físicas'!$L$7+'Diseño reactor'!AZ1589*'Propiedades físicas'!$L$6</f>
        <v>2.0817696864080339</v>
      </c>
      <c r="BD1589" s="29">
        <f t="shared" si="1001"/>
        <v>1.988183642293321</v>
      </c>
      <c r="BE1589" s="58">
        <f t="shared" si="1002"/>
        <v>41.827192951485955</v>
      </c>
      <c r="BF1589" s="30">
        <f>AU1589*'Propiedades físicas'!$I$4+'Diseño reactor'!AV1589*'Propiedades físicas'!$I$5+'Diseño reactor'!AW1589*'Propiedades físicas'!$I$8+'Diseño reactor'!AX1589*'Propiedades físicas'!$I$9+'Diseño reactor'!AY1589*'Propiedades físicas'!$I$7+'Diseño reactor'!AZ1589*'Propiedades físicas'!$I$6</f>
        <v>1.9904300485475417E-2</v>
      </c>
      <c r="BG1589" s="24">
        <f>AU1589*'Propiedades físicas'!$O$4+'Diseño reactor'!AV1589*'Propiedades físicas'!$O$5+'Diseño reactor'!AW1589*'Propiedades físicas'!$O$8+'Diseño reactor'!AX1589*'Propiedades físicas'!$O$9+'Diseño reactor'!AY1589*'Propiedades físicas'!$O$7+'Diseño reactor'!AZ1589*'Propiedades físicas'!$O$6</f>
        <v>0.1527399340401345</v>
      </c>
      <c r="BH1589" s="54">
        <f t="shared" si="1003"/>
        <v>41298.874321659925</v>
      </c>
      <c r="BI1589" s="34">
        <f t="shared" si="1025"/>
        <v>271.28576190776351</v>
      </c>
      <c r="BJ1589" s="27">
        <f t="shared" si="1004"/>
        <v>4795.4146534125621</v>
      </c>
      <c r="BK1589" s="34">
        <f t="shared" si="1005"/>
        <v>563.42409065948391</v>
      </c>
      <c r="BL1589" s="27">
        <f t="shared" si="1006"/>
        <v>105.49103728141954</v>
      </c>
      <c r="BM1589" s="34">
        <f t="shared" si="1007"/>
        <v>1.1054421768707483</v>
      </c>
      <c r="BN1589" s="45">
        <f t="shared" si="1008"/>
        <v>1655.9893180094937</v>
      </c>
      <c r="BO1589" s="45">
        <f t="shared" si="1009"/>
        <v>102.35626420084624</v>
      </c>
      <c r="BP1589" s="66">
        <f t="shared" si="1010"/>
        <v>6.6888495320363619</v>
      </c>
    </row>
    <row r="1590" spans="8:68">
      <c r="H1590" s="68">
        <v>1585</v>
      </c>
      <c r="I1590" s="31">
        <f>('Propiedades físicas'!$C$10*'Diseño reactor'!H1590)/1000</f>
        <v>1387.2637713357162</v>
      </c>
      <c r="J1590" s="31">
        <f t="shared" si="987"/>
        <v>0.32870461221728864</v>
      </c>
      <c r="K1590" s="31">
        <f>(I1590*1000)/'Propiedades físicas'!$F$10</f>
        <v>9061.8375910770737</v>
      </c>
      <c r="L1590" s="31">
        <f t="shared" si="988"/>
        <v>1294.5482272967247</v>
      </c>
      <c r="M1590" s="31">
        <f t="shared" si="989"/>
        <v>7767.2893637803481</v>
      </c>
      <c r="N1590" s="31">
        <f t="shared" si="990"/>
        <v>0.81674967021875378</v>
      </c>
      <c r="O1590" s="32">
        <f t="shared" si="991"/>
        <v>4.9004980213125222</v>
      </c>
      <c r="P1590" s="33">
        <f t="shared" si="992"/>
        <v>0.63565035211240395</v>
      </c>
      <c r="Q1590" s="31">
        <f t="shared" si="993"/>
        <v>4.6703394971131997</v>
      </c>
      <c r="R1590" s="31">
        <f t="shared" si="994"/>
        <v>0.14094385283410704</v>
      </c>
      <c r="S1590" s="31">
        <f t="shared" si="995"/>
        <v>0.23015852419932489</v>
      </c>
      <c r="T1590" s="31">
        <f t="shared" si="996"/>
        <v>3.1251724451510435E-2</v>
      </c>
      <c r="U1590" s="31">
        <f t="shared" si="997"/>
        <v>8.9037408207323105E-3</v>
      </c>
      <c r="V1590" s="47">
        <f t="shared" si="1011"/>
        <v>6.2947898947053604E-4</v>
      </c>
      <c r="W1590" s="31">
        <f t="shared" si="998"/>
        <v>0.22173173092049753</v>
      </c>
      <c r="X1590" s="34">
        <f>(S1590*H1590*'Propiedades físicas'!$F$5*60*24*365)/(1000000)</f>
        <v>56461.543140599548</v>
      </c>
      <c r="Y1590" s="34">
        <f>(U1590*H1590*'Propiedades físicas'!$F$7*60*24*365)/(1000000)</f>
        <v>683.07691084437738</v>
      </c>
      <c r="Z1590" s="31">
        <f t="shared" si="1012"/>
        <v>1007.5058080981603</v>
      </c>
      <c r="AA1590" s="31">
        <f t="shared" si="1028"/>
        <v>7402.4881029244216</v>
      </c>
      <c r="AB1590" s="31">
        <f t="shared" si="1029"/>
        <v>223.39600674205965</v>
      </c>
      <c r="AC1590" s="31">
        <f t="shared" si="1030"/>
        <v>364.80126085592997</v>
      </c>
      <c r="AD1590" s="31">
        <f t="shared" si="1027"/>
        <v>49.533983255644038</v>
      </c>
      <c r="AE1590" s="31">
        <f t="shared" si="1016"/>
        <v>14.112429200860712</v>
      </c>
      <c r="AF1590" s="31">
        <f t="shared" si="1017"/>
        <v>9061.8375910770756</v>
      </c>
      <c r="AG1590" s="31">
        <f t="shared" si="1018"/>
        <v>0.11118118129707175</v>
      </c>
      <c r="AH1590" s="31">
        <f t="shared" si="1019"/>
        <v>0.81688598239869514</v>
      </c>
      <c r="AI1590" s="31">
        <f t="shared" si="1019"/>
        <v>2.4652395774785361E-2</v>
      </c>
      <c r="AJ1590" s="31">
        <f t="shared" si="1019"/>
        <v>4.025687474416216E-2</v>
      </c>
      <c r="AK1590" s="31">
        <f t="shared" si="1000"/>
        <v>5.4662183864803192E-3</v>
      </c>
      <c r="AL1590" s="31">
        <f t="shared" si="1000"/>
        <v>1.5573473988053819E-3</v>
      </c>
      <c r="AM1590" s="31">
        <f t="shared" si="1020"/>
        <v>1.0000000000000002</v>
      </c>
      <c r="AN1590" s="31">
        <f>(Z1590*'Propiedades físicas'!$F$4)/1000</f>
        <v>885.98045752536018</v>
      </c>
      <c r="AO1590" s="31">
        <f>(AA1590*'Propiedades físicas'!$F$6)/1000</f>
        <v>237.17571881769845</v>
      </c>
      <c r="AP1590" s="31">
        <f>(AB1590*'Propiedades físicas'!$F$9)/1000</f>
        <v>137.82416635951367</v>
      </c>
      <c r="AQ1590" s="31">
        <f>(AC1590*'Propiedades físicas'!$F$5)/1000</f>
        <v>107.42302728424571</v>
      </c>
      <c r="AR1590" s="31">
        <f>(AD1590*'Propiedades físicas'!$F$8)/1000</f>
        <v>17.560787743790918</v>
      </c>
      <c r="AS1590" s="31">
        <f>(AE1590*'Propiedades físicas'!$F$7)/1000</f>
        <v>1.2996136051072631</v>
      </c>
      <c r="AT1590" s="31">
        <f t="shared" si="1021"/>
        <v>1387.2637713357162</v>
      </c>
      <c r="AU1590" s="31">
        <f t="shared" si="1022"/>
        <v>0.63865320772581036</v>
      </c>
      <c r="AV1590" s="31">
        <f t="shared" si="1026"/>
        <v>0.17096656289764969</v>
      </c>
      <c r="AW1590" s="31">
        <f t="shared" si="1026"/>
        <v>9.9349647274945219E-2</v>
      </c>
      <c r="AX1590" s="31">
        <f t="shared" si="1026"/>
        <v>7.7435185365515802E-2</v>
      </c>
      <c r="AY1590" s="31">
        <f t="shared" si="1023"/>
        <v>1.2658578784107257E-2</v>
      </c>
      <c r="AZ1590" s="31">
        <f t="shared" si="1023"/>
        <v>9.3681795197170052E-4</v>
      </c>
      <c r="BA1590" s="31">
        <f t="shared" si="1024"/>
        <v>1</v>
      </c>
      <c r="BB1590" s="34">
        <f>AU1590*'Propiedades físicas'!$C$4+'Diseño reactor'!AV1590*'Propiedades físicas'!$C$5+'Diseño reactor'!AW1590*'Propiedades físicas'!$C$8+'Diseño reactor'!AX1590*'Propiedades físicas'!$C$9+'Diseño reactor'!AY1590*'Propiedades físicas'!$C$7+'Diseño reactor'!AZ1590*'Propiedades físicas'!$C$6</f>
        <v>875.52937213765995</v>
      </c>
      <c r="BC1590" s="45">
        <f>AU1590*'Propiedades físicas'!$L$4+'Diseño reactor'!AV1590*'Propiedades físicas'!$L$5+'Diseño reactor'!AW1590*'Propiedades físicas'!$L$8+AX1590*'Propiedades físicas'!$L$9+'Diseño reactor'!AY1590*'Propiedades físicas'!$L$7+'Diseño reactor'!AZ1590*'Propiedades físicas'!$L$6</f>
        <v>2.0818351471302181</v>
      </c>
      <c r="BD1590" s="29">
        <f t="shared" si="1001"/>
        <v>1.9871458957121455</v>
      </c>
      <c r="BE1590" s="58">
        <f t="shared" si="1002"/>
        <v>41.826063133653115</v>
      </c>
      <c r="BF1590" s="30">
        <f>AU1590*'Propiedades físicas'!$I$4+'Diseño reactor'!AV1590*'Propiedades físicas'!$I$5+'Diseño reactor'!AW1590*'Propiedades físicas'!$I$8+'Diseño reactor'!AX1590*'Propiedades físicas'!$I$9+'Diseño reactor'!AY1590*'Propiedades físicas'!$I$7+'Diseño reactor'!AZ1590*'Propiedades físicas'!$I$6</f>
        <v>1.9904497749483541E-2</v>
      </c>
      <c r="BG1590" s="24">
        <f>AU1590*'Propiedades físicas'!$O$4+'Diseño reactor'!AV1590*'Propiedades físicas'!$O$5+'Diseño reactor'!AW1590*'Propiedades físicas'!$O$8+'Diseño reactor'!AX1590*'Propiedades físicas'!$O$9+'Diseño reactor'!AY1590*'Propiedades físicas'!$O$7+'Diseño reactor'!AZ1590*'Propiedades físicas'!$O$6</f>
        <v>0.15274300873973931</v>
      </c>
      <c r="BH1590" s="54">
        <f t="shared" si="1003"/>
        <v>41298.444690333519</v>
      </c>
      <c r="BI1590" s="34">
        <f t="shared" si="1025"/>
        <v>271.29151993762071</v>
      </c>
      <c r="BJ1590" s="27">
        <f t="shared" si="1004"/>
        <v>4795.4153226444496</v>
      </c>
      <c r="BK1590" s="34">
        <f t="shared" si="1005"/>
        <v>563.4355111825854</v>
      </c>
      <c r="BL1590" s="27">
        <f t="shared" si="1006"/>
        <v>105.49143763078307</v>
      </c>
      <c r="BM1590" s="34">
        <f t="shared" si="1007"/>
        <v>1.1054421768707483</v>
      </c>
      <c r="BN1590" s="45">
        <f t="shared" si="1008"/>
        <v>1657.1684393958506</v>
      </c>
      <c r="BO1590" s="45">
        <f t="shared" si="1009"/>
        <v>102.36965263756898</v>
      </c>
      <c r="BP1590" s="66">
        <f t="shared" si="1010"/>
        <v>6.6888462380474936</v>
      </c>
    </row>
    <row r="1591" spans="8:68">
      <c r="H1591" s="68">
        <v>1586</v>
      </c>
      <c r="I1591" s="31">
        <f>('Propiedades físicas'!$C$10*'Diseño reactor'!H1591)/1000</f>
        <v>1388.139016617316</v>
      </c>
      <c r="J1591" s="31">
        <f t="shared" si="987"/>
        <v>0.32849735836343164</v>
      </c>
      <c r="K1591" s="31">
        <f>(I1591*1000)/'Propiedades físicas'!$F$10</f>
        <v>9067.5548387686067</v>
      </c>
      <c r="L1591" s="31">
        <f t="shared" si="988"/>
        <v>1295.3649769669437</v>
      </c>
      <c r="M1591" s="31">
        <f t="shared" si="989"/>
        <v>7772.1898618016621</v>
      </c>
      <c r="N1591" s="31">
        <f t="shared" si="990"/>
        <v>0.81674967021875389</v>
      </c>
      <c r="O1591" s="32">
        <f t="shared" si="991"/>
        <v>4.9004980213125231</v>
      </c>
      <c r="P1591" s="33">
        <f t="shared" si="992"/>
        <v>0.63573923203695237</v>
      </c>
      <c r="Q1591" s="31">
        <f t="shared" si="993"/>
        <v>4.6704808852659196</v>
      </c>
      <c r="R1591" s="31">
        <f t="shared" si="994"/>
        <v>0.14089437823654039</v>
      </c>
      <c r="S1591" s="31">
        <f t="shared" si="995"/>
        <v>0.23001713604660323</v>
      </c>
      <c r="T1591" s="31">
        <f t="shared" si="996"/>
        <v>3.1225422025720529E-2</v>
      </c>
      <c r="U1591" s="31">
        <f t="shared" si="997"/>
        <v>8.8906379195405998E-3</v>
      </c>
      <c r="V1591" s="47">
        <f t="shared" si="1011"/>
        <v>6.2956700648319564E-4</v>
      </c>
      <c r="W1591" s="31">
        <f t="shared" si="998"/>
        <v>0.22162290942011723</v>
      </c>
      <c r="X1591" s="34">
        <f>(S1591*H1591*'Propiedades físicas'!$F$5*60*24*365)/(1000000)</f>
        <v>56462.458921683501</v>
      </c>
      <c r="Y1591" s="34">
        <f>(U1591*H1591*'Propiedades físicas'!$F$7*60*24*365)/(1000000)</f>
        <v>682.50201201650134</v>
      </c>
      <c r="Z1591" s="31">
        <f t="shared" si="1012"/>
        <v>1008.2824220106064</v>
      </c>
      <c r="AA1591" s="31">
        <f t="shared" si="1028"/>
        <v>7407.3826840317488</v>
      </c>
      <c r="AB1591" s="31">
        <f t="shared" si="1029"/>
        <v>223.45848388315306</v>
      </c>
      <c r="AC1591" s="31">
        <f t="shared" si="1030"/>
        <v>364.8071777699127</v>
      </c>
      <c r="AD1591" s="31">
        <f t="shared" si="1027"/>
        <v>49.523519332792759</v>
      </c>
      <c r="AE1591" s="31">
        <f t="shared" si="1016"/>
        <v>14.100551740391392</v>
      </c>
      <c r="AF1591" s="31">
        <f t="shared" si="1017"/>
        <v>9067.5548387686067</v>
      </c>
      <c r="AG1591" s="31">
        <f t="shared" si="1018"/>
        <v>0.11119672722569753</v>
      </c>
      <c r="AH1591" s="31">
        <f t="shared" si="1019"/>
        <v>0.81691071250666814</v>
      </c>
      <c r="AI1591" s="31">
        <f t="shared" si="1019"/>
        <v>2.4643742205754247E-2</v>
      </c>
      <c r="AJ1591" s="31">
        <f t="shared" si="1019"/>
        <v>4.0232144636188856E-2</v>
      </c>
      <c r="AK1591" s="31">
        <f t="shared" si="1000"/>
        <v>5.4616178466385936E-3</v>
      </c>
      <c r="AL1591" s="31">
        <f t="shared" si="1000"/>
        <v>1.5550555790524755E-3</v>
      </c>
      <c r="AM1591" s="31">
        <f t="shared" si="1020"/>
        <v>0.99999999999999978</v>
      </c>
      <c r="AN1591" s="31">
        <f>(Z1591*'Propiedades físicas'!$F$4)/1000</f>
        <v>886.66339626768706</v>
      </c>
      <c r="AO1591" s="31">
        <f>(AA1591*'Propiedades físicas'!$F$6)/1000</f>
        <v>237.33254119637721</v>
      </c>
      <c r="AP1591" s="31">
        <f>(AB1591*'Propiedades físicas'!$F$9)/1000</f>
        <v>137.86271163171128</v>
      </c>
      <c r="AQ1591" s="31">
        <f>(AC1591*'Propiedades físicas'!$F$5)/1000</f>
        <v>107.42476963790619</v>
      </c>
      <c r="AR1591" s="31">
        <f>(AD1591*'Propiedades físicas'!$F$8)/1000</f>
        <v>17.557078073861682</v>
      </c>
      <c r="AS1591" s="31">
        <f>(AE1591*'Propiedades físicas'!$F$7)/1000</f>
        <v>1.2985198097726434</v>
      </c>
      <c r="AT1591" s="31">
        <f t="shared" si="1021"/>
        <v>1388.1390166173162</v>
      </c>
      <c r="AU1591" s="31">
        <f t="shared" si="1022"/>
        <v>0.63874250752518358</v>
      </c>
      <c r="AV1591" s="31">
        <f t="shared" si="1026"/>
        <v>0.1709717386769522</v>
      </c>
      <c r="AW1591" s="31">
        <f t="shared" si="1026"/>
        <v>9.9314773218940097E-2</v>
      </c>
      <c r="AX1591" s="31">
        <f t="shared" si="1026"/>
        <v>7.7387616335202525E-2</v>
      </c>
      <c r="AY1591" s="31">
        <f t="shared" si="1023"/>
        <v>1.2647924929482648E-2</v>
      </c>
      <c r="AZ1591" s="31">
        <f t="shared" si="1023"/>
        <v>9.3543931423881361E-4</v>
      </c>
      <c r="BA1591" s="31">
        <f t="shared" si="1024"/>
        <v>0.99999999999999989</v>
      </c>
      <c r="BB1591" s="34">
        <f>AU1591*'Propiedades físicas'!$C$4+'Diseño reactor'!AV1591*'Propiedades físicas'!$C$5+'Diseño reactor'!AW1591*'Propiedades físicas'!$C$8+'Diseño reactor'!AX1591*'Propiedades físicas'!$C$9+'Diseño reactor'!AY1591*'Propiedades físicas'!$C$7+'Diseño reactor'!AZ1591*'Propiedades físicas'!$C$6</f>
        <v>875.52894177013206</v>
      </c>
      <c r="BC1591" s="45">
        <f>AU1591*'Propiedades físicas'!$L$4+'Diseño reactor'!AV1591*'Propiedades físicas'!$L$5+'Diseño reactor'!AW1591*'Propiedades físicas'!$L$8+AX1591*'Propiedades físicas'!$L$9+'Diseño reactor'!AY1591*'Propiedades físicas'!$L$7+'Diseño reactor'!AZ1591*'Propiedades físicas'!$L$6</f>
        <v>2.0819005405998636</v>
      </c>
      <c r="BD1591" s="29">
        <f t="shared" si="1001"/>
        <v>1.9861092339617721</v>
      </c>
      <c r="BE1591" s="58">
        <f t="shared" si="1002"/>
        <v>41.824934521515111</v>
      </c>
      <c r="BF1591" s="30">
        <f>AU1591*'Propiedades físicas'!$I$4+'Diseño reactor'!AV1591*'Propiedades físicas'!$I$5+'Diseño reactor'!AW1591*'Propiedades físicas'!$I$8+'Diseño reactor'!AX1591*'Propiedades físicas'!$I$9+'Diseño reactor'!AY1591*'Propiedades físicas'!$I$7+'Diseño reactor'!AZ1591*'Propiedades físicas'!$I$6</f>
        <v>1.99046946413486E-2</v>
      </c>
      <c r="BG1591" s="24">
        <f>AU1591*'Propiedades físicas'!$O$4+'Diseño reactor'!AV1591*'Propiedades físicas'!$O$5+'Diseño reactor'!AW1591*'Propiedades físicas'!$O$8+'Diseño reactor'!AX1591*'Propiedades físicas'!$O$9+'Diseño reactor'!AY1591*'Propiedades físicas'!$O$7+'Diseño reactor'!AZ1591*'Propiedades físicas'!$O$6</f>
        <v>0.15274608050474262</v>
      </c>
      <c r="BH1591" s="54">
        <f t="shared" si="1003"/>
        <v>41298.015877169441</v>
      </c>
      <c r="BI1591" s="34">
        <f t="shared" si="1025"/>
        <v>271.29726928091094</v>
      </c>
      <c r="BJ1591" s="27">
        <f t="shared" si="1004"/>
        <v>4795.4160029647092</v>
      </c>
      <c r="BK1591" s="34">
        <f t="shared" si="1005"/>
        <v>563.44692218659884</v>
      </c>
      <c r="BL1591" s="27">
        <f t="shared" si="1006"/>
        <v>105.49183763327815</v>
      </c>
      <c r="BM1591" s="34">
        <f t="shared" si="1007"/>
        <v>1.1054421768707483</v>
      </c>
      <c r="BN1591" s="45">
        <f t="shared" si="1008"/>
        <v>1658.347603969085</v>
      </c>
      <c r="BO1591" s="45">
        <f t="shared" si="1009"/>
        <v>102.38302793558272</v>
      </c>
      <c r="BP1591" s="66">
        <f t="shared" si="1010"/>
        <v>6.6888429501369888</v>
      </c>
    </row>
    <row r="1592" spans="8:68">
      <c r="H1592" s="68">
        <v>1587</v>
      </c>
      <c r="I1592" s="31">
        <f>('Propiedades físicas'!$C$10*'Diseño reactor'!H1592)/1000</f>
        <v>1389.0142618989157</v>
      </c>
      <c r="J1592" s="31">
        <f t="shared" si="987"/>
        <v>0.32829036569905645</v>
      </c>
      <c r="K1592" s="31">
        <f>(I1592*1000)/'Propiedades físicas'!$F$10</f>
        <v>9073.2720864601361</v>
      </c>
      <c r="L1592" s="31">
        <f t="shared" si="988"/>
        <v>1296.1817266371622</v>
      </c>
      <c r="M1592" s="31">
        <f t="shared" si="989"/>
        <v>7777.0903598229734</v>
      </c>
      <c r="N1592" s="31">
        <f t="shared" si="990"/>
        <v>0.81674967021875378</v>
      </c>
      <c r="O1592" s="32">
        <f t="shared" si="991"/>
        <v>4.9004980213125222</v>
      </c>
      <c r="P1592" s="33">
        <f t="shared" si="992"/>
        <v>0.63582802476331579</v>
      </c>
      <c r="Q1592" s="31">
        <f t="shared" si="993"/>
        <v>4.6706221025477621</v>
      </c>
      <c r="R1592" s="31">
        <f t="shared" si="994"/>
        <v>0.14084493286180294</v>
      </c>
      <c r="S1592" s="31">
        <f t="shared" si="995"/>
        <v>0.22987591876476104</v>
      </c>
      <c r="T1592" s="31">
        <f t="shared" si="996"/>
        <v>3.1199151877947064E-2</v>
      </c>
      <c r="U1592" s="31">
        <f t="shared" si="997"/>
        <v>8.8775607156879859E-3</v>
      </c>
      <c r="V1592" s="47">
        <f t="shared" si="1011"/>
        <v>6.2965493714425456E-4</v>
      </c>
      <c r="W1592" s="31">
        <f t="shared" si="998"/>
        <v>0.22151419468217345</v>
      </c>
      <c r="X1592" s="34">
        <f>(S1592*H1592*'Propiedades físicas'!$F$5*60*24*365)/(1000000)</f>
        <v>56463.372906742552</v>
      </c>
      <c r="Y1592" s="34">
        <f>(U1592*H1592*'Propiedades físicas'!$F$7*60*24*365)/(1000000)</f>
        <v>681.92781869746159</v>
      </c>
      <c r="Z1592" s="31">
        <f t="shared" si="1012"/>
        <v>1009.0590752993821</v>
      </c>
      <c r="AA1592" s="31">
        <f t="shared" si="1028"/>
        <v>7412.2772767432989</v>
      </c>
      <c r="AB1592" s="31">
        <f t="shared" si="1029"/>
        <v>223.52090845168127</v>
      </c>
      <c r="AC1592" s="31">
        <f t="shared" si="1030"/>
        <v>364.81308307967578</v>
      </c>
      <c r="AD1592" s="31">
        <f t="shared" si="1027"/>
        <v>49.513054030301987</v>
      </c>
      <c r="AE1592" s="31">
        <f t="shared" si="1016"/>
        <v>14.088688855796834</v>
      </c>
      <c r="AF1592" s="31">
        <f t="shared" si="1017"/>
        <v>9073.2720864601361</v>
      </c>
      <c r="AG1592" s="31">
        <f t="shared" si="1018"/>
        <v>0.11121225790254664</v>
      </c>
      <c r="AH1592" s="31">
        <f t="shared" si="1019"/>
        <v>0.81693541272772952</v>
      </c>
      <c r="AI1592" s="31">
        <f t="shared" si="1019"/>
        <v>2.4635093748068802E-2</v>
      </c>
      <c r="AJ1592" s="31">
        <f t="shared" si="1019"/>
        <v>4.0207444415127712E-2</v>
      </c>
      <c r="AK1592" s="31">
        <f t="shared" si="1000"/>
        <v>5.4570229525233056E-3</v>
      </c>
      <c r="AL1592" s="31">
        <f t="shared" si="1000"/>
        <v>1.5527682540040989E-3</v>
      </c>
      <c r="AM1592" s="31">
        <f t="shared" si="1020"/>
        <v>1</v>
      </c>
      <c r="AN1592" s="31">
        <f>(Z1592*'Propiedades físicas'!$F$4)/1000</f>
        <v>887.34636963677065</v>
      </c>
      <c r="AO1592" s="31">
        <f>(AA1592*'Propiedades físicas'!$F$6)/1000</f>
        <v>237.48936394685529</v>
      </c>
      <c r="AP1592" s="31">
        <f>(AB1592*'Propiedades físicas'!$F$9)/1000</f>
        <v>137.90122446926475</v>
      </c>
      <c r="AQ1592" s="31">
        <f>(AC1592*'Propiedades físicas'!$F$5)/1000</f>
        <v>107.42650857447212</v>
      </c>
      <c r="AR1592" s="31">
        <f>(AD1592*'Propiedades físicas'!$F$8)/1000</f>
        <v>17.553367914822655</v>
      </c>
      <c r="AS1592" s="31">
        <f>(AE1592*'Propiedades físicas'!$F$7)/1000</f>
        <v>1.2974273567303305</v>
      </c>
      <c r="AT1592" s="31">
        <f t="shared" si="1021"/>
        <v>1389.0142618989157</v>
      </c>
      <c r="AU1592" s="31">
        <f t="shared" si="1022"/>
        <v>0.63883171971444197</v>
      </c>
      <c r="AV1592" s="31">
        <f t="shared" si="1026"/>
        <v>0.1709769082012049</v>
      </c>
      <c r="AW1592" s="31">
        <f t="shared" si="1026"/>
        <v>9.927991976176008E-2</v>
      </c>
      <c r="AX1592" s="31">
        <f t="shared" si="1026"/>
        <v>7.734010479317166E-2</v>
      </c>
      <c r="AY1592" s="31">
        <f t="shared" si="1023"/>
        <v>1.2637284149138625E-2</v>
      </c>
      <c r="AZ1592" s="31">
        <f t="shared" si="1023"/>
        <v>9.340633802828078E-4</v>
      </c>
      <c r="BA1592" s="31">
        <f t="shared" si="1024"/>
        <v>1.0000000000000002</v>
      </c>
      <c r="BB1592" s="34">
        <f>AU1592*'Propiedades físicas'!$C$4+'Diseño reactor'!AV1592*'Propiedades físicas'!$C$5+'Diseño reactor'!AW1592*'Propiedades físicas'!$C$8+'Diseño reactor'!AX1592*'Propiedades físicas'!$C$9+'Diseño reactor'!AY1592*'Propiedades físicas'!$C$7+'Diseño reactor'!AZ1592*'Propiedades físicas'!$C$6</f>
        <v>875.52851219637967</v>
      </c>
      <c r="BC1592" s="45">
        <f>AU1592*'Propiedades físicas'!$L$4+'Diseño reactor'!AV1592*'Propiedades físicas'!$L$5+'Diseño reactor'!AW1592*'Propiedades físicas'!$L$8+AX1592*'Propiedades físicas'!$L$9+'Diseño reactor'!AY1592*'Propiedades físicas'!$L$7+'Diseño reactor'!AZ1592*'Propiedades físicas'!$L$6</f>
        <v>2.0819658669194854</v>
      </c>
      <c r="BD1592" s="29">
        <f t="shared" si="1001"/>
        <v>1.9850736553399941</v>
      </c>
      <c r="BE1592" s="58">
        <f t="shared" si="1002"/>
        <v>41.823807113133583</v>
      </c>
      <c r="BF1592" s="30">
        <f>AU1592*'Propiedades físicas'!$I$4+'Diseño reactor'!AV1592*'Propiedades físicas'!$I$5+'Diseño reactor'!AW1592*'Propiedades físicas'!$I$8+'Diseño reactor'!AX1592*'Propiedades físicas'!$I$9+'Diseño reactor'!AY1592*'Propiedades físicas'!$I$7+'Diseño reactor'!AZ1592*'Propiedades físicas'!$I$6</f>
        <v>1.9904891161918924E-2</v>
      </c>
      <c r="BG1592" s="24">
        <f>AU1592*'Propiedades físicas'!$O$4+'Diseño reactor'!AV1592*'Propiedades físicas'!$O$5+'Diseño reactor'!AW1592*'Propiedades físicas'!$O$8+'Diseño reactor'!AX1592*'Propiedades físicas'!$O$9+'Diseño reactor'!AY1592*'Propiedades físicas'!$O$7+'Diseño reactor'!AZ1592*'Propiedades físicas'!$O$6</f>
        <v>0.15274914933919495</v>
      </c>
      <c r="BH1592" s="54">
        <f t="shared" si="1003"/>
        <v>41297.587880272244</v>
      </c>
      <c r="BI1592" s="34">
        <f t="shared" si="1025"/>
        <v>271.30300995547884</v>
      </c>
      <c r="BJ1592" s="27">
        <f t="shared" si="1004"/>
        <v>4795.4166943370092</v>
      </c>
      <c r="BK1592" s="34">
        <f t="shared" si="1005"/>
        <v>563.45832368227104</v>
      </c>
      <c r="BL1592" s="27">
        <f t="shared" si="1006"/>
        <v>105.49223728931517</v>
      </c>
      <c r="BM1592" s="34">
        <f t="shared" si="1007"/>
        <v>1.1054421768707483</v>
      </c>
      <c r="BN1592" s="45">
        <f t="shared" si="1008"/>
        <v>1659.5268116633656</v>
      </c>
      <c r="BO1592" s="45">
        <f t="shared" si="1009"/>
        <v>102.39639011421744</v>
      </c>
      <c r="BP1592" s="66">
        <f t="shared" si="1010"/>
        <v>6.6888396682907496</v>
      </c>
    </row>
    <row r="1593" spans="8:68">
      <c r="H1593" s="68">
        <v>1588</v>
      </c>
      <c r="I1593" s="31">
        <f>('Propiedades físicas'!$C$10*'Diseño reactor'!H1593)/1000</f>
        <v>1389.8895071805157</v>
      </c>
      <c r="J1593" s="31">
        <f t="shared" si="987"/>
        <v>0.32808363373073207</v>
      </c>
      <c r="K1593" s="31">
        <f>(I1593*1000)/'Propiedades físicas'!$F$10</f>
        <v>9078.989334151669</v>
      </c>
      <c r="L1593" s="31">
        <f t="shared" si="988"/>
        <v>1296.9984763073812</v>
      </c>
      <c r="M1593" s="31">
        <f t="shared" si="989"/>
        <v>7781.9908578442873</v>
      </c>
      <c r="N1593" s="31">
        <f t="shared" si="990"/>
        <v>0.81674967021875389</v>
      </c>
      <c r="O1593" s="32">
        <f t="shared" si="991"/>
        <v>4.9004980213125231</v>
      </c>
      <c r="P1593" s="33">
        <f t="shared" si="992"/>
        <v>0.63591673041975416</v>
      </c>
      <c r="Q1593" s="31">
        <f t="shared" si="993"/>
        <v>4.6707631492636237</v>
      </c>
      <c r="R1593" s="31">
        <f t="shared" si="994"/>
        <v>0.14079551669530838</v>
      </c>
      <c r="S1593" s="31">
        <f t="shared" si="995"/>
        <v>0.2297348720488997</v>
      </c>
      <c r="T1593" s="31">
        <f t="shared" si="996"/>
        <v>3.117291395748293E-2</v>
      </c>
      <c r="U1593" s="31">
        <f t="shared" si="997"/>
        <v>8.8645091462084945E-3</v>
      </c>
      <c r="V1593" s="47">
        <f t="shared" si="1011"/>
        <v>6.2974278158072741E-4</v>
      </c>
      <c r="W1593" s="31">
        <f t="shared" si="998"/>
        <v>0.22140558654962966</v>
      </c>
      <c r="X1593" s="34">
        <f>(S1593*H1593*'Propiedades físicas'!$F$5*60*24*365)/(1000000)</f>
        <v>56464.285100177454</v>
      </c>
      <c r="Y1593" s="34">
        <f>(U1593*H1593*'Propiedades físicas'!$F$7*60*24*365)/(1000000)</f>
        <v>681.3543297789405</v>
      </c>
      <c r="Z1593" s="31">
        <f t="shared" si="1012"/>
        <v>1009.8357679065696</v>
      </c>
      <c r="AA1593" s="31">
        <f t="shared" si="1028"/>
        <v>7417.1718810306347</v>
      </c>
      <c r="AB1593" s="31">
        <f t="shared" si="1029"/>
        <v>223.58328051214971</v>
      </c>
      <c r="AC1593" s="31">
        <f t="shared" si="1030"/>
        <v>364.81897681365274</v>
      </c>
      <c r="AD1593" s="31">
        <f t="shared" si="1027"/>
        <v>49.502587364482892</v>
      </c>
      <c r="AE1593" s="31">
        <f t="shared" si="1016"/>
        <v>14.07684052417909</v>
      </c>
      <c r="AF1593" s="31">
        <f t="shared" si="1017"/>
        <v>9078.989334151669</v>
      </c>
      <c r="AG1593" s="31">
        <f t="shared" si="1018"/>
        <v>0.11122777335005291</v>
      </c>
      <c r="AH1593" s="31">
        <f t="shared" si="1019"/>
        <v>0.81696008311520807</v>
      </c>
      <c r="AI1593" s="31">
        <f t="shared" si="1019"/>
        <v>2.462645039917773E-2</v>
      </c>
      <c r="AJ1593" s="31">
        <f t="shared" si="1019"/>
        <v>4.0182774027649082E-2</v>
      </c>
      <c r="AK1593" s="31">
        <f t="shared" si="1000"/>
        <v>5.4524336952653067E-3</v>
      </c>
      <c r="AL1593" s="31">
        <f t="shared" si="1000"/>
        <v>1.550485412646915E-3</v>
      </c>
      <c r="AM1593" s="31">
        <f t="shared" si="1020"/>
        <v>1</v>
      </c>
      <c r="AN1593" s="31">
        <f>(Z1593*'Propiedades físicas'!$F$4)/1000</f>
        <v>888.02937758167911</v>
      </c>
      <c r="AO1593" s="31">
        <f>(AA1593*'Propiedades físicas'!$F$6)/1000</f>
        <v>237.64618706822154</v>
      </c>
      <c r="AP1593" s="31">
        <f>(AB1593*'Propiedades físicas'!$F$9)/1000</f>
        <v>137.93970491197075</v>
      </c>
      <c r="AQ1593" s="31">
        <f>(AC1593*'Propiedades físicas'!$F$5)/1000</f>
        <v>107.42824410231633</v>
      </c>
      <c r="AR1593" s="31">
        <f>(AD1593*'Propiedades físicas'!$F$8)/1000</f>
        <v>17.549657272456468</v>
      </c>
      <c r="AS1593" s="31">
        <f>(AE1593*'Propiedades físicas'!$F$7)/1000</f>
        <v>1.2963362438716524</v>
      </c>
      <c r="AT1593" s="31">
        <f t="shared" si="1021"/>
        <v>1389.8895071805157</v>
      </c>
      <c r="AU1593" s="31">
        <f t="shared" si="1022"/>
        <v>0.63892084442245078</v>
      </c>
      <c r="AV1593" s="31">
        <f t="shared" si="1026"/>
        <v>0.17098207148156891</v>
      </c>
      <c r="AW1593" s="31">
        <f t="shared" si="1026"/>
        <v>9.9245086893123405E-2</v>
      </c>
      <c r="AX1593" s="31">
        <f t="shared" si="1026"/>
        <v>7.7292650636842167E-2</v>
      </c>
      <c r="AY1593" s="31">
        <f t="shared" si="1023"/>
        <v>1.2626656422536154E-2</v>
      </c>
      <c r="AZ1593" s="31">
        <f t="shared" si="1023"/>
        <v>9.3269014347864066E-4</v>
      </c>
      <c r="BA1593" s="31">
        <f t="shared" si="1024"/>
        <v>1</v>
      </c>
      <c r="BB1593" s="34">
        <f>AU1593*'Propiedades físicas'!$C$4+'Diseño reactor'!AV1593*'Propiedades físicas'!$C$5+'Diseño reactor'!AW1593*'Propiedades físicas'!$C$8+'Diseño reactor'!AX1593*'Propiedades físicas'!$C$9+'Diseño reactor'!AY1593*'Propiedades físicas'!$C$7+'Diseño reactor'!AZ1593*'Propiedades físicas'!$C$6</f>
        <v>875.52808341456193</v>
      </c>
      <c r="BC1593" s="45">
        <f>AU1593*'Propiedades físicas'!$L$4+'Diseño reactor'!AV1593*'Propiedades físicas'!$L$5+'Diseño reactor'!AW1593*'Propiedades físicas'!$L$8+AX1593*'Propiedades físicas'!$L$9+'Diseño reactor'!AY1593*'Propiedades físicas'!$L$7+'Diseño reactor'!AZ1593*'Propiedades físicas'!$L$6</f>
        <v>2.08203112619139</v>
      </c>
      <c r="BD1593" s="29">
        <f t="shared" si="1001"/>
        <v>1.9840391581481704</v>
      </c>
      <c r="BE1593" s="58">
        <f t="shared" si="1002"/>
        <v>41.822680906574291</v>
      </c>
      <c r="BF1593" s="30">
        <f>AU1593*'Propiedades físicas'!$I$4+'Diseño reactor'!AV1593*'Propiedades físicas'!$I$5+'Diseño reactor'!AW1593*'Propiedades físicas'!$I$8+'Diseño reactor'!AX1593*'Propiedades físicas'!$I$9+'Diseño reactor'!AY1593*'Propiedades físicas'!$I$7+'Diseño reactor'!AZ1593*'Propiedades físicas'!$I$6</f>
        <v>1.9905087312040475E-2</v>
      </c>
      <c r="BG1593" s="24">
        <f>AU1593*'Propiedades físicas'!$O$4+'Diseño reactor'!AV1593*'Propiedades físicas'!$O$5+'Diseño reactor'!AW1593*'Propiedades físicas'!$O$8+'Diseño reactor'!AX1593*'Propiedades físicas'!$O$9+'Diseño reactor'!AY1593*'Propiedades físicas'!$O$7+'Diseño reactor'!AZ1593*'Propiedades físicas'!$O$6</f>
        <v>0.15275221524713967</v>
      </c>
      <c r="BH1593" s="54">
        <f t="shared" si="1003"/>
        <v>41297.160697751831</v>
      </c>
      <c r="BI1593" s="34">
        <f t="shared" si="1025"/>
        <v>271.30874197912237</v>
      </c>
      <c r="BJ1593" s="27">
        <f t="shared" si="1004"/>
        <v>4795.4173967251072</v>
      </c>
      <c r="BK1593" s="34">
        <f t="shared" si="1005"/>
        <v>563.469715680332</v>
      </c>
      <c r="BL1593" s="27">
        <f t="shared" si="1006"/>
        <v>105.49263659930372</v>
      </c>
      <c r="BM1593" s="34">
        <f t="shared" si="1007"/>
        <v>1.1054421768707483</v>
      </c>
      <c r="BN1593" s="45">
        <f t="shared" si="1008"/>
        <v>1660.7060624129954</v>
      </c>
      <c r="BO1593" s="45">
        <f t="shared" si="1009"/>
        <v>102.40973919276527</v>
      </c>
      <c r="BP1593" s="66">
        <f t="shared" si="1010"/>
        <v>6.6888363924947116</v>
      </c>
    </row>
    <row r="1594" spans="8:68">
      <c r="H1594" s="68">
        <v>1589</v>
      </c>
      <c r="I1594" s="31">
        <f>('Propiedades físicas'!$C$10*'Diseño reactor'!H1594)/1000</f>
        <v>1390.7647524621154</v>
      </c>
      <c r="J1594" s="31">
        <f t="shared" si="987"/>
        <v>0.3278771619662697</v>
      </c>
      <c r="K1594" s="31">
        <f>(I1594*1000)/'Propiedades físicas'!$F$10</f>
        <v>9084.7065818431984</v>
      </c>
      <c r="L1594" s="31">
        <f t="shared" si="988"/>
        <v>1297.8152259775998</v>
      </c>
      <c r="M1594" s="31">
        <f t="shared" si="989"/>
        <v>7786.8913558655986</v>
      </c>
      <c r="N1594" s="31">
        <f t="shared" si="990"/>
        <v>0.81674967021875378</v>
      </c>
      <c r="O1594" s="32">
        <f t="shared" si="991"/>
        <v>4.9004980213125231</v>
      </c>
      <c r="P1594" s="33">
        <f t="shared" si="992"/>
        <v>0.63600534913427498</v>
      </c>
      <c r="Q1594" s="31">
        <f t="shared" si="993"/>
        <v>4.6709040257176877</v>
      </c>
      <c r="R1594" s="31">
        <f t="shared" si="994"/>
        <v>0.14074612972244324</v>
      </c>
      <c r="S1594" s="31">
        <f t="shared" si="995"/>
        <v>0.22959399559483568</v>
      </c>
      <c r="T1594" s="31">
        <f t="shared" si="996"/>
        <v>3.1146708213714416E-2</v>
      </c>
      <c r="U1594" s="31">
        <f t="shared" si="997"/>
        <v>8.8514831483211941E-3</v>
      </c>
      <c r="V1594" s="47">
        <f t="shared" si="1011"/>
        <v>6.2983053991937912E-4</v>
      </c>
      <c r="W1594" s="31">
        <f t="shared" si="998"/>
        <v>0.2212970848657573</v>
      </c>
      <c r="X1594" s="34">
        <f>(S1594*H1594*'Propiedades físicas'!$F$5*60*24*365)/(1000000)</f>
        <v>56465.195506376098</v>
      </c>
      <c r="Y1594" s="34">
        <f>(U1594*H1594*'Propiedades físicas'!$F$7*60*24*365)/(1000000)</f>
        <v>680.78154415466065</v>
      </c>
      <c r="Z1594" s="31">
        <f t="shared" si="1012"/>
        <v>1010.612499774363</v>
      </c>
      <c r="AA1594" s="31">
        <f t="shared" si="1028"/>
        <v>7422.0664968654055</v>
      </c>
      <c r="AB1594" s="31">
        <f t="shared" si="1029"/>
        <v>223.64560012896231</v>
      </c>
      <c r="AC1594" s="31">
        <f t="shared" si="1030"/>
        <v>364.8248590001939</v>
      </c>
      <c r="AD1594" s="31">
        <f t="shared" si="1027"/>
        <v>49.492119351592208</v>
      </c>
      <c r="AE1594" s="31">
        <f t="shared" si="1016"/>
        <v>14.065006722682378</v>
      </c>
      <c r="AF1594" s="31">
        <f t="shared" si="1017"/>
        <v>9084.7065818431984</v>
      </c>
      <c r="AG1594" s="31">
        <f t="shared" si="1018"/>
        <v>0.11124327359060611</v>
      </c>
      <c r="AH1594" s="31">
        <f t="shared" si="1019"/>
        <v>0.81698472372230879</v>
      </c>
      <c r="AI1594" s="31">
        <f t="shared" si="1019"/>
        <v>2.4617812156525015E-2</v>
      </c>
      <c r="AJ1594" s="31">
        <f t="shared" si="1019"/>
        <v>4.0158133420548456E-2</v>
      </c>
      <c r="AK1594" s="31">
        <f t="shared" si="1000"/>
        <v>5.4478500660117895E-3</v>
      </c>
      <c r="AL1594" s="31">
        <f t="shared" si="1000"/>
        <v>1.5482070439999534E-3</v>
      </c>
      <c r="AM1594" s="31">
        <f t="shared" si="1020"/>
        <v>1.0000000000000002</v>
      </c>
      <c r="AN1594" s="31">
        <f>(Z1594*'Propiedades físicas'!$F$4)/1000</f>
        <v>888.71242005157922</v>
      </c>
      <c r="AO1594" s="31">
        <f>(AA1594*'Propiedades físicas'!$F$6)/1000</f>
        <v>237.80301055956761</v>
      </c>
      <c r="AP1594" s="31">
        <f>(AB1594*'Propiedades físicas'!$F$9)/1000</f>
        <v>137.97815299956329</v>
      </c>
      <c r="AQ1594" s="31">
        <f>(AC1594*'Propiedades físicas'!$F$5)/1000</f>
        <v>107.4299762297871</v>
      </c>
      <c r="AR1594" s="31">
        <f>(AD1594*'Propiedades físicas'!$F$8)/1000</f>
        <v>17.545946152526462</v>
      </c>
      <c r="AS1594" s="31">
        <f>(AE1594*'Propiedades físicas'!$F$7)/1000</f>
        <v>1.2952464690918202</v>
      </c>
      <c r="AT1594" s="31">
        <f t="shared" si="1021"/>
        <v>1390.7647524621154</v>
      </c>
      <c r="AU1594" s="31">
        <f t="shared" si="1022"/>
        <v>0.6390098817778227</v>
      </c>
      <c r="AV1594" s="31">
        <f t="shared" si="1026"/>
        <v>0.17098722852917958</v>
      </c>
      <c r="AW1594" s="31">
        <f t="shared" si="1026"/>
        <v>9.9210274602729284E-2</v>
      </c>
      <c r="AX1594" s="31">
        <f t="shared" si="1026"/>
        <v>7.72452537638737E-2</v>
      </c>
      <c r="AY1594" s="31">
        <f t="shared" si="1023"/>
        <v>1.2616041729174047E-2</v>
      </c>
      <c r="AZ1594" s="31">
        <f t="shared" si="1023"/>
        <v>9.3131959722074042E-4</v>
      </c>
      <c r="BA1594" s="31">
        <f t="shared" si="1024"/>
        <v>1</v>
      </c>
      <c r="BB1594" s="34">
        <f>AU1594*'Propiedades físicas'!$C$4+'Diseño reactor'!AV1594*'Propiedades físicas'!$C$5+'Diseño reactor'!AW1594*'Propiedades físicas'!$C$8+'Diseño reactor'!AX1594*'Propiedades físicas'!$C$9+'Diseño reactor'!AY1594*'Propiedades físicas'!$C$7+'Diseño reactor'!AZ1594*'Propiedades físicas'!$C$6</f>
        <v>875.52765542284374</v>
      </c>
      <c r="BC1594" s="45">
        <f>AU1594*'Propiedades físicas'!$L$4+'Diseño reactor'!AV1594*'Propiedades físicas'!$L$5+'Diseño reactor'!AW1594*'Propiedades físicas'!$L$8+AX1594*'Propiedades físicas'!$L$9+'Diseño reactor'!AY1594*'Propiedades físicas'!$L$7+'Diseño reactor'!AZ1594*'Propiedades físicas'!$L$6</f>
        <v>2.082096318517678</v>
      </c>
      <c r="BD1594" s="29">
        <f t="shared" si="1001"/>
        <v>1.9830057406912092</v>
      </c>
      <c r="BE1594" s="58">
        <f t="shared" si="1002"/>
        <v>41.82155589990721</v>
      </c>
      <c r="BF1594" s="30">
        <f>AU1594*'Propiedades físicas'!$I$4+'Diseño reactor'!AV1594*'Propiedades físicas'!$I$5+'Diseño reactor'!AW1594*'Propiedades físicas'!$I$8+'Diseño reactor'!AX1594*'Propiedades físicas'!$I$9+'Diseño reactor'!AY1594*'Propiedades físicas'!$I$7+'Diseño reactor'!AZ1594*'Propiedades físicas'!$I$6</f>
        <v>1.9905283092556941E-2</v>
      </c>
      <c r="BG1594" s="24">
        <f>AU1594*'Propiedades físicas'!$O$4+'Diseño reactor'!AV1594*'Propiedades físicas'!$O$5+'Diseño reactor'!AW1594*'Propiedades físicas'!$O$8+'Diseño reactor'!AX1594*'Propiedades físicas'!$O$9+'Diseño reactor'!AY1594*'Propiedades físicas'!$O$7+'Diseño reactor'!AZ1594*'Propiedades físicas'!$O$6</f>
        <v>0.15275527823261309</v>
      </c>
      <c r="BH1594" s="54">
        <f t="shared" si="1003"/>
        <v>41296.734327723367</v>
      </c>
      <c r="BI1594" s="34">
        <f t="shared" si="1025"/>
        <v>271.3144653695939</v>
      </c>
      <c r="BJ1594" s="27">
        <f t="shared" si="1004"/>
        <v>4795.4181100929081</v>
      </c>
      <c r="BK1594" s="34">
        <f t="shared" si="1005"/>
        <v>563.48109819150295</v>
      </c>
      <c r="BL1594" s="27">
        <f t="shared" si="1006"/>
        <v>105.49303556365304</v>
      </c>
      <c r="BM1594" s="34">
        <f t="shared" si="1007"/>
        <v>1.1054421768707483</v>
      </c>
      <c r="BN1594" s="45">
        <f t="shared" si="1008"/>
        <v>1661.8853561524081</v>
      </c>
      <c r="BO1594" s="45">
        <f t="shared" si="1009"/>
        <v>102.42307519048047</v>
      </c>
      <c r="BP1594" s="66">
        <f t="shared" si="1010"/>
        <v>6.688833122734855</v>
      </c>
    </row>
    <row r="1595" spans="8:68">
      <c r="H1595" s="68">
        <v>1590</v>
      </c>
      <c r="I1595" s="31">
        <f>('Propiedades físicas'!$C$10*'Diseño reactor'!H1595)/1000</f>
        <v>1391.6399977437154</v>
      </c>
      <c r="J1595" s="31">
        <f t="shared" si="987"/>
        <v>0.32767094991471857</v>
      </c>
      <c r="K1595" s="31">
        <f>(I1595*1000)/'Propiedades físicas'!$F$10</f>
        <v>9090.4238295347313</v>
      </c>
      <c r="L1595" s="31">
        <f t="shared" si="988"/>
        <v>1298.6319756478188</v>
      </c>
      <c r="M1595" s="31">
        <f t="shared" si="989"/>
        <v>7791.7918538869126</v>
      </c>
      <c r="N1595" s="31">
        <f t="shared" si="990"/>
        <v>0.81674967021875389</v>
      </c>
      <c r="O1595" s="32">
        <f t="shared" si="991"/>
        <v>4.900498021312524</v>
      </c>
      <c r="P1595" s="33">
        <f t="shared" si="992"/>
        <v>0.63609388103463593</v>
      </c>
      <c r="Q1595" s="31">
        <f t="shared" si="993"/>
        <v>4.6710447322134261</v>
      </c>
      <c r="R1595" s="31">
        <f t="shared" si="994"/>
        <v>0.1406967719285673</v>
      </c>
      <c r="S1595" s="31">
        <f t="shared" si="995"/>
        <v>0.22945328909909812</v>
      </c>
      <c r="T1595" s="31">
        <f t="shared" si="996"/>
        <v>3.1120534596121033E-2</v>
      </c>
      <c r="U1595" s="31">
        <f t="shared" si="997"/>
        <v>8.8384826594295751E-3</v>
      </c>
      <c r="V1595" s="47">
        <f t="shared" si="1011"/>
        <v>6.2991821228672686E-4</v>
      </c>
      <c r="W1595" s="31">
        <f t="shared" si="998"/>
        <v>0.22118868947413475</v>
      </c>
      <c r="X1595" s="34">
        <f>(S1595*H1595*'Propiedades físicas'!$F$5*60*24*365)/(1000000)</f>
        <v>56466.104129713414</v>
      </c>
      <c r="Y1595" s="34">
        <f>(U1595*H1595*'Propiedades físicas'!$F$7*60*24*365)/(1000000)</f>
        <v>680.20946072038328</v>
      </c>
      <c r="Z1595" s="31">
        <f t="shared" si="1012"/>
        <v>1011.3892708450711</v>
      </c>
      <c r="AA1595" s="31">
        <f t="shared" si="1028"/>
        <v>7426.9611242193478</v>
      </c>
      <c r="AB1595" s="31">
        <f t="shared" si="1029"/>
        <v>223.70786736642202</v>
      </c>
      <c r="AC1595" s="31">
        <f t="shared" si="1030"/>
        <v>364.830729667566</v>
      </c>
      <c r="AD1595" s="31">
        <f t="shared" si="1027"/>
        <v>49.481650007832442</v>
      </c>
      <c r="AE1595" s="31">
        <f t="shared" si="1016"/>
        <v>14.053187428493024</v>
      </c>
      <c r="AF1595" s="31">
        <f t="shared" si="1017"/>
        <v>9090.4238295347332</v>
      </c>
      <c r="AG1595" s="31">
        <f t="shared" si="1018"/>
        <v>0.11125875864655214</v>
      </c>
      <c r="AH1595" s="31">
        <f t="shared" si="1019"/>
        <v>0.81700933460211123</v>
      </c>
      <c r="AI1595" s="31">
        <f t="shared" si="1019"/>
        <v>2.4609179017549929E-2</v>
      </c>
      <c r="AJ1595" s="31">
        <f t="shared" si="1019"/>
        <v>4.0133522540745911E-2</v>
      </c>
      <c r="AK1595" s="31">
        <f t="shared" si="1000"/>
        <v>5.4432720559262435E-3</v>
      </c>
      <c r="AL1595" s="31">
        <f t="shared" si="1000"/>
        <v>1.5459331371144986E-3</v>
      </c>
      <c r="AM1595" s="31">
        <f t="shared" si="1020"/>
        <v>0.99999999999999978</v>
      </c>
      <c r="AN1595" s="31">
        <f>(Z1595*'Propiedades físicas'!$F$4)/1000</f>
        <v>889.39549699573854</v>
      </c>
      <c r="AO1595" s="31">
        <f>(AA1595*'Propiedades físicas'!$F$6)/1000</f>
        <v>237.95983441998789</v>
      </c>
      <c r="AP1595" s="31">
        <f>(AB1595*'Propiedades físicas'!$F$9)/1000</f>
        <v>138.01656877171405</v>
      </c>
      <c r="AQ1595" s="31">
        <f>(AC1595*'Propiedades físicas'!$F$5)/1000</f>
        <v>107.43170496520818</v>
      </c>
      <c r="AR1595" s="31">
        <f>(AD1595*'Propiedades físicas'!$F$8)/1000</f>
        <v>17.542234560776748</v>
      </c>
      <c r="AS1595" s="31">
        <f>(AE1595*'Propiedades físicas'!$F$7)/1000</f>
        <v>1.2941580302899227</v>
      </c>
      <c r="AT1595" s="31">
        <f t="shared" si="1021"/>
        <v>1391.6399977437152</v>
      </c>
      <c r="AU1595" s="31">
        <f t="shared" si="1022"/>
        <v>0.63909883190891859</v>
      </c>
      <c r="AV1595" s="31">
        <f t="shared" si="1026"/>
        <v>0.17099237935514602</v>
      </c>
      <c r="AW1595" s="31">
        <f t="shared" si="1026"/>
        <v>9.9175482880257959E-2</v>
      </c>
      <c r="AX1595" s="31">
        <f t="shared" si="1026"/>
        <v>7.7197914072165696E-2</v>
      </c>
      <c r="AY1595" s="31">
        <f t="shared" si="1023"/>
        <v>1.2605440048588868E-2</v>
      </c>
      <c r="AZ1595" s="31">
        <f t="shared" si="1023"/>
        <v>9.2995173492293895E-4</v>
      </c>
      <c r="BA1595" s="31">
        <f t="shared" si="1024"/>
        <v>1</v>
      </c>
      <c r="BB1595" s="34">
        <f>AU1595*'Propiedades físicas'!$C$4+'Diseño reactor'!AV1595*'Propiedades físicas'!$C$5+'Diseño reactor'!AW1595*'Propiedades físicas'!$C$8+'Diseño reactor'!AX1595*'Propiedades físicas'!$C$9+'Diseño reactor'!AY1595*'Propiedades físicas'!$C$7+'Diseño reactor'!AZ1595*'Propiedades físicas'!$C$6</f>
        <v>875.52722821939449</v>
      </c>
      <c r="BC1595" s="45">
        <f>AU1595*'Propiedades físicas'!$L$4+'Diseño reactor'!AV1595*'Propiedades físicas'!$L$5+'Diseño reactor'!AW1595*'Propiedades físicas'!$L$8+AX1595*'Propiedades físicas'!$L$9+'Diseño reactor'!AY1595*'Propiedades físicas'!$L$7+'Diseño reactor'!AZ1595*'Propiedades físicas'!$L$6</f>
        <v>2.0821614440002474</v>
      </c>
      <c r="BD1595" s="29">
        <f t="shared" si="1001"/>
        <v>1.9819734012775614</v>
      </c>
      <c r="BE1595" s="58">
        <f t="shared" si="1002"/>
        <v>41.820432091206428</v>
      </c>
      <c r="BF1595" s="30">
        <f>AU1595*'Propiedades físicas'!$I$4+'Diseño reactor'!AV1595*'Propiedades físicas'!$I$5+'Diseño reactor'!AW1595*'Propiedades físicas'!$I$8+'Diseño reactor'!AX1595*'Propiedades físicas'!$I$9+'Diseño reactor'!AY1595*'Propiedades físicas'!$I$7+'Diseño reactor'!AZ1595*'Propiedades físicas'!$I$6</f>
        <v>1.9905478504309671E-2</v>
      </c>
      <c r="BG1595" s="24">
        <f>AU1595*'Propiedades físicas'!$O$4+'Diseño reactor'!AV1595*'Propiedades físicas'!$O$5+'Diseño reactor'!AW1595*'Propiedades físicas'!$O$8+'Diseño reactor'!AX1595*'Propiedades físicas'!$O$9+'Diseño reactor'!AY1595*'Propiedades físicas'!$O$7+'Diseño reactor'!AZ1595*'Propiedades físicas'!$O$6</f>
        <v>0.15275833829964439</v>
      </c>
      <c r="BH1595" s="54">
        <f t="shared" si="1003"/>
        <v>41296.308768307303</v>
      </c>
      <c r="BI1595" s="34">
        <f t="shared" si="1025"/>
        <v>271.32018014460027</v>
      </c>
      <c r="BJ1595" s="27">
        <f t="shared" si="1004"/>
        <v>4795.4188344044223</v>
      </c>
      <c r="BK1595" s="34">
        <f t="shared" si="1005"/>
        <v>563.49247122649001</v>
      </c>
      <c r="BL1595" s="27">
        <f t="shared" si="1006"/>
        <v>105.49343418277178</v>
      </c>
      <c r="BM1595" s="34">
        <f t="shared" si="1007"/>
        <v>1.1054421768707483</v>
      </c>
      <c r="BN1595" s="45">
        <f t="shared" si="1008"/>
        <v>1663.0646928161705</v>
      </c>
      <c r="BO1595" s="45">
        <f t="shared" si="1009"/>
        <v>102.43639812657968</v>
      </c>
      <c r="BP1595" s="66">
        <f t="shared" si="1010"/>
        <v>6.6888298589971944</v>
      </c>
    </row>
    <row r="1596" spans="8:68">
      <c r="H1596" s="68">
        <v>1591</v>
      </c>
      <c r="I1596" s="31">
        <f>('Propiedades físicas'!$C$10*'Diseño reactor'!H1596)/1000</f>
        <v>1392.5152430253152</v>
      </c>
      <c r="J1596" s="31">
        <f t="shared" si="987"/>
        <v>0.32746499708636234</v>
      </c>
      <c r="K1596" s="31">
        <f>(I1596*1000)/'Propiedades físicas'!$F$10</f>
        <v>9096.1410772262625</v>
      </c>
      <c r="L1596" s="31">
        <f t="shared" si="988"/>
        <v>1299.4487253180375</v>
      </c>
      <c r="M1596" s="31">
        <f t="shared" si="989"/>
        <v>7796.6923519082247</v>
      </c>
      <c r="N1596" s="31">
        <f t="shared" si="990"/>
        <v>0.816749670218754</v>
      </c>
      <c r="O1596" s="32">
        <f t="shared" si="991"/>
        <v>4.9004980213125231</v>
      </c>
      <c r="P1596" s="33">
        <f t="shared" si="992"/>
        <v>0.63618232624834403</v>
      </c>
      <c r="Q1596" s="31">
        <f t="shared" si="993"/>
        <v>4.6711852690535967</v>
      </c>
      <c r="R1596" s="31">
        <f t="shared" si="994"/>
        <v>0.1406474432990136</v>
      </c>
      <c r="S1596" s="31">
        <f t="shared" si="995"/>
        <v>0.22931275225892714</v>
      </c>
      <c r="T1596" s="31">
        <f t="shared" si="996"/>
        <v>3.1094393054275363E-2</v>
      </c>
      <c r="U1596" s="31">
        <f t="shared" si="997"/>
        <v>8.8255076171209149E-3</v>
      </c>
      <c r="V1596" s="47">
        <f t="shared" si="1011"/>
        <v>6.3000579880903974E-4</v>
      </c>
      <c r="W1596" s="31">
        <f t="shared" si="998"/>
        <v>0.22108040021864681</v>
      </c>
      <c r="X1596" s="34">
        <f>(S1596*H1596*'Propiedades físicas'!$F$5*60*24*365)/(1000000)</f>
        <v>56467.010974551529</v>
      </c>
      <c r="Y1596" s="34">
        <f>(U1596*H1596*'Propiedades físicas'!$F$7*60*24*365)/(1000000)</f>
        <v>679.63807837390334</v>
      </c>
      <c r="Z1596" s="31">
        <f t="shared" si="1012"/>
        <v>1012.1660810611154</v>
      </c>
      <c r="AA1596" s="31">
        <f t="shared" si="1028"/>
        <v>7431.8557630642727</v>
      </c>
      <c r="AB1596" s="31">
        <f t="shared" si="1029"/>
        <v>223.77008228873063</v>
      </c>
      <c r="AC1596" s="31">
        <f t="shared" si="1030"/>
        <v>364.83658884395305</v>
      </c>
      <c r="AD1596" s="31">
        <f t="shared" si="1027"/>
        <v>49.471179349352106</v>
      </c>
      <c r="AE1596" s="31">
        <f t="shared" si="1016"/>
        <v>14.041382618839375</v>
      </c>
      <c r="AF1596" s="31">
        <f t="shared" si="1017"/>
        <v>9096.1410772262625</v>
      </c>
      <c r="AG1596" s="31">
        <f t="shared" si="1018"/>
        <v>0.11127422854019332</v>
      </c>
      <c r="AH1596" s="31">
        <f t="shared" si="1019"/>
        <v>0.81703391580757123</v>
      </c>
      <c r="AI1596" s="31">
        <f t="shared" si="1019"/>
        <v>2.4600550979687105E-2</v>
      </c>
      <c r="AJ1596" s="31">
        <f t="shared" si="1019"/>
        <v>4.0108941335285968E-2</v>
      </c>
      <c r="AK1596" s="31">
        <f t="shared" si="1000"/>
        <v>5.438699656188449E-3</v>
      </c>
      <c r="AL1596" s="31">
        <f t="shared" si="1000"/>
        <v>1.543663681073985E-3</v>
      </c>
      <c r="AM1596" s="31">
        <f t="shared" si="1020"/>
        <v>1</v>
      </c>
      <c r="AN1596" s="31">
        <f>(Z1596*'Propiedades físicas'!$F$4)/1000</f>
        <v>890.07860836352359</v>
      </c>
      <c r="AO1596" s="31">
        <f>(AA1596*'Propiedades físicas'!$F$6)/1000</f>
        <v>238.11665864857929</v>
      </c>
      <c r="AP1596" s="31">
        <f>(AB1596*'Propiedades físicas'!$F$9)/1000</f>
        <v>138.05495226803237</v>
      </c>
      <c r="AQ1596" s="31">
        <f>(AC1596*'Propiedades físicas'!$F$5)/1000</f>
        <v>107.43343031687886</v>
      </c>
      <c r="AR1596" s="31">
        <f>(AD1596*'Propiedades físicas'!$F$8)/1000</f>
        <v>17.538522502932302</v>
      </c>
      <c r="AS1596" s="31">
        <f>(AE1596*'Propiedades físicas'!$F$7)/1000</f>
        <v>1.2930709253689181</v>
      </c>
      <c r="AT1596" s="31">
        <f t="shared" si="1021"/>
        <v>1392.5152430253154</v>
      </c>
      <c r="AU1596" s="31">
        <f t="shared" si="1022"/>
        <v>0.63918769494384797</v>
      </c>
      <c r="AV1596" s="31">
        <f t="shared" si="1026"/>
        <v>0.17099752397055121</v>
      </c>
      <c r="AW1596" s="31">
        <f t="shared" si="1026"/>
        <v>9.9140711715370852E-2</v>
      </c>
      <c r="AX1596" s="31">
        <f t="shared" si="1026"/>
        <v>7.7150631459856678E-2</v>
      </c>
      <c r="AY1596" s="31">
        <f t="shared" si="1023"/>
        <v>1.2594851360354882E-2</v>
      </c>
      <c r="AZ1596" s="31">
        <f t="shared" si="1023"/>
        <v>9.2858655001840475E-4</v>
      </c>
      <c r="BA1596" s="31">
        <f t="shared" si="1024"/>
        <v>1</v>
      </c>
      <c r="BB1596" s="34">
        <f>AU1596*'Propiedades físicas'!$C$4+'Diseño reactor'!AV1596*'Propiedades físicas'!$C$5+'Diseño reactor'!AW1596*'Propiedades físicas'!$C$8+'Diseño reactor'!AX1596*'Propiedades físicas'!$C$9+'Diseño reactor'!AY1596*'Propiedades físicas'!$C$7+'Diseño reactor'!AZ1596*'Propiedades físicas'!$C$6</f>
        <v>875.52680180238906</v>
      </c>
      <c r="BC1596" s="45">
        <f>AU1596*'Propiedades físicas'!$L$4+'Diseño reactor'!AV1596*'Propiedades físicas'!$L$5+'Diseño reactor'!AW1596*'Propiedades físicas'!$L$8+AX1596*'Propiedades físicas'!$L$9+'Diseño reactor'!AY1596*'Propiedades físicas'!$L$7+'Diseño reactor'!AZ1596*'Propiedades físicas'!$L$6</f>
        <v>2.0822265027407894</v>
      </c>
      <c r="BD1596" s="29">
        <f t="shared" si="1001"/>
        <v>1.9809421382192132</v>
      </c>
      <c r="BE1596" s="58">
        <f t="shared" si="1002"/>
        <v>41.819309478550188</v>
      </c>
      <c r="BF1596" s="30">
        <f>AU1596*'Propiedades físicas'!$I$4+'Diseño reactor'!AV1596*'Propiedades físicas'!$I$5+'Diseño reactor'!AW1596*'Propiedades físicas'!$I$8+'Diseño reactor'!AX1596*'Propiedades físicas'!$I$9+'Diseño reactor'!AY1596*'Propiedades físicas'!$I$7+'Diseño reactor'!AZ1596*'Propiedades físicas'!$I$6</f>
        <v>1.9905673548137718E-2</v>
      </c>
      <c r="BG1596" s="24">
        <f>AU1596*'Propiedades físicas'!$O$4+'Diseño reactor'!AV1596*'Propiedades físicas'!$O$5+'Diseño reactor'!AW1596*'Propiedades físicas'!$O$8+'Diseño reactor'!AX1596*'Propiedades físicas'!$O$9+'Diseño reactor'!AY1596*'Propiedades físicas'!$O$7+'Diseño reactor'!AZ1596*'Propiedades físicas'!$O$6</f>
        <v>0.15276139545225556</v>
      </c>
      <c r="BH1596" s="54">
        <f t="shared" si="1003"/>
        <v>41295.884017629345</v>
      </c>
      <c r="BI1596" s="34">
        <f t="shared" si="1025"/>
        <v>271.32588632180267</v>
      </c>
      <c r="BJ1596" s="27">
        <f t="shared" si="1004"/>
        <v>4795.4195696237657</v>
      </c>
      <c r="BK1596" s="34">
        <f t="shared" si="1005"/>
        <v>563.50383479598554</v>
      </c>
      <c r="BL1596" s="27">
        <f t="shared" si="1006"/>
        <v>105.49383245706805</v>
      </c>
      <c r="BM1596" s="34">
        <f t="shared" si="1007"/>
        <v>1.1054421768707483</v>
      </c>
      <c r="BN1596" s="45">
        <f t="shared" si="1008"/>
        <v>1664.2440723389823</v>
      </c>
      <c r="BO1596" s="45">
        <f t="shared" si="1009"/>
        <v>102.44970802024183</v>
      </c>
      <c r="BP1596" s="66">
        <f t="shared" si="1010"/>
        <v>6.6888266012677882</v>
      </c>
    </row>
    <row r="1597" spans="8:68">
      <c r="H1597" s="68">
        <v>1592</v>
      </c>
      <c r="I1597" s="31">
        <f>('Propiedades físicas'!$C$10*'Diseño reactor'!H1597)/1000</f>
        <v>1393.3904883069149</v>
      </c>
      <c r="J1597" s="31">
        <f t="shared" si="987"/>
        <v>0.32725930299271516</v>
      </c>
      <c r="K1597" s="31">
        <f>(I1597*1000)/'Propiedades físicas'!$F$10</f>
        <v>9101.8583249177937</v>
      </c>
      <c r="L1597" s="31">
        <f t="shared" si="988"/>
        <v>1300.2654749882561</v>
      </c>
      <c r="M1597" s="31">
        <f t="shared" si="989"/>
        <v>7801.5928499295369</v>
      </c>
      <c r="N1597" s="31">
        <f t="shared" si="990"/>
        <v>0.81674967021875378</v>
      </c>
      <c r="O1597" s="32">
        <f t="shared" si="991"/>
        <v>4.9004980213125231</v>
      </c>
      <c r="P1597" s="33">
        <f t="shared" si="992"/>
        <v>0.63627068490265648</v>
      </c>
      <c r="Q1597" s="31">
        <f t="shared" si="993"/>
        <v>4.671325636540252</v>
      </c>
      <c r="R1597" s="31">
        <f t="shared" si="994"/>
        <v>0.14059814381908881</v>
      </c>
      <c r="S1597" s="31">
        <f t="shared" si="995"/>
        <v>0.22917238477227134</v>
      </c>
      <c r="T1597" s="31">
        <f t="shared" si="996"/>
        <v>3.1068283537842818E-2</v>
      </c>
      <c r="U1597" s="31">
        <f t="shared" si="997"/>
        <v>8.8125579591656414E-3</v>
      </c>
      <c r="V1597" s="47">
        <f t="shared" si="1011"/>
        <v>6.3009329961233947E-4</v>
      </c>
      <c r="W1597" s="31">
        <f t="shared" si="998"/>
        <v>0.22097221694348373</v>
      </c>
      <c r="X1597" s="34">
        <f>(S1597*H1597*'Propiedades físicas'!$F$5*60*24*365)/(1000000)</f>
        <v>56467.916045239734</v>
      </c>
      <c r="Y1597" s="34">
        <f>(U1597*H1597*'Propiedades físicas'!$F$7*60*24*365)/(1000000)</f>
        <v>679.06739601504489</v>
      </c>
      <c r="Z1597" s="31">
        <f t="shared" si="1012"/>
        <v>1012.9429303650292</v>
      </c>
      <c r="AA1597" s="31">
        <f t="shared" si="1028"/>
        <v>7436.7504133720813</v>
      </c>
      <c r="AB1597" s="31">
        <f t="shared" si="1029"/>
        <v>223.83224495998937</v>
      </c>
      <c r="AC1597" s="31">
        <f t="shared" si="1030"/>
        <v>364.84243655745598</v>
      </c>
      <c r="AD1597" s="31">
        <f t="shared" si="1027"/>
        <v>49.460707392245766</v>
      </c>
      <c r="AE1597" s="31">
        <f t="shared" si="1016"/>
        <v>14.029592270991701</v>
      </c>
      <c r="AF1597" s="31">
        <f t="shared" si="1017"/>
        <v>9101.8583249177918</v>
      </c>
      <c r="AG1597" s="31">
        <f t="shared" si="1018"/>
        <v>0.11128968329378804</v>
      </c>
      <c r="AH1597" s="31">
        <f t="shared" si="1019"/>
        <v>0.81705846739152033</v>
      </c>
      <c r="AI1597" s="31">
        <f t="shared" si="1019"/>
        <v>2.4591928040366529E-2</v>
      </c>
      <c r="AJ1597" s="31">
        <f t="shared" si="1019"/>
        <v>4.0084389751336991E-2</v>
      </c>
      <c r="AK1597" s="31">
        <f t="shared" si="1000"/>
        <v>5.4341328579944137E-3</v>
      </c>
      <c r="AL1597" s="31">
        <f t="shared" si="1000"/>
        <v>1.5413986649938781E-3</v>
      </c>
      <c r="AM1597" s="31">
        <f t="shared" si="1020"/>
        <v>1.0000000000000002</v>
      </c>
      <c r="AN1597" s="31">
        <f>(Z1597*'Propiedades físicas'!$F$4)/1000</f>
        <v>890.7617541043993</v>
      </c>
      <c r="AO1597" s="31">
        <f>(AA1597*'Propiedades físicas'!$F$6)/1000</f>
        <v>238.27348324444148</v>
      </c>
      <c r="AP1597" s="31">
        <f>(AB1597*'Propiedades físicas'!$F$9)/1000</f>
        <v>138.09330352806541</v>
      </c>
      <c r="AQ1597" s="31">
        <f>(AC1597*'Propiedades físicas'!$F$5)/1000</f>
        <v>107.43515229307408</v>
      </c>
      <c r="AR1597" s="31">
        <f>(AD1597*'Propiedades físicas'!$F$8)/1000</f>
        <v>17.53480998469896</v>
      </c>
      <c r="AS1597" s="31">
        <f>(AE1597*'Propiedades físicas'!$F$7)/1000</f>
        <v>1.2919851522356258</v>
      </c>
      <c r="AT1597" s="31">
        <f t="shared" si="1021"/>
        <v>1393.3904883069149</v>
      </c>
      <c r="AU1597" s="31">
        <f t="shared" si="1022"/>
        <v>0.63927647101046936</v>
      </c>
      <c r="AV1597" s="31">
        <f t="shared" si="1026"/>
        <v>0.17100266238645245</v>
      </c>
      <c r="AW1597" s="31">
        <f t="shared" si="1026"/>
        <v>9.9105961097710832E-2</v>
      </c>
      <c r="AX1597" s="31">
        <f t="shared" si="1026"/>
        <v>7.7103405825323754E-2</v>
      </c>
      <c r="AY1597" s="31">
        <f t="shared" si="1023"/>
        <v>1.2584275644083957E-2</v>
      </c>
      <c r="AZ1597" s="31">
        <f t="shared" si="1023"/>
        <v>9.2722403595957878E-4</v>
      </c>
      <c r="BA1597" s="31">
        <f t="shared" si="1024"/>
        <v>0.99999999999999989</v>
      </c>
      <c r="BB1597" s="34">
        <f>AU1597*'Propiedades físicas'!$C$4+'Diseño reactor'!AV1597*'Propiedades físicas'!$C$5+'Diseño reactor'!AW1597*'Propiedades físicas'!$C$8+'Diseño reactor'!AX1597*'Propiedades físicas'!$C$9+'Diseño reactor'!AY1597*'Propiedades físicas'!$C$7+'Diseño reactor'!AZ1597*'Propiedades físicas'!$C$6</f>
        <v>875.52637617000801</v>
      </c>
      <c r="BC1597" s="45">
        <f>AU1597*'Propiedades físicas'!$L$4+'Diseño reactor'!AV1597*'Propiedades físicas'!$L$5+'Diseño reactor'!AW1597*'Propiedades físicas'!$L$8+AX1597*'Propiedades físicas'!$L$9+'Diseño reactor'!AY1597*'Propiedades físicas'!$L$7+'Diseño reactor'!AZ1597*'Propiedades físicas'!$L$6</f>
        <v>2.0822914948407907</v>
      </c>
      <c r="BD1597" s="29">
        <f t="shared" si="1001"/>
        <v>1.9799119498316717</v>
      </c>
      <c r="BE1597" s="58">
        <f t="shared" si="1002"/>
        <v>41.818188060020866</v>
      </c>
      <c r="BF1597" s="30">
        <f>AU1597*'Propiedades físicas'!$I$4+'Diseño reactor'!AV1597*'Propiedades físicas'!$I$5+'Diseño reactor'!AW1597*'Propiedades físicas'!$I$8+'Diseño reactor'!AX1597*'Propiedades físicas'!$I$9+'Diseño reactor'!AY1597*'Propiedades físicas'!$I$7+'Diseño reactor'!AZ1597*'Propiedades físicas'!$I$6</f>
        <v>1.9905868224877835E-2</v>
      </c>
      <c r="BG1597" s="24">
        <f>AU1597*'Propiedades físicas'!$O$4+'Diseño reactor'!AV1597*'Propiedades físicas'!$O$5+'Diseño reactor'!AW1597*'Propiedades físicas'!$O$8+'Diseño reactor'!AX1597*'Propiedades físicas'!$O$9+'Diseño reactor'!AY1597*'Propiedades físicas'!$O$7+'Diseño reactor'!AZ1597*'Propiedades físicas'!$O$6</f>
        <v>0.15276444969446171</v>
      </c>
      <c r="BH1597" s="54">
        <f t="shared" si="1003"/>
        <v>41295.460073820468</v>
      </c>
      <c r="BI1597" s="34">
        <f t="shared" si="1025"/>
        <v>271.33158391881653</v>
      </c>
      <c r="BJ1597" s="27">
        <f t="shared" si="1004"/>
        <v>4795.4203157151833</v>
      </c>
      <c r="BK1597" s="34">
        <f t="shared" si="1005"/>
        <v>563.51518891067053</v>
      </c>
      <c r="BL1597" s="27">
        <f t="shared" si="1006"/>
        <v>105.4942303869494</v>
      </c>
      <c r="BM1597" s="34">
        <f t="shared" si="1007"/>
        <v>1.1054421768707483</v>
      </c>
      <c r="BN1597" s="45">
        <f t="shared" si="1008"/>
        <v>1665.4234946556762</v>
      </c>
      <c r="BO1597" s="45">
        <f t="shared" si="1009"/>
        <v>102.46300489060832</v>
      </c>
      <c r="BP1597" s="66">
        <f t="shared" si="1010"/>
        <v>6.6888233495327327</v>
      </c>
    </row>
    <row r="1598" spans="8:68">
      <c r="H1598" s="68">
        <v>1593</v>
      </c>
      <c r="I1598" s="31">
        <f>('Propiedades físicas'!$C$10*'Diseño reactor'!H1598)/1000</f>
        <v>1394.2657335885149</v>
      </c>
      <c r="J1598" s="31">
        <f t="shared" si="987"/>
        <v>0.32705386714651757</v>
      </c>
      <c r="K1598" s="31">
        <f>(I1598*1000)/'Propiedades físicas'!$F$10</f>
        <v>9107.5755726093248</v>
      </c>
      <c r="L1598" s="31">
        <f t="shared" si="988"/>
        <v>1301.0822246584748</v>
      </c>
      <c r="M1598" s="31">
        <f t="shared" si="989"/>
        <v>7806.4933479508491</v>
      </c>
      <c r="N1598" s="31">
        <f t="shared" si="990"/>
        <v>0.81674967021875378</v>
      </c>
      <c r="O1598" s="32">
        <f t="shared" si="991"/>
        <v>4.9004980213125231</v>
      </c>
      <c r="P1598" s="33">
        <f t="shared" si="992"/>
        <v>0.63635895712458235</v>
      </c>
      <c r="Q1598" s="31">
        <f t="shared" si="993"/>
        <v>4.6714658349747378</v>
      </c>
      <c r="R1598" s="31">
        <f t="shared" si="994"/>
        <v>0.14054887347407333</v>
      </c>
      <c r="S1598" s="31">
        <f t="shared" si="995"/>
        <v>0.22903218633778649</v>
      </c>
      <c r="T1598" s="31">
        <f t="shared" si="996"/>
        <v>3.1042205996581518E-2</v>
      </c>
      <c r="U1598" s="31">
        <f t="shared" si="997"/>
        <v>8.7996336235167186E-3</v>
      </c>
      <c r="V1598" s="47">
        <f t="shared" si="1011"/>
        <v>6.3018071482240194E-4</v>
      </c>
      <c r="W1598" s="31">
        <f t="shared" si="998"/>
        <v>0.22086413949314077</v>
      </c>
      <c r="X1598" s="34">
        <f>(S1598*H1598*'Propiedades físicas'!$F$5*60*24*365)/(1000000)</f>
        <v>56468.819346114629</v>
      </c>
      <c r="Y1598" s="34">
        <f>(U1598*H1598*'Propiedades físicas'!$F$7*60*24*365)/(1000000)</f>
        <v>678.49741254565834</v>
      </c>
      <c r="Z1598" s="31">
        <f t="shared" si="1012"/>
        <v>1013.7198186994597</v>
      </c>
      <c r="AA1598" s="31">
        <f t="shared" si="1028"/>
        <v>7441.6450751147577</v>
      </c>
      <c r="AB1598" s="31">
        <f t="shared" si="1029"/>
        <v>223.89435544419882</v>
      </c>
      <c r="AC1598" s="31">
        <f t="shared" si="1030"/>
        <v>364.84827283609388</v>
      </c>
      <c r="AD1598" s="31">
        <f t="shared" si="1027"/>
        <v>49.450234152554359</v>
      </c>
      <c r="AE1598" s="31">
        <f t="shared" si="1016"/>
        <v>14.017816362262133</v>
      </c>
      <c r="AF1598" s="31">
        <f t="shared" si="1017"/>
        <v>9107.5755726093284</v>
      </c>
      <c r="AG1598" s="31">
        <f t="shared" si="1018"/>
        <v>0.11130512292955128</v>
      </c>
      <c r="AH1598" s="31">
        <f t="shared" si="1019"/>
        <v>0.81708298940666602</v>
      </c>
      <c r="AI1598" s="31">
        <f t="shared" si="1019"/>
        <v>2.4583310197013594E-2</v>
      </c>
      <c r="AJ1598" s="31">
        <f t="shared" si="1019"/>
        <v>4.0059867736191017E-2</v>
      </c>
      <c r="AK1598" s="31">
        <f t="shared" si="1000"/>
        <v>5.429571652556359E-3</v>
      </c>
      <c r="AL1598" s="31">
        <f t="shared" si="1000"/>
        <v>1.5391380780215712E-3</v>
      </c>
      <c r="AM1598" s="31">
        <f t="shared" si="1020"/>
        <v>0.99999999999999967</v>
      </c>
      <c r="AN1598" s="31">
        <f>(Z1598*'Propiedades físicas'!$F$4)/1000</f>
        <v>891.44493416793091</v>
      </c>
      <c r="AO1598" s="31">
        <f>(AA1598*'Propiedades físicas'!$F$6)/1000</f>
        <v>238.43030820667681</v>
      </c>
      <c r="AP1598" s="31">
        <f>(AB1598*'Propiedades físicas'!$F$9)/1000</f>
        <v>138.13162259129845</v>
      </c>
      <c r="AQ1598" s="31">
        <f>(AC1598*'Propiedades físicas'!$F$5)/1000</f>
        <v>107.43687090204459</v>
      </c>
      <c r="AR1598" s="31">
        <f>(AD1598*'Propiedades físicas'!$F$8)/1000</f>
        <v>17.531097011763567</v>
      </c>
      <c r="AS1598" s="31">
        <f>(AE1598*'Propiedades físicas'!$F$7)/1000</f>
        <v>1.2909007088007198</v>
      </c>
      <c r="AT1598" s="31">
        <f t="shared" si="1021"/>
        <v>1394.2657335885153</v>
      </c>
      <c r="AU1598" s="31">
        <f t="shared" si="1022"/>
        <v>0.63936516023639145</v>
      </c>
      <c r="AV1598" s="31">
        <f t="shared" si="1026"/>
        <v>0.17100779461388091</v>
      </c>
      <c r="AW1598" s="31">
        <f t="shared" si="1026"/>
        <v>9.9071231016902225E-2</v>
      </c>
      <c r="AX1598" s="31">
        <f t="shared" si="1026"/>
        <v>7.7056237067181663E-2</v>
      </c>
      <c r="AY1598" s="31">
        <f t="shared" si="1023"/>
        <v>1.2573712879425505E-2</v>
      </c>
      <c r="AZ1598" s="31">
        <f t="shared" si="1023"/>
        <v>9.2586418621810494E-4</v>
      </c>
      <c r="BA1598" s="31">
        <f t="shared" si="1024"/>
        <v>0.99999999999999989</v>
      </c>
      <c r="BB1598" s="34">
        <f>AU1598*'Propiedades físicas'!$C$4+'Diseño reactor'!AV1598*'Propiedades físicas'!$C$5+'Diseño reactor'!AW1598*'Propiedades físicas'!$C$8+'Diseño reactor'!AX1598*'Propiedades físicas'!$C$9+'Diseño reactor'!AY1598*'Propiedades físicas'!$C$7+'Diseño reactor'!AZ1598*'Propiedades físicas'!$C$6</f>
        <v>875.52595132043598</v>
      </c>
      <c r="BC1598" s="45">
        <f>AU1598*'Propiedades físicas'!$L$4+'Diseño reactor'!AV1598*'Propiedades físicas'!$L$5+'Diseño reactor'!AW1598*'Propiedades físicas'!$L$8+AX1598*'Propiedades físicas'!$L$9+'Diseño reactor'!AY1598*'Propiedades físicas'!$L$7+'Diseño reactor'!AZ1598*'Propiedades físicas'!$L$6</f>
        <v>2.0823564204015352</v>
      </c>
      <c r="BD1598" s="29">
        <f t="shared" si="1001"/>
        <v>1.9788828344339653</v>
      </c>
      <c r="BE1598" s="58">
        <f t="shared" si="1002"/>
        <v>41.81706783370494</v>
      </c>
      <c r="BF1598" s="30">
        <f>AU1598*'Propiedades físicas'!$I$4+'Diseño reactor'!AV1598*'Propiedades físicas'!$I$5+'Diseño reactor'!AW1598*'Propiedades físicas'!$I$8+'Diseño reactor'!AX1598*'Propiedades físicas'!$I$9+'Diseño reactor'!AY1598*'Propiedades físicas'!$I$7+'Diseño reactor'!AZ1598*'Propiedades físicas'!$I$6</f>
        <v>1.990606253536447E-2</v>
      </c>
      <c r="BG1598" s="24">
        <f>AU1598*'Propiedades físicas'!$O$4+'Diseño reactor'!AV1598*'Propiedades físicas'!$O$5+'Diseño reactor'!AW1598*'Propiedades físicas'!$O$8+'Diseño reactor'!AX1598*'Propiedades físicas'!$O$9+'Diseño reactor'!AY1598*'Propiedades físicas'!$O$7+'Diseño reactor'!AZ1598*'Propiedades físicas'!$O$6</f>
        <v>0.15276750103027076</v>
      </c>
      <c r="BH1598" s="54">
        <f t="shared" si="1003"/>
        <v>41295.036935016884</v>
      </c>
      <c r="BI1598" s="34">
        <f t="shared" si="1025"/>
        <v>271.33727295321194</v>
      </c>
      <c r="BJ1598" s="27">
        <f t="shared" si="1004"/>
        <v>4795.4210726430247</v>
      </c>
      <c r="BK1598" s="34">
        <f t="shared" si="1005"/>
        <v>563.52653358121177</v>
      </c>
      <c r="BL1598" s="27">
        <f t="shared" si="1006"/>
        <v>105.49462797282288</v>
      </c>
      <c r="BM1598" s="34">
        <f t="shared" si="1007"/>
        <v>1.1054421768707483</v>
      </c>
      <c r="BN1598" s="45">
        <f t="shared" si="1008"/>
        <v>1666.6029597012136</v>
      </c>
      <c r="BO1598" s="45">
        <f t="shared" si="1009"/>
        <v>102.47628875678325</v>
      </c>
      <c r="BP1598" s="66">
        <f t="shared" si="1010"/>
        <v>6.6888201037781618</v>
      </c>
    </row>
    <row r="1599" spans="8:68">
      <c r="H1599" s="68">
        <v>1594</v>
      </c>
      <c r="I1599" s="31">
        <f>('Propiedades físicas'!$C$10*'Diseño reactor'!H1599)/1000</f>
        <v>1395.1409788701146</v>
      </c>
      <c r="J1599" s="31">
        <f t="shared" si="987"/>
        <v>0.32684868906173309</v>
      </c>
      <c r="K1599" s="31">
        <f>(I1599*1000)/'Propiedades físicas'!$F$10</f>
        <v>9113.292820300856</v>
      </c>
      <c r="L1599" s="31">
        <f t="shared" si="988"/>
        <v>1301.8989743286936</v>
      </c>
      <c r="M1599" s="31">
        <f t="shared" si="989"/>
        <v>7811.3938459721621</v>
      </c>
      <c r="N1599" s="31">
        <f t="shared" si="990"/>
        <v>0.81674967021875389</v>
      </c>
      <c r="O1599" s="32">
        <f t="shared" si="991"/>
        <v>4.9004980213125231</v>
      </c>
      <c r="P1599" s="33">
        <f t="shared" si="992"/>
        <v>0.63644714304088135</v>
      </c>
      <c r="Q1599" s="31">
        <f t="shared" si="993"/>
        <v>4.6716058646576917</v>
      </c>
      <c r="R1599" s="31">
        <f t="shared" si="994"/>
        <v>0.14049963224922152</v>
      </c>
      <c r="S1599" s="31">
        <f t="shared" si="995"/>
        <v>0.2288921566548327</v>
      </c>
      <c r="T1599" s="31">
        <f t="shared" si="996"/>
        <v>3.1016160380342071E-2</v>
      </c>
      <c r="U1599" s="31">
        <f t="shared" si="997"/>
        <v>8.7867345483090137E-3</v>
      </c>
      <c r="V1599" s="47">
        <f t="shared" si="1011"/>
        <v>6.3026804456475631E-4</v>
      </c>
      <c r="W1599" s="31">
        <f t="shared" si="998"/>
        <v>0.22075616771241707</v>
      </c>
      <c r="X1599" s="34">
        <f>(S1599*H1599*'Propiedades físicas'!$F$5*60*24*365)/(1000000)</f>
        <v>56469.720881500056</v>
      </c>
      <c r="Y1599" s="34">
        <f>(U1599*H1599*'Propiedades físicas'!$F$7*60*24*365)/(1000000)</f>
        <v>677.92812686961554</v>
      </c>
      <c r="Z1599" s="31">
        <f t="shared" si="1012"/>
        <v>1014.4967460071649</v>
      </c>
      <c r="AA1599" s="31">
        <f t="shared" si="1028"/>
        <v>7446.5397482643602</v>
      </c>
      <c r="AB1599" s="31">
        <f t="shared" si="1029"/>
        <v>223.9564138052591</v>
      </c>
      <c r="AC1599" s="31">
        <f t="shared" si="1030"/>
        <v>364.85409770780331</v>
      </c>
      <c r="AD1599" s="31">
        <f t="shared" si="1027"/>
        <v>49.439759646265259</v>
      </c>
      <c r="AE1599" s="31">
        <f t="shared" si="1016"/>
        <v>14.006054870004569</v>
      </c>
      <c r="AF1599" s="31">
        <f t="shared" si="1017"/>
        <v>9113.2928203008578</v>
      </c>
      <c r="AG1599" s="31">
        <f t="shared" si="1018"/>
        <v>0.1113205474696547</v>
      </c>
      <c r="AH1599" s="31">
        <f t="shared" si="1019"/>
        <v>0.81710748190559368</v>
      </c>
      <c r="AI1599" s="31">
        <f t="shared" si="1019"/>
        <v>2.4574697447049178E-2</v>
      </c>
      <c r="AJ1599" s="31">
        <f t="shared" si="1019"/>
        <v>4.0035375237263401E-2</v>
      </c>
      <c r="AK1599" s="31">
        <f t="shared" si="1000"/>
        <v>5.4250160311026963E-3</v>
      </c>
      <c r="AL1599" s="31">
        <f t="shared" si="1000"/>
        <v>1.5368819093362772E-3</v>
      </c>
      <c r="AM1599" s="31">
        <f t="shared" si="1020"/>
        <v>1</v>
      </c>
      <c r="AN1599" s="31">
        <f>(Z1599*'Propiedades físicas'!$F$4)/1000</f>
        <v>892.12814850378072</v>
      </c>
      <c r="AO1599" s="31">
        <f>(AA1599*'Propiedades físicas'!$F$6)/1000</f>
        <v>238.58713353439009</v>
      </c>
      <c r="AP1599" s="31">
        <f>(AB1599*'Propiedades físicas'!$F$9)/1000</f>
        <v>138.16990949715458</v>
      </c>
      <c r="AQ1599" s="31">
        <f>(AC1599*'Propiedades físicas'!$F$5)/1000</f>
        <v>107.43858615201685</v>
      </c>
      <c r="AR1599" s="31">
        <f>(AD1599*'Propiedades físicas'!$F$8)/1000</f>
        <v>17.527383589793953</v>
      </c>
      <c r="AS1599" s="31">
        <f>(AE1599*'Propiedades físicas'!$F$7)/1000</f>
        <v>1.2898175929787208</v>
      </c>
      <c r="AT1599" s="31">
        <f t="shared" si="1021"/>
        <v>1395.1409788701148</v>
      </c>
      <c r="AU1599" s="31">
        <f t="shared" si="1022"/>
        <v>0.63945376274897325</v>
      </c>
      <c r="AV1599" s="31">
        <f t="shared" si="1026"/>
        <v>0.17101292066384219</v>
      </c>
      <c r="AW1599" s="31">
        <f t="shared" si="1026"/>
        <v>9.9036521462551028E-2</v>
      </c>
      <c r="AX1599" s="31">
        <f t="shared" si="1026"/>
        <v>7.7009125084282398E-2</v>
      </c>
      <c r="AY1599" s="31">
        <f t="shared" si="1023"/>
        <v>1.2563163046066415E-2</v>
      </c>
      <c r="AZ1599" s="31">
        <f t="shared" si="1023"/>
        <v>9.2450699428476939E-4</v>
      </c>
      <c r="BA1599" s="31">
        <f t="shared" si="1024"/>
        <v>1</v>
      </c>
      <c r="BB1599" s="34">
        <f>AU1599*'Propiedades físicas'!$C$4+'Diseño reactor'!AV1599*'Propiedades físicas'!$C$5+'Diseño reactor'!AW1599*'Propiedades físicas'!$C$8+'Diseño reactor'!AX1599*'Propiedades físicas'!$C$9+'Diseño reactor'!AY1599*'Propiedades físicas'!$C$7+'Diseño reactor'!AZ1599*'Propiedades físicas'!$C$6</f>
        <v>875.52552725186365</v>
      </c>
      <c r="BC1599" s="45">
        <f>AU1599*'Propiedades físicas'!$L$4+'Diseño reactor'!AV1599*'Propiedades físicas'!$L$5+'Diseño reactor'!AW1599*'Propiedades físicas'!$L$8+AX1599*'Propiedades físicas'!$L$9+'Diseño reactor'!AY1599*'Propiedades físicas'!$L$7+'Diseño reactor'!AZ1599*'Propiedades físicas'!$L$6</f>
        <v>2.0824212795241044</v>
      </c>
      <c r="BD1599" s="29">
        <f t="shared" si="1001"/>
        <v>1.9778547903486192</v>
      </c>
      <c r="BE1599" s="58">
        <f t="shared" si="1002"/>
        <v>41.815948797692997</v>
      </c>
      <c r="BF1599" s="30">
        <f>AU1599*'Propiedades físicas'!$I$4+'Diseño reactor'!AV1599*'Propiedades físicas'!$I$5+'Diseño reactor'!AW1599*'Propiedades físicas'!$I$8+'Diseño reactor'!AX1599*'Propiedades físicas'!$I$9+'Diseño reactor'!AY1599*'Propiedades físicas'!$I$7+'Diseño reactor'!AZ1599*'Propiedades físicas'!$I$6</f>
        <v>1.9906256480429829E-2</v>
      </c>
      <c r="BG1599" s="24">
        <f>AU1599*'Propiedades físicas'!$O$4+'Diseño reactor'!AV1599*'Propiedades físicas'!$O$5+'Diseño reactor'!AW1599*'Propiedades físicas'!$O$8+'Diseño reactor'!AX1599*'Propiedades físicas'!$O$9+'Diseño reactor'!AY1599*'Propiedades físicas'!$O$7+'Diseño reactor'!AZ1599*'Propiedades físicas'!$O$6</f>
        <v>0.15277054946368368</v>
      </c>
      <c r="BH1599" s="54">
        <f t="shared" si="1003"/>
        <v>41294.614599359935</v>
      </c>
      <c r="BI1599" s="34">
        <f t="shared" si="1025"/>
        <v>271.3429534425145</v>
      </c>
      <c r="BJ1599" s="27">
        <f t="shared" si="1004"/>
        <v>4795.4218403717587</v>
      </c>
      <c r="BK1599" s="34">
        <f t="shared" si="1005"/>
        <v>563.53786881826363</v>
      </c>
      <c r="BL1599" s="27">
        <f t="shared" si="1006"/>
        <v>105.49502521509501</v>
      </c>
      <c r="BM1599" s="34">
        <f t="shared" si="1007"/>
        <v>1.1054421768707483</v>
      </c>
      <c r="BN1599" s="45">
        <f t="shared" si="1008"/>
        <v>1667.7824674106919</v>
      </c>
      <c r="BO1599" s="45">
        <f t="shared" si="1009"/>
        <v>102.48955963783321</v>
      </c>
      <c r="BP1599" s="66">
        <f t="shared" si="1010"/>
        <v>6.6888168639902528</v>
      </c>
    </row>
    <row r="1600" spans="8:68">
      <c r="H1600" s="68">
        <v>1595</v>
      </c>
      <c r="I1600" s="31">
        <f>('Propiedades físicas'!$C$10*'Diseño reactor'!H1600)/1000</f>
        <v>1396.0162241517144</v>
      </c>
      <c r="J1600" s="31">
        <f t="shared" si="987"/>
        <v>0.32664376825354391</v>
      </c>
      <c r="K1600" s="31">
        <f>(I1600*1000)/'Propiedades físicas'!$F$10</f>
        <v>9119.0100679923871</v>
      </c>
      <c r="L1600" s="31">
        <f t="shared" si="988"/>
        <v>1302.7157239989124</v>
      </c>
      <c r="M1600" s="31">
        <f t="shared" si="989"/>
        <v>7816.2943439934743</v>
      </c>
      <c r="N1600" s="31">
        <f t="shared" si="990"/>
        <v>0.81674967021875389</v>
      </c>
      <c r="O1600" s="32">
        <f t="shared" si="991"/>
        <v>4.9004980213125231</v>
      </c>
      <c r="P1600" s="33">
        <f t="shared" si="992"/>
        <v>0.63653524277806595</v>
      </c>
      <c r="Q1600" s="31">
        <f t="shared" si="993"/>
        <v>4.6717457258890507</v>
      </c>
      <c r="R1600" s="31">
        <f t="shared" si="994"/>
        <v>0.14045042012976183</v>
      </c>
      <c r="S1600" s="31">
        <f t="shared" si="995"/>
        <v>0.22875229542347258</v>
      </c>
      <c r="T1600" s="31">
        <f t="shared" si="996"/>
        <v>3.0990146639067365E-2</v>
      </c>
      <c r="U1600" s="31">
        <f t="shared" si="997"/>
        <v>8.773860671858669E-3</v>
      </c>
      <c r="V1600" s="47">
        <f t="shared" si="1011"/>
        <v>6.3035528896468668E-4</v>
      </c>
      <c r="W1600" s="31">
        <f t="shared" si="998"/>
        <v>0.22064830144641528</v>
      </c>
      <c r="X1600" s="34">
        <f>(S1600*H1600*'Propiedades físicas'!$F$5*60*24*365)/(1000000)</f>
        <v>56470.620655707156</v>
      </c>
      <c r="Y1600" s="34">
        <f>(U1600*H1600*'Propiedades físicas'!$F$7*60*24*365)/(1000000)</f>
        <v>677.35953789280575</v>
      </c>
      <c r="Z1600" s="31">
        <f t="shared" si="1012"/>
        <v>1015.2737122310152</v>
      </c>
      <c r="AA1600" s="31">
        <f t="shared" si="1028"/>
        <v>7451.4344327930357</v>
      </c>
      <c r="AB1600" s="31">
        <f t="shared" si="1029"/>
        <v>224.01842010697013</v>
      </c>
      <c r="AC1600" s="31">
        <f t="shared" si="1030"/>
        <v>364.85991120043877</v>
      </c>
      <c r="AD1600" s="31">
        <f t="shared" si="1027"/>
        <v>49.429283889312444</v>
      </c>
      <c r="AE1600" s="31">
        <f t="shared" si="1016"/>
        <v>13.994307771614578</v>
      </c>
      <c r="AF1600" s="31">
        <f t="shared" si="1017"/>
        <v>9119.0100679923871</v>
      </c>
      <c r="AG1600" s="31">
        <f t="shared" si="1018"/>
        <v>0.11133595693622639</v>
      </c>
      <c r="AH1600" s="31">
        <f t="shared" si="1019"/>
        <v>0.81713194494076491</v>
      </c>
      <c r="AI1600" s="31">
        <f t="shared" si="1019"/>
        <v>2.456608978788959E-2</v>
      </c>
      <c r="AJ1600" s="31">
        <f t="shared" si="1019"/>
        <v>4.0010912202092262E-2</v>
      </c>
      <c r="AK1600" s="31">
        <f t="shared" si="1000"/>
        <v>5.4204659848779658E-3</v>
      </c>
      <c r="AL1600" s="31">
        <f t="shared" si="1000"/>
        <v>1.5346301481489121E-3</v>
      </c>
      <c r="AM1600" s="31">
        <f t="shared" si="1020"/>
        <v>1</v>
      </c>
      <c r="AN1600" s="31">
        <f>(Z1600*'Propiedades físicas'!$F$4)/1000</f>
        <v>892.81139706171018</v>
      </c>
      <c r="AO1600" s="31">
        <f>(AA1600*'Propiedades físicas'!$F$6)/1000</f>
        <v>238.74395922668887</v>
      </c>
      <c r="AP1600" s="31">
        <f>(AB1600*'Propiedades físicas'!$F$9)/1000</f>
        <v>138.20816428499521</v>
      </c>
      <c r="AQ1600" s="31">
        <f>(AC1600*'Propiedades físicas'!$F$5)/1000</f>
        <v>107.44029805119321</v>
      </c>
      <c r="AR1600" s="31">
        <f>(AD1600*'Propiedades físicas'!$F$8)/1000</f>
        <v>17.523669724439042</v>
      </c>
      <c r="AS1600" s="31">
        <f>(AE1600*'Propiedades físicas'!$F$7)/1000</f>
        <v>1.2887358026879865</v>
      </c>
      <c r="AT1600" s="31">
        <f t="shared" si="1021"/>
        <v>1396.0162241517146</v>
      </c>
      <c r="AU1600" s="31">
        <f t="shared" si="1022"/>
        <v>0.63954227867532454</v>
      </c>
      <c r="AV1600" s="31">
        <f t="shared" si="1026"/>
        <v>0.17101804054731598</v>
      </c>
      <c r="AW1600" s="31">
        <f t="shared" si="1026"/>
        <v>9.9001832424244943E-2</v>
      </c>
      <c r="AX1600" s="31">
        <f t="shared" si="1026"/>
        <v>7.6962069775714112E-2</v>
      </c>
      <c r="AY1600" s="31">
        <f t="shared" si="1023"/>
        <v>1.2552626123730941E-2</v>
      </c>
      <c r="AZ1600" s="31">
        <f t="shared" si="1023"/>
        <v>9.2315245366942874E-4</v>
      </c>
      <c r="BA1600" s="31">
        <f t="shared" si="1024"/>
        <v>1</v>
      </c>
      <c r="BB1600" s="34">
        <f>AU1600*'Propiedades físicas'!$C$4+'Diseño reactor'!AV1600*'Propiedades físicas'!$C$5+'Diseño reactor'!AW1600*'Propiedades físicas'!$C$8+'Diseño reactor'!AX1600*'Propiedades físicas'!$C$9+'Diseño reactor'!AY1600*'Propiedades físicas'!$C$7+'Diseño reactor'!AZ1600*'Propiedades físicas'!$C$6</f>
        <v>875.52510396248601</v>
      </c>
      <c r="BC1600" s="45">
        <f>AU1600*'Propiedades físicas'!$L$4+'Diseño reactor'!AV1600*'Propiedades físicas'!$L$5+'Diseño reactor'!AW1600*'Propiedades físicas'!$L$8+AX1600*'Propiedades físicas'!$L$9+'Diseño reactor'!AY1600*'Propiedades físicas'!$L$7+'Diseño reactor'!AZ1600*'Propiedades físicas'!$L$6</f>
        <v>2.0824860723093748</v>
      </c>
      <c r="BD1600" s="29">
        <f t="shared" si="1001"/>
        <v>1.9768278159016635</v>
      </c>
      <c r="BE1600" s="58">
        <f t="shared" si="1002"/>
        <v>41.814830950079738</v>
      </c>
      <c r="BF1600" s="30">
        <f>AU1600*'Propiedades físicas'!$I$4+'Diseño reactor'!AV1600*'Propiedades físicas'!$I$5+'Diseño reactor'!AW1600*'Propiedades físicas'!$I$8+'Diseño reactor'!AX1600*'Propiedades físicas'!$I$9+'Diseño reactor'!AY1600*'Propiedades físicas'!$I$7+'Diseño reactor'!AZ1600*'Propiedades físicas'!$I$6</f>
        <v>1.9906450060903788E-2</v>
      </c>
      <c r="BG1600" s="24">
        <f>AU1600*'Propiedades físicas'!$O$4+'Diseño reactor'!AV1600*'Propiedades físicas'!$O$5+'Diseño reactor'!AW1600*'Propiedades físicas'!$O$8+'Diseño reactor'!AX1600*'Propiedades físicas'!$O$9+'Diseño reactor'!AY1600*'Propiedades físicas'!$O$7+'Diseño reactor'!AZ1600*'Propiedades físicas'!$O$6</f>
        <v>0.1527735949986942</v>
      </c>
      <c r="BH1600" s="54">
        <f t="shared" si="1003"/>
        <v>41294.193064996252</v>
      </c>
      <c r="BI1600" s="34">
        <f t="shared" si="1025"/>
        <v>271.34862540420397</v>
      </c>
      <c r="BJ1600" s="27">
        <f t="shared" si="1004"/>
        <v>4795.4226188659604</v>
      </c>
      <c r="BK1600" s="34">
        <f t="shared" si="1005"/>
        <v>563.54919463246586</v>
      </c>
      <c r="BL1600" s="27">
        <f t="shared" si="1006"/>
        <v>105.49542211417169</v>
      </c>
      <c r="BM1600" s="34">
        <f t="shared" si="1007"/>
        <v>1.1054421768707483</v>
      </c>
      <c r="BN1600" s="45">
        <f t="shared" si="1008"/>
        <v>1668.9620177193353</v>
      </c>
      <c r="BO1600" s="45">
        <f t="shared" si="1009"/>
        <v>102.50281755278759</v>
      </c>
      <c r="BP1600" s="66">
        <f t="shared" si="1010"/>
        <v>6.688813630155213</v>
      </c>
    </row>
    <row r="1601" spans="8:68">
      <c r="H1601" s="68">
        <v>1596</v>
      </c>
      <c r="I1601" s="31">
        <f>('Propiedades físicas'!$C$10*'Diseño reactor'!H1601)/1000</f>
        <v>1396.8914694333141</v>
      </c>
      <c r="J1601" s="31">
        <f t="shared" si="987"/>
        <v>0.32643910423834749</v>
      </c>
      <c r="K1601" s="31">
        <f>(I1601*1000)/'Propiedades físicas'!$F$10</f>
        <v>9124.7273156839183</v>
      </c>
      <c r="L1601" s="31">
        <f t="shared" si="988"/>
        <v>1303.5324736691312</v>
      </c>
      <c r="M1601" s="31">
        <f t="shared" si="989"/>
        <v>7821.1948420147864</v>
      </c>
      <c r="N1601" s="31">
        <f t="shared" si="990"/>
        <v>0.81674967021875389</v>
      </c>
      <c r="O1601" s="32">
        <f t="shared" si="991"/>
        <v>4.9004980213125231</v>
      </c>
      <c r="P1601" s="33">
        <f t="shared" si="992"/>
        <v>0.6366232564624017</v>
      </c>
      <c r="Q1601" s="31">
        <f t="shared" si="993"/>
        <v>4.6718854189680536</v>
      </c>
      <c r="R1601" s="31">
        <f t="shared" si="994"/>
        <v>0.14040123710089727</v>
      </c>
      <c r="S1601" s="31">
        <f t="shared" si="995"/>
        <v>0.2286126023444697</v>
      </c>
      <c r="T1601" s="31">
        <f t="shared" si="996"/>
        <v>3.0964164722792478E-2</v>
      </c>
      <c r="U1601" s="31">
        <f t="shared" si="997"/>
        <v>8.7610119326625054E-3</v>
      </c>
      <c r="V1601" s="47">
        <f t="shared" si="1011"/>
        <v>6.304424481472328E-4</v>
      </c>
      <c r="W1601" s="31">
        <f t="shared" si="998"/>
        <v>0.22054054054054056</v>
      </c>
      <c r="X1601" s="34">
        <f>(S1601*H1601*'Propiedades físicas'!$F$5*60*24*365)/(1000000)</f>
        <v>56471.518673034501</v>
      </c>
      <c r="Y1601" s="34">
        <f>(U1601*H1601*'Propiedades físicas'!$F$7*60*24*365)/(1000000)</f>
        <v>676.79164452313239</v>
      </c>
      <c r="Z1601" s="31">
        <f t="shared" si="1012"/>
        <v>1016.0507173139931</v>
      </c>
      <c r="AA1601" s="31">
        <f t="shared" si="1028"/>
        <v>7456.3291286730137</v>
      </c>
      <c r="AB1601" s="31">
        <f t="shared" si="1029"/>
        <v>224.08037441303205</v>
      </c>
      <c r="AC1601" s="31">
        <f t="shared" si="1030"/>
        <v>364.86571334177364</v>
      </c>
      <c r="AD1601" s="31">
        <f t="shared" si="1027"/>
        <v>49.418806897576793</v>
      </c>
      <c r="AE1601" s="31">
        <f t="shared" si="1016"/>
        <v>13.982575044529359</v>
      </c>
      <c r="AF1601" s="31">
        <f t="shared" si="1017"/>
        <v>9124.7273156839165</v>
      </c>
      <c r="AG1601" s="31">
        <f t="shared" si="1018"/>
        <v>0.11135135135135138</v>
      </c>
      <c r="AH1601" s="31">
        <f t="shared" si="1019"/>
        <v>0.81715637856451895</v>
      </c>
      <c r="AI1601" s="31">
        <f t="shared" si="1019"/>
        <v>2.4557487216946689E-2</v>
      </c>
      <c r="AJ1601" s="31">
        <f t="shared" si="1019"/>
        <v>3.9986478578338341E-2</v>
      </c>
      <c r="AK1601" s="31">
        <f t="shared" si="1000"/>
        <v>5.415921505142837E-3</v>
      </c>
      <c r="AL1601" s="31">
        <f t="shared" si="1000"/>
        <v>1.5323827837019958E-3</v>
      </c>
      <c r="AM1601" s="31">
        <f t="shared" si="1020"/>
        <v>1.0000000000000002</v>
      </c>
      <c r="AN1601" s="31">
        <f>(Z1601*'Propiedades físicas'!$F$4)/1000</f>
        <v>893.4946797915793</v>
      </c>
      <c r="AO1601" s="31">
        <f>(AA1601*'Propiedades físicas'!$F$6)/1000</f>
        <v>238.90078528268336</v>
      </c>
      <c r="AP1601" s="31">
        <f>(AB1601*'Propiedades físicas'!$F$9)/1000</f>
        <v>138.24638699412012</v>
      </c>
      <c r="AQ1601" s="31">
        <f>(AC1601*'Propiedades físicas'!$F$5)/1000</f>
        <v>107.44200660775209</v>
      </c>
      <c r="AR1601" s="31">
        <f>(AD1601*'Propiedades físicas'!$F$8)/1000</f>
        <v>17.51995542132892</v>
      </c>
      <c r="AS1601" s="31">
        <f>(AE1601*'Propiedades físicas'!$F$7)/1000</f>
        <v>1.2876553358507088</v>
      </c>
      <c r="AT1601" s="31">
        <f t="shared" si="1021"/>
        <v>1396.8914694333143</v>
      </c>
      <c r="AU1601" s="31">
        <f t="shared" si="1022"/>
        <v>0.63963070814230749</v>
      </c>
      <c r="AV1601" s="31">
        <f t="shared" si="1026"/>
        <v>0.17102315427525641</v>
      </c>
      <c r="AW1601" s="31">
        <f t="shared" si="1026"/>
        <v>9.8967163891553717E-2</v>
      </c>
      <c r="AX1601" s="31">
        <f t="shared" si="1026"/>
        <v>7.6915071040800878E-2</v>
      </c>
      <c r="AY1601" s="31">
        <f t="shared" si="1023"/>
        <v>1.2542102092180683E-2</v>
      </c>
      <c r="AZ1601" s="31">
        <f t="shared" si="1023"/>
        <v>9.2180055790095131E-4</v>
      </c>
      <c r="BA1601" s="31">
        <f t="shared" si="1024"/>
        <v>1</v>
      </c>
      <c r="BB1601" s="34">
        <f>AU1601*'Propiedades físicas'!$C$4+'Diseño reactor'!AV1601*'Propiedades físicas'!$C$5+'Diseño reactor'!AW1601*'Propiedades físicas'!$C$8+'Diseño reactor'!AX1601*'Propiedades físicas'!$C$9+'Diseño reactor'!AY1601*'Propiedades físicas'!$C$7+'Diseño reactor'!AZ1601*'Propiedades físicas'!$C$6</f>
        <v>875.52468145050386</v>
      </c>
      <c r="BC1601" s="45">
        <f>AU1601*'Propiedades físicas'!$L$4+'Diseño reactor'!AV1601*'Propiedades físicas'!$L$5+'Diseño reactor'!AW1601*'Propiedades físicas'!$L$8+AX1601*'Propiedades físicas'!$L$9+'Diseño reactor'!AY1601*'Propiedades físicas'!$L$7+'Diseño reactor'!AZ1601*'Propiedades físicas'!$L$6</f>
        <v>2.0825507988580223</v>
      </c>
      <c r="BD1601" s="29">
        <f t="shared" si="1001"/>
        <v>1.9758019094226114</v>
      </c>
      <c r="BE1601" s="58">
        <f t="shared" si="1002"/>
        <v>41.813714288963915</v>
      </c>
      <c r="BF1601" s="30">
        <f>AU1601*'Propiedades físicas'!$I$4+'Diseño reactor'!AV1601*'Propiedades físicas'!$I$5+'Diseño reactor'!AW1601*'Propiedades físicas'!$I$8+'Diseño reactor'!AX1601*'Propiedades físicas'!$I$9+'Diseño reactor'!AY1601*'Propiedades físicas'!$I$7+'Diseño reactor'!AZ1601*'Propiedades físicas'!$I$6</f>
        <v>1.9906643277614003E-2</v>
      </c>
      <c r="BG1601" s="24">
        <f>AU1601*'Propiedades físicas'!$O$4+'Diseño reactor'!AV1601*'Propiedades físicas'!$O$5+'Diseño reactor'!AW1601*'Propiedades físicas'!$O$8+'Diseño reactor'!AX1601*'Propiedades físicas'!$O$9+'Diseño reactor'!AY1601*'Propiedades físicas'!$O$7+'Diseño reactor'!AZ1601*'Propiedades físicas'!$O$6</f>
        <v>0.15277663763928931</v>
      </c>
      <c r="BH1601" s="54">
        <f t="shared" si="1003"/>
        <v>41293.772330077583</v>
      </c>
      <c r="BI1601" s="34">
        <f t="shared" si="1025"/>
        <v>271.35428885571571</v>
      </c>
      <c r="BJ1601" s="27">
        <f t="shared" si="1004"/>
        <v>4795.4234080903343</v>
      </c>
      <c r="BK1601" s="34">
        <f t="shared" si="1005"/>
        <v>563.56051103444827</v>
      </c>
      <c r="BL1601" s="27">
        <f t="shared" si="1006"/>
        <v>105.49581867045843</v>
      </c>
      <c r="BM1601" s="34">
        <f t="shared" si="1007"/>
        <v>1.1054421768707483</v>
      </c>
      <c r="BN1601" s="45">
        <f t="shared" si="1008"/>
        <v>1670.1416105625001</v>
      </c>
      <c r="BO1601" s="45">
        <f t="shared" si="1009"/>
        <v>102.51606252063868</v>
      </c>
      <c r="BP1601" s="66">
        <f t="shared" si="1010"/>
        <v>6.6888104022592998</v>
      </c>
    </row>
    <row r="1602" spans="8:68">
      <c r="H1602" s="68">
        <v>1597</v>
      </c>
      <c r="I1602" s="31">
        <f>('Propiedades físicas'!$C$10*'Diseño reactor'!H1602)/1000</f>
        <v>1397.7667147149141</v>
      </c>
      <c r="J1602" s="31">
        <f t="shared" si="987"/>
        <v>0.32623469653375237</v>
      </c>
      <c r="K1602" s="31">
        <f>(I1602*1000)/'Propiedades físicas'!$F$10</f>
        <v>9130.4445633754494</v>
      </c>
      <c r="L1602" s="31">
        <f t="shared" si="988"/>
        <v>1304.3492233393499</v>
      </c>
      <c r="M1602" s="31">
        <f t="shared" si="989"/>
        <v>7826.0953400360995</v>
      </c>
      <c r="N1602" s="31">
        <f t="shared" si="990"/>
        <v>0.81674967021875389</v>
      </c>
      <c r="O1602" s="32">
        <f t="shared" si="991"/>
        <v>4.9004980213125231</v>
      </c>
      <c r="P1602" s="33">
        <f t="shared" si="992"/>
        <v>0.63671118421990702</v>
      </c>
      <c r="Q1602" s="31">
        <f t="shared" si="993"/>
        <v>4.6720249441932378</v>
      </c>
      <c r="R1602" s="31">
        <f t="shared" si="994"/>
        <v>0.14035208314780509</v>
      </c>
      <c r="S1602" s="31">
        <f t="shared" si="995"/>
        <v>0.22847307711928599</v>
      </c>
      <c r="T1602" s="31">
        <f t="shared" si="996"/>
        <v>3.0938214581644394E-2</v>
      </c>
      <c r="U1602" s="31">
        <f t="shared" si="997"/>
        <v>8.7481882693973782E-3</v>
      </c>
      <c r="V1602" s="47">
        <f t="shared" si="1011"/>
        <v>6.3052952223718948E-4</v>
      </c>
      <c r="W1602" s="31">
        <f t="shared" si="998"/>
        <v>0.22043288484049992</v>
      </c>
      <c r="X1602" s="34">
        <f>(S1602*H1602*'Propiedades físicas'!$F$5*60*24*365)/(1000000)</f>
        <v>56472.414937768059</v>
      </c>
      <c r="Y1602" s="34">
        <f>(U1602*H1602*'Propiedades físicas'!$F$7*60*24*365)/(1000000)</f>
        <v>676.22444567050877</v>
      </c>
      <c r="Z1602" s="31">
        <f t="shared" si="1012"/>
        <v>1016.8277611991915</v>
      </c>
      <c r="AA1602" s="31">
        <f t="shared" si="1028"/>
        <v>7461.2238358766008</v>
      </c>
      <c r="AB1602" s="31">
        <f t="shared" si="1029"/>
        <v>224.14227678704472</v>
      </c>
      <c r="AC1602" s="31">
        <f t="shared" si="1030"/>
        <v>364.87150415949975</v>
      </c>
      <c r="AD1602" s="31">
        <f t="shared" si="1027"/>
        <v>49.408328686886101</v>
      </c>
      <c r="AE1602" s="31">
        <f t="shared" si="1016"/>
        <v>13.970856666227613</v>
      </c>
      <c r="AF1602" s="31">
        <f t="shared" si="1017"/>
        <v>9130.4445633754513</v>
      </c>
      <c r="AG1602" s="31">
        <f t="shared" si="1018"/>
        <v>0.11136673073707141</v>
      </c>
      <c r="AH1602" s="31">
        <f t="shared" si="1019"/>
        <v>0.81718078282907258</v>
      </c>
      <c r="AI1602" s="31">
        <f t="shared" si="1019"/>
        <v>2.4548889731627825E-2</v>
      </c>
      <c r="AJ1602" s="31">
        <f t="shared" si="1019"/>
        <v>3.9962074313784533E-2</v>
      </c>
      <c r="AK1602" s="31">
        <f t="shared" si="1000"/>
        <v>5.4113825831740492E-3</v>
      </c>
      <c r="AL1602" s="31">
        <f t="shared" si="1000"/>
        <v>1.5301398052695366E-3</v>
      </c>
      <c r="AM1602" s="31">
        <f t="shared" si="1020"/>
        <v>0.99999999999999989</v>
      </c>
      <c r="AN1602" s="31">
        <f>(Z1602*'Propiedades físicas'!$F$4)/1000</f>
        <v>894.17799664334495</v>
      </c>
      <c r="AO1602" s="31">
        <f>(AA1602*'Propiedades físicas'!$F$6)/1000</f>
        <v>239.05761170148628</v>
      </c>
      <c r="AP1602" s="31">
        <f>(AB1602*'Propiedades físicas'!$F$9)/1000</f>
        <v>138.28457766376724</v>
      </c>
      <c r="AQ1602" s="31">
        <f>(AC1602*'Propiedades físicas'!$F$5)/1000</f>
        <v>107.4437118298479</v>
      </c>
      <c r="AR1602" s="31">
        <f>(AD1602*'Propiedades físicas'!$F$8)/1000</f>
        <v>17.516240686074852</v>
      </c>
      <c r="AS1602" s="31">
        <f>(AE1602*'Propiedades físicas'!$F$7)/1000</f>
        <v>1.2865761903929009</v>
      </c>
      <c r="AT1602" s="31">
        <f t="shared" si="1021"/>
        <v>1397.7667147149141</v>
      </c>
      <c r="AU1602" s="31">
        <f t="shared" si="1022"/>
        <v>0.63971905127653572</v>
      </c>
      <c r="AV1602" s="31">
        <f t="shared" si="1026"/>
        <v>0.17102826185859207</v>
      </c>
      <c r="AW1602" s="31">
        <f t="shared" si="1026"/>
        <v>9.8932515854028971E-2</v>
      </c>
      <c r="AX1602" s="31">
        <f t="shared" si="1026"/>
        <v>7.686812877910168E-2</v>
      </c>
      <c r="AY1602" s="31">
        <f t="shared" si="1023"/>
        <v>1.2531590931214464E-2</v>
      </c>
      <c r="AZ1602" s="31">
        <f t="shared" si="1023"/>
        <v>9.2045130052714741E-4</v>
      </c>
      <c r="BA1602" s="31">
        <f t="shared" si="1024"/>
        <v>1</v>
      </c>
      <c r="BB1602" s="34">
        <f>AU1602*'Propiedades físicas'!$C$4+'Diseño reactor'!AV1602*'Propiedades físicas'!$C$5+'Diseño reactor'!AW1602*'Propiedades físicas'!$C$8+'Diseño reactor'!AX1602*'Propiedades físicas'!$C$9+'Diseño reactor'!AY1602*'Propiedades físicas'!$C$7+'Diseño reactor'!AZ1602*'Propiedades físicas'!$C$6</f>
        <v>875.52425971412174</v>
      </c>
      <c r="BC1602" s="45">
        <f>AU1602*'Propiedades físicas'!$L$4+'Diseño reactor'!AV1602*'Propiedades físicas'!$L$5+'Diseño reactor'!AW1602*'Propiedades físicas'!$L$8+AX1602*'Propiedades físicas'!$L$9+'Diseño reactor'!AY1602*'Propiedades físicas'!$L$7+'Diseño reactor'!AZ1602*'Propiedades físicas'!$L$6</f>
        <v>2.0826154592705191</v>
      </c>
      <c r="BD1602" s="29">
        <f t="shared" si="1001"/>
        <v>1.9747770692444597</v>
      </c>
      <c r="BE1602" s="58">
        <f t="shared" si="1002"/>
        <v>41.812598812448378</v>
      </c>
      <c r="BF1602" s="30">
        <f>AU1602*'Propiedades físicas'!$I$4+'Diseño reactor'!AV1602*'Propiedades físicas'!$I$5+'Diseño reactor'!AW1602*'Propiedades físicas'!$I$8+'Diseño reactor'!AX1602*'Propiedades físicas'!$I$9+'Diseño reactor'!AY1602*'Propiedades físicas'!$I$7+'Diseño reactor'!AZ1602*'Propiedades físicas'!$I$6</f>
        <v>1.9906836131385833E-2</v>
      </c>
      <c r="BG1602" s="24">
        <f>AU1602*'Propiedades físicas'!$O$4+'Diseño reactor'!AV1602*'Propiedades físicas'!$O$5+'Diseño reactor'!AW1602*'Propiedades físicas'!$O$8+'Diseño reactor'!AX1602*'Propiedades físicas'!$O$9+'Diseño reactor'!AY1602*'Propiedades físicas'!$O$7+'Diseño reactor'!AZ1602*'Propiedades físicas'!$O$6</f>
        <v>0.15277967738944875</v>
      </c>
      <c r="BH1602" s="54">
        <f t="shared" si="1003"/>
        <v>41293.352392760826</v>
      </c>
      <c r="BI1602" s="34">
        <f t="shared" si="1025"/>
        <v>271.35994381443993</v>
      </c>
      <c r="BJ1602" s="27">
        <f t="shared" si="1004"/>
        <v>4795.4242080096774</v>
      </c>
      <c r="BK1602" s="34">
        <f t="shared" si="1005"/>
        <v>563.5718180348241</v>
      </c>
      <c r="BL1602" s="27">
        <f t="shared" si="1006"/>
        <v>105.49621488436001</v>
      </c>
      <c r="BM1602" s="34">
        <f t="shared" si="1007"/>
        <v>1.1054421768707483</v>
      </c>
      <c r="BN1602" s="45">
        <f t="shared" si="1008"/>
        <v>1671.3212458756716</v>
      </c>
      <c r="BO1602" s="45">
        <f t="shared" si="1009"/>
        <v>102.5292945603416</v>
      </c>
      <c r="BP1602" s="66">
        <f t="shared" si="1010"/>
        <v>6.6888071802887952</v>
      </c>
    </row>
    <row r="1603" spans="8:68">
      <c r="H1603" s="68">
        <v>1598</v>
      </c>
      <c r="I1603" s="31">
        <f>('Propiedades físicas'!$C$10*'Diseño reactor'!H1603)/1000</f>
        <v>1398.6419599965138</v>
      </c>
      <c r="J1603" s="31">
        <f t="shared" si="987"/>
        <v>0.32603054465857478</v>
      </c>
      <c r="K1603" s="31">
        <f>(I1603*1000)/'Propiedades físicas'!$F$10</f>
        <v>9136.1618110669806</v>
      </c>
      <c r="L1603" s="31">
        <f t="shared" si="988"/>
        <v>1305.1659730095687</v>
      </c>
      <c r="M1603" s="31">
        <f t="shared" si="989"/>
        <v>7830.9958380574117</v>
      </c>
      <c r="N1603" s="31">
        <f t="shared" si="990"/>
        <v>0.81674967021875389</v>
      </c>
      <c r="O1603" s="32">
        <f t="shared" si="991"/>
        <v>4.9004980213125231</v>
      </c>
      <c r="P1603" s="33">
        <f t="shared" si="992"/>
        <v>0.63679902617635498</v>
      </c>
      <c r="Q1603" s="31">
        <f t="shared" si="993"/>
        <v>4.6721643018624439</v>
      </c>
      <c r="R1603" s="31">
        <f t="shared" si="994"/>
        <v>0.14030295825563754</v>
      </c>
      <c r="S1603" s="31">
        <f t="shared" si="995"/>
        <v>0.2283337194500801</v>
      </c>
      <c r="T1603" s="31">
        <f t="shared" si="996"/>
        <v>3.0912296165841881E-2</v>
      </c>
      <c r="U1603" s="31">
        <f t="shared" si="997"/>
        <v>8.735389620919581E-3</v>
      </c>
      <c r="V1603" s="47">
        <f t="shared" si="1011"/>
        <v>6.3061651135910878E-4</v>
      </c>
      <c r="W1603" s="31">
        <f t="shared" si="998"/>
        <v>0.22032533419230152</v>
      </c>
      <c r="X1603" s="34">
        <f>(S1603*H1603*'Propiedades físicas'!$F$5*60*24*365)/(1000000)</f>
        <v>56473.309454181253</v>
      </c>
      <c r="Y1603" s="34">
        <f>(U1603*H1603*'Propiedades físicas'!$F$7*60*24*365)/(1000000)</f>
        <v>675.6579402468534</v>
      </c>
      <c r="Z1603" s="31">
        <f t="shared" si="1012"/>
        <v>1017.6048438298153</v>
      </c>
      <c r="AA1603" s="31">
        <f t="shared" si="1028"/>
        <v>7466.1185543761858</v>
      </c>
      <c r="AB1603" s="31">
        <f t="shared" si="1029"/>
        <v>224.20412729250879</v>
      </c>
      <c r="AC1603" s="31">
        <f t="shared" si="1030"/>
        <v>364.87728368122799</v>
      </c>
      <c r="AD1603" s="31">
        <f t="shared" si="1027"/>
        <v>49.397849273015325</v>
      </c>
      <c r="AE1603" s="31">
        <f t="shared" si="1016"/>
        <v>13.95915261422949</v>
      </c>
      <c r="AF1603" s="31">
        <f t="shared" si="1017"/>
        <v>9136.1618110669824</v>
      </c>
      <c r="AG1603" s="31">
        <f t="shared" si="1018"/>
        <v>0.11138209511538551</v>
      </c>
      <c r="AH1603" s="31">
        <f t="shared" si="1019"/>
        <v>0.81720515778652159</v>
      </c>
      <c r="AI1603" s="31">
        <f t="shared" si="1019"/>
        <v>2.4540297329336019E-2</v>
      </c>
      <c r="AJ1603" s="31">
        <f t="shared" si="1019"/>
        <v>3.9937699356335628E-2</v>
      </c>
      <c r="AK1603" s="31">
        <f t="shared" si="1000"/>
        <v>5.4068492102644049E-3</v>
      </c>
      <c r="AL1603" s="31">
        <f t="shared" si="1000"/>
        <v>1.5279012021569313E-3</v>
      </c>
      <c r="AM1603" s="31">
        <f t="shared" si="1020"/>
        <v>1</v>
      </c>
      <c r="AN1603" s="31">
        <f>(Z1603*'Propiedades físicas'!$F$4)/1000</f>
        <v>894.86134756706292</v>
      </c>
      <c r="AO1603" s="31">
        <f>(AA1603*'Propiedades físicas'!$F$6)/1000</f>
        <v>239.21443848221298</v>
      </c>
      <c r="AP1603" s="31">
        <f>(AB1603*'Propiedades físicas'!$F$9)/1000</f>
        <v>138.32273633311328</v>
      </c>
      <c r="AQ1603" s="31">
        <f>(AC1603*'Propiedades físicas'!$F$5)/1000</f>
        <v>107.44541372561122</v>
      </c>
      <c r="AR1603" s="31">
        <f>(AD1603*'Propiedades físicas'!$F$8)/1000</f>
        <v>17.512525524269385</v>
      </c>
      <c r="AS1603" s="31">
        <f>(AE1603*'Propiedades físicas'!$F$7)/1000</f>
        <v>1.2854983642443938</v>
      </c>
      <c r="AT1603" s="31">
        <f t="shared" si="1021"/>
        <v>1398.6419599965141</v>
      </c>
      <c r="AU1603" s="31">
        <f t="shared" si="1022"/>
        <v>0.63980730820437648</v>
      </c>
      <c r="AV1603" s="31">
        <f t="shared" si="1026"/>
        <v>0.17103336330822594</v>
      </c>
      <c r="AW1603" s="31">
        <f t="shared" si="1026"/>
        <v>9.8897888301204717E-2</v>
      </c>
      <c r="AX1603" s="31">
        <f t="shared" si="1026"/>
        <v>7.6821242890409938E-2</v>
      </c>
      <c r="AY1603" s="31">
        <f t="shared" si="1023"/>
        <v>1.252109262066829E-2</v>
      </c>
      <c r="AZ1603" s="31">
        <f t="shared" si="1023"/>
        <v>9.1910467511470753E-4</v>
      </c>
      <c r="BA1603" s="31">
        <f t="shared" si="1024"/>
        <v>1</v>
      </c>
      <c r="BB1603" s="34">
        <f>AU1603*'Propiedades físicas'!$C$4+'Diseño reactor'!AV1603*'Propiedades físicas'!$C$5+'Diseño reactor'!AW1603*'Propiedades físicas'!$C$8+'Diseño reactor'!AX1603*'Propiedades físicas'!$C$9+'Diseño reactor'!AY1603*'Propiedades físicas'!$C$7+'Diseño reactor'!AZ1603*'Propiedades físicas'!$C$6</f>
        <v>875.5238387515509</v>
      </c>
      <c r="BC1603" s="45">
        <f>AU1603*'Propiedades físicas'!$L$4+'Diseño reactor'!AV1603*'Propiedades físicas'!$L$5+'Diseño reactor'!AW1603*'Propiedades físicas'!$L$8+AX1603*'Propiedades físicas'!$L$9+'Diseño reactor'!AY1603*'Propiedades físicas'!$L$7+'Diseño reactor'!AZ1603*'Propiedades físicas'!$L$6</f>
        <v>2.0826800536471404</v>
      </c>
      <c r="BD1603" s="29">
        <f t="shared" si="1001"/>
        <v>1.9737532937036666</v>
      </c>
      <c r="BE1603" s="58">
        <f t="shared" si="1002"/>
        <v>41.811484518640036</v>
      </c>
      <c r="BF1603" s="30">
        <f>AU1603*'Propiedades físicas'!$I$4+'Diseño reactor'!AV1603*'Propiedades físicas'!$I$5+'Diseño reactor'!AW1603*'Propiedades físicas'!$I$8+'Diseño reactor'!AX1603*'Propiedades físicas'!$I$9+'Diseño reactor'!AY1603*'Propiedades físicas'!$I$7+'Diseño reactor'!AZ1603*'Propiedades físicas'!$I$6</f>
        <v>1.9907028623042403E-2</v>
      </c>
      <c r="BG1603" s="24">
        <f>AU1603*'Propiedades físicas'!$O$4+'Diseño reactor'!AV1603*'Propiedades físicas'!$O$5+'Diseño reactor'!AW1603*'Propiedades físicas'!$O$8+'Diseño reactor'!AX1603*'Propiedades físicas'!$O$9+'Diseño reactor'!AY1603*'Propiedades físicas'!$O$7+'Diseño reactor'!AZ1603*'Propiedades físicas'!$O$6</f>
        <v>0.15278271425314552</v>
      </c>
      <c r="BH1603" s="54">
        <f t="shared" si="1003"/>
        <v>41292.933251208073</v>
      </c>
      <c r="BI1603" s="34">
        <f t="shared" si="1025"/>
        <v>271.36559029772258</v>
      </c>
      <c r="BJ1603" s="27">
        <f t="shared" si="1004"/>
        <v>4795.4250185889086</v>
      </c>
      <c r="BK1603" s="34">
        <f t="shared" si="1005"/>
        <v>563.58311564419557</v>
      </c>
      <c r="BL1603" s="27">
        <f t="shared" si="1006"/>
        <v>105.49661075628086</v>
      </c>
      <c r="BM1603" s="34">
        <f t="shared" si="1007"/>
        <v>1.1054421768707483</v>
      </c>
      <c r="BN1603" s="45">
        <f t="shared" si="1008"/>
        <v>1672.5009235944697</v>
      </c>
      <c r="BO1603" s="45">
        <f t="shared" si="1009"/>
        <v>102.54251369081457</v>
      </c>
      <c r="BP1603" s="66">
        <f t="shared" si="1010"/>
        <v>6.6888039642300336</v>
      </c>
    </row>
    <row r="1604" spans="8:68">
      <c r="H1604" s="68">
        <v>1599</v>
      </c>
      <c r="I1604" s="31">
        <f>('Propiedades físicas'!$C$10*'Diseño reactor'!H1604)/1000</f>
        <v>1399.5172052781138</v>
      </c>
      <c r="J1604" s="31">
        <f t="shared" si="987"/>
        <v>0.32582664813283457</v>
      </c>
      <c r="K1604" s="31">
        <f>(I1604*1000)/'Propiedades físicas'!$F$10</f>
        <v>9141.8790587585117</v>
      </c>
      <c r="L1604" s="31">
        <f t="shared" si="988"/>
        <v>1305.9827226797872</v>
      </c>
      <c r="M1604" s="31">
        <f t="shared" si="989"/>
        <v>7835.8963360787238</v>
      </c>
      <c r="N1604" s="31">
        <f t="shared" si="990"/>
        <v>0.81674967021875378</v>
      </c>
      <c r="O1604" s="32">
        <f t="shared" si="991"/>
        <v>4.9004980213125231</v>
      </c>
      <c r="P1604" s="33">
        <f t="shared" si="992"/>
        <v>0.63688678245727259</v>
      </c>
      <c r="Q1604" s="31">
        <f t="shared" si="993"/>
        <v>4.6723034922728193</v>
      </c>
      <c r="R1604" s="31">
        <f t="shared" si="994"/>
        <v>0.14025386240952167</v>
      </c>
      <c r="S1604" s="31">
        <f t="shared" si="995"/>
        <v>0.22819452903970491</v>
      </c>
      <c r="T1604" s="31">
        <f t="shared" si="996"/>
        <v>3.0886409425695271E-2</v>
      </c>
      <c r="U1604" s="31">
        <f t="shared" si="997"/>
        <v>8.7226159262642228E-3</v>
      </c>
      <c r="V1604" s="47">
        <f t="shared" si="1011"/>
        <v>6.3070341563729914E-4</v>
      </c>
      <c r="W1604" s="31">
        <f t="shared" si="998"/>
        <v>0.2202178884422539</v>
      </c>
      <c r="X1604" s="34">
        <f>(S1604*H1604*'Propiedades físicas'!$F$5*60*24*365)/(1000000)</f>
        <v>56474.202226534981</v>
      </c>
      <c r="Y1604" s="34">
        <f>(U1604*H1604*'Propiedades físicas'!$F$7*60*24*365)/(1000000)</f>
        <v>675.09212716608693</v>
      </c>
      <c r="Z1604" s="31">
        <f t="shared" si="1012"/>
        <v>1018.3819651491789</v>
      </c>
      <c r="AA1604" s="31">
        <f t="shared" si="1028"/>
        <v>7471.0132841442382</v>
      </c>
      <c r="AB1604" s="31">
        <f t="shared" si="1029"/>
        <v>224.26592599282515</v>
      </c>
      <c r="AC1604" s="31">
        <f t="shared" si="1030"/>
        <v>364.88305193448815</v>
      </c>
      <c r="AD1604" s="31">
        <f t="shared" si="1027"/>
        <v>49.387368671686737</v>
      </c>
      <c r="AE1604" s="31">
        <f t="shared" si="1016"/>
        <v>13.947462866096492</v>
      </c>
      <c r="AF1604" s="31">
        <f t="shared" si="1017"/>
        <v>9141.8790587585154</v>
      </c>
      <c r="AG1604" s="31">
        <f t="shared" si="1018"/>
        <v>0.11139744450824939</v>
      </c>
      <c r="AH1604" s="31">
        <f t="shared" si="1019"/>
        <v>0.81722950348883916</v>
      </c>
      <c r="AI1604" s="31">
        <f t="shared" si="1019"/>
        <v>2.4531710007469832E-2</v>
      </c>
      <c r="AJ1604" s="31">
        <f t="shared" si="1019"/>
        <v>3.9913353654017818E-2</v>
      </c>
      <c r="AK1604" s="31">
        <f t="shared" si="1000"/>
        <v>5.4023213777227149E-3</v>
      </c>
      <c r="AL1604" s="31">
        <f t="shared" si="1000"/>
        <v>1.5256669637008504E-3</v>
      </c>
      <c r="AM1604" s="31">
        <f t="shared" si="1020"/>
        <v>0.99999999999999967</v>
      </c>
      <c r="AN1604" s="31">
        <f>(Z1604*'Propiedades físicas'!$F$4)/1000</f>
        <v>895.54473251288493</v>
      </c>
      <c r="AO1604" s="31">
        <f>(AA1604*'Propiedades físicas'!$F$6)/1000</f>
        <v>239.3712656239814</v>
      </c>
      <c r="AP1604" s="31">
        <f>(AB1604*'Propiedades físicas'!$F$9)/1000</f>
        <v>138.36086304127346</v>
      </c>
      <c r="AQ1604" s="31">
        <f>(AC1604*'Propiedades físicas'!$F$5)/1000</f>
        <v>107.44711230314874</v>
      </c>
      <c r="AR1604" s="31">
        <f>(AD1604*'Propiedades físicas'!$F$8)/1000</f>
        <v>17.508809941486376</v>
      </c>
      <c r="AS1604" s="31">
        <f>(AE1604*'Propiedades físicas'!$F$7)/1000</f>
        <v>1.284421855338826</v>
      </c>
      <c r="AT1604" s="31">
        <f t="shared" si="1021"/>
        <v>1399.5172052781138</v>
      </c>
      <c r="AU1604" s="31">
        <f t="shared" si="1022"/>
        <v>0.63989547905194999</v>
      </c>
      <c r="AV1604" s="31">
        <f t="shared" si="1026"/>
        <v>0.17103845863503567</v>
      </c>
      <c r="AW1604" s="31">
        <f t="shared" si="1026"/>
        <v>9.8863281222597202E-2</v>
      </c>
      <c r="AX1604" s="31">
        <f t="shared" si="1026"/>
        <v>7.6774413274752651E-2</v>
      </c>
      <c r="AY1604" s="31">
        <f t="shared" si="1023"/>
        <v>1.2510607140415258E-2</v>
      </c>
      <c r="AZ1604" s="31">
        <f t="shared" si="1023"/>
        <v>9.1776067524913644E-4</v>
      </c>
      <c r="BA1604" s="31">
        <f t="shared" si="1024"/>
        <v>1</v>
      </c>
      <c r="BB1604" s="34">
        <f>AU1604*'Propiedades físicas'!$C$4+'Diseño reactor'!AV1604*'Propiedades físicas'!$C$5+'Diseño reactor'!AW1604*'Propiedades físicas'!$C$8+'Diseño reactor'!AX1604*'Propiedades físicas'!$C$9+'Diseño reactor'!AY1604*'Propiedades físicas'!$C$7+'Diseño reactor'!AZ1604*'Propiedades físicas'!$C$6</f>
        <v>875.52341856100622</v>
      </c>
      <c r="BC1604" s="45">
        <f>AU1604*'Propiedades físicas'!$L$4+'Diseño reactor'!AV1604*'Propiedades físicas'!$L$5+'Diseño reactor'!AW1604*'Propiedades físicas'!$L$8+AX1604*'Propiedades físicas'!$L$9+'Diseño reactor'!AY1604*'Propiedades físicas'!$L$7+'Diseño reactor'!AZ1604*'Propiedades físicas'!$L$6</f>
        <v>2.0827445820879551</v>
      </c>
      <c r="BD1604" s="29">
        <f t="shared" si="1001"/>
        <v>1.9727305811401592</v>
      </c>
      <c r="BE1604" s="58">
        <f t="shared" si="1002"/>
        <v>41.810371405649832</v>
      </c>
      <c r="BF1604" s="30">
        <f>AU1604*'Propiedades físicas'!$I$4+'Diseño reactor'!AV1604*'Propiedades físicas'!$I$5+'Diseño reactor'!AW1604*'Propiedades físicas'!$I$8+'Diseño reactor'!AX1604*'Propiedades físicas'!$I$9+'Diseño reactor'!AY1604*'Propiedades físicas'!$I$7+'Diseño reactor'!AZ1604*'Propiedades físicas'!$I$6</f>
        <v>1.9907220753404585E-2</v>
      </c>
      <c r="BG1604" s="24">
        <f>AU1604*'Propiedades físicas'!$O$4+'Diseño reactor'!AV1604*'Propiedades físicas'!$O$5+'Diseño reactor'!AW1604*'Propiedades físicas'!$O$8+'Diseño reactor'!AX1604*'Propiedades físicas'!$O$9+'Diseño reactor'!AY1604*'Propiedades físicas'!$O$7+'Diseño reactor'!AZ1604*'Propiedades físicas'!$O$6</f>
        <v>0.1527857482343454</v>
      </c>
      <c r="BH1604" s="54">
        <f t="shared" si="1003"/>
        <v>41292.514903586482</v>
      </c>
      <c r="BI1604" s="34">
        <f t="shared" si="1025"/>
        <v>271.37122832286491</v>
      </c>
      <c r="BJ1604" s="27">
        <f t="shared" si="1004"/>
        <v>4795.4258397930644</v>
      </c>
      <c r="BK1604" s="34">
        <f t="shared" si="1005"/>
        <v>563.59440387315192</v>
      </c>
      <c r="BL1604" s="27">
        <f t="shared" si="1006"/>
        <v>105.49700628662478</v>
      </c>
      <c r="BM1604" s="34">
        <f t="shared" si="1007"/>
        <v>1.1054421768707483</v>
      </c>
      <c r="BN1604" s="45">
        <f t="shared" si="1008"/>
        <v>1673.6806436546356</v>
      </c>
      <c r="BO1604" s="45">
        <f t="shared" si="1009"/>
        <v>102.55571993093885</v>
      </c>
      <c r="BP1604" s="66">
        <f t="shared" si="1010"/>
        <v>6.6888007540693772</v>
      </c>
    </row>
    <row r="1605" spans="8:68">
      <c r="H1605" s="68">
        <v>1600</v>
      </c>
      <c r="I1605" s="31">
        <f>('Propiedades físicas'!$C$10*'Diseño reactor'!H1605)/1000</f>
        <v>1400.3924505597133</v>
      </c>
      <c r="J1605" s="31">
        <f t="shared" si="987"/>
        <v>0.32562300647775161</v>
      </c>
      <c r="K1605" s="31">
        <f>(I1605*1000)/'Propiedades físicas'!$F$10</f>
        <v>9147.5963064500429</v>
      </c>
      <c r="L1605" s="31">
        <f t="shared" si="988"/>
        <v>1306.799472350006</v>
      </c>
      <c r="M1605" s="31">
        <f t="shared" si="989"/>
        <v>7840.796834100036</v>
      </c>
      <c r="N1605" s="31">
        <f t="shared" si="990"/>
        <v>0.81674967021875378</v>
      </c>
      <c r="O1605" s="32">
        <f t="shared" si="991"/>
        <v>4.9004980213125222</v>
      </c>
      <c r="P1605" s="33">
        <f t="shared" si="992"/>
        <v>0.6369744531879431</v>
      </c>
      <c r="Q1605" s="31">
        <f t="shared" si="993"/>
        <v>4.6724425157208165</v>
      </c>
      <c r="R1605" s="31">
        <f t="shared" si="994"/>
        <v>0.14020479559455973</v>
      </c>
      <c r="S1605" s="31">
        <f t="shared" si="995"/>
        <v>0.22805550559170634</v>
      </c>
      <c r="T1605" s="31">
        <f t="shared" si="996"/>
        <v>3.0860554311606361E-2</v>
      </c>
      <c r="U1605" s="31">
        <f t="shared" si="997"/>
        <v>8.709867124644631E-3</v>
      </c>
      <c r="V1605" s="47">
        <f t="shared" si="1011"/>
        <v>6.3079023519582722E-4</v>
      </c>
      <c r="W1605" s="31">
        <f t="shared" si="998"/>
        <v>0.22011054743696529</v>
      </c>
      <c r="X1605" s="34">
        <f>(S1605*H1605*'Propiedades físicas'!$F$5*60*24*365)/(1000000)</f>
        <v>56475.093259077737</v>
      </c>
      <c r="Y1605" s="34">
        <f>(U1605*H1605*'Propiedades físicas'!$F$7*60*24*365)/(1000000)</f>
        <v>674.5270053441285</v>
      </c>
      <c r="Z1605" s="31">
        <f t="shared" si="1012"/>
        <v>1019.1591251007089</v>
      </c>
      <c r="AA1605" s="31">
        <f t="shared" si="1028"/>
        <v>7475.908025153306</v>
      </c>
      <c r="AB1605" s="31">
        <f t="shared" si="1029"/>
        <v>224.32767295129557</v>
      </c>
      <c r="AC1605" s="31">
        <f t="shared" si="1030"/>
        <v>364.88880894673014</v>
      </c>
      <c r="AD1605" s="31">
        <f t="shared" si="1027"/>
        <v>49.376886898570177</v>
      </c>
      <c r="AE1605" s="31">
        <f t="shared" si="1016"/>
        <v>13.93578739943141</v>
      </c>
      <c r="AF1605" s="31">
        <f t="shared" si="1017"/>
        <v>9147.5963064500447</v>
      </c>
      <c r="AG1605" s="31">
        <f t="shared" si="1018"/>
        <v>0.11141277893757637</v>
      </c>
      <c r="AH1605" s="31">
        <f t="shared" si="1019"/>
        <v>0.81725381998787838</v>
      </c>
      <c r="AI1605" s="31">
        <f t="shared" si="1019"/>
        <v>2.4523127763423525E-2</v>
      </c>
      <c r="AJ1605" s="31">
        <f t="shared" si="1019"/>
        <v>3.9889037154978525E-2</v>
      </c>
      <c r="AK1605" s="31">
        <f t="shared" si="1000"/>
        <v>5.3977990768737938E-3</v>
      </c>
      <c r="AL1605" s="31">
        <f t="shared" si="1000"/>
        <v>1.523437079269138E-3</v>
      </c>
      <c r="AM1605" s="31">
        <f t="shared" si="1020"/>
        <v>0.99999999999999967</v>
      </c>
      <c r="AN1605" s="31">
        <f>(Z1605*'Propiedades físicas'!$F$4)/1000</f>
        <v>896.22815143106141</v>
      </c>
      <c r="AO1605" s="31">
        <f>(AA1605*'Propiedades físicas'!$F$6)/1000</f>
        <v>239.52809312591194</v>
      </c>
      <c r="AP1605" s="31">
        <f>(AB1605*'Propiedades físicas'!$F$9)/1000</f>
        <v>138.39895782730179</v>
      </c>
      <c r="AQ1605" s="31">
        <f>(AC1605*'Propiedades físicas'!$F$5)/1000</f>
        <v>107.44880757054364</v>
      </c>
      <c r="AR1605" s="31">
        <f>(AD1605*'Propiedades físicas'!$F$8)/1000</f>
        <v>17.505093943281093</v>
      </c>
      <c r="AS1605" s="31">
        <f>(AE1605*'Propiedades físicas'!$F$7)/1000</f>
        <v>1.2833466616136386</v>
      </c>
      <c r="AT1605" s="31">
        <f t="shared" si="1021"/>
        <v>1400.3924505597133</v>
      </c>
      <c r="AU1605" s="31">
        <f t="shared" si="1022"/>
        <v>0.63998356394513134</v>
      </c>
      <c r="AV1605" s="31">
        <f t="shared" si="1026"/>
        <v>0.1710435478498735</v>
      </c>
      <c r="AW1605" s="31">
        <f t="shared" si="1026"/>
        <v>9.8828694607705186E-2</v>
      </c>
      <c r="AX1605" s="31">
        <f t="shared" si="1026"/>
        <v>7.6727639832389949E-2</v>
      </c>
      <c r="AY1605" s="31">
        <f t="shared" si="1023"/>
        <v>1.2500134470365505E-2</v>
      </c>
      <c r="AZ1605" s="31">
        <f t="shared" si="1023"/>
        <v>9.1641929453469028E-4</v>
      </c>
      <c r="BA1605" s="31">
        <f t="shared" si="1024"/>
        <v>1.0000000000000002</v>
      </c>
      <c r="BB1605" s="34">
        <f>AU1605*'Propiedades físicas'!$C$4+'Diseño reactor'!AV1605*'Propiedades físicas'!$C$5+'Diseño reactor'!AW1605*'Propiedades físicas'!$C$8+'Diseño reactor'!AX1605*'Propiedades físicas'!$C$9+'Diseño reactor'!AY1605*'Propiedades físicas'!$C$7+'Diseño reactor'!AZ1605*'Propiedades físicas'!$C$6</f>
        <v>875.52299914070898</v>
      </c>
      <c r="BC1605" s="45">
        <f>AU1605*'Propiedades físicas'!$L$4+'Diseño reactor'!AV1605*'Propiedades físicas'!$L$5+'Diseño reactor'!AW1605*'Propiedades físicas'!$L$8+AX1605*'Propiedades físicas'!$L$9+'Diseño reactor'!AY1605*'Propiedades físicas'!$L$7+'Diseño reactor'!AZ1605*'Propiedades físicas'!$L$6</f>
        <v>2.082809044692838</v>
      </c>
      <c r="BD1605" s="29">
        <f t="shared" si="1001"/>
        <v>1.9717089298973083</v>
      </c>
      <c r="BE1605" s="58">
        <f t="shared" si="1002"/>
        <v>41.80925947159276</v>
      </c>
      <c r="BF1605" s="30">
        <f>AU1605*'Propiedades físicas'!$I$4+'Diseño reactor'!AV1605*'Propiedades físicas'!$I$5+'Diseño reactor'!AW1605*'Propiedades físicas'!$I$8+'Diseño reactor'!AX1605*'Propiedades físicas'!$I$9+'Diseño reactor'!AY1605*'Propiedades físicas'!$I$7+'Diseño reactor'!AZ1605*'Propiedades físicas'!$I$6</f>
        <v>1.9907412523291024E-2</v>
      </c>
      <c r="BG1605" s="24">
        <f>AU1605*'Propiedades físicas'!$O$4+'Diseño reactor'!AV1605*'Propiedades físicas'!$O$5+'Diseño reactor'!AW1605*'Propiedades físicas'!$O$8+'Diseño reactor'!AX1605*'Propiedades físicas'!$O$9+'Diseño reactor'!AY1605*'Propiedades físicas'!$O$7+'Diseño reactor'!AZ1605*'Propiedades físicas'!$O$6</f>
        <v>0.15278877933700741</v>
      </c>
      <c r="BH1605" s="54">
        <f t="shared" si="1003"/>
        <v>41292.097348068353</v>
      </c>
      <c r="BI1605" s="34">
        <f t="shared" si="1025"/>
        <v>271.37685790712419</v>
      </c>
      <c r="BJ1605" s="27">
        <f t="shared" si="1004"/>
        <v>4795.42667158728</v>
      </c>
      <c r="BK1605" s="34">
        <f t="shared" si="1005"/>
        <v>563.60568273226829</v>
      </c>
      <c r="BL1605" s="27">
        <f t="shared" si="1006"/>
        <v>105.49740147579503</v>
      </c>
      <c r="BM1605" s="34">
        <f t="shared" si="1007"/>
        <v>1.1054421768707483</v>
      </c>
      <c r="BN1605" s="45">
        <f t="shared" si="1008"/>
        <v>1674.8604059920524</v>
      </c>
      <c r="BO1605" s="45">
        <f t="shared" si="1009"/>
        <v>102.56891329955897</v>
      </c>
      <c r="BP1605" s="66">
        <f t="shared" si="1010"/>
        <v>6.6887975497932368</v>
      </c>
    </row>
    <row r="1606" spans="8:68">
      <c r="H1606" s="68">
        <v>1601</v>
      </c>
      <c r="I1606" s="31">
        <f>('Propiedades físicas'!$C$10*'Diseño reactor'!H1606)/1000</f>
        <v>1401.2676958413133</v>
      </c>
      <c r="J1606" s="31">
        <f t="shared" si="987"/>
        <v>0.32541961921574175</v>
      </c>
      <c r="K1606" s="31">
        <f>(I1606*1000)/'Propiedades físicas'!$F$10</f>
        <v>9153.3135541415741</v>
      </c>
      <c r="L1606" s="31">
        <f t="shared" si="988"/>
        <v>1307.6162220202248</v>
      </c>
      <c r="M1606" s="31">
        <f t="shared" si="989"/>
        <v>7845.6973321213491</v>
      </c>
      <c r="N1606" s="31">
        <f t="shared" si="990"/>
        <v>0.81674967021875378</v>
      </c>
      <c r="O1606" s="32">
        <f t="shared" si="991"/>
        <v>4.9004980213125231</v>
      </c>
      <c r="P1606" s="33">
        <f t="shared" si="992"/>
        <v>0.63706203849340459</v>
      </c>
      <c r="Q1606" s="31">
        <f t="shared" si="993"/>
        <v>4.6725813725022025</v>
      </c>
      <c r="R1606" s="31">
        <f t="shared" si="994"/>
        <v>0.14015575779582926</v>
      </c>
      <c r="S1606" s="31">
        <f t="shared" si="995"/>
        <v>0.22791664881032064</v>
      </c>
      <c r="T1606" s="31">
        <f t="shared" si="996"/>
        <v>3.0834730774068116E-2</v>
      </c>
      <c r="U1606" s="31">
        <f t="shared" si="997"/>
        <v>8.6971431554517271E-3</v>
      </c>
      <c r="V1606" s="47">
        <f t="shared" si="1011"/>
        <v>6.3087697015851726E-4</v>
      </c>
      <c r="W1606" s="31">
        <f t="shared" si="998"/>
        <v>0.22000331102334272</v>
      </c>
      <c r="X1606" s="34">
        <f>(S1606*H1606*'Propiedades físicas'!$F$5*60*24*365)/(1000000)</f>
        <v>56475.982556045587</v>
      </c>
      <c r="Y1606" s="34">
        <f>(U1606*H1606*'Propiedades físicas'!$F$7*60*24*365)/(1000000)</f>
        <v>673.96257369889008</v>
      </c>
      <c r="Z1606" s="31">
        <f t="shared" si="1012"/>
        <v>1019.9363236279407</v>
      </c>
      <c r="AA1606" s="31">
        <f t="shared" si="1028"/>
        <v>7480.8027773760259</v>
      </c>
      <c r="AB1606" s="31">
        <f t="shared" si="1029"/>
        <v>224.38936823112263</v>
      </c>
      <c r="AC1606" s="31">
        <f t="shared" si="1030"/>
        <v>364.89455474532338</v>
      </c>
      <c r="AD1606" s="31">
        <f t="shared" si="1027"/>
        <v>49.366403969283056</v>
      </c>
      <c r="AE1606" s="31">
        <f t="shared" si="1016"/>
        <v>13.924126191878216</v>
      </c>
      <c r="AF1606" s="31">
        <f t="shared" si="1017"/>
        <v>9153.3135541415741</v>
      </c>
      <c r="AG1606" s="31">
        <f t="shared" si="1018"/>
        <v>0.11142809842523672</v>
      </c>
      <c r="AH1606" s="31">
        <f t="shared" si="1019"/>
        <v>0.81727810733537121</v>
      </c>
      <c r="AI1606" s="31">
        <f t="shared" si="1019"/>
        <v>2.4514550594587008E-2</v>
      </c>
      <c r="AJ1606" s="31">
        <f t="shared" si="1019"/>
        <v>3.9864749807485896E-2</v>
      </c>
      <c r="AK1606" s="31">
        <f t="shared" si="1000"/>
        <v>5.3932822990583971E-3</v>
      </c>
      <c r="AL1606" s="31">
        <f t="shared" si="1000"/>
        <v>1.5212115382606996E-3</v>
      </c>
      <c r="AM1606" s="31">
        <f t="shared" si="1020"/>
        <v>0.99999999999999989</v>
      </c>
      <c r="AN1606" s="31">
        <f>(Z1606*'Propiedades físicas'!$F$4)/1000</f>
        <v>896.91160427193859</v>
      </c>
      <c r="AO1606" s="31">
        <f>(AA1606*'Propiedades físicas'!$F$6)/1000</f>
        <v>239.68492098712787</v>
      </c>
      <c r="AP1606" s="31">
        <f>(AB1606*'Propiedades físicas'!$F$9)/1000</f>
        <v>138.43702073019108</v>
      </c>
      <c r="AQ1606" s="31">
        <f>(AC1606*'Propiedades físicas'!$F$5)/1000</f>
        <v>107.45049953585539</v>
      </c>
      <c r="AR1606" s="31">
        <f>(AD1606*'Propiedades físicas'!$F$8)/1000</f>
        <v>17.501377535190223</v>
      </c>
      <c r="AS1606" s="31">
        <f>(AE1606*'Propiedades físicas'!$F$7)/1000</f>
        <v>1.2822727810100651</v>
      </c>
      <c r="AT1606" s="31">
        <f t="shared" si="1021"/>
        <v>1401.2676958413133</v>
      </c>
      <c r="AU1606" s="31">
        <f t="shared" si="1022"/>
        <v>0.64007156300954893</v>
      </c>
      <c r="AV1606" s="31">
        <f t="shared" si="1026"/>
        <v>0.17104863096356646</v>
      </c>
      <c r="AW1606" s="31">
        <f t="shared" si="1026"/>
        <v>9.8794128446009932E-2</v>
      </c>
      <c r="AX1606" s="31">
        <f t="shared" si="1026"/>
        <v>7.6680922463814249E-2</v>
      </c>
      <c r="AY1606" s="31">
        <f t="shared" si="1023"/>
        <v>1.2489674590466094E-2</v>
      </c>
      <c r="AZ1606" s="31">
        <f t="shared" si="1023"/>
        <v>9.1508052659431056E-4</v>
      </c>
      <c r="BA1606" s="31">
        <f t="shared" si="1024"/>
        <v>1</v>
      </c>
      <c r="BB1606" s="34">
        <f>AU1606*'Propiedades físicas'!$C$4+'Diseño reactor'!AV1606*'Propiedades físicas'!$C$5+'Diseño reactor'!AW1606*'Propiedades físicas'!$C$8+'Diseño reactor'!AX1606*'Propiedades físicas'!$C$9+'Diseño reactor'!AY1606*'Propiedades físicas'!$C$7+'Diseño reactor'!AZ1606*'Propiedades físicas'!$C$6</f>
        <v>875.52258048888336</v>
      </c>
      <c r="BC1606" s="45">
        <f>AU1606*'Propiedades físicas'!$L$4+'Diseño reactor'!AV1606*'Propiedades físicas'!$L$5+'Diseño reactor'!AW1606*'Propiedades físicas'!$L$8+AX1606*'Propiedades físicas'!$L$9+'Diseño reactor'!AY1606*'Propiedades físicas'!$L$7+'Diseño reactor'!AZ1606*'Propiedades físicas'!$L$6</f>
        <v>2.0828734415614574</v>
      </c>
      <c r="BD1606" s="29">
        <f t="shared" si="1001"/>
        <v>1.9706883383219365</v>
      </c>
      <c r="BE1606" s="58">
        <f t="shared" si="1002"/>
        <v>41.808148714587851</v>
      </c>
      <c r="BF1606" s="30">
        <f>AU1606*'Propiedades físicas'!$I$4+'Diseño reactor'!AV1606*'Propiedades físicas'!$I$5+'Diseño reactor'!AW1606*'Propiedades físicas'!$I$8+'Diseño reactor'!AX1606*'Propiedades físicas'!$I$9+'Diseño reactor'!AY1606*'Propiedades físicas'!$I$7+'Diseño reactor'!AZ1606*'Propiedades físicas'!$I$6</f>
        <v>1.9907603933518099E-2</v>
      </c>
      <c r="BG1606" s="24">
        <f>AU1606*'Propiedades físicas'!$O$4+'Diseño reactor'!AV1606*'Propiedades físicas'!$O$5+'Diseño reactor'!AW1606*'Propiedades físicas'!$O$8+'Diseño reactor'!AX1606*'Propiedades físicas'!$O$9+'Diseño reactor'!AY1606*'Propiedades físicas'!$O$7+'Diseño reactor'!AZ1606*'Propiedades físicas'!$O$6</f>
        <v>0.15279180756508345</v>
      </c>
      <c r="BH1606" s="54">
        <f t="shared" si="1003"/>
        <v>41291.680582831061</v>
      </c>
      <c r="BI1606" s="34">
        <f t="shared" si="1025"/>
        <v>271.38247906771272</v>
      </c>
      <c r="BJ1606" s="27">
        <f t="shared" si="1004"/>
        <v>4795.4275139368156</v>
      </c>
      <c r="BK1606" s="34">
        <f t="shared" si="1005"/>
        <v>563.61695223210802</v>
      </c>
      <c r="BL1606" s="27">
        <f t="shared" si="1006"/>
        <v>105.49779632419438</v>
      </c>
      <c r="BM1606" s="34">
        <f t="shared" si="1007"/>
        <v>1.1054421768707483</v>
      </c>
      <c r="BN1606" s="45">
        <f t="shared" si="1008"/>
        <v>1676.0402105427174</v>
      </c>
      <c r="BO1606" s="45">
        <f t="shared" si="1009"/>
        <v>102.58209381548265</v>
      </c>
      <c r="BP1606" s="66">
        <f t="shared" si="1010"/>
        <v>6.6887943513880455</v>
      </c>
    </row>
    <row r="1607" spans="8:68">
      <c r="H1607" s="68">
        <v>1602</v>
      </c>
      <c r="I1607" s="31">
        <f>('Propiedades físicas'!$C$10*'Diseño reactor'!H1607)/1000</f>
        <v>1402.142941122913</v>
      </c>
      <c r="J1607" s="31">
        <f t="shared" si="987"/>
        <v>0.32521648587041357</v>
      </c>
      <c r="K1607" s="31">
        <f>(I1607*1000)/'Propiedades físicas'!$F$10</f>
        <v>9159.0308018331052</v>
      </c>
      <c r="L1607" s="31">
        <f t="shared" si="988"/>
        <v>1308.4329716904435</v>
      </c>
      <c r="M1607" s="31">
        <f t="shared" si="989"/>
        <v>7850.5978301426612</v>
      </c>
      <c r="N1607" s="31">
        <f t="shared" si="990"/>
        <v>0.81674967021875378</v>
      </c>
      <c r="O1607" s="32">
        <f t="shared" si="991"/>
        <v>4.9004980213125222</v>
      </c>
      <c r="P1607" s="33">
        <f t="shared" si="992"/>
        <v>0.63714953849845257</v>
      </c>
      <c r="Q1607" s="31">
        <f t="shared" si="993"/>
        <v>4.6727200629120498</v>
      </c>
      <c r="R1607" s="31">
        <f t="shared" si="994"/>
        <v>0.14010674899838327</v>
      </c>
      <c r="S1607" s="31">
        <f t="shared" si="995"/>
        <v>0.22777795840047269</v>
      </c>
      <c r="T1607" s="31">
        <f t="shared" si="996"/>
        <v>3.0808938763664574E-2</v>
      </c>
      <c r="U1607" s="31">
        <f t="shared" si="997"/>
        <v>8.6844439582534367E-3</v>
      </c>
      <c r="V1607" s="47">
        <f t="shared" si="1011"/>
        <v>6.3096362064895303E-4</v>
      </c>
      <c r="W1607" s="31">
        <f t="shared" si="998"/>
        <v>0.21989617904859166</v>
      </c>
      <c r="X1607" s="34">
        <f>(S1607*H1607*'Propiedades físicas'!$F$5*60*24*365)/(1000000)</f>
        <v>56476.870121662214</v>
      </c>
      <c r="Y1607" s="34">
        <f>(U1607*H1607*'Propiedades físicas'!$F$7*60*24*365)/(1000000)</f>
        <v>673.39883115027476</v>
      </c>
      <c r="Z1607" s="31">
        <f t="shared" si="1012"/>
        <v>1020.713560674521</v>
      </c>
      <c r="AA1607" s="31">
        <f t="shared" si="1028"/>
        <v>7485.6975407851041</v>
      </c>
      <c r="AB1607" s="31">
        <f t="shared" si="1029"/>
        <v>224.45101189541001</v>
      </c>
      <c r="AC1607" s="31">
        <f t="shared" si="1030"/>
        <v>364.90028935755726</v>
      </c>
      <c r="AD1607" s="31">
        <f t="shared" si="1027"/>
        <v>49.355919899390649</v>
      </c>
      <c r="AE1607" s="31">
        <f t="shared" si="1016"/>
        <v>13.912479221122005</v>
      </c>
      <c r="AF1607" s="31">
        <f t="shared" si="1017"/>
        <v>9159.0308018331052</v>
      </c>
      <c r="AG1607" s="31">
        <f t="shared" si="1018"/>
        <v>0.11144340299305834</v>
      </c>
      <c r="AH1607" s="31">
        <f t="shared" si="1019"/>
        <v>0.81730236558292857</v>
      </c>
      <c r="AI1607" s="31">
        <f t="shared" si="1019"/>
        <v>2.4505978498345914E-2</v>
      </c>
      <c r="AJ1607" s="31">
        <f t="shared" si="1019"/>
        <v>3.9840491559928526E-2</v>
      </c>
      <c r="AK1607" s="31">
        <f t="shared" si="1000"/>
        <v>5.3887710356332096E-3</v>
      </c>
      <c r="AL1607" s="31">
        <f t="shared" si="1000"/>
        <v>1.5189903301054011E-3</v>
      </c>
      <c r="AM1607" s="31">
        <f t="shared" si="1020"/>
        <v>0.99999999999999989</v>
      </c>
      <c r="AN1607" s="31">
        <f>(Z1607*'Propiedades físicas'!$F$4)/1000</f>
        <v>897.59509098596016</v>
      </c>
      <c r="AO1607" s="31">
        <f>(AA1607*'Propiedades físicas'!$F$6)/1000</f>
        <v>239.84174920675474</v>
      </c>
      <c r="AP1607" s="31">
        <f>(AB1607*'Propiedades físicas'!$F$9)/1000</f>
        <v>138.47505178887317</v>
      </c>
      <c r="AQ1607" s="31">
        <f>(AC1607*'Propiedades físicas'!$F$5)/1000</f>
        <v>107.45218820711989</v>
      </c>
      <c r="AR1607" s="31">
        <f>(AD1607*'Propiedades físicas'!$F$8)/1000</f>
        <v>17.497660722731965</v>
      </c>
      <c r="AS1607" s="31">
        <f>(AE1607*'Propiedades físicas'!$F$7)/1000</f>
        <v>1.2812002114731256</v>
      </c>
      <c r="AT1607" s="31">
        <f t="shared" si="1021"/>
        <v>1402.142941122913</v>
      </c>
      <c r="AU1607" s="31">
        <f t="shared" si="1022"/>
        <v>0.64015947637058801</v>
      </c>
      <c r="AV1607" s="31">
        <f t="shared" si="1026"/>
        <v>0.1710537079869163</v>
      </c>
      <c r="AW1607" s="31">
        <f t="shared" si="1026"/>
        <v>9.8759582726975575E-2</v>
      </c>
      <c r="AX1607" s="31">
        <f t="shared" si="1026"/>
        <v>7.6634261069749618E-2</v>
      </c>
      <c r="AY1607" s="31">
        <f t="shared" si="1023"/>
        <v>1.2479227480700988E-2</v>
      </c>
      <c r="AZ1607" s="31">
        <f t="shared" si="1023"/>
        <v>9.1374436506956277E-4</v>
      </c>
      <c r="BA1607" s="31">
        <f t="shared" si="1024"/>
        <v>1</v>
      </c>
      <c r="BB1607" s="34">
        <f>AU1607*'Propiedades físicas'!$C$4+'Diseño reactor'!AV1607*'Propiedades físicas'!$C$5+'Diseño reactor'!AW1607*'Propiedades físicas'!$C$8+'Diseño reactor'!AX1607*'Propiedades físicas'!$C$9+'Diseño reactor'!AY1607*'Propiedades físicas'!$C$7+'Diseño reactor'!AZ1607*'Propiedades físicas'!$C$6</f>
        <v>875.52216260376088</v>
      </c>
      <c r="BC1607" s="45">
        <f>AU1607*'Propiedades físicas'!$L$4+'Diseño reactor'!AV1607*'Propiedades físicas'!$L$5+'Diseño reactor'!AW1607*'Propiedades físicas'!$L$8+AX1607*'Propiedades físicas'!$L$9+'Diseño reactor'!AY1607*'Propiedades físicas'!$L$7+'Diseño reactor'!AZ1607*'Propiedades físicas'!$L$6</f>
        <v>2.0829377727932878</v>
      </c>
      <c r="BD1607" s="29">
        <f t="shared" si="1001"/>
        <v>1.9696688047642912</v>
      </c>
      <c r="BE1607" s="58">
        <f t="shared" si="1002"/>
        <v>41.807039132758135</v>
      </c>
      <c r="BF1607" s="30">
        <f>AU1607*'Propiedades físicas'!$I$4+'Diseño reactor'!AV1607*'Propiedades físicas'!$I$5+'Diseño reactor'!AW1607*'Propiedades físicas'!$I$8+'Diseño reactor'!AX1607*'Propiedades físicas'!$I$9+'Diseño reactor'!AY1607*'Propiedades físicas'!$I$7+'Diseño reactor'!AZ1607*'Propiedades físicas'!$I$6</f>
        <v>1.9907794984900008E-2</v>
      </c>
      <c r="BG1607" s="24">
        <f>AU1607*'Propiedades físicas'!$O$4+'Diseño reactor'!AV1607*'Propiedades físicas'!$O$5+'Diseño reactor'!AW1607*'Propiedades físicas'!$O$8+'Diseño reactor'!AX1607*'Propiedades físicas'!$O$9+'Diseño reactor'!AY1607*'Propiedades físicas'!$O$7+'Diseño reactor'!AZ1607*'Propiedades físicas'!$O$6</f>
        <v>0.15279483292251875</v>
      </c>
      <c r="BH1607" s="54">
        <f t="shared" si="1003"/>
        <v>41291.264606057077</v>
      </c>
      <c r="BI1607" s="34">
        <f t="shared" si="1025"/>
        <v>271.38809182179932</v>
      </c>
      <c r="BJ1607" s="27">
        <f t="shared" si="1004"/>
        <v>4795.4283668070339</v>
      </c>
      <c r="BK1607" s="34">
        <f t="shared" si="1005"/>
        <v>563.62821238322124</v>
      </c>
      <c r="BL1607" s="27">
        <f t="shared" si="1006"/>
        <v>105.49819083222508</v>
      </c>
      <c r="BM1607" s="34">
        <f t="shared" si="1007"/>
        <v>1.1054421768707483</v>
      </c>
      <c r="BN1607" s="45">
        <f t="shared" si="1008"/>
        <v>1677.2200572427682</v>
      </c>
      <c r="BO1607" s="45">
        <f t="shared" si="1009"/>
        <v>102.59526149748116</v>
      </c>
      <c r="BP1607" s="66">
        <f t="shared" si="1010"/>
        <v>6.6887911588402931</v>
      </c>
    </row>
    <row r="1608" spans="8:68">
      <c r="H1608" s="68">
        <v>1603</v>
      </c>
      <c r="I1608" s="31">
        <f>('Propiedades físicas'!$C$10*'Diseño reactor'!H1608)/1000</f>
        <v>1403.018186404513</v>
      </c>
      <c r="J1608" s="31">
        <f t="shared" si="987"/>
        <v>0.32501360596656426</v>
      </c>
      <c r="K1608" s="31">
        <f>(I1608*1000)/'Propiedades físicas'!$F$10</f>
        <v>9164.7480495246364</v>
      </c>
      <c r="L1608" s="31">
        <f t="shared" si="988"/>
        <v>1309.2497213606623</v>
      </c>
      <c r="M1608" s="31">
        <f t="shared" si="989"/>
        <v>7855.4983281639734</v>
      </c>
      <c r="N1608" s="31">
        <f t="shared" si="990"/>
        <v>0.81674967021875378</v>
      </c>
      <c r="O1608" s="32">
        <f t="shared" si="991"/>
        <v>4.9004980213125222</v>
      </c>
      <c r="P1608" s="33">
        <f t="shared" si="992"/>
        <v>0.63723695332763874</v>
      </c>
      <c r="Q1608" s="31">
        <f t="shared" si="993"/>
        <v>4.6728585872447486</v>
      </c>
      <c r="R1608" s="31">
        <f t="shared" si="994"/>
        <v>0.14005776918725046</v>
      </c>
      <c r="S1608" s="31">
        <f t="shared" si="995"/>
        <v>0.22763943406777393</v>
      </c>
      <c r="T1608" s="31">
        <f t="shared" si="996"/>
        <v>3.0783178231070615E-2</v>
      </c>
      <c r="U1608" s="31">
        <f t="shared" si="997"/>
        <v>8.6717694727940723E-3</v>
      </c>
      <c r="V1608" s="47">
        <f t="shared" si="1011"/>
        <v>6.3105018679047726E-4</v>
      </c>
      <c r="W1608" s="31">
        <f t="shared" si="998"/>
        <v>0.21978915136021474</v>
      </c>
      <c r="X1608" s="34">
        <f>(S1608*H1608*'Propiedades físicas'!$F$5*60*24*365)/(1000000)</f>
        <v>56477.755960138973</v>
      </c>
      <c r="Y1608" s="34">
        <f>(U1608*H1608*'Propiedades físicas'!$F$7*60*24*365)/(1000000)</f>
        <v>672.8357766201708</v>
      </c>
      <c r="Z1608" s="31">
        <f t="shared" si="1012"/>
        <v>1021.4908361842049</v>
      </c>
      <c r="AA1608" s="31">
        <f t="shared" si="1028"/>
        <v>7490.5923153533322</v>
      </c>
      <c r="AB1608" s="31">
        <f t="shared" si="1029"/>
        <v>224.51260400716248</v>
      </c>
      <c r="AC1608" s="31">
        <f t="shared" si="1030"/>
        <v>364.90601281064158</v>
      </c>
      <c r="AD1608" s="31">
        <f t="shared" si="1027"/>
        <v>49.345434704406195</v>
      </c>
      <c r="AE1608" s="31">
        <f t="shared" si="1016"/>
        <v>13.900846464888899</v>
      </c>
      <c r="AF1608" s="31">
        <f t="shared" si="1017"/>
        <v>9164.7480495246364</v>
      </c>
      <c r="AG1608" s="31">
        <f t="shared" si="1018"/>
        <v>0.11145869266282649</v>
      </c>
      <c r="AH1608" s="31">
        <f t="shared" si="1019"/>
        <v>0.81732659478204195</v>
      </c>
      <c r="AI1608" s="31">
        <f t="shared" si="1019"/>
        <v>2.4497411472081621E-2</v>
      </c>
      <c r="AJ1608" s="31">
        <f t="shared" si="1019"/>
        <v>3.9816262360815119E-2</v>
      </c>
      <c r="AK1608" s="31">
        <f t="shared" si="1000"/>
        <v>5.3842652779708088E-3</v>
      </c>
      <c r="AL1608" s="31">
        <f t="shared" si="1000"/>
        <v>1.5167734442639606E-3</v>
      </c>
      <c r="AM1608" s="31">
        <f t="shared" si="1020"/>
        <v>0.99999999999999989</v>
      </c>
      <c r="AN1608" s="31">
        <f>(Z1608*'Propiedades físicas'!$F$4)/1000</f>
        <v>898.27861152366609</v>
      </c>
      <c r="AO1608" s="31">
        <f>(AA1608*'Propiedades físicas'!$F$6)/1000</f>
        <v>239.99857778392075</v>
      </c>
      <c r="AP1608" s="31">
        <f>(AB1608*'Propiedades físicas'!$F$9)/1000</f>
        <v>138.51305104221888</v>
      </c>
      <c r="AQ1608" s="31">
        <f>(AC1608*'Propiedades físicas'!$F$5)/1000</f>
        <v>107.45387359234964</v>
      </c>
      <c r="AR1608" s="31">
        <f>(AD1608*'Propiedades físicas'!$F$8)/1000</f>
        <v>17.493943511406076</v>
      </c>
      <c r="AS1608" s="31">
        <f>(AE1608*'Propiedades físicas'!$F$7)/1000</f>
        <v>1.2801289509516187</v>
      </c>
      <c r="AT1608" s="31">
        <f t="shared" si="1021"/>
        <v>1403.0181864045132</v>
      </c>
      <c r="AU1608" s="31">
        <f t="shared" si="1022"/>
        <v>0.6402473041533886</v>
      </c>
      <c r="AV1608" s="31">
        <f t="shared" si="1026"/>
        <v>0.17105877893069962</v>
      </c>
      <c r="AW1608" s="31">
        <f t="shared" si="1026"/>
        <v>9.8725057440048947E-2</v>
      </c>
      <c r="AX1608" s="31">
        <f t="shared" si="1026"/>
        <v>7.6587655551151143E-2</v>
      </c>
      <c r="AY1608" s="31">
        <f t="shared" si="1023"/>
        <v>1.2468793121090936E-2</v>
      </c>
      <c r="AZ1608" s="31">
        <f t="shared" si="1023"/>
        <v>9.1241080362057146E-4</v>
      </c>
      <c r="BA1608" s="31">
        <f t="shared" si="1024"/>
        <v>0.99999999999999989</v>
      </c>
      <c r="BB1608" s="34">
        <f>AU1608*'Propiedades físicas'!$C$4+'Diseño reactor'!AV1608*'Propiedades físicas'!$C$5+'Diseño reactor'!AW1608*'Propiedades físicas'!$C$8+'Diseño reactor'!AX1608*'Propiedades físicas'!$C$9+'Diseño reactor'!AY1608*'Propiedades físicas'!$C$7+'Diseño reactor'!AZ1608*'Propiedades físicas'!$C$6</f>
        <v>875.52174548357584</v>
      </c>
      <c r="BC1608" s="45">
        <f>AU1608*'Propiedades físicas'!$L$4+'Diseño reactor'!AV1608*'Propiedades físicas'!$L$5+'Diseño reactor'!AW1608*'Propiedades físicas'!$L$8+AX1608*'Propiedades físicas'!$L$9+'Diseño reactor'!AY1608*'Propiedades físicas'!$L$7+'Diseño reactor'!AZ1608*'Propiedades físicas'!$L$6</f>
        <v>2.0830020384876029</v>
      </c>
      <c r="BD1608" s="29">
        <f t="shared" si="1001"/>
        <v>1.9686503275780507</v>
      </c>
      <c r="BE1608" s="58">
        <f t="shared" si="1002"/>
        <v>41.805930724230677</v>
      </c>
      <c r="BF1608" s="30">
        <f>AU1608*'Propiedades físicas'!$I$4+'Diseño reactor'!AV1608*'Propiedades físicas'!$I$5+'Diseño reactor'!AW1608*'Propiedades físicas'!$I$8+'Diseño reactor'!AX1608*'Propiedades físicas'!$I$9+'Diseño reactor'!AY1608*'Propiedades físicas'!$I$7+'Diseño reactor'!AZ1608*'Propiedades físicas'!$I$6</f>
        <v>1.9907985678248693E-2</v>
      </c>
      <c r="BG1608" s="24">
        <f>AU1608*'Propiedades físicas'!$O$4+'Diseño reactor'!AV1608*'Propiedades físicas'!$O$5+'Diseño reactor'!AW1608*'Propiedades físicas'!$O$8+'Diseño reactor'!AX1608*'Propiedades físicas'!$O$9+'Diseño reactor'!AY1608*'Propiedades físicas'!$O$7+'Diseño reactor'!AZ1608*'Propiedades físicas'!$O$6</f>
        <v>0.15279785541325128</v>
      </c>
      <c r="BH1608" s="54">
        <f t="shared" si="1003"/>
        <v>41290.849415933881</v>
      </c>
      <c r="BI1608" s="34">
        <f t="shared" si="1025"/>
        <v>271.39369618650886</v>
      </c>
      <c r="BJ1608" s="27">
        <f t="shared" si="1004"/>
        <v>4795.4292301634086</v>
      </c>
      <c r="BK1608" s="34">
        <f t="shared" si="1005"/>
        <v>563.63946319614411</v>
      </c>
      <c r="BL1608" s="27">
        <f t="shared" si="1006"/>
        <v>105.49858500028876</v>
      </c>
      <c r="BM1608" s="34">
        <f t="shared" si="1007"/>
        <v>1.1054421768707483</v>
      </c>
      <c r="BN1608" s="45">
        <f t="shared" si="1008"/>
        <v>1678.3999460284651</v>
      </c>
      <c r="BO1608" s="45">
        <f t="shared" si="1009"/>
        <v>102.60841636428904</v>
      </c>
      <c r="BP1608" s="66">
        <f t="shared" si="1010"/>
        <v>6.6887879721364891</v>
      </c>
    </row>
    <row r="1609" spans="8:68">
      <c r="H1609" s="68">
        <v>1604</v>
      </c>
      <c r="I1609" s="31">
        <f>('Propiedades físicas'!$C$10*'Diseño reactor'!H1609)/1000</f>
        <v>1403.893431686113</v>
      </c>
      <c r="J1609" s="31">
        <f t="shared" si="987"/>
        <v>0.32481097903017608</v>
      </c>
      <c r="K1609" s="31">
        <f>(I1609*1000)/'Propiedades físicas'!$F$10</f>
        <v>9170.4652972161693</v>
      </c>
      <c r="L1609" s="31">
        <f t="shared" si="988"/>
        <v>1310.0664710308813</v>
      </c>
      <c r="M1609" s="31">
        <f t="shared" si="989"/>
        <v>7860.3988261852874</v>
      </c>
      <c r="N1609" s="31">
        <f t="shared" si="990"/>
        <v>0.81674967021875389</v>
      </c>
      <c r="O1609" s="32">
        <f t="shared" si="991"/>
        <v>4.9004980213125231</v>
      </c>
      <c r="P1609" s="33">
        <f t="shared" si="992"/>
        <v>0.63732428310527267</v>
      </c>
      <c r="Q1609" s="31">
        <f t="shared" si="993"/>
        <v>4.6729969457940026</v>
      </c>
      <c r="R1609" s="31">
        <f t="shared" si="994"/>
        <v>0.14000881834743556</v>
      </c>
      <c r="S1609" s="31">
        <f t="shared" si="995"/>
        <v>0.22750107551852053</v>
      </c>
      <c r="T1609" s="31">
        <f t="shared" si="996"/>
        <v>3.0757449127051837E-2</v>
      </c>
      <c r="U1609" s="31">
        <f t="shared" si="997"/>
        <v>8.6591196389937501E-3</v>
      </c>
      <c r="V1609" s="47">
        <f t="shared" si="1011"/>
        <v>6.3113666870619244E-4</v>
      </c>
      <c r="W1609" s="31">
        <f t="shared" si="998"/>
        <v>0.2196822278060116</v>
      </c>
      <c r="X1609" s="34">
        <f>(S1609*H1609*'Propiedades físicas'!$F$5*60*24*365)/(1000000)</f>
        <v>56478.640075674943</v>
      </c>
      <c r="Y1609" s="34">
        <f>(U1609*H1609*'Propiedades físicas'!$F$7*60*24*365)/(1000000)</f>
        <v>672.27340903244919</v>
      </c>
      <c r="Z1609" s="31">
        <f t="shared" si="1012"/>
        <v>1022.2681501008574</v>
      </c>
      <c r="AA1609" s="31">
        <f t="shared" si="1028"/>
        <v>7495.4871010535799</v>
      </c>
      <c r="AB1609" s="31">
        <f t="shared" si="1029"/>
        <v>224.57414462928665</v>
      </c>
      <c r="AC1609" s="31">
        <f t="shared" si="1030"/>
        <v>364.91172513170693</v>
      </c>
      <c r="AD1609" s="31">
        <f t="shared" si="1027"/>
        <v>49.334948399791145</v>
      </c>
      <c r="AE1609" s="31">
        <f t="shared" si="1016"/>
        <v>13.889227900945976</v>
      </c>
      <c r="AF1609" s="31">
        <f t="shared" si="1017"/>
        <v>9170.4652972161693</v>
      </c>
      <c r="AG1609" s="31">
        <f t="shared" si="1018"/>
        <v>0.11147396745628403</v>
      </c>
      <c r="AH1609" s="31">
        <f t="shared" si="1019"/>
        <v>0.81735079498408292</v>
      </c>
      <c r="AI1609" s="31">
        <f t="shared" si="1019"/>
        <v>2.4488849513171318E-2</v>
      </c>
      <c r="AJ1609" s="31">
        <f t="shared" si="1019"/>
        <v>3.9792062158774136E-2</v>
      </c>
      <c r="AK1609" s="31">
        <f t="shared" si="1000"/>
        <v>5.3797650174596378E-3</v>
      </c>
      <c r="AL1609" s="31">
        <f t="shared" si="1000"/>
        <v>1.5145608702278452E-3</v>
      </c>
      <c r="AM1609" s="31">
        <f t="shared" si="1020"/>
        <v>0.99999999999999989</v>
      </c>
      <c r="AN1609" s="31">
        <f>(Z1609*'Propiedades físicas'!$F$4)/1000</f>
        <v>898.96216583569196</v>
      </c>
      <c r="AO1609" s="31">
        <f>(AA1609*'Propiedades físicas'!$F$6)/1000</f>
        <v>240.1554067177567</v>
      </c>
      <c r="AP1609" s="31">
        <f>(AB1609*'Propiedades físicas'!$F$9)/1000</f>
        <v>138.55101852903837</v>
      </c>
      <c r="AQ1609" s="31">
        <f>(AC1609*'Propiedades físicas'!$F$5)/1000</f>
        <v>107.45555569953375</v>
      </c>
      <c r="AR1609" s="31">
        <f>(AD1609*'Propiedades físicas'!$F$8)/1000</f>
        <v>17.490225906693951</v>
      </c>
      <c r="AS1609" s="31">
        <f>(AE1609*'Propiedades físicas'!$F$7)/1000</f>
        <v>1.279058997398115</v>
      </c>
      <c r="AT1609" s="31">
        <f t="shared" si="1021"/>
        <v>1403.8934316861128</v>
      </c>
      <c r="AU1609" s="31">
        <f t="shared" si="1022"/>
        <v>0.640335046482848</v>
      </c>
      <c r="AV1609" s="31">
        <f t="shared" si="1026"/>
        <v>0.17106384380566819</v>
      </c>
      <c r="AW1609" s="31">
        <f t="shared" si="1026"/>
        <v>9.8690552574660154E-2</v>
      </c>
      <c r="AX1609" s="31">
        <f t="shared" si="1026"/>
        <v>7.6541105809204341E-2</v>
      </c>
      <c r="AY1609" s="31">
        <f t="shared" si="1023"/>
        <v>1.2458371491693447E-2</v>
      </c>
      <c r="AZ1609" s="31">
        <f t="shared" si="1023"/>
        <v>9.1107983592595896E-4</v>
      </c>
      <c r="BA1609" s="31">
        <f t="shared" si="1024"/>
        <v>1.0000000000000002</v>
      </c>
      <c r="BB1609" s="34">
        <f>AU1609*'Propiedades físicas'!$C$4+'Diseño reactor'!AV1609*'Propiedades físicas'!$C$5+'Diseño reactor'!AW1609*'Propiedades físicas'!$C$8+'Diseño reactor'!AX1609*'Propiedades físicas'!$C$9+'Diseño reactor'!AY1609*'Propiedades físicas'!$C$7+'Diseño reactor'!AZ1609*'Propiedades físicas'!$C$6</f>
        <v>875.5213291265693</v>
      </c>
      <c r="BC1609" s="45">
        <f>AU1609*'Propiedades físicas'!$L$4+'Diseño reactor'!AV1609*'Propiedades físicas'!$L$5+'Diseño reactor'!AW1609*'Propiedades físicas'!$L$8+AX1609*'Propiedades físicas'!$L$9+'Diseño reactor'!AY1609*'Propiedades físicas'!$L$7+'Diseño reactor'!AZ1609*'Propiedades físicas'!$L$6</f>
        <v>2.0830662387434793</v>
      </c>
      <c r="BD1609" s="29">
        <f t="shared" si="1001"/>
        <v>1.9676329051203028</v>
      </c>
      <c r="BE1609" s="58">
        <f t="shared" si="1002"/>
        <v>41.804823487136503</v>
      </c>
      <c r="BF1609" s="30">
        <f>AU1609*'Propiedades físicas'!$I$4+'Diseño reactor'!AV1609*'Propiedades físicas'!$I$5+'Diseño reactor'!AW1609*'Propiedades físicas'!$I$8+'Diseño reactor'!AX1609*'Propiedades físicas'!$I$9+'Diseño reactor'!AY1609*'Propiedades físicas'!$I$7+'Diseño reactor'!AZ1609*'Propiedades físicas'!$I$6</f>
        <v>1.9908176014373925E-2</v>
      </c>
      <c r="BG1609" s="24">
        <f>AU1609*'Propiedades físicas'!$O$4+'Diseño reactor'!AV1609*'Propiedades físicas'!$O$5+'Diseño reactor'!AW1609*'Propiedades físicas'!$O$8+'Diseño reactor'!AX1609*'Propiedades físicas'!$O$9+'Diseño reactor'!AY1609*'Propiedades físicas'!$O$7+'Diseño reactor'!AZ1609*'Propiedades físicas'!$O$6</f>
        <v>0.15280087504121245</v>
      </c>
      <c r="BH1609" s="54">
        <f t="shared" si="1003"/>
        <v>41290.435010654022</v>
      </c>
      <c r="BI1609" s="34">
        <f t="shared" si="1025"/>
        <v>271.39929217892251</v>
      </c>
      <c r="BJ1609" s="27">
        <f t="shared" si="1004"/>
        <v>4795.4301039715192</v>
      </c>
      <c r="BK1609" s="34">
        <f t="shared" si="1005"/>
        <v>563.65070468140038</v>
      </c>
      <c r="BL1609" s="27">
        <f t="shared" si="1006"/>
        <v>105.4989788287866</v>
      </c>
      <c r="BM1609" s="34">
        <f t="shared" si="1007"/>
        <v>1.1054421768707483</v>
      </c>
      <c r="BN1609" s="45">
        <f t="shared" si="1008"/>
        <v>1679.5798768362008</v>
      </c>
      <c r="BO1609" s="45">
        <f t="shared" si="1009"/>
        <v>102.62155843460445</v>
      </c>
      <c r="BP1609" s="66">
        <f t="shared" si="1010"/>
        <v>6.6887847912631964</v>
      </c>
    </row>
    <row r="1610" spans="8:68">
      <c r="H1610" s="68">
        <v>1605</v>
      </c>
      <c r="I1610" s="31">
        <f>('Propiedades físicas'!$C$10*'Diseño reactor'!H1610)/1000</f>
        <v>1404.7686769677125</v>
      </c>
      <c r="J1610" s="31">
        <f t="shared" ref="J1610:J1673" si="1031">$F$7/I1610</f>
        <v>0.32460860458841279</v>
      </c>
      <c r="K1610" s="31">
        <f>(I1610*1000)/'Propiedades físicas'!$F$10</f>
        <v>9176.1825449077005</v>
      </c>
      <c r="L1610" s="31">
        <f t="shared" ref="L1610:L1673" si="1032">K1610*$I$5</f>
        <v>1310.8832207011001</v>
      </c>
      <c r="M1610" s="31">
        <f t="shared" ref="M1610:M1673" si="1033">$I$6*K1610</f>
        <v>7865.2993242066004</v>
      </c>
      <c r="N1610" s="31">
        <f t="shared" ref="N1610:N1673" si="1034">L1610/H1610</f>
        <v>0.81674967021875389</v>
      </c>
      <c r="O1610" s="32">
        <f t="shared" ref="O1610:O1673" si="1035">M1610/H1610</f>
        <v>4.900498021312524</v>
      </c>
      <c r="P1610" s="33">
        <f t="shared" ref="P1610:P1673" si="1036">(H1610*$C$5*N1610)/(H1610*$C$5+$F$7*1000*$C$4)</f>
        <v>0.63741152795542255</v>
      </c>
      <c r="Q1610" s="31">
        <f t="shared" ref="Q1610:Q1673" si="1037">((H1610^3)*($C$5^3)*O1610+3*(H1610^2)*($C$5^2)*O1610*$F$7*1000*$C$4+3*H1610*$C$5*O1610*(($F$7*1000)^2)*($C$4^2)+O1610*(($F$7*1000)^3)*($C$4^3)-3*N1610*(($F$7*1000)^3)*($C$4^3)-3*(($F$7*1000)^2)*($C$4^2)*H1610*$C$5*N1610-$F$7*1000*$C$4*(H1610^2)*($C$5^2)*N1610)/(3*(($F$7*1000)^2)*($C$4^2)*H1610*$C$5+(($F$7*1000)^3)*($C$4^3)+3*(H1610^2)*($C$5^2)*$F$7*1000*$C$4+(H1610^3)*($C$5^3))</f>
        <v>4.6731351388528344</v>
      </c>
      <c r="R1610" s="31">
        <f t="shared" ref="R1610:R1673" si="1038">($F$7*1000*$C$4*H1610*$C$5*N1610)/((H1610^2)*($C$5^2)+2*$F$7*1000*$C$4*H1610*$C$5+(($F$7*1000)^2)*($C$4^2))</f>
        <v>0.13995989646391921</v>
      </c>
      <c r="S1610" s="31">
        <f t="shared" ref="S1610:S1673" si="1039">(N1610*$F$7*1000*$C$4*(3*(($F$7*1000)^2)*($C$4^2)+3*$F$7*1000*$C$4*H1610*$C$5+(H1610^2)*($C$5^2)))/(3*(($F$7*1000)^2)*($C$4^2)*H1610*$C$5+(($F$7*1000)^3)*($C$4^3)+3*(H1610^2)*($C$5^2)*$F$7*1000*$C$4+(H1610^3)*($C$5^3))</f>
        <v>0.22736288245969122</v>
      </c>
      <c r="T1610" s="31">
        <f t="shared" ref="T1610:T1673" si="1040">((($F$7*1000)^2)*($C$4^2)*H1610*$C$5*N1610)/(3*(($F$7*1000)^2)*($C$4^2)*H1610*$C$5+(($F$7*1000)^3)*($C$4^3)+3*(H1610^2)*($C$5^2)*$F$7*1000*$C$4+(H1610^3)*($C$5^3))</f>
        <v>3.0731751402464331E-2</v>
      </c>
      <c r="U1610" s="31">
        <f t="shared" ref="U1610:U1673" si="1041">((($F$7*1000)^3)*($C$4^3)*N1610)/(3*(($F$7*1000)^2)*($C$4^2)*H1610*$C$5+(($F$7*1000)^3)*($C$4^3)+3*(H1610^2)*($C$5^2)*$F$7*1000*$C$4+(H1610^3)*($C$5^3))</f>
        <v>8.6464943969477726E-3</v>
      </c>
      <c r="V1610" s="47">
        <f t="shared" si="1011"/>
        <v>6.3122306651896209E-4</v>
      </c>
      <c r="W1610" s="31">
        <f t="shared" ref="W1610:W1673" si="1042">($F$7*1000*$C$4)/(H1610*$C$5+$F$7*1000*$C$4)</f>
        <v>0.21957540823407784</v>
      </c>
      <c r="X1610" s="34">
        <f>(S1610*H1610*'Propiedades físicas'!$F$5*60*24*365)/(1000000)</f>
        <v>56479.52247245692</v>
      </c>
      <c r="Y1610" s="34">
        <f>(U1610*H1610*'Propiedades físicas'!$F$7*60*24*365)/(1000000)</f>
        <v>671.71172731295871</v>
      </c>
      <c r="Z1610" s="31">
        <f t="shared" si="1012"/>
        <v>1023.0455023684532</v>
      </c>
      <c r="AA1610" s="31">
        <f t="shared" si="1028"/>
        <v>7500.3818978587988</v>
      </c>
      <c r="AB1610" s="31">
        <f t="shared" si="1029"/>
        <v>224.63563382459034</v>
      </c>
      <c r="AC1610" s="31">
        <f t="shared" si="1030"/>
        <v>364.91742634780439</v>
      </c>
      <c r="AD1610" s="31">
        <f t="shared" si="1027"/>
        <v>49.324461000955253</v>
      </c>
      <c r="AE1610" s="31">
        <f t="shared" ref="AE1610" si="1043">U1610*$H1610</f>
        <v>13.877623507101175</v>
      </c>
      <c r="AF1610" s="31">
        <f t="shared" si="1017"/>
        <v>9176.1825449077023</v>
      </c>
      <c r="AG1610" s="31">
        <f t="shared" si="1018"/>
        <v>0.1114892273951317</v>
      </c>
      <c r="AH1610" s="31">
        <f t="shared" si="1019"/>
        <v>0.81737496624030381</v>
      </c>
      <c r="AI1610" s="31">
        <f t="shared" si="1019"/>
        <v>2.4480292618987976E-2</v>
      </c>
      <c r="AJ1610" s="31">
        <f t="shared" si="1019"/>
        <v>3.9767890902553407E-2</v>
      </c>
      <c r="AK1610" s="31">
        <f t="shared" si="1019"/>
        <v>5.3752702455039684E-3</v>
      </c>
      <c r="AL1610" s="31">
        <f t="shared" si="1019"/>
        <v>1.5123525975191639E-3</v>
      </c>
      <c r="AM1610" s="31">
        <f t="shared" si="1020"/>
        <v>1</v>
      </c>
      <c r="AN1610" s="31">
        <f>(Z1610*'Propiedades físicas'!$F$4)/1000</f>
        <v>899.64575387277034</v>
      </c>
      <c r="AO1610" s="31">
        <f>(AA1610*'Propiedades físicas'!$F$6)/1000</f>
        <v>240.31223600739591</v>
      </c>
      <c r="AP1610" s="31">
        <f>(AB1610*'Propiedades físicas'!$F$9)/1000</f>
        <v>138.588954288081</v>
      </c>
      <c r="AQ1610" s="31">
        <f>(AC1610*'Propiedades físicas'!$F$5)/1000</f>
        <v>107.45723453663797</v>
      </c>
      <c r="AR1610" s="31">
        <f>(AD1610*'Propiedades físicas'!$F$8)/1000</f>
        <v>17.486507914058649</v>
      </c>
      <c r="AS1610" s="31">
        <f>(AE1610*'Propiedades físicas'!$F$7)/1000</f>
        <v>1.2779903487689472</v>
      </c>
      <c r="AT1610" s="31">
        <f t="shared" si="1021"/>
        <v>1404.7686769677127</v>
      </c>
      <c r="AU1610" s="31">
        <f t="shared" si="1022"/>
        <v>0.64042270348361974</v>
      </c>
      <c r="AV1610" s="31">
        <f t="shared" si="1026"/>
        <v>0.17106890262254848</v>
      </c>
      <c r="AW1610" s="31">
        <f t="shared" si="1026"/>
        <v>9.8656068120222137E-2</v>
      </c>
      <c r="AX1610" s="31">
        <f t="shared" si="1026"/>
        <v>7.6494611745324223E-2</v>
      </c>
      <c r="AY1610" s="31">
        <f t="shared" si="1023"/>
        <v>1.2447962572602663E-2</v>
      </c>
      <c r="AZ1610" s="31">
        <f t="shared" si="1023"/>
        <v>9.0975145568277828E-4</v>
      </c>
      <c r="BA1610" s="31">
        <f t="shared" si="1024"/>
        <v>0.99999999999999989</v>
      </c>
      <c r="BB1610" s="34">
        <f>AU1610*'Propiedades físicas'!$C$4+'Diseño reactor'!AV1610*'Propiedades físicas'!$C$5+'Diseño reactor'!AW1610*'Propiedades físicas'!$C$8+'Diseño reactor'!AX1610*'Propiedades físicas'!$C$9+'Diseño reactor'!AY1610*'Propiedades físicas'!$C$7+'Diseño reactor'!AZ1610*'Propiedades físicas'!$C$6</f>
        <v>875.52091353098604</v>
      </c>
      <c r="BC1610" s="45">
        <f>AU1610*'Propiedades físicas'!$L$4+'Diseño reactor'!AV1610*'Propiedades físicas'!$L$5+'Diseño reactor'!AW1610*'Propiedades físicas'!$L$8+AX1610*'Propiedades físicas'!$L$9+'Diseño reactor'!AY1610*'Propiedades físicas'!$L$7+'Diseño reactor'!AZ1610*'Propiedades físicas'!$L$6</f>
        <v>2.0831303736597926</v>
      </c>
      <c r="BD1610" s="29">
        <f t="shared" ref="BD1610:BD1673" si="1044">((-$F$19)*V1610*($F$7*1000))/(H1610*(BB1610/1000)*BC1610)</f>
        <v>1.9666165357515493</v>
      </c>
      <c r="BE1610" s="58">
        <f t="shared" ref="BE1610:BE1673" si="1045">BD1610+$F$20+((BP1610*60)/(H1610*(BB1610/1000)*BC1610))</f>
        <v>41.803717419610649</v>
      </c>
      <c r="BF1610" s="30">
        <f>AU1610*'Propiedades físicas'!$I$4+'Diseño reactor'!AV1610*'Propiedades físicas'!$I$5+'Diseño reactor'!AW1610*'Propiedades físicas'!$I$8+'Diseño reactor'!AX1610*'Propiedades físicas'!$I$9+'Diseño reactor'!AY1610*'Propiedades físicas'!$I$7+'Diseño reactor'!AZ1610*'Propiedades físicas'!$I$6</f>
        <v>1.9908365994083223E-2</v>
      </c>
      <c r="BG1610" s="24">
        <f>AU1610*'Propiedades físicas'!$O$4+'Diseño reactor'!AV1610*'Propiedades físicas'!$O$5+'Diseño reactor'!AW1610*'Propiedades físicas'!$O$8+'Diseño reactor'!AX1610*'Propiedades físicas'!$O$9+'Diseño reactor'!AY1610*'Propiedades físicas'!$O$7+'Diseño reactor'!AZ1610*'Propiedades físicas'!$O$6</f>
        <v>0.1528038918103265</v>
      </c>
      <c r="BH1610" s="54">
        <f t="shared" ref="BH1610:BH1673" si="1046">(BB1610*($F$33^2)*$F$34)/BF1610</f>
        <v>41290.021388415124</v>
      </c>
      <c r="BI1610" s="34">
        <f t="shared" si="1025"/>
        <v>271.40487981607691</v>
      </c>
      <c r="BJ1610" s="27">
        <f t="shared" ref="BJ1610:BJ1673" si="1047">$F$43*(BH1610^$F$44)*(BI1610^$F$45)</f>
        <v>4795.4309881970703</v>
      </c>
      <c r="BK1610" s="34">
        <f t="shared" ref="BK1610:BK1673" si="1048">(BJ1610*BG1610)/$F$16</f>
        <v>563.66193684950167</v>
      </c>
      <c r="BL1610" s="27">
        <f t="shared" ref="BL1610:BL1673" si="1049">1/((1/BK1610)+(1/$F$61))</f>
        <v>105.49937231811921</v>
      </c>
      <c r="BM1610" s="34">
        <f t="shared" ref="BM1610:BM1673" si="1050">($F$33*($F$34^2))/9.8</f>
        <v>1.1054421768707483</v>
      </c>
      <c r="BN1610" s="45">
        <f t="shared" ref="BN1610:BN1673" si="1051">((((H1610/60)*(BB1610/1000)*BC1610*($F$20-$F$4)+(((-$F$19)*V1610*($F$7*1000))/60)))/(-BL1610*$F$46/1000))+$F$4</f>
        <v>1680.7598496024891</v>
      </c>
      <c r="BO1610" s="45">
        <f t="shared" ref="BO1610:BO1673" si="1052">((-$F$19)*V1610*($F$7*1000)/60)+BP1610</f>
        <v>102.63468772708924</v>
      </c>
      <c r="BP1610" s="66">
        <f t="shared" ref="BP1610:BP1673" si="1053">($F$35*($F$33^5)*($F$34^3)*BB1610)/1000</f>
        <v>6.6887816162070051</v>
      </c>
    </row>
    <row r="1611" spans="8:68">
      <c r="H1611" s="68">
        <v>1606</v>
      </c>
      <c r="I1611" s="31">
        <f>('Propiedades físicas'!$C$10*'Diseño reactor'!H1611)/1000</f>
        <v>1405.6439222493125</v>
      </c>
      <c r="J1611" s="31">
        <f t="shared" si="1031"/>
        <v>0.32440648216961548</v>
      </c>
      <c r="K1611" s="31">
        <f>(I1611*1000)/'Propiedades físicas'!$F$10</f>
        <v>9181.8997925992317</v>
      </c>
      <c r="L1611" s="31">
        <f t="shared" si="1032"/>
        <v>1311.6999703713188</v>
      </c>
      <c r="M1611" s="31">
        <f t="shared" si="1033"/>
        <v>7870.1998222279126</v>
      </c>
      <c r="N1611" s="31">
        <f t="shared" si="1034"/>
        <v>0.816749670218754</v>
      </c>
      <c r="O1611" s="32">
        <f t="shared" si="1035"/>
        <v>4.9004980213125231</v>
      </c>
      <c r="P1611" s="33">
        <f t="shared" si="1036"/>
        <v>0.637498688001915</v>
      </c>
      <c r="Q1611" s="31">
        <f t="shared" si="1037"/>
        <v>4.673273166713579</v>
      </c>
      <c r="R1611" s="31">
        <f t="shared" si="1038"/>
        <v>0.13991100352165844</v>
      </c>
      <c r="S1611" s="31">
        <f t="shared" si="1039"/>
        <v>0.22722485459894562</v>
      </c>
      <c r="T1611" s="31">
        <f t="shared" si="1040"/>
        <v>3.0706085008254509E-2</v>
      </c>
      <c r="U1611" s="31">
        <f t="shared" si="1041"/>
        <v>8.6338936869260526E-3</v>
      </c>
      <c r="V1611" s="47">
        <f t="shared" ref="V1611:V1674" si="1054">$C$4*P1611/$C$5</f>
        <v>6.3130938035141099E-4</v>
      </c>
      <c r="W1611" s="31">
        <f t="shared" si="1042"/>
        <v>0.21946869249280423</v>
      </c>
      <c r="X1611" s="34">
        <f>(S1611*H1611*'Propiedades físicas'!$F$5*60*24*365)/(1000000)</f>
        <v>56480.403154659565</v>
      </c>
      <c r="Y1611" s="34">
        <f>(U1611*H1611*'Propiedades físicas'!$F$7*60*24*365)/(1000000)</f>
        <v>671.15073038952301</v>
      </c>
      <c r="Z1611" s="31">
        <f t="shared" ref="Z1611:Z1674" si="1055">P1611*$H1611</f>
        <v>1023.8228929310754</v>
      </c>
      <c r="AA1611" s="31">
        <f t="shared" ref="AA1611:AD1674" si="1056">Q1611*$H1611</f>
        <v>7505.2767057420078</v>
      </c>
      <c r="AB1611" s="31">
        <f t="shared" si="1056"/>
        <v>224.69707165578347</v>
      </c>
      <c r="AC1611" s="31">
        <f t="shared" si="1056"/>
        <v>364.92311648590669</v>
      </c>
      <c r="AD1611" s="31">
        <f t="shared" si="1056"/>
        <v>49.313972523256744</v>
      </c>
      <c r="AE1611" s="31">
        <f t="shared" ref="AE1611:AE1674" si="1057">U1611*$H1611</f>
        <v>13.86603326120324</v>
      </c>
      <c r="AF1611" s="31">
        <f t="shared" ref="AF1611:AF1674" si="1058">Z1611+AA1611+AB1611+AC1611+AD1611+AE1611</f>
        <v>9181.8997925992317</v>
      </c>
      <c r="AG1611" s="31">
        <f t="shared" ref="AG1611:AG1674" si="1059">Z1611/AF1611</f>
        <v>0.11150447250102798</v>
      </c>
      <c r="AH1611" s="31">
        <f t="shared" ref="AH1611:AK1674" si="1060">AA1611/$AF1611</f>
        <v>0.8173991086018374</v>
      </c>
      <c r="AI1611" s="31">
        <f t="shared" si="1060"/>
        <v>2.4471740786900457E-2</v>
      </c>
      <c r="AJ1611" s="31">
        <f t="shared" si="1060"/>
        <v>3.9743748541019905E-2</v>
      </c>
      <c r="AK1611" s="31">
        <f t="shared" si="1060"/>
        <v>5.3707809535238722E-3</v>
      </c>
      <c r="AL1611" s="31">
        <f t="shared" ref="AL1611:AL1674" si="1061">AE1611/$AF1611</f>
        <v>1.5101486156905678E-3</v>
      </c>
      <c r="AM1611" s="31">
        <f t="shared" ref="AM1611:AM1674" si="1062">AG1611+AH1611+AI1611+AJ1611+AK1611+AL1611</f>
        <v>1.0000000000000002</v>
      </c>
      <c r="AN1611" s="31">
        <f>(Z1611*'Propiedades físicas'!$F$4)/1000</f>
        <v>900.32937558572917</v>
      </c>
      <c r="AO1611" s="31">
        <f>(AA1611*'Propiedades físicas'!$F$6)/1000</f>
        <v>240.46906565197392</v>
      </c>
      <c r="AP1611" s="31">
        <f>(AB1611*'Propiedades físicas'!$F$9)/1000</f>
        <v>138.62685835803561</v>
      </c>
      <c r="AQ1611" s="31">
        <f>(AC1611*'Propiedades físicas'!$F$5)/1000</f>
        <v>107.45891011160495</v>
      </c>
      <c r="AR1611" s="31">
        <f>(AD1611*'Propiedades físicas'!$F$8)/1000</f>
        <v>17.482789538944974</v>
      </c>
      <c r="AS1611" s="31">
        <f>(AE1611*'Propiedades físicas'!$F$7)/1000</f>
        <v>1.2769230030242065</v>
      </c>
      <c r="AT1611" s="31">
        <f t="shared" ref="AT1611:AT1674" si="1063">AN1611+AO1611+AP1611+AQ1611+AR1611+AS1611</f>
        <v>1405.6439222493129</v>
      </c>
      <c r="AU1611" s="31">
        <f t="shared" ref="AU1611:AU1674" si="1064">AN1611/$AT1611</f>
        <v>0.64051027528011584</v>
      </c>
      <c r="AV1611" s="31">
        <f t="shared" si="1026"/>
        <v>0.17107395539204201</v>
      </c>
      <c r="AW1611" s="31">
        <f t="shared" si="1026"/>
        <v>9.862160406613131E-2</v>
      </c>
      <c r="AX1611" s="31">
        <f t="shared" si="1026"/>
        <v>7.6448173261154995E-2</v>
      </c>
      <c r="AY1611" s="31">
        <f t="shared" si="1026"/>
        <v>1.2437566343949323E-2</v>
      </c>
      <c r="AZ1611" s="31">
        <f t="shared" si="1026"/>
        <v>9.0842565660645609E-4</v>
      </c>
      <c r="BA1611" s="31">
        <f t="shared" ref="BA1611:BA1674" si="1065">AU1611+AV1611+AW1611+AX1611+AY1611+AZ1611</f>
        <v>0.99999999999999989</v>
      </c>
      <c r="BB1611" s="34">
        <f>AU1611*'Propiedades físicas'!$C$4+'Diseño reactor'!AV1611*'Propiedades físicas'!$C$5+'Diseño reactor'!AW1611*'Propiedades físicas'!$C$8+'Diseño reactor'!AX1611*'Propiedades físicas'!$C$9+'Diseño reactor'!AY1611*'Propiedades físicas'!$C$7+'Diseño reactor'!AZ1611*'Propiedades físicas'!$C$6</f>
        <v>875.52049869507584</v>
      </c>
      <c r="BC1611" s="45">
        <f>AU1611*'Propiedades físicas'!$L$4+'Diseño reactor'!AV1611*'Propiedades físicas'!$L$5+'Diseño reactor'!AW1611*'Propiedades físicas'!$L$8+AX1611*'Propiedades físicas'!$L$9+'Diseño reactor'!AY1611*'Propiedades físicas'!$L$7+'Diseño reactor'!AZ1611*'Propiedades físicas'!$L$6</f>
        <v>2.0831944433352239</v>
      </c>
      <c r="BD1611" s="29">
        <f t="shared" si="1044"/>
        <v>1.9656012178356885</v>
      </c>
      <c r="BE1611" s="58">
        <f t="shared" si="1045"/>
        <v>41.802612519792127</v>
      </c>
      <c r="BF1611" s="30">
        <f>AU1611*'Propiedades físicas'!$I$4+'Diseño reactor'!AV1611*'Propiedades físicas'!$I$5+'Diseño reactor'!AW1611*'Propiedades físicas'!$I$8+'Diseño reactor'!AX1611*'Propiedades físicas'!$I$9+'Diseño reactor'!AY1611*'Propiedades físicas'!$I$7+'Diseño reactor'!AZ1611*'Propiedades físicas'!$I$6</f>
        <v>1.9908555618181948E-2</v>
      </c>
      <c r="BG1611" s="24">
        <f>AU1611*'Propiedades físicas'!$O$4+'Diseño reactor'!AV1611*'Propiedades físicas'!$O$5+'Diseño reactor'!AW1611*'Propiedades físicas'!$O$8+'Diseño reactor'!AX1611*'Propiedades físicas'!$O$9+'Diseño reactor'!AY1611*'Propiedades físicas'!$O$7+'Diseño reactor'!AZ1611*'Propiedades físicas'!$O$6</f>
        <v>0.15280690572451094</v>
      </c>
      <c r="BH1611" s="54">
        <f t="shared" si="1046"/>
        <v>41289.608547419695</v>
      </c>
      <c r="BI1611" s="34">
        <f t="shared" ref="BI1611:BI1674" si="1066">(BC1611*BF1611)/(BG1611/1000)</f>
        <v>271.41045911496633</v>
      </c>
      <c r="BJ1611" s="27">
        <f t="shared" si="1047"/>
        <v>4795.4318828058595</v>
      </c>
      <c r="BK1611" s="34">
        <f t="shared" si="1048"/>
        <v>563.67315971094536</v>
      </c>
      <c r="BL1611" s="27">
        <f t="shared" si="1049"/>
        <v>105.49976546868672</v>
      </c>
      <c r="BM1611" s="34">
        <f t="shared" si="1050"/>
        <v>1.1054421768707483</v>
      </c>
      <c r="BN1611" s="45">
        <f t="shared" si="1051"/>
        <v>1681.939864263976</v>
      </c>
      <c r="BO1611" s="45">
        <f t="shared" si="1052"/>
        <v>102.64780426036901</v>
      </c>
      <c r="BP1611" s="66">
        <f t="shared" si="1053"/>
        <v>6.6887784469545437</v>
      </c>
    </row>
    <row r="1612" spans="8:68">
      <c r="H1612" s="68">
        <v>1607</v>
      </c>
      <c r="I1612" s="31">
        <f>('Propiedades físicas'!$C$10*'Diseño reactor'!H1612)/1000</f>
        <v>1406.5191675309122</v>
      </c>
      <c r="J1612" s="31">
        <f t="shared" si="1031"/>
        <v>0.32420461130329964</v>
      </c>
      <c r="K1612" s="31">
        <f>(I1612*1000)/'Propiedades físicas'!$F$10</f>
        <v>9187.6170402907628</v>
      </c>
      <c r="L1612" s="31">
        <f t="shared" si="1032"/>
        <v>1312.5167200415374</v>
      </c>
      <c r="M1612" s="31">
        <f t="shared" si="1033"/>
        <v>7875.1003202492248</v>
      </c>
      <c r="N1612" s="31">
        <f t="shared" si="1034"/>
        <v>0.81674967021875378</v>
      </c>
      <c r="O1612" s="32">
        <f t="shared" si="1035"/>
        <v>4.9004980213125231</v>
      </c>
      <c r="P1612" s="33">
        <f t="shared" si="1036"/>
        <v>0.63758576336833583</v>
      </c>
      <c r="Q1612" s="31">
        <f t="shared" si="1037"/>
        <v>4.6734110296679008</v>
      </c>
      <c r="R1612" s="31">
        <f t="shared" si="1038"/>
        <v>0.13986213950558657</v>
      </c>
      <c r="S1612" s="31">
        <f t="shared" si="1039"/>
        <v>0.2270869916446219</v>
      </c>
      <c r="T1612" s="31">
        <f t="shared" si="1040"/>
        <v>3.0680449895458928E-2</v>
      </c>
      <c r="U1612" s="31">
        <f t="shared" si="1041"/>
        <v>8.6213174493725009E-3</v>
      </c>
      <c r="V1612" s="47">
        <f t="shared" si="1054"/>
        <v>6.3139561032592487E-4</v>
      </c>
      <c r="W1612" s="31">
        <f t="shared" si="1042"/>
        <v>0.21936208043087635</v>
      </c>
      <c r="X1612" s="34">
        <f>(S1612*H1612*'Propiedades físicas'!$F$5*60*24*365)/(1000000)</f>
        <v>56481.282126445287</v>
      </c>
      <c r="Y1612" s="34">
        <f>(U1612*H1612*'Propiedades físicas'!$F$7*60*24*365)/(1000000)</f>
        <v>670.59041719193544</v>
      </c>
      <c r="Z1612" s="31">
        <f t="shared" si="1055"/>
        <v>1024.6003217329157</v>
      </c>
      <c r="AA1612" s="31">
        <f t="shared" si="1056"/>
        <v>7510.1715246763169</v>
      </c>
      <c r="AB1612" s="31">
        <f t="shared" si="1056"/>
        <v>224.75845818547762</v>
      </c>
      <c r="AC1612" s="31">
        <f t="shared" si="1056"/>
        <v>364.9287955729074</v>
      </c>
      <c r="AD1612" s="31">
        <f t="shared" si="1056"/>
        <v>49.3034829820025</v>
      </c>
      <c r="AE1612" s="31">
        <f t="shared" si="1057"/>
        <v>13.854457141141609</v>
      </c>
      <c r="AF1612" s="31">
        <f t="shared" si="1058"/>
        <v>9187.617040290761</v>
      </c>
      <c r="AG1612" s="31">
        <f t="shared" si="1059"/>
        <v>0.11151970279558911</v>
      </c>
      <c r="AH1612" s="31">
        <f t="shared" si="1060"/>
        <v>0.81742322211969798</v>
      </c>
      <c r="AI1612" s="31">
        <f t="shared" si="1060"/>
        <v>2.4463194014273441E-2</v>
      </c>
      <c r="AJ1612" s="31">
        <f t="shared" si="1060"/>
        <v>3.9719635023159228E-2</v>
      </c>
      <c r="AK1612" s="31">
        <f t="shared" si="1060"/>
        <v>5.3662971329551832E-3</v>
      </c>
      <c r="AL1612" s="31">
        <f t="shared" si="1061"/>
        <v>1.50794891432514E-3</v>
      </c>
      <c r="AM1612" s="31">
        <f t="shared" si="1062"/>
        <v>1</v>
      </c>
      <c r="AN1612" s="31">
        <f>(Z1612*'Propiedades físicas'!$F$4)/1000</f>
        <v>901.01303092549142</v>
      </c>
      <c r="AO1612" s="31">
        <f>(AA1612*'Propiedades físicas'!$F$6)/1000</f>
        <v>240.62589565062919</v>
      </c>
      <c r="AP1612" s="31">
        <f>(AB1612*'Propiedades físicas'!$F$9)/1000</f>
        <v>138.66473077753039</v>
      </c>
      <c r="AQ1612" s="31">
        <f>(AC1612*'Propiedades físicas'!$F$5)/1000</f>
        <v>107.46058243235406</v>
      </c>
      <c r="AR1612" s="31">
        <f>(AD1612*'Propiedades físicas'!$F$8)/1000</f>
        <v>17.47907078677952</v>
      </c>
      <c r="AS1612" s="31">
        <f>(AE1612*'Propiedades físicas'!$F$7)/1000</f>
        <v>1.2758569581277308</v>
      </c>
      <c r="AT1612" s="31">
        <f t="shared" si="1063"/>
        <v>1406.5191675309125</v>
      </c>
      <c r="AU1612" s="31">
        <f t="shared" si="1064"/>
        <v>0.6405977619965062</v>
      </c>
      <c r="AV1612" s="31">
        <f t="shared" ref="AV1612:AY1675" si="1067">AO1612/$AT1612</f>
        <v>0.1710790021248258</v>
      </c>
      <c r="AW1612" s="31">
        <f t="shared" si="1067"/>
        <v>9.8587160401767376E-2</v>
      </c>
      <c r="AX1612" s="31">
        <f t="shared" si="1067"/>
        <v>7.6401790258569149E-2</v>
      </c>
      <c r="AY1612" s="31">
        <f t="shared" si="1067"/>
        <v>1.2427182785900687E-2</v>
      </c>
      <c r="AZ1612" s="31">
        <f t="shared" ref="AZ1612:AZ1675" si="1068">AS1612/$AT1612</f>
        <v>9.0710243243072623E-4</v>
      </c>
      <c r="BA1612" s="31">
        <f t="shared" si="1065"/>
        <v>1</v>
      </c>
      <c r="BB1612" s="34">
        <f>AU1612*'Propiedades físicas'!$C$4+'Diseño reactor'!AV1612*'Propiedades físicas'!$C$5+'Diseño reactor'!AW1612*'Propiedades físicas'!$C$8+'Diseño reactor'!AX1612*'Propiedades físicas'!$C$9+'Diseño reactor'!AY1612*'Propiedades físicas'!$C$7+'Diseño reactor'!AZ1612*'Propiedades físicas'!$C$6</f>
        <v>875.52008461709397</v>
      </c>
      <c r="BC1612" s="45">
        <f>AU1612*'Propiedades físicas'!$L$4+'Diseño reactor'!AV1612*'Propiedades físicas'!$L$5+'Diseño reactor'!AW1612*'Propiedades físicas'!$L$8+AX1612*'Propiedades físicas'!$L$9+'Diseño reactor'!AY1612*'Propiedades físicas'!$L$7+'Diseño reactor'!AZ1612*'Propiedades físicas'!$L$6</f>
        <v>2.0832584478682583</v>
      </c>
      <c r="BD1612" s="29">
        <f t="shared" si="1044"/>
        <v>1.9645869497400028</v>
      </c>
      <c r="BE1612" s="58">
        <f t="shared" si="1045"/>
        <v>41.801508785823899</v>
      </c>
      <c r="BF1612" s="30">
        <f>AU1612*'Propiedades físicas'!$I$4+'Diseño reactor'!AV1612*'Propiedades físicas'!$I$5+'Diseño reactor'!AW1612*'Propiedades físicas'!$I$8+'Diseño reactor'!AX1612*'Propiedades físicas'!$I$9+'Diseño reactor'!AY1612*'Propiedades físicas'!$I$7+'Diseño reactor'!AZ1612*'Propiedades físicas'!$I$6</f>
        <v>1.9908744887473264E-2</v>
      </c>
      <c r="BG1612" s="24">
        <f>AU1612*'Propiedades físicas'!$O$4+'Diseño reactor'!AV1612*'Propiedades físicas'!$O$5+'Diseño reactor'!AW1612*'Propiedades físicas'!$O$8+'Diseño reactor'!AX1612*'Propiedades físicas'!$O$9+'Diseño reactor'!AY1612*'Propiedades físicas'!$O$7+'Diseño reactor'!AZ1612*'Propiedades físicas'!$O$6</f>
        <v>0.15280991678767644</v>
      </c>
      <c r="BH1612" s="54">
        <f t="shared" si="1046"/>
        <v>41289.19648587532</v>
      </c>
      <c r="BI1612" s="34">
        <f t="shared" si="1066"/>
        <v>271.41603009254101</v>
      </c>
      <c r="BJ1612" s="27">
        <f t="shared" si="1047"/>
        <v>4795.4327877638034</v>
      </c>
      <c r="BK1612" s="34">
        <f t="shared" si="1048"/>
        <v>563.68437327621689</v>
      </c>
      <c r="BL1612" s="27">
        <f t="shared" si="1049"/>
        <v>105.50015828088864</v>
      </c>
      <c r="BM1612" s="34">
        <f t="shared" si="1050"/>
        <v>1.1054421768707483</v>
      </c>
      <c r="BN1612" s="45">
        <f t="shared" si="1051"/>
        <v>1683.1199207574359</v>
      </c>
      <c r="BO1612" s="45">
        <f t="shared" si="1052"/>
        <v>102.66090805303308</v>
      </c>
      <c r="BP1612" s="66">
        <f t="shared" si="1053"/>
        <v>6.6887752834924843</v>
      </c>
    </row>
    <row r="1613" spans="8:68">
      <c r="H1613" s="68">
        <v>1608</v>
      </c>
      <c r="I1613" s="31">
        <f>('Propiedades físicas'!$C$10*'Diseño reactor'!H1613)/1000</f>
        <v>1407.3944128125122</v>
      </c>
      <c r="J1613" s="31">
        <f t="shared" si="1031"/>
        <v>0.32400299152015077</v>
      </c>
      <c r="K1613" s="31">
        <f>(I1613*1000)/'Propiedades físicas'!$F$10</f>
        <v>9193.334287982294</v>
      </c>
      <c r="L1613" s="31">
        <f t="shared" si="1032"/>
        <v>1313.3334697117562</v>
      </c>
      <c r="M1613" s="31">
        <f t="shared" si="1033"/>
        <v>7880.0008182705369</v>
      </c>
      <c r="N1613" s="31">
        <f t="shared" si="1034"/>
        <v>0.81674967021875378</v>
      </c>
      <c r="O1613" s="32">
        <f t="shared" si="1035"/>
        <v>4.9004980213125231</v>
      </c>
      <c r="P1613" s="33">
        <f t="shared" si="1036"/>
        <v>0.63767275417803138</v>
      </c>
      <c r="Q1613" s="31">
        <f t="shared" si="1037"/>
        <v>4.6735487280067884</v>
      </c>
      <c r="R1613" s="31">
        <f t="shared" si="1038"/>
        <v>0.13981330440061374</v>
      </c>
      <c r="S1613" s="31">
        <f t="shared" si="1039"/>
        <v>0.22694929330573543</v>
      </c>
      <c r="T1613" s="31">
        <f t="shared" si="1040"/>
        <v>3.065484601520415E-2</v>
      </c>
      <c r="U1613" s="31">
        <f t="shared" si="1041"/>
        <v>8.6087656249044554E-3</v>
      </c>
      <c r="V1613" s="47">
        <f t="shared" si="1054"/>
        <v>6.3148175656465243E-4</v>
      </c>
      <c r="W1613" s="31">
        <f t="shared" si="1042"/>
        <v>0.21925557189727346</v>
      </c>
      <c r="X1613" s="34">
        <f>(S1613*H1613*'Propiedades físicas'!$F$5*60*24*365)/(1000000)</f>
        <v>56482.159391964509</v>
      </c>
      <c r="Y1613" s="34">
        <f>(U1613*H1613*'Propiedades físicas'!$F$7*60*24*365)/(1000000)</f>
        <v>670.03078665195676</v>
      </c>
      <c r="Z1613" s="31">
        <f t="shared" si="1055"/>
        <v>1025.3777887182744</v>
      </c>
      <c r="AA1613" s="31">
        <f t="shared" si="1056"/>
        <v>7515.066354634916</v>
      </c>
      <c r="AB1613" s="31">
        <f t="shared" si="1056"/>
        <v>224.81979347618687</v>
      </c>
      <c r="AC1613" s="31">
        <f t="shared" si="1056"/>
        <v>364.93446363562259</v>
      </c>
      <c r="AD1613" s="31">
        <f t="shared" si="1056"/>
        <v>49.292992392448276</v>
      </c>
      <c r="AE1613" s="31">
        <f t="shared" si="1057"/>
        <v>13.842895124846365</v>
      </c>
      <c r="AF1613" s="31">
        <f t="shared" si="1058"/>
        <v>9193.3342879822922</v>
      </c>
      <c r="AG1613" s="31">
        <f t="shared" si="1059"/>
        <v>0.11153491830038949</v>
      </c>
      <c r="AH1613" s="31">
        <f t="shared" si="1060"/>
        <v>0.81744730684478195</v>
      </c>
      <c r="AI1613" s="31">
        <f t="shared" si="1060"/>
        <v>2.445465229846757E-2</v>
      </c>
      <c r="AJ1613" s="31">
        <f t="shared" si="1060"/>
        <v>3.9695550298075435E-2</v>
      </c>
      <c r="AK1613" s="31">
        <f t="shared" si="1060"/>
        <v>5.3618187752494818E-3</v>
      </c>
      <c r="AL1613" s="31">
        <f t="shared" si="1061"/>
        <v>1.5057534830362983E-3</v>
      </c>
      <c r="AM1613" s="31">
        <f t="shared" si="1062"/>
        <v>1.0000000000000002</v>
      </c>
      <c r="AN1613" s="31">
        <f>(Z1613*'Propiedades físicas'!$F$4)/1000</f>
        <v>901.69671984307604</v>
      </c>
      <c r="AO1613" s="31">
        <f>(AA1613*'Propiedades físicas'!$F$6)/1000</f>
        <v>240.7827260025027</v>
      </c>
      <c r="AP1613" s="31">
        <f>(AB1613*'Propiedades físicas'!$F$9)/1000</f>
        <v>138.70257158513346</v>
      </c>
      <c r="AQ1613" s="31">
        <f>(AC1613*'Propiedades físicas'!$F$5)/1000</f>
        <v>107.46225150678178</v>
      </c>
      <c r="AR1613" s="31">
        <f>(AD1613*'Propiedades físicas'!$F$8)/1000</f>
        <v>17.475351662970755</v>
      </c>
      <c r="AS1613" s="31">
        <f>(AE1613*'Propiedades físicas'!$F$7)/1000</f>
        <v>1.2747922120471018</v>
      </c>
      <c r="AT1613" s="31">
        <f t="shared" si="1063"/>
        <v>1407.3944128125117</v>
      </c>
      <c r="AU1613" s="31">
        <f t="shared" si="1064"/>
        <v>0.64068516375671936</v>
      </c>
      <c r="AV1613" s="31">
        <f t="shared" si="1067"/>
        <v>0.17108404283155199</v>
      </c>
      <c r="AW1613" s="31">
        <f t="shared" si="1067"/>
        <v>9.8552737116493677E-2</v>
      </c>
      <c r="AX1613" s="31">
        <f t="shared" si="1067"/>
        <v>7.6355462639666971E-2</v>
      </c>
      <c r="AY1613" s="31">
        <f t="shared" si="1067"/>
        <v>1.2416811878660457E-2</v>
      </c>
      <c r="AZ1613" s="31">
        <f t="shared" si="1068"/>
        <v>9.0578177690756913E-4</v>
      </c>
      <c r="BA1613" s="31">
        <f t="shared" si="1065"/>
        <v>1</v>
      </c>
      <c r="BB1613" s="34">
        <f>AU1613*'Propiedades físicas'!$C$4+'Diseño reactor'!AV1613*'Propiedades físicas'!$C$5+'Diseño reactor'!AW1613*'Propiedades físicas'!$C$8+'Diseño reactor'!AX1613*'Propiedades físicas'!$C$9+'Diseño reactor'!AY1613*'Propiedades físicas'!$C$7+'Diseño reactor'!AZ1613*'Propiedades físicas'!$C$6</f>
        <v>875.5196712953001</v>
      </c>
      <c r="BC1613" s="45">
        <f>AU1613*'Propiedades físicas'!$L$4+'Diseño reactor'!AV1613*'Propiedades físicas'!$L$5+'Diseño reactor'!AW1613*'Propiedades físicas'!$L$8+AX1613*'Propiedades físicas'!$L$9+'Diseño reactor'!AY1613*'Propiedades físicas'!$L$7+'Diseño reactor'!AZ1613*'Propiedades físicas'!$L$6</f>
        <v>2.0833223873571822</v>
      </c>
      <c r="BD1613" s="29">
        <f t="shared" si="1044"/>
        <v>1.9635737298351597</v>
      </c>
      <c r="BE1613" s="58">
        <f t="shared" si="1045"/>
        <v>41.800406215852902</v>
      </c>
      <c r="BF1613" s="30">
        <f>AU1613*'Propiedades físicas'!$I$4+'Diseño reactor'!AV1613*'Propiedades físicas'!$I$5+'Diseño reactor'!AW1613*'Propiedades físicas'!$I$8+'Diseño reactor'!AX1613*'Propiedades físicas'!$I$9+'Diseño reactor'!AY1613*'Propiedades físicas'!$I$7+'Diseño reactor'!AZ1613*'Propiedades físicas'!$I$6</f>
        <v>1.9908933802758131E-2</v>
      </c>
      <c r="BG1613" s="24">
        <f>AU1613*'Propiedades físicas'!$O$4+'Diseño reactor'!AV1613*'Propiedades físicas'!$O$5+'Diseño reactor'!AW1613*'Propiedades físicas'!$O$8+'Diseño reactor'!AX1613*'Propiedades físicas'!$O$9+'Diseño reactor'!AY1613*'Propiedades físicas'!$O$7+'Diseño reactor'!AZ1613*'Propiedades físicas'!$O$6</f>
        <v>0.15281292500372681</v>
      </c>
      <c r="BH1613" s="54">
        <f t="shared" si="1046"/>
        <v>41288.785201994579</v>
      </c>
      <c r="BI1613" s="34">
        <f t="shared" si="1066"/>
        <v>271.42159276570777</v>
      </c>
      <c r="BJ1613" s="27">
        <f t="shared" si="1047"/>
        <v>4795.4337030369124</v>
      </c>
      <c r="BK1613" s="34">
        <f t="shared" si="1048"/>
        <v>563.69557755578739</v>
      </c>
      <c r="BL1613" s="27">
        <f t="shared" si="1049"/>
        <v>105.500550755124</v>
      </c>
      <c r="BM1613" s="34">
        <f t="shared" si="1050"/>
        <v>1.1054421768707483</v>
      </c>
      <c r="BN1613" s="45">
        <f t="shared" si="1051"/>
        <v>1684.3000190197658</v>
      </c>
      <c r="BO1613" s="45">
        <f t="shared" si="1052"/>
        <v>102.6739991236347</v>
      </c>
      <c r="BP1613" s="66">
        <f t="shared" si="1053"/>
        <v>6.688772125807529</v>
      </c>
    </row>
    <row r="1614" spans="8:68">
      <c r="H1614" s="68">
        <v>1609</v>
      </c>
      <c r="I1614" s="31">
        <f>('Propiedades físicas'!$C$10*'Diseño reactor'!H1614)/1000</f>
        <v>1408.2696580941117</v>
      </c>
      <c r="J1614" s="31">
        <f t="shared" si="1031"/>
        <v>0.32380162235202148</v>
      </c>
      <c r="K1614" s="31">
        <f>(I1614*1000)/'Propiedades físicas'!$F$10</f>
        <v>9199.0515356738251</v>
      </c>
      <c r="L1614" s="31">
        <f t="shared" si="1032"/>
        <v>1314.1502193819749</v>
      </c>
      <c r="M1614" s="31">
        <f t="shared" si="1033"/>
        <v>7884.90131629185</v>
      </c>
      <c r="N1614" s="31">
        <f t="shared" si="1034"/>
        <v>0.81674967021875389</v>
      </c>
      <c r="O1614" s="32">
        <f t="shared" si="1035"/>
        <v>4.9004980213125231</v>
      </c>
      <c r="P1614" s="33">
        <f t="shared" si="1036"/>
        <v>0.63775966055410849</v>
      </c>
      <c r="Q1614" s="31">
        <f t="shared" si="1037"/>
        <v>4.6736862620205475</v>
      </c>
      <c r="R1614" s="31">
        <f t="shared" si="1038"/>
        <v>0.13976449819162687</v>
      </c>
      <c r="S1614" s="31">
        <f t="shared" si="1039"/>
        <v>0.22681175929197606</v>
      </c>
      <c r="T1614" s="31">
        <f t="shared" si="1040"/>
        <v>3.0629273318706504E-2</v>
      </c>
      <c r="U1614" s="31">
        <f t="shared" si="1041"/>
        <v>8.5962381543120726E-3</v>
      </c>
      <c r="V1614" s="47">
        <f t="shared" si="1054"/>
        <v>6.315678191895056E-4</v>
      </c>
      <c r="W1614" s="31">
        <f t="shared" si="1042"/>
        <v>0.21914916674126814</v>
      </c>
      <c r="X1614" s="34">
        <f>(S1614*H1614*'Propiedades físicas'!$F$5*60*24*365)/(1000000)</f>
        <v>56483.034955355441</v>
      </c>
      <c r="Y1614" s="34">
        <f>(U1614*H1614*'Propiedades físicas'!$F$7*60*24*365)/(1000000)</f>
        <v>669.4718377033098</v>
      </c>
      <c r="Z1614" s="31">
        <f t="shared" si="1055"/>
        <v>1026.1552938315606</v>
      </c>
      <c r="AA1614" s="31">
        <f t="shared" si="1056"/>
        <v>7519.9611955910605</v>
      </c>
      <c r="AB1614" s="31">
        <f t="shared" si="1056"/>
        <v>224.88107759032764</v>
      </c>
      <c r="AC1614" s="31">
        <f t="shared" si="1056"/>
        <v>364.94012070078946</v>
      </c>
      <c r="AD1614" s="31">
        <f t="shared" si="1056"/>
        <v>49.282500769798766</v>
      </c>
      <c r="AE1614" s="31">
        <f t="shared" si="1057"/>
        <v>13.831347190288126</v>
      </c>
      <c r="AF1614" s="31">
        <f t="shared" si="1058"/>
        <v>9199.0515356738233</v>
      </c>
      <c r="AG1614" s="31">
        <f t="shared" si="1059"/>
        <v>0.11155011903696173</v>
      </c>
      <c r="AH1614" s="31">
        <f t="shared" si="1060"/>
        <v>0.8174713628278667</v>
      </c>
      <c r="AI1614" s="31">
        <f t="shared" si="1060"/>
        <v>2.4446115636839433E-2</v>
      </c>
      <c r="AJ1614" s="31">
        <f t="shared" si="1060"/>
        <v>3.9671494314990584E-2</v>
      </c>
      <c r="AK1614" s="31">
        <f t="shared" si="1060"/>
        <v>5.3573458718740464E-3</v>
      </c>
      <c r="AL1614" s="31">
        <f t="shared" si="1061"/>
        <v>1.5035623114676888E-3</v>
      </c>
      <c r="AM1614" s="31">
        <f t="shared" si="1062"/>
        <v>1.0000000000000002</v>
      </c>
      <c r="AN1614" s="31">
        <f>(Z1614*'Propiedades físicas'!$F$4)/1000</f>
        <v>902.38044228959768</v>
      </c>
      <c r="AO1614" s="31">
        <f>(AA1614*'Propiedades físicas'!$F$6)/1000</f>
        <v>240.93955670673759</v>
      </c>
      <c r="AP1614" s="31">
        <f>(AB1614*'Propiedades físicas'!$F$9)/1000</f>
        <v>138.74038081935259</v>
      </c>
      <c r="AQ1614" s="31">
        <f>(AC1614*'Propiedades físicas'!$F$5)/1000</f>
        <v>107.46391734276149</v>
      </c>
      <c r="AR1614" s="31">
        <f>(AD1614*'Propiedades físicas'!$F$8)/1000</f>
        <v>17.471632172909054</v>
      </c>
      <c r="AS1614" s="31">
        <f>(AE1614*'Propiedades físicas'!$F$7)/1000</f>
        <v>1.2737287627536336</v>
      </c>
      <c r="AT1614" s="31">
        <f t="shared" si="1063"/>
        <v>1408.2696580941119</v>
      </c>
      <c r="AU1614" s="31">
        <f t="shared" si="1064"/>
        <v>0.64077248068444381</v>
      </c>
      <c r="AV1614" s="31">
        <f t="shared" si="1067"/>
        <v>0.1710890775228476</v>
      </c>
      <c r="AW1614" s="31">
        <f t="shared" si="1067"/>
        <v>9.8518334199657123E-2</v>
      </c>
      <c r="AX1614" s="31">
        <f t="shared" si="1067"/>
        <v>7.6309190306775673E-2</v>
      </c>
      <c r="AY1614" s="31">
        <f t="shared" si="1067"/>
        <v>1.2406453602468696E-2</v>
      </c>
      <c r="AZ1614" s="31">
        <f t="shared" si="1068"/>
        <v>9.0446368380714816E-4</v>
      </c>
      <c r="BA1614" s="31">
        <f t="shared" si="1065"/>
        <v>1.0000000000000002</v>
      </c>
      <c r="BB1614" s="34">
        <f>AU1614*'Propiedades físicas'!$C$4+'Diseño reactor'!AV1614*'Propiedades físicas'!$C$5+'Diseño reactor'!AW1614*'Propiedades físicas'!$C$8+'Diseño reactor'!AX1614*'Propiedades físicas'!$C$9+'Diseño reactor'!AY1614*'Propiedades físicas'!$C$7+'Diseño reactor'!AZ1614*'Propiedades físicas'!$C$6</f>
        <v>875.51925872795903</v>
      </c>
      <c r="BC1614" s="45">
        <f>AU1614*'Propiedades físicas'!$L$4+'Diseño reactor'!AV1614*'Propiedades físicas'!$L$5+'Diseño reactor'!AW1614*'Propiedades físicas'!$L$8+AX1614*'Propiedades físicas'!$L$9+'Diseño reactor'!AY1614*'Propiedades físicas'!$L$7+'Diseño reactor'!AZ1614*'Propiedades físicas'!$L$6</f>
        <v>2.0833862619000882</v>
      </c>
      <c r="BD1614" s="29">
        <f t="shared" si="1044"/>
        <v>1.9625615564951988</v>
      </c>
      <c r="BE1614" s="58">
        <f t="shared" si="1045"/>
        <v>41.79930480802998</v>
      </c>
      <c r="BF1614" s="30">
        <f>AU1614*'Propiedades físicas'!$I$4+'Diseño reactor'!AV1614*'Propiedades físicas'!$I$5+'Diseño reactor'!AW1614*'Propiedades físicas'!$I$8+'Diseño reactor'!AX1614*'Propiedades físicas'!$I$9+'Diseño reactor'!AY1614*'Propiedades físicas'!$I$7+'Diseño reactor'!AZ1614*'Propiedades físicas'!$I$6</f>
        <v>1.9909122364835361E-2</v>
      </c>
      <c r="BG1614" s="24">
        <f>AU1614*'Propiedades físicas'!$O$4+'Diseño reactor'!AV1614*'Propiedades físicas'!$O$5+'Diseño reactor'!AW1614*'Propiedades físicas'!$O$8+'Diseño reactor'!AX1614*'Propiedades físicas'!$O$9+'Diseño reactor'!AY1614*'Propiedades físicas'!$O$7+'Diseño reactor'!AZ1614*'Propiedades físicas'!$O$6</f>
        <v>0.15281593037655899</v>
      </c>
      <c r="BH1614" s="54">
        <f t="shared" si="1046"/>
        <v>41288.374693994949</v>
      </c>
      <c r="BI1614" s="34">
        <f t="shared" si="1066"/>
        <v>271.4271471513307</v>
      </c>
      <c r="BJ1614" s="27">
        <f t="shared" si="1047"/>
        <v>4795.4346285913234</v>
      </c>
      <c r="BK1614" s="34">
        <f t="shared" si="1048"/>
        <v>563.70677256011663</v>
      </c>
      <c r="BL1614" s="27">
        <f t="shared" si="1049"/>
        <v>105.50094289179133</v>
      </c>
      <c r="BM1614" s="34">
        <f t="shared" si="1050"/>
        <v>1.1054421768707483</v>
      </c>
      <c r="BN1614" s="45">
        <f t="shared" si="1051"/>
        <v>1685.480158987993</v>
      </c>
      <c r="BO1614" s="45">
        <f t="shared" si="1052"/>
        <v>102.68707749069128</v>
      </c>
      <c r="BP1614" s="66">
        <f t="shared" si="1053"/>
        <v>6.6887689738864227</v>
      </c>
    </row>
    <row r="1615" spans="8:68">
      <c r="H1615" s="68">
        <v>1610</v>
      </c>
      <c r="I1615" s="31">
        <f>('Propiedades físicas'!$C$10*'Diseño reactor'!H1615)/1000</f>
        <v>1409.1449033757117</v>
      </c>
      <c r="J1615" s="31">
        <f t="shared" si="1031"/>
        <v>0.32360050333192703</v>
      </c>
      <c r="K1615" s="31">
        <f>(I1615*1000)/'Propiedades físicas'!$F$10</f>
        <v>9204.7687833653563</v>
      </c>
      <c r="L1615" s="31">
        <f t="shared" si="1032"/>
        <v>1314.9669690521937</v>
      </c>
      <c r="M1615" s="31">
        <f t="shared" si="1033"/>
        <v>7889.8018143131621</v>
      </c>
      <c r="N1615" s="31">
        <f t="shared" si="1034"/>
        <v>0.81674967021875389</v>
      </c>
      <c r="O1615" s="32">
        <f t="shared" si="1035"/>
        <v>4.9004980213125231</v>
      </c>
      <c r="P1615" s="33">
        <f t="shared" si="1036"/>
        <v>0.63784648261943444</v>
      </c>
      <c r="Q1615" s="31">
        <f t="shared" si="1037"/>
        <v>4.6738236319988173</v>
      </c>
      <c r="R1615" s="31">
        <f t="shared" si="1038"/>
        <v>0.13971572086348974</v>
      </c>
      <c r="S1615" s="31">
        <f t="shared" si="1039"/>
        <v>0.22667438931370687</v>
      </c>
      <c r="T1615" s="31">
        <f t="shared" si="1040"/>
        <v>3.0603731757271928E-2</v>
      </c>
      <c r="U1615" s="31">
        <f t="shared" si="1041"/>
        <v>8.583734978557753E-3</v>
      </c>
      <c r="V1615" s="47">
        <f t="shared" si="1054"/>
        <v>6.3165379832215841E-4</v>
      </c>
      <c r="W1615" s="31">
        <f t="shared" si="1042"/>
        <v>0.21904286481242527</v>
      </c>
      <c r="X1615" s="34">
        <f>(S1615*H1615*'Propiedades físicas'!$F$5*60*24*365)/(1000000)</f>
        <v>56483.908820744335</v>
      </c>
      <c r="Y1615" s="34">
        <f>(U1615*H1615*'Propiedades físicas'!$F$7*60*24*365)/(1000000)</f>
        <v>668.91356928167636</v>
      </c>
      <c r="Z1615" s="31">
        <f t="shared" si="1055"/>
        <v>1026.9328370172896</v>
      </c>
      <c r="AA1615" s="31">
        <f t="shared" si="1056"/>
        <v>7524.8560475180957</v>
      </c>
      <c r="AB1615" s="31">
        <f t="shared" si="1056"/>
        <v>224.94231059021848</v>
      </c>
      <c r="AC1615" s="31">
        <f t="shared" si="1056"/>
        <v>364.94576679506804</v>
      </c>
      <c r="AD1615" s="31">
        <f t="shared" si="1056"/>
        <v>49.272008129207805</v>
      </c>
      <c r="AE1615" s="31">
        <f t="shared" si="1057"/>
        <v>13.819813315477983</v>
      </c>
      <c r="AF1615" s="31">
        <f t="shared" si="1058"/>
        <v>9204.7687833653581</v>
      </c>
      <c r="AG1615" s="31">
        <f t="shared" si="1059"/>
        <v>0.11156530502679637</v>
      </c>
      <c r="AH1615" s="31">
        <f t="shared" si="1060"/>
        <v>0.8174953901196127</v>
      </c>
      <c r="AI1615" s="31">
        <f t="shared" si="1060"/>
        <v>2.4437584026741545E-2</v>
      </c>
      <c r="AJ1615" s="31">
        <f t="shared" si="1060"/>
        <v>3.9647467023244461E-2</v>
      </c>
      <c r="AK1615" s="31">
        <f t="shared" si="1060"/>
        <v>5.3528784143118315E-3</v>
      </c>
      <c r="AL1615" s="31">
        <f t="shared" si="1061"/>
        <v>1.5013753892930831E-3</v>
      </c>
      <c r="AM1615" s="31">
        <f t="shared" si="1062"/>
        <v>1.0000000000000002</v>
      </c>
      <c r="AN1615" s="31">
        <f>(Z1615*'Propiedades físicas'!$F$4)/1000</f>
        <v>903.06419821626412</v>
      </c>
      <c r="AO1615" s="31">
        <f>(AA1615*'Propiedades físicas'!$F$6)/1000</f>
        <v>241.09638776247976</v>
      </c>
      <c r="AP1615" s="31">
        <f>(AB1615*'Propiedades físicas'!$F$9)/1000</f>
        <v>138.77815851863528</v>
      </c>
      <c r="AQ1615" s="31">
        <f>(AC1615*'Propiedades físicas'!$F$5)/1000</f>
        <v>107.4655799481437</v>
      </c>
      <c r="AR1615" s="31">
        <f>(AD1615*'Propiedades físicas'!$F$8)/1000</f>
        <v>17.467912321966747</v>
      </c>
      <c r="AS1615" s="31">
        <f>(AE1615*'Propiedades físicas'!$F$7)/1000</f>
        <v>1.2726666082223677</v>
      </c>
      <c r="AT1615" s="31">
        <f t="shared" si="1063"/>
        <v>1409.1449033757119</v>
      </c>
      <c r="AU1615" s="31">
        <f t="shared" si="1064"/>
        <v>0.64085971290312749</v>
      </c>
      <c r="AV1615" s="31">
        <f t="shared" si="1067"/>
        <v>0.17109410620931556</v>
      </c>
      <c r="AW1615" s="31">
        <f t="shared" si="1067"/>
        <v>9.8483951640588444E-2</v>
      </c>
      <c r="AX1615" s="31">
        <f t="shared" si="1067"/>
        <v>7.6262973162448996E-2</v>
      </c>
      <c r="AY1615" s="31">
        <f t="shared" si="1067"/>
        <v>1.2396107937601774E-2</v>
      </c>
      <c r="AZ1615" s="31">
        <f t="shared" si="1068"/>
        <v>9.0314814691775107E-4</v>
      </c>
      <c r="BA1615" s="31">
        <f t="shared" si="1065"/>
        <v>1</v>
      </c>
      <c r="BB1615" s="34">
        <f>AU1615*'Propiedades físicas'!$C$4+'Diseño reactor'!AV1615*'Propiedades físicas'!$C$5+'Diseño reactor'!AW1615*'Propiedades físicas'!$C$8+'Diseño reactor'!AX1615*'Propiedades físicas'!$C$9+'Diseño reactor'!AY1615*'Propiedades físicas'!$C$7+'Diseño reactor'!AZ1615*'Propiedades físicas'!$C$6</f>
        <v>875.51884691333964</v>
      </c>
      <c r="BC1615" s="45">
        <f>AU1615*'Propiedades físicas'!$L$4+'Diseño reactor'!AV1615*'Propiedades físicas'!$L$5+'Diseño reactor'!AW1615*'Propiedades físicas'!$L$8+AX1615*'Propiedades físicas'!$L$9+'Diseño reactor'!AY1615*'Propiedades físicas'!$L$7+'Diseño reactor'!AZ1615*'Propiedades físicas'!$L$6</f>
        <v>2.0834500715948709</v>
      </c>
      <c r="BD1615" s="29">
        <f t="shared" si="1044"/>
        <v>1.9615504280975216</v>
      </c>
      <c r="BE1615" s="58">
        <f t="shared" si="1045"/>
        <v>41.798204560509973</v>
      </c>
      <c r="BF1615" s="30">
        <f>AU1615*'Propiedades físicas'!$I$4+'Diseño reactor'!AV1615*'Propiedades físicas'!$I$5+'Diseño reactor'!AW1615*'Propiedades físicas'!$I$8+'Diseño reactor'!AX1615*'Propiedades físicas'!$I$9+'Diseño reactor'!AY1615*'Propiedades físicas'!$I$7+'Diseño reactor'!AZ1615*'Propiedades físicas'!$I$6</f>
        <v>1.9909310574501578E-2</v>
      </c>
      <c r="BG1615" s="24">
        <f>AU1615*'Propiedades físicas'!$O$4+'Diseño reactor'!AV1615*'Propiedades físicas'!$O$5+'Diseño reactor'!AW1615*'Propiedades físicas'!$O$8+'Diseño reactor'!AX1615*'Propiedades físicas'!$O$9+'Diseño reactor'!AY1615*'Propiedades físicas'!$O$7+'Diseño reactor'!AZ1615*'Propiedades físicas'!$O$6</f>
        <v>0.15281893291006304</v>
      </c>
      <c r="BH1615" s="54">
        <f t="shared" si="1046"/>
        <v>41287.964960098856</v>
      </c>
      <c r="BI1615" s="34">
        <f t="shared" si="1066"/>
        <v>271.43269326623073</v>
      </c>
      <c r="BJ1615" s="27">
        <f t="shared" si="1047"/>
        <v>4795.4355643932749</v>
      </c>
      <c r="BK1615" s="34">
        <f t="shared" si="1048"/>
        <v>563.71795829965095</v>
      </c>
      <c r="BL1615" s="27">
        <f t="shared" si="1049"/>
        <v>105.50133469128858</v>
      </c>
      <c r="BM1615" s="34">
        <f t="shared" si="1050"/>
        <v>1.1054421768707483</v>
      </c>
      <c r="BN1615" s="45">
        <f t="shared" si="1051"/>
        <v>1686.6603405992666</v>
      </c>
      <c r="BO1615" s="45">
        <f t="shared" si="1052"/>
        <v>102.70014317268404</v>
      </c>
      <c r="BP1615" s="66">
        <f t="shared" si="1053"/>
        <v>6.6887658277159385</v>
      </c>
    </row>
    <row r="1616" spans="8:68">
      <c r="H1616" s="68">
        <v>1611</v>
      </c>
      <c r="I1616" s="31">
        <f>('Propiedades físicas'!$C$10*'Diseño reactor'!H1616)/1000</f>
        <v>1410.0201486573114</v>
      </c>
      <c r="J1616" s="31">
        <f t="shared" si="1031"/>
        <v>0.32339963399404253</v>
      </c>
      <c r="K1616" s="31">
        <f>(I1616*1000)/'Propiedades físicas'!$F$10</f>
        <v>9210.4860310568874</v>
      </c>
      <c r="L1616" s="31">
        <f t="shared" si="1032"/>
        <v>1315.7837187224125</v>
      </c>
      <c r="M1616" s="31">
        <f t="shared" si="1033"/>
        <v>7894.7023123344743</v>
      </c>
      <c r="N1616" s="31">
        <f t="shared" si="1034"/>
        <v>0.81674967021875389</v>
      </c>
      <c r="O1616" s="32">
        <f t="shared" si="1035"/>
        <v>4.9004980213125231</v>
      </c>
      <c r="P1616" s="33">
        <f t="shared" si="1036"/>
        <v>0.63793322049663903</v>
      </c>
      <c r="Q1616" s="31">
        <f t="shared" si="1037"/>
        <v>4.6739608382305624</v>
      </c>
      <c r="R1616" s="31">
        <f t="shared" si="1038"/>
        <v>0.13966697240104345</v>
      </c>
      <c r="S1616" s="31">
        <f t="shared" si="1039"/>
        <v>0.22653718308196175</v>
      </c>
      <c r="T1616" s="31">
        <f t="shared" si="1040"/>
        <v>3.0578221282295818E-2</v>
      </c>
      <c r="U1616" s="31">
        <f t="shared" si="1041"/>
        <v>8.5712560387755481E-3</v>
      </c>
      <c r="V1616" s="47">
        <f t="shared" si="1054"/>
        <v>6.317396940840503E-4</v>
      </c>
      <c r="W1616" s="31">
        <f t="shared" si="1042"/>
        <v>0.21893666596060157</v>
      </c>
      <c r="X1616" s="34">
        <f>(S1616*H1616*'Propiedades físicas'!$F$5*60*24*365)/(1000000)</f>
        <v>56484.780992245374</v>
      </c>
      <c r="Y1616" s="34">
        <f>(U1616*H1616*'Propiedades físicas'!$F$7*60*24*365)/(1000000)</f>
        <v>668.35598032469284</v>
      </c>
      <c r="Z1616" s="31">
        <f t="shared" si="1055"/>
        <v>1027.7104182200856</v>
      </c>
      <c r="AA1616" s="31">
        <f t="shared" si="1056"/>
        <v>7529.7509103894363</v>
      </c>
      <c r="AB1616" s="31">
        <f t="shared" si="1056"/>
        <v>225.00349253808099</v>
      </c>
      <c r="AC1616" s="31">
        <f t="shared" si="1056"/>
        <v>364.95140194504035</v>
      </c>
      <c r="AD1616" s="31">
        <f t="shared" si="1056"/>
        <v>49.261514485778562</v>
      </c>
      <c r="AE1616" s="31">
        <f t="shared" si="1057"/>
        <v>13.808293478467409</v>
      </c>
      <c r="AF1616" s="31">
        <f t="shared" si="1058"/>
        <v>9210.4860310568893</v>
      </c>
      <c r="AG1616" s="31">
        <f t="shared" si="1059"/>
        <v>0.11158047629134261</v>
      </c>
      <c r="AH1616" s="31">
        <f t="shared" si="1060"/>
        <v>0.81751938877056296</v>
      </c>
      <c r="AI1616" s="31">
        <f t="shared" si="1060"/>
        <v>2.44290574655225E-2</v>
      </c>
      <c r="AJ1616" s="31">
        <f t="shared" si="1060"/>
        <v>3.9623468372294218E-2</v>
      </c>
      <c r="AK1616" s="31">
        <f t="shared" si="1060"/>
        <v>5.3484163940614414E-3</v>
      </c>
      <c r="AL1616" s="31">
        <f t="shared" si="1061"/>
        <v>1.4991927062162785E-3</v>
      </c>
      <c r="AM1616" s="31">
        <f t="shared" si="1062"/>
        <v>1</v>
      </c>
      <c r="AN1616" s="31">
        <f>(Z1616*'Propiedades físicas'!$F$4)/1000</f>
        <v>903.74798757437884</v>
      </c>
      <c r="AO1616" s="31">
        <f>(AA1616*'Propiedades físicas'!$F$6)/1000</f>
        <v>241.25321916887751</v>
      </c>
      <c r="AP1616" s="31">
        <f>(AB1616*'Propiedades físicas'!$F$9)/1000</f>
        <v>138.81590472136907</v>
      </c>
      <c r="AQ1616" s="31">
        <f>(AC1616*'Propiedades físicas'!$F$5)/1000</f>
        <v>107.46723933075604</v>
      </c>
      <c r="AR1616" s="31">
        <f>(AD1616*'Propiedades físicas'!$F$8)/1000</f>
        <v>17.464192115498207</v>
      </c>
      <c r="AS1616" s="31">
        <f>(AE1616*'Propiedades físicas'!$F$7)/1000</f>
        <v>1.2716057464320638</v>
      </c>
      <c r="AT1616" s="31">
        <f t="shared" si="1063"/>
        <v>1410.0201486573114</v>
      </c>
      <c r="AU1616" s="31">
        <f t="shared" si="1064"/>
        <v>0.64094686053597949</v>
      </c>
      <c r="AV1616" s="31">
        <f t="shared" si="1067"/>
        <v>0.17109912890153403</v>
      </c>
      <c r="AW1616" s="31">
        <f t="shared" si="1067"/>
        <v>9.8449589428602283E-2</v>
      </c>
      <c r="AX1616" s="31">
        <f t="shared" si="1067"/>
        <v>7.6216811109466404E-2</v>
      </c>
      <c r="AY1616" s="31">
        <f t="shared" si="1067"/>
        <v>1.2385774864372289E-2</v>
      </c>
      <c r="AZ1616" s="31">
        <f t="shared" si="1068"/>
        <v>9.0183516004572529E-4</v>
      </c>
      <c r="BA1616" s="31">
        <f t="shared" si="1065"/>
        <v>1.0000000000000002</v>
      </c>
      <c r="BB1616" s="34">
        <f>AU1616*'Propiedades físicas'!$C$4+'Diseño reactor'!AV1616*'Propiedades físicas'!$C$5+'Diseño reactor'!AW1616*'Propiedades físicas'!$C$8+'Diseño reactor'!AX1616*'Propiedades físicas'!$C$9+'Diseño reactor'!AY1616*'Propiedades físicas'!$C$7+'Diseño reactor'!AZ1616*'Propiedades físicas'!$C$6</f>
        <v>875.51843584971675</v>
      </c>
      <c r="BC1616" s="45">
        <f>AU1616*'Propiedades físicas'!$L$4+'Diseño reactor'!AV1616*'Propiedades físicas'!$L$5+'Diseño reactor'!AW1616*'Propiedades físicas'!$L$8+AX1616*'Propiedades físicas'!$L$9+'Diseño reactor'!AY1616*'Propiedades físicas'!$L$7+'Diseño reactor'!AZ1616*'Propiedades físicas'!$L$6</f>
        <v>2.083513816539234</v>
      </c>
      <c r="BD1616" s="29">
        <f t="shared" si="1044"/>
        <v>1.9605403430228827</v>
      </c>
      <c r="BE1616" s="58">
        <f t="shared" si="1045"/>
        <v>41.797105471451566</v>
      </c>
      <c r="BF1616" s="30">
        <f>AU1616*'Propiedades físicas'!$I$4+'Diseño reactor'!AV1616*'Propiedades físicas'!$I$5+'Diseño reactor'!AW1616*'Propiedades físicas'!$I$8+'Diseño reactor'!AX1616*'Propiedades físicas'!$I$9+'Diseño reactor'!AY1616*'Propiedades físicas'!$I$7+'Diseño reactor'!AZ1616*'Propiedades físicas'!$I$6</f>
        <v>1.9909498432551256E-2</v>
      </c>
      <c r="BG1616" s="24">
        <f>AU1616*'Propiedades físicas'!$O$4+'Diseño reactor'!AV1616*'Propiedades físicas'!$O$5+'Diseño reactor'!AW1616*'Propiedades físicas'!$O$8+'Diseño reactor'!AX1616*'Propiedades físicas'!$O$9+'Diseño reactor'!AY1616*'Propiedades físicas'!$O$7+'Diseño reactor'!AZ1616*'Propiedades físicas'!$O$6</f>
        <v>0.15282193260812246</v>
      </c>
      <c r="BH1616" s="54">
        <f t="shared" si="1046"/>
        <v>41287.555998533688</v>
      </c>
      <c r="BI1616" s="34">
        <f t="shared" si="1066"/>
        <v>271.43823112718582</v>
      </c>
      <c r="BJ1616" s="27">
        <f t="shared" si="1047"/>
        <v>4795.4365104091012</v>
      </c>
      <c r="BK1616" s="34">
        <f t="shared" si="1048"/>
        <v>563.7291347848228</v>
      </c>
      <c r="BL1616" s="27">
        <f t="shared" si="1049"/>
        <v>105.50172615401318</v>
      </c>
      <c r="BM1616" s="34">
        <f t="shared" si="1050"/>
        <v>1.1054421768707483</v>
      </c>
      <c r="BN1616" s="45">
        <f t="shared" si="1051"/>
        <v>1687.8405637908668</v>
      </c>
      <c r="BO1616" s="45">
        <f t="shared" si="1052"/>
        <v>102.71319618805855</v>
      </c>
      <c r="BP1616" s="66">
        <f t="shared" si="1053"/>
        <v>6.6887626872828996</v>
      </c>
    </row>
    <row r="1617" spans="8:68">
      <c r="H1617" s="68">
        <v>1612</v>
      </c>
      <c r="I1617" s="31">
        <f>('Propiedades físicas'!$C$10*'Diseño reactor'!H1617)/1000</f>
        <v>1410.8953939389114</v>
      </c>
      <c r="J1617" s="31">
        <f t="shared" si="1031"/>
        <v>0.32319901387369881</v>
      </c>
      <c r="K1617" s="31">
        <f>(I1617*1000)/'Propiedades físicas'!$F$10</f>
        <v>9216.2032787484186</v>
      </c>
      <c r="L1617" s="31">
        <f t="shared" si="1032"/>
        <v>1316.6004683926312</v>
      </c>
      <c r="M1617" s="31">
        <f t="shared" si="1033"/>
        <v>7899.6028103557874</v>
      </c>
      <c r="N1617" s="31">
        <f t="shared" si="1034"/>
        <v>0.81674967021875389</v>
      </c>
      <c r="O1617" s="32">
        <f t="shared" si="1035"/>
        <v>4.9004980213125231</v>
      </c>
      <c r="P1617" s="33">
        <f t="shared" si="1036"/>
        <v>0.63801987430811413</v>
      </c>
      <c r="Q1617" s="31">
        <f t="shared" si="1037"/>
        <v>4.674097881004081</v>
      </c>
      <c r="R1617" s="31">
        <f t="shared" si="1038"/>
        <v>0.13961825278910645</v>
      </c>
      <c r="S1617" s="31">
        <f t="shared" si="1039"/>
        <v>0.22640014030844391</v>
      </c>
      <c r="T1617" s="31">
        <f t="shared" si="1040"/>
        <v>3.0552741845262819E-2</v>
      </c>
      <c r="U1617" s="31">
        <f t="shared" si="1041"/>
        <v>8.5588012762705945E-3</v>
      </c>
      <c r="V1617" s="47">
        <f t="shared" si="1054"/>
        <v>6.3182550659638488E-4</v>
      </c>
      <c r="W1617" s="31">
        <f t="shared" si="1042"/>
        <v>0.21883057003594486</v>
      </c>
      <c r="X1617" s="34">
        <f>(S1617*H1617*'Propiedades físicas'!$F$5*60*24*365)/(1000000)</f>
        <v>56485.651473960876</v>
      </c>
      <c r="Y1617" s="34">
        <f>(U1617*H1617*'Propiedades físicas'!$F$7*60*24*365)/(1000000)</f>
        <v>667.79906977194696</v>
      </c>
      <c r="Z1617" s="31">
        <f t="shared" si="1055"/>
        <v>1028.48803738468</v>
      </c>
      <c r="AA1617" s="31">
        <f t="shared" si="1056"/>
        <v>7534.6457841785787</v>
      </c>
      <c r="AB1617" s="31">
        <f t="shared" si="1056"/>
        <v>225.06462349603959</v>
      </c>
      <c r="AC1617" s="31">
        <f t="shared" si="1056"/>
        <v>364.95702617721156</v>
      </c>
      <c r="AD1617" s="31">
        <f t="shared" si="1056"/>
        <v>49.251019854563665</v>
      </c>
      <c r="AE1617" s="31">
        <f t="shared" si="1057"/>
        <v>13.796787657348199</v>
      </c>
      <c r="AF1617" s="31">
        <f t="shared" si="1058"/>
        <v>9216.2032787484222</v>
      </c>
      <c r="AG1617" s="31">
        <f t="shared" si="1059"/>
        <v>0.11159563285200785</v>
      </c>
      <c r="AH1617" s="31">
        <f t="shared" si="1060"/>
        <v>0.81754335883114304</v>
      </c>
      <c r="AI1617" s="31">
        <f t="shared" si="1060"/>
        <v>2.4420535950526883E-2</v>
      </c>
      <c r="AJ1617" s="31">
        <f t="shared" si="1060"/>
        <v>3.959949831171404E-2</v>
      </c>
      <c r="AK1617" s="31">
        <f t="shared" si="1060"/>
        <v>5.3439598026370841E-3</v>
      </c>
      <c r="AL1617" s="31">
        <f t="shared" si="1061"/>
        <v>1.4970142519709949E-3</v>
      </c>
      <c r="AM1617" s="31">
        <f t="shared" si="1062"/>
        <v>1</v>
      </c>
      <c r="AN1617" s="31">
        <f>(Z1617*'Propiedades físicas'!$F$4)/1000</f>
        <v>904.43181031533982</v>
      </c>
      <c r="AO1617" s="31">
        <f>(AA1617*'Propiedades físicas'!$F$6)/1000</f>
        <v>241.41005092508166</v>
      </c>
      <c r="AP1617" s="31">
        <f>(AB1617*'Propiedades físicas'!$F$9)/1000</f>
        <v>138.85361946588162</v>
      </c>
      <c r="AQ1617" s="31">
        <f>(AC1617*'Propiedades físicas'!$F$5)/1000</f>
        <v>107.4688954984035</v>
      </c>
      <c r="AR1617" s="31">
        <f>(AD1617*'Propiedades físicas'!$F$8)/1000</f>
        <v>17.460471558839906</v>
      </c>
      <c r="AS1617" s="31">
        <f>(AE1617*'Propiedades físicas'!$F$7)/1000</f>
        <v>1.2705461753651957</v>
      </c>
      <c r="AT1617" s="31">
        <f t="shared" si="1063"/>
        <v>1410.8953939389114</v>
      </c>
      <c r="AU1617" s="31">
        <f t="shared" si="1064"/>
        <v>0.64103392370596946</v>
      </c>
      <c r="AV1617" s="31">
        <f t="shared" si="1067"/>
        <v>0.1711041456100566</v>
      </c>
      <c r="AW1617" s="31">
        <f t="shared" si="1067"/>
        <v>9.8415247552997312E-2</v>
      </c>
      <c r="AX1617" s="31">
        <f t="shared" si="1067"/>
        <v>7.6170704050832455E-2</v>
      </c>
      <c r="AY1617" s="31">
        <f t="shared" si="1067"/>
        <v>1.2375454363128997E-2</v>
      </c>
      <c r="AZ1617" s="31">
        <f t="shared" si="1068"/>
        <v>9.0052471701541849E-4</v>
      </c>
      <c r="BA1617" s="31">
        <f t="shared" si="1065"/>
        <v>1.0000000000000004</v>
      </c>
      <c r="BB1617" s="34">
        <f>AU1617*'Propiedades físicas'!$C$4+'Diseño reactor'!AV1617*'Propiedades físicas'!$C$5+'Diseño reactor'!AW1617*'Propiedades físicas'!$C$8+'Diseño reactor'!AX1617*'Propiedades físicas'!$C$9+'Diseño reactor'!AY1617*'Propiedades físicas'!$C$7+'Diseño reactor'!AZ1617*'Propiedades físicas'!$C$6</f>
        <v>875.51802553536902</v>
      </c>
      <c r="BC1617" s="45">
        <f>AU1617*'Propiedades físicas'!$L$4+'Diseño reactor'!AV1617*'Propiedades físicas'!$L$5+'Diseño reactor'!AW1617*'Propiedades físicas'!$L$8+AX1617*'Propiedades físicas'!$L$9+'Diseño reactor'!AY1617*'Propiedades físicas'!$L$7+'Diseño reactor'!AZ1617*'Propiedades físicas'!$L$6</f>
        <v>2.0835774968306828</v>
      </c>
      <c r="BD1617" s="29">
        <f t="shared" si="1044"/>
        <v>1.9595312996553869</v>
      </c>
      <c r="BE1617" s="58">
        <f t="shared" si="1045"/>
        <v>41.79600753901741</v>
      </c>
      <c r="BF1617" s="30">
        <f>AU1617*'Propiedades físicas'!$I$4+'Diseño reactor'!AV1617*'Propiedades físicas'!$I$5+'Diseño reactor'!AW1617*'Propiedades físicas'!$I$8+'Diseño reactor'!AX1617*'Propiedades físicas'!$I$9+'Diseño reactor'!AY1617*'Propiedades físicas'!$I$7+'Diseño reactor'!AZ1617*'Propiedades físicas'!$I$6</f>
        <v>1.9909685939776708E-2</v>
      </c>
      <c r="BG1617" s="24">
        <f>AU1617*'Propiedades físicas'!$O$4+'Diseño reactor'!AV1617*'Propiedades físicas'!$O$5+'Diseño reactor'!AW1617*'Propiedades físicas'!$O$8+'Diseño reactor'!AX1617*'Propiedades físicas'!$O$9+'Diseño reactor'!AY1617*'Propiedades físicas'!$O$7+'Diseño reactor'!AZ1617*'Propiedades físicas'!$O$6</f>
        <v>0.15282492947461368</v>
      </c>
      <c r="BH1617" s="54">
        <f t="shared" si="1046"/>
        <v>41287.147807531699</v>
      </c>
      <c r="BI1617" s="34">
        <f t="shared" si="1066"/>
        <v>271.44376075093135</v>
      </c>
      <c r="BJ1617" s="27">
        <f t="shared" si="1047"/>
        <v>4795.4374666052709</v>
      </c>
      <c r="BK1617" s="34">
        <f t="shared" si="1048"/>
        <v>563.74030202605434</v>
      </c>
      <c r="BL1617" s="27">
        <f t="shared" si="1049"/>
        <v>105.50211728036211</v>
      </c>
      <c r="BM1617" s="34">
        <f t="shared" si="1050"/>
        <v>1.1054421768707483</v>
      </c>
      <c r="BN1617" s="45">
        <f t="shared" si="1051"/>
        <v>1689.0208285001938</v>
      </c>
      <c r="BO1617" s="45">
        <f t="shared" si="1052"/>
        <v>102.72623655522466</v>
      </c>
      <c r="BP1617" s="66">
        <f t="shared" si="1053"/>
        <v>6.6887595525741528</v>
      </c>
    </row>
    <row r="1618" spans="8:68">
      <c r="H1618" s="68">
        <v>1613</v>
      </c>
      <c r="I1618" s="31">
        <f>('Propiedades físicas'!$C$10*'Diseño reactor'!H1618)/1000</f>
        <v>1411.7706392205112</v>
      </c>
      <c r="J1618" s="31">
        <f t="shared" si="1031"/>
        <v>0.32299864250737914</v>
      </c>
      <c r="K1618" s="31">
        <f>(I1618*1000)/'Propiedades físicas'!$F$10</f>
        <v>9221.9205264399498</v>
      </c>
      <c r="L1618" s="31">
        <f t="shared" si="1032"/>
        <v>1317.41721806285</v>
      </c>
      <c r="M1618" s="31">
        <f t="shared" si="1033"/>
        <v>7904.5033083770995</v>
      </c>
      <c r="N1618" s="31">
        <f t="shared" si="1034"/>
        <v>0.81674967021875389</v>
      </c>
      <c r="O1618" s="32">
        <f t="shared" si="1035"/>
        <v>4.9004980213125231</v>
      </c>
      <c r="P1618" s="33">
        <f t="shared" si="1036"/>
        <v>0.63810644417601392</v>
      </c>
      <c r="Q1618" s="31">
        <f t="shared" si="1037"/>
        <v>4.6742347606070007</v>
      </c>
      <c r="R1618" s="31">
        <f t="shared" si="1038"/>
        <v>0.13956956201247475</v>
      </c>
      <c r="S1618" s="31">
        <f t="shared" si="1039"/>
        <v>0.22626326070552361</v>
      </c>
      <c r="T1618" s="31">
        <f t="shared" si="1040"/>
        <v>3.0527293397746666E-2</v>
      </c>
      <c r="U1618" s="31">
        <f t="shared" si="1041"/>
        <v>8.5463706325185108E-3</v>
      </c>
      <c r="V1618" s="47">
        <f t="shared" si="1054"/>
        <v>6.3191123598013038E-4</v>
      </c>
      <c r="W1618" s="31">
        <f t="shared" si="1042"/>
        <v>0.21872457688889307</v>
      </c>
      <c r="X1618" s="34">
        <f>(S1618*H1618*'Propiedades físicas'!$F$5*60*24*365)/(1000000)</f>
        <v>56486.520269981178</v>
      </c>
      <c r="Y1618" s="34">
        <f>(U1618*H1618*'Propiedades físicas'!$F$7*60*24*365)/(1000000)</f>
        <v>667.24283656497312</v>
      </c>
      <c r="Z1618" s="31">
        <f t="shared" si="1055"/>
        <v>1029.2656944559105</v>
      </c>
      <c r="AA1618" s="31">
        <f t="shared" si="1056"/>
        <v>7539.540668859092</v>
      </c>
      <c r="AB1618" s="31">
        <f t="shared" si="1056"/>
        <v>225.12570352612178</v>
      </c>
      <c r="AC1618" s="31">
        <f t="shared" si="1056"/>
        <v>364.96263951800955</v>
      </c>
      <c r="AD1618" s="31">
        <f t="shared" si="1056"/>
        <v>49.240524250565372</v>
      </c>
      <c r="AE1618" s="31">
        <f t="shared" si="1057"/>
        <v>13.785295830252357</v>
      </c>
      <c r="AF1618" s="31">
        <f t="shared" si="1058"/>
        <v>9221.9205264399516</v>
      </c>
      <c r="AG1618" s="31">
        <f t="shared" si="1059"/>
        <v>0.11161077473015811</v>
      </c>
      <c r="AH1618" s="31">
        <f t="shared" si="1060"/>
        <v>0.81756730035166236</v>
      </c>
      <c r="AI1618" s="31">
        <f t="shared" si="1060"/>
        <v>2.4412019479095399E-2</v>
      </c>
      <c r="AJ1618" s="31">
        <f t="shared" si="1060"/>
        <v>3.9575556791194823E-2</v>
      </c>
      <c r="AK1618" s="31">
        <f t="shared" si="1060"/>
        <v>5.3395086315685568E-3</v>
      </c>
      <c r="AL1618" s="31">
        <f t="shared" si="1061"/>
        <v>1.4948400163207717E-3</v>
      </c>
      <c r="AM1618" s="31">
        <f t="shared" si="1062"/>
        <v>1</v>
      </c>
      <c r="AN1618" s="31">
        <f>(Z1618*'Propiedades físicas'!$F$4)/1000</f>
        <v>905.11566639063858</v>
      </c>
      <c r="AO1618" s="31">
        <f>(AA1618*'Propiedades físicas'!$F$6)/1000</f>
        <v>241.56688303024532</v>
      </c>
      <c r="AP1618" s="31">
        <f>(AB1618*'Propiedades físicas'!$F$9)/1000</f>
        <v>138.89130279044082</v>
      </c>
      <c r="AQ1618" s="31">
        <f>(AC1618*'Propiedades físicas'!$F$5)/1000</f>
        <v>107.47054845886829</v>
      </c>
      <c r="AR1618" s="31">
        <f>(AD1618*'Propiedades físicas'!$F$8)/1000</f>
        <v>17.45675065731043</v>
      </c>
      <c r="AS1618" s="31">
        <f>(AE1618*'Propiedades físicas'!$F$7)/1000</f>
        <v>1.2694878930079396</v>
      </c>
      <c r="AT1618" s="31">
        <f t="shared" si="1063"/>
        <v>1411.7706392205114</v>
      </c>
      <c r="AU1618" s="31">
        <f t="shared" si="1064"/>
        <v>0.6411209025358291</v>
      </c>
      <c r="AV1618" s="31">
        <f t="shared" si="1067"/>
        <v>0.17110915634541243</v>
      </c>
      <c r="AW1618" s="31">
        <f t="shared" si="1067"/>
        <v>9.8380926003056438E-2</v>
      </c>
      <c r="AX1618" s="31">
        <f t="shared" si="1067"/>
        <v>7.6124651889776226E-2</v>
      </c>
      <c r="AY1618" s="31">
        <f t="shared" si="1067"/>
        <v>1.2365146414256725E-2</v>
      </c>
      <c r="AZ1618" s="31">
        <f t="shared" si="1068"/>
        <v>8.9921681166911711E-4</v>
      </c>
      <c r="BA1618" s="31">
        <f t="shared" si="1065"/>
        <v>1</v>
      </c>
      <c r="BB1618" s="34">
        <f>AU1618*'Propiedades físicas'!$C$4+'Diseño reactor'!AV1618*'Propiedades físicas'!$C$5+'Diseño reactor'!AW1618*'Propiedades físicas'!$C$8+'Diseño reactor'!AX1618*'Propiedades físicas'!$C$9+'Diseño reactor'!AY1618*'Propiedades físicas'!$C$7+'Diseño reactor'!AZ1618*'Propiedades físicas'!$C$6</f>
        <v>875.51761596858034</v>
      </c>
      <c r="BC1618" s="45">
        <f>AU1618*'Propiedades físicas'!$L$4+'Diseño reactor'!AV1618*'Propiedades físicas'!$L$5+'Diseño reactor'!AW1618*'Propiedades físicas'!$L$8+AX1618*'Propiedades físicas'!$L$9+'Diseño reactor'!AY1618*'Propiedades físicas'!$L$7+'Diseño reactor'!AZ1618*'Propiedades físicas'!$L$6</f>
        <v>2.0836411125665304</v>
      </c>
      <c r="BD1618" s="29">
        <f t="shared" si="1044"/>
        <v>1.9585232963824708</v>
      </c>
      <c r="BE1618" s="58">
        <f t="shared" si="1045"/>
        <v>41.794910761374041</v>
      </c>
      <c r="BF1618" s="30">
        <f>AU1618*'Propiedades físicas'!$I$4+'Diseño reactor'!AV1618*'Propiedades físicas'!$I$5+'Diseño reactor'!AW1618*'Propiedades físicas'!$I$8+'Diseño reactor'!AX1618*'Propiedades físicas'!$I$9+'Diseño reactor'!AY1618*'Propiedades físicas'!$I$7+'Diseño reactor'!AZ1618*'Propiedades físicas'!$I$6</f>
        <v>1.9909873096968091E-2</v>
      </c>
      <c r="BG1618" s="24">
        <f>AU1618*'Propiedades físicas'!$O$4+'Diseño reactor'!AV1618*'Propiedades físicas'!$O$5+'Diseño reactor'!AW1618*'Propiedades físicas'!$O$8+'Diseño reactor'!AX1618*'Propiedades físicas'!$O$9+'Diseño reactor'!AY1618*'Propiedades físicas'!$O$7+'Diseño reactor'!AZ1618*'Propiedades físicas'!$O$6</f>
        <v>0.15282792351340649</v>
      </c>
      <c r="BH1618" s="54">
        <f t="shared" si="1046"/>
        <v>41286.740385330078</v>
      </c>
      <c r="BI1618" s="34">
        <f t="shared" si="1066"/>
        <v>271.44928215415973</v>
      </c>
      <c r="BJ1618" s="27">
        <f t="shared" si="1047"/>
        <v>4795.4384329483255</v>
      </c>
      <c r="BK1618" s="34">
        <f t="shared" si="1048"/>
        <v>563.75146003375119</v>
      </c>
      <c r="BL1618" s="27">
        <f t="shared" si="1049"/>
        <v>105.50250807073169</v>
      </c>
      <c r="BM1618" s="34">
        <f t="shared" si="1050"/>
        <v>1.1054421768707483</v>
      </c>
      <c r="BN1618" s="45">
        <f t="shared" si="1051"/>
        <v>1690.2011346647766</v>
      </c>
      <c r="BO1618" s="45">
        <f t="shared" si="1052"/>
        <v>102.7392642925564</v>
      </c>
      <c r="BP1618" s="66">
        <f t="shared" si="1053"/>
        <v>6.6887564235765877</v>
      </c>
    </row>
    <row r="1619" spans="8:68">
      <c r="H1619" s="68">
        <v>1614</v>
      </c>
      <c r="I1619" s="31">
        <f>('Propiedades físicas'!$C$10*'Diseño reactor'!H1619)/1000</f>
        <v>1412.6458845021109</v>
      </c>
      <c r="J1619" s="31">
        <f t="shared" si="1031"/>
        <v>0.32279851943271537</v>
      </c>
      <c r="K1619" s="31">
        <f>(I1619*1000)/'Propiedades físicas'!$F$10</f>
        <v>9227.6377741314809</v>
      </c>
      <c r="L1619" s="31">
        <f t="shared" si="1032"/>
        <v>1318.2339677330685</v>
      </c>
      <c r="M1619" s="31">
        <f t="shared" si="1033"/>
        <v>7909.4038063984117</v>
      </c>
      <c r="N1619" s="31">
        <f t="shared" si="1034"/>
        <v>0.81674967021875378</v>
      </c>
      <c r="O1619" s="32">
        <f t="shared" si="1035"/>
        <v>4.9004980213125231</v>
      </c>
      <c r="P1619" s="33">
        <f t="shared" si="1036"/>
        <v>0.63819293022225709</v>
      </c>
      <c r="Q1619" s="31">
        <f t="shared" si="1037"/>
        <v>4.6743714773262877</v>
      </c>
      <c r="R1619" s="31">
        <f t="shared" si="1038"/>
        <v>0.13952090005592194</v>
      </c>
      <c r="S1619" s="31">
        <f t="shared" si="1039"/>
        <v>0.22612654398623647</v>
      </c>
      <c r="T1619" s="31">
        <f t="shared" si="1040"/>
        <v>3.0501875891410006E-2</v>
      </c>
      <c r="U1619" s="31">
        <f t="shared" si="1041"/>
        <v>8.5339640491648456E-3</v>
      </c>
      <c r="V1619" s="47">
        <f t="shared" si="1054"/>
        <v>6.3199688235602159E-4</v>
      </c>
      <c r="W1619" s="31">
        <f t="shared" si="1042"/>
        <v>0.21861868637017404</v>
      </c>
      <c r="X1619" s="34">
        <f>(S1619*H1619*'Propiedades físicas'!$F$5*60*24*365)/(1000000)</f>
        <v>56487.387384384732</v>
      </c>
      <c r="Y1619" s="34">
        <f>(U1619*H1619*'Propiedades físicas'!$F$7*60*24*365)/(1000000)</f>
        <v>666.68727964725008</v>
      </c>
      <c r="Z1619" s="31">
        <f t="shared" si="1055"/>
        <v>1030.0433893787228</v>
      </c>
      <c r="AA1619" s="31">
        <f t="shared" si="1056"/>
        <v>7544.4355644046282</v>
      </c>
      <c r="AB1619" s="31">
        <f t="shared" si="1056"/>
        <v>225.186732690258</v>
      </c>
      <c r="AC1619" s="31">
        <f t="shared" si="1056"/>
        <v>364.96824199378568</v>
      </c>
      <c r="AD1619" s="31">
        <f t="shared" si="1056"/>
        <v>49.230027688735753</v>
      </c>
      <c r="AE1619" s="31">
        <f t="shared" si="1057"/>
        <v>13.773817975352062</v>
      </c>
      <c r="AF1619" s="31">
        <f t="shared" si="1058"/>
        <v>9227.6377741314827</v>
      </c>
      <c r="AG1619" s="31">
        <f t="shared" si="1059"/>
        <v>0.11162590194711798</v>
      </c>
      <c r="AH1619" s="31">
        <f t="shared" si="1060"/>
        <v>0.81759121338231333</v>
      </c>
      <c r="AI1619" s="31">
        <f t="shared" si="1060"/>
        <v>2.4403508048564778E-2</v>
      </c>
      <c r="AJ1619" s="31">
        <f t="shared" si="1060"/>
        <v>3.9551643760543792E-2</v>
      </c>
      <c r="AK1619" s="31">
        <f t="shared" si="1060"/>
        <v>5.3350628724012032E-3</v>
      </c>
      <c r="AL1619" s="31">
        <f t="shared" si="1061"/>
        <v>1.4926699890588707E-3</v>
      </c>
      <c r="AM1619" s="31">
        <f t="shared" si="1062"/>
        <v>0.99999999999999978</v>
      </c>
      <c r="AN1619" s="31">
        <f>(Z1619*'Propiedades físicas'!$F$4)/1000</f>
        <v>905.79955575186136</v>
      </c>
      <c r="AO1619" s="31">
        <f>(AA1619*'Propiedades físicas'!$F$6)/1000</f>
        <v>241.72371548352427</v>
      </c>
      <c r="AP1619" s="31">
        <f>(AB1619*'Propiedades físicas'!$F$9)/1000</f>
        <v>138.92895473325464</v>
      </c>
      <c r="AQ1619" s="31">
        <f>(AC1619*'Propiedades físicas'!$F$5)/1000</f>
        <v>107.47219821991007</v>
      </c>
      <c r="AR1619" s="31">
        <f>(AD1619*'Propiedades físicas'!$F$8)/1000</f>
        <v>17.453029416210594</v>
      </c>
      <c r="AS1619" s="31">
        <f>(AE1619*'Propiedades físicas'!$F$7)/1000</f>
        <v>1.2684308973501712</v>
      </c>
      <c r="AT1619" s="31">
        <f t="shared" si="1063"/>
        <v>1412.6458845021109</v>
      </c>
      <c r="AU1619" s="31">
        <f t="shared" si="1064"/>
        <v>0.64120779714805298</v>
      </c>
      <c r="AV1619" s="31">
        <f t="shared" si="1067"/>
        <v>0.17111416111810651</v>
      </c>
      <c r="AW1619" s="31">
        <f t="shared" si="1067"/>
        <v>9.8346624768046773E-2</v>
      </c>
      <c r="AX1619" s="31">
        <f t="shared" si="1067"/>
        <v>7.60786545297506E-2</v>
      </c>
      <c r="AY1619" s="31">
        <f t="shared" si="1067"/>
        <v>1.2354850998176334E-2</v>
      </c>
      <c r="AZ1619" s="31">
        <f t="shared" si="1068"/>
        <v>8.9791143786698642E-4</v>
      </c>
      <c r="BA1619" s="31">
        <f t="shared" si="1065"/>
        <v>1.0000000000000002</v>
      </c>
      <c r="BB1619" s="34">
        <f>AU1619*'Propiedades físicas'!$C$4+'Diseño reactor'!AV1619*'Propiedades físicas'!$C$5+'Diseño reactor'!AW1619*'Propiedades físicas'!$C$8+'Diseño reactor'!AX1619*'Propiedades físicas'!$C$9+'Diseño reactor'!AY1619*'Propiedades físicas'!$C$7+'Diseño reactor'!AZ1619*'Propiedades físicas'!$C$6</f>
        <v>875.51720714763951</v>
      </c>
      <c r="BC1619" s="45">
        <f>AU1619*'Propiedades físicas'!$L$4+'Diseño reactor'!AV1619*'Propiedades físicas'!$L$5+'Diseño reactor'!AW1619*'Propiedades físicas'!$L$8+AX1619*'Propiedades físicas'!$L$9+'Diseño reactor'!AY1619*'Propiedades físicas'!$L$7+'Diseño reactor'!AZ1619*'Propiedades físicas'!$L$6</f>
        <v>2.0837046638438981</v>
      </c>
      <c r="BD1619" s="29">
        <f t="shared" si="1044"/>
        <v>1.9575163315949033</v>
      </c>
      <c r="BE1619" s="58">
        <f t="shared" si="1045"/>
        <v>41.79381513669189</v>
      </c>
      <c r="BF1619" s="30">
        <f>AU1619*'Propiedades físicas'!$I$4+'Diseño reactor'!AV1619*'Propiedades físicas'!$I$5+'Diseño reactor'!AW1619*'Propiedades físicas'!$I$8+'Diseño reactor'!AX1619*'Propiedades físicas'!$I$9+'Diseño reactor'!AY1619*'Propiedades físicas'!$I$7+'Diseño reactor'!AZ1619*'Propiedades físicas'!$I$6</f>
        <v>1.9910059904913444E-2</v>
      </c>
      <c r="BG1619" s="24">
        <f>AU1619*'Propiedades físicas'!$O$4+'Diseño reactor'!AV1619*'Propiedades físicas'!$O$5+'Diseño reactor'!AW1619*'Propiedades físicas'!$O$8+'Diseño reactor'!AX1619*'Propiedades físicas'!$O$9+'Diseño reactor'!AY1619*'Propiedades físicas'!$O$7+'Diseño reactor'!AZ1619*'Propiedades físicas'!$O$6</f>
        <v>0.15283091472836402</v>
      </c>
      <c r="BH1619" s="54">
        <f t="shared" si="1046"/>
        <v>41286.333730170874</v>
      </c>
      <c r="BI1619" s="34">
        <f t="shared" si="1066"/>
        <v>271.45479535352143</v>
      </c>
      <c r="BJ1619" s="27">
        <f t="shared" si="1047"/>
        <v>4795.439409404933</v>
      </c>
      <c r="BK1619" s="34">
        <f t="shared" si="1048"/>
        <v>563.76260881830888</v>
      </c>
      <c r="BL1619" s="27">
        <f t="shared" si="1049"/>
        <v>105.50289852551779</v>
      </c>
      <c r="BM1619" s="34">
        <f t="shared" si="1050"/>
        <v>1.1054421768707483</v>
      </c>
      <c r="BN1619" s="45">
        <f t="shared" si="1051"/>
        <v>1691.3814822222705</v>
      </c>
      <c r="BO1619" s="45">
        <f t="shared" si="1052"/>
        <v>102.75227941839242</v>
      </c>
      <c r="BP1619" s="66">
        <f t="shared" si="1053"/>
        <v>6.6887533002771304</v>
      </c>
    </row>
    <row r="1620" spans="8:68">
      <c r="H1620" s="68">
        <v>1615</v>
      </c>
      <c r="I1620" s="31">
        <f>('Propiedades físicas'!$C$10*'Diseño reactor'!H1620)/1000</f>
        <v>1413.5211297837109</v>
      </c>
      <c r="J1620" s="31">
        <f t="shared" si="1031"/>
        <v>0.32259864418848455</v>
      </c>
      <c r="K1620" s="31">
        <f>(I1620*1000)/'Propiedades físicas'!$F$10</f>
        <v>9233.3550218230139</v>
      </c>
      <c r="L1620" s="31">
        <f t="shared" si="1032"/>
        <v>1319.0507174032875</v>
      </c>
      <c r="M1620" s="31">
        <f t="shared" si="1033"/>
        <v>7914.3043044197257</v>
      </c>
      <c r="N1620" s="31">
        <f t="shared" si="1034"/>
        <v>0.81674967021875389</v>
      </c>
      <c r="O1620" s="32">
        <f t="shared" si="1035"/>
        <v>4.900498021312524</v>
      </c>
      <c r="P1620" s="33">
        <f t="shared" si="1036"/>
        <v>0.63827933256852543</v>
      </c>
      <c r="Q1620" s="31">
        <f t="shared" si="1037"/>
        <v>4.6745080314482426</v>
      </c>
      <c r="R1620" s="31">
        <f t="shared" si="1038"/>
        <v>0.13947226690419981</v>
      </c>
      <c r="S1620" s="31">
        <f t="shared" si="1039"/>
        <v>0.22598998986428165</v>
      </c>
      <c r="T1620" s="31">
        <f t="shared" si="1040"/>
        <v>3.0476489278004216E-2</v>
      </c>
      <c r="U1620" s="31">
        <f t="shared" si="1041"/>
        <v>8.5215814680244788E-3</v>
      </c>
      <c r="V1620" s="47">
        <f t="shared" si="1054"/>
        <v>6.3208244584455914E-4</v>
      </c>
      <c r="W1620" s="31">
        <f t="shared" si="1042"/>
        <v>0.21851289833080426</v>
      </c>
      <c r="X1620" s="34">
        <f>(S1620*H1620*'Propiedades físicas'!$F$5*60*24*365)/(1000000)</f>
        <v>56488.252821238239</v>
      </c>
      <c r="Y1620" s="34">
        <f>(U1620*H1620*'Propiedades físicas'!$F$7*60*24*365)/(1000000)</f>
        <v>666.13239796419487</v>
      </c>
      <c r="Z1620" s="31">
        <f t="shared" si="1055"/>
        <v>1030.8211220981686</v>
      </c>
      <c r="AA1620" s="31">
        <f t="shared" si="1056"/>
        <v>7549.330470788912</v>
      </c>
      <c r="AB1620" s="31">
        <f t="shared" si="1056"/>
        <v>225.2477110502827</v>
      </c>
      <c r="AC1620" s="31">
        <f t="shared" si="1056"/>
        <v>364.97383363081485</v>
      </c>
      <c r="AD1620" s="31">
        <f t="shared" si="1056"/>
        <v>49.219530183976808</v>
      </c>
      <c r="AE1620" s="31">
        <f t="shared" si="1057"/>
        <v>13.762354070859534</v>
      </c>
      <c r="AF1620" s="31">
        <f t="shared" si="1058"/>
        <v>9233.3550218230139</v>
      </c>
      <c r="AG1620" s="31">
        <f t="shared" si="1059"/>
        <v>0.11164101452417081</v>
      </c>
      <c r="AH1620" s="31">
        <f t="shared" si="1060"/>
        <v>0.817615097973173</v>
      </c>
      <c r="AI1620" s="31">
        <f t="shared" si="1060"/>
        <v>2.439500165626798E-2</v>
      </c>
      <c r="AJ1620" s="31">
        <f t="shared" si="1060"/>
        <v>3.9527759169684262E-2</v>
      </c>
      <c r="AK1620" s="31">
        <f t="shared" si="1060"/>
        <v>5.3306225166958876E-3</v>
      </c>
      <c r="AL1620" s="31">
        <f t="shared" si="1061"/>
        <v>1.4905041600081705E-3</v>
      </c>
      <c r="AM1620" s="31">
        <f t="shared" si="1062"/>
        <v>1</v>
      </c>
      <c r="AN1620" s="31">
        <f>(Z1620*'Propiedades físicas'!$F$4)/1000</f>
        <v>906.48347835068751</v>
      </c>
      <c r="AO1620" s="31">
        <f>(AA1620*'Propiedades físicas'!$F$6)/1000</f>
        <v>241.88054828407672</v>
      </c>
      <c r="AP1620" s="31">
        <f>(AB1620*'Propiedades físicas'!$F$9)/1000</f>
        <v>138.9665753324719</v>
      </c>
      <c r="AQ1620" s="31">
        <f>(AC1620*'Propiedades físicas'!$F$5)/1000</f>
        <v>107.47384478926607</v>
      </c>
      <c r="AR1620" s="31">
        <f>(AD1620*'Propiedades físicas'!$F$8)/1000</f>
        <v>17.449307840823451</v>
      </c>
      <c r="AS1620" s="31">
        <f>(AE1620*'Propiedades físicas'!$F$7)/1000</f>
        <v>1.2673751863854545</v>
      </c>
      <c r="AT1620" s="31">
        <f t="shared" si="1063"/>
        <v>1413.5211297837109</v>
      </c>
      <c r="AU1620" s="31">
        <f t="shared" si="1064"/>
        <v>0.64129460766489743</v>
      </c>
      <c r="AV1620" s="31">
        <f t="shared" si="1067"/>
        <v>0.17111915993861934</v>
      </c>
      <c r="AW1620" s="31">
        <f t="shared" si="1067"/>
        <v>9.8312343837220026E-2</v>
      </c>
      <c r="AX1620" s="31">
        <f t="shared" si="1067"/>
        <v>7.6032711874431697E-2</v>
      </c>
      <c r="AY1620" s="31">
        <f t="shared" si="1067"/>
        <v>1.23445680953446E-2</v>
      </c>
      <c r="AZ1620" s="31">
        <f t="shared" si="1068"/>
        <v>8.9660858948700773E-4</v>
      </c>
      <c r="BA1620" s="31">
        <f t="shared" si="1065"/>
        <v>1</v>
      </c>
      <c r="BB1620" s="34">
        <f>AU1620*'Propiedades físicas'!$C$4+'Diseño reactor'!AV1620*'Propiedades físicas'!$C$5+'Diseño reactor'!AW1620*'Propiedades físicas'!$C$8+'Diseño reactor'!AX1620*'Propiedades físicas'!$C$9+'Diseño reactor'!AY1620*'Propiedades físicas'!$C$7+'Diseño reactor'!AZ1620*'Propiedades físicas'!$C$6</f>
        <v>875.51679907083985</v>
      </c>
      <c r="BC1620" s="45">
        <f>AU1620*'Propiedades físicas'!$L$4+'Diseño reactor'!AV1620*'Propiedades físicas'!$L$5+'Diseño reactor'!AW1620*'Propiedades físicas'!$L$8+AX1620*'Propiedades físicas'!$L$9+'Diseño reactor'!AY1620*'Propiedades físicas'!$L$7+'Diseño reactor'!AZ1620*'Propiedades físicas'!$L$6</f>
        <v>2.0837681507597123</v>
      </c>
      <c r="BD1620" s="29">
        <f t="shared" si="1044"/>
        <v>1.9565104036867695</v>
      </c>
      <c r="BE1620" s="58">
        <f t="shared" si="1045"/>
        <v>41.792720663145261</v>
      </c>
      <c r="BF1620" s="30">
        <f>AU1620*'Propiedades físicas'!$I$4+'Diseño reactor'!AV1620*'Propiedades físicas'!$I$5+'Diseño reactor'!AW1620*'Propiedades físicas'!$I$8+'Diseño reactor'!AX1620*'Propiedades físicas'!$I$9+'Diseño reactor'!AY1620*'Propiedades físicas'!$I$7+'Diseño reactor'!AZ1620*'Propiedades físicas'!$I$6</f>
        <v>1.9910246364398657E-2</v>
      </c>
      <c r="BG1620" s="24">
        <f>AU1620*'Propiedades físicas'!$O$4+'Diseño reactor'!AV1620*'Propiedades físicas'!$O$5+'Diseño reactor'!AW1620*'Propiedades físicas'!$O$8+'Diseño reactor'!AX1620*'Propiedades físicas'!$O$9+'Diseño reactor'!AY1620*'Propiedades físicas'!$O$7+'Diseño reactor'!AZ1620*'Propiedades físicas'!$O$6</f>
        <v>0.15283390312334239</v>
      </c>
      <c r="BH1620" s="54">
        <f t="shared" si="1046"/>
        <v>41285.927840300959</v>
      </c>
      <c r="BI1620" s="34">
        <f t="shared" si="1066"/>
        <v>271.46030036562445</v>
      </c>
      <c r="BJ1620" s="27">
        <f t="shared" si="1047"/>
        <v>4795.440395941866</v>
      </c>
      <c r="BK1620" s="34">
        <f t="shared" si="1048"/>
        <v>563.77374839010906</v>
      </c>
      <c r="BL1620" s="27">
        <f t="shared" si="1049"/>
        <v>105.50328864511579</v>
      </c>
      <c r="BM1620" s="34">
        <f t="shared" si="1050"/>
        <v>1.1054421768707483</v>
      </c>
      <c r="BN1620" s="45">
        <f t="shared" si="1051"/>
        <v>1692.5618711104514</v>
      </c>
      <c r="BO1620" s="45">
        <f t="shared" si="1052"/>
        <v>102.76528195103573</v>
      </c>
      <c r="BP1620" s="66">
        <f t="shared" si="1053"/>
        <v>6.6887501826627442</v>
      </c>
    </row>
    <row r="1621" spans="8:68">
      <c r="H1621" s="68">
        <v>1616</v>
      </c>
      <c r="I1621" s="31">
        <f>('Propiedades físicas'!$C$10*'Diseño reactor'!H1621)/1000</f>
        <v>1414.3963750653106</v>
      </c>
      <c r="J1621" s="31">
        <f t="shared" si="1031"/>
        <v>0.32239901631460555</v>
      </c>
      <c r="K1621" s="31">
        <f>(I1621*1000)/'Propiedades físicas'!$F$10</f>
        <v>9239.0722695145432</v>
      </c>
      <c r="L1621" s="31">
        <f t="shared" si="1032"/>
        <v>1319.8674670735061</v>
      </c>
      <c r="M1621" s="31">
        <f t="shared" si="1033"/>
        <v>7919.2048024410369</v>
      </c>
      <c r="N1621" s="31">
        <f t="shared" si="1034"/>
        <v>0.81674967021875378</v>
      </c>
      <c r="O1621" s="32">
        <f t="shared" si="1035"/>
        <v>4.9004980213125231</v>
      </c>
      <c r="P1621" s="33">
        <f t="shared" si="1036"/>
        <v>0.63836565133626566</v>
      </c>
      <c r="Q1621" s="31">
        <f t="shared" si="1037"/>
        <v>4.6746444232585045</v>
      </c>
      <c r="R1621" s="31">
        <f t="shared" si="1038"/>
        <v>0.13942366254203789</v>
      </c>
      <c r="S1621" s="31">
        <f t="shared" si="1039"/>
        <v>0.22585359805401953</v>
      </c>
      <c r="T1621" s="31">
        <f t="shared" si="1040"/>
        <v>3.0451133509369205E-2</v>
      </c>
      <c r="U1621" s="31">
        <f t="shared" si="1041"/>
        <v>8.5092228310810637E-3</v>
      </c>
      <c r="V1621" s="47">
        <f t="shared" si="1054"/>
        <v>6.3216792656601076E-4</v>
      </c>
      <c r="W1621" s="31">
        <f t="shared" si="1042"/>
        <v>0.2184072126220887</v>
      </c>
      <c r="X1621" s="34">
        <f>(S1621*H1621*'Propiedades físicas'!$F$5*60*24*365)/(1000000)</f>
        <v>56489.116584596515</v>
      </c>
      <c r="Y1621" s="34">
        <f>(U1621*H1621*'Propiedades físicas'!$F$7*60*24*365)/(1000000)</f>
        <v>665.57819046316081</v>
      </c>
      <c r="Z1621" s="31">
        <f t="shared" si="1055"/>
        <v>1031.5988925594054</v>
      </c>
      <c r="AA1621" s="31">
        <f t="shared" si="1056"/>
        <v>7554.2253879857435</v>
      </c>
      <c r="AB1621" s="31">
        <f t="shared" si="1056"/>
        <v>225.30863866793322</v>
      </c>
      <c r="AC1621" s="31">
        <f t="shared" si="1056"/>
        <v>364.97941445529557</v>
      </c>
      <c r="AD1621" s="31">
        <f t="shared" si="1056"/>
        <v>49.209031751140635</v>
      </c>
      <c r="AE1621" s="31">
        <f t="shared" si="1057"/>
        <v>13.750904095026998</v>
      </c>
      <c r="AF1621" s="31">
        <f t="shared" si="1058"/>
        <v>9239.072269514545</v>
      </c>
      <c r="AG1621" s="31">
        <f t="shared" si="1059"/>
        <v>0.11165611248255874</v>
      </c>
      <c r="AH1621" s="31">
        <f t="shared" si="1060"/>
        <v>0.81763895417420196</v>
      </c>
      <c r="AI1621" s="31">
        <f t="shared" si="1060"/>
        <v>2.4386500299534052E-2</v>
      </c>
      <c r="AJ1621" s="31">
        <f t="shared" si="1060"/>
        <v>3.9503902968655198E-2</v>
      </c>
      <c r="AK1621" s="31">
        <f t="shared" si="1060"/>
        <v>5.3261875560289629E-3</v>
      </c>
      <c r="AL1621" s="31">
        <f t="shared" si="1061"/>
        <v>1.4883425190210706E-3</v>
      </c>
      <c r="AM1621" s="31">
        <f t="shared" si="1062"/>
        <v>1</v>
      </c>
      <c r="AN1621" s="31">
        <f>(Z1621*'Propiedades físicas'!$F$4)/1000</f>
        <v>907.16743413888992</v>
      </c>
      <c r="AO1621" s="31">
        <f>(AA1621*'Propiedades físicas'!$F$6)/1000</f>
        <v>242.03738143106324</v>
      </c>
      <c r="AP1621" s="31">
        <f>(AB1621*'Propiedades físicas'!$F$9)/1000</f>
        <v>139.00416462618139</v>
      </c>
      <c r="AQ1621" s="31">
        <f>(AC1621*'Propiedades físicas'!$F$5)/1000</f>
        <v>107.47548817465089</v>
      </c>
      <c r="AR1621" s="31">
        <f>(AD1621*'Propiedades físicas'!$F$8)/1000</f>
        <v>17.445585936414371</v>
      </c>
      <c r="AS1621" s="31">
        <f>(AE1621*'Propiedades físicas'!$F$7)/1000</f>
        <v>1.2663207581110365</v>
      </c>
      <c r="AT1621" s="31">
        <f t="shared" si="1063"/>
        <v>1414.3963750653108</v>
      </c>
      <c r="AU1621" s="31">
        <f t="shared" si="1064"/>
        <v>0.64138133420838328</v>
      </c>
      <c r="AV1621" s="31">
        <f t="shared" si="1067"/>
        <v>0.17112415281740734</v>
      </c>
      <c r="AW1621" s="31">
        <f t="shared" si="1067"/>
        <v>9.8278083199812197E-2</v>
      </c>
      <c r="AX1621" s="31">
        <f t="shared" si="1067"/>
        <v>7.5986823827718111E-2</v>
      </c>
      <c r="AY1621" s="31">
        <f t="shared" si="1067"/>
        <v>1.2334297686254186E-2</v>
      </c>
      <c r="AZ1621" s="31">
        <f t="shared" si="1068"/>
        <v>8.9530826042492028E-4</v>
      </c>
      <c r="BA1621" s="31">
        <f t="shared" si="1065"/>
        <v>1</v>
      </c>
      <c r="BB1621" s="34">
        <f>AU1621*'Propiedades físicas'!$C$4+'Diseño reactor'!AV1621*'Propiedades físicas'!$C$5+'Diseño reactor'!AW1621*'Propiedades físicas'!$C$8+'Diseño reactor'!AX1621*'Propiedades físicas'!$C$9+'Diseño reactor'!AY1621*'Propiedades físicas'!$C$7+'Diseño reactor'!AZ1621*'Propiedades físicas'!$C$6</f>
        <v>875.51639173647891</v>
      </c>
      <c r="BC1621" s="45">
        <f>AU1621*'Propiedades físicas'!$L$4+'Diseño reactor'!AV1621*'Propiedades físicas'!$L$5+'Diseño reactor'!AW1621*'Propiedades físicas'!$L$8+AX1621*'Propiedades físicas'!$L$9+'Diseño reactor'!AY1621*'Propiedades físicas'!$L$7+'Diseño reactor'!AZ1621*'Propiedades físicas'!$L$6</f>
        <v>2.0838315734107069</v>
      </c>
      <c r="BD1621" s="29">
        <f t="shared" si="1044"/>
        <v>1.9555055110554715</v>
      </c>
      <c r="BE1621" s="58">
        <f t="shared" si="1045"/>
        <v>41.791627338912328</v>
      </c>
      <c r="BF1621" s="30">
        <f>AU1621*'Propiedades físicas'!$I$4+'Diseño reactor'!AV1621*'Propiedades físicas'!$I$5+'Diseño reactor'!AW1621*'Propiedades físicas'!$I$8+'Diseño reactor'!AX1621*'Propiedades físicas'!$I$9+'Diseño reactor'!AY1621*'Propiedades físicas'!$I$7+'Diseño reactor'!AZ1621*'Propiedades físicas'!$I$6</f>
        <v>1.9910432476207485E-2</v>
      </c>
      <c r="BG1621" s="24">
        <f>AU1621*'Propiedades físicas'!$O$4+'Diseño reactor'!AV1621*'Propiedades físicas'!$O$5+'Diseño reactor'!AW1621*'Propiedades físicas'!$O$8+'Diseño reactor'!AX1621*'Propiedades físicas'!$O$9+'Diseño reactor'!AY1621*'Propiedades físicas'!$O$7+'Diseño reactor'!AZ1621*'Propiedades físicas'!$O$6</f>
        <v>0.15283688870219125</v>
      </c>
      <c r="BH1621" s="54">
        <f t="shared" si="1046"/>
        <v>41285.522713972096</v>
      </c>
      <c r="BI1621" s="34">
        <f t="shared" si="1066"/>
        <v>271.46579720703403</v>
      </c>
      <c r="BJ1621" s="27">
        <f t="shared" si="1047"/>
        <v>4795.4413925259978</v>
      </c>
      <c r="BK1621" s="34">
        <f t="shared" si="1048"/>
        <v>563.78487875952078</v>
      </c>
      <c r="BL1621" s="27">
        <f t="shared" si="1049"/>
        <v>105.50367842992046</v>
      </c>
      <c r="BM1621" s="34">
        <f t="shared" si="1050"/>
        <v>1.1054421768707483</v>
      </c>
      <c r="BN1621" s="45">
        <f t="shared" si="1051"/>
        <v>1693.74230126722</v>
      </c>
      <c r="BO1621" s="45">
        <f t="shared" si="1052"/>
        <v>102.77827190875406</v>
      </c>
      <c r="BP1621" s="66">
        <f t="shared" si="1053"/>
        <v>6.6887470707204217</v>
      </c>
    </row>
    <row r="1622" spans="8:68">
      <c r="H1622" s="68">
        <v>1617</v>
      </c>
      <c r="I1622" s="31">
        <f>('Propiedades físicas'!$C$10*'Diseño reactor'!H1622)/1000</f>
        <v>1415.2716203469106</v>
      </c>
      <c r="J1622" s="31">
        <f t="shared" si="1031"/>
        <v>0.32219963535213514</v>
      </c>
      <c r="K1622" s="31">
        <f>(I1622*1000)/'Propiedades físicas'!$F$10</f>
        <v>9244.7895172060762</v>
      </c>
      <c r="L1622" s="31">
        <f t="shared" si="1032"/>
        <v>1320.6842167437251</v>
      </c>
      <c r="M1622" s="31">
        <f t="shared" si="1033"/>
        <v>7924.1053004623509</v>
      </c>
      <c r="N1622" s="31">
        <f t="shared" si="1034"/>
        <v>0.81674967021875389</v>
      </c>
      <c r="O1622" s="32">
        <f t="shared" si="1035"/>
        <v>4.900498021312524</v>
      </c>
      <c r="P1622" s="33">
        <f t="shared" si="1036"/>
        <v>0.63845188664668984</v>
      </c>
      <c r="Q1622" s="31">
        <f t="shared" si="1037"/>
        <v>4.6747806530420544</v>
      </c>
      <c r="R1622" s="31">
        <f t="shared" si="1038"/>
        <v>0.13937508695414424</v>
      </c>
      <c r="S1622" s="31">
        <f t="shared" si="1039"/>
        <v>0.22571736827047029</v>
      </c>
      <c r="T1622" s="31">
        <f t="shared" si="1040"/>
        <v>3.0425808537433336E-2</v>
      </c>
      <c r="U1622" s="31">
        <f t="shared" si="1041"/>
        <v>8.4968880804864536E-3</v>
      </c>
      <c r="V1622" s="47">
        <f t="shared" si="1054"/>
        <v>6.3225332464041139E-4</v>
      </c>
      <c r="W1622" s="31">
        <f t="shared" si="1042"/>
        <v>0.21830162909561962</v>
      </c>
      <c r="X1622" s="34">
        <f>(S1622*H1622*'Propiedades físicas'!$F$5*60*24*365)/(1000000)</f>
        <v>56489.978678502637</v>
      </c>
      <c r="Y1622" s="34">
        <f>(U1622*H1622*'Propiedades físicas'!$F$7*60*24*365)/(1000000)</f>
        <v>665.02465609343267</v>
      </c>
      <c r="Z1622" s="31">
        <f t="shared" si="1055"/>
        <v>1032.3767007076974</v>
      </c>
      <c r="AA1622" s="31">
        <f t="shared" si="1056"/>
        <v>7559.1203159690021</v>
      </c>
      <c r="AB1622" s="31">
        <f t="shared" si="1056"/>
        <v>225.36951560485124</v>
      </c>
      <c r="AC1622" s="31">
        <f t="shared" si="1056"/>
        <v>364.98498449335045</v>
      </c>
      <c r="AD1622" s="31">
        <f t="shared" si="1056"/>
        <v>49.198532405029702</v>
      </c>
      <c r="AE1622" s="31">
        <f t="shared" si="1057"/>
        <v>13.739468026146595</v>
      </c>
      <c r="AF1622" s="31">
        <f t="shared" si="1058"/>
        <v>9244.7895172060762</v>
      </c>
      <c r="AG1622" s="31">
        <f t="shared" si="1059"/>
        <v>0.1116711958434829</v>
      </c>
      <c r="AH1622" s="31">
        <f t="shared" si="1060"/>
        <v>0.81766278203524634</v>
      </c>
      <c r="AI1622" s="31">
        <f t="shared" si="1060"/>
        <v>2.43780039756883E-2</v>
      </c>
      <c r="AJ1622" s="31">
        <f t="shared" si="1060"/>
        <v>3.9480075107610972E-2</v>
      </c>
      <c r="AK1622" s="31">
        <f t="shared" si="1060"/>
        <v>5.3217579819922487E-3</v>
      </c>
      <c r="AL1622" s="31">
        <f t="shared" si="1061"/>
        <v>1.4861850559793905E-3</v>
      </c>
      <c r="AM1622" s="31">
        <f t="shared" si="1062"/>
        <v>1.0000000000000002</v>
      </c>
      <c r="AN1622" s="31">
        <f>(Z1622*'Propiedades físicas'!$F$4)/1000</f>
        <v>907.85142306833495</v>
      </c>
      <c r="AO1622" s="31">
        <f>(AA1622*'Propiedades físicas'!$F$6)/1000</f>
        <v>242.19421492364683</v>
      </c>
      <c r="AP1622" s="31">
        <f>(AB1622*'Propiedades físicas'!$F$9)/1000</f>
        <v>139.04172265241294</v>
      </c>
      <c r="AQ1622" s="31">
        <f>(AC1622*'Propiedades físicas'!$F$5)/1000</f>
        <v>107.47712838375692</v>
      </c>
      <c r="AR1622" s="31">
        <f>(AD1622*'Propiedades físicas'!$F$8)/1000</f>
        <v>17.441863708231125</v>
      </c>
      <c r="AS1622" s="31">
        <f>(AE1622*'Propiedades físicas'!$F$7)/1000</f>
        <v>1.26526761052784</v>
      </c>
      <c r="AT1622" s="31">
        <f t="shared" si="1063"/>
        <v>1415.2716203469106</v>
      </c>
      <c r="AU1622" s="31">
        <f t="shared" si="1064"/>
        <v>0.64146797690029489</v>
      </c>
      <c r="AV1622" s="31">
        <f t="shared" si="1067"/>
        <v>0.17112913976490274</v>
      </c>
      <c r="AW1622" s="31">
        <f t="shared" si="1067"/>
        <v>9.8243842845044199E-2</v>
      </c>
      <c r="AX1622" s="31">
        <f t="shared" si="1067"/>
        <v>7.5940990293730457E-2</v>
      </c>
      <c r="AY1622" s="31">
        <f t="shared" si="1067"/>
        <v>1.232403975143357E-2</v>
      </c>
      <c r="AZ1622" s="31">
        <f t="shared" si="1068"/>
        <v>8.9401044459416084E-4</v>
      </c>
      <c r="BA1622" s="31">
        <f t="shared" si="1065"/>
        <v>1</v>
      </c>
      <c r="BB1622" s="34">
        <f>AU1622*'Propiedades físicas'!$C$4+'Diseño reactor'!AV1622*'Propiedades físicas'!$C$5+'Diseño reactor'!AW1622*'Propiedades físicas'!$C$8+'Diseño reactor'!AX1622*'Propiedades físicas'!$C$9+'Diseño reactor'!AY1622*'Propiedades físicas'!$C$7+'Diseño reactor'!AZ1622*'Propiedades físicas'!$C$6</f>
        <v>875.51598514286025</v>
      </c>
      <c r="BC1622" s="45">
        <f>AU1622*'Propiedades físicas'!$L$4+'Diseño reactor'!AV1622*'Propiedades físicas'!$L$5+'Diseño reactor'!AW1622*'Propiedades físicas'!$L$8+AX1622*'Propiedades físicas'!$L$9+'Diseño reactor'!AY1622*'Propiedades físicas'!$L$7+'Diseño reactor'!AZ1622*'Propiedades físicas'!$L$6</f>
        <v>2.083894931893425</v>
      </c>
      <c r="BD1622" s="29">
        <f t="shared" si="1044"/>
        <v>1.954501652101708</v>
      </c>
      <c r="BE1622" s="58">
        <f t="shared" si="1045"/>
        <v>41.790535162175139</v>
      </c>
      <c r="BF1622" s="30">
        <f>AU1622*'Propiedades físicas'!$I$4+'Diseño reactor'!AV1622*'Propiedades físicas'!$I$5+'Diseño reactor'!AW1622*'Propiedades físicas'!$I$8+'Diseño reactor'!AX1622*'Propiedades físicas'!$I$9+'Diseño reactor'!AY1622*'Propiedades físicas'!$I$7+'Diseño reactor'!AZ1622*'Propiedades físicas'!$I$6</f>
        <v>1.9910618241121572E-2</v>
      </c>
      <c r="BG1622" s="24">
        <f>AU1622*'Propiedades físicas'!$O$4+'Diseño reactor'!AV1622*'Propiedades físicas'!$O$5+'Diseño reactor'!AW1622*'Propiedades físicas'!$O$8+'Diseño reactor'!AX1622*'Propiedades físicas'!$O$9+'Diseño reactor'!AY1622*'Propiedades físicas'!$O$7+'Diseño reactor'!AZ1622*'Propiedades físicas'!$O$6</f>
        <v>0.15283987146875339</v>
      </c>
      <c r="BH1622" s="54">
        <f t="shared" si="1046"/>
        <v>41285.118349440905</v>
      </c>
      <c r="BI1622" s="34">
        <f t="shared" si="1066"/>
        <v>271.47128589427388</v>
      </c>
      <c r="BJ1622" s="27">
        <f t="shared" si="1047"/>
        <v>4795.4423991243066</v>
      </c>
      <c r="BK1622" s="34">
        <f t="shared" si="1048"/>
        <v>563.79599993689953</v>
      </c>
      <c r="BL1622" s="27">
        <f t="shared" si="1049"/>
        <v>105.50406788032608</v>
      </c>
      <c r="BM1622" s="34">
        <f t="shared" si="1050"/>
        <v>1.1054421768707483</v>
      </c>
      <c r="BN1622" s="45">
        <f t="shared" si="1051"/>
        <v>1694.9227726306053</v>
      </c>
      <c r="BO1622" s="45">
        <f t="shared" si="1052"/>
        <v>102.79124930977974</v>
      </c>
      <c r="BP1622" s="66">
        <f t="shared" si="1053"/>
        <v>6.6887439644372026</v>
      </c>
    </row>
    <row r="1623" spans="8:68">
      <c r="H1623" s="68">
        <v>1618</v>
      </c>
      <c r="I1623" s="31">
        <f>('Propiedades físicas'!$C$10*'Diseño reactor'!H1623)/1000</f>
        <v>1416.1468656285103</v>
      </c>
      <c r="J1623" s="31">
        <f t="shared" si="1031"/>
        <v>0.32200050084326481</v>
      </c>
      <c r="K1623" s="31">
        <f>(I1623*1000)/'Propiedades físicas'!$F$10</f>
        <v>9250.5067648976055</v>
      </c>
      <c r="L1623" s="31">
        <f t="shared" si="1032"/>
        <v>1321.5009664139436</v>
      </c>
      <c r="M1623" s="31">
        <f t="shared" si="1033"/>
        <v>7929.0057984836612</v>
      </c>
      <c r="N1623" s="31">
        <f t="shared" si="1034"/>
        <v>0.81674967021875378</v>
      </c>
      <c r="O1623" s="32">
        <f t="shared" si="1035"/>
        <v>4.9004980213125222</v>
      </c>
      <c r="P1623" s="33">
        <f t="shared" si="1036"/>
        <v>0.63853803862077529</v>
      </c>
      <c r="Q1623" s="31">
        <f t="shared" si="1037"/>
        <v>4.6749167210832105</v>
      </c>
      <c r="R1623" s="31">
        <f t="shared" si="1038"/>
        <v>0.13932654012520526</v>
      </c>
      <c r="S1623" s="31">
        <f t="shared" si="1039"/>
        <v>0.22558130022931183</v>
      </c>
      <c r="T1623" s="31">
        <f t="shared" si="1040"/>
        <v>3.0400514314213093E-2</v>
      </c>
      <c r="U1623" s="31">
        <f t="shared" si="1041"/>
        <v>8.4845771585601269E-3</v>
      </c>
      <c r="V1623" s="47">
        <f t="shared" si="1054"/>
        <v>6.3233864018756385E-4</v>
      </c>
      <c r="W1623" s="31">
        <f t="shared" si="1042"/>
        <v>0.21819614760327635</v>
      </c>
      <c r="X1623" s="34">
        <f>(S1623*H1623*'Propiedades físicas'!$F$5*60*24*365)/(1000000)</f>
        <v>56490.839106988009</v>
      </c>
      <c r="Y1623" s="34">
        <f>(U1623*H1623*'Propiedades físicas'!$F$7*60*24*365)/(1000000)</f>
        <v>664.47179380622367</v>
      </c>
      <c r="Z1623" s="31">
        <f t="shared" si="1055"/>
        <v>1033.1545464884143</v>
      </c>
      <c r="AA1623" s="31">
        <f t="shared" si="1056"/>
        <v>7564.0152547126345</v>
      </c>
      <c r="AB1623" s="31">
        <f t="shared" si="1056"/>
        <v>225.4303419225821</v>
      </c>
      <c r="AC1623" s="31">
        <f t="shared" si="1056"/>
        <v>364.99054377102652</v>
      </c>
      <c r="AD1623" s="31">
        <f t="shared" si="1056"/>
        <v>49.188032160396787</v>
      </c>
      <c r="AE1623" s="31">
        <f t="shared" si="1057"/>
        <v>13.728045842550285</v>
      </c>
      <c r="AF1623" s="31">
        <f t="shared" si="1058"/>
        <v>9250.5067648976037</v>
      </c>
      <c r="AG1623" s="31">
        <f t="shared" si="1059"/>
        <v>0.11168626462810338</v>
      </c>
      <c r="AH1623" s="31">
        <f t="shared" si="1060"/>
        <v>0.81768658160603624</v>
      </c>
      <c r="AI1623" s="31">
        <f t="shared" si="1060"/>
        <v>2.436951268205223E-2</v>
      </c>
      <c r="AJ1623" s="31">
        <f t="shared" si="1060"/>
        <v>3.9456275536821003E-2</v>
      </c>
      <c r="AK1623" s="31">
        <f t="shared" si="1060"/>
        <v>5.3173337861929845E-3</v>
      </c>
      <c r="AL1623" s="31">
        <f t="shared" si="1061"/>
        <v>1.4840317607942688E-3</v>
      </c>
      <c r="AM1623" s="31">
        <f t="shared" si="1062"/>
        <v>1.0000000000000002</v>
      </c>
      <c r="AN1623" s="31">
        <f>(Z1623*'Propiedades físicas'!$F$4)/1000</f>
        <v>908.53544509098174</v>
      </c>
      <c r="AO1623" s="31">
        <f>(AA1623*'Propiedades físicas'!$F$6)/1000</f>
        <v>242.3510487609928</v>
      </c>
      <c r="AP1623" s="31">
        <f>(AB1623*'Propiedades físicas'!$F$9)/1000</f>
        <v>139.07924944913702</v>
      </c>
      <c r="AQ1623" s="31">
        <f>(AC1623*'Propiedades físicas'!$F$5)/1000</f>
        <v>107.47876542425419</v>
      </c>
      <c r="AR1623" s="31">
        <f>(AD1623*'Propiedades físicas'!$F$8)/1000</f>
        <v>17.438141161503864</v>
      </c>
      <c r="AS1623" s="31">
        <f>(AE1623*'Propiedades físicas'!$F$7)/1000</f>
        <v>1.264215741640456</v>
      </c>
      <c r="AT1623" s="31">
        <f t="shared" si="1063"/>
        <v>1416.1468656285101</v>
      </c>
      <c r="AU1623" s="31">
        <f t="shared" si="1064"/>
        <v>0.64155453586218136</v>
      </c>
      <c r="AV1623" s="31">
        <f t="shared" si="1067"/>
        <v>0.17113412079151358</v>
      </c>
      <c r="AW1623" s="31">
        <f t="shared" si="1067"/>
        <v>9.8209622762121696E-2</v>
      </c>
      <c r="AX1623" s="31">
        <f t="shared" si="1067"/>
        <v>7.5895211176810598E-2</v>
      </c>
      <c r="AY1623" s="31">
        <f t="shared" si="1067"/>
        <v>1.2313794271446923E-2</v>
      </c>
      <c r="AZ1623" s="31">
        <f t="shared" si="1068"/>
        <v>8.9271513592580358E-4</v>
      </c>
      <c r="BA1623" s="31">
        <f t="shared" si="1065"/>
        <v>1</v>
      </c>
      <c r="BB1623" s="34">
        <f>AU1623*'Propiedades físicas'!$C$4+'Diseño reactor'!AV1623*'Propiedades físicas'!$C$5+'Diseño reactor'!AW1623*'Propiedades físicas'!$C$8+'Diseño reactor'!AX1623*'Propiedades físicas'!$C$9+'Diseño reactor'!AY1623*'Propiedades físicas'!$C$7+'Diseño reactor'!AZ1623*'Propiedades físicas'!$C$6</f>
        <v>875.51557928829095</v>
      </c>
      <c r="BC1623" s="45">
        <f>AU1623*'Propiedades físicas'!$L$4+'Diseño reactor'!AV1623*'Propiedades físicas'!$L$5+'Diseño reactor'!AW1623*'Propiedades físicas'!$L$8+AX1623*'Propiedades físicas'!$L$9+'Diseño reactor'!AY1623*'Propiedades físicas'!$L$7+'Diseño reactor'!AZ1623*'Propiedades físicas'!$L$6</f>
        <v>2.0839582263042162</v>
      </c>
      <c r="BD1623" s="29">
        <f t="shared" si="1044"/>
        <v>1.9534988252294756</v>
      </c>
      <c r="BE1623" s="58">
        <f t="shared" si="1045"/>
        <v>41.789444131119588</v>
      </c>
      <c r="BF1623" s="30">
        <f>AU1623*'Propiedades físicas'!$I$4+'Diseño reactor'!AV1623*'Propiedades físicas'!$I$5+'Diseño reactor'!AW1623*'Propiedades físicas'!$I$8+'Diseño reactor'!AX1623*'Propiedades físicas'!$I$9+'Diseño reactor'!AY1623*'Propiedades físicas'!$I$7+'Diseño reactor'!AZ1623*'Propiedades físicas'!$I$6</f>
        <v>1.9910803659920456E-2</v>
      </c>
      <c r="BG1623" s="24">
        <f>AU1623*'Propiedades físicas'!$O$4+'Diseño reactor'!AV1623*'Propiedades físicas'!$O$5+'Diseño reactor'!AW1623*'Propiedades físicas'!$O$8+'Diseño reactor'!AX1623*'Propiedades físicas'!$O$9+'Diseño reactor'!AY1623*'Propiedades físicas'!$O$7+'Diseño reactor'!AZ1623*'Propiedades físicas'!$O$6</f>
        <v>0.15284285142686496</v>
      </c>
      <c r="BH1623" s="54">
        <f t="shared" si="1046"/>
        <v>41284.714744968733</v>
      </c>
      <c r="BI1623" s="34">
        <f t="shared" si="1066"/>
        <v>271.47676644382545</v>
      </c>
      <c r="BJ1623" s="27">
        <f t="shared" si="1047"/>
        <v>4795.4434157038768</v>
      </c>
      <c r="BK1623" s="34">
        <f t="shared" si="1048"/>
        <v>563.80711193258878</v>
      </c>
      <c r="BL1623" s="27">
        <f t="shared" si="1049"/>
        <v>105.5044569967264</v>
      </c>
      <c r="BM1623" s="34">
        <f t="shared" si="1050"/>
        <v>1.1054421768707483</v>
      </c>
      <c r="BN1623" s="45">
        <f t="shared" si="1051"/>
        <v>1696.1032851387556</v>
      </c>
      <c r="BO1623" s="45">
        <f t="shared" si="1052"/>
        <v>102.80421417230987</v>
      </c>
      <c r="BP1623" s="66">
        <f t="shared" si="1053"/>
        <v>6.6887408638001533</v>
      </c>
    </row>
    <row r="1624" spans="8:68">
      <c r="H1624" s="68">
        <v>1619</v>
      </c>
      <c r="I1624" s="31">
        <f>('Propiedades físicas'!$C$10*'Diseño reactor'!H1624)/1000</f>
        <v>1417.0221109101101</v>
      </c>
      <c r="J1624" s="31">
        <f t="shared" si="1031"/>
        <v>0.32180161233131721</v>
      </c>
      <c r="K1624" s="31">
        <f>(I1624*1000)/'Propiedades físicas'!$F$10</f>
        <v>9256.2240125891385</v>
      </c>
      <c r="L1624" s="31">
        <f t="shared" si="1032"/>
        <v>1322.3177160841626</v>
      </c>
      <c r="M1624" s="31">
        <f t="shared" si="1033"/>
        <v>7933.9062965049752</v>
      </c>
      <c r="N1624" s="31">
        <f t="shared" si="1034"/>
        <v>0.81674967021875389</v>
      </c>
      <c r="O1624" s="32">
        <f t="shared" si="1035"/>
        <v>4.9004980213125231</v>
      </c>
      <c r="P1624" s="33">
        <f t="shared" si="1036"/>
        <v>0.63862410737926623</v>
      </c>
      <c r="Q1624" s="31">
        <f t="shared" si="1037"/>
        <v>4.6750526276656448</v>
      </c>
      <c r="R1624" s="31">
        <f t="shared" si="1038"/>
        <v>0.13927802203988593</v>
      </c>
      <c r="S1624" s="31">
        <f t="shared" si="1039"/>
        <v>0.22544539364687785</v>
      </c>
      <c r="T1624" s="31">
        <f t="shared" si="1040"/>
        <v>3.0375250791813045E-2</v>
      </c>
      <c r="U1624" s="31">
        <f t="shared" si="1041"/>
        <v>8.4722900077886278E-3</v>
      </c>
      <c r="V1624" s="47">
        <f t="shared" si="1054"/>
        <v>6.3242387332704036E-4</v>
      </c>
      <c r="W1624" s="31">
        <f t="shared" si="1042"/>
        <v>0.21809076799722418</v>
      </c>
      <c r="X1624" s="34">
        <f>(S1624*H1624*'Propiedades físicas'!$F$5*60*24*365)/(1000000)</f>
        <v>56491.697874072299</v>
      </c>
      <c r="Y1624" s="34">
        <f>(U1624*H1624*'Propiedades físicas'!$F$7*60*24*365)/(1000000)</f>
        <v>663.91960255467029</v>
      </c>
      <c r="Z1624" s="31">
        <f t="shared" si="1055"/>
        <v>1033.9324298470319</v>
      </c>
      <c r="AA1624" s="31">
        <f t="shared" si="1056"/>
        <v>7568.910204190679</v>
      </c>
      <c r="AB1624" s="31">
        <f t="shared" si="1056"/>
        <v>225.49111768257532</v>
      </c>
      <c r="AC1624" s="31">
        <f t="shared" si="1056"/>
        <v>364.99609231429525</v>
      </c>
      <c r="AD1624" s="31">
        <f t="shared" si="1056"/>
        <v>49.177531031945321</v>
      </c>
      <c r="AE1624" s="31">
        <f t="shared" si="1057"/>
        <v>13.716637522609789</v>
      </c>
      <c r="AF1624" s="31">
        <f t="shared" si="1058"/>
        <v>9256.2240125891367</v>
      </c>
      <c r="AG1624" s="31">
        <f t="shared" si="1059"/>
        <v>0.11170131885753939</v>
      </c>
      <c r="AH1624" s="31">
        <f t="shared" si="1060"/>
        <v>0.81771035293618777</v>
      </c>
      <c r="AI1624" s="31">
        <f t="shared" si="1060"/>
        <v>2.436102641594359E-2</v>
      </c>
      <c r="AJ1624" s="31">
        <f t="shared" si="1060"/>
        <v>3.9432504206669376E-2</v>
      </c>
      <c r="AK1624" s="31">
        <f t="shared" si="1060"/>
        <v>5.3129149602538046E-3</v>
      </c>
      <c r="AL1624" s="31">
        <f t="shared" si="1061"/>
        <v>1.4818826234060634E-3</v>
      </c>
      <c r="AM1624" s="31">
        <f t="shared" si="1062"/>
        <v>1</v>
      </c>
      <c r="AN1624" s="31">
        <f>(Z1624*'Propiedades físicas'!$F$4)/1000</f>
        <v>909.21950015888297</v>
      </c>
      <c r="AO1624" s="31">
        <f>(AA1624*'Propiedades físicas'!$F$6)/1000</f>
        <v>242.50788294226936</v>
      </c>
      <c r="AP1624" s="31">
        <f>(AB1624*'Propiedades físicas'!$F$9)/1000</f>
        <v>139.11674505426481</v>
      </c>
      <c r="AQ1624" s="31">
        <f>(AC1624*'Propiedades físicas'!$F$5)/1000</f>
        <v>107.48039930379053</v>
      </c>
      <c r="AR1624" s="31">
        <f>(AD1624*'Propiedades físicas'!$F$8)/1000</f>
        <v>17.434418301445252</v>
      </c>
      <c r="AS1624" s="31">
        <f>(AE1624*'Propiedades físicas'!$F$7)/1000</f>
        <v>1.2631651494571354</v>
      </c>
      <c r="AT1624" s="31">
        <f t="shared" si="1063"/>
        <v>1417.0221109101101</v>
      </c>
      <c r="AU1624" s="31">
        <f t="shared" si="1064"/>
        <v>0.6416410112153571</v>
      </c>
      <c r="AV1624" s="31">
        <f t="shared" si="1067"/>
        <v>0.17113909590762416</v>
      </c>
      <c r="AW1624" s="31">
        <f t="shared" si="1067"/>
        <v>9.817542294023511E-2</v>
      </c>
      <c r="AX1624" s="31">
        <f t="shared" si="1067"/>
        <v>7.5849486381521003E-2</v>
      </c>
      <c r="AY1624" s="31">
        <f t="shared" si="1067"/>
        <v>1.2303561226894093E-2</v>
      </c>
      <c r="AZ1624" s="31">
        <f t="shared" si="1068"/>
        <v>8.9142232836849874E-4</v>
      </c>
      <c r="BA1624" s="31">
        <f t="shared" si="1065"/>
        <v>0.99999999999999989</v>
      </c>
      <c r="BB1624" s="34">
        <f>AU1624*'Propiedades físicas'!$C$4+'Diseño reactor'!AV1624*'Propiedades físicas'!$C$5+'Diseño reactor'!AW1624*'Propiedades físicas'!$C$8+'Diseño reactor'!AX1624*'Propiedades físicas'!$C$9+'Diseño reactor'!AY1624*'Propiedades físicas'!$C$7+'Diseño reactor'!AZ1624*'Propiedades físicas'!$C$6</f>
        <v>875.51517417108334</v>
      </c>
      <c r="BC1624" s="45">
        <f>AU1624*'Propiedades físicas'!$L$4+'Diseño reactor'!AV1624*'Propiedades físicas'!$L$5+'Diseño reactor'!AW1624*'Propiedades físicas'!$L$8+AX1624*'Propiedades físicas'!$L$9+'Diseño reactor'!AY1624*'Propiedades físicas'!$L$7+'Diseño reactor'!AZ1624*'Propiedades físicas'!$L$6</f>
        <v>2.0840214567392428</v>
      </c>
      <c r="BD1624" s="29">
        <f t="shared" si="1044"/>
        <v>1.9524970288460561</v>
      </c>
      <c r="BE1624" s="58">
        <f t="shared" si="1045"/>
        <v>41.788354243935387</v>
      </c>
      <c r="BF1624" s="30">
        <f>AU1624*'Propiedades físicas'!$I$4+'Diseño reactor'!AV1624*'Propiedades físicas'!$I$5+'Diseño reactor'!AW1624*'Propiedades físicas'!$I$8+'Diseño reactor'!AX1624*'Propiedades físicas'!$I$9+'Diseño reactor'!AY1624*'Propiedades físicas'!$I$7+'Diseño reactor'!AZ1624*'Propiedades físicas'!$I$6</f>
        <v>1.9910988733381547E-2</v>
      </c>
      <c r="BG1624" s="24">
        <f>AU1624*'Propiedades físicas'!$O$4+'Diseño reactor'!AV1624*'Propiedades físicas'!$O$5+'Diseño reactor'!AW1624*'Propiedades físicas'!$O$8+'Diseño reactor'!AX1624*'Propiedades físicas'!$O$9+'Diseño reactor'!AY1624*'Propiedades físicas'!$O$7+'Diseño reactor'!AZ1624*'Propiedades físicas'!$O$6</f>
        <v>0.15284582858035539</v>
      </c>
      <c r="BH1624" s="54">
        <f t="shared" si="1046"/>
        <v>41284.311898821798</v>
      </c>
      <c r="BI1624" s="34">
        <f t="shared" si="1066"/>
        <v>271.48223887212862</v>
      </c>
      <c r="BJ1624" s="27">
        <f t="shared" si="1047"/>
        <v>4795.4444422319111</v>
      </c>
      <c r="BK1624" s="34">
        <f t="shared" si="1048"/>
        <v>563.8182147569205</v>
      </c>
      <c r="BL1624" s="27">
        <f t="shared" si="1049"/>
        <v>105.50484577951474</v>
      </c>
      <c r="BM1624" s="34">
        <f t="shared" si="1050"/>
        <v>1.1054421768707483</v>
      </c>
      <c r="BN1624" s="45">
        <f t="shared" si="1051"/>
        <v>1697.2838387299439</v>
      </c>
      <c r="BO1624" s="45">
        <f t="shared" si="1052"/>
        <v>102.81716651450652</v>
      </c>
      <c r="BP1624" s="66">
        <f t="shared" si="1053"/>
        <v>6.68873776879638</v>
      </c>
    </row>
    <row r="1625" spans="8:68">
      <c r="H1625" s="68">
        <v>1620</v>
      </c>
      <c r="I1625" s="31">
        <f>('Propiedades físicas'!$C$10*'Diseño reactor'!H1625)/1000</f>
        <v>1417.8973561917098</v>
      </c>
      <c r="J1625" s="31">
        <f t="shared" si="1031"/>
        <v>0.32160296936074234</v>
      </c>
      <c r="K1625" s="31">
        <f>(I1625*1000)/'Propiedades físicas'!$F$10</f>
        <v>9261.9412602806678</v>
      </c>
      <c r="L1625" s="31">
        <f t="shared" si="1032"/>
        <v>1323.1344657543812</v>
      </c>
      <c r="M1625" s="31">
        <f t="shared" si="1033"/>
        <v>7938.8067945262865</v>
      </c>
      <c r="N1625" s="31">
        <f t="shared" si="1034"/>
        <v>0.81674967021875378</v>
      </c>
      <c r="O1625" s="32">
        <f t="shared" si="1035"/>
        <v>4.9004980213125222</v>
      </c>
      <c r="P1625" s="33">
        <f t="shared" si="1036"/>
        <v>0.63871009304267312</v>
      </c>
      <c r="Q1625" s="31">
        <f t="shared" si="1037"/>
        <v>4.6751883730723671</v>
      </c>
      <c r="R1625" s="31">
        <f t="shared" si="1038"/>
        <v>0.13922953268283006</v>
      </c>
      <c r="S1625" s="31">
        <f t="shared" si="1039"/>
        <v>0.22530964824015629</v>
      </c>
      <c r="T1625" s="31">
        <f t="shared" si="1040"/>
        <v>3.0350017922425591E-2</v>
      </c>
      <c r="U1625" s="31">
        <f t="shared" si="1041"/>
        <v>8.4600265708249991E-3</v>
      </c>
      <c r="V1625" s="47">
        <f t="shared" si="1054"/>
        <v>6.3250902417818122E-4</v>
      </c>
      <c r="W1625" s="31">
        <f t="shared" si="1042"/>
        <v>0.21798549012991394</v>
      </c>
      <c r="X1625" s="34">
        <f>(S1625*H1625*'Propiedades físicas'!$F$5*60*24*365)/(1000000)</f>
        <v>56492.554983763643</v>
      </c>
      <c r="Y1625" s="34">
        <f>(U1625*H1625*'Propiedades físicas'!$F$7*60*24*365)/(1000000)</f>
        <v>663.36808129383064</v>
      </c>
      <c r="Z1625" s="31">
        <f t="shared" si="1055"/>
        <v>1034.7103507291304</v>
      </c>
      <c r="AA1625" s="31">
        <f t="shared" si="1056"/>
        <v>7573.8051643772351</v>
      </c>
      <c r="AB1625" s="31">
        <f t="shared" si="1056"/>
        <v>225.55184294618471</v>
      </c>
      <c r="AC1625" s="31">
        <f t="shared" si="1056"/>
        <v>365.0016301490532</v>
      </c>
      <c r="AD1625" s="31">
        <f t="shared" si="1056"/>
        <v>49.16702903432946</v>
      </c>
      <c r="AE1625" s="31">
        <f t="shared" si="1057"/>
        <v>13.705243044736498</v>
      </c>
      <c r="AF1625" s="31">
        <f t="shared" si="1058"/>
        <v>9261.9412602806715</v>
      </c>
      <c r="AG1625" s="31">
        <f t="shared" si="1059"/>
        <v>0.11171635855286938</v>
      </c>
      <c r="AH1625" s="31">
        <f t="shared" si="1060"/>
        <v>0.81773409607520231</v>
      </c>
      <c r="AI1625" s="31">
        <f t="shared" si="1060"/>
        <v>2.4352545174676443E-2</v>
      </c>
      <c r="AJ1625" s="31">
        <f t="shared" si="1060"/>
        <v>3.9408761067654653E-2</v>
      </c>
      <c r="AK1625" s="31">
        <f t="shared" si="1060"/>
        <v>5.3085014958127166E-3</v>
      </c>
      <c r="AL1625" s="31">
        <f t="shared" si="1061"/>
        <v>1.4797376337842569E-3</v>
      </c>
      <c r="AM1625" s="31">
        <f t="shared" si="1062"/>
        <v>0.99999999999999989</v>
      </c>
      <c r="AN1625" s="31">
        <f>(Z1625*'Propiedades físicas'!$F$4)/1000</f>
        <v>909.90358822418261</v>
      </c>
      <c r="AO1625" s="31">
        <f>(AA1625*'Propiedades físicas'!$F$6)/1000</f>
        <v>242.66471746664661</v>
      </c>
      <c r="AP1625" s="31">
        <f>(AB1625*'Propiedades físicas'!$F$9)/1000</f>
        <v>139.15420950564865</v>
      </c>
      <c r="AQ1625" s="31">
        <f>(AC1625*'Propiedades físicas'!$F$5)/1000</f>
        <v>107.48203002999171</v>
      </c>
      <c r="AR1625" s="31">
        <f>(AD1625*'Propiedades físicas'!$F$8)/1000</f>
        <v>17.430695133250474</v>
      </c>
      <c r="AS1625" s="31">
        <f>(AE1625*'Propiedades físicas'!$F$7)/1000</f>
        <v>1.2621158319897843</v>
      </c>
      <c r="AT1625" s="31">
        <f t="shared" si="1063"/>
        <v>1417.8973561917098</v>
      </c>
      <c r="AU1625" s="31">
        <f t="shared" si="1064"/>
        <v>0.64172740308090193</v>
      </c>
      <c r="AV1625" s="31">
        <f t="shared" si="1067"/>
        <v>0.17114406512359462</v>
      </c>
      <c r="AW1625" s="31">
        <f t="shared" si="1067"/>
        <v>9.8141243368560172E-2</v>
      </c>
      <c r="AX1625" s="31">
        <f t="shared" si="1067"/>
        <v>7.5803815812644323E-2</v>
      </c>
      <c r="AY1625" s="31">
        <f t="shared" si="1067"/>
        <v>1.229334059841051E-2</v>
      </c>
      <c r="AZ1625" s="31">
        <f t="shared" si="1068"/>
        <v>8.901320158884175E-4</v>
      </c>
      <c r="BA1625" s="31">
        <f t="shared" si="1065"/>
        <v>0.99999999999999978</v>
      </c>
      <c r="BB1625" s="34">
        <f>AU1625*'Propiedades físicas'!$C$4+'Diseño reactor'!AV1625*'Propiedades físicas'!$C$5+'Diseño reactor'!AW1625*'Propiedades físicas'!$C$8+'Diseño reactor'!AX1625*'Propiedades físicas'!$C$9+'Diseño reactor'!AY1625*'Propiedades físicas'!$C$7+'Diseño reactor'!AZ1625*'Propiedades físicas'!$C$6</f>
        <v>875.51476978955429</v>
      </c>
      <c r="BC1625" s="45">
        <f>AU1625*'Propiedades físicas'!$L$4+'Diseño reactor'!AV1625*'Propiedades físicas'!$L$5+'Diseño reactor'!AW1625*'Propiedades físicas'!$L$8+AX1625*'Propiedades físicas'!$L$9+'Diseño reactor'!AY1625*'Propiedades físicas'!$L$7+'Diseño reactor'!AZ1625*'Propiedades físicas'!$L$6</f>
        <v>2.0840846232944719</v>
      </c>
      <c r="BD1625" s="29">
        <f t="shared" si="1044"/>
        <v>1.9514962613620095</v>
      </c>
      <c r="BE1625" s="58">
        <f t="shared" si="1045"/>
        <v>41.787265498816112</v>
      </c>
      <c r="BF1625" s="30">
        <f>AU1625*'Propiedades físicas'!$I$4+'Diseño reactor'!AV1625*'Propiedades físicas'!$I$5+'Diseño reactor'!AW1625*'Propiedades físicas'!$I$8+'Diseño reactor'!AX1625*'Propiedades físicas'!$I$9+'Diseño reactor'!AY1625*'Propiedades físicas'!$I$7+'Diseño reactor'!AZ1625*'Propiedades físicas'!$I$6</f>
        <v>1.991117346228017E-2</v>
      </c>
      <c r="BG1625" s="24">
        <f>AU1625*'Propiedades físicas'!$O$4+'Diseño reactor'!AV1625*'Propiedades físicas'!$O$5+'Diseño reactor'!AW1625*'Propiedades físicas'!$O$8+'Diseño reactor'!AX1625*'Propiedades físicas'!$O$9+'Diseño reactor'!AY1625*'Propiedades físicas'!$O$7+'Diseño reactor'!AZ1625*'Propiedades físicas'!$O$6</f>
        <v>0.15284880293304742</v>
      </c>
      <c r="BH1625" s="54">
        <f t="shared" si="1046"/>
        <v>41283.909809271063</v>
      </c>
      <c r="BI1625" s="34">
        <f t="shared" si="1066"/>
        <v>271.48770319558116</v>
      </c>
      <c r="BJ1625" s="27">
        <f t="shared" si="1047"/>
        <v>4795.4454786756805</v>
      </c>
      <c r="BK1625" s="34">
        <f t="shared" si="1048"/>
        <v>563.82930842020949</v>
      </c>
      <c r="BL1625" s="27">
        <f t="shared" si="1049"/>
        <v>105.5052342290837</v>
      </c>
      <c r="BM1625" s="34">
        <f t="shared" si="1050"/>
        <v>1.1054421768707483</v>
      </c>
      <c r="BN1625" s="45">
        <f t="shared" si="1051"/>
        <v>1698.4644333425663</v>
      </c>
      <c r="BO1625" s="45">
        <f t="shared" si="1052"/>
        <v>102.83010635449656</v>
      </c>
      <c r="BP1625" s="66">
        <f t="shared" si="1053"/>
        <v>6.6887346794130256</v>
      </c>
    </row>
    <row r="1626" spans="8:68">
      <c r="H1626" s="68">
        <v>1621</v>
      </c>
      <c r="I1626" s="31">
        <f>('Propiedades físicas'!$C$10*'Diseño reactor'!H1626)/1000</f>
        <v>1418.7726014733098</v>
      </c>
      <c r="J1626" s="31">
        <f t="shared" si="1031"/>
        <v>0.32140457147711443</v>
      </c>
      <c r="K1626" s="31">
        <f>(I1626*1000)/'Propiedades físicas'!$F$10</f>
        <v>9267.6585079722008</v>
      </c>
      <c r="L1626" s="31">
        <f t="shared" si="1032"/>
        <v>1323.9512154246002</v>
      </c>
      <c r="M1626" s="31">
        <f t="shared" si="1033"/>
        <v>7943.7072925476004</v>
      </c>
      <c r="N1626" s="31">
        <f t="shared" si="1034"/>
        <v>0.816749670218754</v>
      </c>
      <c r="O1626" s="32">
        <f t="shared" si="1035"/>
        <v>4.9004980213125231</v>
      </c>
      <c r="P1626" s="33">
        <f t="shared" si="1036"/>
        <v>0.63879599573127455</v>
      </c>
      <c r="Q1626" s="31">
        <f t="shared" si="1037"/>
        <v>4.6753239575857366</v>
      </c>
      <c r="R1626" s="31">
        <f t="shared" si="1038"/>
        <v>0.13918107203866045</v>
      </c>
      <c r="S1626" s="31">
        <f t="shared" si="1039"/>
        <v>0.22517406372678681</v>
      </c>
      <c r="T1626" s="31">
        <f t="shared" si="1040"/>
        <v>3.0324815658330846E-2</v>
      </c>
      <c r="U1626" s="31">
        <f t="shared" si="1041"/>
        <v>8.4477867904882153E-3</v>
      </c>
      <c r="V1626" s="47">
        <f t="shared" si="1054"/>
        <v>6.3259409286009721E-4</v>
      </c>
      <c r="W1626" s="31">
        <f t="shared" si="1042"/>
        <v>0.2178803138540813</v>
      </c>
      <c r="X1626" s="34">
        <f>(S1626*H1626*'Propiedades físicas'!$F$5*60*24*365)/(1000000)</f>
        <v>56493.410440058426</v>
      </c>
      <c r="Y1626" s="34">
        <f>(U1626*H1626*'Propiedades físicas'!$F$7*60*24*365)/(1000000)</f>
        <v>662.81722898067767</v>
      </c>
      <c r="Z1626" s="31">
        <f t="shared" si="1055"/>
        <v>1035.488309080396</v>
      </c>
      <c r="AA1626" s="31">
        <f t="shared" si="1056"/>
        <v>7578.7001352464795</v>
      </c>
      <c r="AB1626" s="31">
        <f t="shared" si="1056"/>
        <v>225.61251777466859</v>
      </c>
      <c r="AC1626" s="31">
        <f t="shared" si="1056"/>
        <v>365.00715730112142</v>
      </c>
      <c r="AD1626" s="31">
        <f t="shared" si="1056"/>
        <v>49.156526182154302</v>
      </c>
      <c r="AE1626" s="31">
        <f t="shared" si="1057"/>
        <v>13.693862387381397</v>
      </c>
      <c r="AF1626" s="31">
        <f t="shared" si="1058"/>
        <v>9267.6585079722008</v>
      </c>
      <c r="AG1626" s="31">
        <f t="shared" si="1059"/>
        <v>0.11173138373513126</v>
      </c>
      <c r="AH1626" s="31">
        <f t="shared" si="1060"/>
        <v>0.81775781107246781</v>
      </c>
      <c r="AI1626" s="31">
        <f t="shared" si="1060"/>
        <v>2.4344068955561189E-2</v>
      </c>
      <c r="AJ1626" s="31">
        <f t="shared" si="1060"/>
        <v>3.9385046070389403E-2</v>
      </c>
      <c r="AK1626" s="31">
        <f t="shared" si="1060"/>
        <v>5.3040933845230707E-3</v>
      </c>
      <c r="AL1626" s="31">
        <f t="shared" si="1061"/>
        <v>1.4775967819273552E-3</v>
      </c>
      <c r="AM1626" s="31">
        <f t="shared" si="1062"/>
        <v>1</v>
      </c>
      <c r="AN1626" s="31">
        <f>(Z1626*'Propiedades físicas'!$F$4)/1000</f>
        <v>910.58770923911857</v>
      </c>
      <c r="AO1626" s="31">
        <f>(AA1626*'Propiedades físicas'!$F$6)/1000</f>
        <v>242.82155233329721</v>
      </c>
      <c r="AP1626" s="31">
        <f>(AB1626*'Propiedades físicas'!$F$9)/1000</f>
        <v>139.19164284108177</v>
      </c>
      <c r="AQ1626" s="31">
        <f>(AC1626*'Propiedades físicas'!$F$5)/1000</f>
        <v>107.48365761046124</v>
      </c>
      <c r="AR1626" s="31">
        <f>(AD1626*'Propiedades físicas'!$F$8)/1000</f>
        <v>17.426971662097337</v>
      </c>
      <c r="AS1626" s="31">
        <f>(AE1626*'Propiedades físicas'!$F$7)/1000</f>
        <v>1.2610677872539529</v>
      </c>
      <c r="AT1626" s="31">
        <f t="shared" si="1063"/>
        <v>1418.77260147331</v>
      </c>
      <c r="AU1626" s="31">
        <f t="shared" si="1064"/>
        <v>0.6418137115796626</v>
      </c>
      <c r="AV1626" s="31">
        <f t="shared" si="1067"/>
        <v>0.17114902844976118</v>
      </c>
      <c r="AW1626" s="31">
        <f t="shared" si="1067"/>
        <v>9.810708403625755E-2</v>
      </c>
      <c r="AX1626" s="31">
        <f t="shared" si="1067"/>
        <v>7.5758199375182411E-2</v>
      </c>
      <c r="AY1626" s="31">
        <f t="shared" si="1067"/>
        <v>1.2283132366667128E-2</v>
      </c>
      <c r="AZ1626" s="31">
        <f t="shared" si="1068"/>
        <v>8.8884419246918769E-4</v>
      </c>
      <c r="BA1626" s="31">
        <f t="shared" si="1065"/>
        <v>1</v>
      </c>
      <c r="BB1626" s="34">
        <f>AU1626*'Propiedades físicas'!$C$4+'Diseño reactor'!AV1626*'Propiedades físicas'!$C$5+'Diseño reactor'!AW1626*'Propiedades físicas'!$C$8+'Diseño reactor'!AX1626*'Propiedades físicas'!$C$9+'Diseño reactor'!AY1626*'Propiedades físicas'!$C$7+'Diseño reactor'!AZ1626*'Propiedades físicas'!$C$6</f>
        <v>875.5143661420251</v>
      </c>
      <c r="BC1626" s="45">
        <f>AU1626*'Propiedades físicas'!$L$4+'Diseño reactor'!AV1626*'Propiedades físicas'!$L$5+'Diseño reactor'!AW1626*'Propiedades físicas'!$L$8+AX1626*'Propiedades físicas'!$L$9+'Diseño reactor'!AY1626*'Propiedades físicas'!$L$7+'Diseño reactor'!AZ1626*'Propiedades físicas'!$L$6</f>
        <v>2.0841477260656838</v>
      </c>
      <c r="BD1626" s="29">
        <f t="shared" si="1044"/>
        <v>1.9504965211911647</v>
      </c>
      <c r="BE1626" s="58">
        <f t="shared" si="1045"/>
        <v>41.78617789395912</v>
      </c>
      <c r="BF1626" s="30">
        <f>AU1626*'Propiedades físicas'!$I$4+'Diseño reactor'!AV1626*'Propiedades físicas'!$I$5+'Diseño reactor'!AW1626*'Propiedades físicas'!$I$8+'Diseño reactor'!AX1626*'Propiedades físicas'!$I$9+'Diseño reactor'!AY1626*'Propiedades físicas'!$I$7+'Diseño reactor'!AZ1626*'Propiedades físicas'!$I$6</f>
        <v>1.9911357847389559E-2</v>
      </c>
      <c r="BG1626" s="24">
        <f>AU1626*'Propiedades físicas'!$O$4+'Diseño reactor'!AV1626*'Propiedades físicas'!$O$5+'Diseño reactor'!AW1626*'Propiedades físicas'!$O$8+'Diseño reactor'!AX1626*'Propiedades físicas'!$O$9+'Diseño reactor'!AY1626*'Propiedades físicas'!$O$7+'Diseño reactor'!AZ1626*'Propiedades físicas'!$O$6</f>
        <v>0.15285177448875722</v>
      </c>
      <c r="BH1626" s="54">
        <f t="shared" si="1046"/>
        <v>41283.50847459225</v>
      </c>
      <c r="BI1626" s="34">
        <f t="shared" si="1066"/>
        <v>271.49315943053966</v>
      </c>
      <c r="BJ1626" s="27">
        <f t="shared" si="1047"/>
        <v>4795.4465250026024</v>
      </c>
      <c r="BK1626" s="34">
        <f t="shared" si="1048"/>
        <v>563.84039293276328</v>
      </c>
      <c r="BL1626" s="27">
        <f t="shared" si="1049"/>
        <v>105.50562234582556</v>
      </c>
      <c r="BM1626" s="34">
        <f t="shared" si="1050"/>
        <v>1.1054421768707483</v>
      </c>
      <c r="BN1626" s="45">
        <f t="shared" si="1051"/>
        <v>1699.6450689151407</v>
      </c>
      <c r="BO1626" s="45">
        <f t="shared" si="1052"/>
        <v>102.84303371037204</v>
      </c>
      <c r="BP1626" s="66">
        <f t="shared" si="1053"/>
        <v>6.6887315956372619</v>
      </c>
    </row>
    <row r="1627" spans="8:68">
      <c r="H1627" s="68">
        <v>1622</v>
      </c>
      <c r="I1627" s="31">
        <f>('Propiedades físicas'!$C$10*'Diseño reactor'!H1627)/1000</f>
        <v>1419.6478467549096</v>
      </c>
      <c r="J1627" s="31">
        <f t="shared" si="1031"/>
        <v>0.32120641822712859</v>
      </c>
      <c r="K1627" s="31">
        <f>(I1627*1000)/'Propiedades físicas'!$F$10</f>
        <v>9273.3757556637302</v>
      </c>
      <c r="L1627" s="31">
        <f t="shared" si="1032"/>
        <v>1324.7679650948185</v>
      </c>
      <c r="M1627" s="31">
        <f t="shared" si="1033"/>
        <v>7948.6077905689108</v>
      </c>
      <c r="N1627" s="31">
        <f t="shared" si="1034"/>
        <v>0.81674967021875367</v>
      </c>
      <c r="O1627" s="32">
        <f t="shared" si="1035"/>
        <v>4.9004980213125222</v>
      </c>
      <c r="P1627" s="33">
        <f t="shared" si="1036"/>
        <v>0.63888181556511581</v>
      </c>
      <c r="Q1627" s="31">
        <f t="shared" si="1037"/>
        <v>4.6754593814874639</v>
      </c>
      <c r="R1627" s="31">
        <f t="shared" si="1038"/>
        <v>0.1391326400919789</v>
      </c>
      <c r="S1627" s="31">
        <f t="shared" si="1039"/>
        <v>0.22503863982505956</v>
      </c>
      <c r="T1627" s="31">
        <f t="shared" si="1040"/>
        <v>3.0299643951896372E-2</v>
      </c>
      <c r="U1627" s="31">
        <f t="shared" si="1041"/>
        <v>8.4355706097626326E-3</v>
      </c>
      <c r="V1627" s="47">
        <f t="shared" si="1054"/>
        <v>6.3267907949166816E-4</v>
      </c>
      <c r="W1627" s="31">
        <f t="shared" si="1042"/>
        <v>0.21777523902274579</v>
      </c>
      <c r="X1627" s="34">
        <f>(S1627*H1627*'Propiedades físicas'!$F$5*60*24*365)/(1000000)</f>
        <v>56494.264246941559</v>
      </c>
      <c r="Y1627" s="34">
        <f>(U1627*H1627*'Propiedades físicas'!$F$7*60*24*365)/(1000000)</f>
        <v>662.26704457409812</v>
      </c>
      <c r="Z1627" s="31">
        <f t="shared" si="1055"/>
        <v>1036.2663048466179</v>
      </c>
      <c r="AA1627" s="31">
        <f t="shared" si="1056"/>
        <v>7583.5951167726662</v>
      </c>
      <c r="AB1627" s="31">
        <f t="shared" si="1056"/>
        <v>225.67314222918978</v>
      </c>
      <c r="AC1627" s="31">
        <f t="shared" si="1056"/>
        <v>365.01267379624659</v>
      </c>
      <c r="AD1627" s="31">
        <f t="shared" si="1056"/>
        <v>49.146022489975913</v>
      </c>
      <c r="AE1627" s="31">
        <f t="shared" si="1057"/>
        <v>13.682495529034989</v>
      </c>
      <c r="AF1627" s="31">
        <f t="shared" si="1058"/>
        <v>9273.3757556637338</v>
      </c>
      <c r="AG1627" s="31">
        <f t="shared" si="1059"/>
        <v>0.11174639442532198</v>
      </c>
      <c r="AH1627" s="31">
        <f t="shared" si="1060"/>
        <v>0.81778149797725708</v>
      </c>
      <c r="AI1627" s="31">
        <f t="shared" si="1060"/>
        <v>2.4335597755904523E-2</v>
      </c>
      <c r="AJ1627" s="31">
        <f t="shared" si="1060"/>
        <v>3.93613591655999E-2</v>
      </c>
      <c r="AK1627" s="31">
        <f t="shared" si="1060"/>
        <v>5.2996906180535043E-3</v>
      </c>
      <c r="AL1627" s="31">
        <f t="shared" si="1061"/>
        <v>1.4754600578627882E-3</v>
      </c>
      <c r="AM1627" s="31">
        <f t="shared" si="1062"/>
        <v>0.99999999999999978</v>
      </c>
      <c r="AN1627" s="31">
        <f>(Z1627*'Propiedades físicas'!$F$4)/1000</f>
        <v>911.27186315601887</v>
      </c>
      <c r="AO1627" s="31">
        <f>(AA1627*'Propiedades físicas'!$F$6)/1000</f>
        <v>242.97838754139622</v>
      </c>
      <c r="AP1627" s="31">
        <f>(AB1627*'Propiedades físicas'!$F$9)/1000</f>
        <v>139.2290450982986</v>
      </c>
      <c r="AQ1627" s="31">
        <f>(AC1627*'Propiedades físicas'!$F$5)/1000</f>
        <v>107.48528205278075</v>
      </c>
      <c r="AR1627" s="31">
        <f>(AD1627*'Propiedades físicas'!$F$8)/1000</f>
        <v>17.423247893146254</v>
      </c>
      <c r="AS1627" s="31">
        <f>(AE1627*'Propiedades físicas'!$F$7)/1000</f>
        <v>1.2600210132688321</v>
      </c>
      <c r="AT1627" s="31">
        <f t="shared" si="1063"/>
        <v>1419.6478467549098</v>
      </c>
      <c r="AU1627" s="31">
        <f t="shared" si="1064"/>
        <v>0.64189993683225177</v>
      </c>
      <c r="AV1627" s="31">
        <f t="shared" si="1067"/>
        <v>0.17115398589643646</v>
      </c>
      <c r="AW1627" s="31">
        <f t="shared" si="1067"/>
        <v>9.807294493247333E-2</v>
      </c>
      <c r="AX1627" s="31">
        <f t="shared" si="1067"/>
        <v>7.5712636974356054E-2</v>
      </c>
      <c r="AY1627" s="31">
        <f t="shared" si="1067"/>
        <v>1.2272936512370332E-2</v>
      </c>
      <c r="AZ1627" s="31">
        <f t="shared" si="1068"/>
        <v>8.875588521118393E-4</v>
      </c>
      <c r="BA1627" s="31">
        <f t="shared" si="1065"/>
        <v>0.99999999999999989</v>
      </c>
      <c r="BB1627" s="34">
        <f>AU1627*'Propiedades físicas'!$C$4+'Diseño reactor'!AV1627*'Propiedades físicas'!$C$5+'Diseño reactor'!AW1627*'Propiedades físicas'!$C$8+'Diseño reactor'!AX1627*'Propiedades físicas'!$C$9+'Diseño reactor'!AY1627*'Propiedades físicas'!$C$7+'Diseño reactor'!AZ1627*'Propiedades físicas'!$C$6</f>
        <v>875.51396322682183</v>
      </c>
      <c r="BC1627" s="45">
        <f>AU1627*'Propiedades físicas'!$L$4+'Diseño reactor'!AV1627*'Propiedades físicas'!$L$5+'Diseño reactor'!AW1627*'Propiedades físicas'!$L$8+AX1627*'Propiedades físicas'!$L$9+'Diseño reactor'!AY1627*'Propiedades físicas'!$L$7+'Diseño reactor'!AZ1627*'Propiedades físicas'!$L$6</f>
        <v>2.0842107651484669</v>
      </c>
      <c r="BD1627" s="29">
        <f t="shared" si="1044"/>
        <v>1.9494978067506084</v>
      </c>
      <c r="BE1627" s="58">
        <f t="shared" si="1045"/>
        <v>41.785091427565618</v>
      </c>
      <c r="BF1627" s="30">
        <f>AU1627*'Propiedades físicas'!$I$4+'Diseño reactor'!AV1627*'Propiedades físicas'!$I$5+'Diseño reactor'!AW1627*'Propiedades físicas'!$I$8+'Diseño reactor'!AX1627*'Propiedades físicas'!$I$9+'Diseño reactor'!AY1627*'Propiedades físicas'!$I$7+'Diseño reactor'!AZ1627*'Propiedades físicas'!$I$6</f>
        <v>1.9911541889480834E-2</v>
      </c>
      <c r="BG1627" s="24">
        <f>AU1627*'Propiedades físicas'!$O$4+'Diseño reactor'!AV1627*'Propiedades físicas'!$O$5+'Diseño reactor'!AW1627*'Propiedades físicas'!$O$8+'Diseño reactor'!AX1627*'Propiedades físicas'!$O$9+'Diseño reactor'!AY1627*'Propiedades físicas'!$O$7+'Diseño reactor'!AZ1627*'Propiedades físicas'!$O$6</f>
        <v>0.15285474325129403</v>
      </c>
      <c r="BH1627" s="54">
        <f t="shared" si="1046"/>
        <v>41283.107893065891</v>
      </c>
      <c r="BI1627" s="34">
        <f t="shared" si="1066"/>
        <v>271.49860759331898</v>
      </c>
      <c r="BJ1627" s="27">
        <f t="shared" si="1047"/>
        <v>4795.4475811801594</v>
      </c>
      <c r="BK1627" s="34">
        <f t="shared" si="1048"/>
        <v>563.85146830487099</v>
      </c>
      <c r="BL1627" s="27">
        <f t="shared" si="1049"/>
        <v>105.50601013013188</v>
      </c>
      <c r="BM1627" s="34">
        <f t="shared" si="1050"/>
        <v>1.1054421768707483</v>
      </c>
      <c r="BN1627" s="45">
        <f t="shared" si="1051"/>
        <v>1700.8257453863091</v>
      </c>
      <c r="BO1627" s="45">
        <f t="shared" si="1052"/>
        <v>102.85594860018986</v>
      </c>
      <c r="BP1627" s="66">
        <f t="shared" si="1053"/>
        <v>6.6887285174563038</v>
      </c>
    </row>
    <row r="1628" spans="8:68">
      <c r="H1628" s="68">
        <v>1623</v>
      </c>
      <c r="I1628" s="31">
        <f>('Propiedades físicas'!$C$10*'Diseño reactor'!H1628)/1000</f>
        <v>1420.5230920365095</v>
      </c>
      <c r="J1628" s="31">
        <f t="shared" si="1031"/>
        <v>0.32100850915859674</v>
      </c>
      <c r="K1628" s="31">
        <f>(I1628*1000)/'Propiedades físicas'!$F$10</f>
        <v>9279.0930033552631</v>
      </c>
      <c r="L1628" s="31">
        <f t="shared" si="1032"/>
        <v>1325.5847147650375</v>
      </c>
      <c r="M1628" s="31">
        <f t="shared" si="1033"/>
        <v>7953.5082885902248</v>
      </c>
      <c r="N1628" s="31">
        <f t="shared" si="1034"/>
        <v>0.81674967021875378</v>
      </c>
      <c r="O1628" s="32">
        <f t="shared" si="1035"/>
        <v>4.9004980213125231</v>
      </c>
      <c r="P1628" s="33">
        <f t="shared" si="1036"/>
        <v>0.63896755266401251</v>
      </c>
      <c r="Q1628" s="31">
        <f t="shared" si="1037"/>
        <v>4.6755946450586103</v>
      </c>
      <c r="R1628" s="31">
        <f t="shared" si="1038"/>
        <v>0.13908423682736673</v>
      </c>
      <c r="S1628" s="31">
        <f t="shared" si="1039"/>
        <v>0.22490337625391332</v>
      </c>
      <c r="T1628" s="31">
        <f t="shared" si="1040"/>
        <v>3.0274502755577155E-2</v>
      </c>
      <c r="U1628" s="31">
        <f t="shared" si="1041"/>
        <v>8.42337797179743E-3</v>
      </c>
      <c r="V1628" s="47">
        <f t="shared" si="1054"/>
        <v>6.3276398419154635E-4</v>
      </c>
      <c r="W1628" s="31">
        <f t="shared" si="1042"/>
        <v>0.21767026548921059</v>
      </c>
      <c r="X1628" s="34">
        <f>(S1628*H1628*'Propiedades físicas'!$F$5*60*24*365)/(1000000)</f>
        <v>56495.116408386479</v>
      </c>
      <c r="Y1628" s="34">
        <f>(U1628*H1628*'Propiedades físicas'!$F$7*60*24*365)/(1000000)</f>
        <v>661.71752703488823</v>
      </c>
      <c r="Z1628" s="31">
        <f t="shared" si="1055"/>
        <v>1037.0443379736923</v>
      </c>
      <c r="AA1628" s="31">
        <f t="shared" si="1056"/>
        <v>7588.4901089301247</v>
      </c>
      <c r="AB1628" s="31">
        <f t="shared" si="1056"/>
        <v>225.73371637081621</v>
      </c>
      <c r="AC1628" s="31">
        <f t="shared" si="1056"/>
        <v>365.01817966010134</v>
      </c>
      <c r="AD1628" s="31">
        <f t="shared" si="1056"/>
        <v>49.13551797230172</v>
      </c>
      <c r="AE1628" s="31">
        <f t="shared" si="1057"/>
        <v>13.671142448227229</v>
      </c>
      <c r="AF1628" s="31">
        <f t="shared" si="1058"/>
        <v>9279.0930033552631</v>
      </c>
      <c r="AG1628" s="31">
        <f t="shared" si="1059"/>
        <v>0.11176139064439848</v>
      </c>
      <c r="AH1628" s="31">
        <f t="shared" si="1060"/>
        <v>0.81780515683873123</v>
      </c>
      <c r="AI1628" s="31">
        <f t="shared" si="1060"/>
        <v>2.432713157300959E-2</v>
      </c>
      <c r="AJ1628" s="31">
        <f t="shared" si="1060"/>
        <v>3.933770030412595E-2</v>
      </c>
      <c r="AK1628" s="31">
        <f t="shared" si="1060"/>
        <v>5.2952931880879545E-3</v>
      </c>
      <c r="AL1628" s="31">
        <f t="shared" si="1061"/>
        <v>1.473327451646818E-3</v>
      </c>
      <c r="AM1628" s="31">
        <f t="shared" si="1062"/>
        <v>1</v>
      </c>
      <c r="AN1628" s="31">
        <f>(Z1628*'Propiedades físicas'!$F$4)/1000</f>
        <v>911.95604992730557</v>
      </c>
      <c r="AO1628" s="31">
        <f>(AA1628*'Propiedades físicas'!$F$6)/1000</f>
        <v>243.1352230901212</v>
      </c>
      <c r="AP1628" s="31">
        <f>(AB1628*'Propiedades físicas'!$F$9)/1000</f>
        <v>139.26641631497503</v>
      </c>
      <c r="AQ1628" s="31">
        <f>(AC1628*'Propiedades físicas'!$F$5)/1000</f>
        <v>107.48690336451006</v>
      </c>
      <c r="AR1628" s="31">
        <f>(AD1628*'Propiedades físicas'!$F$8)/1000</f>
        <v>17.419523831540399</v>
      </c>
      <c r="AS1628" s="31">
        <f>(AE1628*'Propiedades físicas'!$F$7)/1000</f>
        <v>1.2589755080572456</v>
      </c>
      <c r="AT1628" s="31">
        <f t="shared" si="1063"/>
        <v>1420.5230920365095</v>
      </c>
      <c r="AU1628" s="31">
        <f t="shared" si="1064"/>
        <v>0.6419860789590508</v>
      </c>
      <c r="AV1628" s="31">
        <f t="shared" si="1067"/>
        <v>0.17115893747390928</v>
      </c>
      <c r="AW1628" s="31">
        <f t="shared" si="1067"/>
        <v>9.8038826046339053E-2</v>
      </c>
      <c r="AX1628" s="31">
        <f t="shared" si="1067"/>
        <v>7.5667128515604226E-2</v>
      </c>
      <c r="AY1628" s="31">
        <f t="shared" si="1067"/>
        <v>1.2262753016261908E-2</v>
      </c>
      <c r="AZ1628" s="31">
        <f t="shared" si="1068"/>
        <v>8.8627598883474397E-4</v>
      </c>
      <c r="BA1628" s="31">
        <f t="shared" si="1065"/>
        <v>1</v>
      </c>
      <c r="BB1628" s="34">
        <f>AU1628*'Propiedades físicas'!$C$4+'Diseño reactor'!AV1628*'Propiedades físicas'!$C$5+'Diseño reactor'!AW1628*'Propiedades físicas'!$C$8+'Diseño reactor'!AX1628*'Propiedades físicas'!$C$9+'Diseño reactor'!AY1628*'Propiedades físicas'!$C$7+'Diseño reactor'!AZ1628*'Propiedades físicas'!$C$6</f>
        <v>875.51356104227591</v>
      </c>
      <c r="BC1628" s="45">
        <f>AU1628*'Propiedades físicas'!$L$4+'Diseño reactor'!AV1628*'Propiedades físicas'!$L$5+'Diseño reactor'!AW1628*'Propiedades físicas'!$L$8+AX1628*'Propiedades físicas'!$L$9+'Diseño reactor'!AY1628*'Propiedades físicas'!$L$7+'Diseño reactor'!AZ1628*'Propiedades físicas'!$L$6</f>
        <v>2.0842737406382237</v>
      </c>
      <c r="BD1628" s="29">
        <f t="shared" si="1044"/>
        <v>1.9485001164606814</v>
      </c>
      <c r="BE1628" s="58">
        <f t="shared" si="1045"/>
        <v>41.784006097840575</v>
      </c>
      <c r="BF1628" s="30">
        <f>AU1628*'Propiedades físicas'!$I$4+'Diseño reactor'!AV1628*'Propiedades físicas'!$I$5+'Diseño reactor'!AW1628*'Propiedades físicas'!$I$8+'Diseño reactor'!AX1628*'Propiedades físicas'!$I$9+'Diseño reactor'!AY1628*'Propiedades físicas'!$I$7+'Diseño reactor'!AZ1628*'Propiedades físicas'!$I$6</f>
        <v>1.9911725589323082E-2</v>
      </c>
      <c r="BG1628" s="24">
        <f>AU1628*'Propiedades físicas'!$O$4+'Diseño reactor'!AV1628*'Propiedades físicas'!$O$5+'Diseño reactor'!AW1628*'Propiedades físicas'!$O$8+'Diseño reactor'!AX1628*'Propiedades físicas'!$O$9+'Diseño reactor'!AY1628*'Propiedades físicas'!$O$7+'Diseño reactor'!AZ1628*'Propiedades físicas'!$O$6</f>
        <v>0.15285770922446093</v>
      </c>
      <c r="BH1628" s="54">
        <f t="shared" si="1046"/>
        <v>41282.708062977181</v>
      </c>
      <c r="BI1628" s="34">
        <f t="shared" si="1066"/>
        <v>271.50404770019293</v>
      </c>
      <c r="BJ1628" s="27">
        <f t="shared" si="1047"/>
        <v>4795.4486471759674</v>
      </c>
      <c r="BK1628" s="34">
        <f t="shared" si="1048"/>
        <v>563.86253454681435</v>
      </c>
      <c r="BL1628" s="27">
        <f t="shared" si="1049"/>
        <v>105.50639758239392</v>
      </c>
      <c r="BM1628" s="34">
        <f t="shared" si="1050"/>
        <v>1.1054421768707483</v>
      </c>
      <c r="BN1628" s="45">
        <f t="shared" si="1051"/>
        <v>1702.006462694836</v>
      </c>
      <c r="BO1628" s="45">
        <f t="shared" si="1052"/>
        <v>102.86885104197245</v>
      </c>
      <c r="BP1628" s="66">
        <f t="shared" si="1053"/>
        <v>6.6887254448574032</v>
      </c>
    </row>
    <row r="1629" spans="8:68">
      <c r="H1629" s="68">
        <v>1624</v>
      </c>
      <c r="I1629" s="31">
        <f>('Propiedades físicas'!$C$10*'Diseño reactor'!H1629)/1000</f>
        <v>1421.398337318109</v>
      </c>
      <c r="J1629" s="31">
        <f t="shared" si="1031"/>
        <v>0.32081084382044495</v>
      </c>
      <c r="K1629" s="31">
        <f>(I1629*1000)/'Propiedades físicas'!$F$10</f>
        <v>9284.8102510467943</v>
      </c>
      <c r="L1629" s="31">
        <f t="shared" si="1032"/>
        <v>1326.4014644352562</v>
      </c>
      <c r="M1629" s="31">
        <f t="shared" si="1033"/>
        <v>7958.4087866115378</v>
      </c>
      <c r="N1629" s="31">
        <f t="shared" si="1034"/>
        <v>0.81674967021875389</v>
      </c>
      <c r="O1629" s="32">
        <f t="shared" si="1035"/>
        <v>4.9004980213125231</v>
      </c>
      <c r="P1629" s="33">
        <f t="shared" si="1036"/>
        <v>0.63905320714754799</v>
      </c>
      <c r="Q1629" s="31">
        <f t="shared" si="1037"/>
        <v>4.6757297485795908</v>
      </c>
      <c r="R1629" s="31">
        <f t="shared" si="1038"/>
        <v>0.1390358622293846</v>
      </c>
      <c r="S1629" s="31">
        <f t="shared" si="1039"/>
        <v>0.22476827273293326</v>
      </c>
      <c r="T1629" s="31">
        <f t="shared" si="1040"/>
        <v>3.0249392021915282E-2</v>
      </c>
      <c r="U1629" s="31">
        <f t="shared" si="1041"/>
        <v>8.411208819906044E-3</v>
      </c>
      <c r="V1629" s="47">
        <f t="shared" si="1054"/>
        <v>6.3284880707815429E-4</v>
      </c>
      <c r="W1629" s="31">
        <f t="shared" si="1042"/>
        <v>0.21756539310706136</v>
      </c>
      <c r="X1629" s="34">
        <f>(S1629*H1629*'Propiedades físicas'!$F$5*60*24*365)/(1000000)</f>
        <v>56495.966928355083</v>
      </c>
      <c r="Y1629" s="34">
        <f>(U1629*H1629*'Propiedades físicas'!$F$7*60*24*365)/(1000000)</f>
        <v>661.16867532574827</v>
      </c>
      <c r="Z1629" s="31">
        <f t="shared" si="1055"/>
        <v>1037.822408407618</v>
      </c>
      <c r="AA1629" s="31">
        <f t="shared" si="1056"/>
        <v>7593.3851116932556</v>
      </c>
      <c r="AB1629" s="31">
        <f t="shared" si="1056"/>
        <v>225.79424026052061</v>
      </c>
      <c r="AC1629" s="31">
        <f t="shared" si="1056"/>
        <v>365.02367491828363</v>
      </c>
      <c r="AD1629" s="31">
        <f t="shared" si="1056"/>
        <v>49.125012643590416</v>
      </c>
      <c r="AE1629" s="31">
        <f t="shared" si="1057"/>
        <v>13.659803123527416</v>
      </c>
      <c r="AF1629" s="31">
        <f t="shared" si="1058"/>
        <v>9284.8102510467961</v>
      </c>
      <c r="AG1629" s="31">
        <f t="shared" si="1059"/>
        <v>0.11177637241327694</v>
      </c>
      <c r="AH1629" s="31">
        <f t="shared" si="1060"/>
        <v>0.81782878770593681</v>
      </c>
      <c r="AI1629" s="31">
        <f t="shared" si="1060"/>
        <v>2.4318670404175888E-2</v>
      </c>
      <c r="AJ1629" s="31">
        <f t="shared" si="1060"/>
        <v>3.9314069436920354E-2</v>
      </c>
      <c r="AK1629" s="31">
        <f t="shared" si="1060"/>
        <v>5.2909010863255845E-3</v>
      </c>
      <c r="AL1629" s="31">
        <f t="shared" si="1061"/>
        <v>1.4711989533644342E-3</v>
      </c>
      <c r="AM1629" s="31">
        <f t="shared" si="1062"/>
        <v>1</v>
      </c>
      <c r="AN1629" s="31">
        <f>(Z1629*'Propiedades físicas'!$F$4)/1000</f>
        <v>912.64026950549112</v>
      </c>
      <c r="AO1629" s="31">
        <f>(AA1629*'Propiedades físicas'!$F$6)/1000</f>
        <v>243.29205897865191</v>
      </c>
      <c r="AP1629" s="31">
        <f>(AB1629*'Propiedades físicas'!$F$9)/1000</f>
        <v>139.30375652872817</v>
      </c>
      <c r="AQ1629" s="31">
        <f>(AC1629*'Propiedades físicas'!$F$5)/1000</f>
        <v>107.48852155318698</v>
      </c>
      <c r="AR1629" s="31">
        <f>(AD1629*'Propiedades físicas'!$F$8)/1000</f>
        <v>17.415799482405671</v>
      </c>
      <c r="AS1629" s="31">
        <f>(AE1629*'Propiedades físicas'!$F$7)/1000</f>
        <v>1.2579312696456397</v>
      </c>
      <c r="AT1629" s="31">
        <f t="shared" si="1063"/>
        <v>1421.3983373181095</v>
      </c>
      <c r="AU1629" s="31">
        <f t="shared" si="1064"/>
        <v>0.64207213808020791</v>
      </c>
      <c r="AV1629" s="31">
        <f t="shared" si="1067"/>
        <v>0.17116388319244463</v>
      </c>
      <c r="AW1629" s="31">
        <f t="shared" si="1067"/>
        <v>9.8004727366971689E-2</v>
      </c>
      <c r="AX1629" s="31">
        <f t="shared" si="1067"/>
        <v>7.5621673904583311E-2</v>
      </c>
      <c r="AY1629" s="31">
        <f t="shared" si="1067"/>
        <v>1.2252581859118926E-2</v>
      </c>
      <c r="AZ1629" s="31">
        <f t="shared" si="1068"/>
        <v>8.8499559667355526E-4</v>
      </c>
      <c r="BA1629" s="31">
        <f t="shared" si="1065"/>
        <v>1.0000000000000002</v>
      </c>
      <c r="BB1629" s="34">
        <f>AU1629*'Propiedades físicas'!$C$4+'Diseño reactor'!AV1629*'Propiedades físicas'!$C$5+'Diseño reactor'!AW1629*'Propiedades físicas'!$C$8+'Diseño reactor'!AX1629*'Propiedades físicas'!$C$9+'Diseño reactor'!AY1629*'Propiedades físicas'!$C$7+'Diseño reactor'!AZ1629*'Propiedades físicas'!$C$6</f>
        <v>875.51315958672228</v>
      </c>
      <c r="BC1629" s="45">
        <f>AU1629*'Propiedades físicas'!$L$4+'Diseño reactor'!AV1629*'Propiedades físicas'!$L$5+'Diseño reactor'!AW1629*'Propiedades físicas'!$L$8+AX1629*'Propiedades físicas'!$L$9+'Diseño reactor'!AY1629*'Propiedades físicas'!$L$7+'Diseño reactor'!AZ1629*'Propiedades físicas'!$L$6</f>
        <v>2.0843366526301637</v>
      </c>
      <c r="BD1629" s="29">
        <f t="shared" si="1044"/>
        <v>1.9475034487449707</v>
      </c>
      <c r="BE1629" s="58">
        <f t="shared" si="1045"/>
        <v>41.782921902992769</v>
      </c>
      <c r="BF1629" s="30">
        <f>AU1629*'Propiedades físicas'!$I$4+'Diseño reactor'!AV1629*'Propiedades físicas'!$I$5+'Diseño reactor'!AW1629*'Propiedades físicas'!$I$8+'Diseño reactor'!AX1629*'Propiedades físicas'!$I$9+'Diseño reactor'!AY1629*'Propiedades físicas'!$I$7+'Diseño reactor'!AZ1629*'Propiedades físicas'!$I$6</f>
        <v>1.9911908947683264E-2</v>
      </c>
      <c r="BG1629" s="24">
        <f>AU1629*'Propiedades físicas'!$O$4+'Diseño reactor'!AV1629*'Propiedades físicas'!$O$5+'Diseño reactor'!AW1629*'Propiedades físicas'!$O$8+'Diseño reactor'!AX1629*'Propiedades físicas'!$O$9+'Diseño reactor'!AY1629*'Propiedades físicas'!$O$7+'Diseño reactor'!AZ1629*'Propiedades físicas'!$O$6</f>
        <v>0.15286067241205395</v>
      </c>
      <c r="BH1629" s="54">
        <f t="shared" si="1046"/>
        <v>41282.308982616079</v>
      </c>
      <c r="BI1629" s="34">
        <f t="shared" si="1066"/>
        <v>271.50947976739354</v>
      </c>
      <c r="BJ1629" s="27">
        <f t="shared" si="1047"/>
        <v>4795.4497229577291</v>
      </c>
      <c r="BK1629" s="34">
        <f t="shared" si="1048"/>
        <v>563.87359166885869</v>
      </c>
      <c r="BL1629" s="27">
        <f t="shared" si="1049"/>
        <v>105.50678470300223</v>
      </c>
      <c r="BM1629" s="34">
        <f t="shared" si="1050"/>
        <v>1.1054421768707483</v>
      </c>
      <c r="BN1629" s="45">
        <f t="shared" si="1051"/>
        <v>1703.1872207796048</v>
      </c>
      <c r="BO1629" s="45">
        <f t="shared" si="1052"/>
        <v>102.8817410537073</v>
      </c>
      <c r="BP1629" s="66">
        <f t="shared" si="1053"/>
        <v>6.6887223778278377</v>
      </c>
    </row>
    <row r="1630" spans="8:68">
      <c r="H1630" s="68">
        <v>1625</v>
      </c>
      <c r="I1630" s="31">
        <f>('Propiedades físicas'!$C$10*'Diseño reactor'!H1630)/1000</f>
        <v>1422.273582599709</v>
      </c>
      <c r="J1630" s="31">
        <f t="shared" si="1031"/>
        <v>0.32061342176270924</v>
      </c>
      <c r="K1630" s="31">
        <f>(I1630*1000)/'Propiedades físicas'!$F$10</f>
        <v>9290.5274987383254</v>
      </c>
      <c r="L1630" s="31">
        <f t="shared" si="1032"/>
        <v>1327.218214105475</v>
      </c>
      <c r="M1630" s="31">
        <f t="shared" si="1033"/>
        <v>7963.30928463285</v>
      </c>
      <c r="N1630" s="31">
        <f t="shared" si="1034"/>
        <v>0.81674967021875389</v>
      </c>
      <c r="O1630" s="32">
        <f t="shared" si="1035"/>
        <v>4.9004980213125231</v>
      </c>
      <c r="P1630" s="33">
        <f t="shared" si="1036"/>
        <v>0.63913877913507566</v>
      </c>
      <c r="Q1630" s="31">
        <f t="shared" si="1037"/>
        <v>4.6758646923301743</v>
      </c>
      <c r="R1630" s="31">
        <f t="shared" si="1038"/>
        <v>0.13898751628257275</v>
      </c>
      <c r="S1630" s="31">
        <f t="shared" si="1039"/>
        <v>0.22463332898234931</v>
      </c>
      <c r="T1630" s="31">
        <f t="shared" si="1040"/>
        <v>3.0224311703539841E-2</v>
      </c>
      <c r="U1630" s="31">
        <f t="shared" si="1041"/>
        <v>8.3990630975656153E-3</v>
      </c>
      <c r="V1630" s="47">
        <f t="shared" si="1054"/>
        <v>6.3293354826968662E-4</v>
      </c>
      <c r="W1630" s="31">
        <f t="shared" si="1042"/>
        <v>0.21746062173016598</v>
      </c>
      <c r="X1630" s="34">
        <f>(S1630*H1630*'Propiedades físicas'!$F$5*60*24*365)/(1000000)</f>
        <v>56496.815810797831</v>
      </c>
      <c r="Y1630" s="34">
        <f>(U1630*H1630*'Propiedades físicas'!$F$7*60*24*365)/(1000000)</f>
        <v>660.62048841127978</v>
      </c>
      <c r="Z1630" s="31">
        <f t="shared" si="1055"/>
        <v>1038.6005160944981</v>
      </c>
      <c r="AA1630" s="31">
        <f t="shared" si="1056"/>
        <v>7598.2801250365337</v>
      </c>
      <c r="AB1630" s="31">
        <f t="shared" si="1056"/>
        <v>225.85471395918071</v>
      </c>
      <c r="AC1630" s="31">
        <f t="shared" si="1056"/>
        <v>365.02915959631764</v>
      </c>
      <c r="AD1630" s="31">
        <f t="shared" si="1056"/>
        <v>49.114506518252242</v>
      </c>
      <c r="AE1630" s="31">
        <f t="shared" si="1057"/>
        <v>13.648477533544124</v>
      </c>
      <c r="AF1630" s="31">
        <f t="shared" si="1058"/>
        <v>9290.5274987383273</v>
      </c>
      <c r="AG1630" s="31">
        <f t="shared" si="1059"/>
        <v>0.11179133975283342</v>
      </c>
      <c r="AH1630" s="31">
        <f t="shared" si="1060"/>
        <v>0.81785239062780835</v>
      </c>
      <c r="AI1630" s="31">
        <f t="shared" si="1060"/>
        <v>2.4310214246699366E-2</v>
      </c>
      <c r="AJ1630" s="31">
        <f t="shared" si="1060"/>
        <v>3.9290466515048729E-2</v>
      </c>
      <c r="AK1630" s="31">
        <f t="shared" si="1060"/>
        <v>5.2865143044807834E-3</v>
      </c>
      <c r="AL1630" s="31">
        <f t="shared" si="1061"/>
        <v>1.4690745531292615E-3</v>
      </c>
      <c r="AM1630" s="31">
        <f t="shared" si="1062"/>
        <v>0.99999999999999989</v>
      </c>
      <c r="AN1630" s="31">
        <f>(Z1630*'Propiedades físicas'!$F$4)/1000</f>
        <v>913.3245218431797</v>
      </c>
      <c r="AO1630" s="31">
        <f>(AA1630*'Propiedades físicas'!$F$6)/1000</f>
        <v>243.44889520617053</v>
      </c>
      <c r="AP1630" s="31">
        <f>(AB1630*'Propiedades físicas'!$F$9)/1000</f>
        <v>139.34106577711651</v>
      </c>
      <c r="AQ1630" s="31">
        <f>(AC1630*'Propiedades físicas'!$F$5)/1000</f>
        <v>107.49013662632767</v>
      </c>
      <c r="AR1630" s="31">
        <f>(AD1630*'Propiedades físicas'!$F$8)/1000</f>
        <v>17.412074850850779</v>
      </c>
      <c r="AS1630" s="31">
        <f>(AE1630*'Propiedades físicas'!$F$7)/1000</f>
        <v>1.2568882960640786</v>
      </c>
      <c r="AT1630" s="31">
        <f t="shared" si="1063"/>
        <v>1422.2735825997092</v>
      </c>
      <c r="AU1630" s="31">
        <f t="shared" si="1064"/>
        <v>0.64215811431564052</v>
      </c>
      <c r="AV1630" s="31">
        <f t="shared" si="1067"/>
        <v>0.17116882306228409</v>
      </c>
      <c r="AW1630" s="31">
        <f t="shared" si="1067"/>
        <v>9.7970648883473815E-2</v>
      </c>
      <c r="AX1630" s="31">
        <f t="shared" si="1067"/>
        <v>7.5576273047166728E-2</v>
      </c>
      <c r="AY1630" s="31">
        <f t="shared" si="1067"/>
        <v>1.224242302175369E-2</v>
      </c>
      <c r="AZ1630" s="31">
        <f t="shared" si="1068"/>
        <v>8.8371766968115201E-4</v>
      </c>
      <c r="BA1630" s="31">
        <f t="shared" si="1065"/>
        <v>1</v>
      </c>
      <c r="BB1630" s="34">
        <f>AU1630*'Propiedades físicas'!$C$4+'Diseño reactor'!AV1630*'Propiedades físicas'!$C$5+'Diseño reactor'!AW1630*'Propiedades físicas'!$C$8+'Diseño reactor'!AX1630*'Propiedades físicas'!$C$9+'Diseño reactor'!AY1630*'Propiedades físicas'!$C$7+'Diseño reactor'!AZ1630*'Propiedades físicas'!$C$6</f>
        <v>875.51275885850089</v>
      </c>
      <c r="BC1630" s="45">
        <f>AU1630*'Propiedades físicas'!$L$4+'Diseño reactor'!AV1630*'Propiedades físicas'!$L$5+'Diseño reactor'!AW1630*'Propiedades físicas'!$L$8+AX1630*'Propiedades físicas'!$L$9+'Diseño reactor'!AY1630*'Propiedades físicas'!$L$7+'Diseño reactor'!AZ1630*'Propiedades físicas'!$L$6</f>
        <v>2.0843995012193122</v>
      </c>
      <c r="BD1630" s="29">
        <f t="shared" si="1044"/>
        <v>1.9465078020302948</v>
      </c>
      <c r="BE1630" s="58">
        <f t="shared" si="1045"/>
        <v>41.781838841234766</v>
      </c>
      <c r="BF1630" s="30">
        <f>AU1630*'Propiedades físicas'!$I$4+'Diseño reactor'!AV1630*'Propiedades físicas'!$I$5+'Diseño reactor'!AW1630*'Propiedades físicas'!$I$8+'Diseño reactor'!AX1630*'Propiedades físicas'!$I$9+'Diseño reactor'!AY1630*'Propiedades físicas'!$I$7+'Diseño reactor'!AZ1630*'Propiedades físicas'!$I$6</f>
        <v>1.9912091965326308E-2</v>
      </c>
      <c r="BG1630" s="24">
        <f>AU1630*'Propiedades físicas'!$O$4+'Diseño reactor'!AV1630*'Propiedades físicas'!$O$5+'Diseño reactor'!AW1630*'Propiedades físicas'!$O$8+'Diseño reactor'!AX1630*'Propiedades físicas'!$O$9+'Diseño reactor'!AY1630*'Propiedades físicas'!$O$7+'Diseño reactor'!AZ1630*'Propiedades físicas'!$O$6</f>
        <v>0.15286363281786267</v>
      </c>
      <c r="BH1630" s="54">
        <f t="shared" si="1046"/>
        <v>41281.910650277227</v>
      </c>
      <c r="BI1630" s="34">
        <f t="shared" si="1066"/>
        <v>271.51490381111267</v>
      </c>
      <c r="BJ1630" s="27">
        <f t="shared" si="1047"/>
        <v>4795.450808493255</v>
      </c>
      <c r="BK1630" s="34">
        <f t="shared" si="1048"/>
        <v>563.88463968125814</v>
      </c>
      <c r="BL1630" s="27">
        <f t="shared" si="1049"/>
        <v>105.50717149234696</v>
      </c>
      <c r="BM1630" s="34">
        <f t="shared" si="1050"/>
        <v>1.1054421768707483</v>
      </c>
      <c r="BN1630" s="45">
        <f t="shared" si="1051"/>
        <v>1704.3680195796235</v>
      </c>
      <c r="BO1630" s="45">
        <f t="shared" si="1052"/>
        <v>102.89461865334729</v>
      </c>
      <c r="BP1630" s="66">
        <f t="shared" si="1053"/>
        <v>6.6887193163549261</v>
      </c>
    </row>
    <row r="1631" spans="8:68">
      <c r="H1631" s="68">
        <v>1626</v>
      </c>
      <c r="I1631" s="31">
        <f>('Propiedades físicas'!$C$10*'Diseño reactor'!H1631)/1000</f>
        <v>1423.1488278813088</v>
      </c>
      <c r="J1631" s="31">
        <f t="shared" si="1031"/>
        <v>0.32041624253653295</v>
      </c>
      <c r="K1631" s="31">
        <f>(I1631*1000)/'Propiedades físicas'!$F$10</f>
        <v>9296.2447464298566</v>
      </c>
      <c r="L1631" s="31">
        <f t="shared" si="1032"/>
        <v>1328.0349637756938</v>
      </c>
      <c r="M1631" s="31">
        <f t="shared" si="1033"/>
        <v>7968.2097826541622</v>
      </c>
      <c r="N1631" s="31">
        <f t="shared" si="1034"/>
        <v>0.81674967021875389</v>
      </c>
      <c r="O1631" s="32">
        <f t="shared" si="1035"/>
        <v>4.9004980213125231</v>
      </c>
      <c r="P1631" s="33">
        <f t="shared" si="1036"/>
        <v>0.63922426874571925</v>
      </c>
      <c r="Q1631" s="31">
        <f t="shared" si="1037"/>
        <v>4.6759994765894888</v>
      </c>
      <c r="R1631" s="31">
        <f t="shared" si="1038"/>
        <v>0.13893919897145146</v>
      </c>
      <c r="S1631" s="31">
        <f t="shared" si="1039"/>
        <v>0.22449854472303427</v>
      </c>
      <c r="T1631" s="31">
        <f t="shared" si="1040"/>
        <v>3.0199261753166735E-2</v>
      </c>
      <c r="U1631" s="31">
        <f t="shared" si="1041"/>
        <v>8.3869407484164563E-3</v>
      </c>
      <c r="V1631" s="47">
        <f t="shared" si="1054"/>
        <v>6.3301820788411037E-4</v>
      </c>
      <c r="W1631" s="31">
        <f t="shared" si="1042"/>
        <v>0.21735595121267351</v>
      </c>
      <c r="X1631" s="34">
        <f>(S1631*H1631*'Propiedades físicas'!$F$5*60*24*365)/(1000000)</f>
        <v>56497.663059653729</v>
      </c>
      <c r="Y1631" s="34">
        <f>(U1631*H1631*'Propiedades físicas'!$F$7*60*24*365)/(1000000)</f>
        <v>660.07296525798256</v>
      </c>
      <c r="Z1631" s="31">
        <f t="shared" si="1055"/>
        <v>1039.3786609805395</v>
      </c>
      <c r="AA1631" s="31">
        <f t="shared" si="1056"/>
        <v>7603.1751489345088</v>
      </c>
      <c r="AB1631" s="31">
        <f t="shared" si="1056"/>
        <v>225.91513752758007</v>
      </c>
      <c r="AC1631" s="31">
        <f t="shared" si="1056"/>
        <v>365.0346337196537</v>
      </c>
      <c r="AD1631" s="31">
        <f t="shared" si="1056"/>
        <v>49.103999610649112</v>
      </c>
      <c r="AE1631" s="31">
        <f t="shared" si="1057"/>
        <v>13.637165656925157</v>
      </c>
      <c r="AF1631" s="31">
        <f t="shared" si="1058"/>
        <v>9296.2447464298548</v>
      </c>
      <c r="AG1631" s="31">
        <f t="shared" si="1059"/>
        <v>0.11180629268390381</v>
      </c>
      <c r="AH1631" s="31">
        <f t="shared" si="1060"/>
        <v>0.81787596565316811</v>
      </c>
      <c r="AI1631" s="31">
        <f t="shared" si="1060"/>
        <v>2.4301763097872492E-2</v>
      </c>
      <c r="AJ1631" s="31">
        <f t="shared" si="1060"/>
        <v>3.9266891489689128E-2</v>
      </c>
      <c r="AK1631" s="31">
        <f t="shared" si="1060"/>
        <v>5.2821328342831219E-3</v>
      </c>
      <c r="AL1631" s="31">
        <f t="shared" si="1061"/>
        <v>1.4669542410834652E-3</v>
      </c>
      <c r="AM1631" s="31">
        <f t="shared" si="1062"/>
        <v>1.0000000000000002</v>
      </c>
      <c r="AN1631" s="31">
        <f>(Z1631*'Propiedades físicas'!$F$4)/1000</f>
        <v>914.00880689306689</v>
      </c>
      <c r="AO1631" s="31">
        <f>(AA1631*'Propiedades físicas'!$F$6)/1000</f>
        <v>243.60573177186166</v>
      </c>
      <c r="AP1631" s="31">
        <f>(AB1631*'Propiedades físicas'!$F$9)/1000</f>
        <v>139.37834409764051</v>
      </c>
      <c r="AQ1631" s="31">
        <f>(AC1631*'Propiedades físicas'!$F$5)/1000</f>
        <v>107.49174859142644</v>
      </c>
      <c r="AR1631" s="31">
        <f>(AD1631*'Propiedades físicas'!$F$8)/1000</f>
        <v>17.408349941967316</v>
      </c>
      <c r="AS1631" s="31">
        <f>(AE1631*'Propiedades físicas'!$F$7)/1000</f>
        <v>1.2558465853462377</v>
      </c>
      <c r="AT1631" s="31">
        <f t="shared" si="1063"/>
        <v>1423.1488278813092</v>
      </c>
      <c r="AU1631" s="31">
        <f t="shared" si="1064"/>
        <v>0.64224400778503488</v>
      </c>
      <c r="AV1631" s="31">
        <f t="shared" si="1067"/>
        <v>0.17117375709364557</v>
      </c>
      <c r="AW1631" s="31">
        <f t="shared" si="1067"/>
        <v>9.7936590584934022E-2</v>
      </c>
      <c r="AX1631" s="31">
        <f t="shared" si="1067"/>
        <v>7.5530925849444097E-2</v>
      </c>
      <c r="AY1631" s="31">
        <f t="shared" si="1067"/>
        <v>1.2232276485013677E-2</v>
      </c>
      <c r="AZ1631" s="31">
        <f t="shared" si="1068"/>
        <v>8.8244220192758044E-4</v>
      </c>
      <c r="BA1631" s="31">
        <f t="shared" si="1065"/>
        <v>0.99999999999999978</v>
      </c>
      <c r="BB1631" s="34">
        <f>AU1631*'Propiedades físicas'!$C$4+'Diseño reactor'!AV1631*'Propiedades físicas'!$C$5+'Diseño reactor'!AW1631*'Propiedades físicas'!$C$8+'Diseño reactor'!AX1631*'Propiedades físicas'!$C$9+'Diseño reactor'!AY1631*'Propiedades físicas'!$C$7+'Diseño reactor'!AZ1631*'Propiedades físicas'!$C$6</f>
        <v>875.51235885595634</v>
      </c>
      <c r="BC1631" s="45">
        <f>AU1631*'Propiedades físicas'!$L$4+'Diseño reactor'!AV1631*'Propiedades físicas'!$L$5+'Diseño reactor'!AW1631*'Propiedades físicas'!$L$8+AX1631*'Propiedades físicas'!$L$9+'Diseño reactor'!AY1631*'Propiedades físicas'!$L$7+'Diseño reactor'!AZ1631*'Propiedades físicas'!$L$6</f>
        <v>2.0844622865005031</v>
      </c>
      <c r="BD1631" s="29">
        <f t="shared" si="1044"/>
        <v>1.9455131747467027</v>
      </c>
      <c r="BE1631" s="58">
        <f t="shared" si="1045"/>
        <v>41.78075691078287</v>
      </c>
      <c r="BF1631" s="30">
        <f>AU1631*'Propiedades físicas'!$I$4+'Diseño reactor'!AV1631*'Propiedades físicas'!$I$5+'Diseño reactor'!AW1631*'Propiedades físicas'!$I$8+'Diseño reactor'!AX1631*'Propiedades físicas'!$I$9+'Diseño reactor'!AY1631*'Propiedades físicas'!$I$7+'Diseño reactor'!AZ1631*'Propiedades físicas'!$I$6</f>
        <v>1.9912274643015065E-2</v>
      </c>
      <c r="BG1631" s="24">
        <f>AU1631*'Propiedades físicas'!$O$4+'Diseño reactor'!AV1631*'Propiedades físicas'!$O$5+'Diseño reactor'!AW1631*'Propiedades físicas'!$O$8+'Diseño reactor'!AX1631*'Propiedades físicas'!$O$9+'Diseño reactor'!AY1631*'Propiedades físicas'!$O$7+'Diseño reactor'!AZ1631*'Propiedades físicas'!$O$6</f>
        <v>0.15286659044567008</v>
      </c>
      <c r="BH1631" s="54">
        <f t="shared" si="1046"/>
        <v>41281.513064259976</v>
      </c>
      <c r="BI1631" s="34">
        <f t="shared" si="1066"/>
        <v>271.52031984750033</v>
      </c>
      <c r="BJ1631" s="27">
        <f t="shared" si="1047"/>
        <v>4795.4519037504433</v>
      </c>
      <c r="BK1631" s="34">
        <f t="shared" si="1048"/>
        <v>563.89567859425222</v>
      </c>
      <c r="BL1631" s="27">
        <f t="shared" si="1049"/>
        <v>105.50755795081761</v>
      </c>
      <c r="BM1631" s="34">
        <f t="shared" si="1050"/>
        <v>1.1054421768707483</v>
      </c>
      <c r="BN1631" s="45">
        <f t="shared" si="1051"/>
        <v>1705.5488590340196</v>
      </c>
      <c r="BO1631" s="45">
        <f t="shared" si="1052"/>
        <v>102.90748385881081</v>
      </c>
      <c r="BP1631" s="66">
        <f t="shared" si="1053"/>
        <v>6.6887162604260215</v>
      </c>
    </row>
    <row r="1632" spans="8:68">
      <c r="H1632" s="68">
        <v>1627</v>
      </c>
      <c r="I1632" s="31">
        <f>('Propiedades físicas'!$C$10*'Diseño reactor'!H1632)/1000</f>
        <v>1424.0240731629087</v>
      </c>
      <c r="J1632" s="31">
        <f t="shared" si="1031"/>
        <v>0.32021930569416257</v>
      </c>
      <c r="K1632" s="31">
        <f>(I1632*1000)/'Propiedades físicas'!$F$10</f>
        <v>9301.9619941213878</v>
      </c>
      <c r="L1632" s="31">
        <f t="shared" si="1032"/>
        <v>1328.8517134459125</v>
      </c>
      <c r="M1632" s="31">
        <f t="shared" si="1033"/>
        <v>7973.1102806754752</v>
      </c>
      <c r="N1632" s="31">
        <f t="shared" si="1034"/>
        <v>0.81674967021875389</v>
      </c>
      <c r="O1632" s="32">
        <f t="shared" si="1035"/>
        <v>4.9004980213125231</v>
      </c>
      <c r="P1632" s="33">
        <f t="shared" si="1036"/>
        <v>0.63930967609837319</v>
      </c>
      <c r="Q1632" s="31">
        <f t="shared" si="1037"/>
        <v>4.6761341016360216</v>
      </c>
      <c r="R1632" s="31">
        <f t="shared" si="1038"/>
        <v>0.13889091028052078</v>
      </c>
      <c r="S1632" s="31">
        <f t="shared" si="1039"/>
        <v>0.22436391967650232</v>
      </c>
      <c r="T1632" s="31">
        <f t="shared" si="1040"/>
        <v>3.0174242123598545E-2</v>
      </c>
      <c r="U1632" s="31">
        <f t="shared" si="1041"/>
        <v>8.3748417162614833E-3</v>
      </c>
      <c r="V1632" s="47">
        <f t="shared" si="1054"/>
        <v>6.3310278603916569E-4</v>
      </c>
      <c r="W1632" s="31">
        <f t="shared" si="1042"/>
        <v>0.21725138140901387</v>
      </c>
      <c r="X1632" s="34">
        <f>(S1632*H1632*'Propiedades físicas'!$F$5*60*24*365)/(1000000)</f>
        <v>56498.508678850572</v>
      </c>
      <c r="Y1632" s="34">
        <f>(U1632*H1632*'Propiedades físicas'!$F$7*60*24*365)/(1000000)</f>
        <v>659.52610483425042</v>
      </c>
      <c r="Z1632" s="31">
        <f t="shared" si="1055"/>
        <v>1040.1568430120533</v>
      </c>
      <c r="AA1632" s="31">
        <f t="shared" si="1056"/>
        <v>7608.0701833618068</v>
      </c>
      <c r="AB1632" s="31">
        <f t="shared" si="1056"/>
        <v>225.9755110264073</v>
      </c>
      <c r="AC1632" s="31">
        <f t="shared" si="1056"/>
        <v>365.04009731366926</v>
      </c>
      <c r="AD1632" s="31">
        <f t="shared" si="1056"/>
        <v>49.093491935094832</v>
      </c>
      <c r="AE1632" s="31">
        <f t="shared" si="1057"/>
        <v>13.625867472357433</v>
      </c>
      <c r="AF1632" s="31">
        <f t="shared" si="1058"/>
        <v>9301.9619941213896</v>
      </c>
      <c r="AG1632" s="31">
        <f t="shared" si="1059"/>
        <v>0.11182123122728374</v>
      </c>
      <c r="AH1632" s="31">
        <f t="shared" si="1060"/>
        <v>0.81789951283072537</v>
      </c>
      <c r="AI1632" s="31">
        <f t="shared" si="1060"/>
        <v>2.4293316954984146E-2</v>
      </c>
      <c r="AJ1632" s="31">
        <f t="shared" si="1060"/>
        <v>3.9243344312131744E-2</v>
      </c>
      <c r="AK1632" s="31">
        <f t="shared" si="1060"/>
        <v>5.277756667477324E-3</v>
      </c>
      <c r="AL1632" s="31">
        <f t="shared" si="1061"/>
        <v>1.4648380073976485E-3</v>
      </c>
      <c r="AM1632" s="31">
        <f t="shared" si="1062"/>
        <v>0.99999999999999989</v>
      </c>
      <c r="AN1632" s="31">
        <f>(Z1632*'Propiedades físicas'!$F$4)/1000</f>
        <v>914.69312460793935</v>
      </c>
      <c r="AO1632" s="31">
        <f>(AA1632*'Propiedades físicas'!$F$6)/1000</f>
        <v>243.7625686749123</v>
      </c>
      <c r="AP1632" s="31">
        <f>(AB1632*'Propiedades físicas'!$F$9)/1000</f>
        <v>139.41559152774198</v>
      </c>
      <c r="AQ1632" s="31">
        <f>(AC1632*'Propiedades físicas'!$F$5)/1000</f>
        <v>107.4933574559562</v>
      </c>
      <c r="AR1632" s="31">
        <f>(AD1632*'Propiedades físicas'!$F$8)/1000</f>
        <v>17.404624760829815</v>
      </c>
      <c r="AS1632" s="31">
        <f>(AE1632*'Propiedades físicas'!$F$7)/1000</f>
        <v>1.254806135529396</v>
      </c>
      <c r="AT1632" s="31">
        <f t="shared" si="1063"/>
        <v>1424.024073162909</v>
      </c>
      <c r="AU1632" s="31">
        <f t="shared" si="1064"/>
        <v>0.64232981860784744</v>
      </c>
      <c r="AV1632" s="31">
        <f t="shared" si="1067"/>
        <v>0.17117868529672375</v>
      </c>
      <c r="AW1632" s="31">
        <f t="shared" si="1067"/>
        <v>9.7902552460426548E-2</v>
      </c>
      <c r="AX1632" s="31">
        <f t="shared" si="1067"/>
        <v>7.548563221772088E-2</v>
      </c>
      <c r="AY1632" s="31">
        <f t="shared" si="1067"/>
        <v>1.2222142229781475E-2</v>
      </c>
      <c r="AZ1632" s="31">
        <f t="shared" si="1068"/>
        <v>8.8116918749999644E-4</v>
      </c>
      <c r="BA1632" s="31">
        <f t="shared" si="1065"/>
        <v>1</v>
      </c>
      <c r="BB1632" s="34">
        <f>AU1632*'Propiedades físicas'!$C$4+'Diseño reactor'!AV1632*'Propiedades físicas'!$C$5+'Diseño reactor'!AW1632*'Propiedades físicas'!$C$8+'Diseño reactor'!AX1632*'Propiedades físicas'!$C$9+'Diseño reactor'!AY1632*'Propiedades físicas'!$C$7+'Diseño reactor'!AZ1632*'Propiedades físicas'!$C$6</f>
        <v>875.51195957743835</v>
      </c>
      <c r="BC1632" s="45">
        <f>AU1632*'Propiedades físicas'!$L$4+'Diseño reactor'!AV1632*'Propiedades físicas'!$L$5+'Diseño reactor'!AW1632*'Propiedades físicas'!$L$8+AX1632*'Propiedades físicas'!$L$9+'Diseño reactor'!AY1632*'Propiedades físicas'!$L$7+'Diseño reactor'!AZ1632*'Propiedades físicas'!$L$6</f>
        <v>2.0845250085683866</v>
      </c>
      <c r="BD1632" s="29">
        <f t="shared" si="1044"/>
        <v>1.9445195653274581</v>
      </c>
      <c r="BE1632" s="58">
        <f t="shared" si="1045"/>
        <v>41.779676109857178</v>
      </c>
      <c r="BF1632" s="30">
        <f>AU1632*'Propiedades físicas'!$I$4+'Diseño reactor'!AV1632*'Propiedades físicas'!$I$5+'Diseño reactor'!AW1632*'Propiedades físicas'!$I$8+'Diseño reactor'!AX1632*'Propiedades físicas'!$I$9+'Diseño reactor'!AY1632*'Propiedades físicas'!$I$7+'Diseño reactor'!AZ1632*'Propiedades físicas'!$I$6</f>
        <v>1.9912456981510347E-2</v>
      </c>
      <c r="BG1632" s="24">
        <f>AU1632*'Propiedades físicas'!$O$4+'Diseño reactor'!AV1632*'Propiedades físicas'!$O$5+'Diseño reactor'!AW1632*'Propiedades físicas'!$O$8+'Diseño reactor'!AX1632*'Propiedades físicas'!$O$9+'Diseño reactor'!AY1632*'Propiedades físicas'!$O$7+'Diseño reactor'!AZ1632*'Propiedades físicas'!$O$6</f>
        <v>0.1528695452992527</v>
      </c>
      <c r="BH1632" s="54">
        <f t="shared" si="1046"/>
        <v>41281.116222868353</v>
      </c>
      <c r="BI1632" s="34">
        <f t="shared" si="1066"/>
        <v>271.52572789266611</v>
      </c>
      <c r="BJ1632" s="27">
        <f t="shared" si="1047"/>
        <v>4795.4530086973209</v>
      </c>
      <c r="BK1632" s="34">
        <f t="shared" si="1048"/>
        <v>563.90670841807128</v>
      </c>
      <c r="BL1632" s="27">
        <f t="shared" si="1049"/>
        <v>105.50794407880335</v>
      </c>
      <c r="BM1632" s="34">
        <f t="shared" si="1050"/>
        <v>1.1054421768707483</v>
      </c>
      <c r="BN1632" s="45">
        <f t="shared" si="1051"/>
        <v>1706.7297390820438</v>
      </c>
      <c r="BO1632" s="45">
        <f t="shared" si="1052"/>
        <v>102.92033668798169</v>
      </c>
      <c r="BP1632" s="66">
        <f t="shared" si="1053"/>
        <v>6.6887132100285154</v>
      </c>
    </row>
    <row r="1633" spans="8:68">
      <c r="H1633" s="68">
        <v>1628</v>
      </c>
      <c r="I1633" s="31">
        <f>('Propiedades físicas'!$C$10*'Diseño reactor'!H1633)/1000</f>
        <v>1424.8993184445085</v>
      </c>
      <c r="J1633" s="31">
        <f t="shared" si="1031"/>
        <v>0.32002261078894506</v>
      </c>
      <c r="K1633" s="31">
        <f>(I1633*1000)/'Propiedades físicas'!$F$10</f>
        <v>9307.6792418129207</v>
      </c>
      <c r="L1633" s="31">
        <f t="shared" si="1032"/>
        <v>1329.6684631161315</v>
      </c>
      <c r="M1633" s="31">
        <f t="shared" si="1033"/>
        <v>7978.0107786967892</v>
      </c>
      <c r="N1633" s="31">
        <f t="shared" si="1034"/>
        <v>0.816749670218754</v>
      </c>
      <c r="O1633" s="32">
        <f t="shared" si="1035"/>
        <v>4.900498021312524</v>
      </c>
      <c r="P1633" s="33">
        <f t="shared" si="1036"/>
        <v>0.63939500131170313</v>
      </c>
      <c r="Q1633" s="31">
        <f t="shared" si="1037"/>
        <v>4.676268567747619</v>
      </c>
      <c r="R1633" s="31">
        <f t="shared" si="1038"/>
        <v>0.13884265019426101</v>
      </c>
      <c r="S1633" s="31">
        <f t="shared" si="1039"/>
        <v>0.22422945356490656</v>
      </c>
      <c r="T1633" s="31">
        <f t="shared" si="1040"/>
        <v>3.0149252767724278E-2</v>
      </c>
      <c r="U1633" s="31">
        <f t="shared" si="1041"/>
        <v>8.3627659450656693E-3</v>
      </c>
      <c r="V1633" s="47">
        <f t="shared" si="1054"/>
        <v>6.3318728285236621E-4</v>
      </c>
      <c r="W1633" s="31">
        <f t="shared" si="1042"/>
        <v>0.21714691217389684</v>
      </c>
      <c r="X1633" s="34">
        <f>(S1633*H1633*'Propiedades físicas'!$F$5*60*24*365)/(1000000)</f>
        <v>56499.352672304667</v>
      </c>
      <c r="Y1633" s="34">
        <f>(U1633*H1633*'Propiedades físicas'!$F$7*60*24*365)/(1000000)</f>
        <v>658.97990611036687</v>
      </c>
      <c r="Z1633" s="31">
        <f t="shared" si="1055"/>
        <v>1040.9350621354527</v>
      </c>
      <c r="AA1633" s="31">
        <f t="shared" si="1056"/>
        <v>7612.9652282931238</v>
      </c>
      <c r="AB1633" s="31">
        <f t="shared" si="1056"/>
        <v>226.03583451625693</v>
      </c>
      <c r="AC1633" s="31">
        <f t="shared" si="1056"/>
        <v>365.0455504036679</v>
      </c>
      <c r="AD1633" s="31">
        <f t="shared" si="1056"/>
        <v>49.082983505855125</v>
      </c>
      <c r="AE1633" s="31">
        <f t="shared" si="1057"/>
        <v>13.61458295856691</v>
      </c>
      <c r="AF1633" s="31">
        <f t="shared" si="1058"/>
        <v>9307.6792418129244</v>
      </c>
      <c r="AG1633" s="31">
        <f t="shared" si="1059"/>
        <v>0.11183615540372899</v>
      </c>
      <c r="AH1633" s="31">
        <f t="shared" si="1060"/>
        <v>0.81792303220907847</v>
      </c>
      <c r="AI1633" s="31">
        <f t="shared" si="1060"/>
        <v>2.4284875815319813E-2</v>
      </c>
      <c r="AJ1633" s="31">
        <f t="shared" si="1060"/>
        <v>3.921982493377859E-2</v>
      </c>
      <c r="AK1633" s="31">
        <f t="shared" si="1060"/>
        <v>5.2733857958232426E-3</v>
      </c>
      <c r="AL1633" s="31">
        <f t="shared" si="1061"/>
        <v>1.4627258422707633E-3</v>
      </c>
      <c r="AM1633" s="31">
        <f t="shared" si="1062"/>
        <v>1</v>
      </c>
      <c r="AN1633" s="31">
        <f>(Z1633*'Propiedades físicas'!$F$4)/1000</f>
        <v>915.37747494067435</v>
      </c>
      <c r="AO1633" s="31">
        <f>(AA1633*'Propiedades físicas'!$F$6)/1000</f>
        <v>243.91940591451169</v>
      </c>
      <c r="AP1633" s="31">
        <f>(AB1633*'Propiedades físicas'!$F$9)/1000</f>
        <v>139.45280810480469</v>
      </c>
      <c r="AQ1633" s="31">
        <f>(AC1633*'Propiedades físicas'!$F$5)/1000</f>
        <v>107.49496322736809</v>
      </c>
      <c r="AR1633" s="31">
        <f>(AD1633*'Propiedades físicas'!$F$8)/1000</f>
        <v>17.400899312495753</v>
      </c>
      <c r="AS1633" s="31">
        <f>(AE1633*'Propiedades físicas'!$F$7)/1000</f>
        <v>1.2537669446544268</v>
      </c>
      <c r="AT1633" s="31">
        <f t="shared" si="1063"/>
        <v>1424.8993184445089</v>
      </c>
      <c r="AU1633" s="31">
        <f t="shared" si="1064"/>
        <v>0.64241554690330405</v>
      </c>
      <c r="AV1633" s="31">
        <f t="shared" si="1067"/>
        <v>0.17118360768168958</v>
      </c>
      <c r="AW1633" s="31">
        <f t="shared" si="1067"/>
        <v>9.78685344990117E-2</v>
      </c>
      <c r="AX1633" s="31">
        <f t="shared" si="1067"/>
        <v>7.5440392058517478E-2</v>
      </c>
      <c r="AY1633" s="31">
        <f t="shared" si="1067"/>
        <v>1.2212020236974666E-2</v>
      </c>
      <c r="AZ1633" s="31">
        <f t="shared" si="1068"/>
        <v>8.7989862050260595E-4</v>
      </c>
      <c r="BA1633" s="31">
        <f t="shared" si="1065"/>
        <v>1</v>
      </c>
      <c r="BB1633" s="34">
        <f>AU1633*'Propiedades físicas'!$C$4+'Diseño reactor'!AV1633*'Propiedades físicas'!$C$5+'Diseño reactor'!AW1633*'Propiedades físicas'!$C$8+'Diseño reactor'!AX1633*'Propiedades físicas'!$C$9+'Diseño reactor'!AY1633*'Propiedades físicas'!$C$7+'Diseño reactor'!AZ1633*'Propiedades físicas'!$C$6</f>
        <v>875.51156102129971</v>
      </c>
      <c r="BC1633" s="45">
        <f>AU1633*'Propiedades físicas'!$L$4+'Diseño reactor'!AV1633*'Propiedades físicas'!$L$5+'Diseño reactor'!AW1633*'Propiedades físicas'!$L$8+AX1633*'Propiedades físicas'!$L$9+'Diseño reactor'!AY1633*'Propiedades físicas'!$L$7+'Diseño reactor'!AZ1633*'Propiedades físicas'!$L$6</f>
        <v>2.0845876675174226</v>
      </c>
      <c r="BD1633" s="29">
        <f t="shared" si="1044"/>
        <v>1.9435269722090416</v>
      </c>
      <c r="BE1633" s="58">
        <f t="shared" si="1045"/>
        <v>41.778596436681504</v>
      </c>
      <c r="BF1633" s="30">
        <f>AU1633*'Propiedades físicas'!$I$4+'Diseño reactor'!AV1633*'Propiedades físicas'!$I$5+'Diseño reactor'!AW1633*'Propiedades físicas'!$I$8+'Diseño reactor'!AX1633*'Propiedades físicas'!$I$9+'Diseño reactor'!AY1633*'Propiedades físicas'!$I$7+'Diseño reactor'!AZ1633*'Propiedades físicas'!$I$6</f>
        <v>1.9912638981570901E-2</v>
      </c>
      <c r="BG1633" s="24">
        <f>AU1633*'Propiedades físicas'!$O$4+'Diseño reactor'!AV1633*'Propiedades físicas'!$O$5+'Diseño reactor'!AW1633*'Propiedades físicas'!$O$8+'Diseño reactor'!AX1633*'Propiedades físicas'!$O$9+'Diseño reactor'!AY1633*'Propiedades físicas'!$O$7+'Diseño reactor'!AZ1633*'Propiedades físicas'!$O$6</f>
        <v>0.15287249738238026</v>
      </c>
      <c r="BH1633" s="54">
        <f t="shared" si="1046"/>
        <v>41280.720124410997</v>
      </c>
      <c r="BI1633" s="34">
        <f t="shared" si="1066"/>
        <v>271.53112796267891</v>
      </c>
      <c r="BJ1633" s="27">
        <f t="shared" si="1047"/>
        <v>4795.4541233019845</v>
      </c>
      <c r="BK1633" s="34">
        <f t="shared" si="1048"/>
        <v>563.91772916292871</v>
      </c>
      <c r="BL1633" s="27">
        <f t="shared" si="1049"/>
        <v>105.50832987669264</v>
      </c>
      <c r="BM1633" s="34">
        <f t="shared" si="1050"/>
        <v>1.1054421768707483</v>
      </c>
      <c r="BN1633" s="45">
        <f t="shared" si="1051"/>
        <v>1707.9106596630616</v>
      </c>
      <c r="BO1633" s="45">
        <f t="shared" si="1052"/>
        <v>102.93317715870948</v>
      </c>
      <c r="BP1633" s="66">
        <f t="shared" si="1053"/>
        <v>6.688710165149824</v>
      </c>
    </row>
    <row r="1634" spans="8:68">
      <c r="H1634" s="68">
        <v>1629</v>
      </c>
      <c r="I1634" s="31">
        <f>('Propiedades físicas'!$C$10*'Diseño reactor'!H1634)/1000</f>
        <v>1425.7745637261082</v>
      </c>
      <c r="J1634" s="31">
        <f t="shared" si="1031"/>
        <v>0.31982615737532383</v>
      </c>
      <c r="K1634" s="31">
        <f>(I1634*1000)/'Propiedades físicas'!$F$10</f>
        <v>9313.3964895044501</v>
      </c>
      <c r="L1634" s="31">
        <f t="shared" si="1032"/>
        <v>1330.4852127863498</v>
      </c>
      <c r="M1634" s="31">
        <f t="shared" si="1033"/>
        <v>7982.9112767180995</v>
      </c>
      <c r="N1634" s="31">
        <f t="shared" si="1034"/>
        <v>0.81674967021875378</v>
      </c>
      <c r="O1634" s="32">
        <f t="shared" si="1035"/>
        <v>4.9004980213125231</v>
      </c>
      <c r="P1634" s="33">
        <f t="shared" si="1036"/>
        <v>0.63948024450414631</v>
      </c>
      <c r="Q1634" s="31">
        <f t="shared" si="1037"/>
        <v>4.676402875201485</v>
      </c>
      <c r="R1634" s="31">
        <f t="shared" si="1038"/>
        <v>0.13879441869713274</v>
      </c>
      <c r="S1634" s="31">
        <f t="shared" si="1039"/>
        <v>0.22409514611103779</v>
      </c>
      <c r="T1634" s="31">
        <f t="shared" si="1040"/>
        <v>3.0124293638519269E-2</v>
      </c>
      <c r="U1634" s="31">
        <f t="shared" si="1041"/>
        <v>8.3507133789555103E-3</v>
      </c>
      <c r="V1634" s="47">
        <f t="shared" si="1054"/>
        <v>6.3327169844099929E-4</v>
      </c>
      <c r="W1634" s="31">
        <f t="shared" si="1042"/>
        <v>0.21704254336231155</v>
      </c>
      <c r="X1634" s="34">
        <f>(S1634*H1634*'Propiedades físicas'!$F$5*60*24*365)/(1000000)</f>
        <v>56500.1950439211</v>
      </c>
      <c r="Y1634" s="34">
        <f>(U1634*H1634*'Propiedades físicas'!$F$7*60*24*365)/(1000000)</f>
        <v>658.43436805850092</v>
      </c>
      <c r="Z1634" s="31">
        <f t="shared" si="1055"/>
        <v>1041.7133182972543</v>
      </c>
      <c r="AA1634" s="31">
        <f t="shared" si="1056"/>
        <v>7617.8602837032195</v>
      </c>
      <c r="AB1634" s="31">
        <f t="shared" si="1056"/>
        <v>226.09610805762924</v>
      </c>
      <c r="AC1634" s="31">
        <f t="shared" si="1056"/>
        <v>365.05099301488053</v>
      </c>
      <c r="AD1634" s="31">
        <f t="shared" si="1056"/>
        <v>49.072474337147888</v>
      </c>
      <c r="AE1634" s="31">
        <f t="shared" si="1057"/>
        <v>13.603312094318527</v>
      </c>
      <c r="AF1634" s="31">
        <f t="shared" si="1058"/>
        <v>9313.3964895044501</v>
      </c>
      <c r="AG1634" s="31">
        <f t="shared" si="1059"/>
        <v>0.11185106523395549</v>
      </c>
      <c r="AH1634" s="31">
        <f t="shared" si="1060"/>
        <v>0.81794652383671396</v>
      </c>
      <c r="AI1634" s="31">
        <f t="shared" si="1060"/>
        <v>2.4276439676161519E-2</v>
      </c>
      <c r="AJ1634" s="31">
        <f t="shared" si="1060"/>
        <v>3.9196333306143208E-2</v>
      </c>
      <c r="AK1634" s="31">
        <f t="shared" si="1060"/>
        <v>5.2690202110958284E-3</v>
      </c>
      <c r="AL1634" s="31">
        <f t="shared" si="1061"/>
        <v>1.4606177359300138E-3</v>
      </c>
      <c r="AM1634" s="31">
        <f t="shared" si="1062"/>
        <v>1.0000000000000002</v>
      </c>
      <c r="AN1634" s="31">
        <f>(Z1634*'Propiedades físicas'!$F$4)/1000</f>
        <v>916.0618578442394</v>
      </c>
      <c r="AO1634" s="31">
        <f>(AA1634*'Propiedades físicas'!$F$6)/1000</f>
        <v>244.07624348985115</v>
      </c>
      <c r="AP1634" s="31">
        <f>(AB1634*'Propiedades físicas'!$F$9)/1000</f>
        <v>139.48999386615435</v>
      </c>
      <c r="AQ1634" s="31">
        <f>(AC1634*'Propiedades físicas'!$F$5)/1000</f>
        <v>107.49656591309189</v>
      </c>
      <c r="AR1634" s="31">
        <f>(AD1634*'Propiedades físicas'!$F$8)/1000</f>
        <v>17.397173602005662</v>
      </c>
      <c r="AS1634" s="31">
        <f>(AE1634*'Propiedades físicas'!$F$7)/1000</f>
        <v>1.2527290107657931</v>
      </c>
      <c r="AT1634" s="31">
        <f t="shared" si="1063"/>
        <v>1425.7745637261082</v>
      </c>
      <c r="AU1634" s="31">
        <f t="shared" si="1064"/>
        <v>0.64250119279040185</v>
      </c>
      <c r="AV1634" s="31">
        <f t="shared" si="1067"/>
        <v>0.1711885242586908</v>
      </c>
      <c r="AW1634" s="31">
        <f t="shared" si="1067"/>
        <v>9.783453668973606E-2</v>
      </c>
      <c r="AX1634" s="31">
        <f t="shared" si="1067"/>
        <v>7.5395205278568855E-2</v>
      </c>
      <c r="AY1634" s="31">
        <f t="shared" si="1067"/>
        <v>1.2201910487545818E-2</v>
      </c>
      <c r="AZ1634" s="31">
        <f t="shared" si="1068"/>
        <v>8.7863049505661033E-4</v>
      </c>
      <c r="BA1634" s="31">
        <f t="shared" si="1065"/>
        <v>1</v>
      </c>
      <c r="BB1634" s="34">
        <f>AU1634*'Propiedades físicas'!$C$4+'Diseño reactor'!AV1634*'Propiedades físicas'!$C$5+'Diseño reactor'!AW1634*'Propiedades físicas'!$C$8+'Diseño reactor'!AX1634*'Propiedades físicas'!$C$9+'Diseño reactor'!AY1634*'Propiedades físicas'!$C$7+'Diseño reactor'!AZ1634*'Propiedades físicas'!$C$6</f>
        <v>875.51116318589914</v>
      </c>
      <c r="BC1634" s="45">
        <f>AU1634*'Propiedades físicas'!$L$4+'Diseño reactor'!AV1634*'Propiedades físicas'!$L$5+'Diseño reactor'!AW1634*'Propiedades físicas'!$L$8+AX1634*'Propiedades físicas'!$L$9+'Diseño reactor'!AY1634*'Propiedades físicas'!$L$7+'Diseño reactor'!AZ1634*'Propiedades físicas'!$L$6</f>
        <v>2.0846502634418864</v>
      </c>
      <c r="BD1634" s="29">
        <f t="shared" si="1044"/>
        <v>1.9425353938311314</v>
      </c>
      <c r="BE1634" s="58">
        <f t="shared" si="1045"/>
        <v>41.777517889483427</v>
      </c>
      <c r="BF1634" s="30">
        <f>AU1634*'Propiedades físicas'!$I$4+'Diseño reactor'!AV1634*'Propiedades físicas'!$I$5+'Diseño reactor'!AW1634*'Propiedades físicas'!$I$8+'Diseño reactor'!AX1634*'Propiedades físicas'!$I$9+'Diseño reactor'!AY1634*'Propiedades físicas'!$I$7+'Diseño reactor'!AZ1634*'Propiedades físicas'!$I$6</f>
        <v>1.9912820643953433E-2</v>
      </c>
      <c r="BG1634" s="24">
        <f>AU1634*'Propiedades físicas'!$O$4+'Diseño reactor'!AV1634*'Propiedades físicas'!$O$5+'Diseño reactor'!AW1634*'Propiedades físicas'!$O$8+'Diseño reactor'!AX1634*'Propiedades físicas'!$O$9+'Diseño reactor'!AY1634*'Propiedades físicas'!$O$7+'Diseño reactor'!AZ1634*'Propiedades físicas'!$O$6</f>
        <v>0.15287544669881603</v>
      </c>
      <c r="BH1634" s="54">
        <f t="shared" si="1046"/>
        <v>41280.324767201266</v>
      </c>
      <c r="BI1634" s="34">
        <f t="shared" si="1066"/>
        <v>271.53652007356686</v>
      </c>
      <c r="BJ1634" s="27">
        <f t="shared" si="1047"/>
        <v>4795.4552475326655</v>
      </c>
      <c r="BK1634" s="34">
        <f t="shared" si="1048"/>
        <v>563.92874083902893</v>
      </c>
      <c r="BL1634" s="27">
        <f t="shared" si="1049"/>
        <v>105.50871534487354</v>
      </c>
      <c r="BM1634" s="34">
        <f t="shared" si="1050"/>
        <v>1.1054421768707483</v>
      </c>
      <c r="BN1634" s="45">
        <f t="shared" si="1051"/>
        <v>1709.0916207165658</v>
      </c>
      <c r="BO1634" s="45">
        <f t="shared" si="1052"/>
        <v>102.9460052888093</v>
      </c>
      <c r="BP1634" s="66">
        <f t="shared" si="1053"/>
        <v>6.6887071257774098</v>
      </c>
    </row>
    <row r="1635" spans="8:68">
      <c r="H1635" s="68">
        <v>1630</v>
      </c>
      <c r="I1635" s="31">
        <f>('Propiedades físicas'!$C$10*'Diseño reactor'!H1635)/1000</f>
        <v>1426.6498090077082</v>
      </c>
      <c r="J1635" s="31">
        <f t="shared" si="1031"/>
        <v>0.3196299450088359</v>
      </c>
      <c r="K1635" s="31">
        <f>(I1635*1000)/'Propiedades físicas'!$F$10</f>
        <v>9319.113737195983</v>
      </c>
      <c r="L1635" s="31">
        <f t="shared" si="1032"/>
        <v>1331.3019624565688</v>
      </c>
      <c r="M1635" s="31">
        <f t="shared" si="1033"/>
        <v>7987.8117747394135</v>
      </c>
      <c r="N1635" s="31">
        <f t="shared" si="1034"/>
        <v>0.81674967021875389</v>
      </c>
      <c r="O1635" s="32">
        <f t="shared" si="1035"/>
        <v>4.900498021312524</v>
      </c>
      <c r="P1635" s="33">
        <f t="shared" si="1036"/>
        <v>0.6395654057939133</v>
      </c>
      <c r="Q1635" s="31">
        <f t="shared" si="1037"/>
        <v>4.6765370242742028</v>
      </c>
      <c r="R1635" s="31">
        <f t="shared" si="1038"/>
        <v>0.13874621577357718</v>
      </c>
      <c r="S1635" s="31">
        <f t="shared" si="1039"/>
        <v>0.22396099703832262</v>
      </c>
      <c r="T1635" s="31">
        <f t="shared" si="1040"/>
        <v>3.0099364689044984E-2</v>
      </c>
      <c r="U1635" s="31">
        <f t="shared" si="1041"/>
        <v>8.3386839622184798E-3</v>
      </c>
      <c r="V1635" s="47">
        <f t="shared" si="1054"/>
        <v>6.3335603292212776E-4</v>
      </c>
      <c r="W1635" s="31">
        <f t="shared" si="1042"/>
        <v>0.21693827482952588</v>
      </c>
      <c r="X1635" s="34">
        <f>(S1635*H1635*'Propiedades físicas'!$F$5*60*24*365)/(1000000)</f>
        <v>56501.035797593751</v>
      </c>
      <c r="Y1635" s="34">
        <f>(U1635*H1635*'Propiedades físicas'!$F$7*60*24*365)/(1000000)</f>
        <v>657.88948965270572</v>
      </c>
      <c r="Z1635" s="31">
        <f t="shared" si="1055"/>
        <v>1042.4916114440787</v>
      </c>
      <c r="AA1635" s="31">
        <f t="shared" si="1056"/>
        <v>7622.7553495669508</v>
      </c>
      <c r="AB1635" s="31">
        <f t="shared" si="1056"/>
        <v>226.1563317109308</v>
      </c>
      <c r="AC1635" s="31">
        <f t="shared" si="1056"/>
        <v>365.05642517246588</v>
      </c>
      <c r="AD1635" s="31">
        <f t="shared" si="1056"/>
        <v>49.061964443143324</v>
      </c>
      <c r="AE1635" s="31">
        <f t="shared" si="1057"/>
        <v>13.592054858416121</v>
      </c>
      <c r="AF1635" s="31">
        <f t="shared" si="1058"/>
        <v>9319.1137371959849</v>
      </c>
      <c r="AG1635" s="31">
        <f t="shared" si="1059"/>
        <v>0.11186596073863914</v>
      </c>
      <c r="AH1635" s="31">
        <f t="shared" si="1060"/>
        <v>0.81796998776200702</v>
      </c>
      <c r="AI1635" s="31">
        <f t="shared" si="1060"/>
        <v>2.4268008534787843E-2</v>
      </c>
      <c r="AJ1635" s="31">
        <f t="shared" si="1060"/>
        <v>3.9172869380850288E-2</v>
      </c>
      <c r="AK1635" s="31">
        <f t="shared" si="1060"/>
        <v>5.2646599050850847E-3</v>
      </c>
      <c r="AL1635" s="31">
        <f t="shared" si="1061"/>
        <v>1.4585136786307554E-3</v>
      </c>
      <c r="AM1635" s="31">
        <f t="shared" si="1062"/>
        <v>1.0000000000000002</v>
      </c>
      <c r="AN1635" s="31">
        <f>(Z1635*'Propiedades físicas'!$F$4)/1000</f>
        <v>916.74627327169389</v>
      </c>
      <c r="AO1635" s="31">
        <f>(AA1635*'Propiedades físicas'!$F$6)/1000</f>
        <v>244.23308140012509</v>
      </c>
      <c r="AP1635" s="31">
        <f>(AB1635*'Propiedades físicas'!$F$9)/1000</f>
        <v>139.52714884905876</v>
      </c>
      <c r="AQ1635" s="31">
        <f>(AC1635*'Propiedades físicas'!$F$5)/1000</f>
        <v>107.49816552053605</v>
      </c>
      <c r="AR1635" s="31">
        <f>(AD1635*'Propiedades físicas'!$F$8)/1000</f>
        <v>17.393447634383168</v>
      </c>
      <c r="AS1635" s="31">
        <f>(AE1635*'Propiedades físicas'!$F$7)/1000</f>
        <v>1.2516923319115405</v>
      </c>
      <c r="AT1635" s="31">
        <f t="shared" si="1063"/>
        <v>1426.6498090077084</v>
      </c>
      <c r="AU1635" s="31">
        <f t="shared" si="1064"/>
        <v>0.64258675638790941</v>
      </c>
      <c r="AV1635" s="31">
        <f t="shared" si="1067"/>
        <v>0.171193435037852</v>
      </c>
      <c r="AW1635" s="31">
        <f t="shared" si="1067"/>
        <v>9.7800559021632247E-2</v>
      </c>
      <c r="AX1635" s="31">
        <f t="shared" si="1067"/>
        <v>7.5350071784823835E-2</v>
      </c>
      <c r="AY1635" s="31">
        <f t="shared" si="1067"/>
        <v>1.2191812962482364E-2</v>
      </c>
      <c r="AZ1635" s="31">
        <f t="shared" si="1068"/>
        <v>8.7736480530014736E-4</v>
      </c>
      <c r="BA1635" s="31">
        <f t="shared" si="1065"/>
        <v>1</v>
      </c>
      <c r="BB1635" s="34">
        <f>AU1635*'Propiedades físicas'!$C$4+'Diseño reactor'!AV1635*'Propiedades físicas'!$C$5+'Diseño reactor'!AW1635*'Propiedades físicas'!$C$8+'Diseño reactor'!AX1635*'Propiedades físicas'!$C$9+'Diseño reactor'!AY1635*'Propiedades físicas'!$C$7+'Diseño reactor'!AZ1635*'Propiedades físicas'!$C$6</f>
        <v>875.51076606959953</v>
      </c>
      <c r="BC1635" s="45">
        <f>AU1635*'Propiedades físicas'!$L$4+'Diseño reactor'!AV1635*'Propiedades físicas'!$L$5+'Diseño reactor'!AW1635*'Propiedades físicas'!$L$8+AX1635*'Propiedades físicas'!$L$9+'Diseño reactor'!AY1635*'Propiedades físicas'!$L$7+'Diseño reactor'!AZ1635*'Propiedades físicas'!$L$6</f>
        <v>2.0847127964358672</v>
      </c>
      <c r="BD1635" s="29">
        <f t="shared" si="1044"/>
        <v>1.9415448286366022</v>
      </c>
      <c r="BE1635" s="58">
        <f t="shared" si="1045"/>
        <v>41.77644046649425</v>
      </c>
      <c r="BF1635" s="30">
        <f>AU1635*'Propiedades físicas'!$I$4+'Diseño reactor'!AV1635*'Propiedades físicas'!$I$5+'Diseño reactor'!AW1635*'Propiedades físicas'!$I$8+'Diseño reactor'!AX1635*'Propiedades físicas'!$I$9+'Diseño reactor'!AY1635*'Propiedades físicas'!$I$7+'Diseño reactor'!AZ1635*'Propiedades físicas'!$I$6</f>
        <v>1.991300196941263E-2</v>
      </c>
      <c r="BG1635" s="24">
        <f>AU1635*'Propiedades físicas'!$O$4+'Diseño reactor'!AV1635*'Propiedades físicas'!$O$5+'Diseño reactor'!AW1635*'Propiedades físicas'!$O$8+'Diseño reactor'!AX1635*'Propiedades físicas'!$O$9+'Diseño reactor'!AY1635*'Propiedades físicas'!$O$7+'Diseño reactor'!AZ1635*'Propiedades físicas'!$O$6</f>
        <v>0.15287839325231681</v>
      </c>
      <c r="BH1635" s="54">
        <f t="shared" si="1046"/>
        <v>41279.930149557098</v>
      </c>
      <c r="BI1635" s="34">
        <f t="shared" si="1066"/>
        <v>271.54190424131781</v>
      </c>
      <c r="BJ1635" s="27">
        <f t="shared" si="1047"/>
        <v>4795.4563813576597</v>
      </c>
      <c r="BK1635" s="34">
        <f t="shared" si="1048"/>
        <v>563.93974345656034</v>
      </c>
      <c r="BL1635" s="27">
        <f t="shared" si="1049"/>
        <v>105.50910048373353</v>
      </c>
      <c r="BM1635" s="34">
        <f t="shared" si="1050"/>
        <v>1.1054421768707483</v>
      </c>
      <c r="BN1635" s="45">
        <f t="shared" si="1051"/>
        <v>1710.2726221821665</v>
      </c>
      <c r="BO1635" s="45">
        <f t="shared" si="1052"/>
        <v>102.95882109606217</v>
      </c>
      <c r="BP1635" s="66">
        <f t="shared" si="1053"/>
        <v>6.6887040918987619</v>
      </c>
    </row>
    <row r="1636" spans="8:68">
      <c r="H1636" s="68">
        <v>1631</v>
      </c>
      <c r="I1636" s="31">
        <f>('Propiedades físicas'!$C$10*'Diseño reactor'!H1636)/1000</f>
        <v>1427.5250542893079</v>
      </c>
      <c r="J1636" s="31">
        <f t="shared" si="1031"/>
        <v>0.31943397324610823</v>
      </c>
      <c r="K1636" s="31">
        <f>(I1636*1000)/'Propiedades físicas'!$F$10</f>
        <v>9324.8309848875124</v>
      </c>
      <c r="L1636" s="31">
        <f t="shared" si="1032"/>
        <v>1332.1187121267874</v>
      </c>
      <c r="M1636" s="31">
        <f t="shared" si="1033"/>
        <v>7992.7122727607248</v>
      </c>
      <c r="N1636" s="31">
        <f t="shared" si="1034"/>
        <v>0.81674967021875378</v>
      </c>
      <c r="O1636" s="32">
        <f t="shared" si="1035"/>
        <v>4.9004980213125231</v>
      </c>
      <c r="P1636" s="33">
        <f t="shared" si="1036"/>
        <v>0.63965048529898649</v>
      </c>
      <c r="Q1636" s="31">
        <f t="shared" si="1037"/>
        <v>4.6766710152417028</v>
      </c>
      <c r="R1636" s="31">
        <f t="shared" si="1038"/>
        <v>0.13869804140801595</v>
      </c>
      <c r="S1636" s="31">
        <f t="shared" si="1039"/>
        <v>0.22382700607082107</v>
      </c>
      <c r="T1636" s="31">
        <f t="shared" si="1040"/>
        <v>3.0074465872448844E-2</v>
      </c>
      <c r="U1636" s="31">
        <f t="shared" si="1041"/>
        <v>8.3266776393024749E-3</v>
      </c>
      <c r="V1636" s="47">
        <f t="shared" si="1054"/>
        <v>6.334402864125885E-4</v>
      </c>
      <c r="W1636" s="31">
        <f t="shared" si="1042"/>
        <v>0.21683410643108553</v>
      </c>
      <c r="X1636" s="34">
        <f>(S1636*H1636*'Propiedades físicas'!$F$5*60*24*365)/(1000000)</f>
        <v>56501.874937205139</v>
      </c>
      <c r="Y1636" s="34">
        <f>(U1636*H1636*'Propiedades físicas'!$F$7*60*24*365)/(1000000)</f>
        <v>657.34526986891217</v>
      </c>
      <c r="Z1636" s="31">
        <f t="shared" si="1055"/>
        <v>1043.2699415226471</v>
      </c>
      <c r="AA1636" s="31">
        <f t="shared" si="1056"/>
        <v>7627.6504258592176</v>
      </c>
      <c r="AB1636" s="31">
        <f t="shared" si="1056"/>
        <v>226.21650553647402</v>
      </c>
      <c r="AC1636" s="31">
        <f t="shared" si="1056"/>
        <v>365.06184690150917</v>
      </c>
      <c r="AD1636" s="31">
        <f t="shared" si="1056"/>
        <v>49.051453837964061</v>
      </c>
      <c r="AE1636" s="31">
        <f t="shared" si="1057"/>
        <v>13.580811229702336</v>
      </c>
      <c r="AF1636" s="31">
        <f t="shared" si="1058"/>
        <v>9324.830984887516</v>
      </c>
      <c r="AG1636" s="31">
        <f t="shared" si="1059"/>
        <v>0.11188084193841631</v>
      </c>
      <c r="AH1636" s="31">
        <f t="shared" si="1060"/>
        <v>0.81799342403322162</v>
      </c>
      <c r="AI1636" s="31">
        <f t="shared" si="1060"/>
        <v>2.4259582388474019E-2</v>
      </c>
      <c r="AJ1636" s="31">
        <f t="shared" si="1060"/>
        <v>3.9149433109635375E-2</v>
      </c>
      <c r="AK1636" s="31">
        <f t="shared" si="1060"/>
        <v>5.2603048695960639E-3</v>
      </c>
      <c r="AL1636" s="31">
        <f t="shared" si="1061"/>
        <v>1.4564136606564091E-3</v>
      </c>
      <c r="AM1636" s="31">
        <f t="shared" si="1062"/>
        <v>0.99999999999999978</v>
      </c>
      <c r="AN1636" s="31">
        <f>(Z1636*'Propiedades físicas'!$F$4)/1000</f>
        <v>917.43072117618544</v>
      </c>
      <c r="AO1636" s="31">
        <f>(AA1636*'Propiedades físicas'!$F$6)/1000</f>
        <v>244.38991964452933</v>
      </c>
      <c r="AP1636" s="31">
        <f>(AB1636*'Propiedades físicas'!$F$9)/1000</f>
        <v>139.56427309072762</v>
      </c>
      <c r="AQ1636" s="31">
        <f>(AC1636*'Propiedades físicas'!$F$5)/1000</f>
        <v>107.49976205708741</v>
      </c>
      <c r="AR1636" s="31">
        <f>(AD1636*'Propiedades físicas'!$F$8)/1000</f>
        <v>17.389721414635012</v>
      </c>
      <c r="AS1636" s="31">
        <f>(AE1636*'Propiedades físicas'!$F$7)/1000</f>
        <v>1.2506569061432882</v>
      </c>
      <c r="AT1636" s="31">
        <f t="shared" si="1063"/>
        <v>1427.5250542893079</v>
      </c>
      <c r="AU1636" s="31">
        <f t="shared" si="1064"/>
        <v>0.64267223781436711</v>
      </c>
      <c r="AV1636" s="31">
        <f t="shared" si="1067"/>
        <v>0.17119834002927439</v>
      </c>
      <c r="AW1636" s="31">
        <f t="shared" si="1067"/>
        <v>9.7766601483719365E-2</v>
      </c>
      <c r="AX1636" s="31">
        <f t="shared" si="1067"/>
        <v>7.5304991484444431E-2</v>
      </c>
      <c r="AY1636" s="31">
        <f t="shared" si="1067"/>
        <v>1.218172764280657E-2</v>
      </c>
      <c r="AZ1636" s="31">
        <f t="shared" si="1068"/>
        <v>8.7610154538823599E-4</v>
      </c>
      <c r="BA1636" s="31">
        <f t="shared" si="1065"/>
        <v>1.0000000000000002</v>
      </c>
      <c r="BB1636" s="34">
        <f>AU1636*'Propiedades físicas'!$C$4+'Diseño reactor'!AV1636*'Propiedades físicas'!$C$5+'Diseño reactor'!AW1636*'Propiedades físicas'!$C$8+'Diseño reactor'!AX1636*'Propiedades físicas'!$C$9+'Diseño reactor'!AY1636*'Propiedades físicas'!$C$7+'Diseño reactor'!AZ1636*'Propiedades físicas'!$C$6</f>
        <v>875.51036967076777</v>
      </c>
      <c r="BC1636" s="45">
        <f>AU1636*'Propiedades físicas'!$L$4+'Diseño reactor'!AV1636*'Propiedades físicas'!$L$5+'Diseño reactor'!AW1636*'Propiedades físicas'!$L$8+AX1636*'Propiedades físicas'!$L$9+'Diseño reactor'!AY1636*'Propiedades físicas'!$L$7+'Diseño reactor'!AZ1636*'Propiedades físicas'!$L$6</f>
        <v>2.0847752665932688</v>
      </c>
      <c r="BD1636" s="29">
        <f t="shared" si="1044"/>
        <v>1.9405552750715129</v>
      </c>
      <c r="BE1636" s="58">
        <f t="shared" si="1045"/>
        <v>41.775364165948972</v>
      </c>
      <c r="BF1636" s="30">
        <f>AU1636*'Propiedades físicas'!$I$4+'Diseño reactor'!AV1636*'Propiedades físicas'!$I$5+'Diseño reactor'!AW1636*'Propiedades físicas'!$I$8+'Diseño reactor'!AX1636*'Propiedades físicas'!$I$9+'Diseño reactor'!AY1636*'Propiedades físicas'!$I$7+'Diseño reactor'!AZ1636*'Propiedades físicas'!$I$6</f>
        <v>1.9913182958701148E-2</v>
      </c>
      <c r="BG1636" s="24">
        <f>AU1636*'Propiedades físicas'!$O$4+'Diseño reactor'!AV1636*'Propiedades físicas'!$O$5+'Diseño reactor'!AW1636*'Propiedades físicas'!$O$8+'Diseño reactor'!AX1636*'Propiedades físicas'!$O$9+'Diseño reactor'!AY1636*'Propiedades físicas'!$O$7+'Diseño reactor'!AZ1636*'Propiedades físicas'!$O$6</f>
        <v>0.15288133704663284</v>
      </c>
      <c r="BH1636" s="54">
        <f t="shared" si="1046"/>
        <v>41279.536269801021</v>
      </c>
      <c r="BI1636" s="34">
        <f t="shared" si="1066"/>
        <v>271.54728048187923</v>
      </c>
      <c r="BJ1636" s="27">
        <f t="shared" si="1047"/>
        <v>4795.4575247453931</v>
      </c>
      <c r="BK1636" s="34">
        <f t="shared" si="1048"/>
        <v>563.95073702570164</v>
      </c>
      <c r="BL1636" s="27">
        <f t="shared" si="1049"/>
        <v>105.50948529365964</v>
      </c>
      <c r="BM1636" s="34">
        <f t="shared" si="1050"/>
        <v>1.1054421768707483</v>
      </c>
      <c r="BN1636" s="45">
        <f t="shared" si="1051"/>
        <v>1711.4536639995918</v>
      </c>
      <c r="BO1636" s="45">
        <f t="shared" si="1052"/>
        <v>102.97162459821486</v>
      </c>
      <c r="BP1636" s="66">
        <f t="shared" si="1053"/>
        <v>6.6887010635014077</v>
      </c>
    </row>
    <row r="1637" spans="8:68">
      <c r="H1637" s="68">
        <v>1632</v>
      </c>
      <c r="I1637" s="31">
        <f>('Propiedades físicas'!$C$10*'Diseño reactor'!H1637)/1000</f>
        <v>1428.4002995709079</v>
      </c>
      <c r="J1637" s="31">
        <f t="shared" si="1031"/>
        <v>0.31923824164485448</v>
      </c>
      <c r="K1637" s="31">
        <f>(I1637*1000)/'Propiedades físicas'!$F$10</f>
        <v>9330.5482325790454</v>
      </c>
      <c r="L1637" s="31">
        <f t="shared" si="1032"/>
        <v>1332.9354617970064</v>
      </c>
      <c r="M1637" s="31">
        <f t="shared" si="1033"/>
        <v>7997.6127707820388</v>
      </c>
      <c r="N1637" s="31">
        <f t="shared" si="1034"/>
        <v>0.81674967021875389</v>
      </c>
      <c r="O1637" s="32">
        <f t="shared" si="1035"/>
        <v>4.900498021312524</v>
      </c>
      <c r="P1637" s="33">
        <f t="shared" si="1036"/>
        <v>0.63973548313712292</v>
      </c>
      <c r="Q1637" s="31">
        <f t="shared" si="1037"/>
        <v>4.676804848379299</v>
      </c>
      <c r="R1637" s="31">
        <f t="shared" si="1038"/>
        <v>0.13864989558485172</v>
      </c>
      <c r="S1637" s="31">
        <f t="shared" si="1039"/>
        <v>0.22369317293322574</v>
      </c>
      <c r="T1637" s="31">
        <f t="shared" si="1040"/>
        <v>3.0049597141964063E-2</v>
      </c>
      <c r="U1637" s="31">
        <f t="shared" si="1041"/>
        <v>8.3146943548152996E-3</v>
      </c>
      <c r="V1637" s="47">
        <f t="shared" si="1054"/>
        <v>6.3352445902899548E-4</v>
      </c>
      <c r="W1637" s="31">
        <f t="shared" si="1042"/>
        <v>0.21673003802281374</v>
      </c>
      <c r="X1637" s="34">
        <f>(S1637*H1637*'Propiedades físicas'!$F$5*60*24*365)/(1000000)</f>
        <v>56502.712466626814</v>
      </c>
      <c r="Y1637" s="34">
        <f>(U1637*H1637*'Propiedades físicas'!$F$7*60*24*365)/(1000000)</f>
        <v>656.80170768492712</v>
      </c>
      <c r="Z1637" s="31">
        <f t="shared" si="1055"/>
        <v>1044.0483084797845</v>
      </c>
      <c r="AA1637" s="31">
        <f t="shared" si="1056"/>
        <v>7632.5455125550161</v>
      </c>
      <c r="AB1637" s="31">
        <f t="shared" si="1056"/>
        <v>226.27662959447801</v>
      </c>
      <c r="AC1637" s="31">
        <f t="shared" si="1056"/>
        <v>365.06725822702441</v>
      </c>
      <c r="AD1637" s="31">
        <f t="shared" si="1056"/>
        <v>49.040942535685353</v>
      </c>
      <c r="AE1637" s="31">
        <f t="shared" si="1057"/>
        <v>13.569581187058569</v>
      </c>
      <c r="AF1637" s="31">
        <f t="shared" si="1058"/>
        <v>9330.5482325790472</v>
      </c>
      <c r="AG1637" s="31">
        <f t="shared" si="1059"/>
        <v>0.11189570885388374</v>
      </c>
      <c r="AH1637" s="31">
        <f t="shared" si="1060"/>
        <v>0.81801683269851255</v>
      </c>
      <c r="AI1637" s="31">
        <f t="shared" si="1060"/>
        <v>2.4251161234491912E-2</v>
      </c>
      <c r="AJ1637" s="31">
        <f t="shared" si="1060"/>
        <v>3.9126024444344633E-2</v>
      </c>
      <c r="AK1637" s="31">
        <f t="shared" si="1060"/>
        <v>5.2559550964488182E-3</v>
      </c>
      <c r="AL1637" s="31">
        <f t="shared" si="1061"/>
        <v>1.4543176723183623E-3</v>
      </c>
      <c r="AM1637" s="31">
        <f t="shared" si="1062"/>
        <v>1</v>
      </c>
      <c r="AN1637" s="31">
        <f>(Z1637*'Propiedades físicas'!$F$4)/1000</f>
        <v>918.11520151095294</v>
      </c>
      <c r="AO1637" s="31">
        <f>(AA1637*'Propiedades físicas'!$F$6)/1000</f>
        <v>244.5467582222627</v>
      </c>
      <c r="AP1637" s="31">
        <f>(AB1637*'Propiedades físicas'!$F$9)/1000</f>
        <v>139.6013666283132</v>
      </c>
      <c r="AQ1637" s="31">
        <f>(AC1637*'Propiedades físicas'!$F$5)/1000</f>
        <v>107.50135553011189</v>
      </c>
      <c r="AR1637" s="31">
        <f>(AD1637*'Propiedades físicas'!$F$8)/1000</f>
        <v>17.385994947751165</v>
      </c>
      <c r="AS1637" s="31">
        <f>(AE1637*'Propiedades físicas'!$F$7)/1000</f>
        <v>1.2496227315162236</v>
      </c>
      <c r="AT1637" s="31">
        <f t="shared" si="1063"/>
        <v>1428.4002995709079</v>
      </c>
      <c r="AU1637" s="31">
        <f t="shared" si="1064"/>
        <v>0.64275763718808732</v>
      </c>
      <c r="AV1637" s="31">
        <f t="shared" si="1067"/>
        <v>0.17120323924303618</v>
      </c>
      <c r="AW1637" s="31">
        <f t="shared" si="1067"/>
        <v>9.7732664065003E-2</v>
      </c>
      <c r="AX1637" s="31">
        <f t="shared" si="1067"/>
        <v>7.5259964284805428E-2</v>
      </c>
      <c r="AY1637" s="31">
        <f t="shared" si="1067"/>
        <v>1.217165450957545E-2</v>
      </c>
      <c r="AZ1637" s="31">
        <f t="shared" si="1068"/>
        <v>8.7484070949271772E-4</v>
      </c>
      <c r="BA1637" s="31">
        <f t="shared" si="1065"/>
        <v>1</v>
      </c>
      <c r="BB1637" s="34">
        <f>AU1637*'Propiedades físicas'!$C$4+'Diseño reactor'!AV1637*'Propiedades físicas'!$C$5+'Diseño reactor'!AW1637*'Propiedades físicas'!$C$8+'Diseño reactor'!AX1637*'Propiedades físicas'!$C$9+'Diseño reactor'!AY1637*'Propiedades físicas'!$C$7+'Diseño reactor'!AZ1637*'Propiedades físicas'!$C$6</f>
        <v>875.50997398777599</v>
      </c>
      <c r="BC1637" s="45">
        <f>AU1637*'Propiedades físicas'!$L$4+'Diseño reactor'!AV1637*'Propiedades físicas'!$L$5+'Diseño reactor'!AW1637*'Propiedades físicas'!$L$8+AX1637*'Propiedades físicas'!$L$9+'Diseño reactor'!AY1637*'Propiedades físicas'!$L$7+'Diseño reactor'!AZ1637*'Propiedades físicas'!$L$6</f>
        <v>2.0848376740078094</v>
      </c>
      <c r="BD1637" s="29">
        <f t="shared" si="1044"/>
        <v>1.939566731585104</v>
      </c>
      <c r="BE1637" s="58">
        <f t="shared" si="1045"/>
        <v>41.774288986086347</v>
      </c>
      <c r="BF1637" s="30">
        <f>AU1637*'Propiedades físicas'!$I$4+'Diseño reactor'!AV1637*'Propiedades físicas'!$I$5+'Diseño reactor'!AW1637*'Propiedades físicas'!$I$8+'Diseño reactor'!AX1637*'Propiedades físicas'!$I$9+'Diseño reactor'!AY1637*'Propiedades físicas'!$I$7+'Diseño reactor'!AZ1637*'Propiedades físicas'!$I$6</f>
        <v>1.9913363612569599E-2</v>
      </c>
      <c r="BG1637" s="24">
        <f>AU1637*'Propiedades físicas'!$O$4+'Diseño reactor'!AV1637*'Propiedades físicas'!$O$5+'Diseño reactor'!AW1637*'Propiedades físicas'!$O$8+'Diseño reactor'!AX1637*'Propiedades físicas'!$O$9+'Diseño reactor'!AY1637*'Propiedades físicas'!$O$7+'Diseño reactor'!AZ1637*'Propiedades físicas'!$O$6</f>
        <v>0.15288427808550775</v>
      </c>
      <c r="BH1637" s="54">
        <f t="shared" si="1046"/>
        <v>41279.143126260242</v>
      </c>
      <c r="BI1637" s="34">
        <f t="shared" si="1066"/>
        <v>271.55264881115835</v>
      </c>
      <c r="BJ1637" s="27">
        <f t="shared" si="1047"/>
        <v>4795.4586776643746</v>
      </c>
      <c r="BK1637" s="34">
        <f t="shared" si="1048"/>
        <v>563.96172155661657</v>
      </c>
      <c r="BL1637" s="27">
        <f t="shared" si="1049"/>
        <v>105.5098697750383</v>
      </c>
      <c r="BM1637" s="34">
        <f t="shared" si="1050"/>
        <v>1.1054421768707483</v>
      </c>
      <c r="BN1637" s="45">
        <f t="shared" si="1051"/>
        <v>1712.6347461086912</v>
      </c>
      <c r="BO1637" s="45">
        <f t="shared" si="1052"/>
        <v>102.9844158129802</v>
      </c>
      <c r="BP1637" s="66">
        <f t="shared" si="1053"/>
        <v>6.6886980405729082</v>
      </c>
    </row>
    <row r="1638" spans="8:68">
      <c r="H1638" s="68">
        <v>1633</v>
      </c>
      <c r="I1638" s="31">
        <f>('Propiedades físicas'!$C$10*'Diseño reactor'!H1638)/1000</f>
        <v>1429.2755448525074</v>
      </c>
      <c r="J1638" s="31">
        <f t="shared" si="1031"/>
        <v>0.31904274976387176</v>
      </c>
      <c r="K1638" s="31">
        <f>(I1638*1000)/'Propiedades físicas'!$F$10</f>
        <v>9336.2654802705747</v>
      </c>
      <c r="L1638" s="31">
        <f t="shared" si="1032"/>
        <v>1333.7522114672249</v>
      </c>
      <c r="M1638" s="31">
        <f t="shared" si="1033"/>
        <v>8002.5132688033491</v>
      </c>
      <c r="N1638" s="31">
        <f t="shared" si="1034"/>
        <v>0.81674967021875378</v>
      </c>
      <c r="O1638" s="32">
        <f t="shared" si="1035"/>
        <v>4.9004980213125222</v>
      </c>
      <c r="P1638" s="33">
        <f t="shared" si="1036"/>
        <v>0.63982039942585223</v>
      </c>
      <c r="Q1638" s="31">
        <f t="shared" si="1037"/>
        <v>4.6769385239616632</v>
      </c>
      <c r="R1638" s="31">
        <f t="shared" si="1038"/>
        <v>0.13860177828846795</v>
      </c>
      <c r="S1638" s="31">
        <f t="shared" si="1039"/>
        <v>0.22355949735085917</v>
      </c>
      <c r="T1638" s="31">
        <f t="shared" si="1040"/>
        <v>3.0024758450909461E-2</v>
      </c>
      <c r="U1638" s="31">
        <f t="shared" si="1041"/>
        <v>8.3027340535241044E-3</v>
      </c>
      <c r="V1638" s="47">
        <f t="shared" si="1054"/>
        <v>6.3360855088773714E-4</v>
      </c>
      <c r="W1638" s="31">
        <f t="shared" si="1042"/>
        <v>0.21662606946081012</v>
      </c>
      <c r="X1638" s="34">
        <f>(S1638*H1638*'Propiedades físicas'!$F$5*60*24*365)/(1000000)</f>
        <v>56503.548389718999</v>
      </c>
      <c r="Y1638" s="34">
        <f>(U1638*H1638*'Propiedades físicas'!$F$7*60*24*365)/(1000000)</f>
        <v>656.25880208042781</v>
      </c>
      <c r="Z1638" s="31">
        <f t="shared" si="1055"/>
        <v>1044.8267122624168</v>
      </c>
      <c r="AA1638" s="31">
        <f t="shared" si="1056"/>
        <v>7637.440609629396</v>
      </c>
      <c r="AB1638" s="31">
        <f t="shared" si="1056"/>
        <v>226.33670394506817</v>
      </c>
      <c r="AC1638" s="31">
        <f t="shared" si="1056"/>
        <v>365.07265917395301</v>
      </c>
      <c r="AD1638" s="31">
        <f t="shared" si="1056"/>
        <v>49.030430550335147</v>
      </c>
      <c r="AE1638" s="31">
        <f t="shared" si="1057"/>
        <v>13.558364709404863</v>
      </c>
      <c r="AF1638" s="31">
        <f t="shared" si="1058"/>
        <v>9336.2654802705747</v>
      </c>
      <c r="AG1638" s="31">
        <f t="shared" si="1059"/>
        <v>0.11191056150559855</v>
      </c>
      <c r="AH1638" s="31">
        <f t="shared" si="1060"/>
        <v>0.81804021380592262</v>
      </c>
      <c r="AI1638" s="31">
        <f t="shared" si="1060"/>
        <v>2.4242745070110056E-2</v>
      </c>
      <c r="AJ1638" s="31">
        <f t="shared" si="1060"/>
        <v>3.9102643336934417E-2</v>
      </c>
      <c r="AK1638" s="31">
        <f t="shared" si="1060"/>
        <v>5.2516105774783727E-3</v>
      </c>
      <c r="AL1638" s="31">
        <f t="shared" si="1061"/>
        <v>1.4522257039558742E-3</v>
      </c>
      <c r="AM1638" s="31">
        <f t="shared" si="1062"/>
        <v>0.99999999999999978</v>
      </c>
      <c r="AN1638" s="31">
        <f>(Z1638*'Propiedades físicas'!$F$4)/1000</f>
        <v>918.79971422932397</v>
      </c>
      <c r="AO1638" s="31">
        <f>(AA1638*'Propiedades físicas'!$F$6)/1000</f>
        <v>244.70359713252586</v>
      </c>
      <c r="AP1638" s="31">
        <f>(AB1638*'Propiedades físicas'!$F$9)/1000</f>
        <v>139.6384294989098</v>
      </c>
      <c r="AQ1638" s="31">
        <f>(AC1638*'Propiedades físicas'!$F$5)/1000</f>
        <v>107.50294594695396</v>
      </c>
      <c r="AR1638" s="31">
        <f>(AD1638*'Propiedades físicas'!$F$8)/1000</f>
        <v>17.38226823870481</v>
      </c>
      <c r="AS1638" s="31">
        <f>(AE1638*'Propiedades físicas'!$F$7)/1000</f>
        <v>1.2485898060890939</v>
      </c>
      <c r="AT1638" s="31">
        <f t="shared" si="1063"/>
        <v>1429.2755448525077</v>
      </c>
      <c r="AU1638" s="31">
        <f t="shared" si="1064"/>
        <v>0.64284295462715579</v>
      </c>
      <c r="AV1638" s="31">
        <f t="shared" si="1067"/>
        <v>0.17120813268919238</v>
      </c>
      <c r="AW1638" s="31">
        <f t="shared" si="1067"/>
        <v>9.7698746754475263E-2</v>
      </c>
      <c r="AX1638" s="31">
        <f t="shared" si="1067"/>
        <v>7.5214990093493542E-2</v>
      </c>
      <c r="AY1638" s="31">
        <f t="shared" si="1067"/>
        <v>1.2161593543880689E-2</v>
      </c>
      <c r="AZ1638" s="31">
        <f t="shared" si="1068"/>
        <v>8.7358229180220146E-4</v>
      </c>
      <c r="BA1638" s="31">
        <f t="shared" si="1065"/>
        <v>0.99999999999999989</v>
      </c>
      <c r="BB1638" s="34">
        <f>AU1638*'Propiedades físicas'!$C$4+'Diseño reactor'!AV1638*'Propiedades físicas'!$C$5+'Diseño reactor'!AW1638*'Propiedades físicas'!$C$8+'Diseño reactor'!AX1638*'Propiedades físicas'!$C$9+'Diseño reactor'!AY1638*'Propiedades físicas'!$C$7+'Diseño reactor'!AZ1638*'Propiedades físicas'!$C$6</f>
        <v>875.5095790190004</v>
      </c>
      <c r="BC1638" s="45">
        <f>AU1638*'Propiedades físicas'!$L$4+'Diseño reactor'!AV1638*'Propiedades físicas'!$L$5+'Diseño reactor'!AW1638*'Propiedades físicas'!$L$8+AX1638*'Propiedades físicas'!$L$9+'Diseño reactor'!AY1638*'Propiedades físicas'!$L$7+'Diseño reactor'!AZ1638*'Propiedades físicas'!$L$6</f>
        <v>2.0849000187730233</v>
      </c>
      <c r="BD1638" s="29">
        <f t="shared" si="1044"/>
        <v>1.9385791966297801</v>
      </c>
      <c r="BE1638" s="58">
        <f t="shared" si="1045"/>
        <v>41.773214925148778</v>
      </c>
      <c r="BF1638" s="30">
        <f>AU1638*'Propiedades físicas'!$I$4+'Diseño reactor'!AV1638*'Propiedades físicas'!$I$5+'Diseño reactor'!AW1638*'Propiedades físicas'!$I$8+'Diseño reactor'!AX1638*'Propiedades físicas'!$I$9+'Diseño reactor'!AY1638*'Propiedades físicas'!$I$7+'Diseño reactor'!AZ1638*'Propiedades físicas'!$I$6</f>
        <v>1.9913543931766597E-2</v>
      </c>
      <c r="BG1638" s="24">
        <f>AU1638*'Propiedades físicas'!$O$4+'Diseño reactor'!AV1638*'Propiedades físicas'!$O$5+'Diseño reactor'!AW1638*'Propiedades físicas'!$O$8+'Diseño reactor'!AX1638*'Propiedades físicas'!$O$9+'Diseño reactor'!AY1638*'Propiedades físicas'!$O$7+'Diseño reactor'!AZ1638*'Propiedades físicas'!$O$6</f>
        <v>0.15288721637267882</v>
      </c>
      <c r="BH1638" s="54">
        <f t="shared" si="1046"/>
        <v>41278.750717266492</v>
      </c>
      <c r="BI1638" s="34">
        <f t="shared" si="1066"/>
        <v>271.55800924502205</v>
      </c>
      <c r="BJ1638" s="27">
        <f t="shared" si="1047"/>
        <v>4795.4598400832201</v>
      </c>
      <c r="BK1638" s="34">
        <f t="shared" si="1048"/>
        <v>563.97269705945769</v>
      </c>
      <c r="BL1638" s="27">
        <f t="shared" si="1049"/>
        <v>105.51025392825549</v>
      </c>
      <c r="BM1638" s="34">
        <f t="shared" si="1050"/>
        <v>1.1054421768707483</v>
      </c>
      <c r="BN1638" s="45">
        <f t="shared" si="1051"/>
        <v>1713.8158684494342</v>
      </c>
      <c r="BO1638" s="45">
        <f t="shared" si="1052"/>
        <v>102.99719475803691</v>
      </c>
      <c r="BP1638" s="66">
        <f t="shared" si="1053"/>
        <v>6.6886950231008591</v>
      </c>
    </row>
    <row r="1639" spans="8:68">
      <c r="H1639" s="68">
        <v>1634</v>
      </c>
      <c r="I1639" s="31">
        <f>('Propiedades físicas'!$C$10*'Diseño reactor'!H1639)/1000</f>
        <v>1430.1507901341074</v>
      </c>
      <c r="J1639" s="31">
        <f t="shared" si="1031"/>
        <v>0.31884749716303706</v>
      </c>
      <c r="K1639" s="31">
        <f>(I1639*1000)/'Propiedades físicas'!$F$10</f>
        <v>9341.9827279621077</v>
      </c>
      <c r="L1639" s="31">
        <f t="shared" si="1032"/>
        <v>1334.5689611374439</v>
      </c>
      <c r="M1639" s="31">
        <f t="shared" si="1033"/>
        <v>8007.4137668246631</v>
      </c>
      <c r="N1639" s="31">
        <f t="shared" si="1034"/>
        <v>0.81674967021875389</v>
      </c>
      <c r="O1639" s="32">
        <f t="shared" si="1035"/>
        <v>4.9004980213125231</v>
      </c>
      <c r="P1639" s="33">
        <f t="shared" si="1036"/>
        <v>0.63990523428248025</v>
      </c>
      <c r="Q1639" s="31">
        <f t="shared" si="1037"/>
        <v>4.6770720422628509</v>
      </c>
      <c r="R1639" s="31">
        <f t="shared" si="1038"/>
        <v>0.13855368950322941</v>
      </c>
      <c r="S1639" s="31">
        <f t="shared" si="1039"/>
        <v>0.22342597904967276</v>
      </c>
      <c r="T1639" s="31">
        <f t="shared" si="1040"/>
        <v>2.9999949752689336E-2</v>
      </c>
      <c r="U1639" s="31">
        <f t="shared" si="1041"/>
        <v>8.2907966803548779E-3</v>
      </c>
      <c r="V1639" s="47">
        <f t="shared" si="1054"/>
        <v>6.3369256210498044E-4</v>
      </c>
      <c r="W1639" s="31">
        <f t="shared" si="1042"/>
        <v>0.21652220060145061</v>
      </c>
      <c r="X1639" s="34">
        <f>(S1639*H1639*'Propiedades físicas'!$F$5*60*24*365)/(1000000)</f>
        <v>56504.382710330981</v>
      </c>
      <c r="Y1639" s="34">
        <f>(U1639*H1639*'Propiedades físicas'!$F$7*60*24*365)/(1000000)</f>
        <v>655.71655203696002</v>
      </c>
      <c r="Z1639" s="31">
        <f t="shared" si="1055"/>
        <v>1045.6051528175726</v>
      </c>
      <c r="AA1639" s="31">
        <f t="shared" si="1056"/>
        <v>7642.3357170574982</v>
      </c>
      <c r="AB1639" s="31">
        <f t="shared" si="1056"/>
        <v>226.39672864827685</v>
      </c>
      <c r="AC1639" s="31">
        <f t="shared" si="1056"/>
        <v>365.07804976716528</v>
      </c>
      <c r="AD1639" s="31">
        <f t="shared" si="1056"/>
        <v>49.019917895894373</v>
      </c>
      <c r="AE1639" s="31">
        <f t="shared" si="1057"/>
        <v>13.54716177569987</v>
      </c>
      <c r="AF1639" s="31">
        <f t="shared" si="1058"/>
        <v>9341.9827279621059</v>
      </c>
      <c r="AG1639" s="31">
        <f t="shared" si="1059"/>
        <v>0.11192539991407849</v>
      </c>
      <c r="AH1639" s="31">
        <f t="shared" si="1060"/>
        <v>0.81806356740338626</v>
      </c>
      <c r="AI1639" s="31">
        <f t="shared" si="1060"/>
        <v>2.4234333892593683E-2</v>
      </c>
      <c r="AJ1639" s="31">
        <f t="shared" si="1060"/>
        <v>3.907928973947105E-2</v>
      </c>
      <c r="AK1639" s="31">
        <f t="shared" si="1060"/>
        <v>5.2472713045347017E-3</v>
      </c>
      <c r="AL1639" s="31">
        <f t="shared" si="1061"/>
        <v>1.4501377459359846E-3</v>
      </c>
      <c r="AM1639" s="31">
        <f t="shared" si="1062"/>
        <v>1.0000000000000002</v>
      </c>
      <c r="AN1639" s="31">
        <f>(Z1639*'Propiedades físicas'!$F$4)/1000</f>
        <v>919.48425928471704</v>
      </c>
      <c r="AO1639" s="31">
        <f>(AA1639*'Propiedades físicas'!$F$6)/1000</f>
        <v>244.86043637452221</v>
      </c>
      <c r="AP1639" s="31">
        <f>(AB1639*'Propiedades físicas'!$F$9)/1000</f>
        <v>139.67546173955438</v>
      </c>
      <c r="AQ1639" s="31">
        <f>(AC1639*'Propiedades físicas'!$F$5)/1000</f>
        <v>107.50453331493718</v>
      </c>
      <c r="AR1639" s="31">
        <f>(AD1639*'Propiedades físicas'!$F$8)/1000</f>
        <v>17.378541292452468</v>
      </c>
      <c r="AS1639" s="31">
        <f>(AE1639*'Propiedades físicas'!$F$7)/1000</f>
        <v>1.247558127924201</v>
      </c>
      <c r="AT1639" s="31">
        <f t="shared" si="1063"/>
        <v>1430.1507901341072</v>
      </c>
      <c r="AU1639" s="31">
        <f t="shared" si="1064"/>
        <v>0.64292819024943215</v>
      </c>
      <c r="AV1639" s="31">
        <f t="shared" si="1067"/>
        <v>0.17121302037777522</v>
      </c>
      <c r="AW1639" s="31">
        <f t="shared" si="1067"/>
        <v>9.766484954111504E-2</v>
      </c>
      <c r="AX1639" s="31">
        <f t="shared" si="1067"/>
        <v>7.5170068818307151E-2</v>
      </c>
      <c r="AY1639" s="31">
        <f t="shared" si="1067"/>
        <v>1.2151544726848599E-2</v>
      </c>
      <c r="AZ1639" s="31">
        <f t="shared" si="1068"/>
        <v>8.7232628652200771E-4</v>
      </c>
      <c r="BA1639" s="31">
        <f t="shared" si="1065"/>
        <v>1.0000000000000002</v>
      </c>
      <c r="BB1639" s="34">
        <f>AU1639*'Propiedades físicas'!$C$4+'Diseño reactor'!AV1639*'Propiedades físicas'!$C$5+'Diseño reactor'!AW1639*'Propiedades físicas'!$C$8+'Diseño reactor'!AX1639*'Propiedades físicas'!$C$9+'Diseño reactor'!AY1639*'Propiedades físicas'!$C$7+'Diseño reactor'!AZ1639*'Propiedades físicas'!$C$6</f>
        <v>875.50918476282163</v>
      </c>
      <c r="BC1639" s="45">
        <f>AU1639*'Propiedades físicas'!$L$4+'Diseño reactor'!AV1639*'Propiedades físicas'!$L$5+'Diseño reactor'!AW1639*'Propiedades físicas'!$L$8+AX1639*'Propiedades físicas'!$L$9+'Diseño reactor'!AY1639*'Propiedades físicas'!$L$7+'Diseño reactor'!AZ1639*'Propiedades físicas'!$L$6</f>
        <v>2.0849623009822613</v>
      </c>
      <c r="BD1639" s="29">
        <f t="shared" si="1044"/>
        <v>1.9375926686611131</v>
      </c>
      <c r="BE1639" s="58">
        <f t="shared" si="1045"/>
        <v>41.77214198138239</v>
      </c>
      <c r="BF1639" s="30">
        <f>AU1639*'Propiedades físicas'!$I$4+'Diseño reactor'!AV1639*'Propiedades físicas'!$I$5+'Diseño reactor'!AW1639*'Propiedades físicas'!$I$8+'Diseño reactor'!AX1639*'Propiedades físicas'!$I$9+'Diseño reactor'!AY1639*'Propiedades físicas'!$I$7+'Diseño reactor'!AZ1639*'Propiedades físicas'!$I$6</f>
        <v>1.9913723917038759E-2</v>
      </c>
      <c r="BG1639" s="24">
        <f>AU1639*'Propiedades físicas'!$O$4+'Diseño reactor'!AV1639*'Propiedades físicas'!$O$5+'Diseño reactor'!AW1639*'Propiedades físicas'!$O$8+'Diseño reactor'!AX1639*'Propiedades físicas'!$O$9+'Diseño reactor'!AY1639*'Propiedades físicas'!$O$7+'Diseño reactor'!AZ1639*'Propiedades físicas'!$O$6</f>
        <v>0.15289015191187677</v>
      </c>
      <c r="BH1639" s="54">
        <f t="shared" si="1046"/>
        <v>41278.359041156065</v>
      </c>
      <c r="BI1639" s="34">
        <f t="shared" si="1066"/>
        <v>271.56336179929792</v>
      </c>
      <c r="BJ1639" s="27">
        <f t="shared" si="1047"/>
        <v>4795.461011970634</v>
      </c>
      <c r="BK1639" s="34">
        <f t="shared" si="1048"/>
        <v>563.98366354436348</v>
      </c>
      <c r="BL1639" s="27">
        <f t="shared" si="1049"/>
        <v>105.51063775369663</v>
      </c>
      <c r="BM1639" s="34">
        <f t="shared" si="1050"/>
        <v>1.1054421768707483</v>
      </c>
      <c r="BN1639" s="45">
        <f t="shared" si="1051"/>
        <v>1714.9970309619091</v>
      </c>
      <c r="BO1639" s="45">
        <f t="shared" si="1052"/>
        <v>103.00996145102991</v>
      </c>
      <c r="BP1639" s="66">
        <f t="shared" si="1053"/>
        <v>6.688692011072888</v>
      </c>
    </row>
    <row r="1640" spans="8:68">
      <c r="H1640" s="68">
        <v>1635</v>
      </c>
      <c r="I1640" s="31">
        <f>('Propiedades físicas'!$C$10*'Diseño reactor'!H1640)/1000</f>
        <v>1431.0260354157072</v>
      </c>
      <c r="J1640" s="31">
        <f t="shared" si="1031"/>
        <v>0.31865248340330432</v>
      </c>
      <c r="K1640" s="31">
        <f>(I1640*1000)/'Propiedades físicas'!$F$10</f>
        <v>9347.699975653637</v>
      </c>
      <c r="L1640" s="31">
        <f t="shared" si="1032"/>
        <v>1335.3857108076625</v>
      </c>
      <c r="M1640" s="31">
        <f t="shared" si="1033"/>
        <v>8012.3142648459743</v>
      </c>
      <c r="N1640" s="31">
        <f t="shared" si="1034"/>
        <v>0.81674967021875378</v>
      </c>
      <c r="O1640" s="32">
        <f t="shared" si="1035"/>
        <v>4.9004980213125222</v>
      </c>
      <c r="P1640" s="33">
        <f t="shared" si="1036"/>
        <v>0.63998998782408667</v>
      </c>
      <c r="Q1640" s="31">
        <f t="shared" si="1037"/>
        <v>4.677205403556278</v>
      </c>
      <c r="R1640" s="31">
        <f t="shared" si="1038"/>
        <v>0.13850562921348206</v>
      </c>
      <c r="S1640" s="31">
        <f t="shared" si="1039"/>
        <v>0.22329261775624415</v>
      </c>
      <c r="T1640" s="31">
        <f t="shared" si="1040"/>
        <v>2.9975171000793228E-2</v>
      </c>
      <c r="U1640" s="31">
        <f t="shared" si="1041"/>
        <v>8.2788821803918798E-3</v>
      </c>
      <c r="V1640" s="47">
        <f t="shared" si="1054"/>
        <v>6.3377649279666834E-4</v>
      </c>
      <c r="W1640" s="31">
        <f t="shared" si="1042"/>
        <v>0.21641843130138613</v>
      </c>
      <c r="X1640" s="34">
        <f>(S1640*H1640*'Propiedades físicas'!$F$5*60*24*365)/(1000000)</f>
        <v>56505.215432300807</v>
      </c>
      <c r="Y1640" s="34">
        <f>(U1640*H1640*'Propiedades físicas'!$F$7*60*24*365)/(1000000)</f>
        <v>655.17495653793287</v>
      </c>
      <c r="Z1640" s="31">
        <f t="shared" si="1055"/>
        <v>1046.3836300923817</v>
      </c>
      <c r="AA1640" s="31">
        <f t="shared" si="1056"/>
        <v>7647.2308348145143</v>
      </c>
      <c r="AB1640" s="31">
        <f t="shared" si="1056"/>
        <v>226.45670376404317</v>
      </c>
      <c r="AC1640" s="31">
        <f t="shared" si="1056"/>
        <v>365.08343003145916</v>
      </c>
      <c r="AD1640" s="31">
        <f t="shared" si="1056"/>
        <v>49.009404586296931</v>
      </c>
      <c r="AE1640" s="31">
        <f t="shared" si="1057"/>
        <v>13.535972364940724</v>
      </c>
      <c r="AF1640" s="31">
        <f t="shared" si="1058"/>
        <v>9347.6999756536352</v>
      </c>
      <c r="AG1640" s="31">
        <f t="shared" si="1059"/>
        <v>0.11194022409980202</v>
      </c>
      <c r="AH1640" s="31">
        <f t="shared" si="1060"/>
        <v>0.81808689353872677</v>
      </c>
      <c r="AI1640" s="31">
        <f t="shared" si="1060"/>
        <v>2.4225927699204772E-2</v>
      </c>
      <c r="AJ1640" s="31">
        <f t="shared" si="1060"/>
        <v>3.9055963604130418E-2</v>
      </c>
      <c r="AK1640" s="31">
        <f t="shared" si="1060"/>
        <v>5.2429372694826953E-3</v>
      </c>
      <c r="AL1640" s="31">
        <f t="shared" si="1061"/>
        <v>1.4480537886534196E-3</v>
      </c>
      <c r="AM1640" s="31">
        <f t="shared" si="1062"/>
        <v>1</v>
      </c>
      <c r="AN1640" s="31">
        <f>(Z1640*'Propiedades físicas'!$F$4)/1000</f>
        <v>920.16883663063868</v>
      </c>
      <c r="AO1640" s="31">
        <f>(AA1640*'Propiedades físicas'!$F$6)/1000</f>
        <v>245.01727594745702</v>
      </c>
      <c r="AP1640" s="31">
        <f>(AB1640*'Propiedades físicas'!$F$9)/1000</f>
        <v>139.71246338722642</v>
      </c>
      <c r="AQ1640" s="31">
        <f>(AC1640*'Propiedades físicas'!$F$5)/1000</f>
        <v>107.50611764136379</v>
      </c>
      <c r="AR1640" s="31">
        <f>(AD1640*'Propiedades físicas'!$F$8)/1000</f>
        <v>17.374814113933983</v>
      </c>
      <c r="AS1640" s="31">
        <f>(AE1640*'Propiedades físicas'!$F$7)/1000</f>
        <v>1.2465276950873914</v>
      </c>
      <c r="AT1640" s="31">
        <f t="shared" si="1063"/>
        <v>1431.0260354157072</v>
      </c>
      <c r="AU1640" s="31">
        <f t="shared" si="1064"/>
        <v>0.64301334417254918</v>
      </c>
      <c r="AV1640" s="31">
        <f t="shared" si="1067"/>
        <v>0.17121790231879361</v>
      </c>
      <c r="AW1640" s="31">
        <f t="shared" si="1067"/>
        <v>9.7630972413888004E-2</v>
      </c>
      <c r="AX1640" s="31">
        <f t="shared" si="1067"/>
        <v>7.512520036725516E-2</v>
      </c>
      <c r="AY1640" s="31">
        <f t="shared" si="1067"/>
        <v>1.2141508039640014E-2</v>
      </c>
      <c r="AZ1640" s="31">
        <f t="shared" si="1068"/>
        <v>8.7107268787410996E-4</v>
      </c>
      <c r="BA1640" s="31">
        <f t="shared" si="1065"/>
        <v>1</v>
      </c>
      <c r="BB1640" s="34">
        <f>AU1640*'Propiedades físicas'!$C$4+'Diseño reactor'!AV1640*'Propiedades físicas'!$C$5+'Diseño reactor'!AW1640*'Propiedades físicas'!$C$8+'Diseño reactor'!AX1640*'Propiedades físicas'!$C$9+'Diseño reactor'!AY1640*'Propiedades físicas'!$C$7+'Diseño reactor'!AZ1640*'Propiedades físicas'!$C$6</f>
        <v>875.50879121762466</v>
      </c>
      <c r="BC1640" s="45">
        <f>AU1640*'Propiedades físicas'!$L$4+'Diseño reactor'!AV1640*'Propiedades físicas'!$L$5+'Diseño reactor'!AW1640*'Propiedades físicas'!$L$8+AX1640*'Propiedades físicas'!$L$9+'Diseño reactor'!AY1640*'Propiedades físicas'!$L$7+'Diseño reactor'!AZ1640*'Propiedades físicas'!$L$6</f>
        <v>2.0850245207286875</v>
      </c>
      <c r="BD1640" s="29">
        <f t="shared" si="1044"/>
        <v>1.9366071461378263</v>
      </c>
      <c r="BE1640" s="58">
        <f t="shared" si="1045"/>
        <v>41.77107015303698</v>
      </c>
      <c r="BF1640" s="30">
        <f>AU1640*'Propiedades físicas'!$I$4+'Diseño reactor'!AV1640*'Propiedades físicas'!$I$5+'Diseño reactor'!AW1640*'Propiedades físicas'!$I$8+'Diseño reactor'!AX1640*'Propiedades físicas'!$I$9+'Diseño reactor'!AY1640*'Propiedades físicas'!$I$7+'Diseño reactor'!AZ1640*'Propiedades físicas'!$I$6</f>
        <v>1.9913903569130666E-2</v>
      </c>
      <c r="BG1640" s="24">
        <f>AU1640*'Propiedades físicas'!$O$4+'Diseño reactor'!AV1640*'Propiedades físicas'!$O$5+'Diseño reactor'!AW1640*'Propiedades físicas'!$O$8+'Diseño reactor'!AX1640*'Propiedades físicas'!$O$9+'Diseño reactor'!AY1640*'Propiedades físicas'!$O$7+'Diseño reactor'!AZ1640*'Propiedades físicas'!$O$6</f>
        <v>0.15289308470682578</v>
      </c>
      <c r="BH1640" s="54">
        <f t="shared" si="1046"/>
        <v>41277.968096269848</v>
      </c>
      <c r="BI1640" s="34">
        <f t="shared" si="1066"/>
        <v>271.56870648977298</v>
      </c>
      <c r="BJ1640" s="27">
        <f t="shared" si="1047"/>
        <v>4795.462193295436</v>
      </c>
      <c r="BK1640" s="34">
        <f t="shared" si="1048"/>
        <v>563.99462102146128</v>
      </c>
      <c r="BL1640" s="27">
        <f t="shared" si="1049"/>
        <v>105.51102125174667</v>
      </c>
      <c r="BM1640" s="34">
        <f t="shared" si="1050"/>
        <v>1.1054421768707483</v>
      </c>
      <c r="BN1640" s="45">
        <f t="shared" si="1051"/>
        <v>1716.1782335863174</v>
      </c>
      <c r="BO1640" s="45">
        <f t="shared" si="1052"/>
        <v>103.02271590957025</v>
      </c>
      <c r="BP1640" s="66">
        <f t="shared" si="1053"/>
        <v>6.6886890044766583</v>
      </c>
    </row>
    <row r="1641" spans="8:68">
      <c r="H1641" s="68">
        <v>1636</v>
      </c>
      <c r="I1641" s="31">
        <f>('Propiedades físicas'!$C$10*'Diseño reactor'!H1641)/1000</f>
        <v>1431.9012806973071</v>
      </c>
      <c r="J1641" s="31">
        <f t="shared" si="1031"/>
        <v>0.31845770804670082</v>
      </c>
      <c r="K1641" s="31">
        <f>(I1641*1000)/'Propiedades físicas'!$F$10</f>
        <v>9353.41722334517</v>
      </c>
      <c r="L1641" s="31">
        <f t="shared" si="1032"/>
        <v>1336.2024604778815</v>
      </c>
      <c r="M1641" s="31">
        <f t="shared" si="1033"/>
        <v>8017.2147628672883</v>
      </c>
      <c r="N1641" s="31">
        <f t="shared" si="1034"/>
        <v>0.816749670218754</v>
      </c>
      <c r="O1641" s="32">
        <f t="shared" si="1035"/>
        <v>4.9004980213125231</v>
      </c>
      <c r="P1641" s="33">
        <f t="shared" si="1036"/>
        <v>0.64007466016752768</v>
      </c>
      <c r="Q1641" s="31">
        <f t="shared" si="1037"/>
        <v>4.6773386081147459</v>
      </c>
      <c r="R1641" s="31">
        <f t="shared" si="1038"/>
        <v>0.1384575974035534</v>
      </c>
      <c r="S1641" s="31">
        <f t="shared" si="1039"/>
        <v>0.22315941319777646</v>
      </c>
      <c r="T1641" s="31">
        <f t="shared" si="1040"/>
        <v>2.9950422148795806E-2</v>
      </c>
      <c r="U1641" s="31">
        <f t="shared" si="1041"/>
        <v>8.2669904988771498E-3</v>
      </c>
      <c r="V1641" s="47">
        <f t="shared" si="1054"/>
        <v>6.338603430785226E-4</v>
      </c>
      <c r="W1641" s="31">
        <f t="shared" si="1042"/>
        <v>0.21631476141754255</v>
      </c>
      <c r="X1641" s="34">
        <f>(S1641*H1641*'Propiedades físicas'!$F$5*60*24*365)/(1000000)</f>
        <v>56506.046559455674</v>
      </c>
      <c r="Y1641" s="34">
        <f>(U1641*H1641*'Propiedades físicas'!$F$7*60*24*365)/(1000000)</f>
        <v>654.63401456861629</v>
      </c>
      <c r="Z1641" s="31">
        <f t="shared" si="1055"/>
        <v>1047.1621440340753</v>
      </c>
      <c r="AA1641" s="31">
        <f t="shared" si="1056"/>
        <v>7652.1259628757243</v>
      </c>
      <c r="AB1641" s="31">
        <f t="shared" si="1056"/>
        <v>226.51662935221336</v>
      </c>
      <c r="AC1641" s="31">
        <f t="shared" si="1056"/>
        <v>365.08879999156227</v>
      </c>
      <c r="AD1641" s="31">
        <f t="shared" si="1056"/>
        <v>48.998890635429937</v>
      </c>
      <c r="AE1641" s="31">
        <f t="shared" si="1057"/>
        <v>13.524796456163017</v>
      </c>
      <c r="AF1641" s="31">
        <f t="shared" si="1058"/>
        <v>9353.4172233451682</v>
      </c>
      <c r="AG1641" s="31">
        <f t="shared" si="1059"/>
        <v>0.11195503408320824</v>
      </c>
      <c r="AH1641" s="31">
        <f t="shared" si="1060"/>
        <v>0.81811019225965931</v>
      </c>
      <c r="AI1641" s="31">
        <f t="shared" si="1060"/>
        <v>2.4217526487202039E-2</v>
      </c>
      <c r="AJ1641" s="31">
        <f t="shared" si="1060"/>
        <v>3.903266488319778E-2</v>
      </c>
      <c r="AK1641" s="31">
        <f t="shared" si="1060"/>
        <v>5.2386084642021252E-3</v>
      </c>
      <c r="AL1641" s="31">
        <f t="shared" si="1061"/>
        <v>1.4459738225304987E-3</v>
      </c>
      <c r="AM1641" s="31">
        <f t="shared" si="1062"/>
        <v>1</v>
      </c>
      <c r="AN1641" s="31">
        <f>(Z1641*'Propiedades físicas'!$F$4)/1000</f>
        <v>920.8534462206851</v>
      </c>
      <c r="AO1641" s="31">
        <f>(AA1641*'Propiedades físicas'!$F$6)/1000</f>
        <v>245.17411585053819</v>
      </c>
      <c r="AP1641" s="31">
        <f>(AB1641*'Propiedades físicas'!$F$9)/1000</f>
        <v>139.749434478848</v>
      </c>
      <c r="AQ1641" s="31">
        <f>(AC1641*'Propiedades físicas'!$F$5)/1000</f>
        <v>107.50769893351534</v>
      </c>
      <c r="AR1641" s="31">
        <f>(AD1641*'Propiedades físicas'!$F$8)/1000</f>
        <v>17.371086708072617</v>
      </c>
      <c r="AS1641" s="31">
        <f>(AE1641*'Propiedades físicas'!$F$7)/1000</f>
        <v>1.2454985056480523</v>
      </c>
      <c r="AT1641" s="31">
        <f t="shared" si="1063"/>
        <v>1431.9012806973071</v>
      </c>
      <c r="AU1641" s="31">
        <f t="shared" si="1064"/>
        <v>0.64309841651391497</v>
      </c>
      <c r="AV1641" s="31">
        <f t="shared" si="1067"/>
        <v>0.17122277852223397</v>
      </c>
      <c r="AW1641" s="31">
        <f t="shared" si="1067"/>
        <v>9.7597115361746756E-2</v>
      </c>
      <c r="AX1641" s="31">
        <f t="shared" si="1067"/>
        <v>7.5080384648557097E-2</v>
      </c>
      <c r="AY1641" s="31">
        <f t="shared" si="1067"/>
        <v>1.2131483463450251E-2</v>
      </c>
      <c r="AZ1641" s="31">
        <f t="shared" si="1068"/>
        <v>8.6982149009708239E-4</v>
      </c>
      <c r="BA1641" s="31">
        <f t="shared" si="1065"/>
        <v>1.0000000000000002</v>
      </c>
      <c r="BB1641" s="34">
        <f>AU1641*'Propiedades físicas'!$C$4+'Diseño reactor'!AV1641*'Propiedades físicas'!$C$5+'Diseño reactor'!AW1641*'Propiedades físicas'!$C$8+'Diseño reactor'!AX1641*'Propiedades físicas'!$C$9+'Diseño reactor'!AY1641*'Propiedades físicas'!$C$7+'Diseño reactor'!AZ1641*'Propiedades físicas'!$C$6</f>
        <v>875.50839838179945</v>
      </c>
      <c r="BC1641" s="45">
        <f>AU1641*'Propiedades físicas'!$L$4+'Diseño reactor'!AV1641*'Propiedades físicas'!$L$5+'Diseño reactor'!AW1641*'Propiedades físicas'!$L$8+AX1641*'Propiedades físicas'!$L$9+'Diseño reactor'!AY1641*'Propiedades físicas'!$L$7+'Diseño reactor'!AZ1641*'Propiedades físicas'!$L$6</f>
        <v>2.0850866781052857</v>
      </c>
      <c r="BD1641" s="29">
        <f t="shared" si="1044"/>
        <v>1.9356226275217894</v>
      </c>
      <c r="BE1641" s="58">
        <f t="shared" si="1045"/>
        <v>41.769999438366021</v>
      </c>
      <c r="BF1641" s="30">
        <f>AU1641*'Propiedades físicas'!$I$4+'Diseño reactor'!AV1641*'Propiedades físicas'!$I$5+'Diseño reactor'!AW1641*'Propiedades físicas'!$I$8+'Diseño reactor'!AX1641*'Propiedades físicas'!$I$9+'Diseño reactor'!AY1641*'Propiedades físicas'!$I$7+'Diseño reactor'!AZ1641*'Propiedades físicas'!$I$6</f>
        <v>1.9914082888784941E-2</v>
      </c>
      <c r="BG1641" s="24">
        <f>AU1641*'Propiedades físicas'!$O$4+'Diseño reactor'!AV1641*'Propiedades físicas'!$O$5+'Diseño reactor'!AW1641*'Propiedades físicas'!$O$8+'Diseño reactor'!AX1641*'Propiedades físicas'!$O$9+'Diseño reactor'!AY1641*'Propiedades físicas'!$O$7+'Diseño reactor'!AZ1641*'Propiedades físicas'!$O$6</f>
        <v>0.15289601476124368</v>
      </c>
      <c r="BH1641" s="54">
        <f t="shared" si="1046"/>
        <v>41277.57788095322</v>
      </c>
      <c r="BI1641" s="34">
        <f t="shared" si="1066"/>
        <v>271.57404333219489</v>
      </c>
      <c r="BJ1641" s="27">
        <f t="shared" si="1047"/>
        <v>4795.4633840265296</v>
      </c>
      <c r="BK1641" s="34">
        <f t="shared" si="1048"/>
        <v>564.00556950086445</v>
      </c>
      <c r="BL1641" s="27">
        <f t="shared" si="1049"/>
        <v>105.51140442278997</v>
      </c>
      <c r="BM1641" s="34">
        <f t="shared" si="1050"/>
        <v>1.1054421768707483</v>
      </c>
      <c r="BN1641" s="45">
        <f t="shared" si="1051"/>
        <v>1717.3594762629871</v>
      </c>
      <c r="BO1641" s="45">
        <f t="shared" si="1052"/>
        <v>103.03545815123529</v>
      </c>
      <c r="BP1641" s="66">
        <f t="shared" si="1053"/>
        <v>6.6886860032998667</v>
      </c>
    </row>
    <row r="1642" spans="8:68">
      <c r="H1642" s="68">
        <v>1637</v>
      </c>
      <c r="I1642" s="31">
        <f>('Propiedades físicas'!$C$10*'Diseño reactor'!H1642)/1000</f>
        <v>1432.7765259789069</v>
      </c>
      <c r="J1642" s="31">
        <f t="shared" si="1031"/>
        <v>0.31826317065632409</v>
      </c>
      <c r="K1642" s="31">
        <f>(I1642*1000)/'Propiedades físicas'!$F$10</f>
        <v>9359.1344710366993</v>
      </c>
      <c r="L1642" s="31">
        <f t="shared" si="1032"/>
        <v>1337.0192101480998</v>
      </c>
      <c r="M1642" s="31">
        <f t="shared" si="1033"/>
        <v>8022.1152608885986</v>
      </c>
      <c r="N1642" s="31">
        <f t="shared" si="1034"/>
        <v>0.81674967021875367</v>
      </c>
      <c r="O1642" s="32">
        <f t="shared" si="1035"/>
        <v>4.9004980213125222</v>
      </c>
      <c r="P1642" s="33">
        <f t="shared" si="1036"/>
        <v>0.64015925142943475</v>
      </c>
      <c r="Q1642" s="31">
        <f t="shared" si="1037"/>
        <v>4.6774716562104262</v>
      </c>
      <c r="R1642" s="31">
        <f t="shared" si="1038"/>
        <v>0.13840959405775238</v>
      </c>
      <c r="S1642" s="31">
        <f t="shared" si="1039"/>
        <v>0.22302636510209556</v>
      </c>
      <c r="T1642" s="31">
        <f t="shared" si="1040"/>
        <v>2.9925703150356676E-2</v>
      </c>
      <c r="U1642" s="31">
        <f t="shared" si="1041"/>
        <v>8.2551215812099437E-3</v>
      </c>
      <c r="V1642" s="47">
        <f t="shared" si="1054"/>
        <v>6.3394411306604221E-4</v>
      </c>
      <c r="W1642" s="31">
        <f t="shared" si="1042"/>
        <v>0.21621119080711967</v>
      </c>
      <c r="X1642" s="34">
        <f>(S1642*H1642*'Propiedades físicas'!$F$5*60*24*365)/(1000000)</f>
        <v>56506.876095611624</v>
      </c>
      <c r="Y1642" s="34">
        <f>(U1642*H1642*'Propiedades físicas'!$F$7*60*24*365)/(1000000)</f>
        <v>654.09372511613606</v>
      </c>
      <c r="Z1642" s="31">
        <f t="shared" si="1055"/>
        <v>1047.9406945899848</v>
      </c>
      <c r="AA1642" s="31">
        <f t="shared" si="1056"/>
        <v>7657.0211012164673</v>
      </c>
      <c r="AB1642" s="31">
        <f t="shared" si="1056"/>
        <v>226.57650547254065</v>
      </c>
      <c r="AC1642" s="31">
        <f t="shared" si="1056"/>
        <v>365.09415967213044</v>
      </c>
      <c r="AD1642" s="31">
        <f t="shared" si="1056"/>
        <v>48.988376057133877</v>
      </c>
      <c r="AE1642" s="31">
        <f t="shared" si="1057"/>
        <v>13.513634028440677</v>
      </c>
      <c r="AF1642" s="31">
        <f t="shared" si="1058"/>
        <v>9359.1344710366957</v>
      </c>
      <c r="AG1642" s="31">
        <f t="shared" si="1059"/>
        <v>0.11196982988469725</v>
      </c>
      <c r="AH1642" s="31">
        <f t="shared" si="1060"/>
        <v>0.81813346361378991</v>
      </c>
      <c r="AI1642" s="31">
        <f t="shared" si="1060"/>
        <v>2.4209130253840999E-2</v>
      </c>
      <c r="AJ1642" s="31">
        <f t="shared" si="1060"/>
        <v>3.900939352906739E-2</v>
      </c>
      <c r="AK1642" s="31">
        <f t="shared" si="1060"/>
        <v>5.2342848805876294E-3</v>
      </c>
      <c r="AL1642" s="31">
        <f t="shared" si="1061"/>
        <v>1.4438978380170442E-3</v>
      </c>
      <c r="AM1642" s="31">
        <f t="shared" si="1062"/>
        <v>1.0000000000000002</v>
      </c>
      <c r="AN1642" s="31">
        <f>(Z1642*'Propiedades físicas'!$F$4)/1000</f>
        <v>921.53808800854085</v>
      </c>
      <c r="AO1642" s="31">
        <f>(AA1642*'Propiedades físicas'!$F$6)/1000</f>
        <v>245.3309560829756</v>
      </c>
      <c r="AP1642" s="31">
        <f>(AB1642*'Propiedades físicas'!$F$9)/1000</f>
        <v>139.78637505128395</v>
      </c>
      <c r="AQ1642" s="31">
        <f>(AC1642*'Propiedades físicas'!$F$5)/1000</f>
        <v>107.50927719865226</v>
      </c>
      <c r="AR1642" s="31">
        <f>(AD1642*'Propiedades físicas'!$F$8)/1000</f>
        <v>17.367359079775095</v>
      </c>
      <c r="AS1642" s="31">
        <f>(AE1642*'Propiedades físicas'!$F$7)/1000</f>
        <v>1.244470557679102</v>
      </c>
      <c r="AT1642" s="31">
        <f t="shared" si="1063"/>
        <v>1432.7765259789069</v>
      </c>
      <c r="AU1642" s="31">
        <f t="shared" si="1064"/>
        <v>0.64318340739071234</v>
      </c>
      <c r="AV1642" s="31">
        <f t="shared" si="1067"/>
        <v>0.17122764899805967</v>
      </c>
      <c r="AW1642" s="31">
        <f t="shared" si="1067"/>
        <v>9.7563278373630935E-2</v>
      </c>
      <c r="AX1642" s="31">
        <f t="shared" si="1067"/>
        <v>7.5035621570641919E-2</v>
      </c>
      <c r="AY1642" s="31">
        <f t="shared" si="1067"/>
        <v>1.2121470979509037E-2</v>
      </c>
      <c r="AZ1642" s="31">
        <f t="shared" si="1068"/>
        <v>8.6857268744604135E-4</v>
      </c>
      <c r="BA1642" s="31">
        <f t="shared" si="1065"/>
        <v>0.99999999999999989</v>
      </c>
      <c r="BB1642" s="34">
        <f>AU1642*'Propiedades físicas'!$C$4+'Diseño reactor'!AV1642*'Propiedades físicas'!$C$5+'Diseño reactor'!AW1642*'Propiedades físicas'!$C$8+'Diseño reactor'!AX1642*'Propiedades físicas'!$C$9+'Diseño reactor'!AY1642*'Propiedades físicas'!$C$7+'Diseño reactor'!AZ1642*'Propiedades físicas'!$C$6</f>
        <v>875.5080062537395</v>
      </c>
      <c r="BC1642" s="45">
        <f>AU1642*'Propiedades físicas'!$L$4+'Diseño reactor'!AV1642*'Propiedades físicas'!$L$5+'Diseño reactor'!AW1642*'Propiedades físicas'!$L$8+AX1642*'Propiedades físicas'!$L$9+'Diseño reactor'!AY1642*'Propiedades físicas'!$L$7+'Diseño reactor'!AZ1642*'Propiedades físicas'!$L$6</f>
        <v>2.0851487732048555</v>
      </c>
      <c r="BD1642" s="29">
        <f t="shared" si="1044"/>
        <v>1.9346391112780086</v>
      </c>
      <c r="BE1642" s="58">
        <f t="shared" si="1045"/>
        <v>41.768929835626643</v>
      </c>
      <c r="BF1642" s="30">
        <f>AU1642*'Propiedades físicas'!$I$4+'Diseño reactor'!AV1642*'Propiedades físicas'!$I$5+'Diseño reactor'!AW1642*'Propiedades físicas'!$I$8+'Diseño reactor'!AX1642*'Propiedades físicas'!$I$9+'Diseño reactor'!AY1642*'Propiedades físicas'!$I$7+'Diseño reactor'!AZ1642*'Propiedades físicas'!$I$6</f>
        <v>1.9914261876742171E-2</v>
      </c>
      <c r="BG1642" s="24">
        <f>AU1642*'Propiedades físicas'!$O$4+'Diseño reactor'!AV1642*'Propiedades físicas'!$O$5+'Diseño reactor'!AW1642*'Propiedades físicas'!$O$8+'Diseño reactor'!AX1642*'Propiedades físicas'!$O$9+'Diseño reactor'!AY1642*'Propiedades físicas'!$O$7+'Diseño reactor'!AZ1642*'Propiedades físicas'!$O$6</f>
        <v>0.15289894207884178</v>
      </c>
      <c r="BH1642" s="54">
        <f t="shared" si="1046"/>
        <v>41277.188393556171</v>
      </c>
      <c r="BI1642" s="34">
        <f t="shared" si="1066"/>
        <v>271.57937234227143</v>
      </c>
      <c r="BJ1642" s="27">
        <f t="shared" si="1047"/>
        <v>4795.4645841329238</v>
      </c>
      <c r="BK1642" s="34">
        <f t="shared" si="1048"/>
        <v>564.01650899267463</v>
      </c>
      <c r="BL1642" s="27">
        <f t="shared" si="1049"/>
        <v>105.51178726721048</v>
      </c>
      <c r="BM1642" s="34">
        <f t="shared" si="1050"/>
        <v>1.1054421768707483</v>
      </c>
      <c r="BN1642" s="45">
        <f t="shared" si="1051"/>
        <v>1718.5407589323563</v>
      </c>
      <c r="BO1642" s="45">
        <f t="shared" si="1052"/>
        <v>103.04818819356866</v>
      </c>
      <c r="BP1642" s="66">
        <f t="shared" si="1053"/>
        <v>6.6886830075302415</v>
      </c>
    </row>
    <row r="1643" spans="8:68">
      <c r="H1643" s="68">
        <v>1638</v>
      </c>
      <c r="I1643" s="31">
        <f>('Propiedades físicas'!$C$10*'Diseño reactor'!H1643)/1000</f>
        <v>1433.6517712605066</v>
      </c>
      <c r="J1643" s="31">
        <f t="shared" si="1031"/>
        <v>0.31806887079633855</v>
      </c>
      <c r="K1643" s="31">
        <f>(I1643*1000)/'Propiedades físicas'!$F$10</f>
        <v>9364.8517187282323</v>
      </c>
      <c r="L1643" s="31">
        <f t="shared" si="1032"/>
        <v>1337.8359598183188</v>
      </c>
      <c r="M1643" s="31">
        <f t="shared" si="1033"/>
        <v>8027.0157589099126</v>
      </c>
      <c r="N1643" s="31">
        <f t="shared" si="1034"/>
        <v>0.81674967021875378</v>
      </c>
      <c r="O1643" s="32">
        <f t="shared" si="1035"/>
        <v>4.9004980213125231</v>
      </c>
      <c r="P1643" s="33">
        <f t="shared" si="1036"/>
        <v>0.64024376172621722</v>
      </c>
      <c r="Q1643" s="31">
        <f t="shared" si="1037"/>
        <v>4.6776045481148749</v>
      </c>
      <c r="R1643" s="31">
        <f t="shared" si="1038"/>
        <v>0.13836161916037007</v>
      </c>
      <c r="S1643" s="31">
        <f t="shared" si="1039"/>
        <v>0.22289347319764935</v>
      </c>
      <c r="T1643" s="31">
        <f t="shared" si="1040"/>
        <v>2.9901013959220239E-2</v>
      </c>
      <c r="U1643" s="31">
        <f t="shared" si="1041"/>
        <v>8.2432753729462412E-3</v>
      </c>
      <c r="V1643" s="47">
        <f t="shared" si="1054"/>
        <v>6.3402780287450636E-4</v>
      </c>
      <c r="W1643" s="31">
        <f t="shared" si="1042"/>
        <v>0.21610771932759054</v>
      </c>
      <c r="X1643" s="34">
        <f>(S1643*H1643*'Propiedades físicas'!$F$5*60*24*365)/(1000000)</f>
        <v>56507.704044573955</v>
      </c>
      <c r="Y1643" s="34">
        <f>(U1643*H1643*'Propiedades físicas'!$F$7*60*24*365)/(1000000)</f>
        <v>653.55408716947215</v>
      </c>
      <c r="Z1643" s="31">
        <f t="shared" si="1055"/>
        <v>1048.7192817075438</v>
      </c>
      <c r="AA1643" s="31">
        <f t="shared" si="1056"/>
        <v>7661.916249812165</v>
      </c>
      <c r="AB1643" s="31">
        <f t="shared" si="1056"/>
        <v>226.63633218468618</v>
      </c>
      <c r="AC1643" s="31">
        <f t="shared" si="1056"/>
        <v>365.09950909774966</v>
      </c>
      <c r="AD1643" s="31">
        <f t="shared" si="1056"/>
        <v>48.97786086520275</v>
      </c>
      <c r="AE1643" s="31">
        <f t="shared" si="1057"/>
        <v>13.502485060885943</v>
      </c>
      <c r="AF1643" s="31">
        <f t="shared" si="1058"/>
        <v>9364.8517187282341</v>
      </c>
      <c r="AG1643" s="31">
        <f t="shared" si="1059"/>
        <v>0.11198461152462989</v>
      </c>
      <c r="AH1643" s="31">
        <f t="shared" si="1060"/>
        <v>0.81815670764861492</v>
      </c>
      <c r="AI1643" s="31">
        <f t="shared" si="1060"/>
        <v>2.4200738996373972E-2</v>
      </c>
      <c r="AJ1643" s="31">
        <f t="shared" si="1060"/>
        <v>3.8986149494242173E-2</v>
      </c>
      <c r="AK1643" s="31">
        <f t="shared" si="1060"/>
        <v>5.2299665105486632E-3</v>
      </c>
      <c r="AL1643" s="31">
        <f t="shared" si="1061"/>
        <v>1.4418258255902859E-3</v>
      </c>
      <c r="AM1643" s="31">
        <f t="shared" si="1062"/>
        <v>0.99999999999999989</v>
      </c>
      <c r="AN1643" s="31">
        <f>(Z1643*'Propiedades físicas'!$F$4)/1000</f>
        <v>922.22276194797996</v>
      </c>
      <c r="AO1643" s="31">
        <f>(AA1643*'Propiedades físicas'!$F$6)/1000</f>
        <v>245.48779664398177</v>
      </c>
      <c r="AP1643" s="31">
        <f>(AB1643*'Propiedades físicas'!$F$9)/1000</f>
        <v>139.82328514134213</v>
      </c>
      <c r="AQ1643" s="31">
        <f>(AC1643*'Propiedades físicas'!$F$5)/1000</f>
        <v>107.51085244401435</v>
      </c>
      <c r="AR1643" s="31">
        <f>(AD1643*'Propiedades físicas'!$F$8)/1000</f>
        <v>17.36363123393167</v>
      </c>
      <c r="AS1643" s="31">
        <f>(AE1643*'Propiedades físicas'!$F$7)/1000</f>
        <v>1.2434438492569866</v>
      </c>
      <c r="AT1643" s="31">
        <f t="shared" si="1063"/>
        <v>1433.6517712605068</v>
      </c>
      <c r="AU1643" s="31">
        <f t="shared" si="1064"/>
        <v>0.64326831691990016</v>
      </c>
      <c r="AV1643" s="31">
        <f t="shared" si="1067"/>
        <v>0.17123251375621154</v>
      </c>
      <c r="AW1643" s="31">
        <f t="shared" si="1067"/>
        <v>9.7529461438467427E-2</v>
      </c>
      <c r="AX1643" s="31">
        <f t="shared" si="1067"/>
        <v>7.4990911042147834E-2</v>
      </c>
      <c r="AY1643" s="31">
        <f t="shared" si="1067"/>
        <v>1.2111470569080438E-2</v>
      </c>
      <c r="AZ1643" s="31">
        <f t="shared" si="1068"/>
        <v>8.6732627419259275E-4</v>
      </c>
      <c r="BA1643" s="31">
        <f t="shared" si="1065"/>
        <v>1</v>
      </c>
      <c r="BB1643" s="34">
        <f>AU1643*'Propiedades físicas'!$C$4+'Diseño reactor'!AV1643*'Propiedades físicas'!$C$5+'Diseño reactor'!AW1643*'Propiedades físicas'!$C$8+'Diseño reactor'!AX1643*'Propiedades físicas'!$C$9+'Diseño reactor'!AY1643*'Propiedades físicas'!$C$7+'Diseño reactor'!AZ1643*'Propiedades físicas'!$C$6</f>
        <v>875.50761483184374</v>
      </c>
      <c r="BC1643" s="45">
        <f>AU1643*'Propiedades físicas'!$L$4+'Diseño reactor'!AV1643*'Propiedades físicas'!$L$5+'Diseño reactor'!AW1643*'Propiedades físicas'!$L$8+AX1643*'Propiedades físicas'!$L$9+'Diseño reactor'!AY1643*'Propiedades físicas'!$L$7+'Diseño reactor'!AZ1643*'Propiedades físicas'!$L$6</f>
        <v>2.0852108061200156</v>
      </c>
      <c r="BD1643" s="29">
        <f t="shared" si="1044"/>
        <v>1.933656595874619</v>
      </c>
      <c r="BE1643" s="58">
        <f t="shared" si="1045"/>
        <v>41.767861343079609</v>
      </c>
      <c r="BF1643" s="30">
        <f>AU1643*'Propiedades físicas'!$I$4+'Diseño reactor'!AV1643*'Propiedades físicas'!$I$5+'Diseño reactor'!AW1643*'Propiedades físicas'!$I$8+'Diseño reactor'!AX1643*'Propiedades físicas'!$I$9+'Diseño reactor'!AY1643*'Propiedades físicas'!$I$7+'Diseño reactor'!AZ1643*'Propiedades físicas'!$I$6</f>
        <v>1.9914440533740998E-2</v>
      </c>
      <c r="BG1643" s="24">
        <f>AU1643*'Propiedades físicas'!$O$4+'Diseño reactor'!AV1643*'Propiedades físicas'!$O$5+'Diseño reactor'!AW1643*'Propiedades físicas'!$O$8+'Diseño reactor'!AX1643*'Propiedades físicas'!$O$9+'Diseño reactor'!AY1643*'Propiedades físicas'!$O$7+'Diseño reactor'!AZ1643*'Propiedades físicas'!$O$6</f>
        <v>0.15290186666332506</v>
      </c>
      <c r="BH1643" s="54">
        <f t="shared" si="1046"/>
        <v>41276.799632433089</v>
      </c>
      <c r="BI1643" s="34">
        <f t="shared" si="1066"/>
        <v>271.58469353567114</v>
      </c>
      <c r="BJ1643" s="27">
        <f t="shared" si="1047"/>
        <v>4795.4657935837204</v>
      </c>
      <c r="BK1643" s="34">
        <f t="shared" si="1048"/>
        <v>564.02743950698027</v>
      </c>
      <c r="BL1643" s="27">
        <f t="shared" si="1049"/>
        <v>105.51216978539154</v>
      </c>
      <c r="BM1643" s="34">
        <f t="shared" si="1050"/>
        <v>1.1054421768707483</v>
      </c>
      <c r="BN1643" s="45">
        <f t="shared" si="1051"/>
        <v>1719.7220815349883</v>
      </c>
      <c r="BO1643" s="45">
        <f t="shared" si="1052"/>
        <v>103.0609060540805</v>
      </c>
      <c r="BP1643" s="66">
        <f t="shared" si="1053"/>
        <v>6.6886800171555514</v>
      </c>
    </row>
    <row r="1644" spans="8:68">
      <c r="H1644" s="68">
        <v>1639</v>
      </c>
      <c r="I1644" s="31">
        <f>('Propiedades físicas'!$C$10*'Diseño reactor'!H1644)/1000</f>
        <v>1434.5270165421066</v>
      </c>
      <c r="J1644" s="31">
        <f t="shared" si="1031"/>
        <v>0.31787480803197227</v>
      </c>
      <c r="K1644" s="31">
        <f>(I1644*1000)/'Propiedades físicas'!$F$10</f>
        <v>9370.5689664197635</v>
      </c>
      <c r="L1644" s="31">
        <f t="shared" si="1032"/>
        <v>1338.6527094885375</v>
      </c>
      <c r="M1644" s="31">
        <f t="shared" si="1033"/>
        <v>8031.9162569312257</v>
      </c>
      <c r="N1644" s="31">
        <f t="shared" si="1034"/>
        <v>0.81674967021875389</v>
      </c>
      <c r="O1644" s="32">
        <f t="shared" si="1035"/>
        <v>4.9004980213125231</v>
      </c>
      <c r="P1644" s="33">
        <f t="shared" si="1036"/>
        <v>0.64032819117406103</v>
      </c>
      <c r="Q1644" s="31">
        <f t="shared" si="1037"/>
        <v>4.6777372840990195</v>
      </c>
      <c r="R1644" s="31">
        <f t="shared" si="1038"/>
        <v>0.13831367269567929</v>
      </c>
      <c r="S1644" s="31">
        <f t="shared" si="1039"/>
        <v>0.22276073721350476</v>
      </c>
      <c r="T1644" s="31">
        <f t="shared" si="1040"/>
        <v>2.987635452921546E-2</v>
      </c>
      <c r="U1644" s="31">
        <f t="shared" si="1041"/>
        <v>8.2314518197981815E-3</v>
      </c>
      <c r="V1644" s="47">
        <f t="shared" si="1054"/>
        <v>6.3411141261897309E-4</v>
      </c>
      <c r="W1644" s="31">
        <f t="shared" si="1042"/>
        <v>0.21600434683670108</v>
      </c>
      <c r="X1644" s="34">
        <f>(S1644*H1644*'Propiedades físicas'!$F$5*60*24*365)/(1000000)</f>
        <v>56508.530410136787</v>
      </c>
      <c r="Y1644" s="34">
        <f>(U1644*H1644*'Propiedades físicas'!$F$7*60*24*365)/(1000000)</f>
        <v>653.015099719452</v>
      </c>
      <c r="Z1644" s="31">
        <f t="shared" si="1055"/>
        <v>1049.4979053342861</v>
      </c>
      <c r="AA1644" s="31">
        <f t="shared" si="1056"/>
        <v>7666.811408638293</v>
      </c>
      <c r="AB1644" s="31">
        <f t="shared" si="1056"/>
        <v>226.69610954821835</v>
      </c>
      <c r="AC1644" s="31">
        <f t="shared" si="1056"/>
        <v>365.10484829293432</v>
      </c>
      <c r="AD1644" s="31">
        <f t="shared" si="1056"/>
        <v>48.967345073384138</v>
      </c>
      <c r="AE1644" s="31">
        <f t="shared" si="1057"/>
        <v>13.491349532649219</v>
      </c>
      <c r="AF1644" s="31">
        <f t="shared" si="1058"/>
        <v>9370.5689664197653</v>
      </c>
      <c r="AG1644" s="31">
        <f t="shared" si="1059"/>
        <v>0.11199937902332842</v>
      </c>
      <c r="AH1644" s="31">
        <f t="shared" si="1060"/>
        <v>0.81817992441152365</v>
      </c>
      <c r="AI1644" s="31">
        <f t="shared" si="1060"/>
        <v>2.4192352712050169E-2</v>
      </c>
      <c r="AJ1644" s="31">
        <f t="shared" si="1060"/>
        <v>3.8962932731333472E-2</v>
      </c>
      <c r="AK1644" s="31">
        <f t="shared" si="1060"/>
        <v>5.2256533460094904E-3</v>
      </c>
      <c r="AL1644" s="31">
        <f t="shared" si="1061"/>
        <v>1.4397577757547725E-3</v>
      </c>
      <c r="AM1644" s="31">
        <f t="shared" si="1062"/>
        <v>0.99999999999999989</v>
      </c>
      <c r="AN1644" s="31">
        <f>(Z1644*'Propiedades físicas'!$F$4)/1000</f>
        <v>922.90746799286455</v>
      </c>
      <c r="AO1644" s="31">
        <f>(AA1644*'Propiedades físicas'!$F$6)/1000</f>
        <v>245.6446375327709</v>
      </c>
      <c r="AP1644" s="31">
        <f>(AB1644*'Propiedades físicas'!$F$9)/1000</f>
        <v>139.86016478577329</v>
      </c>
      <c r="AQ1644" s="31">
        <f>(AC1644*'Propiedades físicas'!$F$5)/1000</f>
        <v>107.51242467682037</v>
      </c>
      <c r="AR1644" s="31">
        <f>(AD1644*'Propiedades físicas'!$F$8)/1000</f>
        <v>17.359903175416136</v>
      </c>
      <c r="AS1644" s="31">
        <f>(AE1644*'Propiedades físicas'!$F$7)/1000</f>
        <v>1.2424183784616667</v>
      </c>
      <c r="AT1644" s="31">
        <f t="shared" si="1063"/>
        <v>1434.5270165421068</v>
      </c>
      <c r="AU1644" s="31">
        <f t="shared" si="1064"/>
        <v>0.64335314521821341</v>
      </c>
      <c r="AV1644" s="31">
        <f t="shared" si="1067"/>
        <v>0.17123737280660734</v>
      </c>
      <c r="AW1644" s="31">
        <f t="shared" si="1067"/>
        <v>9.7495664545170349E-2</v>
      </c>
      <c r="AX1644" s="31">
        <f t="shared" si="1067"/>
        <v>7.4946252971921368E-2</v>
      </c>
      <c r="AY1644" s="31">
        <f t="shared" si="1067"/>
        <v>1.2101482213462782E-2</v>
      </c>
      <c r="AZ1644" s="31">
        <f t="shared" si="1068"/>
        <v>8.6608224462477292E-4</v>
      </c>
      <c r="BA1644" s="31">
        <f t="shared" si="1065"/>
        <v>1</v>
      </c>
      <c r="BB1644" s="34">
        <f>AU1644*'Propiedades físicas'!$C$4+'Diseño reactor'!AV1644*'Propiedades físicas'!$C$5+'Diseño reactor'!AW1644*'Propiedades físicas'!$C$8+'Diseño reactor'!AX1644*'Propiedades físicas'!$C$9+'Diseño reactor'!AY1644*'Propiedades físicas'!$C$7+'Diseño reactor'!AZ1644*'Propiedades físicas'!$C$6</f>
        <v>875.50722411451466</v>
      </c>
      <c r="BC1644" s="45">
        <f>AU1644*'Propiedades físicas'!$L$4+'Diseño reactor'!AV1644*'Propiedades físicas'!$L$5+'Diseño reactor'!AW1644*'Propiedades físicas'!$L$8+AX1644*'Propiedades físicas'!$L$9+'Diseño reactor'!AY1644*'Propiedades físicas'!$L$7+'Diseño reactor'!AZ1644*'Propiedades físicas'!$L$6</f>
        <v>2.0852727769432011</v>
      </c>
      <c r="BD1644" s="29">
        <f t="shared" si="1044"/>
        <v>1.9326750797828809</v>
      </c>
      <c r="BE1644" s="58">
        <f t="shared" si="1045"/>
        <v>41.766793958989361</v>
      </c>
      <c r="BF1644" s="30">
        <f>AU1644*'Propiedades físicas'!$I$4+'Diseño reactor'!AV1644*'Propiedades físicas'!$I$5+'Diseño reactor'!AW1644*'Propiedades físicas'!$I$8+'Diseño reactor'!AX1644*'Propiedades físicas'!$I$9+'Diseño reactor'!AY1644*'Propiedades físicas'!$I$7+'Diseño reactor'!AZ1644*'Propiedades físicas'!$I$6</f>
        <v>1.9914618860518075E-2</v>
      </c>
      <c r="BG1644" s="24">
        <f>AU1644*'Propiedades físicas'!$O$4+'Diseño reactor'!AV1644*'Propiedades físicas'!$O$5+'Diseño reactor'!AW1644*'Propiedades físicas'!$O$8+'Diseño reactor'!AX1644*'Propiedades físicas'!$O$9+'Diseño reactor'!AY1644*'Propiedades físicas'!$O$7+'Diseño reactor'!AZ1644*'Propiedades físicas'!$O$6</f>
        <v>0.15290478851839193</v>
      </c>
      <c r="BH1644" s="54">
        <f t="shared" si="1046"/>
        <v>41276.411595942933</v>
      </c>
      <c r="BI1644" s="34">
        <f t="shared" si="1066"/>
        <v>271.59000692802317</v>
      </c>
      <c r="BJ1644" s="27">
        <f t="shared" si="1047"/>
        <v>4795.4670123481255</v>
      </c>
      <c r="BK1644" s="34">
        <f t="shared" si="1048"/>
        <v>564.03836105385767</v>
      </c>
      <c r="BL1644" s="27">
        <f t="shared" si="1049"/>
        <v>105.512551977716</v>
      </c>
      <c r="BM1644" s="34">
        <f t="shared" si="1050"/>
        <v>1.1054421768707483</v>
      </c>
      <c r="BN1644" s="45">
        <f t="shared" si="1051"/>
        <v>1720.9034440115586</v>
      </c>
      <c r="BO1644" s="45">
        <f t="shared" si="1052"/>
        <v>103.07361175024751</v>
      </c>
      <c r="BP1644" s="66">
        <f t="shared" si="1053"/>
        <v>6.6886770321635911</v>
      </c>
    </row>
    <row r="1645" spans="8:68">
      <c r="H1645" s="68">
        <v>1640</v>
      </c>
      <c r="I1645" s="31">
        <f>('Propiedades físicas'!$C$10*'Diseño reactor'!H1645)/1000</f>
        <v>1435.4022618237063</v>
      </c>
      <c r="J1645" s="31">
        <f t="shared" si="1031"/>
        <v>0.31768098192951372</v>
      </c>
      <c r="K1645" s="31">
        <f>(I1645*1000)/'Propiedades físicas'!$F$10</f>
        <v>9376.2862141112946</v>
      </c>
      <c r="L1645" s="31">
        <f t="shared" si="1032"/>
        <v>1339.4694591587563</v>
      </c>
      <c r="M1645" s="31">
        <f t="shared" si="1033"/>
        <v>8036.8167549525378</v>
      </c>
      <c r="N1645" s="31">
        <f t="shared" si="1034"/>
        <v>0.81674967021875389</v>
      </c>
      <c r="O1645" s="32">
        <f t="shared" si="1035"/>
        <v>4.9004980213125231</v>
      </c>
      <c r="P1645" s="33">
        <f t="shared" si="1036"/>
        <v>0.64041253988892965</v>
      </c>
      <c r="Q1645" s="31">
        <f t="shared" si="1037"/>
        <v>4.6778698644331769</v>
      </c>
      <c r="R1645" s="31">
        <f t="shared" si="1038"/>
        <v>0.13826575464793486</v>
      </c>
      <c r="S1645" s="31">
        <f t="shared" si="1039"/>
        <v>0.22262815687934712</v>
      </c>
      <c r="T1645" s="31">
        <f t="shared" si="1040"/>
        <v>2.9851724814255763E-2</v>
      </c>
      <c r="U1645" s="31">
        <f t="shared" si="1041"/>
        <v>8.2196508676335781E-3</v>
      </c>
      <c r="V1645" s="47">
        <f t="shared" si="1054"/>
        <v>6.3419494241427989E-4</v>
      </c>
      <c r="W1645" s="31">
        <f t="shared" si="1042"/>
        <v>0.2159010731924691</v>
      </c>
      <c r="X1645" s="34">
        <f>(S1645*H1645*'Propiedades físicas'!$F$5*60*24*365)/(1000000)</f>
        <v>56509.35519608359</v>
      </c>
      <c r="Y1645" s="34">
        <f>(U1645*H1645*'Propiedades físicas'!$F$7*60*24*365)/(1000000)</f>
        <v>652.47676175874994</v>
      </c>
      <c r="Z1645" s="31">
        <f t="shared" si="1055"/>
        <v>1050.2765654178447</v>
      </c>
      <c r="AA1645" s="31">
        <f t="shared" si="1056"/>
        <v>7671.7065776704103</v>
      </c>
      <c r="AB1645" s="31">
        <f t="shared" si="1056"/>
        <v>226.75583762261317</v>
      </c>
      <c r="AC1645" s="31">
        <f t="shared" si="1056"/>
        <v>365.11017728212926</v>
      </c>
      <c r="AD1645" s="31">
        <f t="shared" si="1056"/>
        <v>48.95682869537945</v>
      </c>
      <c r="AE1645" s="31">
        <f t="shared" si="1057"/>
        <v>13.480227422919068</v>
      </c>
      <c r="AF1645" s="31">
        <f t="shared" si="1058"/>
        <v>9376.2862141112964</v>
      </c>
      <c r="AG1645" s="31">
        <f t="shared" si="1059"/>
        <v>0.11201413240107583</v>
      </c>
      <c r="AH1645" s="31">
        <f t="shared" si="1060"/>
        <v>0.81820311394979639</v>
      </c>
      <c r="AI1645" s="31">
        <f t="shared" si="1060"/>
        <v>2.4183971398115598E-2</v>
      </c>
      <c r="AJ1645" s="31">
        <f t="shared" si="1060"/>
        <v>3.8939743193060705E-2</v>
      </c>
      <c r="AK1645" s="31">
        <f t="shared" si="1060"/>
        <v>5.2213453789091355E-3</v>
      </c>
      <c r="AL1645" s="31">
        <f t="shared" si="1061"/>
        <v>1.4376936790422787E-3</v>
      </c>
      <c r="AM1645" s="31">
        <f t="shared" si="1062"/>
        <v>0.99999999999999989</v>
      </c>
      <c r="AN1645" s="31">
        <f>(Z1645*'Propiedades físicas'!$F$4)/1000</f>
        <v>923.5922060971443</v>
      </c>
      <c r="AO1645" s="31">
        <f>(AA1645*'Propiedades físicas'!$F$6)/1000</f>
        <v>245.80147874855996</v>
      </c>
      <c r="AP1645" s="31">
        <f>(AB1645*'Propiedades físicas'!$F$9)/1000</f>
        <v>139.89701402127116</v>
      </c>
      <c r="AQ1645" s="31">
        <f>(AC1645*'Propiedades físicas'!$F$5)/1000</f>
        <v>107.51399390426862</v>
      </c>
      <c r="AR1645" s="31">
        <f>(AD1645*'Propiedades físicas'!$F$8)/1000</f>
        <v>17.356174909085915</v>
      </c>
      <c r="AS1645" s="31">
        <f>(AE1645*'Propiedades físicas'!$F$7)/1000</f>
        <v>1.2413941433766169</v>
      </c>
      <c r="AT1645" s="31">
        <f t="shared" si="1063"/>
        <v>1435.4022618237063</v>
      </c>
      <c r="AU1645" s="31">
        <f t="shared" si="1064"/>
        <v>0.64343789240216365</v>
      </c>
      <c r="AV1645" s="31">
        <f t="shared" si="1067"/>
        <v>0.17124222615914261</v>
      </c>
      <c r="AW1645" s="31">
        <f t="shared" si="1067"/>
        <v>9.7461887682641177E-2</v>
      </c>
      <c r="AX1645" s="31">
        <f t="shared" si="1067"/>
        <v>7.490164726901713E-2</v>
      </c>
      <c r="AY1645" s="31">
        <f t="shared" si="1067"/>
        <v>1.2091505893988601E-2</v>
      </c>
      <c r="AZ1645" s="31">
        <f t="shared" si="1068"/>
        <v>8.648405930469983E-4</v>
      </c>
      <c r="BA1645" s="31">
        <f t="shared" si="1065"/>
        <v>1.0000000000000002</v>
      </c>
      <c r="BB1645" s="34">
        <f>AU1645*'Propiedades físicas'!$C$4+'Diseño reactor'!AV1645*'Propiedades físicas'!$C$5+'Diseño reactor'!AW1645*'Propiedades físicas'!$C$8+'Diseño reactor'!AX1645*'Propiedades físicas'!$C$9+'Diseño reactor'!AY1645*'Propiedades físicas'!$C$7+'Diseño reactor'!AZ1645*'Propiedades físicas'!$C$6</f>
        <v>875.50683410015995</v>
      </c>
      <c r="BC1645" s="45">
        <f>AU1645*'Propiedades físicas'!$L$4+'Diseño reactor'!AV1645*'Propiedades físicas'!$L$5+'Diseño reactor'!AW1645*'Propiedades físicas'!$L$8+AX1645*'Propiedades físicas'!$L$9+'Diseño reactor'!AY1645*'Propiedades físicas'!$L$7+'Diseño reactor'!AZ1645*'Propiedades físicas'!$L$6</f>
        <v>2.0853346857666661</v>
      </c>
      <c r="BD1645" s="29">
        <f t="shared" si="1044"/>
        <v>1.9316945614771639</v>
      </c>
      <c r="BE1645" s="58">
        <f t="shared" si="1045"/>
        <v>41.765727681623936</v>
      </c>
      <c r="BF1645" s="30">
        <f>AU1645*'Propiedades físicas'!$I$4+'Diseño reactor'!AV1645*'Propiedades físicas'!$I$5+'Diseño reactor'!AW1645*'Propiedades físicas'!$I$8+'Diseño reactor'!AX1645*'Propiedades físicas'!$I$9+'Diseño reactor'!AY1645*'Propiedades físicas'!$I$7+'Diseño reactor'!AZ1645*'Propiedades físicas'!$I$6</f>
        <v>1.9914796857808077E-2</v>
      </c>
      <c r="BG1645" s="24">
        <f>AU1645*'Propiedades físicas'!$O$4+'Diseño reactor'!AV1645*'Propiedades físicas'!$O$5+'Diseño reactor'!AW1645*'Propiedades físicas'!$O$8+'Diseño reactor'!AX1645*'Propiedades físicas'!$O$9+'Diseño reactor'!AY1645*'Propiedades físicas'!$O$7+'Diseño reactor'!AZ1645*'Propiedades físicas'!$O$6</f>
        <v>0.15290770764773456</v>
      </c>
      <c r="BH1645" s="54">
        <f t="shared" si="1046"/>
        <v>41276.024282449143</v>
      </c>
      <c r="BI1645" s="34">
        <f t="shared" si="1066"/>
        <v>271.59531253491701</v>
      </c>
      <c r="BJ1645" s="27">
        <f t="shared" si="1047"/>
        <v>4795.4682403954375</v>
      </c>
      <c r="BK1645" s="34">
        <f t="shared" si="1048"/>
        <v>564.0492736433705</v>
      </c>
      <c r="BL1645" s="27">
        <f t="shared" si="1049"/>
        <v>105.51293384456631</v>
      </c>
      <c r="BM1645" s="34">
        <f t="shared" si="1050"/>
        <v>1.1054421768707483</v>
      </c>
      <c r="BN1645" s="45">
        <f t="shared" si="1051"/>
        <v>1722.084846302861</v>
      </c>
      <c r="BO1645" s="45">
        <f t="shared" si="1052"/>
        <v>103.08630529951274</v>
      </c>
      <c r="BP1645" s="66">
        <f t="shared" si="1053"/>
        <v>6.6886740525421953</v>
      </c>
    </row>
    <row r="1646" spans="8:68">
      <c r="H1646" s="68">
        <v>1641</v>
      </c>
      <c r="I1646" s="31">
        <f>('Propiedades físicas'!$C$10*'Diseño reactor'!H1646)/1000</f>
        <v>1436.2775071053063</v>
      </c>
      <c r="J1646" s="31">
        <f t="shared" si="1031"/>
        <v>0.31748739205630866</v>
      </c>
      <c r="K1646" s="31">
        <f>(I1646*1000)/'Propiedades físicas'!$F$10</f>
        <v>9382.0034618028258</v>
      </c>
      <c r="L1646" s="31">
        <f t="shared" si="1032"/>
        <v>1340.2862088289751</v>
      </c>
      <c r="M1646" s="31">
        <f t="shared" si="1033"/>
        <v>8041.71725297385</v>
      </c>
      <c r="N1646" s="31">
        <f t="shared" si="1034"/>
        <v>0.81674967021875389</v>
      </c>
      <c r="O1646" s="32">
        <f t="shared" si="1035"/>
        <v>4.9004980213125231</v>
      </c>
      <c r="P1646" s="33">
        <f t="shared" si="1036"/>
        <v>0.64049680798656572</v>
      </c>
      <c r="Q1646" s="31">
        <f t="shared" si="1037"/>
        <v>4.6780022893870461</v>
      </c>
      <c r="R1646" s="31">
        <f t="shared" si="1038"/>
        <v>0.13821786500137401</v>
      </c>
      <c r="S1646" s="31">
        <f t="shared" si="1039"/>
        <v>0.22249573192547781</v>
      </c>
      <c r="T1646" s="31">
        <f t="shared" si="1040"/>
        <v>2.982712476833883E-2</v>
      </c>
      <c r="U1646" s="31">
        <f t="shared" si="1041"/>
        <v>8.2078724624753772E-3</v>
      </c>
      <c r="V1646" s="47">
        <f t="shared" si="1054"/>
        <v>6.342783923750457E-4</v>
      </c>
      <c r="W1646" s="31">
        <f t="shared" si="1042"/>
        <v>0.21579789825318396</v>
      </c>
      <c r="X1646" s="34">
        <f>(S1646*H1646*'Propiedades físicas'!$F$5*60*24*365)/(1000000)</f>
        <v>56510.178406186868</v>
      </c>
      <c r="Y1646" s="34">
        <f>(U1646*H1646*'Propiedades físicas'!$F$7*60*24*365)/(1000000)</f>
        <v>651.93907228188152</v>
      </c>
      <c r="Z1646" s="31">
        <f t="shared" si="1055"/>
        <v>1051.0552619059542</v>
      </c>
      <c r="AA1646" s="31">
        <f t="shared" si="1056"/>
        <v>7676.6017568841426</v>
      </c>
      <c r="AB1646" s="31">
        <f t="shared" si="1056"/>
        <v>226.81551646725475</v>
      </c>
      <c r="AC1646" s="31">
        <f t="shared" si="1056"/>
        <v>365.1154960897091</v>
      </c>
      <c r="AD1646" s="31">
        <f t="shared" si="1056"/>
        <v>48.946311744844017</v>
      </c>
      <c r="AE1646" s="31">
        <f t="shared" si="1057"/>
        <v>13.469118710922094</v>
      </c>
      <c r="AF1646" s="31">
        <f t="shared" si="1058"/>
        <v>9382.0034618028258</v>
      </c>
      <c r="AG1646" s="31">
        <f t="shared" si="1059"/>
        <v>0.11202887167811658</v>
      </c>
      <c r="AH1646" s="31">
        <f t="shared" si="1060"/>
        <v>0.81822627631060618</v>
      </c>
      <c r="AI1646" s="31">
        <f t="shared" si="1060"/>
        <v>2.4175595051813204E-2</v>
      </c>
      <c r="AJ1646" s="31">
        <f t="shared" si="1060"/>
        <v>3.891658083225108E-2</v>
      </c>
      <c r="AK1646" s="31">
        <f t="shared" si="1060"/>
        <v>5.2170426012013637E-3</v>
      </c>
      <c r="AL1646" s="31">
        <f t="shared" si="1061"/>
        <v>1.4356335260117135E-3</v>
      </c>
      <c r="AM1646" s="31">
        <f t="shared" si="1062"/>
        <v>1</v>
      </c>
      <c r="AN1646" s="31">
        <f>(Z1646*'Propiedades físicas'!$F$4)/1000</f>
        <v>924.276976214858</v>
      </c>
      <c r="AO1646" s="31">
        <f>(AA1646*'Propiedades físicas'!$F$6)/1000</f>
        <v>245.95832029056794</v>
      </c>
      <c r="AP1646" s="31">
        <f>(AB1646*'Propiedades físicas'!$F$9)/1000</f>
        <v>139.93383288447279</v>
      </c>
      <c r="AQ1646" s="31">
        <f>(AC1646*'Propiedades físicas'!$F$5)/1000</f>
        <v>107.51556013353665</v>
      </c>
      <c r="AR1646" s="31">
        <f>(AD1646*'Propiedades físicas'!$F$8)/1000</f>
        <v>17.352446439782096</v>
      </c>
      <c r="AS1646" s="31">
        <f>(AE1646*'Propiedades físicas'!$F$7)/1000</f>
        <v>1.2403711420888157</v>
      </c>
      <c r="AT1646" s="31">
        <f t="shared" si="1063"/>
        <v>1436.2775071053065</v>
      </c>
      <c r="AU1646" s="31">
        <f t="shared" si="1064"/>
        <v>0.64352255858803953</v>
      </c>
      <c r="AV1646" s="31">
        <f t="shared" si="1067"/>
        <v>0.17124707382369006</v>
      </c>
      <c r="AW1646" s="31">
        <f t="shared" si="1067"/>
        <v>9.7428130839768812E-2</v>
      </c>
      <c r="AX1646" s="31">
        <f t="shared" si="1067"/>
        <v>7.485709384269687E-2</v>
      </c>
      <c r="AY1646" s="31">
        <f t="shared" si="1067"/>
        <v>1.2081541592024549E-2</v>
      </c>
      <c r="AZ1646" s="31">
        <f t="shared" si="1068"/>
        <v>8.6360131378000673E-4</v>
      </c>
      <c r="BA1646" s="31">
        <f t="shared" si="1065"/>
        <v>0.99999999999999989</v>
      </c>
      <c r="BB1646" s="34">
        <f>AU1646*'Propiedades físicas'!$C$4+'Diseño reactor'!AV1646*'Propiedades físicas'!$C$5+'Diseño reactor'!AW1646*'Propiedades físicas'!$C$8+'Diseño reactor'!AX1646*'Propiedades físicas'!$C$9+'Diseño reactor'!AY1646*'Propiedades físicas'!$C$7+'Diseño reactor'!AZ1646*'Propiedades físicas'!$C$6</f>
        <v>875.50644478719039</v>
      </c>
      <c r="BC1646" s="45">
        <f>AU1646*'Propiedades físicas'!$L$4+'Diseño reactor'!AV1646*'Propiedades físicas'!$L$5+'Diseño reactor'!AW1646*'Propiedades físicas'!$L$8+AX1646*'Propiedades físicas'!$L$9+'Diseño reactor'!AY1646*'Propiedades físicas'!$L$7+'Diseño reactor'!AZ1646*'Propiedades físicas'!$L$6</f>
        <v>2.0853965326824833</v>
      </c>
      <c r="BD1646" s="29">
        <f t="shared" si="1044"/>
        <v>1.9307150394349488</v>
      </c>
      <c r="BE1646" s="58">
        <f t="shared" si="1045"/>
        <v>41.764662509255025</v>
      </c>
      <c r="BF1646" s="30">
        <f>AU1646*'Propiedades físicas'!$I$4+'Diseño reactor'!AV1646*'Propiedades físicas'!$I$5+'Diseño reactor'!AW1646*'Propiedades físicas'!$I$8+'Diseño reactor'!AX1646*'Propiedades físicas'!$I$9+'Diseño reactor'!AY1646*'Propiedades físicas'!$I$7+'Diseño reactor'!AZ1646*'Propiedades físicas'!$I$6</f>
        <v>1.9914974526343707E-2</v>
      </c>
      <c r="BG1646" s="24">
        <f>AU1646*'Propiedades físicas'!$O$4+'Diseño reactor'!AV1646*'Propiedades físicas'!$O$5+'Diseño reactor'!AW1646*'Propiedades físicas'!$O$8+'Diseño reactor'!AX1646*'Propiedades físicas'!$O$9+'Diseño reactor'!AY1646*'Propiedades físicas'!$O$7+'Diseño reactor'!AZ1646*'Propiedades físicas'!$O$6</f>
        <v>0.15291062405503847</v>
      </c>
      <c r="BH1646" s="54">
        <f t="shared" si="1046"/>
        <v>41275.637690319578</v>
      </c>
      <c r="BI1646" s="34">
        <f t="shared" si="1066"/>
        <v>271.60061037190371</v>
      </c>
      <c r="BJ1646" s="27">
        <f t="shared" si="1047"/>
        <v>4795.469477695051</v>
      </c>
      <c r="BK1646" s="34">
        <f t="shared" si="1048"/>
        <v>564.0601772855689</v>
      </c>
      <c r="BL1646" s="27">
        <f t="shared" si="1049"/>
        <v>105.51331538632418</v>
      </c>
      <c r="BM1646" s="34">
        <f t="shared" si="1050"/>
        <v>1.1054421768707483</v>
      </c>
      <c r="BN1646" s="45">
        <f t="shared" si="1051"/>
        <v>1723.2662883498058</v>
      </c>
      <c r="BO1646" s="45">
        <f t="shared" si="1052"/>
        <v>103.09898671928619</v>
      </c>
      <c r="BP1646" s="66">
        <f t="shared" si="1053"/>
        <v>6.6886710782792242</v>
      </c>
    </row>
    <row r="1647" spans="8:68">
      <c r="H1647" s="68">
        <v>1642</v>
      </c>
      <c r="I1647" s="31">
        <f>('Propiedades físicas'!$C$10*'Diseño reactor'!H1647)/1000</f>
        <v>1437.1527523869061</v>
      </c>
      <c r="J1647" s="31">
        <f t="shared" si="1031"/>
        <v>0.31729403798075673</v>
      </c>
      <c r="K1647" s="31">
        <f>(I1647*1000)/'Propiedades físicas'!$F$10</f>
        <v>9387.7207094943569</v>
      </c>
      <c r="L1647" s="31">
        <f t="shared" si="1032"/>
        <v>1341.1029584991938</v>
      </c>
      <c r="M1647" s="31">
        <f t="shared" si="1033"/>
        <v>8046.6177509951631</v>
      </c>
      <c r="N1647" s="31">
        <f t="shared" si="1034"/>
        <v>0.81674967021875389</v>
      </c>
      <c r="O1647" s="32">
        <f t="shared" si="1035"/>
        <v>4.9004980213125231</v>
      </c>
      <c r="P1647" s="33">
        <f t="shared" si="1036"/>
        <v>0.64058099558248993</v>
      </c>
      <c r="Q1647" s="31">
        <f t="shared" si="1037"/>
        <v>4.6781345592297114</v>
      </c>
      <c r="R1647" s="31">
        <f t="shared" si="1038"/>
        <v>0.13817000374021637</v>
      </c>
      <c r="S1647" s="31">
        <f t="shared" si="1039"/>
        <v>0.22236346208281269</v>
      </c>
      <c r="T1647" s="31">
        <f t="shared" si="1040"/>
        <v>2.9802554345546448E-2</v>
      </c>
      <c r="U1647" s="31">
        <f t="shared" si="1041"/>
        <v>8.1961165505011428E-3</v>
      </c>
      <c r="V1647" s="47">
        <f t="shared" si="1054"/>
        <v>6.3436176261566968E-4</v>
      </c>
      <c r="W1647" s="31">
        <f t="shared" si="1042"/>
        <v>0.21569482187740566</v>
      </c>
      <c r="X1647" s="34">
        <f>(S1647*H1647*'Propiedades físicas'!$F$5*60*24*365)/(1000000)</f>
        <v>56511.000044208326</v>
      </c>
      <c r="Y1647" s="34">
        <f>(U1647*H1647*'Propiedades físicas'!$F$7*60*24*365)/(1000000)</f>
        <v>651.40203028520045</v>
      </c>
      <c r="Z1647" s="31">
        <f t="shared" si="1055"/>
        <v>1051.8339947464485</v>
      </c>
      <c r="AA1647" s="31">
        <f t="shared" si="1056"/>
        <v>7681.4969462551862</v>
      </c>
      <c r="AB1647" s="31">
        <f t="shared" si="1056"/>
        <v>226.87514614143529</v>
      </c>
      <c r="AC1647" s="31">
        <f t="shared" si="1056"/>
        <v>365.12080473997844</v>
      </c>
      <c r="AD1647" s="31">
        <f t="shared" si="1056"/>
        <v>48.93579423538727</v>
      </c>
      <c r="AE1647" s="31">
        <f t="shared" si="1057"/>
        <v>13.458023375922876</v>
      </c>
      <c r="AF1647" s="31">
        <f t="shared" si="1058"/>
        <v>9387.7207094943587</v>
      </c>
      <c r="AG1647" s="31">
        <f t="shared" si="1059"/>
        <v>0.11204359687465631</v>
      </c>
      <c r="AH1647" s="31">
        <f t="shared" si="1060"/>
        <v>0.81824941154101793</v>
      </c>
      <c r="AI1647" s="31">
        <f t="shared" si="1060"/>
        <v>2.4167223670382845E-2</v>
      </c>
      <c r="AJ1647" s="31">
        <f t="shared" si="1060"/>
        <v>3.889344560183923E-2</v>
      </c>
      <c r="AK1647" s="31">
        <f t="shared" si="1060"/>
        <v>5.2127450048546501E-3</v>
      </c>
      <c r="AL1647" s="31">
        <f t="shared" si="1061"/>
        <v>1.4335773072490299E-3</v>
      </c>
      <c r="AM1647" s="31">
        <f t="shared" si="1062"/>
        <v>1</v>
      </c>
      <c r="AN1647" s="31">
        <f>(Z1647*'Propiedades físicas'!$F$4)/1000</f>
        <v>924.96177830013187</v>
      </c>
      <c r="AO1647" s="31">
        <f>(AA1647*'Propiedades físicas'!$F$6)/1000</f>
        <v>246.11516215801618</v>
      </c>
      <c r="AP1647" s="31">
        <f>(AB1647*'Propiedades físicas'!$F$9)/1000</f>
        <v>139.97062141195849</v>
      </c>
      <c r="AQ1647" s="31">
        <f>(AC1647*'Propiedades físicas'!$F$5)/1000</f>
        <v>107.51712337178147</v>
      </c>
      <c r="AR1647" s="31">
        <f>(AD1647*'Propiedades físicas'!$F$8)/1000</f>
        <v>17.348717772329486</v>
      </c>
      <c r="AS1647" s="31">
        <f>(AE1647*'Propiedades físicas'!$F$7)/1000</f>
        <v>1.2393493726887377</v>
      </c>
      <c r="AT1647" s="31">
        <f t="shared" si="1063"/>
        <v>1437.1527523869065</v>
      </c>
      <c r="AU1647" s="31">
        <f t="shared" si="1064"/>
        <v>0.64360714389190832</v>
      </c>
      <c r="AV1647" s="31">
        <f t="shared" si="1067"/>
        <v>0.17125191581010013</v>
      </c>
      <c r="AW1647" s="31">
        <f t="shared" si="1067"/>
        <v>9.7394394005429957E-2</v>
      </c>
      <c r="AX1647" s="31">
        <f t="shared" si="1067"/>
        <v>7.4812592602429215E-2</v>
      </c>
      <c r="AY1647" s="31">
        <f t="shared" si="1067"/>
        <v>1.2071589288971358E-2</v>
      </c>
      <c r="AZ1647" s="31">
        <f t="shared" si="1068"/>
        <v>8.6236440116080522E-4</v>
      </c>
      <c r="BA1647" s="31">
        <f t="shared" si="1065"/>
        <v>0.99999999999999978</v>
      </c>
      <c r="BB1647" s="34">
        <f>AU1647*'Propiedades físicas'!$C$4+'Diseño reactor'!AV1647*'Propiedades físicas'!$C$5+'Diseño reactor'!AW1647*'Propiedades físicas'!$C$8+'Diseño reactor'!AX1647*'Propiedades físicas'!$C$9+'Diseño reactor'!AY1647*'Propiedades físicas'!$C$7+'Diseño reactor'!AZ1647*'Propiedades físicas'!$C$6</f>
        <v>875.50605617402255</v>
      </c>
      <c r="BC1647" s="45">
        <f>AU1647*'Propiedades físicas'!$L$4+'Diseño reactor'!AV1647*'Propiedades físicas'!$L$5+'Diseño reactor'!AW1647*'Propiedades físicas'!$L$8+AX1647*'Propiedades físicas'!$L$9+'Diseño reactor'!AY1647*'Propiedades físicas'!$L$7+'Diseño reactor'!AZ1647*'Propiedades físicas'!$L$6</f>
        <v>2.085458317782547</v>
      </c>
      <c r="BD1647" s="29">
        <f t="shared" si="1044"/>
        <v>1.9297365121368071</v>
      </c>
      <c r="BE1647" s="58">
        <f t="shared" si="1045"/>
        <v>41.763598440157899</v>
      </c>
      <c r="BF1647" s="30">
        <f>AU1647*'Propiedades físicas'!$I$4+'Diseño reactor'!AV1647*'Propiedades físicas'!$I$5+'Diseño reactor'!AW1647*'Propiedades físicas'!$I$8+'Diseño reactor'!AX1647*'Propiedades físicas'!$I$9+'Diseño reactor'!AY1647*'Propiedades físicas'!$I$7+'Diseño reactor'!AZ1647*'Propiedades físicas'!$I$6</f>
        <v>1.9915151866855735E-2</v>
      </c>
      <c r="BG1647" s="24">
        <f>AU1647*'Propiedades físicas'!$O$4+'Diseño reactor'!AV1647*'Propiedades físicas'!$O$5+'Diseño reactor'!AW1647*'Propiedades físicas'!$O$8+'Diseño reactor'!AX1647*'Propiedades físicas'!$O$9+'Diseño reactor'!AY1647*'Propiedades físicas'!$O$7+'Diseño reactor'!AZ1647*'Propiedades físicas'!$O$6</f>
        <v>0.15291353774398314</v>
      </c>
      <c r="BH1647" s="54">
        <f t="shared" si="1046"/>
        <v>41275.251817926583</v>
      </c>
      <c r="BI1647" s="34">
        <f t="shared" si="1066"/>
        <v>271.60590045449476</v>
      </c>
      <c r="BJ1647" s="27">
        <f t="shared" si="1047"/>
        <v>4795.4707242164504</v>
      </c>
      <c r="BK1647" s="34">
        <f t="shared" si="1048"/>
        <v>564.07107199049096</v>
      </c>
      <c r="BL1647" s="27">
        <f t="shared" si="1049"/>
        <v>105.51369660337102</v>
      </c>
      <c r="BM1647" s="34">
        <f t="shared" si="1050"/>
        <v>1.1054421768707483</v>
      </c>
      <c r="BN1647" s="45">
        <f t="shared" si="1051"/>
        <v>1724.4477700934228</v>
      </c>
      <c r="BO1647" s="45">
        <f t="shared" si="1052"/>
        <v>103.11165602694437</v>
      </c>
      <c r="BP1647" s="66">
        <f t="shared" si="1053"/>
        <v>6.6886681093625802</v>
      </c>
    </row>
    <row r="1648" spans="8:68">
      <c r="H1648" s="68">
        <v>1643</v>
      </c>
      <c r="I1648" s="31">
        <f>('Propiedades físicas'!$C$10*'Diseño reactor'!H1648)/1000</f>
        <v>1438.0279976685058</v>
      </c>
      <c r="J1648" s="31">
        <f t="shared" si="1031"/>
        <v>0.31710091927230827</v>
      </c>
      <c r="K1648" s="31">
        <f>(I1648*1000)/'Propiedades físicas'!$F$10</f>
        <v>9393.4379571858881</v>
      </c>
      <c r="L1648" s="31">
        <f t="shared" si="1032"/>
        <v>1341.9197081694126</v>
      </c>
      <c r="M1648" s="31">
        <f t="shared" si="1033"/>
        <v>8051.5182490164752</v>
      </c>
      <c r="N1648" s="31">
        <f t="shared" si="1034"/>
        <v>0.81674967021875389</v>
      </c>
      <c r="O1648" s="32">
        <f t="shared" si="1035"/>
        <v>4.9004980213125231</v>
      </c>
      <c r="P1648" s="33">
        <f t="shared" si="1036"/>
        <v>0.64066510279200295</v>
      </c>
      <c r="Q1648" s="31">
        <f t="shared" si="1037"/>
        <v>4.6782666742296435</v>
      </c>
      <c r="R1648" s="31">
        <f t="shared" si="1038"/>
        <v>0.1381221708486641</v>
      </c>
      <c r="S1648" s="31">
        <f t="shared" si="1039"/>
        <v>0.22223134708288039</v>
      </c>
      <c r="T1648" s="31">
        <f t="shared" si="1040"/>
        <v>2.9778013500044335E-2</v>
      </c>
      <c r="U1648" s="31">
        <f t="shared" si="1041"/>
        <v>8.1843830780425481E-3</v>
      </c>
      <c r="V1648" s="47">
        <f t="shared" si="1054"/>
        <v>6.3444505325033305E-4</v>
      </c>
      <c r="W1648" s="31">
        <f t="shared" si="1042"/>
        <v>0.21559184392396444</v>
      </c>
      <c r="X1648" s="34">
        <f>(S1648*H1648*'Propiedades físicas'!$F$5*60*24*365)/(1000000)</f>
        <v>56511.820113898968</v>
      </c>
      <c r="Y1648" s="34">
        <f>(U1648*H1648*'Propiedades físicas'!$F$7*60*24*365)/(1000000)</f>
        <v>650.86563476689582</v>
      </c>
      <c r="Z1648" s="31">
        <f t="shared" si="1055"/>
        <v>1052.6127638872608</v>
      </c>
      <c r="AA1648" s="31">
        <f t="shared" si="1056"/>
        <v>7686.3921457593042</v>
      </c>
      <c r="AB1648" s="31">
        <f t="shared" si="1056"/>
        <v>226.93472670435511</v>
      </c>
      <c r="AC1648" s="31">
        <f t="shared" si="1056"/>
        <v>365.12610325717247</v>
      </c>
      <c r="AD1648" s="31">
        <f t="shared" si="1056"/>
        <v>48.925276180572844</v>
      </c>
      <c r="AE1648" s="31">
        <f t="shared" si="1057"/>
        <v>13.446941397223906</v>
      </c>
      <c r="AF1648" s="31">
        <f t="shared" si="1058"/>
        <v>9393.4379571858899</v>
      </c>
      <c r="AG1648" s="31">
        <f t="shared" si="1059"/>
        <v>0.11205830801086222</v>
      </c>
      <c r="AH1648" s="31">
        <f t="shared" si="1060"/>
        <v>0.81827251968799009</v>
      </c>
      <c r="AI1648" s="31">
        <f t="shared" si="1060"/>
        <v>2.4158857251061334E-2</v>
      </c>
      <c r="AJ1648" s="31">
        <f t="shared" si="1060"/>
        <v>3.8870337454867045E-2</v>
      </c>
      <c r="AK1648" s="31">
        <f t="shared" si="1060"/>
        <v>5.2084525818521512E-3</v>
      </c>
      <c r="AL1648" s="31">
        <f t="shared" si="1061"/>
        <v>1.4315250133671374E-3</v>
      </c>
      <c r="AM1648" s="31">
        <f t="shared" si="1062"/>
        <v>1</v>
      </c>
      <c r="AN1648" s="31">
        <f>(Z1648*'Propiedades físicas'!$F$4)/1000</f>
        <v>925.64661230717934</v>
      </c>
      <c r="AO1648" s="31">
        <f>(AA1648*'Propiedades físicas'!$F$6)/1000</f>
        <v>246.2720043501281</v>
      </c>
      <c r="AP1648" s="31">
        <f>(AB1648*'Propiedades físicas'!$F$9)/1000</f>
        <v>140.00737964025186</v>
      </c>
      <c r="AQ1648" s="31">
        <f>(AC1648*'Propiedades físicas'!$F$5)/1000</f>
        <v>107.51868362613959</v>
      </c>
      <c r="AR1648" s="31">
        <f>(AD1648*'Propiedades físicas'!$F$8)/1000</f>
        <v>17.344988911536678</v>
      </c>
      <c r="AS1648" s="31">
        <f>(AE1648*'Propiedades físicas'!$F$7)/1000</f>
        <v>1.2383288332703497</v>
      </c>
      <c r="AT1648" s="31">
        <f t="shared" si="1063"/>
        <v>1438.0279976685058</v>
      </c>
      <c r="AU1648" s="31">
        <f t="shared" si="1064"/>
        <v>0.64369164842961524</v>
      </c>
      <c r="AV1648" s="31">
        <f t="shared" si="1067"/>
        <v>0.17125675212820071</v>
      </c>
      <c r="AW1648" s="31">
        <f t="shared" si="1067"/>
        <v>9.7360677168488868E-2</v>
      </c>
      <c r="AX1648" s="31">
        <f t="shared" si="1067"/>
        <v>7.4768143457888916E-2</v>
      </c>
      <c r="AY1648" s="31">
        <f t="shared" si="1067"/>
        <v>1.2061648966263759E-2</v>
      </c>
      <c r="AZ1648" s="31">
        <f t="shared" si="1068"/>
        <v>8.6112984954261592E-4</v>
      </c>
      <c r="BA1648" s="31">
        <f t="shared" si="1065"/>
        <v>1</v>
      </c>
      <c r="BB1648" s="34">
        <f>AU1648*'Propiedades físicas'!$C$4+'Diseño reactor'!AV1648*'Propiedades físicas'!$C$5+'Diseño reactor'!AW1648*'Propiedades físicas'!$C$8+'Diseño reactor'!AX1648*'Propiedades físicas'!$C$9+'Diseño reactor'!AY1648*'Propiedades físicas'!$C$7+'Diseño reactor'!AZ1648*'Propiedades físicas'!$C$6</f>
        <v>875.50566825907686</v>
      </c>
      <c r="BC1648" s="45">
        <f>AU1648*'Propiedades físicas'!$L$4+'Diseño reactor'!AV1648*'Propiedades físicas'!$L$5+'Diseño reactor'!AW1648*'Propiedades físicas'!$L$8+AX1648*'Propiedades físicas'!$L$9+'Diseño reactor'!AY1648*'Propiedades físicas'!$L$7+'Diseño reactor'!AZ1648*'Propiedades físicas'!$L$6</f>
        <v>2.0855200411585701</v>
      </c>
      <c r="BD1648" s="29">
        <f t="shared" si="1044"/>
        <v>1.9287589780664045</v>
      </c>
      <c r="BE1648" s="58">
        <f t="shared" si="1045"/>
        <v>41.762535472611468</v>
      </c>
      <c r="BF1648" s="30">
        <f>AU1648*'Propiedades físicas'!$I$4+'Diseño reactor'!AV1648*'Propiedades físicas'!$I$5+'Diseño reactor'!AW1648*'Propiedades físicas'!$I$8+'Diseño reactor'!AX1648*'Propiedades físicas'!$I$9+'Diseño reactor'!AY1648*'Propiedades físicas'!$I$7+'Diseño reactor'!AZ1648*'Propiedades físicas'!$I$6</f>
        <v>1.9915328880072965E-2</v>
      </c>
      <c r="BG1648" s="24">
        <f>AU1648*'Propiedades físicas'!$O$4+'Diseño reactor'!AV1648*'Propiedades físicas'!$O$5+'Diseño reactor'!AW1648*'Propiedades físicas'!$O$8+'Diseño reactor'!AX1648*'Propiedades físicas'!$O$9+'Diseño reactor'!AY1648*'Propiedades físicas'!$O$7+'Diseño reactor'!AZ1648*'Propiedades físicas'!$O$6</f>
        <v>0.15291644871824148</v>
      </c>
      <c r="BH1648" s="54">
        <f t="shared" si="1046"/>
        <v>41274.866663646942</v>
      </c>
      <c r="BI1648" s="34">
        <f t="shared" si="1066"/>
        <v>271.61118279816321</v>
      </c>
      <c r="BJ1648" s="27">
        <f t="shared" si="1047"/>
        <v>4795.4719799292425</v>
      </c>
      <c r="BK1648" s="34">
        <f t="shared" si="1048"/>
        <v>564.08195776816456</v>
      </c>
      <c r="BL1648" s="27">
        <f t="shared" si="1049"/>
        <v>105.51407749608767</v>
      </c>
      <c r="BM1648" s="34">
        <f t="shared" si="1050"/>
        <v>1.1054421768707483</v>
      </c>
      <c r="BN1648" s="45">
        <f t="shared" si="1051"/>
        <v>1725.6292914748553</v>
      </c>
      <c r="BO1648" s="45">
        <f t="shared" si="1052"/>
        <v>103.12431323983081</v>
      </c>
      <c r="BP1648" s="66">
        <f t="shared" si="1053"/>
        <v>6.6886651457801944</v>
      </c>
    </row>
    <row r="1649" spans="8:68">
      <c r="H1649" s="68">
        <v>1644</v>
      </c>
      <c r="I1649" s="31">
        <f>('Propiedades físicas'!$C$10*'Diseño reactor'!H1649)/1000</f>
        <v>1438.9032429501056</v>
      </c>
      <c r="J1649" s="31">
        <f t="shared" si="1031"/>
        <v>0.3169080355014614</v>
      </c>
      <c r="K1649" s="31">
        <f>(I1649*1000)/'Propiedades físicas'!$F$10</f>
        <v>9399.1552048774192</v>
      </c>
      <c r="L1649" s="31">
        <f t="shared" si="1032"/>
        <v>1342.7364578396312</v>
      </c>
      <c r="M1649" s="31">
        <f t="shared" si="1033"/>
        <v>8056.4187470377874</v>
      </c>
      <c r="N1649" s="31">
        <f t="shared" si="1034"/>
        <v>0.81674967021875378</v>
      </c>
      <c r="O1649" s="32">
        <f t="shared" si="1035"/>
        <v>4.9004980213125231</v>
      </c>
      <c r="P1649" s="33">
        <f t="shared" si="1036"/>
        <v>0.64074912973018483</v>
      </c>
      <c r="Q1649" s="31">
        <f t="shared" si="1037"/>
        <v>4.6783986346547035</v>
      </c>
      <c r="R1649" s="31">
        <f t="shared" si="1038"/>
        <v>0.13807436631090211</v>
      </c>
      <c r="S1649" s="31">
        <f t="shared" si="1039"/>
        <v>0.22209938665782061</v>
      </c>
      <c r="T1649" s="31">
        <f t="shared" si="1040"/>
        <v>2.9753502186081988E-2</v>
      </c>
      <c r="U1649" s="31">
        <f t="shared" si="1041"/>
        <v>8.1726719915848484E-3</v>
      </c>
      <c r="V1649" s="47">
        <f t="shared" si="1054"/>
        <v>6.3452826439299869E-4</v>
      </c>
      <c r="W1649" s="31">
        <f t="shared" si="1042"/>
        <v>0.21548896425195976</v>
      </c>
      <c r="X1649" s="34">
        <f>(S1649*H1649*'Propiedades físicas'!$F$5*60*24*365)/(1000000)</f>
        <v>56512.638618998993</v>
      </c>
      <c r="Y1649" s="34">
        <f>(U1649*H1649*'Propiedades físicas'!$F$7*60*24*365)/(1000000)</f>
        <v>650.32988472698617</v>
      </c>
      <c r="Z1649" s="31">
        <f t="shared" si="1055"/>
        <v>1053.3915692764238</v>
      </c>
      <c r="AA1649" s="31">
        <f t="shared" si="1056"/>
        <v>7691.287355372333</v>
      </c>
      <c r="AB1649" s="31">
        <f t="shared" si="1056"/>
        <v>226.99425821512307</v>
      </c>
      <c r="AC1649" s="31">
        <f t="shared" si="1056"/>
        <v>365.1313916654571</v>
      </c>
      <c r="AD1649" s="31">
        <f t="shared" si="1056"/>
        <v>48.914757593918786</v>
      </c>
      <c r="AE1649" s="31">
        <f t="shared" si="1057"/>
        <v>13.435872754165491</v>
      </c>
      <c r="AF1649" s="31">
        <f t="shared" si="1058"/>
        <v>9399.1552048774211</v>
      </c>
      <c r="AG1649" s="31">
        <f t="shared" si="1059"/>
        <v>0.11207300510686286</v>
      </c>
      <c r="AH1649" s="31">
        <f t="shared" si="1060"/>
        <v>0.81829560079837393</v>
      </c>
      <c r="AI1649" s="31">
        <f t="shared" si="1060"/>
        <v>2.4150495791082471E-2</v>
      </c>
      <c r="AJ1649" s="31">
        <f t="shared" si="1060"/>
        <v>3.8847256344483244E-2</v>
      </c>
      <c r="AK1649" s="31">
        <f t="shared" si="1060"/>
        <v>5.2041653241916763E-3</v>
      </c>
      <c r="AL1649" s="31">
        <f t="shared" si="1061"/>
        <v>1.4294766350058069E-3</v>
      </c>
      <c r="AM1649" s="31">
        <f t="shared" si="1062"/>
        <v>1</v>
      </c>
      <c r="AN1649" s="31">
        <f>(Z1649*'Propiedades físicas'!$F$4)/1000</f>
        <v>926.3314781903016</v>
      </c>
      <c r="AO1649" s="31">
        <f>(AA1649*'Propiedades físicas'!$F$6)/1000</f>
        <v>246.42884686612956</v>
      </c>
      <c r="AP1649" s="31">
        <f>(AB1649*'Propiedades físicas'!$F$9)/1000</f>
        <v>140.04410760582016</v>
      </c>
      <c r="AQ1649" s="31">
        <f>(AC1649*'Propiedades físicas'!$F$5)/1000</f>
        <v>107.52024090372716</v>
      </c>
      <c r="AR1649" s="31">
        <f>(AD1649*'Propiedades físicas'!$F$8)/1000</f>
        <v>17.341259862196083</v>
      </c>
      <c r="AS1649" s="31">
        <f>(AE1649*'Propiedades físicas'!$F$7)/1000</f>
        <v>1.2373095219311001</v>
      </c>
      <c r="AT1649" s="31">
        <f t="shared" si="1063"/>
        <v>1438.9032429501056</v>
      </c>
      <c r="AU1649" s="31">
        <f t="shared" si="1064"/>
        <v>0.64377607231678358</v>
      </c>
      <c r="AV1649" s="31">
        <f t="shared" si="1067"/>
        <v>0.17126158278779732</v>
      </c>
      <c r="AW1649" s="31">
        <f t="shared" si="1067"/>
        <v>9.7326980317797671E-2</v>
      </c>
      <c r="AX1649" s="31">
        <f t="shared" si="1067"/>
        <v>7.4723746318956244E-2</v>
      </c>
      <c r="AY1649" s="31">
        <f t="shared" si="1067"/>
        <v>1.2051720605370403E-2</v>
      </c>
      <c r="AZ1649" s="31">
        <f t="shared" si="1068"/>
        <v>8.5989765329481872E-4</v>
      </c>
      <c r="BA1649" s="31">
        <f t="shared" si="1065"/>
        <v>1</v>
      </c>
      <c r="BB1649" s="34">
        <f>AU1649*'Propiedades físicas'!$C$4+'Diseño reactor'!AV1649*'Propiedades físicas'!$C$5+'Diseño reactor'!AW1649*'Propiedades físicas'!$C$8+'Diseño reactor'!AX1649*'Propiedades físicas'!$C$9+'Diseño reactor'!AY1649*'Propiedades físicas'!$C$7+'Diseño reactor'!AZ1649*'Propiedades físicas'!$C$6</f>
        <v>875.50528104077716</v>
      </c>
      <c r="BC1649" s="45">
        <f>AU1649*'Propiedades físicas'!$L$4+'Diseño reactor'!AV1649*'Propiedades físicas'!$L$5+'Diseño reactor'!AW1649*'Propiedades físicas'!$L$8+AX1649*'Propiedades físicas'!$L$9+'Diseño reactor'!AY1649*'Propiedades físicas'!$L$7+'Diseño reactor'!AZ1649*'Propiedades físicas'!$L$6</f>
        <v>2.0855817029020831</v>
      </c>
      <c r="BD1649" s="29">
        <f t="shared" si="1044"/>
        <v>1.9277824357104911</v>
      </c>
      <c r="BE1649" s="58">
        <f t="shared" si="1045"/>
        <v>41.761473604898214</v>
      </c>
      <c r="BF1649" s="30">
        <f>AU1649*'Propiedades físicas'!$I$4+'Diseño reactor'!AV1649*'Propiedades físicas'!$I$5+'Diseño reactor'!AW1649*'Propiedades físicas'!$I$8+'Diseño reactor'!AX1649*'Propiedades físicas'!$I$9+'Diseño reactor'!AY1649*'Propiedades físicas'!$I$7+'Diseño reactor'!AZ1649*'Propiedades físicas'!$I$6</f>
        <v>1.9915505566722232E-2</v>
      </c>
      <c r="BG1649" s="24">
        <f>AU1649*'Propiedades físicas'!$O$4+'Diseño reactor'!AV1649*'Propiedades físicas'!$O$5+'Diseño reactor'!AW1649*'Propiedades físicas'!$O$8+'Diseño reactor'!AX1649*'Propiedades físicas'!$O$9+'Diseño reactor'!AY1649*'Propiedades físicas'!$O$7+'Diseño reactor'!AZ1649*'Propiedades físicas'!$O$6</f>
        <v>0.15291935698148001</v>
      </c>
      <c r="BH1649" s="54">
        <f t="shared" si="1046"/>
        <v>41274.482225861866</v>
      </c>
      <c r="BI1649" s="34">
        <f t="shared" si="1066"/>
        <v>271.61645741834241</v>
      </c>
      <c r="BJ1649" s="27">
        <f t="shared" si="1047"/>
        <v>4795.4732448030973</v>
      </c>
      <c r="BK1649" s="34">
        <f t="shared" si="1048"/>
        <v>564.09283462860094</v>
      </c>
      <c r="BL1649" s="27">
        <f t="shared" si="1049"/>
        <v>105.5144580648544</v>
      </c>
      <c r="BM1649" s="34">
        <f t="shared" si="1050"/>
        <v>1.1054421768707483</v>
      </c>
      <c r="BN1649" s="45">
        <f t="shared" si="1051"/>
        <v>1726.8108524353604</v>
      </c>
      <c r="BO1649" s="45">
        <f t="shared" si="1052"/>
        <v>103.13695837525582</v>
      </c>
      <c r="BP1649" s="66">
        <f t="shared" si="1053"/>
        <v>6.6886621875200269</v>
      </c>
    </row>
    <row r="1650" spans="8:68">
      <c r="H1650" s="68">
        <v>1645</v>
      </c>
      <c r="I1650" s="31">
        <f>('Propiedades físicas'!$C$10*'Diseño reactor'!H1650)/1000</f>
        <v>1439.7784882317055</v>
      </c>
      <c r="J1650" s="31">
        <f t="shared" si="1031"/>
        <v>0.31671538623975837</v>
      </c>
      <c r="K1650" s="31">
        <f>(I1650*1000)/'Propiedades físicas'!$F$10</f>
        <v>9404.8724525689504</v>
      </c>
      <c r="L1650" s="31">
        <f t="shared" si="1032"/>
        <v>1343.5532075098499</v>
      </c>
      <c r="M1650" s="31">
        <f t="shared" si="1033"/>
        <v>8061.3192450590996</v>
      </c>
      <c r="N1650" s="31">
        <f t="shared" si="1034"/>
        <v>0.81674967021875378</v>
      </c>
      <c r="O1650" s="32">
        <f t="shared" si="1035"/>
        <v>4.9004980213125222</v>
      </c>
      <c r="P1650" s="33">
        <f t="shared" si="1036"/>
        <v>0.64083307651189658</v>
      </c>
      <c r="Q1650" s="31">
        <f t="shared" si="1037"/>
        <v>4.67853044077214</v>
      </c>
      <c r="R1650" s="31">
        <f t="shared" si="1038"/>
        <v>0.13802659011109825</v>
      </c>
      <c r="S1650" s="31">
        <f t="shared" si="1039"/>
        <v>0.22196758054038246</v>
      </c>
      <c r="T1650" s="31">
        <f t="shared" si="1040"/>
        <v>2.9729020357992492E-2</v>
      </c>
      <c r="U1650" s="31">
        <f t="shared" si="1041"/>
        <v>8.1609832377663814E-3</v>
      </c>
      <c r="V1650" s="47">
        <f t="shared" si="1054"/>
        <v>6.346113961574122E-4</v>
      </c>
      <c r="W1650" s="31">
        <f t="shared" si="1042"/>
        <v>0.21538618272076018</v>
      </c>
      <c r="X1650" s="34">
        <f>(S1650*H1650*'Propiedades físicas'!$F$5*60*24*365)/(1000000)</f>
        <v>56513.455563237978</v>
      </c>
      <c r="Y1650" s="34">
        <f>(U1650*H1650*'Propiedades físicas'!$F$7*60*24*365)/(1000000)</f>
        <v>649.79477916731867</v>
      </c>
      <c r="Z1650" s="31">
        <f t="shared" si="1055"/>
        <v>1054.17041086207</v>
      </c>
      <c r="AA1650" s="31">
        <f t="shared" si="1056"/>
        <v>7696.1825750701701</v>
      </c>
      <c r="AB1650" s="31">
        <f t="shared" si="1056"/>
        <v>227.05374073275661</v>
      </c>
      <c r="AC1650" s="31">
        <f t="shared" si="1056"/>
        <v>365.13666998892916</v>
      </c>
      <c r="AD1650" s="31">
        <f t="shared" si="1056"/>
        <v>48.904238488897647</v>
      </c>
      <c r="AE1650" s="31">
        <f t="shared" si="1057"/>
        <v>13.424817426125697</v>
      </c>
      <c r="AF1650" s="31">
        <f t="shared" si="1058"/>
        <v>9404.8724525689522</v>
      </c>
      <c r="AG1650" s="31">
        <f t="shared" si="1059"/>
        <v>0.11208768818274852</v>
      </c>
      <c r="AH1650" s="31">
        <f t="shared" si="1060"/>
        <v>0.81831865491891376</v>
      </c>
      <c r="AI1650" s="31">
        <f t="shared" si="1060"/>
        <v>2.4142139287677059E-2</v>
      </c>
      <c r="AJ1650" s="31">
        <f t="shared" si="1060"/>
        <v>3.8824202223943144E-2</v>
      </c>
      <c r="AK1650" s="31">
        <f t="shared" si="1060"/>
        <v>5.1998832238856572E-3</v>
      </c>
      <c r="AL1650" s="31">
        <f t="shared" si="1061"/>
        <v>1.4274321628315854E-3</v>
      </c>
      <c r="AM1650" s="31">
        <f t="shared" si="1062"/>
        <v>0.99999999999999967</v>
      </c>
      <c r="AN1650" s="31">
        <f>(Z1650*'Propiedades físicas'!$F$4)/1000</f>
        <v>927.01637590388714</v>
      </c>
      <c r="AO1650" s="31">
        <f>(AA1650*'Propiedades físicas'!$F$6)/1000</f>
        <v>246.58568970524826</v>
      </c>
      <c r="AP1650" s="31">
        <f>(AB1650*'Propiedades físicas'!$F$9)/1000</f>
        <v>140.0808053450742</v>
      </c>
      <c r="AQ1650" s="31">
        <f>(AC1650*'Propiedades físicas'!$F$5)/1000</f>
        <v>107.52179521163998</v>
      </c>
      <c r="AR1650" s="31">
        <f>(AD1650*'Propiedades físicas'!$F$8)/1000</f>
        <v>17.337530629083986</v>
      </c>
      <c r="AS1650" s="31">
        <f>(AE1650*'Propiedades físicas'!$F$7)/1000</f>
        <v>1.2362914367719153</v>
      </c>
      <c r="AT1650" s="31">
        <f t="shared" si="1063"/>
        <v>1439.7784882317055</v>
      </c>
      <c r="AU1650" s="31">
        <f t="shared" si="1064"/>
        <v>0.64386041566881724</v>
      </c>
      <c r="AV1650" s="31">
        <f t="shared" si="1067"/>
        <v>0.17126640779867305</v>
      </c>
      <c r="AW1650" s="31">
        <f t="shared" si="1067"/>
        <v>9.7293303442196444E-2</v>
      </c>
      <c r="AX1650" s="31">
        <f t="shared" si="1067"/>
        <v>7.467940109571658E-2</v>
      </c>
      <c r="AY1650" s="31">
        <f t="shared" si="1067"/>
        <v>1.2041804187793806E-2</v>
      </c>
      <c r="AZ1650" s="31">
        <f t="shared" si="1068"/>
        <v>8.586678068029012E-4</v>
      </c>
      <c r="BA1650" s="31">
        <f t="shared" si="1065"/>
        <v>1</v>
      </c>
      <c r="BB1650" s="34">
        <f>AU1650*'Propiedades físicas'!$C$4+'Diseño reactor'!AV1650*'Propiedades físicas'!$C$5+'Diseño reactor'!AW1650*'Propiedades físicas'!$C$8+'Diseño reactor'!AX1650*'Propiedades físicas'!$C$9+'Diseño reactor'!AY1650*'Propiedades físicas'!$C$7+'Diseño reactor'!AZ1650*'Propiedades físicas'!$C$6</f>
        <v>875.50489451755277</v>
      </c>
      <c r="BC1650" s="45">
        <f>AU1650*'Propiedades físicas'!$L$4+'Diseño reactor'!AV1650*'Propiedades físicas'!$L$5+'Diseño reactor'!AW1650*'Propiedades físicas'!$L$8+AX1650*'Propiedades físicas'!$L$9+'Diseño reactor'!AY1650*'Propiedades físicas'!$L$7+'Diseño reactor'!AZ1650*'Propiedades físicas'!$L$6</f>
        <v>2.0856433031044403</v>
      </c>
      <c r="BD1650" s="29">
        <f t="shared" si="1044"/>
        <v>1.9268068835588887</v>
      </c>
      <c r="BE1650" s="58">
        <f t="shared" si="1045"/>
        <v>41.760412835304209</v>
      </c>
      <c r="BF1650" s="30">
        <f>AU1650*'Propiedades físicas'!$I$4+'Diseño reactor'!AV1650*'Propiedades físicas'!$I$5+'Diseño reactor'!AW1650*'Propiedades físicas'!$I$8+'Diseño reactor'!AX1650*'Propiedades físicas'!$I$9+'Diseño reactor'!AY1650*'Propiedades físicas'!$I$7+'Diseño reactor'!AZ1650*'Propiedades físicas'!$I$6</f>
        <v>1.9915681927528458E-2</v>
      </c>
      <c r="BG1650" s="24">
        <f>AU1650*'Propiedades físicas'!$O$4+'Diseño reactor'!AV1650*'Propiedades físicas'!$O$5+'Diseño reactor'!AW1650*'Propiedades físicas'!$O$8+'Diseño reactor'!AX1650*'Propiedades físicas'!$O$9+'Diseño reactor'!AY1650*'Propiedades físicas'!$O$7+'Diseño reactor'!AZ1650*'Propiedades físicas'!$O$6</f>
        <v>0.15292226253735897</v>
      </c>
      <c r="BH1650" s="54">
        <f t="shared" si="1046"/>
        <v>41274.098502956949</v>
      </c>
      <c r="BI1650" s="34">
        <f t="shared" si="1066"/>
        <v>271.62172433042804</v>
      </c>
      <c r="BJ1650" s="27">
        <f t="shared" si="1047"/>
        <v>4795.4745188077977</v>
      </c>
      <c r="BK1650" s="34">
        <f t="shared" si="1048"/>
        <v>564.10370258180092</v>
      </c>
      <c r="BL1650" s="27">
        <f t="shared" si="1049"/>
        <v>105.514838310051</v>
      </c>
      <c r="BM1650" s="34">
        <f t="shared" si="1050"/>
        <v>1.1054421768707483</v>
      </c>
      <c r="BN1650" s="45">
        <f t="shared" si="1051"/>
        <v>1727.9924529163156</v>
      </c>
      <c r="BO1650" s="45">
        <f t="shared" si="1052"/>
        <v>103.14959145049674</v>
      </c>
      <c r="BP1650" s="66">
        <f t="shared" si="1053"/>
        <v>6.6886592345700775</v>
      </c>
    </row>
    <row r="1651" spans="8:68">
      <c r="H1651" s="68">
        <v>1646</v>
      </c>
      <c r="I1651" s="31">
        <f>('Propiedades físicas'!$C$10*'Diseño reactor'!H1651)/1000</f>
        <v>1440.6537335133053</v>
      </c>
      <c r="J1651" s="31">
        <f t="shared" si="1031"/>
        <v>0.31652297105978283</v>
      </c>
      <c r="K1651" s="31">
        <f>(I1651*1000)/'Propiedades físicas'!$F$10</f>
        <v>9410.5897002604815</v>
      </c>
      <c r="L1651" s="31">
        <f t="shared" si="1032"/>
        <v>1344.3699571800687</v>
      </c>
      <c r="M1651" s="31">
        <f t="shared" si="1033"/>
        <v>8066.2197430804126</v>
      </c>
      <c r="N1651" s="31">
        <f t="shared" si="1034"/>
        <v>0.81674967021875378</v>
      </c>
      <c r="O1651" s="32">
        <f t="shared" si="1035"/>
        <v>4.9004980213125231</v>
      </c>
      <c r="P1651" s="33">
        <f t="shared" si="1036"/>
        <v>0.64091694325178017</v>
      </c>
      <c r="Q1651" s="31">
        <f t="shared" si="1037"/>
        <v>4.6786620928486018</v>
      </c>
      <c r="R1651" s="31">
        <f t="shared" si="1038"/>
        <v>0.13797884223340334</v>
      </c>
      <c r="S1651" s="31">
        <f t="shared" si="1039"/>
        <v>0.22183592846392219</v>
      </c>
      <c r="T1651" s="31">
        <f t="shared" si="1040"/>
        <v>2.9704567970192348E-2</v>
      </c>
      <c r="U1651" s="31">
        <f t="shared" si="1041"/>
        <v>8.1493167633780433E-3</v>
      </c>
      <c r="V1651" s="47">
        <f t="shared" si="1054"/>
        <v>6.3469444865710267E-4</v>
      </c>
      <c r="W1651" s="31">
        <f t="shared" si="1042"/>
        <v>0.21528349919000234</v>
      </c>
      <c r="X1651" s="34">
        <f>(S1651*H1651*'Propiedades físicas'!$F$5*60*24*365)/(1000000)</f>
        <v>56514.270950334685</v>
      </c>
      <c r="Y1651" s="34">
        <f>(U1651*H1651*'Propiedades físicas'!$F$7*60*24*365)/(1000000)</f>
        <v>649.26031709156348</v>
      </c>
      <c r="Z1651" s="31">
        <f t="shared" si="1055"/>
        <v>1054.9492885924301</v>
      </c>
      <c r="AA1651" s="31">
        <f t="shared" si="1056"/>
        <v>7701.0778048287984</v>
      </c>
      <c r="AB1651" s="31">
        <f t="shared" si="1056"/>
        <v>227.1131743161819</v>
      </c>
      <c r="AC1651" s="31">
        <f t="shared" si="1056"/>
        <v>365.14193825161595</v>
      </c>
      <c r="AD1651" s="31">
        <f t="shared" si="1056"/>
        <v>48.893718878936603</v>
      </c>
      <c r="AE1651" s="31">
        <f t="shared" si="1057"/>
        <v>13.413775392520259</v>
      </c>
      <c r="AF1651" s="31">
        <f t="shared" si="1058"/>
        <v>9410.5897002604834</v>
      </c>
      <c r="AG1651" s="31">
        <f t="shared" si="1059"/>
        <v>0.11210235725857108</v>
      </c>
      <c r="AH1651" s="31">
        <f t="shared" si="1060"/>
        <v>0.81834168209624891</v>
      </c>
      <c r="AI1651" s="31">
        <f t="shared" si="1060"/>
        <v>2.4133787738072933E-2</v>
      </c>
      <c r="AJ1651" s="31">
        <f t="shared" si="1060"/>
        <v>3.880117504660828E-2</v>
      </c>
      <c r="AK1651" s="31">
        <f t="shared" si="1060"/>
        <v>5.1956062729611122E-3</v>
      </c>
      <c r="AL1651" s="31">
        <f t="shared" si="1061"/>
        <v>1.4253915875377043E-3</v>
      </c>
      <c r="AM1651" s="31">
        <f t="shared" si="1062"/>
        <v>1</v>
      </c>
      <c r="AN1651" s="31">
        <f>(Z1651*'Propiedades físicas'!$F$4)/1000</f>
        <v>927.70130540241109</v>
      </c>
      <c r="AO1651" s="31">
        <f>(AA1651*'Propiedades físicas'!$F$6)/1000</f>
        <v>246.7425328667147</v>
      </c>
      <c r="AP1651" s="31">
        <f>(AB1651*'Propiedades físicas'!$F$9)/1000</f>
        <v>140.1174728943684</v>
      </c>
      <c r="AQ1651" s="31">
        <f>(AC1651*'Propiedades físicas'!$F$5)/1000</f>
        <v>107.52334655695336</v>
      </c>
      <c r="AR1651" s="31">
        <f>(AD1651*'Propiedades físicas'!$F$8)/1000</f>
        <v>17.333801216960598</v>
      </c>
      <c r="AS1651" s="31">
        <f>(AE1651*'Propiedades físicas'!$F$7)/1000</f>
        <v>1.2352745758971908</v>
      </c>
      <c r="AT1651" s="31">
        <f t="shared" si="1063"/>
        <v>1440.6537335133053</v>
      </c>
      <c r="AU1651" s="31">
        <f t="shared" si="1064"/>
        <v>0.64394467860089932</v>
      </c>
      <c r="AV1651" s="31">
        <f t="shared" si="1067"/>
        <v>0.17127122717058915</v>
      </c>
      <c r="AW1651" s="31">
        <f t="shared" si="1067"/>
        <v>9.7259646530513319E-2</v>
      </c>
      <c r="AX1651" s="31">
        <f t="shared" si="1067"/>
        <v>7.4635107698459532E-2</v>
      </c>
      <c r="AY1651" s="31">
        <f t="shared" si="1067"/>
        <v>1.203189969507028E-2</v>
      </c>
      <c r="AZ1651" s="31">
        <f t="shared" si="1068"/>
        <v>8.5744030446840362E-4</v>
      </c>
      <c r="BA1651" s="31">
        <f t="shared" si="1065"/>
        <v>1</v>
      </c>
      <c r="BB1651" s="34">
        <f>AU1651*'Propiedades físicas'!$C$4+'Diseño reactor'!AV1651*'Propiedades físicas'!$C$5+'Diseño reactor'!AW1651*'Propiedades físicas'!$C$8+'Diseño reactor'!AX1651*'Propiedades físicas'!$C$9+'Diseño reactor'!AY1651*'Propiedades físicas'!$C$7+'Diseño reactor'!AZ1651*'Propiedades físicas'!$C$6</f>
        <v>875.50450868783673</v>
      </c>
      <c r="BC1651" s="45">
        <f>AU1651*'Propiedades físicas'!$L$4+'Diseño reactor'!AV1651*'Propiedades físicas'!$L$5+'Diseño reactor'!AW1651*'Propiedades físicas'!$L$8+AX1651*'Propiedades físicas'!$L$9+'Diseño reactor'!AY1651*'Propiedades físicas'!$L$7+'Diseño reactor'!AZ1651*'Propiedades físicas'!$L$6</f>
        <v>2.0857048418568183</v>
      </c>
      <c r="BD1651" s="29">
        <f t="shared" si="1044"/>
        <v>1.9258323201044838</v>
      </c>
      <c r="BE1651" s="58">
        <f t="shared" si="1045"/>
        <v>41.759353162119091</v>
      </c>
      <c r="BF1651" s="30">
        <f>AU1651*'Propiedades físicas'!$I$4+'Diseño reactor'!AV1651*'Propiedades físicas'!$I$5+'Diseño reactor'!AW1651*'Propiedades físicas'!$I$8+'Diseño reactor'!AX1651*'Propiedades físicas'!$I$9+'Diseño reactor'!AY1651*'Propiedades físicas'!$I$7+'Diseño reactor'!AZ1651*'Propiedades físicas'!$I$6</f>
        <v>1.9915857963214625E-2</v>
      </c>
      <c r="BG1651" s="24">
        <f>AU1651*'Propiedades físicas'!$O$4+'Diseño reactor'!AV1651*'Propiedades físicas'!$O$5+'Diseño reactor'!AW1651*'Propiedades físicas'!$O$8+'Diseño reactor'!AX1651*'Propiedades físicas'!$O$9+'Diseño reactor'!AY1651*'Propiedades físicas'!$O$7+'Diseño reactor'!AZ1651*'Propiedades físicas'!$O$6</f>
        <v>0.15292516538953235</v>
      </c>
      <c r="BH1651" s="54">
        <f t="shared" si="1046"/>
        <v>41273.715493322197</v>
      </c>
      <c r="BI1651" s="34">
        <f t="shared" si="1066"/>
        <v>271.62698354977692</v>
      </c>
      <c r="BJ1651" s="27">
        <f t="shared" si="1047"/>
        <v>4795.4758019132178</v>
      </c>
      <c r="BK1651" s="34">
        <f t="shared" si="1048"/>
        <v>564.11456163775313</v>
      </c>
      <c r="BL1651" s="27">
        <f t="shared" si="1049"/>
        <v>105.51521823205677</v>
      </c>
      <c r="BM1651" s="34">
        <f t="shared" si="1050"/>
        <v>1.1054421768707483</v>
      </c>
      <c r="BN1651" s="45">
        <f t="shared" si="1051"/>
        <v>1729.1740928592121</v>
      </c>
      <c r="BO1651" s="45">
        <f t="shared" si="1052"/>
        <v>103.16221248279798</v>
      </c>
      <c r="BP1651" s="66">
        <f t="shared" si="1053"/>
        <v>6.6886562869183743</v>
      </c>
    </row>
    <row r="1652" spans="8:68">
      <c r="H1652" s="68">
        <v>1647</v>
      </c>
      <c r="I1652" s="31">
        <f>('Propiedades físicas'!$C$10*'Diseño reactor'!H1652)/1000</f>
        <v>1441.528978794905</v>
      </c>
      <c r="J1652" s="31">
        <f t="shared" si="1031"/>
        <v>0.31633078953515636</v>
      </c>
      <c r="K1652" s="31">
        <f>(I1652*1000)/'Propiedades físicas'!$F$10</f>
        <v>9416.3069479520145</v>
      </c>
      <c r="L1652" s="31">
        <f t="shared" si="1032"/>
        <v>1345.1867068502877</v>
      </c>
      <c r="M1652" s="31">
        <f t="shared" si="1033"/>
        <v>8071.1202411017266</v>
      </c>
      <c r="N1652" s="31">
        <f t="shared" si="1034"/>
        <v>0.81674967021875389</v>
      </c>
      <c r="O1652" s="32">
        <f t="shared" si="1035"/>
        <v>4.900498021312524</v>
      </c>
      <c r="P1652" s="33">
        <f t="shared" si="1036"/>
        <v>0.64100073006425828</v>
      </c>
      <c r="Q1652" s="31">
        <f t="shared" si="1037"/>
        <v>4.6787935911501215</v>
      </c>
      <c r="R1652" s="31">
        <f t="shared" si="1038"/>
        <v>0.1379311226619514</v>
      </c>
      <c r="S1652" s="31">
        <f t="shared" si="1039"/>
        <v>0.22170443016240254</v>
      </c>
      <c r="T1652" s="31">
        <f t="shared" si="1040"/>
        <v>2.9680144977181366E-2</v>
      </c>
      <c r="U1652" s="31">
        <f t="shared" si="1041"/>
        <v>8.1376725153627944E-3</v>
      </c>
      <c r="V1652" s="47">
        <f t="shared" si="1054"/>
        <v>6.3477742200538203E-4</v>
      </c>
      <c r="W1652" s="31">
        <f t="shared" si="1042"/>
        <v>0.21518091351959029</v>
      </c>
      <c r="X1652" s="34">
        <f>(S1652*H1652*'Propiedades físicas'!$F$5*60*24*365)/(1000000)</f>
        <v>56515.084783997423</v>
      </c>
      <c r="Y1652" s="34">
        <f>(U1652*H1652*'Propiedades físicas'!$F$7*60*24*365)/(1000000)</f>
        <v>648.72649750521066</v>
      </c>
      <c r="Z1652" s="31">
        <f t="shared" si="1055"/>
        <v>1055.7282024158335</v>
      </c>
      <c r="AA1652" s="31">
        <f t="shared" si="1056"/>
        <v>7705.9730446242502</v>
      </c>
      <c r="AB1652" s="31">
        <f t="shared" si="1056"/>
        <v>227.17255902423395</v>
      </c>
      <c r="AC1652" s="31">
        <f t="shared" si="1056"/>
        <v>365.147196477477</v>
      </c>
      <c r="AD1652" s="31">
        <f t="shared" si="1056"/>
        <v>48.883198777417711</v>
      </c>
      <c r="AE1652" s="31">
        <f t="shared" si="1057"/>
        <v>13.402746632802522</v>
      </c>
      <c r="AF1652" s="31">
        <f t="shared" si="1058"/>
        <v>9416.3069479520145</v>
      </c>
      <c r="AG1652" s="31">
        <f t="shared" si="1059"/>
        <v>0.11211701235434424</v>
      </c>
      <c r="AH1652" s="31">
        <f t="shared" si="1060"/>
        <v>0.81836468237691096</v>
      </c>
      <c r="AI1652" s="31">
        <f t="shared" si="1060"/>
        <v>2.4125441139494979E-2</v>
      </c>
      <c r="AJ1652" s="31">
        <f t="shared" si="1060"/>
        <v>3.8778174765946236E-2</v>
      </c>
      <c r="AK1652" s="31">
        <f t="shared" si="1060"/>
        <v>5.1913344634596358E-3</v>
      </c>
      <c r="AL1652" s="31">
        <f t="shared" si="1061"/>
        <v>1.4233548998439916E-3</v>
      </c>
      <c r="AM1652" s="31">
        <f t="shared" si="1062"/>
        <v>1</v>
      </c>
      <c r="AN1652" s="31">
        <f>(Z1652*'Propiedades físicas'!$F$4)/1000</f>
        <v>928.38626664043568</v>
      </c>
      <c r="AO1652" s="31">
        <f>(AA1652*'Propiedades físicas'!$F$6)/1000</f>
        <v>246.89937634976098</v>
      </c>
      <c r="AP1652" s="31">
        <f>(AB1652*'Propiedades físicas'!$F$9)/1000</f>
        <v>140.15411029000111</v>
      </c>
      <c r="AQ1652" s="31">
        <f>(AC1652*'Propiedades físicas'!$F$5)/1000</f>
        <v>107.52489494672267</v>
      </c>
      <c r="AR1652" s="31">
        <f>(AD1652*'Propiedades físicas'!$F$8)/1000</f>
        <v>17.330071630570121</v>
      </c>
      <c r="AS1652" s="31">
        <f>(AE1652*'Propiedades físicas'!$F$7)/1000</f>
        <v>1.2342589374147843</v>
      </c>
      <c r="AT1652" s="31">
        <f t="shared" si="1063"/>
        <v>1441.5289787949055</v>
      </c>
      <c r="AU1652" s="31">
        <f t="shared" si="1064"/>
        <v>0.64402886122799374</v>
      </c>
      <c r="AV1652" s="31">
        <f t="shared" si="1067"/>
        <v>0.17127604091328416</v>
      </c>
      <c r="AW1652" s="31">
        <f t="shared" si="1067"/>
        <v>9.722600957156452E-2</v>
      </c>
      <c r="AX1652" s="31">
        <f t="shared" si="1067"/>
        <v>7.4590866037678769E-2</v>
      </c>
      <c r="AY1652" s="31">
        <f t="shared" si="1067"/>
        <v>1.2022007108769868E-2</v>
      </c>
      <c r="AZ1652" s="31">
        <f t="shared" si="1068"/>
        <v>8.5621514070886352E-4</v>
      </c>
      <c r="BA1652" s="31">
        <f t="shared" si="1065"/>
        <v>0.99999999999999989</v>
      </c>
      <c r="BB1652" s="34">
        <f>AU1652*'Propiedades físicas'!$C$4+'Diseño reactor'!AV1652*'Propiedades físicas'!$C$5+'Diseño reactor'!AW1652*'Propiedades físicas'!$C$8+'Diseño reactor'!AX1652*'Propiedades físicas'!$C$9+'Diseño reactor'!AY1652*'Propiedades físicas'!$C$7+'Diseño reactor'!AZ1652*'Propiedades físicas'!$C$6</f>
        <v>875.50412355006654</v>
      </c>
      <c r="BC1652" s="45">
        <f>AU1652*'Propiedades físicas'!$L$4+'Diseño reactor'!AV1652*'Propiedades físicas'!$L$5+'Diseño reactor'!AW1652*'Propiedades físicas'!$L$8+AX1652*'Propiedades físicas'!$L$9+'Diseño reactor'!AY1652*'Propiedades físicas'!$L$7+'Diseño reactor'!AZ1652*'Propiedades físicas'!$L$6</f>
        <v>2.0857663192502107</v>
      </c>
      <c r="BD1652" s="29">
        <f t="shared" si="1044"/>
        <v>1.9248587438432252</v>
      </c>
      <c r="BE1652" s="58">
        <f t="shared" si="1045"/>
        <v>41.758294583636086</v>
      </c>
      <c r="BF1652" s="30">
        <f>AU1652*'Propiedades físicas'!$I$4+'Diseño reactor'!AV1652*'Propiedades físicas'!$I$5+'Diseño reactor'!AW1652*'Propiedades físicas'!$I$8+'Diseño reactor'!AX1652*'Propiedades físicas'!$I$9+'Diseño reactor'!AY1652*'Propiedades físicas'!$I$7+'Diseño reactor'!AZ1652*'Propiedades físicas'!$I$6</f>
        <v>1.9916033674501774E-2</v>
      </c>
      <c r="BG1652" s="24">
        <f>AU1652*'Propiedades físicas'!$O$4+'Diseño reactor'!AV1652*'Propiedades físicas'!$O$5+'Diseño reactor'!AW1652*'Propiedades físicas'!$O$8+'Diseño reactor'!AX1652*'Propiedades físicas'!$O$9+'Diseño reactor'!AY1652*'Propiedades físicas'!$O$7+'Diseño reactor'!AZ1652*'Propiedades físicas'!$O$6</f>
        <v>0.15292806554164765</v>
      </c>
      <c r="BH1652" s="54">
        <f t="shared" si="1046"/>
        <v>41273.33319535201</v>
      </c>
      <c r="BI1652" s="34">
        <f t="shared" si="1066"/>
        <v>271.63223509170706</v>
      </c>
      <c r="BJ1652" s="27">
        <f t="shared" si="1047"/>
        <v>4795.4770940893277</v>
      </c>
      <c r="BK1652" s="34">
        <f t="shared" si="1048"/>
        <v>564.12541180643279</v>
      </c>
      <c r="BL1652" s="27">
        <f t="shared" si="1049"/>
        <v>105.51559783125052</v>
      </c>
      <c r="BM1652" s="34">
        <f t="shared" si="1050"/>
        <v>1.1054421768707483</v>
      </c>
      <c r="BN1652" s="45">
        <f t="shared" si="1051"/>
        <v>1730.3557722056539</v>
      </c>
      <c r="BO1652" s="45">
        <f t="shared" si="1052"/>
        <v>103.17482148937104</v>
      </c>
      <c r="BP1652" s="66">
        <f t="shared" si="1053"/>
        <v>6.6886533445529812</v>
      </c>
    </row>
    <row r="1653" spans="8:68">
      <c r="H1653" s="68">
        <v>1648</v>
      </c>
      <c r="I1653" s="31">
        <f>('Propiedades físicas'!$C$10*'Diseño reactor'!H1653)/1000</f>
        <v>1442.4042240765048</v>
      </c>
      <c r="J1653" s="31">
        <f t="shared" si="1031"/>
        <v>0.31613884124053554</v>
      </c>
      <c r="K1653" s="31">
        <f>(I1653*1000)/'Propiedades físicas'!$F$10</f>
        <v>9422.0241956435439</v>
      </c>
      <c r="L1653" s="31">
        <f t="shared" si="1032"/>
        <v>1346.0034565205062</v>
      </c>
      <c r="M1653" s="31">
        <f t="shared" si="1033"/>
        <v>8076.0207391230369</v>
      </c>
      <c r="N1653" s="31">
        <f t="shared" si="1034"/>
        <v>0.81674967021875378</v>
      </c>
      <c r="O1653" s="32">
        <f t="shared" si="1035"/>
        <v>4.9004980213125222</v>
      </c>
      <c r="P1653" s="33">
        <f t="shared" si="1036"/>
        <v>0.64108443706353646</v>
      </c>
      <c r="Q1653" s="31">
        <f t="shared" si="1037"/>
        <v>4.678924935942133</v>
      </c>
      <c r="R1653" s="31">
        <f t="shared" si="1038"/>
        <v>0.13788343138085979</v>
      </c>
      <c r="S1653" s="31">
        <f t="shared" si="1039"/>
        <v>0.22157308537039</v>
      </c>
      <c r="T1653" s="31">
        <f t="shared" si="1040"/>
        <v>2.9655751333542427E-2</v>
      </c>
      <c r="U1653" s="31">
        <f t="shared" si="1041"/>
        <v>8.1260504408151406E-3</v>
      </c>
      <c r="V1653" s="47">
        <f t="shared" si="1054"/>
        <v>6.3486031631534675E-4</v>
      </c>
      <c r="W1653" s="31">
        <f t="shared" si="1042"/>
        <v>0.2150784255696952</v>
      </c>
      <c r="X1653" s="34">
        <f>(S1653*H1653*'Propiedades físicas'!$F$5*60*24*365)/(1000000)</f>
        <v>56515.897067923819</v>
      </c>
      <c r="Y1653" s="34">
        <f>(U1653*H1653*'Propiedades físicas'!$F$7*60*24*365)/(1000000)</f>
        <v>648.19331941556675</v>
      </c>
      <c r="Z1653" s="31">
        <f t="shared" si="1055"/>
        <v>1056.5071522807082</v>
      </c>
      <c r="AA1653" s="31">
        <f t="shared" si="1056"/>
        <v>7710.8682944326356</v>
      </c>
      <c r="AB1653" s="31">
        <f t="shared" si="1056"/>
        <v>227.23189491565694</v>
      </c>
      <c r="AC1653" s="31">
        <f t="shared" si="1056"/>
        <v>365.15244469040272</v>
      </c>
      <c r="AD1653" s="31">
        <f t="shared" si="1056"/>
        <v>48.872678197677921</v>
      </c>
      <c r="AE1653" s="31">
        <f t="shared" si="1057"/>
        <v>13.391731126463352</v>
      </c>
      <c r="AF1653" s="31">
        <f t="shared" si="1058"/>
        <v>9422.0241956435439</v>
      </c>
      <c r="AG1653" s="31">
        <f t="shared" si="1059"/>
        <v>0.11213165349004355</v>
      </c>
      <c r="AH1653" s="31">
        <f t="shared" si="1060"/>
        <v>0.81838765580732697</v>
      </c>
      <c r="AI1653" s="31">
        <f t="shared" si="1060"/>
        <v>2.4117099489165187E-2</v>
      </c>
      <c r="AJ1653" s="31">
        <f t="shared" si="1060"/>
        <v>3.8755201335530218E-2</v>
      </c>
      <c r="AK1653" s="31">
        <f t="shared" si="1060"/>
        <v>5.1870677874373489E-3</v>
      </c>
      <c r="AL1653" s="31">
        <f t="shared" si="1061"/>
        <v>1.4213220904967831E-3</v>
      </c>
      <c r="AM1653" s="31">
        <f t="shared" si="1062"/>
        <v>1</v>
      </c>
      <c r="AN1653" s="31">
        <f>(Z1653*'Propiedades físicas'!$F$4)/1000</f>
        <v>929.07125957260905</v>
      </c>
      <c r="AO1653" s="31">
        <f>(AA1653*'Propiedades físicas'!$F$6)/1000</f>
        <v>247.05622015362164</v>
      </c>
      <c r="AP1653" s="31">
        <f>(AB1653*'Propiedades físicas'!$F$9)/1000</f>
        <v>140.19071756821455</v>
      </c>
      <c r="AQ1653" s="31">
        <f>(AC1653*'Propiedades físicas'!$F$5)/1000</f>
        <v>107.5264403879829</v>
      </c>
      <c r="AR1653" s="31">
        <f>(AD1653*'Propiedades físicas'!$F$8)/1000</f>
        <v>17.326341874640768</v>
      </c>
      <c r="AS1653" s="31">
        <f>(AE1653*'Propiedades físicas'!$F$7)/1000</f>
        <v>1.23324451943601</v>
      </c>
      <c r="AT1653" s="31">
        <f t="shared" si="1063"/>
        <v>1442.4042240765048</v>
      </c>
      <c r="AU1653" s="31">
        <f t="shared" si="1064"/>
        <v>0.64411296366484527</v>
      </c>
      <c r="AV1653" s="31">
        <f t="shared" si="1067"/>
        <v>0.17128084903647497</v>
      </c>
      <c r="AW1653" s="31">
        <f t="shared" si="1067"/>
        <v>9.7192392554154683E-2</v>
      </c>
      <c r="AX1653" s="31">
        <f t="shared" si="1067"/>
        <v>7.4546676024071126E-2</v>
      </c>
      <c r="AY1653" s="31">
        <f t="shared" si="1067"/>
        <v>1.2012126410496274E-2</v>
      </c>
      <c r="AZ1653" s="31">
        <f t="shared" si="1068"/>
        <v>8.54992309957766E-4</v>
      </c>
      <c r="BA1653" s="31">
        <f t="shared" si="1065"/>
        <v>1.0000000000000002</v>
      </c>
      <c r="BB1653" s="34">
        <f>AU1653*'Propiedades físicas'!$C$4+'Diseño reactor'!AV1653*'Propiedades físicas'!$C$5+'Diseño reactor'!AW1653*'Propiedades físicas'!$C$8+'Diseño reactor'!AX1653*'Propiedades físicas'!$C$9+'Diseño reactor'!AY1653*'Propiedades físicas'!$C$7+'Diseño reactor'!AZ1653*'Propiedades físicas'!$C$6</f>
        <v>875.50373910268422</v>
      </c>
      <c r="BC1653" s="45">
        <f>AU1653*'Propiedades físicas'!$L$4+'Diseño reactor'!AV1653*'Propiedades físicas'!$L$5+'Diseño reactor'!AW1653*'Propiedades físicas'!$L$8+AX1653*'Propiedades físicas'!$L$9+'Diseño reactor'!AY1653*'Propiedades físicas'!$L$7+'Diseño reactor'!AZ1653*'Propiedades físicas'!$L$6</f>
        <v>2.0858277353754375</v>
      </c>
      <c r="BD1653" s="29">
        <f t="shared" si="1044"/>
        <v>1.9238861532741098</v>
      </c>
      <c r="BE1653" s="58">
        <f t="shared" si="1045"/>
        <v>41.757237098151961</v>
      </c>
      <c r="BF1653" s="30">
        <f>AU1653*'Propiedades físicas'!$I$4+'Diseño reactor'!AV1653*'Propiedades físicas'!$I$5+'Diseño reactor'!AW1653*'Propiedades físicas'!$I$8+'Diseño reactor'!AX1653*'Propiedades físicas'!$I$9+'Diseño reactor'!AY1653*'Propiedades físicas'!$I$7+'Diseño reactor'!AZ1653*'Propiedades físicas'!$I$6</f>
        <v>1.9916209062109044E-2</v>
      </c>
      <c r="BG1653" s="24">
        <f>AU1653*'Propiedades físicas'!$O$4+'Diseño reactor'!AV1653*'Propiedades físicas'!$O$5+'Diseño reactor'!AW1653*'Propiedades físicas'!$O$8+'Diseño reactor'!AX1653*'Propiedades físicas'!$O$9+'Diseño reactor'!AY1653*'Propiedades físicas'!$O$7+'Diseño reactor'!AZ1653*'Propiedades físicas'!$O$6</f>
        <v>0.15293096299734626</v>
      </c>
      <c r="BH1653" s="54">
        <f t="shared" si="1046"/>
        <v>41272.951607445131</v>
      </c>
      <c r="BI1653" s="34">
        <f t="shared" si="1066"/>
        <v>271.63747897149858</v>
      </c>
      <c r="BJ1653" s="27">
        <f t="shared" si="1047"/>
        <v>4795.4783953061842</v>
      </c>
      <c r="BK1653" s="34">
        <f t="shared" si="1048"/>
        <v>564.13625309780264</v>
      </c>
      <c r="BL1653" s="27">
        <f t="shared" si="1049"/>
        <v>105.51597710801047</v>
      </c>
      <c r="BM1653" s="34">
        <f t="shared" si="1050"/>
        <v>1.1054421768707483</v>
      </c>
      <c r="BN1653" s="45">
        <f t="shared" si="1051"/>
        <v>1731.537490897364</v>
      </c>
      <c r="BO1653" s="45">
        <f t="shared" si="1052"/>
        <v>103.18741848739469</v>
      </c>
      <c r="BP1653" s="66">
        <f t="shared" si="1053"/>
        <v>6.6886504074619948</v>
      </c>
    </row>
    <row r="1654" spans="8:68">
      <c r="H1654" s="68">
        <v>1649</v>
      </c>
      <c r="I1654" s="31">
        <f>('Propiedades físicas'!$C$10*'Diseño reactor'!H1654)/1000</f>
        <v>1443.2794693581047</v>
      </c>
      <c r="J1654" s="31">
        <f t="shared" si="1031"/>
        <v>0.31594712575160855</v>
      </c>
      <c r="K1654" s="31">
        <f>(I1654*1000)/'Propiedades físicas'!$F$10</f>
        <v>9427.7414433350768</v>
      </c>
      <c r="L1654" s="31">
        <f t="shared" si="1032"/>
        <v>1346.8202061907252</v>
      </c>
      <c r="M1654" s="31">
        <f t="shared" si="1033"/>
        <v>8080.9212371443509</v>
      </c>
      <c r="N1654" s="31">
        <f t="shared" si="1034"/>
        <v>0.81674967021875389</v>
      </c>
      <c r="O1654" s="32">
        <f t="shared" si="1035"/>
        <v>4.9004980213125231</v>
      </c>
      <c r="P1654" s="33">
        <f t="shared" si="1036"/>
        <v>0.64116806436360252</v>
      </c>
      <c r="Q1654" s="31">
        <f t="shared" si="1037"/>
        <v>4.6790561274894698</v>
      </c>
      <c r="R1654" s="31">
        <f t="shared" si="1038"/>
        <v>0.13783576837422937</v>
      </c>
      <c r="S1654" s="31">
        <f t="shared" si="1039"/>
        <v>0.22144189382305388</v>
      </c>
      <c r="T1654" s="31">
        <f t="shared" si="1040"/>
        <v>2.9631386993941345E-2</v>
      </c>
      <c r="U1654" s="31">
        <f t="shared" si="1041"/>
        <v>8.1144504869806351E-3</v>
      </c>
      <c r="V1654" s="47">
        <f t="shared" si="1054"/>
        <v>6.3494313169987823E-4</v>
      </c>
      <c r="W1654" s="31">
        <f t="shared" si="1042"/>
        <v>0.21497603520075431</v>
      </c>
      <c r="X1654" s="34">
        <f>(S1654*H1654*'Propiedades físicas'!$F$5*60*24*365)/(1000000)</f>
        <v>56516.707805800965</v>
      </c>
      <c r="Y1654" s="34">
        <f>(U1654*H1654*'Propiedades físicas'!$F$7*60*24*365)/(1000000)</f>
        <v>647.66078183175159</v>
      </c>
      <c r="Z1654" s="31">
        <f t="shared" si="1055"/>
        <v>1057.2861381355806</v>
      </c>
      <c r="AA1654" s="31">
        <f t="shared" si="1056"/>
        <v>7715.7635542301359</v>
      </c>
      <c r="AB1654" s="31">
        <f t="shared" si="1056"/>
        <v>227.29118204910424</v>
      </c>
      <c r="AC1654" s="31">
        <f t="shared" si="1056"/>
        <v>365.15768291421585</v>
      </c>
      <c r="AD1654" s="31">
        <f t="shared" si="1056"/>
        <v>48.862157153009278</v>
      </c>
      <c r="AE1654" s="31">
        <f t="shared" si="1057"/>
        <v>13.380728853031068</v>
      </c>
      <c r="AF1654" s="31">
        <f t="shared" si="1058"/>
        <v>9427.7414433350768</v>
      </c>
      <c r="AG1654" s="31">
        <f t="shared" si="1059"/>
        <v>0.11214628068560652</v>
      </c>
      <c r="AH1654" s="31">
        <f t="shared" si="1060"/>
        <v>0.81841060243381836</v>
      </c>
      <c r="AI1654" s="31">
        <f t="shared" si="1060"/>
        <v>2.4108762784302629E-2</v>
      </c>
      <c r="AJ1654" s="31">
        <f t="shared" si="1060"/>
        <v>3.8732254709038863E-2</v>
      </c>
      <c r="AK1654" s="31">
        <f t="shared" si="1060"/>
        <v>5.1828062369648755E-3</v>
      </c>
      <c r="AL1654" s="31">
        <f t="shared" si="1061"/>
        <v>1.4192931502688322E-3</v>
      </c>
      <c r="AM1654" s="31">
        <f t="shared" si="1062"/>
        <v>1</v>
      </c>
      <c r="AN1654" s="31">
        <f>(Z1654*'Propiedades físicas'!$F$4)/1000</f>
        <v>929.7562841536668</v>
      </c>
      <c r="AO1654" s="31">
        <f>(AA1654*'Propiedades físicas'!$F$6)/1000</f>
        <v>247.21306427753356</v>
      </c>
      <c r="AP1654" s="31">
        <f>(AB1654*'Propiedades físicas'!$F$9)/1000</f>
        <v>140.22729476519484</v>
      </c>
      <c r="AQ1654" s="31">
        <f>(AC1654*'Propiedades físicas'!$F$5)/1000</f>
        <v>107.52798288774915</v>
      </c>
      <c r="AR1654" s="31">
        <f>(AD1654*'Propiedades físicas'!$F$8)/1000</f>
        <v>17.322611953884845</v>
      </c>
      <c r="AS1654" s="31">
        <f>(AE1654*'Propiedades físicas'!$F$7)/1000</f>
        <v>1.232231320075631</v>
      </c>
      <c r="AT1654" s="31">
        <f t="shared" si="1063"/>
        <v>1443.279469358105</v>
      </c>
      <c r="AU1654" s="31">
        <f t="shared" si="1064"/>
        <v>0.64419698602597986</v>
      </c>
      <c r="AV1654" s="31">
        <f t="shared" si="1067"/>
        <v>0.17128565154985609</v>
      </c>
      <c r="AW1654" s="31">
        <f t="shared" si="1067"/>
        <v>9.7158795467076509E-2</v>
      </c>
      <c r="AX1654" s="31">
        <f t="shared" si="1067"/>
        <v>7.4502537568536156E-2</v>
      </c>
      <c r="AY1654" s="31">
        <f t="shared" si="1067"/>
        <v>1.2002257581886781E-2</v>
      </c>
      <c r="AZ1654" s="31">
        <f t="shared" si="1068"/>
        <v>8.5377180666448675E-4</v>
      </c>
      <c r="BA1654" s="31">
        <f t="shared" si="1065"/>
        <v>0.99999999999999989</v>
      </c>
      <c r="BB1654" s="34">
        <f>AU1654*'Propiedades físicas'!$C$4+'Diseño reactor'!AV1654*'Propiedades físicas'!$C$5+'Diseño reactor'!AW1654*'Propiedades físicas'!$C$8+'Diseño reactor'!AX1654*'Propiedades físicas'!$C$9+'Diseño reactor'!AY1654*'Propiedades físicas'!$C$7+'Diseño reactor'!AZ1654*'Propiedades físicas'!$C$6</f>
        <v>875.50335534413546</v>
      </c>
      <c r="BC1654" s="45">
        <f>AU1654*'Propiedades físicas'!$L$4+'Diseño reactor'!AV1654*'Propiedades físicas'!$L$5+'Diseño reactor'!AW1654*'Propiedades físicas'!$L$8+AX1654*'Propiedades físicas'!$L$9+'Diseño reactor'!AY1654*'Propiedades físicas'!$L$7+'Diseño reactor'!AZ1654*'Propiedades físicas'!$L$6</f>
        <v>2.0858890903231386</v>
      </c>
      <c r="BD1654" s="29">
        <f t="shared" si="1044"/>
        <v>1.9229145468991804</v>
      </c>
      <c r="BE1654" s="58">
        <f t="shared" si="1045"/>
        <v>41.756180703967026</v>
      </c>
      <c r="BF1654" s="30">
        <f>AU1654*'Propiedades físicas'!$I$4+'Diseño reactor'!AV1654*'Propiedades físicas'!$I$5+'Diseño reactor'!AW1654*'Propiedades físicas'!$I$8+'Diseño reactor'!AX1654*'Propiedades físicas'!$I$9+'Diseño reactor'!AY1654*'Propiedades físicas'!$I$7+'Diseño reactor'!AZ1654*'Propiedades físicas'!$I$6</f>
        <v>1.9916384126753634E-2</v>
      </c>
      <c r="BG1654" s="24">
        <f>AU1654*'Propiedades físicas'!$O$4+'Diseño reactor'!AV1654*'Propiedades físicas'!$O$5+'Diseño reactor'!AW1654*'Propiedades físicas'!$O$8+'Diseño reactor'!AX1654*'Propiedades físicas'!$O$9+'Diseño reactor'!AY1654*'Propiedades físicas'!$O$7+'Diseño reactor'!AZ1654*'Propiedades físicas'!$O$6</f>
        <v>0.15293385776026308</v>
      </c>
      <c r="BH1654" s="54">
        <f t="shared" si="1046"/>
        <v>41272.570728004699</v>
      </c>
      <c r="BI1654" s="34">
        <f t="shared" si="1066"/>
        <v>271.64271520439326</v>
      </c>
      <c r="BJ1654" s="27">
        <f t="shared" si="1047"/>
        <v>4795.4797055339495</v>
      </c>
      <c r="BK1654" s="34">
        <f t="shared" si="1048"/>
        <v>564.14708552181332</v>
      </c>
      <c r="BL1654" s="27">
        <f t="shared" si="1049"/>
        <v>105.51635606271444</v>
      </c>
      <c r="BM1654" s="34">
        <f t="shared" si="1050"/>
        <v>1.1054421768707483</v>
      </c>
      <c r="BN1654" s="45">
        <f t="shared" si="1051"/>
        <v>1732.7192488761762</v>
      </c>
      <c r="BO1654" s="45">
        <f t="shared" si="1052"/>
        <v>103.20000349401504</v>
      </c>
      <c r="BP1654" s="66">
        <f t="shared" si="1053"/>
        <v>6.6886474756335419</v>
      </c>
    </row>
    <row r="1655" spans="8:68">
      <c r="H1655" s="68">
        <v>1650</v>
      </c>
      <c r="I1655" s="31">
        <f>('Propiedades físicas'!$C$10*'Diseño reactor'!H1655)/1000</f>
        <v>1444.1547146397045</v>
      </c>
      <c r="J1655" s="31">
        <f t="shared" si="1031"/>
        <v>0.31575564264509248</v>
      </c>
      <c r="K1655" s="31">
        <f>(I1655*1000)/'Propiedades físicas'!$F$10</f>
        <v>9433.4586910266062</v>
      </c>
      <c r="L1655" s="31">
        <f t="shared" si="1032"/>
        <v>1347.6369558609438</v>
      </c>
      <c r="M1655" s="31">
        <f t="shared" si="1033"/>
        <v>8085.8217351656622</v>
      </c>
      <c r="N1655" s="31">
        <f t="shared" si="1034"/>
        <v>0.81674967021875378</v>
      </c>
      <c r="O1655" s="32">
        <f t="shared" si="1035"/>
        <v>4.9004980213125222</v>
      </c>
      <c r="P1655" s="33">
        <f t="shared" si="1036"/>
        <v>0.64125161207822723</v>
      </c>
      <c r="Q1655" s="31">
        <f t="shared" si="1037"/>
        <v>4.6791871660563586</v>
      </c>
      <c r="R1655" s="31">
        <f t="shared" si="1038"/>
        <v>0.13778813362614456</v>
      </c>
      <c r="S1655" s="31">
        <f t="shared" si="1039"/>
        <v>0.22131085525616412</v>
      </c>
      <c r="T1655" s="31">
        <f t="shared" si="1040"/>
        <v>2.9607051913126726E-2</v>
      </c>
      <c r="U1655" s="31">
        <f t="shared" si="1041"/>
        <v>8.1028726012553707E-3</v>
      </c>
      <c r="V1655" s="47">
        <f t="shared" si="1054"/>
        <v>6.3502586827164252E-4</v>
      </c>
      <c r="W1655" s="31">
        <f t="shared" si="1042"/>
        <v>0.21487374227347067</v>
      </c>
      <c r="X1655" s="34">
        <f>(S1655*H1655*'Propiedades físicas'!$F$5*60*24*365)/(1000000)</f>
        <v>56517.517001305401</v>
      </c>
      <c r="Y1655" s="34">
        <f>(U1655*H1655*'Propiedades físicas'!$F$7*60*24*365)/(1000000)</f>
        <v>647.12888376469334</v>
      </c>
      <c r="Z1655" s="31">
        <f t="shared" si="1055"/>
        <v>1058.065159929075</v>
      </c>
      <c r="AA1655" s="31">
        <f t="shared" si="1056"/>
        <v>7720.6588239929915</v>
      </c>
      <c r="AB1655" s="31">
        <f t="shared" si="1056"/>
        <v>227.35042048313852</v>
      </c>
      <c r="AC1655" s="31">
        <f t="shared" si="1056"/>
        <v>365.16291117267082</v>
      </c>
      <c r="AD1655" s="31">
        <f t="shared" si="1056"/>
        <v>48.851635656659099</v>
      </c>
      <c r="AE1655" s="31">
        <f t="shared" si="1057"/>
        <v>13.369739792071362</v>
      </c>
      <c r="AF1655" s="31">
        <f t="shared" si="1058"/>
        <v>9433.458691026608</v>
      </c>
      <c r="AG1655" s="31">
        <f t="shared" si="1059"/>
        <v>0.11216089396093276</v>
      </c>
      <c r="AH1655" s="31">
        <f t="shared" si="1060"/>
        <v>0.81843352230260114</v>
      </c>
      <c r="AI1655" s="31">
        <f t="shared" si="1060"/>
        <v>2.4100431022123534E-2</v>
      </c>
      <c r="AJ1655" s="31">
        <f t="shared" si="1060"/>
        <v>3.870933484025587E-2</v>
      </c>
      <c r="AK1655" s="31">
        <f t="shared" si="1060"/>
        <v>5.17854980412733E-3</v>
      </c>
      <c r="AL1655" s="31">
        <f t="shared" si="1061"/>
        <v>1.4172680699592254E-3</v>
      </c>
      <c r="AM1655" s="31">
        <f t="shared" si="1062"/>
        <v>0.99999999999999989</v>
      </c>
      <c r="AN1655" s="31">
        <f>(Z1655*'Propiedades físicas'!$F$4)/1000</f>
        <v>930.44134033842988</v>
      </c>
      <c r="AO1655" s="31">
        <f>(AA1655*'Propiedades físicas'!$F$6)/1000</f>
        <v>247.36990872073542</v>
      </c>
      <c r="AP1655" s="31">
        <f>(AB1655*'Propiedades físicas'!$F$9)/1000</f>
        <v>140.26384191707231</v>
      </c>
      <c r="AQ1655" s="31">
        <f>(AC1655*'Propiedades físicas'!$F$5)/1000</f>
        <v>107.52952245301638</v>
      </c>
      <c r="AR1655" s="31">
        <f>(AD1655*'Propiedades físicas'!$F$8)/1000</f>
        <v>17.318881872998777</v>
      </c>
      <c r="AS1655" s="31">
        <f>(AE1655*'Propiedades físicas'!$F$7)/1000</f>
        <v>1.2312193374518516</v>
      </c>
      <c r="AT1655" s="31">
        <f t="shared" si="1063"/>
        <v>1444.1547146397047</v>
      </c>
      <c r="AU1655" s="31">
        <f t="shared" si="1064"/>
        <v>0.64428092842570628</v>
      </c>
      <c r="AV1655" s="31">
        <f t="shared" si="1067"/>
        <v>0.17129044846310013</v>
      </c>
      <c r="AW1655" s="31">
        <f t="shared" si="1067"/>
        <v>9.7125218299111443E-2</v>
      </c>
      <c r="AX1655" s="31">
        <f t="shared" si="1067"/>
        <v>7.4458450582175623E-2</v>
      </c>
      <c r="AY1655" s="31">
        <f t="shared" si="1067"/>
        <v>1.1992400604612216E-2</v>
      </c>
      <c r="AZ1655" s="31">
        <f t="shared" si="1068"/>
        <v>8.5255362529424188E-4</v>
      </c>
      <c r="BA1655" s="31">
        <f t="shared" si="1065"/>
        <v>1</v>
      </c>
      <c r="BB1655" s="34">
        <f>AU1655*'Propiedades físicas'!$C$4+'Diseño reactor'!AV1655*'Propiedades físicas'!$C$5+'Diseño reactor'!AW1655*'Propiedades físicas'!$C$8+'Diseño reactor'!AX1655*'Propiedades físicas'!$C$9+'Diseño reactor'!AY1655*'Propiedades físicas'!$C$7+'Diseño reactor'!AZ1655*'Propiedades físicas'!$C$6</f>
        <v>875.50297227287035</v>
      </c>
      <c r="BC1655" s="45">
        <f>AU1655*'Propiedades físicas'!$L$4+'Diseño reactor'!AV1655*'Propiedades físicas'!$L$5+'Diseño reactor'!AW1655*'Propiedades físicas'!$L$8+AX1655*'Propiedades físicas'!$L$9+'Diseño reactor'!AY1655*'Propiedades físicas'!$L$7+'Diseño reactor'!AZ1655*'Propiedades físicas'!$L$6</f>
        <v>2.0859503841837794</v>
      </c>
      <c r="BD1655" s="29">
        <f t="shared" si="1044"/>
        <v>1.9219439232235127</v>
      </c>
      <c r="BE1655" s="58">
        <f t="shared" si="1045"/>
        <v>41.755125399385143</v>
      </c>
      <c r="BF1655" s="30">
        <f>AU1655*'Propiedades físicas'!$I$4+'Diseño reactor'!AV1655*'Propiedades físicas'!$I$5+'Diseño reactor'!AW1655*'Propiedades físicas'!$I$8+'Diseño reactor'!AX1655*'Propiedades físicas'!$I$9+'Diseño reactor'!AY1655*'Propiedades físicas'!$I$7+'Diseño reactor'!AZ1655*'Propiedades físicas'!$I$6</f>
        <v>1.9916558869150849E-2</v>
      </c>
      <c r="BG1655" s="24">
        <f>AU1655*'Propiedades físicas'!$O$4+'Diseño reactor'!AV1655*'Propiedades físicas'!$O$5+'Diseño reactor'!AW1655*'Propiedades físicas'!$O$8+'Diseño reactor'!AX1655*'Propiedades físicas'!$O$9+'Diseño reactor'!AY1655*'Propiedades físicas'!$O$7+'Diseño reactor'!AZ1655*'Propiedades físicas'!$O$6</f>
        <v>0.15293674983402694</v>
      </c>
      <c r="BH1655" s="54">
        <f t="shared" si="1046"/>
        <v>41272.190555438123</v>
      </c>
      <c r="BI1655" s="34">
        <f t="shared" si="1066"/>
        <v>271.64794380559493</v>
      </c>
      <c r="BJ1655" s="27">
        <f t="shared" si="1047"/>
        <v>4795.4810247428804</v>
      </c>
      <c r="BK1655" s="34">
        <f t="shared" si="1048"/>
        <v>564.15790908840381</v>
      </c>
      <c r="BL1655" s="27">
        <f t="shared" si="1049"/>
        <v>105.51673469573966</v>
      </c>
      <c r="BM1655" s="34">
        <f t="shared" si="1050"/>
        <v>1.1054421768707483</v>
      </c>
      <c r="BN1655" s="45">
        <f t="shared" si="1051"/>
        <v>1733.9010460840402</v>
      </c>
      <c r="BO1655" s="45">
        <f t="shared" si="1052"/>
        <v>103.21257652634544</v>
      </c>
      <c r="BP1655" s="66">
        <f t="shared" si="1053"/>
        <v>6.6886445490557795</v>
      </c>
    </row>
    <row r="1656" spans="8:68">
      <c r="H1656" s="68">
        <v>1651</v>
      </c>
      <c r="I1656" s="31">
        <f>('Propiedades físicas'!$C$10*'Diseño reactor'!H1656)/1000</f>
        <v>1445.0299599213045</v>
      </c>
      <c r="J1656" s="31">
        <f t="shared" si="1031"/>
        <v>0.31556439149872956</v>
      </c>
      <c r="K1656" s="31">
        <f>(I1656*1000)/'Propiedades físicas'!$F$10</f>
        <v>9439.1759387181392</v>
      </c>
      <c r="L1656" s="31">
        <f t="shared" si="1032"/>
        <v>1348.4537055311628</v>
      </c>
      <c r="M1656" s="31">
        <f t="shared" si="1033"/>
        <v>8090.7222331869762</v>
      </c>
      <c r="N1656" s="31">
        <f t="shared" si="1034"/>
        <v>0.816749670218754</v>
      </c>
      <c r="O1656" s="32">
        <f t="shared" si="1035"/>
        <v>4.9004980213125231</v>
      </c>
      <c r="P1656" s="33">
        <f t="shared" si="1036"/>
        <v>0.64133508032096487</v>
      </c>
      <c r="Q1656" s="31">
        <f t="shared" si="1037"/>
        <v>4.6793180519064341</v>
      </c>
      <c r="R1656" s="31">
        <f t="shared" si="1038"/>
        <v>0.13774052712067383</v>
      </c>
      <c r="S1656" s="31">
        <f t="shared" si="1039"/>
        <v>0.22117996940608983</v>
      </c>
      <c r="T1656" s="31">
        <f t="shared" si="1040"/>
        <v>2.9582746045929777E-2</v>
      </c>
      <c r="U1656" s="31">
        <f t="shared" si="1041"/>
        <v>8.0913167311854866E-3</v>
      </c>
      <c r="V1656" s="47">
        <f t="shared" si="1054"/>
        <v>6.3510852614309145E-4</v>
      </c>
      <c r="W1656" s="31">
        <f t="shared" si="1042"/>
        <v>0.21477154664881215</v>
      </c>
      <c r="X1656" s="34">
        <f>(S1656*H1656*'Propiedades físicas'!$F$5*60*24*365)/(1000000)</f>
        <v>56518.324658103258</v>
      </c>
      <c r="Y1656" s="34">
        <f>(U1656*H1656*'Propiedades físicas'!$F$7*60*24*365)/(1000000)</f>
        <v>646.59762422712595</v>
      </c>
      <c r="Z1656" s="31">
        <f t="shared" si="1055"/>
        <v>1058.8442176099129</v>
      </c>
      <c r="AA1656" s="31">
        <f t="shared" si="1056"/>
        <v>7725.5541036975228</v>
      </c>
      <c r="AB1656" s="31">
        <f t="shared" si="1056"/>
        <v>227.40961027623251</v>
      </c>
      <c r="AC1656" s="31">
        <f t="shared" si="1056"/>
        <v>365.16812948945432</v>
      </c>
      <c r="AD1656" s="31">
        <f t="shared" si="1056"/>
        <v>48.841113721830062</v>
      </c>
      <c r="AE1656" s="31">
        <f t="shared" si="1057"/>
        <v>13.358763923187238</v>
      </c>
      <c r="AF1656" s="31">
        <f t="shared" si="1058"/>
        <v>9439.1759387181392</v>
      </c>
      <c r="AG1656" s="31">
        <f t="shared" si="1059"/>
        <v>0.11217549333588396</v>
      </c>
      <c r="AH1656" s="31">
        <f t="shared" si="1060"/>
        <v>0.81845641545978753</v>
      </c>
      <c r="AI1656" s="31">
        <f t="shared" si="1060"/>
        <v>2.4092104199841331E-2</v>
      </c>
      <c r="AJ1656" s="31">
        <f t="shared" si="1060"/>
        <v>3.8686441683069735E-2</v>
      </c>
      <c r="AK1656" s="31">
        <f t="shared" si="1060"/>
        <v>5.1742984810242655E-3</v>
      </c>
      <c r="AL1656" s="31">
        <f t="shared" si="1061"/>
        <v>1.4152468403932927E-3</v>
      </c>
      <c r="AM1656" s="31">
        <f t="shared" si="1062"/>
        <v>1.0000000000000002</v>
      </c>
      <c r="AN1656" s="31">
        <f>(Z1656*'Propiedades físicas'!$F$4)/1000</f>
        <v>931.12642808180522</v>
      </c>
      <c r="AO1656" s="31">
        <f>(AA1656*'Propiedades físicas'!$F$6)/1000</f>
        <v>247.52675348246862</v>
      </c>
      <c r="AP1656" s="31">
        <f>(AB1656*'Propiedades físicas'!$F$9)/1000</f>
        <v>140.30035905992165</v>
      </c>
      <c r="AQ1656" s="31">
        <f>(AC1656*'Propiedades físicas'!$F$5)/1000</f>
        <v>107.53105909075963</v>
      </c>
      <c r="AR1656" s="31">
        <f>(AD1656*'Propiedades físicas'!$F$8)/1000</f>
        <v>17.315151636663188</v>
      </c>
      <c r="AS1656" s="31">
        <f>(AE1656*'Propiedades físicas'!$F$7)/1000</f>
        <v>1.2302085696863128</v>
      </c>
      <c r="AT1656" s="31">
        <f t="shared" si="1063"/>
        <v>1445.0299599213045</v>
      </c>
      <c r="AU1656" s="31">
        <f t="shared" si="1064"/>
        <v>0.64436479097811494</v>
      </c>
      <c r="AV1656" s="31">
        <f t="shared" si="1067"/>
        <v>0.17129523978585801</v>
      </c>
      <c r="AW1656" s="31">
        <f t="shared" si="1067"/>
        <v>9.7091661039029484E-2</v>
      </c>
      <c r="AX1656" s="31">
        <f t="shared" si="1067"/>
        <v>7.4414414976292753E-2</v>
      </c>
      <c r="AY1656" s="31">
        <f t="shared" si="1067"/>
        <v>1.1982555460376864E-2</v>
      </c>
      <c r="AZ1656" s="31">
        <f t="shared" si="1068"/>
        <v>8.5133776032803444E-4</v>
      </c>
      <c r="BA1656" s="31">
        <f t="shared" si="1065"/>
        <v>1</v>
      </c>
      <c r="BB1656" s="34">
        <f>AU1656*'Propiedades físicas'!$C$4+'Diseño reactor'!AV1656*'Propiedades físicas'!$C$5+'Diseño reactor'!AW1656*'Propiedades físicas'!$C$8+'Diseño reactor'!AX1656*'Propiedades físicas'!$C$9+'Diseño reactor'!AY1656*'Propiedades físicas'!$C$7+'Diseño reactor'!AZ1656*'Propiedades físicas'!$C$6</f>
        <v>875.50258988734379</v>
      </c>
      <c r="BC1656" s="45">
        <f>AU1656*'Propiedades físicas'!$L$4+'Diseño reactor'!AV1656*'Propiedades físicas'!$L$5+'Diseño reactor'!AW1656*'Propiedades físicas'!$L$8+AX1656*'Propiedades físicas'!$L$9+'Diseño reactor'!AY1656*'Propiedades físicas'!$L$7+'Diseño reactor'!AZ1656*'Propiedades físicas'!$L$6</f>
        <v>2.086011617047645</v>
      </c>
      <c r="BD1656" s="29">
        <f t="shared" si="1044"/>
        <v>1.9209742807552119</v>
      </c>
      <c r="BE1656" s="58">
        <f t="shared" si="1045"/>
        <v>41.754071182713687</v>
      </c>
      <c r="BF1656" s="30">
        <f>AU1656*'Propiedades físicas'!$I$4+'Diseño reactor'!AV1656*'Propiedades físicas'!$I$5+'Diseño reactor'!AW1656*'Propiedades físicas'!$I$8+'Diseño reactor'!AX1656*'Propiedades físicas'!$I$9+'Diseño reactor'!AY1656*'Propiedades físicas'!$I$7+'Diseño reactor'!AZ1656*'Propiedades físicas'!$I$6</f>
        <v>1.9916733290014088E-2</v>
      </c>
      <c r="BG1656" s="24">
        <f>AU1656*'Propiedades físicas'!$O$4+'Diseño reactor'!AV1656*'Propiedades físicas'!$O$5+'Diseño reactor'!AW1656*'Propiedades físicas'!$O$8+'Diseño reactor'!AX1656*'Propiedades físicas'!$O$9+'Diseño reactor'!AY1656*'Propiedades físicas'!$O$7+'Diseño reactor'!AZ1656*'Propiedades físicas'!$O$6</f>
        <v>0.15293963922226031</v>
      </c>
      <c r="BH1656" s="54">
        <f t="shared" si="1046"/>
        <v>41271.811088157185</v>
      </c>
      <c r="BI1656" s="34">
        <f t="shared" si="1066"/>
        <v>271.65316479026887</v>
      </c>
      <c r="BJ1656" s="27">
        <f t="shared" si="1047"/>
        <v>4795.4823529033101</v>
      </c>
      <c r="BK1656" s="34">
        <f t="shared" si="1048"/>
        <v>564.16872380749862</v>
      </c>
      <c r="BL1656" s="27">
        <f t="shared" si="1049"/>
        <v>105.51711300746288</v>
      </c>
      <c r="BM1656" s="34">
        <f t="shared" si="1050"/>
        <v>1.1054421768707483</v>
      </c>
      <c r="BN1656" s="45">
        <f t="shared" si="1051"/>
        <v>1735.0828824630198</v>
      </c>
      <c r="BO1656" s="45">
        <f t="shared" si="1052"/>
        <v>103.2251376014668</v>
      </c>
      <c r="BP1656" s="66">
        <f t="shared" si="1053"/>
        <v>6.6886416277169047</v>
      </c>
    </row>
    <row r="1657" spans="8:68">
      <c r="H1657" s="68">
        <v>1652</v>
      </c>
      <c r="I1657" s="31">
        <f>('Propiedades físicas'!$C$10*'Diseño reactor'!H1657)/1000</f>
        <v>1445.9052052029042</v>
      </c>
      <c r="J1657" s="31">
        <f t="shared" si="1031"/>
        <v>0.31537337189128484</v>
      </c>
      <c r="K1657" s="31">
        <f>(I1657*1000)/'Propiedades físicas'!$F$10</f>
        <v>9444.8931864096703</v>
      </c>
      <c r="L1657" s="31">
        <f t="shared" si="1032"/>
        <v>1349.2704552013813</v>
      </c>
      <c r="M1657" s="31">
        <f t="shared" si="1033"/>
        <v>8095.6227312082883</v>
      </c>
      <c r="N1657" s="31">
        <f t="shared" si="1034"/>
        <v>0.81674967021875378</v>
      </c>
      <c r="O1657" s="32">
        <f t="shared" si="1035"/>
        <v>4.9004980213125231</v>
      </c>
      <c r="P1657" s="33">
        <f t="shared" si="1036"/>
        <v>0.64141846920515388</v>
      </c>
      <c r="Q1657" s="31">
        <f t="shared" si="1037"/>
        <v>4.6794487853027249</v>
      </c>
      <c r="R1657" s="31">
        <f t="shared" si="1038"/>
        <v>0.13769294884186919</v>
      </c>
      <c r="S1657" s="31">
        <f t="shared" si="1039"/>
        <v>0.2210492360097974</v>
      </c>
      <c r="T1657" s="31">
        <f t="shared" si="1040"/>
        <v>2.9558469347264114E-2</v>
      </c>
      <c r="U1657" s="31">
        <f t="shared" si="1041"/>
        <v>8.079782824466657E-3</v>
      </c>
      <c r="V1657" s="47">
        <f t="shared" si="1054"/>
        <v>6.3519110542646303E-4</v>
      </c>
      <c r="W1657" s="31">
        <f t="shared" si="1042"/>
        <v>0.2146694481880112</v>
      </c>
      <c r="X1657" s="34">
        <f>(S1657*H1657*'Propiedades físicas'!$F$5*60*24*365)/(1000000)</f>
        <v>56519.130779850078</v>
      </c>
      <c r="Y1657" s="34">
        <f>(U1657*H1657*'Propiedades físicas'!$F$7*60*24*365)/(1000000)</f>
        <v>646.06700223358553</v>
      </c>
      <c r="Z1657" s="31">
        <f t="shared" si="1055"/>
        <v>1059.6233111269141</v>
      </c>
      <c r="AA1657" s="31">
        <f t="shared" si="1056"/>
        <v>7730.4493933201011</v>
      </c>
      <c r="AB1657" s="31">
        <f t="shared" si="1056"/>
        <v>227.4687514867679</v>
      </c>
      <c r="AC1657" s="31">
        <f t="shared" si="1056"/>
        <v>365.1733378881853</v>
      </c>
      <c r="AD1657" s="31">
        <f t="shared" si="1056"/>
        <v>48.830591361680312</v>
      </c>
      <c r="AE1657" s="31">
        <f t="shared" si="1057"/>
        <v>13.347801226018918</v>
      </c>
      <c r="AF1657" s="31">
        <f t="shared" si="1058"/>
        <v>9444.8931864096667</v>
      </c>
      <c r="AG1657" s="31">
        <f t="shared" si="1059"/>
        <v>0.11219007883028415</v>
      </c>
      <c r="AH1657" s="31">
        <f t="shared" si="1060"/>
        <v>0.81847928195138375</v>
      </c>
      <c r="AI1657" s="31">
        <f t="shared" si="1060"/>
        <v>2.4083782314666569E-2</v>
      </c>
      <c r="AJ1657" s="31">
        <f t="shared" si="1060"/>
        <v>3.866357519147344E-2</v>
      </c>
      <c r="AK1657" s="31">
        <f t="shared" si="1060"/>
        <v>5.1700522597696551E-3</v>
      </c>
      <c r="AL1657" s="31">
        <f t="shared" si="1061"/>
        <v>1.4132294524225194E-3</v>
      </c>
      <c r="AM1657" s="31">
        <f t="shared" si="1062"/>
        <v>1</v>
      </c>
      <c r="AN1657" s="31">
        <f>(Z1657*'Propiedades físicas'!$F$4)/1000</f>
        <v>931.81154733878577</v>
      </c>
      <c r="AO1657" s="31">
        <f>(AA1657*'Propiedades físicas'!$F$6)/1000</f>
        <v>247.68359856197603</v>
      </c>
      <c r="AP1657" s="31">
        <f>(AB1657*'Propiedades físicas'!$F$9)/1000</f>
        <v>140.33684622976142</v>
      </c>
      <c r="AQ1657" s="31">
        <f>(AC1657*'Propiedades físicas'!$F$5)/1000</f>
        <v>107.53259280793394</v>
      </c>
      <c r="AR1657" s="31">
        <f>(AD1657*'Propiedades físicas'!$F$8)/1000</f>
        <v>17.311421249542899</v>
      </c>
      <c r="AS1657" s="31">
        <f>(AE1657*'Propiedades físicas'!$F$7)/1000</f>
        <v>1.2291990149040821</v>
      </c>
      <c r="AT1657" s="31">
        <f t="shared" si="1063"/>
        <v>1445.9052052029042</v>
      </c>
      <c r="AU1657" s="31">
        <f t="shared" si="1064"/>
        <v>0.64444857379707987</v>
      </c>
      <c r="AV1657" s="31">
        <f t="shared" si="1067"/>
        <v>0.17130002552775825</v>
      </c>
      <c r="AW1657" s="31">
        <f t="shared" si="1067"/>
        <v>9.7058123675589039E-2</v>
      </c>
      <c r="AX1657" s="31">
        <f t="shared" si="1067"/>
        <v>7.4370430662391782E-2</v>
      </c>
      <c r="AY1657" s="31">
        <f t="shared" si="1067"/>
        <v>1.1972722130918385E-2</v>
      </c>
      <c r="AZ1657" s="31">
        <f t="shared" si="1068"/>
        <v>8.5012420626260103E-4</v>
      </c>
      <c r="BA1657" s="31">
        <f t="shared" si="1065"/>
        <v>1</v>
      </c>
      <c r="BB1657" s="34">
        <f>AU1657*'Propiedades físicas'!$C$4+'Diseño reactor'!AV1657*'Propiedades físicas'!$C$5+'Diseño reactor'!AW1657*'Propiedades físicas'!$C$8+'Diseño reactor'!AX1657*'Propiedades físicas'!$C$9+'Diseño reactor'!AY1657*'Propiedades físicas'!$C$7+'Diseño reactor'!AZ1657*'Propiedades físicas'!$C$6</f>
        <v>875.50220818601417</v>
      </c>
      <c r="BC1657" s="45">
        <f>AU1657*'Propiedades físicas'!$L$4+'Diseño reactor'!AV1657*'Propiedades físicas'!$L$5+'Diseño reactor'!AW1657*'Propiedades físicas'!$L$8+AX1657*'Propiedades físicas'!$L$9+'Diseño reactor'!AY1657*'Propiedades físicas'!$L$7+'Diseño reactor'!AZ1657*'Propiedades físicas'!$L$6</f>
        <v>2.0860727890048461</v>
      </c>
      <c r="BD1657" s="29">
        <f t="shared" si="1044"/>
        <v>1.9200056180054039</v>
      </c>
      <c r="BE1657" s="58">
        <f t="shared" si="1045"/>
        <v>41.753018052263577</v>
      </c>
      <c r="BF1657" s="30">
        <f>AU1657*'Propiedades físicas'!$I$4+'Diseño reactor'!AV1657*'Propiedades físicas'!$I$5+'Diseño reactor'!AW1657*'Propiedades físicas'!$I$8+'Diseño reactor'!AX1657*'Propiedades físicas'!$I$9+'Diseño reactor'!AY1657*'Propiedades físicas'!$I$7+'Diseño reactor'!AZ1657*'Propiedades físicas'!$I$6</f>
        <v>1.9916907390054833E-2</v>
      </c>
      <c r="BG1657" s="24">
        <f>AU1657*'Propiedades físicas'!$O$4+'Diseño reactor'!AV1657*'Propiedades físicas'!$O$5+'Diseño reactor'!AW1657*'Propiedades físicas'!$O$8+'Diseño reactor'!AX1657*'Propiedades físicas'!$O$9+'Diseño reactor'!AY1657*'Propiedades físicas'!$O$7+'Diseño reactor'!AZ1657*'Propiedades físicas'!$O$6</f>
        <v>0.15294252592857935</v>
      </c>
      <c r="BH1657" s="54">
        <f t="shared" si="1046"/>
        <v>41271.432324578011</v>
      </c>
      <c r="BI1657" s="34">
        <f t="shared" si="1066"/>
        <v>271.65837817354304</v>
      </c>
      <c r="BJ1657" s="27">
        <f t="shared" si="1047"/>
        <v>4795.4836899856791</v>
      </c>
      <c r="BK1657" s="34">
        <f t="shared" si="1048"/>
        <v>564.17952968901079</v>
      </c>
      <c r="BL1657" s="27">
        <f t="shared" si="1049"/>
        <v>105.51749099826036</v>
      </c>
      <c r="BM1657" s="34">
        <f t="shared" si="1050"/>
        <v>1.1054421768707483</v>
      </c>
      <c r="BN1657" s="45">
        <f t="shared" si="1051"/>
        <v>1736.264757955292</v>
      </c>
      <c r="BO1657" s="45">
        <f t="shared" si="1052"/>
        <v>103.23768673642752</v>
      </c>
      <c r="BP1657" s="66">
        <f t="shared" si="1053"/>
        <v>6.6886387116051402</v>
      </c>
    </row>
    <row r="1658" spans="8:68">
      <c r="H1658" s="68">
        <v>1653</v>
      </c>
      <c r="I1658" s="31">
        <f>('Propiedades físicas'!$C$10*'Diseño reactor'!H1658)/1000</f>
        <v>1446.7804504845039</v>
      </c>
      <c r="J1658" s="31">
        <f t="shared" si="1031"/>
        <v>0.3151825834025424</v>
      </c>
      <c r="K1658" s="31">
        <f>(I1658*1000)/'Propiedades físicas'!$F$10</f>
        <v>9450.6104341012015</v>
      </c>
      <c r="L1658" s="31">
        <f t="shared" si="1032"/>
        <v>1350.0872048716001</v>
      </c>
      <c r="M1658" s="31">
        <f t="shared" si="1033"/>
        <v>8100.5232292296005</v>
      </c>
      <c r="N1658" s="31">
        <f t="shared" si="1034"/>
        <v>0.81674967021875378</v>
      </c>
      <c r="O1658" s="32">
        <f t="shared" si="1035"/>
        <v>4.9004980213125231</v>
      </c>
      <c r="P1658" s="33">
        <f t="shared" si="1036"/>
        <v>0.64150177884391735</v>
      </c>
      <c r="Q1658" s="31">
        <f t="shared" si="1037"/>
        <v>4.6795793665076744</v>
      </c>
      <c r="R1658" s="31">
        <f t="shared" si="1038"/>
        <v>0.13764539877376716</v>
      </c>
      <c r="S1658" s="31">
        <f t="shared" si="1039"/>
        <v>0.22091865480484943</v>
      </c>
      <c r="T1658" s="31">
        <f t="shared" si="1040"/>
        <v>2.9534221772125703E-2</v>
      </c>
      <c r="U1658" s="31">
        <f t="shared" si="1041"/>
        <v>8.0682708289436141E-3</v>
      </c>
      <c r="V1658" s="47">
        <f t="shared" si="1054"/>
        <v>6.3527360623378225E-4</v>
      </c>
      <c r="W1658" s="31">
        <f t="shared" si="1042"/>
        <v>0.21456744675256378</v>
      </c>
      <c r="X1658" s="34">
        <f>(S1658*H1658*'Propiedades físicas'!$F$5*60*24*365)/(1000000)</f>
        <v>56519.935370191131</v>
      </c>
      <c r="Y1658" s="34">
        <f>(U1658*H1658*'Propiedades físicas'!$F$7*60*24*365)/(1000000)</f>
        <v>645.53701680040706</v>
      </c>
      <c r="Z1658" s="31">
        <f t="shared" si="1055"/>
        <v>1060.4024404289953</v>
      </c>
      <c r="AA1658" s="31">
        <f t="shared" si="1056"/>
        <v>7735.3446928371859</v>
      </c>
      <c r="AB1658" s="31">
        <f t="shared" si="1056"/>
        <v>227.52784417303712</v>
      </c>
      <c r="AC1658" s="31">
        <f t="shared" si="1056"/>
        <v>365.17853639241611</v>
      </c>
      <c r="AD1658" s="31">
        <f t="shared" si="1056"/>
        <v>48.820068589323789</v>
      </c>
      <c r="AE1658" s="31">
        <f t="shared" si="1057"/>
        <v>13.336851680243795</v>
      </c>
      <c r="AF1658" s="31">
        <f t="shared" si="1058"/>
        <v>9450.6104341012015</v>
      </c>
      <c r="AG1658" s="31">
        <f t="shared" si="1059"/>
        <v>0.11220465046391945</v>
      </c>
      <c r="AH1658" s="31">
        <f t="shared" si="1060"/>
        <v>0.81850212182329307</v>
      </c>
      <c r="AI1658" s="31">
        <f t="shared" si="1060"/>
        <v>2.4075465363807065E-2</v>
      </c>
      <c r="AJ1658" s="31">
        <f t="shared" si="1060"/>
        <v>3.8640735319564183E-2</v>
      </c>
      <c r="AK1658" s="31">
        <f t="shared" si="1060"/>
        <v>5.1658111324918675E-3</v>
      </c>
      <c r="AL1658" s="31">
        <f t="shared" si="1061"/>
        <v>1.4112158969244609E-3</v>
      </c>
      <c r="AM1658" s="31">
        <f t="shared" si="1062"/>
        <v>1</v>
      </c>
      <c r="AN1658" s="31">
        <f>(Z1658*'Propiedades físicas'!$F$4)/1000</f>
        <v>932.4966980644499</v>
      </c>
      <c r="AO1658" s="31">
        <f>(AA1658*'Propiedades físicas'!$F$6)/1000</f>
        <v>247.84044395850341</v>
      </c>
      <c r="AP1658" s="31">
        <f>(AB1658*'Propiedades físicas'!$F$9)/1000</f>
        <v>140.37330346255521</v>
      </c>
      <c r="AQ1658" s="31">
        <f>(AC1658*'Propiedades físicas'!$F$5)/1000</f>
        <v>107.53412361147477</v>
      </c>
      <c r="AR1658" s="31">
        <f>(AD1658*'Propiedades físicas'!$F$8)/1000</f>
        <v>17.307690716287063</v>
      </c>
      <c r="AS1658" s="31">
        <f>(AE1658*'Propiedades físicas'!$F$7)/1000</f>
        <v>1.228190671233651</v>
      </c>
      <c r="AT1658" s="31">
        <f t="shared" si="1063"/>
        <v>1446.7804504845039</v>
      </c>
      <c r="AU1658" s="31">
        <f t="shared" si="1064"/>
        <v>0.64453227699625848</v>
      </c>
      <c r="AV1658" s="31">
        <f t="shared" si="1067"/>
        <v>0.1713048056984082</v>
      </c>
      <c r="AW1658" s="31">
        <f t="shared" si="1067"/>
        <v>9.7024606197537722E-2</v>
      </c>
      <c r="AX1658" s="31">
        <f t="shared" si="1067"/>
        <v>7.4326497552177517E-2</v>
      </c>
      <c r="AY1658" s="31">
        <f t="shared" si="1067"/>
        <v>1.1962900598007798E-2</v>
      </c>
      <c r="AZ1658" s="31">
        <f t="shared" si="1068"/>
        <v>8.4891295761036119E-4</v>
      </c>
      <c r="BA1658" s="31">
        <f t="shared" si="1065"/>
        <v>1</v>
      </c>
      <c r="BB1658" s="34">
        <f>AU1658*'Propiedades físicas'!$C$4+'Diseño reactor'!AV1658*'Propiedades físicas'!$C$5+'Diseño reactor'!AW1658*'Propiedades físicas'!$C$8+'Diseño reactor'!AX1658*'Propiedades físicas'!$C$9+'Diseño reactor'!AY1658*'Propiedades físicas'!$C$7+'Diseño reactor'!AZ1658*'Propiedades físicas'!$C$6</f>
        <v>875.50182716734412</v>
      </c>
      <c r="BC1658" s="45">
        <f>AU1658*'Propiedades físicas'!$L$4+'Diseño reactor'!AV1658*'Propiedades físicas'!$L$5+'Diseño reactor'!AW1658*'Propiedades físicas'!$L$8+AX1658*'Propiedades físicas'!$L$9+'Diseño reactor'!AY1658*'Propiedades físicas'!$L$7+'Diseño reactor'!AZ1658*'Propiedades físicas'!$L$6</f>
        <v>2.0861339001453194</v>
      </c>
      <c r="BD1658" s="29">
        <f t="shared" si="1044"/>
        <v>1.9190379334882253</v>
      </c>
      <c r="BE1658" s="58">
        <f t="shared" si="1045"/>
        <v>41.751966006349207</v>
      </c>
      <c r="BF1658" s="30">
        <f>AU1658*'Propiedades físicas'!$I$4+'Diseño reactor'!AV1658*'Propiedades físicas'!$I$5+'Diseño reactor'!AW1658*'Propiedades físicas'!$I$8+'Diseño reactor'!AX1658*'Propiedades físicas'!$I$9+'Diseño reactor'!AY1658*'Propiedades físicas'!$I$7+'Diseño reactor'!AZ1658*'Propiedades físicas'!$I$6</f>
        <v>1.9917081169982705E-2</v>
      </c>
      <c r="BG1658" s="24">
        <f>AU1658*'Propiedades físicas'!$O$4+'Diseño reactor'!AV1658*'Propiedades físicas'!$O$5+'Diseño reactor'!AW1658*'Propiedades físicas'!$O$8+'Diseño reactor'!AX1658*'Propiedades físicas'!$O$9+'Diseño reactor'!AY1658*'Propiedades físicas'!$O$7+'Diseño reactor'!AZ1658*'Propiedades físicas'!$O$6</f>
        <v>0.15294540995659403</v>
      </c>
      <c r="BH1658" s="54">
        <f t="shared" si="1046"/>
        <v>41271.054263120903</v>
      </c>
      <c r="BI1658" s="34">
        <f t="shared" si="1066"/>
        <v>271.66358397050777</v>
      </c>
      <c r="BJ1658" s="27">
        <f t="shared" si="1047"/>
        <v>4795.4850359605171</v>
      </c>
      <c r="BK1658" s="34">
        <f t="shared" si="1048"/>
        <v>564.19032674284097</v>
      </c>
      <c r="BL1658" s="27">
        <f t="shared" si="1049"/>
        <v>105.51786866850777</v>
      </c>
      <c r="BM1658" s="34">
        <f t="shared" si="1050"/>
        <v>1.1054421768707483</v>
      </c>
      <c r="BN1658" s="45">
        <f t="shared" si="1051"/>
        <v>1737.446672503148</v>
      </c>
      <c r="BO1658" s="45">
        <f t="shared" si="1052"/>
        <v>103.25022394824364</v>
      </c>
      <c r="BP1658" s="66">
        <f t="shared" si="1053"/>
        <v>6.688635800708739</v>
      </c>
    </row>
    <row r="1659" spans="8:68">
      <c r="H1659" s="68">
        <v>1654</v>
      </c>
      <c r="I1659" s="31">
        <f>('Propiedades físicas'!$C$10*'Diseño reactor'!H1659)/1000</f>
        <v>1447.6556957661039</v>
      </c>
      <c r="J1659" s="31">
        <f t="shared" si="1031"/>
        <v>0.31499202561330258</v>
      </c>
      <c r="K1659" s="31">
        <f>(I1659*1000)/'Propiedades físicas'!$F$10</f>
        <v>9456.3276817927326</v>
      </c>
      <c r="L1659" s="31">
        <f t="shared" si="1032"/>
        <v>1350.9039545418188</v>
      </c>
      <c r="M1659" s="31">
        <f t="shared" si="1033"/>
        <v>8105.4237272509135</v>
      </c>
      <c r="N1659" s="31">
        <f t="shared" si="1034"/>
        <v>0.81674967021875389</v>
      </c>
      <c r="O1659" s="32">
        <f t="shared" si="1035"/>
        <v>4.9004980213125231</v>
      </c>
      <c r="P1659" s="33">
        <f t="shared" si="1036"/>
        <v>0.64158500935016338</v>
      </c>
      <c r="Q1659" s="31">
        <f t="shared" si="1037"/>
        <v>4.679709795783122</v>
      </c>
      <c r="R1659" s="31">
        <f t="shared" si="1038"/>
        <v>0.13759787690038827</v>
      </c>
      <c r="S1659" s="31">
        <f t="shared" si="1039"/>
        <v>0.2207882255294023</v>
      </c>
      <c r="T1659" s="31">
        <f t="shared" si="1040"/>
        <v>2.9510003275592566E-2</v>
      </c>
      <c r="U1659" s="31">
        <f t="shared" si="1041"/>
        <v>8.0567806926096271E-3</v>
      </c>
      <c r="V1659" s="47">
        <f t="shared" si="1054"/>
        <v>6.3535602867686081E-4</v>
      </c>
      <c r="W1659" s="31">
        <f t="shared" si="1042"/>
        <v>0.2144655422042292</v>
      </c>
      <c r="X1659" s="34">
        <f>(S1659*H1659*'Propiedades físicas'!$F$5*60*24*365)/(1000000)</f>
        <v>56520.738432761267</v>
      </c>
      <c r="Y1659" s="34">
        <f>(U1659*H1659*'Propiedades físicas'!$F$7*60*24*365)/(1000000)</f>
        <v>645.00766694571917</v>
      </c>
      <c r="Z1659" s="31">
        <f t="shared" si="1055"/>
        <v>1061.1816054651702</v>
      </c>
      <c r="AA1659" s="31">
        <f t="shared" si="1056"/>
        <v>7740.2400022252841</v>
      </c>
      <c r="AB1659" s="31">
        <f t="shared" si="1056"/>
        <v>227.58688839324219</v>
      </c>
      <c r="AC1659" s="31">
        <f t="shared" si="1056"/>
        <v>365.18372502563142</v>
      </c>
      <c r="AD1659" s="31">
        <f t="shared" si="1056"/>
        <v>48.809545417830101</v>
      </c>
      <c r="AE1659" s="31">
        <f t="shared" si="1057"/>
        <v>13.325915265576324</v>
      </c>
      <c r="AF1659" s="31">
        <f t="shared" si="1058"/>
        <v>9456.3276817927326</v>
      </c>
      <c r="AG1659" s="31">
        <f t="shared" si="1059"/>
        <v>0.11221920825653867</v>
      </c>
      <c r="AH1659" s="31">
        <f t="shared" si="1060"/>
        <v>0.81852493512131419</v>
      </c>
      <c r="AI1659" s="31">
        <f t="shared" si="1060"/>
        <v>2.4067153344467882E-2</v>
      </c>
      <c r="AJ1659" s="31">
        <f t="shared" si="1060"/>
        <v>3.8617922021543127E-2</v>
      </c>
      <c r="AK1659" s="31">
        <f t="shared" si="1060"/>
        <v>5.1615750913336349E-3</v>
      </c>
      <c r="AL1659" s="31">
        <f t="shared" si="1061"/>
        <v>1.4092061648026556E-3</v>
      </c>
      <c r="AM1659" s="31">
        <f t="shared" si="1062"/>
        <v>1</v>
      </c>
      <c r="AN1659" s="31">
        <f>(Z1659*'Propiedades físicas'!$F$4)/1000</f>
        <v>933.18188021396134</v>
      </c>
      <c r="AO1659" s="31">
        <f>(AA1659*'Propiedades físicas'!$F$6)/1000</f>
        <v>247.99728967129809</v>
      </c>
      <c r="AP1659" s="31">
        <f>(AB1659*'Propiedades físicas'!$F$9)/1000</f>
        <v>140.40973079421073</v>
      </c>
      <c r="AQ1659" s="31">
        <f>(AC1659*'Propiedades físicas'!$F$5)/1000</f>
        <v>107.5356515082977</v>
      </c>
      <c r="AR1659" s="31">
        <f>(AD1659*'Propiedades físicas'!$F$8)/1000</f>
        <v>17.30396004152912</v>
      </c>
      <c r="AS1659" s="31">
        <f>(AE1659*'Propiedades físicas'!$F$7)/1000</f>
        <v>1.2271835368069237</v>
      </c>
      <c r="AT1659" s="31">
        <f t="shared" si="1063"/>
        <v>1447.6556957661037</v>
      </c>
      <c r="AU1659" s="31">
        <f t="shared" si="1064"/>
        <v>0.64461590068909214</v>
      </c>
      <c r="AV1659" s="31">
        <f t="shared" si="1067"/>
        <v>0.17130958030739291</v>
      </c>
      <c r="AW1659" s="31">
        <f t="shared" si="1067"/>
        <v>9.699110859361175E-2</v>
      </c>
      <c r="AX1659" s="31">
        <f t="shared" si="1067"/>
        <v>7.4282615557554596E-2</v>
      </c>
      <c r="AY1659" s="31">
        <f t="shared" si="1067"/>
        <v>1.1953090843449355E-2</v>
      </c>
      <c r="AZ1659" s="31">
        <f t="shared" si="1068"/>
        <v>8.4770400889936368E-4</v>
      </c>
      <c r="BA1659" s="31">
        <f t="shared" si="1065"/>
        <v>1</v>
      </c>
      <c r="BB1659" s="34">
        <f>AU1659*'Propiedades físicas'!$C$4+'Diseño reactor'!AV1659*'Propiedades físicas'!$C$5+'Diseño reactor'!AW1659*'Propiedades físicas'!$C$8+'Diseño reactor'!AX1659*'Propiedades físicas'!$C$9+'Diseño reactor'!AY1659*'Propiedades físicas'!$C$7+'Diseño reactor'!AZ1659*'Propiedades físicas'!$C$6</f>
        <v>875.50144682980113</v>
      </c>
      <c r="BC1659" s="45">
        <f>AU1659*'Propiedades físicas'!$L$4+'Diseño reactor'!AV1659*'Propiedades físicas'!$L$5+'Diseño reactor'!AW1659*'Propiedades físicas'!$L$8+AX1659*'Propiedades físicas'!$L$9+'Diseño reactor'!AY1659*'Propiedades físicas'!$L$7+'Diseño reactor'!AZ1659*'Propiedades físicas'!$L$6</f>
        <v>2.0861949505588226</v>
      </c>
      <c r="BD1659" s="29">
        <f t="shared" si="1044"/>
        <v>1.918071225720819</v>
      </c>
      <c r="BE1659" s="58">
        <f t="shared" si="1045"/>
        <v>41.750915043288508</v>
      </c>
      <c r="BF1659" s="30">
        <f>AU1659*'Propiedades físicas'!$I$4+'Diseño reactor'!AV1659*'Propiedades físicas'!$I$5+'Diseño reactor'!AW1659*'Propiedades físicas'!$I$8+'Diseño reactor'!AX1659*'Propiedades físicas'!$I$9+'Diseño reactor'!AY1659*'Propiedades físicas'!$I$7+'Diseño reactor'!AZ1659*'Propiedades físicas'!$I$6</f>
        <v>1.9917254630505411E-2</v>
      </c>
      <c r="BG1659" s="24">
        <f>AU1659*'Propiedades físicas'!$O$4+'Diseño reactor'!AV1659*'Propiedades físicas'!$O$5+'Diseño reactor'!AW1659*'Propiedades físicas'!$O$8+'Diseño reactor'!AX1659*'Propiedades físicas'!$O$9+'Diseño reactor'!AY1659*'Propiedades físicas'!$O$7+'Diseño reactor'!AZ1659*'Propiedades físicas'!$O$6</f>
        <v>0.15294829130990811</v>
      </c>
      <c r="BH1659" s="54">
        <f t="shared" si="1046"/>
        <v>41270.676902210595</v>
      </c>
      <c r="BI1659" s="34">
        <f t="shared" si="1066"/>
        <v>271.66878219621532</v>
      </c>
      <c r="BJ1659" s="27">
        <f t="shared" si="1047"/>
        <v>4795.4863907984554</v>
      </c>
      <c r="BK1659" s="34">
        <f t="shared" si="1048"/>
        <v>564.20111497887842</v>
      </c>
      <c r="BL1659" s="27">
        <f t="shared" si="1049"/>
        <v>105.51824601858048</v>
      </c>
      <c r="BM1659" s="34">
        <f t="shared" si="1050"/>
        <v>1.1054421768707483</v>
      </c>
      <c r="BN1659" s="45">
        <f t="shared" si="1051"/>
        <v>1738.6286260489908</v>
      </c>
      <c r="BO1659" s="45">
        <f t="shared" si="1052"/>
        <v>103.26274925389883</v>
      </c>
      <c r="BP1659" s="66">
        <f t="shared" si="1053"/>
        <v>6.6886328950159957</v>
      </c>
    </row>
    <row r="1660" spans="8:68">
      <c r="H1660" s="68">
        <v>1655</v>
      </c>
      <c r="I1660" s="31">
        <f>('Propiedades físicas'!$C$10*'Diseño reactor'!H1660)/1000</f>
        <v>1448.5309410477037</v>
      </c>
      <c r="J1660" s="31">
        <f t="shared" si="1031"/>
        <v>0.31480169810537917</v>
      </c>
      <c r="K1660" s="31">
        <f>(I1660*1000)/'Propiedades físicas'!$F$10</f>
        <v>9462.0449294842638</v>
      </c>
      <c r="L1660" s="31">
        <f t="shared" si="1032"/>
        <v>1351.7207042120376</v>
      </c>
      <c r="M1660" s="31">
        <f t="shared" si="1033"/>
        <v>8110.3242252722257</v>
      </c>
      <c r="N1660" s="31">
        <f t="shared" si="1034"/>
        <v>0.81674967021875389</v>
      </c>
      <c r="O1660" s="32">
        <f t="shared" si="1035"/>
        <v>4.9004980213125231</v>
      </c>
      <c r="P1660" s="33">
        <f t="shared" si="1036"/>
        <v>0.64166816083658584</v>
      </c>
      <c r="Q1660" s="31">
        <f t="shared" si="1037"/>
        <v>4.67984007339032</v>
      </c>
      <c r="R1660" s="31">
        <f t="shared" si="1038"/>
        <v>0.1375503832057374</v>
      </c>
      <c r="S1660" s="31">
        <f t="shared" si="1039"/>
        <v>0.22065794792220486</v>
      </c>
      <c r="T1660" s="31">
        <f t="shared" si="1040"/>
        <v>2.9485813812824675E-2</v>
      </c>
      <c r="U1660" s="31">
        <f t="shared" si="1041"/>
        <v>8.0453123636060261E-3</v>
      </c>
      <c r="V1660" s="47">
        <f t="shared" si="1054"/>
        <v>6.3543837286729867E-4</v>
      </c>
      <c r="W1660" s="31">
        <f t="shared" si="1042"/>
        <v>0.21436373440502912</v>
      </c>
      <c r="X1660" s="34">
        <f>(S1660*H1660*'Propiedades físicas'!$F$5*60*24*365)/(1000000)</f>
        <v>56521.539971184888</v>
      </c>
      <c r="Y1660" s="34">
        <f>(U1660*H1660*'Propiedades físicas'!$F$7*60*24*365)/(1000000)</f>
        <v>644.47895168944217</v>
      </c>
      <c r="Z1660" s="31">
        <f t="shared" si="1055"/>
        <v>1061.9608061845495</v>
      </c>
      <c r="AA1660" s="31">
        <f t="shared" si="1056"/>
        <v>7745.1353214609799</v>
      </c>
      <c r="AB1660" s="31">
        <f t="shared" si="1056"/>
        <v>227.64588420549541</v>
      </c>
      <c r="AC1660" s="31">
        <f t="shared" si="1056"/>
        <v>365.18890381124902</v>
      </c>
      <c r="AD1660" s="31">
        <f t="shared" si="1056"/>
        <v>48.79902186022484</v>
      </c>
      <c r="AE1660" s="31">
        <f t="shared" si="1057"/>
        <v>13.314991961767973</v>
      </c>
      <c r="AF1660" s="31">
        <f t="shared" si="1058"/>
        <v>9462.0449294842674</v>
      </c>
      <c r="AG1660" s="31">
        <f t="shared" si="1059"/>
        <v>0.11223375222785294</v>
      </c>
      <c r="AH1660" s="31">
        <f t="shared" si="1060"/>
        <v>0.81854772189114211</v>
      </c>
      <c r="AI1660" s="31">
        <f t="shared" si="1060"/>
        <v>2.4058846253851317E-2</v>
      </c>
      <c r="AJ1660" s="31">
        <f t="shared" si="1060"/>
        <v>3.8595135251714957E-2</v>
      </c>
      <c r="AK1660" s="31">
        <f t="shared" si="1060"/>
        <v>5.1573441284520141E-3</v>
      </c>
      <c r="AL1660" s="31">
        <f t="shared" si="1061"/>
        <v>1.4072002469865371E-3</v>
      </c>
      <c r="AM1660" s="31">
        <f t="shared" si="1062"/>
        <v>0.99999999999999989</v>
      </c>
      <c r="AN1660" s="31">
        <f>(Z1660*'Propiedades físicas'!$F$4)/1000</f>
        <v>933.86709374256907</v>
      </c>
      <c r="AO1660" s="31">
        <f>(AA1660*'Propiedades físicas'!$F$6)/1000</f>
        <v>248.15413569960978</v>
      </c>
      <c r="AP1660" s="31">
        <f>(AB1660*'Propiedades físicas'!$F$9)/1000</f>
        <v>140.44612826058039</v>
      </c>
      <c r="AQ1660" s="31">
        <f>(AC1660*'Propiedades físicas'!$F$5)/1000</f>
        <v>107.53717650529852</v>
      </c>
      <c r="AR1660" s="31">
        <f>(AD1660*'Propiedades físicas'!$F$8)/1000</f>
        <v>17.300229229886902</v>
      </c>
      <c r="AS1660" s="31">
        <f>(AE1660*'Propiedades físicas'!$F$7)/1000</f>
        <v>1.2261776097592125</v>
      </c>
      <c r="AT1660" s="31">
        <f t="shared" si="1063"/>
        <v>1448.5309410477039</v>
      </c>
      <c r="AU1660" s="31">
        <f t="shared" si="1064"/>
        <v>0.64469944498880705</v>
      </c>
      <c r="AV1660" s="31">
        <f t="shared" si="1067"/>
        <v>0.17131434936427598</v>
      </c>
      <c r="AW1660" s="31">
        <f t="shared" si="1067"/>
        <v>9.6957630852536364E-2</v>
      </c>
      <c r="AX1660" s="31">
        <f t="shared" si="1067"/>
        <v>7.4238784590626869E-2</v>
      </c>
      <c r="AY1660" s="31">
        <f t="shared" si="1067"/>
        <v>1.1943292849080508E-2</v>
      </c>
      <c r="AZ1660" s="31">
        <f t="shared" si="1068"/>
        <v>8.4649735467323467E-4</v>
      </c>
      <c r="BA1660" s="31">
        <f t="shared" si="1065"/>
        <v>0.99999999999999989</v>
      </c>
      <c r="BB1660" s="34">
        <f>AU1660*'Propiedades físicas'!$C$4+'Diseño reactor'!AV1660*'Propiedades físicas'!$C$5+'Diseño reactor'!AW1660*'Propiedades físicas'!$C$8+'Diseño reactor'!AX1660*'Propiedades físicas'!$C$9+'Diseño reactor'!AY1660*'Propiedades físicas'!$C$7+'Diseño reactor'!AZ1660*'Propiedades físicas'!$C$6</f>
        <v>875.50106717185611</v>
      </c>
      <c r="BC1660" s="45">
        <f>AU1660*'Propiedades físicas'!$L$4+'Diseño reactor'!AV1660*'Propiedades físicas'!$L$5+'Diseño reactor'!AW1660*'Propiedades físicas'!$L$8+AX1660*'Propiedades físicas'!$L$9+'Diseño reactor'!AY1660*'Propiedades físicas'!$L$7+'Diseño reactor'!AZ1660*'Propiedades físicas'!$L$6</f>
        <v>2.0862559403349406</v>
      </c>
      <c r="BD1660" s="29">
        <f t="shared" si="1044"/>
        <v>1.9171054932233262</v>
      </c>
      <c r="BE1660" s="58">
        <f t="shared" si="1045"/>
        <v>41.74986516140288</v>
      </c>
      <c r="BF1660" s="30">
        <f>AU1660*'Propiedades físicas'!$I$4+'Diseño reactor'!AV1660*'Propiedades físicas'!$I$5+'Diseño reactor'!AW1660*'Propiedades físicas'!$I$8+'Diseño reactor'!AX1660*'Propiedades físicas'!$I$9+'Diseño reactor'!AY1660*'Propiedades físicas'!$I$7+'Diseño reactor'!AZ1660*'Propiedades físicas'!$I$6</f>
        <v>1.9917427772328789E-2</v>
      </c>
      <c r="BG1660" s="24">
        <f>AU1660*'Propiedades físicas'!$O$4+'Diseño reactor'!AV1660*'Propiedades físicas'!$O$5+'Diseño reactor'!AW1660*'Propiedades físicas'!$O$8+'Diseño reactor'!AX1660*'Propiedades físicas'!$O$9+'Diseño reactor'!AY1660*'Propiedades físicas'!$O$7+'Diseño reactor'!AZ1660*'Propiedades físicas'!$O$6</f>
        <v>0.15295116999211911</v>
      </c>
      <c r="BH1660" s="54">
        <f t="shared" si="1046"/>
        <v>41270.300240275996</v>
      </c>
      <c r="BI1660" s="34">
        <f t="shared" si="1066"/>
        <v>271.67397286568053</v>
      </c>
      <c r="BJ1660" s="27">
        <f t="shared" si="1047"/>
        <v>4795.4877544702031</v>
      </c>
      <c r="BK1660" s="34">
        <f t="shared" si="1048"/>
        <v>564.21189440699811</v>
      </c>
      <c r="BL1660" s="27">
        <f t="shared" si="1049"/>
        <v>105.51862304885314</v>
      </c>
      <c r="BM1660" s="34">
        <f t="shared" si="1050"/>
        <v>1.1054421768707483</v>
      </c>
      <c r="BN1660" s="45">
        <f t="shared" si="1051"/>
        <v>1739.8106185353372</v>
      </c>
      <c r="BO1660" s="45">
        <f t="shared" si="1052"/>
        <v>103.27526267034462</v>
      </c>
      <c r="BP1660" s="66">
        <f t="shared" si="1053"/>
        <v>6.6886299945152272</v>
      </c>
    </row>
    <row r="1661" spans="8:68">
      <c r="H1661" s="68">
        <v>1656</v>
      </c>
      <c r="I1661" s="31">
        <f>('Propiedades físicas'!$C$10*'Diseño reactor'!H1661)/1000</f>
        <v>1449.4061863293036</v>
      </c>
      <c r="J1661" s="31">
        <f t="shared" si="1031"/>
        <v>0.3146116004615957</v>
      </c>
      <c r="K1661" s="31">
        <f>(I1661*1000)/'Propiedades físicas'!$F$10</f>
        <v>9467.7621771757949</v>
      </c>
      <c r="L1661" s="31">
        <f t="shared" si="1032"/>
        <v>1352.5374538822564</v>
      </c>
      <c r="M1661" s="31">
        <f t="shared" si="1033"/>
        <v>8115.2247232935379</v>
      </c>
      <c r="N1661" s="31">
        <f t="shared" si="1034"/>
        <v>0.81674967021875389</v>
      </c>
      <c r="O1661" s="32">
        <f t="shared" si="1035"/>
        <v>4.9004980213125231</v>
      </c>
      <c r="P1661" s="33">
        <f t="shared" si="1036"/>
        <v>0.64175123341566431</v>
      </c>
      <c r="Q1661" s="31">
        <f t="shared" si="1037"/>
        <v>4.6799701995899268</v>
      </c>
      <c r="R1661" s="31">
        <f t="shared" si="1038"/>
        <v>0.13750291767380401</v>
      </c>
      <c r="S1661" s="31">
        <f t="shared" si="1039"/>
        <v>0.2205278217225968</v>
      </c>
      <c r="T1661" s="31">
        <f t="shared" si="1040"/>
        <v>2.9461653339063826E-2</v>
      </c>
      <c r="U1661" s="31">
        <f t="shared" si="1041"/>
        <v>8.0338657902217104E-3</v>
      </c>
      <c r="V1661" s="47">
        <f t="shared" si="1054"/>
        <v>6.3552063891648318E-4</v>
      </c>
      <c r="W1661" s="31">
        <f t="shared" si="1042"/>
        <v>0.21426202321724711</v>
      </c>
      <c r="X1661" s="34">
        <f>(S1661*H1661*'Propiedades físicas'!$F$5*60*24*365)/(1000000)</f>
        <v>56522.339989076208</v>
      </c>
      <c r="Y1661" s="34">
        <f>(U1661*H1661*'Propiedades físicas'!$F$7*60*24*365)/(1000000)</f>
        <v>643.9508700532848</v>
      </c>
      <c r="Z1661" s="31">
        <f t="shared" si="1055"/>
        <v>1062.7400425363401</v>
      </c>
      <c r="AA1661" s="31">
        <f t="shared" si="1056"/>
        <v>7750.0306505209192</v>
      </c>
      <c r="AB1661" s="31">
        <f t="shared" si="1056"/>
        <v>227.70483166781946</v>
      </c>
      <c r="AC1661" s="31">
        <f t="shared" si="1056"/>
        <v>365.1940727726203</v>
      </c>
      <c r="AD1661" s="31">
        <f t="shared" si="1056"/>
        <v>48.788497929489694</v>
      </c>
      <c r="AE1661" s="31">
        <f t="shared" si="1057"/>
        <v>13.304081748607153</v>
      </c>
      <c r="AF1661" s="31">
        <f t="shared" si="1058"/>
        <v>9467.7621771757949</v>
      </c>
      <c r="AG1661" s="31">
        <f t="shared" si="1059"/>
        <v>0.11224828239753612</v>
      </c>
      <c r="AH1661" s="31">
        <f t="shared" si="1060"/>
        <v>0.81857048217836947</v>
      </c>
      <c r="AI1661" s="31">
        <f t="shared" si="1060"/>
        <v>2.4050544089156994E-2</v>
      </c>
      <c r="AJ1661" s="31">
        <f t="shared" si="1060"/>
        <v>3.8572374964487816E-2</v>
      </c>
      <c r="AK1661" s="31">
        <f t="shared" si="1060"/>
        <v>5.1531182360183827E-3</v>
      </c>
      <c r="AL1661" s="31">
        <f t="shared" si="1061"/>
        <v>1.4051981344313531E-3</v>
      </c>
      <c r="AM1661" s="31">
        <f t="shared" si="1062"/>
        <v>1.0000000000000002</v>
      </c>
      <c r="AN1661" s="31">
        <f>(Z1661*'Propiedades físicas'!$F$4)/1000</f>
        <v>934.55233860560668</v>
      </c>
      <c r="AO1661" s="31">
        <f>(AA1661*'Propiedades físicas'!$F$6)/1000</f>
        <v>248.31098204269026</v>
      </c>
      <c r="AP1661" s="31">
        <f>(AB1661*'Propiedades físicas'!$F$9)/1000</f>
        <v>140.48249589746121</v>
      </c>
      <c r="AQ1661" s="31">
        <f>(AC1661*'Propiedades físicas'!$F$5)/1000</f>
        <v>107.5386986093535</v>
      </c>
      <c r="AR1661" s="31">
        <f>(AD1661*'Propiedades físicas'!$F$8)/1000</f>
        <v>17.296498285962681</v>
      </c>
      <c r="AS1661" s="31">
        <f>(AE1661*'Propiedades físicas'!$F$7)/1000</f>
        <v>1.2251728882292328</v>
      </c>
      <c r="AT1661" s="31">
        <f t="shared" si="1063"/>
        <v>1449.4061863293034</v>
      </c>
      <c r="AU1661" s="31">
        <f t="shared" si="1064"/>
        <v>0.64478291000841459</v>
      </c>
      <c r="AV1661" s="31">
        <f t="shared" si="1067"/>
        <v>0.17131911287859944</v>
      </c>
      <c r="AW1661" s="31">
        <f t="shared" si="1067"/>
        <v>9.692417296302594E-2</v>
      </c>
      <c r="AX1661" s="31">
        <f t="shared" si="1067"/>
        <v>7.4195004563697126E-2</v>
      </c>
      <c r="AY1661" s="31">
        <f t="shared" si="1067"/>
        <v>1.1933506596771856E-2</v>
      </c>
      <c r="AZ1661" s="31">
        <f t="shared" si="1068"/>
        <v>8.4529298949112867E-4</v>
      </c>
      <c r="BA1661" s="31">
        <f t="shared" si="1065"/>
        <v>1</v>
      </c>
      <c r="BB1661" s="34">
        <f>AU1661*'Propiedades físicas'!$C$4+'Diseño reactor'!AV1661*'Propiedades físicas'!$C$5+'Diseño reactor'!AW1661*'Propiedades físicas'!$C$8+'Diseño reactor'!AX1661*'Propiedades físicas'!$C$9+'Diseño reactor'!AY1661*'Propiedades físicas'!$C$7+'Diseño reactor'!AZ1661*'Propiedades físicas'!$C$6</f>
        <v>875.50068819198464</v>
      </c>
      <c r="BC1661" s="45">
        <f>AU1661*'Propiedades físicas'!$L$4+'Diseño reactor'!AV1661*'Propiedades físicas'!$L$5+'Diseño reactor'!AW1661*'Propiedades físicas'!$L$8+AX1661*'Propiedades físicas'!$L$9+'Diseño reactor'!AY1661*'Propiedades físicas'!$L$7+'Diseño reactor'!AZ1661*'Propiedades físicas'!$L$6</f>
        <v>2.0863168695630843</v>
      </c>
      <c r="BD1661" s="29">
        <f t="shared" si="1044"/>
        <v>1.9161407345188741</v>
      </c>
      <c r="BE1661" s="58">
        <f t="shared" si="1045"/>
        <v>41.748816359017219</v>
      </c>
      <c r="BF1661" s="30">
        <f>AU1661*'Propiedades físicas'!$I$4+'Diseño reactor'!AV1661*'Propiedades físicas'!$I$5+'Diseño reactor'!AW1661*'Propiedades físicas'!$I$8+'Diseño reactor'!AX1661*'Propiedades físicas'!$I$9+'Diseño reactor'!AY1661*'Propiedades físicas'!$I$7+'Diseño reactor'!AZ1661*'Propiedades físicas'!$I$6</f>
        <v>1.9917600596156805E-2</v>
      </c>
      <c r="BG1661" s="24">
        <f>AU1661*'Propiedades físicas'!$O$4+'Diseño reactor'!AV1661*'Propiedades físicas'!$O$5+'Diseño reactor'!AW1661*'Propiedades físicas'!$O$8+'Diseño reactor'!AX1661*'Propiedades físicas'!$O$9+'Diseño reactor'!AY1661*'Propiedades físicas'!$O$7+'Diseño reactor'!AZ1661*'Propiedades físicas'!$O$6</f>
        <v>0.15295404600681844</v>
      </c>
      <c r="BH1661" s="54">
        <f t="shared" si="1046"/>
        <v>41269.924275750287</v>
      </c>
      <c r="BI1661" s="34">
        <f t="shared" si="1066"/>
        <v>271.67915599388101</v>
      </c>
      <c r="BJ1661" s="27">
        <f t="shared" si="1047"/>
        <v>4795.4891269465634</v>
      </c>
      <c r="BK1661" s="34">
        <f t="shared" si="1048"/>
        <v>564.22266503706328</v>
      </c>
      <c r="BL1661" s="27">
        <f t="shared" si="1049"/>
        <v>105.51899975969997</v>
      </c>
      <c r="BM1661" s="34">
        <f t="shared" si="1050"/>
        <v>1.1054421768707483</v>
      </c>
      <c r="BN1661" s="45">
        <f t="shared" si="1051"/>
        <v>1740.9926499048174</v>
      </c>
      <c r="BO1661" s="45">
        <f t="shared" si="1052"/>
        <v>103.28776421450023</v>
      </c>
      <c r="BP1661" s="66">
        <f t="shared" si="1053"/>
        <v>6.688627099194786</v>
      </c>
    </row>
    <row r="1662" spans="8:68">
      <c r="H1662" s="68">
        <v>1657</v>
      </c>
      <c r="I1662" s="31">
        <f>('Propiedades físicas'!$C$10*'Diseño reactor'!H1662)/1000</f>
        <v>1450.2814316109032</v>
      </c>
      <c r="J1662" s="31">
        <f t="shared" si="1031"/>
        <v>0.31442173226578307</v>
      </c>
      <c r="K1662" s="31">
        <f>(I1662*1000)/'Propiedades físicas'!$F$10</f>
        <v>9473.4794248673261</v>
      </c>
      <c r="L1662" s="31">
        <f t="shared" si="1032"/>
        <v>1353.3542035524752</v>
      </c>
      <c r="M1662" s="31">
        <f t="shared" si="1033"/>
        <v>8120.1252213148509</v>
      </c>
      <c r="N1662" s="31">
        <f t="shared" si="1034"/>
        <v>0.81674967021875389</v>
      </c>
      <c r="O1662" s="32">
        <f t="shared" si="1035"/>
        <v>4.9004980213125231</v>
      </c>
      <c r="P1662" s="33">
        <f t="shared" si="1036"/>
        <v>0.64183422719966543</v>
      </c>
      <c r="Q1662" s="31">
        <f t="shared" si="1037"/>
        <v>4.6801001746420159</v>
      </c>
      <c r="R1662" s="31">
        <f t="shared" si="1038"/>
        <v>0.13745548028856236</v>
      </c>
      <c r="S1662" s="31">
        <f t="shared" si="1039"/>
        <v>0.22039784667050716</v>
      </c>
      <c r="T1662" s="31">
        <f t="shared" si="1040"/>
        <v>2.9437521809633417E-2</v>
      </c>
      <c r="U1662" s="31">
        <f t="shared" si="1041"/>
        <v>8.0224409208926508E-3</v>
      </c>
      <c r="V1662" s="47">
        <f t="shared" si="1054"/>
        <v>6.3560282693559105E-4</v>
      </c>
      <c r="W1662" s="31">
        <f t="shared" si="1042"/>
        <v>0.21416040850342802</v>
      </c>
      <c r="X1662" s="34">
        <f>(S1662*H1662*'Propiedades físicas'!$F$5*60*24*365)/(1000000)</f>
        <v>56523.138490039106</v>
      </c>
      <c r="Y1662" s="34">
        <f>(U1662*H1662*'Propiedades físicas'!$F$7*60*24*365)/(1000000)</f>
        <v>643.42342106073863</v>
      </c>
      <c r="Z1662" s="31">
        <f t="shared" si="1055"/>
        <v>1063.5193144698455</v>
      </c>
      <c r="AA1662" s="31">
        <f t="shared" si="1056"/>
        <v>7754.9259893818207</v>
      </c>
      <c r="AB1662" s="31">
        <f t="shared" si="1056"/>
        <v>227.76373083814784</v>
      </c>
      <c r="AC1662" s="31">
        <f t="shared" si="1056"/>
        <v>365.19923193303038</v>
      </c>
      <c r="AD1662" s="31">
        <f t="shared" si="1056"/>
        <v>48.777973638562571</v>
      </c>
      <c r="AE1662" s="31">
        <f t="shared" si="1057"/>
        <v>13.293184605919123</v>
      </c>
      <c r="AF1662" s="31">
        <f t="shared" si="1058"/>
        <v>9473.4794248673243</v>
      </c>
      <c r="AG1662" s="31">
        <f t="shared" si="1059"/>
        <v>0.11226279878522459</v>
      </c>
      <c r="AH1662" s="31">
        <f t="shared" si="1060"/>
        <v>0.81859321602848456</v>
      </c>
      <c r="AI1662" s="31">
        <f t="shared" si="1060"/>
        <v>2.4042246847581838E-2</v>
      </c>
      <c r="AJ1662" s="31">
        <f t="shared" si="1060"/>
        <v>3.8549641114372819E-2</v>
      </c>
      <c r="AK1662" s="31">
        <f t="shared" si="1060"/>
        <v>5.1488974062183814E-3</v>
      </c>
      <c r="AL1662" s="31">
        <f t="shared" si="1061"/>
        <v>1.4031998181180717E-3</v>
      </c>
      <c r="AM1662" s="31">
        <f t="shared" si="1062"/>
        <v>1.0000000000000002</v>
      </c>
      <c r="AN1662" s="31">
        <f>(Z1662*'Propiedades físicas'!$F$4)/1000</f>
        <v>935.23761475849278</v>
      </c>
      <c r="AO1662" s="31">
        <f>(AA1662*'Propiedades físicas'!$F$6)/1000</f>
        <v>248.46782869979353</v>
      </c>
      <c r="AP1662" s="31">
        <f>(AB1662*'Propiedades físicas'!$F$9)/1000</f>
        <v>140.51883374059528</v>
      </c>
      <c r="AQ1662" s="31">
        <f>(AC1662*'Propiedades físicas'!$F$5)/1000</f>
        <v>107.54021782731945</v>
      </c>
      <c r="AR1662" s="31">
        <f>(AD1662*'Propiedades físicas'!$F$8)/1000</f>
        <v>17.292767214343197</v>
      </c>
      <c r="AS1662" s="31">
        <f>(AE1662*'Propiedades físicas'!$F$7)/1000</f>
        <v>1.2241693703590919</v>
      </c>
      <c r="AT1662" s="31">
        <f t="shared" si="1063"/>
        <v>1450.2814316109034</v>
      </c>
      <c r="AU1662" s="31">
        <f t="shared" si="1064"/>
        <v>0.64486629586071131</v>
      </c>
      <c r="AV1662" s="31">
        <f t="shared" si="1067"/>
        <v>0.1713238708598836</v>
      </c>
      <c r="AW1662" s="31">
        <f t="shared" si="1067"/>
        <v>9.6890734913784055E-2</v>
      </c>
      <c r="AX1662" s="31">
        <f t="shared" si="1067"/>
        <v>7.4151275389266288E-2</v>
      </c>
      <c r="AY1662" s="31">
        <f t="shared" si="1067"/>
        <v>1.1923732068427034E-2</v>
      </c>
      <c r="AZ1662" s="31">
        <f t="shared" si="1068"/>
        <v>8.4409090792767231E-4</v>
      </c>
      <c r="BA1662" s="31">
        <f t="shared" si="1065"/>
        <v>0.99999999999999989</v>
      </c>
      <c r="BB1662" s="34">
        <f>AU1662*'Propiedades físicas'!$C$4+'Diseño reactor'!AV1662*'Propiedades físicas'!$C$5+'Diseño reactor'!AW1662*'Propiedades físicas'!$C$8+'Diseño reactor'!AX1662*'Propiedades físicas'!$C$9+'Diseño reactor'!AY1662*'Propiedades físicas'!$C$7+'Diseño reactor'!AZ1662*'Propiedades físicas'!$C$6</f>
        <v>875.50030988866615</v>
      </c>
      <c r="BC1662" s="45">
        <f>AU1662*'Propiedades físicas'!$L$4+'Diseño reactor'!AV1662*'Propiedades físicas'!$L$5+'Diseño reactor'!AW1662*'Propiedades físicas'!$L$8+AX1662*'Propiedades físicas'!$L$9+'Diseño reactor'!AY1662*'Propiedades físicas'!$L$7+'Diseño reactor'!AZ1662*'Propiedades físicas'!$L$6</f>
        <v>2.0863777383324877</v>
      </c>
      <c r="BD1662" s="29">
        <f t="shared" si="1044"/>
        <v>1.9151769481335772</v>
      </c>
      <c r="BE1662" s="58">
        <f t="shared" si="1045"/>
        <v>41.747768634459881</v>
      </c>
      <c r="BF1662" s="30">
        <f>AU1662*'Propiedades físicas'!$I$4+'Diseño reactor'!AV1662*'Propiedades físicas'!$I$5+'Diseño reactor'!AW1662*'Propiedades físicas'!$I$8+'Diseño reactor'!AX1662*'Propiedades físicas'!$I$9+'Diseño reactor'!AY1662*'Propiedades físicas'!$I$7+'Diseño reactor'!AZ1662*'Propiedades físicas'!$I$6</f>
        <v>1.9917773102691539E-2</v>
      </c>
      <c r="BG1662" s="24">
        <f>AU1662*'Propiedades físicas'!$O$4+'Diseño reactor'!AV1662*'Propiedades físicas'!$O$5+'Diseño reactor'!AW1662*'Propiedades físicas'!$O$8+'Diseño reactor'!AX1662*'Propiedades físicas'!$O$9+'Diseño reactor'!AY1662*'Propiedades físicas'!$O$7+'Diseño reactor'!AZ1662*'Propiedades físicas'!$O$6</f>
        <v>0.15295691935759118</v>
      </c>
      <c r="BH1662" s="54">
        <f t="shared" si="1046"/>
        <v>41269.549007070927</v>
      </c>
      <c r="BI1662" s="34">
        <f t="shared" si="1066"/>
        <v>271.68433159575676</v>
      </c>
      <c r="BJ1662" s="27">
        <f t="shared" si="1047"/>
        <v>4795.4905081984371</v>
      </c>
      <c r="BK1662" s="34">
        <f t="shared" si="1048"/>
        <v>564.23342687892477</v>
      </c>
      <c r="BL1662" s="27">
        <f t="shared" si="1049"/>
        <v>105.51937615149473</v>
      </c>
      <c r="BM1662" s="34">
        <f t="shared" si="1050"/>
        <v>1.1054421768707483</v>
      </c>
      <c r="BN1662" s="45">
        <f t="shared" si="1051"/>
        <v>1742.1747201001708</v>
      </c>
      <c r="BO1662" s="45">
        <f t="shared" si="1052"/>
        <v>103.30025390325289</v>
      </c>
      <c r="BP1662" s="66">
        <f t="shared" si="1053"/>
        <v>6.6886242090430565</v>
      </c>
    </row>
    <row r="1663" spans="8:68">
      <c r="H1663" s="68">
        <v>1658</v>
      </c>
      <c r="I1663" s="31">
        <f>('Propiedades físicas'!$C$10*'Diseño reactor'!H1663)/1000</f>
        <v>1451.1566768925031</v>
      </c>
      <c r="J1663" s="31">
        <f t="shared" si="1031"/>
        <v>0.31423209310277594</v>
      </c>
      <c r="K1663" s="31">
        <f>(I1663*1000)/'Propiedades físicas'!$F$10</f>
        <v>9479.1966725588572</v>
      </c>
      <c r="L1663" s="31">
        <f t="shared" si="1032"/>
        <v>1354.1709532226939</v>
      </c>
      <c r="M1663" s="31">
        <f t="shared" si="1033"/>
        <v>8125.0257193361631</v>
      </c>
      <c r="N1663" s="31">
        <f t="shared" si="1034"/>
        <v>0.81674967021875389</v>
      </c>
      <c r="O1663" s="32">
        <f t="shared" si="1035"/>
        <v>4.9004980213125231</v>
      </c>
      <c r="P1663" s="33">
        <f t="shared" si="1036"/>
        <v>0.64191714230064278</v>
      </c>
      <c r="Q1663" s="31">
        <f t="shared" si="1037"/>
        <v>4.6802299988060714</v>
      </c>
      <c r="R1663" s="31">
        <f t="shared" si="1038"/>
        <v>0.13740807103397135</v>
      </c>
      <c r="S1663" s="31">
        <f t="shared" si="1039"/>
        <v>0.22026802250645225</v>
      </c>
      <c r="T1663" s="31">
        <f t="shared" si="1040"/>
        <v>2.9413419179938317E-2</v>
      </c>
      <c r="U1663" s="31">
        <f t="shared" si="1041"/>
        <v>8.0110377042014059E-3</v>
      </c>
      <c r="V1663" s="47">
        <f t="shared" si="1054"/>
        <v>6.3568493703558809E-4</v>
      </c>
      <c r="W1663" s="31">
        <f t="shared" si="1042"/>
        <v>0.21405889012637724</v>
      </c>
      <c r="X1663" s="34">
        <f>(S1663*H1663*'Propiedades físicas'!$F$5*60*24*365)/(1000000)</f>
        <v>56523.935477667226</v>
      </c>
      <c r="Y1663" s="34">
        <f>(U1663*H1663*'Propiedades físicas'!$F$7*60*24*365)/(1000000)</f>
        <v>642.89660373707704</v>
      </c>
      <c r="Z1663" s="31">
        <f t="shared" si="1055"/>
        <v>1064.2986219344657</v>
      </c>
      <c r="AA1663" s="31">
        <f t="shared" si="1056"/>
        <v>7759.8213380204661</v>
      </c>
      <c r="AB1663" s="31">
        <f t="shared" si="1056"/>
        <v>227.8225817743245</v>
      </c>
      <c r="AC1663" s="31">
        <f t="shared" si="1056"/>
        <v>365.20438131569784</v>
      </c>
      <c r="AD1663" s="31">
        <f t="shared" si="1056"/>
        <v>48.767449000337727</v>
      </c>
      <c r="AE1663" s="31">
        <f t="shared" si="1057"/>
        <v>13.28230051356593</v>
      </c>
      <c r="AF1663" s="31">
        <f t="shared" si="1058"/>
        <v>9479.1966725588572</v>
      </c>
      <c r="AG1663" s="31">
        <f t="shared" si="1059"/>
        <v>0.11227730141051753</v>
      </c>
      <c r="AH1663" s="31">
        <f t="shared" si="1060"/>
        <v>0.8186159234868734</v>
      </c>
      <c r="AI1663" s="31">
        <f t="shared" si="1060"/>
        <v>2.4033954526320112E-2</v>
      </c>
      <c r="AJ1663" s="31">
        <f t="shared" si="1060"/>
        <v>3.8526933655983836E-2</v>
      </c>
      <c r="AK1663" s="31">
        <f t="shared" si="1060"/>
        <v>5.1446816312519048E-3</v>
      </c>
      <c r="AL1663" s="31">
        <f t="shared" si="1061"/>
        <v>1.4012052890533019E-3</v>
      </c>
      <c r="AM1663" s="31">
        <f t="shared" si="1062"/>
        <v>1</v>
      </c>
      <c r="AN1663" s="31">
        <f>(Z1663*'Propiedades físicas'!$F$4)/1000</f>
        <v>935.92292215673046</v>
      </c>
      <c r="AO1663" s="31">
        <f>(AA1663*'Propiedades físicas'!$F$6)/1000</f>
        <v>248.62467567017572</v>
      </c>
      <c r="AP1663" s="31">
        <f>(AB1663*'Propiedades físicas'!$F$9)/1000</f>
        <v>140.55514182566947</v>
      </c>
      <c r="AQ1663" s="31">
        <f>(AC1663*'Propiedades físicas'!$F$5)/1000</f>
        <v>107.54173416603355</v>
      </c>
      <c r="AR1663" s="31">
        <f>(AD1663*'Propiedades físicas'!$F$8)/1000</f>
        <v>17.289036019599724</v>
      </c>
      <c r="AS1663" s="31">
        <f>(AE1663*'Propiedades físicas'!$F$7)/1000</f>
        <v>1.2231670542942865</v>
      </c>
      <c r="AT1663" s="31">
        <f t="shared" si="1063"/>
        <v>1451.1566768925031</v>
      </c>
      <c r="AU1663" s="31">
        <f t="shared" si="1064"/>
        <v>0.64494960265828039</v>
      </c>
      <c r="AV1663" s="31">
        <f t="shared" si="1067"/>
        <v>0.17132862331762749</v>
      </c>
      <c r="AW1663" s="31">
        <f t="shared" si="1067"/>
        <v>9.6857316693503615E-2</v>
      </c>
      <c r="AX1663" s="31">
        <f t="shared" si="1067"/>
        <v>7.4107596980032969E-2</v>
      </c>
      <c r="AY1663" s="31">
        <f t="shared" si="1067"/>
        <v>1.1913969245982691E-2</v>
      </c>
      <c r="AZ1663" s="31">
        <f t="shared" si="1068"/>
        <v>8.4289110457291762E-4</v>
      </c>
      <c r="BA1663" s="31">
        <f t="shared" si="1065"/>
        <v>1</v>
      </c>
      <c r="BB1663" s="34">
        <f>AU1663*'Propiedades físicas'!$C$4+'Diseño reactor'!AV1663*'Propiedades físicas'!$C$5+'Diseño reactor'!AW1663*'Propiedades físicas'!$C$8+'Diseño reactor'!AX1663*'Propiedades físicas'!$C$9+'Diseño reactor'!AY1663*'Propiedades físicas'!$C$7+'Diseño reactor'!AZ1663*'Propiedades físicas'!$C$6</f>
        <v>875.49993226038464</v>
      </c>
      <c r="BC1663" s="45">
        <f>AU1663*'Propiedades físicas'!$L$4+'Diseño reactor'!AV1663*'Propiedades físicas'!$L$5+'Diseño reactor'!AW1663*'Propiedades físicas'!$L$8+AX1663*'Propiedades físicas'!$L$9+'Diseño reactor'!AY1663*'Propiedades físicas'!$L$7+'Diseño reactor'!AZ1663*'Propiedades físicas'!$L$6</f>
        <v>2.0864385467322162</v>
      </c>
      <c r="BD1663" s="29">
        <f t="shared" si="1044"/>
        <v>1.9142141325965178</v>
      </c>
      <c r="BE1663" s="58">
        <f t="shared" si="1045"/>
        <v>41.746721986062703</v>
      </c>
      <c r="BF1663" s="30">
        <f>AU1663*'Propiedades físicas'!$I$4+'Diseño reactor'!AV1663*'Propiedades físicas'!$I$5+'Diseño reactor'!AW1663*'Propiedades físicas'!$I$8+'Diseño reactor'!AX1663*'Propiedades físicas'!$I$9+'Diseño reactor'!AY1663*'Propiedades físicas'!$I$7+'Diseño reactor'!AZ1663*'Propiedades físicas'!$I$6</f>
        <v>1.9917945292633236E-2</v>
      </c>
      <c r="BG1663" s="24">
        <f>AU1663*'Propiedades físicas'!$O$4+'Diseño reactor'!AV1663*'Propiedades físicas'!$O$5+'Diseño reactor'!AW1663*'Propiedades físicas'!$O$8+'Diseño reactor'!AX1663*'Propiedades físicas'!$O$9+'Diseño reactor'!AY1663*'Propiedades físicas'!$O$7+'Diseño reactor'!AZ1663*'Propiedades físicas'!$O$6</f>
        <v>0.15295979004801635</v>
      </c>
      <c r="BH1663" s="54">
        <f t="shared" si="1046"/>
        <v>41269.174432679574</v>
      </c>
      <c r="BI1663" s="34">
        <f t="shared" si="1066"/>
        <v>271.68949968621121</v>
      </c>
      <c r="BJ1663" s="27">
        <f t="shared" si="1047"/>
        <v>4795.491898196814</v>
      </c>
      <c r="BK1663" s="34">
        <f t="shared" si="1048"/>
        <v>564.24417994242162</v>
      </c>
      <c r="BL1663" s="27">
        <f t="shared" si="1049"/>
        <v>105.51975222461063</v>
      </c>
      <c r="BM1663" s="34">
        <f t="shared" si="1050"/>
        <v>1.1054421768707483</v>
      </c>
      <c r="BN1663" s="45">
        <f t="shared" si="1051"/>
        <v>1743.3568290642556</v>
      </c>
      <c r="BO1663" s="45">
        <f t="shared" si="1052"/>
        <v>103.31273175345785</v>
      </c>
      <c r="BP1663" s="66">
        <f t="shared" si="1053"/>
        <v>6.6886213240484578</v>
      </c>
    </row>
    <row r="1664" spans="8:68">
      <c r="H1664" s="68">
        <v>1659</v>
      </c>
      <c r="I1664" s="31">
        <f>('Propiedades físicas'!$C$10*'Diseño reactor'!H1664)/1000</f>
        <v>1452.0319221741029</v>
      </c>
      <c r="J1664" s="31">
        <f t="shared" si="1031"/>
        <v>0.31404268255841022</v>
      </c>
      <c r="K1664" s="31">
        <f>(I1664*1000)/'Propiedades físicas'!$F$10</f>
        <v>9484.9139202503884</v>
      </c>
      <c r="L1664" s="31">
        <f t="shared" si="1032"/>
        <v>1354.9877028929125</v>
      </c>
      <c r="M1664" s="31">
        <f t="shared" si="1033"/>
        <v>8129.9262173574753</v>
      </c>
      <c r="N1664" s="31">
        <f t="shared" si="1034"/>
        <v>0.81674967021875378</v>
      </c>
      <c r="O1664" s="32">
        <f t="shared" si="1035"/>
        <v>4.9004980213125231</v>
      </c>
      <c r="P1664" s="33">
        <f t="shared" si="1036"/>
        <v>0.64199997883043758</v>
      </c>
      <c r="Q1664" s="31">
        <f t="shared" si="1037"/>
        <v>4.6803596723409884</v>
      </c>
      <c r="R1664" s="31">
        <f t="shared" si="1038"/>
        <v>0.1373606898939749</v>
      </c>
      <c r="S1664" s="31">
        <f t="shared" si="1039"/>
        <v>0.22013834897153423</v>
      </c>
      <c r="T1664" s="31">
        <f t="shared" si="1040"/>
        <v>2.938934540546468E-2</v>
      </c>
      <c r="U1664" s="31">
        <f t="shared" si="1041"/>
        <v>7.9996560888766395E-3</v>
      </c>
      <c r="V1664" s="47">
        <f t="shared" si="1054"/>
        <v>6.3576696932722955E-4</v>
      </c>
      <c r="W1664" s="31">
        <f t="shared" si="1042"/>
        <v>0.21395746794916029</v>
      </c>
      <c r="X1664" s="34">
        <f>(S1664*H1664*'Propiedades físicas'!$F$5*60*24*365)/(1000000)</f>
        <v>56524.730955543979</v>
      </c>
      <c r="Y1664" s="34">
        <f>(U1664*H1664*'Propiedades físicas'!$F$7*60*24*365)/(1000000)</f>
        <v>642.37041710934955</v>
      </c>
      <c r="Z1664" s="31">
        <f t="shared" si="1055"/>
        <v>1065.0779648796959</v>
      </c>
      <c r="AA1664" s="31">
        <f t="shared" si="1056"/>
        <v>7764.7166964136995</v>
      </c>
      <c r="AB1664" s="31">
        <f t="shared" si="1056"/>
        <v>227.88138453410437</v>
      </c>
      <c r="AC1664" s="31">
        <f t="shared" si="1056"/>
        <v>365.20952094377526</v>
      </c>
      <c r="AD1664" s="31">
        <f t="shared" si="1056"/>
        <v>48.756924027665903</v>
      </c>
      <c r="AE1664" s="31">
        <f t="shared" si="1057"/>
        <v>13.271429451446345</v>
      </c>
      <c r="AF1664" s="31">
        <f t="shared" si="1058"/>
        <v>9484.9139202503884</v>
      </c>
      <c r="AG1664" s="31">
        <f t="shared" si="1059"/>
        <v>0.11229179029297709</v>
      </c>
      <c r="AH1664" s="31">
        <f t="shared" si="1060"/>
        <v>0.81863860459881976</v>
      </c>
      <c r="AI1664" s="31">
        <f t="shared" si="1060"/>
        <v>2.402566712256347E-2</v>
      </c>
      <c r="AJ1664" s="31">
        <f t="shared" si="1060"/>
        <v>3.8504252544037242E-2</v>
      </c>
      <c r="AK1664" s="31">
        <f t="shared" si="1060"/>
        <v>5.1404709033330675E-3</v>
      </c>
      <c r="AL1664" s="31">
        <f t="shared" si="1061"/>
        <v>1.3992145382692096E-3</v>
      </c>
      <c r="AM1664" s="31">
        <f t="shared" si="1062"/>
        <v>0.99999999999999978</v>
      </c>
      <c r="AN1664" s="31">
        <f>(Z1664*'Propiedades físicas'!$F$4)/1000</f>
        <v>936.60826075590694</v>
      </c>
      <c r="AO1664" s="31">
        <f>(AA1664*'Propiedades físicas'!$F$6)/1000</f>
        <v>248.78152295309491</v>
      </c>
      <c r="AP1664" s="31">
        <f>(AB1664*'Propiedades físicas'!$F$9)/1000</f>
        <v>140.59142018831568</v>
      </c>
      <c r="AQ1664" s="31">
        <f>(AC1664*'Propiedades físicas'!$F$5)/1000</f>
        <v>107.54324763231351</v>
      </c>
      <c r="AR1664" s="31">
        <f>(AD1664*'Propiedades físicas'!$F$8)/1000</f>
        <v>17.285304706288109</v>
      </c>
      <c r="AS1664" s="31">
        <f>(AE1664*'Propiedades físicas'!$F$7)/1000</f>
        <v>1.222165938183694</v>
      </c>
      <c r="AT1664" s="31">
        <f t="shared" si="1063"/>
        <v>1452.0319221741029</v>
      </c>
      <c r="AU1664" s="31">
        <f t="shared" si="1064"/>
        <v>0.64503283051349125</v>
      </c>
      <c r="AV1664" s="31">
        <f t="shared" si="1067"/>
        <v>0.1713333702613084</v>
      </c>
      <c r="AW1664" s="31">
        <f t="shared" si="1067"/>
        <v>9.6823918290866853E-2</v>
      </c>
      <c r="AX1664" s="31">
        <f t="shared" si="1067"/>
        <v>7.406396924889283E-2</v>
      </c>
      <c r="AY1664" s="31">
        <f t="shared" si="1067"/>
        <v>1.1904218111408401E-2</v>
      </c>
      <c r="AZ1664" s="31">
        <f t="shared" si="1068"/>
        <v>8.4169357403228819E-4</v>
      </c>
      <c r="BA1664" s="31">
        <f t="shared" si="1065"/>
        <v>1</v>
      </c>
      <c r="BB1664" s="34">
        <f>AU1664*'Propiedades físicas'!$C$4+'Diseño reactor'!AV1664*'Propiedades físicas'!$C$5+'Diseño reactor'!AW1664*'Propiedades físicas'!$C$8+'Diseño reactor'!AX1664*'Propiedades físicas'!$C$9+'Diseño reactor'!AY1664*'Propiedades físicas'!$C$7+'Diseño reactor'!AZ1664*'Propiedades físicas'!$C$6</f>
        <v>875.49955530562727</v>
      </c>
      <c r="BC1664" s="45">
        <f>AU1664*'Propiedades físicas'!$L$4+'Diseño reactor'!AV1664*'Propiedades físicas'!$L$5+'Diseño reactor'!AW1664*'Propiedades físicas'!$L$8+AX1664*'Propiedades físicas'!$L$9+'Diseño reactor'!AY1664*'Propiedades físicas'!$L$7+'Diseño reactor'!AZ1664*'Propiedades físicas'!$L$6</f>
        <v>2.0864992948511545</v>
      </c>
      <c r="BD1664" s="29">
        <f t="shared" si="1044"/>
        <v>1.9132522864397552</v>
      </c>
      <c r="BE1664" s="58">
        <f t="shared" si="1045"/>
        <v>41.745676412160961</v>
      </c>
      <c r="BF1664" s="30">
        <f>AU1664*'Propiedades físicas'!$I$4+'Diseño reactor'!AV1664*'Propiedades físicas'!$I$5+'Diseño reactor'!AW1664*'Propiedades físicas'!$I$8+'Diseño reactor'!AX1664*'Propiedades físicas'!$I$9+'Diseño reactor'!AY1664*'Propiedades físicas'!$I$7+'Diseño reactor'!AZ1664*'Propiedades físicas'!$I$6</f>
        <v>1.9918117166680259E-2</v>
      </c>
      <c r="BG1664" s="24">
        <f>AU1664*'Propiedades físicas'!$O$4+'Diseño reactor'!AV1664*'Propiedades físicas'!$O$5+'Diseño reactor'!AW1664*'Propiedades físicas'!$O$8+'Diseño reactor'!AX1664*'Propiedades físicas'!$O$9+'Diseño reactor'!AY1664*'Propiedades físicas'!$O$7+'Diseño reactor'!AZ1664*'Propiedades físicas'!$O$6</f>
        <v>0.15296265808166673</v>
      </c>
      <c r="BH1664" s="54">
        <f t="shared" si="1046"/>
        <v>41268.80055102209</v>
      </c>
      <c r="BI1664" s="34">
        <f t="shared" si="1066"/>
        <v>271.69466028010982</v>
      </c>
      <c r="BJ1664" s="27">
        <f t="shared" si="1047"/>
        <v>4795.4932969127758</v>
      </c>
      <c r="BK1664" s="34">
        <f t="shared" si="1048"/>
        <v>564.25492423737967</v>
      </c>
      <c r="BL1664" s="27">
        <f t="shared" si="1049"/>
        <v>105.52012797942037</v>
      </c>
      <c r="BM1664" s="34">
        <f t="shared" si="1050"/>
        <v>1.1054421768707483</v>
      </c>
      <c r="BN1664" s="45">
        <f t="shared" si="1051"/>
        <v>1744.538976740032</v>
      </c>
      <c r="BO1664" s="45">
        <f t="shared" si="1052"/>
        <v>103.32519778193831</v>
      </c>
      <c r="BP1664" s="66">
        <f t="shared" si="1053"/>
        <v>6.6886184441994301</v>
      </c>
    </row>
    <row r="1665" spans="8:68">
      <c r="H1665" s="68">
        <v>1660</v>
      </c>
      <c r="I1665" s="31">
        <f>('Propiedades físicas'!$C$10*'Diseño reactor'!H1665)/1000</f>
        <v>1452.9071674557028</v>
      </c>
      <c r="J1665" s="31">
        <f t="shared" si="1031"/>
        <v>0.31385350021951958</v>
      </c>
      <c r="K1665" s="31">
        <f>(I1665*1000)/'Propiedades físicas'!$F$10</f>
        <v>9490.6311679419196</v>
      </c>
      <c r="L1665" s="31">
        <f t="shared" si="1032"/>
        <v>1355.8044525631312</v>
      </c>
      <c r="M1665" s="31">
        <f t="shared" si="1033"/>
        <v>8134.8267153787874</v>
      </c>
      <c r="N1665" s="31">
        <f t="shared" si="1034"/>
        <v>0.81674967021875378</v>
      </c>
      <c r="O1665" s="32">
        <f t="shared" si="1035"/>
        <v>4.9004980213125222</v>
      </c>
      <c r="P1665" s="33">
        <f t="shared" si="1036"/>
        <v>0.64208273690067907</v>
      </c>
      <c r="Q1665" s="31">
        <f t="shared" si="1037"/>
        <v>4.680489195505082</v>
      </c>
      <c r="R1665" s="31">
        <f t="shared" si="1038"/>
        <v>0.1373133368525021</v>
      </c>
      <c r="S1665" s="31">
        <f t="shared" si="1039"/>
        <v>0.22000882580743969</v>
      </c>
      <c r="T1665" s="31">
        <f t="shared" si="1040"/>
        <v>2.9365300441779832E-2</v>
      </c>
      <c r="U1665" s="31">
        <f t="shared" si="1041"/>
        <v>7.9882960237926282E-3</v>
      </c>
      <c r="V1665" s="47">
        <f t="shared" si="1054"/>
        <v>6.3584892392106081E-4</v>
      </c>
      <c r="W1665" s="31">
        <f t="shared" si="1042"/>
        <v>0.21385614183510201</v>
      </c>
      <c r="X1665" s="34">
        <f>(S1665*H1665*'Propiedades físicas'!$F$5*60*24*365)/(1000000)</f>
        <v>56525.524927242637</v>
      </c>
      <c r="Y1665" s="34">
        <f>(U1665*H1665*'Propiedades físicas'!$F$7*60*24*365)/(1000000)</f>
        <v>641.84486020637928</v>
      </c>
      <c r="Z1665" s="31">
        <f t="shared" si="1055"/>
        <v>1065.8573432551273</v>
      </c>
      <c r="AA1665" s="31">
        <f t="shared" si="1056"/>
        <v>7769.6120645384362</v>
      </c>
      <c r="AB1665" s="31">
        <f t="shared" si="1056"/>
        <v>227.94013917515349</v>
      </c>
      <c r="AC1665" s="31">
        <f t="shared" si="1056"/>
        <v>365.21465084034986</v>
      </c>
      <c r="AD1665" s="31">
        <f t="shared" si="1056"/>
        <v>48.746398733354518</v>
      </c>
      <c r="AE1665" s="31">
        <f t="shared" si="1057"/>
        <v>13.260571399495763</v>
      </c>
      <c r="AF1665" s="31">
        <f t="shared" si="1058"/>
        <v>9490.6311679419159</v>
      </c>
      <c r="AG1665" s="31">
        <f t="shared" si="1059"/>
        <v>0.1123062654521283</v>
      </c>
      <c r="AH1665" s="31">
        <f t="shared" si="1060"/>
        <v>0.81866125940950563</v>
      </c>
      <c r="AI1665" s="31">
        <f t="shared" si="1060"/>
        <v>2.4017384633500966E-2</v>
      </c>
      <c r="AJ1665" s="31">
        <f t="shared" si="1060"/>
        <v>3.8481597733351622E-2</v>
      </c>
      <c r="AK1665" s="31">
        <f t="shared" si="1060"/>
        <v>5.1362652146901824E-3</v>
      </c>
      <c r="AL1665" s="31">
        <f t="shared" si="1061"/>
        <v>1.3972275568234283E-3</v>
      </c>
      <c r="AM1665" s="31">
        <f t="shared" si="1062"/>
        <v>1</v>
      </c>
      <c r="AN1665" s="31">
        <f>(Z1665*'Propiedades físicas'!$F$4)/1000</f>
        <v>937.29363051169378</v>
      </c>
      <c r="AO1665" s="31">
        <f>(AA1665*'Propiedades físicas'!$F$6)/1000</f>
        <v>248.9383705478115</v>
      </c>
      <c r="AP1665" s="31">
        <f>(AB1665*'Propiedades físicas'!$F$9)/1000</f>
        <v>140.62766886411092</v>
      </c>
      <c r="AQ1665" s="31">
        <f>(AC1665*'Propiedades físicas'!$F$5)/1000</f>
        <v>107.54475823295783</v>
      </c>
      <c r="AR1665" s="31">
        <f>(AD1665*'Propiedades físicas'!$F$8)/1000</f>
        <v>17.281573278948837</v>
      </c>
      <c r="AS1665" s="31">
        <f>(AE1665*'Propiedades físicas'!$F$7)/1000</f>
        <v>1.2211660201795649</v>
      </c>
      <c r="AT1665" s="31">
        <f t="shared" si="1063"/>
        <v>1452.9071674557024</v>
      </c>
      <c r="AU1665" s="31">
        <f t="shared" si="1064"/>
        <v>0.64511597953850064</v>
      </c>
      <c r="AV1665" s="31">
        <f t="shared" si="1067"/>
        <v>0.17133811170038252</v>
      </c>
      <c r="AW1665" s="31">
        <f t="shared" si="1067"/>
        <v>9.6790539694545555E-2</v>
      </c>
      <c r="AX1665" s="31">
        <f t="shared" si="1067"/>
        <v>7.402039210893821E-2</v>
      </c>
      <c r="AY1665" s="31">
        <f t="shared" si="1067"/>
        <v>1.189447864670661E-2</v>
      </c>
      <c r="AZ1665" s="31">
        <f t="shared" si="1068"/>
        <v>8.4049831092652863E-4</v>
      </c>
      <c r="BA1665" s="31">
        <f t="shared" si="1065"/>
        <v>0.99999999999999989</v>
      </c>
      <c r="BB1665" s="34">
        <f>AU1665*'Propiedades físicas'!$C$4+'Diseño reactor'!AV1665*'Propiedades físicas'!$C$5+'Diseño reactor'!AW1665*'Propiedades físicas'!$C$8+'Diseño reactor'!AX1665*'Propiedades físicas'!$C$9+'Diseño reactor'!AY1665*'Propiedades físicas'!$C$7+'Diseño reactor'!AZ1665*'Propiedades físicas'!$C$6</f>
        <v>875.49917902288621</v>
      </c>
      <c r="BC1665" s="45">
        <f>AU1665*'Propiedades físicas'!$L$4+'Diseño reactor'!AV1665*'Propiedades físicas'!$L$5+'Diseño reactor'!AW1665*'Propiedades físicas'!$L$8+AX1665*'Propiedades físicas'!$L$9+'Diseño reactor'!AY1665*'Propiedades físicas'!$L$7+'Diseño reactor'!AZ1665*'Propiedades físicas'!$L$6</f>
        <v>2.086559982778021</v>
      </c>
      <c r="BD1665" s="29">
        <f t="shared" si="1044"/>
        <v>1.9122914081982996</v>
      </c>
      <c r="BE1665" s="58">
        <f t="shared" si="1045"/>
        <v>41.744631911093393</v>
      </c>
      <c r="BF1665" s="30">
        <f>AU1665*'Propiedades físicas'!$I$4+'Diseño reactor'!AV1665*'Propiedades físicas'!$I$5+'Diseño reactor'!AW1665*'Propiedades físicas'!$I$8+'Diseño reactor'!AX1665*'Propiedades físicas'!$I$9+'Diseño reactor'!AY1665*'Propiedades físicas'!$I$7+'Diseño reactor'!AZ1665*'Propiedades físicas'!$I$6</f>
        <v>1.9918288725529126E-2</v>
      </c>
      <c r="BG1665" s="24">
        <f>AU1665*'Propiedades físicas'!$O$4+'Diseño reactor'!AV1665*'Propiedades físicas'!$O$5+'Diseño reactor'!AW1665*'Propiedades físicas'!$O$8+'Diseño reactor'!AX1665*'Propiedades físicas'!$O$9+'Diseño reactor'!AY1665*'Propiedades físicas'!$O$7+'Diseño reactor'!AZ1665*'Propiedades físicas'!$O$6</f>
        <v>0.15296552346210901</v>
      </c>
      <c r="BH1665" s="54">
        <f t="shared" si="1046"/>
        <v>41268.427360548565</v>
      </c>
      <c r="BI1665" s="34">
        <f t="shared" si="1066"/>
        <v>271.69981339228167</v>
      </c>
      <c r="BJ1665" s="27">
        <f t="shared" si="1047"/>
        <v>4795.494704317487</v>
      </c>
      <c r="BK1665" s="34">
        <f t="shared" si="1048"/>
        <v>564.26565977361236</v>
      </c>
      <c r="BL1665" s="27">
        <f t="shared" si="1049"/>
        <v>105.52050341629619</v>
      </c>
      <c r="BM1665" s="34">
        <f t="shared" si="1050"/>
        <v>1.1054421768707483</v>
      </c>
      <c r="BN1665" s="45">
        <f t="shared" si="1051"/>
        <v>1745.7211630705795</v>
      </c>
      <c r="BO1665" s="45">
        <f t="shared" si="1052"/>
        <v>103.33765200548571</v>
      </c>
      <c r="BP1665" s="66">
        <f t="shared" si="1053"/>
        <v>6.6886155694844556</v>
      </c>
    </row>
    <row r="1666" spans="8:68">
      <c r="H1666" s="68">
        <v>1661</v>
      </c>
      <c r="I1666" s="31">
        <f>('Propiedades físicas'!$C$10*'Diseño reactor'!H1666)/1000</f>
        <v>1453.7824127373026</v>
      </c>
      <c r="J1666" s="31">
        <f t="shared" si="1031"/>
        <v>0.31366454567393287</v>
      </c>
      <c r="K1666" s="31">
        <f>(I1666*1000)/'Propiedades físicas'!$F$10</f>
        <v>9496.3484156334507</v>
      </c>
      <c r="L1666" s="31">
        <f t="shared" si="1032"/>
        <v>1356.62120223335</v>
      </c>
      <c r="M1666" s="31">
        <f t="shared" si="1033"/>
        <v>8139.7272134001005</v>
      </c>
      <c r="N1666" s="31">
        <f t="shared" si="1034"/>
        <v>0.81674967021875378</v>
      </c>
      <c r="O1666" s="32">
        <f t="shared" si="1035"/>
        <v>4.9004980213125231</v>
      </c>
      <c r="P1666" s="33">
        <f t="shared" si="1036"/>
        <v>0.6421654166227857</v>
      </c>
      <c r="Q1666" s="31">
        <f t="shared" si="1037"/>
        <v>4.6806185685560848</v>
      </c>
      <c r="R1666" s="31">
        <f t="shared" si="1038"/>
        <v>0.13726601189346727</v>
      </c>
      <c r="S1666" s="31">
        <f t="shared" si="1039"/>
        <v>0.21987945275643778</v>
      </c>
      <c r="T1666" s="31">
        <f t="shared" si="1040"/>
        <v>2.9341284244532043E-2</v>
      </c>
      <c r="U1666" s="31">
        <f t="shared" si="1041"/>
        <v>7.9769574579687894E-3</v>
      </c>
      <c r="V1666" s="47">
        <f t="shared" si="1054"/>
        <v>6.3593080092741883E-4</v>
      </c>
      <c r="W1666" s="31">
        <f t="shared" si="1042"/>
        <v>0.21375491164778604</v>
      </c>
      <c r="X1666" s="34">
        <f>(S1666*H1666*'Propiedades físicas'!$F$5*60*24*365)/(1000000)</f>
        <v>56526.317396326318</v>
      </c>
      <c r="Y1666" s="34">
        <f>(U1666*H1666*'Propiedades físicas'!$F$7*60*24*365)/(1000000)</f>
        <v>641.31993205875972</v>
      </c>
      <c r="Z1666" s="31">
        <f t="shared" si="1055"/>
        <v>1066.6367570104471</v>
      </c>
      <c r="AA1666" s="31">
        <f t="shared" si="1056"/>
        <v>7774.5074423716569</v>
      </c>
      <c r="AB1666" s="31">
        <f t="shared" si="1056"/>
        <v>227.99884575504913</v>
      </c>
      <c r="AC1666" s="31">
        <f t="shared" si="1056"/>
        <v>365.21977102844312</v>
      </c>
      <c r="AD1666" s="31">
        <f t="shared" si="1056"/>
        <v>48.735873130167725</v>
      </c>
      <c r="AE1666" s="31">
        <f t="shared" si="1057"/>
        <v>13.249726337686159</v>
      </c>
      <c r="AF1666" s="31">
        <f t="shared" si="1058"/>
        <v>9496.3484156334525</v>
      </c>
      <c r="AG1666" s="31">
        <f t="shared" si="1059"/>
        <v>0.11232072690745912</v>
      </c>
      <c r="AH1666" s="31">
        <f t="shared" si="1060"/>
        <v>0.81868388796400948</v>
      </c>
      <c r="AI1666" s="31">
        <f t="shared" si="1060"/>
        <v>2.4009107056319028E-2</v>
      </c>
      <c r="AJ1666" s="31">
        <f t="shared" si="1060"/>
        <v>3.8458969178847384E-2</v>
      </c>
      <c r="AK1666" s="31">
        <f t="shared" si="1060"/>
        <v>5.1320645575657102E-3</v>
      </c>
      <c r="AL1666" s="31">
        <f t="shared" si="1061"/>
        <v>1.3952443357989764E-3</v>
      </c>
      <c r="AM1666" s="31">
        <f t="shared" si="1062"/>
        <v>0.99999999999999967</v>
      </c>
      <c r="AN1666" s="31">
        <f>(Z1666*'Propiedades físicas'!$F$4)/1000</f>
        <v>937.97903137984702</v>
      </c>
      <c r="AO1666" s="31">
        <f>(AA1666*'Propiedades físicas'!$F$6)/1000</f>
        <v>249.09521845358788</v>
      </c>
      <c r="AP1666" s="31">
        <f>(AB1666*'Propiedades físicas'!$F$9)/1000</f>
        <v>140.66388788857753</v>
      </c>
      <c r="AQ1666" s="31">
        <f>(AC1666*'Propiedades físicas'!$F$5)/1000</f>
        <v>107.54626597474565</v>
      </c>
      <c r="AR1666" s="31">
        <f>(AD1666*'Propiedades físicas'!$F$8)/1000</f>
        <v>17.277841742107054</v>
      </c>
      <c r="AS1666" s="31">
        <f>(AE1666*'Propiedades físicas'!$F$7)/1000</f>
        <v>1.2201672984375185</v>
      </c>
      <c r="AT1666" s="31">
        <f t="shared" si="1063"/>
        <v>1453.7824127373026</v>
      </c>
      <c r="AU1666" s="31">
        <f t="shared" si="1064"/>
        <v>0.645199049845253</v>
      </c>
      <c r="AV1666" s="31">
        <f t="shared" si="1067"/>
        <v>0.17134284764428445</v>
      </c>
      <c r="AW1666" s="31">
        <f t="shared" si="1067"/>
        <v>9.6757180893201108E-2</v>
      </c>
      <c r="AX1666" s="31">
        <f t="shared" si="1067"/>
        <v>7.3976865473457332E-2</v>
      </c>
      <c r="AY1666" s="31">
        <f t="shared" si="1067"/>
        <v>1.1884750833912548E-2</v>
      </c>
      <c r="AZ1666" s="31">
        <f t="shared" si="1068"/>
        <v>8.3930530989165416E-4</v>
      </c>
      <c r="BA1666" s="31">
        <f t="shared" si="1065"/>
        <v>0.99999999999999989</v>
      </c>
      <c r="BB1666" s="34">
        <f>AU1666*'Propiedades físicas'!$C$4+'Diseño reactor'!AV1666*'Propiedades físicas'!$C$5+'Diseño reactor'!AW1666*'Propiedades físicas'!$C$8+'Diseño reactor'!AX1666*'Propiedades físicas'!$C$9+'Diseño reactor'!AY1666*'Propiedades físicas'!$C$7+'Diseño reactor'!AZ1666*'Propiedades físicas'!$C$6</f>
        <v>875.49880341065784</v>
      </c>
      <c r="BC1666" s="45">
        <f>AU1666*'Propiedades físicas'!$L$4+'Diseño reactor'!AV1666*'Propiedades físicas'!$L$5+'Diseño reactor'!AW1666*'Propiedades físicas'!$L$8+AX1666*'Propiedades físicas'!$L$9+'Diseño reactor'!AY1666*'Propiedades físicas'!$L$7+'Diseño reactor'!AZ1666*'Propiedades físicas'!$L$6</f>
        <v>2.0866206106013587</v>
      </c>
      <c r="BD1666" s="29">
        <f t="shared" si="1044"/>
        <v>1.9113314964101178</v>
      </c>
      <c r="BE1666" s="58">
        <f t="shared" si="1045"/>
        <v>41.743588481202174</v>
      </c>
      <c r="BF1666" s="30">
        <f>AU1666*'Propiedades físicas'!$I$4+'Diseño reactor'!AV1666*'Propiedades físicas'!$I$5+'Diseño reactor'!AW1666*'Propiedades físicas'!$I$8+'Diseño reactor'!AX1666*'Propiedades físicas'!$I$9+'Diseño reactor'!AY1666*'Propiedades físicas'!$I$7+'Diseño reactor'!AZ1666*'Propiedades físicas'!$I$6</f>
        <v>1.9918459969874517E-2</v>
      </c>
      <c r="BG1666" s="24">
        <f>AU1666*'Propiedades físicas'!$O$4+'Diseño reactor'!AV1666*'Propiedades físicas'!$O$5+'Diseño reactor'!AW1666*'Propiedades físicas'!$O$8+'Diseño reactor'!AX1666*'Propiedades físicas'!$O$9+'Diseño reactor'!AY1666*'Propiedades físicas'!$O$7+'Diseño reactor'!AZ1666*'Propiedades físicas'!$O$6</f>
        <v>0.1529683861929037</v>
      </c>
      <c r="BH1666" s="54">
        <f t="shared" si="1046"/>
        <v>41268.054859713273</v>
      </c>
      <c r="BI1666" s="34">
        <f t="shared" si="1066"/>
        <v>271.70495903751902</v>
      </c>
      <c r="BJ1666" s="27">
        <f t="shared" si="1047"/>
        <v>4795.4961203822049</v>
      </c>
      <c r="BK1666" s="34">
        <f t="shared" si="1048"/>
        <v>564.2763865609204</v>
      </c>
      <c r="BL1666" s="27">
        <f t="shared" si="1049"/>
        <v>105.52087853560978</v>
      </c>
      <c r="BM1666" s="34">
        <f t="shared" si="1050"/>
        <v>1.1054421768707483</v>
      </c>
      <c r="BN1666" s="45">
        <f t="shared" si="1051"/>
        <v>1746.9033879990875</v>
      </c>
      <c r="BO1666" s="45">
        <f t="shared" si="1052"/>
        <v>103.35009444085971</v>
      </c>
      <c r="BP1666" s="66">
        <f t="shared" si="1053"/>
        <v>6.6886126998920457</v>
      </c>
    </row>
    <row r="1667" spans="8:68">
      <c r="H1667" s="68">
        <v>1662</v>
      </c>
      <c r="I1667" s="31">
        <f>('Propiedades físicas'!$C$10*'Diseño reactor'!H1667)/1000</f>
        <v>1454.6576580189023</v>
      </c>
      <c r="J1667" s="31">
        <f t="shared" si="1031"/>
        <v>0.31347581851047085</v>
      </c>
      <c r="K1667" s="31">
        <f>(I1667*1000)/'Propiedades físicas'!$F$10</f>
        <v>9502.0656633249819</v>
      </c>
      <c r="L1667" s="31">
        <f t="shared" si="1032"/>
        <v>1357.4379519035688</v>
      </c>
      <c r="M1667" s="31">
        <f t="shared" si="1033"/>
        <v>8144.6277114214126</v>
      </c>
      <c r="N1667" s="31">
        <f t="shared" si="1034"/>
        <v>0.81674967021875378</v>
      </c>
      <c r="O1667" s="32">
        <f t="shared" si="1035"/>
        <v>4.9004980213125222</v>
      </c>
      <c r="P1667" s="33">
        <f t="shared" si="1036"/>
        <v>0.64224801810796417</v>
      </c>
      <c r="Q1667" s="31">
        <f t="shared" si="1037"/>
        <v>4.6807477917511449</v>
      </c>
      <c r="R1667" s="31">
        <f t="shared" si="1038"/>
        <v>0.13721871500077001</v>
      </c>
      <c r="S1667" s="31">
        <f t="shared" si="1039"/>
        <v>0.21975022956137846</v>
      </c>
      <c r="T1667" s="31">
        <f t="shared" si="1040"/>
        <v>2.931729676945042E-2</v>
      </c>
      <c r="U1667" s="31">
        <f t="shared" si="1041"/>
        <v>7.9656403405691922E-3</v>
      </c>
      <c r="V1667" s="47">
        <f t="shared" si="1054"/>
        <v>6.360126004564306E-4</v>
      </c>
      <c r="W1667" s="31">
        <f t="shared" si="1042"/>
        <v>0.21365377725105425</v>
      </c>
      <c r="X1667" s="34">
        <f>(S1667*H1667*'Propiedades físicas'!$F$5*60*24*365)/(1000000)</f>
        <v>56527.108366347995</v>
      </c>
      <c r="Y1667" s="34">
        <f>(U1667*H1667*'Propiedades físicas'!$F$7*60*24*365)/(1000000)</f>
        <v>640.79563169885023</v>
      </c>
      <c r="Z1667" s="31">
        <f t="shared" si="1055"/>
        <v>1067.4162060954363</v>
      </c>
      <c r="AA1667" s="31">
        <f t="shared" si="1056"/>
        <v>7779.4028298904032</v>
      </c>
      <c r="AB1667" s="31">
        <f t="shared" si="1056"/>
        <v>228.05750433127977</v>
      </c>
      <c r="AC1667" s="31">
        <f t="shared" si="1056"/>
        <v>365.22488153101102</v>
      </c>
      <c r="AD1667" s="31">
        <f t="shared" si="1056"/>
        <v>48.7253472308266</v>
      </c>
      <c r="AE1667" s="31">
        <f t="shared" si="1057"/>
        <v>13.238894246025998</v>
      </c>
      <c r="AF1667" s="31">
        <f t="shared" si="1058"/>
        <v>9502.0656633249819</v>
      </c>
      <c r="AG1667" s="31">
        <f t="shared" si="1059"/>
        <v>0.11233517467842082</v>
      </c>
      <c r="AH1667" s="31">
        <f t="shared" si="1060"/>
        <v>0.81870649030731057</v>
      </c>
      <c r="AI1667" s="31">
        <f t="shared" si="1060"/>
        <v>2.4000834388201591E-2</v>
      </c>
      <c r="AJ1667" s="31">
        <f t="shared" si="1060"/>
        <v>3.8436366835546659E-2</v>
      </c>
      <c r="AK1667" s="31">
        <f t="shared" si="1060"/>
        <v>5.1278689242162667E-3</v>
      </c>
      <c r="AL1667" s="31">
        <f t="shared" si="1061"/>
        <v>1.3932648663041777E-3</v>
      </c>
      <c r="AM1667" s="31">
        <f t="shared" si="1062"/>
        <v>1</v>
      </c>
      <c r="AN1667" s="31">
        <f>(Z1667*'Propiedades físicas'!$F$4)/1000</f>
        <v>938.66446331620489</v>
      </c>
      <c r="AO1667" s="31">
        <f>(AA1667*'Propiedades físicas'!$F$6)/1000</f>
        <v>249.2520666696885</v>
      </c>
      <c r="AP1667" s="31">
        <f>(AB1667*'Propiedades físicas'!$F$9)/1000</f>
        <v>140.70007729718304</v>
      </c>
      <c r="AQ1667" s="31">
        <f>(AC1667*'Propiedades físicas'!$F$5)/1000</f>
        <v>107.54777086443683</v>
      </c>
      <c r="AR1667" s="31">
        <f>(AD1667*'Propiedades físicas'!$F$8)/1000</f>
        <v>17.27411010027264</v>
      </c>
      <c r="AS1667" s="31">
        <f>(AE1667*'Propiedades físicas'!$F$7)/1000</f>
        <v>1.2191697711165341</v>
      </c>
      <c r="AT1667" s="31">
        <f t="shared" si="1063"/>
        <v>1454.6576580189026</v>
      </c>
      <c r="AU1667" s="31">
        <f t="shared" si="1064"/>
        <v>0.64528204154548052</v>
      </c>
      <c r="AV1667" s="31">
        <f t="shared" si="1067"/>
        <v>0.17134757810242773</v>
      </c>
      <c r="AW1667" s="31">
        <f t="shared" si="1067"/>
        <v>9.6723841875484565E-2</v>
      </c>
      <c r="AX1667" s="31">
        <f t="shared" si="1067"/>
        <v>7.3933389255933984E-2</v>
      </c>
      <c r="AY1667" s="31">
        <f t="shared" si="1067"/>
        <v>1.1875034655094204E-2</v>
      </c>
      <c r="AZ1667" s="31">
        <f t="shared" si="1068"/>
        <v>8.3811456557890103E-4</v>
      </c>
      <c r="BA1667" s="31">
        <f t="shared" si="1065"/>
        <v>0.99999999999999989</v>
      </c>
      <c r="BB1667" s="34">
        <f>AU1667*'Propiedades físicas'!$C$4+'Diseño reactor'!AV1667*'Propiedades físicas'!$C$5+'Diseño reactor'!AW1667*'Propiedades físicas'!$C$8+'Diseño reactor'!AX1667*'Propiedades físicas'!$C$9+'Diseño reactor'!AY1667*'Propiedades físicas'!$C$7+'Diseño reactor'!AZ1667*'Propiedades físicas'!$C$6</f>
        <v>875.49842846744139</v>
      </c>
      <c r="BC1667" s="45">
        <f>AU1667*'Propiedades físicas'!$L$4+'Diseño reactor'!AV1667*'Propiedades físicas'!$L$5+'Diseño reactor'!AW1667*'Propiedades físicas'!$L$8+AX1667*'Propiedades físicas'!$L$9+'Diseño reactor'!AY1667*'Propiedades físicas'!$L$7+'Diseño reactor'!AZ1667*'Propiedades físicas'!$L$6</f>
        <v>2.0866811784095387</v>
      </c>
      <c r="BD1667" s="29">
        <f t="shared" si="1044"/>
        <v>1.9103725496161217</v>
      </c>
      <c r="BE1667" s="58">
        <f t="shared" si="1045"/>
        <v>41.742546120832891</v>
      </c>
      <c r="BF1667" s="30">
        <f>AU1667*'Propiedades físicas'!$I$4+'Diseño reactor'!AV1667*'Propiedades físicas'!$I$5+'Diseño reactor'!AW1667*'Propiedades físicas'!$I$8+'Diseño reactor'!AX1667*'Propiedades físicas'!$I$9+'Diseño reactor'!AY1667*'Propiedades físicas'!$I$7+'Diseño reactor'!AZ1667*'Propiedades físicas'!$I$6</f>
        <v>1.9918630900409243E-2</v>
      </c>
      <c r="BG1667" s="24">
        <f>AU1667*'Propiedades físicas'!$O$4+'Diseño reactor'!AV1667*'Propiedades físicas'!$O$5+'Diseño reactor'!AW1667*'Propiedades físicas'!$O$8+'Diseño reactor'!AX1667*'Propiedades físicas'!$O$9+'Diseño reactor'!AY1667*'Propiedades físicas'!$O$7+'Diseño reactor'!AZ1667*'Propiedades físicas'!$O$6</f>
        <v>0.15297124627760514</v>
      </c>
      <c r="BH1667" s="54">
        <f t="shared" si="1046"/>
        <v>41267.683046974678</v>
      </c>
      <c r="BI1667" s="34">
        <f t="shared" si="1066"/>
        <v>271.71009723057688</v>
      </c>
      <c r="BJ1667" s="27">
        <f t="shared" si="1047"/>
        <v>4795.497545078294</v>
      </c>
      <c r="BK1667" s="34">
        <f t="shared" si="1048"/>
        <v>564.28710460909429</v>
      </c>
      <c r="BL1667" s="27">
        <f t="shared" si="1049"/>
        <v>105.52125333773239</v>
      </c>
      <c r="BM1667" s="34">
        <f t="shared" si="1050"/>
        <v>1.1054421768707483</v>
      </c>
      <c r="BN1667" s="45">
        <f t="shared" si="1051"/>
        <v>1748.0856514688517</v>
      </c>
      <c r="BO1667" s="45">
        <f t="shared" si="1052"/>
        <v>103.36252510478818</v>
      </c>
      <c r="BP1667" s="66">
        <f t="shared" si="1053"/>
        <v>6.6886098354107357</v>
      </c>
    </row>
    <row r="1668" spans="8:68">
      <c r="H1668" s="68">
        <v>1663</v>
      </c>
      <c r="I1668" s="31">
        <f>('Propiedades físicas'!$C$10*'Diseño reactor'!H1668)/1000</f>
        <v>1455.5329033005023</v>
      </c>
      <c r="J1668" s="31">
        <f t="shared" si="1031"/>
        <v>0.31328731831894319</v>
      </c>
      <c r="K1668" s="31">
        <f>(I1668*1000)/'Propiedades físicas'!$F$10</f>
        <v>9507.7829110165148</v>
      </c>
      <c r="L1668" s="31">
        <f t="shared" si="1032"/>
        <v>1358.2547015737878</v>
      </c>
      <c r="M1668" s="31">
        <f t="shared" si="1033"/>
        <v>8149.5282094427266</v>
      </c>
      <c r="N1668" s="31">
        <f t="shared" si="1034"/>
        <v>0.81674967021875389</v>
      </c>
      <c r="O1668" s="32">
        <f t="shared" si="1035"/>
        <v>4.9004980213125231</v>
      </c>
      <c r="P1668" s="33">
        <f t="shared" si="1036"/>
        <v>0.64233054146721147</v>
      </c>
      <c r="Q1668" s="31">
        <f t="shared" si="1037"/>
        <v>4.6808768653468338</v>
      </c>
      <c r="R1668" s="31">
        <f t="shared" si="1038"/>
        <v>0.13717144615829563</v>
      </c>
      <c r="S1668" s="31">
        <f t="shared" si="1039"/>
        <v>0.21962115596569129</v>
      </c>
      <c r="T1668" s="31">
        <f t="shared" si="1040"/>
        <v>2.9293337972344697E-2</v>
      </c>
      <c r="U1668" s="31">
        <f t="shared" si="1041"/>
        <v>7.9543446209020818E-3</v>
      </c>
      <c r="V1668" s="47">
        <f t="shared" si="1054"/>
        <v>6.3609432261801523E-4</v>
      </c>
      <c r="W1668" s="31">
        <f t="shared" si="1042"/>
        <v>0.21355273850900594</v>
      </c>
      <c r="X1668" s="34">
        <f>(S1668*H1668*'Propiedades físicas'!$F$5*60*24*365)/(1000000)</f>
        <v>56527.897840850601</v>
      </c>
      <c r="Y1668" s="34">
        <f>(U1668*H1668*'Propiedades físicas'!$F$7*60*24*365)/(1000000)</f>
        <v>640.27195816077358</v>
      </c>
      <c r="Z1668" s="31">
        <f t="shared" si="1055"/>
        <v>1068.1956904599726</v>
      </c>
      <c r="AA1668" s="31">
        <f t="shared" si="1056"/>
        <v>7784.2982270717848</v>
      </c>
      <c r="AB1668" s="31">
        <f t="shared" si="1056"/>
        <v>228.11611496124564</v>
      </c>
      <c r="AC1668" s="31">
        <f t="shared" si="1056"/>
        <v>365.22998237094464</v>
      </c>
      <c r="AD1668" s="31">
        <f t="shared" si="1056"/>
        <v>48.714821048009235</v>
      </c>
      <c r="AE1668" s="31">
        <f t="shared" si="1057"/>
        <v>13.228075104560162</v>
      </c>
      <c r="AF1668" s="31">
        <f t="shared" si="1058"/>
        <v>9507.7829110165185</v>
      </c>
      <c r="AG1668" s="31">
        <f t="shared" si="1059"/>
        <v>0.11234960878442767</v>
      </c>
      <c r="AH1668" s="31">
        <f t="shared" si="1060"/>
        <v>0.81872906648428423</v>
      </c>
      <c r="AI1668" s="31">
        <f t="shared" si="1060"/>
        <v>2.3992566626330002E-2</v>
      </c>
      <c r="AJ1668" s="31">
        <f t="shared" si="1060"/>
        <v>3.8413790658572818E-2</v>
      </c>
      <c r="AK1668" s="31">
        <f t="shared" si="1060"/>
        <v>5.1236783069125548E-3</v>
      </c>
      <c r="AL1668" s="31">
        <f t="shared" si="1061"/>
        <v>1.3912891394725682E-3</v>
      </c>
      <c r="AM1668" s="31">
        <f t="shared" si="1062"/>
        <v>0.99999999999999989</v>
      </c>
      <c r="AN1668" s="31">
        <f>(Z1668*'Propiedades físicas'!$F$4)/1000</f>
        <v>939.34992627669067</v>
      </c>
      <c r="AO1668" s="31">
        <f>(AA1668*'Propiedades físicas'!$F$6)/1000</f>
        <v>249.40891519537999</v>
      </c>
      <c r="AP1668" s="31">
        <f>(AB1668*'Propiedades físicas'!$F$9)/1000</f>
        <v>140.73623712534047</v>
      </c>
      <c r="AQ1668" s="31">
        <f>(AC1668*'Propiedades físicas'!$F$5)/1000</f>
        <v>107.54927290877208</v>
      </c>
      <c r="AR1668" s="31">
        <f>(AD1668*'Propiedades físicas'!$F$8)/1000</f>
        <v>17.270378357940228</v>
      </c>
      <c r="AS1668" s="31">
        <f>(AE1668*'Propiedades físicas'!$F$7)/1000</f>
        <v>1.2181734363789454</v>
      </c>
      <c r="AT1668" s="31">
        <f t="shared" si="1063"/>
        <v>1455.5329033005023</v>
      </c>
      <c r="AU1668" s="31">
        <f t="shared" si="1064"/>
        <v>0.64536495475070477</v>
      </c>
      <c r="AV1668" s="31">
        <f t="shared" si="1067"/>
        <v>0.17135230308420463</v>
      </c>
      <c r="AW1668" s="31">
        <f t="shared" si="1067"/>
        <v>9.6690522630036857E-2</v>
      </c>
      <c r="AX1668" s="31">
        <f t="shared" si="1067"/>
        <v>7.3889963370046871E-2</v>
      </c>
      <c r="AY1668" s="31">
        <f t="shared" si="1067"/>
        <v>1.186533009235221E-2</v>
      </c>
      <c r="AZ1668" s="31">
        <f t="shared" si="1068"/>
        <v>8.3692607265467437E-4</v>
      </c>
      <c r="BA1668" s="31">
        <f t="shared" si="1065"/>
        <v>0.99999999999999989</v>
      </c>
      <c r="BB1668" s="34">
        <f>AU1668*'Propiedades físicas'!$C$4+'Diseño reactor'!AV1668*'Propiedades físicas'!$C$5+'Diseño reactor'!AW1668*'Propiedades físicas'!$C$8+'Diseño reactor'!AX1668*'Propiedades físicas'!$C$9+'Diseño reactor'!AY1668*'Propiedades físicas'!$C$7+'Diseño reactor'!AZ1668*'Propiedades físicas'!$C$6</f>
        <v>875.49805419174186</v>
      </c>
      <c r="BC1668" s="45">
        <f>AU1668*'Propiedades físicas'!$L$4+'Diseño reactor'!AV1668*'Propiedades físicas'!$L$5+'Diseño reactor'!AW1668*'Propiedades físicas'!$L$8+AX1668*'Propiedades físicas'!$L$9+'Diseño reactor'!AY1668*'Propiedades físicas'!$L$7+'Diseño reactor'!AZ1668*'Propiedades físicas'!$L$6</f>
        <v>2.0867416862907615</v>
      </c>
      <c r="BD1668" s="29">
        <f t="shared" si="1044"/>
        <v>1.9094145663601561</v>
      </c>
      <c r="BE1668" s="58">
        <f t="shared" si="1045"/>
        <v>41.741504828334577</v>
      </c>
      <c r="BF1668" s="30">
        <f>AU1668*'Propiedades físicas'!$I$4+'Diseño reactor'!AV1668*'Propiedades físicas'!$I$5+'Diseño reactor'!AW1668*'Propiedades físicas'!$I$8+'Diseño reactor'!AX1668*'Propiedades físicas'!$I$9+'Diseño reactor'!AY1668*'Propiedades físicas'!$I$7+'Diseño reactor'!AZ1668*'Propiedades físicas'!$I$6</f>
        <v>1.9918801517824335E-2</v>
      </c>
      <c r="BG1668" s="24">
        <f>AU1668*'Propiedades físicas'!$O$4+'Diseño reactor'!AV1668*'Propiedades físicas'!$O$5+'Diseño reactor'!AW1668*'Propiedades físicas'!$O$8+'Diseño reactor'!AX1668*'Propiedades físicas'!$O$9+'Diseño reactor'!AY1668*'Propiedades físicas'!$O$7+'Diseño reactor'!AZ1668*'Propiedades físicas'!$O$6</f>
        <v>0.15297410371976178</v>
      </c>
      <c r="BH1668" s="54">
        <f t="shared" si="1046"/>
        <v>41267.31192079535</v>
      </c>
      <c r="BI1668" s="34">
        <f t="shared" si="1066"/>
        <v>271.71522798617417</v>
      </c>
      <c r="BJ1668" s="27">
        <f t="shared" si="1047"/>
        <v>4795.4989783771889</v>
      </c>
      <c r="BK1668" s="34">
        <f t="shared" si="1048"/>
        <v>564.29781392791051</v>
      </c>
      <c r="BL1668" s="27">
        <f t="shared" si="1049"/>
        <v>105.52162782303475</v>
      </c>
      <c r="BM1668" s="34">
        <f t="shared" si="1050"/>
        <v>1.1054421768707483</v>
      </c>
      <c r="BN1668" s="45">
        <f t="shared" si="1051"/>
        <v>1749.2679534232855</v>
      </c>
      <c r="BO1668" s="45">
        <f t="shared" si="1052"/>
        <v>103.37494401396741</v>
      </c>
      <c r="BP1668" s="66">
        <f t="shared" si="1053"/>
        <v>6.6886069760291038</v>
      </c>
    </row>
    <row r="1669" spans="8:68">
      <c r="H1669" s="68">
        <v>1664</v>
      </c>
      <c r="I1669" s="31">
        <f>('Propiedades físicas'!$C$10*'Diseño reactor'!H1669)/1000</f>
        <v>1456.4081485821021</v>
      </c>
      <c r="J1669" s="31">
        <f t="shared" si="1031"/>
        <v>0.31309904469014577</v>
      </c>
      <c r="K1669" s="31">
        <f>(I1669*1000)/'Propiedades físicas'!$F$10</f>
        <v>9513.5001587080442</v>
      </c>
      <c r="L1669" s="31">
        <f t="shared" si="1032"/>
        <v>1359.0714512440063</v>
      </c>
      <c r="M1669" s="31">
        <f t="shared" si="1033"/>
        <v>8154.4287074640379</v>
      </c>
      <c r="N1669" s="31">
        <f t="shared" si="1034"/>
        <v>0.81674967021875378</v>
      </c>
      <c r="O1669" s="32">
        <f t="shared" si="1035"/>
        <v>4.9004980213125231</v>
      </c>
      <c r="P1669" s="33">
        <f t="shared" si="1036"/>
        <v>0.64241298681131442</v>
      </c>
      <c r="Q1669" s="31">
        <f t="shared" si="1037"/>
        <v>4.6810057895991397</v>
      </c>
      <c r="R1669" s="31">
        <f t="shared" si="1038"/>
        <v>0.1371242053499149</v>
      </c>
      <c r="S1669" s="31">
        <f t="shared" si="1039"/>
        <v>0.21949223171338333</v>
      </c>
      <c r="T1669" s="31">
        <f t="shared" si="1040"/>
        <v>2.926940780910512E-2</v>
      </c>
      <c r="U1669" s="31">
        <f t="shared" si="1041"/>
        <v>7.9430702484193979E-3</v>
      </c>
      <c r="V1669" s="47">
        <f t="shared" si="1054"/>
        <v>6.3617596752188412E-4</v>
      </c>
      <c r="W1669" s="31">
        <f t="shared" si="1042"/>
        <v>0.21345179528599753</v>
      </c>
      <c r="X1669" s="34">
        <f>(S1669*H1669*'Propiedades físicas'!$F$5*60*24*365)/(1000000)</f>
        <v>56528.685823366977</v>
      </c>
      <c r="Y1669" s="34">
        <f>(U1669*H1669*'Propiedades físicas'!$F$7*60*24*365)/(1000000)</f>
        <v>639.74891048041104</v>
      </c>
      <c r="Z1669" s="31">
        <f t="shared" si="1055"/>
        <v>1068.9752100540272</v>
      </c>
      <c r="AA1669" s="31">
        <f t="shared" si="1056"/>
        <v>7789.1936338929681</v>
      </c>
      <c r="AB1669" s="31">
        <f t="shared" si="1056"/>
        <v>228.17467770225841</v>
      </c>
      <c r="AC1669" s="31">
        <f t="shared" si="1056"/>
        <v>365.23507357106985</v>
      </c>
      <c r="AD1669" s="31">
        <f t="shared" si="1056"/>
        <v>48.70429459435092</v>
      </c>
      <c r="AE1669" s="31">
        <f t="shared" si="1057"/>
        <v>13.217268893369878</v>
      </c>
      <c r="AF1669" s="31">
        <f t="shared" si="1058"/>
        <v>9513.5001587080424</v>
      </c>
      <c r="AG1669" s="31">
        <f t="shared" si="1059"/>
        <v>0.11236402924485753</v>
      </c>
      <c r="AH1669" s="31">
        <f t="shared" si="1060"/>
        <v>0.81875161653970696</v>
      </c>
      <c r="AI1669" s="31">
        <f t="shared" si="1060"/>
        <v>2.3984303767883165E-2</v>
      </c>
      <c r="AJ1669" s="31">
        <f t="shared" si="1060"/>
        <v>3.8391240603150384E-2</v>
      </c>
      <c r="AK1669" s="31">
        <f t="shared" si="1060"/>
        <v>5.1194926979393762E-3</v>
      </c>
      <c r="AL1669" s="31">
        <f t="shared" si="1061"/>
        <v>1.3893171464628238E-3</v>
      </c>
      <c r="AM1669" s="31">
        <f t="shared" si="1062"/>
        <v>1.0000000000000002</v>
      </c>
      <c r="AN1669" s="31">
        <f>(Z1669*'Propiedades físicas'!$F$4)/1000</f>
        <v>940.03542021731039</v>
      </c>
      <c r="AO1669" s="31">
        <f>(AA1669*'Propiedades físicas'!$F$6)/1000</f>
        <v>249.5657640299307</v>
      </c>
      <c r="AP1669" s="31">
        <f>(AB1669*'Propiedades físicas'!$F$9)/1000</f>
        <v>140.77236740840831</v>
      </c>
      <c r="AQ1669" s="31">
        <f>(AC1669*'Propiedades físicas'!$F$5)/1000</f>
        <v>107.55077211447295</v>
      </c>
      <c r="AR1669" s="31">
        <f>(AD1669*'Propiedades físicas'!$F$8)/1000</f>
        <v>17.26664651958928</v>
      </c>
      <c r="AS1669" s="31">
        <f>(AE1669*'Propiedades físicas'!$F$7)/1000</f>
        <v>1.217178292390432</v>
      </c>
      <c r="AT1669" s="31">
        <f t="shared" si="1063"/>
        <v>1456.4081485821021</v>
      </c>
      <c r="AU1669" s="31">
        <f t="shared" si="1064"/>
        <v>0.64544778957223592</v>
      </c>
      <c r="AV1669" s="31">
        <f t="shared" si="1067"/>
        <v>0.17135702259898605</v>
      </c>
      <c r="AW1669" s="31">
        <f t="shared" si="1067"/>
        <v>9.6657223145488705E-2</v>
      </c>
      <c r="AX1669" s="31">
        <f t="shared" si="1067"/>
        <v>7.3846587729668955E-2</v>
      </c>
      <c r="AY1669" s="31">
        <f t="shared" si="1067"/>
        <v>1.1855637127819811E-2</v>
      </c>
      <c r="AZ1669" s="31">
        <f t="shared" si="1068"/>
        <v>8.3573982580049814E-4</v>
      </c>
      <c r="BA1669" s="31">
        <f t="shared" si="1065"/>
        <v>1</v>
      </c>
      <c r="BB1669" s="34">
        <f>AU1669*'Propiedades físicas'!$C$4+'Diseño reactor'!AV1669*'Propiedades físicas'!$C$5+'Diseño reactor'!AW1669*'Propiedades físicas'!$C$8+'Diseño reactor'!AX1669*'Propiedades físicas'!$C$9+'Diseño reactor'!AY1669*'Propiedades físicas'!$C$7+'Diseño reactor'!AZ1669*'Propiedades físicas'!$C$6</f>
        <v>875.49768058206666</v>
      </c>
      <c r="BC1669" s="45">
        <f>AU1669*'Propiedades físicas'!$L$4+'Diseño reactor'!AV1669*'Propiedades físicas'!$L$5+'Diseño reactor'!AW1669*'Propiedades físicas'!$L$8+AX1669*'Propiedades físicas'!$L$9+'Diseño reactor'!AY1669*'Propiedades físicas'!$L$7+'Diseño reactor'!AZ1669*'Propiedades físicas'!$L$6</f>
        <v>2.0868021343330549</v>
      </c>
      <c r="BD1669" s="29">
        <f t="shared" si="1044"/>
        <v>1.9084575451890022</v>
      </c>
      <c r="BE1669" s="58">
        <f t="shared" si="1045"/>
        <v>41.740464602059653</v>
      </c>
      <c r="BF1669" s="30">
        <f>AU1669*'Propiedades físicas'!$I$4+'Diseño reactor'!AV1669*'Propiedades físicas'!$I$5+'Diseño reactor'!AW1669*'Propiedades físicas'!$I$8+'Diseño reactor'!AX1669*'Propiedades físicas'!$I$9+'Diseño reactor'!AY1669*'Propiedades físicas'!$I$7+'Diseño reactor'!AZ1669*'Propiedades físicas'!$I$6</f>
        <v>1.9918971822808947E-2</v>
      </c>
      <c r="BG1669" s="24">
        <f>AU1669*'Propiedades físicas'!$O$4+'Diseño reactor'!AV1669*'Propiedades físicas'!$O$5+'Diseño reactor'!AW1669*'Propiedades físicas'!$O$8+'Diseño reactor'!AX1669*'Propiedades físicas'!$O$9+'Diseño reactor'!AY1669*'Propiedades físicas'!$O$7+'Diseño reactor'!AZ1669*'Propiedades físicas'!$O$6</f>
        <v>0.15297695852291562</v>
      </c>
      <c r="BH1669" s="54">
        <f t="shared" si="1046"/>
        <v>41266.941479642068</v>
      </c>
      <c r="BI1669" s="34">
        <f t="shared" si="1066"/>
        <v>271.72035131899327</v>
      </c>
      <c r="BJ1669" s="27">
        <f t="shared" si="1047"/>
        <v>4795.5004202504206</v>
      </c>
      <c r="BK1669" s="34">
        <f t="shared" si="1048"/>
        <v>564.30851452713307</v>
      </c>
      <c r="BL1669" s="27">
        <f t="shared" si="1049"/>
        <v>105.52200199188705</v>
      </c>
      <c r="BM1669" s="34">
        <f t="shared" si="1050"/>
        <v>1.1054421768707483</v>
      </c>
      <c r="BN1669" s="45">
        <f t="shared" si="1051"/>
        <v>1750.4502938059068</v>
      </c>
      <c r="BO1669" s="45">
        <f t="shared" si="1052"/>
        <v>103.38735118506213</v>
      </c>
      <c r="BP1669" s="66">
        <f t="shared" si="1053"/>
        <v>6.6886041217357466</v>
      </c>
    </row>
    <row r="1670" spans="8:68">
      <c r="H1670" s="68">
        <v>1665</v>
      </c>
      <c r="I1670" s="31">
        <f>('Propiedades físicas'!$C$10*'Diseño reactor'!H1670)/1000</f>
        <v>1457.283393863702</v>
      </c>
      <c r="J1670" s="31">
        <f t="shared" si="1031"/>
        <v>0.31291099721585736</v>
      </c>
      <c r="K1670" s="31">
        <f>(I1670*1000)/'Propiedades físicas'!$F$10</f>
        <v>9519.2174063995772</v>
      </c>
      <c r="L1670" s="31">
        <f t="shared" si="1032"/>
        <v>1359.8882009142253</v>
      </c>
      <c r="M1670" s="31">
        <f t="shared" si="1033"/>
        <v>8159.3292054853518</v>
      </c>
      <c r="N1670" s="31">
        <f t="shared" si="1034"/>
        <v>0.81674967021875389</v>
      </c>
      <c r="O1670" s="32">
        <f t="shared" si="1035"/>
        <v>4.900498021312524</v>
      </c>
      <c r="P1670" s="33">
        <f t="shared" si="1036"/>
        <v>0.64249535425085058</v>
      </c>
      <c r="Q1670" s="31">
        <f t="shared" si="1037"/>
        <v>4.681134564763485</v>
      </c>
      <c r="R1670" s="31">
        <f t="shared" si="1038"/>
        <v>0.13707699255948466</v>
      </c>
      <c r="S1670" s="31">
        <f t="shared" si="1039"/>
        <v>0.21936345654903819</v>
      </c>
      <c r="T1670" s="31">
        <f t="shared" si="1040"/>
        <v>2.9245506235702289E-2</v>
      </c>
      <c r="U1670" s="31">
        <f t="shared" si="1041"/>
        <v>7.9318171727163194E-3</v>
      </c>
      <c r="V1670" s="47">
        <f t="shared" si="1054"/>
        <v>6.3625753527754136E-4</v>
      </c>
      <c r="W1670" s="31">
        <f t="shared" si="1042"/>
        <v>0.21335094744664163</v>
      </c>
      <c r="X1670" s="34">
        <f>(S1670*H1670*'Propiedades físicas'!$F$5*60*24*365)/(1000000)</f>
        <v>56529.472317420077</v>
      </c>
      <c r="Y1670" s="34">
        <f>(U1670*H1670*'Propiedades físicas'!$F$7*60*24*365)/(1000000)</f>
        <v>639.22648769540103</v>
      </c>
      <c r="Z1670" s="31">
        <f t="shared" si="1055"/>
        <v>1069.7547648276661</v>
      </c>
      <c r="AA1670" s="31">
        <f t="shared" si="1056"/>
        <v>7794.0890503312021</v>
      </c>
      <c r="AB1670" s="31">
        <f t="shared" si="1056"/>
        <v>228.23319261154197</v>
      </c>
      <c r="AC1670" s="31">
        <f t="shared" si="1056"/>
        <v>365.24015515414857</v>
      </c>
      <c r="AD1670" s="31">
        <f t="shared" si="1056"/>
        <v>48.693767882444313</v>
      </c>
      <c r="AE1670" s="31">
        <f t="shared" si="1057"/>
        <v>13.206475592572671</v>
      </c>
      <c r="AF1670" s="31">
        <f t="shared" si="1058"/>
        <v>9519.2174063995772</v>
      </c>
      <c r="AG1670" s="31">
        <f t="shared" si="1059"/>
        <v>0.11237843607905117</v>
      </c>
      <c r="AH1670" s="31">
        <f t="shared" si="1060"/>
        <v>0.81877414051825248</v>
      </c>
      <c r="AI1670" s="31">
        <f t="shared" si="1060"/>
        <v>2.3976045810037431E-2</v>
      </c>
      <c r="AJ1670" s="31">
        <f t="shared" si="1060"/>
        <v>3.836871662460456E-2</v>
      </c>
      <c r="AK1670" s="31">
        <f t="shared" si="1060"/>
        <v>5.1153120895955665E-3</v>
      </c>
      <c r="AL1670" s="31">
        <f t="shared" si="1061"/>
        <v>1.3873488784586668E-3</v>
      </c>
      <c r="AM1670" s="31">
        <f t="shared" si="1062"/>
        <v>1</v>
      </c>
      <c r="AN1670" s="31">
        <f>(Z1670*'Propiedades físicas'!$F$4)/1000</f>
        <v>940.72094509415308</v>
      </c>
      <c r="AO1670" s="31">
        <f>(AA1670*'Propiedades físicas'!$F$6)/1000</f>
        <v>249.72261317261172</v>
      </c>
      <c r="AP1670" s="31">
        <f>(AB1670*'Propiedades físicas'!$F$9)/1000</f>
        <v>140.80846818169081</v>
      </c>
      <c r="AQ1670" s="31">
        <f>(AC1670*'Propiedades físicas'!$F$5)/1000</f>
        <v>107.55226848824215</v>
      </c>
      <c r="AR1670" s="31">
        <f>(AD1670*'Propiedades físicas'!$F$8)/1000</f>
        <v>17.262914589684151</v>
      </c>
      <c r="AS1670" s="31">
        <f>(AE1670*'Propiedades físicas'!$F$7)/1000</f>
        <v>1.2161843373200172</v>
      </c>
      <c r="AT1670" s="31">
        <f t="shared" si="1063"/>
        <v>1457.283393863702</v>
      </c>
      <c r="AU1670" s="31">
        <f t="shared" si="1064"/>
        <v>0.64553054612117378</v>
      </c>
      <c r="AV1670" s="31">
        <f t="shared" si="1067"/>
        <v>0.1713617366561222</v>
      </c>
      <c r="AW1670" s="31">
        <f t="shared" si="1067"/>
        <v>9.6623943410460947E-2</v>
      </c>
      <c r="AX1670" s="31">
        <f t="shared" si="1067"/>
        <v>7.3803262248867282E-2</v>
      </c>
      <c r="AY1670" s="31">
        <f t="shared" si="1067"/>
        <v>1.1845955743662808E-2</v>
      </c>
      <c r="AZ1670" s="31">
        <f t="shared" si="1068"/>
        <v>8.345558197129676E-4</v>
      </c>
      <c r="BA1670" s="31">
        <f t="shared" si="1065"/>
        <v>0.99999999999999989</v>
      </c>
      <c r="BB1670" s="34">
        <f>AU1670*'Propiedades físicas'!$C$4+'Diseño reactor'!AV1670*'Propiedades físicas'!$C$5+'Diseño reactor'!AW1670*'Propiedades físicas'!$C$8+'Diseño reactor'!AX1670*'Propiedades físicas'!$C$9+'Diseño reactor'!AY1670*'Propiedades físicas'!$C$7+'Diseño reactor'!AZ1670*'Propiedades físicas'!$C$6</f>
        <v>875.49730763692867</v>
      </c>
      <c r="BC1670" s="45">
        <f>AU1670*'Propiedades físicas'!$L$4+'Diseño reactor'!AV1670*'Propiedades físicas'!$L$5+'Diseño reactor'!AW1670*'Propiedades físicas'!$L$8+AX1670*'Propiedades físicas'!$L$9+'Diseño reactor'!AY1670*'Propiedades físicas'!$L$7+'Diseño reactor'!AZ1670*'Propiedades físicas'!$L$6</f>
        <v>2.0868625226242767</v>
      </c>
      <c r="BD1670" s="29">
        <f t="shared" si="1044"/>
        <v>1.9075014846523601</v>
      </c>
      <c r="BE1670" s="58">
        <f t="shared" si="1045"/>
        <v>41.739425440363952</v>
      </c>
      <c r="BF1670" s="30">
        <f>AU1670*'Propiedades físicas'!$I$4+'Diseño reactor'!AV1670*'Propiedades físicas'!$I$5+'Diseño reactor'!AW1670*'Propiedades físicas'!$I$8+'Diseño reactor'!AX1670*'Propiedades físicas'!$I$9+'Diseño reactor'!AY1670*'Propiedades físicas'!$I$7+'Diseño reactor'!AZ1670*'Propiedades físicas'!$I$6</f>
        <v>1.9919141816050426E-2</v>
      </c>
      <c r="BG1670" s="24">
        <f>AU1670*'Propiedades físicas'!$O$4+'Diseño reactor'!AV1670*'Propiedades físicas'!$O$5+'Diseño reactor'!AW1670*'Propiedades físicas'!$O$8+'Diseño reactor'!AX1670*'Propiedades físicas'!$O$9+'Diseño reactor'!AY1670*'Propiedades físicas'!$O$7+'Diseño reactor'!AZ1670*'Propiedades físicas'!$O$6</f>
        <v>0.15297981069060296</v>
      </c>
      <c r="BH1670" s="54">
        <f t="shared" si="1046"/>
        <v>41266.571721985718</v>
      </c>
      <c r="BI1670" s="34">
        <f t="shared" si="1066"/>
        <v>271.72546724367942</v>
      </c>
      <c r="BJ1670" s="27">
        <f t="shared" si="1047"/>
        <v>4795.5018706695937</v>
      </c>
      <c r="BK1670" s="34">
        <f t="shared" si="1048"/>
        <v>564.31920641651288</v>
      </c>
      <c r="BL1670" s="27">
        <f t="shared" si="1049"/>
        <v>105.522375844659</v>
      </c>
      <c r="BM1670" s="34">
        <f t="shared" si="1050"/>
        <v>1.1054421768707483</v>
      </c>
      <c r="BN1670" s="45">
        <f t="shared" si="1051"/>
        <v>1751.6326725603471</v>
      </c>
      <c r="BO1670" s="45">
        <f t="shared" si="1052"/>
        <v>103.39974663470559</v>
      </c>
      <c r="BP1670" s="66">
        <f t="shared" si="1053"/>
        <v>6.6886012725193043</v>
      </c>
    </row>
    <row r="1671" spans="8:68">
      <c r="H1671" s="68">
        <v>1666</v>
      </c>
      <c r="I1671" s="31">
        <f>('Propiedades físicas'!$C$10*'Diseño reactor'!H1671)/1000</f>
        <v>1458.1586391453015</v>
      </c>
      <c r="J1671" s="31">
        <f t="shared" si="1031"/>
        <v>0.3127231754888371</v>
      </c>
      <c r="K1671" s="31">
        <f>(I1671*1000)/'Propiedades físicas'!$F$10</f>
        <v>9524.9346540911083</v>
      </c>
      <c r="L1671" s="31">
        <f t="shared" si="1032"/>
        <v>1360.7049505844441</v>
      </c>
      <c r="M1671" s="31">
        <f t="shared" si="1033"/>
        <v>8164.229703506664</v>
      </c>
      <c r="N1671" s="31">
        <f t="shared" si="1034"/>
        <v>0.816749670218754</v>
      </c>
      <c r="O1671" s="32">
        <f t="shared" si="1035"/>
        <v>4.9004980213125231</v>
      </c>
      <c r="P1671" s="33">
        <f t="shared" si="1036"/>
        <v>0.64257764389618888</v>
      </c>
      <c r="Q1671" s="31">
        <f t="shared" si="1037"/>
        <v>4.6812631910947093</v>
      </c>
      <c r="R1671" s="31">
        <f t="shared" si="1038"/>
        <v>0.1370298077708475</v>
      </c>
      <c r="S1671" s="31">
        <f t="shared" si="1039"/>
        <v>0.21923483021781365</v>
      </c>
      <c r="T1671" s="31">
        <f t="shared" si="1040"/>
        <v>2.9221633208186958E-2</v>
      </c>
      <c r="U1671" s="31">
        <f t="shared" si="1041"/>
        <v>7.9205853435307619E-3</v>
      </c>
      <c r="V1671" s="47">
        <f t="shared" si="1054"/>
        <v>6.3633902599428418E-4</v>
      </c>
      <c r="W1671" s="31">
        <f t="shared" si="1042"/>
        <v>0.21325019485580674</v>
      </c>
      <c r="X1671" s="34">
        <f>(S1671*H1671*'Propiedades físicas'!$F$5*60*24*365)/(1000000)</f>
        <v>56530.257326522718</v>
      </c>
      <c r="Y1671" s="34">
        <f>(U1671*H1671*'Propiedades físicas'!$F$7*60*24*365)/(1000000)</f>
        <v>638.70468884513332</v>
      </c>
      <c r="Z1671" s="31">
        <f t="shared" si="1055"/>
        <v>1070.5343547310506</v>
      </c>
      <c r="AA1671" s="31">
        <f t="shared" si="1056"/>
        <v>7798.9844763637857</v>
      </c>
      <c r="AB1671" s="31">
        <f t="shared" si="1056"/>
        <v>228.29165974623194</v>
      </c>
      <c r="AC1671" s="31">
        <f t="shared" si="1056"/>
        <v>365.24522714287752</v>
      </c>
      <c r="AD1671" s="31">
        <f t="shared" si="1056"/>
        <v>48.683240924839474</v>
      </c>
      <c r="AE1671" s="31">
        <f t="shared" si="1057"/>
        <v>13.195695182322249</v>
      </c>
      <c r="AF1671" s="31">
        <f t="shared" si="1058"/>
        <v>9524.9346540911083</v>
      </c>
      <c r="AG1671" s="31">
        <f t="shared" si="1059"/>
        <v>0.11239282930631334</v>
      </c>
      <c r="AH1671" s="31">
        <f t="shared" si="1060"/>
        <v>0.81879663846449591</v>
      </c>
      <c r="AI1671" s="31">
        <f t="shared" si="1060"/>
        <v>2.3967792749966754E-2</v>
      </c>
      <c r="AJ1671" s="31">
        <f t="shared" si="1060"/>
        <v>3.8346218678361112E-2</v>
      </c>
      <c r="AK1671" s="31">
        <f t="shared" si="1060"/>
        <v>5.1111364741939997E-3</v>
      </c>
      <c r="AL1671" s="31">
        <f t="shared" si="1061"/>
        <v>1.3853843266687915E-3</v>
      </c>
      <c r="AM1671" s="31">
        <f t="shared" si="1062"/>
        <v>0.99999999999999989</v>
      </c>
      <c r="AN1671" s="31">
        <f>(Z1671*'Propiedades físicas'!$F$4)/1000</f>
        <v>941.40650086339133</v>
      </c>
      <c r="AO1671" s="31">
        <f>(AA1671*'Propiedades físicas'!$F$6)/1000</f>
        <v>249.87946262269568</v>
      </c>
      <c r="AP1671" s="31">
        <f>(AB1671*'Propiedades físicas'!$F$9)/1000</f>
        <v>140.84453948043779</v>
      </c>
      <c r="AQ1671" s="31">
        <f>(AC1671*'Propiedades físicas'!$F$5)/1000</f>
        <v>107.55376203676316</v>
      </c>
      <c r="AR1671" s="31">
        <f>(AD1671*'Propiedades físicas'!$F$8)/1000</f>
        <v>17.259182572674082</v>
      </c>
      <c r="AS1671" s="31">
        <f>(AE1671*'Propiedades físicas'!$F$7)/1000</f>
        <v>1.2151915693400559</v>
      </c>
      <c r="AT1671" s="31">
        <f t="shared" si="1063"/>
        <v>1458.158639145302</v>
      </c>
      <c r="AU1671" s="31">
        <f t="shared" si="1064"/>
        <v>0.64561322450840852</v>
      </c>
      <c r="AV1671" s="31">
        <f t="shared" si="1067"/>
        <v>0.17136644526494199</v>
      </c>
      <c r="AW1671" s="31">
        <f t="shared" si="1067"/>
        <v>9.6590683413564415E-2</v>
      </c>
      <c r="AX1671" s="31">
        <f t="shared" si="1067"/>
        <v>7.3759986841901964E-2</v>
      </c>
      <c r="AY1671" s="31">
        <f t="shared" si="1067"/>
        <v>1.183628592207946E-2</v>
      </c>
      <c r="AZ1671" s="31">
        <f t="shared" si="1068"/>
        <v>8.3337404910369627E-4</v>
      </c>
      <c r="BA1671" s="31">
        <f t="shared" si="1065"/>
        <v>0.99999999999999989</v>
      </c>
      <c r="BB1671" s="34">
        <f>AU1671*'Propiedades físicas'!$C$4+'Diseño reactor'!AV1671*'Propiedades físicas'!$C$5+'Diseño reactor'!AW1671*'Propiedades físicas'!$C$8+'Diseño reactor'!AX1671*'Propiedades físicas'!$C$9+'Diseño reactor'!AY1671*'Propiedades físicas'!$C$7+'Diseño reactor'!AZ1671*'Propiedades físicas'!$C$6</f>
        <v>875.49693535484414</v>
      </c>
      <c r="BC1671" s="45">
        <f>AU1671*'Propiedades físicas'!$L$4+'Diseño reactor'!AV1671*'Propiedades físicas'!$L$5+'Diseño reactor'!AW1671*'Propiedades físicas'!$L$8+AX1671*'Propiedades físicas'!$L$9+'Diseño reactor'!AY1671*'Propiedades físicas'!$L$7+'Diseño reactor'!AZ1671*'Propiedades físicas'!$L$6</f>
        <v>2.086922851252115</v>
      </c>
      <c r="BD1671" s="29">
        <f t="shared" si="1044"/>
        <v>1.9065463833028444</v>
      </c>
      <c r="BE1671" s="58">
        <f t="shared" si="1045"/>
        <v>41.738387341606703</v>
      </c>
      <c r="BF1671" s="30">
        <f>AU1671*'Propiedades físicas'!$I$4+'Diseño reactor'!AV1671*'Propiedades físicas'!$I$5+'Diseño reactor'!AW1671*'Propiedades físicas'!$I$8+'Diseño reactor'!AX1671*'Propiedades físicas'!$I$9+'Diseño reactor'!AY1671*'Propiedades físicas'!$I$7+'Diseño reactor'!AZ1671*'Propiedades físicas'!$I$6</f>
        <v>1.9919311498234307E-2</v>
      </c>
      <c r="BG1671" s="24">
        <f>AU1671*'Propiedades físicas'!$O$4+'Diseño reactor'!AV1671*'Propiedades físicas'!$O$5+'Diseño reactor'!AW1671*'Propiedades físicas'!$O$8+'Diseño reactor'!AX1671*'Propiedades físicas'!$O$9+'Diseño reactor'!AY1671*'Propiedades físicas'!$O$7+'Diseño reactor'!AZ1671*'Propiedades físicas'!$O$6</f>
        <v>0.15298266022635365</v>
      </c>
      <c r="BH1671" s="54">
        <f t="shared" si="1046"/>
        <v>41266.202646301332</v>
      </c>
      <c r="BI1671" s="34">
        <f t="shared" si="1066"/>
        <v>271.73057577484252</v>
      </c>
      <c r="BJ1671" s="27">
        <f t="shared" si="1047"/>
        <v>4795.5033296064366</v>
      </c>
      <c r="BK1671" s="34">
        <f t="shared" si="1048"/>
        <v>564.32988960579155</v>
      </c>
      <c r="BL1671" s="27">
        <f t="shared" si="1049"/>
        <v>105.52274938171986</v>
      </c>
      <c r="BM1671" s="34">
        <f t="shared" si="1050"/>
        <v>1.1054421768707483</v>
      </c>
      <c r="BN1671" s="45">
        <f t="shared" si="1051"/>
        <v>1752.8150896303473</v>
      </c>
      <c r="BO1671" s="45">
        <f t="shared" si="1052"/>
        <v>103.41213037949963</v>
      </c>
      <c r="BP1671" s="66">
        <f t="shared" si="1053"/>
        <v>6.6885984283684401</v>
      </c>
    </row>
    <row r="1672" spans="8:68">
      <c r="H1672" s="68">
        <v>1667</v>
      </c>
      <c r="I1672" s="31">
        <f>('Propiedades físicas'!$C$10*'Diseño reactor'!H1672)/1000</f>
        <v>1459.0338844269015</v>
      </c>
      <c r="J1672" s="31">
        <f t="shared" si="1031"/>
        <v>0.31253557910282093</v>
      </c>
      <c r="K1672" s="31">
        <f>(I1672*1000)/'Propiedades físicas'!$F$10</f>
        <v>9530.6519017826395</v>
      </c>
      <c r="L1672" s="31">
        <f t="shared" si="1032"/>
        <v>1361.5217002546626</v>
      </c>
      <c r="M1672" s="31">
        <f t="shared" si="1033"/>
        <v>8169.1302015279762</v>
      </c>
      <c r="N1672" s="31">
        <f t="shared" si="1034"/>
        <v>0.81674967021875378</v>
      </c>
      <c r="O1672" s="32">
        <f t="shared" si="1035"/>
        <v>4.9004980213125231</v>
      </c>
      <c r="P1672" s="33">
        <f t="shared" si="1036"/>
        <v>0.64265985585748897</v>
      </c>
      <c r="Q1672" s="31">
        <f t="shared" si="1037"/>
        <v>4.6813916688470822</v>
      </c>
      <c r="R1672" s="31">
        <f t="shared" si="1038"/>
        <v>0.13698265096783202</v>
      </c>
      <c r="S1672" s="31">
        <f t="shared" si="1039"/>
        <v>0.2191063524654405</v>
      </c>
      <c r="T1672" s="31">
        <f t="shared" si="1040"/>
        <v>2.9197788682689869E-2</v>
      </c>
      <c r="U1672" s="31">
        <f t="shared" si="1041"/>
        <v>7.9093747107429266E-3</v>
      </c>
      <c r="V1672" s="47">
        <f t="shared" si="1054"/>
        <v>6.3642043978120273E-4</v>
      </c>
      <c r="W1672" s="31">
        <f t="shared" si="1042"/>
        <v>0.21314953737861633</v>
      </c>
      <c r="X1672" s="34">
        <f>(S1672*H1672*'Propiedades físicas'!$F$5*60*24*365)/(1000000)</f>
        <v>56531.040854177845</v>
      </c>
      <c r="Y1672" s="34">
        <f>(U1672*H1672*'Propiedades físicas'!$F$7*60*24*365)/(1000000)</f>
        <v>638.18351297074707</v>
      </c>
      <c r="Z1672" s="31">
        <f t="shared" si="1055"/>
        <v>1071.313979714434</v>
      </c>
      <c r="AA1672" s="31">
        <f t="shared" si="1056"/>
        <v>7803.8799119680862</v>
      </c>
      <c r="AB1672" s="31">
        <f t="shared" si="1056"/>
        <v>228.35007916337597</v>
      </c>
      <c r="AC1672" s="31">
        <f t="shared" si="1056"/>
        <v>365.25028955988932</v>
      </c>
      <c r="AD1672" s="31">
        <f t="shared" si="1056"/>
        <v>48.672713734044009</v>
      </c>
      <c r="AE1672" s="31">
        <f t="shared" si="1057"/>
        <v>13.184927642808459</v>
      </c>
      <c r="AF1672" s="31">
        <f t="shared" si="1058"/>
        <v>9530.6519017826395</v>
      </c>
      <c r="AG1672" s="31">
        <f t="shared" si="1059"/>
        <v>0.11240720894591193</v>
      </c>
      <c r="AH1672" s="31">
        <f t="shared" si="1060"/>
        <v>0.818819110422911</v>
      </c>
      <c r="AI1672" s="31">
        <f t="shared" si="1060"/>
        <v>2.395954458484259E-2</v>
      </c>
      <c r="AJ1672" s="31">
        <f t="shared" si="1060"/>
        <v>3.8323746719945977E-2</v>
      </c>
      <c r="AK1672" s="31">
        <f t="shared" si="1060"/>
        <v>5.1069658440615305E-3</v>
      </c>
      <c r="AL1672" s="31">
        <f t="shared" si="1061"/>
        <v>1.383423482326777E-3</v>
      </c>
      <c r="AM1672" s="31">
        <f t="shared" si="1062"/>
        <v>0.99999999999999989</v>
      </c>
      <c r="AN1672" s="31">
        <f>(Z1672*'Propiedades físicas'!$F$4)/1000</f>
        <v>942.09208748127901</v>
      </c>
      <c r="AO1672" s="31">
        <f>(AA1672*'Propiedades físicas'!$F$6)/1000</f>
        <v>250.03631237945746</v>
      </c>
      <c r="AP1672" s="31">
        <f>(AB1672*'Propiedades físicas'!$F$9)/1000</f>
        <v>140.88058133984478</v>
      </c>
      <c r="AQ1672" s="31">
        <f>(AC1672*'Propiedades físicas'!$F$5)/1000</f>
        <v>107.55525276670062</v>
      </c>
      <c r="AR1672" s="31">
        <f>(AD1672*'Propiedades físicas'!$F$8)/1000</f>
        <v>17.255450472993275</v>
      </c>
      <c r="AS1672" s="31">
        <f>(AE1672*'Propiedades físicas'!$F$7)/1000</f>
        <v>1.214199986626231</v>
      </c>
      <c r="AT1672" s="31">
        <f t="shared" si="1063"/>
        <v>1459.0338844269013</v>
      </c>
      <c r="AU1672" s="31">
        <f t="shared" si="1064"/>
        <v>0.64569582484462074</v>
      </c>
      <c r="AV1672" s="31">
        <f t="shared" si="1067"/>
        <v>0.17137114843475348</v>
      </c>
      <c r="AW1672" s="31">
        <f t="shared" si="1067"/>
        <v>9.6557443143400146E-2</v>
      </c>
      <c r="AX1672" s="31">
        <f t="shared" si="1067"/>
        <v>7.3716761423226029E-2</v>
      </c>
      <c r="AY1672" s="31">
        <f t="shared" si="1067"/>
        <v>1.1826627645300437E-2</v>
      </c>
      <c r="AZ1672" s="31">
        <f t="shared" si="1068"/>
        <v>8.3219450869926887E-4</v>
      </c>
      <c r="BA1672" s="31">
        <f t="shared" si="1065"/>
        <v>1.0000000000000002</v>
      </c>
      <c r="BB1672" s="34">
        <f>AU1672*'Propiedades físicas'!$C$4+'Diseño reactor'!AV1672*'Propiedades físicas'!$C$5+'Diseño reactor'!AW1672*'Propiedades físicas'!$C$8+'Diseño reactor'!AX1672*'Propiedades físicas'!$C$9+'Diseño reactor'!AY1672*'Propiedades físicas'!$C$7+'Diseño reactor'!AZ1672*'Propiedades físicas'!$C$6</f>
        <v>875.49656373433277</v>
      </c>
      <c r="BC1672" s="45">
        <f>AU1672*'Propiedades físicas'!$L$4+'Diseño reactor'!AV1672*'Propiedades físicas'!$L$5+'Diseño reactor'!AW1672*'Propiedades físicas'!$L$8+AX1672*'Propiedades físicas'!$L$9+'Diseño reactor'!AY1672*'Propiedades físicas'!$L$7+'Diseño reactor'!AZ1672*'Propiedades físicas'!$L$6</f>
        <v>2.0869831203040867</v>
      </c>
      <c r="BD1672" s="29">
        <f t="shared" si="1044"/>
        <v>1.9055922396959799</v>
      </c>
      <c r="BE1672" s="58">
        <f t="shared" si="1045"/>
        <v>41.737350304150517</v>
      </c>
      <c r="BF1672" s="30">
        <f>AU1672*'Propiedades físicas'!$I$4+'Diseño reactor'!AV1672*'Propiedades físicas'!$I$5+'Diseño reactor'!AW1672*'Propiedades físicas'!$I$8+'Diseño reactor'!AX1672*'Propiedades físicas'!$I$9+'Diseño reactor'!AY1672*'Propiedades físicas'!$I$7+'Diseño reactor'!AZ1672*'Propiedades físicas'!$I$6</f>
        <v>1.9919480870044297E-2</v>
      </c>
      <c r="BG1672" s="24">
        <f>AU1672*'Propiedades físicas'!$O$4+'Diseño reactor'!AV1672*'Propiedades físicas'!$O$5+'Diseño reactor'!AW1672*'Propiedades físicas'!$O$8+'Diseño reactor'!AX1672*'Propiedades físicas'!$O$9+'Diseño reactor'!AY1672*'Propiedades físicas'!$O$7+'Diseño reactor'!AZ1672*'Propiedades físicas'!$O$6</f>
        <v>0.15298550713369174</v>
      </c>
      <c r="BH1672" s="54">
        <f t="shared" si="1046"/>
        <v>41265.834251068009</v>
      </c>
      <c r="BI1672" s="34">
        <f t="shared" si="1066"/>
        <v>271.73567692705552</v>
      </c>
      <c r="BJ1672" s="27">
        <f t="shared" si="1047"/>
        <v>4795.5047970327323</v>
      </c>
      <c r="BK1672" s="34">
        <f t="shared" si="1048"/>
        <v>564.34056410469543</v>
      </c>
      <c r="BL1672" s="27">
        <f t="shared" si="1049"/>
        <v>105.52312260343832</v>
      </c>
      <c r="BM1672" s="34">
        <f t="shared" si="1050"/>
        <v>1.1054421768707483</v>
      </c>
      <c r="BN1672" s="45">
        <f t="shared" si="1051"/>
        <v>1753.9975449597573</v>
      </c>
      <c r="BO1672" s="45">
        <f t="shared" si="1052"/>
        <v>103.42450243601466</v>
      </c>
      <c r="BP1672" s="66">
        <f t="shared" si="1053"/>
        <v>6.6885955892718449</v>
      </c>
    </row>
    <row r="1673" spans="8:68">
      <c r="H1673" s="68">
        <v>1668</v>
      </c>
      <c r="I1673" s="31">
        <f>('Propiedades físicas'!$C$10*'Diseño reactor'!H1673)/1000</f>
        <v>1459.9091297085013</v>
      </c>
      <c r="J1673" s="31">
        <f t="shared" si="1031"/>
        <v>0.31234820765251953</v>
      </c>
      <c r="K1673" s="31">
        <f>(I1673*1000)/'Propiedades físicas'!$F$10</f>
        <v>9536.3691494741706</v>
      </c>
      <c r="L1673" s="31">
        <f t="shared" si="1032"/>
        <v>1362.3384499248814</v>
      </c>
      <c r="M1673" s="31">
        <f t="shared" si="1033"/>
        <v>8174.0306995492883</v>
      </c>
      <c r="N1673" s="31">
        <f t="shared" si="1034"/>
        <v>0.81674967021875378</v>
      </c>
      <c r="O1673" s="32">
        <f t="shared" si="1035"/>
        <v>4.9004980213125231</v>
      </c>
      <c r="P1673" s="33">
        <f t="shared" si="1036"/>
        <v>0.64274199024470391</v>
      </c>
      <c r="Q1673" s="31">
        <f t="shared" si="1037"/>
        <v>4.6815199982743012</v>
      </c>
      <c r="R1673" s="31">
        <f t="shared" si="1038"/>
        <v>0.13693552213425339</v>
      </c>
      <c r="S1673" s="31">
        <f t="shared" si="1039"/>
        <v>0.2189780230382212</v>
      </c>
      <c r="T1673" s="31">
        <f t="shared" si="1040"/>
        <v>2.9173972615421664E-2</v>
      </c>
      <c r="U1673" s="31">
        <f t="shared" si="1041"/>
        <v>7.8981852243748246E-3</v>
      </c>
      <c r="V1673" s="47">
        <f t="shared" si="1054"/>
        <v>6.3650177674718256E-4</v>
      </c>
      <c r="W1673" s="31">
        <f t="shared" si="1042"/>
        <v>0.21304897488044858</v>
      </c>
      <c r="X1673" s="34">
        <f>(S1673*H1673*'Propiedades físicas'!$F$5*60*24*365)/(1000000)</f>
        <v>56531.82290387855</v>
      </c>
      <c r="Y1673" s="34">
        <f>(U1673*H1673*'Propiedades físicas'!$F$7*60*24*365)/(1000000)</f>
        <v>637.66295911512634</v>
      </c>
      <c r="Z1673" s="31">
        <f t="shared" si="1055"/>
        <v>1072.0936397281662</v>
      </c>
      <c r="AA1673" s="31">
        <f t="shared" si="1056"/>
        <v>7808.7753571215344</v>
      </c>
      <c r="AB1673" s="31">
        <f t="shared" si="1056"/>
        <v>228.40845091993467</v>
      </c>
      <c r="AC1673" s="31">
        <f t="shared" si="1056"/>
        <v>365.25534242775296</v>
      </c>
      <c r="AD1673" s="31">
        <f t="shared" si="1056"/>
        <v>48.66218632252334</v>
      </c>
      <c r="AE1673" s="31">
        <f t="shared" si="1057"/>
        <v>13.174172954257207</v>
      </c>
      <c r="AF1673" s="31">
        <f t="shared" si="1058"/>
        <v>9536.369149474167</v>
      </c>
      <c r="AG1673" s="31">
        <f t="shared" si="1059"/>
        <v>0.11242157501707882</v>
      </c>
      <c r="AH1673" s="31">
        <f t="shared" si="1060"/>
        <v>0.81884155643787215</v>
      </c>
      <c r="AI1673" s="31">
        <f t="shared" si="1060"/>
        <v>2.3951301311834081E-2</v>
      </c>
      <c r="AJ1673" s="31">
        <f t="shared" si="1060"/>
        <v>3.8301300704985088E-2</v>
      </c>
      <c r="AK1673" s="31">
        <f t="shared" si="1060"/>
        <v>5.102800191538995E-3</v>
      </c>
      <c r="AL1673" s="31">
        <f t="shared" si="1061"/>
        <v>1.3814663366910065E-3</v>
      </c>
      <c r="AM1673" s="31">
        <f t="shared" si="1062"/>
        <v>1.0000000000000002</v>
      </c>
      <c r="AN1673" s="31">
        <f>(Z1673*'Propiedades físicas'!$F$4)/1000</f>
        <v>942.7777049041548</v>
      </c>
      <c r="AO1673" s="31">
        <f>(AA1673*'Propiedades físicas'!$F$6)/1000</f>
        <v>250.19316244217396</v>
      </c>
      <c r="AP1673" s="31">
        <f>(AB1673*'Propiedades físicas'!$F$9)/1000</f>
        <v>140.9165937950537</v>
      </c>
      <c r="AQ1673" s="31">
        <f>(AC1673*'Propiedades físicas'!$F$5)/1000</f>
        <v>107.55674068470043</v>
      </c>
      <c r="AR1673" s="31">
        <f>(AD1673*'Propiedades físicas'!$F$8)/1000</f>
        <v>17.251718295060968</v>
      </c>
      <c r="AS1673" s="31">
        <f>(AE1673*'Propiedades físicas'!$F$7)/1000</f>
        <v>1.2132095873575464</v>
      </c>
      <c r="AT1673" s="31">
        <f t="shared" si="1063"/>
        <v>1459.9091297085015</v>
      </c>
      <c r="AU1673" s="31">
        <f t="shared" si="1064"/>
        <v>0.64577834724028216</v>
      </c>
      <c r="AV1673" s="31">
        <f t="shared" si="1067"/>
        <v>0.17137584617484361</v>
      </c>
      <c r="AW1673" s="31">
        <f t="shared" si="1067"/>
        <v>9.6524222588559583E-2</v>
      </c>
      <c r="AX1673" s="31">
        <f t="shared" si="1067"/>
        <v>7.3673585907484643E-2</v>
      </c>
      <c r="AY1673" s="31">
        <f t="shared" si="1067"/>
        <v>1.1816980895588755E-2</v>
      </c>
      <c r="AZ1673" s="31">
        <f t="shared" si="1068"/>
        <v>8.310171932411893E-4</v>
      </c>
      <c r="BA1673" s="31">
        <f t="shared" si="1065"/>
        <v>0.99999999999999989</v>
      </c>
      <c r="BB1673" s="34">
        <f>AU1673*'Propiedades físicas'!$C$4+'Diseño reactor'!AV1673*'Propiedades físicas'!$C$5+'Diseño reactor'!AW1673*'Propiedades físicas'!$C$8+'Diseño reactor'!AX1673*'Propiedades físicas'!$C$9+'Diseño reactor'!AY1673*'Propiedades físicas'!$C$7+'Diseño reactor'!AZ1673*'Propiedades físicas'!$C$6</f>
        <v>875.49619277391889</v>
      </c>
      <c r="BC1673" s="45">
        <f>AU1673*'Propiedades físicas'!$L$4+'Diseño reactor'!AV1673*'Propiedades físicas'!$L$5+'Diseño reactor'!AW1673*'Propiedades físicas'!$L$8+AX1673*'Propiedades físicas'!$L$9+'Diseño reactor'!AY1673*'Propiedades físicas'!$L$7+'Diseño reactor'!AZ1673*'Propiedades físicas'!$L$6</f>
        <v>2.0870433298675395</v>
      </c>
      <c r="BD1673" s="29">
        <f t="shared" si="1044"/>
        <v>1.9046390523901933</v>
      </c>
      <c r="BE1673" s="58">
        <f t="shared" si="1045"/>
        <v>41.736314326361388</v>
      </c>
      <c r="BF1673" s="30">
        <f>AU1673*'Propiedades físicas'!$I$4+'Diseño reactor'!AV1673*'Propiedades físicas'!$I$5+'Diseño reactor'!AW1673*'Propiedades físicas'!$I$8+'Diseño reactor'!AX1673*'Propiedades físicas'!$I$9+'Diseño reactor'!AY1673*'Propiedades físicas'!$I$7+'Diseño reactor'!AZ1673*'Propiedades físicas'!$I$6</f>
        <v>1.9919649932162314E-2</v>
      </c>
      <c r="BG1673" s="24">
        <f>AU1673*'Propiedades físicas'!$O$4+'Diseño reactor'!AV1673*'Propiedades físicas'!$O$5+'Diseño reactor'!AW1673*'Propiedades físicas'!$O$8+'Diseño reactor'!AX1673*'Propiedades físicas'!$O$9+'Diseño reactor'!AY1673*'Propiedades físicas'!$O$7+'Diseño reactor'!AZ1673*'Propiedades físicas'!$O$6</f>
        <v>0.15298835141613515</v>
      </c>
      <c r="BH1673" s="54">
        <f t="shared" si="1046"/>
        <v>41265.466534768981</v>
      </c>
      <c r="BI1673" s="34">
        <f t="shared" si="1066"/>
        <v>271.74077071485561</v>
      </c>
      <c r="BJ1673" s="27">
        <f t="shared" si="1047"/>
        <v>4795.5062729203655</v>
      </c>
      <c r="BK1673" s="34">
        <f t="shared" si="1048"/>
        <v>564.35122992293952</v>
      </c>
      <c r="BL1673" s="27">
        <f t="shared" si="1049"/>
        <v>105.52349551018264</v>
      </c>
      <c r="BM1673" s="34">
        <f t="shared" si="1050"/>
        <v>1.1054421768707483</v>
      </c>
      <c r="BN1673" s="45">
        <f t="shared" si="1051"/>
        <v>1755.1800384925334</v>
      </c>
      <c r="BO1673" s="45">
        <f t="shared" si="1052"/>
        <v>103.43686282079</v>
      </c>
      <c r="BP1673" s="66">
        <f t="shared" si="1053"/>
        <v>6.6885927552182451</v>
      </c>
    </row>
    <row r="1674" spans="8:68">
      <c r="H1674" s="68">
        <v>1669</v>
      </c>
      <c r="I1674" s="31">
        <f>('Propiedades físicas'!$C$10*'Diseño reactor'!H1674)/1000</f>
        <v>1460.7843749901012</v>
      </c>
      <c r="J1674" s="31">
        <f t="shared" ref="J1674:J1737" si="1069">$F$7/I1674</f>
        <v>0.31216106073361444</v>
      </c>
      <c r="K1674" s="31">
        <f>(I1674*1000)/'Propiedades físicas'!$F$10</f>
        <v>9542.0863971657018</v>
      </c>
      <c r="L1674" s="31">
        <f t="shared" ref="L1674:L1737" si="1070">K1674*$I$5</f>
        <v>1363.1551995951002</v>
      </c>
      <c r="M1674" s="31">
        <f t="shared" ref="M1674:M1737" si="1071">$I$6*K1674</f>
        <v>8178.9311975706014</v>
      </c>
      <c r="N1674" s="31">
        <f t="shared" ref="N1674:N1737" si="1072">L1674/H1674</f>
        <v>0.81674967021875389</v>
      </c>
      <c r="O1674" s="32">
        <f t="shared" ref="O1674:O1737" si="1073">M1674/H1674</f>
        <v>4.9004980213125231</v>
      </c>
      <c r="P1674" s="33">
        <f t="shared" ref="P1674:P1737" si="1074">(H1674*$C$5*N1674)/(H1674*$C$5+$F$7*1000*$C$4)</f>
        <v>0.64282404716757846</v>
      </c>
      <c r="Q1674" s="31">
        <f t="shared" ref="Q1674:Q1737" si="1075">((H1674^3)*($C$5^3)*O1674+3*(H1674^2)*($C$5^2)*O1674*$F$7*1000*$C$4+3*H1674*$C$5*O1674*(($F$7*1000)^2)*($C$4^2)+O1674*(($F$7*1000)^3)*($C$4^3)-3*N1674*(($F$7*1000)^3)*($C$4^3)-3*(($F$7*1000)^2)*($C$4^2)*H1674*$C$5*N1674-$F$7*1000*$C$4*(H1674^2)*($C$5^2)*N1674)/(3*(($F$7*1000)^2)*($C$4^2)*H1674*$C$5+(($F$7*1000)^3)*($C$4^3)+3*(H1674^2)*($C$5^2)*$F$7*1000*$C$4+(H1674^3)*($C$5^3))</f>
        <v>4.6816481796294962</v>
      </c>
      <c r="R1674" s="31">
        <f t="shared" ref="R1674:R1737" si="1076">($F$7*1000*$C$4*H1674*$C$5*N1674)/((H1674^2)*($C$5^2)+2*$F$7*1000*$C$4*H1674*$C$5+(($F$7*1000)^2)*($C$4^2))</f>
        <v>0.13688842125391296</v>
      </c>
      <c r="S1674" s="31">
        <f t="shared" ref="S1674:S1737" si="1077">(N1674*$F$7*1000*$C$4*(3*(($F$7*1000)^2)*($C$4^2)+3*$F$7*1000*$C$4*H1674*$C$5+(H1674^2)*($C$5^2)))/(3*(($F$7*1000)^2)*($C$4^2)*H1674*$C$5+(($F$7*1000)^3)*($C$4^3)+3*(H1674^2)*($C$5^2)*$F$7*1000*$C$4+(H1674^3)*($C$5^3))</f>
        <v>0.21884984168302771</v>
      </c>
      <c r="T1674" s="31">
        <f t="shared" ref="T1674:T1737" si="1078">((($F$7*1000)^2)*($C$4^2)*H1674*$C$5*N1674)/(3*(($F$7*1000)^2)*($C$4^2)*H1674*$C$5+(($F$7*1000)^3)*($C$4^3)+3*(H1674^2)*($C$5^2)*$F$7*1000*$C$4+(H1674^3)*($C$5^3))</f>
        <v>2.9150184962672659E-2</v>
      </c>
      <c r="U1674" s="31">
        <f t="shared" ref="U1674:U1737" si="1079">((($F$7*1000)^3)*($C$4^3)*N1674)/(3*(($F$7*1000)^2)*($C$4^2)*H1674*$C$5+(($F$7*1000)^3)*($C$4^3)+3*(H1674^2)*($C$5^2)*$F$7*1000*$C$4+(H1674^3)*($C$5^3))</f>
        <v>7.8870168345898124E-3</v>
      </c>
      <c r="V1674" s="47">
        <f t="shared" si="1054"/>
        <v>6.3658303700090291E-4</v>
      </c>
      <c r="W1674" s="31">
        <f t="shared" ref="W1674:W1737" si="1080">($F$7*1000*$C$4)/(H1674*$C$5+$F$7*1000*$C$4)</f>
        <v>0.2129485072269354</v>
      </c>
      <c r="X1674" s="34">
        <f>(S1674*H1674*'Propiedades físicas'!$F$5*60*24*365)/(1000000)</f>
        <v>56532.603479107951</v>
      </c>
      <c r="Y1674" s="34">
        <f>(U1674*H1674*'Propiedades físicas'!$F$7*60*24*365)/(1000000)</f>
        <v>637.14302632289798</v>
      </c>
      <c r="Z1674" s="31">
        <f t="shared" si="1055"/>
        <v>1072.8733347226885</v>
      </c>
      <c r="AA1674" s="31">
        <f t="shared" si="1056"/>
        <v>7813.6708118016295</v>
      </c>
      <c r="AB1674" s="31">
        <f t="shared" si="1056"/>
        <v>228.46677507278073</v>
      </c>
      <c r="AC1674" s="31">
        <f t="shared" si="1056"/>
        <v>365.26038576897326</v>
      </c>
      <c r="AD1674" s="31">
        <f t="shared" ref="AD1674:AD1705" si="1081">T1674*$H1674</f>
        <v>48.651658702700672</v>
      </c>
      <c r="AE1674" s="31">
        <f t="shared" si="1057"/>
        <v>13.163431096930397</v>
      </c>
      <c r="AF1674" s="31">
        <f t="shared" si="1058"/>
        <v>9542.0863971657036</v>
      </c>
      <c r="AG1674" s="31">
        <f t="shared" si="1059"/>
        <v>0.1124359275390092</v>
      </c>
      <c r="AH1674" s="31">
        <f t="shared" si="1060"/>
        <v>0.81886397655365317</v>
      </c>
      <c r="AI1674" s="31">
        <f t="shared" si="1060"/>
        <v>2.394306292810789E-2</v>
      </c>
      <c r="AJ1674" s="31">
        <f t="shared" si="1060"/>
        <v>3.8278880589203944E-2</v>
      </c>
      <c r="AK1674" s="31">
        <f t="shared" ref="AK1674:AL1737" si="1082">AD1674/$AF1674</f>
        <v>5.0986395089811518E-3</v>
      </c>
      <c r="AL1674" s="31">
        <f t="shared" si="1061"/>
        <v>1.3795128810445843E-3</v>
      </c>
      <c r="AM1674" s="31">
        <f t="shared" si="1062"/>
        <v>0.99999999999999989</v>
      </c>
      <c r="AN1674" s="31">
        <f>(Z1674*'Propiedades físicas'!$F$4)/1000</f>
        <v>943.46335308843777</v>
      </c>
      <c r="AO1674" s="31">
        <f>(AA1674*'Propiedades físicas'!$F$6)/1000</f>
        <v>250.35001281012421</v>
      </c>
      <c r="AP1674" s="31">
        <f>(AB1674*'Propiedades físicas'!$F$9)/1000</f>
        <v>140.95257688115205</v>
      </c>
      <c r="AQ1674" s="31">
        <f>(AC1674*'Propiedades físicas'!$F$5)/1000</f>
        <v>107.55822579738957</v>
      </c>
      <c r="AR1674" s="31">
        <f>(AD1674*'Propiedades físicas'!$F$8)/1000</f>
        <v>17.247986043281436</v>
      </c>
      <c r="AS1674" s="31">
        <f>(AE1674*'Propiedades físicas'!$F$7)/1000</f>
        <v>1.2122203697163205</v>
      </c>
      <c r="AT1674" s="31">
        <f t="shared" si="1063"/>
        <v>1460.7843749901012</v>
      </c>
      <c r="AU1674" s="31">
        <f t="shared" si="1064"/>
        <v>0.64586079180565648</v>
      </c>
      <c r="AV1674" s="31">
        <f t="shared" si="1067"/>
        <v>0.17138053849447882</v>
      </c>
      <c r="AW1674" s="31">
        <f t="shared" si="1067"/>
        <v>9.6491021737624486E-2</v>
      </c>
      <c r="AX1674" s="31">
        <f t="shared" si="1067"/>
        <v>7.3630460209514775E-2</v>
      </c>
      <c r="AY1674" s="31">
        <f t="shared" si="1067"/>
        <v>1.1807345655239717E-2</v>
      </c>
      <c r="AZ1674" s="31">
        <f t="shared" si="1068"/>
        <v>8.2984209748583528E-4</v>
      </c>
      <c r="BA1674" s="31">
        <f t="shared" si="1065"/>
        <v>1.0000000000000002</v>
      </c>
      <c r="BB1674" s="34">
        <f>AU1674*'Propiedades físicas'!$C$4+'Diseño reactor'!AV1674*'Propiedades físicas'!$C$5+'Diseño reactor'!AW1674*'Propiedades físicas'!$C$8+'Diseño reactor'!AX1674*'Propiedades físicas'!$C$9+'Diseño reactor'!AY1674*'Propiedades físicas'!$C$7+'Diseño reactor'!AZ1674*'Propiedades físicas'!$C$6</f>
        <v>875.49582247213152</v>
      </c>
      <c r="BC1674" s="45">
        <f>AU1674*'Propiedades físicas'!$L$4+'Diseño reactor'!AV1674*'Propiedades físicas'!$L$5+'Diseño reactor'!AW1674*'Propiedades físicas'!$L$8+AX1674*'Propiedades físicas'!$L$9+'Diseño reactor'!AY1674*'Propiedades físicas'!$L$7+'Diseño reactor'!AZ1674*'Propiedades físicas'!$L$6</f>
        <v>2.087103480029652</v>
      </c>
      <c r="BD1674" s="29">
        <f t="shared" ref="BD1674:BD1737" si="1083">((-$F$19)*V1674*($F$7*1000))/(H1674*(BB1674/1000)*BC1674)</f>
        <v>1.9036868199468</v>
      </c>
      <c r="BE1674" s="58">
        <f t="shared" ref="BE1674:BE1737" si="1084">BD1674+$F$20+((BP1674*60)/(H1674*(BB1674/1000)*BC1674))</f>
        <v>41.735279406608655</v>
      </c>
      <c r="BF1674" s="30">
        <f>AU1674*'Propiedades físicas'!$I$4+'Diseño reactor'!AV1674*'Propiedades físicas'!$I$5+'Diseño reactor'!AW1674*'Propiedades físicas'!$I$8+'Diseño reactor'!AX1674*'Propiedades físicas'!$I$9+'Diseño reactor'!AY1674*'Propiedades físicas'!$I$7+'Diseño reactor'!AZ1674*'Propiedades físicas'!$I$6</f>
        <v>1.9919818685268476E-2</v>
      </c>
      <c r="BG1674" s="24">
        <f>AU1674*'Propiedades físicas'!$O$4+'Diseño reactor'!AV1674*'Propiedades físicas'!$O$5+'Diseño reactor'!AW1674*'Propiedades físicas'!$O$8+'Diseño reactor'!AX1674*'Propiedades físicas'!$O$9+'Diseño reactor'!AY1674*'Propiedades físicas'!$O$7+'Diseño reactor'!AZ1674*'Propiedades físicas'!$O$6</f>
        <v>0.15299119307719578</v>
      </c>
      <c r="BH1674" s="54">
        <f t="shared" ref="BH1674:BH1737" si="1085">(BB1674*($F$33^2)*$F$34)/BF1674</f>
        <v>41265.099495891562</v>
      </c>
      <c r="BI1674" s="34">
        <f t="shared" si="1066"/>
        <v>271.74585715274401</v>
      </c>
      <c r="BJ1674" s="27">
        <f t="shared" ref="BJ1674:BJ1737" si="1086">$F$43*(BH1674^$F$44)*(BI1674^$F$45)</f>
        <v>4795.5077572413102</v>
      </c>
      <c r="BK1674" s="34">
        <f t="shared" ref="BK1674:BK1737" si="1087">(BJ1674*BG1674)/$F$16</f>
        <v>564.36188707022711</v>
      </c>
      <c r="BL1674" s="27">
        <f t="shared" ref="BL1674:BL1737" si="1088">1/((1/BK1674)+(1/$F$61))</f>
        <v>105.52386810232052</v>
      </c>
      <c r="BM1674" s="34">
        <f t="shared" ref="BM1674:BM1737" si="1089">($F$33*($F$34^2))/9.8</f>
        <v>1.1054421768707483</v>
      </c>
      <c r="BN1674" s="45">
        <f t="shared" ref="BN1674:BN1737" si="1090">((((H1674/60)*(BB1674/1000)*BC1674*($F$20-$F$4)+(((-$F$19)*V1674*($F$7*1000))/60)))/(-BL1674*$F$46/1000))+$F$4</f>
        <v>1756.3625701727483</v>
      </c>
      <c r="BO1674" s="45">
        <f t="shared" ref="BO1674:BO1737" si="1091">((-$F$19)*V1674*($F$7*1000)/60)+BP1674</f>
        <v>103.44921155033364</v>
      </c>
      <c r="BP1674" s="66">
        <f t="shared" ref="BP1674:BP1737" si="1092">($F$35*($F$33^5)*($F$34^3)*BB1674)/1000</f>
        <v>6.6885899261964026</v>
      </c>
    </row>
    <row r="1675" spans="8:68">
      <c r="H1675" s="68">
        <v>1670</v>
      </c>
      <c r="I1675" s="31">
        <f>('Propiedades físicas'!$C$10*'Diseño reactor'!H1675)/1000</f>
        <v>1461.659620271701</v>
      </c>
      <c r="J1675" s="31">
        <f t="shared" si="1069"/>
        <v>0.31197413794275602</v>
      </c>
      <c r="K1675" s="31">
        <f>(I1675*1000)/'Propiedades físicas'!$F$10</f>
        <v>9547.8036448572329</v>
      </c>
      <c r="L1675" s="31">
        <f t="shared" si="1070"/>
        <v>1363.9719492653189</v>
      </c>
      <c r="M1675" s="31">
        <f t="shared" si="1071"/>
        <v>8183.8316955919136</v>
      </c>
      <c r="N1675" s="31">
        <f t="shared" si="1072"/>
        <v>0.81674967021875389</v>
      </c>
      <c r="O1675" s="32">
        <f t="shared" si="1073"/>
        <v>4.9004980213125231</v>
      </c>
      <c r="P1675" s="33">
        <f t="shared" si="1074"/>
        <v>0.64290602673565067</v>
      </c>
      <c r="Q1675" s="31">
        <f t="shared" si="1075"/>
        <v>4.6817762131652243</v>
      </c>
      <c r="R1675" s="31">
        <f t="shared" si="1076"/>
        <v>0.13684134831059844</v>
      </c>
      <c r="S1675" s="31">
        <f t="shared" si="1077"/>
        <v>0.21872180814730013</v>
      </c>
      <c r="T1675" s="31">
        <f t="shared" si="1078"/>
        <v>2.9126425680812709E-2</v>
      </c>
      <c r="U1675" s="31">
        <f t="shared" si="1079"/>
        <v>7.8758694916921147E-3</v>
      </c>
      <c r="V1675" s="47">
        <f t="shared" ref="V1675:V1738" si="1093">$C$4*P1675/$C$5</f>
        <v>6.3666422065083853E-4</v>
      </c>
      <c r="W1675" s="31">
        <f t="shared" si="1080"/>
        <v>0.21284813428396226</v>
      </c>
      <c r="X1675" s="34">
        <f>(S1675*H1675*'Propiedades físicas'!$F$5*60*24*365)/(1000000)</f>
        <v>56533.382583339349</v>
      </c>
      <c r="Y1675" s="34">
        <f>(U1675*H1675*'Propiedades físicas'!$F$7*60*24*365)/(1000000)</f>
        <v>636.62371364042633</v>
      </c>
      <c r="Z1675" s="31">
        <f t="shared" ref="Z1675:Z1738" si="1094">P1675*$H1675</f>
        <v>1073.6530646485367</v>
      </c>
      <c r="AA1675" s="31">
        <f t="shared" ref="AA1675:AA1706" si="1095">Q1675*$H1675</f>
        <v>7818.5662759859242</v>
      </c>
      <c r="AB1675" s="31">
        <f t="shared" ref="AB1675:AB1706" si="1096">R1675*$H1675</f>
        <v>228.52505167869938</v>
      </c>
      <c r="AC1675" s="31">
        <f t="shared" ref="AC1675:AC1706" si="1097">S1675*$H1675</f>
        <v>365.26541960599121</v>
      </c>
      <c r="AD1675" s="31">
        <f t="shared" si="1081"/>
        <v>48.641130886957221</v>
      </c>
      <c r="AE1675" s="31">
        <f t="shared" ref="AE1675:AE1737" si="1098">U1675*$H1675</f>
        <v>13.152702051125832</v>
      </c>
      <c r="AF1675" s="31">
        <f t="shared" ref="AF1675:AF1738" si="1099">Z1675+AA1675+AB1675+AC1675+AD1675+AE1675</f>
        <v>9547.8036448572366</v>
      </c>
      <c r="AG1675" s="31">
        <f t="shared" ref="AG1675:AG1738" si="1100">Z1675/AF1675</f>
        <v>0.1124502665308625</v>
      </c>
      <c r="AH1675" s="31">
        <f t="shared" ref="AH1675:AL1738" si="1101">AA1675/$AF1675</f>
        <v>0.8188863708144295</v>
      </c>
      <c r="AI1675" s="31">
        <f t="shared" si="1101"/>
        <v>2.3934829430828371E-2</v>
      </c>
      <c r="AJ1675" s="31">
        <f t="shared" si="1101"/>
        <v>3.8256486328427507E-2</v>
      </c>
      <c r="AK1675" s="31">
        <f t="shared" si="1082"/>
        <v>5.0944837887566888E-3</v>
      </c>
      <c r="AL1675" s="31">
        <f t="shared" si="1082"/>
        <v>1.3775631066952568E-3</v>
      </c>
      <c r="AM1675" s="31">
        <f t="shared" ref="AM1675:AM1738" si="1102">AG1675+AH1675+AI1675+AJ1675+AK1675+AL1675</f>
        <v>0.99999999999999978</v>
      </c>
      <c r="AN1675" s="31">
        <f>(Z1675*'Propiedades físicas'!$F$4)/1000</f>
        <v>944.14903199063019</v>
      </c>
      <c r="AO1675" s="31">
        <f>(AA1675*'Propiedades físicas'!$F$6)/1000</f>
        <v>250.50686348258901</v>
      </c>
      <c r="AP1675" s="31">
        <f>(AB1675*'Propiedades físicas'!$F$9)/1000</f>
        <v>140.98853063317355</v>
      </c>
      <c r="AQ1675" s="31">
        <f>(AC1675*'Propiedades físicas'!$F$5)/1000</f>
        <v>107.55970811137624</v>
      </c>
      <c r="AR1675" s="31">
        <f>(AD1675*'Propiedades físicas'!$F$8)/1000</f>
        <v>17.244253722044068</v>
      </c>
      <c r="AS1675" s="31">
        <f>(AE1675*'Propiedades físicas'!$F$7)/1000</f>
        <v>1.2112323318881779</v>
      </c>
      <c r="AT1675" s="31">
        <f t="shared" ref="AT1675:AT1738" si="1103">AN1675+AO1675+AP1675+AQ1675+AR1675+AS1675</f>
        <v>1461.6596202717012</v>
      </c>
      <c r="AU1675" s="31">
        <f t="shared" ref="AU1675:AU1738" si="1104">AN1675/$AT1675</f>
        <v>0.6459431586507991</v>
      </c>
      <c r="AV1675" s="31">
        <f t="shared" si="1067"/>
        <v>0.1713852254029043</v>
      </c>
      <c r="AW1675" s="31">
        <f t="shared" si="1067"/>
        <v>9.6457840579167023E-2</v>
      </c>
      <c r="AX1675" s="31">
        <f t="shared" si="1067"/>
        <v>7.3587384244344425E-2</v>
      </c>
      <c r="AY1675" s="31">
        <f t="shared" ref="AY1675:AZ1738" si="1105">AR1675/$AT1675</f>
        <v>1.179772190658083E-2</v>
      </c>
      <c r="AZ1675" s="31">
        <f t="shared" si="1068"/>
        <v>8.2866921620440429E-4</v>
      </c>
      <c r="BA1675" s="31">
        <f t="shared" ref="BA1675:BA1738" si="1106">AU1675+AV1675+AW1675+AX1675+AY1675+AZ1675</f>
        <v>1</v>
      </c>
      <c r="BB1675" s="34">
        <f>AU1675*'Propiedades físicas'!$C$4+'Diseño reactor'!AV1675*'Propiedades físicas'!$C$5+'Diseño reactor'!AW1675*'Propiedades físicas'!$C$8+'Diseño reactor'!AX1675*'Propiedades físicas'!$C$9+'Diseño reactor'!AY1675*'Propiedades físicas'!$C$7+'Diseño reactor'!AZ1675*'Propiedades físicas'!$C$6</f>
        <v>875.49545282750216</v>
      </c>
      <c r="BC1675" s="45">
        <f>AU1675*'Propiedades físicas'!$L$4+'Diseño reactor'!AV1675*'Propiedades físicas'!$L$5+'Diseño reactor'!AW1675*'Propiedades físicas'!$L$8+AX1675*'Propiedades físicas'!$L$9+'Diseño reactor'!AY1675*'Propiedades físicas'!$L$7+'Diseño reactor'!AZ1675*'Propiedades físicas'!$L$6</f>
        <v>2.0871635708774336</v>
      </c>
      <c r="BD1675" s="29">
        <f t="shared" si="1083"/>
        <v>1.9027355409300066</v>
      </c>
      <c r="BE1675" s="58">
        <f t="shared" si="1084"/>
        <v>41.734245543265047</v>
      </c>
      <c r="BF1675" s="30">
        <f>AU1675*'Propiedades físicas'!$I$4+'Diseño reactor'!AV1675*'Propiedades físicas'!$I$5+'Diseño reactor'!AW1675*'Propiedades físicas'!$I$8+'Diseño reactor'!AX1675*'Propiedades físicas'!$I$9+'Diseño reactor'!AY1675*'Propiedades físicas'!$I$7+'Diseño reactor'!AZ1675*'Propiedades físicas'!$I$6</f>
        <v>1.9919987130041089E-2</v>
      </c>
      <c r="BG1675" s="24">
        <f>AU1675*'Propiedades físicas'!$O$4+'Diseño reactor'!AV1675*'Propiedades físicas'!$O$5+'Diseño reactor'!AW1675*'Propiedades físicas'!$O$8+'Diseño reactor'!AX1675*'Propiedades físicas'!$O$9+'Diseño reactor'!AY1675*'Propiedades físicas'!$O$7+'Diseño reactor'!AZ1675*'Propiedades físicas'!$O$6</f>
        <v>0.15299403212037946</v>
      </c>
      <c r="BH1675" s="54">
        <f t="shared" si="1085"/>
        <v>41264.733132927118</v>
      </c>
      <c r="BI1675" s="34">
        <f t="shared" ref="BI1675:BI1738" si="1107">(BC1675*BF1675)/(BG1675/1000)</f>
        <v>271.75093625518576</v>
      </c>
      <c r="BJ1675" s="27">
        <f t="shared" si="1086"/>
        <v>4795.5092499676211</v>
      </c>
      <c r="BK1675" s="34">
        <f t="shared" si="1087"/>
        <v>564.37253555624852</v>
      </c>
      <c r="BL1675" s="27">
        <f t="shared" si="1088"/>
        <v>105.52424038021921</v>
      </c>
      <c r="BM1675" s="34">
        <f t="shared" si="1089"/>
        <v>1.1054421768707483</v>
      </c>
      <c r="BN1675" s="45">
        <f t="shared" si="1090"/>
        <v>1757.545139944576</v>
      </c>
      <c r="BO1675" s="45">
        <f t="shared" si="1091"/>
        <v>103.46154864112255</v>
      </c>
      <c r="BP1675" s="66">
        <f t="shared" si="1092"/>
        <v>6.6885871021950987</v>
      </c>
    </row>
    <row r="1676" spans="8:68">
      <c r="H1676" s="68">
        <v>1671</v>
      </c>
      <c r="I1676" s="31">
        <f>('Propiedades físicas'!$C$10*'Diseño reactor'!H1676)/1000</f>
        <v>1462.5348655533007</v>
      </c>
      <c r="J1676" s="31">
        <f t="shared" si="1069"/>
        <v>0.31178743887755989</v>
      </c>
      <c r="K1676" s="31">
        <f>(I1676*1000)/'Propiedades físicas'!$F$10</f>
        <v>9553.5208925487641</v>
      </c>
      <c r="L1676" s="31">
        <f t="shared" si="1070"/>
        <v>1364.7886989355377</v>
      </c>
      <c r="M1676" s="31">
        <f t="shared" si="1071"/>
        <v>8188.7321936132257</v>
      </c>
      <c r="N1676" s="31">
        <f t="shared" si="1072"/>
        <v>0.81674967021875389</v>
      </c>
      <c r="O1676" s="32">
        <f t="shared" si="1073"/>
        <v>4.9004980213125231</v>
      </c>
      <c r="P1676" s="33">
        <f t="shared" si="1074"/>
        <v>0.64298792905825231</v>
      </c>
      <c r="Q1676" s="31">
        <f t="shared" si="1075"/>
        <v>4.6819040991334786</v>
      </c>
      <c r="R1676" s="31">
        <f t="shared" si="1076"/>
        <v>0.13679430328808431</v>
      </c>
      <c r="S1676" s="31">
        <f t="shared" si="1077"/>
        <v>0.2185939221790455</v>
      </c>
      <c r="T1676" s="31">
        <f t="shared" si="1078"/>
        <v>2.9102694726291033E-2</v>
      </c>
      <c r="U1676" s="31">
        <f t="shared" si="1079"/>
        <v>7.8647431461263753E-3</v>
      </c>
      <c r="V1676" s="47">
        <f t="shared" si="1093"/>
        <v>6.3674532780525958E-4</v>
      </c>
      <c r="W1676" s="31">
        <f t="shared" si="1080"/>
        <v>0.21274785591766726</v>
      </c>
      <c r="X1676" s="34">
        <f>(S1676*H1676*'Propiedades físicas'!$F$5*60*24*365)/(1000000)</f>
        <v>56534.16022003629</v>
      </c>
      <c r="Y1676" s="34">
        <f>(U1676*H1676*'Propiedades físicas'!$F$7*60*24*365)/(1000000)</f>
        <v>636.10502011581139</v>
      </c>
      <c r="Z1676" s="31">
        <f t="shared" si="1094"/>
        <v>1074.4328294563395</v>
      </c>
      <c r="AA1676" s="31">
        <f t="shared" si="1095"/>
        <v>7823.4617496520432</v>
      </c>
      <c r="AB1676" s="31">
        <f t="shared" si="1096"/>
        <v>228.58328079438888</v>
      </c>
      <c r="AC1676" s="31">
        <f t="shared" si="1097"/>
        <v>365.27044396118504</v>
      </c>
      <c r="AD1676" s="31">
        <f t="shared" si="1081"/>
        <v>48.630602887632314</v>
      </c>
      <c r="AE1676" s="31">
        <f t="shared" si="1098"/>
        <v>13.141985797177172</v>
      </c>
      <c r="AF1676" s="31">
        <f t="shared" si="1099"/>
        <v>9553.5208925487641</v>
      </c>
      <c r="AG1676" s="31">
        <f t="shared" si="1100"/>
        <v>0.11246459201176183</v>
      </c>
      <c r="AH1676" s="31">
        <f t="shared" si="1101"/>
        <v>0.81890873926427743</v>
      </c>
      <c r="AI1676" s="31">
        <f t="shared" si="1101"/>
        <v>2.3926600817157539E-2</v>
      </c>
      <c r="AJ1676" s="31">
        <f t="shared" si="1101"/>
        <v>3.8234117878579874E-2</v>
      </c>
      <c r="AK1676" s="31">
        <f t="shared" si="1082"/>
        <v>5.0903330232481706E-3</v>
      </c>
      <c r="AL1676" s="31">
        <f t="shared" si="1082"/>
        <v>1.37561700497533E-3</v>
      </c>
      <c r="AM1676" s="31">
        <f t="shared" si="1102"/>
        <v>1.0000000000000002</v>
      </c>
      <c r="AN1676" s="31">
        <f>(Z1676*'Propiedades físicas'!$F$4)/1000</f>
        <v>944.83474156731586</v>
      </c>
      <c r="AO1676" s="31">
        <f>(AA1676*'Propiedades físicas'!$F$6)/1000</f>
        <v>250.66371445885147</v>
      </c>
      <c r="AP1676" s="31">
        <f>(AB1676*'Propiedades físicas'!$F$9)/1000</f>
        <v>141.02445508609819</v>
      </c>
      <c r="AQ1676" s="31">
        <f>(AC1676*'Propiedades físicas'!$F$5)/1000</f>
        <v>107.56118763325017</v>
      </c>
      <c r="AR1676" s="31">
        <f>(AD1676*'Propiedades físicas'!$F$8)/1000</f>
        <v>17.240521335723404</v>
      </c>
      <c r="AS1676" s="31">
        <f>(AE1676*'Propiedades físicas'!$F$7)/1000</f>
        <v>1.2102454720620457</v>
      </c>
      <c r="AT1676" s="31">
        <f t="shared" si="1103"/>
        <v>1462.5348655533012</v>
      </c>
      <c r="AU1676" s="31">
        <f t="shared" si="1104"/>
        <v>0.64602544788555805</v>
      </c>
      <c r="AV1676" s="31">
        <f t="shared" ref="AV1676:AZ1739" si="1108">AO1676/$AT1676</f>
        <v>0.17138990690934486</v>
      </c>
      <c r="AW1676" s="31">
        <f t="shared" si="1108"/>
        <v>9.6424679101750024E-2</v>
      </c>
      <c r="AX1676" s="31">
        <f t="shared" si="1108"/>
        <v>7.3544357927192383E-2</v>
      </c>
      <c r="AY1676" s="31">
        <f t="shared" si="1105"/>
        <v>1.1788109631971768E-2</v>
      </c>
      <c r="AZ1676" s="31">
        <f t="shared" si="1105"/>
        <v>8.2749854418286964E-4</v>
      </c>
      <c r="BA1676" s="31">
        <f t="shared" si="1106"/>
        <v>0.99999999999999989</v>
      </c>
      <c r="BB1676" s="34">
        <f>AU1676*'Propiedades físicas'!$C$4+'Diseño reactor'!AV1676*'Propiedades físicas'!$C$5+'Diseño reactor'!AW1676*'Propiedades físicas'!$C$8+'Diseño reactor'!AX1676*'Propiedades físicas'!$C$9+'Diseño reactor'!AY1676*'Propiedades físicas'!$C$7+'Diseño reactor'!AZ1676*'Propiedades físicas'!$C$6</f>
        <v>875.4950838385671</v>
      </c>
      <c r="BC1676" s="45">
        <f>AU1676*'Propiedades físicas'!$L$4+'Diseño reactor'!AV1676*'Propiedades físicas'!$L$5+'Diseño reactor'!AW1676*'Propiedades físicas'!$L$8+AX1676*'Propiedades físicas'!$L$9+'Diseño reactor'!AY1676*'Propiedades físicas'!$L$7+'Diseño reactor'!AZ1676*'Propiedades físicas'!$L$6</f>
        <v>2.0872236024977262</v>
      </c>
      <c r="BD1676" s="29">
        <f t="shared" si="1083"/>
        <v>1.9017852139068971</v>
      </c>
      <c r="BE1676" s="58">
        <f t="shared" si="1084"/>
        <v>41.733212734706619</v>
      </c>
      <c r="BF1676" s="30">
        <f>AU1676*'Propiedades físicas'!$I$4+'Diseño reactor'!AV1676*'Propiedades físicas'!$I$5+'Diseño reactor'!AW1676*'Propiedades físicas'!$I$8+'Diseño reactor'!AX1676*'Propiedades físicas'!$I$9+'Diseño reactor'!AY1676*'Propiedades físicas'!$I$7+'Diseño reactor'!AZ1676*'Propiedades físicas'!$I$6</f>
        <v>1.9920155267156688E-2</v>
      </c>
      <c r="BG1676" s="24">
        <f>AU1676*'Propiedades físicas'!$O$4+'Diseño reactor'!AV1676*'Propiedades físicas'!$O$5+'Diseño reactor'!AW1676*'Propiedades físicas'!$O$8+'Diseño reactor'!AX1676*'Propiedades físicas'!$O$9+'Diseño reactor'!AY1676*'Propiedades físicas'!$O$7+'Diseño reactor'!AZ1676*'Propiedades físicas'!$O$6</f>
        <v>0.15299686854918598</v>
      </c>
      <c r="BH1676" s="54">
        <f t="shared" si="1085"/>
        <v>41264.367444371048</v>
      </c>
      <c r="BI1676" s="34">
        <f t="shared" si="1107"/>
        <v>271.75600803661052</v>
      </c>
      <c r="BJ1676" s="27">
        <f t="shared" si="1086"/>
        <v>4795.5107510714515</v>
      </c>
      <c r="BK1676" s="34">
        <f t="shared" si="1087"/>
        <v>564.38317539068225</v>
      </c>
      <c r="BL1676" s="27">
        <f t="shared" si="1088"/>
        <v>105.52461234424547</v>
      </c>
      <c r="BM1676" s="34">
        <f t="shared" si="1089"/>
        <v>1.1054421768707483</v>
      </c>
      <c r="BN1676" s="45">
        <f t="shared" si="1090"/>
        <v>1758.727747752303</v>
      </c>
      <c r="BO1676" s="45">
        <f t="shared" si="1091"/>
        <v>103.47387410960262</v>
      </c>
      <c r="BP1676" s="66">
        <f t="shared" si="1092"/>
        <v>6.6885842832031512</v>
      </c>
    </row>
    <row r="1677" spans="8:68">
      <c r="H1677" s="68">
        <v>1672</v>
      </c>
      <c r="I1677" s="31">
        <f>('Propiedades físicas'!$C$10*'Diseño reactor'!H1677)/1000</f>
        <v>1463.4101108349005</v>
      </c>
      <c r="J1677" s="31">
        <f t="shared" si="1069"/>
        <v>0.3116009631366044</v>
      </c>
      <c r="K1677" s="31">
        <f>(I1677*1000)/'Propiedades físicas'!$F$10</f>
        <v>9559.2381402402953</v>
      </c>
      <c r="L1677" s="31">
        <f t="shared" si="1070"/>
        <v>1365.6054486057565</v>
      </c>
      <c r="M1677" s="31">
        <f t="shared" si="1071"/>
        <v>8193.6326916345388</v>
      </c>
      <c r="N1677" s="31">
        <f t="shared" si="1072"/>
        <v>0.81674967021875389</v>
      </c>
      <c r="O1677" s="32">
        <f t="shared" si="1073"/>
        <v>4.9004980213125231</v>
      </c>
      <c r="P1677" s="33">
        <f t="shared" si="1074"/>
        <v>0.64306975424450874</v>
      </c>
      <c r="Q1677" s="31">
        <f t="shared" si="1075"/>
        <v>4.6820318377856882</v>
      </c>
      <c r="R1677" s="31">
        <f t="shared" si="1076"/>
        <v>0.13674728617013182</v>
      </c>
      <c r="S1677" s="31">
        <f t="shared" si="1077"/>
        <v>0.21846618352683556</v>
      </c>
      <c r="T1677" s="31">
        <f t="shared" si="1078"/>
        <v>2.9078992055636098E-2</v>
      </c>
      <c r="U1677" s="31">
        <f t="shared" si="1079"/>
        <v>7.8536377484771814E-3</v>
      </c>
      <c r="V1677" s="47">
        <f t="shared" si="1093"/>
        <v>6.3682635857223208E-4</v>
      </c>
      <c r="W1677" s="31">
        <f t="shared" si="1080"/>
        <v>0.2126476719944406</v>
      </c>
      <c r="X1677" s="34">
        <f>(S1677*H1677*'Propiedades físicas'!$F$5*60*24*365)/(1000000)</f>
        <v>56534.936392652409</v>
      </c>
      <c r="Y1677" s="34">
        <f>(U1677*H1677*'Propiedades físicas'!$F$7*60*24*365)/(1000000)</f>
        <v>635.58694479888413</v>
      </c>
      <c r="Z1677" s="31">
        <f t="shared" si="1094"/>
        <v>1075.2126290968185</v>
      </c>
      <c r="AA1677" s="31">
        <f t="shared" si="1095"/>
        <v>7828.357232777671</v>
      </c>
      <c r="AB1677" s="31">
        <f t="shared" si="1096"/>
        <v>228.64146247646042</v>
      </c>
      <c r="AC1677" s="31">
        <f t="shared" si="1097"/>
        <v>365.27545885686902</v>
      </c>
      <c r="AD1677" s="31">
        <f t="shared" si="1081"/>
        <v>48.620074717023556</v>
      </c>
      <c r="AE1677" s="31">
        <f t="shared" si="1098"/>
        <v>13.131282315453847</v>
      </c>
      <c r="AF1677" s="31">
        <f t="shared" si="1099"/>
        <v>9559.2381402402971</v>
      </c>
      <c r="AG1677" s="31">
        <f t="shared" si="1100"/>
        <v>0.11247890400079416</v>
      </c>
      <c r="AH1677" s="31">
        <f t="shared" si="1101"/>
        <v>0.81893108194717323</v>
      </c>
      <c r="AI1677" s="31">
        <f t="shared" si="1101"/>
        <v>2.3918377084255052E-2</v>
      </c>
      <c r="AJ1677" s="31">
        <f t="shared" si="1101"/>
        <v>3.8211775195683834E-2</v>
      </c>
      <c r="AK1677" s="31">
        <f t="shared" si="1082"/>
        <v>5.0861872048520137E-3</v>
      </c>
      <c r="AL1677" s="31">
        <f t="shared" si="1082"/>
        <v>1.3736745672415854E-3</v>
      </c>
      <c r="AM1677" s="31">
        <f t="shared" si="1102"/>
        <v>0.99999999999999989</v>
      </c>
      <c r="AN1677" s="31">
        <f>(Z1677*'Propiedades físicas'!$F$4)/1000</f>
        <v>945.52048177516031</v>
      </c>
      <c r="AO1677" s="31">
        <f>(AA1677*'Propiedades físicas'!$F$6)/1000</f>
        <v>250.82056573819656</v>
      </c>
      <c r="AP1677" s="31">
        <f>(AB1677*'Propiedades físicas'!$F$9)/1000</f>
        <v>141.06035027485225</v>
      </c>
      <c r="AQ1677" s="31">
        <f>(AC1677*'Propiedades físicas'!$F$5)/1000</f>
        <v>107.56266436958222</v>
      </c>
      <c r="AR1677" s="31">
        <f>(AD1677*'Propiedades físicas'!$F$8)/1000</f>
        <v>17.236788888679186</v>
      </c>
      <c r="AS1677" s="31">
        <f>(AE1677*'Propiedades físicas'!$F$7)/1000</f>
        <v>1.2092597884301446</v>
      </c>
      <c r="AT1677" s="31">
        <f t="shared" si="1103"/>
        <v>1463.4101108349009</v>
      </c>
      <c r="AU1677" s="31">
        <f t="shared" si="1104"/>
        <v>0.64610765961957473</v>
      </c>
      <c r="AV1677" s="31">
        <f t="shared" si="1108"/>
        <v>0.17139458302300445</v>
      </c>
      <c r="AW1677" s="31">
        <f t="shared" si="1108"/>
        <v>9.6391537293927035E-2</v>
      </c>
      <c r="AX1677" s="31">
        <f t="shared" si="1108"/>
        <v>7.3501381173467398E-2</v>
      </c>
      <c r="AY1677" s="31">
        <f t="shared" si="1105"/>
        <v>1.1778508813804284E-2</v>
      </c>
      <c r="AZ1677" s="31">
        <f t="shared" si="1105"/>
        <v>8.2633007622192852E-4</v>
      </c>
      <c r="BA1677" s="31">
        <f t="shared" si="1106"/>
        <v>0.99999999999999978</v>
      </c>
      <c r="BB1677" s="34">
        <f>AU1677*'Propiedades físicas'!$C$4+'Diseño reactor'!AV1677*'Propiedades físicas'!$C$5+'Diseño reactor'!AW1677*'Propiedades físicas'!$C$8+'Diseño reactor'!AX1677*'Propiedades físicas'!$C$9+'Diseño reactor'!AY1677*'Propiedades físicas'!$C$7+'Diseño reactor'!AZ1677*'Propiedades físicas'!$C$6</f>
        <v>875.49471550386659</v>
      </c>
      <c r="BC1677" s="45">
        <f>AU1677*'Propiedades físicas'!$L$4+'Diseño reactor'!AV1677*'Propiedades físicas'!$L$5+'Diseño reactor'!AW1677*'Propiedades físicas'!$L$8+AX1677*'Propiedades físicas'!$L$9+'Diseño reactor'!AY1677*'Propiedades físicas'!$L$7+'Diseño reactor'!AZ1677*'Propiedades físicas'!$L$6</f>
        <v>2.0872835749772038</v>
      </c>
      <c r="BD1677" s="29">
        <f t="shared" si="1083"/>
        <v>1.9008358374474237</v>
      </c>
      <c r="BE1677" s="58">
        <f t="shared" si="1084"/>
        <v>41.732180979312773</v>
      </c>
      <c r="BF1677" s="30">
        <f>AU1677*'Propiedades físicas'!$I$4+'Diseño reactor'!AV1677*'Propiedades físicas'!$I$5+'Diseño reactor'!AW1677*'Propiedades físicas'!$I$8+'Diseño reactor'!AX1677*'Propiedades físicas'!$I$9+'Diseño reactor'!AY1677*'Propiedades físicas'!$I$7+'Diseño reactor'!AZ1677*'Propiedades físicas'!$I$6</f>
        <v>1.992032309729001E-2</v>
      </c>
      <c r="BG1677" s="24">
        <f>AU1677*'Propiedades físicas'!$O$4+'Diseño reactor'!AV1677*'Propiedades físicas'!$O$5+'Diseño reactor'!AW1677*'Propiedades físicas'!$O$8+'Diseño reactor'!AX1677*'Propiedades físicas'!$O$9+'Diseño reactor'!AY1677*'Propiedades físicas'!$O$7+'Diseño reactor'!AZ1677*'Propiedades físicas'!$O$6</f>
        <v>0.15299970236710922</v>
      </c>
      <c r="BH1677" s="54">
        <f t="shared" si="1085"/>
        <v>41264.002428722866</v>
      </c>
      <c r="BI1677" s="34">
        <f t="shared" si="1107"/>
        <v>271.76107251141224</v>
      </c>
      <c r="BJ1677" s="27">
        <f t="shared" si="1086"/>
        <v>4795.5122605250335</v>
      </c>
      <c r="BK1677" s="34">
        <f t="shared" si="1087"/>
        <v>564.39380658319476</v>
      </c>
      <c r="BL1677" s="27">
        <f t="shared" si="1088"/>
        <v>105.52498399476553</v>
      </c>
      <c r="BM1677" s="34">
        <f t="shared" si="1089"/>
        <v>1.1054421768707483</v>
      </c>
      <c r="BN1677" s="45">
        <f t="shared" si="1090"/>
        <v>1759.9103935403239</v>
      </c>
      <c r="BO1677" s="45">
        <f t="shared" si="1091"/>
        <v>103.48618797218869</v>
      </c>
      <c r="BP1677" s="66">
        <f t="shared" si="1092"/>
        <v>6.6885814692094074</v>
      </c>
    </row>
    <row r="1678" spans="8:68">
      <c r="H1678" s="68">
        <v>1673</v>
      </c>
      <c r="I1678" s="31">
        <f>('Propiedades físicas'!$C$10*'Diseño reactor'!H1678)/1000</f>
        <v>1464.2853561165005</v>
      </c>
      <c r="J1678" s="31">
        <f t="shared" si="1069"/>
        <v>0.31141471031942769</v>
      </c>
      <c r="K1678" s="31">
        <f>(I1678*1000)/'Propiedades físicas'!$F$10</f>
        <v>9564.9553879318264</v>
      </c>
      <c r="L1678" s="31">
        <f t="shared" si="1070"/>
        <v>1366.4221982759752</v>
      </c>
      <c r="M1678" s="31">
        <f t="shared" si="1071"/>
        <v>8198.5331896558509</v>
      </c>
      <c r="N1678" s="31">
        <f t="shared" si="1072"/>
        <v>0.81674967021875389</v>
      </c>
      <c r="O1678" s="32">
        <f t="shared" si="1073"/>
        <v>4.9004980213125231</v>
      </c>
      <c r="P1678" s="33">
        <f t="shared" si="1074"/>
        <v>0.64315150240334074</v>
      </c>
      <c r="Q1678" s="31">
        <f t="shared" si="1075"/>
        <v>4.6821594293727182</v>
      </c>
      <c r="R1678" s="31">
        <f t="shared" si="1076"/>
        <v>0.13670029694048919</v>
      </c>
      <c r="S1678" s="31">
        <f t="shared" si="1077"/>
        <v>0.21833859193980582</v>
      </c>
      <c r="T1678" s="31">
        <f t="shared" si="1078"/>
        <v>2.905531762545541E-2</v>
      </c>
      <c r="U1678" s="31">
        <f t="shared" si="1079"/>
        <v>7.8425532494686145E-3</v>
      </c>
      <c r="V1678" s="47">
        <f t="shared" si="1093"/>
        <v>6.3690731305961906E-4</v>
      </c>
      <c r="W1678" s="31">
        <f t="shared" si="1080"/>
        <v>0.21254758238092414</v>
      </c>
      <c r="X1678" s="34">
        <f>(S1678*H1678*'Propiedades físicas'!$F$5*60*24*365)/(1000000)</f>
        <v>56535.711104631766</v>
      </c>
      <c r="Y1678" s="34">
        <f>(U1678*H1678*'Propiedades físicas'!$F$7*60*24*365)/(1000000)</f>
        <v>635.0694867412044</v>
      </c>
      <c r="Z1678" s="31">
        <f t="shared" si="1094"/>
        <v>1075.992463520789</v>
      </c>
      <c r="AA1678" s="31">
        <f t="shared" si="1095"/>
        <v>7833.2527253405578</v>
      </c>
      <c r="AB1678" s="31">
        <f t="shared" si="1096"/>
        <v>228.6995967814384</v>
      </c>
      <c r="AC1678" s="31">
        <f t="shared" si="1097"/>
        <v>365.28046431529515</v>
      </c>
      <c r="AD1678" s="31">
        <f t="shared" si="1081"/>
        <v>48.609546387386899</v>
      </c>
      <c r="AE1678" s="31">
        <f t="shared" si="1098"/>
        <v>13.120591586360993</v>
      </c>
      <c r="AF1678" s="31">
        <f t="shared" si="1099"/>
        <v>9564.9553879318282</v>
      </c>
      <c r="AG1678" s="31">
        <f t="shared" si="1100"/>
        <v>0.11249320251701082</v>
      </c>
      <c r="AH1678" s="31">
        <f t="shared" si="1101"/>
        <v>0.81895339890699625</v>
      </c>
      <c r="AI1678" s="31">
        <f t="shared" si="1101"/>
        <v>2.391015822927834E-2</v>
      </c>
      <c r="AJ1678" s="31">
        <f t="shared" si="1101"/>
        <v>3.8189458235860889E-2</v>
      </c>
      <c r="AK1678" s="31">
        <f t="shared" si="1082"/>
        <v>5.082046325978468E-3</v>
      </c>
      <c r="AL1678" s="31">
        <f t="shared" si="1082"/>
        <v>1.3717357848752056E-3</v>
      </c>
      <c r="AM1678" s="31">
        <f t="shared" si="1102"/>
        <v>0.99999999999999989</v>
      </c>
      <c r="AN1678" s="31">
        <f>(Z1678*'Propiedades físicas'!$F$4)/1000</f>
        <v>946.20625257091137</v>
      </c>
      <c r="AO1678" s="31">
        <f>(AA1678*'Propiedades físicas'!$F$6)/1000</f>
        <v>250.97741731991147</v>
      </c>
      <c r="AP1678" s="31">
        <f>(AB1678*'Propiedades físicas'!$F$9)/1000</f>
        <v>141.0962162343084</v>
      </c>
      <c r="AQ1678" s="31">
        <f>(AC1678*'Propiedades físicas'!$F$5)/1000</f>
        <v>107.56413832692498</v>
      </c>
      <c r="AR1678" s="31">
        <f>(AD1678*'Propiedades físicas'!$F$8)/1000</f>
        <v>17.233056385256397</v>
      </c>
      <c r="AS1678" s="31">
        <f>(AE1678*'Propiedades físicas'!$F$7)/1000</f>
        <v>1.2082752791879838</v>
      </c>
      <c r="AT1678" s="31">
        <f t="shared" si="1103"/>
        <v>1464.2853561165005</v>
      </c>
      <c r="AU1678" s="31">
        <f t="shared" si="1104"/>
        <v>0.64618979396228415</v>
      </c>
      <c r="AV1678" s="31">
        <f t="shared" si="1108"/>
        <v>0.17139925375306655</v>
      </c>
      <c r="AW1678" s="31">
        <f t="shared" si="1108"/>
        <v>9.6358415144242288E-2</v>
      </c>
      <c r="AX1678" s="31">
        <f t="shared" si="1108"/>
        <v>7.3458453898767956E-2</v>
      </c>
      <c r="AY1678" s="31">
        <f t="shared" si="1105"/>
        <v>1.1768919434502159E-2</v>
      </c>
      <c r="AZ1678" s="31">
        <f t="shared" si="1105"/>
        <v>8.2516380713695521E-4</v>
      </c>
      <c r="BA1678" s="31">
        <f t="shared" si="1106"/>
        <v>1</v>
      </c>
      <c r="BB1678" s="34">
        <f>AU1678*'Propiedades físicas'!$C$4+'Diseño reactor'!AV1678*'Propiedades físicas'!$C$5+'Diseño reactor'!AW1678*'Propiedades físicas'!$C$8+'Diseño reactor'!AX1678*'Propiedades físicas'!$C$9+'Diseño reactor'!AY1678*'Propiedades físicas'!$C$7+'Diseño reactor'!AZ1678*'Propiedades físicas'!$C$6</f>
        <v>875.49434782194521</v>
      </c>
      <c r="BC1678" s="45">
        <f>AU1678*'Propiedades físicas'!$L$4+'Diseño reactor'!AV1678*'Propiedades físicas'!$L$5+'Diseño reactor'!AW1678*'Propiedades físicas'!$L$8+AX1678*'Propiedades físicas'!$L$9+'Diseño reactor'!AY1678*'Propiedades físicas'!$L$7+'Diseño reactor'!AZ1678*'Propiedades físicas'!$L$6</f>
        <v>2.087343488402372</v>
      </c>
      <c r="BD1678" s="29">
        <f t="shared" si="1083"/>
        <v>1.899887410124407</v>
      </c>
      <c r="BE1678" s="58">
        <f t="shared" si="1084"/>
        <v>41.731150275466256</v>
      </c>
      <c r="BF1678" s="30">
        <f>AU1678*'Propiedades físicas'!$I$4+'Diseño reactor'!AV1678*'Propiedades físicas'!$I$5+'Diseño reactor'!AW1678*'Propiedades físicas'!$I$8+'Diseño reactor'!AX1678*'Propiedades físicas'!$I$9+'Diseño reactor'!AY1678*'Propiedades físicas'!$I$7+'Diseño reactor'!AZ1678*'Propiedades físicas'!$I$6</f>
        <v>1.9920490621114027E-2</v>
      </c>
      <c r="BG1678" s="24">
        <f>AU1678*'Propiedades físicas'!$O$4+'Diseño reactor'!AV1678*'Propiedades físicas'!$O$5+'Diseño reactor'!AW1678*'Propiedades físicas'!$O$8+'Diseño reactor'!AX1678*'Propiedades físicas'!$O$9+'Diseño reactor'!AY1678*'Propiedades físicas'!$O$7+'Diseño reactor'!AZ1678*'Propiedades físicas'!$O$6</f>
        <v>0.1530025335776371</v>
      </c>
      <c r="BH1678" s="54">
        <f t="shared" si="1085"/>
        <v>41263.638084486083</v>
      </c>
      <c r="BI1678" s="34">
        <f t="shared" si="1107"/>
        <v>271.76612969394887</v>
      </c>
      <c r="BJ1678" s="27">
        <f t="shared" si="1086"/>
        <v>4795.5137783006821</v>
      </c>
      <c r="BK1678" s="34">
        <f t="shared" si="1087"/>
        <v>564.40442914343953</v>
      </c>
      <c r="BL1678" s="27">
        <f t="shared" si="1088"/>
        <v>105.52535533214515</v>
      </c>
      <c r="BM1678" s="34">
        <f t="shared" si="1089"/>
        <v>1.1054421768707483</v>
      </c>
      <c r="BN1678" s="45">
        <f t="shared" si="1090"/>
        <v>1761.0930772531422</v>
      </c>
      <c r="BO1678" s="45">
        <f t="shared" si="1091"/>
        <v>103.49849024526485</v>
      </c>
      <c r="BP1678" s="66">
        <f t="shared" si="1092"/>
        <v>6.6885786602027473</v>
      </c>
    </row>
    <row r="1679" spans="8:68">
      <c r="H1679" s="68">
        <v>1674</v>
      </c>
      <c r="I1679" s="31">
        <f>('Propiedades físicas'!$C$10*'Diseño reactor'!H1679)/1000</f>
        <v>1465.1606013981002</v>
      </c>
      <c r="J1679" s="31">
        <f t="shared" si="1069"/>
        <v>0.31122868002652482</v>
      </c>
      <c r="K1679" s="31">
        <f>(I1679*1000)/'Propiedades físicas'!$F$10</f>
        <v>9570.6726356233576</v>
      </c>
      <c r="L1679" s="31">
        <f t="shared" si="1070"/>
        <v>1367.2389479461938</v>
      </c>
      <c r="M1679" s="31">
        <f t="shared" si="1071"/>
        <v>8203.4336876771631</v>
      </c>
      <c r="N1679" s="31">
        <f t="shared" si="1072"/>
        <v>0.81674967021875378</v>
      </c>
      <c r="O1679" s="32">
        <f t="shared" si="1073"/>
        <v>4.9004980213125231</v>
      </c>
      <c r="P1679" s="33">
        <f t="shared" si="1074"/>
        <v>0.64323317364346311</v>
      </c>
      <c r="Q1679" s="31">
        <f t="shared" si="1075"/>
        <v>4.6822868741448698</v>
      </c>
      <c r="R1679" s="31">
        <f t="shared" si="1076"/>
        <v>0.13665333558289147</v>
      </c>
      <c r="S1679" s="31">
        <f t="shared" si="1077"/>
        <v>0.21821114716765358</v>
      </c>
      <c r="T1679" s="31">
        <f t="shared" si="1078"/>
        <v>2.9031671392435392E-2</v>
      </c>
      <c r="U1679" s="31">
        <f t="shared" si="1079"/>
        <v>7.8314895999637788E-3</v>
      </c>
      <c r="V1679" s="47">
        <f t="shared" si="1093"/>
        <v>6.3698819137507996E-4</v>
      </c>
      <c r="W1679" s="31">
        <f t="shared" si="1080"/>
        <v>0.21244758694401053</v>
      </c>
      <c r="X1679" s="34">
        <f>(S1679*H1679*'Propiedades físicas'!$F$5*60*24*365)/(1000000)</f>
        <v>56536.484359408547</v>
      </c>
      <c r="Y1679" s="34">
        <f>(U1679*H1679*'Propiedades físicas'!$F$7*60*24*365)/(1000000)</f>
        <v>634.55264499605551</v>
      </c>
      <c r="Z1679" s="31">
        <f t="shared" si="1094"/>
        <v>1076.7723326791572</v>
      </c>
      <c r="AA1679" s="31">
        <f t="shared" si="1095"/>
        <v>7838.148227318512</v>
      </c>
      <c r="AB1679" s="31">
        <f t="shared" si="1096"/>
        <v>228.75768376576033</v>
      </c>
      <c r="AC1679" s="31">
        <f t="shared" si="1097"/>
        <v>365.28546035865207</v>
      </c>
      <c r="AD1679" s="31">
        <f t="shared" si="1081"/>
        <v>48.599017910936844</v>
      </c>
      <c r="AE1679" s="31">
        <f t="shared" si="1098"/>
        <v>13.109913590339366</v>
      </c>
      <c r="AF1679" s="31">
        <f t="shared" si="1099"/>
        <v>9570.6726356233576</v>
      </c>
      <c r="AG1679" s="31">
        <f t="shared" si="1100"/>
        <v>0.11250748757942705</v>
      </c>
      <c r="AH1679" s="31">
        <f t="shared" si="1101"/>
        <v>0.81897569018752647</v>
      </c>
      <c r="AI1679" s="31">
        <f t="shared" si="1101"/>
        <v>2.3901944249382516E-2</v>
      </c>
      <c r="AJ1679" s="31">
        <f t="shared" si="1101"/>
        <v>3.8167166955330747E-2</v>
      </c>
      <c r="AK1679" s="31">
        <f t="shared" si="1082"/>
        <v>5.0779103790515858E-3</v>
      </c>
      <c r="AL1679" s="31">
        <f t="shared" si="1082"/>
        <v>1.3698006492816888E-3</v>
      </c>
      <c r="AM1679" s="31">
        <f t="shared" si="1102"/>
        <v>1</v>
      </c>
      <c r="AN1679" s="31">
        <f>(Z1679*'Propiedades físicas'!$F$4)/1000</f>
        <v>946.89205391139728</v>
      </c>
      <c r="AO1679" s="31">
        <f>(AA1679*'Propiedades físicas'!$F$6)/1000</f>
        <v>251.1342692032851</v>
      </c>
      <c r="AP1679" s="31">
        <f>(AB1679*'Propiedades físicas'!$F$9)/1000</f>
        <v>141.13205299928583</v>
      </c>
      <c r="AQ1679" s="31">
        <f>(AC1679*'Propiedades físicas'!$F$5)/1000</f>
        <v>107.56560951181228</v>
      </c>
      <c r="AR1679" s="31">
        <f>(AD1679*'Propiedades físicas'!$F$8)/1000</f>
        <v>17.229323829785326</v>
      </c>
      <c r="AS1679" s="31">
        <f>(AE1679*'Propiedades físicas'!$F$7)/1000</f>
        <v>1.2072919425343522</v>
      </c>
      <c r="AT1679" s="31">
        <f t="shared" si="1103"/>
        <v>1465.1606013981</v>
      </c>
      <c r="AU1679" s="31">
        <f t="shared" si="1104"/>
        <v>0.64627185102291496</v>
      </c>
      <c r="AV1679" s="31">
        <f t="shared" si="1108"/>
        <v>0.17140391910869382</v>
      </c>
      <c r="AW1679" s="31">
        <f t="shared" si="1108"/>
        <v>9.632531264123087E-2</v>
      </c>
      <c r="AX1679" s="31">
        <f t="shared" si="1108"/>
        <v>7.3415576018881462E-2</v>
      </c>
      <c r="AY1679" s="31">
        <f t="shared" si="1105"/>
        <v>1.1759341476521135E-2</v>
      </c>
      <c r="AZ1679" s="31">
        <f t="shared" si="1105"/>
        <v>8.2399973175795074E-4</v>
      </c>
      <c r="BA1679" s="31">
        <f t="shared" si="1106"/>
        <v>1.0000000000000002</v>
      </c>
      <c r="BB1679" s="34">
        <f>AU1679*'Propiedades físicas'!$C$4+'Diseño reactor'!AV1679*'Propiedades físicas'!$C$5+'Diseño reactor'!AW1679*'Propiedades físicas'!$C$8+'Diseño reactor'!AX1679*'Propiedades físicas'!$C$9+'Diseño reactor'!AY1679*'Propiedades físicas'!$C$7+'Diseño reactor'!AZ1679*'Propiedades físicas'!$C$6</f>
        <v>875.4939807913504</v>
      </c>
      <c r="BC1679" s="45">
        <f>AU1679*'Propiedades físicas'!$L$4+'Diseño reactor'!AV1679*'Propiedades físicas'!$L$5+'Diseño reactor'!AW1679*'Propiedades físicas'!$L$8+AX1679*'Propiedades físicas'!$L$9+'Diseño reactor'!AY1679*'Propiedades físicas'!$L$7+'Diseño reactor'!AZ1679*'Propiedades físicas'!$L$6</f>
        <v>2.0874033428595702</v>
      </c>
      <c r="BD1679" s="29">
        <f t="shared" si="1083"/>
        <v>1.8989399305135235</v>
      </c>
      <c r="BE1679" s="58">
        <f t="shared" si="1084"/>
        <v>41.73012062155312</v>
      </c>
      <c r="BF1679" s="30">
        <f>AU1679*'Propiedades físicas'!$I$4+'Diseño reactor'!AV1679*'Propiedades físicas'!$I$5+'Diseño reactor'!AW1679*'Propiedades físicas'!$I$8+'Diseño reactor'!AX1679*'Propiedades físicas'!$I$9+'Diseño reactor'!AY1679*'Propiedades físicas'!$I$7+'Diseño reactor'!AZ1679*'Propiedades físicas'!$I$6</f>
        <v>1.9920657839299926E-2</v>
      </c>
      <c r="BG1679" s="24">
        <f>AU1679*'Propiedades físicas'!$O$4+'Diseño reactor'!AV1679*'Propiedades físicas'!$O$5+'Diseño reactor'!AW1679*'Propiedades físicas'!$O$8+'Diseño reactor'!AX1679*'Propiedades físicas'!$O$9+'Diseño reactor'!AY1679*'Propiedades físicas'!$O$7+'Diseño reactor'!AZ1679*'Propiedades físicas'!$O$6</f>
        <v>0.1530053621842514</v>
      </c>
      <c r="BH1679" s="54">
        <f t="shared" si="1085"/>
        <v>41263.274410168196</v>
      </c>
      <c r="BI1679" s="34">
        <f t="shared" si="1107"/>
        <v>271.77117959854337</v>
      </c>
      <c r="BJ1679" s="27">
        <f t="shared" si="1086"/>
        <v>4795.5153043708042</v>
      </c>
      <c r="BK1679" s="34">
        <f t="shared" si="1087"/>
        <v>564.415043081058</v>
      </c>
      <c r="BL1679" s="27">
        <f t="shared" si="1088"/>
        <v>105.52572635674959</v>
      </c>
      <c r="BM1679" s="34">
        <f t="shared" si="1089"/>
        <v>1.1054421768707483</v>
      </c>
      <c r="BN1679" s="45">
        <f t="shared" si="1090"/>
        <v>1762.2757988353658</v>
      </c>
      <c r="BO1679" s="45">
        <f t="shared" si="1091"/>
        <v>103.51078094518424</v>
      </c>
      <c r="BP1679" s="66">
        <f t="shared" si="1092"/>
        <v>6.6885758561720756</v>
      </c>
    </row>
    <row r="1680" spans="8:68">
      <c r="H1680" s="68">
        <v>1675</v>
      </c>
      <c r="I1680" s="31">
        <f>('Propiedades físicas'!$C$10*'Diseño reactor'!H1680)/1000</f>
        <v>1466.0358466797002</v>
      </c>
      <c r="J1680" s="31">
        <f t="shared" si="1069"/>
        <v>0.31104287185934476</v>
      </c>
      <c r="K1680" s="31">
        <f>(I1680*1000)/'Propiedades físicas'!$F$10</f>
        <v>9576.3898833148887</v>
      </c>
      <c r="L1680" s="31">
        <f t="shared" si="1070"/>
        <v>1368.0556976164125</v>
      </c>
      <c r="M1680" s="31">
        <f t="shared" si="1071"/>
        <v>8208.3341856984753</v>
      </c>
      <c r="N1680" s="31">
        <f t="shared" si="1072"/>
        <v>0.81674967021875378</v>
      </c>
      <c r="O1680" s="32">
        <f t="shared" si="1073"/>
        <v>4.9004980213125222</v>
      </c>
      <c r="P1680" s="33">
        <f t="shared" si="1074"/>
        <v>0.64331476807338706</v>
      </c>
      <c r="Q1680" s="31">
        <f t="shared" si="1075"/>
        <v>4.6824141723518853</v>
      </c>
      <c r="R1680" s="31">
        <f t="shared" si="1076"/>
        <v>0.13660640208106109</v>
      </c>
      <c r="S1680" s="31">
        <f t="shared" si="1077"/>
        <v>0.21808384896063654</v>
      </c>
      <c r="T1680" s="31">
        <f t="shared" si="1078"/>
        <v>2.9008053313341192E-2</v>
      </c>
      <c r="U1680" s="31">
        <f t="shared" si="1079"/>
        <v>7.8204467509643567E-3</v>
      </c>
      <c r="V1680" s="47">
        <f t="shared" si="1093"/>
        <v>6.3706899362607266E-4</v>
      </c>
      <c r="W1680" s="31">
        <f t="shared" si="1080"/>
        <v>0.21234768555084305</v>
      </c>
      <c r="X1680" s="34">
        <f>(S1680*H1680*'Propiedades físicas'!$F$5*60*24*365)/(1000000)</f>
        <v>56537.25616040732</v>
      </c>
      <c r="Y1680" s="34">
        <f>(U1680*H1680*'Propiedades físicas'!$F$7*60*24*365)/(1000000)</f>
        <v>634.03641861844324</v>
      </c>
      <c r="Z1680" s="31">
        <f t="shared" si="1094"/>
        <v>1077.5522365229233</v>
      </c>
      <c r="AA1680" s="31">
        <f t="shared" si="1095"/>
        <v>7843.0437386894082</v>
      </c>
      <c r="AB1680" s="31">
        <f t="shared" si="1096"/>
        <v>228.81572348577731</v>
      </c>
      <c r="AC1680" s="31">
        <f t="shared" si="1097"/>
        <v>365.29044700906621</v>
      </c>
      <c r="AD1680" s="31">
        <f t="shared" si="1081"/>
        <v>48.588489299846493</v>
      </c>
      <c r="AE1680" s="31">
        <f t="shared" si="1098"/>
        <v>13.099248307865297</v>
      </c>
      <c r="AF1680" s="31">
        <f t="shared" si="1099"/>
        <v>9576.3898833148851</v>
      </c>
      <c r="AG1680" s="31">
        <f t="shared" si="1100"/>
        <v>0.11252175920702245</v>
      </c>
      <c r="AH1680" s="31">
        <f t="shared" si="1101"/>
        <v>0.81899795583244617</v>
      </c>
      <c r="AI1680" s="31">
        <f t="shared" si="1101"/>
        <v>2.3893735141720475E-2</v>
      </c>
      <c r="AJ1680" s="31">
        <f t="shared" si="1101"/>
        <v>3.8144901310411171E-2</v>
      </c>
      <c r="AK1680" s="31">
        <f t="shared" si="1082"/>
        <v>5.0737793565091881E-3</v>
      </c>
      <c r="AL1680" s="31">
        <f t="shared" si="1082"/>
        <v>1.3678691518907715E-3</v>
      </c>
      <c r="AM1680" s="31">
        <f t="shared" si="1102"/>
        <v>1.0000000000000002</v>
      </c>
      <c r="AN1680" s="31">
        <f>(Z1680*'Propiedades físicas'!$F$4)/1000</f>
        <v>947.57788575352834</v>
      </c>
      <c r="AO1680" s="31">
        <f>(AA1680*'Propiedades físicas'!$F$6)/1000</f>
        <v>251.29112138760863</v>
      </c>
      <c r="AP1680" s="31">
        <f>(AB1680*'Propiedades físicas'!$F$9)/1000</f>
        <v>141.1678606045503</v>
      </c>
      <c r="AQ1680" s="31">
        <f>(AC1680*'Propiedades físicas'!$F$5)/1000</f>
        <v>107.56707793075974</v>
      </c>
      <c r="AR1680" s="31">
        <f>(AD1680*'Propiedades físicas'!$F$8)/1000</f>
        <v>17.225591226581571</v>
      </c>
      <c r="AS1680" s="31">
        <f>(AE1680*'Propiedades físicas'!$F$7)/1000</f>
        <v>1.2063097766713151</v>
      </c>
      <c r="AT1680" s="31">
        <f t="shared" si="1103"/>
        <v>1466.0358466796999</v>
      </c>
      <c r="AU1680" s="31">
        <f t="shared" si="1104"/>
        <v>0.64635383091049037</v>
      </c>
      <c r="AV1680" s="31">
        <f t="shared" si="1108"/>
        <v>0.17140857909902854</v>
      </c>
      <c r="AW1680" s="31">
        <f t="shared" si="1108"/>
        <v>9.6292229773418836E-2</v>
      </c>
      <c r="AX1680" s="31">
        <f t="shared" si="1108"/>
        <v>7.3372747449783907E-2</v>
      </c>
      <c r="AY1680" s="31">
        <f t="shared" si="1105"/>
        <v>1.1749774922348829E-2</v>
      </c>
      <c r="AZ1680" s="31">
        <f t="shared" si="1105"/>
        <v>8.2283784492949723E-4</v>
      </c>
      <c r="BA1680" s="31">
        <f t="shared" si="1106"/>
        <v>1</v>
      </c>
      <c r="BB1680" s="34">
        <f>AU1680*'Propiedades físicas'!$C$4+'Diseño reactor'!AV1680*'Propiedades físicas'!$C$5+'Diseño reactor'!AW1680*'Propiedades físicas'!$C$8+'Diseño reactor'!AX1680*'Propiedades físicas'!$C$9+'Diseño reactor'!AY1680*'Propiedades físicas'!$C$7+'Diseño reactor'!AZ1680*'Propiedades físicas'!$C$6</f>
        <v>875.49361441063388</v>
      </c>
      <c r="BC1680" s="45">
        <f>AU1680*'Propiedades físicas'!$L$4+'Diseño reactor'!AV1680*'Propiedades físicas'!$L$5+'Diseño reactor'!AW1680*'Propiedades físicas'!$L$8+AX1680*'Propiedades físicas'!$L$9+'Diseño reactor'!AY1680*'Propiedades físicas'!$L$7+'Diseño reactor'!AZ1680*'Propiedades físicas'!$L$6</f>
        <v>2.0874631384349684</v>
      </c>
      <c r="BD1680" s="29">
        <f t="shared" si="1083"/>
        <v>1.8979933971933036</v>
      </c>
      <c r="BE1680" s="58">
        <f t="shared" si="1084"/>
        <v>41.729092015962749</v>
      </c>
      <c r="BF1680" s="30">
        <f>AU1680*'Propiedades físicas'!$I$4+'Diseño reactor'!AV1680*'Propiedades físicas'!$I$5+'Diseño reactor'!AW1680*'Propiedades físicas'!$I$8+'Diseño reactor'!AX1680*'Propiedades físicas'!$I$9+'Diseño reactor'!AY1680*'Propiedades físicas'!$I$7+'Diseño reactor'!AZ1680*'Propiedades físicas'!$I$6</f>
        <v>1.9920824752517125E-2</v>
      </c>
      <c r="BG1680" s="24">
        <f>AU1680*'Propiedades físicas'!$O$4+'Diseño reactor'!AV1680*'Propiedades físicas'!$O$5+'Diseño reactor'!AW1680*'Propiedades físicas'!$O$8+'Diseño reactor'!AX1680*'Propiedades físicas'!$O$9+'Diseño reactor'!AY1680*'Propiedades físicas'!$O$7+'Diseño reactor'!AZ1680*'Propiedades físicas'!$O$6</f>
        <v>0.15300818819042802</v>
      </c>
      <c r="BH1680" s="54">
        <f t="shared" si="1085"/>
        <v>41262.911404280771</v>
      </c>
      <c r="BI1680" s="34">
        <f t="shared" si="1107"/>
        <v>271.77622223948299</v>
      </c>
      <c r="BJ1680" s="27">
        <f t="shared" si="1086"/>
        <v>4795.5168387078875</v>
      </c>
      <c r="BK1680" s="34">
        <f t="shared" si="1087"/>
        <v>564.42564840567923</v>
      </c>
      <c r="BL1680" s="27">
        <f t="shared" si="1088"/>
        <v>105.52609706894356</v>
      </c>
      <c r="BM1680" s="34">
        <f t="shared" si="1089"/>
        <v>1.1054421768707483</v>
      </c>
      <c r="BN1680" s="45">
        <f t="shared" si="1090"/>
        <v>1763.458558231712</v>
      </c>
      <c r="BO1680" s="45">
        <f t="shared" si="1091"/>
        <v>103.52306008826936</v>
      </c>
      <c r="BP1680" s="66">
        <f t="shared" si="1092"/>
        <v>6.6885730571063275</v>
      </c>
    </row>
    <row r="1681" spans="8:68">
      <c r="H1681" s="68">
        <v>1676</v>
      </c>
      <c r="I1681" s="31">
        <f>('Propiedades físicas'!$C$10*'Diseño reactor'!H1681)/1000</f>
        <v>1466.9110919612999</v>
      </c>
      <c r="J1681" s="31">
        <f t="shared" si="1069"/>
        <v>0.3108572854202879</v>
      </c>
      <c r="K1681" s="31">
        <f>(I1681*1000)/'Propiedades físicas'!$F$10</f>
        <v>9582.1071310064217</v>
      </c>
      <c r="L1681" s="31">
        <f t="shared" si="1070"/>
        <v>1368.8724472866315</v>
      </c>
      <c r="M1681" s="31">
        <f t="shared" si="1071"/>
        <v>8213.2346837197892</v>
      </c>
      <c r="N1681" s="31">
        <f t="shared" si="1072"/>
        <v>0.81674967021875389</v>
      </c>
      <c r="O1681" s="32">
        <f t="shared" si="1073"/>
        <v>4.9004980213125231</v>
      </c>
      <c r="P1681" s="33">
        <f t="shared" si="1074"/>
        <v>0.64339628580141939</v>
      </c>
      <c r="Q1681" s="31">
        <f t="shared" si="1075"/>
        <v>4.6825413242429512</v>
      </c>
      <c r="R1681" s="31">
        <f t="shared" si="1076"/>
        <v>0.13655949641870777</v>
      </c>
      <c r="S1681" s="31">
        <f t="shared" si="1077"/>
        <v>0.21795669706957144</v>
      </c>
      <c r="T1681" s="31">
        <f t="shared" si="1078"/>
        <v>2.8984463345016597E-2</v>
      </c>
      <c r="U1681" s="31">
        <f t="shared" si="1079"/>
        <v>7.809424653610144E-3</v>
      </c>
      <c r="V1681" s="47">
        <f t="shared" si="1093"/>
        <v>6.3714971991985219E-4</v>
      </c>
      <c r="W1681" s="31">
        <f t="shared" si="1080"/>
        <v>0.21224787806881448</v>
      </c>
      <c r="X1681" s="34">
        <f>(S1681*H1681*'Propiedades físicas'!$F$5*60*24*365)/(1000000)</f>
        <v>56538.026511043056</v>
      </c>
      <c r="Y1681" s="34">
        <f>(U1681*H1681*'Propiedades físicas'!$F$7*60*24*365)/(1000000)</f>
        <v>633.52080666509073</v>
      </c>
      <c r="Z1681" s="31">
        <f t="shared" si="1094"/>
        <v>1078.3321750031789</v>
      </c>
      <c r="AA1681" s="31">
        <f t="shared" si="1095"/>
        <v>7847.9392594311867</v>
      </c>
      <c r="AB1681" s="31">
        <f t="shared" si="1096"/>
        <v>228.8737159977542</v>
      </c>
      <c r="AC1681" s="31">
        <f t="shared" si="1097"/>
        <v>365.29542428860174</v>
      </c>
      <c r="AD1681" s="31">
        <f t="shared" si="1081"/>
        <v>48.577960566247818</v>
      </c>
      <c r="AE1681" s="31">
        <f t="shared" si="1098"/>
        <v>13.088595719450602</v>
      </c>
      <c r="AF1681" s="31">
        <f t="shared" si="1099"/>
        <v>9582.1071310064217</v>
      </c>
      <c r="AG1681" s="31">
        <f t="shared" si="1100"/>
        <v>0.11253601741874078</v>
      </c>
      <c r="AH1681" s="31">
        <f t="shared" si="1101"/>
        <v>0.81902019588533936</v>
      </c>
      <c r="AI1681" s="31">
        <f t="shared" si="1101"/>
        <v>2.3885530903442871E-2</v>
      </c>
      <c r="AJ1681" s="31">
        <f t="shared" si="1101"/>
        <v>3.8122661257517614E-2</v>
      </c>
      <c r="AK1681" s="31">
        <f t="shared" si="1082"/>
        <v>5.0696532508028441E-3</v>
      </c>
      <c r="AL1681" s="31">
        <f t="shared" si="1082"/>
        <v>1.365941284156347E-3</v>
      </c>
      <c r="AM1681" s="31">
        <f t="shared" si="1102"/>
        <v>0.99999999999999989</v>
      </c>
      <c r="AN1681" s="31">
        <f>(Z1681*'Propiedades físicas'!$F$4)/1000</f>
        <v>948.26374805429543</v>
      </c>
      <c r="AO1681" s="31">
        <f>(AA1681*'Propiedades físicas'!$F$6)/1000</f>
        <v>251.4479738721752</v>
      </c>
      <c r="AP1681" s="31">
        <f>(AB1681*'Propiedades físicas'!$F$9)/1000</f>
        <v>141.20363908481443</v>
      </c>
      <c r="AQ1681" s="31">
        <f>(AC1681*'Propiedades físicas'!$F$5)/1000</f>
        <v>107.56854359026457</v>
      </c>
      <c r="AR1681" s="31">
        <f>(AD1681*'Propiedades físicas'!$F$8)/1000</f>
        <v>17.221858579946169</v>
      </c>
      <c r="AS1681" s="31">
        <f>(AE1681*'Propiedades físicas'!$F$7)/1000</f>
        <v>1.2053287798042061</v>
      </c>
      <c r="AT1681" s="31">
        <f t="shared" si="1103"/>
        <v>1466.9110919612999</v>
      </c>
      <c r="AU1681" s="31">
        <f t="shared" si="1104"/>
        <v>0.64643573373382912</v>
      </c>
      <c r="AV1681" s="31">
        <f t="shared" si="1108"/>
        <v>0.17141323373319267</v>
      </c>
      <c r="AW1681" s="31">
        <f t="shared" si="1108"/>
        <v>9.6259166529323412E-2</v>
      </c>
      <c r="AX1681" s="31">
        <f t="shared" si="1108"/>
        <v>7.3329968107639365E-2</v>
      </c>
      <c r="AY1681" s="31">
        <f t="shared" si="1105"/>
        <v>1.1740219754504738E-2</v>
      </c>
      <c r="AZ1681" s="31">
        <f t="shared" si="1105"/>
        <v>8.2167814151070924E-4</v>
      </c>
      <c r="BA1681" s="31">
        <f t="shared" si="1106"/>
        <v>1</v>
      </c>
      <c r="BB1681" s="34">
        <f>AU1681*'Propiedades físicas'!$C$4+'Diseño reactor'!AV1681*'Propiedades físicas'!$C$5+'Diseño reactor'!AW1681*'Propiedades físicas'!$C$8+'Diseño reactor'!AX1681*'Propiedades físicas'!$C$9+'Diseño reactor'!AY1681*'Propiedades físicas'!$C$7+'Diseño reactor'!AZ1681*'Propiedades físicas'!$C$6</f>
        <v>875.4932486783523</v>
      </c>
      <c r="BC1681" s="45">
        <f>AU1681*'Propiedades físicas'!$L$4+'Diseño reactor'!AV1681*'Propiedades físicas'!$L$5+'Diseño reactor'!AW1681*'Propiedades físicas'!$L$8+AX1681*'Propiedades físicas'!$L$9+'Diseño reactor'!AY1681*'Propiedades físicas'!$L$7+'Diseño reactor'!AZ1681*'Propiedades físicas'!$L$6</f>
        <v>2.0875228752145745</v>
      </c>
      <c r="BD1681" s="29">
        <f t="shared" si="1083"/>
        <v>1.8970478087451141</v>
      </c>
      <c r="BE1681" s="58">
        <f t="shared" si="1084"/>
        <v>41.728064457087818</v>
      </c>
      <c r="BF1681" s="30">
        <f>AU1681*'Propiedades físicas'!$I$4+'Diseño reactor'!AV1681*'Propiedades físicas'!$I$5+'Diseño reactor'!AW1681*'Propiedades físicas'!$I$8+'Diseño reactor'!AX1681*'Propiedades físicas'!$I$9+'Diseño reactor'!AY1681*'Propiedades físicas'!$I$7+'Diseño reactor'!AZ1681*'Propiedades físicas'!$I$6</f>
        <v>1.9920991361433309E-2</v>
      </c>
      <c r="BG1681" s="24">
        <f>AU1681*'Propiedades físicas'!$O$4+'Diseño reactor'!AV1681*'Propiedades físicas'!$O$5+'Diseño reactor'!AW1681*'Propiedades físicas'!$O$8+'Diseño reactor'!AX1681*'Propiedades físicas'!$O$9+'Diseño reactor'!AY1681*'Propiedades físicas'!$O$7+'Diseño reactor'!AZ1681*'Propiedades físicas'!$O$6</f>
        <v>0.15301101159963701</v>
      </c>
      <c r="BH1681" s="54">
        <f t="shared" si="1085"/>
        <v>41262.549065339284</v>
      </c>
      <c r="BI1681" s="34">
        <f t="shared" si="1107"/>
        <v>271.78125763102014</v>
      </c>
      <c r="BJ1681" s="27">
        <f t="shared" si="1086"/>
        <v>4795.518381284518</v>
      </c>
      <c r="BK1681" s="34">
        <f t="shared" si="1087"/>
        <v>564.43624512692145</v>
      </c>
      <c r="BL1681" s="27">
        <f t="shared" si="1088"/>
        <v>105.5264674690914</v>
      </c>
      <c r="BM1681" s="34">
        <f t="shared" si="1089"/>
        <v>1.1054421768707483</v>
      </c>
      <c r="BN1681" s="45">
        <f t="shared" si="1090"/>
        <v>1764.6413553870066</v>
      </c>
      <c r="BO1681" s="45">
        <f t="shared" si="1091"/>
        <v>103.535327690812</v>
      </c>
      <c r="BP1681" s="66">
        <f t="shared" si="1092"/>
        <v>6.6885702629944754</v>
      </c>
    </row>
    <row r="1682" spans="8:68">
      <c r="H1682" s="68">
        <v>1677</v>
      </c>
      <c r="I1682" s="31">
        <f>('Propiedades físicas'!$C$10*'Diseño reactor'!H1682)/1000</f>
        <v>1467.7863372428997</v>
      </c>
      <c r="J1682" s="31">
        <f t="shared" si="1069"/>
        <v>0.3106719203127028</v>
      </c>
      <c r="K1682" s="31">
        <f>(I1682*1000)/'Propiedades físicas'!$F$10</f>
        <v>9587.824378697951</v>
      </c>
      <c r="L1682" s="31">
        <f t="shared" si="1070"/>
        <v>1369.6891969568501</v>
      </c>
      <c r="M1682" s="31">
        <f t="shared" si="1071"/>
        <v>8218.1351817410996</v>
      </c>
      <c r="N1682" s="31">
        <f t="shared" si="1072"/>
        <v>0.81674967021875378</v>
      </c>
      <c r="O1682" s="32">
        <f t="shared" si="1073"/>
        <v>4.9004980213125222</v>
      </c>
      <c r="P1682" s="33">
        <f t="shared" si="1074"/>
        <v>0.64347772693566296</v>
      </c>
      <c r="Q1682" s="31">
        <f t="shared" si="1075"/>
        <v>4.68266833006669</v>
      </c>
      <c r="R1682" s="31">
        <f t="shared" si="1076"/>
        <v>0.13651261857952846</v>
      </c>
      <c r="S1682" s="31">
        <f t="shared" si="1077"/>
        <v>0.21782969124583174</v>
      </c>
      <c r="T1682" s="31">
        <f t="shared" si="1078"/>
        <v>2.8960901444383753E-2</v>
      </c>
      <c r="U1682" s="31">
        <f t="shared" si="1079"/>
        <v>7.7984232591785923E-3</v>
      </c>
      <c r="V1682" s="47">
        <f t="shared" si="1093"/>
        <v>6.3723037036347212E-4</v>
      </c>
      <c r="W1682" s="31">
        <f t="shared" si="1080"/>
        <v>0.21214816436556702</v>
      </c>
      <c r="X1682" s="34">
        <f>(S1682*H1682*'Propiedades físicas'!$F$5*60*24*365)/(1000000)</f>
        <v>56538.795414720946</v>
      </c>
      <c r="Y1682" s="34">
        <f>(U1682*H1682*'Propiedades físicas'!$F$7*60*24*365)/(1000000)</f>
        <v>633.00580819443439</v>
      </c>
      <c r="Z1682" s="31">
        <f t="shared" si="1094"/>
        <v>1079.1121480711067</v>
      </c>
      <c r="AA1682" s="31">
        <f t="shared" si="1095"/>
        <v>7852.8347895218394</v>
      </c>
      <c r="AB1682" s="31">
        <f t="shared" si="1096"/>
        <v>228.93166135786922</v>
      </c>
      <c r="AC1682" s="31">
        <f t="shared" si="1097"/>
        <v>365.30039221925983</v>
      </c>
      <c r="AD1682" s="31">
        <f t="shared" si="1081"/>
        <v>48.567431722231554</v>
      </c>
      <c r="AE1682" s="31">
        <f t="shared" si="1098"/>
        <v>13.0779558056425</v>
      </c>
      <c r="AF1682" s="31">
        <f t="shared" si="1099"/>
        <v>9587.8243786979474</v>
      </c>
      <c r="AG1682" s="31">
        <f t="shared" si="1100"/>
        <v>0.11255026223349046</v>
      </c>
      <c r="AH1682" s="31">
        <f t="shared" si="1101"/>
        <v>0.81904241038969428</v>
      </c>
      <c r="AI1682" s="31">
        <f t="shared" si="1101"/>
        <v>2.3877331531698201E-2</v>
      </c>
      <c r="AJ1682" s="31">
        <f t="shared" si="1101"/>
        <v>3.8100446753163056E-2</v>
      </c>
      <c r="AK1682" s="31">
        <f t="shared" si="1082"/>
        <v>5.0655320543978449E-3</v>
      </c>
      <c r="AL1682" s="31">
        <f t="shared" si="1082"/>
        <v>1.3640170375563889E-3</v>
      </c>
      <c r="AM1682" s="31">
        <f t="shared" si="1102"/>
        <v>1.0000000000000002</v>
      </c>
      <c r="AN1682" s="31">
        <f>(Z1682*'Propiedades físicas'!$F$4)/1000</f>
        <v>948.94964077076975</v>
      </c>
      <c r="AO1682" s="31">
        <f>(AA1682*'Propiedades físicas'!$F$6)/1000</f>
        <v>251.60482665627973</v>
      </c>
      <c r="AP1682" s="31">
        <f>(AB1682*'Propiedades físicas'!$F$9)/1000</f>
        <v>141.23938847473741</v>
      </c>
      <c r="AQ1682" s="31">
        <f>(AC1682*'Propiedades físicas'!$F$5)/1000</f>
        <v>107.57000649680545</v>
      </c>
      <c r="AR1682" s="31">
        <f>(AD1682*'Propiedades físicas'!$F$8)/1000</f>
        <v>17.218125894165524</v>
      </c>
      <c r="AS1682" s="31">
        <f>(AE1682*'Propiedades físicas'!$F$7)/1000</f>
        <v>1.204348950141618</v>
      </c>
      <c r="AT1682" s="31">
        <f t="shared" si="1103"/>
        <v>1467.7863372428994</v>
      </c>
      <c r="AU1682" s="31">
        <f t="shared" si="1104"/>
        <v>0.64651755960154511</v>
      </c>
      <c r="AV1682" s="31">
        <f t="shared" si="1108"/>
        <v>0.1714178830202876</v>
      </c>
      <c r="AW1682" s="31">
        <f t="shared" si="1108"/>
        <v>9.6226122897452845E-2</v>
      </c>
      <c r="AX1682" s="31">
        <f t="shared" si="1108"/>
        <v>7.3287237908799263E-2</v>
      </c>
      <c r="AY1682" s="31">
        <f t="shared" si="1105"/>
        <v>1.1730675955540081E-2</v>
      </c>
      <c r="AZ1682" s="31">
        <f t="shared" si="1105"/>
        <v>8.2052061637518433E-4</v>
      </c>
      <c r="BA1682" s="31">
        <f t="shared" si="1106"/>
        <v>1.0000000000000002</v>
      </c>
      <c r="BB1682" s="34">
        <f>AU1682*'Propiedades físicas'!$C$4+'Diseño reactor'!AV1682*'Propiedades físicas'!$C$5+'Diseño reactor'!AW1682*'Propiedades físicas'!$C$8+'Diseño reactor'!AX1682*'Propiedades físicas'!$C$9+'Diseño reactor'!AY1682*'Propiedades físicas'!$C$7+'Diseño reactor'!AZ1682*'Propiedades físicas'!$C$6</f>
        <v>875.49288359306479</v>
      </c>
      <c r="BC1682" s="45">
        <f>AU1682*'Propiedades físicas'!$L$4+'Diseño reactor'!AV1682*'Propiedades físicas'!$L$5+'Diseño reactor'!AW1682*'Propiedades físicas'!$L$8+AX1682*'Propiedades físicas'!$L$9+'Diseño reactor'!AY1682*'Propiedades físicas'!$L$7+'Diseño reactor'!AZ1682*'Propiedades físicas'!$L$6</f>
        <v>2.0875825532842271</v>
      </c>
      <c r="BD1682" s="29">
        <f t="shared" si="1083"/>
        <v>1.8961031637531631</v>
      </c>
      <c r="BE1682" s="58">
        <f t="shared" si="1084"/>
        <v>41.727037943324319</v>
      </c>
      <c r="BF1682" s="30">
        <f>AU1682*'Propiedades físicas'!$I$4+'Diseño reactor'!AV1682*'Propiedades físicas'!$I$5+'Diseño reactor'!AW1682*'Propiedades físicas'!$I$8+'Diseño reactor'!AX1682*'Propiedades físicas'!$I$9+'Diseño reactor'!AY1682*'Propiedades físicas'!$I$7+'Diseño reactor'!AZ1682*'Propiedades físicas'!$I$6</f>
        <v>1.9921157666714363E-2</v>
      </c>
      <c r="BG1682" s="24">
        <f>AU1682*'Propiedades físicas'!$O$4+'Diseño reactor'!AV1682*'Propiedades físicas'!$O$5+'Diseño reactor'!AW1682*'Propiedades físicas'!$O$8+'Diseño reactor'!AX1682*'Propiedades físicas'!$O$9+'Diseño reactor'!AY1682*'Propiedades físicas'!$O$7+'Diseño reactor'!AZ1682*'Propiedades físicas'!$O$6</f>
        <v>0.15301383241534233</v>
      </c>
      <c r="BH1682" s="54">
        <f t="shared" si="1085"/>
        <v>41262.187391863285</v>
      </c>
      <c r="BI1682" s="34">
        <f t="shared" si="1107"/>
        <v>271.7862857873717</v>
      </c>
      <c r="BJ1682" s="27">
        <f t="shared" si="1086"/>
        <v>4795.5199320733636</v>
      </c>
      <c r="BK1682" s="34">
        <f t="shared" si="1087"/>
        <v>564.44683325439041</v>
      </c>
      <c r="BL1682" s="27">
        <f t="shared" si="1088"/>
        <v>105.52683755755693</v>
      </c>
      <c r="BM1682" s="34">
        <f t="shared" si="1089"/>
        <v>1.1054421768707483</v>
      </c>
      <c r="BN1682" s="45">
        <f t="shared" si="1090"/>
        <v>1765.82419024618</v>
      </c>
      <c r="BO1682" s="45">
        <f t="shared" si="1091"/>
        <v>103.54758376907327</v>
      </c>
      <c r="BP1682" s="66">
        <f t="shared" si="1092"/>
        <v>6.6885674738255112</v>
      </c>
    </row>
    <row r="1683" spans="8:68">
      <c r="H1683" s="68">
        <v>1678</v>
      </c>
      <c r="I1683" s="31">
        <f>('Propiedades físicas'!$C$10*'Diseño reactor'!H1683)/1000</f>
        <v>1468.6615825244996</v>
      </c>
      <c r="J1683" s="31">
        <f t="shared" si="1069"/>
        <v>0.31048677614088349</v>
      </c>
      <c r="K1683" s="31">
        <f>(I1683*1000)/'Propiedades físicas'!$F$10</f>
        <v>9593.541626389484</v>
      </c>
      <c r="L1683" s="31">
        <f t="shared" si="1070"/>
        <v>1370.5059466270691</v>
      </c>
      <c r="M1683" s="31">
        <f t="shared" si="1071"/>
        <v>8223.0356797624136</v>
      </c>
      <c r="N1683" s="31">
        <f t="shared" si="1072"/>
        <v>0.81674967021875389</v>
      </c>
      <c r="O1683" s="32">
        <f t="shared" si="1073"/>
        <v>4.9004980213125231</v>
      </c>
      <c r="P1683" s="33">
        <f t="shared" si="1074"/>
        <v>0.64355909158401847</v>
      </c>
      <c r="Q1683" s="31">
        <f t="shared" si="1075"/>
        <v>4.6827951900711771</v>
      </c>
      <c r="R1683" s="31">
        <f t="shared" si="1076"/>
        <v>0.13646576854720791</v>
      </c>
      <c r="S1683" s="31">
        <f t="shared" si="1077"/>
        <v>0.21770283124134737</v>
      </c>
      <c r="T1683" s="31">
        <f t="shared" si="1078"/>
        <v>2.893736756844317E-2</v>
      </c>
      <c r="U1683" s="31">
        <f t="shared" si="1079"/>
        <v>7.7874425190843748E-3</v>
      </c>
      <c r="V1683" s="47">
        <f t="shared" si="1093"/>
        <v>6.3731094506378535E-4</v>
      </c>
      <c r="W1683" s="31">
        <f t="shared" si="1080"/>
        <v>0.21204854430899131</v>
      </c>
      <c r="X1683" s="34">
        <f>(S1683*H1683*'Propiedades físicas'!$F$5*60*24*365)/(1000000)</f>
        <v>56539.562874836774</v>
      </c>
      <c r="Y1683" s="34">
        <f>(U1683*H1683*'Propiedades físicas'!$F$7*60*24*365)/(1000000)</f>
        <v>632.49142226662298</v>
      </c>
      <c r="Z1683" s="31">
        <f t="shared" si="1094"/>
        <v>1079.8921556779831</v>
      </c>
      <c r="AA1683" s="31">
        <f t="shared" si="1095"/>
        <v>7857.7303289394349</v>
      </c>
      <c r="AB1683" s="31">
        <f t="shared" si="1096"/>
        <v>228.98955962221487</v>
      </c>
      <c r="AC1683" s="31">
        <f t="shared" si="1097"/>
        <v>365.30535082298087</v>
      </c>
      <c r="AD1683" s="31">
        <f t="shared" si="1081"/>
        <v>48.55690277984764</v>
      </c>
      <c r="AE1683" s="31">
        <f t="shared" si="1098"/>
        <v>13.06732854702358</v>
      </c>
      <c r="AF1683" s="31">
        <f t="shared" si="1099"/>
        <v>9593.541626389484</v>
      </c>
      <c r="AG1683" s="31">
        <f t="shared" si="1100"/>
        <v>0.11256449367014411</v>
      </c>
      <c r="AH1683" s="31">
        <f t="shared" si="1101"/>
        <v>0.81906459938889964</v>
      </c>
      <c r="AI1683" s="31">
        <f t="shared" si="1101"/>
        <v>2.3869137023632719E-2</v>
      </c>
      <c r="AJ1683" s="31">
        <f t="shared" si="1101"/>
        <v>3.8078257753957651E-2</v>
      </c>
      <c r="AK1683" s="31">
        <f t="shared" si="1082"/>
        <v>5.0614157597731677E-3</v>
      </c>
      <c r="AL1683" s="31">
        <f t="shared" si="1082"/>
        <v>1.3620964035928669E-3</v>
      </c>
      <c r="AM1683" s="31">
        <f t="shared" si="1102"/>
        <v>1.0000000000000002</v>
      </c>
      <c r="AN1683" s="31">
        <f>(Z1683*'Propiedades físicas'!$F$4)/1000</f>
        <v>949.63556386010475</v>
      </c>
      <c r="AO1683" s="31">
        <f>(AA1683*'Propiedades físicas'!$F$6)/1000</f>
        <v>251.76167973921949</v>
      </c>
      <c r="AP1683" s="31">
        <f>(AB1683*'Propiedades físicas'!$F$9)/1000</f>
        <v>141.27510880892547</v>
      </c>
      <c r="AQ1683" s="31">
        <f>(AC1683*'Propiedades físicas'!$F$5)/1000</f>
        <v>107.57146665684319</v>
      </c>
      <c r="AR1683" s="31">
        <f>(AD1683*'Propiedades físicas'!$F$8)/1000</f>
        <v>17.214393173511581</v>
      </c>
      <c r="AS1683" s="31">
        <f>(AE1683*'Propiedades físicas'!$F$7)/1000</f>
        <v>1.2033702858954016</v>
      </c>
      <c r="AT1683" s="31">
        <f t="shared" si="1103"/>
        <v>1468.6615825244996</v>
      </c>
      <c r="AU1683" s="31">
        <f t="shared" si="1104"/>
        <v>0.64659930862204829</v>
      </c>
      <c r="AV1683" s="31">
        <f t="shared" si="1108"/>
        <v>0.17142252696939439</v>
      </c>
      <c r="AW1683" s="31">
        <f t="shared" si="1108"/>
        <v>9.6193098866306573E-2</v>
      </c>
      <c r="AX1683" s="31">
        <f t="shared" si="1108"/>
        <v>7.3244556769802155E-2</v>
      </c>
      <c r="AY1683" s="31">
        <f t="shared" si="1105"/>
        <v>1.1721143508037815E-2</v>
      </c>
      <c r="AZ1683" s="31">
        <f t="shared" si="1105"/>
        <v>8.1936526441095728E-4</v>
      </c>
      <c r="BA1683" s="31">
        <f t="shared" si="1106"/>
        <v>1.0000000000000002</v>
      </c>
      <c r="BB1683" s="34">
        <f>AU1683*'Propiedades físicas'!$C$4+'Diseño reactor'!AV1683*'Propiedades físicas'!$C$5+'Diseño reactor'!AW1683*'Propiedades físicas'!$C$8+'Diseño reactor'!AX1683*'Propiedades físicas'!$C$9+'Diseño reactor'!AY1683*'Propiedades físicas'!$C$7+'Diseño reactor'!AZ1683*'Propiedades físicas'!$C$6</f>
        <v>875.49251915333525</v>
      </c>
      <c r="BC1683" s="45">
        <f>AU1683*'Propiedades físicas'!$L$4+'Diseño reactor'!AV1683*'Propiedades físicas'!$L$5+'Diseño reactor'!AW1683*'Propiedades físicas'!$L$8+AX1683*'Propiedades físicas'!$L$9+'Diseño reactor'!AY1683*'Propiedades físicas'!$L$7+'Diseño reactor'!AZ1683*'Propiedades físicas'!$L$6</f>
        <v>2.0876421727296015</v>
      </c>
      <c r="BD1683" s="29">
        <f t="shared" si="1083"/>
        <v>1.8951594608044842</v>
      </c>
      <c r="BE1683" s="58">
        <f t="shared" si="1084"/>
        <v>41.726012473071521</v>
      </c>
      <c r="BF1683" s="30">
        <f>AU1683*'Propiedades físicas'!$I$4+'Diseño reactor'!AV1683*'Propiedades físicas'!$I$5+'Diseño reactor'!AW1683*'Propiedades físicas'!$I$8+'Diseño reactor'!AX1683*'Propiedades físicas'!$I$9+'Diseño reactor'!AY1683*'Propiedades físicas'!$I$7+'Diseño reactor'!AZ1683*'Propiedades físicas'!$I$6</f>
        <v>1.9921323669024448E-2</v>
      </c>
      <c r="BG1683" s="24">
        <f>AU1683*'Propiedades físicas'!$O$4+'Diseño reactor'!AV1683*'Propiedades físicas'!$O$5+'Diseño reactor'!AW1683*'Propiedades físicas'!$O$8+'Diseño reactor'!AX1683*'Propiedades físicas'!$O$9+'Diseño reactor'!AY1683*'Propiedades físicas'!$O$7+'Diseño reactor'!AZ1683*'Propiedades físicas'!$O$6</f>
        <v>0.15301665064100212</v>
      </c>
      <c r="BH1683" s="54">
        <f t="shared" si="1085"/>
        <v>41261.826382376239</v>
      </c>
      <c r="BI1683" s="34">
        <f t="shared" si="1107"/>
        <v>271.79130672271964</v>
      </c>
      <c r="BJ1683" s="27">
        <f t="shared" si="1086"/>
        <v>4795.5214910471577</v>
      </c>
      <c r="BK1683" s="34">
        <f t="shared" si="1087"/>
        <v>564.45741279767731</v>
      </c>
      <c r="BL1683" s="27">
        <f t="shared" si="1088"/>
        <v>105.52720733470335</v>
      </c>
      <c r="BM1683" s="34">
        <f t="shared" si="1089"/>
        <v>1.1054421768707483</v>
      </c>
      <c r="BN1683" s="45">
        <f t="shared" si="1090"/>
        <v>1767.0070627542723</v>
      </c>
      <c r="BO1683" s="45">
        <f t="shared" si="1091"/>
        <v>103.55982833928383</v>
      </c>
      <c r="BP1683" s="66">
        <f t="shared" si="1092"/>
        <v>6.6885646895884641</v>
      </c>
    </row>
    <row r="1684" spans="8:68">
      <c r="H1684" s="68">
        <v>1679</v>
      </c>
      <c r="I1684" s="31">
        <f>('Propiedades físicas'!$C$10*'Diseño reactor'!H1684)/1000</f>
        <v>1469.5368278060994</v>
      </c>
      <c r="J1684" s="31">
        <f t="shared" si="1069"/>
        <v>0.31030185251006703</v>
      </c>
      <c r="K1684" s="31">
        <f>(I1684*1000)/'Propiedades físicas'!$F$10</f>
        <v>9599.2588740810133</v>
      </c>
      <c r="L1684" s="31">
        <f t="shared" si="1070"/>
        <v>1371.3226962972876</v>
      </c>
      <c r="M1684" s="31">
        <f t="shared" si="1071"/>
        <v>8227.9361777837257</v>
      </c>
      <c r="N1684" s="31">
        <f t="shared" si="1072"/>
        <v>0.81674967021875378</v>
      </c>
      <c r="O1684" s="32">
        <f t="shared" si="1073"/>
        <v>4.9004980213125231</v>
      </c>
      <c r="P1684" s="33">
        <f t="shared" si="1074"/>
        <v>0.6436403798541831</v>
      </c>
      <c r="Q1684" s="31">
        <f t="shared" si="1075"/>
        <v>4.6829219045039219</v>
      </c>
      <c r="R1684" s="31">
        <f t="shared" si="1076"/>
        <v>0.13641894630541843</v>
      </c>
      <c r="S1684" s="31">
        <f t="shared" si="1077"/>
        <v>0.21757611680860195</v>
      </c>
      <c r="T1684" s="31">
        <f t="shared" si="1078"/>
        <v>2.8913861674273397E-2</v>
      </c>
      <c r="U1684" s="31">
        <f t="shared" si="1079"/>
        <v>7.7764823848789112E-3</v>
      </c>
      <c r="V1684" s="47">
        <f t="shared" si="1093"/>
        <v>6.3739144412744344E-4</v>
      </c>
      <c r="W1684" s="31">
        <f t="shared" si="1080"/>
        <v>0.21194901776722611</v>
      </c>
      <c r="X1684" s="34">
        <f>(S1684*H1684*'Propiedades físicas'!$F$5*60*24*365)/(1000000)</f>
        <v>56540.328894776656</v>
      </c>
      <c r="Y1684" s="34">
        <f>(U1684*H1684*'Propiedades físicas'!$F$7*60*24*365)/(1000000)</f>
        <v>631.97764794351224</v>
      </c>
      <c r="Z1684" s="31">
        <f t="shared" si="1094"/>
        <v>1080.6721977751733</v>
      </c>
      <c r="AA1684" s="31">
        <f t="shared" si="1095"/>
        <v>7862.6258776620853</v>
      </c>
      <c r="AB1684" s="31">
        <f t="shared" si="1096"/>
        <v>229.04741084679753</v>
      </c>
      <c r="AC1684" s="31">
        <f t="shared" si="1097"/>
        <v>365.31030012164268</v>
      </c>
      <c r="AD1684" s="31">
        <f t="shared" si="1081"/>
        <v>48.54637375110503</v>
      </c>
      <c r="AE1684" s="31">
        <f t="shared" si="1098"/>
        <v>13.056713924211692</v>
      </c>
      <c r="AF1684" s="31">
        <f t="shared" si="1099"/>
        <v>9599.2588740810152</v>
      </c>
      <c r="AG1684" s="31">
        <f t="shared" si="1100"/>
        <v>0.1125787117475391</v>
      </c>
      <c r="AH1684" s="31">
        <f t="shared" si="1101"/>
        <v>0.81908676292624871</v>
      </c>
      <c r="AI1684" s="31">
        <f t="shared" si="1101"/>
        <v>2.3860947376390596E-2</v>
      </c>
      <c r="AJ1684" s="31">
        <f t="shared" si="1101"/>
        <v>3.8056094216608535E-2</v>
      </c>
      <c r="AK1684" s="31">
        <f t="shared" si="1082"/>
        <v>5.0573043594214573E-3</v>
      </c>
      <c r="AL1684" s="31">
        <f t="shared" si="1082"/>
        <v>1.3601793737916747E-3</v>
      </c>
      <c r="AM1684" s="31">
        <f t="shared" si="1102"/>
        <v>0.99999999999999989</v>
      </c>
      <c r="AN1684" s="31">
        <f>(Z1684*'Propiedades físicas'!$F$4)/1000</f>
        <v>950.32151727953192</v>
      </c>
      <c r="AO1684" s="31">
        <f>(AA1684*'Propiedades físicas'!$F$6)/1000</f>
        <v>251.9185331202932</v>
      </c>
      <c r="AP1684" s="31">
        <f>(AB1684*'Propiedades físicas'!$F$9)/1000</f>
        <v>141.31080012193172</v>
      </c>
      <c r="AQ1684" s="31">
        <f>(AC1684*'Propiedades físicas'!$F$5)/1000</f>
        <v>107.57292407682013</v>
      </c>
      <c r="AR1684" s="31">
        <f>(AD1684*'Propiedades físicas'!$F$8)/1000</f>
        <v>17.210660422241748</v>
      </c>
      <c r="AS1684" s="31">
        <f>(AE1684*'Propiedades físicas'!$F$7)/1000</f>
        <v>1.2023927852806549</v>
      </c>
      <c r="AT1684" s="31">
        <f t="shared" si="1103"/>
        <v>1469.5368278060992</v>
      </c>
      <c r="AU1684" s="31">
        <f t="shared" si="1104"/>
        <v>0.64668098090354487</v>
      </c>
      <c r="AV1684" s="31">
        <f t="shared" si="1108"/>
        <v>0.17142716558957383</v>
      </c>
      <c r="AW1684" s="31">
        <f t="shared" si="1108"/>
        <v>9.6160094424375495E-2</v>
      </c>
      <c r="AX1684" s="31">
        <f t="shared" si="1108"/>
        <v>7.3201924607372987E-2</v>
      </c>
      <c r="AY1684" s="31">
        <f t="shared" si="1105"/>
        <v>1.1711622394612516E-2</v>
      </c>
      <c r="AZ1684" s="31">
        <f t="shared" si="1105"/>
        <v>8.1821208052045285E-4</v>
      </c>
      <c r="BA1684" s="31">
        <f t="shared" si="1106"/>
        <v>1</v>
      </c>
      <c r="BB1684" s="34">
        <f>AU1684*'Propiedades físicas'!$C$4+'Diseño reactor'!AV1684*'Propiedades físicas'!$C$5+'Diseño reactor'!AW1684*'Propiedades físicas'!$C$8+'Diseño reactor'!AX1684*'Propiedades físicas'!$C$9+'Diseño reactor'!AY1684*'Propiedades físicas'!$C$7+'Diseño reactor'!AZ1684*'Propiedades físicas'!$C$6</f>
        <v>875.49215535773101</v>
      </c>
      <c r="BC1684" s="45">
        <f>AU1684*'Propiedades físicas'!$L$4+'Diseño reactor'!AV1684*'Propiedades físicas'!$L$5+'Diseño reactor'!AW1684*'Propiedades físicas'!$L$8+AX1684*'Propiedades físicas'!$L$9+'Diseño reactor'!AY1684*'Propiedades físicas'!$L$7+'Diseño reactor'!AZ1684*'Propiedades físicas'!$L$6</f>
        <v>2.0877017336362051</v>
      </c>
      <c r="BD1684" s="29">
        <f t="shared" si="1083"/>
        <v>1.8942166984889348</v>
      </c>
      <c r="BE1684" s="58">
        <f t="shared" si="1084"/>
        <v>41.724988044731965</v>
      </c>
      <c r="BF1684" s="30">
        <f>AU1684*'Propiedades físicas'!$I$4+'Diseño reactor'!AV1684*'Propiedades físicas'!$I$5+'Diseño reactor'!AW1684*'Propiedades físicas'!$I$8+'Diseño reactor'!AX1684*'Propiedades físicas'!$I$9+'Diseño reactor'!AY1684*'Propiedades físicas'!$I$7+'Diseño reactor'!AZ1684*'Propiedades físicas'!$I$6</f>
        <v>1.9921489369025974E-2</v>
      </c>
      <c r="BG1684" s="24">
        <f>AU1684*'Propiedades físicas'!$O$4+'Diseño reactor'!AV1684*'Propiedades físicas'!$O$5+'Diseño reactor'!AW1684*'Propiedades físicas'!$O$8+'Diseño reactor'!AX1684*'Propiedades físicas'!$O$9+'Diseño reactor'!AY1684*'Propiedades físicas'!$O$7+'Diseño reactor'!AZ1684*'Propiedades físicas'!$O$6</f>
        <v>0.15301946628006849</v>
      </c>
      <c r="BH1684" s="54">
        <f t="shared" si="1085"/>
        <v>41261.466035405581</v>
      </c>
      <c r="BI1684" s="34">
        <f t="shared" si="1107"/>
        <v>271.79632045121087</v>
      </c>
      <c r="BJ1684" s="27">
        <f t="shared" si="1086"/>
        <v>4795.5230581787418</v>
      </c>
      <c r="BK1684" s="34">
        <f t="shared" si="1087"/>
        <v>564.46798376636377</v>
      </c>
      <c r="BL1684" s="27">
        <f t="shared" si="1088"/>
        <v>105.52757680089353</v>
      </c>
      <c r="BM1684" s="34">
        <f t="shared" si="1089"/>
        <v>1.1054421768707483</v>
      </c>
      <c r="BN1684" s="45">
        <f t="shared" si="1090"/>
        <v>1768.1899728564267</v>
      </c>
      <c r="BO1684" s="45">
        <f t="shared" si="1091"/>
        <v>103.57206141764378</v>
      </c>
      <c r="BP1684" s="66">
        <f t="shared" si="1092"/>
        <v>6.6885619102723872</v>
      </c>
    </row>
    <row r="1685" spans="8:68">
      <c r="H1685" s="68">
        <v>1680</v>
      </c>
      <c r="I1685" s="31">
        <f>('Propiedades físicas'!$C$10*'Diseño reactor'!H1685)/1000</f>
        <v>1470.4120730876994</v>
      </c>
      <c r="J1685" s="31">
        <f t="shared" si="1069"/>
        <v>0.31011714902643006</v>
      </c>
      <c r="K1685" s="31">
        <f>(I1685*1000)/'Propiedades físicas'!$F$10</f>
        <v>9604.9761217725463</v>
      </c>
      <c r="L1685" s="31">
        <f t="shared" si="1070"/>
        <v>1372.1394459675066</v>
      </c>
      <c r="M1685" s="31">
        <f t="shared" si="1071"/>
        <v>8232.8366758050397</v>
      </c>
      <c r="N1685" s="31">
        <f t="shared" si="1072"/>
        <v>0.81674967021875389</v>
      </c>
      <c r="O1685" s="32">
        <f t="shared" si="1073"/>
        <v>4.900498021312524</v>
      </c>
      <c r="P1685" s="33">
        <f t="shared" si="1074"/>
        <v>0.64372159185365285</v>
      </c>
      <c r="Q1685" s="31">
        <f t="shared" si="1075"/>
        <v>4.6830484736118922</v>
      </c>
      <c r="R1685" s="31">
        <f t="shared" si="1076"/>
        <v>0.1363721518378202</v>
      </c>
      <c r="S1685" s="31">
        <f t="shared" si="1077"/>
        <v>0.21744954770063199</v>
      </c>
      <c r="T1685" s="31">
        <f t="shared" si="1078"/>
        <v>2.8890383719031E-2</v>
      </c>
      <c r="U1685" s="31">
        <f t="shared" si="1079"/>
        <v>7.7655428082499412E-3</v>
      </c>
      <c r="V1685" s="47">
        <f t="shared" si="1093"/>
        <v>6.3747186766089899E-4</v>
      </c>
      <c r="W1685" s="31">
        <f t="shared" si="1080"/>
        <v>0.21184958460865766</v>
      </c>
      <c r="X1685" s="34">
        <f>(S1685*H1685*'Propiedades físicas'!$F$5*60*24*365)/(1000000)</f>
        <v>56541.093477917188</v>
      </c>
      <c r="Y1685" s="34">
        <f>(U1685*H1685*'Propiedades físicas'!$F$7*60*24*365)/(1000000)</f>
        <v>631.46448428866165</v>
      </c>
      <c r="Z1685" s="31">
        <f t="shared" si="1094"/>
        <v>1081.4522743141367</v>
      </c>
      <c r="AA1685" s="31">
        <f t="shared" si="1095"/>
        <v>7867.5214356679789</v>
      </c>
      <c r="AB1685" s="31">
        <f t="shared" si="1096"/>
        <v>229.10521508753794</v>
      </c>
      <c r="AC1685" s="31">
        <f t="shared" si="1097"/>
        <v>365.31524013706172</v>
      </c>
      <c r="AD1685" s="31">
        <f t="shared" si="1081"/>
        <v>48.535844647972077</v>
      </c>
      <c r="AE1685" s="31">
        <f t="shared" si="1098"/>
        <v>13.046111917859902</v>
      </c>
      <c r="AF1685" s="31">
        <f t="shared" si="1099"/>
        <v>9604.9761217725481</v>
      </c>
      <c r="AG1685" s="31">
        <f t="shared" si="1100"/>
        <v>0.11259291648447746</v>
      </c>
      <c r="AH1685" s="31">
        <f t="shared" si="1101"/>
        <v>0.81910890104493761</v>
      </c>
      <c r="AI1685" s="31">
        <f t="shared" si="1101"/>
        <v>2.3852762587113833E-2</v>
      </c>
      <c r="AJ1685" s="31">
        <f t="shared" si="1101"/>
        <v>3.8033956097919451E-2</v>
      </c>
      <c r="AK1685" s="31">
        <f t="shared" si="1082"/>
        <v>5.0531978458489956E-3</v>
      </c>
      <c r="AL1685" s="31">
        <f t="shared" si="1082"/>
        <v>1.3582659397025456E-3</v>
      </c>
      <c r="AM1685" s="31">
        <f t="shared" si="1102"/>
        <v>1</v>
      </c>
      <c r="AN1685" s="31">
        <f>(Z1685*'Propiedades físicas'!$F$4)/1000</f>
        <v>951.00750098636559</v>
      </c>
      <c r="AO1685" s="31">
        <f>(AA1685*'Propiedades físicas'!$F$6)/1000</f>
        <v>252.07538679880204</v>
      </c>
      <c r="AP1685" s="31">
        <f>(AB1685*'Propiedades físicas'!$F$9)/1000</f>
        <v>141.34646244825652</v>
      </c>
      <c r="AQ1685" s="31">
        <f>(AC1685*'Propiedades físicas'!$F$5)/1000</f>
        <v>107.57437876316058</v>
      </c>
      <c r="AR1685" s="31">
        <f>(AD1685*'Propiedades físicas'!$F$8)/1000</f>
        <v>17.206927644599055</v>
      </c>
      <c r="AS1685" s="31">
        <f>(AE1685*'Propiedades físicas'!$F$7)/1000</f>
        <v>1.2014164465157184</v>
      </c>
      <c r="AT1685" s="31">
        <f t="shared" si="1103"/>
        <v>1470.4120730876996</v>
      </c>
      <c r="AU1685" s="31">
        <f t="shared" si="1104"/>
        <v>0.64676257655403835</v>
      </c>
      <c r="AV1685" s="31">
        <f t="shared" si="1108"/>
        <v>0.1714317988898664</v>
      </c>
      <c r="AW1685" s="31">
        <f t="shared" si="1108"/>
        <v>9.6127109560141796E-2</v>
      </c>
      <c r="AX1685" s="31">
        <f t="shared" si="1108"/>
        <v>7.3159341338422584E-2</v>
      </c>
      <c r="AY1685" s="31">
        <f t="shared" si="1105"/>
        <v>1.1702112597910357E-2</v>
      </c>
      <c r="AZ1685" s="31">
        <f t="shared" si="1105"/>
        <v>8.1706105962043641E-4</v>
      </c>
      <c r="BA1685" s="31">
        <f t="shared" si="1106"/>
        <v>0.99999999999999989</v>
      </c>
      <c r="BB1685" s="34">
        <f>AU1685*'Propiedades físicas'!$C$4+'Diseño reactor'!AV1685*'Propiedades físicas'!$C$5+'Diseño reactor'!AW1685*'Propiedades físicas'!$C$8+'Diseño reactor'!AX1685*'Propiedades físicas'!$C$9+'Diseño reactor'!AY1685*'Propiedades físicas'!$C$7+'Diseño reactor'!AZ1685*'Propiedades físicas'!$C$6</f>
        <v>875.49179220482313</v>
      </c>
      <c r="BC1685" s="45">
        <f>AU1685*'Propiedades físicas'!$L$4+'Diseño reactor'!AV1685*'Propiedades físicas'!$L$5+'Diseño reactor'!AW1685*'Propiedades físicas'!$L$8+AX1685*'Propiedades físicas'!$L$9+'Diseño reactor'!AY1685*'Propiedades físicas'!$L$7+'Diseño reactor'!AZ1685*'Propiedades físicas'!$L$6</f>
        <v>2.0877612360893836</v>
      </c>
      <c r="BD1685" s="29">
        <f t="shared" si="1083"/>
        <v>1.893274875399189</v>
      </c>
      <c r="BE1685" s="58">
        <f t="shared" si="1084"/>
        <v>41.723964656711495</v>
      </c>
      <c r="BF1685" s="30">
        <f>AU1685*'Propiedades físicas'!$I$4+'Diseño reactor'!AV1685*'Propiedades físicas'!$I$5+'Diseño reactor'!AW1685*'Propiedades físicas'!$I$8+'Diseño reactor'!AX1685*'Propiedades físicas'!$I$9+'Diseño reactor'!AY1685*'Propiedades físicas'!$I$7+'Diseño reactor'!AZ1685*'Propiedades físicas'!$I$6</f>
        <v>1.9921654767379626E-2</v>
      </c>
      <c r="BG1685" s="24">
        <f>AU1685*'Propiedades físicas'!$O$4+'Diseño reactor'!AV1685*'Propiedades físicas'!$O$5+'Diseño reactor'!AW1685*'Propiedades físicas'!$O$8+'Diseño reactor'!AX1685*'Propiedades físicas'!$O$9+'Diseño reactor'!AY1685*'Propiedades físicas'!$O$7+'Diseño reactor'!AZ1685*'Propiedades físicas'!$O$6</f>
        <v>0.15302227933598769</v>
      </c>
      <c r="BH1685" s="54">
        <f t="shared" si="1085"/>
        <v>41261.106349482638</v>
      </c>
      <c r="BI1685" s="34">
        <f t="shared" si="1107"/>
        <v>271.8013269869582</v>
      </c>
      <c r="BJ1685" s="27">
        <f t="shared" si="1086"/>
        <v>4795.5246334410313</v>
      </c>
      <c r="BK1685" s="34">
        <f t="shared" si="1087"/>
        <v>564.47854617001803</v>
      </c>
      <c r="BL1685" s="27">
        <f t="shared" si="1088"/>
        <v>105.52794595648969</v>
      </c>
      <c r="BM1685" s="34">
        <f t="shared" si="1089"/>
        <v>1.1054421768707483</v>
      </c>
      <c r="BN1685" s="45">
        <f t="shared" si="1090"/>
        <v>1769.3729204978949</v>
      </c>
      <c r="BO1685" s="45">
        <f t="shared" si="1091"/>
        <v>103.58428302032301</v>
      </c>
      <c r="BP1685" s="66">
        <f t="shared" si="1092"/>
        <v>6.6885591358663667</v>
      </c>
    </row>
    <row r="1686" spans="8:68">
      <c r="H1686" s="68">
        <v>1681</v>
      </c>
      <c r="I1686" s="31">
        <f>('Propiedades físicas'!$C$10*'Diseño reactor'!H1686)/1000</f>
        <v>1471.2873183692989</v>
      </c>
      <c r="J1686" s="31">
        <f t="shared" si="1069"/>
        <v>0.30993266529708657</v>
      </c>
      <c r="K1686" s="31">
        <f>(I1686*1000)/'Propiedades físicas'!$F$10</f>
        <v>9610.6933694640757</v>
      </c>
      <c r="L1686" s="31">
        <f t="shared" si="1070"/>
        <v>1372.9561956377249</v>
      </c>
      <c r="M1686" s="31">
        <f t="shared" si="1071"/>
        <v>8237.73717382635</v>
      </c>
      <c r="N1686" s="31">
        <f t="shared" si="1072"/>
        <v>0.81674967021875367</v>
      </c>
      <c r="O1686" s="32">
        <f t="shared" si="1073"/>
        <v>4.9004980213125222</v>
      </c>
      <c r="P1686" s="33">
        <f t="shared" si="1074"/>
        <v>0.64380272768972102</v>
      </c>
      <c r="Q1686" s="31">
        <f t="shared" si="1075"/>
        <v>4.6831748976414964</v>
      </c>
      <c r="R1686" s="31">
        <f t="shared" si="1076"/>
        <v>0.1363253851280613</v>
      </c>
      <c r="S1686" s="31">
        <f t="shared" si="1077"/>
        <v>0.21732312367102516</v>
      </c>
      <c r="T1686" s="31">
        <f t="shared" si="1078"/>
        <v>2.8866933659950328E-2</v>
      </c>
      <c r="U1686" s="31">
        <f t="shared" si="1079"/>
        <v>7.7546237410210609E-3</v>
      </c>
      <c r="V1686" s="47">
        <f t="shared" si="1093"/>
        <v>6.3755221577040339E-4</v>
      </c>
      <c r="W1686" s="31">
        <f t="shared" si="1080"/>
        <v>0.21175024470191892</v>
      </c>
      <c r="X1686" s="34">
        <f>(S1686*H1686*'Propiedades físicas'!$F$5*60*24*365)/(1000000)</f>
        <v>56541.856627625537</v>
      </c>
      <c r="Y1686" s="34">
        <f>(U1686*H1686*'Propiedades físicas'!$F$7*60*24*365)/(1000000)</f>
        <v>630.95193036733167</v>
      </c>
      <c r="Z1686" s="31">
        <f t="shared" si="1094"/>
        <v>1082.232385246421</v>
      </c>
      <c r="AA1686" s="31">
        <f t="shared" si="1095"/>
        <v>7872.4170029353554</v>
      </c>
      <c r="AB1686" s="31">
        <f t="shared" si="1096"/>
        <v>229.16297240027106</v>
      </c>
      <c r="AC1686" s="31">
        <f t="shared" si="1097"/>
        <v>365.32017089099327</v>
      </c>
      <c r="AD1686" s="31">
        <f t="shared" si="1081"/>
        <v>48.525315482376499</v>
      </c>
      <c r="AE1686" s="31">
        <f t="shared" si="1098"/>
        <v>13.035522508656403</v>
      </c>
      <c r="AF1686" s="31">
        <f t="shared" si="1099"/>
        <v>9610.6933694640738</v>
      </c>
      <c r="AG1686" s="31">
        <f t="shared" si="1100"/>
        <v>0.11260710789972588</v>
      </c>
      <c r="AH1686" s="31">
        <f t="shared" si="1101"/>
        <v>0.81913101378806652</v>
      </c>
      <c r="AI1686" s="31">
        <f t="shared" si="1101"/>
        <v>2.3844582652942342E-2</v>
      </c>
      <c r="AJ1686" s="31">
        <f t="shared" si="1101"/>
        <v>3.8011843354790624E-2</v>
      </c>
      <c r="AK1686" s="31">
        <f t="shared" si="1082"/>
        <v>5.0490962115756731E-3</v>
      </c>
      <c r="AL1686" s="31">
        <f t="shared" si="1082"/>
        <v>1.3563560928989778E-3</v>
      </c>
      <c r="AM1686" s="31">
        <f t="shared" si="1102"/>
        <v>0.99999999999999989</v>
      </c>
      <c r="AN1686" s="31">
        <f>(Z1686*'Propiedades físicas'!$F$4)/1000</f>
        <v>951.69351493799763</v>
      </c>
      <c r="AO1686" s="31">
        <f>(AA1686*'Propiedades físicas'!$F$6)/1000</f>
        <v>252.23224077404879</v>
      </c>
      <c r="AP1686" s="31">
        <f>(AB1686*'Propiedades físicas'!$F$9)/1000</f>
        <v>141.38209582234722</v>
      </c>
      <c r="AQ1686" s="31">
        <f>(AC1686*'Propiedades físicas'!$F$5)/1000</f>
        <v>107.57583072227079</v>
      </c>
      <c r="AR1686" s="31">
        <f>(AD1686*'Propiedades físicas'!$F$8)/1000</f>
        <v>17.20319484481211</v>
      </c>
      <c r="AS1686" s="31">
        <f>(AE1686*'Propiedades físicas'!$F$7)/1000</f>
        <v>1.2004412678221681</v>
      </c>
      <c r="AT1686" s="31">
        <f t="shared" si="1103"/>
        <v>1471.2873183692989</v>
      </c>
      <c r="AU1686" s="31">
        <f t="shared" si="1104"/>
        <v>0.64684409568132961</v>
      </c>
      <c r="AV1686" s="31">
        <f t="shared" si="1108"/>
        <v>0.17143642687929259</v>
      </c>
      <c r="AW1686" s="31">
        <f t="shared" si="1108"/>
        <v>9.6094144262079309E-2</v>
      </c>
      <c r="AX1686" s="31">
        <f t="shared" si="1108"/>
        <v>7.3116806880047375E-2</v>
      </c>
      <c r="AY1686" s="31">
        <f t="shared" si="1105"/>
        <v>1.1692614100609029E-2</v>
      </c>
      <c r="AZ1686" s="31">
        <f t="shared" si="1105"/>
        <v>8.1591219664196998E-4</v>
      </c>
      <c r="BA1686" s="31">
        <f t="shared" si="1106"/>
        <v>1</v>
      </c>
      <c r="BB1686" s="34">
        <f>AU1686*'Propiedades físicas'!$C$4+'Diseño reactor'!AV1686*'Propiedades físicas'!$C$5+'Diseño reactor'!AW1686*'Propiedades físicas'!$C$8+'Diseño reactor'!AX1686*'Propiedades físicas'!$C$9+'Diseño reactor'!AY1686*'Propiedades físicas'!$C$7+'Diseño reactor'!AZ1686*'Propiedades físicas'!$C$6</f>
        <v>875.49142969318723</v>
      </c>
      <c r="BC1686" s="45">
        <f>AU1686*'Propiedades físicas'!$L$4+'Diseño reactor'!AV1686*'Propiedades físicas'!$L$5+'Diseño reactor'!AW1686*'Propiedades físicas'!$L$8+AX1686*'Propiedades físicas'!$L$9+'Diseño reactor'!AY1686*'Propiedades físicas'!$L$7+'Diseño reactor'!AZ1686*'Propiedades físicas'!$L$6</f>
        <v>2.0878206801743158</v>
      </c>
      <c r="BD1686" s="29">
        <f t="shared" si="1083"/>
        <v>1.8923339901307223</v>
      </c>
      <c r="BE1686" s="58">
        <f t="shared" si="1084"/>
        <v>41.722942307419203</v>
      </c>
      <c r="BF1686" s="30">
        <f>AU1686*'Propiedades físicas'!$I$4+'Diseño reactor'!AV1686*'Propiedades físicas'!$I$5+'Diseño reactor'!AW1686*'Propiedades físicas'!$I$8+'Diseño reactor'!AX1686*'Propiedades físicas'!$I$9+'Diseño reactor'!AY1686*'Propiedades físicas'!$I$7+'Diseño reactor'!AZ1686*'Propiedades físicas'!$I$6</f>
        <v>1.9921819864744325E-2</v>
      </c>
      <c r="BG1686" s="24">
        <f>AU1686*'Propiedades físicas'!$O$4+'Diseño reactor'!AV1686*'Propiedades físicas'!$O$5+'Diseño reactor'!AW1686*'Propiedades físicas'!$O$8+'Diseño reactor'!AX1686*'Propiedades físicas'!$O$9+'Diseño reactor'!AY1686*'Propiedades físicas'!$O$7+'Diseño reactor'!AZ1686*'Propiedades físicas'!$O$6</f>
        <v>0.15302508981220025</v>
      </c>
      <c r="BH1686" s="54">
        <f t="shared" si="1085"/>
        <v>41260.747323142743</v>
      </c>
      <c r="BI1686" s="34">
        <f t="shared" si="1107"/>
        <v>271.80632634403844</v>
      </c>
      <c r="BJ1686" s="27">
        <f t="shared" si="1086"/>
        <v>4795.5262168070249</v>
      </c>
      <c r="BK1686" s="34">
        <f t="shared" si="1087"/>
        <v>564.48910001819684</v>
      </c>
      <c r="BL1686" s="27">
        <f t="shared" si="1088"/>
        <v>105.52831480185374</v>
      </c>
      <c r="BM1686" s="34">
        <f t="shared" si="1089"/>
        <v>1.1054421768707483</v>
      </c>
      <c r="BN1686" s="45">
        <f t="shared" si="1090"/>
        <v>1770.5559056240345</v>
      </c>
      <c r="BO1686" s="45">
        <f t="shared" si="1091"/>
        <v>103.59649316346082</v>
      </c>
      <c r="BP1686" s="66">
        <f t="shared" si="1092"/>
        <v>6.6885563663595189</v>
      </c>
    </row>
    <row r="1687" spans="8:68">
      <c r="H1687" s="68">
        <v>1682</v>
      </c>
      <c r="I1687" s="31">
        <f>('Propiedades físicas'!$C$10*'Diseño reactor'!H1687)/1000</f>
        <v>1472.1625636508988</v>
      </c>
      <c r="J1687" s="31">
        <f t="shared" si="1069"/>
        <v>0.30974840093008471</v>
      </c>
      <c r="K1687" s="31">
        <f>(I1687*1000)/'Propiedades físicas'!$F$10</f>
        <v>9616.4106171556086</v>
      </c>
      <c r="L1687" s="31">
        <f t="shared" si="1070"/>
        <v>1373.7729453079439</v>
      </c>
      <c r="M1687" s="31">
        <f t="shared" si="1071"/>
        <v>8242.637671847664</v>
      </c>
      <c r="N1687" s="31">
        <f t="shared" si="1072"/>
        <v>0.81674967021875378</v>
      </c>
      <c r="O1687" s="32">
        <f t="shared" si="1073"/>
        <v>4.9004980213125231</v>
      </c>
      <c r="P1687" s="33">
        <f t="shared" si="1074"/>
        <v>0.64388378746948105</v>
      </c>
      <c r="Q1687" s="31">
        <f t="shared" si="1075"/>
        <v>4.6833011768386044</v>
      </c>
      <c r="R1687" s="31">
        <f t="shared" si="1076"/>
        <v>0.13627864615977803</v>
      </c>
      <c r="S1687" s="31">
        <f t="shared" si="1077"/>
        <v>0.21719684447391874</v>
      </c>
      <c r="T1687" s="31">
        <f t="shared" si="1078"/>
        <v>2.8843511454343409E-2</v>
      </c>
      <c r="U1687" s="31">
        <f t="shared" si="1079"/>
        <v>7.7437251351512902E-3</v>
      </c>
      <c r="V1687" s="47">
        <f t="shared" si="1093"/>
        <v>6.3763248856201046E-4</v>
      </c>
      <c r="W1687" s="31">
        <f t="shared" si="1080"/>
        <v>0.21165099791588934</v>
      </c>
      <c r="X1687" s="34">
        <f>(S1687*H1687*'Propiedades físicas'!$F$5*60*24*365)/(1000000)</f>
        <v>56542.618347259318</v>
      </c>
      <c r="Y1687" s="34">
        <f>(U1687*H1687*'Propiedades físicas'!$F$7*60*24*365)/(1000000)</f>
        <v>630.43998524648043</v>
      </c>
      <c r="Z1687" s="31">
        <f t="shared" si="1094"/>
        <v>1083.0125305236672</v>
      </c>
      <c r="AA1687" s="31">
        <f t="shared" si="1095"/>
        <v>7877.3125794425323</v>
      </c>
      <c r="AB1687" s="31">
        <f t="shared" si="1096"/>
        <v>229.22068284074663</v>
      </c>
      <c r="AC1687" s="31">
        <f t="shared" si="1097"/>
        <v>365.32509240513133</v>
      </c>
      <c r="AD1687" s="31">
        <f t="shared" si="1081"/>
        <v>48.514786266205611</v>
      </c>
      <c r="AE1687" s="31">
        <f t="shared" si="1098"/>
        <v>13.024945677324471</v>
      </c>
      <c r="AF1687" s="31">
        <f t="shared" si="1099"/>
        <v>9616.4106171556086</v>
      </c>
      <c r="AG1687" s="31">
        <f t="shared" si="1100"/>
        <v>0.11262128601201581</v>
      </c>
      <c r="AH1687" s="31">
        <f t="shared" si="1101"/>
        <v>0.81915310119863871</v>
      </c>
      <c r="AI1687" s="31">
        <f t="shared" si="1101"/>
        <v>2.3836407571013924E-2</v>
      </c>
      <c r="AJ1687" s="31">
        <f t="shared" si="1101"/>
        <v>3.7989755944218308E-2</v>
      </c>
      <c r="AK1687" s="31">
        <f t="shared" si="1082"/>
        <v>5.0449994491349581E-3</v>
      </c>
      <c r="AL1687" s="31">
        <f t="shared" si="1082"/>
        <v>1.3544498249781535E-3</v>
      </c>
      <c r="AM1687" s="31">
        <f t="shared" si="1102"/>
        <v>0.99999999999999978</v>
      </c>
      <c r="AN1687" s="31">
        <f>(Z1687*'Propiedades físicas'!$F$4)/1000</f>
        <v>952.37955909190248</v>
      </c>
      <c r="AO1687" s="31">
        <f>(AA1687*'Propiedades físicas'!$F$6)/1000</f>
        <v>252.38909504533873</v>
      </c>
      <c r="AP1687" s="31">
        <f>(AB1687*'Propiedades físicas'!$F$9)/1000</f>
        <v>141.4177002785986</v>
      </c>
      <c r="AQ1687" s="31">
        <f>(AC1687*'Propiedades físicas'!$F$5)/1000</f>
        <v>107.57727996053903</v>
      </c>
      <c r="AR1687" s="31">
        <f>(AD1687*'Propiedades físicas'!$F$8)/1000</f>
        <v>17.199462027095208</v>
      </c>
      <c r="AS1687" s="31">
        <f>(AE1687*'Propiedades físicas'!$F$7)/1000</f>
        <v>1.1994672474248105</v>
      </c>
      <c r="AT1687" s="31">
        <f t="shared" si="1103"/>
        <v>1472.1625636508988</v>
      </c>
      <c r="AU1687" s="31">
        <f t="shared" si="1104"/>
        <v>0.64692553839301736</v>
      </c>
      <c r="AV1687" s="31">
        <f t="shared" si="1108"/>
        <v>0.17144104956685272</v>
      </c>
      <c r="AW1687" s="31">
        <f t="shared" si="1108"/>
        <v>9.6061198518653329E-2</v>
      </c>
      <c r="AX1687" s="31">
        <f t="shared" si="1108"/>
        <v>7.307432114952854E-2</v>
      </c>
      <c r="AY1687" s="31">
        <f t="shared" si="1105"/>
        <v>1.1683126885417663E-2</v>
      </c>
      <c r="AZ1687" s="31">
        <f t="shared" si="1105"/>
        <v>8.1476548653036261E-4</v>
      </c>
      <c r="BA1687" s="31">
        <f t="shared" si="1106"/>
        <v>0.99999999999999989</v>
      </c>
      <c r="BB1687" s="34">
        <f>AU1687*'Propiedades físicas'!$C$4+'Diseño reactor'!AV1687*'Propiedades físicas'!$C$5+'Diseño reactor'!AW1687*'Propiedades físicas'!$C$8+'Diseño reactor'!AX1687*'Propiedades físicas'!$C$9+'Diseño reactor'!AY1687*'Propiedades físicas'!$C$7+'Diseño reactor'!AZ1687*'Propiedades físicas'!$C$6</f>
        <v>875.49106782140223</v>
      </c>
      <c r="BC1687" s="45">
        <f>AU1687*'Propiedades físicas'!$L$4+'Diseño reactor'!AV1687*'Propiedades físicas'!$L$5+'Diseño reactor'!AW1687*'Propiedades físicas'!$L$8+AX1687*'Propiedades físicas'!$L$9+'Diseño reactor'!AY1687*'Propiedades físicas'!$L$7+'Diseño reactor'!AZ1687*'Propiedades físicas'!$L$6</f>
        <v>2.0878800659760191</v>
      </c>
      <c r="BD1687" s="29">
        <f t="shared" si="1083"/>
        <v>1.8913940412818175</v>
      </c>
      <c r="BE1687" s="58">
        <f t="shared" si="1084"/>
        <v>41.721920995267425</v>
      </c>
      <c r="BF1687" s="30">
        <f>AU1687*'Propiedades físicas'!$I$4+'Diseño reactor'!AV1687*'Propiedades físicas'!$I$5+'Diseño reactor'!AW1687*'Propiedades físicas'!$I$8+'Diseño reactor'!AX1687*'Propiedades físicas'!$I$9+'Diseño reactor'!AY1687*'Propiedades físicas'!$I$7+'Diseño reactor'!AZ1687*'Propiedades físicas'!$I$6</f>
        <v>1.9921984661777269E-2</v>
      </c>
      <c r="BG1687" s="24">
        <f>AU1687*'Propiedades físicas'!$O$4+'Diseño reactor'!AV1687*'Propiedades físicas'!$O$5+'Diseño reactor'!AW1687*'Propiedades físicas'!$O$8+'Diseño reactor'!AX1687*'Propiedades físicas'!$O$9+'Diseño reactor'!AY1687*'Propiedades físicas'!$O$7+'Diseño reactor'!AZ1687*'Propiedades físicas'!$O$6</f>
        <v>0.15302789771214054</v>
      </c>
      <c r="BH1687" s="54">
        <f t="shared" si="1085"/>
        <v>41260.388954925162</v>
      </c>
      <c r="BI1687" s="34">
        <f t="shared" si="1107"/>
        <v>271.8113185364947</v>
      </c>
      <c r="BJ1687" s="27">
        <f t="shared" si="1086"/>
        <v>4795.5278082498171</v>
      </c>
      <c r="BK1687" s="34">
        <f t="shared" si="1087"/>
        <v>564.49964532044498</v>
      </c>
      <c r="BL1687" s="27">
        <f t="shared" si="1088"/>
        <v>105.52868333734702</v>
      </c>
      <c r="BM1687" s="34">
        <f t="shared" si="1089"/>
        <v>1.1054421768707483</v>
      </c>
      <c r="BN1687" s="45">
        <f t="shared" si="1090"/>
        <v>1771.7389281803078</v>
      </c>
      <c r="BO1687" s="45">
        <f t="shared" si="1091"/>
        <v>103.60869186316657</v>
      </c>
      <c r="BP1687" s="66">
        <f t="shared" si="1092"/>
        <v>6.6885536017409857</v>
      </c>
    </row>
    <row r="1688" spans="8:68">
      <c r="H1688" s="68">
        <v>1683</v>
      </c>
      <c r="I1688" s="31">
        <f>('Propiedades físicas'!$C$10*'Diseño reactor'!H1688)/1000</f>
        <v>1473.0378089324986</v>
      </c>
      <c r="J1688" s="31">
        <f t="shared" si="1069"/>
        <v>0.30956435553440437</v>
      </c>
      <c r="K1688" s="31">
        <f>(I1688*1000)/'Propiedades físicas'!$F$10</f>
        <v>9622.1278648471398</v>
      </c>
      <c r="L1688" s="31">
        <f t="shared" si="1070"/>
        <v>1374.5896949781627</v>
      </c>
      <c r="M1688" s="31">
        <f t="shared" si="1071"/>
        <v>8247.5381698689762</v>
      </c>
      <c r="N1688" s="31">
        <f t="shared" si="1072"/>
        <v>0.81674967021875378</v>
      </c>
      <c r="O1688" s="32">
        <f t="shared" si="1073"/>
        <v>4.9004980213125231</v>
      </c>
      <c r="P1688" s="33">
        <f t="shared" si="1074"/>
        <v>0.64396477129982455</v>
      </c>
      <c r="Q1688" s="31">
        <f t="shared" si="1075"/>
        <v>4.6834273114485248</v>
      </c>
      <c r="R1688" s="31">
        <f t="shared" si="1076"/>
        <v>0.13623193491659477</v>
      </c>
      <c r="S1688" s="31">
        <f t="shared" si="1077"/>
        <v>0.2170707098639981</v>
      </c>
      <c r="T1688" s="31">
        <f t="shared" si="1078"/>
        <v>2.8820117059599734E-2</v>
      </c>
      <c r="U1688" s="31">
        <f t="shared" si="1079"/>
        <v>7.7328469427346159E-3</v>
      </c>
      <c r="V1688" s="47">
        <f t="shared" si="1093"/>
        <v>6.3771268614157392E-4</v>
      </c>
      <c r="W1688" s="31">
        <f t="shared" si="1080"/>
        <v>0.21155184411969383</v>
      </c>
      <c r="X1688" s="34">
        <f>(S1688*H1688*'Propiedades físicas'!$F$5*60*24*365)/(1000000)</f>
        <v>56543.378640166746</v>
      </c>
      <c r="Y1688" s="34">
        <f>(U1688*H1688*'Propiedades físicas'!$F$7*60*24*365)/(1000000)</f>
        <v>629.92864799475944</v>
      </c>
      <c r="Z1688" s="31">
        <f t="shared" si="1094"/>
        <v>1083.7927100976046</v>
      </c>
      <c r="AA1688" s="31">
        <f t="shared" si="1095"/>
        <v>7882.2081651678673</v>
      </c>
      <c r="AB1688" s="31">
        <f t="shared" si="1096"/>
        <v>229.27834646462901</v>
      </c>
      <c r="AC1688" s="31">
        <f t="shared" si="1097"/>
        <v>365.33000470110881</v>
      </c>
      <c r="AD1688" s="31">
        <f t="shared" si="1081"/>
        <v>48.50425701130635</v>
      </c>
      <c r="AE1688" s="31">
        <f t="shared" si="1098"/>
        <v>13.014381404622359</v>
      </c>
      <c r="AF1688" s="31">
        <f t="shared" si="1099"/>
        <v>9622.127864847138</v>
      </c>
      <c r="AG1688" s="31">
        <f t="shared" si="1100"/>
        <v>0.11263545084004371</v>
      </c>
      <c r="AH1688" s="31">
        <f t="shared" si="1101"/>
        <v>0.81917516331956253</v>
      </c>
      <c r="AI1688" s="31">
        <f t="shared" si="1101"/>
        <v>2.382823733846437E-2</v>
      </c>
      <c r="AJ1688" s="31">
        <f t="shared" si="1101"/>
        <v>3.7967693823294735E-2</v>
      </c>
      <c r="AK1688" s="31">
        <f t="shared" si="1082"/>
        <v>5.0409075510738826E-3</v>
      </c>
      <c r="AL1688" s="31">
        <f t="shared" si="1082"/>
        <v>1.3525471275608653E-3</v>
      </c>
      <c r="AM1688" s="31">
        <f t="shared" si="1102"/>
        <v>1.0000000000000002</v>
      </c>
      <c r="AN1688" s="31">
        <f>(Z1688*'Propiedades físicas'!$F$4)/1000</f>
        <v>953.0656334056315</v>
      </c>
      <c r="AO1688" s="31">
        <f>(AA1688*'Propiedades físicas'!$F$6)/1000</f>
        <v>252.54594961197847</v>
      </c>
      <c r="AP1688" s="31">
        <f>(AB1688*'Propiedades físicas'!$F$9)/1000</f>
        <v>141.45327585135283</v>
      </c>
      <c r="AQ1688" s="31">
        <f>(AC1688*'Propiedades físicas'!$F$5)/1000</f>
        <v>107.57872648433552</v>
      </c>
      <c r="AR1688" s="31">
        <f>(AD1688*'Propiedades físicas'!$F$8)/1000</f>
        <v>17.195729195648319</v>
      </c>
      <c r="AS1688" s="31">
        <f>(AE1688*'Propiedades físicas'!$F$7)/1000</f>
        <v>1.198494383551673</v>
      </c>
      <c r="AT1688" s="31">
        <f t="shared" si="1103"/>
        <v>1473.0378089324981</v>
      </c>
      <c r="AU1688" s="31">
        <f t="shared" si="1104"/>
        <v>0.64700690479649847</v>
      </c>
      <c r="AV1688" s="31">
        <f t="shared" si="1108"/>
        <v>0.17144566696152697</v>
      </c>
      <c r="AW1688" s="31">
        <f t="shared" si="1108"/>
        <v>9.6028272318320992E-2</v>
      </c>
      <c r="AX1688" s="31">
        <f t="shared" si="1108"/>
        <v>7.3031884064331781E-2</v>
      </c>
      <c r="AY1688" s="31">
        <f t="shared" si="1105"/>
        <v>1.1673650935076788E-2</v>
      </c>
      <c r="AZ1688" s="31">
        <f t="shared" si="1105"/>
        <v>8.1362092424512502E-4</v>
      </c>
      <c r="BA1688" s="31">
        <f t="shared" si="1106"/>
        <v>1.0000000000000002</v>
      </c>
      <c r="BB1688" s="34">
        <f>AU1688*'Propiedades físicas'!$C$4+'Diseño reactor'!AV1688*'Propiedades físicas'!$C$5+'Diseño reactor'!AW1688*'Propiedades físicas'!$C$8+'Diseño reactor'!AX1688*'Propiedades físicas'!$C$9+'Diseño reactor'!AY1688*'Propiedades físicas'!$C$7+'Diseño reactor'!AZ1688*'Propiedades físicas'!$C$6</f>
        <v>875.49070658805101</v>
      </c>
      <c r="BC1688" s="45">
        <f>AU1688*'Propiedades físicas'!$L$4+'Diseño reactor'!AV1688*'Propiedades físicas'!$L$5+'Diseño reactor'!AW1688*'Propiedades físicas'!$L$8+AX1688*'Propiedades físicas'!$L$9+'Diseño reactor'!AY1688*'Propiedades físicas'!$L$7+'Diseño reactor'!AZ1688*'Propiedades físicas'!$L$6</f>
        <v>2.0879393935793442</v>
      </c>
      <c r="BD1688" s="29">
        <f t="shared" si="1083"/>
        <v>1.8904550274535474</v>
      </c>
      <c r="BE1688" s="58">
        <f t="shared" si="1084"/>
        <v>41.72090071867175</v>
      </c>
      <c r="BF1688" s="30">
        <f>AU1688*'Propiedades físicas'!$I$4+'Diseño reactor'!AV1688*'Propiedades físicas'!$I$5+'Diseño reactor'!AW1688*'Propiedades físicas'!$I$8+'Diseño reactor'!AX1688*'Propiedades físicas'!$I$9+'Diseño reactor'!AY1688*'Propiedades físicas'!$I$7+'Diseño reactor'!AZ1688*'Propiedades físicas'!$I$6</f>
        <v>1.9922149159133967E-2</v>
      </c>
      <c r="BG1688" s="24">
        <f>AU1688*'Propiedades físicas'!$O$4+'Diseño reactor'!AV1688*'Propiedades físicas'!$O$5+'Diseño reactor'!AW1688*'Propiedades físicas'!$O$8+'Diseño reactor'!AX1688*'Propiedades físicas'!$O$9+'Diseño reactor'!AY1688*'Propiedades físicas'!$O$7+'Diseño reactor'!AZ1688*'Propiedades físicas'!$O$6</f>
        <v>0.15303070303923724</v>
      </c>
      <c r="BH1688" s="54">
        <f t="shared" si="1085"/>
        <v>41260.031243372949</v>
      </c>
      <c r="BI1688" s="34">
        <f t="shared" si="1107"/>
        <v>271.81630357833546</v>
      </c>
      <c r="BJ1688" s="27">
        <f t="shared" si="1086"/>
        <v>4795.5294077425679</v>
      </c>
      <c r="BK1688" s="34">
        <f t="shared" si="1087"/>
        <v>564.51018208629398</v>
      </c>
      <c r="BL1688" s="27">
        <f t="shared" si="1088"/>
        <v>105.5290515633303</v>
      </c>
      <c r="BM1688" s="34">
        <f t="shared" si="1089"/>
        <v>1.1054421768707483</v>
      </c>
      <c r="BN1688" s="45">
        <f t="shared" si="1090"/>
        <v>1772.921988112284</v>
      </c>
      <c r="BO1688" s="45">
        <f t="shared" si="1091"/>
        <v>103.62087913551919</v>
      </c>
      <c r="BP1688" s="66">
        <f t="shared" si="1092"/>
        <v>6.6885508419999429</v>
      </c>
    </row>
    <row r="1689" spans="8:68">
      <c r="H1689" s="68">
        <v>1684</v>
      </c>
      <c r="I1689" s="31">
        <f>('Propiedades físicas'!$C$10*'Diseño reactor'!H1689)/1000</f>
        <v>1473.9130542140986</v>
      </c>
      <c r="J1689" s="31">
        <f t="shared" si="1069"/>
        <v>0.30938052871995397</v>
      </c>
      <c r="K1689" s="31">
        <f>(I1689*1000)/'Propiedades físicas'!$F$10</f>
        <v>9627.8451125386709</v>
      </c>
      <c r="L1689" s="31">
        <f t="shared" si="1070"/>
        <v>1375.4064446483815</v>
      </c>
      <c r="M1689" s="31">
        <f t="shared" si="1071"/>
        <v>8252.4386678902883</v>
      </c>
      <c r="N1689" s="31">
        <f t="shared" si="1072"/>
        <v>0.81674967021875389</v>
      </c>
      <c r="O1689" s="32">
        <f t="shared" si="1073"/>
        <v>4.9004980213125231</v>
      </c>
      <c r="P1689" s="33">
        <f t="shared" si="1074"/>
        <v>0.64404567928744383</v>
      </c>
      <c r="Q1689" s="31">
        <f t="shared" si="1075"/>
        <v>4.683553301716028</v>
      </c>
      <c r="R1689" s="31">
        <f t="shared" si="1076"/>
        <v>0.13618525138212428</v>
      </c>
      <c r="S1689" s="31">
        <f t="shared" si="1077"/>
        <v>0.21694471959649533</v>
      </c>
      <c r="T1689" s="31">
        <f t="shared" si="1078"/>
        <v>2.8796750433186184E-2</v>
      </c>
      <c r="U1689" s="31">
        <f t="shared" si="1079"/>
        <v>7.7219891159995618E-3</v>
      </c>
      <c r="V1689" s="47">
        <f t="shared" si="1093"/>
        <v>6.3779280861475023E-4</v>
      </c>
      <c r="W1689" s="31">
        <f t="shared" si="1080"/>
        <v>0.21145278318270266</v>
      </c>
      <c r="X1689" s="34">
        <f>(S1689*H1689*'Propiedades físicas'!$F$5*60*24*365)/(1000000)</f>
        <v>56544.137509686669</v>
      </c>
      <c r="Y1689" s="34">
        <f>(U1689*H1689*'Propiedades físicas'!$F$7*60*24*365)/(1000000)</f>
        <v>629.41791768251096</v>
      </c>
      <c r="Z1689" s="31">
        <f t="shared" si="1094"/>
        <v>1084.5729239200555</v>
      </c>
      <c r="AA1689" s="31">
        <f t="shared" si="1095"/>
        <v>7887.1037600897907</v>
      </c>
      <c r="AB1689" s="31">
        <f t="shared" si="1096"/>
        <v>229.3359633274973</v>
      </c>
      <c r="AC1689" s="31">
        <f t="shared" si="1097"/>
        <v>365.33490780049812</v>
      </c>
      <c r="AD1689" s="31">
        <f t="shared" si="1081"/>
        <v>48.493727729485535</v>
      </c>
      <c r="AE1689" s="31">
        <f t="shared" si="1098"/>
        <v>13.003829671343262</v>
      </c>
      <c r="AF1689" s="31">
        <f t="shared" si="1099"/>
        <v>9627.8451125386691</v>
      </c>
      <c r="AG1689" s="31">
        <f t="shared" si="1100"/>
        <v>0.11264960240247107</v>
      </c>
      <c r="AH1689" s="31">
        <f t="shared" si="1101"/>
        <v>0.81919720019364961</v>
      </c>
      <c r="AI1689" s="31">
        <f t="shared" si="1101"/>
        <v>2.3820071952427371E-2</v>
      </c>
      <c r="AJ1689" s="31">
        <f t="shared" si="1101"/>
        <v>3.7945656949207679E-2</v>
      </c>
      <c r="AK1689" s="31">
        <f t="shared" si="1082"/>
        <v>5.0368205099530017E-3</v>
      </c>
      <c r="AL1689" s="31">
        <f t="shared" si="1082"/>
        <v>1.3506479922914354E-3</v>
      </c>
      <c r="AM1689" s="31">
        <f t="shared" si="1102"/>
        <v>1.0000000000000002</v>
      </c>
      <c r="AN1689" s="31">
        <f>(Z1689*'Propiedades físicas'!$F$4)/1000</f>
        <v>953.75173783681828</v>
      </c>
      <c r="AO1689" s="31">
        <f>(AA1689*'Propiedades físicas'!$F$6)/1000</f>
        <v>252.7028044732769</v>
      </c>
      <c r="AP1689" s="31">
        <f>(AB1689*'Propiedades físicas'!$F$9)/1000</f>
        <v>141.48882257489944</v>
      </c>
      <c r="AQ1689" s="31">
        <f>(AC1689*'Propiedades físicas'!$F$5)/1000</f>
        <v>107.58017030001268</v>
      </c>
      <c r="AR1689" s="31">
        <f>(AD1689*'Propiedades físicas'!$F$8)/1000</f>
        <v>17.191996354657206</v>
      </c>
      <c r="AS1689" s="31">
        <f>(AE1689*'Propiedades físicas'!$F$7)/1000</f>
        <v>1.1975226744340008</v>
      </c>
      <c r="AT1689" s="31">
        <f t="shared" si="1103"/>
        <v>1473.9130542140983</v>
      </c>
      <c r="AU1689" s="31">
        <f t="shared" si="1104"/>
        <v>0.64708819499896886</v>
      </c>
      <c r="AV1689" s="31">
        <f t="shared" si="1108"/>
        <v>0.17145027907227536</v>
      </c>
      <c r="AW1689" s="31">
        <f t="shared" si="1108"/>
        <v>9.5995365649531039E-2</v>
      </c>
      <c r="AX1689" s="31">
        <f t="shared" si="1108"/>
        <v>7.2989495542106625E-2</v>
      </c>
      <c r="AY1689" s="31">
        <f t="shared" si="1105"/>
        <v>1.1664186232358265E-2</v>
      </c>
      <c r="AZ1689" s="31">
        <f t="shared" si="1105"/>
        <v>8.1247850475992228E-4</v>
      </c>
      <c r="BA1689" s="31">
        <f t="shared" si="1106"/>
        <v>1</v>
      </c>
      <c r="BB1689" s="34">
        <f>AU1689*'Propiedades físicas'!$C$4+'Diseño reactor'!AV1689*'Propiedades físicas'!$C$5+'Diseño reactor'!AW1689*'Propiedades físicas'!$C$8+'Diseño reactor'!AX1689*'Propiedades físicas'!$C$9+'Diseño reactor'!AY1689*'Propiedades físicas'!$C$7+'Diseño reactor'!AZ1689*'Propiedades físicas'!$C$6</f>
        <v>875.49034599171989</v>
      </c>
      <c r="BC1689" s="45">
        <f>AU1689*'Propiedades físicas'!$L$4+'Diseño reactor'!AV1689*'Propiedades físicas'!$L$5+'Diseño reactor'!AW1689*'Propiedades físicas'!$L$8+AX1689*'Propiedades físicas'!$L$9+'Diseño reactor'!AY1689*'Propiedades físicas'!$L$7+'Diseño reactor'!AZ1689*'Propiedades físicas'!$L$6</f>
        <v>2.0879986630689809</v>
      </c>
      <c r="BD1689" s="29">
        <f t="shared" si="1083"/>
        <v>1.8895169472497748</v>
      </c>
      <c r="BE1689" s="58">
        <f t="shared" si="1084"/>
        <v>41.719881476051029</v>
      </c>
      <c r="BF1689" s="30">
        <f>AU1689*'Propiedades físicas'!$I$4+'Diseño reactor'!AV1689*'Propiedades físicas'!$I$5+'Diseño reactor'!AW1689*'Propiedades físicas'!$I$8+'Diseño reactor'!AX1689*'Propiedades físicas'!$I$9+'Diseño reactor'!AY1689*'Propiedades físicas'!$I$7+'Diseño reactor'!AZ1689*'Propiedades físicas'!$I$6</f>
        <v>1.9922313357468156E-2</v>
      </c>
      <c r="BG1689" s="24">
        <f>AU1689*'Propiedades físicas'!$O$4+'Diseño reactor'!AV1689*'Propiedades físicas'!$O$5+'Diseño reactor'!AW1689*'Propiedades físicas'!$O$8+'Diseño reactor'!AX1689*'Propiedades físicas'!$O$9+'Diseño reactor'!AY1689*'Propiedades físicas'!$O$7+'Diseño reactor'!AZ1689*'Propiedades físicas'!$O$6</f>
        <v>0.15303350579691311</v>
      </c>
      <c r="BH1689" s="54">
        <f t="shared" si="1085"/>
        <v>41259.674187033161</v>
      </c>
      <c r="BI1689" s="34">
        <f t="shared" si="1107"/>
        <v>271.82128148353439</v>
      </c>
      <c r="BJ1689" s="27">
        <f t="shared" si="1086"/>
        <v>4795.5310152585353</v>
      </c>
      <c r="BK1689" s="34">
        <f t="shared" si="1087"/>
        <v>564.5207103252643</v>
      </c>
      <c r="BL1689" s="27">
        <f t="shared" si="1088"/>
        <v>105.52941948016398</v>
      </c>
      <c r="BM1689" s="34">
        <f t="shared" si="1089"/>
        <v>1.1054421768707483</v>
      </c>
      <c r="BN1689" s="45">
        <f t="shared" si="1090"/>
        <v>1774.1050853656347</v>
      </c>
      <c r="BO1689" s="45">
        <f t="shared" si="1091"/>
        <v>103.63305499656762</v>
      </c>
      <c r="BP1689" s="66">
        <f t="shared" si="1092"/>
        <v>6.6885480871255902</v>
      </c>
    </row>
    <row r="1690" spans="8:68">
      <c r="H1690" s="68">
        <v>1685</v>
      </c>
      <c r="I1690" s="31">
        <f>('Propiedades físicas'!$C$10*'Diseño reactor'!H1690)/1000</f>
        <v>1474.7882994956981</v>
      </c>
      <c r="J1690" s="31">
        <f t="shared" si="1069"/>
        <v>0.30919692009756833</v>
      </c>
      <c r="K1690" s="31">
        <f>(I1690*1000)/'Propiedades físicas'!$F$10</f>
        <v>9633.5623602302021</v>
      </c>
      <c r="L1690" s="31">
        <f t="shared" si="1070"/>
        <v>1376.2231943186002</v>
      </c>
      <c r="M1690" s="31">
        <f t="shared" si="1071"/>
        <v>8257.3391659116005</v>
      </c>
      <c r="N1690" s="31">
        <f t="shared" si="1072"/>
        <v>0.81674967021875389</v>
      </c>
      <c r="O1690" s="32">
        <f t="shared" si="1073"/>
        <v>4.9004980213125222</v>
      </c>
      <c r="P1690" s="33">
        <f t="shared" si="1074"/>
        <v>0.6441265115388306</v>
      </c>
      <c r="Q1690" s="31">
        <f t="shared" si="1075"/>
        <v>4.6836791478853339</v>
      </c>
      <c r="R1690" s="31">
        <f t="shared" si="1076"/>
        <v>0.13613859553996779</v>
      </c>
      <c r="S1690" s="31">
        <f t="shared" si="1077"/>
        <v>0.21681887342718759</v>
      </c>
      <c r="T1690" s="31">
        <f t="shared" si="1078"/>
        <v>2.877341153264679E-2</v>
      </c>
      <c r="U1690" s="31">
        <f t="shared" si="1079"/>
        <v>7.7111516073087366E-3</v>
      </c>
      <c r="V1690" s="47">
        <f t="shared" si="1093"/>
        <v>6.3787285608699735E-4</v>
      </c>
      <c r="W1690" s="31">
        <f t="shared" si="1080"/>
        <v>0.21135381497453051</v>
      </c>
      <c r="X1690" s="34">
        <f>(S1690*H1690*'Propiedades físicas'!$F$5*60*24*365)/(1000000)</f>
        <v>56544.894959148536</v>
      </c>
      <c r="Y1690" s="34">
        <f>(U1690*H1690*'Propiedades físicas'!$F$7*60*24*365)/(1000000)</f>
        <v>628.90779338176424</v>
      </c>
      <c r="Z1690" s="31">
        <f t="shared" si="1094"/>
        <v>1085.3531719429295</v>
      </c>
      <c r="AA1690" s="31">
        <f t="shared" si="1095"/>
        <v>7891.9993641867877</v>
      </c>
      <c r="AB1690" s="31">
        <f t="shared" si="1096"/>
        <v>229.39353348484573</v>
      </c>
      <c r="AC1690" s="31">
        <f t="shared" si="1097"/>
        <v>365.33980172481108</v>
      </c>
      <c r="AD1690" s="31">
        <f t="shared" si="1081"/>
        <v>48.483198432509845</v>
      </c>
      <c r="AE1690" s="31">
        <f t="shared" si="1098"/>
        <v>12.99329045831522</v>
      </c>
      <c r="AF1690" s="31">
        <f t="shared" si="1099"/>
        <v>9633.5623602302003</v>
      </c>
      <c r="AG1690" s="31">
        <f t="shared" si="1100"/>
        <v>0.11266374071792423</v>
      </c>
      <c r="AH1690" s="31">
        <f t="shared" si="1101"/>
        <v>0.81921921186361668</v>
      </c>
      <c r="AI1690" s="31">
        <f t="shared" si="1101"/>
        <v>2.381191141003464E-2</v>
      </c>
      <c r="AJ1690" s="31">
        <f t="shared" si="1101"/>
        <v>3.7923645279240303E-2</v>
      </c>
      <c r="AK1690" s="31">
        <f t="shared" si="1082"/>
        <v>5.032738318346372E-3</v>
      </c>
      <c r="AL1690" s="31">
        <f t="shared" si="1082"/>
        <v>1.3487524108376392E-3</v>
      </c>
      <c r="AM1690" s="31">
        <f t="shared" si="1102"/>
        <v>0.99999999999999989</v>
      </c>
      <c r="AN1690" s="31">
        <f>(Z1690*'Propiedades físicas'!$F$4)/1000</f>
        <v>954.43787234317335</v>
      </c>
      <c r="AO1690" s="31">
        <f>(AA1690*'Propiedades físicas'!$F$6)/1000</f>
        <v>252.85965962854468</v>
      </c>
      <c r="AP1690" s="31">
        <f>(AB1690*'Propiedades físicas'!$F$9)/1000</f>
        <v>141.52434048347556</v>
      </c>
      <c r="AQ1690" s="31">
        <f>(AC1690*'Propiedades físicas'!$F$5)/1000</f>
        <v>107.58161141390514</v>
      </c>
      <c r="AR1690" s="31">
        <f>(AD1690*'Propiedades físicas'!$F$8)/1000</f>
        <v>17.188263508293385</v>
      </c>
      <c r="AS1690" s="31">
        <f>(AE1690*'Propiedades físicas'!$F$7)/1000</f>
        <v>1.1965521183062489</v>
      </c>
      <c r="AT1690" s="31">
        <f t="shared" si="1103"/>
        <v>1474.7882994956983</v>
      </c>
      <c r="AU1690" s="31">
        <f t="shared" si="1104"/>
        <v>0.64716940910742371</v>
      </c>
      <c r="AV1690" s="31">
        <f t="shared" si="1108"/>
        <v>0.17145488590803823</v>
      </c>
      <c r="AW1690" s="31">
        <f t="shared" si="1108"/>
        <v>9.5962478500724202E-2</v>
      </c>
      <c r="AX1690" s="31">
        <f t="shared" si="1108"/>
        <v>7.2947155500686103E-2</v>
      </c>
      <c r="AY1690" s="31">
        <f t="shared" si="1105"/>
        <v>1.1654732760065215E-2</v>
      </c>
      <c r="AZ1690" s="31">
        <f t="shared" si="1105"/>
        <v>8.1133822306252916E-4</v>
      </c>
      <c r="BA1690" s="31">
        <f t="shared" si="1106"/>
        <v>1</v>
      </c>
      <c r="BB1690" s="34">
        <f>AU1690*'Propiedades físicas'!$C$4+'Diseño reactor'!AV1690*'Propiedades físicas'!$C$5+'Diseño reactor'!AW1690*'Propiedades físicas'!$C$8+'Diseño reactor'!AX1690*'Propiedades físicas'!$C$9+'Diseño reactor'!AY1690*'Propiedades físicas'!$C$7+'Diseño reactor'!AZ1690*'Propiedades físicas'!$C$6</f>
        <v>875.48998603099915</v>
      </c>
      <c r="BC1690" s="45">
        <f>AU1690*'Propiedades físicas'!$L$4+'Diseño reactor'!AV1690*'Propiedades físicas'!$L$5+'Diseño reactor'!AW1690*'Propiedades físicas'!$L$8+AX1690*'Propiedades físicas'!$L$9+'Diseño reactor'!AY1690*'Propiedades físicas'!$L$7+'Diseño reactor'!AZ1690*'Propiedades físicas'!$L$6</f>
        <v>2.0880578745294547</v>
      </c>
      <c r="BD1690" s="29">
        <f t="shared" si="1083"/>
        <v>1.8885797992771407</v>
      </c>
      <c r="BE1690" s="58">
        <f t="shared" si="1084"/>
        <v>41.718863265827316</v>
      </c>
      <c r="BF1690" s="30">
        <f>AU1690*'Propiedades físicas'!$I$4+'Diseño reactor'!AV1690*'Propiedades físicas'!$I$5+'Diseño reactor'!AW1690*'Propiedades físicas'!$I$8+'Diseño reactor'!AX1690*'Propiedades físicas'!$I$9+'Diseño reactor'!AY1690*'Propiedades físicas'!$I$7+'Diseño reactor'!AZ1690*'Propiedades físicas'!$I$6</f>
        <v>1.99224772574319E-2</v>
      </c>
      <c r="BG1690" s="24">
        <f>AU1690*'Propiedades físicas'!$O$4+'Diseño reactor'!AV1690*'Propiedades físicas'!$O$5+'Diseño reactor'!AW1690*'Propiedades físicas'!$O$8+'Diseño reactor'!AX1690*'Propiedades físicas'!$O$9+'Diseño reactor'!AY1690*'Propiedades físicas'!$O$7+'Diseño reactor'!AZ1690*'Propiedades físicas'!$O$6</f>
        <v>0.15303630598858509</v>
      </c>
      <c r="BH1690" s="54">
        <f t="shared" si="1085"/>
        <v>41259.317784456682</v>
      </c>
      <c r="BI1690" s="34">
        <f t="shared" si="1107"/>
        <v>271.82625226603108</v>
      </c>
      <c r="BJ1690" s="27">
        <f t="shared" si="1086"/>
        <v>4795.5326307710566</v>
      </c>
      <c r="BK1690" s="34">
        <f t="shared" si="1087"/>
        <v>564.53123004686449</v>
      </c>
      <c r="BL1690" s="27">
        <f t="shared" si="1088"/>
        <v>105.52978708820795</v>
      </c>
      <c r="BM1690" s="34">
        <f t="shared" si="1089"/>
        <v>1.1054421768707483</v>
      </c>
      <c r="BN1690" s="45">
        <f t="shared" si="1090"/>
        <v>1775.2882198861375</v>
      </c>
      <c r="BO1690" s="45">
        <f t="shared" si="1091"/>
        <v>103.64521946233076</v>
      </c>
      <c r="BP1690" s="66">
        <f t="shared" si="1092"/>
        <v>6.6885453371071559</v>
      </c>
    </row>
    <row r="1691" spans="8:68">
      <c r="H1691" s="68">
        <v>1686</v>
      </c>
      <c r="I1691" s="31">
        <f>('Propiedades físicas'!$C$10*'Diseño reactor'!H1691)/1000</f>
        <v>1475.6635447772981</v>
      </c>
      <c r="J1691" s="31">
        <f t="shared" si="1069"/>
        <v>0.30901352927900505</v>
      </c>
      <c r="K1691" s="31">
        <f>(I1691*1000)/'Propiedades físicas'!$F$10</f>
        <v>9639.2796079217333</v>
      </c>
      <c r="L1691" s="31">
        <f t="shared" si="1070"/>
        <v>1377.039943988819</v>
      </c>
      <c r="M1691" s="31">
        <f t="shared" si="1071"/>
        <v>8262.2396639329145</v>
      </c>
      <c r="N1691" s="31">
        <f t="shared" si="1072"/>
        <v>0.81674967021875389</v>
      </c>
      <c r="O1691" s="32">
        <f t="shared" si="1073"/>
        <v>4.9004980213125231</v>
      </c>
      <c r="P1691" s="33">
        <f t="shared" si="1074"/>
        <v>0.64420726816027774</v>
      </c>
      <c r="Q1691" s="31">
        <f t="shared" si="1075"/>
        <v>4.6838048502001275</v>
      </c>
      <c r="R1691" s="31">
        <f t="shared" si="1076"/>
        <v>0.13609196737371507</v>
      </c>
      <c r="S1691" s="31">
        <f t="shared" si="1077"/>
        <v>0.21669317111239556</v>
      </c>
      <c r="T1691" s="31">
        <f t="shared" si="1078"/>
        <v>2.8750100315602642E-2</v>
      </c>
      <c r="U1691" s="31">
        <f t="shared" si="1079"/>
        <v>7.7003343691584049E-3</v>
      </c>
      <c r="V1691" s="47">
        <f t="shared" si="1093"/>
        <v>6.3795282866357602E-4</v>
      </c>
      <c r="W1691" s="31">
        <f t="shared" si="1080"/>
        <v>0.21125493936503612</v>
      </c>
      <c r="X1691" s="34">
        <f>(S1691*H1691*'Propiedades físicas'!$F$5*60*24*365)/(1000000)</f>
        <v>56545.650991872419</v>
      </c>
      <c r="Y1691" s="34">
        <f>(U1691*H1691*'Propiedades físicas'!$F$7*60*24*365)/(1000000)</f>
        <v>628.3982741662328</v>
      </c>
      <c r="Z1691" s="31">
        <f t="shared" si="1094"/>
        <v>1086.1334541182282</v>
      </c>
      <c r="AA1691" s="31">
        <f t="shared" si="1095"/>
        <v>7896.894977437415</v>
      </c>
      <c r="AB1691" s="31">
        <f t="shared" si="1096"/>
        <v>229.45105699208361</v>
      </c>
      <c r="AC1691" s="31">
        <f t="shared" si="1097"/>
        <v>365.34468649549893</v>
      </c>
      <c r="AD1691" s="31">
        <f t="shared" si="1081"/>
        <v>48.472669132106056</v>
      </c>
      <c r="AE1691" s="31">
        <f t="shared" si="1098"/>
        <v>12.982763746401071</v>
      </c>
      <c r="AF1691" s="31">
        <f t="shared" si="1099"/>
        <v>9639.2796079217333</v>
      </c>
      <c r="AG1691" s="31">
        <f t="shared" si="1100"/>
        <v>0.11267786580499482</v>
      </c>
      <c r="AH1691" s="31">
        <f t="shared" si="1101"/>
        <v>0.81924119837208631</v>
      </c>
      <c r="AI1691" s="31">
        <f t="shared" si="1101"/>
        <v>2.3803755708415867E-2</v>
      </c>
      <c r="AJ1691" s="31">
        <f t="shared" si="1101"/>
        <v>3.7901658770770806E-2</v>
      </c>
      <c r="AK1691" s="31">
        <f t="shared" si="1082"/>
        <v>5.0286609688415251E-3</v>
      </c>
      <c r="AL1691" s="31">
        <f t="shared" si="1082"/>
        <v>1.3468603748906301E-3</v>
      </c>
      <c r="AM1691" s="31">
        <f t="shared" si="1102"/>
        <v>0.99999999999999989</v>
      </c>
      <c r="AN1691" s="31">
        <f>(Z1691*'Propiedades físicas'!$F$4)/1000</f>
        <v>955.12403688248753</v>
      </c>
      <c r="AO1691" s="31">
        <f>(AA1691*'Propiedades físicas'!$F$6)/1000</f>
        <v>253.01651507709477</v>
      </c>
      <c r="AP1691" s="31">
        <f>(AB1691*'Propiedades físicas'!$F$9)/1000</f>
        <v>141.55982961126597</v>
      </c>
      <c r="AQ1691" s="31">
        <f>(AC1691*'Propiedades físicas'!$F$5)/1000</f>
        <v>107.58304983232958</v>
      </c>
      <c r="AR1691" s="31">
        <f>(AD1691*'Propiedades físicas'!$F$8)/1000</f>
        <v>17.184530660714234</v>
      </c>
      <c r="AS1691" s="31">
        <f>(AE1691*'Propiedades físicas'!$F$7)/1000</f>
        <v>1.1955827134060746</v>
      </c>
      <c r="AT1691" s="31">
        <f t="shared" si="1103"/>
        <v>1475.6635447772983</v>
      </c>
      <c r="AU1691" s="31">
        <f t="shared" si="1104"/>
        <v>0.64725054722865794</v>
      </c>
      <c r="AV1691" s="31">
        <f t="shared" si="1108"/>
        <v>0.17145948747773604</v>
      </c>
      <c r="AW1691" s="31">
        <f t="shared" si="1108"/>
        <v>9.5929610860333109E-2</v>
      </c>
      <c r="AX1691" s="31">
        <f t="shared" si="1108"/>
        <v>7.2904863858086033E-2</v>
      </c>
      <c r="AY1691" s="31">
        <f t="shared" si="1105"/>
        <v>1.1645290501031968E-2</v>
      </c>
      <c r="AZ1691" s="31">
        <f t="shared" si="1105"/>
        <v>8.1020007415478134E-4</v>
      </c>
      <c r="BA1691" s="31">
        <f t="shared" si="1106"/>
        <v>1</v>
      </c>
      <c r="BB1691" s="34">
        <f>AU1691*'Propiedades físicas'!$C$4+'Diseño reactor'!AV1691*'Propiedades físicas'!$C$5+'Diseño reactor'!AW1691*'Propiedades físicas'!$C$8+'Diseño reactor'!AX1691*'Propiedades físicas'!$C$9+'Diseño reactor'!AY1691*'Propiedades físicas'!$C$7+'Diseño reactor'!AZ1691*'Propiedades físicas'!$C$6</f>
        <v>875.4896267044835</v>
      </c>
      <c r="BC1691" s="45">
        <f>AU1691*'Propiedades físicas'!$L$4+'Diseño reactor'!AV1691*'Propiedades físicas'!$L$5+'Diseño reactor'!AW1691*'Propiedades físicas'!$L$8+AX1691*'Propiedades físicas'!$L$9+'Diseño reactor'!AY1691*'Propiedades físicas'!$L$7+'Diseño reactor'!AZ1691*'Propiedades físicas'!$L$6</f>
        <v>2.0881170280451307</v>
      </c>
      <c r="BD1691" s="29">
        <f t="shared" si="1083"/>
        <v>1.8876435821450557</v>
      </c>
      <c r="BE1691" s="58">
        <f t="shared" si="1084"/>
        <v>41.717846086425908</v>
      </c>
      <c r="BF1691" s="30">
        <f>AU1691*'Propiedades físicas'!$I$4+'Diseño reactor'!AV1691*'Propiedades físicas'!$I$5+'Diseño reactor'!AW1691*'Propiedades físicas'!$I$8+'Diseño reactor'!AX1691*'Propiedades físicas'!$I$9+'Diseño reactor'!AY1691*'Propiedades físicas'!$I$7+'Diseño reactor'!AZ1691*'Propiedades físicas'!$I$6</f>
        <v>1.9922640859675531E-2</v>
      </c>
      <c r="BG1691" s="24">
        <f>AU1691*'Propiedades físicas'!$O$4+'Diseño reactor'!AV1691*'Propiedades físicas'!$O$5+'Diseño reactor'!AW1691*'Propiedades físicas'!$O$8+'Diseño reactor'!AX1691*'Propiedades físicas'!$O$9+'Diseño reactor'!AY1691*'Propiedades físicas'!$O$7+'Diseño reactor'!AZ1691*'Propiedades físicas'!$O$6</f>
        <v>0.15303910361766426</v>
      </c>
      <c r="BH1691" s="54">
        <f t="shared" si="1085"/>
        <v>41258.96203419831</v>
      </c>
      <c r="BI1691" s="34">
        <f t="shared" si="1107"/>
        <v>271.83121593973095</v>
      </c>
      <c r="BJ1691" s="27">
        <f t="shared" si="1086"/>
        <v>4795.5342542535482</v>
      </c>
      <c r="BK1691" s="34">
        <f t="shared" si="1087"/>
        <v>564.54174126059002</v>
      </c>
      <c r="BL1691" s="27">
        <f t="shared" si="1088"/>
        <v>105.53015438782154</v>
      </c>
      <c r="BM1691" s="34">
        <f t="shared" si="1089"/>
        <v>1.1054421768707483</v>
      </c>
      <c r="BN1691" s="45">
        <f t="shared" si="1090"/>
        <v>1776.4713916196783</v>
      </c>
      <c r="BO1691" s="45">
        <f t="shared" si="1091"/>
        <v>103.65737254879747</v>
      </c>
      <c r="BP1691" s="66">
        <f t="shared" si="1092"/>
        <v>6.6885425919339063</v>
      </c>
    </row>
    <row r="1692" spans="8:68">
      <c r="H1692" s="68">
        <v>1687</v>
      </c>
      <c r="I1692" s="31">
        <f>('Propiedades físicas'!$C$10*'Diseño reactor'!H1692)/1000</f>
        <v>1476.538790058898</v>
      </c>
      <c r="J1692" s="31">
        <f t="shared" si="1069"/>
        <v>0.3088303558769428</v>
      </c>
      <c r="K1692" s="31">
        <f>(I1692*1000)/'Propiedades físicas'!$F$10</f>
        <v>9644.9968556132644</v>
      </c>
      <c r="L1692" s="31">
        <f t="shared" si="1070"/>
        <v>1377.8566936590378</v>
      </c>
      <c r="M1692" s="31">
        <f t="shared" si="1071"/>
        <v>8267.1401619542266</v>
      </c>
      <c r="N1692" s="31">
        <f t="shared" si="1072"/>
        <v>0.81674967021875389</v>
      </c>
      <c r="O1692" s="32">
        <f t="shared" si="1073"/>
        <v>4.9004980213125231</v>
      </c>
      <c r="P1692" s="33">
        <f t="shared" si="1074"/>
        <v>0.64428794925787947</v>
      </c>
      <c r="Q1692" s="31">
        <f t="shared" si="1075"/>
        <v>4.6839304089035423</v>
      </c>
      <c r="R1692" s="31">
        <f t="shared" si="1076"/>
        <v>0.1360453668669446</v>
      </c>
      <c r="S1692" s="31">
        <f t="shared" si="1077"/>
        <v>0.21656761240898223</v>
      </c>
      <c r="T1692" s="31">
        <f t="shared" si="1078"/>
        <v>2.8726816739751714E-2</v>
      </c>
      <c r="U1692" s="31">
        <f t="shared" si="1079"/>
        <v>7.6895373541780478E-3</v>
      </c>
      <c r="V1692" s="47">
        <f t="shared" si="1093"/>
        <v>6.3803272644955054E-4</v>
      </c>
      <c r="W1692" s="31">
        <f t="shared" si="1080"/>
        <v>0.21115615622432166</v>
      </c>
      <c r="X1692" s="34">
        <f>(S1692*H1692*'Propiedades físicas'!$F$5*60*24*365)/(1000000)</f>
        <v>56546.405611169161</v>
      </c>
      <c r="Y1692" s="34">
        <f>(U1692*H1692*'Propiedades físicas'!$F$7*60*24*365)/(1000000)</f>
        <v>627.88935911131034</v>
      </c>
      <c r="Z1692" s="31">
        <f t="shared" si="1094"/>
        <v>1086.9137703980427</v>
      </c>
      <c r="AA1692" s="31">
        <f t="shared" si="1095"/>
        <v>7901.7905998202759</v>
      </c>
      <c r="AB1692" s="31">
        <f t="shared" si="1096"/>
        <v>229.50853390453554</v>
      </c>
      <c r="AC1692" s="31">
        <f t="shared" si="1097"/>
        <v>365.34956213395304</v>
      </c>
      <c r="AD1692" s="31">
        <f t="shared" si="1081"/>
        <v>48.462139839961139</v>
      </c>
      <c r="AE1692" s="31">
        <f t="shared" si="1098"/>
        <v>12.972249516498367</v>
      </c>
      <c r="AF1692" s="31">
        <f t="shared" si="1099"/>
        <v>9644.9968556132681</v>
      </c>
      <c r="AG1692" s="31">
        <f t="shared" si="1100"/>
        <v>0.11269197768223972</v>
      </c>
      <c r="AH1692" s="31">
        <f t="shared" si="1101"/>
        <v>0.81926315976158481</v>
      </c>
      <c r="AI1692" s="31">
        <f t="shared" si="1101"/>
        <v>2.3795604844698774E-2</v>
      </c>
      <c r="AJ1692" s="31">
        <f t="shared" si="1101"/>
        <v>3.7879697381272254E-2</v>
      </c>
      <c r="AK1692" s="31">
        <f t="shared" si="1082"/>
        <v>5.0245884540394406E-3</v>
      </c>
      <c r="AL1692" s="31">
        <f t="shared" si="1082"/>
        <v>1.3449718761648615E-3</v>
      </c>
      <c r="AM1692" s="31">
        <f t="shared" si="1102"/>
        <v>0.99999999999999989</v>
      </c>
      <c r="AN1692" s="31">
        <f>(Z1692*'Propiedades físicas'!$F$4)/1000</f>
        <v>955.81023141263086</v>
      </c>
      <c r="AO1692" s="31">
        <f>(AA1692*'Propiedades físicas'!$F$6)/1000</f>
        <v>253.17337081824164</v>
      </c>
      <c r="AP1692" s="31">
        <f>(AB1692*'Propiedades físicas'!$F$9)/1000</f>
        <v>141.59528999240317</v>
      </c>
      <c r="AQ1692" s="31">
        <f>(AC1692*'Propiedades físicas'!$F$5)/1000</f>
        <v>107.58448556158515</v>
      </c>
      <c r="AR1692" s="31">
        <f>(AD1692*'Propiedades físicas'!$F$8)/1000</f>
        <v>17.180797816063016</v>
      </c>
      <c r="AS1692" s="31">
        <f>(AE1692*'Propiedades físicas'!$F$7)/1000</f>
        <v>1.1946144579743347</v>
      </c>
      <c r="AT1692" s="31">
        <f t="shared" si="1103"/>
        <v>1476.538790058898</v>
      </c>
      <c r="AU1692" s="31">
        <f t="shared" si="1104"/>
        <v>0.64733160946926716</v>
      </c>
      <c r="AV1692" s="31">
        <f t="shared" si="1108"/>
        <v>0.17146408379026923</v>
      </c>
      <c r="AW1692" s="31">
        <f t="shared" si="1108"/>
        <v>9.5896762716782422E-2</v>
      </c>
      <c r="AX1692" s="31">
        <f t="shared" si="1108"/>
        <v>7.2862620532504724E-2</v>
      </c>
      <c r="AY1692" s="31">
        <f t="shared" si="1105"/>
        <v>1.1635859438123997E-2</v>
      </c>
      <c r="AZ1692" s="31">
        <f t="shared" si="1105"/>
        <v>8.0906405305253271E-4</v>
      </c>
      <c r="BA1692" s="31">
        <f t="shared" si="1106"/>
        <v>0.99999999999999989</v>
      </c>
      <c r="BB1692" s="34">
        <f>AU1692*'Propiedades físicas'!$C$4+'Diseño reactor'!AV1692*'Propiedades físicas'!$C$5+'Diseño reactor'!AW1692*'Propiedades físicas'!$C$8+'Diseño reactor'!AX1692*'Propiedades físicas'!$C$9+'Diseño reactor'!AY1692*'Propiedades físicas'!$C$7+'Diseño reactor'!AZ1692*'Propiedades físicas'!$C$6</f>
        <v>875.48926801077084</v>
      </c>
      <c r="BC1692" s="45">
        <f>AU1692*'Propiedades físicas'!$L$4+'Diseño reactor'!AV1692*'Propiedades físicas'!$L$5+'Diseño reactor'!AW1692*'Propiedades físicas'!$L$8+AX1692*'Propiedades físicas'!$L$9+'Diseño reactor'!AY1692*'Propiedades físicas'!$L$7+'Diseño reactor'!AZ1692*'Propiedades físicas'!$L$6</f>
        <v>2.0881761237002108</v>
      </c>
      <c r="BD1692" s="29">
        <f t="shared" si="1083"/>
        <v>1.8867082944657005</v>
      </c>
      <c r="BE1692" s="58">
        <f t="shared" si="1084"/>
        <v>41.71682993627531</v>
      </c>
      <c r="BF1692" s="30">
        <f>AU1692*'Propiedades físicas'!$I$4+'Diseño reactor'!AV1692*'Propiedades físicas'!$I$5+'Diseño reactor'!AW1692*'Propiedades físicas'!$I$8+'Diseño reactor'!AX1692*'Propiedades físicas'!$I$9+'Diseño reactor'!AY1692*'Propiedades físicas'!$I$7+'Diseño reactor'!AZ1692*'Propiedades físicas'!$I$6</f>
        <v>1.9922804164847704E-2</v>
      </c>
      <c r="BG1692" s="24">
        <f>AU1692*'Propiedades físicas'!$O$4+'Diseño reactor'!AV1692*'Propiedades físicas'!$O$5+'Diseño reactor'!AW1692*'Propiedades físicas'!$O$8+'Diseño reactor'!AX1692*'Propiedades físicas'!$O$9+'Diseño reactor'!AY1692*'Propiedades físicas'!$O$7+'Diseño reactor'!AZ1692*'Propiedades físicas'!$O$6</f>
        <v>0.15304189868755602</v>
      </c>
      <c r="BH1692" s="54">
        <f t="shared" si="1085"/>
        <v>41258.606934816649</v>
      </c>
      <c r="BI1692" s="34">
        <f t="shared" si="1107"/>
        <v>271.83617251850535</v>
      </c>
      <c r="BJ1692" s="27">
        <f t="shared" si="1086"/>
        <v>4795.5358856795156</v>
      </c>
      <c r="BK1692" s="34">
        <f t="shared" si="1087"/>
        <v>564.55224397592588</v>
      </c>
      <c r="BL1692" s="27">
        <f t="shared" si="1088"/>
        <v>105.53052137936375</v>
      </c>
      <c r="BM1692" s="34">
        <f t="shared" si="1089"/>
        <v>1.1054421768707483</v>
      </c>
      <c r="BN1692" s="45">
        <f t="shared" si="1090"/>
        <v>1777.6546005122445</v>
      </c>
      <c r="BO1692" s="45">
        <f t="shared" si="1091"/>
        <v>103.6695142719268</v>
      </c>
      <c r="BP1692" s="66">
        <f t="shared" si="1092"/>
        <v>6.6885398515951273</v>
      </c>
    </row>
    <row r="1693" spans="8:68">
      <c r="H1693" s="68">
        <v>1688</v>
      </c>
      <c r="I1693" s="31">
        <f>('Propiedades físicas'!$C$10*'Diseño reactor'!H1693)/1000</f>
        <v>1477.4140353404978</v>
      </c>
      <c r="J1693" s="31">
        <f t="shared" si="1069"/>
        <v>0.30864739950497777</v>
      </c>
      <c r="K1693" s="31">
        <f>(I1693*1000)/'Propiedades físicas'!$F$10</f>
        <v>9650.7141033047956</v>
      </c>
      <c r="L1693" s="31">
        <f t="shared" si="1070"/>
        <v>1378.6734433292565</v>
      </c>
      <c r="M1693" s="31">
        <f t="shared" si="1071"/>
        <v>8272.0406599755388</v>
      </c>
      <c r="N1693" s="31">
        <f t="shared" si="1072"/>
        <v>0.81674967021875389</v>
      </c>
      <c r="O1693" s="32">
        <f t="shared" si="1073"/>
        <v>4.9004980213125231</v>
      </c>
      <c r="P1693" s="33">
        <f t="shared" si="1074"/>
        <v>0.64436855493753142</v>
      </c>
      <c r="Q1693" s="31">
        <f t="shared" si="1075"/>
        <v>4.6840558242381736</v>
      </c>
      <c r="R1693" s="31">
        <f t="shared" si="1076"/>
        <v>0.13599879400322387</v>
      </c>
      <c r="S1693" s="31">
        <f t="shared" si="1077"/>
        <v>0.21644219707435103</v>
      </c>
      <c r="T1693" s="31">
        <f t="shared" si="1078"/>
        <v>2.8703560762868691E-2</v>
      </c>
      <c r="U1693" s="31">
        <f t="shared" si="1079"/>
        <v>7.6787605151299211E-3</v>
      </c>
      <c r="V1693" s="47">
        <f t="shared" si="1093"/>
        <v>6.3811254954978841E-4</v>
      </c>
      <c r="W1693" s="31">
        <f t="shared" si="1080"/>
        <v>0.21105746542273207</v>
      </c>
      <c r="X1693" s="34">
        <f>(S1693*H1693*'Propiedades físicas'!$F$5*60*24*365)/(1000000)</f>
        <v>56547.158820340235</v>
      </c>
      <c r="Y1693" s="34">
        <f>(U1693*H1693*'Propiedades físicas'!$F$7*60*24*365)/(1000000)</f>
        <v>627.38104729406723</v>
      </c>
      <c r="Z1693" s="31">
        <f t="shared" si="1094"/>
        <v>1087.6941207345531</v>
      </c>
      <c r="AA1693" s="31">
        <f t="shared" si="1095"/>
        <v>7906.6862313140373</v>
      </c>
      <c r="AB1693" s="31">
        <f t="shared" si="1096"/>
        <v>229.56596427744191</v>
      </c>
      <c r="AC1693" s="31">
        <f t="shared" si="1097"/>
        <v>365.35442866150453</v>
      </c>
      <c r="AD1693" s="31">
        <f t="shared" si="1081"/>
        <v>48.451610567722348</v>
      </c>
      <c r="AE1693" s="31">
        <f t="shared" si="1098"/>
        <v>12.961747749539306</v>
      </c>
      <c r="AF1693" s="31">
        <f t="shared" si="1099"/>
        <v>9650.714103304801</v>
      </c>
      <c r="AG1693" s="31">
        <f t="shared" si="1100"/>
        <v>0.11270607636818107</v>
      </c>
      <c r="AH1693" s="31">
        <f t="shared" si="1101"/>
        <v>0.81928509607454469</v>
      </c>
      <c r="AI1693" s="31">
        <f t="shared" si="1101"/>
        <v>2.3787458816009178E-2</v>
      </c>
      <c r="AJ1693" s="31">
        <f t="shared" si="1101"/>
        <v>3.7857761068312255E-2</v>
      </c>
      <c r="AK1693" s="31">
        <f t="shared" si="1082"/>
        <v>5.0205207665545209E-3</v>
      </c>
      <c r="AL1693" s="31">
        <f t="shared" si="1082"/>
        <v>1.3430869063980116E-3</v>
      </c>
      <c r="AM1693" s="31">
        <f t="shared" si="1102"/>
        <v>0.99999999999999989</v>
      </c>
      <c r="AN1693" s="31">
        <f>(Z1693*'Propiedades físicas'!$F$4)/1000</f>
        <v>956.49645589155125</v>
      </c>
      <c r="AO1693" s="31">
        <f>(AA1693*'Propiedades físicas'!$F$6)/1000</f>
        <v>253.33022685130175</v>
      </c>
      <c r="AP1693" s="31">
        <f>(AB1693*'Propiedades físicas'!$F$9)/1000</f>
        <v>141.63072166096777</v>
      </c>
      <c r="AQ1693" s="31">
        <f>(AC1693*'Propiedades físicas'!$F$5)/1000</f>
        <v>107.58591860795325</v>
      </c>
      <c r="AR1693" s="31">
        <f>(AD1693*'Propiedades físicas'!$F$8)/1000</f>
        <v>17.17706497846892</v>
      </c>
      <c r="AS1693" s="31">
        <f>(AE1693*'Propiedades físicas'!$F$7)/1000</f>
        <v>1.1936473502550748</v>
      </c>
      <c r="AT1693" s="31">
        <f t="shared" si="1103"/>
        <v>1477.414035340498</v>
      </c>
      <c r="AU1693" s="31">
        <f t="shared" si="1104"/>
        <v>0.64741259593564682</v>
      </c>
      <c r="AV1693" s="31">
        <f t="shared" si="1108"/>
        <v>0.17146867485451836</v>
      </c>
      <c r="AW1693" s="31">
        <f t="shared" si="1108"/>
        <v>9.5863934058489086E-2</v>
      </c>
      <c r="AX1693" s="31">
        <f t="shared" si="1108"/>
        <v>7.2820425442322298E-2</v>
      </c>
      <c r="AY1693" s="31">
        <f t="shared" si="1105"/>
        <v>1.1626439554237847E-2</v>
      </c>
      <c r="AZ1693" s="31">
        <f t="shared" si="1105"/>
        <v>8.0793015478560566E-4</v>
      </c>
      <c r="BA1693" s="31">
        <f t="shared" si="1106"/>
        <v>0.99999999999999989</v>
      </c>
      <c r="BB1693" s="34">
        <f>AU1693*'Propiedades físicas'!$C$4+'Diseño reactor'!AV1693*'Propiedades físicas'!$C$5+'Diseño reactor'!AW1693*'Propiedades físicas'!$C$8+'Diseño reactor'!AX1693*'Propiedades físicas'!$C$9+'Diseño reactor'!AY1693*'Propiedades físicas'!$C$7+'Diseño reactor'!AZ1693*'Propiedades físicas'!$C$6</f>
        <v>875.48890994846249</v>
      </c>
      <c r="BC1693" s="45">
        <f>AU1693*'Propiedades físicas'!$L$4+'Diseño reactor'!AV1693*'Propiedades físicas'!$L$5+'Diseño reactor'!AW1693*'Propiedades físicas'!$L$8+AX1693*'Propiedades físicas'!$L$9+'Diseño reactor'!AY1693*'Propiedades físicas'!$L$7+'Diseño reactor'!AZ1693*'Propiedades físicas'!$L$6</f>
        <v>2.0882351615787345</v>
      </c>
      <c r="BD1693" s="29">
        <f t="shared" si="1083"/>
        <v>1.8857739348540166</v>
      </c>
      <c r="BE1693" s="58">
        <f t="shared" si="1084"/>
        <v>41.715814813807221</v>
      </c>
      <c r="BF1693" s="30">
        <f>AU1693*'Propiedades físicas'!$I$4+'Diseño reactor'!AV1693*'Propiedades físicas'!$I$5+'Diseño reactor'!AW1693*'Propiedades físicas'!$I$8+'Diseño reactor'!AX1693*'Propiedades físicas'!$I$9+'Diseño reactor'!AY1693*'Propiedades físicas'!$I$7+'Diseño reactor'!AZ1693*'Propiedades físicas'!$I$6</f>
        <v>1.9922967173595339E-2</v>
      </c>
      <c r="BG1693" s="24">
        <f>AU1693*'Propiedades físicas'!$O$4+'Diseño reactor'!AV1693*'Propiedades físicas'!$O$5+'Diseño reactor'!AW1693*'Propiedades físicas'!$O$8+'Diseño reactor'!AX1693*'Propiedades físicas'!$O$9+'Diseño reactor'!AY1693*'Propiedades físicas'!$O$7+'Diseño reactor'!AZ1693*'Propiedades físicas'!$O$6</f>
        <v>0.1530446912016597</v>
      </c>
      <c r="BH1693" s="54">
        <f t="shared" si="1085"/>
        <v>41258.252484874174</v>
      </c>
      <c r="BI1693" s="34">
        <f t="shared" si="1107"/>
        <v>271.84112201619126</v>
      </c>
      <c r="BJ1693" s="27">
        <f t="shared" si="1086"/>
        <v>4795.5375250225334</v>
      </c>
      <c r="BK1693" s="34">
        <f t="shared" si="1087"/>
        <v>564.5627382023423</v>
      </c>
      <c r="BL1693" s="27">
        <f t="shared" si="1088"/>
        <v>105.53088806319286</v>
      </c>
      <c r="BM1693" s="34">
        <f t="shared" si="1089"/>
        <v>1.1054421768707483</v>
      </c>
      <c r="BN1693" s="45">
        <f t="shared" si="1090"/>
        <v>1778.8378465099261</v>
      </c>
      <c r="BO1693" s="45">
        <f t="shared" si="1091"/>
        <v>103.68164464764797</v>
      </c>
      <c r="BP1693" s="66">
        <f t="shared" si="1092"/>
        <v>6.6885371160801341</v>
      </c>
    </row>
    <row r="1694" spans="8:68">
      <c r="H1694" s="68">
        <v>1689</v>
      </c>
      <c r="I1694" s="31">
        <f>('Propiedades físicas'!$C$10*'Diseño reactor'!H1694)/1000</f>
        <v>1478.2892806220977</v>
      </c>
      <c r="J1694" s="31">
        <f t="shared" si="1069"/>
        <v>0.30846465977762133</v>
      </c>
      <c r="K1694" s="31">
        <f>(I1694*1000)/'Propiedades físicas'!$F$10</f>
        <v>9656.4313509963285</v>
      </c>
      <c r="L1694" s="31">
        <f t="shared" si="1070"/>
        <v>1379.4901929994755</v>
      </c>
      <c r="M1694" s="31">
        <f t="shared" si="1071"/>
        <v>8276.9411579968528</v>
      </c>
      <c r="N1694" s="31">
        <f t="shared" si="1072"/>
        <v>0.816749670218754</v>
      </c>
      <c r="O1694" s="32">
        <f t="shared" si="1073"/>
        <v>4.900498021312524</v>
      </c>
      <c r="P1694" s="33">
        <f t="shared" si="1074"/>
        <v>0.6444490853049315</v>
      </c>
      <c r="Q1694" s="31">
        <f t="shared" si="1075"/>
        <v>4.6841810964460802</v>
      </c>
      <c r="R1694" s="31">
        <f t="shared" si="1076"/>
        <v>0.13595224876610909</v>
      </c>
      <c r="S1694" s="31">
        <f t="shared" si="1077"/>
        <v>0.21631692486644472</v>
      </c>
      <c r="T1694" s="31">
        <f t="shared" si="1078"/>
        <v>2.8680332342804843E-2</v>
      </c>
      <c r="U1694" s="31">
        <f t="shared" si="1079"/>
        <v>7.6680038049086246E-3</v>
      </c>
      <c r="V1694" s="47">
        <f t="shared" si="1093"/>
        <v>6.3819229806896132E-4</v>
      </c>
      <c r="W1694" s="31">
        <f t="shared" si="1080"/>
        <v>0.21095886683085466</v>
      </c>
      <c r="X1694" s="34">
        <f>(S1694*H1694*'Propiedades físicas'!$F$5*60*24*365)/(1000000)</f>
        <v>56547.910622677926</v>
      </c>
      <c r="Y1694" s="34">
        <f>(U1694*H1694*'Propiedades físicas'!$F$7*60*24*365)/(1000000)</f>
        <v>626.8733377932482</v>
      </c>
      <c r="Z1694" s="31">
        <f t="shared" si="1094"/>
        <v>1088.4745050800293</v>
      </c>
      <c r="AA1694" s="31">
        <f t="shared" si="1095"/>
        <v>7911.5818718974297</v>
      </c>
      <c r="AB1694" s="31">
        <f t="shared" si="1096"/>
        <v>229.62334816595825</v>
      </c>
      <c r="AC1694" s="31">
        <f t="shared" si="1097"/>
        <v>365.35928609942511</v>
      </c>
      <c r="AD1694" s="31">
        <f t="shared" si="1081"/>
        <v>48.441081326997377</v>
      </c>
      <c r="AE1694" s="31">
        <f t="shared" si="1098"/>
        <v>12.951258426490668</v>
      </c>
      <c r="AF1694" s="31">
        <f t="shared" si="1099"/>
        <v>9656.4313509963304</v>
      </c>
      <c r="AG1694" s="31">
        <f t="shared" si="1100"/>
        <v>0.11272016188130647</v>
      </c>
      <c r="AH1694" s="31">
        <f t="shared" si="1101"/>
        <v>0.81930700735330442</v>
      </c>
      <c r="AI1694" s="31">
        <f t="shared" si="1101"/>
        <v>2.3779317619470903E-2</v>
      </c>
      <c r="AJ1694" s="31">
        <f t="shared" si="1101"/>
        <v>3.7835849789552754E-2</v>
      </c>
      <c r="AK1694" s="31">
        <f t="shared" si="1082"/>
        <v>5.0164578990145601E-3</v>
      </c>
      <c r="AL1694" s="31">
        <f t="shared" si="1082"/>
        <v>1.3412054573509068E-3</v>
      </c>
      <c r="AM1694" s="31">
        <f t="shared" si="1102"/>
        <v>1.0000000000000002</v>
      </c>
      <c r="AN1694" s="31">
        <f>(Z1694*'Propiedades físicas'!$F$4)/1000</f>
        <v>957.1827102772761</v>
      </c>
      <c r="AO1694" s="31">
        <f>(AA1694*'Propiedades físicas'!$F$6)/1000</f>
        <v>253.48708317559363</v>
      </c>
      <c r="AP1694" s="31">
        <f>(AB1694*'Propiedades físicas'!$F$9)/1000</f>
        <v>141.66612465098791</v>
      </c>
      <c r="AQ1694" s="31">
        <f>(AC1694*'Propiedades físicas'!$F$5)/1000</f>
        <v>107.58734897769772</v>
      </c>
      <c r="AR1694" s="31">
        <f>(AD1694*'Propiedades físicas'!$F$8)/1000</f>
        <v>17.173332152047102</v>
      </c>
      <c r="AS1694" s="31">
        <f>(AE1694*'Propiedades físicas'!$F$7)/1000</f>
        <v>1.1926813884955256</v>
      </c>
      <c r="AT1694" s="31">
        <f t="shared" si="1103"/>
        <v>1478.289280622098</v>
      </c>
      <c r="AU1694" s="31">
        <f t="shared" si="1104"/>
        <v>0.64749350673399442</v>
      </c>
      <c r="AV1694" s="31">
        <f t="shared" si="1108"/>
        <v>0.17147326067934449</v>
      </c>
      <c r="AW1694" s="31">
        <f t="shared" si="1108"/>
        <v>9.5831124873862014E-2</v>
      </c>
      <c r="AX1694" s="31">
        <f t="shared" si="1108"/>
        <v>7.2778278506100302E-2</v>
      </c>
      <c r="AY1694" s="31">
        <f t="shared" si="1105"/>
        <v>1.1617030832301084E-2</v>
      </c>
      <c r="AZ1694" s="31">
        <f t="shared" si="1105"/>
        <v>8.0679837439774844E-4</v>
      </c>
      <c r="BA1694" s="31">
        <f t="shared" si="1106"/>
        <v>1</v>
      </c>
      <c r="BB1694" s="34">
        <f>AU1694*'Propiedades físicas'!$C$4+'Diseño reactor'!AV1694*'Propiedades físicas'!$C$5+'Diseño reactor'!AW1694*'Propiedades físicas'!$C$8+'Diseño reactor'!AX1694*'Propiedades físicas'!$C$9+'Diseño reactor'!AY1694*'Propiedades físicas'!$C$7+'Diseño reactor'!AZ1694*'Propiedades físicas'!$C$6</f>
        <v>875.48855251616408</v>
      </c>
      <c r="BC1694" s="45">
        <f>AU1694*'Propiedades físicas'!$L$4+'Diseño reactor'!AV1694*'Propiedades físicas'!$L$5+'Diseño reactor'!AW1694*'Propiedades físicas'!$L$8+AX1694*'Propiedades físicas'!$L$9+'Diseño reactor'!AY1694*'Propiedades físicas'!$L$7+'Diseño reactor'!AZ1694*'Propiedades físicas'!$L$6</f>
        <v>2.0882941417645804</v>
      </c>
      <c r="BD1694" s="29">
        <f t="shared" si="1083"/>
        <v>1.8848405019276941</v>
      </c>
      <c r="BE1694" s="58">
        <f t="shared" si="1084"/>
        <v>41.714800717456555</v>
      </c>
      <c r="BF1694" s="30">
        <f>AU1694*'Propiedades físicas'!$I$4+'Diseño reactor'!AV1694*'Propiedades físicas'!$I$5+'Diseño reactor'!AW1694*'Propiedades físicas'!$I$8+'Diseño reactor'!AX1694*'Propiedades físicas'!$I$9+'Diseño reactor'!AY1694*'Propiedades físicas'!$I$7+'Diseño reactor'!AZ1694*'Propiedades físicas'!$I$6</f>
        <v>1.9923129886563702E-2</v>
      </c>
      <c r="BG1694" s="24">
        <f>AU1694*'Propiedades físicas'!$O$4+'Diseño reactor'!AV1694*'Propiedades físicas'!$O$5+'Diseño reactor'!AW1694*'Propiedades físicas'!$O$8+'Diseño reactor'!AX1694*'Propiedades físicas'!$O$9+'Diseño reactor'!AY1694*'Propiedades físicas'!$O$7+'Diseño reactor'!AZ1694*'Propiedades físicas'!$O$6</f>
        <v>0.153047481163369</v>
      </c>
      <c r="BH1694" s="54">
        <f t="shared" si="1085"/>
        <v>41257.898682937186</v>
      </c>
      <c r="BI1694" s="34">
        <f t="shared" si="1107"/>
        <v>271.84606444659215</v>
      </c>
      <c r="BJ1694" s="27">
        <f t="shared" si="1086"/>
        <v>4795.5391722562717</v>
      </c>
      <c r="BK1694" s="34">
        <f t="shared" si="1087"/>
        <v>564.57322394929986</v>
      </c>
      <c r="BL1694" s="27">
        <f t="shared" si="1088"/>
        <v>105.53125443966687</v>
      </c>
      <c r="BM1694" s="34">
        <f t="shared" si="1089"/>
        <v>1.1054421768707483</v>
      </c>
      <c r="BN1694" s="45">
        <f t="shared" si="1090"/>
        <v>1780.021129558919</v>
      </c>
      <c r="BO1694" s="45">
        <f t="shared" si="1091"/>
        <v>103.69376369186038</v>
      </c>
      <c r="BP1694" s="66">
        <f t="shared" si="1092"/>
        <v>6.6885343853782739</v>
      </c>
    </row>
    <row r="1695" spans="8:68">
      <c r="H1695" s="68">
        <v>1690</v>
      </c>
      <c r="I1695" s="31">
        <f>('Propiedades físicas'!$C$10*'Diseño reactor'!H1695)/1000</f>
        <v>1479.1645259036973</v>
      </c>
      <c r="J1695" s="31">
        <f t="shared" si="1069"/>
        <v>0.30828213631029738</v>
      </c>
      <c r="K1695" s="31">
        <f>(I1695*1000)/'Propiedades físicas'!$F$10</f>
        <v>9662.1485986878579</v>
      </c>
      <c r="L1695" s="31">
        <f t="shared" si="1070"/>
        <v>1380.3069426696939</v>
      </c>
      <c r="M1695" s="31">
        <f t="shared" si="1071"/>
        <v>8281.8416560181631</v>
      </c>
      <c r="N1695" s="31">
        <f t="shared" si="1072"/>
        <v>0.81674967021875378</v>
      </c>
      <c r="O1695" s="32">
        <f t="shared" si="1073"/>
        <v>4.9004980213125222</v>
      </c>
      <c r="P1695" s="33">
        <f t="shared" si="1074"/>
        <v>0.64452954046557953</v>
      </c>
      <c r="Q1695" s="31">
        <f t="shared" si="1075"/>
        <v>4.68430622576878</v>
      </c>
      <c r="R1695" s="31">
        <f t="shared" si="1076"/>
        <v>0.13590573113914572</v>
      </c>
      <c r="S1695" s="31">
        <f t="shared" si="1077"/>
        <v>0.21619179554374346</v>
      </c>
      <c r="T1695" s="31">
        <f t="shared" si="1078"/>
        <v>2.8657131437487854E-2</v>
      </c>
      <c r="U1695" s="31">
        <f t="shared" si="1079"/>
        <v>7.657267176540675E-3</v>
      </c>
      <c r="V1695" s="47">
        <f t="shared" si="1093"/>
        <v>6.3827197211154484E-4</v>
      </c>
      <c r="W1695" s="31">
        <f t="shared" si="1080"/>
        <v>0.21086036031951838</v>
      </c>
      <c r="X1695" s="34">
        <f>(S1695*H1695*'Propiedades físicas'!$F$5*60*24*365)/(1000000)</f>
        <v>56548.661021465246</v>
      </c>
      <c r="Y1695" s="34">
        <f>(U1695*H1695*'Propiedades físicas'!$F$7*60*24*365)/(1000000)</f>
        <v>626.36622968926804</v>
      </c>
      <c r="Z1695" s="31">
        <f t="shared" si="1094"/>
        <v>1089.2549233868294</v>
      </c>
      <c r="AA1695" s="31">
        <f t="shared" si="1095"/>
        <v>7916.4775215492382</v>
      </c>
      <c r="AB1695" s="31">
        <f t="shared" si="1096"/>
        <v>229.68068562515629</v>
      </c>
      <c r="AC1695" s="31">
        <f t="shared" si="1097"/>
        <v>365.36413446892647</v>
      </c>
      <c r="AD1695" s="31">
        <f t="shared" si="1081"/>
        <v>48.430552129354474</v>
      </c>
      <c r="AE1695" s="31">
        <f t="shared" si="1098"/>
        <v>12.940781528353741</v>
      </c>
      <c r="AF1695" s="31">
        <f t="shared" si="1099"/>
        <v>9662.1485986878579</v>
      </c>
      <c r="AG1695" s="31">
        <f t="shared" si="1100"/>
        <v>0.1127342342400688</v>
      </c>
      <c r="AH1695" s="31">
        <f t="shared" si="1101"/>
        <v>0.81932889364010753</v>
      </c>
      <c r="AI1695" s="31">
        <f t="shared" si="1101"/>
        <v>2.3771181252205897E-2</v>
      </c>
      <c r="AJ1695" s="31">
        <f t="shared" si="1101"/>
        <v>3.781396350274966E-2</v>
      </c>
      <c r="AK1695" s="31">
        <f t="shared" si="1082"/>
        <v>5.0123998440607153E-3</v>
      </c>
      <c r="AL1695" s="31">
        <f t="shared" si="1082"/>
        <v>1.3393275208074453E-3</v>
      </c>
      <c r="AM1695" s="31">
        <f t="shared" si="1102"/>
        <v>1</v>
      </c>
      <c r="AN1695" s="31">
        <f>(Z1695*'Propiedades físicas'!$F$4)/1000</f>
        <v>957.86899452790999</v>
      </c>
      <c r="AO1695" s="31">
        <f>(AA1695*'Propiedades físicas'!$F$6)/1000</f>
        <v>253.64393979043757</v>
      </c>
      <c r="AP1695" s="31">
        <f>(AB1695*'Propiedades físicas'!$F$9)/1000</f>
        <v>141.70149899644014</v>
      </c>
      <c r="AQ1695" s="31">
        <f>(AC1695*'Propiedades físicas'!$F$5)/1000</f>
        <v>107.58877667706479</v>
      </c>
      <c r="AR1695" s="31">
        <f>(AD1695*'Propiedades físicas'!$F$8)/1000</f>
        <v>17.169599340898742</v>
      </c>
      <c r="AS1695" s="31">
        <f>(AE1695*'Propiedades físicas'!$F$7)/1000</f>
        <v>1.191716570946096</v>
      </c>
      <c r="AT1695" s="31">
        <f t="shared" si="1103"/>
        <v>1479.164525903697</v>
      </c>
      <c r="AU1695" s="31">
        <f t="shared" si="1104"/>
        <v>0.6475743419703085</v>
      </c>
      <c r="AV1695" s="31">
        <f t="shared" si="1108"/>
        <v>0.17147784127358892</v>
      </c>
      <c r="AW1695" s="31">
        <f t="shared" si="1108"/>
        <v>9.5798335151302705E-2</v>
      </c>
      <c r="AX1695" s="31">
        <f t="shared" si="1108"/>
        <v>7.2736179642581222E-2</v>
      </c>
      <c r="AY1695" s="31">
        <f t="shared" si="1105"/>
        <v>1.1607633255272235E-2</v>
      </c>
      <c r="AZ1695" s="31">
        <f t="shared" si="1105"/>
        <v>8.0566870694658899E-4</v>
      </c>
      <c r="BA1695" s="31">
        <f t="shared" si="1106"/>
        <v>1</v>
      </c>
      <c r="BB1695" s="34">
        <f>AU1695*'Propiedades físicas'!$C$4+'Diseño reactor'!AV1695*'Propiedades físicas'!$C$5+'Diseño reactor'!AW1695*'Propiedades físicas'!$C$8+'Diseño reactor'!AX1695*'Propiedades físicas'!$C$9+'Diseño reactor'!AY1695*'Propiedades físicas'!$C$7+'Diseño reactor'!AZ1695*'Propiedades físicas'!$C$6</f>
        <v>875.48819571248509</v>
      </c>
      <c r="BC1695" s="45">
        <f>AU1695*'Propiedades físicas'!$L$4+'Diseño reactor'!AV1695*'Propiedades físicas'!$L$5+'Diseño reactor'!AW1695*'Propiedades físicas'!$L$8+AX1695*'Propiedades físicas'!$L$9+'Diseño reactor'!AY1695*'Propiedades físicas'!$L$7+'Diseño reactor'!AZ1695*'Propiedades físicas'!$L$6</f>
        <v>2.0883530643414669</v>
      </c>
      <c r="BD1695" s="29">
        <f t="shared" si="1083"/>
        <v>1.8839079943071693</v>
      </c>
      <c r="BE1695" s="58">
        <f t="shared" si="1084"/>
        <v>41.713787645661419</v>
      </c>
      <c r="BF1695" s="30">
        <f>AU1695*'Propiedades físicas'!$I$4+'Diseño reactor'!AV1695*'Propiedades físicas'!$I$5+'Diseño reactor'!AW1695*'Propiedades físicas'!$I$8+'Diseño reactor'!AX1695*'Propiedades físicas'!$I$9+'Diseño reactor'!AY1695*'Propiedades físicas'!$I$7+'Diseño reactor'!AZ1695*'Propiedades físicas'!$I$6</f>
        <v>1.9923292304396344E-2</v>
      </c>
      <c r="BG1695" s="24">
        <f>AU1695*'Propiedades físicas'!$O$4+'Diseño reactor'!AV1695*'Propiedades físicas'!$O$5+'Diseño reactor'!AW1695*'Propiedades físicas'!$O$8+'Diseño reactor'!AX1695*'Propiedades físicas'!$O$9+'Diseño reactor'!AY1695*'Propiedades físicas'!$O$7+'Diseño reactor'!AZ1695*'Propiedades físicas'!$O$6</f>
        <v>0.15305026857607187</v>
      </c>
      <c r="BH1695" s="54">
        <f t="shared" si="1085"/>
        <v>41257.545527575829</v>
      </c>
      <c r="BI1695" s="34">
        <f t="shared" si="1107"/>
        <v>271.85099982347731</v>
      </c>
      <c r="BJ1695" s="27">
        <f t="shared" si="1086"/>
        <v>4795.540827354479</v>
      </c>
      <c r="BK1695" s="34">
        <f t="shared" si="1087"/>
        <v>564.58370122624683</v>
      </c>
      <c r="BL1695" s="27">
        <f t="shared" si="1088"/>
        <v>105.53162050914322</v>
      </c>
      <c r="BM1695" s="34">
        <f t="shared" si="1089"/>
        <v>1.1054421768707483</v>
      </c>
      <c r="BN1695" s="45">
        <f t="shared" si="1090"/>
        <v>1781.2044496055237</v>
      </c>
      <c r="BO1695" s="45">
        <f t="shared" si="1091"/>
        <v>103.70587142043375</v>
      </c>
      <c r="BP1695" s="66">
        <f t="shared" si="1092"/>
        <v>6.6885316594789259</v>
      </c>
    </row>
    <row r="1696" spans="8:68">
      <c r="H1696" s="68">
        <v>1691</v>
      </c>
      <c r="I1696" s="31">
        <f>('Propiedades físicas'!$C$10*'Diseño reactor'!H1696)/1000</f>
        <v>1480.0397711852972</v>
      </c>
      <c r="J1696" s="31">
        <f t="shared" si="1069"/>
        <v>0.30809982871933916</v>
      </c>
      <c r="K1696" s="31">
        <f>(I1696*1000)/'Propiedades físicas'!$F$10</f>
        <v>9667.8658463793909</v>
      </c>
      <c r="L1696" s="31">
        <f t="shared" si="1070"/>
        <v>1381.1236923399129</v>
      </c>
      <c r="M1696" s="31">
        <f t="shared" si="1071"/>
        <v>8286.7421540394771</v>
      </c>
      <c r="N1696" s="31">
        <f t="shared" si="1072"/>
        <v>0.81674967021875389</v>
      </c>
      <c r="O1696" s="32">
        <f t="shared" si="1073"/>
        <v>4.9004980213125231</v>
      </c>
      <c r="P1696" s="33">
        <f t="shared" si="1074"/>
        <v>0.64460992052477983</v>
      </c>
      <c r="Q1696" s="31">
        <f t="shared" si="1075"/>
        <v>4.6844312124472607</v>
      </c>
      <c r="R1696" s="31">
        <f t="shared" si="1076"/>
        <v>0.13585924110586836</v>
      </c>
      <c r="S1696" s="31">
        <f t="shared" si="1077"/>
        <v>0.21606680886526405</v>
      </c>
      <c r="T1696" s="31">
        <f t="shared" si="1078"/>
        <v>2.8633958004921717E-2</v>
      </c>
      <c r="U1696" s="31">
        <f t="shared" si="1079"/>
        <v>7.6465505831840716E-3</v>
      </c>
      <c r="V1696" s="47">
        <f t="shared" si="1093"/>
        <v>6.3835157178182089E-4</v>
      </c>
      <c r="W1696" s="31">
        <f t="shared" si="1080"/>
        <v>0.2107619457597934</v>
      </c>
      <c r="X1696" s="34">
        <f>(S1696*H1696*'Propiedades físicas'!$F$5*60*24*365)/(1000000)</f>
        <v>56549.410019976131</v>
      </c>
      <c r="Y1696" s="34">
        <f>(U1696*H1696*'Propiedades físicas'!$F$7*60*24*365)/(1000000)</f>
        <v>625.859722064209</v>
      </c>
      <c r="Z1696" s="31">
        <f t="shared" si="1094"/>
        <v>1090.0353756074028</v>
      </c>
      <c r="AA1696" s="31">
        <f t="shared" si="1095"/>
        <v>7921.373180248318</v>
      </c>
      <c r="AB1696" s="31">
        <f t="shared" si="1096"/>
        <v>229.73797671002339</v>
      </c>
      <c r="AC1696" s="31">
        <f t="shared" si="1097"/>
        <v>365.36897379116152</v>
      </c>
      <c r="AD1696" s="31">
        <f t="shared" si="1081"/>
        <v>48.420022986322621</v>
      </c>
      <c r="AE1696" s="31">
        <f t="shared" si="1098"/>
        <v>12.930317036164265</v>
      </c>
      <c r="AF1696" s="31">
        <f t="shared" si="1099"/>
        <v>9667.865846379389</v>
      </c>
      <c r="AG1696" s="31">
        <f t="shared" si="1100"/>
        <v>0.11274829346288669</v>
      </c>
      <c r="AH1696" s="31">
        <f t="shared" si="1101"/>
        <v>0.81935075497710474</v>
      </c>
      <c r="AI1696" s="31">
        <f t="shared" si="1101"/>
        <v>2.3763049711334187E-2</v>
      </c>
      <c r="AJ1696" s="31">
        <f t="shared" si="1101"/>
        <v>3.7792102165752746E-2</v>
      </c>
      <c r="AK1696" s="31">
        <f t="shared" si="1082"/>
        <v>5.0083465943474891E-3</v>
      </c>
      <c r="AL1696" s="31">
        <f t="shared" si="1082"/>
        <v>1.3374530885745235E-3</v>
      </c>
      <c r="AM1696" s="31">
        <f t="shared" si="1102"/>
        <v>1.0000000000000004</v>
      </c>
      <c r="AN1696" s="31">
        <f>(Z1696*'Propiedades físicas'!$F$4)/1000</f>
        <v>958.55530860163788</v>
      </c>
      <c r="AO1696" s="31">
        <f>(AA1696*'Propiedades físicas'!$F$6)/1000</f>
        <v>253.80079669515612</v>
      </c>
      <c r="AP1696" s="31">
        <f>(AB1696*'Propiedades físicas'!$F$9)/1000</f>
        <v>141.73684473124891</v>
      </c>
      <c r="AQ1696" s="31">
        <f>(AC1696*'Propiedades físicas'!$F$5)/1000</f>
        <v>107.59020171228335</v>
      </c>
      <c r="AR1696" s="31">
        <f>(AD1696*'Propiedades físicas'!$F$8)/1000</f>
        <v>17.165866549111087</v>
      </c>
      <c r="AS1696" s="31">
        <f>(AE1696*'Propiedades físicas'!$F$7)/1000</f>
        <v>1.1907528958603673</v>
      </c>
      <c r="AT1696" s="31">
        <f t="shared" si="1103"/>
        <v>1480.0397711852977</v>
      </c>
      <c r="AU1696" s="31">
        <f t="shared" si="1104"/>
        <v>0.64765510175038998</v>
      </c>
      <c r="AV1696" s="31">
        <f t="shared" si="1108"/>
        <v>0.17148241664607325</v>
      </c>
      <c r="AW1696" s="31">
        <f t="shared" si="1108"/>
        <v>9.5765564879204707E-2</v>
      </c>
      <c r="AX1696" s="31">
        <f t="shared" si="1108"/>
        <v>7.2694128770687802E-2</v>
      </c>
      <c r="AY1696" s="31">
        <f t="shared" si="1105"/>
        <v>1.1598246806140697E-2</v>
      </c>
      <c r="AZ1696" s="31">
        <f t="shared" si="1105"/>
        <v>8.0454114750358799E-4</v>
      </c>
      <c r="BA1696" s="31">
        <f t="shared" si="1106"/>
        <v>1</v>
      </c>
      <c r="BB1696" s="34">
        <f>AU1696*'Propiedades físicas'!$C$4+'Diseño reactor'!AV1696*'Propiedades físicas'!$C$5+'Diseño reactor'!AW1696*'Propiedades físicas'!$C$8+'Diseño reactor'!AX1696*'Propiedades físicas'!$C$9+'Diseño reactor'!AY1696*'Propiedades físicas'!$C$7+'Diseño reactor'!AZ1696*'Propiedades físicas'!$C$6</f>
        <v>875.48783953603788</v>
      </c>
      <c r="BC1696" s="45">
        <f>AU1696*'Propiedades físicas'!$L$4+'Diseño reactor'!AV1696*'Propiedades físicas'!$L$5+'Diseño reactor'!AW1696*'Propiedades físicas'!$L$8+AX1696*'Propiedades físicas'!$L$9+'Diseño reactor'!AY1696*'Propiedades físicas'!$L$7+'Diseño reactor'!AZ1696*'Propiedades físicas'!$L$6</f>
        <v>2.0884119293929508</v>
      </c>
      <c r="BD1696" s="29">
        <f t="shared" si="1083"/>
        <v>1.8829764106156202</v>
      </c>
      <c r="BE1696" s="58">
        <f t="shared" si="1084"/>
        <v>41.712775596863075</v>
      </c>
      <c r="BF1696" s="30">
        <f>AU1696*'Propiedades físicas'!$I$4+'Diseño reactor'!AV1696*'Propiedades físicas'!$I$5+'Diseño reactor'!AW1696*'Propiedades físicas'!$I$8+'Diseño reactor'!AX1696*'Propiedades físicas'!$I$9+'Diseño reactor'!AY1696*'Propiedades físicas'!$I$7+'Diseño reactor'!AZ1696*'Propiedades físicas'!$I$6</f>
        <v>1.9923454427735153E-2</v>
      </c>
      <c r="BG1696" s="24">
        <f>AU1696*'Propiedades físicas'!$O$4+'Diseño reactor'!AV1696*'Propiedades físicas'!$O$5+'Diseño reactor'!AW1696*'Propiedades físicas'!$O$8+'Diseño reactor'!AX1696*'Propiedades físicas'!$O$9+'Diseño reactor'!AY1696*'Propiedades físicas'!$O$7+'Diseño reactor'!AZ1696*'Propiedades físicas'!$O$6</f>
        <v>0.15305305344315037</v>
      </c>
      <c r="BH1696" s="54">
        <f t="shared" si="1085"/>
        <v>41257.193017363992</v>
      </c>
      <c r="BI1696" s="34">
        <f t="shared" si="1107"/>
        <v>271.85592816058261</v>
      </c>
      <c r="BJ1696" s="27">
        <f t="shared" si="1086"/>
        <v>4795.5424902909899</v>
      </c>
      <c r="BK1696" s="34">
        <f t="shared" si="1087"/>
        <v>564.59417004261945</v>
      </c>
      <c r="BL1696" s="27">
        <f t="shared" si="1088"/>
        <v>105.53198627197889</v>
      </c>
      <c r="BM1696" s="34">
        <f t="shared" si="1089"/>
        <v>1.1054421768707483</v>
      </c>
      <c r="BN1696" s="45">
        <f t="shared" si="1090"/>
        <v>1782.3878065961401</v>
      </c>
      <c r="BO1696" s="45">
        <f t="shared" si="1091"/>
        <v>103.71796784920826</v>
      </c>
      <c r="BP1696" s="66">
        <f t="shared" si="1092"/>
        <v>6.6885289383714843</v>
      </c>
    </row>
    <row r="1697" spans="8:68">
      <c r="H1697" s="68">
        <v>1692</v>
      </c>
      <c r="I1697" s="31">
        <f>('Propiedades físicas'!$C$10*'Diseño reactor'!H1697)/1000</f>
        <v>1480.915016466897</v>
      </c>
      <c r="J1697" s="31">
        <f t="shared" si="1069"/>
        <v>0.30791773662198729</v>
      </c>
      <c r="K1697" s="31">
        <f>(I1697*1000)/'Propiedades físicas'!$F$10</f>
        <v>9673.5830940709202</v>
      </c>
      <c r="L1697" s="31">
        <f t="shared" si="1070"/>
        <v>1381.9404420101314</v>
      </c>
      <c r="M1697" s="31">
        <f t="shared" si="1071"/>
        <v>8291.6426520607874</v>
      </c>
      <c r="N1697" s="31">
        <f t="shared" si="1072"/>
        <v>0.81674967021875378</v>
      </c>
      <c r="O1697" s="32">
        <f t="shared" si="1073"/>
        <v>4.9004980213125222</v>
      </c>
      <c r="P1697" s="33">
        <f t="shared" si="1074"/>
        <v>0.64469022558763844</v>
      </c>
      <c r="Q1697" s="31">
        <f t="shared" si="1075"/>
        <v>4.6845560567219646</v>
      </c>
      <c r="R1697" s="31">
        <f t="shared" si="1076"/>
        <v>0.13581277864980093</v>
      </c>
      <c r="S1697" s="31">
        <f t="shared" si="1077"/>
        <v>0.21594196459055748</v>
      </c>
      <c r="T1697" s="31">
        <f t="shared" si="1078"/>
        <v>2.8610812003186503E-2</v>
      </c>
      <c r="U1697" s="31">
        <f t="shared" si="1079"/>
        <v>7.635853978127858E-3</v>
      </c>
      <c r="V1697" s="47">
        <f t="shared" si="1093"/>
        <v>6.3843109718387506E-4</v>
      </c>
      <c r="W1697" s="31">
        <f t="shared" si="1080"/>
        <v>0.21066362302299041</v>
      </c>
      <c r="X1697" s="34">
        <f>(S1697*H1697*'Propiedades físicas'!$F$5*60*24*365)/(1000000)</f>
        <v>56550.157621475184</v>
      </c>
      <c r="Y1697" s="34">
        <f>(U1697*H1697*'Propiedades físicas'!$F$7*60*24*365)/(1000000)</f>
        <v>625.35381400181632</v>
      </c>
      <c r="Z1697" s="31">
        <f t="shared" si="1094"/>
        <v>1090.8158616942842</v>
      </c>
      <c r="AA1697" s="31">
        <f t="shared" si="1095"/>
        <v>7926.2688479735643</v>
      </c>
      <c r="AB1697" s="31">
        <f t="shared" si="1096"/>
        <v>229.79522147546317</v>
      </c>
      <c r="AC1697" s="31">
        <f t="shared" si="1097"/>
        <v>365.37380408722328</v>
      </c>
      <c r="AD1697" s="31">
        <f t="shared" si="1081"/>
        <v>48.409493909391564</v>
      </c>
      <c r="AE1697" s="31">
        <f t="shared" si="1098"/>
        <v>12.919864930992336</v>
      </c>
      <c r="AF1697" s="31">
        <f t="shared" si="1099"/>
        <v>9673.5830940709184</v>
      </c>
      <c r="AG1697" s="31">
        <f t="shared" si="1100"/>
        <v>0.11276233956814423</v>
      </c>
      <c r="AH1697" s="31">
        <f t="shared" si="1101"/>
        <v>0.81937259140635188</v>
      </c>
      <c r="AI1697" s="31">
        <f t="shared" si="1101"/>
        <v>2.3754922993973974E-2</v>
      </c>
      <c r="AJ1697" s="31">
        <f t="shared" si="1101"/>
        <v>3.777026573650525E-2</v>
      </c>
      <c r="AK1697" s="31">
        <f t="shared" si="1082"/>
        <v>5.0042981425427006E-3</v>
      </c>
      <c r="AL1697" s="31">
        <f t="shared" si="1082"/>
        <v>1.3355821524819601E-3</v>
      </c>
      <c r="AM1697" s="31">
        <f t="shared" si="1102"/>
        <v>0.99999999999999989</v>
      </c>
      <c r="AN1697" s="31">
        <f>(Z1697*'Propiedades físicas'!$F$4)/1000</f>
        <v>959.24165245671963</v>
      </c>
      <c r="AO1697" s="31">
        <f>(AA1697*'Propiedades físicas'!$F$6)/1000</f>
        <v>253.95765388907301</v>
      </c>
      <c r="AP1697" s="31">
        <f>(AB1697*'Propiedades físicas'!$F$9)/1000</f>
        <v>141.77216188928696</v>
      </c>
      <c r="AQ1697" s="31">
        <f>(AC1697*'Propiedades físicas'!$F$5)/1000</f>
        <v>107.59162408956465</v>
      </c>
      <c r="AR1697" s="31">
        <f>(AD1697*'Propiedades físicas'!$F$8)/1000</f>
        <v>17.16213378075749</v>
      </c>
      <c r="AS1697" s="31">
        <f>(AE1697*'Propiedades físicas'!$F$7)/1000</f>
        <v>1.1897903614950842</v>
      </c>
      <c r="AT1697" s="31">
        <f t="shared" si="1103"/>
        <v>1480.915016466897</v>
      </c>
      <c r="AU1697" s="31">
        <f t="shared" si="1104"/>
        <v>0.64773578617984229</v>
      </c>
      <c r="AV1697" s="31">
        <f t="shared" si="1108"/>
        <v>0.17148698680559957</v>
      </c>
      <c r="AW1697" s="31">
        <f t="shared" si="1108"/>
        <v>9.5732814045954406E-2</v>
      </c>
      <c r="AX1697" s="31">
        <f t="shared" si="1108"/>
        <v>7.2652125809522877E-2</v>
      </c>
      <c r="AY1697" s="31">
        <f t="shared" si="1105"/>
        <v>1.1588871467926747E-2</v>
      </c>
      <c r="AZ1697" s="31">
        <f t="shared" si="1105"/>
        <v>8.0341569115399659E-4</v>
      </c>
      <c r="BA1697" s="31">
        <f t="shared" si="1106"/>
        <v>0.99999999999999989</v>
      </c>
      <c r="BB1697" s="34">
        <f>AU1697*'Propiedades físicas'!$C$4+'Diseño reactor'!AV1697*'Propiedades físicas'!$C$5+'Diseño reactor'!AW1697*'Propiedades físicas'!$C$8+'Diseño reactor'!AX1697*'Propiedades físicas'!$C$9+'Diseño reactor'!AY1697*'Propiedades físicas'!$C$7+'Diseño reactor'!AZ1697*'Propiedades físicas'!$C$6</f>
        <v>875.48748398543955</v>
      </c>
      <c r="BC1697" s="45">
        <f>AU1697*'Propiedades físicas'!$L$4+'Diseño reactor'!AV1697*'Propiedades físicas'!$L$5+'Diseño reactor'!AW1697*'Propiedades físicas'!$L$8+AX1697*'Propiedades físicas'!$L$9+'Diseño reactor'!AY1697*'Propiedades físicas'!$L$7+'Diseño reactor'!AZ1697*'Propiedades físicas'!$L$6</f>
        <v>2.0884707370024307</v>
      </c>
      <c r="BD1697" s="29">
        <f t="shared" si="1083"/>
        <v>1.8820457494789506</v>
      </c>
      <c r="BE1697" s="58">
        <f t="shared" si="1084"/>
        <v>41.711764569505988</v>
      </c>
      <c r="BF1697" s="30">
        <f>AU1697*'Propiedades físicas'!$I$4+'Diseño reactor'!AV1697*'Propiedades físicas'!$I$5+'Diseño reactor'!AW1697*'Propiedades físicas'!$I$8+'Diseño reactor'!AX1697*'Propiedades físicas'!$I$9+'Diseño reactor'!AY1697*'Propiedades físicas'!$I$7+'Diseño reactor'!AZ1697*'Propiedades físicas'!$I$6</f>
        <v>1.9923616257220316E-2</v>
      </c>
      <c r="BG1697" s="24">
        <f>AU1697*'Propiedades físicas'!$O$4+'Diseño reactor'!AV1697*'Propiedades físicas'!$O$5+'Diseño reactor'!AW1697*'Propiedades físicas'!$O$8+'Diseño reactor'!AX1697*'Propiedades físicas'!$O$9+'Diseño reactor'!AY1697*'Propiedades físicas'!$O$7+'Diseño reactor'!AZ1697*'Propiedades físicas'!$O$6</f>
        <v>0.15305583576798087</v>
      </c>
      <c r="BH1697" s="54">
        <f t="shared" si="1085"/>
        <v>41256.841150879467</v>
      </c>
      <c r="BI1697" s="34">
        <f t="shared" si="1107"/>
        <v>271.86084947161009</v>
      </c>
      <c r="BJ1697" s="27">
        <f t="shared" si="1086"/>
        <v>4795.5441610397029</v>
      </c>
      <c r="BK1697" s="34">
        <f t="shared" si="1087"/>
        <v>564.60463040784032</v>
      </c>
      <c r="BL1697" s="27">
        <f t="shared" si="1088"/>
        <v>105.53235172853032</v>
      </c>
      <c r="BM1697" s="34">
        <f t="shared" si="1089"/>
        <v>1.1054421768707483</v>
      </c>
      <c r="BN1697" s="45">
        <f t="shared" si="1090"/>
        <v>1783.571200477277</v>
      </c>
      <c r="BO1697" s="45">
        <f t="shared" si="1091"/>
        <v>103.73005299399439</v>
      </c>
      <c r="BP1697" s="66">
        <f t="shared" si="1092"/>
        <v>6.6885262220453878</v>
      </c>
    </row>
    <row r="1698" spans="8:68">
      <c r="H1698" s="68">
        <v>1693</v>
      </c>
      <c r="I1698" s="31">
        <f>('Propiedades físicas'!$C$10*'Diseño reactor'!H1698)/1000</f>
        <v>1481.790261748497</v>
      </c>
      <c r="J1698" s="31">
        <f t="shared" si="1069"/>
        <v>0.30773585963638661</v>
      </c>
      <c r="K1698" s="31">
        <f>(I1698*1000)/'Propiedades físicas'!$F$10</f>
        <v>9679.3003417624532</v>
      </c>
      <c r="L1698" s="31">
        <f t="shared" si="1070"/>
        <v>1382.7571916803504</v>
      </c>
      <c r="M1698" s="31">
        <f t="shared" si="1071"/>
        <v>8296.5431500821014</v>
      </c>
      <c r="N1698" s="31">
        <f t="shared" si="1072"/>
        <v>0.81674967021875389</v>
      </c>
      <c r="O1698" s="32">
        <f t="shared" si="1073"/>
        <v>4.9004980213125231</v>
      </c>
      <c r="P1698" s="33">
        <f t="shared" si="1074"/>
        <v>0.64477045575906711</v>
      </c>
      <c r="Q1698" s="31">
        <f t="shared" si="1075"/>
        <v>4.6846807588328145</v>
      </c>
      <c r="R1698" s="31">
        <f t="shared" si="1076"/>
        <v>0.13576634375445684</v>
      </c>
      <c r="S1698" s="31">
        <f t="shared" si="1077"/>
        <v>0.21581726247970853</v>
      </c>
      <c r="T1698" s="31">
        <f t="shared" si="1078"/>
        <v>2.8587693390438266E-2</v>
      </c>
      <c r="U1698" s="31">
        <f t="shared" si="1079"/>
        <v>7.6251773147917147E-3</v>
      </c>
      <c r="V1698" s="47">
        <f t="shared" si="1093"/>
        <v>6.3851054842160046E-4</v>
      </c>
      <c r="W1698" s="31">
        <f t="shared" si="1080"/>
        <v>0.21056539198066018</v>
      </c>
      <c r="X1698" s="34">
        <f>(S1698*H1698*'Propiedades físicas'!$F$5*60*24*365)/(1000000)</f>
        <v>56550.903829218041</v>
      </c>
      <c r="Y1698" s="34">
        <f>(U1698*H1698*'Propiedades físicas'!$F$7*60*24*365)/(1000000)</f>
        <v>624.84850458749668</v>
      </c>
      <c r="Z1698" s="31">
        <f t="shared" si="1094"/>
        <v>1091.5963816001006</v>
      </c>
      <c r="AA1698" s="31">
        <f t="shared" si="1095"/>
        <v>7931.1645247039551</v>
      </c>
      <c r="AB1698" s="31">
        <f t="shared" si="1096"/>
        <v>229.85241997629544</v>
      </c>
      <c r="AC1698" s="31">
        <f t="shared" si="1097"/>
        <v>365.37862537814652</v>
      </c>
      <c r="AD1698" s="31">
        <f t="shared" si="1081"/>
        <v>48.398964910011983</v>
      </c>
      <c r="AE1698" s="31">
        <f t="shared" si="1098"/>
        <v>12.909425193942374</v>
      </c>
      <c r="AF1698" s="31">
        <f t="shared" si="1099"/>
        <v>9679.3003417624532</v>
      </c>
      <c r="AG1698" s="31">
        <f t="shared" si="1100"/>
        <v>0.1127763725741914</v>
      </c>
      <c r="AH1698" s="31">
        <f t="shared" si="1101"/>
        <v>0.81939440296981325</v>
      </c>
      <c r="AI1698" s="31">
        <f t="shared" si="1101"/>
        <v>2.3746801097241581E-2</v>
      </c>
      <c r="AJ1698" s="31">
        <f t="shared" si="1101"/>
        <v>3.7748454173043733E-2</v>
      </c>
      <c r="AK1698" s="31">
        <f t="shared" si="1082"/>
        <v>5.0002544813274458E-3</v>
      </c>
      <c r="AL1698" s="31">
        <f t="shared" si="1082"/>
        <v>1.3337147043824206E-3</v>
      </c>
      <c r="AM1698" s="31">
        <f t="shared" si="1102"/>
        <v>0.99999999999999978</v>
      </c>
      <c r="AN1698" s="31">
        <f>(Z1698*'Propiedades físicas'!$F$4)/1000</f>
        <v>959.92802605149654</v>
      </c>
      <c r="AO1698" s="31">
        <f>(AA1698*'Propiedades físicas'!$F$6)/1000</f>
        <v>254.11451137151471</v>
      </c>
      <c r="AP1698" s="31">
        <f>(AB1698*'Propiedades físicas'!$F$9)/1000</f>
        <v>141.80745050437545</v>
      </c>
      <c r="AQ1698" s="31">
        <f>(AC1698*'Propiedades físicas'!$F$5)/1000</f>
        <v>107.59304381510282</v>
      </c>
      <c r="AR1698" s="31">
        <f>(AD1698*'Propiedades físicas'!$F$8)/1000</f>
        <v>17.158401039897441</v>
      </c>
      <c r="AS1698" s="31">
        <f>(AE1698*'Propiedades físicas'!$F$7)/1000</f>
        <v>1.1888289661101532</v>
      </c>
      <c r="AT1698" s="31">
        <f t="shared" si="1103"/>
        <v>1481.7902617484972</v>
      </c>
      <c r="AU1698" s="31">
        <f t="shared" si="1104"/>
        <v>0.64781639536407221</v>
      </c>
      <c r="AV1698" s="31">
        <f t="shared" si="1108"/>
        <v>0.17149155176095043</v>
      </c>
      <c r="AW1698" s="31">
        <f t="shared" si="1108"/>
        <v>9.5700082639930517E-2</v>
      </c>
      <c r="AX1698" s="31">
        <f t="shared" si="1108"/>
        <v>7.2610170678368571E-2</v>
      </c>
      <c r="AY1698" s="31">
        <f t="shared" si="1105"/>
        <v>1.1579507223681377E-2</v>
      </c>
      <c r="AZ1698" s="31">
        <f t="shared" si="1105"/>
        <v>8.0229233299680843E-4</v>
      </c>
      <c r="BA1698" s="31">
        <f t="shared" si="1106"/>
        <v>1</v>
      </c>
      <c r="BB1698" s="34">
        <f>AU1698*'Propiedades físicas'!$C$4+'Diseño reactor'!AV1698*'Propiedades físicas'!$C$5+'Diseño reactor'!AW1698*'Propiedades físicas'!$C$8+'Diseño reactor'!AX1698*'Propiedades físicas'!$C$9+'Diseño reactor'!AY1698*'Propiedades físicas'!$C$7+'Diseño reactor'!AZ1698*'Propiedades físicas'!$C$6</f>
        <v>875.48712905931018</v>
      </c>
      <c r="BC1698" s="45">
        <f>AU1698*'Propiedades físicas'!$L$4+'Diseño reactor'!AV1698*'Propiedades físicas'!$L$5+'Diseño reactor'!AW1698*'Propiedades físicas'!$L$8+AX1698*'Propiedades físicas'!$L$9+'Diseño reactor'!AY1698*'Propiedades físicas'!$L$7+'Diseño reactor'!AZ1698*'Propiedades físicas'!$L$6</f>
        <v>2.0885294872531439</v>
      </c>
      <c r="BD1698" s="29">
        <f t="shared" si="1083"/>
        <v>1.8811160095257964</v>
      </c>
      <c r="BE1698" s="58">
        <f t="shared" si="1084"/>
        <v>41.710754562037778</v>
      </c>
      <c r="BF1698" s="30">
        <f>AU1698*'Propiedades físicas'!$I$4+'Diseño reactor'!AV1698*'Propiedades físicas'!$I$5+'Diseño reactor'!AW1698*'Propiedades físicas'!$I$8+'Diseño reactor'!AX1698*'Propiedades físicas'!$I$9+'Diseño reactor'!AY1698*'Propiedades físicas'!$I$7+'Diseño reactor'!AZ1698*'Propiedades físicas'!$I$6</f>
        <v>1.9923777793490385E-2</v>
      </c>
      <c r="BG1698" s="24">
        <f>AU1698*'Propiedades físicas'!$O$4+'Diseño reactor'!AV1698*'Propiedades físicas'!$O$5+'Diseño reactor'!AW1698*'Propiedades físicas'!$O$8+'Diseño reactor'!AX1698*'Propiedades físicas'!$O$9+'Diseño reactor'!AY1698*'Propiedades físicas'!$O$7+'Diseño reactor'!AZ1698*'Propiedades físicas'!$O$6</f>
        <v>0.15305861555393399</v>
      </c>
      <c r="BH1698" s="54">
        <f t="shared" si="1085"/>
        <v>41256.489926703704</v>
      </c>
      <c r="BI1698" s="34">
        <f t="shared" si="1107"/>
        <v>271.86576377022857</v>
      </c>
      <c r="BJ1698" s="27">
        <f t="shared" si="1086"/>
        <v>4795.5458395746145</v>
      </c>
      <c r="BK1698" s="34">
        <f t="shared" si="1087"/>
        <v>564.6150823313219</v>
      </c>
      <c r="BL1698" s="27">
        <f t="shared" si="1088"/>
        <v>105.53271687915348</v>
      </c>
      <c r="BM1698" s="34">
        <f t="shared" si="1089"/>
        <v>1.1054421768707483</v>
      </c>
      <c r="BN1698" s="45">
        <f t="shared" si="1090"/>
        <v>1784.7546311955427</v>
      </c>
      <c r="BO1698" s="45">
        <f t="shared" si="1091"/>
        <v>103.74212687057336</v>
      </c>
      <c r="BP1698" s="66">
        <f t="shared" si="1092"/>
        <v>6.688523510490092</v>
      </c>
    </row>
    <row r="1699" spans="8:68">
      <c r="H1699" s="68">
        <v>1694</v>
      </c>
      <c r="I1699" s="31">
        <f>('Propiedades físicas'!$C$10*'Diseño reactor'!H1699)/1000</f>
        <v>1482.6655070300967</v>
      </c>
      <c r="J1699" s="31">
        <f t="shared" si="1069"/>
        <v>0.30755419738158352</v>
      </c>
      <c r="K1699" s="31">
        <f>(I1699*1000)/'Propiedades físicas'!$F$10</f>
        <v>9685.0175894539825</v>
      </c>
      <c r="L1699" s="31">
        <f t="shared" si="1070"/>
        <v>1383.5739413505689</v>
      </c>
      <c r="M1699" s="31">
        <f t="shared" si="1071"/>
        <v>8301.4436481034136</v>
      </c>
      <c r="N1699" s="31">
        <f t="shared" si="1072"/>
        <v>0.81674967021875378</v>
      </c>
      <c r="O1699" s="32">
        <f t="shared" si="1073"/>
        <v>4.9004980213125231</v>
      </c>
      <c r="P1699" s="33">
        <f t="shared" si="1074"/>
        <v>0.64485061114378028</v>
      </c>
      <c r="Q1699" s="31">
        <f t="shared" si="1075"/>
        <v>4.6848053190191896</v>
      </c>
      <c r="R1699" s="31">
        <f t="shared" si="1076"/>
        <v>0.1357199364033391</v>
      </c>
      <c r="S1699" s="31">
        <f t="shared" si="1077"/>
        <v>0.21569270229333332</v>
      </c>
      <c r="T1699" s="31">
        <f t="shared" si="1078"/>
        <v>2.8564602124908856E-2</v>
      </c>
      <c r="U1699" s="31">
        <f t="shared" si="1079"/>
        <v>7.6145205467255117E-3</v>
      </c>
      <c r="V1699" s="47">
        <f t="shared" si="1093"/>
        <v>6.3858992559869508E-4</v>
      </c>
      <c r="W1699" s="31">
        <f t="shared" si="1080"/>
        <v>0.21046725250459292</v>
      </c>
      <c r="X1699" s="34">
        <f>(S1699*H1699*'Propiedades físicas'!$F$5*60*24*365)/(1000000)</f>
        <v>56551.64864645114</v>
      </c>
      <c r="Y1699" s="34">
        <f>(U1699*H1699*'Propiedades físicas'!$F$7*60*24*365)/(1000000)</f>
        <v>624.34379290831259</v>
      </c>
      <c r="Z1699" s="31">
        <f t="shared" si="1094"/>
        <v>1092.3769352775637</v>
      </c>
      <c r="AA1699" s="31">
        <f t="shared" si="1095"/>
        <v>7936.0602104185073</v>
      </c>
      <c r="AB1699" s="31">
        <f t="shared" si="1096"/>
        <v>229.90957226725644</v>
      </c>
      <c r="AC1699" s="31">
        <f t="shared" si="1097"/>
        <v>365.38343768490665</v>
      </c>
      <c r="AD1699" s="31">
        <f t="shared" si="1081"/>
        <v>48.3884359995956</v>
      </c>
      <c r="AE1699" s="31">
        <f t="shared" si="1098"/>
        <v>12.898997806153016</v>
      </c>
      <c r="AF1699" s="31">
        <f t="shared" si="1099"/>
        <v>9685.0175894539825</v>
      </c>
      <c r="AG1699" s="31">
        <f t="shared" si="1100"/>
        <v>0.11279039249934385</v>
      </c>
      <c r="AH1699" s="31">
        <f t="shared" si="1101"/>
        <v>0.81941618970935937</v>
      </c>
      <c r="AI1699" s="31">
        <f t="shared" si="1101"/>
        <v>2.3738684018251553E-2</v>
      </c>
      <c r="AJ1699" s="31">
        <f t="shared" si="1101"/>
        <v>3.7726667433497771E-2</v>
      </c>
      <c r="AK1699" s="31">
        <f t="shared" si="1082"/>
        <v>4.9962156033960927E-3</v>
      </c>
      <c r="AL1699" s="31">
        <f t="shared" si="1082"/>
        <v>1.3318507361513455E-3</v>
      </c>
      <c r="AM1699" s="31">
        <f t="shared" si="1102"/>
        <v>1</v>
      </c>
      <c r="AN1699" s="31">
        <f>(Z1699*'Propiedades físicas'!$F$4)/1000</f>
        <v>960.61442934438401</v>
      </c>
      <c r="AO1699" s="31">
        <f>(AA1699*'Propiedades físicas'!$F$6)/1000</f>
        <v>254.27136914180898</v>
      </c>
      <c r="AP1699" s="31">
        <f>(AB1699*'Propiedades físicas'!$F$9)/1000</f>
        <v>141.84271061028383</v>
      </c>
      <c r="AQ1699" s="31">
        <f>(AC1699*'Propiedades físicas'!$F$5)/1000</f>
        <v>107.59446089507448</v>
      </c>
      <c r="AR1699" s="31">
        <f>(AD1699*'Propiedades físicas'!$F$8)/1000</f>
        <v>17.154668330576627</v>
      </c>
      <c r="AS1699" s="31">
        <f>(AE1699*'Propiedades físicas'!$F$7)/1000</f>
        <v>1.1878687079686312</v>
      </c>
      <c r="AT1699" s="31">
        <f t="shared" si="1103"/>
        <v>1482.6655070300965</v>
      </c>
      <c r="AU1699" s="31">
        <f t="shared" si="1104"/>
        <v>0.64789692940828936</v>
      </c>
      <c r="AV1699" s="31">
        <f t="shared" si="1108"/>
        <v>0.17149611152088909</v>
      </c>
      <c r="AW1699" s="31">
        <f t="shared" si="1108"/>
        <v>9.5667370649504549E-2</v>
      </c>
      <c r="AX1699" s="31">
        <f t="shared" si="1108"/>
        <v>7.2568263296685989E-2</v>
      </c>
      <c r="AY1699" s="31">
        <f t="shared" si="1105"/>
        <v>1.1570154056486327E-2</v>
      </c>
      <c r="AZ1699" s="31">
        <f t="shared" si="1105"/>
        <v>8.0117106814471724E-4</v>
      </c>
      <c r="BA1699" s="31">
        <f t="shared" si="1106"/>
        <v>1</v>
      </c>
      <c r="BB1699" s="34">
        <f>AU1699*'Propiedades físicas'!$C$4+'Diseño reactor'!AV1699*'Propiedades físicas'!$C$5+'Diseño reactor'!AW1699*'Propiedades físicas'!$C$8+'Diseño reactor'!AX1699*'Propiedades físicas'!$C$9+'Diseño reactor'!AY1699*'Propiedades físicas'!$C$7+'Diseño reactor'!AZ1699*'Propiedades físicas'!$C$6</f>
        <v>875.48677475627403</v>
      </c>
      <c r="BC1699" s="45">
        <f>AU1699*'Propiedades físicas'!$L$4+'Diseño reactor'!AV1699*'Propiedades físicas'!$L$5+'Diseño reactor'!AW1699*'Propiedades físicas'!$L$8+AX1699*'Propiedades físicas'!$L$9+'Diseño reactor'!AY1699*'Propiedades físicas'!$L$7+'Diseño reactor'!AZ1699*'Propiedades físicas'!$L$6</f>
        <v>2.0885881802281689</v>
      </c>
      <c r="BD1699" s="29">
        <f t="shared" si="1083"/>
        <v>1.880187189387506</v>
      </c>
      <c r="BE1699" s="58">
        <f t="shared" si="1084"/>
        <v>41.709745572909213</v>
      </c>
      <c r="BF1699" s="30">
        <f>AU1699*'Propiedades físicas'!$I$4+'Diseño reactor'!AV1699*'Propiedades físicas'!$I$5+'Diseño reactor'!AW1699*'Propiedades físicas'!$I$8+'Diseño reactor'!AX1699*'Propiedades físicas'!$I$9+'Diseño reactor'!AY1699*'Propiedades físicas'!$I$7+'Diseño reactor'!AZ1699*'Propiedades físicas'!$I$6</f>
        <v>1.9923939037182217E-2</v>
      </c>
      <c r="BG1699" s="24">
        <f>AU1699*'Propiedades físicas'!$O$4+'Diseño reactor'!AV1699*'Propiedades físicas'!$O$5+'Diseño reactor'!AW1699*'Propiedades físicas'!$O$8+'Diseño reactor'!AX1699*'Propiedades físicas'!$O$9+'Diseño reactor'!AY1699*'Propiedades físicas'!$O$7+'Diseño reactor'!AZ1699*'Propiedades físicas'!$O$6</f>
        <v>0.1530613928043747</v>
      </c>
      <c r="BH1699" s="54">
        <f t="shared" si="1085"/>
        <v>41256.139343422023</v>
      </c>
      <c r="BI1699" s="34">
        <f t="shared" si="1107"/>
        <v>271.870671070073</v>
      </c>
      <c r="BJ1699" s="27">
        <f t="shared" si="1086"/>
        <v>4795.5475258697979</v>
      </c>
      <c r="BK1699" s="34">
        <f t="shared" si="1087"/>
        <v>564.62552582246485</v>
      </c>
      <c r="BL1699" s="27">
        <f t="shared" si="1088"/>
        <v>105.53308172420398</v>
      </c>
      <c r="BM1699" s="34">
        <f t="shared" si="1089"/>
        <v>1.1054421768707483</v>
      </c>
      <c r="BN1699" s="45">
        <f t="shared" si="1090"/>
        <v>1785.9380986976491</v>
      </c>
      <c r="BO1699" s="45">
        <f t="shared" si="1091"/>
        <v>103.75418949469675</v>
      </c>
      <c r="BP1699" s="66">
        <f t="shared" si="1092"/>
        <v>6.6885208036950878</v>
      </c>
    </row>
    <row r="1700" spans="8:68">
      <c r="H1700" s="68">
        <v>1695</v>
      </c>
      <c r="I1700" s="31">
        <f>('Propiedades físicas'!$C$10*'Diseño reactor'!H1700)/1000</f>
        <v>1483.5407523116965</v>
      </c>
      <c r="J1700" s="31">
        <f t="shared" si="1069"/>
        <v>0.30737274947752363</v>
      </c>
      <c r="K1700" s="31">
        <f>(I1700*1000)/'Propiedades físicas'!$F$10</f>
        <v>9690.7348371455155</v>
      </c>
      <c r="L1700" s="31">
        <f t="shared" si="1070"/>
        <v>1384.3906910207879</v>
      </c>
      <c r="M1700" s="31">
        <f t="shared" si="1071"/>
        <v>8306.3441461247276</v>
      </c>
      <c r="N1700" s="31">
        <f t="shared" si="1072"/>
        <v>0.81674967021875389</v>
      </c>
      <c r="O1700" s="32">
        <f t="shared" si="1073"/>
        <v>4.900498021312524</v>
      </c>
      <c r="P1700" s="33">
        <f t="shared" si="1074"/>
        <v>0.64493069184629892</v>
      </c>
      <c r="Q1700" s="31">
        <f t="shared" si="1075"/>
        <v>4.6849297375199459</v>
      </c>
      <c r="R1700" s="31">
        <f t="shared" si="1076"/>
        <v>0.13567355657994029</v>
      </c>
      <c r="S1700" s="31">
        <f t="shared" si="1077"/>
        <v>0.21556828379257861</v>
      </c>
      <c r="T1700" s="31">
        <f t="shared" si="1078"/>
        <v>2.8541538164905827E-2</v>
      </c>
      <c r="U1700" s="31">
        <f t="shared" si="1079"/>
        <v>7.6038836276089003E-3</v>
      </c>
      <c r="V1700" s="47">
        <f t="shared" si="1093"/>
        <v>6.3866922881866488E-4</v>
      </c>
      <c r="W1700" s="31">
        <f t="shared" si="1080"/>
        <v>0.21036920446681773</v>
      </c>
      <c r="X1700" s="34">
        <f>(S1700*H1700*'Propiedades físicas'!$F$5*60*24*365)/(1000000)</f>
        <v>56552.392076411888</v>
      </c>
      <c r="Y1700" s="34">
        <f>(U1700*H1700*'Propiedades físicas'!$F$7*60*24*365)/(1000000)</f>
        <v>623.83967805298187</v>
      </c>
      <c r="Z1700" s="31">
        <f t="shared" si="1094"/>
        <v>1093.1575226794766</v>
      </c>
      <c r="AA1700" s="31">
        <f t="shared" si="1095"/>
        <v>7940.955905096308</v>
      </c>
      <c r="AB1700" s="31">
        <f t="shared" si="1096"/>
        <v>229.96667840299878</v>
      </c>
      <c r="AC1700" s="31">
        <f t="shared" si="1097"/>
        <v>365.38824102842074</v>
      </c>
      <c r="AD1700" s="31">
        <f t="shared" si="1081"/>
        <v>48.377907189515376</v>
      </c>
      <c r="AE1700" s="31">
        <f t="shared" si="1098"/>
        <v>12.888582748797086</v>
      </c>
      <c r="AF1700" s="31">
        <f t="shared" si="1099"/>
        <v>9690.7348371455173</v>
      </c>
      <c r="AG1700" s="31">
        <f t="shared" si="1100"/>
        <v>0.11280439936188315</v>
      </c>
      <c r="AH1700" s="31">
        <f t="shared" si="1101"/>
        <v>0.81943795166676747</v>
      </c>
      <c r="AI1700" s="31">
        <f t="shared" si="1101"/>
        <v>2.3730571754116563E-2</v>
      </c>
      <c r="AJ1700" s="31">
        <f t="shared" si="1101"/>
        <v>3.7704905476089651E-2</v>
      </c>
      <c r="AK1700" s="31">
        <f t="shared" si="1082"/>
        <v>4.9921815014562377E-3</v>
      </c>
      <c r="AL1700" s="31">
        <f t="shared" si="1082"/>
        <v>1.329990239686872E-3</v>
      </c>
      <c r="AM1700" s="31">
        <f t="shared" si="1102"/>
        <v>0.99999999999999978</v>
      </c>
      <c r="AN1700" s="31">
        <f>(Z1700*'Propiedades físicas'!$F$4)/1000</f>
        <v>961.30086229387825</v>
      </c>
      <c r="AO1700" s="31">
        <f>(AA1700*'Propiedades físicas'!$F$6)/1000</f>
        <v>254.42822719928569</v>
      </c>
      <c r="AP1700" s="31">
        <f>(AB1700*'Propiedades físicas'!$F$9)/1000</f>
        <v>141.87794224073008</v>
      </c>
      <c r="AQ1700" s="31">
        <f>(AC1700*'Propiedades físicas'!$F$5)/1000</f>
        <v>107.59587533563906</v>
      </c>
      <c r="AR1700" s="31">
        <f>(AD1700*'Propiedades físicas'!$F$8)/1000</f>
        <v>17.150935656826984</v>
      </c>
      <c r="AS1700" s="31">
        <f>(AE1700*'Propiedades físicas'!$F$7)/1000</f>
        <v>1.1869095853367237</v>
      </c>
      <c r="AT1700" s="31">
        <f t="shared" si="1103"/>
        <v>1483.5407523116967</v>
      </c>
      <c r="AU1700" s="31">
        <f t="shared" si="1104"/>
        <v>0.64797738841750796</v>
      </c>
      <c r="AV1700" s="31">
        <f t="shared" si="1108"/>
        <v>0.17150066609415895</v>
      </c>
      <c r="AW1700" s="31">
        <f t="shared" si="1108"/>
        <v>9.5634678063040546E-2</v>
      </c>
      <c r="AX1700" s="31">
        <f t="shared" si="1108"/>
        <v>7.2526403584114565E-2</v>
      </c>
      <c r="AY1700" s="31">
        <f t="shared" si="1105"/>
        <v>1.1560811949453962E-2</v>
      </c>
      <c r="AZ1700" s="31">
        <f t="shared" si="1105"/>
        <v>8.0005189172407053E-4</v>
      </c>
      <c r="BA1700" s="31">
        <f t="shared" si="1106"/>
        <v>1</v>
      </c>
      <c r="BB1700" s="34">
        <f>AU1700*'Propiedades físicas'!$C$4+'Diseño reactor'!AV1700*'Propiedades físicas'!$C$5+'Diseño reactor'!AW1700*'Propiedades físicas'!$C$8+'Diseño reactor'!AX1700*'Propiedades físicas'!$C$9+'Diseño reactor'!AY1700*'Propiedades físicas'!$C$7+'Diseño reactor'!AZ1700*'Propiedades físicas'!$C$6</f>
        <v>875.48642107495823</v>
      </c>
      <c r="BC1700" s="45">
        <f>AU1700*'Propiedades físicas'!$L$4+'Diseño reactor'!AV1700*'Propiedades físicas'!$L$5+'Diseño reactor'!AW1700*'Propiedades físicas'!$L$8+AX1700*'Propiedades físicas'!$L$9+'Diseño reactor'!AY1700*'Propiedades físicas'!$L$7+'Diseño reactor'!AZ1700*'Propiedades físicas'!$L$6</f>
        <v>2.0886468160104243</v>
      </c>
      <c r="BD1700" s="29">
        <f t="shared" si="1083"/>
        <v>1.8792592876981453</v>
      </c>
      <c r="BE1700" s="58">
        <f t="shared" si="1084"/>
        <v>41.708737600574231</v>
      </c>
      <c r="BF1700" s="30">
        <f>AU1700*'Propiedades físicas'!$I$4+'Diseño reactor'!AV1700*'Propiedades físicas'!$I$5+'Diseño reactor'!AW1700*'Propiedades físicas'!$I$8+'Diseño reactor'!AX1700*'Propiedades físicas'!$I$9+'Diseño reactor'!AY1700*'Propiedades físicas'!$I$7+'Diseño reactor'!AZ1700*'Propiedades físicas'!$I$6</f>
        <v>1.9924099988931004E-2</v>
      </c>
      <c r="BG1700" s="24">
        <f>AU1700*'Propiedades físicas'!$O$4+'Diseño reactor'!AV1700*'Propiedades físicas'!$O$5+'Diseño reactor'!AW1700*'Propiedades físicas'!$O$8+'Diseño reactor'!AX1700*'Propiedades físicas'!$O$9+'Diseño reactor'!AY1700*'Propiedades físicas'!$O$7+'Diseño reactor'!AZ1700*'Propiedades físicas'!$O$6</f>
        <v>0.15306416752266197</v>
      </c>
      <c r="BH1700" s="54">
        <f t="shared" si="1085"/>
        <v>41255.789399623456</v>
      </c>
      <c r="BI1700" s="34">
        <f t="shared" si="1107"/>
        <v>271.87557138474517</v>
      </c>
      <c r="BJ1700" s="27">
        <f t="shared" si="1086"/>
        <v>4795.5492198993979</v>
      </c>
      <c r="BK1700" s="34">
        <f t="shared" si="1087"/>
        <v>564.63596089065561</v>
      </c>
      <c r="BL1700" s="27">
        <f t="shared" si="1088"/>
        <v>105.53344626403675</v>
      </c>
      <c r="BM1700" s="34">
        <f t="shared" si="1089"/>
        <v>1.1054421768707483</v>
      </c>
      <c r="BN1700" s="45">
        <f t="shared" si="1090"/>
        <v>1787.1216029304092</v>
      </c>
      <c r="BO1700" s="45">
        <f t="shared" si="1091"/>
        <v>103.76624088208696</v>
      </c>
      <c r="BP1700" s="66">
        <f t="shared" si="1092"/>
        <v>6.6885181016498869</v>
      </c>
    </row>
    <row r="1701" spans="8:68">
      <c r="H1701" s="68">
        <v>1696</v>
      </c>
      <c r="I1701" s="31">
        <f>('Propiedades físicas'!$C$10*'Diseño reactor'!H1701)/1000</f>
        <v>1484.4159975932962</v>
      </c>
      <c r="J1701" s="31">
        <f t="shared" si="1069"/>
        <v>0.3071915155450487</v>
      </c>
      <c r="K1701" s="31">
        <f>(I1701*1000)/'Propiedades físicas'!$F$10</f>
        <v>9696.4520848370448</v>
      </c>
      <c r="L1701" s="31">
        <f t="shared" si="1070"/>
        <v>1385.2074406910062</v>
      </c>
      <c r="M1701" s="31">
        <f t="shared" si="1071"/>
        <v>8311.2446441460379</v>
      </c>
      <c r="N1701" s="31">
        <f t="shared" si="1072"/>
        <v>0.81674967021875367</v>
      </c>
      <c r="O1701" s="32">
        <f t="shared" si="1073"/>
        <v>4.9004980213125222</v>
      </c>
      <c r="P1701" s="33">
        <f t="shared" si="1074"/>
        <v>0.64501069797094779</v>
      </c>
      <c r="Q1701" s="31">
        <f t="shared" si="1075"/>
        <v>4.685054014573403</v>
      </c>
      <c r="R1701" s="31">
        <f t="shared" si="1076"/>
        <v>0.13562720426774288</v>
      </c>
      <c r="S1701" s="31">
        <f t="shared" si="1077"/>
        <v>0.2154440067391199</v>
      </c>
      <c r="T1701" s="31">
        <f t="shared" si="1078"/>
        <v>2.8518501468812196E-2</v>
      </c>
      <c r="U1701" s="31">
        <f t="shared" si="1079"/>
        <v>7.5932665112508745E-3</v>
      </c>
      <c r="V1701" s="47">
        <f t="shared" si="1093"/>
        <v>6.3874845818482208E-4</v>
      </c>
      <c r="W1701" s="31">
        <f t="shared" si="1080"/>
        <v>0.21027124773960221</v>
      </c>
      <c r="X1701" s="34">
        <f>(S1701*H1701*'Propiedades físicas'!$F$5*60*24*365)/(1000000)</f>
        <v>56553.134122328636</v>
      </c>
      <c r="Y1701" s="34">
        <f>(U1701*H1701*'Propiedades físicas'!$F$7*60*24*365)/(1000000)</f>
        <v>623.33615911187155</v>
      </c>
      <c r="Z1701" s="31">
        <f t="shared" si="1094"/>
        <v>1093.9381437587274</v>
      </c>
      <c r="AA1701" s="31">
        <f t="shared" si="1095"/>
        <v>7945.8516087164917</v>
      </c>
      <c r="AB1701" s="31">
        <f t="shared" si="1096"/>
        <v>230.02373843809193</v>
      </c>
      <c r="AC1701" s="31">
        <f t="shared" si="1097"/>
        <v>365.39303542954735</v>
      </c>
      <c r="AD1701" s="31">
        <f t="shared" si="1081"/>
        <v>48.367378491105484</v>
      </c>
      <c r="AE1701" s="31">
        <f t="shared" si="1098"/>
        <v>12.878180003081484</v>
      </c>
      <c r="AF1701" s="31">
        <f t="shared" si="1099"/>
        <v>9696.4520848370466</v>
      </c>
      <c r="AG1701" s="31">
        <f t="shared" si="1100"/>
        <v>0.11281839318005681</v>
      </c>
      <c r="AH1701" s="31">
        <f t="shared" si="1101"/>
        <v>0.81945968888372278</v>
      </c>
      <c r="AI1701" s="31">
        <f t="shared" si="1101"/>
        <v>2.372246430194757E-2</v>
      </c>
      <c r="AJ1701" s="31">
        <f t="shared" si="1101"/>
        <v>3.7683168259134231E-2</v>
      </c>
      <c r="AK1701" s="31">
        <f t="shared" si="1082"/>
        <v>4.9881521682286871E-3</v>
      </c>
      <c r="AL1701" s="31">
        <f t="shared" si="1082"/>
        <v>1.328133206909763E-3</v>
      </c>
      <c r="AM1701" s="31">
        <f t="shared" si="1102"/>
        <v>0.99999999999999978</v>
      </c>
      <c r="AN1701" s="31">
        <f>(Z1701*'Propiedades físicas'!$F$4)/1000</f>
        <v>961.98732485854964</v>
      </c>
      <c r="AO1701" s="31">
        <f>(AA1701*'Propiedades físicas'!$F$6)/1000</f>
        <v>254.58508554327639</v>
      </c>
      <c r="AP1701" s="31">
        <f>(AB1701*'Propiedades físicas'!$F$9)/1000</f>
        <v>141.91314542938079</v>
      </c>
      <c r="AQ1701" s="31">
        <f>(AC1701*'Propiedades físicas'!$F$5)/1000</f>
        <v>107.59728714293882</v>
      </c>
      <c r="AR1701" s="31">
        <f>(AD1701*'Propiedades físicas'!$F$8)/1000</f>
        <v>17.147203022666709</v>
      </c>
      <c r="AS1701" s="31">
        <f>(AE1701*'Propiedades físicas'!$F$7)/1000</f>
        <v>1.1859515964837739</v>
      </c>
      <c r="AT1701" s="31">
        <f t="shared" si="1103"/>
        <v>1484.4159975932962</v>
      </c>
      <c r="AU1701" s="31">
        <f t="shared" si="1104"/>
        <v>0.64805777249654595</v>
      </c>
      <c r="AV1701" s="31">
        <f t="shared" si="1108"/>
        <v>0.17150521548948452</v>
      </c>
      <c r="AW1701" s="31">
        <f t="shared" si="1108"/>
        <v>9.5602004868895585E-2</v>
      </c>
      <c r="AX1701" s="31">
        <f t="shared" si="1108"/>
        <v>7.2484591460471842E-2</v>
      </c>
      <c r="AY1701" s="31">
        <f t="shared" si="1105"/>
        <v>1.155148088572725E-2</v>
      </c>
      <c r="AZ1701" s="31">
        <f t="shared" si="1105"/>
        <v>7.9893479887482573E-4</v>
      </c>
      <c r="BA1701" s="31">
        <f t="shared" si="1106"/>
        <v>0.99999999999999989</v>
      </c>
      <c r="BB1701" s="34">
        <f>AU1701*'Propiedades físicas'!$C$4+'Diseño reactor'!AV1701*'Propiedades físicas'!$C$5+'Diseño reactor'!AW1701*'Propiedades físicas'!$C$8+'Diseño reactor'!AX1701*'Propiedades físicas'!$C$9+'Diseño reactor'!AY1701*'Propiedades físicas'!$C$7+'Diseño reactor'!AZ1701*'Propiedades físicas'!$C$6</f>
        <v>875.4860680139949</v>
      </c>
      <c r="BC1701" s="45">
        <f>AU1701*'Propiedades físicas'!$L$4+'Diseño reactor'!AV1701*'Propiedades físicas'!$L$5+'Diseño reactor'!AW1701*'Propiedades físicas'!$L$8+AX1701*'Propiedades físicas'!$L$9+'Diseño reactor'!AY1701*'Propiedades físicas'!$L$7+'Diseño reactor'!AZ1701*'Propiedades físicas'!$L$6</f>
        <v>2.0887053946826706</v>
      </c>
      <c r="BD1701" s="29">
        <f t="shared" si="1083"/>
        <v>1.8783323030944796</v>
      </c>
      <c r="BE1701" s="58">
        <f t="shared" si="1084"/>
        <v>41.707730643489889</v>
      </c>
      <c r="BF1701" s="30">
        <f>AU1701*'Propiedades físicas'!$I$4+'Diseño reactor'!AV1701*'Propiedades físicas'!$I$5+'Diseño reactor'!AW1701*'Propiedades físicas'!$I$8+'Diseño reactor'!AX1701*'Propiedades físicas'!$I$9+'Diseño reactor'!AY1701*'Propiedades físicas'!$I$7+'Diseño reactor'!AZ1701*'Propiedades físicas'!$I$6</f>
        <v>1.9924260649370303E-2</v>
      </c>
      <c r="BG1701" s="24">
        <f>AU1701*'Propiedades físicas'!$O$4+'Diseño reactor'!AV1701*'Propiedades físicas'!$O$5+'Diseño reactor'!AW1701*'Propiedades físicas'!$O$8+'Diseño reactor'!AX1701*'Propiedades físicas'!$O$9+'Diseño reactor'!AY1701*'Propiedades físicas'!$O$7+'Diseño reactor'!AZ1701*'Propiedades físicas'!$O$6</f>
        <v>0.1530669397121493</v>
      </c>
      <c r="BH1701" s="54">
        <f t="shared" si="1085"/>
        <v>41255.440093900819</v>
      </c>
      <c r="BI1701" s="34">
        <f t="shared" si="1107"/>
        <v>271.88046472781377</v>
      </c>
      <c r="BJ1701" s="27">
        <f t="shared" si="1086"/>
        <v>4795.5509216376549</v>
      </c>
      <c r="BK1701" s="34">
        <f t="shared" si="1087"/>
        <v>564.64638754527152</v>
      </c>
      <c r="BL1701" s="27">
        <f t="shared" si="1088"/>
        <v>105.53381049900639</v>
      </c>
      <c r="BM1701" s="34">
        <f t="shared" si="1089"/>
        <v>1.1054421768707483</v>
      </c>
      <c r="BN1701" s="45">
        <f t="shared" si="1090"/>
        <v>1788.3051438407394</v>
      </c>
      <c r="BO1701" s="45">
        <f t="shared" si="1091"/>
        <v>103.77828104843701</v>
      </c>
      <c r="BP1701" s="66">
        <f t="shared" si="1092"/>
        <v>6.688515404344038</v>
      </c>
    </row>
    <row r="1702" spans="8:68">
      <c r="H1702" s="68">
        <v>1697</v>
      </c>
      <c r="I1702" s="31">
        <f>('Propiedades físicas'!$C$10*'Diseño reactor'!H1702)/1000</f>
        <v>1485.2912428748962</v>
      </c>
      <c r="J1702" s="31">
        <f t="shared" si="1069"/>
        <v>0.30701049520589424</v>
      </c>
      <c r="K1702" s="31">
        <f>(I1702*1000)/'Propiedades físicas'!$F$10</f>
        <v>9702.1693325285778</v>
      </c>
      <c r="L1702" s="31">
        <f t="shared" si="1070"/>
        <v>1386.0241903612252</v>
      </c>
      <c r="M1702" s="31">
        <f t="shared" si="1071"/>
        <v>8316.1451421673519</v>
      </c>
      <c r="N1702" s="31">
        <f t="shared" si="1072"/>
        <v>0.81674967021875378</v>
      </c>
      <c r="O1702" s="32">
        <f t="shared" si="1073"/>
        <v>4.9004980213125231</v>
      </c>
      <c r="P1702" s="33">
        <f t="shared" si="1074"/>
        <v>0.6450906296218587</v>
      </c>
      <c r="Q1702" s="31">
        <f t="shared" si="1075"/>
        <v>4.6851781504173635</v>
      </c>
      <c r="R1702" s="31">
        <f t="shared" si="1076"/>
        <v>0.13558087945021932</v>
      </c>
      <c r="S1702" s="31">
        <f t="shared" si="1077"/>
        <v>0.21531987089516025</v>
      </c>
      <c r="T1702" s="31">
        <f t="shared" si="1078"/>
        <v>2.849549199508639E-2</v>
      </c>
      <c r="U1702" s="31">
        <f t="shared" si="1079"/>
        <v>7.5826691515893741E-3</v>
      </c>
      <c r="V1702" s="47">
        <f t="shared" si="1093"/>
        <v>6.388276138002873E-4</v>
      </c>
      <c r="W1702" s="31">
        <f t="shared" si="1080"/>
        <v>0.21017338219545148</v>
      </c>
      <c r="X1702" s="34">
        <f>(S1702*H1702*'Propiedades físicas'!$F$5*60*24*365)/(1000000)</f>
        <v>56553.87478742074</v>
      </c>
      <c r="Y1702" s="34">
        <f>(U1702*H1702*'Propiedades físicas'!$F$7*60*24*365)/(1000000)</f>
        <v>622.83323517699682</v>
      </c>
      <c r="Z1702" s="31">
        <f t="shared" si="1094"/>
        <v>1094.7187984682942</v>
      </c>
      <c r="AA1702" s="31">
        <f t="shared" si="1095"/>
        <v>7950.7473212582663</v>
      </c>
      <c r="AB1702" s="31">
        <f t="shared" si="1096"/>
        <v>230.08075242702219</v>
      </c>
      <c r="AC1702" s="31">
        <f t="shared" si="1097"/>
        <v>365.39782090908693</v>
      </c>
      <c r="AD1702" s="31">
        <f t="shared" si="1081"/>
        <v>48.356849915661606</v>
      </c>
      <c r="AE1702" s="31">
        <f t="shared" si="1098"/>
        <v>12.867789550247167</v>
      </c>
      <c r="AF1702" s="31">
        <f t="shared" si="1099"/>
        <v>9702.1693325285778</v>
      </c>
      <c r="AG1702" s="31">
        <f t="shared" si="1100"/>
        <v>0.11283237397207833</v>
      </c>
      <c r="AH1702" s="31">
        <f t="shared" si="1101"/>
        <v>0.81948140140181869</v>
      </c>
      <c r="AI1702" s="31">
        <f t="shared" si="1101"/>
        <v>2.3714361658853728E-2</v>
      </c>
      <c r="AJ1702" s="31">
        <f t="shared" si="1101"/>
        <v>3.7661455741038588E-2</v>
      </c>
      <c r="AK1702" s="31">
        <f t="shared" si="1082"/>
        <v>4.9841275964474276E-3</v>
      </c>
      <c r="AL1702" s="31">
        <f t="shared" si="1082"/>
        <v>1.3262796297633331E-3</v>
      </c>
      <c r="AM1702" s="31">
        <f t="shared" si="1102"/>
        <v>1.0000000000000002</v>
      </c>
      <c r="AN1702" s="31">
        <f>(Z1702*'Propiedades físicas'!$F$4)/1000</f>
        <v>962.67381699704856</v>
      </c>
      <c r="AO1702" s="31">
        <f>(AA1702*'Propiedades físicas'!$F$6)/1000</f>
        <v>254.74194417311483</v>
      </c>
      <c r="AP1702" s="31">
        <f>(AB1702*'Propiedades físicas'!$F$9)/1000</f>
        <v>141.94832020985132</v>
      </c>
      <c r="AQ1702" s="31">
        <f>(AC1702*'Propiedades físicas'!$F$5)/1000</f>
        <v>107.59869632309884</v>
      </c>
      <c r="AR1702" s="31">
        <f>(AD1702*'Propiedades físicas'!$F$8)/1000</f>
        <v>17.143470432100344</v>
      </c>
      <c r="AS1702" s="31">
        <f>(AE1702*'Propiedades físicas'!$F$7)/1000</f>
        <v>1.1849947396822618</v>
      </c>
      <c r="AT1702" s="31">
        <f t="shared" si="1103"/>
        <v>1485.2912428748964</v>
      </c>
      <c r="AU1702" s="31">
        <f t="shared" si="1104"/>
        <v>0.64813808175002685</v>
      </c>
      <c r="AV1702" s="31">
        <f t="shared" si="1108"/>
        <v>0.1715097597155707</v>
      </c>
      <c r="AW1702" s="31">
        <f t="shared" si="1108"/>
        <v>9.5569351055419499E-2</v>
      </c>
      <c r="AX1702" s="31">
        <f t="shared" si="1108"/>
        <v>7.2442826845752636E-2</v>
      </c>
      <c r="AY1702" s="31">
        <f t="shared" si="1105"/>
        <v>1.1542160848479675E-2</v>
      </c>
      <c r="AZ1702" s="31">
        <f t="shared" si="1105"/>
        <v>7.9781978475050629E-4</v>
      </c>
      <c r="BA1702" s="31">
        <f t="shared" si="1106"/>
        <v>0.99999999999999989</v>
      </c>
      <c r="BB1702" s="34">
        <f>AU1702*'Propiedades físicas'!$C$4+'Diseño reactor'!AV1702*'Propiedades físicas'!$C$5+'Diseño reactor'!AW1702*'Propiedades físicas'!$C$8+'Diseño reactor'!AX1702*'Propiedades físicas'!$C$9+'Diseño reactor'!AY1702*'Propiedades físicas'!$C$7+'Diseño reactor'!AZ1702*'Propiedades físicas'!$C$6</f>
        <v>875.48571557201853</v>
      </c>
      <c r="BC1702" s="45">
        <f>AU1702*'Propiedades físicas'!$L$4+'Diseño reactor'!AV1702*'Propiedades físicas'!$L$5+'Diseño reactor'!AW1702*'Propiedades físicas'!$L$8+AX1702*'Propiedades físicas'!$L$9+'Diseño reactor'!AY1702*'Propiedades físicas'!$L$7+'Diseño reactor'!AZ1702*'Propiedades físicas'!$L$6</f>
        <v>2.0887639163275109</v>
      </c>
      <c r="BD1702" s="29">
        <f t="shared" si="1083"/>
        <v>1.8774062342159765</v>
      </c>
      <c r="BE1702" s="58">
        <f t="shared" si="1084"/>
        <v>41.706724700116396</v>
      </c>
      <c r="BF1702" s="30">
        <f>AU1702*'Propiedades físicas'!$I$4+'Diseño reactor'!AV1702*'Propiedades físicas'!$I$5+'Diseño reactor'!AW1702*'Propiedades físicas'!$I$8+'Diseño reactor'!AX1702*'Propiedades físicas'!$I$9+'Diseño reactor'!AY1702*'Propiedades físicas'!$I$7+'Diseño reactor'!AZ1702*'Propiedades físicas'!$I$6</f>
        <v>1.9924421019132003E-2</v>
      </c>
      <c r="BG1702" s="24">
        <f>AU1702*'Propiedades físicas'!$O$4+'Diseño reactor'!AV1702*'Propiedades físicas'!$O$5+'Diseño reactor'!AW1702*'Propiedades físicas'!$O$8+'Diseño reactor'!AX1702*'Propiedades físicas'!$O$9+'Diseño reactor'!AY1702*'Propiedades físicas'!$O$7+'Diseño reactor'!AZ1702*'Propiedades físicas'!$O$6</f>
        <v>0.15306970937618442</v>
      </c>
      <c r="BH1702" s="54">
        <f t="shared" si="1085"/>
        <v>41255.091424850638</v>
      </c>
      <c r="BI1702" s="34">
        <f t="shared" si="1107"/>
        <v>271.88535111281431</v>
      </c>
      <c r="BJ1702" s="27">
        <f t="shared" si="1086"/>
        <v>4795.5526310588803</v>
      </c>
      <c r="BK1702" s="34">
        <f t="shared" si="1087"/>
        <v>564.65680579567641</v>
      </c>
      <c r="BL1702" s="27">
        <f t="shared" si="1088"/>
        <v>105.534174429467</v>
      </c>
      <c r="BM1702" s="34">
        <f t="shared" si="1089"/>
        <v>1.1054421768707483</v>
      </c>
      <c r="BN1702" s="45">
        <f t="shared" si="1090"/>
        <v>1789.4887213756583</v>
      </c>
      <c r="BO1702" s="45">
        <f t="shared" si="1091"/>
        <v>103.79031000941077</v>
      </c>
      <c r="BP1702" s="66">
        <f t="shared" si="1092"/>
        <v>6.6885127117671095</v>
      </c>
    </row>
    <row r="1703" spans="8:68">
      <c r="H1703" s="68">
        <v>1698</v>
      </c>
      <c r="I1703" s="31">
        <f>('Propiedades físicas'!$C$10*'Diseño reactor'!H1703)/1000</f>
        <v>1486.1664881564959</v>
      </c>
      <c r="J1703" s="31">
        <f t="shared" si="1069"/>
        <v>0.30682968808268701</v>
      </c>
      <c r="K1703" s="31">
        <f>(I1703*1000)/'Propiedades físicas'!$F$10</f>
        <v>9707.8865802201071</v>
      </c>
      <c r="L1703" s="31">
        <f t="shared" si="1070"/>
        <v>1386.8409400314438</v>
      </c>
      <c r="M1703" s="31">
        <f t="shared" si="1071"/>
        <v>8321.0456401886622</v>
      </c>
      <c r="N1703" s="31">
        <f t="shared" si="1072"/>
        <v>0.81674967021875367</v>
      </c>
      <c r="O1703" s="32">
        <f t="shared" si="1073"/>
        <v>4.9004980213125222</v>
      </c>
      <c r="P1703" s="33">
        <f t="shared" si="1074"/>
        <v>0.64517048690296874</v>
      </c>
      <c r="Q1703" s="31">
        <f t="shared" si="1075"/>
        <v>4.6853021452890937</v>
      </c>
      <c r="R1703" s="31">
        <f t="shared" si="1076"/>
        <v>0.13553458211083208</v>
      </c>
      <c r="S1703" s="31">
        <f t="shared" si="1077"/>
        <v>0.21519587602342855</v>
      </c>
      <c r="T1703" s="31">
        <f t="shared" si="1078"/>
        <v>2.8472509702262006E-2</v>
      </c>
      <c r="U1703" s="31">
        <f t="shared" si="1079"/>
        <v>7.5720915026908321E-3</v>
      </c>
      <c r="V1703" s="47">
        <f t="shared" si="1093"/>
        <v>6.3890669576798843E-4</v>
      </c>
      <c r="W1703" s="31">
        <f t="shared" si="1080"/>
        <v>0.21007560770710823</v>
      </c>
      <c r="X1703" s="34">
        <f>(S1703*H1703*'Propiedades físicas'!$F$5*60*24*365)/(1000000)</f>
        <v>56554.614074898556</v>
      </c>
      <c r="Y1703" s="34">
        <f>(U1703*H1703*'Propiedades físicas'!$F$7*60*24*365)/(1000000)</f>
        <v>622.33090534201574</v>
      </c>
      <c r="Z1703" s="31">
        <f t="shared" si="1094"/>
        <v>1095.4994867612409</v>
      </c>
      <c r="AA1703" s="31">
        <f t="shared" si="1095"/>
        <v>7955.6430427008809</v>
      </c>
      <c r="AB1703" s="31">
        <f t="shared" si="1096"/>
        <v>230.13772042419288</v>
      </c>
      <c r="AC1703" s="31">
        <f t="shared" si="1097"/>
        <v>365.40259748778169</v>
      </c>
      <c r="AD1703" s="31">
        <f t="shared" si="1081"/>
        <v>48.346321474440884</v>
      </c>
      <c r="AE1703" s="31">
        <f t="shared" si="1098"/>
        <v>12.857411371569032</v>
      </c>
      <c r="AF1703" s="31">
        <f t="shared" si="1099"/>
        <v>9707.8865802201071</v>
      </c>
      <c r="AG1703" s="31">
        <f t="shared" si="1100"/>
        <v>0.11284634175612737</v>
      </c>
      <c r="AH1703" s="31">
        <f t="shared" si="1101"/>
        <v>0.81950308926255522</v>
      </c>
      <c r="AI1703" s="31">
        <f t="shared" si="1101"/>
        <v>2.3706263821942485E-2</v>
      </c>
      <c r="AJ1703" s="31">
        <f t="shared" si="1101"/>
        <v>3.7639767880301801E-2</v>
      </c>
      <c r="AK1703" s="31">
        <f t="shared" si="1082"/>
        <v>4.9801077788596011E-3</v>
      </c>
      <c r="AL1703" s="31">
        <f t="shared" si="1082"/>
        <v>1.3244295002133736E-3</v>
      </c>
      <c r="AM1703" s="31">
        <f t="shared" si="1102"/>
        <v>0.99999999999999989</v>
      </c>
      <c r="AN1703" s="31">
        <f>(Z1703*'Propiedades físicas'!$F$4)/1000</f>
        <v>963.36033866809998</v>
      </c>
      <c r="AO1703" s="31">
        <f>(AA1703*'Propiedades físicas'!$F$6)/1000</f>
        <v>254.89880308813622</v>
      </c>
      <c r="AP1703" s="31">
        <f>(AB1703*'Propiedades físicas'!$F$9)/1000</f>
        <v>141.98346661570579</v>
      </c>
      <c r="AQ1703" s="31">
        <f>(AC1703*'Propiedades físicas'!$F$5)/1000</f>
        <v>107.60010288222709</v>
      </c>
      <c r="AR1703" s="31">
        <f>(AD1703*'Propiedades físicas'!$F$8)/1000</f>
        <v>17.139737889118777</v>
      </c>
      <c r="AS1703" s="31">
        <f>(AE1703*'Propiedades físicas'!$F$7)/1000</f>
        <v>1.1840390132077923</v>
      </c>
      <c r="AT1703" s="31">
        <f t="shared" si="1103"/>
        <v>1486.1664881564957</v>
      </c>
      <c r="AU1703" s="31">
        <f t="shared" si="1104"/>
        <v>0.64821831628237914</v>
      </c>
      <c r="AV1703" s="31">
        <f t="shared" si="1108"/>
        <v>0.1715142987811033</v>
      </c>
      <c r="AW1703" s="31">
        <f t="shared" si="1108"/>
        <v>9.5536716610955308E-2</v>
      </c>
      <c r="AX1703" s="31">
        <f t="shared" si="1108"/>
        <v>7.2401109660128887E-2</v>
      </c>
      <c r="AY1703" s="31">
        <f t="shared" si="1105"/>
        <v>1.1532851820915192E-2</v>
      </c>
      <c r="AZ1703" s="31">
        <f t="shared" si="1105"/>
        <v>7.9670684451815679E-4</v>
      </c>
      <c r="BA1703" s="31">
        <f t="shared" si="1106"/>
        <v>1</v>
      </c>
      <c r="BB1703" s="34">
        <f>AU1703*'Propiedades físicas'!$C$4+'Diseño reactor'!AV1703*'Propiedades físicas'!$C$5+'Diseño reactor'!AW1703*'Propiedades físicas'!$C$8+'Diseño reactor'!AX1703*'Propiedades físicas'!$C$9+'Diseño reactor'!AY1703*'Propiedades físicas'!$C$7+'Diseño reactor'!AZ1703*'Propiedades físicas'!$C$6</f>
        <v>875.48536374766775</v>
      </c>
      <c r="BC1703" s="45">
        <f>AU1703*'Propiedades físicas'!$L$4+'Diseño reactor'!AV1703*'Propiedades físicas'!$L$5+'Diseño reactor'!AW1703*'Propiedades físicas'!$L$8+AX1703*'Propiedades físicas'!$L$9+'Diseño reactor'!AY1703*'Propiedades físicas'!$L$7+'Diseño reactor'!AZ1703*'Propiedades físicas'!$L$6</f>
        <v>2.08882238102739</v>
      </c>
      <c r="BD1703" s="29">
        <f t="shared" si="1083"/>
        <v>1.8764810797047913</v>
      </c>
      <c r="BE1703" s="58">
        <f t="shared" si="1084"/>
        <v>41.705719768917071</v>
      </c>
      <c r="BF1703" s="30">
        <f>AU1703*'Propiedades físicas'!$I$4+'Diseño reactor'!AV1703*'Propiedades físicas'!$I$5+'Diseño reactor'!AW1703*'Propiedades físicas'!$I$8+'Diseño reactor'!AX1703*'Propiedades físicas'!$I$9+'Diseño reactor'!AY1703*'Propiedades físicas'!$I$7+'Diseño reactor'!AZ1703*'Propiedades físicas'!$I$6</f>
        <v>1.9924581098846358E-2</v>
      </c>
      <c r="BG1703" s="24">
        <f>AU1703*'Propiedades físicas'!$O$4+'Diseño reactor'!AV1703*'Propiedades físicas'!$O$5+'Diseño reactor'!AW1703*'Propiedades físicas'!$O$8+'Diseño reactor'!AX1703*'Propiedades físicas'!$O$9+'Diseño reactor'!AY1703*'Propiedades físicas'!$O$7+'Diseño reactor'!AZ1703*'Propiedades físicas'!$O$6</f>
        <v>0.15307247651810943</v>
      </c>
      <c r="BH1703" s="54">
        <f t="shared" si="1085"/>
        <v>41254.743391073142</v>
      </c>
      <c r="BI1703" s="34">
        <f t="shared" si="1107"/>
        <v>271.89023055324913</v>
      </c>
      <c r="BJ1703" s="27">
        <f t="shared" si="1086"/>
        <v>4795.5543481374516</v>
      </c>
      <c r="BK1703" s="34">
        <f t="shared" si="1087"/>
        <v>564.66721565122123</v>
      </c>
      <c r="BL1703" s="27">
        <f t="shared" si="1088"/>
        <v>105.53453805577209</v>
      </c>
      <c r="BM1703" s="34">
        <f t="shared" si="1089"/>
        <v>1.1054421768707483</v>
      </c>
      <c r="BN1703" s="45">
        <f t="shared" si="1090"/>
        <v>1790.6723354822868</v>
      </c>
      <c r="BO1703" s="45">
        <f t="shared" si="1091"/>
        <v>103.80232778064294</v>
      </c>
      <c r="BP1703" s="66">
        <f t="shared" si="1092"/>
        <v>6.6885100239087008</v>
      </c>
    </row>
    <row r="1704" spans="8:68">
      <c r="H1704" s="68">
        <v>1699</v>
      </c>
      <c r="I1704" s="31">
        <f>('Propiedades físicas'!$C$10*'Diseño reactor'!H1704)/1000</f>
        <v>1487.0417334380959</v>
      </c>
      <c r="J1704" s="31">
        <f t="shared" si="1069"/>
        <v>0.30664909379894201</v>
      </c>
      <c r="K1704" s="31">
        <f>(I1704*1000)/'Propiedades físicas'!$F$10</f>
        <v>9713.6038279116401</v>
      </c>
      <c r="L1704" s="31">
        <f t="shared" si="1070"/>
        <v>1387.6576897016628</v>
      </c>
      <c r="M1704" s="31">
        <f t="shared" si="1071"/>
        <v>8325.9461382099762</v>
      </c>
      <c r="N1704" s="31">
        <f t="shared" si="1072"/>
        <v>0.81674967021875389</v>
      </c>
      <c r="O1704" s="32">
        <f t="shared" si="1073"/>
        <v>4.9004980213125231</v>
      </c>
      <c r="P1704" s="33">
        <f t="shared" si="1074"/>
        <v>0.64525026991802259</v>
      </c>
      <c r="Q1704" s="31">
        <f t="shared" si="1075"/>
        <v>4.6854259994253447</v>
      </c>
      <c r="R1704" s="31">
        <f t="shared" si="1076"/>
        <v>0.13548831223303373</v>
      </c>
      <c r="S1704" s="31">
        <f t="shared" si="1077"/>
        <v>0.21507202188717861</v>
      </c>
      <c r="T1704" s="31">
        <f t="shared" si="1078"/>
        <v>2.8449554548947743E-2</v>
      </c>
      <c r="U1704" s="31">
        <f t="shared" si="1079"/>
        <v>7.5615335187497936E-3</v>
      </c>
      <c r="V1704" s="47">
        <f t="shared" si="1093"/>
        <v>6.3898570419066315E-4</v>
      </c>
      <c r="W1704" s="31">
        <f t="shared" si="1080"/>
        <v>0.20997792414755159</v>
      </c>
      <c r="X1704" s="34">
        <f>(S1704*H1704*'Propiedades físicas'!$F$5*60*24*365)/(1000000)</f>
        <v>56555.351987963513</v>
      </c>
      <c r="Y1704" s="34">
        <f>(U1704*H1704*'Propiedades físicas'!$F$7*60*24*365)/(1000000)</f>
        <v>621.82916870222834</v>
      </c>
      <c r="Z1704" s="31">
        <f t="shared" si="1094"/>
        <v>1096.2802085907203</v>
      </c>
      <c r="AA1704" s="31">
        <f t="shared" si="1095"/>
        <v>7960.5387730236607</v>
      </c>
      <c r="AB1704" s="31">
        <f t="shared" si="1096"/>
        <v>230.1946424839243</v>
      </c>
      <c r="AC1704" s="31">
        <f t="shared" si="1097"/>
        <v>365.40736518631644</v>
      </c>
      <c r="AD1704" s="31">
        <f t="shared" si="1081"/>
        <v>48.335793178662215</v>
      </c>
      <c r="AE1704" s="31">
        <f t="shared" si="1098"/>
        <v>12.8470454483559</v>
      </c>
      <c r="AF1704" s="31">
        <f t="shared" si="1099"/>
        <v>9713.6038279116383</v>
      </c>
      <c r="AG1704" s="31">
        <f t="shared" si="1100"/>
        <v>0.11286029655034979</v>
      </c>
      <c r="AH1704" s="31">
        <f t="shared" si="1101"/>
        <v>0.81952475250734258</v>
      </c>
      <c r="AI1704" s="31">
        <f t="shared" si="1101"/>
        <v>2.3698170788319525E-2</v>
      </c>
      <c r="AJ1704" s="31">
        <f t="shared" si="1101"/>
        <v>3.7618104635514731E-2</v>
      </c>
      <c r="AK1704" s="31">
        <f t="shared" si="1082"/>
        <v>4.9760927082254805E-3</v>
      </c>
      <c r="AL1704" s="31">
        <f t="shared" si="1082"/>
        <v>1.3225828102480818E-3</v>
      </c>
      <c r="AM1704" s="31">
        <f t="shared" si="1102"/>
        <v>1.0000000000000002</v>
      </c>
      <c r="AN1704" s="31">
        <f>(Z1704*'Propiedades físicas'!$F$4)/1000</f>
        <v>964.04688983050767</v>
      </c>
      <c r="AO1704" s="31">
        <f>(AA1704*'Propiedades físicas'!$F$6)/1000</f>
        <v>255.05566228767808</v>
      </c>
      <c r="AP1704" s="31">
        <f>(AB1704*'Propiedades físicas'!$F$9)/1000</f>
        <v>142.01858468045708</v>
      </c>
      <c r="AQ1704" s="31">
        <f>(AC1704*'Propiedades físicas'!$F$5)/1000</f>
        <v>107.60150682641461</v>
      </c>
      <c r="AR1704" s="31">
        <f>(AD1704*'Propiedades físicas'!$F$8)/1000</f>
        <v>17.136005397699321</v>
      </c>
      <c r="AS1704" s="31">
        <f>(AE1704*'Propiedades físicas'!$F$7)/1000</f>
        <v>1.1830844153390949</v>
      </c>
      <c r="AT1704" s="31">
        <f t="shared" si="1103"/>
        <v>1487.0417334380959</v>
      </c>
      <c r="AU1704" s="31">
        <f t="shared" si="1104"/>
        <v>0.64829847619783698</v>
      </c>
      <c r="AV1704" s="31">
        <f t="shared" si="1108"/>
        <v>0.17151883269474885</v>
      </c>
      <c r="AW1704" s="31">
        <f t="shared" si="1108"/>
        <v>9.5504101523838758E-2</v>
      </c>
      <c r="AX1704" s="31">
        <f t="shared" si="1108"/>
        <v>7.2359439823948934E-2</v>
      </c>
      <c r="AY1704" s="31">
        <f t="shared" si="1105"/>
        <v>1.1523553786268148E-2</v>
      </c>
      <c r="AZ1704" s="31">
        <f t="shared" si="1105"/>
        <v>7.9559597335829952E-4</v>
      </c>
      <c r="BA1704" s="31">
        <f t="shared" si="1106"/>
        <v>1</v>
      </c>
      <c r="BB1704" s="34">
        <f>AU1704*'Propiedades físicas'!$C$4+'Diseño reactor'!AV1704*'Propiedades físicas'!$C$5+'Diseño reactor'!AW1704*'Propiedades físicas'!$C$8+'Diseño reactor'!AX1704*'Propiedades físicas'!$C$9+'Diseño reactor'!AY1704*'Propiedades físicas'!$C$7+'Diseño reactor'!AZ1704*'Propiedades físicas'!$C$6</f>
        <v>875.48501253958511</v>
      </c>
      <c r="BC1704" s="45">
        <f>AU1704*'Propiedades físicas'!$L$4+'Diseño reactor'!AV1704*'Propiedades físicas'!$L$5+'Diseño reactor'!AW1704*'Propiedades físicas'!$L$8+AX1704*'Propiedades físicas'!$L$9+'Diseño reactor'!AY1704*'Propiedades físicas'!$L$7+'Diseño reactor'!AZ1704*'Propiedades físicas'!$L$6</f>
        <v>2.0888807888645951</v>
      </c>
      <c r="BD1704" s="29">
        <f t="shared" si="1083"/>
        <v>1.8755568382057688</v>
      </c>
      <c r="BE1704" s="58">
        <f t="shared" si="1084"/>
        <v>41.704715848358369</v>
      </c>
      <c r="BF1704" s="30">
        <f>AU1704*'Propiedades físicas'!$I$4+'Diseño reactor'!AV1704*'Propiedades físicas'!$I$5+'Diseño reactor'!AW1704*'Propiedades físicas'!$I$8+'Diseño reactor'!AX1704*'Propiedades físicas'!$I$9+'Diseño reactor'!AY1704*'Propiedades físicas'!$I$7+'Diseño reactor'!AZ1704*'Propiedades físicas'!$I$6</f>
        <v>1.9924740889141968E-2</v>
      </c>
      <c r="BG1704" s="24">
        <f>AU1704*'Propiedades físicas'!$O$4+'Diseño reactor'!AV1704*'Propiedades físicas'!$O$5+'Diseño reactor'!AW1704*'Propiedades físicas'!$O$8+'Diseño reactor'!AX1704*'Propiedades físicas'!$O$9+'Diseño reactor'!AY1704*'Propiedades físicas'!$O$7+'Diseño reactor'!AZ1704*'Propiedades físicas'!$O$6</f>
        <v>0.15307524114126056</v>
      </c>
      <c r="BH1704" s="54">
        <f t="shared" si="1085"/>
        <v>41254.395991172343</v>
      </c>
      <c r="BI1704" s="34">
        <f t="shared" si="1107"/>
        <v>271.89510306258785</v>
      </c>
      <c r="BJ1704" s="27">
        <f t="shared" si="1086"/>
        <v>4795.5560728478558</v>
      </c>
      <c r="BK1704" s="34">
        <f t="shared" si="1087"/>
        <v>564.67761712124775</v>
      </c>
      <c r="BL1704" s="27">
        <f t="shared" si="1088"/>
        <v>105.53490137827484</v>
      </c>
      <c r="BM1704" s="34">
        <f t="shared" si="1089"/>
        <v>1.1054421768707483</v>
      </c>
      <c r="BN1704" s="45">
        <f t="shared" si="1090"/>
        <v>1791.8559861078454</v>
      </c>
      <c r="BO1704" s="45">
        <f t="shared" si="1091"/>
        <v>103.81433437773923</v>
      </c>
      <c r="BP1704" s="66">
        <f t="shared" si="1092"/>
        <v>6.6885073407584406</v>
      </c>
    </row>
    <row r="1705" spans="8:68">
      <c r="H1705" s="68">
        <v>1700</v>
      </c>
      <c r="I1705" s="31">
        <f>('Propiedades físicas'!$C$10*'Diseño reactor'!H1705)/1000</f>
        <v>1487.9169787196956</v>
      </c>
      <c r="J1705" s="31">
        <f t="shared" si="1069"/>
        <v>0.30646871197906028</v>
      </c>
      <c r="K1705" s="31">
        <f>(I1705*1000)/'Propiedades físicas'!$F$10</f>
        <v>9719.3210756031713</v>
      </c>
      <c r="L1705" s="31">
        <f t="shared" si="1070"/>
        <v>1388.4744393718815</v>
      </c>
      <c r="M1705" s="31">
        <f t="shared" si="1071"/>
        <v>8330.8466362312884</v>
      </c>
      <c r="N1705" s="31">
        <f t="shared" si="1072"/>
        <v>0.81674967021875389</v>
      </c>
      <c r="O1705" s="32">
        <f t="shared" si="1073"/>
        <v>4.9004980213125222</v>
      </c>
      <c r="P1705" s="33">
        <f t="shared" si="1074"/>
        <v>0.64532997877057119</v>
      </c>
      <c r="Q1705" s="31">
        <f t="shared" si="1075"/>
        <v>4.6855497130623363</v>
      </c>
      <c r="R1705" s="31">
        <f t="shared" si="1076"/>
        <v>0.13544206980026716</v>
      </c>
      <c r="S1705" s="31">
        <f t="shared" si="1077"/>
        <v>0.21494830825018685</v>
      </c>
      <c r="T1705" s="31">
        <f t="shared" si="1078"/>
        <v>2.842662649382717E-2</v>
      </c>
      <c r="U1705" s="31">
        <f t="shared" si="1079"/>
        <v>7.5509951540884603E-3</v>
      </c>
      <c r="V1705" s="47">
        <f t="shared" si="1093"/>
        <v>6.3906463917085693E-4</v>
      </c>
      <c r="W1705" s="31">
        <f t="shared" si="1080"/>
        <v>0.20988033138999698</v>
      </c>
      <c r="X1705" s="34">
        <f>(S1705*H1705*'Propiedades físicas'!$F$5*60*24*365)/(1000000)</f>
        <v>56556.088529808076</v>
      </c>
      <c r="Y1705" s="34">
        <f>(U1705*H1705*'Propiedades físicas'!$F$7*60*24*365)/(1000000)</f>
        <v>621.32802435457052</v>
      </c>
      <c r="Z1705" s="31">
        <f t="shared" si="1094"/>
        <v>1097.060963909971</v>
      </c>
      <c r="AA1705" s="31">
        <f t="shared" si="1095"/>
        <v>7965.4345122059713</v>
      </c>
      <c r="AB1705" s="31">
        <f t="shared" si="1096"/>
        <v>230.25151866045417</v>
      </c>
      <c r="AC1705" s="31">
        <f t="shared" si="1097"/>
        <v>365.41212402531767</v>
      </c>
      <c r="AD1705" s="31">
        <f t="shared" si="1081"/>
        <v>48.325265039506192</v>
      </c>
      <c r="AE1705" s="31">
        <f t="shared" si="1098"/>
        <v>12.836691761950382</v>
      </c>
      <c r="AF1705" s="31">
        <f t="shared" si="1099"/>
        <v>9719.3210756031694</v>
      </c>
      <c r="AG1705" s="31">
        <f t="shared" si="1100"/>
        <v>0.11287423837285761</v>
      </c>
      <c r="AH1705" s="31">
        <f t="shared" si="1101"/>
        <v>0.8195463911774975</v>
      </c>
      <c r="AI1705" s="31">
        <f t="shared" si="1101"/>
        <v>2.3690082555088861E-2</v>
      </c>
      <c r="AJ1705" s="31">
        <f t="shared" si="1101"/>
        <v>3.7596465965359691E-2</v>
      </c>
      <c r="AK1705" s="31">
        <f t="shared" si="1082"/>
        <v>4.972082377318437E-3</v>
      </c>
      <c r="AL1705" s="31">
        <f t="shared" si="1082"/>
        <v>1.3207395518779847E-3</v>
      </c>
      <c r="AM1705" s="31">
        <f t="shared" si="1102"/>
        <v>1</v>
      </c>
      <c r="AN1705" s="31">
        <f>(Z1705*'Propiedades físicas'!$F$4)/1000</f>
        <v>964.73347044315028</v>
      </c>
      <c r="AO1705" s="31">
        <f>(AA1705*'Propiedades físicas'!$F$6)/1000</f>
        <v>255.21252177107931</v>
      </c>
      <c r="AP1705" s="31">
        <f>(AB1705*'Propiedades físicas'!$F$9)/1000</f>
        <v>142.0536744375672</v>
      </c>
      <c r="AQ1705" s="31">
        <f>(AC1705*'Propiedades físicas'!$F$5)/1000</f>
        <v>107.60290816173531</v>
      </c>
      <c r="AR1705" s="31">
        <f>(AD1705*'Propiedades físicas'!$F$8)/1000</f>
        <v>17.132272961805729</v>
      </c>
      <c r="AS1705" s="31">
        <f>(AE1705*'Propiedades físicas'!$F$7)/1000</f>
        <v>1.1821309443580108</v>
      </c>
      <c r="AT1705" s="31">
        <f t="shared" si="1103"/>
        <v>1487.9169787196959</v>
      </c>
      <c r="AU1705" s="31">
        <f t="shared" si="1104"/>
        <v>0.64837856160044094</v>
      </c>
      <c r="AV1705" s="31">
        <f t="shared" si="1108"/>
        <v>0.17152336146515471</v>
      </c>
      <c r="AW1705" s="31">
        <f t="shared" si="1108"/>
        <v>9.5471505782399074E-2</v>
      </c>
      <c r="AX1705" s="31">
        <f t="shared" si="1108"/>
        <v>7.231781725773713E-2</v>
      </c>
      <c r="AY1705" s="31">
        <f t="shared" si="1105"/>
        <v>1.1514266727803249E-2</v>
      </c>
      <c r="AZ1705" s="31">
        <f t="shared" si="1105"/>
        <v>7.944871664648897E-4</v>
      </c>
      <c r="BA1705" s="31">
        <f t="shared" si="1106"/>
        <v>0.99999999999999989</v>
      </c>
      <c r="BB1705" s="34">
        <f>AU1705*'Propiedades físicas'!$C$4+'Diseño reactor'!AV1705*'Propiedades físicas'!$C$5+'Diseño reactor'!AW1705*'Propiedades físicas'!$C$8+'Diseño reactor'!AX1705*'Propiedades físicas'!$C$9+'Diseño reactor'!AY1705*'Propiedades físicas'!$C$7+'Diseño reactor'!AZ1705*'Propiedades físicas'!$C$6</f>
        <v>875.4846619464164</v>
      </c>
      <c r="BC1705" s="45">
        <f>AU1705*'Propiedades físicas'!$L$4+'Diseño reactor'!AV1705*'Propiedades físicas'!$L$5+'Diseño reactor'!AW1705*'Propiedades físicas'!$L$8+AX1705*'Propiedades físicas'!$L$9+'Diseño reactor'!AY1705*'Propiedades físicas'!$L$7+'Diseño reactor'!AZ1705*'Propiedades físicas'!$L$6</f>
        <v>2.0889391399212558</v>
      </c>
      <c r="BD1705" s="29">
        <f t="shared" si="1083"/>
        <v>1.8746335083664278</v>
      </c>
      <c r="BE1705" s="58">
        <f t="shared" si="1084"/>
        <v>41.703712936909838</v>
      </c>
      <c r="BF1705" s="30">
        <f>AU1705*'Propiedades físicas'!$I$4+'Diseño reactor'!AV1705*'Propiedades físicas'!$I$5+'Diseño reactor'!AW1705*'Propiedades físicas'!$I$8+'Diseño reactor'!AX1705*'Propiedades físicas'!$I$9+'Diseño reactor'!AY1705*'Propiedades físicas'!$I$7+'Diseño reactor'!AZ1705*'Propiedades físicas'!$I$6</f>
        <v>1.9924900390645813E-2</v>
      </c>
      <c r="BG1705" s="24">
        <f>AU1705*'Propiedades físicas'!$O$4+'Diseño reactor'!AV1705*'Propiedades físicas'!$O$5+'Diseño reactor'!AW1705*'Propiedades físicas'!$O$8+'Diseño reactor'!AX1705*'Propiedades físicas'!$O$9+'Diseño reactor'!AY1705*'Propiedades físicas'!$O$7+'Diseño reactor'!AZ1705*'Propiedades físicas'!$O$6</f>
        <v>0.15307800324896856</v>
      </c>
      <c r="BH1705" s="54">
        <f t="shared" si="1085"/>
        <v>41254.049223755894</v>
      </c>
      <c r="BI1705" s="34">
        <f t="shared" si="1107"/>
        <v>271.89996865426718</v>
      </c>
      <c r="BJ1705" s="27">
        <f t="shared" si="1086"/>
        <v>4795.5578051646398</v>
      </c>
      <c r="BK1705" s="34">
        <f t="shared" si="1087"/>
        <v>564.68801021508409</v>
      </c>
      <c r="BL1705" s="27">
        <f t="shared" si="1088"/>
        <v>105.53526439732788</v>
      </c>
      <c r="BM1705" s="34">
        <f t="shared" si="1089"/>
        <v>1.1054421768707483</v>
      </c>
      <c r="BN1705" s="45">
        <f t="shared" si="1090"/>
        <v>1793.0396731996568</v>
      </c>
      <c r="BO1705" s="45">
        <f t="shared" si="1091"/>
        <v>103.82632981627623</v>
      </c>
      <c r="BP1705" s="66">
        <f t="shared" si="1092"/>
        <v>6.6885046623059843</v>
      </c>
    </row>
    <row r="1706" spans="8:68">
      <c r="H1706" s="68">
        <v>1701</v>
      </c>
      <c r="I1706" s="31">
        <f>('Propiedades físicas'!$C$10*'Diseño reactor'!H1706)/1000</f>
        <v>1488.7922240012954</v>
      </c>
      <c r="J1706" s="31">
        <f t="shared" si="1069"/>
        <v>0.30628854224832602</v>
      </c>
      <c r="K1706" s="31">
        <f>(I1706*1000)/'Propiedades físicas'!$F$10</f>
        <v>9725.0383232947024</v>
      </c>
      <c r="L1706" s="31">
        <f t="shared" si="1070"/>
        <v>1389.2911890421003</v>
      </c>
      <c r="M1706" s="31">
        <f t="shared" si="1071"/>
        <v>8335.7471342526023</v>
      </c>
      <c r="N1706" s="31">
        <f t="shared" si="1072"/>
        <v>0.81674967021875389</v>
      </c>
      <c r="O1706" s="32">
        <f t="shared" si="1073"/>
        <v>4.9004980213125231</v>
      </c>
      <c r="P1706" s="33">
        <f t="shared" si="1074"/>
        <v>0.64540961356397319</v>
      </c>
      <c r="Q1706" s="31">
        <f t="shared" si="1075"/>
        <v>4.6856732864357715</v>
      </c>
      <c r="R1706" s="31">
        <f t="shared" si="1076"/>
        <v>0.13539585479596566</v>
      </c>
      <c r="S1706" s="31">
        <f t="shared" si="1077"/>
        <v>0.21482473487675185</v>
      </c>
      <c r="T1706" s="31">
        <f t="shared" si="1078"/>
        <v>2.8403725495658644E-2</v>
      </c>
      <c r="U1706" s="31">
        <f t="shared" si="1079"/>
        <v>7.5404763631563088E-3</v>
      </c>
      <c r="V1706" s="47">
        <f t="shared" si="1093"/>
        <v>6.3914350081092496E-4</v>
      </c>
      <c r="W1706" s="31">
        <f t="shared" si="1080"/>
        <v>0.2097828293078953</v>
      </c>
      <c r="X1706" s="34">
        <f>(S1706*H1706*'Propiedades físicas'!$F$5*60*24*365)/(1000000)</f>
        <v>56556.823703615846</v>
      </c>
      <c r="Y1706" s="34">
        <f>(U1706*H1706*'Propiedades físicas'!$F$7*60*24*365)/(1000000)</f>
        <v>620.82747139761341</v>
      </c>
      <c r="Z1706" s="31">
        <f t="shared" si="1094"/>
        <v>1097.8417526723183</v>
      </c>
      <c r="AA1706" s="31">
        <f t="shared" si="1095"/>
        <v>7970.330260227247</v>
      </c>
      <c r="AB1706" s="31">
        <f t="shared" si="1096"/>
        <v>230.30834900793761</v>
      </c>
      <c r="AC1706" s="31">
        <f t="shared" si="1097"/>
        <v>365.4168740253549</v>
      </c>
      <c r="AD1706" s="31">
        <f t="shared" ref="AD1706:AD1738" si="1109">T1706*$H1706</f>
        <v>48.314737068115356</v>
      </c>
      <c r="AE1706" s="31">
        <f t="shared" si="1098"/>
        <v>12.826350293728881</v>
      </c>
      <c r="AF1706" s="31">
        <f t="shared" si="1099"/>
        <v>9725.0383232947024</v>
      </c>
      <c r="AG1706" s="31">
        <f t="shared" si="1100"/>
        <v>0.11288816724172922</v>
      </c>
      <c r="AH1706" s="31">
        <f t="shared" si="1101"/>
        <v>0.81956800531424689</v>
      </c>
      <c r="AI1706" s="31">
        <f t="shared" si="1101"/>
        <v>2.3681999119352825E-2</v>
      </c>
      <c r="AJ1706" s="31">
        <f t="shared" si="1101"/>
        <v>3.757485182861027E-2</v>
      </c>
      <c r="AK1706" s="31">
        <f t="shared" si="1082"/>
        <v>4.9680767789249203E-3</v>
      </c>
      <c r="AL1706" s="31">
        <f t="shared" si="1082"/>
        <v>1.3188997171358703E-3</v>
      </c>
      <c r="AM1706" s="31">
        <f t="shared" si="1102"/>
        <v>1.0000000000000002</v>
      </c>
      <c r="AN1706" s="31">
        <f>(Z1706*'Propiedades físicas'!$F$4)/1000</f>
        <v>965.42008046498324</v>
      </c>
      <c r="AO1706" s="31">
        <f>(AA1706*'Propiedades físicas'!$F$6)/1000</f>
        <v>255.36938153768099</v>
      </c>
      <c r="AP1706" s="31">
        <f>(AB1706*'Propiedades físicas'!$F$9)/1000</f>
        <v>142.08873592044711</v>
      </c>
      <c r="AQ1706" s="31">
        <f>(AC1706*'Propiedades físicas'!$F$5)/1000</f>
        <v>107.60430689424626</v>
      </c>
      <c r="AR1706" s="31">
        <f>(AD1706*'Propiedades físicas'!$F$8)/1000</f>
        <v>17.128540585388251</v>
      </c>
      <c r="AS1706" s="31">
        <f>(AE1706*'Propiedades físicas'!$F$7)/1000</f>
        <v>1.1811785985494927</v>
      </c>
      <c r="AT1706" s="31">
        <f t="shared" si="1103"/>
        <v>1488.7922240012954</v>
      </c>
      <c r="AU1706" s="31">
        <f t="shared" si="1104"/>
        <v>0.64845857259403794</v>
      </c>
      <c r="AV1706" s="31">
        <f t="shared" si="1108"/>
        <v>0.17152788510094932</v>
      </c>
      <c r="AW1706" s="31">
        <f t="shared" si="1108"/>
        <v>9.5438929374958556E-2</v>
      </c>
      <c r="AX1706" s="31">
        <f t="shared" si="1108"/>
        <v>7.2276241882193393E-2</v>
      </c>
      <c r="AY1706" s="31">
        <f t="shared" si="1105"/>
        <v>1.1504990628815473E-2</v>
      </c>
      <c r="AZ1706" s="31">
        <f t="shared" si="1105"/>
        <v>7.9338041904527374E-4</v>
      </c>
      <c r="BA1706" s="31">
        <f t="shared" si="1106"/>
        <v>1</v>
      </c>
      <c r="BB1706" s="34">
        <f>AU1706*'Propiedades físicas'!$C$4+'Diseño reactor'!AV1706*'Propiedades físicas'!$C$5+'Diseño reactor'!AW1706*'Propiedades físicas'!$C$8+'Diseño reactor'!AX1706*'Propiedades físicas'!$C$9+'Diseño reactor'!AY1706*'Propiedades físicas'!$C$7+'Diseño reactor'!AZ1706*'Propiedades físicas'!$C$6</f>
        <v>875.48431196681099</v>
      </c>
      <c r="BC1706" s="45">
        <f>AU1706*'Propiedades físicas'!$L$4+'Diseño reactor'!AV1706*'Propiedades físicas'!$L$5+'Diseño reactor'!AW1706*'Propiedades físicas'!$L$8+AX1706*'Propiedades físicas'!$L$9+'Diseño reactor'!AY1706*'Propiedades físicas'!$L$7+'Diseño reactor'!AZ1706*'Propiedades físicas'!$L$6</f>
        <v>2.0889974342793454</v>
      </c>
      <c r="BD1706" s="29">
        <f t="shared" si="1083"/>
        <v>1.8737110888369612</v>
      </c>
      <c r="BE1706" s="58">
        <f t="shared" si="1084"/>
        <v>41.702711033044132</v>
      </c>
      <c r="BF1706" s="30">
        <f>AU1706*'Propiedades físicas'!$I$4+'Diseño reactor'!AV1706*'Propiedades físicas'!$I$5+'Diseño reactor'!AW1706*'Propiedades físicas'!$I$8+'Diseño reactor'!AX1706*'Propiedades físicas'!$I$9+'Diseño reactor'!AY1706*'Propiedades físicas'!$I$7+'Diseño reactor'!AZ1706*'Propiedades físicas'!$I$6</f>
        <v>1.992505960398323E-2</v>
      </c>
      <c r="BG1706" s="24">
        <f>AU1706*'Propiedades físicas'!$O$4+'Diseño reactor'!AV1706*'Propiedades físicas'!$O$5+'Diseño reactor'!AW1706*'Propiedades físicas'!$O$8+'Diseño reactor'!AX1706*'Propiedades físicas'!$O$9+'Diseño reactor'!AY1706*'Propiedades físicas'!$O$7+'Diseño reactor'!AZ1706*'Propiedades físicas'!$O$6</f>
        <v>0.15308076284455849</v>
      </c>
      <c r="BH1706" s="54">
        <f t="shared" si="1085"/>
        <v>41253.703087435169</v>
      </c>
      <c r="BI1706" s="34">
        <f t="shared" si="1107"/>
        <v>271.9048273416908</v>
      </c>
      <c r="BJ1706" s="27">
        <f t="shared" si="1086"/>
        <v>4795.5595450624232</v>
      </c>
      <c r="BK1706" s="34">
        <f t="shared" si="1087"/>
        <v>564.69839494204587</v>
      </c>
      <c r="BL1706" s="27">
        <f t="shared" si="1088"/>
        <v>105.53562711328334</v>
      </c>
      <c r="BM1706" s="34">
        <f t="shared" si="1089"/>
        <v>1.1054421768707483</v>
      </c>
      <c r="BN1706" s="45">
        <f t="shared" si="1090"/>
        <v>1794.2233967051441</v>
      </c>
      <c r="BO1706" s="45">
        <f t="shared" si="1091"/>
        <v>103.83831411180159</v>
      </c>
      <c r="BP1706" s="66">
        <f t="shared" si="1092"/>
        <v>6.6885019885410122</v>
      </c>
    </row>
    <row r="1707" spans="8:68">
      <c r="H1707" s="68">
        <v>1702</v>
      </c>
      <c r="I1707" s="31">
        <f>('Propiedades físicas'!$C$10*'Diseño reactor'!H1707)/1000</f>
        <v>1489.6674692828954</v>
      </c>
      <c r="J1707" s="31">
        <f t="shared" si="1069"/>
        <v>0.30610858423290394</v>
      </c>
      <c r="K1707" s="31">
        <f>(I1707*1000)/'Propiedades físicas'!$F$10</f>
        <v>9730.7555709862336</v>
      </c>
      <c r="L1707" s="31">
        <f t="shared" si="1070"/>
        <v>1390.1079387123191</v>
      </c>
      <c r="M1707" s="31">
        <f t="shared" si="1071"/>
        <v>8340.6476322739145</v>
      </c>
      <c r="N1707" s="31">
        <f t="shared" si="1072"/>
        <v>0.81674967021875389</v>
      </c>
      <c r="O1707" s="32">
        <f t="shared" si="1073"/>
        <v>4.9004980213125231</v>
      </c>
      <c r="P1707" s="33">
        <f t="shared" si="1074"/>
        <v>0.64548917440139608</v>
      </c>
      <c r="Q1707" s="31">
        <f t="shared" si="1075"/>
        <v>4.6857967197808321</v>
      </c>
      <c r="R1707" s="31">
        <f t="shared" si="1076"/>
        <v>0.13534966720355307</v>
      </c>
      <c r="S1707" s="31">
        <f t="shared" si="1077"/>
        <v>0.21470130153169234</v>
      </c>
      <c r="T1707" s="31">
        <f t="shared" si="1078"/>
        <v>2.8380851513275126E-2</v>
      </c>
      <c r="U1707" s="31">
        <f t="shared" si="1079"/>
        <v>7.5299771005296612E-3</v>
      </c>
      <c r="V1707" s="47">
        <f t="shared" si="1093"/>
        <v>6.3922228921303303E-4</v>
      </c>
      <c r="W1707" s="31">
        <f t="shared" si="1080"/>
        <v>0.20968541777493266</v>
      </c>
      <c r="X1707" s="34">
        <f>(S1707*H1707*'Propiedades físicas'!$F$5*60*24*365)/(1000000)</f>
        <v>56557.557512561565</v>
      </c>
      <c r="Y1707" s="34">
        <f>(U1707*H1707*'Propiedades físicas'!$F$7*60*24*365)/(1000000)</f>
        <v>620.32750893155855</v>
      </c>
      <c r="Z1707" s="31">
        <f t="shared" si="1094"/>
        <v>1098.6225748311761</v>
      </c>
      <c r="AA1707" s="31">
        <f t="shared" ref="AA1707:AA1738" si="1110">Q1707*$H1707</f>
        <v>7975.2260170669761</v>
      </c>
      <c r="AB1707" s="31">
        <f t="shared" ref="AB1707:AB1738" si="1111">R1707*$H1707</f>
        <v>230.36513358044732</v>
      </c>
      <c r="AC1707" s="31">
        <f t="shared" ref="AC1707:AC1738" si="1112">S1707*$H1707</f>
        <v>365.42161520694037</v>
      </c>
      <c r="AD1707" s="31">
        <f t="shared" si="1109"/>
        <v>48.304209275594268</v>
      </c>
      <c r="AE1707" s="31">
        <f t="shared" si="1098"/>
        <v>12.816021025101483</v>
      </c>
      <c r="AF1707" s="31">
        <f t="shared" si="1099"/>
        <v>9730.7555709862354</v>
      </c>
      <c r="AG1707" s="31">
        <f t="shared" si="1100"/>
        <v>0.1129020831750096</v>
      </c>
      <c r="AH1707" s="31">
        <f t="shared" si="1101"/>
        <v>0.81958959495872608</v>
      </c>
      <c r="AI1707" s="31">
        <f t="shared" si="1101"/>
        <v>2.3673920478212079E-2</v>
      </c>
      <c r="AJ1707" s="31">
        <f t="shared" si="1101"/>
        <v>3.7553262184131096E-2</v>
      </c>
      <c r="AK1707" s="31">
        <f t="shared" si="1082"/>
        <v>4.9640759058444343E-3</v>
      </c>
      <c r="AL1707" s="31">
        <f t="shared" si="1082"/>
        <v>1.3170632980767133E-3</v>
      </c>
      <c r="AM1707" s="31">
        <f t="shared" si="1102"/>
        <v>1</v>
      </c>
      <c r="AN1707" s="31">
        <f>(Z1707*'Propiedades físicas'!$F$4)/1000</f>
        <v>966.10671985503961</v>
      </c>
      <c r="AO1707" s="31">
        <f>(AA1707*'Propiedades físicas'!$F$6)/1000</f>
        <v>255.5262415868259</v>
      </c>
      <c r="AP1707" s="31">
        <f>(AB1707*'Propiedades físicas'!$F$9)/1000</f>
        <v>142.12376916245697</v>
      </c>
      <c r="AQ1707" s="31">
        <f>(AC1707*'Propiedades físicas'!$F$5)/1000</f>
        <v>107.60570302998774</v>
      </c>
      <c r="AR1707" s="31">
        <f>(AD1707*'Propiedades físicas'!$F$8)/1000</f>
        <v>17.124808272383675</v>
      </c>
      <c r="AS1707" s="31">
        <f>(AE1707*'Propiedades físicas'!$F$7)/1000</f>
        <v>1.1802273762015958</v>
      </c>
      <c r="AT1707" s="31">
        <f t="shared" si="1103"/>
        <v>1489.6674692828956</v>
      </c>
      <c r="AU1707" s="31">
        <f t="shared" si="1104"/>
        <v>0.64853850928228263</v>
      </c>
      <c r="AV1707" s="31">
        <f t="shared" si="1108"/>
        <v>0.17153240361074176</v>
      </c>
      <c r="AW1707" s="31">
        <f t="shared" si="1108"/>
        <v>9.5406372289832772E-2</v>
      </c>
      <c r="AX1707" s="31">
        <f t="shared" si="1108"/>
        <v>7.2234713618192642E-2</v>
      </c>
      <c r="AY1707" s="31">
        <f t="shared" si="1105"/>
        <v>1.1495725472630017E-2</v>
      </c>
      <c r="AZ1707" s="31">
        <f t="shared" si="1105"/>
        <v>7.922757263201433E-4</v>
      </c>
      <c r="BA1707" s="31">
        <f t="shared" si="1106"/>
        <v>0.99999999999999989</v>
      </c>
      <c r="BB1707" s="34">
        <f>AU1707*'Propiedades físicas'!$C$4+'Diseño reactor'!AV1707*'Propiedades físicas'!$C$5+'Diseño reactor'!AW1707*'Propiedades físicas'!$C$8+'Diseño reactor'!AX1707*'Propiedades físicas'!$C$9+'Diseño reactor'!AY1707*'Propiedades físicas'!$C$7+'Diseño reactor'!AZ1707*'Propiedades físicas'!$C$6</f>
        <v>875.48396259942194</v>
      </c>
      <c r="BC1707" s="45">
        <f>AU1707*'Propiedades físicas'!$L$4+'Diseño reactor'!AV1707*'Propiedades físicas'!$L$5+'Diseño reactor'!AW1707*'Propiedades físicas'!$L$8+AX1707*'Propiedades físicas'!$L$9+'Diseño reactor'!AY1707*'Propiedades físicas'!$L$7+'Diseño reactor'!AZ1707*'Propiedades físicas'!$L$6</f>
        <v>2.089055672020681</v>
      </c>
      <c r="BD1707" s="29">
        <f t="shared" si="1083"/>
        <v>1.8727895782702275</v>
      </c>
      <c r="BE1707" s="58">
        <f t="shared" si="1084"/>
        <v>41.701710135237001</v>
      </c>
      <c r="BF1707" s="30">
        <f>AU1707*'Propiedades físicas'!$I$4+'Diseño reactor'!AV1707*'Propiedades físicas'!$I$5+'Diseño reactor'!AW1707*'Propiedades físicas'!$I$8+'Diseño reactor'!AX1707*'Propiedades físicas'!$I$9+'Diseño reactor'!AY1707*'Propiedades físicas'!$I$7+'Diseño reactor'!AZ1707*'Propiedades físicas'!$I$6</f>
        <v>1.9925218529777928E-2</v>
      </c>
      <c r="BG1707" s="24">
        <f>AU1707*'Propiedades físicas'!$O$4+'Diseño reactor'!AV1707*'Propiedades físicas'!$O$5+'Diseño reactor'!AW1707*'Propiedades físicas'!$O$8+'Diseño reactor'!AX1707*'Propiedades físicas'!$O$9+'Diseño reactor'!AY1707*'Propiedades físicas'!$O$7+'Diseño reactor'!AZ1707*'Propiedades físicas'!$O$6</f>
        <v>0.15308351993134967</v>
      </c>
      <c r="BH1707" s="54">
        <f t="shared" si="1085"/>
        <v>41253.357580825199</v>
      </c>
      <c r="BI1707" s="34">
        <f t="shared" si="1107"/>
        <v>271.90967913823022</v>
      </c>
      <c r="BJ1707" s="27">
        <f t="shared" si="1086"/>
        <v>4795.5612925159185</v>
      </c>
      <c r="BK1707" s="34">
        <f t="shared" si="1087"/>
        <v>564.70877131143811</v>
      </c>
      <c r="BL1707" s="27">
        <f t="shared" si="1088"/>
        <v>105.53598952649291</v>
      </c>
      <c r="BM1707" s="34">
        <f t="shared" si="1089"/>
        <v>1.1054421768707483</v>
      </c>
      <c r="BN1707" s="45">
        <f t="shared" si="1090"/>
        <v>1795.4071565718332</v>
      </c>
      <c r="BO1707" s="45">
        <f t="shared" si="1091"/>
        <v>103.85028727983423</v>
      </c>
      <c r="BP1707" s="66">
        <f t="shared" si="1092"/>
        <v>6.6884993194532347</v>
      </c>
    </row>
    <row r="1708" spans="8:68">
      <c r="H1708" s="68">
        <v>1703</v>
      </c>
      <c r="I1708" s="31">
        <f>('Propiedades físicas'!$C$10*'Diseño reactor'!H1708)/1000</f>
        <v>1490.5427145644951</v>
      </c>
      <c r="J1708" s="31">
        <f t="shared" si="1069"/>
        <v>0.30592883755983707</v>
      </c>
      <c r="K1708" s="31">
        <f>(I1708*1000)/'Propiedades físicas'!$F$10</f>
        <v>9736.4728186777647</v>
      </c>
      <c r="L1708" s="31">
        <f t="shared" si="1070"/>
        <v>1390.9246883825379</v>
      </c>
      <c r="M1708" s="31">
        <f t="shared" si="1071"/>
        <v>8345.5481302952267</v>
      </c>
      <c r="N1708" s="31">
        <f t="shared" si="1072"/>
        <v>0.81674967021875389</v>
      </c>
      <c r="O1708" s="32">
        <f t="shared" si="1073"/>
        <v>4.9004980213125231</v>
      </c>
      <c r="P1708" s="33">
        <f t="shared" si="1074"/>
        <v>0.64556866138581481</v>
      </c>
      <c r="Q1708" s="31">
        <f t="shared" si="1075"/>
        <v>4.6859200133321774</v>
      </c>
      <c r="R1708" s="31">
        <f t="shared" si="1076"/>
        <v>0.13530350700644381</v>
      </c>
      <c r="S1708" s="31">
        <f t="shared" si="1077"/>
        <v>0.21457800798034568</v>
      </c>
      <c r="T1708" s="31">
        <f t="shared" si="1078"/>
        <v>2.8358004505584039E-2</v>
      </c>
      <c r="U1708" s="31">
        <f t="shared" si="1079"/>
        <v>7.5194973209112698E-3</v>
      </c>
      <c r="V1708" s="47">
        <f t="shared" si="1093"/>
        <v>6.3930100447915641E-4</v>
      </c>
      <c r="W1708" s="31">
        <f t="shared" si="1080"/>
        <v>0.20958809666502948</v>
      </c>
      <c r="X1708" s="34">
        <f>(S1708*H1708*'Propiedades físicas'!$F$5*60*24*365)/(1000000)</f>
        <v>56558.28995981106</v>
      </c>
      <c r="Y1708" s="34">
        <f>(U1708*H1708*'Propiedades físicas'!$F$7*60*24*365)/(1000000)</f>
        <v>619.82813605823515</v>
      </c>
      <c r="Z1708" s="31">
        <f t="shared" si="1094"/>
        <v>1099.4034303400426</v>
      </c>
      <c r="AA1708" s="31">
        <f t="shared" si="1110"/>
        <v>7980.1217827046985</v>
      </c>
      <c r="AB1708" s="31">
        <f t="shared" si="1111"/>
        <v>230.42187243197381</v>
      </c>
      <c r="AC1708" s="31">
        <f t="shared" si="1112"/>
        <v>365.42634759052868</v>
      </c>
      <c r="AD1708" s="31">
        <f t="shared" si="1109"/>
        <v>48.293681673009615</v>
      </c>
      <c r="AE1708" s="31">
        <f t="shared" si="1098"/>
        <v>12.805703937511893</v>
      </c>
      <c r="AF1708" s="31">
        <f t="shared" si="1099"/>
        <v>9736.4728186777647</v>
      </c>
      <c r="AG1708" s="31">
        <f t="shared" si="1100"/>
        <v>0.1129159861907101</v>
      </c>
      <c r="AH1708" s="31">
        <f t="shared" si="1101"/>
        <v>0.81961116015197966</v>
      </c>
      <c r="AI1708" s="31">
        <f t="shared" si="1101"/>
        <v>2.3665846628765676E-2</v>
      </c>
      <c r="AJ1708" s="31">
        <f t="shared" si="1101"/>
        <v>3.7531696990877488E-2</v>
      </c>
      <c r="AK1708" s="31">
        <f t="shared" si="1082"/>
        <v>4.9600797508895017E-3</v>
      </c>
      <c r="AL1708" s="31">
        <f t="shared" si="1082"/>
        <v>1.3152302867776031E-3</v>
      </c>
      <c r="AM1708" s="31">
        <f t="shared" si="1102"/>
        <v>1</v>
      </c>
      <c r="AN1708" s="31">
        <f>(Z1708*'Propiedades físicas'!$F$4)/1000</f>
        <v>966.79338857242658</v>
      </c>
      <c r="AO1708" s="31">
        <f>(AA1708*'Propiedades físicas'!$F$6)/1000</f>
        <v>255.68310191785852</v>
      </c>
      <c r="AP1708" s="31">
        <f>(AB1708*'Propiedades físicas'!$F$9)/1000</f>
        <v>142.15877419690622</v>
      </c>
      <c r="AQ1708" s="31">
        <f>(AC1708*'Propiedades físicas'!$F$5)/1000</f>
        <v>107.60709657498299</v>
      </c>
      <c r="AR1708" s="31">
        <f>(AD1708*'Propiedades físicas'!$F$8)/1000</f>
        <v>17.121076026715365</v>
      </c>
      <c r="AS1708" s="31">
        <f>(AE1708*'Propiedades físicas'!$F$7)/1000</f>
        <v>1.1792772756054704</v>
      </c>
      <c r="AT1708" s="31">
        <f t="shared" si="1103"/>
        <v>1490.5427145644953</v>
      </c>
      <c r="AU1708" s="31">
        <f t="shared" si="1104"/>
        <v>0.64861837176863657</v>
      </c>
      <c r="AV1708" s="31">
        <f t="shared" si="1108"/>
        <v>0.17153691700312235</v>
      </c>
      <c r="AW1708" s="31">
        <f t="shared" si="1108"/>
        <v>9.5373834515330866E-2</v>
      </c>
      <c r="AX1708" s="31">
        <f t="shared" si="1108"/>
        <v>7.2193232386784351E-2</v>
      </c>
      <c r="AY1708" s="31">
        <f t="shared" si="1105"/>
        <v>1.1486471242602247E-2</v>
      </c>
      <c r="AZ1708" s="31">
        <f t="shared" si="1105"/>
        <v>7.9117308352349362E-4</v>
      </c>
      <c r="BA1708" s="31">
        <f t="shared" si="1106"/>
        <v>0.99999999999999989</v>
      </c>
      <c r="BB1708" s="34">
        <f>AU1708*'Propiedades físicas'!$C$4+'Diseño reactor'!AV1708*'Propiedades físicas'!$C$5+'Diseño reactor'!AW1708*'Propiedades físicas'!$C$8+'Diseño reactor'!AX1708*'Propiedades físicas'!$C$9+'Diseño reactor'!AY1708*'Propiedades físicas'!$C$7+'Diseño reactor'!AZ1708*'Propiedades físicas'!$C$6</f>
        <v>875.48361384290592</v>
      </c>
      <c r="BC1708" s="45">
        <f>AU1708*'Propiedades físicas'!$L$4+'Diseño reactor'!AV1708*'Propiedades físicas'!$L$5+'Diseño reactor'!AW1708*'Propiedades físicas'!$L$8+AX1708*'Propiedades físicas'!$L$9+'Diseño reactor'!AY1708*'Propiedades físicas'!$L$7+'Diseño reactor'!AZ1708*'Propiedades físicas'!$L$6</f>
        <v>2.0891138532269227</v>
      </c>
      <c r="BD1708" s="29">
        <f t="shared" si="1083"/>
        <v>1.8718689753217423</v>
      </c>
      <c r="BE1708" s="58">
        <f t="shared" si="1084"/>
        <v>41.700710241967279</v>
      </c>
      <c r="BF1708" s="30">
        <f>AU1708*'Propiedades físicas'!$I$4+'Diseño reactor'!AV1708*'Propiedades físicas'!$I$5+'Diseño reactor'!AW1708*'Propiedades físicas'!$I$8+'Diseño reactor'!AX1708*'Propiedades físicas'!$I$9+'Diseño reactor'!AY1708*'Propiedades físicas'!$I$7+'Diseño reactor'!AZ1708*'Propiedades físicas'!$I$6</f>
        <v>1.9925377168652003E-2</v>
      </c>
      <c r="BG1708" s="24">
        <f>AU1708*'Propiedades físicas'!$O$4+'Diseño reactor'!AV1708*'Propiedades físicas'!$O$5+'Diseño reactor'!AW1708*'Propiedades físicas'!$O$8+'Diseño reactor'!AX1708*'Propiedades físicas'!$O$9+'Diseño reactor'!AY1708*'Propiedades físicas'!$O$7+'Diseño reactor'!AZ1708*'Propiedades físicas'!$O$6</f>
        <v>0.1530862745126558</v>
      </c>
      <c r="BH1708" s="54">
        <f t="shared" si="1085"/>
        <v>41253.012702544693</v>
      </c>
      <c r="BI1708" s="34">
        <f t="shared" si="1107"/>
        <v>271.91452405722396</v>
      </c>
      <c r="BJ1708" s="27">
        <f t="shared" si="1086"/>
        <v>4795.5630474999089</v>
      </c>
      <c r="BK1708" s="34">
        <f t="shared" si="1087"/>
        <v>564.71913933255325</v>
      </c>
      <c r="BL1708" s="27">
        <f t="shared" si="1088"/>
        <v>105.53635163730779</v>
      </c>
      <c r="BM1708" s="34">
        <f t="shared" si="1089"/>
        <v>1.1054421768707483</v>
      </c>
      <c r="BN1708" s="45">
        <f t="shared" si="1090"/>
        <v>1796.5909527473461</v>
      </c>
      <c r="BO1708" s="45">
        <f t="shared" si="1091"/>
        <v>103.86224933586416</v>
      </c>
      <c r="BP1708" s="66">
        <f t="shared" si="1092"/>
        <v>6.688496655032389</v>
      </c>
    </row>
    <row r="1709" spans="8:68">
      <c r="H1709" s="68">
        <v>1704</v>
      </c>
      <c r="I1709" s="31">
        <f>('Propiedades físicas'!$C$10*'Diseño reactor'!H1709)/1000</f>
        <v>1491.4179598460948</v>
      </c>
      <c r="J1709" s="31">
        <f t="shared" si="1069"/>
        <v>0.30574930185704374</v>
      </c>
      <c r="K1709" s="31">
        <f>(I1709*1000)/'Propiedades físicas'!$F$10</f>
        <v>9742.1900663692959</v>
      </c>
      <c r="L1709" s="31">
        <f t="shared" si="1070"/>
        <v>1391.7414380527564</v>
      </c>
      <c r="M1709" s="31">
        <f t="shared" si="1071"/>
        <v>8350.4486283165388</v>
      </c>
      <c r="N1709" s="31">
        <f t="shared" si="1072"/>
        <v>0.81674967021875378</v>
      </c>
      <c r="O1709" s="32">
        <f t="shared" si="1073"/>
        <v>4.9004980213125231</v>
      </c>
      <c r="P1709" s="33">
        <f t="shared" si="1074"/>
        <v>0.64564807462001361</v>
      </c>
      <c r="Q1709" s="31">
        <f t="shared" si="1075"/>
        <v>4.6860431673239553</v>
      </c>
      <c r="R1709" s="31">
        <f t="shared" si="1076"/>
        <v>0.13525737418804309</v>
      </c>
      <c r="S1709" s="31">
        <f t="shared" si="1077"/>
        <v>0.21445485398856709</v>
      </c>
      <c r="T1709" s="31">
        <f t="shared" si="1078"/>
        <v>2.8335184431567129E-2</v>
      </c>
      <c r="U1709" s="31">
        <f t="shared" si="1079"/>
        <v>7.5090369791299188E-3</v>
      </c>
      <c r="V1709" s="47">
        <f t="shared" si="1093"/>
        <v>6.3937964671108153E-4</v>
      </c>
      <c r="W1709" s="31">
        <f t="shared" si="1080"/>
        <v>0.20949086585234028</v>
      </c>
      <c r="X1709" s="34">
        <f>(S1709*H1709*'Propiedades físicas'!$F$5*60*24*365)/(1000000)</f>
        <v>56559.021048521492</v>
      </c>
      <c r="Y1709" s="34">
        <f>(U1709*H1709*'Propiedades físicas'!$F$7*60*24*365)/(1000000)</f>
        <v>619.3293518810965</v>
      </c>
      <c r="Z1709" s="31">
        <f t="shared" si="1094"/>
        <v>1100.1843191525031</v>
      </c>
      <c r="AA1709" s="31">
        <f t="shared" si="1110"/>
        <v>7985.0175571200198</v>
      </c>
      <c r="AB1709" s="31">
        <f t="shared" si="1111"/>
        <v>230.47856561642544</v>
      </c>
      <c r="AC1709" s="31">
        <f t="shared" si="1112"/>
        <v>365.4310711965183</v>
      </c>
      <c r="AD1709" s="31">
        <f t="shared" si="1109"/>
        <v>48.283154271390387</v>
      </c>
      <c r="AE1709" s="31">
        <f t="shared" si="1098"/>
        <v>12.795399012437382</v>
      </c>
      <c r="AF1709" s="31">
        <f t="shared" si="1099"/>
        <v>9742.1900663692959</v>
      </c>
      <c r="AG1709" s="31">
        <f t="shared" si="1100"/>
        <v>0.11292987630680851</v>
      </c>
      <c r="AH1709" s="31">
        <f t="shared" si="1101"/>
        <v>0.81963270093496166</v>
      </c>
      <c r="AI1709" s="31">
        <f t="shared" si="1101"/>
        <v>2.3657777568111011E-2</v>
      </c>
      <c r="AJ1709" s="31">
        <f t="shared" si="1101"/>
        <v>3.7510156207895315E-2</v>
      </c>
      <c r="AK1709" s="31">
        <f t="shared" si="1082"/>
        <v>4.9560883068856488E-3</v>
      </c>
      <c r="AL1709" s="31">
        <f t="shared" si="1082"/>
        <v>1.3134006753376709E-3</v>
      </c>
      <c r="AM1709" s="31">
        <f t="shared" si="1102"/>
        <v>0.99999999999999989</v>
      </c>
      <c r="AN1709" s="31">
        <f>(Z1709*'Propiedades físicas'!$F$4)/1000</f>
        <v>967.48008657632818</v>
      </c>
      <c r="AO1709" s="31">
        <f>(AA1709*'Propiedades físicas'!$F$6)/1000</f>
        <v>255.83996253012543</v>
      </c>
      <c r="AP1709" s="31">
        <f>(AB1709*'Propiedades físicas'!$F$9)/1000</f>
        <v>142.19375105705365</v>
      </c>
      <c r="AQ1709" s="31">
        <f>(AC1709*'Propiedades físicas'!$F$5)/1000</f>
        <v>107.60848753523877</v>
      </c>
      <c r="AR1709" s="31">
        <f>(AD1709*'Propiedades físicas'!$F$8)/1000</f>
        <v>17.117343852293313</v>
      </c>
      <c r="AS1709" s="31">
        <f>(AE1709*'Propiedades físicas'!$F$7)/1000</f>
        <v>1.1783282950553586</v>
      </c>
      <c r="AT1709" s="31">
        <f t="shared" si="1103"/>
        <v>1491.4179598460946</v>
      </c>
      <c r="AU1709" s="31">
        <f t="shared" si="1104"/>
        <v>0.64869816015636983</v>
      </c>
      <c r="AV1709" s="31">
        <f t="shared" si="1108"/>
        <v>0.1715414252866625</v>
      </c>
      <c r="AW1709" s="31">
        <f t="shared" si="1108"/>
        <v>9.5341316039755333E-2</v>
      </c>
      <c r="AX1709" s="31">
        <f t="shared" si="1108"/>
        <v>7.2151798109192214E-2</v>
      </c>
      <c r="AY1709" s="31">
        <f t="shared" si="1105"/>
        <v>1.1477227922117634E-2</v>
      </c>
      <c r="AZ1709" s="31">
        <f t="shared" si="1105"/>
        <v>7.9007248590258028E-4</v>
      </c>
      <c r="BA1709" s="31">
        <f t="shared" si="1106"/>
        <v>1.0000000000000002</v>
      </c>
      <c r="BB1709" s="34">
        <f>AU1709*'Propiedades físicas'!$C$4+'Diseño reactor'!AV1709*'Propiedades físicas'!$C$5+'Diseño reactor'!AW1709*'Propiedades físicas'!$C$8+'Diseño reactor'!AX1709*'Propiedades físicas'!$C$9+'Diseño reactor'!AY1709*'Propiedades físicas'!$C$7+'Diseño reactor'!AZ1709*'Propiedades físicas'!$C$6</f>
        <v>875.48326569592371</v>
      </c>
      <c r="BC1709" s="45">
        <f>AU1709*'Propiedades físicas'!$L$4+'Diseño reactor'!AV1709*'Propiedades físicas'!$L$5+'Diseño reactor'!AW1709*'Propiedades físicas'!$L$8+AX1709*'Propiedades físicas'!$L$9+'Diseño reactor'!AY1709*'Propiedades físicas'!$L$7+'Diseño reactor'!AZ1709*'Propiedades físicas'!$L$6</f>
        <v>2.0891719779795781</v>
      </c>
      <c r="BD1709" s="29">
        <f t="shared" si="1083"/>
        <v>1.8709492786496706</v>
      </c>
      <c r="BE1709" s="58">
        <f t="shared" si="1084"/>
        <v>41.699711351716878</v>
      </c>
      <c r="BF1709" s="30">
        <f>AU1709*'Propiedades físicas'!$I$4+'Diseño reactor'!AV1709*'Propiedades físicas'!$I$5+'Diseño reactor'!AW1709*'Propiedades físicas'!$I$8+'Diseño reactor'!AX1709*'Propiedades físicas'!$I$9+'Diseño reactor'!AY1709*'Propiedades físicas'!$I$7+'Diseño reactor'!AZ1709*'Propiedades físicas'!$I$6</f>
        <v>1.9925535521225939E-2</v>
      </c>
      <c r="BG1709" s="24">
        <f>AU1709*'Propiedades físicas'!$O$4+'Diseño reactor'!AV1709*'Propiedades físicas'!$O$5+'Diseño reactor'!AW1709*'Propiedades físicas'!$O$8+'Diseño reactor'!AX1709*'Propiedades físicas'!$O$9+'Diseño reactor'!AY1709*'Propiedades físicas'!$O$7+'Diseño reactor'!AZ1709*'Propiedades físicas'!$O$6</f>
        <v>0.15308902659178517</v>
      </c>
      <c r="BH1709" s="54">
        <f t="shared" si="1085"/>
        <v>41252.668451216035</v>
      </c>
      <c r="BI1709" s="34">
        <f t="shared" si="1107"/>
        <v>271.9193621119785</v>
      </c>
      <c r="BJ1709" s="27">
        <f t="shared" si="1086"/>
        <v>4795.5648099892587</v>
      </c>
      <c r="BK1709" s="34">
        <f t="shared" si="1087"/>
        <v>564.72949901467291</v>
      </c>
      <c r="BL1709" s="27">
        <f t="shared" si="1088"/>
        <v>105.53671344607874</v>
      </c>
      <c r="BM1709" s="34">
        <f t="shared" si="1089"/>
        <v>1.1054421768707483</v>
      </c>
      <c r="BN1709" s="45">
        <f t="shared" si="1090"/>
        <v>1797.7747851794124</v>
      </c>
      <c r="BO1709" s="45">
        <f t="shared" si="1091"/>
        <v>103.87420029535264</v>
      </c>
      <c r="BP1709" s="66">
        <f t="shared" si="1092"/>
        <v>6.6884939952682432</v>
      </c>
    </row>
    <row r="1710" spans="8:68">
      <c r="H1710" s="68">
        <v>1705</v>
      </c>
      <c r="I1710" s="31">
        <f>('Propiedades físicas'!$C$10*'Diseño reactor'!H1710)/1000</f>
        <v>1492.2932051276946</v>
      </c>
      <c r="J1710" s="31">
        <f t="shared" si="1069"/>
        <v>0.30556997675331526</v>
      </c>
      <c r="K1710" s="31">
        <f>(I1710*1000)/'Propiedades físicas'!$F$10</f>
        <v>9747.907314060827</v>
      </c>
      <c r="L1710" s="31">
        <f t="shared" si="1070"/>
        <v>1392.5581877229752</v>
      </c>
      <c r="M1710" s="31">
        <f t="shared" si="1071"/>
        <v>8355.349126337851</v>
      </c>
      <c r="N1710" s="31">
        <f t="shared" si="1072"/>
        <v>0.81674967021875378</v>
      </c>
      <c r="O1710" s="32">
        <f t="shared" si="1073"/>
        <v>4.9004980213125222</v>
      </c>
      <c r="P1710" s="33">
        <f t="shared" si="1074"/>
        <v>0.64572741420658664</v>
      </c>
      <c r="Q1710" s="31">
        <f t="shared" si="1075"/>
        <v>4.6861661819897948</v>
      </c>
      <c r="R1710" s="31">
        <f t="shared" si="1076"/>
        <v>0.13521126873174696</v>
      </c>
      <c r="S1710" s="31">
        <f t="shared" si="1077"/>
        <v>0.21433183932272759</v>
      </c>
      <c r="T1710" s="31">
        <f t="shared" si="1078"/>
        <v>2.8312391250280317E-2</v>
      </c>
      <c r="U1710" s="31">
        <f t="shared" si="1079"/>
        <v>7.4985960301400109E-3</v>
      </c>
      <c r="V1710" s="47">
        <f t="shared" si="1093"/>
        <v>6.3945821601040615E-4</v>
      </c>
      <c r="W1710" s="31">
        <f t="shared" si="1080"/>
        <v>0.20939372521125305</v>
      </c>
      <c r="X1710" s="34">
        <f>(S1710*H1710*'Propiedades físicas'!$F$5*60*24*365)/(1000000)</f>
        <v>56559.75078184114</v>
      </c>
      <c r="Y1710" s="34">
        <f>(U1710*H1710*'Propiedades físicas'!$F$7*60*24*365)/(1000000)</f>
        <v>618.83115550521745</v>
      </c>
      <c r="Z1710" s="31">
        <f t="shared" si="1094"/>
        <v>1100.9652412222301</v>
      </c>
      <c r="AA1710" s="31">
        <f t="shared" si="1110"/>
        <v>7989.9133402926</v>
      </c>
      <c r="AB1710" s="31">
        <f t="shared" si="1111"/>
        <v>230.53521318762859</v>
      </c>
      <c r="AC1710" s="31">
        <f t="shared" si="1112"/>
        <v>365.43578604525055</v>
      </c>
      <c r="AD1710" s="31">
        <f t="shared" si="1109"/>
        <v>48.27262708172794</v>
      </c>
      <c r="AE1710" s="31">
        <f t="shared" si="1098"/>
        <v>12.785106231388719</v>
      </c>
      <c r="AF1710" s="31">
        <f t="shared" si="1099"/>
        <v>9747.9073140608252</v>
      </c>
      <c r="AG1710" s="31">
        <f t="shared" si="1100"/>
        <v>0.11294375354124959</v>
      </c>
      <c r="AH1710" s="31">
        <f t="shared" si="1101"/>
        <v>0.8196542173485365</v>
      </c>
      <c r="AI1710" s="31">
        <f t="shared" si="1101"/>
        <v>2.3649713293343904E-2</v>
      </c>
      <c r="AJ1710" s="31">
        <f t="shared" si="1101"/>
        <v>3.7488639794320711E-2</v>
      </c>
      <c r="AK1710" s="31">
        <f t="shared" si="1082"/>
        <v>4.9521015666713726E-3</v>
      </c>
      <c r="AL1710" s="31">
        <f t="shared" si="1082"/>
        <v>1.311574455878022E-3</v>
      </c>
      <c r="AM1710" s="31">
        <f t="shared" si="1102"/>
        <v>1</v>
      </c>
      <c r="AN1710" s="31">
        <f>(Z1710*'Propiedades físicas'!$F$4)/1000</f>
        <v>968.16681382600473</v>
      </c>
      <c r="AO1710" s="31">
        <f>(AA1710*'Propiedades físicas'!$F$6)/1000</f>
        <v>255.9968234229749</v>
      </c>
      <c r="AP1710" s="31">
        <f>(AB1710*'Propiedades físicas'!$F$9)/1000</f>
        <v>142.22869977610745</v>
      </c>
      <c r="AQ1710" s="31">
        <f>(AC1710*'Propiedades físicas'!$F$5)/1000</f>
        <v>107.60987591674494</v>
      </c>
      <c r="AR1710" s="31">
        <f>(AD1710*'Propiedades físicas'!$F$8)/1000</f>
        <v>17.113611753014183</v>
      </c>
      <c r="AS1710" s="31">
        <f>(AE1710*'Propiedades físicas'!$F$7)/1000</f>
        <v>1.1773804328485871</v>
      </c>
      <c r="AT1710" s="31">
        <f t="shared" si="1103"/>
        <v>1492.2932051276948</v>
      </c>
      <c r="AU1710" s="31">
        <f t="shared" si="1104"/>
        <v>0.6487778745485604</v>
      </c>
      <c r="AV1710" s="31">
        <f t="shared" si="1108"/>
        <v>0.17154592846991445</v>
      </c>
      <c r="AW1710" s="31">
        <f t="shared" si="1108"/>
        <v>9.5308816851402203E-2</v>
      </c>
      <c r="AX1710" s="31">
        <f t="shared" si="1108"/>
        <v>7.2110410706813358E-2</v>
      </c>
      <c r="AY1710" s="31">
        <f t="shared" si="1105"/>
        <v>1.146799549459168E-2</v>
      </c>
      <c r="AZ1710" s="31">
        <f t="shared" si="1105"/>
        <v>7.8897392871787495E-4</v>
      </c>
      <c r="BA1710" s="31">
        <f t="shared" si="1106"/>
        <v>1</v>
      </c>
      <c r="BB1710" s="34">
        <f>AU1710*'Propiedades físicas'!$C$4+'Diseño reactor'!AV1710*'Propiedades físicas'!$C$5+'Diseño reactor'!AW1710*'Propiedades físicas'!$C$8+'Diseño reactor'!AX1710*'Propiedades físicas'!$C$9+'Diseño reactor'!AY1710*'Propiedades físicas'!$C$7+'Diseño reactor'!AZ1710*'Propiedades físicas'!$C$6</f>
        <v>875.48291815713822</v>
      </c>
      <c r="BC1710" s="45">
        <f>AU1710*'Propiedades físicas'!$L$4+'Diseño reactor'!AV1710*'Propiedades físicas'!$L$5+'Diseño reactor'!AW1710*'Propiedades físicas'!$L$8+AX1710*'Propiedades físicas'!$L$9+'Diseño reactor'!AY1710*'Propiedades físicas'!$L$7+'Diseño reactor'!AZ1710*'Propiedades físicas'!$L$6</f>
        <v>2.0892300463599942</v>
      </c>
      <c r="BD1710" s="29">
        <f t="shared" si="1083"/>
        <v>1.8700304869148312</v>
      </c>
      <c r="BE1710" s="58">
        <f t="shared" si="1084"/>
        <v>41.698713462970794</v>
      </c>
      <c r="BF1710" s="30">
        <f>AU1710*'Propiedades físicas'!$I$4+'Diseño reactor'!AV1710*'Propiedades físicas'!$I$5+'Diseño reactor'!AW1710*'Propiedades físicas'!$I$8+'Diseño reactor'!AX1710*'Propiedades físicas'!$I$9+'Diseño reactor'!AY1710*'Propiedades físicas'!$I$7+'Diseño reactor'!AZ1710*'Propiedades físicas'!$I$6</f>
        <v>1.9925693588118586E-2</v>
      </c>
      <c r="BG1710" s="24">
        <f>AU1710*'Propiedades físicas'!$O$4+'Diseño reactor'!AV1710*'Propiedades físicas'!$O$5+'Diseño reactor'!AW1710*'Propiedades físicas'!$O$8+'Diseño reactor'!AX1710*'Propiedades físicas'!$O$9+'Diseño reactor'!AY1710*'Propiedades físicas'!$O$7+'Diseño reactor'!AZ1710*'Propiedades físicas'!$O$6</f>
        <v>0.15309177617204014</v>
      </c>
      <c r="BH1710" s="54">
        <f t="shared" si="1085"/>
        <v>41252.324825465228</v>
      </c>
      <c r="BI1710" s="34">
        <f t="shared" si="1107"/>
        <v>271.92419331576741</v>
      </c>
      <c r="BJ1710" s="27">
        <f t="shared" si="1086"/>
        <v>4795.5665799589015</v>
      </c>
      <c r="BK1710" s="34">
        <f t="shared" si="1087"/>
        <v>564.73985036706472</v>
      </c>
      <c r="BL1710" s="27">
        <f t="shared" si="1088"/>
        <v>105.53707495315592</v>
      </c>
      <c r="BM1710" s="34">
        <f t="shared" si="1089"/>
        <v>1.1054421768707483</v>
      </c>
      <c r="BN1710" s="45">
        <f t="shared" si="1090"/>
        <v>1798.9586538158535</v>
      </c>
      <c r="BO1710" s="45">
        <f t="shared" si="1091"/>
        <v>103.88614017373231</v>
      </c>
      <c r="BP1710" s="66">
        <f t="shared" si="1092"/>
        <v>6.6884913401505841</v>
      </c>
    </row>
    <row r="1711" spans="8:68">
      <c r="H1711" s="68">
        <v>1706</v>
      </c>
      <c r="I1711" s="31">
        <f>('Propiedades físicas'!$C$10*'Diseño reactor'!H1711)/1000</f>
        <v>1493.1684504092946</v>
      </c>
      <c r="J1711" s="31">
        <f t="shared" si="1069"/>
        <v>0.30539086187831332</v>
      </c>
      <c r="K1711" s="31">
        <f>(I1711*1000)/'Propiedades físicas'!$F$10</f>
        <v>9753.6245617523582</v>
      </c>
      <c r="L1711" s="31">
        <f t="shared" si="1070"/>
        <v>1393.3749373931939</v>
      </c>
      <c r="M1711" s="31">
        <f t="shared" si="1071"/>
        <v>8360.2496243591631</v>
      </c>
      <c r="N1711" s="31">
        <f t="shared" si="1072"/>
        <v>0.81674967021875378</v>
      </c>
      <c r="O1711" s="32">
        <f t="shared" si="1073"/>
        <v>4.9004980213125222</v>
      </c>
      <c r="P1711" s="33">
        <f t="shared" si="1074"/>
        <v>0.64580668024793664</v>
      </c>
      <c r="Q1711" s="31">
        <f t="shared" si="1075"/>
        <v>4.6862890575628091</v>
      </c>
      <c r="R1711" s="31">
        <f t="shared" si="1076"/>
        <v>0.13516519062094245</v>
      </c>
      <c r="S1711" s="31">
        <f t="shared" si="1077"/>
        <v>0.21420896374971288</v>
      </c>
      <c r="T1711" s="31">
        <f t="shared" si="1078"/>
        <v>2.8289624920853504E-2</v>
      </c>
      <c r="U1711" s="31">
        <f t="shared" si="1079"/>
        <v>7.4881744290211487E-3</v>
      </c>
      <c r="V1711" s="47">
        <f t="shared" si="1093"/>
        <v>6.3953671247853918E-4</v>
      </c>
      <c r="W1711" s="31">
        <f t="shared" si="1080"/>
        <v>0.20929667461638843</v>
      </c>
      <c r="X1711" s="34">
        <f>(S1711*H1711*'Propiedades físicas'!$F$5*60*24*365)/(1000000)</f>
        <v>56560.479162909556</v>
      </c>
      <c r="Y1711" s="34">
        <f>(U1711*H1711*'Propiedades físicas'!$F$7*60*24*365)/(1000000)</f>
        <v>618.33354603728992</v>
      </c>
      <c r="Z1711" s="31">
        <f t="shared" si="1094"/>
        <v>1101.74619650298</v>
      </c>
      <c r="AA1711" s="31">
        <f t="shared" si="1110"/>
        <v>7994.8091322021528</v>
      </c>
      <c r="AB1711" s="31">
        <f t="shared" si="1111"/>
        <v>230.59181519932784</v>
      </c>
      <c r="AC1711" s="31">
        <f t="shared" si="1112"/>
        <v>365.44049215701017</v>
      </c>
      <c r="AD1711" s="31">
        <f t="shared" si="1109"/>
        <v>48.262100114976079</v>
      </c>
      <c r="AE1711" s="31">
        <f t="shared" si="1098"/>
        <v>12.77482557591008</v>
      </c>
      <c r="AF1711" s="31">
        <f t="shared" si="1099"/>
        <v>9753.6245617523582</v>
      </c>
      <c r="AG1711" s="31">
        <f t="shared" si="1100"/>
        <v>0.1129576179119445</v>
      </c>
      <c r="AH1711" s="31">
        <f t="shared" si="1101"/>
        <v>0.81967570943347723</v>
      </c>
      <c r="AI1711" s="31">
        <f t="shared" si="1101"/>
        <v>2.3641653801558585E-2</v>
      </c>
      <c r="AJ1711" s="31">
        <f t="shared" si="1101"/>
        <v>3.7467147709379776E-2</v>
      </c>
      <c r="AK1711" s="31">
        <f t="shared" si="1082"/>
        <v>4.9481195230981091E-3</v>
      </c>
      <c r="AL1711" s="31">
        <f t="shared" si="1082"/>
        <v>1.3097516205416591E-3</v>
      </c>
      <c r="AM1711" s="31">
        <f t="shared" si="1102"/>
        <v>0.99999999999999989</v>
      </c>
      <c r="AN1711" s="31">
        <f>(Z1711*'Propiedades físicas'!$F$4)/1000</f>
        <v>968.85357028079056</v>
      </c>
      <c r="AO1711" s="31">
        <f>(AA1711*'Propiedades físicas'!$F$6)/1000</f>
        <v>256.15368459575694</v>
      </c>
      <c r="AP1711" s="31">
        <f>(AB1711*'Propiedades físicas'!$F$9)/1000</f>
        <v>142.2636203872253</v>
      </c>
      <c r="AQ1711" s="31">
        <f>(AC1711*'Propiedades físicas'!$F$5)/1000</f>
        <v>107.61126172547479</v>
      </c>
      <c r="AR1711" s="31">
        <f>(AD1711*'Propiedades físicas'!$F$8)/1000</f>
        <v>17.109879732761314</v>
      </c>
      <c r="AS1711" s="31">
        <f>(AE1711*'Propiedades físicas'!$F$7)/1000</f>
        <v>1.1764336872855592</v>
      </c>
      <c r="AT1711" s="31">
        <f t="shared" si="1103"/>
        <v>1493.1684504092943</v>
      </c>
      <c r="AU1711" s="31">
        <f t="shared" si="1104"/>
        <v>0.64885751504809575</v>
      </c>
      <c r="AV1711" s="31">
        <f t="shared" si="1108"/>
        <v>0.17155042656141195</v>
      </c>
      <c r="AW1711" s="31">
        <f t="shared" si="1108"/>
        <v>9.5276336938561246E-2</v>
      </c>
      <c r="AX1711" s="31">
        <f t="shared" si="1108"/>
        <v>7.2069070101218199E-2</v>
      </c>
      <c r="AY1711" s="31">
        <f t="shared" si="1105"/>
        <v>1.1458773943469877E-2</v>
      </c>
      <c r="AZ1711" s="31">
        <f t="shared" si="1105"/>
        <v>7.8787740724302433E-4</v>
      </c>
      <c r="BA1711" s="31">
        <f t="shared" si="1106"/>
        <v>1</v>
      </c>
      <c r="BB1711" s="34">
        <f>AU1711*'Propiedades físicas'!$C$4+'Diseño reactor'!AV1711*'Propiedades físicas'!$C$5+'Diseño reactor'!AW1711*'Propiedades físicas'!$C$8+'Diseño reactor'!AX1711*'Propiedades físicas'!$C$9+'Diseño reactor'!AY1711*'Propiedades físicas'!$C$7+'Diseño reactor'!AZ1711*'Propiedades físicas'!$C$6</f>
        <v>875.48257122521761</v>
      </c>
      <c r="BC1711" s="45">
        <f>AU1711*'Propiedades físicas'!$L$4+'Diseño reactor'!AV1711*'Propiedades físicas'!$L$5+'Diseño reactor'!AW1711*'Propiedades físicas'!$L$8+AX1711*'Propiedades físicas'!$L$9+'Diseño reactor'!AY1711*'Propiedades físicas'!$L$7+'Diseño reactor'!AZ1711*'Propiedades físicas'!$L$6</f>
        <v>2.0892880584493683</v>
      </c>
      <c r="BD1711" s="29">
        <f t="shared" si="1083"/>
        <v>1.8691125987806707</v>
      </c>
      <c r="BE1711" s="58">
        <f t="shared" si="1084"/>
        <v>41.697716574217061</v>
      </c>
      <c r="BF1711" s="30">
        <f>AU1711*'Propiedades físicas'!$I$4+'Diseño reactor'!AV1711*'Propiedades físicas'!$I$5+'Diseño reactor'!AW1711*'Propiedades físicas'!$I$8+'Diseño reactor'!AX1711*'Propiedades físicas'!$I$9+'Diseño reactor'!AY1711*'Propiedades físicas'!$I$7+'Diseño reactor'!AZ1711*'Propiedades físicas'!$I$6</f>
        <v>1.9925851369947213E-2</v>
      </c>
      <c r="BG1711" s="24">
        <f>AU1711*'Propiedades físicas'!$O$4+'Diseño reactor'!AV1711*'Propiedades físicas'!$O$5+'Diseño reactor'!AW1711*'Propiedades físicas'!$O$8+'Diseño reactor'!AX1711*'Propiedades físicas'!$O$9+'Diseño reactor'!AY1711*'Propiedades físicas'!$O$7+'Diseño reactor'!AZ1711*'Propiedades físicas'!$O$6</f>
        <v>0.15309452325671774</v>
      </c>
      <c r="BH1711" s="54">
        <f t="shared" si="1085"/>
        <v>41251.981823921924</v>
      </c>
      <c r="BI1711" s="34">
        <f t="shared" si="1107"/>
        <v>271.92901768183242</v>
      </c>
      <c r="BJ1711" s="27">
        <f t="shared" si="1086"/>
        <v>4795.5683573838696</v>
      </c>
      <c r="BK1711" s="34">
        <f t="shared" si="1087"/>
        <v>564.75019339898813</v>
      </c>
      <c r="BL1711" s="27">
        <f t="shared" si="1088"/>
        <v>105.53743615888925</v>
      </c>
      <c r="BM1711" s="34">
        <f t="shared" si="1089"/>
        <v>1.1054421768707483</v>
      </c>
      <c r="BN1711" s="45">
        <f t="shared" si="1090"/>
        <v>1800.1425586045964</v>
      </c>
      <c r="BO1711" s="45">
        <f t="shared" si="1091"/>
        <v>103.8980689864072</v>
      </c>
      <c r="BP1711" s="66">
        <f t="shared" si="1092"/>
        <v>6.6884886896692333</v>
      </c>
    </row>
    <row r="1712" spans="8:68">
      <c r="H1712" s="68">
        <v>1707</v>
      </c>
      <c r="I1712" s="31">
        <f>('Propiedades físicas'!$C$10*'Diseño reactor'!H1712)/1000</f>
        <v>1494.0436956908943</v>
      </c>
      <c r="J1712" s="31">
        <f t="shared" si="1069"/>
        <v>0.30521195686256741</v>
      </c>
      <c r="K1712" s="31">
        <f>(I1712*1000)/'Propiedades físicas'!$F$10</f>
        <v>9759.3418094438894</v>
      </c>
      <c r="L1712" s="31">
        <f t="shared" si="1070"/>
        <v>1394.1916870634127</v>
      </c>
      <c r="M1712" s="31">
        <f t="shared" si="1071"/>
        <v>8365.1501223804753</v>
      </c>
      <c r="N1712" s="31">
        <f t="shared" si="1072"/>
        <v>0.81674967021875378</v>
      </c>
      <c r="O1712" s="32">
        <f t="shared" si="1073"/>
        <v>4.9004980213125222</v>
      </c>
      <c r="P1712" s="33">
        <f t="shared" si="1074"/>
        <v>0.64588587284627796</v>
      </c>
      <c r="Q1712" s="31">
        <f t="shared" si="1075"/>
        <v>4.6864117942756005</v>
      </c>
      <c r="R1712" s="31">
        <f t="shared" si="1076"/>
        <v>0.13511913983900764</v>
      </c>
      <c r="S1712" s="31">
        <f t="shared" si="1077"/>
        <v>0.2140862270369219</v>
      </c>
      <c r="T1712" s="31">
        <f t="shared" si="1078"/>
        <v>2.8266885402490515E-2</v>
      </c>
      <c r="U1712" s="31">
        <f t="shared" si="1079"/>
        <v>7.4777721309777492E-3</v>
      </c>
      <c r="V1712" s="47">
        <f t="shared" si="1093"/>
        <v>6.3961513621670248E-4</v>
      </c>
      <c r="W1712" s="31">
        <f t="shared" si="1080"/>
        <v>0.20919971394259965</v>
      </c>
      <c r="X1712" s="34">
        <f>(S1712*H1712*'Propiedades físicas'!$F$5*60*24*365)/(1000000)</f>
        <v>56561.206194857557</v>
      </c>
      <c r="Y1712" s="34">
        <f>(U1712*H1712*'Propiedades físicas'!$F$7*60*24*365)/(1000000)</f>
        <v>617.83652258562165</v>
      </c>
      <c r="Z1712" s="31">
        <f t="shared" si="1094"/>
        <v>1102.5271849485964</v>
      </c>
      <c r="AA1712" s="31">
        <f t="shared" si="1110"/>
        <v>7999.7049328284502</v>
      </c>
      <c r="AB1712" s="31">
        <f t="shared" si="1111"/>
        <v>230.64837170518604</v>
      </c>
      <c r="AC1712" s="31">
        <f t="shared" si="1112"/>
        <v>365.44518955202568</v>
      </c>
      <c r="AD1712" s="31">
        <f t="shared" si="1109"/>
        <v>48.251573382051312</v>
      </c>
      <c r="AE1712" s="31">
        <f t="shared" si="1098"/>
        <v>12.764557027579018</v>
      </c>
      <c r="AF1712" s="31">
        <f t="shared" si="1099"/>
        <v>9759.3418094438857</v>
      </c>
      <c r="AG1712" s="31">
        <f t="shared" si="1100"/>
        <v>0.11297146943677153</v>
      </c>
      <c r="AH1712" s="31">
        <f t="shared" si="1101"/>
        <v>0.81969717723046898</v>
      </c>
      <c r="AI1712" s="31">
        <f t="shared" si="1101"/>
        <v>2.3633599089847742E-2</v>
      </c>
      <c r="AJ1712" s="31">
        <f t="shared" si="1101"/>
        <v>3.7445679912388452E-2</v>
      </c>
      <c r="AK1712" s="31">
        <f t="shared" si="1082"/>
        <v>4.9441421690302311E-3</v>
      </c>
      <c r="AL1712" s="31">
        <f t="shared" si="1082"/>
        <v>1.3079321614934171E-3</v>
      </c>
      <c r="AM1712" s="31">
        <f t="shared" si="1102"/>
        <v>1.0000000000000004</v>
      </c>
      <c r="AN1712" s="31">
        <f>(Z1712*'Propiedades físicas'!$F$4)/1000</f>
        <v>969.54035590009676</v>
      </c>
      <c r="AO1712" s="31">
        <f>(AA1712*'Propiedades físicas'!$F$6)/1000</f>
        <v>256.31054604782355</v>
      </c>
      <c r="AP1712" s="31">
        <f>(AB1712*'Propiedades físicas'!$F$9)/1000</f>
        <v>142.29851292351449</v>
      </c>
      <c r="AQ1712" s="31">
        <f>(AC1712*'Propiedades físicas'!$F$5)/1000</f>
        <v>107.61264496738501</v>
      </c>
      <c r="AR1712" s="31">
        <f>(AD1712*'Propiedades físicas'!$F$8)/1000</f>
        <v>17.106147795404823</v>
      </c>
      <c r="AS1712" s="31">
        <f>(AE1712*'Propiedades físicas'!$F$7)/1000</f>
        <v>1.1754880566697519</v>
      </c>
      <c r="AT1712" s="31">
        <f t="shared" si="1103"/>
        <v>1494.0436956908943</v>
      </c>
      <c r="AU1712" s="31">
        <f t="shared" si="1104"/>
        <v>0.64893708175767228</v>
      </c>
      <c r="AV1712" s="31">
        <f t="shared" si="1108"/>
        <v>0.17155491956966976</v>
      </c>
      <c r="AW1712" s="31">
        <f t="shared" si="1108"/>
        <v>9.5243876289515778E-2</v>
      </c>
      <c r="AX1712" s="31">
        <f t="shared" si="1108"/>
        <v>7.2027776214149769E-2</v>
      </c>
      <c r="AY1712" s="31">
        <f t="shared" si="1105"/>
        <v>1.1449563252227629E-2</v>
      </c>
      <c r="AZ1712" s="31">
        <f t="shared" si="1105"/>
        <v>7.8678291676480586E-4</v>
      </c>
      <c r="BA1712" s="31">
        <f t="shared" si="1106"/>
        <v>1</v>
      </c>
      <c r="BB1712" s="34">
        <f>AU1712*'Propiedades físicas'!$C$4+'Diseño reactor'!AV1712*'Propiedades físicas'!$C$5+'Diseño reactor'!AW1712*'Propiedades físicas'!$C$8+'Diseño reactor'!AX1712*'Propiedades físicas'!$C$9+'Diseño reactor'!AY1712*'Propiedades físicas'!$C$7+'Diseño reactor'!AZ1712*'Propiedades físicas'!$C$6</f>
        <v>875.48222489883199</v>
      </c>
      <c r="BC1712" s="45">
        <f>AU1712*'Propiedades físicas'!$L$4+'Diseño reactor'!AV1712*'Propiedades físicas'!$L$5+'Diseño reactor'!AW1712*'Propiedades físicas'!$L$8+AX1712*'Propiedades físicas'!$L$9+'Diseño reactor'!AY1712*'Propiedades físicas'!$L$7+'Diseño reactor'!AZ1712*'Propiedades físicas'!$L$6</f>
        <v>2.0893460143287403</v>
      </c>
      <c r="BD1712" s="29">
        <f t="shared" si="1083"/>
        <v>1.8681956129132786</v>
      </c>
      <c r="BE1712" s="58">
        <f t="shared" si="1084"/>
        <v>41.696720683946772</v>
      </c>
      <c r="BF1712" s="30">
        <f>AU1712*'Propiedades físicas'!$I$4+'Diseño reactor'!AV1712*'Propiedades físicas'!$I$5+'Diseño reactor'!AW1712*'Propiedades físicas'!$I$8+'Diseño reactor'!AX1712*'Propiedades físicas'!$I$9+'Diseño reactor'!AY1712*'Propiedades físicas'!$I$7+'Diseño reactor'!AZ1712*'Propiedades físicas'!$I$6</f>
        <v>1.9926008867327483E-2</v>
      </c>
      <c r="BG1712" s="24">
        <f>AU1712*'Propiedades físicas'!$O$4+'Diseño reactor'!AV1712*'Propiedades físicas'!$O$5+'Diseño reactor'!AW1712*'Propiedades físicas'!$O$8+'Diseño reactor'!AX1712*'Propiedades físicas'!$O$9+'Diseño reactor'!AY1712*'Propiedades físicas'!$O$7+'Diseño reactor'!AZ1712*'Propiedades físicas'!$O$6</f>
        <v>0.15309726784910921</v>
      </c>
      <c r="BH1712" s="54">
        <f t="shared" si="1085"/>
        <v>41251.639445219342</v>
      </c>
      <c r="BI1712" s="34">
        <f t="shared" si="1107"/>
        <v>271.93383522338314</v>
      </c>
      <c r="BJ1712" s="27">
        <f t="shared" si="1086"/>
        <v>4795.5701422392449</v>
      </c>
      <c r="BK1712" s="34">
        <f t="shared" si="1087"/>
        <v>564.76052811968646</v>
      </c>
      <c r="BL1712" s="27">
        <f t="shared" si="1088"/>
        <v>105.53779706362789</v>
      </c>
      <c r="BM1712" s="34">
        <f t="shared" si="1089"/>
        <v>1.1054421768707483</v>
      </c>
      <c r="BN1712" s="45">
        <f t="shared" si="1090"/>
        <v>1801.3264994936642</v>
      </c>
      <c r="BO1712" s="45">
        <f t="shared" si="1091"/>
        <v>103.90998674875281</v>
      </c>
      <c r="BP1712" s="66">
        <f t="shared" si="1092"/>
        <v>6.6884860438140343</v>
      </c>
    </row>
    <row r="1713" spans="8:68">
      <c r="H1713" s="68">
        <v>1708</v>
      </c>
      <c r="I1713" s="31">
        <f>('Propiedades físicas'!$C$10*'Diseño reactor'!H1713)/1000</f>
        <v>1494.9189409724943</v>
      </c>
      <c r="J1713" s="31">
        <f t="shared" si="1069"/>
        <v>0.30503326133747216</v>
      </c>
      <c r="K1713" s="31">
        <f>(I1713*1000)/'Propiedades físicas'!$F$10</f>
        <v>9765.0590571354223</v>
      </c>
      <c r="L1713" s="31">
        <f t="shared" si="1070"/>
        <v>1395.0084367336317</v>
      </c>
      <c r="M1713" s="31">
        <f t="shared" si="1071"/>
        <v>8370.0506204017893</v>
      </c>
      <c r="N1713" s="31">
        <f t="shared" si="1072"/>
        <v>0.81674967021875389</v>
      </c>
      <c r="O1713" s="32">
        <f t="shared" si="1073"/>
        <v>4.9004980213125231</v>
      </c>
      <c r="P1713" s="33">
        <f t="shared" si="1074"/>
        <v>0.64596499210363456</v>
      </c>
      <c r="Q1713" s="31">
        <f t="shared" si="1075"/>
        <v>4.686534392360258</v>
      </c>
      <c r="R1713" s="31">
        <f t="shared" si="1076"/>
        <v>0.13507311636931188</v>
      </c>
      <c r="S1713" s="31">
        <f t="shared" si="1077"/>
        <v>0.21396362895226548</v>
      </c>
      <c r="T1713" s="31">
        <f t="shared" si="1078"/>
        <v>2.8244172654468856E-2</v>
      </c>
      <c r="U1713" s="31">
        <f t="shared" si="1079"/>
        <v>7.4673890913386212E-3</v>
      </c>
      <c r="V1713" s="47">
        <f t="shared" si="1093"/>
        <v>6.3969348732592938E-4</v>
      </c>
      <c r="W1713" s="31">
        <f t="shared" si="1080"/>
        <v>0.20910284306497151</v>
      </c>
      <c r="X1713" s="34">
        <f>(S1713*H1713*'Propiedades físicas'!$F$5*60*24*365)/(1000000)</f>
        <v>56561.931880807322</v>
      </c>
      <c r="Y1713" s="34">
        <f>(U1713*H1713*'Propiedades físicas'!$F$7*60*24*365)/(1000000)</f>
        <v>617.34008426013042</v>
      </c>
      <c r="Z1713" s="31">
        <f t="shared" si="1094"/>
        <v>1103.3082065130079</v>
      </c>
      <c r="AA1713" s="31">
        <f t="shared" si="1110"/>
        <v>8004.6007421513204</v>
      </c>
      <c r="AB1713" s="31">
        <f t="shared" si="1111"/>
        <v>230.70488275878469</v>
      </c>
      <c r="AC1713" s="31">
        <f t="shared" si="1112"/>
        <v>365.44987825046945</v>
      </c>
      <c r="AD1713" s="31">
        <f t="shared" si="1109"/>
        <v>48.241046893832802</v>
      </c>
      <c r="AE1713" s="31">
        <f t="shared" si="1098"/>
        <v>12.754300568006364</v>
      </c>
      <c r="AF1713" s="31">
        <f t="shared" si="1099"/>
        <v>9765.0590571354205</v>
      </c>
      <c r="AG1713" s="31">
        <f t="shared" si="1100"/>
        <v>0.11298530813357552</v>
      </c>
      <c r="AH1713" s="31">
        <f t="shared" si="1101"/>
        <v>0.81971862078010516</v>
      </c>
      <c r="AI1713" s="31">
        <f t="shared" si="1101"/>
        <v>2.3625549155302492E-2</v>
      </c>
      <c r="AJ1713" s="31">
        <f t="shared" si="1101"/>
        <v>3.7424236362752134E-2</v>
      </c>
      <c r="AK1713" s="31">
        <f t="shared" si="1082"/>
        <v>4.9401694973449867E-3</v>
      </c>
      <c r="AL1713" s="31">
        <f t="shared" si="1082"/>
        <v>1.3061160709198862E-3</v>
      </c>
      <c r="AM1713" s="31">
        <f t="shared" si="1102"/>
        <v>1.0000000000000002</v>
      </c>
      <c r="AN1713" s="31">
        <f>(Z1713*'Propiedades físicas'!$F$4)/1000</f>
        <v>970.22717064340895</v>
      </c>
      <c r="AO1713" s="31">
        <f>(AA1713*'Propiedades físicas'!$F$6)/1000</f>
        <v>256.4674077785283</v>
      </c>
      <c r="AP1713" s="31">
        <f>(AB1713*'Propiedades físicas'!$F$9)/1000</f>
        <v>142.3333774180322</v>
      </c>
      <c r="AQ1713" s="31">
        <f>(AC1713*'Propiedades físicas'!$F$5)/1000</f>
        <v>107.61402564841575</v>
      </c>
      <c r="AR1713" s="31">
        <f>(AD1713*'Propiedades físicas'!$F$8)/1000</f>
        <v>17.102415944801599</v>
      </c>
      <c r="AS1713" s="31">
        <f>(AE1713*'Propiedades físicas'!$F$7)/1000</f>
        <v>1.1745435393077062</v>
      </c>
      <c r="AT1713" s="31">
        <f t="shared" si="1103"/>
        <v>1494.9189409724943</v>
      </c>
      <c r="AU1713" s="31">
        <f t="shared" si="1104"/>
        <v>0.64901657477979646</v>
      </c>
      <c r="AV1713" s="31">
        <f t="shared" si="1108"/>
        <v>0.17155940750318391</v>
      </c>
      <c r="AW1713" s="31">
        <f t="shared" si="1108"/>
        <v>9.5211434892543148E-2</v>
      </c>
      <c r="AX1713" s="31">
        <f t="shared" si="1108"/>
        <v>7.1986528967523319E-2</v>
      </c>
      <c r="AY1713" s="31">
        <f t="shared" si="1105"/>
        <v>1.1440363404370213E-2</v>
      </c>
      <c r="AZ1713" s="31">
        <f t="shared" si="1105"/>
        <v>7.8569045258308572E-4</v>
      </c>
      <c r="BA1713" s="31">
        <f t="shared" si="1106"/>
        <v>1.0000000000000002</v>
      </c>
      <c r="BB1713" s="34">
        <f>AU1713*'Propiedades físicas'!$C$4+'Diseño reactor'!AV1713*'Propiedades físicas'!$C$5+'Diseño reactor'!AW1713*'Propiedades físicas'!$C$8+'Diseño reactor'!AX1713*'Propiedades físicas'!$C$9+'Diseño reactor'!AY1713*'Propiedades físicas'!$C$7+'Diseño reactor'!AZ1713*'Propiedades físicas'!$C$6</f>
        <v>875.48187917665655</v>
      </c>
      <c r="BC1713" s="45">
        <f>AU1713*'Propiedades físicas'!$L$4+'Diseño reactor'!AV1713*'Propiedades físicas'!$L$5+'Diseño reactor'!AW1713*'Propiedades físicas'!$L$8+AX1713*'Propiedades físicas'!$L$9+'Diseño reactor'!AY1713*'Propiedades físicas'!$L$7+'Diseño reactor'!AZ1713*'Propiedades físicas'!$L$6</f>
        <v>2.0894039140789968</v>
      </c>
      <c r="BD1713" s="29">
        <f t="shared" si="1083"/>
        <v>1.8672795279813612</v>
      </c>
      <c r="BE1713" s="58">
        <f t="shared" si="1084"/>
        <v>41.695725790654087</v>
      </c>
      <c r="BF1713" s="30">
        <f>AU1713*'Propiedades físicas'!$I$4+'Diseño reactor'!AV1713*'Propiedades físicas'!$I$5+'Diseño reactor'!AW1713*'Propiedades físicas'!$I$8+'Diseño reactor'!AX1713*'Propiedades físicas'!$I$9+'Diseño reactor'!AY1713*'Propiedades físicas'!$I$7+'Diseño reactor'!AZ1713*'Propiedades físicas'!$I$6</f>
        <v>1.9926166080873435E-2</v>
      </c>
      <c r="BG1713" s="24">
        <f>AU1713*'Propiedades físicas'!$O$4+'Diseño reactor'!AV1713*'Propiedades físicas'!$O$5+'Diseño reactor'!AW1713*'Propiedades físicas'!$O$8+'Diseño reactor'!AX1713*'Propiedades físicas'!$O$9+'Diseño reactor'!AY1713*'Propiedades físicas'!$O$7+'Diseño reactor'!AZ1713*'Propiedades físicas'!$O$6</f>
        <v>0.15310000995250037</v>
      </c>
      <c r="BH1713" s="54">
        <f t="shared" si="1085"/>
        <v>41251.29768799444</v>
      </c>
      <c r="BI1713" s="34">
        <f t="shared" si="1107"/>
        <v>271.93864595359651</v>
      </c>
      <c r="BJ1713" s="27">
        <f t="shared" si="1086"/>
        <v>4795.5719345002026</v>
      </c>
      <c r="BK1713" s="34">
        <f t="shared" si="1087"/>
        <v>564.77085453839413</v>
      </c>
      <c r="BL1713" s="27">
        <f t="shared" si="1088"/>
        <v>105.53815766772078</v>
      </c>
      <c r="BM1713" s="34">
        <f t="shared" si="1089"/>
        <v>1.1054421768707483</v>
      </c>
      <c r="BN1713" s="45">
        <f t="shared" si="1090"/>
        <v>1802.510476431182</v>
      </c>
      <c r="BO1713" s="45">
        <f t="shared" si="1091"/>
        <v>103.92189347611613</v>
      </c>
      <c r="BP1713" s="66">
        <f t="shared" si="1092"/>
        <v>6.6884834025748638</v>
      </c>
    </row>
    <row r="1714" spans="8:68">
      <c r="H1714" s="68">
        <v>1709</v>
      </c>
      <c r="I1714" s="31">
        <f>('Propiedades físicas'!$C$10*'Diseño reactor'!H1714)/1000</f>
        <v>1495.7941862540938</v>
      </c>
      <c r="J1714" s="31">
        <f t="shared" si="1069"/>
        <v>0.30485477493528529</v>
      </c>
      <c r="K1714" s="31">
        <f>(I1714*1000)/'Propiedades físicas'!$F$10</f>
        <v>9770.7763048269517</v>
      </c>
      <c r="L1714" s="31">
        <f t="shared" si="1070"/>
        <v>1395.8251864038502</v>
      </c>
      <c r="M1714" s="31">
        <f t="shared" si="1071"/>
        <v>8374.9511184231014</v>
      </c>
      <c r="N1714" s="31">
        <f t="shared" si="1072"/>
        <v>0.81674967021875378</v>
      </c>
      <c r="O1714" s="32">
        <f t="shared" si="1073"/>
        <v>4.9004980213125231</v>
      </c>
      <c r="P1714" s="33">
        <f t="shared" si="1074"/>
        <v>0.64604403812184186</v>
      </c>
      <c r="Q1714" s="31">
        <f t="shared" si="1075"/>
        <v>4.6866568520483582</v>
      </c>
      <c r="R1714" s="31">
        <f t="shared" si="1076"/>
        <v>0.13502712019521573</v>
      </c>
      <c r="S1714" s="31">
        <f t="shared" si="1077"/>
        <v>0.21384116926416466</v>
      </c>
      <c r="T1714" s="31">
        <f t="shared" si="1078"/>
        <v>2.8221486636139621E-2</v>
      </c>
      <c r="U1714" s="31">
        <f t="shared" si="1079"/>
        <v>7.4570252655565671E-3</v>
      </c>
      <c r="V1714" s="47">
        <f t="shared" si="1093"/>
        <v>6.3977176590706674E-4</v>
      </c>
      <c r="W1714" s="31">
        <f t="shared" si="1080"/>
        <v>0.20900606185882029</v>
      </c>
      <c r="X1714" s="34">
        <f>(S1714*H1714*'Propiedades físicas'!$F$5*60*24*365)/(1000000)</f>
        <v>56562.656223872233</v>
      </c>
      <c r="Y1714" s="34">
        <f>(U1714*H1714*'Propiedades físicas'!$F$7*60*24*365)/(1000000)</f>
        <v>616.84423017234269</v>
      </c>
      <c r="Z1714" s="31">
        <f t="shared" si="1094"/>
        <v>1104.0892611502277</v>
      </c>
      <c r="AA1714" s="31">
        <f t="shared" si="1110"/>
        <v>8009.4965601506447</v>
      </c>
      <c r="AB1714" s="31">
        <f t="shared" si="1111"/>
        <v>230.76134841362369</v>
      </c>
      <c r="AC1714" s="31">
        <f t="shared" si="1112"/>
        <v>365.4545582724574</v>
      </c>
      <c r="AD1714" s="31">
        <f t="shared" si="1109"/>
        <v>48.230520661162615</v>
      </c>
      <c r="AE1714" s="31">
        <f t="shared" si="1098"/>
        <v>12.744056178836173</v>
      </c>
      <c r="AF1714" s="31">
        <f t="shared" si="1099"/>
        <v>9770.7763048269499</v>
      </c>
      <c r="AG1714" s="31">
        <f t="shared" si="1100"/>
        <v>0.11299913402016855</v>
      </c>
      <c r="AH1714" s="31">
        <f t="shared" si="1101"/>
        <v>0.81974004012289181</v>
      </c>
      <c r="AI1714" s="31">
        <f t="shared" si="1101"/>
        <v>2.3617503995012473E-2</v>
      </c>
      <c r="AJ1714" s="31">
        <f t="shared" si="1101"/>
        <v>3.7402817019965534E-2</v>
      </c>
      <c r="AK1714" s="31">
        <f t="shared" si="1082"/>
        <v>4.9362015009325119E-3</v>
      </c>
      <c r="AL1714" s="31">
        <f t="shared" si="1082"/>
        <v>1.3043033410293475E-3</v>
      </c>
      <c r="AM1714" s="31">
        <f t="shared" si="1102"/>
        <v>1.0000000000000002</v>
      </c>
      <c r="AN1714" s="31">
        <f>(Z1714*'Propiedades físicas'!$F$4)/1000</f>
        <v>970.91401447028727</v>
      </c>
      <c r="AO1714" s="31">
        <f>(AA1714*'Propiedades físicas'!$F$6)/1000</f>
        <v>256.62426978722664</v>
      </c>
      <c r="AP1714" s="31">
        <f>(AB1714*'Propiedades físicas'!$F$9)/1000</f>
        <v>142.36821390378512</v>
      </c>
      <c r="AQ1714" s="31">
        <f>(AC1714*'Propiedades físicas'!$F$5)/1000</f>
        <v>107.61540377449053</v>
      </c>
      <c r="AR1714" s="31">
        <f>(AD1714*'Propiedades físicas'!$F$8)/1000</f>
        <v>17.098684184795367</v>
      </c>
      <c r="AS1714" s="31">
        <f>(AE1714*'Propiedades físicas'!$F$7)/1000</f>
        <v>1.1736001335090231</v>
      </c>
      <c r="AT1714" s="31">
        <f t="shared" si="1103"/>
        <v>1495.7941862540938</v>
      </c>
      <c r="AU1714" s="31">
        <f t="shared" si="1104"/>
        <v>0.64909599421678454</v>
      </c>
      <c r="AV1714" s="31">
        <f t="shared" si="1108"/>
        <v>0.17156389037043182</v>
      </c>
      <c r="AW1714" s="31">
        <f t="shared" si="1108"/>
        <v>9.5179012735914406E-2</v>
      </c>
      <c r="AX1714" s="31">
        <f t="shared" si="1108"/>
        <v>7.19453282834258E-2</v>
      </c>
      <c r="AY1714" s="31">
        <f t="shared" si="1105"/>
        <v>1.1431174383432706E-2</v>
      </c>
      <c r="AZ1714" s="31">
        <f t="shared" si="1105"/>
        <v>7.8460001001077638E-4</v>
      </c>
      <c r="BA1714" s="31">
        <f t="shared" si="1106"/>
        <v>1</v>
      </c>
      <c r="BB1714" s="34">
        <f>AU1714*'Propiedades físicas'!$C$4+'Diseño reactor'!AV1714*'Propiedades físicas'!$C$5+'Diseño reactor'!AW1714*'Propiedades físicas'!$C$8+'Diseño reactor'!AX1714*'Propiedades físicas'!$C$9+'Diseño reactor'!AY1714*'Propiedades físicas'!$C$7+'Diseño reactor'!AZ1714*'Propiedades físicas'!$C$6</f>
        <v>875.48153405736855</v>
      </c>
      <c r="BC1714" s="45">
        <f>AU1714*'Propiedades físicas'!$L$4+'Diseño reactor'!AV1714*'Propiedades físicas'!$L$5+'Diseño reactor'!AW1714*'Propiedades físicas'!$L$8+AX1714*'Propiedades físicas'!$L$9+'Diseño reactor'!AY1714*'Propiedades físicas'!$L$7+'Diseño reactor'!AZ1714*'Propiedades físicas'!$L$6</f>
        <v>2.0894617577808705</v>
      </c>
      <c r="BD1714" s="29">
        <f t="shared" si="1083"/>
        <v>1.8663643426562517</v>
      </c>
      <c r="BE1714" s="58">
        <f t="shared" si="1084"/>
        <v>41.694731892836202</v>
      </c>
      <c r="BF1714" s="30">
        <f>AU1714*'Propiedades físicas'!$I$4+'Diseño reactor'!AV1714*'Propiedades físicas'!$I$5+'Diseño reactor'!AW1714*'Propiedades físicas'!$I$8+'Diseño reactor'!AX1714*'Propiedades físicas'!$I$9+'Diseño reactor'!AY1714*'Propiedades físicas'!$I$7+'Diseño reactor'!AZ1714*'Propiedades físicas'!$I$6</f>
        <v>1.9926323011197556E-2</v>
      </c>
      <c r="BG1714" s="24">
        <f>AU1714*'Propiedades físicas'!$O$4+'Diseño reactor'!AV1714*'Propiedades físicas'!$O$5+'Diseño reactor'!AW1714*'Propiedades físicas'!$O$8+'Diseño reactor'!AX1714*'Propiedades físicas'!$O$9+'Diseño reactor'!AY1714*'Propiedades físicas'!$O$7+'Diseño reactor'!AZ1714*'Propiedades físicas'!$O$6</f>
        <v>0.15310274957017128</v>
      </c>
      <c r="BH1714" s="54">
        <f t="shared" si="1085"/>
        <v>41250.956550887633</v>
      </c>
      <c r="BI1714" s="34">
        <f t="shared" si="1107"/>
        <v>271.94344988561841</v>
      </c>
      <c r="BJ1714" s="27">
        <f t="shared" si="1086"/>
        <v>4795.5737341419899</v>
      </c>
      <c r="BK1714" s="34">
        <f t="shared" si="1087"/>
        <v>564.78117266433253</v>
      </c>
      <c r="BL1714" s="27">
        <f t="shared" si="1088"/>
        <v>105.5385179715162</v>
      </c>
      <c r="BM1714" s="34">
        <f t="shared" si="1089"/>
        <v>1.1054421768707483</v>
      </c>
      <c r="BN1714" s="45">
        <f t="shared" si="1090"/>
        <v>1803.6944893653724</v>
      </c>
      <c r="BO1714" s="45">
        <f t="shared" si="1091"/>
        <v>103.93378918381578</v>
      </c>
      <c r="BP1714" s="66">
        <f t="shared" si="1092"/>
        <v>6.6884807659416161</v>
      </c>
    </row>
    <row r="1715" spans="8:68">
      <c r="H1715" s="68">
        <v>1710</v>
      </c>
      <c r="I1715" s="31">
        <f>('Propiedades físicas'!$C$10*'Diseño reactor'!H1715)/1000</f>
        <v>1496.6694315356938</v>
      </c>
      <c r="J1715" s="31">
        <f t="shared" si="1069"/>
        <v>0.30467649728912427</v>
      </c>
      <c r="K1715" s="31">
        <f>(I1715*1000)/'Propiedades físicas'!$F$10</f>
        <v>9776.4935525184846</v>
      </c>
      <c r="L1715" s="31">
        <f t="shared" si="1070"/>
        <v>1396.6419360740692</v>
      </c>
      <c r="M1715" s="31">
        <f t="shared" si="1071"/>
        <v>8379.8516164444154</v>
      </c>
      <c r="N1715" s="31">
        <f t="shared" si="1072"/>
        <v>0.81674967021875389</v>
      </c>
      <c r="O1715" s="32">
        <f t="shared" si="1073"/>
        <v>4.900498021312524</v>
      </c>
      <c r="P1715" s="33">
        <f t="shared" si="1074"/>
        <v>0.64612301100254721</v>
      </c>
      <c r="Q1715" s="31">
        <f t="shared" si="1075"/>
        <v>4.6867791735709741</v>
      </c>
      <c r="R1715" s="31">
        <f t="shared" si="1076"/>
        <v>0.13498115130007129</v>
      </c>
      <c r="S1715" s="31">
        <f t="shared" si="1077"/>
        <v>0.21371884774154998</v>
      </c>
      <c r="T1715" s="31">
        <f t="shared" si="1078"/>
        <v>2.819882730692734E-2</v>
      </c>
      <c r="U1715" s="31">
        <f t="shared" si="1079"/>
        <v>7.4466806092079972E-3</v>
      </c>
      <c r="V1715" s="47">
        <f t="shared" si="1093"/>
        <v>6.3984997206077492E-4</v>
      </c>
      <c r="W1715" s="31">
        <f t="shared" si="1080"/>
        <v>0.2089093701996928</v>
      </c>
      <c r="X1715" s="34">
        <f>(S1715*H1715*'Propiedades físicas'!$F$5*60*24*365)/(1000000)</f>
        <v>56563.379227157202</v>
      </c>
      <c r="Y1715" s="34">
        <f>(U1715*H1715*'Propiedades físicas'!$F$7*60*24*365)/(1000000)</f>
        <v>616.34895943539038</v>
      </c>
      <c r="Z1715" s="31">
        <f t="shared" si="1094"/>
        <v>1104.8703488143558</v>
      </c>
      <c r="AA1715" s="31">
        <f t="shared" si="1110"/>
        <v>8014.3923868063657</v>
      </c>
      <c r="AB1715" s="31">
        <f t="shared" si="1111"/>
        <v>230.8177687231219</v>
      </c>
      <c r="AC1715" s="31">
        <f t="shared" si="1112"/>
        <v>365.45922963805049</v>
      </c>
      <c r="AD1715" s="31">
        <f t="shared" si="1109"/>
        <v>48.219994694845752</v>
      </c>
      <c r="AE1715" s="31">
        <f t="shared" si="1098"/>
        <v>12.733823841745675</v>
      </c>
      <c r="AF1715" s="31">
        <f t="shared" si="1099"/>
        <v>9776.4935525184846</v>
      </c>
      <c r="AG1715" s="31">
        <f t="shared" si="1100"/>
        <v>0.1130129471143296</v>
      </c>
      <c r="AH1715" s="31">
        <f t="shared" si="1101"/>
        <v>0.81976143529924483</v>
      </c>
      <c r="AI1715" s="31">
        <f t="shared" si="1101"/>
        <v>2.3609463606065778E-2</v>
      </c>
      <c r="AJ1715" s="31">
        <f t="shared" si="1101"/>
        <v>3.7381421843612421E-2</v>
      </c>
      <c r="AK1715" s="31">
        <f t="shared" si="1082"/>
        <v>4.9322381726957703E-3</v>
      </c>
      <c r="AL1715" s="31">
        <f t="shared" si="1082"/>
        <v>1.3024939640516988E-3</v>
      </c>
      <c r="AM1715" s="31">
        <f t="shared" si="1102"/>
        <v>1</v>
      </c>
      <c r="AN1715" s="31">
        <f>(Z1715*'Propiedades físicas'!$F$4)/1000</f>
        <v>971.60088734036822</v>
      </c>
      <c r="AO1715" s="31">
        <f>(AA1715*'Propiedades físicas'!$F$6)/1000</f>
        <v>256.78113207327596</v>
      </c>
      <c r="AP1715" s="31">
        <f>(AB1715*'Propiedades físicas'!$F$9)/1000</f>
        <v>142.40302241373004</v>
      </c>
      <c r="AQ1715" s="31">
        <f>(AC1715*'Propiedades físicas'!$F$5)/1000</f>
        <v>107.61677935151674</v>
      </c>
      <c r="AR1715" s="31">
        <f>(AD1715*'Propiedades físicas'!$F$8)/1000</f>
        <v>17.094952519216708</v>
      </c>
      <c r="AS1715" s="31">
        <f>(AE1715*'Propiedades físicas'!$F$7)/1000</f>
        <v>1.1726578375863592</v>
      </c>
      <c r="AT1715" s="31">
        <f t="shared" si="1103"/>
        <v>1496.669431535694</v>
      </c>
      <c r="AU1715" s="31">
        <f t="shared" si="1104"/>
        <v>0.64917534017076406</v>
      </c>
      <c r="AV1715" s="31">
        <f t="shared" si="1108"/>
        <v>0.1715683681798722</v>
      </c>
      <c r="AW1715" s="31">
        <f t="shared" si="1108"/>
        <v>9.5146609807894564E-2</v>
      </c>
      <c r="AX1715" s="31">
        <f t="shared" si="1108"/>
        <v>7.1904174084115507E-2</v>
      </c>
      <c r="AY1715" s="31">
        <f t="shared" si="1105"/>
        <v>1.1421996172979905E-2</v>
      </c>
      <c r="AZ1715" s="31">
        <f t="shared" si="1105"/>
        <v>7.8351158437379531E-4</v>
      </c>
      <c r="BA1715" s="31">
        <f t="shared" si="1106"/>
        <v>1</v>
      </c>
      <c r="BB1715" s="34">
        <f>AU1715*'Propiedades físicas'!$C$4+'Diseño reactor'!AV1715*'Propiedades físicas'!$C$5+'Diseño reactor'!AW1715*'Propiedades físicas'!$C$8+'Diseño reactor'!AX1715*'Propiedades físicas'!$C$9+'Diseño reactor'!AY1715*'Propiedades físicas'!$C$7+'Diseño reactor'!AZ1715*'Propiedades físicas'!$C$6</f>
        <v>875.4811895396499</v>
      </c>
      <c r="BC1715" s="45">
        <f>AU1715*'Propiedades físicas'!$L$4+'Diseño reactor'!AV1715*'Propiedades físicas'!$L$5+'Diseño reactor'!AW1715*'Propiedades físicas'!$L$8+AX1715*'Propiedades físicas'!$L$9+'Diseño reactor'!AY1715*'Propiedades físicas'!$L$7+'Diseño reactor'!AZ1715*'Propiedades físicas'!$L$6</f>
        <v>2.0895195455149405</v>
      </c>
      <c r="BD1715" s="29">
        <f t="shared" si="1083"/>
        <v>1.8654500556118905</v>
      </c>
      <c r="BE1715" s="58">
        <f t="shared" si="1084"/>
        <v>41.69373898899331</v>
      </c>
      <c r="BF1715" s="30">
        <f>AU1715*'Propiedades físicas'!$I$4+'Diseño reactor'!AV1715*'Propiedades físicas'!$I$5+'Diseño reactor'!AW1715*'Propiedades físicas'!$I$8+'Diseño reactor'!AX1715*'Propiedades físicas'!$I$9+'Diseño reactor'!AY1715*'Propiedades físicas'!$I$7+'Diseño reactor'!AZ1715*'Propiedades físicas'!$I$6</f>
        <v>1.9926479658910722E-2</v>
      </c>
      <c r="BG1715" s="24">
        <f>AU1715*'Propiedades físicas'!$O$4+'Diseño reactor'!AV1715*'Propiedades físicas'!$O$5+'Diseño reactor'!AW1715*'Propiedades físicas'!$O$8+'Diseño reactor'!AX1715*'Propiedades físicas'!$O$9+'Diseño reactor'!AY1715*'Propiedades físicas'!$O$7+'Diseño reactor'!AZ1715*'Propiedades físicas'!$O$6</f>
        <v>0.15310548670539667</v>
      </c>
      <c r="BH1715" s="54">
        <f t="shared" si="1085"/>
        <v>41250.61603254301</v>
      </c>
      <c r="BI1715" s="34">
        <f t="shared" si="1107"/>
        <v>271.94824703256188</v>
      </c>
      <c r="BJ1715" s="27">
        <f t="shared" si="1086"/>
        <v>4795.5755411399359</v>
      </c>
      <c r="BK1715" s="34">
        <f t="shared" si="1087"/>
        <v>564.79148250671221</v>
      </c>
      <c r="BL1715" s="27">
        <f t="shared" si="1088"/>
        <v>105.53887797536207</v>
      </c>
      <c r="BM1715" s="34">
        <f t="shared" si="1089"/>
        <v>1.1054421768707483</v>
      </c>
      <c r="BN1715" s="45">
        <f t="shared" si="1090"/>
        <v>1804.8785382445576</v>
      </c>
      <c r="BO1715" s="45">
        <f t="shared" si="1091"/>
        <v>103.94567388714201</v>
      </c>
      <c r="BP1715" s="66">
        <f t="shared" si="1092"/>
        <v>6.6884781339042236</v>
      </c>
    </row>
    <row r="1716" spans="8:68">
      <c r="H1716" s="68">
        <v>1711</v>
      </c>
      <c r="I1716" s="31">
        <f>('Propiedades físicas'!$C$10*'Diseño reactor'!H1716)/1000</f>
        <v>1497.5446768172937</v>
      </c>
      <c r="J1716" s="31">
        <f t="shared" si="1069"/>
        <v>0.30449842803296462</v>
      </c>
      <c r="K1716" s="31">
        <f>(I1716*1000)/'Propiedades físicas'!$F$10</f>
        <v>9782.2108002100158</v>
      </c>
      <c r="L1716" s="31">
        <f t="shared" si="1070"/>
        <v>1397.458685744288</v>
      </c>
      <c r="M1716" s="31">
        <f t="shared" si="1071"/>
        <v>8384.7521144657276</v>
      </c>
      <c r="N1716" s="31">
        <f t="shared" si="1072"/>
        <v>0.816749670218754</v>
      </c>
      <c r="O1716" s="32">
        <f t="shared" si="1073"/>
        <v>4.9004980213125231</v>
      </c>
      <c r="P1716" s="33">
        <f t="shared" si="1074"/>
        <v>0.64620191084720946</v>
      </c>
      <c r="Q1716" s="31">
        <f t="shared" si="1075"/>
        <v>4.6869013571586642</v>
      </c>
      <c r="R1716" s="31">
        <f t="shared" si="1076"/>
        <v>0.13493520966722219</v>
      </c>
      <c r="S1716" s="31">
        <f t="shared" si="1077"/>
        <v>0.21359666415385942</v>
      </c>
      <c r="T1716" s="31">
        <f t="shared" si="1078"/>
        <v>2.817619462632984E-2</v>
      </c>
      <c r="U1716" s="31">
        <f t="shared" si="1079"/>
        <v>7.4363550779925061E-3</v>
      </c>
      <c r="V1716" s="47">
        <f t="shared" si="1093"/>
        <v>6.3992810588752781E-4</v>
      </c>
      <c r="W1716" s="31">
        <f t="shared" si="1080"/>
        <v>0.20881276796336617</v>
      </c>
      <c r="X1716" s="34">
        <f>(S1716*H1716*'Propiedades físicas'!$F$5*60*24*365)/(1000000)</f>
        <v>56564.100893758419</v>
      </c>
      <c r="Y1716" s="34">
        <f>(U1716*H1716*'Propiedades físicas'!$F$7*60*24*365)/(1000000)</f>
        <v>615.85427116400683</v>
      </c>
      <c r="Z1716" s="31">
        <f t="shared" si="1094"/>
        <v>1105.6514694595753</v>
      </c>
      <c r="AA1716" s="31">
        <f t="shared" si="1110"/>
        <v>8019.2882220984748</v>
      </c>
      <c r="AB1716" s="31">
        <f t="shared" si="1111"/>
        <v>230.87414374061717</v>
      </c>
      <c r="AC1716" s="31">
        <f t="shared" si="1112"/>
        <v>365.46389236725344</v>
      </c>
      <c r="AD1716" s="31">
        <f t="shared" si="1109"/>
        <v>48.209469005650355</v>
      </c>
      <c r="AE1716" s="31">
        <f t="shared" si="1098"/>
        <v>12.723603538445177</v>
      </c>
      <c r="AF1716" s="31">
        <f t="shared" si="1099"/>
        <v>9782.2108002100176</v>
      </c>
      <c r="AG1716" s="31">
        <f t="shared" si="1100"/>
        <v>0.11302674743380481</v>
      </c>
      <c r="AH1716" s="31">
        <f t="shared" si="1101"/>
        <v>0.81978280634949163</v>
      </c>
      <c r="AI1716" s="31">
        <f t="shared" si="1101"/>
        <v>2.3601427985549081E-2</v>
      </c>
      <c r="AJ1716" s="31">
        <f t="shared" si="1101"/>
        <v>3.7360050793365358E-2</v>
      </c>
      <c r="AK1716" s="31">
        <f t="shared" si="1082"/>
        <v>4.9282795055505578E-3</v>
      </c>
      <c r="AL1716" s="31">
        <f t="shared" si="1082"/>
        <v>1.3006879322383861E-3</v>
      </c>
      <c r="AM1716" s="31">
        <f t="shared" si="1102"/>
        <v>0.99999999999999978</v>
      </c>
      <c r="AN1716" s="31">
        <f>(Z1716*'Propiedades físicas'!$F$4)/1000</f>
        <v>972.28778921336129</v>
      </c>
      <c r="AO1716" s="31">
        <f>(AA1716*'Propiedades físicas'!$F$6)/1000</f>
        <v>256.93799463603511</v>
      </c>
      <c r="AP1716" s="31">
        <f>(AB1716*'Propiedades físicas'!$F$9)/1000</f>
        <v>142.43780298077377</v>
      </c>
      <c r="AQ1716" s="31">
        <f>(AC1716*'Propiedades físicas'!$F$5)/1000</f>
        <v>107.61815238538513</v>
      </c>
      <c r="AR1716" s="31">
        <f>(AD1716*'Propiedades físicas'!$F$8)/1000</f>
        <v>17.091220951883159</v>
      </c>
      <c r="AS1716" s="31">
        <f>(AE1716*'Propiedades físicas'!$F$7)/1000</f>
        <v>1.1717166498554163</v>
      </c>
      <c r="AT1716" s="31">
        <f t="shared" si="1103"/>
        <v>1497.544676817294</v>
      </c>
      <c r="AU1716" s="31">
        <f t="shared" si="1104"/>
        <v>0.64925461274367313</v>
      </c>
      <c r="AV1716" s="31">
        <f t="shared" si="1108"/>
        <v>0.17157284093994513</v>
      </c>
      <c r="AW1716" s="31">
        <f t="shared" si="1108"/>
        <v>9.5114226096742832E-2</v>
      </c>
      <c r="AX1716" s="31">
        <f t="shared" si="1108"/>
        <v>7.1863066292021507E-2</v>
      </c>
      <c r="AY1716" s="31">
        <f t="shared" si="1105"/>
        <v>1.1412828756606338E-2</v>
      </c>
      <c r="AZ1716" s="31">
        <f t="shared" si="1105"/>
        <v>7.8242517101102165E-4</v>
      </c>
      <c r="BA1716" s="31">
        <f t="shared" si="1106"/>
        <v>0.99999999999999989</v>
      </c>
      <c r="BB1716" s="34">
        <f>AU1716*'Propiedades físicas'!$C$4+'Diseño reactor'!AV1716*'Propiedades físicas'!$C$5+'Diseño reactor'!AW1716*'Propiedades físicas'!$C$8+'Diseño reactor'!AX1716*'Propiedades físicas'!$C$9+'Diseño reactor'!AY1716*'Propiedades físicas'!$C$7+'Diseño reactor'!AZ1716*'Propiedades físicas'!$C$6</f>
        <v>875.48084562218537</v>
      </c>
      <c r="BC1716" s="45">
        <f>AU1716*'Propiedades físicas'!$L$4+'Diseño reactor'!AV1716*'Propiedades físicas'!$L$5+'Diseño reactor'!AW1716*'Propiedades físicas'!$L$8+AX1716*'Propiedades físicas'!$L$9+'Diseño reactor'!AY1716*'Propiedades físicas'!$L$7+'Diseño reactor'!AZ1716*'Propiedades físicas'!$L$6</f>
        <v>2.0895772773616326</v>
      </c>
      <c r="BD1716" s="29">
        <f t="shared" si="1083"/>
        <v>1.8645366655248292</v>
      </c>
      <c r="BE1716" s="58">
        <f t="shared" si="1084"/>
        <v>41.692747077628674</v>
      </c>
      <c r="BF1716" s="30">
        <f>AU1716*'Propiedades físicas'!$I$4+'Diseño reactor'!AV1716*'Propiedades físicas'!$I$5+'Diseño reactor'!AW1716*'Propiedades físicas'!$I$8+'Diseño reactor'!AX1716*'Propiedades físicas'!$I$9+'Diseño reactor'!AY1716*'Propiedades físicas'!$I$7+'Diseño reactor'!AZ1716*'Propiedades físicas'!$I$6</f>
        <v>1.9926636024622232E-2</v>
      </c>
      <c r="BG1716" s="24">
        <f>AU1716*'Propiedades físicas'!$O$4+'Diseño reactor'!AV1716*'Propiedades físicas'!$O$5+'Diseño reactor'!AW1716*'Propiedades físicas'!$O$8+'Diseño reactor'!AX1716*'Propiedades físicas'!$O$9+'Diseño reactor'!AY1716*'Propiedades físicas'!$O$7+'Diseño reactor'!AZ1716*'Propiedades físicas'!$O$6</f>
        <v>0.1531082213614455</v>
      </c>
      <c r="BH1716" s="54">
        <f t="shared" si="1085"/>
        <v>41250.276131608203</v>
      </c>
      <c r="BI1716" s="34">
        <f t="shared" si="1107"/>
        <v>271.95303740750893</v>
      </c>
      <c r="BJ1716" s="27">
        <f t="shared" si="1086"/>
        <v>4795.577355469446</v>
      </c>
      <c r="BK1716" s="34">
        <f t="shared" si="1087"/>
        <v>564.80178407473181</v>
      </c>
      <c r="BL1716" s="27">
        <f t="shared" si="1088"/>
        <v>105.5392376796058</v>
      </c>
      <c r="BM1716" s="34">
        <f t="shared" si="1089"/>
        <v>1.1054421768707483</v>
      </c>
      <c r="BN1716" s="45">
        <f t="shared" si="1090"/>
        <v>1806.0626230171563</v>
      </c>
      <c r="BO1716" s="45">
        <f t="shared" si="1091"/>
        <v>103.95754760135685</v>
      </c>
      <c r="BP1716" s="66">
        <f t="shared" si="1092"/>
        <v>6.6884755064526358</v>
      </c>
    </row>
    <row r="1717" spans="8:68">
      <c r="H1717" s="68">
        <v>1712</v>
      </c>
      <c r="I1717" s="31">
        <f>('Propiedades físicas'!$C$10*'Diseño reactor'!H1717)/1000</f>
        <v>1498.4199220988935</v>
      </c>
      <c r="J1717" s="31">
        <f t="shared" si="1069"/>
        <v>0.30432056680163699</v>
      </c>
      <c r="K1717" s="31">
        <f>(I1717*1000)/'Propiedades físicas'!$F$10</f>
        <v>9787.928047901547</v>
      </c>
      <c r="L1717" s="31">
        <f t="shared" si="1070"/>
        <v>1398.2754354145065</v>
      </c>
      <c r="M1717" s="31">
        <f t="shared" si="1071"/>
        <v>8389.6526124870397</v>
      </c>
      <c r="N1717" s="31">
        <f t="shared" si="1072"/>
        <v>0.81674967021875378</v>
      </c>
      <c r="O1717" s="32">
        <f t="shared" si="1073"/>
        <v>4.9004980213125231</v>
      </c>
      <c r="P1717" s="33">
        <f t="shared" si="1074"/>
        <v>0.64628073775709982</v>
      </c>
      <c r="Q1717" s="31">
        <f t="shared" si="1075"/>
        <v>4.6870234030414872</v>
      </c>
      <c r="R1717" s="31">
        <f t="shared" si="1076"/>
        <v>0.13488929528000349</v>
      </c>
      <c r="S1717" s="31">
        <f t="shared" si="1077"/>
        <v>0.21347461827103706</v>
      </c>
      <c r="T1717" s="31">
        <f t="shared" si="1078"/>
        <v>2.815358855391803E-2</v>
      </c>
      <c r="U1717" s="31">
        <f t="shared" si="1079"/>
        <v>7.4260486277324851E-3</v>
      </c>
      <c r="V1717" s="47">
        <f t="shared" si="1093"/>
        <v>6.4000616748761344E-4</v>
      </c>
      <c r="W1717" s="31">
        <f t="shared" si="1080"/>
        <v>0.20871625502584723</v>
      </c>
      <c r="X1717" s="34">
        <f>(S1717*H1717*'Propiedades físicas'!$F$5*60*24*365)/(1000000)</f>
        <v>56564.821226763503</v>
      </c>
      <c r="Y1717" s="34">
        <f>(U1717*H1717*'Propiedades físicas'!$F$7*60*24*365)/(1000000)</f>
        <v>615.36016447452369</v>
      </c>
      <c r="Z1717" s="31">
        <f t="shared" si="1094"/>
        <v>1106.4326230401548</v>
      </c>
      <c r="AA1717" s="31">
        <f t="shared" si="1110"/>
        <v>8024.1840660070266</v>
      </c>
      <c r="AB1717" s="31">
        <f t="shared" si="1111"/>
        <v>230.93047351936596</v>
      </c>
      <c r="AC1717" s="31">
        <f t="shared" si="1112"/>
        <v>365.46854648001545</v>
      </c>
      <c r="AD1717" s="31">
        <f t="shared" si="1109"/>
        <v>48.198943604307665</v>
      </c>
      <c r="AE1717" s="31">
        <f t="shared" si="1098"/>
        <v>12.713395250678014</v>
      </c>
      <c r="AF1717" s="31">
        <f t="shared" si="1099"/>
        <v>9787.928047901547</v>
      </c>
      <c r="AG1717" s="31">
        <f t="shared" si="1100"/>
        <v>0.11304053499630752</v>
      </c>
      <c r="AH1717" s="31">
        <f t="shared" si="1101"/>
        <v>0.81980415331387191</v>
      </c>
      <c r="AI1717" s="31">
        <f t="shared" si="1101"/>
        <v>2.3593397130547523E-2</v>
      </c>
      <c r="AJ1717" s="31">
        <f t="shared" si="1101"/>
        <v>3.7338703828985437E-2</v>
      </c>
      <c r="AK1717" s="31">
        <f t="shared" si="1082"/>
        <v>4.9243254924254505E-3</v>
      </c>
      <c r="AL1717" s="31">
        <f t="shared" si="1082"/>
        <v>1.2988852378623343E-3</v>
      </c>
      <c r="AM1717" s="31">
        <f t="shared" si="1102"/>
        <v>1.0000000000000002</v>
      </c>
      <c r="AN1717" s="31">
        <f>(Z1717*'Propiedades físicas'!$F$4)/1000</f>
        <v>972.97472004905137</v>
      </c>
      <c r="AO1717" s="31">
        <f>(AA1717*'Propiedades físicas'!$F$6)/1000</f>
        <v>257.09485747486514</v>
      </c>
      <c r="AP1717" s="31">
        <f>(AB1717*'Propiedades físicas'!$F$9)/1000</f>
        <v>142.47255563777281</v>
      </c>
      <c r="AQ1717" s="31">
        <f>(AC1717*'Propiedades físicas'!$F$5)/1000</f>
        <v>107.61952288197016</v>
      </c>
      <c r="AR1717" s="31">
        <f>(AD1717*'Propiedades físicas'!$F$8)/1000</f>
        <v>17.087489486599146</v>
      </c>
      <c r="AS1717" s="31">
        <f>(AE1717*'Propiedades físicas'!$F$7)/1000</f>
        <v>1.1707765686349383</v>
      </c>
      <c r="AT1717" s="31">
        <f t="shared" si="1103"/>
        <v>1498.4199220988935</v>
      </c>
      <c r="AU1717" s="31">
        <f t="shared" si="1104"/>
        <v>0.64933381203726181</v>
      </c>
      <c r="AV1717" s="31">
        <f t="shared" si="1108"/>
        <v>0.17157730865907245</v>
      </c>
      <c r="AW1717" s="31">
        <f t="shared" si="1108"/>
        <v>9.5081861590712247E-2</v>
      </c>
      <c r="AX1717" s="31">
        <f t="shared" si="1108"/>
        <v>7.18220048297432E-2</v>
      </c>
      <c r="AY1717" s="31">
        <f t="shared" si="1105"/>
        <v>1.1403672117936107E-2</v>
      </c>
      <c r="AZ1717" s="31">
        <f t="shared" si="1105"/>
        <v>7.813407652742545E-4</v>
      </c>
      <c r="BA1717" s="31">
        <f t="shared" si="1106"/>
        <v>1.0000000000000002</v>
      </c>
      <c r="BB1717" s="34">
        <f>AU1717*'Propiedades físicas'!$C$4+'Diseño reactor'!AV1717*'Propiedades físicas'!$C$5+'Diseño reactor'!AW1717*'Propiedades físicas'!$C$8+'Diseño reactor'!AX1717*'Propiedades físicas'!$C$9+'Diseño reactor'!AY1717*'Propiedades físicas'!$C$7+'Diseño reactor'!AZ1717*'Propiedades físicas'!$C$6</f>
        <v>875.48050230366368</v>
      </c>
      <c r="BC1717" s="45">
        <f>AU1717*'Propiedades físicas'!$L$4+'Diseño reactor'!AV1717*'Propiedades físicas'!$L$5+'Diseño reactor'!AW1717*'Propiedades físicas'!$L$8+AX1717*'Propiedades físicas'!$L$9+'Diseño reactor'!AY1717*'Propiedades físicas'!$L$7+'Diseño reactor'!AZ1717*'Propiedades físicas'!$L$6</f>
        <v>2.0896349534012213</v>
      </c>
      <c r="BD1717" s="29">
        <f t="shared" si="1083"/>
        <v>1.8636241710742156</v>
      </c>
      <c r="BE1717" s="58">
        <f t="shared" si="1084"/>
        <v>41.691756157248534</v>
      </c>
      <c r="BF1717" s="30">
        <f>AU1717*'Propiedades físicas'!$I$4+'Diseño reactor'!AV1717*'Propiedades físicas'!$I$5+'Diseño reactor'!AW1717*'Propiedades físicas'!$I$8+'Diseño reactor'!AX1717*'Propiedades físicas'!$I$9+'Diseño reactor'!AY1717*'Propiedades físicas'!$I$7+'Diseño reactor'!AZ1717*'Propiedades físicas'!$I$6</f>
        <v>1.9926792108939811E-2</v>
      </c>
      <c r="BG1717" s="24">
        <f>AU1717*'Propiedades físicas'!$O$4+'Diseño reactor'!AV1717*'Propiedades físicas'!$O$5+'Diseño reactor'!AW1717*'Propiedades físicas'!$O$8+'Diseño reactor'!AX1717*'Propiedades físicas'!$O$9+'Diseño reactor'!AY1717*'Propiedades físicas'!$O$7+'Diseño reactor'!AZ1717*'Propiedades físicas'!$O$6</f>
        <v>0.15311095354158155</v>
      </c>
      <c r="BH1717" s="54">
        <f t="shared" si="1085"/>
        <v>41249.936846734432</v>
      </c>
      <c r="BI1717" s="34">
        <f t="shared" si="1107"/>
        <v>271.95782102350915</v>
      </c>
      <c r="BJ1717" s="27">
        <f t="shared" si="1086"/>
        <v>4795.5791771059839</v>
      </c>
      <c r="BK1717" s="34">
        <f t="shared" si="1087"/>
        <v>564.81207737757711</v>
      </c>
      <c r="BL1717" s="27">
        <f t="shared" si="1088"/>
        <v>105.53959708459433</v>
      </c>
      <c r="BM1717" s="34">
        <f t="shared" si="1089"/>
        <v>1.1054421768707483</v>
      </c>
      <c r="BN1717" s="45">
        <f t="shared" si="1090"/>
        <v>1807.2467436316906</v>
      </c>
      <c r="BO1717" s="45">
        <f t="shared" si="1091"/>
        <v>103.96941034169409</v>
      </c>
      <c r="BP1717" s="66">
        <f t="shared" si="1092"/>
        <v>6.6884728835768366</v>
      </c>
    </row>
    <row r="1718" spans="8:68">
      <c r="H1718" s="68">
        <v>1713</v>
      </c>
      <c r="I1718" s="31">
        <f>('Propiedades físicas'!$C$10*'Diseño reactor'!H1718)/1000</f>
        <v>1499.2951673804935</v>
      </c>
      <c r="J1718" s="31">
        <f t="shared" si="1069"/>
        <v>0.30414291323082454</v>
      </c>
      <c r="K1718" s="31">
        <f>(I1718*1000)/'Propiedades físicas'!$F$10</f>
        <v>9793.6452955930781</v>
      </c>
      <c r="L1718" s="31">
        <f t="shared" si="1070"/>
        <v>1399.0921850847253</v>
      </c>
      <c r="M1718" s="31">
        <f t="shared" si="1071"/>
        <v>8394.5531105083519</v>
      </c>
      <c r="N1718" s="31">
        <f t="shared" si="1072"/>
        <v>0.81674967021875389</v>
      </c>
      <c r="O1718" s="32">
        <f t="shared" si="1073"/>
        <v>4.9004980213125231</v>
      </c>
      <c r="P1718" s="33">
        <f t="shared" si="1074"/>
        <v>0.64635949183330288</v>
      </c>
      <c r="Q1718" s="31">
        <f t="shared" si="1075"/>
        <v>4.6871453114489912</v>
      </c>
      <c r="R1718" s="31">
        <f t="shared" si="1076"/>
        <v>0.13484340812174236</v>
      </c>
      <c r="S1718" s="31">
        <f t="shared" si="1077"/>
        <v>0.2133527098635323</v>
      </c>
      <c r="T1718" s="31">
        <f t="shared" si="1078"/>
        <v>2.8131009049335878E-2</v>
      </c>
      <c r="U1718" s="31">
        <f t="shared" si="1079"/>
        <v>7.4157612143727313E-3</v>
      </c>
      <c r="V1718" s="47">
        <f t="shared" si="1093"/>
        <v>6.4008415696113492E-4</v>
      </c>
      <c r="W1718" s="31">
        <f t="shared" si="1080"/>
        <v>0.20861983126337177</v>
      </c>
      <c r="X1718" s="34">
        <f>(S1718*H1718*'Propiedades físicas'!$F$5*60*24*365)/(1000000)</f>
        <v>56565.540229251572</v>
      </c>
      <c r="Y1718" s="34">
        <f>(U1718*H1718*'Propiedades físicas'!$F$7*60*24*365)/(1000000)</f>
        <v>614.86663848486808</v>
      </c>
      <c r="Z1718" s="31">
        <f t="shared" si="1094"/>
        <v>1107.2138095104478</v>
      </c>
      <c r="AA1718" s="31">
        <f t="shared" si="1110"/>
        <v>8029.0799185121223</v>
      </c>
      <c r="AB1718" s="31">
        <f t="shared" si="1111"/>
        <v>230.98675811254466</v>
      </c>
      <c r="AC1718" s="31">
        <f t="shared" si="1112"/>
        <v>365.47319199623081</v>
      </c>
      <c r="AD1718" s="31">
        <f t="shared" si="1109"/>
        <v>48.188418501512359</v>
      </c>
      <c r="AE1718" s="31">
        <f t="shared" si="1098"/>
        <v>12.703198960220488</v>
      </c>
      <c r="AF1718" s="31">
        <f t="shared" si="1099"/>
        <v>9793.6452955930781</v>
      </c>
      <c r="AG1718" s="31">
        <f t="shared" si="1100"/>
        <v>0.11305430981951831</v>
      </c>
      <c r="AH1718" s="31">
        <f t="shared" si="1101"/>
        <v>0.8198254762325351</v>
      </c>
      <c r="AI1718" s="31">
        <f t="shared" si="1101"/>
        <v>2.3585371038144863E-2</v>
      </c>
      <c r="AJ1718" s="31">
        <f t="shared" si="1101"/>
        <v>3.7317380910322086E-2</v>
      </c>
      <c r="AK1718" s="31">
        <f t="shared" si="1082"/>
        <v>4.9203761262617985E-3</v>
      </c>
      <c r="AL1718" s="31">
        <f t="shared" si="1082"/>
        <v>1.2970858732178757E-3</v>
      </c>
      <c r="AM1718" s="31">
        <f t="shared" si="1102"/>
        <v>1.0000000000000002</v>
      </c>
      <c r="AN1718" s="31">
        <f>(Z1718*'Propiedades físicas'!$F$4)/1000</f>
        <v>973.66167980729767</v>
      </c>
      <c r="AO1718" s="31">
        <f>(AA1718*'Propiedades físicas'!$F$6)/1000</f>
        <v>257.25172058912835</v>
      </c>
      <c r="AP1718" s="31">
        <f>(AB1718*'Propiedades físicas'!$F$9)/1000</f>
        <v>142.50728041753442</v>
      </c>
      <c r="AQ1718" s="31">
        <f>(AC1718*'Propiedades físicas'!$F$5)/1000</f>
        <v>107.6208908471301</v>
      </c>
      <c r="AR1718" s="31">
        <f>(AD1718*'Propiedades físicas'!$F$8)/1000</f>
        <v>17.083758127156155</v>
      </c>
      <c r="AS1718" s="31">
        <f>(AE1718*'Propiedades físicas'!$F$7)/1000</f>
        <v>1.1698375922467048</v>
      </c>
      <c r="AT1718" s="31">
        <f t="shared" si="1103"/>
        <v>1499.2951673804935</v>
      </c>
      <c r="AU1718" s="31">
        <f t="shared" si="1104"/>
        <v>0.64941293815309165</v>
      </c>
      <c r="AV1718" s="31">
        <f t="shared" si="1108"/>
        <v>0.171581771345657</v>
      </c>
      <c r="AW1718" s="31">
        <f t="shared" si="1108"/>
        <v>9.5049516278050333E-2</v>
      </c>
      <c r="AX1718" s="31">
        <f t="shared" si="1108"/>
        <v>7.1780989620049848E-2</v>
      </c>
      <c r="AY1718" s="31">
        <f t="shared" si="1105"/>
        <v>1.1394526240622913E-2</v>
      </c>
      <c r="AZ1718" s="31">
        <f t="shared" si="1105"/>
        <v>7.8025836252817158E-4</v>
      </c>
      <c r="BA1718" s="31">
        <f t="shared" si="1106"/>
        <v>0.99999999999999989</v>
      </c>
      <c r="BB1718" s="34">
        <f>AU1718*'Propiedades físicas'!$C$4+'Diseño reactor'!AV1718*'Propiedades físicas'!$C$5+'Diseño reactor'!AW1718*'Propiedades físicas'!$C$8+'Diseño reactor'!AX1718*'Propiedades físicas'!$C$9+'Diseño reactor'!AY1718*'Propiedades físicas'!$C$7+'Diseño reactor'!AZ1718*'Propiedades físicas'!$C$6</f>
        <v>875.48015958277597</v>
      </c>
      <c r="BC1718" s="45">
        <f>AU1718*'Propiedades físicas'!$L$4+'Diseño reactor'!AV1718*'Propiedades físicas'!$L$5+'Diseño reactor'!AW1718*'Propiedades físicas'!$L$8+AX1718*'Propiedades físicas'!$L$9+'Diseño reactor'!AY1718*'Propiedades físicas'!$L$7+'Diseño reactor'!AZ1718*'Propiedades físicas'!$L$6</f>
        <v>2.0896925737138257</v>
      </c>
      <c r="BD1718" s="29">
        <f t="shared" si="1083"/>
        <v>1.862712570941796</v>
      </c>
      <c r="BE1718" s="58">
        <f t="shared" si="1084"/>
        <v>41.690766226362179</v>
      </c>
      <c r="BF1718" s="30">
        <f>AU1718*'Propiedades físicas'!$I$4+'Diseño reactor'!AV1718*'Propiedades físicas'!$I$5+'Diseño reactor'!AW1718*'Propiedades físicas'!$I$8+'Diseño reactor'!AX1718*'Propiedades físicas'!$I$9+'Diseño reactor'!AY1718*'Propiedades físicas'!$I$7+'Diseño reactor'!AZ1718*'Propiedades físicas'!$I$6</f>
        <v>1.99269479124696E-2</v>
      </c>
      <c r="BG1718" s="24">
        <f>AU1718*'Propiedades físicas'!$O$4+'Diseño reactor'!AV1718*'Propiedades físicas'!$O$5+'Diseño reactor'!AW1718*'Propiedades físicas'!$O$8+'Diseño reactor'!AX1718*'Propiedades físicas'!$O$9+'Diseño reactor'!AY1718*'Propiedades físicas'!$O$7+'Diseño reactor'!AZ1718*'Propiedades físicas'!$O$6</f>
        <v>0.1531136832490626</v>
      </c>
      <c r="BH1718" s="54">
        <f t="shared" si="1085"/>
        <v>41249.598176576437</v>
      </c>
      <c r="BI1718" s="34">
        <f t="shared" si="1107"/>
        <v>271.96259789358101</v>
      </c>
      <c r="BJ1718" s="27">
        <f t="shared" si="1086"/>
        <v>4795.581006025106</v>
      </c>
      <c r="BK1718" s="34">
        <f t="shared" si="1087"/>
        <v>564.82236242442229</v>
      </c>
      <c r="BL1718" s="27">
        <f t="shared" si="1088"/>
        <v>105.53995619067409</v>
      </c>
      <c r="BM1718" s="34">
        <f t="shared" si="1089"/>
        <v>1.1054421768707483</v>
      </c>
      <c r="BN1718" s="45">
        <f t="shared" si="1090"/>
        <v>1808.4309000367728</v>
      </c>
      <c r="BO1718" s="45">
        <f t="shared" si="1091"/>
        <v>103.98126212335933</v>
      </c>
      <c r="BP1718" s="66">
        <f t="shared" si="1092"/>
        <v>6.6884702652668251</v>
      </c>
    </row>
    <row r="1719" spans="8:68">
      <c r="H1719" s="68">
        <v>1714</v>
      </c>
      <c r="I1719" s="31">
        <f>('Propiedades físicas'!$C$10*'Diseño reactor'!H1719)/1000</f>
        <v>1500.170412662093</v>
      </c>
      <c r="J1719" s="31">
        <f t="shared" si="1069"/>
        <v>0.303965466957061</v>
      </c>
      <c r="K1719" s="31">
        <f>(I1719*1000)/'Propiedades físicas'!$F$10</f>
        <v>9799.3625432846093</v>
      </c>
      <c r="L1719" s="31">
        <f t="shared" si="1070"/>
        <v>1399.9089347549441</v>
      </c>
      <c r="M1719" s="31">
        <f t="shared" si="1071"/>
        <v>8399.4536085296641</v>
      </c>
      <c r="N1719" s="31">
        <f t="shared" si="1072"/>
        <v>0.81674967021875389</v>
      </c>
      <c r="O1719" s="32">
        <f t="shared" si="1073"/>
        <v>4.9004980213125231</v>
      </c>
      <c r="P1719" s="33">
        <f t="shared" si="1074"/>
        <v>0.64643817317671626</v>
      </c>
      <c r="Q1719" s="31">
        <f t="shared" si="1075"/>
        <v>4.6872670826102256</v>
      </c>
      <c r="R1719" s="31">
        <f t="shared" si="1076"/>
        <v>0.13479754817575754</v>
      </c>
      <c r="S1719" s="31">
        <f t="shared" si="1077"/>
        <v>0.21323093870229795</v>
      </c>
      <c r="T1719" s="31">
        <f t="shared" si="1078"/>
        <v>2.8108456072300142E-2</v>
      </c>
      <c r="U1719" s="31">
        <f t="shared" si="1079"/>
        <v>7.4054927939800411E-3</v>
      </c>
      <c r="V1719" s="47">
        <f t="shared" si="1093"/>
        <v>6.4016207440801024E-4</v>
      </c>
      <c r="W1719" s="31">
        <f t="shared" si="1080"/>
        <v>0.20852349655240437</v>
      </c>
      <c r="X1719" s="34">
        <f>(S1719*H1719*'Propiedades físicas'!$F$5*60*24*365)/(1000000)</f>
        <v>56566.25790429319</v>
      </c>
      <c r="Y1719" s="34">
        <f>(U1719*H1719*'Propiedades físicas'!$F$7*60*24*365)/(1000000)</f>
        <v>614.37369231455943</v>
      </c>
      <c r="Z1719" s="31">
        <f t="shared" si="1094"/>
        <v>1107.9950288248917</v>
      </c>
      <c r="AA1719" s="31">
        <f t="shared" si="1110"/>
        <v>8033.9757795939267</v>
      </c>
      <c r="AB1719" s="31">
        <f t="shared" si="1111"/>
        <v>231.04299757324841</v>
      </c>
      <c r="AC1719" s="31">
        <f t="shared" si="1112"/>
        <v>365.47782893573867</v>
      </c>
      <c r="AD1719" s="31">
        <f t="shared" si="1109"/>
        <v>48.177893707922443</v>
      </c>
      <c r="AE1719" s="31">
        <f t="shared" si="1098"/>
        <v>12.693014648881791</v>
      </c>
      <c r="AF1719" s="31">
        <f t="shared" si="1099"/>
        <v>9799.3625432846075</v>
      </c>
      <c r="AG1719" s="31">
        <f t="shared" si="1100"/>
        <v>0.11306807192108513</v>
      </c>
      <c r="AH1719" s="31">
        <f t="shared" si="1101"/>
        <v>0.81984677514554449</v>
      </c>
      <c r="AI1719" s="31">
        <f t="shared" si="1101"/>
        <v>2.3577349705423398E-2</v>
      </c>
      <c r="AJ1719" s="31">
        <f t="shared" si="1101"/>
        <v>3.7296081997312824E-2</v>
      </c>
      <c r="AK1719" s="31">
        <f t="shared" si="1082"/>
        <v>4.9164314000136886E-3</v>
      </c>
      <c r="AL1719" s="31">
        <f t="shared" si="1082"/>
        <v>1.2952898306206836E-3</v>
      </c>
      <c r="AM1719" s="31">
        <f t="shared" si="1102"/>
        <v>1.0000000000000002</v>
      </c>
      <c r="AN1719" s="31">
        <f>(Z1719*'Propiedades físicas'!$F$4)/1000</f>
        <v>974.34866844803332</v>
      </c>
      <c r="AO1719" s="31">
        <f>(AA1719*'Propiedades físicas'!$F$6)/1000</f>
        <v>257.40858397818943</v>
      </c>
      <c r="AP1719" s="31">
        <f>(AB1719*'Propiedades físicas'!$F$9)/1000</f>
        <v>142.54197735281559</v>
      </c>
      <c r="AQ1719" s="31">
        <f>(AC1719*'Propiedades físicas'!$F$5)/1000</f>
        <v>107.62225628670699</v>
      </c>
      <c r="AR1719" s="31">
        <f>(AD1719*'Propiedades físicas'!$F$8)/1000</f>
        <v>17.080026877332656</v>
      </c>
      <c r="AS1719" s="31">
        <f>(AE1719*'Propiedades físicas'!$F$7)/1000</f>
        <v>1.1688997190155241</v>
      </c>
      <c r="AT1719" s="31">
        <f t="shared" si="1103"/>
        <v>1500.1704126620934</v>
      </c>
      <c r="AU1719" s="31">
        <f t="shared" si="1104"/>
        <v>0.6494919911925372</v>
      </c>
      <c r="AV1719" s="31">
        <f t="shared" si="1108"/>
        <v>0.17158622900808373</v>
      </c>
      <c r="AW1719" s="31">
        <f t="shared" si="1108"/>
        <v>9.5017190146998665E-2</v>
      </c>
      <c r="AX1719" s="31">
        <f t="shared" si="1108"/>
        <v>7.1740020585880207E-2</v>
      </c>
      <c r="AY1719" s="31">
        <f t="shared" si="1105"/>
        <v>1.1385391108349938E-2</v>
      </c>
      <c r="AZ1719" s="31">
        <f t="shared" si="1105"/>
        <v>7.7917795815028745E-4</v>
      </c>
      <c r="BA1719" s="31">
        <f t="shared" si="1106"/>
        <v>1</v>
      </c>
      <c r="BB1719" s="34">
        <f>AU1719*'Propiedades físicas'!$C$4+'Diseño reactor'!AV1719*'Propiedades físicas'!$C$5+'Diseño reactor'!AW1719*'Propiedades físicas'!$C$8+'Diseño reactor'!AX1719*'Propiedades físicas'!$C$9+'Diseño reactor'!AY1719*'Propiedades físicas'!$C$7+'Diseño reactor'!AZ1719*'Propiedades físicas'!$C$6</f>
        <v>875.47981745821846</v>
      </c>
      <c r="BC1719" s="45">
        <f>AU1719*'Propiedades físicas'!$L$4+'Diseño reactor'!AV1719*'Propiedades físicas'!$L$5+'Diseño reactor'!AW1719*'Propiedades físicas'!$L$8+AX1719*'Propiedades físicas'!$L$9+'Diseño reactor'!AY1719*'Propiedades físicas'!$L$7+'Diseño reactor'!AZ1719*'Propiedades físicas'!$L$6</f>
        <v>2.0897501383794177</v>
      </c>
      <c r="BD1719" s="29">
        <f t="shared" si="1083"/>
        <v>1.8618018638118978</v>
      </c>
      <c r="BE1719" s="58">
        <f t="shared" si="1084"/>
        <v>41.68977728348186</v>
      </c>
      <c r="BF1719" s="30">
        <f>AU1719*'Propiedades físicas'!$I$4+'Diseño reactor'!AV1719*'Propiedades físicas'!$I$5+'Diseño reactor'!AW1719*'Propiedades físicas'!$I$8+'Diseño reactor'!AX1719*'Propiedades físicas'!$I$9+'Diseño reactor'!AY1719*'Propiedades físicas'!$I$7+'Diseño reactor'!AZ1719*'Propiedades físicas'!$I$6</f>
        <v>1.9927103435816197E-2</v>
      </c>
      <c r="BG1719" s="24">
        <f>AU1719*'Propiedades físicas'!$O$4+'Diseño reactor'!AV1719*'Propiedades físicas'!$O$5+'Diseño reactor'!AW1719*'Propiedades físicas'!$O$8+'Diseño reactor'!AX1719*'Propiedades físicas'!$O$9+'Diseño reactor'!AY1719*'Propiedades físicas'!$O$7+'Diseño reactor'!AZ1719*'Propiedades físicas'!$O$6</f>
        <v>0.15311641048714139</v>
      </c>
      <c r="BH1719" s="54">
        <f t="shared" si="1085"/>
        <v>41249.260119792547</v>
      </c>
      <c r="BI1719" s="34">
        <f t="shared" si="1107"/>
        <v>271.96736803071144</v>
      </c>
      <c r="BJ1719" s="27">
        <f t="shared" si="1086"/>
        <v>4795.582842202446</v>
      </c>
      <c r="BK1719" s="34">
        <f t="shared" si="1087"/>
        <v>564.83263922443223</v>
      </c>
      <c r="BL1719" s="27">
        <f t="shared" si="1088"/>
        <v>105.54031499819116</v>
      </c>
      <c r="BM1719" s="34">
        <f t="shared" si="1089"/>
        <v>1.1054421768707483</v>
      </c>
      <c r="BN1719" s="45">
        <f t="shared" si="1090"/>
        <v>1809.615092181122</v>
      </c>
      <c r="BO1719" s="45">
        <f t="shared" si="1091"/>
        <v>103.9931029615302</v>
      </c>
      <c r="BP1719" s="66">
        <f t="shared" si="1092"/>
        <v>6.6884676515126413</v>
      </c>
    </row>
    <row r="1720" spans="8:68">
      <c r="H1720" s="68">
        <v>1715</v>
      </c>
      <c r="I1720" s="31">
        <f>('Propiedades físicas'!$C$10*'Diseño reactor'!H1720)/1000</f>
        <v>1501.045657943693</v>
      </c>
      <c r="J1720" s="31">
        <f t="shared" si="1069"/>
        <v>0.30378822761772739</v>
      </c>
      <c r="K1720" s="31">
        <f>(I1720*1000)/'Propiedades físicas'!$F$10</f>
        <v>9805.0797909761404</v>
      </c>
      <c r="L1720" s="31">
        <f t="shared" si="1070"/>
        <v>1400.7256844251629</v>
      </c>
      <c r="M1720" s="31">
        <f t="shared" si="1071"/>
        <v>8404.3541065509762</v>
      </c>
      <c r="N1720" s="31">
        <f t="shared" si="1072"/>
        <v>0.81674967021875389</v>
      </c>
      <c r="O1720" s="32">
        <f t="shared" si="1073"/>
        <v>4.9004980213125222</v>
      </c>
      <c r="P1720" s="33">
        <f t="shared" si="1074"/>
        <v>0.64651678188805095</v>
      </c>
      <c r="Q1720" s="31">
        <f t="shared" si="1075"/>
        <v>4.6873887167537331</v>
      </c>
      <c r="R1720" s="31">
        <f t="shared" si="1076"/>
        <v>0.13475171542535985</v>
      </c>
      <c r="S1720" s="31">
        <f t="shared" si="1077"/>
        <v>0.21310930455878893</v>
      </c>
      <c r="T1720" s="31">
        <f t="shared" si="1078"/>
        <v>2.8085929582600311E-2</v>
      </c>
      <c r="U1720" s="31">
        <f t="shared" si="1079"/>
        <v>7.3952433227428222E-3</v>
      </c>
      <c r="V1720" s="47">
        <f t="shared" si="1093"/>
        <v>6.402399199279729E-4</v>
      </c>
      <c r="W1720" s="31">
        <f t="shared" si="1080"/>
        <v>0.20842725076963753</v>
      </c>
      <c r="X1720" s="34">
        <f>(S1720*H1720*'Propiedades físicas'!$F$5*60*24*365)/(1000000)</f>
        <v>56566.974254950372</v>
      </c>
      <c r="Y1720" s="34">
        <f>(U1720*H1720*'Propiedades físicas'!$F$7*60*24*365)/(1000000)</f>
        <v>613.88132508470619</v>
      </c>
      <c r="Z1720" s="31">
        <f t="shared" si="1094"/>
        <v>1108.7762809380074</v>
      </c>
      <c r="AA1720" s="31">
        <f t="shared" si="1110"/>
        <v>8038.8716492326521</v>
      </c>
      <c r="AB1720" s="31">
        <f t="shared" si="1111"/>
        <v>231.09919195449214</v>
      </c>
      <c r="AC1720" s="31">
        <f t="shared" si="1112"/>
        <v>365.48245731832304</v>
      </c>
      <c r="AD1720" s="31">
        <f t="shared" si="1109"/>
        <v>48.16736923415953</v>
      </c>
      <c r="AE1720" s="31">
        <f t="shared" si="1098"/>
        <v>12.682842298503941</v>
      </c>
      <c r="AF1720" s="31">
        <f t="shared" si="1099"/>
        <v>9805.0797909761386</v>
      </c>
      <c r="AG1720" s="31">
        <f t="shared" si="1100"/>
        <v>0.11308182131862324</v>
      </c>
      <c r="AH1720" s="31">
        <f t="shared" si="1101"/>
        <v>0.81986805009287411</v>
      </c>
      <c r="AI1720" s="31">
        <f t="shared" si="1101"/>
        <v>2.3569333129464028E-2</v>
      </c>
      <c r="AJ1720" s="31">
        <f t="shared" si="1101"/>
        <v>3.7274807049982983E-2</v>
      </c>
      <c r="AK1720" s="31">
        <f t="shared" si="1082"/>
        <v>4.9124913066479247E-3</v>
      </c>
      <c r="AL1720" s="31">
        <f t="shared" si="1082"/>
        <v>1.2934971024077008E-3</v>
      </c>
      <c r="AM1720" s="31">
        <f t="shared" si="1102"/>
        <v>1</v>
      </c>
      <c r="AN1720" s="31">
        <f>(Z1720*'Propiedades físicas'!$F$4)/1000</f>
        <v>975.03568593126488</v>
      </c>
      <c r="AO1720" s="31">
        <f>(AA1720*'Propiedades físicas'!$F$6)/1000</f>
        <v>257.56544764141415</v>
      </c>
      <c r="AP1720" s="31">
        <f>(AB1720*'Propiedades físicas'!$F$9)/1000</f>
        <v>142.57664647632393</v>
      </c>
      <c r="AQ1720" s="31">
        <f>(AC1720*'Propiedades físicas'!$F$5)/1000</f>
        <v>107.6236192065266</v>
      </c>
      <c r="AR1720" s="31">
        <f>(AD1720*'Propiedades físicas'!$F$8)/1000</f>
        <v>17.076295740894231</v>
      </c>
      <c r="AS1720" s="31">
        <f>(AE1720*'Propiedades físicas'!$F$7)/1000</f>
        <v>1.1679629472692279</v>
      </c>
      <c r="AT1720" s="31">
        <f t="shared" si="1103"/>
        <v>1501.045657943693</v>
      </c>
      <c r="AU1720" s="31">
        <f t="shared" si="1104"/>
        <v>0.6495709712567852</v>
      </c>
      <c r="AV1720" s="31">
        <f t="shared" si="1108"/>
        <v>0.1715906816547188</v>
      </c>
      <c r="AW1720" s="31">
        <f t="shared" si="1108"/>
        <v>9.4984883185793303E-2</v>
      </c>
      <c r="AX1720" s="31">
        <f t="shared" si="1108"/>
        <v>7.1699097650341936E-2</v>
      </c>
      <c r="AY1720" s="31">
        <f t="shared" si="1105"/>
        <v>1.1376266704829838E-2</v>
      </c>
      <c r="AZ1720" s="31">
        <f t="shared" si="1105"/>
        <v>7.7809954753091219E-4</v>
      </c>
      <c r="BA1720" s="31">
        <f t="shared" si="1106"/>
        <v>1</v>
      </c>
      <c r="BB1720" s="34">
        <f>AU1720*'Propiedades físicas'!$C$4+'Diseño reactor'!AV1720*'Propiedades físicas'!$C$5+'Diseño reactor'!AW1720*'Propiedades físicas'!$C$8+'Diseño reactor'!AX1720*'Propiedades físicas'!$C$9+'Diseño reactor'!AY1720*'Propiedades físicas'!$C$7+'Diseño reactor'!AZ1720*'Propiedades físicas'!$C$6</f>
        <v>875.47947592868945</v>
      </c>
      <c r="BC1720" s="45">
        <f>AU1720*'Propiedades físicas'!$L$4+'Diseño reactor'!AV1720*'Propiedades físicas'!$L$5+'Diseño reactor'!AW1720*'Propiedades físicas'!$L$8+AX1720*'Propiedades físicas'!$L$9+'Diseño reactor'!AY1720*'Propiedades físicas'!$L$7+'Diseño reactor'!AZ1720*'Propiedades físicas'!$L$6</f>
        <v>2.0898076474778127</v>
      </c>
      <c r="BD1720" s="29">
        <f t="shared" si="1083"/>
        <v>1.8608920483714364</v>
      </c>
      <c r="BE1720" s="58">
        <f t="shared" si="1084"/>
        <v>41.688789327122848</v>
      </c>
      <c r="BF1720" s="30">
        <f>AU1720*'Propiedades físicas'!$I$4+'Diseño reactor'!AV1720*'Propiedades físicas'!$I$5+'Diseño reactor'!AW1720*'Propiedades físicas'!$I$8+'Diseño reactor'!AX1720*'Propiedades físicas'!$I$9+'Diseño reactor'!AY1720*'Propiedades físicas'!$I$7+'Diseño reactor'!AZ1720*'Propiedades físicas'!$I$6</f>
        <v>1.9927258679582605E-2</v>
      </c>
      <c r="BG1720" s="24">
        <f>AU1720*'Propiedades físicas'!$O$4+'Diseño reactor'!AV1720*'Propiedades físicas'!$O$5+'Diseño reactor'!AW1720*'Propiedades físicas'!$O$8+'Diseño reactor'!AX1720*'Propiedades físicas'!$O$9+'Diseño reactor'!AY1720*'Propiedades físicas'!$O$7+'Diseño reactor'!AZ1720*'Propiedades físicas'!$O$6</f>
        <v>0.1531191352590647</v>
      </c>
      <c r="BH1720" s="54">
        <f t="shared" si="1085"/>
        <v>41248.922675044589</v>
      </c>
      <c r="BI1720" s="34">
        <f t="shared" si="1107"/>
        <v>271.97213144785576</v>
      </c>
      <c r="BJ1720" s="27">
        <f t="shared" si="1086"/>
        <v>4795.5846856137023</v>
      </c>
      <c r="BK1720" s="34">
        <f t="shared" si="1087"/>
        <v>564.84290778675677</v>
      </c>
      <c r="BL1720" s="27">
        <f t="shared" si="1088"/>
        <v>105.54067350749099</v>
      </c>
      <c r="BM1720" s="34">
        <f t="shared" si="1089"/>
        <v>1.1054421768707483</v>
      </c>
      <c r="BN1720" s="45">
        <f t="shared" si="1090"/>
        <v>1810.7993200135488</v>
      </c>
      <c r="BO1720" s="45">
        <f t="shared" si="1091"/>
        <v>104.00493287135623</v>
      </c>
      <c r="BP1720" s="66">
        <f t="shared" si="1092"/>
        <v>6.6884650423043404</v>
      </c>
    </row>
    <row r="1721" spans="8:68">
      <c r="H1721" s="68">
        <v>1716</v>
      </c>
      <c r="I1721" s="31">
        <f>('Propiedades físicas'!$C$10*'Diseño reactor'!H1721)/1000</f>
        <v>1501.9209032252927</v>
      </c>
      <c r="J1721" s="31">
        <f t="shared" si="1069"/>
        <v>0.30361119485105043</v>
      </c>
      <c r="K1721" s="31">
        <f>(I1721*1000)/'Propiedades físicas'!$F$10</f>
        <v>9810.7970386676716</v>
      </c>
      <c r="L1721" s="31">
        <f t="shared" si="1070"/>
        <v>1401.5424340953816</v>
      </c>
      <c r="M1721" s="31">
        <f t="shared" si="1071"/>
        <v>8409.2546045722902</v>
      </c>
      <c r="N1721" s="31">
        <f t="shared" si="1072"/>
        <v>0.81674967021875389</v>
      </c>
      <c r="O1721" s="32">
        <f t="shared" si="1073"/>
        <v>4.9004980213125231</v>
      </c>
      <c r="P1721" s="33">
        <f t="shared" si="1074"/>
        <v>0.64659531806783266</v>
      </c>
      <c r="Q1721" s="31">
        <f t="shared" si="1075"/>
        <v>4.6875102141075624</v>
      </c>
      <c r="R1721" s="31">
        <f t="shared" si="1076"/>
        <v>0.13470590985385217</v>
      </c>
      <c r="S1721" s="31">
        <f t="shared" si="1077"/>
        <v>0.2129878072049611</v>
      </c>
      <c r="T1721" s="31">
        <f t="shared" si="1078"/>
        <v>2.8063429540098411E-2</v>
      </c>
      <c r="U1721" s="31">
        <f t="shared" si="1079"/>
        <v>7.3850127569707012E-3</v>
      </c>
      <c r="V1721" s="47">
        <f t="shared" si="1093"/>
        <v>6.4031769362057217E-4</v>
      </c>
      <c r="W1721" s="31">
        <f t="shared" si="1080"/>
        <v>0.20833109379199144</v>
      </c>
      <c r="X1721" s="34">
        <f>(S1721*H1721*'Propiedades físicas'!$F$5*60*24*365)/(1000000)</f>
        <v>56567.689284276727</v>
      </c>
      <c r="Y1721" s="34">
        <f>(U1721*H1721*'Propiedades físicas'!$F$7*60*24*365)/(1000000)</f>
        <v>613.38953591800237</v>
      </c>
      <c r="Z1721" s="31">
        <f t="shared" si="1094"/>
        <v>1109.5575658044008</v>
      </c>
      <c r="AA1721" s="31">
        <f t="shared" si="1110"/>
        <v>8043.7675274085768</v>
      </c>
      <c r="AB1721" s="31">
        <f t="shared" si="1111"/>
        <v>231.15534130921031</v>
      </c>
      <c r="AC1721" s="31">
        <f t="shared" si="1112"/>
        <v>365.48707716371325</v>
      </c>
      <c r="AD1721" s="31">
        <f t="shared" si="1109"/>
        <v>48.156845090808872</v>
      </c>
      <c r="AE1721" s="31">
        <f t="shared" si="1098"/>
        <v>12.672681890961723</v>
      </c>
      <c r="AF1721" s="31">
        <f t="shared" si="1099"/>
        <v>9810.7970386676698</v>
      </c>
      <c r="AG1721" s="31">
        <f t="shared" si="1100"/>
        <v>0.11309555802971555</v>
      </c>
      <c r="AH1721" s="31">
        <f t="shared" si="1101"/>
        <v>0.81988930111441183</v>
      </c>
      <c r="AI1721" s="31">
        <f t="shared" si="1101"/>
        <v>2.3561321307346277E-2</v>
      </c>
      <c r="AJ1721" s="31">
        <f t="shared" si="1101"/>
        <v>3.7253556028445503E-2</v>
      </c>
      <c r="AK1721" s="31">
        <f t="shared" si="1082"/>
        <v>4.9085558391440019E-3</v>
      </c>
      <c r="AL1721" s="31">
        <f t="shared" si="1082"/>
        <v>1.2917076809370734E-3</v>
      </c>
      <c r="AM1721" s="31">
        <f t="shared" si="1102"/>
        <v>1.0000000000000002</v>
      </c>
      <c r="AN1721" s="31">
        <f>(Z1721*'Propiedades físicas'!$F$4)/1000</f>
        <v>975.72273221707405</v>
      </c>
      <c r="AO1721" s="31">
        <f>(AA1721*'Propiedades físicas'!$F$6)/1000</f>
        <v>257.72231157817083</v>
      </c>
      <c r="AP1721" s="31">
        <f>(AB1721*'Propiedades físicas'!$F$9)/1000</f>
        <v>142.61128782071728</v>
      </c>
      <c r="AQ1721" s="31">
        <f>(AC1721*'Propiedades físicas'!$F$5)/1000</f>
        <v>107.62497961239865</v>
      </c>
      <c r="AR1721" s="31">
        <f>(AD1721*'Propiedades físicas'!$F$8)/1000</f>
        <v>17.072564721593555</v>
      </c>
      <c r="AS1721" s="31">
        <f>(AE1721*'Propiedades físicas'!$F$7)/1000</f>
        <v>1.167027275338665</v>
      </c>
      <c r="AT1721" s="31">
        <f t="shared" si="1103"/>
        <v>1501.9209032252929</v>
      </c>
      <c r="AU1721" s="31">
        <f t="shared" si="1104"/>
        <v>0.64964987844683619</v>
      </c>
      <c r="AV1721" s="31">
        <f t="shared" si="1108"/>
        <v>0.17159512929391041</v>
      </c>
      <c r="AW1721" s="31">
        <f t="shared" si="1108"/>
        <v>9.4952595382664526E-2</v>
      </c>
      <c r="AX1721" s="31">
        <f t="shared" si="1108"/>
        <v>7.1658220736711159E-2</v>
      </c>
      <c r="AY1721" s="31">
        <f t="shared" si="1105"/>
        <v>1.1367153013804625E-2</v>
      </c>
      <c r="AZ1721" s="31">
        <f t="shared" si="1105"/>
        <v>7.7702312607310937E-4</v>
      </c>
      <c r="BA1721" s="31">
        <f t="shared" si="1106"/>
        <v>1</v>
      </c>
      <c r="BB1721" s="34">
        <f>AU1721*'Propiedades físicas'!$C$4+'Diseño reactor'!AV1721*'Propiedades físicas'!$C$5+'Diseño reactor'!AW1721*'Propiedades físicas'!$C$8+'Diseño reactor'!AX1721*'Propiedades físicas'!$C$9+'Diseño reactor'!AY1721*'Propiedades físicas'!$C$7+'Diseño reactor'!AZ1721*'Propiedades físicas'!$C$6</f>
        <v>875.47913499289132</v>
      </c>
      <c r="BC1721" s="45">
        <f>AU1721*'Propiedades físicas'!$L$4+'Diseño reactor'!AV1721*'Propiedades físicas'!$L$5+'Diseño reactor'!AW1721*'Propiedades físicas'!$L$8+AX1721*'Propiedades físicas'!$L$9+'Diseño reactor'!AY1721*'Propiedades físicas'!$L$7+'Diseño reactor'!AZ1721*'Propiedades físicas'!$L$6</f>
        <v>2.0898651010886775</v>
      </c>
      <c r="BD1721" s="29">
        <f t="shared" si="1083"/>
        <v>1.859983123309896</v>
      </c>
      <c r="BE1721" s="58">
        <f t="shared" si="1084"/>
        <v>41.687802355803377</v>
      </c>
      <c r="BF1721" s="30">
        <f>AU1721*'Propiedades físicas'!$I$4+'Diseño reactor'!AV1721*'Propiedades físicas'!$I$5+'Diseño reactor'!AW1721*'Propiedades físicas'!$I$8+'Diseño reactor'!AX1721*'Propiedades físicas'!$I$9+'Diseño reactor'!AY1721*'Propiedades físicas'!$I$7+'Diseño reactor'!AZ1721*'Propiedades físicas'!$I$6</f>
        <v>1.9927413644370295E-2</v>
      </c>
      <c r="BG1721" s="24">
        <f>AU1721*'Propiedades físicas'!$O$4+'Diseño reactor'!AV1721*'Propiedades físicas'!$O$5+'Diseño reactor'!AW1721*'Propiedades físicas'!$O$8+'Diseño reactor'!AX1721*'Propiedades físicas'!$O$9+'Diseño reactor'!AY1721*'Propiedades físicas'!$O$7+'Diseño reactor'!AZ1721*'Propiedades físicas'!$O$6</f>
        <v>0.15312185756807425</v>
      </c>
      <c r="BH1721" s="54">
        <f t="shared" si="1085"/>
        <v>41248.585840997926</v>
      </c>
      <c r="BI1721" s="34">
        <f t="shared" si="1107"/>
        <v>271.97688815793782</v>
      </c>
      <c r="BJ1721" s="27">
        <f t="shared" si="1086"/>
        <v>4795.586536234654</v>
      </c>
      <c r="BK1721" s="34">
        <f t="shared" si="1087"/>
        <v>564.85316812053634</v>
      </c>
      <c r="BL1721" s="27">
        <f t="shared" si="1088"/>
        <v>105.54103171891869</v>
      </c>
      <c r="BM1721" s="34">
        <f t="shared" si="1089"/>
        <v>1.1054421768707483</v>
      </c>
      <c r="BN1721" s="45">
        <f t="shared" si="1090"/>
        <v>1811.9835834829641</v>
      </c>
      <c r="BO1721" s="45">
        <f t="shared" si="1091"/>
        <v>104.01675186795899</v>
      </c>
      <c r="BP1721" s="66">
        <f t="shared" si="1092"/>
        <v>6.6884624376320092</v>
      </c>
    </row>
    <row r="1722" spans="8:68">
      <c r="H1722" s="68">
        <v>1717</v>
      </c>
      <c r="I1722" s="31">
        <f>('Propiedades físicas'!$C$10*'Diseño reactor'!H1722)/1000</f>
        <v>1502.7961485068927</v>
      </c>
      <c r="J1722" s="31">
        <f t="shared" si="1069"/>
        <v>0.30343436829609927</v>
      </c>
      <c r="K1722" s="31">
        <f>(I1722*1000)/'Propiedades físicas'!$F$10</f>
        <v>9816.5142863592027</v>
      </c>
      <c r="L1722" s="31">
        <f t="shared" si="1070"/>
        <v>1402.3591837656004</v>
      </c>
      <c r="M1722" s="31">
        <f t="shared" si="1071"/>
        <v>8414.1551025936024</v>
      </c>
      <c r="N1722" s="31">
        <f t="shared" si="1072"/>
        <v>0.81674967021875389</v>
      </c>
      <c r="O1722" s="32">
        <f t="shared" si="1073"/>
        <v>4.9004980213125231</v>
      </c>
      <c r="P1722" s="33">
        <f t="shared" si="1074"/>
        <v>0.64667378181640134</v>
      </c>
      <c r="Q1722" s="31">
        <f t="shared" si="1075"/>
        <v>4.6876315748992541</v>
      </c>
      <c r="R1722" s="31">
        <f t="shared" si="1076"/>
        <v>0.13466013144452957</v>
      </c>
      <c r="S1722" s="31">
        <f t="shared" si="1077"/>
        <v>0.21286644641326974</v>
      </c>
      <c r="T1722" s="31">
        <f t="shared" si="1078"/>
        <v>2.8040955904728892E-2</v>
      </c>
      <c r="U1722" s="31">
        <f t="shared" si="1079"/>
        <v>7.3748010530941327E-3</v>
      </c>
      <c r="V1722" s="47">
        <f t="shared" si="1093"/>
        <v>6.4039539558517408E-4</v>
      </c>
      <c r="W1722" s="31">
        <f t="shared" si="1080"/>
        <v>0.20823502549661316</v>
      </c>
      <c r="X1722" s="34">
        <f>(S1722*H1722*'Propiedades físicas'!$F$5*60*24*365)/(1000000)</f>
        <v>56568.402995317374</v>
      </c>
      <c r="Y1722" s="34">
        <f>(U1722*H1722*'Propiedades físicas'!$F$7*60*24*365)/(1000000)</f>
        <v>612.89832393872507</v>
      </c>
      <c r="Z1722" s="31">
        <f t="shared" si="1094"/>
        <v>1110.338883378761</v>
      </c>
      <c r="AA1722" s="31">
        <f t="shared" si="1110"/>
        <v>8048.6634141020195</v>
      </c>
      <c r="AB1722" s="31">
        <f t="shared" si="1111"/>
        <v>231.21144569025728</v>
      </c>
      <c r="AC1722" s="31">
        <f t="shared" si="1112"/>
        <v>365.49168849158411</v>
      </c>
      <c r="AD1722" s="31">
        <f t="shared" si="1109"/>
        <v>48.146321288419507</v>
      </c>
      <c r="AE1722" s="31">
        <f t="shared" si="1098"/>
        <v>12.662533408162625</v>
      </c>
      <c r="AF1722" s="31">
        <f t="shared" si="1099"/>
        <v>9816.5142863592009</v>
      </c>
      <c r="AG1722" s="31">
        <f t="shared" si="1100"/>
        <v>0.11310928207191243</v>
      </c>
      <c r="AH1722" s="31">
        <f t="shared" si="1101"/>
        <v>0.81991052824995669</v>
      </c>
      <c r="AI1722" s="31">
        <f t="shared" si="1101"/>
        <v>2.3553314236148294E-2</v>
      </c>
      <c r="AJ1722" s="31">
        <f t="shared" si="1101"/>
        <v>3.7232328892900693E-2</v>
      </c>
      <c r="AK1722" s="31">
        <f t="shared" si="1082"/>
        <v>4.9046249904940815E-3</v>
      </c>
      <c r="AL1722" s="31">
        <f t="shared" si="1082"/>
        <v>1.289921558588081E-3</v>
      </c>
      <c r="AM1722" s="31">
        <f t="shared" si="1102"/>
        <v>1.0000000000000002</v>
      </c>
      <c r="AN1722" s="31">
        <f>(Z1722*'Propiedades físicas'!$F$4)/1000</f>
        <v>976.40980726561486</v>
      </c>
      <c r="AO1722" s="31">
        <f>(AA1722*'Propiedades físicas'!$F$6)/1000</f>
        <v>257.87917578782867</v>
      </c>
      <c r="AP1722" s="31">
        <f>(AB1722*'Propiedades físicas'!$F$9)/1000</f>
        <v>142.64590141860421</v>
      </c>
      <c r="AQ1722" s="31">
        <f>(AC1722*'Propiedades físicas'!$F$5)/1000</f>
        <v>107.62633751011677</v>
      </c>
      <c r="AR1722" s="31">
        <f>(AD1722*'Propiedades físicas'!$F$8)/1000</f>
        <v>17.068833823170475</v>
      </c>
      <c r="AS1722" s="31">
        <f>(AE1722*'Propiedades físicas'!$F$7)/1000</f>
        <v>1.1660927015576963</v>
      </c>
      <c r="AT1722" s="31">
        <f t="shared" si="1103"/>
        <v>1502.7961485068929</v>
      </c>
      <c r="AU1722" s="31">
        <f t="shared" si="1104"/>
        <v>0.64972871286350409</v>
      </c>
      <c r="AV1722" s="31">
        <f t="shared" si="1108"/>
        <v>0.171599571933988</v>
      </c>
      <c r="AW1722" s="31">
        <f t="shared" si="1108"/>
        <v>9.492032672583732E-2</v>
      </c>
      <c r="AX1722" s="31">
        <f t="shared" si="1108"/>
        <v>7.1617389768432127E-2</v>
      </c>
      <c r="AY1722" s="31">
        <f t="shared" si="1105"/>
        <v>1.1358050019045671E-2</v>
      </c>
      <c r="AZ1722" s="31">
        <f t="shared" si="1105"/>
        <v>7.7594868919265644E-4</v>
      </c>
      <c r="BA1722" s="31">
        <f t="shared" si="1106"/>
        <v>0.99999999999999978</v>
      </c>
      <c r="BB1722" s="34">
        <f>AU1722*'Propiedades físicas'!$C$4+'Diseño reactor'!AV1722*'Propiedades físicas'!$C$5+'Diseño reactor'!AW1722*'Propiedades físicas'!$C$8+'Diseño reactor'!AX1722*'Propiedades físicas'!$C$9+'Diseño reactor'!AY1722*'Propiedades físicas'!$C$7+'Diseño reactor'!AZ1722*'Propiedades físicas'!$C$6</f>
        <v>875.47879464952973</v>
      </c>
      <c r="BC1722" s="45">
        <f>AU1722*'Propiedades físicas'!$L$4+'Diseño reactor'!AV1722*'Propiedades físicas'!$L$5+'Diseño reactor'!AW1722*'Propiedades físicas'!$L$8+AX1722*'Propiedades físicas'!$L$9+'Diseño reactor'!AY1722*'Propiedades físicas'!$L$7+'Diseño reactor'!AZ1722*'Propiedades físicas'!$L$6</f>
        <v>2.0899224992915264</v>
      </c>
      <c r="BD1722" s="29">
        <f t="shared" si="1083"/>
        <v>1.8590750873193345</v>
      </c>
      <c r="BE1722" s="58">
        <f t="shared" si="1084"/>
        <v>41.686816368044688</v>
      </c>
      <c r="BF1722" s="30">
        <f>AU1722*'Propiedades físicas'!$I$4+'Diseño reactor'!AV1722*'Propiedades físicas'!$I$5+'Diseño reactor'!AW1722*'Propiedades físicas'!$I$8+'Diseño reactor'!AX1722*'Propiedades físicas'!$I$9+'Diseño reactor'!AY1722*'Propiedades físicas'!$I$7+'Diseño reactor'!AZ1722*'Propiedades físicas'!$I$6</f>
        <v>1.9927568330779171E-2</v>
      </c>
      <c r="BG1722" s="24">
        <f>AU1722*'Propiedades físicas'!$O$4+'Diseño reactor'!AV1722*'Propiedades físicas'!$O$5+'Diseño reactor'!AW1722*'Propiedades físicas'!$O$8+'Diseño reactor'!AX1722*'Propiedades físicas'!$O$9+'Diseño reactor'!AY1722*'Propiedades físicas'!$O$7+'Diseño reactor'!AZ1722*'Propiedades físicas'!$O$6</f>
        <v>0.15312457741740595</v>
      </c>
      <c r="BH1722" s="54">
        <f t="shared" si="1085"/>
        <v>41248.249616321416</v>
      </c>
      <c r="BI1722" s="34">
        <f t="shared" si="1107"/>
        <v>271.98163817385057</v>
      </c>
      <c r="BJ1722" s="27">
        <f t="shared" si="1086"/>
        <v>4795.588394041155</v>
      </c>
      <c r="BK1722" s="34">
        <f t="shared" si="1087"/>
        <v>564.86342023489874</v>
      </c>
      <c r="BL1722" s="27">
        <f t="shared" si="1088"/>
        <v>105.54138963281885</v>
      </c>
      <c r="BM1722" s="34">
        <f t="shared" si="1089"/>
        <v>1.1054421768707483</v>
      </c>
      <c r="BN1722" s="45">
        <f t="shared" si="1090"/>
        <v>1813.1678825383729</v>
      </c>
      <c r="BO1722" s="45">
        <f t="shared" si="1091"/>
        <v>104.02855996643223</v>
      </c>
      <c r="BP1722" s="66">
        <f t="shared" si="1092"/>
        <v>6.6884598374857589</v>
      </c>
    </row>
    <row r="1723" spans="8:68">
      <c r="H1723" s="68">
        <v>1718</v>
      </c>
      <c r="I1723" s="31">
        <f>('Propiedades físicas'!$C$10*'Diseño reactor'!H1723)/1000</f>
        <v>1503.6713937884922</v>
      </c>
      <c r="J1723" s="31">
        <f t="shared" si="1069"/>
        <v>0.30325774759278379</v>
      </c>
      <c r="K1723" s="31">
        <f>(I1723*1000)/'Propiedades físicas'!$F$10</f>
        <v>9822.2315340507339</v>
      </c>
      <c r="L1723" s="31">
        <f t="shared" si="1070"/>
        <v>1403.1759334358192</v>
      </c>
      <c r="M1723" s="31">
        <f t="shared" si="1071"/>
        <v>8419.0556006149145</v>
      </c>
      <c r="N1723" s="31">
        <f t="shared" si="1072"/>
        <v>0.81674967021875389</v>
      </c>
      <c r="O1723" s="32">
        <f t="shared" si="1073"/>
        <v>4.9004980213125231</v>
      </c>
      <c r="P1723" s="33">
        <f t="shared" si="1074"/>
        <v>0.64675217323391199</v>
      </c>
      <c r="Q1723" s="31">
        <f t="shared" si="1075"/>
        <v>4.6877527993558559</v>
      </c>
      <c r="R1723" s="31">
        <f t="shared" si="1076"/>
        <v>0.13461438018067948</v>
      </c>
      <c r="S1723" s="31">
        <f t="shared" si="1077"/>
        <v>0.21274522195666837</v>
      </c>
      <c r="T1723" s="31">
        <f t="shared" si="1078"/>
        <v>2.8018508636498456E-2</v>
      </c>
      <c r="U1723" s="31">
        <f t="shared" si="1079"/>
        <v>7.3646081676640041E-3</v>
      </c>
      <c r="V1723" s="47">
        <f t="shared" si="1093"/>
        <v>6.4047302592096136E-4</v>
      </c>
      <c r="W1723" s="31">
        <f t="shared" si="1080"/>
        <v>0.20813904576087641</v>
      </c>
      <c r="X1723" s="34">
        <f>(S1723*H1723*'Propiedades físicas'!$F$5*60*24*365)/(1000000)</f>
        <v>56569.115391109088</v>
      </c>
      <c r="Y1723" s="34">
        <f>(U1723*H1723*'Propiedades físicas'!$F$7*60*24*365)/(1000000)</f>
        <v>612.40768827273075</v>
      </c>
      <c r="Z1723" s="31">
        <f t="shared" si="1094"/>
        <v>1111.1202336158608</v>
      </c>
      <c r="AA1723" s="31">
        <f t="shared" si="1110"/>
        <v>8053.5593092933605</v>
      </c>
      <c r="AB1723" s="31">
        <f t="shared" si="1111"/>
        <v>231.26750515040735</v>
      </c>
      <c r="AC1723" s="31">
        <f t="shared" si="1112"/>
        <v>365.49629132155627</v>
      </c>
      <c r="AD1723" s="31">
        <f t="shared" si="1109"/>
        <v>48.135797837504349</v>
      </c>
      <c r="AE1723" s="31">
        <f t="shared" si="1098"/>
        <v>12.65239683204676</v>
      </c>
      <c r="AF1723" s="31">
        <f t="shared" si="1099"/>
        <v>9822.2315340507357</v>
      </c>
      <c r="AG1723" s="31">
        <f t="shared" si="1100"/>
        <v>0.11312299346273193</v>
      </c>
      <c r="AH1723" s="31">
        <f t="shared" si="1101"/>
        <v>0.81993173153922116</v>
      </c>
      <c r="AI1723" s="31">
        <f t="shared" si="1101"/>
        <v>2.3545311912946884E-2</v>
      </c>
      <c r="AJ1723" s="31">
        <f t="shared" si="1101"/>
        <v>3.7211125603636E-2</v>
      </c>
      <c r="AK1723" s="31">
        <f t="shared" si="1082"/>
        <v>4.9006987537029596E-3</v>
      </c>
      <c r="AL1723" s="31">
        <f t="shared" si="1082"/>
        <v>1.2881387277610683E-3</v>
      </c>
      <c r="AM1723" s="31">
        <f t="shared" si="1102"/>
        <v>1</v>
      </c>
      <c r="AN1723" s="31">
        <f>(Z1723*'Propiedades físicas'!$F$4)/1000</f>
        <v>977.09691103711566</v>
      </c>
      <c r="AO1723" s="31">
        <f>(AA1723*'Propiedades físicas'!$F$6)/1000</f>
        <v>258.03604026975927</v>
      </c>
      <c r="AP1723" s="31">
        <f>(AB1723*'Propiedades físicas'!$F$9)/1000</f>
        <v>142.68048730254381</v>
      </c>
      <c r="AQ1723" s="31">
        <f>(AC1723*'Propiedades físicas'!$F$5)/1000</f>
        <v>107.62769290545867</v>
      </c>
      <c r="AR1723" s="31">
        <f>(AD1723*'Propiedades físicas'!$F$8)/1000</f>
        <v>17.065103049352032</v>
      </c>
      <c r="AS1723" s="31">
        <f>(AE1723*'Propiedades físicas'!$F$7)/1000</f>
        <v>1.1651592242631861</v>
      </c>
      <c r="AT1723" s="31">
        <f t="shared" si="1103"/>
        <v>1503.6713937884924</v>
      </c>
      <c r="AU1723" s="31">
        <f t="shared" si="1104"/>
        <v>0.64980747460741739</v>
      </c>
      <c r="AV1723" s="31">
        <f t="shared" si="1108"/>
        <v>0.17160400958326325</v>
      </c>
      <c r="AW1723" s="31">
        <f t="shared" si="1108"/>
        <v>9.4888077203531179E-2</v>
      </c>
      <c r="AX1723" s="31">
        <f t="shared" si="1108"/>
        <v>7.1576604669116736E-2</v>
      </c>
      <c r="AY1723" s="31">
        <f t="shared" si="1105"/>
        <v>1.1348957704353603E-2</v>
      </c>
      <c r="AZ1723" s="31">
        <f t="shared" si="1105"/>
        <v>7.7487623231800226E-4</v>
      </c>
      <c r="BA1723" s="31">
        <f t="shared" si="1106"/>
        <v>1.0000000000000002</v>
      </c>
      <c r="BB1723" s="34">
        <f>AU1723*'Propiedades físicas'!$C$4+'Diseño reactor'!AV1723*'Propiedades físicas'!$C$5+'Diseño reactor'!AW1723*'Propiedades físicas'!$C$8+'Diseño reactor'!AX1723*'Propiedades físicas'!$C$9+'Diseño reactor'!AY1723*'Propiedades físicas'!$C$7+'Diseño reactor'!AZ1723*'Propiedades físicas'!$C$6</f>
        <v>875.47845489731412</v>
      </c>
      <c r="BC1723" s="45">
        <f>AU1723*'Propiedades físicas'!$L$4+'Diseño reactor'!AV1723*'Propiedades físicas'!$L$5+'Diseño reactor'!AW1723*'Propiedades físicas'!$L$8+AX1723*'Propiedades físicas'!$L$9+'Diseño reactor'!AY1723*'Propiedades físicas'!$L$7+'Diseño reactor'!AZ1723*'Propiedades físicas'!$L$6</f>
        <v>2.0899798421657265</v>
      </c>
      <c r="BD1723" s="29">
        <f t="shared" si="1083"/>
        <v>1.8581679390943657</v>
      </c>
      <c r="BE1723" s="58">
        <f t="shared" si="1084"/>
        <v>41.685831362370969</v>
      </c>
      <c r="BF1723" s="30">
        <f>AU1723*'Propiedades físicas'!$I$4+'Diseño reactor'!AV1723*'Propiedades físicas'!$I$5+'Diseño reactor'!AW1723*'Propiedades físicas'!$I$8+'Diseño reactor'!AX1723*'Propiedades físicas'!$I$9+'Diseño reactor'!AY1723*'Propiedades físicas'!$I$7+'Diseño reactor'!AZ1723*'Propiedades físicas'!$I$6</f>
        <v>1.9927722739407589E-2</v>
      </c>
      <c r="BG1723" s="24">
        <f>AU1723*'Propiedades físicas'!$O$4+'Diseño reactor'!AV1723*'Propiedades físicas'!$O$5+'Diseño reactor'!AW1723*'Propiedades físicas'!$O$8+'Diseño reactor'!AX1723*'Propiedades físicas'!$O$9+'Diseño reactor'!AY1723*'Propiedades físicas'!$O$7+'Diseño reactor'!AZ1723*'Propiedades físicas'!$O$6</f>
        <v>0.15312729481029055</v>
      </c>
      <c r="BH1723" s="54">
        <f t="shared" si="1085"/>
        <v>41247.913999687466</v>
      </c>
      <c r="BI1723" s="34">
        <f t="shared" si="1107"/>
        <v>271.98638150845557</v>
      </c>
      <c r="BJ1723" s="27">
        <f t="shared" si="1086"/>
        <v>4795.5902590091255</v>
      </c>
      <c r="BK1723" s="34">
        <f t="shared" si="1087"/>
        <v>564.87366413895995</v>
      </c>
      <c r="BL1723" s="27">
        <f t="shared" si="1088"/>
        <v>105.54174724953558</v>
      </c>
      <c r="BM1723" s="34">
        <f t="shared" si="1089"/>
        <v>1.1054421768707483</v>
      </c>
      <c r="BN1723" s="45">
        <f t="shared" si="1090"/>
        <v>1814.3522171288835</v>
      </c>
      <c r="BO1723" s="45">
        <f t="shared" si="1091"/>
        <v>104.04035718184187</v>
      </c>
      <c r="BP1723" s="66">
        <f t="shared" si="1092"/>
        <v>6.6884572418557298</v>
      </c>
    </row>
    <row r="1724" spans="8:68">
      <c r="H1724" s="68">
        <v>1719</v>
      </c>
      <c r="I1724" s="31">
        <f>('Propiedades físicas'!$C$10*'Diseño reactor'!H1724)/1000</f>
        <v>1504.5466390700922</v>
      </c>
      <c r="J1724" s="31">
        <f t="shared" si="1069"/>
        <v>0.30308133238185136</v>
      </c>
      <c r="K1724" s="31">
        <f>(I1724*1000)/'Propiedades físicas'!$F$10</f>
        <v>9827.9487817422651</v>
      </c>
      <c r="L1724" s="31">
        <f t="shared" si="1070"/>
        <v>1403.9926831060377</v>
      </c>
      <c r="M1724" s="31">
        <f t="shared" si="1071"/>
        <v>8423.9560986362267</v>
      </c>
      <c r="N1724" s="31">
        <f t="shared" si="1072"/>
        <v>0.81674967021875378</v>
      </c>
      <c r="O1724" s="32">
        <f t="shared" si="1073"/>
        <v>4.9004980213125231</v>
      </c>
      <c r="P1724" s="33">
        <f t="shared" si="1074"/>
        <v>0.64683049242033508</v>
      </c>
      <c r="Q1724" s="31">
        <f t="shared" si="1075"/>
        <v>4.6878738877039172</v>
      </c>
      <c r="R1724" s="31">
        <f t="shared" si="1076"/>
        <v>0.13456865604558158</v>
      </c>
      <c r="S1724" s="31">
        <f t="shared" si="1077"/>
        <v>0.2126241336086071</v>
      </c>
      <c r="T1724" s="31">
        <f t="shared" si="1078"/>
        <v>2.7996087695485915E-2</v>
      </c>
      <c r="U1724" s="31">
        <f t="shared" si="1079"/>
        <v>7.3544340573512539E-3</v>
      </c>
      <c r="V1724" s="47">
        <f t="shared" si="1093"/>
        <v>6.4055058472693379E-4</v>
      </c>
      <c r="W1724" s="31">
        <f t="shared" si="1080"/>
        <v>0.20804315446238075</v>
      </c>
      <c r="X1724" s="34">
        <f>(S1724*H1724*'Propiedades físicas'!$F$5*60*24*365)/(1000000)</f>
        <v>56569.826474680114</v>
      </c>
      <c r="Y1724" s="34">
        <f>(U1724*H1724*'Propiedades físicas'!$F$7*60*24*365)/(1000000)</f>
        <v>611.91762804745133</v>
      </c>
      <c r="Z1724" s="31">
        <f t="shared" si="1094"/>
        <v>1111.9016164705561</v>
      </c>
      <c r="AA1724" s="31">
        <f t="shared" si="1110"/>
        <v>8058.4552129630338</v>
      </c>
      <c r="AB1724" s="31">
        <f t="shared" si="1111"/>
        <v>231.32351974235473</v>
      </c>
      <c r="AC1724" s="31">
        <f t="shared" si="1112"/>
        <v>365.50088567319563</v>
      </c>
      <c r="AD1724" s="31">
        <f t="shared" si="1109"/>
        <v>48.125274748540285</v>
      </c>
      <c r="AE1724" s="31">
        <f t="shared" si="1098"/>
        <v>12.642272144586805</v>
      </c>
      <c r="AF1724" s="31">
        <f t="shared" si="1099"/>
        <v>9827.9487817422669</v>
      </c>
      <c r="AG1724" s="31">
        <f t="shared" si="1100"/>
        <v>0.11313669221965987</v>
      </c>
      <c r="AH1724" s="31">
        <f t="shared" si="1101"/>
        <v>0.81995291102183143</v>
      </c>
      <c r="AI1724" s="31">
        <f t="shared" si="1101"/>
        <v>2.3537314334817528E-2</v>
      </c>
      <c r="AJ1724" s="31">
        <f t="shared" si="1101"/>
        <v>3.7189946121025753E-2</v>
      </c>
      <c r="AK1724" s="31">
        <f t="shared" si="1082"/>
        <v>4.8967771217880516E-3</v>
      </c>
      <c r="AL1724" s="31">
        <f t="shared" si="1082"/>
        <v>1.2863591808773777E-3</v>
      </c>
      <c r="AM1724" s="31">
        <f t="shared" si="1102"/>
        <v>1</v>
      </c>
      <c r="AN1724" s="31">
        <f>(Z1724*'Propiedades físicas'!$F$4)/1000</f>
        <v>977.78404349187758</v>
      </c>
      <c r="AO1724" s="31">
        <f>(AA1724*'Propiedades físicas'!$F$6)/1000</f>
        <v>258.19290502333558</v>
      </c>
      <c r="AP1724" s="31">
        <f>(AB1724*'Propiedades físicas'!$F$9)/1000</f>
        <v>142.71504550504574</v>
      </c>
      <c r="AQ1724" s="31">
        <f>(AC1724*'Propiedades físicas'!$F$5)/1000</f>
        <v>107.62904580418592</v>
      </c>
      <c r="AR1724" s="31">
        <f>(AD1724*'Propiedades físicas'!$F$8)/1000</f>
        <v>17.061372403852495</v>
      </c>
      <c r="AS1724" s="31">
        <f>(AE1724*'Propiedades físicas'!$F$7)/1000</f>
        <v>1.164226841794999</v>
      </c>
      <c r="AT1724" s="31">
        <f t="shared" si="1103"/>
        <v>1504.5466390700926</v>
      </c>
      <c r="AU1724" s="31">
        <f t="shared" si="1104"/>
        <v>0.6498861637790182</v>
      </c>
      <c r="AV1724" s="31">
        <f t="shared" si="1108"/>
        <v>0.17160844225002925</v>
      </c>
      <c r="AW1724" s="31">
        <f t="shared" si="1108"/>
        <v>9.4855846803960087E-2</v>
      </c>
      <c r="AX1724" s="31">
        <f t="shared" si="1108"/>
        <v>7.1535865362543791E-2</v>
      </c>
      <c r="AY1724" s="31">
        <f t="shared" si="1105"/>
        <v>1.1339876053558252E-2</v>
      </c>
      <c r="AZ1724" s="31">
        <f t="shared" si="1105"/>
        <v>7.7380575089022611E-4</v>
      </c>
      <c r="BA1724" s="31">
        <f t="shared" si="1106"/>
        <v>0.99999999999999978</v>
      </c>
      <c r="BB1724" s="34">
        <f>AU1724*'Propiedades físicas'!$C$4+'Diseño reactor'!AV1724*'Propiedades físicas'!$C$5+'Diseño reactor'!AW1724*'Propiedades físicas'!$C$8+'Diseño reactor'!AX1724*'Propiedades físicas'!$C$9+'Diseño reactor'!AY1724*'Propiedades físicas'!$C$7+'Diseño reactor'!AZ1724*'Propiedades físicas'!$C$6</f>
        <v>875.47811573495608</v>
      </c>
      <c r="BC1724" s="45">
        <f>AU1724*'Propiedades físicas'!$L$4+'Diseño reactor'!AV1724*'Propiedades físicas'!$L$5+'Diseño reactor'!AW1724*'Propiedades físicas'!$L$8+AX1724*'Propiedades físicas'!$L$9+'Diseño reactor'!AY1724*'Propiedades físicas'!$L$7+'Diseño reactor'!AZ1724*'Propiedades físicas'!$L$6</f>
        <v>2.0900371297904883</v>
      </c>
      <c r="BD1724" s="29">
        <f t="shared" si="1083"/>
        <v>1.8572616773321691</v>
      </c>
      <c r="BE1724" s="58">
        <f t="shared" si="1084"/>
        <v>41.684847337309385</v>
      </c>
      <c r="BF1724" s="30">
        <f>AU1724*'Propiedades físicas'!$I$4+'Diseño reactor'!AV1724*'Propiedades físicas'!$I$5+'Diseño reactor'!AW1724*'Propiedades físicas'!$I$8+'Diseño reactor'!AX1724*'Propiedades físicas'!$I$9+'Diseño reactor'!AY1724*'Propiedades físicas'!$I$7+'Diseño reactor'!AZ1724*'Propiedades físicas'!$I$6</f>
        <v>1.992787687085237E-2</v>
      </c>
      <c r="BG1724" s="24">
        <f>AU1724*'Propiedades físicas'!$O$4+'Diseño reactor'!AV1724*'Propiedades físicas'!$O$5+'Diseño reactor'!AW1724*'Propiedades físicas'!$O$8+'Diseño reactor'!AX1724*'Propiedades físicas'!$O$9+'Diseño reactor'!AY1724*'Propiedades físicas'!$O$7+'Diseño reactor'!AZ1724*'Propiedades físicas'!$O$6</f>
        <v>0.15313000974995303</v>
      </c>
      <c r="BH1724" s="54">
        <f t="shared" si="1085"/>
        <v>41247.578989771871</v>
      </c>
      <c r="BI1724" s="34">
        <f t="shared" si="1107"/>
        <v>271.99111817458311</v>
      </c>
      <c r="BJ1724" s="27">
        <f t="shared" si="1086"/>
        <v>4795.5921311145739</v>
      </c>
      <c r="BK1724" s="34">
        <f t="shared" si="1087"/>
        <v>564.88389984182515</v>
      </c>
      <c r="BL1724" s="27">
        <f t="shared" si="1088"/>
        <v>105.54210456941254</v>
      </c>
      <c r="BM1724" s="34">
        <f t="shared" si="1089"/>
        <v>1.1054421768707483</v>
      </c>
      <c r="BN1724" s="45">
        <f t="shared" si="1090"/>
        <v>1815.5365872036898</v>
      </c>
      <c r="BO1724" s="45">
        <f t="shared" si="1091"/>
        <v>104.05214352922603</v>
      </c>
      <c r="BP1724" s="66">
        <f t="shared" si="1092"/>
        <v>6.6884546507320799</v>
      </c>
    </row>
    <row r="1725" spans="8:68">
      <c r="H1725" s="68">
        <v>1720</v>
      </c>
      <c r="I1725" s="31">
        <f>('Propiedades físicas'!$C$10*'Diseño reactor'!H1725)/1000</f>
        <v>1505.4218843516919</v>
      </c>
      <c r="J1725" s="31">
        <f t="shared" si="1069"/>
        <v>0.3029051223048852</v>
      </c>
      <c r="K1725" s="31">
        <f>(I1725*1000)/'Propiedades físicas'!$F$10</f>
        <v>9833.6660294337962</v>
      </c>
      <c r="L1725" s="31">
        <f t="shared" si="1070"/>
        <v>1404.8094327762565</v>
      </c>
      <c r="M1725" s="31">
        <f t="shared" si="1071"/>
        <v>8428.8565966575388</v>
      </c>
      <c r="N1725" s="31">
        <f t="shared" si="1072"/>
        <v>0.81674967021875378</v>
      </c>
      <c r="O1725" s="32">
        <f t="shared" si="1073"/>
        <v>4.9004980213125222</v>
      </c>
      <c r="P1725" s="33">
        <f t="shared" si="1074"/>
        <v>0.64690873947545702</v>
      </c>
      <c r="Q1725" s="31">
        <f t="shared" si="1075"/>
        <v>4.6879948401694893</v>
      </c>
      <c r="R1725" s="31">
        <f t="shared" si="1076"/>
        <v>0.13452295902250822</v>
      </c>
      <c r="S1725" s="31">
        <f t="shared" si="1077"/>
        <v>0.21250318114303179</v>
      </c>
      <c r="T1725" s="31">
        <f t="shared" si="1078"/>
        <v>2.7973693041842079E-2</v>
      </c>
      <c r="U1725" s="31">
        <f t="shared" si="1079"/>
        <v>7.3442786789464833E-3</v>
      </c>
      <c r="V1725" s="47">
        <f t="shared" si="1093"/>
        <v>6.4062807210190894E-4</v>
      </c>
      <c r="W1725" s="31">
        <f t="shared" si="1080"/>
        <v>0.20794735147895133</v>
      </c>
      <c r="X1725" s="34">
        <f>(S1725*H1725*'Propiedades físicas'!$F$5*60*24*365)/(1000000)</f>
        <v>56570.536249050514</v>
      </c>
      <c r="Y1725" s="34">
        <f>(U1725*H1725*'Propiedades físicas'!$F$7*60*24*365)/(1000000)</f>
        <v>611.42814239189374</v>
      </c>
      <c r="Z1725" s="31">
        <f t="shared" si="1094"/>
        <v>1112.6830318977861</v>
      </c>
      <c r="AA1725" s="31">
        <f t="shared" si="1110"/>
        <v>8063.3511250915217</v>
      </c>
      <c r="AB1725" s="31">
        <f t="shared" si="1111"/>
        <v>231.37948951871414</v>
      </c>
      <c r="AC1725" s="31">
        <f t="shared" si="1112"/>
        <v>365.50547156601471</v>
      </c>
      <c r="AD1725" s="31">
        <f t="shared" si="1109"/>
        <v>48.114752031968379</v>
      </c>
      <c r="AE1725" s="31">
        <f t="shared" si="1098"/>
        <v>12.632159327787951</v>
      </c>
      <c r="AF1725" s="31">
        <f t="shared" si="1099"/>
        <v>9833.6660294337944</v>
      </c>
      <c r="AG1725" s="31">
        <f t="shared" si="1100"/>
        <v>0.11315037836014984</v>
      </c>
      <c r="AH1725" s="31">
        <f t="shared" si="1101"/>
        <v>0.81997406673732598</v>
      </c>
      <c r="AI1725" s="31">
        <f t="shared" si="1101"/>
        <v>2.3529321498834403E-2</v>
      </c>
      <c r="AJ1725" s="31">
        <f t="shared" si="1101"/>
        <v>3.7168790405530977E-2</v>
      </c>
      <c r="AK1725" s="31">
        <f t="shared" si="1082"/>
        <v>4.8928600877793634E-3</v>
      </c>
      <c r="AL1725" s="31">
        <f t="shared" si="1082"/>
        <v>1.2845829103792829E-3</v>
      </c>
      <c r="AM1725" s="31">
        <f t="shared" si="1102"/>
        <v>0.99999999999999978</v>
      </c>
      <c r="AN1725" s="31">
        <f>(Z1725*'Propiedades físicas'!$F$4)/1000</f>
        <v>978.47120459027519</v>
      </c>
      <c r="AO1725" s="31">
        <f>(AA1725*'Propiedades físicas'!$F$6)/1000</f>
        <v>258.34977004793234</v>
      </c>
      <c r="AP1725" s="31">
        <f>(AB1725*'Propiedades físicas'!$F$9)/1000</f>
        <v>142.74957605857068</v>
      </c>
      <c r="AQ1725" s="31">
        <f>(AC1725*'Propiedades físicas'!$F$5)/1000</f>
        <v>107.63039621204436</v>
      </c>
      <c r="AR1725" s="31">
        <f>(AD1725*'Propiedades físicas'!$F$8)/1000</f>
        <v>17.057641890373421</v>
      </c>
      <c r="AS1725" s="31">
        <f>(AE1725*'Propiedades físicas'!$F$7)/1000</f>
        <v>1.1632955524959925</v>
      </c>
      <c r="AT1725" s="31">
        <f t="shared" si="1103"/>
        <v>1505.4218843516921</v>
      </c>
      <c r="AU1725" s="31">
        <f t="shared" si="1104"/>
        <v>0.64996478047856499</v>
      </c>
      <c r="AV1725" s="31">
        <f t="shared" si="1108"/>
        <v>0.1716128699425612</v>
      </c>
      <c r="AW1725" s="31">
        <f t="shared" si="1108"/>
        <v>9.482363551533303E-2</v>
      </c>
      <c r="AX1725" s="31">
        <f t="shared" si="1108"/>
        <v>7.1495171772659086E-2</v>
      </c>
      <c r="AY1725" s="31">
        <f t="shared" si="1105"/>
        <v>1.1330805050518627E-2</v>
      </c>
      <c r="AZ1725" s="31">
        <f t="shared" si="1105"/>
        <v>7.7273724036299905E-4</v>
      </c>
      <c r="BA1725" s="31">
        <f t="shared" si="1106"/>
        <v>0.99999999999999989</v>
      </c>
      <c r="BB1725" s="34">
        <f>AU1725*'Propiedades físicas'!$C$4+'Diseño reactor'!AV1725*'Propiedades físicas'!$C$5+'Diseño reactor'!AW1725*'Propiedades físicas'!$C$8+'Diseño reactor'!AX1725*'Propiedades físicas'!$C$9+'Diseño reactor'!AY1725*'Propiedades físicas'!$C$7+'Diseño reactor'!AZ1725*'Propiedades físicas'!$C$6</f>
        <v>875.47777716117241</v>
      </c>
      <c r="BC1725" s="45">
        <f>AU1725*'Propiedades físicas'!$L$4+'Diseño reactor'!AV1725*'Propiedades físicas'!$L$5+'Diseño reactor'!AW1725*'Propiedades físicas'!$L$8+AX1725*'Propiedades físicas'!$L$9+'Diseño reactor'!AY1725*'Propiedades físicas'!$L$7+'Diseño reactor'!AZ1725*'Propiedades físicas'!$L$6</f>
        <v>2.0900943622448804</v>
      </c>
      <c r="BD1725" s="29">
        <f t="shared" si="1083"/>
        <v>1.8563563007324615</v>
      </c>
      <c r="BE1725" s="58">
        <f t="shared" si="1084"/>
        <v>41.683864291390051</v>
      </c>
      <c r="BF1725" s="30">
        <f>AU1725*'Propiedades físicas'!$I$4+'Diseño reactor'!AV1725*'Propiedades físicas'!$I$5+'Diseño reactor'!AW1725*'Propiedades físicas'!$I$8+'Diseño reactor'!AX1725*'Propiedades físicas'!$I$9+'Diseño reactor'!AY1725*'Propiedades físicas'!$I$7+'Diseño reactor'!AZ1725*'Propiedades físicas'!$I$6</f>
        <v>1.9928030725708784E-2</v>
      </c>
      <c r="BG1725" s="24">
        <f>AU1725*'Propiedades físicas'!$O$4+'Diseño reactor'!AV1725*'Propiedades físicas'!$O$5+'Diseño reactor'!AW1725*'Propiedades físicas'!$O$8+'Diseño reactor'!AX1725*'Propiedades físicas'!$O$9+'Diseño reactor'!AY1725*'Propiedades físicas'!$O$7+'Diseño reactor'!AZ1725*'Propiedades físicas'!$O$6</f>
        <v>0.15313272223961322</v>
      </c>
      <c r="BH1725" s="54">
        <f t="shared" si="1085"/>
        <v>41247.244585254026</v>
      </c>
      <c r="BI1725" s="34">
        <f t="shared" si="1107"/>
        <v>271.99584818503314</v>
      </c>
      <c r="BJ1725" s="27">
        <f t="shared" si="1086"/>
        <v>4795.5940103335652</v>
      </c>
      <c r="BK1725" s="34">
        <f t="shared" si="1087"/>
        <v>564.89412735258657</v>
      </c>
      <c r="BL1725" s="27">
        <f t="shared" si="1088"/>
        <v>105.54246159279289</v>
      </c>
      <c r="BM1725" s="34">
        <f t="shared" si="1089"/>
        <v>1.1054421768707483</v>
      </c>
      <c r="BN1725" s="45">
        <f t="shared" si="1090"/>
        <v>1816.7209927120971</v>
      </c>
      <c r="BO1725" s="45">
        <f t="shared" si="1091"/>
        <v>104.06391902359518</v>
      </c>
      <c r="BP1725" s="66">
        <f t="shared" si="1092"/>
        <v>6.6884520641050047</v>
      </c>
    </row>
    <row r="1726" spans="8:68">
      <c r="H1726" s="68">
        <v>1721</v>
      </c>
      <c r="I1726" s="31">
        <f>('Propiedades físicas'!$C$10*'Diseño reactor'!H1726)/1000</f>
        <v>1506.2971296332919</v>
      </c>
      <c r="J1726" s="31">
        <f t="shared" si="1069"/>
        <v>0.30272911700430127</v>
      </c>
      <c r="K1726" s="31">
        <f>(I1726*1000)/'Propiedades físicas'!$F$10</f>
        <v>9839.3832771253274</v>
      </c>
      <c r="L1726" s="31">
        <f t="shared" si="1070"/>
        <v>1405.6261824464752</v>
      </c>
      <c r="M1726" s="31">
        <f t="shared" si="1071"/>
        <v>8433.757094678851</v>
      </c>
      <c r="N1726" s="31">
        <f t="shared" si="1072"/>
        <v>0.81674967021875378</v>
      </c>
      <c r="O1726" s="32">
        <f t="shared" si="1073"/>
        <v>4.9004980213125222</v>
      </c>
      <c r="P1726" s="33">
        <f t="shared" si="1074"/>
        <v>0.64698691449888035</v>
      </c>
      <c r="Q1726" s="31">
        <f t="shared" si="1075"/>
        <v>4.688115656978141</v>
      </c>
      <c r="R1726" s="31">
        <f t="shared" si="1076"/>
        <v>0.13447728909472426</v>
      </c>
      <c r="S1726" s="31">
        <f t="shared" si="1077"/>
        <v>0.21238236433438221</v>
      </c>
      <c r="T1726" s="31">
        <f t="shared" si="1078"/>
        <v>2.7951324635789601E-2</v>
      </c>
      <c r="U1726" s="31">
        <f t="shared" si="1079"/>
        <v>7.3341419893595714E-3</v>
      </c>
      <c r="V1726" s="47">
        <f t="shared" si="1093"/>
        <v>6.407054881445224E-4</v>
      </c>
      <c r="W1726" s="31">
        <f t="shared" si="1080"/>
        <v>0.20785163668863818</v>
      </c>
      <c r="X1726" s="34">
        <f>(S1726*H1726*'Propiedades físicas'!$F$5*60*24*365)/(1000000)</f>
        <v>56571.244717231872</v>
      </c>
      <c r="Y1726" s="34">
        <f>(U1726*H1726*'Propiedades físicas'!$F$7*60*24*365)/(1000000)</f>
        <v>610.93923043663324</v>
      </c>
      <c r="Z1726" s="31">
        <f t="shared" si="1094"/>
        <v>1113.464479852573</v>
      </c>
      <c r="AA1726" s="31">
        <f t="shared" si="1110"/>
        <v>8068.247045659381</v>
      </c>
      <c r="AB1726" s="31">
        <f t="shared" si="1111"/>
        <v>231.43541453202045</v>
      </c>
      <c r="AC1726" s="31">
        <f t="shared" si="1112"/>
        <v>365.51004901947175</v>
      </c>
      <c r="AD1726" s="31">
        <f t="shared" si="1109"/>
        <v>48.104229698193905</v>
      </c>
      <c r="AE1726" s="31">
        <f t="shared" si="1098"/>
        <v>12.622058363687822</v>
      </c>
      <c r="AF1726" s="31">
        <f t="shared" si="1099"/>
        <v>9839.3832771253274</v>
      </c>
      <c r="AG1726" s="31">
        <f t="shared" si="1100"/>
        <v>0.11316405190162311</v>
      </c>
      <c r="AH1726" s="31">
        <f t="shared" si="1101"/>
        <v>0.81999519872515814</v>
      </c>
      <c r="AI1726" s="31">
        <f t="shared" si="1101"/>
        <v>2.3521333402070355E-2</v>
      </c>
      <c r="AJ1726" s="31">
        <f t="shared" si="1101"/>
        <v>3.7147658417699028E-2</v>
      </c>
      <c r="AK1726" s="31">
        <f t="shared" si="1082"/>
        <v>4.8889476447194595E-3</v>
      </c>
      <c r="AL1726" s="31">
        <f t="shared" si="1082"/>
        <v>1.2828099087299179E-3</v>
      </c>
      <c r="AM1726" s="31">
        <f t="shared" si="1102"/>
        <v>1.0000000000000002</v>
      </c>
      <c r="AN1726" s="31">
        <f>(Z1726*'Propiedades físicas'!$F$4)/1000</f>
        <v>979.15839429275559</v>
      </c>
      <c r="AO1726" s="31">
        <f>(AA1726*'Propiedades físicas'!$F$6)/1000</f>
        <v>258.50663534292659</v>
      </c>
      <c r="AP1726" s="31">
        <f>(AB1726*'Propiedades físicas'!$F$9)/1000</f>
        <v>142.78407899553</v>
      </c>
      <c r="AQ1726" s="31">
        <f>(AC1726*'Propiedades físicas'!$F$5)/1000</f>
        <v>107.63174413476385</v>
      </c>
      <c r="AR1726" s="31">
        <f>(AD1726*'Propiedades físicas'!$F$8)/1000</f>
        <v>17.053911512603698</v>
      </c>
      <c r="AS1726" s="31">
        <f>(AE1726*'Propiedades físicas'!$F$7)/1000</f>
        <v>1.1623653547120116</v>
      </c>
      <c r="AT1726" s="31">
        <f t="shared" si="1103"/>
        <v>1506.2971296332919</v>
      </c>
      <c r="AU1726" s="31">
        <f t="shared" si="1104"/>
        <v>0.65004332480613025</v>
      </c>
      <c r="AV1726" s="31">
        <f t="shared" si="1108"/>
        <v>0.17161729266911638</v>
      </c>
      <c r="AW1726" s="31">
        <f t="shared" si="1108"/>
        <v>9.47914433258535E-2</v>
      </c>
      <c r="AX1726" s="31">
        <f t="shared" si="1108"/>
        <v>7.1454523823574437E-2</v>
      </c>
      <c r="AY1726" s="31">
        <f t="shared" si="1105"/>
        <v>1.1321744679122819E-2</v>
      </c>
      <c r="AZ1726" s="31">
        <f t="shared" si="1105"/>
        <v>7.7167069620254105E-4</v>
      </c>
      <c r="BA1726" s="31">
        <f t="shared" si="1106"/>
        <v>1</v>
      </c>
      <c r="BB1726" s="34">
        <f>AU1726*'Propiedades físicas'!$C$4+'Diseño reactor'!AV1726*'Propiedades físicas'!$C$5+'Diseño reactor'!AW1726*'Propiedades físicas'!$C$8+'Diseño reactor'!AX1726*'Propiedades físicas'!$C$9+'Diseño reactor'!AY1726*'Propiedades físicas'!$C$7+'Diseño reactor'!AZ1726*'Propiedades físicas'!$C$6</f>
        <v>875.4774391746821</v>
      </c>
      <c r="BC1726" s="45">
        <f>AU1726*'Propiedades físicas'!$L$4+'Diseño reactor'!AV1726*'Propiedades físicas'!$L$5+'Diseño reactor'!AW1726*'Propiedades físicas'!$L$8+AX1726*'Propiedades físicas'!$L$9+'Diseño reactor'!AY1726*'Propiedades físicas'!$L$7+'Diseño reactor'!AZ1726*'Propiedades físicas'!$L$6</f>
        <v>2.0901515396078163</v>
      </c>
      <c r="BD1726" s="29">
        <f t="shared" si="1083"/>
        <v>1.8554518079975117</v>
      </c>
      <c r="BE1726" s="58">
        <f t="shared" si="1084"/>
        <v>41.682882223146017</v>
      </c>
      <c r="BF1726" s="30">
        <f>AU1726*'Propiedades físicas'!$I$4+'Diseño reactor'!AV1726*'Propiedades físicas'!$I$5+'Diseño reactor'!AW1726*'Propiedades físicas'!$I$8+'Diseño reactor'!AX1726*'Propiedades físicas'!$I$9+'Diseño reactor'!AY1726*'Propiedades físicas'!$I$7+'Diseño reactor'!AZ1726*'Propiedades físicas'!$I$6</f>
        <v>1.9928184304570568E-2</v>
      </c>
      <c r="BG1726" s="24">
        <f>AU1726*'Propiedades físicas'!$O$4+'Diseño reactor'!AV1726*'Propiedades físicas'!$O$5+'Diseño reactor'!AW1726*'Propiedades físicas'!$O$8+'Diseño reactor'!AX1726*'Propiedades físicas'!$O$9+'Diseño reactor'!AY1726*'Propiedades físicas'!$O$7+'Diseño reactor'!AZ1726*'Propiedades físicas'!$O$6</f>
        <v>0.15313543228248519</v>
      </c>
      <c r="BH1726" s="54">
        <f t="shared" si="1085"/>
        <v>41246.910784816726</v>
      </c>
      <c r="BI1726" s="34">
        <f t="shared" si="1107"/>
        <v>272.00057155257417</v>
      </c>
      <c r="BJ1726" s="27">
        <f t="shared" si="1086"/>
        <v>4795.5958966422604</v>
      </c>
      <c r="BK1726" s="34">
        <f t="shared" si="1087"/>
        <v>564.90434668032674</v>
      </c>
      <c r="BL1726" s="27">
        <f t="shared" si="1088"/>
        <v>105.54281832001944</v>
      </c>
      <c r="BM1726" s="34">
        <f t="shared" si="1089"/>
        <v>1.1054421768707483</v>
      </c>
      <c r="BN1726" s="45">
        <f t="shared" si="1090"/>
        <v>1817.9054336034944</v>
      </c>
      <c r="BO1726" s="45">
        <f t="shared" si="1091"/>
        <v>104.07568367993213</v>
      </c>
      <c r="BP1726" s="66">
        <f t="shared" si="1092"/>
        <v>6.6884494819647182</v>
      </c>
    </row>
    <row r="1727" spans="8:68">
      <c r="H1727" s="68">
        <v>1722</v>
      </c>
      <c r="I1727" s="31">
        <f>('Propiedades físicas'!$C$10*'Diseño reactor'!H1727)/1000</f>
        <v>1507.1723749148916</v>
      </c>
      <c r="J1727" s="31">
        <f t="shared" si="1069"/>
        <v>0.30255331612334641</v>
      </c>
      <c r="K1727" s="31">
        <f>(I1727*1000)/'Propiedades físicas'!$F$10</f>
        <v>9845.1005248168585</v>
      </c>
      <c r="L1727" s="31">
        <f t="shared" si="1070"/>
        <v>1406.442932116694</v>
      </c>
      <c r="M1727" s="31">
        <f t="shared" si="1071"/>
        <v>8438.6575927001631</v>
      </c>
      <c r="N1727" s="31">
        <f t="shared" si="1072"/>
        <v>0.81674967021875378</v>
      </c>
      <c r="O1727" s="32">
        <f t="shared" si="1073"/>
        <v>4.9004980213125222</v>
      </c>
      <c r="P1727" s="33">
        <f t="shared" si="1074"/>
        <v>0.64706501759002433</v>
      </c>
      <c r="Q1727" s="31">
        <f t="shared" si="1075"/>
        <v>4.6882363383549315</v>
      </c>
      <c r="R1727" s="31">
        <f t="shared" si="1076"/>
        <v>0.13443164624548737</v>
      </c>
      <c r="S1727" s="31">
        <f t="shared" si="1077"/>
        <v>0.21226168295759071</v>
      </c>
      <c r="T1727" s="31">
        <f t="shared" si="1078"/>
        <v>2.7928982437622759E-2</v>
      </c>
      <c r="U1727" s="31">
        <f t="shared" si="1079"/>
        <v>7.3240239456192832E-3</v>
      </c>
      <c r="V1727" s="47">
        <f t="shared" si="1093"/>
        <v>6.4078283295322799E-4</v>
      </c>
      <c r="W1727" s="31">
        <f t="shared" si="1080"/>
        <v>0.20775600996971566</v>
      </c>
      <c r="X1727" s="34">
        <f>(S1727*H1727*'Propiedades físicas'!$F$5*60*24*365)/(1000000)</f>
        <v>56571.951882227506</v>
      </c>
      <c r="Y1727" s="34">
        <f>(U1727*H1727*'Propiedades físicas'!$F$7*60*24*365)/(1000000)</f>
        <v>610.45089131381292</v>
      </c>
      <c r="Z1727" s="31">
        <f t="shared" si="1094"/>
        <v>1114.2459602900219</v>
      </c>
      <c r="AA1727" s="31">
        <f t="shared" si="1110"/>
        <v>8073.1429746471922</v>
      </c>
      <c r="AB1727" s="31">
        <f t="shared" si="1111"/>
        <v>231.49129483472925</v>
      </c>
      <c r="AC1727" s="31">
        <f t="shared" si="1112"/>
        <v>365.51461805297117</v>
      </c>
      <c r="AD1727" s="31">
        <f t="shared" si="1109"/>
        <v>48.093707757586394</v>
      </c>
      <c r="AE1727" s="31">
        <f t="shared" si="1098"/>
        <v>12.611969234356406</v>
      </c>
      <c r="AF1727" s="31">
        <f t="shared" si="1099"/>
        <v>9845.1005248168603</v>
      </c>
      <c r="AG1727" s="31">
        <f t="shared" si="1100"/>
        <v>0.11317771286146916</v>
      </c>
      <c r="AH1727" s="31">
        <f t="shared" si="1101"/>
        <v>0.8200163070246933</v>
      </c>
      <c r="AI1727" s="31">
        <f t="shared" si="1101"/>
        <v>2.3513350041597009E-2</v>
      </c>
      <c r="AJ1727" s="31">
        <f t="shared" si="1101"/>
        <v>3.7126550118163522E-2</v>
      </c>
      <c r="AK1727" s="31">
        <f t="shared" si="1082"/>
        <v>4.8850397856634422E-3</v>
      </c>
      <c r="AL1727" s="31">
        <f t="shared" si="1082"/>
        <v>1.2810401684132135E-3</v>
      </c>
      <c r="AM1727" s="31">
        <f t="shared" si="1102"/>
        <v>0.99999999999999978</v>
      </c>
      <c r="AN1727" s="31">
        <f>(Z1727*'Propiedades físicas'!$F$4)/1000</f>
        <v>979.84561255983954</v>
      </c>
      <c r="AO1727" s="31">
        <f>(AA1727*'Propiedades físicas'!$F$6)/1000</f>
        <v>258.663500907696</v>
      </c>
      <c r="AP1727" s="31">
        <f>(AB1727*'Propiedades físicas'!$F$9)/1000</f>
        <v>142.81855434828617</v>
      </c>
      <c r="AQ1727" s="31">
        <f>(AC1727*'Propiedades físicas'!$F$5)/1000</f>
        <v>107.63308957805843</v>
      </c>
      <c r="AR1727" s="31">
        <f>(AD1727*'Propiedades físicas'!$F$8)/1000</f>
        <v>17.050181274219522</v>
      </c>
      <c r="AS1727" s="31">
        <f>(AE1727*'Propiedades físicas'!$F$7)/1000</f>
        <v>1.1614362467918815</v>
      </c>
      <c r="AT1727" s="31">
        <f t="shared" si="1103"/>
        <v>1507.1723749148916</v>
      </c>
      <c r="AU1727" s="31">
        <f t="shared" si="1104"/>
        <v>0.65012179686160343</v>
      </c>
      <c r="AV1727" s="31">
        <f t="shared" si="1108"/>
        <v>0.17162171043793345</v>
      </c>
      <c r="AW1727" s="31">
        <f t="shared" si="1108"/>
        <v>9.4759270223720077E-2</v>
      </c>
      <c r="AX1727" s="31">
        <f t="shared" si="1108"/>
        <v>7.1413921439567485E-2</v>
      </c>
      <c r="AY1727" s="31">
        <f t="shared" si="1105"/>
        <v>1.1312694923287939E-2</v>
      </c>
      <c r="AZ1727" s="31">
        <f t="shared" si="1105"/>
        <v>7.706061138875814E-4</v>
      </c>
      <c r="BA1727" s="31">
        <f t="shared" si="1106"/>
        <v>1</v>
      </c>
      <c r="BB1727" s="34">
        <f>AU1727*'Propiedades físicas'!$C$4+'Diseño reactor'!AV1727*'Propiedades físicas'!$C$5+'Diseño reactor'!AW1727*'Propiedades físicas'!$C$8+'Diseño reactor'!AX1727*'Propiedades físicas'!$C$9+'Diseño reactor'!AY1727*'Propiedades físicas'!$C$7+'Diseño reactor'!AZ1727*'Propiedades físicas'!$C$6</f>
        <v>875.47710177420777</v>
      </c>
      <c r="BC1727" s="45">
        <f>AU1727*'Propiedades físicas'!$L$4+'Diseño reactor'!AV1727*'Propiedades físicas'!$L$5+'Diseño reactor'!AW1727*'Propiedades físicas'!$L$8+AX1727*'Propiedades físicas'!$L$9+'Diseño reactor'!AY1727*'Propiedades físicas'!$L$7+'Diseño reactor'!AZ1727*'Propiedades físicas'!$L$6</f>
        <v>2.0902086619580609</v>
      </c>
      <c r="BD1727" s="29">
        <f t="shared" si="1083"/>
        <v>1.8545481978321245</v>
      </c>
      <c r="BE1727" s="58">
        <f t="shared" si="1084"/>
        <v>41.681901131113307</v>
      </c>
      <c r="BF1727" s="30">
        <f>AU1727*'Propiedades físicas'!$I$4+'Diseño reactor'!AV1727*'Propiedades físicas'!$I$5+'Diseño reactor'!AW1727*'Propiedades físicas'!$I$8+'Diseño reactor'!AX1727*'Propiedades físicas'!$I$9+'Diseño reactor'!AY1727*'Propiedades físicas'!$I$7+'Diseño reactor'!AZ1727*'Propiedades físicas'!$I$6</f>
        <v>1.992833760802995E-2</v>
      </c>
      <c r="BG1727" s="24">
        <f>AU1727*'Propiedades físicas'!$O$4+'Diseño reactor'!AV1727*'Propiedades físicas'!$O$5+'Diseño reactor'!AW1727*'Propiedades físicas'!$O$8+'Diseño reactor'!AX1727*'Propiedades físicas'!$O$9+'Diseño reactor'!AY1727*'Propiedades físicas'!$O$7+'Diseño reactor'!AZ1727*'Propiedades físicas'!$O$6</f>
        <v>0.15313813988177791</v>
      </c>
      <c r="BH1727" s="54">
        <f t="shared" si="1085"/>
        <v>41246.577587146188</v>
      </c>
      <c r="BI1727" s="34">
        <f t="shared" si="1107"/>
        <v>272.00528828994408</v>
      </c>
      <c r="BJ1727" s="27">
        <f t="shared" si="1086"/>
        <v>4795.5977900168709</v>
      </c>
      <c r="BK1727" s="34">
        <f t="shared" si="1087"/>
        <v>564.91455783411425</v>
      </c>
      <c r="BL1727" s="27">
        <f t="shared" si="1088"/>
        <v>105.54317475143435</v>
      </c>
      <c r="BM1727" s="34">
        <f t="shared" si="1089"/>
        <v>1.1054421768707483</v>
      </c>
      <c r="BN1727" s="45">
        <f t="shared" si="1090"/>
        <v>1819.0899098273724</v>
      </c>
      <c r="BO1727" s="45">
        <f t="shared" si="1091"/>
        <v>104.08743751319211</v>
      </c>
      <c r="BP1727" s="66">
        <f t="shared" si="1092"/>
        <v>6.6884469043014594</v>
      </c>
    </row>
    <row r="1728" spans="8:68">
      <c r="H1728" s="68">
        <v>1723</v>
      </c>
      <c r="I1728" s="31">
        <f>('Propiedades físicas'!$C$10*'Diseño reactor'!H1728)/1000</f>
        <v>1508.0476201964914</v>
      </c>
      <c r="J1728" s="31">
        <f t="shared" si="1069"/>
        <v>0.30237771930609553</v>
      </c>
      <c r="K1728" s="31">
        <f>(I1728*1000)/'Propiedades físicas'!$F$10</f>
        <v>9850.8177725083897</v>
      </c>
      <c r="L1728" s="31">
        <f t="shared" si="1070"/>
        <v>1407.2596817869128</v>
      </c>
      <c r="M1728" s="31">
        <f t="shared" si="1071"/>
        <v>8443.5580907214771</v>
      </c>
      <c r="N1728" s="31">
        <f t="shared" si="1072"/>
        <v>0.81674967021875378</v>
      </c>
      <c r="O1728" s="32">
        <f t="shared" si="1073"/>
        <v>4.9004980213125231</v>
      </c>
      <c r="P1728" s="33">
        <f t="shared" si="1074"/>
        <v>0.64714304884812568</v>
      </c>
      <c r="Q1728" s="31">
        <f t="shared" si="1075"/>
        <v>4.6883568845244428</v>
      </c>
      <c r="R1728" s="31">
        <f t="shared" si="1076"/>
        <v>0.13438603045804787</v>
      </c>
      <c r="S1728" s="31">
        <f t="shared" si="1077"/>
        <v>0.21214113678808152</v>
      </c>
      <c r="T1728" s="31">
        <f t="shared" si="1078"/>
        <v>2.7906666407707458E-2</v>
      </c>
      <c r="U1728" s="31">
        <f t="shared" si="1079"/>
        <v>7.3139245048729033E-3</v>
      </c>
      <c r="V1728" s="47">
        <f t="shared" si="1093"/>
        <v>6.4086010662629919E-4</v>
      </c>
      <c r="W1728" s="31">
        <f t="shared" si="1080"/>
        <v>0.20766047120068223</v>
      </c>
      <c r="X1728" s="34">
        <f>(S1728*H1728*'Propiedades físicas'!$F$5*60*24*365)/(1000000)</f>
        <v>56572.657747032499</v>
      </c>
      <c r="Y1728" s="34">
        <f>(U1728*H1728*'Propiedades físicas'!$F$7*60*24*365)/(1000000)</f>
        <v>609.96312415713942</v>
      </c>
      <c r="Z1728" s="31">
        <f t="shared" si="1094"/>
        <v>1115.0274731653205</v>
      </c>
      <c r="AA1728" s="31">
        <f t="shared" si="1110"/>
        <v>8078.0389120356149</v>
      </c>
      <c r="AB1728" s="31">
        <f t="shared" si="1111"/>
        <v>231.54713047921646</v>
      </c>
      <c r="AC1728" s="31">
        <f t="shared" si="1112"/>
        <v>365.51917868586446</v>
      </c>
      <c r="AD1728" s="31">
        <f t="shared" si="1109"/>
        <v>48.083186220479952</v>
      </c>
      <c r="AE1728" s="31">
        <f t="shared" si="1098"/>
        <v>12.601891921896012</v>
      </c>
      <c r="AF1728" s="31">
        <f t="shared" si="1099"/>
        <v>9850.8177725083933</v>
      </c>
      <c r="AG1728" s="31">
        <f t="shared" si="1100"/>
        <v>0.11319136125704538</v>
      </c>
      <c r="AH1728" s="31">
        <f t="shared" si="1101"/>
        <v>0.82003739167521306</v>
      </c>
      <c r="AI1728" s="31">
        <f t="shared" si="1101"/>
        <v>2.3505371414484683E-2</v>
      </c>
      <c r="AJ1728" s="31">
        <f t="shared" si="1101"/>
        <v>3.7105465467644046E-2</v>
      </c>
      <c r="AK1728" s="31">
        <f t="shared" si="1082"/>
        <v>4.8811365036789366E-3</v>
      </c>
      <c r="AL1728" s="31">
        <f t="shared" si="1082"/>
        <v>1.2792736819338289E-3</v>
      </c>
      <c r="AM1728" s="31">
        <f t="shared" si="1102"/>
        <v>1</v>
      </c>
      <c r="AN1728" s="31">
        <f>(Z1728*'Propiedades físicas'!$F$4)/1000</f>
        <v>980.53285935211966</v>
      </c>
      <c r="AO1728" s="31">
        <f>(AA1728*'Propiedades físicas'!$F$6)/1000</f>
        <v>258.82036674162106</v>
      </c>
      <c r="AP1728" s="31">
        <f>(AB1728*'Propiedades físicas'!$F$9)/1000</f>
        <v>142.85300214915256</v>
      </c>
      <c r="AQ1728" s="31">
        <f>(AC1728*'Propiedades físicas'!$F$5)/1000</f>
        <v>107.63443254762652</v>
      </c>
      <c r="AR1728" s="31">
        <f>(AD1728*'Propiedades físicas'!$F$8)/1000</f>
        <v>17.046451178884546</v>
      </c>
      <c r="AS1728" s="31">
        <f>(AE1728*'Propiedades físicas'!$F$7)/1000</f>
        <v>1.1605082270874039</v>
      </c>
      <c r="AT1728" s="31">
        <f t="shared" si="1103"/>
        <v>1508.0476201964918</v>
      </c>
      <c r="AU1728" s="31">
        <f t="shared" si="1104"/>
        <v>0.65020019674468943</v>
      </c>
      <c r="AV1728" s="31">
        <f t="shared" si="1108"/>
        <v>0.1716261232572337</v>
      </c>
      <c r="AW1728" s="31">
        <f t="shared" si="1108"/>
        <v>9.4727116197126093E-2</v>
      </c>
      <c r="AX1728" s="31">
        <f t="shared" si="1108"/>
        <v>7.1373364545081294E-2</v>
      </c>
      <c r="AY1728" s="31">
        <f t="shared" si="1105"/>
        <v>1.1303655766960111E-2</v>
      </c>
      <c r="AZ1728" s="31">
        <f t="shared" si="1105"/>
        <v>7.6954348890931898E-4</v>
      </c>
      <c r="BA1728" s="31">
        <f t="shared" si="1106"/>
        <v>1</v>
      </c>
      <c r="BB1728" s="34">
        <f>AU1728*'Propiedades físicas'!$C$4+'Diseño reactor'!AV1728*'Propiedades físicas'!$C$5+'Diseño reactor'!AW1728*'Propiedades físicas'!$C$8+'Diseño reactor'!AX1728*'Propiedades físicas'!$C$9+'Diseño reactor'!AY1728*'Propiedades físicas'!$C$7+'Diseño reactor'!AZ1728*'Propiedades físicas'!$C$6</f>
        <v>875.47676495847577</v>
      </c>
      <c r="BC1728" s="45">
        <f>AU1728*'Propiedades físicas'!$L$4+'Diseño reactor'!AV1728*'Propiedades físicas'!$L$5+'Diseño reactor'!AW1728*'Propiedades físicas'!$L$8+AX1728*'Propiedades físicas'!$L$9+'Diseño reactor'!AY1728*'Propiedades físicas'!$L$7+'Diseño reactor'!AZ1728*'Propiedades físicas'!$L$6</f>
        <v>2.0902657293742322</v>
      </c>
      <c r="BD1728" s="29">
        <f t="shared" si="1083"/>
        <v>1.853645468943633</v>
      </c>
      <c r="BE1728" s="58">
        <f t="shared" si="1084"/>
        <v>41.680921013830847</v>
      </c>
      <c r="BF1728" s="30">
        <f>AU1728*'Propiedades físicas'!$I$4+'Diseño reactor'!AV1728*'Propiedades físicas'!$I$5+'Diseño reactor'!AW1728*'Propiedades físicas'!$I$8+'Diseño reactor'!AX1728*'Propiedades físicas'!$I$9+'Diseño reactor'!AY1728*'Propiedades físicas'!$I$7+'Diseño reactor'!AZ1728*'Propiedades físicas'!$I$6</f>
        <v>1.9928490636677596E-2</v>
      </c>
      <c r="BG1728" s="24">
        <f>AU1728*'Propiedades físicas'!$O$4+'Diseño reactor'!AV1728*'Propiedades físicas'!$O$5+'Diseño reactor'!AW1728*'Propiedades físicas'!$O$8+'Diseño reactor'!AX1728*'Propiedades físicas'!$O$9+'Diseño reactor'!AY1728*'Propiedades físicas'!$O$7+'Diseño reactor'!AZ1728*'Propiedades físicas'!$O$6</f>
        <v>0.15314084504069472</v>
      </c>
      <c r="BH1728" s="54">
        <f t="shared" si="1085"/>
        <v>41246.244990932188</v>
      </c>
      <c r="BI1728" s="34">
        <f t="shared" si="1107"/>
        <v>272.00999840984997</v>
      </c>
      <c r="BJ1728" s="27">
        <f t="shared" si="1086"/>
        <v>4795.5996904336935</v>
      </c>
      <c r="BK1728" s="34">
        <f t="shared" si="1087"/>
        <v>564.92476082300755</v>
      </c>
      <c r="BL1728" s="27">
        <f t="shared" si="1088"/>
        <v>105.54353088737948</v>
      </c>
      <c r="BM1728" s="34">
        <f t="shared" si="1089"/>
        <v>1.1054421768707483</v>
      </c>
      <c r="BN1728" s="45">
        <f t="shared" si="1090"/>
        <v>1820.2744213333176</v>
      </c>
      <c r="BO1728" s="45">
        <f t="shared" si="1091"/>
        <v>104.09918053830297</v>
      </c>
      <c r="BP1728" s="66">
        <f t="shared" si="1092"/>
        <v>6.6884443311055017</v>
      </c>
    </row>
    <row r="1729" spans="8:68">
      <c r="H1729" s="68">
        <v>1724</v>
      </c>
      <c r="I1729" s="31">
        <f>('Propiedades físicas'!$C$10*'Diseño reactor'!H1729)/1000</f>
        <v>1508.9228654780914</v>
      </c>
      <c r="J1729" s="31">
        <f t="shared" si="1069"/>
        <v>0.30220232619744924</v>
      </c>
      <c r="K1729" s="31">
        <f>(I1729*1000)/'Propiedades físicas'!$F$10</f>
        <v>9856.5350201999227</v>
      </c>
      <c r="L1729" s="31">
        <f t="shared" si="1070"/>
        <v>1408.0764314571318</v>
      </c>
      <c r="M1729" s="31">
        <f t="shared" si="1071"/>
        <v>8448.4585887427911</v>
      </c>
      <c r="N1729" s="31">
        <f t="shared" si="1072"/>
        <v>0.81674967021875389</v>
      </c>
      <c r="O1729" s="32">
        <f t="shared" si="1073"/>
        <v>4.900498021312524</v>
      </c>
      <c r="P1729" s="33">
        <f t="shared" si="1074"/>
        <v>0.64722100837223795</v>
      </c>
      <c r="Q1729" s="31">
        <f t="shared" si="1075"/>
        <v>4.6884772957107561</v>
      </c>
      <c r="R1729" s="31">
        <f t="shared" si="1076"/>
        <v>0.13434044171564918</v>
      </c>
      <c r="S1729" s="31">
        <f t="shared" si="1077"/>
        <v>0.2120207256017686</v>
      </c>
      <c r="T1729" s="31">
        <f t="shared" si="1078"/>
        <v>2.7884376506480939E-2</v>
      </c>
      <c r="U1729" s="31">
        <f t="shared" si="1079"/>
        <v>7.3038436243858364E-3</v>
      </c>
      <c r="V1729" s="47">
        <f t="shared" si="1093"/>
        <v>6.409373092618279E-4</v>
      </c>
      <c r="W1729" s="31">
        <f t="shared" si="1080"/>
        <v>0.20756502026025955</v>
      </c>
      <c r="X1729" s="34">
        <f>(S1729*H1729*'Propiedades físicas'!$F$5*60*24*365)/(1000000)</f>
        <v>56573.362314633574</v>
      </c>
      <c r="Y1729" s="34">
        <f>(U1729*H1729*'Propiedades físicas'!$F$7*60*24*365)/(1000000)</f>
        <v>609.47592810187996</v>
      </c>
      <c r="Z1729" s="31">
        <f t="shared" si="1094"/>
        <v>1115.8090184337382</v>
      </c>
      <c r="AA1729" s="31">
        <f t="shared" si="1110"/>
        <v>8082.9348578053432</v>
      </c>
      <c r="AB1729" s="31">
        <f t="shared" si="1111"/>
        <v>231.60292151777918</v>
      </c>
      <c r="AC1729" s="31">
        <f t="shared" si="1112"/>
        <v>365.52373093744905</v>
      </c>
      <c r="AD1729" s="31">
        <f t="shared" si="1109"/>
        <v>48.072665097173143</v>
      </c>
      <c r="AE1729" s="31">
        <f t="shared" si="1098"/>
        <v>12.591826408441182</v>
      </c>
      <c r="AF1729" s="31">
        <f t="shared" si="1099"/>
        <v>9856.5350201999245</v>
      </c>
      <c r="AG1729" s="31">
        <f t="shared" si="1100"/>
        <v>0.11320499710567718</v>
      </c>
      <c r="AH1729" s="31">
        <f t="shared" si="1101"/>
        <v>0.82005845271591127</v>
      </c>
      <c r="AI1729" s="31">
        <f t="shared" si="1101"/>
        <v>2.3497397517802505E-2</v>
      </c>
      <c r="AJ1729" s="31">
        <f t="shared" si="1101"/>
        <v>3.7084404426945869E-2</v>
      </c>
      <c r="AK1729" s="31">
        <f t="shared" si="1082"/>
        <v>4.8772377918460501E-3</v>
      </c>
      <c r="AL1729" s="31">
        <f t="shared" si="1082"/>
        <v>1.2775104418170857E-3</v>
      </c>
      <c r="AM1729" s="31">
        <f t="shared" si="1102"/>
        <v>1</v>
      </c>
      <c r="AN1729" s="31">
        <f>(Z1729*'Propiedades físicas'!$F$4)/1000</f>
        <v>981.22013463026065</v>
      </c>
      <c r="AO1729" s="31">
        <f>(AA1729*'Propiedades físicas'!$F$6)/1000</f>
        <v>258.97723284408318</v>
      </c>
      <c r="AP1729" s="31">
        <f>(AB1729*'Propiedades físicas'!$F$9)/1000</f>
        <v>142.88742243039383</v>
      </c>
      <c r="AQ1729" s="31">
        <f>(AC1729*'Propiedades físicas'!$F$5)/1000</f>
        <v>107.63577304915064</v>
      </c>
      <c r="AR1729" s="31">
        <f>(AD1729*'Propiedades físicas'!$F$8)/1000</f>
        <v>17.042721230249814</v>
      </c>
      <c r="AS1729" s="31">
        <f>(AE1729*'Propiedades físicas'!$F$7)/1000</f>
        <v>1.1595812939533485</v>
      </c>
      <c r="AT1729" s="31">
        <f t="shared" si="1103"/>
        <v>1508.9228654780914</v>
      </c>
      <c r="AU1729" s="31">
        <f t="shared" si="1104"/>
        <v>0.65027852455491031</v>
      </c>
      <c r="AV1729" s="31">
        <f t="shared" si="1108"/>
        <v>0.17163053113522017</v>
      </c>
      <c r="AW1729" s="31">
        <f t="shared" si="1108"/>
        <v>9.4694981234260095E-2</v>
      </c>
      <c r="AX1729" s="31">
        <f t="shared" si="1108"/>
        <v>7.133285306472377E-2</v>
      </c>
      <c r="AY1729" s="31">
        <f t="shared" si="1105"/>
        <v>1.129462719411436E-2</v>
      </c>
      <c r="AZ1729" s="31">
        <f t="shared" si="1105"/>
        <v>7.6848281677138188E-4</v>
      </c>
      <c r="BA1729" s="31">
        <f t="shared" si="1106"/>
        <v>1.0000000000000002</v>
      </c>
      <c r="BB1729" s="34">
        <f>AU1729*'Propiedades físicas'!$C$4+'Diseño reactor'!AV1729*'Propiedades físicas'!$C$5+'Diseño reactor'!AW1729*'Propiedades físicas'!$C$8+'Diseño reactor'!AX1729*'Propiedades físicas'!$C$9+'Diseño reactor'!AY1729*'Propiedades físicas'!$C$7+'Diseño reactor'!AZ1729*'Propiedades físicas'!$C$6</f>
        <v>875.47642872621509</v>
      </c>
      <c r="BC1729" s="45">
        <f>AU1729*'Propiedades físicas'!$L$4+'Diseño reactor'!AV1729*'Propiedades físicas'!$L$5+'Diseño reactor'!AW1729*'Propiedades físicas'!$L$8+AX1729*'Propiedades físicas'!$L$9+'Diseño reactor'!AY1729*'Propiedades físicas'!$L$7+'Diseño reactor'!AZ1729*'Propiedades físicas'!$L$6</f>
        <v>2.0903227419347994</v>
      </c>
      <c r="BD1729" s="29">
        <f t="shared" si="1083"/>
        <v>1.8527436200418972</v>
      </c>
      <c r="BE1729" s="58">
        <f t="shared" si="1084"/>
        <v>41.679941869840512</v>
      </c>
      <c r="BF1729" s="30">
        <f>AU1729*'Propiedades físicas'!$I$4+'Diseño reactor'!AV1729*'Propiedades físicas'!$I$5+'Diseño reactor'!AW1729*'Propiedades físicas'!$I$8+'Diseño reactor'!AX1729*'Propiedades físicas'!$I$9+'Diseño reactor'!AY1729*'Propiedades físicas'!$I$7+'Diseño reactor'!AZ1729*'Propiedades físicas'!$I$6</f>
        <v>1.9928643391102681E-2</v>
      </c>
      <c r="BG1729" s="24">
        <f>AU1729*'Propiedades físicas'!$O$4+'Diseño reactor'!AV1729*'Propiedades físicas'!$O$5+'Diseño reactor'!AW1729*'Propiedades físicas'!$O$8+'Diseño reactor'!AX1729*'Propiedades físicas'!$O$9+'Diseño reactor'!AY1729*'Propiedades físicas'!$O$7+'Diseño reactor'!AZ1729*'Propiedades físicas'!$O$6</f>
        <v>0.1531435477624338</v>
      </c>
      <c r="BH1729" s="54">
        <f t="shared" si="1085"/>
        <v>41245.912994867824</v>
      </c>
      <c r="BI1729" s="34">
        <f t="shared" si="1107"/>
        <v>272.01470192496828</v>
      </c>
      <c r="BJ1729" s="27">
        <f t="shared" si="1086"/>
        <v>4795.601597869103</v>
      </c>
      <c r="BK1729" s="34">
        <f t="shared" si="1087"/>
        <v>564.93495565605451</v>
      </c>
      <c r="BL1729" s="27">
        <f t="shared" si="1088"/>
        <v>105.54388672819618</v>
      </c>
      <c r="BM1729" s="34">
        <f t="shared" si="1089"/>
        <v>1.1054421768707483</v>
      </c>
      <c r="BN1729" s="45">
        <f t="shared" si="1090"/>
        <v>1821.4589680710101</v>
      </c>
      <c r="BO1729" s="45">
        <f t="shared" si="1091"/>
        <v>104.11091277016497</v>
      </c>
      <c r="BP1729" s="66">
        <f t="shared" si="1092"/>
        <v>6.6884417623671322</v>
      </c>
    </row>
    <row r="1730" spans="8:68">
      <c r="H1730" s="68">
        <v>1725</v>
      </c>
      <c r="I1730" s="31">
        <f>('Propiedades físicas'!$C$10*'Diseño reactor'!H1730)/1000</f>
        <v>1509.7981107596911</v>
      </c>
      <c r="J1730" s="31">
        <f t="shared" si="1069"/>
        <v>0.30202713644313189</v>
      </c>
      <c r="K1730" s="31">
        <f>(I1730*1000)/'Propiedades físicas'!$F$10</f>
        <v>9862.2522678914538</v>
      </c>
      <c r="L1730" s="31">
        <f t="shared" si="1070"/>
        <v>1408.8931811273505</v>
      </c>
      <c r="M1730" s="31">
        <f t="shared" si="1071"/>
        <v>8453.3590867641033</v>
      </c>
      <c r="N1730" s="31">
        <f t="shared" si="1072"/>
        <v>0.81674967021875389</v>
      </c>
      <c r="O1730" s="32">
        <f t="shared" si="1073"/>
        <v>4.900498021312524</v>
      </c>
      <c r="P1730" s="33">
        <f t="shared" si="1074"/>
        <v>0.64729889626123327</v>
      </c>
      <c r="Q1730" s="31">
        <f t="shared" si="1075"/>
        <v>4.6885975721374695</v>
      </c>
      <c r="R1730" s="31">
        <f t="shared" si="1076"/>
        <v>0.13429488000152767</v>
      </c>
      <c r="S1730" s="31">
        <f t="shared" si="1077"/>
        <v>0.21190044917505491</v>
      </c>
      <c r="T1730" s="31">
        <f t="shared" si="1078"/>
        <v>2.7862112694451754E-2</v>
      </c>
      <c r="U1730" s="31">
        <f t="shared" si="1079"/>
        <v>7.2937812615412418E-3</v>
      </c>
      <c r="V1730" s="47">
        <f t="shared" si="1093"/>
        <v>6.4101444095772614E-4</v>
      </c>
      <c r="W1730" s="31">
        <f t="shared" si="1080"/>
        <v>0.20746965702739234</v>
      </c>
      <c r="X1730" s="34">
        <f>(S1730*H1730*'Propiedades físicas'!$F$5*60*24*365)/(1000000)</f>
        <v>56574.065588009318</v>
      </c>
      <c r="Y1730" s="34">
        <f>(U1730*H1730*'Propiedades físicas'!$F$7*60*24*365)/(1000000)</f>
        <v>608.98930228485938</v>
      </c>
      <c r="Z1730" s="31">
        <f t="shared" si="1094"/>
        <v>1116.5905960506275</v>
      </c>
      <c r="AA1730" s="31">
        <f t="shared" si="1110"/>
        <v>8087.830811937135</v>
      </c>
      <c r="AB1730" s="31">
        <f t="shared" si="1111"/>
        <v>231.65866800263524</v>
      </c>
      <c r="AC1730" s="31">
        <f t="shared" si="1112"/>
        <v>365.52827482696972</v>
      </c>
      <c r="AD1730" s="31">
        <f t="shared" si="1109"/>
        <v>48.062144397929274</v>
      </c>
      <c r="AE1730" s="31">
        <f t="shared" si="1098"/>
        <v>12.581772676158643</v>
      </c>
      <c r="AF1730" s="31">
        <f t="shared" si="1099"/>
        <v>9862.2522678914538</v>
      </c>
      <c r="AG1730" s="31">
        <f t="shared" si="1100"/>
        <v>0.11321862042465825</v>
      </c>
      <c r="AH1730" s="31">
        <f t="shared" si="1101"/>
        <v>0.82007949018589754</v>
      </c>
      <c r="AI1730" s="31">
        <f t="shared" si="1101"/>
        <v>2.348942834861836E-2</v>
      </c>
      <c r="AJ1730" s="31">
        <f t="shared" si="1101"/>
        <v>3.7063366956959776E-2</v>
      </c>
      <c r="AK1730" s="31">
        <f t="shared" si="1082"/>
        <v>4.8733436432573576E-3</v>
      </c>
      <c r="AL1730" s="31">
        <f t="shared" si="1082"/>
        <v>1.2757504406088998E-3</v>
      </c>
      <c r="AM1730" s="31">
        <f t="shared" si="1102"/>
        <v>1</v>
      </c>
      <c r="AN1730" s="31">
        <f>(Z1730*'Propiedades físicas'!$F$4)/1000</f>
        <v>981.90743835500075</v>
      </c>
      <c r="AO1730" s="31">
        <f>(AA1730*'Propiedades físicas'!$F$6)/1000</f>
        <v>259.13409921446578</v>
      </c>
      <c r="AP1730" s="31">
        <f>(AB1730*'Propiedades físicas'!$F$9)/1000</f>
        <v>142.92181522422581</v>
      </c>
      <c r="AQ1730" s="31">
        <f>(AC1730*'Propiedades físicas'!$F$5)/1000</f>
        <v>107.63711108829779</v>
      </c>
      <c r="AR1730" s="31">
        <f>(AD1730*'Propiedades físicas'!$F$8)/1000</f>
        <v>17.038991431953882</v>
      </c>
      <c r="AS1730" s="31">
        <f>(AE1730*'Propiedades físicas'!$F$7)/1000</f>
        <v>1.1586554457474494</v>
      </c>
      <c r="AT1730" s="31">
        <f t="shared" si="1103"/>
        <v>1509.7981107596916</v>
      </c>
      <c r="AU1730" s="31">
        <f t="shared" si="1104"/>
        <v>0.65035678039160494</v>
      </c>
      <c r="AV1730" s="31">
        <f t="shared" si="1108"/>
        <v>0.17163493408007788</v>
      </c>
      <c r="AW1730" s="31">
        <f t="shared" si="1108"/>
        <v>9.4662865323305534E-2</v>
      </c>
      <c r="AX1730" s="31">
        <f t="shared" si="1108"/>
        <v>7.1292386923267212E-2</v>
      </c>
      <c r="AY1730" s="31">
        <f t="shared" si="1105"/>
        <v>1.1285609188754582E-2</v>
      </c>
      <c r="AZ1730" s="31">
        <f t="shared" si="1105"/>
        <v>7.6742409298978639E-4</v>
      </c>
      <c r="BA1730" s="31">
        <f t="shared" si="1106"/>
        <v>0.99999999999999989</v>
      </c>
      <c r="BB1730" s="34">
        <f>AU1730*'Propiedades físicas'!$C$4+'Diseño reactor'!AV1730*'Propiedades físicas'!$C$5+'Diseño reactor'!AW1730*'Propiedades físicas'!$C$8+'Diseño reactor'!AX1730*'Propiedades físicas'!$C$9+'Diseño reactor'!AY1730*'Propiedades físicas'!$C$7+'Diseño reactor'!AZ1730*'Propiedades físicas'!$C$6</f>
        <v>875.47609307615835</v>
      </c>
      <c r="BC1730" s="45">
        <f>AU1730*'Propiedades físicas'!$L$4+'Diseño reactor'!AV1730*'Propiedades físicas'!$L$5+'Diseño reactor'!AW1730*'Propiedades físicas'!$L$8+AX1730*'Propiedades físicas'!$L$9+'Diseño reactor'!AY1730*'Propiedades físicas'!$L$7+'Diseño reactor'!AZ1730*'Propiedades físicas'!$L$6</f>
        <v>2.0903796997180812</v>
      </c>
      <c r="BD1730" s="29">
        <f t="shared" si="1083"/>
        <v>1.8518426498392964</v>
      </c>
      <c r="BE1730" s="58">
        <f t="shared" si="1084"/>
        <v>41.678963697687074</v>
      </c>
      <c r="BF1730" s="30">
        <f>AU1730*'Propiedades físicas'!$I$4+'Diseño reactor'!AV1730*'Propiedades físicas'!$I$5+'Diseño reactor'!AW1730*'Propiedades físicas'!$I$8+'Diseño reactor'!AX1730*'Propiedades físicas'!$I$9+'Diseño reactor'!AY1730*'Propiedades físicas'!$I$7+'Diseño reactor'!AZ1730*'Propiedades físicas'!$I$6</f>
        <v>1.9928795871892849E-2</v>
      </c>
      <c r="BG1730" s="24">
        <f>AU1730*'Propiedades físicas'!$O$4+'Diseño reactor'!AV1730*'Propiedades físicas'!$O$5+'Diseño reactor'!AW1730*'Propiedades físicas'!$O$8+'Diseño reactor'!AX1730*'Propiedades físicas'!$O$9+'Diseño reactor'!AY1730*'Propiedades físicas'!$O$7+'Diseño reactor'!AZ1730*'Propiedades físicas'!$O$6</f>
        <v>0.15314624805018753</v>
      </c>
      <c r="BH1730" s="54">
        <f t="shared" si="1085"/>
        <v>41245.581597649645</v>
      </c>
      <c r="BI1730" s="34">
        <f t="shared" si="1107"/>
        <v>272.01939884794518</v>
      </c>
      <c r="BJ1730" s="27">
        <f t="shared" si="1086"/>
        <v>4795.6035122995281</v>
      </c>
      <c r="BK1730" s="34">
        <f t="shared" si="1087"/>
        <v>564.9451423422878</v>
      </c>
      <c r="BL1730" s="27">
        <f t="shared" si="1088"/>
        <v>105.54424227422524</v>
      </c>
      <c r="BM1730" s="34">
        <f t="shared" si="1089"/>
        <v>1.1054421768707483</v>
      </c>
      <c r="BN1730" s="45">
        <f t="shared" si="1090"/>
        <v>1822.6435499902261</v>
      </c>
      <c r="BO1730" s="45">
        <f t="shared" si="1091"/>
        <v>104.12263422365103</v>
      </c>
      <c r="BP1730" s="66">
        <f t="shared" si="1092"/>
        <v>6.6884391980766686</v>
      </c>
    </row>
    <row r="1731" spans="8:68">
      <c r="H1731" s="68">
        <v>1726</v>
      </c>
      <c r="I1731" s="31">
        <f>('Propiedades físicas'!$C$10*'Diseño reactor'!H1731)/1000</f>
        <v>1510.6733560412911</v>
      </c>
      <c r="J1731" s="31">
        <f t="shared" si="1069"/>
        <v>0.3018521496896886</v>
      </c>
      <c r="K1731" s="31">
        <f>(I1731*1000)/'Propiedades físicas'!$F$10</f>
        <v>9867.969515582985</v>
      </c>
      <c r="L1731" s="31">
        <f t="shared" si="1070"/>
        <v>1409.7099307975693</v>
      </c>
      <c r="M1731" s="31">
        <f t="shared" si="1071"/>
        <v>8458.2595847854154</v>
      </c>
      <c r="N1731" s="31">
        <f t="shared" si="1072"/>
        <v>0.816749670218754</v>
      </c>
      <c r="O1731" s="32">
        <f t="shared" si="1073"/>
        <v>4.9004980213125231</v>
      </c>
      <c r="P1731" s="33">
        <f t="shared" si="1074"/>
        <v>0.64737671261380203</v>
      </c>
      <c r="Q1731" s="31">
        <f t="shared" si="1075"/>
        <v>4.6887177140276926</v>
      </c>
      <c r="R1731" s="31">
        <f t="shared" si="1076"/>
        <v>0.13424934529891283</v>
      </c>
      <c r="S1731" s="31">
        <f t="shared" si="1077"/>
        <v>0.21178030728483085</v>
      </c>
      <c r="T1731" s="31">
        <f t="shared" si="1078"/>
        <v>2.7839874932199533E-2</v>
      </c>
      <c r="U1731" s="31">
        <f t="shared" si="1079"/>
        <v>7.2837373738396478E-3</v>
      </c>
      <c r="V1731" s="47">
        <f t="shared" si="1093"/>
        <v>6.4109150181172639E-4</v>
      </c>
      <c r="W1731" s="31">
        <f t="shared" si="1080"/>
        <v>0.2073743813812475</v>
      </c>
      <c r="X1731" s="34">
        <f>(S1731*H1731*'Propiedades físicas'!$F$5*60*24*365)/(1000000)</f>
        <v>56574.767570130076</v>
      </c>
      <c r="Y1731" s="34">
        <f>(U1731*H1731*'Propiedades físicas'!$F$7*60*24*365)/(1000000)</f>
        <v>608.50324584445707</v>
      </c>
      <c r="Z1731" s="31">
        <f t="shared" si="1094"/>
        <v>1117.3722059714223</v>
      </c>
      <c r="AA1731" s="31">
        <f t="shared" si="1110"/>
        <v>8092.7267744117971</v>
      </c>
      <c r="AB1731" s="31">
        <f t="shared" si="1111"/>
        <v>231.71436998592355</v>
      </c>
      <c r="AC1731" s="31">
        <f t="shared" si="1112"/>
        <v>365.53281037361808</v>
      </c>
      <c r="AD1731" s="31">
        <f t="shared" si="1109"/>
        <v>48.051624132976393</v>
      </c>
      <c r="AE1731" s="31">
        <f t="shared" si="1098"/>
        <v>12.571730707247232</v>
      </c>
      <c r="AF1731" s="31">
        <f t="shared" si="1099"/>
        <v>9867.969515582985</v>
      </c>
      <c r="AG1731" s="31">
        <f t="shared" si="1100"/>
        <v>0.11323223123125038</v>
      </c>
      <c r="AH1731" s="31">
        <f t="shared" si="1101"/>
        <v>0.82010050412419533</v>
      </c>
      <c r="AI1731" s="31">
        <f t="shared" si="1101"/>
        <v>2.3481463903998918E-2</v>
      </c>
      <c r="AJ1731" s="31">
        <f t="shared" si="1101"/>
        <v>3.7042353018661808E-2</v>
      </c>
      <c r="AK1731" s="31">
        <f t="shared" si="1082"/>
        <v>4.8694540510178675E-3</v>
      </c>
      <c r="AL1731" s="31">
        <f t="shared" si="1082"/>
        <v>1.2739936708757165E-3</v>
      </c>
      <c r="AM1731" s="31">
        <f t="shared" si="1102"/>
        <v>1</v>
      </c>
      <c r="AN1731" s="31">
        <f>(Z1731*'Propiedades físicas'!$F$4)/1000</f>
        <v>982.59477048714939</v>
      </c>
      <c r="AO1731" s="31">
        <f>(AA1731*'Propiedades físicas'!$F$6)/1000</f>
        <v>259.29096585215399</v>
      </c>
      <c r="AP1731" s="31">
        <f>(AB1731*'Propiedades físicas'!$F$9)/1000</f>
        <v>142.95618056281552</v>
      </c>
      <c r="AQ1731" s="31">
        <f>(AC1731*'Propiedades físicas'!$F$5)/1000</f>
        <v>107.63844667071932</v>
      </c>
      <c r="AR1731" s="31">
        <f>(AD1731*'Propiedades físicas'!$F$8)/1000</f>
        <v>17.035261787622787</v>
      </c>
      <c r="AS1731" s="31">
        <f>(AE1731*'Propiedades físicas'!$F$7)/1000</f>
        <v>1.1577306808303978</v>
      </c>
      <c r="AT1731" s="31">
        <f t="shared" si="1103"/>
        <v>1510.6733560412913</v>
      </c>
      <c r="AU1731" s="31">
        <f t="shared" si="1104"/>
        <v>0.65043496435393022</v>
      </c>
      <c r="AV1731" s="31">
        <f t="shared" si="1108"/>
        <v>0.17163933209997434</v>
      </c>
      <c r="AW1731" s="31">
        <f t="shared" si="1108"/>
        <v>9.4630768452441075E-2</v>
      </c>
      <c r="AX1731" s="31">
        <f t="shared" si="1108"/>
        <v>7.1251966045648082E-2</v>
      </c>
      <c r="AY1731" s="31">
        <f t="shared" si="1105"/>
        <v>1.1276601734913475E-2</v>
      </c>
      <c r="AZ1731" s="31">
        <f t="shared" si="1105"/>
        <v>7.663673130928997E-4</v>
      </c>
      <c r="BA1731" s="31">
        <f t="shared" si="1106"/>
        <v>1.0000000000000002</v>
      </c>
      <c r="BB1731" s="34">
        <f>AU1731*'Propiedades físicas'!$C$4+'Diseño reactor'!AV1731*'Propiedades físicas'!$C$5+'Diseño reactor'!AW1731*'Propiedades físicas'!$C$8+'Diseño reactor'!AX1731*'Propiedades físicas'!$C$9+'Diseño reactor'!AY1731*'Propiedades físicas'!$C$7+'Diseño reactor'!AZ1731*'Propiedades físicas'!$C$6</f>
        <v>875.47575800704215</v>
      </c>
      <c r="BC1731" s="45">
        <f>AU1731*'Propiedades físicas'!$L$4+'Diseño reactor'!AV1731*'Propiedades físicas'!$L$5+'Diseño reactor'!AW1731*'Propiedades físicas'!$L$8+AX1731*'Propiedades físicas'!$L$9+'Diseño reactor'!AY1731*'Propiedades físicas'!$L$7+'Diseño reactor'!AZ1731*'Propiedades físicas'!$L$6</f>
        <v>2.0904366028022521</v>
      </c>
      <c r="BD1731" s="29">
        <f t="shared" si="1083"/>
        <v>1.8509425570507196</v>
      </c>
      <c r="BE1731" s="58">
        <f t="shared" si="1084"/>
        <v>41.67798649591824</v>
      </c>
      <c r="BF1731" s="30">
        <f>AU1731*'Propiedades físicas'!$I$4+'Diseño reactor'!AV1731*'Propiedades físicas'!$I$5+'Diseño reactor'!AW1731*'Propiedades físicas'!$I$8+'Diseño reactor'!AX1731*'Propiedades físicas'!$I$9+'Diseño reactor'!AY1731*'Propiedades físicas'!$I$7+'Diseño reactor'!AZ1731*'Propiedades físicas'!$I$6</f>
        <v>1.9928948079634239E-2</v>
      </c>
      <c r="BG1731" s="24">
        <f>AU1731*'Propiedades físicas'!$O$4+'Diseño reactor'!AV1731*'Propiedades físicas'!$O$5+'Diseño reactor'!AW1731*'Propiedades físicas'!$O$8+'Diseño reactor'!AX1731*'Propiedades físicas'!$O$9+'Diseño reactor'!AY1731*'Propiedades físicas'!$O$7+'Diseño reactor'!AZ1731*'Propiedades físicas'!$O$6</f>
        <v>0.15314894590714337</v>
      </c>
      <c r="BH1731" s="54">
        <f t="shared" si="1085"/>
        <v>41245.250797977664</v>
      </c>
      <c r="BI1731" s="34">
        <f t="shared" si="1107"/>
        <v>272.02408919139611</v>
      </c>
      <c r="BJ1731" s="27">
        <f t="shared" si="1086"/>
        <v>4795.6054337014848</v>
      </c>
      <c r="BK1731" s="34">
        <f t="shared" si="1087"/>
        <v>564.95532089073185</v>
      </c>
      <c r="BL1731" s="27">
        <f t="shared" si="1088"/>
        <v>105.54459752580709</v>
      </c>
      <c r="BM1731" s="34">
        <f t="shared" si="1089"/>
        <v>1.1054421768707483</v>
      </c>
      <c r="BN1731" s="45">
        <f t="shared" si="1090"/>
        <v>1823.8281670408394</v>
      </c>
      <c r="BO1731" s="45">
        <f t="shared" si="1091"/>
        <v>104.13434491360688</v>
      </c>
      <c r="BP1731" s="66">
        <f t="shared" si="1092"/>
        <v>6.6884366382244602</v>
      </c>
    </row>
    <row r="1732" spans="8:68">
      <c r="H1732" s="68">
        <v>1727</v>
      </c>
      <c r="I1732" s="31">
        <f>('Propiedades físicas'!$C$10*'Diseño reactor'!H1732)/1000</f>
        <v>1511.5486013228908</v>
      </c>
      <c r="J1732" s="31">
        <f t="shared" si="1069"/>
        <v>0.30167736558448321</v>
      </c>
      <c r="K1732" s="31">
        <f>(I1732*1000)/'Propiedades físicas'!$F$10</f>
        <v>9873.6867632745161</v>
      </c>
      <c r="L1732" s="31">
        <f t="shared" si="1070"/>
        <v>1410.5266804677879</v>
      </c>
      <c r="M1732" s="31">
        <f t="shared" si="1071"/>
        <v>8463.1600828067276</v>
      </c>
      <c r="N1732" s="31">
        <f t="shared" si="1072"/>
        <v>0.81674967021875378</v>
      </c>
      <c r="O1732" s="32">
        <f t="shared" si="1073"/>
        <v>4.9004980213125231</v>
      </c>
      <c r="P1732" s="33">
        <f t="shared" si="1074"/>
        <v>0.64745445752845299</v>
      </c>
      <c r="Q1732" s="31">
        <f t="shared" si="1075"/>
        <v>4.6888377216040507</v>
      </c>
      <c r="R1732" s="31">
        <f t="shared" si="1076"/>
        <v>0.13420383759102739</v>
      </c>
      <c r="S1732" s="31">
        <f t="shared" si="1077"/>
        <v>0.21166029970847289</v>
      </c>
      <c r="T1732" s="31">
        <f t="shared" si="1078"/>
        <v>2.7817663180374902E-2</v>
      </c>
      <c r="U1732" s="31">
        <f t="shared" si="1079"/>
        <v>7.2737119188985757E-3</v>
      </c>
      <c r="V1732" s="47">
        <f t="shared" si="1093"/>
        <v>6.411684919213807E-4</v>
      </c>
      <c r="W1732" s="31">
        <f t="shared" si="1080"/>
        <v>0.20727919320121399</v>
      </c>
      <c r="X1732" s="34">
        <f>(S1732*H1732*'Propiedades físicas'!$F$5*60*24*365)/(1000000)</f>
        <v>56575.468263957991</v>
      </c>
      <c r="Y1732" s="34">
        <f>(U1732*H1732*'Propiedades físicas'!$F$7*60*24*365)/(1000000)</f>
        <v>608.01775792060323</v>
      </c>
      <c r="Z1732" s="31">
        <f t="shared" si="1094"/>
        <v>1118.1538481516384</v>
      </c>
      <c r="AA1732" s="31">
        <f t="shared" si="1110"/>
        <v>8097.6227452101957</v>
      </c>
      <c r="AB1732" s="31">
        <f t="shared" si="1111"/>
        <v>231.77002751970429</v>
      </c>
      <c r="AC1732" s="31">
        <f t="shared" si="1112"/>
        <v>365.53733759653267</v>
      </c>
      <c r="AD1732" s="31">
        <f t="shared" si="1109"/>
        <v>48.041104312507457</v>
      </c>
      <c r="AE1732" s="31">
        <f t="shared" si="1098"/>
        <v>12.561700483937841</v>
      </c>
      <c r="AF1732" s="31">
        <f t="shared" si="1099"/>
        <v>9873.6867632745161</v>
      </c>
      <c r="AG1732" s="31">
        <f t="shared" si="1100"/>
        <v>0.11324582954268372</v>
      </c>
      <c r="AH1732" s="31">
        <f t="shared" si="1101"/>
        <v>0.82012149456974415</v>
      </c>
      <c r="AI1732" s="31">
        <f t="shared" si="1101"/>
        <v>2.3473504181009679E-2</v>
      </c>
      <c r="AJ1732" s="31">
        <f t="shared" si="1101"/>
        <v>3.7021362573113024E-2</v>
      </c>
      <c r="AK1732" s="31">
        <f t="shared" si="1082"/>
        <v>4.865569008245009E-3</v>
      </c>
      <c r="AL1732" s="31">
        <f t="shared" si="1082"/>
        <v>1.2722401252044449E-3</v>
      </c>
      <c r="AM1732" s="31">
        <f t="shared" si="1102"/>
        <v>1</v>
      </c>
      <c r="AN1732" s="31">
        <f>(Z1732*'Propiedades físicas'!$F$4)/1000</f>
        <v>983.28213098758772</v>
      </c>
      <c r="AO1732" s="31">
        <f>(AA1732*'Propiedades físicas'!$F$6)/1000</f>
        <v>259.44783275653464</v>
      </c>
      <c r="AP1732" s="31">
        <f>(AB1732*'Propiedades físicas'!$F$9)/1000</f>
        <v>142.99051847828153</v>
      </c>
      <c r="AQ1732" s="31">
        <f>(AC1732*'Propiedades físicas'!$F$5)/1000</f>
        <v>107.63977980205098</v>
      </c>
      <c r="AR1732" s="31">
        <f>(AD1732*'Propiedades físicas'!$F$8)/1000</f>
        <v>17.031532300870136</v>
      </c>
      <c r="AS1732" s="31">
        <f>(AE1732*'Propiedades físicas'!$F$7)/1000</f>
        <v>1.1568069975658359</v>
      </c>
      <c r="AT1732" s="31">
        <f t="shared" si="1103"/>
        <v>1511.5486013228908</v>
      </c>
      <c r="AU1732" s="31">
        <f t="shared" si="1104"/>
        <v>0.6505130765408601</v>
      </c>
      <c r="AV1732" s="31">
        <f t="shared" si="1108"/>
        <v>0.17164372520305912</v>
      </c>
      <c r="AW1732" s="31">
        <f t="shared" si="1108"/>
        <v>9.4598690609840663E-2</v>
      </c>
      <c r="AX1732" s="31">
        <f t="shared" si="1108"/>
        <v>7.121159035696624E-2</v>
      </c>
      <c r="AY1732" s="31">
        <f t="shared" si="1105"/>
        <v>1.1267604816652487E-2</v>
      </c>
      <c r="AZ1732" s="31">
        <f t="shared" si="1105"/>
        <v>7.6531247262139708E-4</v>
      </c>
      <c r="BA1732" s="31">
        <f t="shared" si="1106"/>
        <v>1</v>
      </c>
      <c r="BB1732" s="34">
        <f>AU1732*'Propiedades físicas'!$C$4+'Diseño reactor'!AV1732*'Propiedades físicas'!$C$5+'Diseño reactor'!AW1732*'Propiedades físicas'!$C$8+'Diseño reactor'!AX1732*'Propiedades físicas'!$C$9+'Diseño reactor'!AY1732*'Propiedades físicas'!$C$7+'Diseño reactor'!AZ1732*'Propiedades físicas'!$C$6</f>
        <v>875.47542351760546</v>
      </c>
      <c r="BC1732" s="45">
        <f>AU1732*'Propiedades físicas'!$L$4+'Diseño reactor'!AV1732*'Propiedades físicas'!$L$5+'Diseño reactor'!AW1732*'Propiedades físicas'!$L$8+AX1732*'Propiedades físicas'!$L$9+'Diseño reactor'!AY1732*'Propiedades físicas'!$L$7+'Diseño reactor'!AZ1732*'Propiedades físicas'!$L$6</f>
        <v>2.090493451265337</v>
      </c>
      <c r="BD1732" s="29">
        <f t="shared" si="1083"/>
        <v>1.8500433403935623</v>
      </c>
      <c r="BE1732" s="58">
        <f t="shared" si="1084"/>
        <v>41.67701026308459</v>
      </c>
      <c r="BF1732" s="30">
        <f>AU1732*'Propiedades físicas'!$I$4+'Diseño reactor'!AV1732*'Propiedades físicas'!$I$5+'Diseño reactor'!AW1732*'Propiedades físicas'!$I$8+'Diseño reactor'!AX1732*'Propiedades físicas'!$I$9+'Diseño reactor'!AY1732*'Propiedades físicas'!$I$7+'Diseño reactor'!AZ1732*'Propiedades físicas'!$I$6</f>
        <v>1.9929100014911466E-2</v>
      </c>
      <c r="BG1732" s="24">
        <f>AU1732*'Propiedades físicas'!$O$4+'Diseño reactor'!AV1732*'Propiedades físicas'!$O$5+'Diseño reactor'!AW1732*'Propiedades físicas'!$O$8+'Diseño reactor'!AX1732*'Propiedades físicas'!$O$9+'Diseño reactor'!AY1732*'Propiedades físicas'!$O$7+'Diseño reactor'!AZ1732*'Propiedades físicas'!$O$6</f>
        <v>0.15315164133648312</v>
      </c>
      <c r="BH1732" s="54">
        <f t="shared" si="1085"/>
        <v>41244.920594555289</v>
      </c>
      <c r="BI1732" s="34">
        <f t="shared" si="1107"/>
        <v>272.02877296790609</v>
      </c>
      <c r="BJ1732" s="27">
        <f t="shared" si="1086"/>
        <v>4795.6073620515635</v>
      </c>
      <c r="BK1732" s="34">
        <f t="shared" si="1087"/>
        <v>564.96549131039933</v>
      </c>
      <c r="BL1732" s="27">
        <f t="shared" si="1088"/>
        <v>105.54495248328172</v>
      </c>
      <c r="BM1732" s="34">
        <f t="shared" si="1089"/>
        <v>1.1054421768707483</v>
      </c>
      <c r="BN1732" s="45">
        <f t="shared" si="1090"/>
        <v>1825.0128191728159</v>
      </c>
      <c r="BO1732" s="45">
        <f t="shared" si="1091"/>
        <v>104.14604485485071</v>
      </c>
      <c r="BP1732" s="66">
        <f t="shared" si="1092"/>
        <v>6.688434082800871</v>
      </c>
    </row>
    <row r="1733" spans="8:68">
      <c r="H1733" s="68">
        <v>1728</v>
      </c>
      <c r="I1733" s="31">
        <f>('Propiedades físicas'!$C$10*'Diseño reactor'!H1733)/1000</f>
        <v>1512.4238466044906</v>
      </c>
      <c r="J1733" s="31">
        <f t="shared" si="1069"/>
        <v>0.30150278377569589</v>
      </c>
      <c r="K1733" s="31">
        <f>(I1733*1000)/'Propiedades físicas'!$F$10</f>
        <v>9879.4040109660473</v>
      </c>
      <c r="L1733" s="31">
        <f t="shared" si="1070"/>
        <v>1411.3434301380066</v>
      </c>
      <c r="M1733" s="31">
        <f t="shared" si="1071"/>
        <v>8468.0605808280397</v>
      </c>
      <c r="N1733" s="31">
        <f t="shared" si="1072"/>
        <v>0.81674967021875389</v>
      </c>
      <c r="O1733" s="32">
        <f t="shared" si="1073"/>
        <v>4.9004980213125231</v>
      </c>
      <c r="P1733" s="33">
        <f t="shared" si="1074"/>
        <v>0.64753213110351493</v>
      </c>
      <c r="Q1733" s="31">
        <f t="shared" si="1075"/>
        <v>4.6889575950886817</v>
      </c>
      <c r="R1733" s="31">
        <f t="shared" si="1076"/>
        <v>0.13415835686108746</v>
      </c>
      <c r="S1733" s="31">
        <f t="shared" si="1077"/>
        <v>0.21154042622384264</v>
      </c>
      <c r="T1733" s="31">
        <f t="shared" si="1078"/>
        <v>2.7795477399699328E-2</v>
      </c>
      <c r="U1733" s="31">
        <f t="shared" si="1079"/>
        <v>7.2637048544521715E-3</v>
      </c>
      <c r="V1733" s="47">
        <f t="shared" si="1093"/>
        <v>6.4124541138406335E-4</v>
      </c>
      <c r="W1733" s="31">
        <f t="shared" si="1080"/>
        <v>0.20718409236690188</v>
      </c>
      <c r="X1733" s="34">
        <f>(S1733*H1733*'Propiedades físicas'!$F$5*60*24*365)/(1000000)</f>
        <v>56576.167672447169</v>
      </c>
      <c r="Y1733" s="34">
        <f>(U1733*H1733*'Propiedades físicas'!$F$7*60*24*365)/(1000000)</f>
        <v>607.53283765477738</v>
      </c>
      <c r="Z1733" s="31">
        <f t="shared" si="1094"/>
        <v>1118.9355225468737</v>
      </c>
      <c r="AA1733" s="31">
        <f t="shared" si="1110"/>
        <v>8102.5187243132423</v>
      </c>
      <c r="AB1733" s="31">
        <f t="shared" si="1111"/>
        <v>231.82564065595912</v>
      </c>
      <c r="AC1733" s="31">
        <f t="shared" si="1112"/>
        <v>365.54185651480009</v>
      </c>
      <c r="AD1733" s="31">
        <f t="shared" si="1109"/>
        <v>48.030584946680442</v>
      </c>
      <c r="AE1733" s="31">
        <f t="shared" si="1098"/>
        <v>12.551681988493353</v>
      </c>
      <c r="AF1733" s="31">
        <f t="shared" si="1099"/>
        <v>9879.4040109660491</v>
      </c>
      <c r="AG1733" s="31">
        <f t="shared" si="1100"/>
        <v>0.11325941537615684</v>
      </c>
      <c r="AH1733" s="31">
        <f t="shared" si="1101"/>
        <v>0.82014246156139781</v>
      </c>
      <c r="AI1733" s="31">
        <f t="shared" si="1101"/>
        <v>2.3465549176714989E-2</v>
      </c>
      <c r="AJ1733" s="31">
        <f t="shared" si="1101"/>
        <v>3.7000395581459358E-2</v>
      </c>
      <c r="AK1733" s="31">
        <f t="shared" si="1082"/>
        <v>4.861688508068597E-3</v>
      </c>
      <c r="AL1733" s="31">
        <f t="shared" si="1082"/>
        <v>1.2704897962023923E-3</v>
      </c>
      <c r="AM1733" s="31">
        <f t="shared" si="1102"/>
        <v>0.99999999999999989</v>
      </c>
      <c r="AN1733" s="31">
        <f>(Z1733*'Propiedades físicas'!$F$4)/1000</f>
        <v>983.96951981726977</v>
      </c>
      <c r="AO1733" s="31">
        <f>(AA1733*'Propiedades físicas'!$F$6)/1000</f>
        <v>259.60469992699626</v>
      </c>
      <c r="AP1733" s="31">
        <f>(AB1733*'Propiedades físicas'!$F$9)/1000</f>
        <v>143.02482900269396</v>
      </c>
      <c r="AQ1733" s="31">
        <f>(AC1733*'Propiedades físicas'!$F$5)/1000</f>
        <v>107.6411104879132</v>
      </c>
      <c r="AR1733" s="31">
        <f>(AD1733*'Propiedades físicas'!$F$8)/1000</f>
        <v>17.027802975297146</v>
      </c>
      <c r="AS1733" s="31">
        <f>(AE1733*'Propiedades físicas'!$F$7)/1000</f>
        <v>1.1558843943203529</v>
      </c>
      <c r="AT1733" s="31">
        <f t="shared" si="1103"/>
        <v>1512.4238466044906</v>
      </c>
      <c r="AU1733" s="31">
        <f t="shared" si="1104"/>
        <v>0.65059111705118777</v>
      </c>
      <c r="AV1733" s="31">
        <f t="shared" si="1108"/>
        <v>0.17164811339746397</v>
      </c>
      <c r="AW1733" s="31">
        <f t="shared" si="1108"/>
        <v>9.4566631783673513E-2</v>
      </c>
      <c r="AX1733" s="31">
        <f t="shared" si="1108"/>
        <v>7.1171259782484841E-2</v>
      </c>
      <c r="AY1733" s="31">
        <f t="shared" si="1105"/>
        <v>1.1258618418061769E-2</v>
      </c>
      <c r="AZ1733" s="31">
        <f t="shared" si="1105"/>
        <v>7.6425956712822501E-4</v>
      </c>
      <c r="BA1733" s="31">
        <f t="shared" si="1106"/>
        <v>1.0000000000000002</v>
      </c>
      <c r="BB1733" s="34">
        <f>AU1733*'Propiedades físicas'!$C$4+'Diseño reactor'!AV1733*'Propiedades físicas'!$C$5+'Diseño reactor'!AW1733*'Propiedades físicas'!$C$8+'Diseño reactor'!AX1733*'Propiedades físicas'!$C$9+'Diseño reactor'!AY1733*'Propiedades físicas'!$C$7+'Diseño reactor'!AZ1733*'Propiedades físicas'!$C$6</f>
        <v>875.47508960659138</v>
      </c>
      <c r="BC1733" s="45">
        <f>AU1733*'Propiedades físicas'!$L$4+'Diseño reactor'!AV1733*'Propiedades físicas'!$L$5+'Diseño reactor'!AW1733*'Propiedades físicas'!$L$8+AX1733*'Propiedades físicas'!$L$9+'Diseño reactor'!AY1733*'Propiedades físicas'!$L$7+'Diseño reactor'!AZ1733*'Propiedades físicas'!$L$6</f>
        <v>2.0905502451852129</v>
      </c>
      <c r="BD1733" s="29">
        <f t="shared" si="1083"/>
        <v>1.8491449985877255</v>
      </c>
      <c r="BE1733" s="58">
        <f t="shared" si="1084"/>
        <v>41.676034997739649</v>
      </c>
      <c r="BF1733" s="30">
        <f>AU1733*'Propiedades físicas'!$I$4+'Diseño reactor'!AV1733*'Propiedades físicas'!$I$5+'Diseño reactor'!AW1733*'Propiedades físicas'!$I$8+'Diseño reactor'!AX1733*'Propiedades físicas'!$I$9+'Diseño reactor'!AY1733*'Propiedades físicas'!$I$7+'Diseño reactor'!AZ1733*'Propiedades físicas'!$I$6</f>
        <v>1.9929251678307679E-2</v>
      </c>
      <c r="BG1733" s="24">
        <f>AU1733*'Propiedades físicas'!$O$4+'Diseño reactor'!AV1733*'Propiedades físicas'!$O$5+'Diseño reactor'!AW1733*'Propiedades físicas'!$O$8+'Diseño reactor'!AX1733*'Propiedades físicas'!$O$9+'Diseño reactor'!AY1733*'Propiedades físicas'!$O$7+'Diseño reactor'!AZ1733*'Propiedades físicas'!$O$6</f>
        <v>0.15315433434138334</v>
      </c>
      <c r="BH1733" s="54">
        <f t="shared" si="1085"/>
        <v>41244.590986089257</v>
      </c>
      <c r="BI1733" s="34">
        <f t="shared" si="1107"/>
        <v>272.03345019003018</v>
      </c>
      <c r="BJ1733" s="27">
        <f t="shared" si="1086"/>
        <v>4795.6092973264176</v>
      </c>
      <c r="BK1733" s="34">
        <f t="shared" si="1087"/>
        <v>564.97565361028967</v>
      </c>
      <c r="BL1733" s="27">
        <f t="shared" si="1088"/>
        <v>105.54530714698859</v>
      </c>
      <c r="BM1733" s="34">
        <f t="shared" si="1089"/>
        <v>1.1054421768707483</v>
      </c>
      <c r="BN1733" s="45">
        <f t="shared" si="1090"/>
        <v>1826.1975063362158</v>
      </c>
      <c r="BO1733" s="45">
        <f t="shared" si="1091"/>
        <v>104.15773406217393</v>
      </c>
      <c r="BP1733" s="66">
        <f t="shared" si="1092"/>
        <v>6.6884315317962999</v>
      </c>
    </row>
    <row r="1734" spans="8:68">
      <c r="H1734" s="68">
        <v>1729</v>
      </c>
      <c r="I1734" s="31">
        <f>('Propiedades físicas'!$C$10*'Diseño reactor'!H1734)/1000</f>
        <v>1513.2990918860903</v>
      </c>
      <c r="J1734" s="31">
        <f t="shared" si="1069"/>
        <v>0.30132840391232074</v>
      </c>
      <c r="K1734" s="31">
        <f>(I1734*1000)/'Propiedades físicas'!$F$10</f>
        <v>9885.1212586575784</v>
      </c>
      <c r="L1734" s="31">
        <f t="shared" si="1070"/>
        <v>1412.1601798082254</v>
      </c>
      <c r="M1734" s="31">
        <f t="shared" si="1071"/>
        <v>8472.9610788493519</v>
      </c>
      <c r="N1734" s="31">
        <f t="shared" si="1072"/>
        <v>0.81674967021875389</v>
      </c>
      <c r="O1734" s="32">
        <f t="shared" si="1073"/>
        <v>4.9004980213125231</v>
      </c>
      <c r="P1734" s="33">
        <f t="shared" si="1074"/>
        <v>0.64760973343713568</v>
      </c>
      <c r="Q1734" s="31">
        <f t="shared" si="1075"/>
        <v>4.6890773347032386</v>
      </c>
      <c r="R1734" s="31">
        <f t="shared" si="1076"/>
        <v>0.13411290309230253</v>
      </c>
      <c r="S1734" s="31">
        <f t="shared" si="1077"/>
        <v>0.21142068660928487</v>
      </c>
      <c r="T1734" s="31">
        <f t="shared" si="1078"/>
        <v>2.7773317550964943E-2</v>
      </c>
      <c r="U1734" s="31">
        <f t="shared" si="1079"/>
        <v>7.2537161383508146E-3</v>
      </c>
      <c r="V1734" s="47">
        <f t="shared" si="1093"/>
        <v>6.4132226029696936E-4</v>
      </c>
      <c r="W1734" s="31">
        <f t="shared" si="1080"/>
        <v>0.20708907875814228</v>
      </c>
      <c r="X1734" s="34">
        <f>(S1734*H1734*'Propiedades físicas'!$F$5*60*24*365)/(1000000)</f>
        <v>56576.865798543447</v>
      </c>
      <c r="Y1734" s="34">
        <f>(U1734*H1734*'Propiedades físicas'!$F$7*60*24*365)/(1000000)</f>
        <v>607.04848419000302</v>
      </c>
      <c r="Z1734" s="31">
        <f t="shared" si="1094"/>
        <v>1119.7172291128077</v>
      </c>
      <c r="AA1734" s="31">
        <f t="shared" si="1110"/>
        <v>8107.4147117018993</v>
      </c>
      <c r="AB1734" s="31">
        <f t="shared" si="1111"/>
        <v>231.88120944659107</v>
      </c>
      <c r="AC1734" s="31">
        <f t="shared" si="1112"/>
        <v>365.54636714745357</v>
      </c>
      <c r="AD1734" s="31">
        <f t="shared" si="1109"/>
        <v>48.020066045618385</v>
      </c>
      <c r="AE1734" s="31">
        <f t="shared" si="1098"/>
        <v>12.541675203208559</v>
      </c>
      <c r="AF1734" s="31">
        <f t="shared" si="1099"/>
        <v>9885.1212586575766</v>
      </c>
      <c r="AG1734" s="31">
        <f t="shared" si="1100"/>
        <v>0.11327298874883686</v>
      </c>
      <c r="AH1734" s="31">
        <f t="shared" si="1101"/>
        <v>0.82016340513792607</v>
      </c>
      <c r="AI1734" s="31">
        <f t="shared" si="1101"/>
        <v>2.3457598888178041E-2</v>
      </c>
      <c r="AJ1734" s="31">
        <f t="shared" si="1101"/>
        <v>3.697945200493126E-2</v>
      </c>
      <c r="AK1734" s="31">
        <f t="shared" si="1082"/>
        <v>4.8578125436308127E-3</v>
      </c>
      <c r="AL1734" s="31">
        <f t="shared" si="1082"/>
        <v>1.2687426764971975E-3</v>
      </c>
      <c r="AM1734" s="31">
        <f t="shared" si="1102"/>
        <v>1.0000000000000002</v>
      </c>
      <c r="AN1734" s="31">
        <f>(Z1734*'Propiedades físicas'!$F$4)/1000</f>
        <v>984.65693693722085</v>
      </c>
      <c r="AO1734" s="31">
        <f>(AA1734*'Propiedades físicas'!$F$6)/1000</f>
        <v>259.76156736292887</v>
      </c>
      <c r="AP1734" s="31">
        <f>(AB1734*'Propiedades físicas'!$F$9)/1000</f>
        <v>143.05911216807436</v>
      </c>
      <c r="AQ1734" s="31">
        <f>(AC1734*'Propiedades físicas'!$F$5)/1000</f>
        <v>107.64243873391067</v>
      </c>
      <c r="AR1734" s="31">
        <f>(AD1734*'Propiedades físicas'!$F$8)/1000</f>
        <v>17.024073814492624</v>
      </c>
      <c r="AS1734" s="31">
        <f>(AE1734*'Propiedades físicas'!$F$7)/1000</f>
        <v>1.1549628694634761</v>
      </c>
      <c r="AT1734" s="31">
        <f t="shared" si="1103"/>
        <v>1513.299091886091</v>
      </c>
      <c r="AU1734" s="31">
        <f t="shared" si="1104"/>
        <v>0.65066908598352469</v>
      </c>
      <c r="AV1734" s="31">
        <f t="shared" si="1108"/>
        <v>0.17165249669130286</v>
      </c>
      <c r="AW1734" s="31">
        <f t="shared" si="1108"/>
        <v>9.4534591962104148E-2</v>
      </c>
      <c r="AX1734" s="31">
        <f t="shared" si="1108"/>
        <v>7.1130974247629514E-2</v>
      </c>
      <c r="AY1734" s="31">
        <f t="shared" si="1105"/>
        <v>1.1249642523260075E-2</v>
      </c>
      <c r="AZ1734" s="31">
        <f t="shared" si="1105"/>
        <v>7.6320859217855958E-4</v>
      </c>
      <c r="BA1734" s="31">
        <f t="shared" si="1106"/>
        <v>0.99999999999999989</v>
      </c>
      <c r="BB1734" s="34">
        <f>AU1734*'Propiedades físicas'!$C$4+'Diseño reactor'!AV1734*'Propiedades físicas'!$C$5+'Diseño reactor'!AW1734*'Propiedades físicas'!$C$8+'Diseño reactor'!AX1734*'Propiedades físicas'!$C$9+'Diseño reactor'!AY1734*'Propiedades físicas'!$C$7+'Diseño reactor'!AZ1734*'Propiedades físicas'!$C$6</f>
        <v>875.47475627274548</v>
      </c>
      <c r="BC1734" s="45">
        <f>AU1734*'Propiedades físicas'!$L$4+'Diseño reactor'!AV1734*'Propiedades físicas'!$L$5+'Diseño reactor'!AW1734*'Propiedades físicas'!$L$8+AX1734*'Propiedades físicas'!$L$9+'Diseño reactor'!AY1734*'Propiedades físicas'!$L$7+'Diseño reactor'!AZ1734*'Propiedades físicas'!$L$6</f>
        <v>2.0906069846396127</v>
      </c>
      <c r="BD1734" s="29">
        <f t="shared" si="1083"/>
        <v>1.8482475303555983</v>
      </c>
      <c r="BE1734" s="58">
        <f t="shared" si="1084"/>
        <v>41.675060698439779</v>
      </c>
      <c r="BF1734" s="30">
        <f>AU1734*'Propiedades físicas'!$I$4+'Diseño reactor'!AV1734*'Propiedades físicas'!$I$5+'Diseño reactor'!AW1734*'Propiedades físicas'!$I$8+'Diseño reactor'!AX1734*'Propiedades físicas'!$I$9+'Diseño reactor'!AY1734*'Propiedades físicas'!$I$7+'Diseño reactor'!AZ1734*'Propiedades físicas'!$I$6</f>
        <v>1.9929403070404497E-2</v>
      </c>
      <c r="BG1734" s="24">
        <f>AU1734*'Propiedades físicas'!$O$4+'Diseño reactor'!AV1734*'Propiedades físicas'!$O$5+'Diseño reactor'!AW1734*'Propiedades físicas'!$O$8+'Diseño reactor'!AX1734*'Propiedades físicas'!$O$9+'Diseño reactor'!AY1734*'Propiedades físicas'!$O$7+'Diseño reactor'!AZ1734*'Propiedades físicas'!$O$6</f>
        <v>0.1531570249250151</v>
      </c>
      <c r="BH1734" s="54">
        <f t="shared" si="1085"/>
        <v>41244.261971289729</v>
      </c>
      <c r="BI1734" s="34">
        <f t="shared" si="1107"/>
        <v>272.03812087029331</v>
      </c>
      <c r="BJ1734" s="27">
        <f t="shared" si="1086"/>
        <v>4795.6112395027621</v>
      </c>
      <c r="BK1734" s="34">
        <f t="shared" si="1087"/>
        <v>564.98580779939005</v>
      </c>
      <c r="BL1734" s="27">
        <f t="shared" si="1088"/>
        <v>105.54566151726662</v>
      </c>
      <c r="BM1734" s="34">
        <f t="shared" si="1089"/>
        <v>1.1054421768707483</v>
      </c>
      <c r="BN1734" s="45">
        <f t="shared" si="1090"/>
        <v>1827.3822284811968</v>
      </c>
      <c r="BO1734" s="45">
        <f t="shared" si="1091"/>
        <v>104.1694125503405</v>
      </c>
      <c r="BP1734" s="66">
        <f t="shared" si="1092"/>
        <v>6.6884289852011634</v>
      </c>
    </row>
    <row r="1735" spans="8:68">
      <c r="H1735" s="68">
        <v>1730</v>
      </c>
      <c r="I1735" s="31">
        <f>('Propiedades físicas'!$C$10*'Diseño reactor'!H1735)/1000</f>
        <v>1514.1743371676903</v>
      </c>
      <c r="J1735" s="31">
        <f t="shared" si="1069"/>
        <v>0.30115422564416328</v>
      </c>
      <c r="K1735" s="31">
        <f>(I1735*1000)/'Propiedades físicas'!$F$10</f>
        <v>9890.8385063491096</v>
      </c>
      <c r="L1735" s="31">
        <f t="shared" si="1070"/>
        <v>1412.9769294784442</v>
      </c>
      <c r="M1735" s="31">
        <f t="shared" si="1071"/>
        <v>8477.8615768706641</v>
      </c>
      <c r="N1735" s="31">
        <f t="shared" si="1072"/>
        <v>0.81674967021875389</v>
      </c>
      <c r="O1735" s="32">
        <f t="shared" si="1073"/>
        <v>4.9004980213125222</v>
      </c>
      <c r="P1735" s="33">
        <f t="shared" si="1074"/>
        <v>0.6476872646272831</v>
      </c>
      <c r="Q1735" s="31">
        <f t="shared" si="1075"/>
        <v>4.6891969406688956</v>
      </c>
      <c r="R1735" s="31">
        <f t="shared" si="1076"/>
        <v>0.13406747626787563</v>
      </c>
      <c r="S1735" s="31">
        <f t="shared" si="1077"/>
        <v>0.21130108064362688</v>
      </c>
      <c r="T1735" s="31">
        <f t="shared" si="1078"/>
        <v>2.7751183595034458E-2</v>
      </c>
      <c r="U1735" s="31">
        <f t="shared" si="1079"/>
        <v>7.2437457285607649E-3</v>
      </c>
      <c r="V1735" s="47">
        <f t="shared" si="1093"/>
        <v>6.4139903875711543E-4</v>
      </c>
      <c r="W1735" s="31">
        <f t="shared" si="1080"/>
        <v>0.20699415225498663</v>
      </c>
      <c r="X1735" s="34">
        <f>(S1735*H1735*'Propiedades físicas'!$F$5*60*24*365)/(1000000)</f>
        <v>56577.562645184633</v>
      </c>
      <c r="Y1735" s="34">
        <f>(U1735*H1735*'Propiedades físicas'!$F$7*60*24*365)/(1000000)</f>
        <v>606.56469667084662</v>
      </c>
      <c r="Z1735" s="31">
        <f t="shared" si="1094"/>
        <v>1120.4989678051998</v>
      </c>
      <c r="AA1735" s="31">
        <f t="shared" si="1110"/>
        <v>8112.3107073571891</v>
      </c>
      <c r="AB1735" s="31">
        <f t="shared" si="1111"/>
        <v>231.93673394342483</v>
      </c>
      <c r="AC1735" s="31">
        <f t="shared" si="1112"/>
        <v>365.55086951347448</v>
      </c>
      <c r="AD1735" s="31">
        <f t="shared" si="1109"/>
        <v>48.009547619409609</v>
      </c>
      <c r="AE1735" s="31">
        <f t="shared" si="1098"/>
        <v>12.531680110410123</v>
      </c>
      <c r="AF1735" s="31">
        <f t="shared" si="1099"/>
        <v>9890.8385063491078</v>
      </c>
      <c r="AG1735" s="31">
        <f t="shared" si="1100"/>
        <v>0.11328654967785909</v>
      </c>
      <c r="AH1735" s="31">
        <f t="shared" si="1101"/>
        <v>0.82018432533801355</v>
      </c>
      <c r="AI1735" s="31">
        <f t="shared" si="1101"/>
        <v>2.3449653312460864E-2</v>
      </c>
      <c r="AJ1735" s="31">
        <f t="shared" si="1101"/>
        <v>3.6958531804843521E-2</v>
      </c>
      <c r="AK1735" s="31">
        <f t="shared" si="1082"/>
        <v>4.8539411080861759E-3</v>
      </c>
      <c r="AL1735" s="31">
        <f t="shared" si="1082"/>
        <v>1.2669987587367656E-3</v>
      </c>
      <c r="AM1735" s="31">
        <f t="shared" si="1102"/>
        <v>1</v>
      </c>
      <c r="AN1735" s="31">
        <f>(Z1735*'Propiedades físicas'!$F$4)/1000</f>
        <v>985.34438230853652</v>
      </c>
      <c r="AO1735" s="31">
        <f>(AA1735*'Propiedades físicas'!$F$6)/1000</f>
        <v>259.9184350637243</v>
      </c>
      <c r="AP1735" s="31">
        <f>(AB1735*'Propiedades físicas'!$F$9)/1000</f>
        <v>143.09336800639593</v>
      </c>
      <c r="AQ1735" s="31">
        <f>(AC1735*'Propiedades físicas'!$F$5)/1000</f>
        <v>107.64376454563285</v>
      </c>
      <c r="AR1735" s="31">
        <f>(AD1735*'Propiedades físicas'!$F$8)/1000</f>
        <v>17.020344822033088</v>
      </c>
      <c r="AS1735" s="31">
        <f>(AE1735*'Propiedades físicas'!$F$7)/1000</f>
        <v>1.1540424213676683</v>
      </c>
      <c r="AT1735" s="31">
        <f t="shared" si="1103"/>
        <v>1514.1743371676903</v>
      </c>
      <c r="AU1735" s="31">
        <f t="shared" si="1104"/>
        <v>0.650746983436302</v>
      </c>
      <c r="AV1735" s="31">
        <f t="shared" si="1108"/>
        <v>0.17165687509267244</v>
      </c>
      <c r="AW1735" s="31">
        <f t="shared" si="1108"/>
        <v>9.4502571133292676E-2</v>
      </c>
      <c r="AX1735" s="31">
        <f t="shared" si="1108"/>
        <v>7.1090733677988377E-2</v>
      </c>
      <c r="AY1735" s="31">
        <f t="shared" si="1105"/>
        <v>1.1240677116394778E-2</v>
      </c>
      <c r="AZ1735" s="31">
        <f t="shared" si="1105"/>
        <v>7.6215954334977055E-4</v>
      </c>
      <c r="BA1735" s="31">
        <f t="shared" si="1106"/>
        <v>1</v>
      </c>
      <c r="BB1735" s="34">
        <f>AU1735*'Propiedades físicas'!$C$4+'Diseño reactor'!AV1735*'Propiedades físicas'!$C$5+'Diseño reactor'!AW1735*'Propiedades físicas'!$C$8+'Diseño reactor'!AX1735*'Propiedades físicas'!$C$9+'Diseño reactor'!AY1735*'Propiedades físicas'!$C$7+'Diseño reactor'!AZ1735*'Propiedades físicas'!$C$6</f>
        <v>875.47442351481754</v>
      </c>
      <c r="BC1735" s="45">
        <f>AU1735*'Propiedades físicas'!$L$4+'Diseño reactor'!AV1735*'Propiedades físicas'!$L$5+'Diseño reactor'!AW1735*'Propiedades físicas'!$L$8+AX1735*'Propiedades físicas'!$L$9+'Diseño reactor'!AY1735*'Propiedades físicas'!$L$7+'Diseño reactor'!AZ1735*'Propiedades físicas'!$L$6</f>
        <v>2.0906636697061209</v>
      </c>
      <c r="BD1735" s="29">
        <f t="shared" si="1083"/>
        <v>1.8473509344220607</v>
      </c>
      <c r="BE1735" s="58">
        <f t="shared" si="1084"/>
        <v>41.674087363744256</v>
      </c>
      <c r="BF1735" s="30">
        <f>AU1735*'Propiedades físicas'!$I$4+'Diseño reactor'!AV1735*'Propiedades físicas'!$I$5+'Diseño reactor'!AW1735*'Propiedades físicas'!$I$8+'Diseño reactor'!AX1735*'Propiedades físicas'!$I$9+'Diseño reactor'!AY1735*'Propiedades físicas'!$I$7+'Diseño reactor'!AZ1735*'Propiedades físicas'!$I$6</f>
        <v>1.9929554191782061E-2</v>
      </c>
      <c r="BG1735" s="24">
        <f>AU1735*'Propiedades físicas'!$O$4+'Diseño reactor'!AV1735*'Propiedades físicas'!$O$5+'Diseño reactor'!AW1735*'Propiedades físicas'!$O$8+'Diseño reactor'!AX1735*'Propiedades físicas'!$O$9+'Diseño reactor'!AY1735*'Propiedades físicas'!$O$7+'Diseño reactor'!AZ1735*'Propiedades físicas'!$O$6</f>
        <v>0.15315971309054441</v>
      </c>
      <c r="BH1735" s="54">
        <f t="shared" si="1085"/>
        <v>41243.933548870235</v>
      </c>
      <c r="BI1735" s="34">
        <f t="shared" si="1107"/>
        <v>272.04278502118984</v>
      </c>
      <c r="BJ1735" s="27">
        <f t="shared" si="1086"/>
        <v>4795.6131885574205</v>
      </c>
      <c r="BK1735" s="34">
        <f t="shared" si="1087"/>
        <v>564.99595388668104</v>
      </c>
      <c r="BL1735" s="27">
        <f t="shared" si="1088"/>
        <v>105.54601559445453</v>
      </c>
      <c r="BM1735" s="34">
        <f t="shared" si="1089"/>
        <v>1.1054421768707483</v>
      </c>
      <c r="BN1735" s="45">
        <f t="shared" si="1090"/>
        <v>1828.5669855580072</v>
      </c>
      <c r="BO1735" s="45">
        <f t="shared" si="1091"/>
        <v>104.18108033408745</v>
      </c>
      <c r="BP1735" s="66">
        <f t="shared" si="1092"/>
        <v>6.6884264430059091</v>
      </c>
    </row>
    <row r="1736" spans="8:68">
      <c r="H1736" s="68">
        <v>1731</v>
      </c>
      <c r="I1736" s="31">
        <f>('Propiedades físicas'!$C$10*'Diseño reactor'!H1736)/1000</f>
        <v>1515.04958244929</v>
      </c>
      <c r="J1736" s="31">
        <f t="shared" si="1069"/>
        <v>0.30098024862183853</v>
      </c>
      <c r="K1736" s="31">
        <f>(I1736*1000)/'Propiedades físicas'!$F$10</f>
        <v>9896.5557540406407</v>
      </c>
      <c r="L1736" s="31">
        <f t="shared" si="1070"/>
        <v>1413.7936791486629</v>
      </c>
      <c r="M1736" s="31">
        <f t="shared" si="1071"/>
        <v>8482.762074891978</v>
      </c>
      <c r="N1736" s="31">
        <f t="shared" si="1072"/>
        <v>0.81674967021875389</v>
      </c>
      <c r="O1736" s="32">
        <f t="shared" si="1073"/>
        <v>4.9004980213125231</v>
      </c>
      <c r="P1736" s="33">
        <f t="shared" si="1074"/>
        <v>0.64776472477174563</v>
      </c>
      <c r="Q1736" s="31">
        <f t="shared" si="1075"/>
        <v>4.6893164132063472</v>
      </c>
      <c r="R1736" s="31">
        <f t="shared" si="1076"/>
        <v>0.1340220763710035</v>
      </c>
      <c r="S1736" s="31">
        <f t="shared" si="1077"/>
        <v>0.21118160810617678</v>
      </c>
      <c r="T1736" s="31">
        <f t="shared" si="1078"/>
        <v>2.7729075492840975E-2</v>
      </c>
      <c r="U1736" s="31">
        <f t="shared" si="1079"/>
        <v>7.2337935831637773E-3</v>
      </c>
      <c r="V1736" s="47">
        <f t="shared" si="1093"/>
        <v>6.4147574686134032E-4</v>
      </c>
      <c r="W1736" s="31">
        <f t="shared" si="1080"/>
        <v>0.20689931273770601</v>
      </c>
      <c r="X1736" s="34">
        <f>(S1736*H1736*'Propiedades físicas'!$F$5*60*24*365)/(1000000)</f>
        <v>56578.258215300448</v>
      </c>
      <c r="Y1736" s="34">
        <f>(U1736*H1736*'Propiedades físicas'!$F$7*60*24*365)/(1000000)</f>
        <v>606.08147424341234</v>
      </c>
      <c r="Z1736" s="31">
        <f t="shared" si="1094"/>
        <v>1121.2807385798917</v>
      </c>
      <c r="AA1736" s="31">
        <f t="shared" si="1110"/>
        <v>8117.2067112601871</v>
      </c>
      <c r="AB1736" s="31">
        <f t="shared" si="1111"/>
        <v>231.99221419820705</v>
      </c>
      <c r="AC1736" s="31">
        <f t="shared" si="1112"/>
        <v>365.55536363179203</v>
      </c>
      <c r="AD1736" s="31">
        <f t="shared" si="1109"/>
        <v>47.999029678107725</v>
      </c>
      <c r="AE1736" s="31">
        <f t="shared" si="1098"/>
        <v>12.521696692456498</v>
      </c>
      <c r="AF1736" s="31">
        <f t="shared" si="1099"/>
        <v>9896.5557540406426</v>
      </c>
      <c r="AG1736" s="31">
        <f t="shared" si="1100"/>
        <v>0.11330009818032769</v>
      </c>
      <c r="AH1736" s="31">
        <f t="shared" si="1101"/>
        <v>0.82020522220026204</v>
      </c>
      <c r="AI1736" s="31">
        <f t="shared" si="1101"/>
        <v>2.3441712446624421E-2</v>
      </c>
      <c r="AJ1736" s="31">
        <f t="shared" si="1101"/>
        <v>3.6937634942595082E-2</v>
      </c>
      <c r="AK1736" s="31">
        <f t="shared" si="1082"/>
        <v>4.8500741946015218E-3</v>
      </c>
      <c r="AL1736" s="31">
        <f t="shared" si="1082"/>
        <v>1.2652580355892041E-3</v>
      </c>
      <c r="AM1736" s="31">
        <f t="shared" si="1102"/>
        <v>0.99999999999999989</v>
      </c>
      <c r="AN1736" s="31">
        <f>(Z1736*'Propiedades físicas'!$F$4)/1000</f>
        <v>986.03185589238512</v>
      </c>
      <c r="AO1736" s="31">
        <f>(AA1736*'Propiedades físicas'!$F$6)/1000</f>
        <v>260.07530302877637</v>
      </c>
      <c r="AP1736" s="31">
        <f>(AB1736*'Propiedades físicas'!$F$9)/1000</f>
        <v>143.12759654958384</v>
      </c>
      <c r="AQ1736" s="31">
        <f>(AC1736*'Propiedades físicas'!$F$5)/1000</f>
        <v>107.64508792865381</v>
      </c>
      <c r="AR1736" s="31">
        <f>(AD1736*'Propiedades físicas'!$F$8)/1000</f>
        <v>17.016616001482745</v>
      </c>
      <c r="AS1736" s="31">
        <f>(AE1736*'Propiedades físicas'!$F$7)/1000</f>
        <v>1.153123048408319</v>
      </c>
      <c r="AT1736" s="31">
        <f t="shared" si="1103"/>
        <v>1515.0495824492903</v>
      </c>
      <c r="AU1736" s="31">
        <f t="shared" si="1104"/>
        <v>0.65082480950776955</v>
      </c>
      <c r="AV1736" s="31">
        <f t="shared" si="1108"/>
        <v>0.17166124860965154</v>
      </c>
      <c r="AW1736" s="31">
        <f t="shared" si="1108"/>
        <v>9.4470569285394601E-2</v>
      </c>
      <c r="AX1736" s="31">
        <f t="shared" si="1108"/>
        <v>7.1050537999311159E-2</v>
      </c>
      <c r="AY1736" s="31">
        <f t="shared" si="1105"/>
        <v>1.1231722181641738E-2</v>
      </c>
      <c r="AZ1736" s="31">
        <f t="shared" si="1105"/>
        <v>7.6111241623137758E-4</v>
      </c>
      <c r="BA1736" s="31">
        <f t="shared" si="1106"/>
        <v>1</v>
      </c>
      <c r="BB1736" s="34">
        <f>AU1736*'Propiedades físicas'!$C$4+'Diseño reactor'!AV1736*'Propiedades físicas'!$C$5+'Diseño reactor'!AW1736*'Propiedades físicas'!$C$8+'Diseño reactor'!AX1736*'Propiedades físicas'!$C$9+'Diseño reactor'!AY1736*'Propiedades físicas'!$C$7+'Diseño reactor'!AZ1736*'Propiedades físicas'!$C$6</f>
        <v>875.47409133155975</v>
      </c>
      <c r="BC1736" s="45">
        <f>AU1736*'Propiedades físicas'!$L$4+'Diseño reactor'!AV1736*'Propiedades físicas'!$L$5+'Diseño reactor'!AW1736*'Propiedades físicas'!$L$8+AX1736*'Propiedades físicas'!$L$9+'Diseño reactor'!AY1736*'Propiedades físicas'!$L$7+'Diseño reactor'!AZ1736*'Propiedades físicas'!$L$6</f>
        <v>2.0907203004621762</v>
      </c>
      <c r="BD1736" s="29">
        <f t="shared" si="1083"/>
        <v>1.8464552095144739</v>
      </c>
      <c r="BE1736" s="58">
        <f t="shared" si="1084"/>
        <v>41.673114992215226</v>
      </c>
      <c r="BF1736" s="30">
        <f>AU1736*'Propiedades físicas'!$I$4+'Diseño reactor'!AV1736*'Propiedades físicas'!$I$5+'Diseño reactor'!AW1736*'Propiedades físicas'!$I$8+'Diseño reactor'!AX1736*'Propiedades físicas'!$I$9+'Diseño reactor'!AY1736*'Propiedades físicas'!$I$7+'Diseño reactor'!AZ1736*'Propiedades físicas'!$I$6</f>
        <v>1.9929705043018997E-2</v>
      </c>
      <c r="BG1736" s="24">
        <f>AU1736*'Propiedades físicas'!$O$4+'Diseño reactor'!AV1736*'Propiedades físicas'!$O$5+'Diseño reactor'!AW1736*'Propiedades físicas'!$O$8+'Diseño reactor'!AX1736*'Propiedades físicas'!$O$9+'Diseño reactor'!AY1736*'Propiedades físicas'!$O$7+'Diseño reactor'!AZ1736*'Propiedades físicas'!$O$6</f>
        <v>0.1531623988411317</v>
      </c>
      <c r="BH1736" s="54">
        <f t="shared" si="1085"/>
        <v>41243.605717547718</v>
      </c>
      <c r="BI1736" s="34">
        <f t="shared" si="1107"/>
        <v>272.04744265518417</v>
      </c>
      <c r="BJ1736" s="27">
        <f t="shared" si="1086"/>
        <v>4795.615144467245</v>
      </c>
      <c r="BK1736" s="34">
        <f t="shared" si="1087"/>
        <v>565.00609188112583</v>
      </c>
      <c r="BL1736" s="27">
        <f t="shared" si="1088"/>
        <v>105.5463693788903</v>
      </c>
      <c r="BM1736" s="34">
        <f t="shared" si="1089"/>
        <v>1.1054421768707483</v>
      </c>
      <c r="BN1736" s="45">
        <f t="shared" si="1090"/>
        <v>1829.7517775169922</v>
      </c>
      <c r="BO1736" s="45">
        <f t="shared" si="1091"/>
        <v>104.19273742812473</v>
      </c>
      <c r="BP1736" s="66">
        <f t="shared" si="1092"/>
        <v>6.688423905201005</v>
      </c>
    </row>
    <row r="1737" spans="8:68">
      <c r="H1737" s="68">
        <v>1732</v>
      </c>
      <c r="I1737" s="31">
        <f>('Propiedades físicas'!$C$10*'Diseño reactor'!H1737)/1000</f>
        <v>1515.92482773089</v>
      </c>
      <c r="J1737" s="31">
        <f t="shared" si="1069"/>
        <v>0.30080647249676817</v>
      </c>
      <c r="K1737" s="31">
        <f>(I1737*1000)/'Propiedades físicas'!$F$10</f>
        <v>9902.2730017321719</v>
      </c>
      <c r="L1737" s="31">
        <f t="shared" si="1070"/>
        <v>1414.6104288188817</v>
      </c>
      <c r="M1737" s="31">
        <f t="shared" si="1071"/>
        <v>8487.6625729132902</v>
      </c>
      <c r="N1737" s="31">
        <f t="shared" si="1072"/>
        <v>0.81674967021875389</v>
      </c>
      <c r="O1737" s="32">
        <f t="shared" si="1073"/>
        <v>4.9004980213125231</v>
      </c>
      <c r="P1737" s="33">
        <f t="shared" si="1074"/>
        <v>0.64784211396813285</v>
      </c>
      <c r="Q1737" s="31">
        <f t="shared" si="1075"/>
        <v>4.6894357525358012</v>
      </c>
      <c r="R1737" s="31">
        <f t="shared" si="1076"/>
        <v>0.13397670338487647</v>
      </c>
      <c r="S1737" s="31">
        <f t="shared" si="1077"/>
        <v>0.21106226877672243</v>
      </c>
      <c r="T1737" s="31">
        <f t="shared" si="1078"/>
        <v>2.7706993205387869E-2</v>
      </c>
      <c r="U1737" s="31">
        <f t="shared" si="1079"/>
        <v>7.2238596603567381E-3</v>
      </c>
      <c r="V1737" s="47">
        <f t="shared" si="1093"/>
        <v>6.415523847063064E-4</v>
      </c>
      <c r="W1737" s="31">
        <f t="shared" si="1080"/>
        <v>0.20680456008679107</v>
      </c>
      <c r="X1737" s="34">
        <f>(S1737*H1737*'Propiedades físicas'!$F$5*60*24*365)/(1000000)</f>
        <v>56578.952511812568</v>
      </c>
      <c r="Y1737" s="34">
        <f>(U1737*H1737*'Propiedades físicas'!$F$7*60*24*365)/(1000000)</f>
        <v>605.59881605534213</v>
      </c>
      <c r="Z1737" s="31">
        <f t="shared" si="1094"/>
        <v>1122.062541392806</v>
      </c>
      <c r="AA1737" s="31">
        <f t="shared" si="1110"/>
        <v>8122.1027233920076</v>
      </c>
      <c r="AB1737" s="31">
        <f t="shared" si="1111"/>
        <v>232.04765026260603</v>
      </c>
      <c r="AC1737" s="31">
        <f t="shared" si="1112"/>
        <v>365.55984952128324</v>
      </c>
      <c r="AD1737" s="31">
        <f t="shared" si="1109"/>
        <v>47.988512231731789</v>
      </c>
      <c r="AE1737" s="31">
        <f t="shared" si="1098"/>
        <v>12.51172493173787</v>
      </c>
      <c r="AF1737" s="31">
        <f t="shared" si="1099"/>
        <v>9902.2730017321719</v>
      </c>
      <c r="AG1737" s="31">
        <f t="shared" si="1100"/>
        <v>0.11331363427331556</v>
      </c>
      <c r="AH1737" s="31">
        <f t="shared" si="1101"/>
        <v>0.82022609576318839</v>
      </c>
      <c r="AI1737" s="31">
        <f t="shared" si="1101"/>
        <v>2.3433776287728556E-2</v>
      </c>
      <c r="AJ1737" s="31">
        <f t="shared" si="1101"/>
        <v>3.6916761379668796E-2</v>
      </c>
      <c r="AK1737" s="31">
        <f t="shared" si="1082"/>
        <v>4.8462117963559799E-3</v>
      </c>
      <c r="AL1737" s="31">
        <f t="shared" si="1082"/>
        <v>1.2635204997427595E-3</v>
      </c>
      <c r="AM1737" s="31">
        <f t="shared" si="1102"/>
        <v>1</v>
      </c>
      <c r="AN1737" s="31">
        <f>(Z1737*'Propiedades físicas'!$F$4)/1000</f>
        <v>986.71935765000569</v>
      </c>
      <c r="AO1737" s="31">
        <f>(AA1737*'Propiedades físicas'!$F$6)/1000</f>
        <v>260.23217125747993</v>
      </c>
      <c r="AP1737" s="31">
        <f>(AB1737*'Propiedades físicas'!$F$9)/1000</f>
        <v>143.16179782951477</v>
      </c>
      <c r="AQ1737" s="31">
        <f>(AC1737*'Propiedades físicas'!$F$5)/1000</f>
        <v>107.64640888853229</v>
      </c>
      <c r="AR1737" s="31">
        <f>(AD1737*'Propiedades físicas'!$F$8)/1000</f>
        <v>17.012887356393549</v>
      </c>
      <c r="AS1737" s="31">
        <f>(AE1737*'Propiedades físicas'!$F$7)/1000</f>
        <v>1.1522047489637406</v>
      </c>
      <c r="AT1737" s="31">
        <f t="shared" si="1103"/>
        <v>1515.92482773089</v>
      </c>
      <c r="AU1737" s="31">
        <f t="shared" si="1104"/>
        <v>0.65090256429599824</v>
      </c>
      <c r="AV1737" s="31">
        <f t="shared" si="1108"/>
        <v>0.17166561725030133</v>
      </c>
      <c r="AW1737" s="31">
        <f t="shared" si="1108"/>
        <v>9.4438586406561012E-2</v>
      </c>
      <c r="AX1737" s="31">
        <f t="shared" si="1108"/>
        <v>7.1010387137509096E-2</v>
      </c>
      <c r="AY1737" s="31">
        <f t="shared" si="1105"/>
        <v>1.1222777703205287E-2</v>
      </c>
      <c r="AZ1737" s="31">
        <f t="shared" si="1105"/>
        <v>7.6006720642501566E-4</v>
      </c>
      <c r="BA1737" s="31">
        <f t="shared" si="1106"/>
        <v>0.99999999999999978</v>
      </c>
      <c r="BB1737" s="34">
        <f>AU1737*'Propiedades físicas'!$C$4+'Diseño reactor'!AV1737*'Propiedades físicas'!$C$5+'Diseño reactor'!AW1737*'Propiedades físicas'!$C$8+'Diseño reactor'!AX1737*'Propiedades físicas'!$C$9+'Diseño reactor'!AY1737*'Propiedades físicas'!$C$7+'Diseño reactor'!AZ1737*'Propiedades físicas'!$C$6</f>
        <v>875.47375972172836</v>
      </c>
      <c r="BC1737" s="45">
        <f>AU1737*'Propiedades físicas'!$L$4+'Diseño reactor'!AV1737*'Propiedades físicas'!$L$5+'Diseño reactor'!AW1737*'Propiedades físicas'!$L$8+AX1737*'Propiedades físicas'!$L$9+'Diseño reactor'!AY1737*'Propiedades físicas'!$L$7+'Diseño reactor'!AZ1737*'Propiedades físicas'!$L$6</f>
        <v>2.090776876985073</v>
      </c>
      <c r="BD1737" s="29">
        <f t="shared" si="1083"/>
        <v>1.845560354362676</v>
      </c>
      <c r="BE1737" s="58">
        <f t="shared" si="1084"/>
        <v>41.672143582417704</v>
      </c>
      <c r="BF1737" s="30">
        <f>AU1737*'Propiedades físicas'!$I$4+'Diseño reactor'!AV1737*'Propiedades físicas'!$I$5+'Diseño reactor'!AW1737*'Propiedades físicas'!$I$8+'Diseño reactor'!AX1737*'Propiedades físicas'!$I$9+'Diseño reactor'!AY1737*'Propiedades físicas'!$I$7+'Diseño reactor'!AZ1737*'Propiedades físicas'!$I$6</f>
        <v>1.9929855624692502E-2</v>
      </c>
      <c r="BG1737" s="24">
        <f>AU1737*'Propiedades físicas'!$O$4+'Diseño reactor'!AV1737*'Propiedades físicas'!$O$5+'Diseño reactor'!AW1737*'Propiedades físicas'!$O$8+'Diseño reactor'!AX1737*'Propiedades físicas'!$O$9+'Diseño reactor'!AY1737*'Propiedades físicas'!$O$7+'Diseño reactor'!AZ1737*'Propiedades físicas'!$O$6</f>
        <v>0.15316508217993222</v>
      </c>
      <c r="BH1737" s="54">
        <f t="shared" si="1085"/>
        <v>41243.278476042346</v>
      </c>
      <c r="BI1737" s="34">
        <f t="shared" si="1107"/>
        <v>272.05209378471159</v>
      </c>
      <c r="BJ1737" s="27">
        <f t="shared" si="1086"/>
        <v>4795.6171072091865</v>
      </c>
      <c r="BK1737" s="34">
        <f t="shared" si="1087"/>
        <v>565.01622179167987</v>
      </c>
      <c r="BL1737" s="27">
        <f t="shared" si="1088"/>
        <v>105.54672287091162</v>
      </c>
      <c r="BM1737" s="34">
        <f t="shared" si="1089"/>
        <v>1.1054421768707483</v>
      </c>
      <c r="BN1737" s="45">
        <f t="shared" si="1090"/>
        <v>1830.9366043085915</v>
      </c>
      <c r="BO1737" s="45">
        <f t="shared" si="1091"/>
        <v>104.20438384713552</v>
      </c>
      <c r="BP1737" s="66">
        <f t="shared" si="1092"/>
        <v>6.6884213717769487</v>
      </c>
    </row>
    <row r="1738" spans="8:68">
      <c r="H1738" s="68">
        <v>1733</v>
      </c>
      <c r="I1738" s="31">
        <f>('Propiedades físicas'!$C$10*'Diseño reactor'!H1738)/1000</f>
        <v>1516.8000730124895</v>
      </c>
      <c r="J1738" s="31">
        <f t="shared" ref="J1738:J1801" si="1113">$F$7/I1738</f>
        <v>0.30063289692117862</v>
      </c>
      <c r="K1738" s="31">
        <f>(I1738*1000)/'Propiedades físicas'!$F$10</f>
        <v>9907.9902494237031</v>
      </c>
      <c r="L1738" s="31">
        <f t="shared" ref="L1738:L1801" si="1114">K1738*$I$5</f>
        <v>1415.4271784891005</v>
      </c>
      <c r="M1738" s="31">
        <f t="shared" ref="M1738:M1801" si="1115">$I$6*K1738</f>
        <v>8492.5630709346024</v>
      </c>
      <c r="N1738" s="31">
        <f t="shared" ref="N1738:N1801" si="1116">L1738/H1738</f>
        <v>0.81674967021875389</v>
      </c>
      <c r="O1738" s="32">
        <f t="shared" ref="O1738:O1801" si="1117">M1738/H1738</f>
        <v>4.9004980213125231</v>
      </c>
      <c r="P1738" s="33">
        <f t="shared" ref="P1738:P1801" si="1118">(H1738*$C$5*N1738)/(H1738*$C$5+$F$7*1000*$C$4)</f>
        <v>0.64791943231387505</v>
      </c>
      <c r="Q1738" s="31">
        <f t="shared" ref="Q1738:Q1801" si="1119">((H1738^3)*($C$5^3)*O1738+3*(H1738^2)*($C$5^2)*O1738*$F$7*1000*$C$4+3*H1738*$C$5*O1738*(($F$7*1000)^2)*($C$4^2)+O1738*(($F$7*1000)^3)*($C$4^3)-3*N1738*(($F$7*1000)^3)*($C$4^3)-3*(($F$7*1000)^2)*($C$4^2)*H1738*$C$5*N1738-$F$7*1000*$C$4*(H1738^2)*($C$5^2)*N1738)/(3*(($F$7*1000)^2)*($C$4^2)*H1738*$C$5+(($F$7*1000)^3)*($C$4^3)+3*(H1738^2)*($C$5^2)*$F$7*1000*$C$4+(H1738^3)*($C$5^3))</f>
        <v>4.6895549588769931</v>
      </c>
      <c r="R1738" s="31">
        <f t="shared" ref="R1738:R1801" si="1120">($F$7*1000*$C$4*H1738*$C$5*N1738)/((H1738^2)*($C$5^2)+2*$F$7*1000*$C$4*H1738*$C$5+(($F$7*1000)^2)*($C$4^2))</f>
        <v>0.13393135729267885</v>
      </c>
      <c r="S1738" s="31">
        <f t="shared" ref="S1738:S1801" si="1121">(N1738*$F$7*1000*$C$4*(3*(($F$7*1000)^2)*($C$4^2)+3*$F$7*1000*$C$4*H1738*$C$5+(H1738^2)*($C$5^2)))/(3*(($F$7*1000)^2)*($C$4^2)*H1738*$C$5+(($F$7*1000)^3)*($C$4^3)+3*(H1738^2)*($C$5^2)*$F$7*1000*$C$4+(H1738^3)*($C$5^3))</f>
        <v>0.21094306243553004</v>
      </c>
      <c r="T1738" s="31">
        <f t="shared" ref="T1738:T1801" si="1122">((($F$7*1000)^2)*($C$4^2)*H1738*$C$5*N1738)/(3*(($F$7*1000)^2)*($C$4^2)*H1738*$C$5+(($F$7*1000)^3)*($C$4^3)+3*(H1738^2)*($C$5^2)*$F$7*1000*$C$4+(H1738^3)*($C$5^3))</f>
        <v>2.7684936693748663E-2</v>
      </c>
      <c r="U1738" s="31">
        <f t="shared" ref="U1738:U1801" si="1123">((($F$7*1000)^3)*($C$4^3)*N1738)/(3*(($F$7*1000)^2)*($C$4^2)*H1738*$C$5+(($F$7*1000)^3)*($C$4^3)+3*(H1738^2)*($C$5^2)*$F$7*1000*$C$4+(H1738^3)*($C$5^3))</f>
        <v>7.2139439184512955E-3</v>
      </c>
      <c r="V1738" s="47">
        <f t="shared" si="1093"/>
        <v>6.416289523884977E-4</v>
      </c>
      <c r="W1738" s="31">
        <f t="shared" ref="W1738:W1801" si="1124">($F$7*1000*$C$4)/(H1738*$C$5+$F$7*1000*$C$4)</f>
        <v>0.20670989418295108</v>
      </c>
      <c r="X1738" s="34">
        <f>(S1738*H1738*'Propiedades físicas'!$F$5*60*24*365)/(1000000)</f>
        <v>56579.645537634686</v>
      </c>
      <c r="Y1738" s="34">
        <f>(U1738*H1738*'Propiedades físicas'!$F$7*60*24*365)/(1000000)</f>
        <v>605.1167212558089</v>
      </c>
      <c r="Z1738" s="31">
        <f t="shared" si="1094"/>
        <v>1122.8443761999454</v>
      </c>
      <c r="AA1738" s="31">
        <f t="shared" si="1110"/>
        <v>8126.9987437338295</v>
      </c>
      <c r="AB1738" s="31">
        <f t="shared" si="1111"/>
        <v>232.10304218821244</v>
      </c>
      <c r="AC1738" s="31">
        <f t="shared" si="1112"/>
        <v>365.56432720077356</v>
      </c>
      <c r="AD1738" s="31">
        <f t="shared" si="1109"/>
        <v>47.977995290266435</v>
      </c>
      <c r="AE1738" s="31">
        <f t="shared" ref="AE1738" si="1125">U1738*$H1738</f>
        <v>12.501764810676095</v>
      </c>
      <c r="AF1738" s="31">
        <f t="shared" si="1099"/>
        <v>9907.9902494237049</v>
      </c>
      <c r="AG1738" s="31">
        <f t="shared" si="1100"/>
        <v>0.1133271579738641</v>
      </c>
      <c r="AH1738" s="31">
        <f t="shared" si="1101"/>
        <v>0.82024694606522586</v>
      </c>
      <c r="AI1738" s="31">
        <f t="shared" si="1101"/>
        <v>2.342584483283203E-2</v>
      </c>
      <c r="AJ1738" s="31">
        <f t="shared" si="1101"/>
        <v>3.6895911077631155E-2</v>
      </c>
      <c r="AK1738" s="31">
        <f t="shared" si="1101"/>
        <v>4.8423539065409419E-3</v>
      </c>
      <c r="AL1738" s="31">
        <f t="shared" si="1101"/>
        <v>1.2617861439057488E-3</v>
      </c>
      <c r="AM1738" s="31">
        <f t="shared" si="1102"/>
        <v>0.99999999999999978</v>
      </c>
      <c r="AN1738" s="31">
        <f>(Z1738*'Propiedades físicas'!$F$4)/1000</f>
        <v>987.40688754270798</v>
      </c>
      <c r="AO1738" s="31">
        <f>(AA1738*'Propiedades físicas'!$F$6)/1000</f>
        <v>260.38903974923187</v>
      </c>
      <c r="AP1738" s="31">
        <f>(AB1738*'Propiedades físicas'!$F$9)/1000</f>
        <v>143.19597187801764</v>
      </c>
      <c r="AQ1738" s="31">
        <f>(AC1738*'Propiedades físicas'!$F$5)/1000</f>
        <v>107.64772743081181</v>
      </c>
      <c r="AR1738" s="31">
        <f>(AD1738*'Propiedades físicas'!$F$8)/1000</f>
        <v>17.009158890305251</v>
      </c>
      <c r="AS1738" s="31">
        <f>(AE1738*'Propiedades físicas'!$F$7)/1000</f>
        <v>1.1512875214151617</v>
      </c>
      <c r="AT1738" s="31">
        <f t="shared" si="1103"/>
        <v>1516.8000730124897</v>
      </c>
      <c r="AU1738" s="31">
        <f t="shared" si="1104"/>
        <v>0.65098024789887876</v>
      </c>
      <c r="AV1738" s="31">
        <f t="shared" si="1108"/>
        <v>0.17166998102266556</v>
      </c>
      <c r="AW1738" s="31">
        <f t="shared" si="1108"/>
        <v>9.4406622484938751E-2</v>
      </c>
      <c r="AX1738" s="31">
        <f t="shared" si="1108"/>
        <v>7.0970281018654338E-2</v>
      </c>
      <c r="AY1738" s="31">
        <f t="shared" si="1105"/>
        <v>1.1213843665318173E-2</v>
      </c>
      <c r="AZ1738" s="31">
        <f t="shared" si="1105"/>
        <v>7.5902390954439363E-4</v>
      </c>
      <c r="BA1738" s="31">
        <f t="shared" si="1106"/>
        <v>0.99999999999999989</v>
      </c>
      <c r="BB1738" s="34">
        <f>AU1738*'Propiedades físicas'!$C$4+'Diseño reactor'!AV1738*'Propiedades físicas'!$C$5+'Diseño reactor'!AW1738*'Propiedades físicas'!$C$8+'Diseño reactor'!AX1738*'Propiedades físicas'!$C$9+'Diseño reactor'!AY1738*'Propiedades físicas'!$C$7+'Diseño reactor'!AZ1738*'Propiedades físicas'!$C$6</f>
        <v>875.47342868408214</v>
      </c>
      <c r="BC1738" s="45">
        <f>AU1738*'Propiedades físicas'!$L$4+'Diseño reactor'!AV1738*'Propiedades físicas'!$L$5+'Diseño reactor'!AW1738*'Propiedades físicas'!$L$8+AX1738*'Propiedades físicas'!$L$9+'Diseño reactor'!AY1738*'Propiedades físicas'!$L$7+'Diseño reactor'!AZ1738*'Propiedades físicas'!$L$6</f>
        <v>2.0908333993519581</v>
      </c>
      <c r="BD1738" s="29">
        <f t="shared" ref="BD1738:BD1801" si="1126">((-$F$19)*V1738*($F$7*1000))/(H1738*(BB1738/1000)*BC1738)</f>
        <v>1.8446663676989747</v>
      </c>
      <c r="BE1738" s="58">
        <f t="shared" ref="BE1738:BE1801" si="1127">BD1738+$F$20+((BP1738*60)/(H1738*(BB1738/1000)*BC1738))</f>
        <v>41.671173132919556</v>
      </c>
      <c r="BF1738" s="30">
        <f>AU1738*'Propiedades físicas'!$I$4+'Diseño reactor'!AV1738*'Propiedades físicas'!$I$5+'Diseño reactor'!AW1738*'Propiedades físicas'!$I$8+'Diseño reactor'!AX1738*'Propiedades físicas'!$I$9+'Diseño reactor'!AY1738*'Propiedades físicas'!$I$7+'Diseño reactor'!AZ1738*'Propiedades físicas'!$I$6</f>
        <v>1.9930005937378231E-2</v>
      </c>
      <c r="BG1738" s="24">
        <f>AU1738*'Propiedades físicas'!$O$4+'Diseño reactor'!AV1738*'Propiedades físicas'!$O$5+'Diseño reactor'!AW1738*'Propiedades físicas'!$O$8+'Diseño reactor'!AX1738*'Propiedades físicas'!$O$9+'Diseño reactor'!AY1738*'Propiedades físicas'!$O$7+'Diseño reactor'!AZ1738*'Propiedades físicas'!$O$6</f>
        <v>0.15316776311009575</v>
      </c>
      <c r="BH1738" s="54">
        <f t="shared" ref="BH1738:BH1801" si="1128">(BB1738*($F$33^2)*$F$34)/BF1738</f>
        <v>41242.951823077754</v>
      </c>
      <c r="BI1738" s="34">
        <f t="shared" si="1107"/>
        <v>272.05673842217664</v>
      </c>
      <c r="BJ1738" s="27">
        <f t="shared" ref="BJ1738:BJ1801" si="1129">$F$43*(BH1738^$F$44)*(BI1738^$F$45)</f>
        <v>4795.6190767602511</v>
      </c>
      <c r="BK1738" s="34">
        <f t="shared" ref="BK1738:BK1801" si="1130">(BJ1738*BG1738)/$F$16</f>
        <v>565.02634362728475</v>
      </c>
      <c r="BL1738" s="27">
        <f t="shared" ref="BL1738:BL1801" si="1131">1/((1/BK1738)+(1/$F$61))</f>
        <v>105.54707607085564</v>
      </c>
      <c r="BM1738" s="34">
        <f t="shared" ref="BM1738:BM1801" si="1132">($F$33*($F$34^2))/9.8</f>
        <v>1.1054421768707483</v>
      </c>
      <c r="BN1738" s="45">
        <f t="shared" ref="BN1738:BN1801" si="1133">((((H1738/60)*(BB1738/1000)*BC1738*($F$20-$F$4)+(((-$F$19)*V1738*($F$7*1000))/60)))/(-BL1738*$F$46/1000))+$F$4</f>
        <v>1832.1214658833344</v>
      </c>
      <c r="BO1738" s="45">
        <f t="shared" ref="BO1738:BO1801" si="1134">((-$F$19)*V1738*($F$7*1000)/60)+BP1738</f>
        <v>104.21601960577591</v>
      </c>
      <c r="BP1738" s="66">
        <f t="shared" ref="BP1738:BP1801" si="1135">($F$35*($F$33^5)*($F$34^3)*BB1738)/1000</f>
        <v>6.6884188427242579</v>
      </c>
    </row>
    <row r="1739" spans="8:68">
      <c r="H1739" s="68">
        <v>1734</v>
      </c>
      <c r="I1739" s="31">
        <f>('Propiedades físicas'!$C$10*'Diseño reactor'!H1739)/1000</f>
        <v>1517.6753182940895</v>
      </c>
      <c r="J1739" s="31">
        <f t="shared" si="1113"/>
        <v>0.30045952154809835</v>
      </c>
      <c r="K1739" s="31">
        <f>(I1739*1000)/'Propiedades físicas'!$F$10</f>
        <v>9913.7074971152342</v>
      </c>
      <c r="L1739" s="31">
        <f t="shared" si="1114"/>
        <v>1416.243928159319</v>
      </c>
      <c r="M1739" s="31">
        <f t="shared" si="1115"/>
        <v>8497.4635689559145</v>
      </c>
      <c r="N1739" s="31">
        <f t="shared" si="1116"/>
        <v>0.81674967021875378</v>
      </c>
      <c r="O1739" s="32">
        <f t="shared" si="1117"/>
        <v>4.9004980213125231</v>
      </c>
      <c r="P1739" s="33">
        <f t="shared" si="1118"/>
        <v>0.64799667990622478</v>
      </c>
      <c r="Q1739" s="31">
        <f t="shared" si="1119"/>
        <v>4.6896740324491821</v>
      </c>
      <c r="R1739" s="31">
        <f t="shared" si="1120"/>
        <v>0.13388603807758878</v>
      </c>
      <c r="S1739" s="31">
        <f t="shared" si="1121"/>
        <v>0.21082398886334291</v>
      </c>
      <c r="T1739" s="31">
        <f t="shared" si="1122"/>
        <v>2.7662905919066835E-2</v>
      </c>
      <c r="U1739" s="31">
        <f t="shared" si="1123"/>
        <v>7.2040463158734875E-3</v>
      </c>
      <c r="V1739" s="47">
        <f t="shared" ref="V1739:V1802" si="1136">$C$4*P1739/$C$5</f>
        <v>6.4170545000422259E-4</v>
      </c>
      <c r="W1739" s="31">
        <f t="shared" si="1124"/>
        <v>0.20661531490711377</v>
      </c>
      <c r="X1739" s="34">
        <f>(S1739*H1739*'Propiedades físicas'!$F$5*60*24*365)/(1000000)</f>
        <v>56580.337295672442</v>
      </c>
      <c r="Y1739" s="34">
        <f>(U1739*H1739*'Propiedades físicas'!$F$7*60*24*365)/(1000000)</f>
        <v>604.63518899551639</v>
      </c>
      <c r="Z1739" s="31">
        <f t="shared" ref="Z1739:Z1802" si="1137">P1739*$H1739</f>
        <v>1123.6262429573937</v>
      </c>
      <c r="AA1739" s="31">
        <f t="shared" ref="AA1739:AD1802" si="1138">Q1739*$H1739</f>
        <v>8131.8947722668818</v>
      </c>
      <c r="AB1739" s="31">
        <f t="shared" si="1138"/>
        <v>232.15839002653894</v>
      </c>
      <c r="AC1739" s="31">
        <f t="shared" si="1138"/>
        <v>365.56879668903662</v>
      </c>
      <c r="AD1739" s="31">
        <f t="shared" si="1138"/>
        <v>47.967478863661889</v>
      </c>
      <c r="AE1739" s="31">
        <f t="shared" ref="AE1739:AE1802" si="1139">U1739*$H1739</f>
        <v>12.491816311724627</v>
      </c>
      <c r="AF1739" s="31">
        <f t="shared" ref="AF1739:AF1802" si="1140">Z1739+AA1739+AB1739+AC1739+AD1739+AE1739</f>
        <v>9913.7074971152397</v>
      </c>
      <c r="AG1739" s="31">
        <f t="shared" ref="AG1739:AG1802" si="1141">Z1739/AF1739</f>
        <v>0.11334066929898369</v>
      </c>
      <c r="AH1739" s="31">
        <f t="shared" ref="AH1739:AK1802" si="1142">AA1739/$AF1739</f>
        <v>0.82026777314472488</v>
      </c>
      <c r="AI1739" s="31">
        <f t="shared" si="1142"/>
        <v>2.3417918078992548E-2</v>
      </c>
      <c r="AJ1739" s="31">
        <f t="shared" si="1142"/>
        <v>3.6875083998132122E-2</v>
      </c>
      <c r="AK1739" s="31">
        <f t="shared" si="1142"/>
        <v>4.8385005183600388E-3</v>
      </c>
      <c r="AL1739" s="31">
        <f t="shared" ref="AL1739:AL1802" si="1143">AE1739/$AF1739</f>
        <v>1.2600549608064978E-3</v>
      </c>
      <c r="AM1739" s="31">
        <f t="shared" ref="AM1739:AM1802" si="1144">AG1739+AH1739+AI1739+AJ1739+AK1739+AL1739</f>
        <v>0.99999999999999967</v>
      </c>
      <c r="AN1739" s="31">
        <f>(Z1739*'Propiedades físicas'!$F$4)/1000</f>
        <v>988.09444553187291</v>
      </c>
      <c r="AO1739" s="31">
        <f>(AA1739*'Propiedades físicas'!$F$6)/1000</f>
        <v>260.54590850343089</v>
      </c>
      <c r="AP1739" s="31">
        <f>(AB1739*'Propiedades físicas'!$F$9)/1000</f>
        <v>143.2301187268732</v>
      </c>
      <c r="AQ1739" s="31">
        <f>(AC1739*'Propiedades físicas'!$F$5)/1000</f>
        <v>107.64904356102062</v>
      </c>
      <c r="AR1739" s="31">
        <f>(AD1739*'Propiedades físicas'!$F$8)/1000</f>
        <v>17.005430606745406</v>
      </c>
      <c r="AS1739" s="31">
        <f>(AE1739*'Propiedades físicas'!$F$7)/1000</f>
        <v>1.1503713641467208</v>
      </c>
      <c r="AT1739" s="31">
        <f t="shared" ref="AT1739:AT1802" si="1145">AN1739+AO1739+AP1739+AQ1739+AR1739+AS1739</f>
        <v>1517.6753182940895</v>
      </c>
      <c r="AU1739" s="31">
        <f t="shared" ref="AU1739:AU1802" si="1146">AN1739/$AT1739</f>
        <v>0.65105786041412295</v>
      </c>
      <c r="AV1739" s="31">
        <f t="shared" si="1108"/>
        <v>0.17167433993477074</v>
      </c>
      <c r="AW1739" s="31">
        <f t="shared" si="1108"/>
        <v>9.4374677508670277E-2</v>
      </c>
      <c r="AX1739" s="31">
        <f t="shared" si="1108"/>
        <v>7.0930219568979505E-2</v>
      </c>
      <c r="AY1739" s="31">
        <f t="shared" si="1108"/>
        <v>1.1204920052241475E-2</v>
      </c>
      <c r="AZ1739" s="31">
        <f t="shared" si="1108"/>
        <v>7.5798252121525643E-4</v>
      </c>
      <c r="BA1739" s="31">
        <f t="shared" ref="BA1739:BA1802" si="1147">AU1739+AV1739+AW1739+AX1739+AY1739+AZ1739</f>
        <v>1.0000000000000002</v>
      </c>
      <c r="BB1739" s="34">
        <f>AU1739*'Propiedades físicas'!$C$4+'Diseño reactor'!AV1739*'Propiedades físicas'!$C$5+'Diseño reactor'!AW1739*'Propiedades físicas'!$C$8+'Diseño reactor'!AX1739*'Propiedades físicas'!$C$9+'Diseño reactor'!AY1739*'Propiedades físicas'!$C$7+'Diseño reactor'!AZ1739*'Propiedades físicas'!$C$6</f>
        <v>875.47309821738384</v>
      </c>
      <c r="BC1739" s="45">
        <f>AU1739*'Propiedades físicas'!$L$4+'Diseño reactor'!AV1739*'Propiedades físicas'!$L$5+'Diseño reactor'!AW1739*'Propiedades físicas'!$L$8+AX1739*'Propiedades físicas'!$L$9+'Diseño reactor'!AY1739*'Propiedades físicas'!$L$7+'Diseño reactor'!AZ1739*'Propiedades físicas'!$L$6</f>
        <v>2.0908898676398349</v>
      </c>
      <c r="BD1739" s="29">
        <f t="shared" si="1126"/>
        <v>1.8437732482581406</v>
      </c>
      <c r="BE1739" s="58">
        <f t="shared" si="1127"/>
        <v>41.670203642291504</v>
      </c>
      <c r="BF1739" s="30">
        <f>AU1739*'Propiedades físicas'!$I$4+'Diseño reactor'!AV1739*'Propiedades físicas'!$I$5+'Diseño reactor'!AW1739*'Propiedades físicas'!$I$8+'Diseño reactor'!AX1739*'Propiedades físicas'!$I$9+'Diseño reactor'!AY1739*'Propiedades físicas'!$I$7+'Diseño reactor'!AZ1739*'Propiedades físicas'!$I$6</f>
        <v>1.9930155981650401E-2</v>
      </c>
      <c r="BG1739" s="24">
        <f>AU1739*'Propiedades físicas'!$O$4+'Diseño reactor'!AV1739*'Propiedades físicas'!$O$5+'Diseño reactor'!AW1739*'Propiedades físicas'!$O$8+'Diseño reactor'!AX1739*'Propiedades físicas'!$O$9+'Diseño reactor'!AY1739*'Propiedades físicas'!$O$7+'Diseño reactor'!AZ1739*'Propiedades físicas'!$O$6</f>
        <v>0.15317044163476712</v>
      </c>
      <c r="BH1739" s="54">
        <f t="shared" si="1128"/>
        <v>41242.62575738084</v>
      </c>
      <c r="BI1739" s="34">
        <f t="shared" ref="BI1739:BI1802" si="1148">(BC1739*BF1739)/(BG1739/1000)</f>
        <v>272.06137657995419</v>
      </c>
      <c r="BJ1739" s="27">
        <f t="shared" si="1129"/>
        <v>4795.621053097525</v>
      </c>
      <c r="BK1739" s="34">
        <f t="shared" si="1130"/>
        <v>565.03645739687295</v>
      </c>
      <c r="BL1739" s="27">
        <f t="shared" si="1131"/>
        <v>105.54742897905911</v>
      </c>
      <c r="BM1739" s="34">
        <f t="shared" si="1132"/>
        <v>1.1054421768707483</v>
      </c>
      <c r="BN1739" s="45">
        <f t="shared" si="1133"/>
        <v>1833.3063621918468</v>
      </c>
      <c r="BO1739" s="45">
        <f t="shared" si="1134"/>
        <v>104.22764471867531</v>
      </c>
      <c r="BP1739" s="66">
        <f t="shared" si="1135"/>
        <v>6.6884163180334797</v>
      </c>
    </row>
    <row r="1740" spans="8:68">
      <c r="H1740" s="68">
        <v>1735</v>
      </c>
      <c r="I1740" s="31">
        <f>('Propiedades físicas'!$C$10*'Diseño reactor'!H1740)/1000</f>
        <v>1518.5505635756895</v>
      </c>
      <c r="J1740" s="31">
        <f t="shared" si="1113"/>
        <v>0.3002863460313559</v>
      </c>
      <c r="K1740" s="31">
        <f>(I1740*1000)/'Propiedades físicas'!$F$10</f>
        <v>9919.4247448067672</v>
      </c>
      <c r="L1740" s="31">
        <f t="shared" si="1114"/>
        <v>1417.060677829538</v>
      </c>
      <c r="M1740" s="31">
        <f t="shared" si="1115"/>
        <v>8502.3640669772285</v>
      </c>
      <c r="N1740" s="31">
        <f t="shared" si="1116"/>
        <v>0.81674967021875389</v>
      </c>
      <c r="O1740" s="32">
        <f t="shared" si="1117"/>
        <v>4.900498021312524</v>
      </c>
      <c r="P1740" s="33">
        <f t="shared" si="1118"/>
        <v>0.64807385684225616</v>
      </c>
      <c r="Q1740" s="31">
        <f t="shared" si="1119"/>
        <v>4.6897929734711461</v>
      </c>
      <c r="R1740" s="31">
        <f t="shared" si="1120"/>
        <v>0.1338407457227786</v>
      </c>
      <c r="S1740" s="31">
        <f t="shared" si="1121"/>
        <v>0.21070504784138028</v>
      </c>
      <c r="T1740" s="31">
        <f t="shared" si="1122"/>
        <v>2.7640900842555754E-2</v>
      </c>
      <c r="U1740" s="31">
        <f t="shared" si="1123"/>
        <v>7.1941668111633874E-3</v>
      </c>
      <c r="V1740" s="47">
        <f t="shared" si="1136"/>
        <v>6.4178187764961294E-4</v>
      </c>
      <c r="W1740" s="31">
        <f t="shared" si="1124"/>
        <v>0.20652082214042458</v>
      </c>
      <c r="X1740" s="34">
        <f>(S1740*H1740*'Propiedades físicas'!$F$5*60*24*365)/(1000000)</f>
        <v>56581.027788823572</v>
      </c>
      <c r="Y1740" s="34">
        <f>(U1740*H1740*'Propiedades físicas'!$F$7*60*24*365)/(1000000)</f>
        <v>604.15421842669537</v>
      </c>
      <c r="Z1740" s="31">
        <f t="shared" si="1137"/>
        <v>1124.4081416213144</v>
      </c>
      <c r="AA1740" s="31">
        <f t="shared" si="1138"/>
        <v>8136.7908089724388</v>
      </c>
      <c r="AB1740" s="31">
        <f t="shared" si="1138"/>
        <v>232.21369382902085</v>
      </c>
      <c r="AC1740" s="31">
        <f t="shared" si="1138"/>
        <v>365.57325800479481</v>
      </c>
      <c r="AD1740" s="31">
        <f t="shared" si="1138"/>
        <v>47.956962961834236</v>
      </c>
      <c r="AE1740" s="31">
        <f t="shared" si="1139"/>
        <v>12.481879417368477</v>
      </c>
      <c r="AF1740" s="31">
        <f t="shared" si="1140"/>
        <v>9919.4247448067708</v>
      </c>
      <c r="AG1740" s="31">
        <f t="shared" si="1141"/>
        <v>0.11335416826565356</v>
      </c>
      <c r="AH1740" s="31">
        <f t="shared" si="1142"/>
        <v>0.82028857703995239</v>
      </c>
      <c r="AI1740" s="31">
        <f t="shared" si="1142"/>
        <v>2.3409996023266804E-2</v>
      </c>
      <c r="AJ1740" s="31">
        <f t="shared" si="1142"/>
        <v>3.685428010290491E-2</v>
      </c>
      <c r="AK1740" s="31">
        <f t="shared" si="1142"/>
        <v>4.8346516250291315E-3</v>
      </c>
      <c r="AL1740" s="31">
        <f t="shared" si="1143"/>
        <v>1.2583269431932791E-3</v>
      </c>
      <c r="AM1740" s="31">
        <f t="shared" si="1144"/>
        <v>1.0000000000000002</v>
      </c>
      <c r="AN1740" s="31">
        <f>(Z1740*'Propiedades físicas'!$F$4)/1000</f>
        <v>988.78203157895143</v>
      </c>
      <c r="AO1740" s="31">
        <f>(AA1740*'Propiedades físicas'!$F$6)/1000</f>
        <v>260.70277751947691</v>
      </c>
      <c r="AP1740" s="31">
        <f>(AB1740*'Propiedades físicas'!$F$9)/1000</f>
        <v>143.26423840781442</v>
      </c>
      <c r="AQ1740" s="31">
        <f>(AC1740*'Propiedades físicas'!$F$5)/1000</f>
        <v>107.65035728467193</v>
      </c>
      <c r="AR1740" s="31">
        <f>(AD1740*'Propiedades físicas'!$F$8)/1000</f>
        <v>17.001702509229467</v>
      </c>
      <c r="AS1740" s="31">
        <f>(AE1740*'Propiedades físicas'!$F$7)/1000</f>
        <v>1.1494562755454631</v>
      </c>
      <c r="AT1740" s="31">
        <f t="shared" si="1145"/>
        <v>1518.5505635756895</v>
      </c>
      <c r="AU1740" s="31">
        <f t="shared" si="1146"/>
        <v>0.65113540193926334</v>
      </c>
      <c r="AV1740" s="31">
        <f t="shared" ref="AV1740:AY1803" si="1149">AO1740/$AT1740</f>
        <v>0.17167869399462551</v>
      </c>
      <c r="AW1740" s="31">
        <f t="shared" si="1149"/>
        <v>9.4342751465893923E-2</v>
      </c>
      <c r="AX1740" s="31">
        <f t="shared" si="1149"/>
        <v>7.0890202714877393E-2</v>
      </c>
      <c r="AY1740" s="31">
        <f t="shared" si="1149"/>
        <v>1.1196006848264587E-2</v>
      </c>
      <c r="AZ1740" s="31">
        <f t="shared" ref="AZ1740:AZ1803" si="1150">AS1740/$AT1740</f>
        <v>7.5694303707534761E-4</v>
      </c>
      <c r="BA1740" s="31">
        <f t="shared" si="1147"/>
        <v>1</v>
      </c>
      <c r="BB1740" s="34">
        <f>AU1740*'Propiedades físicas'!$C$4+'Diseño reactor'!AV1740*'Propiedades físicas'!$C$5+'Diseño reactor'!AW1740*'Propiedades físicas'!$C$8+'Diseño reactor'!AX1740*'Propiedades físicas'!$C$9+'Diseño reactor'!AY1740*'Propiedades físicas'!$C$7+'Diseño reactor'!AZ1740*'Propiedades físicas'!$C$6</f>
        <v>875.47276832039859</v>
      </c>
      <c r="BC1740" s="45">
        <f>AU1740*'Propiedades físicas'!$L$4+'Diseño reactor'!AV1740*'Propiedades físicas'!$L$5+'Diseño reactor'!AW1740*'Propiedades físicas'!$L$8+AX1740*'Propiedades físicas'!$L$9+'Diseño reactor'!AY1740*'Propiedades físicas'!$L$7+'Diseño reactor'!AZ1740*'Propiedades físicas'!$L$6</f>
        <v>2.0909462819255618</v>
      </c>
      <c r="BD1740" s="29">
        <f t="shared" si="1126"/>
        <v>1.842880994777405</v>
      </c>
      <c r="BE1740" s="58">
        <f t="shared" si="1127"/>
        <v>41.669235109107134</v>
      </c>
      <c r="BF1740" s="30">
        <f>AU1740*'Propiedades físicas'!$I$4+'Diseño reactor'!AV1740*'Propiedades físicas'!$I$5+'Diseño reactor'!AW1740*'Propiedades físicas'!$I$8+'Diseño reactor'!AX1740*'Propiedades físicas'!$I$9+'Diseño reactor'!AY1740*'Propiedades físicas'!$I$7+'Diseño reactor'!AZ1740*'Propiedades físicas'!$I$6</f>
        <v>1.9930305758081732E-2</v>
      </c>
      <c r="BG1740" s="24">
        <f>AU1740*'Propiedades físicas'!$O$4+'Diseño reactor'!AV1740*'Propiedades físicas'!$O$5+'Diseño reactor'!AW1740*'Propiedades físicas'!$O$8+'Diseño reactor'!AX1740*'Propiedades físicas'!$O$9+'Diseño reactor'!AY1740*'Propiedades físicas'!$O$7+'Diseño reactor'!AZ1740*'Propiedades físicas'!$O$6</f>
        <v>0.1531731177570855</v>
      </c>
      <c r="BH1740" s="54">
        <f t="shared" si="1128"/>
        <v>41242.300277681868</v>
      </c>
      <c r="BI1740" s="34">
        <f t="shared" si="1148"/>
        <v>272.06600827038972</v>
      </c>
      <c r="BJ1740" s="27">
        <f t="shared" si="1129"/>
        <v>4795.6230361981661</v>
      </c>
      <c r="BK1740" s="34">
        <f t="shared" si="1130"/>
        <v>565.04656310936423</v>
      </c>
      <c r="BL1740" s="27">
        <f t="shared" si="1131"/>
        <v>105.5477815958583</v>
      </c>
      <c r="BM1740" s="34">
        <f t="shared" si="1132"/>
        <v>1.1054421768707483</v>
      </c>
      <c r="BN1740" s="45">
        <f t="shared" si="1133"/>
        <v>1834.4912931848464</v>
      </c>
      <c r="BO1740" s="45">
        <f t="shared" si="1134"/>
        <v>104.23925920043634</v>
      </c>
      <c r="BP1740" s="66">
        <f t="shared" si="1135"/>
        <v>6.6884137976951807</v>
      </c>
    </row>
    <row r="1741" spans="8:68">
      <c r="H1741" s="68">
        <v>1736</v>
      </c>
      <c r="I1741" s="31">
        <f>('Propiedades físicas'!$C$10*'Diseño reactor'!H1741)/1000</f>
        <v>1519.4258088572892</v>
      </c>
      <c r="J1741" s="31">
        <f t="shared" si="1113"/>
        <v>0.30011337002557747</v>
      </c>
      <c r="K1741" s="31">
        <f>(I1741*1000)/'Propiedades físicas'!$F$10</f>
        <v>9925.1419924982965</v>
      </c>
      <c r="L1741" s="31">
        <f t="shared" si="1114"/>
        <v>1417.8774274997565</v>
      </c>
      <c r="M1741" s="31">
        <f t="shared" si="1115"/>
        <v>8507.2645649985388</v>
      </c>
      <c r="N1741" s="31">
        <f t="shared" si="1116"/>
        <v>0.81674967021875378</v>
      </c>
      <c r="O1741" s="32">
        <f t="shared" si="1117"/>
        <v>4.9004980213125222</v>
      </c>
      <c r="P1741" s="33">
        <f t="shared" si="1118"/>
        <v>0.64815096321886612</v>
      </c>
      <c r="Q1741" s="31">
        <f t="shared" si="1119"/>
        <v>4.689911782161186</v>
      </c>
      <c r="R1741" s="31">
        <f t="shared" si="1120"/>
        <v>0.13379548021141446</v>
      </c>
      <c r="S1741" s="31">
        <f t="shared" si="1121"/>
        <v>0.21058623915133554</v>
      </c>
      <c r="T1741" s="31">
        <f t="shared" si="1122"/>
        <v>2.7618921425498443E-2</v>
      </c>
      <c r="U1741" s="31">
        <f t="shared" si="1123"/>
        <v>7.1843053629747199E-3</v>
      </c>
      <c r="V1741" s="47">
        <f t="shared" si="1136"/>
        <v>6.4185823542062476E-4</v>
      </c>
      <c r="W1741" s="31">
        <f t="shared" si="1124"/>
        <v>0.20642641576424642</v>
      </c>
      <c r="X1741" s="34">
        <f>(S1741*H1741*'Propiedades físicas'!$F$5*60*24*365)/(1000000)</f>
        <v>56581.717019977747</v>
      </c>
      <c r="Y1741" s="34">
        <f>(U1741*H1741*'Propiedades físicas'!$F$7*60*24*365)/(1000000)</f>
        <v>603.67380870309876</v>
      </c>
      <c r="Z1741" s="31">
        <f t="shared" si="1137"/>
        <v>1125.1900721479515</v>
      </c>
      <c r="AA1741" s="31">
        <f t="shared" si="1138"/>
        <v>8141.6868538318186</v>
      </c>
      <c r="AB1741" s="31">
        <f t="shared" si="1138"/>
        <v>232.26895364701551</v>
      </c>
      <c r="AC1741" s="31">
        <f t="shared" si="1138"/>
        <v>365.57771116671847</v>
      </c>
      <c r="AD1741" s="31">
        <f t="shared" si="1138"/>
        <v>47.946447594665294</v>
      </c>
      <c r="AE1741" s="31">
        <f t="shared" si="1139"/>
        <v>12.471954110124114</v>
      </c>
      <c r="AF1741" s="31">
        <f t="shared" si="1140"/>
        <v>9925.1419924982929</v>
      </c>
      <c r="AG1741" s="31">
        <f t="shared" si="1141"/>
        <v>0.11336765489082196</v>
      </c>
      <c r="AH1741" s="31">
        <f t="shared" si="1142"/>
        <v>0.82030935778909153</v>
      </c>
      <c r="AI1741" s="31">
        <f t="shared" si="1142"/>
        <v>2.3402078662710421E-2</v>
      </c>
      <c r="AJ1741" s="31">
        <f t="shared" si="1142"/>
        <v>3.6833499353765682E-2</v>
      </c>
      <c r="AK1741" s="31">
        <f t="shared" si="1142"/>
        <v>4.8308072197762609E-3</v>
      </c>
      <c r="AL1741" s="31">
        <f t="shared" si="1143"/>
        <v>1.2566020838342439E-3</v>
      </c>
      <c r="AM1741" s="31">
        <f t="shared" si="1144"/>
        <v>1</v>
      </c>
      <c r="AN1741" s="31">
        <f>(Z1741*'Propiedades físicas'!$F$4)/1000</f>
        <v>989.46964564546556</v>
      </c>
      <c r="AO1741" s="31">
        <f>(AA1741*'Propiedades físicas'!$F$6)/1000</f>
        <v>260.85964679677147</v>
      </c>
      <c r="AP1741" s="31">
        <f>(AB1741*'Propiedades físicas'!$F$9)/1000</f>
        <v>143.29833095252621</v>
      </c>
      <c r="AQ1741" s="31">
        <f>(AC1741*'Propiedades físicas'!$F$5)/1000</f>
        <v>107.65166860726359</v>
      </c>
      <c r="AR1741" s="31">
        <f>(AD1741*'Propiedades físicas'!$F$8)/1000</f>
        <v>16.997974601260733</v>
      </c>
      <c r="AS1741" s="31">
        <f>(AE1741*'Propiedades físicas'!$F$7)/1000</f>
        <v>1.1485422540013297</v>
      </c>
      <c r="AT1741" s="31">
        <f t="shared" si="1145"/>
        <v>1519.425808857289</v>
      </c>
      <c r="AU1741" s="31">
        <f t="shared" si="1146"/>
        <v>0.65121287257165505</v>
      </c>
      <c r="AV1741" s="31">
        <f t="shared" si="1149"/>
        <v>0.17168304321022135</v>
      </c>
      <c r="AW1741" s="31">
        <f t="shared" si="1149"/>
        <v>9.4310844344743794E-2</v>
      </c>
      <c r="AX1741" s="31">
        <f t="shared" si="1149"/>
        <v>7.0850230382900323E-2</v>
      </c>
      <c r="AY1741" s="31">
        <f t="shared" si="1149"/>
        <v>1.1187104037705111E-2</v>
      </c>
      <c r="AZ1741" s="31">
        <f t="shared" si="1150"/>
        <v>7.559054527743682E-4</v>
      </c>
      <c r="BA1741" s="31">
        <f t="shared" si="1147"/>
        <v>0.99999999999999989</v>
      </c>
      <c r="BB1741" s="34">
        <f>AU1741*'Propiedades físicas'!$C$4+'Diseño reactor'!AV1741*'Propiedades físicas'!$C$5+'Diseño reactor'!AW1741*'Propiedades físicas'!$C$8+'Diseño reactor'!AX1741*'Propiedades físicas'!$C$9+'Diseño reactor'!AY1741*'Propiedades físicas'!$C$7+'Diseño reactor'!AZ1741*'Propiedades físicas'!$C$6</f>
        <v>875.47243899189573</v>
      </c>
      <c r="BC1741" s="45">
        <f>AU1741*'Propiedades físicas'!$L$4+'Diseño reactor'!AV1741*'Propiedades físicas'!$L$5+'Diseño reactor'!AW1741*'Propiedades físicas'!$L$8+AX1741*'Propiedades físicas'!$L$9+'Diseño reactor'!AY1741*'Propiedades físicas'!$L$7+'Diseño reactor'!AZ1741*'Propiedades físicas'!$L$6</f>
        <v>2.0910026422858512</v>
      </c>
      <c r="BD1741" s="29">
        <f t="shared" si="1126"/>
        <v>1.8419896059964487</v>
      </c>
      <c r="BE1741" s="58">
        <f t="shared" si="1127"/>
        <v>41.668267531942845</v>
      </c>
      <c r="BF1741" s="30">
        <f>AU1741*'Propiedades físicas'!$I$4+'Diseño reactor'!AV1741*'Propiedades físicas'!$I$5+'Diseño reactor'!AW1741*'Propiedades físicas'!$I$8+'Diseño reactor'!AX1741*'Propiedades físicas'!$I$9+'Diseño reactor'!AY1741*'Propiedades físicas'!$I$7+'Diseño reactor'!AZ1741*'Propiedades físicas'!$I$6</f>
        <v>1.9930455267243522E-2</v>
      </c>
      <c r="BG1741" s="24">
        <f>AU1741*'Propiedades físicas'!$O$4+'Diseño reactor'!AV1741*'Propiedades físicas'!$O$5+'Diseño reactor'!AW1741*'Propiedades físicas'!$O$8+'Diseño reactor'!AX1741*'Propiedades físicas'!$O$9+'Diseño reactor'!AY1741*'Propiedades físicas'!$O$7+'Diseño reactor'!AZ1741*'Propiedades físicas'!$O$6</f>
        <v>0.1531757914801849</v>
      </c>
      <c r="BH1741" s="54">
        <f t="shared" si="1128"/>
        <v>41241.975382714336</v>
      </c>
      <c r="BI1741" s="34">
        <f t="shared" si="1148"/>
        <v>272.07063350579955</v>
      </c>
      <c r="BJ1741" s="27">
        <f t="shared" si="1129"/>
        <v>4795.6250260393899</v>
      </c>
      <c r="BK1741" s="34">
        <f t="shared" si="1130"/>
        <v>565.05666077366607</v>
      </c>
      <c r="BL1741" s="27">
        <f t="shared" si="1131"/>
        <v>105.54813392158896</v>
      </c>
      <c r="BM1741" s="34">
        <f t="shared" si="1132"/>
        <v>1.1054421768707483</v>
      </c>
      <c r="BN1741" s="45">
        <f t="shared" si="1133"/>
        <v>1835.6762588131444</v>
      </c>
      <c r="BO1741" s="45">
        <f t="shared" si="1134"/>
        <v>104.25086306563492</v>
      </c>
      <c r="BP1741" s="66">
        <f t="shared" si="1135"/>
        <v>6.6884112816999588</v>
      </c>
    </row>
    <row r="1742" spans="8:68">
      <c r="H1742" s="68">
        <v>1737</v>
      </c>
      <c r="I1742" s="31">
        <f>('Propiedades físicas'!$C$10*'Diseño reactor'!H1742)/1000</f>
        <v>1520.301054138889</v>
      </c>
      <c r="J1742" s="31">
        <f t="shared" si="1113"/>
        <v>0.29994059318618455</v>
      </c>
      <c r="K1742" s="31">
        <f>(I1742*1000)/'Propiedades físicas'!$F$10</f>
        <v>9930.8592401898295</v>
      </c>
      <c r="L1742" s="31">
        <f t="shared" si="1114"/>
        <v>1418.6941771699755</v>
      </c>
      <c r="M1742" s="31">
        <f t="shared" si="1115"/>
        <v>8512.1650630198528</v>
      </c>
      <c r="N1742" s="31">
        <f t="shared" si="1116"/>
        <v>0.81674967021875389</v>
      </c>
      <c r="O1742" s="32">
        <f t="shared" si="1117"/>
        <v>4.9004980213125231</v>
      </c>
      <c r="P1742" s="33">
        <f t="shared" si="1118"/>
        <v>0.64822799913277473</v>
      </c>
      <c r="Q1742" s="31">
        <f t="shared" si="1119"/>
        <v>4.690030458737148</v>
      </c>
      <c r="R1742" s="31">
        <f t="shared" si="1120"/>
        <v>0.1337502415266571</v>
      </c>
      <c r="S1742" s="31">
        <f t="shared" si="1121"/>
        <v>0.2104675625753758</v>
      </c>
      <c r="T1742" s="31">
        <f t="shared" si="1122"/>
        <v>2.7596967629247571E-2</v>
      </c>
      <c r="U1742" s="31">
        <f t="shared" si="1123"/>
        <v>7.1744619300745244E-3</v>
      </c>
      <c r="V1742" s="47">
        <f t="shared" si="1136"/>
        <v>6.4193452341303908E-4</v>
      </c>
      <c r="W1742" s="31">
        <f t="shared" si="1124"/>
        <v>0.20633209566015892</v>
      </c>
      <c r="X1742" s="34">
        <f>(S1742*H1742*'Propiedades físicas'!$F$5*60*24*365)/(1000000)</f>
        <v>56582.404992016869</v>
      </c>
      <c r="Y1742" s="34">
        <f>(U1742*H1742*'Propiedades físicas'!$F$7*60*24*365)/(1000000)</f>
        <v>603.19395898000232</v>
      </c>
      <c r="Z1742" s="31">
        <f t="shared" si="1137"/>
        <v>1125.9720344936297</v>
      </c>
      <c r="AA1742" s="31">
        <f t="shared" si="1138"/>
        <v>8146.5829068264256</v>
      </c>
      <c r="AB1742" s="31">
        <f t="shared" si="1138"/>
        <v>232.32416953180339</v>
      </c>
      <c r="AC1742" s="31">
        <f t="shared" si="1138"/>
        <v>365.58215619342775</v>
      </c>
      <c r="AD1742" s="31">
        <f t="shared" si="1138"/>
        <v>47.935932772003028</v>
      </c>
      <c r="AE1742" s="31">
        <f t="shared" si="1139"/>
        <v>12.462040372539448</v>
      </c>
      <c r="AF1742" s="31">
        <f t="shared" si="1140"/>
        <v>9930.8592401898295</v>
      </c>
      <c r="AG1742" s="31">
        <f t="shared" si="1141"/>
        <v>0.11338112919140586</v>
      </c>
      <c r="AH1742" s="31">
        <f t="shared" si="1142"/>
        <v>0.82033011543024381</v>
      </c>
      <c r="AI1742" s="31">
        <f t="shared" si="1142"/>
        <v>2.3394165994377995E-2</v>
      </c>
      <c r="AJ1742" s="31">
        <f t="shared" si="1142"/>
        <v>3.6812741712613339E-2</v>
      </c>
      <c r="AK1742" s="31">
        <f t="shared" si="1142"/>
        <v>4.8269672958416365E-3</v>
      </c>
      <c r="AL1742" s="31">
        <f t="shared" si="1143"/>
        <v>1.2548803755173591E-3</v>
      </c>
      <c r="AM1742" s="31">
        <f t="shared" si="1144"/>
        <v>1.0000000000000002</v>
      </c>
      <c r="AN1742" s="31">
        <f>(Z1742*'Propiedades físicas'!$F$4)/1000</f>
        <v>990.15728769300813</v>
      </c>
      <c r="AO1742" s="31">
        <f>(AA1742*'Propiedades físicas'!$F$6)/1000</f>
        <v>261.01651633471869</v>
      </c>
      <c r="AP1742" s="31">
        <f>(AB1742*'Propiedades físicas'!$F$9)/1000</f>
        <v>143.3323963926461</v>
      </c>
      <c r="AQ1742" s="31">
        <f>(AC1742*'Propiedades físicas'!$F$5)/1000</f>
        <v>107.65297753427868</v>
      </c>
      <c r="AR1742" s="31">
        <f>(AD1742*'Propiedades físicas'!$F$8)/1000</f>
        <v>16.994246886330508</v>
      </c>
      <c r="AS1742" s="31">
        <f>(AE1742*'Propiedades físicas'!$F$7)/1000</f>
        <v>1.1476292979071578</v>
      </c>
      <c r="AT1742" s="31">
        <f t="shared" si="1145"/>
        <v>1520.3010541388894</v>
      </c>
      <c r="AU1742" s="31">
        <f t="shared" si="1146"/>
        <v>0.65129027240847448</v>
      </c>
      <c r="AV1742" s="31">
        <f t="shared" si="1149"/>
        <v>0.17168738758953273</v>
      </c>
      <c r="AW1742" s="31">
        <f t="shared" si="1149"/>
        <v>9.4278956133349995E-2</v>
      </c>
      <c r="AX1742" s="31">
        <f t="shared" si="1149"/>
        <v>7.0810302499759947E-2</v>
      </c>
      <c r="AY1742" s="31">
        <f t="shared" si="1149"/>
        <v>1.1178211604908861E-2</v>
      </c>
      <c r="AZ1742" s="31">
        <f t="shared" si="1150"/>
        <v>7.5486976397394143E-4</v>
      </c>
      <c r="BA1742" s="31">
        <f t="shared" si="1147"/>
        <v>1</v>
      </c>
      <c r="BB1742" s="34">
        <f>AU1742*'Propiedades físicas'!$C$4+'Diseño reactor'!AV1742*'Propiedades físicas'!$C$5+'Diseño reactor'!AW1742*'Propiedades físicas'!$C$8+'Diseño reactor'!AX1742*'Propiedades físicas'!$C$9+'Diseño reactor'!AY1742*'Propiedades físicas'!$C$7+'Diseño reactor'!AZ1742*'Propiedades físicas'!$C$6</f>
        <v>875.47211023064722</v>
      </c>
      <c r="BC1742" s="45">
        <f>AU1742*'Propiedades físicas'!$L$4+'Diseño reactor'!AV1742*'Propiedades físicas'!$L$5+'Diseño reactor'!AW1742*'Propiedades físicas'!$L$8+AX1742*'Propiedades físicas'!$L$9+'Diseño reactor'!AY1742*'Propiedades físicas'!$L$7+'Diseño reactor'!AZ1742*'Propiedades físicas'!$L$6</f>
        <v>2.0910589487972748</v>
      </c>
      <c r="BD1742" s="29">
        <f t="shared" si="1126"/>
        <v>1.8410990806573992</v>
      </c>
      <c r="BE1742" s="58">
        <f t="shared" si="1127"/>
        <v>41.667300909377893</v>
      </c>
      <c r="BF1742" s="30">
        <f>AU1742*'Propiedades físicas'!$I$4+'Diseño reactor'!AV1742*'Propiedades físicas'!$I$5+'Diseño reactor'!AW1742*'Propiedades físicas'!$I$8+'Diseño reactor'!AX1742*'Propiedades físicas'!$I$9+'Diseño reactor'!AY1742*'Propiedades físicas'!$I$7+'Diseño reactor'!AZ1742*'Propiedades físicas'!$I$6</f>
        <v>1.9930604509705553E-2</v>
      </c>
      <c r="BG1742" s="24">
        <f>AU1742*'Propiedades físicas'!$O$4+'Diseño reactor'!AV1742*'Propiedades físicas'!$O$5+'Diseño reactor'!AW1742*'Propiedades físicas'!$O$8+'Diseño reactor'!AX1742*'Propiedades físicas'!$O$9+'Diseño reactor'!AY1742*'Propiedades físicas'!$O$7+'Diseño reactor'!AZ1742*'Propiedades físicas'!$O$6</f>
        <v>0.15317846280719424</v>
      </c>
      <c r="BH1742" s="54">
        <f t="shared" si="1128"/>
        <v>41241.651071215136</v>
      </c>
      <c r="BI1742" s="34">
        <f t="shared" si="1148"/>
        <v>272.07525229846959</v>
      </c>
      <c r="BJ1742" s="27">
        <f t="shared" si="1129"/>
        <v>4795.6270225984899</v>
      </c>
      <c r="BK1742" s="34">
        <f t="shared" si="1130"/>
        <v>565.06675039867571</v>
      </c>
      <c r="BL1742" s="27">
        <f t="shared" si="1131"/>
        <v>105.54848595658648</v>
      </c>
      <c r="BM1742" s="34">
        <f t="shared" si="1132"/>
        <v>1.1054421768707483</v>
      </c>
      <c r="BN1742" s="45">
        <f t="shared" si="1133"/>
        <v>1836.8612590276452</v>
      </c>
      <c r="BO1742" s="45">
        <f t="shared" si="1134"/>
        <v>104.26245632882038</v>
      </c>
      <c r="BP1742" s="66">
        <f t="shared" si="1135"/>
        <v>6.6884087700384303</v>
      </c>
    </row>
    <row r="1743" spans="8:68">
      <c r="H1743" s="68">
        <v>1738</v>
      </c>
      <c r="I1743" s="31">
        <f>('Propiedades físicas'!$C$10*'Diseño reactor'!H1743)/1000</f>
        <v>1521.1762994204887</v>
      </c>
      <c r="J1743" s="31">
        <f t="shared" si="1113"/>
        <v>0.29976801516939156</v>
      </c>
      <c r="K1743" s="31">
        <f>(I1743*1000)/'Propiedades físicas'!$F$10</f>
        <v>9936.5764878813588</v>
      </c>
      <c r="L1743" s="31">
        <f t="shared" si="1114"/>
        <v>1419.5109268401941</v>
      </c>
      <c r="M1743" s="31">
        <f t="shared" si="1115"/>
        <v>8517.065561041165</v>
      </c>
      <c r="N1743" s="31">
        <f t="shared" si="1116"/>
        <v>0.81674967021875378</v>
      </c>
      <c r="O1743" s="32">
        <f t="shared" si="1117"/>
        <v>4.9004980213125231</v>
      </c>
      <c r="P1743" s="33">
        <f t="shared" si="1118"/>
        <v>0.64830496468052456</v>
      </c>
      <c r="Q1743" s="31">
        <f t="shared" si="1119"/>
        <v>4.6901490034163835</v>
      </c>
      <c r="R1743" s="31">
        <f t="shared" si="1120"/>
        <v>0.13370502965166128</v>
      </c>
      <c r="S1743" s="31">
        <f t="shared" si="1121"/>
        <v>0.21034901789613991</v>
      </c>
      <c r="T1743" s="31">
        <f t="shared" si="1122"/>
        <v>2.7575039415225162E-2</v>
      </c>
      <c r="U1743" s="31">
        <f t="shared" si="1123"/>
        <v>7.1646364713427594E-3</v>
      </c>
      <c r="V1743" s="47">
        <f t="shared" si="1136"/>
        <v>6.4201074172246127E-4</v>
      </c>
      <c r="W1743" s="31">
        <f t="shared" si="1124"/>
        <v>0.20623786170995806</v>
      </c>
      <c r="X1743" s="34">
        <f>(S1743*H1743*'Propiedades físicas'!$F$5*60*24*365)/(1000000)</f>
        <v>56583.091707814856</v>
      </c>
      <c r="Y1743" s="34">
        <f>(U1743*H1743*'Propiedades físicas'!$F$7*60*24*365)/(1000000)</f>
        <v>602.71466841419658</v>
      </c>
      <c r="Z1743" s="31">
        <f t="shared" si="1137"/>
        <v>1126.7540286147516</v>
      </c>
      <c r="AA1743" s="31">
        <f t="shared" si="1138"/>
        <v>8151.4789679376745</v>
      </c>
      <c r="AB1743" s="31">
        <f t="shared" si="1138"/>
        <v>232.3793415345873</v>
      </c>
      <c r="AC1743" s="31">
        <f t="shared" si="1138"/>
        <v>365.58659310349117</v>
      </c>
      <c r="AD1743" s="31">
        <f t="shared" si="1138"/>
        <v>47.925418503661334</v>
      </c>
      <c r="AE1743" s="31">
        <f t="shared" si="1139"/>
        <v>12.452138187193716</v>
      </c>
      <c r="AF1743" s="31">
        <f t="shared" si="1140"/>
        <v>9936.5764878813607</v>
      </c>
      <c r="AG1743" s="31">
        <f t="shared" si="1141"/>
        <v>0.11339459118429167</v>
      </c>
      <c r="AH1743" s="31">
        <f t="shared" si="1142"/>
        <v>0.8203508500014276</v>
      </c>
      <c r="AI1743" s="31">
        <f t="shared" si="1142"/>
        <v>2.3386258015323177E-2</v>
      </c>
      <c r="AJ1743" s="31">
        <f t="shared" si="1142"/>
        <v>3.6792007141429467E-2</v>
      </c>
      <c r="AK1743" s="31">
        <f t="shared" si="1142"/>
        <v>4.8231318464776202E-3</v>
      </c>
      <c r="AL1743" s="31">
        <f t="shared" si="1143"/>
        <v>1.2531618110503484E-3</v>
      </c>
      <c r="AM1743" s="31">
        <f t="shared" si="1144"/>
        <v>0.99999999999999989</v>
      </c>
      <c r="AN1743" s="31">
        <f>(Z1743*'Propiedades físicas'!$F$4)/1000</f>
        <v>990.8449576832403</v>
      </c>
      <c r="AO1743" s="31">
        <f>(AA1743*'Propiedades físicas'!$F$6)/1000</f>
        <v>261.17338613272307</v>
      </c>
      <c r="AP1743" s="31">
        <f>(AB1743*'Propiedades físicas'!$F$9)/1000</f>
        <v>143.36643475976362</v>
      </c>
      <c r="AQ1743" s="31">
        <f>(AC1743*'Propiedades físicas'!$F$5)/1000</f>
        <v>107.65428407118506</v>
      </c>
      <c r="AR1743" s="31">
        <f>(AD1743*'Propiedades físicas'!$F$8)/1000</f>
        <v>16.990519367918008</v>
      </c>
      <c r="AS1743" s="31">
        <f>(AE1743*'Propiedades físicas'!$F$7)/1000</f>
        <v>1.1467174056586693</v>
      </c>
      <c r="AT1743" s="31">
        <f t="shared" si="1145"/>
        <v>1521.1762994204887</v>
      </c>
      <c r="AU1743" s="31">
        <f t="shared" si="1146"/>
        <v>0.65136760154672091</v>
      </c>
      <c r="AV1743" s="31">
        <f t="shared" si="1149"/>
        <v>0.17169172714051642</v>
      </c>
      <c r="AW1743" s="31">
        <f t="shared" si="1149"/>
        <v>9.4247086819838621E-2</v>
      </c>
      <c r="AX1743" s="31">
        <f t="shared" si="1149"/>
        <v>7.0770418992326736E-2</v>
      </c>
      <c r="AY1743" s="31">
        <f t="shared" si="1149"/>
        <v>1.1169329534249752E-2</v>
      </c>
      <c r="AZ1743" s="31">
        <f t="shared" si="1150"/>
        <v>7.5383596634757315E-4</v>
      </c>
      <c r="BA1743" s="31">
        <f t="shared" si="1147"/>
        <v>1</v>
      </c>
      <c r="BB1743" s="34">
        <f>AU1743*'Propiedades físicas'!$C$4+'Diseño reactor'!AV1743*'Propiedades físicas'!$C$5+'Diseño reactor'!AW1743*'Propiedades físicas'!$C$8+'Diseño reactor'!AX1743*'Propiedades físicas'!$C$9+'Diseño reactor'!AY1743*'Propiedades físicas'!$C$7+'Diseño reactor'!AZ1743*'Propiedades físicas'!$C$6</f>
        <v>875.47178203542819</v>
      </c>
      <c r="BC1743" s="45">
        <f>AU1743*'Propiedades físicas'!$L$4+'Diseño reactor'!AV1743*'Propiedades físicas'!$L$5+'Diseño reactor'!AW1743*'Propiedades físicas'!$L$8+AX1743*'Propiedades físicas'!$L$9+'Diseño reactor'!AY1743*'Propiedades físicas'!$L$7+'Diseño reactor'!AZ1743*'Propiedades físicas'!$L$6</f>
        <v>2.0911152015362582</v>
      </c>
      <c r="BD1743" s="29">
        <f t="shared" si="1126"/>
        <v>1.8402094175048245</v>
      </c>
      <c r="BE1743" s="58">
        <f t="shared" si="1127"/>
        <v>41.666335239994339</v>
      </c>
      <c r="BF1743" s="30">
        <f>AU1743*'Propiedades físicas'!$I$4+'Diseño reactor'!AV1743*'Propiedades físicas'!$I$5+'Diseño reactor'!AW1743*'Propiedades físicas'!$I$8+'Diseño reactor'!AX1743*'Propiedades físicas'!$I$9+'Diseño reactor'!AY1743*'Propiedades físicas'!$I$7+'Diseño reactor'!AZ1743*'Propiedades físicas'!$I$6</f>
        <v>1.9930753486036189E-2</v>
      </c>
      <c r="BG1743" s="24">
        <f>AU1743*'Propiedades físicas'!$O$4+'Diseño reactor'!AV1743*'Propiedades físicas'!$O$5+'Diseño reactor'!AW1743*'Propiedades físicas'!$O$8+'Diseño reactor'!AX1743*'Propiedades físicas'!$O$9+'Diseño reactor'!AY1743*'Propiedades físicas'!$O$7+'Diseño reactor'!AZ1743*'Propiedades físicas'!$O$6</f>
        <v>0.15318113174123704</v>
      </c>
      <c r="BH1743" s="54">
        <f t="shared" si="1128"/>
        <v>41241.327341924371</v>
      </c>
      <c r="BI1743" s="34">
        <f t="shared" si="1148"/>
        <v>272.07986466065699</v>
      </c>
      <c r="BJ1743" s="27">
        <f t="shared" si="1129"/>
        <v>4795.629025852827</v>
      </c>
      <c r="BK1743" s="34">
        <f t="shared" si="1130"/>
        <v>565.07683199327857</v>
      </c>
      <c r="BL1743" s="27">
        <f t="shared" si="1131"/>
        <v>105.54883770118572</v>
      </c>
      <c r="BM1743" s="34">
        <f t="shared" si="1132"/>
        <v>1.1054421768707483</v>
      </c>
      <c r="BN1743" s="45">
        <f t="shared" si="1133"/>
        <v>1838.0462937793452</v>
      </c>
      <c r="BO1743" s="45">
        <f t="shared" si="1134"/>
        <v>104.27403900451536</v>
      </c>
      <c r="BP1743" s="66">
        <f t="shared" si="1135"/>
        <v>6.6884062627012399</v>
      </c>
    </row>
    <row r="1744" spans="8:68">
      <c r="H1744" s="68">
        <v>1739</v>
      </c>
      <c r="I1744" s="31">
        <f>('Propiedades físicas'!$C$10*'Diseño reactor'!H1744)/1000</f>
        <v>1522.0515447020887</v>
      </c>
      <c r="J1744" s="31">
        <f t="shared" si="1113"/>
        <v>0.29959563563220387</v>
      </c>
      <c r="K1744" s="31">
        <f>(I1744*1000)/'Propiedades físicas'!$F$10</f>
        <v>9942.2937355728918</v>
      </c>
      <c r="L1744" s="31">
        <f t="shared" si="1114"/>
        <v>1420.3276765104131</v>
      </c>
      <c r="M1744" s="31">
        <f t="shared" si="1115"/>
        <v>8521.966059062479</v>
      </c>
      <c r="N1744" s="31">
        <f t="shared" si="1116"/>
        <v>0.81674967021875389</v>
      </c>
      <c r="O1744" s="32">
        <f t="shared" si="1117"/>
        <v>4.900498021312524</v>
      </c>
      <c r="P1744" s="33">
        <f t="shared" si="1118"/>
        <v>0.64838185995848296</v>
      </c>
      <c r="Q1744" s="31">
        <f t="shared" si="1119"/>
        <v>4.6902674164157867</v>
      </c>
      <c r="R1744" s="31">
        <f t="shared" si="1120"/>
        <v>0.13365984456957644</v>
      </c>
      <c r="S1744" s="31">
        <f t="shared" si="1121"/>
        <v>0.21023060489673745</v>
      </c>
      <c r="T1744" s="31">
        <f t="shared" si="1122"/>
        <v>2.7553136744922588E-2</v>
      </c>
      <c r="U1744" s="31">
        <f t="shared" si="1123"/>
        <v>7.1548289457719783E-3</v>
      </c>
      <c r="V1744" s="47">
        <f t="shared" si="1136"/>
        <v>6.4208689044432303E-4</v>
      </c>
      <c r="W1744" s="31">
        <f t="shared" si="1124"/>
        <v>0.20614371379565574</v>
      </c>
      <c r="X1744" s="34">
        <f>(S1744*H1744*'Propiedades físicas'!$F$5*60*24*365)/(1000000)</f>
        <v>56583.77717023778</v>
      </c>
      <c r="Y1744" s="34">
        <f>(U1744*H1744*'Propiedades físicas'!$F$7*60*24*365)/(1000000)</f>
        <v>602.23593616398944</v>
      </c>
      <c r="Z1744" s="31">
        <f t="shared" si="1137"/>
        <v>1127.5360544678019</v>
      </c>
      <c r="AA1744" s="31">
        <f t="shared" si="1138"/>
        <v>8156.3750371470533</v>
      </c>
      <c r="AB1744" s="31">
        <f t="shared" si="1138"/>
        <v>232.43446970649345</v>
      </c>
      <c r="AC1744" s="31">
        <f t="shared" si="1138"/>
        <v>365.59102191542644</v>
      </c>
      <c r="AD1744" s="31">
        <f t="shared" si="1138"/>
        <v>47.914904799420377</v>
      </c>
      <c r="AE1744" s="31">
        <f t="shared" si="1139"/>
        <v>12.442247536697471</v>
      </c>
      <c r="AF1744" s="31">
        <f t="shared" si="1140"/>
        <v>9942.2937355728918</v>
      </c>
      <c r="AG1744" s="31">
        <f t="shared" si="1141"/>
        <v>0.11340804088633491</v>
      </c>
      <c r="AH1744" s="31">
        <f t="shared" si="1142"/>
        <v>0.82037156154057933</v>
      </c>
      <c r="AI1744" s="31">
        <f t="shared" si="1142"/>
        <v>2.3378354722598645E-2</v>
      </c>
      <c r="AJ1744" s="31">
        <f t="shared" si="1142"/>
        <v>3.6771295602277883E-2</v>
      </c>
      <c r="AK1744" s="31">
        <f t="shared" si="1142"/>
        <v>4.8193008649486894E-3</v>
      </c>
      <c r="AL1744" s="31">
        <f t="shared" si="1143"/>
        <v>1.2514463832606257E-3</v>
      </c>
      <c r="AM1744" s="31">
        <f t="shared" si="1144"/>
        <v>1</v>
      </c>
      <c r="AN1744" s="31">
        <f>(Z1744*'Propiedades físicas'!$F$4)/1000</f>
        <v>991.53265557789575</v>
      </c>
      <c r="AO1744" s="31">
        <f>(AA1744*'Propiedades físicas'!$F$6)/1000</f>
        <v>261.33025619019156</v>
      </c>
      <c r="AP1744" s="31">
        <f>(AB1744*'Propiedades físicas'!$F$9)/1000</f>
        <v>143.40044608542109</v>
      </c>
      <c r="AQ1744" s="31">
        <f>(AC1744*'Propiedades físicas'!$F$5)/1000</f>
        <v>107.65558822343564</v>
      </c>
      <c r="AR1744" s="31">
        <f>(AD1744*'Propiedades físicas'!$F$8)/1000</f>
        <v>16.986792049490504</v>
      </c>
      <c r="AS1744" s="31">
        <f>(AE1744*'Propiedades físicas'!$F$7)/1000</f>
        <v>1.1458065756544702</v>
      </c>
      <c r="AT1744" s="31">
        <f t="shared" si="1145"/>
        <v>1522.0515447020889</v>
      </c>
      <c r="AU1744" s="31">
        <f t="shared" si="1146"/>
        <v>0.65144486008321645</v>
      </c>
      <c r="AV1744" s="31">
        <f t="shared" si="1149"/>
        <v>0.17169606187111208</v>
      </c>
      <c r="AW1744" s="31">
        <f t="shared" si="1149"/>
        <v>9.4215236392331814E-2</v>
      </c>
      <c r="AX1744" s="31">
        <f t="shared" si="1149"/>
        <v>7.073057978762938E-2</v>
      </c>
      <c r="AY1744" s="31">
        <f t="shared" si="1149"/>
        <v>1.1160457810129766E-2</v>
      </c>
      <c r="AZ1744" s="31">
        <f t="shared" si="1150"/>
        <v>7.5280405558061361E-4</v>
      </c>
      <c r="BA1744" s="31">
        <f t="shared" si="1147"/>
        <v>1</v>
      </c>
      <c r="BB1744" s="34">
        <f>AU1744*'Propiedades físicas'!$C$4+'Diseño reactor'!AV1744*'Propiedades físicas'!$C$5+'Diseño reactor'!AW1744*'Propiedades físicas'!$C$8+'Diseño reactor'!AX1744*'Propiedades físicas'!$C$9+'Diseño reactor'!AY1744*'Propiedades físicas'!$C$7+'Diseño reactor'!AZ1744*'Propiedades físicas'!$C$6</f>
        <v>875.47145440501754</v>
      </c>
      <c r="BC1744" s="45">
        <f>AU1744*'Propiedades físicas'!$L$4+'Diseño reactor'!AV1744*'Propiedades físicas'!$L$5+'Diseño reactor'!AW1744*'Propiedades físicas'!$L$8+AX1744*'Propiedades físicas'!$L$9+'Diseño reactor'!AY1744*'Propiedades físicas'!$L$7+'Diseño reactor'!AZ1744*'Propiedades físicas'!$L$6</f>
        <v>2.0911714005790834</v>
      </c>
      <c r="BD1744" s="29">
        <f t="shared" si="1126"/>
        <v>1.8393206152857273</v>
      </c>
      <c r="BE1744" s="58">
        <f t="shared" si="1127"/>
        <v>41.665370522377081</v>
      </c>
      <c r="BF1744" s="30">
        <f>AU1744*'Propiedades físicas'!$I$4+'Diseño reactor'!AV1744*'Propiedades físicas'!$I$5+'Diseño reactor'!AW1744*'Propiedades físicas'!$I$8+'Diseño reactor'!AX1744*'Propiedades físicas'!$I$9+'Diseño reactor'!AY1744*'Propiedades físicas'!$I$7+'Diseño reactor'!AZ1744*'Propiedades físicas'!$I$6</f>
        <v>1.9930902196802318E-2</v>
      </c>
      <c r="BG1744" s="24">
        <f>AU1744*'Propiedades físicas'!$O$4+'Diseño reactor'!AV1744*'Propiedades físicas'!$O$5+'Diseño reactor'!AW1744*'Propiedades físicas'!$O$8+'Diseño reactor'!AX1744*'Propiedades físicas'!$O$9+'Diseño reactor'!AY1744*'Propiedades físicas'!$O$7+'Diseño reactor'!AZ1744*'Propiedades físicas'!$O$6</f>
        <v>0.15318379828543158</v>
      </c>
      <c r="BH1744" s="54">
        <f t="shared" si="1128"/>
        <v>41241.004193585482</v>
      </c>
      <c r="BI1744" s="34">
        <f t="shared" si="1148"/>
        <v>272.08447060458923</v>
      </c>
      <c r="BJ1744" s="27">
        <f t="shared" si="1129"/>
        <v>4795.6310357798402</v>
      </c>
      <c r="BK1744" s="34">
        <f t="shared" si="1130"/>
        <v>565.08690556634951</v>
      </c>
      <c r="BL1744" s="27">
        <f t="shared" si="1131"/>
        <v>105.54918915572115</v>
      </c>
      <c r="BM1744" s="34">
        <f t="shared" si="1132"/>
        <v>1.1054421768707483</v>
      </c>
      <c r="BN1744" s="45">
        <f t="shared" si="1133"/>
        <v>1839.2313630193332</v>
      </c>
      <c r="BO1744" s="45">
        <f t="shared" si="1134"/>
        <v>104.28561110721616</v>
      </c>
      <c r="BP1744" s="66">
        <f t="shared" si="1135"/>
        <v>6.6884037596790575</v>
      </c>
    </row>
    <row r="1745" spans="8:68">
      <c r="H1745" s="68">
        <v>1740</v>
      </c>
      <c r="I1745" s="31">
        <f>('Propiedades físicas'!$C$10*'Diseño reactor'!H1745)/1000</f>
        <v>1522.9267899836884</v>
      </c>
      <c r="J1745" s="31">
        <f t="shared" si="1113"/>
        <v>0.29942345423241523</v>
      </c>
      <c r="K1745" s="31">
        <f>(I1745*1000)/'Propiedades físicas'!$F$10</f>
        <v>9948.0109832644212</v>
      </c>
      <c r="L1745" s="31">
        <f t="shared" si="1114"/>
        <v>1421.1444261806316</v>
      </c>
      <c r="M1745" s="31">
        <f t="shared" si="1115"/>
        <v>8526.8665570837893</v>
      </c>
      <c r="N1745" s="31">
        <f t="shared" si="1116"/>
        <v>0.81674967021875378</v>
      </c>
      <c r="O1745" s="32">
        <f t="shared" si="1117"/>
        <v>4.9004980213125222</v>
      </c>
      <c r="P1745" s="33">
        <f t="shared" si="1118"/>
        <v>0.64845868506284021</v>
      </c>
      <c r="Q1745" s="31">
        <f t="shared" si="1119"/>
        <v>4.6903856979517755</v>
      </c>
      <c r="R1745" s="31">
        <f t="shared" si="1120"/>
        <v>0.13361468626354628</v>
      </c>
      <c r="S1745" s="31">
        <f t="shared" si="1121"/>
        <v>0.21011232336074778</v>
      </c>
      <c r="T1745" s="31">
        <f t="shared" si="1122"/>
        <v>2.7531259579900349E-2</v>
      </c>
      <c r="U1745" s="31">
        <f t="shared" si="1123"/>
        <v>7.1450393124669401E-3</v>
      </c>
      <c r="V1745" s="47">
        <f t="shared" si="1136"/>
        <v>6.4216296967388063E-4</v>
      </c>
      <c r="W1745" s="31">
        <f t="shared" si="1124"/>
        <v>0.20604965179947904</v>
      </c>
      <c r="X1745" s="34">
        <f>(S1745*H1745*'Propiedades físicas'!$F$5*60*24*365)/(1000000)</f>
        <v>56584.461382143876</v>
      </c>
      <c r="Y1745" s="34">
        <f>(U1745*H1745*'Propiedades físicas'!$F$7*60*24*365)/(1000000)</f>
        <v>601.75776138919866</v>
      </c>
      <c r="Z1745" s="31">
        <f t="shared" si="1137"/>
        <v>1128.318112009342</v>
      </c>
      <c r="AA1745" s="31">
        <f t="shared" si="1138"/>
        <v>8161.2711144360892</v>
      </c>
      <c r="AB1745" s="31">
        <f t="shared" si="1138"/>
        <v>232.48955409857052</v>
      </c>
      <c r="AC1745" s="31">
        <f t="shared" si="1138"/>
        <v>365.59544264770113</v>
      </c>
      <c r="AD1745" s="31">
        <f t="shared" si="1138"/>
        <v>47.904391669026609</v>
      </c>
      <c r="AE1745" s="31">
        <f t="shared" si="1139"/>
        <v>12.432368403692475</v>
      </c>
      <c r="AF1745" s="31">
        <f t="shared" si="1140"/>
        <v>9948.0109832644212</v>
      </c>
      <c r="AG1745" s="31">
        <f t="shared" si="1141"/>
        <v>0.11342147831436014</v>
      </c>
      <c r="AH1745" s="31">
        <f t="shared" si="1142"/>
        <v>0.82039225008555261</v>
      </c>
      <c r="AI1745" s="31">
        <f t="shared" si="1142"/>
        <v>2.3370456113256069E-2</v>
      </c>
      <c r="AJ1745" s="31">
        <f t="shared" si="1142"/>
        <v>3.6750607057304603E-2</v>
      </c>
      <c r="AK1745" s="31">
        <f t="shared" si="1142"/>
        <v>4.81547434453142E-3</v>
      </c>
      <c r="AL1745" s="31">
        <f t="shared" si="1143"/>
        <v>1.2497340849952315E-3</v>
      </c>
      <c r="AM1745" s="31">
        <f t="shared" si="1144"/>
        <v>1</v>
      </c>
      <c r="AN1745" s="31">
        <f>(Z1745*'Propiedades físicas'!$F$4)/1000</f>
        <v>992.22038133877516</v>
      </c>
      <c r="AO1745" s="31">
        <f>(AA1745*'Propiedades físicas'!$F$6)/1000</f>
        <v>261.48712650653226</v>
      </c>
      <c r="AP1745" s="31">
        <f>(AB1745*'Propiedades físicas'!$F$9)/1000</f>
        <v>143.43443040111305</v>
      </c>
      <c r="AQ1745" s="31">
        <f>(AC1745*'Propiedades físicas'!$F$5)/1000</f>
        <v>107.65688999646856</v>
      </c>
      <c r="AR1745" s="31">
        <f>(AD1745*'Propiedades físicas'!$F$8)/1000</f>
        <v>16.983064934503304</v>
      </c>
      <c r="AS1745" s="31">
        <f>(AE1745*'Propiedades físicas'!$F$7)/1000</f>
        <v>1.1448968062960401</v>
      </c>
      <c r="AT1745" s="31">
        <f t="shared" si="1145"/>
        <v>1522.9267899836884</v>
      </c>
      <c r="AU1745" s="31">
        <f t="shared" si="1146"/>
        <v>0.65152204811460601</v>
      </c>
      <c r="AV1745" s="31">
        <f t="shared" si="1149"/>
        <v>0.17170039178924218</v>
      </c>
      <c r="AW1745" s="31">
        <f t="shared" si="1149"/>
        <v>9.4183404838947854E-2</v>
      </c>
      <c r="AX1745" s="31">
        <f t="shared" si="1149"/>
        <v>7.0690784812854748E-2</v>
      </c>
      <c r="AY1745" s="31">
        <f t="shared" si="1149"/>
        <v>1.1151596416978916E-2</v>
      </c>
      <c r="AZ1745" s="31">
        <f t="shared" si="1150"/>
        <v>7.5177402737022097E-4</v>
      </c>
      <c r="BA1745" s="31">
        <f t="shared" si="1147"/>
        <v>0.99999999999999989</v>
      </c>
      <c r="BB1745" s="34">
        <f>AU1745*'Propiedades físicas'!$C$4+'Diseño reactor'!AV1745*'Propiedades físicas'!$C$5+'Diseño reactor'!AW1745*'Propiedades físicas'!$C$8+'Diseño reactor'!AX1745*'Propiedades físicas'!$C$9+'Diseño reactor'!AY1745*'Propiedades físicas'!$C$7+'Diseño reactor'!AZ1745*'Propiedades físicas'!$C$6</f>
        <v>875.47112733819654</v>
      </c>
      <c r="BC1745" s="45">
        <f>AU1745*'Propiedades físicas'!$L$4+'Diseño reactor'!AV1745*'Propiedades físicas'!$L$5+'Diseño reactor'!AW1745*'Propiedades físicas'!$L$8+AX1745*'Propiedades físicas'!$L$9+'Diseño reactor'!AY1745*'Propiedades físicas'!$L$7+'Diseño reactor'!AZ1745*'Propiedades físicas'!$L$6</f>
        <v>2.0912275460018903</v>
      </c>
      <c r="BD1745" s="29">
        <f t="shared" si="1126"/>
        <v>1.838432672749537</v>
      </c>
      <c r="BE1745" s="58">
        <f t="shared" si="1127"/>
        <v>41.664406755113802</v>
      </c>
      <c r="BF1745" s="30">
        <f>AU1745*'Propiedades físicas'!$I$4+'Diseño reactor'!AV1745*'Propiedades físicas'!$I$5+'Diseño reactor'!AW1745*'Propiedades físicas'!$I$8+'Diseño reactor'!AX1745*'Propiedades físicas'!$I$9+'Diseño reactor'!AY1745*'Propiedades físicas'!$I$7+'Diseño reactor'!AZ1745*'Propiedades físicas'!$I$6</f>
        <v>1.9931050642569385E-2</v>
      </c>
      <c r="BG1745" s="24">
        <f>AU1745*'Propiedades físicas'!$O$4+'Diseño reactor'!AV1745*'Propiedades físicas'!$O$5+'Diseño reactor'!AW1745*'Propiedades físicas'!$O$8+'Diseño reactor'!AX1745*'Propiedades físicas'!$O$9+'Diseño reactor'!AY1745*'Propiedades físicas'!$O$7+'Diseño reactor'!AZ1745*'Propiedades físicas'!$O$6</f>
        <v>0.15318646244289089</v>
      </c>
      <c r="BH1745" s="54">
        <f t="shared" si="1128"/>
        <v>41240.681624945144</v>
      </c>
      <c r="BI1745" s="34">
        <f t="shared" si="1148"/>
        <v>272.08907014246472</v>
      </c>
      <c r="BJ1745" s="27">
        <f t="shared" si="1129"/>
        <v>4795.633052357025</v>
      </c>
      <c r="BK1745" s="34">
        <f t="shared" si="1130"/>
        <v>565.09697112675042</v>
      </c>
      <c r="BL1745" s="27">
        <f t="shared" si="1131"/>
        <v>105.54954032052675</v>
      </c>
      <c r="BM1745" s="34">
        <f t="shared" si="1132"/>
        <v>1.1054421768707483</v>
      </c>
      <c r="BN1745" s="45">
        <f t="shared" si="1133"/>
        <v>1840.4164666987886</v>
      </c>
      <c r="BO1745" s="45">
        <f t="shared" si="1134"/>
        <v>104.29717265139243</v>
      </c>
      <c r="BP1745" s="66">
        <f t="shared" si="1135"/>
        <v>6.6884012609625731</v>
      </c>
    </row>
    <row r="1746" spans="8:68">
      <c r="H1746" s="68">
        <v>1741</v>
      </c>
      <c r="I1746" s="31">
        <f>('Propiedades físicas'!$C$10*'Diseño reactor'!H1746)/1000</f>
        <v>1523.8020352652884</v>
      </c>
      <c r="J1746" s="31">
        <f t="shared" si="1113"/>
        <v>0.29925147062860569</v>
      </c>
      <c r="K1746" s="31">
        <f>(I1746*1000)/'Propiedades físicas'!$F$10</f>
        <v>9953.7282309559541</v>
      </c>
      <c r="L1746" s="31">
        <f t="shared" si="1114"/>
        <v>1421.9611758508506</v>
      </c>
      <c r="M1746" s="31">
        <f t="shared" si="1115"/>
        <v>8531.7670551051033</v>
      </c>
      <c r="N1746" s="31">
        <f t="shared" si="1116"/>
        <v>0.816749670218754</v>
      </c>
      <c r="O1746" s="32">
        <f t="shared" si="1117"/>
        <v>4.9004980213125231</v>
      </c>
      <c r="P1746" s="33">
        <f t="shared" si="1118"/>
        <v>0.6485354400896125</v>
      </c>
      <c r="Q1746" s="31">
        <f t="shared" si="1119"/>
        <v>4.6905038482403052</v>
      </c>
      <c r="R1746" s="31">
        <f t="shared" si="1120"/>
        <v>0.13356955471670934</v>
      </c>
      <c r="S1746" s="31">
        <f t="shared" si="1121"/>
        <v>0.20999417307221804</v>
      </c>
      <c r="T1746" s="31">
        <f t="shared" si="1122"/>
        <v>2.7509407881787965E-2</v>
      </c>
      <c r="U1746" s="31">
        <f t="shared" si="1123"/>
        <v>7.1352675306442662E-3</v>
      </c>
      <c r="V1746" s="47">
        <f t="shared" si="1136"/>
        <v>6.4223897950621827E-4</v>
      </c>
      <c r="W1746" s="31">
        <f t="shared" si="1124"/>
        <v>0.20595567560387013</v>
      </c>
      <c r="X1746" s="34">
        <f>(S1746*H1746*'Propiedades físicas'!$F$5*60*24*365)/(1000000)</f>
        <v>56585.144346383553</v>
      </c>
      <c r="Y1746" s="34">
        <f>(U1746*H1746*'Propiedades físicas'!$F$7*60*24*365)/(1000000)</f>
        <v>601.28014325115112</v>
      </c>
      <c r="Z1746" s="31">
        <f t="shared" si="1137"/>
        <v>1129.1002011960154</v>
      </c>
      <c r="AA1746" s="31">
        <f t="shared" si="1138"/>
        <v>8166.1671997863714</v>
      </c>
      <c r="AB1746" s="31">
        <f t="shared" si="1138"/>
        <v>232.54459476179096</v>
      </c>
      <c r="AC1746" s="31">
        <f t="shared" si="1138"/>
        <v>365.59985531873161</v>
      </c>
      <c r="AD1746" s="31">
        <f t="shared" si="1138"/>
        <v>47.89387912219285</v>
      </c>
      <c r="AE1746" s="31">
        <f t="shared" si="1139"/>
        <v>12.422500770851668</v>
      </c>
      <c r="AF1746" s="31">
        <f t="shared" si="1140"/>
        <v>9953.7282309559541</v>
      </c>
      <c r="AG1746" s="31">
        <f t="shared" si="1141"/>
        <v>0.11343490348516144</v>
      </c>
      <c r="AH1746" s="31">
        <f t="shared" si="1142"/>
        <v>0.82041291567411967</v>
      </c>
      <c r="AI1746" s="31">
        <f t="shared" si="1142"/>
        <v>2.3362562184346219E-2</v>
      </c>
      <c r="AJ1746" s="31">
        <f t="shared" si="1142"/>
        <v>3.6729941468737433E-2</v>
      </c>
      <c r="AK1746" s="31">
        <f t="shared" si="1142"/>
        <v>4.8116522785144524E-3</v>
      </c>
      <c r="AL1746" s="31">
        <f t="shared" si="1143"/>
        <v>1.2480249091207721E-3</v>
      </c>
      <c r="AM1746" s="31">
        <f t="shared" si="1144"/>
        <v>1</v>
      </c>
      <c r="AN1746" s="31">
        <f>(Z1746*'Propiedades físicas'!$F$4)/1000</f>
        <v>992.90813492775203</v>
      </c>
      <c r="AO1746" s="31">
        <f>(AA1746*'Propiedades físicas'!$F$6)/1000</f>
        <v>261.64399708115536</v>
      </c>
      <c r="AP1746" s="31">
        <f>(AB1746*'Propiedades físicas'!$F$9)/1000</f>
        <v>143.46838773828694</v>
      </c>
      <c r="AQ1746" s="31">
        <f>(AC1746*'Propiedades físicas'!$F$5)/1000</f>
        <v>107.65818939570691</v>
      </c>
      <c r="AR1746" s="31">
        <f>(AD1746*'Propiedades físicas'!$F$8)/1000</f>
        <v>16.979338026399805</v>
      </c>
      <c r="AS1746" s="31">
        <f>(AE1746*'Propiedades físicas'!$F$7)/1000</f>
        <v>1.1439880959877302</v>
      </c>
      <c r="AT1746" s="31">
        <f t="shared" si="1145"/>
        <v>1523.8020352652886</v>
      </c>
      <c r="AU1746" s="31">
        <f t="shared" si="1146"/>
        <v>0.65159916573735921</v>
      </c>
      <c r="AV1746" s="31">
        <f t="shared" si="1149"/>
        <v>0.17170471690281217</v>
      </c>
      <c r="AW1746" s="31">
        <f t="shared" si="1149"/>
        <v>9.4151592147801264E-2</v>
      </c>
      <c r="AX1746" s="31">
        <f t="shared" si="1149"/>
        <v>7.0651033995347043E-2</v>
      </c>
      <c r="AY1746" s="31">
        <f t="shared" si="1149"/>
        <v>1.1142745339255149E-2</v>
      </c>
      <c r="AZ1746" s="31">
        <f t="shared" si="1150"/>
        <v>7.5074587742532178E-4</v>
      </c>
      <c r="BA1746" s="31">
        <f t="shared" si="1147"/>
        <v>1.0000000000000002</v>
      </c>
      <c r="BB1746" s="34">
        <f>AU1746*'Propiedades físicas'!$C$4+'Diseño reactor'!AV1746*'Propiedades físicas'!$C$5+'Diseño reactor'!AW1746*'Propiedades físicas'!$C$8+'Diseño reactor'!AX1746*'Propiedades físicas'!$C$9+'Diseño reactor'!AY1746*'Propiedades físicas'!$C$7+'Diseño reactor'!AZ1746*'Propiedades físicas'!$C$6</f>
        <v>875.47080083375056</v>
      </c>
      <c r="BC1746" s="45">
        <f>AU1746*'Propiedades físicas'!$L$4+'Diseño reactor'!AV1746*'Propiedades físicas'!$L$5+'Diseño reactor'!AW1746*'Propiedades físicas'!$L$8+AX1746*'Propiedades físicas'!$L$9+'Diseño reactor'!AY1746*'Propiedades físicas'!$L$7+'Diseño reactor'!AZ1746*'Propiedades físicas'!$L$6</f>
        <v>2.0912836378806778</v>
      </c>
      <c r="BD1746" s="29">
        <f t="shared" si="1126"/>
        <v>1.8375455886481074</v>
      </c>
      <c r="BE1746" s="58">
        <f t="shared" si="1127"/>
        <v>41.663443936795019</v>
      </c>
      <c r="BF1746" s="30">
        <f>AU1746*'Propiedades físicas'!$I$4+'Diseño reactor'!AV1746*'Propiedades físicas'!$I$5+'Diseño reactor'!AW1746*'Propiedades físicas'!$I$8+'Diseño reactor'!AX1746*'Propiedades físicas'!$I$9+'Diseño reactor'!AY1746*'Propiedades físicas'!$I$7+'Diseño reactor'!AZ1746*'Propiedades físicas'!$I$6</f>
        <v>1.9931198823901399E-2</v>
      </c>
      <c r="BG1746" s="24">
        <f>AU1746*'Propiedades físicas'!$O$4+'Diseño reactor'!AV1746*'Propiedades físicas'!$O$5+'Diseño reactor'!AW1746*'Propiedades físicas'!$O$8+'Diseño reactor'!AX1746*'Propiedades físicas'!$O$9+'Diseño reactor'!AY1746*'Propiedades físicas'!$O$7+'Diseño reactor'!AZ1746*'Propiedades físicas'!$O$6</f>
        <v>0.15318912421672298</v>
      </c>
      <c r="BH1746" s="54">
        <f t="shared" si="1128"/>
        <v>41240.359634753309</v>
      </c>
      <c r="BI1746" s="34">
        <f t="shared" si="1148"/>
        <v>272.09366328645274</v>
      </c>
      <c r="BJ1746" s="27">
        <f t="shared" si="1129"/>
        <v>4795.6350755619442</v>
      </c>
      <c r="BK1746" s="34">
        <f t="shared" si="1130"/>
        <v>565.1070286833326</v>
      </c>
      <c r="BL1746" s="27">
        <f t="shared" si="1131"/>
        <v>105.54989119593601</v>
      </c>
      <c r="BM1746" s="34">
        <f t="shared" si="1132"/>
        <v>1.1054421768707483</v>
      </c>
      <c r="BN1746" s="45">
        <f t="shared" si="1133"/>
        <v>1841.6016047689868</v>
      </c>
      <c r="BO1746" s="45">
        <f t="shared" si="1134"/>
        <v>104.30872365148768</v>
      </c>
      <c r="BP1746" s="66">
        <f t="shared" si="1135"/>
        <v>6.6883987665425053</v>
      </c>
    </row>
    <row r="1747" spans="8:68">
      <c r="H1747" s="68">
        <v>1742</v>
      </c>
      <c r="I1747" s="31">
        <f>('Propiedades físicas'!$C$10*'Diseño reactor'!H1747)/1000</f>
        <v>1524.6772805468879</v>
      </c>
      <c r="J1747" s="31">
        <f t="shared" si="1113"/>
        <v>0.29907968448013927</v>
      </c>
      <c r="K1747" s="31">
        <f>(I1747*1000)/'Propiedades físicas'!$F$10</f>
        <v>9959.4454786474835</v>
      </c>
      <c r="L1747" s="31">
        <f t="shared" si="1114"/>
        <v>1422.7779255210689</v>
      </c>
      <c r="M1747" s="31">
        <f t="shared" si="1115"/>
        <v>8536.6675531264136</v>
      </c>
      <c r="N1747" s="31">
        <f t="shared" si="1116"/>
        <v>0.81674967021875367</v>
      </c>
      <c r="O1747" s="32">
        <f t="shared" si="1117"/>
        <v>4.9004980213125222</v>
      </c>
      <c r="P1747" s="33">
        <f t="shared" si="1118"/>
        <v>0.64861212513463906</v>
      </c>
      <c r="Q1747" s="31">
        <f t="shared" si="1119"/>
        <v>4.6906218674968612</v>
      </c>
      <c r="R1747" s="31">
        <f t="shared" si="1120"/>
        <v>0.13352444991219864</v>
      </c>
      <c r="S1747" s="31">
        <f t="shared" si="1121"/>
        <v>0.20987615381566257</v>
      </c>
      <c r="T1747" s="31">
        <f t="shared" si="1122"/>
        <v>2.7487581612283835E-2</v>
      </c>
      <c r="U1747" s="31">
        <f t="shared" si="1123"/>
        <v>7.1255135596320802E-3</v>
      </c>
      <c r="V1747" s="47">
        <f t="shared" si="1136"/>
        <v>6.4231492003624462E-4</v>
      </c>
      <c r="W1747" s="31">
        <f t="shared" si="1124"/>
        <v>0.20586178509148528</v>
      </c>
      <c r="X1747" s="34">
        <f>(S1747*H1747*'Propiedades físicas'!$F$5*60*24*365)/(1000000)</f>
        <v>56585.826065799418</v>
      </c>
      <c r="Y1747" s="34">
        <f>(U1747*H1747*'Propiedades físicas'!$F$7*60*24*365)/(1000000)</f>
        <v>600.80308091267841</v>
      </c>
      <c r="Z1747" s="31">
        <f t="shared" si="1137"/>
        <v>1129.8823219845412</v>
      </c>
      <c r="AA1747" s="31">
        <f t="shared" si="1138"/>
        <v>8171.0632931795326</v>
      </c>
      <c r="AB1747" s="31">
        <f t="shared" si="1138"/>
        <v>232.59959174705003</v>
      </c>
      <c r="AC1747" s="31">
        <f t="shared" si="1138"/>
        <v>365.60425994688421</v>
      </c>
      <c r="AD1747" s="31">
        <f t="shared" si="1138"/>
        <v>47.88336716859844</v>
      </c>
      <c r="AE1747" s="31">
        <f t="shared" si="1139"/>
        <v>12.412644620879083</v>
      </c>
      <c r="AF1747" s="31">
        <f t="shared" si="1140"/>
        <v>9959.4454786474853</v>
      </c>
      <c r="AG1747" s="31">
        <f t="shared" si="1141"/>
        <v>0.11344831641550206</v>
      </c>
      <c r="AH1747" s="31">
        <f t="shared" si="1142"/>
        <v>0.82043355834397125</v>
      </c>
      <c r="AI1747" s="31">
        <f t="shared" si="1142"/>
        <v>2.3354672932918909E-2</v>
      </c>
      <c r="AJ1747" s="31">
        <f t="shared" si="1142"/>
        <v>3.6709298798885945E-2</v>
      </c>
      <c r="AK1747" s="31">
        <f t="shared" si="1142"/>
        <v>4.8078346601984822E-3</v>
      </c>
      <c r="AL1747" s="31">
        <f t="shared" si="1143"/>
        <v>1.2463188485233566E-3</v>
      </c>
      <c r="AM1747" s="31">
        <f t="shared" si="1144"/>
        <v>1</v>
      </c>
      <c r="AN1747" s="31">
        <f>(Z1747*'Propiedades físicas'!$F$4)/1000</f>
        <v>993.59591630676584</v>
      </c>
      <c r="AO1747" s="31">
        <f>(AA1747*'Propiedades físicas'!$F$6)/1000</f>
        <v>261.80086791347219</v>
      </c>
      <c r="AP1747" s="31">
        <f>(AB1747*'Propiedades físicas'!$F$9)/1000</f>
        <v>143.50231812834249</v>
      </c>
      <c r="AQ1747" s="31">
        <f>(AC1747*'Propiedades físicas'!$F$5)/1000</f>
        <v>107.659486426559</v>
      </c>
      <c r="AR1747" s="31">
        <f>(AD1747*'Propiedades físicas'!$F$8)/1000</f>
        <v>16.975611328611514</v>
      </c>
      <c r="AS1747" s="31">
        <f>(AE1747*'Propiedades físicas'!$F$7)/1000</f>
        <v>1.1430804431367549</v>
      </c>
      <c r="AT1747" s="31">
        <f t="shared" si="1145"/>
        <v>1524.6772805468877</v>
      </c>
      <c r="AU1747" s="31">
        <f t="shared" si="1146"/>
        <v>0.65167621304776846</v>
      </c>
      <c r="AV1747" s="31">
        <f t="shared" si="1149"/>
        <v>0.17170903721971029</v>
      </c>
      <c r="AW1747" s="31">
        <f t="shared" si="1149"/>
        <v>9.4119798307002733E-2</v>
      </c>
      <c r="AX1747" s="31">
        <f t="shared" si="1149"/>
        <v>7.0611327262607687E-2</v>
      </c>
      <c r="AY1747" s="31">
        <f t="shared" si="1149"/>
        <v>1.113390456144432E-2</v>
      </c>
      <c r="AZ1747" s="31">
        <f t="shared" si="1150"/>
        <v>7.4971960146657558E-4</v>
      </c>
      <c r="BA1747" s="31">
        <f t="shared" si="1147"/>
        <v>1.0000000000000002</v>
      </c>
      <c r="BB1747" s="34">
        <f>AU1747*'Propiedades físicas'!$C$4+'Diseño reactor'!AV1747*'Propiedades físicas'!$C$5+'Diseño reactor'!AW1747*'Propiedades físicas'!$C$8+'Diseño reactor'!AX1747*'Propiedades físicas'!$C$9+'Diseño reactor'!AY1747*'Propiedades físicas'!$C$7+'Diseño reactor'!AZ1747*'Propiedades físicas'!$C$6</f>
        <v>875.4704748904669</v>
      </c>
      <c r="BC1747" s="45">
        <f>AU1747*'Propiedades físicas'!$L$4+'Diseño reactor'!AV1747*'Propiedades físicas'!$L$5+'Diseño reactor'!AW1747*'Propiedades físicas'!$L$8+AX1747*'Propiedades físicas'!$L$9+'Diseño reactor'!AY1747*'Propiedades físicas'!$L$7+'Diseño reactor'!AZ1747*'Propiedades físicas'!$L$6</f>
        <v>2.0913396762912981</v>
      </c>
      <c r="BD1747" s="29">
        <f t="shared" si="1126"/>
        <v>1.8366593617357077</v>
      </c>
      <c r="BE1747" s="58">
        <f t="shared" si="1127"/>
        <v>41.662482066014036</v>
      </c>
      <c r="BF1747" s="30">
        <f>AU1747*'Propiedades físicas'!$I$4+'Diseño reactor'!AV1747*'Propiedades físicas'!$I$5+'Diseño reactor'!AW1747*'Propiedades físicas'!$I$8+'Diseño reactor'!AX1747*'Propiedades físicas'!$I$9+'Diseño reactor'!AY1747*'Propiedades físicas'!$I$7+'Diseño reactor'!AZ1747*'Propiedades físicas'!$I$6</f>
        <v>1.9931346741360913E-2</v>
      </c>
      <c r="BG1747" s="24">
        <f>AU1747*'Propiedades físicas'!$O$4+'Diseño reactor'!AV1747*'Propiedades físicas'!$O$5+'Diseño reactor'!AW1747*'Propiedades físicas'!$O$8+'Diseño reactor'!AX1747*'Propiedades físicas'!$O$9+'Diseño reactor'!AY1747*'Propiedades físicas'!$O$7+'Diseño reactor'!AZ1747*'Propiedades físicas'!$O$6</f>
        <v>0.1531917836100303</v>
      </c>
      <c r="BH1747" s="54">
        <f t="shared" si="1128"/>
        <v>41240.038221763149</v>
      </c>
      <c r="BI1747" s="34">
        <f t="shared" si="1148"/>
        <v>272.09825004869333</v>
      </c>
      <c r="BJ1747" s="27">
        <f t="shared" si="1129"/>
        <v>4795.6371053722514</v>
      </c>
      <c r="BK1747" s="34">
        <f t="shared" si="1130"/>
        <v>565.11707824493692</v>
      </c>
      <c r="BL1747" s="27">
        <f t="shared" si="1131"/>
        <v>105.55024178228206</v>
      </c>
      <c r="BM1747" s="34">
        <f t="shared" si="1132"/>
        <v>1.1054421768707483</v>
      </c>
      <c r="BN1747" s="45">
        <f t="shared" si="1133"/>
        <v>1842.7867771812889</v>
      </c>
      <c r="BO1747" s="45">
        <f t="shared" si="1134"/>
        <v>104.32026412191877</v>
      </c>
      <c r="BP1747" s="66">
        <f t="shared" si="1135"/>
        <v>6.6883962764095921</v>
      </c>
    </row>
    <row r="1748" spans="8:68">
      <c r="H1748" s="68">
        <v>1743</v>
      </c>
      <c r="I1748" s="31">
        <f>('Propiedades físicas'!$C$10*'Diseño reactor'!H1748)/1000</f>
        <v>1525.5525258284879</v>
      </c>
      <c r="J1748" s="31">
        <f t="shared" si="1113"/>
        <v>0.29890809544716151</v>
      </c>
      <c r="K1748" s="31">
        <f>(I1748*1000)/'Propiedades físicas'!$F$10</f>
        <v>9965.1627263390164</v>
      </c>
      <c r="L1748" s="31">
        <f t="shared" si="1114"/>
        <v>1423.5946751912879</v>
      </c>
      <c r="M1748" s="31">
        <f t="shared" si="1115"/>
        <v>8541.5680511477276</v>
      </c>
      <c r="N1748" s="31">
        <f t="shared" si="1116"/>
        <v>0.81674967021875389</v>
      </c>
      <c r="O1748" s="32">
        <f t="shared" si="1117"/>
        <v>4.9004980213125231</v>
      </c>
      <c r="P1748" s="33">
        <f t="shared" si="1118"/>
        <v>0.64868874029358692</v>
      </c>
      <c r="Q1748" s="31">
        <f t="shared" si="1119"/>
        <v>4.6907397559364616</v>
      </c>
      <c r="R1748" s="31">
        <f t="shared" si="1120"/>
        <v>0.13347937183314226</v>
      </c>
      <c r="S1748" s="31">
        <f t="shared" si="1121"/>
        <v>0.20975826537606146</v>
      </c>
      <c r="T1748" s="31">
        <f t="shared" si="1122"/>
        <v>2.7465780733155112E-2</v>
      </c>
      <c r="U1748" s="31">
        <f t="shared" si="1123"/>
        <v>7.1157773588696564E-3</v>
      </c>
      <c r="V1748" s="47">
        <f t="shared" si="1136"/>
        <v>6.4239079135869771E-4</v>
      </c>
      <c r="W1748" s="31">
        <f t="shared" si="1124"/>
        <v>0.20576798014519493</v>
      </c>
      <c r="X1748" s="34">
        <f>(S1748*H1748*'Propiedades físicas'!$F$5*60*24*365)/(1000000)</f>
        <v>56586.506543226329</v>
      </c>
      <c r="Y1748" s="34">
        <f>(U1748*H1748*'Propiedades físicas'!$F$7*60*24*365)/(1000000)</f>
        <v>600.32657353811601</v>
      </c>
      <c r="Z1748" s="31">
        <f t="shared" si="1137"/>
        <v>1130.664474331722</v>
      </c>
      <c r="AA1748" s="31">
        <f t="shared" si="1138"/>
        <v>8175.9593945972529</v>
      </c>
      <c r="AB1748" s="31">
        <f t="shared" si="1138"/>
        <v>232.65454510516696</v>
      </c>
      <c r="AC1748" s="31">
        <f t="shared" si="1138"/>
        <v>365.60865655047513</v>
      </c>
      <c r="AD1748" s="31">
        <f t="shared" si="1138"/>
        <v>47.872855817889359</v>
      </c>
      <c r="AE1748" s="31">
        <f t="shared" si="1139"/>
        <v>12.402799936509812</v>
      </c>
      <c r="AF1748" s="31">
        <f t="shared" si="1140"/>
        <v>9965.1627263390164</v>
      </c>
      <c r="AG1748" s="31">
        <f t="shared" si="1141"/>
        <v>0.11346171712211502</v>
      </c>
      <c r="AH1748" s="31">
        <f t="shared" si="1142"/>
        <v>0.82045417813271593</v>
      </c>
      <c r="AI1748" s="31">
        <f t="shared" si="1142"/>
        <v>2.3346788356023079E-2</v>
      </c>
      <c r="AJ1748" s="31">
        <f t="shared" si="1142"/>
        <v>3.668867901014114E-2</v>
      </c>
      <c r="AK1748" s="31">
        <f t="shared" si="1142"/>
        <v>4.8040214828962259E-3</v>
      </c>
      <c r="AL1748" s="31">
        <f t="shared" si="1143"/>
        <v>1.2446158961085356E-3</v>
      </c>
      <c r="AM1748" s="31">
        <f t="shared" si="1144"/>
        <v>1</v>
      </c>
      <c r="AN1748" s="31">
        <f>(Z1748*'Propiedades físicas'!$F$4)/1000</f>
        <v>994.28372543782962</v>
      </c>
      <c r="AO1748" s="31">
        <f>(AA1748*'Propiedades físicas'!$F$6)/1000</f>
        <v>261.95773900289601</v>
      </c>
      <c r="AP1748" s="31">
        <f>(AB1748*'Propiedades físicas'!$F$9)/1000</f>
        <v>143.53622160263276</v>
      </c>
      <c r="AQ1748" s="31">
        <f>(AC1748*'Propiedades físicas'!$F$5)/1000</f>
        <v>107.66078109441841</v>
      </c>
      <c r="AR1748" s="31">
        <f>(AD1748*'Propiedades físicas'!$F$8)/1000</f>
        <v>16.971884844558129</v>
      </c>
      <c r="AS1748" s="31">
        <f>(AE1748*'Propiedades físicas'!$F$7)/1000</f>
        <v>1.1421738461531885</v>
      </c>
      <c r="AT1748" s="31">
        <f t="shared" si="1145"/>
        <v>1525.5525258284881</v>
      </c>
      <c r="AU1748" s="31">
        <f t="shared" si="1146"/>
        <v>0.65175319014195188</v>
      </c>
      <c r="AV1748" s="31">
        <f t="shared" si="1149"/>
        <v>0.17171335274780758</v>
      </c>
      <c r="AW1748" s="31">
        <f t="shared" si="1149"/>
        <v>9.4088023304659374E-2</v>
      </c>
      <c r="AX1748" s="31">
        <f t="shared" si="1149"/>
        <v>7.0571664542294688E-2</v>
      </c>
      <c r="AY1748" s="31">
        <f t="shared" si="1149"/>
        <v>1.112507406806012E-2</v>
      </c>
      <c r="AZ1748" s="31">
        <f t="shared" si="1150"/>
        <v>7.4869519522633506E-4</v>
      </c>
      <c r="BA1748" s="31">
        <f t="shared" si="1147"/>
        <v>0.99999999999999989</v>
      </c>
      <c r="BB1748" s="34">
        <f>AU1748*'Propiedades físicas'!$C$4+'Diseño reactor'!AV1748*'Propiedades físicas'!$C$5+'Diseño reactor'!AW1748*'Propiedades físicas'!$C$8+'Diseño reactor'!AX1748*'Propiedades físicas'!$C$9+'Diseño reactor'!AY1748*'Propiedades físicas'!$C$7+'Diseño reactor'!AZ1748*'Propiedades físicas'!$C$6</f>
        <v>875.47014950713765</v>
      </c>
      <c r="BC1748" s="45">
        <f>AU1748*'Propiedades físicas'!$L$4+'Diseño reactor'!AV1748*'Propiedades físicas'!$L$5+'Diseño reactor'!AW1748*'Propiedades físicas'!$L$8+AX1748*'Propiedades físicas'!$L$9+'Diseño reactor'!AY1748*'Propiedades físicas'!$L$7+'Diseño reactor'!AZ1748*'Propiedades físicas'!$L$6</f>
        <v>2.0913956613094649</v>
      </c>
      <c r="BD1748" s="29">
        <f t="shared" si="1126"/>
        <v>1.8357739907690189</v>
      </c>
      <c r="BE1748" s="58">
        <f t="shared" si="1127"/>
        <v>41.661521141366933</v>
      </c>
      <c r="BF1748" s="30">
        <f>AU1748*'Propiedades físicas'!$I$4+'Diseño reactor'!AV1748*'Propiedades físicas'!$I$5+'Diseño reactor'!AW1748*'Propiedades físicas'!$I$8+'Diseño reactor'!AX1748*'Propiedades físicas'!$I$9+'Diseño reactor'!AY1748*'Propiedades físicas'!$I$7+'Diseño reactor'!AZ1748*'Propiedades físicas'!$I$6</f>
        <v>1.9931494395509057E-2</v>
      </c>
      <c r="BG1748" s="24">
        <f>AU1748*'Propiedades físicas'!$O$4+'Diseño reactor'!AV1748*'Propiedades físicas'!$O$5+'Diseño reactor'!AW1748*'Propiedades físicas'!$O$8+'Diseño reactor'!AX1748*'Propiedades físicas'!$O$9+'Diseño reactor'!AY1748*'Propiedades físicas'!$O$7+'Diseño reactor'!AZ1748*'Propiedades físicas'!$O$6</f>
        <v>0.15319444062591042</v>
      </c>
      <c r="BH1748" s="54">
        <f t="shared" si="1128"/>
        <v>41239.717384731128</v>
      </c>
      <c r="BI1748" s="34">
        <f t="shared" si="1148"/>
        <v>272.10283044129773</v>
      </c>
      <c r="BJ1748" s="27">
        <f t="shared" si="1129"/>
        <v>4795.6391417656405</v>
      </c>
      <c r="BK1748" s="34">
        <f t="shared" si="1130"/>
        <v>565.12711982039104</v>
      </c>
      <c r="BL1748" s="27">
        <f t="shared" si="1131"/>
        <v>105.55059207989748</v>
      </c>
      <c r="BM1748" s="34">
        <f t="shared" si="1132"/>
        <v>1.1054421768707483</v>
      </c>
      <c r="BN1748" s="45">
        <f t="shared" si="1133"/>
        <v>1843.971983887152</v>
      </c>
      <c r="BO1748" s="45">
        <f t="shared" si="1134"/>
        <v>104.33179407707667</v>
      </c>
      <c r="BP1748" s="66">
        <f t="shared" si="1135"/>
        <v>6.6883937905546027</v>
      </c>
    </row>
    <row r="1749" spans="8:68">
      <c r="H1749" s="68">
        <v>1744</v>
      </c>
      <c r="I1749" s="31">
        <f>('Propiedades físicas'!$C$10*'Diseño reactor'!H1749)/1000</f>
        <v>1526.4277711100876</v>
      </c>
      <c r="J1749" s="31">
        <f t="shared" si="1113"/>
        <v>0.29873670319059781</v>
      </c>
      <c r="K1749" s="31">
        <f>(I1749*1000)/'Propiedades físicas'!$F$10</f>
        <v>9970.8799740305476</v>
      </c>
      <c r="L1749" s="31">
        <f t="shared" si="1114"/>
        <v>1424.4114248615067</v>
      </c>
      <c r="M1749" s="31">
        <f t="shared" si="1115"/>
        <v>8546.4685491690398</v>
      </c>
      <c r="N1749" s="31">
        <f t="shared" si="1116"/>
        <v>0.81674967021875389</v>
      </c>
      <c r="O1749" s="32">
        <f t="shared" si="1117"/>
        <v>4.9004980213125231</v>
      </c>
      <c r="P1749" s="33">
        <f t="shared" si="1118"/>
        <v>0.64876528566194636</v>
      </c>
      <c r="Q1749" s="31">
        <f t="shared" si="1119"/>
        <v>4.6908575137736648</v>
      </c>
      <c r="R1749" s="31">
        <f t="shared" si="1120"/>
        <v>0.13343432046266296</v>
      </c>
      <c r="S1749" s="31">
        <f t="shared" si="1121"/>
        <v>0.20964050753885918</v>
      </c>
      <c r="T1749" s="31">
        <f t="shared" si="1122"/>
        <v>2.7444005206237534E-2</v>
      </c>
      <c r="U1749" s="31">
        <f t="shared" si="1123"/>
        <v>7.1060588879070553E-3</v>
      </c>
      <c r="V1749" s="47">
        <f t="shared" si="1136"/>
        <v>6.424665935681411E-4</v>
      </c>
      <c r="W1749" s="31">
        <f t="shared" si="1124"/>
        <v>0.20567426064808267</v>
      </c>
      <c r="X1749" s="34">
        <f>(S1749*H1749*'Propiedades físicas'!$F$5*60*24*365)/(1000000)</f>
        <v>56587.185781491382</v>
      </c>
      <c r="Y1749" s="34">
        <f>(U1749*H1749*'Propiedades físicas'!$F$7*60*24*365)/(1000000)</f>
        <v>599.85062029329742</v>
      </c>
      <c r="Z1749" s="31">
        <f t="shared" si="1137"/>
        <v>1131.4466581944343</v>
      </c>
      <c r="AA1749" s="31">
        <f t="shared" si="1138"/>
        <v>8180.8555040212714</v>
      </c>
      <c r="AB1749" s="31">
        <f t="shared" si="1138"/>
        <v>232.7094548868842</v>
      </c>
      <c r="AC1749" s="31">
        <f t="shared" si="1138"/>
        <v>365.61304514777044</v>
      </c>
      <c r="AD1749" s="31">
        <f t="shared" si="1138"/>
        <v>47.862345079678263</v>
      </c>
      <c r="AE1749" s="31">
        <f t="shared" si="1139"/>
        <v>12.392966700509904</v>
      </c>
      <c r="AF1749" s="31">
        <f t="shared" si="1140"/>
        <v>9970.8799740305512</v>
      </c>
      <c r="AG1749" s="31">
        <f t="shared" si="1141"/>
        <v>0.11347510562170243</v>
      </c>
      <c r="AH1749" s="31">
        <f t="shared" si="1142"/>
        <v>0.82047477507788169</v>
      </c>
      <c r="AI1749" s="31">
        <f t="shared" si="1142"/>
        <v>2.3338908450706738E-2</v>
      </c>
      <c r="AJ1749" s="31">
        <f t="shared" si="1142"/>
        <v>3.6668082064975238E-2</v>
      </c>
      <c r="AK1749" s="31">
        <f t="shared" si="1142"/>
        <v>4.8002127399323974E-3</v>
      </c>
      <c r="AL1749" s="31">
        <f t="shared" si="1143"/>
        <v>1.242916044801236E-3</v>
      </c>
      <c r="AM1749" s="31">
        <f t="shared" si="1144"/>
        <v>0.99999999999999956</v>
      </c>
      <c r="AN1749" s="31">
        <f>(Z1749*'Propiedades físicas'!$F$4)/1000</f>
        <v>994.97156228302163</v>
      </c>
      <c r="AO1749" s="31">
        <f>(AA1749*'Propiedades físicas'!$F$6)/1000</f>
        <v>262.11461034884155</v>
      </c>
      <c r="AP1749" s="31">
        <f>(AB1749*'Propiedades físicas'!$F$9)/1000</f>
        <v>143.57009819246321</v>
      </c>
      <c r="AQ1749" s="31">
        <f>(AC1749*'Propiedades físicas'!$F$5)/1000</f>
        <v>107.66207340466397</v>
      </c>
      <c r="AR1749" s="31">
        <f>(AD1749*'Propiedades físicas'!$F$8)/1000</f>
        <v>16.968158577647532</v>
      </c>
      <c r="AS1749" s="31">
        <f>(AE1749*'Propiedades físicas'!$F$7)/1000</f>
        <v>1.1412683034499571</v>
      </c>
      <c r="AT1749" s="31">
        <f t="shared" si="1145"/>
        <v>1526.4277711100879</v>
      </c>
      <c r="AU1749" s="31">
        <f t="shared" si="1146"/>
        <v>0.65183009711585171</v>
      </c>
      <c r="AV1749" s="31">
        <f t="shared" si="1149"/>
        <v>0.17171766349495846</v>
      </c>
      <c r="AW1749" s="31">
        <f t="shared" si="1149"/>
        <v>9.4056267128874688E-2</v>
      </c>
      <c r="AX1749" s="31">
        <f t="shared" si="1149"/>
        <v>7.0532045762222481E-2</v>
      </c>
      <c r="AY1749" s="31">
        <f t="shared" si="1149"/>
        <v>1.1116253843644048E-2</v>
      </c>
      <c r="AZ1749" s="31">
        <f t="shared" si="1150"/>
        <v>7.4767265444861163E-4</v>
      </c>
      <c r="BA1749" s="31">
        <f t="shared" si="1147"/>
        <v>1</v>
      </c>
      <c r="BB1749" s="34">
        <f>AU1749*'Propiedades físicas'!$C$4+'Diseño reactor'!AV1749*'Propiedades físicas'!$C$5+'Diseño reactor'!AW1749*'Propiedades físicas'!$C$8+'Diseño reactor'!AX1749*'Propiedades físicas'!$C$9+'Diseño reactor'!AY1749*'Propiedades físicas'!$C$7+'Diseño reactor'!AZ1749*'Propiedades físicas'!$C$6</f>
        <v>875.46982468255658</v>
      </c>
      <c r="BC1749" s="45">
        <f>AU1749*'Propiedades físicas'!$L$4+'Diseño reactor'!AV1749*'Propiedades físicas'!$L$5+'Diseño reactor'!AW1749*'Propiedades físicas'!$L$8+AX1749*'Propiedades físicas'!$L$9+'Diseño reactor'!AY1749*'Propiedades físicas'!$L$7+'Diseño reactor'!AZ1749*'Propiedades físicas'!$L$6</f>
        <v>2.0914515930107496</v>
      </c>
      <c r="BD1749" s="29">
        <f t="shared" si="1126"/>
        <v>1.8348894745071251</v>
      </c>
      <c r="BE1749" s="58">
        <f t="shared" si="1127"/>
        <v>41.660561161452577</v>
      </c>
      <c r="BF1749" s="30">
        <f>AU1749*'Propiedades físicas'!$I$4+'Diseño reactor'!AV1749*'Propiedades físicas'!$I$5+'Diseño reactor'!AW1749*'Propiedades físicas'!$I$8+'Diseño reactor'!AX1749*'Propiedades físicas'!$I$9+'Diseño reactor'!AY1749*'Propiedades físicas'!$I$7+'Diseño reactor'!AZ1749*'Propiedades físicas'!$I$6</f>
        <v>1.9931641786905523E-2</v>
      </c>
      <c r="BG1749" s="24">
        <f>AU1749*'Propiedades físicas'!$O$4+'Diseño reactor'!AV1749*'Propiedades físicas'!$O$5+'Diseño reactor'!AW1749*'Propiedades físicas'!$O$8+'Diseño reactor'!AX1749*'Propiedades físicas'!$O$9+'Diseño reactor'!AY1749*'Propiedades físicas'!$O$7+'Diseño reactor'!AZ1749*'Propiedades físicas'!$O$6</f>
        <v>0.15319709526745559</v>
      </c>
      <c r="BH1749" s="54">
        <f t="shared" si="1128"/>
        <v>41239.3971224169</v>
      </c>
      <c r="BI1749" s="34">
        <f t="shared" si="1148"/>
        <v>272.10740447634817</v>
      </c>
      <c r="BJ1749" s="27">
        <f t="shared" si="1129"/>
        <v>4795.6411847198915</v>
      </c>
      <c r="BK1749" s="34">
        <f t="shared" si="1130"/>
        <v>565.13715341851298</v>
      </c>
      <c r="BL1749" s="27">
        <f t="shared" si="1131"/>
        <v>105.55094208911446</v>
      </c>
      <c r="BM1749" s="34">
        <f t="shared" si="1132"/>
        <v>1.1054421768707483</v>
      </c>
      <c r="BN1749" s="45">
        <f t="shared" si="1133"/>
        <v>1845.1572248381221</v>
      </c>
      <c r="BO1749" s="45">
        <f t="shared" si="1134"/>
        <v>104.34331353132578</v>
      </c>
      <c r="BP1749" s="66">
        <f t="shared" si="1135"/>
        <v>6.688391308968324</v>
      </c>
    </row>
    <row r="1750" spans="8:68">
      <c r="H1750" s="68">
        <v>1745</v>
      </c>
      <c r="I1750" s="31">
        <f>('Propiedades físicas'!$C$10*'Diseño reactor'!H1750)/1000</f>
        <v>1527.3030163916876</v>
      </c>
      <c r="J1750" s="31">
        <f t="shared" si="1113"/>
        <v>0.29856550737215043</v>
      </c>
      <c r="K1750" s="31">
        <f>(I1750*1000)/'Propiedades físicas'!$F$10</f>
        <v>9976.5972217220788</v>
      </c>
      <c r="L1750" s="31">
        <f t="shared" si="1114"/>
        <v>1425.2281745317255</v>
      </c>
      <c r="M1750" s="31">
        <f t="shared" si="1115"/>
        <v>8551.3690471903519</v>
      </c>
      <c r="N1750" s="31">
        <f t="shared" si="1116"/>
        <v>0.81674967021875389</v>
      </c>
      <c r="O1750" s="32">
        <f t="shared" si="1117"/>
        <v>4.9004980213125222</v>
      </c>
      <c r="P1750" s="33">
        <f t="shared" si="1118"/>
        <v>0.64884176133503524</v>
      </c>
      <c r="Q1750" s="31">
        <f t="shared" si="1119"/>
        <v>4.6909751412225598</v>
      </c>
      <c r="R1750" s="31">
        <f t="shared" si="1120"/>
        <v>0.13338929578387851</v>
      </c>
      <c r="S1750" s="31">
        <f t="shared" si="1121"/>
        <v>0.2095228800899635</v>
      </c>
      <c r="T1750" s="31">
        <f t="shared" si="1122"/>
        <v>2.7422254993435313E-2</v>
      </c>
      <c r="U1750" s="31">
        <f t="shared" si="1123"/>
        <v>7.0963581064047813E-3</v>
      </c>
      <c r="V1750" s="47">
        <f t="shared" si="1136"/>
        <v>6.4254232675896696E-4</v>
      </c>
      <c r="W1750" s="31">
        <f t="shared" si="1124"/>
        <v>0.20558062648344508</v>
      </c>
      <c r="X1750" s="34">
        <f>(S1750*H1750*'Propiedades físicas'!$F$5*60*24*365)/(1000000)</f>
        <v>56587.863783413981</v>
      </c>
      <c r="Y1750" s="34">
        <f>(U1750*H1750*'Propiedades físicas'!$F$7*60*24*365)/(1000000)</f>
        <v>599.37522034555388</v>
      </c>
      <c r="Z1750" s="31">
        <f t="shared" si="1137"/>
        <v>1132.2288735296365</v>
      </c>
      <c r="AA1750" s="31">
        <f t="shared" si="1138"/>
        <v>8185.7516214333664</v>
      </c>
      <c r="AB1750" s="31">
        <f t="shared" si="1138"/>
        <v>232.764321142868</v>
      </c>
      <c r="AC1750" s="31">
        <f t="shared" si="1138"/>
        <v>365.61742575698634</v>
      </c>
      <c r="AD1750" s="31">
        <f t="shared" si="1138"/>
        <v>47.851834963544619</v>
      </c>
      <c r="AE1750" s="31">
        <f t="shared" si="1139"/>
        <v>12.383144895676343</v>
      </c>
      <c r="AF1750" s="31">
        <f t="shared" si="1140"/>
        <v>9976.5972217220788</v>
      </c>
      <c r="AG1750" s="31">
        <f t="shared" si="1141"/>
        <v>0.11348848193093641</v>
      </c>
      <c r="AH1750" s="31">
        <f t="shared" si="1142"/>
        <v>0.82049534921691558</v>
      </c>
      <c r="AI1750" s="31">
        <f t="shared" si="1142"/>
        <v>2.3331033214017045E-2</v>
      </c>
      <c r="AJ1750" s="31">
        <f t="shared" si="1142"/>
        <v>3.6647507925941548E-2</v>
      </c>
      <c r="AK1750" s="31">
        <f t="shared" si="1142"/>
        <v>4.7964084246436911E-3</v>
      </c>
      <c r="AL1750" s="31">
        <f t="shared" si="1143"/>
        <v>1.2412192875457056E-3</v>
      </c>
      <c r="AM1750" s="31">
        <f t="shared" si="1144"/>
        <v>1</v>
      </c>
      <c r="AN1750" s="31">
        <f>(Z1750*'Propiedades físicas'!$F$4)/1000</f>
        <v>995.65942680449177</v>
      </c>
      <c r="AO1750" s="31">
        <f>(AA1750*'Propiedades físicas'!$F$6)/1000</f>
        <v>262.2714819507251</v>
      </c>
      <c r="AP1750" s="31">
        <f>(AB1750*'Propiedades físicas'!$F$9)/1000</f>
        <v>143.60394792909239</v>
      </c>
      <c r="AQ1750" s="31">
        <f>(AC1750*'Propiedades físicas'!$F$5)/1000</f>
        <v>107.66336336265978</v>
      </c>
      <c r="AR1750" s="31">
        <f>(AD1750*'Propiedades físicas'!$F$8)/1000</f>
        <v>16.964432531275829</v>
      </c>
      <c r="AS1750" s="31">
        <f>(AE1750*'Propiedades físicas'!$F$7)/1000</f>
        <v>1.1403638134428344</v>
      </c>
      <c r="AT1750" s="31">
        <f t="shared" si="1145"/>
        <v>1527.3030163916878</v>
      </c>
      <c r="AU1750" s="31">
        <f t="shared" si="1146"/>
        <v>0.65190693406523581</v>
      </c>
      <c r="AV1750" s="31">
        <f t="shared" si="1149"/>
        <v>0.17172196946900006</v>
      </c>
      <c r="AW1750" s="31">
        <f t="shared" si="1149"/>
        <v>9.4024529767748541E-2</v>
      </c>
      <c r="AX1750" s="31">
        <f t="shared" si="1149"/>
        <v>7.04924708503612E-2</v>
      </c>
      <c r="AY1750" s="31">
        <f t="shared" si="1149"/>
        <v>1.110744387276531E-2</v>
      </c>
      <c r="AZ1750" s="31">
        <f t="shared" si="1150"/>
        <v>7.4665197488903536E-4</v>
      </c>
      <c r="BA1750" s="31">
        <f t="shared" si="1147"/>
        <v>1</v>
      </c>
      <c r="BB1750" s="34">
        <f>AU1750*'Propiedades físicas'!$C$4+'Diseño reactor'!AV1750*'Propiedades físicas'!$C$5+'Diseño reactor'!AW1750*'Propiedades físicas'!$C$8+'Diseño reactor'!AX1750*'Propiedades físicas'!$C$9+'Diseño reactor'!AY1750*'Propiedades físicas'!$C$7+'Diseño reactor'!AZ1750*'Propiedades físicas'!$C$6</f>
        <v>875.46950041552157</v>
      </c>
      <c r="BC1750" s="45">
        <f>AU1750*'Propiedades físicas'!$L$4+'Diseño reactor'!AV1750*'Propiedades físicas'!$L$5+'Diseño reactor'!AW1750*'Propiedades físicas'!$L$8+AX1750*'Propiedades físicas'!$L$9+'Diseño reactor'!AY1750*'Propiedades físicas'!$L$7+'Diseño reactor'!AZ1750*'Propiedades físicas'!$L$6</f>
        <v>2.0915074714705812</v>
      </c>
      <c r="BD1750" s="29">
        <f t="shared" si="1126"/>
        <v>1.8340058117115117</v>
      </c>
      <c r="BE1750" s="58">
        <f t="shared" si="1127"/>
        <v>41.659602124872649</v>
      </c>
      <c r="BF1750" s="30">
        <f>AU1750*'Propiedades físicas'!$I$4+'Diseño reactor'!AV1750*'Propiedades físicas'!$I$5+'Diseño reactor'!AW1750*'Propiedades físicas'!$I$8+'Diseño reactor'!AX1750*'Propiedades físicas'!$I$9+'Diseño reactor'!AY1750*'Propiedades físicas'!$I$7+'Diseño reactor'!AZ1750*'Propiedades físicas'!$I$6</f>
        <v>1.9931788916108577E-2</v>
      </c>
      <c r="BG1750" s="24">
        <f>AU1750*'Propiedades físicas'!$O$4+'Diseño reactor'!AV1750*'Propiedades físicas'!$O$5+'Diseño reactor'!AW1750*'Propiedades físicas'!$O$8+'Diseño reactor'!AX1750*'Propiedades físicas'!$O$9+'Diseño reactor'!AY1750*'Propiedades físicas'!$O$7+'Diseño reactor'!AZ1750*'Propiedades físicas'!$O$6</f>
        <v>0.15319974753775292</v>
      </c>
      <c r="BH1750" s="54">
        <f t="shared" si="1128"/>
        <v>41239.077433583341</v>
      </c>
      <c r="BI1750" s="34">
        <f t="shared" si="1148"/>
        <v>272.1119721658979</v>
      </c>
      <c r="BJ1750" s="27">
        <f t="shared" si="1129"/>
        <v>4795.6432342128464</v>
      </c>
      <c r="BK1750" s="34">
        <f t="shared" si="1130"/>
        <v>565.14717904810846</v>
      </c>
      <c r="BL1750" s="27">
        <f t="shared" si="1131"/>
        <v>105.5512918102647</v>
      </c>
      <c r="BM1750" s="34">
        <f t="shared" si="1132"/>
        <v>1.1054421768707483</v>
      </c>
      <c r="BN1750" s="45">
        <f t="shared" si="1133"/>
        <v>1846.3424999858387</v>
      </c>
      <c r="BO1750" s="45">
        <f t="shared" si="1134"/>
        <v>104.35482249900456</v>
      </c>
      <c r="BP1750" s="66">
        <f t="shared" si="1135"/>
        <v>6.6883888316415696</v>
      </c>
    </row>
    <row r="1751" spans="8:68">
      <c r="H1751" s="68">
        <v>1746</v>
      </c>
      <c r="I1751" s="31">
        <f>('Propiedades físicas'!$C$10*'Diseño reactor'!H1751)/1000</f>
        <v>1528.1782616732874</v>
      </c>
      <c r="J1751" s="31">
        <f t="shared" si="1113"/>
        <v>0.29839450765429698</v>
      </c>
      <c r="K1751" s="31">
        <f>(I1751*1000)/'Propiedades físicas'!$F$10</f>
        <v>9982.3144694136099</v>
      </c>
      <c r="L1751" s="31">
        <f t="shared" si="1114"/>
        <v>1426.0449242019442</v>
      </c>
      <c r="M1751" s="31">
        <f t="shared" si="1115"/>
        <v>8556.2695452116659</v>
      </c>
      <c r="N1751" s="31">
        <f t="shared" si="1116"/>
        <v>0.81674967021875389</v>
      </c>
      <c r="O1751" s="32">
        <f t="shared" si="1117"/>
        <v>4.9004980213125231</v>
      </c>
      <c r="P1751" s="33">
        <f t="shared" si="1118"/>
        <v>0.64891816740799757</v>
      </c>
      <c r="Q1751" s="31">
        <f t="shared" si="1119"/>
        <v>4.6910926384967793</v>
      </c>
      <c r="R1751" s="31">
        <f t="shared" si="1120"/>
        <v>0.13334429777990187</v>
      </c>
      <c r="S1751" s="31">
        <f t="shared" si="1121"/>
        <v>0.20940538281574414</v>
      </c>
      <c r="T1751" s="31">
        <f t="shared" si="1122"/>
        <v>2.7400530056720995E-2</v>
      </c>
      <c r="U1751" s="31">
        <f t="shared" si="1123"/>
        <v>7.0866749741334252E-3</v>
      </c>
      <c r="V1751" s="47">
        <f t="shared" si="1136"/>
        <v>6.426179910253957E-4</v>
      </c>
      <c r="W1751" s="31">
        <f t="shared" si="1124"/>
        <v>0.20548707753479128</v>
      </c>
      <c r="X1751" s="34">
        <f>(S1751*H1751*'Propiedades físicas'!$F$5*60*24*365)/(1000000)</f>
        <v>56588.540551805781</v>
      </c>
      <c r="Y1751" s="34">
        <f>(U1751*H1751*'Propiedades físicas'!$F$7*60*24*365)/(1000000)</f>
        <v>598.90037286370898</v>
      </c>
      <c r="Z1751" s="31">
        <f t="shared" si="1137"/>
        <v>1133.0111202943638</v>
      </c>
      <c r="AA1751" s="31">
        <f t="shared" si="1138"/>
        <v>8190.6477468153762</v>
      </c>
      <c r="AB1751" s="31">
        <f t="shared" si="1138"/>
        <v>232.81914392370865</v>
      </c>
      <c r="AC1751" s="31">
        <f t="shared" si="1138"/>
        <v>365.62179839628925</v>
      </c>
      <c r="AD1751" s="31">
        <f t="shared" si="1138"/>
        <v>47.841325479034857</v>
      </c>
      <c r="AE1751" s="31">
        <f t="shared" si="1139"/>
        <v>12.37333450483696</v>
      </c>
      <c r="AF1751" s="31">
        <f t="shared" si="1140"/>
        <v>9982.3144694136099</v>
      </c>
      <c r="AG1751" s="31">
        <f t="shared" si="1141"/>
        <v>0.11350184606645838</v>
      </c>
      <c r="AH1751" s="31">
        <f t="shared" si="1142"/>
        <v>0.82051590058718304</v>
      </c>
      <c r="AI1751" s="31">
        <f t="shared" si="1142"/>
        <v>2.3323162643000279E-2</v>
      </c>
      <c r="AJ1751" s="31">
        <f t="shared" si="1142"/>
        <v>3.6626956555674099E-2</v>
      </c>
      <c r="AK1751" s="31">
        <f t="shared" si="1142"/>
        <v>4.7926085303787464E-3</v>
      </c>
      <c r="AL1751" s="31">
        <f t="shared" si="1143"/>
        <v>1.2395256173054429E-3</v>
      </c>
      <c r="AM1751" s="31">
        <f t="shared" si="1144"/>
        <v>1</v>
      </c>
      <c r="AN1751" s="31">
        <f>(Z1751*'Propiedades físicas'!$F$4)/1000</f>
        <v>996.3473189644576</v>
      </c>
      <c r="AO1751" s="31">
        <f>(AA1751*'Propiedades físicas'!$F$6)/1000</f>
        <v>262.42835380796464</v>
      </c>
      <c r="AP1751" s="31">
        <f>(AB1751*'Propiedades físicas'!$F$9)/1000</f>
        <v>143.63777084373203</v>
      </c>
      <c r="AQ1751" s="31">
        <f>(AC1751*'Propiedades físicas'!$F$5)/1000</f>
        <v>107.6646509737553</v>
      </c>
      <c r="AR1751" s="31">
        <f>(AD1751*'Propiedades físicas'!$F$8)/1000</f>
        <v>16.960706708827431</v>
      </c>
      <c r="AS1751" s="31">
        <f>(AE1751*'Propiedades físicas'!$F$7)/1000</f>
        <v>1.1394603745504357</v>
      </c>
      <c r="AT1751" s="31">
        <f t="shared" si="1145"/>
        <v>1528.1782616732876</v>
      </c>
      <c r="AU1751" s="31">
        <f t="shared" si="1146"/>
        <v>0.65198370108569759</v>
      </c>
      <c r="AV1751" s="31">
        <f t="shared" si="1149"/>
        <v>0.17172627067775273</v>
      </c>
      <c r="AW1751" s="31">
        <f t="shared" si="1149"/>
        <v>9.3992811209377511E-2</v>
      </c>
      <c r="AX1751" s="31">
        <f t="shared" si="1149"/>
        <v>7.0452939734836476E-2</v>
      </c>
      <c r="AY1751" s="31">
        <f t="shared" si="1149"/>
        <v>1.1098644140020816E-2</v>
      </c>
      <c r="AZ1751" s="31">
        <f t="shared" si="1150"/>
        <v>7.4563315231482026E-4</v>
      </c>
      <c r="BA1751" s="31">
        <f t="shared" si="1147"/>
        <v>0.99999999999999989</v>
      </c>
      <c r="BB1751" s="34">
        <f>AU1751*'Propiedades físicas'!$C$4+'Diseño reactor'!AV1751*'Propiedades físicas'!$C$5+'Diseño reactor'!AW1751*'Propiedades físicas'!$C$8+'Diseño reactor'!AX1751*'Propiedades físicas'!$C$9+'Diseño reactor'!AY1751*'Propiedades físicas'!$C$7+'Diseño reactor'!AZ1751*'Propiedades físicas'!$C$6</f>
        <v>875.46917670483288</v>
      </c>
      <c r="BC1751" s="45">
        <f>AU1751*'Propiedades físicas'!$L$4+'Diseño reactor'!AV1751*'Propiedades físicas'!$L$5+'Diseño reactor'!AW1751*'Propiedades físicas'!$L$8+AX1751*'Propiedades físicas'!$L$9+'Diseño reactor'!AY1751*'Propiedades físicas'!$L$7+'Diseño reactor'!AZ1751*'Propiedades físicas'!$L$6</f>
        <v>2.0915632967642486</v>
      </c>
      <c r="BD1751" s="29">
        <f t="shared" si="1126"/>
        <v>1.8331230011460562</v>
      </c>
      <c r="BE1751" s="58">
        <f t="shared" si="1127"/>
        <v>41.658644030231535</v>
      </c>
      <c r="BF1751" s="30">
        <f>AU1751*'Propiedades físicas'!$I$4+'Diseño reactor'!AV1751*'Propiedades físicas'!$I$5+'Diseño reactor'!AW1751*'Propiedades físicas'!$I$8+'Diseño reactor'!AX1751*'Propiedades físicas'!$I$9+'Diseño reactor'!AY1751*'Propiedades físicas'!$I$7+'Diseño reactor'!AZ1751*'Propiedades físicas'!$I$6</f>
        <v>1.9931935783675064E-2</v>
      </c>
      <c r="BG1751" s="24">
        <f>AU1751*'Propiedades físicas'!$O$4+'Diseño reactor'!AV1751*'Propiedades físicas'!$O$5+'Diseño reactor'!AW1751*'Propiedades físicas'!$O$8+'Diseño reactor'!AX1751*'Propiedades físicas'!$O$9+'Diseño reactor'!AY1751*'Propiedades físicas'!$O$7+'Diseño reactor'!AZ1751*'Propiedades físicas'!$O$6</f>
        <v>0.15320239743988426</v>
      </c>
      <c r="BH1751" s="54">
        <f t="shared" si="1128"/>
        <v>41238.758316996536</v>
      </c>
      <c r="BI1751" s="34">
        <f t="shared" si="1148"/>
        <v>272.11653352197175</v>
      </c>
      <c r="BJ1751" s="27">
        <f t="shared" si="1129"/>
        <v>4795.6452902224137</v>
      </c>
      <c r="BK1751" s="34">
        <f t="shared" si="1130"/>
        <v>565.15719671797171</v>
      </c>
      <c r="BL1751" s="27">
        <f t="shared" si="1131"/>
        <v>105.55164124367948</v>
      </c>
      <c r="BM1751" s="34">
        <f t="shared" si="1132"/>
        <v>1.1054421768707483</v>
      </c>
      <c r="BN1751" s="45">
        <f t="shared" si="1133"/>
        <v>1847.5278092820286</v>
      </c>
      <c r="BO1751" s="45">
        <f t="shared" si="1134"/>
        <v>104.36632099442532</v>
      </c>
      <c r="BP1751" s="66">
        <f t="shared" si="1135"/>
        <v>6.6883863585651762</v>
      </c>
    </row>
    <row r="1752" spans="8:68">
      <c r="H1752" s="68">
        <v>1747</v>
      </c>
      <c r="I1752" s="31">
        <f>('Propiedades físicas'!$C$10*'Diseño reactor'!H1752)/1000</f>
        <v>1529.0535069548871</v>
      </c>
      <c r="J1752" s="31">
        <f t="shared" si="1113"/>
        <v>0.29822370370028767</v>
      </c>
      <c r="K1752" s="31">
        <f>(I1752*1000)/'Propiedades físicas'!$F$10</f>
        <v>9988.0317171051411</v>
      </c>
      <c r="L1752" s="31">
        <f t="shared" si="1114"/>
        <v>1426.861673872163</v>
      </c>
      <c r="M1752" s="31">
        <f t="shared" si="1115"/>
        <v>8561.1700432329781</v>
      </c>
      <c r="N1752" s="31">
        <f t="shared" si="1116"/>
        <v>0.81674967021875389</v>
      </c>
      <c r="O1752" s="32">
        <f t="shared" si="1117"/>
        <v>4.9004980213125231</v>
      </c>
      <c r="P1752" s="33">
        <f t="shared" si="1118"/>
        <v>0.64899450397580416</v>
      </c>
      <c r="Q1752" s="31">
        <f t="shared" si="1119"/>
        <v>4.6912100058094914</v>
      </c>
      <c r="R1752" s="31">
        <f t="shared" si="1120"/>
        <v>0.13329932643384104</v>
      </c>
      <c r="S1752" s="31">
        <f t="shared" si="1121"/>
        <v>0.20928801550303164</v>
      </c>
      <c r="T1752" s="31">
        <f t="shared" si="1122"/>
        <v>2.7378830358135309E-2</v>
      </c>
      <c r="U1752" s="31">
        <f t="shared" si="1123"/>
        <v>7.0770094509733173E-3</v>
      </c>
      <c r="V1752" s="47">
        <f t="shared" si="1136"/>
        <v>6.4269358646147602E-4</v>
      </c>
      <c r="W1752" s="31">
        <f t="shared" si="1124"/>
        <v>0.20539361368584211</v>
      </c>
      <c r="X1752" s="34">
        <f>(S1752*H1752*'Propiedades físicas'!$F$5*60*24*365)/(1000000)</f>
        <v>56589.216089470865</v>
      </c>
      <c r="Y1752" s="34">
        <f>(U1752*H1752*'Propiedades físicas'!$F$7*60*24*365)/(1000000)</f>
        <v>598.42607701807788</v>
      </c>
      <c r="Z1752" s="31">
        <f t="shared" si="1137"/>
        <v>1133.79339844573</v>
      </c>
      <c r="AA1752" s="31">
        <f t="shared" si="1138"/>
        <v>8195.5438801491819</v>
      </c>
      <c r="AB1752" s="31">
        <f t="shared" si="1138"/>
        <v>232.87392327992029</v>
      </c>
      <c r="AC1752" s="31">
        <f t="shared" si="1138"/>
        <v>365.62616308379626</v>
      </c>
      <c r="AD1752" s="31">
        <f t="shared" si="1138"/>
        <v>47.830816635662387</v>
      </c>
      <c r="AE1752" s="31">
        <f t="shared" si="1139"/>
        <v>12.363535510850385</v>
      </c>
      <c r="AF1752" s="31">
        <f t="shared" si="1140"/>
        <v>9988.0317171051411</v>
      </c>
      <c r="AG1752" s="31">
        <f t="shared" si="1141"/>
        <v>0.11351519804487971</v>
      </c>
      <c r="AH1752" s="31">
        <f t="shared" si="1142"/>
        <v>0.82053642922596959</v>
      </c>
      <c r="AI1752" s="31">
        <f t="shared" si="1142"/>
        <v>2.3315296734701878E-2</v>
      </c>
      <c r="AJ1752" s="31">
        <f t="shared" si="1142"/>
        <v>3.6606427916887584E-2</v>
      </c>
      <c r="AK1752" s="31">
        <f t="shared" si="1142"/>
        <v>4.7888130504981337E-3</v>
      </c>
      <c r="AL1752" s="31">
        <f t="shared" si="1143"/>
        <v>1.2378350270631441E-3</v>
      </c>
      <c r="AM1752" s="31">
        <f t="shared" si="1144"/>
        <v>1.0000000000000002</v>
      </c>
      <c r="AN1752" s="31">
        <f>(Z1752*'Propiedades físicas'!$F$4)/1000</f>
        <v>997.035238725206</v>
      </c>
      <c r="AO1752" s="31">
        <f>(AA1752*'Propiedades físicas'!$F$6)/1000</f>
        <v>262.58522591997979</v>
      </c>
      <c r="AP1752" s="31">
        <f>(AB1752*'Propiedades físicas'!$F$9)/1000</f>
        <v>143.6715669675468</v>
      </c>
      <c r="AQ1752" s="31">
        <f>(AC1752*'Propiedades físicas'!$F$5)/1000</f>
        <v>107.6659362432855</v>
      </c>
      <c r="AR1752" s="31">
        <f>(AD1752*'Propiedades físicas'!$F$8)/1000</f>
        <v>16.956981113675024</v>
      </c>
      <c r="AS1752" s="31">
        <f>(AE1752*'Propiedades físicas'!$F$7)/1000</f>
        <v>1.138557985194212</v>
      </c>
      <c r="AT1752" s="31">
        <f t="shared" si="1145"/>
        <v>1529.0535069548873</v>
      </c>
      <c r="AU1752" s="31">
        <f t="shared" si="1146"/>
        <v>0.65206039827265649</v>
      </c>
      <c r="AV1752" s="31">
        <f t="shared" si="1149"/>
        <v>0.17173056712902005</v>
      </c>
      <c r="AW1752" s="31">
        <f t="shared" si="1149"/>
        <v>9.3961111441854622E-2</v>
      </c>
      <c r="AX1752" s="31">
        <f t="shared" si="1149"/>
        <v>7.0413452343929026E-2</v>
      </c>
      <c r="AY1752" s="31">
        <f t="shared" si="1149"/>
        <v>1.1089854630035074E-2</v>
      </c>
      <c r="AZ1752" s="31">
        <f t="shared" si="1150"/>
        <v>7.446161825047262E-4</v>
      </c>
      <c r="BA1752" s="31">
        <f t="shared" si="1147"/>
        <v>1</v>
      </c>
      <c r="BB1752" s="34">
        <f>AU1752*'Propiedades físicas'!$C$4+'Diseño reactor'!AV1752*'Propiedades físicas'!$C$5+'Diseño reactor'!AW1752*'Propiedades físicas'!$C$8+'Diseño reactor'!AX1752*'Propiedades físicas'!$C$9+'Diseño reactor'!AY1752*'Propiedades físicas'!$C$7+'Diseño reactor'!AZ1752*'Propiedades físicas'!$C$6</f>
        <v>875.46885354929498</v>
      </c>
      <c r="BC1752" s="45">
        <f>AU1752*'Propiedades físicas'!$L$4+'Diseño reactor'!AV1752*'Propiedades físicas'!$L$5+'Diseño reactor'!AW1752*'Propiedades físicas'!$L$8+AX1752*'Propiedades físicas'!$L$9+'Diseño reactor'!AY1752*'Propiedades físicas'!$L$7+'Diseño reactor'!AZ1752*'Propiedades físicas'!$L$6</f>
        <v>2.0916190689668994</v>
      </c>
      <c r="BD1752" s="29">
        <f t="shared" si="1126"/>
        <v>1.8322410415770227</v>
      </c>
      <c r="BE1752" s="58">
        <f t="shared" si="1127"/>
        <v>41.657686876136438</v>
      </c>
      <c r="BF1752" s="30">
        <f>AU1752*'Propiedades físicas'!$I$4+'Diseño reactor'!AV1752*'Propiedades físicas'!$I$5+'Diseño reactor'!AW1752*'Propiedades físicas'!$I$8+'Diseño reactor'!AX1752*'Propiedades físicas'!$I$9+'Diseño reactor'!AY1752*'Propiedades físicas'!$I$7+'Diseño reactor'!AZ1752*'Propiedades físicas'!$I$6</f>
        <v>1.9932082390160408E-2</v>
      </c>
      <c r="BG1752" s="24">
        <f>AU1752*'Propiedades físicas'!$O$4+'Diseño reactor'!AV1752*'Propiedades físicas'!$O$5+'Diseño reactor'!AW1752*'Propiedades físicas'!$O$8+'Diseño reactor'!AX1752*'Propiedades físicas'!$O$9+'Diseño reactor'!AY1752*'Propiedades físicas'!$O$7+'Diseño reactor'!AZ1752*'Propiedades físicas'!$O$6</f>
        <v>0.15320504497692639</v>
      </c>
      <c r="BH1752" s="54">
        <f t="shared" si="1128"/>
        <v>41238.439771425808</v>
      </c>
      <c r="BI1752" s="34">
        <f t="shared" si="1148"/>
        <v>272.12108855656589</v>
      </c>
      <c r="BJ1752" s="27">
        <f t="shared" si="1129"/>
        <v>4795.6473527265707</v>
      </c>
      <c r="BK1752" s="34">
        <f t="shared" si="1130"/>
        <v>565.16720643688632</v>
      </c>
      <c r="BL1752" s="27">
        <f t="shared" si="1131"/>
        <v>105.55199038968959</v>
      </c>
      <c r="BM1752" s="34">
        <f t="shared" si="1132"/>
        <v>1.1054421768707483</v>
      </c>
      <c r="BN1752" s="45">
        <f t="shared" si="1133"/>
        <v>1848.7131526785131</v>
      </c>
      <c r="BO1752" s="45">
        <f t="shared" si="1134"/>
        <v>104.37780903187435</v>
      </c>
      <c r="BP1752" s="66">
        <f t="shared" si="1135"/>
        <v>6.6883838897300087</v>
      </c>
    </row>
    <row r="1753" spans="8:68">
      <c r="H1753" s="68">
        <v>1748</v>
      </c>
      <c r="I1753" s="31">
        <f>('Propiedades físicas'!$C$10*'Diseño reactor'!H1753)/1000</f>
        <v>1529.9287522364871</v>
      </c>
      <c r="J1753" s="31">
        <f t="shared" si="1113"/>
        <v>0.2980530951741433</v>
      </c>
      <c r="K1753" s="31">
        <f>(I1753*1000)/'Propiedades físicas'!$F$10</f>
        <v>9993.748964796674</v>
      </c>
      <c r="L1753" s="31">
        <f t="shared" si="1114"/>
        <v>1427.678423542382</v>
      </c>
      <c r="M1753" s="31">
        <f t="shared" si="1115"/>
        <v>8566.070541254292</v>
      </c>
      <c r="N1753" s="31">
        <f t="shared" si="1116"/>
        <v>0.816749670218754</v>
      </c>
      <c r="O1753" s="32">
        <f t="shared" si="1117"/>
        <v>4.900498021312524</v>
      </c>
      <c r="P1753" s="33">
        <f t="shared" si="1118"/>
        <v>0.6490707711332534</v>
      </c>
      <c r="Q1753" s="31">
        <f t="shared" si="1119"/>
        <v>4.6913272433734088</v>
      </c>
      <c r="R1753" s="31">
        <f t="shared" si="1120"/>
        <v>0.13325438172879941</v>
      </c>
      <c r="S1753" s="31">
        <f t="shared" si="1121"/>
        <v>0.20917077793911615</v>
      </c>
      <c r="T1753" s="31">
        <f t="shared" si="1122"/>
        <v>2.7357155859787072E-2</v>
      </c>
      <c r="U1753" s="31">
        <f t="shared" si="1123"/>
        <v>7.0673614969141776E-3</v>
      </c>
      <c r="V1753" s="47">
        <f t="shared" si="1136"/>
        <v>6.4276911316108593E-4</v>
      </c>
      <c r="W1753" s="31">
        <f t="shared" si="1124"/>
        <v>0.20530023482053006</v>
      </c>
      <c r="X1753" s="34">
        <f>(S1753*H1753*'Propiedades físicas'!$F$5*60*24*365)/(1000000)</f>
        <v>56589.890399205578</v>
      </c>
      <c r="Y1753" s="34">
        <f>(U1753*H1753*'Propiedades físicas'!$F$7*60*24*365)/(1000000)</f>
        <v>597.95233198046276</v>
      </c>
      <c r="Z1753" s="31">
        <f t="shared" si="1137"/>
        <v>1134.575707940927</v>
      </c>
      <c r="AA1753" s="31">
        <f t="shared" si="1138"/>
        <v>8200.4400214167181</v>
      </c>
      <c r="AB1753" s="31">
        <f t="shared" si="1138"/>
        <v>232.92865926194139</v>
      </c>
      <c r="AC1753" s="31">
        <f t="shared" si="1138"/>
        <v>365.63051983757504</v>
      </c>
      <c r="AD1753" s="31">
        <f t="shared" si="1138"/>
        <v>47.820308442907802</v>
      </c>
      <c r="AE1753" s="31">
        <f t="shared" si="1139"/>
        <v>12.353747896605983</v>
      </c>
      <c r="AF1753" s="31">
        <f t="shared" si="1140"/>
        <v>9993.7489647966759</v>
      </c>
      <c r="AG1753" s="31">
        <f t="shared" si="1141"/>
        <v>0.11352853788278142</v>
      </c>
      <c r="AH1753" s="31">
        <f t="shared" si="1142"/>
        <v>0.82055693517048001</v>
      </c>
      <c r="AI1753" s="31">
        <f t="shared" si="1142"/>
        <v>2.3307435486166463E-2</v>
      </c>
      <c r="AJ1753" s="31">
        <f t="shared" si="1142"/>
        <v>3.658592197237704E-2</v>
      </c>
      <c r="AK1753" s="31">
        <f t="shared" si="1142"/>
        <v>4.7850219783743299E-3</v>
      </c>
      <c r="AL1753" s="31">
        <f t="shared" si="1143"/>
        <v>1.2361475098206373E-3</v>
      </c>
      <c r="AM1753" s="31">
        <f t="shared" si="1144"/>
        <v>0.99999999999999989</v>
      </c>
      <c r="AN1753" s="31">
        <f>(Z1753*'Propiedades físicas'!$F$4)/1000</f>
        <v>997.72318604909242</v>
      </c>
      <c r="AO1753" s="31">
        <f>(AA1753*'Propiedades físicas'!$F$6)/1000</f>
        <v>262.74209828619166</v>
      </c>
      <c r="AP1753" s="31">
        <f>(AB1753*'Propiedades físicas'!$F$9)/1000</f>
        <v>143.70533633165471</v>
      </c>
      <c r="AQ1753" s="31">
        <f>(AC1753*'Propiedades físicas'!$F$5)/1000</f>
        <v>107.66721917657073</v>
      </c>
      <c r="AR1753" s="31">
        <f>(AD1753*'Propiedades físicas'!$F$8)/1000</f>
        <v>16.953255749179668</v>
      </c>
      <c r="AS1753" s="31">
        <f>(AE1753*'Propiedades físicas'!$F$7)/1000</f>
        <v>1.137656643798445</v>
      </c>
      <c r="AT1753" s="31">
        <f t="shared" si="1145"/>
        <v>1529.9287522364878</v>
      </c>
      <c r="AU1753" s="31">
        <f t="shared" si="1146"/>
        <v>0.65213702572135857</v>
      </c>
      <c r="AV1753" s="31">
        <f t="shared" si="1149"/>
        <v>0.1717348588305885</v>
      </c>
      <c r="AW1753" s="31">
        <f t="shared" si="1149"/>
        <v>9.3929430453269597E-2</v>
      </c>
      <c r="AX1753" s="31">
        <f t="shared" si="1149"/>
        <v>7.0374008606074054E-2</v>
      </c>
      <c r="AY1753" s="31">
        <f t="shared" si="1149"/>
        <v>1.1081075327460169E-2</v>
      </c>
      <c r="AZ1753" s="31">
        <f t="shared" si="1150"/>
        <v>7.4360106124902244E-4</v>
      </c>
      <c r="BA1753" s="31">
        <f t="shared" si="1147"/>
        <v>0.99999999999999989</v>
      </c>
      <c r="BB1753" s="34">
        <f>AU1753*'Propiedades físicas'!$C$4+'Diseño reactor'!AV1753*'Propiedades físicas'!$C$5+'Diseño reactor'!AW1753*'Propiedades físicas'!$C$8+'Diseño reactor'!AX1753*'Propiedades físicas'!$C$9+'Diseño reactor'!AY1753*'Propiedades físicas'!$C$7+'Diseño reactor'!AZ1753*'Propiedades físicas'!$C$6</f>
        <v>875.46853094771416</v>
      </c>
      <c r="BC1753" s="45">
        <f>AU1753*'Propiedades físicas'!$L$4+'Diseño reactor'!AV1753*'Propiedades físicas'!$L$5+'Diseño reactor'!AW1753*'Propiedades físicas'!$L$8+AX1753*'Propiedades físicas'!$L$9+'Diseño reactor'!AY1753*'Propiedades físicas'!$L$7+'Diseño reactor'!AZ1753*'Propiedades físicas'!$L$6</f>
        <v>2.0916747881535414</v>
      </c>
      <c r="BD1753" s="29">
        <f t="shared" si="1126"/>
        <v>1.8313599317730607</v>
      </c>
      <c r="BE1753" s="58">
        <f t="shared" si="1127"/>
        <v>41.656730661197294</v>
      </c>
      <c r="BF1753" s="30">
        <f>AU1753*'Propiedades físicas'!$I$4+'Diseño reactor'!AV1753*'Propiedades físicas'!$I$5+'Diseño reactor'!AW1753*'Propiedades físicas'!$I$8+'Diseño reactor'!AX1753*'Propiedades físicas'!$I$9+'Diseño reactor'!AY1753*'Propiedades físicas'!$I$7+'Diseño reactor'!AZ1753*'Propiedades físicas'!$I$6</f>
        <v>1.9932228736118621E-2</v>
      </c>
      <c r="BG1753" s="24">
        <f>AU1753*'Propiedades físicas'!$O$4+'Diseño reactor'!AV1753*'Propiedades físicas'!$O$5+'Diseño reactor'!AW1753*'Propiedades físicas'!$O$8+'Diseño reactor'!AX1753*'Propiedades físicas'!$O$9+'Diseño reactor'!AY1753*'Propiedades físicas'!$O$7+'Diseño reactor'!AZ1753*'Propiedades físicas'!$O$6</f>
        <v>0.15320769015195096</v>
      </c>
      <c r="BH1753" s="54">
        <f t="shared" si="1128"/>
        <v>41238.121795643616</v>
      </c>
      <c r="BI1753" s="34">
        <f t="shared" si="1148"/>
        <v>272.12563728164753</v>
      </c>
      <c r="BJ1753" s="27">
        <f t="shared" si="1129"/>
        <v>4795.6494217033705</v>
      </c>
      <c r="BK1753" s="34">
        <f t="shared" si="1130"/>
        <v>565.17720821362525</v>
      </c>
      <c r="BL1753" s="27">
        <f t="shared" si="1131"/>
        <v>105.55233924862547</v>
      </c>
      <c r="BM1753" s="34">
        <f t="shared" si="1132"/>
        <v>1.1054421768707483</v>
      </c>
      <c r="BN1753" s="45">
        <f t="shared" si="1133"/>
        <v>1849.8985301271987</v>
      </c>
      <c r="BO1753" s="45">
        <f t="shared" si="1134"/>
        <v>104.38928662561202</v>
      </c>
      <c r="BP1753" s="66">
        <f t="shared" si="1135"/>
        <v>6.6883814251269476</v>
      </c>
    </row>
    <row r="1754" spans="8:68">
      <c r="H1754" s="68">
        <v>1749</v>
      </c>
      <c r="I1754" s="31">
        <f>('Propiedades físicas'!$C$10*'Diseño reactor'!H1754)/1000</f>
        <v>1530.8039975180868</v>
      </c>
      <c r="J1754" s="31">
        <f t="shared" si="1113"/>
        <v>0.29788268174065324</v>
      </c>
      <c r="K1754" s="31">
        <f>(I1754*1000)/'Propiedades físicas'!$F$10</f>
        <v>9999.4662124882034</v>
      </c>
      <c r="L1754" s="31">
        <f t="shared" si="1114"/>
        <v>1428.4951732126003</v>
      </c>
      <c r="M1754" s="31">
        <f t="shared" si="1115"/>
        <v>8570.9710392756024</v>
      </c>
      <c r="N1754" s="31">
        <f t="shared" si="1116"/>
        <v>0.81674967021875378</v>
      </c>
      <c r="O1754" s="32">
        <f t="shared" si="1117"/>
        <v>4.9004980213125231</v>
      </c>
      <c r="P1754" s="33">
        <f t="shared" si="1118"/>
        <v>0.64914696897497048</v>
      </c>
      <c r="Q1754" s="31">
        <f t="shared" si="1119"/>
        <v>4.6914443514007775</v>
      </c>
      <c r="R1754" s="31">
        <f t="shared" si="1120"/>
        <v>0.13320946364787556</v>
      </c>
      <c r="S1754" s="31">
        <f t="shared" si="1121"/>
        <v>0.20905366991174576</v>
      </c>
      <c r="T1754" s="31">
        <f t="shared" si="1122"/>
        <v>2.7335506523852967E-2</v>
      </c>
      <c r="U1754" s="31">
        <f t="shared" si="1123"/>
        <v>7.0577310720547626E-3</v>
      </c>
      <c r="V1754" s="47">
        <f t="shared" si="1136"/>
        <v>6.4284457121793195E-4</v>
      </c>
      <c r="W1754" s="31">
        <f t="shared" si="1124"/>
        <v>0.20520694082299845</v>
      </c>
      <c r="X1754" s="34">
        <f>(S1754*H1754*'Propiedades físicas'!$F$5*60*24*365)/(1000000)</f>
        <v>56590.563483798629</v>
      </c>
      <c r="Y1754" s="34">
        <f>(U1754*H1754*'Propiedades físicas'!$F$7*60*24*365)/(1000000)</f>
        <v>597.47913692415</v>
      </c>
      <c r="Z1754" s="31">
        <f t="shared" si="1137"/>
        <v>1135.3580487372233</v>
      </c>
      <c r="AA1754" s="31">
        <f t="shared" si="1138"/>
        <v>8205.3361705999596</v>
      </c>
      <c r="AB1754" s="31">
        <f t="shared" si="1138"/>
        <v>232.98335192013434</v>
      </c>
      <c r="AC1754" s="31">
        <f t="shared" si="1138"/>
        <v>365.63486867564336</v>
      </c>
      <c r="AD1754" s="31">
        <f t="shared" si="1138"/>
        <v>47.80980091021884</v>
      </c>
      <c r="AE1754" s="31">
        <f t="shared" si="1139"/>
        <v>12.34397164502378</v>
      </c>
      <c r="AF1754" s="31">
        <f t="shared" si="1140"/>
        <v>9999.4662124882034</v>
      </c>
      <c r="AG1754" s="31">
        <f t="shared" si="1141"/>
        <v>0.11354186559671449</v>
      </c>
      <c r="AH1754" s="31">
        <f t="shared" si="1142"/>
        <v>0.82057741845783949</v>
      </c>
      <c r="AI1754" s="31">
        <f t="shared" si="1142"/>
        <v>2.3299578894437831E-2</v>
      </c>
      <c r="AJ1754" s="31">
        <f t="shared" si="1142"/>
        <v>3.656543868501768E-2</v>
      </c>
      <c r="AK1754" s="31">
        <f t="shared" si="1142"/>
        <v>4.7812353073916885E-3</v>
      </c>
      <c r="AL1754" s="31">
        <f t="shared" si="1143"/>
        <v>1.2344630585988234E-3</v>
      </c>
      <c r="AM1754" s="31">
        <f t="shared" si="1144"/>
        <v>1</v>
      </c>
      <c r="AN1754" s="31">
        <f>(Z1754*'Propiedades físicas'!$F$4)/1000</f>
        <v>998.41116089853938</v>
      </c>
      <c r="AO1754" s="31">
        <f>(AA1754*'Propiedades físicas'!$F$6)/1000</f>
        <v>262.89897090602273</v>
      </c>
      <c r="AP1754" s="31">
        <f>(AB1754*'Propiedades físicas'!$F$9)/1000</f>
        <v>143.73907896712689</v>
      </c>
      <c r="AQ1754" s="31">
        <f>(AC1754*'Propiedades físicas'!$F$5)/1000</f>
        <v>107.66849977891671</v>
      </c>
      <c r="AR1754" s="31">
        <f>(AD1754*'Propiedades físicas'!$F$8)/1000</f>
        <v>16.949530618690776</v>
      </c>
      <c r="AS1754" s="31">
        <f>(AE1754*'Propiedades físicas'!$F$7)/1000</f>
        <v>1.1367563487902399</v>
      </c>
      <c r="AT1754" s="31">
        <f t="shared" si="1145"/>
        <v>1530.8039975180866</v>
      </c>
      <c r="AU1754" s="31">
        <f t="shared" si="1146"/>
        <v>0.65221358352687675</v>
      </c>
      <c r="AV1754" s="31">
        <f t="shared" si="1149"/>
        <v>0.17173914579022814</v>
      </c>
      <c r="AW1754" s="31">
        <f t="shared" si="1149"/>
        <v>9.3897768231708964E-2</v>
      </c>
      <c r="AX1754" s="31">
        <f t="shared" si="1149"/>
        <v>7.0334608449861072E-2</v>
      </c>
      <c r="AY1754" s="31">
        <f t="shared" si="1149"/>
        <v>1.1072306216975707E-2</v>
      </c>
      <c r="AZ1754" s="31">
        <f t="shared" si="1150"/>
        <v>7.4258778434945199E-4</v>
      </c>
      <c r="BA1754" s="31">
        <f t="shared" si="1147"/>
        <v>1.0000000000000002</v>
      </c>
      <c r="BB1754" s="34">
        <f>AU1754*'Propiedades físicas'!$C$4+'Diseño reactor'!AV1754*'Propiedades físicas'!$C$5+'Diseño reactor'!AW1754*'Propiedades físicas'!$C$8+'Diseño reactor'!AX1754*'Propiedades físicas'!$C$9+'Diseño reactor'!AY1754*'Propiedades físicas'!$C$7+'Diseño reactor'!AZ1754*'Propiedades físicas'!$C$6</f>
        <v>875.46820889890091</v>
      </c>
      <c r="BC1754" s="45">
        <f>AU1754*'Propiedades físicas'!$L$4+'Diseño reactor'!AV1754*'Propiedades físicas'!$L$5+'Diseño reactor'!AW1754*'Propiedades físicas'!$L$8+AX1754*'Propiedades físicas'!$L$9+'Diseño reactor'!AY1754*'Propiedades físicas'!$L$7+'Diseño reactor'!AZ1754*'Propiedades físicas'!$L$6</f>
        <v>2.0917304543990425</v>
      </c>
      <c r="BD1754" s="29">
        <f t="shared" si="1126"/>
        <v>1.830479670505188</v>
      </c>
      <c r="BE1754" s="58">
        <f t="shared" si="1127"/>
        <v>41.655775384026789</v>
      </c>
      <c r="BF1754" s="30">
        <f>AU1754*'Propiedades físicas'!$I$4+'Diseño reactor'!AV1754*'Propiedades físicas'!$I$5+'Diseño reactor'!AW1754*'Propiedades físicas'!$I$8+'Diseño reactor'!AX1754*'Propiedades físicas'!$I$9+'Diseño reactor'!AY1754*'Propiedades físicas'!$I$7+'Diseño reactor'!AZ1754*'Propiedades físicas'!$I$6</f>
        <v>1.9932374822102285E-2</v>
      </c>
      <c r="BG1754" s="24">
        <f>AU1754*'Propiedades físicas'!$O$4+'Diseño reactor'!AV1754*'Propiedades físicas'!$O$5+'Diseño reactor'!AW1754*'Propiedades físicas'!$O$8+'Diseño reactor'!AX1754*'Propiedades físicas'!$O$9+'Diseño reactor'!AY1754*'Propiedades físicas'!$O$7+'Diseño reactor'!AZ1754*'Propiedades físicas'!$O$6</f>
        <v>0.15321033296802447</v>
      </c>
      <c r="BH1754" s="54">
        <f t="shared" si="1128"/>
        <v>41237.804388425662</v>
      </c>
      <c r="BI1754" s="34">
        <f t="shared" si="1148"/>
        <v>272.13017970915547</v>
      </c>
      <c r="BJ1754" s="27">
        <f t="shared" si="1129"/>
        <v>4795.6514971309107</v>
      </c>
      <c r="BK1754" s="34">
        <f t="shared" si="1130"/>
        <v>565.18720205694763</v>
      </c>
      <c r="BL1754" s="27">
        <f t="shared" si="1131"/>
        <v>105.55268782081693</v>
      </c>
      <c r="BM1754" s="34">
        <f t="shared" si="1132"/>
        <v>1.1054421768707483</v>
      </c>
      <c r="BN1754" s="45">
        <f t="shared" si="1133"/>
        <v>1851.0839415800901</v>
      </c>
      <c r="BO1754" s="45">
        <f t="shared" si="1134"/>
        <v>104.40075378987255</v>
      </c>
      <c r="BP1754" s="66">
        <f t="shared" si="1135"/>
        <v>6.6883789647469065</v>
      </c>
    </row>
    <row r="1755" spans="8:68">
      <c r="H1755" s="68">
        <v>1750</v>
      </c>
      <c r="I1755" s="31">
        <f>('Propiedades físicas'!$C$10*'Diseño reactor'!H1755)/1000</f>
        <v>1531.6792427996868</v>
      </c>
      <c r="J1755" s="31">
        <f t="shared" si="1113"/>
        <v>0.29771246306537286</v>
      </c>
      <c r="K1755" s="31">
        <f>(I1755*1000)/'Propiedades físicas'!$F$10</f>
        <v>10005.183460179736</v>
      </c>
      <c r="L1755" s="31">
        <f t="shared" si="1114"/>
        <v>1429.3119228828193</v>
      </c>
      <c r="M1755" s="31">
        <f t="shared" si="1115"/>
        <v>8575.8715372969164</v>
      </c>
      <c r="N1755" s="31">
        <f t="shared" si="1116"/>
        <v>0.81674967021875389</v>
      </c>
      <c r="O1755" s="32">
        <f t="shared" si="1117"/>
        <v>4.900498021312524</v>
      </c>
      <c r="P1755" s="33">
        <f t="shared" si="1118"/>
        <v>0.64922309759541019</v>
      </c>
      <c r="Q1755" s="31">
        <f t="shared" si="1119"/>
        <v>4.6915613301033972</v>
      </c>
      <c r="R1755" s="31">
        <f t="shared" si="1120"/>
        <v>0.13316457217416375</v>
      </c>
      <c r="S1755" s="31">
        <f t="shared" si="1121"/>
        <v>0.20893669120912634</v>
      </c>
      <c r="T1755" s="31">
        <f t="shared" si="1122"/>
        <v>2.7313882312577524E-2</v>
      </c>
      <c r="U1755" s="31">
        <f t="shared" si="1123"/>
        <v>7.0481181366025287E-3</v>
      </c>
      <c r="V1755" s="47">
        <f t="shared" si="1136"/>
        <v>6.4291996072555189E-4</v>
      </c>
      <c r="W1755" s="31">
        <f t="shared" si="1124"/>
        <v>0.20511373157760121</v>
      </c>
      <c r="X1755" s="34">
        <f>(S1755*H1755*'Propiedades físicas'!$F$5*60*24*365)/(1000000)</f>
        <v>56591.235346031259</v>
      </c>
      <c r="Y1755" s="34">
        <f>(U1755*H1755*'Propiedades físicas'!$F$7*60*24*365)/(1000000)</f>
        <v>597.00649102390878</v>
      </c>
      <c r="Z1755" s="31">
        <f t="shared" si="1137"/>
        <v>1136.1404207919679</v>
      </c>
      <c r="AA1755" s="31">
        <f t="shared" si="1138"/>
        <v>8210.2323276809457</v>
      </c>
      <c r="AB1755" s="31">
        <f t="shared" si="1138"/>
        <v>233.03800130478655</v>
      </c>
      <c r="AC1755" s="31">
        <f t="shared" si="1138"/>
        <v>365.63920961597108</v>
      </c>
      <c r="AD1755" s="31">
        <f t="shared" si="1138"/>
        <v>47.799294047010669</v>
      </c>
      <c r="AE1755" s="31">
        <f t="shared" si="1139"/>
        <v>12.334206739054425</v>
      </c>
      <c r="AF1755" s="31">
        <f t="shared" si="1140"/>
        <v>10005.183460179736</v>
      </c>
      <c r="AG1755" s="31">
        <f t="shared" si="1141"/>
        <v>0.11355518120319984</v>
      </c>
      <c r="AH1755" s="31">
        <f t="shared" si="1142"/>
        <v>0.82059787912509241</v>
      </c>
      <c r="AI1755" s="31">
        <f t="shared" si="1142"/>
        <v>2.3291726956558994E-2</v>
      </c>
      <c r="AJ1755" s="31">
        <f t="shared" si="1142"/>
        <v>3.6544978017764664E-2</v>
      </c>
      <c r="AK1755" s="31">
        <f t="shared" si="1142"/>
        <v>4.77745303094642E-3</v>
      </c>
      <c r="AL1755" s="31">
        <f t="shared" si="1143"/>
        <v>1.2327816664376137E-3</v>
      </c>
      <c r="AM1755" s="31">
        <f t="shared" si="1144"/>
        <v>1</v>
      </c>
      <c r="AN1755" s="31">
        <f>(Z1755*'Propiedades físicas'!$F$4)/1000</f>
        <v>999.09916323604079</v>
      </c>
      <c r="AO1755" s="31">
        <f>(AA1755*'Propiedades físicas'!$F$6)/1000</f>
        <v>263.0558437788975</v>
      </c>
      <c r="AP1755" s="31">
        <f>(AB1755*'Propiedades físicas'!$F$9)/1000</f>
        <v>143.77279490498805</v>
      </c>
      <c r="AQ1755" s="31">
        <f>(AC1755*'Propiedades físicas'!$F$5)/1000</f>
        <v>107.66977805561501</v>
      </c>
      <c r="AR1755" s="31">
        <f>(AD1755*'Propiedades físicas'!$F$8)/1000</f>
        <v>16.945805725546215</v>
      </c>
      <c r="AS1755" s="31">
        <f>(AE1755*'Propiedades físicas'!$F$7)/1000</f>
        <v>1.135857098599522</v>
      </c>
      <c r="AT1755" s="31">
        <f t="shared" si="1145"/>
        <v>1531.6792427996872</v>
      </c>
      <c r="AU1755" s="31">
        <f t="shared" si="1146"/>
        <v>0.65229007178411103</v>
      </c>
      <c r="AV1755" s="31">
        <f t="shared" si="1149"/>
        <v>0.17174342801569187</v>
      </c>
      <c r="AW1755" s="31">
        <f t="shared" si="1149"/>
        <v>9.3866124765255854E-2</v>
      </c>
      <c r="AX1755" s="31">
        <f t="shared" si="1149"/>
        <v>7.029525180403326E-2</v>
      </c>
      <c r="AY1755" s="31">
        <f t="shared" si="1149"/>
        <v>1.1063547283288728E-2</v>
      </c>
      <c r="AZ1755" s="31">
        <f t="shared" si="1150"/>
        <v>7.415763476191922E-4</v>
      </c>
      <c r="BA1755" s="31">
        <f t="shared" si="1147"/>
        <v>1</v>
      </c>
      <c r="BB1755" s="34">
        <f>AU1755*'Propiedades físicas'!$C$4+'Diseño reactor'!AV1755*'Propiedades físicas'!$C$5+'Diseño reactor'!AW1755*'Propiedades físicas'!$C$8+'Diseño reactor'!AX1755*'Propiedades físicas'!$C$9+'Diseño reactor'!AY1755*'Propiedades físicas'!$C$7+'Diseño reactor'!AZ1755*'Propiedades físicas'!$C$6</f>
        <v>875.46788740166755</v>
      </c>
      <c r="BC1755" s="45">
        <f>AU1755*'Propiedades físicas'!$L$4+'Diseño reactor'!AV1755*'Propiedades físicas'!$L$5+'Diseño reactor'!AW1755*'Propiedades físicas'!$L$8+AX1755*'Propiedades físicas'!$L$9+'Diseño reactor'!AY1755*'Propiedades físicas'!$L$7+'Diseño reactor'!AZ1755*'Propiedades físicas'!$L$6</f>
        <v>2.0917860677781284</v>
      </c>
      <c r="BD1755" s="29">
        <f t="shared" si="1126"/>
        <v>1.8296002565468055</v>
      </c>
      <c r="BE1755" s="58">
        <f t="shared" si="1127"/>
        <v>41.654821043240347</v>
      </c>
      <c r="BF1755" s="30">
        <f>AU1755*'Propiedades físicas'!$I$4+'Diseño reactor'!AV1755*'Propiedades físicas'!$I$5+'Diseño reactor'!AW1755*'Propiedades físicas'!$I$8+'Diseño reactor'!AX1755*'Propiedades físicas'!$I$9+'Diseño reactor'!AY1755*'Propiedades físicas'!$I$7+'Diseño reactor'!AZ1755*'Propiedades físicas'!$I$6</f>
        <v>1.9932520648662608E-2</v>
      </c>
      <c r="BG1755" s="24">
        <f>AU1755*'Propiedades físicas'!$O$4+'Diseño reactor'!AV1755*'Propiedades físicas'!$O$5+'Diseño reactor'!AW1755*'Propiedades físicas'!$O$8+'Diseño reactor'!AX1755*'Propiedades físicas'!$O$9+'Diseño reactor'!AY1755*'Propiedades físicas'!$O$7+'Diseño reactor'!AZ1755*'Propiedades físicas'!$O$6</f>
        <v>0.15321297342820817</v>
      </c>
      <c r="BH1755" s="54">
        <f t="shared" si="1128"/>
        <v>41237.487548550729</v>
      </c>
      <c r="BI1755" s="34">
        <f t="shared" si="1148"/>
        <v>272.13471585100041</v>
      </c>
      <c r="BJ1755" s="27">
        <f t="shared" si="1129"/>
        <v>4795.6535789873797</v>
      </c>
      <c r="BK1755" s="34">
        <f t="shared" si="1130"/>
        <v>565.1971879756037</v>
      </c>
      <c r="BL1755" s="27">
        <f t="shared" si="1131"/>
        <v>105.55303610659347</v>
      </c>
      <c r="BM1755" s="34">
        <f t="shared" si="1132"/>
        <v>1.1054421768707483</v>
      </c>
      <c r="BN1755" s="45">
        <f t="shared" si="1133"/>
        <v>1852.2693869892707</v>
      </c>
      <c r="BO1755" s="45">
        <f t="shared" si="1134"/>
        <v>104.4122105388647</v>
      </c>
      <c r="BP1755" s="66">
        <f t="shared" si="1135"/>
        <v>6.6883765085808111</v>
      </c>
    </row>
    <row r="1756" spans="8:68">
      <c r="H1756" s="68">
        <v>1751</v>
      </c>
      <c r="I1756" s="31">
        <f>('Propiedades físicas'!$C$10*'Diseño reactor'!H1756)/1000</f>
        <v>1532.5544880812865</v>
      </c>
      <c r="J1756" s="31">
        <f t="shared" si="1113"/>
        <v>0.29754243881462167</v>
      </c>
      <c r="K1756" s="31">
        <f>(I1756*1000)/'Propiedades físicas'!$F$10</f>
        <v>10010.900707871266</v>
      </c>
      <c r="L1756" s="31">
        <f t="shared" si="1114"/>
        <v>1430.1286725530379</v>
      </c>
      <c r="M1756" s="31">
        <f t="shared" si="1115"/>
        <v>8580.7720353182267</v>
      </c>
      <c r="N1756" s="31">
        <f t="shared" si="1116"/>
        <v>0.81674967021875378</v>
      </c>
      <c r="O1756" s="32">
        <f t="shared" si="1117"/>
        <v>4.9004980213125222</v>
      </c>
      <c r="P1756" s="33">
        <f t="shared" si="1118"/>
        <v>0.64929915708885411</v>
      </c>
      <c r="Q1756" s="31">
        <f t="shared" si="1119"/>
        <v>4.6916781796926044</v>
      </c>
      <c r="R1756" s="31">
        <f t="shared" si="1120"/>
        <v>0.13311970729075348</v>
      </c>
      <c r="S1756" s="31">
        <f t="shared" si="1121"/>
        <v>0.20881984161991907</v>
      </c>
      <c r="T1756" s="31">
        <f t="shared" si="1122"/>
        <v>2.7292283188272877E-2</v>
      </c>
      <c r="U1756" s="31">
        <f t="shared" si="1123"/>
        <v>7.0385226508732773E-3</v>
      </c>
      <c r="V1756" s="47">
        <f t="shared" si="1136"/>
        <v>6.4299528177731182E-4</v>
      </c>
      <c r="W1756" s="31">
        <f t="shared" si="1124"/>
        <v>0.20502060696890223</v>
      </c>
      <c r="X1756" s="34">
        <f>(S1756*H1756*'Propiedades físicas'!$F$5*60*24*365)/(1000000)</f>
        <v>56591.905988677005</v>
      </c>
      <c r="Y1756" s="34">
        <f>(U1756*H1756*'Propiedades físicas'!$F$7*60*24*365)/(1000000)</f>
        <v>596.53439345598576</v>
      </c>
      <c r="Z1756" s="31">
        <f t="shared" si="1137"/>
        <v>1136.9228240625835</v>
      </c>
      <c r="AA1756" s="31">
        <f t="shared" si="1138"/>
        <v>8215.1284926417502</v>
      </c>
      <c r="AB1756" s="31">
        <f t="shared" si="1138"/>
        <v>233.09260746610934</v>
      </c>
      <c r="AC1756" s="31">
        <f t="shared" si="1138"/>
        <v>365.64354267647826</v>
      </c>
      <c r="AD1756" s="31">
        <f t="shared" si="1138"/>
        <v>47.788787862665806</v>
      </c>
      <c r="AE1756" s="31">
        <f t="shared" si="1139"/>
        <v>12.324453161679109</v>
      </c>
      <c r="AF1756" s="31">
        <f t="shared" si="1140"/>
        <v>10010.900707871266</v>
      </c>
      <c r="AG1756" s="31">
        <f t="shared" si="1141"/>
        <v>0.11356848471872823</v>
      </c>
      <c r="AH1756" s="31">
        <f t="shared" si="1142"/>
        <v>0.82061831720920431</v>
      </c>
      <c r="AI1756" s="31">
        <f t="shared" si="1142"/>
        <v>2.3283879669572162E-2</v>
      </c>
      <c r="AJ1756" s="31">
        <f t="shared" si="1142"/>
        <v>3.6524539933652914E-2</v>
      </c>
      <c r="AK1756" s="31">
        <f t="shared" si="1142"/>
        <v>4.7736751424465674E-3</v>
      </c>
      <c r="AL1756" s="31">
        <f t="shared" si="1143"/>
        <v>1.2311033263958725E-3</v>
      </c>
      <c r="AM1756" s="31">
        <f t="shared" si="1144"/>
        <v>1</v>
      </c>
      <c r="AN1756" s="31">
        <f>(Z1756*'Propiedades físicas'!$F$4)/1000</f>
        <v>999.78719302415459</v>
      </c>
      <c r="AO1756" s="31">
        <f>(AA1756*'Propiedades físicas'!$F$6)/1000</f>
        <v>263.21271690424163</v>
      </c>
      <c r="AP1756" s="31">
        <f>(AB1756*'Propiedades físicas'!$F$9)/1000</f>
        <v>143.80648417621614</v>
      </c>
      <c r="AQ1756" s="31">
        <f>(AC1756*'Propiedades físicas'!$F$5)/1000</f>
        <v>107.67105401194256</v>
      </c>
      <c r="AR1756" s="31">
        <f>(AD1756*'Propiedades físicas'!$F$8)/1000</f>
        <v>16.942081073072277</v>
      </c>
      <c r="AS1756" s="31">
        <f>(AE1756*'Propiedades físicas'!$F$7)/1000</f>
        <v>1.1349588916590292</v>
      </c>
      <c r="AT1756" s="31">
        <f t="shared" si="1145"/>
        <v>1532.5544880812861</v>
      </c>
      <c r="AU1756" s="31">
        <f t="shared" si="1146"/>
        <v>0.65236649058778928</v>
      </c>
      <c r="AV1756" s="31">
        <f t="shared" si="1149"/>
        <v>0.17174770551471638</v>
      </c>
      <c r="AW1756" s="31">
        <f t="shared" si="1149"/>
        <v>9.3834500041990482E-2</v>
      </c>
      <c r="AX1756" s="31">
        <f t="shared" si="1149"/>
        <v>7.0255938597487397E-2</v>
      </c>
      <c r="AY1756" s="31">
        <f t="shared" si="1149"/>
        <v>1.1054798511133704E-2</v>
      </c>
      <c r="AZ1756" s="31">
        <f t="shared" si="1150"/>
        <v>7.4056674688282372E-4</v>
      </c>
      <c r="BA1756" s="31">
        <f t="shared" si="1147"/>
        <v>1</v>
      </c>
      <c r="BB1756" s="34">
        <f>AU1756*'Propiedades físicas'!$C$4+'Diseño reactor'!AV1756*'Propiedades físicas'!$C$5+'Diseño reactor'!AW1756*'Propiedades físicas'!$C$8+'Diseño reactor'!AX1756*'Propiedades físicas'!$C$9+'Diseño reactor'!AY1756*'Propiedades físicas'!$C$7+'Diseño reactor'!AZ1756*'Propiedades físicas'!$C$6</f>
        <v>875.4675664548314</v>
      </c>
      <c r="BC1756" s="45">
        <f>AU1756*'Propiedades físicas'!$L$4+'Diseño reactor'!AV1756*'Propiedades físicas'!$L$5+'Diseño reactor'!AW1756*'Propiedades físicas'!$L$8+AX1756*'Propiedades físicas'!$L$9+'Diseño reactor'!AY1756*'Propiedades físicas'!$L$7+'Diseño reactor'!AZ1756*'Propiedades físicas'!$L$6</f>
        <v>2.09184162836539</v>
      </c>
      <c r="BD1756" s="29">
        <f t="shared" si="1126"/>
        <v>1.8287216886736635</v>
      </c>
      <c r="BE1756" s="58">
        <f t="shared" si="1127"/>
        <v>41.653867637456138</v>
      </c>
      <c r="BF1756" s="30">
        <f>AU1756*'Propiedades físicas'!$I$4+'Diseño reactor'!AV1756*'Propiedades físicas'!$I$5+'Diseño reactor'!AW1756*'Propiedades físicas'!$I$8+'Diseño reactor'!AX1756*'Propiedades físicas'!$I$9+'Diseño reactor'!AY1756*'Propiedades físicas'!$I$7+'Diseño reactor'!AZ1756*'Propiedades físicas'!$I$6</f>
        <v>1.9932666216349385E-2</v>
      </c>
      <c r="BG1756" s="24">
        <f>AU1756*'Propiedades físicas'!$O$4+'Diseño reactor'!AV1756*'Propiedades físicas'!$O$5+'Diseño reactor'!AW1756*'Propiedades físicas'!$O$8+'Diseño reactor'!AX1756*'Propiedades físicas'!$O$9+'Diseño reactor'!AY1756*'Propiedades físicas'!$O$7+'Diseño reactor'!AZ1756*'Propiedades físicas'!$O$6</f>
        <v>0.15321561153555838</v>
      </c>
      <c r="BH1756" s="54">
        <f t="shared" si="1128"/>
        <v>41237.17127480085</v>
      </c>
      <c r="BI1756" s="34">
        <f t="shared" si="1148"/>
        <v>272.13924571906472</v>
      </c>
      <c r="BJ1756" s="27">
        <f t="shared" si="1129"/>
        <v>4795.6556672510187</v>
      </c>
      <c r="BK1756" s="34">
        <f t="shared" si="1130"/>
        <v>565.20716597833155</v>
      </c>
      <c r="BL1756" s="27">
        <f t="shared" si="1131"/>
        <v>105.55338410628411</v>
      </c>
      <c r="BM1756" s="34">
        <f t="shared" si="1132"/>
        <v>1.1054421768707483</v>
      </c>
      <c r="BN1756" s="45">
        <f t="shared" si="1133"/>
        <v>1853.4548663069263</v>
      </c>
      <c r="BO1756" s="45">
        <f t="shared" si="1134"/>
        <v>104.42365688677103</v>
      </c>
      <c r="BP1756" s="66">
        <f t="shared" si="1135"/>
        <v>6.688374056619625</v>
      </c>
    </row>
    <row r="1757" spans="8:68">
      <c r="H1757" s="68">
        <v>1752</v>
      </c>
      <c r="I1757" s="31">
        <f>('Propiedades físicas'!$C$10*'Diseño reactor'!H1757)/1000</f>
        <v>1533.4297333628863</v>
      </c>
      <c r="J1757" s="31">
        <f t="shared" si="1113"/>
        <v>0.29737260865548087</v>
      </c>
      <c r="K1757" s="31">
        <f>(I1757*1000)/'Propiedades físicas'!$F$10</f>
        <v>10016.617955562799</v>
      </c>
      <c r="L1757" s="31">
        <f t="shared" si="1114"/>
        <v>1430.9454222232569</v>
      </c>
      <c r="M1757" s="31">
        <f t="shared" si="1115"/>
        <v>8585.6725333395407</v>
      </c>
      <c r="N1757" s="31">
        <f t="shared" si="1116"/>
        <v>0.81674967021875389</v>
      </c>
      <c r="O1757" s="32">
        <f t="shared" si="1117"/>
        <v>4.9004980213125231</v>
      </c>
      <c r="P1757" s="33">
        <f t="shared" si="1118"/>
        <v>0.64937514754941428</v>
      </c>
      <c r="Q1757" s="31">
        <f t="shared" si="1119"/>
        <v>4.6917949003792829</v>
      </c>
      <c r="R1757" s="31">
        <f t="shared" si="1120"/>
        <v>0.13307486898073012</v>
      </c>
      <c r="S1757" s="31">
        <f t="shared" si="1121"/>
        <v>0.20870312093324001</v>
      </c>
      <c r="T1757" s="31">
        <f t="shared" si="1122"/>
        <v>2.7270709113318709E-2</v>
      </c>
      <c r="U1757" s="31">
        <f t="shared" si="1123"/>
        <v>7.0289445752908181E-3</v>
      </c>
      <c r="V1757" s="47">
        <f t="shared" si="1136"/>
        <v>6.4307053446641029E-4</v>
      </c>
      <c r="W1757" s="31">
        <f t="shared" si="1124"/>
        <v>0.20492756688167499</v>
      </c>
      <c r="X1757" s="34">
        <f>(S1757*H1757*'Propiedades físicas'!$F$5*60*24*365)/(1000000)</f>
        <v>56592.575414501945</v>
      </c>
      <c r="Y1757" s="34">
        <f>(U1757*H1757*'Propiedades físicas'!$F$7*60*24*365)/(1000000)</f>
        <v>596.06284339810384</v>
      </c>
      <c r="Z1757" s="31">
        <f t="shared" si="1137"/>
        <v>1137.7052585065737</v>
      </c>
      <c r="AA1757" s="31">
        <f t="shared" si="1138"/>
        <v>8220.0246654645034</v>
      </c>
      <c r="AB1757" s="31">
        <f t="shared" si="1138"/>
        <v>233.14717045423916</v>
      </c>
      <c r="AC1757" s="31">
        <f t="shared" si="1138"/>
        <v>365.64786787503647</v>
      </c>
      <c r="AD1757" s="31">
        <f t="shared" si="1138"/>
        <v>47.778282366534377</v>
      </c>
      <c r="AE1757" s="31">
        <f t="shared" si="1139"/>
        <v>12.314710895909514</v>
      </c>
      <c r="AF1757" s="31">
        <f t="shared" si="1140"/>
        <v>10016.617955562799</v>
      </c>
      <c r="AG1757" s="31">
        <f t="shared" si="1141"/>
        <v>0.11358177615976071</v>
      </c>
      <c r="AH1757" s="31">
        <f t="shared" si="1142"/>
        <v>0.82063873274706012</v>
      </c>
      <c r="AI1757" s="31">
        <f t="shared" si="1142"/>
        <v>2.3276037030518795E-2</v>
      </c>
      <c r="AJ1757" s="31">
        <f t="shared" si="1142"/>
        <v>3.6504124395796825E-2</v>
      </c>
      <c r="AK1757" s="31">
        <f t="shared" si="1142"/>
        <v>4.7699016353119844E-3</v>
      </c>
      <c r="AL1757" s="31">
        <f t="shared" si="1143"/>
        <v>1.2294280315513534E-3</v>
      </c>
      <c r="AM1757" s="31">
        <f t="shared" si="1144"/>
        <v>0.99999999999999989</v>
      </c>
      <c r="AN1757" s="31">
        <f>(Z1757*'Propiedades físicas'!$F$4)/1000</f>
        <v>1000.4752502255108</v>
      </c>
      <c r="AO1757" s="31">
        <f>(AA1757*'Propiedades físicas'!$F$6)/1000</f>
        <v>263.36959028148266</v>
      </c>
      <c r="AP1757" s="31">
        <f>(AB1757*'Propiedades físicas'!$F$9)/1000</f>
        <v>143.84014681174284</v>
      </c>
      <c r="AQ1757" s="31">
        <f>(AC1757*'Propiedades físicas'!$F$5)/1000</f>
        <v>107.67232765316199</v>
      </c>
      <c r="AR1757" s="31">
        <f>(AD1757*'Propiedades físicas'!$F$8)/1000</f>
        <v>16.938356664583761</v>
      </c>
      <c r="AS1757" s="31">
        <f>(AE1757*'Propiedades físicas'!$F$7)/1000</f>
        <v>1.1340617264043071</v>
      </c>
      <c r="AT1757" s="31">
        <f t="shared" si="1145"/>
        <v>1533.4297333628865</v>
      </c>
      <c r="AU1757" s="31">
        <f t="shared" si="1146"/>
        <v>0.65244284003246733</v>
      </c>
      <c r="AV1757" s="31">
        <f t="shared" si="1149"/>
        <v>0.17175197829502123</v>
      </c>
      <c r="AW1757" s="31">
        <f t="shared" si="1149"/>
        <v>9.3802894049989732E-2</v>
      </c>
      <c r="AX1757" s="31">
        <f t="shared" si="1149"/>
        <v>7.0216668759272918E-2</v>
      </c>
      <c r="AY1757" s="31">
        <f t="shared" si="1149"/>
        <v>1.1046059885272418E-2</v>
      </c>
      <c r="AZ1757" s="31">
        <f t="shared" si="1150"/>
        <v>7.3955897797628738E-4</v>
      </c>
      <c r="BA1757" s="31">
        <f t="shared" si="1147"/>
        <v>0.99999999999999989</v>
      </c>
      <c r="BB1757" s="34">
        <f>AU1757*'Propiedades físicas'!$C$4+'Diseño reactor'!AV1757*'Propiedades físicas'!$C$5+'Diseño reactor'!AW1757*'Propiedades físicas'!$C$8+'Diseño reactor'!AX1757*'Propiedades físicas'!$C$9+'Diseño reactor'!AY1757*'Propiedades físicas'!$C$7+'Diseño reactor'!AZ1757*'Propiedades físicas'!$C$6</f>
        <v>875.46724605721079</v>
      </c>
      <c r="BC1757" s="45">
        <f>AU1757*'Propiedades físicas'!$L$4+'Diseño reactor'!AV1757*'Propiedades físicas'!$L$5+'Diseño reactor'!AW1757*'Propiedades físicas'!$L$8+AX1757*'Propiedades físicas'!$L$9+'Diseño reactor'!AY1757*'Propiedades físicas'!$L$7+'Diseño reactor'!AZ1757*'Propiedades físicas'!$L$6</f>
        <v>2.0918971362352745</v>
      </c>
      <c r="BD1757" s="29">
        <f t="shared" si="1126"/>
        <v>1.8278439656638843</v>
      </c>
      <c r="BE1757" s="58">
        <f t="shared" si="1127"/>
        <v>41.652915165295056</v>
      </c>
      <c r="BF1757" s="30">
        <f>AU1757*'Propiedades físicas'!$I$4+'Diseño reactor'!AV1757*'Propiedades físicas'!$I$5+'Diseño reactor'!AW1757*'Propiedades físicas'!$I$8+'Diseño reactor'!AX1757*'Propiedades físicas'!$I$9+'Diseño reactor'!AY1757*'Propiedades físicas'!$I$7+'Diseño reactor'!AZ1757*'Propiedades físicas'!$I$6</f>
        <v>1.9932811525710997E-2</v>
      </c>
      <c r="BG1757" s="24">
        <f>AU1757*'Propiedades físicas'!$O$4+'Diseño reactor'!AV1757*'Propiedades físicas'!$O$5+'Diseño reactor'!AW1757*'Propiedades físicas'!$O$8+'Diseño reactor'!AX1757*'Propiedades físicas'!$O$9+'Diseño reactor'!AY1757*'Propiedades físicas'!$O$7+'Diseño reactor'!AZ1757*'Propiedades físicas'!$O$6</f>
        <v>0.15321824729312622</v>
      </c>
      <c r="BH1757" s="54">
        <f t="shared" si="1128"/>
        <v>41236.855565961159</v>
      </c>
      <c r="BI1757" s="34">
        <f t="shared" si="1148"/>
        <v>272.14376932520207</v>
      </c>
      <c r="BJ1757" s="27">
        <f t="shared" si="1129"/>
        <v>4795.6577619001491</v>
      </c>
      <c r="BK1757" s="34">
        <f t="shared" si="1130"/>
        <v>565.21713607385936</v>
      </c>
      <c r="BL1757" s="27">
        <f t="shared" si="1131"/>
        <v>105.55373182021746</v>
      </c>
      <c r="BM1757" s="34">
        <f t="shared" si="1132"/>
        <v>1.1054421768707483</v>
      </c>
      <c r="BN1757" s="45">
        <f t="shared" si="1133"/>
        <v>1854.6403794853202</v>
      </c>
      <c r="BO1757" s="45">
        <f t="shared" si="1134"/>
        <v>104.43509284774869</v>
      </c>
      <c r="BP1757" s="66">
        <f t="shared" si="1135"/>
        <v>6.6883716088543208</v>
      </c>
    </row>
    <row r="1758" spans="8:68">
      <c r="H1758" s="68">
        <v>1753</v>
      </c>
      <c r="I1758" s="31">
        <f>('Propiedades físicas'!$C$10*'Diseño reactor'!H1758)/1000</f>
        <v>1534.304978644486</v>
      </c>
      <c r="J1758" s="31">
        <f t="shared" si="1113"/>
        <v>0.29720297225579151</v>
      </c>
      <c r="K1758" s="31">
        <f>(I1758*1000)/'Propiedades físicas'!$F$10</f>
        <v>10022.335203254328</v>
      </c>
      <c r="L1758" s="31">
        <f t="shared" si="1114"/>
        <v>1431.7621718934754</v>
      </c>
      <c r="M1758" s="31">
        <f t="shared" si="1115"/>
        <v>8590.5730313608528</v>
      </c>
      <c r="N1758" s="31">
        <f t="shared" si="1116"/>
        <v>0.81674967021875378</v>
      </c>
      <c r="O1758" s="32">
        <f t="shared" si="1117"/>
        <v>4.9004980213125231</v>
      </c>
      <c r="P1758" s="33">
        <f t="shared" si="1118"/>
        <v>0.64945106907103056</v>
      </c>
      <c r="Q1758" s="31">
        <f t="shared" si="1119"/>
        <v>4.6919114923738645</v>
      </c>
      <c r="R1758" s="31">
        <f t="shared" si="1120"/>
        <v>0.13303005722717462</v>
      </c>
      <c r="S1758" s="31">
        <f t="shared" si="1121"/>
        <v>0.20858652893865859</v>
      </c>
      <c r="T1758" s="31">
        <f t="shared" si="1122"/>
        <v>2.724916005016205E-2</v>
      </c>
      <c r="U1758" s="31">
        <f t="shared" si="1123"/>
        <v>7.0193838703866184E-3</v>
      </c>
      <c r="V1758" s="47">
        <f t="shared" si="1136"/>
        <v>6.4314571888587501E-4</v>
      </c>
      <c r="W1758" s="31">
        <f t="shared" si="1124"/>
        <v>0.20483461120090193</v>
      </c>
      <c r="X1758" s="34">
        <f>(S1758*H1758*'Propiedades físicas'!$F$5*60*24*365)/(1000000)</f>
        <v>56593.24362626455</v>
      </c>
      <c r="Y1758" s="34">
        <f>(U1758*H1758*'Propiedades físicas'!$F$7*60*24*365)/(1000000)</f>
        <v>595.59184002945835</v>
      </c>
      <c r="Z1758" s="31">
        <f t="shared" si="1137"/>
        <v>1138.4877240815165</v>
      </c>
      <c r="AA1758" s="31">
        <f t="shared" si="1138"/>
        <v>8224.9208461313847</v>
      </c>
      <c r="AB1758" s="31">
        <f t="shared" si="1138"/>
        <v>233.20169031923712</v>
      </c>
      <c r="AC1758" s="31">
        <f t="shared" si="1138"/>
        <v>365.6521852294685</v>
      </c>
      <c r="AD1758" s="31">
        <f t="shared" si="1138"/>
        <v>47.767777567934075</v>
      </c>
      <c r="AE1758" s="31">
        <f t="shared" si="1139"/>
        <v>12.304979924787743</v>
      </c>
      <c r="AF1758" s="31">
        <f t="shared" si="1140"/>
        <v>10022.33520325433</v>
      </c>
      <c r="AG1758" s="31">
        <f t="shared" si="1141"/>
        <v>0.11359505554272828</v>
      </c>
      <c r="AH1758" s="31">
        <f t="shared" si="1142"/>
        <v>0.82065912577546685</v>
      </c>
      <c r="AI1758" s="31">
        <f t="shared" si="1142"/>
        <v>2.3268199036439605E-2</v>
      </c>
      <c r="AJ1758" s="31">
        <f t="shared" si="1142"/>
        <v>3.6483731367390144E-2</v>
      </c>
      <c r="AK1758" s="31">
        <f t="shared" si="1142"/>
        <v>4.7661325029743074E-3</v>
      </c>
      <c r="AL1758" s="31">
        <f t="shared" si="1143"/>
        <v>1.2277557750006425E-3</v>
      </c>
      <c r="AM1758" s="31">
        <f t="shared" si="1144"/>
        <v>0.99999999999999989</v>
      </c>
      <c r="AN1758" s="31">
        <f>(Z1758*'Propiedades físicas'!$F$4)/1000</f>
        <v>1001.1633348028039</v>
      </c>
      <c r="AO1758" s="31">
        <f>(AA1758*'Propiedades físicas'!$F$6)/1000</f>
        <v>263.52646391004959</v>
      </c>
      <c r="AP1758" s="31">
        <f>(AB1758*'Propiedades físicas'!$F$9)/1000</f>
        <v>143.87378284245332</v>
      </c>
      <c r="AQ1758" s="31">
        <f>(AC1758*'Propiedades físicas'!$F$5)/1000</f>
        <v>107.67359898452159</v>
      </c>
      <c r="AR1758" s="31">
        <f>(AD1758*'Propiedades físicas'!$F$8)/1000</f>
        <v>16.93463250338398</v>
      </c>
      <c r="AS1758" s="31">
        <f>(AE1758*'Propiedades físicas'!$F$7)/1000</f>
        <v>1.1331656012737032</v>
      </c>
      <c r="AT1758" s="31">
        <f t="shared" si="1145"/>
        <v>1534.3049786444858</v>
      </c>
      <c r="AU1758" s="31">
        <f t="shared" si="1146"/>
        <v>0.65251912021252956</v>
      </c>
      <c r="AV1758" s="31">
        <f t="shared" si="1149"/>
        <v>0.17175624636430992</v>
      </c>
      <c r="AW1758" s="31">
        <f t="shared" si="1149"/>
        <v>9.3771306777327715E-2</v>
      </c>
      <c r="AX1758" s="31">
        <f t="shared" si="1149"/>
        <v>7.0177442218592095E-2</v>
      </c>
      <c r="AY1758" s="31">
        <f t="shared" si="1149"/>
        <v>1.1037331390493982E-2</v>
      </c>
      <c r="AZ1758" s="31">
        <f t="shared" si="1150"/>
        <v>7.3855303674685488E-4</v>
      </c>
      <c r="BA1758" s="31">
        <f t="shared" si="1147"/>
        <v>1</v>
      </c>
      <c r="BB1758" s="34">
        <f>AU1758*'Propiedades físicas'!$C$4+'Diseño reactor'!AV1758*'Propiedades físicas'!$C$5+'Diseño reactor'!AW1758*'Propiedades físicas'!$C$8+'Diseño reactor'!AX1758*'Propiedades físicas'!$C$9+'Diseño reactor'!AY1758*'Propiedades físicas'!$C$7+'Diseño reactor'!AZ1758*'Propiedades físicas'!$C$6</f>
        <v>875.46692620762872</v>
      </c>
      <c r="BC1758" s="45">
        <f>AU1758*'Propiedades físicas'!$L$4+'Diseño reactor'!AV1758*'Propiedades físicas'!$L$5+'Diseño reactor'!AW1758*'Propiedades físicas'!$L$8+AX1758*'Propiedades físicas'!$L$9+'Diseño reactor'!AY1758*'Propiedades físicas'!$L$7+'Diseño reactor'!AZ1758*'Propiedades físicas'!$L$6</f>
        <v>2.0919525914620931</v>
      </c>
      <c r="BD1758" s="29">
        <f t="shared" si="1126"/>
        <v>1.826967086297935</v>
      </c>
      <c r="BE1758" s="58">
        <f t="shared" si="1127"/>
        <v>41.651963625380716</v>
      </c>
      <c r="BF1758" s="30">
        <f>AU1758*'Propiedades físicas'!$I$4+'Diseño reactor'!AV1758*'Propiedades físicas'!$I$5+'Diseño reactor'!AW1758*'Propiedades físicas'!$I$8+'Diseño reactor'!AX1758*'Propiedades físicas'!$I$9+'Diseño reactor'!AY1758*'Propiedades físicas'!$I$7+'Diseño reactor'!AZ1758*'Propiedades físicas'!$I$6</f>
        <v>1.9932956577294447E-2</v>
      </c>
      <c r="BG1758" s="24">
        <f>AU1758*'Propiedades físicas'!$O$4+'Diseño reactor'!AV1758*'Propiedades físicas'!$O$5+'Diseño reactor'!AW1758*'Propiedades físicas'!$O$8+'Diseño reactor'!AX1758*'Propiedades físicas'!$O$9+'Diseño reactor'!AY1758*'Propiedades físicas'!$O$7+'Diseño reactor'!AZ1758*'Propiedades físicas'!$O$6</f>
        <v>0.15322088070395778</v>
      </c>
      <c r="BH1758" s="54">
        <f t="shared" si="1128"/>
        <v>41236.540420819954</v>
      </c>
      <c r="BI1758" s="34">
        <f t="shared" si="1148"/>
        <v>272.14828668123812</v>
      </c>
      <c r="BJ1758" s="27">
        <f t="shared" si="1129"/>
        <v>4795.6598629131304</v>
      </c>
      <c r="BK1758" s="34">
        <f t="shared" si="1130"/>
        <v>565.22709827090102</v>
      </c>
      <c r="BL1758" s="27">
        <f t="shared" si="1131"/>
        <v>105.55407924872158</v>
      </c>
      <c r="BM1758" s="34">
        <f t="shared" si="1132"/>
        <v>1.1054421768707483</v>
      </c>
      <c r="BN1758" s="45">
        <f t="shared" si="1133"/>
        <v>1855.8259264768144</v>
      </c>
      <c r="BO1758" s="45">
        <f t="shared" si="1134"/>
        <v>104.44651843592891</v>
      </c>
      <c r="BP1758" s="66">
        <f t="shared" si="1135"/>
        <v>6.6883691652759083</v>
      </c>
    </row>
    <row r="1759" spans="8:68">
      <c r="H1759" s="68">
        <v>1754</v>
      </c>
      <c r="I1759" s="31">
        <f>('Propiedades físicas'!$C$10*'Diseño reactor'!H1759)/1000</f>
        <v>1535.180223926086</v>
      </c>
      <c r="J1759" s="31">
        <f t="shared" si="1113"/>
        <v>0.29703352928415194</v>
      </c>
      <c r="K1759" s="31">
        <f>(I1759*1000)/'Propiedades físicas'!$F$10</f>
        <v>10028.052450945861</v>
      </c>
      <c r="L1759" s="31">
        <f t="shared" si="1114"/>
        <v>1432.5789215636944</v>
      </c>
      <c r="M1759" s="31">
        <f t="shared" si="1115"/>
        <v>8595.4735293821668</v>
      </c>
      <c r="N1759" s="31">
        <f t="shared" si="1116"/>
        <v>0.81674967021875389</v>
      </c>
      <c r="O1759" s="32">
        <f t="shared" si="1117"/>
        <v>4.900498021312524</v>
      </c>
      <c r="P1759" s="33">
        <f t="shared" si="1118"/>
        <v>0.64952692174747328</v>
      </c>
      <c r="Q1759" s="31">
        <f t="shared" si="1119"/>
        <v>4.6920279558863278</v>
      </c>
      <c r="R1759" s="31">
        <f t="shared" si="1120"/>
        <v>0.13298527201316385</v>
      </c>
      <c r="S1759" s="31">
        <f t="shared" si="1121"/>
        <v>0.20847006542619673</v>
      </c>
      <c r="T1759" s="31">
        <f t="shared" si="1122"/>
        <v>2.722763596131722E-2</v>
      </c>
      <c r="U1759" s="31">
        <f t="shared" si="1123"/>
        <v>7.0098404967994738E-3</v>
      </c>
      <c r="V1759" s="47">
        <f t="shared" si="1136"/>
        <v>6.4322083512856581E-4</v>
      </c>
      <c r="W1759" s="31">
        <f t="shared" si="1124"/>
        <v>0.20474173981177424</v>
      </c>
      <c r="X1759" s="34">
        <f>(S1759*H1759*'Propiedades físicas'!$F$5*60*24*365)/(1000000)</f>
        <v>56593.910626715879</v>
      </c>
      <c r="Y1759" s="34">
        <f>(U1759*H1759*'Propiedades físicas'!$F$7*60*24*365)/(1000000)</f>
        <v>595.12138253071521</v>
      </c>
      <c r="Z1759" s="31">
        <f t="shared" si="1137"/>
        <v>1139.2702207450682</v>
      </c>
      <c r="AA1759" s="31">
        <f t="shared" si="1138"/>
        <v>8229.8170346246188</v>
      </c>
      <c r="AB1759" s="31">
        <f t="shared" si="1138"/>
        <v>233.25616711108938</v>
      </c>
      <c r="AC1759" s="31">
        <f t="shared" si="1138"/>
        <v>365.65649475754907</v>
      </c>
      <c r="AD1759" s="31">
        <f t="shared" si="1138"/>
        <v>47.757273476150402</v>
      </c>
      <c r="AE1759" s="31">
        <f t="shared" si="1139"/>
        <v>12.295260231386276</v>
      </c>
      <c r="AF1759" s="31">
        <f t="shared" si="1140"/>
        <v>10028.052450945863</v>
      </c>
      <c r="AG1759" s="31">
        <f t="shared" si="1141"/>
        <v>0.11360832288403221</v>
      </c>
      <c r="AH1759" s="31">
        <f t="shared" si="1142"/>
        <v>0.82067949633115134</v>
      </c>
      <c r="AI1759" s="31">
        <f t="shared" si="1142"/>
        <v>2.3260365684374562E-2</v>
      </c>
      <c r="AJ1759" s="31">
        <f t="shared" si="1142"/>
        <v>3.6463360811705738E-2</v>
      </c>
      <c r="AK1759" s="31">
        <f t="shared" si="1142"/>
        <v>4.7623677388769397E-3</v>
      </c>
      <c r="AL1759" s="31">
        <f t="shared" si="1143"/>
        <v>1.2260865498590972E-3</v>
      </c>
      <c r="AM1759" s="31">
        <f t="shared" si="1144"/>
        <v>1</v>
      </c>
      <c r="AN1759" s="31">
        <f>(Z1759*'Propiedades físicas'!$F$4)/1000</f>
        <v>1001.851446718798</v>
      </c>
      <c r="AO1759" s="31">
        <f>(AA1759*'Propiedades físicas'!$F$6)/1000</f>
        <v>263.68333778937279</v>
      </c>
      <c r="AP1759" s="31">
        <f>(AB1759*'Propiedades físicas'!$F$9)/1000</f>
        <v>143.9073922991866</v>
      </c>
      <c r="AQ1759" s="31">
        <f>(AC1759*'Propiedades físicas'!$F$5)/1000</f>
        <v>107.67486801125548</v>
      </c>
      <c r="AR1759" s="31">
        <f>(AD1759*'Propiedades físicas'!$F$8)/1000</f>
        <v>16.930908592764833</v>
      </c>
      <c r="AS1759" s="31">
        <f>(AE1759*'Propiedades físicas'!$F$7)/1000</f>
        <v>1.1322705147083623</v>
      </c>
      <c r="AT1759" s="31">
        <f t="shared" si="1145"/>
        <v>1535.180223926086</v>
      </c>
      <c r="AU1759" s="31">
        <f t="shared" si="1146"/>
        <v>0.65259533122218871</v>
      </c>
      <c r="AV1759" s="31">
        <f t="shared" si="1149"/>
        <v>0.17176050973026882</v>
      </c>
      <c r="AW1759" s="31">
        <f t="shared" si="1149"/>
        <v>9.3739738212075402E-2</v>
      </c>
      <c r="AX1759" s="31">
        <f t="shared" si="1149"/>
        <v>7.0138258904799231E-2</v>
      </c>
      <c r="AY1759" s="31">
        <f t="shared" si="1149"/>
        <v>1.1028613011614721E-2</v>
      </c>
      <c r="AZ1759" s="31">
        <f t="shared" si="1150"/>
        <v>7.3754891905308795E-4</v>
      </c>
      <c r="BA1759" s="31">
        <f t="shared" si="1147"/>
        <v>0.99999999999999989</v>
      </c>
      <c r="BB1759" s="34">
        <f>AU1759*'Propiedades físicas'!$C$4+'Diseño reactor'!AV1759*'Propiedades físicas'!$C$5+'Diseño reactor'!AW1759*'Propiedades físicas'!$C$8+'Diseño reactor'!AX1759*'Propiedades físicas'!$C$9+'Diseño reactor'!AY1759*'Propiedades físicas'!$C$7+'Diseño reactor'!AZ1759*'Propiedades físicas'!$C$6</f>
        <v>875.46660690490967</v>
      </c>
      <c r="BC1759" s="45">
        <f>AU1759*'Propiedades físicas'!$L$4+'Diseño reactor'!AV1759*'Propiedades físicas'!$L$5+'Diseño reactor'!AW1759*'Propiedades físicas'!$L$8+AX1759*'Propiedades físicas'!$L$9+'Diseño reactor'!AY1759*'Propiedades físicas'!$L$7+'Diseño reactor'!AZ1759*'Propiedades físicas'!$L$6</f>
        <v>2.092007994120018</v>
      </c>
      <c r="BD1759" s="29">
        <f t="shared" si="1126"/>
        <v>1.8260910493586346</v>
      </c>
      <c r="BE1759" s="58">
        <f t="shared" si="1127"/>
        <v>41.651013016339448</v>
      </c>
      <c r="BF1759" s="30">
        <f>AU1759*'Propiedades físicas'!$I$4+'Diseño reactor'!AV1759*'Propiedades físicas'!$I$5+'Diseño reactor'!AW1759*'Propiedades físicas'!$I$8+'Diseño reactor'!AX1759*'Propiedades físicas'!$I$9+'Diseño reactor'!AY1759*'Propiedades físicas'!$I$7+'Diseño reactor'!AZ1759*'Propiedades físicas'!$I$6</f>
        <v>1.9933101371645341E-2</v>
      </c>
      <c r="BG1759" s="24">
        <f>AU1759*'Propiedades físicas'!$O$4+'Diseño reactor'!AV1759*'Propiedades físicas'!$O$5+'Diseño reactor'!AW1759*'Propiedades físicas'!$O$8+'Diseño reactor'!AX1759*'Propiedades físicas'!$O$9+'Diseño reactor'!AY1759*'Propiedades físicas'!$O$7+'Diseño reactor'!AZ1759*'Propiedades físicas'!$O$6</f>
        <v>0.15322351177109389</v>
      </c>
      <c r="BH1759" s="54">
        <f t="shared" si="1128"/>
        <v>41236.225838168641</v>
      </c>
      <c r="BI1759" s="34">
        <f t="shared" si="1148"/>
        <v>272.15279779897088</v>
      </c>
      <c r="BJ1759" s="27">
        <f t="shared" si="1129"/>
        <v>4795.6619702684211</v>
      </c>
      <c r="BK1759" s="34">
        <f t="shared" si="1130"/>
        <v>565.23705257816209</v>
      </c>
      <c r="BL1759" s="27">
        <f t="shared" si="1131"/>
        <v>105.55442639212418</v>
      </c>
      <c r="BM1759" s="34">
        <f t="shared" si="1132"/>
        <v>1.1054421768707483</v>
      </c>
      <c r="BN1759" s="45">
        <f t="shared" si="1133"/>
        <v>1857.0115072338538</v>
      </c>
      <c r="BO1759" s="45">
        <f t="shared" si="1134"/>
        <v>104.45793366541741</v>
      </c>
      <c r="BP1759" s="66">
        <f t="shared" si="1135"/>
        <v>6.6883667258754045</v>
      </c>
    </row>
    <row r="1760" spans="8:68">
      <c r="H1760" s="68">
        <v>1755</v>
      </c>
      <c r="I1760" s="31">
        <f>('Propiedades físicas'!$C$10*'Diseño reactor'!H1760)/1000</f>
        <v>1536.0554692076857</v>
      </c>
      <c r="J1760" s="31">
        <f t="shared" si="1113"/>
        <v>0.296864279409916</v>
      </c>
      <c r="K1760" s="31">
        <f>(I1760*1000)/'Propiedades físicas'!$F$10</f>
        <v>10033.76969863739</v>
      </c>
      <c r="L1760" s="31">
        <f t="shared" si="1114"/>
        <v>1433.3956712339129</v>
      </c>
      <c r="M1760" s="31">
        <f t="shared" si="1115"/>
        <v>8600.3740274034772</v>
      </c>
      <c r="N1760" s="31">
        <f t="shared" si="1116"/>
        <v>0.81674967021875378</v>
      </c>
      <c r="O1760" s="32">
        <f t="shared" si="1117"/>
        <v>4.9004980213125222</v>
      </c>
      <c r="P1760" s="33">
        <f t="shared" si="1118"/>
        <v>0.6496027056723428</v>
      </c>
      <c r="Q1760" s="31">
        <f t="shared" si="1119"/>
        <v>4.692144291126195</v>
      </c>
      <c r="R1760" s="31">
        <f t="shared" si="1120"/>
        <v>0.13294051332177037</v>
      </c>
      <c r="S1760" s="31">
        <f t="shared" si="1121"/>
        <v>0.20835373018632697</v>
      </c>
      <c r="T1760" s="31">
        <f t="shared" si="1122"/>
        <v>2.7206136809365594E-2</v>
      </c>
      <c r="U1760" s="31">
        <f t="shared" si="1123"/>
        <v>7.0003144152751499E-3</v>
      </c>
      <c r="V1760" s="47">
        <f t="shared" si="1136"/>
        <v>6.4329588328717441E-4</v>
      </c>
      <c r="W1760" s="31">
        <f t="shared" si="1124"/>
        <v>0.20464895259969115</v>
      </c>
      <c r="X1760" s="34">
        <f>(S1760*H1760*'Propiedades físicas'!$F$5*60*24*365)/(1000000)</f>
        <v>56594.576418599398</v>
      </c>
      <c r="Y1760" s="34">
        <f>(U1760*H1760*'Propiedades físicas'!$F$7*60*24*365)/(1000000)</f>
        <v>594.65147008400595</v>
      </c>
      <c r="Z1760" s="31">
        <f t="shared" si="1137"/>
        <v>1140.0527484549616</v>
      </c>
      <c r="AA1760" s="31">
        <f t="shared" si="1138"/>
        <v>8234.7132309264725</v>
      </c>
      <c r="AB1760" s="31">
        <f t="shared" si="1138"/>
        <v>233.31060087970701</v>
      </c>
      <c r="AC1760" s="31">
        <f t="shared" si="1138"/>
        <v>365.66079647700383</v>
      </c>
      <c r="AD1760" s="31">
        <f t="shared" si="1138"/>
        <v>47.746770100436621</v>
      </c>
      <c r="AE1760" s="31">
        <f t="shared" si="1139"/>
        <v>12.285551798807887</v>
      </c>
      <c r="AF1760" s="31">
        <f t="shared" si="1140"/>
        <v>10033.769698637392</v>
      </c>
      <c r="AG1760" s="31">
        <f t="shared" si="1141"/>
        <v>0.11362157820004412</v>
      </c>
      <c r="AH1760" s="31">
        <f t="shared" si="1142"/>
        <v>0.82069984445076161</v>
      </c>
      <c r="AI1760" s="31">
        <f t="shared" si="1142"/>
        <v>2.3252536971362925E-2</v>
      </c>
      <c r="AJ1760" s="31">
        <f t="shared" si="1142"/>
        <v>3.6443012692095308E-2</v>
      </c>
      <c r="AK1760" s="31">
        <f t="shared" si="1142"/>
        <v>4.7586073364750178E-3</v>
      </c>
      <c r="AL1760" s="31">
        <f t="shared" si="1143"/>
        <v>1.224420349260786E-3</v>
      </c>
      <c r="AM1760" s="31">
        <f t="shared" si="1144"/>
        <v>0.99999999999999967</v>
      </c>
      <c r="AN1760" s="31">
        <f>(Z1760*'Propiedades físicas'!$F$4)/1000</f>
        <v>1002.5395859363241</v>
      </c>
      <c r="AO1760" s="31">
        <f>(AA1760*'Propiedades físicas'!$F$6)/1000</f>
        <v>263.84021191888417</v>
      </c>
      <c r="AP1760" s="31">
        <f>(AB1760*'Propiedades físicas'!$F$9)/1000</f>
        <v>143.94097521273522</v>
      </c>
      <c r="AQ1760" s="31">
        <f>(AC1760*'Propiedades físicas'!$F$5)/1000</f>
        <v>107.67613473858331</v>
      </c>
      <c r="AR1760" s="31">
        <f>(AD1760*'Propiedades físicas'!$F$8)/1000</f>
        <v>16.927184936006782</v>
      </c>
      <c r="AS1760" s="31">
        <f>(AE1760*'Propiedades físicas'!$F$7)/1000</f>
        <v>1.1313764651522182</v>
      </c>
      <c r="AT1760" s="31">
        <f t="shared" si="1145"/>
        <v>1536.0554692076862</v>
      </c>
      <c r="AU1760" s="31">
        <f t="shared" si="1146"/>
        <v>0.65267147315548746</v>
      </c>
      <c r="AV1760" s="31">
        <f t="shared" si="1149"/>
        <v>0.17176476840056809</v>
      </c>
      <c r="AW1760" s="31">
        <f t="shared" si="1149"/>
        <v>9.3708188342300894E-2</v>
      </c>
      <c r="AX1760" s="31">
        <f t="shared" si="1149"/>
        <v>7.0099118747400324E-2</v>
      </c>
      <c r="AY1760" s="31">
        <f t="shared" si="1149"/>
        <v>1.101990473347815E-2</v>
      </c>
      <c r="AZ1760" s="31">
        <f t="shared" si="1150"/>
        <v>7.3654662076480504E-4</v>
      </c>
      <c r="BA1760" s="31">
        <f t="shared" si="1147"/>
        <v>0.99999999999999978</v>
      </c>
      <c r="BB1760" s="34">
        <f>AU1760*'Propiedades físicas'!$C$4+'Diseño reactor'!AV1760*'Propiedades físicas'!$C$5+'Diseño reactor'!AW1760*'Propiedades físicas'!$C$8+'Diseño reactor'!AX1760*'Propiedades físicas'!$C$9+'Diseño reactor'!AY1760*'Propiedades físicas'!$C$7+'Diseño reactor'!AZ1760*'Propiedades físicas'!$C$6</f>
        <v>875.46628814788301</v>
      </c>
      <c r="BC1760" s="45">
        <f>AU1760*'Propiedades físicas'!$L$4+'Diseño reactor'!AV1760*'Propiedades físicas'!$L$5+'Diseño reactor'!AW1760*'Propiedades físicas'!$L$8+AX1760*'Propiedades físicas'!$L$9+'Diseño reactor'!AY1760*'Propiedades físicas'!$L$7+'Diseño reactor'!AZ1760*'Propiedades físicas'!$L$6</f>
        <v>2.0920633442830816</v>
      </c>
      <c r="BD1760" s="29">
        <f t="shared" si="1126"/>
        <v>1.8252158536311427</v>
      </c>
      <c r="BE1760" s="58">
        <f t="shared" si="1127"/>
        <v>41.650063336800287</v>
      </c>
      <c r="BF1760" s="30">
        <f>AU1760*'Propiedades físicas'!$I$4+'Diseño reactor'!AV1760*'Propiedades físicas'!$I$5+'Diseño reactor'!AW1760*'Propiedades físicas'!$I$8+'Diseño reactor'!AX1760*'Propiedades físicas'!$I$9+'Diseño reactor'!AY1760*'Propiedades físicas'!$I$7+'Diseño reactor'!AZ1760*'Propiedades físicas'!$I$6</f>
        <v>1.9933245909307912E-2</v>
      </c>
      <c r="BG1760" s="24">
        <f>AU1760*'Propiedades físicas'!$O$4+'Diseño reactor'!AV1760*'Propiedades físicas'!$O$5+'Diseño reactor'!AW1760*'Propiedades físicas'!$O$8+'Diseño reactor'!AX1760*'Propiedades físicas'!$O$9+'Diseño reactor'!AY1760*'Propiedades físicas'!$O$7+'Diseño reactor'!AZ1760*'Propiedades físicas'!$O$6</f>
        <v>0.15322614049757047</v>
      </c>
      <c r="BH1760" s="54">
        <f t="shared" si="1128"/>
        <v>41235.911816801774</v>
      </c>
      <c r="BI1760" s="34">
        <f t="shared" si="1148"/>
        <v>272.15730269016979</v>
      </c>
      <c r="BJ1760" s="27">
        <f t="shared" si="1129"/>
        <v>4795.6640839445299</v>
      </c>
      <c r="BK1760" s="34">
        <f t="shared" si="1130"/>
        <v>565.2469990043362</v>
      </c>
      <c r="BL1760" s="27">
        <f t="shared" si="1131"/>
        <v>105.55477325075249</v>
      </c>
      <c r="BM1760" s="34">
        <f t="shared" si="1132"/>
        <v>1.1054421768707483</v>
      </c>
      <c r="BN1760" s="45">
        <f t="shared" si="1133"/>
        <v>1858.1971217089756</v>
      </c>
      <c r="BO1760" s="45">
        <f t="shared" si="1134"/>
        <v>104.46933855029438</v>
      </c>
      <c r="BP1760" s="66">
        <f t="shared" si="1135"/>
        <v>6.6883642906438672</v>
      </c>
    </row>
    <row r="1761" spans="8:68">
      <c r="H1761" s="68">
        <v>1756</v>
      </c>
      <c r="I1761" s="31">
        <f>('Propiedades físicas'!$C$10*'Diseño reactor'!H1761)/1000</f>
        <v>1536.9307144892855</v>
      </c>
      <c r="J1761" s="31">
        <f t="shared" si="1113"/>
        <v>0.29669522230319051</v>
      </c>
      <c r="K1761" s="31">
        <f>(I1761*1000)/'Propiedades físicas'!$F$10</f>
        <v>10039.486946328923</v>
      </c>
      <c r="L1761" s="31">
        <f t="shared" si="1114"/>
        <v>1434.2124209041319</v>
      </c>
      <c r="M1761" s="31">
        <f t="shared" si="1115"/>
        <v>8605.2745254247911</v>
      </c>
      <c r="N1761" s="31">
        <f t="shared" si="1116"/>
        <v>0.816749670218754</v>
      </c>
      <c r="O1761" s="32">
        <f t="shared" si="1117"/>
        <v>4.9004980213125231</v>
      </c>
      <c r="P1761" s="33">
        <f t="shared" si="1118"/>
        <v>0.64967842093906936</v>
      </c>
      <c r="Q1761" s="31">
        <f t="shared" si="1119"/>
        <v>4.6922604983025513</v>
      </c>
      <c r="R1761" s="31">
        <f t="shared" si="1120"/>
        <v>0.13289578113606296</v>
      </c>
      <c r="S1761" s="31">
        <f t="shared" si="1121"/>
        <v>0.20823752300997236</v>
      </c>
      <c r="T1761" s="31">
        <f t="shared" si="1122"/>
        <v>2.7184662556955584E-2</v>
      </c>
      <c r="U1761" s="31">
        <f t="shared" si="1123"/>
        <v>6.9908055866660665E-3</v>
      </c>
      <c r="V1761" s="47">
        <f t="shared" si="1136"/>
        <v>6.4337086345422412E-4</v>
      </c>
      <c r="W1761" s="31">
        <f t="shared" si="1124"/>
        <v>0.20455624945025949</v>
      </c>
      <c r="X1761" s="34">
        <f>(S1761*H1761*'Propiedades físicas'!$F$5*60*24*365)/(1000000)</f>
        <v>56595.241004651281</v>
      </c>
      <c r="Y1761" s="34">
        <f>(U1761*H1761*'Propiedades físicas'!$F$7*60*24*365)/(1000000)</f>
        <v>594.18210187292755</v>
      </c>
      <c r="Z1761" s="31">
        <f t="shared" si="1137"/>
        <v>1140.8353071690058</v>
      </c>
      <c r="AA1761" s="31">
        <f t="shared" si="1138"/>
        <v>8239.6094350192798</v>
      </c>
      <c r="AB1761" s="31">
        <f t="shared" si="1138"/>
        <v>233.36499167492656</v>
      </c>
      <c r="AC1761" s="31">
        <f t="shared" si="1138"/>
        <v>365.66509040551148</v>
      </c>
      <c r="AD1761" s="31">
        <f t="shared" si="1138"/>
        <v>47.736267450014005</v>
      </c>
      <c r="AE1761" s="31">
        <f t="shared" si="1139"/>
        <v>12.275854610185613</v>
      </c>
      <c r="AF1761" s="31">
        <f t="shared" si="1140"/>
        <v>10039.486946328923</v>
      </c>
      <c r="AG1761" s="31">
        <f t="shared" si="1141"/>
        <v>0.11363482150710578</v>
      </c>
      <c r="AH1761" s="31">
        <f t="shared" si="1142"/>
        <v>0.82072017017086785</v>
      </c>
      <c r="AI1761" s="31">
        <f t="shared" si="1142"/>
        <v>2.3244712894443246E-2</v>
      </c>
      <c r="AJ1761" s="31">
        <f t="shared" si="1142"/>
        <v>3.6422686971989339E-2</v>
      </c>
      <c r="AK1761" s="31">
        <f t="shared" si="1142"/>
        <v>4.7548512892353952E-3</v>
      </c>
      <c r="AL1761" s="31">
        <f t="shared" si="1143"/>
        <v>1.222757166358431E-3</v>
      </c>
      <c r="AM1761" s="31">
        <f t="shared" si="1144"/>
        <v>1</v>
      </c>
      <c r="AN1761" s="31">
        <f>(Z1761*'Propiedades físicas'!$F$4)/1000</f>
        <v>1003.2277524182804</v>
      </c>
      <c r="AO1761" s="31">
        <f>(AA1761*'Propiedades físicas'!$F$6)/1000</f>
        <v>263.99708629801768</v>
      </c>
      <c r="AP1761" s="31">
        <f>(AB1761*'Propiedades físicas'!$F$9)/1000</f>
        <v>143.97453161384593</v>
      </c>
      <c r="AQ1761" s="31">
        <f>(AC1761*'Propiedades físicas'!$F$5)/1000</f>
        <v>107.67739917171097</v>
      </c>
      <c r="AR1761" s="31">
        <f>(AD1761*'Propiedades físicas'!$F$8)/1000</f>
        <v>16.923461536378959</v>
      </c>
      <c r="AS1761" s="31">
        <f>(AE1761*'Propiedades físicas'!$F$7)/1000</f>
        <v>1.1304834510519932</v>
      </c>
      <c r="AT1761" s="31">
        <f t="shared" si="1145"/>
        <v>1536.9307144892859</v>
      </c>
      <c r="AU1761" s="31">
        <f t="shared" si="1146"/>
        <v>0.65274754610629782</v>
      </c>
      <c r="AV1761" s="31">
        <f t="shared" si="1149"/>
        <v>0.17176902238286162</v>
      </c>
      <c r="AW1761" s="31">
        <f t="shared" si="1149"/>
        <v>9.3676657156069598E-2</v>
      </c>
      <c r="AX1761" s="31">
        <f t="shared" si="1149"/>
        <v>7.0060021676052978E-2</v>
      </c>
      <c r="AY1761" s="31">
        <f t="shared" si="1149"/>
        <v>1.1011206540954929E-2</v>
      </c>
      <c r="AZ1761" s="31">
        <f t="shared" si="1150"/>
        <v>7.355461377630461E-4</v>
      </c>
      <c r="BA1761" s="31">
        <f t="shared" si="1147"/>
        <v>0.99999999999999989</v>
      </c>
      <c r="BB1761" s="34">
        <f>AU1761*'Propiedades físicas'!$C$4+'Diseño reactor'!AV1761*'Propiedades físicas'!$C$5+'Diseño reactor'!AW1761*'Propiedades físicas'!$C$8+'Diseño reactor'!AX1761*'Propiedades físicas'!$C$9+'Diseño reactor'!AY1761*'Propiedades físicas'!$C$7+'Diseño reactor'!AZ1761*'Propiedades físicas'!$C$6</f>
        <v>875.46596993538026</v>
      </c>
      <c r="BC1761" s="45">
        <f>AU1761*'Propiedades físicas'!$L$4+'Diseño reactor'!AV1761*'Propiedades físicas'!$L$5+'Diseño reactor'!AW1761*'Propiedades físicas'!$L$8+AX1761*'Propiedades físicas'!$L$9+'Diseño reactor'!AY1761*'Propiedades físicas'!$L$7+'Diseño reactor'!AZ1761*'Propiedades físicas'!$L$6</f>
        <v>2.0921186420251825</v>
      </c>
      <c r="BD1761" s="29">
        <f t="shared" si="1126"/>
        <v>1.8243414979029522</v>
      </c>
      <c r="BE1761" s="58">
        <f t="shared" si="1127"/>
        <v>41.649114585394969</v>
      </c>
      <c r="BF1761" s="30">
        <f>AU1761*'Propiedades físicas'!$I$4+'Diseño reactor'!AV1761*'Propiedades físicas'!$I$5+'Diseño reactor'!AW1761*'Propiedades físicas'!$I$8+'Diseño reactor'!AX1761*'Propiedades físicas'!$I$9+'Diseño reactor'!AY1761*'Propiedades físicas'!$I$7+'Diseño reactor'!AZ1761*'Propiedades físicas'!$I$6</f>
        <v>1.9933390190824993E-2</v>
      </c>
      <c r="BG1761" s="24">
        <f>AU1761*'Propiedades físicas'!$O$4+'Diseño reactor'!AV1761*'Propiedades físicas'!$O$5+'Diseño reactor'!AW1761*'Propiedades físicas'!$O$8+'Diseño reactor'!AX1761*'Propiedades físicas'!$O$9+'Diseño reactor'!AY1761*'Propiedades físicas'!$O$7+'Diseño reactor'!AZ1761*'Propiedades físicas'!$O$6</f>
        <v>0.15322876688641845</v>
      </c>
      <c r="BH1761" s="54">
        <f t="shared" si="1128"/>
        <v>41235.598355517039</v>
      </c>
      <c r="BI1761" s="34">
        <f t="shared" si="1148"/>
        <v>272.16180136657653</v>
      </c>
      <c r="BJ1761" s="27">
        <f t="shared" si="1129"/>
        <v>4795.6662039200291</v>
      </c>
      <c r="BK1761" s="34">
        <f t="shared" si="1130"/>
        <v>565.25693755810573</v>
      </c>
      <c r="BL1761" s="27">
        <f t="shared" si="1131"/>
        <v>105.55511982493329</v>
      </c>
      <c r="BM1761" s="34">
        <f t="shared" si="1132"/>
        <v>1.1054421768707483</v>
      </c>
      <c r="BN1761" s="45">
        <f t="shared" si="1133"/>
        <v>1859.3827698548064</v>
      </c>
      <c r="BO1761" s="45">
        <f t="shared" si="1134"/>
        <v>104.48073310461443</v>
      </c>
      <c r="BP1761" s="66">
        <f t="shared" si="1135"/>
        <v>6.6883618595723702</v>
      </c>
    </row>
    <row r="1762" spans="8:68">
      <c r="H1762" s="68">
        <v>1757</v>
      </c>
      <c r="I1762" s="31">
        <f>('Propiedades físicas'!$C$10*'Diseño reactor'!H1762)/1000</f>
        <v>1537.8059597708852</v>
      </c>
      <c r="J1762" s="31">
        <f t="shared" si="1113"/>
        <v>0.29652635763483359</v>
      </c>
      <c r="K1762" s="31">
        <f>(I1762*1000)/'Propiedades físicas'!$F$10</f>
        <v>10045.204194020453</v>
      </c>
      <c r="L1762" s="31">
        <f t="shared" si="1114"/>
        <v>1435.0291705743502</v>
      </c>
      <c r="M1762" s="31">
        <f t="shared" si="1115"/>
        <v>8610.1750234461015</v>
      </c>
      <c r="N1762" s="31">
        <f t="shared" si="1116"/>
        <v>0.81674967021875367</v>
      </c>
      <c r="O1762" s="32">
        <f t="shared" si="1117"/>
        <v>4.9004980213125222</v>
      </c>
      <c r="P1762" s="33">
        <f t="shared" si="1118"/>
        <v>0.64975406764091426</v>
      </c>
      <c r="Q1762" s="31">
        <f t="shared" si="1119"/>
        <v>4.6923765776240183</v>
      </c>
      <c r="R1762" s="31">
        <f t="shared" si="1120"/>
        <v>0.13285107543910621</v>
      </c>
      <c r="S1762" s="31">
        <f t="shared" si="1121"/>
        <v>0.20812144368850383</v>
      </c>
      <c r="T1762" s="31">
        <f t="shared" si="1122"/>
        <v>2.7163213166802393E-2</v>
      </c>
      <c r="U1762" s="31">
        <f t="shared" si="1123"/>
        <v>6.9813139719309336E-3</v>
      </c>
      <c r="V1762" s="47">
        <f t="shared" si="1136"/>
        <v>6.4344577572207054E-4</v>
      </c>
      <c r="W1762" s="31">
        <f t="shared" si="1124"/>
        <v>0.2044636302492934</v>
      </c>
      <c r="X1762" s="34">
        <f>(S1762*H1762*'Propiedades físicas'!$F$5*60*24*365)/(1000000)</f>
        <v>56595.904387600087</v>
      </c>
      <c r="Y1762" s="34">
        <f>(U1762*H1762*'Propiedades físicas'!$F$7*60*24*365)/(1000000)</f>
        <v>593.71327708253659</v>
      </c>
      <c r="Z1762" s="31">
        <f t="shared" si="1137"/>
        <v>1141.6178968450863</v>
      </c>
      <c r="AA1762" s="31">
        <f t="shared" si="1138"/>
        <v>8244.5056468854</v>
      </c>
      <c r="AB1762" s="31">
        <f t="shared" si="1138"/>
        <v>233.4193395465096</v>
      </c>
      <c r="AC1762" s="31">
        <f t="shared" si="1138"/>
        <v>365.66937656070121</v>
      </c>
      <c r="AD1762" s="31">
        <f t="shared" si="1138"/>
        <v>47.725765534071805</v>
      </c>
      <c r="AE1762" s="31">
        <f t="shared" si="1139"/>
        <v>12.266168648682651</v>
      </c>
      <c r="AF1762" s="31">
        <f t="shared" si="1140"/>
        <v>10045.204194020453</v>
      </c>
      <c r="AG1762" s="31">
        <f t="shared" si="1141"/>
        <v>0.11364805282152952</v>
      </c>
      <c r="AH1762" s="31">
        <f t="shared" si="1142"/>
        <v>0.82074047352796042</v>
      </c>
      <c r="AI1762" s="31">
        <f t="shared" si="1142"/>
        <v>2.3236893450653367E-2</v>
      </c>
      <c r="AJ1762" s="31">
        <f t="shared" si="1142"/>
        <v>3.6402383614896651E-2</v>
      </c>
      <c r="AK1762" s="31">
        <f t="shared" si="1142"/>
        <v>4.7510995906366177E-3</v>
      </c>
      <c r="AL1762" s="31">
        <f t="shared" si="1143"/>
        <v>1.2210969943233466E-3</v>
      </c>
      <c r="AM1762" s="31">
        <f t="shared" si="1144"/>
        <v>1</v>
      </c>
      <c r="AN1762" s="31">
        <f>(Z1762*'Propiedades físicas'!$F$4)/1000</f>
        <v>1003.915946127632</v>
      </c>
      <c r="AO1762" s="31">
        <f>(AA1762*'Propiedades físicas'!$F$6)/1000</f>
        <v>264.15396092620819</v>
      </c>
      <c r="AP1762" s="31">
        <f>(AB1762*'Propiedades físicas'!$F$9)/1000</f>
        <v>144.00806153321909</v>
      </c>
      <c r="AQ1762" s="31">
        <f>(AC1762*'Propiedades físicas'!$F$5)/1000</f>
        <v>107.6786613158297</v>
      </c>
      <c r="AR1762" s="31">
        <f>(AD1762*'Propiedades físicas'!$F$8)/1000</f>
        <v>16.919738397139128</v>
      </c>
      <c r="AS1762" s="31">
        <f>(AE1762*'Propiedades físicas'!$F$7)/1000</f>
        <v>1.1295914708571855</v>
      </c>
      <c r="AT1762" s="31">
        <f t="shared" si="1145"/>
        <v>1537.805959770885</v>
      </c>
      <c r="AU1762" s="31">
        <f t="shared" si="1146"/>
        <v>0.65282355016832139</v>
      </c>
      <c r="AV1762" s="31">
        <f t="shared" si="1149"/>
        <v>0.17177327168478657</v>
      </c>
      <c r="AW1762" s="31">
        <f t="shared" si="1149"/>
        <v>9.3645144641443967E-2</v>
      </c>
      <c r="AX1762" s="31">
        <f t="shared" si="1149"/>
        <v>7.0020967620565436E-2</v>
      </c>
      <c r="AY1762" s="31">
        <f t="shared" si="1149"/>
        <v>1.100251841894277E-2</v>
      </c>
      <c r="AZ1762" s="31">
        <f t="shared" si="1150"/>
        <v>7.3454746594003406E-4</v>
      </c>
      <c r="BA1762" s="31">
        <f t="shared" si="1147"/>
        <v>1</v>
      </c>
      <c r="BB1762" s="34">
        <f>AU1762*'Propiedades físicas'!$C$4+'Diseño reactor'!AV1762*'Propiedades físicas'!$C$5+'Diseño reactor'!AW1762*'Propiedades físicas'!$C$8+'Diseño reactor'!AX1762*'Propiedades físicas'!$C$9+'Diseño reactor'!AY1762*'Propiedades físicas'!$C$7+'Diseño reactor'!AZ1762*'Propiedades físicas'!$C$6</f>
        <v>875.46565226623568</v>
      </c>
      <c r="BC1762" s="45">
        <f>AU1762*'Propiedades físicas'!$L$4+'Diseño reactor'!AV1762*'Propiedades físicas'!$L$5+'Diseño reactor'!AW1762*'Propiedades físicas'!$L$8+AX1762*'Propiedades físicas'!$L$9+'Diseño reactor'!AY1762*'Propiedades físicas'!$L$7+'Diseño reactor'!AZ1762*'Propiedades físicas'!$L$6</f>
        <v>2.0921738874200781</v>
      </c>
      <c r="BD1762" s="29">
        <f t="shared" si="1126"/>
        <v>1.8234679809638903</v>
      </c>
      <c r="BE1762" s="58">
        <f t="shared" si="1127"/>
        <v>41.648166760757938</v>
      </c>
      <c r="BF1762" s="30">
        <f>AU1762*'Propiedades físicas'!$I$4+'Diseño reactor'!AV1762*'Propiedades físicas'!$I$5+'Diseño reactor'!AW1762*'Propiedades físicas'!$I$8+'Diseño reactor'!AX1762*'Propiedades físicas'!$I$9+'Diseño reactor'!AY1762*'Propiedades físicas'!$I$7+'Diseño reactor'!AZ1762*'Propiedades físicas'!$I$6</f>
        <v>1.9933534216738064E-2</v>
      </c>
      <c r="BG1762" s="24">
        <f>AU1762*'Propiedades físicas'!$O$4+'Diseño reactor'!AV1762*'Propiedades físicas'!$O$5+'Diseño reactor'!AW1762*'Propiedades físicas'!$O$8+'Diseño reactor'!AX1762*'Propiedades físicas'!$O$9+'Diseño reactor'!AY1762*'Propiedades físicas'!$O$7+'Diseño reactor'!AZ1762*'Propiedades físicas'!$O$6</f>
        <v>0.15323139094066354</v>
      </c>
      <c r="BH1762" s="54">
        <f t="shared" si="1128"/>
        <v>41235.285453115161</v>
      </c>
      <c r="BI1762" s="34">
        <f t="shared" si="1148"/>
        <v>272.16629383990517</v>
      </c>
      <c r="BJ1762" s="27">
        <f t="shared" si="1129"/>
        <v>4795.6683301735575</v>
      </c>
      <c r="BK1762" s="34">
        <f t="shared" si="1130"/>
        <v>565.26686824814112</v>
      </c>
      <c r="BL1762" s="27">
        <f t="shared" si="1131"/>
        <v>105.5554661149929</v>
      </c>
      <c r="BM1762" s="34">
        <f t="shared" si="1132"/>
        <v>1.1054421768707483</v>
      </c>
      <c r="BN1762" s="45">
        <f t="shared" si="1133"/>
        <v>1860.5684516240588</v>
      </c>
      <c r="BO1762" s="45">
        <f t="shared" si="1134"/>
        <v>104.49211734240673</v>
      </c>
      <c r="BP1762" s="66">
        <f t="shared" si="1135"/>
        <v>6.6883594326520059</v>
      </c>
    </row>
    <row r="1763" spans="8:68">
      <c r="H1763" s="68">
        <v>1758</v>
      </c>
      <c r="I1763" s="31">
        <f>('Propiedades físicas'!$C$10*'Diseño reactor'!H1763)/1000</f>
        <v>1538.6812050524852</v>
      </c>
      <c r="J1763" s="31">
        <f t="shared" si="1113"/>
        <v>0.29635768507645194</v>
      </c>
      <c r="K1763" s="31">
        <f>(I1763*1000)/'Propiedades físicas'!$F$10</f>
        <v>10050.921441711986</v>
      </c>
      <c r="L1763" s="31">
        <f t="shared" si="1114"/>
        <v>1435.8459202445692</v>
      </c>
      <c r="M1763" s="31">
        <f t="shared" si="1115"/>
        <v>8615.0755214674155</v>
      </c>
      <c r="N1763" s="31">
        <f t="shared" si="1116"/>
        <v>0.81674967021875389</v>
      </c>
      <c r="O1763" s="32">
        <f t="shared" si="1117"/>
        <v>4.9004980213125231</v>
      </c>
      <c r="P1763" s="33">
        <f t="shared" si="1118"/>
        <v>0.64982964587097025</v>
      </c>
      <c r="Q1763" s="31">
        <f t="shared" si="1119"/>
        <v>4.6924925292987831</v>
      </c>
      <c r="R1763" s="31">
        <f t="shared" si="1120"/>
        <v>0.13280639621396118</v>
      </c>
      <c r="S1763" s="31">
        <f t="shared" si="1121"/>
        <v>0.2080054920137405</v>
      </c>
      <c r="T1763" s="31">
        <f t="shared" si="1122"/>
        <v>2.7141788601687995E-2</v>
      </c>
      <c r="U1763" s="31">
        <f t="shared" si="1123"/>
        <v>6.9718395321344421E-3</v>
      </c>
      <c r="V1763" s="47">
        <f t="shared" si="1136"/>
        <v>6.4352062018290261E-4</v>
      </c>
      <c r="W1763" s="31">
        <f t="shared" si="1124"/>
        <v>0.20437109488281355</v>
      </c>
      <c r="X1763" s="34">
        <f>(S1763*H1763*'Propiedades físicas'!$F$5*60*24*365)/(1000000)</f>
        <v>56596.566570167139</v>
      </c>
      <c r="Y1763" s="34">
        <f>(U1763*H1763*'Propiedades físicas'!$F$7*60*24*365)/(1000000)</f>
        <v>593.24499489934908</v>
      </c>
      <c r="Z1763" s="31">
        <f t="shared" si="1137"/>
        <v>1142.4005174411657</v>
      </c>
      <c r="AA1763" s="31">
        <f t="shared" si="1138"/>
        <v>8249.4018665072599</v>
      </c>
      <c r="AB1763" s="31">
        <f t="shared" si="1138"/>
        <v>233.47364454414375</v>
      </c>
      <c r="AC1763" s="31">
        <f t="shared" si="1138"/>
        <v>365.67365496015577</v>
      </c>
      <c r="AD1763" s="31">
        <f t="shared" si="1138"/>
        <v>47.715264361767495</v>
      </c>
      <c r="AE1763" s="31">
        <f t="shared" si="1139"/>
        <v>12.25649389749235</v>
      </c>
      <c r="AF1763" s="31">
        <f t="shared" si="1140"/>
        <v>10050.921441711984</v>
      </c>
      <c r="AG1763" s="31">
        <f t="shared" si="1141"/>
        <v>0.11366127215959808</v>
      </c>
      <c r="AH1763" s="31">
        <f t="shared" si="1142"/>
        <v>0.82076075455845277</v>
      </c>
      <c r="AI1763" s="31">
        <f t="shared" si="1142"/>
        <v>2.3229078637030512E-2</v>
      </c>
      <c r="AJ1763" s="31">
        <f t="shared" si="1142"/>
        <v>3.6382102584404462E-2</v>
      </c>
      <c r="AK1763" s="31">
        <f t="shared" si="1142"/>
        <v>4.7473522341689011E-3</v>
      </c>
      <c r="AL1763" s="31">
        <f t="shared" si="1143"/>
        <v>1.2194398263453831E-3</v>
      </c>
      <c r="AM1763" s="31">
        <f t="shared" si="1144"/>
        <v>1</v>
      </c>
      <c r="AN1763" s="31">
        <f>(Z1763*'Propiedades físicas'!$F$4)/1000</f>
        <v>1004.6041670274122</v>
      </c>
      <c r="AO1763" s="31">
        <f>(AA1763*'Propiedades físicas'!$F$6)/1000</f>
        <v>264.3108358028926</v>
      </c>
      <c r="AP1763" s="31">
        <f>(AB1763*'Propiedades físicas'!$F$9)/1000</f>
        <v>144.04156500150947</v>
      </c>
      <c r="AQ1763" s="31">
        <f>(AC1763*'Propiedades físicas'!$F$5)/1000</f>
        <v>107.67992117611708</v>
      </c>
      <c r="AR1763" s="31">
        <f>(AD1763*'Propiedades físicas'!$F$8)/1000</f>
        <v>16.916015521533804</v>
      </c>
      <c r="AS1763" s="31">
        <f>(AE1763*'Propiedades físicas'!$F$7)/1000</f>
        <v>1.1287005230200704</v>
      </c>
      <c r="AT1763" s="31">
        <f t="shared" si="1145"/>
        <v>1538.6812050524852</v>
      </c>
      <c r="AU1763" s="31">
        <f t="shared" si="1146"/>
        <v>0.65289948543509024</v>
      </c>
      <c r="AV1763" s="31">
        <f t="shared" si="1149"/>
        <v>0.17177751631396371</v>
      </c>
      <c r="AW1763" s="31">
        <f t="shared" si="1149"/>
        <v>9.3613650786483829E-2</v>
      </c>
      <c r="AX1763" s="31">
        <f t="shared" si="1149"/>
        <v>6.9981956510896656E-2</v>
      </c>
      <c r="AY1763" s="31">
        <f t="shared" si="1149"/>
        <v>1.0993840352366422E-2</v>
      </c>
      <c r="AZ1763" s="31">
        <f t="shared" si="1150"/>
        <v>7.3355060119914171E-4</v>
      </c>
      <c r="BA1763" s="31">
        <f t="shared" si="1147"/>
        <v>1</v>
      </c>
      <c r="BB1763" s="34">
        <f>AU1763*'Propiedades físicas'!$C$4+'Diseño reactor'!AV1763*'Propiedades físicas'!$C$5+'Diseño reactor'!AW1763*'Propiedades físicas'!$C$8+'Diseño reactor'!AX1763*'Propiedades físicas'!$C$9+'Diseño reactor'!AY1763*'Propiedades físicas'!$C$7+'Diseño reactor'!AZ1763*'Propiedades físicas'!$C$6</f>
        <v>875.46533513928637</v>
      </c>
      <c r="BC1763" s="45">
        <f>AU1763*'Propiedades físicas'!$L$4+'Diseño reactor'!AV1763*'Propiedades físicas'!$L$5+'Diseño reactor'!AW1763*'Propiedades físicas'!$L$8+AX1763*'Propiedades físicas'!$L$9+'Diseño reactor'!AY1763*'Propiedades físicas'!$L$7+'Diseño reactor'!AZ1763*'Propiedades físicas'!$L$6</f>
        <v>2.0922290805413875</v>
      </c>
      <c r="BD1763" s="29">
        <f t="shared" si="1126"/>
        <v>1.8225953016061125</v>
      </c>
      <c r="BE1763" s="58">
        <f t="shared" si="1127"/>
        <v>41.647219861526324</v>
      </c>
      <c r="BF1763" s="30">
        <f>AU1763*'Propiedades físicas'!$I$4+'Diseño reactor'!AV1763*'Propiedades físicas'!$I$5+'Diseño reactor'!AW1763*'Propiedades físicas'!$I$8+'Diseño reactor'!AX1763*'Propiedades físicas'!$I$9+'Diseño reactor'!AY1763*'Propiedades físicas'!$I$7+'Diseño reactor'!AZ1763*'Propiedades físicas'!$I$6</f>
        <v>1.9933677987587196E-2</v>
      </c>
      <c r="BG1763" s="24">
        <f>AU1763*'Propiedades físicas'!$O$4+'Diseño reactor'!AV1763*'Propiedades físicas'!$O$5+'Diseño reactor'!AW1763*'Propiedades físicas'!$O$8+'Diseño reactor'!AX1763*'Propiedades físicas'!$O$9+'Diseño reactor'!AY1763*'Propiedades físicas'!$O$7+'Diseño reactor'!AZ1763*'Propiedades físicas'!$O$6</f>
        <v>0.15323401266332631</v>
      </c>
      <c r="BH1763" s="54">
        <f t="shared" si="1128"/>
        <v>41234.973108400023</v>
      </c>
      <c r="BI1763" s="34">
        <f t="shared" si="1148"/>
        <v>272.17078012184146</v>
      </c>
      <c r="BJ1763" s="27">
        <f t="shared" si="1129"/>
        <v>4795.6704626838209</v>
      </c>
      <c r="BK1763" s="34">
        <f t="shared" si="1130"/>
        <v>565.27679108310201</v>
      </c>
      <c r="BL1763" s="27">
        <f t="shared" si="1131"/>
        <v>105.55581212125723</v>
      </c>
      <c r="BM1763" s="34">
        <f t="shared" si="1132"/>
        <v>1.1054421768707483</v>
      </c>
      <c r="BN1763" s="45">
        <f t="shared" si="1133"/>
        <v>1861.7541669695308</v>
      </c>
      <c r="BO1763" s="45">
        <f t="shared" si="1134"/>
        <v>104.5034912776751</v>
      </c>
      <c r="BP1763" s="66">
        <f t="shared" si="1135"/>
        <v>6.6883570098738909</v>
      </c>
    </row>
    <row r="1764" spans="8:68">
      <c r="H1764" s="68">
        <v>1759</v>
      </c>
      <c r="I1764" s="31">
        <f>('Propiedades físicas'!$C$10*'Diseño reactor'!H1764)/1000</f>
        <v>1539.5564503340852</v>
      </c>
      <c r="J1764" s="31">
        <f t="shared" si="1113"/>
        <v>0.29618920430039936</v>
      </c>
      <c r="K1764" s="31">
        <f>(I1764*1000)/'Propiedades físicas'!$F$10</f>
        <v>10056.638689403517</v>
      </c>
      <c r="L1764" s="31">
        <f t="shared" si="1114"/>
        <v>1436.662669914788</v>
      </c>
      <c r="M1764" s="31">
        <f t="shared" si="1115"/>
        <v>8619.9760194887276</v>
      </c>
      <c r="N1764" s="31">
        <f t="shared" si="1116"/>
        <v>0.81674967021875389</v>
      </c>
      <c r="O1764" s="32">
        <f t="shared" si="1117"/>
        <v>4.9004980213125231</v>
      </c>
      <c r="P1764" s="33">
        <f t="shared" si="1118"/>
        <v>0.64990515572216123</v>
      </c>
      <c r="Q1764" s="31">
        <f t="shared" si="1119"/>
        <v>4.6926083535345757</v>
      </c>
      <c r="R1764" s="31">
        <f t="shared" si="1120"/>
        <v>0.13276174344368488</v>
      </c>
      <c r="S1764" s="31">
        <f t="shared" si="1121"/>
        <v>0.20788966777794729</v>
      </c>
      <c r="T1764" s="31">
        <f t="shared" si="1122"/>
        <v>2.712038882446087E-2</v>
      </c>
      <c r="U1764" s="31">
        <f t="shared" si="1123"/>
        <v>6.9623822284469008E-3</v>
      </c>
      <c r="V1764" s="47">
        <f t="shared" si="1136"/>
        <v>6.4359539692874221E-4</v>
      </c>
      <c r="W1764" s="31">
        <f t="shared" si="1124"/>
        <v>0.20427864323704706</v>
      </c>
      <c r="X1764" s="34">
        <f>(S1764*H1764*'Propiedades físicas'!$F$5*60*24*365)/(1000000)</f>
        <v>56597.227555066253</v>
      </c>
      <c r="Y1764" s="34">
        <f>(U1764*H1764*'Propiedades físicas'!$F$7*60*24*365)/(1000000)</f>
        <v>592.77725451133495</v>
      </c>
      <c r="Z1764" s="31">
        <f t="shared" si="1137"/>
        <v>1143.1831689152816</v>
      </c>
      <c r="AA1764" s="31">
        <f t="shared" si="1138"/>
        <v>8254.298093867319</v>
      </c>
      <c r="AB1764" s="31">
        <f t="shared" si="1138"/>
        <v>233.52790671744171</v>
      </c>
      <c r="AC1764" s="31">
        <f t="shared" si="1138"/>
        <v>365.67792562140926</v>
      </c>
      <c r="AD1764" s="31">
        <f t="shared" si="1138"/>
        <v>47.70476394222667</v>
      </c>
      <c r="AE1764" s="31">
        <f t="shared" si="1139"/>
        <v>12.246830339838098</v>
      </c>
      <c r="AF1764" s="31">
        <f t="shared" si="1140"/>
        <v>10056.638689403517</v>
      </c>
      <c r="AG1764" s="31">
        <f t="shared" si="1141"/>
        <v>0.11367447953756471</v>
      </c>
      <c r="AH1764" s="31">
        <f t="shared" si="1142"/>
        <v>0.82078101329867914</v>
      </c>
      <c r="AI1764" s="31">
        <f t="shared" si="1142"/>
        <v>2.3221268450611187E-2</v>
      </c>
      <c r="AJ1764" s="31">
        <f t="shared" si="1142"/>
        <v>3.6361843844177968E-2</v>
      </c>
      <c r="AK1764" s="31">
        <f t="shared" si="1142"/>
        <v>4.743609213334098E-3</v>
      </c>
      <c r="AL1764" s="31">
        <f t="shared" si="1143"/>
        <v>1.2177856556328649E-3</v>
      </c>
      <c r="AM1764" s="31">
        <f t="shared" si="1144"/>
        <v>1</v>
      </c>
      <c r="AN1764" s="31">
        <f>(Z1764*'Propiedades físicas'!$F$4)/1000</f>
        <v>1005.2924150807203</v>
      </c>
      <c r="AO1764" s="31">
        <f>(AA1764*'Propiedades físicas'!$F$6)/1000</f>
        <v>264.4677109275089</v>
      </c>
      <c r="AP1764" s="31">
        <f>(AB1764*'Propiedades físicas'!$F$9)/1000</f>
        <v>144.07504204932565</v>
      </c>
      <c r="AQ1764" s="31">
        <f>(AC1764*'Propiedades físicas'!$F$5)/1000</f>
        <v>107.6811787577364</v>
      </c>
      <c r="AR1764" s="31">
        <f>(AD1764*'Propiedades físicas'!$F$8)/1000</f>
        <v>16.91229291279819</v>
      </c>
      <c r="AS1764" s="31">
        <f>(AE1764*'Propiedades físicas'!$F$7)/1000</f>
        <v>1.1278106059956905</v>
      </c>
      <c r="AT1764" s="31">
        <f t="shared" si="1145"/>
        <v>1539.5564503340852</v>
      </c>
      <c r="AU1764" s="31">
        <f t="shared" si="1146"/>
        <v>0.65297535199996781</v>
      </c>
      <c r="AV1764" s="31">
        <f t="shared" si="1149"/>
        <v>0.17178175627799758</v>
      </c>
      <c r="AW1764" s="31">
        <f t="shared" si="1149"/>
        <v>9.3582175579246363E-2</v>
      </c>
      <c r="AX1764" s="31">
        <f t="shared" si="1149"/>
        <v>6.9942988277155727E-2</v>
      </c>
      <c r="AY1764" s="31">
        <f t="shared" si="1149"/>
        <v>1.0985172326177586E-2</v>
      </c>
      <c r="AZ1764" s="31">
        <f t="shared" si="1150"/>
        <v>7.3255553945485695E-4</v>
      </c>
      <c r="BA1764" s="31">
        <f t="shared" si="1147"/>
        <v>0.99999999999999989</v>
      </c>
      <c r="BB1764" s="34">
        <f>AU1764*'Propiedades físicas'!$C$4+'Diseño reactor'!AV1764*'Propiedades físicas'!$C$5+'Diseño reactor'!AW1764*'Propiedades físicas'!$C$8+'Diseño reactor'!AX1764*'Propiedades físicas'!$C$9+'Diseño reactor'!AY1764*'Propiedades físicas'!$C$7+'Diseño reactor'!AZ1764*'Propiedades físicas'!$C$6</f>
        <v>875.4650185533734</v>
      </c>
      <c r="BC1764" s="45">
        <f>AU1764*'Propiedades físicas'!$L$4+'Diseño reactor'!AV1764*'Propiedades físicas'!$L$5+'Diseño reactor'!AW1764*'Propiedades físicas'!$L$8+AX1764*'Propiedades físicas'!$L$9+'Diseño reactor'!AY1764*'Propiedades físicas'!$L$7+'Diseño reactor'!AZ1764*'Propiedades físicas'!$L$6</f>
        <v>2.0922842214625978</v>
      </c>
      <c r="BD1764" s="29">
        <f t="shared" si="1126"/>
        <v>1.8217234586240854</v>
      </c>
      <c r="BE1764" s="58">
        <f t="shared" si="1127"/>
        <v>41.646273886339912</v>
      </c>
      <c r="BF1764" s="30">
        <f>AU1764*'Propiedades físicas'!$I$4+'Diseño reactor'!AV1764*'Propiedades físicas'!$I$5+'Diseño reactor'!AW1764*'Propiedades físicas'!$I$8+'Diseño reactor'!AX1764*'Propiedades físicas'!$I$9+'Diseño reactor'!AY1764*'Propiedades físicas'!$I$7+'Diseño reactor'!AZ1764*'Propiedades físicas'!$I$6</f>
        <v>1.9933821503911126E-2</v>
      </c>
      <c r="BG1764" s="24">
        <f>AU1764*'Propiedades físicas'!$O$4+'Diseño reactor'!AV1764*'Propiedades físicas'!$O$5+'Diseño reactor'!AW1764*'Propiedades físicas'!$O$8+'Diseño reactor'!AX1764*'Propiedades físicas'!$O$9+'Diseño reactor'!AY1764*'Propiedades físicas'!$O$7+'Diseño reactor'!AZ1764*'Propiedades físicas'!$O$6</f>
        <v>0.15323663205742261</v>
      </c>
      <c r="BH1764" s="54">
        <f t="shared" si="1128"/>
        <v>41234.661320178544</v>
      </c>
      <c r="BI1764" s="34">
        <f t="shared" si="1148"/>
        <v>272.175260224044</v>
      </c>
      <c r="BJ1764" s="27">
        <f t="shared" si="1129"/>
        <v>4795.6726014295919</v>
      </c>
      <c r="BK1764" s="34">
        <f t="shared" si="1130"/>
        <v>565.28670607163781</v>
      </c>
      <c r="BL1764" s="27">
        <f t="shared" si="1131"/>
        <v>105.55615784405173</v>
      </c>
      <c r="BM1764" s="34">
        <f t="shared" si="1132"/>
        <v>1.1054421768707483</v>
      </c>
      <c r="BN1764" s="45">
        <f t="shared" si="1133"/>
        <v>1862.9399158441165</v>
      </c>
      <c r="BO1764" s="45">
        <f t="shared" si="1134"/>
        <v>104.51485492439798</v>
      </c>
      <c r="BP1764" s="66">
        <f t="shared" si="1135"/>
        <v>6.6883545912291709</v>
      </c>
    </row>
    <row r="1765" spans="8:68">
      <c r="H1765" s="68">
        <v>1760</v>
      </c>
      <c r="I1765" s="31">
        <f>('Propiedades físicas'!$C$10*'Diseño reactor'!H1765)/1000</f>
        <v>1540.4316956156849</v>
      </c>
      <c r="J1765" s="31">
        <f t="shared" si="1113"/>
        <v>0.29602091497977417</v>
      </c>
      <c r="K1765" s="31">
        <f>(I1765*1000)/'Propiedades físicas'!$F$10</f>
        <v>10062.355937095048</v>
      </c>
      <c r="L1765" s="31">
        <f t="shared" si="1114"/>
        <v>1437.4794195850068</v>
      </c>
      <c r="M1765" s="31">
        <f t="shared" si="1115"/>
        <v>8624.8765175100398</v>
      </c>
      <c r="N1765" s="31">
        <f t="shared" si="1116"/>
        <v>0.81674967021875389</v>
      </c>
      <c r="O1765" s="32">
        <f t="shared" si="1117"/>
        <v>4.9004980213125222</v>
      </c>
      <c r="P1765" s="33">
        <f t="shared" si="1118"/>
        <v>0.64998059728724311</v>
      </c>
      <c r="Q1765" s="31">
        <f t="shared" si="1119"/>
        <v>4.692724050538688</v>
      </c>
      <c r="R1765" s="31">
        <f t="shared" si="1120"/>
        <v>0.13271711711133075</v>
      </c>
      <c r="S1765" s="31">
        <f t="shared" si="1121"/>
        <v>0.20777397077383453</v>
      </c>
      <c r="T1765" s="31">
        <f t="shared" si="1122"/>
        <v>2.7099013798036004E-2</v>
      </c>
      <c r="U1765" s="31">
        <f t="shared" si="1123"/>
        <v>6.9529420221439249E-3</v>
      </c>
      <c r="V1765" s="47">
        <f t="shared" si="1136"/>
        <v>6.4367010605144469E-4</v>
      </c>
      <c r="W1765" s="31">
        <f t="shared" si="1124"/>
        <v>0.20418627519842666</v>
      </c>
      <c r="X1765" s="34">
        <f>(S1765*H1765*'Propiedades físicas'!$F$5*60*24*365)/(1000000)</f>
        <v>56597.887345003968</v>
      </c>
      <c r="Y1765" s="34">
        <f>(U1765*H1765*'Propiedades físicas'!$F$7*60*24*365)/(1000000)</f>
        <v>592.31005510791738</v>
      </c>
      <c r="Z1765" s="31">
        <f t="shared" si="1137"/>
        <v>1143.9658512255478</v>
      </c>
      <c r="AA1765" s="31">
        <f t="shared" si="1138"/>
        <v>8259.1943289480914</v>
      </c>
      <c r="AB1765" s="31">
        <f t="shared" si="1138"/>
        <v>233.58212611594212</v>
      </c>
      <c r="AC1765" s="31">
        <f t="shared" si="1138"/>
        <v>365.68218856194875</v>
      </c>
      <c r="AD1765" s="31">
        <f t="shared" si="1138"/>
        <v>47.694264284543365</v>
      </c>
      <c r="AE1765" s="31">
        <f t="shared" si="1139"/>
        <v>12.237177958973307</v>
      </c>
      <c r="AF1765" s="31">
        <f t="shared" si="1140"/>
        <v>10062.355937095048</v>
      </c>
      <c r="AG1765" s="31">
        <f t="shared" si="1141"/>
        <v>0.11368767497165332</v>
      </c>
      <c r="AH1765" s="31">
        <f t="shared" si="1142"/>
        <v>0.82080124978489677</v>
      </c>
      <c r="AI1765" s="31">
        <f t="shared" si="1142"/>
        <v>2.3213462888431288E-2</v>
      </c>
      <c r="AJ1765" s="31">
        <f t="shared" si="1142"/>
        <v>3.6341607357960284E-2</v>
      </c>
      <c r="AK1765" s="31">
        <f t="shared" si="1142"/>
        <v>4.7398705216456956E-3</v>
      </c>
      <c r="AL1765" s="31">
        <f t="shared" si="1143"/>
        <v>1.2161344754125364E-3</v>
      </c>
      <c r="AM1765" s="31">
        <f t="shared" si="1144"/>
        <v>1</v>
      </c>
      <c r="AN1765" s="31">
        <f>(Z1765*'Propiedades físicas'!$F$4)/1000</f>
        <v>1005.9806902507222</v>
      </c>
      <c r="AO1765" s="31">
        <f>(AA1765*'Propiedades físicas'!$F$6)/1000</f>
        <v>264.6245862994968</v>
      </c>
      <c r="AP1765" s="31">
        <f>(AB1765*'Propiedades físicas'!$F$9)/1000</f>
        <v>144.10849270723048</v>
      </c>
      <c r="AQ1765" s="31">
        <f>(AC1765*'Propiedades físicas'!$F$5)/1000</f>
        <v>107.68243406583706</v>
      </c>
      <c r="AR1765" s="31">
        <f>(AD1765*'Propiedades físicas'!$F$8)/1000</f>
        <v>16.908570574156307</v>
      </c>
      <c r="AS1765" s="31">
        <f>(AE1765*'Propiedades físicas'!$F$7)/1000</f>
        <v>1.1269217182418521</v>
      </c>
      <c r="AT1765" s="31">
        <f t="shared" si="1145"/>
        <v>1540.4316956156847</v>
      </c>
      <c r="AU1765" s="31">
        <f t="shared" si="1146"/>
        <v>0.65305114995614821</v>
      </c>
      <c r="AV1765" s="31">
        <f t="shared" si="1149"/>
        <v>0.17178599158447644</v>
      </c>
      <c r="AW1765" s="31">
        <f t="shared" si="1149"/>
        <v>9.3550719007786151E-2</v>
      </c>
      <c r="AX1765" s="31">
        <f t="shared" si="1149"/>
        <v>6.9904062849601517E-2</v>
      </c>
      <c r="AY1765" s="31">
        <f t="shared" si="1149"/>
        <v>1.0976514325354904E-2</v>
      </c>
      <c r="AZ1765" s="31">
        <f t="shared" si="1150"/>
        <v>7.3156227663274639E-4</v>
      </c>
      <c r="BA1765" s="31">
        <f t="shared" si="1147"/>
        <v>0.99999999999999989</v>
      </c>
      <c r="BB1765" s="34">
        <f>AU1765*'Propiedades físicas'!$C$4+'Diseño reactor'!AV1765*'Propiedades físicas'!$C$5+'Diseño reactor'!AW1765*'Propiedades físicas'!$C$8+'Diseño reactor'!AX1765*'Propiedades físicas'!$C$9+'Diseño reactor'!AY1765*'Propiedades físicas'!$C$7+'Diseño reactor'!AZ1765*'Propiedades físicas'!$C$6</f>
        <v>875.46470250734035</v>
      </c>
      <c r="BC1765" s="45">
        <f>AU1765*'Propiedades físicas'!$L$4+'Diseño reactor'!AV1765*'Propiedades físicas'!$L$5+'Diseño reactor'!AW1765*'Propiedades físicas'!$L$8+AX1765*'Propiedades físicas'!$L$9+'Diseño reactor'!AY1765*'Propiedades físicas'!$L$7+'Diseño reactor'!AZ1765*'Propiedades físicas'!$L$6</f>
        <v>2.0923393102570569</v>
      </c>
      <c r="BD1765" s="29">
        <f t="shared" si="1126"/>
        <v>1.8208524508145949</v>
      </c>
      <c r="BE1765" s="58">
        <f t="shared" si="1127"/>
        <v>41.645328833841198</v>
      </c>
      <c r="BF1765" s="30">
        <f>AU1765*'Propiedades físicas'!$I$4+'Diseño reactor'!AV1765*'Propiedades físicas'!$I$5+'Diseño reactor'!AW1765*'Propiedades físicas'!$I$8+'Diseño reactor'!AX1765*'Propiedades físicas'!$I$9+'Diseño reactor'!AY1765*'Propiedades físicas'!$I$7+'Diseño reactor'!AZ1765*'Propiedades físicas'!$I$6</f>
        <v>1.993396476624722E-2</v>
      </c>
      <c r="BG1765" s="24">
        <f>AU1765*'Propiedades físicas'!$O$4+'Diseño reactor'!AV1765*'Propiedades físicas'!$O$5+'Diseño reactor'!AW1765*'Propiedades físicas'!$O$8+'Diseño reactor'!AX1765*'Propiedades físicas'!$O$9+'Diseño reactor'!AY1765*'Propiedades físicas'!$O$7+'Diseño reactor'!AZ1765*'Propiedades físicas'!$O$6</f>
        <v>0.15323924912596298</v>
      </c>
      <c r="BH1765" s="54">
        <f t="shared" si="1128"/>
        <v>41234.350087260733</v>
      </c>
      <c r="BI1765" s="34">
        <f t="shared" si="1148"/>
        <v>272.17973415814384</v>
      </c>
      <c r="BJ1765" s="27">
        <f t="shared" si="1129"/>
        <v>4795.6747463896991</v>
      </c>
      <c r="BK1765" s="34">
        <f t="shared" si="1130"/>
        <v>565.29661322238485</v>
      </c>
      <c r="BL1765" s="27">
        <f t="shared" si="1131"/>
        <v>105.55650328370137</v>
      </c>
      <c r="BM1765" s="34">
        <f t="shared" si="1132"/>
        <v>1.1054421768707483</v>
      </c>
      <c r="BN1765" s="45">
        <f t="shared" si="1133"/>
        <v>1864.1256982007924</v>
      </c>
      <c r="BO1765" s="45">
        <f t="shared" si="1134"/>
        <v>104.52620829652862</v>
      </c>
      <c r="BP1765" s="66">
        <f t="shared" si="1135"/>
        <v>6.6883521767090111</v>
      </c>
    </row>
    <row r="1766" spans="8:68">
      <c r="H1766" s="68">
        <v>1761</v>
      </c>
      <c r="I1766" s="31">
        <f>('Propiedades físicas'!$C$10*'Diseño reactor'!H1766)/1000</f>
        <v>1541.3069408972847</v>
      </c>
      <c r="J1766" s="31">
        <f t="shared" si="1113"/>
        <v>0.29585281678841713</v>
      </c>
      <c r="K1766" s="31">
        <f>(I1766*1000)/'Propiedades físicas'!$F$10</f>
        <v>10068.073184786579</v>
      </c>
      <c r="L1766" s="31">
        <f t="shared" si="1114"/>
        <v>1438.2961692552255</v>
      </c>
      <c r="M1766" s="31">
        <f t="shared" si="1115"/>
        <v>8629.7770155313538</v>
      </c>
      <c r="N1766" s="31">
        <f t="shared" si="1116"/>
        <v>0.81674967021875389</v>
      </c>
      <c r="O1766" s="32">
        <f t="shared" si="1117"/>
        <v>4.9004980213125231</v>
      </c>
      <c r="P1766" s="33">
        <f t="shared" si="1118"/>
        <v>0.65005597065880449</v>
      </c>
      <c r="Q1766" s="31">
        <f t="shared" si="1119"/>
        <v>4.6928396205179661</v>
      </c>
      <c r="R1766" s="31">
        <f t="shared" si="1120"/>
        <v>0.13267251719994874</v>
      </c>
      <c r="S1766" s="31">
        <f t="shared" si="1121"/>
        <v>0.20765840079455633</v>
      </c>
      <c r="T1766" s="31">
        <f t="shared" si="1122"/>
        <v>2.7077663485394657E-2</v>
      </c>
      <c r="U1766" s="31">
        <f t="shared" si="1123"/>
        <v>6.943518874606089E-3</v>
      </c>
      <c r="V1766" s="47">
        <f t="shared" si="1136"/>
        <v>6.4374474764269973E-4</v>
      </c>
      <c r="W1766" s="31">
        <f t="shared" si="1124"/>
        <v>0.20409399065359046</v>
      </c>
      <c r="X1766" s="34">
        <f>(S1766*H1766*'Propiedades físicas'!$F$5*60*24*365)/(1000000)</f>
        <v>56598.545942679426</v>
      </c>
      <c r="Y1766" s="34">
        <f>(U1766*H1766*'Propiedades físicas'!$F$7*60*24*365)/(1000000)</f>
        <v>591.8433958799684</v>
      </c>
      <c r="Z1766" s="31">
        <f t="shared" si="1137"/>
        <v>1144.7485643301547</v>
      </c>
      <c r="AA1766" s="31">
        <f t="shared" si="1138"/>
        <v>8264.0905717321384</v>
      </c>
      <c r="AB1766" s="31">
        <f t="shared" si="1138"/>
        <v>233.63630278910972</v>
      </c>
      <c r="AC1766" s="31">
        <f t="shared" si="1138"/>
        <v>365.68644379921369</v>
      </c>
      <c r="AD1766" s="31">
        <f t="shared" si="1138"/>
        <v>47.683765397779993</v>
      </c>
      <c r="AE1766" s="31">
        <f t="shared" si="1139"/>
        <v>12.227536738181323</v>
      </c>
      <c r="AF1766" s="31">
        <f t="shared" si="1140"/>
        <v>10068.073184786577</v>
      </c>
      <c r="AG1766" s="31">
        <f t="shared" si="1141"/>
        <v>0.11370085847805854</v>
      </c>
      <c r="AH1766" s="31">
        <f t="shared" si="1142"/>
        <v>0.82082146405328504</v>
      </c>
      <c r="AI1766" s="31">
        <f t="shared" si="1142"/>
        <v>2.3205661947526095E-2</v>
      </c>
      <c r="AJ1766" s="31">
        <f t="shared" si="1142"/>
        <v>3.6321393089572135E-2</v>
      </c>
      <c r="AK1766" s="31">
        <f t="shared" si="1142"/>
        <v>4.7361361526287709E-3</v>
      </c>
      <c r="AL1766" s="31">
        <f t="shared" si="1143"/>
        <v>1.2144862789294992E-3</v>
      </c>
      <c r="AM1766" s="31">
        <f t="shared" si="1144"/>
        <v>1</v>
      </c>
      <c r="AN1766" s="31">
        <f>(Z1766*'Propiedades físicas'!$F$4)/1000</f>
        <v>1006.6689925006515</v>
      </c>
      <c r="AO1766" s="31">
        <f>(AA1766*'Propiedades físicas'!$F$6)/1000</f>
        <v>264.78146191829768</v>
      </c>
      <c r="AP1766" s="31">
        <f>(AB1766*'Propiedades físicas'!$F$9)/1000</f>
        <v>144.14191700574122</v>
      </c>
      <c r="AQ1766" s="31">
        <f>(AC1766*'Propiedades físicas'!$F$5)/1000</f>
        <v>107.68368710555445</v>
      </c>
      <c r="AR1766" s="31">
        <f>(AD1766*'Propiedades físicas'!$F$8)/1000</f>
        <v>16.904848508820955</v>
      </c>
      <c r="AS1766" s="31">
        <f>(AE1766*'Propiedades físicas'!$F$7)/1000</f>
        <v>1.1260338582191181</v>
      </c>
      <c r="AT1766" s="31">
        <f t="shared" si="1145"/>
        <v>1541.3069408972854</v>
      </c>
      <c r="AU1766" s="31">
        <f t="shared" si="1146"/>
        <v>0.65312687939665692</v>
      </c>
      <c r="AV1766" s="31">
        <f t="shared" si="1149"/>
        <v>0.17179022224097221</v>
      </c>
      <c r="AW1766" s="31">
        <f t="shared" si="1149"/>
        <v>9.3519281060155182E-2</v>
      </c>
      <c r="AX1766" s="31">
        <f t="shared" si="1149"/>
        <v>6.9865180158642154E-2</v>
      </c>
      <c r="AY1766" s="31">
        <f t="shared" si="1149"/>
        <v>1.0967866334903837E-2</v>
      </c>
      <c r="AZ1766" s="31">
        <f t="shared" si="1150"/>
        <v>7.3057080866941891E-4</v>
      </c>
      <c r="BA1766" s="31">
        <f t="shared" si="1147"/>
        <v>0.99999999999999978</v>
      </c>
      <c r="BB1766" s="34">
        <f>AU1766*'Propiedades físicas'!$C$4+'Diseño reactor'!AV1766*'Propiedades físicas'!$C$5+'Diseño reactor'!AW1766*'Propiedades físicas'!$C$8+'Diseño reactor'!AX1766*'Propiedades físicas'!$C$9+'Diseño reactor'!AY1766*'Propiedades físicas'!$C$7+'Diseño reactor'!AZ1766*'Propiedades físicas'!$C$6</f>
        <v>875.46438700003353</v>
      </c>
      <c r="BC1766" s="45">
        <f>AU1766*'Propiedades físicas'!$L$4+'Diseño reactor'!AV1766*'Propiedades físicas'!$L$5+'Diseño reactor'!AW1766*'Propiedades físicas'!$L$8+AX1766*'Propiedades físicas'!$L$9+'Diseño reactor'!AY1766*'Propiedades físicas'!$L$7+'Diseño reactor'!AZ1766*'Propiedades físicas'!$L$6</f>
        <v>2.0923943469979744</v>
      </c>
      <c r="BD1766" s="29">
        <f t="shared" si="1126"/>
        <v>1.8199822769767358</v>
      </c>
      <c r="BE1766" s="58">
        <f t="shared" si="1127"/>
        <v>41.644384702675325</v>
      </c>
      <c r="BF1766" s="30">
        <f>AU1766*'Propiedades físicas'!$I$4+'Diseño reactor'!AV1766*'Propiedades físicas'!$I$5+'Diseño reactor'!AW1766*'Propiedades físicas'!$I$8+'Diseño reactor'!AX1766*'Propiedades físicas'!$I$9+'Diseño reactor'!AY1766*'Propiedades físicas'!$I$7+'Diseño reactor'!AZ1766*'Propiedades físicas'!$I$6</f>
        <v>1.9934107775131462E-2</v>
      </c>
      <c r="BG1766" s="24">
        <f>AU1766*'Propiedades físicas'!$O$4+'Diseño reactor'!AV1766*'Propiedades físicas'!$O$5+'Diseño reactor'!AW1766*'Propiedades físicas'!$O$8+'Diseño reactor'!AX1766*'Propiedades físicas'!$O$9+'Diseño reactor'!AY1766*'Propiedades físicas'!$O$7+'Diseño reactor'!AZ1766*'Propiedades físicas'!$O$6</f>
        <v>0.15324186387195318</v>
      </c>
      <c r="BH1766" s="54">
        <f t="shared" si="1128"/>
        <v>41234.039408459706</v>
      </c>
      <c r="BI1766" s="34">
        <f t="shared" si="1148"/>
        <v>272.1842019357436</v>
      </c>
      <c r="BJ1766" s="27">
        <f t="shared" si="1129"/>
        <v>4795.6768975430496</v>
      </c>
      <c r="BK1766" s="34">
        <f t="shared" si="1130"/>
        <v>565.30651254397128</v>
      </c>
      <c r="BL1766" s="27">
        <f t="shared" si="1131"/>
        <v>105.5568484405308</v>
      </c>
      <c r="BM1766" s="34">
        <f t="shared" si="1132"/>
        <v>1.1054421768707483</v>
      </c>
      <c r="BN1766" s="45">
        <f t="shared" si="1133"/>
        <v>1865.3115139926219</v>
      </c>
      <c r="BO1766" s="45">
        <f t="shared" si="1134"/>
        <v>104.53755140799495</v>
      </c>
      <c r="BP1766" s="66">
        <f t="shared" si="1135"/>
        <v>6.6883497663045981</v>
      </c>
    </row>
    <row r="1767" spans="8:68">
      <c r="H1767" s="68">
        <v>1762</v>
      </c>
      <c r="I1767" s="31">
        <f>('Propiedades físicas'!$C$10*'Diseño reactor'!H1767)/1000</f>
        <v>1542.1821861788844</v>
      </c>
      <c r="J1767" s="31">
        <f t="shared" si="1113"/>
        <v>0.29568490940090952</v>
      </c>
      <c r="K1767" s="31">
        <f>(I1767*1000)/'Propiedades físicas'!$F$10</f>
        <v>10073.79043247811</v>
      </c>
      <c r="L1767" s="31">
        <f t="shared" si="1114"/>
        <v>1439.1129189254443</v>
      </c>
      <c r="M1767" s="31">
        <f t="shared" si="1115"/>
        <v>8634.6775135526659</v>
      </c>
      <c r="N1767" s="31">
        <f t="shared" si="1116"/>
        <v>0.81674967021875389</v>
      </c>
      <c r="O1767" s="32">
        <f t="shared" si="1117"/>
        <v>4.9004980213125231</v>
      </c>
      <c r="P1767" s="33">
        <f t="shared" si="1118"/>
        <v>0.65013127592926601</v>
      </c>
      <c r="Q1767" s="31">
        <f t="shared" si="1119"/>
        <v>4.6929550636788147</v>
      </c>
      <c r="R1767" s="31">
        <f t="shared" si="1120"/>
        <v>0.13262794369258507</v>
      </c>
      <c r="S1767" s="31">
        <f t="shared" si="1121"/>
        <v>0.20754295763370953</v>
      </c>
      <c r="T1767" s="31">
        <f t="shared" si="1122"/>
        <v>2.7056337849584295E-2</v>
      </c>
      <c r="U1767" s="31">
        <f t="shared" si="1123"/>
        <v>6.9341127473186064E-3</v>
      </c>
      <c r="V1767" s="47">
        <f t="shared" si="1136"/>
        <v>6.4381932179403045E-4</v>
      </c>
      <c r="W1767" s="31">
        <f t="shared" si="1124"/>
        <v>0.20400178948938152</v>
      </c>
      <c r="X1767" s="34">
        <f>(S1767*H1767*'Propiedades físicas'!$F$5*60*24*365)/(1000000)</f>
        <v>56599.203350784483</v>
      </c>
      <c r="Y1767" s="34">
        <f>(U1767*H1767*'Propiedades físicas'!$F$7*60*24*365)/(1000000)</f>
        <v>591.37727601980725</v>
      </c>
      <c r="Z1767" s="31">
        <f t="shared" si="1137"/>
        <v>1145.5313081873667</v>
      </c>
      <c r="AA1767" s="31">
        <f t="shared" si="1138"/>
        <v>8268.9868222020723</v>
      </c>
      <c r="AB1767" s="31">
        <f t="shared" si="1138"/>
        <v>233.69043678633489</v>
      </c>
      <c r="AC1767" s="31">
        <f t="shared" si="1138"/>
        <v>365.69069135059618</v>
      </c>
      <c r="AD1767" s="31">
        <f t="shared" si="1138"/>
        <v>47.67326729096753</v>
      </c>
      <c r="AE1767" s="31">
        <f t="shared" si="1139"/>
        <v>12.217906660775384</v>
      </c>
      <c r="AF1767" s="31">
        <f t="shared" si="1140"/>
        <v>10073.790432478112</v>
      </c>
      <c r="AG1767" s="31">
        <f t="shared" si="1141"/>
        <v>0.1137140300729455</v>
      </c>
      <c r="AH1767" s="31">
        <f t="shared" si="1142"/>
        <v>0.82084165613994564</v>
      </c>
      <c r="AI1767" s="31">
        <f t="shared" si="1142"/>
        <v>2.3197865624930217E-2</v>
      </c>
      <c r="AJ1767" s="31">
        <f t="shared" si="1142"/>
        <v>3.6301201002911648E-2</v>
      </c>
      <c r="AK1767" s="31">
        <f t="shared" si="1142"/>
        <v>4.7324060998199758E-3</v>
      </c>
      <c r="AL1767" s="31">
        <f t="shared" si="1143"/>
        <v>1.2128410594471567E-3</v>
      </c>
      <c r="AM1767" s="31">
        <f t="shared" si="1144"/>
        <v>1.0000000000000002</v>
      </c>
      <c r="AN1767" s="31">
        <f>(Z1767*'Propiedades físicas'!$F$4)/1000</f>
        <v>1007.3573217938065</v>
      </c>
      <c r="AO1767" s="31">
        <f>(AA1767*'Propiedades físicas'!$F$6)/1000</f>
        <v>264.93833778335437</v>
      </c>
      <c r="AP1767" s="31">
        <f>(AB1767*'Propiedades físicas'!$F$9)/1000</f>
        <v>144.17531497532929</v>
      </c>
      <c r="AQ1767" s="31">
        <f>(AC1767*'Propiedades físicas'!$F$5)/1000</f>
        <v>107.68493788201008</v>
      </c>
      <c r="AR1767" s="31">
        <f>(AD1767*'Propiedades físicas'!$F$8)/1000</f>
        <v>16.901126719993801</v>
      </c>
      <c r="AS1767" s="31">
        <f>(AE1767*'Propiedades físicas'!$F$7)/1000</f>
        <v>1.1251470243908053</v>
      </c>
      <c r="AT1767" s="31">
        <f t="shared" si="1145"/>
        <v>1542.1821861788846</v>
      </c>
      <c r="AU1767" s="31">
        <f t="shared" si="1146"/>
        <v>0.65320254041435188</v>
      </c>
      <c r="AV1767" s="31">
        <f t="shared" si="1149"/>
        <v>0.17179444825504098</v>
      </c>
      <c r="AW1767" s="31">
        <f t="shared" si="1149"/>
        <v>9.3487861724403126E-2</v>
      </c>
      <c r="AX1767" s="31">
        <f t="shared" si="1149"/>
        <v>6.9826340134834894E-2</v>
      </c>
      <c r="AY1767" s="31">
        <f t="shared" si="1149"/>
        <v>1.0959228339856705E-2</v>
      </c>
      <c r="AZ1767" s="31">
        <f t="shared" si="1150"/>
        <v>7.2958113151249586E-4</v>
      </c>
      <c r="BA1767" s="31">
        <f t="shared" si="1147"/>
        <v>1.0000000000000002</v>
      </c>
      <c r="BB1767" s="34">
        <f>AU1767*'Propiedades físicas'!$C$4+'Diseño reactor'!AV1767*'Propiedades físicas'!$C$5+'Diseño reactor'!AW1767*'Propiedades físicas'!$C$8+'Diseño reactor'!AX1767*'Propiedades físicas'!$C$9+'Diseño reactor'!AY1767*'Propiedades físicas'!$C$7+'Diseño reactor'!AZ1767*'Propiedades físicas'!$C$6</f>
        <v>875.4640720303031</v>
      </c>
      <c r="BC1767" s="45">
        <f>AU1767*'Propiedades físicas'!$L$4+'Diseño reactor'!AV1767*'Propiedades físicas'!$L$5+'Diseño reactor'!AW1767*'Propiedades físicas'!$L$8+AX1767*'Propiedades físicas'!$L$9+'Diseño reactor'!AY1767*'Propiedades físicas'!$L$7+'Diseño reactor'!AZ1767*'Propiedades físicas'!$L$6</f>
        <v>2.0924493317584298</v>
      </c>
      <c r="BD1767" s="29">
        <f t="shared" si="1126"/>
        <v>1.8191129359118989</v>
      </c>
      <c r="BE1767" s="58">
        <f t="shared" si="1127"/>
        <v>41.643441491490087</v>
      </c>
      <c r="BF1767" s="30">
        <f>AU1767*'Propiedades físicas'!$I$4+'Diseño reactor'!AV1767*'Propiedades físicas'!$I$5+'Diseño reactor'!AW1767*'Propiedades físicas'!$I$8+'Diseño reactor'!AX1767*'Propiedades físicas'!$I$9+'Diseño reactor'!AY1767*'Propiedades físicas'!$I$7+'Diseño reactor'!AZ1767*'Propiedades físicas'!$I$6</f>
        <v>1.9934250531098503E-2</v>
      </c>
      <c r="BG1767" s="24">
        <f>AU1767*'Propiedades físicas'!$O$4+'Diseño reactor'!AV1767*'Propiedades físicas'!$O$5+'Diseño reactor'!AW1767*'Propiedades físicas'!$O$8+'Diseño reactor'!AX1767*'Propiedades físicas'!$O$9+'Diseño reactor'!AY1767*'Propiedades físicas'!$O$7+'Diseño reactor'!AZ1767*'Propiedades físicas'!$O$6</f>
        <v>0.15324447629839383</v>
      </c>
      <c r="BH1767" s="54">
        <f t="shared" si="1128"/>
        <v>41233.729282591601</v>
      </c>
      <c r="BI1767" s="34">
        <f t="shared" si="1148"/>
        <v>272.18866356841971</v>
      </c>
      <c r="BJ1767" s="27">
        <f t="shared" si="1129"/>
        <v>4795.6790548686085</v>
      </c>
      <c r="BK1767" s="34">
        <f t="shared" si="1130"/>
        <v>565.3164040450124</v>
      </c>
      <c r="BL1767" s="27">
        <f t="shared" si="1131"/>
        <v>105.55719331486408</v>
      </c>
      <c r="BM1767" s="34">
        <f t="shared" si="1132"/>
        <v>1.1054421768707483</v>
      </c>
      <c r="BN1767" s="45">
        <f t="shared" si="1133"/>
        <v>1866.4973631727626</v>
      </c>
      <c r="BO1767" s="45">
        <f t="shared" si="1134"/>
        <v>104.54888427269978</v>
      </c>
      <c r="BP1767" s="66">
        <f t="shared" si="1135"/>
        <v>6.6883473600071479</v>
      </c>
    </row>
    <row r="1768" spans="8:68">
      <c r="H1768" s="68">
        <v>1763</v>
      </c>
      <c r="I1768" s="31">
        <f>('Propiedades físicas'!$C$10*'Diseño reactor'!H1768)/1000</f>
        <v>1543.0574314604844</v>
      </c>
      <c r="J1768" s="31">
        <f t="shared" si="1113"/>
        <v>0.29551719249257091</v>
      </c>
      <c r="K1768" s="31">
        <f>(I1768*1000)/'Propiedades físicas'!$F$10</f>
        <v>10079.507680169641</v>
      </c>
      <c r="L1768" s="31">
        <f t="shared" si="1114"/>
        <v>1439.9296685956631</v>
      </c>
      <c r="M1768" s="31">
        <f t="shared" si="1115"/>
        <v>8639.5780115739781</v>
      </c>
      <c r="N1768" s="31">
        <f t="shared" si="1116"/>
        <v>0.81674967021875389</v>
      </c>
      <c r="O1768" s="32">
        <f t="shared" si="1117"/>
        <v>4.9004980213125231</v>
      </c>
      <c r="P1768" s="33">
        <f t="shared" si="1118"/>
        <v>0.65020651319088163</v>
      </c>
      <c r="Q1768" s="31">
        <f t="shared" si="1119"/>
        <v>4.6930703802271916</v>
      </c>
      <c r="R1768" s="31">
        <f t="shared" si="1120"/>
        <v>0.13258339657228285</v>
      </c>
      <c r="S1768" s="31">
        <f t="shared" si="1121"/>
        <v>0.2074276410853326</v>
      </c>
      <c r="T1768" s="31">
        <f t="shared" si="1122"/>
        <v>2.70350368537184E-2</v>
      </c>
      <c r="U1768" s="31">
        <f t="shared" si="1123"/>
        <v>6.9247236018709852E-3</v>
      </c>
      <c r="V1768" s="47">
        <f t="shared" si="1136"/>
        <v>6.4389382859679543E-4</v>
      </c>
      <c r="W1768" s="31">
        <f t="shared" si="1124"/>
        <v>0.20390967159284704</v>
      </c>
      <c r="X1768" s="34">
        <f>(S1768*H1768*'Propiedades físicas'!$F$5*60*24*365)/(1000000)</f>
        <v>56599.859572003712</v>
      </c>
      <c r="Y1768" s="34">
        <f>(U1768*H1768*'Propiedades físicas'!$F$7*60*24*365)/(1000000)</f>
        <v>590.91169472119589</v>
      </c>
      <c r="Z1768" s="31">
        <f t="shared" si="1137"/>
        <v>1146.3140827555244</v>
      </c>
      <c r="AA1768" s="31">
        <f t="shared" si="1138"/>
        <v>8273.8830803405381</v>
      </c>
      <c r="AB1768" s="31">
        <f t="shared" si="1138"/>
        <v>233.74452815693468</v>
      </c>
      <c r="AC1768" s="31">
        <f t="shared" si="1138"/>
        <v>365.69493123344137</v>
      </c>
      <c r="AD1768" s="31">
        <f t="shared" si="1138"/>
        <v>47.66276997310554</v>
      </c>
      <c r="AE1768" s="31">
        <f t="shared" si="1139"/>
        <v>12.208287710098547</v>
      </c>
      <c r="AF1768" s="31">
        <f t="shared" si="1140"/>
        <v>10079.507680169641</v>
      </c>
      <c r="AG1768" s="31">
        <f t="shared" si="1141"/>
        <v>0.11372718977245043</v>
      </c>
      <c r="AH1768" s="31">
        <f t="shared" si="1142"/>
        <v>0.82086182608090297</v>
      </c>
      <c r="AI1768" s="31">
        <f t="shared" si="1142"/>
        <v>2.3190073917677762E-2</v>
      </c>
      <c r="AJ1768" s="31">
        <f t="shared" si="1142"/>
        <v>3.6281031061954266E-2</v>
      </c>
      <c r="AK1768" s="31">
        <f t="shared" si="1142"/>
        <v>4.7286803567675199E-3</v>
      </c>
      <c r="AL1768" s="31">
        <f t="shared" si="1143"/>
        <v>1.2111988102471566E-3</v>
      </c>
      <c r="AM1768" s="31">
        <f t="shared" si="1144"/>
        <v>1.0000000000000002</v>
      </c>
      <c r="AN1768" s="31">
        <f>(Z1768*'Propiedades físicas'!$F$4)/1000</f>
        <v>1008.0456780935531</v>
      </c>
      <c r="AO1768" s="31">
        <f>(AA1768*'Propiedades físicas'!$F$6)/1000</f>
        <v>265.09521389411083</v>
      </c>
      <c r="AP1768" s="31">
        <f>(AB1768*'Propiedades físicas'!$F$9)/1000</f>
        <v>144.20868664642083</v>
      </c>
      <c r="AQ1768" s="31">
        <f>(AC1768*'Propiedades físicas'!$F$5)/1000</f>
        <v>107.68618640031148</v>
      </c>
      <c r="AR1768" s="31">
        <f>(AD1768*'Propiedades físicas'!$F$8)/1000</f>
        <v>16.897405210865369</v>
      </c>
      <c r="AS1768" s="31">
        <f>(AE1768*'Propiedades físicas'!$F$7)/1000</f>
        <v>1.1242612152229754</v>
      </c>
      <c r="AT1768" s="31">
        <f t="shared" si="1145"/>
        <v>1543.0574314604846</v>
      </c>
      <c r="AU1768" s="31">
        <f t="shared" si="1146"/>
        <v>0.65327813310192251</v>
      </c>
      <c r="AV1768" s="31">
        <f t="shared" si="1149"/>
        <v>0.17179866963422191</v>
      </c>
      <c r="AW1768" s="31">
        <f t="shared" si="1149"/>
        <v>9.3456460988577142E-2</v>
      </c>
      <c r="AX1768" s="31">
        <f t="shared" si="1149"/>
        <v>6.9787542708885347E-2</v>
      </c>
      <c r="AY1768" s="31">
        <f t="shared" si="1149"/>
        <v>1.0950600325272524E-2</v>
      </c>
      <c r="AZ1768" s="31">
        <f t="shared" si="1150"/>
        <v>7.285932411205694E-4</v>
      </c>
      <c r="BA1768" s="31">
        <f t="shared" si="1147"/>
        <v>1</v>
      </c>
      <c r="BB1768" s="34">
        <f>AU1768*'Propiedades físicas'!$C$4+'Diseño reactor'!AV1768*'Propiedades físicas'!$C$5+'Diseño reactor'!AW1768*'Propiedades físicas'!$C$8+'Diseño reactor'!AX1768*'Propiedades físicas'!$C$9+'Diseño reactor'!AY1768*'Propiedades físicas'!$C$7+'Diseño reactor'!AZ1768*'Propiedades físicas'!$C$6</f>
        <v>875.46375759700072</v>
      </c>
      <c r="BC1768" s="45">
        <f>AU1768*'Propiedades físicas'!$L$4+'Diseño reactor'!AV1768*'Propiedades físicas'!$L$5+'Diseño reactor'!AW1768*'Propiedades físicas'!$L$8+AX1768*'Propiedades físicas'!$L$9+'Diseño reactor'!AY1768*'Propiedades físicas'!$L$7+'Diseño reactor'!AZ1768*'Propiedades físicas'!$L$6</f>
        <v>2.0925042646113594</v>
      </c>
      <c r="BD1768" s="29">
        <f t="shared" si="1126"/>
        <v>1.8182444264237831</v>
      </c>
      <c r="BE1768" s="58">
        <f t="shared" si="1127"/>
        <v>41.64249919893598</v>
      </c>
      <c r="BF1768" s="30">
        <f>AU1768*'Propiedades físicas'!$I$4+'Diseño reactor'!AV1768*'Propiedades físicas'!$I$5+'Diseño reactor'!AW1768*'Propiedades físicas'!$I$8+'Diseño reactor'!AX1768*'Propiedades físicas'!$I$9+'Diseño reactor'!AY1768*'Propiedades físicas'!$I$7+'Diseño reactor'!AZ1768*'Propiedades físicas'!$I$6</f>
        <v>1.9934393034681627E-2</v>
      </c>
      <c r="BG1768" s="24">
        <f>AU1768*'Propiedades físicas'!$O$4+'Diseño reactor'!AV1768*'Propiedades físicas'!$O$5+'Diseño reactor'!AW1768*'Propiedades físicas'!$O$8+'Diseño reactor'!AX1768*'Propiedades físicas'!$O$9+'Diseño reactor'!AY1768*'Propiedades físicas'!$O$7+'Diseño reactor'!AZ1768*'Propiedades físicas'!$O$6</f>
        <v>0.15324708640828044</v>
      </c>
      <c r="BH1768" s="54">
        <f t="shared" si="1128"/>
        <v>41233.41970847558</v>
      </c>
      <c r="BI1768" s="34">
        <f t="shared" si="1148"/>
        <v>272.1931190677202</v>
      </c>
      <c r="BJ1768" s="27">
        <f t="shared" si="1129"/>
        <v>4795.6812183453885</v>
      </c>
      <c r="BK1768" s="34">
        <f t="shared" si="1130"/>
        <v>565.32628773411022</v>
      </c>
      <c r="BL1768" s="27">
        <f t="shared" si="1131"/>
        <v>105.55753790702487</v>
      </c>
      <c r="BM1768" s="34">
        <f t="shared" si="1132"/>
        <v>1.1054421768707483</v>
      </c>
      <c r="BN1768" s="45">
        <f t="shared" si="1133"/>
        <v>1867.6832456944483</v>
      </c>
      <c r="BO1768" s="45">
        <f t="shared" si="1134"/>
        <v>104.56020690452078</v>
      </c>
      <c r="BP1768" s="66">
        <f t="shared" si="1135"/>
        <v>6.6883449578078853</v>
      </c>
    </row>
    <row r="1769" spans="8:68">
      <c r="H1769" s="68">
        <v>1764</v>
      </c>
      <c r="I1769" s="31">
        <f>('Propiedades físicas'!$C$10*'Diseño reactor'!H1769)/1000</f>
        <v>1543.9326767420841</v>
      </c>
      <c r="J1769" s="31">
        <f t="shared" si="1113"/>
        <v>0.2953496657394572</v>
      </c>
      <c r="K1769" s="31">
        <f>(I1769*1000)/'Propiedades físicas'!$F$10</f>
        <v>10085.224927861173</v>
      </c>
      <c r="L1769" s="31">
        <f t="shared" si="1114"/>
        <v>1440.7464182658816</v>
      </c>
      <c r="M1769" s="31">
        <f t="shared" si="1115"/>
        <v>8644.4785095952902</v>
      </c>
      <c r="N1769" s="31">
        <f t="shared" si="1116"/>
        <v>0.81674967021875378</v>
      </c>
      <c r="O1769" s="32">
        <f t="shared" si="1117"/>
        <v>4.9004980213125231</v>
      </c>
      <c r="P1769" s="33">
        <f t="shared" si="1118"/>
        <v>0.65028168253573915</v>
      </c>
      <c r="Q1769" s="31">
        <f t="shared" si="1119"/>
        <v>4.6931855703686196</v>
      </c>
      <c r="R1769" s="31">
        <f t="shared" si="1120"/>
        <v>0.13253887582208154</v>
      </c>
      <c r="S1769" s="31">
        <f t="shared" si="1121"/>
        <v>0.20731245094390449</v>
      </c>
      <c r="T1769" s="31">
        <f t="shared" si="1122"/>
        <v>2.7013760460976401E-2</v>
      </c>
      <c r="U1769" s="31">
        <f t="shared" si="1123"/>
        <v>6.9153513999567094E-3</v>
      </c>
      <c r="V1769" s="47">
        <f t="shared" si="1136"/>
        <v>6.4396826814218833E-4</v>
      </c>
      <c r="W1769" s="31">
        <f t="shared" si="1124"/>
        <v>0.20381763685123841</v>
      </c>
      <c r="X1769" s="34">
        <f>(S1769*H1769*'Propiedades físicas'!$F$5*60*24*365)/(1000000)</f>
        <v>56600.514609014434</v>
      </c>
      <c r="Y1769" s="34">
        <f>(U1769*H1769*'Propiedades físicas'!$F$7*60*24*365)/(1000000)</f>
        <v>590.44665117933721</v>
      </c>
      <c r="Z1769" s="31">
        <f t="shared" si="1137"/>
        <v>1147.0968879930438</v>
      </c>
      <c r="AA1769" s="31">
        <f t="shared" si="1138"/>
        <v>8278.7793461302444</v>
      </c>
      <c r="AB1769" s="31">
        <f t="shared" si="1138"/>
        <v>233.79857695015184</v>
      </c>
      <c r="AC1769" s="31">
        <f t="shared" si="1138"/>
        <v>365.69916346504755</v>
      </c>
      <c r="AD1769" s="31">
        <f t="shared" si="1138"/>
        <v>47.652273453162373</v>
      </c>
      <c r="AE1769" s="31">
        <f t="shared" si="1139"/>
        <v>12.198679869523636</v>
      </c>
      <c r="AF1769" s="31">
        <f t="shared" si="1140"/>
        <v>10085.224927861174</v>
      </c>
      <c r="AG1769" s="31">
        <f t="shared" si="1141"/>
        <v>0.11374033759268019</v>
      </c>
      <c r="AH1769" s="31">
        <f t="shared" si="1142"/>
        <v>0.82088197391210471</v>
      </c>
      <c r="AI1769" s="31">
        <f t="shared" si="1142"/>
        <v>2.3182286822802146E-2</v>
      </c>
      <c r="AJ1769" s="31">
        <f t="shared" si="1142"/>
        <v>3.6260883230752418E-2</v>
      </c>
      <c r="AK1769" s="31">
        <f t="shared" si="1142"/>
        <v>4.7249589170311381E-3</v>
      </c>
      <c r="AL1769" s="31">
        <f t="shared" si="1143"/>
        <v>1.2095595246293305E-3</v>
      </c>
      <c r="AM1769" s="31">
        <f t="shared" si="1144"/>
        <v>0.99999999999999989</v>
      </c>
      <c r="AN1769" s="31">
        <f>(Z1769*'Propiedades físicas'!$F$4)/1000</f>
        <v>1008.7340613633228</v>
      </c>
      <c r="AO1769" s="31">
        <f>(AA1769*'Propiedades físicas'!$F$6)/1000</f>
        <v>265.25209025001305</v>
      </c>
      <c r="AP1769" s="31">
        <f>(AB1769*'Propiedades físicas'!$F$9)/1000</f>
        <v>144.24203204939616</v>
      </c>
      <c r="AQ1769" s="31">
        <f>(AC1769*'Propiedades físicas'!$F$5)/1000</f>
        <v>107.68743266555256</v>
      </c>
      <c r="AR1769" s="31">
        <f>(AD1769*'Propiedades físicas'!$F$8)/1000</f>
        <v>16.893683984615119</v>
      </c>
      <c r="AS1769" s="31">
        <f>(AE1769*'Propiedades físicas'!$F$7)/1000</f>
        <v>1.1233764291844315</v>
      </c>
      <c r="AT1769" s="31">
        <f t="shared" si="1145"/>
        <v>1543.9326767420839</v>
      </c>
      <c r="AU1769" s="31">
        <f t="shared" si="1146"/>
        <v>0.65335365755189156</v>
      </c>
      <c r="AV1769" s="31">
        <f t="shared" si="1149"/>
        <v>0.17180288638603883</v>
      </c>
      <c r="AW1769" s="31">
        <f t="shared" si="1149"/>
        <v>9.3425078840722015E-2</v>
      </c>
      <c r="AX1769" s="31">
        <f t="shared" si="1149"/>
        <v>6.9748787811647506E-2</v>
      </c>
      <c r="AY1769" s="31">
        <f t="shared" si="1149"/>
        <v>1.0941982276237057E-2</v>
      </c>
      <c r="AZ1769" s="31">
        <f t="shared" si="1150"/>
        <v>7.2760713346317304E-4</v>
      </c>
      <c r="BA1769" s="31">
        <f t="shared" si="1147"/>
        <v>1.0000000000000002</v>
      </c>
      <c r="BB1769" s="34">
        <f>AU1769*'Propiedades físicas'!$C$4+'Diseño reactor'!AV1769*'Propiedades físicas'!$C$5+'Diseño reactor'!AW1769*'Propiedades físicas'!$C$8+'Diseño reactor'!AX1769*'Propiedades físicas'!$C$9+'Diseño reactor'!AY1769*'Propiedades físicas'!$C$7+'Diseño reactor'!AZ1769*'Propiedades físicas'!$C$6</f>
        <v>875.46344369898259</v>
      </c>
      <c r="BC1769" s="45">
        <f>AU1769*'Propiedades físicas'!$L$4+'Diseño reactor'!AV1769*'Propiedades físicas'!$L$5+'Diseño reactor'!AW1769*'Propiedades físicas'!$L$8+AX1769*'Propiedades físicas'!$L$9+'Diseño reactor'!AY1769*'Propiedades físicas'!$L$7+'Diseño reactor'!AZ1769*'Propiedades físicas'!$L$6</f>
        <v>2.0925591456295707</v>
      </c>
      <c r="BD1769" s="29">
        <f t="shared" si="1126"/>
        <v>1.8173767473183706</v>
      </c>
      <c r="BE1769" s="58">
        <f t="shared" si="1127"/>
        <v>41.641557823666098</v>
      </c>
      <c r="BF1769" s="30">
        <f>AU1769*'Propiedades físicas'!$I$4+'Diseño reactor'!AV1769*'Propiedades físicas'!$I$5+'Diseño reactor'!AW1769*'Propiedades físicas'!$I$8+'Diseño reactor'!AX1769*'Propiedades físicas'!$I$9+'Diseño reactor'!AY1769*'Propiedades físicas'!$I$7+'Diseño reactor'!AZ1769*'Propiedades físicas'!$I$6</f>
        <v>1.9934535286412775E-2</v>
      </c>
      <c r="BG1769" s="24">
        <f>AU1769*'Propiedades físicas'!$O$4+'Diseño reactor'!AV1769*'Propiedades físicas'!$O$5+'Diseño reactor'!AW1769*'Propiedades físicas'!$O$8+'Diseño reactor'!AX1769*'Propiedades físicas'!$O$9+'Diseño reactor'!AY1769*'Propiedades físicas'!$O$7+'Diseño reactor'!AZ1769*'Propiedades físicas'!$O$6</f>
        <v>0.15324969420460388</v>
      </c>
      <c r="BH1769" s="54">
        <f t="shared" si="1128"/>
        <v>41233.110684933883</v>
      </c>
      <c r="BI1769" s="34">
        <f t="shared" si="1148"/>
        <v>272.19756844516616</v>
      </c>
      <c r="BJ1769" s="27">
        <f t="shared" si="1129"/>
        <v>4795.6833879525002</v>
      </c>
      <c r="BK1769" s="34">
        <f t="shared" si="1130"/>
        <v>565.33616361986105</v>
      </c>
      <c r="BL1769" s="27">
        <f t="shared" si="1131"/>
        <v>105.5578822173365</v>
      </c>
      <c r="BM1769" s="34">
        <f t="shared" si="1132"/>
        <v>1.1054421768707483</v>
      </c>
      <c r="BN1769" s="45">
        <f t="shared" si="1133"/>
        <v>1868.8691615110101</v>
      </c>
      <c r="BO1769" s="45">
        <f t="shared" si="1134"/>
        <v>104.57151931731069</v>
      </c>
      <c r="BP1769" s="66">
        <f t="shared" si="1135"/>
        <v>6.6883425596980732</v>
      </c>
    </row>
    <row r="1770" spans="8:68">
      <c r="H1770" s="68">
        <v>1765</v>
      </c>
      <c r="I1770" s="31">
        <f>('Propiedades físicas'!$C$10*'Diseño reactor'!H1770)/1000</f>
        <v>1544.8079220236841</v>
      </c>
      <c r="J1770" s="31">
        <f t="shared" si="1113"/>
        <v>0.29518232881835832</v>
      </c>
      <c r="K1770" s="31">
        <f>(I1770*1000)/'Propiedades físicas'!$F$10</f>
        <v>10090.942175552704</v>
      </c>
      <c r="L1770" s="31">
        <f t="shared" si="1114"/>
        <v>1441.5631679361004</v>
      </c>
      <c r="M1770" s="31">
        <f t="shared" si="1115"/>
        <v>8649.3790076166024</v>
      </c>
      <c r="N1770" s="31">
        <f t="shared" si="1116"/>
        <v>0.81674967021875378</v>
      </c>
      <c r="O1770" s="32">
        <f t="shared" si="1117"/>
        <v>4.9004980213125222</v>
      </c>
      <c r="P1770" s="33">
        <f t="shared" si="1118"/>
        <v>0.6503567840557597</v>
      </c>
      <c r="Q1770" s="31">
        <f t="shared" si="1119"/>
        <v>4.69330063430818</v>
      </c>
      <c r="R1770" s="31">
        <f t="shared" si="1120"/>
        <v>0.13249438142501765</v>
      </c>
      <c r="S1770" s="31">
        <f t="shared" si="1121"/>
        <v>0.20719738700434334</v>
      </c>
      <c r="T1770" s="31">
        <f t="shared" si="1122"/>
        <v>2.6992508634603497E-2</v>
      </c>
      <c r="U1770" s="31">
        <f t="shared" si="1123"/>
        <v>6.9059961033729094E-3</v>
      </c>
      <c r="V1770" s="47">
        <f t="shared" si="1136"/>
        <v>6.4404264052123777E-4</v>
      </c>
      <c r="W1770" s="31">
        <f t="shared" si="1124"/>
        <v>0.20372568515201026</v>
      </c>
      <c r="X1770" s="34">
        <f>(S1770*H1770*'Propiedades físicas'!$F$5*60*24*365)/(1000000)</f>
        <v>56601.168464486647</v>
      </c>
      <c r="Y1770" s="34">
        <f>(U1770*H1770*'Propiedades físicas'!$F$7*60*24*365)/(1000000)</f>
        <v>589.98214459087274</v>
      </c>
      <c r="Z1770" s="31">
        <f t="shared" si="1137"/>
        <v>1147.8797238584159</v>
      </c>
      <c r="AA1770" s="31">
        <f t="shared" si="1138"/>
        <v>8283.6756195539383</v>
      </c>
      <c r="AB1770" s="31">
        <f t="shared" si="1138"/>
        <v>233.85258321515616</v>
      </c>
      <c r="AC1770" s="31">
        <f t="shared" si="1138"/>
        <v>365.70338806266602</v>
      </c>
      <c r="AD1770" s="31">
        <f t="shared" si="1138"/>
        <v>47.64177774007517</v>
      </c>
      <c r="AE1770" s="31">
        <f t="shared" si="1139"/>
        <v>12.189083122453185</v>
      </c>
      <c r="AF1770" s="31">
        <f t="shared" si="1140"/>
        <v>10090.942175552704</v>
      </c>
      <c r="AG1770" s="31">
        <f t="shared" si="1141"/>
        <v>0.11375347354971281</v>
      </c>
      <c r="AH1770" s="31">
        <f t="shared" si="1142"/>
        <v>0.82090209966942185</v>
      </c>
      <c r="AI1770" s="31">
        <f t="shared" si="1142"/>
        <v>2.3174504337336324E-2</v>
      </c>
      <c r="AJ1770" s="31">
        <f t="shared" si="1142"/>
        <v>3.6240757473435393E-2</v>
      </c>
      <c r="AK1770" s="31">
        <f t="shared" si="1142"/>
        <v>4.7212417741820745E-3</v>
      </c>
      <c r="AL1770" s="31">
        <f t="shared" si="1143"/>
        <v>1.2079231959116407E-3</v>
      </c>
      <c r="AM1770" s="31">
        <f t="shared" si="1144"/>
        <v>1</v>
      </c>
      <c r="AN1770" s="31">
        <f>(Z1770*'Propiedades físicas'!$F$4)/1000</f>
        <v>1009.4224715666138</v>
      </c>
      <c r="AO1770" s="31">
        <f>(AA1770*'Propiedades físicas'!$F$6)/1000</f>
        <v>265.40896685050819</v>
      </c>
      <c r="AP1770" s="31">
        <f>(AB1770*'Propiedades físicas'!$F$9)/1000</f>
        <v>144.27535121459056</v>
      </c>
      <c r="AQ1770" s="31">
        <f>(AC1770*'Propiedades físicas'!$F$5)/1000</f>
        <v>107.68867668281327</v>
      </c>
      <c r="AR1770" s="31">
        <f>(AD1770*'Propiedades físicas'!$F$8)/1000</f>
        <v>16.889963044411445</v>
      </c>
      <c r="AS1770" s="31">
        <f>(AE1770*'Propiedades físicas'!$F$7)/1000</f>
        <v>1.1224926647467139</v>
      </c>
      <c r="AT1770" s="31">
        <f t="shared" si="1145"/>
        <v>1544.8079220236839</v>
      </c>
      <c r="AU1770" s="31">
        <f t="shared" si="1146"/>
        <v>0.65342911385661451</v>
      </c>
      <c r="AV1770" s="31">
        <f t="shared" si="1149"/>
        <v>0.17180709851799889</v>
      </c>
      <c r="AW1770" s="31">
        <f t="shared" si="1149"/>
        <v>9.3393715268880295E-2</v>
      </c>
      <c r="AX1770" s="31">
        <f t="shared" si="1149"/>
        <v>6.9710075374122965E-2</v>
      </c>
      <c r="AY1770" s="31">
        <f t="shared" si="1149"/>
        <v>1.0933374177862677E-2</v>
      </c>
      <c r="AZ1770" s="31">
        <f t="shared" si="1150"/>
        <v>7.2662280452074528E-4</v>
      </c>
      <c r="BA1770" s="31">
        <f t="shared" si="1147"/>
        <v>1.0000000000000002</v>
      </c>
      <c r="BB1770" s="34">
        <f>AU1770*'Propiedades físicas'!$C$4+'Diseño reactor'!AV1770*'Propiedades físicas'!$C$5+'Diseño reactor'!AW1770*'Propiedades físicas'!$C$8+'Diseño reactor'!AX1770*'Propiedades físicas'!$C$9+'Diseño reactor'!AY1770*'Propiedades físicas'!$C$7+'Diseño reactor'!AZ1770*'Propiedades físicas'!$C$6</f>
        <v>875.46313033510648</v>
      </c>
      <c r="BC1770" s="45">
        <f>AU1770*'Propiedades físicas'!$L$4+'Diseño reactor'!AV1770*'Propiedades físicas'!$L$5+'Diseño reactor'!AW1770*'Propiedades físicas'!$L$8+AX1770*'Propiedades físicas'!$L$9+'Diseño reactor'!AY1770*'Propiedades físicas'!$L$7+'Diseño reactor'!AZ1770*'Propiedades físicas'!$L$6</f>
        <v>2.0926139748857322</v>
      </c>
      <c r="BD1770" s="29">
        <f t="shared" si="1126"/>
        <v>1.8165098974039342</v>
      </c>
      <c r="BE1770" s="58">
        <f t="shared" si="1127"/>
        <v>41.640617364336201</v>
      </c>
      <c r="BF1770" s="30">
        <f>AU1770*'Propiedades físicas'!$I$4+'Diseño reactor'!AV1770*'Propiedades físicas'!$I$5+'Diseño reactor'!AW1770*'Propiedades físicas'!$I$8+'Diseño reactor'!AX1770*'Propiedades físicas'!$I$9+'Diseño reactor'!AY1770*'Propiedades físicas'!$I$7+'Diseño reactor'!AZ1770*'Propiedades físicas'!$I$6</f>
        <v>1.993467728682255E-2</v>
      </c>
      <c r="BG1770" s="24">
        <f>AU1770*'Propiedades físicas'!$O$4+'Diseño reactor'!AV1770*'Propiedades físicas'!$O$5+'Diseño reactor'!AW1770*'Propiedades físicas'!$O$8+'Diseño reactor'!AX1770*'Propiedades físicas'!$O$9+'Diseño reactor'!AY1770*'Propiedades físicas'!$O$7+'Diseño reactor'!AZ1770*'Propiedades físicas'!$O$6</f>
        <v>0.15325229969034962</v>
      </c>
      <c r="BH1770" s="54">
        <f t="shared" si="1128"/>
        <v>41232.802210791742</v>
      </c>
      <c r="BI1770" s="34">
        <f t="shared" si="1148"/>
        <v>272.2020117122517</v>
      </c>
      <c r="BJ1770" s="27">
        <f t="shared" si="1129"/>
        <v>4795.6855636690825</v>
      </c>
      <c r="BK1770" s="34">
        <f t="shared" si="1130"/>
        <v>565.34603171084416</v>
      </c>
      <c r="BL1770" s="27">
        <f t="shared" si="1131"/>
        <v>105.55822624612165</v>
      </c>
      <c r="BM1770" s="34">
        <f t="shared" si="1132"/>
        <v>1.1054421768707483</v>
      </c>
      <c r="BN1770" s="45">
        <f t="shared" si="1133"/>
        <v>1870.0551105758605</v>
      </c>
      <c r="BO1770" s="45">
        <f t="shared" si="1134"/>
        <v>104.58282152489713</v>
      </c>
      <c r="BP1770" s="66">
        <f t="shared" si="1135"/>
        <v>6.6883401656689863</v>
      </c>
    </row>
    <row r="1771" spans="8:68">
      <c r="H1771" s="68">
        <v>1766</v>
      </c>
      <c r="I1771" s="31">
        <f>('Propiedades físicas'!$C$10*'Diseño reactor'!H1771)/1000</f>
        <v>1545.6831673052836</v>
      </c>
      <c r="J1771" s="31">
        <f t="shared" si="1113"/>
        <v>0.2950151814067965</v>
      </c>
      <c r="K1771" s="31">
        <f>(I1771*1000)/'Propiedades físicas'!$F$10</f>
        <v>10096.659423244235</v>
      </c>
      <c r="L1771" s="31">
        <f t="shared" si="1114"/>
        <v>1442.3799176063192</v>
      </c>
      <c r="M1771" s="31">
        <f t="shared" si="1115"/>
        <v>8654.2795056379146</v>
      </c>
      <c r="N1771" s="31">
        <f t="shared" si="1116"/>
        <v>0.81674967021875378</v>
      </c>
      <c r="O1771" s="32">
        <f t="shared" si="1117"/>
        <v>4.9004980213125222</v>
      </c>
      <c r="P1771" s="33">
        <f t="shared" si="1118"/>
        <v>0.65043181784269899</v>
      </c>
      <c r="Q1771" s="31">
        <f t="shared" si="1119"/>
        <v>4.693415572250518</v>
      </c>
      <c r="R1771" s="31">
        <f t="shared" si="1120"/>
        <v>0.13244991336412426</v>
      </c>
      <c r="S1771" s="31">
        <f t="shared" si="1121"/>
        <v>0.20708244906200546</v>
      </c>
      <c r="T1771" s="31">
        <f t="shared" si="1122"/>
        <v>2.6971281337910546E-2</v>
      </c>
      <c r="U1771" s="31">
        <f t="shared" si="1123"/>
        <v>6.8966576740200295E-3</v>
      </c>
      <c r="V1771" s="47">
        <f t="shared" si="1136"/>
        <v>6.441169458248088E-4</v>
      </c>
      <c r="W1771" s="31">
        <f t="shared" si="1124"/>
        <v>0.20363381638282041</v>
      </c>
      <c r="X1771" s="34">
        <f>(S1771*H1771*'Propiedades físicas'!$F$5*60*24*365)/(1000000)</f>
        <v>56601.821141083266</v>
      </c>
      <c r="Y1771" s="34">
        <f>(U1771*H1771*'Propiedades físicas'!$F$7*60*24*365)/(1000000)</f>
        <v>589.51817415387836</v>
      </c>
      <c r="Z1771" s="31">
        <f t="shared" si="1137"/>
        <v>1148.6625903102065</v>
      </c>
      <c r="AA1771" s="31">
        <f t="shared" si="1138"/>
        <v>8288.5719005944156</v>
      </c>
      <c r="AB1771" s="31">
        <f t="shared" si="1138"/>
        <v>233.90654700104344</v>
      </c>
      <c r="AC1771" s="31">
        <f t="shared" si="1138"/>
        <v>365.70760504350164</v>
      </c>
      <c r="AD1771" s="31">
        <f t="shared" si="1138"/>
        <v>47.631282842750025</v>
      </c>
      <c r="AE1771" s="31">
        <f t="shared" si="1139"/>
        <v>12.179497452319373</v>
      </c>
      <c r="AF1771" s="31">
        <f t="shared" si="1140"/>
        <v>10096.659423244238</v>
      </c>
      <c r="AG1771" s="31">
        <f t="shared" si="1141"/>
        <v>0.11376659765959705</v>
      </c>
      <c r="AH1771" s="31">
        <f t="shared" si="1142"/>
        <v>0.82092220338864796</v>
      </c>
      <c r="AI1771" s="31">
        <f t="shared" si="1142"/>
        <v>2.3166726458312591E-2</v>
      </c>
      <c r="AJ1771" s="31">
        <f t="shared" si="1142"/>
        <v>3.6220653754209055E-2</v>
      </c>
      <c r="AK1771" s="31">
        <f t="shared" si="1142"/>
        <v>4.7175289218030526E-3</v>
      </c>
      <c r="AL1771" s="31">
        <f t="shared" si="1143"/>
        <v>1.2062898174301179E-3</v>
      </c>
      <c r="AM1771" s="31">
        <f t="shared" si="1144"/>
        <v>0.99999999999999989</v>
      </c>
      <c r="AN1771" s="31">
        <f>(Z1771*'Propiedades físicas'!$F$4)/1000</f>
        <v>1010.1109086669894</v>
      </c>
      <c r="AO1771" s="31">
        <f>(AA1771*'Propiedades físicas'!$F$6)/1000</f>
        <v>265.56584369504503</v>
      </c>
      <c r="AP1771" s="31">
        <f>(AB1771*'Propiedades físicas'!$F$9)/1000</f>
        <v>144.30864417229375</v>
      </c>
      <c r="AQ1771" s="31">
        <f>(AC1771*'Propiedades físicas'!$F$5)/1000</f>
        <v>107.68991845715993</v>
      </c>
      <c r="AR1771" s="31">
        <f>(AD1771*'Propiedades físicas'!$F$8)/1000</f>
        <v>16.886242393411731</v>
      </c>
      <c r="AS1771" s="31">
        <f>(AE1771*'Propiedades físicas'!$F$7)/1000</f>
        <v>1.121609920384091</v>
      </c>
      <c r="AT1771" s="31">
        <f t="shared" si="1145"/>
        <v>1545.6831673052839</v>
      </c>
      <c r="AU1771" s="31">
        <f t="shared" si="1146"/>
        <v>0.65350450210828037</v>
      </c>
      <c r="AV1771" s="31">
        <f t="shared" si="1149"/>
        <v>0.17181130603759354</v>
      </c>
      <c r="AW1771" s="31">
        <f t="shared" si="1149"/>
        <v>9.3362370261092273E-2</v>
      </c>
      <c r="AX1771" s="31">
        <f t="shared" si="1149"/>
        <v>6.9671405327460856E-2</v>
      </c>
      <c r="AY1771" s="31">
        <f t="shared" si="1149"/>
        <v>1.0924776015288374E-2</v>
      </c>
      <c r="AZ1771" s="31">
        <f t="shared" si="1150"/>
        <v>7.2564025028459453E-4</v>
      </c>
      <c r="BA1771" s="31">
        <f t="shared" si="1147"/>
        <v>1</v>
      </c>
      <c r="BB1771" s="34">
        <f>AU1771*'Propiedades físicas'!$C$4+'Diseño reactor'!AV1771*'Propiedades físicas'!$C$5+'Diseño reactor'!AW1771*'Propiedades físicas'!$C$8+'Diseño reactor'!AX1771*'Propiedades físicas'!$C$9+'Diseño reactor'!AY1771*'Propiedades físicas'!$C$7+'Diseño reactor'!AZ1771*'Propiedades físicas'!$C$6</f>
        <v>875.46281750423441</v>
      </c>
      <c r="BC1771" s="45">
        <f>AU1771*'Propiedades físicas'!$L$4+'Diseño reactor'!AV1771*'Propiedades físicas'!$L$5+'Diseño reactor'!AW1771*'Propiedades físicas'!$L$8+AX1771*'Propiedades físicas'!$L$9+'Diseño reactor'!AY1771*'Propiedades físicas'!$L$7+'Diseño reactor'!AZ1771*'Propiedades físicas'!$L$6</f>
        <v>2.0926687524523793</v>
      </c>
      <c r="BD1771" s="29">
        <f t="shared" si="1126"/>
        <v>1.8156438754910262</v>
      </c>
      <c r="BE1771" s="58">
        <f t="shared" si="1127"/>
        <v>41.639677819604692</v>
      </c>
      <c r="BF1771" s="30">
        <f>AU1771*'Propiedades físicas'!$I$4+'Diseño reactor'!AV1771*'Propiedades físicas'!$I$5+'Diseño reactor'!AW1771*'Propiedades físicas'!$I$8+'Diseño reactor'!AX1771*'Propiedades físicas'!$I$9+'Diseño reactor'!AY1771*'Propiedades físicas'!$I$7+'Diseño reactor'!AZ1771*'Propiedades físicas'!$I$6</f>
        <v>1.9934819036440191E-2</v>
      </c>
      <c r="BG1771" s="24">
        <f>AU1771*'Propiedades físicas'!$O$4+'Diseño reactor'!AV1771*'Propiedades físicas'!$O$5+'Diseño reactor'!AW1771*'Propiedades físicas'!$O$8+'Diseño reactor'!AX1771*'Propiedades físicas'!$O$9+'Diseño reactor'!AY1771*'Propiedades físicas'!$O$7+'Diseño reactor'!AZ1771*'Propiedades físicas'!$O$6</f>
        <v>0.15325490286849849</v>
      </c>
      <c r="BH1771" s="54">
        <f t="shared" si="1128"/>
        <v>41232.494284877474</v>
      </c>
      <c r="BI1771" s="34">
        <f t="shared" si="1148"/>
        <v>272.2064488804433</v>
      </c>
      <c r="BJ1771" s="27">
        <f t="shared" si="1129"/>
        <v>4795.6877454743581</v>
      </c>
      <c r="BK1771" s="34">
        <f t="shared" si="1130"/>
        <v>565.35589201563175</v>
      </c>
      <c r="BL1771" s="27">
        <f t="shared" si="1131"/>
        <v>105.55856999370275</v>
      </c>
      <c r="BM1771" s="34">
        <f t="shared" si="1132"/>
        <v>1.1054421768707483</v>
      </c>
      <c r="BN1771" s="45">
        <f t="shared" si="1133"/>
        <v>1871.2410928425002</v>
      </c>
      <c r="BO1771" s="45">
        <f t="shared" si="1134"/>
        <v>104.59411354108286</v>
      </c>
      <c r="BP1771" s="66">
        <f t="shared" si="1135"/>
        <v>6.6883377757119291</v>
      </c>
    </row>
    <row r="1772" spans="8:68">
      <c r="H1772" s="68">
        <v>1767</v>
      </c>
      <c r="I1772" s="31">
        <f>('Propiedades físicas'!$C$10*'Diseño reactor'!H1772)/1000</f>
        <v>1546.5584125868836</v>
      </c>
      <c r="J1772" s="31">
        <f t="shared" si="1113"/>
        <v>0.29484822318302351</v>
      </c>
      <c r="K1772" s="31">
        <f>(I1772*1000)/'Propiedades físicas'!$F$10</f>
        <v>10102.376670935768</v>
      </c>
      <c r="L1772" s="31">
        <f t="shared" si="1114"/>
        <v>1443.1966672765382</v>
      </c>
      <c r="M1772" s="31">
        <f t="shared" si="1115"/>
        <v>8659.1800036592285</v>
      </c>
      <c r="N1772" s="31">
        <f t="shared" si="1116"/>
        <v>0.81674967021875389</v>
      </c>
      <c r="O1772" s="32">
        <f t="shared" si="1117"/>
        <v>4.9004980213125231</v>
      </c>
      <c r="P1772" s="33">
        <f t="shared" si="1118"/>
        <v>0.65050678398814699</v>
      </c>
      <c r="Q1772" s="31">
        <f t="shared" si="1119"/>
        <v>4.6935303843998408</v>
      </c>
      <c r="R1772" s="31">
        <f t="shared" si="1120"/>
        <v>0.13240547162243152</v>
      </c>
      <c r="S1772" s="31">
        <f t="shared" si="1121"/>
        <v>0.20696763691268388</v>
      </c>
      <c r="T1772" s="31">
        <f t="shared" si="1122"/>
        <v>2.6950078534273912E-2</v>
      </c>
      <c r="U1772" s="31">
        <f t="shared" si="1123"/>
        <v>6.887336073901509E-3</v>
      </c>
      <c r="V1772" s="47">
        <f t="shared" si="1136"/>
        <v>6.4419118414360186E-4</v>
      </c>
      <c r="W1772" s="31">
        <f t="shared" si="1124"/>
        <v>0.20354203043152908</v>
      </c>
      <c r="X1772" s="34">
        <f>(S1772*H1772*'Propiedades físicas'!$F$5*60*24*365)/(1000000)</f>
        <v>56602.472641459841</v>
      </c>
      <c r="Y1772" s="34">
        <f>(U1772*H1772*'Propiedades físicas'!$F$7*60*24*365)/(1000000)</f>
        <v>589.05473906786176</v>
      </c>
      <c r="Z1772" s="31">
        <f t="shared" si="1137"/>
        <v>1149.4454873070558</v>
      </c>
      <c r="AA1772" s="31">
        <f t="shared" si="1138"/>
        <v>8293.4681892345179</v>
      </c>
      <c r="AB1772" s="31">
        <f t="shared" si="1138"/>
        <v>233.96046835683649</v>
      </c>
      <c r="AC1772" s="31">
        <f t="shared" si="1138"/>
        <v>365.71181442471243</v>
      </c>
      <c r="AD1772" s="31">
        <f t="shared" si="1138"/>
        <v>47.620788770062006</v>
      </c>
      <c r="AE1772" s="31">
        <f t="shared" si="1139"/>
        <v>12.169922842583967</v>
      </c>
      <c r="AF1772" s="31">
        <f t="shared" si="1140"/>
        <v>10102.376670935768</v>
      </c>
      <c r="AG1772" s="31">
        <f t="shared" si="1141"/>
        <v>0.113779709938353</v>
      </c>
      <c r="AH1772" s="31">
        <f t="shared" si="1142"/>
        <v>0.82094228510550149</v>
      </c>
      <c r="AI1772" s="31">
        <f t="shared" si="1142"/>
        <v>2.3158953182762794E-2</v>
      </c>
      <c r="AJ1772" s="31">
        <f t="shared" si="1142"/>
        <v>3.6200572037355751E-2</v>
      </c>
      <c r="AK1772" s="31">
        <f t="shared" si="1142"/>
        <v>4.7138203534882617E-3</v>
      </c>
      <c r="AL1772" s="31">
        <f t="shared" si="1143"/>
        <v>1.2046593825388106E-3</v>
      </c>
      <c r="AM1772" s="31">
        <f t="shared" si="1144"/>
        <v>1</v>
      </c>
      <c r="AN1772" s="31">
        <f>(Z1772*'Propiedades físicas'!$F$4)/1000</f>
        <v>1010.7993726280788</v>
      </c>
      <c r="AO1772" s="31">
        <f>(AA1772*'Propiedades físicas'!$F$6)/1000</f>
        <v>265.7227207830739</v>
      </c>
      <c r="AP1772" s="31">
        <f>(AB1772*'Propiedades físicas'!$F$9)/1000</f>
        <v>144.34191095275025</v>
      </c>
      <c r="AQ1772" s="31">
        <f>(AC1772*'Propiedades físicas'!$F$5)/1000</f>
        <v>107.69115799364508</v>
      </c>
      <c r="AR1772" s="31">
        <f>(AD1772*'Propiedades físicas'!$F$8)/1000</f>
        <v>16.882522034762378</v>
      </c>
      <c r="AS1772" s="31">
        <f>(AE1772*'Propiedades físicas'!$F$7)/1000</f>
        <v>1.1207281945735577</v>
      </c>
      <c r="AT1772" s="31">
        <f t="shared" si="1145"/>
        <v>1546.5584125868838</v>
      </c>
      <c r="AU1772" s="31">
        <f t="shared" si="1146"/>
        <v>0.65357982239891199</v>
      </c>
      <c r="AV1772" s="31">
        <f t="shared" si="1149"/>
        <v>0.17181550895229825</v>
      </c>
      <c r="AW1772" s="31">
        <f t="shared" si="1149"/>
        <v>9.3331043805396058E-2</v>
      </c>
      <c r="AX1772" s="31">
        <f t="shared" si="1149"/>
        <v>6.9632777602957246E-2</v>
      </c>
      <c r="AY1772" s="31">
        <f t="shared" si="1149"/>
        <v>1.0916187773679668E-2</v>
      </c>
      <c r="AZ1772" s="31">
        <f t="shared" si="1150"/>
        <v>7.2465946675686677E-4</v>
      </c>
      <c r="BA1772" s="31">
        <f t="shared" si="1147"/>
        <v>1</v>
      </c>
      <c r="BB1772" s="34">
        <f>AU1772*'Propiedades físicas'!$C$4+'Diseño reactor'!AV1772*'Propiedades físicas'!$C$5+'Diseño reactor'!AW1772*'Propiedades físicas'!$C$8+'Diseño reactor'!AX1772*'Propiedades físicas'!$C$9+'Diseño reactor'!AY1772*'Propiedades físicas'!$C$7+'Diseño reactor'!AZ1772*'Propiedades físicas'!$C$6</f>
        <v>875.46250520523051</v>
      </c>
      <c r="BC1772" s="45">
        <f>AU1772*'Propiedades físicas'!$L$4+'Diseño reactor'!AV1772*'Propiedades físicas'!$L$5+'Diseño reactor'!AW1772*'Propiedades físicas'!$L$8+AX1772*'Propiedades físicas'!$L$9+'Diseño reactor'!AY1772*'Propiedades físicas'!$L$7+'Diseño reactor'!AZ1772*'Propiedades físicas'!$L$6</f>
        <v>2.0927234784019144</v>
      </c>
      <c r="BD1772" s="29">
        <f t="shared" si="1126"/>
        <v>1.8147786803924724</v>
      </c>
      <c r="BE1772" s="58">
        <f t="shared" si="1127"/>
        <v>41.638739188132575</v>
      </c>
      <c r="BF1772" s="30">
        <f>AU1772*'Propiedades físicas'!$I$4+'Diseño reactor'!AV1772*'Propiedades físicas'!$I$5+'Diseño reactor'!AW1772*'Propiedades físicas'!$I$8+'Diseño reactor'!AX1772*'Propiedades físicas'!$I$9+'Diseño reactor'!AY1772*'Propiedades físicas'!$I$7+'Diseño reactor'!AZ1772*'Propiedades físicas'!$I$6</f>
        <v>1.993496053579363E-2</v>
      </c>
      <c r="BG1772" s="24">
        <f>AU1772*'Propiedades físicas'!$O$4+'Diseño reactor'!AV1772*'Propiedades físicas'!$O$5+'Diseño reactor'!AW1772*'Propiedades físicas'!$O$8+'Diseño reactor'!AX1772*'Propiedades físicas'!$O$9+'Diseño reactor'!AY1772*'Propiedades físicas'!$O$7+'Diseño reactor'!AZ1772*'Propiedades físicas'!$O$6</f>
        <v>0.15325750374202632</v>
      </c>
      <c r="BH1772" s="54">
        <f t="shared" si="1128"/>
        <v>41232.186906022333</v>
      </c>
      <c r="BI1772" s="34">
        <f t="shared" si="1148"/>
        <v>272.21087996118075</v>
      </c>
      <c r="BJ1772" s="27">
        <f t="shared" si="1129"/>
        <v>4795.6899333476176</v>
      </c>
      <c r="BK1772" s="34">
        <f t="shared" si="1130"/>
        <v>565.36574454278491</v>
      </c>
      <c r="BL1772" s="27">
        <f t="shared" si="1131"/>
        <v>105.55891346040173</v>
      </c>
      <c r="BM1772" s="34">
        <f t="shared" si="1132"/>
        <v>1.1054421768707483</v>
      </c>
      <c r="BN1772" s="45">
        <f t="shared" si="1133"/>
        <v>1872.4271082645162</v>
      </c>
      <c r="BO1772" s="45">
        <f t="shared" si="1134"/>
        <v>104.60539537964571</v>
      </c>
      <c r="BP1772" s="66">
        <f t="shared" si="1135"/>
        <v>6.6883353898182243</v>
      </c>
    </row>
    <row r="1773" spans="8:68">
      <c r="H1773" s="68">
        <v>1768</v>
      </c>
      <c r="I1773" s="31">
        <f>('Propiedades físicas'!$C$10*'Diseño reactor'!H1773)/1000</f>
        <v>1547.4336578684834</v>
      </c>
      <c r="J1773" s="31">
        <f t="shared" si="1113"/>
        <v>0.29468145382601957</v>
      </c>
      <c r="K1773" s="31">
        <f>(I1773*1000)/'Propiedades físicas'!$F$10</f>
        <v>10108.093918627297</v>
      </c>
      <c r="L1773" s="31">
        <f t="shared" si="1114"/>
        <v>1444.0134169467567</v>
      </c>
      <c r="M1773" s="31">
        <f t="shared" si="1115"/>
        <v>8664.0805016805407</v>
      </c>
      <c r="N1773" s="31">
        <f t="shared" si="1116"/>
        <v>0.81674967021875378</v>
      </c>
      <c r="O1773" s="32">
        <f t="shared" si="1117"/>
        <v>4.9004980213125231</v>
      </c>
      <c r="P1773" s="33">
        <f t="shared" si="1118"/>
        <v>0.65058168258352844</v>
      </c>
      <c r="Q1773" s="31">
        <f t="shared" si="1119"/>
        <v>4.6936450709599162</v>
      </c>
      <c r="R1773" s="31">
        <f t="shared" si="1120"/>
        <v>0.13236105618296654</v>
      </c>
      <c r="S1773" s="31">
        <f t="shared" si="1121"/>
        <v>0.20685295035260762</v>
      </c>
      <c r="T1773" s="31">
        <f t="shared" si="1122"/>
        <v>2.6928900187135372E-2</v>
      </c>
      <c r="U1773" s="31">
        <f t="shared" si="1123"/>
        <v>6.8780312651234481E-3</v>
      </c>
      <c r="V1773" s="47">
        <f t="shared" si="1136"/>
        <v>6.4426535556815433E-4</v>
      </c>
      <c r="W1773" s="31">
        <f t="shared" si="1124"/>
        <v>0.20345032718619874</v>
      </c>
      <c r="X1773" s="34">
        <f>(S1773*H1773*'Propiedades físicas'!$F$5*60*24*365)/(1000000)</f>
        <v>56603.122968264899</v>
      </c>
      <c r="Y1773" s="34">
        <f>(U1773*H1773*'Propiedades físicas'!$F$7*60*24*365)/(1000000)</f>
        <v>588.59183853376055</v>
      </c>
      <c r="Z1773" s="31">
        <f t="shared" si="1137"/>
        <v>1150.2284148076783</v>
      </c>
      <c r="AA1773" s="31">
        <f t="shared" si="1138"/>
        <v>8298.3644854571321</v>
      </c>
      <c r="AB1773" s="31">
        <f t="shared" si="1138"/>
        <v>234.01434733148483</v>
      </c>
      <c r="AC1773" s="31">
        <f t="shared" si="1138"/>
        <v>365.71601622341029</v>
      </c>
      <c r="AD1773" s="31">
        <f t="shared" si="1138"/>
        <v>47.610295530855339</v>
      </c>
      <c r="AE1773" s="31">
        <f t="shared" si="1139"/>
        <v>12.160359276738257</v>
      </c>
      <c r="AF1773" s="31">
        <f t="shared" si="1140"/>
        <v>10108.093918627301</v>
      </c>
      <c r="AG1773" s="31">
        <f t="shared" si="1141"/>
        <v>0.11379281040197158</v>
      </c>
      <c r="AH1773" s="31">
        <f t="shared" si="1142"/>
        <v>0.82096234485562303</v>
      </c>
      <c r="AI1773" s="31">
        <f t="shared" si="1142"/>
        <v>2.3151184507718192E-2</v>
      </c>
      <c r="AJ1773" s="31">
        <f t="shared" si="1142"/>
        <v>3.6180512287233998E-2</v>
      </c>
      <c r="AK1773" s="31">
        <f t="shared" si="1142"/>
        <v>4.7101160628433211E-3</v>
      </c>
      <c r="AL1773" s="31">
        <f t="shared" si="1143"/>
        <v>1.2030318846097206E-3</v>
      </c>
      <c r="AM1773" s="31">
        <f t="shared" si="1144"/>
        <v>0.99999999999999967</v>
      </c>
      <c r="AN1773" s="31">
        <f>(Z1773*'Propiedades físicas'!$F$4)/1000</f>
        <v>1011.4878634135762</v>
      </c>
      <c r="AO1773" s="31">
        <f>(AA1773*'Propiedades físicas'!$F$6)/1000</f>
        <v>265.87959811404647</v>
      </c>
      <c r="AP1773" s="31">
        <f>(AB1773*'Propiedades físicas'!$F$9)/1000</f>
        <v>144.37515158615955</v>
      </c>
      <c r="AQ1773" s="31">
        <f>(AC1773*'Propiedades físicas'!$F$5)/1000</f>
        <v>107.69239529730764</v>
      </c>
      <c r="AR1773" s="31">
        <f>(AD1773*'Propiedades físicas'!$F$8)/1000</f>
        <v>16.878801971598829</v>
      </c>
      <c r="AS1773" s="31">
        <f>(AE1773*'Propiedades físicas'!$F$7)/1000</f>
        <v>1.1198474857948262</v>
      </c>
      <c r="AT1773" s="31">
        <f t="shared" si="1145"/>
        <v>1547.4336578684838</v>
      </c>
      <c r="AU1773" s="31">
        <f t="shared" si="1146"/>
        <v>0.65365507482036589</v>
      </c>
      <c r="AV1773" s="31">
        <f t="shared" si="1149"/>
        <v>0.17181970726957235</v>
      </c>
      <c r="AW1773" s="31">
        <f t="shared" si="1149"/>
        <v>9.3299735889827706E-2</v>
      </c>
      <c r="AX1773" s="31">
        <f t="shared" si="1149"/>
        <v>6.9594192132054811E-2</v>
      </c>
      <c r="AY1773" s="31">
        <f t="shared" si="1149"/>
        <v>1.0907609438228567E-2</v>
      </c>
      <c r="AZ1773" s="31">
        <f t="shared" si="1150"/>
        <v>7.2368044995050891E-4</v>
      </c>
      <c r="BA1773" s="31">
        <f t="shared" si="1147"/>
        <v>0.99999999999999989</v>
      </c>
      <c r="BB1773" s="34">
        <f>AU1773*'Propiedades físicas'!$C$4+'Diseño reactor'!AV1773*'Propiedades físicas'!$C$5+'Diseño reactor'!AW1773*'Propiedades físicas'!$C$8+'Diseño reactor'!AX1773*'Propiedades físicas'!$C$9+'Diseño reactor'!AY1773*'Propiedades físicas'!$C$7+'Diseño reactor'!AZ1773*'Propiedades físicas'!$C$6</f>
        <v>875.4621934369618</v>
      </c>
      <c r="BC1773" s="45">
        <f>AU1773*'Propiedades físicas'!$L$4+'Diseño reactor'!AV1773*'Propiedades físicas'!$L$5+'Diseño reactor'!AW1773*'Propiedades físicas'!$L$8+AX1773*'Propiedades físicas'!$L$9+'Diseño reactor'!AY1773*'Propiedades físicas'!$L$7+'Diseño reactor'!AZ1773*'Propiedades físicas'!$L$6</f>
        <v>2.0927781528066021</v>
      </c>
      <c r="BD1773" s="29">
        <f t="shared" si="1126"/>
        <v>1.8139143109233722</v>
      </c>
      <c r="BE1773" s="58">
        <f t="shared" si="1127"/>
        <v>41.637801468583497</v>
      </c>
      <c r="BF1773" s="30">
        <f>AU1773*'Propiedades físicas'!$I$4+'Diseño reactor'!AV1773*'Propiedades físicas'!$I$5+'Diseño reactor'!AW1773*'Propiedades físicas'!$I$8+'Diseño reactor'!AX1773*'Propiedades físicas'!$I$9+'Diseño reactor'!AY1773*'Propiedades físicas'!$I$7+'Diseño reactor'!AZ1773*'Propiedades físicas'!$I$6</f>
        <v>1.9935101785409446E-2</v>
      </c>
      <c r="BG1773" s="24">
        <f>AU1773*'Propiedades físicas'!$O$4+'Diseño reactor'!AV1773*'Propiedades físicas'!$O$5+'Diseño reactor'!AW1773*'Propiedades físicas'!$O$8+'Diseño reactor'!AX1773*'Propiedades físicas'!$O$9+'Diseño reactor'!AY1773*'Propiedades físicas'!$O$7+'Diseño reactor'!AZ1773*'Propiedades físicas'!$O$6</f>
        <v>0.15326010231390375</v>
      </c>
      <c r="BH1773" s="54">
        <f t="shared" si="1128"/>
        <v>41231.880073060609</v>
      </c>
      <c r="BI1773" s="34">
        <f t="shared" si="1148"/>
        <v>272.21530496587673</v>
      </c>
      <c r="BJ1773" s="27">
        <f t="shared" si="1129"/>
        <v>4795.6921272681875</v>
      </c>
      <c r="BK1773" s="34">
        <f t="shared" si="1130"/>
        <v>565.37558930085015</v>
      </c>
      <c r="BL1773" s="27">
        <f t="shared" si="1131"/>
        <v>105.55925664654001</v>
      </c>
      <c r="BM1773" s="34">
        <f t="shared" si="1132"/>
        <v>1.1054421768707483</v>
      </c>
      <c r="BN1773" s="45">
        <f t="shared" si="1133"/>
        <v>1873.6131567955813</v>
      </c>
      <c r="BO1773" s="45">
        <f t="shared" si="1134"/>
        <v>104.61666705433868</v>
      </c>
      <c r="BP1773" s="66">
        <f t="shared" si="1135"/>
        <v>6.6883330079792156</v>
      </c>
    </row>
    <row r="1774" spans="8:68">
      <c r="H1774" s="68">
        <v>1769</v>
      </c>
      <c r="I1774" s="31">
        <f>('Propiedades físicas'!$C$10*'Diseño reactor'!H1774)/1000</f>
        <v>1548.3089031500833</v>
      </c>
      <c r="J1774" s="31">
        <f t="shared" si="1113"/>
        <v>0.2945148730154904</v>
      </c>
      <c r="K1774" s="31">
        <f>(I1774*1000)/'Propiedades físicas'!$F$10</f>
        <v>10113.81116631883</v>
      </c>
      <c r="L1774" s="31">
        <f t="shared" si="1114"/>
        <v>1444.8301666169757</v>
      </c>
      <c r="M1774" s="31">
        <f t="shared" si="1115"/>
        <v>8668.9809997018547</v>
      </c>
      <c r="N1774" s="31">
        <f t="shared" si="1116"/>
        <v>0.81674967021875389</v>
      </c>
      <c r="O1774" s="32">
        <f t="shared" si="1117"/>
        <v>4.900498021312524</v>
      </c>
      <c r="P1774" s="33">
        <f t="shared" si="1118"/>
        <v>0.65065651372010402</v>
      </c>
      <c r="Q1774" s="31">
        <f t="shared" si="1119"/>
        <v>4.6937596321340838</v>
      </c>
      <c r="R1774" s="31">
        <f t="shared" si="1120"/>
        <v>0.13231666702875355</v>
      </c>
      <c r="S1774" s="31">
        <f t="shared" si="1121"/>
        <v>0.20673838917844037</v>
      </c>
      <c r="T1774" s="31">
        <f t="shared" si="1122"/>
        <v>2.690774626000195E-2</v>
      </c>
      <c r="U1774" s="31">
        <f t="shared" si="1123"/>
        <v>6.8687432098943008E-3</v>
      </c>
      <c r="V1774" s="47">
        <f t="shared" si="1136"/>
        <v>6.4433946018884088E-4</v>
      </c>
      <c r="W1774" s="31">
        <f t="shared" si="1124"/>
        <v>0.2033587065350933</v>
      </c>
      <c r="X1774" s="34">
        <f>(S1774*H1774*'Propiedades físicas'!$F$5*60*24*365)/(1000000)</f>
        <v>56603.772124139716</v>
      </c>
      <c r="Y1774" s="34">
        <f>(U1774*H1774*'Propiedades físicas'!$F$7*60*24*365)/(1000000)</f>
        <v>588.12947175393879</v>
      </c>
      <c r="Z1774" s="31">
        <f t="shared" si="1137"/>
        <v>1151.011372770864</v>
      </c>
      <c r="AA1774" s="31">
        <f t="shared" si="1138"/>
        <v>8303.2607892451942</v>
      </c>
      <c r="AB1774" s="31">
        <f t="shared" si="1138"/>
        <v>234.06818397386505</v>
      </c>
      <c r="AC1774" s="31">
        <f t="shared" si="1138"/>
        <v>365.72021045666099</v>
      </c>
      <c r="AD1774" s="31">
        <f t="shared" si="1138"/>
        <v>47.599803133943453</v>
      </c>
      <c r="AE1774" s="31">
        <f t="shared" si="1139"/>
        <v>12.150806738303018</v>
      </c>
      <c r="AF1774" s="31">
        <f t="shared" si="1140"/>
        <v>10113.811166318832</v>
      </c>
      <c r="AG1774" s="31">
        <f t="shared" si="1141"/>
        <v>0.11380589906641519</v>
      </c>
      <c r="AH1774" s="31">
        <f t="shared" si="1142"/>
        <v>0.82098238267457868</v>
      </c>
      <c r="AI1774" s="31">
        <f t="shared" si="1142"/>
        <v>2.3143420430209581E-2</v>
      </c>
      <c r="AJ1774" s="31">
        <f t="shared" si="1142"/>
        <v>3.6160474468278386E-2</v>
      </c>
      <c r="AK1774" s="31">
        <f t="shared" si="1142"/>
        <v>4.7064160434852733E-3</v>
      </c>
      <c r="AL1774" s="31">
        <f t="shared" si="1143"/>
        <v>1.2014073170327543E-3</v>
      </c>
      <c r="AM1774" s="31">
        <f t="shared" si="1144"/>
        <v>0.99999999999999989</v>
      </c>
      <c r="AN1774" s="31">
        <f>(Z1774*'Propiedades físicas'!$F$4)/1000</f>
        <v>1012.1763809872423</v>
      </c>
      <c r="AO1774" s="31">
        <f>(AA1774*'Propiedades físicas'!$F$6)/1000</f>
        <v>266.03647568741604</v>
      </c>
      <c r="AP1774" s="31">
        <f>(AB1774*'Propiedades físicas'!$F$9)/1000</f>
        <v>144.40836610267601</v>
      </c>
      <c r="AQ1774" s="31">
        <f>(AC1774*'Propiedades físicas'!$F$5)/1000</f>
        <v>107.69363037317297</v>
      </c>
      <c r="AR1774" s="31">
        <f>(AD1774*'Propiedades físicas'!$F$8)/1000</f>
        <v>16.875082207045626</v>
      </c>
      <c r="AS1774" s="31">
        <f>(AE1774*'Propiedades físicas'!$F$7)/1000</f>
        <v>1.118967792530325</v>
      </c>
      <c r="AT1774" s="31">
        <f t="shared" si="1145"/>
        <v>1548.3089031500831</v>
      </c>
      <c r="AU1774" s="31">
        <f t="shared" si="1146"/>
        <v>0.65373025946433405</v>
      </c>
      <c r="AV1774" s="31">
        <f t="shared" si="1149"/>
        <v>0.17182390099685951</v>
      </c>
      <c r="AW1774" s="31">
        <f t="shared" si="1149"/>
        <v>9.3268446502421221E-2</v>
      </c>
      <c r="AX1774" s="31">
        <f t="shared" si="1149"/>
        <v>6.9555648846342549E-2</v>
      </c>
      <c r="AY1774" s="31">
        <f t="shared" si="1149"/>
        <v>1.0899040994153519E-2</v>
      </c>
      <c r="AZ1774" s="31">
        <f t="shared" si="1150"/>
        <v>7.2270319588923755E-4</v>
      </c>
      <c r="BA1774" s="31">
        <f t="shared" si="1147"/>
        <v>1</v>
      </c>
      <c r="BB1774" s="34">
        <f>AU1774*'Propiedades físicas'!$C$4+'Diseño reactor'!AV1774*'Propiedades físicas'!$C$5+'Diseño reactor'!AW1774*'Propiedades físicas'!$C$8+'Diseño reactor'!AX1774*'Propiedades físicas'!$C$9+'Diseño reactor'!AY1774*'Propiedades físicas'!$C$7+'Diseño reactor'!AZ1774*'Propiedades físicas'!$C$6</f>
        <v>875.46188219829924</v>
      </c>
      <c r="BC1774" s="45">
        <f>AU1774*'Propiedades físicas'!$L$4+'Diseño reactor'!AV1774*'Propiedades físicas'!$L$5+'Diseño reactor'!AW1774*'Propiedades físicas'!$L$8+AX1774*'Propiedades físicas'!$L$9+'Diseño reactor'!AY1774*'Propiedades físicas'!$L$7+'Diseño reactor'!AZ1774*'Propiedades físicas'!$L$6</f>
        <v>2.0928327757385778</v>
      </c>
      <c r="BD1774" s="29">
        <f t="shared" si="1126"/>
        <v>1.8130507659010848</v>
      </c>
      <c r="BE1774" s="58">
        <f t="shared" si="1127"/>
        <v>41.636864659623726</v>
      </c>
      <c r="BF1774" s="30">
        <f>AU1774*'Propiedades físicas'!$I$4+'Diseño reactor'!AV1774*'Propiedades físicas'!$I$5+'Diseño reactor'!AW1774*'Propiedades físicas'!$I$8+'Diseño reactor'!AX1774*'Propiedades físicas'!$I$9+'Diseño reactor'!AY1774*'Propiedades físicas'!$I$7+'Diseño reactor'!AZ1774*'Propiedades físicas'!$I$6</f>
        <v>1.99352427858129E-2</v>
      </c>
      <c r="BG1774" s="24">
        <f>AU1774*'Propiedades físicas'!$O$4+'Diseño reactor'!AV1774*'Propiedades físicas'!$O$5+'Diseño reactor'!AW1774*'Propiedades físicas'!$O$8+'Diseño reactor'!AX1774*'Propiedades físicas'!$O$9+'Diseño reactor'!AY1774*'Propiedades físicas'!$O$7+'Diseño reactor'!AZ1774*'Propiedades físicas'!$O$6</f>
        <v>0.15326269858709687</v>
      </c>
      <c r="BH1774" s="54">
        <f t="shared" si="1128"/>
        <v>41231.573784829598</v>
      </c>
      <c r="BI1774" s="34">
        <f t="shared" si="1148"/>
        <v>272.21972390591691</v>
      </c>
      <c r="BJ1774" s="27">
        <f t="shared" si="1129"/>
        <v>4795.6943272154913</v>
      </c>
      <c r="BK1774" s="34">
        <f t="shared" si="1130"/>
        <v>565.38542629836775</v>
      </c>
      <c r="BL1774" s="27">
        <f t="shared" si="1131"/>
        <v>105.55959955243871</v>
      </c>
      <c r="BM1774" s="34">
        <f t="shared" si="1132"/>
        <v>1.1054421768707483</v>
      </c>
      <c r="BN1774" s="45">
        <f t="shared" si="1133"/>
        <v>1874.7992383894577</v>
      </c>
      <c r="BO1774" s="45">
        <f t="shared" si="1134"/>
        <v>104.62792857889008</v>
      </c>
      <c r="BP1774" s="66">
        <f t="shared" si="1135"/>
        <v>6.6883306301862788</v>
      </c>
    </row>
    <row r="1775" spans="8:68">
      <c r="H1775" s="68">
        <v>1770</v>
      </c>
      <c r="I1775" s="31">
        <f>('Propiedades físicas'!$C$10*'Diseño reactor'!H1775)/1000</f>
        <v>1549.1841484316831</v>
      </c>
      <c r="J1775" s="31">
        <f t="shared" si="1113"/>
        <v>0.29434848043186584</v>
      </c>
      <c r="K1775" s="31">
        <f>(I1775*1000)/'Propiedades físicas'!$F$10</f>
        <v>10119.528414010359</v>
      </c>
      <c r="L1775" s="31">
        <f t="shared" si="1114"/>
        <v>1445.6469162871942</v>
      </c>
      <c r="M1775" s="31">
        <f t="shared" si="1115"/>
        <v>8673.881497723165</v>
      </c>
      <c r="N1775" s="31">
        <f t="shared" si="1116"/>
        <v>0.81674967021875378</v>
      </c>
      <c r="O1775" s="32">
        <f t="shared" si="1117"/>
        <v>4.9004980213125222</v>
      </c>
      <c r="P1775" s="33">
        <f t="shared" si="1118"/>
        <v>0.65073127748896964</v>
      </c>
      <c r="Q1775" s="31">
        <f t="shared" si="1119"/>
        <v>4.6938740681252424</v>
      </c>
      <c r="R1775" s="31">
        <f t="shared" si="1120"/>
        <v>0.13227230414281388</v>
      </c>
      <c r="S1775" s="31">
        <f t="shared" si="1121"/>
        <v>0.20662395318727902</v>
      </c>
      <c r="T1775" s="31">
        <f t="shared" si="1122"/>
        <v>2.6886616716445794E-2</v>
      </c>
      <c r="U1775" s="31">
        <f t="shared" si="1123"/>
        <v>6.8594718705245281E-3</v>
      </c>
      <c r="V1775" s="47">
        <f t="shared" si="1136"/>
        <v>6.4441349809587296E-4</v>
      </c>
      <c r="W1775" s="31">
        <f t="shared" si="1124"/>
        <v>0.20326716836667805</v>
      </c>
      <c r="X1775" s="34">
        <f>(S1775*H1775*'Propiedades físicas'!$F$5*60*24*365)/(1000000)</f>
        <v>56604.420111718442</v>
      </c>
      <c r="Y1775" s="34">
        <f>(U1775*H1775*'Propiedades físicas'!$F$7*60*24*365)/(1000000)</f>
        <v>587.66763793218331</v>
      </c>
      <c r="Z1775" s="31">
        <f t="shared" si="1137"/>
        <v>1151.7943611554763</v>
      </c>
      <c r="AA1775" s="31">
        <f t="shared" si="1138"/>
        <v>8308.1571005816786</v>
      </c>
      <c r="AB1775" s="31">
        <f t="shared" si="1138"/>
        <v>234.12197833278057</v>
      </c>
      <c r="AC1775" s="31">
        <f t="shared" si="1138"/>
        <v>365.72439714148385</v>
      </c>
      <c r="AD1775" s="31">
        <f t="shared" si="1138"/>
        <v>47.589311588109055</v>
      </c>
      <c r="AE1775" s="31">
        <f t="shared" si="1139"/>
        <v>12.141265210828415</v>
      </c>
      <c r="AF1775" s="31">
        <f t="shared" si="1140"/>
        <v>10119.528414010358</v>
      </c>
      <c r="AG1775" s="31">
        <f t="shared" si="1141"/>
        <v>0.11381897594761745</v>
      </c>
      <c r="AH1775" s="31">
        <f t="shared" si="1142"/>
        <v>0.82100239859785773</v>
      </c>
      <c r="AI1775" s="31">
        <f t="shared" si="1142"/>
        <v>2.3135660947267236E-2</v>
      </c>
      <c r="AJ1775" s="31">
        <f t="shared" si="1142"/>
        <v>3.6140458544999303E-2</v>
      </c>
      <c r="AK1775" s="31">
        <f t="shared" si="1142"/>
        <v>4.7027202890425465E-3</v>
      </c>
      <c r="AL1775" s="31">
        <f t="shared" si="1143"/>
        <v>1.1997856732156597E-3</v>
      </c>
      <c r="AM1775" s="31">
        <f t="shared" si="1144"/>
        <v>0.99999999999999989</v>
      </c>
      <c r="AN1775" s="31">
        <f>(Z1775*'Propiedades físicas'!$F$4)/1000</f>
        <v>1012.8649253129028</v>
      </c>
      <c r="AO1775" s="31">
        <f>(AA1775*'Propiedades físicas'!$F$6)/1000</f>
        <v>266.19335350263697</v>
      </c>
      <c r="AP1775" s="31">
        <f>(AB1775*'Propiedades físicas'!$F$9)/1000</f>
        <v>144.44155453240896</v>
      </c>
      <c r="AQ1775" s="31">
        <f>(AC1775*'Propiedades físicas'!$F$5)/1000</f>
        <v>107.69486322625275</v>
      </c>
      <c r="AR1775" s="31">
        <f>(AD1775*'Propiedades físicas'!$F$8)/1000</f>
        <v>16.871362744216416</v>
      </c>
      <c r="AS1775" s="31">
        <f>(AE1775*'Propiedades físicas'!$F$7)/1000</f>
        <v>1.1180891132651889</v>
      </c>
      <c r="AT1775" s="31">
        <f t="shared" si="1145"/>
        <v>1549.1841484316828</v>
      </c>
      <c r="AU1775" s="31">
        <f t="shared" si="1146"/>
        <v>0.6538053764223426</v>
      </c>
      <c r="AV1775" s="31">
        <f t="shared" si="1149"/>
        <v>0.17182809014158704</v>
      </c>
      <c r="AW1775" s="31">
        <f t="shared" si="1149"/>
        <v>9.323717563120848E-2</v>
      </c>
      <c r="AX1775" s="31">
        <f t="shared" si="1149"/>
        <v>6.9517147677555111E-2</v>
      </c>
      <c r="AY1775" s="31">
        <f t="shared" si="1149"/>
        <v>1.0890482426699336E-2</v>
      </c>
      <c r="AZ1775" s="31">
        <f t="shared" si="1150"/>
        <v>7.2172770060750162E-4</v>
      </c>
      <c r="BA1775" s="31">
        <f t="shared" si="1147"/>
        <v>1</v>
      </c>
      <c r="BB1775" s="34">
        <f>AU1775*'Propiedades físicas'!$C$4+'Diseño reactor'!AV1775*'Propiedades físicas'!$C$5+'Diseño reactor'!AW1775*'Propiedades físicas'!$C$8+'Diseño reactor'!AX1775*'Propiedades físicas'!$C$9+'Diseño reactor'!AY1775*'Propiedades físicas'!$C$7+'Diseño reactor'!AZ1775*'Propiedades físicas'!$C$6</f>
        <v>875.46157148811506</v>
      </c>
      <c r="BC1775" s="45">
        <f>AU1775*'Propiedades físicas'!$L$4+'Diseño reactor'!AV1775*'Propiedades físicas'!$L$5+'Diseño reactor'!AW1775*'Propiedades físicas'!$L$8+AX1775*'Propiedades físicas'!$L$9+'Diseño reactor'!AY1775*'Propiedades físicas'!$L$7+'Diseño reactor'!AZ1775*'Propiedades físicas'!$L$6</f>
        <v>2.0928873472698388</v>
      </c>
      <c r="BD1775" s="29">
        <f t="shared" si="1126"/>
        <v>1.8121880441452363</v>
      </c>
      <c r="BE1775" s="58">
        <f t="shared" si="1127"/>
        <v>41.635928759922137</v>
      </c>
      <c r="BF1775" s="30">
        <f>AU1775*'Propiedades físicas'!$I$4+'Diseño reactor'!AV1775*'Propiedades físicas'!$I$5+'Diseño reactor'!AW1775*'Propiedades físicas'!$I$8+'Diseño reactor'!AX1775*'Propiedades físicas'!$I$9+'Diseño reactor'!AY1775*'Propiedades físicas'!$I$7+'Diseño reactor'!AZ1775*'Propiedades físicas'!$I$6</f>
        <v>1.9935383537527926E-2</v>
      </c>
      <c r="BG1775" s="24">
        <f>AU1775*'Propiedades físicas'!$O$4+'Diseño reactor'!AV1775*'Propiedades físicas'!$O$5+'Diseño reactor'!AW1775*'Propiedades físicas'!$O$8+'Diseño reactor'!AX1775*'Propiedades físicas'!$O$9+'Diseño reactor'!AY1775*'Propiedades físicas'!$O$7+'Diseño reactor'!AZ1775*'Propiedades físicas'!$O$6</f>
        <v>0.1532652925645665</v>
      </c>
      <c r="BH1775" s="54">
        <f t="shared" si="1128"/>
        <v>41231.268040169532</v>
      </c>
      <c r="BI1775" s="34">
        <f t="shared" si="1148"/>
        <v>272.2241367926602</v>
      </c>
      <c r="BJ1775" s="27">
        <f t="shared" si="1129"/>
        <v>4795.6965331689944</v>
      </c>
      <c r="BK1775" s="34">
        <f t="shared" si="1130"/>
        <v>565.39525554386398</v>
      </c>
      <c r="BL1775" s="27">
        <f t="shared" si="1131"/>
        <v>105.55994217841842</v>
      </c>
      <c r="BM1775" s="34">
        <f t="shared" si="1132"/>
        <v>1.1054421768707483</v>
      </c>
      <c r="BN1775" s="45">
        <f t="shared" si="1133"/>
        <v>1875.9853529999848</v>
      </c>
      <c r="BO1775" s="45">
        <f t="shared" si="1134"/>
        <v>104.6391799670035</v>
      </c>
      <c r="BP1775" s="66">
        <f t="shared" si="1135"/>
        <v>6.6883282564307978</v>
      </c>
    </row>
    <row r="1776" spans="8:68">
      <c r="H1776" s="68">
        <v>1771</v>
      </c>
      <c r="I1776" s="31">
        <f>('Propiedades físicas'!$C$10*'Diseño reactor'!H1776)/1000</f>
        <v>1550.0593937132828</v>
      </c>
      <c r="J1776" s="31">
        <f t="shared" si="1113"/>
        <v>0.2941822757562973</v>
      </c>
      <c r="K1776" s="31">
        <f>(I1776*1000)/'Propiedades físicas'!$F$10</f>
        <v>10125.245661701892</v>
      </c>
      <c r="L1776" s="31">
        <f t="shared" si="1114"/>
        <v>1446.4636659574132</v>
      </c>
      <c r="M1776" s="31">
        <f t="shared" si="1115"/>
        <v>8678.781995744479</v>
      </c>
      <c r="N1776" s="31">
        <f t="shared" si="1116"/>
        <v>0.816749670218754</v>
      </c>
      <c r="O1776" s="32">
        <f t="shared" si="1117"/>
        <v>4.9004980213125231</v>
      </c>
      <c r="P1776" s="33">
        <f t="shared" si="1118"/>
        <v>0.65080597398105744</v>
      </c>
      <c r="Q1776" s="31">
        <f t="shared" si="1119"/>
        <v>4.6939883791358703</v>
      </c>
      <c r="R1776" s="31">
        <f t="shared" si="1120"/>
        <v>0.13222796750816618</v>
      </c>
      <c r="S1776" s="31">
        <f t="shared" si="1121"/>
        <v>0.2065096421766533</v>
      </c>
      <c r="T1776" s="31">
        <f t="shared" si="1122"/>
        <v>2.6865511520104083E-2</v>
      </c>
      <c r="U1776" s="31">
        <f t="shared" si="1123"/>
        <v>6.8502172094263075E-3</v>
      </c>
      <c r="V1776" s="47">
        <f t="shared" si="1136"/>
        <v>6.4448746937929965E-4</v>
      </c>
      <c r="W1776" s="31">
        <f t="shared" si="1124"/>
        <v>0.20317571256961889</v>
      </c>
      <c r="X1776" s="34">
        <f>(S1776*H1776*'Propiedades físicas'!$F$5*60*24*365)/(1000000)</f>
        <v>56605.066933628237</v>
      </c>
      <c r="Y1776" s="34">
        <f>(U1776*H1776*'Propiedades físicas'!$F$7*60*24*365)/(1000000)</f>
        <v>587.20633627370273</v>
      </c>
      <c r="Z1776" s="31">
        <f t="shared" si="1137"/>
        <v>1152.5773799204528</v>
      </c>
      <c r="AA1776" s="31">
        <f t="shared" si="1138"/>
        <v>8313.0534194496267</v>
      </c>
      <c r="AB1776" s="31">
        <f t="shared" si="1138"/>
        <v>234.1757304569623</v>
      </c>
      <c r="AC1776" s="31">
        <f t="shared" si="1138"/>
        <v>365.72857629485299</v>
      </c>
      <c r="AD1776" s="31">
        <f t="shared" si="1138"/>
        <v>47.578820902104333</v>
      </c>
      <c r="AE1776" s="31">
        <f t="shared" si="1139"/>
        <v>12.131734677893991</v>
      </c>
      <c r="AF1776" s="31">
        <f t="shared" si="1140"/>
        <v>10125.245661701892</v>
      </c>
      <c r="AG1776" s="31">
        <f t="shared" si="1141"/>
        <v>0.11383204106148304</v>
      </c>
      <c r="AH1776" s="31">
        <f t="shared" si="1142"/>
        <v>0.8210223926608744</v>
      </c>
      <c r="AI1776" s="31">
        <f t="shared" si="1142"/>
        <v>2.3127906055920928E-2</v>
      </c>
      <c r="AJ1776" s="31">
        <f t="shared" si="1142"/>
        <v>3.6120464481982736E-2</v>
      </c>
      <c r="AK1776" s="31">
        <f t="shared" si="1142"/>
        <v>4.6990287931549394E-3</v>
      </c>
      <c r="AL1776" s="31">
        <f t="shared" si="1143"/>
        <v>1.1981669465839745E-3</v>
      </c>
      <c r="AM1776" s="31">
        <f t="shared" si="1144"/>
        <v>1</v>
      </c>
      <c r="AN1776" s="31">
        <f>(Z1776*'Propiedades físicas'!$F$4)/1000</f>
        <v>1013.5534963544478</v>
      </c>
      <c r="AO1776" s="31">
        <f>(AA1776*'Propiedades físicas'!$F$6)/1000</f>
        <v>266.35023155916605</v>
      </c>
      <c r="AP1776" s="31">
        <f>(AB1776*'Propiedades físicas'!$F$9)/1000</f>
        <v>144.47471690542289</v>
      </c>
      <c r="AQ1776" s="31">
        <f>(AC1776*'Propiedades físicas'!$F$5)/1000</f>
        <v>107.69609386154536</v>
      </c>
      <c r="AR1776" s="31">
        <f>(AD1776*'Propiedades físicas'!$F$8)/1000</f>
        <v>16.867643586214022</v>
      </c>
      <c r="AS1776" s="31">
        <f>(AE1776*'Propiedades físicas'!$F$7)/1000</f>
        <v>1.1172114464872578</v>
      </c>
      <c r="AT1776" s="31">
        <f t="shared" si="1145"/>
        <v>1550.0593937132833</v>
      </c>
      <c r="AU1776" s="31">
        <f t="shared" si="1146"/>
        <v>0.65388042578575301</v>
      </c>
      <c r="AV1776" s="31">
        <f t="shared" si="1149"/>
        <v>0.17183227471116713</v>
      </c>
      <c r="AW1776" s="31">
        <f t="shared" si="1149"/>
        <v>9.3205923264219503E-2</v>
      </c>
      <c r="AX1776" s="31">
        <f t="shared" si="1149"/>
        <v>6.9478688557572818E-2</v>
      </c>
      <c r="AY1776" s="31">
        <f t="shared" si="1149"/>
        <v>1.0881933721137176E-2</v>
      </c>
      <c r="AZ1776" s="31">
        <f t="shared" si="1150"/>
        <v>7.2075396015045218E-4</v>
      </c>
      <c r="BA1776" s="31">
        <f t="shared" si="1147"/>
        <v>1</v>
      </c>
      <c r="BB1776" s="34">
        <f>AU1776*'Propiedades físicas'!$C$4+'Diseño reactor'!AV1776*'Propiedades físicas'!$C$5+'Diseño reactor'!AW1776*'Propiedades físicas'!$C$8+'Diseño reactor'!AX1776*'Propiedades físicas'!$C$9+'Diseño reactor'!AY1776*'Propiedades físicas'!$C$7+'Diseño reactor'!AZ1776*'Propiedades físicas'!$C$6</f>
        <v>875.46126130528569</v>
      </c>
      <c r="BC1776" s="45">
        <f>AU1776*'Propiedades físicas'!$L$4+'Diseño reactor'!AV1776*'Propiedades físicas'!$L$5+'Diseño reactor'!AW1776*'Propiedades físicas'!$L$8+AX1776*'Propiedades físicas'!$L$9+'Diseño reactor'!AY1776*'Propiedades físicas'!$L$7+'Diseño reactor'!AZ1776*'Propiedades físicas'!$L$6</f>
        <v>2.0929418674722542</v>
      </c>
      <c r="BD1776" s="29">
        <f t="shared" si="1126"/>
        <v>1.8113261444776969</v>
      </c>
      <c r="BE1776" s="58">
        <f t="shared" si="1127"/>
        <v>41.634993768150181</v>
      </c>
      <c r="BF1776" s="30">
        <f>AU1776*'Propiedades físicas'!$I$4+'Diseño reactor'!AV1776*'Propiedades físicas'!$I$5+'Diseño reactor'!AW1776*'Propiedades físicas'!$I$8+'Diseño reactor'!AX1776*'Propiedades físicas'!$I$9+'Diseño reactor'!AY1776*'Propiedades físicas'!$I$7+'Diseño reactor'!AZ1776*'Propiedades físicas'!$I$6</f>
        <v>1.9935524041077127E-2</v>
      </c>
      <c r="BG1776" s="24">
        <f>AU1776*'Propiedades físicas'!$O$4+'Diseño reactor'!AV1776*'Propiedades físicas'!$O$5+'Diseño reactor'!AW1776*'Propiedades físicas'!$O$8+'Diseño reactor'!AX1776*'Propiedades físicas'!$O$9+'Diseño reactor'!AY1776*'Propiedades físicas'!$O$7+'Diseño reactor'!AZ1776*'Propiedades físicas'!$O$6</f>
        <v>0.15326788424926879</v>
      </c>
      <c r="BH1776" s="54">
        <f t="shared" si="1128"/>
        <v>41230.962837923675</v>
      </c>
      <c r="BI1776" s="34">
        <f t="shared" si="1148"/>
        <v>272.22854363743875</v>
      </c>
      <c r="BJ1776" s="27">
        <f t="shared" si="1129"/>
        <v>4795.6987451082214</v>
      </c>
      <c r="BK1776" s="34">
        <f t="shared" si="1130"/>
        <v>565.40507704585411</v>
      </c>
      <c r="BL1776" s="27">
        <f t="shared" si="1131"/>
        <v>105.56028452479927</v>
      </c>
      <c r="BM1776" s="34">
        <f t="shared" si="1132"/>
        <v>1.1054421768707483</v>
      </c>
      <c r="BN1776" s="45">
        <f t="shared" si="1133"/>
        <v>1877.1715005810981</v>
      </c>
      <c r="BO1776" s="45">
        <f t="shared" si="1134"/>
        <v>104.65042123235774</v>
      </c>
      <c r="BP1776" s="66">
        <f t="shared" si="1135"/>
        <v>6.6883258867041864</v>
      </c>
    </row>
    <row r="1777" spans="8:68">
      <c r="H1777" s="68">
        <v>1772</v>
      </c>
      <c r="I1777" s="31">
        <f>('Propiedades físicas'!$C$10*'Diseño reactor'!H1777)/1000</f>
        <v>1550.9346389948828</v>
      </c>
      <c r="J1777" s="31">
        <f t="shared" si="1113"/>
        <v>0.29401625867065606</v>
      </c>
      <c r="K1777" s="31">
        <f>(I1777*1000)/'Propiedades físicas'!$F$10</f>
        <v>10130.962909393424</v>
      </c>
      <c r="L1777" s="31">
        <f t="shared" si="1114"/>
        <v>1447.2804156276318</v>
      </c>
      <c r="M1777" s="31">
        <f t="shared" si="1115"/>
        <v>8683.6824937657912</v>
      </c>
      <c r="N1777" s="31">
        <f t="shared" si="1116"/>
        <v>0.81674967021875378</v>
      </c>
      <c r="O1777" s="32">
        <f t="shared" si="1117"/>
        <v>4.9004980213125231</v>
      </c>
      <c r="P1777" s="33">
        <f t="shared" si="1118"/>
        <v>0.65088060328713537</v>
      </c>
      <c r="Q1777" s="31">
        <f t="shared" si="1119"/>
        <v>4.6941025653679995</v>
      </c>
      <c r="R1777" s="31">
        <f t="shared" si="1120"/>
        <v>0.13218365710782631</v>
      </c>
      <c r="S1777" s="31">
        <f t="shared" si="1121"/>
        <v>0.20639545594452352</v>
      </c>
      <c r="T1777" s="31">
        <f t="shared" si="1122"/>
        <v>2.6844430634678815E-2</v>
      </c>
      <c r="U1777" s="31">
        <f t="shared" si="1123"/>
        <v>6.8409791891131796E-3</v>
      </c>
      <c r="V1777" s="47">
        <f t="shared" si="1136"/>
        <v>6.4456137412900781E-4</v>
      </c>
      <c r="W1777" s="31">
        <f t="shared" si="1124"/>
        <v>0.20308433903278203</v>
      </c>
      <c r="X1777" s="34">
        <f>(S1777*H1777*'Propiedades físicas'!$F$5*60*24*365)/(1000000)</f>
        <v>56605.712592488999</v>
      </c>
      <c r="Y1777" s="34">
        <f>(U1777*H1777*'Propiedades físicas'!$F$7*60*24*365)/(1000000)</f>
        <v>586.74556598512243</v>
      </c>
      <c r="Z1777" s="31">
        <f t="shared" si="1137"/>
        <v>1153.3604290248038</v>
      </c>
      <c r="AA1777" s="31">
        <f t="shared" si="1138"/>
        <v>8317.9497458320948</v>
      </c>
      <c r="AB1777" s="31">
        <f t="shared" si="1138"/>
        <v>234.22944039506822</v>
      </c>
      <c r="AC1777" s="31">
        <f t="shared" si="1138"/>
        <v>365.73274793369569</v>
      </c>
      <c r="AD1777" s="31">
        <f t="shared" si="1138"/>
        <v>47.568331084650858</v>
      </c>
      <c r="AE1777" s="31">
        <f t="shared" si="1139"/>
        <v>12.122215123108555</v>
      </c>
      <c r="AF1777" s="31">
        <f t="shared" si="1140"/>
        <v>10130.962909393424</v>
      </c>
      <c r="AG1777" s="31">
        <f t="shared" si="1141"/>
        <v>0.11384509442388824</v>
      </c>
      <c r="AH1777" s="31">
        <f t="shared" si="1142"/>
        <v>0.82104236489896687</v>
      </c>
      <c r="AI1777" s="31">
        <f t="shared" si="1142"/>
        <v>2.3120155753200006E-2</v>
      </c>
      <c r="AJ1777" s="31">
        <f t="shared" si="1142"/>
        <v>3.6100492243890114E-2</v>
      </c>
      <c r="AK1777" s="31">
        <f t="shared" si="1142"/>
        <v>4.6953415494735973E-3</v>
      </c>
      <c r="AL1777" s="31">
        <f t="shared" si="1143"/>
        <v>1.196551130580968E-3</v>
      </c>
      <c r="AM1777" s="31">
        <f t="shared" si="1144"/>
        <v>0.99999999999999978</v>
      </c>
      <c r="AN1777" s="31">
        <f>(Z1777*'Propiedades físicas'!$F$4)/1000</f>
        <v>1014.2420940758319</v>
      </c>
      <c r="AO1777" s="31">
        <f>(AA1777*'Propiedades físicas'!$F$6)/1000</f>
        <v>266.50710985646032</v>
      </c>
      <c r="AP1777" s="31">
        <f>(AB1777*'Propiedades físicas'!$F$9)/1000</f>
        <v>144.50785325173734</v>
      </c>
      <c r="AQ1777" s="31">
        <f>(AC1777*'Propiedades físicas'!$F$5)/1000</f>
        <v>107.69732228403538</v>
      </c>
      <c r="AR1777" s="31">
        <f>(AD1777*'Propiedades físicas'!$F$8)/1000</f>
        <v>16.863924736130414</v>
      </c>
      <c r="AS1777" s="31">
        <f>(AE1777*'Propiedades físicas'!$F$7)/1000</f>
        <v>1.1163347906870669</v>
      </c>
      <c r="AT1777" s="31">
        <f t="shared" si="1145"/>
        <v>1550.9346389948823</v>
      </c>
      <c r="AU1777" s="31">
        <f t="shared" si="1146"/>
        <v>0.65395540764576254</v>
      </c>
      <c r="AV1777" s="31">
        <f t="shared" si="1149"/>
        <v>0.17183645471299563</v>
      </c>
      <c r="AW1777" s="31">
        <f t="shared" si="1149"/>
        <v>9.3174689389482507E-2</v>
      </c>
      <c r="AX1777" s="31">
        <f t="shared" si="1149"/>
        <v>6.9440271418420976E-2</v>
      </c>
      <c r="AY1777" s="31">
        <f t="shared" si="1149"/>
        <v>1.0873394862764466E-2</v>
      </c>
      <c r="AZ1777" s="31">
        <f t="shared" si="1150"/>
        <v>7.1978197057390658E-4</v>
      </c>
      <c r="BA1777" s="31">
        <f t="shared" si="1147"/>
        <v>1</v>
      </c>
      <c r="BB1777" s="34">
        <f>AU1777*'Propiedades físicas'!$C$4+'Diseño reactor'!AV1777*'Propiedades físicas'!$C$5+'Diseño reactor'!AW1777*'Propiedades físicas'!$C$8+'Diseño reactor'!AX1777*'Propiedades físicas'!$C$9+'Diseño reactor'!AY1777*'Propiedades físicas'!$C$7+'Diseño reactor'!AZ1777*'Propiedades físicas'!$C$6</f>
        <v>875.46095164868996</v>
      </c>
      <c r="BC1777" s="45">
        <f>AU1777*'Propiedades físicas'!$L$4+'Diseño reactor'!AV1777*'Propiedades físicas'!$L$5+'Diseño reactor'!AW1777*'Propiedades físicas'!$L$8+AX1777*'Propiedades físicas'!$L$9+'Diseño reactor'!AY1777*'Propiedades físicas'!$L$7+'Diseño reactor'!AZ1777*'Propiedades físicas'!$L$6</f>
        <v>2.0929963364175554</v>
      </c>
      <c r="BD1777" s="29">
        <f t="shared" si="1126"/>
        <v>1.8104650657225914</v>
      </c>
      <c r="BE1777" s="58">
        <f t="shared" si="1127"/>
        <v>41.634059682981949</v>
      </c>
      <c r="BF1777" s="30">
        <f>AU1777*'Propiedades físicas'!$I$4+'Diseño reactor'!AV1777*'Propiedades físicas'!$I$5+'Diseño reactor'!AW1777*'Propiedades físicas'!$I$8+'Diseño reactor'!AX1777*'Propiedades físicas'!$I$9+'Diseño reactor'!AY1777*'Propiedades físicas'!$I$7+'Diseño reactor'!AZ1777*'Propiedades físicas'!$I$6</f>
        <v>1.9935664296981792E-2</v>
      </c>
      <c r="BG1777" s="24">
        <f>AU1777*'Propiedades físicas'!$O$4+'Diseño reactor'!AV1777*'Propiedades físicas'!$O$5+'Diseño reactor'!AW1777*'Propiedades físicas'!$O$8+'Diseño reactor'!AX1777*'Propiedades físicas'!$O$9+'Diseño reactor'!AY1777*'Propiedades físicas'!$O$7+'Diseño reactor'!AZ1777*'Propiedades físicas'!$O$6</f>
        <v>0.15327047364415483</v>
      </c>
      <c r="BH1777" s="54">
        <f t="shared" si="1128"/>
        <v>41230.658176938232</v>
      </c>
      <c r="BI1777" s="34">
        <f t="shared" si="1148"/>
        <v>272.23294445155778</v>
      </c>
      <c r="BJ1777" s="27">
        <f t="shared" si="1129"/>
        <v>4795.7009630127723</v>
      </c>
      <c r="BK1777" s="34">
        <f t="shared" si="1130"/>
        <v>565.41489081284385</v>
      </c>
      <c r="BL1777" s="27">
        <f t="shared" si="1131"/>
        <v>105.56062659190103</v>
      </c>
      <c r="BM1777" s="34">
        <f t="shared" si="1132"/>
        <v>1.1054421768707483</v>
      </c>
      <c r="BN1777" s="45">
        <f t="shared" si="1133"/>
        <v>1878.3576810868119</v>
      </c>
      <c r="BO1777" s="45">
        <f t="shared" si="1134"/>
        <v>104.66165238860707</v>
      </c>
      <c r="BP1777" s="66">
        <f t="shared" si="1135"/>
        <v>6.6883235209978817</v>
      </c>
    </row>
    <row r="1778" spans="8:68">
      <c r="H1778" s="68">
        <v>1773</v>
      </c>
      <c r="I1778" s="31">
        <f>('Propiedades físicas'!$C$10*'Diseño reactor'!H1778)/1000</f>
        <v>1551.8098842764825</v>
      </c>
      <c r="J1778" s="31">
        <f t="shared" si="1113"/>
        <v>0.29385042885753104</v>
      </c>
      <c r="K1778" s="31">
        <f>(I1778*1000)/'Propiedades físicas'!$F$10</f>
        <v>10136.680157084955</v>
      </c>
      <c r="L1778" s="31">
        <f t="shared" si="1114"/>
        <v>1448.0971652978506</v>
      </c>
      <c r="M1778" s="31">
        <f t="shared" si="1115"/>
        <v>8688.5829917871033</v>
      </c>
      <c r="N1778" s="31">
        <f t="shared" si="1116"/>
        <v>0.81674967021875389</v>
      </c>
      <c r="O1778" s="32">
        <f t="shared" si="1117"/>
        <v>4.9004980213125231</v>
      </c>
      <c r="P1778" s="33">
        <f t="shared" si="1118"/>
        <v>0.65095516549780963</v>
      </c>
      <c r="Q1778" s="31">
        <f t="shared" si="1119"/>
        <v>4.6942166270232422</v>
      </c>
      <c r="R1778" s="31">
        <f t="shared" si="1120"/>
        <v>0.13213937292480774</v>
      </c>
      <c r="S1778" s="31">
        <f t="shared" si="1121"/>
        <v>0.20628139428928058</v>
      </c>
      <c r="T1778" s="31">
        <f t="shared" si="1122"/>
        <v>2.6823374023936784E-2</v>
      </c>
      <c r="U1778" s="31">
        <f t="shared" si="1123"/>
        <v>6.8317577721997589E-3</v>
      </c>
      <c r="V1778" s="47">
        <f t="shared" si="1136"/>
        <v>6.4463521243472417E-4</v>
      </c>
      <c r="W1778" s="31">
        <f t="shared" si="1124"/>
        <v>0.20299304764523354</v>
      </c>
      <c r="X1778" s="34">
        <f>(S1778*H1778*'Propiedades físicas'!$F$5*60*24*365)/(1000000)</f>
        <v>56606.357090913669</v>
      </c>
      <c r="Y1778" s="34">
        <f>(U1778*H1778*'Propiedades físicas'!$F$7*60*24*365)/(1000000)</f>
        <v>586.28532627448374</v>
      </c>
      <c r="Z1778" s="31">
        <f t="shared" si="1137"/>
        <v>1154.1435084276166</v>
      </c>
      <c r="AA1778" s="31">
        <f t="shared" si="1138"/>
        <v>8322.8460797122079</v>
      </c>
      <c r="AB1778" s="31">
        <f t="shared" si="1138"/>
        <v>234.28310819568412</v>
      </c>
      <c r="AC1778" s="31">
        <f t="shared" si="1138"/>
        <v>365.73691207489446</v>
      </c>
      <c r="AD1778" s="31">
        <f t="shared" si="1138"/>
        <v>47.557842144439917</v>
      </c>
      <c r="AE1778" s="31">
        <f t="shared" si="1139"/>
        <v>12.112706530110172</v>
      </c>
      <c r="AF1778" s="31">
        <f t="shared" si="1140"/>
        <v>10136.680157084955</v>
      </c>
      <c r="AG1778" s="31">
        <f t="shared" si="1141"/>
        <v>0.11385813605068093</v>
      </c>
      <c r="AH1778" s="31">
        <f t="shared" si="1142"/>
        <v>0.82106231534739893</v>
      </c>
      <c r="AI1778" s="31">
        <f t="shared" si="1142"/>
        <v>2.3112410036133353E-2</v>
      </c>
      <c r="AJ1778" s="31">
        <f t="shared" si="1142"/>
        <v>3.6080541795458096E-2</v>
      </c>
      <c r="AK1778" s="31">
        <f t="shared" si="1142"/>
        <v>4.6916585516609925E-3</v>
      </c>
      <c r="AL1778" s="31">
        <f t="shared" si="1143"/>
        <v>1.1949382186675871E-3</v>
      </c>
      <c r="AM1778" s="31">
        <f t="shared" si="1144"/>
        <v>0.99999999999999989</v>
      </c>
      <c r="AN1778" s="31">
        <f>(Z1778*'Propiedades físicas'!$F$4)/1000</f>
        <v>1014.9307184410774</v>
      </c>
      <c r="AO1778" s="31">
        <f>(AA1778*'Propiedades físicas'!$F$6)/1000</f>
        <v>266.66398839397914</v>
      </c>
      <c r="AP1778" s="31">
        <f>(AB1778*'Propiedades físicas'!$F$9)/1000</f>
        <v>144.54096360132729</v>
      </c>
      <c r="AQ1778" s="31">
        <f>(AC1778*'Propiedades físicas'!$F$5)/1000</f>
        <v>107.69854849869419</v>
      </c>
      <c r="AR1778" s="31">
        <f>(AD1778*'Propiedades físicas'!$F$8)/1000</f>
        <v>16.860206197046836</v>
      </c>
      <c r="AS1778" s="31">
        <f>(AE1778*'Propiedades físicas'!$F$7)/1000</f>
        <v>1.1154591443578459</v>
      </c>
      <c r="AT1778" s="31">
        <f t="shared" si="1145"/>
        <v>1551.8098842764828</v>
      </c>
      <c r="AU1778" s="31">
        <f t="shared" si="1146"/>
        <v>0.65403032209340484</v>
      </c>
      <c r="AV1778" s="31">
        <f t="shared" si="1149"/>
        <v>0.17184063015445272</v>
      </c>
      <c r="AW1778" s="31">
        <f t="shared" si="1149"/>
        <v>9.3143473995023693E-2</v>
      </c>
      <c r="AX1778" s="31">
        <f t="shared" si="1149"/>
        <v>6.9401896192269497E-2</v>
      </c>
      <c r="AY1778" s="31">
        <f t="shared" si="1149"/>
        <v>1.0864865836904856E-2</v>
      </c>
      <c r="AZ1778" s="31">
        <f t="shared" si="1150"/>
        <v>7.1881172794431483E-4</v>
      </c>
      <c r="BA1778" s="31">
        <f t="shared" si="1147"/>
        <v>0.99999999999999989</v>
      </c>
      <c r="BB1778" s="34">
        <f>AU1778*'Propiedades físicas'!$C$4+'Diseño reactor'!AV1778*'Propiedades físicas'!$C$5+'Diseño reactor'!AW1778*'Propiedades físicas'!$C$8+'Diseño reactor'!AX1778*'Propiedades físicas'!$C$9+'Diseño reactor'!AY1778*'Propiedades físicas'!$C$7+'Diseño reactor'!AZ1778*'Propiedades físicas'!$C$6</f>
        <v>875.46064251720975</v>
      </c>
      <c r="BC1778" s="45">
        <f>AU1778*'Propiedades físicas'!$L$4+'Diseño reactor'!AV1778*'Propiedades físicas'!$L$5+'Diseño reactor'!AW1778*'Propiedades físicas'!$L$8+AX1778*'Propiedades físicas'!$L$9+'Diseño reactor'!AY1778*'Propiedades físicas'!$L$7+'Diseño reactor'!AZ1778*'Propiedades físicas'!$L$6</f>
        <v>2.0930507541773453</v>
      </c>
      <c r="BD1778" s="29">
        <f t="shared" si="1126"/>
        <v>1.8096048067062878</v>
      </c>
      <c r="BE1778" s="58">
        <f t="shared" si="1127"/>
        <v>41.633126503094104</v>
      </c>
      <c r="BF1778" s="30">
        <f>AU1778*'Propiedades físicas'!$I$4+'Diseño reactor'!AV1778*'Propiedades físicas'!$I$5+'Diseño reactor'!AW1778*'Propiedades físicas'!$I$8+'Diseño reactor'!AX1778*'Propiedades físicas'!$I$9+'Diseño reactor'!AY1778*'Propiedades físicas'!$I$7+'Diseño reactor'!AZ1778*'Propiedades físicas'!$I$6</f>
        <v>1.9935804305761917E-2</v>
      </c>
      <c r="BG1778" s="24">
        <f>AU1778*'Propiedades físicas'!$O$4+'Diseño reactor'!AV1778*'Propiedades físicas'!$O$5+'Diseño reactor'!AW1778*'Propiedades físicas'!$O$8+'Diseño reactor'!AX1778*'Propiedades físicas'!$O$9+'Diseño reactor'!AY1778*'Propiedades físicas'!$O$7+'Diseño reactor'!AZ1778*'Propiedades físicas'!$O$6</f>
        <v>0.15327306075217076</v>
      </c>
      <c r="BH1778" s="54">
        <f t="shared" si="1128"/>
        <v>41230.354056062337</v>
      </c>
      <c r="BI1778" s="34">
        <f t="shared" si="1148"/>
        <v>272.23733924629664</v>
      </c>
      <c r="BJ1778" s="27">
        <f t="shared" si="1129"/>
        <v>4795.7031868623008</v>
      </c>
      <c r="BK1778" s="34">
        <f t="shared" si="1130"/>
        <v>565.4246968533264</v>
      </c>
      <c r="BL1778" s="27">
        <f t="shared" si="1131"/>
        <v>105.56096838004295</v>
      </c>
      <c r="BM1778" s="34">
        <f t="shared" si="1132"/>
        <v>1.1054421768707483</v>
      </c>
      <c r="BN1778" s="45">
        <f t="shared" si="1133"/>
        <v>1879.5438944712296</v>
      </c>
      <c r="BO1778" s="45">
        <f t="shared" si="1134"/>
        <v>104.67287344938141</v>
      </c>
      <c r="BP1778" s="66">
        <f t="shared" si="1135"/>
        <v>6.6883211593033414</v>
      </c>
    </row>
    <row r="1779" spans="8:68">
      <c r="H1779" s="68">
        <v>1774</v>
      </c>
      <c r="I1779" s="31">
        <f>('Propiedades físicas'!$C$10*'Diseño reactor'!H1779)/1000</f>
        <v>1552.6851295580825</v>
      </c>
      <c r="J1779" s="31">
        <f t="shared" si="1113"/>
        <v>0.29368478600022685</v>
      </c>
      <c r="K1779" s="31">
        <f>(I1779*1000)/'Propiedades físicas'!$F$10</f>
        <v>10142.397404776486</v>
      </c>
      <c r="L1779" s="31">
        <f t="shared" si="1114"/>
        <v>1448.9139149680693</v>
      </c>
      <c r="M1779" s="31">
        <f t="shared" si="1115"/>
        <v>8693.4834898084155</v>
      </c>
      <c r="N1779" s="31">
        <f t="shared" si="1116"/>
        <v>0.81674967021875389</v>
      </c>
      <c r="O1779" s="32">
        <f t="shared" si="1117"/>
        <v>4.9004980213125231</v>
      </c>
      <c r="P1779" s="33">
        <f t="shared" si="1118"/>
        <v>0.65102966070352186</v>
      </c>
      <c r="Q1779" s="31">
        <f t="shared" si="1119"/>
        <v>4.6943305643027786</v>
      </c>
      <c r="R1779" s="31">
        <f t="shared" si="1120"/>
        <v>0.13209511494212123</v>
      </c>
      <c r="S1779" s="31">
        <f t="shared" si="1121"/>
        <v>0.20616745700974407</v>
      </c>
      <c r="T1779" s="31">
        <f t="shared" si="1122"/>
        <v>2.6802341651709357E-2</v>
      </c>
      <c r="U1779" s="31">
        <f t="shared" si="1123"/>
        <v>6.8225529214013944E-3</v>
      </c>
      <c r="V1779" s="47">
        <f t="shared" si="1136"/>
        <v>6.4470898438601196E-4</v>
      </c>
      <c r="W1779" s="31">
        <f t="shared" si="1124"/>
        <v>0.20290183829623878</v>
      </c>
      <c r="X1779" s="34">
        <f>(S1779*H1779*'Propiedades físicas'!$F$5*60*24*365)/(1000000)</f>
        <v>56607.000431508117</v>
      </c>
      <c r="Y1779" s="34">
        <f>(U1779*H1779*'Propiedades físicas'!$F$7*60*24*365)/(1000000)</f>
        <v>585.82561635123989</v>
      </c>
      <c r="Z1779" s="31">
        <f t="shared" si="1137"/>
        <v>1154.9266180880477</v>
      </c>
      <c r="AA1779" s="31">
        <f t="shared" si="1138"/>
        <v>8327.7424210731297</v>
      </c>
      <c r="AB1779" s="31">
        <f t="shared" si="1138"/>
        <v>234.33673390732307</v>
      </c>
      <c r="AC1779" s="31">
        <f t="shared" si="1138"/>
        <v>365.74106873528598</v>
      </c>
      <c r="AD1779" s="31">
        <f t="shared" si="1138"/>
        <v>47.547354090132401</v>
      </c>
      <c r="AE1779" s="31">
        <f t="shared" si="1139"/>
        <v>12.103208882566074</v>
      </c>
      <c r="AF1779" s="31">
        <f t="shared" si="1140"/>
        <v>10142.397404776486</v>
      </c>
      <c r="AG1779" s="31">
        <f t="shared" si="1141"/>
        <v>0.11387116595768015</v>
      </c>
      <c r="AH1779" s="31">
        <f t="shared" si="1142"/>
        <v>0.82108224404135866</v>
      </c>
      <c r="AI1779" s="31">
        <f t="shared" si="1142"/>
        <v>2.3104668901749396E-2</v>
      </c>
      <c r="AJ1779" s="31">
        <f t="shared" si="1142"/>
        <v>3.6060613101498364E-2</v>
      </c>
      <c r="AK1779" s="31">
        <f t="shared" si="1142"/>
        <v>4.687979793390893E-3</v>
      </c>
      <c r="AL1779" s="31">
        <f t="shared" si="1143"/>
        <v>1.193328204322398E-3</v>
      </c>
      <c r="AM1779" s="31">
        <f t="shared" si="1144"/>
        <v>0.99999999999999989</v>
      </c>
      <c r="AN1779" s="31">
        <f>(Z1779*'Propiedades físicas'!$F$4)/1000</f>
        <v>1015.6193694142673</v>
      </c>
      <c r="AO1779" s="31">
        <f>(AA1779*'Propiedades físicas'!$F$6)/1000</f>
        <v>266.82086717118307</v>
      </c>
      <c r="AP1779" s="31">
        <f>(AB1779*'Propiedades físicas'!$F$9)/1000</f>
        <v>144.57404798412293</v>
      </c>
      <c r="AQ1779" s="31">
        <f>(AC1779*'Propiedades físicas'!$F$5)/1000</f>
        <v>107.69977251047968</v>
      </c>
      <c r="AR1779" s="31">
        <f>(AD1779*'Propiedades físicas'!$F$8)/1000</f>
        <v>16.856487972033733</v>
      </c>
      <c r="AS1779" s="31">
        <f>(AE1779*'Propiedades físicas'!$F$7)/1000</f>
        <v>1.1145845059955097</v>
      </c>
      <c r="AT1779" s="31">
        <f t="shared" si="1145"/>
        <v>1552.6851295580823</v>
      </c>
      <c r="AU1779" s="31">
        <f t="shared" si="1146"/>
        <v>0.65410516921954931</v>
      </c>
      <c r="AV1779" s="31">
        <f t="shared" si="1149"/>
        <v>0.17184480104290323</v>
      </c>
      <c r="AW1779" s="31">
        <f t="shared" si="1149"/>
        <v>9.3112277068867724E-2</v>
      </c>
      <c r="AX1779" s="31">
        <f t="shared" si="1149"/>
        <v>6.9363562811432772E-2</v>
      </c>
      <c r="AY1779" s="31">
        <f t="shared" si="1149"/>
        <v>1.0856346628908171E-2</v>
      </c>
      <c r="AZ1779" s="31">
        <f t="shared" si="1150"/>
        <v>7.1784322833872783E-4</v>
      </c>
      <c r="BA1779" s="31">
        <f t="shared" si="1147"/>
        <v>0.99999999999999989</v>
      </c>
      <c r="BB1779" s="34">
        <f>AU1779*'Propiedades físicas'!$C$4+'Diseño reactor'!AV1779*'Propiedades físicas'!$C$5+'Diseño reactor'!AW1779*'Propiedades físicas'!$C$8+'Diseño reactor'!AX1779*'Propiedades físicas'!$C$9+'Diseño reactor'!AY1779*'Propiedades físicas'!$C$7+'Diseño reactor'!AZ1779*'Propiedades físicas'!$C$6</f>
        <v>875.4603339097298</v>
      </c>
      <c r="BC1779" s="45">
        <f>AU1779*'Propiedades físicas'!$L$4+'Diseño reactor'!AV1779*'Propiedades físicas'!$L$5+'Diseño reactor'!AW1779*'Propiedades físicas'!$L$8+AX1779*'Propiedades físicas'!$L$9+'Diseño reactor'!AY1779*'Propiedades físicas'!$L$7+'Diseño reactor'!AZ1779*'Propiedades físicas'!$L$6</f>
        <v>2.0931051208230915</v>
      </c>
      <c r="BD1779" s="29">
        <f t="shared" si="1126"/>
        <v>1.8087453662573876</v>
      </c>
      <c r="BE1779" s="58">
        <f t="shared" si="1127"/>
        <v>41.632194227165883</v>
      </c>
      <c r="BF1779" s="30">
        <f>AU1779*'Propiedades físicas'!$I$4+'Diseño reactor'!AV1779*'Propiedades físicas'!$I$5+'Diseño reactor'!AW1779*'Propiedades físicas'!$I$8+'Diseño reactor'!AX1779*'Propiedades físicas'!$I$9+'Diseño reactor'!AY1779*'Propiedades físicas'!$I$7+'Diseño reactor'!AZ1779*'Propiedades físicas'!$I$6</f>
        <v>1.9935944067936164E-2</v>
      </c>
      <c r="BG1779" s="24">
        <f>AU1779*'Propiedades físicas'!$O$4+'Diseño reactor'!AV1779*'Propiedades físicas'!$O$5+'Diseño reactor'!AW1779*'Propiedades físicas'!$O$8+'Diseño reactor'!AX1779*'Propiedades físicas'!$O$9+'Diseño reactor'!AY1779*'Propiedades físicas'!$O$7+'Diseño reactor'!AZ1779*'Propiedades físicas'!$O$6</f>
        <v>0.15327564557625817</v>
      </c>
      <c r="BH1779" s="54">
        <f t="shared" si="1128"/>
        <v>41230.050474148127</v>
      </c>
      <c r="BI1779" s="34">
        <f t="shared" si="1148"/>
        <v>272.24172803290702</v>
      </c>
      <c r="BJ1779" s="27">
        <f t="shared" si="1129"/>
        <v>4795.7054166365351</v>
      </c>
      <c r="BK1779" s="34">
        <f t="shared" si="1130"/>
        <v>565.43449517578699</v>
      </c>
      <c r="BL1779" s="27">
        <f t="shared" si="1131"/>
        <v>105.56130988954399</v>
      </c>
      <c r="BM1779" s="34">
        <f t="shared" si="1132"/>
        <v>1.1054421768707483</v>
      </c>
      <c r="BN1779" s="45">
        <f t="shared" si="1133"/>
        <v>1880.7301406885333</v>
      </c>
      <c r="BO1779" s="45">
        <f t="shared" si="1134"/>
        <v>104.68408442828586</v>
      </c>
      <c r="BP1779" s="66">
        <f t="shared" si="1135"/>
        <v>6.6883188016120441</v>
      </c>
    </row>
    <row r="1780" spans="8:68">
      <c r="H1780" s="68">
        <v>1775</v>
      </c>
      <c r="I1780" s="31">
        <f>('Propiedades físicas'!$C$10*'Diseño reactor'!H1780)/1000</f>
        <v>1553.560374839682</v>
      </c>
      <c r="J1780" s="31">
        <f t="shared" si="1113"/>
        <v>0.29351932978276202</v>
      </c>
      <c r="K1780" s="31">
        <f>(I1780*1000)/'Propiedades físicas'!$F$10</f>
        <v>10148.114652468017</v>
      </c>
      <c r="L1780" s="31">
        <f t="shared" si="1114"/>
        <v>1449.7306646382881</v>
      </c>
      <c r="M1780" s="31">
        <f t="shared" si="1115"/>
        <v>8698.3839878297276</v>
      </c>
      <c r="N1780" s="31">
        <f t="shared" si="1116"/>
        <v>0.81674967021875389</v>
      </c>
      <c r="O1780" s="32">
        <f t="shared" si="1117"/>
        <v>4.9004980213125222</v>
      </c>
      <c r="P1780" s="33">
        <f t="shared" si="1118"/>
        <v>0.65110408899455241</v>
      </c>
      <c r="Q1780" s="31">
        <f t="shared" si="1119"/>
        <v>4.6944443774073612</v>
      </c>
      <c r="R1780" s="31">
        <f t="shared" si="1120"/>
        <v>0.13205088314277516</v>
      </c>
      <c r="S1780" s="31">
        <f t="shared" si="1121"/>
        <v>0.20605364390516157</v>
      </c>
      <c r="T1780" s="31">
        <f t="shared" si="1122"/>
        <v>2.6781333481892405E-2</v>
      </c>
      <c r="U1780" s="31">
        <f t="shared" si="1123"/>
        <v>6.8133645995338693E-3</v>
      </c>
      <c r="V1780" s="47">
        <f t="shared" si="1136"/>
        <v>6.4478269007227525E-4</v>
      </c>
      <c r="W1780" s="31">
        <f t="shared" si="1124"/>
        <v>0.2028107108752622</v>
      </c>
      <c r="X1780" s="34">
        <f>(S1780*H1780*'Propiedades físicas'!$F$5*60*24*365)/(1000000)</f>
        <v>56607.642616871235</v>
      </c>
      <c r="Y1780" s="34">
        <f>(U1780*H1780*'Propiedades físicas'!$F$7*60*24*365)/(1000000)</f>
        <v>585.36643542625382</v>
      </c>
      <c r="Z1780" s="31">
        <f t="shared" si="1137"/>
        <v>1155.7097579653305</v>
      </c>
      <c r="AA1780" s="31">
        <f t="shared" si="1138"/>
        <v>8332.638769898067</v>
      </c>
      <c r="AB1780" s="31">
        <f t="shared" si="1138"/>
        <v>234.39031757842591</v>
      </c>
      <c r="AC1780" s="31">
        <f t="shared" si="1138"/>
        <v>365.74521793166178</v>
      </c>
      <c r="AD1780" s="31">
        <f t="shared" si="1138"/>
        <v>47.536866930359018</v>
      </c>
      <c r="AE1780" s="31">
        <f t="shared" si="1139"/>
        <v>12.093722164172618</v>
      </c>
      <c r="AF1780" s="31">
        <f t="shared" si="1140"/>
        <v>10148.114652468017</v>
      </c>
      <c r="AG1780" s="31">
        <f t="shared" si="1141"/>
        <v>0.11388418416067682</v>
      </c>
      <c r="AH1780" s="31">
        <f t="shared" si="1142"/>
        <v>0.82110215101595974</v>
      </c>
      <c r="AI1780" s="31">
        <f t="shared" si="1142"/>
        <v>2.3096932347076143E-2</v>
      </c>
      <c r="AJ1780" s="31">
        <f t="shared" si="1142"/>
        <v>3.6040706126897443E-2</v>
      </c>
      <c r="AK1780" s="31">
        <f t="shared" si="1142"/>
        <v>4.6843052683483502E-3</v>
      </c>
      <c r="AL1780" s="31">
        <f t="shared" si="1143"/>
        <v>1.1917210810415341E-3</v>
      </c>
      <c r="AM1780" s="31">
        <f t="shared" si="1144"/>
        <v>1</v>
      </c>
      <c r="AN1780" s="31">
        <f>(Z1780*'Propiedades físicas'!$F$4)/1000</f>
        <v>1016.3080469595524</v>
      </c>
      <c r="AO1780" s="31">
        <f>(AA1780*'Propiedades físicas'!$F$6)/1000</f>
        <v>266.97774618753408</v>
      </c>
      <c r="AP1780" s="31">
        <f>(AB1780*'Propiedades físicas'!$F$9)/1000</f>
        <v>144.60710643000985</v>
      </c>
      <c r="AQ1780" s="31">
        <f>(AC1780*'Propiedades físicas'!$F$5)/1000</f>
        <v>107.70099432433645</v>
      </c>
      <c r="AR1780" s="31">
        <f>(AD1780*'Propiedades físicas'!$F$8)/1000</f>
        <v>16.852770064150874</v>
      </c>
      <c r="AS1780" s="31">
        <f>(AE1780*'Propiedades físicas'!$F$7)/1000</f>
        <v>1.1137108740986563</v>
      </c>
      <c r="AT1780" s="31">
        <f t="shared" si="1145"/>
        <v>1553.5603748396825</v>
      </c>
      <c r="AU1780" s="31">
        <f t="shared" si="1146"/>
        <v>0.65417994911490251</v>
      </c>
      <c r="AV1780" s="31">
        <f t="shared" si="1149"/>
        <v>0.17184896738569588</v>
      </c>
      <c r="AW1780" s="31">
        <f t="shared" si="1149"/>
        <v>9.3081098599037307E-2</v>
      </c>
      <c r="AX1780" s="31">
        <f t="shared" si="1149"/>
        <v>6.9325271208369038E-2</v>
      </c>
      <c r="AY1780" s="31">
        <f t="shared" si="1149"/>
        <v>1.0847837224150347E-2</v>
      </c>
      <c r="AZ1780" s="31">
        <f t="shared" si="1150"/>
        <v>7.1687646784476214E-4</v>
      </c>
      <c r="BA1780" s="31">
        <f t="shared" si="1147"/>
        <v>1</v>
      </c>
      <c r="BB1780" s="34">
        <f>AU1780*'Propiedades físicas'!$C$4+'Diseño reactor'!AV1780*'Propiedades físicas'!$C$5+'Diseño reactor'!AW1780*'Propiedades físicas'!$C$8+'Diseño reactor'!AX1780*'Propiedades físicas'!$C$9+'Diseño reactor'!AY1780*'Propiedades físicas'!$C$7+'Diseño reactor'!AZ1780*'Propiedades físicas'!$C$6</f>
        <v>875.46002582513734</v>
      </c>
      <c r="BC1780" s="45">
        <f>AU1780*'Propiedades físicas'!$L$4+'Diseño reactor'!AV1780*'Propiedades físicas'!$L$5+'Diseño reactor'!AW1780*'Propiedades físicas'!$L$8+AX1780*'Propiedades físicas'!$L$9+'Diseño reactor'!AY1780*'Propiedades físicas'!$L$7+'Diseño reactor'!AZ1780*'Propiedades físicas'!$L$6</f>
        <v>2.0931594364261326</v>
      </c>
      <c r="BD1780" s="29">
        <f t="shared" si="1126"/>
        <v>1.8078867432067283</v>
      </c>
      <c r="BE1780" s="58">
        <f t="shared" si="1127"/>
        <v>41.631262853879107</v>
      </c>
      <c r="BF1780" s="30">
        <f>AU1780*'Propiedades físicas'!$I$4+'Diseño reactor'!AV1780*'Propiedades físicas'!$I$5+'Diseño reactor'!AW1780*'Propiedades físicas'!$I$8+'Diseño reactor'!AX1780*'Propiedades físicas'!$I$9+'Diseño reactor'!AY1780*'Propiedades físicas'!$I$7+'Diseño reactor'!AZ1780*'Propiedades físicas'!$I$6</f>
        <v>1.9936083584021904E-2</v>
      </c>
      <c r="BG1780" s="24">
        <f>AU1780*'Propiedades físicas'!$O$4+'Diseño reactor'!AV1780*'Propiedades físicas'!$O$5+'Diseño reactor'!AW1780*'Propiedades físicas'!$O$8+'Diseño reactor'!AX1780*'Propiedades físicas'!$O$9+'Diseño reactor'!AY1780*'Propiedades físicas'!$O$7+'Diseño reactor'!AZ1780*'Propiedades físicas'!$O$6</f>
        <v>0.15327822811935332</v>
      </c>
      <c r="BH1780" s="54">
        <f t="shared" si="1128"/>
        <v>41229.747430050607</v>
      </c>
      <c r="BI1780" s="34">
        <f t="shared" si="1148"/>
        <v>272.24611082261526</v>
      </c>
      <c r="BJ1780" s="27">
        <f t="shared" si="1129"/>
        <v>4795.7076523152355</v>
      </c>
      <c r="BK1780" s="34">
        <f t="shared" si="1130"/>
        <v>565.44428578869463</v>
      </c>
      <c r="BL1780" s="27">
        <f t="shared" si="1131"/>
        <v>105.56165112072247</v>
      </c>
      <c r="BM1780" s="34">
        <f t="shared" si="1132"/>
        <v>1.1054421768707483</v>
      </c>
      <c r="BN1780" s="45">
        <f t="shared" si="1133"/>
        <v>1881.9164196929996</v>
      </c>
      <c r="BO1780" s="45">
        <f t="shared" si="1134"/>
        <v>104.69528533890133</v>
      </c>
      <c r="BP1780" s="66">
        <f t="shared" si="1135"/>
        <v>6.6883164479154882</v>
      </c>
    </row>
    <row r="1781" spans="8:68">
      <c r="H1781" s="68">
        <v>1776</v>
      </c>
      <c r="I1781" s="31">
        <f>('Propiedades físicas'!$C$10*'Diseño reactor'!H1781)/1000</f>
        <v>1554.435620121282</v>
      </c>
      <c r="J1781" s="31">
        <f t="shared" si="1113"/>
        <v>0.29335405988986629</v>
      </c>
      <c r="K1781" s="31">
        <f>(I1781*1000)/'Propiedades físicas'!$F$10</f>
        <v>10153.831900159548</v>
      </c>
      <c r="L1781" s="31">
        <f t="shared" si="1114"/>
        <v>1450.5474143085069</v>
      </c>
      <c r="M1781" s="31">
        <f t="shared" si="1115"/>
        <v>8703.2844858510416</v>
      </c>
      <c r="N1781" s="31">
        <f t="shared" si="1116"/>
        <v>0.81674967021875389</v>
      </c>
      <c r="O1781" s="32">
        <f t="shared" si="1117"/>
        <v>4.9004980213125231</v>
      </c>
      <c r="P1781" s="33">
        <f t="shared" si="1118"/>
        <v>0.65117845046101908</v>
      </c>
      <c r="Q1781" s="31">
        <f t="shared" si="1119"/>
        <v>4.6945580665373177</v>
      </c>
      <c r="R1781" s="31">
        <f t="shared" si="1120"/>
        <v>0.13200667750977566</v>
      </c>
      <c r="S1781" s="31">
        <f t="shared" si="1121"/>
        <v>0.20593995477520721</v>
      </c>
      <c r="T1781" s="31">
        <f t="shared" si="1122"/>
        <v>2.6760349478446157E-2</v>
      </c>
      <c r="U1781" s="31">
        <f t="shared" si="1123"/>
        <v>6.8041927695130745E-3</v>
      </c>
      <c r="V1781" s="47">
        <f t="shared" si="1136"/>
        <v>6.4485632958275678E-4</v>
      </c>
      <c r="W1781" s="31">
        <f t="shared" si="1124"/>
        <v>0.20271966527196655</v>
      </c>
      <c r="X1781" s="34">
        <f>(S1781*H1781*'Propiedades físicas'!$F$5*60*24*365)/(1000000)</f>
        <v>56608.283649594894</v>
      </c>
      <c r="Y1781" s="34">
        <f>(U1781*H1781*'Propiedades físicas'!$F$7*60*24*365)/(1000000)</f>
        <v>584.90778271179488</v>
      </c>
      <c r="Z1781" s="31">
        <f t="shared" si="1137"/>
        <v>1156.4929280187698</v>
      </c>
      <c r="AA1781" s="31">
        <f t="shared" si="1138"/>
        <v>8337.5351261702763</v>
      </c>
      <c r="AB1781" s="31">
        <f t="shared" si="1138"/>
        <v>234.44385925736157</v>
      </c>
      <c r="AC1781" s="31">
        <f t="shared" si="1138"/>
        <v>365.74935968076801</v>
      </c>
      <c r="AD1781" s="31">
        <f t="shared" si="1138"/>
        <v>47.526380673720375</v>
      </c>
      <c r="AE1781" s="31">
        <f t="shared" si="1139"/>
        <v>12.08424635865522</v>
      </c>
      <c r="AF1781" s="31">
        <f t="shared" si="1140"/>
        <v>10153.831900159552</v>
      </c>
      <c r="AG1781" s="31">
        <f t="shared" si="1141"/>
        <v>0.11389719067543332</v>
      </c>
      <c r="AH1781" s="31">
        <f t="shared" si="1142"/>
        <v>0.8211220363062407</v>
      </c>
      <c r="AI1781" s="31">
        <f t="shared" si="1142"/>
        <v>2.3089200369141194E-2</v>
      </c>
      <c r="AJ1781" s="31">
        <f t="shared" si="1142"/>
        <v>3.6020820836616452E-2</v>
      </c>
      <c r="AK1781" s="31">
        <f t="shared" si="1142"/>
        <v>4.6806349702296695E-3</v>
      </c>
      <c r="AL1781" s="31">
        <f t="shared" si="1143"/>
        <v>1.190116842338638E-3</v>
      </c>
      <c r="AM1781" s="31">
        <f t="shared" si="1144"/>
        <v>1</v>
      </c>
      <c r="AN1781" s="31">
        <f>(Z1781*'Propiedades físicas'!$F$4)/1000</f>
        <v>1016.9967510411458</v>
      </c>
      <c r="AO1781" s="31">
        <f>(AA1781*'Propiedades físicas'!$F$6)/1000</f>
        <v>267.13462544249563</v>
      </c>
      <c r="AP1781" s="31">
        <f>(AB1781*'Propiedades físicas'!$F$9)/1000</f>
        <v>144.64013896882921</v>
      </c>
      <c r="AQ1781" s="31">
        <f>(AC1781*'Propiedades físicas'!$F$5)/1000</f>
        <v>107.70221394519577</v>
      </c>
      <c r="AR1781" s="31">
        <f>(AD1781*'Propiedades físicas'!$F$8)/1000</f>
        <v>16.849052476447341</v>
      </c>
      <c r="AS1781" s="31">
        <f>(AE1781*'Propiedades físicas'!$F$7)/1000</f>
        <v>1.1128382471685594</v>
      </c>
      <c r="AT1781" s="31">
        <f t="shared" si="1145"/>
        <v>1554.4356201212822</v>
      </c>
      <c r="AU1781" s="31">
        <f t="shared" si="1146"/>
        <v>0.65425466187000803</v>
      </c>
      <c r="AV1781" s="31">
        <f t="shared" si="1149"/>
        <v>0.17185312919016416</v>
      </c>
      <c r="AW1781" s="31">
        <f t="shared" si="1149"/>
        <v>9.3049938573553731E-2</v>
      </c>
      <c r="AX1781" s="31">
        <f t="shared" si="1149"/>
        <v>6.9287021315680139E-2</v>
      </c>
      <c r="AY1781" s="31">
        <f t="shared" si="1149"/>
        <v>1.0839337608033404E-2</v>
      </c>
      <c r="AZ1781" s="31">
        <f t="shared" si="1150"/>
        <v>7.1591144256056877E-4</v>
      </c>
      <c r="BA1781" s="31">
        <f t="shared" si="1147"/>
        <v>0.99999999999999989</v>
      </c>
      <c r="BB1781" s="34">
        <f>AU1781*'Propiedades físicas'!$C$4+'Diseño reactor'!AV1781*'Propiedades físicas'!$C$5+'Diseño reactor'!AW1781*'Propiedades físicas'!$C$8+'Diseño reactor'!AX1781*'Propiedades físicas'!$C$9+'Diseño reactor'!AY1781*'Propiedades físicas'!$C$7+'Diseño reactor'!AZ1781*'Propiedades físicas'!$C$6</f>
        <v>875.45971826232324</v>
      </c>
      <c r="BC1781" s="45">
        <f>AU1781*'Propiedades físicas'!$L$4+'Diseño reactor'!AV1781*'Propiedades físicas'!$L$5+'Diseño reactor'!AW1781*'Propiedades físicas'!$L$8+AX1781*'Propiedades físicas'!$L$9+'Diseño reactor'!AY1781*'Propiedades físicas'!$L$7+'Diseño reactor'!AZ1781*'Propiedades físicas'!$L$6</f>
        <v>2.0932137010576728</v>
      </c>
      <c r="BD1781" s="29">
        <f t="shared" si="1126"/>
        <v>1.8070289363873724</v>
      </c>
      <c r="BE1781" s="58">
        <f t="shared" si="1127"/>
        <v>41.630332381918173</v>
      </c>
      <c r="BF1781" s="30">
        <f>AU1781*'Propiedades físicas'!$I$4+'Diseño reactor'!AV1781*'Propiedades físicas'!$I$5+'Diseño reactor'!AW1781*'Propiedades físicas'!$I$8+'Diseño reactor'!AX1781*'Propiedades físicas'!$I$9+'Diseño reactor'!AY1781*'Propiedades físicas'!$I$7+'Diseño reactor'!AZ1781*'Propiedades físicas'!$I$6</f>
        <v>1.9936222854535206E-2</v>
      </c>
      <c r="BG1781" s="24">
        <f>AU1781*'Propiedades físicas'!$O$4+'Diseño reactor'!AV1781*'Propiedades físicas'!$O$5+'Diseño reactor'!AW1781*'Propiedades físicas'!$O$8+'Diseño reactor'!AX1781*'Propiedades físicas'!$O$9+'Diseño reactor'!AY1781*'Propiedades físicas'!$O$7+'Diseño reactor'!AZ1781*'Propiedades físicas'!$O$6</f>
        <v>0.15328080838438801</v>
      </c>
      <c r="BH1781" s="54">
        <f t="shared" si="1128"/>
        <v>41229.444922627779</v>
      </c>
      <c r="BI1781" s="34">
        <f t="shared" si="1148"/>
        <v>272.25048762662038</v>
      </c>
      <c r="BJ1781" s="27">
        <f t="shared" si="1129"/>
        <v>4795.7098938782547</v>
      </c>
      <c r="BK1781" s="34">
        <f t="shared" si="1130"/>
        <v>565.45406870051272</v>
      </c>
      <c r="BL1781" s="27">
        <f t="shared" si="1131"/>
        <v>105.56199207389643</v>
      </c>
      <c r="BM1781" s="34">
        <f t="shared" si="1132"/>
        <v>1.1054421768707483</v>
      </c>
      <c r="BN1781" s="45">
        <f t="shared" si="1133"/>
        <v>1883.1027314389823</v>
      </c>
      <c r="BO1781" s="45">
        <f t="shared" si="1134"/>
        <v>104.70647619478423</v>
      </c>
      <c r="BP1781" s="66">
        <f t="shared" si="1135"/>
        <v>6.6883140982052023</v>
      </c>
    </row>
    <row r="1782" spans="8:68">
      <c r="H1782" s="68">
        <v>1777</v>
      </c>
      <c r="I1782" s="31">
        <f>('Propiedades físicas'!$C$10*'Diseño reactor'!H1782)/1000</f>
        <v>1555.3108654028817</v>
      </c>
      <c r="J1782" s="31">
        <f t="shared" si="1113"/>
        <v>0.29318897600697946</v>
      </c>
      <c r="K1782" s="31">
        <f>(I1782*1000)/'Propiedades físicas'!$F$10</f>
        <v>10159.549147851079</v>
      </c>
      <c r="L1782" s="31">
        <f t="shared" si="1114"/>
        <v>1451.3641639787256</v>
      </c>
      <c r="M1782" s="31">
        <f t="shared" si="1115"/>
        <v>8708.1849838723538</v>
      </c>
      <c r="N1782" s="31">
        <f t="shared" si="1116"/>
        <v>0.81674967021875389</v>
      </c>
      <c r="O1782" s="32">
        <f t="shared" si="1117"/>
        <v>4.9004980213125231</v>
      </c>
      <c r="P1782" s="33">
        <f t="shared" si="1118"/>
        <v>0.65125274519287779</v>
      </c>
      <c r="Q1782" s="31">
        <f t="shared" si="1119"/>
        <v>4.6946716318925423</v>
      </c>
      <c r="R1782" s="31">
        <f t="shared" si="1120"/>
        <v>0.13196249802612639</v>
      </c>
      <c r="S1782" s="31">
        <f t="shared" si="1121"/>
        <v>0.20582638941998058</v>
      </c>
      <c r="T1782" s="31">
        <f t="shared" si="1122"/>
        <v>2.6739389605395032E-2</v>
      </c>
      <c r="U1782" s="31">
        <f t="shared" si="1123"/>
        <v>6.7950373943546933E-3</v>
      </c>
      <c r="V1782" s="47">
        <f t="shared" si="1136"/>
        <v>6.4492990300653926E-4</v>
      </c>
      <c r="W1782" s="31">
        <f t="shared" si="1124"/>
        <v>0.20262870137621278</v>
      </c>
      <c r="X1782" s="34">
        <f>(S1782*H1782*'Propiedades físicas'!$F$5*60*24*365)/(1000000)</f>
        <v>56608.923532263907</v>
      </c>
      <c r="Y1782" s="34">
        <f>(U1782*H1782*'Propiedades físicas'!$F$7*60*24*365)/(1000000)</f>
        <v>584.44965742153545</v>
      </c>
      <c r="Z1782" s="31">
        <f t="shared" si="1137"/>
        <v>1157.2761282077438</v>
      </c>
      <c r="AA1782" s="31">
        <f t="shared" si="1138"/>
        <v>8342.4314898730481</v>
      </c>
      <c r="AB1782" s="31">
        <f t="shared" si="1138"/>
        <v>234.4973589924266</v>
      </c>
      <c r="AC1782" s="31">
        <f t="shared" si="1138"/>
        <v>365.75349399930548</v>
      </c>
      <c r="AD1782" s="31">
        <f t="shared" si="1138"/>
        <v>47.515895328786968</v>
      </c>
      <c r="AE1782" s="31">
        <f t="shared" si="1139"/>
        <v>12.07478144976829</v>
      </c>
      <c r="AF1782" s="31">
        <f t="shared" si="1140"/>
        <v>10159.549147851079</v>
      </c>
      <c r="AG1782" s="31">
        <f t="shared" si="1141"/>
        <v>0.11391018551768389</v>
      </c>
      <c r="AH1782" s="31">
        <f t="shared" si="1142"/>
        <v>0.82114189994716613</v>
      </c>
      <c r="AI1782" s="31">
        <f t="shared" si="1142"/>
        <v>2.3081472964971761E-2</v>
      </c>
      <c r="AJ1782" s="31">
        <f t="shared" si="1142"/>
        <v>3.6000957195690977E-2</v>
      </c>
      <c r="AK1782" s="31">
        <f t="shared" si="1142"/>
        <v>4.6769688927423914E-3</v>
      </c>
      <c r="AL1782" s="31">
        <f t="shared" si="1143"/>
        <v>1.188515481744809E-3</v>
      </c>
      <c r="AM1782" s="31">
        <f t="shared" si="1144"/>
        <v>1</v>
      </c>
      <c r="AN1782" s="31">
        <f>(Z1782*'Propiedades físicas'!$F$4)/1000</f>
        <v>1017.6854816233257</v>
      </c>
      <c r="AO1782" s="31">
        <f>(AA1782*'Propiedades físicas'!$F$6)/1000</f>
        <v>267.29150493553249</v>
      </c>
      <c r="AP1782" s="31">
        <f>(AB1782*'Propiedades físicas'!$F$9)/1000</f>
        <v>144.67314563037758</v>
      </c>
      <c r="AQ1782" s="31">
        <f>(AC1782*'Propiedades físicas'!$F$5)/1000</f>
        <v>107.70343137797549</v>
      </c>
      <c r="AR1782" s="31">
        <f>(AD1782*'Propiedades físicas'!$F$8)/1000</f>
        <v>16.845335211961547</v>
      </c>
      <c r="AS1782" s="31">
        <f>(AE1782*'Propiedades físicas'!$F$7)/1000</f>
        <v>1.1119666237091619</v>
      </c>
      <c r="AT1782" s="31">
        <f t="shared" si="1145"/>
        <v>1555.310865402882</v>
      </c>
      <c r="AU1782" s="31">
        <f t="shared" si="1146"/>
        <v>0.65432930757524688</v>
      </c>
      <c r="AV1782" s="31">
        <f t="shared" si="1149"/>
        <v>0.17185728646362558</v>
      </c>
      <c r="AW1782" s="31">
        <f t="shared" si="1149"/>
        <v>9.3018796980436441E-2</v>
      </c>
      <c r="AX1782" s="31">
        <f t="shared" si="1149"/>
        <v>6.9248813066110998E-2</v>
      </c>
      <c r="AY1782" s="31">
        <f t="shared" si="1149"/>
        <v>1.0830847765985351E-2</v>
      </c>
      <c r="AZ1782" s="31">
        <f t="shared" si="1150"/>
        <v>7.1494814859479692E-4</v>
      </c>
      <c r="BA1782" s="31">
        <f t="shared" si="1147"/>
        <v>1</v>
      </c>
      <c r="BB1782" s="34">
        <f>AU1782*'Propiedades físicas'!$C$4+'Diseño reactor'!AV1782*'Propiedades físicas'!$C$5+'Diseño reactor'!AW1782*'Propiedades físicas'!$C$8+'Diseño reactor'!AX1782*'Propiedades físicas'!$C$9+'Diseño reactor'!AY1782*'Propiedades físicas'!$C$7+'Diseño reactor'!AZ1782*'Propiedades físicas'!$C$6</f>
        <v>875.45941122018053</v>
      </c>
      <c r="BC1782" s="45">
        <f>AU1782*'Propiedades físicas'!$L$4+'Diseño reactor'!AV1782*'Propiedades físicas'!$L$5+'Diseño reactor'!AW1782*'Propiedades físicas'!$L$8+AX1782*'Propiedades físicas'!$L$9+'Diseño reactor'!AY1782*'Propiedades físicas'!$L$7+'Diseño reactor'!AZ1782*'Propiedades físicas'!$L$6</f>
        <v>2.0932679147887869</v>
      </c>
      <c r="BD1782" s="29">
        <f t="shared" si="1126"/>
        <v>1.8061719446346047</v>
      </c>
      <c r="BE1782" s="58">
        <f t="shared" si="1127"/>
        <v>41.629402809970053</v>
      </c>
      <c r="BF1782" s="30">
        <f>AU1782*'Propiedades físicas'!$I$4+'Diseño reactor'!AV1782*'Propiedades físicas'!$I$5+'Diseño reactor'!AW1782*'Propiedades físicas'!$I$8+'Diseño reactor'!AX1782*'Propiedades físicas'!$I$9+'Diseño reactor'!AY1782*'Propiedades físicas'!$I$7+'Diseño reactor'!AZ1782*'Propiedades físicas'!$I$6</f>
        <v>1.9936361879990823E-2</v>
      </c>
      <c r="BG1782" s="24">
        <f>AU1782*'Propiedades físicas'!$O$4+'Diseño reactor'!AV1782*'Propiedades físicas'!$O$5+'Diseño reactor'!AW1782*'Propiedades físicas'!$O$8+'Diseño reactor'!AX1782*'Propiedades físicas'!$O$9+'Diseño reactor'!AY1782*'Propiedades físicas'!$O$7+'Diseño reactor'!AZ1782*'Propiedades físicas'!$O$6</f>
        <v>0.1532833863742889</v>
      </c>
      <c r="BH1782" s="54">
        <f t="shared" si="1128"/>
        <v>41229.142950740548</v>
      </c>
      <c r="BI1782" s="34">
        <f t="shared" si="1148"/>
        <v>272.25485845609569</v>
      </c>
      <c r="BJ1782" s="27">
        <f t="shared" si="1129"/>
        <v>4795.7121413054911</v>
      </c>
      <c r="BK1782" s="34">
        <f t="shared" si="1130"/>
        <v>565.4638439196907</v>
      </c>
      <c r="BL1782" s="27">
        <f t="shared" si="1131"/>
        <v>105.56233274938346</v>
      </c>
      <c r="BM1782" s="34">
        <f t="shared" si="1132"/>
        <v>1.1054421768707483</v>
      </c>
      <c r="BN1782" s="45">
        <f t="shared" si="1133"/>
        <v>1884.2890758809219</v>
      </c>
      <c r="BO1782" s="45">
        <f t="shared" si="1134"/>
        <v>104.71765700946669</v>
      </c>
      <c r="BP1782" s="66">
        <f t="shared" si="1135"/>
        <v>6.6883117524727265</v>
      </c>
    </row>
    <row r="1783" spans="8:68">
      <c r="H1783" s="68">
        <v>1778</v>
      </c>
      <c r="I1783" s="31">
        <f>('Propiedades físicas'!$C$10*'Diseño reactor'!H1783)/1000</f>
        <v>1556.1861106844817</v>
      </c>
      <c r="J1783" s="31">
        <f t="shared" si="1113"/>
        <v>0.29302407782024886</v>
      </c>
      <c r="K1783" s="31">
        <f>(I1783*1000)/'Propiedades físicas'!$F$10</f>
        <v>10165.266395542611</v>
      </c>
      <c r="L1783" s="31">
        <f t="shared" si="1114"/>
        <v>1452.1809136489444</v>
      </c>
      <c r="M1783" s="31">
        <f t="shared" si="1115"/>
        <v>8713.0854818936659</v>
      </c>
      <c r="N1783" s="31">
        <f t="shared" si="1116"/>
        <v>0.81674967021875389</v>
      </c>
      <c r="O1783" s="32">
        <f t="shared" si="1117"/>
        <v>4.9004980213125231</v>
      </c>
      <c r="P1783" s="33">
        <f t="shared" si="1118"/>
        <v>0.65132697327992339</v>
      </c>
      <c r="Q1783" s="31">
        <f t="shared" si="1119"/>
        <v>4.6947850736725183</v>
      </c>
      <c r="R1783" s="31">
        <f t="shared" si="1120"/>
        <v>0.13191834467482907</v>
      </c>
      <c r="S1783" s="31">
        <f t="shared" si="1121"/>
        <v>0.205712947640006</v>
      </c>
      <c r="T1783" s="31">
        <f t="shared" si="1122"/>
        <v>2.6718453826827599E-2</v>
      </c>
      <c r="U1783" s="31">
        <f t="shared" si="1123"/>
        <v>6.7858984371739024E-3</v>
      </c>
      <c r="V1783" s="47">
        <f t="shared" si="1136"/>
        <v>6.4500341043254559E-4</v>
      </c>
      <c r="W1783" s="31">
        <f t="shared" si="1124"/>
        <v>0.20253781907805929</v>
      </c>
      <c r="X1783" s="34">
        <f>(S1783*H1783*'Propiedades físicas'!$F$5*60*24*365)/(1000000)</f>
        <v>56609.562267456291</v>
      </c>
      <c r="Y1783" s="34">
        <f>(U1783*H1783*'Propiedades físicas'!$F$7*60*24*365)/(1000000)</f>
        <v>583.99205877055056</v>
      </c>
      <c r="Z1783" s="31">
        <f t="shared" si="1137"/>
        <v>1158.0593584917037</v>
      </c>
      <c r="AA1783" s="31">
        <f t="shared" si="1138"/>
        <v>8347.327860989737</v>
      </c>
      <c r="AB1783" s="31">
        <f t="shared" si="1138"/>
        <v>234.55081683184611</v>
      </c>
      <c r="AC1783" s="31">
        <f t="shared" si="1138"/>
        <v>365.75762090393067</v>
      </c>
      <c r="AD1783" s="31">
        <f t="shared" si="1138"/>
        <v>47.50541090409947</v>
      </c>
      <c r="AE1783" s="31">
        <f t="shared" si="1139"/>
        <v>12.065327421295198</v>
      </c>
      <c r="AF1783" s="31">
        <f t="shared" si="1140"/>
        <v>10165.266395542612</v>
      </c>
      <c r="AG1783" s="31">
        <f t="shared" si="1141"/>
        <v>0.11392316870313438</v>
      </c>
      <c r="AH1783" s="31">
        <f t="shared" si="1142"/>
        <v>0.82116174197362635</v>
      </c>
      <c r="AI1783" s="31">
        <f t="shared" si="1142"/>
        <v>2.3073750131594659E-2</v>
      </c>
      <c r="AJ1783" s="31">
        <f t="shared" si="1142"/>
        <v>3.5981115169230825E-2</v>
      </c>
      <c r="AK1783" s="31">
        <f t="shared" si="1142"/>
        <v>4.673307029605266E-3</v>
      </c>
      <c r="AL1783" s="31">
        <f t="shared" si="1143"/>
        <v>1.1869169928085453E-3</v>
      </c>
      <c r="AM1783" s="31">
        <f t="shared" si="1144"/>
        <v>1</v>
      </c>
      <c r="AN1783" s="31">
        <f>(Z1783*'Propiedades físicas'!$F$4)/1000</f>
        <v>1018.3742386704345</v>
      </c>
      <c r="AO1783" s="31">
        <f>(AA1783*'Propiedades físicas'!$F$6)/1000</f>
        <v>267.44838466611117</v>
      </c>
      <c r="AP1783" s="31">
        <f>(AB1783*'Propiedades físicas'!$F$9)/1000</f>
        <v>144.70612644440746</v>
      </c>
      <c r="AQ1783" s="31">
        <f>(AC1783*'Propiedades físicas'!$F$5)/1000</f>
        <v>107.70464662758047</v>
      </c>
      <c r="AR1783" s="31">
        <f>(AD1783*'Propiedades físicas'!$F$8)/1000</f>
        <v>16.841618273721338</v>
      </c>
      <c r="AS1783" s="31">
        <f>(AE1783*'Propiedades físicas'!$F$7)/1000</f>
        <v>1.1110960022270748</v>
      </c>
      <c r="AT1783" s="31">
        <f t="shared" si="1145"/>
        <v>1556.1861106844822</v>
      </c>
      <c r="AU1783" s="31">
        <f t="shared" si="1146"/>
        <v>0.65440388632083768</v>
      </c>
      <c r="AV1783" s="31">
        <f t="shared" si="1149"/>
        <v>0.17186143921338243</v>
      </c>
      <c r="AW1783" s="31">
        <f t="shared" si="1149"/>
        <v>9.2987673807703536E-2</v>
      </c>
      <c r="AX1783" s="31">
        <f t="shared" si="1149"/>
        <v>6.9210646392549424E-2</v>
      </c>
      <c r="AY1783" s="31">
        <f t="shared" si="1149"/>
        <v>1.0822367683460187E-2</v>
      </c>
      <c r="AZ1783" s="31">
        <f t="shared" si="1150"/>
        <v>7.1398658206656509E-4</v>
      </c>
      <c r="BA1783" s="31">
        <f t="shared" si="1147"/>
        <v>0.99999999999999989</v>
      </c>
      <c r="BB1783" s="34">
        <f>AU1783*'Propiedades físicas'!$C$4+'Diseño reactor'!AV1783*'Propiedades físicas'!$C$5+'Diseño reactor'!AW1783*'Propiedades físicas'!$C$8+'Diseño reactor'!AX1783*'Propiedades físicas'!$C$9+'Diseño reactor'!AY1783*'Propiedades físicas'!$C$7+'Diseño reactor'!AZ1783*'Propiedades físicas'!$C$6</f>
        <v>875.45910469760497</v>
      </c>
      <c r="BC1783" s="45">
        <f>AU1783*'Propiedades físicas'!$L$4+'Diseño reactor'!AV1783*'Propiedades físicas'!$L$5+'Diseño reactor'!AW1783*'Propiedades físicas'!$L$8+AX1783*'Propiedades físicas'!$L$9+'Diseño reactor'!AY1783*'Propiedades físicas'!$L$7+'Diseño reactor'!AZ1783*'Propiedades físicas'!$L$6</f>
        <v>2.0933220776904182</v>
      </c>
      <c r="BD1783" s="29">
        <f t="shared" si="1126"/>
        <v>1.8053157667859276</v>
      </c>
      <c r="BE1783" s="58">
        <f t="shared" si="1127"/>
        <v>41.628474136724257</v>
      </c>
      <c r="BF1783" s="30">
        <f>AU1783*'Propiedades físicas'!$I$4+'Diseño reactor'!AV1783*'Propiedades físicas'!$I$5+'Diseño reactor'!AW1783*'Propiedades físicas'!$I$8+'Diseño reactor'!AX1783*'Propiedades físicas'!$I$9+'Diseño reactor'!AY1783*'Propiedades físicas'!$I$7+'Diseño reactor'!AZ1783*'Propiedades físicas'!$I$6</f>
        <v>1.9936500660902239E-2</v>
      </c>
      <c r="BG1783" s="24">
        <f>AU1783*'Propiedades físicas'!$O$4+'Diseño reactor'!AV1783*'Propiedades físicas'!$O$5+'Diseño reactor'!AW1783*'Propiedades físicas'!$O$8+'Diseño reactor'!AX1783*'Propiedades físicas'!$O$9+'Diseño reactor'!AY1783*'Propiedades físicas'!$O$7+'Diseño reactor'!AZ1783*'Propiedades físicas'!$O$6</f>
        <v>0.15328596209197778</v>
      </c>
      <c r="BH1783" s="54">
        <f t="shared" si="1128"/>
        <v>41228.841513252686</v>
      </c>
      <c r="BI1783" s="34">
        <f t="shared" si="1148"/>
        <v>272.25922332218829</v>
      </c>
      <c r="BJ1783" s="27">
        <f t="shared" si="1129"/>
        <v>4795.7143945769039</v>
      </c>
      <c r="BK1783" s="34">
        <f t="shared" si="1130"/>
        <v>565.47361145466732</v>
      </c>
      <c r="BL1783" s="27">
        <f t="shared" si="1131"/>
        <v>105.56267314750062</v>
      </c>
      <c r="BM1783" s="34">
        <f t="shared" si="1132"/>
        <v>1.1054421768707483</v>
      </c>
      <c r="BN1783" s="45">
        <f t="shared" si="1133"/>
        <v>1885.4754529733432</v>
      </c>
      <c r="BO1783" s="45">
        <f t="shared" si="1134"/>
        <v>104.72882779645656</v>
      </c>
      <c r="BP1783" s="66">
        <f t="shared" si="1135"/>
        <v>6.6883094107096266</v>
      </c>
    </row>
    <row r="1784" spans="8:68">
      <c r="H1784" s="68">
        <v>1779</v>
      </c>
      <c r="I1784" s="31">
        <f>('Propiedades físicas'!$C$10*'Diseño reactor'!H1784)/1000</f>
        <v>1557.0613559660815</v>
      </c>
      <c r="J1784" s="31">
        <f t="shared" si="1113"/>
        <v>0.29285936501652754</v>
      </c>
      <c r="K1784" s="31">
        <f>(I1784*1000)/'Propiedades físicas'!$F$10</f>
        <v>10170.983643234142</v>
      </c>
      <c r="L1784" s="31">
        <f t="shared" si="1114"/>
        <v>1452.9976633191629</v>
      </c>
      <c r="M1784" s="31">
        <f t="shared" si="1115"/>
        <v>8717.9859799149781</v>
      </c>
      <c r="N1784" s="31">
        <f t="shared" si="1116"/>
        <v>0.81674967021875378</v>
      </c>
      <c r="O1784" s="32">
        <f t="shared" si="1117"/>
        <v>4.9004980213125231</v>
      </c>
      <c r="P1784" s="33">
        <f t="shared" si="1118"/>
        <v>0.6514011348117893</v>
      </c>
      <c r="Q1784" s="31">
        <f t="shared" si="1119"/>
        <v>4.6948983920762917</v>
      </c>
      <c r="R1784" s="31">
        <f t="shared" si="1120"/>
        <v>0.13187421743888306</v>
      </c>
      <c r="S1784" s="31">
        <f t="shared" si="1121"/>
        <v>0.2055996292362309</v>
      </c>
      <c r="T1784" s="31">
        <f t="shared" si="1122"/>
        <v>2.6697542106896344E-2</v>
      </c>
      <c r="U1784" s="31">
        <f t="shared" si="1123"/>
        <v>6.7767758611850396E-3</v>
      </c>
      <c r="V1784" s="47">
        <f t="shared" si="1136"/>
        <v>6.4507685194953887E-4</v>
      </c>
      <c r="W1784" s="31">
        <f t="shared" si="1124"/>
        <v>0.20244701826776179</v>
      </c>
      <c r="X1784" s="34">
        <f>(S1784*H1784*'Propiedades físicas'!$F$5*60*24*365)/(1000000)</f>
        <v>56610.199857743006</v>
      </c>
      <c r="Y1784" s="34">
        <f>(U1784*H1784*'Propiedades físicas'!$F$7*60*24*365)/(1000000)</f>
        <v>583.53498597531188</v>
      </c>
      <c r="Z1784" s="31">
        <f t="shared" si="1137"/>
        <v>1158.8426188301733</v>
      </c>
      <c r="AA1784" s="31">
        <f t="shared" si="1138"/>
        <v>8352.2242395037229</v>
      </c>
      <c r="AB1784" s="31">
        <f t="shared" si="1138"/>
        <v>234.60423282377295</v>
      </c>
      <c r="AC1784" s="31">
        <f t="shared" si="1138"/>
        <v>365.76174041125478</v>
      </c>
      <c r="AD1784" s="31">
        <f t="shared" si="1138"/>
        <v>47.494927408168593</v>
      </c>
      <c r="AE1784" s="31">
        <f t="shared" si="1139"/>
        <v>12.055884257048186</v>
      </c>
      <c r="AF1784" s="31">
        <f t="shared" si="1140"/>
        <v>10170.98364323414</v>
      </c>
      <c r="AG1784" s="31">
        <f t="shared" si="1141"/>
        <v>0.11393614024746261</v>
      </c>
      <c r="AH1784" s="31">
        <f t="shared" si="1142"/>
        <v>0.82118156242043727</v>
      </c>
      <c r="AI1784" s="31">
        <f t="shared" si="1142"/>
        <v>2.306603186603633E-2</v>
      </c>
      <c r="AJ1784" s="31">
        <f t="shared" si="1142"/>
        <v>3.5961294722419879E-2</v>
      </c>
      <c r="AK1784" s="31">
        <f t="shared" si="1142"/>
        <v>4.6696493745482315E-3</v>
      </c>
      <c r="AL1784" s="31">
        <f t="shared" si="1143"/>
        <v>1.1853213690956926E-3</v>
      </c>
      <c r="AM1784" s="31">
        <f t="shared" si="1144"/>
        <v>1</v>
      </c>
      <c r="AN1784" s="31">
        <f>(Z1784*'Propiedades físicas'!$F$4)/1000</f>
        <v>1019.0630221468778</v>
      </c>
      <c r="AO1784" s="31">
        <f>(AA1784*'Propiedades físicas'!$F$6)/1000</f>
        <v>267.60526463369928</v>
      </c>
      <c r="AP1784" s="31">
        <f>(AB1784*'Propiedades físicas'!$F$9)/1000</f>
        <v>144.73908144062671</v>
      </c>
      <c r="AQ1784" s="31">
        <f>(AC1784*'Propiedades físicas'!$F$5)/1000</f>
        <v>107.7058596989022</v>
      </c>
      <c r="AR1784" s="31">
        <f>(AD1784*'Propiedades físicas'!$F$8)/1000</f>
        <v>16.837901664743924</v>
      </c>
      <c r="AS1784" s="31">
        <f>(AE1784*'Propiedades físicas'!$F$7)/1000</f>
        <v>1.1102263812315676</v>
      </c>
      <c r="AT1784" s="31">
        <f t="shared" si="1145"/>
        <v>1557.0613559660815</v>
      </c>
      <c r="AU1784" s="31">
        <f t="shared" si="1146"/>
        <v>0.65447839819683806</v>
      </c>
      <c r="AV1784" s="31">
        <f t="shared" si="1149"/>
        <v>0.17186558744672148</v>
      </c>
      <c r="AW1784" s="31">
        <f t="shared" si="1149"/>
        <v>9.2956569043371504E-2</v>
      </c>
      <c r="AX1784" s="31">
        <f t="shared" si="1149"/>
        <v>6.9172521228025668E-2</v>
      </c>
      <c r="AY1784" s="31">
        <f t="shared" si="1149"/>
        <v>1.0813897345937802E-2</v>
      </c>
      <c r="AZ1784" s="31">
        <f t="shared" si="1150"/>
        <v>7.1302673910542569E-4</v>
      </c>
      <c r="BA1784" s="31">
        <f t="shared" si="1147"/>
        <v>0.99999999999999989</v>
      </c>
      <c r="BB1784" s="34">
        <f>AU1784*'Propiedades físicas'!$C$4+'Diseño reactor'!AV1784*'Propiedades físicas'!$C$5+'Diseño reactor'!AW1784*'Propiedades físicas'!$C$8+'Diseño reactor'!AX1784*'Propiedades físicas'!$C$9+'Diseño reactor'!AY1784*'Propiedades físicas'!$C$7+'Diseño reactor'!AZ1784*'Propiedades físicas'!$C$6</f>
        <v>875.45879869349619</v>
      </c>
      <c r="BC1784" s="45">
        <f>AU1784*'Propiedades físicas'!$L$4+'Diseño reactor'!AV1784*'Propiedades físicas'!$L$5+'Diseño reactor'!AW1784*'Propiedades físicas'!$L$8+AX1784*'Propiedades físicas'!$L$9+'Diseño reactor'!AY1784*'Propiedades físicas'!$L$7+'Diseño reactor'!AZ1784*'Propiedades físicas'!$L$6</f>
        <v>2.0933761898333785</v>
      </c>
      <c r="BD1784" s="29">
        <f t="shared" si="1126"/>
        <v>1.8044604016810513</v>
      </c>
      <c r="BE1784" s="58">
        <f t="shared" si="1127"/>
        <v>41.627546360872856</v>
      </c>
      <c r="BF1784" s="30">
        <f>AU1784*'Propiedades físicas'!$I$4+'Diseño reactor'!AV1784*'Propiedades físicas'!$I$5+'Diseño reactor'!AW1784*'Propiedades físicas'!$I$8+'Diseño reactor'!AX1784*'Propiedades físicas'!$I$9+'Diseño reactor'!AY1784*'Propiedades físicas'!$I$7+'Diseño reactor'!AZ1784*'Propiedades físicas'!$I$6</f>
        <v>1.9936639197781634E-2</v>
      </c>
      <c r="BG1784" s="24">
        <f>AU1784*'Propiedades físicas'!$O$4+'Diseño reactor'!AV1784*'Propiedades físicas'!$O$5+'Diseño reactor'!AW1784*'Propiedades físicas'!$O$8+'Diseño reactor'!AX1784*'Propiedades físicas'!$O$9+'Diseño reactor'!AY1784*'Propiedades físicas'!$O$7+'Diseño reactor'!AZ1784*'Propiedades físicas'!$O$6</f>
        <v>0.15328853554037203</v>
      </c>
      <c r="BH1784" s="54">
        <f t="shared" si="1128"/>
        <v>41228.540609030948</v>
      </c>
      <c r="BI1784" s="34">
        <f t="shared" si="1148"/>
        <v>272.26358223601835</v>
      </c>
      <c r="BJ1784" s="27">
        <f t="shared" si="1129"/>
        <v>4795.7166536725217</v>
      </c>
      <c r="BK1784" s="34">
        <f t="shared" si="1130"/>
        <v>565.48337131387257</v>
      </c>
      <c r="BL1784" s="27">
        <f t="shared" si="1131"/>
        <v>105.56301326856469</v>
      </c>
      <c r="BM1784" s="34">
        <f t="shared" si="1132"/>
        <v>1.1054421768707483</v>
      </c>
      <c r="BN1784" s="45">
        <f t="shared" si="1133"/>
        <v>1886.6618626708544</v>
      </c>
      <c r="BO1784" s="45">
        <f t="shared" si="1134"/>
        <v>104.7399885692374</v>
      </c>
      <c r="BP1784" s="66">
        <f t="shared" si="1135"/>
        <v>6.688307072907496</v>
      </c>
    </row>
    <row r="1785" spans="8:68">
      <c r="H1785" s="68">
        <v>1780</v>
      </c>
      <c r="I1785" s="31">
        <f>('Propiedades físicas'!$C$10*'Diseño reactor'!H1785)/1000</f>
        <v>1557.9366012476812</v>
      </c>
      <c r="J1785" s="31">
        <f t="shared" si="1113"/>
        <v>0.2926948372833722</v>
      </c>
      <c r="K1785" s="31">
        <f>(I1785*1000)/'Propiedades físicas'!$F$10</f>
        <v>10176.700890925673</v>
      </c>
      <c r="L1785" s="31">
        <f t="shared" si="1114"/>
        <v>1453.8144129893817</v>
      </c>
      <c r="M1785" s="31">
        <f t="shared" si="1115"/>
        <v>8722.8864779362902</v>
      </c>
      <c r="N1785" s="31">
        <f t="shared" si="1116"/>
        <v>0.81674967021875378</v>
      </c>
      <c r="O1785" s="32">
        <f t="shared" si="1117"/>
        <v>4.9004980213125222</v>
      </c>
      <c r="P1785" s="33">
        <f t="shared" si="1118"/>
        <v>0.65147522987794892</v>
      </c>
      <c r="Q1785" s="31">
        <f t="shared" si="1119"/>
        <v>4.6950115873024973</v>
      </c>
      <c r="R1785" s="31">
        <f t="shared" si="1120"/>
        <v>0.13183011630128588</v>
      </c>
      <c r="S1785" s="31">
        <f t="shared" si="1121"/>
        <v>0.20548643401002517</v>
      </c>
      <c r="T1785" s="31">
        <f t="shared" si="1122"/>
        <v>2.6676654409817667E-2</v>
      </c>
      <c r="U1785" s="31">
        <f t="shared" si="1123"/>
        <v>6.7676696297013167E-3</v>
      </c>
      <c r="V1785" s="47">
        <f t="shared" si="1136"/>
        <v>6.4515022764612422E-4</v>
      </c>
      <c r="W1785" s="31">
        <f t="shared" si="1124"/>
        <v>0.20235629883577261</v>
      </c>
      <c r="X1785" s="34">
        <f>(S1785*H1785*'Propiedades físicas'!$F$5*60*24*365)/(1000000)</f>
        <v>56610.836305688157</v>
      </c>
      <c r="Y1785" s="34">
        <f>(U1785*H1785*'Propiedades físicas'!$F$7*60*24*365)/(1000000)</f>
        <v>583.07843825368786</v>
      </c>
      <c r="Z1785" s="31">
        <f t="shared" si="1137"/>
        <v>1159.6259091827492</v>
      </c>
      <c r="AA1785" s="31">
        <f t="shared" si="1138"/>
        <v>8357.1206253984456</v>
      </c>
      <c r="AB1785" s="31">
        <f t="shared" si="1138"/>
        <v>234.65760701628886</v>
      </c>
      <c r="AC1785" s="31">
        <f t="shared" si="1138"/>
        <v>365.76585253784481</v>
      </c>
      <c r="AD1785" s="31">
        <f t="shared" si="1138"/>
        <v>47.484444849475445</v>
      </c>
      <c r="AE1785" s="31">
        <f t="shared" si="1139"/>
        <v>12.046451940868344</v>
      </c>
      <c r="AF1785" s="31">
        <f t="shared" si="1140"/>
        <v>10176.700890925671</v>
      </c>
      <c r="AG1785" s="31">
        <f t="shared" si="1141"/>
        <v>0.11394910016631822</v>
      </c>
      <c r="AH1785" s="31">
        <f t="shared" si="1142"/>
        <v>0.82120136132234134</v>
      </c>
      <c r="AI1785" s="31">
        <f t="shared" si="1142"/>
        <v>2.3058318165322871E-2</v>
      </c>
      <c r="AJ1785" s="31">
        <f t="shared" si="1142"/>
        <v>3.594149582051584E-2</v>
      </c>
      <c r="AK1785" s="31">
        <f t="shared" si="1142"/>
        <v>4.6659959213123997E-3</v>
      </c>
      <c r="AL1785" s="31">
        <f t="shared" si="1143"/>
        <v>1.1837286041893878E-3</v>
      </c>
      <c r="AM1785" s="31">
        <f t="shared" si="1144"/>
        <v>1.0000000000000002</v>
      </c>
      <c r="AN1785" s="31">
        <f>(Z1785*'Propiedades físicas'!$F$4)/1000</f>
        <v>1019.751832017126</v>
      </c>
      <c r="AO1785" s="31">
        <f>(AA1785*'Propiedades físicas'!$F$6)/1000</f>
        <v>267.76214483776619</v>
      </c>
      <c r="AP1785" s="31">
        <f>(AB1785*'Propiedades físicas'!$F$9)/1000</f>
        <v>144.77201064869939</v>
      </c>
      <c r="AQ1785" s="31">
        <f>(AC1785*'Propiedades físicas'!$F$5)/1000</f>
        <v>107.70707059681918</v>
      </c>
      <c r="AR1785" s="31">
        <f>(AD1785*'Propiedades físicas'!$F$8)/1000</f>
        <v>16.83418538803603</v>
      </c>
      <c r="AS1785" s="31">
        <f>(AE1785*'Propiedades físicas'!$F$7)/1000</f>
        <v>1.109357759234566</v>
      </c>
      <c r="AT1785" s="31">
        <f t="shared" si="1145"/>
        <v>1557.9366012476814</v>
      </c>
      <c r="AU1785" s="31">
        <f t="shared" si="1146"/>
        <v>0.65455284329314334</v>
      </c>
      <c r="AV1785" s="31">
        <f t="shared" si="1149"/>
        <v>0.17186973117091384</v>
      </c>
      <c r="AW1785" s="31">
        <f t="shared" si="1149"/>
        <v>9.2925482675455473E-2</v>
      </c>
      <c r="AX1785" s="31">
        <f t="shared" si="1149"/>
        <v>6.9134437505711993E-2</v>
      </c>
      <c r="AY1785" s="31">
        <f t="shared" si="1149"/>
        <v>1.0805436738923964E-2</v>
      </c>
      <c r="AZ1785" s="31">
        <f t="shared" si="1150"/>
        <v>7.1206861585133266E-4</v>
      </c>
      <c r="BA1785" s="31">
        <f t="shared" si="1147"/>
        <v>1</v>
      </c>
      <c r="BB1785" s="34">
        <f>AU1785*'Propiedades físicas'!$C$4+'Diseño reactor'!AV1785*'Propiedades físicas'!$C$5+'Diseño reactor'!AW1785*'Propiedades físicas'!$C$8+'Diseño reactor'!AX1785*'Propiedades físicas'!$C$9+'Diseño reactor'!AY1785*'Propiedades físicas'!$C$7+'Diseño reactor'!AZ1785*'Propiedades físicas'!$C$6</f>
        <v>875.45849320675563</v>
      </c>
      <c r="BC1785" s="45">
        <f>AU1785*'Propiedades físicas'!$L$4+'Diseño reactor'!AV1785*'Propiedades físicas'!$L$5+'Diseño reactor'!AW1785*'Propiedades físicas'!$L$8+AX1785*'Propiedades físicas'!$L$9+'Diseño reactor'!AY1785*'Propiedades físicas'!$L$7+'Diseño reactor'!AZ1785*'Propiedades físicas'!$L$6</f>
        <v>2.0934302512883507</v>
      </c>
      <c r="BD1785" s="29">
        <f t="shared" si="1126"/>
        <v>1.8036058481618955</v>
      </c>
      <c r="BE1785" s="58">
        <f t="shared" si="1127"/>
        <v>41.626619481110481</v>
      </c>
      <c r="BF1785" s="30">
        <f>AU1785*'Propiedades físicas'!$I$4+'Diseño reactor'!AV1785*'Propiedades físicas'!$I$5+'Diseño reactor'!AW1785*'Propiedades físicas'!$I$8+'Diseño reactor'!AX1785*'Propiedades físicas'!$I$9+'Diseño reactor'!AY1785*'Propiedades físicas'!$I$7+'Diseño reactor'!AZ1785*'Propiedades físicas'!$I$6</f>
        <v>1.9936777491139913E-2</v>
      </c>
      <c r="BG1785" s="24">
        <f>AU1785*'Propiedades físicas'!$O$4+'Diseño reactor'!AV1785*'Propiedades físicas'!$O$5+'Diseño reactor'!AW1785*'Propiedades físicas'!$O$8+'Diseño reactor'!AX1785*'Propiedades físicas'!$O$9+'Diseño reactor'!AY1785*'Propiedades físicas'!$O$7+'Diseño reactor'!AZ1785*'Propiedades físicas'!$O$6</f>
        <v>0.15329110672238366</v>
      </c>
      <c r="BH1785" s="54">
        <f t="shared" si="1128"/>
        <v>41228.24023694489</v>
      </c>
      <c r="BI1785" s="34">
        <f t="shared" si="1148"/>
        <v>272.26793520868102</v>
      </c>
      <c r="BJ1785" s="27">
        <f t="shared" si="1129"/>
        <v>4795.7189185724319</v>
      </c>
      <c r="BK1785" s="34">
        <f t="shared" si="1130"/>
        <v>565.49312350572382</v>
      </c>
      <c r="BL1785" s="27">
        <f t="shared" si="1131"/>
        <v>105.56335311289189</v>
      </c>
      <c r="BM1785" s="34">
        <f t="shared" si="1132"/>
        <v>1.1054421768707483</v>
      </c>
      <c r="BN1785" s="45">
        <f t="shared" si="1133"/>
        <v>1887.8483049281504</v>
      </c>
      <c r="BO1785" s="45">
        <f t="shared" si="1134"/>
        <v>104.75113934126882</v>
      </c>
      <c r="BP1785" s="66">
        <f t="shared" si="1135"/>
        <v>6.6883047390579415</v>
      </c>
    </row>
    <row r="1786" spans="8:68">
      <c r="H1786" s="68">
        <v>1781</v>
      </c>
      <c r="I1786" s="31">
        <f>('Propiedades físicas'!$C$10*'Diseño reactor'!H1786)/1000</f>
        <v>1558.811846529281</v>
      </c>
      <c r="J1786" s="31">
        <f t="shared" si="1113"/>
        <v>0.29253049430904132</v>
      </c>
      <c r="K1786" s="31">
        <f>(I1786*1000)/'Propiedades físicas'!$F$10</f>
        <v>10182.418138617204</v>
      </c>
      <c r="L1786" s="31">
        <f t="shared" si="1114"/>
        <v>1454.6311626596005</v>
      </c>
      <c r="M1786" s="31">
        <f t="shared" si="1115"/>
        <v>8727.7869759576024</v>
      </c>
      <c r="N1786" s="31">
        <f t="shared" si="1116"/>
        <v>0.81674967021875378</v>
      </c>
      <c r="O1786" s="32">
        <f t="shared" si="1117"/>
        <v>4.9004980213125222</v>
      </c>
      <c r="P1786" s="33">
        <f t="shared" si="1118"/>
        <v>0.65154925856771473</v>
      </c>
      <c r="Q1786" s="31">
        <f t="shared" si="1119"/>
        <v>4.695124659549343</v>
      </c>
      <c r="R1786" s="31">
        <f t="shared" si="1120"/>
        <v>0.13178604124503296</v>
      </c>
      <c r="S1786" s="31">
        <f t="shared" si="1121"/>
        <v>0.20537336176317961</v>
      </c>
      <c r="T1786" s="31">
        <f t="shared" si="1122"/>
        <v>2.6655790699871604E-2</v>
      </c>
      <c r="U1786" s="31">
        <f t="shared" si="1123"/>
        <v>6.7585797061344823E-3</v>
      </c>
      <c r="V1786" s="47">
        <f t="shared" si="1136"/>
        <v>6.4522353761074672E-4</v>
      </c>
      <c r="W1786" s="31">
        <f t="shared" si="1124"/>
        <v>0.20226566067274032</v>
      </c>
      <c r="X1786" s="34">
        <f>(S1786*H1786*'Propiedades físicas'!$F$5*60*24*365)/(1000000)</f>
        <v>56611.471613848953</v>
      </c>
      <c r="Y1786" s="34">
        <f>(U1786*H1786*'Propiedades físicas'!$F$7*60*24*365)/(1000000)</f>
        <v>582.62241482493835</v>
      </c>
      <c r="Z1786" s="31">
        <f t="shared" si="1137"/>
        <v>1160.4092295091</v>
      </c>
      <c r="AA1786" s="31">
        <f t="shared" si="1138"/>
        <v>8362.0170186573796</v>
      </c>
      <c r="AB1786" s="31">
        <f t="shared" si="1138"/>
        <v>234.7109394574037</v>
      </c>
      <c r="AC1786" s="31">
        <f t="shared" si="1138"/>
        <v>365.76995730022287</v>
      </c>
      <c r="AD1786" s="31">
        <f t="shared" si="1138"/>
        <v>47.473963236471327</v>
      </c>
      <c r="AE1786" s="31">
        <f t="shared" si="1139"/>
        <v>12.037030456625512</v>
      </c>
      <c r="AF1786" s="31">
        <f t="shared" si="1140"/>
        <v>10182.418138617202</v>
      </c>
      <c r="AG1786" s="31">
        <f t="shared" si="1141"/>
        <v>0.11396204847532282</v>
      </c>
      <c r="AH1786" s="31">
        <f t="shared" si="1142"/>
        <v>0.82122113871400715</v>
      </c>
      <c r="AI1786" s="31">
        <f t="shared" si="1142"/>
        <v>2.3050609026480033E-2</v>
      </c>
      <c r="AJ1786" s="31">
        <f t="shared" si="1142"/>
        <v>3.5921718428850079E-2</v>
      </c>
      <c r="AK1786" s="31">
        <f t="shared" si="1142"/>
        <v>4.6623466636500173E-3</v>
      </c>
      <c r="AL1786" s="31">
        <f t="shared" si="1143"/>
        <v>1.1821386916900046E-3</v>
      </c>
      <c r="AM1786" s="31">
        <f t="shared" si="1144"/>
        <v>1</v>
      </c>
      <c r="AN1786" s="31">
        <f>(Z1786*'Propiedades físicas'!$F$4)/1000</f>
        <v>1020.4406682457123</v>
      </c>
      <c r="AO1786" s="31">
        <f>(AA1786*'Propiedades físicas'!$F$6)/1000</f>
        <v>267.9190252777824</v>
      </c>
      <c r="AP1786" s="31">
        <f>(AB1786*'Propiedades físicas'!$F$9)/1000</f>
        <v>144.80491409824521</v>
      </c>
      <c r="AQ1786" s="31">
        <f>(AC1786*'Propiedades físicas'!$F$5)/1000</f>
        <v>107.70827932619665</v>
      </c>
      <c r="AR1786" s="31">
        <f>(AD1786*'Propiedades físicas'!$F$8)/1000</f>
        <v>16.83046944659381</v>
      </c>
      <c r="AS1786" s="31">
        <f>(AE1786*'Propiedades físicas'!$F$7)/1000</f>
        <v>1.1084901347506433</v>
      </c>
      <c r="AT1786" s="31">
        <f t="shared" si="1145"/>
        <v>1558.811846529281</v>
      </c>
      <c r="AU1786" s="31">
        <f t="shared" si="1146"/>
        <v>0.65462722169948828</v>
      </c>
      <c r="AV1786" s="31">
        <f t="shared" si="1149"/>
        <v>0.17187387039321539</v>
      </c>
      <c r="AW1786" s="31">
        <f t="shared" si="1149"/>
        <v>9.2894414691969157E-2</v>
      </c>
      <c r="AX1786" s="31">
        <f t="shared" si="1149"/>
        <v>6.9096395158922366E-2</v>
      </c>
      <c r="AY1786" s="31">
        <f t="shared" si="1149"/>
        <v>1.0796985847950228E-2</v>
      </c>
      <c r="AZ1786" s="31">
        <f t="shared" si="1150"/>
        <v>7.1111220845460857E-4</v>
      </c>
      <c r="BA1786" s="31">
        <f t="shared" si="1147"/>
        <v>1</v>
      </c>
      <c r="BB1786" s="34">
        <f>AU1786*'Propiedades físicas'!$C$4+'Diseño reactor'!AV1786*'Propiedades físicas'!$C$5+'Diseño reactor'!AW1786*'Propiedades físicas'!$C$8+'Diseño reactor'!AX1786*'Propiedades físicas'!$C$9+'Diseño reactor'!AY1786*'Propiedades físicas'!$C$7+'Diseño reactor'!AZ1786*'Propiedades físicas'!$C$6</f>
        <v>875.45818823628781</v>
      </c>
      <c r="BC1786" s="45">
        <f>AU1786*'Propiedades físicas'!$L$4+'Diseño reactor'!AV1786*'Propiedades físicas'!$L$5+'Diseño reactor'!AW1786*'Propiedades físicas'!$L$8+AX1786*'Propiedades físicas'!$L$9+'Diseño reactor'!AY1786*'Propiedades físicas'!$L$7+'Diseño reactor'!AZ1786*'Propiedades físicas'!$L$6</f>
        <v>2.093484262125886</v>
      </c>
      <c r="BD1786" s="29">
        <f t="shared" si="1126"/>
        <v>1.802752105072579</v>
      </c>
      <c r="BE1786" s="58">
        <f t="shared" si="1127"/>
        <v>41.625693496134282</v>
      </c>
      <c r="BF1786" s="30">
        <f>AU1786*'Propiedades físicas'!$I$4+'Diseño reactor'!AV1786*'Propiedades físicas'!$I$5+'Diseño reactor'!AW1786*'Propiedades físicas'!$I$8+'Diseño reactor'!AX1786*'Propiedades físicas'!$I$9+'Diseño reactor'!AY1786*'Propiedades físicas'!$I$7+'Diseño reactor'!AZ1786*'Propiedades físicas'!$I$6</f>
        <v>1.9936915541486671E-2</v>
      </c>
      <c r="BG1786" s="24">
        <f>AU1786*'Propiedades físicas'!$O$4+'Diseño reactor'!AV1786*'Propiedades físicas'!$O$5+'Diseño reactor'!AW1786*'Propiedades físicas'!$O$8+'Diseño reactor'!AX1786*'Propiedades físicas'!$O$9+'Diseño reactor'!AY1786*'Propiedades físicas'!$O$7+'Diseño reactor'!AZ1786*'Propiedades físicas'!$O$6</f>
        <v>0.15329367564092017</v>
      </c>
      <c r="BH1786" s="54">
        <f t="shared" si="1128"/>
        <v>41227.940395867059</v>
      </c>
      <c r="BI1786" s="34">
        <f t="shared" si="1148"/>
        <v>272.27228225124446</v>
      </c>
      <c r="BJ1786" s="27">
        <f t="shared" si="1129"/>
        <v>4795.7211892567684</v>
      </c>
      <c r="BK1786" s="34">
        <f t="shared" si="1130"/>
        <v>565.50286803862696</v>
      </c>
      <c r="BL1786" s="27">
        <f t="shared" si="1131"/>
        <v>105.56369268079804</v>
      </c>
      <c r="BM1786" s="34">
        <f t="shared" si="1132"/>
        <v>1.1054421768707483</v>
      </c>
      <c r="BN1786" s="45">
        <f t="shared" si="1133"/>
        <v>1889.0347797000063</v>
      </c>
      <c r="BO1786" s="45">
        <f t="shared" si="1134"/>
        <v>104.76228012598609</v>
      </c>
      <c r="BP1786" s="66">
        <f t="shared" si="1135"/>
        <v>6.6883024091525929</v>
      </c>
    </row>
    <row r="1787" spans="8:68">
      <c r="H1787" s="68">
        <v>1782</v>
      </c>
      <c r="I1787" s="31">
        <f>('Propiedades físicas'!$C$10*'Diseño reactor'!H1787)/1000</f>
        <v>1559.6870918108809</v>
      </c>
      <c r="J1787" s="31">
        <f t="shared" si="1113"/>
        <v>0.29236633578249299</v>
      </c>
      <c r="K1787" s="31">
        <f>(I1787*1000)/'Propiedades físicas'!$F$10</f>
        <v>10188.135386308735</v>
      </c>
      <c r="L1787" s="31">
        <f t="shared" si="1114"/>
        <v>1455.4479123298192</v>
      </c>
      <c r="M1787" s="31">
        <f t="shared" si="1115"/>
        <v>8732.6874739789146</v>
      </c>
      <c r="N1787" s="31">
        <f t="shared" si="1116"/>
        <v>0.81674967021875378</v>
      </c>
      <c r="O1787" s="32">
        <f t="shared" si="1117"/>
        <v>4.9004980213125222</v>
      </c>
      <c r="P1787" s="33">
        <f t="shared" si="1118"/>
        <v>0.65162322097023961</v>
      </c>
      <c r="Q1787" s="31">
        <f t="shared" si="1119"/>
        <v>4.695237609014618</v>
      </c>
      <c r="R1787" s="31">
        <f t="shared" si="1120"/>
        <v>0.13174199225311783</v>
      </c>
      <c r="S1787" s="31">
        <f t="shared" si="1121"/>
        <v>0.20526041229790509</v>
      </c>
      <c r="T1787" s="31">
        <f t="shared" si="1122"/>
        <v>2.6634950941401815E-2</v>
      </c>
      <c r="U1787" s="31">
        <f t="shared" si="1123"/>
        <v>6.7495060539945369E-3</v>
      </c>
      <c r="V1787" s="47">
        <f t="shared" si="1136"/>
        <v>6.4529678193169361E-4</v>
      </c>
      <c r="W1787" s="31">
        <f t="shared" si="1124"/>
        <v>0.20217510366950947</v>
      </c>
      <c r="X1787" s="34">
        <f>(S1787*H1787*'Propiedades físicas'!$F$5*60*24*365)/(1000000)</f>
        <v>56612.105784775733</v>
      </c>
      <c r="Y1787" s="34">
        <f>(U1787*H1787*'Propiedades físicas'!$F$7*60*24*365)/(1000000)</f>
        <v>582.16691490971391</v>
      </c>
      <c r="Z1787" s="31">
        <f t="shared" si="1137"/>
        <v>1161.1925797689669</v>
      </c>
      <c r="AA1787" s="31">
        <f t="shared" si="1138"/>
        <v>8366.9134192640486</v>
      </c>
      <c r="AB1787" s="31">
        <f t="shared" si="1138"/>
        <v>234.76423019505597</v>
      </c>
      <c r="AC1787" s="31">
        <f t="shared" si="1138"/>
        <v>365.77405471486685</v>
      </c>
      <c r="AD1787" s="31">
        <f t="shared" si="1138"/>
        <v>47.463482577578034</v>
      </c>
      <c r="AE1787" s="31">
        <f t="shared" si="1139"/>
        <v>12.027619788218265</v>
      </c>
      <c r="AF1787" s="31">
        <f t="shared" si="1140"/>
        <v>10188.135386308733</v>
      </c>
      <c r="AG1787" s="31">
        <f t="shared" si="1141"/>
        <v>0.11397498519007009</v>
      </c>
      <c r="AH1787" s="31">
        <f t="shared" si="1142"/>
        <v>0.82124089463002981</v>
      </c>
      <c r="AI1787" s="31">
        <f t="shared" si="1142"/>
        <v>2.3042904446533223E-2</v>
      </c>
      <c r="AJ1787" s="31">
        <f t="shared" si="1142"/>
        <v>3.5901962512827443E-2</v>
      </c>
      <c r="AK1787" s="31">
        <f t="shared" si="1142"/>
        <v>4.6587015953244559E-3</v>
      </c>
      <c r="AL1787" s="31">
        <f t="shared" si="1143"/>
        <v>1.1805516252151019E-3</v>
      </c>
      <c r="AM1787" s="31">
        <f t="shared" si="1144"/>
        <v>1</v>
      </c>
      <c r="AN1787" s="31">
        <f>(Z1787*'Propiedades físicas'!$F$4)/1000</f>
        <v>1021.129530797234</v>
      </c>
      <c r="AO1787" s="31">
        <f>(AA1787*'Propiedades físicas'!$F$6)/1000</f>
        <v>268.07590595322011</v>
      </c>
      <c r="AP1787" s="31">
        <f>(AB1787*'Propiedades físicas'!$F$9)/1000</f>
        <v>144.83779181883975</v>
      </c>
      <c r="AQ1787" s="31">
        <f>(AC1787*'Propiedades físicas'!$F$5)/1000</f>
        <v>107.70948589188686</v>
      </c>
      <c r="AR1787" s="31">
        <f>(AD1787*'Propiedades físicas'!$F$8)/1000</f>
        <v>16.826753843402958</v>
      </c>
      <c r="AS1787" s="31">
        <f>(AE1787*'Propiedades físicas'!$F$7)/1000</f>
        <v>1.1076235062970201</v>
      </c>
      <c r="AT1787" s="31">
        <f t="shared" si="1145"/>
        <v>1559.6870918108807</v>
      </c>
      <c r="AU1787" s="31">
        <f t="shared" si="1146"/>
        <v>0.65470153350544669</v>
      </c>
      <c r="AV1787" s="31">
        <f t="shared" si="1149"/>
        <v>0.17187800512086662</v>
      </c>
      <c r="AW1787" s="31">
        <f t="shared" si="1149"/>
        <v>9.286336508092484E-2</v>
      </c>
      <c r="AX1787" s="31">
        <f t="shared" si="1149"/>
        <v>6.9058394121112032E-2</v>
      </c>
      <c r="AY1787" s="31">
        <f t="shared" si="1149"/>
        <v>1.0788544658573913E-2</v>
      </c>
      <c r="AZ1787" s="31">
        <f t="shared" si="1150"/>
        <v>7.1015751307591422E-4</v>
      </c>
      <c r="BA1787" s="31">
        <f t="shared" si="1147"/>
        <v>1</v>
      </c>
      <c r="BB1787" s="34">
        <f>AU1787*'Propiedades físicas'!$C$4+'Diseño reactor'!AV1787*'Propiedades físicas'!$C$5+'Diseño reactor'!AW1787*'Propiedades físicas'!$C$8+'Diseño reactor'!AX1787*'Propiedades físicas'!$C$9+'Diseño reactor'!AY1787*'Propiedades físicas'!$C$7+'Diseño reactor'!AZ1787*'Propiedades físicas'!$C$6</f>
        <v>875.45788378100019</v>
      </c>
      <c r="BC1787" s="45">
        <f>AU1787*'Propiedades físicas'!$L$4+'Diseño reactor'!AV1787*'Propiedades físicas'!$L$5+'Diseño reactor'!AW1787*'Propiedades físicas'!$L$8+AX1787*'Propiedades físicas'!$L$9+'Diseño reactor'!AY1787*'Propiedades físicas'!$L$7+'Diseño reactor'!AZ1787*'Propiedades físicas'!$L$6</f>
        <v>2.0935382224164059</v>
      </c>
      <c r="BD1787" s="29">
        <f t="shared" si="1126"/>
        <v>1.8018991712594172</v>
      </c>
      <c r="BE1787" s="58">
        <f t="shared" si="1127"/>
        <v>41.624768404643959</v>
      </c>
      <c r="BF1787" s="30">
        <f>AU1787*'Propiedades físicas'!$I$4+'Diseño reactor'!AV1787*'Propiedades físicas'!$I$5+'Diseño reactor'!AW1787*'Propiedades físicas'!$I$8+'Diseño reactor'!AX1787*'Propiedades físicas'!$I$9+'Diseño reactor'!AY1787*'Propiedades físicas'!$I$7+'Diseño reactor'!AZ1787*'Propiedades físicas'!$I$6</f>
        <v>1.9937053349330266E-2</v>
      </c>
      <c r="BG1787" s="24">
        <f>AU1787*'Propiedades físicas'!$O$4+'Diseño reactor'!AV1787*'Propiedades físicas'!$O$5+'Diseño reactor'!AW1787*'Propiedades físicas'!$O$8+'Diseño reactor'!AX1787*'Propiedades físicas'!$O$9+'Diseño reactor'!AY1787*'Propiedades físicas'!$O$7+'Diseño reactor'!AZ1787*'Propiedades físicas'!$O$6</f>
        <v>0.15329624229888417</v>
      </c>
      <c r="BH1787" s="54">
        <f t="shared" si="1128"/>
        <v>41227.641084672767</v>
      </c>
      <c r="BI1787" s="34">
        <f t="shared" si="1148"/>
        <v>272.27662337475152</v>
      </c>
      <c r="BJ1787" s="27">
        <f t="shared" si="1129"/>
        <v>4795.7234657057397</v>
      </c>
      <c r="BK1787" s="34">
        <f t="shared" si="1130"/>
        <v>565.51260492097811</v>
      </c>
      <c r="BL1787" s="27">
        <f t="shared" si="1131"/>
        <v>105.56403197259856</v>
      </c>
      <c r="BM1787" s="34">
        <f t="shared" si="1132"/>
        <v>1.1054421768707483</v>
      </c>
      <c r="BN1787" s="45">
        <f t="shared" si="1133"/>
        <v>1890.2212869412806</v>
      </c>
      <c r="BO1787" s="45">
        <f t="shared" si="1134"/>
        <v>104.77341093680053</v>
      </c>
      <c r="BP1787" s="66">
        <f t="shared" si="1135"/>
        <v>6.6883000831831056</v>
      </c>
    </row>
    <row r="1788" spans="8:68">
      <c r="H1788" s="68">
        <v>1783</v>
      </c>
      <c r="I1788" s="31">
        <f>('Propiedades físicas'!$C$10*'Diseño reactor'!H1788)/1000</f>
        <v>1560.5623370924809</v>
      </c>
      <c r="J1788" s="31">
        <f t="shared" si="1113"/>
        <v>0.29220236139338335</v>
      </c>
      <c r="K1788" s="31">
        <f>(I1788*1000)/'Propiedades físicas'!$F$10</f>
        <v>10193.852634000268</v>
      </c>
      <c r="L1788" s="31">
        <f t="shared" si="1114"/>
        <v>1456.2646620000382</v>
      </c>
      <c r="M1788" s="31">
        <f t="shared" si="1115"/>
        <v>8737.5879720002285</v>
      </c>
      <c r="N1788" s="31">
        <f t="shared" si="1116"/>
        <v>0.81674967021875389</v>
      </c>
      <c r="O1788" s="32">
        <f t="shared" si="1117"/>
        <v>4.9004980213125231</v>
      </c>
      <c r="P1788" s="33">
        <f t="shared" si="1118"/>
        <v>0.65169711717451662</v>
      </c>
      <c r="Q1788" s="31">
        <f t="shared" si="1119"/>
        <v>4.6953504358956923</v>
      </c>
      <c r="R1788" s="31">
        <f t="shared" si="1120"/>
        <v>0.13169796930853239</v>
      </c>
      <c r="S1788" s="31">
        <f t="shared" si="1121"/>
        <v>0.20514758541683145</v>
      </c>
      <c r="T1788" s="31">
        <f t="shared" si="1122"/>
        <v>2.6614135098815436E-2</v>
      </c>
      <c r="U1788" s="31">
        <f t="shared" si="1123"/>
        <v>6.7404486368894114E-3</v>
      </c>
      <c r="V1788" s="47">
        <f t="shared" si="1136"/>
        <v>6.4536996069709416E-4</v>
      </c>
      <c r="W1788" s="31">
        <f t="shared" si="1124"/>
        <v>0.20208462771711977</v>
      </c>
      <c r="X1788" s="34">
        <f>(S1788*H1788*'Propiedades físicas'!$F$5*60*24*365)/(1000000)</f>
        <v>56612.738821011983</v>
      </c>
      <c r="Y1788" s="34">
        <f>(U1788*H1788*'Propiedades físicas'!$F$7*60*24*365)/(1000000)</f>
        <v>581.71193773005155</v>
      </c>
      <c r="Z1788" s="31">
        <f t="shared" si="1137"/>
        <v>1161.9759599221632</v>
      </c>
      <c r="AA1788" s="31">
        <f t="shared" si="1138"/>
        <v>8371.8098272020197</v>
      </c>
      <c r="AB1788" s="31">
        <f t="shared" si="1138"/>
        <v>234.81747927711325</v>
      </c>
      <c r="AC1788" s="31">
        <f t="shared" si="1138"/>
        <v>365.77814479821046</v>
      </c>
      <c r="AD1788" s="31">
        <f t="shared" si="1138"/>
        <v>47.453002881187921</v>
      </c>
      <c r="AE1788" s="31">
        <f t="shared" si="1139"/>
        <v>12.01821991957382</v>
      </c>
      <c r="AF1788" s="31">
        <f t="shared" si="1140"/>
        <v>10193.852634000268</v>
      </c>
      <c r="AG1788" s="31">
        <f t="shared" si="1141"/>
        <v>0.11398791032612574</v>
      </c>
      <c r="AH1788" s="31">
        <f t="shared" si="1142"/>
        <v>0.82126062910493114</v>
      </c>
      <c r="AI1788" s="31">
        <f t="shared" si="1142"/>
        <v>2.3035204422507553E-2</v>
      </c>
      <c r="AJ1788" s="31">
        <f t="shared" si="1142"/>
        <v>3.5882228037926026E-2</v>
      </c>
      <c r="AK1788" s="31">
        <f t="shared" si="1142"/>
        <v>4.6550607101101902E-3</v>
      </c>
      <c r="AL1788" s="31">
        <f t="shared" si="1143"/>
        <v>1.178967398399366E-3</v>
      </c>
      <c r="AM1788" s="31">
        <f t="shared" si="1144"/>
        <v>1</v>
      </c>
      <c r="AN1788" s="31">
        <f>(Z1788*'Propiedades físicas'!$F$4)/1000</f>
        <v>1021.8184196363519</v>
      </c>
      <c r="AO1788" s="31">
        <f>(AA1788*'Propiedades físicas'!$F$6)/1000</f>
        <v>268.23278686355269</v>
      </c>
      <c r="AP1788" s="31">
        <f>(AB1788*'Propiedades físicas'!$F$9)/1000</f>
        <v>144.87064384001499</v>
      </c>
      <c r="AQ1788" s="31">
        <f>(AC1788*'Propiedades físicas'!$F$5)/1000</f>
        <v>107.71069029872903</v>
      </c>
      <c r="AR1788" s="31">
        <f>(AD1788*'Propiedades físicas'!$F$8)/1000</f>
        <v>16.823038581438734</v>
      </c>
      <c r="AS1788" s="31">
        <f>(AE1788*'Propiedades físicas'!$F$7)/1000</f>
        <v>1.1067578723935529</v>
      </c>
      <c r="AT1788" s="31">
        <f t="shared" si="1145"/>
        <v>1560.5623370924809</v>
      </c>
      <c r="AU1788" s="31">
        <f t="shared" si="1146"/>
        <v>0.65477577880043225</v>
      </c>
      <c r="AV1788" s="31">
        <f t="shared" si="1149"/>
        <v>0.17188213536109251</v>
      </c>
      <c r="AW1788" s="31">
        <f t="shared" si="1149"/>
        <v>9.2832333830333735E-2</v>
      </c>
      <c r="AX1788" s="31">
        <f t="shared" si="1149"/>
        <v>6.9020434325877206E-2</v>
      </c>
      <c r="AY1788" s="31">
        <f t="shared" si="1149"/>
        <v>1.0780113156378052E-2</v>
      </c>
      <c r="AZ1788" s="31">
        <f t="shared" si="1150"/>
        <v>7.0920452588621268E-4</v>
      </c>
      <c r="BA1788" s="31">
        <f t="shared" si="1147"/>
        <v>1</v>
      </c>
      <c r="BB1788" s="34">
        <f>AU1788*'Propiedades físicas'!$C$4+'Diseño reactor'!AV1788*'Propiedades físicas'!$C$5+'Diseño reactor'!AW1788*'Propiedades físicas'!$C$8+'Diseño reactor'!AX1788*'Propiedades físicas'!$C$9+'Diseño reactor'!AY1788*'Propiedades físicas'!$C$7+'Diseño reactor'!AZ1788*'Propiedades físicas'!$C$6</f>
        <v>875.45757983980275</v>
      </c>
      <c r="BC1788" s="45">
        <f>AU1788*'Propiedades físicas'!$L$4+'Diseño reactor'!AV1788*'Propiedades físicas'!$L$5+'Diseño reactor'!AW1788*'Propiedades físicas'!$L$8+AX1788*'Propiedades físicas'!$L$9+'Diseño reactor'!AY1788*'Propiedades físicas'!$L$7+'Diseño reactor'!AZ1788*'Propiedades físicas'!$L$6</f>
        <v>2.0935921322302042</v>
      </c>
      <c r="BD1788" s="29">
        <f t="shared" si="1126"/>
        <v>1.8010470455709136</v>
      </c>
      <c r="BE1788" s="58">
        <f t="shared" si="1127"/>
        <v>41.62384420534174</v>
      </c>
      <c r="BF1788" s="30">
        <f>AU1788*'Propiedades físicas'!$I$4+'Diseño reactor'!AV1788*'Propiedades físicas'!$I$5+'Diseño reactor'!AW1788*'Propiedades físicas'!$I$8+'Diseño reactor'!AX1788*'Propiedades físicas'!$I$9+'Diseño reactor'!AY1788*'Propiedades físicas'!$I$7+'Diseño reactor'!AZ1788*'Propiedades físicas'!$I$6</f>
        <v>1.9937190915177743E-2</v>
      </c>
      <c r="BG1788" s="24">
        <f>AU1788*'Propiedades físicas'!$O$4+'Diseño reactor'!AV1788*'Propiedades físicas'!$O$5+'Diseño reactor'!AW1788*'Propiedades físicas'!$O$8+'Diseño reactor'!AX1788*'Propiedades físicas'!$O$9+'Diseño reactor'!AY1788*'Propiedades físicas'!$O$7+'Diseño reactor'!AZ1788*'Propiedades físicas'!$O$6</f>
        <v>0.15329880669917351</v>
      </c>
      <c r="BH1788" s="54">
        <f t="shared" si="1128"/>
        <v>41227.342302240286</v>
      </c>
      <c r="BI1788" s="34">
        <f t="shared" si="1148"/>
        <v>272.28095859021886</v>
      </c>
      <c r="BJ1788" s="27">
        <f t="shared" si="1129"/>
        <v>4795.7257478996107</v>
      </c>
      <c r="BK1788" s="34">
        <f t="shared" si="1130"/>
        <v>565.5223341611628</v>
      </c>
      <c r="BL1788" s="27">
        <f t="shared" si="1131"/>
        <v>105.56437098860843</v>
      </c>
      <c r="BM1788" s="34">
        <f t="shared" si="1132"/>
        <v>1.1054421768707483</v>
      </c>
      <c r="BN1788" s="45">
        <f t="shared" si="1133"/>
        <v>1891.407826606918</v>
      </c>
      <c r="BO1788" s="45">
        <f t="shared" si="1134"/>
        <v>104.78453178709947</v>
      </c>
      <c r="BP1788" s="66">
        <f t="shared" si="1135"/>
        <v>6.6882977611411505</v>
      </c>
    </row>
    <row r="1789" spans="8:68">
      <c r="H1789" s="68">
        <v>1784</v>
      </c>
      <c r="I1789" s="31">
        <f>('Propiedades físicas'!$C$10*'Diseño reactor'!H1789)/1000</f>
        <v>1561.4375823740806</v>
      </c>
      <c r="J1789" s="31">
        <f t="shared" si="1113"/>
        <v>0.29203857083206419</v>
      </c>
      <c r="K1789" s="31">
        <f>(I1789*1000)/'Propiedades físicas'!$F$10</f>
        <v>10199.569881691797</v>
      </c>
      <c r="L1789" s="31">
        <f t="shared" si="1114"/>
        <v>1457.0814116702568</v>
      </c>
      <c r="M1789" s="31">
        <f t="shared" si="1115"/>
        <v>8742.4884700215407</v>
      </c>
      <c r="N1789" s="31">
        <f t="shared" si="1116"/>
        <v>0.81674967021875378</v>
      </c>
      <c r="O1789" s="32">
        <f t="shared" si="1117"/>
        <v>4.9004980213125231</v>
      </c>
      <c r="P1789" s="33">
        <f t="shared" si="1118"/>
        <v>0.65177094726937979</v>
      </c>
      <c r="Q1789" s="31">
        <f t="shared" si="1119"/>
        <v>4.6954631403895162</v>
      </c>
      <c r="R1789" s="31">
        <f t="shared" si="1120"/>
        <v>0.13165397239426654</v>
      </c>
      <c r="S1789" s="31">
        <f t="shared" si="1121"/>
        <v>0.20503488092300637</v>
      </c>
      <c r="T1789" s="31">
        <f t="shared" si="1122"/>
        <v>2.6593343136582903E-2</v>
      </c>
      <c r="U1789" s="31">
        <f t="shared" si="1123"/>
        <v>6.7314074185246646E-3</v>
      </c>
      <c r="V1789" s="47">
        <f t="shared" si="1136"/>
        <v>6.4544307399491978E-4</v>
      </c>
      <c r="W1789" s="31">
        <f t="shared" si="1124"/>
        <v>0.20199423270680614</v>
      </c>
      <c r="X1789" s="34">
        <f>(S1789*H1789*'Propiedades físicas'!$F$5*60*24*365)/(1000000)</f>
        <v>56613.370725094406</v>
      </c>
      <c r="Y1789" s="34">
        <f>(U1789*H1789*'Propiedades físicas'!$F$7*60*24*365)/(1000000)</f>
        <v>581.25748250937329</v>
      </c>
      <c r="Z1789" s="31">
        <f t="shared" si="1137"/>
        <v>1162.7593699285735</v>
      </c>
      <c r="AA1789" s="31">
        <f t="shared" si="1138"/>
        <v>8376.7062424548967</v>
      </c>
      <c r="AB1789" s="31">
        <f t="shared" si="1138"/>
        <v>234.87068675137152</v>
      </c>
      <c r="AC1789" s="31">
        <f t="shared" si="1138"/>
        <v>365.78222756664337</v>
      </c>
      <c r="AD1789" s="31">
        <f t="shared" si="1138"/>
        <v>47.442524155663897</v>
      </c>
      <c r="AE1789" s="31">
        <f t="shared" si="1139"/>
        <v>12.008830834648002</v>
      </c>
      <c r="AF1789" s="31">
        <f t="shared" si="1140"/>
        <v>10199.569881691797</v>
      </c>
      <c r="AG1789" s="31">
        <f t="shared" si="1141"/>
        <v>0.11400082389902771</v>
      </c>
      <c r="AH1789" s="31">
        <f t="shared" si="1142"/>
        <v>0.82128034217316004</v>
      </c>
      <c r="AI1789" s="31">
        <f t="shared" si="1142"/>
        <v>2.3027508951427827E-2</v>
      </c>
      <c r="AJ1789" s="31">
        <f t="shared" si="1142"/>
        <v>3.5862514969697064E-2</v>
      </c>
      <c r="AK1789" s="31">
        <f t="shared" si="1142"/>
        <v>4.6514240017927729E-3</v>
      </c>
      <c r="AL1789" s="31">
        <f t="shared" si="1143"/>
        <v>1.1773860048945616E-3</v>
      </c>
      <c r="AM1789" s="31">
        <f t="shared" si="1144"/>
        <v>1</v>
      </c>
      <c r="AN1789" s="31">
        <f>(Z1789*'Propiedades físicas'!$F$4)/1000</f>
        <v>1022.5073347277889</v>
      </c>
      <c r="AO1789" s="31">
        <f>(AA1789*'Propiedades físicas'!$F$6)/1000</f>
        <v>268.38966800825489</v>
      </c>
      <c r="AP1789" s="31">
        <f>(AB1789*'Propiedades físicas'!$F$9)/1000</f>
        <v>144.90347019125863</v>
      </c>
      <c r="AQ1789" s="31">
        <f>(AC1789*'Propiedades físicas'!$F$5)/1000</f>
        <v>107.71189255154948</v>
      </c>
      <c r="AR1789" s="31">
        <f>(AD1789*'Propiedades físicas'!$F$8)/1000</f>
        <v>16.819323663665958</v>
      </c>
      <c r="AS1789" s="31">
        <f>(AE1789*'Propiedades físicas'!$F$7)/1000</f>
        <v>1.1058932315627346</v>
      </c>
      <c r="AT1789" s="31">
        <f t="shared" si="1145"/>
        <v>1561.4375823740806</v>
      </c>
      <c r="AU1789" s="31">
        <f t="shared" si="1146"/>
        <v>0.65484995767369858</v>
      </c>
      <c r="AV1789" s="31">
        <f t="shared" si="1149"/>
        <v>0.17188626112110292</v>
      </c>
      <c r="AW1789" s="31">
        <f t="shared" si="1149"/>
        <v>9.2801320928205672E-2</v>
      </c>
      <c r="AX1789" s="31">
        <f t="shared" si="1149"/>
        <v>6.8982515706954753E-2</v>
      </c>
      <c r="AY1789" s="31">
        <f t="shared" si="1149"/>
        <v>1.0771691326971325E-2</v>
      </c>
      <c r="AZ1789" s="31">
        <f t="shared" si="1150"/>
        <v>7.0825324306674126E-4</v>
      </c>
      <c r="BA1789" s="31">
        <f t="shared" si="1147"/>
        <v>1</v>
      </c>
      <c r="BB1789" s="34">
        <f>AU1789*'Propiedades físicas'!$C$4+'Diseño reactor'!AV1789*'Propiedades físicas'!$C$5+'Diseño reactor'!AW1789*'Propiedades físicas'!$C$8+'Diseño reactor'!AX1789*'Propiedades físicas'!$C$9+'Diseño reactor'!AY1789*'Propiedades físicas'!$C$7+'Diseño reactor'!AZ1789*'Propiedades físicas'!$C$6</f>
        <v>875.45727641160897</v>
      </c>
      <c r="BC1789" s="45">
        <f>AU1789*'Propiedades físicas'!$L$4+'Diseño reactor'!AV1789*'Propiedades físicas'!$L$5+'Diseño reactor'!AW1789*'Propiedades físicas'!$L$8+AX1789*'Propiedades físicas'!$L$9+'Diseño reactor'!AY1789*'Propiedades físicas'!$L$7+'Diseño reactor'!AZ1789*'Propiedades físicas'!$L$6</f>
        <v>2.0936459916374441</v>
      </c>
      <c r="BD1789" s="29">
        <f t="shared" si="1126"/>
        <v>1.8001957268577564</v>
      </c>
      <c r="BE1789" s="58">
        <f t="shared" si="1127"/>
        <v>41.622920896932364</v>
      </c>
      <c r="BF1789" s="30">
        <f>AU1789*'Propiedades físicas'!$I$4+'Diseño reactor'!AV1789*'Propiedades físicas'!$I$5+'Diseño reactor'!AW1789*'Propiedades físicas'!$I$8+'Diseño reactor'!AX1789*'Propiedades físicas'!$I$9+'Diseño reactor'!AY1789*'Propiedades físicas'!$I$7+'Diseño reactor'!AZ1789*'Propiedades físicas'!$I$6</f>
        <v>1.9937328239534906E-2</v>
      </c>
      <c r="BG1789" s="24">
        <f>AU1789*'Propiedades físicas'!$O$4+'Diseño reactor'!AV1789*'Propiedades físicas'!$O$5+'Diseño reactor'!AW1789*'Propiedades físicas'!$O$8+'Diseño reactor'!AX1789*'Propiedades físicas'!$O$9+'Diseño reactor'!AY1789*'Propiedades físicas'!$O$7+'Diseño reactor'!AZ1789*'Propiedades físicas'!$O$6</f>
        <v>0.15330136884468112</v>
      </c>
      <c r="BH1789" s="54">
        <f t="shared" si="1128"/>
        <v>41227.044047450712</v>
      </c>
      <c r="BI1789" s="34">
        <f t="shared" si="1148"/>
        <v>272.28528790863783</v>
      </c>
      <c r="BJ1789" s="27">
        <f t="shared" si="1129"/>
        <v>4795.7280358187008</v>
      </c>
      <c r="BK1789" s="34">
        <f t="shared" si="1130"/>
        <v>565.53205576755443</v>
      </c>
      <c r="BL1789" s="27">
        <f t="shared" si="1131"/>
        <v>105.56470972914217</v>
      </c>
      <c r="BM1789" s="34">
        <f t="shared" si="1132"/>
        <v>1.1054421768707483</v>
      </c>
      <c r="BN1789" s="45">
        <f t="shared" si="1133"/>
        <v>1892.5943986519464</v>
      </c>
      <c r="BO1789" s="45">
        <f t="shared" si="1134"/>
        <v>104.79564269024624</v>
      </c>
      <c r="BP1789" s="66">
        <f t="shared" si="1135"/>
        <v>6.6882954430184274</v>
      </c>
    </row>
    <row r="1790" spans="8:68">
      <c r="H1790" s="68">
        <v>1785</v>
      </c>
      <c r="I1790" s="31">
        <f>('Propiedades físicas'!$C$10*'Diseño reactor'!H1790)/1000</f>
        <v>1562.3128276556804</v>
      </c>
      <c r="J1790" s="31">
        <f t="shared" si="1113"/>
        <v>0.29187496378958122</v>
      </c>
      <c r="K1790" s="31">
        <f>(I1790*1000)/'Propiedades físicas'!$F$10</f>
        <v>10205.28712938333</v>
      </c>
      <c r="L1790" s="31">
        <f t="shared" si="1114"/>
        <v>1457.8981613404758</v>
      </c>
      <c r="M1790" s="31">
        <f t="shared" si="1115"/>
        <v>8747.3889680428547</v>
      </c>
      <c r="N1790" s="31">
        <f t="shared" si="1116"/>
        <v>0.81674967021875389</v>
      </c>
      <c r="O1790" s="32">
        <f t="shared" si="1117"/>
        <v>4.900498021312524</v>
      </c>
      <c r="P1790" s="33">
        <f t="shared" si="1118"/>
        <v>0.65184471134350397</v>
      </c>
      <c r="Q1790" s="31">
        <f t="shared" si="1119"/>
        <v>4.6955757226926309</v>
      </c>
      <c r="R1790" s="31">
        <f t="shared" si="1120"/>
        <v>0.13161000149330876</v>
      </c>
      <c r="S1790" s="31">
        <f t="shared" si="1121"/>
        <v>0.20492229861989414</v>
      </c>
      <c r="T1790" s="31">
        <f t="shared" si="1122"/>
        <v>2.6572575019237907E-2</v>
      </c>
      <c r="U1790" s="31">
        <f t="shared" si="1123"/>
        <v>6.7223823627031824E-3</v>
      </c>
      <c r="V1790" s="47">
        <f t="shared" si="1136"/>
        <v>6.4551612191298454E-4</v>
      </c>
      <c r="W1790" s="31">
        <f t="shared" si="1124"/>
        <v>0.20190391852999781</v>
      </c>
      <c r="X1790" s="34">
        <f>(S1790*H1790*'Propiedades físicas'!$F$5*60*24*365)/(1000000)</f>
        <v>56614.00149955284</v>
      </c>
      <c r="Y1790" s="34">
        <f>(U1790*H1790*'Propiedades físicas'!$F$7*60*24*365)/(1000000)</f>
        <v>580.80354847248236</v>
      </c>
      <c r="Z1790" s="31">
        <f t="shared" si="1137"/>
        <v>1163.5428097481547</v>
      </c>
      <c r="AA1790" s="31">
        <f t="shared" si="1138"/>
        <v>8381.6026650063468</v>
      </c>
      <c r="AB1790" s="31">
        <f t="shared" si="1138"/>
        <v>234.92385266555613</v>
      </c>
      <c r="AC1790" s="31">
        <f t="shared" si="1138"/>
        <v>365.78630303651101</v>
      </c>
      <c r="AD1790" s="31">
        <f t="shared" si="1138"/>
        <v>47.432046409339662</v>
      </c>
      <c r="AE1790" s="31">
        <f t="shared" si="1139"/>
        <v>11.99945251742518</v>
      </c>
      <c r="AF1790" s="31">
        <f t="shared" si="1140"/>
        <v>10205.287129383332</v>
      </c>
      <c r="AG1790" s="31">
        <f t="shared" si="1141"/>
        <v>0.11401372592428601</v>
      </c>
      <c r="AH1790" s="31">
        <f t="shared" si="1142"/>
        <v>0.82130003386909267</v>
      </c>
      <c r="AI1790" s="31">
        <f t="shared" si="1142"/>
        <v>2.3019818030318537E-2</v>
      </c>
      <c r="AJ1790" s="31">
        <f t="shared" si="1142"/>
        <v>3.5842823273764576E-2</v>
      </c>
      <c r="AK1790" s="31">
        <f t="shared" si="1142"/>
        <v>4.6477914641688094E-3</v>
      </c>
      <c r="AL1790" s="31">
        <f t="shared" si="1143"/>
        <v>1.175807438369474E-3</v>
      </c>
      <c r="AM1790" s="31">
        <f t="shared" si="1144"/>
        <v>1</v>
      </c>
      <c r="AN1790" s="31">
        <f>(Z1790*'Propiedades físicas'!$F$4)/1000</f>
        <v>1023.1962760363323</v>
      </c>
      <c r="AO1790" s="31">
        <f>(AA1790*'Propiedades físicas'!$F$6)/1000</f>
        <v>268.54654938680335</v>
      </c>
      <c r="AP1790" s="31">
        <f>(AB1790*'Propiedades físicas'!$F$9)/1000</f>
        <v>144.93627090201483</v>
      </c>
      <c r="AQ1790" s="31">
        <f>(AC1790*'Propiedades físicas'!$F$5)/1000</f>
        <v>107.7130926551614</v>
      </c>
      <c r="AR1790" s="31">
        <f>(AD1790*'Propiedades físicas'!$F$8)/1000</f>
        <v>16.81560909303909</v>
      </c>
      <c r="AS1790" s="31">
        <f>(AE1790*'Propiedades físicas'!$F$7)/1000</f>
        <v>1.105029582329685</v>
      </c>
      <c r="AT1790" s="31">
        <f t="shared" si="1145"/>
        <v>1562.3128276556806</v>
      </c>
      <c r="AU1790" s="31">
        <f t="shared" si="1146"/>
        <v>0.65492407021433952</v>
      </c>
      <c r="AV1790" s="31">
        <f t="shared" si="1149"/>
        <v>0.17189038240809257</v>
      </c>
      <c r="AW1790" s="31">
        <f t="shared" si="1149"/>
        <v>9.2770326362549366E-2</v>
      </c>
      <c r="AX1790" s="31">
        <f t="shared" si="1149"/>
        <v>6.8944638198221581E-2</v>
      </c>
      <c r="AY1790" s="31">
        <f t="shared" si="1149"/>
        <v>1.0763279155988018E-2</v>
      </c>
      <c r="AZ1790" s="31">
        <f t="shared" si="1150"/>
        <v>7.0730366080897552E-4</v>
      </c>
      <c r="BA1790" s="31">
        <f t="shared" si="1147"/>
        <v>1.0000000000000002</v>
      </c>
      <c r="BB1790" s="34">
        <f>AU1790*'Propiedades físicas'!$C$4+'Diseño reactor'!AV1790*'Propiedades físicas'!$C$5+'Diseño reactor'!AW1790*'Propiedades físicas'!$C$8+'Diseño reactor'!AX1790*'Propiedades físicas'!$C$9+'Diseño reactor'!AY1790*'Propiedades físicas'!$C$7+'Diseño reactor'!AZ1790*'Propiedades físicas'!$C$6</f>
        <v>875.45697349533441</v>
      </c>
      <c r="BC1790" s="45">
        <f>AU1790*'Propiedades físicas'!$L$4+'Diseño reactor'!AV1790*'Propiedades físicas'!$L$5+'Diseño reactor'!AW1790*'Propiedades físicas'!$L$8+AX1790*'Propiedades físicas'!$L$9+'Diseño reactor'!AY1790*'Propiedades físicas'!$L$7+'Diseño reactor'!AZ1790*'Propiedades físicas'!$L$6</f>
        <v>2.0936998007081589</v>
      </c>
      <c r="BD1790" s="29">
        <f t="shared" si="1126"/>
        <v>1.7993452139728168</v>
      </c>
      <c r="BE1790" s="58">
        <f t="shared" si="1127"/>
        <v>41.621998478123082</v>
      </c>
      <c r="BF1790" s="30">
        <f>AU1790*'Propiedades físicas'!$I$4+'Diseño reactor'!AV1790*'Propiedades físicas'!$I$5+'Diseño reactor'!AW1790*'Propiedades físicas'!$I$8+'Diseño reactor'!AX1790*'Propiedades físicas'!$I$9+'Diseño reactor'!AY1790*'Propiedades físicas'!$I$7+'Diseño reactor'!AZ1790*'Propiedades físicas'!$I$6</f>
        <v>1.9937465322906262E-2</v>
      </c>
      <c r="BG1790" s="24">
        <f>AU1790*'Propiedades físicas'!$O$4+'Diseño reactor'!AV1790*'Propiedades físicas'!$O$5+'Diseño reactor'!AW1790*'Propiedades físicas'!$O$8+'Diseño reactor'!AX1790*'Propiedades físicas'!$O$9+'Diseño reactor'!AY1790*'Propiedades físicas'!$O$7+'Diseño reactor'!AZ1790*'Propiedades físicas'!$O$6</f>
        <v>0.15330392873829535</v>
      </c>
      <c r="BH1790" s="54">
        <f t="shared" si="1128"/>
        <v>41226.746319187994</v>
      </c>
      <c r="BI1790" s="34">
        <f t="shared" si="1148"/>
        <v>272.28961134097307</v>
      </c>
      <c r="BJ1790" s="27">
        <f t="shared" si="1129"/>
        <v>4795.7303294434059</v>
      </c>
      <c r="BK1790" s="34">
        <f t="shared" si="1130"/>
        <v>565.54176974851816</v>
      </c>
      <c r="BL1790" s="27">
        <f t="shared" si="1131"/>
        <v>105.56504819451392</v>
      </c>
      <c r="BM1790" s="34">
        <f t="shared" si="1132"/>
        <v>1.1054421768707483</v>
      </c>
      <c r="BN1790" s="45">
        <f t="shared" si="1133"/>
        <v>1893.7810030314724</v>
      </c>
      <c r="BO1790" s="45">
        <f t="shared" si="1134"/>
        <v>104.80674365958029</v>
      </c>
      <c r="BP1790" s="66">
        <f t="shared" si="1135"/>
        <v>6.6882931288066514</v>
      </c>
    </row>
    <row r="1791" spans="8:68">
      <c r="H1791" s="68">
        <v>1786</v>
      </c>
      <c r="I1791" s="31">
        <f>('Propiedades físicas'!$C$10*'Diseño reactor'!H1791)/1000</f>
        <v>1563.1880729372801</v>
      </c>
      <c r="J1791" s="31">
        <f t="shared" si="1113"/>
        <v>0.29171153995767218</v>
      </c>
      <c r="K1791" s="31">
        <f>(I1791*1000)/'Propiedades físicas'!$F$10</f>
        <v>10211.004377074862</v>
      </c>
      <c r="L1791" s="31">
        <f t="shared" si="1114"/>
        <v>1458.7149110106945</v>
      </c>
      <c r="M1791" s="31">
        <f t="shared" si="1115"/>
        <v>8752.2894660641668</v>
      </c>
      <c r="N1791" s="31">
        <f t="shared" si="1116"/>
        <v>0.816749670218754</v>
      </c>
      <c r="O1791" s="32">
        <f t="shared" si="1117"/>
        <v>4.9004980213125231</v>
      </c>
      <c r="P1791" s="33">
        <f t="shared" si="1118"/>
        <v>0.65191840948540614</v>
      </c>
      <c r="Q1791" s="31">
        <f t="shared" si="1119"/>
        <v>4.6956881830011481</v>
      </c>
      <c r="R1791" s="31">
        <f t="shared" si="1120"/>
        <v>0.13156605658864587</v>
      </c>
      <c r="S1791" s="31">
        <f t="shared" si="1121"/>
        <v>0.20480983831137481</v>
      </c>
      <c r="T1791" s="31">
        <f t="shared" si="1122"/>
        <v>2.6551830711377174E-2</v>
      </c>
      <c r="U1791" s="31">
        <f t="shared" si="1123"/>
        <v>6.7133734333248629E-3</v>
      </c>
      <c r="V1791" s="47">
        <f t="shared" si="1136"/>
        <v>6.4558910453894587E-4</v>
      </c>
      <c r="W1791" s="31">
        <f t="shared" si="1124"/>
        <v>0.20181368507831823</v>
      </c>
      <c r="X1791" s="34">
        <f>(S1791*H1791*'Propiedades físicas'!$F$5*60*24*365)/(1000000)</f>
        <v>56614.631146910382</v>
      </c>
      <c r="Y1791" s="34">
        <f>(U1791*H1791*'Propiedades físicas'!$F$7*60*24*365)/(1000000)</f>
        <v>580.35013484556077</v>
      </c>
      <c r="Z1791" s="31">
        <f t="shared" si="1137"/>
        <v>1164.3262793409353</v>
      </c>
      <c r="AA1791" s="31">
        <f t="shared" si="1138"/>
        <v>8386.49909484005</v>
      </c>
      <c r="AB1791" s="31">
        <f t="shared" si="1138"/>
        <v>234.97697706732151</v>
      </c>
      <c r="AC1791" s="31">
        <f t="shared" si="1138"/>
        <v>365.7903712241154</v>
      </c>
      <c r="AD1791" s="31">
        <f t="shared" si="1138"/>
        <v>47.421569650519636</v>
      </c>
      <c r="AE1791" s="31">
        <f t="shared" si="1139"/>
        <v>11.990084951918204</v>
      </c>
      <c r="AF1791" s="31">
        <f t="shared" si="1140"/>
        <v>10211.00437707486</v>
      </c>
      <c r="AG1791" s="31">
        <f t="shared" si="1141"/>
        <v>0.11402661641738314</v>
      </c>
      <c r="AH1791" s="31">
        <f t="shared" si="1142"/>
        <v>0.82131970422703171</v>
      </c>
      <c r="AI1791" s="31">
        <f t="shared" si="1142"/>
        <v>2.3012131656203954E-2</v>
      </c>
      <c r="AJ1791" s="31">
        <f t="shared" si="1142"/>
        <v>3.5823152915825419E-2</v>
      </c>
      <c r="AK1791" s="31">
        <f t="shared" si="1142"/>
        <v>4.6441630910459431E-3</v>
      </c>
      <c r="AL1791" s="31">
        <f t="shared" si="1143"/>
        <v>1.1742316925098602E-3</v>
      </c>
      <c r="AM1791" s="31">
        <f t="shared" si="1144"/>
        <v>1</v>
      </c>
      <c r="AN1791" s="31">
        <f>(Z1791*'Propiedades físicas'!$F$4)/1000</f>
        <v>1023.8852435268317</v>
      </c>
      <c r="AO1791" s="31">
        <f>(AA1791*'Propiedades físicas'!$F$6)/1000</f>
        <v>268.70343099867517</v>
      </c>
      <c r="AP1791" s="31">
        <f>(AB1791*'Propiedades físicas'!$F$9)/1000</f>
        <v>144.96904600168398</v>
      </c>
      <c r="AQ1791" s="31">
        <f>(AC1791*'Propiedades físicas'!$F$5)/1000</f>
        <v>107.71429061436528</v>
      </c>
      <c r="AR1791" s="31">
        <f>(AD1791*'Propiedades físicas'!$F$8)/1000</f>
        <v>16.811894872502215</v>
      </c>
      <c r="AS1791" s="31">
        <f>(AE1791*'Propiedades físicas'!$F$7)/1000</f>
        <v>1.1041669232221474</v>
      </c>
      <c r="AT1791" s="31">
        <f t="shared" si="1145"/>
        <v>1563.1880729372806</v>
      </c>
      <c r="AU1791" s="31">
        <f t="shared" si="1146"/>
        <v>0.65499811651128992</v>
      </c>
      <c r="AV1791" s="31">
        <f t="shared" si="1149"/>
        <v>0.17189449922924041</v>
      </c>
      <c r="AW1791" s="31">
        <f t="shared" si="1149"/>
        <v>9.2739350121372466E-2</v>
      </c>
      <c r="AX1791" s="31">
        <f t="shared" si="1149"/>
        <v>6.8906801733694567E-2</v>
      </c>
      <c r="AY1791" s="31">
        <f t="shared" si="1149"/>
        <v>1.0754876629087968E-2</v>
      </c>
      <c r="AZ1791" s="31">
        <f t="shared" si="1150"/>
        <v>7.063557753145994E-4</v>
      </c>
      <c r="BA1791" s="31">
        <f t="shared" si="1147"/>
        <v>0.99999999999999989</v>
      </c>
      <c r="BB1791" s="34">
        <f>AU1791*'Propiedades físicas'!$C$4+'Diseño reactor'!AV1791*'Propiedades físicas'!$C$5+'Diseño reactor'!AW1791*'Propiedades físicas'!$C$8+'Diseño reactor'!AX1791*'Propiedades físicas'!$C$9+'Diseño reactor'!AY1791*'Propiedades físicas'!$C$7+'Diseño reactor'!AZ1791*'Propiedades físicas'!$C$6</f>
        <v>875.45667108989721</v>
      </c>
      <c r="BC1791" s="45">
        <f>AU1791*'Propiedades físicas'!$L$4+'Diseño reactor'!AV1791*'Propiedades físicas'!$L$5+'Diseño reactor'!AW1791*'Propiedades físicas'!$L$8+AX1791*'Propiedades físicas'!$L$9+'Diseño reactor'!AY1791*'Propiedades físicas'!$L$7+'Diseño reactor'!AZ1791*'Propiedades físicas'!$L$6</f>
        <v>2.0937535595122556</v>
      </c>
      <c r="BD1791" s="29">
        <f t="shared" si="1126"/>
        <v>1.7984955057711389</v>
      </c>
      <c r="BE1791" s="58">
        <f t="shared" si="1127"/>
        <v>41.621076947623678</v>
      </c>
      <c r="BF1791" s="30">
        <f>AU1791*'Propiedades físicas'!$I$4+'Diseño reactor'!AV1791*'Propiedades físicas'!$I$5+'Diseño reactor'!AW1791*'Propiedades físicas'!$I$8+'Diseño reactor'!AX1791*'Propiedades físicas'!$I$9+'Diseño reactor'!AY1791*'Propiedades físicas'!$I$7+'Diseño reactor'!AZ1791*'Propiedades físicas'!$I$6</f>
        <v>1.9937602165795092E-2</v>
      </c>
      <c r="BG1791" s="24">
        <f>AU1791*'Propiedades físicas'!$O$4+'Diseño reactor'!AV1791*'Propiedades físicas'!$O$5+'Diseño reactor'!AW1791*'Propiedades físicas'!$O$8+'Diseño reactor'!AX1791*'Propiedades físicas'!$O$9+'Diseño reactor'!AY1791*'Propiedades físicas'!$O$7+'Diseño reactor'!AZ1791*'Propiedades físicas'!$O$6</f>
        <v>0.15330648638289965</v>
      </c>
      <c r="BH1791" s="54">
        <f t="shared" si="1128"/>
        <v>41226.449116338874</v>
      </c>
      <c r="BI1791" s="34">
        <f t="shared" si="1148"/>
        <v>272.29392889816467</v>
      </c>
      <c r="BJ1791" s="27">
        <f t="shared" si="1129"/>
        <v>4795.73262875415</v>
      </c>
      <c r="BK1791" s="34">
        <f t="shared" si="1130"/>
        <v>565.55147611240432</v>
      </c>
      <c r="BL1791" s="27">
        <f t="shared" si="1131"/>
        <v>105.56538638503736</v>
      </c>
      <c r="BM1791" s="34">
        <f t="shared" si="1132"/>
        <v>1.1054421768707483</v>
      </c>
      <c r="BN1791" s="45">
        <f t="shared" si="1133"/>
        <v>1894.9676397006897</v>
      </c>
      <c r="BO1791" s="45">
        <f t="shared" si="1134"/>
        <v>104.81783470841732</v>
      </c>
      <c r="BP1791" s="66">
        <f t="shared" si="1135"/>
        <v>6.6882908184975571</v>
      </c>
    </row>
    <row r="1792" spans="8:68">
      <c r="H1792" s="68">
        <v>1787</v>
      </c>
      <c r="I1792" s="31">
        <f>('Propiedades físicas'!$C$10*'Diseño reactor'!H1792)/1000</f>
        <v>1564.0633182188801</v>
      </c>
      <c r="J1792" s="31">
        <f t="shared" si="1113"/>
        <v>0.29154829902876467</v>
      </c>
      <c r="K1792" s="31">
        <f>(I1792*1000)/'Propiedades físicas'!$F$10</f>
        <v>10216.721624766393</v>
      </c>
      <c r="L1792" s="31">
        <f t="shared" si="1114"/>
        <v>1459.5316606809131</v>
      </c>
      <c r="M1792" s="31">
        <f t="shared" si="1115"/>
        <v>8757.189964085479</v>
      </c>
      <c r="N1792" s="31">
        <f t="shared" si="1116"/>
        <v>0.81674967021875378</v>
      </c>
      <c r="O1792" s="32">
        <f t="shared" si="1117"/>
        <v>4.9004980213125231</v>
      </c>
      <c r="P1792" s="33">
        <f t="shared" si="1118"/>
        <v>0.65199204178344405</v>
      </c>
      <c r="Q1792" s="31">
        <f t="shared" si="1119"/>
        <v>4.6958005215107805</v>
      </c>
      <c r="R1792" s="31">
        <f t="shared" si="1120"/>
        <v>0.13152213766326304</v>
      </c>
      <c r="S1792" s="31">
        <f t="shared" si="1121"/>
        <v>0.20469749980174282</v>
      </c>
      <c r="T1792" s="31">
        <f t="shared" si="1122"/>
        <v>2.65311101776604E-2</v>
      </c>
      <c r="U1792" s="31">
        <f t="shared" si="1123"/>
        <v>6.7043805943863199E-3</v>
      </c>
      <c r="V1792" s="47">
        <f t="shared" si="1136"/>
        <v>6.4566202196030377E-4</v>
      </c>
      <c r="W1792" s="31">
        <f t="shared" si="1124"/>
        <v>0.2017235322435845</v>
      </c>
      <c r="X1792" s="34">
        <f>(S1792*H1792*'Propiedades físicas'!$F$5*60*24*365)/(1000000)</f>
        <v>56615.25966968335</v>
      </c>
      <c r="Y1792" s="34">
        <f>(U1792*H1792*'Propiedades físicas'!$F$7*60*24*365)/(1000000)</f>
        <v>579.89724085616615</v>
      </c>
      <c r="Z1792" s="31">
        <f t="shared" si="1137"/>
        <v>1165.1097786670146</v>
      </c>
      <c r="AA1792" s="31">
        <f t="shared" si="1138"/>
        <v>8391.3955319397646</v>
      </c>
      <c r="AB1792" s="31">
        <f t="shared" si="1138"/>
        <v>235.03006000425106</v>
      </c>
      <c r="AC1792" s="31">
        <f t="shared" si="1138"/>
        <v>365.79443214571444</v>
      </c>
      <c r="AD1792" s="31">
        <f t="shared" si="1138"/>
        <v>47.411093887479133</v>
      </c>
      <c r="AE1792" s="31">
        <f t="shared" si="1139"/>
        <v>11.980728122168353</v>
      </c>
      <c r="AF1792" s="31">
        <f t="shared" si="1140"/>
        <v>10216.721624766393</v>
      </c>
      <c r="AG1792" s="31">
        <f t="shared" si="1141"/>
        <v>0.11403949539377364</v>
      </c>
      <c r="AH1792" s="31">
        <f t="shared" si="1142"/>
        <v>0.82133935328120833</v>
      </c>
      <c r="AI1792" s="31">
        <f t="shared" si="1142"/>
        <v>2.3004449826107998E-2</v>
      </c>
      <c r="AJ1792" s="31">
        <f t="shared" si="1142"/>
        <v>3.5803503861648808E-2</v>
      </c>
      <c r="AK1792" s="31">
        <f t="shared" si="1142"/>
        <v>4.6405388762428175E-3</v>
      </c>
      <c r="AL1792" s="31">
        <f t="shared" si="1143"/>
        <v>1.1726587610183903E-3</v>
      </c>
      <c r="AM1792" s="31">
        <f t="shared" si="1144"/>
        <v>1</v>
      </c>
      <c r="AN1792" s="31">
        <f>(Z1792*'Propiedades físicas'!$F$4)/1000</f>
        <v>1024.5742371641993</v>
      </c>
      <c r="AO1792" s="31">
        <f>(AA1792*'Propiedades físicas'!$F$6)/1000</f>
        <v>268.86031284335007</v>
      </c>
      <c r="AP1792" s="31">
        <f>(AB1792*'Propiedades físicas'!$F$9)/1000</f>
        <v>145.00179551962268</v>
      </c>
      <c r="AQ1792" s="31">
        <f>(AC1792*'Propiedades físicas'!$F$5)/1000</f>
        <v>107.71548643394854</v>
      </c>
      <c r="AR1792" s="31">
        <f>(AD1792*'Propiedades físicas'!$F$8)/1000</f>
        <v>16.808181004989095</v>
      </c>
      <c r="AS1792" s="31">
        <f>(AE1792*'Propiedades físicas'!$F$7)/1000</f>
        <v>1.1033052527704836</v>
      </c>
      <c r="AT1792" s="31">
        <f t="shared" si="1145"/>
        <v>1564.0633182188803</v>
      </c>
      <c r="AU1792" s="31">
        <f t="shared" si="1146"/>
        <v>0.65507209665332544</v>
      </c>
      <c r="AV1792" s="31">
        <f t="shared" si="1149"/>
        <v>0.17189861159171105</v>
      </c>
      <c r="AW1792" s="31">
        <f t="shared" si="1149"/>
        <v>9.2708392192681441E-2</v>
      </c>
      <c r="AX1792" s="31">
        <f t="shared" si="1149"/>
        <v>6.8869006247529979E-2</v>
      </c>
      <c r="AY1792" s="31">
        <f t="shared" si="1149"/>
        <v>1.0746483731956497E-2</v>
      </c>
      <c r="AZ1792" s="31">
        <f t="shared" si="1150"/>
        <v>7.0540958279547306E-4</v>
      </c>
      <c r="BA1792" s="31">
        <f t="shared" si="1147"/>
        <v>1</v>
      </c>
      <c r="BB1792" s="34">
        <f>AU1792*'Propiedades físicas'!$C$4+'Diseño reactor'!AV1792*'Propiedades físicas'!$C$5+'Diseño reactor'!AW1792*'Propiedades físicas'!$C$8+'Diseño reactor'!AX1792*'Propiedades físicas'!$C$9+'Diseño reactor'!AY1792*'Propiedades físicas'!$C$7+'Diseño reactor'!AZ1792*'Propiedades físicas'!$C$6</f>
        <v>875.45636919421941</v>
      </c>
      <c r="BC1792" s="45">
        <f>AU1792*'Propiedades físicas'!$L$4+'Diseño reactor'!AV1792*'Propiedades físicas'!$L$5+'Diseño reactor'!AW1792*'Propiedades físicas'!$L$8+AX1792*'Propiedades físicas'!$L$9+'Diseño reactor'!AY1792*'Propiedades físicas'!$L$7+'Diseño reactor'!AZ1792*'Propiedades físicas'!$L$6</f>
        <v>2.093807268119511</v>
      </c>
      <c r="BD1792" s="29">
        <f t="shared" si="1126"/>
        <v>1.7976466011099344</v>
      </c>
      <c r="BE1792" s="58">
        <f t="shared" si="1127"/>
        <v>41.62015630414642</v>
      </c>
      <c r="BF1792" s="30">
        <f>AU1792*'Propiedades físicas'!$I$4+'Diseño reactor'!AV1792*'Propiedades físicas'!$I$5+'Diseño reactor'!AW1792*'Propiedades físicas'!$I$8+'Diseño reactor'!AX1792*'Propiedades físicas'!$I$9+'Diseño reactor'!AY1792*'Propiedades físicas'!$I$7+'Diseño reactor'!AZ1792*'Propiedades físicas'!$I$6</f>
        <v>1.9937738768703372E-2</v>
      </c>
      <c r="BG1792" s="24">
        <f>AU1792*'Propiedades físicas'!$O$4+'Diseño reactor'!AV1792*'Propiedades físicas'!$O$5+'Diseño reactor'!AW1792*'Propiedades físicas'!$O$8+'Diseño reactor'!AX1792*'Propiedades físicas'!$O$9+'Diseño reactor'!AY1792*'Propiedades físicas'!$O$7+'Diseño reactor'!AZ1792*'Propiedades físicas'!$O$6</f>
        <v>0.15330904178137272</v>
      </c>
      <c r="BH1792" s="54">
        <f t="shared" si="1128"/>
        <v>41226.152437793062</v>
      </c>
      <c r="BI1792" s="34">
        <f t="shared" si="1148"/>
        <v>272.29824059112633</v>
      </c>
      <c r="BJ1792" s="27">
        <f t="shared" si="1129"/>
        <v>4795.7349337314508</v>
      </c>
      <c r="BK1792" s="34">
        <f t="shared" si="1130"/>
        <v>565.5611748675567</v>
      </c>
      <c r="BL1792" s="27">
        <f t="shared" si="1131"/>
        <v>105.56572430102574</v>
      </c>
      <c r="BM1792" s="34">
        <f t="shared" si="1132"/>
        <v>1.1054421768707483</v>
      </c>
      <c r="BN1792" s="45">
        <f t="shared" si="1133"/>
        <v>1896.1543086148727</v>
      </c>
      <c r="BO1792" s="45">
        <f t="shared" si="1134"/>
        <v>104.82891585004909</v>
      </c>
      <c r="BP1792" s="66">
        <f t="shared" si="1135"/>
        <v>6.6882885120829085</v>
      </c>
    </row>
    <row r="1793" spans="8:68">
      <c r="H1793" s="68">
        <v>1788</v>
      </c>
      <c r="I1793" s="31">
        <f>('Propiedades físicas'!$C$10*'Diseño reactor'!H1793)/1000</f>
        <v>1564.9385635004799</v>
      </c>
      <c r="J1793" s="31">
        <f t="shared" si="1113"/>
        <v>0.29138524069597455</v>
      </c>
      <c r="K1793" s="31">
        <f>(I1793*1000)/'Propiedades físicas'!$F$10</f>
        <v>10222.438872457924</v>
      </c>
      <c r="L1793" s="31">
        <f t="shared" si="1114"/>
        <v>1460.3484103511319</v>
      </c>
      <c r="M1793" s="31">
        <f t="shared" si="1115"/>
        <v>8762.0904621067912</v>
      </c>
      <c r="N1793" s="31">
        <f t="shared" si="1116"/>
        <v>0.81674967021875389</v>
      </c>
      <c r="O1793" s="32">
        <f t="shared" si="1117"/>
        <v>4.9004980213125231</v>
      </c>
      <c r="P1793" s="33">
        <f t="shared" si="1118"/>
        <v>0.65206560832581884</v>
      </c>
      <c r="Q1793" s="31">
        <f t="shared" si="1119"/>
        <v>4.6959127384168173</v>
      </c>
      <c r="R1793" s="31">
        <f t="shared" si="1120"/>
        <v>0.1314782447001443</v>
      </c>
      <c r="S1793" s="31">
        <f t="shared" si="1121"/>
        <v>0.20458528289570635</v>
      </c>
      <c r="T1793" s="31">
        <f t="shared" si="1122"/>
        <v>2.6510413382810145E-2</v>
      </c>
      <c r="U1793" s="31">
        <f t="shared" si="1123"/>
        <v>6.6954038099805904E-3</v>
      </c>
      <c r="V1793" s="47">
        <f t="shared" si="1136"/>
        <v>6.4573487426440319E-4</v>
      </c>
      <c r="W1793" s="31">
        <f t="shared" si="1124"/>
        <v>0.20163345991780679</v>
      </c>
      <c r="X1793" s="34">
        <f>(S1793*H1793*'Propiedades físicas'!$F$5*60*24*365)/(1000000)</f>
        <v>56615.887070381352</v>
      </c>
      <c r="Y1793" s="34">
        <f>(U1793*H1793*'Propiedades físicas'!$F$7*60*24*365)/(1000000)</f>
        <v>579.44486573323104</v>
      </c>
      <c r="Z1793" s="31">
        <f t="shared" si="1137"/>
        <v>1165.8933076865642</v>
      </c>
      <c r="AA1793" s="31">
        <f t="shared" si="1138"/>
        <v>8396.2919762892689</v>
      </c>
      <c r="AB1793" s="31">
        <f t="shared" si="1138"/>
        <v>235.08310152385801</v>
      </c>
      <c r="AC1793" s="31">
        <f t="shared" si="1138"/>
        <v>365.79848581752293</v>
      </c>
      <c r="AD1793" s="31">
        <f t="shared" si="1138"/>
        <v>47.400619128464541</v>
      </c>
      <c r="AE1793" s="31">
        <f t="shared" si="1139"/>
        <v>11.971382012245295</v>
      </c>
      <c r="AF1793" s="31">
        <f t="shared" si="1140"/>
        <v>10222.438872457922</v>
      </c>
      <c r="AG1793" s="31">
        <f t="shared" si="1141"/>
        <v>0.11405236286888477</v>
      </c>
      <c r="AH1793" s="31">
        <f t="shared" si="1142"/>
        <v>0.82135898106578087</v>
      </c>
      <c r="AI1793" s="31">
        <f t="shared" si="1142"/>
        <v>2.2996772537054431E-2</v>
      </c>
      <c r="AJ1793" s="31">
        <f t="shared" si="1142"/>
        <v>3.5783876077076407E-2</v>
      </c>
      <c r="AK1793" s="31">
        <f t="shared" si="1142"/>
        <v>4.6369188135890861E-3</v>
      </c>
      <c r="AL1793" s="31">
        <f t="shared" si="1143"/>
        <v>1.1710886376146018E-3</v>
      </c>
      <c r="AM1793" s="31">
        <f t="shared" si="1144"/>
        <v>1.0000000000000002</v>
      </c>
      <c r="AN1793" s="31">
        <f>(Z1793*'Propiedades físicas'!$F$4)/1000</f>
        <v>1025.2632569134109</v>
      </c>
      <c r="AO1793" s="31">
        <f>(AA1793*'Propiedades físicas'!$F$6)/1000</f>
        <v>269.01719492030821</v>
      </c>
      <c r="AP1793" s="31">
        <f>(AB1793*'Propiedades físicas'!$F$9)/1000</f>
        <v>145.03451948514419</v>
      </c>
      <c r="AQ1793" s="31">
        <f>(AC1793*'Propiedades físicas'!$F$5)/1000</f>
        <v>107.71668011868599</v>
      </c>
      <c r="AR1793" s="31">
        <f>(AD1793*'Propiedades físicas'!$F$8)/1000</f>
        <v>16.804467493423243</v>
      </c>
      <c r="AS1793" s="31">
        <f>(AE1793*'Propiedades físicas'!$F$7)/1000</f>
        <v>1.1024445695076692</v>
      </c>
      <c r="AT1793" s="31">
        <f t="shared" si="1145"/>
        <v>1564.9385635004801</v>
      </c>
      <c r="AU1793" s="31">
        <f t="shared" si="1146"/>
        <v>0.65514601072906364</v>
      </c>
      <c r="AV1793" s="31">
        <f t="shared" si="1149"/>
        <v>0.17190271950265329</v>
      </c>
      <c r="AW1793" s="31">
        <f t="shared" si="1149"/>
        <v>9.2677452564481899E-2</v>
      </c>
      <c r="AX1793" s="31">
        <f t="shared" si="1149"/>
        <v>6.8831251674023264E-2</v>
      </c>
      <c r="AY1793" s="31">
        <f t="shared" si="1149"/>
        <v>1.0738100450304411E-2</v>
      </c>
      <c r="AZ1793" s="31">
        <f t="shared" si="1150"/>
        <v>7.0446507947360135E-4</v>
      </c>
      <c r="BA1793" s="31">
        <f t="shared" si="1147"/>
        <v>1</v>
      </c>
      <c r="BB1793" s="34">
        <f>AU1793*'Propiedades físicas'!$C$4+'Diseño reactor'!AV1793*'Propiedades físicas'!$C$5+'Diseño reactor'!AW1793*'Propiedades físicas'!$C$8+'Diseño reactor'!AX1793*'Propiedades físicas'!$C$9+'Diseño reactor'!AY1793*'Propiedades físicas'!$C$7+'Diseño reactor'!AZ1793*'Propiedades físicas'!$C$6</f>
        <v>875.45606780722483</v>
      </c>
      <c r="BC1793" s="45">
        <f>AU1793*'Propiedades físicas'!$L$4+'Diseño reactor'!AV1793*'Propiedades físicas'!$L$5+'Diseño reactor'!AW1793*'Propiedades físicas'!$L$8+AX1793*'Propiedades físicas'!$L$9+'Diseño reactor'!AY1793*'Propiedades físicas'!$L$7+'Diseño reactor'!AZ1793*'Propiedades físicas'!$L$6</f>
        <v>2.0938609265995756</v>
      </c>
      <c r="BD1793" s="29">
        <f t="shared" si="1126"/>
        <v>1.7967984988485814</v>
      </c>
      <c r="BE1793" s="58">
        <f t="shared" si="1127"/>
        <v>41.619236546406079</v>
      </c>
      <c r="BF1793" s="30">
        <f>AU1793*'Propiedades físicas'!$I$4+'Diseño reactor'!AV1793*'Propiedades físicas'!$I$5+'Diseño reactor'!AW1793*'Propiedades físicas'!$I$8+'Diseño reactor'!AX1793*'Propiedades físicas'!$I$9+'Diseño reactor'!AY1793*'Propiedades físicas'!$I$7+'Diseño reactor'!AZ1793*'Propiedades físicas'!$I$6</f>
        <v>1.9937875132131862E-2</v>
      </c>
      <c r="BG1793" s="24">
        <f>AU1793*'Propiedades físicas'!$O$4+'Diseño reactor'!AV1793*'Propiedades físicas'!$O$5+'Diseño reactor'!AW1793*'Propiedades físicas'!$O$8+'Diseño reactor'!AX1793*'Propiedades físicas'!$O$9+'Diseño reactor'!AY1793*'Propiedades físicas'!$O$7+'Diseño reactor'!AZ1793*'Propiedades físicas'!$O$6</f>
        <v>0.15331159493658861</v>
      </c>
      <c r="BH1793" s="54">
        <f t="shared" si="1128"/>
        <v>41225.856282442939</v>
      </c>
      <c r="BI1793" s="34">
        <f t="shared" si="1148"/>
        <v>272.30254643074676</v>
      </c>
      <c r="BJ1793" s="27">
        <f t="shared" si="1129"/>
        <v>4795.7372443558552</v>
      </c>
      <c r="BK1793" s="34">
        <f t="shared" si="1130"/>
        <v>565.57086602230504</v>
      </c>
      <c r="BL1793" s="27">
        <f t="shared" si="1131"/>
        <v>105.5660619427919</v>
      </c>
      <c r="BM1793" s="34">
        <f t="shared" si="1132"/>
        <v>1.1054421768707483</v>
      </c>
      <c r="BN1793" s="45">
        <f t="shared" si="1133"/>
        <v>1897.3410097293795</v>
      </c>
      <c r="BO1793" s="45">
        <f t="shared" si="1134"/>
        <v>104.83998709774377</v>
      </c>
      <c r="BP1793" s="66">
        <f t="shared" si="1135"/>
        <v>6.6882862095544855</v>
      </c>
    </row>
    <row r="1794" spans="8:68">
      <c r="H1794" s="68">
        <v>1789</v>
      </c>
      <c r="I1794" s="31">
        <f>('Propiedades físicas'!$C$10*'Diseño reactor'!H1794)/1000</f>
        <v>1565.8138087820798</v>
      </c>
      <c r="J1794" s="31">
        <f t="shared" si="1113"/>
        <v>0.29122236465310369</v>
      </c>
      <c r="K1794" s="31">
        <f>(I1794*1000)/'Propiedades físicas'!$F$10</f>
        <v>10228.156120149455</v>
      </c>
      <c r="L1794" s="31">
        <f t="shared" si="1114"/>
        <v>1461.1651600213506</v>
      </c>
      <c r="M1794" s="31">
        <f t="shared" si="1115"/>
        <v>8766.9909601281033</v>
      </c>
      <c r="N1794" s="31">
        <f t="shared" si="1116"/>
        <v>0.81674967021875389</v>
      </c>
      <c r="O1794" s="32">
        <f t="shared" si="1117"/>
        <v>4.9004980213125231</v>
      </c>
      <c r="P1794" s="33">
        <f t="shared" si="1118"/>
        <v>0.65213910920057339</v>
      </c>
      <c r="Q1794" s="31">
        <f t="shared" si="1119"/>
        <v>4.6960248339141382</v>
      </c>
      <c r="R1794" s="31">
        <f t="shared" si="1120"/>
        <v>0.13143437768227206</v>
      </c>
      <c r="S1794" s="31">
        <f t="shared" si="1121"/>
        <v>0.2044731873983858</v>
      </c>
      <c r="T1794" s="31">
        <f t="shared" si="1122"/>
        <v>2.6489740291611635E-2</v>
      </c>
      <c r="U1794" s="31">
        <f t="shared" si="1123"/>
        <v>6.6864430442968104E-3</v>
      </c>
      <c r="V1794" s="47">
        <f t="shared" si="1136"/>
        <v>6.4580766153843187E-4</v>
      </c>
      <c r="W1794" s="31">
        <f t="shared" si="1124"/>
        <v>0.20154346799318831</v>
      </c>
      <c r="X1794" s="34">
        <f>(S1794*H1794*'Propiedades físicas'!$F$5*60*24*365)/(1000000)</f>
        <v>56616.513351507288</v>
      </c>
      <c r="Y1794" s="34">
        <f>(U1794*H1794*'Propiedades físicas'!$F$7*60*24*365)/(1000000)</f>
        <v>578.99300870705656</v>
      </c>
      <c r="Z1794" s="31">
        <f t="shared" si="1137"/>
        <v>1166.6768663598257</v>
      </c>
      <c r="AA1794" s="31">
        <f t="shared" si="1138"/>
        <v>8401.1884278723937</v>
      </c>
      <c r="AB1794" s="31">
        <f t="shared" si="1138"/>
        <v>235.13610167358473</v>
      </c>
      <c r="AC1794" s="31">
        <f t="shared" si="1138"/>
        <v>365.80253225571221</v>
      </c>
      <c r="AD1794" s="31">
        <f t="shared" si="1138"/>
        <v>47.390145381693216</v>
      </c>
      <c r="AE1794" s="31">
        <f t="shared" si="1139"/>
        <v>11.962046606246993</v>
      </c>
      <c r="AF1794" s="31">
        <f t="shared" si="1140"/>
        <v>10228.156120149455</v>
      </c>
      <c r="AG1794" s="31">
        <f t="shared" si="1141"/>
        <v>0.11406521885811595</v>
      </c>
      <c r="AH1794" s="31">
        <f t="shared" si="1142"/>
        <v>0.8213785876148354</v>
      </c>
      <c r="AI1794" s="31">
        <f t="shared" si="1142"/>
        <v>2.2989099786066707E-2</v>
      </c>
      <c r="AJ1794" s="31">
        <f t="shared" si="1142"/>
        <v>3.5764269528021933E-2</v>
      </c>
      <c r="AK1794" s="31">
        <f t="shared" si="1142"/>
        <v>4.6333028969253497E-3</v>
      </c>
      <c r="AL1794" s="31">
        <f t="shared" si="1143"/>
        <v>1.16952131603484E-3</v>
      </c>
      <c r="AM1794" s="31">
        <f t="shared" si="1144"/>
        <v>1</v>
      </c>
      <c r="AN1794" s="31">
        <f>(Z1794*'Propiedades físicas'!$F$4)/1000</f>
        <v>1025.9523027395035</v>
      </c>
      <c r="AO1794" s="31">
        <f>(AA1794*'Propiedades físicas'!$F$6)/1000</f>
        <v>269.17407722903147</v>
      </c>
      <c r="AP1794" s="31">
        <f>(AB1794*'Propiedades físicas'!$F$9)/1000</f>
        <v>145.0672179275181</v>
      </c>
      <c r="AQ1794" s="31">
        <f>(AC1794*'Propiedades físicas'!$F$5)/1000</f>
        <v>107.71787167333959</v>
      </c>
      <c r="AR1794" s="31">
        <f>(AD1794*'Propiedades físicas'!$F$8)/1000</f>
        <v>16.800754340717869</v>
      </c>
      <c r="AS1794" s="31">
        <f>(AE1794*'Propiedades físicas'!$F$7)/1000</f>
        <v>1.1015848719692856</v>
      </c>
      <c r="AT1794" s="31">
        <f t="shared" si="1145"/>
        <v>1565.8138087820798</v>
      </c>
      <c r="AU1794" s="31">
        <f t="shared" si="1146"/>
        <v>0.65521985882696288</v>
      </c>
      <c r="AV1794" s="31">
        <f t="shared" si="1149"/>
        <v>0.17190682296920107</v>
      </c>
      <c r="AW1794" s="31">
        <f t="shared" si="1149"/>
        <v>9.2646531224778367E-2</v>
      </c>
      <c r="AX1794" s="31">
        <f t="shared" si="1149"/>
        <v>6.8793537947608618E-2</v>
      </c>
      <c r="AY1794" s="31">
        <f t="shared" si="1149"/>
        <v>1.0729726769867881E-2</v>
      </c>
      <c r="AZ1794" s="31">
        <f t="shared" si="1150"/>
        <v>7.0352226158110047E-4</v>
      </c>
      <c r="BA1794" s="31">
        <f t="shared" si="1147"/>
        <v>0.99999999999999989</v>
      </c>
      <c r="BB1794" s="34">
        <f>AU1794*'Propiedades físicas'!$C$4+'Diseño reactor'!AV1794*'Propiedades físicas'!$C$5+'Diseño reactor'!AW1794*'Propiedades físicas'!$C$8+'Diseño reactor'!AX1794*'Propiedades físicas'!$C$9+'Diseño reactor'!AY1794*'Propiedades físicas'!$C$7+'Diseño reactor'!AZ1794*'Propiedades físicas'!$C$6</f>
        <v>875.4557669278397</v>
      </c>
      <c r="BC1794" s="45">
        <f>AU1794*'Propiedades físicas'!$L$4+'Diseño reactor'!AV1794*'Propiedades físicas'!$L$5+'Diseño reactor'!AW1794*'Propiedades físicas'!$L$8+AX1794*'Propiedades físicas'!$L$9+'Diseño reactor'!AY1794*'Propiedades físicas'!$L$7+'Diseño reactor'!AZ1794*'Propiedades físicas'!$L$6</f>
        <v>2.0939145350219688</v>
      </c>
      <c r="BD1794" s="29">
        <f t="shared" si="1126"/>
        <v>1.7959511978486198</v>
      </c>
      <c r="BE1794" s="58">
        <f t="shared" si="1127"/>
        <v>41.618317673119925</v>
      </c>
      <c r="BF1794" s="30">
        <f>AU1794*'Propiedades físicas'!$I$4+'Diseño reactor'!AV1794*'Propiedades físicas'!$I$5+'Diseño reactor'!AW1794*'Propiedades físicas'!$I$8+'Diseño reactor'!AX1794*'Propiedades físicas'!$I$9+'Diseño reactor'!AY1794*'Propiedades físicas'!$I$7+'Diseño reactor'!AZ1794*'Propiedades físicas'!$I$6</f>
        <v>1.993801125658004E-2</v>
      </c>
      <c r="BG1794" s="24">
        <f>AU1794*'Propiedades físicas'!$O$4+'Diseño reactor'!AV1794*'Propiedades físicas'!$O$5+'Diseño reactor'!AW1794*'Propiedades físicas'!$O$8+'Diseño reactor'!AX1794*'Propiedades físicas'!$O$9+'Diseño reactor'!AY1794*'Propiedades físicas'!$O$7+'Diseño reactor'!AZ1794*'Propiedades físicas'!$O$6</f>
        <v>0.15331414585141637</v>
      </c>
      <c r="BH1794" s="54">
        <f t="shared" si="1128"/>
        <v>41225.56064918379</v>
      </c>
      <c r="BI1794" s="34">
        <f t="shared" si="1148"/>
        <v>272.30684642788879</v>
      </c>
      <c r="BJ1794" s="27">
        <f t="shared" si="1129"/>
        <v>4795.7395606079936</v>
      </c>
      <c r="BK1794" s="34">
        <f t="shared" si="1130"/>
        <v>565.5805495849703</v>
      </c>
      <c r="BL1794" s="27">
        <f t="shared" si="1131"/>
        <v>105.56639931064825</v>
      </c>
      <c r="BM1794" s="34">
        <f t="shared" si="1132"/>
        <v>1.1054421768707483</v>
      </c>
      <c r="BN1794" s="45">
        <f t="shared" si="1133"/>
        <v>1898.5277429996449</v>
      </c>
      <c r="BO1794" s="45">
        <f t="shared" si="1134"/>
        <v>104.85104846474572</v>
      </c>
      <c r="BP1794" s="66">
        <f t="shared" si="1135"/>
        <v>6.6882839109040821</v>
      </c>
    </row>
    <row r="1795" spans="8:68">
      <c r="H1795" s="68">
        <v>1790</v>
      </c>
      <c r="I1795" s="31">
        <f>('Propiedades físicas'!$C$10*'Diseño reactor'!H1795)/1000</f>
        <v>1566.6890540636794</v>
      </c>
      <c r="J1795" s="31">
        <f t="shared" si="1113"/>
        <v>0.29105967059463833</v>
      </c>
      <c r="K1795" s="31">
        <f>(I1795*1000)/'Propiedades físicas'!$F$10</f>
        <v>10233.873367840986</v>
      </c>
      <c r="L1795" s="31">
        <f t="shared" si="1114"/>
        <v>1461.9819096915694</v>
      </c>
      <c r="M1795" s="31">
        <f t="shared" si="1115"/>
        <v>8771.8914581494155</v>
      </c>
      <c r="N1795" s="31">
        <f t="shared" si="1116"/>
        <v>0.81674967021875389</v>
      </c>
      <c r="O1795" s="32">
        <f t="shared" si="1117"/>
        <v>4.9004980213125222</v>
      </c>
      <c r="P1795" s="33">
        <f t="shared" si="1118"/>
        <v>0.65221254449559363</v>
      </c>
      <c r="Q1795" s="31">
        <f t="shared" si="1119"/>
        <v>4.6961368081972097</v>
      </c>
      <c r="R1795" s="31">
        <f t="shared" si="1120"/>
        <v>0.13139053659262764</v>
      </c>
      <c r="S1795" s="31">
        <f t="shared" si="1121"/>
        <v>0.2043612131153128</v>
      </c>
      <c r="T1795" s="31">
        <f t="shared" si="1122"/>
        <v>2.6469090868912679E-2</v>
      </c>
      <c r="U1795" s="31">
        <f t="shared" si="1123"/>
        <v>6.677498261619931E-3</v>
      </c>
      <c r="V1795" s="47">
        <f t="shared" si="1136"/>
        <v>6.4588038386942284E-4</v>
      </c>
      <c r="W1795" s="31">
        <f t="shared" si="1124"/>
        <v>0.20145355636212439</v>
      </c>
      <c r="X1795" s="34">
        <f>(S1795*H1795*'Propiedades físicas'!$F$5*60*24*365)/(1000000)</f>
        <v>56617.138515557264</v>
      </c>
      <c r="Y1795" s="34">
        <f>(U1795*H1795*'Propiedades físicas'!$F$7*60*24*365)/(1000000)</f>
        <v>578.54166900931261</v>
      </c>
      <c r="Z1795" s="31">
        <f t="shared" si="1137"/>
        <v>1167.4604546471126</v>
      </c>
      <c r="AA1795" s="31">
        <f t="shared" si="1138"/>
        <v>8406.0848866730048</v>
      </c>
      <c r="AB1795" s="31">
        <f t="shared" si="1138"/>
        <v>235.18906050080349</v>
      </c>
      <c r="AC1795" s="31">
        <f t="shared" si="1138"/>
        <v>365.80657147640989</v>
      </c>
      <c r="AD1795" s="31">
        <f t="shared" si="1138"/>
        <v>47.379672655353694</v>
      </c>
      <c r="AE1795" s="31">
        <f t="shared" si="1139"/>
        <v>11.952721888299676</v>
      </c>
      <c r="AF1795" s="31">
        <f t="shared" si="1140"/>
        <v>10233.873367840984</v>
      </c>
      <c r="AG1795" s="31">
        <f t="shared" si="1141"/>
        <v>0.11407806337683939</v>
      </c>
      <c r="AH1795" s="31">
        <f t="shared" si="1142"/>
        <v>0.82139817296238604</v>
      </c>
      <c r="AI1795" s="31">
        <f t="shared" si="1142"/>
        <v>2.2981431570168114E-2</v>
      </c>
      <c r="AJ1795" s="31">
        <f t="shared" si="1142"/>
        <v>3.5744684180471074E-2</v>
      </c>
      <c r="AK1795" s="31">
        <f t="shared" si="1142"/>
        <v>4.629691120103167E-3</v>
      </c>
      <c r="AL1795" s="31">
        <f t="shared" si="1143"/>
        <v>1.1679567900322097E-3</v>
      </c>
      <c r="AM1795" s="31">
        <f t="shared" si="1144"/>
        <v>0.99999999999999989</v>
      </c>
      <c r="AN1795" s="31">
        <f>(Z1795*'Propiedades físicas'!$F$4)/1000</f>
        <v>1026.6413746075777</v>
      </c>
      <c r="AO1795" s="31">
        <f>(AA1795*'Propiedades físicas'!$F$6)/1000</f>
        <v>269.33095976900307</v>
      </c>
      <c r="AP1795" s="31">
        <f>(AB1795*'Propiedades físicas'!$F$9)/1000</f>
        <v>145.09989087597071</v>
      </c>
      <c r="AQ1795" s="31">
        <f>(AC1795*'Propiedades físicas'!$F$5)/1000</f>
        <v>107.71906110265843</v>
      </c>
      <c r="AR1795" s="31">
        <f>(AD1795*'Propiedades físicas'!$F$8)/1000</f>
        <v>16.797041549775987</v>
      </c>
      <c r="AS1795" s="31">
        <f>(AE1795*'Propiedades físicas'!$F$7)/1000</f>
        <v>1.1007261586935171</v>
      </c>
      <c r="AT1795" s="31">
        <f t="shared" si="1145"/>
        <v>1566.6890540636796</v>
      </c>
      <c r="AU1795" s="31">
        <f t="shared" si="1146"/>
        <v>0.65529364103532506</v>
      </c>
      <c r="AV1795" s="31">
        <f t="shared" si="1149"/>
        <v>0.17191092199847327</v>
      </c>
      <c r="AW1795" s="31">
        <f t="shared" si="1149"/>
        <v>9.2615628161574551E-2</v>
      </c>
      <c r="AX1795" s="31">
        <f t="shared" si="1149"/>
        <v>6.8755865002858491E-2</v>
      </c>
      <c r="AY1795" s="31">
        <f t="shared" si="1149"/>
        <v>1.0721362676408445E-2</v>
      </c>
      <c r="AZ1795" s="31">
        <f t="shared" si="1150"/>
        <v>7.0258112536016797E-4</v>
      </c>
      <c r="BA1795" s="31">
        <f t="shared" si="1147"/>
        <v>0.99999999999999989</v>
      </c>
      <c r="BB1795" s="34">
        <f>AU1795*'Propiedades físicas'!$C$4+'Diseño reactor'!AV1795*'Propiedades físicas'!$C$5+'Diseño reactor'!AW1795*'Propiedades físicas'!$C$8+'Diseño reactor'!AX1795*'Propiedades físicas'!$C$9+'Diseño reactor'!AY1795*'Propiedades físicas'!$C$7+'Diseño reactor'!AZ1795*'Propiedades físicas'!$C$6</f>
        <v>875.4554665549947</v>
      </c>
      <c r="BC1795" s="45">
        <f>AU1795*'Propiedades físicas'!$L$4+'Diseño reactor'!AV1795*'Propiedades físicas'!$L$5+'Diseño reactor'!AW1795*'Propiedades físicas'!$L$8+AX1795*'Propiedades físicas'!$L$9+'Diseño reactor'!AY1795*'Propiedades físicas'!$L$7+'Diseño reactor'!AZ1795*'Propiedades físicas'!$L$6</f>
        <v>2.0939680934560867</v>
      </c>
      <c r="BD1795" s="29">
        <f t="shared" si="1126"/>
        <v>1.7951046969737374</v>
      </c>
      <c r="BE1795" s="58">
        <f t="shared" si="1127"/>
        <v>41.61739968300769</v>
      </c>
      <c r="BF1795" s="30">
        <f>AU1795*'Propiedades físicas'!$I$4+'Diseño reactor'!AV1795*'Propiedades físicas'!$I$5+'Diseño reactor'!AW1795*'Propiedades físicas'!$I$8+'Diseño reactor'!AX1795*'Propiedades físicas'!$I$9+'Diseño reactor'!AY1795*'Propiedades físicas'!$I$7+'Diseño reactor'!AZ1795*'Propiedades físicas'!$I$6</f>
        <v>1.9938147142546162E-2</v>
      </c>
      <c r="BG1795" s="24">
        <f>AU1795*'Propiedades físicas'!$O$4+'Diseño reactor'!AV1795*'Propiedades físicas'!$O$5+'Diseño reactor'!AW1795*'Propiedades físicas'!$O$8+'Diseño reactor'!AX1795*'Propiedades físicas'!$O$9+'Diseño reactor'!AY1795*'Propiedades físicas'!$O$7+'Diseño reactor'!AZ1795*'Propiedades físicas'!$O$6</f>
        <v>0.15331669452872065</v>
      </c>
      <c r="BH1795" s="54">
        <f t="shared" si="1128"/>
        <v>41225.265536913714</v>
      </c>
      <c r="BI1795" s="34">
        <f t="shared" si="1148"/>
        <v>272.31114059339018</v>
      </c>
      <c r="BJ1795" s="27">
        <f t="shared" si="1129"/>
        <v>4795.7418824685401</v>
      </c>
      <c r="BK1795" s="34">
        <f t="shared" si="1130"/>
        <v>565.5902255638623</v>
      </c>
      <c r="BL1795" s="27">
        <f t="shared" si="1131"/>
        <v>105.56673640490678</v>
      </c>
      <c r="BM1795" s="34">
        <f t="shared" si="1132"/>
        <v>1.1054421768707483</v>
      </c>
      <c r="BN1795" s="45">
        <f t="shared" si="1133"/>
        <v>1899.7145083811954</v>
      </c>
      <c r="BO1795" s="45">
        <f t="shared" si="1134"/>
        <v>104.86209996427581</v>
      </c>
      <c r="BP1795" s="66">
        <f t="shared" si="1135"/>
        <v>6.6882816161235326</v>
      </c>
    </row>
    <row r="1796" spans="8:68">
      <c r="H1796" s="68">
        <v>1791</v>
      </c>
      <c r="I1796" s="31">
        <f>('Propiedades físicas'!$C$10*'Diseño reactor'!H1796)/1000</f>
        <v>1567.5642993452793</v>
      </c>
      <c r="J1796" s="31">
        <f t="shared" si="1113"/>
        <v>0.2908971582157468</v>
      </c>
      <c r="K1796" s="31">
        <f>(I1796*1000)/'Propiedades físicas'!$F$10</f>
        <v>10239.590615532517</v>
      </c>
      <c r="L1796" s="31">
        <f t="shared" si="1114"/>
        <v>1462.7986593617882</v>
      </c>
      <c r="M1796" s="31">
        <f t="shared" si="1115"/>
        <v>8776.7919561707295</v>
      </c>
      <c r="N1796" s="31">
        <f t="shared" si="1116"/>
        <v>0.81674967021875389</v>
      </c>
      <c r="O1796" s="32">
        <f t="shared" si="1117"/>
        <v>4.9004980213125231</v>
      </c>
      <c r="P1796" s="33">
        <f t="shared" si="1118"/>
        <v>0.65228591429860894</v>
      </c>
      <c r="Q1796" s="31">
        <f t="shared" si="1119"/>
        <v>4.6962486614600945</v>
      </c>
      <c r="R1796" s="31">
        <f t="shared" si="1120"/>
        <v>0.13134672141419099</v>
      </c>
      <c r="S1796" s="31">
        <f t="shared" si="1121"/>
        <v>0.2042493598524294</v>
      </c>
      <c r="T1796" s="31">
        <f t="shared" si="1122"/>
        <v>2.6448465079623576E-2</v>
      </c>
      <c r="U1796" s="31">
        <f t="shared" si="1123"/>
        <v>6.6685694263304215E-3</v>
      </c>
      <c r="V1796" s="47">
        <f t="shared" si="1136"/>
        <v>6.4595304134425354E-4</v>
      </c>
      <c r="W1796" s="31">
        <f t="shared" si="1124"/>
        <v>0.20136372491720245</v>
      </c>
      <c r="X1796" s="34">
        <f>(S1796*H1796*'Propiedades físicas'!$F$5*60*24*365)/(1000000)</f>
        <v>56617.76256502085</v>
      </c>
      <c r="Y1796" s="34">
        <f>(U1796*H1796*'Propiedades físicas'!$F$7*60*24*365)/(1000000)</f>
        <v>578.0908458730346</v>
      </c>
      <c r="Z1796" s="31">
        <f t="shared" si="1137"/>
        <v>1168.2440725088086</v>
      </c>
      <c r="AA1796" s="31">
        <f t="shared" si="1138"/>
        <v>8410.9813526750295</v>
      </c>
      <c r="AB1796" s="31">
        <f t="shared" si="1138"/>
        <v>235.24197805281605</v>
      </c>
      <c r="AC1796" s="31">
        <f t="shared" si="1138"/>
        <v>365.81060349570106</v>
      </c>
      <c r="AD1796" s="31">
        <f t="shared" si="1138"/>
        <v>47.369200957605827</v>
      </c>
      <c r="AE1796" s="31">
        <f t="shared" si="1139"/>
        <v>11.943407842557786</v>
      </c>
      <c r="AF1796" s="31">
        <f t="shared" si="1140"/>
        <v>10239.590615532521</v>
      </c>
      <c r="AG1796" s="31">
        <f t="shared" si="1141"/>
        <v>0.11409089644039962</v>
      </c>
      <c r="AH1796" s="31">
        <f t="shared" si="1142"/>
        <v>0.82141773714237576</v>
      </c>
      <c r="AI1796" s="31">
        <f t="shared" si="1142"/>
        <v>2.2973767886381662E-2</v>
      </c>
      <c r="AJ1796" s="31">
        <f t="shared" si="1142"/>
        <v>3.572512000048126E-2</v>
      </c>
      <c r="AK1796" s="31">
        <f t="shared" si="1142"/>
        <v>4.6260834769850162E-3</v>
      </c>
      <c r="AL1796" s="31">
        <f t="shared" si="1143"/>
        <v>1.1663950533765217E-3</v>
      </c>
      <c r="AM1796" s="31">
        <f t="shared" si="1144"/>
        <v>0.99999999999999978</v>
      </c>
      <c r="AN1796" s="31">
        <f>(Z1796*'Propiedades físicas'!$F$4)/1000</f>
        <v>1027.330472482796</v>
      </c>
      <c r="AO1796" s="31">
        <f>(AA1796*'Propiedades físicas'!$F$6)/1000</f>
        <v>269.48784253970797</v>
      </c>
      <c r="AP1796" s="31">
        <f>(AB1796*'Propiedades físicas'!$F$9)/1000</f>
        <v>145.13253835968484</v>
      </c>
      <c r="AQ1796" s="31">
        <f>(AC1796*'Propiedades físicas'!$F$5)/1000</f>
        <v>107.7202484113791</v>
      </c>
      <c r="AR1796" s="31">
        <f>(AD1796*'Propiedades físicas'!$F$8)/1000</f>
        <v>16.793329123490409</v>
      </c>
      <c r="AS1796" s="31">
        <f>(AE1796*'Propiedades físicas'!$F$7)/1000</f>
        <v>1.0998684282211466</v>
      </c>
      <c r="AT1796" s="31">
        <f t="shared" si="1145"/>
        <v>1567.5642993452793</v>
      </c>
      <c r="AU1796" s="31">
        <f t="shared" si="1146"/>
        <v>0.65536735744229346</v>
      </c>
      <c r="AV1796" s="31">
        <f t="shared" si="1149"/>
        <v>0.17191501659757388</v>
      </c>
      <c r="AW1796" s="31">
        <f t="shared" si="1149"/>
        <v>9.2584743362873215E-2</v>
      </c>
      <c r="AX1796" s="31">
        <f t="shared" si="1149"/>
        <v>6.8718232774483537E-2</v>
      </c>
      <c r="AY1796" s="31">
        <f t="shared" si="1149"/>
        <v>1.0713008155712935E-2</v>
      </c>
      <c r="AZ1796" s="31">
        <f t="shared" si="1150"/>
        <v>7.0164166706305185E-4</v>
      </c>
      <c r="BA1796" s="31">
        <f t="shared" si="1147"/>
        <v>1.0000000000000002</v>
      </c>
      <c r="BB1796" s="34">
        <f>AU1796*'Propiedades físicas'!$C$4+'Diseño reactor'!AV1796*'Propiedades físicas'!$C$5+'Diseño reactor'!AW1796*'Propiedades físicas'!$C$8+'Diseño reactor'!AX1796*'Propiedades físicas'!$C$9+'Diseño reactor'!AY1796*'Propiedades físicas'!$C$7+'Diseño reactor'!AZ1796*'Propiedades físicas'!$C$6</f>
        <v>875.45516668762127</v>
      </c>
      <c r="BC1796" s="45">
        <f>AU1796*'Propiedades físicas'!$L$4+'Diseño reactor'!AV1796*'Propiedades físicas'!$L$5+'Diseño reactor'!AW1796*'Propiedades físicas'!$L$8+AX1796*'Propiedades físicas'!$L$9+'Diseño reactor'!AY1796*'Propiedades físicas'!$L$7+'Diseño reactor'!AZ1796*'Propiedades físicas'!$L$6</f>
        <v>2.0940216019711957</v>
      </c>
      <c r="BD1796" s="29">
        <f t="shared" si="1126"/>
        <v>1.794258995089776</v>
      </c>
      <c r="BE1796" s="58">
        <f t="shared" si="1127"/>
        <v>41.616482574791611</v>
      </c>
      <c r="BF1796" s="30">
        <f>AU1796*'Propiedades físicas'!$I$4+'Diseño reactor'!AV1796*'Propiedades físicas'!$I$5+'Diseño reactor'!AW1796*'Propiedades físicas'!$I$8+'Diseño reactor'!AX1796*'Propiedades físicas'!$I$9+'Diseño reactor'!AY1796*'Propiedades físicas'!$I$7+'Diseño reactor'!AZ1796*'Propiedades físicas'!$I$6</f>
        <v>1.9938282790527211E-2</v>
      </c>
      <c r="BG1796" s="24">
        <f>AU1796*'Propiedades físicas'!$O$4+'Diseño reactor'!AV1796*'Propiedades físicas'!$O$5+'Diseño reactor'!AW1796*'Propiedades físicas'!$O$8+'Diseño reactor'!AX1796*'Propiedades físicas'!$O$9+'Diseño reactor'!AY1796*'Propiedades físicas'!$O$7+'Diseño reactor'!AZ1796*'Propiedades físicas'!$O$6</f>
        <v>0.15331924097136121</v>
      </c>
      <c r="BH1796" s="54">
        <f t="shared" si="1128"/>
        <v>41224.970944533561</v>
      </c>
      <c r="BI1796" s="34">
        <f t="shared" si="1148"/>
        <v>272.31542893806329</v>
      </c>
      <c r="BJ1796" s="27">
        <f t="shared" si="1129"/>
        <v>4795.7442099182372</v>
      </c>
      <c r="BK1796" s="34">
        <f t="shared" si="1130"/>
        <v>565.59989396728031</v>
      </c>
      <c r="BL1796" s="27">
        <f t="shared" si="1131"/>
        <v>105.56707322587904</v>
      </c>
      <c r="BM1796" s="34">
        <f t="shared" si="1132"/>
        <v>1.1054421768707483</v>
      </c>
      <c r="BN1796" s="45">
        <f t="shared" si="1133"/>
        <v>1900.9013058296305</v>
      </c>
      <c r="BO1796" s="45">
        <f t="shared" si="1134"/>
        <v>104.8731416095312</v>
      </c>
      <c r="BP1796" s="66">
        <f t="shared" si="1135"/>
        <v>6.6882793252046699</v>
      </c>
    </row>
    <row r="1797" spans="8:68">
      <c r="H1797" s="68">
        <v>1792</v>
      </c>
      <c r="I1797" s="31">
        <f>('Propiedades físicas'!$C$10*'Diseño reactor'!H1797)/1000</f>
        <v>1568.4395446268791</v>
      </c>
      <c r="J1797" s="31">
        <f t="shared" si="1113"/>
        <v>0.29073482721227822</v>
      </c>
      <c r="K1797" s="31">
        <f>(I1797*1000)/'Propiedades físicas'!$F$10</f>
        <v>10245.307863224049</v>
      </c>
      <c r="L1797" s="31">
        <f t="shared" si="1114"/>
        <v>1463.6154090320069</v>
      </c>
      <c r="M1797" s="31">
        <f t="shared" si="1115"/>
        <v>8781.6924541920416</v>
      </c>
      <c r="N1797" s="31">
        <f t="shared" si="1116"/>
        <v>0.81674967021875389</v>
      </c>
      <c r="O1797" s="32">
        <f t="shared" si="1117"/>
        <v>4.9004980213125231</v>
      </c>
      <c r="P1797" s="33">
        <f t="shared" si="1118"/>
        <v>0.65235921869719204</v>
      </c>
      <c r="Q1797" s="31">
        <f t="shared" si="1119"/>
        <v>4.6963603938964367</v>
      </c>
      <c r="R1797" s="31">
        <f t="shared" si="1120"/>
        <v>0.13130293212994099</v>
      </c>
      <c r="S1797" s="31">
        <f t="shared" si="1121"/>
        <v>0.20413762741608671</v>
      </c>
      <c r="T1797" s="31">
        <f t="shared" si="1122"/>
        <v>2.6427862888716916E-2</v>
      </c>
      <c r="U1797" s="31">
        <f t="shared" si="1123"/>
        <v>6.6596565029039606E-3</v>
      </c>
      <c r="V1797" s="47">
        <f t="shared" si="1136"/>
        <v>6.4602563404964649E-4</v>
      </c>
      <c r="W1797" s="31">
        <f t="shared" si="1124"/>
        <v>0.2012739735512013</v>
      </c>
      <c r="X1797" s="34">
        <f>(S1797*H1797*'Propiedades físicas'!$F$5*60*24*365)/(1000000)</f>
        <v>56618.385502380865</v>
      </c>
      <c r="Y1797" s="34">
        <f>(U1797*H1797*'Propiedades físicas'!$F$7*60*24*365)/(1000000)</f>
        <v>577.64053853261953</v>
      </c>
      <c r="Z1797" s="31">
        <f t="shared" si="1137"/>
        <v>1169.027719905368</v>
      </c>
      <c r="AA1797" s="31">
        <f t="shared" si="1138"/>
        <v>8415.8778258624152</v>
      </c>
      <c r="AB1797" s="31">
        <f t="shared" si="1138"/>
        <v>235.29485437685423</v>
      </c>
      <c r="AC1797" s="31">
        <f t="shared" si="1138"/>
        <v>365.8146283296274</v>
      </c>
      <c r="AD1797" s="31">
        <f t="shared" si="1138"/>
        <v>47.358730296580717</v>
      </c>
      <c r="AE1797" s="31">
        <f t="shared" si="1139"/>
        <v>11.934104453203897</v>
      </c>
      <c r="AF1797" s="31">
        <f t="shared" si="1140"/>
        <v>10245.30786322405</v>
      </c>
      <c r="AG1797" s="31">
        <f t="shared" si="1141"/>
        <v>0.11410371806411407</v>
      </c>
      <c r="AH1797" s="31">
        <f t="shared" si="1142"/>
        <v>0.82143728018867557</v>
      </c>
      <c r="AI1797" s="31">
        <f t="shared" si="1142"/>
        <v>2.2966108731730227E-2</v>
      </c>
      <c r="AJ1797" s="31">
        <f t="shared" si="1142"/>
        <v>3.5705576954181521E-2</v>
      </c>
      <c r="AK1797" s="31">
        <f t="shared" si="1142"/>
        <v>4.6224799614442832E-3</v>
      </c>
      <c r="AL1797" s="31">
        <f t="shared" si="1143"/>
        <v>1.1648360998542417E-3</v>
      </c>
      <c r="AM1797" s="31">
        <f t="shared" si="1144"/>
        <v>0.99999999999999989</v>
      </c>
      <c r="AN1797" s="31">
        <f>(Z1797*'Propiedades físicas'!$F$4)/1000</f>
        <v>1028.0195963303825</v>
      </c>
      <c r="AO1797" s="31">
        <f>(AA1797*'Propiedades físicas'!$F$6)/1000</f>
        <v>269.64472554063178</v>
      </c>
      <c r="AP1797" s="31">
        <f>(AB1797*'Propiedades físicas'!$F$9)/1000</f>
        <v>145.16516040780019</v>
      </c>
      <c r="AQ1797" s="31">
        <f>(AC1797*'Propiedades físicas'!$F$5)/1000</f>
        <v>107.72143360422538</v>
      </c>
      <c r="AR1797" s="31">
        <f>(AD1797*'Propiedades físicas'!$F$8)/1000</f>
        <v>16.789617064743791</v>
      </c>
      <c r="AS1797" s="31">
        <f>(AE1797*'Propiedades físicas'!$F$7)/1000</f>
        <v>1.0990116790955469</v>
      </c>
      <c r="AT1797" s="31">
        <f t="shared" si="1145"/>
        <v>1568.4395446268793</v>
      </c>
      <c r="AU1797" s="31">
        <f t="shared" si="1146"/>
        <v>0.6554410081358546</v>
      </c>
      <c r="AV1797" s="31">
        <f t="shared" si="1149"/>
        <v>0.17191910677359157</v>
      </c>
      <c r="AW1797" s="31">
        <f t="shared" si="1149"/>
        <v>9.2553876816676386E-2</v>
      </c>
      <c r="AX1797" s="31">
        <f t="shared" si="1149"/>
        <v>6.8680641197331929E-2</v>
      </c>
      <c r="AY1797" s="31">
        <f t="shared" si="1149"/>
        <v>1.0704663193593427E-2</v>
      </c>
      <c r="AZ1797" s="31">
        <f t="shared" si="1150"/>
        <v>7.0070388295201652E-4</v>
      </c>
      <c r="BA1797" s="31">
        <f t="shared" si="1147"/>
        <v>1</v>
      </c>
      <c r="BB1797" s="34">
        <f>AU1797*'Propiedades físicas'!$C$4+'Diseño reactor'!AV1797*'Propiedades físicas'!$C$5+'Diseño reactor'!AW1797*'Propiedades físicas'!$C$8+'Diseño reactor'!AX1797*'Propiedades físicas'!$C$9+'Diseño reactor'!AY1797*'Propiedades físicas'!$C$7+'Diseño reactor'!AZ1797*'Propiedades físicas'!$C$6</f>
        <v>875.45486732465463</v>
      </c>
      <c r="BC1797" s="45">
        <f>AU1797*'Propiedades físicas'!$L$4+'Diseño reactor'!AV1797*'Propiedades físicas'!$L$5+'Diseño reactor'!AW1797*'Propiedades físicas'!$L$8+AX1797*'Propiedades físicas'!$L$9+'Diseño reactor'!AY1797*'Propiedades físicas'!$L$7+'Diseño reactor'!AZ1797*'Propiedades físicas'!$L$6</f>
        <v>2.0940750606364356</v>
      </c>
      <c r="BD1797" s="29">
        <f t="shared" si="1126"/>
        <v>1.7934140910647203</v>
      </c>
      <c r="BE1797" s="58">
        <f t="shared" si="1127"/>
        <v>41.615566347196385</v>
      </c>
      <c r="BF1797" s="30">
        <f>AU1797*'Propiedades físicas'!$I$4+'Diseño reactor'!AV1797*'Propiedades físicas'!$I$5+'Diseño reactor'!AW1797*'Propiedades físicas'!$I$8+'Diseño reactor'!AX1797*'Propiedades físicas'!$I$9+'Diseño reactor'!AY1797*'Propiedades físicas'!$I$7+'Diseño reactor'!AZ1797*'Propiedades físicas'!$I$6</f>
        <v>1.9938418201018951E-2</v>
      </c>
      <c r="BG1797" s="24">
        <f>AU1797*'Propiedades físicas'!$O$4+'Diseño reactor'!AV1797*'Propiedades físicas'!$O$5+'Diseño reactor'!AW1797*'Propiedades físicas'!$O$8+'Diseño reactor'!AX1797*'Propiedades físicas'!$O$9+'Diseño reactor'!AY1797*'Propiedades físicas'!$O$7+'Diseño reactor'!AZ1797*'Propiedades físicas'!$O$6</f>
        <v>0.15332178518219292</v>
      </c>
      <c r="BH1797" s="54">
        <f t="shared" si="1128"/>
        <v>41224.676870947005</v>
      </c>
      <c r="BI1797" s="34">
        <f t="shared" si="1148"/>
        <v>272.31971147269547</v>
      </c>
      <c r="BJ1797" s="27">
        <f t="shared" si="1129"/>
        <v>4795.7465429378708</v>
      </c>
      <c r="BK1797" s="34">
        <f t="shared" si="1130"/>
        <v>565.60955480351117</v>
      </c>
      <c r="BL1797" s="27">
        <f t="shared" si="1131"/>
        <v>105.56740977387615</v>
      </c>
      <c r="BM1797" s="34">
        <f t="shared" si="1132"/>
        <v>1.1054421768707483</v>
      </c>
      <c r="BN1797" s="45">
        <f t="shared" si="1133"/>
        <v>1902.0881353006353</v>
      </c>
      <c r="BO1797" s="45">
        <f t="shared" si="1134"/>
        <v>104.88417341368563</v>
      </c>
      <c r="BP1797" s="66">
        <f t="shared" si="1135"/>
        <v>6.688277038139363</v>
      </c>
    </row>
    <row r="1798" spans="8:68">
      <c r="H1798" s="68">
        <v>1793</v>
      </c>
      <c r="I1798" s="31">
        <f>('Propiedades físicas'!$C$10*'Diseño reactor'!H1798)/1000</f>
        <v>1569.314789908479</v>
      </c>
      <c r="J1798" s="31">
        <f t="shared" si="1113"/>
        <v>0.29057267728075992</v>
      </c>
      <c r="K1798" s="31">
        <f>(I1798*1000)/'Propiedades físicas'!$F$10</f>
        <v>10251.02511091558</v>
      </c>
      <c r="L1798" s="31">
        <f t="shared" si="1114"/>
        <v>1464.4321587022255</v>
      </c>
      <c r="M1798" s="31">
        <f t="shared" si="1115"/>
        <v>8786.5929522133538</v>
      </c>
      <c r="N1798" s="31">
        <f t="shared" si="1116"/>
        <v>0.81674967021875378</v>
      </c>
      <c r="O1798" s="32">
        <f t="shared" si="1117"/>
        <v>4.9004980213125231</v>
      </c>
      <c r="P1798" s="33">
        <f t="shared" si="1118"/>
        <v>0.65243245777875969</v>
      </c>
      <c r="Q1798" s="31">
        <f t="shared" si="1119"/>
        <v>4.69647200569948</v>
      </c>
      <c r="R1798" s="31">
        <f t="shared" si="1120"/>
        <v>0.13125916872285545</v>
      </c>
      <c r="S1798" s="31">
        <f t="shared" si="1121"/>
        <v>0.20402601561304395</v>
      </c>
      <c r="T1798" s="31">
        <f t="shared" si="1122"/>
        <v>2.6407284261227532E-2</v>
      </c>
      <c r="U1798" s="31">
        <f t="shared" si="1123"/>
        <v>6.6507594559111474E-3</v>
      </c>
      <c r="V1798" s="47">
        <f t="shared" si="1136"/>
        <v>6.4609816207216982E-4</v>
      </c>
      <c r="W1798" s="31">
        <f t="shared" si="1124"/>
        <v>0.20118430215709093</v>
      </c>
      <c r="X1798" s="34">
        <f>(S1798*H1798*'Propiedades físicas'!$F$5*60*24*365)/(1000000)</f>
        <v>56619.007330113505</v>
      </c>
      <c r="Y1798" s="34">
        <f>(U1798*H1798*'Propiedades físicas'!$F$7*60*24*365)/(1000000)</f>
        <v>577.19074622382448</v>
      </c>
      <c r="Z1798" s="31">
        <f t="shared" si="1137"/>
        <v>1169.8113967973161</v>
      </c>
      <c r="AA1798" s="31">
        <f t="shared" si="1138"/>
        <v>8420.7743062191676</v>
      </c>
      <c r="AB1798" s="31">
        <f t="shared" si="1138"/>
        <v>235.34768952007983</v>
      </c>
      <c r="AC1798" s="31">
        <f t="shared" si="1138"/>
        <v>365.81864599418782</v>
      </c>
      <c r="AD1798" s="31">
        <f t="shared" si="1138"/>
        <v>47.348260680380967</v>
      </c>
      <c r="AE1798" s="31">
        <f t="shared" si="1139"/>
        <v>11.924811704448688</v>
      </c>
      <c r="AF1798" s="31">
        <f t="shared" si="1140"/>
        <v>10251.025110915582</v>
      </c>
      <c r="AG1798" s="31">
        <f t="shared" si="1141"/>
        <v>0.11411652826327269</v>
      </c>
      <c r="AH1798" s="31">
        <f t="shared" si="1142"/>
        <v>0.82145680213508487</v>
      </c>
      <c r="AI1798" s="31">
        <f t="shared" si="1142"/>
        <v>2.2958454103236461E-2</v>
      </c>
      <c r="AJ1798" s="31">
        <f t="shared" si="1142"/>
        <v>3.5686055007772229E-2</v>
      </c>
      <c r="AK1798" s="31">
        <f t="shared" si="1142"/>
        <v>4.6188805673652283E-3</v>
      </c>
      <c r="AL1798" s="31">
        <f t="shared" si="1143"/>
        <v>1.163279923268436E-3</v>
      </c>
      <c r="AM1798" s="31">
        <f t="shared" si="1144"/>
        <v>1</v>
      </c>
      <c r="AN1798" s="31">
        <f>(Z1798*'Propiedades físicas'!$F$4)/1000</f>
        <v>1028.7087461156239</v>
      </c>
      <c r="AO1798" s="31">
        <f>(AA1798*'Propiedades físicas'!$F$6)/1000</f>
        <v>269.80160877126212</v>
      </c>
      <c r="AP1798" s="31">
        <f>(AB1798*'Propiedades físicas'!$F$9)/1000</f>
        <v>145.19775704941321</v>
      </c>
      <c r="AQ1798" s="31">
        <f>(AC1798*'Propiedades físicas'!$F$5)/1000</f>
        <v>107.72261668590849</v>
      </c>
      <c r="AR1798" s="31">
        <f>(AD1798*'Propiedades físicas'!$F$8)/1000</f>
        <v>16.785905376408653</v>
      </c>
      <c r="AS1798" s="31">
        <f>(AE1798*'Propiedades físicas'!$F$7)/1000</f>
        <v>1.0981559098626796</v>
      </c>
      <c r="AT1798" s="31">
        <f t="shared" si="1145"/>
        <v>1569.314789908479</v>
      </c>
      <c r="AU1798" s="31">
        <f t="shared" si="1146"/>
        <v>0.65551459320383842</v>
      </c>
      <c r="AV1798" s="31">
        <f t="shared" si="1149"/>
        <v>0.17192319253360042</v>
      </c>
      <c r="AW1798" s="31">
        <f t="shared" si="1149"/>
        <v>9.2523028510985358E-2</v>
      </c>
      <c r="AX1798" s="31">
        <f t="shared" si="1149"/>
        <v>6.8643090206389229E-2</v>
      </c>
      <c r="AY1798" s="31">
        <f t="shared" si="1149"/>
        <v>1.0696327775887202E-2</v>
      </c>
      <c r="AZ1798" s="31">
        <f t="shared" si="1150"/>
        <v>6.9976776929931502E-4</v>
      </c>
      <c r="BA1798" s="31">
        <f t="shared" si="1147"/>
        <v>1</v>
      </c>
      <c r="BB1798" s="34">
        <f>AU1798*'Propiedades físicas'!$C$4+'Diseño reactor'!AV1798*'Propiedades físicas'!$C$5+'Diseño reactor'!AW1798*'Propiedades físicas'!$C$8+'Diseño reactor'!AX1798*'Propiedades físicas'!$C$9+'Diseño reactor'!AY1798*'Propiedades físicas'!$C$7+'Diseño reactor'!AZ1798*'Propiedades físicas'!$C$6</f>
        <v>875.45456846503293</v>
      </c>
      <c r="BC1798" s="45">
        <f>AU1798*'Propiedades físicas'!$L$4+'Diseño reactor'!AV1798*'Propiedades físicas'!$L$5+'Diseño reactor'!AW1798*'Propiedades físicas'!$L$8+AX1798*'Propiedades físicas'!$L$9+'Diseño reactor'!AY1798*'Propiedades físicas'!$L$7+'Diseño reactor'!AZ1798*'Propiedades físicas'!$L$6</f>
        <v>2.0941284695208195</v>
      </c>
      <c r="BD1798" s="29">
        <f t="shared" si="1126"/>
        <v>1.7925699837686919</v>
      </c>
      <c r="BE1798" s="58">
        <f t="shared" si="1127"/>
        <v>41.61465099894918</v>
      </c>
      <c r="BF1798" s="30">
        <f>AU1798*'Propiedades físicas'!$I$4+'Diseño reactor'!AV1798*'Propiedades físicas'!$I$5+'Diseño reactor'!AW1798*'Propiedades físicas'!$I$8+'Diseño reactor'!AX1798*'Propiedades físicas'!$I$9+'Diseño reactor'!AY1798*'Propiedades físicas'!$I$7+'Diseño reactor'!AZ1798*'Propiedades físicas'!$I$6</f>
        <v>1.9938553374515895E-2</v>
      </c>
      <c r="BG1798" s="24">
        <f>AU1798*'Propiedades físicas'!$O$4+'Diseño reactor'!AV1798*'Propiedades físicas'!$O$5+'Diseño reactor'!AW1798*'Propiedades físicas'!$O$8+'Diseño reactor'!AX1798*'Propiedades físicas'!$O$9+'Diseño reactor'!AY1798*'Propiedades físicas'!$O$7+'Diseño reactor'!AZ1798*'Propiedades físicas'!$O$6</f>
        <v>0.15332432716406633</v>
      </c>
      <c r="BH1798" s="54">
        <f t="shared" si="1128"/>
        <v>41224.383315060513</v>
      </c>
      <c r="BI1798" s="34">
        <f t="shared" si="1148"/>
        <v>272.32398820804832</v>
      </c>
      <c r="BJ1798" s="27">
        <f t="shared" si="1129"/>
        <v>4795.7488815082925</v>
      </c>
      <c r="BK1798" s="34">
        <f t="shared" si="1130"/>
        <v>565.61920808083278</v>
      </c>
      <c r="BL1798" s="27">
        <f t="shared" si="1131"/>
        <v>105.56774604920881</v>
      </c>
      <c r="BM1798" s="34">
        <f t="shared" si="1132"/>
        <v>1.1054421768707483</v>
      </c>
      <c r="BN1798" s="45">
        <f t="shared" si="1133"/>
        <v>1903.274996749976</v>
      </c>
      <c r="BO1798" s="45">
        <f t="shared" si="1134"/>
        <v>104.8951953898893</v>
      </c>
      <c r="BP1798" s="66">
        <f t="shared" si="1135"/>
        <v>6.6882747549194965</v>
      </c>
    </row>
    <row r="1799" spans="8:68">
      <c r="H1799" s="68">
        <v>1794</v>
      </c>
      <c r="I1799" s="31">
        <f>('Propiedades físicas'!$C$10*'Diseño reactor'!H1799)/1000</f>
        <v>1570.1900351900786</v>
      </c>
      <c r="J1799" s="31">
        <f t="shared" si="1113"/>
        <v>0.29041070811839609</v>
      </c>
      <c r="K1799" s="31">
        <f>(I1799*1000)/'Propiedades físicas'!$F$10</f>
        <v>10256.742358607111</v>
      </c>
      <c r="L1799" s="31">
        <f t="shared" si="1114"/>
        <v>1465.2489083724442</v>
      </c>
      <c r="M1799" s="31">
        <f t="shared" si="1115"/>
        <v>8791.4934502346659</v>
      </c>
      <c r="N1799" s="31">
        <f t="shared" si="1116"/>
        <v>0.81674967021875378</v>
      </c>
      <c r="O1799" s="32">
        <f t="shared" si="1117"/>
        <v>4.9004980213125231</v>
      </c>
      <c r="P1799" s="33">
        <f t="shared" si="1118"/>
        <v>0.65250563163057296</v>
      </c>
      <c r="Q1799" s="31">
        <f t="shared" si="1119"/>
        <v>4.6965834970620568</v>
      </c>
      <c r="R1799" s="31">
        <f t="shared" si="1120"/>
        <v>0.13121543117591128</v>
      </c>
      <c r="S1799" s="31">
        <f t="shared" si="1121"/>
        <v>0.20391452425046747</v>
      </c>
      <c r="T1799" s="31">
        <f t="shared" si="1122"/>
        <v>2.6386729162252303E-2</v>
      </c>
      <c r="U1799" s="31">
        <f t="shared" si="1123"/>
        <v>6.6418782500172052E-3</v>
      </c>
      <c r="V1799" s="47">
        <f t="shared" si="1136"/>
        <v>6.4617062549823735E-4</v>
      </c>
      <c r="W1799" s="31">
        <f t="shared" si="1124"/>
        <v>0.20109471062803189</v>
      </c>
      <c r="X1799" s="34">
        <f>(S1799*H1799*'Propiedades físicas'!$F$5*60*24*365)/(1000000)</f>
        <v>56619.628050688385</v>
      </c>
      <c r="Y1799" s="34">
        <f>(U1799*H1799*'Propiedades físicas'!$F$7*60*24*365)/(1000000)</f>
        <v>576.74146818376357</v>
      </c>
      <c r="Z1799" s="31">
        <f t="shared" si="1137"/>
        <v>1170.5951031452478</v>
      </c>
      <c r="AA1799" s="31">
        <f t="shared" si="1138"/>
        <v>8425.6707937293304</v>
      </c>
      <c r="AB1799" s="31">
        <f t="shared" si="1138"/>
        <v>235.40048352958485</v>
      </c>
      <c r="AC1799" s="31">
        <f t="shared" si="1138"/>
        <v>365.82265650533861</v>
      </c>
      <c r="AD1799" s="31">
        <f t="shared" si="1138"/>
        <v>47.337792117080632</v>
      </c>
      <c r="AE1799" s="31">
        <f t="shared" si="1139"/>
        <v>11.915529580530865</v>
      </c>
      <c r="AF1799" s="31">
        <f t="shared" si="1140"/>
        <v>10256.742358607115</v>
      </c>
      <c r="AG1799" s="31">
        <f t="shared" si="1141"/>
        <v>0.11412932705313823</v>
      </c>
      <c r="AH1799" s="31">
        <f t="shared" si="1142"/>
        <v>0.82147630301533214</v>
      </c>
      <c r="AI1799" s="31">
        <f t="shared" si="1142"/>
        <v>2.2950803997922854E-2</v>
      </c>
      <c r="AJ1799" s="31">
        <f t="shared" si="1142"/>
        <v>3.5666554127524952E-2</v>
      </c>
      <c r="AK1799" s="31">
        <f t="shared" si="1142"/>
        <v>4.6152852886429717E-3</v>
      </c>
      <c r="AL1799" s="31">
        <f t="shared" si="1143"/>
        <v>1.1617265174387219E-3</v>
      </c>
      <c r="AM1799" s="31">
        <f t="shared" si="1144"/>
        <v>0.99999999999999989</v>
      </c>
      <c r="AN1799" s="31">
        <f>(Z1799*'Propiedades físicas'!$F$4)/1000</f>
        <v>1029.397921803868</v>
      </c>
      <c r="AO1799" s="31">
        <f>(AA1799*'Propiedades físicas'!$F$6)/1000</f>
        <v>269.95849223108775</v>
      </c>
      <c r="AP1799" s="31">
        <f>(AB1799*'Propiedades físicas'!$F$9)/1000</f>
        <v>145.23032831357736</v>
      </c>
      <c r="AQ1799" s="31">
        <f>(AC1799*'Propiedades físicas'!$F$5)/1000</f>
        <v>107.72379766112707</v>
      </c>
      <c r="AR1799" s="31">
        <f>(AD1799*'Propiedades físicas'!$F$8)/1000</f>
        <v>16.782194061347418</v>
      </c>
      <c r="AS1799" s="31">
        <f>(AE1799*'Propiedades físicas'!$F$7)/1000</f>
        <v>1.0973011190710875</v>
      </c>
      <c r="AT1799" s="31">
        <f t="shared" si="1145"/>
        <v>1570.1900351900786</v>
      </c>
      <c r="AU1799" s="31">
        <f t="shared" si="1146"/>
        <v>0.65558811273391804</v>
      </c>
      <c r="AV1799" s="31">
        <f t="shared" si="1149"/>
        <v>0.17192727388465948</v>
      </c>
      <c r="AW1799" s="31">
        <f t="shared" si="1149"/>
        <v>9.2492198433800771E-2</v>
      </c>
      <c r="AX1799" s="31">
        <f t="shared" si="1149"/>
        <v>6.8605579736777916E-2</v>
      </c>
      <c r="AY1799" s="31">
        <f t="shared" si="1149"/>
        <v>1.0688001888456679E-2</v>
      </c>
      <c r="AZ1799" s="31">
        <f t="shared" si="1150"/>
        <v>6.9883332238715565E-4</v>
      </c>
      <c r="BA1799" s="31">
        <f t="shared" si="1147"/>
        <v>1</v>
      </c>
      <c r="BB1799" s="34">
        <f>AU1799*'Propiedades físicas'!$C$4+'Diseño reactor'!AV1799*'Propiedades físicas'!$C$5+'Diseño reactor'!AW1799*'Propiedades físicas'!$C$8+'Diseño reactor'!AX1799*'Propiedades físicas'!$C$9+'Diseño reactor'!AY1799*'Propiedades físicas'!$C$7+'Diseño reactor'!AZ1799*'Propiedades físicas'!$C$6</f>
        <v>875.45427010769606</v>
      </c>
      <c r="BC1799" s="45">
        <f>AU1799*'Propiedades físicas'!$L$4+'Diseño reactor'!AV1799*'Propiedades físicas'!$L$5+'Diseño reactor'!AW1799*'Propiedades físicas'!$L$8+AX1799*'Propiedades físicas'!$L$9+'Diseño reactor'!AY1799*'Propiedades físicas'!$L$7+'Diseño reactor'!AZ1799*'Propiedades físicas'!$L$6</f>
        <v>2.0941818286932365</v>
      </c>
      <c r="BD1799" s="29">
        <f t="shared" si="1126"/>
        <v>1.7917266720739486</v>
      </c>
      <c r="BE1799" s="58">
        <f t="shared" si="1127"/>
        <v>41.613736528779633</v>
      </c>
      <c r="BF1799" s="30">
        <f>AU1799*'Propiedades físicas'!$I$4+'Diseño reactor'!AV1799*'Propiedades físicas'!$I$5+'Diseño reactor'!AW1799*'Propiedades físicas'!$I$8+'Diseño reactor'!AX1799*'Propiedades físicas'!$I$9+'Diseño reactor'!AY1799*'Propiedades físicas'!$I$7+'Diseño reactor'!AZ1799*'Propiedades físicas'!$I$6</f>
        <v>1.993868831151133E-2</v>
      </c>
      <c r="BG1799" s="24">
        <f>AU1799*'Propiedades físicas'!$O$4+'Diseño reactor'!AV1799*'Propiedades físicas'!$O$5+'Diseño reactor'!AW1799*'Propiedades físicas'!$O$8+'Diseño reactor'!AX1799*'Propiedades físicas'!$O$9+'Diseño reactor'!AY1799*'Propiedades físicas'!$O$7+'Diseño reactor'!AZ1799*'Propiedades físicas'!$O$6</f>
        <v>0.15332686691982697</v>
      </c>
      <c r="BH1799" s="54">
        <f t="shared" si="1128"/>
        <v>41224.090275783288</v>
      </c>
      <c r="BI1799" s="34">
        <f t="shared" si="1148"/>
        <v>272.32825915485927</v>
      </c>
      <c r="BJ1799" s="27">
        <f t="shared" si="1129"/>
        <v>4795.7512256104201</v>
      </c>
      <c r="BK1799" s="34">
        <f t="shared" si="1130"/>
        <v>565.62885380751231</v>
      </c>
      <c r="BL1799" s="27">
        <f t="shared" si="1131"/>
        <v>105.56808205218732</v>
      </c>
      <c r="BM1799" s="34">
        <f t="shared" si="1132"/>
        <v>1.1054421768707483</v>
      </c>
      <c r="BN1799" s="45">
        <f t="shared" si="1133"/>
        <v>1904.4618901335007</v>
      </c>
      <c r="BO1799" s="45">
        <f t="shared" si="1134"/>
        <v>104.90620755126905</v>
      </c>
      <c r="BP1799" s="66">
        <f t="shared" si="1135"/>
        <v>6.688272475536972</v>
      </c>
    </row>
    <row r="1800" spans="8:68">
      <c r="H1800" s="68">
        <v>1795</v>
      </c>
      <c r="I1800" s="31">
        <f>('Propiedades físicas'!$C$10*'Diseño reactor'!H1800)/1000</f>
        <v>1571.0652804716785</v>
      </c>
      <c r="J1800" s="31">
        <f t="shared" si="1113"/>
        <v>0.29024891942306547</v>
      </c>
      <c r="K1800" s="31">
        <f>(I1800*1000)/'Propiedades físicas'!$F$10</f>
        <v>10262.459606298642</v>
      </c>
      <c r="L1800" s="31">
        <f t="shared" si="1114"/>
        <v>1466.065658042663</v>
      </c>
      <c r="M1800" s="31">
        <f t="shared" si="1115"/>
        <v>8796.3939482559781</v>
      </c>
      <c r="N1800" s="31">
        <f t="shared" si="1116"/>
        <v>0.81674967021875378</v>
      </c>
      <c r="O1800" s="32">
        <f t="shared" si="1117"/>
        <v>4.9004980213125222</v>
      </c>
      <c r="P1800" s="33">
        <f t="shared" si="1118"/>
        <v>0.65257874033973773</v>
      </c>
      <c r="Q1800" s="31">
        <f t="shared" si="1119"/>
        <v>4.6966948681765937</v>
      </c>
      <c r="R1800" s="31">
        <f t="shared" si="1120"/>
        <v>0.13117171947208428</v>
      </c>
      <c r="S1800" s="31">
        <f t="shared" si="1121"/>
        <v>0.20380315313592956</v>
      </c>
      <c r="T1800" s="31">
        <f t="shared" si="1122"/>
        <v>2.6366197556950112E-2</v>
      </c>
      <c r="U1800" s="31">
        <f t="shared" si="1123"/>
        <v>6.6330128499816838E-3</v>
      </c>
      <c r="V1800" s="47">
        <f t="shared" si="1136"/>
        <v>6.462430244141092E-4</v>
      </c>
      <c r="W1800" s="31">
        <f t="shared" si="1124"/>
        <v>0.201005198857375</v>
      </c>
      <c r="X1800" s="34">
        <f>(S1800*H1800*'Propiedades físicas'!$F$5*60*24*365)/(1000000)</f>
        <v>56620.247666568539</v>
      </c>
      <c r="Y1800" s="34">
        <f>(U1800*H1800*'Propiedades físicas'!$F$7*60*24*365)/(1000000)</f>
        <v>576.2927036509052</v>
      </c>
      <c r="Z1800" s="31">
        <f t="shared" si="1137"/>
        <v>1171.3788389098293</v>
      </c>
      <c r="AA1800" s="31">
        <f t="shared" si="1138"/>
        <v>8430.5672883769857</v>
      </c>
      <c r="AB1800" s="31">
        <f t="shared" si="1138"/>
        <v>235.45323645239128</v>
      </c>
      <c r="AC1800" s="31">
        <f t="shared" si="1138"/>
        <v>365.82665987899355</v>
      </c>
      <c r="AD1800" s="31">
        <f t="shared" si="1138"/>
        <v>47.327324614725448</v>
      </c>
      <c r="AE1800" s="31">
        <f t="shared" si="1139"/>
        <v>11.906258065717122</v>
      </c>
      <c r="AF1800" s="31">
        <f t="shared" si="1140"/>
        <v>10262.459606298644</v>
      </c>
      <c r="AG1800" s="31">
        <f t="shared" si="1141"/>
        <v>0.1141421144489464</v>
      </c>
      <c r="AH1800" s="31">
        <f t="shared" si="1142"/>
        <v>0.82149578286307468</v>
      </c>
      <c r="AI1800" s="31">
        <f t="shared" si="1142"/>
        <v>2.2943158412811731E-2</v>
      </c>
      <c r="AJ1800" s="31">
        <f t="shared" si="1142"/>
        <v>3.5647074279782337E-2</v>
      </c>
      <c r="AK1800" s="31">
        <f t="shared" si="1142"/>
        <v>4.6116941191834786E-3</v>
      </c>
      <c r="AL1800" s="31">
        <f t="shared" si="1143"/>
        <v>1.1601758762012167E-3</v>
      </c>
      <c r="AM1800" s="31">
        <f t="shared" si="1144"/>
        <v>0.99999999999999978</v>
      </c>
      <c r="AN1800" s="31">
        <f>(Z1800*'Propiedades físicas'!$F$4)/1000</f>
        <v>1030.0871233605258</v>
      </c>
      <c r="AO1800" s="31">
        <f>(AA1800*'Propiedades físicas'!$F$6)/1000</f>
        <v>270.11537591959865</v>
      </c>
      <c r="AP1800" s="31">
        <f>(AB1800*'Propiedades físicas'!$F$9)/1000</f>
        <v>145.26287422930278</v>
      </c>
      <c r="AQ1800" s="31">
        <f>(AC1800*'Propiedades físicas'!$F$5)/1000</f>
        <v>107.72497653456723</v>
      </c>
      <c r="AR1800" s="31">
        <f>(AD1800*'Propiedades físicas'!$F$8)/1000</f>
        <v>16.77848312241246</v>
      </c>
      <c r="AS1800" s="31">
        <f>(AE1800*'Propiedades físicas'!$F$7)/1000</f>
        <v>1.0964473052718897</v>
      </c>
      <c r="AT1800" s="31">
        <f t="shared" si="1145"/>
        <v>1571.0652804716785</v>
      </c>
      <c r="AU1800" s="31">
        <f t="shared" si="1146"/>
        <v>0.65566156681361087</v>
      </c>
      <c r="AV1800" s="31">
        <f t="shared" si="1149"/>
        <v>0.17193135083381278</v>
      </c>
      <c r="AW1800" s="31">
        <f t="shared" si="1149"/>
        <v>9.2461386573122362E-2</v>
      </c>
      <c r="AX1800" s="31">
        <f t="shared" si="1149"/>
        <v>6.856810972375707E-2</v>
      </c>
      <c r="AY1800" s="31">
        <f t="shared" si="1149"/>
        <v>1.0679685517189383E-2</v>
      </c>
      <c r="AZ1800" s="31">
        <f t="shared" si="1150"/>
        <v>6.9790053850767107E-4</v>
      </c>
      <c r="BA1800" s="31">
        <f t="shared" si="1147"/>
        <v>1</v>
      </c>
      <c r="BB1800" s="34">
        <f>AU1800*'Propiedades físicas'!$C$4+'Diseño reactor'!AV1800*'Propiedades físicas'!$C$5+'Diseño reactor'!AW1800*'Propiedades físicas'!$C$8+'Diseño reactor'!AX1800*'Propiedades físicas'!$C$9+'Diseño reactor'!AY1800*'Propiedades físicas'!$C$7+'Diseño reactor'!AZ1800*'Propiedades físicas'!$C$6</f>
        <v>875.45397225158763</v>
      </c>
      <c r="BC1800" s="45">
        <f>AU1800*'Propiedades físicas'!$L$4+'Diseño reactor'!AV1800*'Propiedades físicas'!$L$5+'Diseño reactor'!AW1800*'Propiedades físicas'!$L$8+AX1800*'Propiedades físicas'!$L$9+'Diseño reactor'!AY1800*'Propiedades físicas'!$L$7+'Diseño reactor'!AZ1800*'Propiedades físicas'!$L$6</f>
        <v>2.0942351382224458</v>
      </c>
      <c r="BD1800" s="29">
        <f t="shared" si="1126"/>
        <v>1.7908841548548768</v>
      </c>
      <c r="BE1800" s="58">
        <f t="shared" si="1127"/>
        <v>41.612822935419814</v>
      </c>
      <c r="BF1800" s="30">
        <f>AU1800*'Propiedades físicas'!$I$4+'Diseño reactor'!AV1800*'Propiedades físicas'!$I$5+'Diseño reactor'!AW1800*'Propiedades físicas'!$I$8+'Diseño reactor'!AX1800*'Propiedades físicas'!$I$9+'Diseño reactor'!AY1800*'Propiedades físicas'!$I$7+'Diseño reactor'!AZ1800*'Propiedades físicas'!$I$6</f>
        <v>1.9938823012497314E-2</v>
      </c>
      <c r="BG1800" s="24">
        <f>AU1800*'Propiedades físicas'!$O$4+'Diseño reactor'!AV1800*'Propiedades físicas'!$O$5+'Diseño reactor'!AW1800*'Propiedades físicas'!$O$8+'Diseño reactor'!AX1800*'Propiedades físicas'!$O$9+'Diseño reactor'!AY1800*'Propiedades físicas'!$O$7+'Diseño reactor'!AZ1800*'Propiedades físicas'!$O$6</f>
        <v>0.15332940445231585</v>
      </c>
      <c r="BH1800" s="54">
        <f t="shared" si="1128"/>
        <v>41223.79775202732</v>
      </c>
      <c r="BI1800" s="34">
        <f t="shared" si="1148"/>
        <v>272.33252432383989</v>
      </c>
      <c r="BJ1800" s="27">
        <f t="shared" si="1129"/>
        <v>4795.7535752252152</v>
      </c>
      <c r="BK1800" s="34">
        <f t="shared" si="1130"/>
        <v>565.63849199180527</v>
      </c>
      <c r="BL1800" s="27">
        <f t="shared" si="1131"/>
        <v>105.56841778312155</v>
      </c>
      <c r="BM1800" s="34">
        <f t="shared" si="1132"/>
        <v>1.1054421768707483</v>
      </c>
      <c r="BN1800" s="45">
        <f t="shared" si="1133"/>
        <v>1905.648815407136</v>
      </c>
      <c r="BO1800" s="45">
        <f t="shared" si="1134"/>
        <v>104.91720991092832</v>
      </c>
      <c r="BP1800" s="66">
        <f t="shared" si="1135"/>
        <v>6.6882701999837186</v>
      </c>
    </row>
    <row r="1801" spans="8:68">
      <c r="H1801" s="68">
        <v>1796</v>
      </c>
      <c r="I1801" s="31">
        <f>('Propiedades físicas'!$C$10*'Diseño reactor'!H1801)/1000</f>
        <v>1571.9405257532785</v>
      </c>
      <c r="J1801" s="31">
        <f t="shared" si="1113"/>
        <v>0.29008731089331985</v>
      </c>
      <c r="K1801" s="31">
        <f>(I1801*1000)/'Propiedades físicas'!$F$10</f>
        <v>10268.176853990175</v>
      </c>
      <c r="L1801" s="31">
        <f t="shared" si="1114"/>
        <v>1466.882407712882</v>
      </c>
      <c r="M1801" s="31">
        <f t="shared" si="1115"/>
        <v>8801.2944462772921</v>
      </c>
      <c r="N1801" s="31">
        <f t="shared" si="1116"/>
        <v>0.81674967021875389</v>
      </c>
      <c r="O1801" s="32">
        <f t="shared" si="1117"/>
        <v>4.9004980213125231</v>
      </c>
      <c r="P1801" s="33">
        <f t="shared" si="1118"/>
        <v>0.65265178399320456</v>
      </c>
      <c r="Q1801" s="31">
        <f t="shared" si="1119"/>
        <v>4.6968061192351165</v>
      </c>
      <c r="R1801" s="31">
        <f t="shared" si="1120"/>
        <v>0.1311280335943496</v>
      </c>
      <c r="S1801" s="31">
        <f t="shared" si="1121"/>
        <v>0.20369190207740739</v>
      </c>
      <c r="T1801" s="31">
        <f t="shared" si="1122"/>
        <v>2.6345689410541637E-2</v>
      </c>
      <c r="U1801" s="31">
        <f t="shared" si="1123"/>
        <v>6.624163220658166E-3</v>
      </c>
      <c r="V1801" s="47">
        <f t="shared" si="1136"/>
        <v>6.4631535890589194E-4</v>
      </c>
      <c r="W1801" s="31">
        <f t="shared" si="1124"/>
        <v>0.20091576673866093</v>
      </c>
      <c r="X1801" s="34">
        <f>(S1801*H1801*'Propiedades físicas'!$F$5*60*24*365)/(1000000)</f>
        <v>56620.866180210374</v>
      </c>
      <c r="Y1801" s="34">
        <f>(U1801*H1801*'Propiedades físicas'!$F$7*60*24*365)/(1000000)</f>
        <v>575.84445186506923</v>
      </c>
      <c r="Z1801" s="31">
        <f t="shared" si="1137"/>
        <v>1172.1626040517954</v>
      </c>
      <c r="AA1801" s="31">
        <f t="shared" si="1138"/>
        <v>8435.4637901462684</v>
      </c>
      <c r="AB1801" s="31">
        <f t="shared" si="1138"/>
        <v>235.50594833545188</v>
      </c>
      <c r="AC1801" s="31">
        <f t="shared" si="1138"/>
        <v>365.83065613102366</v>
      </c>
      <c r="AD1801" s="31">
        <f t="shared" si="1138"/>
        <v>47.316858181332783</v>
      </c>
      <c r="AE1801" s="31">
        <f t="shared" si="1139"/>
        <v>11.896997144302066</v>
      </c>
      <c r="AF1801" s="31">
        <f t="shared" si="1140"/>
        <v>10268.176853990175</v>
      </c>
      <c r="AG1801" s="31">
        <f t="shared" si="1141"/>
        <v>0.11415489046590557</v>
      </c>
      <c r="AH1801" s="31">
        <f t="shared" si="1142"/>
        <v>0.82151524171189927</v>
      </c>
      <c r="AI1801" s="31">
        <f t="shared" si="1142"/>
        <v>2.2935517344925271E-2</v>
      </c>
      <c r="AJ1801" s="31">
        <f t="shared" si="1142"/>
        <v>3.5627615430957757E-2</v>
      </c>
      <c r="AK1801" s="31">
        <f t="shared" si="1142"/>
        <v>4.6081070529035177E-3</v>
      </c>
      <c r="AL1801" s="31">
        <f t="shared" si="1143"/>
        <v>1.158627993408483E-3</v>
      </c>
      <c r="AM1801" s="31">
        <f t="shared" si="1144"/>
        <v>0.99999999999999978</v>
      </c>
      <c r="AN1801" s="31">
        <f>(Z1801*'Propiedades físicas'!$F$4)/1000</f>
        <v>1030.7763507510679</v>
      </c>
      <c r="AO1801" s="31">
        <f>(AA1801*'Propiedades físicas'!$F$6)/1000</f>
        <v>270.27225983628642</v>
      </c>
      <c r="AP1801" s="31">
        <f>(AB1801*'Propiedades físicas'!$F$9)/1000</f>
        <v>145.29539482555703</v>
      </c>
      <c r="AQ1801" s="31">
        <f>(AC1801*'Propiedades físicas'!$F$5)/1000</f>
        <v>107.72615331090255</v>
      </c>
      <c r="AR1801" s="31">
        <f>(AD1801*'Propiedades físicas'!$F$8)/1000</f>
        <v>16.774772562446092</v>
      </c>
      <c r="AS1801" s="31">
        <f>(AE1801*'Propiedades físicas'!$F$7)/1000</f>
        <v>1.0955944670187774</v>
      </c>
      <c r="AT1801" s="31">
        <f t="shared" si="1145"/>
        <v>1571.9405257532787</v>
      </c>
      <c r="AU1801" s="31">
        <f t="shared" si="1146"/>
        <v>0.65573495553027783</v>
      </c>
      <c r="AV1801" s="31">
        <f t="shared" si="1149"/>
        <v>0.17193542338808979</v>
      </c>
      <c r="AW1801" s="31">
        <f t="shared" si="1149"/>
        <v>9.2430592916949592E-2</v>
      </c>
      <c r="AX1801" s="31">
        <f t="shared" si="1149"/>
        <v>6.853068010272198E-2</v>
      </c>
      <c r="AY1801" s="31">
        <f t="shared" si="1149"/>
        <v>1.0671378647997875E-2</v>
      </c>
      <c r="AZ1801" s="31">
        <f t="shared" si="1150"/>
        <v>6.9696941396288846E-4</v>
      </c>
      <c r="BA1801" s="31">
        <f t="shared" si="1147"/>
        <v>0.99999999999999989</v>
      </c>
      <c r="BB1801" s="34">
        <f>AU1801*'Propiedades físicas'!$C$4+'Diseño reactor'!AV1801*'Propiedades físicas'!$C$5+'Diseño reactor'!AW1801*'Propiedades físicas'!$C$8+'Diseño reactor'!AX1801*'Propiedades físicas'!$C$9+'Diseño reactor'!AY1801*'Propiedades físicas'!$C$7+'Diseño reactor'!AZ1801*'Propiedades físicas'!$C$6</f>
        <v>875.45367489565319</v>
      </c>
      <c r="BC1801" s="45">
        <f>AU1801*'Propiedades físicas'!$L$4+'Diseño reactor'!AV1801*'Propiedades físicas'!$L$5+'Diseño reactor'!AW1801*'Propiedades físicas'!$L$8+AX1801*'Propiedades físicas'!$L$9+'Diseño reactor'!AY1801*'Propiedades físicas'!$L$7+'Diseño reactor'!AZ1801*'Propiedades físicas'!$L$6</f>
        <v>2.094288398177083</v>
      </c>
      <c r="BD1801" s="29">
        <f t="shared" si="1126"/>
        <v>1.7900424309879859</v>
      </c>
      <c r="BE1801" s="58">
        <f t="shared" si="1127"/>
        <v>41.611910217604269</v>
      </c>
      <c r="BF1801" s="30">
        <f>AU1801*'Propiedades físicas'!$I$4+'Diseño reactor'!AV1801*'Propiedades físicas'!$I$5+'Diseño reactor'!AW1801*'Propiedades físicas'!$I$8+'Diseño reactor'!AX1801*'Propiedades físicas'!$I$9+'Diseño reactor'!AY1801*'Propiedades físicas'!$I$7+'Diseño reactor'!AZ1801*'Propiedades físicas'!$I$6</f>
        <v>1.9938957477964647E-2</v>
      </c>
      <c r="BG1801" s="24">
        <f>AU1801*'Propiedades físicas'!$O$4+'Diseño reactor'!AV1801*'Propiedades físicas'!$O$5+'Diseño reactor'!AW1801*'Propiedades físicas'!$O$8+'Diseño reactor'!AX1801*'Propiedades físicas'!$O$9+'Diseño reactor'!AY1801*'Propiedades físicas'!$O$7+'Diseño reactor'!AZ1801*'Propiedades físicas'!$O$6</f>
        <v>0.15333193976436926</v>
      </c>
      <c r="BH1801" s="54">
        <f t="shared" si="1128"/>
        <v>41223.505742707413</v>
      </c>
      <c r="BI1801" s="34">
        <f t="shared" si="1148"/>
        <v>272.33678372567692</v>
      </c>
      <c r="BJ1801" s="27">
        <f t="shared" si="1129"/>
        <v>4795.7559303337084</v>
      </c>
      <c r="BK1801" s="34">
        <f t="shared" si="1130"/>
        <v>565.64812264195757</v>
      </c>
      <c r="BL1801" s="27">
        <f t="shared" si="1131"/>
        <v>105.56875324232089</v>
      </c>
      <c r="BM1801" s="34">
        <f t="shared" si="1132"/>
        <v>1.1054421768707483</v>
      </c>
      <c r="BN1801" s="45">
        <f t="shared" si="1133"/>
        <v>1906.8357725268913</v>
      </c>
      <c r="BO1801" s="45">
        <f t="shared" si="1134"/>
        <v>104.92820248194724</v>
      </c>
      <c r="BP1801" s="66">
        <f t="shared" si="1135"/>
        <v>6.6882679282516833</v>
      </c>
    </row>
    <row r="1802" spans="8:68">
      <c r="H1802" s="68">
        <v>1797</v>
      </c>
      <c r="I1802" s="31">
        <f>('Propiedades físicas'!$C$10*'Diseño reactor'!H1802)/1000</f>
        <v>1572.8157710348783</v>
      </c>
      <c r="J1802" s="31">
        <f t="shared" ref="J1802:J1865" si="1151">$F$7/I1802</f>
        <v>0.28992588222838206</v>
      </c>
      <c r="K1802" s="31">
        <f>(I1802*1000)/'Propiedades físicas'!$F$10</f>
        <v>10273.894101681704</v>
      </c>
      <c r="L1802" s="31">
        <f t="shared" ref="L1802:L1865" si="1152">K1802*$I$5</f>
        <v>1467.6991573831006</v>
      </c>
      <c r="M1802" s="31">
        <f t="shared" ref="M1802:M1865" si="1153">$I$6*K1802</f>
        <v>8806.1949442986024</v>
      </c>
      <c r="N1802" s="31">
        <f t="shared" ref="N1802:N1865" si="1154">L1802/H1802</f>
        <v>0.81674967021875378</v>
      </c>
      <c r="O1802" s="32">
        <f t="shared" ref="O1802:O1865" si="1155">M1802/H1802</f>
        <v>4.9004980213125222</v>
      </c>
      <c r="P1802" s="33">
        <f t="shared" ref="P1802:P1865" si="1156">(H1802*$C$5*N1802)/(H1802*$C$5+$F$7*1000*$C$4)</f>
        <v>0.65272476267776902</v>
      </c>
      <c r="Q1802" s="31">
        <f t="shared" ref="Q1802:Q1865" si="1157">((H1802^3)*($C$5^3)*O1802+3*(H1802^2)*($C$5^2)*O1802*$F$7*1000*$C$4+3*H1802*$C$5*O1802*(($F$7*1000)^2)*($C$4^2)+O1802*(($F$7*1000)^3)*($C$4^3)-3*N1802*(($F$7*1000)^3)*($C$4^3)-3*(($F$7*1000)^2)*($C$4^2)*H1802*$C$5*N1802-$F$7*1000*$C$4*(H1802^2)*($C$5^2)*N1802)/(3*(($F$7*1000)^2)*($C$4^2)*H1802*$C$5+(($F$7*1000)^3)*($C$4^3)+3*(H1802^2)*($C$5^2)*$F$7*1000*$C$4+(H1802^3)*($C$5^3))</f>
        <v>4.69691725042924</v>
      </c>
      <c r="R1802" s="31">
        <f t="shared" ref="R1802:R1865" si="1158">($F$7*1000*$C$4*H1802*$C$5*N1802)/((H1802^2)*($C$5^2)+2*$F$7*1000*$C$4*H1802*$C$5+(($F$7*1000)^2)*($C$4^2))</f>
        <v>0.13108437352568145</v>
      </c>
      <c r="S1802" s="31">
        <f t="shared" ref="S1802:S1865" si="1159">(N1802*$F$7*1000*$C$4*(3*(($F$7*1000)^2)*($C$4^2)+3*$F$7*1000*$C$4*H1802*$C$5+(H1802^2)*($C$5^2)))/(3*(($F$7*1000)^2)*($C$4^2)*H1802*$C$5+(($F$7*1000)^3)*($C$4^3)+3*(H1802^2)*($C$5^2)*$F$7*1000*$C$4+(H1802^3)*($C$5^3))</f>
        <v>0.20358077088328194</v>
      </c>
      <c r="T1802" s="31">
        <f t="shared" ref="T1802:T1865" si="1160">((($F$7*1000)^2)*($C$4^2)*H1802*$C$5*N1802)/(3*(($F$7*1000)^2)*($C$4^2)*H1802*$C$5+(($F$7*1000)^3)*($C$4^3)+3*(H1802^2)*($C$5^2)*$F$7*1000*$C$4+(H1802^3)*($C$5^3))</f>
        <v>2.6325204688309286E-2</v>
      </c>
      <c r="U1802" s="31">
        <f t="shared" ref="U1802:U1865" si="1161">((($F$7*1000)^3)*($C$4^3)*N1802)/(3*(($F$7*1000)^2)*($C$4^2)*H1802*$C$5+(($F$7*1000)^3)*($C$4^3)+3*(H1802^2)*($C$5^2)*$F$7*1000*$C$4+(H1802^3)*($C$5^3))</f>
        <v>6.6153293269939732E-3</v>
      </c>
      <c r="V1802" s="47">
        <f t="shared" si="1136"/>
        <v>6.463876290595383E-4</v>
      </c>
      <c r="W1802" s="31">
        <f t="shared" ref="W1802:W1865" si="1162">($F$7*1000*$C$4)/(H1802*$C$5+$F$7*1000*$C$4)</f>
        <v>0.20082641416561964</v>
      </c>
      <c r="X1802" s="34">
        <f>(S1802*H1802*'Propiedades físicas'!$F$5*60*24*365)/(1000000)</f>
        <v>56621.483594063757</v>
      </c>
      <c r="Y1802" s="34">
        <f>(U1802*H1802*'Propiedades físicas'!$F$7*60*24*365)/(1000000)</f>
        <v>575.396712067424</v>
      </c>
      <c r="Z1802" s="31">
        <f t="shared" si="1137"/>
        <v>1172.946398531951</v>
      </c>
      <c r="AA1802" s="31">
        <f t="shared" si="1138"/>
        <v>8440.360299021344</v>
      </c>
      <c r="AB1802" s="31">
        <f t="shared" si="1138"/>
        <v>235.55861922564955</v>
      </c>
      <c r="AC1802" s="31">
        <f t="shared" si="1138"/>
        <v>365.83464527725766</v>
      </c>
      <c r="AD1802" s="31">
        <f t="shared" ref="AD1802:AD1833" si="1163">T1802*$H1802</f>
        <v>47.306392824891788</v>
      </c>
      <c r="AE1802" s="31">
        <f t="shared" si="1139"/>
        <v>11.88774680060817</v>
      </c>
      <c r="AF1802" s="31">
        <f t="shared" si="1140"/>
        <v>10273.894101681703</v>
      </c>
      <c r="AG1802" s="31">
        <f t="shared" si="1141"/>
        <v>0.1141676551191972</v>
      </c>
      <c r="AH1802" s="31">
        <f t="shared" si="1142"/>
        <v>0.82153467959532178</v>
      </c>
      <c r="AI1802" s="31">
        <f t="shared" si="1142"/>
        <v>2.2927880791285524E-2</v>
      </c>
      <c r="AJ1802" s="31">
        <f t="shared" si="1142"/>
        <v>3.5608177547535293E-2</v>
      </c>
      <c r="AK1802" s="31">
        <f t="shared" ref="AK1802:AL1865" si="1164">AD1802/$AF1802</f>
        <v>4.6045240837306618E-3</v>
      </c>
      <c r="AL1802" s="31">
        <f t="shared" si="1143"/>
        <v>1.1570828629294807E-3</v>
      </c>
      <c r="AM1802" s="31">
        <f t="shared" si="1144"/>
        <v>1</v>
      </c>
      <c r="AN1802" s="31">
        <f>(Z1802*'Propiedades físicas'!$F$4)/1000</f>
        <v>1031.465603941027</v>
      </c>
      <c r="AO1802" s="31">
        <f>(AA1802*'Propiedades físicas'!$F$6)/1000</f>
        <v>270.4291439806438</v>
      </c>
      <c r="AP1802" s="31">
        <f>(AB1802*'Propiedades físicas'!$F$9)/1000</f>
        <v>145.3278901312645</v>
      </c>
      <c r="AQ1802" s="31">
        <f>(AC1802*'Propiedades físicas'!$F$5)/1000</f>
        <v>107.72732799479408</v>
      </c>
      <c r="AR1802" s="31">
        <f>(AD1802*'Propiedades físicas'!$F$8)/1000</f>
        <v>16.771062384280629</v>
      </c>
      <c r="AS1802" s="31">
        <f>(AE1802*'Propiedades físicas'!$F$7)/1000</f>
        <v>1.0947426028680063</v>
      </c>
      <c r="AT1802" s="31">
        <f t="shared" si="1145"/>
        <v>1572.815771034878</v>
      </c>
      <c r="AU1802" s="31">
        <f t="shared" si="1146"/>
        <v>0.65580827897112537</v>
      </c>
      <c r="AV1802" s="31">
        <f t="shared" si="1149"/>
        <v>0.17193949155450508</v>
      </c>
      <c r="AW1802" s="31">
        <f t="shared" si="1149"/>
        <v>9.2399817453281227E-2</v>
      </c>
      <c r="AX1802" s="31">
        <f t="shared" si="1149"/>
        <v>6.8493290809203855E-2</v>
      </c>
      <c r="AY1802" s="31">
        <f t="shared" si="1149"/>
        <v>1.0663081266819724E-2</v>
      </c>
      <c r="AZ1802" s="31">
        <f t="shared" si="1150"/>
        <v>6.9603994506469747E-4</v>
      </c>
      <c r="BA1802" s="31">
        <f t="shared" si="1147"/>
        <v>0.99999999999999989</v>
      </c>
      <c r="BB1802" s="34">
        <f>AU1802*'Propiedades físicas'!$C$4+'Diseño reactor'!AV1802*'Propiedades físicas'!$C$5+'Diseño reactor'!AW1802*'Propiedades físicas'!$C$8+'Diseño reactor'!AX1802*'Propiedades físicas'!$C$9+'Diseño reactor'!AY1802*'Propiedades físicas'!$C$7+'Diseño reactor'!AZ1802*'Propiedades físicas'!$C$6</f>
        <v>875.45337803884149</v>
      </c>
      <c r="BC1802" s="45">
        <f>AU1802*'Propiedades físicas'!$L$4+'Diseño reactor'!AV1802*'Propiedades físicas'!$L$5+'Diseño reactor'!AW1802*'Propiedades físicas'!$L$8+AX1802*'Propiedades físicas'!$L$9+'Diseño reactor'!AY1802*'Propiedades físicas'!$L$7+'Diseño reactor'!AZ1802*'Propiedades físicas'!$L$6</f>
        <v>2.0943416086256583</v>
      </c>
      <c r="BD1802" s="29">
        <f t="shared" ref="BD1802:BD1865" si="1165">((-$F$19)*V1802*($F$7*1000))/(H1802*(BB1802/1000)*BC1802)</f>
        <v>1.7892014993519032</v>
      </c>
      <c r="BE1802" s="58">
        <f t="shared" ref="BE1802:BE1865" si="1166">BD1802+$F$20+((BP1802*60)/(H1802*(BB1802/1000)*BC1802))</f>
        <v>41.610998374069958</v>
      </c>
      <c r="BF1802" s="30">
        <f>AU1802*'Propiedades físicas'!$I$4+'Diseño reactor'!AV1802*'Propiedades físicas'!$I$5+'Diseño reactor'!AW1802*'Propiedades físicas'!$I$8+'Diseño reactor'!AX1802*'Propiedades físicas'!$I$9+'Diseño reactor'!AY1802*'Propiedades físicas'!$I$7+'Diseño reactor'!AZ1802*'Propiedades físicas'!$I$6</f>
        <v>1.993909170840296E-2</v>
      </c>
      <c r="BG1802" s="24">
        <f>AU1802*'Propiedades físicas'!$O$4+'Diseño reactor'!AV1802*'Propiedades físicas'!$O$5+'Diseño reactor'!AW1802*'Propiedades físicas'!$O$8+'Diseño reactor'!AX1802*'Propiedades físicas'!$O$9+'Diseño reactor'!AY1802*'Propiedades físicas'!$O$7+'Diseño reactor'!AZ1802*'Propiedades físicas'!$O$6</f>
        <v>0.15333447285881874</v>
      </c>
      <c r="BH1802" s="54">
        <f t="shared" ref="BH1802:BH1865" si="1167">(BB1802*($F$33^2)*$F$34)/BF1802</f>
        <v>41223.214246741009</v>
      </c>
      <c r="BI1802" s="34">
        <f t="shared" si="1148"/>
        <v>272.34103737103294</v>
      </c>
      <c r="BJ1802" s="27">
        <f t="shared" ref="BJ1802:BJ1865" si="1168">$F$43*(BH1802^$F$44)*(BI1802^$F$45)</f>
        <v>4795.7582909169814</v>
      </c>
      <c r="BK1802" s="34">
        <f t="shared" ref="BK1802:BK1865" si="1169">(BJ1802*BG1802)/$F$16</f>
        <v>565.65774576620367</v>
      </c>
      <c r="BL1802" s="27">
        <f t="shared" ref="BL1802:BL1865" si="1170">1/((1/BK1802)+(1/$F$61))</f>
        <v>105.56908843009441</v>
      </c>
      <c r="BM1802" s="34">
        <f t="shared" ref="BM1802:BM1865" si="1171">($F$33*($F$34^2))/9.8</f>
        <v>1.1054421768707483</v>
      </c>
      <c r="BN1802" s="45">
        <f t="shared" ref="BN1802:BN1865" si="1172">((((H1802/60)*(BB1802/1000)*BC1802*($F$20-$F$4)+(((-$F$19)*V1802*($F$7*1000))/60)))/(-BL1802*$F$46/1000))+$F$4</f>
        <v>1908.0227614488565</v>
      </c>
      <c r="BO1802" s="45">
        <f t="shared" ref="BO1802:BO1865" si="1173">((-$F$19)*V1802*($F$7*1000)/60)+BP1802</f>
        <v>104.93918527738266</v>
      </c>
      <c r="BP1802" s="66">
        <f t="shared" ref="BP1802:BP1865" si="1174">($F$35*($F$33^5)*($F$34^3)*BB1802)/1000</f>
        <v>6.6882656603328314</v>
      </c>
    </row>
    <row r="1803" spans="8:68">
      <c r="H1803" s="68">
        <v>1798</v>
      </c>
      <c r="I1803" s="31">
        <f>('Propiedades físicas'!$C$10*'Diseño reactor'!H1803)/1000</f>
        <v>1573.6910163164782</v>
      </c>
      <c r="J1803" s="31">
        <f t="shared" si="1151"/>
        <v>0.28976463312814377</v>
      </c>
      <c r="K1803" s="31">
        <f>(I1803*1000)/'Propiedades físicas'!$F$10</f>
        <v>10279.611349373237</v>
      </c>
      <c r="L1803" s="31">
        <f t="shared" si="1152"/>
        <v>1468.5159070533196</v>
      </c>
      <c r="M1803" s="31">
        <f t="shared" si="1153"/>
        <v>8811.0954423199164</v>
      </c>
      <c r="N1803" s="31">
        <f t="shared" si="1154"/>
        <v>0.81674967021875389</v>
      </c>
      <c r="O1803" s="32">
        <f t="shared" si="1155"/>
        <v>4.9004980213125231</v>
      </c>
      <c r="P1803" s="33">
        <f t="shared" si="1156"/>
        <v>0.65279767648007347</v>
      </c>
      <c r="Q1803" s="31">
        <f t="shared" si="1157"/>
        <v>4.6970282619501855</v>
      </c>
      <c r="R1803" s="31">
        <f t="shared" si="1158"/>
        <v>0.13104073924905349</v>
      </c>
      <c r="S1803" s="31">
        <f t="shared" si="1159"/>
        <v>0.20346975936233724</v>
      </c>
      <c r="T1803" s="31">
        <f t="shared" si="1160"/>
        <v>2.6304743355597068E-2</v>
      </c>
      <c r="U1803" s="31">
        <f t="shared" si="1161"/>
        <v>6.6065111340298877E-3</v>
      </c>
      <c r="V1803" s="47">
        <f t="shared" ref="V1803:V1866" si="1175">$C$4*P1803/$C$5</f>
        <v>6.4645983496084943E-4</v>
      </c>
      <c r="W1803" s="31">
        <f t="shared" si="1162"/>
        <v>0.20073714103217011</v>
      </c>
      <c r="X1803" s="34">
        <f>(S1803*H1803*'Propiedades físicas'!$F$5*60*24*365)/(1000000)</f>
        <v>56622.099910572084</v>
      </c>
      <c r="Y1803" s="34">
        <f>(U1803*H1803*'Propiedades físicas'!$F$7*60*24*365)/(1000000)</f>
        <v>574.94948350048526</v>
      </c>
      <c r="Z1803" s="31">
        <f t="shared" ref="Z1803:Z1866" si="1176">P1803*$H1803</f>
        <v>1173.7302223111722</v>
      </c>
      <c r="AA1803" s="31">
        <f t="shared" ref="AA1803:AA1834" si="1177">Q1803*$H1803</f>
        <v>8445.2568149864328</v>
      </c>
      <c r="AB1803" s="31">
        <f t="shared" ref="AB1803:AB1834" si="1178">R1803*$H1803</f>
        <v>235.61124916979819</v>
      </c>
      <c r="AC1803" s="31">
        <f t="shared" ref="AC1803:AC1834" si="1179">S1803*$H1803</f>
        <v>365.83862733348235</v>
      </c>
      <c r="AD1803" s="31">
        <f t="shared" si="1163"/>
        <v>47.295928553363531</v>
      </c>
      <c r="AE1803" s="31">
        <f t="shared" ref="AE1803:AE1865" si="1180">U1803*$H1803</f>
        <v>11.878507018985738</v>
      </c>
      <c r="AF1803" s="31">
        <f t="shared" ref="AF1803:AF1866" si="1181">Z1803+AA1803+AB1803+AC1803+AD1803+AE1803</f>
        <v>10279.611349373235</v>
      </c>
      <c r="AG1803" s="31">
        <f t="shared" ref="AG1803:AG1866" si="1182">Z1803/AF1803</f>
        <v>0.11418040842397571</v>
      </c>
      <c r="AH1803" s="31">
        <f t="shared" ref="AH1803:AL1866" si="1183">AA1803/$AF1803</f>
        <v>0.82155409654678757</v>
      </c>
      <c r="AI1803" s="31">
        <f t="shared" si="1183"/>
        <v>2.29202487489144E-2</v>
      </c>
      <c r="AJ1803" s="31">
        <f t="shared" si="1183"/>
        <v>3.5588760596069434E-2</v>
      </c>
      <c r="AK1803" s="31">
        <f t="shared" si="1164"/>
        <v>4.6009452056032492E-3</v>
      </c>
      <c r="AL1803" s="31">
        <f t="shared" si="1164"/>
        <v>1.1555404786495152E-3</v>
      </c>
      <c r="AM1803" s="31">
        <f t="shared" ref="AM1803:AM1866" si="1184">AG1803+AH1803+AI1803+AJ1803+AK1803+AL1803</f>
        <v>0.99999999999999989</v>
      </c>
      <c r="AN1803" s="31">
        <f>(Z1803*'Propiedades físicas'!$F$4)/1000</f>
        <v>1032.1548828959985</v>
      </c>
      <c r="AO1803" s="31">
        <f>(AA1803*'Propiedades físicas'!$F$6)/1000</f>
        <v>270.58602835216533</v>
      </c>
      <c r="AP1803" s="31">
        <f>(AB1803*'Propiedades físicas'!$F$9)/1000</f>
        <v>145.36036017530697</v>
      </c>
      <c r="AQ1803" s="31">
        <f>(AC1803*'Propiedades físicas'!$F$5)/1000</f>
        <v>107.72850059089056</v>
      </c>
      <c r="AR1803" s="31">
        <f>(AD1803*'Propiedades físicas'!$F$8)/1000</f>
        <v>16.767352590738433</v>
      </c>
      <c r="AS1803" s="31">
        <f>(AE1803*'Propiedades físicas'!$F$7)/1000</f>
        <v>1.0938917113783966</v>
      </c>
      <c r="AT1803" s="31">
        <f t="shared" ref="AT1803:AT1866" si="1185">AN1803+AO1803+AP1803+AQ1803+AR1803+AS1803</f>
        <v>1573.6910163164782</v>
      </c>
      <c r="AU1803" s="31">
        <f t="shared" ref="AU1803:AU1866" si="1186">AN1803/$AT1803</f>
        <v>0.65588153722320441</v>
      </c>
      <c r="AV1803" s="31">
        <f t="shared" si="1149"/>
        <v>0.17194355534005853</v>
      </c>
      <c r="AW1803" s="31">
        <f t="shared" si="1149"/>
        <v>9.236906017011548E-2</v>
      </c>
      <c r="AX1803" s="31">
        <f t="shared" si="1149"/>
        <v>6.845594177886935E-2</v>
      </c>
      <c r="AY1803" s="31">
        <f t="shared" ref="AY1803:AZ1866" si="1187">AR1803/$AT1803</f>
        <v>1.0654793359617441E-2</v>
      </c>
      <c r="AZ1803" s="31">
        <f t="shared" si="1150"/>
        <v>6.9511212813482101E-4</v>
      </c>
      <c r="BA1803" s="31">
        <f t="shared" ref="BA1803:BA1866" si="1188">AU1803+AV1803+AW1803+AX1803+AY1803+AZ1803</f>
        <v>1</v>
      </c>
      <c r="BB1803" s="34">
        <f>AU1803*'Propiedades físicas'!$C$4+'Diseño reactor'!AV1803*'Propiedades físicas'!$C$5+'Diseño reactor'!AW1803*'Propiedades físicas'!$C$8+'Diseño reactor'!AX1803*'Propiedades físicas'!$C$9+'Diseño reactor'!AY1803*'Propiedades físicas'!$C$7+'Diseño reactor'!AZ1803*'Propiedades físicas'!$C$6</f>
        <v>875.45308168010376</v>
      </c>
      <c r="BC1803" s="45">
        <f>AU1803*'Propiedades físicas'!$L$4+'Diseño reactor'!AV1803*'Propiedades físicas'!$L$5+'Diseño reactor'!AW1803*'Propiedades físicas'!$L$8+AX1803*'Propiedades físicas'!$L$9+'Diseño reactor'!AY1803*'Propiedades físicas'!$L$7+'Diseño reactor'!AZ1803*'Propiedades físicas'!$L$6</f>
        <v>2.094394769636557</v>
      </c>
      <c r="BD1803" s="29">
        <f t="shared" si="1165"/>
        <v>1.7883613588273719</v>
      </c>
      <c r="BE1803" s="58">
        <f t="shared" si="1166"/>
        <v>41.610087403556314</v>
      </c>
      <c r="BF1803" s="30">
        <f>AU1803*'Propiedades físicas'!$I$4+'Diseño reactor'!AV1803*'Propiedades físicas'!$I$5+'Diseño reactor'!AW1803*'Propiedades físicas'!$I$8+'Diseño reactor'!AX1803*'Propiedades físicas'!$I$9+'Diseño reactor'!AY1803*'Propiedades físicas'!$I$7+'Diseño reactor'!AZ1803*'Propiedades físicas'!$I$6</f>
        <v>1.9939225704300623E-2</v>
      </c>
      <c r="BG1803" s="24">
        <f>AU1803*'Propiedades físicas'!$O$4+'Diseño reactor'!AV1803*'Propiedades físicas'!$O$5+'Diseño reactor'!AW1803*'Propiedades físicas'!$O$8+'Diseño reactor'!AX1803*'Propiedades físicas'!$O$9+'Diseño reactor'!AY1803*'Propiedades físicas'!$O$7+'Diseño reactor'!AZ1803*'Propiedades físicas'!$O$6</f>
        <v>0.15333700373849138</v>
      </c>
      <c r="BH1803" s="54">
        <f t="shared" si="1167"/>
        <v>41222.923263048382</v>
      </c>
      <c r="BI1803" s="34">
        <f t="shared" ref="BI1803:BI1866" si="1189">(BC1803*BF1803)/(BG1803/1000)</f>
        <v>272.34528527054476</v>
      </c>
      <c r="BJ1803" s="27">
        <f t="shared" si="1168"/>
        <v>4795.7606569561685</v>
      </c>
      <c r="BK1803" s="34">
        <f t="shared" si="1169"/>
        <v>565.66736137276757</v>
      </c>
      <c r="BL1803" s="27">
        <f t="shared" si="1170"/>
        <v>105.56942334675067</v>
      </c>
      <c r="BM1803" s="34">
        <f t="shared" si="1171"/>
        <v>1.1054421768707483</v>
      </c>
      <c r="BN1803" s="45">
        <f t="shared" si="1172"/>
        <v>1909.2097821292025</v>
      </c>
      <c r="BO1803" s="45">
        <f t="shared" si="1173"/>
        <v>104.95015831026828</v>
      </c>
      <c r="BP1803" s="66">
        <f t="shared" si="1174"/>
        <v>6.6882633962191518</v>
      </c>
    </row>
    <row r="1804" spans="8:68">
      <c r="H1804" s="68">
        <v>1799</v>
      </c>
      <c r="I1804" s="31">
        <f>('Propiedades físicas'!$C$10*'Diseño reactor'!H1804)/1000</f>
        <v>1574.5662615980777</v>
      </c>
      <c r="J1804" s="31">
        <f t="shared" si="1151"/>
        <v>0.28960356329316428</v>
      </c>
      <c r="K1804" s="31">
        <f>(I1804*1000)/'Propiedades físicas'!$F$10</f>
        <v>10285.328597064767</v>
      </c>
      <c r="L1804" s="31">
        <f t="shared" si="1152"/>
        <v>1469.3326567235381</v>
      </c>
      <c r="M1804" s="31">
        <f t="shared" si="1153"/>
        <v>8815.9959403412286</v>
      </c>
      <c r="N1804" s="31">
        <f t="shared" si="1154"/>
        <v>0.81674967021875378</v>
      </c>
      <c r="O1804" s="32">
        <f t="shared" si="1155"/>
        <v>4.9004980213125231</v>
      </c>
      <c r="P1804" s="33">
        <f t="shared" si="1156"/>
        <v>0.65287052548660496</v>
      </c>
      <c r="Q1804" s="31">
        <f t="shared" si="1157"/>
        <v>4.6971391539887648</v>
      </c>
      <c r="R1804" s="31">
        <f t="shared" si="1158"/>
        <v>0.13099713074743849</v>
      </c>
      <c r="S1804" s="31">
        <f t="shared" si="1159"/>
        <v>0.20335886732375891</v>
      </c>
      <c r="T1804" s="31">
        <f t="shared" si="1160"/>
        <v>2.6284305377810444E-2</v>
      </c>
      <c r="U1804" s="31">
        <f t="shared" si="1161"/>
        <v>6.5977086068998375E-3</v>
      </c>
      <c r="V1804" s="47">
        <f t="shared" si="1175"/>
        <v>6.4653197669547297E-4</v>
      </c>
      <c r="W1804" s="31">
        <f t="shared" si="1162"/>
        <v>0.2006479472324198</v>
      </c>
      <c r="X1804" s="34">
        <f>(S1804*H1804*'Propiedades físicas'!$F$5*60*24*365)/(1000000)</f>
        <v>56622.715132172147</v>
      </c>
      <c r="Y1804" s="34">
        <f>(U1804*H1804*'Propiedades físicas'!$F$7*60*24*365)/(1000000)</f>
        <v>574.50276540811046</v>
      </c>
      <c r="Z1804" s="31">
        <f t="shared" si="1176"/>
        <v>1174.5140753504022</v>
      </c>
      <c r="AA1804" s="31">
        <f t="shared" si="1177"/>
        <v>8450.1533380257879</v>
      </c>
      <c r="AB1804" s="31">
        <f t="shared" si="1178"/>
        <v>235.66383821464186</v>
      </c>
      <c r="AC1804" s="31">
        <f t="shared" si="1179"/>
        <v>365.84260231544226</v>
      </c>
      <c r="AD1804" s="31">
        <f t="shared" si="1163"/>
        <v>47.285465374680989</v>
      </c>
      <c r="AE1804" s="31">
        <f t="shared" si="1180"/>
        <v>11.869277783812807</v>
      </c>
      <c r="AF1804" s="31">
        <f t="shared" si="1181"/>
        <v>10285.328597064768</v>
      </c>
      <c r="AG1804" s="31">
        <f t="shared" si="1182"/>
        <v>0.11419315039536856</v>
      </c>
      <c r="AH1804" s="31">
        <f t="shared" si="1183"/>
        <v>0.82157349259967216</v>
      </c>
      <c r="AI1804" s="31">
        <f t="shared" si="1183"/>
        <v>2.291262121483369E-2</v>
      </c>
      <c r="AJ1804" s="31">
        <f t="shared" si="1183"/>
        <v>3.5569364543184996E-2</v>
      </c>
      <c r="AK1804" s="31">
        <f t="shared" si="1164"/>
        <v>4.5973704124703738E-3</v>
      </c>
      <c r="AL1804" s="31">
        <f t="shared" si="1164"/>
        <v>1.1540008344701857E-3</v>
      </c>
      <c r="AM1804" s="31">
        <f t="shared" si="1184"/>
        <v>1</v>
      </c>
      <c r="AN1804" s="31">
        <f>(Z1804*'Propiedades físicas'!$F$4)/1000</f>
        <v>1032.8441875816368</v>
      </c>
      <c r="AO1804" s="31">
        <f>(AA1804*'Propiedades físicas'!$F$6)/1000</f>
        <v>270.74291295034624</v>
      </c>
      <c r="AP1804" s="31">
        <f>(AB1804*'Propiedades físicas'!$F$9)/1000</f>
        <v>145.39280498652329</v>
      </c>
      <c r="AQ1804" s="31">
        <f>(AC1804*'Propiedades físicas'!$F$5)/1000</f>
        <v>107.7296711038283</v>
      </c>
      <c r="AR1804" s="31">
        <f>(AD1804*'Propiedades físicas'!$F$8)/1000</f>
        <v>16.763643184631899</v>
      </c>
      <c r="AS1804" s="31">
        <f>(AE1804*'Propiedades físicas'!$F$7)/1000</f>
        <v>1.0930417911113213</v>
      </c>
      <c r="AT1804" s="31">
        <f t="shared" si="1185"/>
        <v>1574.5662615980777</v>
      </c>
      <c r="AU1804" s="31">
        <f t="shared" si="1186"/>
        <v>0.65595473037341101</v>
      </c>
      <c r="AV1804" s="31">
        <f t="shared" ref="AV1804:AZ1867" si="1190">AO1804/$AT1804</f>
        <v>0.17194761475173523</v>
      </c>
      <c r="AW1804" s="31">
        <f t="shared" si="1190"/>
        <v>9.2338321055450201E-2</v>
      </c>
      <c r="AX1804" s="31">
        <f t="shared" si="1190"/>
        <v>6.8418632947520416E-2</v>
      </c>
      <c r="AY1804" s="31">
        <f t="shared" si="1187"/>
        <v>1.0646514912378436E-2</v>
      </c>
      <c r="AZ1804" s="31">
        <f t="shared" si="1187"/>
        <v>6.9418595950478329E-4</v>
      </c>
      <c r="BA1804" s="31">
        <f t="shared" si="1188"/>
        <v>1</v>
      </c>
      <c r="BB1804" s="34">
        <f>AU1804*'Propiedades físicas'!$C$4+'Diseño reactor'!AV1804*'Propiedades físicas'!$C$5+'Diseño reactor'!AW1804*'Propiedades físicas'!$C$8+'Diseño reactor'!AX1804*'Propiedades físicas'!$C$9+'Diseño reactor'!AY1804*'Propiedades físicas'!$C$7+'Diseño reactor'!AZ1804*'Propiedades físicas'!$C$6</f>
        <v>875.45278581839398</v>
      </c>
      <c r="BC1804" s="45">
        <f>AU1804*'Propiedades físicas'!$L$4+'Diseño reactor'!AV1804*'Propiedades físicas'!$L$5+'Diseño reactor'!AW1804*'Propiedades físicas'!$L$8+AX1804*'Propiedades físicas'!$L$9+'Diseño reactor'!AY1804*'Propiedades físicas'!$L$7+'Diseño reactor'!AZ1804*'Propiedades físicas'!$L$6</f>
        <v>2.0944478812780392</v>
      </c>
      <c r="BD1804" s="29">
        <f t="shared" si="1165"/>
        <v>1.7875220082972407</v>
      </c>
      <c r="BE1804" s="58">
        <f t="shared" si="1166"/>
        <v>41.609177304805165</v>
      </c>
      <c r="BF1804" s="30">
        <f>AU1804*'Propiedades físicas'!$I$4+'Diseño reactor'!AV1804*'Propiedades físicas'!$I$5+'Diseño reactor'!AW1804*'Propiedades físicas'!$I$8+'Diseño reactor'!AX1804*'Propiedades físicas'!$I$9+'Diseño reactor'!AY1804*'Propiedades físicas'!$I$7+'Diseño reactor'!AZ1804*'Propiedades físicas'!$I$6</f>
        <v>1.99393594661448E-2</v>
      </c>
      <c r="BG1804" s="24">
        <f>AU1804*'Propiedades físicas'!$O$4+'Diseño reactor'!AV1804*'Propiedades físicas'!$O$5+'Diseño reactor'!AW1804*'Propiedades físicas'!$O$8+'Diseño reactor'!AX1804*'Propiedades físicas'!$O$9+'Diseño reactor'!AY1804*'Propiedades físicas'!$O$7+'Diseño reactor'!AZ1804*'Propiedades físicas'!$O$6</f>
        <v>0.15333953240620943</v>
      </c>
      <c r="BH1804" s="54">
        <f t="shared" si="1167"/>
        <v>41222.632790552518</v>
      </c>
      <c r="BI1804" s="34">
        <f t="shared" si="1189"/>
        <v>272.34952743482512</v>
      </c>
      <c r="BJ1804" s="27">
        <f t="shared" si="1168"/>
        <v>4795.7630284324696</v>
      </c>
      <c r="BK1804" s="34">
        <f t="shared" si="1169"/>
        <v>565.6769694698628</v>
      </c>
      <c r="BL1804" s="27">
        <f t="shared" si="1170"/>
        <v>105.56975799259786</v>
      </c>
      <c r="BM1804" s="34">
        <f t="shared" si="1171"/>
        <v>1.1054421768707483</v>
      </c>
      <c r="BN1804" s="45">
        <f t="shared" si="1172"/>
        <v>1910.3968345241806</v>
      </c>
      <c r="BO1804" s="45">
        <f t="shared" si="1173"/>
        <v>104.96112159361454</v>
      </c>
      <c r="BP1804" s="66">
        <f t="shared" si="1174"/>
        <v>6.6882611359026543</v>
      </c>
    </row>
    <row r="1805" spans="8:68">
      <c r="H1805" s="68">
        <v>1800</v>
      </c>
      <c r="I1805" s="31">
        <f>('Propiedades físicas'!$C$10*'Diseño reactor'!H1805)/1000</f>
        <v>1575.4415068796777</v>
      </c>
      <c r="J1805" s="31">
        <f t="shared" si="1151"/>
        <v>0.28944267242466809</v>
      </c>
      <c r="K1805" s="31">
        <f>(I1805*1000)/'Propiedades físicas'!$F$10</f>
        <v>10291.0458447563</v>
      </c>
      <c r="L1805" s="31">
        <f t="shared" si="1152"/>
        <v>1470.1494063937571</v>
      </c>
      <c r="M1805" s="31">
        <f t="shared" si="1153"/>
        <v>8820.8964383625425</v>
      </c>
      <c r="N1805" s="31">
        <f t="shared" si="1154"/>
        <v>0.81674967021875389</v>
      </c>
      <c r="O1805" s="32">
        <f t="shared" si="1155"/>
        <v>4.900498021312524</v>
      </c>
      <c r="P1805" s="33">
        <f t="shared" si="1156"/>
        <v>0.65294330978369808</v>
      </c>
      <c r="Q1805" s="31">
        <f t="shared" si="1157"/>
        <v>4.6972499267353918</v>
      </c>
      <c r="R1805" s="31">
        <f t="shared" si="1158"/>
        <v>0.13095354800380907</v>
      </c>
      <c r="S1805" s="31">
        <f t="shared" si="1159"/>
        <v>0.20324809457713339</v>
      </c>
      <c r="T1805" s="31">
        <f t="shared" si="1160"/>
        <v>2.6263890720416225E-2</v>
      </c>
      <c r="U1805" s="31">
        <f t="shared" si="1161"/>
        <v>6.5889217108306333E-3</v>
      </c>
      <c r="V1805" s="47">
        <f t="shared" si="1175"/>
        <v>6.4660405434890488E-4</v>
      </c>
      <c r="W1805" s="31">
        <f t="shared" si="1162"/>
        <v>0.20055883266066443</v>
      </c>
      <c r="X1805" s="34">
        <f>(S1805*H1805*'Propiedades físicas'!$F$5*60*24*365)/(1000000)</f>
        <v>56623.329261294348</v>
      </c>
      <c r="Y1805" s="34">
        <f>(U1805*H1805*'Propiedades físicas'!$F$7*60*24*365)/(1000000)</f>
        <v>574.05655703549985</v>
      </c>
      <c r="Z1805" s="31">
        <f t="shared" si="1176"/>
        <v>1175.2979576106566</v>
      </c>
      <c r="AA1805" s="31">
        <f t="shared" si="1177"/>
        <v>8455.0498681237059</v>
      </c>
      <c r="AB1805" s="31">
        <f t="shared" si="1178"/>
        <v>235.71638640685632</v>
      </c>
      <c r="AC1805" s="31">
        <f t="shared" si="1179"/>
        <v>365.84657023884012</v>
      </c>
      <c r="AD1805" s="31">
        <f t="shared" si="1163"/>
        <v>47.275003296749205</v>
      </c>
      <c r="AE1805" s="31">
        <f t="shared" si="1180"/>
        <v>11.860059079495139</v>
      </c>
      <c r="AF1805" s="31">
        <f t="shared" si="1181"/>
        <v>10291.045844756305</v>
      </c>
      <c r="AG1805" s="31">
        <f t="shared" si="1182"/>
        <v>0.11420588104847647</v>
      </c>
      <c r="AH1805" s="31">
        <f t="shared" si="1183"/>
        <v>0.82159286778728013</v>
      </c>
      <c r="AI1805" s="31">
        <f t="shared" si="1183"/>
        <v>2.2904998186065135E-2</v>
      </c>
      <c r="AJ1805" s="31">
        <f t="shared" si="1183"/>
        <v>3.5549989355576857E-2</v>
      </c>
      <c r="AK1805" s="31">
        <f t="shared" si="1164"/>
        <v>4.5937996982918592E-3</v>
      </c>
      <c r="AL1805" s="31">
        <f t="shared" si="1164"/>
        <v>1.1524639243093362E-3</v>
      </c>
      <c r="AM1805" s="31">
        <f t="shared" si="1184"/>
        <v>0.99999999999999989</v>
      </c>
      <c r="AN1805" s="31">
        <f>(Z1805*'Propiedades físicas'!$F$4)/1000</f>
        <v>1033.5335179636591</v>
      </c>
      <c r="AO1805" s="31">
        <f>(AA1805*'Propiedades físicas'!$F$6)/1000</f>
        <v>270.89979777468352</v>
      </c>
      <c r="AP1805" s="31">
        <f>(AB1805*'Propiedades físicas'!$F$9)/1000</f>
        <v>145.42522459370997</v>
      </c>
      <c r="AQ1805" s="31">
        <f>(AC1805*'Propiedades físicas'!$F$5)/1000</f>
        <v>107.73083953823127</v>
      </c>
      <c r="AR1805" s="31">
        <f>(AD1805*'Propiedades físicas'!$F$8)/1000</f>
        <v>16.759934168763522</v>
      </c>
      <c r="AS1805" s="31">
        <f>(AE1805*'Propiedades físicas'!$F$7)/1000</f>
        <v>1.0921928406307075</v>
      </c>
      <c r="AT1805" s="31">
        <f t="shared" si="1185"/>
        <v>1575.4415068796782</v>
      </c>
      <c r="AU1805" s="31">
        <f t="shared" si="1186"/>
        <v>0.65602785850848699</v>
      </c>
      <c r="AV1805" s="31">
        <f t="shared" si="1190"/>
        <v>0.17195166979650553</v>
      </c>
      <c r="AW1805" s="31">
        <f t="shared" si="1190"/>
        <v>9.2307600097282824E-2</v>
      </c>
      <c r="AX1805" s="31">
        <f t="shared" si="1190"/>
        <v>6.8381364251093729E-2</v>
      </c>
      <c r="AY1805" s="31">
        <f t="shared" si="1187"/>
        <v>1.0638245911114957E-2</v>
      </c>
      <c r="AZ1805" s="31">
        <f t="shared" si="1187"/>
        <v>6.9326143551588044E-4</v>
      </c>
      <c r="BA1805" s="31">
        <f t="shared" si="1188"/>
        <v>0.99999999999999989</v>
      </c>
      <c r="BB1805" s="34">
        <f>AU1805*'Propiedades físicas'!$C$4+'Diseño reactor'!AV1805*'Propiedades físicas'!$C$5+'Diseño reactor'!AW1805*'Propiedades físicas'!$C$8+'Diseño reactor'!AX1805*'Propiedades físicas'!$C$9+'Diseño reactor'!AY1805*'Propiedades físicas'!$C$7+'Diseño reactor'!AZ1805*'Propiedades físicas'!$C$6</f>
        <v>875.45249045266803</v>
      </c>
      <c r="BC1805" s="45">
        <f>AU1805*'Propiedades físicas'!$L$4+'Diseño reactor'!AV1805*'Propiedades físicas'!$L$5+'Diseño reactor'!AW1805*'Propiedades físicas'!$L$8+AX1805*'Propiedades físicas'!$L$9+'Diseño reactor'!AY1805*'Propiedades físicas'!$L$7+'Diseño reactor'!AZ1805*'Propiedades físicas'!$L$6</f>
        <v>2.0945009436182387</v>
      </c>
      <c r="BD1805" s="29">
        <f t="shared" si="1165"/>
        <v>1.7866834466464692</v>
      </c>
      <c r="BE1805" s="58">
        <f t="shared" si="1166"/>
        <v>41.608268076560812</v>
      </c>
      <c r="BF1805" s="30">
        <f>AU1805*'Propiedades físicas'!$I$4+'Diseño reactor'!AV1805*'Propiedades físicas'!$I$5+'Diseño reactor'!AW1805*'Propiedades físicas'!$I$8+'Diseño reactor'!AX1805*'Propiedades físicas'!$I$9+'Diseño reactor'!AY1805*'Propiedades físicas'!$I$7+'Diseño reactor'!AZ1805*'Propiedades físicas'!$I$6</f>
        <v>1.9939492994421448E-2</v>
      </c>
      <c r="BG1805" s="24">
        <f>AU1805*'Propiedades físicas'!$O$4+'Diseño reactor'!AV1805*'Propiedades físicas'!$O$5+'Diseño reactor'!AW1805*'Propiedades físicas'!$O$8+'Diseño reactor'!AX1805*'Propiedades físicas'!$O$9+'Diseño reactor'!AY1805*'Propiedades físicas'!$O$7+'Diseño reactor'!AZ1805*'Propiedades físicas'!$O$6</f>
        <v>0.15334205886479038</v>
      </c>
      <c r="BH1805" s="54">
        <f t="shared" si="1167"/>
        <v>41222.342828179084</v>
      </c>
      <c r="BI1805" s="34">
        <f t="shared" si="1189"/>
        <v>272.35376387446206</v>
      </c>
      <c r="BJ1805" s="27">
        <f t="shared" si="1168"/>
        <v>4795.7654053271408</v>
      </c>
      <c r="BK1805" s="34">
        <f t="shared" si="1169"/>
        <v>565.68657006569208</v>
      </c>
      <c r="BL1805" s="27">
        <f t="shared" si="1170"/>
        <v>105.5700923679437</v>
      </c>
      <c r="BM1805" s="34">
        <f t="shared" si="1171"/>
        <v>1.1054421768707483</v>
      </c>
      <c r="BN1805" s="45">
        <f t="shared" si="1172"/>
        <v>1911.5839185901177</v>
      </c>
      <c r="BO1805" s="45">
        <f t="shared" si="1173"/>
        <v>104.9720751404089</v>
      </c>
      <c r="BP1805" s="66">
        <f t="shared" si="1174"/>
        <v>6.6882588793753603</v>
      </c>
    </row>
    <row r="1806" spans="8:68">
      <c r="H1806" s="68">
        <v>1801</v>
      </c>
      <c r="I1806" s="31">
        <f>('Propiedades físicas'!$C$10*'Diseño reactor'!H1806)/1000</f>
        <v>1576.3167521612775</v>
      </c>
      <c r="J1806" s="31">
        <f t="shared" si="1151"/>
        <v>0.28928196022454333</v>
      </c>
      <c r="K1806" s="31">
        <f>(I1806*1000)/'Propiedades físicas'!$F$10</f>
        <v>10296.763092447829</v>
      </c>
      <c r="L1806" s="31">
        <f t="shared" si="1152"/>
        <v>1470.9661560639754</v>
      </c>
      <c r="M1806" s="31">
        <f t="shared" si="1153"/>
        <v>8825.7969363838529</v>
      </c>
      <c r="N1806" s="31">
        <f t="shared" si="1154"/>
        <v>0.81674967021875367</v>
      </c>
      <c r="O1806" s="32">
        <f t="shared" si="1155"/>
        <v>4.9004980213125222</v>
      </c>
      <c r="P1806" s="33">
        <f t="shared" si="1156"/>
        <v>0.65301602945753279</v>
      </c>
      <c r="Q1806" s="31">
        <f t="shared" si="1157"/>
        <v>4.6973605803800753</v>
      </c>
      <c r="R1806" s="31">
        <f t="shared" si="1158"/>
        <v>0.13090999100113684</v>
      </c>
      <c r="S1806" s="31">
        <f t="shared" si="1159"/>
        <v>0.20313744093244665</v>
      </c>
      <c r="T1806" s="31">
        <f t="shared" si="1160"/>
        <v>2.6243499348942434E-2</v>
      </c>
      <c r="U1806" s="31">
        <f t="shared" si="1161"/>
        <v>6.5801504111416536E-3</v>
      </c>
      <c r="V1806" s="47">
        <f t="shared" si="1175"/>
        <v>6.4667606800648879E-4</v>
      </c>
      <c r="W1806" s="31">
        <f t="shared" si="1162"/>
        <v>0.20046979721138722</v>
      </c>
      <c r="X1806" s="34">
        <f>(S1806*H1806*'Propiedades físicas'!$F$5*60*24*365)/(1000000)</f>
        <v>56623.942300362505</v>
      </c>
      <c r="Y1806" s="34">
        <f>(U1806*H1806*'Propiedades físicas'!$F$7*60*24*365)/(1000000)</f>
        <v>573.61085762918981</v>
      </c>
      <c r="Z1806" s="31">
        <f t="shared" si="1176"/>
        <v>1176.0818690530166</v>
      </c>
      <c r="AA1806" s="31">
        <f t="shared" si="1177"/>
        <v>8459.9464052645162</v>
      </c>
      <c r="AB1806" s="31">
        <f t="shared" si="1178"/>
        <v>235.76889379304745</v>
      </c>
      <c r="AC1806" s="31">
        <f t="shared" si="1179"/>
        <v>365.85053111933644</v>
      </c>
      <c r="AD1806" s="31">
        <f t="shared" si="1163"/>
        <v>47.264542327445326</v>
      </c>
      <c r="AE1806" s="31">
        <f t="shared" si="1180"/>
        <v>11.850850890466118</v>
      </c>
      <c r="AF1806" s="31">
        <f t="shared" si="1181"/>
        <v>10296.763092447829</v>
      </c>
      <c r="AG1806" s="31">
        <f t="shared" si="1182"/>
        <v>0.11421860039837325</v>
      </c>
      <c r="AH1806" s="31">
        <f t="shared" si="1183"/>
        <v>0.82161222214284724</v>
      </c>
      <c r="AI1806" s="31">
        <f t="shared" si="1183"/>
        <v>2.2897379659630353E-2</v>
      </c>
      <c r="AJ1806" s="31">
        <f t="shared" si="1183"/>
        <v>3.5530635000009844E-2</v>
      </c>
      <c r="AK1806" s="31">
        <f t="shared" si="1164"/>
        <v>4.5902330570382404E-3</v>
      </c>
      <c r="AL1806" s="31">
        <f t="shared" si="1164"/>
        <v>1.1509297421010041E-3</v>
      </c>
      <c r="AM1806" s="31">
        <f t="shared" si="1184"/>
        <v>0.99999999999999989</v>
      </c>
      <c r="AN1806" s="31">
        <f>(Z1806*'Propiedades físicas'!$F$4)/1000</f>
        <v>1034.2228740078417</v>
      </c>
      <c r="AO1806" s="31">
        <f>(AA1806*'Propiedades físicas'!$F$6)/1000</f>
        <v>271.05668282467514</v>
      </c>
      <c r="AP1806" s="31">
        <f>(AB1806*'Propiedades físicas'!$F$9)/1000</f>
        <v>145.4576190256206</v>
      </c>
      <c r="AQ1806" s="31">
        <f>(AC1806*'Propiedades físicas'!$F$5)/1000</f>
        <v>107.73200589871101</v>
      </c>
      <c r="AR1806" s="31">
        <f>(AD1806*'Propiedades físicas'!$F$8)/1000</f>
        <v>16.756225545925911</v>
      </c>
      <c r="AS1806" s="31">
        <f>(AE1806*'Propiedades físicas'!$F$7)/1000</f>
        <v>1.0913448585030248</v>
      </c>
      <c r="AT1806" s="31">
        <f t="shared" si="1185"/>
        <v>1576.3167521612777</v>
      </c>
      <c r="AU1806" s="31">
        <f t="shared" si="1186"/>
        <v>0.65610092171502044</v>
      </c>
      <c r="AV1806" s="31">
        <f t="shared" si="1190"/>
        <v>0.17195572048132526</v>
      </c>
      <c r="AW1806" s="31">
        <f t="shared" si="1190"/>
        <v>9.2276897283610423E-2</v>
      </c>
      <c r="AX1806" s="31">
        <f t="shared" si="1190"/>
        <v>6.8344135625660482E-2</v>
      </c>
      <c r="AY1806" s="31">
        <f t="shared" si="1187"/>
        <v>1.0629986341864069E-2</v>
      </c>
      <c r="AZ1806" s="31">
        <f t="shared" si="1187"/>
        <v>6.9233855251914873E-4</v>
      </c>
      <c r="BA1806" s="31">
        <f t="shared" si="1188"/>
        <v>0.99999999999999978</v>
      </c>
      <c r="BB1806" s="34">
        <f>AU1806*'Propiedades físicas'!$C$4+'Diseño reactor'!AV1806*'Propiedades físicas'!$C$5+'Diseño reactor'!AW1806*'Propiedades físicas'!$C$8+'Diseño reactor'!AX1806*'Propiedades físicas'!$C$9+'Diseño reactor'!AY1806*'Propiedades físicas'!$C$7+'Diseño reactor'!AZ1806*'Propiedades físicas'!$C$6</f>
        <v>875.45219558188614</v>
      </c>
      <c r="BC1806" s="45">
        <f>AU1806*'Propiedades físicas'!$L$4+'Diseño reactor'!AV1806*'Propiedades físicas'!$L$5+'Diseño reactor'!AW1806*'Propiedades físicas'!$L$8+AX1806*'Propiedades físicas'!$L$9+'Diseño reactor'!AY1806*'Propiedades físicas'!$L$7+'Diseño reactor'!AZ1806*'Propiedades físicas'!$L$6</f>
        <v>2.0945539567251665</v>
      </c>
      <c r="BD1806" s="29">
        <f t="shared" si="1165"/>
        <v>1.7858456727621062</v>
      </c>
      <c r="BE1806" s="58">
        <f t="shared" si="1166"/>
        <v>41.607359717569906</v>
      </c>
      <c r="BF1806" s="30">
        <f>AU1806*'Propiedades físicas'!$I$4+'Diseño reactor'!AV1806*'Propiedades físicas'!$I$5+'Diseño reactor'!AW1806*'Propiedades físicas'!$I$8+'Diseño reactor'!AX1806*'Propiedades físicas'!$I$9+'Diseño reactor'!AY1806*'Propiedades físicas'!$I$7+'Diseño reactor'!AZ1806*'Propiedades físicas'!$I$6</f>
        <v>1.9939626289615309E-2</v>
      </c>
      <c r="BG1806" s="24">
        <f>AU1806*'Propiedades físicas'!$O$4+'Diseño reactor'!AV1806*'Propiedades físicas'!$O$5+'Diseño reactor'!AW1806*'Propiedades físicas'!$O$8+'Diseño reactor'!AX1806*'Propiedades físicas'!$O$9+'Diseño reactor'!AY1806*'Propiedades físicas'!$O$7+'Diseño reactor'!AZ1806*'Propiedades físicas'!$O$6</f>
        <v>0.15334458311704763</v>
      </c>
      <c r="BH1806" s="54">
        <f t="shared" si="1167"/>
        <v>41222.053374856558</v>
      </c>
      <c r="BI1806" s="34">
        <f t="shared" si="1189"/>
        <v>272.35799460001817</v>
      </c>
      <c r="BJ1806" s="27">
        <f t="shared" si="1168"/>
        <v>4795.7677876214902</v>
      </c>
      <c r="BK1806" s="34">
        <f t="shared" si="1169"/>
        <v>565.69616316844861</v>
      </c>
      <c r="BL1806" s="27">
        <f t="shared" si="1170"/>
        <v>105.57042647309561</v>
      </c>
      <c r="BM1806" s="34">
        <f t="shared" si="1171"/>
        <v>1.1054421768707483</v>
      </c>
      <c r="BN1806" s="45">
        <f t="shared" si="1172"/>
        <v>1912.7710342834262</v>
      </c>
      <c r="BO1806" s="45">
        <f t="shared" si="1173"/>
        <v>104.98301896361562</v>
      </c>
      <c r="BP1806" s="66">
        <f t="shared" si="1174"/>
        <v>6.6882566266293271</v>
      </c>
    </row>
    <row r="1807" spans="8:68">
      <c r="H1807" s="68">
        <v>1802</v>
      </c>
      <c r="I1807" s="31">
        <f>('Propiedades físicas'!$C$10*'Diseño reactor'!H1807)/1000</f>
        <v>1577.1919974428774</v>
      </c>
      <c r="J1807" s="31">
        <f t="shared" si="1151"/>
        <v>0.28912142639533989</v>
      </c>
      <c r="K1807" s="31">
        <f>(I1807*1000)/'Propiedades físicas'!$F$10</f>
        <v>10302.480340139362</v>
      </c>
      <c r="L1807" s="31">
        <f t="shared" si="1152"/>
        <v>1471.7829057341944</v>
      </c>
      <c r="M1807" s="31">
        <f t="shared" si="1153"/>
        <v>8830.6974344051669</v>
      </c>
      <c r="N1807" s="31">
        <f t="shared" si="1154"/>
        <v>0.81674967021875378</v>
      </c>
      <c r="O1807" s="32">
        <f t="shared" si="1155"/>
        <v>4.9004980213125231</v>
      </c>
      <c r="P1807" s="33">
        <f t="shared" si="1156"/>
        <v>0.6530886845941376</v>
      </c>
      <c r="Q1807" s="31">
        <f t="shared" si="1157"/>
        <v>4.6974711151124398</v>
      </c>
      <c r="R1807" s="31">
        <f t="shared" si="1158"/>
        <v>0.13086645972239347</v>
      </c>
      <c r="S1807" s="31">
        <f t="shared" si="1159"/>
        <v>0.20302690620008365</v>
      </c>
      <c r="T1807" s="31">
        <f t="shared" si="1160"/>
        <v>2.6223131228978219E-2</v>
      </c>
      <c r="U1807" s="31">
        <f t="shared" si="1161"/>
        <v>6.5713946732445872E-3</v>
      </c>
      <c r="V1807" s="47">
        <f t="shared" si="1175"/>
        <v>6.4674801775341782E-4</v>
      </c>
      <c r="W1807" s="31">
        <f t="shared" si="1162"/>
        <v>0.20038084077925886</v>
      </c>
      <c r="X1807" s="34">
        <f>(S1807*H1807*'Propiedades físicas'!$F$5*60*24*365)/(1000000)</f>
        <v>56624.554251794099</v>
      </c>
      <c r="Y1807" s="34">
        <f>(U1807*H1807*'Propiedades físicas'!$F$7*60*24*365)/(1000000)</f>
        <v>573.16566643705426</v>
      </c>
      <c r="Z1807" s="31">
        <f t="shared" si="1176"/>
        <v>1176.8658096386359</v>
      </c>
      <c r="AA1807" s="31">
        <f t="shared" si="1177"/>
        <v>8464.8429494326156</v>
      </c>
      <c r="AB1807" s="31">
        <f t="shared" si="1178"/>
        <v>235.82136041975303</v>
      </c>
      <c r="AC1807" s="31">
        <f t="shared" si="1179"/>
        <v>365.85448497255072</v>
      </c>
      <c r="AD1807" s="31">
        <f t="shared" si="1163"/>
        <v>47.254082474618748</v>
      </c>
      <c r="AE1807" s="31">
        <f t="shared" si="1180"/>
        <v>11.841653201186746</v>
      </c>
      <c r="AF1807" s="31">
        <f t="shared" si="1181"/>
        <v>10302.480340139362</v>
      </c>
      <c r="AG1807" s="31">
        <f t="shared" si="1182"/>
        <v>0.11423130846010587</v>
      </c>
      <c r="AH1807" s="31">
        <f t="shared" si="1183"/>
        <v>0.82163155569953861</v>
      </c>
      <c r="AI1807" s="31">
        <f t="shared" si="1183"/>
        <v>2.2889765632550876E-2</v>
      </c>
      <c r="AJ1807" s="31">
        <f t="shared" si="1183"/>
        <v>3.5511301443318433E-2</v>
      </c>
      <c r="AK1807" s="31">
        <f t="shared" si="1164"/>
        <v>4.5866704826907287E-3</v>
      </c>
      <c r="AL1807" s="31">
        <f t="shared" si="1164"/>
        <v>1.1493982817953685E-3</v>
      </c>
      <c r="AM1807" s="31">
        <f t="shared" si="1184"/>
        <v>0.99999999999999978</v>
      </c>
      <c r="AN1807" s="31">
        <f>(Z1807*'Propiedades físicas'!$F$4)/1000</f>
        <v>1034.9122556800237</v>
      </c>
      <c r="AO1807" s="31">
        <f>(AA1807*'Propiedades físicas'!$F$6)/1000</f>
        <v>271.21356809982098</v>
      </c>
      <c r="AP1807" s="31">
        <f>(AB1807*'Propiedades físicas'!$F$9)/1000</f>
        <v>145.48998831096662</v>
      </c>
      <c r="AQ1807" s="31">
        <f>(AC1807*'Propiedades físicas'!$F$5)/1000</f>
        <v>107.73317018986701</v>
      </c>
      <c r="AR1807" s="31">
        <f>(AD1807*'Propiedades físicas'!$F$8)/1000</f>
        <v>16.75251731890183</v>
      </c>
      <c r="AS1807" s="31">
        <f>(AE1807*'Propiedades físicas'!$F$7)/1000</f>
        <v>1.0904978432972876</v>
      </c>
      <c r="AT1807" s="31">
        <f t="shared" si="1185"/>
        <v>1577.1919974428774</v>
      </c>
      <c r="AU1807" s="31">
        <f t="shared" si="1186"/>
        <v>0.65617392007944553</v>
      </c>
      <c r="AV1807" s="31">
        <f t="shared" si="1190"/>
        <v>0.17195976681313574</v>
      </c>
      <c r="AW1807" s="31">
        <f t="shared" si="1190"/>
        <v>9.2246212602429822E-2</v>
      </c>
      <c r="AX1807" s="31">
        <f t="shared" si="1190"/>
        <v>6.8306947007426011E-2</v>
      </c>
      <c r="AY1807" s="31">
        <f t="shared" si="1187"/>
        <v>1.0621736190687571E-2</v>
      </c>
      <c r="AZ1807" s="31">
        <f t="shared" si="1187"/>
        <v>6.9141730687533693E-4</v>
      </c>
      <c r="BA1807" s="31">
        <f t="shared" si="1188"/>
        <v>1</v>
      </c>
      <c r="BB1807" s="34">
        <f>AU1807*'Propiedades físicas'!$C$4+'Diseño reactor'!AV1807*'Propiedades físicas'!$C$5+'Diseño reactor'!AW1807*'Propiedades físicas'!$C$8+'Diseño reactor'!AX1807*'Propiedades físicas'!$C$9+'Diseño reactor'!AY1807*'Propiedades físicas'!$C$7+'Diseño reactor'!AZ1807*'Propiedades físicas'!$C$6</f>
        <v>875.45190120500956</v>
      </c>
      <c r="BC1807" s="45">
        <f>AU1807*'Propiedades físicas'!$L$4+'Diseño reactor'!AV1807*'Propiedades físicas'!$L$5+'Diseño reactor'!AW1807*'Propiedades físicas'!$L$8+AX1807*'Propiedades físicas'!$L$9+'Diseño reactor'!AY1807*'Propiedades físicas'!$L$7+'Diseño reactor'!AZ1807*'Propiedades físicas'!$L$6</f>
        <v>2.0946069206667115</v>
      </c>
      <c r="BD1807" s="29">
        <f t="shared" si="1165"/>
        <v>1.7850086855333009</v>
      </c>
      <c r="BE1807" s="58">
        <f t="shared" si="1166"/>
        <v>41.606452226581581</v>
      </c>
      <c r="BF1807" s="30">
        <f>AU1807*'Propiedades físicas'!$I$4+'Diseño reactor'!AV1807*'Propiedades físicas'!$I$5+'Diseño reactor'!AW1807*'Propiedades físicas'!$I$8+'Diseño reactor'!AX1807*'Propiedades físicas'!$I$9+'Diseño reactor'!AY1807*'Propiedades físicas'!$I$7+'Diseño reactor'!AZ1807*'Propiedades físicas'!$I$6</f>
        <v>1.9939759352209926E-2</v>
      </c>
      <c r="BG1807" s="24">
        <f>AU1807*'Propiedades físicas'!$O$4+'Diseño reactor'!AV1807*'Propiedades físicas'!$O$5+'Diseño reactor'!AW1807*'Propiedades físicas'!$O$8+'Diseño reactor'!AX1807*'Propiedades físicas'!$O$9+'Diseño reactor'!AY1807*'Propiedades físicas'!$O$7+'Diseño reactor'!AZ1807*'Propiedades físicas'!$O$6</f>
        <v>0.15334710516578931</v>
      </c>
      <c r="BH1807" s="54">
        <f t="shared" si="1167"/>
        <v>41221.764429516035</v>
      </c>
      <c r="BI1807" s="34">
        <f t="shared" si="1189"/>
        <v>272.36221962203291</v>
      </c>
      <c r="BJ1807" s="27">
        <f t="shared" si="1168"/>
        <v>4795.7701752968824</v>
      </c>
      <c r="BK1807" s="34">
        <f t="shared" si="1169"/>
        <v>565.70574878631294</v>
      </c>
      <c r="BL1807" s="27">
        <f t="shared" si="1170"/>
        <v>105.57076030836042</v>
      </c>
      <c r="BM1807" s="34">
        <f t="shared" si="1171"/>
        <v>1.1054421768707483</v>
      </c>
      <c r="BN1807" s="45">
        <f t="shared" si="1172"/>
        <v>1913.9581815605989</v>
      </c>
      <c r="BO1807" s="45">
        <f t="shared" si="1173"/>
        <v>104.99395307617613</v>
      </c>
      <c r="BP1807" s="66">
        <f t="shared" si="1174"/>
        <v>6.6882543776566177</v>
      </c>
    </row>
    <row r="1808" spans="8:68">
      <c r="H1808" s="68">
        <v>1803</v>
      </c>
      <c r="I1808" s="31">
        <f>('Propiedades físicas'!$C$10*'Diseño reactor'!H1808)/1000</f>
        <v>1578.0672427244772</v>
      </c>
      <c r="J1808" s="31">
        <f t="shared" si="1151"/>
        <v>0.2889610706402676</v>
      </c>
      <c r="K1808" s="31">
        <f>(I1808*1000)/'Propiedades físicas'!$F$10</f>
        <v>10308.197587830893</v>
      </c>
      <c r="L1808" s="31">
        <f t="shared" si="1152"/>
        <v>1472.5996554044132</v>
      </c>
      <c r="M1808" s="31">
        <f t="shared" si="1153"/>
        <v>8835.597932426479</v>
      </c>
      <c r="N1808" s="31">
        <f t="shared" si="1154"/>
        <v>0.81674967021875389</v>
      </c>
      <c r="O1808" s="32">
        <f t="shared" si="1155"/>
        <v>4.9004980213125231</v>
      </c>
      <c r="P1808" s="33">
        <f t="shared" si="1156"/>
        <v>0.65316127527938717</v>
      </c>
      <c r="Q1808" s="31">
        <f t="shared" si="1157"/>
        <v>4.6975815311216964</v>
      </c>
      <c r="R1808" s="31">
        <f t="shared" si="1158"/>
        <v>0.13082295415054992</v>
      </c>
      <c r="S1808" s="31">
        <f t="shared" si="1159"/>
        <v>0.20291649019082666</v>
      </c>
      <c r="T1808" s="31">
        <f t="shared" si="1160"/>
        <v>2.6202786326173687E-2</v>
      </c>
      <c r="U1808" s="31">
        <f t="shared" si="1161"/>
        <v>6.5626544626431168E-3</v>
      </c>
      <c r="V1808" s="47">
        <f t="shared" si="1175"/>
        <v>6.46819903674733E-4</v>
      </c>
      <c r="W1808" s="31">
        <f t="shared" si="1162"/>
        <v>0.20029196325913678</v>
      </c>
      <c r="X1808" s="34">
        <f>(S1808*H1808*'Propiedades físicas'!$F$5*60*24*365)/(1000000)</f>
        <v>56625.165118000121</v>
      </c>
      <c r="Y1808" s="34">
        <f>(U1808*H1808*'Propiedades físicas'!$F$7*60*24*365)/(1000000)</f>
        <v>572.72098270829861</v>
      </c>
      <c r="Z1808" s="31">
        <f t="shared" si="1176"/>
        <v>1177.6497793287351</v>
      </c>
      <c r="AA1808" s="31">
        <f t="shared" si="1177"/>
        <v>8469.7395006124189</v>
      </c>
      <c r="AB1808" s="31">
        <f t="shared" si="1178"/>
        <v>235.8737863334415</v>
      </c>
      <c r="AC1808" s="31">
        <f t="shared" si="1179"/>
        <v>365.85843181406045</v>
      </c>
      <c r="AD1808" s="31">
        <f t="shared" si="1163"/>
        <v>47.24362374609116</v>
      </c>
      <c r="AE1808" s="31">
        <f t="shared" si="1180"/>
        <v>11.83246599614554</v>
      </c>
      <c r="AF1808" s="31">
        <f t="shared" si="1181"/>
        <v>10308.197587830891</v>
      </c>
      <c r="AG1808" s="31">
        <f t="shared" si="1182"/>
        <v>0.11424400524869477</v>
      </c>
      <c r="AH1808" s="31">
        <f t="shared" si="1183"/>
        <v>0.82165086849045055</v>
      </c>
      <c r="AI1808" s="31">
        <f t="shared" si="1183"/>
        <v>2.2882156101848197E-2</v>
      </c>
      <c r="AJ1808" s="31">
        <f t="shared" si="1183"/>
        <v>3.5491988652406735E-2</v>
      </c>
      <c r="AK1808" s="31">
        <f t="shared" si="1164"/>
        <v>4.5831119692412133E-3</v>
      </c>
      <c r="AL1808" s="31">
        <f t="shared" si="1164"/>
        <v>1.1478695373587026E-3</v>
      </c>
      <c r="AM1808" s="31">
        <f t="shared" si="1184"/>
        <v>1.0000000000000002</v>
      </c>
      <c r="AN1808" s="31">
        <f>(Z1808*'Propiedades físicas'!$F$4)/1000</f>
        <v>1035.601662946103</v>
      </c>
      <c r="AO1808" s="31">
        <f>(AA1808*'Propiedades físicas'!$F$6)/1000</f>
        <v>271.3704535996219</v>
      </c>
      <c r="AP1808" s="31">
        <f>(AB1808*'Propiedades físicas'!$F$9)/1000</f>
        <v>145.5223324784167</v>
      </c>
      <c r="AQ1808" s="31">
        <f>(AC1808*'Propiedades físicas'!$F$5)/1000</f>
        <v>107.73433241628639</v>
      </c>
      <c r="AR1808" s="31">
        <f>(AD1808*'Propiedades físicas'!$F$8)/1000</f>
        <v>16.748809490464232</v>
      </c>
      <c r="AS1808" s="31">
        <f>(AE1808*'Propiedades físicas'!$F$7)/1000</f>
        <v>1.0896517935850429</v>
      </c>
      <c r="AT1808" s="31">
        <f t="shared" si="1185"/>
        <v>1578.0672427244774</v>
      </c>
      <c r="AU1808" s="31">
        <f t="shared" si="1186"/>
        <v>0.6562468536880427</v>
      </c>
      <c r="AV1808" s="31">
        <f t="shared" si="1190"/>
        <v>0.17196380879886358</v>
      </c>
      <c r="AW1808" s="31">
        <f t="shared" si="1190"/>
        <v>9.2215546041737442E-2</v>
      </c>
      <c r="AX1808" s="31">
        <f t="shared" si="1190"/>
        <v>6.8269798332729392E-2</v>
      </c>
      <c r="AY1808" s="31">
        <f t="shared" si="1187"/>
        <v>1.0613495443671971E-2</v>
      </c>
      <c r="AZ1808" s="31">
        <f t="shared" si="1187"/>
        <v>6.904976949548725E-4</v>
      </c>
      <c r="BA1808" s="31">
        <f t="shared" si="1188"/>
        <v>1</v>
      </c>
      <c r="BB1808" s="34">
        <f>AU1808*'Propiedades físicas'!$C$4+'Diseño reactor'!AV1808*'Propiedades físicas'!$C$5+'Diseño reactor'!AW1808*'Propiedades físicas'!$C$8+'Diseño reactor'!AX1808*'Propiedades físicas'!$C$9+'Diseño reactor'!AY1808*'Propiedades físicas'!$C$7+'Diseño reactor'!AZ1808*'Propiedades físicas'!$C$6</f>
        <v>875.45160732100305</v>
      </c>
      <c r="BC1808" s="45">
        <f>AU1808*'Propiedades físicas'!$L$4+'Diseño reactor'!AV1808*'Propiedades físicas'!$L$5+'Diseño reactor'!AW1808*'Propiedades físicas'!$L$8+AX1808*'Propiedades físicas'!$L$9+'Diseño reactor'!AY1808*'Propiedades físicas'!$L$7+'Diseño reactor'!AZ1808*'Propiedades físicas'!$L$6</f>
        <v>2.0946598355106349</v>
      </c>
      <c r="BD1808" s="29">
        <f t="shared" si="1165"/>
        <v>1.7841724838512911</v>
      </c>
      <c r="BE1808" s="58">
        <f t="shared" si="1166"/>
        <v>41.605545602347341</v>
      </c>
      <c r="BF1808" s="30">
        <f>AU1808*'Propiedades físicas'!$I$4+'Diseño reactor'!AV1808*'Propiedades físicas'!$I$5+'Diseño reactor'!AW1808*'Propiedades físicas'!$I$8+'Diseño reactor'!AX1808*'Propiedades físicas'!$I$9+'Diseño reactor'!AY1808*'Propiedades físicas'!$I$7+'Diseño reactor'!AZ1808*'Propiedades físicas'!$I$6</f>
        <v>1.9939892182687637E-2</v>
      </c>
      <c r="BG1808" s="24">
        <f>AU1808*'Propiedades físicas'!$O$4+'Diseño reactor'!AV1808*'Propiedades físicas'!$O$5+'Diseño reactor'!AW1808*'Propiedades físicas'!$O$8+'Diseño reactor'!AX1808*'Propiedades físicas'!$O$9+'Diseño reactor'!AY1808*'Propiedades físicas'!$O$7+'Diseño reactor'!AZ1808*'Propiedades físicas'!$O$6</f>
        <v>0.15334962501381927</v>
      </c>
      <c r="BH1808" s="54">
        <f t="shared" si="1167"/>
        <v>41221.475991091349</v>
      </c>
      <c r="BI1808" s="34">
        <f t="shared" si="1189"/>
        <v>272.36643895102043</v>
      </c>
      <c r="BJ1808" s="27">
        <f t="shared" si="1168"/>
        <v>4795.7725683347408</v>
      </c>
      <c r="BK1808" s="34">
        <f t="shared" si="1169"/>
        <v>565.71532692745654</v>
      </c>
      <c r="BL1808" s="27">
        <f t="shared" si="1170"/>
        <v>105.57109387404468</v>
      </c>
      <c r="BM1808" s="34">
        <f t="shared" si="1171"/>
        <v>1.1054421768707483</v>
      </c>
      <c r="BN1808" s="45">
        <f t="shared" si="1172"/>
        <v>1915.1453603782027</v>
      </c>
      <c r="BO1808" s="45">
        <f t="shared" si="1173"/>
        <v>105.00487749100873</v>
      </c>
      <c r="BP1808" s="66">
        <f t="shared" si="1174"/>
        <v>6.6882521324493256</v>
      </c>
    </row>
    <row r="1809" spans="8:68">
      <c r="H1809" s="68">
        <v>1804</v>
      </c>
      <c r="I1809" s="31">
        <f>('Propiedades físicas'!$C$10*'Diseño reactor'!H1809)/1000</f>
        <v>1578.9424880060769</v>
      </c>
      <c r="J1809" s="31">
        <f t="shared" si="1151"/>
        <v>0.28880089266319431</v>
      </c>
      <c r="K1809" s="31">
        <f>(I1809*1000)/'Propiedades físicas'!$F$10</f>
        <v>10313.914835522424</v>
      </c>
      <c r="L1809" s="31">
        <f t="shared" si="1152"/>
        <v>1473.4164050746319</v>
      </c>
      <c r="M1809" s="31">
        <f t="shared" si="1153"/>
        <v>8840.4984304477912</v>
      </c>
      <c r="N1809" s="31">
        <f t="shared" si="1154"/>
        <v>0.81674967021875389</v>
      </c>
      <c r="O1809" s="32">
        <f t="shared" si="1155"/>
        <v>4.9004980213125231</v>
      </c>
      <c r="P1809" s="33">
        <f t="shared" si="1156"/>
        <v>0.65323380159900435</v>
      </c>
      <c r="Q1809" s="31">
        <f t="shared" si="1157"/>
        <v>4.6976918285966702</v>
      </c>
      <c r="R1809" s="31">
        <f t="shared" si="1158"/>
        <v>0.13077947426857706</v>
      </c>
      <c r="S1809" s="31">
        <f t="shared" si="1159"/>
        <v>0.20280619271585462</v>
      </c>
      <c r="T1809" s="31">
        <f t="shared" si="1160"/>
        <v>2.6182464606239804E-2</v>
      </c>
      <c r="U1809" s="31">
        <f t="shared" si="1161"/>
        <v>6.553929744932652E-3</v>
      </c>
      <c r="V1809" s="47">
        <f t="shared" si="1175"/>
        <v>6.4689172585532476E-4</v>
      </c>
      <c r="W1809" s="31">
        <f t="shared" si="1162"/>
        <v>0.20020316454606499</v>
      </c>
      <c r="X1809" s="34">
        <f>(S1809*H1809*'Propiedades físicas'!$F$5*60*24*365)/(1000000)</f>
        <v>56625.77490138515</v>
      </c>
      <c r="Y1809" s="34">
        <f>(U1809*H1809*'Propiedades físicas'!$F$7*60*24*365)/(1000000)</f>
        <v>572.2768056934583</v>
      </c>
      <c r="Z1809" s="31">
        <f t="shared" si="1176"/>
        <v>1178.4337780846038</v>
      </c>
      <c r="AA1809" s="31">
        <f t="shared" si="1177"/>
        <v>8474.6360587883937</v>
      </c>
      <c r="AB1809" s="31">
        <f t="shared" si="1178"/>
        <v>235.926171580513</v>
      </c>
      <c r="AC1809" s="31">
        <f t="shared" si="1179"/>
        <v>365.86237165940173</v>
      </c>
      <c r="AD1809" s="31">
        <f t="shared" si="1163"/>
        <v>47.233166149656604</v>
      </c>
      <c r="AE1809" s="31">
        <f t="shared" si="1180"/>
        <v>11.823289259858504</v>
      </c>
      <c r="AF1809" s="31">
        <f t="shared" si="1181"/>
        <v>10313.914835522428</v>
      </c>
      <c r="AG1809" s="31">
        <f t="shared" si="1182"/>
        <v>0.11425669077913352</v>
      </c>
      <c r="AH1809" s="31">
        <f t="shared" si="1183"/>
        <v>0.82167016054860897</v>
      </c>
      <c r="AI1809" s="31">
        <f t="shared" si="1183"/>
        <v>2.2874551064543738E-2</v>
      </c>
      <c r="AJ1809" s="31">
        <f t="shared" si="1183"/>
        <v>3.5472696594248135E-2</v>
      </c>
      <c r="AK1809" s="31">
        <f t="shared" si="1164"/>
        <v>4.5795575106922157E-3</v>
      </c>
      <c r="AL1809" s="31">
        <f t="shared" si="1164"/>
        <v>1.1463435027733212E-3</v>
      </c>
      <c r="AM1809" s="31">
        <f t="shared" si="1184"/>
        <v>0.99999999999999978</v>
      </c>
      <c r="AN1809" s="31">
        <f>(Z1809*'Propiedades físicas'!$F$4)/1000</f>
        <v>1036.2910957720389</v>
      </c>
      <c r="AO1809" s="31">
        <f>(AA1809*'Propiedades físicas'!$F$6)/1000</f>
        <v>271.52733932358012</v>
      </c>
      <c r="AP1809" s="31">
        <f>(AB1809*'Propiedades físicas'!$F$9)/1000</f>
        <v>145.55465155659746</v>
      </c>
      <c r="AQ1809" s="31">
        <f>(AC1809*'Propiedades físicas'!$F$5)/1000</f>
        <v>107.73549258254404</v>
      </c>
      <c r="AR1809" s="31">
        <f>(AD1809*'Propiedades físicas'!$F$8)/1000</f>
        <v>16.745102063376251</v>
      </c>
      <c r="AS1809" s="31">
        <f>(AE1809*'Propiedades físicas'!$F$7)/1000</f>
        <v>1.0888067079403698</v>
      </c>
      <c r="AT1809" s="31">
        <f t="shared" si="1185"/>
        <v>1578.9424880060772</v>
      </c>
      <c r="AU1809" s="31">
        <f t="shared" si="1186"/>
        <v>0.65631972262693994</v>
      </c>
      <c r="AV1809" s="31">
        <f t="shared" si="1190"/>
        <v>0.17196784644542104</v>
      </c>
      <c r="AW1809" s="31">
        <f t="shared" si="1190"/>
        <v>9.2184897589529705E-2</v>
      </c>
      <c r="AX1809" s="31">
        <f t="shared" si="1190"/>
        <v>6.8232689538043123E-2</v>
      </c>
      <c r="AY1809" s="31">
        <f t="shared" si="1187"/>
        <v>1.0605264086928416E-2</v>
      </c>
      <c r="AZ1809" s="31">
        <f t="shared" si="1187"/>
        <v>6.8957971313783476E-4</v>
      </c>
      <c r="BA1809" s="31">
        <f t="shared" si="1188"/>
        <v>1</v>
      </c>
      <c r="BB1809" s="34">
        <f>AU1809*'Propiedades físicas'!$C$4+'Diseño reactor'!AV1809*'Propiedades físicas'!$C$5+'Diseño reactor'!AW1809*'Propiedades físicas'!$C$8+'Diseño reactor'!AX1809*'Propiedades físicas'!$C$9+'Diseño reactor'!AY1809*'Propiedades físicas'!$C$7+'Diseño reactor'!AZ1809*'Propiedades físicas'!$C$6</f>
        <v>875.45131392883332</v>
      </c>
      <c r="BC1809" s="45">
        <f>AU1809*'Propiedades físicas'!$L$4+'Diseño reactor'!AV1809*'Propiedades físicas'!$L$5+'Diseño reactor'!AW1809*'Propiedades físicas'!$L$8+AX1809*'Propiedades físicas'!$L$9+'Diseño reactor'!AY1809*'Propiedades físicas'!$L$7+'Diseño reactor'!AZ1809*'Propiedades físicas'!$L$6</f>
        <v>2.0947127013245774</v>
      </c>
      <c r="BD1809" s="29">
        <f t="shared" si="1165"/>
        <v>1.7833370666093959</v>
      </c>
      <c r="BE1809" s="58">
        <f t="shared" si="1166"/>
        <v>41.604639843621101</v>
      </c>
      <c r="BF1809" s="30">
        <f>AU1809*'Propiedades físicas'!$I$4+'Diseño reactor'!AV1809*'Propiedades físicas'!$I$5+'Diseño reactor'!AW1809*'Propiedades físicas'!$I$8+'Diseño reactor'!AX1809*'Propiedades físicas'!$I$9+'Diseño reactor'!AY1809*'Propiedades físicas'!$I$7+'Diseño reactor'!AZ1809*'Propiedades físicas'!$I$6</f>
        <v>1.9940024781529564E-2</v>
      </c>
      <c r="BG1809" s="24">
        <f>AU1809*'Propiedades físicas'!$O$4+'Diseño reactor'!AV1809*'Propiedades físicas'!$O$5+'Diseño reactor'!AW1809*'Propiedades físicas'!$O$8+'Diseño reactor'!AX1809*'Propiedades físicas'!$O$9+'Diseño reactor'!AY1809*'Propiedades físicas'!$O$7+'Diseño reactor'!AZ1809*'Propiedades físicas'!$O$6</f>
        <v>0.15335214266393674</v>
      </c>
      <c r="BH1809" s="54">
        <f t="shared" si="1167"/>
        <v>41221.188058519037</v>
      </c>
      <c r="BI1809" s="34">
        <f t="shared" si="1189"/>
        <v>272.37065259747027</v>
      </c>
      <c r="BJ1809" s="27">
        <f t="shared" si="1168"/>
        <v>4795.7749667165426</v>
      </c>
      <c r="BK1809" s="34">
        <f t="shared" si="1169"/>
        <v>565.72489760003975</v>
      </c>
      <c r="BL1809" s="27">
        <f t="shared" si="1170"/>
        <v>105.5714271704544</v>
      </c>
      <c r="BM1809" s="34">
        <f t="shared" si="1171"/>
        <v>1.1054421768707483</v>
      </c>
      <c r="BN1809" s="45">
        <f t="shared" si="1172"/>
        <v>1916.3325706928877</v>
      </c>
      <c r="BO1809" s="45">
        <f t="shared" si="1173"/>
        <v>105.01579222100892</v>
      </c>
      <c r="BP1809" s="66">
        <f t="shared" si="1174"/>
        <v>6.6882498909995549</v>
      </c>
    </row>
    <row r="1810" spans="8:68">
      <c r="H1810" s="68">
        <v>1805</v>
      </c>
      <c r="I1810" s="31">
        <f>('Propiedades físicas'!$C$10*'Diseño reactor'!H1810)/1000</f>
        <v>1579.8177332876767</v>
      </c>
      <c r="J1810" s="31">
        <f t="shared" si="1151"/>
        <v>0.28864089216864408</v>
      </c>
      <c r="K1810" s="31">
        <f>(I1810*1000)/'Propiedades físicas'!$F$10</f>
        <v>10319.632083213955</v>
      </c>
      <c r="L1810" s="31">
        <f t="shared" si="1152"/>
        <v>1474.2331547448507</v>
      </c>
      <c r="M1810" s="31">
        <f t="shared" si="1153"/>
        <v>8845.3989284691033</v>
      </c>
      <c r="N1810" s="31">
        <f t="shared" si="1154"/>
        <v>0.81674967021875389</v>
      </c>
      <c r="O1810" s="32">
        <f t="shared" si="1155"/>
        <v>4.9004980213125222</v>
      </c>
      <c r="P1810" s="33">
        <f t="shared" si="1156"/>
        <v>0.65330626363856026</v>
      </c>
      <c r="Q1810" s="31">
        <f t="shared" si="1157"/>
        <v>4.6978020077257803</v>
      </c>
      <c r="R1810" s="31">
        <f t="shared" si="1158"/>
        <v>0.1307360200594454</v>
      </c>
      <c r="S1810" s="31">
        <f t="shared" si="1159"/>
        <v>0.20269601358674208</v>
      </c>
      <c r="T1810" s="31">
        <f t="shared" si="1160"/>
        <v>2.6162166034948281E-2</v>
      </c>
      <c r="U1810" s="31">
        <f t="shared" si="1161"/>
        <v>6.5452204858000409E-3</v>
      </c>
      <c r="V1810" s="47">
        <f t="shared" si="1175"/>
        <v>6.4696348437993359E-4</v>
      </c>
      <c r="W1810" s="31">
        <f t="shared" si="1162"/>
        <v>0.20011444453527347</v>
      </c>
      <c r="X1810" s="34">
        <f>(S1810*H1810*'Propiedades físicas'!$F$5*60*24*365)/(1000000)</f>
        <v>56626.383604347349</v>
      </c>
      <c r="Y1810" s="34">
        <f>(U1810*H1810*'Propiedades físicas'!$F$7*60*24*365)/(1000000)</f>
        <v>571.83313464439721</v>
      </c>
      <c r="Z1810" s="31">
        <f t="shared" si="1176"/>
        <v>1179.2178058676013</v>
      </c>
      <c r="AA1810" s="31">
        <f t="shared" si="1177"/>
        <v>8479.5326239450333</v>
      </c>
      <c r="AB1810" s="31">
        <f t="shared" si="1178"/>
        <v>235.97851620729895</v>
      </c>
      <c r="AC1810" s="31">
        <f t="shared" si="1179"/>
        <v>365.86630452406945</v>
      </c>
      <c r="AD1810" s="31">
        <f t="shared" si="1163"/>
        <v>47.222709693081647</v>
      </c>
      <c r="AE1810" s="31">
        <f t="shared" si="1180"/>
        <v>11.814122976869074</v>
      </c>
      <c r="AF1810" s="31">
        <f t="shared" si="1181"/>
        <v>10319.632083213955</v>
      </c>
      <c r="AG1810" s="31">
        <f t="shared" si="1182"/>
        <v>0.11426936506638953</v>
      </c>
      <c r="AH1810" s="31">
        <f t="shared" si="1183"/>
        <v>0.82168943190697163</v>
      </c>
      <c r="AI1810" s="31">
        <f t="shared" si="1183"/>
        <v>2.286695051765892E-2</v>
      </c>
      <c r="AJ1810" s="31">
        <f t="shared" si="1183"/>
        <v>3.5453425235885322E-2</v>
      </c>
      <c r="AK1810" s="31">
        <f t="shared" si="1164"/>
        <v>4.5760071010568981E-3</v>
      </c>
      <c r="AL1810" s="31">
        <f t="shared" si="1164"/>
        <v>1.1448201720375356E-3</v>
      </c>
      <c r="AM1810" s="31">
        <f t="shared" si="1184"/>
        <v>0.99999999999999989</v>
      </c>
      <c r="AN1810" s="31">
        <f>(Z1810*'Propiedades físicas'!$F$4)/1000</f>
        <v>1036.9805541238513</v>
      </c>
      <c r="AO1810" s="31">
        <f>(AA1810*'Propiedades físicas'!$F$6)/1000</f>
        <v>271.68422527119884</v>
      </c>
      <c r="AP1810" s="31">
        <f>(AB1810*'Propiedades físicas'!$F$9)/1000</f>
        <v>145.58694557409308</v>
      </c>
      <c r="AQ1810" s="31">
        <f>(AC1810*'Propiedades físicas'!$F$5)/1000</f>
        <v>107.73665069320273</v>
      </c>
      <c r="AR1810" s="31">
        <f>(AD1810*'Propiedades físicas'!$F$8)/1000</f>
        <v>16.7413950403913</v>
      </c>
      <c r="AS1810" s="31">
        <f>(AE1810*'Propiedades físicas'!$F$7)/1000</f>
        <v>1.0879625849398731</v>
      </c>
      <c r="AT1810" s="31">
        <f t="shared" si="1185"/>
        <v>1579.8177332876771</v>
      </c>
      <c r="AU1810" s="31">
        <f t="shared" si="1186"/>
        <v>0.65639252698211248</v>
      </c>
      <c r="AV1810" s="31">
        <f t="shared" si="1190"/>
        <v>0.17197187975970546</v>
      </c>
      <c r="AW1810" s="31">
        <f t="shared" si="1190"/>
        <v>9.2154267233802725E-2</v>
      </c>
      <c r="AX1810" s="31">
        <f t="shared" si="1190"/>
        <v>6.8195620559972803E-2</v>
      </c>
      <c r="AY1810" s="31">
        <f t="shared" si="1187"/>
        <v>1.0597042106592668E-2</v>
      </c>
      <c r="AZ1810" s="31">
        <f t="shared" si="1187"/>
        <v>6.886633578139234E-4</v>
      </c>
      <c r="BA1810" s="31">
        <f t="shared" si="1188"/>
        <v>0.99999999999999989</v>
      </c>
      <c r="BB1810" s="34">
        <f>AU1810*'Propiedades físicas'!$C$4+'Diseño reactor'!AV1810*'Propiedades físicas'!$C$5+'Diseño reactor'!AW1810*'Propiedades físicas'!$C$8+'Diseño reactor'!AX1810*'Propiedades físicas'!$C$9+'Diseño reactor'!AY1810*'Propiedades físicas'!$C$7+'Diseño reactor'!AZ1810*'Propiedades físicas'!$C$6</f>
        <v>875.45102102747046</v>
      </c>
      <c r="BC1810" s="45">
        <f>AU1810*'Propiedades físicas'!$L$4+'Diseño reactor'!AV1810*'Propiedades físicas'!$L$5+'Diseño reactor'!AW1810*'Propiedades físicas'!$L$8+AX1810*'Propiedades físicas'!$L$9+'Diseño reactor'!AY1810*'Propiedades físicas'!$L$7+'Diseño reactor'!AZ1810*'Propiedades físicas'!$L$6</f>
        <v>2.0947655181760547</v>
      </c>
      <c r="BD1810" s="29">
        <f t="shared" si="1165"/>
        <v>1.7825024327030172</v>
      </c>
      <c r="BE1810" s="58">
        <f t="shared" si="1166"/>
        <v>41.603734949159175</v>
      </c>
      <c r="BF1810" s="30">
        <f>AU1810*'Propiedades físicas'!$I$4+'Diseño reactor'!AV1810*'Propiedades físicas'!$I$5+'Diseño reactor'!AW1810*'Propiedades físicas'!$I$8+'Diseño reactor'!AX1810*'Propiedades físicas'!$I$9+'Diseño reactor'!AY1810*'Propiedades físicas'!$I$7+'Diseño reactor'!AZ1810*'Propiedades físicas'!$I$6</f>
        <v>1.9940157149215675E-2</v>
      </c>
      <c r="BG1810" s="24">
        <f>AU1810*'Propiedades físicas'!$O$4+'Diseño reactor'!AV1810*'Propiedades físicas'!$O$5+'Diseño reactor'!AW1810*'Propiedades físicas'!$O$8+'Diseño reactor'!AX1810*'Propiedades físicas'!$O$9+'Diseño reactor'!AY1810*'Propiedades físicas'!$O$7+'Diseño reactor'!AZ1810*'Propiedades físicas'!$O$6</f>
        <v>0.15335465811893634</v>
      </c>
      <c r="BH1810" s="54">
        <f t="shared" si="1167"/>
        <v>41220.900630738295</v>
      </c>
      <c r="BI1810" s="34">
        <f t="shared" si="1189"/>
        <v>272.37486057184822</v>
      </c>
      <c r="BJ1810" s="27">
        <f t="shared" si="1168"/>
        <v>4795.777370423818</v>
      </c>
      <c r="BK1810" s="34">
        <f t="shared" si="1169"/>
        <v>565.73446081221243</v>
      </c>
      <c r="BL1810" s="27">
        <f t="shared" si="1170"/>
        <v>105.5717601978953</v>
      </c>
      <c r="BM1810" s="34">
        <f t="shared" si="1171"/>
        <v>1.1054421768707483</v>
      </c>
      <c r="BN1810" s="45">
        <f t="shared" si="1172"/>
        <v>1917.5198124613821</v>
      </c>
      <c r="BO1810" s="45">
        <f t="shared" si="1173"/>
        <v>105.02669727904936</v>
      </c>
      <c r="BP1810" s="66">
        <f t="shared" si="1174"/>
        <v>6.6882476532994373</v>
      </c>
    </row>
    <row r="1811" spans="8:68">
      <c r="H1811" s="68">
        <v>1806</v>
      </c>
      <c r="I1811" s="31">
        <f>('Propiedades físicas'!$C$10*'Diseño reactor'!H1811)/1000</f>
        <v>1580.6929785692766</v>
      </c>
      <c r="J1811" s="31">
        <f t="shared" si="1151"/>
        <v>0.28848106886179542</v>
      </c>
      <c r="K1811" s="31">
        <f>(I1811*1000)/'Propiedades físicas'!$F$10</f>
        <v>10325.349330905487</v>
      </c>
      <c r="L1811" s="31">
        <f t="shared" si="1152"/>
        <v>1475.0499044150695</v>
      </c>
      <c r="M1811" s="31">
        <f t="shared" si="1153"/>
        <v>8850.2994264904173</v>
      </c>
      <c r="N1811" s="31">
        <f t="shared" si="1154"/>
        <v>0.81674967021875389</v>
      </c>
      <c r="O1811" s="32">
        <f t="shared" si="1155"/>
        <v>4.9004980213125231</v>
      </c>
      <c r="P1811" s="33">
        <f t="shared" si="1156"/>
        <v>0.65337866148347379</v>
      </c>
      <c r="Q1811" s="31">
        <f t="shared" si="1157"/>
        <v>4.6979120686970655</v>
      </c>
      <c r="R1811" s="31">
        <f t="shared" si="1158"/>
        <v>0.13069259150612536</v>
      </c>
      <c r="S1811" s="31">
        <f t="shared" si="1159"/>
        <v>0.20258595261545811</v>
      </c>
      <c r="T1811" s="31">
        <f t="shared" si="1160"/>
        <v>2.614189057813144E-2</v>
      </c>
      <c r="U1811" s="31">
        <f t="shared" si="1161"/>
        <v>6.5365266510232873E-3</v>
      </c>
      <c r="V1811" s="47">
        <f t="shared" si="1175"/>
        <v>6.4703517933314882E-4</v>
      </c>
      <c r="W1811" s="31">
        <f t="shared" si="1162"/>
        <v>0.2000258031221778</v>
      </c>
      <c r="X1811" s="34">
        <f>(S1811*H1811*'Propiedades físicas'!$F$5*60*24*365)/(1000000)</f>
        <v>56626.991229278603</v>
      </c>
      <c r="Y1811" s="34">
        <f>(U1811*H1811*'Propiedades físicas'!$F$7*60*24*365)/(1000000)</f>
        <v>571.38996881430387</v>
      </c>
      <c r="Z1811" s="31">
        <f t="shared" si="1176"/>
        <v>1180.0018626391536</v>
      </c>
      <c r="AA1811" s="31">
        <f t="shared" si="1177"/>
        <v>8484.4291960668997</v>
      </c>
      <c r="AB1811" s="31">
        <f t="shared" si="1178"/>
        <v>236.0308202600624</v>
      </c>
      <c r="AC1811" s="31">
        <f t="shared" si="1179"/>
        <v>365.87023042351734</v>
      </c>
      <c r="AD1811" s="31">
        <f t="shared" si="1163"/>
        <v>47.212254384105378</v>
      </c>
      <c r="AE1811" s="31">
        <f t="shared" si="1180"/>
        <v>11.804967131748057</v>
      </c>
      <c r="AF1811" s="31">
        <f t="shared" si="1181"/>
        <v>10325.349330905487</v>
      </c>
      <c r="AG1811" s="31">
        <f t="shared" si="1182"/>
        <v>0.11428202812540317</v>
      </c>
      <c r="AH1811" s="31">
        <f t="shared" si="1183"/>
        <v>0.82170868259842722</v>
      </c>
      <c r="AI1811" s="31">
        <f t="shared" si="1183"/>
        <v>2.2859354458215079E-2</v>
      </c>
      <c r="AJ1811" s="31">
        <f t="shared" si="1183"/>
        <v>3.5434174544429882E-2</v>
      </c>
      <c r="AK1811" s="31">
        <f t="shared" si="1164"/>
        <v>4.5724607343590063E-3</v>
      </c>
      <c r="AL1811" s="31">
        <f t="shared" si="1164"/>
        <v>1.143299539165598E-3</v>
      </c>
      <c r="AM1811" s="31">
        <f t="shared" si="1184"/>
        <v>0.99999999999999989</v>
      </c>
      <c r="AN1811" s="31">
        <f>(Z1811*'Propiedades físicas'!$F$4)/1000</f>
        <v>1037.670037967619</v>
      </c>
      <c r="AO1811" s="31">
        <f>(AA1811*'Propiedades físicas'!$F$6)/1000</f>
        <v>271.84111144198346</v>
      </c>
      <c r="AP1811" s="31">
        <f>(AB1811*'Propiedades físicas'!$F$9)/1000</f>
        <v>145.61921455944548</v>
      </c>
      <c r="AQ1811" s="31">
        <f>(AC1811*'Propiedades físicas'!$F$5)/1000</f>
        <v>107.73780675281317</v>
      </c>
      <c r="AR1811" s="31">
        <f>(AD1811*'Propiedades físicas'!$F$8)/1000</f>
        <v>16.737688424253033</v>
      </c>
      <c r="AS1811" s="31">
        <f>(AE1811*'Propiedades físicas'!$F$7)/1000</f>
        <v>1.0871194231626786</v>
      </c>
      <c r="AT1811" s="31">
        <f t="shared" si="1185"/>
        <v>1580.6929785692769</v>
      </c>
      <c r="AU1811" s="31">
        <f t="shared" si="1186"/>
        <v>0.65646526683938267</v>
      </c>
      <c r="AV1811" s="31">
        <f t="shared" si="1190"/>
        <v>0.17197590874860047</v>
      </c>
      <c r="AW1811" s="31">
        <f t="shared" si="1190"/>
        <v>9.2123654962552509E-2</v>
      </c>
      <c r="AX1811" s="31">
        <f t="shared" si="1190"/>
        <v>6.8158591335256799E-2</v>
      </c>
      <c r="AY1811" s="31">
        <f t="shared" si="1187"/>
        <v>1.0588829488825032E-2</v>
      </c>
      <c r="AZ1811" s="31">
        <f t="shared" si="1187"/>
        <v>6.8774862538242972E-4</v>
      </c>
      <c r="BA1811" s="31">
        <f t="shared" si="1188"/>
        <v>0.99999999999999989</v>
      </c>
      <c r="BB1811" s="34">
        <f>AU1811*'Propiedades físicas'!$C$4+'Diseño reactor'!AV1811*'Propiedades físicas'!$C$5+'Diseño reactor'!AW1811*'Propiedades físicas'!$C$8+'Diseño reactor'!AX1811*'Propiedades físicas'!$C$9+'Diseño reactor'!AY1811*'Propiedades físicas'!$C$7+'Diseño reactor'!AZ1811*'Propiedades físicas'!$C$6</f>
        <v>875.45072861588665</v>
      </c>
      <c r="BC1811" s="45">
        <f>AU1811*'Propiedades físicas'!$L$4+'Diseño reactor'!AV1811*'Propiedades físicas'!$L$5+'Diseño reactor'!AW1811*'Propiedades físicas'!$L$8+AX1811*'Propiedades físicas'!$L$9+'Diseño reactor'!AY1811*'Propiedades físicas'!$L$7+'Diseño reactor'!AZ1811*'Propiedades físicas'!$L$6</f>
        <v>2.0948182861324609</v>
      </c>
      <c r="BD1811" s="29">
        <f t="shared" si="1165"/>
        <v>1.7816685810296267</v>
      </c>
      <c r="BE1811" s="58">
        <f t="shared" si="1166"/>
        <v>41.602830917720269</v>
      </c>
      <c r="BF1811" s="30">
        <f>AU1811*'Propiedades físicas'!$I$4+'Diseño reactor'!AV1811*'Propiedades físicas'!$I$5+'Diseño reactor'!AW1811*'Propiedades físicas'!$I$8+'Diseño reactor'!AX1811*'Propiedades físicas'!$I$9+'Diseño reactor'!AY1811*'Propiedades físicas'!$I$7+'Diseño reactor'!AZ1811*'Propiedades físicas'!$I$6</f>
        <v>1.9940289286224693E-2</v>
      </c>
      <c r="BG1811" s="24">
        <f>AU1811*'Propiedades físicas'!$O$4+'Diseño reactor'!AV1811*'Propiedades físicas'!$O$5+'Diseño reactor'!AW1811*'Propiedades físicas'!$O$8+'Diseño reactor'!AX1811*'Propiedades físicas'!$O$9+'Diseño reactor'!AY1811*'Propiedades físicas'!$O$7+'Diseño reactor'!AZ1811*'Propiedades físicas'!$O$6</f>
        <v>0.15335717138160804</v>
      </c>
      <c r="BH1811" s="54">
        <f t="shared" si="1167"/>
        <v>41220.613706691045</v>
      </c>
      <c r="BI1811" s="34">
        <f t="shared" si="1189"/>
        <v>272.37906288459538</v>
      </c>
      <c r="BJ1811" s="27">
        <f t="shared" si="1168"/>
        <v>4795.779779438165</v>
      </c>
      <c r="BK1811" s="34">
        <f t="shared" si="1169"/>
        <v>565.74401657211456</v>
      </c>
      <c r="BL1811" s="27">
        <f t="shared" si="1170"/>
        <v>105.57209295667263</v>
      </c>
      <c r="BM1811" s="34">
        <f t="shared" si="1171"/>
        <v>1.1054421768707483</v>
      </c>
      <c r="BN1811" s="45">
        <f t="shared" si="1172"/>
        <v>1918.7070856404946</v>
      </c>
      <c r="BO1811" s="45">
        <f t="shared" si="1173"/>
        <v>105.03759267797973</v>
      </c>
      <c r="BP1811" s="66">
        <f t="shared" si="1174"/>
        <v>6.6882454193411203</v>
      </c>
    </row>
    <row r="1812" spans="8:68">
      <c r="H1812" s="68">
        <v>1807</v>
      </c>
      <c r="I1812" s="31">
        <f>('Propiedades físicas'!$C$10*'Diseño reactor'!H1812)/1000</f>
        <v>1581.5682238508764</v>
      </c>
      <c r="J1812" s="31">
        <f t="shared" si="1151"/>
        <v>0.28832142244847953</v>
      </c>
      <c r="K1812" s="31">
        <f>(I1812*1000)/'Propiedades físicas'!$F$10</f>
        <v>10331.066578597018</v>
      </c>
      <c r="L1812" s="31">
        <f t="shared" si="1152"/>
        <v>1475.8666540852882</v>
      </c>
      <c r="M1812" s="31">
        <f t="shared" si="1153"/>
        <v>8855.1999245117295</v>
      </c>
      <c r="N1812" s="31">
        <f t="shared" si="1154"/>
        <v>0.81674967021875389</v>
      </c>
      <c r="O1812" s="32">
        <f t="shared" si="1155"/>
        <v>4.9004980213125231</v>
      </c>
      <c r="P1812" s="33">
        <f t="shared" si="1156"/>
        <v>0.65345099521901318</v>
      </c>
      <c r="Q1812" s="31">
        <f t="shared" si="1157"/>
        <v>4.6980220116981588</v>
      </c>
      <c r="R1812" s="31">
        <f t="shared" si="1158"/>
        <v>0.13064918859158736</v>
      </c>
      <c r="S1812" s="31">
        <f t="shared" si="1159"/>
        <v>0.20247600961436538</v>
      </c>
      <c r="T1812" s="31">
        <f t="shared" si="1160"/>
        <v>2.6121638201682104E-2</v>
      </c>
      <c r="U1812" s="31">
        <f t="shared" si="1161"/>
        <v>6.527848206471263E-3</v>
      </c>
      <c r="V1812" s="47">
        <f t="shared" si="1175"/>
        <v>6.4710681079941117E-4</v>
      </c>
      <c r="W1812" s="31">
        <f t="shared" si="1162"/>
        <v>0.19993724020237888</v>
      </c>
      <c r="X1812" s="34">
        <f>(S1812*H1812*'Propiedades físicas'!$F$5*60*24*365)/(1000000)</f>
        <v>56627.597778564355</v>
      </c>
      <c r="Y1812" s="34">
        <f>(U1812*H1812*'Propiedades físicas'!$F$7*60*24*365)/(1000000)</f>
        <v>570.94730745768857</v>
      </c>
      <c r="Z1812" s="31">
        <f t="shared" si="1176"/>
        <v>1180.7859483607567</v>
      </c>
      <c r="AA1812" s="31">
        <f t="shared" si="1177"/>
        <v>8489.3257751385736</v>
      </c>
      <c r="AB1812" s="31">
        <f t="shared" si="1178"/>
        <v>236.08308378499837</v>
      </c>
      <c r="AC1812" s="31">
        <f t="shared" si="1179"/>
        <v>365.87414937315822</v>
      </c>
      <c r="AD1812" s="31">
        <f t="shared" si="1163"/>
        <v>47.201800230439559</v>
      </c>
      <c r="AE1812" s="31">
        <f t="shared" si="1180"/>
        <v>11.795821709093572</v>
      </c>
      <c r="AF1812" s="31">
        <f t="shared" si="1181"/>
        <v>10331.06657859702</v>
      </c>
      <c r="AG1812" s="31">
        <f t="shared" si="1182"/>
        <v>0.11429467997108871</v>
      </c>
      <c r="AH1812" s="31">
        <f t="shared" si="1183"/>
        <v>0.82172791265579492</v>
      </c>
      <c r="AI1812" s="31">
        <f t="shared" si="1183"/>
        <v>2.2851762883233585E-2</v>
      </c>
      <c r="AJ1812" s="31">
        <f t="shared" si="1183"/>
        <v>3.5414944487062311E-2</v>
      </c>
      <c r="AK1812" s="31">
        <f t="shared" si="1164"/>
        <v>4.5689184046328801E-3</v>
      </c>
      <c r="AL1812" s="31">
        <f t="shared" si="1164"/>
        <v>1.1417815981876547E-3</v>
      </c>
      <c r="AM1812" s="31">
        <f t="shared" si="1184"/>
        <v>1</v>
      </c>
      <c r="AN1812" s="31">
        <f>(Z1812*'Propiedades físicas'!$F$4)/1000</f>
        <v>1038.3595472694824</v>
      </c>
      <c r="AO1812" s="31">
        <f>(AA1812*'Propiedades físicas'!$F$6)/1000</f>
        <v>271.99799783543989</v>
      </c>
      <c r="AP1812" s="31">
        <f>(AB1812*'Propiedades físicas'!$F$9)/1000</f>
        <v>145.65145854115471</v>
      </c>
      <c r="AQ1812" s="31">
        <f>(AC1812*'Propiedades físicas'!$F$5)/1000</f>
        <v>107.73896076591392</v>
      </c>
      <c r="AR1812" s="31">
        <f>(AD1812*'Propiedades físicas'!$F$8)/1000</f>
        <v>16.733982217695427</v>
      </c>
      <c r="AS1812" s="31">
        <f>(AE1812*'Propiedades físicas'!$F$7)/1000</f>
        <v>1.086277221190427</v>
      </c>
      <c r="AT1812" s="31">
        <f t="shared" si="1185"/>
        <v>1581.5682238508766</v>
      </c>
      <c r="AU1812" s="31">
        <f t="shared" si="1186"/>
        <v>0.65653794228442186</v>
      </c>
      <c r="AV1812" s="31">
        <f t="shared" si="1190"/>
        <v>0.17197993341897475</v>
      </c>
      <c r="AW1812" s="31">
        <f t="shared" si="1190"/>
        <v>9.2093060763775145E-2</v>
      </c>
      <c r="AX1812" s="31">
        <f t="shared" si="1190"/>
        <v>6.8121601800765846E-2</v>
      </c>
      <c r="AY1812" s="31">
        <f t="shared" si="1187"/>
        <v>1.0580626219810324E-2</v>
      </c>
      <c r="AZ1812" s="31">
        <f t="shared" si="1187"/>
        <v>6.8683551225220507E-4</v>
      </c>
      <c r="BA1812" s="31">
        <f t="shared" si="1188"/>
        <v>1.0000000000000002</v>
      </c>
      <c r="BB1812" s="34">
        <f>AU1812*'Propiedades físicas'!$C$4+'Diseño reactor'!AV1812*'Propiedades físicas'!$C$5+'Diseño reactor'!AW1812*'Propiedades físicas'!$C$8+'Diseño reactor'!AX1812*'Propiedades físicas'!$C$9+'Diseño reactor'!AY1812*'Propiedades físicas'!$C$7+'Diseño reactor'!AZ1812*'Propiedades físicas'!$C$6</f>
        <v>875.45043669305699</v>
      </c>
      <c r="BC1812" s="45">
        <f>AU1812*'Propiedades físicas'!$L$4+'Diseño reactor'!AV1812*'Propiedades físicas'!$L$5+'Diseño reactor'!AW1812*'Propiedades físicas'!$L$8+AX1812*'Propiedades físicas'!$L$9+'Diseño reactor'!AY1812*'Propiedades físicas'!$L$7+'Diseño reactor'!AZ1812*'Propiedades físicas'!$L$6</f>
        <v>2.0948710052610675</v>
      </c>
      <c r="BD1812" s="29">
        <f t="shared" si="1165"/>
        <v>1.7808355104887701</v>
      </c>
      <c r="BE1812" s="58">
        <f t="shared" si="1166"/>
        <v>41.601927748065464</v>
      </c>
      <c r="BF1812" s="30">
        <f>AU1812*'Propiedades físicas'!$I$4+'Diseño reactor'!AV1812*'Propiedades físicas'!$I$5+'Diseño reactor'!AW1812*'Propiedades físicas'!$I$8+'Diseño reactor'!AX1812*'Propiedades físicas'!$I$9+'Diseño reactor'!AY1812*'Propiedades físicas'!$I$7+'Diseño reactor'!AZ1812*'Propiedades físicas'!$I$6</f>
        <v>1.9940421193034203E-2</v>
      </c>
      <c r="BG1812" s="24">
        <f>AU1812*'Propiedades físicas'!$O$4+'Diseño reactor'!AV1812*'Propiedades físicas'!$O$5+'Diseño reactor'!AW1812*'Propiedades físicas'!$O$8+'Diseño reactor'!AX1812*'Propiedades físicas'!$O$9+'Diseño reactor'!AY1812*'Propiedades físicas'!$O$7+'Diseño reactor'!AZ1812*'Propiedades físicas'!$O$6</f>
        <v>0.1533596824547373</v>
      </c>
      <c r="BH1812" s="54">
        <f t="shared" si="1167"/>
        <v>41220.327285321808</v>
      </c>
      <c r="BI1812" s="34">
        <f t="shared" si="1189"/>
        <v>272.38325954612912</v>
      </c>
      <c r="BJ1812" s="27">
        <f t="shared" si="1168"/>
        <v>4795.7821937412236</v>
      </c>
      <c r="BK1812" s="34">
        <f t="shared" si="1169"/>
        <v>565.75356488787497</v>
      </c>
      <c r="BL1812" s="27">
        <f t="shared" si="1170"/>
        <v>105.57242544709121</v>
      </c>
      <c r="BM1812" s="34">
        <f t="shared" si="1171"/>
        <v>1.1054421768707483</v>
      </c>
      <c r="BN1812" s="45">
        <f t="shared" si="1172"/>
        <v>1919.8943901871107</v>
      </c>
      <c r="BO1812" s="45">
        <f t="shared" si="1173"/>
        <v>105.04847843062727</v>
      </c>
      <c r="BP1812" s="66">
        <f t="shared" si="1174"/>
        <v>6.6882431891167746</v>
      </c>
    </row>
    <row r="1813" spans="8:68">
      <c r="H1813" s="68">
        <v>1808</v>
      </c>
      <c r="I1813" s="31">
        <f>('Propiedades físicas'!$C$10*'Diseño reactor'!H1813)/1000</f>
        <v>1582.4434691324764</v>
      </c>
      <c r="J1813" s="31">
        <f t="shared" si="1151"/>
        <v>0.28816195263517835</v>
      </c>
      <c r="K1813" s="31">
        <f>(I1813*1000)/'Propiedades físicas'!$F$10</f>
        <v>10336.783826288549</v>
      </c>
      <c r="L1813" s="31">
        <f t="shared" si="1152"/>
        <v>1476.6834037555068</v>
      </c>
      <c r="M1813" s="31">
        <f t="shared" si="1153"/>
        <v>8860.1004225330416</v>
      </c>
      <c r="N1813" s="31">
        <f t="shared" si="1154"/>
        <v>0.81674967021875378</v>
      </c>
      <c r="O1813" s="32">
        <f t="shared" si="1155"/>
        <v>4.9004980213125231</v>
      </c>
      <c r="P1813" s="33">
        <f t="shared" si="1156"/>
        <v>0.65352326493029522</v>
      </c>
      <c r="Q1813" s="31">
        <f t="shared" si="1157"/>
        <v>4.6981318369163052</v>
      </c>
      <c r="R1813" s="31">
        <f t="shared" si="1158"/>
        <v>0.13060581129880164</v>
      </c>
      <c r="S1813" s="31">
        <f t="shared" si="1159"/>
        <v>0.20236618439621884</v>
      </c>
      <c r="T1813" s="31">
        <f t="shared" si="1160"/>
        <v>2.6101408871553444E-2</v>
      </c>
      <c r="U1813" s="31">
        <f t="shared" si="1161"/>
        <v>6.5191851181034344E-3</v>
      </c>
      <c r="V1813" s="47">
        <f t="shared" si="1175"/>
        <v>6.4717837886301083E-4</v>
      </c>
      <c r="W1813" s="31">
        <f t="shared" si="1162"/>
        <v>0.19984875567166233</v>
      </c>
      <c r="X1813" s="34">
        <f>(S1813*H1813*'Propiedades físicas'!$F$5*60*24*365)/(1000000)</f>
        <v>56628.203254583743</v>
      </c>
      <c r="Y1813" s="34">
        <f>(U1813*H1813*'Propiedades físicas'!$F$7*60*24*365)/(1000000)</f>
        <v>570.50514983038147</v>
      </c>
      <c r="Z1813" s="31">
        <f t="shared" si="1176"/>
        <v>1181.5700629939738</v>
      </c>
      <c r="AA1813" s="31">
        <f t="shared" si="1177"/>
        <v>8494.2223611446807</v>
      </c>
      <c r="AB1813" s="31">
        <f t="shared" si="1178"/>
        <v>236.13530682823335</v>
      </c>
      <c r="AC1813" s="31">
        <f t="shared" si="1179"/>
        <v>365.87806138836368</v>
      </c>
      <c r="AD1813" s="31">
        <f t="shared" si="1163"/>
        <v>47.191347239768625</v>
      </c>
      <c r="AE1813" s="31">
        <f t="shared" si="1180"/>
        <v>11.78668669353101</v>
      </c>
      <c r="AF1813" s="31">
        <f t="shared" si="1181"/>
        <v>10336.783826288551</v>
      </c>
      <c r="AG1813" s="31">
        <f t="shared" si="1182"/>
        <v>0.11430732061833392</v>
      </c>
      <c r="AH1813" s="31">
        <f t="shared" si="1183"/>
        <v>0.82174712211182555</v>
      </c>
      <c r="AI1813" s="31">
        <f t="shared" si="1183"/>
        <v>2.2844175789735785E-2</v>
      </c>
      <c r="AJ1813" s="31">
        <f t="shared" si="1183"/>
        <v>3.539573503103171E-2</v>
      </c>
      <c r="AK1813" s="31">
        <f t="shared" si="1164"/>
        <v>4.5653801059234106E-3</v>
      </c>
      <c r="AL1813" s="31">
        <f t="shared" si="1164"/>
        <v>1.1402663431497001E-3</v>
      </c>
      <c r="AM1813" s="31">
        <f t="shared" si="1184"/>
        <v>1</v>
      </c>
      <c r="AN1813" s="31">
        <f>(Z1813*'Propiedades físicas'!$F$4)/1000</f>
        <v>1039.0490819956406</v>
      </c>
      <c r="AO1813" s="31">
        <f>(AA1813*'Propiedades físicas'!$F$6)/1000</f>
        <v>272.15488445107559</v>
      </c>
      <c r="AP1813" s="31">
        <f>(AB1813*'Propiedades físicas'!$F$9)/1000</f>
        <v>145.68367754767854</v>
      </c>
      <c r="AQ1813" s="31">
        <f>(AC1813*'Propiedades físicas'!$F$5)/1000</f>
        <v>107.74011273703147</v>
      </c>
      <c r="AR1813" s="31">
        <f>(AD1813*'Propiedades físicas'!$F$8)/1000</f>
        <v>16.730276423442767</v>
      </c>
      <c r="AS1813" s="31">
        <f>(AE1813*'Propiedades físicas'!$F$7)/1000</f>
        <v>1.0854359776072708</v>
      </c>
      <c r="AT1813" s="31">
        <f t="shared" si="1185"/>
        <v>1582.4434691324761</v>
      </c>
      <c r="AU1813" s="31">
        <f t="shared" si="1186"/>
        <v>0.65661055340274865</v>
      </c>
      <c r="AV1813" s="31">
        <f t="shared" si="1190"/>
        <v>0.17198395377768266</v>
      </c>
      <c r="AW1813" s="31">
        <f t="shared" si="1190"/>
        <v>9.2062484625466554E-2</v>
      </c>
      <c r="AX1813" s="31">
        <f t="shared" si="1190"/>
        <v>6.8084651893502726E-2</v>
      </c>
      <c r="AY1813" s="31">
        <f t="shared" si="1187"/>
        <v>1.0572432285757799E-2</v>
      </c>
      <c r="AZ1813" s="31">
        <f t="shared" si="1187"/>
        <v>6.8592401484163365E-4</v>
      </c>
      <c r="BA1813" s="31">
        <f t="shared" si="1188"/>
        <v>1</v>
      </c>
      <c r="BB1813" s="34">
        <f>AU1813*'Propiedades físicas'!$C$4+'Diseño reactor'!AV1813*'Propiedades físicas'!$C$5+'Diseño reactor'!AW1813*'Propiedades físicas'!$C$8+'Diseño reactor'!AX1813*'Propiedades físicas'!$C$9+'Diseño reactor'!AY1813*'Propiedades físicas'!$C$7+'Diseño reactor'!AZ1813*'Propiedades físicas'!$C$6</f>
        <v>875.45014525795909</v>
      </c>
      <c r="BC1813" s="45">
        <f>AU1813*'Propiedades físicas'!$L$4+'Diseño reactor'!AV1813*'Propiedades físicas'!$L$5+'Diseño reactor'!AW1813*'Propiedades físicas'!$L$8+AX1813*'Propiedades físicas'!$L$9+'Diseño reactor'!AY1813*'Propiedades físicas'!$L$7+'Diseño reactor'!AZ1813*'Propiedades físicas'!$L$6</f>
        <v>2.0949236756290213</v>
      </c>
      <c r="BD1813" s="29">
        <f t="shared" si="1165"/>
        <v>1.7800032199820552</v>
      </c>
      <c r="BE1813" s="58">
        <f t="shared" si="1166"/>
        <v>41.601025438958224</v>
      </c>
      <c r="BF1813" s="30">
        <f>AU1813*'Propiedades físicas'!$I$4+'Diseño reactor'!AV1813*'Propiedades físicas'!$I$5+'Diseño reactor'!AW1813*'Propiedades físicas'!$I$8+'Diseño reactor'!AX1813*'Propiedades físicas'!$I$9+'Diseño reactor'!AY1813*'Propiedades físicas'!$I$7+'Diseño reactor'!AZ1813*'Propiedades físicas'!$I$6</f>
        <v>1.994055287012057E-2</v>
      </c>
      <c r="BG1813" s="24">
        <f>AU1813*'Propiedades físicas'!$O$4+'Diseño reactor'!AV1813*'Propiedades físicas'!$O$5+'Diseño reactor'!AW1813*'Propiedades físicas'!$O$8+'Diseño reactor'!AX1813*'Propiedades físicas'!$O$9+'Diseño reactor'!AY1813*'Propiedades físicas'!$O$7+'Diseño reactor'!AZ1813*'Propiedades físicas'!$O$6</f>
        <v>0.15336219134110499</v>
      </c>
      <c r="BH1813" s="54">
        <f t="shared" si="1167"/>
        <v>41220.041365577832</v>
      </c>
      <c r="BI1813" s="34">
        <f t="shared" si="1189"/>
        <v>272.38745056684212</v>
      </c>
      <c r="BJ1813" s="27">
        <f t="shared" si="1168"/>
        <v>4795.7846133146886</v>
      </c>
      <c r="BK1813" s="34">
        <f t="shared" si="1169"/>
        <v>565.76310576761114</v>
      </c>
      <c r="BL1813" s="27">
        <f t="shared" si="1170"/>
        <v>105.5727576694554</v>
      </c>
      <c r="BM1813" s="34">
        <f t="shared" si="1171"/>
        <v>1.1054421768707483</v>
      </c>
      <c r="BN1813" s="45">
        <f t="shared" si="1172"/>
        <v>1921.0817260581957</v>
      </c>
      <c r="BO1813" s="45">
        <f t="shared" si="1173"/>
        <v>105.05935454979624</v>
      </c>
      <c r="BP1813" s="66">
        <f t="shared" si="1174"/>
        <v>6.6882409626185888</v>
      </c>
    </row>
    <row r="1814" spans="8:68">
      <c r="H1814" s="68">
        <v>1809</v>
      </c>
      <c r="I1814" s="31">
        <f>('Propiedades físicas'!$C$10*'Diseño reactor'!H1814)/1000</f>
        <v>1583.3187144140761</v>
      </c>
      <c r="J1814" s="31">
        <f t="shared" si="1151"/>
        <v>0.28800265912902295</v>
      </c>
      <c r="K1814" s="31">
        <f>(I1814*1000)/'Propiedades físicas'!$F$10</f>
        <v>10342.501073980082</v>
      </c>
      <c r="L1814" s="31">
        <f t="shared" si="1152"/>
        <v>1477.5001534257258</v>
      </c>
      <c r="M1814" s="31">
        <f t="shared" si="1153"/>
        <v>8865.0009205543556</v>
      </c>
      <c r="N1814" s="31">
        <f t="shared" si="1154"/>
        <v>0.81674967021875389</v>
      </c>
      <c r="O1814" s="32">
        <f t="shared" si="1155"/>
        <v>4.900498021312524</v>
      </c>
      <c r="P1814" s="33">
        <f t="shared" si="1156"/>
        <v>0.65359547070228685</v>
      </c>
      <c r="Q1814" s="31">
        <f t="shared" si="1157"/>
        <v>4.6982415445383587</v>
      </c>
      <c r="R1814" s="31">
        <f t="shared" si="1158"/>
        <v>0.13056245961073862</v>
      </c>
      <c r="S1814" s="31">
        <f t="shared" si="1159"/>
        <v>0.20225647677416517</v>
      </c>
      <c r="T1814" s="31">
        <f t="shared" si="1160"/>
        <v>2.6081202553758925E-2</v>
      </c>
      <c r="U1814" s="31">
        <f t="shared" si="1161"/>
        <v>6.5105373519695761E-3</v>
      </c>
      <c r="V1814" s="47">
        <f t="shared" si="1175"/>
        <v>6.4724988360808993E-4</v>
      </c>
      <c r="W1814" s="31">
        <f t="shared" si="1162"/>
        <v>0.19976034942599827</v>
      </c>
      <c r="X1814" s="34">
        <f>(S1814*H1814*'Propiedades físicas'!$F$5*60*24*365)/(1000000)</f>
        <v>56628.807659709586</v>
      </c>
      <c r="Y1814" s="34">
        <f>(U1814*H1814*'Propiedades físicas'!$F$7*60*24*365)/(1000000)</f>
        <v>570.06349518953004</v>
      </c>
      <c r="Z1814" s="31">
        <f t="shared" si="1176"/>
        <v>1182.3542065004369</v>
      </c>
      <c r="AA1814" s="31">
        <f t="shared" si="1177"/>
        <v>8499.1189540698906</v>
      </c>
      <c r="AB1814" s="31">
        <f t="shared" si="1178"/>
        <v>236.18748943582617</v>
      </c>
      <c r="AC1814" s="31">
        <f t="shared" si="1179"/>
        <v>365.88196648446478</v>
      </c>
      <c r="AD1814" s="31">
        <f t="shared" si="1163"/>
        <v>47.180895419749895</v>
      </c>
      <c r="AE1814" s="31">
        <f t="shared" si="1180"/>
        <v>11.777562069712964</v>
      </c>
      <c r="AF1814" s="31">
        <f t="shared" si="1181"/>
        <v>10342.50107398008</v>
      </c>
      <c r="AG1814" s="31">
        <f t="shared" si="1182"/>
        <v>0.11431995008200027</v>
      </c>
      <c r="AH1814" s="31">
        <f t="shared" si="1183"/>
        <v>0.82176631099920161</v>
      </c>
      <c r="AI1814" s="31">
        <f t="shared" si="1183"/>
        <v>2.2836593174743052E-2</v>
      </c>
      <c r="AJ1814" s="31">
        <f t="shared" si="1183"/>
        <v>3.5376546143655686E-2</v>
      </c>
      <c r="AK1814" s="31">
        <f t="shared" si="1164"/>
        <v>4.5618458322860371E-3</v>
      </c>
      <c r="AL1814" s="31">
        <f t="shared" si="1164"/>
        <v>1.138753768113522E-3</v>
      </c>
      <c r="AM1814" s="31">
        <f t="shared" si="1184"/>
        <v>1.0000000000000002</v>
      </c>
      <c r="AN1814" s="31">
        <f>(Z1814*'Propiedades físicas'!$F$4)/1000</f>
        <v>1039.7386421123542</v>
      </c>
      <c r="AO1814" s="31">
        <f>(AA1814*'Propiedades físicas'!$F$6)/1000</f>
        <v>272.31177128839931</v>
      </c>
      <c r="AP1814" s="31">
        <f>(AB1814*'Propiedades físicas'!$F$9)/1000</f>
        <v>145.71587160743292</v>
      </c>
      <c r="AQ1814" s="31">
        <f>(AC1814*'Propiedades físicas'!$F$5)/1000</f>
        <v>107.74126267068036</v>
      </c>
      <c r="AR1814" s="31">
        <f>(AD1814*'Propiedades físicas'!$F$8)/1000</f>
        <v>16.726571044209727</v>
      </c>
      <c r="AS1814" s="31">
        <f>(AE1814*'Propiedades físicas'!$F$7)/1000</f>
        <v>1.0845956909998671</v>
      </c>
      <c r="AT1814" s="31">
        <f t="shared" si="1185"/>
        <v>1583.3187144140763</v>
      </c>
      <c r="AU1814" s="31">
        <f t="shared" si="1186"/>
        <v>0.65668310027973131</v>
      </c>
      <c r="AV1814" s="31">
        <f t="shared" si="1190"/>
        <v>0.17198796983156428</v>
      </c>
      <c r="AW1814" s="31">
        <f t="shared" si="1190"/>
        <v>9.2031926535622741E-2</v>
      </c>
      <c r="AX1814" s="31">
        <f t="shared" si="1190"/>
        <v>6.804774155060192E-2</v>
      </c>
      <c r="AY1814" s="31">
        <f t="shared" si="1187"/>
        <v>1.0564247672901138E-2</v>
      </c>
      <c r="AZ1814" s="31">
        <f t="shared" si="1187"/>
        <v>6.8501412957860041E-4</v>
      </c>
      <c r="BA1814" s="31">
        <f t="shared" si="1188"/>
        <v>0.99999999999999989</v>
      </c>
      <c r="BB1814" s="34">
        <f>AU1814*'Propiedades físicas'!$C$4+'Diseño reactor'!AV1814*'Propiedades físicas'!$C$5+'Diseño reactor'!AW1814*'Propiedades físicas'!$C$8+'Diseño reactor'!AX1814*'Propiedades físicas'!$C$9+'Diseño reactor'!AY1814*'Propiedades físicas'!$C$7+'Diseño reactor'!AZ1814*'Propiedades físicas'!$C$6</f>
        <v>875.44985430957286</v>
      </c>
      <c r="BC1814" s="45">
        <f>AU1814*'Propiedades físicas'!$L$4+'Diseño reactor'!AV1814*'Propiedades físicas'!$L$5+'Diseño reactor'!AW1814*'Propiedades físicas'!$L$8+AX1814*'Propiedades físicas'!$L$9+'Diseño reactor'!AY1814*'Propiedades físicas'!$L$7+'Diseño reactor'!AZ1814*'Propiedades físicas'!$L$6</f>
        <v>2.0949762973033499</v>
      </c>
      <c r="BD1814" s="29">
        <f t="shared" si="1165"/>
        <v>1.7791717084131511</v>
      </c>
      <c r="BE1814" s="58">
        <f t="shared" si="1166"/>
        <v>41.600123989164409</v>
      </c>
      <c r="BF1814" s="30">
        <f>AU1814*'Propiedades físicas'!$I$4+'Diseño reactor'!AV1814*'Propiedades físicas'!$I$5+'Diseño reactor'!AW1814*'Propiedades físicas'!$I$8+'Diseño reactor'!AX1814*'Propiedades físicas'!$I$9+'Diseño reactor'!AY1814*'Propiedades físicas'!$I$7+'Diseño reactor'!AZ1814*'Propiedades físicas'!$I$6</f>
        <v>1.9940684317958993E-2</v>
      </c>
      <c r="BG1814" s="24">
        <f>AU1814*'Propiedades físicas'!$O$4+'Diseño reactor'!AV1814*'Propiedades físicas'!$O$5+'Diseño reactor'!AW1814*'Propiedades físicas'!$O$8+'Diseño reactor'!AX1814*'Propiedades físicas'!$O$9+'Diseño reactor'!AY1814*'Propiedades físicas'!$O$7+'Diseño reactor'!AZ1814*'Propiedades físicas'!$O$6</f>
        <v>0.15336469804348746</v>
      </c>
      <c r="BH1814" s="54">
        <f t="shared" si="1167"/>
        <v>41219.755946408986</v>
      </c>
      <c r="BI1814" s="34">
        <f t="shared" si="1189"/>
        <v>272.39163595710329</v>
      </c>
      <c r="BJ1814" s="27">
        <f t="shared" si="1168"/>
        <v>4795.7870381403327</v>
      </c>
      <c r="BK1814" s="34">
        <f t="shared" si="1169"/>
        <v>565.77263921943324</v>
      </c>
      <c r="BL1814" s="27">
        <f t="shared" si="1170"/>
        <v>105.57308962406931</v>
      </c>
      <c r="BM1814" s="34">
        <f t="shared" si="1171"/>
        <v>1.1054421768707483</v>
      </c>
      <c r="BN1814" s="45">
        <f t="shared" si="1172"/>
        <v>1922.2690932107917</v>
      </c>
      <c r="BO1814" s="45">
        <f t="shared" si="1173"/>
        <v>105.07022104826844</v>
      </c>
      <c r="BP1814" s="66">
        <f t="shared" si="1174"/>
        <v>6.6882387398387708</v>
      </c>
    </row>
    <row r="1815" spans="8:68">
      <c r="H1815" s="68">
        <v>1810</v>
      </c>
      <c r="I1815" s="31">
        <f>('Propiedades físicas'!$C$10*'Diseño reactor'!H1815)/1000</f>
        <v>1584.1939596956759</v>
      </c>
      <c r="J1815" s="31">
        <f t="shared" si="1151"/>
        <v>0.28784354163779147</v>
      </c>
      <c r="K1815" s="31">
        <f>(I1815*1000)/'Propiedades físicas'!$F$10</f>
        <v>10348.218321671611</v>
      </c>
      <c r="L1815" s="31">
        <f t="shared" si="1152"/>
        <v>1478.3169030959443</v>
      </c>
      <c r="M1815" s="31">
        <f t="shared" si="1153"/>
        <v>8869.901418575666</v>
      </c>
      <c r="N1815" s="31">
        <f t="shared" si="1154"/>
        <v>0.81674967021875378</v>
      </c>
      <c r="O1815" s="32">
        <f t="shared" si="1155"/>
        <v>4.9004980213125222</v>
      </c>
      <c r="P1815" s="33">
        <f t="shared" si="1156"/>
        <v>0.65366761261980355</v>
      </c>
      <c r="Q1815" s="31">
        <f t="shared" si="1157"/>
        <v>4.69835113475078</v>
      </c>
      <c r="R1815" s="31">
        <f t="shared" si="1158"/>
        <v>0.13051913351036867</v>
      </c>
      <c r="S1815" s="31">
        <f t="shared" si="1159"/>
        <v>0.2021468865617414</v>
      </c>
      <c r="T1815" s="31">
        <f t="shared" si="1160"/>
        <v>2.6061019214372115E-2</v>
      </c>
      <c r="U1815" s="31">
        <f t="shared" si="1161"/>
        <v>6.5019048742094932E-3</v>
      </c>
      <c r="V1815" s="47">
        <f t="shared" si="1175"/>
        <v>6.4732132511864042E-4</v>
      </c>
      <c r="W1815" s="31">
        <f t="shared" si="1162"/>
        <v>0.19967202136154066</v>
      </c>
      <c r="X1815" s="34">
        <f>(S1815*H1815*'Propiedades físicas'!$F$5*60*24*365)/(1000000)</f>
        <v>56629.41099630847</v>
      </c>
      <c r="Y1815" s="34">
        <f>(U1815*H1815*'Propiedades físicas'!$F$7*60*24*365)/(1000000)</f>
        <v>569.62234279359552</v>
      </c>
      <c r="Z1815" s="31">
        <f t="shared" si="1176"/>
        <v>1183.1383788418443</v>
      </c>
      <c r="AA1815" s="31">
        <f t="shared" si="1177"/>
        <v>8504.0155538989111</v>
      </c>
      <c r="AB1815" s="31">
        <f t="shared" si="1178"/>
        <v>236.2396316537673</v>
      </c>
      <c r="AC1815" s="31">
        <f t="shared" si="1179"/>
        <v>365.88586467675196</v>
      </c>
      <c r="AD1815" s="31">
        <f t="shared" si="1163"/>
        <v>47.170444778013525</v>
      </c>
      <c r="AE1815" s="31">
        <f t="shared" si="1180"/>
        <v>11.768447822319184</v>
      </c>
      <c r="AF1815" s="31">
        <f t="shared" si="1181"/>
        <v>10348.218321671608</v>
      </c>
      <c r="AG1815" s="31">
        <f t="shared" si="1182"/>
        <v>0.11433256837692279</v>
      </c>
      <c r="AH1815" s="31">
        <f t="shared" si="1183"/>
        <v>0.82178547935053692</v>
      </c>
      <c r="AI1815" s="31">
        <f t="shared" si="1183"/>
        <v>2.2829015035276734E-2</v>
      </c>
      <c r="AJ1815" s="31">
        <f t="shared" si="1183"/>
        <v>3.5357377792320129E-2</v>
      </c>
      <c r="AK1815" s="31">
        <f t="shared" si="1164"/>
        <v>4.5583155777867094E-3</v>
      </c>
      <c r="AL1815" s="31">
        <f t="shared" si="1164"/>
        <v>1.1372438671566564E-3</v>
      </c>
      <c r="AM1815" s="31">
        <f t="shared" si="1184"/>
        <v>1.0000000000000002</v>
      </c>
      <c r="AN1815" s="31">
        <f>(Z1815*'Propiedades físicas'!$F$4)/1000</f>
        <v>1040.4282275859412</v>
      </c>
      <c r="AO1815" s="31">
        <f>(AA1815*'Propiedades físicas'!$F$6)/1000</f>
        <v>272.46865834692107</v>
      </c>
      <c r="AP1815" s="31">
        <f>(AB1815*'Propiedades físicas'!$F$9)/1000</f>
        <v>145.74804074879171</v>
      </c>
      <c r="AQ1815" s="31">
        <f>(AC1815*'Propiedades físicas'!$F$5)/1000</f>
        <v>107.74241057136315</v>
      </c>
      <c r="AR1815" s="31">
        <f>(AD1815*'Propiedades físicas'!$F$8)/1000</f>
        <v>16.722866082701348</v>
      </c>
      <c r="AS1815" s="31">
        <f>(AE1815*'Propiedades físicas'!$F$7)/1000</f>
        <v>1.0837563599573736</v>
      </c>
      <c r="AT1815" s="31">
        <f t="shared" si="1185"/>
        <v>1584.1939596956756</v>
      </c>
      <c r="AU1815" s="31">
        <f t="shared" si="1186"/>
        <v>0.65675558300058656</v>
      </c>
      <c r="AV1815" s="31">
        <f t="shared" si="1190"/>
        <v>0.17199198158744552</v>
      </c>
      <c r="AW1815" s="31">
        <f t="shared" si="1190"/>
        <v>9.2001386482239822E-2</v>
      </c>
      <c r="AX1815" s="31">
        <f t="shared" si="1190"/>
        <v>6.8010870709329374E-2</v>
      </c>
      <c r="AY1815" s="31">
        <f t="shared" si="1187"/>
        <v>1.055607236749837E-2</v>
      </c>
      <c r="AZ1815" s="31">
        <f t="shared" si="1187"/>
        <v>6.8410585290046408E-4</v>
      </c>
      <c r="BA1815" s="31">
        <f t="shared" si="1188"/>
        <v>1.0000000000000002</v>
      </c>
      <c r="BB1815" s="34">
        <f>AU1815*'Propiedades físicas'!$C$4+'Diseño reactor'!AV1815*'Propiedades físicas'!$C$5+'Diseño reactor'!AW1815*'Propiedades físicas'!$C$8+'Diseño reactor'!AX1815*'Propiedades físicas'!$C$9+'Diseño reactor'!AY1815*'Propiedades físicas'!$C$7+'Diseño reactor'!AZ1815*'Propiedades físicas'!$C$6</f>
        <v>875.44956384688146</v>
      </c>
      <c r="BC1815" s="45">
        <f>AU1815*'Propiedades físicas'!$L$4+'Diseño reactor'!AV1815*'Propiedades físicas'!$L$5+'Diseño reactor'!AW1815*'Propiedades físicas'!$L$8+AX1815*'Propiedades físicas'!$L$9+'Diseño reactor'!AY1815*'Propiedades físicas'!$L$7+'Diseño reactor'!AZ1815*'Propiedades físicas'!$L$6</f>
        <v>2.0950288703509576</v>
      </c>
      <c r="BD1815" s="29">
        <f t="shared" si="1165"/>
        <v>1.7783409746877794</v>
      </c>
      <c r="BE1815" s="58">
        <f t="shared" si="1166"/>
        <v>41.599223397452207</v>
      </c>
      <c r="BF1815" s="30">
        <f>AU1815*'Propiedades físicas'!$I$4+'Diseño reactor'!AV1815*'Propiedades físicas'!$I$5+'Diseño reactor'!AW1815*'Propiedades físicas'!$I$8+'Diseño reactor'!AX1815*'Propiedades físicas'!$I$9+'Diseño reactor'!AY1815*'Propiedades físicas'!$I$7+'Diseño reactor'!AZ1815*'Propiedades físicas'!$I$6</f>
        <v>1.9940815537023506E-2</v>
      </c>
      <c r="BG1815" s="24">
        <f>AU1815*'Propiedades físicas'!$O$4+'Diseño reactor'!AV1815*'Propiedades físicas'!$O$5+'Diseño reactor'!AW1815*'Propiedades físicas'!$O$8+'Diseño reactor'!AX1815*'Propiedades físicas'!$O$9+'Diseño reactor'!AY1815*'Propiedades físicas'!$O$7+'Diseño reactor'!AZ1815*'Propiedades físicas'!$O$6</f>
        <v>0.15336720256465636</v>
      </c>
      <c r="BH1815" s="54">
        <f t="shared" si="1167"/>
        <v>41219.471026767766</v>
      </c>
      <c r="BI1815" s="34">
        <f t="shared" si="1189"/>
        <v>272.39581572725797</v>
      </c>
      <c r="BJ1815" s="27">
        <f t="shared" si="1168"/>
        <v>4795.7894681999433</v>
      </c>
      <c r="BK1815" s="34">
        <f t="shared" si="1169"/>
        <v>565.78216525143557</v>
      </c>
      <c r="BL1815" s="27">
        <f t="shared" si="1170"/>
        <v>105.5734213112364</v>
      </c>
      <c r="BM1815" s="34">
        <f t="shared" si="1171"/>
        <v>1.1054421768707483</v>
      </c>
      <c r="BN1815" s="45">
        <f t="shared" si="1172"/>
        <v>1923.456491602024</v>
      </c>
      <c r="BO1815" s="45">
        <f t="shared" si="1173"/>
        <v>105.08107793880291</v>
      </c>
      <c r="BP1815" s="66">
        <f t="shared" si="1174"/>
        <v>6.6882365207695509</v>
      </c>
    </row>
    <row r="1816" spans="8:68">
      <c r="H1816" s="68">
        <v>1811</v>
      </c>
      <c r="I1816" s="31">
        <f>('Propiedades físicas'!$C$10*'Diseño reactor'!H1816)/1000</f>
        <v>1585.0692049772758</v>
      </c>
      <c r="J1816" s="31">
        <f t="shared" si="1151"/>
        <v>0.28768459986990752</v>
      </c>
      <c r="K1816" s="31">
        <f>(I1816*1000)/'Propiedades físicas'!$F$10</f>
        <v>10353.935569363144</v>
      </c>
      <c r="L1816" s="31">
        <f t="shared" si="1152"/>
        <v>1479.1336527661633</v>
      </c>
      <c r="M1816" s="31">
        <f t="shared" si="1153"/>
        <v>8874.8019165969799</v>
      </c>
      <c r="N1816" s="31">
        <f t="shared" si="1154"/>
        <v>0.81674967021875389</v>
      </c>
      <c r="O1816" s="32">
        <f t="shared" si="1155"/>
        <v>4.9004980213125231</v>
      </c>
      <c r="P1816" s="33">
        <f t="shared" si="1156"/>
        <v>0.65373969076751193</v>
      </c>
      <c r="Q1816" s="31">
        <f t="shared" si="1157"/>
        <v>4.6984606077396496</v>
      </c>
      <c r="R1816" s="31">
        <f t="shared" si="1158"/>
        <v>0.13047583298066262</v>
      </c>
      <c r="S1816" s="31">
        <f t="shared" si="1159"/>
        <v>0.20203741357287411</v>
      </c>
      <c r="T1816" s="31">
        <f t="shared" si="1160"/>
        <v>2.6040858819526617E-2</v>
      </c>
      <c r="U1816" s="31">
        <f t="shared" si="1161"/>
        <v>6.4932876510527477E-3</v>
      </c>
      <c r="V1816" s="47">
        <f t="shared" si="1175"/>
        <v>6.47392703478507E-4</v>
      </c>
      <c r="W1816" s="31">
        <f t="shared" si="1162"/>
        <v>0.19958377137462721</v>
      </c>
      <c r="X1816" s="34">
        <f>(S1816*H1816*'Propiedades físicas'!$F$5*60*24*365)/(1000000)</f>
        <v>56630.013266740651</v>
      </c>
      <c r="Y1816" s="34">
        <f>(U1816*H1816*'Propiedades físicas'!$F$7*60*24*365)/(1000000)</f>
        <v>569.18169190235176</v>
      </c>
      <c r="Z1816" s="31">
        <f t="shared" si="1176"/>
        <v>1183.9225799799642</v>
      </c>
      <c r="AA1816" s="31">
        <f t="shared" si="1177"/>
        <v>8508.9121606165045</v>
      </c>
      <c r="AB1816" s="31">
        <f t="shared" si="1178"/>
        <v>236.29173352798</v>
      </c>
      <c r="AC1816" s="31">
        <f t="shared" si="1179"/>
        <v>365.889755980475</v>
      </c>
      <c r="AD1816" s="31">
        <f t="shared" si="1163"/>
        <v>47.1599953221627</v>
      </c>
      <c r="AE1816" s="31">
        <f t="shared" si="1180"/>
        <v>11.759343936056526</v>
      </c>
      <c r="AF1816" s="31">
        <f t="shared" si="1181"/>
        <v>10353.935569363144</v>
      </c>
      <c r="AG1816" s="31">
        <f t="shared" si="1182"/>
        <v>0.11434517551791039</v>
      </c>
      <c r="AH1816" s="31">
        <f t="shared" si="1183"/>
        <v>0.82180462719837799</v>
      </c>
      <c r="AI1816" s="31">
        <f t="shared" si="1183"/>
        <v>2.2821441368358251E-2</v>
      </c>
      <c r="AJ1816" s="31">
        <f t="shared" si="1183"/>
        <v>3.5338229944479015E-2</v>
      </c>
      <c r="AK1816" s="31">
        <f t="shared" si="1164"/>
        <v>4.5547893365018733E-3</v>
      </c>
      <c r="AL1816" s="31">
        <f t="shared" si="1164"/>
        <v>1.1357366343723372E-3</v>
      </c>
      <c r="AM1816" s="31">
        <f t="shared" si="1184"/>
        <v>0.99999999999999989</v>
      </c>
      <c r="AN1816" s="31">
        <f>(Z1816*'Propiedades físicas'!$F$4)/1000</f>
        <v>1041.117838382781</v>
      </c>
      <c r="AO1816" s="31">
        <f>(AA1816*'Propiedades físicas'!$F$6)/1000</f>
        <v>272.62554562615276</v>
      </c>
      <c r="AP1816" s="31">
        <f>(AB1816*'Propiedades físicas'!$F$9)/1000</f>
        <v>145.78018500008724</v>
      </c>
      <c r="AQ1816" s="31">
        <f>(AC1816*'Propiedades físicas'!$F$5)/1000</f>
        <v>107.74355644357048</v>
      </c>
      <c r="AR1816" s="31">
        <f>(AD1816*'Propiedades físicas'!$F$8)/1000</f>
        <v>16.719161541613115</v>
      </c>
      <c r="AS1816" s="31">
        <f>(AE1816*'Propiedades físicas'!$F$7)/1000</f>
        <v>1.0829179830714455</v>
      </c>
      <c r="AT1816" s="31">
        <f t="shared" si="1185"/>
        <v>1585.0692049772761</v>
      </c>
      <c r="AU1816" s="31">
        <f t="shared" si="1186"/>
        <v>0.65682800165038013</v>
      </c>
      <c r="AV1816" s="31">
        <f t="shared" si="1190"/>
        <v>0.17199598905213806</v>
      </c>
      <c r="AW1816" s="31">
        <f t="shared" si="1190"/>
        <v>9.1970864453313997E-2</v>
      </c>
      <c r="AX1816" s="31">
        <f t="shared" si="1190"/>
        <v>6.7974039307081943E-2</v>
      </c>
      <c r="AY1816" s="31">
        <f t="shared" si="1187"/>
        <v>1.054790635583183E-2</v>
      </c>
      <c r="AZ1816" s="31">
        <f t="shared" si="1187"/>
        <v>6.8319918125402633E-4</v>
      </c>
      <c r="BA1816" s="31">
        <f t="shared" si="1188"/>
        <v>1</v>
      </c>
      <c r="BB1816" s="34">
        <f>AU1816*'Propiedades físicas'!$C$4+'Diseño reactor'!AV1816*'Propiedades físicas'!$C$5+'Diseño reactor'!AW1816*'Propiedades físicas'!$C$8+'Diseño reactor'!AX1816*'Propiedades físicas'!$C$9+'Diseño reactor'!AY1816*'Propiedades físicas'!$C$7+'Diseño reactor'!AZ1816*'Propiedades físicas'!$C$6</f>
        <v>875.44927386886968</v>
      </c>
      <c r="BC1816" s="45">
        <f>AU1816*'Propiedades físicas'!$L$4+'Diseño reactor'!AV1816*'Propiedades físicas'!$L$5+'Diseño reactor'!AW1816*'Propiedades físicas'!$L$8+AX1816*'Propiedades físicas'!$L$9+'Diseño reactor'!AY1816*'Propiedades físicas'!$L$7+'Diseño reactor'!AZ1816*'Propiedades físicas'!$L$6</f>
        <v>2.0950813948386271</v>
      </c>
      <c r="BD1816" s="29">
        <f t="shared" si="1165"/>
        <v>1.7775110177137152</v>
      </c>
      <c r="BE1816" s="58">
        <f t="shared" si="1166"/>
        <v>41.5983236625922</v>
      </c>
      <c r="BF1816" s="30">
        <f>AU1816*'Propiedades físicas'!$I$4+'Diseño reactor'!AV1816*'Propiedades físicas'!$I$5+'Diseño reactor'!AW1816*'Propiedades físicas'!$I$8+'Diseño reactor'!AX1816*'Propiedades físicas'!$I$9+'Diseño reactor'!AY1816*'Propiedades físicas'!$I$7+'Diseño reactor'!AZ1816*'Propiedades físicas'!$I$6</f>
        <v>1.994094652778693E-2</v>
      </c>
      <c r="BG1816" s="24">
        <f>AU1816*'Propiedades físicas'!$O$4+'Diseño reactor'!AV1816*'Propiedades físicas'!$O$5+'Diseño reactor'!AW1816*'Propiedades físicas'!$O$8+'Diseño reactor'!AX1816*'Propiedades físicas'!$O$9+'Diseño reactor'!AY1816*'Propiedades físicas'!$O$7+'Diseño reactor'!AZ1816*'Propiedades físicas'!$O$6</f>
        <v>0.153369704907379</v>
      </c>
      <c r="BH1816" s="54">
        <f t="shared" si="1167"/>
        <v>41219.186605609371</v>
      </c>
      <c r="BI1816" s="34">
        <f t="shared" si="1189"/>
        <v>272.39998988762659</v>
      </c>
      <c r="BJ1816" s="27">
        <f t="shared" si="1168"/>
        <v>4795.7919034753986</v>
      </c>
      <c r="BK1816" s="34">
        <f t="shared" si="1169"/>
        <v>565.79168387170716</v>
      </c>
      <c r="BL1816" s="27">
        <f t="shared" si="1170"/>
        <v>105.5737527312599</v>
      </c>
      <c r="BM1816" s="34">
        <f t="shared" si="1171"/>
        <v>1.1054421768707483</v>
      </c>
      <c r="BN1816" s="45">
        <f t="shared" si="1172"/>
        <v>1924.643921189089</v>
      </c>
      <c r="BO1816" s="45">
        <f t="shared" si="1173"/>
        <v>105.09192523413624</v>
      </c>
      <c r="BP1816" s="66">
        <f t="shared" si="1174"/>
        <v>6.6882343054031743</v>
      </c>
    </row>
    <row r="1817" spans="8:68">
      <c r="H1817" s="68">
        <v>1812</v>
      </c>
      <c r="I1817" s="31">
        <f>('Propiedades físicas'!$C$10*'Diseño reactor'!H1817)/1000</f>
        <v>1585.9444502588756</v>
      </c>
      <c r="J1817" s="31">
        <f t="shared" si="1151"/>
        <v>0.2875258335344385</v>
      </c>
      <c r="K1817" s="31">
        <f>(I1817*1000)/'Propiedades físicas'!$F$10</f>
        <v>10359.652817054674</v>
      </c>
      <c r="L1817" s="31">
        <f t="shared" si="1152"/>
        <v>1479.9504024363819</v>
      </c>
      <c r="M1817" s="31">
        <f t="shared" si="1153"/>
        <v>8879.7024146182903</v>
      </c>
      <c r="N1817" s="31">
        <f t="shared" si="1154"/>
        <v>0.81674967021875378</v>
      </c>
      <c r="O1817" s="32">
        <f t="shared" si="1155"/>
        <v>4.9004980213125222</v>
      </c>
      <c r="P1817" s="33">
        <f t="shared" si="1156"/>
        <v>0.65381170522992837</v>
      </c>
      <c r="Q1817" s="31">
        <f t="shared" si="1157"/>
        <v>4.6985699636906437</v>
      </c>
      <c r="R1817" s="31">
        <f t="shared" si="1158"/>
        <v>0.13043255800459119</v>
      </c>
      <c r="S1817" s="31">
        <f t="shared" si="1159"/>
        <v>0.20192805762187807</v>
      </c>
      <c r="T1817" s="31">
        <f t="shared" si="1160"/>
        <v>2.60207213354159E-2</v>
      </c>
      <c r="U1817" s="31">
        <f t="shared" si="1161"/>
        <v>6.4846856488183649E-3</v>
      </c>
      <c r="V1817" s="47">
        <f t="shared" si="1175"/>
        <v>6.4746401877138532E-4</v>
      </c>
      <c r="W1817" s="31">
        <f t="shared" si="1162"/>
        <v>0.1994955993617788</v>
      </c>
      <c r="X1817" s="34">
        <f>(S1817*H1817*'Propiedades físicas'!$F$5*60*24*365)/(1000000)</f>
        <v>56630.614473360074</v>
      </c>
      <c r="Y1817" s="34">
        <f>(U1817*H1817*'Propiedades físicas'!$F$7*60*24*365)/(1000000)</f>
        <v>568.74154177688035</v>
      </c>
      <c r="Z1817" s="31">
        <f t="shared" si="1176"/>
        <v>1184.7068098766301</v>
      </c>
      <c r="AA1817" s="31">
        <f t="shared" si="1177"/>
        <v>8513.8087742074458</v>
      </c>
      <c r="AB1817" s="31">
        <f t="shared" si="1178"/>
        <v>236.34379510431924</v>
      </c>
      <c r="AC1817" s="31">
        <f t="shared" si="1179"/>
        <v>365.89364041084309</v>
      </c>
      <c r="AD1817" s="31">
        <f t="shared" si="1163"/>
        <v>47.14954705977361</v>
      </c>
      <c r="AE1817" s="31">
        <f t="shared" si="1180"/>
        <v>11.750250395658878</v>
      </c>
      <c r="AF1817" s="31">
        <f t="shared" si="1181"/>
        <v>10359.65281705467</v>
      </c>
      <c r="AG1817" s="31">
        <f t="shared" si="1182"/>
        <v>0.11435777151974592</v>
      </c>
      <c r="AH1817" s="31">
        <f t="shared" si="1183"/>
        <v>0.82182375457520285</v>
      </c>
      <c r="AI1817" s="31">
        <f t="shared" si="1183"/>
        <v>2.281387217100907E-2</v>
      </c>
      <c r="AJ1817" s="31">
        <f t="shared" si="1183"/>
        <v>3.5319102567654338E-2</v>
      </c>
      <c r="AK1817" s="31">
        <f t="shared" si="1164"/>
        <v>4.5512671025184602E-3</v>
      </c>
      <c r="AL1817" s="31">
        <f t="shared" si="1164"/>
        <v>1.1342320638694499E-3</v>
      </c>
      <c r="AM1817" s="31">
        <f t="shared" si="1184"/>
        <v>1</v>
      </c>
      <c r="AN1817" s="31">
        <f>(Z1817*'Propiedades físicas'!$F$4)/1000</f>
        <v>1041.807474469311</v>
      </c>
      <c r="AO1817" s="31">
        <f>(AA1817*'Propiedades físicas'!$F$6)/1000</f>
        <v>272.78243312560659</v>
      </c>
      <c r="AP1817" s="31">
        <f>(AB1817*'Propiedades físicas'!$F$9)/1000</f>
        <v>145.81230438960975</v>
      </c>
      <c r="AQ1817" s="31">
        <f>(AC1817*'Propiedades físicas'!$F$5)/1000</f>
        <v>107.74470029178097</v>
      </c>
      <c r="AR1817" s="31">
        <f>(AD1817*'Propiedades físicas'!$F$8)/1000</f>
        <v>16.715457423630934</v>
      </c>
      <c r="AS1817" s="31">
        <f>(AE1817*'Propiedades físicas'!$F$7)/1000</f>
        <v>1.0820805589362259</v>
      </c>
      <c r="AT1817" s="31">
        <f t="shared" si="1185"/>
        <v>1585.9444502588753</v>
      </c>
      <c r="AU1817" s="31">
        <f t="shared" si="1186"/>
        <v>0.65690035631402832</v>
      </c>
      <c r="AV1817" s="31">
        <f t="shared" si="1190"/>
        <v>0.17199999223243917</v>
      </c>
      <c r="AW1817" s="31">
        <f t="shared" si="1190"/>
        <v>9.1940360436841687E-2</v>
      </c>
      <c r="AX1817" s="31">
        <f t="shared" si="1190"/>
        <v>6.7937247281387253E-2</v>
      </c>
      <c r="AY1817" s="31">
        <f t="shared" si="1187"/>
        <v>1.0539749624208119E-2</v>
      </c>
      <c r="AZ1817" s="31">
        <f t="shared" si="1187"/>
        <v>6.822941110955032E-4</v>
      </c>
      <c r="BA1817" s="31">
        <f t="shared" si="1188"/>
        <v>1</v>
      </c>
      <c r="BB1817" s="34">
        <f>AU1817*'Propiedades físicas'!$C$4+'Diseño reactor'!AV1817*'Propiedades físicas'!$C$5+'Diseño reactor'!AW1817*'Propiedades físicas'!$C$8+'Diseño reactor'!AX1817*'Propiedades físicas'!$C$9+'Diseño reactor'!AY1817*'Propiedades físicas'!$C$7+'Diseño reactor'!AZ1817*'Propiedades físicas'!$C$6</f>
        <v>875.44898437452593</v>
      </c>
      <c r="BC1817" s="45">
        <f>AU1817*'Propiedades físicas'!$L$4+'Diseño reactor'!AV1817*'Propiedades físicas'!$L$5+'Diseño reactor'!AW1817*'Propiedades físicas'!$L$8+AX1817*'Propiedades físicas'!$L$9+'Diseño reactor'!AY1817*'Propiedades físicas'!$L$7+'Diseño reactor'!AZ1817*'Propiedades físicas'!$L$6</f>
        <v>2.0951338708330209</v>
      </c>
      <c r="BD1817" s="29">
        <f t="shared" si="1165"/>
        <v>1.776681836400775</v>
      </c>
      <c r="BE1817" s="58">
        <f t="shared" si="1166"/>
        <v>41.597424783357312</v>
      </c>
      <c r="BF1817" s="30">
        <f>AU1817*'Propiedades físicas'!$I$4+'Diseño reactor'!AV1817*'Propiedades físicas'!$I$5+'Diseño reactor'!AW1817*'Propiedades físicas'!$I$8+'Diseño reactor'!AX1817*'Propiedades físicas'!$I$9+'Diseño reactor'!AY1817*'Propiedades físicas'!$I$7+'Diseño reactor'!AZ1817*'Propiedades físicas'!$I$6</f>
        <v>1.9941077290720959E-2</v>
      </c>
      <c r="BG1817" s="24">
        <f>AU1817*'Propiedades físicas'!$O$4+'Diseño reactor'!AV1817*'Propiedades físicas'!$O$5+'Diseño reactor'!AW1817*'Propiedades físicas'!$O$8+'Diseño reactor'!AX1817*'Propiedades físicas'!$O$9+'Diseño reactor'!AY1817*'Propiedades físicas'!$O$7+'Diseño reactor'!AZ1817*'Propiedades físicas'!$O$6</f>
        <v>0.15337220507441804</v>
      </c>
      <c r="BH1817" s="54">
        <f t="shared" si="1167"/>
        <v>41218.902681891559</v>
      </c>
      <c r="BI1817" s="34">
        <f t="shared" si="1189"/>
        <v>272.40415844850679</v>
      </c>
      <c r="BJ1817" s="27">
        <f t="shared" si="1168"/>
        <v>4795.7943439486226</v>
      </c>
      <c r="BK1817" s="34">
        <f t="shared" si="1169"/>
        <v>565.80119508832479</v>
      </c>
      <c r="BL1817" s="27">
        <f t="shared" si="1170"/>
        <v>105.57408388444262</v>
      </c>
      <c r="BM1817" s="34">
        <f t="shared" si="1171"/>
        <v>1.1054421768707483</v>
      </c>
      <c r="BN1817" s="45">
        <f t="shared" si="1172"/>
        <v>1925.8313819292666</v>
      </c>
      <c r="BO1817" s="45">
        <f t="shared" si="1173"/>
        <v>105.10276294698249</v>
      </c>
      <c r="BP1817" s="66">
        <f t="shared" si="1174"/>
        <v>6.6882320937319122</v>
      </c>
    </row>
    <row r="1818" spans="8:68">
      <c r="H1818" s="68">
        <v>1813</v>
      </c>
      <c r="I1818" s="31">
        <f>('Propiedades físicas'!$C$10*'Diseño reactor'!H1818)/1000</f>
        <v>1586.8196955404753</v>
      </c>
      <c r="J1818" s="31">
        <f t="shared" si="1151"/>
        <v>0.28736724234109351</v>
      </c>
      <c r="K1818" s="31">
        <f>(I1818*1000)/'Propiedades físicas'!$F$10</f>
        <v>10365.370064746206</v>
      </c>
      <c r="L1818" s="31">
        <f t="shared" si="1152"/>
        <v>1480.7671521066009</v>
      </c>
      <c r="M1818" s="31">
        <f t="shared" si="1153"/>
        <v>8884.6029126396043</v>
      </c>
      <c r="N1818" s="31">
        <f t="shared" si="1154"/>
        <v>0.81674967021875389</v>
      </c>
      <c r="O1818" s="32">
        <f t="shared" si="1155"/>
        <v>4.9004980213125231</v>
      </c>
      <c r="P1818" s="33">
        <f t="shared" si="1156"/>
        <v>0.6538836560914203</v>
      </c>
      <c r="Q1818" s="31">
        <f t="shared" si="1157"/>
        <v>4.6986792027890676</v>
      </c>
      <c r="R1818" s="31">
        <f t="shared" si="1158"/>
        <v>0.13038930856512573</v>
      </c>
      <c r="S1818" s="31">
        <f t="shared" si="1159"/>
        <v>0.20181881852345596</v>
      </c>
      <c r="T1818" s="31">
        <f t="shared" si="1160"/>
        <v>2.6000606728293251E-2</v>
      </c>
      <c r="U1818" s="31">
        <f t="shared" si="1161"/>
        <v>6.4760988339145854E-3</v>
      </c>
      <c r="V1818" s="47">
        <f t="shared" si="1175"/>
        <v>6.4753527108082399E-4</v>
      </c>
      <c r="W1818" s="31">
        <f t="shared" si="1162"/>
        <v>0.19940750521969897</v>
      </c>
      <c r="X1818" s="34">
        <f>(S1818*H1818*'Propiedades físicas'!$F$5*60*24*365)/(1000000)</f>
        <v>56631.214618514605</v>
      </c>
      <c r="Y1818" s="34">
        <f>(U1818*H1818*'Propiedades físicas'!$F$7*60*24*365)/(1000000)</f>
        <v>568.3018916795711</v>
      </c>
      <c r="Z1818" s="31">
        <f t="shared" si="1176"/>
        <v>1185.4910684937449</v>
      </c>
      <c r="AA1818" s="31">
        <f t="shared" si="1177"/>
        <v>8518.7053946565793</v>
      </c>
      <c r="AB1818" s="31">
        <f t="shared" si="1178"/>
        <v>236.39581642857294</v>
      </c>
      <c r="AC1818" s="31">
        <f t="shared" si="1179"/>
        <v>365.89751798302564</v>
      </c>
      <c r="AD1818" s="31">
        <f t="shared" si="1163"/>
        <v>47.139099998395665</v>
      </c>
      <c r="AE1818" s="31">
        <f t="shared" si="1180"/>
        <v>11.741167185887143</v>
      </c>
      <c r="AF1818" s="31">
        <f t="shared" si="1181"/>
        <v>10365.370064746205</v>
      </c>
      <c r="AG1818" s="31">
        <f t="shared" si="1182"/>
        <v>0.11437035639718586</v>
      </c>
      <c r="AH1818" s="31">
        <f t="shared" si="1183"/>
        <v>0.82184286151342145</v>
      </c>
      <c r="AI1818" s="31">
        <f t="shared" si="1183"/>
        <v>2.2806307440250671E-2</v>
      </c>
      <c r="AJ1818" s="31">
        <f t="shared" si="1183"/>
        <v>3.5299995629435796E-2</v>
      </c>
      <c r="AK1818" s="31">
        <f t="shared" si="1164"/>
        <v>4.5477488699338453E-3</v>
      </c>
      <c r="AL1818" s="31">
        <f t="shared" si="1164"/>
        <v>1.1327301497724793E-3</v>
      </c>
      <c r="AM1818" s="31">
        <f t="shared" si="1184"/>
        <v>1</v>
      </c>
      <c r="AN1818" s="31">
        <f>(Z1818*'Propiedades físicas'!$F$4)/1000</f>
        <v>1042.4971358120295</v>
      </c>
      <c r="AO1818" s="31">
        <f>(AA1818*'Propiedades físicas'!$F$6)/1000</f>
        <v>272.93932084479678</v>
      </c>
      <c r="AP1818" s="31">
        <f>(AB1818*'Propiedades físicas'!$F$9)/1000</f>
        <v>145.84439894560805</v>
      </c>
      <c r="AQ1818" s="31">
        <f>(AC1818*'Propiedades físicas'!$F$5)/1000</f>
        <v>107.74584212046157</v>
      </c>
      <c r="AR1818" s="31">
        <f>(AD1818*'Propiedades físicas'!$F$8)/1000</f>
        <v>16.711753731431227</v>
      </c>
      <c r="AS1818" s="31">
        <f>(AE1818*'Propiedades físicas'!$F$7)/1000</f>
        <v>1.081244086148347</v>
      </c>
      <c r="AT1818" s="31">
        <f t="shared" si="1185"/>
        <v>1586.8196955404753</v>
      </c>
      <c r="AU1818" s="31">
        <f t="shared" si="1186"/>
        <v>0.65697264707629677</v>
      </c>
      <c r="AV1818" s="31">
        <f t="shared" si="1190"/>
        <v>0.17200399113513201</v>
      </c>
      <c r="AW1818" s="31">
        <f t="shared" si="1190"/>
        <v>9.1909874420819451E-2</v>
      </c>
      <c r="AX1818" s="31">
        <f t="shared" si="1190"/>
        <v>6.7900494569903255E-2</v>
      </c>
      <c r="AY1818" s="31">
        <f t="shared" si="1187"/>
        <v>1.0531602158958051E-2</v>
      </c>
      <c r="AZ1818" s="31">
        <f t="shared" si="1187"/>
        <v>6.813906388904961E-4</v>
      </c>
      <c r="BA1818" s="31">
        <f t="shared" si="1188"/>
        <v>1</v>
      </c>
      <c r="BB1818" s="34">
        <f>AU1818*'Propiedades físicas'!$C$4+'Diseño reactor'!AV1818*'Propiedades físicas'!$C$5+'Diseño reactor'!AW1818*'Propiedades físicas'!$C$8+'Diseño reactor'!AX1818*'Propiedades físicas'!$C$9+'Diseño reactor'!AY1818*'Propiedades físicas'!$C$7+'Diseño reactor'!AZ1818*'Propiedades físicas'!$C$6</f>
        <v>875.44869536284023</v>
      </c>
      <c r="BC1818" s="45">
        <f>AU1818*'Propiedades físicas'!$L$4+'Diseño reactor'!AV1818*'Propiedades físicas'!$L$5+'Diseño reactor'!AW1818*'Propiedades físicas'!$L$8+AX1818*'Propiedades físicas'!$L$9+'Diseño reactor'!AY1818*'Propiedades físicas'!$L$7+'Diseño reactor'!AZ1818*'Propiedades físicas'!$L$6</f>
        <v>2.0951862984006797</v>
      </c>
      <c r="BD1818" s="29">
        <f t="shared" si="1165"/>
        <v>1.7758534296608195</v>
      </c>
      <c r="BE1818" s="58">
        <f t="shared" si="1166"/>
        <v>41.59652675852282</v>
      </c>
      <c r="BF1818" s="30">
        <f>AU1818*'Propiedades físicas'!$I$4+'Diseño reactor'!AV1818*'Propiedades físicas'!$I$5+'Diseño reactor'!AW1818*'Propiedades físicas'!$I$8+'Diseño reactor'!AX1818*'Propiedades físicas'!$I$9+'Diseño reactor'!AY1818*'Propiedades físicas'!$I$7+'Diseño reactor'!AZ1818*'Propiedades físicas'!$I$6</f>
        <v>1.994120782629609E-2</v>
      </c>
      <c r="BG1818" s="24">
        <f>AU1818*'Propiedades físicas'!$O$4+'Diseño reactor'!AV1818*'Propiedades físicas'!$O$5+'Diseño reactor'!AW1818*'Propiedades físicas'!$O$8+'Diseño reactor'!AX1818*'Propiedades físicas'!$O$9+'Diseño reactor'!AY1818*'Propiedades físicas'!$O$7+'Diseño reactor'!AZ1818*'Propiedades físicas'!$O$6</f>
        <v>0.15337470306853168</v>
      </c>
      <c r="BH1818" s="54">
        <f t="shared" si="1167"/>
        <v>41218.61925457474</v>
      </c>
      <c r="BI1818" s="34">
        <f t="shared" si="1189"/>
        <v>272.40832142017166</v>
      </c>
      <c r="BJ1818" s="27">
        <f t="shared" si="1168"/>
        <v>4795.7967896015743</v>
      </c>
      <c r="BK1818" s="34">
        <f t="shared" si="1169"/>
        <v>565.81069890935305</v>
      </c>
      <c r="BL1818" s="27">
        <f t="shared" si="1170"/>
        <v>105.57441477108681</v>
      </c>
      <c r="BM1818" s="34">
        <f t="shared" si="1171"/>
        <v>1.1054421768707483</v>
      </c>
      <c r="BN1818" s="45">
        <f t="shared" si="1172"/>
        <v>1927.0188737799115</v>
      </c>
      <c r="BO1818" s="45">
        <f t="shared" si="1173"/>
        <v>105.1135910900333</v>
      </c>
      <c r="BP1818" s="66">
        <f t="shared" si="1174"/>
        <v>6.6882298857480462</v>
      </c>
    </row>
    <row r="1819" spans="8:68">
      <c r="H1819" s="68">
        <v>1814</v>
      </c>
      <c r="I1819" s="31">
        <f>('Propiedades físicas'!$C$10*'Diseño reactor'!H1819)/1000</f>
        <v>1587.6949408220751</v>
      </c>
      <c r="J1819" s="31">
        <f t="shared" si="1151"/>
        <v>0.28720882600022191</v>
      </c>
      <c r="K1819" s="31">
        <f>(I1819*1000)/'Propiedades físicas'!$F$10</f>
        <v>10371.087312437736</v>
      </c>
      <c r="L1819" s="31">
        <f t="shared" si="1152"/>
        <v>1481.5839017768194</v>
      </c>
      <c r="M1819" s="31">
        <f t="shared" si="1153"/>
        <v>8889.5034106609164</v>
      </c>
      <c r="N1819" s="31">
        <f t="shared" si="1154"/>
        <v>0.81674967021875378</v>
      </c>
      <c r="O1819" s="32">
        <f t="shared" si="1155"/>
        <v>4.9004980213125231</v>
      </c>
      <c r="P1819" s="33">
        <f t="shared" si="1156"/>
        <v>0.65395554343620599</v>
      </c>
      <c r="Q1819" s="31">
        <f t="shared" si="1157"/>
        <v>4.6987883252198266</v>
      </c>
      <c r="R1819" s="31">
        <f t="shared" si="1158"/>
        <v>0.13034608464523775</v>
      </c>
      <c r="S1819" s="31">
        <f t="shared" si="1159"/>
        <v>0.20170969609269657</v>
      </c>
      <c r="T1819" s="31">
        <f t="shared" si="1160"/>
        <v>2.5980514964471568E-2</v>
      </c>
      <c r="U1819" s="31">
        <f t="shared" si="1161"/>
        <v>6.4675271728385575E-3</v>
      </c>
      <c r="V1819" s="47">
        <f t="shared" si="1175"/>
        <v>6.4760646049022343E-4</v>
      </c>
      <c r="W1819" s="31">
        <f t="shared" si="1162"/>
        <v>0.19931948884527373</v>
      </c>
      <c r="X1819" s="34">
        <f>(S1819*H1819*'Propiedades físicas'!$F$5*60*24*365)/(1000000)</f>
        <v>56631.813704545762</v>
      </c>
      <c r="Y1819" s="34">
        <f>(U1819*H1819*'Propiedades físicas'!$F$7*60*24*365)/(1000000)</f>
        <v>567.86274087411664</v>
      </c>
      <c r="Z1819" s="31">
        <f t="shared" si="1176"/>
        <v>1186.2753557932776</v>
      </c>
      <c r="AA1819" s="31">
        <f t="shared" si="1177"/>
        <v>8523.6020219487655</v>
      </c>
      <c r="AB1819" s="31">
        <f t="shared" si="1178"/>
        <v>236.44779754646129</v>
      </c>
      <c r="AC1819" s="31">
        <f t="shared" si="1179"/>
        <v>365.90138871215157</v>
      </c>
      <c r="AD1819" s="31">
        <f t="shared" si="1163"/>
        <v>47.128654145551423</v>
      </c>
      <c r="AE1819" s="31">
        <f t="shared" si="1180"/>
        <v>11.732094291529144</v>
      </c>
      <c r="AF1819" s="31">
        <f t="shared" si="1181"/>
        <v>10371.087312437736</v>
      </c>
      <c r="AG1819" s="31">
        <f t="shared" si="1182"/>
        <v>0.11438293016496091</v>
      </c>
      <c r="AH1819" s="31">
        <f t="shared" si="1183"/>
        <v>0.82186194804537649</v>
      </c>
      <c r="AI1819" s="31">
        <f t="shared" si="1183"/>
        <v>2.2798747173104646E-2</v>
      </c>
      <c r="AJ1819" s="31">
        <f t="shared" si="1183"/>
        <v>3.5280909097480738E-2</v>
      </c>
      <c r="AK1819" s="31">
        <f t="shared" si="1164"/>
        <v>4.5442346328558461E-3</v>
      </c>
      <c r="AL1819" s="31">
        <f t="shared" si="1164"/>
        <v>1.1312308862214662E-3</v>
      </c>
      <c r="AM1819" s="31">
        <f t="shared" si="1184"/>
        <v>1</v>
      </c>
      <c r="AN1819" s="31">
        <f>(Z1819*'Propiedades físicas'!$F$4)/1000</f>
        <v>1043.1868223774925</v>
      </c>
      <c r="AO1819" s="31">
        <f>(AA1819*'Propiedades físicas'!$F$6)/1000</f>
        <v>273.09620878323841</v>
      </c>
      <c r="AP1819" s="31">
        <f>(AB1819*'Propiedades físicas'!$F$9)/1000</f>
        <v>145.87646869628929</v>
      </c>
      <c r="AQ1819" s="31">
        <f>(AC1819*'Propiedades físicas'!$F$5)/1000</f>
        <v>107.74698193406728</v>
      </c>
      <c r="AR1819" s="31">
        <f>(AD1819*'Propiedades físicas'!$F$8)/1000</f>
        <v>16.708050467680884</v>
      </c>
      <c r="AS1819" s="31">
        <f>(AE1819*'Propiedades físicas'!$F$7)/1000</f>
        <v>1.0804085633069189</v>
      </c>
      <c r="AT1819" s="31">
        <f t="shared" si="1185"/>
        <v>1587.6949408220751</v>
      </c>
      <c r="AU1819" s="31">
        <f t="shared" si="1186"/>
        <v>0.65704487402180189</v>
      </c>
      <c r="AV1819" s="31">
        <f t="shared" si="1190"/>
        <v>0.17200798576698553</v>
      </c>
      <c r="AW1819" s="31">
        <f t="shared" si="1190"/>
        <v>9.187940639324424E-2</v>
      </c>
      <c r="AX1819" s="31">
        <f t="shared" si="1190"/>
        <v>6.7863781110417951E-2</v>
      </c>
      <c r="AY1819" s="31">
        <f t="shared" si="1187"/>
        <v>1.0523463946436591E-2</v>
      </c>
      <c r="AZ1819" s="31">
        <f t="shared" si="1187"/>
        <v>6.8048876111396193E-4</v>
      </c>
      <c r="BA1819" s="31">
        <f t="shared" si="1188"/>
        <v>1</v>
      </c>
      <c r="BB1819" s="34">
        <f>AU1819*'Propiedades físicas'!$C$4+'Diseño reactor'!AV1819*'Propiedades físicas'!$C$5+'Diseño reactor'!AW1819*'Propiedades físicas'!$C$8+'Diseño reactor'!AX1819*'Propiedades físicas'!$C$9+'Diseño reactor'!AY1819*'Propiedades físicas'!$C$7+'Diseño reactor'!AZ1819*'Propiedades físicas'!$C$6</f>
        <v>875.44840683280586</v>
      </c>
      <c r="BC1819" s="45">
        <f>AU1819*'Propiedades físicas'!$L$4+'Diseño reactor'!AV1819*'Propiedades físicas'!$L$5+'Diseño reactor'!AW1819*'Propiedades físicas'!$L$8+AX1819*'Propiedades físicas'!$L$9+'Diseño reactor'!AY1819*'Propiedades físicas'!$L$7+'Diseño reactor'!AZ1819*'Propiedades físicas'!$L$6</f>
        <v>2.0952386776080227</v>
      </c>
      <c r="BD1819" s="29">
        <f t="shared" si="1165"/>
        <v>1.7750257964077434</v>
      </c>
      <c r="BE1819" s="58">
        <f t="shared" si="1166"/>
        <v>41.595629586866352</v>
      </c>
      <c r="BF1819" s="30">
        <f>AU1819*'Propiedades físicas'!$I$4+'Diseño reactor'!AV1819*'Propiedades físicas'!$I$5+'Diseño reactor'!AW1819*'Propiedades físicas'!$I$8+'Diseño reactor'!AX1819*'Propiedades físicas'!$I$9+'Diseño reactor'!AY1819*'Propiedades físicas'!$I$7+'Diseño reactor'!AZ1819*'Propiedades físicas'!$I$6</f>
        <v>1.9941338134981668E-2</v>
      </c>
      <c r="BG1819" s="24">
        <f>AU1819*'Propiedades físicas'!$O$4+'Diseño reactor'!AV1819*'Propiedades físicas'!$O$5+'Diseño reactor'!AW1819*'Propiedades físicas'!$O$8+'Diseño reactor'!AX1819*'Propiedades físicas'!$O$9+'Diseño reactor'!AY1819*'Propiedades físicas'!$O$7+'Diseño reactor'!AZ1819*'Propiedades físicas'!$O$6</f>
        <v>0.15337719889247356</v>
      </c>
      <c r="BH1819" s="54">
        <f t="shared" si="1167"/>
        <v>41218.336322621952</v>
      </c>
      <c r="BI1819" s="34">
        <f t="shared" si="1189"/>
        <v>272.4124788128708</v>
      </c>
      <c r="BJ1819" s="27">
        <f t="shared" si="1168"/>
        <v>4795.7992404162906</v>
      </c>
      <c r="BK1819" s="34">
        <f t="shared" si="1169"/>
        <v>565.82019534284848</v>
      </c>
      <c r="BL1819" s="27">
        <f t="shared" si="1170"/>
        <v>105.57474539149446</v>
      </c>
      <c r="BM1819" s="34">
        <f t="shared" si="1171"/>
        <v>1.1054421768707483</v>
      </c>
      <c r="BN1819" s="45">
        <f t="shared" si="1172"/>
        <v>1928.2063966984583</v>
      </c>
      <c r="BO1819" s="45">
        <f t="shared" si="1173"/>
        <v>105.12440967595786</v>
      </c>
      <c r="BP1819" s="66">
        <f t="shared" si="1174"/>
        <v>6.6882276814438892</v>
      </c>
    </row>
    <row r="1820" spans="8:68">
      <c r="H1820" s="68">
        <v>1815</v>
      </c>
      <c r="I1820" s="31">
        <f>('Propiedades físicas'!$C$10*'Diseño reactor'!H1820)/1000</f>
        <v>1588.570186103675</v>
      </c>
      <c r="J1820" s="31">
        <f t="shared" si="1151"/>
        <v>0.28705058422281132</v>
      </c>
      <c r="K1820" s="31">
        <f>(I1820*1000)/'Propiedades físicas'!$F$10</f>
        <v>10376.804560129269</v>
      </c>
      <c r="L1820" s="31">
        <f t="shared" si="1152"/>
        <v>1482.4006514470384</v>
      </c>
      <c r="M1820" s="31">
        <f t="shared" si="1153"/>
        <v>8894.4039086822304</v>
      </c>
      <c r="N1820" s="31">
        <f t="shared" si="1154"/>
        <v>0.81674967021875389</v>
      </c>
      <c r="O1820" s="32">
        <f t="shared" si="1155"/>
        <v>4.900498021312524</v>
      </c>
      <c r="P1820" s="33">
        <f t="shared" si="1156"/>
        <v>0.65402736734835509</v>
      </c>
      <c r="Q1820" s="31">
        <f t="shared" si="1157"/>
        <v>4.6988973311674505</v>
      </c>
      <c r="R1820" s="31">
        <f t="shared" si="1158"/>
        <v>0.13030288622789934</v>
      </c>
      <c r="S1820" s="31">
        <f t="shared" si="1159"/>
        <v>0.20160069014507428</v>
      </c>
      <c r="T1820" s="31">
        <f t="shared" si="1160"/>
        <v>2.5960446010323334E-2</v>
      </c>
      <c r="U1820" s="31">
        <f t="shared" si="1161"/>
        <v>6.4589706321760889E-3</v>
      </c>
      <c r="V1820" s="47">
        <f t="shared" si="1175"/>
        <v>6.4767758708283703E-4</v>
      </c>
      <c r="W1820" s="31">
        <f t="shared" si="1162"/>
        <v>0.19923155013557101</v>
      </c>
      <c r="X1820" s="34">
        <f>(S1820*H1820*'Propiedades físicas'!$F$5*60*24*365)/(1000000)</f>
        <v>56632.411733788933</v>
      </c>
      <c r="Y1820" s="34">
        <f>(U1820*H1820*'Propiedades físicas'!$F$7*60*24*365)/(1000000)</f>
        <v>567.4240886255111</v>
      </c>
      <c r="Z1820" s="31">
        <f t="shared" si="1176"/>
        <v>1187.0596717372646</v>
      </c>
      <c r="AA1820" s="31">
        <f t="shared" si="1177"/>
        <v>8528.4986560689231</v>
      </c>
      <c r="AB1820" s="31">
        <f t="shared" si="1178"/>
        <v>236.4997385036373</v>
      </c>
      <c r="AC1820" s="31">
        <f t="shared" si="1179"/>
        <v>365.90525261330981</v>
      </c>
      <c r="AD1820" s="31">
        <f t="shared" si="1163"/>
        <v>47.118209508736854</v>
      </c>
      <c r="AE1820" s="31">
        <f t="shared" si="1180"/>
        <v>11.723031697399602</v>
      </c>
      <c r="AF1820" s="31">
        <f t="shared" si="1181"/>
        <v>10376.804560129271</v>
      </c>
      <c r="AG1820" s="31">
        <f t="shared" si="1182"/>
        <v>0.11439549283777554</v>
      </c>
      <c r="AH1820" s="31">
        <f t="shared" si="1183"/>
        <v>0.82188101420334336</v>
      </c>
      <c r="AI1820" s="31">
        <f t="shared" si="1183"/>
        <v>2.2791191366592634E-2</v>
      </c>
      <c r="AJ1820" s="31">
        <f t="shared" si="1183"/>
        <v>3.5261842939513885E-2</v>
      </c>
      <c r="AK1820" s="31">
        <f t="shared" si="1164"/>
        <v>4.5407243854026936E-3</v>
      </c>
      <c r="AL1820" s="31">
        <f t="shared" si="1164"/>
        <v>1.1297342673719549E-3</v>
      </c>
      <c r="AM1820" s="31">
        <f t="shared" si="1184"/>
        <v>1</v>
      </c>
      <c r="AN1820" s="31">
        <f>(Z1820*'Propiedades físicas'!$F$4)/1000</f>
        <v>1043.8765341323158</v>
      </c>
      <c r="AO1820" s="31">
        <f>(AA1820*'Propiedades físicas'!$F$6)/1000</f>
        <v>273.2530969404483</v>
      </c>
      <c r="AP1820" s="31">
        <f>(AB1820*'Propiedades físicas'!$F$9)/1000</f>
        <v>145.90851366981903</v>
      </c>
      <c r="AQ1820" s="31">
        <f>(AC1820*'Propiedades físicas'!$F$5)/1000</f>
        <v>107.74811973704136</v>
      </c>
      <c r="AR1820" s="31">
        <f>(AD1820*'Propiedades físicas'!$F$8)/1000</f>
        <v>16.704347635037383</v>
      </c>
      <c r="AS1820" s="31">
        <f>(AE1820*'Propiedades físicas'!$F$7)/1000</f>
        <v>1.0795739890135294</v>
      </c>
      <c r="AT1820" s="31">
        <f t="shared" si="1185"/>
        <v>1588.5701861036757</v>
      </c>
      <c r="AU1820" s="31">
        <f t="shared" si="1186"/>
        <v>0.65711703723500992</v>
      </c>
      <c r="AV1820" s="31">
        <f t="shared" si="1190"/>
        <v>0.17201197613475469</v>
      </c>
      <c r="AW1820" s="31">
        <f t="shared" si="1190"/>
        <v>9.1848956342113125E-2</v>
      </c>
      <c r="AX1820" s="31">
        <f t="shared" si="1190"/>
        <v>6.7827106840848986E-2</v>
      </c>
      <c r="AY1820" s="31">
        <f t="shared" si="1187"/>
        <v>1.0515334973022841E-2</v>
      </c>
      <c r="AZ1820" s="31">
        <f t="shared" si="1187"/>
        <v>6.7958847425018498E-4</v>
      </c>
      <c r="BA1820" s="31">
        <f t="shared" si="1188"/>
        <v>0.99999999999999978</v>
      </c>
      <c r="BB1820" s="34">
        <f>AU1820*'Propiedades físicas'!$C$4+'Diseño reactor'!AV1820*'Propiedades físicas'!$C$5+'Diseño reactor'!AW1820*'Propiedades físicas'!$C$8+'Diseño reactor'!AX1820*'Propiedades físicas'!$C$9+'Diseño reactor'!AY1820*'Propiedades físicas'!$C$7+'Diseño reactor'!AZ1820*'Propiedades físicas'!$C$6</f>
        <v>875.44811878341773</v>
      </c>
      <c r="BC1820" s="45">
        <f>AU1820*'Propiedades físicas'!$L$4+'Diseño reactor'!AV1820*'Propiedades físicas'!$L$5+'Diseño reactor'!AW1820*'Propiedades físicas'!$L$8+AX1820*'Propiedades físicas'!$L$9+'Diseño reactor'!AY1820*'Propiedades físicas'!$L$7+'Diseño reactor'!AZ1820*'Propiedades físicas'!$L$6</f>
        <v>2.0952910085213499</v>
      </c>
      <c r="BD1820" s="29">
        <f t="shared" si="1165"/>
        <v>1.774198935557473</v>
      </c>
      <c r="BE1820" s="58">
        <f t="shared" si="1166"/>
        <v>41.594733267167861</v>
      </c>
      <c r="BF1820" s="30">
        <f>AU1820*'Propiedades físicas'!$I$4+'Diseño reactor'!AV1820*'Propiedades físicas'!$I$5+'Diseño reactor'!AW1820*'Propiedades físicas'!$I$8+'Diseño reactor'!AX1820*'Propiedades físicas'!$I$9+'Diseño reactor'!AY1820*'Propiedades físicas'!$I$7+'Diseño reactor'!AZ1820*'Propiedades físicas'!$I$6</f>
        <v>1.9941468217245857E-2</v>
      </c>
      <c r="BG1820" s="24">
        <f>AU1820*'Propiedades físicas'!$O$4+'Diseño reactor'!AV1820*'Propiedades físicas'!$O$5+'Diseño reactor'!AW1820*'Propiedades físicas'!$O$8+'Diseño reactor'!AX1820*'Propiedades físicas'!$O$9+'Diseño reactor'!AY1820*'Propiedades físicas'!$O$7+'Diseño reactor'!AZ1820*'Propiedades físicas'!$O$6</f>
        <v>0.1533796925489927</v>
      </c>
      <c r="BH1820" s="54">
        <f t="shared" si="1167"/>
        <v>41218.053884998822</v>
      </c>
      <c r="BI1820" s="34">
        <f t="shared" si="1189"/>
        <v>272.41663063683018</v>
      </c>
      <c r="BJ1820" s="27">
        <f t="shared" si="1168"/>
        <v>4795.8016963748478</v>
      </c>
      <c r="BK1820" s="34">
        <f t="shared" si="1169"/>
        <v>565.82968439685521</v>
      </c>
      <c r="BL1820" s="27">
        <f t="shared" si="1170"/>
        <v>105.57507574596704</v>
      </c>
      <c r="BM1820" s="34">
        <f t="shared" si="1171"/>
        <v>1.1054421768707483</v>
      </c>
      <c r="BN1820" s="45">
        <f t="shared" si="1172"/>
        <v>1929.3939506424156</v>
      </c>
      <c r="BO1820" s="45">
        <f t="shared" si="1173"/>
        <v>105.13521871740299</v>
      </c>
      <c r="BP1820" s="66">
        <f t="shared" si="1174"/>
        <v>6.6882254808117603</v>
      </c>
    </row>
    <row r="1821" spans="8:68">
      <c r="H1821" s="68">
        <v>1816</v>
      </c>
      <c r="I1821" s="31">
        <f>('Propiedades físicas'!$C$10*'Diseño reactor'!H1821)/1000</f>
        <v>1589.4454313852748</v>
      </c>
      <c r="J1821" s="31">
        <f t="shared" si="1151"/>
        <v>0.28689251672048599</v>
      </c>
      <c r="K1821" s="31">
        <f>(I1821*1000)/'Propiedades físicas'!$F$10</f>
        <v>10382.521807820798</v>
      </c>
      <c r="L1821" s="31">
        <f t="shared" si="1152"/>
        <v>1483.2174011172567</v>
      </c>
      <c r="M1821" s="31">
        <f t="shared" si="1153"/>
        <v>8899.3044067035407</v>
      </c>
      <c r="N1821" s="31">
        <f t="shared" si="1154"/>
        <v>0.81674967021875367</v>
      </c>
      <c r="O1821" s="32">
        <f t="shared" si="1155"/>
        <v>4.9004980213125222</v>
      </c>
      <c r="P1821" s="33">
        <f t="shared" si="1156"/>
        <v>0.65409912791178904</v>
      </c>
      <c r="Q1821" s="31">
        <f t="shared" si="1157"/>
        <v>4.6990062208160754</v>
      </c>
      <c r="R1821" s="31">
        <f t="shared" si="1158"/>
        <v>0.13025971329608294</v>
      </c>
      <c r="S1821" s="31">
        <f t="shared" si="1159"/>
        <v>0.20149180049644783</v>
      </c>
      <c r="T1821" s="31">
        <f t="shared" si="1160"/>
        <v>2.5940399832280404E-2</v>
      </c>
      <c r="U1821" s="31">
        <f t="shared" si="1161"/>
        <v>6.4504291786013548E-3</v>
      </c>
      <c r="V1821" s="47">
        <f t="shared" si="1175"/>
        <v>6.477486509417717E-4</v>
      </c>
      <c r="W1821" s="31">
        <f t="shared" si="1162"/>
        <v>0.19914368898784041</v>
      </c>
      <c r="X1821" s="34">
        <f>(S1821*H1821*'Propiedades físicas'!$F$5*60*24*365)/(1000000)</f>
        <v>56633.008708573281</v>
      </c>
      <c r="Y1821" s="34">
        <f>(U1821*H1821*'Propiedades físicas'!$F$7*60*24*365)/(1000000)</f>
        <v>566.98593420004738</v>
      </c>
      <c r="Z1821" s="31">
        <f t="shared" si="1176"/>
        <v>1187.8440162878089</v>
      </c>
      <c r="AA1821" s="31">
        <f t="shared" si="1177"/>
        <v>8533.3952970019927</v>
      </c>
      <c r="AB1821" s="31">
        <f t="shared" si="1178"/>
        <v>236.55163934568662</v>
      </c>
      <c r="AC1821" s="31">
        <f t="shared" si="1179"/>
        <v>365.90910970154926</v>
      </c>
      <c r="AD1821" s="31">
        <f t="shared" si="1163"/>
        <v>47.107766095421212</v>
      </c>
      <c r="AE1821" s="31">
        <f t="shared" si="1180"/>
        <v>11.713979388340061</v>
      </c>
      <c r="AF1821" s="31">
        <f t="shared" si="1181"/>
        <v>10382.5218078208</v>
      </c>
      <c r="AG1821" s="31">
        <f t="shared" si="1182"/>
        <v>0.1144080444303085</v>
      </c>
      <c r="AH1821" s="31">
        <f t="shared" si="1183"/>
        <v>0.82190006001952987</v>
      </c>
      <c r="AI1821" s="31">
        <f t="shared" si="1183"/>
        <v>2.2783640017736379E-2</v>
      </c>
      <c r="AJ1821" s="31">
        <f t="shared" si="1183"/>
        <v>3.5242797123327244E-2</v>
      </c>
      <c r="AK1821" s="31">
        <f t="shared" si="1164"/>
        <v>4.5372181217030079E-3</v>
      </c>
      <c r="AL1821" s="31">
        <f t="shared" si="1164"/>
        <v>1.1282402873949485E-3</v>
      </c>
      <c r="AM1821" s="31">
        <f t="shared" si="1184"/>
        <v>1</v>
      </c>
      <c r="AN1821" s="31">
        <f>(Z1821*'Propiedades físicas'!$F$4)/1000</f>
        <v>1044.5662710431734</v>
      </c>
      <c r="AO1821" s="31">
        <f>(AA1821*'Propiedades físicas'!$F$6)/1000</f>
        <v>273.40998531594386</v>
      </c>
      <c r="AP1821" s="31">
        <f>(AB1821*'Propiedades físicas'!$F$9)/1000</f>
        <v>145.94053389432136</v>
      </c>
      <c r="AQ1821" s="31">
        <f>(AC1821*'Propiedades físicas'!$F$5)/1000</f>
        <v>107.74925553381522</v>
      </c>
      <c r="AR1821" s="31">
        <f>(AD1821*'Propiedades físicas'!$F$8)/1000</f>
        <v>16.70064523614872</v>
      </c>
      <c r="AS1821" s="31">
        <f>(AE1821*'Propiedades físicas'!$F$7)/1000</f>
        <v>1.0787403618722362</v>
      </c>
      <c r="AT1821" s="31">
        <f t="shared" si="1185"/>
        <v>1589.4454313852748</v>
      </c>
      <c r="AU1821" s="31">
        <f t="shared" si="1186"/>
        <v>0.65718913680023971</v>
      </c>
      <c r="AV1821" s="31">
        <f t="shared" si="1190"/>
        <v>0.17201596224518037</v>
      </c>
      <c r="AW1821" s="31">
        <f t="shared" si="1190"/>
        <v>9.1818524255423778E-2</v>
      </c>
      <c r="AX1821" s="31">
        <f t="shared" si="1190"/>
        <v>6.7790471699243418E-2</v>
      </c>
      <c r="AY1821" s="31">
        <f t="shared" si="1187"/>
        <v>1.0507215225119959E-2</v>
      </c>
      <c r="AZ1821" s="31">
        <f t="shared" si="1187"/>
        <v>6.7868977479274917E-4</v>
      </c>
      <c r="BA1821" s="31">
        <f t="shared" si="1188"/>
        <v>1</v>
      </c>
      <c r="BB1821" s="34">
        <f>AU1821*'Propiedades físicas'!$C$4+'Diseño reactor'!AV1821*'Propiedades físicas'!$C$5+'Diseño reactor'!AW1821*'Propiedades físicas'!$C$8+'Diseño reactor'!AX1821*'Propiedades físicas'!$C$9+'Diseño reactor'!AY1821*'Propiedades físicas'!$C$7+'Diseño reactor'!AZ1821*'Propiedades físicas'!$C$6</f>
        <v>875.44783121367504</v>
      </c>
      <c r="BC1821" s="45">
        <f>AU1821*'Propiedades físicas'!$L$4+'Diseño reactor'!AV1821*'Propiedades físicas'!$L$5+'Diseño reactor'!AW1821*'Propiedades físicas'!$L$8+AX1821*'Propiedades físicas'!$L$9+'Diseño reactor'!AY1821*'Propiedades físicas'!$L$7+'Diseño reactor'!AZ1821*'Propiedades físicas'!$L$6</f>
        <v>2.0953432912068419</v>
      </c>
      <c r="BD1821" s="29">
        <f t="shared" si="1165"/>
        <v>1.7733728460279587</v>
      </c>
      <c r="BE1821" s="58">
        <f t="shared" si="1166"/>
        <v>41.593837798209648</v>
      </c>
      <c r="BF1821" s="30">
        <f>AU1821*'Propiedades físicas'!$I$4+'Diseño reactor'!AV1821*'Propiedades físicas'!$I$5+'Diseño reactor'!AW1821*'Propiedades físicas'!$I$8+'Diseño reactor'!AX1821*'Propiedades físicas'!$I$9+'Diseño reactor'!AY1821*'Propiedades físicas'!$I$7+'Diseño reactor'!AZ1821*'Propiedades físicas'!$I$6</f>
        <v>1.9941598073555718E-2</v>
      </c>
      <c r="BG1821" s="24">
        <f>AU1821*'Propiedades físicas'!$O$4+'Diseño reactor'!AV1821*'Propiedades físicas'!$O$5+'Diseño reactor'!AW1821*'Propiedades físicas'!$O$8+'Diseño reactor'!AX1821*'Propiedades físicas'!$O$9+'Diseño reactor'!AY1821*'Propiedades físicas'!$O$7+'Diseño reactor'!AZ1821*'Propiedades físicas'!$O$6</f>
        <v>0.15338218404083401</v>
      </c>
      <c r="BH1821" s="54">
        <f t="shared" si="1167"/>
        <v>41217.77194067357</v>
      </c>
      <c r="BI1821" s="34">
        <f t="shared" si="1189"/>
        <v>272.42077690225238</v>
      </c>
      <c r="BJ1821" s="27">
        <f t="shared" si="1168"/>
        <v>4795.8041574593881</v>
      </c>
      <c r="BK1821" s="34">
        <f t="shared" si="1169"/>
        <v>565.83916607940978</v>
      </c>
      <c r="BL1821" s="27">
        <f t="shared" si="1170"/>
        <v>105.57540583480574</v>
      </c>
      <c r="BM1821" s="34">
        <f t="shared" si="1171"/>
        <v>1.1054421768707483</v>
      </c>
      <c r="BN1821" s="45">
        <f t="shared" si="1172"/>
        <v>1930.5815355693749</v>
      </c>
      <c r="BO1821" s="45">
        <f t="shared" si="1173"/>
        <v>105.14601822699332</v>
      </c>
      <c r="BP1821" s="66">
        <f t="shared" si="1174"/>
        <v>6.6882232838440139</v>
      </c>
    </row>
    <row r="1822" spans="8:68">
      <c r="H1822" s="68">
        <v>1817</v>
      </c>
      <c r="I1822" s="31">
        <f>('Propiedades físicas'!$C$10*'Diseño reactor'!H1822)/1000</f>
        <v>1590.3206766668748</v>
      </c>
      <c r="J1822" s="31">
        <f t="shared" si="1151"/>
        <v>0.28673462320550497</v>
      </c>
      <c r="K1822" s="31">
        <f>(I1822*1000)/'Propiedades físicas'!$F$10</f>
        <v>10388.239055512331</v>
      </c>
      <c r="L1822" s="31">
        <f t="shared" si="1152"/>
        <v>1484.0341507874757</v>
      </c>
      <c r="M1822" s="31">
        <f t="shared" si="1153"/>
        <v>8904.2049047248547</v>
      </c>
      <c r="N1822" s="31">
        <f t="shared" si="1154"/>
        <v>0.81674967021875378</v>
      </c>
      <c r="O1822" s="32">
        <f t="shared" si="1155"/>
        <v>4.9004980213125231</v>
      </c>
      <c r="P1822" s="33">
        <f t="shared" si="1156"/>
        <v>0.65417082521028136</v>
      </c>
      <c r="Q1822" s="31">
        <f t="shared" si="1157"/>
        <v>4.6991149943494639</v>
      </c>
      <c r="R1822" s="31">
        <f t="shared" si="1158"/>
        <v>0.13021656583276178</v>
      </c>
      <c r="S1822" s="31">
        <f t="shared" si="1159"/>
        <v>0.2013830269630596</v>
      </c>
      <c r="T1822" s="31">
        <f t="shared" si="1160"/>
        <v>2.592037639683397E-2</v>
      </c>
      <c r="U1822" s="31">
        <f t="shared" si="1161"/>
        <v>6.441902778876637E-3</v>
      </c>
      <c r="V1822" s="47">
        <f t="shared" si="1175"/>
        <v>6.4781965214998733E-4</v>
      </c>
      <c r="W1822" s="31">
        <f t="shared" si="1162"/>
        <v>0.19905590529951256</v>
      </c>
      <c r="X1822" s="34">
        <f>(S1822*H1822*'Propiedades físicas'!$F$5*60*24*365)/(1000000)</f>
        <v>56633.604631221846</v>
      </c>
      <c r="Y1822" s="34">
        <f>(U1822*H1822*'Propiedades físicas'!$F$7*60*24*365)/(1000000)</f>
        <v>566.54827686531473</v>
      </c>
      <c r="Z1822" s="31">
        <f t="shared" si="1176"/>
        <v>1188.6283894070812</v>
      </c>
      <c r="AA1822" s="31">
        <f t="shared" si="1177"/>
        <v>8538.291944732975</v>
      </c>
      <c r="AB1822" s="31">
        <f t="shared" si="1178"/>
        <v>236.60350011812815</v>
      </c>
      <c r="AC1822" s="31">
        <f t="shared" si="1179"/>
        <v>365.91295999187929</v>
      </c>
      <c r="AD1822" s="31">
        <f t="shared" si="1163"/>
        <v>47.097323913047326</v>
      </c>
      <c r="AE1822" s="31">
        <f t="shared" si="1180"/>
        <v>11.704937349218849</v>
      </c>
      <c r="AF1822" s="31">
        <f t="shared" si="1181"/>
        <v>10388.239055512331</v>
      </c>
      <c r="AG1822" s="31">
        <f t="shared" si="1182"/>
        <v>0.11442058495721245</v>
      </c>
      <c r="AH1822" s="31">
        <f t="shared" si="1183"/>
        <v>0.82191908552607718</v>
      </c>
      <c r="AI1822" s="31">
        <f t="shared" si="1183"/>
        <v>2.277609312355772E-2</v>
      </c>
      <c r="AJ1822" s="31">
        <f t="shared" si="1183"/>
        <v>3.5223771616779864E-2</v>
      </c>
      <c r="AK1822" s="31">
        <f t="shared" si="1164"/>
        <v>4.5337158358957847E-3</v>
      </c>
      <c r="AL1822" s="31">
        <f t="shared" si="1164"/>
        <v>1.1267489404768593E-3</v>
      </c>
      <c r="AM1822" s="31">
        <f t="shared" si="1184"/>
        <v>0.99999999999999989</v>
      </c>
      <c r="AN1822" s="31">
        <f>(Z1822*'Propiedades físicas'!$F$4)/1000</f>
        <v>1045.256033076799</v>
      </c>
      <c r="AO1822" s="31">
        <f>(AA1822*'Propiedades físicas'!$F$6)/1000</f>
        <v>273.56687390924446</v>
      </c>
      <c r="AP1822" s="31">
        <f>(AB1822*'Propiedades físicas'!$F$9)/1000</f>
        <v>145.97252939787916</v>
      </c>
      <c r="AQ1822" s="31">
        <f>(AC1822*'Propiedades físicas'!$F$5)/1000</f>
        <v>107.75038932880869</v>
      </c>
      <c r="AR1822" s="31">
        <f>(AD1822*'Propiedades físicas'!$F$8)/1000</f>
        <v>16.696943273653531</v>
      </c>
      <c r="AS1822" s="31">
        <f>(AE1822*'Propiedades físicas'!$F$7)/1000</f>
        <v>1.0779076804895638</v>
      </c>
      <c r="AT1822" s="31">
        <f t="shared" si="1185"/>
        <v>1590.3206766668743</v>
      </c>
      <c r="AU1822" s="31">
        <f t="shared" si="1186"/>
        <v>0.65726117280165974</v>
      </c>
      <c r="AV1822" s="31">
        <f t="shared" si="1190"/>
        <v>0.1720199441049893</v>
      </c>
      <c r="AW1822" s="31">
        <f t="shared" si="1190"/>
        <v>9.1788110121174091E-2</v>
      </c>
      <c r="AX1822" s="31">
        <f t="shared" si="1190"/>
        <v>6.7753875623777257E-2</v>
      </c>
      <c r="AY1822" s="31">
        <f t="shared" si="1187"/>
        <v>1.0499104689155124E-2</v>
      </c>
      <c r="AZ1822" s="31">
        <f t="shared" si="1187"/>
        <v>6.7779265924450651E-4</v>
      </c>
      <c r="BA1822" s="31">
        <f t="shared" si="1188"/>
        <v>1</v>
      </c>
      <c r="BB1822" s="34">
        <f>AU1822*'Propiedades físicas'!$C$4+'Diseño reactor'!AV1822*'Propiedades físicas'!$C$5+'Diseño reactor'!AW1822*'Propiedades físicas'!$C$8+'Diseño reactor'!AX1822*'Propiedades físicas'!$C$9+'Diseño reactor'!AY1822*'Propiedades físicas'!$C$7+'Diseño reactor'!AZ1822*'Propiedades físicas'!$C$6</f>
        <v>875.44754412257771</v>
      </c>
      <c r="BC1822" s="45">
        <f>AU1822*'Propiedades físicas'!$L$4+'Diseño reactor'!AV1822*'Propiedades físicas'!$L$5+'Diseño reactor'!AW1822*'Propiedades físicas'!$L$8+AX1822*'Propiedades físicas'!$L$9+'Diseño reactor'!AY1822*'Propiedades físicas'!$L$7+'Diseño reactor'!AZ1822*'Propiedades físicas'!$L$6</f>
        <v>2.0953955257305563</v>
      </c>
      <c r="BD1822" s="29">
        <f t="shared" si="1165"/>
        <v>1.7725475267391764</v>
      </c>
      <c r="BE1822" s="58">
        <f t="shared" si="1166"/>
        <v>41.592943178776338</v>
      </c>
      <c r="BF1822" s="30">
        <f>AU1822*'Propiedades físicas'!$I$4+'Diseño reactor'!AV1822*'Propiedades físicas'!$I$5+'Diseño reactor'!AW1822*'Propiedades físicas'!$I$8+'Diseño reactor'!AX1822*'Propiedades físicas'!$I$9+'Diseño reactor'!AY1822*'Propiedades físicas'!$I$7+'Diseño reactor'!AZ1822*'Propiedades físicas'!$I$6</f>
        <v>1.9941727704377091E-2</v>
      </c>
      <c r="BG1822" s="24">
        <f>AU1822*'Propiedades físicas'!$O$4+'Diseño reactor'!AV1822*'Propiedades físicas'!$O$5+'Diseño reactor'!AW1822*'Propiedades físicas'!$O$8+'Diseño reactor'!AX1822*'Propiedades físicas'!$O$9+'Diseño reactor'!AY1822*'Propiedades físicas'!$O$7+'Diseño reactor'!AZ1822*'Propiedades físicas'!$O$6</f>
        <v>0.15338467337073741</v>
      </c>
      <c r="BH1822" s="54">
        <f t="shared" si="1167"/>
        <v>41217.490488617041</v>
      </c>
      <c r="BI1822" s="34">
        <f t="shared" si="1189"/>
        <v>272.42491761931598</v>
      </c>
      <c r="BJ1822" s="27">
        <f t="shared" si="1168"/>
        <v>4795.8066236521008</v>
      </c>
      <c r="BK1822" s="34">
        <f t="shared" si="1169"/>
        <v>565.84864039853574</v>
      </c>
      <c r="BL1822" s="27">
        <f t="shared" si="1170"/>
        <v>105.57573565831119</v>
      </c>
      <c r="BM1822" s="34">
        <f t="shared" si="1171"/>
        <v>1.1054421768707483</v>
      </c>
      <c r="BN1822" s="45">
        <f t="shared" si="1172"/>
        <v>1931.7691514369981</v>
      </c>
      <c r="BO1822" s="45">
        <f t="shared" si="1173"/>
        <v>105.15680821733109</v>
      </c>
      <c r="BP1822" s="66">
        <f t="shared" si="1174"/>
        <v>6.6882210905330099</v>
      </c>
    </row>
    <row r="1823" spans="8:68">
      <c r="H1823" s="68">
        <v>1818</v>
      </c>
      <c r="I1823" s="31">
        <f>('Propiedades físicas'!$C$10*'Diseño reactor'!H1823)/1000</f>
        <v>1591.1959219484743</v>
      </c>
      <c r="J1823" s="31">
        <f t="shared" si="1151"/>
        <v>0.28657690339076047</v>
      </c>
      <c r="K1823" s="31">
        <f>(I1823*1000)/'Propiedades físicas'!$F$10</f>
        <v>10393.95630320386</v>
      </c>
      <c r="L1823" s="31">
        <f t="shared" si="1152"/>
        <v>1484.8509004576943</v>
      </c>
      <c r="M1823" s="31">
        <f t="shared" si="1153"/>
        <v>8909.1054027461651</v>
      </c>
      <c r="N1823" s="31">
        <f t="shared" si="1154"/>
        <v>0.81674967021875367</v>
      </c>
      <c r="O1823" s="32">
        <f t="shared" si="1155"/>
        <v>4.9004980213125222</v>
      </c>
      <c r="P1823" s="33">
        <f t="shared" si="1156"/>
        <v>0.65424245932745784</v>
      </c>
      <c r="Q1823" s="31">
        <f t="shared" si="1157"/>
        <v>4.6992236519509882</v>
      </c>
      <c r="R1823" s="31">
        <f t="shared" si="1158"/>
        <v>0.13017344382090945</v>
      </c>
      <c r="S1823" s="31">
        <f t="shared" si="1159"/>
        <v>0.20127436936153439</v>
      </c>
      <c r="T1823" s="31">
        <f t="shared" si="1160"/>
        <v>2.5900375670534385E-2</v>
      </c>
      <c r="U1823" s="31">
        <f t="shared" si="1161"/>
        <v>6.4333913998520483E-3</v>
      </c>
      <c r="V1823" s="47">
        <f t="shared" si="1175"/>
        <v>6.4789059079029812E-4</v>
      </c>
      <c r="W1823" s="31">
        <f t="shared" si="1162"/>
        <v>0.19896819896819901</v>
      </c>
      <c r="X1823" s="34">
        <f>(S1823*H1823*'Propiedades físicas'!$F$5*60*24*365)/(1000000)</f>
        <v>56634.199504051561</v>
      </c>
      <c r="Y1823" s="34">
        <f>(U1823*H1823*'Propiedades físicas'!$F$7*60*24*365)/(1000000)</f>
        <v>566.11111589019617</v>
      </c>
      <c r="Z1823" s="31">
        <f t="shared" si="1176"/>
        <v>1189.4127910573184</v>
      </c>
      <c r="AA1823" s="31">
        <f t="shared" si="1177"/>
        <v>8543.188599246896</v>
      </c>
      <c r="AB1823" s="31">
        <f t="shared" si="1178"/>
        <v>236.65532086641338</v>
      </c>
      <c r="AC1823" s="31">
        <f t="shared" si="1179"/>
        <v>365.91680349926952</v>
      </c>
      <c r="AD1823" s="31">
        <f t="shared" si="1163"/>
        <v>47.086882969031514</v>
      </c>
      <c r="AE1823" s="31">
        <f t="shared" si="1180"/>
        <v>11.695905564931024</v>
      </c>
      <c r="AF1823" s="31">
        <f t="shared" si="1181"/>
        <v>10393.95630320386</v>
      </c>
      <c r="AG1823" s="31">
        <f t="shared" si="1182"/>
        <v>0.11443311443311442</v>
      </c>
      <c r="AH1823" s="31">
        <f t="shared" si="1183"/>
        <v>0.82193809075505941</v>
      </c>
      <c r="AI1823" s="31">
        <f t="shared" si="1183"/>
        <v>2.2768550681078591E-2</v>
      </c>
      <c r="AJ1823" s="31">
        <f t="shared" si="1183"/>
        <v>3.5204766387797723E-2</v>
      </c>
      <c r="AK1823" s="31">
        <f t="shared" si="1164"/>
        <v>4.530217522130368E-3</v>
      </c>
      <c r="AL1823" s="31">
        <f t="shared" si="1164"/>
        <v>1.1252602208194629E-3</v>
      </c>
      <c r="AM1823" s="31">
        <f t="shared" si="1184"/>
        <v>1</v>
      </c>
      <c r="AN1823" s="31">
        <f>(Z1823*'Propiedades físicas'!$F$4)/1000</f>
        <v>1045.9458201999846</v>
      </c>
      <c r="AO1823" s="31">
        <f>(AA1823*'Propiedades físicas'!$F$6)/1000</f>
        <v>273.72376271987054</v>
      </c>
      <c r="AP1823" s="31">
        <f>(AB1823*'Propiedades físicas'!$F$9)/1000</f>
        <v>146.00450020853373</v>
      </c>
      <c r="AQ1823" s="31">
        <f>(AC1823*'Propiedades físicas'!$F$5)/1000</f>
        <v>107.75152112642989</v>
      </c>
      <c r="AR1823" s="31">
        <f>(AD1823*'Propiedades físicas'!$F$8)/1000</f>
        <v>16.693241750181045</v>
      </c>
      <c r="AS1823" s="31">
        <f>(AE1823*'Propiedades físicas'!$F$7)/1000</f>
        <v>1.0770759434744981</v>
      </c>
      <c r="AT1823" s="31">
        <f t="shared" si="1185"/>
        <v>1591.1959219484743</v>
      </c>
      <c r="AU1823" s="31">
        <f t="shared" si="1186"/>
        <v>0.65733314532329112</v>
      </c>
      <c r="AV1823" s="31">
        <f t="shared" si="1190"/>
        <v>0.17202392172089429</v>
      </c>
      <c r="AW1823" s="31">
        <f t="shared" si="1190"/>
        <v>9.1757713927362372E-2</v>
      </c>
      <c r="AX1823" s="31">
        <f t="shared" si="1190"/>
        <v>6.7717318552755243E-2</v>
      </c>
      <c r="AY1823" s="31">
        <f t="shared" si="1187"/>
        <v>1.049100335157948E-2</v>
      </c>
      <c r="AZ1823" s="31">
        <f t="shared" si="1187"/>
        <v>6.768971241175514E-4</v>
      </c>
      <c r="BA1823" s="31">
        <f t="shared" si="1188"/>
        <v>1</v>
      </c>
      <c r="BB1823" s="34">
        <f>AU1823*'Propiedades físicas'!$C$4+'Diseño reactor'!AV1823*'Propiedades físicas'!$C$5+'Diseño reactor'!AW1823*'Propiedades físicas'!$C$8+'Diseño reactor'!AX1823*'Propiedades físicas'!$C$9+'Diseño reactor'!AY1823*'Propiedades físicas'!$C$7+'Diseño reactor'!AZ1823*'Propiedades físicas'!$C$6</f>
        <v>875.44725750912869</v>
      </c>
      <c r="BC1823" s="45">
        <f>AU1823*'Propiedades físicas'!$L$4+'Diseño reactor'!AV1823*'Propiedades físicas'!$L$5+'Diseño reactor'!AW1823*'Propiedades físicas'!$L$8+AX1823*'Propiedades físicas'!$L$9+'Diseño reactor'!AY1823*'Propiedades físicas'!$L$7+'Diseño reactor'!AZ1823*'Propiedades físicas'!$L$6</f>
        <v>2.0954477121584349</v>
      </c>
      <c r="BD1823" s="29">
        <f t="shared" si="1165"/>
        <v>1.7717229766131155</v>
      </c>
      <c r="BE1823" s="58">
        <f t="shared" si="1166"/>
        <v>41.592049407654883</v>
      </c>
      <c r="BF1823" s="30">
        <f>AU1823*'Propiedades físicas'!$I$4+'Diseño reactor'!AV1823*'Propiedades físicas'!$I$5+'Diseño reactor'!AW1823*'Propiedades físicas'!$I$8+'Diseño reactor'!AX1823*'Propiedades físicas'!$I$9+'Diseño reactor'!AY1823*'Propiedades físicas'!$I$7+'Diseño reactor'!AZ1823*'Propiedades físicas'!$I$6</f>
        <v>1.9941857110174717E-2</v>
      </c>
      <c r="BG1823" s="24">
        <f>AU1823*'Propiedades físicas'!$O$4+'Diseño reactor'!AV1823*'Propiedades físicas'!$O$5+'Diseño reactor'!AW1823*'Propiedades físicas'!$O$8+'Diseño reactor'!AX1823*'Propiedades físicas'!$O$9+'Diseño reactor'!AY1823*'Propiedades físicas'!$O$7+'Diseño reactor'!AZ1823*'Propiedades físicas'!$O$6</f>
        <v>0.15338716054143869</v>
      </c>
      <c r="BH1823" s="54">
        <f t="shared" si="1167"/>
        <v>41217.209527802574</v>
      </c>
      <c r="BI1823" s="34">
        <f t="shared" si="1189"/>
        <v>272.42905279817683</v>
      </c>
      <c r="BJ1823" s="27">
        <f t="shared" si="1168"/>
        <v>4795.8090949352172</v>
      </c>
      <c r="BK1823" s="34">
        <f t="shared" si="1169"/>
        <v>565.85810736224607</v>
      </c>
      <c r="BL1823" s="27">
        <f t="shared" si="1170"/>
        <v>105.57606521678369</v>
      </c>
      <c r="BM1823" s="34">
        <f t="shared" si="1171"/>
        <v>1.1054421768707483</v>
      </c>
      <c r="BN1823" s="45">
        <f t="shared" si="1172"/>
        <v>1932.9567982030289</v>
      </c>
      <c r="BO1823" s="45">
        <f t="shared" si="1173"/>
        <v>105.16758870099645</v>
      </c>
      <c r="BP1823" s="66">
        <f t="shared" si="1174"/>
        <v>6.6882189008711315</v>
      </c>
    </row>
    <row r="1824" spans="8:68">
      <c r="H1824" s="68">
        <v>1819</v>
      </c>
      <c r="I1824" s="31">
        <f>('Propiedades físicas'!$C$10*'Diseño reactor'!H1824)/1000</f>
        <v>1592.0711672300743</v>
      </c>
      <c r="J1824" s="31">
        <f t="shared" si="1151"/>
        <v>0.286419356989776</v>
      </c>
      <c r="K1824" s="31">
        <f>(I1824*1000)/'Propiedades físicas'!$F$10</f>
        <v>10399.673550895393</v>
      </c>
      <c r="L1824" s="31">
        <f t="shared" si="1152"/>
        <v>1485.6676501279132</v>
      </c>
      <c r="M1824" s="31">
        <f t="shared" si="1153"/>
        <v>8914.005900767479</v>
      </c>
      <c r="N1824" s="31">
        <f t="shared" si="1154"/>
        <v>0.81674967021875389</v>
      </c>
      <c r="O1824" s="32">
        <f t="shared" si="1155"/>
        <v>4.9004980213125231</v>
      </c>
      <c r="P1824" s="33">
        <f t="shared" si="1156"/>
        <v>0.65431403034679703</v>
      </c>
      <c r="Q1824" s="31">
        <f t="shared" si="1157"/>
        <v>4.6993321938036443</v>
      </c>
      <c r="R1824" s="31">
        <f t="shared" si="1158"/>
        <v>0.13013034724350053</v>
      </c>
      <c r="S1824" s="31">
        <f t="shared" si="1159"/>
        <v>0.20116582750887846</v>
      </c>
      <c r="T1824" s="31">
        <f t="shared" si="1160"/>
        <v>2.5880397619991089E-2</v>
      </c>
      <c r="U1824" s="31">
        <f t="shared" si="1161"/>
        <v>6.4248950084652605E-3</v>
      </c>
      <c r="V1824" s="47">
        <f t="shared" si="1175"/>
        <v>6.4796146694537187E-4</v>
      </c>
      <c r="W1824" s="31">
        <f t="shared" si="1162"/>
        <v>0.19888056989169153</v>
      </c>
      <c r="X1824" s="34">
        <f>(S1824*H1824*'Propiedades físicas'!$F$5*60*24*365)/(1000000)</f>
        <v>56634.793329373155</v>
      </c>
      <c r="Y1824" s="34">
        <f>(U1824*H1824*'Propiedades físicas'!$F$7*60*24*365)/(1000000)</f>
        <v>565.67445054486541</v>
      </c>
      <c r="Z1824" s="31">
        <f t="shared" si="1176"/>
        <v>1190.1972212008238</v>
      </c>
      <c r="AA1824" s="31">
        <f t="shared" si="1177"/>
        <v>8548.0852605288292</v>
      </c>
      <c r="AB1824" s="31">
        <f t="shared" si="1178"/>
        <v>236.70710163592747</v>
      </c>
      <c r="AC1824" s="31">
        <f t="shared" si="1179"/>
        <v>365.92064023864992</v>
      </c>
      <c r="AD1824" s="31">
        <f t="shared" si="1163"/>
        <v>47.076443270763789</v>
      </c>
      <c r="AE1824" s="31">
        <f t="shared" si="1180"/>
        <v>11.68688402039831</v>
      </c>
      <c r="AF1824" s="31">
        <f t="shared" si="1181"/>
        <v>10399.673550895393</v>
      </c>
      <c r="AG1824" s="31">
        <f t="shared" si="1182"/>
        <v>0.1144456328726155</v>
      </c>
      <c r="AH1824" s="31">
        <f t="shared" si="1183"/>
        <v>0.82195707573848353</v>
      </c>
      <c r="AI1824" s="31">
        <f t="shared" si="1183"/>
        <v>2.2761012687321076E-2</v>
      </c>
      <c r="AJ1824" s="31">
        <f t="shared" si="1183"/>
        <v>3.5185781404373485E-2</v>
      </c>
      <c r="AK1824" s="31">
        <f t="shared" si="1164"/>
        <v>4.5267231745664358E-3</v>
      </c>
      <c r="AL1824" s="31">
        <f t="shared" si="1164"/>
        <v>1.1237741226398487E-3</v>
      </c>
      <c r="AM1824" s="31">
        <f t="shared" si="1184"/>
        <v>1</v>
      </c>
      <c r="AN1824" s="31">
        <f>(Z1824*'Propiedades físicas'!$F$4)/1000</f>
        <v>1046.6356323795803</v>
      </c>
      <c r="AO1824" s="31">
        <f>(AA1824*'Propiedades físicas'!$F$6)/1000</f>
        <v>273.88065174734368</v>
      </c>
      <c r="AP1824" s="31">
        <f>(AB1824*'Propiedades físicas'!$F$9)/1000</f>
        <v>146.03644635428543</v>
      </c>
      <c r="AQ1824" s="31">
        <f>(AC1824*'Propiedades físicas'!$F$5)/1000</f>
        <v>107.75265093107527</v>
      </c>
      <c r="AR1824" s="31">
        <f>(AD1824*'Propiedades físicas'!$F$8)/1000</f>
        <v>16.689540668351171</v>
      </c>
      <c r="AS1824" s="31">
        <f>(AE1824*'Propiedades físicas'!$F$7)/1000</f>
        <v>1.0762451494384804</v>
      </c>
      <c r="AT1824" s="31">
        <f t="shared" si="1185"/>
        <v>1592.0711672300745</v>
      </c>
      <c r="AU1824" s="31">
        <f t="shared" si="1186"/>
        <v>0.65740505444900643</v>
      </c>
      <c r="AV1824" s="31">
        <f t="shared" si="1190"/>
        <v>0.17202789509959415</v>
      </c>
      <c r="AW1824" s="31">
        <f t="shared" si="1190"/>
        <v>9.1727335661987597E-2</v>
      </c>
      <c r="AX1824" s="31">
        <f t="shared" si="1190"/>
        <v>6.7680800424610443E-2</v>
      </c>
      <c r="AY1824" s="31">
        <f t="shared" si="1187"/>
        <v>1.048291119886811E-2</v>
      </c>
      <c r="AZ1824" s="31">
        <f t="shared" si="1187"/>
        <v>6.7600316593319058E-4</v>
      </c>
      <c r="BA1824" s="31">
        <f t="shared" si="1188"/>
        <v>1</v>
      </c>
      <c r="BB1824" s="34">
        <f>AU1824*'Propiedades físicas'!$C$4+'Diseño reactor'!AV1824*'Propiedades físicas'!$C$5+'Diseño reactor'!AW1824*'Propiedades físicas'!$C$8+'Diseño reactor'!AX1824*'Propiedades físicas'!$C$9+'Diseño reactor'!AY1824*'Propiedades físicas'!$C$7+'Diseño reactor'!AZ1824*'Propiedades físicas'!$C$6</f>
        <v>875.44697137233391</v>
      </c>
      <c r="BC1824" s="45">
        <f>AU1824*'Propiedades físicas'!$L$4+'Diseño reactor'!AV1824*'Propiedades físicas'!$L$5+'Diseño reactor'!AW1824*'Propiedades físicas'!$L$8+AX1824*'Propiedades físicas'!$L$9+'Diseño reactor'!AY1824*'Propiedades físicas'!$L$7+'Diseño reactor'!AZ1824*'Propiedades físicas'!$L$6</f>
        <v>2.0954998505562963</v>
      </c>
      <c r="BD1824" s="29">
        <f t="shared" si="1165"/>
        <v>1.7708991945737804</v>
      </c>
      <c r="BE1824" s="58">
        <f t="shared" si="1166"/>
        <v>41.591156483634542</v>
      </c>
      <c r="BF1824" s="30">
        <f>AU1824*'Propiedades físicas'!$I$4+'Diseño reactor'!AV1824*'Propiedades físicas'!$I$5+'Diseño reactor'!AW1824*'Propiedades físicas'!$I$8+'Diseño reactor'!AX1824*'Propiedades físicas'!$I$9+'Diseño reactor'!AY1824*'Propiedades físicas'!$I$7+'Diseño reactor'!AZ1824*'Propiedades físicas'!$I$6</f>
        <v>1.9941986291412139E-2</v>
      </c>
      <c r="BG1824" s="24">
        <f>AU1824*'Propiedades físicas'!$O$4+'Diseño reactor'!AV1824*'Propiedades físicas'!$O$5+'Diseño reactor'!AW1824*'Propiedades físicas'!$O$8+'Diseño reactor'!AX1824*'Propiedades físicas'!$O$9+'Diseño reactor'!AY1824*'Propiedades físicas'!$O$7+'Diseño reactor'!AZ1824*'Propiedades físicas'!$O$6</f>
        <v>0.15338964555566897</v>
      </c>
      <c r="BH1824" s="54">
        <f t="shared" si="1167"/>
        <v>41216.929057206245</v>
      </c>
      <c r="BI1824" s="34">
        <f t="shared" si="1189"/>
        <v>272.43318244896636</v>
      </c>
      <c r="BJ1824" s="27">
        <f t="shared" si="1168"/>
        <v>4795.8115712910476</v>
      </c>
      <c r="BK1824" s="34">
        <f t="shared" si="1169"/>
        <v>565.86756697854582</v>
      </c>
      <c r="BL1824" s="27">
        <f t="shared" si="1170"/>
        <v>105.57639451052316</v>
      </c>
      <c r="BM1824" s="34">
        <f t="shared" si="1171"/>
        <v>1.1054421768707483</v>
      </c>
      <c r="BN1824" s="45">
        <f t="shared" si="1172"/>
        <v>1934.1444758252844</v>
      </c>
      <c r="BO1824" s="45">
        <f t="shared" si="1173"/>
        <v>105.17835969054731</v>
      </c>
      <c r="BP1824" s="66">
        <f t="shared" si="1174"/>
        <v>6.6882167148507827</v>
      </c>
    </row>
    <row r="1825" spans="8:68">
      <c r="H1825" s="68">
        <v>1820</v>
      </c>
      <c r="I1825" s="31">
        <f>('Propiedades físicas'!$C$10*'Diseño reactor'!H1825)/1000</f>
        <v>1592.9464125116742</v>
      </c>
      <c r="J1825" s="31">
        <f t="shared" si="1151"/>
        <v>0.28626198371670464</v>
      </c>
      <c r="K1825" s="31">
        <f>(I1825*1000)/'Propiedades físicas'!$F$10</f>
        <v>10405.390798586925</v>
      </c>
      <c r="L1825" s="31">
        <f t="shared" si="1152"/>
        <v>1486.484399798132</v>
      </c>
      <c r="M1825" s="31">
        <f t="shared" si="1153"/>
        <v>8918.9063987887912</v>
      </c>
      <c r="N1825" s="31">
        <f t="shared" si="1154"/>
        <v>0.81674967021875389</v>
      </c>
      <c r="O1825" s="32">
        <f t="shared" si="1155"/>
        <v>4.9004980213125222</v>
      </c>
      <c r="P1825" s="33">
        <f t="shared" si="1156"/>
        <v>0.65438553835163016</v>
      </c>
      <c r="Q1825" s="31">
        <f t="shared" si="1157"/>
        <v>4.6994406200900434</v>
      </c>
      <c r="R1825" s="31">
        <f t="shared" si="1158"/>
        <v>0.13008727608351009</v>
      </c>
      <c r="S1825" s="31">
        <f t="shared" si="1159"/>
        <v>0.20105740122247867</v>
      </c>
      <c r="T1825" s="31">
        <f t="shared" si="1160"/>
        <v>2.5860442211872451E-2</v>
      </c>
      <c r="U1825" s="31">
        <f t="shared" si="1161"/>
        <v>6.4164135717412335E-3</v>
      </c>
      <c r="V1825" s="47">
        <f t="shared" si="1175"/>
        <v>6.4803228069773089E-4</v>
      </c>
      <c r="W1825" s="31">
        <f t="shared" si="1162"/>
        <v>0.19879301796796198</v>
      </c>
      <c r="X1825" s="34">
        <f>(S1825*H1825*'Propiedades físicas'!$F$5*60*24*365)/(1000000)</f>
        <v>56635.386109491315</v>
      </c>
      <c r="Y1825" s="34">
        <f>(U1825*H1825*'Propiedades físicas'!$F$7*60*24*365)/(1000000)</f>
        <v>565.2382801007841</v>
      </c>
      <c r="Z1825" s="31">
        <f t="shared" si="1176"/>
        <v>1190.981679799967</v>
      </c>
      <c r="AA1825" s="31">
        <f t="shared" si="1177"/>
        <v>8552.9819285638787</v>
      </c>
      <c r="AB1825" s="31">
        <f t="shared" si="1178"/>
        <v>236.75884247198837</v>
      </c>
      <c r="AC1825" s="31">
        <f t="shared" si="1179"/>
        <v>365.9244702249112</v>
      </c>
      <c r="AD1825" s="31">
        <f t="shared" si="1163"/>
        <v>47.066004825607862</v>
      </c>
      <c r="AE1825" s="31">
        <f t="shared" si="1180"/>
        <v>11.677872700569045</v>
      </c>
      <c r="AF1825" s="31">
        <f t="shared" si="1181"/>
        <v>10405.390798586923</v>
      </c>
      <c r="AG1825" s="31">
        <f t="shared" si="1182"/>
        <v>0.11445814029029118</v>
      </c>
      <c r="AH1825" s="31">
        <f t="shared" si="1183"/>
        <v>0.82197604050829065</v>
      </c>
      <c r="AI1825" s="31">
        <f t="shared" si="1183"/>
        <v>2.2753479139307368E-2</v>
      </c>
      <c r="AJ1825" s="31">
        <f t="shared" si="1183"/>
        <v>3.5166816634566445E-2</v>
      </c>
      <c r="AK1825" s="31">
        <f t="shared" si="1164"/>
        <v>4.5232327873739771E-3</v>
      </c>
      <c r="AL1825" s="31">
        <f t="shared" si="1164"/>
        <v>1.1222906401703748E-3</v>
      </c>
      <c r="AM1825" s="31">
        <f t="shared" si="1184"/>
        <v>1</v>
      </c>
      <c r="AN1825" s="31">
        <f>(Z1825*'Propiedades físicas'!$F$4)/1000</f>
        <v>1047.3254695824949</v>
      </c>
      <c r="AO1825" s="31">
        <f>(AA1825*'Propiedades físicas'!$F$6)/1000</f>
        <v>274.03754099118669</v>
      </c>
      <c r="AP1825" s="31">
        <f>(AB1825*'Propiedades físicas'!$F$9)/1000</f>
        <v>146.06836786309321</v>
      </c>
      <c r="AQ1825" s="31">
        <f>(AC1825*'Propiedades físicas'!$F$5)/1000</f>
        <v>107.75377874712962</v>
      </c>
      <c r="AR1825" s="31">
        <f>(AD1825*'Propiedades físicas'!$F$8)/1000</f>
        <v>16.685840030774493</v>
      </c>
      <c r="AS1825" s="31">
        <f>(AE1825*'Propiedades físicas'!$F$7)/1000</f>
        <v>1.0754152969954034</v>
      </c>
      <c r="AT1825" s="31">
        <f t="shared" si="1185"/>
        <v>1592.9464125116745</v>
      </c>
      <c r="AU1825" s="31">
        <f t="shared" si="1186"/>
        <v>0.65747690026253103</v>
      </c>
      <c r="AV1825" s="31">
        <f t="shared" si="1190"/>
        <v>0.17203186424777381</v>
      </c>
      <c r="AW1825" s="31">
        <f t="shared" si="1190"/>
        <v>9.1696975313049142E-2</v>
      </c>
      <c r="AX1825" s="31">
        <f t="shared" si="1190"/>
        <v>6.7644321177903977E-2</v>
      </c>
      <c r="AY1825" s="31">
        <f t="shared" si="1187"/>
        <v>1.0474828217519969E-2</v>
      </c>
      <c r="AZ1825" s="31">
        <f t="shared" si="1187"/>
        <v>6.7511078122191499E-4</v>
      </c>
      <c r="BA1825" s="31">
        <f t="shared" si="1188"/>
        <v>0.99999999999999989</v>
      </c>
      <c r="BB1825" s="34">
        <f>AU1825*'Propiedades físicas'!$C$4+'Diseño reactor'!AV1825*'Propiedades físicas'!$C$5+'Diseño reactor'!AW1825*'Propiedades físicas'!$C$8+'Diseño reactor'!AX1825*'Propiedades físicas'!$C$9+'Diseño reactor'!AY1825*'Propiedades físicas'!$C$7+'Diseño reactor'!AZ1825*'Propiedades físicas'!$C$6</f>
        <v>875.44668571120155</v>
      </c>
      <c r="BC1825" s="45">
        <f>AU1825*'Propiedades físicas'!$L$4+'Diseño reactor'!AV1825*'Propiedades físicas'!$L$5+'Diseño reactor'!AW1825*'Propiedades físicas'!$L$8+AX1825*'Propiedades físicas'!$L$9+'Diseño reactor'!AY1825*'Propiedades físicas'!$L$7+'Diseño reactor'!AZ1825*'Propiedades físicas'!$L$6</f>
        <v>2.0955519409898424</v>
      </c>
      <c r="BD1825" s="29">
        <f t="shared" si="1165"/>
        <v>1.7700761795471796</v>
      </c>
      <c r="BE1825" s="58">
        <f t="shared" si="1166"/>
        <v>41.5902644055069</v>
      </c>
      <c r="BF1825" s="30">
        <f>AU1825*'Propiedades físicas'!$I$4+'Diseño reactor'!AV1825*'Propiedades físicas'!$I$5+'Diseño reactor'!AW1825*'Propiedades físicas'!$I$8+'Diseño reactor'!AX1825*'Propiedades físicas'!$I$9+'Diseño reactor'!AY1825*'Propiedades físicas'!$I$7+'Diseño reactor'!AZ1825*'Propiedades físicas'!$I$6</f>
        <v>1.9942115248551804E-2</v>
      </c>
      <c r="BG1825" s="24">
        <f>AU1825*'Propiedades físicas'!$O$4+'Diseño reactor'!AV1825*'Propiedades físicas'!$O$5+'Diseño reactor'!AW1825*'Propiedades físicas'!$O$8+'Diseño reactor'!AX1825*'Propiedades físicas'!$O$9+'Diseño reactor'!AY1825*'Propiedades físicas'!$O$7+'Diseño reactor'!AZ1825*'Propiedades físicas'!$O$6</f>
        <v>0.15339212841615515</v>
      </c>
      <c r="BH1825" s="54">
        <f t="shared" si="1167"/>
        <v>41216.649075806548</v>
      </c>
      <c r="BI1825" s="34">
        <f t="shared" si="1189"/>
        <v>272.43730658179328</v>
      </c>
      <c r="BJ1825" s="27">
        <f t="shared" si="1168"/>
        <v>4795.8140527019332</v>
      </c>
      <c r="BK1825" s="34">
        <f t="shared" si="1169"/>
        <v>565.87701925542797</v>
      </c>
      <c r="BL1825" s="27">
        <f t="shared" si="1170"/>
        <v>105.57672353982905</v>
      </c>
      <c r="BM1825" s="34">
        <f t="shared" si="1171"/>
        <v>1.1054421768707483</v>
      </c>
      <c r="BN1825" s="45">
        <f t="shared" si="1172"/>
        <v>1935.3321842616608</v>
      </c>
      <c r="BO1825" s="45">
        <f t="shared" si="1173"/>
        <v>105.18912119851947</v>
      </c>
      <c r="BP1825" s="66">
        <f t="shared" si="1174"/>
        <v>6.6882145324643867</v>
      </c>
    </row>
    <row r="1826" spans="8:68">
      <c r="H1826" s="68">
        <v>1821</v>
      </c>
      <c r="I1826" s="31">
        <f>('Propiedades físicas'!$C$10*'Diseño reactor'!H1826)/1000</f>
        <v>1593.821657793274</v>
      </c>
      <c r="J1826" s="31">
        <f t="shared" si="1151"/>
        <v>0.2861047832863276</v>
      </c>
      <c r="K1826" s="31">
        <f>(I1826*1000)/'Propiedades físicas'!$F$10</f>
        <v>10411.108046278456</v>
      </c>
      <c r="L1826" s="31">
        <f t="shared" si="1152"/>
        <v>1487.3011494683508</v>
      </c>
      <c r="M1826" s="31">
        <f t="shared" si="1153"/>
        <v>8923.8068968101052</v>
      </c>
      <c r="N1826" s="31">
        <f t="shared" si="1154"/>
        <v>0.81674967021875389</v>
      </c>
      <c r="O1826" s="32">
        <f t="shared" si="1155"/>
        <v>4.9004980213125231</v>
      </c>
      <c r="P1826" s="33">
        <f t="shared" si="1156"/>
        <v>0.65445698342514214</v>
      </c>
      <c r="Q1826" s="31">
        <f t="shared" si="1157"/>
        <v>4.6995489309924228</v>
      </c>
      <c r="R1826" s="31">
        <f t="shared" si="1158"/>
        <v>0.13004423032391416</v>
      </c>
      <c r="S1826" s="31">
        <f t="shared" si="1159"/>
        <v>0.20094909032010139</v>
      </c>
      <c r="T1826" s="31">
        <f t="shared" si="1160"/>
        <v>2.5840509412905683E-2</v>
      </c>
      <c r="U1826" s="31">
        <f t="shared" si="1161"/>
        <v>6.4079470567919529E-3</v>
      </c>
      <c r="V1826" s="47">
        <f t="shared" si="1175"/>
        <v>6.4810303212975244E-4</v>
      </c>
      <c r="W1826" s="31">
        <f t="shared" si="1162"/>
        <v>0.19870554309516184</v>
      </c>
      <c r="X1826" s="34">
        <f>(S1826*H1826*'Propiedades físicas'!$F$5*60*24*365)/(1000000)</f>
        <v>56635.977846704649</v>
      </c>
      <c r="Y1826" s="34">
        <f>(U1826*H1826*'Propiedades físicas'!$F$7*60*24*365)/(1000000)</f>
        <v>564.80260383070072</v>
      </c>
      <c r="Z1826" s="31">
        <f t="shared" si="1176"/>
        <v>1191.7661668171838</v>
      </c>
      <c r="AA1826" s="31">
        <f t="shared" si="1177"/>
        <v>8557.8786033372016</v>
      </c>
      <c r="AB1826" s="31">
        <f t="shared" si="1178"/>
        <v>236.81054341984768</v>
      </c>
      <c r="AC1826" s="31">
        <f t="shared" si="1179"/>
        <v>365.92829347290461</v>
      </c>
      <c r="AD1826" s="31">
        <f t="shared" si="1163"/>
        <v>47.055567640901252</v>
      </c>
      <c r="AE1826" s="31">
        <f t="shared" si="1180"/>
        <v>11.668871590418146</v>
      </c>
      <c r="AF1826" s="31">
        <f t="shared" si="1181"/>
        <v>10411.108046278459</v>
      </c>
      <c r="AG1826" s="31">
        <f t="shared" si="1182"/>
        <v>0.11447063670069114</v>
      </c>
      <c r="AH1826" s="31">
        <f t="shared" si="1183"/>
        <v>0.82199498509635482</v>
      </c>
      <c r="AI1826" s="31">
        <f t="shared" si="1183"/>
        <v>2.2745950034059791E-2</v>
      </c>
      <c r="AJ1826" s="31">
        <f t="shared" si="1183"/>
        <v>3.5147872046502181E-2</v>
      </c>
      <c r="AK1826" s="31">
        <f t="shared" si="1164"/>
        <v>4.5197463547332669E-3</v>
      </c>
      <c r="AL1826" s="31">
        <f t="shared" si="1164"/>
        <v>1.1208097676586196E-3</v>
      </c>
      <c r="AM1826" s="31">
        <f t="shared" si="1184"/>
        <v>0.99999999999999978</v>
      </c>
      <c r="AN1826" s="31">
        <f>(Z1826*'Propiedades físicas'!$F$4)/1000</f>
        <v>1048.0153317756951</v>
      </c>
      <c r="AO1826" s="31">
        <f>(AA1826*'Propiedades físicas'!$F$6)/1000</f>
        <v>274.1944304509239</v>
      </c>
      <c r="AP1826" s="31">
        <f>(AB1826*'Propiedades físicas'!$F$9)/1000</f>
        <v>146.10026476287501</v>
      </c>
      <c r="AQ1826" s="31">
        <f>(AC1826*'Propiedades físicas'!$F$5)/1000</f>
        <v>107.75490457896623</v>
      </c>
      <c r="AR1826" s="31">
        <f>(AD1826*'Propiedades físicas'!$F$8)/1000</f>
        <v>16.682139840052308</v>
      </c>
      <c r="AS1826" s="31">
        <f>(AE1826*'Propiedades físicas'!$F$7)/1000</f>
        <v>1.0745863847616073</v>
      </c>
      <c r="AT1826" s="31">
        <f t="shared" si="1185"/>
        <v>1593.8216577932742</v>
      </c>
      <c r="AU1826" s="31">
        <f t="shared" si="1186"/>
        <v>0.65754868284744272</v>
      </c>
      <c r="AV1826" s="31">
        <f t="shared" si="1190"/>
        <v>0.17203582917210436</v>
      </c>
      <c r="AW1826" s="31">
        <f t="shared" si="1190"/>
        <v>9.1666632868546996E-2</v>
      </c>
      <c r="AX1826" s="31">
        <f t="shared" si="1190"/>
        <v>6.7607880751324637E-2</v>
      </c>
      <c r="AY1826" s="31">
        <f t="shared" si="1187"/>
        <v>1.0466754394057842E-2</v>
      </c>
      <c r="AZ1826" s="31">
        <f t="shared" si="1187"/>
        <v>6.7421996652337239E-4</v>
      </c>
      <c r="BA1826" s="31">
        <f t="shared" si="1188"/>
        <v>1</v>
      </c>
      <c r="BB1826" s="34">
        <f>AU1826*'Propiedades físicas'!$C$4+'Diseño reactor'!AV1826*'Propiedades físicas'!$C$5+'Diseño reactor'!AW1826*'Propiedades físicas'!$C$8+'Diseño reactor'!AX1826*'Propiedades físicas'!$C$9+'Diseño reactor'!AY1826*'Propiedades físicas'!$C$7+'Diseño reactor'!AZ1826*'Propiedades físicas'!$C$6</f>
        <v>875.44640052474222</v>
      </c>
      <c r="BC1826" s="45">
        <f>AU1826*'Propiedades físicas'!$L$4+'Diseño reactor'!AV1826*'Propiedades físicas'!$L$5+'Diseño reactor'!AW1826*'Propiedades físicas'!$L$8+AX1826*'Propiedades físicas'!$L$9+'Diseño reactor'!AY1826*'Propiedades físicas'!$L$7+'Diseño reactor'!AZ1826*'Propiedades físicas'!$L$6</f>
        <v>2.0956039835246574</v>
      </c>
      <c r="BD1826" s="29">
        <f t="shared" si="1165"/>
        <v>1.7692539304613251</v>
      </c>
      <c r="BE1826" s="58">
        <f t="shared" si="1166"/>
        <v>41.58937317206582</v>
      </c>
      <c r="BF1826" s="30">
        <f>AU1826*'Propiedades físicas'!$I$4+'Diseño reactor'!AV1826*'Propiedades físicas'!$I$5+'Diseño reactor'!AW1826*'Propiedades físicas'!$I$8+'Diseño reactor'!AX1826*'Propiedades físicas'!$I$9+'Diseño reactor'!AY1826*'Propiedades físicas'!$I$7+'Diseño reactor'!AZ1826*'Propiedades físicas'!$I$6</f>
        <v>1.9942243982055009E-2</v>
      </c>
      <c r="BG1826" s="24">
        <f>AU1826*'Propiedades físicas'!$O$4+'Diseño reactor'!AV1826*'Propiedades físicas'!$O$5+'Diseño reactor'!AW1826*'Propiedades físicas'!$O$8+'Diseño reactor'!AX1826*'Propiedades físicas'!$O$9+'Diseño reactor'!AY1826*'Propiedades físicas'!$O$7+'Diseño reactor'!AZ1826*'Propiedades físicas'!$O$6</f>
        <v>0.15339460912561945</v>
      </c>
      <c r="BH1826" s="54">
        <f t="shared" si="1167"/>
        <v>41216.369582584579</v>
      </c>
      <c r="BI1826" s="34">
        <f t="shared" si="1189"/>
        <v>272.44142520674347</v>
      </c>
      <c r="BJ1826" s="27">
        <f t="shared" si="1168"/>
        <v>4795.8165391502716</v>
      </c>
      <c r="BK1826" s="34">
        <f t="shared" si="1169"/>
        <v>565.88646420087457</v>
      </c>
      <c r="BL1826" s="27">
        <f t="shared" si="1170"/>
        <v>105.57705230500038</v>
      </c>
      <c r="BM1826" s="34">
        <f t="shared" si="1171"/>
        <v>1.1054421768707483</v>
      </c>
      <c r="BN1826" s="45">
        <f t="shared" si="1172"/>
        <v>1936.5199234701324</v>
      </c>
      <c r="BO1826" s="45">
        <f t="shared" si="1173"/>
        <v>105.19987323742677</v>
      </c>
      <c r="BP1826" s="66">
        <f t="shared" si="1174"/>
        <v>6.6882123537043849</v>
      </c>
    </row>
    <row r="1827" spans="8:68">
      <c r="H1827" s="68">
        <v>1822</v>
      </c>
      <c r="I1827" s="31">
        <f>('Propiedades físicas'!$C$10*'Diseño reactor'!H1827)/1000</f>
        <v>1594.6969030748739</v>
      </c>
      <c r="J1827" s="31">
        <f t="shared" si="1151"/>
        <v>0.28594775541405187</v>
      </c>
      <c r="K1827" s="31">
        <f>(I1827*1000)/'Propiedades físicas'!$F$10</f>
        <v>10416.825293969987</v>
      </c>
      <c r="L1827" s="31">
        <f t="shared" si="1152"/>
        <v>1488.1178991385696</v>
      </c>
      <c r="M1827" s="31">
        <f t="shared" si="1153"/>
        <v>8928.7073948314173</v>
      </c>
      <c r="N1827" s="31">
        <f t="shared" si="1154"/>
        <v>0.81674967021875389</v>
      </c>
      <c r="O1827" s="32">
        <f t="shared" si="1155"/>
        <v>4.9004980213125231</v>
      </c>
      <c r="P1827" s="33">
        <f t="shared" si="1156"/>
        <v>0.65452836565037131</v>
      </c>
      <c r="Q1827" s="31">
        <f t="shared" si="1157"/>
        <v>4.6996571266926317</v>
      </c>
      <c r="R1827" s="31">
        <f t="shared" si="1158"/>
        <v>0.13000120994768971</v>
      </c>
      <c r="S1827" s="31">
        <f t="shared" si="1159"/>
        <v>0.20084089461989157</v>
      </c>
      <c r="T1827" s="31">
        <f t="shared" si="1160"/>
        <v>2.5820599189876687E-2</v>
      </c>
      <c r="U1827" s="31">
        <f t="shared" si="1161"/>
        <v>6.399495430816156E-3</v>
      </c>
      <c r="V1827" s="47">
        <f t="shared" si="1175"/>
        <v>6.481737213236687E-4</v>
      </c>
      <c r="W1827" s="31">
        <f t="shared" si="1162"/>
        <v>0.1986181451716216</v>
      </c>
      <c r="X1827" s="34">
        <f>(S1827*H1827*'Propiedades físicas'!$F$5*60*24*365)/(1000000)</f>
        <v>56636.568543305686</v>
      </c>
      <c r="Y1827" s="34">
        <f>(U1827*H1827*'Propiedades físicas'!$F$7*60*24*365)/(1000000)</f>
        <v>564.3674210086466</v>
      </c>
      <c r="Z1827" s="31">
        <f t="shared" si="1176"/>
        <v>1192.5506822149766</v>
      </c>
      <c r="AA1827" s="31">
        <f t="shared" si="1177"/>
        <v>8562.7752848339751</v>
      </c>
      <c r="AB1827" s="31">
        <f t="shared" si="1178"/>
        <v>236.86220452469064</v>
      </c>
      <c r="AC1827" s="31">
        <f t="shared" si="1179"/>
        <v>365.93210999744247</v>
      </c>
      <c r="AD1827" s="31">
        <f t="shared" si="1163"/>
        <v>47.045131723955322</v>
      </c>
      <c r="AE1827" s="31">
        <f t="shared" si="1180"/>
        <v>11.659880674947036</v>
      </c>
      <c r="AF1827" s="31">
        <f t="shared" si="1181"/>
        <v>10416.825293969985</v>
      </c>
      <c r="AG1827" s="31">
        <f t="shared" si="1182"/>
        <v>0.11448312211833979</v>
      </c>
      <c r="AH1827" s="31">
        <f t="shared" si="1183"/>
        <v>0.82201390953448472</v>
      </c>
      <c r="AI1827" s="31">
        <f t="shared" si="1183"/>
        <v>2.2738425368600899E-2</v>
      </c>
      <c r="AJ1827" s="31">
        <f t="shared" si="1183"/>
        <v>3.5128947608372631E-2</v>
      </c>
      <c r="AK1827" s="31">
        <f t="shared" si="1164"/>
        <v>4.516263870834856E-3</v>
      </c>
      <c r="AL1827" s="31">
        <f t="shared" si="1164"/>
        <v>1.1193314993673382E-3</v>
      </c>
      <c r="AM1827" s="31">
        <f t="shared" si="1184"/>
        <v>1.0000000000000002</v>
      </c>
      <c r="AN1827" s="31">
        <f>(Z1827*'Propiedades físicas'!$F$4)/1000</f>
        <v>1048.7052189262063</v>
      </c>
      <c r="AO1827" s="31">
        <f>(AA1827*'Propiedades físicas'!$F$6)/1000</f>
        <v>274.35132012608051</v>
      </c>
      <c r="AP1827" s="31">
        <f>(AB1827*'Propiedades físicas'!$F$9)/1000</f>
        <v>146.13213708150789</v>
      </c>
      <c r="AQ1827" s="31">
        <f>(AC1827*'Propiedades físicas'!$F$5)/1000</f>
        <v>107.7560284309469</v>
      </c>
      <c r="AR1827" s="31">
        <f>(AD1827*'Propiedades físicas'!$F$8)/1000</f>
        <v>16.678440098776633</v>
      </c>
      <c r="AS1827" s="31">
        <f>(AE1827*'Propiedades físicas'!$F$7)/1000</f>
        <v>1.0737584113558725</v>
      </c>
      <c r="AT1827" s="31">
        <f t="shared" si="1185"/>
        <v>1594.6969030748739</v>
      </c>
      <c r="AU1827" s="31">
        <f t="shared" si="1186"/>
        <v>0.65762040228717222</v>
      </c>
      <c r="AV1827" s="31">
        <f t="shared" si="1190"/>
        <v>0.17203978987924279</v>
      </c>
      <c r="AW1827" s="31">
        <f t="shared" si="1190"/>
        <v>9.1636308316481827E-2</v>
      </c>
      <c r="AX1827" s="31">
        <f t="shared" si="1190"/>
        <v>6.7571479083688643E-2</v>
      </c>
      <c r="AY1827" s="31">
        <f t="shared" si="1187"/>
        <v>1.045868971502828E-2</v>
      </c>
      <c r="AZ1827" s="31">
        <f t="shared" si="1187"/>
        <v>6.7333071838633748E-4</v>
      </c>
      <c r="BA1827" s="31">
        <f t="shared" si="1188"/>
        <v>1.0000000000000002</v>
      </c>
      <c r="BB1827" s="34">
        <f>AU1827*'Propiedades físicas'!$C$4+'Diseño reactor'!AV1827*'Propiedades físicas'!$C$5+'Diseño reactor'!AW1827*'Propiedades físicas'!$C$8+'Diseño reactor'!AX1827*'Propiedades físicas'!$C$9+'Diseño reactor'!AY1827*'Propiedades físicas'!$C$7+'Diseño reactor'!AZ1827*'Propiedades físicas'!$C$6</f>
        <v>875.44611581196909</v>
      </c>
      <c r="BC1827" s="45">
        <f>AU1827*'Propiedades físicas'!$L$4+'Diseño reactor'!AV1827*'Propiedades físicas'!$L$5+'Diseño reactor'!AW1827*'Propiedades físicas'!$L$8+AX1827*'Propiedades físicas'!$L$9+'Diseño reactor'!AY1827*'Propiedades físicas'!$L$7+'Diseño reactor'!AZ1827*'Propiedades físicas'!$L$6</f>
        <v>2.0956559782262039</v>
      </c>
      <c r="BD1827" s="29">
        <f t="shared" si="1165"/>
        <v>1.7684324462462286</v>
      </c>
      <c r="BE1827" s="58">
        <f t="shared" si="1166"/>
        <v>41.588482782107498</v>
      </c>
      <c r="BF1827" s="30">
        <f>AU1827*'Propiedades físicas'!$I$4+'Diseño reactor'!AV1827*'Propiedades físicas'!$I$5+'Diseño reactor'!AW1827*'Propiedades físicas'!$I$8+'Diseño reactor'!AX1827*'Propiedades físicas'!$I$9+'Diseño reactor'!AY1827*'Propiedades físicas'!$I$7+'Diseño reactor'!AZ1827*'Propiedades físicas'!$I$6</f>
        <v>1.9942372492381889E-2</v>
      </c>
      <c r="BG1827" s="24">
        <f>AU1827*'Propiedades físicas'!$O$4+'Diseño reactor'!AV1827*'Propiedades físicas'!$O$5+'Diseño reactor'!AW1827*'Propiedades físicas'!$O$8+'Diseño reactor'!AX1827*'Propiedades físicas'!$O$9+'Diseño reactor'!AY1827*'Propiedades físicas'!$O$7+'Diseño reactor'!AZ1827*'Propiedades físicas'!$O$6</f>
        <v>0.15339708768677976</v>
      </c>
      <c r="BH1827" s="54">
        <f t="shared" si="1167"/>
        <v>41216.090576524039</v>
      </c>
      <c r="BI1827" s="34">
        <f t="shared" si="1189"/>
        <v>272.44553833387869</v>
      </c>
      <c r="BJ1827" s="27">
        <f t="shared" si="1168"/>
        <v>4795.8190306185288</v>
      </c>
      <c r="BK1827" s="34">
        <f t="shared" si="1169"/>
        <v>565.89590182285963</v>
      </c>
      <c r="BL1827" s="27">
        <f t="shared" si="1170"/>
        <v>105.57738080633588</v>
      </c>
      <c r="BM1827" s="34">
        <f t="shared" si="1171"/>
        <v>1.1054421768707483</v>
      </c>
      <c r="BN1827" s="45">
        <f t="shared" si="1172"/>
        <v>1937.7076934087434</v>
      </c>
      <c r="BO1827" s="45">
        <f t="shared" si="1173"/>
        <v>105.21061581976087</v>
      </c>
      <c r="BP1827" s="66">
        <f t="shared" si="1174"/>
        <v>6.6882101785632404</v>
      </c>
    </row>
    <row r="1828" spans="8:68">
      <c r="H1828" s="68">
        <v>1823</v>
      </c>
      <c r="I1828" s="31">
        <f>('Propiedades físicas'!$C$10*'Diseño reactor'!H1828)/1000</f>
        <v>1595.5721483564735</v>
      </c>
      <c r="J1828" s="31">
        <f t="shared" si="1151"/>
        <v>0.28579089981590927</v>
      </c>
      <c r="K1828" s="31">
        <f>(I1828*1000)/'Propiedades físicas'!$F$10</f>
        <v>10422.542541661518</v>
      </c>
      <c r="L1828" s="31">
        <f t="shared" si="1152"/>
        <v>1488.9346488087881</v>
      </c>
      <c r="M1828" s="31">
        <f t="shared" si="1153"/>
        <v>8933.6078928527295</v>
      </c>
      <c r="N1828" s="31">
        <f t="shared" si="1154"/>
        <v>0.81674967021875378</v>
      </c>
      <c r="O1828" s="32">
        <f t="shared" si="1155"/>
        <v>4.9004980213125231</v>
      </c>
      <c r="P1828" s="33">
        <f t="shared" si="1156"/>
        <v>0.65459968511021038</v>
      </c>
      <c r="Q1828" s="31">
        <f t="shared" si="1157"/>
        <v>4.6997652073721508</v>
      </c>
      <c r="R1828" s="31">
        <f t="shared" si="1158"/>
        <v>0.12995821493781443</v>
      </c>
      <c r="S1828" s="31">
        <f t="shared" si="1159"/>
        <v>0.2007328139403716</v>
      </c>
      <c r="T1828" s="31">
        <f t="shared" si="1160"/>
        <v>2.5800711509629998E-2</v>
      </c>
      <c r="U1828" s="31">
        <f t="shared" si="1161"/>
        <v>6.3910586610990651E-3</v>
      </c>
      <c r="V1828" s="47">
        <f t="shared" si="1175"/>
        <v>6.4824434836156764E-4</v>
      </c>
      <c r="W1828" s="31">
        <f t="shared" si="1162"/>
        <v>0.19853082409585074</v>
      </c>
      <c r="X1828" s="34">
        <f>(S1828*H1828*'Propiedades físicas'!$F$5*60*24*365)/(1000000)</f>
        <v>56637.158201580838</v>
      </c>
      <c r="Y1828" s="34">
        <f>(U1828*H1828*'Propiedades físicas'!$F$7*60*24*365)/(1000000)</f>
        <v>563.93273090993375</v>
      </c>
      <c r="Z1828" s="31">
        <f t="shared" si="1176"/>
        <v>1193.3352259559135</v>
      </c>
      <c r="AA1828" s="31">
        <f t="shared" si="1177"/>
        <v>8567.6719730394307</v>
      </c>
      <c r="AB1828" s="31">
        <f t="shared" si="1178"/>
        <v>236.91382583163571</v>
      </c>
      <c r="AC1828" s="31">
        <f t="shared" si="1179"/>
        <v>365.9359198132974</v>
      </c>
      <c r="AD1828" s="31">
        <f t="shared" si="1163"/>
        <v>47.034697082055487</v>
      </c>
      <c r="AE1828" s="31">
        <f t="shared" si="1180"/>
        <v>11.650899939183596</v>
      </c>
      <c r="AF1828" s="31">
        <f t="shared" si="1181"/>
        <v>10422.542541661518</v>
      </c>
      <c r="AG1828" s="31">
        <f t="shared" si="1182"/>
        <v>0.11449559655773561</v>
      </c>
      <c r="AH1828" s="31">
        <f t="shared" si="1183"/>
        <v>0.8220328138544214</v>
      </c>
      <c r="AI1828" s="31">
        <f t="shared" si="1183"/>
        <v>2.2730905139953298E-2</v>
      </c>
      <c r="AJ1828" s="31">
        <f t="shared" si="1183"/>
        <v>3.5110043288435588E-2</v>
      </c>
      <c r="AK1828" s="31">
        <f t="shared" si="1164"/>
        <v>4.5127853298795378E-3</v>
      </c>
      <c r="AL1828" s="31">
        <f t="shared" si="1164"/>
        <v>1.1178558295744081E-3</v>
      </c>
      <c r="AM1828" s="31">
        <f t="shared" si="1184"/>
        <v>0.99999999999999978</v>
      </c>
      <c r="AN1828" s="31">
        <f>(Z1828*'Propiedades físicas'!$F$4)/1000</f>
        <v>1049.3951310011112</v>
      </c>
      <c r="AO1828" s="31">
        <f>(AA1828*'Propiedades físicas'!$F$6)/1000</f>
        <v>274.50821001618334</v>
      </c>
      <c r="AP1828" s="31">
        <f>(AB1828*'Propiedades físicas'!$F$9)/1000</f>
        <v>146.16398484682765</v>
      </c>
      <c r="AQ1828" s="31">
        <f>(AC1828*'Propiedades físicas'!$F$5)/1000</f>
        <v>107.75715030742171</v>
      </c>
      <c r="AR1828" s="31">
        <f>(AD1828*'Propiedades físicas'!$F$8)/1000</f>
        <v>16.674740809530302</v>
      </c>
      <c r="AS1828" s="31">
        <f>(AE1828*'Propiedades físicas'!$F$7)/1000</f>
        <v>1.0729313753994174</v>
      </c>
      <c r="AT1828" s="31">
        <f t="shared" si="1185"/>
        <v>1595.5721483564732</v>
      </c>
      <c r="AU1828" s="31">
        <f t="shared" si="1186"/>
        <v>0.65769205866500347</v>
      </c>
      <c r="AV1828" s="31">
        <f t="shared" si="1190"/>
        <v>0.17204374637583256</v>
      </c>
      <c r="AW1828" s="31">
        <f t="shared" si="1190"/>
        <v>9.1606001644854829E-2</v>
      </c>
      <c r="AX1828" s="31">
        <f t="shared" si="1190"/>
        <v>6.7535116113939114E-2</v>
      </c>
      <c r="AY1828" s="31">
        <f t="shared" si="1187"/>
        <v>1.0450634167001599E-2</v>
      </c>
      <c r="AZ1828" s="31">
        <f t="shared" si="1187"/>
        <v>6.7244303336868563E-4</v>
      </c>
      <c r="BA1828" s="31">
        <f t="shared" si="1188"/>
        <v>1.0000000000000004</v>
      </c>
      <c r="BB1828" s="34">
        <f>AU1828*'Propiedades físicas'!$C$4+'Diseño reactor'!AV1828*'Propiedades físicas'!$C$5+'Diseño reactor'!AW1828*'Propiedades físicas'!$C$8+'Diseño reactor'!AX1828*'Propiedades físicas'!$C$9+'Diseño reactor'!AY1828*'Propiedades físicas'!$C$7+'Diseño reactor'!AZ1828*'Propiedades físicas'!$C$6</f>
        <v>875.44583157189788</v>
      </c>
      <c r="BC1828" s="45">
        <f>AU1828*'Propiedades físicas'!$L$4+'Diseño reactor'!AV1828*'Propiedades físicas'!$L$5+'Diseño reactor'!AW1828*'Propiedades físicas'!$L$8+AX1828*'Propiedades físicas'!$L$9+'Diseño reactor'!AY1828*'Propiedades físicas'!$L$7+'Diseño reactor'!AZ1828*'Propiedades físicas'!$L$6</f>
        <v>2.0957079251598274</v>
      </c>
      <c r="BD1828" s="29">
        <f t="shared" si="1165"/>
        <v>1.767611725833895</v>
      </c>
      <c r="BE1828" s="58">
        <f t="shared" si="1166"/>
        <v>41.587593234430408</v>
      </c>
      <c r="BF1828" s="30">
        <f>AU1828*'Propiedades físicas'!$I$4+'Diseño reactor'!AV1828*'Propiedades físicas'!$I$5+'Diseño reactor'!AW1828*'Propiedades físicas'!$I$8+'Diseño reactor'!AX1828*'Propiedades físicas'!$I$9+'Diseño reactor'!AY1828*'Propiedades físicas'!$I$7+'Diseño reactor'!AZ1828*'Propiedades físicas'!$I$6</f>
        <v>1.9942500779991459E-2</v>
      </c>
      <c r="BG1828" s="24">
        <f>AU1828*'Propiedades físicas'!$O$4+'Diseño reactor'!AV1828*'Propiedades físicas'!$O$5+'Diseño reactor'!AW1828*'Propiedades físicas'!$O$8+'Diseño reactor'!AX1828*'Propiedades físicas'!$O$9+'Diseño reactor'!AY1828*'Propiedades físicas'!$O$7+'Diseño reactor'!AZ1828*'Propiedades físicas'!$O$6</f>
        <v>0.15339956410234934</v>
      </c>
      <c r="BH1828" s="54">
        <f t="shared" si="1167"/>
        <v>41215.812056611117</v>
      </c>
      <c r="BI1828" s="34">
        <f t="shared" si="1189"/>
        <v>272.4496459732382</v>
      </c>
      <c r="BJ1828" s="27">
        <f t="shared" si="1168"/>
        <v>4795.8215270892097</v>
      </c>
      <c r="BK1828" s="34">
        <f t="shared" si="1169"/>
        <v>565.90533212934474</v>
      </c>
      <c r="BL1828" s="27">
        <f t="shared" si="1170"/>
        <v>105.57770904413375</v>
      </c>
      <c r="BM1828" s="34">
        <f t="shared" si="1171"/>
        <v>1.1054421768707483</v>
      </c>
      <c r="BN1828" s="45">
        <f t="shared" si="1172"/>
        <v>1938.8954940356198</v>
      </c>
      <c r="BO1828" s="45">
        <f t="shared" si="1173"/>
        <v>105.22134895799171</v>
      </c>
      <c r="BP1828" s="66">
        <f t="shared" si="1174"/>
        <v>6.6882080070334302</v>
      </c>
    </row>
    <row r="1829" spans="8:68">
      <c r="H1829" s="68">
        <v>1824</v>
      </c>
      <c r="I1829" s="31">
        <f>('Propiedades físicas'!$C$10*'Diseño reactor'!H1829)/1000</f>
        <v>1596.4473936380734</v>
      </c>
      <c r="J1829" s="31">
        <f t="shared" si="1151"/>
        <v>0.285634216208554</v>
      </c>
      <c r="K1829" s="31">
        <f>(I1829*1000)/'Propiedades físicas'!$F$10</f>
        <v>10428.259789353049</v>
      </c>
      <c r="L1829" s="31">
        <f t="shared" si="1152"/>
        <v>1489.7513984790069</v>
      </c>
      <c r="M1829" s="31">
        <f t="shared" si="1153"/>
        <v>8938.5083908740417</v>
      </c>
      <c r="N1829" s="31">
        <f t="shared" si="1154"/>
        <v>0.81674967021875378</v>
      </c>
      <c r="O1829" s="32">
        <f t="shared" si="1155"/>
        <v>4.9004980213125231</v>
      </c>
      <c r="P1829" s="33">
        <f t="shared" si="1156"/>
        <v>0.65467094188740571</v>
      </c>
      <c r="Q1829" s="31">
        <f t="shared" si="1157"/>
        <v>4.6998731732120822</v>
      </c>
      <c r="R1829" s="31">
        <f t="shared" si="1158"/>
        <v>0.1299152452772673</v>
      </c>
      <c r="S1829" s="31">
        <f t="shared" si="1159"/>
        <v>0.2006248481004409</v>
      </c>
      <c r="T1829" s="31">
        <f t="shared" si="1160"/>
        <v>2.578084633906861E-2</v>
      </c>
      <c r="U1829" s="31">
        <f t="shared" si="1161"/>
        <v>6.3826367150121317E-3</v>
      </c>
      <c r="V1829" s="47">
        <f t="shared" si="1175"/>
        <v>6.4831491332539208E-4</v>
      </c>
      <c r="W1829" s="31">
        <f t="shared" si="1162"/>
        <v>0.19844357976653698</v>
      </c>
      <c r="X1829" s="34">
        <f>(S1829*H1829*'Propiedades físicas'!$F$5*60*24*365)/(1000000)</f>
        <v>56637.746823810667</v>
      </c>
      <c r="Y1829" s="34">
        <f>(U1829*H1829*'Propiedades físicas'!$F$7*60*24*365)/(1000000)</f>
        <v>563.49853281115293</v>
      </c>
      <c r="Z1829" s="31">
        <f t="shared" si="1176"/>
        <v>1194.1197980026279</v>
      </c>
      <c r="AA1829" s="31">
        <f t="shared" si="1177"/>
        <v>8572.5686679388382</v>
      </c>
      <c r="AB1829" s="31">
        <f t="shared" si="1178"/>
        <v>236.96540738573557</v>
      </c>
      <c r="AC1829" s="31">
        <f t="shared" si="1179"/>
        <v>365.9397229352042</v>
      </c>
      <c r="AD1829" s="31">
        <f t="shared" si="1163"/>
        <v>47.024263722461143</v>
      </c>
      <c r="AE1829" s="31">
        <f t="shared" si="1180"/>
        <v>11.641929368182128</v>
      </c>
      <c r="AF1829" s="31">
        <f t="shared" si="1181"/>
        <v>10428.259789353051</v>
      </c>
      <c r="AG1829" s="31">
        <f t="shared" si="1182"/>
        <v>0.11450806003335182</v>
      </c>
      <c r="AH1829" s="31">
        <f t="shared" si="1183"/>
        <v>0.82205169808784206</v>
      </c>
      <c r="AI1829" s="31">
        <f t="shared" si="1183"/>
        <v>2.2723389345139861E-2</v>
      </c>
      <c r="AJ1829" s="31">
        <f t="shared" si="1183"/>
        <v>3.5091159055014913E-2</v>
      </c>
      <c r="AK1829" s="31">
        <f t="shared" si="1164"/>
        <v>4.509310726078338E-3</v>
      </c>
      <c r="AL1829" s="31">
        <f t="shared" si="1164"/>
        <v>1.1163827525727925E-3</v>
      </c>
      <c r="AM1829" s="31">
        <f t="shared" si="1184"/>
        <v>0.99999999999999967</v>
      </c>
      <c r="AN1829" s="31">
        <f>(Z1829*'Propiedades físicas'!$F$4)/1000</f>
        <v>1050.0850679675509</v>
      </c>
      <c r="AO1829" s="31">
        <f>(AA1829*'Propiedades físicas'!$F$6)/1000</f>
        <v>274.66510012076037</v>
      </c>
      <c r="AP1829" s="31">
        <f>(AB1829*'Propiedades físicas'!$F$9)/1000</f>
        <v>146.19580808662954</v>
      </c>
      <c r="AQ1829" s="31">
        <f>(AC1829*'Propiedades físicas'!$F$5)/1000</f>
        <v>107.7582702127296</v>
      </c>
      <c r="AR1829" s="31">
        <f>(AD1829*'Propiedades físicas'!$F$8)/1000</f>
        <v>16.671041974886919</v>
      </c>
      <c r="AS1829" s="31">
        <f>(AE1829*'Propiedades físicas'!$F$7)/1000</f>
        <v>1.0721052755158922</v>
      </c>
      <c r="AT1829" s="31">
        <f t="shared" si="1185"/>
        <v>1596.4473936380734</v>
      </c>
      <c r="AU1829" s="31">
        <f t="shared" si="1186"/>
        <v>0.65776365206407361</v>
      </c>
      <c r="AV1829" s="31">
        <f t="shared" si="1190"/>
        <v>0.17204769866850309</v>
      </c>
      <c r="AW1829" s="31">
        <f t="shared" si="1190"/>
        <v>9.1575712841668003E-2</v>
      </c>
      <c r="AX1829" s="31">
        <f t="shared" si="1190"/>
        <v>6.7498791781146039E-2</v>
      </c>
      <c r="AY1829" s="31">
        <f t="shared" si="1187"/>
        <v>1.0442587736571775E-2</v>
      </c>
      <c r="AZ1829" s="31">
        <f t="shared" si="1187"/>
        <v>6.7155690803736342E-4</v>
      </c>
      <c r="BA1829" s="31">
        <f t="shared" si="1188"/>
        <v>0.99999999999999989</v>
      </c>
      <c r="BB1829" s="34">
        <f>AU1829*'Propiedades físicas'!$C$4+'Diseño reactor'!AV1829*'Propiedades físicas'!$C$5+'Diseño reactor'!AW1829*'Propiedades físicas'!$C$8+'Diseño reactor'!AX1829*'Propiedades físicas'!$C$9+'Diseño reactor'!AY1829*'Propiedades físicas'!$C$7+'Diseño reactor'!AZ1829*'Propiedades físicas'!$C$6</f>
        <v>875.44554780354599</v>
      </c>
      <c r="BC1829" s="45">
        <f>AU1829*'Propiedades físicas'!$L$4+'Diseño reactor'!AV1829*'Propiedades físicas'!$L$5+'Diseño reactor'!AW1829*'Propiedades físicas'!$L$8+AX1829*'Propiedades físicas'!$L$9+'Diseño reactor'!AY1829*'Propiedades físicas'!$L$7+'Diseño reactor'!AZ1829*'Propiedades físicas'!$L$6</f>
        <v>2.0957598243907545</v>
      </c>
      <c r="BD1829" s="29">
        <f t="shared" si="1165"/>
        <v>1.7667917681583192</v>
      </c>
      <c r="BE1829" s="58">
        <f t="shared" si="1166"/>
        <v>41.586704527835323</v>
      </c>
      <c r="BF1829" s="30">
        <f>AU1829*'Propiedades físicas'!$I$4+'Diseño reactor'!AV1829*'Propiedades físicas'!$I$5+'Diseño reactor'!AW1829*'Propiedades físicas'!$I$8+'Diseño reactor'!AX1829*'Propiedades físicas'!$I$9+'Diseño reactor'!AY1829*'Propiedades físicas'!$I$7+'Diseño reactor'!AZ1829*'Propiedades físicas'!$I$6</f>
        <v>1.9942628845341596E-2</v>
      </c>
      <c r="BG1829" s="24">
        <f>AU1829*'Propiedades físicas'!$O$4+'Diseño reactor'!AV1829*'Propiedades físicas'!$O$5+'Diseño reactor'!AW1829*'Propiedades físicas'!$O$8+'Diseño reactor'!AX1829*'Propiedades físicas'!$O$9+'Diseño reactor'!AY1829*'Propiedades físicas'!$O$7+'Diseño reactor'!AZ1829*'Propiedades físicas'!$O$6</f>
        <v>0.15340203837503738</v>
      </c>
      <c r="BH1829" s="54">
        <f t="shared" si="1167"/>
        <v>41215.534021834566</v>
      </c>
      <c r="BI1829" s="34">
        <f t="shared" si="1189"/>
        <v>272.45374813483744</v>
      </c>
      <c r="BJ1829" s="27">
        <f t="shared" si="1168"/>
        <v>4795.8240285448683</v>
      </c>
      <c r="BK1829" s="34">
        <f t="shared" si="1169"/>
        <v>565.91475512828174</v>
      </c>
      <c r="BL1829" s="27">
        <f t="shared" si="1170"/>
        <v>105.57803701869186</v>
      </c>
      <c r="BM1829" s="34">
        <f t="shared" si="1171"/>
        <v>1.1054421768707483</v>
      </c>
      <c r="BN1829" s="45">
        <f t="shared" si="1172"/>
        <v>1940.083325308957</v>
      </c>
      <c r="BO1829" s="45">
        <f t="shared" si="1173"/>
        <v>105.23207266456706</v>
      </c>
      <c r="BP1829" s="66">
        <f t="shared" si="1174"/>
        <v>6.6882058391074501</v>
      </c>
    </row>
    <row r="1830" spans="8:68">
      <c r="H1830" s="68">
        <v>1825</v>
      </c>
      <c r="I1830" s="31">
        <f>('Propiedades físicas'!$C$10*'Diseño reactor'!H1830)/1000</f>
        <v>1597.3226389196732</v>
      </c>
      <c r="J1830" s="31">
        <f t="shared" si="1151"/>
        <v>0.28547770430926167</v>
      </c>
      <c r="K1830" s="31">
        <f>(I1830*1000)/'Propiedades físicas'!$F$10</f>
        <v>10433.97703704458</v>
      </c>
      <c r="L1830" s="31">
        <f t="shared" si="1152"/>
        <v>1490.5681481492256</v>
      </c>
      <c r="M1830" s="31">
        <f t="shared" si="1153"/>
        <v>8943.4088888953538</v>
      </c>
      <c r="N1830" s="31">
        <f t="shared" si="1154"/>
        <v>0.81674967021875378</v>
      </c>
      <c r="O1830" s="32">
        <f t="shared" si="1155"/>
        <v>4.9004980213125222</v>
      </c>
      <c r="P1830" s="33">
        <f t="shared" si="1156"/>
        <v>0.654742136064559</v>
      </c>
      <c r="Q1830" s="31">
        <f t="shared" si="1157"/>
        <v>4.699981024393149</v>
      </c>
      <c r="R1830" s="31">
        <f t="shared" si="1158"/>
        <v>0.12987230094902816</v>
      </c>
      <c r="S1830" s="31">
        <f t="shared" si="1159"/>
        <v>0.20051699691937419</v>
      </c>
      <c r="T1830" s="31">
        <f t="shared" si="1160"/>
        <v>2.5761003645153886E-2</v>
      </c>
      <c r="U1830" s="31">
        <f t="shared" si="1161"/>
        <v>6.3742295600127553E-3</v>
      </c>
      <c r="V1830" s="47">
        <f t="shared" si="1175"/>
        <v>6.4838541629694193E-4</v>
      </c>
      <c r="W1830" s="31">
        <f t="shared" si="1162"/>
        <v>0.1983564120825462</v>
      </c>
      <c r="X1830" s="34">
        <f>(S1830*H1830*'Propiedades físicas'!$F$5*60*24*365)/(1000000)</f>
        <v>56638.334412269578</v>
      </c>
      <c r="Y1830" s="34">
        <f>(U1830*H1830*'Propiedades físicas'!$F$7*60*24*365)/(1000000)</f>
        <v>563.06482599016999</v>
      </c>
      <c r="Z1830" s="31">
        <f t="shared" si="1176"/>
        <v>1194.9043983178201</v>
      </c>
      <c r="AA1830" s="31">
        <f t="shared" si="1177"/>
        <v>8577.4653695174966</v>
      </c>
      <c r="AB1830" s="31">
        <f t="shared" si="1178"/>
        <v>237.01694923197638</v>
      </c>
      <c r="AC1830" s="31">
        <f t="shared" si="1179"/>
        <v>365.94351937785791</v>
      </c>
      <c r="AD1830" s="31">
        <f t="shared" si="1163"/>
        <v>47.013831652405841</v>
      </c>
      <c r="AE1830" s="31">
        <f t="shared" si="1180"/>
        <v>11.632968947023278</v>
      </c>
      <c r="AF1830" s="31">
        <f t="shared" si="1181"/>
        <v>10433.97703704458</v>
      </c>
      <c r="AG1830" s="31">
        <f t="shared" si="1182"/>
        <v>0.11452051255963624</v>
      </c>
      <c r="AH1830" s="31">
        <f t="shared" si="1183"/>
        <v>0.82207056226635711</v>
      </c>
      <c r="AI1830" s="31">
        <f t="shared" si="1183"/>
        <v>2.2715877981183609E-2</v>
      </c>
      <c r="AJ1830" s="31">
        <f t="shared" si="1183"/>
        <v>3.5072294876500057E-2</v>
      </c>
      <c r="AK1830" s="31">
        <f t="shared" si="1164"/>
        <v>4.5058400536524936E-3</v>
      </c>
      <c r="AL1830" s="31">
        <f t="shared" si="1164"/>
        <v>1.1149122626704872E-3</v>
      </c>
      <c r="AM1830" s="31">
        <f t="shared" si="1184"/>
        <v>1</v>
      </c>
      <c r="AN1830" s="31">
        <f>(Z1830*'Propiedades físicas'!$F$4)/1000</f>
        <v>1050.7750297927246</v>
      </c>
      <c r="AO1830" s="31">
        <f>(AA1830*'Propiedades físicas'!$F$6)/1000</f>
        <v>274.8219904393406</v>
      </c>
      <c r="AP1830" s="31">
        <f>(AB1830*'Propiedades físicas'!$F$9)/1000</f>
        <v>146.2276068286678</v>
      </c>
      <c r="AQ1830" s="31">
        <f>(AC1830*'Propiedades físicas'!$F$5)/1000</f>
        <v>107.75938815119783</v>
      </c>
      <c r="AR1830" s="31">
        <f>(AD1830*'Propiedades físicas'!$F$8)/1000</f>
        <v>16.667343597410913</v>
      </c>
      <c r="AS1830" s="31">
        <f>(AE1830*'Propiedades físicas'!$F$7)/1000</f>
        <v>1.0712801103313736</v>
      </c>
      <c r="AT1830" s="31">
        <f t="shared" si="1185"/>
        <v>1597.3226389196732</v>
      </c>
      <c r="AU1830" s="31">
        <f t="shared" si="1186"/>
        <v>0.65783518256737505</v>
      </c>
      <c r="AV1830" s="31">
        <f t="shared" si="1190"/>
        <v>0.17205164676387019</v>
      </c>
      <c r="AW1830" s="31">
        <f t="shared" si="1190"/>
        <v>9.1545441894924126E-2</v>
      </c>
      <c r="AX1830" s="31">
        <f t="shared" si="1190"/>
        <v>6.7462506024505722E-2</v>
      </c>
      <c r="AY1830" s="31">
        <f t="shared" si="1187"/>
        <v>1.0434550410356444E-2</v>
      </c>
      <c r="AZ1830" s="31">
        <f t="shared" si="1187"/>
        <v>6.7067233896836204E-4</v>
      </c>
      <c r="BA1830" s="31">
        <f t="shared" si="1188"/>
        <v>0.99999999999999989</v>
      </c>
      <c r="BB1830" s="34">
        <f>AU1830*'Propiedades físicas'!$C$4+'Diseño reactor'!AV1830*'Propiedades físicas'!$C$5+'Diseño reactor'!AW1830*'Propiedades físicas'!$C$8+'Diseño reactor'!AX1830*'Propiedades físicas'!$C$9+'Diseño reactor'!AY1830*'Propiedades físicas'!$C$7+'Diseño reactor'!AZ1830*'Propiedades físicas'!$C$6</f>
        <v>875.44526450593503</v>
      </c>
      <c r="BC1830" s="45">
        <f>AU1830*'Propiedades físicas'!$L$4+'Diseño reactor'!AV1830*'Propiedades físicas'!$L$5+'Diseño reactor'!AW1830*'Propiedades físicas'!$L$8+AX1830*'Propiedades físicas'!$L$9+'Diseño reactor'!AY1830*'Propiedades físicas'!$L$7+'Diseño reactor'!AZ1830*'Propiedades físicas'!$L$6</f>
        <v>2.0958116759840975</v>
      </c>
      <c r="BD1830" s="29">
        <f t="shared" si="1165"/>
        <v>1.7659725721554749</v>
      </c>
      <c r="BE1830" s="58">
        <f t="shared" si="1166"/>
        <v>41.585816661125286</v>
      </c>
      <c r="BF1830" s="30">
        <f>AU1830*'Propiedades físicas'!$I$4+'Diseño reactor'!AV1830*'Propiedades físicas'!$I$5+'Diseño reactor'!AW1830*'Propiedades físicas'!$I$8+'Diseño reactor'!AX1830*'Propiedades físicas'!$I$9+'Diseño reactor'!AY1830*'Propiedades físicas'!$I$7+'Diseño reactor'!AZ1830*'Propiedades físicas'!$I$6</f>
        <v>1.9942756688889084E-2</v>
      </c>
      <c r="BG1830" s="24">
        <f>AU1830*'Propiedades físicas'!$O$4+'Diseño reactor'!AV1830*'Propiedades físicas'!$O$5+'Diseño reactor'!AW1830*'Propiedades físicas'!$O$8+'Diseño reactor'!AX1830*'Propiedades físicas'!$O$9+'Diseño reactor'!AY1830*'Propiedades físicas'!$O$7+'Diseño reactor'!AZ1830*'Propiedades físicas'!$O$6</f>
        <v>0.15340451050754836</v>
      </c>
      <c r="BH1830" s="54">
        <f t="shared" si="1167"/>
        <v>41215.256471185661</v>
      </c>
      <c r="BI1830" s="34">
        <f t="shared" si="1189"/>
        <v>272.45784482867009</v>
      </c>
      <c r="BJ1830" s="27">
        <f t="shared" si="1168"/>
        <v>4795.8265349681215</v>
      </c>
      <c r="BK1830" s="34">
        <f t="shared" si="1169"/>
        <v>565.92417082761256</v>
      </c>
      <c r="BL1830" s="27">
        <f t="shared" si="1170"/>
        <v>105.57836473030763</v>
      </c>
      <c r="BM1830" s="34">
        <f t="shared" si="1171"/>
        <v>1.1054421768707483</v>
      </c>
      <c r="BN1830" s="45">
        <f t="shared" si="1172"/>
        <v>1941.2711871870367</v>
      </c>
      <c r="BO1830" s="45">
        <f t="shared" si="1173"/>
        <v>105.24278695191299</v>
      </c>
      <c r="BP1830" s="66">
        <f t="shared" si="1174"/>
        <v>6.6882036747778217</v>
      </c>
    </row>
    <row r="1831" spans="8:68">
      <c r="H1831" s="68">
        <v>1826</v>
      </c>
      <c r="I1831" s="31">
        <f>('Propiedades físicas'!$C$10*'Diseño reactor'!H1831)/1000</f>
        <v>1598.1978842012732</v>
      </c>
      <c r="J1831" s="31">
        <f t="shared" si="1151"/>
        <v>0.28532136383592688</v>
      </c>
      <c r="K1831" s="31">
        <f>(I1831*1000)/'Propiedades físicas'!$F$10</f>
        <v>10439.694284736112</v>
      </c>
      <c r="L1831" s="31">
        <f t="shared" si="1152"/>
        <v>1491.3848978194444</v>
      </c>
      <c r="M1831" s="31">
        <f t="shared" si="1153"/>
        <v>8948.309386916666</v>
      </c>
      <c r="N1831" s="31">
        <f t="shared" si="1154"/>
        <v>0.81674967021875378</v>
      </c>
      <c r="O1831" s="32">
        <f t="shared" si="1155"/>
        <v>4.9004980213125222</v>
      </c>
      <c r="P1831" s="33">
        <f t="shared" si="1156"/>
        <v>0.65481326772412618</v>
      </c>
      <c r="Q1831" s="31">
        <f t="shared" si="1157"/>
        <v>4.7000887610957021</v>
      </c>
      <c r="R1831" s="31">
        <f t="shared" si="1158"/>
        <v>0.12982938193607813</v>
      </c>
      <c r="S1831" s="31">
        <f t="shared" si="1159"/>
        <v>0.20040926021682109</v>
      </c>
      <c r="T1831" s="31">
        <f t="shared" si="1160"/>
        <v>2.5741183394905439E-2</v>
      </c>
      <c r="U1831" s="31">
        <f t="shared" si="1161"/>
        <v>6.3658371636440289E-3</v>
      </c>
      <c r="V1831" s="47">
        <f t="shared" si="1175"/>
        <v>6.4845585735787256E-4</v>
      </c>
      <c r="W1831" s="31">
        <f t="shared" si="1162"/>
        <v>0.19826932094292171</v>
      </c>
      <c r="X1831" s="34">
        <f>(S1831*H1831*'Propiedades físicas'!$F$5*60*24*365)/(1000000)</f>
        <v>56638.920969226041</v>
      </c>
      <c r="Y1831" s="34">
        <f>(U1831*H1831*'Propiedades físicas'!$F$7*60*24*365)/(1000000)</f>
        <v>562.63160972612411</v>
      </c>
      <c r="Z1831" s="31">
        <f t="shared" si="1176"/>
        <v>1195.6890268642544</v>
      </c>
      <c r="AA1831" s="31">
        <f t="shared" si="1177"/>
        <v>8582.3620777607521</v>
      </c>
      <c r="AB1831" s="31">
        <f t="shared" si="1178"/>
        <v>237.06845141527864</v>
      </c>
      <c r="AC1831" s="31">
        <f t="shared" si="1179"/>
        <v>365.94730915591532</v>
      </c>
      <c r="AD1831" s="31">
        <f t="shared" si="1163"/>
        <v>47.003400879097335</v>
      </c>
      <c r="AE1831" s="31">
        <f t="shared" si="1180"/>
        <v>11.624018660813997</v>
      </c>
      <c r="AF1831" s="31">
        <f t="shared" si="1181"/>
        <v>10439.694284736112</v>
      </c>
      <c r="AG1831" s="31">
        <f t="shared" si="1182"/>
        <v>0.11453295415101117</v>
      </c>
      <c r="AH1831" s="31">
        <f t="shared" si="1183"/>
        <v>0.82208940642151107</v>
      </c>
      <c r="AI1831" s="31">
        <f t="shared" si="1183"/>
        <v>2.2708371045107777E-2</v>
      </c>
      <c r="AJ1831" s="31">
        <f t="shared" si="1183"/>
        <v>3.5053450721346052E-2</v>
      </c>
      <c r="AK1831" s="31">
        <f t="shared" si="1164"/>
        <v>4.5023733068334255E-3</v>
      </c>
      <c r="AL1831" s="31">
        <f t="shared" si="1164"/>
        <v>1.1134443541904755E-3</v>
      </c>
      <c r="AM1831" s="31">
        <f t="shared" si="1184"/>
        <v>1</v>
      </c>
      <c r="AN1831" s="31">
        <f>(Z1831*'Propiedades físicas'!$F$4)/1000</f>
        <v>1051.4650164438879</v>
      </c>
      <c r="AO1831" s="31">
        <f>(AA1831*'Propiedades físicas'!$F$6)/1000</f>
        <v>274.97888097145449</v>
      </c>
      <c r="AP1831" s="31">
        <f>(AB1831*'Propiedades físicas'!$F$9)/1000</f>
        <v>146.25938110065616</v>
      </c>
      <c r="AQ1831" s="31">
        <f>(AC1831*'Propiedades físicas'!$F$5)/1000</f>
        <v>107.7605041271424</v>
      </c>
      <c r="AR1831" s="31">
        <f>(AD1831*'Propiedades físicas'!$F$8)/1000</f>
        <v>16.663645679657581</v>
      </c>
      <c r="AS1831" s="31">
        <f>(AE1831*'Propiedades físicas'!$F$7)/1000</f>
        <v>1.070455878474361</v>
      </c>
      <c r="AT1831" s="31">
        <f t="shared" si="1185"/>
        <v>1598.1978842012727</v>
      </c>
      <c r="AU1831" s="31">
        <f t="shared" si="1186"/>
        <v>0.65790665025775319</v>
      </c>
      <c r="AV1831" s="31">
        <f t="shared" si="1190"/>
        <v>0.17205559066853601</v>
      </c>
      <c r="AW1831" s="31">
        <f t="shared" si="1190"/>
        <v>9.1515188792626795E-2</v>
      </c>
      <c r="AX1831" s="31">
        <f t="shared" si="1190"/>
        <v>6.7426258783340576E-2</v>
      </c>
      <c r="AY1831" s="31">
        <f t="shared" si="1187"/>
        <v>1.0426522174996827E-2</v>
      </c>
      <c r="AZ1831" s="31">
        <f t="shared" si="1187"/>
        <v>6.6978932274668849E-4</v>
      </c>
      <c r="BA1831" s="31">
        <f t="shared" si="1188"/>
        <v>1.0000000000000002</v>
      </c>
      <c r="BB1831" s="34">
        <f>AU1831*'Propiedades físicas'!$C$4+'Diseño reactor'!AV1831*'Propiedades físicas'!$C$5+'Diseño reactor'!AW1831*'Propiedades físicas'!$C$8+'Diseño reactor'!AX1831*'Propiedades físicas'!$C$9+'Diseño reactor'!AY1831*'Propiedades físicas'!$C$7+'Diseño reactor'!AZ1831*'Propiedades físicas'!$C$6</f>
        <v>875.44498167808752</v>
      </c>
      <c r="BC1831" s="45">
        <f>AU1831*'Propiedades físicas'!$L$4+'Diseño reactor'!AV1831*'Propiedades físicas'!$L$5+'Diseño reactor'!AW1831*'Propiedades físicas'!$L$8+AX1831*'Propiedades físicas'!$L$9+'Diseño reactor'!AY1831*'Propiedades físicas'!$L$7+'Diseño reactor'!AZ1831*'Propiedades físicas'!$L$6</f>
        <v>2.0958634800048475</v>
      </c>
      <c r="BD1831" s="29">
        <f t="shared" si="1165"/>
        <v>1.765154136763321</v>
      </c>
      <c r="BE1831" s="58">
        <f t="shared" si="1166"/>
        <v>41.584929633105631</v>
      </c>
      <c r="BF1831" s="30">
        <f>AU1831*'Propiedades físicas'!$I$4+'Diseño reactor'!AV1831*'Propiedades físicas'!$I$5+'Diseño reactor'!AW1831*'Propiedades físicas'!$I$8+'Diseño reactor'!AX1831*'Propiedades físicas'!$I$9+'Diseño reactor'!AY1831*'Propiedades físicas'!$I$7+'Diseño reactor'!AZ1831*'Propiedades físicas'!$I$6</f>
        <v>1.9942884311089547E-2</v>
      </c>
      <c r="BG1831" s="24">
        <f>AU1831*'Propiedades físicas'!$O$4+'Diseño reactor'!AV1831*'Propiedades físicas'!$O$5+'Diseño reactor'!AW1831*'Propiedades físicas'!$O$8+'Diseño reactor'!AX1831*'Propiedades físicas'!$O$9+'Diseño reactor'!AY1831*'Propiedades físicas'!$O$7+'Diseño reactor'!AZ1831*'Propiedades físicas'!$O$6</f>
        <v>0.1534069805025825</v>
      </c>
      <c r="BH1831" s="54">
        <f t="shared" si="1167"/>
        <v>41214.979403658173</v>
      </c>
      <c r="BI1831" s="34">
        <f t="shared" si="1189"/>
        <v>272.46193606470587</v>
      </c>
      <c r="BJ1831" s="27">
        <f t="shared" si="1168"/>
        <v>4795.8290463416279</v>
      </c>
      <c r="BK1831" s="34">
        <f t="shared" si="1169"/>
        <v>565.93357923526844</v>
      </c>
      <c r="BL1831" s="27">
        <f t="shared" si="1170"/>
        <v>105.57869217927809</v>
      </c>
      <c r="BM1831" s="34">
        <f t="shared" si="1171"/>
        <v>1.1054421768707483</v>
      </c>
      <c r="BN1831" s="45">
        <f t="shared" si="1172"/>
        <v>1942.4590796282068</v>
      </c>
      <c r="BO1831" s="45">
        <f t="shared" si="1173"/>
        <v>105.25349183243372</v>
      </c>
      <c r="BP1831" s="66">
        <f t="shared" si="1174"/>
        <v>6.6882015140370825</v>
      </c>
    </row>
    <row r="1832" spans="8:68">
      <c r="H1832" s="68">
        <v>1827</v>
      </c>
      <c r="I1832" s="31">
        <f>('Propiedades físicas'!$C$10*'Diseño reactor'!H1832)/1000</f>
        <v>1599.0731294828727</v>
      </c>
      <c r="J1832" s="31">
        <f t="shared" si="1151"/>
        <v>0.28516519450706218</v>
      </c>
      <c r="K1832" s="31">
        <f>(I1832*1000)/'Propiedades físicas'!$F$10</f>
        <v>10445.411532427643</v>
      </c>
      <c r="L1832" s="31">
        <f t="shared" si="1152"/>
        <v>1492.2016474896632</v>
      </c>
      <c r="M1832" s="31">
        <f t="shared" si="1153"/>
        <v>8953.2098849379781</v>
      </c>
      <c r="N1832" s="31">
        <f t="shared" si="1154"/>
        <v>0.81674967021875378</v>
      </c>
      <c r="O1832" s="32">
        <f t="shared" si="1155"/>
        <v>4.9004980213125222</v>
      </c>
      <c r="P1832" s="33">
        <f t="shared" si="1156"/>
        <v>0.65488433694841897</v>
      </c>
      <c r="Q1832" s="31">
        <f t="shared" si="1157"/>
        <v>4.7001963834997182</v>
      </c>
      <c r="R1832" s="31">
        <f t="shared" si="1158"/>
        <v>0.12978648822139929</v>
      </c>
      <c r="S1832" s="31">
        <f t="shared" si="1159"/>
        <v>0.20030163781280474</v>
      </c>
      <c r="T1832" s="31">
        <f t="shared" si="1160"/>
        <v>2.5721385555400992E-2</v>
      </c>
      <c r="U1832" s="31">
        <f t="shared" si="1161"/>
        <v>6.3574594935344748E-3</v>
      </c>
      <c r="V1832" s="47">
        <f t="shared" si="1175"/>
        <v>6.4852623658969647E-4</v>
      </c>
      <c r="W1832" s="31">
        <f t="shared" si="1162"/>
        <v>0.19818230624688427</v>
      </c>
      <c r="X1832" s="34">
        <f>(S1832*H1832*'Propiedades físicas'!$F$5*60*24*365)/(1000000)</f>
        <v>56639.506496942529</v>
      </c>
      <c r="Y1832" s="34">
        <f>(U1832*H1832*'Propiedades físicas'!$F$7*60*24*365)/(1000000)</f>
        <v>562.19888329942501</v>
      </c>
      <c r="Z1832" s="31">
        <f t="shared" si="1176"/>
        <v>1196.4736836047614</v>
      </c>
      <c r="AA1832" s="31">
        <f t="shared" si="1177"/>
        <v>8587.2587926539854</v>
      </c>
      <c r="AB1832" s="31">
        <f t="shared" si="1178"/>
        <v>237.11991398049651</v>
      </c>
      <c r="AC1832" s="31">
        <f t="shared" si="1179"/>
        <v>365.95109228399429</v>
      </c>
      <c r="AD1832" s="31">
        <f t="shared" si="1163"/>
        <v>46.992971409717612</v>
      </c>
      <c r="AE1832" s="31">
        <f t="shared" si="1180"/>
        <v>11.615078494687486</v>
      </c>
      <c r="AF1832" s="31">
        <f t="shared" si="1181"/>
        <v>10445.411532427643</v>
      </c>
      <c r="AG1832" s="31">
        <f t="shared" si="1182"/>
        <v>0.11454538482187367</v>
      </c>
      <c r="AH1832" s="31">
        <f t="shared" si="1183"/>
        <v>0.82210823058478388</v>
      </c>
      <c r="AI1832" s="31">
        <f t="shared" si="1183"/>
        <v>2.2700868533935773E-2</v>
      </c>
      <c r="AJ1832" s="31">
        <f t="shared" si="1183"/>
        <v>3.5034626558073267E-2</v>
      </c>
      <c r="AK1832" s="31">
        <f t="shared" si="1164"/>
        <v>4.4989104798627173E-3</v>
      </c>
      <c r="AL1832" s="31">
        <f t="shared" si="1164"/>
        <v>1.1119790214706839E-3</v>
      </c>
      <c r="AM1832" s="31">
        <f t="shared" si="1184"/>
        <v>1</v>
      </c>
      <c r="AN1832" s="31">
        <f>(Z1832*'Propiedades físicas'!$F$4)/1000</f>
        <v>1052.1550278883551</v>
      </c>
      <c r="AO1832" s="31">
        <f>(AA1832*'Propiedades físicas'!$F$6)/1000</f>
        <v>275.13577171663371</v>
      </c>
      <c r="AP1832" s="31">
        <f>(AB1832*'Propiedades físicas'!$F$9)/1000</f>
        <v>146.29113093026731</v>
      </c>
      <c r="AQ1832" s="31">
        <f>(AC1832*'Propiedades físicas'!$F$5)/1000</f>
        <v>107.76161814486781</v>
      </c>
      <c r="AR1832" s="31">
        <f>(AD1832*'Propiedades físicas'!$F$8)/1000</f>
        <v>16.659948224173082</v>
      </c>
      <c r="AS1832" s="31">
        <f>(AE1832*'Propiedades físicas'!$F$7)/1000</f>
        <v>1.0696325785757705</v>
      </c>
      <c r="AT1832" s="31">
        <f t="shared" si="1185"/>
        <v>1599.0731294828729</v>
      </c>
      <c r="AU1832" s="31">
        <f t="shared" si="1186"/>
        <v>0.65797805521790831</v>
      </c>
      <c r="AV1832" s="31">
        <f t="shared" si="1190"/>
        <v>0.17205953038908881</v>
      </c>
      <c r="AW1832" s="31">
        <f t="shared" si="1190"/>
        <v>9.1484953522780202E-2</v>
      </c>
      <c r="AX1832" s="31">
        <f t="shared" si="1190"/>
        <v>6.7390049997098647E-2</v>
      </c>
      <c r="AY1832" s="31">
        <f t="shared" si="1187"/>
        <v>1.0418503017157679E-2</v>
      </c>
      <c r="AZ1832" s="31">
        <f t="shared" si="1187"/>
        <v>6.6890785596633779E-4</v>
      </c>
      <c r="BA1832" s="31">
        <f t="shared" si="1188"/>
        <v>0.99999999999999989</v>
      </c>
      <c r="BB1832" s="34">
        <f>AU1832*'Propiedades físicas'!$C$4+'Diseño reactor'!AV1832*'Propiedades físicas'!$C$5+'Diseño reactor'!AW1832*'Propiedades físicas'!$C$8+'Diseño reactor'!AX1832*'Propiedades físicas'!$C$9+'Diseño reactor'!AY1832*'Propiedades físicas'!$C$7+'Diseño reactor'!AZ1832*'Propiedades físicas'!$C$6</f>
        <v>875.44469931902893</v>
      </c>
      <c r="BC1832" s="45">
        <f>AU1832*'Propiedades físicas'!$L$4+'Diseño reactor'!AV1832*'Propiedades físicas'!$L$5+'Diseño reactor'!AW1832*'Propiedades físicas'!$L$8+AX1832*'Propiedades físicas'!$L$9+'Diseño reactor'!AY1832*'Propiedades físicas'!$L$7+'Diseño reactor'!AZ1832*'Propiedades físicas'!$L$6</f>
        <v>2.0959152365178797</v>
      </c>
      <c r="BD1832" s="29">
        <f t="shared" si="1165"/>
        <v>1.7643364609217884</v>
      </c>
      <c r="BE1832" s="58">
        <f t="shared" si="1166"/>
        <v>41.584043442583955</v>
      </c>
      <c r="BF1832" s="30">
        <f>AU1832*'Propiedades físicas'!$I$4+'Diseño reactor'!AV1832*'Propiedades físicas'!$I$5+'Diseño reactor'!AW1832*'Propiedades físicas'!$I$8+'Diseño reactor'!AX1832*'Propiedades físicas'!$I$9+'Diseño reactor'!AY1832*'Propiedades físicas'!$I$7+'Diseño reactor'!AZ1832*'Propiedades físicas'!$I$6</f>
        <v>1.9943011712397478E-2</v>
      </c>
      <c r="BG1832" s="24">
        <f>AU1832*'Propiedades físicas'!$O$4+'Diseño reactor'!AV1832*'Propiedades físicas'!$O$5+'Diseño reactor'!AW1832*'Propiedades físicas'!$O$8+'Diseño reactor'!AX1832*'Propiedades físicas'!$O$9+'Diseño reactor'!AY1832*'Propiedades físicas'!$O$7+'Diseño reactor'!AZ1832*'Propiedades físicas'!$O$6</f>
        <v>0.15340944836283546</v>
      </c>
      <c r="BH1832" s="54">
        <f t="shared" si="1167"/>
        <v>41214.702818248465</v>
      </c>
      <c r="BI1832" s="34">
        <f t="shared" si="1189"/>
        <v>272.4660218528918</v>
      </c>
      <c r="BJ1832" s="27">
        <f t="shared" si="1168"/>
        <v>4795.8315626481062</v>
      </c>
      <c r="BK1832" s="34">
        <f t="shared" si="1169"/>
        <v>565.94298035917006</v>
      </c>
      <c r="BL1832" s="27">
        <f t="shared" si="1170"/>
        <v>105.57901936589984</v>
      </c>
      <c r="BM1832" s="34">
        <f t="shared" si="1171"/>
        <v>1.1054421768707483</v>
      </c>
      <c r="BN1832" s="45">
        <f t="shared" si="1172"/>
        <v>1943.6470025908948</v>
      </c>
      <c r="BO1832" s="45">
        <f t="shared" si="1173"/>
        <v>105.26418731851166</v>
      </c>
      <c r="BP1832" s="66">
        <f t="shared" si="1174"/>
        <v>6.6881993568777824</v>
      </c>
    </row>
    <row r="1833" spans="8:68">
      <c r="H1833" s="68">
        <v>1828</v>
      </c>
      <c r="I1833" s="31">
        <f>('Propiedades físicas'!$C$10*'Diseño reactor'!H1833)/1000</f>
        <v>1599.9483747644726</v>
      </c>
      <c r="J1833" s="31">
        <f t="shared" si="1151"/>
        <v>0.2850091960417957</v>
      </c>
      <c r="K1833" s="31">
        <f>(I1833*1000)/'Propiedades físicas'!$F$10</f>
        <v>10451.128780119176</v>
      </c>
      <c r="L1833" s="31">
        <f t="shared" si="1152"/>
        <v>1493.0183971598822</v>
      </c>
      <c r="M1833" s="31">
        <f t="shared" si="1153"/>
        <v>8958.1103829592921</v>
      </c>
      <c r="N1833" s="31">
        <f t="shared" si="1154"/>
        <v>0.81674967021875389</v>
      </c>
      <c r="O1833" s="32">
        <f t="shared" si="1155"/>
        <v>4.9004980213125231</v>
      </c>
      <c r="P1833" s="33">
        <f t="shared" si="1156"/>
        <v>0.65495534381960452</v>
      </c>
      <c r="Q1833" s="31">
        <f t="shared" si="1157"/>
        <v>4.7003038917848032</v>
      </c>
      <c r="R1833" s="31">
        <f t="shared" si="1158"/>
        <v>0.1297436197879753</v>
      </c>
      <c r="S1833" s="31">
        <f t="shared" si="1159"/>
        <v>0.20019412952772131</v>
      </c>
      <c r="T1833" s="31">
        <f t="shared" si="1160"/>
        <v>2.5701610093776334E-2</v>
      </c>
      <c r="U1833" s="31">
        <f t="shared" si="1161"/>
        <v>6.3490965173977863E-3</v>
      </c>
      <c r="V1833" s="47">
        <f t="shared" si="1175"/>
        <v>6.4859655407378315E-4</v>
      </c>
      <c r="W1833" s="31">
        <f t="shared" si="1162"/>
        <v>0.19809536789383125</v>
      </c>
      <c r="X1833" s="34">
        <f>(S1833*H1833*'Propiedades físicas'!$F$5*60*24*365)/(1000000)</f>
        <v>56640.090997675565</v>
      </c>
      <c r="Y1833" s="34">
        <f>(U1833*H1833*'Propiedades físicas'!$F$7*60*24*365)/(1000000)</f>
        <v>561.76664599175081</v>
      </c>
      <c r="Z1833" s="31">
        <f t="shared" si="1176"/>
        <v>1197.2583685022371</v>
      </c>
      <c r="AA1833" s="31">
        <f t="shared" si="1177"/>
        <v>8592.1555141826211</v>
      </c>
      <c r="AB1833" s="31">
        <f t="shared" si="1178"/>
        <v>237.17133697241886</v>
      </c>
      <c r="AC1833" s="31">
        <f t="shared" si="1179"/>
        <v>365.95486877667457</v>
      </c>
      <c r="AD1833" s="31">
        <f t="shared" si="1163"/>
        <v>46.982543251423138</v>
      </c>
      <c r="AE1833" s="31">
        <f t="shared" si="1180"/>
        <v>11.606148433803153</v>
      </c>
      <c r="AF1833" s="31">
        <f t="shared" si="1181"/>
        <v>10451.128780119176</v>
      </c>
      <c r="AG1833" s="31">
        <f t="shared" si="1182"/>
        <v>0.11455780458659554</v>
      </c>
      <c r="AH1833" s="31">
        <f t="shared" si="1183"/>
        <v>0.82212703478759008</v>
      </c>
      <c r="AI1833" s="31">
        <f t="shared" si="1183"/>
        <v>2.2693370444691274E-2</v>
      </c>
      <c r="AJ1833" s="31">
        <f t="shared" si="1183"/>
        <v>3.5015822355267311E-2</v>
      </c>
      <c r="AK1833" s="31">
        <f t="shared" si="1164"/>
        <v>4.4954515669921149E-3</v>
      </c>
      <c r="AL1833" s="31">
        <f t="shared" si="1164"/>
        <v>1.1105162588639355E-3</v>
      </c>
      <c r="AM1833" s="31">
        <f t="shared" si="1184"/>
        <v>1.0000000000000002</v>
      </c>
      <c r="AN1833" s="31">
        <f>(Z1833*'Propiedades físicas'!$F$4)/1000</f>
        <v>1052.8450640934973</v>
      </c>
      <c r="AO1833" s="31">
        <f>(AA1833*'Propiedades físicas'!$F$6)/1000</f>
        <v>275.29266267441119</v>
      </c>
      <c r="AP1833" s="31">
        <f>(AB1833*'Propiedades físicas'!$F$9)/1000</f>
        <v>146.3228563451338</v>
      </c>
      <c r="AQ1833" s="31">
        <f>(AC1833*'Propiedades físicas'!$F$5)/1000</f>
        <v>107.76273020866738</v>
      </c>
      <c r="AR1833" s="31">
        <f>(AD1833*'Propiedades físicas'!$F$8)/1000</f>
        <v>16.656251233494523</v>
      </c>
      <c r="AS1833" s="31">
        <f>(AE1833*'Propiedades físicas'!$F$7)/1000</f>
        <v>1.0688102092689324</v>
      </c>
      <c r="AT1833" s="31">
        <f t="shared" si="1185"/>
        <v>1599.9483747644733</v>
      </c>
      <c r="AU1833" s="31">
        <f t="shared" si="1186"/>
        <v>0.6580493975303956</v>
      </c>
      <c r="AV1833" s="31">
        <f t="shared" si="1190"/>
        <v>0.17206346593210342</v>
      </c>
      <c r="AW1833" s="31">
        <f t="shared" si="1190"/>
        <v>9.1454736073389761E-2</v>
      </c>
      <c r="AX1833" s="31">
        <f t="shared" si="1190"/>
        <v>6.7353879605353523E-2</v>
      </c>
      <c r="AY1833" s="31">
        <f t="shared" si="1187"/>
        <v>1.0410492923527281E-2</v>
      </c>
      <c r="AZ1833" s="31">
        <f t="shared" si="1187"/>
        <v>6.6802793523026689E-4</v>
      </c>
      <c r="BA1833" s="31">
        <f t="shared" si="1188"/>
        <v>0.99999999999999978</v>
      </c>
      <c r="BB1833" s="34">
        <f>AU1833*'Propiedades físicas'!$C$4+'Diseño reactor'!AV1833*'Propiedades físicas'!$C$5+'Diseño reactor'!AW1833*'Propiedades físicas'!$C$8+'Diseño reactor'!AX1833*'Propiedades físicas'!$C$9+'Diseño reactor'!AY1833*'Propiedades físicas'!$C$7+'Diseño reactor'!AZ1833*'Propiedades físicas'!$C$6</f>
        <v>875.44441742778724</v>
      </c>
      <c r="BC1833" s="45">
        <f>AU1833*'Propiedades físicas'!$L$4+'Diseño reactor'!AV1833*'Propiedades físicas'!$L$5+'Diseño reactor'!AW1833*'Propiedades físicas'!$L$8+AX1833*'Propiedades físicas'!$L$9+'Diseño reactor'!AY1833*'Propiedades físicas'!$L$7+'Diseño reactor'!AZ1833*'Propiedades físicas'!$L$6</f>
        <v>2.0959669455879513</v>
      </c>
      <c r="BD1833" s="29">
        <f t="shared" si="1165"/>
        <v>1.7635195435727806</v>
      </c>
      <c r="BE1833" s="58">
        <f t="shared" si="1166"/>
        <v>41.583158088370141</v>
      </c>
      <c r="BF1833" s="30">
        <f>AU1833*'Propiedades físicas'!$I$4+'Diseño reactor'!AV1833*'Propiedades físicas'!$I$5+'Diseño reactor'!AW1833*'Propiedades físicas'!$I$8+'Diseño reactor'!AX1833*'Propiedades físicas'!$I$9+'Diseño reactor'!AY1833*'Propiedades físicas'!$I$7+'Diseño reactor'!AZ1833*'Propiedades físicas'!$I$6</f>
        <v>1.9943138893266283E-2</v>
      </c>
      <c r="BG1833" s="24">
        <f>AU1833*'Propiedades físicas'!$O$4+'Diseño reactor'!AV1833*'Propiedades físicas'!$O$5+'Diseño reactor'!AW1833*'Propiedades físicas'!$O$8+'Diseño reactor'!AX1833*'Propiedades físicas'!$O$9+'Diseño reactor'!AY1833*'Propiedades físicas'!$O$7+'Diseño reactor'!AZ1833*'Propiedades físicas'!$O$6</f>
        <v>0.15341191409099875</v>
      </c>
      <c r="BH1833" s="54">
        <f t="shared" si="1167"/>
        <v>41214.426713955356</v>
      </c>
      <c r="BI1833" s="34">
        <f t="shared" si="1189"/>
        <v>272.47010220315201</v>
      </c>
      <c r="BJ1833" s="27">
        <f t="shared" si="1168"/>
        <v>4795.8340838703252</v>
      </c>
      <c r="BK1833" s="34">
        <f t="shared" si="1169"/>
        <v>565.95237420722924</v>
      </c>
      <c r="BL1833" s="27">
        <f t="shared" si="1170"/>
        <v>105.57934629046918</v>
      </c>
      <c r="BM1833" s="34">
        <f t="shared" si="1171"/>
        <v>1.1054421768707483</v>
      </c>
      <c r="BN1833" s="45">
        <f t="shared" si="1172"/>
        <v>1944.8349560335996</v>
      </c>
      <c r="BO1833" s="45">
        <f t="shared" si="1173"/>
        <v>105.27487342250753</v>
      </c>
      <c r="BP1833" s="66">
        <f t="shared" si="1174"/>
        <v>6.688197203292499</v>
      </c>
    </row>
    <row r="1834" spans="8:68">
      <c r="H1834" s="68">
        <v>1829</v>
      </c>
      <c r="I1834" s="31">
        <f>('Propiedades físicas'!$C$10*'Diseño reactor'!H1834)/1000</f>
        <v>1600.8236200460724</v>
      </c>
      <c r="J1834" s="31">
        <f t="shared" si="1151"/>
        <v>0.28485336815987017</v>
      </c>
      <c r="K1834" s="31">
        <f>(I1834*1000)/'Propiedades físicas'!$F$10</f>
        <v>10456.846027810705</v>
      </c>
      <c r="L1834" s="31">
        <f t="shared" si="1152"/>
        <v>1493.8351468301007</v>
      </c>
      <c r="M1834" s="31">
        <f t="shared" si="1153"/>
        <v>8963.0108809806043</v>
      </c>
      <c r="N1834" s="31">
        <f t="shared" si="1154"/>
        <v>0.81674967021875378</v>
      </c>
      <c r="O1834" s="32">
        <f t="shared" si="1155"/>
        <v>4.9004980213125231</v>
      </c>
      <c r="P1834" s="33">
        <f t="shared" si="1156"/>
        <v>0.65502628841970534</v>
      </c>
      <c r="Q1834" s="31">
        <f t="shared" si="1157"/>
        <v>4.7004112861301843</v>
      </c>
      <c r="R1834" s="31">
        <f t="shared" si="1158"/>
        <v>0.12970077661879079</v>
      </c>
      <c r="S1834" s="31">
        <f t="shared" si="1159"/>
        <v>0.20008673518233863</v>
      </c>
      <c r="T1834" s="31">
        <f t="shared" si="1160"/>
        <v>2.5681856977225095E-2</v>
      </c>
      <c r="U1834" s="31">
        <f t="shared" si="1161"/>
        <v>6.3407482030325528E-3</v>
      </c>
      <c r="V1834" s="47">
        <f t="shared" si="1175"/>
        <v>6.4866680989135873E-4</v>
      </c>
      <c r="W1834" s="31">
        <f t="shared" si="1162"/>
        <v>0.19800850578333667</v>
      </c>
      <c r="X1834" s="34">
        <f>(S1834*H1834*'Propiedades físicas'!$F$5*60*24*365)/(1000000)</f>
        <v>56640.67447367579</v>
      </c>
      <c r="Y1834" s="34">
        <f>(U1834*H1834*'Propiedades físicas'!$F$7*60*24*365)/(1000000)</f>
        <v>561.33489708604475</v>
      </c>
      <c r="Z1834" s="31">
        <f t="shared" si="1176"/>
        <v>1198.043081519641</v>
      </c>
      <c r="AA1834" s="31">
        <f t="shared" si="1177"/>
        <v>8597.0522423321072</v>
      </c>
      <c r="AB1834" s="31">
        <f t="shared" si="1178"/>
        <v>237.22272043576834</v>
      </c>
      <c r="AC1834" s="31">
        <f t="shared" si="1179"/>
        <v>365.95863864849736</v>
      </c>
      <c r="AD1834" s="31">
        <f t="shared" ref="AD1834:AD1866" si="1191">T1834*$H1834</f>
        <v>46.9721164113447</v>
      </c>
      <c r="AE1834" s="31">
        <f t="shared" si="1180"/>
        <v>11.597228463346539</v>
      </c>
      <c r="AF1834" s="31">
        <f t="shared" si="1181"/>
        <v>10456.846027810705</v>
      </c>
      <c r="AG1834" s="31">
        <f t="shared" si="1182"/>
        <v>0.11457021345952331</v>
      </c>
      <c r="AH1834" s="31">
        <f t="shared" si="1183"/>
        <v>0.82214581906127837</v>
      </c>
      <c r="AI1834" s="31">
        <f t="shared" si="1183"/>
        <v>2.2685876774398143E-2</v>
      </c>
      <c r="AJ1834" s="31">
        <f t="shared" si="1183"/>
        <v>3.4997038081578807E-2</v>
      </c>
      <c r="AK1834" s="31">
        <f t="shared" si="1164"/>
        <v>4.491996562483478E-3</v>
      </c>
      <c r="AL1834" s="31">
        <f t="shared" si="1164"/>
        <v>1.109056060737904E-3</v>
      </c>
      <c r="AM1834" s="31">
        <f t="shared" si="1184"/>
        <v>1</v>
      </c>
      <c r="AN1834" s="31">
        <f>(Z1834*'Propiedades físicas'!$F$4)/1000</f>
        <v>1053.5351250267418</v>
      </c>
      <c r="AO1834" s="31">
        <f>(AA1834*'Propiedades físicas'!$F$6)/1000</f>
        <v>275.44955384432069</v>
      </c>
      <c r="AP1834" s="31">
        <f>(AB1834*'Propiedades físicas'!$F$9)/1000</f>
        <v>146.35455737284724</v>
      </c>
      <c r="AQ1834" s="31">
        <f>(AC1834*'Propiedades físicas'!$F$5)/1000</f>
        <v>107.76384032282303</v>
      </c>
      <c r="AR1834" s="31">
        <f>(AD1834*'Propiedades físicas'!$F$8)/1000</f>
        <v>16.652554710149918</v>
      </c>
      <c r="AS1834" s="31">
        <f>(AE1834*'Propiedades físicas'!$F$7)/1000</f>
        <v>1.0679887691895829</v>
      </c>
      <c r="AT1834" s="31">
        <f t="shared" si="1185"/>
        <v>1600.8236200460719</v>
      </c>
      <c r="AU1834" s="31">
        <f t="shared" si="1186"/>
        <v>0.65812067727762591</v>
      </c>
      <c r="AV1834" s="31">
        <f t="shared" si="1190"/>
        <v>0.17206739730414097</v>
      </c>
      <c r="AW1834" s="31">
        <f t="shared" si="1190"/>
        <v>9.1424536432461637E-2</v>
      </c>
      <c r="AX1834" s="31">
        <f t="shared" si="1190"/>
        <v>6.7317747547803911E-2</v>
      </c>
      <c r="AY1834" s="31">
        <f t="shared" si="1187"/>
        <v>1.040249188081736E-2</v>
      </c>
      <c r="AZ1834" s="31">
        <f t="shared" si="1187"/>
        <v>6.6714955715036612E-4</v>
      </c>
      <c r="BA1834" s="31">
        <f t="shared" si="1188"/>
        <v>1.0000000000000002</v>
      </c>
      <c r="BB1834" s="34">
        <f>AU1834*'Propiedades físicas'!$C$4+'Diseño reactor'!AV1834*'Propiedades físicas'!$C$5+'Diseño reactor'!AW1834*'Propiedades físicas'!$C$8+'Diseño reactor'!AX1834*'Propiedades físicas'!$C$9+'Diseño reactor'!AY1834*'Propiedades físicas'!$C$7+'Diseño reactor'!AZ1834*'Propiedades físicas'!$C$6</f>
        <v>875.44413600339328</v>
      </c>
      <c r="BC1834" s="45">
        <f>AU1834*'Propiedades físicas'!$L$4+'Diseño reactor'!AV1834*'Propiedades físicas'!$L$5+'Diseño reactor'!AW1834*'Propiedades físicas'!$L$8+AX1834*'Propiedades físicas'!$L$9+'Diseño reactor'!AY1834*'Propiedades físicas'!$L$7+'Diseño reactor'!AZ1834*'Propiedades físicas'!$L$6</f>
        <v>2.0960186072797065</v>
      </c>
      <c r="BD1834" s="29">
        <f t="shared" si="1165"/>
        <v>1.7627033836601613</v>
      </c>
      <c r="BE1834" s="58">
        <f t="shared" si="1166"/>
        <v>41.58227356927631</v>
      </c>
      <c r="BF1834" s="30">
        <f>AU1834*'Propiedades físicas'!$I$4+'Diseño reactor'!AV1834*'Propiedades físicas'!$I$5+'Diseño reactor'!AW1834*'Propiedades físicas'!$I$8+'Diseño reactor'!AX1834*'Propiedades físicas'!$I$9+'Diseño reactor'!AY1834*'Propiedades físicas'!$I$7+'Diseño reactor'!AZ1834*'Propiedades físicas'!$I$6</f>
        <v>1.9943265854148254E-2</v>
      </c>
      <c r="BG1834" s="24">
        <f>AU1834*'Propiedades físicas'!$O$4+'Diseño reactor'!AV1834*'Propiedades físicas'!$O$5+'Diseño reactor'!AW1834*'Propiedades físicas'!$O$8+'Diseño reactor'!AX1834*'Propiedades físicas'!$O$9+'Diseño reactor'!AY1834*'Propiedades físicas'!$O$7+'Diseño reactor'!AZ1834*'Propiedades físicas'!$O$6</f>
        <v>0.15341437768975927</v>
      </c>
      <c r="BH1834" s="54">
        <f t="shared" si="1167"/>
        <v>41214.151089780142</v>
      </c>
      <c r="BI1834" s="34">
        <f t="shared" si="1189"/>
        <v>272.47417712538874</v>
      </c>
      <c r="BJ1834" s="27">
        <f t="shared" si="1168"/>
        <v>4795.8366099911163</v>
      </c>
      <c r="BK1834" s="34">
        <f t="shared" si="1169"/>
        <v>565.96176078734754</v>
      </c>
      <c r="BL1834" s="27">
        <f t="shared" si="1170"/>
        <v>105.57967295328189</v>
      </c>
      <c r="BM1834" s="34">
        <f t="shared" si="1171"/>
        <v>1.1054421768707483</v>
      </c>
      <c r="BN1834" s="45">
        <f t="shared" si="1172"/>
        <v>1946.0229399149027</v>
      </c>
      <c r="BO1834" s="45">
        <f t="shared" si="1173"/>
        <v>105.28555015676037</v>
      </c>
      <c r="BP1834" s="66">
        <f t="shared" si="1174"/>
        <v>6.6881950532738257</v>
      </c>
    </row>
    <row r="1835" spans="8:68">
      <c r="H1835" s="68">
        <v>1830</v>
      </c>
      <c r="I1835" s="31">
        <f>('Propiedades físicas'!$C$10*'Diseño reactor'!H1835)/1000</f>
        <v>1601.6988653276724</v>
      </c>
      <c r="J1835" s="31">
        <f t="shared" si="1151"/>
        <v>0.28469771058164073</v>
      </c>
      <c r="K1835" s="31">
        <f>(I1835*1000)/'Propiedades físicas'!$F$10</f>
        <v>10462.563275502238</v>
      </c>
      <c r="L1835" s="31">
        <f t="shared" si="1152"/>
        <v>1494.6518965003197</v>
      </c>
      <c r="M1835" s="31">
        <f t="shared" si="1153"/>
        <v>8967.9113790019182</v>
      </c>
      <c r="N1835" s="31">
        <f t="shared" si="1154"/>
        <v>0.81674967021875389</v>
      </c>
      <c r="O1835" s="32">
        <f t="shared" si="1155"/>
        <v>4.900498021312524</v>
      </c>
      <c r="P1835" s="33">
        <f t="shared" si="1156"/>
        <v>0.65509717083060115</v>
      </c>
      <c r="Q1835" s="31">
        <f t="shared" si="1157"/>
        <v>4.7005185667147291</v>
      </c>
      <c r="R1835" s="31">
        <f t="shared" si="1158"/>
        <v>0.12965795869683203</v>
      </c>
      <c r="S1835" s="31">
        <f t="shared" si="1159"/>
        <v>0.19997945459779559</v>
      </c>
      <c r="T1835" s="31">
        <f t="shared" si="1160"/>
        <v>2.5662126172998758E-2</v>
      </c>
      <c r="U1835" s="31">
        <f t="shared" si="1161"/>
        <v>6.3324145183220222E-3</v>
      </c>
      <c r="V1835" s="47">
        <f t="shared" si="1175"/>
        <v>6.4873700412350799E-4</v>
      </c>
      <c r="W1835" s="31">
        <f t="shared" si="1162"/>
        <v>0.19792171981515053</v>
      </c>
      <c r="X1835" s="34">
        <f>(S1835*H1835*'Propiedades físicas'!$F$5*60*24*365)/(1000000)</f>
        <v>56641.256927187889</v>
      </c>
      <c r="Y1835" s="34">
        <f>(U1835*H1835*'Propiedades físicas'!$F$7*60*24*365)/(1000000)</f>
        <v>560.9036358665137</v>
      </c>
      <c r="Z1835" s="31">
        <f t="shared" si="1176"/>
        <v>1198.82782262</v>
      </c>
      <c r="AA1835" s="31">
        <f t="shared" ref="AA1835:AA1866" si="1192">Q1835*$H1835</f>
        <v>8601.9489770879536</v>
      </c>
      <c r="AB1835" s="31">
        <f t="shared" ref="AB1835:AB1866" si="1193">R1835*$H1835</f>
        <v>237.27406441520262</v>
      </c>
      <c r="AC1835" s="31">
        <f t="shared" ref="AC1835:AC1866" si="1194">S1835*$H1835</f>
        <v>365.96240191396595</v>
      </c>
      <c r="AD1835" s="31">
        <f t="shared" si="1191"/>
        <v>46.961690896587726</v>
      </c>
      <c r="AE1835" s="31">
        <f t="shared" si="1180"/>
        <v>11.588318568529301</v>
      </c>
      <c r="AF1835" s="31">
        <f t="shared" si="1181"/>
        <v>10462.563275502238</v>
      </c>
      <c r="AG1835" s="31">
        <f t="shared" si="1182"/>
        <v>0.11458261145497849</v>
      </c>
      <c r="AH1835" s="31">
        <f t="shared" si="1183"/>
        <v>0.82216458343713394</v>
      </c>
      <c r="AI1835" s="31">
        <f t="shared" si="1183"/>
        <v>2.2678387520080511E-2</v>
      </c>
      <c r="AJ1835" s="31">
        <f t="shared" si="1183"/>
        <v>3.4978273705723276E-2</v>
      </c>
      <c r="AK1835" s="31">
        <f t="shared" si="1164"/>
        <v>4.4885454606087829E-3</v>
      </c>
      <c r="AL1835" s="31">
        <f t="shared" si="1164"/>
        <v>1.1075984214750686E-3</v>
      </c>
      <c r="AM1835" s="31">
        <f t="shared" si="1184"/>
        <v>1</v>
      </c>
      <c r="AN1835" s="31">
        <f>(Z1835*'Propiedades físicas'!$F$4)/1000</f>
        <v>1054.2252106555757</v>
      </c>
      <c r="AO1835" s="31">
        <f>(AA1835*'Propiedades físicas'!$F$6)/1000</f>
        <v>275.60644522589803</v>
      </c>
      <c r="AP1835" s="31">
        <f>(AB1835*'Propiedades físicas'!$F$9)/1000</f>
        <v>146.38623404095924</v>
      </c>
      <c r="AQ1835" s="31">
        <f>(AC1835*'Propiedades físicas'!$F$5)/1000</f>
        <v>107.76494849160557</v>
      </c>
      <c r="AR1835" s="31">
        <f>(AD1835*'Propiedades físicas'!$F$8)/1000</f>
        <v>16.648858656658273</v>
      </c>
      <c r="AS1835" s="31">
        <f>(AE1835*'Propiedades físicas'!$F$7)/1000</f>
        <v>1.0671682569758634</v>
      </c>
      <c r="AT1835" s="31">
        <f t="shared" si="1185"/>
        <v>1601.6988653276726</v>
      </c>
      <c r="AU1835" s="31">
        <f t="shared" si="1186"/>
        <v>0.65819189454186455</v>
      </c>
      <c r="AV1835" s="31">
        <f t="shared" si="1190"/>
        <v>0.17207132451174895</v>
      </c>
      <c r="AW1835" s="31">
        <f t="shared" si="1190"/>
        <v>9.1394354588002921E-2</v>
      </c>
      <c r="AX1835" s="31">
        <f t="shared" si="1190"/>
        <v>6.72816537642731E-2</v>
      </c>
      <c r="AY1835" s="31">
        <f t="shared" si="1187"/>
        <v>1.0394499875763026E-2</v>
      </c>
      <c r="AZ1835" s="31">
        <f t="shared" si="1187"/>
        <v>6.6627271834743046E-4</v>
      </c>
      <c r="BA1835" s="31">
        <f t="shared" si="1188"/>
        <v>0.99999999999999989</v>
      </c>
      <c r="BB1835" s="34">
        <f>AU1835*'Propiedades físicas'!$C$4+'Diseño reactor'!AV1835*'Propiedades físicas'!$C$5+'Diseño reactor'!AW1835*'Propiedades físicas'!$C$8+'Diseño reactor'!AX1835*'Propiedades físicas'!$C$9+'Diseño reactor'!AY1835*'Propiedades físicas'!$C$7+'Diseño reactor'!AZ1835*'Propiedades físicas'!$C$6</f>
        <v>875.44385504487911</v>
      </c>
      <c r="BC1835" s="45">
        <f>AU1835*'Propiedades físicas'!$L$4+'Diseño reactor'!AV1835*'Propiedades físicas'!$L$5+'Diseño reactor'!AW1835*'Propiedades físicas'!$L$8+AX1835*'Propiedades físicas'!$L$9+'Diseño reactor'!AY1835*'Propiedades físicas'!$L$7+'Diseño reactor'!AZ1835*'Propiedades físicas'!$L$6</f>
        <v>2.0960702216576665</v>
      </c>
      <c r="BD1835" s="29">
        <f t="shared" si="1165"/>
        <v>1.7618879801297656</v>
      </c>
      <c r="BE1835" s="58">
        <f t="shared" si="1166"/>
        <v>41.581389884116859</v>
      </c>
      <c r="BF1835" s="30">
        <f>AU1835*'Propiedades físicas'!$I$4+'Diseño reactor'!AV1835*'Propiedades físicas'!$I$5+'Diseño reactor'!AW1835*'Propiedades físicas'!$I$8+'Diseño reactor'!AX1835*'Propiedades físicas'!$I$9+'Diseño reactor'!AY1835*'Propiedades físicas'!$I$7+'Diseño reactor'!AZ1835*'Propiedades físicas'!$I$6</f>
        <v>1.994339259549455E-2</v>
      </c>
      <c r="BG1835" s="24">
        <f>AU1835*'Propiedades físicas'!$O$4+'Diseño reactor'!AV1835*'Propiedades físicas'!$O$5+'Diseño reactor'!AW1835*'Propiedades físicas'!$O$8+'Diseño reactor'!AX1835*'Propiedades físicas'!$O$9+'Diseño reactor'!AY1835*'Propiedades físicas'!$O$7+'Diseño reactor'!AZ1835*'Propiedades físicas'!$O$6</f>
        <v>0.15341683916179966</v>
      </c>
      <c r="BH1835" s="54">
        <f t="shared" si="1167"/>
        <v>41213.875944726635</v>
      </c>
      <c r="BI1835" s="34">
        <f t="shared" si="1189"/>
        <v>272.47824662948005</v>
      </c>
      <c r="BJ1835" s="27">
        <f t="shared" si="1168"/>
        <v>4795.8391409933265</v>
      </c>
      <c r="BK1835" s="34">
        <f t="shared" si="1169"/>
        <v>565.97114010741279</v>
      </c>
      <c r="BL1835" s="27">
        <f t="shared" si="1170"/>
        <v>105.57999935463333</v>
      </c>
      <c r="BM1835" s="34">
        <f t="shared" si="1171"/>
        <v>1.1054421768707483</v>
      </c>
      <c r="BN1835" s="45">
        <f t="shared" si="1172"/>
        <v>1947.2109541934501</v>
      </c>
      <c r="BO1835" s="45">
        <f t="shared" si="1173"/>
        <v>105.29621753358758</v>
      </c>
      <c r="BP1835" s="66">
        <f t="shared" si="1174"/>
        <v>6.6881929068143693</v>
      </c>
    </row>
    <row r="1836" spans="8:68">
      <c r="H1836" s="68">
        <v>1831</v>
      </c>
      <c r="I1836" s="31">
        <f>('Propiedades físicas'!$C$10*'Diseño reactor'!H1836)/1000</f>
        <v>1602.5741106092721</v>
      </c>
      <c r="J1836" s="31">
        <f t="shared" si="1151"/>
        <v>0.28454222302807347</v>
      </c>
      <c r="K1836" s="31">
        <f>(I1836*1000)/'Propiedades físicas'!$F$10</f>
        <v>10468.280523193767</v>
      </c>
      <c r="L1836" s="31">
        <f t="shared" si="1152"/>
        <v>1495.468646170538</v>
      </c>
      <c r="M1836" s="31">
        <f t="shared" si="1153"/>
        <v>8972.8118770232286</v>
      </c>
      <c r="N1836" s="31">
        <f t="shared" si="1154"/>
        <v>0.81674967021875367</v>
      </c>
      <c r="O1836" s="32">
        <f t="shared" si="1155"/>
        <v>4.9004980213125222</v>
      </c>
      <c r="P1836" s="33">
        <f t="shared" si="1156"/>
        <v>0.65516799113402702</v>
      </c>
      <c r="Q1836" s="31">
        <f t="shared" si="1157"/>
        <v>4.7006257337169224</v>
      </c>
      <c r="R1836" s="31">
        <f t="shared" si="1158"/>
        <v>0.12961516600508652</v>
      </c>
      <c r="S1836" s="31">
        <f t="shared" si="1159"/>
        <v>0.19987228759560072</v>
      </c>
      <c r="T1836" s="31">
        <f t="shared" si="1160"/>
        <v>2.5642417648406388E-2</v>
      </c>
      <c r="U1836" s="31">
        <f t="shared" si="1161"/>
        <v>6.32409543123381E-3</v>
      </c>
      <c r="V1836" s="47">
        <f t="shared" si="1175"/>
        <v>6.4880713685117237E-4</v>
      </c>
      <c r="W1836" s="31">
        <f t="shared" si="1162"/>
        <v>0.19783500988919844</v>
      </c>
      <c r="X1836" s="34">
        <f>(S1836*H1836*'Propiedades físicas'!$F$5*60*24*365)/(1000000)</f>
        <v>56641.838360450602</v>
      </c>
      <c r="Y1836" s="34">
        <f>(U1836*H1836*'Propiedades físicas'!$F$7*60*24*365)/(1000000)</f>
        <v>560.47286161862417</v>
      </c>
      <c r="Z1836" s="31">
        <f t="shared" si="1176"/>
        <v>1199.6125917664035</v>
      </c>
      <c r="AA1836" s="31">
        <f t="shared" si="1192"/>
        <v>8606.8457184356848</v>
      </c>
      <c r="AB1836" s="31">
        <f t="shared" si="1193"/>
        <v>237.32536895531342</v>
      </c>
      <c r="AC1836" s="31">
        <f t="shared" si="1194"/>
        <v>365.9661585875449</v>
      </c>
      <c r="AD1836" s="31">
        <f t="shared" si="1191"/>
        <v>46.951266714232098</v>
      </c>
      <c r="AE1836" s="31">
        <f t="shared" si="1180"/>
        <v>11.579418734589106</v>
      </c>
      <c r="AF1836" s="31">
        <f t="shared" si="1181"/>
        <v>10468.280523193767</v>
      </c>
      <c r="AG1836" s="31">
        <f t="shared" si="1182"/>
        <v>0.11459499858725736</v>
      </c>
      <c r="AH1836" s="31">
        <f t="shared" si="1183"/>
        <v>0.82218332794637627</v>
      </c>
      <c r="AI1836" s="31">
        <f t="shared" si="1183"/>
        <v>2.2670902678762744E-2</v>
      </c>
      <c r="AJ1836" s="31">
        <f t="shared" si="1183"/>
        <v>3.4959529196480904E-2</v>
      </c>
      <c r="AK1836" s="31">
        <f t="shared" si="1164"/>
        <v>4.4850982556500826E-3</v>
      </c>
      <c r="AL1836" s="31">
        <f t="shared" si="1164"/>
        <v>1.1061433354726668E-3</v>
      </c>
      <c r="AM1836" s="31">
        <f t="shared" si="1184"/>
        <v>1</v>
      </c>
      <c r="AN1836" s="31">
        <f>(Z1836*'Propiedades físicas'!$F$4)/1000</f>
        <v>1054.9153209475401</v>
      </c>
      <c r="AO1836" s="31">
        <f>(AA1836*'Propiedades físicas'!$F$6)/1000</f>
        <v>275.76333681867936</v>
      </c>
      <c r="AP1836" s="31">
        <f>(AB1836*'Propiedades físicas'!$F$9)/1000</f>
        <v>146.41788637698062</v>
      </c>
      <c r="AQ1836" s="31">
        <f>(AC1836*'Propiedades físicas'!$F$5)/1000</f>
        <v>107.76605471927435</v>
      </c>
      <c r="AR1836" s="31">
        <f>(AD1836*'Propiedades físicas'!$F$8)/1000</f>
        <v>16.645163075529556</v>
      </c>
      <c r="AS1836" s="31">
        <f>(AE1836*'Propiedades físicas'!$F$7)/1000</f>
        <v>1.066348671268311</v>
      </c>
      <c r="AT1836" s="31">
        <f t="shared" si="1185"/>
        <v>1602.5741106092721</v>
      </c>
      <c r="AU1836" s="31">
        <f t="shared" si="1186"/>
        <v>0.65826304940523395</v>
      </c>
      <c r="AV1836" s="31">
        <f t="shared" si="1190"/>
        <v>0.17207524756146142</v>
      </c>
      <c r="AW1836" s="31">
        <f t="shared" si="1190"/>
        <v>9.1364190528021805E-2</v>
      </c>
      <c r="AX1836" s="31">
        <f t="shared" si="1190"/>
        <v>6.7245598194709058E-2</v>
      </c>
      <c r="AY1836" s="31">
        <f t="shared" si="1187"/>
        <v>1.0386516895122773E-2</v>
      </c>
      <c r="AZ1836" s="31">
        <f t="shared" si="1187"/>
        <v>6.6539741545113505E-4</v>
      </c>
      <c r="BA1836" s="31">
        <f t="shared" si="1188"/>
        <v>1.0000000000000002</v>
      </c>
      <c r="BB1836" s="34">
        <f>AU1836*'Propiedades físicas'!$C$4+'Diseño reactor'!AV1836*'Propiedades físicas'!$C$5+'Diseño reactor'!AW1836*'Propiedades físicas'!$C$8+'Diseño reactor'!AX1836*'Propiedades físicas'!$C$9+'Diseño reactor'!AY1836*'Propiedades físicas'!$C$7+'Diseño reactor'!AZ1836*'Propiedades físicas'!$C$6</f>
        <v>875.44357455128068</v>
      </c>
      <c r="BC1836" s="45">
        <f>AU1836*'Propiedades físicas'!$L$4+'Diseño reactor'!AV1836*'Propiedades físicas'!$L$5+'Diseño reactor'!AW1836*'Propiedades físicas'!$L$8+AX1836*'Propiedades físicas'!$L$9+'Diseño reactor'!AY1836*'Propiedades físicas'!$L$7+'Diseño reactor'!AZ1836*'Propiedades físicas'!$L$6</f>
        <v>2.0961217887862427</v>
      </c>
      <c r="BD1836" s="29">
        <f t="shared" si="1165"/>
        <v>1.7610733319293732</v>
      </c>
      <c r="BE1836" s="58">
        <f t="shared" si="1166"/>
        <v>41.580507031708429</v>
      </c>
      <c r="BF1836" s="30">
        <f>AU1836*'Propiedades físicas'!$I$4+'Diseño reactor'!AV1836*'Propiedades físicas'!$I$5+'Diseño reactor'!AW1836*'Propiedades físicas'!$I$8+'Diseño reactor'!AX1836*'Propiedades físicas'!$I$9+'Diseño reactor'!AY1836*'Propiedades físicas'!$I$7+'Diseño reactor'!AZ1836*'Propiedades físicas'!$I$6</f>
        <v>1.9943519117755219E-2</v>
      </c>
      <c r="BG1836" s="24">
        <f>AU1836*'Propiedades físicas'!$O$4+'Diseño reactor'!AV1836*'Propiedades físicas'!$O$5+'Diseño reactor'!AW1836*'Propiedades físicas'!$O$8+'Diseño reactor'!AX1836*'Propiedades físicas'!$O$9+'Diseño reactor'!AY1836*'Propiedades físicas'!$O$7+'Diseño reactor'!AZ1836*'Propiedades físicas'!$O$6</f>
        <v>0.15341929850979819</v>
      </c>
      <c r="BH1836" s="54">
        <f t="shared" si="1167"/>
        <v>41213.601277801201</v>
      </c>
      <c r="BI1836" s="34">
        <f t="shared" si="1189"/>
        <v>272.4823107252825</v>
      </c>
      <c r="BJ1836" s="27">
        <f t="shared" si="1168"/>
        <v>4795.8416768598927</v>
      </c>
      <c r="BK1836" s="34">
        <f t="shared" si="1169"/>
        <v>565.9805121753069</v>
      </c>
      <c r="BL1836" s="27">
        <f t="shared" si="1170"/>
        <v>105.58032549481858</v>
      </c>
      <c r="BM1836" s="34">
        <f t="shared" si="1171"/>
        <v>1.1054421768707483</v>
      </c>
      <c r="BN1836" s="45">
        <f t="shared" si="1172"/>
        <v>1948.3989988279714</v>
      </c>
      <c r="BO1836" s="45">
        <f t="shared" si="1173"/>
        <v>105.30687556528495</v>
      </c>
      <c r="BP1836" s="66">
        <f t="shared" si="1174"/>
        <v>6.6881907639067633</v>
      </c>
    </row>
    <row r="1837" spans="8:68">
      <c r="H1837" s="68">
        <v>1832</v>
      </c>
      <c r="I1837" s="31">
        <f>('Propiedades físicas'!$C$10*'Diseño reactor'!H1837)/1000</f>
        <v>1603.4493558908719</v>
      </c>
      <c r="J1837" s="31">
        <f t="shared" si="1151"/>
        <v>0.28438690522074378</v>
      </c>
      <c r="K1837" s="31">
        <f>(I1837*1000)/'Propiedades físicas'!$F$10</f>
        <v>10473.9977708853</v>
      </c>
      <c r="L1837" s="31">
        <f t="shared" si="1152"/>
        <v>1496.285395840757</v>
      </c>
      <c r="M1837" s="31">
        <f t="shared" si="1153"/>
        <v>8977.7123750445426</v>
      </c>
      <c r="N1837" s="31">
        <f t="shared" si="1154"/>
        <v>0.81674967021875378</v>
      </c>
      <c r="O1837" s="32">
        <f t="shared" si="1155"/>
        <v>4.9004980213125231</v>
      </c>
      <c r="P1837" s="33">
        <f t="shared" si="1156"/>
        <v>0.655238749411576</v>
      </c>
      <c r="Q1837" s="31">
        <f t="shared" si="1157"/>
        <v>4.7007327873148919</v>
      </c>
      <c r="R1837" s="31">
        <f t="shared" si="1158"/>
        <v>0.12957239852654343</v>
      </c>
      <c r="S1837" s="31">
        <f t="shared" si="1159"/>
        <v>0.19976523399763185</v>
      </c>
      <c r="T1837" s="31">
        <f t="shared" si="1160"/>
        <v>2.5622731370814718E-2</v>
      </c>
      <c r="U1837" s="31">
        <f t="shared" si="1161"/>
        <v>6.3157909098196787E-3</v>
      </c>
      <c r="V1837" s="47">
        <f t="shared" si="1175"/>
        <v>6.4887720815515301E-4</v>
      </c>
      <c r="W1837" s="31">
        <f t="shared" si="1162"/>
        <v>0.19774837590558147</v>
      </c>
      <c r="X1837" s="34">
        <f>(S1837*H1837*'Propiedades físicas'!$F$5*60*24*365)/(1000000)</f>
        <v>56642.418775696904</v>
      </c>
      <c r="Y1837" s="34">
        <f>(U1837*H1837*'Propiedades físicas'!$F$7*60*24*365)/(1000000)</f>
        <v>560.04257362910187</v>
      </c>
      <c r="Z1837" s="31">
        <f t="shared" si="1176"/>
        <v>1200.3973889220072</v>
      </c>
      <c r="AA1837" s="31">
        <f t="shared" si="1192"/>
        <v>8611.7424663608817</v>
      </c>
      <c r="AB1837" s="31">
        <f t="shared" si="1193"/>
        <v>237.37663410062754</v>
      </c>
      <c r="AC1837" s="31">
        <f t="shared" si="1194"/>
        <v>365.96990868366157</v>
      </c>
      <c r="AD1837" s="31">
        <f t="shared" si="1191"/>
        <v>46.940843871332561</v>
      </c>
      <c r="AE1837" s="31">
        <f t="shared" si="1180"/>
        <v>11.570528946789651</v>
      </c>
      <c r="AF1837" s="31">
        <f t="shared" si="1181"/>
        <v>10473.997770885298</v>
      </c>
      <c r="AG1837" s="31">
        <f t="shared" si="1182"/>
        <v>0.11460737487063122</v>
      </c>
      <c r="AH1837" s="31">
        <f t="shared" si="1183"/>
        <v>0.82220205262016088</v>
      </c>
      <c r="AI1837" s="31">
        <f t="shared" si="1183"/>
        <v>2.2663422247469475E-2</v>
      </c>
      <c r="AJ1837" s="31">
        <f t="shared" si="1183"/>
        <v>3.4940804522696448E-2</v>
      </c>
      <c r="AK1837" s="31">
        <f t="shared" si="1164"/>
        <v>4.4816549418995114E-3</v>
      </c>
      <c r="AL1837" s="31">
        <f t="shared" si="1164"/>
        <v>1.1046907971426531E-3</v>
      </c>
      <c r="AM1837" s="31">
        <f t="shared" si="1184"/>
        <v>1.0000000000000002</v>
      </c>
      <c r="AN1837" s="31">
        <f>(Z1837*'Propiedades físicas'!$F$4)/1000</f>
        <v>1055.6054558702347</v>
      </c>
      <c r="AO1837" s="31">
        <f>(AA1837*'Propiedades físicas'!$F$6)/1000</f>
        <v>275.92022862220267</v>
      </c>
      <c r="AP1837" s="31">
        <f>(AB1837*'Propiedades físicas'!$F$9)/1000</f>
        <v>146.44951440838216</v>
      </c>
      <c r="AQ1837" s="31">
        <f>(AC1837*'Propiedades físicas'!$F$5)/1000</f>
        <v>107.76715901007783</v>
      </c>
      <c r="AR1837" s="31">
        <f>(AD1837*'Propiedades físicas'!$F$8)/1000</f>
        <v>16.641467969264813</v>
      </c>
      <c r="AS1837" s="31">
        <f>(AE1837*'Propiedades físicas'!$F$7)/1000</f>
        <v>1.0655300107098589</v>
      </c>
      <c r="AT1837" s="31">
        <f t="shared" si="1185"/>
        <v>1603.4493558908721</v>
      </c>
      <c r="AU1837" s="31">
        <f t="shared" si="1186"/>
        <v>0.6583341419497114</v>
      </c>
      <c r="AV1837" s="31">
        <f t="shared" si="1190"/>
        <v>0.17207916645979887</v>
      </c>
      <c r="AW1837" s="31">
        <f t="shared" si="1190"/>
        <v>9.1334044240527448E-2</v>
      </c>
      <c r="AX1837" s="31">
        <f t="shared" si="1190"/>
        <v>6.720958077918382E-2</v>
      </c>
      <c r="AY1837" s="31">
        <f t="shared" si="1187"/>
        <v>1.037854292567841E-2</v>
      </c>
      <c r="AZ1837" s="31">
        <f t="shared" si="1187"/>
        <v>6.6452364510000584E-4</v>
      </c>
      <c r="BA1837" s="31">
        <f t="shared" si="1188"/>
        <v>1</v>
      </c>
      <c r="BB1837" s="34">
        <f>AU1837*'Propiedades físicas'!$C$4+'Diseño reactor'!AV1837*'Propiedades físicas'!$C$5+'Diseño reactor'!AW1837*'Propiedades físicas'!$C$8+'Diseño reactor'!AX1837*'Propiedades físicas'!$C$9+'Diseño reactor'!AY1837*'Propiedades físicas'!$C$7+'Diseño reactor'!AZ1837*'Propiedades físicas'!$C$6</f>
        <v>875.4432945216347</v>
      </c>
      <c r="BC1837" s="45">
        <f>AU1837*'Propiedades físicas'!$L$4+'Diseño reactor'!AV1837*'Propiedades físicas'!$L$5+'Diseño reactor'!AW1837*'Propiedades físicas'!$L$8+AX1837*'Propiedades físicas'!$L$9+'Diseño reactor'!AY1837*'Propiedades físicas'!$L$7+'Diseño reactor'!AZ1837*'Propiedades físicas'!$L$6</f>
        <v>2.0961733087297265</v>
      </c>
      <c r="BD1837" s="29">
        <f t="shared" si="1165"/>
        <v>1.7602594380087275</v>
      </c>
      <c r="BE1837" s="58">
        <f t="shared" si="1166"/>
        <v>41.579625010869904</v>
      </c>
      <c r="BF1837" s="30">
        <f>AU1837*'Propiedades físicas'!$I$4+'Diseño reactor'!AV1837*'Propiedades físicas'!$I$5+'Diseño reactor'!AW1837*'Propiedades físicas'!$I$8+'Diseño reactor'!AX1837*'Propiedades físicas'!$I$9+'Diseño reactor'!AY1837*'Propiedades físicas'!$I$7+'Diseño reactor'!AZ1837*'Propiedades físicas'!$I$6</f>
        <v>1.994364542137923E-2</v>
      </c>
      <c r="BG1837" s="24">
        <f>AU1837*'Propiedades físicas'!$O$4+'Diseño reactor'!AV1837*'Propiedades físicas'!$O$5+'Diseño reactor'!AW1837*'Propiedades físicas'!$O$8+'Diseño reactor'!AX1837*'Propiedades físicas'!$O$9+'Diseño reactor'!AY1837*'Propiedades físicas'!$O$7+'Diseño reactor'!AZ1837*'Propiedades físicas'!$O$6</f>
        <v>0.15342175573642869</v>
      </c>
      <c r="BH1837" s="54">
        <f t="shared" si="1167"/>
        <v>41213.327088012542</v>
      </c>
      <c r="BI1837" s="34">
        <f t="shared" si="1189"/>
        <v>272.48636942262965</v>
      </c>
      <c r="BJ1837" s="27">
        <f t="shared" si="1168"/>
        <v>4795.8442175737873</v>
      </c>
      <c r="BK1837" s="34">
        <f t="shared" si="1169"/>
        <v>565.9898769988996</v>
      </c>
      <c r="BL1837" s="27">
        <f t="shared" si="1170"/>
        <v>105.58065137413223</v>
      </c>
      <c r="BM1837" s="34">
        <f t="shared" si="1171"/>
        <v>1.1054421768707483</v>
      </c>
      <c r="BN1837" s="45">
        <f t="shared" si="1172"/>
        <v>1949.5870737772652</v>
      </c>
      <c r="BO1837" s="45">
        <f t="shared" si="1173"/>
        <v>105.31752426412692</v>
      </c>
      <c r="BP1837" s="66">
        <f t="shared" si="1174"/>
        <v>6.688188624543649</v>
      </c>
    </row>
    <row r="1838" spans="8:68">
      <c r="H1838" s="68">
        <v>1833</v>
      </c>
      <c r="I1838" s="31">
        <f>('Propiedades físicas'!$C$10*'Diseño reactor'!H1838)/1000</f>
        <v>1604.3246011724718</v>
      </c>
      <c r="J1838" s="31">
        <f t="shared" si="1151"/>
        <v>0.28423175688183444</v>
      </c>
      <c r="K1838" s="31">
        <f>(I1838*1000)/'Propiedades físicas'!$F$10</f>
        <v>10479.715018576831</v>
      </c>
      <c r="L1838" s="31">
        <f t="shared" si="1152"/>
        <v>1497.1021455109758</v>
      </c>
      <c r="M1838" s="31">
        <f t="shared" si="1153"/>
        <v>8982.6128730658547</v>
      </c>
      <c r="N1838" s="31">
        <f t="shared" si="1154"/>
        <v>0.81674967021875389</v>
      </c>
      <c r="O1838" s="32">
        <f t="shared" si="1155"/>
        <v>4.9004980213125231</v>
      </c>
      <c r="P1838" s="33">
        <f t="shared" si="1156"/>
        <v>0.65530944574469741</v>
      </c>
      <c r="Q1838" s="31">
        <f t="shared" si="1157"/>
        <v>4.7008397276863896</v>
      </c>
      <c r="R1838" s="31">
        <f t="shared" si="1158"/>
        <v>0.1295296562441933</v>
      </c>
      <c r="S1838" s="31">
        <f t="shared" si="1159"/>
        <v>0.19965829362613477</v>
      </c>
      <c r="T1838" s="31">
        <f t="shared" si="1160"/>
        <v>2.5603067307647838E-2</v>
      </c>
      <c r="U1838" s="31">
        <f t="shared" si="1161"/>
        <v>6.3075009222152466E-3</v>
      </c>
      <c r="V1838" s="47">
        <f t="shared" si="1175"/>
        <v>6.4894721811610816E-4</v>
      </c>
      <c r="W1838" s="31">
        <f t="shared" si="1162"/>
        <v>0.19766181776457542</v>
      </c>
      <c r="X1838" s="34">
        <f>(S1838*H1838*'Propiedades físicas'!$F$5*60*24*365)/(1000000)</f>
        <v>56642.998175153851</v>
      </c>
      <c r="Y1838" s="34">
        <f>(U1838*H1838*'Propiedades físicas'!$F$7*60*24*365)/(1000000)</f>
        <v>559.61277118592727</v>
      </c>
      <c r="Z1838" s="31">
        <f t="shared" si="1176"/>
        <v>1201.1822140500303</v>
      </c>
      <c r="AA1838" s="31">
        <f t="shared" si="1192"/>
        <v>8616.6392208491525</v>
      </c>
      <c r="AB1838" s="31">
        <f t="shared" si="1193"/>
        <v>237.4278598956063</v>
      </c>
      <c r="AC1838" s="31">
        <f t="shared" si="1194"/>
        <v>365.97365221670503</v>
      </c>
      <c r="AD1838" s="31">
        <f t="shared" si="1191"/>
        <v>46.930422374918486</v>
      </c>
      <c r="AE1838" s="31">
        <f t="shared" si="1180"/>
        <v>11.561649190420548</v>
      </c>
      <c r="AF1838" s="31">
        <f t="shared" si="1181"/>
        <v>10479.715018576833</v>
      </c>
      <c r="AG1838" s="31">
        <f t="shared" si="1182"/>
        <v>0.11461974031934632</v>
      </c>
      <c r="AH1838" s="31">
        <f t="shared" si="1183"/>
        <v>0.82222075748957812</v>
      </c>
      <c r="AI1838" s="31">
        <f t="shared" si="1183"/>
        <v>2.2655946223225591E-2</v>
      </c>
      <c r="AJ1838" s="31">
        <f t="shared" si="1183"/>
        <v>3.4922099653279026E-2</v>
      </c>
      <c r="AK1838" s="31">
        <f t="shared" si="1164"/>
        <v>4.4782155136592382E-3</v>
      </c>
      <c r="AL1838" s="31">
        <f t="shared" si="1164"/>
        <v>1.1032408009116496E-3</v>
      </c>
      <c r="AM1838" s="31">
        <f t="shared" si="1184"/>
        <v>1</v>
      </c>
      <c r="AN1838" s="31">
        <f>(Z1838*'Propiedades físicas'!$F$4)/1000</f>
        <v>1056.2956153913156</v>
      </c>
      <c r="AO1838" s="31">
        <f>(AA1838*'Propiedades físicas'!$F$6)/1000</f>
        <v>276.07712063600684</v>
      </c>
      <c r="AP1838" s="31">
        <f>(AB1838*'Propiedades físicas'!$F$9)/1000</f>
        <v>146.4811181625943</v>
      </c>
      <c r="AQ1838" s="31">
        <f>(AC1838*'Propiedades físicas'!$F$5)/1000</f>
        <v>107.76826136825314</v>
      </c>
      <c r="AR1838" s="31">
        <f>(AD1838*'Propiedades físicas'!$F$8)/1000</f>
        <v>16.637773340356095</v>
      </c>
      <c r="AS1838" s="31">
        <f>(AE1838*'Propiedades físicas'!$F$7)/1000</f>
        <v>1.0647122739458281</v>
      </c>
      <c r="AT1838" s="31">
        <f t="shared" si="1185"/>
        <v>1604.3246011724718</v>
      </c>
      <c r="AU1838" s="31">
        <f t="shared" si="1186"/>
        <v>0.6584051722571318</v>
      </c>
      <c r="AV1838" s="31">
        <f t="shared" si="1190"/>
        <v>0.17208308121326835</v>
      </c>
      <c r="AW1838" s="31">
        <f t="shared" si="1190"/>
        <v>9.1303915713530193E-2</v>
      </c>
      <c r="AX1838" s="31">
        <f t="shared" si="1190"/>
        <v>6.7173601457893237E-2</v>
      </c>
      <c r="AY1838" s="31">
        <f t="shared" si="1187"/>
        <v>1.0370577954234999E-2</v>
      </c>
      <c r="AZ1838" s="31">
        <f t="shared" si="1187"/>
        <v>6.6365140394139413E-4</v>
      </c>
      <c r="BA1838" s="31">
        <f t="shared" si="1188"/>
        <v>1</v>
      </c>
      <c r="BB1838" s="34">
        <f>AU1838*'Propiedades físicas'!$C$4+'Diseño reactor'!AV1838*'Propiedades físicas'!$C$5+'Diseño reactor'!AW1838*'Propiedades físicas'!$C$8+'Diseño reactor'!AX1838*'Propiedades físicas'!$C$9+'Diseño reactor'!AY1838*'Propiedades físicas'!$C$7+'Diseño reactor'!AZ1838*'Propiedades físicas'!$C$6</f>
        <v>875.44301495498235</v>
      </c>
      <c r="BC1838" s="45">
        <f>AU1838*'Propiedades físicas'!$L$4+'Diseño reactor'!AV1838*'Propiedades físicas'!$L$5+'Diseño reactor'!AW1838*'Propiedades físicas'!$L$8+AX1838*'Propiedades físicas'!$L$9+'Diseño reactor'!AY1838*'Propiedades físicas'!$L$7+'Diseño reactor'!AZ1838*'Propiedades físicas'!$L$6</f>
        <v>2.0962247815522956</v>
      </c>
      <c r="BD1838" s="29">
        <f t="shared" si="1165"/>
        <v>1.7594462973195093</v>
      </c>
      <c r="BE1838" s="58">
        <f t="shared" si="1166"/>
        <v>41.57874382042241</v>
      </c>
      <c r="BF1838" s="30">
        <f>AU1838*'Propiedades físicas'!$I$4+'Diseño reactor'!AV1838*'Propiedades físicas'!$I$5+'Diseño reactor'!AW1838*'Propiedades físicas'!$I$8+'Diseño reactor'!AX1838*'Propiedades físicas'!$I$9+'Diseño reactor'!AY1838*'Propiedades físicas'!$I$7+'Diseño reactor'!AZ1838*'Propiedades físicas'!$I$6</f>
        <v>1.9943771506814433E-2</v>
      </c>
      <c r="BG1838" s="24">
        <f>AU1838*'Propiedades físicas'!$O$4+'Diseño reactor'!AV1838*'Propiedades físicas'!$O$5+'Diseño reactor'!AW1838*'Propiedades físicas'!$O$8+'Diseño reactor'!AX1838*'Propiedades físicas'!$O$9+'Diseño reactor'!AY1838*'Propiedades físicas'!$O$7+'Diseño reactor'!AZ1838*'Propiedades físicas'!$O$6</f>
        <v>0.15342421084436075</v>
      </c>
      <c r="BH1838" s="54">
        <f t="shared" si="1167"/>
        <v>41213.053374371979</v>
      </c>
      <c r="BI1838" s="34">
        <f t="shared" si="1189"/>
        <v>272.49042273133273</v>
      </c>
      <c r="BJ1838" s="27">
        <f t="shared" si="1168"/>
        <v>4795.8467631180347</v>
      </c>
      <c r="BK1838" s="34">
        <f t="shared" si="1169"/>
        <v>565.9992345860511</v>
      </c>
      <c r="BL1838" s="27">
        <f t="shared" si="1170"/>
        <v>105.5809769928685</v>
      </c>
      <c r="BM1838" s="34">
        <f t="shared" si="1171"/>
        <v>1.1054421768707483</v>
      </c>
      <c r="BN1838" s="45">
        <f t="shared" si="1172"/>
        <v>1950.7751790002078</v>
      </c>
      <c r="BO1838" s="45">
        <f t="shared" si="1173"/>
        <v>105.32816364236615</v>
      </c>
      <c r="BP1838" s="66">
        <f t="shared" si="1174"/>
        <v>6.6881864887177018</v>
      </c>
    </row>
    <row r="1839" spans="8:68">
      <c r="H1839" s="68">
        <v>1834</v>
      </c>
      <c r="I1839" s="31">
        <f>('Propiedades físicas'!$C$10*'Diseño reactor'!H1839)/1000</f>
        <v>1605.1998464540716</v>
      </c>
      <c r="J1839" s="31">
        <f t="shared" si="1151"/>
        <v>0.28407677773413442</v>
      </c>
      <c r="K1839" s="31">
        <f>(I1839*1000)/'Propiedades físicas'!$F$10</f>
        <v>10485.432266268363</v>
      </c>
      <c r="L1839" s="31">
        <f t="shared" si="1152"/>
        <v>1497.9188951811946</v>
      </c>
      <c r="M1839" s="31">
        <f t="shared" si="1153"/>
        <v>8987.5133710871669</v>
      </c>
      <c r="N1839" s="31">
        <f t="shared" si="1154"/>
        <v>0.81674967021875389</v>
      </c>
      <c r="O1839" s="32">
        <f t="shared" si="1155"/>
        <v>4.9004980213125231</v>
      </c>
      <c r="P1839" s="33">
        <f t="shared" si="1156"/>
        <v>0.65538008021469862</v>
      </c>
      <c r="Q1839" s="31">
        <f t="shared" si="1157"/>
        <v>4.7009465550088008</v>
      </c>
      <c r="R1839" s="31">
        <f t="shared" si="1158"/>
        <v>0.12948693914102841</v>
      </c>
      <c r="S1839" s="31">
        <f t="shared" si="1159"/>
        <v>0.199551466303722</v>
      </c>
      <c r="T1839" s="31">
        <f t="shared" si="1160"/>
        <v>2.5583425426387189E-2</v>
      </c>
      <c r="U1839" s="31">
        <f t="shared" si="1161"/>
        <v>6.2992254366397446E-3</v>
      </c>
      <c r="V1839" s="47">
        <f t="shared" si="1175"/>
        <v>6.4901716681455587E-4</v>
      </c>
      <c r="W1839" s="31">
        <f t="shared" si="1162"/>
        <v>0.19757533536663074</v>
      </c>
      <c r="X1839" s="34">
        <f>(S1839*H1839*'Propiedades físicas'!$F$5*60*24*365)/(1000000)</f>
        <v>56643.576561042566</v>
      </c>
      <c r="Y1839" s="34">
        <f>(U1839*H1839*'Propiedades físicas'!$F$7*60*24*365)/(1000000)</f>
        <v>559.18345357833368</v>
      </c>
      <c r="Z1839" s="31">
        <f t="shared" si="1176"/>
        <v>1201.9670671137574</v>
      </c>
      <c r="AA1839" s="31">
        <f t="shared" si="1192"/>
        <v>8621.5359818861398</v>
      </c>
      <c r="AB1839" s="31">
        <f t="shared" si="1193"/>
        <v>237.4790463846461</v>
      </c>
      <c r="AC1839" s="31">
        <f t="shared" si="1194"/>
        <v>365.97738920102614</v>
      </c>
      <c r="AD1839" s="31">
        <f t="shared" si="1191"/>
        <v>46.920002231994104</v>
      </c>
      <c r="AE1839" s="31">
        <f t="shared" si="1180"/>
        <v>11.552779450797292</v>
      </c>
      <c r="AF1839" s="31">
        <f t="shared" si="1181"/>
        <v>10485.432266268361</v>
      </c>
      <c r="AG1839" s="31">
        <f t="shared" si="1182"/>
        <v>0.11463209494762422</v>
      </c>
      <c r="AH1839" s="31">
        <f t="shared" si="1183"/>
        <v>0.82223944258565518</v>
      </c>
      <c r="AI1839" s="31">
        <f t="shared" si="1183"/>
        <v>2.2648474603056305E-2</v>
      </c>
      <c r="AJ1839" s="31">
        <f t="shared" si="1183"/>
        <v>3.4903414557201952E-2</v>
      </c>
      <c r="AK1839" s="31">
        <f t="shared" si="1164"/>
        <v>4.4747799652414683E-3</v>
      </c>
      <c r="AL1839" s="31">
        <f t="shared" si="1164"/>
        <v>1.101793341220904E-3</v>
      </c>
      <c r="AM1839" s="31">
        <f t="shared" si="1184"/>
        <v>1</v>
      </c>
      <c r="AN1839" s="31">
        <f>(Z1839*'Propiedades físicas'!$F$4)/1000</f>
        <v>1056.9857994784959</v>
      </c>
      <c r="AO1839" s="31">
        <f>(AA1839*'Propiedades físicas'!$F$6)/1000</f>
        <v>276.23401285963189</v>
      </c>
      <c r="AP1839" s="31">
        <f>(AB1839*'Propiedades físicas'!$F$9)/1000</f>
        <v>146.51269766700739</v>
      </c>
      <c r="AQ1839" s="31">
        <f>(AC1839*'Propiedades físicas'!$F$5)/1000</f>
        <v>107.76936179802618</v>
      </c>
      <c r="AR1839" s="31">
        <f>(AD1839*'Propiedades físicas'!$F$8)/1000</f>
        <v>16.634079191286542</v>
      </c>
      <c r="AS1839" s="31">
        <f>(AE1839*'Propiedades físicas'!$F$7)/1000</f>
        <v>1.0638954596239227</v>
      </c>
      <c r="AT1839" s="31">
        <f t="shared" si="1185"/>
        <v>1605.1998464540716</v>
      </c>
      <c r="AU1839" s="31">
        <f t="shared" si="1186"/>
        <v>0.65847614040918656</v>
      </c>
      <c r="AV1839" s="31">
        <f t="shared" si="1190"/>
        <v>0.17208699182836334</v>
      </c>
      <c r="AW1839" s="31">
        <f t="shared" si="1190"/>
        <v>9.1273804935041433E-2</v>
      </c>
      <c r="AX1839" s="31">
        <f t="shared" si="1190"/>
        <v>6.7137660171156577E-2</v>
      </c>
      <c r="AY1839" s="31">
        <f t="shared" si="1187"/>
        <v>1.0362621967620828E-2</v>
      </c>
      <c r="AZ1839" s="31">
        <f t="shared" si="1187"/>
        <v>6.6278068863144708E-4</v>
      </c>
      <c r="BA1839" s="31">
        <f t="shared" si="1188"/>
        <v>1.0000000000000002</v>
      </c>
      <c r="BB1839" s="34">
        <f>AU1839*'Propiedades físicas'!$C$4+'Diseño reactor'!AV1839*'Propiedades físicas'!$C$5+'Diseño reactor'!AW1839*'Propiedades físicas'!$C$8+'Diseño reactor'!AX1839*'Propiedades físicas'!$C$9+'Diseño reactor'!AY1839*'Propiedades físicas'!$C$7+'Diseño reactor'!AZ1839*'Propiedades físicas'!$C$6</f>
        <v>875.44273585036603</v>
      </c>
      <c r="BC1839" s="45">
        <f>AU1839*'Propiedades físicas'!$L$4+'Diseño reactor'!AV1839*'Propiedades físicas'!$L$5+'Diseño reactor'!AW1839*'Propiedades físicas'!$L$8+AX1839*'Propiedades físicas'!$L$9+'Diseño reactor'!AY1839*'Propiedades físicas'!$L$7+'Diseño reactor'!AZ1839*'Propiedades físicas'!$L$6</f>
        <v>2.0962762073180117</v>
      </c>
      <c r="BD1839" s="29">
        <f t="shared" si="1165"/>
        <v>1.7586339088153484</v>
      </c>
      <c r="BE1839" s="58">
        <f t="shared" si="1166"/>
        <v>41.577863459189317</v>
      </c>
      <c r="BF1839" s="30">
        <f>AU1839*'Propiedades físicas'!$I$4+'Diseño reactor'!AV1839*'Propiedades físicas'!$I$5+'Diseño reactor'!AW1839*'Propiedades físicas'!$I$8+'Diseño reactor'!AX1839*'Propiedades físicas'!$I$9+'Diseño reactor'!AY1839*'Propiedades físicas'!$I$7+'Diseño reactor'!AZ1839*'Propiedades físicas'!$I$6</f>
        <v>1.9943897374507597E-2</v>
      </c>
      <c r="BG1839" s="24">
        <f>AU1839*'Propiedades físicas'!$O$4+'Diseño reactor'!AV1839*'Propiedades físicas'!$O$5+'Diseño reactor'!AW1839*'Propiedades físicas'!$O$8+'Diseño reactor'!AX1839*'Propiedades físicas'!$O$9+'Diseño reactor'!AY1839*'Propiedades físicas'!$O$7+'Diseño reactor'!AZ1839*'Propiedades físicas'!$O$6</f>
        <v>0.15342666383625964</v>
      </c>
      <c r="BH1839" s="54">
        <f t="shared" si="1167"/>
        <v>41212.780135893197</v>
      </c>
      <c r="BI1839" s="34">
        <f t="shared" si="1189"/>
        <v>272.4944706611804</v>
      </c>
      <c r="BJ1839" s="27">
        <f t="shared" si="1168"/>
        <v>4795.8493134757018</v>
      </c>
      <c r="BK1839" s="34">
        <f t="shared" si="1169"/>
        <v>566.00858494460999</v>
      </c>
      <c r="BL1839" s="27">
        <f t="shared" si="1170"/>
        <v>105.58130235132117</v>
      </c>
      <c r="BM1839" s="34">
        <f t="shared" si="1171"/>
        <v>1.1054421768707483</v>
      </c>
      <c r="BN1839" s="45">
        <f t="shared" si="1172"/>
        <v>1951.9633144557495</v>
      </c>
      <c r="BO1839" s="45">
        <f t="shared" si="1173"/>
        <v>105.33879371223411</v>
      </c>
      <c r="BP1839" s="66">
        <f t="shared" si="1174"/>
        <v>6.6881843564216048</v>
      </c>
    </row>
    <row r="1840" spans="8:68">
      <c r="H1840" s="68">
        <v>1835</v>
      </c>
      <c r="I1840" s="31">
        <f>('Propiedades físicas'!$C$10*'Diseño reactor'!H1840)/1000</f>
        <v>1606.0750917356715</v>
      </c>
      <c r="J1840" s="31">
        <f t="shared" si="1151"/>
        <v>0.28392196750103676</v>
      </c>
      <c r="K1840" s="31">
        <f>(I1840*1000)/'Propiedades físicas'!$F$10</f>
        <v>10491.149513959894</v>
      </c>
      <c r="L1840" s="31">
        <f t="shared" si="1152"/>
        <v>1498.7356448514133</v>
      </c>
      <c r="M1840" s="31">
        <f t="shared" si="1153"/>
        <v>8992.413869108479</v>
      </c>
      <c r="N1840" s="31">
        <f t="shared" si="1154"/>
        <v>0.81674967021875389</v>
      </c>
      <c r="O1840" s="32">
        <f t="shared" si="1155"/>
        <v>4.9004980213125222</v>
      </c>
      <c r="P1840" s="33">
        <f t="shared" si="1156"/>
        <v>0.65545065290274407</v>
      </c>
      <c r="Q1840" s="31">
        <f t="shared" si="1157"/>
        <v>4.70105326945915</v>
      </c>
      <c r="R1840" s="31">
        <f t="shared" si="1158"/>
        <v>0.12944424720004261</v>
      </c>
      <c r="S1840" s="31">
        <f t="shared" si="1159"/>
        <v>0.19944475185337276</v>
      </c>
      <c r="T1840" s="31">
        <f t="shared" si="1160"/>
        <v>2.5563805694571441E-2</v>
      </c>
      <c r="U1840" s="31">
        <f t="shared" si="1161"/>
        <v>6.2909644213957668E-3</v>
      </c>
      <c r="V1840" s="47">
        <f t="shared" si="1175"/>
        <v>6.4908705433087282E-4</v>
      </c>
      <c r="W1840" s="31">
        <f t="shared" si="1162"/>
        <v>0.19748892861237194</v>
      </c>
      <c r="X1840" s="34">
        <f>(S1840*H1840*'Propiedades físicas'!$F$5*60*24*365)/(1000000)</f>
        <v>56644.153935578477</v>
      </c>
      <c r="Y1840" s="34">
        <f>(U1840*H1840*'Propiedades físicas'!$F$7*60*24*365)/(1000000)</f>
        <v>558.75462009680564</v>
      </c>
      <c r="Z1840" s="31">
        <f t="shared" si="1176"/>
        <v>1202.7519480765354</v>
      </c>
      <c r="AA1840" s="31">
        <f t="shared" si="1192"/>
        <v>8626.4327494575409</v>
      </c>
      <c r="AB1840" s="31">
        <f t="shared" si="1193"/>
        <v>237.53019361207819</v>
      </c>
      <c r="AC1840" s="31">
        <f t="shared" si="1194"/>
        <v>365.98111965093904</v>
      </c>
      <c r="AD1840" s="31">
        <f t="shared" si="1191"/>
        <v>46.909583449538594</v>
      </c>
      <c r="AE1840" s="31">
        <f t="shared" si="1180"/>
        <v>11.543919713261232</v>
      </c>
      <c r="AF1840" s="31">
        <f t="shared" si="1181"/>
        <v>10491.149513959892</v>
      </c>
      <c r="AG1840" s="31">
        <f t="shared" si="1182"/>
        <v>0.11464443876966117</v>
      </c>
      <c r="AH1840" s="31">
        <f t="shared" si="1183"/>
        <v>0.82225810793935461</v>
      </c>
      <c r="AI1840" s="31">
        <f t="shared" si="1183"/>
        <v>2.2641007383987062E-2</v>
      </c>
      <c r="AJ1840" s="31">
        <f t="shared" si="1183"/>
        <v>3.4884749203502603E-2</v>
      </c>
      <c r="AK1840" s="31">
        <f t="shared" si="1164"/>
        <v>4.4713482909684065E-3</v>
      </c>
      <c r="AL1840" s="31">
        <f t="shared" si="1164"/>
        <v>1.1003484125262429E-3</v>
      </c>
      <c r="AM1840" s="31">
        <f t="shared" si="1184"/>
        <v>1</v>
      </c>
      <c r="AN1840" s="31">
        <f>(Z1840*'Propiedades físicas'!$F$4)/1000</f>
        <v>1057.6760080995437</v>
      </c>
      <c r="AO1840" s="31">
        <f>(AA1840*'Propiedades físicas'!$F$6)/1000</f>
        <v>276.39090529261961</v>
      </c>
      <c r="AP1840" s="31">
        <f>(AB1840*'Propiedades físicas'!$F$9)/1000</f>
        <v>146.5442529489716</v>
      </c>
      <c r="AQ1840" s="31">
        <f>(AC1840*'Propiedades físicas'!$F$5)/1000</f>
        <v>107.77046030361203</v>
      </c>
      <c r="AR1840" s="31">
        <f>(AD1840*'Propiedades físicas'!$F$8)/1000</f>
        <v>16.630385524530414</v>
      </c>
      <c r="AS1840" s="31">
        <f>(AE1840*'Propiedades físicas'!$F$7)/1000</f>
        <v>1.063079566394227</v>
      </c>
      <c r="AT1840" s="31">
        <f t="shared" si="1185"/>
        <v>1606.0750917356715</v>
      </c>
      <c r="AU1840" s="31">
        <f t="shared" si="1186"/>
        <v>0.65854704648742313</v>
      </c>
      <c r="AV1840" s="31">
        <f t="shared" si="1190"/>
        <v>0.17209089831156421</v>
      </c>
      <c r="AW1840" s="31">
        <f t="shared" si="1190"/>
        <v>9.1243711893073745E-2</v>
      </c>
      <c r="AX1840" s="31">
        <f t="shared" si="1190"/>
        <v>6.7101756859416467E-2</v>
      </c>
      <c r="AY1840" s="31">
        <f t="shared" si="1187"/>
        <v>1.0354674952687361E-2</v>
      </c>
      <c r="AZ1840" s="31">
        <f t="shared" si="1187"/>
        <v>6.6191149583508333E-4</v>
      </c>
      <c r="BA1840" s="31">
        <f t="shared" si="1188"/>
        <v>1</v>
      </c>
      <c r="BB1840" s="34">
        <f>AU1840*'Propiedades físicas'!$C$4+'Diseño reactor'!AV1840*'Propiedades físicas'!$C$5+'Diseño reactor'!AW1840*'Propiedades físicas'!$C$8+'Diseño reactor'!AX1840*'Propiedades físicas'!$C$9+'Diseño reactor'!AY1840*'Propiedades físicas'!$C$7+'Diseño reactor'!AZ1840*'Propiedades físicas'!$C$6</f>
        <v>875.44245720682966</v>
      </c>
      <c r="BC1840" s="45">
        <f>AU1840*'Propiedades físicas'!$L$4+'Diseño reactor'!AV1840*'Propiedades físicas'!$L$5+'Diseño reactor'!AW1840*'Propiedades físicas'!$L$8+AX1840*'Propiedades físicas'!$L$9+'Diseño reactor'!AY1840*'Propiedades físicas'!$L$7+'Diseño reactor'!AZ1840*'Propiedades físicas'!$L$6</f>
        <v>2.0963275860908204</v>
      </c>
      <c r="BD1840" s="29">
        <f t="shared" si="1165"/>
        <v>1.7578222714518132</v>
      </c>
      <c r="BE1840" s="58">
        <f t="shared" si="1166"/>
        <v>41.576983925996224</v>
      </c>
      <c r="BF1840" s="30">
        <f>AU1840*'Propiedades físicas'!$I$4+'Diseño reactor'!AV1840*'Propiedades físicas'!$I$5+'Diseño reactor'!AW1840*'Propiedades físicas'!$I$8+'Diseño reactor'!AX1840*'Propiedades físicas'!$I$9+'Diseño reactor'!AY1840*'Propiedades físicas'!$I$7+'Diseño reactor'!AZ1840*'Propiedades físicas'!$I$6</f>
        <v>1.9944023024904351E-2</v>
      </c>
      <c r="BG1840" s="24">
        <f>AU1840*'Propiedades físicas'!$O$4+'Diseño reactor'!AV1840*'Propiedades físicas'!$O$5+'Diseño reactor'!AW1840*'Propiedades físicas'!$O$8+'Diseño reactor'!AX1840*'Propiedades físicas'!$O$9+'Diseño reactor'!AY1840*'Propiedades físicas'!$O$7+'Diseño reactor'!AZ1840*'Propiedades físicas'!$O$6</f>
        <v>0.15342911471478607</v>
      </c>
      <c r="BH1840" s="54">
        <f t="shared" si="1167"/>
        <v>41212.507371592401</v>
      </c>
      <c r="BI1840" s="34">
        <f t="shared" si="1189"/>
        <v>272.49851322193871</v>
      </c>
      <c r="BJ1840" s="27">
        <f t="shared" si="1168"/>
        <v>4795.8518686299303</v>
      </c>
      <c r="BK1840" s="34">
        <f t="shared" si="1169"/>
        <v>566.01792808241737</v>
      </c>
      <c r="BL1840" s="27">
        <f t="shared" si="1170"/>
        <v>105.5816274497837</v>
      </c>
      <c r="BM1840" s="34">
        <f t="shared" si="1171"/>
        <v>1.1054421768707483</v>
      </c>
      <c r="BN1840" s="45">
        <f t="shared" si="1172"/>
        <v>1953.1514801029093</v>
      </c>
      <c r="BO1840" s="45">
        <f t="shared" si="1173"/>
        <v>105.34941448594071</v>
      </c>
      <c r="BP1840" s="66">
        <f t="shared" si="1174"/>
        <v>6.6881822276480545</v>
      </c>
    </row>
    <row r="1841" spans="8:68">
      <c r="H1841" s="68">
        <v>1836</v>
      </c>
      <c r="I1841" s="31">
        <f>('Propiedades físicas'!$C$10*'Diseño reactor'!H1841)/1000</f>
        <v>1606.9503370172713</v>
      </c>
      <c r="J1841" s="31">
        <f t="shared" si="1151"/>
        <v>0.2837673259065373</v>
      </c>
      <c r="K1841" s="31">
        <f>(I1841*1000)/'Propiedades físicas'!$F$10</f>
        <v>10496.866761651425</v>
      </c>
      <c r="L1841" s="31">
        <f t="shared" si="1152"/>
        <v>1499.5523945216321</v>
      </c>
      <c r="M1841" s="31">
        <f t="shared" si="1153"/>
        <v>8997.314367129793</v>
      </c>
      <c r="N1841" s="31">
        <f t="shared" si="1154"/>
        <v>0.81674967021875389</v>
      </c>
      <c r="O1841" s="32">
        <f t="shared" si="1155"/>
        <v>4.9004980213125231</v>
      </c>
      <c r="P1841" s="33">
        <f t="shared" si="1156"/>
        <v>0.65552116388985693</v>
      </c>
      <c r="Q1841" s="31">
        <f t="shared" si="1157"/>
        <v>4.7011598712140925</v>
      </c>
      <c r="R1841" s="31">
        <f t="shared" si="1158"/>
        <v>0.12940158040423153</v>
      </c>
      <c r="S1841" s="31">
        <f t="shared" si="1159"/>
        <v>0.19933815009843125</v>
      </c>
      <c r="T1841" s="31">
        <f t="shared" si="1160"/>
        <v>2.5544208079796359E-2</v>
      </c>
      <c r="U1841" s="31">
        <f t="shared" si="1161"/>
        <v>6.2827178448690083E-3</v>
      </c>
      <c r="V1841" s="47">
        <f t="shared" si="1175"/>
        <v>6.4915688074529529E-4</v>
      </c>
      <c r="W1841" s="31">
        <f t="shared" si="1162"/>
        <v>0.19740259740259741</v>
      </c>
      <c r="X1841" s="34">
        <f>(S1841*H1841*'Propiedades físicas'!$F$5*60*24*365)/(1000000)</f>
        <v>56644.730300971176</v>
      </c>
      <c r="Y1841" s="34">
        <f>(U1841*H1841*'Propiedades físicas'!$F$7*60*24*365)/(1000000)</f>
        <v>558.32627003307562</v>
      </c>
      <c r="Z1841" s="31">
        <f t="shared" si="1176"/>
        <v>1203.5368569017774</v>
      </c>
      <c r="AA1841" s="31">
        <f t="shared" si="1192"/>
        <v>8631.3295235490732</v>
      </c>
      <c r="AB1841" s="31">
        <f t="shared" si="1193"/>
        <v>237.58130162216909</v>
      </c>
      <c r="AC1841" s="31">
        <f t="shared" si="1194"/>
        <v>365.98484358071977</v>
      </c>
      <c r="AD1841" s="31">
        <f t="shared" si="1191"/>
        <v>46.899166034506116</v>
      </c>
      <c r="AE1841" s="31">
        <f t="shared" si="1180"/>
        <v>11.535069963179499</v>
      </c>
      <c r="AF1841" s="31">
        <f t="shared" si="1181"/>
        <v>10496.866761651425</v>
      </c>
      <c r="AG1841" s="31">
        <f t="shared" si="1182"/>
        <v>0.11465677179962894</v>
      </c>
      <c r="AH1841" s="31">
        <f t="shared" si="1183"/>
        <v>0.82227675358157493</v>
      </c>
      <c r="AI1841" s="31">
        <f t="shared" si="1183"/>
        <v>2.2633544563043638E-2</v>
      </c>
      <c r="AJ1841" s="31">
        <f t="shared" si="1183"/>
        <v>3.4866103561282225E-2</v>
      </c>
      <c r="AK1841" s="31">
        <f t="shared" si="1164"/>
        <v>4.4679204851722516E-3</v>
      </c>
      <c r="AL1841" s="31">
        <f t="shared" si="1164"/>
        <v>1.0989060092980295E-3</v>
      </c>
      <c r="AM1841" s="31">
        <f t="shared" si="1184"/>
        <v>1.0000000000000002</v>
      </c>
      <c r="AN1841" s="31">
        <f>(Z1841*'Propiedades físicas'!$F$4)/1000</f>
        <v>1058.366241222285</v>
      </c>
      <c r="AO1841" s="31">
        <f>(AA1841*'Propiedades físicas'!$F$6)/1000</f>
        <v>276.54779793451229</v>
      </c>
      <c r="AP1841" s="31">
        <f>(AB1841*'Propiedades físicas'!$F$9)/1000</f>
        <v>146.5757840357972</v>
      </c>
      <c r="AQ1841" s="31">
        <f>(AC1841*'Propiedades físicas'!$F$5)/1000</f>
        <v>107.77155688921457</v>
      </c>
      <c r="AR1841" s="31">
        <f>(AD1841*'Propiedades físicas'!$F$8)/1000</f>
        <v>16.626692342553103</v>
      </c>
      <c r="AS1841" s="31">
        <f>(AE1841*'Propiedades físicas'!$F$7)/1000</f>
        <v>1.0622645929092001</v>
      </c>
      <c r="AT1841" s="31">
        <f t="shared" si="1185"/>
        <v>1606.9503370172713</v>
      </c>
      <c r="AU1841" s="31">
        <f t="shared" si="1186"/>
        <v>0.65861789057324793</v>
      </c>
      <c r="AV1841" s="31">
        <f t="shared" si="1190"/>
        <v>0.17209480066933766</v>
      </c>
      <c r="AW1841" s="31">
        <f t="shared" si="1190"/>
        <v>9.1213636575640994E-2</v>
      </c>
      <c r="AX1841" s="31">
        <f t="shared" si="1190"/>
        <v>6.7065891463238325E-2</v>
      </c>
      <c r="AY1841" s="31">
        <f t="shared" si="1187"/>
        <v>1.0346736896309199E-2</v>
      </c>
      <c r="AZ1841" s="31">
        <f t="shared" si="1187"/>
        <v>6.6104382222596531E-4</v>
      </c>
      <c r="BA1841" s="31">
        <f t="shared" si="1188"/>
        <v>1</v>
      </c>
      <c r="BB1841" s="34">
        <f>AU1841*'Propiedades físicas'!$C$4+'Diseño reactor'!AV1841*'Propiedades físicas'!$C$5+'Diseño reactor'!AW1841*'Propiedades físicas'!$C$8+'Diseño reactor'!AX1841*'Propiedades físicas'!$C$9+'Diseño reactor'!AY1841*'Propiedades físicas'!$C$7+'Diseño reactor'!AZ1841*'Propiedades físicas'!$C$6</f>
        <v>875.44217902342109</v>
      </c>
      <c r="BC1841" s="45">
        <f>AU1841*'Propiedades físicas'!$L$4+'Diseño reactor'!AV1841*'Propiedades físicas'!$L$5+'Diseño reactor'!AW1841*'Propiedades físicas'!$L$8+AX1841*'Propiedades físicas'!$L$9+'Diseño reactor'!AY1841*'Propiedades físicas'!$L$7+'Diseño reactor'!AZ1841*'Propiedades físicas'!$L$6</f>
        <v>2.0963789179345542</v>
      </c>
      <c r="BD1841" s="29">
        <f t="shared" si="1165"/>
        <v>1.7570113841864035</v>
      </c>
      <c r="BE1841" s="58">
        <f t="shared" si="1166"/>
        <v>41.576105219670936</v>
      </c>
      <c r="BF1841" s="30">
        <f>AU1841*'Propiedades físicas'!$I$4+'Diseño reactor'!AV1841*'Propiedades físicas'!$I$5+'Diseño reactor'!AW1841*'Propiedades físicas'!$I$8+'Diseño reactor'!AX1841*'Propiedades físicas'!$I$9+'Diseño reactor'!AY1841*'Propiedades físicas'!$I$7+'Diseño reactor'!AZ1841*'Propiedades físicas'!$I$6</f>
        <v>1.9944148458449287E-2</v>
      </c>
      <c r="BG1841" s="24">
        <f>AU1841*'Propiedades físicas'!$O$4+'Diseño reactor'!AV1841*'Propiedades físicas'!$O$5+'Diseño reactor'!AW1841*'Propiedades físicas'!$O$8+'Diseño reactor'!AX1841*'Propiedades físicas'!$O$9+'Diseño reactor'!AY1841*'Propiedades físicas'!$O$7+'Diseño reactor'!AZ1841*'Propiedades físicas'!$O$6</f>
        <v>0.15343156348259671</v>
      </c>
      <c r="BH1841" s="54">
        <f t="shared" si="1167"/>
        <v>41212.235080488157</v>
      </c>
      <c r="BI1841" s="34">
        <f t="shared" si="1189"/>
        <v>272.50255042335186</v>
      </c>
      <c r="BJ1841" s="27">
        <f t="shared" si="1168"/>
        <v>4795.8544285638782</v>
      </c>
      <c r="BK1841" s="34">
        <f t="shared" si="1169"/>
        <v>566.02726400730091</v>
      </c>
      <c r="BL1841" s="27">
        <f t="shared" si="1170"/>
        <v>105.58195228854903</v>
      </c>
      <c r="BM1841" s="34">
        <f t="shared" si="1171"/>
        <v>1.1054421768707483</v>
      </c>
      <c r="BN1841" s="45">
        <f t="shared" si="1172"/>
        <v>1954.3396759007878</v>
      </c>
      <c r="BO1841" s="45">
        <f t="shared" si="1173"/>
        <v>105.36002597567466</v>
      </c>
      <c r="BP1841" s="66">
        <f t="shared" si="1174"/>
        <v>6.6881801023897758</v>
      </c>
    </row>
    <row r="1842" spans="8:68">
      <c r="H1842" s="68">
        <v>1837</v>
      </c>
      <c r="I1842" s="31">
        <f>('Propiedades físicas'!$C$10*'Diseño reactor'!H1842)/1000</f>
        <v>1607.825582298871</v>
      </c>
      <c r="J1842" s="31">
        <f t="shared" si="1151"/>
        <v>0.28361285267523273</v>
      </c>
      <c r="K1842" s="31">
        <f>(I1842*1000)/'Propiedades físicas'!$F$10</f>
        <v>10502.584009342956</v>
      </c>
      <c r="L1842" s="31">
        <f t="shared" si="1152"/>
        <v>1500.3691441918509</v>
      </c>
      <c r="M1842" s="31">
        <f t="shared" si="1153"/>
        <v>9002.2148651511052</v>
      </c>
      <c r="N1842" s="31">
        <f t="shared" si="1154"/>
        <v>0.81674967021875389</v>
      </c>
      <c r="O1842" s="32">
        <f t="shared" si="1155"/>
        <v>4.9004980213125231</v>
      </c>
      <c r="P1842" s="33">
        <f t="shared" si="1156"/>
        <v>0.65559161325691861</v>
      </c>
      <c r="Q1842" s="31">
        <f t="shared" si="1157"/>
        <v>4.7012663604499174</v>
      </c>
      <c r="R1842" s="31">
        <f t="shared" si="1158"/>
        <v>0.12935893873659254</v>
      </c>
      <c r="S1842" s="31">
        <f t="shared" si="1159"/>
        <v>0.19923166086260591</v>
      </c>
      <c r="T1842" s="31">
        <f t="shared" si="1160"/>
        <v>2.5524632549714682E-2</v>
      </c>
      <c r="U1842" s="31">
        <f t="shared" si="1161"/>
        <v>6.2744856755280048E-3</v>
      </c>
      <c r="V1842" s="47">
        <f t="shared" si="1175"/>
        <v>6.4922664613791946E-4</v>
      </c>
      <c r="W1842" s="31">
        <f t="shared" si="1162"/>
        <v>0.19731634163827885</v>
      </c>
      <c r="X1842" s="34">
        <f>(S1842*H1842*'Propiedades físicas'!$F$5*60*24*365)/(1000000)</f>
        <v>56645.305659424397</v>
      </c>
      <c r="Y1842" s="34">
        <f>(U1842*H1842*'Propiedades físicas'!$F$7*60*24*365)/(1000000)</f>
        <v>557.89840268012097</v>
      </c>
      <c r="Z1842" s="31">
        <f t="shared" si="1176"/>
        <v>1204.3217935529594</v>
      </c>
      <c r="AA1842" s="31">
        <f t="shared" si="1192"/>
        <v>8636.2263041464976</v>
      </c>
      <c r="AB1842" s="31">
        <f t="shared" si="1193"/>
        <v>237.63237045912049</v>
      </c>
      <c r="AC1842" s="31">
        <f t="shared" si="1194"/>
        <v>365.98856100460705</v>
      </c>
      <c r="AD1842" s="31">
        <f t="shared" si="1191"/>
        <v>46.888749993825869</v>
      </c>
      <c r="AE1842" s="31">
        <f t="shared" si="1180"/>
        <v>11.526230185944945</v>
      </c>
      <c r="AF1842" s="31">
        <f t="shared" si="1181"/>
        <v>10502.584009342958</v>
      </c>
      <c r="AG1842" s="31">
        <f t="shared" si="1182"/>
        <v>0.11466909405167441</v>
      </c>
      <c r="AH1842" s="31">
        <f t="shared" si="1183"/>
        <v>0.82229537954315113</v>
      </c>
      <c r="AI1842" s="31">
        <f t="shared" si="1183"/>
        <v>2.262608613725212E-2</v>
      </c>
      <c r="AJ1842" s="31">
        <f t="shared" si="1183"/>
        <v>3.4847477599705801E-2</v>
      </c>
      <c r="AK1842" s="31">
        <f t="shared" si="1164"/>
        <v>4.4644965421951647E-3</v>
      </c>
      <c r="AL1842" s="31">
        <f t="shared" si="1164"/>
        <v>1.0974661260211168E-3</v>
      </c>
      <c r="AM1842" s="31">
        <f t="shared" si="1184"/>
        <v>0.99999999999999967</v>
      </c>
      <c r="AN1842" s="31">
        <f>(Z1842*'Propiedades físicas'!$F$4)/1000</f>
        <v>1059.0564988146014</v>
      </c>
      <c r="AO1842" s="31">
        <f>(AA1842*'Propiedades físicas'!$F$6)/1000</f>
        <v>276.70469078485377</v>
      </c>
      <c r="AP1842" s="31">
        <f>(AB1842*'Propiedades físicas'!$F$9)/1000</f>
        <v>146.60729095475438</v>
      </c>
      <c r="AQ1842" s="31">
        <f>(AC1842*'Propiedades físicas'!$F$5)/1000</f>
        <v>107.77265155902666</v>
      </c>
      <c r="AR1842" s="31">
        <f>(AD1842*'Propiedades físicas'!$F$8)/1000</f>
        <v>16.622999647811142</v>
      </c>
      <c r="AS1842" s="31">
        <f>(AE1842*'Propiedades físicas'!$F$7)/1000</f>
        <v>1.06145053782367</v>
      </c>
      <c r="AT1842" s="31">
        <f t="shared" si="1185"/>
        <v>1607.8255822988708</v>
      </c>
      <c r="AU1842" s="31">
        <f t="shared" si="1186"/>
        <v>0.65868867274792409</v>
      </c>
      <c r="AV1842" s="31">
        <f t="shared" si="1190"/>
        <v>0.17209869890813723</v>
      </c>
      <c r="AW1842" s="31">
        <f t="shared" si="1190"/>
        <v>9.1183578970758197E-2</v>
      </c>
      <c r="AX1842" s="31">
        <f t="shared" si="1190"/>
        <v>6.7030063923310138E-2</v>
      </c>
      <c r="AY1842" s="31">
        <f t="shared" si="1187"/>
        <v>1.0338807785384008E-2</v>
      </c>
      <c r="AZ1842" s="31">
        <f t="shared" si="1187"/>
        <v>6.6017766448647178E-4</v>
      </c>
      <c r="BA1842" s="31">
        <f t="shared" si="1188"/>
        <v>1.0000000000000002</v>
      </c>
      <c r="BB1842" s="34">
        <f>AU1842*'Propiedades físicas'!$C$4+'Diseño reactor'!AV1842*'Propiedades físicas'!$C$5+'Diseño reactor'!AW1842*'Propiedades físicas'!$C$8+'Diseño reactor'!AX1842*'Propiedades físicas'!$C$9+'Diseño reactor'!AY1842*'Propiedades físicas'!$C$7+'Diseño reactor'!AZ1842*'Propiedades físicas'!$C$6</f>
        <v>875.44190129919014</v>
      </c>
      <c r="BC1842" s="45">
        <f>AU1842*'Propiedades físicas'!$L$4+'Diseño reactor'!AV1842*'Propiedades físicas'!$L$5+'Diseño reactor'!AW1842*'Propiedades físicas'!$L$8+AX1842*'Propiedades físicas'!$L$9+'Diseño reactor'!AY1842*'Propiedades físicas'!$L$7+'Diseño reactor'!AZ1842*'Propiedades físicas'!$L$6</f>
        <v>2.0964302029129303</v>
      </c>
      <c r="BD1842" s="29">
        <f t="shared" si="1165"/>
        <v>1.7562012459785494</v>
      </c>
      <c r="BE1842" s="58">
        <f t="shared" si="1166"/>
        <v>41.575227339043501</v>
      </c>
      <c r="BF1842" s="30">
        <f>AU1842*'Propiedades físicas'!$I$4+'Diseño reactor'!AV1842*'Propiedades físicas'!$I$5+'Diseño reactor'!AW1842*'Propiedades físicas'!$I$8+'Diseño reactor'!AX1842*'Propiedades físicas'!$I$9+'Diseño reactor'!AY1842*'Propiedades físicas'!$I$7+'Diseño reactor'!AZ1842*'Propiedades físicas'!$I$6</f>
        <v>1.9944273675585874E-2</v>
      </c>
      <c r="BG1842" s="24">
        <f>AU1842*'Propiedades físicas'!$O$4+'Diseño reactor'!AV1842*'Propiedades físicas'!$O$5+'Diseño reactor'!AW1842*'Propiedades físicas'!$O$8+'Diseño reactor'!AX1842*'Propiedades físicas'!$O$9+'Diseño reactor'!AY1842*'Propiedades físicas'!$O$7+'Diseño reactor'!AZ1842*'Propiedades físicas'!$O$6</f>
        <v>0.15343401014234373</v>
      </c>
      <c r="BH1842" s="54">
        <f t="shared" si="1167"/>
        <v>41211.96326160161</v>
      </c>
      <c r="BI1842" s="34">
        <f t="shared" si="1189"/>
        <v>272.50658227514162</v>
      </c>
      <c r="BJ1842" s="27">
        <f t="shared" si="1168"/>
        <v>4795.8569932607843</v>
      </c>
      <c r="BK1842" s="34">
        <f t="shared" si="1169"/>
        <v>566.03659272708092</v>
      </c>
      <c r="BL1842" s="27">
        <f t="shared" si="1170"/>
        <v>105.58227686790983</v>
      </c>
      <c r="BM1842" s="34">
        <f t="shared" si="1171"/>
        <v>1.1054421768707483</v>
      </c>
      <c r="BN1842" s="45">
        <f t="shared" si="1172"/>
        <v>1955.5279018085535</v>
      </c>
      <c r="BO1842" s="45">
        <f t="shared" si="1173"/>
        <v>105.37062819360325</v>
      </c>
      <c r="BP1842" s="66">
        <f t="shared" si="1174"/>
        <v>6.6881779806395105</v>
      </c>
    </row>
    <row r="1843" spans="8:68">
      <c r="H1843" s="68">
        <v>1838</v>
      </c>
      <c r="I1843" s="31">
        <f>('Propiedades físicas'!$C$10*'Diseño reactor'!H1843)/1000</f>
        <v>1608.7008275804708</v>
      </c>
      <c r="J1843" s="31">
        <f t="shared" si="1151"/>
        <v>0.28345854753231914</v>
      </c>
      <c r="K1843" s="31">
        <f>(I1843*1000)/'Propiedades físicas'!$F$10</f>
        <v>10508.301257034487</v>
      </c>
      <c r="L1843" s="31">
        <f t="shared" si="1152"/>
        <v>1501.1858938620694</v>
      </c>
      <c r="M1843" s="31">
        <f t="shared" si="1153"/>
        <v>9007.1153631724173</v>
      </c>
      <c r="N1843" s="31">
        <f t="shared" si="1154"/>
        <v>0.81674967021875378</v>
      </c>
      <c r="O1843" s="32">
        <f t="shared" si="1155"/>
        <v>4.9004980213125231</v>
      </c>
      <c r="P1843" s="33">
        <f t="shared" si="1156"/>
        <v>0.65566200108466899</v>
      </c>
      <c r="Q1843" s="31">
        <f t="shared" si="1157"/>
        <v>4.7013727373425551</v>
      </c>
      <c r="R1843" s="31">
        <f t="shared" si="1158"/>
        <v>0.12931632218012487</v>
      </c>
      <c r="S1843" s="31">
        <f t="shared" si="1159"/>
        <v>0.19912528396996862</v>
      </c>
      <c r="T1843" s="31">
        <f t="shared" si="1160"/>
        <v>2.550507907203603E-2</v>
      </c>
      <c r="U1843" s="31">
        <f t="shared" si="1161"/>
        <v>6.2662678819238931E-3</v>
      </c>
      <c r="V1843" s="47">
        <f t="shared" si="1175"/>
        <v>6.4929635058870135E-4</v>
      </c>
      <c r="W1843" s="31">
        <f t="shared" si="1162"/>
        <v>0.19723016122056092</v>
      </c>
      <c r="X1843" s="34">
        <f>(S1843*H1843*'Propiedades físicas'!$F$5*60*24*365)/(1000000)</f>
        <v>56645.880013136179</v>
      </c>
      <c r="Y1843" s="34">
        <f>(U1843*H1843*'Propiedades físicas'!$F$7*60*24*365)/(1000000)</f>
        <v>557.471017332163</v>
      </c>
      <c r="Z1843" s="31">
        <f t="shared" si="1176"/>
        <v>1205.1067579936216</v>
      </c>
      <c r="AA1843" s="31">
        <f t="shared" si="1192"/>
        <v>8641.1230912356168</v>
      </c>
      <c r="AB1843" s="31">
        <f t="shared" si="1193"/>
        <v>237.68340016706952</v>
      </c>
      <c r="AC1843" s="31">
        <f t="shared" si="1194"/>
        <v>365.9922719368023</v>
      </c>
      <c r="AD1843" s="31">
        <f t="shared" si="1191"/>
        <v>46.878335334402223</v>
      </c>
      <c r="AE1843" s="31">
        <f t="shared" si="1180"/>
        <v>11.517400366976116</v>
      </c>
      <c r="AF1843" s="31">
        <f t="shared" si="1181"/>
        <v>10508.301257034489</v>
      </c>
      <c r="AG1843" s="31">
        <f t="shared" si="1182"/>
        <v>0.11468140553991983</v>
      </c>
      <c r="AH1843" s="31">
        <f t="shared" si="1183"/>
        <v>0.82231398585485527</v>
      </c>
      <c r="AI1843" s="31">
        <f t="shared" si="1183"/>
        <v>2.261863210363892E-2</v>
      </c>
      <c r="AJ1843" s="31">
        <f t="shared" si="1183"/>
        <v>3.4828871288001856E-2</v>
      </c>
      <c r="AK1843" s="31">
        <f t="shared" si="1164"/>
        <v>4.4610764563892602E-3</v>
      </c>
      <c r="AL1843" s="31">
        <f t="shared" si="1164"/>
        <v>1.0960287571948047E-3</v>
      </c>
      <c r="AM1843" s="31">
        <f t="shared" si="1184"/>
        <v>0.99999999999999989</v>
      </c>
      <c r="AN1843" s="31">
        <f>(Z1843*'Propiedades físicas'!$F$4)/1000</f>
        <v>1059.746780844431</v>
      </c>
      <c r="AO1843" s="31">
        <f>(AA1843*'Propiedades físicas'!$F$6)/1000</f>
        <v>276.86158384318918</v>
      </c>
      <c r="AP1843" s="31">
        <f>(AB1843*'Propiedades físicas'!$F$9)/1000</f>
        <v>146.63877373307352</v>
      </c>
      <c r="AQ1843" s="31">
        <f>(AC1843*'Propiedades físicas'!$F$5)/1000</f>
        <v>107.77374431723018</v>
      </c>
      <c r="AR1843" s="31">
        <f>(AD1843*'Propiedades físicas'!$F$8)/1000</f>
        <v>16.61930744275227</v>
      </c>
      <c r="AS1843" s="31">
        <f>(AE1843*'Propiedades físicas'!$F$7)/1000</f>
        <v>1.0606373997948306</v>
      </c>
      <c r="AT1843" s="31">
        <f t="shared" si="1185"/>
        <v>1608.700827580471</v>
      </c>
      <c r="AU1843" s="31">
        <f t="shared" si="1186"/>
        <v>0.65875939309257303</v>
      </c>
      <c r="AV1843" s="31">
        <f t="shared" si="1190"/>
        <v>0.17210259303440303</v>
      </c>
      <c r="AW1843" s="31">
        <f t="shared" si="1190"/>
        <v>9.1153539066441677E-2</v>
      </c>
      <c r="AX1843" s="31">
        <f t="shared" si="1190"/>
        <v>6.6994274180442098E-2</v>
      </c>
      <c r="AY1843" s="31">
        <f t="shared" si="1187"/>
        <v>1.0330887606832498E-2</v>
      </c>
      <c r="AZ1843" s="31">
        <f t="shared" si="1187"/>
        <v>6.593130193076718E-4</v>
      </c>
      <c r="BA1843" s="31">
        <f t="shared" si="1188"/>
        <v>1</v>
      </c>
      <c r="BB1843" s="34">
        <f>AU1843*'Propiedades físicas'!$C$4+'Diseño reactor'!AV1843*'Propiedades físicas'!$C$5+'Diseño reactor'!AW1843*'Propiedades físicas'!$C$8+'Diseño reactor'!AX1843*'Propiedades físicas'!$C$9+'Diseño reactor'!AY1843*'Propiedades físicas'!$C$7+'Diseño reactor'!AZ1843*'Propiedades físicas'!$C$6</f>
        <v>875.44162403318876</v>
      </c>
      <c r="BC1843" s="45">
        <f>AU1843*'Propiedades físicas'!$L$4+'Diseño reactor'!AV1843*'Propiedades físicas'!$L$5+'Diseño reactor'!AW1843*'Propiedades físicas'!$L$8+AX1843*'Propiedades físicas'!$L$9+'Diseño reactor'!AY1843*'Propiedades físicas'!$L$7+'Diseño reactor'!AZ1843*'Propiedades físicas'!$L$6</f>
        <v>2.0964814410895496</v>
      </c>
      <c r="BD1843" s="29">
        <f t="shared" si="1165"/>
        <v>1.755391855789608</v>
      </c>
      <c r="BE1843" s="58">
        <f t="shared" si="1166"/>
        <v>41.574350282946178</v>
      </c>
      <c r="BF1843" s="30">
        <f>AU1843*'Propiedades físicas'!$I$4+'Diseño reactor'!AV1843*'Propiedades físicas'!$I$5+'Diseño reactor'!AW1843*'Propiedades físicas'!$I$8+'Diseño reactor'!AX1843*'Propiedades físicas'!$I$9+'Diseño reactor'!AY1843*'Propiedades físicas'!$I$7+'Diseño reactor'!AZ1843*'Propiedades físicas'!$I$6</f>
        <v>1.9944398676756493E-2</v>
      </c>
      <c r="BG1843" s="24">
        <f>AU1843*'Propiedades físicas'!$O$4+'Diseño reactor'!AV1843*'Propiedades físicas'!$O$5+'Diseño reactor'!AW1843*'Propiedades físicas'!$O$8+'Diseño reactor'!AX1843*'Propiedades físicas'!$O$9+'Diseño reactor'!AY1843*'Propiedades físicas'!$O$7+'Diseño reactor'!AZ1843*'Propiedades físicas'!$O$6</f>
        <v>0.15343645469667508</v>
      </c>
      <c r="BH1843" s="54">
        <f t="shared" si="1167"/>
        <v>41211.691913956238</v>
      </c>
      <c r="BI1843" s="34">
        <f t="shared" si="1189"/>
        <v>272.51060878700713</v>
      </c>
      <c r="BJ1843" s="27">
        <f t="shared" si="1168"/>
        <v>4795.8595627039194</v>
      </c>
      <c r="BK1843" s="34">
        <f t="shared" si="1169"/>
        <v>566.04591424956607</v>
      </c>
      <c r="BL1843" s="27">
        <f t="shared" si="1170"/>
        <v>105.58260118815826</v>
      </c>
      <c r="BM1843" s="34">
        <f t="shared" si="1171"/>
        <v>1.1054421768707483</v>
      </c>
      <c r="BN1843" s="45">
        <f t="shared" si="1172"/>
        <v>1956.7161577854524</v>
      </c>
      <c r="BO1843" s="45">
        <f t="shared" si="1173"/>
        <v>105.38122115187262</v>
      </c>
      <c r="BP1843" s="66">
        <f t="shared" si="1174"/>
        <v>6.6881758623900156</v>
      </c>
    </row>
    <row r="1844" spans="8:68">
      <c r="H1844" s="68">
        <v>1839</v>
      </c>
      <c r="I1844" s="31">
        <f>('Propiedades físicas'!$C$10*'Diseño reactor'!H1844)/1000</f>
        <v>1609.5760728620708</v>
      </c>
      <c r="J1844" s="31">
        <f t="shared" si="1151"/>
        <v>0.28330441020359026</v>
      </c>
      <c r="K1844" s="31">
        <f>(I1844*1000)/'Propiedades físicas'!$F$10</f>
        <v>10514.018504726018</v>
      </c>
      <c r="L1844" s="31">
        <f t="shared" si="1152"/>
        <v>1502.0026435322882</v>
      </c>
      <c r="M1844" s="31">
        <f t="shared" si="1153"/>
        <v>9012.0158611937295</v>
      </c>
      <c r="N1844" s="31">
        <f t="shared" si="1154"/>
        <v>0.81674967021875378</v>
      </c>
      <c r="O1844" s="32">
        <f t="shared" si="1155"/>
        <v>4.9004980213125231</v>
      </c>
      <c r="P1844" s="33">
        <f t="shared" si="1156"/>
        <v>0.65573232745370724</v>
      </c>
      <c r="Q1844" s="31">
        <f t="shared" si="1157"/>
        <v>4.7014790020675701</v>
      </c>
      <c r="R1844" s="31">
        <f t="shared" si="1158"/>
        <v>0.12927373071782966</v>
      </c>
      <c r="S1844" s="31">
        <f t="shared" si="1159"/>
        <v>0.19901901924495369</v>
      </c>
      <c r="T1844" s="31">
        <f t="shared" si="1160"/>
        <v>2.5485547614526798E-2</v>
      </c>
      <c r="U1844" s="31">
        <f t="shared" si="1161"/>
        <v>6.2580644326901518E-3</v>
      </c>
      <c r="V1844" s="47">
        <f t="shared" si="1175"/>
        <v>6.4936599417745764E-4</v>
      </c>
      <c r="W1844" s="31">
        <f t="shared" si="1162"/>
        <v>0.19714405605076107</v>
      </c>
      <c r="X1844" s="34">
        <f>(S1844*H1844*'Propiedades físicas'!$F$5*60*24*365)/(1000000)</f>
        <v>56646.453364298766</v>
      </c>
      <c r="Y1844" s="34">
        <f>(U1844*H1844*'Propiedades físicas'!$F$7*60*24*365)/(1000000)</f>
        <v>557.04411328466324</v>
      </c>
      <c r="Z1844" s="31">
        <f t="shared" si="1176"/>
        <v>1205.8917501873675</v>
      </c>
      <c r="AA1844" s="31">
        <f t="shared" si="1192"/>
        <v>8646.019884802261</v>
      </c>
      <c r="AB1844" s="31">
        <f t="shared" si="1193"/>
        <v>237.73439079008875</v>
      </c>
      <c r="AC1844" s="31">
        <f t="shared" si="1194"/>
        <v>365.99597639146981</v>
      </c>
      <c r="AD1844" s="31">
        <f t="shared" si="1191"/>
        <v>46.867922063114783</v>
      </c>
      <c r="AE1844" s="31">
        <f t="shared" si="1180"/>
        <v>11.50858049171719</v>
      </c>
      <c r="AF1844" s="31">
        <f t="shared" si="1181"/>
        <v>10514.01850472602</v>
      </c>
      <c r="AG1844" s="31">
        <f t="shared" si="1182"/>
        <v>0.11469370627846268</v>
      </c>
      <c r="AH1844" s="31">
        <f t="shared" si="1183"/>
        <v>0.82233257254739478</v>
      </c>
      <c r="AI1844" s="31">
        <f t="shared" si="1183"/>
        <v>2.2611182459230772E-2</v>
      </c>
      <c r="AJ1844" s="31">
        <f t="shared" si="1183"/>
        <v>3.4810284595462308E-2</v>
      </c>
      <c r="AK1844" s="31">
        <f t="shared" si="1164"/>
        <v>4.4576602221165764E-3</v>
      </c>
      <c r="AL1844" s="31">
        <f t="shared" si="1164"/>
        <v>1.094593897332796E-3</v>
      </c>
      <c r="AM1844" s="31">
        <f t="shared" si="1184"/>
        <v>0.99999999999999989</v>
      </c>
      <c r="AN1844" s="31">
        <f>(Z1844*'Propiedades físicas'!$F$4)/1000</f>
        <v>1060.4370872797672</v>
      </c>
      <c r="AO1844" s="31">
        <f>(AA1844*'Propiedades físicas'!$F$6)/1000</f>
        <v>277.01847710906441</v>
      </c>
      <c r="AP1844" s="31">
        <f>(AB1844*'Propiedades físicas'!$F$9)/1000</f>
        <v>146.67023239794526</v>
      </c>
      <c r="AQ1844" s="31">
        <f>(AC1844*'Propiedades físicas'!$F$5)/1000</f>
        <v>107.77483516799612</v>
      </c>
      <c r="AR1844" s="31">
        <f>(AD1844*'Propiedades físicas'!$F$8)/1000</f>
        <v>16.615615729815445</v>
      </c>
      <c r="AS1844" s="31">
        <f>(AE1844*'Propiedades físicas'!$F$7)/1000</f>
        <v>1.059825177482236</v>
      </c>
      <c r="AT1844" s="31">
        <f t="shared" si="1185"/>
        <v>1609.5760728620708</v>
      </c>
      <c r="AU1844" s="31">
        <f t="shared" si="1186"/>
        <v>0.65883005168817466</v>
      </c>
      <c r="AV1844" s="31">
        <f t="shared" si="1190"/>
        <v>0.17210648305456197</v>
      </c>
      <c r="AW1844" s="31">
        <f t="shared" si="1190"/>
        <v>9.1123516850709213E-2</v>
      </c>
      <c r="AX1844" s="31">
        <f t="shared" si="1190"/>
        <v>6.6958522175566443E-2</v>
      </c>
      <c r="AY1844" s="31">
        <f t="shared" si="1187"/>
        <v>1.0322976347598382E-2</v>
      </c>
      <c r="AZ1844" s="31">
        <f t="shared" si="1187"/>
        <v>6.5844988338929886E-4</v>
      </c>
      <c r="BA1844" s="31">
        <f t="shared" si="1188"/>
        <v>0.99999999999999989</v>
      </c>
      <c r="BB1844" s="34">
        <f>AU1844*'Propiedades físicas'!$C$4+'Diseño reactor'!AV1844*'Propiedades físicas'!$C$5+'Diseño reactor'!AW1844*'Propiedades físicas'!$C$8+'Diseño reactor'!AX1844*'Propiedades físicas'!$C$9+'Diseño reactor'!AY1844*'Propiedades físicas'!$C$7+'Diseño reactor'!AZ1844*'Propiedades físicas'!$C$6</f>
        <v>875.4413472244712</v>
      </c>
      <c r="BC1844" s="45">
        <f>AU1844*'Propiedades físicas'!$L$4+'Diseño reactor'!AV1844*'Propiedades físicas'!$L$5+'Diseño reactor'!AW1844*'Propiedades físicas'!$L$8+AX1844*'Propiedades físicas'!$L$9+'Diseño reactor'!AY1844*'Propiedades físicas'!$L$7+'Diseño reactor'!AZ1844*'Propiedades físicas'!$L$6</f>
        <v>2.0965326325279019</v>
      </c>
      <c r="BD1844" s="29">
        <f t="shared" si="1165"/>
        <v>1.7545832125828551</v>
      </c>
      <c r="BE1844" s="58">
        <f t="shared" si="1166"/>
        <v>41.573474050213413</v>
      </c>
      <c r="BF1844" s="30">
        <f>AU1844*'Propiedades físicas'!$I$4+'Diseño reactor'!AV1844*'Propiedades físicas'!$I$5+'Diseño reactor'!AW1844*'Propiedades físicas'!$I$8+'Diseño reactor'!AX1844*'Propiedades físicas'!$I$9+'Diseño reactor'!AY1844*'Propiedades físicas'!$I$7+'Diseño reactor'!AZ1844*'Propiedades físicas'!$I$6</f>
        <v>1.994452346240248E-2</v>
      </c>
      <c r="BG1844" s="24">
        <f>AU1844*'Propiedades físicas'!$O$4+'Diseño reactor'!AV1844*'Propiedades físicas'!$O$5+'Diseño reactor'!AW1844*'Propiedades físicas'!$O$8+'Diseño reactor'!AX1844*'Propiedades físicas'!$O$9+'Diseño reactor'!AY1844*'Propiedades físicas'!$O$7+'Diseño reactor'!AZ1844*'Propiedades físicas'!$O$6</f>
        <v>0.15343889714823439</v>
      </c>
      <c r="BH1844" s="54">
        <f t="shared" si="1167"/>
        <v>41211.421036577944</v>
      </c>
      <c r="BI1844" s="34">
        <f t="shared" si="1189"/>
        <v>272.51462996862614</v>
      </c>
      <c r="BJ1844" s="27">
        <f t="shared" si="1168"/>
        <v>4795.862136876608</v>
      </c>
      <c r="BK1844" s="34">
        <f t="shared" si="1169"/>
        <v>566.05522858255495</v>
      </c>
      <c r="BL1844" s="27">
        <f t="shared" si="1170"/>
        <v>105.58292524958618</v>
      </c>
      <c r="BM1844" s="34">
        <f t="shared" si="1171"/>
        <v>1.1054421768707483</v>
      </c>
      <c r="BN1844" s="45">
        <f t="shared" si="1172"/>
        <v>1957.9044437908003</v>
      </c>
      <c r="BO1844" s="45">
        <f t="shared" si="1173"/>
        <v>105.39180486260763</v>
      </c>
      <c r="BP1844" s="66">
        <f t="shared" si="1174"/>
        <v>6.6881737476340657</v>
      </c>
    </row>
    <row r="1845" spans="8:68">
      <c r="H1845" s="68">
        <v>1840</v>
      </c>
      <c r="I1845" s="31">
        <f>('Propiedades físicas'!$C$10*'Diseño reactor'!H1845)/1000</f>
        <v>1610.4513181436705</v>
      </c>
      <c r="J1845" s="31">
        <f t="shared" si="1151"/>
        <v>0.28315044041543619</v>
      </c>
      <c r="K1845" s="31">
        <f>(I1845*1000)/'Propiedades físicas'!$F$10</f>
        <v>10519.73575241755</v>
      </c>
      <c r="L1845" s="31">
        <f t="shared" si="1152"/>
        <v>1502.8193932025069</v>
      </c>
      <c r="M1845" s="31">
        <f t="shared" si="1153"/>
        <v>9016.9163592150417</v>
      </c>
      <c r="N1845" s="31">
        <f t="shared" si="1154"/>
        <v>0.81674967021875378</v>
      </c>
      <c r="O1845" s="32">
        <f t="shared" si="1155"/>
        <v>4.9004980213125222</v>
      </c>
      <c r="P1845" s="33">
        <f t="shared" si="1156"/>
        <v>0.65580259244449146</v>
      </c>
      <c r="Q1845" s="31">
        <f t="shared" si="1157"/>
        <v>4.7015851548001653</v>
      </c>
      <c r="R1845" s="31">
        <f t="shared" si="1158"/>
        <v>0.12923116433270995</v>
      </c>
      <c r="S1845" s="31">
        <f t="shared" si="1159"/>
        <v>0.19891286651235704</v>
      </c>
      <c r="T1845" s="31">
        <f t="shared" si="1160"/>
        <v>2.5466038145010021E-2</v>
      </c>
      <c r="U1845" s="31">
        <f t="shared" si="1161"/>
        <v>6.2498752965423491E-3</v>
      </c>
      <c r="V1845" s="47">
        <f t="shared" si="1175"/>
        <v>6.4943557698386538E-4</v>
      </c>
      <c r="W1845" s="31">
        <f t="shared" si="1162"/>
        <v>0.19705802603036879</v>
      </c>
      <c r="X1845" s="34">
        <f>(S1845*H1845*'Propiedades físicas'!$F$5*60*24*365)/(1000000)</f>
        <v>56647.025715098673</v>
      </c>
      <c r="Y1845" s="34">
        <f>(U1845*H1845*'Propiedades físicas'!$F$7*60*24*365)/(1000000)</f>
        <v>556.61768983432171</v>
      </c>
      <c r="Z1845" s="31">
        <f t="shared" si="1176"/>
        <v>1206.6767700978644</v>
      </c>
      <c r="AA1845" s="31">
        <f t="shared" si="1192"/>
        <v>8650.9166848323039</v>
      </c>
      <c r="AB1845" s="31">
        <f t="shared" si="1193"/>
        <v>237.78534237218631</v>
      </c>
      <c r="AC1845" s="31">
        <f t="shared" si="1194"/>
        <v>365.99967438273694</v>
      </c>
      <c r="AD1845" s="31">
        <f t="shared" si="1191"/>
        <v>46.857510186818438</v>
      </c>
      <c r="AE1845" s="31">
        <f t="shared" si="1180"/>
        <v>11.499770545637922</v>
      </c>
      <c r="AF1845" s="31">
        <f t="shared" si="1181"/>
        <v>10519.735752417548</v>
      </c>
      <c r="AG1845" s="31">
        <f t="shared" si="1182"/>
        <v>0.1147059962813759</v>
      </c>
      <c r="AH1845" s="31">
        <f t="shared" si="1183"/>
        <v>0.82235113965141482</v>
      </c>
      <c r="AI1845" s="31">
        <f t="shared" si="1183"/>
        <v>2.2603737201054758E-2</v>
      </c>
      <c r="AJ1845" s="31">
        <f t="shared" si="1183"/>
        <v>3.4791717491442338E-2</v>
      </c>
      <c r="AK1845" s="31">
        <f t="shared" si="1164"/>
        <v>4.4542478337490634E-3</v>
      </c>
      <c r="AL1845" s="31">
        <f t="shared" si="1164"/>
        <v>1.0931615409631513E-3</v>
      </c>
      <c r="AM1845" s="31">
        <f t="shared" si="1184"/>
        <v>1</v>
      </c>
      <c r="AN1845" s="31">
        <f>(Z1845*'Propiedades físicas'!$F$4)/1000</f>
        <v>1061.1274180886599</v>
      </c>
      <c r="AO1845" s="31">
        <f>(AA1845*'Propiedades físicas'!$F$6)/1000</f>
        <v>277.17537058202703</v>
      </c>
      <c r="AP1845" s="31">
        <f>(AB1845*'Propiedades físicas'!$F$9)/1000</f>
        <v>146.70166697652033</v>
      </c>
      <c r="AQ1845" s="31">
        <f>(AC1845*'Propiedades físicas'!$F$5)/1000</f>
        <v>107.77592411548456</v>
      </c>
      <c r="AR1845" s="31">
        <f>(AD1845*'Propiedades físicas'!$F$8)/1000</f>
        <v>16.611924511430864</v>
      </c>
      <c r="AS1845" s="31">
        <f>(AE1845*'Propiedades físicas'!$F$7)/1000</f>
        <v>1.0590138695477962</v>
      </c>
      <c r="AT1845" s="31">
        <f t="shared" si="1185"/>
        <v>1610.4513181436703</v>
      </c>
      <c r="AU1845" s="31">
        <f t="shared" si="1186"/>
        <v>0.65890064861556741</v>
      </c>
      <c r="AV1845" s="31">
        <f t="shared" si="1190"/>
        <v>0.17211036897502782</v>
      </c>
      <c r="AW1845" s="31">
        <f t="shared" si="1190"/>
        <v>9.1093512311579791E-2</v>
      </c>
      <c r="AX1845" s="31">
        <f t="shared" si="1190"/>
        <v>6.6922807849737032E-2</v>
      </c>
      <c r="AY1845" s="31">
        <f t="shared" si="1187"/>
        <v>1.0315073994648309E-2</v>
      </c>
      <c r="AZ1845" s="31">
        <f t="shared" si="1187"/>
        <v>6.5758825343972328E-4</v>
      </c>
      <c r="BA1845" s="31">
        <f t="shared" si="1188"/>
        <v>1</v>
      </c>
      <c r="BB1845" s="34">
        <f>AU1845*'Propiedades físicas'!$C$4+'Diseño reactor'!AV1845*'Propiedades físicas'!$C$5+'Diseño reactor'!AW1845*'Propiedades físicas'!$C$8+'Diseño reactor'!AX1845*'Propiedades físicas'!$C$9+'Diseño reactor'!AY1845*'Propiedades físicas'!$C$7+'Diseño reactor'!AZ1845*'Propiedades físicas'!$C$6</f>
        <v>875.44107087209454</v>
      </c>
      <c r="BC1845" s="45">
        <f>AU1845*'Propiedades físicas'!$L$4+'Diseño reactor'!AV1845*'Propiedades físicas'!$L$5+'Diseño reactor'!AW1845*'Propiedades físicas'!$L$8+AX1845*'Propiedades físicas'!$L$9+'Diseño reactor'!AY1845*'Propiedades físicas'!$L$7+'Diseño reactor'!AZ1845*'Propiedades físicas'!$L$6</f>
        <v>2.0965837772913622</v>
      </c>
      <c r="BD1845" s="29">
        <f t="shared" si="1165"/>
        <v>1.7537753153234823</v>
      </c>
      <c r="BE1845" s="58">
        <f t="shared" si="1166"/>
        <v>41.572598639681878</v>
      </c>
      <c r="BF1845" s="30">
        <f>AU1845*'Propiedades físicas'!$I$4+'Diseño reactor'!AV1845*'Propiedades físicas'!$I$5+'Diseño reactor'!AW1845*'Propiedades físicas'!$I$8+'Diseño reactor'!AX1845*'Propiedades físicas'!$I$9+'Diseño reactor'!AY1845*'Propiedades físicas'!$I$7+'Diseño reactor'!AZ1845*'Propiedades físicas'!$I$6</f>
        <v>1.9944648032964044E-2</v>
      </c>
      <c r="BG1845" s="24">
        <f>AU1845*'Propiedades físicas'!$O$4+'Diseño reactor'!AV1845*'Propiedades físicas'!$O$5+'Diseño reactor'!AW1845*'Propiedades físicas'!$O$8+'Diseño reactor'!AX1845*'Propiedades físicas'!$O$9+'Diseño reactor'!AY1845*'Propiedades físicas'!$O$7+'Diseño reactor'!AZ1845*'Propiedades físicas'!$O$6</f>
        <v>0.15344133749966105</v>
      </c>
      <c r="BH1845" s="54">
        <f t="shared" si="1167"/>
        <v>41211.15062849511</v>
      </c>
      <c r="BI1845" s="34">
        <f t="shared" si="1189"/>
        <v>272.51864582965374</v>
      </c>
      <c r="BJ1845" s="27">
        <f t="shared" si="1168"/>
        <v>4795.8647157622381</v>
      </c>
      <c r="BK1845" s="34">
        <f t="shared" si="1169"/>
        <v>566.06453573383806</v>
      </c>
      <c r="BL1845" s="27">
        <f t="shared" si="1170"/>
        <v>105.583249052485</v>
      </c>
      <c r="BM1845" s="34">
        <f t="shared" si="1171"/>
        <v>1.1054421768707483</v>
      </c>
      <c r="BN1845" s="45">
        <f t="shared" si="1172"/>
        <v>1959.0927597839898</v>
      </c>
      <c r="BO1845" s="45">
        <f t="shared" si="1173"/>
        <v>105.40237933791201</v>
      </c>
      <c r="BP1845" s="66">
        <f t="shared" si="1174"/>
        <v>6.6881716363644577</v>
      </c>
    </row>
    <row r="1846" spans="8:68">
      <c r="H1846" s="68">
        <v>1841</v>
      </c>
      <c r="I1846" s="31">
        <f>('Propiedades físicas'!$C$10*'Diseño reactor'!H1846)/1000</f>
        <v>1611.3265634252705</v>
      </c>
      <c r="J1846" s="31">
        <f t="shared" si="1151"/>
        <v>0.28299663789484109</v>
      </c>
      <c r="K1846" s="31">
        <f>(I1846*1000)/'Propiedades físicas'!$F$10</f>
        <v>10525.453000109081</v>
      </c>
      <c r="L1846" s="31">
        <f t="shared" si="1152"/>
        <v>1503.6361428727257</v>
      </c>
      <c r="M1846" s="31">
        <f t="shared" si="1153"/>
        <v>9021.8168572363538</v>
      </c>
      <c r="N1846" s="31">
        <f t="shared" si="1154"/>
        <v>0.81674967021875378</v>
      </c>
      <c r="O1846" s="32">
        <f t="shared" si="1155"/>
        <v>4.9004980213125222</v>
      </c>
      <c r="P1846" s="33">
        <f t="shared" si="1156"/>
        <v>0.65587279613733984</v>
      </c>
      <c r="Q1846" s="31">
        <f t="shared" si="1157"/>
        <v>4.7016911957151875</v>
      </c>
      <c r="R1846" s="31">
        <f t="shared" si="1158"/>
        <v>0.12918862300777079</v>
      </c>
      <c r="S1846" s="31">
        <f t="shared" si="1159"/>
        <v>0.19880682559733495</v>
      </c>
      <c r="T1846" s="31">
        <f t="shared" si="1160"/>
        <v>2.544655063136526E-2</v>
      </c>
      <c r="U1846" s="31">
        <f t="shared" si="1161"/>
        <v>6.2417004422778933E-3</v>
      </c>
      <c r="V1846" s="47">
        <f t="shared" si="1175"/>
        <v>6.4950509908746283E-4</v>
      </c>
      <c r="W1846" s="31">
        <f t="shared" si="1162"/>
        <v>0.19697207106104561</v>
      </c>
      <c r="X1846" s="34">
        <f>(S1846*H1846*'Propiedades físicas'!$F$5*60*24*365)/(1000000)</f>
        <v>56647.597067716699</v>
      </c>
      <c r="Y1846" s="34">
        <f>(U1846*H1846*'Propiedades físicas'!$F$7*60*24*365)/(1000000)</f>
        <v>556.19174627907398</v>
      </c>
      <c r="Z1846" s="31">
        <f t="shared" si="1176"/>
        <v>1207.4618176888428</v>
      </c>
      <c r="AA1846" s="31">
        <f t="shared" si="1192"/>
        <v>8655.813491311661</v>
      </c>
      <c r="AB1846" s="31">
        <f t="shared" si="1193"/>
        <v>237.83625495730601</v>
      </c>
      <c r="AC1846" s="31">
        <f t="shared" si="1194"/>
        <v>366.00336592469364</v>
      </c>
      <c r="AD1846" s="31">
        <f t="shared" si="1191"/>
        <v>46.847099712343443</v>
      </c>
      <c r="AE1846" s="31">
        <f t="shared" si="1180"/>
        <v>11.490970514233602</v>
      </c>
      <c r="AF1846" s="31">
        <f t="shared" si="1181"/>
        <v>10525.453000109082</v>
      </c>
      <c r="AG1846" s="31">
        <f t="shared" si="1182"/>
        <v>0.11471827556270775</v>
      </c>
      <c r="AH1846" s="31">
        <f t="shared" si="1183"/>
        <v>0.82236968719749681</v>
      </c>
      <c r="AI1846" s="31">
        <f t="shared" si="1183"/>
        <v>2.2596296326138281E-2</v>
      </c>
      <c r="AJ1846" s="31">
        <f t="shared" si="1183"/>
        <v>3.4773169945360116E-2</v>
      </c>
      <c r="AK1846" s="31">
        <f t="shared" si="1164"/>
        <v>4.4508392856685538E-3</v>
      </c>
      <c r="AL1846" s="31">
        <f t="shared" si="1164"/>
        <v>1.0917316826282455E-3</v>
      </c>
      <c r="AM1846" s="31">
        <f t="shared" si="1184"/>
        <v>0.99999999999999978</v>
      </c>
      <c r="AN1846" s="31">
        <f>(Z1846*'Propiedades físicas'!$F$4)/1000</f>
        <v>1061.8177732392144</v>
      </c>
      <c r="AO1846" s="31">
        <f>(AA1846*'Propiedades físicas'!$F$6)/1000</f>
        <v>277.3322642616256</v>
      </c>
      <c r="AP1846" s="31">
        <f>(AB1846*'Propiedades físicas'!$F$9)/1000</f>
        <v>146.73307749590992</v>
      </c>
      <c r="AQ1846" s="31">
        <f>(AC1846*'Propiedades físicas'!$F$5)/1000</f>
        <v>107.77701116384455</v>
      </c>
      <c r="AR1846" s="31">
        <f>(AD1846*'Propiedades físicas'!$F$8)/1000</f>
        <v>16.608233790019991</v>
      </c>
      <c r="AS1846" s="31">
        <f>(AE1846*'Propiedades físicas'!$F$7)/1000</f>
        <v>1.0582034746557725</v>
      </c>
      <c r="AT1846" s="31">
        <f t="shared" si="1185"/>
        <v>1611.3265634252703</v>
      </c>
      <c r="AU1846" s="31">
        <f t="shared" si="1186"/>
        <v>0.65897118395544851</v>
      </c>
      <c r="AV1846" s="31">
        <f t="shared" si="1190"/>
        <v>0.172114250802201</v>
      </c>
      <c r="AW1846" s="31">
        <f t="shared" si="1190"/>
        <v>9.1063525437073869E-2</v>
      </c>
      <c r="AX1846" s="31">
        <f t="shared" si="1190"/>
        <v>6.6887131144128878E-2</v>
      </c>
      <c r="AY1846" s="31">
        <f t="shared" si="1187"/>
        <v>1.0307180534971826E-2</v>
      </c>
      <c r="AZ1846" s="31">
        <f t="shared" si="1187"/>
        <v>6.5672812617592624E-4</v>
      </c>
      <c r="BA1846" s="31">
        <f t="shared" si="1188"/>
        <v>1</v>
      </c>
      <c r="BB1846" s="34">
        <f>AU1846*'Propiedades físicas'!$C$4+'Diseño reactor'!AV1846*'Propiedades físicas'!$C$5+'Diseño reactor'!AW1846*'Propiedades físicas'!$C$8+'Diseño reactor'!AX1846*'Propiedades físicas'!$C$9+'Diseño reactor'!AY1846*'Propiedades físicas'!$C$7+'Diseño reactor'!AZ1846*'Propiedades físicas'!$C$6</f>
        <v>875.44079497511734</v>
      </c>
      <c r="BC1846" s="45">
        <f>AU1846*'Propiedades físicas'!$L$4+'Diseño reactor'!AV1846*'Propiedades físicas'!$L$5+'Diseño reactor'!AW1846*'Propiedades físicas'!$L$8+AX1846*'Propiedades físicas'!$L$9+'Diseño reactor'!AY1846*'Propiedades físicas'!$L$7+'Diseño reactor'!AZ1846*'Propiedades físicas'!$L$6</f>
        <v>2.0966348754431894</v>
      </c>
      <c r="BD1846" s="29">
        <f t="shared" si="1165"/>
        <v>1.7529681629785971</v>
      </c>
      <c r="BE1846" s="58">
        <f t="shared" si="1166"/>
        <v>41.571724050190447</v>
      </c>
      <c r="BF1846" s="30">
        <f>AU1846*'Propiedades físicas'!$I$4+'Diseño reactor'!AV1846*'Propiedades físicas'!$I$5+'Diseño reactor'!AW1846*'Propiedades físicas'!$I$8+'Diseño reactor'!AX1846*'Propiedades físicas'!$I$9+'Diseño reactor'!AY1846*'Propiedades físicas'!$I$7+'Diseño reactor'!AZ1846*'Propiedades físicas'!$I$6</f>
        <v>1.9944772388880334E-2</v>
      </c>
      <c r="BG1846" s="24">
        <f>AU1846*'Propiedades físicas'!$O$4+'Diseño reactor'!AV1846*'Propiedades físicas'!$O$5+'Diseño reactor'!AW1846*'Propiedades físicas'!$O$8+'Diseño reactor'!AX1846*'Propiedades físicas'!$O$9+'Diseño reactor'!AY1846*'Propiedades físicas'!$O$7+'Diseño reactor'!AZ1846*'Propiedades físicas'!$O$6</f>
        <v>0.15344377575359003</v>
      </c>
      <c r="BH1846" s="54">
        <f t="shared" si="1167"/>
        <v>41210.880688738514</v>
      </c>
      <c r="BI1846" s="34">
        <f t="shared" si="1189"/>
        <v>272.522656379723</v>
      </c>
      <c r="BJ1846" s="27">
        <f t="shared" si="1168"/>
        <v>4795.8672993442233</v>
      </c>
      <c r="BK1846" s="34">
        <f t="shared" si="1169"/>
        <v>566.0738357111926</v>
      </c>
      <c r="BL1846" s="27">
        <f t="shared" si="1170"/>
        <v>105.58357259714572</v>
      </c>
      <c r="BM1846" s="34">
        <f t="shared" si="1171"/>
        <v>1.1054421768707483</v>
      </c>
      <c r="BN1846" s="45">
        <f t="shared" si="1172"/>
        <v>1960.2811057244812</v>
      </c>
      <c r="BO1846" s="45">
        <f t="shared" si="1173"/>
        <v>105.41294458986835</v>
      </c>
      <c r="BP1846" s="66">
        <f t="shared" si="1174"/>
        <v>6.6881695285739982</v>
      </c>
    </row>
    <row r="1847" spans="8:68">
      <c r="H1847" s="68">
        <v>1842</v>
      </c>
      <c r="I1847" s="31">
        <f>('Propiedades físicas'!$C$10*'Diseño reactor'!H1847)/1000</f>
        <v>1612.20180870687</v>
      </c>
      <c r="J1847" s="31">
        <f t="shared" si="1151"/>
        <v>0.28284300236938253</v>
      </c>
      <c r="K1847" s="31">
        <f>(I1847*1000)/'Propiedades físicas'!$F$10</f>
        <v>10531.170247800612</v>
      </c>
      <c r="L1847" s="31">
        <f t="shared" si="1152"/>
        <v>1504.4528925429445</v>
      </c>
      <c r="M1847" s="31">
        <f t="shared" si="1153"/>
        <v>9026.717355257666</v>
      </c>
      <c r="N1847" s="31">
        <f t="shared" si="1154"/>
        <v>0.81674967021875378</v>
      </c>
      <c r="O1847" s="32">
        <f t="shared" si="1155"/>
        <v>4.9004980213125222</v>
      </c>
      <c r="P1847" s="33">
        <f t="shared" si="1156"/>
        <v>0.65594293861243014</v>
      </c>
      <c r="Q1847" s="31">
        <f t="shared" si="1157"/>
        <v>4.7017971249871184</v>
      </c>
      <c r="R1847" s="31">
        <f t="shared" si="1158"/>
        <v>0.12914610672601934</v>
      </c>
      <c r="S1847" s="31">
        <f t="shared" si="1159"/>
        <v>0.19870089632540372</v>
      </c>
      <c r="T1847" s="31">
        <f t="shared" si="1160"/>
        <v>2.5427085041528512E-2</v>
      </c>
      <c r="U1847" s="31">
        <f t="shared" si="1161"/>
        <v>6.2335398387757821E-3</v>
      </c>
      <c r="V1847" s="47">
        <f t="shared" si="1175"/>
        <v>6.4957456056764925E-4</v>
      </c>
      <c r="W1847" s="31">
        <f t="shared" si="1162"/>
        <v>0.19688619104462451</v>
      </c>
      <c r="X1847" s="34">
        <f>(S1847*H1847*'Propiedades físicas'!$F$5*60*24*365)/(1000000)</f>
        <v>56648.167424327941</v>
      </c>
      <c r="Y1847" s="34">
        <f>(U1847*H1847*'Propiedades físicas'!$F$7*60*24*365)/(1000000)</f>
        <v>555.76628191808868</v>
      </c>
      <c r="Z1847" s="31">
        <f t="shared" si="1176"/>
        <v>1208.2468929240963</v>
      </c>
      <c r="AA1847" s="31">
        <f t="shared" si="1192"/>
        <v>8660.7103042262715</v>
      </c>
      <c r="AB1847" s="31">
        <f t="shared" si="1193"/>
        <v>237.88712858932763</v>
      </c>
      <c r="AC1847" s="31">
        <f t="shared" si="1194"/>
        <v>366.00705103139364</v>
      </c>
      <c r="AD1847" s="31">
        <f t="shared" si="1191"/>
        <v>46.836690646495519</v>
      </c>
      <c r="AE1847" s="31">
        <f t="shared" si="1180"/>
        <v>11.482180383024991</v>
      </c>
      <c r="AF1847" s="31">
        <f t="shared" si="1181"/>
        <v>10531.170247800612</v>
      </c>
      <c r="AG1847" s="31">
        <f t="shared" si="1182"/>
        <v>0.1147305441364822</v>
      </c>
      <c r="AH1847" s="31">
        <f t="shared" si="1183"/>
        <v>0.82238821521616012</v>
      </c>
      <c r="AI1847" s="31">
        <f t="shared" si="1183"/>
        <v>2.2588859831509163E-2</v>
      </c>
      <c r="AJ1847" s="31">
        <f t="shared" si="1183"/>
        <v>3.4754641926696854E-2</v>
      </c>
      <c r="AK1847" s="31">
        <f t="shared" si="1164"/>
        <v>4.4474345722667575E-3</v>
      </c>
      <c r="AL1847" s="31">
        <f t="shared" si="1164"/>
        <v>1.0903043168847255E-3</v>
      </c>
      <c r="AM1847" s="31">
        <f t="shared" si="1184"/>
        <v>0.99999999999999978</v>
      </c>
      <c r="AN1847" s="31">
        <f>(Z1847*'Propiedades físicas'!$F$4)/1000</f>
        <v>1062.5081526995918</v>
      </c>
      <c r="AO1847" s="31">
        <f>(AA1847*'Propiedades físicas'!$F$6)/1000</f>
        <v>277.48915814740974</v>
      </c>
      <c r="AP1847" s="31">
        <f>(AB1847*'Propiedades físicas'!$F$9)/1000</f>
        <v>146.76446398318566</v>
      </c>
      <c r="AQ1847" s="31">
        <f>(AC1847*'Propiedades físicas'!$F$5)/1000</f>
        <v>107.77809631721451</v>
      </c>
      <c r="AR1847" s="31">
        <f>(AD1847*'Propiedades físicas'!$F$8)/1000</f>
        <v>16.604543567995584</v>
      </c>
      <c r="AS1847" s="31">
        <f>(AE1847*'Propiedades físicas'!$F$7)/1000</f>
        <v>1.0573939914727715</v>
      </c>
      <c r="AT1847" s="31">
        <f t="shared" si="1185"/>
        <v>1612.20180870687</v>
      </c>
      <c r="AU1847" s="31">
        <f t="shared" si="1186"/>
        <v>0.65904165778837476</v>
      </c>
      <c r="AV1847" s="31">
        <f t="shared" si="1190"/>
        <v>0.1721181285424688</v>
      </c>
      <c r="AW1847" s="31">
        <f t="shared" si="1190"/>
        <v>9.103355621521346E-2</v>
      </c>
      <c r="AX1847" s="31">
        <f t="shared" si="1190"/>
        <v>6.6851492000038246E-2</v>
      </c>
      <c r="AY1847" s="31">
        <f t="shared" si="1187"/>
        <v>1.0299295955581338E-2</v>
      </c>
      <c r="AZ1847" s="31">
        <f t="shared" si="1187"/>
        <v>6.5586949832347353E-4</v>
      </c>
      <c r="BA1847" s="31">
        <f t="shared" si="1188"/>
        <v>1</v>
      </c>
      <c r="BB1847" s="34">
        <f>AU1847*'Propiedades físicas'!$C$4+'Diseño reactor'!AV1847*'Propiedades físicas'!$C$5+'Diseño reactor'!AW1847*'Propiedades físicas'!$C$8+'Diseño reactor'!AX1847*'Propiedades físicas'!$C$9+'Diseño reactor'!AY1847*'Propiedades físicas'!$C$7+'Diseño reactor'!AZ1847*'Propiedades físicas'!$C$6</f>
        <v>875.44051953260191</v>
      </c>
      <c r="BC1847" s="45">
        <f>AU1847*'Propiedades físicas'!$L$4+'Diseño reactor'!AV1847*'Propiedades físicas'!$L$5+'Diseño reactor'!AW1847*'Propiedades físicas'!$L$8+AX1847*'Propiedades físicas'!$L$9+'Diseño reactor'!AY1847*'Propiedades físicas'!$L$7+'Diseño reactor'!AZ1847*'Propiedades físicas'!$L$6</f>
        <v>2.0966859270465323</v>
      </c>
      <c r="BD1847" s="29">
        <f t="shared" si="1165"/>
        <v>1.7521617545172079</v>
      </c>
      <c r="BE1847" s="58">
        <f t="shared" si="1166"/>
        <v>41.570850280580167</v>
      </c>
      <c r="BF1847" s="30">
        <f>AU1847*'Propiedades físicas'!$I$4+'Diseño reactor'!AV1847*'Propiedades físicas'!$I$5+'Diseño reactor'!AW1847*'Propiedades físicas'!$I$8+'Diseño reactor'!AX1847*'Propiedades físicas'!$I$9+'Diseño reactor'!AY1847*'Propiedades físicas'!$I$7+'Diseño reactor'!AZ1847*'Propiedades físicas'!$I$6</f>
        <v>1.9944896530589444E-2</v>
      </c>
      <c r="BG1847" s="24">
        <f>AU1847*'Propiedades físicas'!$O$4+'Diseño reactor'!AV1847*'Propiedades físicas'!$O$5+'Diseño reactor'!AW1847*'Propiedades físicas'!$O$8+'Diseño reactor'!AX1847*'Propiedades físicas'!$O$9+'Diseño reactor'!AY1847*'Propiedades físicas'!$O$7+'Diseño reactor'!AZ1847*'Propiedades físicas'!$O$6</f>
        <v>0.15344621191265218</v>
      </c>
      <c r="BH1847" s="54">
        <f t="shared" si="1167"/>
        <v>41210.61121634132</v>
      </c>
      <c r="BI1847" s="34">
        <f t="shared" si="1189"/>
        <v>272.52666162844542</v>
      </c>
      <c r="BJ1847" s="27">
        <f t="shared" si="1168"/>
        <v>4795.8698876060407</v>
      </c>
      <c r="BK1847" s="34">
        <f t="shared" si="1169"/>
        <v>566.0831285223876</v>
      </c>
      <c r="BL1847" s="27">
        <f t="shared" si="1170"/>
        <v>105.58389588385894</v>
      </c>
      <c r="BM1847" s="34">
        <f t="shared" si="1171"/>
        <v>1.1054421768707483</v>
      </c>
      <c r="BN1847" s="45">
        <f t="shared" si="1172"/>
        <v>1961.469481571816</v>
      </c>
      <c r="BO1847" s="45">
        <f t="shared" si="1173"/>
        <v>105.4235006305382</v>
      </c>
      <c r="BP1847" s="66">
        <f t="shared" si="1174"/>
        <v>6.6881674242555231</v>
      </c>
    </row>
    <row r="1848" spans="8:68">
      <c r="H1848" s="68">
        <v>1843</v>
      </c>
      <c r="I1848" s="31">
        <f>('Propiedades físicas'!$C$10*'Diseño reactor'!H1848)/1000</f>
        <v>1613.07705398847</v>
      </c>
      <c r="J1848" s="31">
        <f t="shared" si="1151"/>
        <v>0.2826895335672287</v>
      </c>
      <c r="K1848" s="31">
        <f>(I1848*1000)/'Propiedades físicas'!$F$10</f>
        <v>10536.887495492143</v>
      </c>
      <c r="L1848" s="31">
        <f t="shared" si="1152"/>
        <v>1505.2696422131633</v>
      </c>
      <c r="M1848" s="31">
        <f t="shared" si="1153"/>
        <v>9031.61785327898</v>
      </c>
      <c r="N1848" s="31">
        <f t="shared" si="1154"/>
        <v>0.81674967021875378</v>
      </c>
      <c r="O1848" s="32">
        <f t="shared" si="1155"/>
        <v>4.9004980213125231</v>
      </c>
      <c r="P1848" s="33">
        <f t="shared" si="1156"/>
        <v>0.65601301994980055</v>
      </c>
      <c r="Q1848" s="31">
        <f t="shared" si="1157"/>
        <v>4.7019029427900847</v>
      </c>
      <c r="R1848" s="31">
        <f t="shared" si="1158"/>
        <v>0.12910361547046481</v>
      </c>
      <c r="S1848" s="31">
        <f t="shared" si="1159"/>
        <v>0.19859507852243799</v>
      </c>
      <c r="T1848" s="31">
        <f t="shared" si="1160"/>
        <v>2.5407641343492073E-2</v>
      </c>
      <c r="U1848" s="31">
        <f t="shared" si="1161"/>
        <v>6.2253934549963558E-3</v>
      </c>
      <c r="V1848" s="47">
        <f t="shared" si="1175"/>
        <v>6.4964396150368601E-4</v>
      </c>
      <c r="W1848" s="31">
        <f t="shared" si="1162"/>
        <v>0.19680038588310961</v>
      </c>
      <c r="X1848" s="34">
        <f>(S1848*H1848*'Propiedades físicas'!$F$5*60*24*365)/(1000000)</f>
        <v>56648.73678710177</v>
      </c>
      <c r="Y1848" s="34">
        <f>(U1848*H1848*'Propiedades físicas'!$F$7*60*24*365)/(1000000)</f>
        <v>555.34129605176531</v>
      </c>
      <c r="Z1848" s="31">
        <f t="shared" si="1176"/>
        <v>1209.0319957674824</v>
      </c>
      <c r="AA1848" s="31">
        <f t="shared" si="1192"/>
        <v>8665.6071235621257</v>
      </c>
      <c r="AB1848" s="31">
        <f t="shared" si="1193"/>
        <v>237.93796331206664</v>
      </c>
      <c r="AC1848" s="31">
        <f t="shared" si="1194"/>
        <v>366.01072971685323</v>
      </c>
      <c r="AD1848" s="31">
        <f t="shared" si="1191"/>
        <v>46.826282996055888</v>
      </c>
      <c r="AE1848" s="31">
        <f t="shared" si="1180"/>
        <v>11.473400137558283</v>
      </c>
      <c r="AF1848" s="31">
        <f t="shared" si="1181"/>
        <v>10536.887495492141</v>
      </c>
      <c r="AG1848" s="31">
        <f t="shared" si="1182"/>
        <v>0.11474280201669865</v>
      </c>
      <c r="AH1848" s="31">
        <f t="shared" si="1183"/>
        <v>0.82240672373786083</v>
      </c>
      <c r="AI1848" s="31">
        <f t="shared" si="1183"/>
        <v>2.2581427714195537E-2</v>
      </c>
      <c r="AJ1848" s="31">
        <f t="shared" si="1183"/>
        <v>3.4736133404996379E-2</v>
      </c>
      <c r="AK1848" s="31">
        <f t="shared" si="1164"/>
        <v>4.4440336879452268E-3</v>
      </c>
      <c r="AL1848" s="31">
        <f t="shared" si="1164"/>
        <v>1.0888794383034645E-3</v>
      </c>
      <c r="AM1848" s="31">
        <f t="shared" si="1184"/>
        <v>1</v>
      </c>
      <c r="AN1848" s="31">
        <f>(Z1848*'Propiedades físicas'!$F$4)/1000</f>
        <v>1063.1985564380086</v>
      </c>
      <c r="AO1848" s="31">
        <f>(AA1848*'Propiedades físicas'!$F$6)/1000</f>
        <v>277.64605223893051</v>
      </c>
      <c r="AP1848" s="31">
        <f>(AB1848*'Propiedades físicas'!$F$9)/1000</f>
        <v>146.79582646537949</v>
      </c>
      <c r="AQ1848" s="31">
        <f>(AC1848*'Propiedades físicas'!$F$5)/1000</f>
        <v>107.77917957972178</v>
      </c>
      <c r="AR1848" s="31">
        <f>(AD1848*'Propiedades físicas'!$F$8)/1000</f>
        <v>16.600853847761726</v>
      </c>
      <c r="AS1848" s="31">
        <f>(AE1848*'Propiedades físicas'!$F$7)/1000</f>
        <v>1.0565854186677424</v>
      </c>
      <c r="AT1848" s="31">
        <f t="shared" si="1185"/>
        <v>1613.0770539884697</v>
      </c>
      <c r="AU1848" s="31">
        <f t="shared" si="1186"/>
        <v>0.65911207019476226</v>
      </c>
      <c r="AV1848" s="31">
        <f t="shared" si="1190"/>
        <v>0.17212200220220547</v>
      </c>
      <c r="AW1848" s="31">
        <f t="shared" si="1190"/>
        <v>9.1003604634021892E-2</v>
      </c>
      <c r="AX1848" s="31">
        <f t="shared" si="1190"/>
        <v>6.6815890358881885E-2</v>
      </c>
      <c r="AY1848" s="31">
        <f t="shared" si="1187"/>
        <v>1.0291420243512055E-2</v>
      </c>
      <c r="AZ1848" s="31">
        <f t="shared" si="1187"/>
        <v>6.5501236661648951E-4</v>
      </c>
      <c r="BA1848" s="31">
        <f t="shared" si="1188"/>
        <v>1.0000000000000002</v>
      </c>
      <c r="BB1848" s="34">
        <f>AU1848*'Propiedades físicas'!$C$4+'Diseño reactor'!AV1848*'Propiedades físicas'!$C$5+'Diseño reactor'!AW1848*'Propiedades físicas'!$C$8+'Diseño reactor'!AX1848*'Propiedades físicas'!$C$9+'Diseño reactor'!AY1848*'Propiedades físicas'!$C$7+'Diseño reactor'!AZ1848*'Propiedades físicas'!$C$6</f>
        <v>875.44024454361136</v>
      </c>
      <c r="BC1848" s="45">
        <f>AU1848*'Propiedades físicas'!$L$4+'Diseño reactor'!AV1848*'Propiedades físicas'!$L$5+'Diseño reactor'!AW1848*'Propiedades físicas'!$L$8+AX1848*'Propiedades físicas'!$L$9+'Diseño reactor'!AY1848*'Propiedades físicas'!$L$7+'Diseño reactor'!AZ1848*'Propiedades físicas'!$L$6</f>
        <v>2.0967369321644247</v>
      </c>
      <c r="BD1848" s="29">
        <f t="shared" si="1165"/>
        <v>1.7513560889102329</v>
      </c>
      <c r="BE1848" s="58">
        <f t="shared" si="1166"/>
        <v>41.569977329694289</v>
      </c>
      <c r="BF1848" s="30">
        <f>AU1848*'Propiedades físicas'!$I$4+'Diseño reactor'!AV1848*'Propiedades físicas'!$I$5+'Diseño reactor'!AW1848*'Propiedades físicas'!$I$8+'Diseño reactor'!AX1848*'Propiedades físicas'!$I$9+'Diseño reactor'!AY1848*'Propiedades físicas'!$I$7+'Diseño reactor'!AZ1848*'Propiedades físicas'!$I$6</f>
        <v>1.9945020458528379E-2</v>
      </c>
      <c r="BG1848" s="24">
        <f>AU1848*'Propiedades físicas'!$O$4+'Diseño reactor'!AV1848*'Propiedades físicas'!$O$5+'Diseño reactor'!AW1848*'Propiedades físicas'!$O$8+'Diseño reactor'!AX1848*'Propiedades físicas'!$O$9+'Diseño reactor'!AY1848*'Propiedades físicas'!$O$7+'Diseño reactor'!AZ1848*'Propiedades físicas'!$O$6</f>
        <v>0.15344864597947389</v>
      </c>
      <c r="BH1848" s="54">
        <f t="shared" si="1167"/>
        <v>41210.342210339077</v>
      </c>
      <c r="BI1848" s="34">
        <f t="shared" si="1189"/>
        <v>272.5306615854106</v>
      </c>
      <c r="BJ1848" s="27">
        <f t="shared" si="1168"/>
        <v>4795.8724805312204</v>
      </c>
      <c r="BK1848" s="34">
        <f t="shared" si="1169"/>
        <v>566.09241417518183</v>
      </c>
      <c r="BL1848" s="27">
        <f t="shared" si="1170"/>
        <v>105.58421891291493</v>
      </c>
      <c r="BM1848" s="34">
        <f t="shared" si="1171"/>
        <v>1.1054421768707483</v>
      </c>
      <c r="BN1848" s="45">
        <f t="shared" si="1172"/>
        <v>1962.6578872855987</v>
      </c>
      <c r="BO1848" s="45">
        <f t="shared" si="1173"/>
        <v>105.43404747196215</v>
      </c>
      <c r="BP1848" s="66">
        <f t="shared" si="1174"/>
        <v>6.6881653234018748</v>
      </c>
    </row>
    <row r="1849" spans="8:68">
      <c r="H1849" s="68">
        <v>1844</v>
      </c>
      <c r="I1849" s="31">
        <f>('Propiedades físicas'!$C$10*'Diseño reactor'!H1849)/1000</f>
        <v>1613.9522992700699</v>
      </c>
      <c r="J1849" s="31">
        <f t="shared" si="1151"/>
        <v>0.282536231217138</v>
      </c>
      <c r="K1849" s="31">
        <f>(I1849*1000)/'Propiedades físicas'!$F$10</f>
        <v>10542.604743183676</v>
      </c>
      <c r="L1849" s="31">
        <f t="shared" si="1152"/>
        <v>1506.0863918833822</v>
      </c>
      <c r="M1849" s="31">
        <f t="shared" si="1153"/>
        <v>9036.5183513002939</v>
      </c>
      <c r="N1849" s="31">
        <f t="shared" si="1154"/>
        <v>0.81674967021875389</v>
      </c>
      <c r="O1849" s="32">
        <f t="shared" si="1155"/>
        <v>4.900498021312524</v>
      </c>
      <c r="P1849" s="33">
        <f t="shared" si="1156"/>
        <v>0.65608304022934971</v>
      </c>
      <c r="Q1849" s="31">
        <f t="shared" si="1157"/>
        <v>4.702008649297853</v>
      </c>
      <c r="R1849" s="31">
        <f t="shared" si="1158"/>
        <v>0.12906114922411868</v>
      </c>
      <c r="S1849" s="31">
        <f t="shared" si="1159"/>
        <v>0.19848937201467076</v>
      </c>
      <c r="T1849" s="31">
        <f t="shared" si="1160"/>
        <v>2.5388219505304465E-2</v>
      </c>
      <c r="U1849" s="31">
        <f t="shared" si="1161"/>
        <v>6.2172612599810523E-3</v>
      </c>
      <c r="V1849" s="47">
        <f t="shared" si="1175"/>
        <v>6.497133019746959E-4</v>
      </c>
      <c r="W1849" s="31">
        <f t="shared" si="1162"/>
        <v>0.19671465547867573</v>
      </c>
      <c r="X1849" s="34">
        <f>(S1849*H1849*'Propiedades físicas'!$F$5*60*24*365)/(1000000)</f>
        <v>56649.305158201991</v>
      </c>
      <c r="Y1849" s="34">
        <f>(U1849*H1849*'Propiedades físicas'!$F$7*60*24*365)/(1000000)</f>
        <v>554.91678798173245</v>
      </c>
      <c r="Z1849" s="31">
        <f t="shared" si="1176"/>
        <v>1209.8171261829209</v>
      </c>
      <c r="AA1849" s="31">
        <f t="shared" si="1192"/>
        <v>8670.5039493052409</v>
      </c>
      <c r="AB1849" s="31">
        <f t="shared" si="1193"/>
        <v>237.98875916927486</v>
      </c>
      <c r="AC1849" s="31">
        <f t="shared" si="1194"/>
        <v>366.01440199505288</v>
      </c>
      <c r="AD1849" s="31">
        <f t="shared" si="1191"/>
        <v>46.815876767781432</v>
      </c>
      <c r="AE1849" s="31">
        <f t="shared" si="1180"/>
        <v>11.46462976340506</v>
      </c>
      <c r="AF1849" s="31">
        <f t="shared" si="1181"/>
        <v>10542.604743183676</v>
      </c>
      <c r="AG1849" s="31">
        <f t="shared" si="1182"/>
        <v>0.11475504921733204</v>
      </c>
      <c r="AH1849" s="31">
        <f t="shared" si="1183"/>
        <v>0.82242521279299197</v>
      </c>
      <c r="AI1849" s="31">
        <f t="shared" si="1183"/>
        <v>2.2573999971225948E-2</v>
      </c>
      <c r="AJ1849" s="31">
        <f t="shared" si="1183"/>
        <v>3.4717644349865205E-2</v>
      </c>
      <c r="AK1849" s="31">
        <f t="shared" si="1164"/>
        <v>4.4406366271153488E-3</v>
      </c>
      <c r="AL1849" s="31">
        <f t="shared" si="1164"/>
        <v>1.0874570414695212E-3</v>
      </c>
      <c r="AM1849" s="31">
        <f t="shared" si="1184"/>
        <v>1.0000000000000002</v>
      </c>
      <c r="AN1849" s="31">
        <f>(Z1849*'Propiedades físicas'!$F$4)/1000</f>
        <v>1063.8889844227369</v>
      </c>
      <c r="AO1849" s="31">
        <f>(AA1849*'Propiedades físicas'!$F$6)/1000</f>
        <v>277.80294653573992</v>
      </c>
      <c r="AP1849" s="31">
        <f>(AB1849*'Propiedades físicas'!$F$9)/1000</f>
        <v>146.82716496948413</v>
      </c>
      <c r="AQ1849" s="31">
        <f>(AC1849*'Propiedades físicas'!$F$5)/1000</f>
        <v>107.78026095548323</v>
      </c>
      <c r="AR1849" s="31">
        <f>(AD1849*'Propiedades físicas'!$F$8)/1000</f>
        <v>16.597164631713866</v>
      </c>
      <c r="AS1849" s="31">
        <f>(AE1849*'Propiedades físicas'!$F$7)/1000</f>
        <v>1.0557777549119722</v>
      </c>
      <c r="AT1849" s="31">
        <f t="shared" si="1185"/>
        <v>1613.9522992700702</v>
      </c>
      <c r="AU1849" s="31">
        <f t="shared" si="1186"/>
        <v>0.65918242125488702</v>
      </c>
      <c r="AV1849" s="31">
        <f t="shared" si="1190"/>
        <v>0.172125871787772</v>
      </c>
      <c r="AW1849" s="31">
        <f t="shared" si="1190"/>
        <v>9.0973670681524191E-2</v>
      </c>
      <c r="AX1849" s="31">
        <f t="shared" si="1190"/>
        <v>6.6780326162197104E-2</v>
      </c>
      <c r="AY1849" s="31">
        <f t="shared" si="1187"/>
        <v>1.0283553385821959E-2</v>
      </c>
      <c r="AZ1849" s="31">
        <f t="shared" si="1187"/>
        <v>6.5415672779763111E-4</v>
      </c>
      <c r="BA1849" s="31">
        <f t="shared" si="1188"/>
        <v>0.99999999999999989</v>
      </c>
      <c r="BB1849" s="34">
        <f>AU1849*'Propiedades físicas'!$C$4+'Diseño reactor'!AV1849*'Propiedades físicas'!$C$5+'Diseño reactor'!AW1849*'Propiedades físicas'!$C$8+'Diseño reactor'!AX1849*'Propiedades físicas'!$C$9+'Diseño reactor'!AY1849*'Propiedades físicas'!$C$7+'Diseño reactor'!AZ1849*'Propiedades físicas'!$C$6</f>
        <v>875.43997000721208</v>
      </c>
      <c r="BC1849" s="45">
        <f>AU1849*'Propiedades físicas'!$L$4+'Diseño reactor'!AV1849*'Propiedades físicas'!$L$5+'Diseño reactor'!AW1849*'Propiedades físicas'!$L$8+AX1849*'Propiedades físicas'!$L$9+'Diseño reactor'!AY1849*'Propiedades físicas'!$L$7+'Diseño reactor'!AZ1849*'Propiedades físicas'!$L$6</f>
        <v>2.0967878908597877</v>
      </c>
      <c r="BD1849" s="29">
        <f t="shared" si="1165"/>
        <v>1.7505511651304841</v>
      </c>
      <c r="BE1849" s="58">
        <f t="shared" si="1166"/>
        <v>41.569105196378239</v>
      </c>
      <c r="BF1849" s="30">
        <f>AU1849*'Propiedades físicas'!$I$4+'Diseño reactor'!AV1849*'Propiedades físicas'!$I$5+'Diseño reactor'!AW1849*'Propiedades físicas'!$I$8+'Diseño reactor'!AX1849*'Propiedades físicas'!$I$9+'Diseño reactor'!AY1849*'Propiedades físicas'!$I$7+'Diseño reactor'!AZ1849*'Propiedades físicas'!$I$6</f>
        <v>1.9945144173133075E-2</v>
      </c>
      <c r="BG1849" s="24">
        <f>AU1849*'Propiedades físicas'!$O$4+'Diseño reactor'!AV1849*'Propiedades físicas'!$O$5+'Diseño reactor'!AW1849*'Propiedades físicas'!$O$8+'Diseño reactor'!AX1849*'Propiedades físicas'!$O$9+'Diseño reactor'!AY1849*'Propiedades físicas'!$O$7+'Diseño reactor'!AZ1849*'Propiedades físicas'!$O$6</f>
        <v>0.15345107795667751</v>
      </c>
      <c r="BH1849" s="54">
        <f t="shared" si="1167"/>
        <v>41210.073669769787</v>
      </c>
      <c r="BI1849" s="34">
        <f t="shared" si="1189"/>
        <v>272.53465626018584</v>
      </c>
      <c r="BJ1849" s="27">
        <f t="shared" si="1168"/>
        <v>4795.8750781033323</v>
      </c>
      <c r="BK1849" s="34">
        <f t="shared" si="1169"/>
        <v>566.10169267732408</v>
      </c>
      <c r="BL1849" s="27">
        <f t="shared" si="1170"/>
        <v>105.58454168460348</v>
      </c>
      <c r="BM1849" s="34">
        <f t="shared" si="1171"/>
        <v>1.1054421768707483</v>
      </c>
      <c r="BN1849" s="45">
        <f t="shared" si="1172"/>
        <v>1963.8463228255137</v>
      </c>
      <c r="BO1849" s="45">
        <f t="shared" si="1173"/>
        <v>105.44458512615969</v>
      </c>
      <c r="BP1849" s="66">
        <f t="shared" si="1174"/>
        <v>6.6881632260059227</v>
      </c>
    </row>
    <row r="1850" spans="8:68">
      <c r="H1850" s="68">
        <v>1845</v>
      </c>
      <c r="I1850" s="31">
        <f>('Propiedades físicas'!$C$10*'Diseño reactor'!H1850)/1000</f>
        <v>1614.8275445516697</v>
      </c>
      <c r="J1850" s="31">
        <f t="shared" si="1151"/>
        <v>0.28238309504845666</v>
      </c>
      <c r="K1850" s="31">
        <f>(I1850*1000)/'Propiedades físicas'!$F$10</f>
        <v>10548.321990875207</v>
      </c>
      <c r="L1850" s="31">
        <f t="shared" si="1152"/>
        <v>1506.903141553601</v>
      </c>
      <c r="M1850" s="31">
        <f t="shared" si="1153"/>
        <v>9041.4188493216061</v>
      </c>
      <c r="N1850" s="31">
        <f t="shared" si="1154"/>
        <v>0.81674967021875389</v>
      </c>
      <c r="O1850" s="32">
        <f t="shared" si="1155"/>
        <v>4.900498021312524</v>
      </c>
      <c r="P1850" s="33">
        <f t="shared" si="1156"/>
        <v>0.65615299953083694</v>
      </c>
      <c r="Q1850" s="31">
        <f t="shared" si="1157"/>
        <v>4.7021142446838331</v>
      </c>
      <c r="R1850" s="31">
        <f t="shared" si="1158"/>
        <v>0.12901870796999451</v>
      </c>
      <c r="S1850" s="31">
        <f t="shared" si="1159"/>
        <v>0.1983837766286915</v>
      </c>
      <c r="T1850" s="31">
        <f t="shared" si="1160"/>
        <v>2.5368819495070263E-2</v>
      </c>
      <c r="U1850" s="31">
        <f t="shared" si="1161"/>
        <v>6.2091432228521485E-3</v>
      </c>
      <c r="V1850" s="47">
        <f t="shared" si="1175"/>
        <v>6.4978258205966382E-4</v>
      </c>
      <c r="W1850" s="31">
        <f t="shared" si="1162"/>
        <v>0.19662899973366815</v>
      </c>
      <c r="X1850" s="34">
        <f>(S1850*H1850*'Propiedades físicas'!$F$5*60*24*365)/(1000000)</f>
        <v>56649.872539786636</v>
      </c>
      <c r="Y1850" s="34">
        <f>(U1850*H1850*'Propiedades físicas'!$F$7*60*24*365)/(1000000)</f>
        <v>554.49275701084355</v>
      </c>
      <c r="Z1850" s="31">
        <f t="shared" si="1176"/>
        <v>1210.6022841343943</v>
      </c>
      <c r="AA1850" s="31">
        <f t="shared" si="1192"/>
        <v>8675.4007814416727</v>
      </c>
      <c r="AB1850" s="31">
        <f t="shared" si="1193"/>
        <v>238.03951620463988</v>
      </c>
      <c r="AC1850" s="31">
        <f t="shared" si="1194"/>
        <v>366.01806787993581</v>
      </c>
      <c r="AD1850" s="31">
        <f t="shared" si="1191"/>
        <v>46.805471968404639</v>
      </c>
      <c r="AE1850" s="31">
        <f t="shared" si="1180"/>
        <v>11.455869246162214</v>
      </c>
      <c r="AF1850" s="31">
        <f t="shared" si="1181"/>
        <v>10548.321990875209</v>
      </c>
      <c r="AG1850" s="31">
        <f t="shared" si="1182"/>
        <v>0.1147672857523331</v>
      </c>
      <c r="AH1850" s="31">
        <f t="shared" si="1183"/>
        <v>0.82244368241188504</v>
      </c>
      <c r="AI1850" s="31">
        <f t="shared" si="1183"/>
        <v>2.2566576599629323E-2</v>
      </c>
      <c r="AJ1850" s="31">
        <f t="shared" si="1183"/>
        <v>3.469917473097224E-2</v>
      </c>
      <c r="AK1850" s="31">
        <f t="shared" si="1164"/>
        <v>4.4372433841983168E-3</v>
      </c>
      <c r="AL1850" s="31">
        <f t="shared" si="1164"/>
        <v>1.0860371209820933E-3</v>
      </c>
      <c r="AM1850" s="31">
        <f t="shared" si="1184"/>
        <v>1</v>
      </c>
      <c r="AN1850" s="31">
        <f>(Z1850*'Propiedades físicas'!$F$4)/1000</f>
        <v>1064.5794366221037</v>
      </c>
      <c r="AO1850" s="31">
        <f>(AA1850*'Propiedades físicas'!$F$6)/1000</f>
        <v>277.95984103739119</v>
      </c>
      <c r="AP1850" s="31">
        <f>(AB1850*'Propiedades físicas'!$F$9)/1000</f>
        <v>146.85847952245254</v>
      </c>
      <c r="AQ1850" s="31">
        <f>(AC1850*'Propiedades físicas'!$F$5)/1000</f>
        <v>107.78134044860471</v>
      </c>
      <c r="AR1850" s="31">
        <f>(AD1850*'Propiedades físicas'!$F$8)/1000</f>
        <v>16.593475922238806</v>
      </c>
      <c r="AS1850" s="31">
        <f>(AE1850*'Propiedades físicas'!$F$7)/1000</f>
        <v>1.0549709988790783</v>
      </c>
      <c r="AT1850" s="31">
        <f t="shared" si="1185"/>
        <v>1614.8275445516701</v>
      </c>
      <c r="AU1850" s="31">
        <f t="shared" si="1186"/>
        <v>0.65925271104888561</v>
      </c>
      <c r="AV1850" s="31">
        <f t="shared" si="1190"/>
        <v>0.17212973730551648</v>
      </c>
      <c r="AW1850" s="31">
        <f t="shared" si="1190"/>
        <v>9.0943754345746766E-2</v>
      </c>
      <c r="AX1850" s="31">
        <f t="shared" si="1190"/>
        <v>6.6744799351641224E-2</v>
      </c>
      <c r="AY1850" s="31">
        <f t="shared" si="1187"/>
        <v>1.0275695369591746E-2</v>
      </c>
      <c r="AZ1850" s="31">
        <f t="shared" si="1187"/>
        <v>6.5330257861806126E-4</v>
      </c>
      <c r="BA1850" s="31">
        <f t="shared" si="1188"/>
        <v>0.99999999999999989</v>
      </c>
      <c r="BB1850" s="34">
        <f>AU1850*'Propiedades físicas'!$C$4+'Diseño reactor'!AV1850*'Propiedades físicas'!$C$5+'Diseño reactor'!AW1850*'Propiedades físicas'!$C$8+'Diseño reactor'!AX1850*'Propiedades físicas'!$C$9+'Diseño reactor'!AY1850*'Propiedades físicas'!$C$7+'Diseño reactor'!AZ1850*'Propiedades físicas'!$C$6</f>
        <v>875.43969592247254</v>
      </c>
      <c r="BC1850" s="45">
        <f>AU1850*'Propiedades físicas'!$L$4+'Diseño reactor'!AV1850*'Propiedades físicas'!$L$5+'Diseño reactor'!AW1850*'Propiedades físicas'!$L$8+AX1850*'Propiedades físicas'!$L$9+'Diseño reactor'!AY1850*'Propiedades físicas'!$L$7+'Diseño reactor'!AZ1850*'Propiedades físicas'!$L$6</f>
        <v>2.0968388031954315</v>
      </c>
      <c r="BD1850" s="29">
        <f t="shared" si="1165"/>
        <v>1.749746982152669</v>
      </c>
      <c r="BE1850" s="58">
        <f t="shared" si="1166"/>
        <v>41.568233879479642</v>
      </c>
      <c r="BF1850" s="30">
        <f>AU1850*'Propiedades físicas'!$I$4+'Diseño reactor'!AV1850*'Propiedades físicas'!$I$5+'Diseño reactor'!AW1850*'Propiedades físicas'!$I$8+'Diseño reactor'!AX1850*'Propiedades físicas'!$I$9+'Diseño reactor'!AY1850*'Propiedades físicas'!$I$7+'Diseño reactor'!AZ1850*'Propiedades físicas'!$I$6</f>
        <v>1.994526767483841E-2</v>
      </c>
      <c r="BG1850" s="24">
        <f>AU1850*'Propiedades físicas'!$O$4+'Diseño reactor'!AV1850*'Propiedades físicas'!$O$5+'Diseño reactor'!AW1850*'Propiedades físicas'!$O$8+'Diseño reactor'!AX1850*'Propiedades físicas'!$O$9+'Diseño reactor'!AY1850*'Propiedades físicas'!$O$7+'Diseño reactor'!AZ1850*'Propiedades físicas'!$O$6</f>
        <v>0.15345350784688111</v>
      </c>
      <c r="BH1850" s="54">
        <f t="shared" si="1167"/>
        <v>41209.805593673795</v>
      </c>
      <c r="BI1850" s="34">
        <f t="shared" si="1189"/>
        <v>272.53864566231687</v>
      </c>
      <c r="BJ1850" s="27">
        <f t="shared" si="1168"/>
        <v>4795.8776803060036</v>
      </c>
      <c r="BK1850" s="34">
        <f t="shared" si="1169"/>
        <v>566.11096403655336</v>
      </c>
      <c r="BL1850" s="27">
        <f t="shared" si="1170"/>
        <v>105.5848641992141</v>
      </c>
      <c r="BM1850" s="34">
        <f t="shared" si="1171"/>
        <v>1.1054421768707483</v>
      </c>
      <c r="BN1850" s="45">
        <f t="shared" si="1172"/>
        <v>1965.0347881513142</v>
      </c>
      <c r="BO1850" s="45">
        <f t="shared" si="1173"/>
        <v>105.45511360512944</v>
      </c>
      <c r="BP1850" s="66">
        <f t="shared" si="1174"/>
        <v>6.6881611320605483</v>
      </c>
    </row>
    <row r="1851" spans="8:68">
      <c r="H1851" s="68">
        <v>1846</v>
      </c>
      <c r="I1851" s="31">
        <f>('Propiedades físicas'!$C$10*'Diseño reactor'!H1851)/1000</f>
        <v>1615.7027898332694</v>
      </c>
      <c r="J1851" s="31">
        <f t="shared" si="1151"/>
        <v>0.28223012479111731</v>
      </c>
      <c r="K1851" s="31">
        <f>(I1851*1000)/'Propiedades físicas'!$F$10</f>
        <v>10554.039238566738</v>
      </c>
      <c r="L1851" s="31">
        <f t="shared" si="1152"/>
        <v>1507.7198912238196</v>
      </c>
      <c r="M1851" s="31">
        <f t="shared" si="1153"/>
        <v>9046.3193473429183</v>
      </c>
      <c r="N1851" s="31">
        <f t="shared" si="1154"/>
        <v>0.81674967021875378</v>
      </c>
      <c r="O1851" s="32">
        <f t="shared" si="1155"/>
        <v>4.9004980213125231</v>
      </c>
      <c r="P1851" s="33">
        <f t="shared" si="1156"/>
        <v>0.656222897933883</v>
      </c>
      <c r="Q1851" s="31">
        <f t="shared" si="1157"/>
        <v>4.7022197291210777</v>
      </c>
      <c r="R1851" s="31">
        <f t="shared" si="1158"/>
        <v>0.12897629169110825</v>
      </c>
      <c r="S1851" s="31">
        <f t="shared" si="1159"/>
        <v>0.19827829219144591</v>
      </c>
      <c r="T1851" s="31">
        <f t="shared" si="1160"/>
        <v>2.5349441280950045E-2</v>
      </c>
      <c r="U1851" s="31">
        <f t="shared" si="1161"/>
        <v>6.2010393128125278E-3</v>
      </c>
      <c r="V1851" s="47">
        <f t="shared" si="1175"/>
        <v>6.4985180183743749E-4</v>
      </c>
      <c r="W1851" s="31">
        <f t="shared" si="1162"/>
        <v>0.19654341855060217</v>
      </c>
      <c r="X1851" s="34">
        <f>(S1851*H1851*'Propiedades físicas'!$F$5*60*24*365)/(1000000)</f>
        <v>56650.438934008162</v>
      </c>
      <c r="Y1851" s="34">
        <f>(U1851*H1851*'Propiedades físicas'!$F$7*60*24*365)/(1000000)</f>
        <v>554.06920244317632</v>
      </c>
      <c r="Z1851" s="31">
        <f t="shared" si="1176"/>
        <v>1211.3874695859481</v>
      </c>
      <c r="AA1851" s="31">
        <f t="shared" si="1192"/>
        <v>8680.2976199575096</v>
      </c>
      <c r="AB1851" s="31">
        <f t="shared" si="1193"/>
        <v>238.09023446178583</v>
      </c>
      <c r="AC1851" s="31">
        <f t="shared" si="1194"/>
        <v>366.02172738540912</v>
      </c>
      <c r="AD1851" s="31">
        <f t="shared" si="1191"/>
        <v>46.795068604633784</v>
      </c>
      <c r="AE1851" s="31">
        <f t="shared" si="1180"/>
        <v>11.447118571451927</v>
      </c>
      <c r="AF1851" s="31">
        <f t="shared" si="1181"/>
        <v>10554.039238566738</v>
      </c>
      <c r="AG1851" s="31">
        <f t="shared" si="1182"/>
        <v>0.11477951163562826</v>
      </c>
      <c r="AH1851" s="31">
        <f t="shared" si="1183"/>
        <v>0.8224621326248085</v>
      </c>
      <c r="AI1851" s="31">
        <f t="shared" si="1183"/>
        <v>2.2559157596434995E-2</v>
      </c>
      <c r="AJ1851" s="31">
        <f t="shared" si="1183"/>
        <v>3.4680724518048663E-2</v>
      </c>
      <c r="AK1851" s="31">
        <f t="shared" si="1164"/>
        <v>4.4338539536251196E-3</v>
      </c>
      <c r="AL1851" s="31">
        <f t="shared" si="1164"/>
        <v>1.0846196714544782E-3</v>
      </c>
      <c r="AM1851" s="31">
        <f t="shared" si="1184"/>
        <v>1.0000000000000002</v>
      </c>
      <c r="AN1851" s="31">
        <f>(Z1851*'Propiedades físicas'!$F$4)/1000</f>
        <v>1065.2699130044909</v>
      </c>
      <c r="AO1851" s="31">
        <f>(AA1851*'Propiedades físicas'!$F$6)/1000</f>
        <v>278.1167357434386</v>
      </c>
      <c r="AP1851" s="31">
        <f>(AB1851*'Propiedades físicas'!$F$9)/1000</f>
        <v>146.88977015119875</v>
      </c>
      <c r="AQ1851" s="31">
        <f>(AC1851*'Propiedades físicas'!$F$5)/1000</f>
        <v>107.78241806318144</v>
      </c>
      <c r="AR1851" s="31">
        <f>(AD1851*'Propiedades físicas'!$F$8)/1000</f>
        <v>16.58978772171476</v>
      </c>
      <c r="AS1851" s="31">
        <f>(AE1851*'Propiedades físicas'!$F$7)/1000</f>
        <v>1.0541651492450079</v>
      </c>
      <c r="AT1851" s="31">
        <f t="shared" si="1185"/>
        <v>1615.7027898332694</v>
      </c>
      <c r="AU1851" s="31">
        <f t="shared" si="1186"/>
        <v>0.6593229396567547</v>
      </c>
      <c r="AV1851" s="31">
        <f t="shared" si="1190"/>
        <v>0.17213359876177384</v>
      </c>
      <c r="AW1851" s="31">
        <f t="shared" si="1190"/>
        <v>9.0913855614717889E-2</v>
      </c>
      <c r="AX1851" s="31">
        <f t="shared" si="1190"/>
        <v>6.6709309868991387E-2</v>
      </c>
      <c r="AY1851" s="31">
        <f t="shared" si="1187"/>
        <v>1.0267846181924787E-2</v>
      </c>
      <c r="AZ1851" s="31">
        <f t="shared" si="1187"/>
        <v>6.5244991583742406E-4</v>
      </c>
      <c r="BA1851" s="31">
        <f t="shared" si="1188"/>
        <v>1</v>
      </c>
      <c r="BB1851" s="34">
        <f>AU1851*'Propiedades físicas'!$C$4+'Diseño reactor'!AV1851*'Propiedades físicas'!$C$5+'Diseño reactor'!AW1851*'Propiedades físicas'!$C$8+'Diseño reactor'!AX1851*'Propiedades físicas'!$C$9+'Diseño reactor'!AY1851*'Propiedades físicas'!$C$7+'Diseño reactor'!AZ1851*'Propiedades físicas'!$C$6</f>
        <v>875.43942228846356</v>
      </c>
      <c r="BC1851" s="45">
        <f>AU1851*'Propiedades físicas'!$L$4+'Diseño reactor'!AV1851*'Propiedades físicas'!$L$5+'Diseño reactor'!AW1851*'Propiedades físicas'!$L$8+AX1851*'Propiedades físicas'!$L$9+'Diseño reactor'!AY1851*'Propiedades físicas'!$L$7+'Diseño reactor'!AZ1851*'Propiedades físicas'!$L$6</f>
        <v>2.0968896692340513</v>
      </c>
      <c r="BD1851" s="29">
        <f t="shared" si="1165"/>
        <v>1.7489435389533852</v>
      </c>
      <c r="BE1851" s="58">
        <f t="shared" si="1166"/>
        <v>41.567363377848245</v>
      </c>
      <c r="BF1851" s="30">
        <f>AU1851*'Propiedades físicas'!$I$4+'Diseño reactor'!AV1851*'Propiedades físicas'!$I$5+'Diseño reactor'!AW1851*'Propiedades físicas'!$I$8+'Diseño reactor'!AX1851*'Propiedades físicas'!$I$9+'Diseño reactor'!AY1851*'Propiedades físicas'!$I$7+'Diseño reactor'!AZ1851*'Propiedades físicas'!$I$6</f>
        <v>1.99453909640782E-2</v>
      </c>
      <c r="BG1851" s="24">
        <f>AU1851*'Propiedades físicas'!$O$4+'Diseño reactor'!AV1851*'Propiedades físicas'!$O$5+'Diseño reactor'!AW1851*'Propiedades físicas'!$O$8+'Diseño reactor'!AX1851*'Propiedades físicas'!$O$9+'Diseño reactor'!AY1851*'Propiedades físicas'!$O$7+'Diseño reactor'!AZ1851*'Propiedades físicas'!$O$6</f>
        <v>0.15345593565269841</v>
      </c>
      <c r="BH1851" s="54">
        <f t="shared" si="1167"/>
        <v>41209.537981093839</v>
      </c>
      <c r="BI1851" s="34">
        <f t="shared" si="1189"/>
        <v>272.54262980132785</v>
      </c>
      <c r="BJ1851" s="27">
        <f t="shared" si="1168"/>
        <v>4795.8802871228991</v>
      </c>
      <c r="BK1851" s="34">
        <f t="shared" si="1169"/>
        <v>566.12022826059717</v>
      </c>
      <c r="BL1851" s="27">
        <f t="shared" si="1170"/>
        <v>105.58518645703575</v>
      </c>
      <c r="BM1851" s="34">
        <f t="shared" si="1171"/>
        <v>1.1054421768707483</v>
      </c>
      <c r="BN1851" s="45">
        <f t="shared" si="1172"/>
        <v>1966.2232832228267</v>
      </c>
      <c r="BO1851" s="45">
        <f t="shared" si="1173"/>
        <v>105.46563292084915</v>
      </c>
      <c r="BP1851" s="66">
        <f t="shared" si="1174"/>
        <v>6.6881590415586532</v>
      </c>
    </row>
    <row r="1852" spans="8:68">
      <c r="H1852" s="68">
        <v>1847</v>
      </c>
      <c r="I1852" s="31">
        <f>('Propiedades físicas'!$C$10*'Diseño reactor'!H1852)/1000</f>
        <v>1616.5780351148692</v>
      </c>
      <c r="J1852" s="31">
        <f t="shared" si="1151"/>
        <v>0.28207732017563752</v>
      </c>
      <c r="K1852" s="31">
        <f>(I1852*1000)/'Propiedades físicas'!$F$10</f>
        <v>10559.756486258269</v>
      </c>
      <c r="L1852" s="31">
        <f t="shared" si="1152"/>
        <v>1508.5366408940383</v>
      </c>
      <c r="M1852" s="31">
        <f t="shared" si="1153"/>
        <v>9051.2198453642304</v>
      </c>
      <c r="N1852" s="31">
        <f t="shared" si="1154"/>
        <v>0.81674967021875389</v>
      </c>
      <c r="O1852" s="32">
        <f t="shared" si="1155"/>
        <v>4.9004980213125231</v>
      </c>
      <c r="P1852" s="33">
        <f t="shared" si="1156"/>
        <v>0.65629273551796996</v>
      </c>
      <c r="Q1852" s="31">
        <f t="shared" si="1157"/>
        <v>4.7023251027822894</v>
      </c>
      <c r="R1852" s="31">
        <f t="shared" si="1158"/>
        <v>0.12893390037047819</v>
      </c>
      <c r="S1852" s="31">
        <f t="shared" si="1159"/>
        <v>0.19817291853023503</v>
      </c>
      <c r="T1852" s="31">
        <f t="shared" si="1160"/>
        <v>2.5330084831160251E-2</v>
      </c>
      <c r="U1852" s="31">
        <f t="shared" si="1161"/>
        <v>6.1929494991454295E-3</v>
      </c>
      <c r="V1852" s="47">
        <f t="shared" si="1175"/>
        <v>6.4992096138672751E-4</v>
      </c>
      <c r="W1852" s="31">
        <f t="shared" si="1162"/>
        <v>0.19645791183216263</v>
      </c>
      <c r="X1852" s="34">
        <f>(S1852*H1852*'Propiedades físicas'!$F$5*60*24*365)/(1000000)</f>
        <v>56651.004343013476</v>
      </c>
      <c r="Y1852" s="34">
        <f>(U1852*H1852*'Propiedades físicas'!$F$7*60*24*365)/(1000000)</f>
        <v>553.64612358402906</v>
      </c>
      <c r="Z1852" s="31">
        <f t="shared" si="1176"/>
        <v>1212.1726825016906</v>
      </c>
      <c r="AA1852" s="31">
        <f t="shared" si="1192"/>
        <v>8685.194464838889</v>
      </c>
      <c r="AB1852" s="31">
        <f t="shared" si="1193"/>
        <v>238.14091398427323</v>
      </c>
      <c r="AC1852" s="31">
        <f t="shared" si="1194"/>
        <v>366.02538052534408</v>
      </c>
      <c r="AD1852" s="31">
        <f t="shared" si="1191"/>
        <v>46.784666683152984</v>
      </c>
      <c r="AE1852" s="31">
        <f t="shared" si="1180"/>
        <v>11.438377724921608</v>
      </c>
      <c r="AF1852" s="31">
        <f t="shared" si="1181"/>
        <v>10559.756486258271</v>
      </c>
      <c r="AG1852" s="31">
        <f t="shared" si="1182"/>
        <v>0.11479172688111959</v>
      </c>
      <c r="AH1852" s="31">
        <f t="shared" si="1183"/>
        <v>0.82248056346196941</v>
      </c>
      <c r="AI1852" s="31">
        <f t="shared" si="1183"/>
        <v>2.2551742958672689E-2</v>
      </c>
      <c r="AJ1852" s="31">
        <f t="shared" si="1183"/>
        <v>3.4662293680887801E-2</v>
      </c>
      <c r="AK1852" s="31">
        <f t="shared" si="1164"/>
        <v>4.4304683298365148E-3</v>
      </c>
      <c r="AL1852" s="31">
        <f t="shared" si="1164"/>
        <v>1.0832046875140268E-3</v>
      </c>
      <c r="AM1852" s="31">
        <f t="shared" si="1184"/>
        <v>1</v>
      </c>
      <c r="AN1852" s="31">
        <f>(Z1852*'Propiedades físicas'!$F$4)/1000</f>
        <v>1065.9604135383368</v>
      </c>
      <c r="AO1852" s="31">
        <f>(AA1852*'Propiedades físicas'!$F$6)/1000</f>
        <v>278.27363065343798</v>
      </c>
      <c r="AP1852" s="31">
        <f>(AB1852*'Propiedades físicas'!$F$9)/1000</f>
        <v>146.92103688259735</v>
      </c>
      <c r="AQ1852" s="31">
        <f>(AC1852*'Propiedades físicas'!$F$5)/1000</f>
        <v>107.78349380329809</v>
      </c>
      <c r="AR1852" s="31">
        <f>(AD1852*'Propiedades físicas'!$F$8)/1000</f>
        <v>16.586100032511389</v>
      </c>
      <c r="AS1852" s="31">
        <f>(AE1852*'Propiedades físicas'!$F$7)/1000</f>
        <v>1.053360204688031</v>
      </c>
      <c r="AT1852" s="31">
        <f t="shared" si="1185"/>
        <v>1616.5780351148696</v>
      </c>
      <c r="AU1852" s="31">
        <f t="shared" si="1186"/>
        <v>0.65939310715835164</v>
      </c>
      <c r="AV1852" s="31">
        <f t="shared" si="1190"/>
        <v>0.17213745616286602</v>
      </c>
      <c r="AW1852" s="31">
        <f t="shared" si="1190"/>
        <v>9.0883974476467219E-2</v>
      </c>
      <c r="AX1852" s="31">
        <f t="shared" si="1190"/>
        <v>6.6673857656144198E-2</v>
      </c>
      <c r="AY1852" s="31">
        <f t="shared" si="1187"/>
        <v>1.0260005809947076E-2</v>
      </c>
      <c r="AZ1852" s="31">
        <f t="shared" si="1187"/>
        <v>6.5159873622381746E-4</v>
      </c>
      <c r="BA1852" s="31">
        <f t="shared" si="1188"/>
        <v>1</v>
      </c>
      <c r="BB1852" s="34">
        <f>AU1852*'Propiedades físicas'!$C$4+'Diseño reactor'!AV1852*'Propiedades físicas'!$C$5+'Diseño reactor'!AW1852*'Propiedades físicas'!$C$8+'Diseño reactor'!AX1852*'Propiedades físicas'!$C$9+'Diseño reactor'!AY1852*'Propiedades físicas'!$C$7+'Diseño reactor'!AZ1852*'Propiedades físicas'!$C$6</f>
        <v>875.43914910425826</v>
      </c>
      <c r="BC1852" s="45">
        <f>AU1852*'Propiedades físicas'!$L$4+'Diseño reactor'!AV1852*'Propiedades físicas'!$L$5+'Diseño reactor'!AW1852*'Propiedades físicas'!$L$8+AX1852*'Propiedades físicas'!$L$9+'Diseño reactor'!AY1852*'Propiedades físicas'!$L$7+'Diseño reactor'!AZ1852*'Propiedades físicas'!$L$6</f>
        <v>2.0969404890382317</v>
      </c>
      <c r="BD1852" s="29">
        <f t="shared" si="1165"/>
        <v>1.7481408345111167</v>
      </c>
      <c r="BE1852" s="58">
        <f t="shared" si="1166"/>
        <v>41.566493690336024</v>
      </c>
      <c r="BF1852" s="30">
        <f>AU1852*'Propiedades físicas'!$I$4+'Diseño reactor'!AV1852*'Propiedades físicas'!$I$5+'Diseño reactor'!AW1852*'Propiedades físicas'!$I$8+'Diseño reactor'!AX1852*'Propiedades físicas'!$I$9+'Diseño reactor'!AY1852*'Propiedades físicas'!$I$7+'Diseño reactor'!AZ1852*'Propiedades físicas'!$I$6</f>
        <v>1.9945514041285198E-2</v>
      </c>
      <c r="BG1852" s="24">
        <f>AU1852*'Propiedades físicas'!$O$4+'Diseño reactor'!AV1852*'Propiedades físicas'!$O$5+'Diseño reactor'!AW1852*'Propiedades físicas'!$O$8+'Diseño reactor'!AX1852*'Propiedades físicas'!$O$9+'Diseño reactor'!AY1852*'Propiedades físicas'!$O$7+'Diseño reactor'!AZ1852*'Propiedades físicas'!$O$6</f>
        <v>0.15345836137673893</v>
      </c>
      <c r="BH1852" s="54">
        <f t="shared" si="1167"/>
        <v>41209.270831075024</v>
      </c>
      <c r="BI1852" s="34">
        <f t="shared" si="1189"/>
        <v>272.54660868672113</v>
      </c>
      <c r="BJ1852" s="27">
        <f t="shared" si="1168"/>
        <v>4795.8828985377477</v>
      </c>
      <c r="BK1852" s="34">
        <f t="shared" si="1169"/>
        <v>566.12948535717521</v>
      </c>
      <c r="BL1852" s="27">
        <f t="shared" si="1170"/>
        <v>105.58550845835711</v>
      </c>
      <c r="BM1852" s="34">
        <f t="shared" si="1171"/>
        <v>1.1054421768707483</v>
      </c>
      <c r="BN1852" s="45">
        <f t="shared" si="1172"/>
        <v>1967.4118079999498</v>
      </c>
      <c r="BO1852" s="45">
        <f t="shared" si="1173"/>
        <v>105.47614308527574</v>
      </c>
      <c r="BP1852" s="66">
        <f t="shared" si="1174"/>
        <v>6.6881569544931558</v>
      </c>
    </row>
    <row r="1853" spans="8:68">
      <c r="H1853" s="68">
        <v>1848</v>
      </c>
      <c r="I1853" s="31">
        <f>('Propiedades físicas'!$C$10*'Diseño reactor'!H1853)/1000</f>
        <v>1617.4532803964692</v>
      </c>
      <c r="J1853" s="31">
        <f t="shared" si="1151"/>
        <v>0.28192468093311823</v>
      </c>
      <c r="K1853" s="31">
        <f>(I1853*1000)/'Propiedades físicas'!$F$10</f>
        <v>10565.473733949801</v>
      </c>
      <c r="L1853" s="31">
        <f t="shared" si="1152"/>
        <v>1509.3533905642571</v>
      </c>
      <c r="M1853" s="31">
        <f t="shared" si="1153"/>
        <v>9056.1203433855426</v>
      </c>
      <c r="N1853" s="31">
        <f t="shared" si="1154"/>
        <v>0.81674967021875389</v>
      </c>
      <c r="O1853" s="32">
        <f t="shared" si="1155"/>
        <v>4.9004980213125231</v>
      </c>
      <c r="P1853" s="33">
        <f t="shared" si="1156"/>
        <v>0.6563625123624417</v>
      </c>
      <c r="Q1853" s="31">
        <f t="shared" si="1157"/>
        <v>4.7024303658398097</v>
      </c>
      <c r="R1853" s="31">
        <f t="shared" si="1158"/>
        <v>0.12889153399112493</v>
      </c>
      <c r="S1853" s="31">
        <f t="shared" si="1159"/>
        <v>0.19806765547271366</v>
      </c>
      <c r="T1853" s="31">
        <f t="shared" si="1160"/>
        <v>2.5310750113973064E-2</v>
      </c>
      <c r="U1853" s="31">
        <f t="shared" si="1161"/>
        <v>6.1848737512141981E-3</v>
      </c>
      <c r="V1853" s="47">
        <f t="shared" si="1175"/>
        <v>6.499900607861073E-4</v>
      </c>
      <c r="W1853" s="31">
        <f t="shared" si="1162"/>
        <v>0.19637247948120379</v>
      </c>
      <c r="X1853" s="34">
        <f>(S1853*H1853*'Propiedades físicas'!$F$5*60*24*365)/(1000000)</f>
        <v>56651.568768943718</v>
      </c>
      <c r="Y1853" s="34">
        <f>(U1853*H1853*'Propiedades físicas'!$F$7*60*24*365)/(1000000)</f>
        <v>553.22351973991908</v>
      </c>
      <c r="Z1853" s="31">
        <f t="shared" si="1176"/>
        <v>1212.9579228457922</v>
      </c>
      <c r="AA1853" s="31">
        <f t="shared" si="1192"/>
        <v>8690.0913160719683</v>
      </c>
      <c r="AB1853" s="31">
        <f t="shared" si="1193"/>
        <v>238.19155481559889</v>
      </c>
      <c r="AC1853" s="31">
        <f t="shared" si="1194"/>
        <v>366.02902731357483</v>
      </c>
      <c r="AD1853" s="31">
        <f t="shared" si="1191"/>
        <v>46.774266210622223</v>
      </c>
      <c r="AE1853" s="31">
        <f t="shared" si="1180"/>
        <v>11.429646692243837</v>
      </c>
      <c r="AF1853" s="31">
        <f t="shared" si="1181"/>
        <v>10565.473733949801</v>
      </c>
      <c r="AG1853" s="31">
        <f t="shared" si="1182"/>
        <v>0.11480393150268517</v>
      </c>
      <c r="AH1853" s="31">
        <f t="shared" si="1183"/>
        <v>0.82249897495351221</v>
      </c>
      <c r="AI1853" s="31">
        <f t="shared" si="1183"/>
        <v>2.2544332683372567E-2</v>
      </c>
      <c r="AJ1853" s="31">
        <f t="shared" si="1183"/>
        <v>3.4643882189344895E-2</v>
      </c>
      <c r="AK1853" s="31">
        <f t="shared" si="1164"/>
        <v>4.4270865072830118E-3</v>
      </c>
      <c r="AL1853" s="31">
        <f t="shared" si="1164"/>
        <v>1.0817921638021028E-3</v>
      </c>
      <c r="AM1853" s="31">
        <f t="shared" si="1184"/>
        <v>0.99999999999999989</v>
      </c>
      <c r="AN1853" s="31">
        <f>(Z1853*'Propiedades físicas'!$F$4)/1000</f>
        <v>1066.6509381921326</v>
      </c>
      <c r="AO1853" s="31">
        <f>(AA1853*'Propiedades físicas'!$F$6)/1000</f>
        <v>278.43052576694583</v>
      </c>
      <c r="AP1853" s="31">
        <f>(AB1853*'Propiedades físicas'!$F$9)/1000</f>
        <v>146.95227974348373</v>
      </c>
      <c r="AQ1853" s="31">
        <f>(AC1853*'Propiedades físicas'!$F$5)/1000</f>
        <v>107.78456767302839</v>
      </c>
      <c r="AR1853" s="31">
        <f>(AD1853*'Propiedades físicas'!$F$8)/1000</f>
        <v>16.582412856989784</v>
      </c>
      <c r="AS1853" s="31">
        <f>(AE1853*'Propiedades físicas'!$F$7)/1000</f>
        <v>1.0525561638887351</v>
      </c>
      <c r="AT1853" s="31">
        <f t="shared" si="1185"/>
        <v>1617.4532803964694</v>
      </c>
      <c r="AU1853" s="31">
        <f t="shared" si="1186"/>
        <v>0.65946321363339511</v>
      </c>
      <c r="AV1853" s="31">
        <f t="shared" si="1190"/>
        <v>0.17214130951510209</v>
      </c>
      <c r="AW1853" s="31">
        <f t="shared" si="1190"/>
        <v>9.0854110919026274E-2</v>
      </c>
      <c r="AX1853" s="31">
        <f t="shared" si="1190"/>
        <v>6.6638442655115385E-2</v>
      </c>
      <c r="AY1853" s="31">
        <f t="shared" si="1187"/>
        <v>1.0252174240807196E-2</v>
      </c>
      <c r="AZ1853" s="31">
        <f t="shared" si="1187"/>
        <v>6.5074903655376864E-4</v>
      </c>
      <c r="BA1853" s="31">
        <f t="shared" si="1188"/>
        <v>0.99999999999999989</v>
      </c>
      <c r="BB1853" s="34">
        <f>AU1853*'Propiedades físicas'!$C$4+'Diseño reactor'!AV1853*'Propiedades físicas'!$C$5+'Diseño reactor'!AW1853*'Propiedades físicas'!$C$8+'Diseño reactor'!AX1853*'Propiedades físicas'!$C$9+'Diseño reactor'!AY1853*'Propiedades físicas'!$C$7+'Diseño reactor'!AZ1853*'Propiedades físicas'!$C$6</f>
        <v>875.43887636893226</v>
      </c>
      <c r="BC1853" s="45">
        <f>AU1853*'Propiedades físicas'!$L$4+'Diseño reactor'!AV1853*'Propiedades físicas'!$L$5+'Diseño reactor'!AW1853*'Propiedades físicas'!$L$8+AX1853*'Propiedades físicas'!$L$9+'Diseño reactor'!AY1853*'Propiedades físicas'!$L$7+'Diseño reactor'!AZ1853*'Propiedades físicas'!$L$6</f>
        <v>2.096991262670445</v>
      </c>
      <c r="BD1853" s="29">
        <f t="shared" si="1165"/>
        <v>1.747338867806228</v>
      </c>
      <c r="BE1853" s="58">
        <f t="shared" si="1166"/>
        <v>41.565624815797072</v>
      </c>
      <c r="BF1853" s="30">
        <f>AU1853*'Propiedades físicas'!$I$4+'Diseño reactor'!AV1853*'Propiedades físicas'!$I$5+'Diseño reactor'!AW1853*'Propiedades físicas'!$I$8+'Diseño reactor'!AX1853*'Propiedades físicas'!$I$9+'Diseño reactor'!AY1853*'Propiedades físicas'!$I$7+'Diseño reactor'!AZ1853*'Propiedades físicas'!$I$6</f>
        <v>1.9945636906891117E-2</v>
      </c>
      <c r="BG1853" s="24">
        <f>AU1853*'Propiedades físicas'!$O$4+'Diseño reactor'!AV1853*'Propiedades físicas'!$O$5+'Diseño reactor'!AW1853*'Propiedades físicas'!$O$8+'Diseño reactor'!AX1853*'Propiedades físicas'!$O$9+'Diseño reactor'!AY1853*'Propiedades físicas'!$O$7+'Diseño reactor'!AZ1853*'Propiedades físicas'!$O$6</f>
        <v>0.15346078502160798</v>
      </c>
      <c r="BH1853" s="54">
        <f t="shared" si="1167"/>
        <v>41209.004142664817</v>
      </c>
      <c r="BI1853" s="34">
        <f t="shared" si="1189"/>
        <v>272.55058232797757</v>
      </c>
      <c r="BJ1853" s="27">
        <f t="shared" si="1168"/>
        <v>4795.8855145343159</v>
      </c>
      <c r="BK1853" s="34">
        <f t="shared" si="1169"/>
        <v>566.13873533399567</v>
      </c>
      <c r="BL1853" s="27">
        <f t="shared" si="1170"/>
        <v>105.58583020346646</v>
      </c>
      <c r="BM1853" s="34">
        <f t="shared" si="1171"/>
        <v>1.1054421768707483</v>
      </c>
      <c r="BN1853" s="45">
        <f t="shared" si="1172"/>
        <v>1968.6003624426528</v>
      </c>
      <c r="BO1853" s="45">
        <f t="shared" si="1173"/>
        <v>105.48664411034531</v>
      </c>
      <c r="BP1853" s="66">
        <f t="shared" si="1174"/>
        <v>6.6881548708569962</v>
      </c>
    </row>
    <row r="1854" spans="8:68">
      <c r="H1854" s="68">
        <v>1849</v>
      </c>
      <c r="I1854" s="31">
        <f>('Propiedades físicas'!$C$10*'Diseño reactor'!H1854)/1000</f>
        <v>1618.3285256780689</v>
      </c>
      <c r="J1854" s="31">
        <f t="shared" si="1151"/>
        <v>0.28177220679524206</v>
      </c>
      <c r="K1854" s="31">
        <f>(I1854*1000)/'Propiedades físicas'!$F$10</f>
        <v>10571.190981641332</v>
      </c>
      <c r="L1854" s="31">
        <f t="shared" si="1152"/>
        <v>1510.1701402344759</v>
      </c>
      <c r="M1854" s="31">
        <f t="shared" si="1153"/>
        <v>9061.0208414068547</v>
      </c>
      <c r="N1854" s="31">
        <f t="shared" si="1154"/>
        <v>0.81674967021875389</v>
      </c>
      <c r="O1854" s="32">
        <f t="shared" si="1155"/>
        <v>4.9004980213125231</v>
      </c>
      <c r="P1854" s="33">
        <f t="shared" si="1156"/>
        <v>0.65643222854650396</v>
      </c>
      <c r="Q1854" s="31">
        <f t="shared" si="1157"/>
        <v>4.7025355184656332</v>
      </c>
      <c r="R1854" s="31">
        <f t="shared" si="1158"/>
        <v>0.12884919253607163</v>
      </c>
      <c r="S1854" s="31">
        <f t="shared" si="1159"/>
        <v>0.19796250284689043</v>
      </c>
      <c r="T1854" s="31">
        <f t="shared" si="1160"/>
        <v>2.5291437097716328E-2</v>
      </c>
      <c r="U1854" s="31">
        <f t="shared" si="1161"/>
        <v>6.1768120384620507E-3</v>
      </c>
      <c r="V1854" s="47">
        <f t="shared" si="1175"/>
        <v>6.5005910011401368E-4</v>
      </c>
      <c r="W1854" s="31">
        <f t="shared" si="1162"/>
        <v>0.19628712140074867</v>
      </c>
      <c r="X1854" s="34">
        <f>(S1854*H1854*'Propiedades físicas'!$F$5*60*24*365)/(1000000)</f>
        <v>56652.13221393463</v>
      </c>
      <c r="Y1854" s="34">
        <f>(U1854*H1854*'Propiedades físicas'!$F$7*60*24*365)/(1000000)</f>
        <v>552.80139021858008</v>
      </c>
      <c r="Z1854" s="31">
        <f t="shared" si="1176"/>
        <v>1213.7431905824858</v>
      </c>
      <c r="AA1854" s="31">
        <f t="shared" si="1192"/>
        <v>8694.9881736429561</v>
      </c>
      <c r="AB1854" s="31">
        <f t="shared" si="1193"/>
        <v>238.24215699919645</v>
      </c>
      <c r="AC1854" s="31">
        <f t="shared" si="1194"/>
        <v>366.03266776390041</v>
      </c>
      <c r="AD1854" s="31">
        <f t="shared" si="1191"/>
        <v>46.763867193677491</v>
      </c>
      <c r="AE1854" s="31">
        <f t="shared" si="1180"/>
        <v>11.420925459116331</v>
      </c>
      <c r="AF1854" s="31">
        <f t="shared" si="1181"/>
        <v>10571.190981641334</v>
      </c>
      <c r="AG1854" s="31">
        <f t="shared" si="1182"/>
        <v>0.11481612551417875</v>
      </c>
      <c r="AH1854" s="31">
        <f t="shared" si="1183"/>
        <v>0.82251736712952006</v>
      </c>
      <c r="AI1854" s="31">
        <f t="shared" si="1183"/>
        <v>2.2536926767565205E-2</v>
      </c>
      <c r="AJ1854" s="31">
        <f t="shared" si="1183"/>
        <v>3.4625490013337021E-2</v>
      </c>
      <c r="AK1854" s="31">
        <f t="shared" si="1164"/>
        <v>4.4237084804248528E-3</v>
      </c>
      <c r="AL1854" s="31">
        <f t="shared" si="1164"/>
        <v>1.080382094974039E-3</v>
      </c>
      <c r="AM1854" s="31">
        <f t="shared" si="1184"/>
        <v>1</v>
      </c>
      <c r="AN1854" s="31">
        <f>(Z1854*'Propiedades físicas'!$F$4)/1000</f>
        <v>1067.3414869344263</v>
      </c>
      <c r="AO1854" s="31">
        <f>(AA1854*'Propiedades físicas'!$F$6)/1000</f>
        <v>278.58742108352027</v>
      </c>
      <c r="AP1854" s="31">
        <f>(AB1854*'Propiedades físicas'!$F$9)/1000</f>
        <v>146.98349876065424</v>
      </c>
      <c r="AQ1854" s="31">
        <f>(AC1854*'Propiedades físicas'!$F$5)/1000</f>
        <v>107.78563967643576</v>
      </c>
      <c r="AR1854" s="31">
        <f>(AD1854*'Propiedades físicas'!$F$8)/1000</f>
        <v>16.57872619750254</v>
      </c>
      <c r="AS1854" s="31">
        <f>(AE1854*'Propiedades físicas'!$F$7)/1000</f>
        <v>1.0517530255300229</v>
      </c>
      <c r="AT1854" s="31">
        <f t="shared" si="1185"/>
        <v>1618.3285256780689</v>
      </c>
      <c r="AU1854" s="31">
        <f t="shared" si="1186"/>
        <v>0.65953325916146555</v>
      </c>
      <c r="AV1854" s="31">
        <f t="shared" si="1190"/>
        <v>0.17214515882477818</v>
      </c>
      <c r="AW1854" s="31">
        <f t="shared" si="1190"/>
        <v>9.0824264930428222E-2</v>
      </c>
      <c r="AX1854" s="31">
        <f t="shared" si="1190"/>
        <v>6.6603064808039694E-2</v>
      </c>
      <c r="AY1854" s="31">
        <f t="shared" si="1187"/>
        <v>1.0244351461676278E-2</v>
      </c>
      <c r="AZ1854" s="31">
        <f t="shared" si="1187"/>
        <v>6.4990081361220855E-4</v>
      </c>
      <c r="BA1854" s="31">
        <f t="shared" si="1188"/>
        <v>1.0000000000000002</v>
      </c>
      <c r="BB1854" s="34">
        <f>AU1854*'Propiedades físicas'!$C$4+'Diseño reactor'!AV1854*'Propiedades físicas'!$C$5+'Diseño reactor'!AW1854*'Propiedades físicas'!$C$8+'Diseño reactor'!AX1854*'Propiedades físicas'!$C$9+'Diseño reactor'!AY1854*'Propiedades físicas'!$C$7+'Diseño reactor'!AZ1854*'Propiedades físicas'!$C$6</f>
        <v>875.4386040815632</v>
      </c>
      <c r="BC1854" s="45">
        <f>AU1854*'Propiedades físicas'!$L$4+'Diseño reactor'!AV1854*'Propiedades físicas'!$L$5+'Diseño reactor'!AW1854*'Propiedades físicas'!$L$8+AX1854*'Propiedades físicas'!$L$9+'Diseño reactor'!AY1854*'Propiedades físicas'!$L$7+'Diseño reactor'!AZ1854*'Propiedades físicas'!$L$6</f>
        <v>2.0970419901930533</v>
      </c>
      <c r="BD1854" s="29">
        <f t="shared" si="1165"/>
        <v>1.7465376378209581</v>
      </c>
      <c r="BE1854" s="58">
        <f t="shared" si="1166"/>
        <v>41.564756753087664</v>
      </c>
      <c r="BF1854" s="30">
        <f>AU1854*'Propiedades físicas'!$I$4+'Diseño reactor'!AV1854*'Propiedades físicas'!$I$5+'Diseño reactor'!AW1854*'Propiedades físicas'!$I$8+'Diseño reactor'!AX1854*'Propiedades físicas'!$I$9+'Diseño reactor'!AY1854*'Propiedades físicas'!$I$7+'Diseño reactor'!AZ1854*'Propiedades físicas'!$I$6</f>
        <v>1.99457595613266E-2</v>
      </c>
      <c r="BG1854" s="24">
        <f>AU1854*'Propiedades físicas'!$O$4+'Diseño reactor'!AV1854*'Propiedades físicas'!$O$5+'Diseño reactor'!AW1854*'Propiedades físicas'!$O$8+'Diseño reactor'!AX1854*'Propiedades físicas'!$O$9+'Diseño reactor'!AY1854*'Propiedades físicas'!$O$7+'Diseño reactor'!AZ1854*'Propiedades físicas'!$O$6</f>
        <v>0.15346320658990681</v>
      </c>
      <c r="BH1854" s="54">
        <f t="shared" si="1167"/>
        <v>41208.737914913043</v>
      </c>
      <c r="BI1854" s="34">
        <f t="shared" si="1189"/>
        <v>272.5545507345563</v>
      </c>
      <c r="BJ1854" s="27">
        <f t="shared" si="1168"/>
        <v>4795.8881350964066</v>
      </c>
      <c r="BK1854" s="34">
        <f t="shared" si="1169"/>
        <v>566.14797819875594</v>
      </c>
      <c r="BL1854" s="27">
        <f t="shared" si="1170"/>
        <v>105.5861516926516</v>
      </c>
      <c r="BM1854" s="34">
        <f t="shared" si="1171"/>
        <v>1.1054421768707483</v>
      </c>
      <c r="BN1854" s="45">
        <f t="shared" si="1172"/>
        <v>1969.7889465109808</v>
      </c>
      <c r="BO1854" s="45">
        <f t="shared" si="1173"/>
        <v>105.4971360079732</v>
      </c>
      <c r="BP1854" s="66">
        <f t="shared" si="1174"/>
        <v>6.6881527906431248</v>
      </c>
    </row>
    <row r="1855" spans="8:68">
      <c r="H1855" s="68">
        <v>1850</v>
      </c>
      <c r="I1855" s="31">
        <f>('Propiedades físicas'!$C$10*'Diseño reactor'!H1855)/1000</f>
        <v>1619.2037709596689</v>
      </c>
      <c r="J1855" s="31">
        <f t="shared" si="1151"/>
        <v>0.28161989749427163</v>
      </c>
      <c r="K1855" s="31">
        <f>(I1855*1000)/'Propiedades físicas'!$F$10</f>
        <v>10576.908229332863</v>
      </c>
      <c r="L1855" s="31">
        <f t="shared" si="1152"/>
        <v>1510.9868899046946</v>
      </c>
      <c r="M1855" s="31">
        <f t="shared" si="1153"/>
        <v>9065.9213394281669</v>
      </c>
      <c r="N1855" s="31">
        <f t="shared" si="1154"/>
        <v>0.81674967021875389</v>
      </c>
      <c r="O1855" s="32">
        <f t="shared" si="1155"/>
        <v>4.9004980213125222</v>
      </c>
      <c r="P1855" s="33">
        <f t="shared" si="1156"/>
        <v>0.65650188414922495</v>
      </c>
      <c r="Q1855" s="31">
        <f t="shared" si="1157"/>
        <v>4.702640560831397</v>
      </c>
      <c r="R1855" s="31">
        <f t="shared" si="1158"/>
        <v>0.12880687598834378</v>
      </c>
      <c r="S1855" s="31">
        <f t="shared" si="1159"/>
        <v>0.1978574604811261</v>
      </c>
      <c r="T1855" s="31">
        <f t="shared" si="1160"/>
        <v>2.5272145750773412E-2</v>
      </c>
      <c r="U1855" s="31">
        <f t="shared" si="1161"/>
        <v>6.1687643304118231E-3</v>
      </c>
      <c r="V1855" s="47">
        <f t="shared" si="1175"/>
        <v>6.5012807944874709E-4</v>
      </c>
      <c r="W1855" s="31">
        <f t="shared" si="1162"/>
        <v>0.19620183749398895</v>
      </c>
      <c r="X1855" s="34">
        <f>(S1855*H1855*'Propiedades físicas'!$F$5*60*24*365)/(1000000)</f>
        <v>56652.694680116285</v>
      </c>
      <c r="Y1855" s="34">
        <f>(U1855*H1855*'Propiedades físicas'!$F$7*60*24*365)/(1000000)</f>
        <v>552.37973432895876</v>
      </c>
      <c r="Z1855" s="31">
        <f t="shared" si="1176"/>
        <v>1214.5284856760661</v>
      </c>
      <c r="AA1855" s="31">
        <f t="shared" si="1192"/>
        <v>8699.8850375380844</v>
      </c>
      <c r="AB1855" s="31">
        <f t="shared" si="1193"/>
        <v>238.29272057843599</v>
      </c>
      <c r="AC1855" s="31">
        <f t="shared" si="1194"/>
        <v>366.03630189008328</v>
      </c>
      <c r="AD1855" s="31">
        <f t="shared" si="1191"/>
        <v>46.75346963893081</v>
      </c>
      <c r="AE1855" s="31">
        <f t="shared" si="1180"/>
        <v>11.412214011261872</v>
      </c>
      <c r="AF1855" s="31">
        <f t="shared" si="1181"/>
        <v>10576.908229332861</v>
      </c>
      <c r="AG1855" s="31">
        <f t="shared" si="1182"/>
        <v>0.11482830892943018</v>
      </c>
      <c r="AH1855" s="31">
        <f t="shared" si="1183"/>
        <v>0.82253574002001428</v>
      </c>
      <c r="AI1855" s="31">
        <f t="shared" si="1183"/>
        <v>2.2529525208281619E-2</v>
      </c>
      <c r="AJ1855" s="31">
        <f t="shared" si="1183"/>
        <v>3.4607117122842902E-2</v>
      </c>
      <c r="AK1855" s="31">
        <f t="shared" si="1164"/>
        <v>4.420334243731997E-3</v>
      </c>
      <c r="AL1855" s="31">
        <f t="shared" si="1164"/>
        <v>1.0789744756990955E-3</v>
      </c>
      <c r="AM1855" s="31">
        <f t="shared" si="1184"/>
        <v>1.0000000000000002</v>
      </c>
      <c r="AN1855" s="31">
        <f>(Z1855*'Propiedades físicas'!$F$4)/1000</f>
        <v>1068.0320597338191</v>
      </c>
      <c r="AO1855" s="31">
        <f>(AA1855*'Propiedades físicas'!$F$6)/1000</f>
        <v>278.74431660272023</v>
      </c>
      <c r="AP1855" s="31">
        <f>(AB1855*'Propiedades físicas'!$F$9)/1000</f>
        <v>147.01469396086608</v>
      </c>
      <c r="AQ1855" s="31">
        <f>(AC1855*'Propiedades físicas'!$F$5)/1000</f>
        <v>107.78670981757283</v>
      </c>
      <c r="AR1855" s="31">
        <f>(AD1855*'Propiedades físicas'!$F$8)/1000</f>
        <v>16.575040056393743</v>
      </c>
      <c r="AS1855" s="31">
        <f>(AE1855*'Propiedades físicas'!$F$7)/1000</f>
        <v>1.0509507882971059</v>
      </c>
      <c r="AT1855" s="31">
        <f t="shared" si="1185"/>
        <v>1619.2037709596689</v>
      </c>
      <c r="AU1855" s="31">
        <f t="shared" si="1186"/>
        <v>0.65960324382200419</v>
      </c>
      <c r="AV1855" s="31">
        <f t="shared" si="1190"/>
        <v>0.17214900409817732</v>
      </c>
      <c r="AW1855" s="31">
        <f t="shared" si="1190"/>
        <v>9.0794436498707928E-2</v>
      </c>
      <c r="AX1855" s="31">
        <f t="shared" si="1190"/>
        <v>6.6567724057170305E-2</v>
      </c>
      <c r="AY1855" s="31">
        <f t="shared" si="1187"/>
        <v>1.0236537459747921E-2</v>
      </c>
      <c r="AZ1855" s="31">
        <f t="shared" si="1187"/>
        <v>6.4905406419244491E-4</v>
      </c>
      <c r="BA1855" s="31">
        <f t="shared" si="1188"/>
        <v>1</v>
      </c>
      <c r="BB1855" s="34">
        <f>AU1855*'Propiedades físicas'!$C$4+'Diseño reactor'!AV1855*'Propiedades físicas'!$C$5+'Diseño reactor'!AW1855*'Propiedades físicas'!$C$8+'Diseño reactor'!AX1855*'Propiedades físicas'!$C$9+'Diseño reactor'!AY1855*'Propiedades físicas'!$C$7+'Diseño reactor'!AZ1855*'Propiedades físicas'!$C$6</f>
        <v>875.43833224123068</v>
      </c>
      <c r="BC1855" s="45">
        <f>AU1855*'Propiedades físicas'!$L$4+'Diseño reactor'!AV1855*'Propiedades físicas'!$L$5+'Diseño reactor'!AW1855*'Propiedades físicas'!$L$8+AX1855*'Propiedades físicas'!$L$9+'Diseño reactor'!AY1855*'Propiedades físicas'!$L$7+'Diseño reactor'!AZ1855*'Propiedades físicas'!$L$6</f>
        <v>2.0970926716683027</v>
      </c>
      <c r="BD1855" s="29">
        <f t="shared" si="1165"/>
        <v>1.7457371435394249</v>
      </c>
      <c r="BE1855" s="58">
        <f t="shared" si="1166"/>
        <v>41.563889501066221</v>
      </c>
      <c r="BF1855" s="30">
        <f>AU1855*'Propiedades físicas'!$I$4+'Diseño reactor'!AV1855*'Propiedades físicas'!$I$5+'Diseño reactor'!AW1855*'Propiedades físicas'!$I$8+'Diseño reactor'!AX1855*'Propiedades físicas'!$I$9+'Diseño reactor'!AY1855*'Propiedades físicas'!$I$7+'Diseño reactor'!AZ1855*'Propiedades físicas'!$I$6</f>
        <v>1.9945882005021249E-2</v>
      </c>
      <c r="BG1855" s="24">
        <f>AU1855*'Propiedades físicas'!$O$4+'Diseño reactor'!AV1855*'Propiedades físicas'!$O$5+'Diseño reactor'!AW1855*'Propiedades físicas'!$O$8+'Diseño reactor'!AX1855*'Propiedades físicas'!$O$9+'Diseño reactor'!AY1855*'Propiedades físicas'!$O$7+'Diseño reactor'!AZ1855*'Propiedades físicas'!$O$6</f>
        <v>0.15346562608423209</v>
      </c>
      <c r="BH1855" s="54">
        <f t="shared" si="1167"/>
        <v>41208.472146871878</v>
      </c>
      <c r="BI1855" s="34">
        <f t="shared" si="1189"/>
        <v>272.55851391589516</v>
      </c>
      <c r="BJ1855" s="27">
        <f t="shared" si="1168"/>
        <v>4795.890760207908</v>
      </c>
      <c r="BK1855" s="34">
        <f t="shared" si="1169"/>
        <v>566.15721395914647</v>
      </c>
      <c r="BL1855" s="27">
        <f t="shared" si="1170"/>
        <v>105.58647292620006</v>
      </c>
      <c r="BM1855" s="34">
        <f t="shared" si="1171"/>
        <v>1.1054421768707483</v>
      </c>
      <c r="BN1855" s="45">
        <f t="shared" si="1172"/>
        <v>1970.9775601650422</v>
      </c>
      <c r="BO1855" s="45">
        <f t="shared" si="1173"/>
        <v>105.50761879005407</v>
      </c>
      <c r="BP1855" s="66">
        <f t="shared" si="1174"/>
        <v>6.6881507138445127</v>
      </c>
    </row>
    <row r="1856" spans="8:68">
      <c r="H1856" s="68">
        <v>1851</v>
      </c>
      <c r="I1856" s="31">
        <f>('Propiedades físicas'!$C$10*'Diseño reactor'!H1856)/1000</f>
        <v>1620.0790162412684</v>
      </c>
      <c r="J1856" s="31">
        <f t="shared" si="1151"/>
        <v>0.28146775276304842</v>
      </c>
      <c r="K1856" s="31">
        <f>(I1856*1000)/'Propiedades físicas'!$F$10</f>
        <v>10582.625477024394</v>
      </c>
      <c r="L1856" s="31">
        <f t="shared" si="1152"/>
        <v>1511.8036395749134</v>
      </c>
      <c r="M1856" s="31">
        <f t="shared" si="1153"/>
        <v>9070.8218374494809</v>
      </c>
      <c r="N1856" s="31">
        <f t="shared" si="1154"/>
        <v>0.81674967021875389</v>
      </c>
      <c r="O1856" s="32">
        <f t="shared" si="1155"/>
        <v>4.9004980213125231</v>
      </c>
      <c r="P1856" s="33">
        <f t="shared" si="1156"/>
        <v>0.65657147924953541</v>
      </c>
      <c r="Q1856" s="31">
        <f t="shared" si="1157"/>
        <v>4.7027454931083907</v>
      </c>
      <c r="R1856" s="31">
        <f t="shared" si="1158"/>
        <v>0.12876458433096954</v>
      </c>
      <c r="S1856" s="31">
        <f t="shared" si="1159"/>
        <v>0.19775252820413303</v>
      </c>
      <c r="T1856" s="31">
        <f t="shared" si="1160"/>
        <v>2.5252876041583106E-2</v>
      </c>
      <c r="U1856" s="31">
        <f t="shared" si="1161"/>
        <v>6.1607305966657408E-3</v>
      </c>
      <c r="V1856" s="47">
        <f t="shared" si="1175"/>
        <v>6.5019699886847201E-4</v>
      </c>
      <c r="W1856" s="31">
        <f t="shared" si="1162"/>
        <v>0.19611662766428437</v>
      </c>
      <c r="X1856" s="34">
        <f>(S1856*H1856*'Propiedades físicas'!$F$5*60*24*365)/(1000000)</f>
        <v>56653.256169613189</v>
      </c>
      <c r="Y1856" s="34">
        <f>(U1856*H1856*'Propiedades físicas'!$F$7*60*24*365)/(1000000)</f>
        <v>551.95855138121465</v>
      </c>
      <c r="Z1856" s="31">
        <f t="shared" si="1176"/>
        <v>1215.31380809089</v>
      </c>
      <c r="AA1856" s="31">
        <f t="shared" si="1192"/>
        <v>8704.7819077436307</v>
      </c>
      <c r="AB1856" s="31">
        <f t="shared" si="1193"/>
        <v>238.34324559662463</v>
      </c>
      <c r="AC1856" s="31">
        <f t="shared" si="1194"/>
        <v>366.03992970585023</v>
      </c>
      <c r="AD1856" s="31">
        <f t="shared" si="1191"/>
        <v>46.74307355297033</v>
      </c>
      <c r="AE1856" s="31">
        <f t="shared" si="1180"/>
        <v>11.403512334428287</v>
      </c>
      <c r="AF1856" s="31">
        <f t="shared" si="1181"/>
        <v>10582.625477024394</v>
      </c>
      <c r="AG1856" s="31">
        <f t="shared" si="1182"/>
        <v>0.11484048176224508</v>
      </c>
      <c r="AH1856" s="31">
        <f t="shared" si="1183"/>
        <v>0.82255409365495447</v>
      </c>
      <c r="AI1856" s="31">
        <f t="shared" si="1183"/>
        <v>2.2522128002553259E-2</v>
      </c>
      <c r="AJ1856" s="31">
        <f t="shared" si="1183"/>
        <v>3.4588763487902699E-2</v>
      </c>
      <c r="AK1856" s="31">
        <f t="shared" si="1164"/>
        <v>4.416963791684091E-3</v>
      </c>
      <c r="AL1856" s="31">
        <f t="shared" si="1164"/>
        <v>1.0775693006604169E-3</v>
      </c>
      <c r="AM1856" s="31">
        <f t="shared" si="1184"/>
        <v>1</v>
      </c>
      <c r="AN1856" s="31">
        <f>(Z1856*'Propiedades físicas'!$F$4)/1000</f>
        <v>1068.7226565589669</v>
      </c>
      <c r="AO1856" s="31">
        <f>(AA1856*'Propiedades físicas'!$F$6)/1000</f>
        <v>278.90121232410593</v>
      </c>
      <c r="AP1856" s="31">
        <f>(AB1856*'Propiedades físicas'!$F$9)/1000</f>
        <v>147.04586537083753</v>
      </c>
      <c r="AQ1856" s="31">
        <f>(AC1856*'Propiedades físicas'!$F$5)/1000</f>
        <v>107.78777810048172</v>
      </c>
      <c r="AR1856" s="31">
        <f>(AD1856*'Propiedades físicas'!$F$8)/1000</f>
        <v>16.571354435999034</v>
      </c>
      <c r="AS1856" s="31">
        <f>(AE1856*'Propiedades físicas'!$F$7)/1000</f>
        <v>1.0501494508775011</v>
      </c>
      <c r="AT1856" s="31">
        <f t="shared" si="1185"/>
        <v>1620.0790162412688</v>
      </c>
      <c r="AU1856" s="31">
        <f t="shared" si="1186"/>
        <v>0.65967316769431472</v>
      </c>
      <c r="AV1856" s="31">
        <f t="shared" si="1190"/>
        <v>0.17215284534156994</v>
      </c>
      <c r="AW1856" s="31">
        <f t="shared" si="1190"/>
        <v>9.0764625611902169E-2</v>
      </c>
      <c r="AX1856" s="31">
        <f t="shared" si="1190"/>
        <v>6.6532420344878732E-2</v>
      </c>
      <c r="AY1856" s="31">
        <f t="shared" si="1187"/>
        <v>1.0228732222238203E-2</v>
      </c>
      <c r="AZ1856" s="31">
        <f t="shared" si="1187"/>
        <v>6.4820878509613909E-4</v>
      </c>
      <c r="BA1856" s="31">
        <f t="shared" si="1188"/>
        <v>0.99999999999999989</v>
      </c>
      <c r="BB1856" s="34">
        <f>AU1856*'Propiedades físicas'!$C$4+'Diseño reactor'!AV1856*'Propiedades físicas'!$C$5+'Diseño reactor'!AW1856*'Propiedades físicas'!$C$8+'Diseño reactor'!AX1856*'Propiedades físicas'!$C$9+'Diseño reactor'!AY1856*'Propiedades físicas'!$C$7+'Diseño reactor'!AZ1856*'Propiedades físicas'!$C$6</f>
        <v>875.43806084701737</v>
      </c>
      <c r="BC1856" s="45">
        <f>AU1856*'Propiedades físicas'!$L$4+'Diseño reactor'!AV1856*'Propiedades físicas'!$L$5+'Diseño reactor'!AW1856*'Propiedades físicas'!$L$8+AX1856*'Propiedades físicas'!$L$9+'Diseño reactor'!AY1856*'Propiedades físicas'!$L$7+'Diseño reactor'!AZ1856*'Propiedades físicas'!$L$6</f>
        <v>2.0971433071583343</v>
      </c>
      <c r="BD1856" s="29">
        <f t="shared" si="1165"/>
        <v>1.7449373839476068</v>
      </c>
      <c r="BE1856" s="58">
        <f t="shared" si="1166"/>
        <v>41.563023058593309</v>
      </c>
      <c r="BF1856" s="30">
        <f>AU1856*'Propiedades físicas'!$I$4+'Diseño reactor'!AV1856*'Propiedades físicas'!$I$5+'Diseño reactor'!AW1856*'Propiedades físicas'!$I$8+'Diseño reactor'!AX1856*'Propiedades físicas'!$I$9+'Diseño reactor'!AY1856*'Propiedades físicas'!$I$7+'Diseño reactor'!AZ1856*'Propiedades físicas'!$I$6</f>
        <v>1.9946004238403602E-2</v>
      </c>
      <c r="BG1856" s="24">
        <f>AU1856*'Propiedades físicas'!$O$4+'Diseño reactor'!AV1856*'Propiedades físicas'!$O$5+'Diseño reactor'!AW1856*'Propiedades físicas'!$O$8+'Diseño reactor'!AX1856*'Propiedades físicas'!$O$9+'Diseño reactor'!AY1856*'Propiedades físicas'!$O$7+'Diseño reactor'!AZ1856*'Propiedades físicas'!$O$6</f>
        <v>0.1534680435071766</v>
      </c>
      <c r="BH1856" s="54">
        <f t="shared" si="1167"/>
        <v>41208.206837595877</v>
      </c>
      <c r="BI1856" s="34">
        <f t="shared" si="1189"/>
        <v>272.56247188141037</v>
      </c>
      <c r="BJ1856" s="27">
        <f t="shared" si="1168"/>
        <v>4795.8933898527184</v>
      </c>
      <c r="BK1856" s="34">
        <f t="shared" si="1169"/>
        <v>566.16644262284444</v>
      </c>
      <c r="BL1856" s="27">
        <f t="shared" si="1170"/>
        <v>105.58679390439887</v>
      </c>
      <c r="BM1856" s="34">
        <f t="shared" si="1171"/>
        <v>1.1054421768707483</v>
      </c>
      <c r="BN1856" s="45">
        <f t="shared" si="1172"/>
        <v>1972.1662033650255</v>
      </c>
      <c r="BO1856" s="45">
        <f t="shared" si="1173"/>
        <v>105.51809246846189</v>
      </c>
      <c r="BP1856" s="66">
        <f t="shared" si="1174"/>
        <v>6.6881486404541493</v>
      </c>
    </row>
    <row r="1857" spans="8:68">
      <c r="H1857" s="68">
        <v>1852</v>
      </c>
      <c r="I1857" s="31">
        <f>('Propiedades físicas'!$C$10*'Diseño reactor'!H1857)/1000</f>
        <v>1620.9542615228684</v>
      </c>
      <c r="J1857" s="31">
        <f t="shared" si="1151"/>
        <v>0.28131577233499055</v>
      </c>
      <c r="K1857" s="31">
        <f>(I1857*1000)/'Propiedades físicas'!$F$10</f>
        <v>10588.342724715925</v>
      </c>
      <c r="L1857" s="31">
        <f t="shared" si="1152"/>
        <v>1512.6203892451322</v>
      </c>
      <c r="M1857" s="31">
        <f t="shared" si="1153"/>
        <v>9075.722335470793</v>
      </c>
      <c r="N1857" s="31">
        <f t="shared" si="1154"/>
        <v>0.81674967021875389</v>
      </c>
      <c r="O1857" s="32">
        <f t="shared" si="1155"/>
        <v>4.9004980213125231</v>
      </c>
      <c r="P1857" s="33">
        <f t="shared" si="1156"/>
        <v>0.65664101392622953</v>
      </c>
      <c r="Q1857" s="31">
        <f t="shared" si="1157"/>
        <v>4.7028503154675487</v>
      </c>
      <c r="R1857" s="31">
        <f t="shared" si="1158"/>
        <v>0.12872231754697974</v>
      </c>
      <c r="S1857" s="31">
        <f t="shared" si="1159"/>
        <v>0.19764770584497429</v>
      </c>
      <c r="T1857" s="31">
        <f t="shared" si="1160"/>
        <v>2.5233627938639522E-2</v>
      </c>
      <c r="U1857" s="31">
        <f t="shared" si="1161"/>
        <v>6.1527108069051647E-3</v>
      </c>
      <c r="V1857" s="47">
        <f t="shared" si="1175"/>
        <v>6.5026585845121758E-4</v>
      </c>
      <c r="W1857" s="31">
        <f t="shared" si="1162"/>
        <v>0.19603149181516263</v>
      </c>
      <c r="X1857" s="34">
        <f>(S1857*H1857*'Propiedades físicas'!$F$5*60*24*365)/(1000000)</f>
        <v>56653.816684544407</v>
      </c>
      <c r="Y1857" s="34">
        <f>(U1857*H1857*'Propiedades físicas'!$F$7*60*24*365)/(1000000)</f>
        <v>551.5378406867145</v>
      </c>
      <c r="Z1857" s="31">
        <f t="shared" si="1176"/>
        <v>1216.0991577913771</v>
      </c>
      <c r="AA1857" s="31">
        <f t="shared" si="1192"/>
        <v>8709.6787842458998</v>
      </c>
      <c r="AB1857" s="31">
        <f t="shared" si="1193"/>
        <v>238.39373209700648</v>
      </c>
      <c r="AC1857" s="31">
        <f t="shared" si="1194"/>
        <v>366.04355122489238</v>
      </c>
      <c r="AD1857" s="31">
        <f t="shared" si="1191"/>
        <v>46.732678942360394</v>
      </c>
      <c r="AE1857" s="31">
        <f t="shared" si="1180"/>
        <v>11.394820414388365</v>
      </c>
      <c r="AF1857" s="31">
        <f t="shared" si="1181"/>
        <v>10588.342724715927</v>
      </c>
      <c r="AG1857" s="31">
        <f t="shared" si="1182"/>
        <v>0.11485264402640534</v>
      </c>
      <c r="AH1857" s="31">
        <f t="shared" si="1183"/>
        <v>0.82257242806423891</v>
      </c>
      <c r="AI1857" s="31">
        <f t="shared" si="1183"/>
        <v>2.2514735147412063E-2</v>
      </c>
      <c r="AJ1857" s="31">
        <f t="shared" si="1183"/>
        <v>3.4570429078617959E-2</v>
      </c>
      <c r="AK1857" s="31">
        <f t="shared" si="1164"/>
        <v>4.4135971187704614E-3</v>
      </c>
      <c r="AL1857" s="31">
        <f t="shared" si="1164"/>
        <v>1.0761665645549904E-3</v>
      </c>
      <c r="AM1857" s="31">
        <f t="shared" si="1184"/>
        <v>0.99999999999999978</v>
      </c>
      <c r="AN1857" s="31">
        <f>(Z1857*'Propiedades físicas'!$F$4)/1000</f>
        <v>1069.4132773785811</v>
      </c>
      <c r="AO1857" s="31">
        <f>(AA1857*'Propiedades físicas'!$F$6)/1000</f>
        <v>279.05810824723864</v>
      </c>
      <c r="AP1857" s="31">
        <f>(AB1857*'Propiedades físicas'!$F$9)/1000</f>
        <v>147.07701301724813</v>
      </c>
      <c r="AQ1857" s="31">
        <f>(AC1857*'Propiedades físicas'!$F$5)/1000</f>
        <v>107.78884452919408</v>
      </c>
      <c r="AR1857" s="31">
        <f>(AD1857*'Propiedades físicas'!$F$8)/1000</f>
        <v>16.567669338645597</v>
      </c>
      <c r="AS1857" s="31">
        <f>(AE1857*'Propiedades físicas'!$F$7)/1000</f>
        <v>1.0493490119610247</v>
      </c>
      <c r="AT1857" s="31">
        <f t="shared" si="1185"/>
        <v>1620.9542615228686</v>
      </c>
      <c r="AU1857" s="31">
        <f t="shared" si="1186"/>
        <v>0.65974303085756358</v>
      </c>
      <c r="AV1857" s="31">
        <f t="shared" si="1190"/>
        <v>0.17215668256121344</v>
      </c>
      <c r="AW1857" s="31">
        <f t="shared" si="1190"/>
        <v>9.0734832258049597E-2</v>
      </c>
      <c r="AX1857" s="31">
        <f t="shared" si="1190"/>
        <v>6.6497153613654492E-2</v>
      </c>
      <c r="AY1857" s="31">
        <f t="shared" si="1187"/>
        <v>1.0220935736385588E-2</v>
      </c>
      <c r="AZ1857" s="31">
        <f t="shared" si="1187"/>
        <v>6.4736497313327827E-4</v>
      </c>
      <c r="BA1857" s="31">
        <f t="shared" si="1188"/>
        <v>0.99999999999999989</v>
      </c>
      <c r="BB1857" s="34">
        <f>AU1857*'Propiedades físicas'!$C$4+'Diseño reactor'!AV1857*'Propiedades físicas'!$C$5+'Diseño reactor'!AW1857*'Propiedades físicas'!$C$8+'Diseño reactor'!AX1857*'Propiedades físicas'!$C$9+'Diseño reactor'!AY1857*'Propiedades físicas'!$C$7+'Diseño reactor'!AZ1857*'Propiedades físicas'!$C$6</f>
        <v>875.43778989800808</v>
      </c>
      <c r="BC1857" s="45">
        <f>AU1857*'Propiedades físicas'!$L$4+'Diseño reactor'!AV1857*'Propiedades físicas'!$L$5+'Diseño reactor'!AW1857*'Propiedades físicas'!$L$8+AX1857*'Propiedades físicas'!$L$9+'Diseño reactor'!AY1857*'Propiedades físicas'!$L$7+'Diseño reactor'!AZ1857*'Propiedades físicas'!$L$6</f>
        <v>2.0971938967251749</v>
      </c>
      <c r="BD1857" s="29">
        <f t="shared" si="1165"/>
        <v>1.7441383580333509</v>
      </c>
      <c r="BE1857" s="58">
        <f t="shared" si="1166"/>
        <v>41.562157424531634</v>
      </c>
      <c r="BF1857" s="30">
        <f>AU1857*'Propiedades físicas'!$I$4+'Diseño reactor'!AV1857*'Propiedades físicas'!$I$5+'Diseño reactor'!AW1857*'Propiedades físicas'!$I$8+'Diseño reactor'!AX1857*'Propiedades físicas'!$I$9+'Diseño reactor'!AY1857*'Propiedades físicas'!$I$7+'Diseño reactor'!AZ1857*'Propiedades físicas'!$I$6</f>
        <v>1.9946126261901193E-2</v>
      </c>
      <c r="BG1857" s="24">
        <f>AU1857*'Propiedades físicas'!$O$4+'Diseño reactor'!AV1857*'Propiedades físicas'!$O$5+'Diseño reactor'!AW1857*'Propiedades físicas'!$O$8+'Diseño reactor'!AX1857*'Propiedades físicas'!$O$9+'Diseño reactor'!AY1857*'Propiedades físicas'!$O$7+'Diseño reactor'!AZ1857*'Propiedades físicas'!$O$6</f>
        <v>0.15347045886132896</v>
      </c>
      <c r="BH1857" s="54">
        <f t="shared" si="1167"/>
        <v>41207.941986141879</v>
      </c>
      <c r="BI1857" s="34">
        <f t="shared" si="1189"/>
        <v>272.56642464049696</v>
      </c>
      <c r="BJ1857" s="27">
        <f t="shared" si="1168"/>
        <v>4795.8960240148044</v>
      </c>
      <c r="BK1857" s="34">
        <f t="shared" si="1169"/>
        <v>566.17566419751938</v>
      </c>
      <c r="BL1857" s="27">
        <f t="shared" si="1170"/>
        <v>105.58711462753477</v>
      </c>
      <c r="BM1857" s="34">
        <f t="shared" si="1171"/>
        <v>1.1054421768707483</v>
      </c>
      <c r="BN1857" s="45">
        <f t="shared" si="1172"/>
        <v>1973.3548760711856</v>
      </c>
      <c r="BO1857" s="45">
        <f t="shared" si="1173"/>
        <v>105.52855705505013</v>
      </c>
      <c r="BP1857" s="66">
        <f t="shared" si="1174"/>
        <v>6.6881465704650447</v>
      </c>
    </row>
    <row r="1858" spans="8:68">
      <c r="H1858" s="68">
        <v>1853</v>
      </c>
      <c r="I1858" s="31">
        <f>('Propiedades físicas'!$C$10*'Diseño reactor'!H1858)/1000</f>
        <v>1621.8295068044681</v>
      </c>
      <c r="J1858" s="31">
        <f t="shared" si="1151"/>
        <v>0.28116395594409205</v>
      </c>
      <c r="K1858" s="31">
        <f>(I1858*1000)/'Propiedades físicas'!$F$10</f>
        <v>10594.059972407456</v>
      </c>
      <c r="L1858" s="31">
        <f t="shared" si="1152"/>
        <v>1513.4371389153507</v>
      </c>
      <c r="M1858" s="31">
        <f t="shared" si="1153"/>
        <v>9080.6228334921052</v>
      </c>
      <c r="N1858" s="31">
        <f t="shared" si="1154"/>
        <v>0.81674967021875378</v>
      </c>
      <c r="O1858" s="32">
        <f t="shared" si="1155"/>
        <v>4.9004980213125231</v>
      </c>
      <c r="P1858" s="33">
        <f t="shared" si="1156"/>
        <v>0.65671048825796385</v>
      </c>
      <c r="Q1858" s="31">
        <f t="shared" si="1157"/>
        <v>4.7029550280794608</v>
      </c>
      <c r="R1858" s="31">
        <f t="shared" si="1158"/>
        <v>0.12868007561940764</v>
      </c>
      <c r="S1858" s="31">
        <f t="shared" si="1159"/>
        <v>0.19754299323306268</v>
      </c>
      <c r="T1858" s="31">
        <f t="shared" si="1160"/>
        <v>2.5214401410491975E-2</v>
      </c>
      <c r="U1858" s="31">
        <f t="shared" si="1161"/>
        <v>6.144704930890357E-3</v>
      </c>
      <c r="V1858" s="47">
        <f t="shared" si="1175"/>
        <v>6.5033465827487691E-4</v>
      </c>
      <c r="W1858" s="31">
        <f t="shared" si="1162"/>
        <v>0.19594642985031871</v>
      </c>
      <c r="X1858" s="34">
        <f>(S1858*H1858*'Propiedades físicas'!$F$5*60*24*365)/(1000000)</f>
        <v>56654.3762270234</v>
      </c>
      <c r="Y1858" s="34">
        <f>(U1858*H1858*'Propiedades físicas'!$F$7*60*24*365)/(1000000)</f>
        <v>551.11760155803313</v>
      </c>
      <c r="Z1858" s="31">
        <f t="shared" si="1176"/>
        <v>1216.884534742007</v>
      </c>
      <c r="AA1858" s="31">
        <f t="shared" si="1192"/>
        <v>8714.5756670312403</v>
      </c>
      <c r="AB1858" s="31">
        <f t="shared" si="1193"/>
        <v>238.44418012276236</v>
      </c>
      <c r="AC1858" s="31">
        <f t="shared" si="1194"/>
        <v>366.04716646086513</v>
      </c>
      <c r="AD1858" s="31">
        <f t="shared" si="1191"/>
        <v>46.722285813641626</v>
      </c>
      <c r="AE1858" s="31">
        <f t="shared" si="1180"/>
        <v>11.386138236939832</v>
      </c>
      <c r="AF1858" s="31">
        <f t="shared" si="1181"/>
        <v>10594.059972407455</v>
      </c>
      <c r="AG1858" s="31">
        <f t="shared" si="1182"/>
        <v>0.11486479573566877</v>
      </c>
      <c r="AH1858" s="31">
        <f t="shared" si="1183"/>
        <v>0.82259074327770587</v>
      </c>
      <c r="AI1858" s="31">
        <f t="shared" si="1183"/>
        <v>2.2507346639890406E-2</v>
      </c>
      <c r="AJ1858" s="31">
        <f t="shared" si="1183"/>
        <v>3.4552113865151404E-2</v>
      </c>
      <c r="AK1858" s="31">
        <f t="shared" si="1164"/>
        <v>4.4102342194900926E-3</v>
      </c>
      <c r="AL1858" s="31">
        <f t="shared" si="1164"/>
        <v>1.0747662620936042E-3</v>
      </c>
      <c r="AM1858" s="31">
        <f t="shared" si="1184"/>
        <v>1.0000000000000002</v>
      </c>
      <c r="AN1858" s="31">
        <f>(Z1858*'Propiedades físicas'!$F$4)/1000</f>
        <v>1070.1039221614262</v>
      </c>
      <c r="AO1858" s="31">
        <f>(AA1858*'Propiedades físicas'!$F$6)/1000</f>
        <v>279.21500437168095</v>
      </c>
      <c r="AP1858" s="31">
        <f>(AB1858*'Propiedades físicas'!$F$9)/1000</f>
        <v>147.10813692673821</v>
      </c>
      <c r="AQ1858" s="31">
        <f>(AC1858*'Propiedades físicas'!$F$5)/1000</f>
        <v>107.78990910773098</v>
      </c>
      <c r="AR1858" s="31">
        <f>(AD1858*'Propiedades físicas'!$F$8)/1000</f>
        <v>16.563984766652222</v>
      </c>
      <c r="AS1858" s="31">
        <f>(AE1858*'Propiedades físicas'!$F$7)/1000</f>
        <v>1.0485494702397891</v>
      </c>
      <c r="AT1858" s="31">
        <f t="shared" si="1185"/>
        <v>1621.8295068044683</v>
      </c>
      <c r="AU1858" s="31">
        <f t="shared" si="1186"/>
        <v>0.65981283339077912</v>
      </c>
      <c r="AV1858" s="31">
        <f t="shared" si="1190"/>
        <v>0.17216051576335253</v>
      </c>
      <c r="AW1858" s="31">
        <f t="shared" si="1190"/>
        <v>9.0705056425190514E-2</v>
      </c>
      <c r="AX1858" s="31">
        <f t="shared" si="1190"/>
        <v>6.6461923806104731E-2</v>
      </c>
      <c r="AY1858" s="31">
        <f t="shared" si="1187"/>
        <v>1.0213147989450914E-2</v>
      </c>
      <c r="AZ1858" s="31">
        <f t="shared" si="1187"/>
        <v>6.4652262512215149E-4</v>
      </c>
      <c r="BA1858" s="31">
        <f t="shared" si="1188"/>
        <v>1</v>
      </c>
      <c r="BB1858" s="34">
        <f>AU1858*'Propiedades físicas'!$C$4+'Diseño reactor'!AV1858*'Propiedades físicas'!$C$5+'Diseño reactor'!AW1858*'Propiedades físicas'!$C$8+'Diseño reactor'!AX1858*'Propiedades físicas'!$C$9+'Diseño reactor'!AY1858*'Propiedades físicas'!$C$7+'Diseño reactor'!AZ1858*'Propiedades físicas'!$C$6</f>
        <v>875.43751939328945</v>
      </c>
      <c r="BC1858" s="45">
        <f>AU1858*'Propiedades físicas'!$L$4+'Diseño reactor'!AV1858*'Propiedades físicas'!$L$5+'Diseño reactor'!AW1858*'Propiedades físicas'!$L$8+AX1858*'Propiedades físicas'!$L$9+'Diseño reactor'!AY1858*'Propiedades físicas'!$L$7+'Diseño reactor'!AZ1858*'Propiedades físicas'!$L$6</f>
        <v>2.0972444404307407</v>
      </c>
      <c r="BD1858" s="29">
        <f t="shared" si="1165"/>
        <v>1.7433400647863626</v>
      </c>
      <c r="BE1858" s="58">
        <f t="shared" si="1166"/>
        <v>41.561292597746032</v>
      </c>
      <c r="BF1858" s="30">
        <f>AU1858*'Propiedades físicas'!$I$4+'Diseño reactor'!AV1858*'Propiedades físicas'!$I$5+'Diseño reactor'!AW1858*'Propiedades físicas'!$I$8+'Diseño reactor'!AX1858*'Propiedades físicas'!$I$9+'Diseño reactor'!AY1858*'Propiedades físicas'!$I$7+'Diseño reactor'!AZ1858*'Propiedades físicas'!$I$6</f>
        <v>1.9946248075940483E-2</v>
      </c>
      <c r="BG1858" s="24">
        <f>AU1858*'Propiedades físicas'!$O$4+'Diseño reactor'!AV1858*'Propiedades físicas'!$O$5+'Diseño reactor'!AW1858*'Propiedades físicas'!$O$8+'Diseño reactor'!AX1858*'Propiedades físicas'!$O$9+'Diseño reactor'!AY1858*'Propiedades físicas'!$O$7+'Diseño reactor'!AZ1858*'Propiedades físicas'!$O$6</f>
        <v>0.15347287214927335</v>
      </c>
      <c r="BH1858" s="54">
        <f t="shared" si="1167"/>
        <v>41207.677591569089</v>
      </c>
      <c r="BI1858" s="34">
        <f t="shared" si="1189"/>
        <v>272.57037220252869</v>
      </c>
      <c r="BJ1858" s="27">
        <f t="shared" si="1168"/>
        <v>4795.8986626781834</v>
      </c>
      <c r="BK1858" s="34">
        <f t="shared" si="1169"/>
        <v>566.1848786908306</v>
      </c>
      <c r="BL1858" s="27">
        <f t="shared" si="1170"/>
        <v>105.58743509589407</v>
      </c>
      <c r="BM1858" s="34">
        <f t="shared" si="1171"/>
        <v>1.1054421768707483</v>
      </c>
      <c r="BN1858" s="45">
        <f t="shared" si="1172"/>
        <v>1974.5435782438503</v>
      </c>
      <c r="BO1858" s="45">
        <f t="shared" si="1173"/>
        <v>105.53901256165152</v>
      </c>
      <c r="BP1858" s="66">
        <f t="shared" si="1174"/>
        <v>6.6881445038702196</v>
      </c>
    </row>
    <row r="1859" spans="8:68">
      <c r="H1859" s="68">
        <v>1854</v>
      </c>
      <c r="I1859" s="31">
        <f>('Propiedades físicas'!$C$10*'Diseño reactor'!H1859)/1000</f>
        <v>1622.7047520860681</v>
      </c>
      <c r="J1859" s="31">
        <f t="shared" si="1151"/>
        <v>0.28101230332492044</v>
      </c>
      <c r="K1859" s="31">
        <f>(I1859*1000)/'Propiedades físicas'!$F$10</f>
        <v>10599.777220098988</v>
      </c>
      <c r="L1859" s="31">
        <f t="shared" si="1152"/>
        <v>1514.2538885855695</v>
      </c>
      <c r="M1859" s="31">
        <f t="shared" si="1153"/>
        <v>9085.5233315134174</v>
      </c>
      <c r="N1859" s="31">
        <f t="shared" si="1154"/>
        <v>0.81674967021875378</v>
      </c>
      <c r="O1859" s="32">
        <f t="shared" si="1155"/>
        <v>4.9004980213125231</v>
      </c>
      <c r="P1859" s="33">
        <f t="shared" si="1156"/>
        <v>0.65677990232325911</v>
      </c>
      <c r="Q1859" s="31">
        <f t="shared" si="1157"/>
        <v>4.703059631114364</v>
      </c>
      <c r="R1859" s="31">
        <f t="shared" si="1158"/>
        <v>0.12863785853128945</v>
      </c>
      <c r="S1859" s="31">
        <f t="shared" si="1159"/>
        <v>0.19743839019815995</v>
      </c>
      <c r="T1859" s="31">
        <f t="shared" si="1160"/>
        <v>2.5195196425744873E-2</v>
      </c>
      <c r="U1859" s="31">
        <f t="shared" si="1161"/>
        <v>6.1367129384602452E-3</v>
      </c>
      <c r="V1859" s="47">
        <f t="shared" si="1175"/>
        <v>6.5040339841720811E-4</v>
      </c>
      <c r="W1859" s="31">
        <f t="shared" si="1162"/>
        <v>0.1958614416736148</v>
      </c>
      <c r="X1859" s="34">
        <f>(S1859*H1859*'Propiedades físicas'!$F$5*60*24*365)/(1000000)</f>
        <v>56654.934799158196</v>
      </c>
      <c r="Y1859" s="34">
        <f>(U1859*H1859*'Propiedades físicas'!$F$7*60*24*365)/(1000000)</f>
        <v>550.69783330894916</v>
      </c>
      <c r="Z1859" s="31">
        <f t="shared" si="1176"/>
        <v>1217.6699389073224</v>
      </c>
      <c r="AA1859" s="31">
        <f t="shared" si="1192"/>
        <v>8719.4725560860315</v>
      </c>
      <c r="AB1859" s="31">
        <f t="shared" si="1193"/>
        <v>238.49458971701065</v>
      </c>
      <c r="AC1859" s="31">
        <f t="shared" si="1194"/>
        <v>366.05077542738854</v>
      </c>
      <c r="AD1859" s="31">
        <f t="shared" si="1191"/>
        <v>46.711894173330997</v>
      </c>
      <c r="AE1859" s="31">
        <f t="shared" si="1180"/>
        <v>11.377465787905294</v>
      </c>
      <c r="AF1859" s="31">
        <f t="shared" si="1181"/>
        <v>10599.777220098991</v>
      </c>
      <c r="AG1859" s="31">
        <f t="shared" si="1182"/>
        <v>0.11487693690376924</v>
      </c>
      <c r="AH1859" s="31">
        <f t="shared" si="1183"/>
        <v>0.8226090393251303</v>
      </c>
      <c r="AI1859" s="31">
        <f t="shared" si="1183"/>
        <v>2.2499962477021129E-2</v>
      </c>
      <c r="AJ1859" s="31">
        <f t="shared" si="1183"/>
        <v>3.4533817817726742E-2</v>
      </c>
      <c r="AK1859" s="31">
        <f t="shared" si="1164"/>
        <v>4.4068750883515979E-3</v>
      </c>
      <c r="AL1859" s="31">
        <f t="shared" si="1164"/>
        <v>1.0733683880008037E-3</v>
      </c>
      <c r="AM1859" s="31">
        <f t="shared" si="1184"/>
        <v>0.99999999999999978</v>
      </c>
      <c r="AN1859" s="31">
        <f>(Z1859*'Propiedades físicas'!$F$4)/1000</f>
        <v>1070.7945908763211</v>
      </c>
      <c r="AO1859" s="31">
        <f>(AA1859*'Propiedades físicas'!$F$6)/1000</f>
        <v>279.37190069699642</v>
      </c>
      <c r="AP1859" s="31">
        <f>(AB1859*'Propiedades físicas'!$F$9)/1000</f>
        <v>147.13923712590972</v>
      </c>
      <c r="AQ1859" s="31">
        <f>(AC1859*'Propiedades físicas'!$F$5)/1000</f>
        <v>107.79097184010311</v>
      </c>
      <c r="AR1859" s="31">
        <f>(AD1859*'Propiedades físicas'!$F$8)/1000</f>
        <v>16.560300722329298</v>
      </c>
      <c r="AS1859" s="31">
        <f>(AE1859*'Propiedades físicas'!$F$7)/1000</f>
        <v>1.0477508244081986</v>
      </c>
      <c r="AT1859" s="31">
        <f t="shared" si="1185"/>
        <v>1622.7047520860676</v>
      </c>
      <c r="AU1859" s="31">
        <f t="shared" si="1186"/>
        <v>0.65988257537285289</v>
      </c>
      <c r="AV1859" s="31">
        <f t="shared" si="1190"/>
        <v>0.17216434495421915</v>
      </c>
      <c r="AW1859" s="31">
        <f t="shared" si="1190"/>
        <v>9.067529810136743E-2</v>
      </c>
      <c r="AX1859" s="31">
        <f t="shared" si="1190"/>
        <v>6.6426730864954001E-2</v>
      </c>
      <c r="AY1859" s="31">
        <f t="shared" si="1187"/>
        <v>1.0205368968717328E-2</v>
      </c>
      <c r="AZ1859" s="31">
        <f t="shared" si="1187"/>
        <v>6.4568173788932511E-4</v>
      </c>
      <c r="BA1859" s="31">
        <f t="shared" si="1188"/>
        <v>1.0000000000000002</v>
      </c>
      <c r="BB1859" s="34">
        <f>AU1859*'Propiedades físicas'!$C$4+'Diseño reactor'!AV1859*'Propiedades físicas'!$C$5+'Diseño reactor'!AW1859*'Propiedades físicas'!$C$8+'Diseño reactor'!AX1859*'Propiedades físicas'!$C$9+'Diseño reactor'!AY1859*'Propiedades físicas'!$C$7+'Diseño reactor'!AZ1859*'Propiedades físicas'!$C$6</f>
        <v>875.43724933195062</v>
      </c>
      <c r="BC1859" s="45">
        <f>AU1859*'Propiedades físicas'!$L$4+'Diseño reactor'!AV1859*'Propiedades físicas'!$L$5+'Diseño reactor'!AW1859*'Propiedades físicas'!$L$8+AX1859*'Propiedades físicas'!$L$9+'Diseño reactor'!AY1859*'Propiedades físicas'!$L$7+'Diseño reactor'!AZ1859*'Propiedades físicas'!$L$6</f>
        <v>2.0972949383368387</v>
      </c>
      <c r="BD1859" s="29">
        <f t="shared" si="1165"/>
        <v>1.7425425031982016</v>
      </c>
      <c r="BE1859" s="58">
        <f t="shared" si="1166"/>
        <v>41.560428577103508</v>
      </c>
      <c r="BF1859" s="30">
        <f>AU1859*'Propiedades físicas'!$I$4+'Diseño reactor'!AV1859*'Propiedades físicas'!$I$5+'Diseño reactor'!AW1859*'Propiedades físicas'!$I$8+'Diseño reactor'!AX1859*'Propiedades físicas'!$I$9+'Diseño reactor'!AY1859*'Propiedades físicas'!$I$7+'Diseño reactor'!AZ1859*'Propiedades físicas'!$I$6</f>
        <v>1.9946369680946908E-2</v>
      </c>
      <c r="BG1859" s="24">
        <f>AU1859*'Propiedades físicas'!$O$4+'Diseño reactor'!AV1859*'Propiedades físicas'!$O$5+'Diseño reactor'!AW1859*'Propiedades físicas'!$O$8+'Diseño reactor'!AX1859*'Propiedades físicas'!$O$9+'Diseño reactor'!AY1859*'Propiedades físicas'!$O$7+'Diseño reactor'!AZ1859*'Propiedades físicas'!$O$6</f>
        <v>0.15347528337358995</v>
      </c>
      <c r="BH1859" s="54">
        <f t="shared" si="1167"/>
        <v>41207.413652939009</v>
      </c>
      <c r="BI1859" s="34">
        <f t="shared" si="1189"/>
        <v>272.574314576858</v>
      </c>
      <c r="BJ1859" s="27">
        <f t="shared" si="1168"/>
        <v>4795.9013058268993</v>
      </c>
      <c r="BK1859" s="34">
        <f t="shared" si="1169"/>
        <v>566.1940861104257</v>
      </c>
      <c r="BL1859" s="27">
        <f t="shared" si="1170"/>
        <v>105.58775530976258</v>
      </c>
      <c r="BM1859" s="34">
        <f t="shared" si="1171"/>
        <v>1.1054421768707483</v>
      </c>
      <c r="BN1859" s="45">
        <f t="shared" si="1172"/>
        <v>1975.7323098434188</v>
      </c>
      <c r="BO1859" s="45">
        <f t="shared" si="1173"/>
        <v>105.54945900007834</v>
      </c>
      <c r="BP1859" s="66">
        <f t="shared" si="1174"/>
        <v>6.6881424406627152</v>
      </c>
    </row>
    <row r="1860" spans="8:68">
      <c r="H1860" s="68">
        <v>1855</v>
      </c>
      <c r="I1860" s="31">
        <f>('Propiedades físicas'!$C$10*'Diseño reactor'!H1860)/1000</f>
        <v>1623.5799973676678</v>
      </c>
      <c r="J1860" s="31">
        <f t="shared" si="1151"/>
        <v>0.28086081421261594</v>
      </c>
      <c r="K1860" s="31">
        <f>(I1860*1000)/'Propiedades físicas'!$F$10</f>
        <v>10605.494467790519</v>
      </c>
      <c r="L1860" s="31">
        <f t="shared" si="1152"/>
        <v>1515.0706382557883</v>
      </c>
      <c r="M1860" s="31">
        <f t="shared" si="1153"/>
        <v>9090.4238295347295</v>
      </c>
      <c r="N1860" s="31">
        <f t="shared" si="1154"/>
        <v>0.81674967021875378</v>
      </c>
      <c r="O1860" s="32">
        <f t="shared" si="1155"/>
        <v>4.9004980213125222</v>
      </c>
      <c r="P1860" s="33">
        <f t="shared" si="1156"/>
        <v>0.65684925620050005</v>
      </c>
      <c r="Q1860" s="31">
        <f t="shared" si="1157"/>
        <v>4.7031641247421474</v>
      </c>
      <c r="R1860" s="31">
        <f t="shared" si="1158"/>
        <v>0.12859566626566402</v>
      </c>
      <c r="S1860" s="31">
        <f t="shared" si="1159"/>
        <v>0.19733389657037573</v>
      </c>
      <c r="T1860" s="31">
        <f t="shared" si="1160"/>
        <v>2.5176012953057599E-2</v>
      </c>
      <c r="U1860" s="31">
        <f t="shared" si="1161"/>
        <v>6.1287347995321751E-3</v>
      </c>
      <c r="V1860" s="47">
        <f t="shared" si="1175"/>
        <v>6.5047207895583506E-4</v>
      </c>
      <c r="W1860" s="31">
        <f t="shared" si="1162"/>
        <v>0.19577652718907979</v>
      </c>
      <c r="X1860" s="34">
        <f>(S1860*H1860*'Propiedades físicas'!$F$5*60*24*365)/(1000000)</f>
        <v>56655.492403051307</v>
      </c>
      <c r="Y1860" s="34">
        <f>(U1860*H1860*'Propiedades físicas'!$F$7*60*24*365)/(1000000)</f>
        <v>550.27853525444277</v>
      </c>
      <c r="Z1860" s="31">
        <f t="shared" si="1176"/>
        <v>1218.4553702519277</v>
      </c>
      <c r="AA1860" s="31">
        <f t="shared" si="1192"/>
        <v>8724.3694513966839</v>
      </c>
      <c r="AB1860" s="31">
        <f t="shared" si="1193"/>
        <v>238.54496092280675</v>
      </c>
      <c r="AC1860" s="31">
        <f t="shared" si="1194"/>
        <v>366.05437813804696</v>
      </c>
      <c r="AD1860" s="31">
        <f t="shared" si="1191"/>
        <v>46.70150402792185</v>
      </c>
      <c r="AE1860" s="31">
        <f t="shared" si="1180"/>
        <v>11.368803053132185</v>
      </c>
      <c r="AF1860" s="31">
        <f t="shared" si="1181"/>
        <v>10605.494467790521</v>
      </c>
      <c r="AG1860" s="31">
        <f t="shared" si="1182"/>
        <v>0.11488906754441716</v>
      </c>
      <c r="AH1860" s="31">
        <f t="shared" si="1183"/>
        <v>0.82262731623622842</v>
      </c>
      <c r="AI1860" s="31">
        <f t="shared" si="1183"/>
        <v>2.2492582655837607E-2</v>
      </c>
      <c r="AJ1860" s="31">
        <f t="shared" si="1183"/>
        <v>3.4515540906628596E-2</v>
      </c>
      <c r="AK1860" s="31">
        <f t="shared" si="1164"/>
        <v>4.4035197198732156E-3</v>
      </c>
      <c r="AL1860" s="31">
        <f t="shared" si="1164"/>
        <v>1.0719729370148535E-3</v>
      </c>
      <c r="AM1860" s="31">
        <f t="shared" si="1184"/>
        <v>0.99999999999999989</v>
      </c>
      <c r="AN1860" s="31">
        <f>(Z1860*'Propiedades físicas'!$F$4)/1000</f>
        <v>1071.4852834921403</v>
      </c>
      <c r="AO1860" s="31">
        <f>(AA1860*'Propiedades físicas'!$F$6)/1000</f>
        <v>279.52879722274974</v>
      </c>
      <c r="AP1860" s="31">
        <f>(AB1860*'Propiedades físicas'!$F$9)/1000</f>
        <v>147.17031364132561</v>
      </c>
      <c r="AQ1860" s="31">
        <f>(AC1860*'Propiedades físicas'!$F$5)/1000</f>
        <v>107.79203273031071</v>
      </c>
      <c r="AR1860" s="31">
        <f>(AD1860*'Propiedades físicas'!$F$8)/1000</f>
        <v>16.556617207978849</v>
      </c>
      <c r="AS1860" s="31">
        <f>(AE1860*'Propiedades físicas'!$F$7)/1000</f>
        <v>1.0469530731629428</v>
      </c>
      <c r="AT1860" s="31">
        <f t="shared" si="1185"/>
        <v>1623.5799973676683</v>
      </c>
      <c r="AU1860" s="31">
        <f t="shared" si="1186"/>
        <v>0.65995225688253956</v>
      </c>
      <c r="AV1860" s="31">
        <f t="shared" si="1190"/>
        <v>0.17216817014003219</v>
      </c>
      <c r="AW1860" s="31">
        <f t="shared" si="1190"/>
        <v>9.0645557274624464E-2</v>
      </c>
      <c r="AX1860" s="31">
        <f t="shared" si="1190"/>
        <v>6.639157473304387E-2</v>
      </c>
      <c r="AY1860" s="31">
        <f t="shared" si="1187"/>
        <v>1.0197598661490233E-2</v>
      </c>
      <c r="AZ1860" s="31">
        <f t="shared" si="1187"/>
        <v>6.4484230826961509E-4</v>
      </c>
      <c r="BA1860" s="31">
        <f t="shared" si="1188"/>
        <v>1</v>
      </c>
      <c r="BB1860" s="34">
        <f>AU1860*'Propiedades físicas'!$C$4+'Diseño reactor'!AV1860*'Propiedades físicas'!$C$5+'Diseño reactor'!AW1860*'Propiedades físicas'!$C$8+'Diseño reactor'!AX1860*'Propiedades físicas'!$C$9+'Diseño reactor'!AY1860*'Propiedades físicas'!$C$7+'Diseño reactor'!AZ1860*'Propiedades físicas'!$C$6</f>
        <v>875.43697971308279</v>
      </c>
      <c r="BC1860" s="45">
        <f>AU1860*'Propiedades físicas'!$L$4+'Diseño reactor'!AV1860*'Propiedades físicas'!$L$5+'Diseño reactor'!AW1860*'Propiedades físicas'!$L$8+AX1860*'Propiedades físicas'!$L$9+'Diseño reactor'!AY1860*'Propiedades físicas'!$L$7+'Diseño reactor'!AZ1860*'Propiedades físicas'!$L$6</f>
        <v>2.0973453905051636</v>
      </c>
      <c r="BD1860" s="29">
        <f t="shared" si="1165"/>
        <v>1.7417456722622842</v>
      </c>
      <c r="BE1860" s="58">
        <f t="shared" si="1166"/>
        <v>41.55956536147314</v>
      </c>
      <c r="BF1860" s="30">
        <f>AU1860*'Propiedades físicas'!$I$4+'Diseño reactor'!AV1860*'Propiedades físicas'!$I$5+'Diseño reactor'!AW1860*'Propiedades físicas'!$I$8+'Diseño reactor'!AX1860*'Propiedades físicas'!$I$9+'Diseño reactor'!AY1860*'Propiedades físicas'!$I$7+'Diseño reactor'!AZ1860*'Propiedades físicas'!$I$6</f>
        <v>1.994649107734486E-2</v>
      </c>
      <c r="BG1860" s="24">
        <f>AU1860*'Propiedades físicas'!$O$4+'Diseño reactor'!AV1860*'Propiedades físicas'!$O$5+'Diseño reactor'!AW1860*'Propiedades físicas'!$O$8+'Diseño reactor'!AX1860*'Propiedades físicas'!$O$9+'Diseño reactor'!AY1860*'Propiedades físicas'!$O$7+'Diseño reactor'!AZ1860*'Propiedades físicas'!$O$6</f>
        <v>0.15347769253685478</v>
      </c>
      <c r="BH1860" s="54">
        <f t="shared" si="1167"/>
        <v>41207.150169315493</v>
      </c>
      <c r="BI1860" s="34">
        <f t="shared" si="1189"/>
        <v>272.57825177281586</v>
      </c>
      <c r="BJ1860" s="27">
        <f t="shared" si="1168"/>
        <v>4795.9039534450631</v>
      </c>
      <c r="BK1860" s="34">
        <f t="shared" si="1169"/>
        <v>566.20328646394432</v>
      </c>
      <c r="BL1860" s="27">
        <f t="shared" si="1170"/>
        <v>105.58807526942593</v>
      </c>
      <c r="BM1860" s="34">
        <f t="shared" si="1171"/>
        <v>1.1054421768707483</v>
      </c>
      <c r="BN1860" s="45">
        <f t="shared" si="1172"/>
        <v>1976.9210708303563</v>
      </c>
      <c r="BO1860" s="45">
        <f t="shared" si="1173"/>
        <v>105.55989638212252</v>
      </c>
      <c r="BP1860" s="66">
        <f t="shared" si="1174"/>
        <v>6.6881403808355895</v>
      </c>
    </row>
    <row r="1861" spans="8:68">
      <c r="H1861" s="68">
        <v>1856</v>
      </c>
      <c r="I1861" s="31">
        <f>('Propiedades físicas'!$C$10*'Diseño reactor'!H1861)/1000</f>
        <v>1624.4552426492676</v>
      </c>
      <c r="J1861" s="31">
        <f t="shared" si="1151"/>
        <v>0.28070948834288934</v>
      </c>
      <c r="K1861" s="31">
        <f>(I1861*1000)/'Propiedades físicas'!$F$10</f>
        <v>10611.21171548205</v>
      </c>
      <c r="L1861" s="31">
        <f t="shared" si="1152"/>
        <v>1515.887387926007</v>
      </c>
      <c r="M1861" s="31">
        <f t="shared" si="1153"/>
        <v>9095.3243275560417</v>
      </c>
      <c r="N1861" s="31">
        <f t="shared" si="1154"/>
        <v>0.81674967021875378</v>
      </c>
      <c r="O1861" s="32">
        <f t="shared" si="1155"/>
        <v>4.9004980213125222</v>
      </c>
      <c r="P1861" s="33">
        <f t="shared" si="1156"/>
        <v>0.65691854996793464</v>
      </c>
      <c r="Q1861" s="31">
        <f t="shared" si="1157"/>
        <v>4.7032685091323563</v>
      </c>
      <c r="R1861" s="31">
        <f t="shared" si="1158"/>
        <v>0.12855349880557293</v>
      </c>
      <c r="S1861" s="31">
        <f t="shared" si="1159"/>
        <v>0.19722951218016685</v>
      </c>
      <c r="T1861" s="31">
        <f t="shared" si="1160"/>
        <v>2.515685096114444E-2</v>
      </c>
      <c r="U1861" s="31">
        <f t="shared" si="1161"/>
        <v>6.1207704841016808E-3</v>
      </c>
      <c r="V1861" s="47">
        <f t="shared" si="1175"/>
        <v>6.5054069996824592E-4</v>
      </c>
      <c r="W1861" s="31">
        <f t="shared" si="1162"/>
        <v>0.1956916863009088</v>
      </c>
      <c r="X1861" s="34">
        <f>(S1861*H1861*'Propiedades físicas'!$F$5*60*24*365)/(1000000)</f>
        <v>56656.049040799779</v>
      </c>
      <c r="Y1861" s="34">
        <f>(U1861*H1861*'Propiedades físicas'!$F$7*60*24*365)/(1000000)</f>
        <v>549.8597067106939</v>
      </c>
      <c r="Z1861" s="31">
        <f t="shared" si="1176"/>
        <v>1219.2408287404867</v>
      </c>
      <c r="AA1861" s="31">
        <f t="shared" si="1192"/>
        <v>8729.2663529496531</v>
      </c>
      <c r="AB1861" s="31">
        <f t="shared" si="1193"/>
        <v>238.59529378314335</v>
      </c>
      <c r="AC1861" s="31">
        <f t="shared" si="1194"/>
        <v>366.05797460638968</v>
      </c>
      <c r="AD1861" s="31">
        <f t="shared" si="1191"/>
        <v>46.691115383884082</v>
      </c>
      <c r="AE1861" s="31">
        <f t="shared" si="1180"/>
        <v>11.360150018492719</v>
      </c>
      <c r="AF1861" s="31">
        <f t="shared" si="1181"/>
        <v>10611.21171548205</v>
      </c>
      <c r="AG1861" s="31">
        <f t="shared" si="1182"/>
        <v>0.11490118767129873</v>
      </c>
      <c r="AH1861" s="31">
        <f t="shared" si="1183"/>
        <v>0.82264557404065486</v>
      </c>
      <c r="AI1861" s="31">
        <f t="shared" si="1183"/>
        <v>2.2485207173373635E-2</v>
      </c>
      <c r="AJ1861" s="31">
        <f t="shared" si="1183"/>
        <v>3.4497283102202271E-2</v>
      </c>
      <c r="AK1861" s="31">
        <f t="shared" si="1164"/>
        <v>4.4001681085827794E-3</v>
      </c>
      <c r="AL1861" s="31">
        <f t="shared" si="1164"/>
        <v>1.0705799038876916E-3</v>
      </c>
      <c r="AM1861" s="31">
        <f t="shared" si="1184"/>
        <v>1</v>
      </c>
      <c r="AN1861" s="31">
        <f>(Z1861*'Propiedades físicas'!$F$4)/1000</f>
        <v>1072.1759999778092</v>
      </c>
      <c r="AO1861" s="31">
        <f>(AA1861*'Propiedades físicas'!$F$6)/1000</f>
        <v>279.68569394850692</v>
      </c>
      <c r="AP1861" s="31">
        <f>(AB1861*'Propiedades físicas'!$F$9)/1000</f>
        <v>147.20136649951027</v>
      </c>
      <c r="AQ1861" s="31">
        <f>(AC1861*'Propiedades físicas'!$F$5)/1000</f>
        <v>107.79309178234358</v>
      </c>
      <c r="AR1861" s="31">
        <f>(AD1861*'Propiedades físicas'!$F$8)/1000</f>
        <v>16.552934225894578</v>
      </c>
      <c r="AS1861" s="31">
        <f>(AE1861*'Propiedades físicas'!$F$7)/1000</f>
        <v>1.0461562152029946</v>
      </c>
      <c r="AT1861" s="31">
        <f t="shared" si="1185"/>
        <v>1624.4552426492673</v>
      </c>
      <c r="AU1861" s="31">
        <f t="shared" si="1186"/>
        <v>0.66002187799845735</v>
      </c>
      <c r="AV1861" s="31">
        <f t="shared" si="1190"/>
        <v>0.17217199132699851</v>
      </c>
      <c r="AW1861" s="31">
        <f t="shared" si="1190"/>
        <v>9.0615833933008025E-2</v>
      </c>
      <c r="AX1861" s="31">
        <f t="shared" si="1190"/>
        <v>6.6356455353332844E-2</v>
      </c>
      <c r="AY1861" s="31">
        <f t="shared" si="1187"/>
        <v>1.0189837055097298E-2</v>
      </c>
      <c r="AZ1861" s="31">
        <f t="shared" si="1187"/>
        <v>6.4400433310606638E-4</v>
      </c>
      <c r="BA1861" s="31">
        <f t="shared" si="1188"/>
        <v>1</v>
      </c>
      <c r="BB1861" s="34">
        <f>AU1861*'Propiedades físicas'!$C$4+'Diseño reactor'!AV1861*'Propiedades físicas'!$C$5+'Diseño reactor'!AW1861*'Propiedades físicas'!$C$8+'Diseño reactor'!AX1861*'Propiedades físicas'!$C$9+'Diseño reactor'!AY1861*'Propiedades físicas'!$C$7+'Diseño reactor'!AZ1861*'Propiedades físicas'!$C$6</f>
        <v>875.43671053578021</v>
      </c>
      <c r="BC1861" s="45">
        <f>AU1861*'Propiedades físicas'!$L$4+'Diseño reactor'!AV1861*'Propiedades físicas'!$L$5+'Diseño reactor'!AW1861*'Propiedades físicas'!$L$8+AX1861*'Propiedades físicas'!$L$9+'Diseño reactor'!AY1861*'Propiedades físicas'!$L$7+'Diseño reactor'!AZ1861*'Propiedades físicas'!$L$6</f>
        <v>2.0973957969973029</v>
      </c>
      <c r="BD1861" s="29">
        <f t="shared" si="1165"/>
        <v>1.7409495709738638</v>
      </c>
      <c r="BE1861" s="58">
        <f t="shared" si="1166"/>
        <v>41.558702949726168</v>
      </c>
      <c r="BF1861" s="30">
        <f>AU1861*'Propiedades físicas'!$I$4+'Diseño reactor'!AV1861*'Propiedades físicas'!$I$5+'Diseño reactor'!AW1861*'Propiedades físicas'!$I$8+'Diseño reactor'!AX1861*'Propiedades físicas'!$I$9+'Diseño reactor'!AY1861*'Propiedades físicas'!$I$7+'Diseño reactor'!AZ1861*'Propiedades físicas'!$I$6</f>
        <v>1.9946612265557724E-2</v>
      </c>
      <c r="BG1861" s="24">
        <f>AU1861*'Propiedades físicas'!$O$4+'Diseño reactor'!AV1861*'Propiedades físicas'!$O$5+'Diseño reactor'!AW1861*'Propiedades físicas'!$O$8+'Diseño reactor'!AX1861*'Propiedades físicas'!$O$9+'Diseño reactor'!AY1861*'Propiedades físicas'!$O$7+'Diseño reactor'!AZ1861*'Propiedades físicas'!$O$6</f>
        <v>0.15348009964163969</v>
      </c>
      <c r="BH1861" s="54">
        <f t="shared" si="1167"/>
        <v>41206.887139764665</v>
      </c>
      <c r="BI1861" s="34">
        <f t="shared" si="1189"/>
        <v>272.58218379971254</v>
      </c>
      <c r="BJ1861" s="27">
        <f t="shared" si="1168"/>
        <v>4795.9066055168223</v>
      </c>
      <c r="BK1861" s="34">
        <f t="shared" si="1169"/>
        <v>566.21247975901531</v>
      </c>
      <c r="BL1861" s="27">
        <f t="shared" si="1170"/>
        <v>105.58839497516918</v>
      </c>
      <c r="BM1861" s="34">
        <f t="shared" si="1171"/>
        <v>1.1054421768707483</v>
      </c>
      <c r="BN1861" s="45">
        <f t="shared" si="1172"/>
        <v>1978.1098611652069</v>
      </c>
      <c r="BO1861" s="45">
        <f t="shared" si="1173"/>
        <v>105.57032471955532</v>
      </c>
      <c r="BP1861" s="66">
        <f t="shared" si="1174"/>
        <v>6.6881383243819235</v>
      </c>
    </row>
    <row r="1862" spans="8:68">
      <c r="H1862" s="68">
        <v>1857</v>
      </c>
      <c r="I1862" s="31">
        <f>('Propiedades físicas'!$C$10*'Diseño reactor'!H1862)/1000</f>
        <v>1625.3304879308675</v>
      </c>
      <c r="J1862" s="31">
        <f t="shared" si="1151"/>
        <v>0.28055832545202075</v>
      </c>
      <c r="K1862" s="31">
        <f>(I1862*1000)/'Propiedades físicas'!$F$10</f>
        <v>10616.928963173583</v>
      </c>
      <c r="L1862" s="31">
        <f t="shared" si="1152"/>
        <v>1516.704137596226</v>
      </c>
      <c r="M1862" s="31">
        <f t="shared" si="1153"/>
        <v>9100.2248255773557</v>
      </c>
      <c r="N1862" s="31">
        <f t="shared" si="1154"/>
        <v>0.81674967021875389</v>
      </c>
      <c r="O1862" s="32">
        <f t="shared" si="1155"/>
        <v>4.9004980213125231</v>
      </c>
      <c r="P1862" s="33">
        <f t="shared" si="1156"/>
        <v>0.65698778370367639</v>
      </c>
      <c r="Q1862" s="31">
        <f t="shared" si="1157"/>
        <v>4.7033727844541868</v>
      </c>
      <c r="R1862" s="31">
        <f t="shared" si="1158"/>
        <v>0.12851135613406087</v>
      </c>
      <c r="S1862" s="31">
        <f t="shared" si="1159"/>
        <v>0.19712523685833649</v>
      </c>
      <c r="T1862" s="31">
        <f t="shared" si="1160"/>
        <v>2.5137710418774432E-2</v>
      </c>
      <c r="U1862" s="31">
        <f t="shared" si="1161"/>
        <v>6.1128199622422453E-3</v>
      </c>
      <c r="V1862" s="47">
        <f t="shared" si="1175"/>
        <v>6.5060926153179613E-4</v>
      </c>
      <c r="W1862" s="31">
        <f t="shared" si="1162"/>
        <v>0.19560691891346316</v>
      </c>
      <c r="X1862" s="34">
        <f>(S1862*H1862*'Propiedades físicas'!$F$5*60*24*365)/(1000000)</f>
        <v>56656.604714495275</v>
      </c>
      <c r="Y1862" s="34">
        <f>(U1862*H1862*'Propiedades físicas'!$F$7*60*24*365)/(1000000)</f>
        <v>549.44134699507981</v>
      </c>
      <c r="Z1862" s="31">
        <f t="shared" si="1176"/>
        <v>1220.0263143377269</v>
      </c>
      <c r="AA1862" s="31">
        <f t="shared" si="1192"/>
        <v>8734.1632607314241</v>
      </c>
      <c r="AB1862" s="31">
        <f t="shared" si="1193"/>
        <v>238.64558834095104</v>
      </c>
      <c r="AC1862" s="31">
        <f t="shared" si="1194"/>
        <v>366.06156484593089</v>
      </c>
      <c r="AD1862" s="31">
        <f t="shared" si="1191"/>
        <v>46.680728247664121</v>
      </c>
      <c r="AE1862" s="31">
        <f t="shared" si="1180"/>
        <v>11.35150666988385</v>
      </c>
      <c r="AF1862" s="31">
        <f t="shared" si="1181"/>
        <v>10616.928963173581</v>
      </c>
      <c r="AG1862" s="31">
        <f t="shared" si="1182"/>
        <v>0.1149132972980767</v>
      </c>
      <c r="AH1862" s="31">
        <f t="shared" si="1183"/>
        <v>0.82266381276800349</v>
      </c>
      <c r="AI1862" s="31">
        <f t="shared" si="1183"/>
        <v>2.2477836026663572E-2</v>
      </c>
      <c r="AJ1862" s="31">
        <f t="shared" si="1183"/>
        <v>3.4479044374853655E-2</v>
      </c>
      <c r="AK1862" s="31">
        <f t="shared" si="1164"/>
        <v>4.3968202490177024E-3</v>
      </c>
      <c r="AL1862" s="31">
        <f t="shared" si="1164"/>
        <v>1.0691892833848905E-3</v>
      </c>
      <c r="AM1862" s="31">
        <f t="shared" si="1184"/>
        <v>0.99999999999999978</v>
      </c>
      <c r="AN1862" s="31">
        <f>(Z1862*'Propiedades físicas'!$F$4)/1000</f>
        <v>1072.8667403023103</v>
      </c>
      <c r="AO1862" s="31">
        <f>(AA1862*'Propiedades físicas'!$F$6)/1000</f>
        <v>279.84259087383481</v>
      </c>
      <c r="AP1862" s="31">
        <f>(AB1862*'Propiedades físicas'!$F$9)/1000</f>
        <v>147.23239572694973</v>
      </c>
      <c r="AQ1862" s="31">
        <f>(AC1862*'Propiedades físicas'!$F$5)/1000</f>
        <v>107.79414900018128</v>
      </c>
      <c r="AR1862" s="31">
        <f>(AD1862*'Propiedades físicas'!$F$8)/1000</f>
        <v>16.549251778361878</v>
      </c>
      <c r="AS1862" s="31">
        <f>(AE1862*'Propiedades físicas'!$F$7)/1000</f>
        <v>1.0453602492296039</v>
      </c>
      <c r="AT1862" s="31">
        <f t="shared" si="1185"/>
        <v>1625.3304879308675</v>
      </c>
      <c r="AU1862" s="31">
        <f t="shared" si="1186"/>
        <v>0.66009143879908816</v>
      </c>
      <c r="AV1862" s="31">
        <f t="shared" si="1190"/>
        <v>0.17217580852131148</v>
      </c>
      <c r="AW1862" s="31">
        <f t="shared" si="1190"/>
        <v>9.0586128064566382E-2</v>
      </c>
      <c r="AX1862" s="31">
        <f t="shared" si="1190"/>
        <v>6.6321372668895776E-2</v>
      </c>
      <c r="AY1862" s="31">
        <f t="shared" si="1187"/>
        <v>1.0182084136888344E-2</v>
      </c>
      <c r="AZ1862" s="31">
        <f t="shared" si="1187"/>
        <v>6.4316780924992265E-4</v>
      </c>
      <c r="BA1862" s="31">
        <f t="shared" si="1188"/>
        <v>1</v>
      </c>
      <c r="BB1862" s="34">
        <f>AU1862*'Propiedades físicas'!$C$4+'Diseño reactor'!AV1862*'Propiedades físicas'!$C$5+'Diseño reactor'!AW1862*'Propiedades físicas'!$C$8+'Diseño reactor'!AX1862*'Propiedades físicas'!$C$9+'Diseño reactor'!AY1862*'Propiedades físicas'!$C$7+'Diseño reactor'!AZ1862*'Propiedades físicas'!$C$6</f>
        <v>875.43644179913815</v>
      </c>
      <c r="BC1862" s="45">
        <f>AU1862*'Propiedades físicas'!$L$4+'Diseño reactor'!AV1862*'Propiedades físicas'!$L$5+'Diseño reactor'!AW1862*'Propiedades físicas'!$L$8+AX1862*'Propiedades físicas'!$L$9+'Diseño reactor'!AY1862*'Propiedades físicas'!$L$7+'Diseño reactor'!AZ1862*'Propiedades físicas'!$L$6</f>
        <v>2.097446157874733</v>
      </c>
      <c r="BD1862" s="29">
        <f t="shared" si="1165"/>
        <v>1.7401541983300461</v>
      </c>
      <c r="BE1862" s="58">
        <f t="shared" si="1166"/>
        <v>41.557841340735933</v>
      </c>
      <c r="BF1862" s="30">
        <f>AU1862*'Propiedades físicas'!$I$4+'Diseño reactor'!AV1862*'Propiedades físicas'!$I$5+'Diseño reactor'!AW1862*'Propiedades físicas'!$I$8+'Diseño reactor'!AX1862*'Propiedades físicas'!$I$9+'Diseño reactor'!AY1862*'Propiedades físicas'!$I$7+'Diseño reactor'!AZ1862*'Propiedades físicas'!$I$6</f>
        <v>1.9946733246007823E-2</v>
      </c>
      <c r="BG1862" s="24">
        <f>AU1862*'Propiedades físicas'!$O$4+'Diseño reactor'!AV1862*'Propiedades físicas'!$O$5+'Diseño reactor'!AW1862*'Propiedades físicas'!$O$8+'Diseño reactor'!AX1862*'Propiedades físicas'!$O$9+'Diseño reactor'!AY1862*'Propiedades físicas'!$O$7+'Diseño reactor'!AZ1862*'Propiedades físicas'!$O$6</f>
        <v>0.15348250469051228</v>
      </c>
      <c r="BH1862" s="54">
        <f t="shared" si="1167"/>
        <v>41206.624563354977</v>
      </c>
      <c r="BI1862" s="34">
        <f t="shared" si="1189"/>
        <v>272.58611066683699</v>
      </c>
      <c r="BJ1862" s="27">
        <f t="shared" si="1168"/>
        <v>4795.9092620263827</v>
      </c>
      <c r="BK1862" s="34">
        <f t="shared" si="1169"/>
        <v>566.22166600325818</v>
      </c>
      <c r="BL1862" s="27">
        <f t="shared" si="1170"/>
        <v>105.5887144272771</v>
      </c>
      <c r="BM1862" s="34">
        <f t="shared" si="1171"/>
        <v>1.1054421768707483</v>
      </c>
      <c r="BN1862" s="45">
        <f t="shared" si="1172"/>
        <v>1979.2986808085777</v>
      </c>
      <c r="BO1862" s="45">
        <f t="shared" si="1173"/>
        <v>105.58074402412782</v>
      </c>
      <c r="BP1862" s="66">
        <f t="shared" si="1174"/>
        <v>6.6881362712948027</v>
      </c>
    </row>
    <row r="1863" spans="8:68">
      <c r="H1863" s="68">
        <v>1858</v>
      </c>
      <c r="I1863" s="31">
        <f>('Propiedades físicas'!$C$10*'Diseño reactor'!H1863)/1000</f>
        <v>1626.2057332124673</v>
      </c>
      <c r="J1863" s="31">
        <f t="shared" si="1151"/>
        <v>0.28040732527685819</v>
      </c>
      <c r="K1863" s="31">
        <f>(I1863*1000)/'Propiedades físicas'!$F$10</f>
        <v>10622.646210865112</v>
      </c>
      <c r="L1863" s="31">
        <f t="shared" si="1152"/>
        <v>1517.5208872664446</v>
      </c>
      <c r="M1863" s="31">
        <f t="shared" si="1153"/>
        <v>9105.1253235986678</v>
      </c>
      <c r="N1863" s="31">
        <f t="shared" si="1154"/>
        <v>0.81674967021875378</v>
      </c>
      <c r="O1863" s="32">
        <f t="shared" si="1155"/>
        <v>4.9004980213125231</v>
      </c>
      <c r="P1863" s="33">
        <f t="shared" si="1156"/>
        <v>0.65705695748570236</v>
      </c>
      <c r="Q1863" s="31">
        <f t="shared" si="1157"/>
        <v>4.7034769508764898</v>
      </c>
      <c r="R1863" s="31">
        <f t="shared" si="1158"/>
        <v>0.12846923823417514</v>
      </c>
      <c r="S1863" s="31">
        <f t="shared" si="1159"/>
        <v>0.19702107043603281</v>
      </c>
      <c r="T1863" s="31">
        <f t="shared" si="1160"/>
        <v>2.5118591294771259E-2</v>
      </c>
      <c r="U1863" s="31">
        <f t="shared" si="1161"/>
        <v>6.1048832041050551E-3</v>
      </c>
      <c r="V1863" s="47">
        <f t="shared" si="1175"/>
        <v>6.5067776372370527E-4</v>
      </c>
      <c r="W1863" s="31">
        <f t="shared" si="1162"/>
        <v>0.19552222493126961</v>
      </c>
      <c r="X1863" s="34">
        <f>(S1863*H1863*'Propiedades físicas'!$F$5*60*24*365)/(1000000)</f>
        <v>56657.159426223887</v>
      </c>
      <c r="Y1863" s="34">
        <f>(U1863*H1863*'Propiedades físicas'!$F$7*60*24*365)/(1000000)</f>
        <v>549.02345542617115</v>
      </c>
      <c r="Z1863" s="31">
        <f t="shared" si="1176"/>
        <v>1220.8118270084351</v>
      </c>
      <c r="AA1863" s="31">
        <f t="shared" si="1192"/>
        <v>8739.0601747285182</v>
      </c>
      <c r="AB1863" s="31">
        <f t="shared" si="1193"/>
        <v>238.6958446390974</v>
      </c>
      <c r="AC1863" s="31">
        <f t="shared" si="1194"/>
        <v>366.06514887014896</v>
      </c>
      <c r="AD1863" s="31">
        <f t="shared" si="1191"/>
        <v>46.670342625684995</v>
      </c>
      <c r="AE1863" s="31">
        <f t="shared" si="1180"/>
        <v>11.342872993227193</v>
      </c>
      <c r="AF1863" s="31">
        <f t="shared" si="1181"/>
        <v>10622.646210865112</v>
      </c>
      <c r="AG1863" s="31">
        <f t="shared" si="1182"/>
        <v>0.11492539643839007</v>
      </c>
      <c r="AH1863" s="31">
        <f t="shared" si="1183"/>
        <v>0.82268203244780813</v>
      </c>
      <c r="AI1863" s="31">
        <f t="shared" si="1183"/>
        <v>2.247046921274223E-2</v>
      </c>
      <c r="AJ1863" s="31">
        <f t="shared" si="1183"/>
        <v>3.4460824695048985E-2</v>
      </c>
      <c r="AK1863" s="31">
        <f t="shared" si="1164"/>
        <v>4.3934761357249559E-3</v>
      </c>
      <c r="AL1863" s="31">
        <f t="shared" si="1164"/>
        <v>1.0678010702856143E-3</v>
      </c>
      <c r="AM1863" s="31">
        <f t="shared" si="1184"/>
        <v>0.99999999999999989</v>
      </c>
      <c r="AN1863" s="31">
        <f>(Z1863*'Propiedades físicas'!$F$4)/1000</f>
        <v>1073.5575044346776</v>
      </c>
      <c r="AO1863" s="31">
        <f>(AA1863*'Propiedades físicas'!$F$6)/1000</f>
        <v>279.99948799830167</v>
      </c>
      <c r="AP1863" s="31">
        <f>(AB1863*'Propiedades físicas'!$F$9)/1000</f>
        <v>147.26340135009113</v>
      </c>
      <c r="AQ1863" s="31">
        <f>(AC1863*'Propiedades físicas'!$F$5)/1000</f>
        <v>107.79520438779278</v>
      </c>
      <c r="AR1863" s="31">
        <f>(AD1863*'Propiedades físicas'!$F$8)/1000</f>
        <v>16.545569867657839</v>
      </c>
      <c r="AS1863" s="31">
        <f>(AE1863*'Propiedades físicas'!$F$7)/1000</f>
        <v>1.0445651739462922</v>
      </c>
      <c r="AT1863" s="31">
        <f t="shared" si="1185"/>
        <v>1626.2057332124673</v>
      </c>
      <c r="AU1863" s="31">
        <f t="shared" si="1186"/>
        <v>0.66016093936277809</v>
      </c>
      <c r="AV1863" s="31">
        <f t="shared" si="1190"/>
        <v>0.17217962172915249</v>
      </c>
      <c r="AW1863" s="31">
        <f t="shared" si="1190"/>
        <v>9.055643965734983E-2</v>
      </c>
      <c r="AX1863" s="31">
        <f t="shared" si="1190"/>
        <v>6.6286326622923733E-2</v>
      </c>
      <c r="AY1863" s="31">
        <f t="shared" si="1187"/>
        <v>1.0174339894235341E-2</v>
      </c>
      <c r="AZ1863" s="31">
        <f t="shared" si="1187"/>
        <v>6.4233273356060507E-4</v>
      </c>
      <c r="BA1863" s="31">
        <f t="shared" si="1188"/>
        <v>1</v>
      </c>
      <c r="BB1863" s="34">
        <f>AU1863*'Propiedades físicas'!$C$4+'Diseño reactor'!AV1863*'Propiedades físicas'!$C$5+'Diseño reactor'!AW1863*'Propiedades físicas'!$C$8+'Diseño reactor'!AX1863*'Propiedades físicas'!$C$9+'Diseño reactor'!AY1863*'Propiedades físicas'!$C$7+'Diseño reactor'!AZ1863*'Propiedades físicas'!$C$6</f>
        <v>875.43617350225509</v>
      </c>
      <c r="BC1863" s="45">
        <f>AU1863*'Propiedades físicas'!$L$4+'Diseño reactor'!AV1863*'Propiedades físicas'!$L$5+'Diseño reactor'!AW1863*'Propiedades físicas'!$L$8+AX1863*'Propiedades físicas'!$L$9+'Diseño reactor'!AY1863*'Propiedades físicas'!$L$7+'Diseño reactor'!AZ1863*'Propiedades físicas'!$L$6</f>
        <v>2.0974964731988202</v>
      </c>
      <c r="BD1863" s="29">
        <f t="shared" si="1165"/>
        <v>1.7393595533297692</v>
      </c>
      <c r="BE1863" s="58">
        <f t="shared" si="1166"/>
        <v>41.556980533377896</v>
      </c>
      <c r="BF1863" s="30">
        <f>AU1863*'Propiedades físicas'!$I$4+'Diseño reactor'!AV1863*'Propiedades físicas'!$I$5+'Diseño reactor'!AW1863*'Propiedades físicas'!$I$8+'Diseño reactor'!AX1863*'Propiedades físicas'!$I$9+'Diseño reactor'!AY1863*'Propiedades físicas'!$I$7+'Diseño reactor'!AZ1863*'Propiedades físicas'!$I$6</f>
        <v>1.9946854019116462E-2</v>
      </c>
      <c r="BG1863" s="24">
        <f>AU1863*'Propiedades físicas'!$O$4+'Diseño reactor'!AV1863*'Propiedades físicas'!$O$5+'Diseño reactor'!AW1863*'Propiedades físicas'!$O$8+'Diseño reactor'!AX1863*'Propiedades físicas'!$O$9+'Diseño reactor'!AY1863*'Propiedades físicas'!$O$7+'Diseño reactor'!AZ1863*'Propiedades físicas'!$O$6</f>
        <v>0.15348490768603612</v>
      </c>
      <c r="BH1863" s="54">
        <f t="shared" si="1167"/>
        <v>41206.362439157223</v>
      </c>
      <c r="BI1863" s="34">
        <f t="shared" si="1189"/>
        <v>272.59003238345696</v>
      </c>
      <c r="BJ1863" s="27">
        <f t="shared" si="1168"/>
        <v>4795.911922957991</v>
      </c>
      <c r="BK1863" s="34">
        <f t="shared" si="1169"/>
        <v>566.23084520428256</v>
      </c>
      <c r="BL1863" s="27">
        <f t="shared" si="1170"/>
        <v>105.58903362603407</v>
      </c>
      <c r="BM1863" s="34">
        <f t="shared" si="1171"/>
        <v>1.1054421768707483</v>
      </c>
      <c r="BN1863" s="45">
        <f t="shared" si="1172"/>
        <v>1980.4875297211486</v>
      </c>
      <c r="BO1863" s="45">
        <f t="shared" si="1173"/>
        <v>105.59115430757055</v>
      </c>
      <c r="BP1863" s="66">
        <f t="shared" si="1174"/>
        <v>6.6881342215673421</v>
      </c>
    </row>
    <row r="1864" spans="8:68">
      <c r="H1864" s="68">
        <v>1859</v>
      </c>
      <c r="I1864" s="31">
        <f>('Propiedades físicas'!$C$10*'Diseño reactor'!H1864)/1000</f>
        <v>1627.0809784940673</v>
      </c>
      <c r="J1864" s="31">
        <f t="shared" si="1151"/>
        <v>0.28025648755481575</v>
      </c>
      <c r="K1864" s="31">
        <f>(I1864*1000)/'Propiedades físicas'!$F$10</f>
        <v>10628.363458556645</v>
      </c>
      <c r="L1864" s="31">
        <f t="shared" si="1152"/>
        <v>1518.3376369366636</v>
      </c>
      <c r="M1864" s="31">
        <f t="shared" si="1153"/>
        <v>9110.0258216199818</v>
      </c>
      <c r="N1864" s="31">
        <f t="shared" si="1154"/>
        <v>0.81674967021875389</v>
      </c>
      <c r="O1864" s="32">
        <f t="shared" si="1155"/>
        <v>4.900498021312524</v>
      </c>
      <c r="P1864" s="33">
        <f t="shared" si="1156"/>
        <v>0.65712607139185564</v>
      </c>
      <c r="Q1864" s="31">
        <f t="shared" si="1157"/>
        <v>4.7035810085677747</v>
      </c>
      <c r="R1864" s="31">
        <f t="shared" si="1158"/>
        <v>0.12842714508896627</v>
      </c>
      <c r="S1864" s="31">
        <f t="shared" si="1159"/>
        <v>0.19691701274474899</v>
      </c>
      <c r="T1864" s="31">
        <f t="shared" si="1160"/>
        <v>2.5099493558013181E-2</v>
      </c>
      <c r="U1864" s="31">
        <f t="shared" si="1161"/>
        <v>6.0969601799187858E-3</v>
      </c>
      <c r="V1864" s="47">
        <f t="shared" si="1175"/>
        <v>6.5074620662106087E-4</v>
      </c>
      <c r="W1864" s="31">
        <f t="shared" si="1162"/>
        <v>0.1954376042590204</v>
      </c>
      <c r="X1864" s="34">
        <f>(S1864*H1864*'Propiedades físicas'!$F$5*60*24*365)/(1000000)</f>
        <v>56657.713178066442</v>
      </c>
      <c r="Y1864" s="34">
        <f>(U1864*H1864*'Propiedades físicas'!$F$7*60*24*365)/(1000000)</f>
        <v>548.60603132373285</v>
      </c>
      <c r="Z1864" s="31">
        <f t="shared" si="1176"/>
        <v>1221.5973667174596</v>
      </c>
      <c r="AA1864" s="31">
        <f t="shared" si="1192"/>
        <v>8743.957094927493</v>
      </c>
      <c r="AB1864" s="31">
        <f t="shared" si="1193"/>
        <v>238.7460627203883</v>
      </c>
      <c r="AC1864" s="31">
        <f t="shared" si="1194"/>
        <v>366.06872669248838</v>
      </c>
      <c r="AD1864" s="31">
        <f t="shared" si="1191"/>
        <v>46.659958524346507</v>
      </c>
      <c r="AE1864" s="31">
        <f t="shared" si="1180"/>
        <v>11.334248974469023</v>
      </c>
      <c r="AF1864" s="31">
        <f t="shared" si="1181"/>
        <v>10628.363458556645</v>
      </c>
      <c r="AG1864" s="31">
        <f t="shared" si="1182"/>
        <v>0.11493748510585422</v>
      </c>
      <c r="AH1864" s="31">
        <f t="shared" si="1183"/>
        <v>0.82270023310954232</v>
      </c>
      <c r="AI1864" s="31">
        <f t="shared" si="1183"/>
        <v>2.2463106728644988E-2</v>
      </c>
      <c r="AJ1864" s="31">
        <f t="shared" si="1183"/>
        <v>3.4442624033314842E-2</v>
      </c>
      <c r="AK1864" s="31">
        <f t="shared" si="1164"/>
        <v>4.3901357632610575E-3</v>
      </c>
      <c r="AL1864" s="31">
        <f t="shared" si="1164"/>
        <v>1.0664152593825803E-3</v>
      </c>
      <c r="AM1864" s="31">
        <f t="shared" si="1184"/>
        <v>1</v>
      </c>
      <c r="AN1864" s="31">
        <f>(Z1864*'Propiedades físicas'!$F$4)/1000</f>
        <v>1074.2482923439998</v>
      </c>
      <c r="AO1864" s="31">
        <f>(AA1864*'Propiedades físicas'!$F$6)/1000</f>
        <v>280.15638532147682</v>
      </c>
      <c r="AP1864" s="31">
        <f>(AB1864*'Propiedades físicas'!$F$9)/1000</f>
        <v>147.29438339534354</v>
      </c>
      <c r="AQ1864" s="31">
        <f>(AC1864*'Propiedades físicas'!$F$5)/1000</f>
        <v>107.79625794913707</v>
      </c>
      <c r="AR1864" s="31">
        <f>(AD1864*'Propiedades físicas'!$F$8)/1000</f>
        <v>16.541888496051318</v>
      </c>
      <c r="AS1864" s="31">
        <f>(AE1864*'Propiedades físicas'!$F$7)/1000</f>
        <v>1.0437709880588524</v>
      </c>
      <c r="AT1864" s="31">
        <f t="shared" si="1185"/>
        <v>1627.0809784940675</v>
      </c>
      <c r="AU1864" s="31">
        <f t="shared" si="1186"/>
        <v>0.66023037976773724</v>
      </c>
      <c r="AV1864" s="31">
        <f t="shared" si="1190"/>
        <v>0.17218343095668998</v>
      </c>
      <c r="AW1864" s="31">
        <f t="shared" si="1190"/>
        <v>9.0526768699410856E-2</v>
      </c>
      <c r="AX1864" s="31">
        <f t="shared" si="1190"/>
        <v>6.6251317158723774E-2</v>
      </c>
      <c r="AY1864" s="31">
        <f t="shared" si="1187"/>
        <v>1.0166604314532358E-2</v>
      </c>
      <c r="AZ1864" s="31">
        <f t="shared" si="1187"/>
        <v>6.4149910290568746E-4</v>
      </c>
      <c r="BA1864" s="31">
        <f t="shared" si="1188"/>
        <v>0.99999999999999989</v>
      </c>
      <c r="BB1864" s="34">
        <f>AU1864*'Propiedades físicas'!$C$4+'Diseño reactor'!AV1864*'Propiedades físicas'!$C$5+'Diseño reactor'!AW1864*'Propiedades físicas'!$C$8+'Diseño reactor'!AX1864*'Propiedades físicas'!$C$9+'Diseño reactor'!AY1864*'Propiedades físicas'!$C$7+'Diseño reactor'!AZ1864*'Propiedades físicas'!$C$6</f>
        <v>875.43590564423107</v>
      </c>
      <c r="BC1864" s="45">
        <f>AU1864*'Propiedades físicas'!$L$4+'Diseño reactor'!AV1864*'Propiedades físicas'!$L$5+'Diseño reactor'!AW1864*'Propiedades físicas'!$L$8+AX1864*'Propiedades físicas'!$L$9+'Diseño reactor'!AY1864*'Propiedades físicas'!$L$7+'Diseño reactor'!AZ1864*'Propiedades físicas'!$L$6</f>
        <v>2.0975467430308234</v>
      </c>
      <c r="BD1864" s="29">
        <f t="shared" si="1165"/>
        <v>1.7385656349738072</v>
      </c>
      <c r="BE1864" s="58">
        <f t="shared" si="1166"/>
        <v>41.556120526529611</v>
      </c>
      <c r="BF1864" s="30">
        <f>AU1864*'Propiedades físicas'!$I$4+'Diseño reactor'!AV1864*'Propiedades físicas'!$I$5+'Diseño reactor'!AW1864*'Propiedades físicas'!$I$8+'Diseño reactor'!AX1864*'Propiedades físicas'!$I$9+'Diseño reactor'!AY1864*'Propiedades físicas'!$I$7+'Diseño reactor'!AZ1864*'Propiedades físicas'!$I$6</f>
        <v>1.9946974585303957E-2</v>
      </c>
      <c r="BG1864" s="24">
        <f>AU1864*'Propiedades físicas'!$O$4+'Diseño reactor'!AV1864*'Propiedades físicas'!$O$5+'Diseño reactor'!AW1864*'Propiedades físicas'!$O$8+'Diseño reactor'!AX1864*'Propiedades físicas'!$O$9+'Diseño reactor'!AY1864*'Propiedades físicas'!$O$7+'Diseño reactor'!AZ1864*'Propiedades físicas'!$O$6</f>
        <v>0.15348730863077065</v>
      </c>
      <c r="BH1864" s="54">
        <f t="shared" si="1167"/>
        <v>41206.100766244374</v>
      </c>
      <c r="BI1864" s="34">
        <f t="shared" si="1189"/>
        <v>272.59394895881985</v>
      </c>
      <c r="BJ1864" s="27">
        <f t="shared" si="1168"/>
        <v>4795.9145882959292</v>
      </c>
      <c r="BK1864" s="34">
        <f t="shared" si="1169"/>
        <v>566.24001736968671</v>
      </c>
      <c r="BL1864" s="27">
        <f t="shared" si="1170"/>
        <v>105.58935257172399</v>
      </c>
      <c r="BM1864" s="34">
        <f t="shared" si="1171"/>
        <v>1.1054421768707483</v>
      </c>
      <c r="BN1864" s="45">
        <f t="shared" si="1172"/>
        <v>1981.6764078636718</v>
      </c>
      <c r="BO1864" s="45">
        <f t="shared" si="1173"/>
        <v>105.60155558159391</v>
      </c>
      <c r="BP1864" s="66">
        <f t="shared" si="1174"/>
        <v>6.6881321751926652</v>
      </c>
    </row>
    <row r="1865" spans="8:68">
      <c r="H1865" s="68">
        <v>1860</v>
      </c>
      <c r="I1865" s="31">
        <f>('Propiedades físicas'!$C$10*'Diseño reactor'!H1865)/1000</f>
        <v>1627.956223775667</v>
      </c>
      <c r="J1865" s="31">
        <f t="shared" si="1151"/>
        <v>0.2801058120238723</v>
      </c>
      <c r="K1865" s="31">
        <f>(I1865*1000)/'Propiedades físicas'!$F$10</f>
        <v>10634.080706248174</v>
      </c>
      <c r="L1865" s="31">
        <f t="shared" si="1152"/>
        <v>1519.1543866068819</v>
      </c>
      <c r="M1865" s="31">
        <f t="shared" si="1153"/>
        <v>9114.9263196412921</v>
      </c>
      <c r="N1865" s="31">
        <f t="shared" si="1154"/>
        <v>0.81674967021875367</v>
      </c>
      <c r="O1865" s="32">
        <f t="shared" si="1155"/>
        <v>4.9004980213125222</v>
      </c>
      <c r="P1865" s="33">
        <f t="shared" si="1156"/>
        <v>0.65719512549984382</v>
      </c>
      <c r="Q1865" s="31">
        <f t="shared" si="1157"/>
        <v>4.7036849576962014</v>
      </c>
      <c r="R1865" s="31">
        <f t="shared" si="1158"/>
        <v>0.12838507668148758</v>
      </c>
      <c r="S1865" s="31">
        <f t="shared" si="1159"/>
        <v>0.19681306361632139</v>
      </c>
      <c r="T1865" s="31">
        <f t="shared" si="1160"/>
        <v>2.5080417177432885E-2</v>
      </c>
      <c r="U1865" s="31">
        <f t="shared" si="1161"/>
        <v>6.089050859989344E-3</v>
      </c>
      <c r="V1865" s="47">
        <f t="shared" si="1175"/>
        <v>6.5081459030081614E-4</v>
      </c>
      <c r="W1865" s="31">
        <f t="shared" si="1162"/>
        <v>0.19535305680157253</v>
      </c>
      <c r="X1865" s="34">
        <f>(S1865*H1865*'Propiedades físicas'!$F$5*60*24*365)/(1000000)</f>
        <v>56658.265972098256</v>
      </c>
      <c r="Y1865" s="34">
        <f>(U1865*H1865*'Propiedades físicas'!$F$7*60*24*365)/(1000000)</f>
        <v>548.18907400871797</v>
      </c>
      <c r="Z1865" s="31">
        <f t="shared" si="1176"/>
        <v>1222.3829334297095</v>
      </c>
      <c r="AA1865" s="31">
        <f t="shared" si="1192"/>
        <v>8748.8540213149354</v>
      </c>
      <c r="AB1865" s="31">
        <f t="shared" si="1193"/>
        <v>238.7962426275669</v>
      </c>
      <c r="AC1865" s="31">
        <f t="shared" si="1194"/>
        <v>366.07229832635778</v>
      </c>
      <c r="AD1865" s="31">
        <f t="shared" si="1191"/>
        <v>46.649575950025167</v>
      </c>
      <c r="AE1865" s="31">
        <f t="shared" si="1180"/>
        <v>11.32563459958018</v>
      </c>
      <c r="AF1865" s="31">
        <f t="shared" si="1181"/>
        <v>10634.080706248174</v>
      </c>
      <c r="AG1865" s="31">
        <f t="shared" si="1182"/>
        <v>0.11494956331406105</v>
      </c>
      <c r="AH1865" s="31">
        <f t="shared" si="1183"/>
        <v>0.82271841478261931</v>
      </c>
      <c r="AI1865" s="31">
        <f t="shared" si="1183"/>
        <v>2.2455748571407724E-2</v>
      </c>
      <c r="AJ1865" s="31">
        <f t="shared" si="1183"/>
        <v>3.442444236023786E-2</v>
      </c>
      <c r="AK1865" s="31">
        <f t="shared" si="1164"/>
        <v>4.386799126192044E-3</v>
      </c>
      <c r="AL1865" s="31">
        <f t="shared" si="1164"/>
        <v>1.0650318454820148E-3</v>
      </c>
      <c r="AM1865" s="31">
        <f t="shared" si="1184"/>
        <v>1</v>
      </c>
      <c r="AN1865" s="31">
        <f>(Z1865*'Propiedades físicas'!$F$4)/1000</f>
        <v>1074.939103999418</v>
      </c>
      <c r="AO1865" s="31">
        <f>(AA1865*'Propiedades físicas'!$F$6)/1000</f>
        <v>280.31328284293051</v>
      </c>
      <c r="AP1865" s="31">
        <f>(AB1865*'Propiedades físicas'!$F$9)/1000</f>
        <v>147.32534188907738</v>
      </c>
      <c r="AQ1865" s="31">
        <f>(AC1865*'Propiedades físicas'!$F$5)/1000</f>
        <v>107.79730968816258</v>
      </c>
      <c r="AR1865" s="31">
        <f>(AD1865*'Propiedades físicas'!$F$8)/1000</f>
        <v>16.538207665802915</v>
      </c>
      <c r="AS1865" s="31">
        <f>(AE1865*'Propiedades físicas'!$F$7)/1000</f>
        <v>1.0429776902753387</v>
      </c>
      <c r="AT1865" s="31">
        <f t="shared" si="1185"/>
        <v>1627.9562237756668</v>
      </c>
      <c r="AU1865" s="31">
        <f t="shared" si="1186"/>
        <v>0.66029976009204105</v>
      </c>
      <c r="AV1865" s="31">
        <f t="shared" si="1190"/>
        <v>0.17218723621007995</v>
      </c>
      <c r="AW1865" s="31">
        <f t="shared" si="1190"/>
        <v>9.049711517880403E-2</v>
      </c>
      <c r="AX1865" s="31">
        <f t="shared" si="1190"/>
        <v>6.6216344219718476E-2</v>
      </c>
      <c r="AY1865" s="31">
        <f t="shared" si="1187"/>
        <v>1.0158877385195518E-2</v>
      </c>
      <c r="AZ1865" s="31">
        <f t="shared" si="1187"/>
        <v>6.4066691416086975E-4</v>
      </c>
      <c r="BA1865" s="31">
        <f t="shared" si="1188"/>
        <v>0.99999999999999978</v>
      </c>
      <c r="BB1865" s="34">
        <f>AU1865*'Propiedades físicas'!$C$4+'Diseño reactor'!AV1865*'Propiedades físicas'!$C$5+'Diseño reactor'!AW1865*'Propiedades físicas'!$C$8+'Diseño reactor'!AX1865*'Propiedades físicas'!$C$9+'Diseño reactor'!AY1865*'Propiedades físicas'!$C$7+'Diseño reactor'!AZ1865*'Propiedades físicas'!$C$6</f>
        <v>875.43563822416934</v>
      </c>
      <c r="BC1865" s="45">
        <f>AU1865*'Propiedades físicas'!$L$4+'Diseño reactor'!AV1865*'Propiedades físicas'!$L$5+'Diseño reactor'!AW1865*'Propiedades físicas'!$L$8+AX1865*'Propiedades físicas'!$L$9+'Diseño reactor'!AY1865*'Propiedades físicas'!$L$7+'Diseño reactor'!AZ1865*'Propiedades físicas'!$L$6</f>
        <v>2.0975969674318904</v>
      </c>
      <c r="BD1865" s="29">
        <f t="shared" si="1165"/>
        <v>1.737772442264764</v>
      </c>
      <c r="BE1865" s="58">
        <f t="shared" si="1166"/>
        <v>41.555261319070752</v>
      </c>
      <c r="BF1865" s="30">
        <f>AU1865*'Propiedades físicas'!$I$4+'Diseño reactor'!AV1865*'Propiedades físicas'!$I$5+'Diseño reactor'!AW1865*'Propiedades físicas'!$I$8+'Diseño reactor'!AX1865*'Propiedades físicas'!$I$9+'Diseño reactor'!AY1865*'Propiedades físicas'!$I$7+'Diseño reactor'!AZ1865*'Propiedades físicas'!$I$6</f>
        <v>1.9947094944989564E-2</v>
      </c>
      <c r="BG1865" s="24">
        <f>AU1865*'Propiedades físicas'!$O$4+'Diseño reactor'!AV1865*'Propiedades físicas'!$O$5+'Diseño reactor'!AW1865*'Propiedades físicas'!$O$8+'Diseño reactor'!AX1865*'Propiedades físicas'!$O$9+'Diseño reactor'!AY1865*'Propiedades físicas'!$O$7+'Diseño reactor'!AZ1865*'Propiedades físicas'!$O$6</f>
        <v>0.15348970752727104</v>
      </c>
      <c r="BH1865" s="54">
        <f t="shared" si="1167"/>
        <v>41205.839543691793</v>
      </c>
      <c r="BI1865" s="34">
        <f t="shared" si="1189"/>
        <v>272.59786040215153</v>
      </c>
      <c r="BJ1865" s="27">
        <f t="shared" si="1168"/>
        <v>4795.917258024544</v>
      </c>
      <c r="BK1865" s="34">
        <f t="shared" si="1169"/>
        <v>566.24918250706071</v>
      </c>
      <c r="BL1865" s="27">
        <f t="shared" si="1170"/>
        <v>105.5896712646305</v>
      </c>
      <c r="BM1865" s="34">
        <f t="shared" si="1171"/>
        <v>1.1054421768707483</v>
      </c>
      <c r="BN1865" s="45">
        <f t="shared" si="1172"/>
        <v>1982.865315196967</v>
      </c>
      <c r="BO1865" s="45">
        <f t="shared" si="1173"/>
        <v>105.61194785788797</v>
      </c>
      <c r="BP1865" s="66">
        <f t="shared" si="1174"/>
        <v>6.6881301321639199</v>
      </c>
    </row>
    <row r="1866" spans="8:68">
      <c r="H1866" s="68">
        <v>1861</v>
      </c>
      <c r="I1866" s="31">
        <f>('Propiedades físicas'!$C$10*'Diseño reactor'!H1866)/1000</f>
        <v>1628.8314690572668</v>
      </c>
      <c r="J1866" s="31">
        <f t="shared" ref="J1866:J1929" si="1195">$F$7/I1866</f>
        <v>0.27995529842256989</v>
      </c>
      <c r="K1866" s="31">
        <f>(I1866*1000)/'Propiedades físicas'!$F$10</f>
        <v>10639.797953939707</v>
      </c>
      <c r="L1866" s="31">
        <f t="shared" ref="L1866:L1929" si="1196">K1866*$I$5</f>
        <v>1519.9711362771009</v>
      </c>
      <c r="M1866" s="31">
        <f t="shared" ref="M1866:M1929" si="1197">$I$6*K1866</f>
        <v>9119.8268176626061</v>
      </c>
      <c r="N1866" s="31">
        <f t="shared" ref="N1866:N1929" si="1198">L1866/H1866</f>
        <v>0.81674967021875378</v>
      </c>
      <c r="O1866" s="32">
        <f t="shared" ref="O1866:O1929" si="1199">M1866/H1866</f>
        <v>4.9004980213125231</v>
      </c>
      <c r="P1866" s="33">
        <f t="shared" ref="P1866:P1929" si="1200">(H1866*$C$5*N1866)/(H1866*$C$5+$F$7*1000*$C$4)</f>
        <v>0.65726411988724109</v>
      </c>
      <c r="Q1866" s="31">
        <f t="shared" ref="Q1866:Q1929" si="1201">((H1866^3)*($C$5^3)*O1866+3*(H1866^2)*($C$5^2)*O1866*$F$7*1000*$C$4+3*H1866*$C$5*O1866*(($F$7*1000)^2)*($C$4^2)+O1866*(($F$7*1000)^3)*($C$4^3)-3*N1866*(($F$7*1000)^3)*($C$4^3)-3*(($F$7*1000)^2)*($C$4^2)*H1866*$C$5*N1866-$F$7*1000*$C$4*(H1866^2)*($C$5^2)*N1866)/(3*(($F$7*1000)^2)*($C$4^2)*H1866*$C$5+(($F$7*1000)^3)*($C$4^3)+3*(H1866^2)*($C$5^2)*$F$7*1000*$C$4+(H1866^3)*($C$5^3))</f>
        <v>4.7037887984295939</v>
      </c>
      <c r="R1866" s="31">
        <f t="shared" ref="R1866:R1929" si="1202">($F$7*1000*$C$4*H1866*$C$5*N1866)/((H1866^2)*($C$5^2)+2*$F$7*1000*$C$4*H1866*$C$5+(($F$7*1000)^2)*($C$4^2))</f>
        <v>0.12834303299479569</v>
      </c>
      <c r="S1866" s="31">
        <f t="shared" ref="S1866:S1929" si="1203">(N1866*$F$7*1000*$C$4*(3*(($F$7*1000)^2)*($C$4^2)+3*$F$7*1000*$C$4*H1866*$C$5+(H1866^2)*($C$5^2)))/(3*(($F$7*1000)^2)*($C$4^2)*H1866*$C$5+(($F$7*1000)^3)*($C$4^3)+3*(H1866^2)*($C$5^2)*$F$7*1000*$C$4+(H1866^3)*($C$5^3))</f>
        <v>0.19670922288292947</v>
      </c>
      <c r="T1866" s="31">
        <f t="shared" ref="T1866:T1929" si="1204">((($F$7*1000)^2)*($C$4^2)*H1866*$C$5*N1866)/(3*(($F$7*1000)^2)*($C$4^2)*H1866*$C$5+(($F$7*1000)^3)*($C$4^3)+3*(H1866^2)*($C$5^2)*$F$7*1000*$C$4+(H1866^3)*($C$5^3))</f>
        <v>2.5061362122017414E-2</v>
      </c>
      <c r="U1866" s="31">
        <f t="shared" ref="U1866:U1929" si="1205">((($F$7*1000)^3)*($C$4^3)*N1866)/(3*(($F$7*1000)^2)*($C$4^2)*H1866*$C$5+(($F$7*1000)^3)*($C$4^3)+3*(H1866^2)*($C$5^2)*$F$7*1000*$C$4+(H1866^3)*($C$5^3))</f>
        <v>6.0811552146996552E-3</v>
      </c>
      <c r="V1866" s="47">
        <f t="shared" si="1175"/>
        <v>6.5088291483979223E-4</v>
      </c>
      <c r="W1866" s="31">
        <f t="shared" ref="W1866:W1929" si="1206">($F$7*1000*$C$4)/(H1866*$C$5+$F$7*1000*$C$4)</f>
        <v>0.1952685824639476</v>
      </c>
      <c r="X1866" s="34">
        <f>(S1866*H1866*'Propiedades físicas'!$F$5*60*24*365)/(1000000)</f>
        <v>56658.817810389352</v>
      </c>
      <c r="Y1866" s="34">
        <f>(U1866*H1866*'Propiedades físicas'!$F$7*60*24*365)/(1000000)</f>
        <v>547.77258280326907</v>
      </c>
      <c r="Z1866" s="31">
        <f t="shared" si="1176"/>
        <v>1223.1685271101558</v>
      </c>
      <c r="AA1866" s="31">
        <f t="shared" si="1192"/>
        <v>8753.7509538774739</v>
      </c>
      <c r="AB1866" s="31">
        <f t="shared" si="1193"/>
        <v>238.84638440331477</v>
      </c>
      <c r="AC1866" s="31">
        <f t="shared" si="1194"/>
        <v>366.07586378513173</v>
      </c>
      <c r="AD1866" s="31">
        <f t="shared" si="1191"/>
        <v>46.639194909074405</v>
      </c>
      <c r="AE1866" s="31">
        <f t="shared" ref="AE1866" si="1207">U1866*$H1866</f>
        <v>11.317029854556058</v>
      </c>
      <c r="AF1866" s="31">
        <f t="shared" si="1181"/>
        <v>10639.797953939706</v>
      </c>
      <c r="AG1866" s="31">
        <f t="shared" si="1182"/>
        <v>0.11496163107657893</v>
      </c>
      <c r="AH1866" s="31">
        <f t="shared" si="1183"/>
        <v>0.82273657749639262</v>
      </c>
      <c r="AI1866" s="31">
        <f t="shared" si="1183"/>
        <v>2.2448394738066875E-2</v>
      </c>
      <c r="AJ1866" s="31">
        <f t="shared" si="1183"/>
        <v>3.440627964646463E-2</v>
      </c>
      <c r="AK1866" s="31">
        <f t="shared" si="1183"/>
        <v>4.3834662190934594E-3</v>
      </c>
      <c r="AL1866" s="31">
        <f t="shared" si="1183"/>
        <v>1.0636508234036141E-3</v>
      </c>
      <c r="AM1866" s="31">
        <f t="shared" si="1184"/>
        <v>1.0000000000000002</v>
      </c>
      <c r="AN1866" s="31">
        <f>(Z1866*'Propiedades físicas'!$F$4)/1000</f>
        <v>1075.6299393701288</v>
      </c>
      <c r="AO1866" s="31">
        <f>(AA1866*'Propiedades físicas'!$F$6)/1000</f>
        <v>280.47018056223425</v>
      </c>
      <c r="AP1866" s="31">
        <f>(AB1866*'Propiedades físicas'!$F$9)/1000</f>
        <v>147.35627685762503</v>
      </c>
      <c r="AQ1866" s="31">
        <f>(AC1866*'Propiedades físicas'!$F$5)/1000</f>
        <v>107.79835960880774</v>
      </c>
      <c r="AR1866" s="31">
        <f>(AD1866*'Propiedades físicas'!$F$8)/1000</f>
        <v>16.534527379165052</v>
      </c>
      <c r="AS1866" s="31">
        <f>(AE1866*'Propiedades físicas'!$F$7)/1000</f>
        <v>1.0421852793060673</v>
      </c>
      <c r="AT1866" s="31">
        <f t="shared" si="1185"/>
        <v>1628.8314690572668</v>
      </c>
      <c r="AU1866" s="31">
        <f t="shared" si="1186"/>
        <v>0.66036908041362974</v>
      </c>
      <c r="AV1866" s="31">
        <f t="shared" si="1190"/>
        <v>0.17219103749546566</v>
      </c>
      <c r="AW1866" s="31">
        <f t="shared" si="1190"/>
        <v>9.0467479083586058E-2</v>
      </c>
      <c r="AX1866" s="31">
        <f t="shared" si="1190"/>
        <v>6.6181407749445781E-2</v>
      </c>
      <c r="AY1866" s="31">
        <f t="shared" si="1187"/>
        <v>1.0151159093662947E-2</v>
      </c>
      <c r="AZ1866" s="31">
        <f t="shared" si="1187"/>
        <v>6.3983616420995484E-4</v>
      </c>
      <c r="BA1866" s="31">
        <f t="shared" si="1188"/>
        <v>1.0000000000000002</v>
      </c>
      <c r="BB1866" s="34">
        <f>AU1866*'Propiedades físicas'!$C$4+'Diseño reactor'!AV1866*'Propiedades físicas'!$C$5+'Diseño reactor'!AW1866*'Propiedades físicas'!$C$8+'Diseño reactor'!AX1866*'Propiedades físicas'!$C$9+'Diseño reactor'!AY1866*'Propiedades físicas'!$C$7+'Diseño reactor'!AZ1866*'Propiedades físicas'!$C$6</f>
        <v>875.43537124117449</v>
      </c>
      <c r="BC1866" s="45">
        <f>AU1866*'Propiedades físicas'!$L$4+'Diseño reactor'!AV1866*'Propiedades físicas'!$L$5+'Diseño reactor'!AW1866*'Propiedades físicas'!$L$8+AX1866*'Propiedades físicas'!$L$9+'Diseño reactor'!AY1866*'Propiedades físicas'!$L$7+'Diseño reactor'!AZ1866*'Propiedades físicas'!$L$6</f>
        <v>2.0976471464630637</v>
      </c>
      <c r="BD1866" s="29">
        <f t="shared" ref="BD1866:BD1929" si="1208">((-$F$19)*V1866*($F$7*1000))/(H1866*(BB1866/1000)*BC1866)</f>
        <v>1.7369799742070708</v>
      </c>
      <c r="BE1866" s="58">
        <f t="shared" ref="BE1866:BE1929" si="1209">BD1866+$F$20+((BP1866*60)/(H1866*(BB1866/1000)*BC1866))</f>
        <v>41.554402909883073</v>
      </c>
      <c r="BF1866" s="30">
        <f>AU1866*'Propiedades físicas'!$I$4+'Diseño reactor'!AV1866*'Propiedades físicas'!$I$5+'Diseño reactor'!AW1866*'Propiedades físicas'!$I$8+'Diseño reactor'!AX1866*'Propiedades físicas'!$I$9+'Diseño reactor'!AY1866*'Propiedades físicas'!$I$7+'Diseño reactor'!AZ1866*'Propiedades físicas'!$I$6</f>
        <v>1.9947215098591549E-2</v>
      </c>
      <c r="BG1866" s="24">
        <f>AU1866*'Propiedades físicas'!$O$4+'Diseño reactor'!AV1866*'Propiedades físicas'!$O$5+'Diseño reactor'!AW1866*'Propiedades físicas'!$O$8+'Diseño reactor'!AX1866*'Propiedades físicas'!$O$9+'Diseño reactor'!AY1866*'Propiedades físicas'!$O$7+'Diseño reactor'!AZ1866*'Propiedades físicas'!$O$6</f>
        <v>0.15349210437808858</v>
      </c>
      <c r="BH1866" s="54">
        <f t="shared" ref="BH1866:BH1929" si="1210">(BB1866*($F$33^2)*$F$34)/BF1866</f>
        <v>41205.578770577071</v>
      </c>
      <c r="BI1866" s="34">
        <f t="shared" si="1189"/>
        <v>272.60176672265754</v>
      </c>
      <c r="BJ1866" s="27">
        <f t="shared" ref="BJ1866:BJ1929" si="1211">$F$43*(BH1866^$F$44)*(BI1866^$F$45)</f>
        <v>4795.9199321282231</v>
      </c>
      <c r="BK1866" s="34">
        <f t="shared" ref="BK1866:BK1929" si="1212">(BJ1866*BG1866)/$F$16</f>
        <v>566.25834062398519</v>
      </c>
      <c r="BL1866" s="27">
        <f t="shared" ref="BL1866:BL1929" si="1213">1/((1/BK1866)+(1/$F$61))</f>
        <v>105.58998970503676</v>
      </c>
      <c r="BM1866" s="34">
        <f t="shared" ref="BM1866:BM1929" si="1214">($F$33*($F$34^2))/9.8</f>
        <v>1.1054421768707483</v>
      </c>
      <c r="BN1866" s="45">
        <f t="shared" ref="BN1866:BN1929" si="1215">((((H1866/60)*(BB1866/1000)*BC1866*($F$20-$F$4)+(((-$F$19)*V1866*($F$7*1000))/60)))/(-BL1866*$F$46/1000))+$F$4</f>
        <v>1984.0542516819262</v>
      </c>
      <c r="BO1866" s="45">
        <f t="shared" ref="BO1866:BO1929" si="1216">((-$F$19)*V1866*($F$7*1000)/60)+BP1866</f>
        <v>105.62233114812268</v>
      </c>
      <c r="BP1866" s="66">
        <f t="shared" ref="BP1866:BP1929" si="1217">($F$35*($F$33^5)*($F$34^3)*BB1866)/1000</f>
        <v>6.688128092474269</v>
      </c>
    </row>
    <row r="1867" spans="8:68">
      <c r="H1867" s="68">
        <v>1862</v>
      </c>
      <c r="I1867" s="31">
        <f>('Propiedades físicas'!$C$10*'Diseño reactor'!H1867)/1000</f>
        <v>1629.7067143388665</v>
      </c>
      <c r="J1867" s="31">
        <f t="shared" si="1195"/>
        <v>0.27980494649001214</v>
      </c>
      <c r="K1867" s="31">
        <f>(I1867*1000)/'Propiedades físicas'!$F$10</f>
        <v>10645.515201631237</v>
      </c>
      <c r="L1867" s="31">
        <f t="shared" si="1196"/>
        <v>1520.7878859473194</v>
      </c>
      <c r="M1867" s="31">
        <f t="shared" si="1197"/>
        <v>9124.7273156839165</v>
      </c>
      <c r="N1867" s="31">
        <f t="shared" si="1198"/>
        <v>0.81674967021875367</v>
      </c>
      <c r="O1867" s="32">
        <f t="shared" si="1199"/>
        <v>4.9004980213125222</v>
      </c>
      <c r="P1867" s="33">
        <f t="shared" si="1200"/>
        <v>0.65733305463148617</v>
      </c>
      <c r="Q1867" s="31">
        <f t="shared" si="1201"/>
        <v>4.7038925309354287</v>
      </c>
      <c r="R1867" s="31">
        <f t="shared" si="1202"/>
        <v>0.1283010140119501</v>
      </c>
      <c r="S1867" s="31">
        <f t="shared" si="1203"/>
        <v>0.19660549037709432</v>
      </c>
      <c r="T1867" s="31">
        <f t="shared" si="1204"/>
        <v>2.5042328360807997E-2</v>
      </c>
      <c r="U1867" s="31">
        <f t="shared" si="1205"/>
        <v>6.0732732145094091E-3</v>
      </c>
      <c r="V1867" s="47">
        <f t="shared" ref="V1867:V1930" si="1218">$C$4*P1867/$C$5</f>
        <v>6.5095118031467561E-4</v>
      </c>
      <c r="W1867" s="31">
        <f t="shared" si="1206"/>
        <v>0.19518418115133154</v>
      </c>
      <c r="X1867" s="34">
        <f>(S1867*H1867*'Propiedades físicas'!$F$5*60*24*365)/(1000000)</f>
        <v>56659.368695004319</v>
      </c>
      <c r="Y1867" s="34">
        <f>(U1867*H1867*'Propiedades físicas'!$F$7*60*24*365)/(1000000)</f>
        <v>547.356557030712</v>
      </c>
      <c r="Z1867" s="31">
        <f t="shared" ref="Z1867:Z1930" si="1219">P1867*$H1867</f>
        <v>1223.9541477238272</v>
      </c>
      <c r="AA1867" s="31">
        <f t="shared" ref="AA1867:AD1930" si="1220">Q1867*$H1867</f>
        <v>8758.647892601768</v>
      </c>
      <c r="AB1867" s="31">
        <f t="shared" si="1220"/>
        <v>238.8964880902511</v>
      </c>
      <c r="AC1867" s="31">
        <f t="shared" si="1220"/>
        <v>366.07942308214962</v>
      </c>
      <c r="AD1867" s="31">
        <f t="shared" si="1220"/>
        <v>46.62881540782449</v>
      </c>
      <c r="AE1867" s="31">
        <f t="shared" ref="AE1867:AE1930" si="1221">U1867*$H1867</f>
        <v>11.30843472541652</v>
      </c>
      <c r="AF1867" s="31">
        <f t="shared" ref="AF1867:AF1930" si="1222">Z1867+AA1867+AB1867+AC1867+AD1867+AE1867</f>
        <v>10645.515201631239</v>
      </c>
      <c r="AG1867" s="31">
        <f t="shared" ref="AG1867:AG1930" si="1223">Z1867/AF1867</f>
        <v>0.1149736884069526</v>
      </c>
      <c r="AH1867" s="31">
        <f t="shared" ref="AH1867:AK1930" si="1224">AA1867/$AF1867</f>
        <v>0.82275472128015548</v>
      </c>
      <c r="AI1867" s="31">
        <f t="shared" si="1224"/>
        <v>2.2441045225659383E-2</v>
      </c>
      <c r="AJ1867" s="31">
        <f t="shared" si="1224"/>
        <v>3.4388135862701542E-2</v>
      </c>
      <c r="AK1867" s="31">
        <f t="shared" si="1224"/>
        <v>4.3801370365503254E-3</v>
      </c>
      <c r="AL1867" s="31">
        <f t="shared" ref="AL1867:AL1930" si="1225">AE1867/$AF1867</f>
        <v>1.0622721879805029E-3</v>
      </c>
      <c r="AM1867" s="31">
        <f t="shared" ref="AM1867:AM1930" si="1226">AG1867+AH1867+AI1867+AJ1867+AK1867+AL1867</f>
        <v>0.99999999999999989</v>
      </c>
      <c r="AN1867" s="31">
        <f>(Z1867*'Propiedades físicas'!$F$4)/1000</f>
        <v>1076.3207984253793</v>
      </c>
      <c r="AO1867" s="31">
        <f>(AA1867*'Propiedades físicas'!$F$6)/1000</f>
        <v>280.62707847896058</v>
      </c>
      <c r="AP1867" s="31">
        <f>(AB1867*'Propiedades físicas'!$F$9)/1000</f>
        <v>147.3871883272804</v>
      </c>
      <c r="AQ1867" s="31">
        <f>(AC1867*'Propiedades físicas'!$F$5)/1000</f>
        <v>107.79940771500061</v>
      </c>
      <c r="AR1867" s="31">
        <f>(AD1867*'Propiedades físicas'!$F$8)/1000</f>
        <v>16.530847638381932</v>
      </c>
      <c r="AS1867" s="31">
        <f>(AE1867*'Propiedades físicas'!$F$7)/1000</f>
        <v>1.0413937538636073</v>
      </c>
      <c r="AT1867" s="31">
        <f t="shared" ref="AT1867:AT1930" si="1227">AN1867+AO1867+AP1867+AQ1867+AR1867+AS1867</f>
        <v>1629.7067143388663</v>
      </c>
      <c r="AU1867" s="31">
        <f t="shared" ref="AU1867:AU1930" si="1228">AN1867/$AT1867</f>
        <v>0.66043834081030794</v>
      </c>
      <c r="AV1867" s="31">
        <f t="shared" si="1190"/>
        <v>0.1721948348189781</v>
      </c>
      <c r="AW1867" s="31">
        <f t="shared" si="1190"/>
        <v>9.0437860401815867E-2</v>
      </c>
      <c r="AX1867" s="31">
        <f t="shared" si="1190"/>
        <v>6.6146507691558665E-2</v>
      </c>
      <c r="AY1867" s="31">
        <f t="shared" si="1190"/>
        <v>1.0143449427394736E-2</v>
      </c>
      <c r="AZ1867" s="31">
        <f t="shared" si="1190"/>
        <v>6.3900684994482352E-4</v>
      </c>
      <c r="BA1867" s="31">
        <f t="shared" ref="BA1867:BA1930" si="1229">AU1867+AV1867+AW1867+AX1867+AY1867+AZ1867</f>
        <v>1.0000000000000002</v>
      </c>
      <c r="BB1867" s="34">
        <f>AU1867*'Propiedades físicas'!$C$4+'Diseño reactor'!AV1867*'Propiedades físicas'!$C$5+'Diseño reactor'!AW1867*'Propiedades físicas'!$C$8+'Diseño reactor'!AX1867*'Propiedades físicas'!$C$9+'Diseño reactor'!AY1867*'Propiedades físicas'!$C$7+'Diseño reactor'!AZ1867*'Propiedades físicas'!$C$6</f>
        <v>875.4351046943533</v>
      </c>
      <c r="BC1867" s="45">
        <f>AU1867*'Propiedades físicas'!$L$4+'Diseño reactor'!AV1867*'Propiedades físicas'!$L$5+'Diseño reactor'!AW1867*'Propiedades físicas'!$L$8+AX1867*'Propiedades físicas'!$L$9+'Diseño reactor'!AY1867*'Propiedades físicas'!$L$7+'Diseño reactor'!AZ1867*'Propiedades físicas'!$L$6</f>
        <v>2.097697280185272</v>
      </c>
      <c r="BD1867" s="29">
        <f t="shared" si="1208"/>
        <v>1.7361882298069786</v>
      </c>
      <c r="BE1867" s="58">
        <f t="shared" si="1209"/>
        <v>41.553545297850434</v>
      </c>
      <c r="BF1867" s="30">
        <f>AU1867*'Propiedades físicas'!$I$4+'Diseño reactor'!AV1867*'Propiedades físicas'!$I$5+'Diseño reactor'!AW1867*'Propiedades físicas'!$I$8+'Diseño reactor'!AX1867*'Propiedades físicas'!$I$9+'Diseño reactor'!AY1867*'Propiedades físicas'!$I$7+'Diseño reactor'!AZ1867*'Propiedades físicas'!$I$6</f>
        <v>1.994733504652714E-2</v>
      </c>
      <c r="BG1867" s="24">
        <f>AU1867*'Propiedades físicas'!$O$4+'Diseño reactor'!AV1867*'Propiedades físicas'!$O$5+'Diseño reactor'!AW1867*'Propiedades físicas'!$O$8+'Diseño reactor'!AX1867*'Propiedades físicas'!$O$9+'Diseño reactor'!AY1867*'Propiedades físicas'!$O$7+'Diseño reactor'!AZ1867*'Propiedades físicas'!$O$6</f>
        <v>0.15349449918577024</v>
      </c>
      <c r="BH1867" s="54">
        <f t="shared" si="1210"/>
        <v>41205.318445980083</v>
      </c>
      <c r="BI1867" s="34">
        <f t="shared" ref="BI1867:BI1930" si="1230">(BC1867*BF1867)/(BG1867/1000)</f>
        <v>272.60566792952181</v>
      </c>
      <c r="BJ1867" s="27">
        <f t="shared" si="1211"/>
        <v>4795.9226105913976</v>
      </c>
      <c r="BK1867" s="34">
        <f t="shared" si="1212"/>
        <v>566.26749172802954</v>
      </c>
      <c r="BL1867" s="27">
        <f t="shared" si="1213"/>
        <v>105.5903078932256</v>
      </c>
      <c r="BM1867" s="34">
        <f t="shared" si="1214"/>
        <v>1.1054421768707483</v>
      </c>
      <c r="BN1867" s="45">
        <f t="shared" si="1215"/>
        <v>1985.2432172795052</v>
      </c>
      <c r="BO1867" s="45">
        <f t="shared" si="1216"/>
        <v>105.63270546394757</v>
      </c>
      <c r="BP1867" s="66">
        <f t="shared" si="1217"/>
        <v>6.688126056116884</v>
      </c>
    </row>
    <row r="1868" spans="8:68">
      <c r="H1868" s="68">
        <v>1863</v>
      </c>
      <c r="I1868" s="31">
        <f>('Propiedades físicas'!$C$10*'Diseño reactor'!H1868)/1000</f>
        <v>1630.5819596204665</v>
      </c>
      <c r="J1868" s="31">
        <f t="shared" si="1195"/>
        <v>0.27965475596586287</v>
      </c>
      <c r="K1868" s="31">
        <f>(I1868*1000)/'Propiedades físicas'!$F$10</f>
        <v>10651.23244932277</v>
      </c>
      <c r="L1868" s="31">
        <f t="shared" si="1196"/>
        <v>1521.6046356175384</v>
      </c>
      <c r="M1868" s="31">
        <f t="shared" si="1197"/>
        <v>9129.6278137052304</v>
      </c>
      <c r="N1868" s="31">
        <f t="shared" si="1198"/>
        <v>0.81674967021875389</v>
      </c>
      <c r="O1868" s="32">
        <f t="shared" si="1199"/>
        <v>4.9004980213125231</v>
      </c>
      <c r="P1868" s="33">
        <f t="shared" si="1200"/>
        <v>0.65740192980988521</v>
      </c>
      <c r="Q1868" s="31">
        <f t="shared" si="1201"/>
        <v>4.7039961553808443</v>
      </c>
      <c r="R1868" s="31">
        <f t="shared" si="1202"/>
        <v>0.12825901971601372</v>
      </c>
      <c r="S1868" s="31">
        <f t="shared" si="1203"/>
        <v>0.19650186593167834</v>
      </c>
      <c r="T1868" s="31">
        <f t="shared" si="1204"/>
        <v>2.502331586290003E-2</v>
      </c>
      <c r="U1868" s="31">
        <f t="shared" si="1205"/>
        <v>6.0654048299548504E-3</v>
      </c>
      <c r="V1868" s="47">
        <f t="shared" si="1218"/>
        <v>6.5101938680202224E-4</v>
      </c>
      <c r="W1868" s="31">
        <f t="shared" si="1206"/>
        <v>0.19509985276907396</v>
      </c>
      <c r="X1868" s="34">
        <f>(S1868*H1868*'Propiedades físicas'!$F$5*60*24*365)/(1000000)</f>
        <v>56659.918628002459</v>
      </c>
      <c r="Y1868" s="34">
        <f>(U1868*H1868*'Propiedades físicas'!$F$7*60*24*365)/(1000000)</f>
        <v>546.94099601555706</v>
      </c>
      <c r="Z1868" s="31">
        <f t="shared" si="1219"/>
        <v>1224.7397952358162</v>
      </c>
      <c r="AA1868" s="31">
        <f t="shared" si="1220"/>
        <v>8763.544837474512</v>
      </c>
      <c r="AB1868" s="31">
        <f t="shared" si="1220"/>
        <v>238.94655373093357</v>
      </c>
      <c r="AC1868" s="31">
        <f t="shared" si="1220"/>
        <v>366.08297623071678</v>
      </c>
      <c r="AD1868" s="31">
        <f t="shared" si="1220"/>
        <v>46.618437452582754</v>
      </c>
      <c r="AE1868" s="31">
        <f t="shared" si="1221"/>
        <v>11.299849198205886</v>
      </c>
      <c r="AF1868" s="31">
        <f t="shared" si="1222"/>
        <v>10651.232449322766</v>
      </c>
      <c r="AG1868" s="31">
        <f t="shared" si="1223"/>
        <v>0.11498573531870375</v>
      </c>
      <c r="AH1868" s="31">
        <f t="shared" si="1224"/>
        <v>0.8227728461631425</v>
      </c>
      <c r="AI1868" s="31">
        <f t="shared" si="1224"/>
        <v>2.2433700031222813E-2</v>
      </c>
      <c r="AJ1868" s="31">
        <f t="shared" si="1224"/>
        <v>3.4370010979714684E-2</v>
      </c>
      <c r="AK1868" s="31">
        <f t="shared" si="1224"/>
        <v>4.3768115731571402E-3</v>
      </c>
      <c r="AL1868" s="31">
        <f t="shared" si="1225"/>
        <v>1.0608959340591953E-3</v>
      </c>
      <c r="AM1868" s="31">
        <f t="shared" si="1226"/>
        <v>1</v>
      </c>
      <c r="AN1868" s="31">
        <f>(Z1868*'Propiedades físicas'!$F$4)/1000</f>
        <v>1077.0116811344722</v>
      </c>
      <c r="AO1868" s="31">
        <f>(AA1868*'Propiedades físicas'!$F$6)/1000</f>
        <v>280.78397659268336</v>
      </c>
      <c r="AP1868" s="31">
        <f>(AB1868*'Propiedades físicas'!$F$9)/1000</f>
        <v>147.41807632429945</v>
      </c>
      <c r="AQ1868" s="31">
        <f>(AC1868*'Propiedades físicas'!$F$5)/1000</f>
        <v>107.80045401065918</v>
      </c>
      <c r="AR1868" s="31">
        <f>(AD1868*'Propiedades físicas'!$F$8)/1000</f>
        <v>16.527168445689632</v>
      </c>
      <c r="AS1868" s="31">
        <f>(AE1868*'Propiedades físicas'!$F$7)/1000</f>
        <v>1.0406031126627799</v>
      </c>
      <c r="AT1868" s="31">
        <f t="shared" si="1227"/>
        <v>1630.5819596204665</v>
      </c>
      <c r="AU1868" s="31">
        <f t="shared" si="1228"/>
        <v>0.66050754135974676</v>
      </c>
      <c r="AV1868" s="31">
        <f t="shared" ref="AV1868:AY1931" si="1231">AO1868/$AT1868</f>
        <v>0.17219862818673556</v>
      </c>
      <c r="AW1868" s="31">
        <f t="shared" si="1231"/>
        <v>9.0408259121554618E-2</v>
      </c>
      <c r="AX1868" s="31">
        <f t="shared" si="1231"/>
        <v>6.6111643989824817E-2</v>
      </c>
      <c r="AY1868" s="31">
        <f t="shared" si="1231"/>
        <v>1.0135748373872901E-2</v>
      </c>
      <c r="AZ1868" s="31">
        <f t="shared" ref="AZ1868:AZ1931" si="1232">AS1868/$AT1868</f>
        <v>6.3817896826541011E-4</v>
      </c>
      <c r="BA1868" s="31">
        <f t="shared" si="1229"/>
        <v>1</v>
      </c>
      <c r="BB1868" s="34">
        <f>AU1868*'Propiedades físicas'!$C$4+'Diseño reactor'!AV1868*'Propiedades físicas'!$C$5+'Diseño reactor'!AW1868*'Propiedades físicas'!$C$8+'Diseño reactor'!AX1868*'Propiedades físicas'!$C$9+'Diseño reactor'!AY1868*'Propiedades físicas'!$C$7+'Diseño reactor'!AZ1868*'Propiedades físicas'!$C$6</f>
        <v>875.43483858281513</v>
      </c>
      <c r="BC1868" s="45">
        <f>AU1868*'Propiedades físicas'!$L$4+'Diseño reactor'!AV1868*'Propiedades físicas'!$L$5+'Diseño reactor'!AW1868*'Propiedades físicas'!$L$8+AX1868*'Propiedades físicas'!$L$9+'Diseño reactor'!AY1868*'Propiedades físicas'!$L$7+'Diseño reactor'!AZ1868*'Propiedades físicas'!$L$6</f>
        <v>2.0977473686593413</v>
      </c>
      <c r="BD1868" s="29">
        <f t="shared" si="1208"/>
        <v>1.7353972080725566</v>
      </c>
      <c r="BE1868" s="58">
        <f t="shared" si="1209"/>
        <v>41.552688481858773</v>
      </c>
      <c r="BF1868" s="30">
        <f>AU1868*'Propiedades físicas'!$I$4+'Diseño reactor'!AV1868*'Propiedades físicas'!$I$5+'Diseño reactor'!AW1868*'Propiedades físicas'!$I$8+'Diseño reactor'!AX1868*'Propiedades físicas'!$I$9+'Diseño reactor'!AY1868*'Propiedades físicas'!$I$7+'Diseño reactor'!AZ1868*'Propiedades físicas'!$I$6</f>
        <v>1.9947454789212567E-2</v>
      </c>
      <c r="BG1868" s="24">
        <f>AU1868*'Propiedades físicas'!$O$4+'Diseño reactor'!AV1868*'Propiedades físicas'!$O$5+'Diseño reactor'!AW1868*'Propiedades físicas'!$O$8+'Diseño reactor'!AX1868*'Propiedades físicas'!$O$9+'Diseño reactor'!AY1868*'Propiedades físicas'!$O$7+'Diseño reactor'!AZ1868*'Propiedades físicas'!$O$6</f>
        <v>0.15349689195285893</v>
      </c>
      <c r="BH1868" s="54">
        <f t="shared" si="1210"/>
        <v>41205.058568982946</v>
      </c>
      <c r="BI1868" s="34">
        <f t="shared" si="1230"/>
        <v>272.60956403190846</v>
      </c>
      <c r="BJ1868" s="27">
        <f t="shared" si="1211"/>
        <v>4795.9252933985426</v>
      </c>
      <c r="BK1868" s="34">
        <f t="shared" si="1212"/>
        <v>566.27663582675336</v>
      </c>
      <c r="BL1868" s="27">
        <f t="shared" si="1213"/>
        <v>105.59062582947945</v>
      </c>
      <c r="BM1868" s="34">
        <f t="shared" si="1214"/>
        <v>1.1054421768707483</v>
      </c>
      <c r="BN1868" s="45">
        <f t="shared" si="1215"/>
        <v>1986.432211950736</v>
      </c>
      <c r="BO1868" s="45">
        <f t="shared" si="1216"/>
        <v>105.64307081699235</v>
      </c>
      <c r="BP1868" s="66">
        <f t="shared" si="1217"/>
        <v>6.6881240230849635</v>
      </c>
    </row>
    <row r="1869" spans="8:68">
      <c r="H1869" s="68">
        <v>1864</v>
      </c>
      <c r="I1869" s="31">
        <f>('Propiedades físicas'!$C$10*'Diseño reactor'!H1869)/1000</f>
        <v>1631.4572049020662</v>
      </c>
      <c r="J1869" s="31">
        <f t="shared" si="1195"/>
        <v>0.2795047265903447</v>
      </c>
      <c r="K1869" s="31">
        <f>(I1869*1000)/'Propiedades físicas'!$F$10</f>
        <v>10656.949697014301</v>
      </c>
      <c r="L1869" s="31">
        <f t="shared" si="1196"/>
        <v>1522.4213852877572</v>
      </c>
      <c r="M1869" s="31">
        <f t="shared" si="1197"/>
        <v>9134.5283117265426</v>
      </c>
      <c r="N1869" s="31">
        <f t="shared" si="1198"/>
        <v>0.81674967021875389</v>
      </c>
      <c r="O1869" s="32">
        <f t="shared" si="1199"/>
        <v>4.9004980213125231</v>
      </c>
      <c r="P1869" s="33">
        <f t="shared" si="1200"/>
        <v>0.65747074549961015</v>
      </c>
      <c r="Q1869" s="31">
        <f t="shared" si="1201"/>
        <v>4.7040996719326396</v>
      </c>
      <c r="R1869" s="31">
        <f t="shared" si="1202"/>
        <v>0.12821705009005244</v>
      </c>
      <c r="S1869" s="31">
        <f t="shared" si="1203"/>
        <v>0.19639834937988376</v>
      </c>
      <c r="T1869" s="31">
        <f t="shared" si="1204"/>
        <v>2.5004324597442892E-2</v>
      </c>
      <c r="U1869" s="31">
        <f t="shared" si="1205"/>
        <v>6.0575500316485259E-3</v>
      </c>
      <c r="V1869" s="47">
        <f t="shared" si="1218"/>
        <v>6.5108753437825471E-4</v>
      </c>
      <c r="W1869" s="31">
        <f t="shared" si="1206"/>
        <v>0.19501559722268813</v>
      </c>
      <c r="X1869" s="34">
        <f>(S1869*H1869*'Propiedades físicas'!$F$5*60*24*365)/(1000000)</f>
        <v>56660.467611437656</v>
      </c>
      <c r="Y1869" s="34">
        <f>(U1869*H1869*'Propiedades físicas'!$F$7*60*24*365)/(1000000)</f>
        <v>546.52589908349466</v>
      </c>
      <c r="Z1869" s="31">
        <f t="shared" si="1219"/>
        <v>1225.5254696112734</v>
      </c>
      <c r="AA1869" s="31">
        <f t="shared" si="1220"/>
        <v>8768.4417884824397</v>
      </c>
      <c r="AB1869" s="31">
        <f t="shared" si="1220"/>
        <v>238.99658136785774</v>
      </c>
      <c r="AC1869" s="31">
        <f t="shared" si="1220"/>
        <v>366.08652324410332</v>
      </c>
      <c r="AD1869" s="31">
        <f t="shared" si="1220"/>
        <v>46.608061049633548</v>
      </c>
      <c r="AE1869" s="31">
        <f t="shared" si="1221"/>
        <v>11.291273258992852</v>
      </c>
      <c r="AF1869" s="31">
        <f t="shared" si="1222"/>
        <v>10656.949697014299</v>
      </c>
      <c r="AG1869" s="31">
        <f t="shared" si="1223"/>
        <v>0.11499777182533032</v>
      </c>
      <c r="AH1869" s="31">
        <f t="shared" si="1224"/>
        <v>0.82279095217452769</v>
      </c>
      <c r="AI1869" s="31">
        <f t="shared" si="1224"/>
        <v>2.2426359151795205E-2</v>
      </c>
      <c r="AJ1869" s="31">
        <f t="shared" si="1224"/>
        <v>3.4351904968329523E-2</v>
      </c>
      <c r="AK1869" s="31">
        <f t="shared" si="1224"/>
        <v>4.3734898235178385E-3</v>
      </c>
      <c r="AL1869" s="31">
        <f t="shared" si="1225"/>
        <v>1.0595220564995505E-3</v>
      </c>
      <c r="AM1869" s="31">
        <f t="shared" si="1226"/>
        <v>1.0000000000000002</v>
      </c>
      <c r="AN1869" s="31">
        <f>(Z1869*'Propiedades físicas'!$F$4)/1000</f>
        <v>1077.7025874667615</v>
      </c>
      <c r="AO1869" s="31">
        <f>(AA1869*'Propiedades físicas'!$F$6)/1000</f>
        <v>280.94087490297738</v>
      </c>
      <c r="AP1869" s="31">
        <f>(AB1869*'Propiedades físicas'!$F$9)/1000</f>
        <v>147.44894087489982</v>
      </c>
      <c r="AQ1869" s="31">
        <f>(AC1869*'Propiedades físicas'!$F$5)/1000</f>
        <v>107.80149849969111</v>
      </c>
      <c r="AR1869" s="31">
        <f>(AD1869*'Propiedades físicas'!$F$8)/1000</f>
        <v>16.523489803316078</v>
      </c>
      <c r="AS1869" s="31">
        <f>(AE1869*'Propiedades físicas'!$F$7)/1000</f>
        <v>1.0398133544206518</v>
      </c>
      <c r="AT1869" s="31">
        <f t="shared" si="1227"/>
        <v>1631.4572049020667</v>
      </c>
      <c r="AU1869" s="31">
        <f t="shared" si="1228"/>
        <v>0.66057668213948284</v>
      </c>
      <c r="AV1869" s="31">
        <f t="shared" si="1231"/>
        <v>0.17220241760484409</v>
      </c>
      <c r="AW1869" s="31">
        <f t="shared" si="1231"/>
        <v>9.0378675230865707E-2</v>
      </c>
      <c r="AX1869" s="31">
        <f t="shared" si="1231"/>
        <v>6.6076816588126336E-2</v>
      </c>
      <c r="AY1869" s="31">
        <f t="shared" si="1231"/>
        <v>1.0128055920601333E-2</v>
      </c>
      <c r="AZ1869" s="31">
        <f t="shared" si="1232"/>
        <v>6.3735251607967855E-4</v>
      </c>
      <c r="BA1869" s="31">
        <f t="shared" si="1229"/>
        <v>1</v>
      </c>
      <c r="BB1869" s="34">
        <f>AU1869*'Propiedades físicas'!$C$4+'Diseño reactor'!AV1869*'Propiedades físicas'!$C$5+'Diseño reactor'!AW1869*'Propiedades físicas'!$C$8+'Diseño reactor'!AX1869*'Propiedades físicas'!$C$9+'Diseño reactor'!AY1869*'Propiedades físicas'!$C$7+'Diseño reactor'!AZ1869*'Propiedades físicas'!$C$6</f>
        <v>875.4345729056713</v>
      </c>
      <c r="BC1869" s="45">
        <f>AU1869*'Propiedades físicas'!$L$4+'Diseño reactor'!AV1869*'Propiedades físicas'!$L$5+'Diseño reactor'!AW1869*'Propiedades físicas'!$L$8+AX1869*'Propiedades físicas'!$L$9+'Diseño reactor'!AY1869*'Propiedades físicas'!$L$7+'Diseño reactor'!AZ1869*'Propiedades físicas'!$L$6</f>
        <v>2.0977974119459861</v>
      </c>
      <c r="BD1869" s="29">
        <f t="shared" si="1208"/>
        <v>1.7346069080136877</v>
      </c>
      <c r="BE1869" s="58">
        <f t="shared" si="1209"/>
        <v>41.551832460796128</v>
      </c>
      <c r="BF1869" s="30">
        <f>AU1869*'Propiedades físicas'!$I$4+'Diseño reactor'!AV1869*'Propiedades físicas'!$I$5+'Diseño reactor'!AW1869*'Propiedades físicas'!$I$8+'Diseño reactor'!AX1869*'Propiedades físicas'!$I$9+'Diseño reactor'!AY1869*'Propiedades físicas'!$I$7+'Diseño reactor'!AZ1869*'Propiedades físicas'!$I$6</f>
        <v>1.9947574327063063E-2</v>
      </c>
      <c r="BG1869" s="24">
        <f>AU1869*'Propiedades físicas'!$O$4+'Diseño reactor'!AV1869*'Propiedades físicas'!$O$5+'Diseño reactor'!AW1869*'Propiedades físicas'!$O$8+'Diseño reactor'!AX1869*'Propiedades físicas'!$O$9+'Diseño reactor'!AY1869*'Propiedades físicas'!$O$7+'Diseño reactor'!AZ1869*'Propiedades físicas'!$O$6</f>
        <v>0.15349928268189353</v>
      </c>
      <c r="BH1869" s="54">
        <f t="shared" si="1210"/>
        <v>41204.799138670045</v>
      </c>
      <c r="BI1869" s="34">
        <f t="shared" si="1230"/>
        <v>272.61345503896064</v>
      </c>
      <c r="BJ1869" s="27">
        <f t="shared" si="1211"/>
        <v>4795.9279805341921</v>
      </c>
      <c r="BK1869" s="34">
        <f t="shared" si="1212"/>
        <v>566.28577292770819</v>
      </c>
      <c r="BL1869" s="27">
        <f t="shared" si="1213"/>
        <v>105.59094351408034</v>
      </c>
      <c r="BM1869" s="34">
        <f t="shared" si="1214"/>
        <v>1.1054421768707483</v>
      </c>
      <c r="BN1869" s="45">
        <f t="shared" si="1215"/>
        <v>1987.6212356567173</v>
      </c>
      <c r="BO1869" s="45">
        <f t="shared" si="1216"/>
        <v>105.65342721886643</v>
      </c>
      <c r="BP1869" s="66">
        <f t="shared" si="1217"/>
        <v>6.6881219933717171</v>
      </c>
    </row>
    <row r="1870" spans="8:68">
      <c r="H1870" s="68">
        <v>1865</v>
      </c>
      <c r="I1870" s="31">
        <f>('Propiedades físicas'!$C$10*'Diseño reactor'!H1870)/1000</f>
        <v>1632.332450183666</v>
      </c>
      <c r="J1870" s="31">
        <f t="shared" si="1195"/>
        <v>0.27935485810423727</v>
      </c>
      <c r="K1870" s="31">
        <f>(I1870*1000)/'Propiedades físicas'!$F$10</f>
        <v>10662.666944705832</v>
      </c>
      <c r="L1870" s="31">
        <f t="shared" si="1196"/>
        <v>1523.2381349579759</v>
      </c>
      <c r="M1870" s="31">
        <f t="shared" si="1197"/>
        <v>9139.4288097478548</v>
      </c>
      <c r="N1870" s="31">
        <f t="shared" si="1198"/>
        <v>0.81674967021875389</v>
      </c>
      <c r="O1870" s="32">
        <f t="shared" si="1199"/>
        <v>4.9004980213125231</v>
      </c>
      <c r="P1870" s="33">
        <f t="shared" si="1200"/>
        <v>0.65753950177769938</v>
      </c>
      <c r="Q1870" s="31">
        <f t="shared" si="1201"/>
        <v>4.7042030807572708</v>
      </c>
      <c r="R1870" s="31">
        <f t="shared" si="1202"/>
        <v>0.12817510511713553</v>
      </c>
      <c r="S1870" s="31">
        <f t="shared" si="1203"/>
        <v>0.19629494055525248</v>
      </c>
      <c r="T1870" s="31">
        <f t="shared" si="1204"/>
        <v>2.498535453363987E-2</v>
      </c>
      <c r="U1870" s="31">
        <f t="shared" si="1205"/>
        <v>6.0497087902790696E-3</v>
      </c>
      <c r="V1870" s="47">
        <f t="shared" si="1218"/>
        <v>6.5115562311966345E-4</v>
      </c>
      <c r="W1870" s="31">
        <f t="shared" si="1206"/>
        <v>0.19493141441785028</v>
      </c>
      <c r="X1870" s="34">
        <f>(S1870*H1870*'Propiedades físicas'!$F$5*60*24*365)/(1000000)</f>
        <v>56661.015647358559</v>
      </c>
      <c r="Y1870" s="34">
        <f>(U1870*H1870*'Propiedades físicas'!$F$7*60*24*365)/(1000000)</f>
        <v>546.11126556139277</v>
      </c>
      <c r="Z1870" s="31">
        <f t="shared" si="1219"/>
        <v>1226.3111708154092</v>
      </c>
      <c r="AA1870" s="31">
        <f t="shared" si="1220"/>
        <v>8773.3387456123091</v>
      </c>
      <c r="AB1870" s="31">
        <f t="shared" si="1220"/>
        <v>239.04657104345776</v>
      </c>
      <c r="AC1870" s="31">
        <f t="shared" si="1220"/>
        <v>366.0900641355459</v>
      </c>
      <c r="AD1870" s="31">
        <f t="shared" si="1220"/>
        <v>46.597686205238354</v>
      </c>
      <c r="AE1870" s="31">
        <f t="shared" si="1221"/>
        <v>11.282706893870465</v>
      </c>
      <c r="AF1870" s="31">
        <f t="shared" si="1222"/>
        <v>10662.666944705832</v>
      </c>
      <c r="AG1870" s="31">
        <f t="shared" si="1223"/>
        <v>0.11500979794030708</v>
      </c>
      <c r="AH1870" s="31">
        <f t="shared" si="1224"/>
        <v>0.82280903934342597</v>
      </c>
      <c r="AI1870" s="31">
        <f t="shared" si="1224"/>
        <v>2.2419022584415228E-2</v>
      </c>
      <c r="AJ1870" s="31">
        <f t="shared" si="1224"/>
        <v>3.4333817799431024E-2</v>
      </c>
      <c r="AK1870" s="31">
        <f t="shared" si="1224"/>
        <v>4.3701717822457898E-3</v>
      </c>
      <c r="AL1870" s="31">
        <f t="shared" si="1225"/>
        <v>1.0581505501747377E-3</v>
      </c>
      <c r="AM1870" s="31">
        <f t="shared" si="1226"/>
        <v>0.99999999999999978</v>
      </c>
      <c r="AN1870" s="31">
        <f>(Z1870*'Propiedades físicas'!$F$4)/1000</f>
        <v>1078.3935173916548</v>
      </c>
      <c r="AO1870" s="31">
        <f>(AA1870*'Propiedades físicas'!$F$6)/1000</f>
        <v>281.09777340941838</v>
      </c>
      <c r="AP1870" s="31">
        <f>(AB1870*'Propiedades físicas'!$F$9)/1000</f>
        <v>147.47978200526126</v>
      </c>
      <c r="AQ1870" s="31">
        <f>(AC1870*'Propiedades físicas'!$F$5)/1000</f>
        <v>107.80254118599422</v>
      </c>
      <c r="AR1870" s="31">
        <f>(AD1870*'Propiedades físicas'!$F$8)/1000</f>
        <v>16.519811713481097</v>
      </c>
      <c r="AS1870" s="31">
        <f>(AE1870*'Propiedades físicas'!$F$7)/1000</f>
        <v>1.0390244778565312</v>
      </c>
      <c r="AT1870" s="31">
        <f t="shared" si="1227"/>
        <v>1632.3324501836664</v>
      </c>
      <c r="AU1870" s="31">
        <f t="shared" si="1228"/>
        <v>0.66064576322691881</v>
      </c>
      <c r="AV1870" s="31">
        <f t="shared" si="1231"/>
        <v>0.17220620307939713</v>
      </c>
      <c r="AW1870" s="31">
        <f t="shared" si="1231"/>
        <v>9.0349108717814902E-2</v>
      </c>
      <c r="AX1870" s="31">
        <f t="shared" si="1231"/>
        <v>6.6042025430459658E-2</v>
      </c>
      <c r="AY1870" s="31">
        <f t="shared" si="1231"/>
        <v>1.0120372055105763E-2</v>
      </c>
      <c r="AZ1870" s="31">
        <f t="shared" si="1232"/>
        <v>6.3652749030359743E-4</v>
      </c>
      <c r="BA1870" s="31">
        <f t="shared" si="1229"/>
        <v>0.99999999999999989</v>
      </c>
      <c r="BB1870" s="34">
        <f>AU1870*'Propiedades físicas'!$C$4+'Diseño reactor'!AV1870*'Propiedades físicas'!$C$5+'Diseño reactor'!AW1870*'Propiedades físicas'!$C$8+'Diseño reactor'!AX1870*'Propiedades físicas'!$C$9+'Diseño reactor'!AY1870*'Propiedades físicas'!$C$7+'Diseño reactor'!AZ1870*'Propiedades físicas'!$C$6</f>
        <v>875.43430766203585</v>
      </c>
      <c r="BC1870" s="45">
        <f>AU1870*'Propiedades físicas'!$L$4+'Diseño reactor'!AV1870*'Propiedades físicas'!$L$5+'Diseño reactor'!AW1870*'Propiedades físicas'!$L$8+AX1870*'Propiedades físicas'!$L$9+'Diseño reactor'!AY1870*'Propiedades físicas'!$L$7+'Diseño reactor'!AZ1870*'Propiedades físicas'!$L$6</f>
        <v>2.0978474101058144</v>
      </c>
      <c r="BD1870" s="29">
        <f t="shared" si="1208"/>
        <v>1.7338173286420615</v>
      </c>
      <c r="BE1870" s="58">
        <f t="shared" si="1209"/>
        <v>41.55097723355258</v>
      </c>
      <c r="BF1870" s="30">
        <f>AU1870*'Propiedades físicas'!$I$4+'Diseño reactor'!AV1870*'Propiedades físicas'!$I$5+'Diseño reactor'!AW1870*'Propiedades físicas'!$I$8+'Diseño reactor'!AX1870*'Propiedades físicas'!$I$9+'Diseño reactor'!AY1870*'Propiedades físicas'!$I$7+'Diseño reactor'!AZ1870*'Propiedades físicas'!$I$6</f>
        <v>1.9947693660492843E-2</v>
      </c>
      <c r="BG1870" s="24">
        <f>AU1870*'Propiedades físicas'!$O$4+'Diseño reactor'!AV1870*'Propiedades físicas'!$O$5+'Diseño reactor'!AW1870*'Propiedades físicas'!$O$8+'Diseño reactor'!AX1870*'Propiedades físicas'!$O$9+'Diseño reactor'!AY1870*'Propiedades físicas'!$O$7+'Diseño reactor'!AZ1870*'Propiedades físicas'!$O$6</f>
        <v>0.15350167137540882</v>
      </c>
      <c r="BH1870" s="54">
        <f t="shared" si="1210"/>
        <v>41204.540154128037</v>
      </c>
      <c r="BI1870" s="34">
        <f t="shared" si="1230"/>
        <v>272.61734095980057</v>
      </c>
      <c r="BJ1870" s="27">
        <f t="shared" si="1211"/>
        <v>4795.9306719829065</v>
      </c>
      <c r="BK1870" s="34">
        <f t="shared" si="1212"/>
        <v>566.29490303843352</v>
      </c>
      <c r="BL1870" s="27">
        <f t="shared" si="1213"/>
        <v>105.59126094730992</v>
      </c>
      <c r="BM1870" s="34">
        <f t="shared" si="1214"/>
        <v>1.1054421768707483</v>
      </c>
      <c r="BN1870" s="45">
        <f t="shared" si="1215"/>
        <v>1988.8102883586171</v>
      </c>
      <c r="BO1870" s="45">
        <f t="shared" si="1216"/>
        <v>105.66377468115921</v>
      </c>
      <c r="BP1870" s="66">
        <f t="shared" si="1217"/>
        <v>6.6881199669703761</v>
      </c>
    </row>
    <row r="1871" spans="8:68">
      <c r="H1871" s="68">
        <v>1866</v>
      </c>
      <c r="I1871" s="31">
        <f>('Propiedades físicas'!$C$10*'Diseño reactor'!H1871)/1000</f>
        <v>1633.2076954652657</v>
      </c>
      <c r="J1871" s="31">
        <f t="shared" si="1195"/>
        <v>0.27920515024887599</v>
      </c>
      <c r="K1871" s="31">
        <f>(I1871*1000)/'Propiedades físicas'!$F$10</f>
        <v>10668.384192397363</v>
      </c>
      <c r="L1871" s="31">
        <f t="shared" si="1196"/>
        <v>1524.0548846281947</v>
      </c>
      <c r="M1871" s="31">
        <f t="shared" si="1197"/>
        <v>9144.3293077691687</v>
      </c>
      <c r="N1871" s="31">
        <f t="shared" si="1198"/>
        <v>0.81674967021875389</v>
      </c>
      <c r="O1871" s="32">
        <f t="shared" si="1199"/>
        <v>4.9004980213125231</v>
      </c>
      <c r="P1871" s="33">
        <f t="shared" si="1200"/>
        <v>0.65760819872105924</v>
      </c>
      <c r="Q1871" s="31">
        <f t="shared" si="1201"/>
        <v>4.7043063820208584</v>
      </c>
      <c r="R1871" s="31">
        <f t="shared" si="1202"/>
        <v>0.12813318478033561</v>
      </c>
      <c r="S1871" s="31">
        <f t="shared" si="1203"/>
        <v>0.19619163929166461</v>
      </c>
      <c r="T1871" s="31">
        <f t="shared" si="1204"/>
        <v>2.4966405640748063E-2</v>
      </c>
      <c r="U1871" s="31">
        <f t="shared" si="1205"/>
        <v>6.0418810766109639E-3</v>
      </c>
      <c r="V1871" s="47">
        <f t="shared" si="1218"/>
        <v>6.5122365310240824E-4</v>
      </c>
      <c r="W1871" s="31">
        <f t="shared" si="1206"/>
        <v>0.19484730426039967</v>
      </c>
      <c r="X1871" s="34">
        <f>(S1871*H1871*'Propiedades físicas'!$F$5*60*24*365)/(1000000)</f>
        <v>56661.562737808454</v>
      </c>
      <c r="Y1871" s="34">
        <f>(U1871*H1871*'Propiedades físicas'!$F$7*60*24*365)/(1000000)</f>
        <v>545.69709477729612</v>
      </c>
      <c r="Z1871" s="31">
        <f t="shared" si="1219"/>
        <v>1227.0968988134966</v>
      </c>
      <c r="AA1871" s="31">
        <f t="shared" si="1220"/>
        <v>8778.2357088509216</v>
      </c>
      <c r="AB1871" s="31">
        <f t="shared" si="1220"/>
        <v>239.09652280010624</v>
      </c>
      <c r="AC1871" s="31">
        <f t="shared" si="1220"/>
        <v>366.09359891824619</v>
      </c>
      <c r="AD1871" s="31">
        <f t="shared" si="1220"/>
        <v>46.587312925635885</v>
      </c>
      <c r="AE1871" s="31">
        <f t="shared" si="1221"/>
        <v>11.274150088956059</v>
      </c>
      <c r="AF1871" s="31">
        <f t="shared" si="1222"/>
        <v>10668.384192397363</v>
      </c>
      <c r="AG1871" s="31">
        <f t="shared" si="1223"/>
        <v>0.11502181367708576</v>
      </c>
      <c r="AH1871" s="31">
        <f t="shared" si="1224"/>
        <v>0.82282710769889378</v>
      </c>
      <c r="AI1871" s="31">
        <f t="shared" si="1224"/>
        <v>2.2411690326122131E-2</v>
      </c>
      <c r="AJ1871" s="31">
        <f t="shared" si="1224"/>
        <v>3.4315749443963255E-2</v>
      </c>
      <c r="AK1871" s="31">
        <f t="shared" si="1224"/>
        <v>4.3668574439637746E-3</v>
      </c>
      <c r="AL1871" s="31">
        <f t="shared" si="1225"/>
        <v>1.0567814099711917E-3</v>
      </c>
      <c r="AM1871" s="31">
        <f t="shared" si="1226"/>
        <v>0.99999999999999989</v>
      </c>
      <c r="AN1871" s="31">
        <f>(Z1871*'Propiedades físicas'!$F$4)/1000</f>
        <v>1079.0844708786128</v>
      </c>
      <c r="AO1871" s="31">
        <f>(AA1871*'Propiedades físicas'!$F$6)/1000</f>
        <v>281.25467211158355</v>
      </c>
      <c r="AP1871" s="31">
        <f>(AB1871*'Propiedades físicas'!$F$9)/1000</f>
        <v>147.51059974152554</v>
      </c>
      <c r="AQ1871" s="31">
        <f>(AC1871*'Propiedades físicas'!$F$5)/1000</f>
        <v>107.80358207345597</v>
      </c>
      <c r="AR1871" s="31">
        <f>(AD1871*'Propiedades físicas'!$F$8)/1000</f>
        <v>16.516134178396428</v>
      </c>
      <c r="AS1871" s="31">
        <f>(AE1871*'Propiedades físicas'!$F$7)/1000</f>
        <v>1.0382364816919636</v>
      </c>
      <c r="AT1871" s="31">
        <f t="shared" si="1227"/>
        <v>1633.2076954652662</v>
      </c>
      <c r="AU1871" s="31">
        <f t="shared" si="1228"/>
        <v>0.66071478469932421</v>
      </c>
      <c r="AV1871" s="31">
        <f t="shared" si="1231"/>
        <v>0.17220998461647591</v>
      </c>
      <c r="AW1871" s="31">
        <f t="shared" si="1231"/>
        <v>9.0319559570470248E-2</v>
      </c>
      <c r="AX1871" s="31">
        <f t="shared" si="1231"/>
        <v>6.6007270460934866E-2</v>
      </c>
      <c r="AY1871" s="31">
        <f t="shared" si="1231"/>
        <v>1.0112696764933704E-2</v>
      </c>
      <c r="AZ1871" s="31">
        <f t="shared" si="1232"/>
        <v>6.3570388786111617E-4</v>
      </c>
      <c r="BA1871" s="31">
        <f t="shared" si="1229"/>
        <v>1</v>
      </c>
      <c r="BB1871" s="34">
        <f>AU1871*'Propiedades físicas'!$C$4+'Diseño reactor'!AV1871*'Propiedades físicas'!$C$5+'Diseño reactor'!AW1871*'Propiedades físicas'!$C$8+'Diseño reactor'!AX1871*'Propiedades físicas'!$C$9+'Diseño reactor'!AY1871*'Propiedades físicas'!$C$7+'Diseño reactor'!AZ1871*'Propiedades físicas'!$C$6</f>
        <v>875.43404285102451</v>
      </c>
      <c r="BC1871" s="45">
        <f>AU1871*'Propiedades físicas'!$L$4+'Diseño reactor'!AV1871*'Propiedades físicas'!$L$5+'Diseño reactor'!AW1871*'Propiedades físicas'!$L$8+AX1871*'Propiedades físicas'!$L$9+'Diseño reactor'!AY1871*'Propiedades físicas'!$L$7+'Diseño reactor'!AZ1871*'Propiedades físicas'!$L$6</f>
        <v>2.0978973631993267</v>
      </c>
      <c r="BD1871" s="29">
        <f t="shared" si="1208"/>
        <v>1.7330284689711766</v>
      </c>
      <c r="BE1871" s="58">
        <f t="shared" si="1209"/>
        <v>41.550122799020315</v>
      </c>
      <c r="BF1871" s="30">
        <f>AU1871*'Propiedades físicas'!$I$4+'Diseño reactor'!AV1871*'Propiedades físicas'!$I$5+'Diseño reactor'!AW1871*'Propiedades físicas'!$I$8+'Diseño reactor'!AX1871*'Propiedades físicas'!$I$9+'Diseño reactor'!AY1871*'Propiedades físicas'!$I$7+'Diseño reactor'!AZ1871*'Propiedades físicas'!$I$6</f>
        <v>1.9947812789915115E-2</v>
      </c>
      <c r="BG1871" s="24">
        <f>AU1871*'Propiedades físicas'!$O$4+'Diseño reactor'!AV1871*'Propiedades físicas'!$O$5+'Diseño reactor'!AW1871*'Propiedades físicas'!$O$8+'Diseño reactor'!AX1871*'Propiedades físicas'!$O$9+'Diseño reactor'!AY1871*'Propiedades físicas'!$O$7+'Diseño reactor'!AZ1871*'Propiedades físicas'!$O$6</f>
        <v>0.1535040580359355</v>
      </c>
      <c r="BH1871" s="54">
        <f t="shared" si="1210"/>
        <v>41204.281614445812</v>
      </c>
      <c r="BI1871" s="34">
        <f t="shared" si="1230"/>
        <v>272.62122180353009</v>
      </c>
      <c r="BJ1871" s="27">
        <f t="shared" si="1211"/>
        <v>4795.9333677293143</v>
      </c>
      <c r="BK1871" s="34">
        <f t="shared" si="1212"/>
        <v>566.30402616646177</v>
      </c>
      <c r="BL1871" s="27">
        <f t="shared" si="1213"/>
        <v>105.5915781294495</v>
      </c>
      <c r="BM1871" s="34">
        <f t="shared" si="1214"/>
        <v>1.1054421768707483</v>
      </c>
      <c r="BN1871" s="45">
        <f t="shared" si="1215"/>
        <v>1989.9993700176724</v>
      </c>
      <c r="BO1871" s="45">
        <f t="shared" si="1216"/>
        <v>105.67411321544024</v>
      </c>
      <c r="BP1871" s="66">
        <f t="shared" si="1217"/>
        <v>6.6881179438741869</v>
      </c>
    </row>
    <row r="1872" spans="8:68">
      <c r="H1872" s="68">
        <v>1867</v>
      </c>
      <c r="I1872" s="31">
        <f>('Propiedades físicas'!$C$10*'Diseño reactor'!H1872)/1000</f>
        <v>1634.0829407468657</v>
      </c>
      <c r="J1872" s="31">
        <f t="shared" si="1195"/>
        <v>0.27905560276615027</v>
      </c>
      <c r="K1872" s="31">
        <f>(I1872*1000)/'Propiedades físicas'!$F$10</f>
        <v>10674.101440088894</v>
      </c>
      <c r="L1872" s="31">
        <f t="shared" si="1196"/>
        <v>1524.8716342984135</v>
      </c>
      <c r="M1872" s="31">
        <f t="shared" si="1197"/>
        <v>9149.2298057904809</v>
      </c>
      <c r="N1872" s="31">
        <f t="shared" si="1198"/>
        <v>0.81674967021875389</v>
      </c>
      <c r="O1872" s="32">
        <f t="shared" si="1199"/>
        <v>4.9004980213125231</v>
      </c>
      <c r="P1872" s="33">
        <f t="shared" si="1200"/>
        <v>0.65767683640646279</v>
      </c>
      <c r="Q1872" s="31">
        <f t="shared" si="1201"/>
        <v>4.7044095758891853</v>
      </c>
      <c r="R1872" s="31">
        <f t="shared" si="1202"/>
        <v>0.12809128906272857</v>
      </c>
      <c r="S1872" s="31">
        <f t="shared" si="1203"/>
        <v>0.19608844542333803</v>
      </c>
      <c r="T1872" s="31">
        <f t="shared" si="1204"/>
        <v>2.4947477888078252E-2</v>
      </c>
      <c r="U1872" s="31">
        <f t="shared" si="1205"/>
        <v>6.0340668614843173E-3</v>
      </c>
      <c r="V1872" s="47">
        <f t="shared" si="1218"/>
        <v>6.5129162440251658E-4</v>
      </c>
      <c r="W1872" s="31">
        <f t="shared" si="1206"/>
        <v>0.19476326665633781</v>
      </c>
      <c r="X1872" s="34">
        <f>(S1872*H1872*'Propiedades físicas'!$F$5*60*24*365)/(1000000)</f>
        <v>56662.108884825386</v>
      </c>
      <c r="Y1872" s="34">
        <f>(U1872*H1872*'Propiedades físicas'!$F$7*60*24*365)/(1000000)</f>
        <v>545.28338606042246</v>
      </c>
      <c r="Z1872" s="31">
        <f t="shared" si="1219"/>
        <v>1227.8826535708661</v>
      </c>
      <c r="AA1872" s="31">
        <f t="shared" si="1220"/>
        <v>8783.1326781851094</v>
      </c>
      <c r="AB1872" s="31">
        <f t="shared" si="1220"/>
        <v>239.14643668011425</v>
      </c>
      <c r="AC1872" s="31">
        <f t="shared" si="1220"/>
        <v>366.09712760537212</v>
      </c>
      <c r="AD1872" s="31">
        <f t="shared" si="1220"/>
        <v>46.576941217042098</v>
      </c>
      <c r="AE1872" s="31">
        <f t="shared" si="1221"/>
        <v>11.26560283039122</v>
      </c>
      <c r="AF1872" s="31">
        <f t="shared" si="1222"/>
        <v>10674.101440088896</v>
      </c>
      <c r="AG1872" s="31">
        <f t="shared" si="1223"/>
        <v>0.11503381904909458</v>
      </c>
      <c r="AH1872" s="31">
        <f t="shared" si="1224"/>
        <v>0.82284515726992769</v>
      </c>
      <c r="AI1872" s="31">
        <f t="shared" si="1224"/>
        <v>2.2404362373955721E-2</v>
      </c>
      <c r="AJ1872" s="31">
        <f t="shared" si="1224"/>
        <v>3.4297699872929369E-2</v>
      </c>
      <c r="AK1872" s="31">
        <f t="shared" si="1224"/>
        <v>4.3635468033039601E-3</v>
      </c>
      <c r="AL1872" s="31">
        <f t="shared" si="1225"/>
        <v>1.0554146307885752E-3</v>
      </c>
      <c r="AM1872" s="31">
        <f t="shared" si="1226"/>
        <v>1</v>
      </c>
      <c r="AN1872" s="31">
        <f>(Z1872*'Propiedades físicas'!$F$4)/1000</f>
        <v>1079.7754478971481</v>
      </c>
      <c r="AO1872" s="31">
        <f>(AA1872*'Propiedades físicas'!$F$6)/1000</f>
        <v>281.41157100905087</v>
      </c>
      <c r="AP1872" s="31">
        <f>(AB1872*'Propiedades físicas'!$F$9)/1000</f>
        <v>147.54139410979647</v>
      </c>
      <c r="AQ1872" s="31">
        <f>(AC1872*'Propiedades físicas'!$F$5)/1000</f>
        <v>107.80462116595395</v>
      </c>
      <c r="AR1872" s="31">
        <f>(AD1872*'Propiedades físicas'!$F$8)/1000</f>
        <v>16.512457200265757</v>
      </c>
      <c r="AS1872" s="31">
        <f>(AE1872*'Propiedades físicas'!$F$7)/1000</f>
        <v>1.0374493646507277</v>
      </c>
      <c r="AT1872" s="31">
        <f t="shared" si="1227"/>
        <v>1634.0829407468659</v>
      </c>
      <c r="AU1872" s="31">
        <f t="shared" si="1228"/>
        <v>0.66078374663383443</v>
      </c>
      <c r="AV1872" s="31">
        <f t="shared" si="1231"/>
        <v>0.17221376222214907</v>
      </c>
      <c r="AW1872" s="31">
        <f t="shared" si="1231"/>
        <v>9.0290027776902149E-2</v>
      </c>
      <c r="AX1872" s="31">
        <f t="shared" si="1231"/>
        <v>6.5972551623775771E-2</v>
      </c>
      <c r="AY1872" s="31">
        <f t="shared" si="1231"/>
        <v>1.0105030037654426E-2</v>
      </c>
      <c r="AZ1872" s="31">
        <f t="shared" si="1232"/>
        <v>6.3488170568414123E-4</v>
      </c>
      <c r="BA1872" s="31">
        <f t="shared" si="1229"/>
        <v>1</v>
      </c>
      <c r="BB1872" s="34">
        <f>AU1872*'Propiedades físicas'!$C$4+'Diseño reactor'!AV1872*'Propiedades físicas'!$C$5+'Diseño reactor'!AW1872*'Propiedades físicas'!$C$8+'Diseño reactor'!AX1872*'Propiedades físicas'!$C$9+'Diseño reactor'!AY1872*'Propiedades físicas'!$C$7+'Diseño reactor'!AZ1872*'Propiedades físicas'!$C$6</f>
        <v>875.43377847175509</v>
      </c>
      <c r="BC1872" s="45">
        <f>AU1872*'Propiedades físicas'!$L$4+'Diseño reactor'!AV1872*'Propiedades físicas'!$L$5+'Diseño reactor'!AW1872*'Propiedades físicas'!$L$8+AX1872*'Propiedades físicas'!$L$9+'Diseño reactor'!AY1872*'Propiedades físicas'!$L$7+'Diseño reactor'!AZ1872*'Propiedades físicas'!$L$6</f>
        <v>2.0979472712869156</v>
      </c>
      <c r="BD1872" s="29">
        <f t="shared" si="1208"/>
        <v>1.7322403280163301</v>
      </c>
      <c r="BE1872" s="58">
        <f t="shared" si="1209"/>
        <v>41.54926915609358</v>
      </c>
      <c r="BF1872" s="30">
        <f>AU1872*'Propiedades físicas'!$I$4+'Diseño reactor'!AV1872*'Propiedades físicas'!$I$5+'Diseño reactor'!AW1872*'Propiedades físicas'!$I$8+'Diseño reactor'!AX1872*'Propiedades físicas'!$I$9+'Diseño reactor'!AY1872*'Propiedades físicas'!$I$7+'Diseño reactor'!AZ1872*'Propiedades físicas'!$I$6</f>
        <v>1.9947931715742096E-2</v>
      </c>
      <c r="BG1872" s="24">
        <f>AU1872*'Propiedades físicas'!$O$4+'Diseño reactor'!AV1872*'Propiedades físicas'!$O$5+'Diseño reactor'!AW1872*'Propiedades físicas'!$O$8+'Diseño reactor'!AX1872*'Propiedades físicas'!$O$9+'Diseño reactor'!AY1872*'Propiedades físicas'!$O$7+'Diseño reactor'!AZ1872*'Propiedades físicas'!$O$6</f>
        <v>0.15350644266600019</v>
      </c>
      <c r="BH1872" s="54">
        <f t="shared" si="1210"/>
        <v>41204.023518714486</v>
      </c>
      <c r="BI1872" s="34">
        <f t="shared" si="1230"/>
        <v>272.6250975792305</v>
      </c>
      <c r="BJ1872" s="27">
        <f t="shared" si="1211"/>
        <v>4795.9360677580617</v>
      </c>
      <c r="BK1872" s="34">
        <f t="shared" si="1212"/>
        <v>566.31314231931174</v>
      </c>
      <c r="BL1872" s="27">
        <f t="shared" si="1213"/>
        <v>105.5918950607799</v>
      </c>
      <c r="BM1872" s="34">
        <f t="shared" si="1214"/>
        <v>1.1054421768707483</v>
      </c>
      <c r="BN1872" s="45">
        <f t="shared" si="1215"/>
        <v>1991.1884805951884</v>
      </c>
      <c r="BO1872" s="45">
        <f t="shared" si="1216"/>
        <v>105.68444283325893</v>
      </c>
      <c r="BP1872" s="66">
        <f t="shared" si="1217"/>
        <v>6.6881159240764072</v>
      </c>
    </row>
    <row r="1873" spans="8:68">
      <c r="H1873" s="68">
        <v>1868</v>
      </c>
      <c r="I1873" s="31">
        <f>('Propiedades físicas'!$C$10*'Diseño reactor'!H1873)/1000</f>
        <v>1634.9581860284657</v>
      </c>
      <c r="J1873" s="31">
        <f t="shared" si="1195"/>
        <v>0.27890621539850241</v>
      </c>
      <c r="K1873" s="31">
        <f>(I1873*1000)/'Propiedades físicas'!$F$10</f>
        <v>10679.818687780426</v>
      </c>
      <c r="L1873" s="31">
        <f t="shared" si="1196"/>
        <v>1525.688383968632</v>
      </c>
      <c r="M1873" s="31">
        <f t="shared" si="1197"/>
        <v>9154.1303038117931</v>
      </c>
      <c r="N1873" s="31">
        <f t="shared" si="1198"/>
        <v>0.81674967021875378</v>
      </c>
      <c r="O1873" s="32">
        <f t="shared" si="1199"/>
        <v>4.9004980213125231</v>
      </c>
      <c r="P1873" s="33">
        <f t="shared" si="1200"/>
        <v>0.65774541491055061</v>
      </c>
      <c r="Q1873" s="31">
        <f t="shared" si="1201"/>
        <v>4.704512662527697</v>
      </c>
      <c r="R1873" s="31">
        <f t="shared" si="1202"/>
        <v>0.12804941794739377</v>
      </c>
      <c r="S1873" s="31">
        <f t="shared" si="1203"/>
        <v>0.19598535878482731</v>
      </c>
      <c r="T1873" s="31">
        <f t="shared" si="1204"/>
        <v>2.4928571244994813E-2</v>
      </c>
      <c r="U1873" s="31">
        <f t="shared" si="1205"/>
        <v>6.0262661158146337E-3</v>
      </c>
      <c r="V1873" s="47">
        <f t="shared" si="1218"/>
        <v>6.5135953709588514E-4</v>
      </c>
      <c r="W1873" s="31">
        <f t="shared" si="1206"/>
        <v>0.19467930151182847</v>
      </c>
      <c r="X1873" s="34">
        <f>(S1873*H1873*'Propiedades físicas'!$F$5*60*24*365)/(1000000)</f>
        <v>56662.654090442113</v>
      </c>
      <c r="Y1873" s="34">
        <f>(U1873*H1873*'Propiedades físicas'!$F$7*60*24*365)/(1000000)</f>
        <v>544.87013874116133</v>
      </c>
      <c r="Z1873" s="31">
        <f t="shared" si="1219"/>
        <v>1228.6684350529085</v>
      </c>
      <c r="AA1873" s="31">
        <f t="shared" si="1220"/>
        <v>8788.0296536017377</v>
      </c>
      <c r="AB1873" s="31">
        <f t="shared" si="1220"/>
        <v>239.19631272573156</v>
      </c>
      <c r="AC1873" s="31">
        <f t="shared" si="1220"/>
        <v>366.10065021005744</v>
      </c>
      <c r="AD1873" s="31">
        <f t="shared" si="1220"/>
        <v>46.56657108565031</v>
      </c>
      <c r="AE1873" s="31">
        <f t="shared" si="1221"/>
        <v>11.257065104341736</v>
      </c>
      <c r="AF1873" s="31">
        <f t="shared" si="1222"/>
        <v>10679.818687780427</v>
      </c>
      <c r="AG1873" s="31">
        <f t="shared" si="1223"/>
        <v>0.11504581406973877</v>
      </c>
      <c r="AH1873" s="31">
        <f t="shared" si="1224"/>
        <v>0.82286318808546577</v>
      </c>
      <c r="AI1873" s="31">
        <f t="shared" si="1224"/>
        <v>2.2397038724956426E-2</v>
      </c>
      <c r="AJ1873" s="31">
        <f t="shared" si="1224"/>
        <v>3.4279669057391431E-2</v>
      </c>
      <c r="AK1873" s="31">
        <f t="shared" si="1224"/>
        <v>4.3602398549078903E-3</v>
      </c>
      <c r="AL1873" s="31">
        <f t="shared" si="1225"/>
        <v>1.0540502075397384E-3</v>
      </c>
      <c r="AM1873" s="31">
        <f t="shared" si="1226"/>
        <v>1</v>
      </c>
      <c r="AN1873" s="31">
        <f>(Z1873*'Propiedades físicas'!$F$4)/1000</f>
        <v>1080.4664484168268</v>
      </c>
      <c r="AO1873" s="31">
        <f>(AA1873*'Propiedades físicas'!$F$6)/1000</f>
        <v>281.56847010139961</v>
      </c>
      <c r="AP1873" s="31">
        <f>(AB1873*'Propiedades físicas'!$F$9)/1000</f>
        <v>147.57216513614009</v>
      </c>
      <c r="AQ1873" s="31">
        <f>(AC1873*'Propiedades físicas'!$F$5)/1000</f>
        <v>107.80565846735563</v>
      </c>
      <c r="AR1873" s="31">
        <f>(AD1873*'Propiedades físicas'!$F$8)/1000</f>
        <v>16.508780781284742</v>
      </c>
      <c r="AS1873" s="31">
        <f>(AE1873*'Propiedades físicas'!$F$7)/1000</f>
        <v>1.0366631254588305</v>
      </c>
      <c r="AT1873" s="31">
        <f t="shared" si="1227"/>
        <v>1634.9581860284654</v>
      </c>
      <c r="AU1873" s="31">
        <f t="shared" si="1228"/>
        <v>0.66085264910745267</v>
      </c>
      <c r="AV1873" s="31">
        <f t="shared" si="1231"/>
        <v>0.17221753590247316</v>
      </c>
      <c r="AW1873" s="31">
        <f t="shared" si="1231"/>
        <v>9.0260513325183464E-2</v>
      </c>
      <c r="AX1873" s="31">
        <f t="shared" si="1231"/>
        <v>6.5937868863319468E-2</v>
      </c>
      <c r="AY1873" s="31">
        <f t="shared" si="1231"/>
        <v>1.0097371860858902E-2</v>
      </c>
      <c r="AZ1873" s="31">
        <f t="shared" si="1232"/>
        <v>6.3406094071251178E-4</v>
      </c>
      <c r="BA1873" s="31">
        <f t="shared" si="1229"/>
        <v>1.0000000000000002</v>
      </c>
      <c r="BB1873" s="34">
        <f>AU1873*'Propiedades físicas'!$C$4+'Diseño reactor'!AV1873*'Propiedades físicas'!$C$5+'Diseño reactor'!AW1873*'Propiedades físicas'!$C$8+'Diseño reactor'!AX1873*'Propiedades físicas'!$C$9+'Diseño reactor'!AY1873*'Propiedades físicas'!$C$7+'Diseño reactor'!AZ1873*'Propiedades físicas'!$C$6</f>
        <v>875.43351452334832</v>
      </c>
      <c r="BC1873" s="45">
        <f>AU1873*'Propiedades físicas'!$L$4+'Diseño reactor'!AV1873*'Propiedades físicas'!$L$5+'Diseño reactor'!AW1873*'Propiedades físicas'!$L$8+AX1873*'Propiedades físicas'!$L$9+'Diseño reactor'!AY1873*'Propiedades físicas'!$L$7+'Diseño reactor'!AZ1873*'Propiedades físicas'!$L$6</f>
        <v>2.0979971344288679</v>
      </c>
      <c r="BD1873" s="29">
        <f t="shared" si="1208"/>
        <v>1.7314529047946143</v>
      </c>
      <c r="BE1873" s="58">
        <f t="shared" si="1209"/>
        <v>41.548416303668667</v>
      </c>
      <c r="BF1873" s="30">
        <f>AU1873*'Propiedades físicas'!$I$4+'Diseño reactor'!AV1873*'Propiedades físicas'!$I$5+'Diseño reactor'!AW1873*'Propiedades físicas'!$I$8+'Diseño reactor'!AX1873*'Propiedades físicas'!$I$9+'Diseño reactor'!AY1873*'Propiedades físicas'!$I$7+'Diseño reactor'!AZ1873*'Propiedades físicas'!$I$6</f>
        <v>1.9948050438385004E-2</v>
      </c>
      <c r="BG1873" s="24">
        <f>AU1873*'Propiedades físicas'!$O$4+'Diseño reactor'!AV1873*'Propiedades físicas'!$O$5+'Diseño reactor'!AW1873*'Propiedades físicas'!$O$8+'Diseño reactor'!AX1873*'Propiedades físicas'!$O$9+'Diseño reactor'!AY1873*'Propiedades físicas'!$O$7+'Diseño reactor'!AZ1873*'Propiedades físicas'!$O$6</f>
        <v>0.15350882526812537</v>
      </c>
      <c r="BH1873" s="54">
        <f t="shared" si="1210"/>
        <v>41203.765866027432</v>
      </c>
      <c r="BI1873" s="34">
        <f t="shared" si="1230"/>
        <v>272.62896829596292</v>
      </c>
      <c r="BJ1873" s="27">
        <f t="shared" si="1211"/>
        <v>4795.9387720538707</v>
      </c>
      <c r="BK1873" s="34">
        <f t="shared" si="1212"/>
        <v>566.32225150449642</v>
      </c>
      <c r="BL1873" s="27">
        <f t="shared" si="1213"/>
        <v>105.59221174158171</v>
      </c>
      <c r="BM1873" s="34">
        <f t="shared" si="1214"/>
        <v>1.1054421768707483</v>
      </c>
      <c r="BN1873" s="45">
        <f t="shared" si="1215"/>
        <v>1992.3776200525408</v>
      </c>
      <c r="BO1873" s="45">
        <f t="shared" si="1216"/>
        <v>105.69476354614486</v>
      </c>
      <c r="BP1873" s="66">
        <f t="shared" si="1217"/>
        <v>6.6881139075703215</v>
      </c>
    </row>
    <row r="1874" spans="8:68">
      <c r="H1874" s="68">
        <v>1869</v>
      </c>
      <c r="I1874" s="31">
        <f>('Propiedades físicas'!$C$10*'Diseño reactor'!H1874)/1000</f>
        <v>1635.8334313100654</v>
      </c>
      <c r="J1874" s="31">
        <f t="shared" si="1195"/>
        <v>0.27875698788892589</v>
      </c>
      <c r="K1874" s="31">
        <f>(I1874*1000)/'Propiedades físicas'!$F$10</f>
        <v>10685.535935471957</v>
      </c>
      <c r="L1874" s="31">
        <f t="shared" si="1196"/>
        <v>1526.5051336388508</v>
      </c>
      <c r="M1874" s="31">
        <f t="shared" si="1197"/>
        <v>9159.0308018331052</v>
      </c>
      <c r="N1874" s="31">
        <f t="shared" si="1198"/>
        <v>0.81674967021875378</v>
      </c>
      <c r="O1874" s="32">
        <f t="shared" si="1199"/>
        <v>4.9004980213125231</v>
      </c>
      <c r="P1874" s="33">
        <f t="shared" si="1200"/>
        <v>0.65781393430983159</v>
      </c>
      <c r="Q1874" s="31">
        <f t="shared" si="1201"/>
        <v>4.7046156421015004</v>
      </c>
      <c r="R1874" s="31">
        <f t="shared" si="1202"/>
        <v>0.12800757141741406</v>
      </c>
      <c r="S1874" s="31">
        <f t="shared" si="1203"/>
        <v>0.195882379211023</v>
      </c>
      <c r="T1874" s="31">
        <f t="shared" si="1204"/>
        <v>2.4909685680915589E-2</v>
      </c>
      <c r="U1874" s="31">
        <f t="shared" si="1205"/>
        <v>6.0184788105925808E-3</v>
      </c>
      <c r="V1874" s="47">
        <f t="shared" si="1218"/>
        <v>6.5142739125827989E-4</v>
      </c>
      <c r="W1874" s="31">
        <f t="shared" si="1206"/>
        <v>0.19459540873319697</v>
      </c>
      <c r="X1874" s="34">
        <f>(S1874*H1874*'Propiedades físicas'!$F$5*60*24*365)/(1000000)</f>
        <v>56663.198356686145</v>
      </c>
      <c r="Y1874" s="34">
        <f>(U1874*H1874*'Propiedades físicas'!$F$7*60*24*365)/(1000000)</f>
        <v>544.45735215107084</v>
      </c>
      <c r="Z1874" s="31">
        <f t="shared" si="1219"/>
        <v>1229.4542432250753</v>
      </c>
      <c r="AA1874" s="31">
        <f t="shared" si="1220"/>
        <v>8792.9266350877042</v>
      </c>
      <c r="AB1874" s="31">
        <f t="shared" si="1220"/>
        <v>239.24615097914688</v>
      </c>
      <c r="AC1874" s="31">
        <f t="shared" si="1220"/>
        <v>366.10416674540198</v>
      </c>
      <c r="AD1874" s="31">
        <f t="shared" si="1220"/>
        <v>46.556202537631236</v>
      </c>
      <c r="AE1874" s="31">
        <f t="shared" si="1221"/>
        <v>11.248536896997534</v>
      </c>
      <c r="AF1874" s="31">
        <f t="shared" si="1222"/>
        <v>10685.535935471957</v>
      </c>
      <c r="AG1874" s="31">
        <f t="shared" si="1223"/>
        <v>0.11505779875240044</v>
      </c>
      <c r="AH1874" s="31">
        <f t="shared" si="1224"/>
        <v>0.82288120017438693</v>
      </c>
      <c r="AI1874" s="31">
        <f t="shared" si="1224"/>
        <v>2.2389719376165282E-2</v>
      </c>
      <c r="AJ1874" s="31">
        <f t="shared" si="1224"/>
        <v>3.4261656968470243E-2</v>
      </c>
      <c r="AK1874" s="31">
        <f t="shared" si="1224"/>
        <v>4.356936593426463E-3</v>
      </c>
      <c r="AL1874" s="31">
        <f t="shared" si="1225"/>
        <v>1.0526881351506784E-3</v>
      </c>
      <c r="AM1874" s="31">
        <f t="shared" si="1226"/>
        <v>1</v>
      </c>
      <c r="AN1874" s="31">
        <f>(Z1874*'Propiedades físicas'!$F$4)/1000</f>
        <v>1081.1574724072668</v>
      </c>
      <c r="AO1874" s="31">
        <f>(AA1874*'Propiedades físicas'!$F$6)/1000</f>
        <v>281.72536938821008</v>
      </c>
      <c r="AP1874" s="31">
        <f>(AB1874*'Propiedades físicas'!$F$9)/1000</f>
        <v>147.60291284658467</v>
      </c>
      <c r="AQ1874" s="31">
        <f>(AC1874*'Propiedades físicas'!$F$5)/1000</f>
        <v>107.80669398151853</v>
      </c>
      <c r="AR1874" s="31">
        <f>(AD1874*'Propiedades físicas'!$F$8)/1000</f>
        <v>16.505104923641017</v>
      </c>
      <c r="AS1874" s="31">
        <f>(AE1874*'Propiedades físicas'!$F$7)/1000</f>
        <v>1.0358777628445031</v>
      </c>
      <c r="AT1874" s="31">
        <f t="shared" si="1227"/>
        <v>1635.8334313100656</v>
      </c>
      <c r="AU1874" s="31">
        <f t="shared" si="1228"/>
        <v>0.66092149219704865</v>
      </c>
      <c r="AV1874" s="31">
        <f t="shared" si="1231"/>
        <v>0.1722213056634922</v>
      </c>
      <c r="AW1874" s="31">
        <f t="shared" si="1231"/>
        <v>9.0231016203389441E-2</v>
      </c>
      <c r="AX1874" s="31">
        <f t="shared" si="1231"/>
        <v>6.5903222124016003E-2</v>
      </c>
      <c r="AY1874" s="31">
        <f t="shared" si="1231"/>
        <v>1.0089722222159758E-2</v>
      </c>
      <c r="AZ1874" s="31">
        <f t="shared" si="1232"/>
        <v>6.3324158989397535E-4</v>
      </c>
      <c r="BA1874" s="31">
        <f t="shared" si="1229"/>
        <v>1</v>
      </c>
      <c r="BB1874" s="34">
        <f>AU1874*'Propiedades físicas'!$C$4+'Diseño reactor'!AV1874*'Propiedades físicas'!$C$5+'Diseño reactor'!AW1874*'Propiedades físicas'!$C$8+'Diseño reactor'!AX1874*'Propiedades físicas'!$C$9+'Diseño reactor'!AY1874*'Propiedades físicas'!$C$7+'Diseño reactor'!AZ1874*'Propiedades físicas'!$C$6</f>
        <v>875.43325100492575</v>
      </c>
      <c r="BC1874" s="45">
        <f>AU1874*'Propiedades físicas'!$L$4+'Diseño reactor'!AV1874*'Propiedades físicas'!$L$5+'Diseño reactor'!AW1874*'Propiedades físicas'!$L$8+AX1874*'Propiedades físicas'!$L$9+'Diseño reactor'!AY1874*'Propiedades físicas'!$L$7+'Diseño reactor'!AZ1874*'Propiedades físicas'!$L$6</f>
        <v>2.0980469526853609</v>
      </c>
      <c r="BD1874" s="29">
        <f t="shared" si="1208"/>
        <v>1.7306661983249207</v>
      </c>
      <c r="BE1874" s="58">
        <f t="shared" si="1209"/>
        <v>41.54756424064395</v>
      </c>
      <c r="BF1874" s="30">
        <f>AU1874*'Propiedades físicas'!$I$4+'Diseño reactor'!AV1874*'Propiedades físicas'!$I$5+'Diseño reactor'!AW1874*'Propiedades físicas'!$I$8+'Diseño reactor'!AX1874*'Propiedades físicas'!$I$9+'Diseño reactor'!AY1874*'Propiedades físicas'!$I$7+'Diseño reactor'!AZ1874*'Propiedades físicas'!$I$6</f>
        <v>1.9948168958254062E-2</v>
      </c>
      <c r="BG1874" s="24">
        <f>AU1874*'Propiedades físicas'!$O$4+'Diseño reactor'!AV1874*'Propiedades físicas'!$O$5+'Diseño reactor'!AW1874*'Propiedades físicas'!$O$8+'Diseño reactor'!AX1874*'Propiedades físicas'!$O$9+'Diseño reactor'!AY1874*'Propiedades físicas'!$O$7+'Diseño reactor'!AZ1874*'Propiedades físicas'!$O$6</f>
        <v>0.15351120584482958</v>
      </c>
      <c r="BH1874" s="54">
        <f t="shared" si="1210"/>
        <v>41203.508655480189</v>
      </c>
      <c r="BI1874" s="34">
        <f t="shared" si="1230"/>
        <v>272.63283396276751</v>
      </c>
      <c r="BJ1874" s="27">
        <f t="shared" si="1211"/>
        <v>4795.9414806014956</v>
      </c>
      <c r="BK1874" s="34">
        <f t="shared" si="1212"/>
        <v>566.33135372951767</v>
      </c>
      <c r="BL1874" s="27">
        <f t="shared" si="1213"/>
        <v>105.59252817213503</v>
      </c>
      <c r="BM1874" s="34">
        <f t="shared" si="1214"/>
        <v>1.1054421768707483</v>
      </c>
      <c r="BN1874" s="45">
        <f t="shared" si="1215"/>
        <v>1993.5667883511701</v>
      </c>
      <c r="BO1874" s="45">
        <f t="shared" si="1216"/>
        <v>105.70507536560775</v>
      </c>
      <c r="BP1874" s="66">
        <f t="shared" si="1217"/>
        <v>6.6881118943492162</v>
      </c>
    </row>
    <row r="1875" spans="8:68">
      <c r="H1875" s="68">
        <v>1870</v>
      </c>
      <c r="I1875" s="31">
        <f>('Propiedades físicas'!$C$10*'Diseño reactor'!H1875)/1000</f>
        <v>1636.7086765916652</v>
      </c>
      <c r="J1875" s="31">
        <f t="shared" si="1195"/>
        <v>0.2786079199809639</v>
      </c>
      <c r="K1875" s="31">
        <f>(I1875*1000)/'Propiedades físicas'!$F$10</f>
        <v>10691.25318316349</v>
      </c>
      <c r="L1875" s="31">
        <f t="shared" si="1196"/>
        <v>1527.3218833090698</v>
      </c>
      <c r="M1875" s="31">
        <f t="shared" si="1197"/>
        <v>9163.9312998544192</v>
      </c>
      <c r="N1875" s="31">
        <f t="shared" si="1198"/>
        <v>0.81674967021875389</v>
      </c>
      <c r="O1875" s="32">
        <f t="shared" si="1199"/>
        <v>4.900498021312524</v>
      </c>
      <c r="P1875" s="33">
        <f t="shared" si="1200"/>
        <v>0.65788239468068266</v>
      </c>
      <c r="Q1875" s="31">
        <f t="shared" si="1201"/>
        <v>4.7047185147753741</v>
      </c>
      <c r="R1875" s="31">
        <f t="shared" si="1202"/>
        <v>0.12796574945587572</v>
      </c>
      <c r="S1875" s="31">
        <f t="shared" si="1203"/>
        <v>0.19577950653715068</v>
      </c>
      <c r="T1875" s="31">
        <f t="shared" si="1204"/>
        <v>2.4890821165311817E-2</v>
      </c>
      <c r="U1875" s="31">
        <f t="shared" si="1205"/>
        <v>6.0107049168837716E-3</v>
      </c>
      <c r="V1875" s="47">
        <f t="shared" si="1218"/>
        <v>6.5149518696533621E-4</v>
      </c>
      <c r="W1875" s="31">
        <f t="shared" si="1206"/>
        <v>0.19451158822693018</v>
      </c>
      <c r="X1875" s="34">
        <f>(S1875*H1875*'Propiedades físicas'!$F$5*60*24*365)/(1000000)</f>
        <v>56663.741685579735</v>
      </c>
      <c r="Y1875" s="34">
        <f>(U1875*H1875*'Propiedades físicas'!$F$7*60*24*365)/(1000000)</f>
        <v>544.04502562287553</v>
      </c>
      <c r="Z1875" s="31">
        <f t="shared" si="1219"/>
        <v>1230.2400780528765</v>
      </c>
      <c r="AA1875" s="31">
        <f t="shared" si="1220"/>
        <v>8797.8236226299487</v>
      </c>
      <c r="AB1875" s="31">
        <f t="shared" si="1220"/>
        <v>239.2959514824876</v>
      </c>
      <c r="AC1875" s="31">
        <f t="shared" si="1220"/>
        <v>366.10767722447179</v>
      </c>
      <c r="AD1875" s="31">
        <f t="shared" si="1220"/>
        <v>46.545835579133097</v>
      </c>
      <c r="AE1875" s="31">
        <f t="shared" si="1221"/>
        <v>11.240018194572652</v>
      </c>
      <c r="AF1875" s="31">
        <f t="shared" si="1222"/>
        <v>10691.25318316349</v>
      </c>
      <c r="AG1875" s="31">
        <f t="shared" si="1223"/>
        <v>0.11506977311043853</v>
      </c>
      <c r="AH1875" s="31">
        <f t="shared" si="1224"/>
        <v>0.822899193565512</v>
      </c>
      <c r="AI1875" s="31">
        <f t="shared" si="1224"/>
        <v>2.2382404324623906E-2</v>
      </c>
      <c r="AJ1875" s="31">
        <f t="shared" si="1224"/>
        <v>3.4243663577345228E-2</v>
      </c>
      <c r="AK1875" s="31">
        <f t="shared" si="1224"/>
        <v>4.353637013519907E-3</v>
      </c>
      <c r="AL1875" s="31">
        <f t="shared" si="1225"/>
        <v>1.0513284085605001E-3</v>
      </c>
      <c r="AM1875" s="31">
        <f t="shared" si="1226"/>
        <v>1</v>
      </c>
      <c r="AN1875" s="31">
        <f>(Z1875*'Propiedades físicas'!$F$4)/1000</f>
        <v>1081.8485198381384</v>
      </c>
      <c r="AO1875" s="31">
        <f>(AA1875*'Propiedades físicas'!$F$6)/1000</f>
        <v>281.88226886906352</v>
      </c>
      <c r="AP1875" s="31">
        <f>(AB1875*'Propiedades físicas'!$F$9)/1000</f>
        <v>147.63363726712072</v>
      </c>
      <c r="AQ1875" s="31">
        <f>(AC1875*'Propiedades físicas'!$F$5)/1000</f>
        <v>107.80772771229022</v>
      </c>
      <c r="AR1875" s="31">
        <f>(AD1875*'Propiedades físicas'!$F$8)/1000</f>
        <v>16.501429629514259</v>
      </c>
      <c r="AS1875" s="31">
        <f>(AE1875*'Propiedades físicas'!$F$7)/1000</f>
        <v>1.0350932755381954</v>
      </c>
      <c r="AT1875" s="31">
        <f t="shared" si="1227"/>
        <v>1636.7086765916654</v>
      </c>
      <c r="AU1875" s="31">
        <f t="shared" si="1228"/>
        <v>0.66099027597936022</v>
      </c>
      <c r="AV1875" s="31">
        <f t="shared" si="1231"/>
        <v>0.17222507151123814</v>
      </c>
      <c r="AW1875" s="31">
        <f t="shared" si="1231"/>
        <v>9.020153639959784E-2</v>
      </c>
      <c r="AX1875" s="31">
        <f t="shared" si="1231"/>
        <v>6.5868611350428277E-2</v>
      </c>
      <c r="AY1875" s="31">
        <f t="shared" si="1231"/>
        <v>1.0082081109191262E-2</v>
      </c>
      <c r="AZ1875" s="31">
        <f t="shared" si="1232"/>
        <v>6.324236501841652E-4</v>
      </c>
      <c r="BA1875" s="31">
        <f t="shared" si="1229"/>
        <v>0.99999999999999989</v>
      </c>
      <c r="BB1875" s="34">
        <f>AU1875*'Propiedades físicas'!$C$4+'Diseño reactor'!AV1875*'Propiedades físicas'!$C$5+'Diseño reactor'!AW1875*'Propiedades físicas'!$C$8+'Diseño reactor'!AX1875*'Propiedades físicas'!$C$9+'Diseño reactor'!AY1875*'Propiedades físicas'!$C$7+'Diseño reactor'!AZ1875*'Propiedades físicas'!$C$6</f>
        <v>875.43298791561244</v>
      </c>
      <c r="BC1875" s="45">
        <f>AU1875*'Propiedades físicas'!$L$4+'Diseño reactor'!AV1875*'Propiedades físicas'!$L$5+'Diseño reactor'!AW1875*'Propiedades físicas'!$L$8+AX1875*'Propiedades físicas'!$L$9+'Diseño reactor'!AY1875*'Propiedades físicas'!$L$7+'Diseño reactor'!AZ1875*'Propiedades físicas'!$L$6</f>
        <v>2.0980967261164691</v>
      </c>
      <c r="BD1875" s="29">
        <f t="shared" si="1208"/>
        <v>1.7298802076279218</v>
      </c>
      <c r="BE1875" s="58">
        <f t="shared" si="1209"/>
        <v>41.546712965919852</v>
      </c>
      <c r="BF1875" s="30">
        <f>AU1875*'Propiedades físicas'!$I$4+'Diseño reactor'!AV1875*'Propiedades físicas'!$I$5+'Diseño reactor'!AW1875*'Propiedades físicas'!$I$8+'Diseño reactor'!AX1875*'Propiedades físicas'!$I$9+'Diseño reactor'!AY1875*'Propiedades físicas'!$I$7+'Diseño reactor'!AZ1875*'Propiedades físicas'!$I$6</f>
        <v>1.9948287275758505E-2</v>
      </c>
      <c r="BG1875" s="24">
        <f>AU1875*'Propiedades físicas'!$O$4+'Diseño reactor'!AV1875*'Propiedades físicas'!$O$5+'Diseño reactor'!AW1875*'Propiedades físicas'!$O$8+'Diseño reactor'!AX1875*'Propiedades físicas'!$O$9+'Diseño reactor'!AY1875*'Propiedades físicas'!$O$7+'Diseño reactor'!AZ1875*'Propiedades físicas'!$O$6</f>
        <v>0.15351358439862731</v>
      </c>
      <c r="BH1875" s="54">
        <f t="shared" si="1210"/>
        <v>41203.251886170598</v>
      </c>
      <c r="BI1875" s="34">
        <f t="shared" si="1230"/>
        <v>272.63669458866457</v>
      </c>
      <c r="BJ1875" s="27">
        <f t="shared" si="1211"/>
        <v>4795.9441933857252</v>
      </c>
      <c r="BK1875" s="34">
        <f t="shared" si="1212"/>
        <v>566.3404490018662</v>
      </c>
      <c r="BL1875" s="27">
        <f t="shared" si="1213"/>
        <v>105.59284435271958</v>
      </c>
      <c r="BM1875" s="34">
        <f t="shared" si="1214"/>
        <v>1.1054421768707483</v>
      </c>
      <c r="BN1875" s="45">
        <f t="shared" si="1215"/>
        <v>1994.7559854525914</v>
      </c>
      <c r="BO1875" s="45">
        <f t="shared" si="1216"/>
        <v>105.71537830313753</v>
      </c>
      <c r="BP1875" s="66">
        <f t="shared" si="1217"/>
        <v>6.6881098844064102</v>
      </c>
    </row>
    <row r="1876" spans="8:68">
      <c r="H1876" s="68">
        <v>1871</v>
      </c>
      <c r="I1876" s="31">
        <f>('Propiedades físicas'!$C$10*'Diseño reactor'!H1876)/1000</f>
        <v>1637.5839218732649</v>
      </c>
      <c r="J1876" s="31">
        <f t="shared" si="1195"/>
        <v>0.27845901141870794</v>
      </c>
      <c r="K1876" s="31">
        <f>(I1876*1000)/'Propiedades físicas'!$F$10</f>
        <v>10696.970430855019</v>
      </c>
      <c r="L1876" s="31">
        <f t="shared" si="1196"/>
        <v>1528.1386329792883</v>
      </c>
      <c r="M1876" s="31">
        <f t="shared" si="1197"/>
        <v>9168.8317978757295</v>
      </c>
      <c r="N1876" s="31">
        <f t="shared" si="1198"/>
        <v>0.81674967021875378</v>
      </c>
      <c r="O1876" s="32">
        <f t="shared" si="1199"/>
        <v>4.9004980213125222</v>
      </c>
      <c r="P1876" s="33">
        <f t="shared" si="1200"/>
        <v>0.6579507960993487</v>
      </c>
      <c r="Q1876" s="31">
        <f t="shared" si="1201"/>
        <v>4.7048212807137526</v>
      </c>
      <c r="R1876" s="31">
        <f t="shared" si="1202"/>
        <v>0.12792395204586857</v>
      </c>
      <c r="S1876" s="31">
        <f t="shared" si="1203"/>
        <v>0.1956767405987701</v>
      </c>
      <c r="T1876" s="31">
        <f t="shared" si="1204"/>
        <v>2.4871977667707979E-2</v>
      </c>
      <c r="U1876" s="31">
        <f t="shared" si="1205"/>
        <v>6.0029444058285293E-3</v>
      </c>
      <c r="V1876" s="47">
        <f t="shared" si="1218"/>
        <v>6.5156292429255889E-4</v>
      </c>
      <c r="W1876" s="31">
        <f t="shared" si="1206"/>
        <v>0.19442783989967607</v>
      </c>
      <c r="X1876" s="34">
        <f>(S1876*H1876*'Propiedades físicas'!$F$5*60*24*365)/(1000000)</f>
        <v>56664.284079139914</v>
      </c>
      <c r="Y1876" s="34">
        <f>(U1876*H1876*'Propiedades físicas'!$F$7*60*24*365)/(1000000)</f>
        <v>543.63315849046478</v>
      </c>
      <c r="Z1876" s="31">
        <f t="shared" si="1219"/>
        <v>1231.0259395018813</v>
      </c>
      <c r="AA1876" s="31">
        <f t="shared" si="1220"/>
        <v>8802.7206162154307</v>
      </c>
      <c r="AB1876" s="31">
        <f t="shared" si="1220"/>
        <v>239.34571427782009</v>
      </c>
      <c r="AC1876" s="31">
        <f t="shared" si="1220"/>
        <v>366.11118166029888</v>
      </c>
      <c r="AD1876" s="31">
        <f t="shared" si="1220"/>
        <v>46.535470216281631</v>
      </c>
      <c r="AE1876" s="31">
        <f t="shared" si="1221"/>
        <v>11.231508983305178</v>
      </c>
      <c r="AF1876" s="31">
        <f t="shared" si="1222"/>
        <v>10696.970430855019</v>
      </c>
      <c r="AG1876" s="31">
        <f t="shared" si="1223"/>
        <v>0.11508173715718911</v>
      </c>
      <c r="AH1876" s="31">
        <f t="shared" si="1224"/>
        <v>0.82291716828760275</v>
      </c>
      <c r="AI1876" s="31">
        <f t="shared" si="1224"/>
        <v>2.2375093567374566E-2</v>
      </c>
      <c r="AJ1876" s="31">
        <f t="shared" si="1224"/>
        <v>3.4225688855254253E-2</v>
      </c>
      <c r="AK1876" s="31">
        <f t="shared" si="1224"/>
        <v>4.3503411098577754E-3</v>
      </c>
      <c r="AL1876" s="31">
        <f t="shared" si="1225"/>
        <v>1.0499710227213773E-3</v>
      </c>
      <c r="AM1876" s="31">
        <f t="shared" si="1226"/>
        <v>0.99999999999999989</v>
      </c>
      <c r="AN1876" s="31">
        <f>(Z1876*'Propiedades físicas'!$F$4)/1000</f>
        <v>1082.5395906791646</v>
      </c>
      <c r="AO1876" s="31">
        <f>(AA1876*'Propiedades físicas'!$F$6)/1000</f>
        <v>282.03916854354236</v>
      </c>
      <c r="AP1876" s="31">
        <f>(AB1876*'Propiedades físicas'!$F$9)/1000</f>
        <v>147.66433842370108</v>
      </c>
      <c r="AQ1876" s="31">
        <f>(AC1876*'Propiedades físicas'!$F$5)/1000</f>
        <v>107.80875966350821</v>
      </c>
      <c r="AR1876" s="31">
        <f>(AD1876*'Propiedades físicas'!$F$8)/1000</f>
        <v>16.497754901076156</v>
      </c>
      <c r="AS1876" s="31">
        <f>(AE1876*'Propiedades físicas'!$F$7)/1000</f>
        <v>1.0343096622725738</v>
      </c>
      <c r="AT1876" s="31">
        <f t="shared" si="1227"/>
        <v>1637.5839218732651</v>
      </c>
      <c r="AU1876" s="31">
        <f t="shared" si="1228"/>
        <v>0.66105900053099309</v>
      </c>
      <c r="AV1876" s="31">
        <f t="shared" si="1231"/>
        <v>0.17222883345173057</v>
      </c>
      <c r="AW1876" s="31">
        <f t="shared" si="1231"/>
        <v>9.0172073901888875E-2</v>
      </c>
      <c r="AX1876" s="31">
        <f t="shared" si="1231"/>
        <v>6.5834036487231518E-2</v>
      </c>
      <c r="AY1876" s="31">
        <f t="shared" si="1231"/>
        <v>1.0074448509609231E-2</v>
      </c>
      <c r="AZ1876" s="31">
        <f t="shared" si="1232"/>
        <v>6.3160711854657573E-4</v>
      </c>
      <c r="BA1876" s="31">
        <f t="shared" si="1229"/>
        <v>0.99999999999999989</v>
      </c>
      <c r="BB1876" s="34">
        <f>AU1876*'Propiedades físicas'!$C$4+'Diseño reactor'!AV1876*'Propiedades físicas'!$C$5+'Diseño reactor'!AW1876*'Propiedades físicas'!$C$8+'Diseño reactor'!AX1876*'Propiedades físicas'!$C$9+'Diseño reactor'!AY1876*'Propiedades físicas'!$C$7+'Diseño reactor'!AZ1876*'Propiedades físicas'!$C$6</f>
        <v>875.43272525453494</v>
      </c>
      <c r="BC1876" s="45">
        <f>AU1876*'Propiedades físicas'!$L$4+'Diseño reactor'!AV1876*'Propiedades físicas'!$L$5+'Diseño reactor'!AW1876*'Propiedades físicas'!$L$8+AX1876*'Propiedades físicas'!$L$9+'Diseño reactor'!AY1876*'Propiedades físicas'!$L$7+'Diseño reactor'!AZ1876*'Propiedades físicas'!$L$6</f>
        <v>2.0981464547821584</v>
      </c>
      <c r="BD1876" s="29">
        <f t="shared" si="1208"/>
        <v>1.7290949317260775</v>
      </c>
      <c r="BE1876" s="58">
        <f t="shared" si="1209"/>
        <v>41.545862478398824</v>
      </c>
      <c r="BF1876" s="30">
        <f>AU1876*'Propiedades físicas'!$I$4+'Diseño reactor'!AV1876*'Propiedades físicas'!$I$5+'Diseño reactor'!AW1876*'Propiedades físicas'!$I$8+'Diseño reactor'!AX1876*'Propiedades físicas'!$I$9+'Diseño reactor'!AY1876*'Propiedades físicas'!$I$7+'Diseño reactor'!AZ1876*'Propiedades físicas'!$I$6</f>
        <v>1.9948405391306583E-2</v>
      </c>
      <c r="BG1876" s="24">
        <f>AU1876*'Propiedades físicas'!$O$4+'Diseño reactor'!AV1876*'Propiedades físicas'!$O$5+'Diseño reactor'!AW1876*'Propiedades físicas'!$O$8+'Diseño reactor'!AX1876*'Propiedades físicas'!$O$9+'Diseño reactor'!AY1876*'Propiedades físicas'!$O$7+'Diseño reactor'!AZ1876*'Propiedades físicas'!$O$6</f>
        <v>0.15351596093202899</v>
      </c>
      <c r="BH1876" s="54">
        <f t="shared" si="1210"/>
        <v>41202.995557198636</v>
      </c>
      <c r="BI1876" s="34">
        <f t="shared" si="1230"/>
        <v>272.64055018265401</v>
      </c>
      <c r="BJ1876" s="27">
        <f t="shared" si="1211"/>
        <v>4795.9469103914071</v>
      </c>
      <c r="BK1876" s="34">
        <f t="shared" si="1212"/>
        <v>566.34953732902488</v>
      </c>
      <c r="BL1876" s="27">
        <f t="shared" si="1213"/>
        <v>105.59316028361474</v>
      </c>
      <c r="BM1876" s="34">
        <f t="shared" si="1214"/>
        <v>1.1054421768707483</v>
      </c>
      <c r="BN1876" s="45">
        <f t="shared" si="1215"/>
        <v>1995.9452113183834</v>
      </c>
      <c r="BO1876" s="45">
        <f t="shared" si="1216"/>
        <v>105.72567237020418</v>
      </c>
      <c r="BP1876" s="66">
        <f t="shared" si="1217"/>
        <v>6.6881078777352281</v>
      </c>
    </row>
    <row r="1877" spans="8:68">
      <c r="H1877" s="68">
        <v>1872</v>
      </c>
      <c r="I1877" s="31">
        <f>('Propiedades físicas'!$C$10*'Diseño reactor'!H1877)/1000</f>
        <v>1638.4591671548649</v>
      </c>
      <c r="J1877" s="31">
        <f t="shared" si="1195"/>
        <v>0.2783102619467962</v>
      </c>
      <c r="K1877" s="31">
        <f>(I1877*1000)/'Propiedades físicas'!$F$10</f>
        <v>10702.687678546552</v>
      </c>
      <c r="L1877" s="31">
        <f t="shared" si="1196"/>
        <v>1528.9553826495073</v>
      </c>
      <c r="M1877" s="31">
        <f t="shared" si="1197"/>
        <v>9173.7322958970435</v>
      </c>
      <c r="N1877" s="31">
        <f t="shared" si="1198"/>
        <v>0.81674967021875389</v>
      </c>
      <c r="O1877" s="32">
        <f t="shared" si="1199"/>
        <v>4.9004980213125231</v>
      </c>
      <c r="P1877" s="33">
        <f t="shared" si="1200"/>
        <v>0.65801913864194428</v>
      </c>
      <c r="Q1877" s="31">
        <f t="shared" si="1201"/>
        <v>4.7049239400807492</v>
      </c>
      <c r="R1877" s="31">
        <f t="shared" si="1202"/>
        <v>0.12788217917048619</v>
      </c>
      <c r="S1877" s="31">
        <f t="shared" si="1203"/>
        <v>0.19557408123177467</v>
      </c>
      <c r="T1877" s="31">
        <f t="shared" si="1204"/>
        <v>2.4853155157681734E-2</v>
      </c>
      <c r="U1877" s="31">
        <f t="shared" si="1205"/>
        <v>5.9951972486416731E-3</v>
      </c>
      <c r="V1877" s="47">
        <f t="shared" si="1218"/>
        <v>6.5163060331532353E-4</v>
      </c>
      <c r="W1877" s="31">
        <f t="shared" si="1206"/>
        <v>0.19434416365824309</v>
      </c>
      <c r="X1877" s="34">
        <f>(S1877*H1877*'Propiedades físicas'!$F$5*60*24*365)/(1000000)</f>
        <v>56664.82553937858</v>
      </c>
      <c r="Y1877" s="34">
        <f>(U1877*H1877*'Propiedades físicas'!$F$7*60*24*365)/(1000000)</f>
        <v>543.22175008888962</v>
      </c>
      <c r="Z1877" s="31">
        <f t="shared" si="1219"/>
        <v>1231.8118275377196</v>
      </c>
      <c r="AA1877" s="31">
        <f t="shared" si="1220"/>
        <v>8807.6176158311628</v>
      </c>
      <c r="AB1877" s="31">
        <f t="shared" si="1220"/>
        <v>239.39543940715015</v>
      </c>
      <c r="AC1877" s="31">
        <f t="shared" si="1220"/>
        <v>366.11468006588217</v>
      </c>
      <c r="AD1877" s="31">
        <f t="shared" si="1220"/>
        <v>46.525106455180207</v>
      </c>
      <c r="AE1877" s="31">
        <f t="shared" si="1221"/>
        <v>11.223009249457212</v>
      </c>
      <c r="AF1877" s="31">
        <f t="shared" si="1222"/>
        <v>10702.687678546552</v>
      </c>
      <c r="AG1877" s="31">
        <f t="shared" si="1223"/>
        <v>0.11509369090596525</v>
      </c>
      <c r="AH1877" s="31">
        <f t="shared" si="1224"/>
        <v>0.82293512436936367</v>
      </c>
      <c r="AI1877" s="31">
        <f t="shared" si="1224"/>
        <v>2.236778710146016E-2</v>
      </c>
      <c r="AJ1877" s="31">
        <f t="shared" si="1224"/>
        <v>3.4207732773493517E-2</v>
      </c>
      <c r="AK1877" s="31">
        <f t="shared" si="1224"/>
        <v>4.3470488771189123E-3</v>
      </c>
      <c r="AL1877" s="31">
        <f t="shared" si="1225"/>
        <v>1.0486159725985127E-3</v>
      </c>
      <c r="AM1877" s="31">
        <f t="shared" si="1226"/>
        <v>1</v>
      </c>
      <c r="AN1877" s="31">
        <f>(Z1877*'Propiedades físicas'!$F$4)/1000</f>
        <v>1083.23068490012</v>
      </c>
      <c r="AO1877" s="31">
        <f>(AA1877*'Propiedades físicas'!$F$6)/1000</f>
        <v>282.19606841123044</v>
      </c>
      <c r="AP1877" s="31">
        <f>(AB1877*'Propiedades físicas'!$F$9)/1000</f>
        <v>147.69501634224125</v>
      </c>
      <c r="AQ1877" s="31">
        <f>(AC1877*'Propiedades físicas'!$F$5)/1000</f>
        <v>107.80978983900035</v>
      </c>
      <c r="AR1877" s="31">
        <f>(AD1877*'Propiedades físicas'!$F$8)/1000</f>
        <v>16.494080740490482</v>
      </c>
      <c r="AS1877" s="31">
        <f>(AE1877*'Propiedades físicas'!$F$7)/1000</f>
        <v>1.0335269217825145</v>
      </c>
      <c r="AT1877" s="31">
        <f t="shared" si="1227"/>
        <v>1638.4591671548651</v>
      </c>
      <c r="AU1877" s="31">
        <f t="shared" si="1228"/>
        <v>0.66112766592842065</v>
      </c>
      <c r="AV1877" s="31">
        <f t="shared" si="1231"/>
        <v>0.17223259149097711</v>
      </c>
      <c r="AW1877" s="31">
        <f t="shared" si="1231"/>
        <v>9.0142628698345398E-2</v>
      </c>
      <c r="AX1877" s="31">
        <f t="shared" si="1231"/>
        <v>6.5799497479213223E-2</v>
      </c>
      <c r="AY1877" s="31">
        <f t="shared" si="1231"/>
        <v>1.0066824411091035E-2</v>
      </c>
      <c r="AZ1877" s="31">
        <f t="shared" si="1232"/>
        <v>6.3079199195253846E-4</v>
      </c>
      <c r="BA1877" s="31">
        <f t="shared" si="1229"/>
        <v>1</v>
      </c>
      <c r="BB1877" s="34">
        <f>AU1877*'Propiedades físicas'!$C$4+'Diseño reactor'!AV1877*'Propiedades físicas'!$C$5+'Diseño reactor'!AW1877*'Propiedades físicas'!$C$8+'Diseño reactor'!AX1877*'Propiedades físicas'!$C$9+'Diseño reactor'!AY1877*'Propiedades físicas'!$C$7+'Diseño reactor'!AZ1877*'Propiedades físicas'!$C$6</f>
        <v>875.43246302082264</v>
      </c>
      <c r="BC1877" s="45">
        <f>AU1877*'Propiedades físicas'!$L$4+'Diseño reactor'!AV1877*'Propiedades físicas'!$L$5+'Diseño reactor'!AW1877*'Propiedades físicas'!$L$8+AX1877*'Propiedades físicas'!$L$9+'Diseño reactor'!AY1877*'Propiedades físicas'!$L$7+'Diseño reactor'!AZ1877*'Propiedades físicas'!$L$6</f>
        <v>2.0981961387422889</v>
      </c>
      <c r="BD1877" s="29">
        <f t="shared" si="1208"/>
        <v>1.7283103696436295</v>
      </c>
      <c r="BE1877" s="58">
        <f t="shared" si="1209"/>
        <v>41.545012776985381</v>
      </c>
      <c r="BF1877" s="30">
        <f>AU1877*'Propiedades físicas'!$I$4+'Diseño reactor'!AV1877*'Propiedades físicas'!$I$5+'Diseño reactor'!AW1877*'Propiedades físicas'!$I$8+'Diseño reactor'!AX1877*'Propiedades físicas'!$I$9+'Diseño reactor'!AY1877*'Propiedades físicas'!$I$7+'Diseño reactor'!AZ1877*'Propiedades físicas'!$I$6</f>
        <v>1.9948523305305551E-2</v>
      </c>
      <c r="BG1877" s="24">
        <f>AU1877*'Propiedades físicas'!$O$4+'Diseño reactor'!AV1877*'Propiedades físicas'!$O$5+'Diseño reactor'!AW1877*'Propiedades físicas'!$O$8+'Diseño reactor'!AX1877*'Propiedades físicas'!$O$9+'Diseño reactor'!AY1877*'Propiedades físicas'!$O$7+'Diseño reactor'!AZ1877*'Propiedades físicas'!$O$6</f>
        <v>0.1535183354475409</v>
      </c>
      <c r="BH1877" s="54">
        <f t="shared" si="1210"/>
        <v>41202.739667666538</v>
      </c>
      <c r="BI1877" s="34">
        <f t="shared" si="1230"/>
        <v>272.6444007537155</v>
      </c>
      <c r="BJ1877" s="27">
        <f t="shared" si="1211"/>
        <v>4795.9496316034338</v>
      </c>
      <c r="BK1877" s="34">
        <f t="shared" si="1212"/>
        <v>566.35861871846623</v>
      </c>
      <c r="BL1877" s="27">
        <f t="shared" si="1213"/>
        <v>105.59347596509951</v>
      </c>
      <c r="BM1877" s="34">
        <f t="shared" si="1214"/>
        <v>1.1054421768707483</v>
      </c>
      <c r="BN1877" s="45">
        <f t="shared" si="1215"/>
        <v>1997.1344659101951</v>
      </c>
      <c r="BO1877" s="45">
        <f t="shared" si="1216"/>
        <v>105.73595757825819</v>
      </c>
      <c r="BP1877" s="66">
        <f t="shared" si="1217"/>
        <v>6.6881058743290192</v>
      </c>
    </row>
    <row r="1878" spans="8:68">
      <c r="H1878" s="68">
        <v>1873</v>
      </c>
      <c r="I1878" s="31">
        <f>('Propiedades físicas'!$C$10*'Diseño reactor'!H1878)/1000</f>
        <v>1639.3344124364646</v>
      </c>
      <c r="J1878" s="31">
        <f t="shared" si="1195"/>
        <v>0.27816167131041247</v>
      </c>
      <c r="K1878" s="31">
        <f>(I1878*1000)/'Propiedades físicas'!$F$10</f>
        <v>10708.404926238081</v>
      </c>
      <c r="L1878" s="31">
        <f t="shared" si="1196"/>
        <v>1529.7721323197259</v>
      </c>
      <c r="M1878" s="31">
        <f t="shared" si="1197"/>
        <v>9178.6327939183557</v>
      </c>
      <c r="N1878" s="31">
        <f t="shared" si="1198"/>
        <v>0.81674967021875378</v>
      </c>
      <c r="O1878" s="32">
        <f t="shared" si="1199"/>
        <v>4.9004980213125231</v>
      </c>
      <c r="P1878" s="33">
        <f t="shared" si="1200"/>
        <v>0.65808742238445217</v>
      </c>
      <c r="Q1878" s="31">
        <f t="shared" si="1201"/>
        <v>4.7050264930401333</v>
      </c>
      <c r="R1878" s="31">
        <f t="shared" si="1202"/>
        <v>0.12784043081282556</v>
      </c>
      <c r="S1878" s="31">
        <f t="shared" si="1203"/>
        <v>0.19547152827239</v>
      </c>
      <c r="T1878" s="31">
        <f t="shared" si="1204"/>
        <v>2.4834353604863798E-2</v>
      </c>
      <c r="U1878" s="31">
        <f t="shared" si="1205"/>
        <v>5.987463416612283E-3</v>
      </c>
      <c r="V1878" s="47">
        <f t="shared" si="1218"/>
        <v>6.5169822410887494E-4</v>
      </c>
      <c r="W1878" s="31">
        <f t="shared" si="1206"/>
        <v>0.1942605594096003</v>
      </c>
      <c r="X1878" s="34">
        <f>(S1878*H1878*'Propiedades físicas'!$F$5*60*24*365)/(1000000)</f>
        <v>56665.366068302312</v>
      </c>
      <c r="Y1878" s="34">
        <f>(U1878*H1878*'Propiedades físicas'!$F$7*60*24*365)/(1000000)</f>
        <v>542.81079975436069</v>
      </c>
      <c r="Z1878" s="31">
        <f t="shared" si="1219"/>
        <v>1232.5977421260789</v>
      </c>
      <c r="AA1878" s="31">
        <f t="shared" si="1220"/>
        <v>8812.51462146417</v>
      </c>
      <c r="AB1878" s="31">
        <f t="shared" si="1220"/>
        <v>239.44512691242227</v>
      </c>
      <c r="AC1878" s="31">
        <f t="shared" si="1220"/>
        <v>366.11817245418649</v>
      </c>
      <c r="AD1878" s="31">
        <f t="shared" si="1220"/>
        <v>46.514744301909893</v>
      </c>
      <c r="AE1878" s="31">
        <f t="shared" si="1221"/>
        <v>11.214518979314805</v>
      </c>
      <c r="AF1878" s="31">
        <f t="shared" si="1222"/>
        <v>10708.404926238083</v>
      </c>
      <c r="AG1878" s="31">
        <f t="shared" si="1223"/>
        <v>0.11510563437005708</v>
      </c>
      <c r="AH1878" s="31">
        <f t="shared" si="1224"/>
        <v>0.82295306183943973</v>
      </c>
      <c r="AI1878" s="31">
        <f t="shared" si="1224"/>
        <v>2.2360484923924197E-2</v>
      </c>
      <c r="AJ1878" s="31">
        <f t="shared" si="1224"/>
        <v>3.418979530341739E-2</v>
      </c>
      <c r="AK1878" s="31">
        <f t="shared" si="1224"/>
        <v>4.3437603099914486E-3</v>
      </c>
      <c r="AL1878" s="31">
        <f t="shared" si="1225"/>
        <v>1.0472632531700987E-3</v>
      </c>
      <c r="AM1878" s="31">
        <f t="shared" si="1226"/>
        <v>0.99999999999999978</v>
      </c>
      <c r="AN1878" s="31">
        <f>(Z1878*'Propiedades físicas'!$F$4)/1000</f>
        <v>1083.9218024708312</v>
      </c>
      <c r="AO1878" s="31">
        <f>(AA1878*'Propiedades físicas'!$F$6)/1000</f>
        <v>282.35296847171202</v>
      </c>
      <c r="AP1878" s="31">
        <f>(AB1878*'Propiedades físicas'!$F$9)/1000</f>
        <v>147.72567104861892</v>
      </c>
      <c r="AQ1878" s="31">
        <f>(AC1878*'Propiedades físicas'!$F$5)/1000</f>
        <v>107.81081824258432</v>
      </c>
      <c r="AR1878" s="31">
        <f>(AD1878*'Propiedades físicas'!$F$8)/1000</f>
        <v>16.490407149913089</v>
      </c>
      <c r="AS1878" s="31">
        <f>(AE1878*'Propiedades físicas'!$F$7)/1000</f>
        <v>1.0327450528051003</v>
      </c>
      <c r="AT1878" s="31">
        <f t="shared" si="1227"/>
        <v>1639.3344124364646</v>
      </c>
      <c r="AU1878" s="31">
        <f t="shared" si="1228"/>
        <v>0.66119627224798494</v>
      </c>
      <c r="AV1878" s="31">
        <f t="shared" si="1231"/>
        <v>0.17223634563497284</v>
      </c>
      <c r="AW1878" s="31">
        <f t="shared" si="1231"/>
        <v>9.0113200777052746E-2</v>
      </c>
      <c r="AX1878" s="31">
        <f t="shared" si="1231"/>
        <v>6.576499427127272E-2</v>
      </c>
      <c r="AY1878" s="31">
        <f t="shared" si="1231"/>
        <v>1.0059208801335527E-2</v>
      </c>
      <c r="AZ1878" s="31">
        <f t="shared" si="1232"/>
        <v>6.2997826738119933E-4</v>
      </c>
      <c r="BA1878" s="31">
        <f t="shared" si="1229"/>
        <v>0.99999999999999989</v>
      </c>
      <c r="BB1878" s="34">
        <f>AU1878*'Propiedades físicas'!$C$4+'Diseño reactor'!AV1878*'Propiedades físicas'!$C$5+'Diseño reactor'!AW1878*'Propiedades físicas'!$C$8+'Diseño reactor'!AX1878*'Propiedades físicas'!$C$9+'Diseño reactor'!AY1878*'Propiedades físicas'!$C$7+'Diseño reactor'!AZ1878*'Propiedades físicas'!$C$6</f>
        <v>875.43220121360594</v>
      </c>
      <c r="BC1878" s="45">
        <f>AU1878*'Propiedades físicas'!$L$4+'Diseño reactor'!AV1878*'Propiedades físicas'!$L$5+'Diseño reactor'!AW1878*'Propiedades físicas'!$L$8+AX1878*'Propiedades físicas'!$L$9+'Diseño reactor'!AY1878*'Propiedades físicas'!$L$7+'Diseño reactor'!AZ1878*'Propiedades físicas'!$L$6</f>
        <v>2.0982457780566142</v>
      </c>
      <c r="BD1878" s="29">
        <f t="shared" si="1208"/>
        <v>1.727526520406595</v>
      </c>
      <c r="BE1878" s="58">
        <f t="shared" si="1209"/>
        <v>41.544163860586075</v>
      </c>
      <c r="BF1878" s="30">
        <f>AU1878*'Propiedades físicas'!$I$4+'Diseño reactor'!AV1878*'Propiedades físicas'!$I$5+'Diseño reactor'!AW1878*'Propiedades físicas'!$I$8+'Diseño reactor'!AX1878*'Propiedades físicas'!$I$9+'Diseño reactor'!AY1878*'Propiedades físicas'!$I$7+'Diseño reactor'!AZ1878*'Propiedades físicas'!$I$6</f>
        <v>1.9948641018161677E-2</v>
      </c>
      <c r="BG1878" s="24">
        <f>AU1878*'Propiedades físicas'!$O$4+'Diseño reactor'!AV1878*'Propiedades físicas'!$O$5+'Diseño reactor'!AW1878*'Propiedades físicas'!$O$8+'Diseño reactor'!AX1878*'Propiedades físicas'!$O$9+'Diseño reactor'!AY1878*'Propiedades físicas'!$O$7+'Diseño reactor'!AZ1878*'Propiedades físicas'!$O$6</f>
        <v>0.15352070794766545</v>
      </c>
      <c r="BH1878" s="54">
        <f t="shared" si="1210"/>
        <v>41202.484216678749</v>
      </c>
      <c r="BI1878" s="34">
        <f t="shared" si="1230"/>
        <v>272.64824631080813</v>
      </c>
      <c r="BJ1878" s="27">
        <f t="shared" si="1211"/>
        <v>4795.9523570067358</v>
      </c>
      <c r="BK1878" s="34">
        <f t="shared" si="1212"/>
        <v>566.36769317765288</v>
      </c>
      <c r="BL1878" s="27">
        <f t="shared" si="1213"/>
        <v>105.59379139745251</v>
      </c>
      <c r="BM1878" s="34">
        <f t="shared" si="1214"/>
        <v>1.1054421768707483</v>
      </c>
      <c r="BN1878" s="45">
        <f t="shared" si="1215"/>
        <v>1998.3237491897405</v>
      </c>
      <c r="BO1878" s="45">
        <f t="shared" si="1216"/>
        <v>105.74623393873013</v>
      </c>
      <c r="BP1878" s="66">
        <f t="shared" si="1217"/>
        <v>6.6881038741811407</v>
      </c>
    </row>
    <row r="1879" spans="8:68">
      <c r="H1879" s="68">
        <v>1874</v>
      </c>
      <c r="I1879" s="31">
        <f>('Propiedades físicas'!$C$10*'Diseño reactor'!H1879)/1000</f>
        <v>1640.2096577180646</v>
      </c>
      <c r="J1879" s="31">
        <f t="shared" si="1195"/>
        <v>0.27801323925528415</v>
      </c>
      <c r="K1879" s="31">
        <f>(I1879*1000)/'Propiedades físicas'!$F$10</f>
        <v>10714.122173929614</v>
      </c>
      <c r="L1879" s="31">
        <f t="shared" si="1196"/>
        <v>1530.5888819899449</v>
      </c>
      <c r="M1879" s="31">
        <f t="shared" si="1197"/>
        <v>9183.5332919396697</v>
      </c>
      <c r="N1879" s="31">
        <f t="shared" si="1198"/>
        <v>0.81674967021875389</v>
      </c>
      <c r="O1879" s="32">
        <f t="shared" si="1199"/>
        <v>4.900498021312524</v>
      </c>
      <c r="P1879" s="33">
        <f t="shared" si="1200"/>
        <v>0.65815564740272492</v>
      </c>
      <c r="Q1879" s="31">
        <f t="shared" si="1201"/>
        <v>4.7051289397553502</v>
      </c>
      <c r="R1879" s="31">
        <f t="shared" si="1202"/>
        <v>0.12779870695598763</v>
      </c>
      <c r="S1879" s="31">
        <f t="shared" si="1203"/>
        <v>0.19536908155717381</v>
      </c>
      <c r="T1879" s="31">
        <f t="shared" si="1204"/>
        <v>2.4815572978937845E-2</v>
      </c>
      <c r="U1879" s="31">
        <f t="shared" si="1205"/>
        <v>5.9797428811034867E-3</v>
      </c>
      <c r="V1879" s="47">
        <f t="shared" si="1218"/>
        <v>6.5176578674832958E-4</v>
      </c>
      <c r="W1879" s="31">
        <f t="shared" si="1206"/>
        <v>0.19417702706087656</v>
      </c>
      <c r="X1879" s="34">
        <f>(S1879*H1879*'Propiedades físicas'!$F$5*60*24*365)/(1000000)</f>
        <v>56665.905667912644</v>
      </c>
      <c r="Y1879" s="34">
        <f>(U1879*H1879*'Propiedades físicas'!$F$7*60*24*365)/(1000000)</f>
        <v>542.40030682424651</v>
      </c>
      <c r="Z1879" s="31">
        <f t="shared" si="1219"/>
        <v>1233.3836832327065</v>
      </c>
      <c r="AA1879" s="31">
        <f t="shared" si="1220"/>
        <v>8817.4116331015266</v>
      </c>
      <c r="AB1879" s="31">
        <f t="shared" si="1220"/>
        <v>239.49477683552084</v>
      </c>
      <c r="AC1879" s="31">
        <f t="shared" si="1220"/>
        <v>366.12165883814373</v>
      </c>
      <c r="AD1879" s="31">
        <f t="shared" si="1220"/>
        <v>46.504383762529521</v>
      </c>
      <c r="AE1879" s="31">
        <f t="shared" si="1221"/>
        <v>11.206038159187933</v>
      </c>
      <c r="AF1879" s="31">
        <f t="shared" si="1222"/>
        <v>10714.122173929614</v>
      </c>
      <c r="AG1879" s="31">
        <f t="shared" si="1223"/>
        <v>0.11511756756273192</v>
      </c>
      <c r="AH1879" s="31">
        <f t="shared" si="1224"/>
        <v>0.82297098072641894</v>
      </c>
      <c r="AI1879" s="31">
        <f t="shared" si="1224"/>
        <v>2.235318703181088E-2</v>
      </c>
      <c r="AJ1879" s="31">
        <f t="shared" si="1224"/>
        <v>3.417187641643827E-2</v>
      </c>
      <c r="AK1879" s="31">
        <f t="shared" si="1224"/>
        <v>4.3404754031727763E-3</v>
      </c>
      <c r="AL1879" s="31">
        <f t="shared" si="1225"/>
        <v>1.0459128594272787E-3</v>
      </c>
      <c r="AM1879" s="31">
        <f t="shared" si="1226"/>
        <v>1</v>
      </c>
      <c r="AN1879" s="31">
        <f>(Z1879*'Propiedades físicas'!$F$4)/1000</f>
        <v>1084.6129433611773</v>
      </c>
      <c r="AO1879" s="31">
        <f>(AA1879*'Propiedades físicas'!$F$6)/1000</f>
        <v>282.50986872457287</v>
      </c>
      <c r="AP1879" s="31">
        <f>(AB1879*'Propiedades físicas'!$F$9)/1000</f>
        <v>147.75630256867456</v>
      </c>
      <c r="AQ1879" s="31">
        <f>(AC1879*'Propiedades físicas'!$F$5)/1000</f>
        <v>107.8118448780682</v>
      </c>
      <c r="AR1879" s="31">
        <f>(AD1879*'Propiedades físicas'!$F$8)/1000</f>
        <v>16.486734131491961</v>
      </c>
      <c r="AS1879" s="31">
        <f>(AE1879*'Propiedades físicas'!$F$7)/1000</f>
        <v>1.0319640540796167</v>
      </c>
      <c r="AT1879" s="31">
        <f t="shared" si="1227"/>
        <v>1640.2096577180644</v>
      </c>
      <c r="AU1879" s="31">
        <f t="shared" si="1228"/>
        <v>0.66126481956589689</v>
      </c>
      <c r="AV1879" s="31">
        <f t="shared" si="1231"/>
        <v>0.17224009588970088</v>
      </c>
      <c r="AW1879" s="31">
        <f t="shared" si="1231"/>
        <v>9.0083790126098864E-2</v>
      </c>
      <c r="AX1879" s="31">
        <f t="shared" si="1231"/>
        <v>6.5730526808420967E-2</v>
      </c>
      <c r="AY1879" s="31">
        <f t="shared" si="1231"/>
        <v>1.0051601668063013E-2</v>
      </c>
      <c r="AZ1879" s="31">
        <f t="shared" si="1232"/>
        <v>6.2916594181949446E-4</v>
      </c>
      <c r="BA1879" s="31">
        <f t="shared" si="1229"/>
        <v>1</v>
      </c>
      <c r="BB1879" s="34">
        <f>AU1879*'Propiedades físicas'!$C$4+'Diseño reactor'!AV1879*'Propiedades físicas'!$C$5+'Diseño reactor'!AW1879*'Propiedades físicas'!$C$8+'Diseño reactor'!AX1879*'Propiedades físicas'!$C$9+'Diseño reactor'!AY1879*'Propiedades físicas'!$C$7+'Diseño reactor'!AZ1879*'Propiedades físicas'!$C$6</f>
        <v>875.43193983201832</v>
      </c>
      <c r="BC1879" s="45">
        <f>AU1879*'Propiedades físicas'!$L$4+'Diseño reactor'!AV1879*'Propiedades físicas'!$L$5+'Diseño reactor'!AW1879*'Propiedades físicas'!$L$8+AX1879*'Propiedades físicas'!$L$9+'Diseño reactor'!AY1879*'Propiedades físicas'!$L$7+'Diseño reactor'!AZ1879*'Propiedades físicas'!$L$6</f>
        <v>2.0982953727847842</v>
      </c>
      <c r="BD1879" s="29">
        <f t="shared" si="1208"/>
        <v>1.7267433830427634</v>
      </c>
      <c r="BE1879" s="58">
        <f t="shared" si="1209"/>
        <v>41.543315728109491</v>
      </c>
      <c r="BF1879" s="30">
        <f>AU1879*'Propiedades físicas'!$I$4+'Diseño reactor'!AV1879*'Propiedades físicas'!$I$5+'Diseño reactor'!AW1879*'Propiedades físicas'!$I$8+'Diseño reactor'!AX1879*'Propiedades físicas'!$I$9+'Diseño reactor'!AY1879*'Propiedades físicas'!$I$7+'Diseño reactor'!AZ1879*'Propiedades físicas'!$I$6</f>
        <v>1.9948758530280285E-2</v>
      </c>
      <c r="BG1879" s="24">
        <f>AU1879*'Propiedades físicas'!$O$4+'Diseño reactor'!AV1879*'Propiedades físicas'!$O$5+'Diseño reactor'!AW1879*'Propiedades físicas'!$O$8+'Diseño reactor'!AX1879*'Propiedades físicas'!$O$9+'Diseño reactor'!AY1879*'Propiedades físicas'!$O$7+'Diseño reactor'!AZ1879*'Propiedades físicas'!$O$6</f>
        <v>0.15352307843490101</v>
      </c>
      <c r="BH1879" s="54">
        <f t="shared" si="1210"/>
        <v>41202.229203341813</v>
      </c>
      <c r="BI1879" s="34">
        <f t="shared" si="1230"/>
        <v>272.65208686287184</v>
      </c>
      <c r="BJ1879" s="27">
        <f t="shared" si="1211"/>
        <v>4795.9550865862948</v>
      </c>
      <c r="BK1879" s="34">
        <f t="shared" si="1212"/>
        <v>566.3767607140386</v>
      </c>
      <c r="BL1879" s="27">
        <f t="shared" si="1213"/>
        <v>105.59410658095193</v>
      </c>
      <c r="BM1879" s="34">
        <f t="shared" si="1214"/>
        <v>1.1054421768707483</v>
      </c>
      <c r="BN1879" s="45">
        <f t="shared" si="1215"/>
        <v>1999.5130611188065</v>
      </c>
      <c r="BO1879" s="45">
        <f t="shared" si="1216"/>
        <v>105.75650146303107</v>
      </c>
      <c r="BP1879" s="66">
        <f t="shared" si="1217"/>
        <v>6.6881018772849714</v>
      </c>
    </row>
    <row r="1880" spans="8:68">
      <c r="H1880" s="68">
        <v>1875</v>
      </c>
      <c r="I1880" s="31">
        <f>('Propiedades físicas'!$C$10*'Diseño reactor'!H1880)/1000</f>
        <v>1641.0849029996641</v>
      </c>
      <c r="J1880" s="31">
        <f t="shared" si="1195"/>
        <v>0.27786496552768136</v>
      </c>
      <c r="K1880" s="31">
        <f>(I1880*1000)/'Propiedades físicas'!$F$10</f>
        <v>10719.839421621144</v>
      </c>
      <c r="L1880" s="31">
        <f t="shared" si="1196"/>
        <v>1531.4056316601632</v>
      </c>
      <c r="M1880" s="31">
        <f t="shared" si="1197"/>
        <v>9188.43378996098</v>
      </c>
      <c r="N1880" s="31">
        <f t="shared" si="1198"/>
        <v>0.81674967021875367</v>
      </c>
      <c r="O1880" s="32">
        <f t="shared" si="1199"/>
        <v>4.9004980213125231</v>
      </c>
      <c r="P1880" s="33">
        <f t="shared" si="1200"/>
        <v>0.65822381377248429</v>
      </c>
      <c r="Q1880" s="31">
        <f t="shared" si="1201"/>
        <v>4.7052312803895084</v>
      </c>
      <c r="R1880" s="31">
        <f t="shared" si="1202"/>
        <v>0.12775700758307684</v>
      </c>
      <c r="S1880" s="31">
        <f t="shared" si="1203"/>
        <v>0.19526674092301427</v>
      </c>
      <c r="T1880" s="31">
        <f t="shared" si="1204"/>
        <v>2.4796813249640379E-2</v>
      </c>
      <c r="U1880" s="31">
        <f t="shared" si="1205"/>
        <v>5.9720356135522235E-3</v>
      </c>
      <c r="V1880" s="47">
        <f t="shared" si="1218"/>
        <v>6.5183329130867379E-4</v>
      </c>
      <c r="W1880" s="31">
        <f t="shared" si="1206"/>
        <v>0.19409356651936058</v>
      </c>
      <c r="X1880" s="34">
        <f>(S1880*H1880*'Propiedades físicas'!$F$5*60*24*365)/(1000000)</f>
        <v>56666.444340205817</v>
      </c>
      <c r="Y1880" s="34">
        <f>(U1880*H1880*'Propiedades físicas'!$F$7*60*24*365)/(1000000)</f>
        <v>541.9902706370699</v>
      </c>
      <c r="Z1880" s="31">
        <f t="shared" si="1219"/>
        <v>1234.1696508234081</v>
      </c>
      <c r="AA1880" s="31">
        <f t="shared" si="1220"/>
        <v>8822.3086507303287</v>
      </c>
      <c r="AB1880" s="31">
        <f t="shared" si="1220"/>
        <v>239.54438921826909</v>
      </c>
      <c r="AC1880" s="31">
        <f t="shared" si="1220"/>
        <v>366.12513923065177</v>
      </c>
      <c r="AD1880" s="31">
        <f t="shared" si="1220"/>
        <v>46.494024843075707</v>
      </c>
      <c r="AE1880" s="31">
        <f t="shared" si="1221"/>
        <v>11.197566775410419</v>
      </c>
      <c r="AF1880" s="31">
        <f t="shared" si="1222"/>
        <v>10719.839421621142</v>
      </c>
      <c r="AG1880" s="31">
        <f t="shared" si="1223"/>
        <v>0.11512949049723423</v>
      </c>
      <c r="AH1880" s="31">
        <f t="shared" si="1224"/>
        <v>0.82298888105883095</v>
      </c>
      <c r="AI1880" s="31">
        <f t="shared" si="1224"/>
        <v>2.2345893422165013E-2</v>
      </c>
      <c r="AJ1880" s="31">
        <f t="shared" si="1224"/>
        <v>3.4153976084026393E-2</v>
      </c>
      <c r="AK1880" s="31">
        <f t="shared" si="1224"/>
        <v>4.3371941513695271E-3</v>
      </c>
      <c r="AL1880" s="31">
        <f t="shared" si="1225"/>
        <v>1.0445647863741069E-3</v>
      </c>
      <c r="AM1880" s="31">
        <f t="shared" si="1226"/>
        <v>1.0000000000000002</v>
      </c>
      <c r="AN1880" s="31">
        <f>(Z1880*'Propiedades físicas'!$F$4)/1000</f>
        <v>1085.3041075410888</v>
      </c>
      <c r="AO1880" s="31">
        <f>(AA1880*'Propiedades físicas'!$F$6)/1000</f>
        <v>282.66676916939974</v>
      </c>
      <c r="AP1880" s="31">
        <f>(AB1880*'Propiedades físicas'!$F$9)/1000</f>
        <v>147.78691092821109</v>
      </c>
      <c r="AQ1880" s="31">
        <f>(AC1880*'Propiedades físicas'!$F$5)/1000</f>
        <v>107.81286974925004</v>
      </c>
      <c r="AR1880" s="31">
        <f>(AD1880*'Propiedades físicas'!$F$8)/1000</f>
        <v>16.483061687367194</v>
      </c>
      <c r="AS1880" s="31">
        <f>(AE1880*'Propiedades físicas'!$F$7)/1000</f>
        <v>1.0311839243475456</v>
      </c>
      <c r="AT1880" s="31">
        <f t="shared" si="1227"/>
        <v>1641.0849029996641</v>
      </c>
      <c r="AU1880" s="31">
        <f t="shared" si="1228"/>
        <v>0.66133330795823608</v>
      </c>
      <c r="AV1880" s="31">
        <f t="shared" si="1231"/>
        <v>0.17224384226113229</v>
      </c>
      <c r="AW1880" s="31">
        <f t="shared" si="1231"/>
        <v>9.0054396733574321E-2</v>
      </c>
      <c r="AX1880" s="31">
        <f t="shared" si="1231"/>
        <v>6.569609503578018E-2</v>
      </c>
      <c r="AY1880" s="31">
        <f t="shared" si="1231"/>
        <v>1.0044002999015198E-2</v>
      </c>
      <c r="AZ1880" s="31">
        <f t="shared" si="1232"/>
        <v>6.2835501226212712E-4</v>
      </c>
      <c r="BA1880" s="31">
        <f t="shared" si="1229"/>
        <v>1.0000000000000002</v>
      </c>
      <c r="BB1880" s="34">
        <f>AU1880*'Propiedades físicas'!$C$4+'Diseño reactor'!AV1880*'Propiedades físicas'!$C$5+'Diseño reactor'!AW1880*'Propiedades físicas'!$C$8+'Diseño reactor'!AX1880*'Propiedades físicas'!$C$9+'Diseño reactor'!AY1880*'Propiedades físicas'!$C$7+'Diseño reactor'!AZ1880*'Propiedades físicas'!$C$6</f>
        <v>875.43167887519462</v>
      </c>
      <c r="BC1880" s="45">
        <f>AU1880*'Propiedades físicas'!$L$4+'Diseño reactor'!AV1880*'Propiedades físicas'!$L$5+'Diseño reactor'!AW1880*'Propiedades físicas'!$L$8+AX1880*'Propiedades físicas'!$L$9+'Diseño reactor'!AY1880*'Propiedades físicas'!$L$7+'Diseño reactor'!AZ1880*'Propiedades físicas'!$L$6</f>
        <v>2.0983449229863402</v>
      </c>
      <c r="BD1880" s="29">
        <f t="shared" si="1208"/>
        <v>1.7259609565816929</v>
      </c>
      <c r="BE1880" s="58">
        <f t="shared" si="1209"/>
        <v>41.542468378466232</v>
      </c>
      <c r="BF1880" s="30">
        <f>AU1880*'Propiedades físicas'!$I$4+'Diseño reactor'!AV1880*'Propiedades físicas'!$I$5+'Diseño reactor'!AW1880*'Propiedades físicas'!$I$8+'Diseño reactor'!AX1880*'Propiedades físicas'!$I$9+'Diseño reactor'!AY1880*'Propiedades físicas'!$I$7+'Diseño reactor'!AZ1880*'Propiedades físicas'!$I$6</f>
        <v>1.9948875842065658E-2</v>
      </c>
      <c r="BG1880" s="24">
        <f>AU1880*'Propiedades físicas'!$O$4+'Diseño reactor'!AV1880*'Propiedades físicas'!$O$5+'Diseño reactor'!AW1880*'Propiedades físicas'!$O$8+'Diseño reactor'!AX1880*'Propiedades físicas'!$O$9+'Diseño reactor'!AY1880*'Propiedades físicas'!$O$7+'Diseño reactor'!AZ1880*'Propiedades físicas'!$O$6</f>
        <v>0.15352544691174194</v>
      </c>
      <c r="BH1880" s="54">
        <f t="shared" si="1210"/>
        <v>41201.974626764575</v>
      </c>
      <c r="BI1880" s="34">
        <f t="shared" si="1230"/>
        <v>272.65592241882484</v>
      </c>
      <c r="BJ1880" s="27">
        <f t="shared" si="1211"/>
        <v>4795.9578203271249</v>
      </c>
      <c r="BK1880" s="34">
        <f t="shared" si="1212"/>
        <v>566.38582133506588</v>
      </c>
      <c r="BL1880" s="27">
        <f t="shared" si="1213"/>
        <v>105.59442151587564</v>
      </c>
      <c r="BM1880" s="34">
        <f t="shared" si="1214"/>
        <v>1.1054421768707483</v>
      </c>
      <c r="BN1880" s="45">
        <f t="shared" si="1215"/>
        <v>2000.7024016592418</v>
      </c>
      <c r="BO1880" s="45">
        <f t="shared" si="1216"/>
        <v>105.76676016255232</v>
      </c>
      <c r="BP1880" s="66">
        <f t="shared" si="1217"/>
        <v>6.6880998836339032</v>
      </c>
    </row>
    <row r="1881" spans="8:68">
      <c r="H1881" s="68">
        <v>1876</v>
      </c>
      <c r="I1881" s="31">
        <f>('Propiedades físicas'!$C$10*'Diseño reactor'!H1881)/1000</f>
        <v>1641.9601482812641</v>
      </c>
      <c r="J1881" s="31">
        <f t="shared" si="1195"/>
        <v>0.27771684987441497</v>
      </c>
      <c r="K1881" s="31">
        <f>(I1881*1000)/'Propiedades físicas'!$F$10</f>
        <v>10725.556669312677</v>
      </c>
      <c r="L1881" s="31">
        <f t="shared" si="1196"/>
        <v>1532.2223813303822</v>
      </c>
      <c r="M1881" s="31">
        <f t="shared" si="1197"/>
        <v>9193.334287982294</v>
      </c>
      <c r="N1881" s="31">
        <f t="shared" si="1198"/>
        <v>0.81674967021875378</v>
      </c>
      <c r="O1881" s="32">
        <f t="shared" si="1199"/>
        <v>4.9004980213125231</v>
      </c>
      <c r="P1881" s="33">
        <f t="shared" si="1200"/>
        <v>0.65829192156932237</v>
      </c>
      <c r="Q1881" s="31">
        <f t="shared" si="1201"/>
        <v>4.7053335151053934</v>
      </c>
      <c r="R1881" s="31">
        <f t="shared" si="1202"/>
        <v>0.12771533267720167</v>
      </c>
      <c r="S1881" s="31">
        <f t="shared" si="1203"/>
        <v>0.19516450620713016</v>
      </c>
      <c r="T1881" s="31">
        <f t="shared" si="1204"/>
        <v>2.4778074386760676E-2</v>
      </c>
      <c r="U1881" s="31">
        <f t="shared" si="1205"/>
        <v>5.9643415854690454E-3</v>
      </c>
      <c r="V1881" s="47">
        <f t="shared" si="1218"/>
        <v>6.5190073786476589E-4</v>
      </c>
      <c r="W1881" s="31">
        <f t="shared" si="1206"/>
        <v>0.19401017769250023</v>
      </c>
      <c r="X1881" s="34">
        <f>(S1881*H1881*'Propiedades físicas'!$F$5*60*24*365)/(1000000)</f>
        <v>56666.982087173099</v>
      </c>
      <c r="Y1881" s="34">
        <f>(U1881*H1881*'Propiedades físicas'!$F$7*60*24*365)/(1000000)</f>
        <v>541.58069053250767</v>
      </c>
      <c r="Z1881" s="31">
        <f t="shared" si="1219"/>
        <v>1234.9556448640487</v>
      </c>
      <c r="AA1881" s="31">
        <f t="shared" si="1220"/>
        <v>8827.2056743377179</v>
      </c>
      <c r="AB1881" s="31">
        <f t="shared" si="1220"/>
        <v>239.59396410243033</v>
      </c>
      <c r="AC1881" s="31">
        <f t="shared" si="1220"/>
        <v>366.12861364457621</v>
      </c>
      <c r="AD1881" s="31">
        <f t="shared" si="1220"/>
        <v>46.48366754956303</v>
      </c>
      <c r="AE1881" s="31">
        <f t="shared" si="1221"/>
        <v>11.189104814339929</v>
      </c>
      <c r="AF1881" s="31">
        <f t="shared" si="1222"/>
        <v>10725.556669312677</v>
      </c>
      <c r="AG1881" s="31">
        <f t="shared" si="1223"/>
        <v>0.11514140318678566</v>
      </c>
      <c r="AH1881" s="31">
        <f t="shared" si="1224"/>
        <v>0.8230067628651474</v>
      </c>
      <c r="AI1881" s="31">
        <f t="shared" si="1224"/>
        <v>2.2338604092032099E-2</v>
      </c>
      <c r="AJ1881" s="31">
        <f t="shared" si="1224"/>
        <v>3.4136094277709757E-2</v>
      </c>
      <c r="AK1881" s="31">
        <f t="shared" si="1224"/>
        <v>4.3339165492975607E-3</v>
      </c>
      <c r="AL1881" s="31">
        <f t="shared" si="1225"/>
        <v>1.0432190290275123E-3</v>
      </c>
      <c r="AM1881" s="31">
        <f t="shared" si="1226"/>
        <v>1.0000000000000002</v>
      </c>
      <c r="AN1881" s="31">
        <f>(Z1881*'Propiedades físicas'!$F$4)/1000</f>
        <v>1085.9952949805472</v>
      </c>
      <c r="AO1881" s="31">
        <f>(AA1881*'Propiedades físicas'!$F$6)/1000</f>
        <v>282.82366980578047</v>
      </c>
      <c r="AP1881" s="31">
        <f>(AB1881*'Propiedades físicas'!$F$9)/1000</f>
        <v>147.81749615299438</v>
      </c>
      <c r="AQ1881" s="31">
        <f>(AC1881*'Propiedades físicas'!$F$5)/1000</f>
        <v>107.81389285991837</v>
      </c>
      <c r="AR1881" s="31">
        <f>(AD1881*'Propiedades físicas'!$F$8)/1000</f>
        <v>16.479389819671081</v>
      </c>
      <c r="AS1881" s="31">
        <f>(AE1881*'Propiedades físicas'!$F$7)/1000</f>
        <v>1.0304046623525642</v>
      </c>
      <c r="AT1881" s="31">
        <f t="shared" si="1227"/>
        <v>1641.9601482812641</v>
      </c>
      <c r="AU1881" s="31">
        <f t="shared" si="1228"/>
        <v>0.66140173750095099</v>
      </c>
      <c r="AV1881" s="31">
        <f t="shared" si="1231"/>
        <v>0.172247584755226</v>
      </c>
      <c r="AW1881" s="31">
        <f t="shared" si="1231"/>
        <v>9.0025020587572488E-2</v>
      </c>
      <c r="AX1881" s="31">
        <f t="shared" si="1231"/>
        <v>6.5661698898583795E-2</v>
      </c>
      <c r="AY1881" s="31">
        <f t="shared" si="1231"/>
        <v>1.0036412781955167E-2</v>
      </c>
      <c r="AZ1881" s="31">
        <f t="shared" si="1232"/>
        <v>6.2754547571154467E-4</v>
      </c>
      <c r="BA1881" s="31">
        <f t="shared" si="1229"/>
        <v>0.99999999999999989</v>
      </c>
      <c r="BB1881" s="34">
        <f>AU1881*'Propiedades físicas'!$C$4+'Diseño reactor'!AV1881*'Propiedades físicas'!$C$5+'Diseño reactor'!AW1881*'Propiedades físicas'!$C$8+'Diseño reactor'!AX1881*'Propiedades físicas'!$C$9+'Diseño reactor'!AY1881*'Propiedades físicas'!$C$7+'Diseño reactor'!AZ1881*'Propiedades físicas'!$C$6</f>
        <v>875.43141834227242</v>
      </c>
      <c r="BC1881" s="45">
        <f>AU1881*'Propiedades físicas'!$L$4+'Diseño reactor'!AV1881*'Propiedades físicas'!$L$5+'Diseño reactor'!AW1881*'Propiedades físicas'!$L$8+AX1881*'Propiedades físicas'!$L$9+'Diseño reactor'!AY1881*'Propiedades físicas'!$L$7+'Diseño reactor'!AZ1881*'Propiedades físicas'!$L$6</f>
        <v>2.0983944287207219</v>
      </c>
      <c r="BD1881" s="29">
        <f t="shared" si="1208"/>
        <v>1.7251792400547055</v>
      </c>
      <c r="BE1881" s="58">
        <f t="shared" si="1209"/>
        <v>41.541621810568941</v>
      </c>
      <c r="BF1881" s="30">
        <f>AU1881*'Propiedades físicas'!$I$4+'Diseño reactor'!AV1881*'Propiedades físicas'!$I$5+'Diseño reactor'!AW1881*'Propiedades físicas'!$I$8+'Diseño reactor'!AX1881*'Propiedades físicas'!$I$9+'Diseño reactor'!AY1881*'Propiedades físicas'!$I$7+'Diseño reactor'!AZ1881*'Propiedades físicas'!$I$6</f>
        <v>1.9948992953921166E-2</v>
      </c>
      <c r="BG1881" s="24">
        <f>AU1881*'Propiedades físicas'!$O$4+'Diseño reactor'!AV1881*'Propiedades físicas'!$O$5+'Diseño reactor'!AW1881*'Propiedades físicas'!$O$8+'Diseño reactor'!AX1881*'Propiedades físicas'!$O$9+'Diseño reactor'!AY1881*'Propiedades físicas'!$O$7+'Diseño reactor'!AZ1881*'Propiedades físicas'!$O$6</f>
        <v>0.15352781338067847</v>
      </c>
      <c r="BH1881" s="54">
        <f t="shared" si="1210"/>
        <v>41201.720486057995</v>
      </c>
      <c r="BI1881" s="34">
        <f t="shared" si="1230"/>
        <v>272.65975298756729</v>
      </c>
      <c r="BJ1881" s="27">
        <f t="shared" si="1211"/>
        <v>4795.9605582143004</v>
      </c>
      <c r="BK1881" s="34">
        <f t="shared" si="1212"/>
        <v>566.39487504816896</v>
      </c>
      <c r="BL1881" s="27">
        <f t="shared" si="1213"/>
        <v>105.59473620250108</v>
      </c>
      <c r="BM1881" s="34">
        <f t="shared" si="1214"/>
        <v>1.1054421768707483</v>
      </c>
      <c r="BN1881" s="45">
        <f t="shared" si="1215"/>
        <v>2001.8917707729668</v>
      </c>
      <c r="BO1881" s="45">
        <f t="shared" si="1216"/>
        <v>105.77701004866574</v>
      </c>
      <c r="BP1881" s="66">
        <f t="shared" si="1217"/>
        <v>6.6880978932213457</v>
      </c>
    </row>
    <row r="1882" spans="8:68">
      <c r="H1882" s="68">
        <v>1877</v>
      </c>
      <c r="I1882" s="31">
        <f>('Propiedades físicas'!$C$10*'Diseño reactor'!H1882)/1000</f>
        <v>1642.8353935628638</v>
      </c>
      <c r="J1882" s="31">
        <f t="shared" si="1195"/>
        <v>0.27756889204283569</v>
      </c>
      <c r="K1882" s="31">
        <f>(I1882*1000)/'Propiedades físicas'!$F$10</f>
        <v>10731.273917004206</v>
      </c>
      <c r="L1882" s="31">
        <f t="shared" si="1196"/>
        <v>1533.0391310006007</v>
      </c>
      <c r="M1882" s="31">
        <f t="shared" si="1197"/>
        <v>9198.2347860036043</v>
      </c>
      <c r="N1882" s="31">
        <f t="shared" si="1198"/>
        <v>0.81674967021875367</v>
      </c>
      <c r="O1882" s="32">
        <f t="shared" si="1199"/>
        <v>4.9004980213125222</v>
      </c>
      <c r="P1882" s="33">
        <f t="shared" si="1200"/>
        <v>0.65835997086870102</v>
      </c>
      <c r="Q1882" s="31">
        <f t="shared" si="1201"/>
        <v>4.7054356440654539</v>
      </c>
      <c r="R1882" s="31">
        <f t="shared" si="1202"/>
        <v>0.12767368222147416</v>
      </c>
      <c r="S1882" s="31">
        <f t="shared" si="1203"/>
        <v>0.19506237724706901</v>
      </c>
      <c r="T1882" s="31">
        <f t="shared" si="1204"/>
        <v>2.4759356360140622E-2</v>
      </c>
      <c r="U1882" s="31">
        <f t="shared" si="1205"/>
        <v>5.9566607684378636E-3</v>
      </c>
      <c r="V1882" s="47">
        <f t="shared" si="1218"/>
        <v>6.5196812649133504E-4</v>
      </c>
      <c r="W1882" s="31">
        <f t="shared" si="1206"/>
        <v>0.19392686048790253</v>
      </c>
      <c r="X1882" s="34">
        <f>(S1882*H1882*'Propiedades físicas'!$F$5*60*24*365)/(1000000)</f>
        <v>56667.518910800442</v>
      </c>
      <c r="Y1882" s="34">
        <f>(U1882*H1882*'Propiedades físicas'!$F$7*60*24*365)/(1000000)</f>
        <v>541.17156585138594</v>
      </c>
      <c r="Z1882" s="31">
        <f t="shared" si="1219"/>
        <v>1235.7416653205519</v>
      </c>
      <c r="AA1882" s="31">
        <f t="shared" si="1220"/>
        <v>8832.1027039108576</v>
      </c>
      <c r="AB1882" s="31">
        <f t="shared" si="1220"/>
        <v>239.64350152970698</v>
      </c>
      <c r="AC1882" s="31">
        <f t="shared" si="1220"/>
        <v>366.13208209274853</v>
      </c>
      <c r="AD1882" s="31">
        <f t="shared" si="1220"/>
        <v>46.473311887983947</v>
      </c>
      <c r="AE1882" s="31">
        <f t="shared" si="1221"/>
        <v>11.180652262357871</v>
      </c>
      <c r="AF1882" s="31">
        <f t="shared" si="1222"/>
        <v>10731.273917004206</v>
      </c>
      <c r="AG1882" s="31">
        <f t="shared" si="1223"/>
        <v>0.11515330564458534</v>
      </c>
      <c r="AH1882" s="31">
        <f t="shared" si="1224"/>
        <v>0.82302462617378325</v>
      </c>
      <c r="AI1882" s="31">
        <f t="shared" si="1224"/>
        <v>2.2331319038458298E-2</v>
      </c>
      <c r="AJ1882" s="31">
        <f t="shared" si="1224"/>
        <v>3.4118230969073959E-2</v>
      </c>
      <c r="AK1882" s="31">
        <f t="shared" si="1224"/>
        <v>4.3306425916819448E-3</v>
      </c>
      <c r="AL1882" s="31">
        <f t="shared" si="1225"/>
        <v>1.0418755824172566E-3</v>
      </c>
      <c r="AM1882" s="31">
        <f t="shared" si="1226"/>
        <v>1</v>
      </c>
      <c r="AN1882" s="31">
        <f>(Z1882*'Propiedades físicas'!$F$4)/1000</f>
        <v>1086.6865056495869</v>
      </c>
      <c r="AO1882" s="31">
        <f>(AA1882*'Propiedades físicas'!$F$6)/1000</f>
        <v>282.9805706333039</v>
      </c>
      <c r="AP1882" s="31">
        <f>(AB1882*'Propiedades físicas'!$F$9)/1000</f>
        <v>147.84805826875271</v>
      </c>
      <c r="AQ1882" s="31">
        <f>(AC1882*'Propiedades físicas'!$F$5)/1000</f>
        <v>107.81491421385168</v>
      </c>
      <c r="AR1882" s="31">
        <f>(AD1882*'Propiedades físicas'!$F$8)/1000</f>
        <v>16.475718530528063</v>
      </c>
      <c r="AS1882" s="31">
        <f>(AE1882*'Propiedades físicas'!$F$7)/1000</f>
        <v>1.0296262668405363</v>
      </c>
      <c r="AT1882" s="31">
        <f t="shared" si="1227"/>
        <v>1642.8353935628636</v>
      </c>
      <c r="AU1882" s="31">
        <f t="shared" si="1228"/>
        <v>0.66147010826986086</v>
      </c>
      <c r="AV1882" s="31">
        <f t="shared" si="1231"/>
        <v>0.17225132337792889</v>
      </c>
      <c r="AW1882" s="31">
        <f t="shared" si="1231"/>
        <v>8.9995661676189262E-2</v>
      </c>
      <c r="AX1882" s="31">
        <f t="shared" si="1231"/>
        <v>6.562733834217585E-2</v>
      </c>
      <c r="AY1882" s="31">
        <f t="shared" si="1231"/>
        <v>1.0028831004667307E-2</v>
      </c>
      <c r="AZ1882" s="31">
        <f t="shared" si="1232"/>
        <v>6.2673732917791392E-4</v>
      </c>
      <c r="BA1882" s="31">
        <f t="shared" si="1229"/>
        <v>1</v>
      </c>
      <c r="BB1882" s="34">
        <f>AU1882*'Propiedades físicas'!$C$4+'Diseño reactor'!AV1882*'Propiedades físicas'!$C$5+'Diseño reactor'!AW1882*'Propiedades físicas'!$C$8+'Diseño reactor'!AX1882*'Propiedades físicas'!$C$9+'Diseño reactor'!AY1882*'Propiedades físicas'!$C$7+'Diseño reactor'!AZ1882*'Propiedades físicas'!$C$6</f>
        <v>875.43115823239168</v>
      </c>
      <c r="BC1882" s="45">
        <f>AU1882*'Propiedades físicas'!$L$4+'Diseño reactor'!AV1882*'Propiedades físicas'!$L$5+'Diseño reactor'!AW1882*'Propiedades físicas'!$L$8+AX1882*'Propiedades físicas'!$L$9+'Diseño reactor'!AY1882*'Propiedades físicas'!$L$7+'Diseño reactor'!AZ1882*'Propiedades físicas'!$L$6</f>
        <v>2.0984438900472622</v>
      </c>
      <c r="BD1882" s="29">
        <f t="shared" si="1208"/>
        <v>1.7243982324948828</v>
      </c>
      <c r="BE1882" s="58">
        <f t="shared" si="1209"/>
        <v>41.540776023332278</v>
      </c>
      <c r="BF1882" s="30">
        <f>AU1882*'Propiedades físicas'!$I$4+'Diseño reactor'!AV1882*'Propiedades físicas'!$I$5+'Diseño reactor'!AW1882*'Propiedades físicas'!$I$8+'Diseño reactor'!AX1882*'Propiedades físicas'!$I$9+'Diseño reactor'!AY1882*'Propiedades físicas'!$I$7+'Diseño reactor'!AZ1882*'Propiedades físicas'!$I$6</f>
        <v>1.9949109866249176E-2</v>
      </c>
      <c r="BG1882" s="24">
        <f>AU1882*'Propiedades físicas'!$O$4+'Diseño reactor'!AV1882*'Propiedades físicas'!$O$5+'Diseño reactor'!AW1882*'Propiedades físicas'!$O$8+'Diseño reactor'!AX1882*'Propiedades físicas'!$O$9+'Diseño reactor'!AY1882*'Propiedades físicas'!$O$7+'Diseño reactor'!AZ1882*'Propiedades físicas'!$O$6</f>
        <v>0.15353017784419704</v>
      </c>
      <c r="BH1882" s="54">
        <f t="shared" si="1210"/>
        <v>41201.466780335235</v>
      </c>
      <c r="BI1882" s="34">
        <f t="shared" si="1230"/>
        <v>272.66357857797794</v>
      </c>
      <c r="BJ1882" s="27">
        <f t="shared" si="1211"/>
        <v>4795.9633002329347</v>
      </c>
      <c r="BK1882" s="34">
        <f t="shared" si="1212"/>
        <v>566.4039218607727</v>
      </c>
      <c r="BL1882" s="27">
        <f t="shared" si="1213"/>
        <v>105.5950506411054</v>
      </c>
      <c r="BM1882" s="34">
        <f t="shared" si="1214"/>
        <v>1.1054421768707483</v>
      </c>
      <c r="BN1882" s="45">
        <f t="shared" si="1215"/>
        <v>2003.0811684219696</v>
      </c>
      <c r="BO1882" s="45">
        <f t="shared" si="1216"/>
        <v>105.78725113272365</v>
      </c>
      <c r="BP1882" s="66">
        <f t="shared" si="1217"/>
        <v>6.6880959060407292</v>
      </c>
    </row>
    <row r="1883" spans="8:68">
      <c r="H1883" s="68">
        <v>1878</v>
      </c>
      <c r="I1883" s="31">
        <f>('Propiedades físicas'!$C$10*'Diseño reactor'!H1883)/1000</f>
        <v>1643.7106388444638</v>
      </c>
      <c r="J1883" s="31">
        <f t="shared" si="1195"/>
        <v>0.27742109178083202</v>
      </c>
      <c r="K1883" s="31">
        <f>(I1883*1000)/'Propiedades físicas'!$F$10</f>
        <v>10736.991164695739</v>
      </c>
      <c r="L1883" s="31">
        <f t="shared" si="1196"/>
        <v>1533.8558806708197</v>
      </c>
      <c r="M1883" s="31">
        <f t="shared" si="1197"/>
        <v>9203.1352840249183</v>
      </c>
      <c r="N1883" s="31">
        <f t="shared" si="1198"/>
        <v>0.81674967021875389</v>
      </c>
      <c r="O1883" s="32">
        <f t="shared" si="1199"/>
        <v>4.9004980213125231</v>
      </c>
      <c r="P1883" s="33">
        <f t="shared" si="1200"/>
        <v>0.65842796174595297</v>
      </c>
      <c r="Q1883" s="31">
        <f t="shared" si="1201"/>
        <v>4.7055376674318161</v>
      </c>
      <c r="R1883" s="31">
        <f t="shared" si="1202"/>
        <v>0.12763205619901047</v>
      </c>
      <c r="S1883" s="31">
        <f t="shared" si="1203"/>
        <v>0.19496035388070707</v>
      </c>
      <c r="T1883" s="31">
        <f t="shared" si="1204"/>
        <v>2.4740659139674659E-2</v>
      </c>
      <c r="U1883" s="31">
        <f t="shared" si="1205"/>
        <v>5.9489931341157598E-3</v>
      </c>
      <c r="V1883" s="47">
        <f t="shared" si="1218"/>
        <v>6.5203545726298261E-4</v>
      </c>
      <c r="W1883" s="31">
        <f t="shared" si="1206"/>
        <v>0.19384361481333301</v>
      </c>
      <c r="X1883" s="34">
        <f>(S1883*H1883*'Propiedades físicas'!$F$5*60*24*365)/(1000000)</f>
        <v>56668.054813068811</v>
      </c>
      <c r="Y1883" s="34">
        <f>(U1883*H1883*'Propiedades físicas'!$F$7*60*24*365)/(1000000)</f>
        <v>540.76289593567992</v>
      </c>
      <c r="Z1883" s="31">
        <f t="shared" si="1219"/>
        <v>1236.5277121588997</v>
      </c>
      <c r="AA1883" s="31">
        <f t="shared" si="1220"/>
        <v>8836.9997394369511</v>
      </c>
      <c r="AB1883" s="31">
        <f t="shared" si="1220"/>
        <v>239.69300154174167</v>
      </c>
      <c r="AC1883" s="31">
        <f t="shared" si="1220"/>
        <v>366.13554458796784</v>
      </c>
      <c r="AD1883" s="31">
        <f t="shared" si="1220"/>
        <v>46.462957864309011</v>
      </c>
      <c r="AE1883" s="31">
        <f t="shared" si="1221"/>
        <v>11.172209105869397</v>
      </c>
      <c r="AF1883" s="31">
        <f t="shared" si="1222"/>
        <v>10736.991164695739</v>
      </c>
      <c r="AG1883" s="31">
        <f t="shared" si="1223"/>
        <v>0.11516519788380956</v>
      </c>
      <c r="AH1883" s="31">
        <f t="shared" si="1224"/>
        <v>0.82304247101309513</v>
      </c>
      <c r="AI1883" s="31">
        <f t="shared" si="1224"/>
        <v>2.2324038258490456E-2</v>
      </c>
      <c r="AJ1883" s="31">
        <f t="shared" si="1224"/>
        <v>3.410038612976201E-2</v>
      </c>
      <c r="AK1883" s="31">
        <f t="shared" si="1224"/>
        <v>4.3273722732569339E-3</v>
      </c>
      <c r="AL1883" s="31">
        <f t="shared" si="1225"/>
        <v>1.0405344415858977E-3</v>
      </c>
      <c r="AM1883" s="31">
        <f t="shared" si="1226"/>
        <v>1</v>
      </c>
      <c r="AN1883" s="31">
        <f>(Z1883*'Propiedades físicas'!$F$4)/1000</f>
        <v>1087.3777395182931</v>
      </c>
      <c r="AO1883" s="31">
        <f>(AA1883*'Propiedades físicas'!$F$6)/1000</f>
        <v>283.13747165155991</v>
      </c>
      <c r="AP1883" s="31">
        <f>(AB1883*'Propiedades físicas'!$F$9)/1000</f>
        <v>147.87859730117751</v>
      </c>
      <c r="AQ1883" s="31">
        <f>(AC1883*'Propiedades físicas'!$F$5)/1000</f>
        <v>107.81593381481891</v>
      </c>
      <c r="AR1883" s="31">
        <f>(AD1883*'Propiedades físicas'!$F$8)/1000</f>
        <v>16.472047822054826</v>
      </c>
      <c r="AS1883" s="31">
        <f>(AE1883*'Propiedades físicas'!$F$7)/1000</f>
        <v>1.0288487365595129</v>
      </c>
      <c r="AT1883" s="31">
        <f t="shared" si="1227"/>
        <v>1643.7106388444636</v>
      </c>
      <c r="AU1883" s="31">
        <f t="shared" si="1228"/>
        <v>0.66153842034065369</v>
      </c>
      <c r="AV1883" s="31">
        <f t="shared" si="1231"/>
        <v>0.17225505813517572</v>
      </c>
      <c r="AW1883" s="31">
        <f t="shared" si="1231"/>
        <v>8.9966319987523385E-2</v>
      </c>
      <c r="AX1883" s="31">
        <f t="shared" si="1231"/>
        <v>6.5593013312010937E-2</v>
      </c>
      <c r="AY1883" s="31">
        <f t="shared" si="1231"/>
        <v>1.0021257654957295E-2</v>
      </c>
      <c r="AZ1883" s="31">
        <f t="shared" si="1232"/>
        <v>6.2593056967910024E-4</v>
      </c>
      <c r="BA1883" s="31">
        <f t="shared" si="1229"/>
        <v>1.0000000000000002</v>
      </c>
      <c r="BB1883" s="34">
        <f>AU1883*'Propiedades físicas'!$C$4+'Diseño reactor'!AV1883*'Propiedades físicas'!$C$5+'Diseño reactor'!AW1883*'Propiedades físicas'!$C$8+'Diseño reactor'!AX1883*'Propiedades físicas'!$C$9+'Diseño reactor'!AY1883*'Propiedades físicas'!$C$7+'Diseño reactor'!AZ1883*'Propiedades físicas'!$C$6</f>
        <v>875.43089854469349</v>
      </c>
      <c r="BC1883" s="45">
        <f>AU1883*'Propiedades físicas'!$L$4+'Diseño reactor'!AV1883*'Propiedades físicas'!$L$5+'Diseño reactor'!AW1883*'Propiedades físicas'!$L$8+AX1883*'Propiedades físicas'!$L$9+'Diseño reactor'!AY1883*'Propiedades físicas'!$L$7+'Diseño reactor'!AZ1883*'Propiedades físicas'!$L$6</f>
        <v>2.0984933070251888</v>
      </c>
      <c r="BD1883" s="29">
        <f t="shared" si="1208"/>
        <v>1.7236179329370667</v>
      </c>
      <c r="BE1883" s="58">
        <f t="shared" si="1209"/>
        <v>41.539931015672906</v>
      </c>
      <c r="BF1883" s="30">
        <f>AU1883*'Propiedades físicas'!$I$4+'Diseño reactor'!AV1883*'Propiedades físicas'!$I$5+'Diseño reactor'!AW1883*'Propiedades físicas'!$I$8+'Diseño reactor'!AX1883*'Propiedades físicas'!$I$9+'Diseño reactor'!AY1883*'Propiedades físicas'!$I$7+'Diseño reactor'!AZ1883*'Propiedades físicas'!$I$6</f>
        <v>1.9949226579451099E-2</v>
      </c>
      <c r="BG1883" s="24">
        <f>AU1883*'Propiedades físicas'!$O$4+'Diseño reactor'!AV1883*'Propiedades físicas'!$O$5+'Diseño reactor'!AW1883*'Propiedades físicas'!$O$8+'Diseño reactor'!AX1883*'Propiedades físicas'!$O$9+'Diseño reactor'!AY1883*'Propiedades físicas'!$O$7+'Diseño reactor'!AZ1883*'Propiedades físicas'!$O$6</f>
        <v>0.15353254030478</v>
      </c>
      <c r="BH1883" s="54">
        <f t="shared" si="1210"/>
        <v>41201.213508711589</v>
      </c>
      <c r="BI1883" s="34">
        <f t="shared" si="1230"/>
        <v>272.66739919891614</v>
      </c>
      <c r="BJ1883" s="27">
        <f t="shared" si="1211"/>
        <v>4795.9660463681785</v>
      </c>
      <c r="BK1883" s="34">
        <f t="shared" si="1212"/>
        <v>566.41296178029143</v>
      </c>
      <c r="BL1883" s="27">
        <f t="shared" si="1213"/>
        <v>105.59536483196528</v>
      </c>
      <c r="BM1883" s="34">
        <f t="shared" si="1214"/>
        <v>1.1054421768707483</v>
      </c>
      <c r="BN1883" s="45">
        <f t="shared" si="1215"/>
        <v>2004.270594568301</v>
      </c>
      <c r="BO1883" s="45">
        <f t="shared" si="1216"/>
        <v>105.79748342605885</v>
      </c>
      <c r="BP1883" s="66">
        <f t="shared" si="1217"/>
        <v>6.6880939220854927</v>
      </c>
    </row>
    <row r="1884" spans="8:68">
      <c r="H1884" s="68">
        <v>1879</v>
      </c>
      <c r="I1884" s="31">
        <f>('Propiedades físicas'!$C$10*'Diseño reactor'!H1884)/1000</f>
        <v>1644.5858841260635</v>
      </c>
      <c r="J1884" s="31">
        <f t="shared" si="1195"/>
        <v>0.27727344883682947</v>
      </c>
      <c r="K1884" s="31">
        <f>(I1884*1000)/'Propiedades físicas'!$F$10</f>
        <v>10742.708412387268</v>
      </c>
      <c r="L1884" s="31">
        <f t="shared" si="1196"/>
        <v>1534.6726303410383</v>
      </c>
      <c r="M1884" s="31">
        <f t="shared" si="1197"/>
        <v>9208.0357820462286</v>
      </c>
      <c r="N1884" s="31">
        <f t="shared" si="1198"/>
        <v>0.81674967021875378</v>
      </c>
      <c r="O1884" s="32">
        <f t="shared" si="1199"/>
        <v>4.9004980213125222</v>
      </c>
      <c r="P1884" s="33">
        <f t="shared" si="1200"/>
        <v>0.65849589427628086</v>
      </c>
      <c r="Q1884" s="31">
        <f t="shared" si="1201"/>
        <v>4.7056395853662742</v>
      </c>
      <c r="R1884" s="31">
        <f t="shared" si="1202"/>
        <v>0.12759045459293053</v>
      </c>
      <c r="S1884" s="31">
        <f t="shared" si="1203"/>
        <v>0.19485843594624802</v>
      </c>
      <c r="T1884" s="31">
        <f t="shared" si="1204"/>
        <v>2.472198269530965E-2</v>
      </c>
      <c r="U1884" s="31">
        <f t="shared" si="1205"/>
        <v>5.9413386542327418E-3</v>
      </c>
      <c r="V1884" s="47">
        <f t="shared" si="1218"/>
        <v>6.5210273025418113E-4</v>
      </c>
      <c r="W1884" s="31">
        <f t="shared" si="1206"/>
        <v>0.1937604405767156</v>
      </c>
      <c r="X1884" s="34">
        <f>(S1884*H1884*'Propiedades físicas'!$F$5*60*24*365)/(1000000)</f>
        <v>56668.589795954038</v>
      </c>
      <c r="Y1884" s="34">
        <f>(U1884*H1884*'Propiedades físicas'!$F$7*60*24*365)/(1000000)</f>
        <v>540.35468012851038</v>
      </c>
      <c r="Z1884" s="31">
        <f t="shared" si="1219"/>
        <v>1237.3137853451317</v>
      </c>
      <c r="AA1884" s="31">
        <f t="shared" si="1220"/>
        <v>8841.8967809032292</v>
      </c>
      <c r="AB1884" s="31">
        <f t="shared" si="1220"/>
        <v>239.74246418011646</v>
      </c>
      <c r="AC1884" s="31">
        <f t="shared" si="1220"/>
        <v>366.13900114300003</v>
      </c>
      <c r="AD1884" s="31">
        <f t="shared" si="1220"/>
        <v>46.452605484486831</v>
      </c>
      <c r="AE1884" s="31">
        <f t="shared" si="1221"/>
        <v>11.163775331303322</v>
      </c>
      <c r="AF1884" s="31">
        <f t="shared" si="1222"/>
        <v>10742.708412387266</v>
      </c>
      <c r="AG1884" s="31">
        <f t="shared" si="1223"/>
        <v>0.11517707991761207</v>
      </c>
      <c r="AH1884" s="31">
        <f t="shared" si="1224"/>
        <v>0.82306029741138298</v>
      </c>
      <c r="AI1884" s="31">
        <f t="shared" si="1224"/>
        <v>2.2316761749176101E-2</v>
      </c>
      <c r="AJ1884" s="31">
        <f t="shared" si="1224"/>
        <v>3.4082559731474261E-2</v>
      </c>
      <c r="AK1884" s="31">
        <f t="shared" si="1224"/>
        <v>4.3241055887659561E-3</v>
      </c>
      <c r="AL1884" s="31">
        <f t="shared" si="1225"/>
        <v>1.039195601588751E-3</v>
      </c>
      <c r="AM1884" s="31">
        <f t="shared" si="1226"/>
        <v>1</v>
      </c>
      <c r="AN1884" s="31">
        <f>(Z1884*'Propiedades físicas'!$F$4)/1000</f>
        <v>1088.0689965568019</v>
      </c>
      <c r="AO1884" s="31">
        <f>(AA1884*'Propiedades físicas'!$F$6)/1000</f>
        <v>283.29437286013945</v>
      </c>
      <c r="AP1884" s="31">
        <f>(AB1884*'Propiedades físicas'!$F$9)/1000</f>
        <v>147.90911327592283</v>
      </c>
      <c r="AQ1884" s="31">
        <f>(AC1884*'Propiedades físicas'!$F$5)/1000</f>
        <v>107.81695166657923</v>
      </c>
      <c r="AR1884" s="31">
        <f>(AD1884*'Propiedades físicas'!$F$8)/1000</f>
        <v>16.468377696360264</v>
      </c>
      <c r="AS1884" s="31">
        <f>(AE1884*'Propiedades físicas'!$F$7)/1000</f>
        <v>1.028072070259723</v>
      </c>
      <c r="AT1884" s="31">
        <f t="shared" si="1227"/>
        <v>1644.5858841260633</v>
      </c>
      <c r="AU1884" s="31">
        <f t="shared" si="1228"/>
        <v>0.66160667378888771</v>
      </c>
      <c r="AV1884" s="31">
        <f t="shared" si="1231"/>
        <v>0.17225878903288941</v>
      </c>
      <c r="AW1884" s="31">
        <f t="shared" si="1231"/>
        <v>8.9936995509676335E-2</v>
      </c>
      <c r="AX1884" s="31">
        <f t="shared" si="1231"/>
        <v>6.5558723753653889E-2</v>
      </c>
      <c r="AY1884" s="31">
        <f t="shared" si="1231"/>
        <v>1.0013692720652043E-2</v>
      </c>
      <c r="AZ1884" s="31">
        <f t="shared" si="1232"/>
        <v>6.2512519424064183E-4</v>
      </c>
      <c r="BA1884" s="31">
        <f t="shared" si="1229"/>
        <v>1</v>
      </c>
      <c r="BB1884" s="34">
        <f>AU1884*'Propiedades físicas'!$C$4+'Diseño reactor'!AV1884*'Propiedades físicas'!$C$5+'Diseño reactor'!AW1884*'Propiedades físicas'!$C$8+'Diseño reactor'!AX1884*'Propiedades físicas'!$C$9+'Diseño reactor'!AY1884*'Propiedades físicas'!$C$7+'Diseño reactor'!AZ1884*'Propiedades físicas'!$C$6</f>
        <v>875.43063927832179</v>
      </c>
      <c r="BC1884" s="45">
        <f>AU1884*'Propiedades físicas'!$L$4+'Diseño reactor'!AV1884*'Propiedades físicas'!$L$5+'Diseño reactor'!AW1884*'Propiedades físicas'!$L$8+AX1884*'Propiedades físicas'!$L$9+'Diseño reactor'!AY1884*'Propiedades físicas'!$L$7+'Diseño reactor'!AZ1884*'Propiedades físicas'!$L$6</f>
        <v>2.098542679713626</v>
      </c>
      <c r="BD1884" s="29">
        <f t="shared" si="1208"/>
        <v>1.7228383404178456</v>
      </c>
      <c r="BE1884" s="58">
        <f t="shared" si="1209"/>
        <v>41.539086786509515</v>
      </c>
      <c r="BF1884" s="30">
        <f>AU1884*'Propiedades físicas'!$I$4+'Diseño reactor'!AV1884*'Propiedades físicas'!$I$5+'Diseño reactor'!AW1884*'Propiedades físicas'!$I$8+'Diseño reactor'!AX1884*'Propiedades físicas'!$I$9+'Diseño reactor'!AY1884*'Propiedades físicas'!$I$7+'Diseño reactor'!AZ1884*'Propiedades físicas'!$I$6</f>
        <v>1.9949343093927367E-2</v>
      </c>
      <c r="BG1884" s="24">
        <f>AU1884*'Propiedades físicas'!$O$4+'Diseño reactor'!AV1884*'Propiedades físicas'!$O$5+'Diseño reactor'!AW1884*'Propiedades físicas'!$O$8+'Diseño reactor'!AX1884*'Propiedades físicas'!$O$9+'Diseño reactor'!AY1884*'Propiedades físicas'!$O$7+'Diseño reactor'!AZ1884*'Propiedades físicas'!$O$6</f>
        <v>0.15353490076490564</v>
      </c>
      <c r="BH1884" s="54">
        <f t="shared" si="1210"/>
        <v>41200.960670304557</v>
      </c>
      <c r="BI1884" s="34">
        <f t="shared" si="1230"/>
        <v>272.67121485922161</v>
      </c>
      <c r="BJ1884" s="27">
        <f t="shared" si="1211"/>
        <v>4795.9687966052325</v>
      </c>
      <c r="BK1884" s="34">
        <f t="shared" si="1212"/>
        <v>566.42199481412945</v>
      </c>
      <c r="BL1884" s="27">
        <f t="shared" si="1213"/>
        <v>105.59567877535706</v>
      </c>
      <c r="BM1884" s="34">
        <f t="shared" si="1214"/>
        <v>1.1054421768707483</v>
      </c>
      <c r="BN1884" s="45">
        <f t="shared" si="1215"/>
        <v>2005.4600491740844</v>
      </c>
      <c r="BO1884" s="45">
        <f t="shared" si="1216"/>
        <v>105.80770693998464</v>
      </c>
      <c r="BP1884" s="66">
        <f t="shared" si="1217"/>
        <v>6.6880919413490938</v>
      </c>
    </row>
    <row r="1885" spans="8:68">
      <c r="H1885" s="68">
        <v>1880</v>
      </c>
      <c r="I1885" s="31">
        <f>('Propiedades físicas'!$C$10*'Diseño reactor'!H1885)/1000</f>
        <v>1645.4611294076633</v>
      </c>
      <c r="J1885" s="31">
        <f t="shared" si="1195"/>
        <v>0.27712596295978859</v>
      </c>
      <c r="K1885" s="31">
        <f>(I1885*1000)/'Propiedades físicas'!$F$10</f>
        <v>10748.425660078801</v>
      </c>
      <c r="L1885" s="31">
        <f t="shared" si="1196"/>
        <v>1535.4893800112573</v>
      </c>
      <c r="M1885" s="31">
        <f t="shared" si="1197"/>
        <v>9212.9362800675426</v>
      </c>
      <c r="N1885" s="31">
        <f t="shared" si="1198"/>
        <v>0.81674967021875389</v>
      </c>
      <c r="O1885" s="32">
        <f t="shared" si="1199"/>
        <v>4.9004980213125231</v>
      </c>
      <c r="P1885" s="33">
        <f t="shared" si="1200"/>
        <v>0.65856376853475929</v>
      </c>
      <c r="Q1885" s="31">
        <f t="shared" si="1201"/>
        <v>4.7057413980303018</v>
      </c>
      <c r="R1885" s="31">
        <f t="shared" si="1202"/>
        <v>0.12754887738635831</v>
      </c>
      <c r="S1885" s="31">
        <f t="shared" si="1203"/>
        <v>0.19475662328222257</v>
      </c>
      <c r="T1885" s="31">
        <f t="shared" si="1204"/>
        <v>2.4703326997044788E-2</v>
      </c>
      <c r="U1885" s="31">
        <f t="shared" si="1205"/>
        <v>5.9336973005915472E-3</v>
      </c>
      <c r="V1885" s="47">
        <f t="shared" si="1218"/>
        <v>6.5216994553927619E-4</v>
      </c>
      <c r="W1885" s="31">
        <f t="shared" si="1206"/>
        <v>0.19367733768613216</v>
      </c>
      <c r="X1885" s="34">
        <f>(S1885*H1885*'Propiedades físicas'!$F$5*60*24*365)/(1000000)</f>
        <v>56669.12386142691</v>
      </c>
      <c r="Y1885" s="34">
        <f>(U1885*H1885*'Propiedades físicas'!$F$7*60*24*365)/(1000000)</f>
        <v>539.94691777414255</v>
      </c>
      <c r="Z1885" s="31">
        <f t="shared" si="1219"/>
        <v>1238.0998848453476</v>
      </c>
      <c r="AA1885" s="31">
        <f t="shared" si="1220"/>
        <v>8846.7938282969681</v>
      </c>
      <c r="AB1885" s="31">
        <f t="shared" si="1220"/>
        <v>239.79188948635363</v>
      </c>
      <c r="AC1885" s="31">
        <f t="shared" si="1220"/>
        <v>366.14245177057842</v>
      </c>
      <c r="AD1885" s="31">
        <f t="shared" si="1220"/>
        <v>46.4422547544442</v>
      </c>
      <c r="AE1885" s="31">
        <f t="shared" si="1221"/>
        <v>11.155350925112108</v>
      </c>
      <c r="AF1885" s="31">
        <f t="shared" si="1222"/>
        <v>10748.425660078803</v>
      </c>
      <c r="AG1885" s="31">
        <f t="shared" si="1223"/>
        <v>0.11518895175912398</v>
      </c>
      <c r="AH1885" s="31">
        <f t="shared" si="1224"/>
        <v>0.82307810539688908</v>
      </c>
      <c r="AI1885" s="31">
        <f t="shared" si="1224"/>
        <v>2.2309489507563434E-2</v>
      </c>
      <c r="AJ1885" s="31">
        <f t="shared" si="1224"/>
        <v>3.4064751745968166E-2</v>
      </c>
      <c r="AK1885" s="31">
        <f t="shared" si="1224"/>
        <v>4.3208425329615855E-3</v>
      </c>
      <c r="AL1885" s="31">
        <f t="shared" si="1225"/>
        <v>1.0378590574938507E-3</v>
      </c>
      <c r="AM1885" s="31">
        <f t="shared" si="1226"/>
        <v>1</v>
      </c>
      <c r="AN1885" s="31">
        <f>(Z1885*'Propiedades físicas'!$F$4)/1000</f>
        <v>1088.7602767353019</v>
      </c>
      <c r="AO1885" s="31">
        <f>(AA1885*'Propiedades físicas'!$F$6)/1000</f>
        <v>283.45127425863484</v>
      </c>
      <c r="AP1885" s="31">
        <f>(AB1885*'Propiedades físicas'!$F$9)/1000</f>
        <v>147.93960621860586</v>
      </c>
      <c r="AQ1885" s="31">
        <f>(AC1885*'Propiedades físicas'!$F$5)/1000</f>
        <v>107.81796777288224</v>
      </c>
      <c r="AR1885" s="31">
        <f>(AD1885*'Propiedades físicas'!$F$8)/1000</f>
        <v>16.464708155545551</v>
      </c>
      <c r="AS1885" s="31">
        <f>(AE1885*'Propiedades físicas'!$F$7)/1000</f>
        <v>1.0272962666935741</v>
      </c>
      <c r="AT1885" s="31">
        <f t="shared" si="1227"/>
        <v>1645.461129407664</v>
      </c>
      <c r="AU1885" s="31">
        <f t="shared" si="1228"/>
        <v>0.66167486868999192</v>
      </c>
      <c r="AV1885" s="31">
        <f t="shared" si="1231"/>
        <v>0.1722625160769809</v>
      </c>
      <c r="AW1885" s="31">
        <f t="shared" si="1231"/>
        <v>8.990768823075232E-2</v>
      </c>
      <c r="AX1885" s="31">
        <f t="shared" si="1231"/>
        <v>6.5524469612779454E-2</v>
      </c>
      <c r="AY1885" s="31">
        <f t="shared" si="1231"/>
        <v>1.0006136189599658E-2</v>
      </c>
      <c r="AZ1885" s="31">
        <f t="shared" si="1232"/>
        <v>6.2432119989572893E-4</v>
      </c>
      <c r="BA1885" s="31">
        <f t="shared" si="1229"/>
        <v>1</v>
      </c>
      <c r="BB1885" s="34">
        <f>AU1885*'Propiedades físicas'!$C$4+'Diseño reactor'!AV1885*'Propiedades físicas'!$C$5+'Diseño reactor'!AW1885*'Propiedades físicas'!$C$8+'Diseño reactor'!AX1885*'Propiedades físicas'!$C$9+'Diseño reactor'!AY1885*'Propiedades físicas'!$C$7+'Diseño reactor'!AZ1885*'Propiedades físicas'!$C$6</f>
        <v>875.43038043242245</v>
      </c>
      <c r="BC1885" s="45">
        <f>AU1885*'Propiedades físicas'!$L$4+'Diseño reactor'!AV1885*'Propiedades físicas'!$L$5+'Diseño reactor'!AW1885*'Propiedades físicas'!$L$8+AX1885*'Propiedades físicas'!$L$9+'Diseño reactor'!AY1885*'Propiedades físicas'!$L$7+'Diseño reactor'!AZ1885*'Propiedades físicas'!$L$6</f>
        <v>2.0985920081715932</v>
      </c>
      <c r="BD1885" s="29">
        <f t="shared" si="1208"/>
        <v>1.7220594539755603</v>
      </c>
      <c r="BE1885" s="58">
        <f t="shared" si="1209"/>
        <v>41.538243334762797</v>
      </c>
      <c r="BF1885" s="30">
        <f>AU1885*'Propiedades físicas'!$I$4+'Diseño reactor'!AV1885*'Propiedades físicas'!$I$5+'Diseño reactor'!AW1885*'Propiedades físicas'!$I$8+'Diseño reactor'!AX1885*'Propiedades físicas'!$I$9+'Diseño reactor'!AY1885*'Propiedades físicas'!$I$7+'Diseño reactor'!AZ1885*'Propiedades físicas'!$I$6</f>
        <v>1.9949459410077457E-2</v>
      </c>
      <c r="BG1885" s="24">
        <f>AU1885*'Propiedades físicas'!$O$4+'Diseño reactor'!AV1885*'Propiedades físicas'!$O$5+'Diseño reactor'!AW1885*'Propiedades físicas'!$O$8+'Diseño reactor'!AX1885*'Propiedades físicas'!$O$9+'Diseño reactor'!AY1885*'Propiedades físicas'!$O$7+'Diseño reactor'!AZ1885*'Propiedades físicas'!$O$6</f>
        <v>0.1535372592270485</v>
      </c>
      <c r="BH1885" s="54">
        <f t="shared" si="1210"/>
        <v>41200.70826423377</v>
      </c>
      <c r="BI1885" s="34">
        <f t="shared" si="1230"/>
        <v>272.6750255677137</v>
      </c>
      <c r="BJ1885" s="27">
        <f t="shared" si="1211"/>
        <v>4795.9715509293419</v>
      </c>
      <c r="BK1885" s="34">
        <f t="shared" si="1212"/>
        <v>566.43102096968323</v>
      </c>
      <c r="BL1885" s="27">
        <f t="shared" si="1213"/>
        <v>105.59599247155676</v>
      </c>
      <c r="BM1885" s="34">
        <f t="shared" si="1214"/>
        <v>1.1054421768707483</v>
      </c>
      <c r="BN1885" s="45">
        <f t="shared" si="1215"/>
        <v>2006.6495322015055</v>
      </c>
      <c r="BO1885" s="45">
        <f t="shared" si="1216"/>
        <v>105.817921685795</v>
      </c>
      <c r="BP1885" s="66">
        <f t="shared" si="1217"/>
        <v>6.6880899638250098</v>
      </c>
    </row>
    <row r="1886" spans="8:68">
      <c r="H1886" s="68">
        <v>1881</v>
      </c>
      <c r="I1886" s="31">
        <f>('Propiedades físicas'!$C$10*'Diseño reactor'!H1886)/1000</f>
        <v>1646.3363746892633</v>
      </c>
      <c r="J1886" s="31">
        <f t="shared" si="1195"/>
        <v>0.27697863389920391</v>
      </c>
      <c r="K1886" s="31">
        <f>(I1886*1000)/'Propiedades físicas'!$F$10</f>
        <v>10754.142907770332</v>
      </c>
      <c r="L1886" s="31">
        <f t="shared" si="1196"/>
        <v>1536.306129681476</v>
      </c>
      <c r="M1886" s="31">
        <f t="shared" si="1197"/>
        <v>9217.8367780888566</v>
      </c>
      <c r="N1886" s="31">
        <f t="shared" si="1198"/>
        <v>0.81674967021875389</v>
      </c>
      <c r="O1886" s="32">
        <f t="shared" si="1199"/>
        <v>4.9004980213125231</v>
      </c>
      <c r="P1886" s="33">
        <f t="shared" si="1200"/>
        <v>0.6586315845963332</v>
      </c>
      <c r="Q1886" s="31">
        <f t="shared" si="1201"/>
        <v>4.7058431055850365</v>
      </c>
      <c r="R1886" s="31">
        <f t="shared" si="1202"/>
        <v>0.12750732456242181</v>
      </c>
      <c r="S1886" s="31">
        <f t="shared" si="1203"/>
        <v>0.194654915727487</v>
      </c>
      <c r="T1886" s="31">
        <f t="shared" si="1204"/>
        <v>2.4684692014931491E-2</v>
      </c>
      <c r="U1886" s="31">
        <f t="shared" si="1205"/>
        <v>5.9260690450674003E-3</v>
      </c>
      <c r="V1886" s="47">
        <f t="shared" si="1218"/>
        <v>6.5223710319248533E-4</v>
      </c>
      <c r="W1886" s="31">
        <f t="shared" si="1206"/>
        <v>0.19359430604982208</v>
      </c>
      <c r="X1886" s="34">
        <f>(S1886*H1886*'Propiedades físicas'!$F$5*60*24*365)/(1000000)</f>
        <v>56669.657011453019</v>
      </c>
      <c r="Y1886" s="34">
        <f>(U1886*H1886*'Propiedades físicas'!$F$7*60*24*365)/(1000000)</f>
        <v>539.53960821798205</v>
      </c>
      <c r="Z1886" s="31">
        <f t="shared" si="1219"/>
        <v>1238.8860106257027</v>
      </c>
      <c r="AA1886" s="31">
        <f t="shared" si="1220"/>
        <v>8851.6908816054529</v>
      </c>
      <c r="AB1886" s="31">
        <f t="shared" si="1220"/>
        <v>239.84127750191541</v>
      </c>
      <c r="AC1886" s="31">
        <f t="shared" si="1220"/>
        <v>366.14589648340302</v>
      </c>
      <c r="AD1886" s="31">
        <f t="shared" si="1220"/>
        <v>46.431905680086132</v>
      </c>
      <c r="AE1886" s="31">
        <f t="shared" si="1221"/>
        <v>11.146935873771779</v>
      </c>
      <c r="AF1886" s="31">
        <f t="shared" si="1222"/>
        <v>10754.142907770334</v>
      </c>
      <c r="AG1886" s="31">
        <f t="shared" si="1223"/>
        <v>0.11520081342145397</v>
      </c>
      <c r="AH1886" s="31">
        <f t="shared" si="1224"/>
        <v>0.82309589499779878</v>
      </c>
      <c r="AI1886" s="31">
        <f t="shared" si="1224"/>
        <v>2.230222153070141E-2</v>
      </c>
      <c r="AJ1886" s="31">
        <f t="shared" si="1224"/>
        <v>3.4046962145058229E-2</v>
      </c>
      <c r="AK1886" s="31">
        <f t="shared" si="1224"/>
        <v>4.3175831006055411E-3</v>
      </c>
      <c r="AL1886" s="31">
        <f t="shared" si="1225"/>
        <v>1.0365248043819127E-3</v>
      </c>
      <c r="AM1886" s="31">
        <f t="shared" si="1226"/>
        <v>0.99999999999999978</v>
      </c>
      <c r="AN1886" s="31">
        <f>(Z1886*'Propiedades físicas'!$F$4)/1000</f>
        <v>1089.4515800240306</v>
      </c>
      <c r="AO1886" s="31">
        <f>(AA1886*'Propiedades físicas'!$F$6)/1000</f>
        <v>283.60817584663869</v>
      </c>
      <c r="AP1886" s="31">
        <f>(AB1886*'Propiedades físicas'!$F$9)/1000</f>
        <v>147.97007615480672</v>
      </c>
      <c r="AQ1886" s="31">
        <f>(AC1886*'Propiedades físicas'!$F$5)/1000</f>
        <v>107.8189821374677</v>
      </c>
      <c r="AR1886" s="31">
        <f>(AD1886*'Propiedades físicas'!$F$8)/1000</f>
        <v>16.461039201704132</v>
      </c>
      <c r="AS1886" s="31">
        <f>(AE1886*'Propiedades físicas'!$F$7)/1000</f>
        <v>1.026521324615643</v>
      </c>
      <c r="AT1886" s="31">
        <f t="shared" si="1227"/>
        <v>1646.3363746892635</v>
      </c>
      <c r="AU1886" s="31">
        <f t="shared" si="1228"/>
        <v>0.66174300511926565</v>
      </c>
      <c r="AV1886" s="31">
        <f t="shared" si="1231"/>
        <v>0.17226623927334905</v>
      </c>
      <c r="AW1886" s="31">
        <f t="shared" si="1231"/>
        <v>8.9878398138858603E-2</v>
      </c>
      <c r="AX1886" s="31">
        <f t="shared" si="1231"/>
        <v>6.549025083517207E-2</v>
      </c>
      <c r="AY1886" s="31">
        <f t="shared" si="1231"/>
        <v>9.9985880496694119E-3</v>
      </c>
      <c r="AZ1886" s="31">
        <f t="shared" si="1232"/>
        <v>6.2351858368517982E-4</v>
      </c>
      <c r="BA1886" s="31">
        <f t="shared" si="1229"/>
        <v>0.99999999999999989</v>
      </c>
      <c r="BB1886" s="34">
        <f>AU1886*'Propiedades físicas'!$C$4+'Diseño reactor'!AV1886*'Propiedades físicas'!$C$5+'Diseño reactor'!AW1886*'Propiedades físicas'!$C$8+'Diseño reactor'!AX1886*'Propiedades físicas'!$C$9+'Diseño reactor'!AY1886*'Propiedades físicas'!$C$7+'Diseño reactor'!AZ1886*'Propiedades físicas'!$C$6</f>
        <v>875.43012200614362</v>
      </c>
      <c r="BC1886" s="45">
        <f>AU1886*'Propiedades físicas'!$L$4+'Diseño reactor'!AV1886*'Propiedades físicas'!$L$5+'Diseño reactor'!AW1886*'Propiedades físicas'!$L$8+AX1886*'Propiedades físicas'!$L$9+'Diseño reactor'!AY1886*'Propiedades físicas'!$L$7+'Diseño reactor'!AZ1886*'Propiedades físicas'!$L$6</f>
        <v>2.0986412924580065</v>
      </c>
      <c r="BD1886" s="29">
        <f t="shared" si="1208"/>
        <v>1.721281272650294</v>
      </c>
      <c r="BE1886" s="58">
        <f t="shared" si="1209"/>
        <v>41.537400659355434</v>
      </c>
      <c r="BF1886" s="30">
        <f>AU1886*'Propiedades físicas'!$I$4+'Diseño reactor'!AV1886*'Propiedades físicas'!$I$5+'Diseño reactor'!AW1886*'Propiedades físicas'!$I$8+'Diseño reactor'!AX1886*'Propiedades físicas'!$I$9+'Diseño reactor'!AY1886*'Propiedades físicas'!$I$7+'Diseño reactor'!AZ1886*'Propiedades físicas'!$I$6</f>
        <v>1.9949575528299887E-2</v>
      </c>
      <c r="BG1886" s="24">
        <f>AU1886*'Propiedades físicas'!$O$4+'Diseño reactor'!AV1886*'Propiedades físicas'!$O$5+'Diseño reactor'!AW1886*'Propiedades físicas'!$O$8+'Diseño reactor'!AX1886*'Propiedades físicas'!$O$9+'Diseño reactor'!AY1886*'Propiedades físicas'!$O$7+'Diseño reactor'!AZ1886*'Propiedades físicas'!$O$6</f>
        <v>0.15353961569367899</v>
      </c>
      <c r="BH1886" s="54">
        <f t="shared" si="1210"/>
        <v>41200.456289621019</v>
      </c>
      <c r="BI1886" s="34">
        <f t="shared" si="1230"/>
        <v>272.67883133319248</v>
      </c>
      <c r="BJ1886" s="27">
        <f t="shared" si="1211"/>
        <v>4795.974309325793</v>
      </c>
      <c r="BK1886" s="34">
        <f t="shared" si="1212"/>
        <v>566.44004025433833</v>
      </c>
      <c r="BL1886" s="27">
        <f t="shared" si="1213"/>
        <v>105.5963059208399</v>
      </c>
      <c r="BM1886" s="34">
        <f t="shared" si="1214"/>
        <v>1.1054421768707483</v>
      </c>
      <c r="BN1886" s="45">
        <f t="shared" si="1215"/>
        <v>2007.8390436128218</v>
      </c>
      <c r="BO1886" s="45">
        <f t="shared" si="1216"/>
        <v>105.8281276747645</v>
      </c>
      <c r="BP1886" s="66">
        <f t="shared" si="1217"/>
        <v>6.6880879895067311</v>
      </c>
    </row>
    <row r="1887" spans="8:68">
      <c r="H1887" s="68">
        <v>1882</v>
      </c>
      <c r="I1887" s="31">
        <f>('Propiedades físicas'!$C$10*'Diseño reactor'!H1887)/1000</f>
        <v>1647.211619970863</v>
      </c>
      <c r="J1887" s="31">
        <f t="shared" si="1195"/>
        <v>0.27683146140510229</v>
      </c>
      <c r="K1887" s="31">
        <f>(I1887*1000)/'Propiedades físicas'!$F$10</f>
        <v>10759.860155461864</v>
      </c>
      <c r="L1887" s="31">
        <f t="shared" si="1196"/>
        <v>1537.1228793516948</v>
      </c>
      <c r="M1887" s="31">
        <f t="shared" si="1197"/>
        <v>9222.7372761101688</v>
      </c>
      <c r="N1887" s="31">
        <f t="shared" si="1198"/>
        <v>0.81674967021875389</v>
      </c>
      <c r="O1887" s="32">
        <f t="shared" si="1199"/>
        <v>4.9004980213125231</v>
      </c>
      <c r="P1887" s="33">
        <f t="shared" si="1200"/>
        <v>0.65869934253581985</v>
      </c>
      <c r="Q1887" s="31">
        <f t="shared" si="1201"/>
        <v>4.7059447081913</v>
      </c>
      <c r="R1887" s="31">
        <f t="shared" si="1202"/>
        <v>0.12746579610425302</v>
      </c>
      <c r="S1887" s="31">
        <f t="shared" si="1203"/>
        <v>0.19455331312122304</v>
      </c>
      <c r="T1887" s="31">
        <f t="shared" si="1204"/>
        <v>2.4666077719073289E-2</v>
      </c>
      <c r="U1887" s="31">
        <f t="shared" si="1205"/>
        <v>5.918453859607817E-3</v>
      </c>
      <c r="V1887" s="47">
        <f t="shared" si="1218"/>
        <v>6.5230420328789935E-4</v>
      </c>
      <c r="W1887" s="31">
        <f t="shared" si="1206"/>
        <v>0.19351134557618221</v>
      </c>
      <c r="X1887" s="34">
        <f>(S1887*H1887*'Propiedades físicas'!$F$5*60*24*365)/(1000000)</f>
        <v>56670.189247993047</v>
      </c>
      <c r="Y1887" s="34">
        <f>(U1887*H1887*'Propiedades físicas'!$F$7*60*24*365)/(1000000)</f>
        <v>539.13275080657468</v>
      </c>
      <c r="Z1887" s="31">
        <f t="shared" si="1219"/>
        <v>1239.6721626524129</v>
      </c>
      <c r="AA1887" s="31">
        <f t="shared" si="1220"/>
        <v>8856.5879408160272</v>
      </c>
      <c r="AB1887" s="31">
        <f t="shared" si="1220"/>
        <v>239.89062826820418</v>
      </c>
      <c r="AC1887" s="31">
        <f t="shared" si="1220"/>
        <v>366.14933529414174</v>
      </c>
      <c r="AD1887" s="31">
        <f t="shared" si="1220"/>
        <v>46.421558267295929</v>
      </c>
      <c r="AE1887" s="31">
        <f t="shared" si="1221"/>
        <v>11.138530163781912</v>
      </c>
      <c r="AF1887" s="31">
        <f t="shared" si="1222"/>
        <v>10759.860155461862</v>
      </c>
      <c r="AG1887" s="31">
        <f t="shared" si="1223"/>
        <v>0.11521266491768829</v>
      </c>
      <c r="AH1887" s="31">
        <f t="shared" si="1224"/>
        <v>0.82311366624224147</v>
      </c>
      <c r="AI1887" s="31">
        <f t="shared" si="1224"/>
        <v>2.2294957815639657E-2</v>
      </c>
      <c r="AJ1887" s="31">
        <f t="shared" si="1224"/>
        <v>3.402919090061584E-2</v>
      </c>
      <c r="AK1887" s="31">
        <f t="shared" si="1224"/>
        <v>4.3143272864686506E-3</v>
      </c>
      <c r="AL1887" s="31">
        <f t="shared" si="1225"/>
        <v>1.035192837346295E-3</v>
      </c>
      <c r="AM1887" s="31">
        <f t="shared" si="1226"/>
        <v>1.0000000000000002</v>
      </c>
      <c r="AN1887" s="31">
        <f>(Z1887*'Propiedades físicas'!$F$4)/1000</f>
        <v>1090.142906393279</v>
      </c>
      <c r="AO1887" s="31">
        <f>(AA1887*'Propiedades físicas'!$F$6)/1000</f>
        <v>283.76507762374547</v>
      </c>
      <c r="AP1887" s="31">
        <f>(AB1887*'Propiedades físicas'!$F$9)/1000</f>
        <v>148.00052311006854</v>
      </c>
      <c r="AQ1887" s="31">
        <f>(AC1887*'Propiedades físicas'!$F$5)/1000</f>
        <v>107.81999476406592</v>
      </c>
      <c r="AR1887" s="31">
        <f>(AD1887*'Propiedades físicas'!$F$8)/1000</f>
        <v>16.457370836921747</v>
      </c>
      <c r="AS1887" s="31">
        <f>(AE1887*'Propiedades físicas'!$F$7)/1000</f>
        <v>1.0257472427826764</v>
      </c>
      <c r="AT1887" s="31">
        <f t="shared" si="1227"/>
        <v>1647.2116199708632</v>
      </c>
      <c r="AU1887" s="31">
        <f t="shared" si="1228"/>
        <v>0.66181108315187942</v>
      </c>
      <c r="AV1887" s="31">
        <f t="shared" si="1231"/>
        <v>0.172269958627881</v>
      </c>
      <c r="AW1887" s="31">
        <f t="shared" si="1231"/>
        <v>8.9849125222105017E-2</v>
      </c>
      <c r="AX1887" s="31">
        <f t="shared" si="1231"/>
        <v>6.5456067366725532E-2</v>
      </c>
      <c r="AY1887" s="31">
        <f t="shared" si="1231"/>
        <v>9.9910482887516621E-3</v>
      </c>
      <c r="AZ1887" s="31">
        <f t="shared" si="1232"/>
        <v>6.227173426574178E-4</v>
      </c>
      <c r="BA1887" s="31">
        <f t="shared" si="1229"/>
        <v>0.99999999999999989</v>
      </c>
      <c r="BB1887" s="34">
        <f>AU1887*'Propiedades físicas'!$C$4+'Diseño reactor'!AV1887*'Propiedades físicas'!$C$5+'Diseño reactor'!AW1887*'Propiedades físicas'!$C$8+'Diseño reactor'!AX1887*'Propiedades físicas'!$C$9+'Diseño reactor'!AY1887*'Propiedades físicas'!$C$7+'Diseño reactor'!AZ1887*'Propiedades físicas'!$C$6</f>
        <v>875.42986399863503</v>
      </c>
      <c r="BC1887" s="45">
        <f>AU1887*'Propiedades físicas'!$L$4+'Diseño reactor'!AV1887*'Propiedades físicas'!$L$5+'Diseño reactor'!AW1887*'Propiedades físicas'!$L$8+AX1887*'Propiedades físicas'!$L$9+'Diseño reactor'!AY1887*'Propiedades físicas'!$L$7+'Diseño reactor'!AZ1887*'Propiedades físicas'!$L$6</f>
        <v>2.0986905326316774</v>
      </c>
      <c r="BD1887" s="29">
        <f t="shared" si="1208"/>
        <v>1.7205037954838727</v>
      </c>
      <c r="BE1887" s="58">
        <f t="shared" si="1209"/>
        <v>41.53655875921212</v>
      </c>
      <c r="BF1887" s="30">
        <f>AU1887*'Propiedades físicas'!$I$4+'Diseño reactor'!AV1887*'Propiedades físicas'!$I$5+'Diseño reactor'!AW1887*'Propiedades físicas'!$I$8+'Diseño reactor'!AX1887*'Propiedades físicas'!$I$9+'Diseño reactor'!AY1887*'Propiedades físicas'!$I$7+'Diseño reactor'!AZ1887*'Propiedades físicas'!$I$6</f>
        <v>1.9949691448992213E-2</v>
      </c>
      <c r="BG1887" s="24">
        <f>AU1887*'Propiedades físicas'!$O$4+'Diseño reactor'!AV1887*'Propiedades físicas'!$O$5+'Diseño reactor'!AW1887*'Propiedades físicas'!$O$8+'Diseño reactor'!AX1887*'Propiedades físicas'!$O$9+'Diseño reactor'!AY1887*'Propiedades físicas'!$O$7+'Diseño reactor'!AZ1887*'Propiedades físicas'!$O$6</f>
        <v>0.15354197016726359</v>
      </c>
      <c r="BH1887" s="54">
        <f t="shared" si="1210"/>
        <v>41200.204745590221</v>
      </c>
      <c r="BI1887" s="34">
        <f t="shared" si="1230"/>
        <v>272.68263216443825</v>
      </c>
      <c r="BJ1887" s="27">
        <f t="shared" si="1211"/>
        <v>4795.9770717799183</v>
      </c>
      <c r="BK1887" s="34">
        <f t="shared" si="1212"/>
        <v>566.44905267547108</v>
      </c>
      <c r="BL1887" s="27">
        <f t="shared" si="1213"/>
        <v>105.59661912348174</v>
      </c>
      <c r="BM1887" s="34">
        <f t="shared" si="1214"/>
        <v>1.1054421768707483</v>
      </c>
      <c r="BN1887" s="45">
        <f t="shared" si="1215"/>
        <v>2009.0285833703522</v>
      </c>
      <c r="BO1887" s="45">
        <f t="shared" si="1216"/>
        <v>105.83832491814847</v>
      </c>
      <c r="BP1887" s="66">
        <f t="shared" si="1217"/>
        <v>6.6880860183877617</v>
      </c>
    </row>
    <row r="1888" spans="8:68">
      <c r="H1888" s="68">
        <v>1883</v>
      </c>
      <c r="I1888" s="31">
        <f>('Propiedades físicas'!$C$10*'Diseño reactor'!H1888)/1000</f>
        <v>1648.086865252463</v>
      </c>
      <c r="J1888" s="31">
        <f t="shared" si="1195"/>
        <v>0.2766844452280417</v>
      </c>
      <c r="K1888" s="31">
        <f>(I1888*1000)/'Propiedades físicas'!$F$10</f>
        <v>10765.577403153395</v>
      </c>
      <c r="L1888" s="31">
        <f t="shared" si="1196"/>
        <v>1537.9396290219133</v>
      </c>
      <c r="M1888" s="31">
        <f t="shared" si="1197"/>
        <v>9227.6377741314809</v>
      </c>
      <c r="N1888" s="31">
        <f t="shared" si="1198"/>
        <v>0.81674967021875378</v>
      </c>
      <c r="O1888" s="32">
        <f t="shared" si="1199"/>
        <v>4.9004980213125231</v>
      </c>
      <c r="P1888" s="33">
        <f t="shared" si="1200"/>
        <v>0.65876704242790751</v>
      </c>
      <c r="Q1888" s="31">
        <f t="shared" si="1201"/>
        <v>4.7060462060095869</v>
      </c>
      <c r="R1888" s="31">
        <f t="shared" si="1202"/>
        <v>0.12742429199498814</v>
      </c>
      <c r="S1888" s="31">
        <f t="shared" si="1203"/>
        <v>0.19445181530293673</v>
      </c>
      <c r="T1888" s="31">
        <f t="shared" si="1204"/>
        <v>2.4647484079625755E-2</v>
      </c>
      <c r="U1888" s="31">
        <f t="shared" si="1205"/>
        <v>5.9108517162323754E-3</v>
      </c>
      <c r="V1888" s="47">
        <f t="shared" si="1218"/>
        <v>6.5237124589948123E-4</v>
      </c>
      <c r="W1888" s="31">
        <f t="shared" si="1206"/>
        <v>0.19342845617376625</v>
      </c>
      <c r="X1888" s="34">
        <f>(S1888*H1888*'Propiedades físicas'!$F$5*60*24*365)/(1000000)</f>
        <v>56670.720573002611</v>
      </c>
      <c r="Y1888" s="34">
        <f>(U1888*H1888*'Propiedades físicas'!$F$7*60*24*365)/(1000000)</f>
        <v>538.72634488760252</v>
      </c>
      <c r="Z1888" s="31">
        <f t="shared" si="1219"/>
        <v>1240.4583408917499</v>
      </c>
      <c r="AA1888" s="31">
        <f t="shared" si="1220"/>
        <v>8861.4850059160526</v>
      </c>
      <c r="AB1888" s="31">
        <f t="shared" si="1220"/>
        <v>239.93994182656266</v>
      </c>
      <c r="AC1888" s="31">
        <f t="shared" si="1220"/>
        <v>366.15276821542989</v>
      </c>
      <c r="AD1888" s="31">
        <f t="shared" si="1220"/>
        <v>46.411212521935298</v>
      </c>
      <c r="AE1888" s="31">
        <f t="shared" si="1221"/>
        <v>11.130133781665563</v>
      </c>
      <c r="AF1888" s="31">
        <f t="shared" si="1222"/>
        <v>10765.577403153395</v>
      </c>
      <c r="AG1888" s="31">
        <f t="shared" si="1223"/>
        <v>0.11522450626089052</v>
      </c>
      <c r="AH1888" s="31">
        <f t="shared" si="1224"/>
        <v>0.82313141915828814</v>
      </c>
      <c r="AI1888" s="31">
        <f t="shared" si="1224"/>
        <v>2.228769835942852E-2</v>
      </c>
      <c r="AJ1888" s="31">
        <f t="shared" si="1224"/>
        <v>3.4011437984569078E-2</v>
      </c>
      <c r="AK1888" s="31">
        <f t="shared" si="1224"/>
        <v>4.3110750853308415E-3</v>
      </c>
      <c r="AL1888" s="31">
        <f t="shared" si="1225"/>
        <v>1.0338631514929598E-3</v>
      </c>
      <c r="AM1888" s="31">
        <f t="shared" si="1226"/>
        <v>1</v>
      </c>
      <c r="AN1888" s="31">
        <f>(Z1888*'Propiedades físicas'!$F$4)/1000</f>
        <v>1090.834255813387</v>
      </c>
      <c r="AO1888" s="31">
        <f>(AA1888*'Propiedades físicas'!$F$6)/1000</f>
        <v>283.92197958955029</v>
      </c>
      <c r="AP1888" s="31">
        <f>(AB1888*'Propiedades físicas'!$F$9)/1000</f>
        <v>148.03094710989782</v>
      </c>
      <c r="AQ1888" s="31">
        <f>(AC1888*'Propiedades físicas'!$F$5)/1000</f>
        <v>107.82100565639766</v>
      </c>
      <c r="AR1888" s="31">
        <f>(AD1888*'Propiedades físicas'!$F$8)/1000</f>
        <v>16.453703063276496</v>
      </c>
      <c r="AS1888" s="31">
        <f>(AE1888*'Propiedades físicas'!$F$7)/1000</f>
        <v>1.0249740199535817</v>
      </c>
      <c r="AT1888" s="31">
        <f t="shared" si="1227"/>
        <v>1648.0868652524628</v>
      </c>
      <c r="AU1888" s="31">
        <f t="shared" si="1228"/>
        <v>0.66187910286287444</v>
      </c>
      <c r="AV1888" s="31">
        <f t="shared" si="1231"/>
        <v>0.17227367414645198</v>
      </c>
      <c r="AW1888" s="31">
        <f t="shared" si="1231"/>
        <v>8.9819869468604527E-2</v>
      </c>
      <c r="AX1888" s="31">
        <f t="shared" si="1231"/>
        <v>6.5421919153442837E-2</v>
      </c>
      <c r="AY1888" s="31">
        <f t="shared" si="1231"/>
        <v>9.9835168947578681E-3</v>
      </c>
      <c r="AZ1888" s="31">
        <f t="shared" si="1232"/>
        <v>6.2191747386844854E-4</v>
      </c>
      <c r="BA1888" s="31">
        <f t="shared" si="1229"/>
        <v>1.0000000000000002</v>
      </c>
      <c r="BB1888" s="34">
        <f>AU1888*'Propiedades físicas'!$C$4+'Diseño reactor'!AV1888*'Propiedades físicas'!$C$5+'Diseño reactor'!AW1888*'Propiedades físicas'!$C$8+'Diseño reactor'!AX1888*'Propiedades físicas'!$C$9+'Diseño reactor'!AY1888*'Propiedades físicas'!$C$7+'Diseño reactor'!AZ1888*'Propiedades físicas'!$C$6</f>
        <v>875.42960640904892</v>
      </c>
      <c r="BC1888" s="45">
        <f>AU1888*'Propiedades físicas'!$L$4+'Diseño reactor'!AV1888*'Propiedades físicas'!$L$5+'Diseño reactor'!AW1888*'Propiedades físicas'!$L$8+AX1888*'Propiedades físicas'!$L$9+'Diseño reactor'!AY1888*'Propiedades físicas'!$L$7+'Diseño reactor'!AZ1888*'Propiedades físicas'!$L$6</f>
        <v>2.0987397287513145</v>
      </c>
      <c r="BD1888" s="29">
        <f t="shared" si="1208"/>
        <v>1.7197270215198546</v>
      </c>
      <c r="BE1888" s="58">
        <f t="shared" si="1209"/>
        <v>41.53571763325953</v>
      </c>
      <c r="BF1888" s="30">
        <f>AU1888*'Propiedades físicas'!$I$4+'Diseño reactor'!AV1888*'Propiedades físicas'!$I$5+'Diseño reactor'!AW1888*'Propiedades físicas'!$I$8+'Diseño reactor'!AX1888*'Propiedades físicas'!$I$9+'Diseño reactor'!AY1888*'Propiedades físicas'!$I$7+'Diseño reactor'!AZ1888*'Propiedades físicas'!$I$6</f>
        <v>1.9949807172551036E-2</v>
      </c>
      <c r="BG1888" s="24">
        <f>AU1888*'Propiedades físicas'!$O$4+'Diseño reactor'!AV1888*'Propiedades físicas'!$O$5+'Diseño reactor'!AW1888*'Propiedades físicas'!$O$8+'Diseño reactor'!AX1888*'Propiedades físicas'!$O$9+'Diseño reactor'!AY1888*'Propiedades físicas'!$O$7+'Diseño reactor'!AZ1888*'Propiedades físicas'!$O$6</f>
        <v>0.15354432265026488</v>
      </c>
      <c r="BH1888" s="54">
        <f t="shared" si="1210"/>
        <v>41199.953631267439</v>
      </c>
      <c r="BI1888" s="34">
        <f t="shared" si="1230"/>
        <v>272.68642807021143</v>
      </c>
      <c r="BJ1888" s="27">
        <f t="shared" si="1211"/>
        <v>4795.9798382770878</v>
      </c>
      <c r="BK1888" s="34">
        <f t="shared" si="1212"/>
        <v>566.45805824044794</v>
      </c>
      <c r="BL1888" s="27">
        <f t="shared" si="1213"/>
        <v>105.5969320797571</v>
      </c>
      <c r="BM1888" s="34">
        <f t="shared" si="1214"/>
        <v>1.1054421768707483</v>
      </c>
      <c r="BN1888" s="45">
        <f t="shared" si="1215"/>
        <v>2010.2181514364863</v>
      </c>
      <c r="BO1888" s="45">
        <f t="shared" si="1216"/>
        <v>105.84851342718277</v>
      </c>
      <c r="BP1888" s="66">
        <f t="shared" si="1217"/>
        <v>6.6880840504616259</v>
      </c>
    </row>
    <row r="1889" spans="8:68">
      <c r="H1889" s="68">
        <v>1884</v>
      </c>
      <c r="I1889" s="31">
        <f>('Propiedades físicas'!$C$10*'Diseño reactor'!H1889)/1000</f>
        <v>1648.9621105340625</v>
      </c>
      <c r="J1889" s="31">
        <f t="shared" si="1195"/>
        <v>0.27653758511910964</v>
      </c>
      <c r="K1889" s="31">
        <f>(I1889*1000)/'Propiedades físicas'!$F$10</f>
        <v>10771.294650844926</v>
      </c>
      <c r="L1889" s="31">
        <f t="shared" si="1196"/>
        <v>1538.7563786921321</v>
      </c>
      <c r="M1889" s="31">
        <f t="shared" si="1197"/>
        <v>9232.5382721527931</v>
      </c>
      <c r="N1889" s="31">
        <f t="shared" si="1198"/>
        <v>0.81674967021875378</v>
      </c>
      <c r="O1889" s="32">
        <f t="shared" si="1199"/>
        <v>4.9004980213125231</v>
      </c>
      <c r="P1889" s="33">
        <f t="shared" si="1200"/>
        <v>0.65883468434715764</v>
      </c>
      <c r="Q1889" s="31">
        <f t="shared" si="1201"/>
        <v>4.7061475992000661</v>
      </c>
      <c r="R1889" s="31">
        <f t="shared" si="1202"/>
        <v>0.1273828122177674</v>
      </c>
      <c r="S1889" s="31">
        <f t="shared" si="1203"/>
        <v>0.19435042211245757</v>
      </c>
      <c r="T1889" s="31">
        <f t="shared" si="1204"/>
        <v>2.4628911066796353E-2</v>
      </c>
      <c r="U1889" s="31">
        <f t="shared" si="1205"/>
        <v>5.9032625870325062E-3</v>
      </c>
      <c r="V1889" s="47">
        <f t="shared" si="1218"/>
        <v>6.5243823110106871E-4</v>
      </c>
      <c r="W1889" s="31">
        <f t="shared" si="1206"/>
        <v>0.19334563775128452</v>
      </c>
      <c r="X1889" s="34">
        <f>(S1889*H1889*'Propiedades físicas'!$F$5*60*24*365)/(1000000)</f>
        <v>56671.250988432235</v>
      </c>
      <c r="Y1889" s="34">
        <f>(U1889*H1889*'Propiedades físicas'!$F$7*60*24*365)/(1000000)</f>
        <v>538.32038980988295</v>
      </c>
      <c r="Z1889" s="31">
        <f t="shared" si="1219"/>
        <v>1241.2445453100449</v>
      </c>
      <c r="AA1889" s="31">
        <f t="shared" si="1220"/>
        <v>8866.3820768929254</v>
      </c>
      <c r="AB1889" s="31">
        <f t="shared" si="1220"/>
        <v>239.98921821827378</v>
      </c>
      <c r="AC1889" s="31">
        <f t="shared" si="1220"/>
        <v>366.15619525987006</v>
      </c>
      <c r="AD1889" s="31">
        <f t="shared" si="1220"/>
        <v>46.400868449844332</v>
      </c>
      <c r="AE1889" s="31">
        <f t="shared" si="1221"/>
        <v>11.121746713969241</v>
      </c>
      <c r="AF1889" s="31">
        <f t="shared" si="1222"/>
        <v>10771.294650844926</v>
      </c>
      <c r="AG1889" s="31">
        <f t="shared" si="1223"/>
        <v>0.11523633746410222</v>
      </c>
      <c r="AH1889" s="31">
        <f t="shared" si="1224"/>
        <v>0.8231491537739547</v>
      </c>
      <c r="AI1889" s="31">
        <f t="shared" si="1224"/>
        <v>2.2280443159119079E-2</v>
      </c>
      <c r="AJ1889" s="31">
        <f t="shared" si="1224"/>
        <v>3.3993703368902631E-2</v>
      </c>
      <c r="AK1889" s="31">
        <f t="shared" si="1224"/>
        <v>4.3078264919811232E-3</v>
      </c>
      <c r="AL1889" s="31">
        <f t="shared" si="1225"/>
        <v>1.0325357419404383E-3</v>
      </c>
      <c r="AM1889" s="31">
        <f t="shared" si="1226"/>
        <v>1.0000000000000002</v>
      </c>
      <c r="AN1889" s="31">
        <f>(Z1889*'Propiedades físicas'!$F$4)/1000</f>
        <v>1091.5256282547473</v>
      </c>
      <c r="AO1889" s="31">
        <f>(AA1889*'Propiedades físicas'!$F$6)/1000</f>
        <v>284.07888174364933</v>
      </c>
      <c r="AP1889" s="31">
        <f>(AB1889*'Propiedades físicas'!$F$9)/1000</f>
        <v>148.061348179764</v>
      </c>
      <c r="AQ1889" s="31">
        <f>(AC1889*'Propiedades físicas'!$F$5)/1000</f>
        <v>107.82201481817395</v>
      </c>
      <c r="AR1889" s="31">
        <f>(AD1889*'Propiedades físicas'!$F$8)/1000</f>
        <v>16.450035882838804</v>
      </c>
      <c r="AS1889" s="31">
        <f>(AE1889*'Propiedades físicas'!$F$7)/1000</f>
        <v>1.0242016548894273</v>
      </c>
      <c r="AT1889" s="31">
        <f t="shared" si="1227"/>
        <v>1648.962110534063</v>
      </c>
      <c r="AU1889" s="31">
        <f t="shared" si="1228"/>
        <v>0.66194706432716388</v>
      </c>
      <c r="AV1889" s="31">
        <f t="shared" si="1231"/>
        <v>0.17227738583492519</v>
      </c>
      <c r="AW1889" s="31">
        <f t="shared" si="1231"/>
        <v>8.979063086647282E-2</v>
      </c>
      <c r="AX1889" s="31">
        <f t="shared" si="1231"/>
        <v>6.5387806141435689E-2</v>
      </c>
      <c r="AY1889" s="31">
        <f t="shared" si="1231"/>
        <v>9.9759938556204884E-3</v>
      </c>
      <c r="AZ1889" s="31">
        <f t="shared" si="1232"/>
        <v>6.2111897438183741E-4</v>
      </c>
      <c r="BA1889" s="31">
        <f t="shared" si="1229"/>
        <v>1</v>
      </c>
      <c r="BB1889" s="34">
        <f>AU1889*'Propiedades físicas'!$C$4+'Diseño reactor'!AV1889*'Propiedades físicas'!$C$5+'Diseño reactor'!AW1889*'Propiedades físicas'!$C$8+'Diseño reactor'!AX1889*'Propiedades físicas'!$C$9+'Diseño reactor'!AY1889*'Propiedades físicas'!$C$7+'Diseño reactor'!AZ1889*'Propiedades físicas'!$C$6</f>
        <v>875.42934923653922</v>
      </c>
      <c r="BC1889" s="45">
        <f>AU1889*'Propiedades físicas'!$L$4+'Diseño reactor'!AV1889*'Propiedades físicas'!$L$5+'Diseño reactor'!AW1889*'Propiedades físicas'!$L$8+AX1889*'Propiedades físicas'!$L$9+'Diseño reactor'!AY1889*'Propiedades físicas'!$L$7+'Diseño reactor'!AZ1889*'Propiedades físicas'!$L$6</f>
        <v>2.0987888808755213</v>
      </c>
      <c r="BD1889" s="29">
        <f t="shared" si="1208"/>
        <v>1.7189509498035378</v>
      </c>
      <c r="BE1889" s="58">
        <f t="shared" si="1209"/>
        <v>41.534877280426336</v>
      </c>
      <c r="BF1889" s="30">
        <f>AU1889*'Propiedades físicas'!$I$4+'Diseño reactor'!AV1889*'Propiedades físicas'!$I$5+'Diseño reactor'!AW1889*'Propiedades físicas'!$I$8+'Diseño reactor'!AX1889*'Propiedades físicas'!$I$9+'Diseño reactor'!AY1889*'Propiedades físicas'!$I$7+'Diseño reactor'!AZ1889*'Propiedades físicas'!$I$6</f>
        <v>1.9949922699372007E-2</v>
      </c>
      <c r="BG1889" s="24">
        <f>AU1889*'Propiedades físicas'!$O$4+'Diseño reactor'!AV1889*'Propiedades físicas'!$O$5+'Diseño reactor'!AW1889*'Propiedades físicas'!$O$8+'Diseño reactor'!AX1889*'Propiedades físicas'!$O$9+'Diseño reactor'!AY1889*'Propiedades físicas'!$O$7+'Diseño reactor'!AZ1889*'Propiedades físicas'!$O$6</f>
        <v>0.15354667314514139</v>
      </c>
      <c r="BH1889" s="54">
        <f t="shared" si="1210"/>
        <v>41199.70294578086</v>
      </c>
      <c r="BI1889" s="34">
        <f t="shared" si="1230"/>
        <v>272.69021905925302</v>
      </c>
      <c r="BJ1889" s="27">
        <f t="shared" si="1211"/>
        <v>4795.9826088027203</v>
      </c>
      <c r="BK1889" s="34">
        <f t="shared" si="1212"/>
        <v>566.46705695662604</v>
      </c>
      <c r="BL1889" s="27">
        <f t="shared" si="1213"/>
        <v>105.59724478994043</v>
      </c>
      <c r="BM1889" s="34">
        <f t="shared" si="1214"/>
        <v>1.1054421768707483</v>
      </c>
      <c r="BN1889" s="45">
        <f t="shared" si="1215"/>
        <v>2011.4077477736757</v>
      </c>
      <c r="BO1889" s="45">
        <f t="shared" si="1216"/>
        <v>105.85869321308431</v>
      </c>
      <c r="BP1889" s="66">
        <f t="shared" si="1217"/>
        <v>6.6880820857218595</v>
      </c>
    </row>
    <row r="1890" spans="8:68">
      <c r="H1890" s="68">
        <v>1885</v>
      </c>
      <c r="I1890" s="31">
        <f>('Propiedades físicas'!$C$10*'Diseño reactor'!H1890)/1000</f>
        <v>1649.8373558156625</v>
      </c>
      <c r="J1890" s="31">
        <f t="shared" si="1195"/>
        <v>0.27639088082992175</v>
      </c>
      <c r="K1890" s="31">
        <f>(I1890*1000)/'Propiedades físicas'!$F$10</f>
        <v>10777.011898536457</v>
      </c>
      <c r="L1890" s="31">
        <f t="shared" si="1196"/>
        <v>1539.5731283623509</v>
      </c>
      <c r="M1890" s="31">
        <f t="shared" si="1197"/>
        <v>9237.4387701741052</v>
      </c>
      <c r="N1890" s="31">
        <f t="shared" si="1198"/>
        <v>0.81674967021875378</v>
      </c>
      <c r="O1890" s="32">
        <f t="shared" si="1199"/>
        <v>4.9004980213125231</v>
      </c>
      <c r="P1890" s="33">
        <f t="shared" si="1200"/>
        <v>0.65890226836800281</v>
      </c>
      <c r="Q1890" s="31">
        <f t="shared" si="1201"/>
        <v>4.7062488879225857</v>
      </c>
      <c r="R1890" s="31">
        <f t="shared" si="1202"/>
        <v>0.12734135675573532</v>
      </c>
      <c r="S1890" s="31">
        <f t="shared" si="1203"/>
        <v>0.19424913338993788</v>
      </c>
      <c r="T1890" s="31">
        <f t="shared" si="1204"/>
        <v>2.4610358650844367E-2</v>
      </c>
      <c r="U1890" s="31">
        <f t="shared" si="1205"/>
        <v>5.8956864441712716E-3</v>
      </c>
      <c r="V1890" s="47">
        <f t="shared" si="1218"/>
        <v>6.525051589663717E-4</v>
      </c>
      <c r="W1890" s="31">
        <f t="shared" si="1206"/>
        <v>0.19326289021760359</v>
      </c>
      <c r="X1890" s="34">
        <f>(S1890*H1890*'Propiedades físicas'!$F$5*60*24*365)/(1000000)</f>
        <v>56671.780496227519</v>
      </c>
      <c r="Y1890" s="34">
        <f>(U1890*H1890*'Propiedades físicas'!$F$7*60*24*365)/(1000000)</f>
        <v>537.91488492336566</v>
      </c>
      <c r="Z1890" s="31">
        <f t="shared" si="1219"/>
        <v>1242.0307758736853</v>
      </c>
      <c r="AA1890" s="31">
        <f t="shared" si="1220"/>
        <v>8871.2791537340745</v>
      </c>
      <c r="AB1890" s="31">
        <f t="shared" si="1220"/>
        <v>240.03845748456109</v>
      </c>
      <c r="AC1890" s="31">
        <f t="shared" si="1220"/>
        <v>366.15961644003289</v>
      </c>
      <c r="AD1890" s="31">
        <f t="shared" si="1220"/>
        <v>46.39052605684163</v>
      </c>
      <c r="AE1890" s="31">
        <f t="shared" si="1221"/>
        <v>11.113368947262847</v>
      </c>
      <c r="AF1890" s="31">
        <f t="shared" si="1222"/>
        <v>10777.011898536457</v>
      </c>
      <c r="AG1890" s="31">
        <f t="shared" si="1223"/>
        <v>0.11524815854034233</v>
      </c>
      <c r="AH1890" s="31">
        <f t="shared" si="1224"/>
        <v>0.82316687011719958</v>
      </c>
      <c r="AI1890" s="31">
        <f t="shared" si="1224"/>
        <v>2.2273192211763156E-2</v>
      </c>
      <c r="AJ1890" s="31">
        <f t="shared" si="1224"/>
        <v>3.3975987025657663E-2</v>
      </c>
      <c r="AK1890" s="31">
        <f t="shared" si="1224"/>
        <v>4.3045815012175657E-3</v>
      </c>
      <c r="AL1890" s="31">
        <f t="shared" si="1225"/>
        <v>1.0312106038197905E-3</v>
      </c>
      <c r="AM1890" s="31">
        <f t="shared" si="1226"/>
        <v>1</v>
      </c>
      <c r="AN1890" s="31">
        <f>(Z1890*'Propiedades físicas'!$F$4)/1000</f>
        <v>1092.2170236878014</v>
      </c>
      <c r="AO1890" s="31">
        <f>(AA1890*'Propiedades físicas'!$F$6)/1000</f>
        <v>284.23578408563975</v>
      </c>
      <c r="AP1890" s="31">
        <f>(AB1890*'Propiedades físicas'!$F$9)/1000</f>
        <v>148.09172634509994</v>
      </c>
      <c r="AQ1890" s="31">
        <f>(AC1890*'Propiedades físicas'!$F$5)/1000</f>
        <v>107.8230222530965</v>
      </c>
      <c r="AR1890" s="31">
        <f>(AD1890*'Propiedades físicas'!$F$8)/1000</f>
        <v>16.446369297671488</v>
      </c>
      <c r="AS1890" s="31">
        <f>(AE1890*'Propiedades físicas'!$F$7)/1000</f>
        <v>1.0234301463534357</v>
      </c>
      <c r="AT1890" s="31">
        <f t="shared" si="1227"/>
        <v>1649.8373558156625</v>
      </c>
      <c r="AU1890" s="31">
        <f t="shared" si="1228"/>
        <v>0.66201496761953282</v>
      </c>
      <c r="AV1890" s="31">
        <f t="shared" si="1231"/>
        <v>0.17228109369915226</v>
      </c>
      <c r="AW1890" s="31">
        <f t="shared" si="1231"/>
        <v>8.9761409403828735E-2</v>
      </c>
      <c r="AX1890" s="31">
        <f t="shared" si="1231"/>
        <v>6.5353728276924553E-2</v>
      </c>
      <c r="AY1890" s="31">
        <f t="shared" si="1231"/>
        <v>9.9684791592929926E-3</v>
      </c>
      <c r="AZ1890" s="31">
        <f t="shared" si="1232"/>
        <v>6.2032184126868824E-4</v>
      </c>
      <c r="BA1890" s="31">
        <f t="shared" si="1229"/>
        <v>1</v>
      </c>
      <c r="BB1890" s="34">
        <f>AU1890*'Propiedades físicas'!$C$4+'Diseño reactor'!AV1890*'Propiedades físicas'!$C$5+'Diseño reactor'!AW1890*'Propiedades físicas'!$C$8+'Diseño reactor'!AX1890*'Propiedades físicas'!$C$9+'Diseño reactor'!AY1890*'Propiedades físicas'!$C$7+'Diseño reactor'!AZ1890*'Propiedades físicas'!$C$6</f>
        <v>875.42909248026285</v>
      </c>
      <c r="BC1890" s="45">
        <f>AU1890*'Propiedades físicas'!$L$4+'Diseño reactor'!AV1890*'Propiedades físicas'!$L$5+'Diseño reactor'!AW1890*'Propiedades físicas'!$L$8+AX1890*'Propiedades físicas'!$L$9+'Diseño reactor'!AY1890*'Propiedades físicas'!$L$7+'Diseño reactor'!AZ1890*'Propiedades físicas'!$L$6</f>
        <v>2.0988379890628024</v>
      </c>
      <c r="BD1890" s="29">
        <f t="shared" si="1208"/>
        <v>1.7181755793819391</v>
      </c>
      <c r="BE1890" s="58">
        <f t="shared" si="1209"/>
        <v>41.534037699643186</v>
      </c>
      <c r="BF1890" s="30">
        <f>AU1890*'Propiedades físicas'!$I$4+'Diseño reactor'!AV1890*'Propiedades físicas'!$I$5+'Diseño reactor'!AW1890*'Propiedades físicas'!$I$8+'Diseño reactor'!AX1890*'Propiedades físicas'!$I$9+'Diseño reactor'!AY1890*'Propiedades físicas'!$I$7+'Diseño reactor'!AZ1890*'Propiedades físicas'!$I$6</f>
        <v>1.9950038029849824E-2</v>
      </c>
      <c r="BG1890" s="24">
        <f>AU1890*'Propiedades físicas'!$O$4+'Diseño reactor'!AV1890*'Propiedades físicas'!$O$5+'Diseño reactor'!AW1890*'Propiedades físicas'!$O$8+'Diseño reactor'!AX1890*'Propiedades físicas'!$O$9+'Diseño reactor'!AY1890*'Propiedades físicas'!$O$7+'Diseño reactor'!AZ1890*'Propiedades físicas'!$O$6</f>
        <v>0.15354902165434797</v>
      </c>
      <c r="BH1890" s="54">
        <f t="shared" si="1210"/>
        <v>41199.452688260841</v>
      </c>
      <c r="BI1890" s="34">
        <f t="shared" si="1230"/>
        <v>272.69400514028462</v>
      </c>
      <c r="BJ1890" s="27">
        <f t="shared" si="1211"/>
        <v>4795.9853833422821</v>
      </c>
      <c r="BK1890" s="34">
        <f t="shared" si="1212"/>
        <v>566.47604883135421</v>
      </c>
      <c r="BL1890" s="27">
        <f t="shared" si="1213"/>
        <v>105.59755725430591</v>
      </c>
      <c r="BM1890" s="34">
        <f t="shared" si="1214"/>
        <v>1.1054421768707483</v>
      </c>
      <c r="BN1890" s="45">
        <f t="shared" si="1215"/>
        <v>2012.5973723444447</v>
      </c>
      <c r="BO1890" s="45">
        <f t="shared" si="1216"/>
        <v>105.86886428705053</v>
      </c>
      <c r="BP1890" s="66">
        <f t="shared" si="1217"/>
        <v>6.6880801241620222</v>
      </c>
    </row>
    <row r="1891" spans="8:68">
      <c r="H1891" s="68">
        <v>1886</v>
      </c>
      <c r="I1891" s="31">
        <f>('Propiedades físicas'!$C$10*'Diseño reactor'!H1891)/1000</f>
        <v>1650.7126010972622</v>
      </c>
      <c r="J1891" s="31">
        <f t="shared" si="1195"/>
        <v>0.27624433211262067</v>
      </c>
      <c r="K1891" s="31">
        <f>(I1891*1000)/'Propiedades físicas'!$F$10</f>
        <v>10782.729146227988</v>
      </c>
      <c r="L1891" s="31">
        <f t="shared" si="1196"/>
        <v>1540.3898780325696</v>
      </c>
      <c r="M1891" s="31">
        <f t="shared" si="1197"/>
        <v>9242.3392681954174</v>
      </c>
      <c r="N1891" s="31">
        <f t="shared" si="1198"/>
        <v>0.81674967021875378</v>
      </c>
      <c r="O1891" s="32">
        <f t="shared" si="1199"/>
        <v>4.9004980213125222</v>
      </c>
      <c r="P1891" s="33">
        <f t="shared" si="1200"/>
        <v>0.65896979456474913</v>
      </c>
      <c r="Q1891" s="31">
        <f t="shared" si="1201"/>
        <v>4.7063500723366705</v>
      </c>
      <c r="R1891" s="31">
        <f t="shared" si="1202"/>
        <v>0.12729992559204059</v>
      </c>
      <c r="S1891" s="31">
        <f t="shared" si="1203"/>
        <v>0.19414794897585164</v>
      </c>
      <c r="T1891" s="31">
        <f t="shared" si="1204"/>
        <v>2.4591826802080795E-2</v>
      </c>
      <c r="U1891" s="31">
        <f t="shared" si="1205"/>
        <v>5.8881232598831561E-3</v>
      </c>
      <c r="V1891" s="47">
        <f t="shared" si="1218"/>
        <v>6.525720295689749E-4</v>
      </c>
      <c r="W1891" s="31">
        <f t="shared" si="1206"/>
        <v>0.19318021348174608</v>
      </c>
      <c r="X1891" s="34">
        <f>(S1891*H1891*'Propiedades físicas'!$F$5*60*24*365)/(1000000)</f>
        <v>56672.309098328988</v>
      </c>
      <c r="Y1891" s="34">
        <f>(U1891*H1891*'Propiedades físicas'!$F$7*60*24*365)/(1000000)</f>
        <v>537.50982957913038</v>
      </c>
      <c r="Z1891" s="31">
        <f t="shared" si="1219"/>
        <v>1242.8170325491169</v>
      </c>
      <c r="AA1891" s="31">
        <f t="shared" si="1220"/>
        <v>8876.1762364269598</v>
      </c>
      <c r="AB1891" s="31">
        <f t="shared" si="1220"/>
        <v>240.08765966658856</v>
      </c>
      <c r="AC1891" s="31">
        <f t="shared" si="1220"/>
        <v>366.16303176845616</v>
      </c>
      <c r="AD1891" s="31">
        <f t="shared" si="1220"/>
        <v>46.380185348724382</v>
      </c>
      <c r="AE1891" s="31">
        <f t="shared" si="1221"/>
        <v>11.105000468139632</v>
      </c>
      <c r="AF1891" s="31">
        <f t="shared" si="1222"/>
        <v>10782.729146227986</v>
      </c>
      <c r="AG1891" s="31">
        <f t="shared" si="1223"/>
        <v>0.11525996950260771</v>
      </c>
      <c r="AH1891" s="31">
        <f t="shared" si="1224"/>
        <v>0.82318456821592545</v>
      </c>
      <c r="AI1891" s="31">
        <f t="shared" si="1224"/>
        <v>2.2265945514413299E-2</v>
      </c>
      <c r="AJ1891" s="31">
        <f t="shared" si="1224"/>
        <v>3.3958288926931576E-2</v>
      </c>
      <c r="AK1891" s="31">
        <f t="shared" si="1224"/>
        <v>4.3013401078472882E-3</v>
      </c>
      <c r="AL1891" s="31">
        <f t="shared" si="1225"/>
        <v>1.0298877322745682E-3</v>
      </c>
      <c r="AM1891" s="31">
        <f t="shared" si="1226"/>
        <v>0.99999999999999989</v>
      </c>
      <c r="AN1891" s="31">
        <f>(Z1891*'Propiedades físicas'!$F$4)/1000</f>
        <v>1092.9084420830422</v>
      </c>
      <c r="AO1891" s="31">
        <f>(AA1891*'Propiedades físicas'!$F$6)/1000</f>
        <v>284.39268661511983</v>
      </c>
      <c r="AP1891" s="31">
        <f>(AB1891*'Propiedades físicas'!$F$9)/1000</f>
        <v>148.1220816313018</v>
      </c>
      <c r="AQ1891" s="31">
        <f>(AC1891*'Propiedades físicas'!$F$5)/1000</f>
        <v>107.82402796485729</v>
      </c>
      <c r="AR1891" s="31">
        <f>(AD1891*'Propiedades físicas'!$F$8)/1000</f>
        <v>16.44270330982976</v>
      </c>
      <c r="AS1891" s="31">
        <f>(AE1891*'Propiedades físicas'!$F$7)/1000</f>
        <v>1.0226594931109789</v>
      </c>
      <c r="AT1891" s="31">
        <f t="shared" si="1227"/>
        <v>1650.712601097262</v>
      </c>
      <c r="AU1891" s="31">
        <f t="shared" si="1228"/>
        <v>0.66208281281463777</v>
      </c>
      <c r="AV1891" s="31">
        <f t="shared" si="1231"/>
        <v>0.17228479774497285</v>
      </c>
      <c r="AW1891" s="31">
        <f t="shared" si="1231"/>
        <v>8.9732205068793966E-2</v>
      </c>
      <c r="AX1891" s="31">
        <f t="shared" si="1231"/>
        <v>6.5319685506238026E-2</v>
      </c>
      <c r="AY1891" s="31">
        <f t="shared" si="1231"/>
        <v>9.9609727937497797E-3</v>
      </c>
      <c r="AZ1891" s="31">
        <f t="shared" si="1232"/>
        <v>6.1952607160761753E-4</v>
      </c>
      <c r="BA1891" s="31">
        <f t="shared" si="1229"/>
        <v>1</v>
      </c>
      <c r="BB1891" s="34">
        <f>AU1891*'Propiedades físicas'!$C$4+'Diseño reactor'!AV1891*'Propiedades físicas'!$C$5+'Diseño reactor'!AW1891*'Propiedades físicas'!$C$8+'Diseño reactor'!AX1891*'Propiedades físicas'!$C$9+'Diseño reactor'!AY1891*'Propiedades físicas'!$C$7+'Diseño reactor'!AZ1891*'Propiedades físicas'!$C$6</f>
        <v>875.42883613937772</v>
      </c>
      <c r="BC1891" s="45">
        <f>AU1891*'Propiedades físicas'!$L$4+'Diseño reactor'!AV1891*'Propiedades físicas'!$L$5+'Diseño reactor'!AW1891*'Propiedades físicas'!$L$8+AX1891*'Propiedades físicas'!$L$9+'Diseño reactor'!AY1891*'Propiedades físicas'!$L$7+'Diseño reactor'!AZ1891*'Propiedades físicas'!$L$6</f>
        <v>2.0988870533715542</v>
      </c>
      <c r="BD1891" s="29">
        <f t="shared" si="1208"/>
        <v>1.7174009093038094</v>
      </c>
      <c r="BE1891" s="58">
        <f t="shared" si="1209"/>
        <v>41.533198889842701</v>
      </c>
      <c r="BF1891" s="30">
        <f>AU1891*'Propiedades físicas'!$I$4+'Diseño reactor'!AV1891*'Propiedades físicas'!$I$5+'Diseño reactor'!AW1891*'Propiedades físicas'!$I$8+'Diseño reactor'!AX1891*'Propiedades físicas'!$I$9+'Diseño reactor'!AY1891*'Propiedades físicas'!$I$7+'Diseño reactor'!AZ1891*'Propiedades físicas'!$I$6</f>
        <v>1.9950153164378242E-2</v>
      </c>
      <c r="BG1891" s="24">
        <f>AU1891*'Propiedades físicas'!$O$4+'Diseño reactor'!AV1891*'Propiedades físicas'!$O$5+'Diseño reactor'!AW1891*'Propiedades físicas'!$O$8+'Diseño reactor'!AX1891*'Propiedades físicas'!$O$9+'Diseño reactor'!AY1891*'Propiedades físicas'!$O$7+'Diseño reactor'!AZ1891*'Propiedades físicas'!$O$6</f>
        <v>0.15355136818033527</v>
      </c>
      <c r="BH1891" s="54">
        <f t="shared" si="1210"/>
        <v>41199.202857839788</v>
      </c>
      <c r="BI1891" s="34">
        <f t="shared" si="1230"/>
        <v>272.69778632200791</v>
      </c>
      <c r="BJ1891" s="27">
        <f t="shared" si="1211"/>
        <v>4795.9881618812633</v>
      </c>
      <c r="BK1891" s="34">
        <f t="shared" si="1212"/>
        <v>566.48503387196865</v>
      </c>
      <c r="BL1891" s="27">
        <f t="shared" si="1213"/>
        <v>105.59786947312715</v>
      </c>
      <c r="BM1891" s="34">
        <f t="shared" si="1214"/>
        <v>1.1054421768707483</v>
      </c>
      <c r="BN1891" s="45">
        <f t="shared" si="1215"/>
        <v>2013.7870251113777</v>
      </c>
      <c r="BO1891" s="45">
        <f t="shared" si="1216"/>
        <v>105.87902666025987</v>
      </c>
      <c r="BP1891" s="66">
        <f t="shared" si="1217"/>
        <v>6.6880781657756785</v>
      </c>
    </row>
    <row r="1892" spans="8:68">
      <c r="H1892" s="68">
        <v>1887</v>
      </c>
      <c r="I1892" s="31">
        <f>('Propiedades físicas'!$C$10*'Diseño reactor'!H1892)/1000</f>
        <v>1651.5878463788622</v>
      </c>
      <c r="J1892" s="31">
        <f t="shared" si="1195"/>
        <v>0.27609793871987415</v>
      </c>
      <c r="K1892" s="31">
        <f>(I1892*1000)/'Propiedades físicas'!$F$10</f>
        <v>10788.446393919521</v>
      </c>
      <c r="L1892" s="31">
        <f t="shared" si="1196"/>
        <v>1541.2066277027886</v>
      </c>
      <c r="M1892" s="31">
        <f t="shared" si="1197"/>
        <v>9247.2397662167314</v>
      </c>
      <c r="N1892" s="31">
        <f t="shared" si="1198"/>
        <v>0.81674967021875389</v>
      </c>
      <c r="O1892" s="32">
        <f t="shared" si="1199"/>
        <v>4.9004980213125231</v>
      </c>
      <c r="P1892" s="33">
        <f t="shared" si="1200"/>
        <v>0.65903726301157561</v>
      </c>
      <c r="Q1892" s="31">
        <f t="shared" si="1201"/>
        <v>4.7064511526015291</v>
      </c>
      <c r="R1892" s="31">
        <f t="shared" si="1202"/>
        <v>0.12725851870983629</v>
      </c>
      <c r="S1892" s="31">
        <f t="shared" si="1203"/>
        <v>0.19404686871099436</v>
      </c>
      <c r="T1892" s="31">
        <f t="shared" si="1204"/>
        <v>2.4573315490868247E-2</v>
      </c>
      <c r="U1892" s="31">
        <f t="shared" si="1205"/>
        <v>5.880573006473851E-3</v>
      </c>
      <c r="V1892" s="47">
        <f t="shared" si="1218"/>
        <v>6.5263884298233713E-4</v>
      </c>
      <c r="W1892" s="31">
        <f t="shared" si="1206"/>
        <v>0.19309760745289015</v>
      </c>
      <c r="X1892" s="34">
        <f>(S1892*H1892*'Propiedades físicas'!$F$5*60*24*365)/(1000000)</f>
        <v>56672.836796672331</v>
      </c>
      <c r="Y1892" s="34">
        <f>(U1892*H1892*'Propiedades físicas'!$F$7*60*24*365)/(1000000)</f>
        <v>537.10522312938497</v>
      </c>
      <c r="Z1892" s="31">
        <f t="shared" si="1219"/>
        <v>1243.6033153028432</v>
      </c>
      <c r="AA1892" s="31">
        <f t="shared" si="1220"/>
        <v>8881.0733249590849</v>
      </c>
      <c r="AB1892" s="31">
        <f t="shared" si="1220"/>
        <v>240.13682480546109</v>
      </c>
      <c r="AC1892" s="31">
        <f t="shared" si="1220"/>
        <v>366.16644125764634</v>
      </c>
      <c r="AD1892" s="31">
        <f t="shared" si="1220"/>
        <v>46.369846331268384</v>
      </c>
      <c r="AE1892" s="31">
        <f t="shared" si="1221"/>
        <v>11.096641263216156</v>
      </c>
      <c r="AF1892" s="31">
        <f t="shared" si="1222"/>
        <v>10788.446393919521</v>
      </c>
      <c r="AG1892" s="31">
        <f t="shared" si="1223"/>
        <v>0.11527177036387284</v>
      </c>
      <c r="AH1892" s="31">
        <f t="shared" si="1224"/>
        <v>0.82320224809797904</v>
      </c>
      <c r="AI1892" s="31">
        <f t="shared" si="1224"/>
        <v>2.2258703064122805E-2</v>
      </c>
      <c r="AJ1892" s="31">
        <f t="shared" si="1224"/>
        <v>3.3940609044878001E-2</v>
      </c>
      <c r="AK1892" s="31">
        <f t="shared" si="1224"/>
        <v>4.2981023066864295E-3</v>
      </c>
      <c r="AL1892" s="31">
        <f t="shared" si="1225"/>
        <v>1.0285671224607778E-3</v>
      </c>
      <c r="AM1892" s="31">
        <f t="shared" si="1226"/>
        <v>0.99999999999999989</v>
      </c>
      <c r="AN1892" s="31">
        <f>(Z1892*'Propiedades físicas'!$F$4)/1000</f>
        <v>1093.5998834110142</v>
      </c>
      <c r="AO1892" s="31">
        <f>(AA1892*'Propiedades físicas'!$F$6)/1000</f>
        <v>284.54958933168905</v>
      </c>
      <c r="AP1892" s="31">
        <f>(AB1892*'Propiedades físicas'!$F$9)/1000</f>
        <v>148.1524140637292</v>
      </c>
      <c r="AQ1892" s="31">
        <f>(AC1892*'Propiedades físicas'!$F$5)/1000</f>
        <v>107.82503195713913</v>
      </c>
      <c r="AR1892" s="31">
        <f>(AD1892*'Propiedades físicas'!$F$8)/1000</f>
        <v>16.439037921361262</v>
      </c>
      <c r="AS1892" s="31">
        <f>(AE1892*'Propiedades físicas'!$F$7)/1000</f>
        <v>1.0218896939295758</v>
      </c>
      <c r="AT1892" s="31">
        <f t="shared" si="1227"/>
        <v>1651.5878463788622</v>
      </c>
      <c r="AU1892" s="31">
        <f t="shared" si="1228"/>
        <v>0.66215059998700809</v>
      </c>
      <c r="AV1892" s="31">
        <f t="shared" si="1231"/>
        <v>0.17228849797821499</v>
      </c>
      <c r="AW1892" s="31">
        <f t="shared" si="1231"/>
        <v>8.970301784949325E-2</v>
      </c>
      <c r="AX1892" s="31">
        <f t="shared" si="1231"/>
        <v>6.5285677775812873E-2</v>
      </c>
      <c r="AY1892" s="31">
        <f t="shared" si="1231"/>
        <v>9.953474746986159E-3</v>
      </c>
      <c r="AZ1892" s="31">
        <f t="shared" si="1232"/>
        <v>6.1873166248473457E-4</v>
      </c>
      <c r="BA1892" s="31">
        <f t="shared" si="1229"/>
        <v>1</v>
      </c>
      <c r="BB1892" s="34">
        <f>AU1892*'Propiedades físicas'!$C$4+'Diseño reactor'!AV1892*'Propiedades físicas'!$C$5+'Diseño reactor'!AW1892*'Propiedades físicas'!$C$8+'Diseño reactor'!AX1892*'Propiedades físicas'!$C$9+'Diseño reactor'!AY1892*'Propiedades físicas'!$C$7+'Diseño reactor'!AZ1892*'Propiedades físicas'!$C$6</f>
        <v>875.42858021304437</v>
      </c>
      <c r="BC1892" s="45">
        <f>AU1892*'Propiedades físicas'!$L$4+'Diseño reactor'!AV1892*'Propiedades físicas'!$L$5+'Diseño reactor'!AW1892*'Propiedades físicas'!$L$8+AX1892*'Propiedades físicas'!$L$9+'Diseño reactor'!AY1892*'Propiedades físicas'!$L$7+'Diseño reactor'!AZ1892*'Propiedades físicas'!$L$6</f>
        <v>2.0989360738600729</v>
      </c>
      <c r="BD1892" s="29">
        <f t="shared" si="1208"/>
        <v>1.7166269386196171</v>
      </c>
      <c r="BE1892" s="58">
        <f t="shared" si="1209"/>
        <v>41.532360849959488</v>
      </c>
      <c r="BF1892" s="30">
        <f>AU1892*'Propiedades físicas'!$I$4+'Diseño reactor'!AV1892*'Propiedades físicas'!$I$5+'Diseño reactor'!AW1892*'Propiedades físicas'!$I$8+'Diseño reactor'!AX1892*'Propiedades físicas'!$I$9+'Diseño reactor'!AY1892*'Propiedades físicas'!$I$7+'Diseño reactor'!AZ1892*'Propiedades físicas'!$I$6</f>
        <v>1.9950268103350072E-2</v>
      </c>
      <c r="BG1892" s="24">
        <f>AU1892*'Propiedades físicas'!$O$4+'Diseño reactor'!AV1892*'Propiedades físicas'!$O$5+'Diseño reactor'!AW1892*'Propiedades físicas'!$O$8+'Diseño reactor'!AX1892*'Propiedades físicas'!$O$9+'Diseño reactor'!AY1892*'Propiedades físicas'!$O$7+'Diseño reactor'!AZ1892*'Propiedades físicas'!$O$6</f>
        <v>0.15355371272555013</v>
      </c>
      <c r="BH1892" s="54">
        <f t="shared" si="1210"/>
        <v>41198.953453652255</v>
      </c>
      <c r="BI1892" s="34">
        <f t="shared" si="1230"/>
        <v>272.70156261310558</v>
      </c>
      <c r="BJ1892" s="27">
        <f t="shared" si="1211"/>
        <v>4795.99094440523</v>
      </c>
      <c r="BK1892" s="34">
        <f t="shared" si="1212"/>
        <v>566.49401208580048</v>
      </c>
      <c r="BL1892" s="27">
        <f t="shared" si="1213"/>
        <v>105.59818144667761</v>
      </c>
      <c r="BM1892" s="34">
        <f t="shared" si="1214"/>
        <v>1.1054421768707483</v>
      </c>
      <c r="BN1892" s="45">
        <f t="shared" si="1215"/>
        <v>2014.9767060371248</v>
      </c>
      <c r="BO1892" s="45">
        <f t="shared" si="1216"/>
        <v>105.88918034387167</v>
      </c>
      <c r="BP1892" s="66">
        <f t="shared" si="1217"/>
        <v>6.6880762105564182</v>
      </c>
    </row>
    <row r="1893" spans="8:68">
      <c r="H1893" s="68">
        <v>1888</v>
      </c>
      <c r="I1893" s="31">
        <f>('Propiedades físicas'!$C$10*'Diseño reactor'!H1893)/1000</f>
        <v>1652.4630916604619</v>
      </c>
      <c r="J1893" s="31">
        <f t="shared" si="1195"/>
        <v>0.27595170040487421</v>
      </c>
      <c r="K1893" s="31">
        <f>(I1893*1000)/'Propiedades físicas'!$F$10</f>
        <v>10794.16364161105</v>
      </c>
      <c r="L1893" s="31">
        <f t="shared" si="1196"/>
        <v>1542.0233773730072</v>
      </c>
      <c r="M1893" s="31">
        <f t="shared" si="1197"/>
        <v>9252.1402642380435</v>
      </c>
      <c r="N1893" s="31">
        <f t="shared" si="1198"/>
        <v>0.81674967021875378</v>
      </c>
      <c r="O1893" s="32">
        <f t="shared" si="1199"/>
        <v>4.9004980213125231</v>
      </c>
      <c r="P1893" s="33">
        <f t="shared" si="1200"/>
        <v>0.65910467378253323</v>
      </c>
      <c r="Q1893" s="31">
        <f t="shared" si="1201"/>
        <v>4.7065521288760426</v>
      </c>
      <c r="R1893" s="31">
        <f t="shared" si="1202"/>
        <v>0.12721713609227969</v>
      </c>
      <c r="S1893" s="31">
        <f t="shared" si="1203"/>
        <v>0.19394589243648139</v>
      </c>
      <c r="T1893" s="31">
        <f t="shared" si="1204"/>
        <v>2.4554824687620814E-2</v>
      </c>
      <c r="U1893" s="31">
        <f t="shared" si="1205"/>
        <v>5.8730356563200352E-3</v>
      </c>
      <c r="V1893" s="47">
        <f t="shared" si="1218"/>
        <v>6.5270559927979024E-4</v>
      </c>
      <c r="W1893" s="31">
        <f t="shared" si="1206"/>
        <v>0.19301507204036916</v>
      </c>
      <c r="X1893" s="34">
        <f>(S1893*H1893*'Propiedades físicas'!$F$5*60*24*365)/(1000000)</f>
        <v>56673.363593188056</v>
      </c>
      <c r="Y1893" s="34">
        <f>(U1893*H1893*'Propiedades físicas'!$F$7*60*24*365)/(1000000)</f>
        <v>536.70106492746288</v>
      </c>
      <c r="Z1893" s="31">
        <f t="shared" si="1219"/>
        <v>1244.3896241014227</v>
      </c>
      <c r="AA1893" s="31">
        <f t="shared" si="1220"/>
        <v>8885.9704193179678</v>
      </c>
      <c r="AB1893" s="31">
        <f t="shared" si="1220"/>
        <v>240.18595294222405</v>
      </c>
      <c r="AC1893" s="31">
        <f t="shared" si="1220"/>
        <v>366.16984492007686</v>
      </c>
      <c r="AD1893" s="31">
        <f t="shared" si="1220"/>
        <v>46.359509010228095</v>
      </c>
      <c r="AE1893" s="31">
        <f t="shared" si="1221"/>
        <v>11.088291319132226</v>
      </c>
      <c r="AF1893" s="31">
        <f t="shared" si="1222"/>
        <v>10794.163641611052</v>
      </c>
      <c r="AG1893" s="31">
        <f t="shared" si="1223"/>
        <v>0.11528356113709008</v>
      </c>
      <c r="AH1893" s="31">
        <f t="shared" si="1224"/>
        <v>0.82321990979115056</v>
      </c>
      <c r="AI1893" s="31">
        <f t="shared" si="1224"/>
        <v>2.2251464857945751E-2</v>
      </c>
      <c r="AJ1893" s="31">
        <f t="shared" si="1224"/>
        <v>3.3922947351706555E-2</v>
      </c>
      <c r="AK1893" s="31">
        <f t="shared" si="1224"/>
        <v>4.2948680925601421E-3</v>
      </c>
      <c r="AL1893" s="31">
        <f t="shared" si="1225"/>
        <v>1.0272487695468433E-3</v>
      </c>
      <c r="AM1893" s="31">
        <f t="shared" si="1226"/>
        <v>0.99999999999999989</v>
      </c>
      <c r="AN1893" s="31">
        <f>(Z1893*'Propiedades físicas'!$F$4)/1000</f>
        <v>1094.2913476423091</v>
      </c>
      <c r="AO1893" s="31">
        <f>(AA1893*'Propiedades físicas'!$F$6)/1000</f>
        <v>284.70649223494769</v>
      </c>
      <c r="AP1893" s="31">
        <f>(AB1893*'Propiedades físicas'!$F$9)/1000</f>
        <v>148.18272366770512</v>
      </c>
      <c r="AQ1893" s="31">
        <f>(AC1893*'Propiedades físicas'!$F$5)/1000</f>
        <v>107.82603423361503</v>
      </c>
      <c r="AR1893" s="31">
        <f>(AD1893*'Propiedades físicas'!$F$8)/1000</f>
        <v>16.435373134306058</v>
      </c>
      <c r="AS1893" s="31">
        <f>(AE1893*'Propiedades físicas'!$F$7)/1000</f>
        <v>1.0211207475788868</v>
      </c>
      <c r="AT1893" s="31">
        <f t="shared" si="1227"/>
        <v>1652.4630916604619</v>
      </c>
      <c r="AU1893" s="31">
        <f t="shared" si="1228"/>
        <v>0.66221832921104506</v>
      </c>
      <c r="AV1893" s="31">
        <f t="shared" si="1231"/>
        <v>0.17229219440469504</v>
      </c>
      <c r="AW1893" s="31">
        <f t="shared" si="1231"/>
        <v>8.9673847734054443E-2</v>
      </c>
      <c r="AX1893" s="31">
        <f t="shared" si="1231"/>
        <v>6.5251705032193519E-2</v>
      </c>
      <c r="AY1893" s="31">
        <f t="shared" si="1231"/>
        <v>9.9459850070182983E-3</v>
      </c>
      <c r="AZ1893" s="31">
        <f t="shared" si="1232"/>
        <v>6.1793861099361882E-4</v>
      </c>
      <c r="BA1893" s="31">
        <f t="shared" si="1229"/>
        <v>0.99999999999999989</v>
      </c>
      <c r="BB1893" s="34">
        <f>AU1893*'Propiedades físicas'!$C$4+'Diseño reactor'!AV1893*'Propiedades físicas'!$C$5+'Diseño reactor'!AW1893*'Propiedades físicas'!$C$8+'Diseño reactor'!AX1893*'Propiedades físicas'!$C$9+'Diseño reactor'!AY1893*'Propiedades físicas'!$C$7+'Diseño reactor'!AZ1893*'Propiedades físicas'!$C$6</f>
        <v>875.42832470042481</v>
      </c>
      <c r="BC1893" s="45">
        <f>AU1893*'Propiedades físicas'!$L$4+'Diseño reactor'!AV1893*'Propiedades físicas'!$L$5+'Diseño reactor'!AW1893*'Propiedades físicas'!$L$8+AX1893*'Propiedades físicas'!$L$9+'Diseño reactor'!AY1893*'Propiedades físicas'!$L$7+'Diseño reactor'!AZ1893*'Propiedades físicas'!$L$6</f>
        <v>2.0989850505865535</v>
      </c>
      <c r="BD1893" s="29">
        <f t="shared" si="1208"/>
        <v>1.7158536663815431</v>
      </c>
      <c r="BE1893" s="58">
        <f t="shared" si="1209"/>
        <v>41.531523578930113</v>
      </c>
      <c r="BF1893" s="30">
        <f>AU1893*'Propiedades físicas'!$I$4+'Diseño reactor'!AV1893*'Propiedades físicas'!$I$5+'Diseño reactor'!AW1893*'Propiedades físicas'!$I$8+'Diseño reactor'!AX1893*'Propiedades físicas'!$I$9+'Diseño reactor'!AY1893*'Propiedades físicas'!$I$7+'Diseño reactor'!AZ1893*'Propiedades físicas'!$I$6</f>
        <v>1.9950382847157166E-2</v>
      </c>
      <c r="BG1893" s="24">
        <f>AU1893*'Propiedades físicas'!$O$4+'Diseño reactor'!AV1893*'Propiedades físicas'!$O$5+'Diseño reactor'!AW1893*'Propiedades físicas'!$O$8+'Diseño reactor'!AX1893*'Propiedades físicas'!$O$9+'Diseño reactor'!AY1893*'Propiedades físicas'!$O$7+'Diseño reactor'!AZ1893*'Propiedades físicas'!$O$6</f>
        <v>0.15355605529243552</v>
      </c>
      <c r="BH1893" s="54">
        <f t="shared" si="1210"/>
        <v>41198.704474834893</v>
      </c>
      <c r="BI1893" s="34">
        <f t="shared" si="1230"/>
        <v>272.70533402224072</v>
      </c>
      <c r="BJ1893" s="27">
        <f t="shared" si="1211"/>
        <v>4795.993730899756</v>
      </c>
      <c r="BK1893" s="34">
        <f t="shared" si="1212"/>
        <v>566.50298348016702</v>
      </c>
      <c r="BL1893" s="27">
        <f t="shared" si="1213"/>
        <v>105.59849317523017</v>
      </c>
      <c r="BM1893" s="34">
        <f t="shared" si="1214"/>
        <v>1.1054421768707483</v>
      </c>
      <c r="BN1893" s="45">
        <f t="shared" si="1215"/>
        <v>2016.1664150844076</v>
      </c>
      <c r="BO1893" s="45">
        <f t="shared" si="1216"/>
        <v>105.89932534902594</v>
      </c>
      <c r="BP1893" s="66">
        <f t="shared" si="1217"/>
        <v>6.6880742584978368</v>
      </c>
    </row>
    <row r="1894" spans="8:68">
      <c r="H1894" s="68">
        <v>1889</v>
      </c>
      <c r="I1894" s="31">
        <f>('Propiedades físicas'!$C$10*'Diseño reactor'!H1894)/1000</f>
        <v>1653.3383369420617</v>
      </c>
      <c r="J1894" s="31">
        <f t="shared" si="1195"/>
        <v>0.27580561692133537</v>
      </c>
      <c r="K1894" s="31">
        <f>(I1894*1000)/'Propiedades físicas'!$F$10</f>
        <v>10799.880889302583</v>
      </c>
      <c r="L1894" s="31">
        <f t="shared" si="1196"/>
        <v>1542.8401270432262</v>
      </c>
      <c r="M1894" s="31">
        <f t="shared" si="1197"/>
        <v>9257.0407622593575</v>
      </c>
      <c r="N1894" s="31">
        <f t="shared" si="1198"/>
        <v>0.81674967021875389</v>
      </c>
      <c r="O1894" s="32">
        <f t="shared" si="1199"/>
        <v>4.900498021312524</v>
      </c>
      <c r="P1894" s="33">
        <f t="shared" si="1200"/>
        <v>0.6591720269515482</v>
      </c>
      <c r="Q1894" s="31">
        <f t="shared" si="1201"/>
        <v>4.7066530013187764</v>
      </c>
      <c r="R1894" s="31">
        <f t="shared" si="1202"/>
        <v>0.1271757777225325</v>
      </c>
      <c r="S1894" s="31">
        <f t="shared" si="1203"/>
        <v>0.19384501999374806</v>
      </c>
      <c r="T1894" s="31">
        <f t="shared" si="1204"/>
        <v>2.453635436280403E-2</v>
      </c>
      <c r="U1894" s="31">
        <f t="shared" si="1205"/>
        <v>5.8655111818691815E-3</v>
      </c>
      <c r="V1894" s="47">
        <f t="shared" si="1218"/>
        <v>6.5277229853454293E-4</v>
      </c>
      <c r="W1894" s="31">
        <f t="shared" si="1206"/>
        <v>0.19293260715367164</v>
      </c>
      <c r="X1894" s="34">
        <f>(S1894*H1894*'Propiedades físicas'!$F$5*60*24*365)/(1000000)</f>
        <v>56673.889489801957</v>
      </c>
      <c r="Y1894" s="34">
        <f>(U1894*H1894*'Propiedades físicas'!$F$7*60*24*365)/(1000000)</f>
        <v>536.29735432782172</v>
      </c>
      <c r="Z1894" s="31">
        <f t="shared" si="1219"/>
        <v>1245.1759589114745</v>
      </c>
      <c r="AA1894" s="31">
        <f t="shared" si="1220"/>
        <v>8890.8675194911684</v>
      </c>
      <c r="AB1894" s="31">
        <f t="shared" si="1220"/>
        <v>240.23504411786388</v>
      </c>
      <c r="AC1894" s="31">
        <f t="shared" si="1220"/>
        <v>366.17324276819011</v>
      </c>
      <c r="AD1894" s="31">
        <f t="shared" si="1220"/>
        <v>46.349173391336812</v>
      </c>
      <c r="AE1894" s="31">
        <f t="shared" si="1221"/>
        <v>11.079950622550884</v>
      </c>
      <c r="AF1894" s="31">
        <f t="shared" si="1222"/>
        <v>10799.880889302585</v>
      </c>
      <c r="AG1894" s="31">
        <f t="shared" si="1223"/>
        <v>0.11529534183518973</v>
      </c>
      <c r="AH1894" s="31">
        <f t="shared" si="1224"/>
        <v>0.82323755332317428</v>
      </c>
      <c r="AI1894" s="31">
        <f t="shared" si="1224"/>
        <v>2.2244230892936943E-2</v>
      </c>
      <c r="AJ1894" s="31">
        <f t="shared" si="1224"/>
        <v>3.3905303819682792E-2</v>
      </c>
      <c r="AK1894" s="31">
        <f t="shared" si="1224"/>
        <v>4.2916374603025704E-3</v>
      </c>
      <c r="AL1894" s="31">
        <f t="shared" si="1225"/>
        <v>1.02593266871357E-3</v>
      </c>
      <c r="AM1894" s="31">
        <f t="shared" si="1226"/>
        <v>0.99999999999999989</v>
      </c>
      <c r="AN1894" s="31">
        <f>(Z1894*'Propiedades físicas'!$F$4)/1000</f>
        <v>1094.9828347475725</v>
      </c>
      <c r="AO1894" s="31">
        <f>(AA1894*'Propiedades físicas'!$F$6)/1000</f>
        <v>284.86339532449699</v>
      </c>
      <c r="AP1894" s="31">
        <f>(AB1894*'Propiedades físicas'!$F$9)/1000</f>
        <v>148.2130104685161</v>
      </c>
      <c r="AQ1894" s="31">
        <f>(AC1894*'Propiedades físicas'!$F$5)/1000</f>
        <v>107.82703479794894</v>
      </c>
      <c r="AR1894" s="31">
        <f>(AD1894*'Propiedades físicas'!$F$8)/1000</f>
        <v>16.43170895069672</v>
      </c>
      <c r="AS1894" s="31">
        <f>(AE1894*'Propiedades físicas'!$F$7)/1000</f>
        <v>1.020352652830711</v>
      </c>
      <c r="AT1894" s="31">
        <f t="shared" si="1227"/>
        <v>1653.3383369420619</v>
      </c>
      <c r="AU1894" s="31">
        <f t="shared" si="1228"/>
        <v>0.66228600056102371</v>
      </c>
      <c r="AV1894" s="31">
        <f t="shared" si="1231"/>
        <v>0.17229588703021739</v>
      </c>
      <c r="AW1894" s="31">
        <f t="shared" si="1231"/>
        <v>8.9644694710608375E-2</v>
      </c>
      <c r="AX1894" s="31">
        <f t="shared" si="1231"/>
        <v>6.5217767222032028E-2</v>
      </c>
      <c r="AY1894" s="31">
        <f t="shared" si="1231"/>
        <v>9.9385035618831941E-3</v>
      </c>
      <c r="AZ1894" s="31">
        <f t="shared" si="1232"/>
        <v>6.1714691423529679E-4</v>
      </c>
      <c r="BA1894" s="31">
        <f t="shared" si="1229"/>
        <v>0.99999999999999989</v>
      </c>
      <c r="BB1894" s="34">
        <f>AU1894*'Propiedades físicas'!$C$4+'Diseño reactor'!AV1894*'Propiedades físicas'!$C$5+'Diseño reactor'!AW1894*'Propiedades físicas'!$C$8+'Diseño reactor'!AX1894*'Propiedades físicas'!$C$9+'Diseño reactor'!AY1894*'Propiedades físicas'!$C$7+'Diseño reactor'!AZ1894*'Propiedades físicas'!$C$6</f>
        <v>875.42806960068447</v>
      </c>
      <c r="BC1894" s="45">
        <f>AU1894*'Propiedades físicas'!$L$4+'Diseño reactor'!AV1894*'Propiedades físicas'!$L$5+'Diseño reactor'!AW1894*'Propiedades físicas'!$L$8+AX1894*'Propiedades físicas'!$L$9+'Diseño reactor'!AY1894*'Propiedades físicas'!$L$7+'Diseño reactor'!AZ1894*'Propiedades físicas'!$L$6</f>
        <v>2.099033983609087</v>
      </c>
      <c r="BD1894" s="29">
        <f t="shared" si="1208"/>
        <v>1.715081091643488</v>
      </c>
      <c r="BE1894" s="58">
        <f t="shared" si="1209"/>
        <v>41.530687075693123</v>
      </c>
      <c r="BF1894" s="30">
        <f>AU1894*'Propiedades físicas'!$I$4+'Diseño reactor'!AV1894*'Propiedades físicas'!$I$5+'Diseño reactor'!AW1894*'Propiedades físicas'!$I$8+'Diseño reactor'!AX1894*'Propiedades físicas'!$I$9+'Diseño reactor'!AY1894*'Propiedades físicas'!$I$7+'Diseño reactor'!AZ1894*'Propiedades físicas'!$I$6</f>
        <v>1.9950497396190467E-2</v>
      </c>
      <c r="BG1894" s="24">
        <f>AU1894*'Propiedades físicas'!$O$4+'Diseño reactor'!AV1894*'Propiedades físicas'!$O$5+'Diseño reactor'!AW1894*'Propiedades físicas'!$O$8+'Diseño reactor'!AX1894*'Propiedades físicas'!$O$9+'Diseño reactor'!AY1894*'Propiedades físicas'!$O$7+'Diseño reactor'!AZ1894*'Propiedades físicas'!$O$6</f>
        <v>0.15355839588343043</v>
      </c>
      <c r="BH1894" s="54">
        <f t="shared" si="1210"/>
        <v>41198.455920526503</v>
      </c>
      <c r="BI1894" s="34">
        <f t="shared" si="1230"/>
        <v>272.70910055805723</v>
      </c>
      <c r="BJ1894" s="27">
        <f t="shared" si="1211"/>
        <v>4795.9965213504802</v>
      </c>
      <c r="BK1894" s="34">
        <f t="shared" si="1212"/>
        <v>566.51194806237856</v>
      </c>
      <c r="BL1894" s="27">
        <f t="shared" si="1213"/>
        <v>105.59880465905754</v>
      </c>
      <c r="BM1894" s="34">
        <f t="shared" si="1214"/>
        <v>1.1054421768707483</v>
      </c>
      <c r="BN1894" s="45">
        <f t="shared" si="1215"/>
        <v>2017.3561522160085</v>
      </c>
      <c r="BO1894" s="45">
        <f t="shared" si="1216"/>
        <v>105.90946168684408</v>
      </c>
      <c r="BP1894" s="66">
        <f t="shared" si="1217"/>
        <v>6.6880723095935588</v>
      </c>
    </row>
    <row r="1895" spans="8:68">
      <c r="H1895" s="68">
        <v>1890</v>
      </c>
      <c r="I1895" s="31">
        <f>('Propiedades físicas'!$C$10*'Diseño reactor'!H1895)/1000</f>
        <v>1654.2135822236614</v>
      </c>
      <c r="J1895" s="31">
        <f t="shared" si="1195"/>
        <v>0.27565968802349344</v>
      </c>
      <c r="K1895" s="31">
        <f>(I1895*1000)/'Propiedades físicas'!$F$10</f>
        <v>10805.598136994113</v>
      </c>
      <c r="L1895" s="31">
        <f t="shared" si="1196"/>
        <v>1543.6568767134445</v>
      </c>
      <c r="M1895" s="31">
        <f t="shared" si="1197"/>
        <v>9261.9412602806678</v>
      </c>
      <c r="N1895" s="31">
        <f t="shared" si="1198"/>
        <v>0.81674967021875367</v>
      </c>
      <c r="O1895" s="32">
        <f t="shared" si="1199"/>
        <v>4.9004980213125231</v>
      </c>
      <c r="P1895" s="33">
        <f t="shared" si="1200"/>
        <v>0.65923932259241891</v>
      </c>
      <c r="Q1895" s="31">
        <f t="shared" si="1201"/>
        <v>4.7067537700879756</v>
      </c>
      <c r="R1895" s="31">
        <f t="shared" si="1202"/>
        <v>0.12713444358376078</v>
      </c>
      <c r="S1895" s="31">
        <f t="shared" si="1203"/>
        <v>0.19374425122454808</v>
      </c>
      <c r="T1895" s="31">
        <f t="shared" si="1204"/>
        <v>2.4517904486934687E-2</v>
      </c>
      <c r="U1895" s="31">
        <f t="shared" si="1205"/>
        <v>5.8579995556393193E-3</v>
      </c>
      <c r="V1895" s="47">
        <f t="shared" si="1218"/>
        <v>6.5283894081967703E-4</v>
      </c>
      <c r="W1895" s="31">
        <f t="shared" si="1206"/>
        <v>0.19285021270244049</v>
      </c>
      <c r="X1895" s="34">
        <f>(S1895*H1895*'Propiedades físicas'!$F$5*60*24*365)/(1000000)</f>
        <v>56674.414488434741</v>
      </c>
      <c r="Y1895" s="34">
        <f>(U1895*H1895*'Propiedades físicas'!$F$7*60*24*365)/(1000000)</f>
        <v>535.89409068603948</v>
      </c>
      <c r="Z1895" s="31">
        <f t="shared" si="1219"/>
        <v>1245.9623196996718</v>
      </c>
      <c r="AA1895" s="31">
        <f t="shared" si="1220"/>
        <v>8895.7646254662741</v>
      </c>
      <c r="AB1895" s="31">
        <f t="shared" si="1220"/>
        <v>240.28409837330787</v>
      </c>
      <c r="AC1895" s="31">
        <f t="shared" si="1220"/>
        <v>366.17663481439587</v>
      </c>
      <c r="AD1895" s="31">
        <f t="shared" si="1220"/>
        <v>46.338839480306561</v>
      </c>
      <c r="AE1895" s="31">
        <f t="shared" si="1221"/>
        <v>11.071619160158313</v>
      </c>
      <c r="AF1895" s="31">
        <f t="shared" si="1222"/>
        <v>10805.598136994113</v>
      </c>
      <c r="AG1895" s="31">
        <f t="shared" si="1223"/>
        <v>0.11530711247107991</v>
      </c>
      <c r="AH1895" s="31">
        <f t="shared" si="1224"/>
        <v>0.82325517872172937</v>
      </c>
      <c r="AI1895" s="31">
        <f t="shared" si="1224"/>
        <v>2.2237001166151991E-2</v>
      </c>
      <c r="AJ1895" s="31">
        <f t="shared" si="1224"/>
        <v>3.3887678421127956E-2</v>
      </c>
      <c r="AK1895" s="31">
        <f t="shared" si="1224"/>
        <v>4.2884104047568291E-3</v>
      </c>
      <c r="AL1895" s="31">
        <f t="shared" si="1225"/>
        <v>1.0246188151541052E-3</v>
      </c>
      <c r="AM1895" s="31">
        <f t="shared" si="1226"/>
        <v>1.0000000000000002</v>
      </c>
      <c r="AN1895" s="31">
        <f>(Z1895*'Propiedades físicas'!$F$4)/1000</f>
        <v>1095.6743446974974</v>
      </c>
      <c r="AO1895" s="31">
        <f>(AA1895*'Propiedades físicas'!$F$6)/1000</f>
        <v>285.02029859993939</v>
      </c>
      <c r="AP1895" s="31">
        <f>(AB1895*'Propiedades físicas'!$F$9)/1000</f>
        <v>148.24327449141228</v>
      </c>
      <c r="AQ1895" s="31">
        <f>(AC1895*'Propiedades físicas'!$F$5)/1000</f>
        <v>107.82803365379516</v>
      </c>
      <c r="AR1895" s="31">
        <f>(AD1895*'Propiedades físicas'!$F$8)/1000</f>
        <v>16.428045372558277</v>
      </c>
      <c r="AS1895" s="31">
        <f>(AE1895*'Propiedades físicas'!$F$7)/1000</f>
        <v>1.019585408458979</v>
      </c>
      <c r="AT1895" s="31">
        <f t="shared" si="1227"/>
        <v>1654.2135822236614</v>
      </c>
      <c r="AU1895" s="31">
        <f t="shared" si="1228"/>
        <v>0.6623536141110915</v>
      </c>
      <c r="AV1895" s="31">
        <f t="shared" si="1231"/>
        <v>0.17229957586057507</v>
      </c>
      <c r="AW1895" s="31">
        <f t="shared" si="1231"/>
        <v>8.9615558767289064E-2</v>
      </c>
      <c r="AX1895" s="31">
        <f t="shared" si="1231"/>
        <v>6.5183864292087557E-2</v>
      </c>
      <c r="AY1895" s="31">
        <f t="shared" si="1231"/>
        <v>9.9310303996386178E-3</v>
      </c>
      <c r="AZ1895" s="31">
        <f t="shared" si="1232"/>
        <v>6.1635656931821993E-4</v>
      </c>
      <c r="BA1895" s="31">
        <f t="shared" si="1229"/>
        <v>1</v>
      </c>
      <c r="BB1895" s="34">
        <f>AU1895*'Propiedades físicas'!$C$4+'Diseño reactor'!AV1895*'Propiedades físicas'!$C$5+'Diseño reactor'!AW1895*'Propiedades físicas'!$C$8+'Diseño reactor'!AX1895*'Propiedades físicas'!$C$9+'Diseño reactor'!AY1895*'Propiedades físicas'!$C$7+'Diseño reactor'!AZ1895*'Propiedades físicas'!$C$6</f>
        <v>875.42781491298877</v>
      </c>
      <c r="BC1895" s="45">
        <f>AU1895*'Propiedades físicas'!$L$4+'Diseño reactor'!AV1895*'Propiedades físicas'!$L$5+'Diseño reactor'!AW1895*'Propiedades físicas'!$L$8+AX1895*'Propiedades físicas'!$L$9+'Diseño reactor'!AY1895*'Propiedades físicas'!$L$7+'Diseño reactor'!AZ1895*'Propiedades físicas'!$L$6</f>
        <v>2.0990828729856625</v>
      </c>
      <c r="BD1895" s="29">
        <f t="shared" si="1208"/>
        <v>1.7143092134610587</v>
      </c>
      <c r="BE1895" s="58">
        <f t="shared" si="1209"/>
        <v>41.529851339188987</v>
      </c>
      <c r="BF1895" s="30">
        <f>AU1895*'Propiedades físicas'!$I$4+'Diseño reactor'!AV1895*'Propiedades físicas'!$I$5+'Diseño reactor'!AW1895*'Propiedades físicas'!$I$8+'Diseño reactor'!AX1895*'Propiedades físicas'!$I$9+'Diseño reactor'!AY1895*'Propiedades físicas'!$I$7+'Diseño reactor'!AZ1895*'Propiedades físicas'!$I$6</f>
        <v>1.9950611750839956E-2</v>
      </c>
      <c r="BG1895" s="24">
        <f>AU1895*'Propiedades físicas'!$O$4+'Diseño reactor'!AV1895*'Propiedades físicas'!$O$5+'Diseño reactor'!AW1895*'Propiedades físicas'!$O$8+'Diseño reactor'!AX1895*'Propiedades físicas'!$O$9+'Diseño reactor'!AY1895*'Propiedades físicas'!$O$7+'Diseño reactor'!AZ1895*'Propiedades físicas'!$O$6</f>
        <v>0.15356073450097008</v>
      </c>
      <c r="BH1895" s="54">
        <f t="shared" si="1210"/>
        <v>41198.207789867862</v>
      </c>
      <c r="BI1895" s="34">
        <f t="shared" si="1230"/>
        <v>272.71286222917945</v>
      </c>
      <c r="BJ1895" s="27">
        <f t="shared" si="1211"/>
        <v>4795.9993157430708</v>
      </c>
      <c r="BK1895" s="34">
        <f t="shared" si="1212"/>
        <v>566.52090583973529</v>
      </c>
      <c r="BL1895" s="27">
        <f t="shared" si="1213"/>
        <v>105.59911589843186</v>
      </c>
      <c r="BM1895" s="34">
        <f t="shared" si="1214"/>
        <v>1.1054421768707483</v>
      </c>
      <c r="BN1895" s="45">
        <f t="shared" si="1215"/>
        <v>2018.5459173947763</v>
      </c>
      <c r="BO1895" s="45">
        <f t="shared" si="1216"/>
        <v>105.91958936842812</v>
      </c>
      <c r="BP1895" s="66">
        <f t="shared" si="1217"/>
        <v>6.6880703638372099</v>
      </c>
    </row>
    <row r="1896" spans="8:68">
      <c r="H1896" s="68">
        <v>1891</v>
      </c>
      <c r="I1896" s="31">
        <f>('Propiedades físicas'!$C$10*'Diseño reactor'!H1896)/1000</f>
        <v>1655.0888275052614</v>
      </c>
      <c r="J1896" s="31">
        <f t="shared" si="1195"/>
        <v>0.27551391346610393</v>
      </c>
      <c r="K1896" s="31">
        <f>(I1896*1000)/'Propiedades físicas'!$F$10</f>
        <v>10811.315384685646</v>
      </c>
      <c r="L1896" s="31">
        <f t="shared" si="1196"/>
        <v>1544.4736263836635</v>
      </c>
      <c r="M1896" s="31">
        <f t="shared" si="1197"/>
        <v>9266.8417583019818</v>
      </c>
      <c r="N1896" s="31">
        <f t="shared" si="1198"/>
        <v>0.81674967021875378</v>
      </c>
      <c r="O1896" s="32">
        <f t="shared" si="1199"/>
        <v>4.9004980213125231</v>
      </c>
      <c r="P1896" s="33">
        <f t="shared" si="1200"/>
        <v>0.659306560778819</v>
      </c>
      <c r="Q1896" s="31">
        <f t="shared" si="1201"/>
        <v>4.7068544353415689</v>
      </c>
      <c r="R1896" s="31">
        <f t="shared" si="1202"/>
        <v>0.12709313365913516</v>
      </c>
      <c r="S1896" s="31">
        <f t="shared" si="1203"/>
        <v>0.19364358597095335</v>
      </c>
      <c r="T1896" s="31">
        <f t="shared" si="1204"/>
        <v>2.4499475030580829E-2</v>
      </c>
      <c r="U1896" s="31">
        <f t="shared" si="1205"/>
        <v>5.8505007502188478E-3</v>
      </c>
      <c r="V1896" s="47">
        <f t="shared" si="1218"/>
        <v>6.5290552620815079E-4</v>
      </c>
      <c r="W1896" s="31">
        <f t="shared" si="1206"/>
        <v>0.19276788859647309</v>
      </c>
      <c r="X1896" s="34">
        <f>(S1896*H1896*'Propiedades físicas'!$F$5*60*24*365)/(1000000)</f>
        <v>56674.938591002261</v>
      </c>
      <c r="Y1896" s="34">
        <f>(U1896*H1896*'Propiedades físicas'!$F$7*60*24*365)/(1000000)</f>
        <v>535.49127335881428</v>
      </c>
      <c r="Z1896" s="31">
        <f t="shared" si="1219"/>
        <v>1246.7487064327468</v>
      </c>
      <c r="AA1896" s="31">
        <f t="shared" si="1220"/>
        <v>8900.6617372309065</v>
      </c>
      <c r="AB1896" s="31">
        <f t="shared" si="1220"/>
        <v>240.33311574942459</v>
      </c>
      <c r="AC1896" s="31">
        <f t="shared" si="1220"/>
        <v>366.18002107107282</v>
      </c>
      <c r="AD1896" s="31">
        <f t="shared" si="1220"/>
        <v>46.328507282828348</v>
      </c>
      <c r="AE1896" s="31">
        <f t="shared" si="1221"/>
        <v>11.063296918663841</v>
      </c>
      <c r="AF1896" s="31">
        <f t="shared" si="1222"/>
        <v>10811.315384685644</v>
      </c>
      <c r="AG1896" s="31">
        <f t="shared" si="1223"/>
        <v>0.11531887305764672</v>
      </c>
      <c r="AH1896" s="31">
        <f t="shared" si="1224"/>
        <v>0.8232727860144381</v>
      </c>
      <c r="AI1896" s="31">
        <f t="shared" si="1224"/>
        <v>2.2229775674647258E-2</v>
      </c>
      <c r="AJ1896" s="31">
        <f t="shared" si="1224"/>
        <v>3.3870071128418951E-2</v>
      </c>
      <c r="AK1896" s="31">
        <f t="shared" si="1224"/>
        <v>4.28518692077499E-3</v>
      </c>
      <c r="AL1896" s="31">
        <f t="shared" si="1225"/>
        <v>1.0233072040739032E-3</v>
      </c>
      <c r="AM1896" s="31">
        <f t="shared" si="1226"/>
        <v>1</v>
      </c>
      <c r="AN1896" s="31">
        <f>(Z1896*'Propiedades físicas'!$F$4)/1000</f>
        <v>1096.3658774628288</v>
      </c>
      <c r="AO1896" s="31">
        <f>(AA1896*'Propiedades físicas'!$F$6)/1000</f>
        <v>285.17720206087824</v>
      </c>
      <c r="AP1896" s="31">
        <f>(AB1896*'Propiedades físicas'!$F$9)/1000</f>
        <v>148.27351576160748</v>
      </c>
      <c r="AQ1896" s="31">
        <f>(AC1896*'Propiedades físicas'!$F$5)/1000</f>
        <v>107.82903080479882</v>
      </c>
      <c r="AR1896" s="31">
        <f>(AD1896*'Propiedades físicas'!$F$8)/1000</f>
        <v>16.4243824019083</v>
      </c>
      <c r="AS1896" s="31">
        <f>(AE1896*'Propiedades físicas'!$F$7)/1000</f>
        <v>1.0188190132397532</v>
      </c>
      <c r="AT1896" s="31">
        <f t="shared" si="1227"/>
        <v>1655.0888275052616</v>
      </c>
      <c r="AU1896" s="31">
        <f t="shared" si="1228"/>
        <v>0.66242116993526945</v>
      </c>
      <c r="AV1896" s="31">
        <f t="shared" si="1231"/>
        <v>0.17230326090154918</v>
      </c>
      <c r="AW1896" s="31">
        <f t="shared" si="1231"/>
        <v>8.9586439892233583E-2</v>
      </c>
      <c r="AX1896" s="31">
        <f t="shared" si="1231"/>
        <v>6.5149996189226303E-2</v>
      </c>
      <c r="AY1896" s="31">
        <f t="shared" si="1231"/>
        <v>9.9235655083630761E-3</v>
      </c>
      <c r="AZ1896" s="31">
        <f t="shared" si="1232"/>
        <v>6.1556757335824285E-4</v>
      </c>
      <c r="BA1896" s="31">
        <f t="shared" si="1229"/>
        <v>0.99999999999999989</v>
      </c>
      <c r="BB1896" s="34">
        <f>AU1896*'Propiedades físicas'!$C$4+'Diseño reactor'!AV1896*'Propiedades físicas'!$C$5+'Diseño reactor'!AW1896*'Propiedades físicas'!$C$8+'Diseño reactor'!AX1896*'Propiedades físicas'!$C$9+'Diseño reactor'!AY1896*'Propiedades físicas'!$C$7+'Diseño reactor'!AZ1896*'Propiedades físicas'!$C$6</f>
        <v>875.42756063650722</v>
      </c>
      <c r="BC1896" s="45">
        <f>AU1896*'Propiedades físicas'!$L$4+'Diseño reactor'!AV1896*'Propiedades físicas'!$L$5+'Diseño reactor'!AW1896*'Propiedades físicas'!$L$8+AX1896*'Propiedades físicas'!$L$9+'Diseño reactor'!AY1896*'Propiedades físicas'!$L$7+'Diseño reactor'!AZ1896*'Propiedades físicas'!$L$6</f>
        <v>2.0991317187741672</v>
      </c>
      <c r="BD1896" s="29">
        <f t="shared" si="1208"/>
        <v>1.7135380308915673</v>
      </c>
      <c r="BE1896" s="58">
        <f t="shared" si="1209"/>
        <v>41.529016368360189</v>
      </c>
      <c r="BF1896" s="30">
        <f>AU1896*'Propiedades físicas'!$I$4+'Diseño reactor'!AV1896*'Propiedades físicas'!$I$5+'Diseño reactor'!AW1896*'Propiedades físicas'!$I$8+'Diseño reactor'!AX1896*'Propiedades físicas'!$I$9+'Diseño reactor'!AY1896*'Propiedades físicas'!$I$7+'Diseño reactor'!AZ1896*'Propiedades físicas'!$I$6</f>
        <v>1.9950725911494695E-2</v>
      </c>
      <c r="BG1896" s="24">
        <f>AU1896*'Propiedades físicas'!$O$4+'Diseño reactor'!AV1896*'Propiedades físicas'!$O$5+'Diseño reactor'!AW1896*'Propiedades físicas'!$O$8+'Diseño reactor'!AX1896*'Propiedades físicas'!$O$9+'Diseño reactor'!AY1896*'Propiedades físicas'!$O$7+'Diseño reactor'!AZ1896*'Propiedades físicas'!$O$6</f>
        <v>0.15356307114748563</v>
      </c>
      <c r="BH1896" s="54">
        <f t="shared" si="1210"/>
        <v>41197.96008200197</v>
      </c>
      <c r="BI1896" s="34">
        <f t="shared" si="1230"/>
        <v>272.71661904421268</v>
      </c>
      <c r="BJ1896" s="27">
        <f t="shared" si="1211"/>
        <v>4796.0021140632516</v>
      </c>
      <c r="BK1896" s="34">
        <f t="shared" si="1212"/>
        <v>566.52985681952816</v>
      </c>
      <c r="BL1896" s="27">
        <f t="shared" si="1213"/>
        <v>105.59942689362506</v>
      </c>
      <c r="BM1896" s="34">
        <f t="shared" si="1214"/>
        <v>1.1054421768707483</v>
      </c>
      <c r="BN1896" s="45">
        <f t="shared" si="1215"/>
        <v>2019.7357105836259</v>
      </c>
      <c r="BO1896" s="45">
        <f t="shared" si="1216"/>
        <v>105.92970840486136</v>
      </c>
      <c r="BP1896" s="66">
        <f t="shared" si="1217"/>
        <v>6.6880684212224422</v>
      </c>
    </row>
    <row r="1897" spans="8:68">
      <c r="H1897" s="68">
        <v>1892</v>
      </c>
      <c r="I1897" s="31">
        <f>('Propiedades físicas'!$C$10*'Diseño reactor'!H1897)/1000</f>
        <v>1655.9640727868614</v>
      </c>
      <c r="J1897" s="31">
        <f t="shared" si="1195"/>
        <v>0.27536829300444104</v>
      </c>
      <c r="K1897" s="31">
        <f>(I1897*1000)/'Propiedades físicas'!$F$10</f>
        <v>10817.032632377177</v>
      </c>
      <c r="L1897" s="31">
        <f t="shared" si="1196"/>
        <v>1545.2903760538823</v>
      </c>
      <c r="M1897" s="31">
        <f t="shared" si="1197"/>
        <v>9271.742256323294</v>
      </c>
      <c r="N1897" s="31">
        <f t="shared" si="1198"/>
        <v>0.81674967021875389</v>
      </c>
      <c r="O1897" s="32">
        <f t="shared" si="1199"/>
        <v>4.9004980213125231</v>
      </c>
      <c r="P1897" s="33">
        <f t="shared" si="1200"/>
        <v>0.65937374158429529</v>
      </c>
      <c r="Q1897" s="31">
        <f t="shared" si="1201"/>
        <v>4.7069549972371707</v>
      </c>
      <c r="R1897" s="31">
        <f t="shared" si="1202"/>
        <v>0.12705184793183069</v>
      </c>
      <c r="S1897" s="31">
        <f t="shared" si="1203"/>
        <v>0.19354302407535279</v>
      </c>
      <c r="T1897" s="31">
        <f t="shared" si="1204"/>
        <v>2.4481065964361566E-2</v>
      </c>
      <c r="U1897" s="31">
        <f t="shared" si="1205"/>
        <v>5.8430147382663097E-3</v>
      </c>
      <c r="V1897" s="47">
        <f t="shared" si="1218"/>
        <v>6.5297205477279734E-4</v>
      </c>
      <c r="W1897" s="31">
        <f t="shared" si="1206"/>
        <v>0.19268563474572059</v>
      </c>
      <c r="X1897" s="34">
        <f>(S1897*H1897*'Propiedades físicas'!$F$5*60*24*365)/(1000000)</f>
        <v>56675.461799415454</v>
      </c>
      <c r="Y1897" s="34">
        <f>(U1897*H1897*'Propiedades físicas'!$F$7*60*24*365)/(1000000)</f>
        <v>535.08890170396069</v>
      </c>
      <c r="Z1897" s="31">
        <f t="shared" si="1219"/>
        <v>1247.5351190774868</v>
      </c>
      <c r="AA1897" s="31">
        <f t="shared" si="1220"/>
        <v>8905.5588547727275</v>
      </c>
      <c r="AB1897" s="31">
        <f t="shared" si="1220"/>
        <v>240.38209628702367</v>
      </c>
      <c r="AC1897" s="31">
        <f t="shared" si="1220"/>
        <v>366.18340155056745</v>
      </c>
      <c r="AD1897" s="31">
        <f t="shared" si="1220"/>
        <v>46.318176804572083</v>
      </c>
      <c r="AE1897" s="31">
        <f t="shared" si="1221"/>
        <v>11.054983884799858</v>
      </c>
      <c r="AF1897" s="31">
        <f t="shared" si="1222"/>
        <v>10817.032632377179</v>
      </c>
      <c r="AG1897" s="31">
        <f t="shared" si="1223"/>
        <v>0.11533062360775417</v>
      </c>
      <c r="AH1897" s="31">
        <f t="shared" si="1224"/>
        <v>0.82329037522886894</v>
      </c>
      <c r="AI1897" s="31">
        <f t="shared" si="1224"/>
        <v>2.2222554415479902E-2</v>
      </c>
      <c r="AJ1897" s="31">
        <f t="shared" si="1224"/>
        <v>3.385248191398809E-2</v>
      </c>
      <c r="AK1897" s="31">
        <f t="shared" si="1224"/>
        <v>4.2819670032180615E-3</v>
      </c>
      <c r="AL1897" s="31">
        <f t="shared" si="1225"/>
        <v>1.0219978306906879E-3</v>
      </c>
      <c r="AM1897" s="31">
        <f t="shared" si="1226"/>
        <v>0.99999999999999978</v>
      </c>
      <c r="AN1897" s="31">
        <f>(Z1897*'Propiedades físicas'!$F$4)/1000</f>
        <v>1097.0574330143602</v>
      </c>
      <c r="AO1897" s="31">
        <f>(AA1897*'Propiedades físicas'!$F$6)/1000</f>
        <v>285.33410570691819</v>
      </c>
      <c r="AP1897" s="31">
        <f>(AB1897*'Propiedades físicas'!$F$9)/1000</f>
        <v>148.30373430427923</v>
      </c>
      <c r="AQ1897" s="31">
        <f>(AC1897*'Propiedades físicas'!$F$5)/1000</f>
        <v>107.83002625459561</v>
      </c>
      <c r="AR1897" s="31">
        <f>(AD1897*'Propiedades físicas'!$F$8)/1000</f>
        <v>16.420720040756891</v>
      </c>
      <c r="AS1897" s="31">
        <f>(AE1897*'Propiedades físicas'!$F$7)/1000</f>
        <v>1.018053465951219</v>
      </c>
      <c r="AT1897" s="31">
        <f t="shared" si="1227"/>
        <v>1655.9640727868612</v>
      </c>
      <c r="AU1897" s="31">
        <f t="shared" si="1228"/>
        <v>0.66248866810745255</v>
      </c>
      <c r="AV1897" s="31">
        <f t="shared" si="1231"/>
        <v>0.17230694215890968</v>
      </c>
      <c r="AW1897" s="31">
        <f t="shared" si="1231"/>
        <v>8.9557338073582335E-2</v>
      </c>
      <c r="AX1897" s="31">
        <f t="shared" si="1231"/>
        <v>6.5116162860421184E-2</v>
      </c>
      <c r="AY1897" s="31">
        <f t="shared" si="1231"/>
        <v>9.9161088761557919E-3</v>
      </c>
      <c r="AZ1897" s="31">
        <f t="shared" si="1232"/>
        <v>6.1477992347860107E-4</v>
      </c>
      <c r="BA1897" s="31">
        <f t="shared" si="1229"/>
        <v>1.0000000000000002</v>
      </c>
      <c r="BB1897" s="34">
        <f>AU1897*'Propiedades físicas'!$C$4+'Diseño reactor'!AV1897*'Propiedades físicas'!$C$5+'Diseño reactor'!AW1897*'Propiedades físicas'!$C$8+'Diseño reactor'!AX1897*'Propiedades físicas'!$C$9+'Diseño reactor'!AY1897*'Propiedades físicas'!$C$7+'Diseño reactor'!AZ1897*'Propiedades físicas'!$C$6</f>
        <v>875.42730677041038</v>
      </c>
      <c r="BC1897" s="45">
        <f>AU1897*'Propiedades físicas'!$L$4+'Diseño reactor'!AV1897*'Propiedades físicas'!$L$5+'Diseño reactor'!AW1897*'Propiedades físicas'!$L$8+AX1897*'Propiedades físicas'!$L$9+'Diseño reactor'!AY1897*'Propiedades físicas'!$L$7+'Diseño reactor'!AZ1897*'Propiedades físicas'!$L$6</f>
        <v>2.0991805210323897</v>
      </c>
      <c r="BD1897" s="29">
        <f t="shared" si="1208"/>
        <v>1.7127675429940261</v>
      </c>
      <c r="BE1897" s="58">
        <f t="shared" si="1209"/>
        <v>41.528182162151104</v>
      </c>
      <c r="BF1897" s="30">
        <f>AU1897*'Propiedades físicas'!$I$4+'Diseño reactor'!AV1897*'Propiedades físicas'!$I$5+'Diseño reactor'!AW1897*'Propiedades físicas'!$I$8+'Diseño reactor'!AX1897*'Propiedades físicas'!$I$9+'Diseño reactor'!AY1897*'Propiedades físicas'!$I$7+'Diseño reactor'!AZ1897*'Propiedades físicas'!$I$6</f>
        <v>1.9950839878542816E-2</v>
      </c>
      <c r="BG1897" s="24">
        <f>AU1897*'Propiedades físicas'!$O$4+'Diseño reactor'!AV1897*'Propiedades físicas'!$O$5+'Diseño reactor'!AW1897*'Propiedades físicas'!$O$8+'Diseño reactor'!AX1897*'Propiedades físicas'!$O$9+'Diseño reactor'!AY1897*'Propiedades físicas'!$O$7+'Diseño reactor'!AZ1897*'Propiedades físicas'!$O$6</f>
        <v>0.15356540582540462</v>
      </c>
      <c r="BH1897" s="54">
        <f t="shared" si="1210"/>
        <v>41197.712796073814</v>
      </c>
      <c r="BI1897" s="34">
        <f t="shared" si="1230"/>
        <v>272.7203710117434</v>
      </c>
      <c r="BJ1897" s="27">
        <f t="shared" si="1211"/>
        <v>4796.0049162967771</v>
      </c>
      <c r="BK1897" s="34">
        <f t="shared" si="1212"/>
        <v>566.53880100903859</v>
      </c>
      <c r="BL1897" s="27">
        <f t="shared" si="1213"/>
        <v>105.59973764490866</v>
      </c>
      <c r="BM1897" s="34">
        <f t="shared" si="1214"/>
        <v>1.1054421768707483</v>
      </c>
      <c r="BN1897" s="45">
        <f t="shared" si="1215"/>
        <v>2020.9255317455395</v>
      </c>
      <c r="BO1897" s="45">
        <f t="shared" si="1216"/>
        <v>105.93981880720813</v>
      </c>
      <c r="BP1897" s="66">
        <f t="shared" si="1217"/>
        <v>6.6880664817429221</v>
      </c>
    </row>
    <row r="1898" spans="8:68">
      <c r="H1898" s="68">
        <v>1893</v>
      </c>
      <c r="I1898" s="31">
        <f>('Propiedades físicas'!$C$10*'Diseño reactor'!H1898)/1000</f>
        <v>1656.8393180684611</v>
      </c>
      <c r="J1898" s="31">
        <f t="shared" si="1195"/>
        <v>0.27522282639429607</v>
      </c>
      <c r="K1898" s="31">
        <f>(I1898*1000)/'Propiedades físicas'!$F$10</f>
        <v>10822.749880068708</v>
      </c>
      <c r="L1898" s="31">
        <f t="shared" si="1196"/>
        <v>1546.107125724101</v>
      </c>
      <c r="M1898" s="31">
        <f t="shared" si="1197"/>
        <v>9276.6427543446061</v>
      </c>
      <c r="N1898" s="31">
        <f t="shared" si="1198"/>
        <v>0.81674967021875389</v>
      </c>
      <c r="O1898" s="32">
        <f t="shared" si="1199"/>
        <v>4.9004980213125231</v>
      </c>
      <c r="P1898" s="33">
        <f t="shared" si="1200"/>
        <v>0.65944086508226984</v>
      </c>
      <c r="Q1898" s="31">
        <f t="shared" si="1201"/>
        <v>4.7070554559320712</v>
      </c>
      <c r="R1898" s="31">
        <f t="shared" si="1202"/>
        <v>0.12701058638502691</v>
      </c>
      <c r="S1898" s="31">
        <f t="shared" si="1203"/>
        <v>0.19344256538045151</v>
      </c>
      <c r="T1898" s="31">
        <f t="shared" si="1204"/>
        <v>2.4462677258947015E-2</v>
      </c>
      <c r="U1898" s="31">
        <f t="shared" si="1205"/>
        <v>5.8355414925101859E-3</v>
      </c>
      <c r="V1898" s="47">
        <f t="shared" si="1218"/>
        <v>6.5303852658632553E-4</v>
      </c>
      <c r="W1898" s="31">
        <f t="shared" si="1206"/>
        <v>0.19260345106028801</v>
      </c>
      <c r="X1898" s="34">
        <f>(S1898*H1898*'Propiedades físicas'!$F$5*60*24*365)/(1000000)</f>
        <v>56675.984115580337</v>
      </c>
      <c r="Y1898" s="34">
        <f>(U1898*H1898*'Propiedades físicas'!$F$7*60*24*365)/(1000000)</f>
        <v>534.68697508040771</v>
      </c>
      <c r="Z1898" s="31">
        <f t="shared" si="1219"/>
        <v>1248.3215576007369</v>
      </c>
      <c r="AA1898" s="31">
        <f t="shared" si="1220"/>
        <v>8910.4559780794116</v>
      </c>
      <c r="AB1898" s="31">
        <f t="shared" si="1220"/>
        <v>240.43104002685592</v>
      </c>
      <c r="AC1898" s="31">
        <f t="shared" si="1220"/>
        <v>366.18677626519474</v>
      </c>
      <c r="AD1898" s="31">
        <f t="shared" si="1220"/>
        <v>46.307848051186703</v>
      </c>
      <c r="AE1898" s="31">
        <f t="shared" si="1221"/>
        <v>11.046680045321782</v>
      </c>
      <c r="AF1898" s="31">
        <f t="shared" si="1222"/>
        <v>10822.749880068706</v>
      </c>
      <c r="AG1898" s="31">
        <f t="shared" si="1223"/>
        <v>0.11534236413424462</v>
      </c>
      <c r="AH1898" s="31">
        <f t="shared" si="1224"/>
        <v>0.82330794639253413</v>
      </c>
      <c r="AI1898" s="31">
        <f t="shared" si="1224"/>
        <v>2.2215337385707891E-2</v>
      </c>
      <c r="AJ1898" s="31">
        <f t="shared" si="1224"/>
        <v>3.3834910750323105E-2</v>
      </c>
      <c r="AK1898" s="31">
        <f t="shared" si="1224"/>
        <v>4.2787506469559771E-3</v>
      </c>
      <c r="AL1898" s="31">
        <f t="shared" si="1225"/>
        <v>1.020690690234417E-3</v>
      </c>
      <c r="AM1898" s="31">
        <f t="shared" si="1226"/>
        <v>1</v>
      </c>
      <c r="AN1898" s="31">
        <f>(Z1898*'Propiedades físicas'!$F$4)/1000</f>
        <v>1097.749011322936</v>
      </c>
      <c r="AO1898" s="31">
        <f>(AA1898*'Propiedades físicas'!$F$6)/1000</f>
        <v>285.49100953766435</v>
      </c>
      <c r="AP1898" s="31">
        <f>(AB1898*'Propiedades físicas'!$F$9)/1000</f>
        <v>148.33393014456877</v>
      </c>
      <c r="AQ1898" s="31">
        <f>(AC1898*'Propiedades físicas'!$F$5)/1000</f>
        <v>107.8310200068119</v>
      </c>
      <c r="AR1898" s="31">
        <f>(AD1898*'Propiedades físicas'!$F$8)/1000</f>
        <v>16.417058291106702</v>
      </c>
      <c r="AS1898" s="31">
        <f>(AE1898*'Propiedades físicas'!$F$7)/1000</f>
        <v>1.0172887653736831</v>
      </c>
      <c r="AT1898" s="31">
        <f t="shared" si="1227"/>
        <v>1656.8393180684616</v>
      </c>
      <c r="AU1898" s="31">
        <f t="shared" si="1228"/>
        <v>0.66255610870140902</v>
      </c>
      <c r="AV1898" s="31">
        <f t="shared" si="1231"/>
        <v>0.17231061963841426</v>
      </c>
      <c r="AW1898" s="31">
        <f t="shared" si="1231"/>
        <v>8.9528253299478694E-2</v>
      </c>
      <c r="AX1898" s="31">
        <f t="shared" si="1231"/>
        <v>6.5082364252751435E-2</v>
      </c>
      <c r="AY1898" s="31">
        <f t="shared" si="1231"/>
        <v>9.9086604911366189E-3</v>
      </c>
      <c r="AZ1898" s="31">
        <f t="shared" si="1232"/>
        <v>6.1399361680988796E-4</v>
      </c>
      <c r="BA1898" s="31">
        <f t="shared" si="1229"/>
        <v>0.99999999999999989</v>
      </c>
      <c r="BB1898" s="34">
        <f>AU1898*'Propiedades físicas'!$C$4+'Diseño reactor'!AV1898*'Propiedades físicas'!$C$5+'Diseño reactor'!AW1898*'Propiedades físicas'!$C$8+'Diseño reactor'!AX1898*'Propiedades físicas'!$C$9+'Diseño reactor'!AY1898*'Propiedades físicas'!$C$7+'Diseño reactor'!AZ1898*'Propiedades físicas'!$C$6</f>
        <v>875.42705331387003</v>
      </c>
      <c r="BC1898" s="45">
        <f>AU1898*'Propiedades físicas'!$L$4+'Diseño reactor'!AV1898*'Propiedades físicas'!$L$5+'Diseño reactor'!AW1898*'Propiedades físicas'!$L$8+AX1898*'Propiedades físicas'!$L$9+'Diseño reactor'!AY1898*'Propiedades físicas'!$L$7+'Diseño reactor'!AZ1898*'Propiedades físicas'!$L$6</f>
        <v>2.0992292798180121</v>
      </c>
      <c r="BD1898" s="29">
        <f t="shared" si="1208"/>
        <v>1.7119977488291496</v>
      </c>
      <c r="BE1898" s="58">
        <f t="shared" si="1209"/>
        <v>41.527348719508083</v>
      </c>
      <c r="BF1898" s="30">
        <f>AU1898*'Propiedades físicas'!$I$4+'Diseño reactor'!AV1898*'Propiedades físicas'!$I$5+'Diseño reactor'!AW1898*'Propiedades físicas'!$I$8+'Diseño reactor'!AX1898*'Propiedades físicas'!$I$9+'Diseño reactor'!AY1898*'Propiedades físicas'!$I$7+'Diseño reactor'!AZ1898*'Propiedades físicas'!$I$6</f>
        <v>1.9950953652371491E-2</v>
      </c>
      <c r="BG1898" s="24">
        <f>AU1898*'Propiedades físicas'!$O$4+'Diseño reactor'!AV1898*'Propiedades físicas'!$O$5+'Diseño reactor'!AW1898*'Propiedades físicas'!$O$8+'Diseño reactor'!AX1898*'Propiedades físicas'!$O$9+'Diseño reactor'!AY1898*'Propiedades físicas'!$O$7+'Diseño reactor'!AZ1898*'Propiedades físicas'!$O$6</f>
        <v>0.15356773853715033</v>
      </c>
      <c r="BH1898" s="54">
        <f t="shared" si="1210"/>
        <v>41197.465931230523</v>
      </c>
      <c r="BI1898" s="34">
        <f t="shared" si="1230"/>
        <v>272.72411814033813</v>
      </c>
      <c r="BJ1898" s="27">
        <f t="shared" si="1211"/>
        <v>4796.0077224294491</v>
      </c>
      <c r="BK1898" s="34">
        <f t="shared" si="1212"/>
        <v>566.54773841553811</v>
      </c>
      <c r="BL1898" s="27">
        <f t="shared" si="1213"/>
        <v>105.60004815255373</v>
      </c>
      <c r="BM1898" s="34">
        <f t="shared" si="1214"/>
        <v>1.1054421768707483</v>
      </c>
      <c r="BN1898" s="45">
        <f t="shared" si="1215"/>
        <v>2022.1153808435579</v>
      </c>
      <c r="BO1898" s="45">
        <f t="shared" si="1216"/>
        <v>105.94992058651381</v>
      </c>
      <c r="BP1898" s="66">
        <f t="shared" si="1217"/>
        <v>6.6880645453923204</v>
      </c>
    </row>
    <row r="1899" spans="8:68">
      <c r="H1899" s="68">
        <v>1894</v>
      </c>
      <c r="I1899" s="31">
        <f>('Propiedades físicas'!$C$10*'Diseño reactor'!H1899)/1000</f>
        <v>1657.7145633500609</v>
      </c>
      <c r="J1899" s="31">
        <f t="shared" si="1195"/>
        <v>0.275077513391976</v>
      </c>
      <c r="K1899" s="31">
        <f>(I1899*1000)/'Propiedades físicas'!$F$10</f>
        <v>10828.467127760239</v>
      </c>
      <c r="L1899" s="31">
        <f t="shared" si="1196"/>
        <v>1546.9238753943198</v>
      </c>
      <c r="M1899" s="31">
        <f t="shared" si="1197"/>
        <v>9281.5432523659183</v>
      </c>
      <c r="N1899" s="31">
        <f t="shared" si="1198"/>
        <v>0.81674967021875389</v>
      </c>
      <c r="O1899" s="32">
        <f t="shared" si="1199"/>
        <v>4.9004980213125231</v>
      </c>
      <c r="P1899" s="33">
        <f t="shared" si="1200"/>
        <v>0.65950793134603902</v>
      </c>
      <c r="Q1899" s="31">
        <f t="shared" si="1201"/>
        <v>4.7071558115832524</v>
      </c>
      <c r="R1899" s="31">
        <f t="shared" si="1202"/>
        <v>0.12696934900190804</v>
      </c>
      <c r="S1899" s="31">
        <f t="shared" si="1203"/>
        <v>0.19334220972927046</v>
      </c>
      <c r="T1899" s="31">
        <f t="shared" si="1204"/>
        <v>2.4444308885058184E-2</v>
      </c>
      <c r="U1899" s="31">
        <f t="shared" si="1205"/>
        <v>5.8280809857486921E-3</v>
      </c>
      <c r="V1899" s="47">
        <f t="shared" si="1218"/>
        <v>6.5310494172132023E-4</v>
      </c>
      <c r="W1899" s="31">
        <f t="shared" si="1206"/>
        <v>0.1925213374504334</v>
      </c>
      <c r="X1899" s="34">
        <f>(S1899*H1899*'Propiedades físicas'!$F$5*60*24*365)/(1000000)</f>
        <v>56676.505541398095</v>
      </c>
      <c r="Y1899" s="34">
        <f>(U1899*H1899*'Propiedades físicas'!$F$7*60*24*365)/(1000000)</f>
        <v>534.28549284819746</v>
      </c>
      <c r="Z1899" s="31">
        <f t="shared" si="1219"/>
        <v>1249.1080219693979</v>
      </c>
      <c r="AA1899" s="31">
        <f t="shared" si="1220"/>
        <v>8915.3531071386806</v>
      </c>
      <c r="AB1899" s="31">
        <f t="shared" si="1220"/>
        <v>240.47994700961382</v>
      </c>
      <c r="AC1899" s="31">
        <f t="shared" si="1220"/>
        <v>366.19014522723825</v>
      </c>
      <c r="AD1899" s="31">
        <f t="shared" si="1220"/>
        <v>46.297521028300203</v>
      </c>
      <c r="AE1899" s="31">
        <f t="shared" si="1221"/>
        <v>11.038385387008024</v>
      </c>
      <c r="AF1899" s="31">
        <f t="shared" si="1222"/>
        <v>10828.467127760237</v>
      </c>
      <c r="AG1899" s="31">
        <f t="shared" si="1223"/>
        <v>0.11535409464993811</v>
      </c>
      <c r="AH1899" s="31">
        <f t="shared" si="1224"/>
        <v>0.82332549953289047</v>
      </c>
      <c r="AI1899" s="31">
        <f t="shared" si="1224"/>
        <v>2.2208124582389969E-2</v>
      </c>
      <c r="AJ1899" s="31">
        <f t="shared" si="1224"/>
        <v>3.3817357609966819E-2</v>
      </c>
      <c r="AK1899" s="31">
        <f t="shared" si="1224"/>
        <v>4.2755378468675642E-3</v>
      </c>
      <c r="AL1899" s="31">
        <f t="shared" si="1225"/>
        <v>1.0193857779472436E-3</v>
      </c>
      <c r="AM1899" s="31">
        <f t="shared" si="1226"/>
        <v>1</v>
      </c>
      <c r="AN1899" s="31">
        <f>(Z1899*'Propiedades físicas'!$F$4)/1000</f>
        <v>1098.440612359449</v>
      </c>
      <c r="AO1899" s="31">
        <f>(AA1899*'Propiedades físicas'!$F$6)/1000</f>
        <v>285.64791355272331</v>
      </c>
      <c r="AP1899" s="31">
        <f>(AB1899*'Propiedades físicas'!$F$9)/1000</f>
        <v>148.36410330758125</v>
      </c>
      <c r="AQ1899" s="31">
        <f>(AC1899*'Propiedades físicas'!$F$5)/1000</f>
        <v>107.83201206506486</v>
      </c>
      <c r="AR1899" s="31">
        <f>(AD1899*'Propiedades físicas'!$F$8)/1000</f>
        <v>16.413397154952982</v>
      </c>
      <c r="AS1899" s="31">
        <f>(AE1899*'Propiedades físicas'!$F$7)/1000</f>
        <v>1.016524910289569</v>
      </c>
      <c r="AT1899" s="31">
        <f t="shared" si="1227"/>
        <v>1657.7145633500609</v>
      </c>
      <c r="AU1899" s="31">
        <f t="shared" si="1228"/>
        <v>0.66262349179078206</v>
      </c>
      <c r="AV1899" s="31">
        <f t="shared" si="1231"/>
        <v>0.17231429334580975</v>
      </c>
      <c r="AW1899" s="31">
        <f t="shared" si="1231"/>
        <v>8.9499185558069488E-2</v>
      </c>
      <c r="AX1899" s="31">
        <f t="shared" si="1231"/>
        <v>6.5048600313402621E-2</v>
      </c>
      <c r="AY1899" s="31">
        <f t="shared" si="1231"/>
        <v>9.9012203414460508E-3</v>
      </c>
      <c r="AZ1899" s="31">
        <f t="shared" si="1232"/>
        <v>6.1320865049003539E-4</v>
      </c>
      <c r="BA1899" s="31">
        <f t="shared" si="1229"/>
        <v>1</v>
      </c>
      <c r="BB1899" s="34">
        <f>AU1899*'Propiedades físicas'!$C$4+'Diseño reactor'!AV1899*'Propiedades físicas'!$C$5+'Diseño reactor'!AW1899*'Propiedades físicas'!$C$8+'Diseño reactor'!AX1899*'Propiedades físicas'!$C$9+'Diseño reactor'!AY1899*'Propiedades físicas'!$C$7+'Diseño reactor'!AZ1899*'Propiedades físicas'!$C$6</f>
        <v>875.42680026606149</v>
      </c>
      <c r="BC1899" s="45">
        <f>AU1899*'Propiedades físicas'!$L$4+'Diseño reactor'!AV1899*'Propiedades físicas'!$L$5+'Diseño reactor'!AW1899*'Propiedades físicas'!$L$8+AX1899*'Propiedades físicas'!$L$9+'Diseño reactor'!AY1899*'Propiedades físicas'!$L$7+'Diseño reactor'!AZ1899*'Propiedades físicas'!$L$6</f>
        <v>2.0992779951886202</v>
      </c>
      <c r="BD1899" s="29">
        <f t="shared" si="1208"/>
        <v>1.7112286474593403</v>
      </c>
      <c r="BE1899" s="58">
        <f t="shared" si="1209"/>
        <v>41.526516039379423</v>
      </c>
      <c r="BF1899" s="30">
        <f>AU1899*'Propiedades físicas'!$I$4+'Diseño reactor'!AV1899*'Propiedades físicas'!$I$5+'Diseño reactor'!AW1899*'Propiedades físicas'!$I$8+'Diseño reactor'!AX1899*'Propiedades físicas'!$I$9+'Diseño reactor'!AY1899*'Propiedades físicas'!$I$7+'Diseño reactor'!AZ1899*'Propiedades físicas'!$I$6</f>
        <v>1.9951067233367013E-2</v>
      </c>
      <c r="BG1899" s="24">
        <f>AU1899*'Propiedades físicas'!$O$4+'Diseño reactor'!AV1899*'Propiedades físicas'!$O$5+'Diseño reactor'!AW1899*'Propiedades físicas'!$O$8+'Diseño reactor'!AX1899*'Propiedades físicas'!$O$9+'Diseño reactor'!AY1899*'Propiedades físicas'!$O$7+'Diseño reactor'!AZ1899*'Propiedades físicas'!$O$6</f>
        <v>0.15357006928514264</v>
      </c>
      <c r="BH1899" s="54">
        <f t="shared" si="1210"/>
        <v>41197.21948662123</v>
      </c>
      <c r="BI1899" s="34">
        <f t="shared" si="1230"/>
        <v>272.72786043854506</v>
      </c>
      <c r="BJ1899" s="27">
        <f t="shared" si="1211"/>
        <v>4796.0105324471133</v>
      </c>
      <c r="BK1899" s="34">
        <f t="shared" si="1212"/>
        <v>566.55666904628993</v>
      </c>
      <c r="BL1899" s="27">
        <f t="shared" si="1213"/>
        <v>105.60035841683106</v>
      </c>
      <c r="BM1899" s="34">
        <f t="shared" si="1214"/>
        <v>1.1054421768707483</v>
      </c>
      <c r="BN1899" s="45">
        <f t="shared" si="1215"/>
        <v>2023.3052578407942</v>
      </c>
      <c r="BO1899" s="45">
        <f t="shared" si="1216"/>
        <v>105.96001375380501</v>
      </c>
      <c r="BP1899" s="66">
        <f t="shared" si="1217"/>
        <v>6.6880626121643374</v>
      </c>
    </row>
    <row r="1900" spans="8:68">
      <c r="H1900" s="68">
        <v>1895</v>
      </c>
      <c r="I1900" s="31">
        <f>('Propiedades físicas'!$C$10*'Diseño reactor'!H1900)/1000</f>
        <v>1658.5898086316606</v>
      </c>
      <c r="J1900" s="31">
        <f t="shared" si="1195"/>
        <v>0.27493235375430214</v>
      </c>
      <c r="K1900" s="31">
        <f>(I1900*1000)/'Propiedades físicas'!$F$10</f>
        <v>10834.18437545177</v>
      </c>
      <c r="L1900" s="31">
        <f t="shared" si="1196"/>
        <v>1547.7406250645386</v>
      </c>
      <c r="M1900" s="31">
        <f t="shared" si="1197"/>
        <v>9286.4437503872305</v>
      </c>
      <c r="N1900" s="31">
        <f t="shared" si="1198"/>
        <v>0.81674967021875389</v>
      </c>
      <c r="O1900" s="32">
        <f t="shared" si="1199"/>
        <v>4.9004980213125231</v>
      </c>
      <c r="P1900" s="33">
        <f t="shared" si="1200"/>
        <v>0.65957494044877452</v>
      </c>
      <c r="Q1900" s="31">
        <f t="shared" si="1201"/>
        <v>4.7072560643473773</v>
      </c>
      <c r="R1900" s="31">
        <f t="shared" si="1202"/>
        <v>0.12692813576566281</v>
      </c>
      <c r="S1900" s="31">
        <f t="shared" si="1203"/>
        <v>0.19324195696514532</v>
      </c>
      <c r="T1900" s="31">
        <f t="shared" si="1204"/>
        <v>2.4425960813466902E-2</v>
      </c>
      <c r="U1900" s="31">
        <f t="shared" si="1205"/>
        <v>5.8206331908495657E-3</v>
      </c>
      <c r="V1900" s="47">
        <f t="shared" si="1218"/>
        <v>6.5317130025024277E-4</v>
      </c>
      <c r="W1900" s="31">
        <f t="shared" si="1206"/>
        <v>0.19243929382656799</v>
      </c>
      <c r="X1900" s="34">
        <f>(S1900*H1900*'Propiedades físicas'!$F$5*60*24*365)/(1000000)</f>
        <v>56677.026078765055</v>
      </c>
      <c r="Y1900" s="34">
        <f>(U1900*H1900*'Propiedades físicas'!$F$7*60*24*365)/(1000000)</f>
        <v>533.88445436848178</v>
      </c>
      <c r="Z1900" s="31">
        <f t="shared" si="1219"/>
        <v>1249.8945121504278</v>
      </c>
      <c r="AA1900" s="31">
        <f t="shared" si="1220"/>
        <v>8920.2502419382799</v>
      </c>
      <c r="AB1900" s="31">
        <f t="shared" si="1220"/>
        <v>240.52881727593103</v>
      </c>
      <c r="AC1900" s="31">
        <f t="shared" si="1220"/>
        <v>366.19350844895035</v>
      </c>
      <c r="AD1900" s="31">
        <f t="shared" si="1220"/>
        <v>46.287195741519781</v>
      </c>
      <c r="AE1900" s="31">
        <f t="shared" si="1221"/>
        <v>11.030099896659927</v>
      </c>
      <c r="AF1900" s="31">
        <f t="shared" si="1222"/>
        <v>10834.184375451767</v>
      </c>
      <c r="AG1900" s="31">
        <f t="shared" si="1223"/>
        <v>0.11536581516763317</v>
      </c>
      <c r="AH1900" s="31">
        <f t="shared" si="1224"/>
        <v>0.82334303467734005</v>
      </c>
      <c r="AI1900" s="31">
        <f t="shared" si="1224"/>
        <v>2.2200916002585697E-2</v>
      </c>
      <c r="AJ1900" s="31">
        <f t="shared" si="1224"/>
        <v>3.3799822465517229E-2</v>
      </c>
      <c r="AK1900" s="31">
        <f t="shared" si="1224"/>
        <v>4.2723285978405441E-3</v>
      </c>
      <c r="AL1900" s="31">
        <f t="shared" si="1225"/>
        <v>1.0180830890834816E-3</v>
      </c>
      <c r="AM1900" s="31">
        <f t="shared" si="1226"/>
        <v>1.0000000000000002</v>
      </c>
      <c r="AN1900" s="31">
        <f>(Z1900*'Propiedades físicas'!$F$4)/1000</f>
        <v>1099.1322360948432</v>
      </c>
      <c r="AO1900" s="31">
        <f>(AA1900*'Propiedades físicas'!$F$6)/1000</f>
        <v>285.8048177517025</v>
      </c>
      <c r="AP1900" s="31">
        <f>(AB1900*'Propiedades físicas'!$F$9)/1000</f>
        <v>148.39425381838564</v>
      </c>
      <c r="AQ1900" s="31">
        <f>(AC1900*'Propiedades físicas'!$F$5)/1000</f>
        <v>107.83300243296242</v>
      </c>
      <c r="AR1900" s="31">
        <f>(AD1900*'Propiedades físicas'!$F$8)/1000</f>
        <v>16.40973663428359</v>
      </c>
      <c r="AS1900" s="31">
        <f>(AE1900*'Propiedades físicas'!$F$7)/1000</f>
        <v>1.0157618994834126</v>
      </c>
      <c r="AT1900" s="31">
        <f t="shared" si="1227"/>
        <v>1658.5898086316604</v>
      </c>
      <c r="AU1900" s="31">
        <f t="shared" si="1228"/>
        <v>0.66269081744908898</v>
      </c>
      <c r="AV1900" s="31">
        <f t="shared" si="1231"/>
        <v>0.17231796328683099</v>
      </c>
      <c r="AW1900" s="31">
        <f t="shared" si="1231"/>
        <v>8.9470134837504614E-2</v>
      </c>
      <c r="AX1900" s="31">
        <f t="shared" si="1231"/>
        <v>6.5014870989666115E-2</v>
      </c>
      <c r="AY1900" s="31">
        <f t="shared" si="1231"/>
        <v>9.8937884152451479E-3</v>
      </c>
      <c r="AZ1900" s="31">
        <f t="shared" si="1232"/>
        <v>6.1242502166428841E-4</v>
      </c>
      <c r="BA1900" s="31">
        <f t="shared" si="1229"/>
        <v>1.0000000000000002</v>
      </c>
      <c r="BB1900" s="34">
        <f>AU1900*'Propiedades físicas'!$C$4+'Diseño reactor'!AV1900*'Propiedades físicas'!$C$5+'Diseño reactor'!AW1900*'Propiedades físicas'!$C$8+'Diseño reactor'!AX1900*'Propiedades físicas'!$C$9+'Diseño reactor'!AY1900*'Propiedades físicas'!$C$7+'Diseño reactor'!AZ1900*'Propiedades físicas'!$C$6</f>
        <v>875.42654762616178</v>
      </c>
      <c r="BC1900" s="45">
        <f>AU1900*'Propiedades físicas'!$L$4+'Diseño reactor'!AV1900*'Propiedades físicas'!$L$5+'Diseño reactor'!AW1900*'Propiedades físicas'!$L$8+AX1900*'Propiedades físicas'!$L$9+'Diseño reactor'!AY1900*'Propiedades físicas'!$L$7+'Diseño reactor'!AZ1900*'Propiedades físicas'!$L$6</f>
        <v>2.0993266672016953</v>
      </c>
      <c r="BD1900" s="29">
        <f t="shared" si="1208"/>
        <v>1.7104602379486942</v>
      </c>
      <c r="BE1900" s="58">
        <f t="shared" si="1209"/>
        <v>41.525684120715347</v>
      </c>
      <c r="BF1900" s="30">
        <f>AU1900*'Propiedades físicas'!$I$4+'Diseño reactor'!AV1900*'Propiedades físicas'!$I$5+'Diseño reactor'!AW1900*'Propiedades físicas'!$I$8+'Diseño reactor'!AX1900*'Propiedades físicas'!$I$9+'Diseño reactor'!AY1900*'Propiedades físicas'!$I$7+'Diseño reactor'!AZ1900*'Propiedades físicas'!$I$6</f>
        <v>1.9951180621914727E-2</v>
      </c>
      <c r="BG1900" s="24">
        <f>AU1900*'Propiedades físicas'!$O$4+'Diseño reactor'!AV1900*'Propiedades físicas'!$O$5+'Diseño reactor'!AW1900*'Propiedades físicas'!$O$8+'Diseño reactor'!AX1900*'Propiedades físicas'!$O$9+'Diseño reactor'!AY1900*'Propiedades físicas'!$O$7+'Diseño reactor'!AZ1900*'Propiedades físicas'!$O$6</f>
        <v>0.15357239807179715</v>
      </c>
      <c r="BH1900" s="54">
        <f t="shared" si="1210"/>
        <v>41196.973461397203</v>
      </c>
      <c r="BI1900" s="34">
        <f t="shared" si="1230"/>
        <v>272.73159791489309</v>
      </c>
      <c r="BJ1900" s="27">
        <f t="shared" si="1211"/>
        <v>4796.0133463356542</v>
      </c>
      <c r="BK1900" s="34">
        <f t="shared" si="1212"/>
        <v>566.56559290854693</v>
      </c>
      <c r="BL1900" s="27">
        <f t="shared" si="1213"/>
        <v>105.60066843801107</v>
      </c>
      <c r="BM1900" s="34">
        <f t="shared" si="1214"/>
        <v>1.1054421768707483</v>
      </c>
      <c r="BN1900" s="45">
        <f t="shared" si="1215"/>
        <v>2024.4951627004216</v>
      </c>
      <c r="BO1900" s="45">
        <f t="shared" si="1216"/>
        <v>105.97009832008958</v>
      </c>
      <c r="BP1900" s="66">
        <f t="shared" si="1217"/>
        <v>6.6880606820526856</v>
      </c>
    </row>
    <row r="1901" spans="8:68">
      <c r="H1901" s="68">
        <v>1896</v>
      </c>
      <c r="I1901" s="31">
        <f>('Propiedades físicas'!$C$10*'Diseño reactor'!H1901)/1000</f>
        <v>1659.4650539132606</v>
      </c>
      <c r="J1901" s="31">
        <f t="shared" si="1195"/>
        <v>0.27478734723860893</v>
      </c>
      <c r="K1901" s="31">
        <f>(I1901*1000)/'Propiedades físicas'!$F$10</f>
        <v>10839.901623143302</v>
      </c>
      <c r="L1901" s="31">
        <f t="shared" si="1196"/>
        <v>1548.5573747347573</v>
      </c>
      <c r="M1901" s="31">
        <f t="shared" si="1197"/>
        <v>9291.3442484085444</v>
      </c>
      <c r="N1901" s="31">
        <f t="shared" si="1198"/>
        <v>0.81674967021875389</v>
      </c>
      <c r="O1901" s="32">
        <f t="shared" si="1199"/>
        <v>4.9004980213125231</v>
      </c>
      <c r="P1901" s="33">
        <f t="shared" si="1200"/>
        <v>0.65964189246352367</v>
      </c>
      <c r="Q1901" s="31">
        <f t="shared" si="1201"/>
        <v>4.7073562143807965</v>
      </c>
      <c r="R1901" s="31">
        <f t="shared" si="1202"/>
        <v>0.12688694665948475</v>
      </c>
      <c r="S1901" s="31">
        <f t="shared" si="1203"/>
        <v>0.1931418069317257</v>
      </c>
      <c r="T1901" s="31">
        <f t="shared" si="1204"/>
        <v>2.440763301499568E-2</v>
      </c>
      <c r="U1901" s="31">
        <f t="shared" si="1205"/>
        <v>5.8131980807498628E-3</v>
      </c>
      <c r="V1901" s="47">
        <f t="shared" si="1218"/>
        <v>6.5323760224543124E-4</v>
      </c>
      <c r="W1901" s="31">
        <f t="shared" si="1206"/>
        <v>0.1923573200992556</v>
      </c>
      <c r="X1901" s="34">
        <f>(S1901*H1901*'Propiedades físicas'!$F$5*60*24*365)/(1000000)</f>
        <v>56677.545729572688</v>
      </c>
      <c r="Y1901" s="34">
        <f>(U1901*H1901*'Propiedades físicas'!$F$7*60*24*365)/(1000000)</f>
        <v>533.48385900352127</v>
      </c>
      <c r="Z1901" s="31">
        <f t="shared" si="1219"/>
        <v>1250.6810281108408</v>
      </c>
      <c r="AA1901" s="31">
        <f t="shared" si="1220"/>
        <v>8925.1473824659897</v>
      </c>
      <c r="AB1901" s="31">
        <f t="shared" si="1220"/>
        <v>240.57765086638307</v>
      </c>
      <c r="AC1901" s="31">
        <f t="shared" si="1220"/>
        <v>366.19686594255194</v>
      </c>
      <c r="AD1901" s="31">
        <f t="shared" si="1220"/>
        <v>46.27687219643181</v>
      </c>
      <c r="AE1901" s="31">
        <f t="shared" si="1221"/>
        <v>11.021823561101741</v>
      </c>
      <c r="AF1901" s="31">
        <f t="shared" si="1222"/>
        <v>10839.901623143298</v>
      </c>
      <c r="AG1901" s="31">
        <f t="shared" si="1223"/>
        <v>0.11537752570010638</v>
      </c>
      <c r="AH1901" s="31">
        <f t="shared" si="1224"/>
        <v>0.82336055185322998</v>
      </c>
      <c r="AI1901" s="31">
        <f t="shared" si="1224"/>
        <v>2.219371164335545E-2</v>
      </c>
      <c r="AJ1901" s="31">
        <f t="shared" si="1224"/>
        <v>3.3782305289627168E-2</v>
      </c>
      <c r="AK1901" s="31">
        <f t="shared" si="1224"/>
        <v>4.269122894771501E-3</v>
      </c>
      <c r="AL1901" s="31">
        <f t="shared" si="1225"/>
        <v>1.01678261890957E-3</v>
      </c>
      <c r="AM1901" s="31">
        <f t="shared" si="1226"/>
        <v>1.0000000000000002</v>
      </c>
      <c r="AN1901" s="31">
        <f>(Z1901*'Propiedades físicas'!$F$4)/1000</f>
        <v>1099.823882500111</v>
      </c>
      <c r="AO1901" s="31">
        <f>(AA1901*'Propiedades físicas'!$F$6)/1000</f>
        <v>285.96172213421028</v>
      </c>
      <c r="AP1901" s="31">
        <f>(AB1901*'Propiedades físicas'!$F$9)/1000</f>
        <v>148.42438170201504</v>
      </c>
      <c r="AQ1901" s="31">
        <f>(AC1901*'Propiedades físicas'!$F$5)/1000</f>
        <v>107.83399111410328</v>
      </c>
      <c r="AR1901" s="31">
        <f>(AD1901*'Propiedades físicas'!$F$8)/1000</f>
        <v>16.406076731079001</v>
      </c>
      <c r="AS1901" s="31">
        <f>(AE1901*'Propiedades físicas'!$F$7)/1000</f>
        <v>1.0149997317418593</v>
      </c>
      <c r="AT1901" s="31">
        <f t="shared" si="1227"/>
        <v>1659.4650539132608</v>
      </c>
      <c r="AU1901" s="31">
        <f t="shared" si="1228"/>
        <v>0.6627580857497215</v>
      </c>
      <c r="AV1901" s="31">
        <f t="shared" si="1231"/>
        <v>0.17232162946720136</v>
      </c>
      <c r="AW1901" s="31">
        <f t="shared" si="1231"/>
        <v>8.9441101125937353E-2</v>
      </c>
      <c r="AX1901" s="31">
        <f t="shared" si="1231"/>
        <v>6.4981176228938953E-2</v>
      </c>
      <c r="AY1901" s="31">
        <f t="shared" si="1231"/>
        <v>9.886364700715496E-3</v>
      </c>
      <c r="AZ1901" s="31">
        <f t="shared" si="1232"/>
        <v>6.116427274851867E-4</v>
      </c>
      <c r="BA1901" s="31">
        <f t="shared" si="1229"/>
        <v>0.99999999999999989</v>
      </c>
      <c r="BB1901" s="34">
        <f>AU1901*'Propiedades físicas'!$C$4+'Diseño reactor'!AV1901*'Propiedades físicas'!$C$5+'Diseño reactor'!AW1901*'Propiedades físicas'!$C$8+'Diseño reactor'!AX1901*'Propiedades físicas'!$C$9+'Diseño reactor'!AY1901*'Propiedades físicas'!$C$7+'Diseño reactor'!AZ1901*'Propiedades físicas'!$C$6</f>
        <v>875.4262953933486</v>
      </c>
      <c r="BC1901" s="45">
        <f>AU1901*'Propiedades físicas'!$L$4+'Diseño reactor'!AV1901*'Propiedades físicas'!$L$5+'Diseño reactor'!AW1901*'Propiedades físicas'!$L$8+AX1901*'Propiedades físicas'!$L$9+'Diseño reactor'!AY1901*'Propiedades físicas'!$L$7+'Diseño reactor'!AZ1901*'Propiedades físicas'!$L$6</f>
        <v>2.0993752959146197</v>
      </c>
      <c r="BD1901" s="29">
        <f t="shared" si="1208"/>
        <v>1.7096925193629955</v>
      </c>
      <c r="BE1901" s="58">
        <f t="shared" si="1209"/>
        <v>41.52485296246801</v>
      </c>
      <c r="BF1901" s="30">
        <f>AU1901*'Propiedades físicas'!$I$4+'Diseño reactor'!AV1901*'Propiedades físicas'!$I$5+'Diseño reactor'!AW1901*'Propiedades físicas'!$I$8+'Diseño reactor'!AX1901*'Propiedades físicas'!$I$9+'Diseño reactor'!AY1901*'Propiedades físicas'!$I$7+'Diseño reactor'!AZ1901*'Propiedades físicas'!$I$6</f>
        <v>1.9951293818399048E-2</v>
      </c>
      <c r="BG1901" s="24">
        <f>AU1901*'Propiedades físicas'!$O$4+'Diseño reactor'!AV1901*'Propiedades físicas'!$O$5+'Diseño reactor'!AW1901*'Propiedades físicas'!$O$8+'Diseño reactor'!AX1901*'Propiedades físicas'!$O$9+'Diseño reactor'!AY1901*'Propiedades físicas'!$O$7+'Diseño reactor'!AZ1901*'Propiedades físicas'!$O$6</f>
        <v>0.15357472489952589</v>
      </c>
      <c r="BH1901" s="54">
        <f t="shared" si="1210"/>
        <v>41196.727854711695</v>
      </c>
      <c r="BI1901" s="34">
        <f t="shared" si="1230"/>
        <v>272.73533057789206</v>
      </c>
      <c r="BJ1901" s="27">
        <f t="shared" si="1211"/>
        <v>4796.0161640809893</v>
      </c>
      <c r="BK1901" s="34">
        <f t="shared" si="1212"/>
        <v>566.57451000955177</v>
      </c>
      <c r="BL1901" s="27">
        <f t="shared" si="1213"/>
        <v>105.60097821636373</v>
      </c>
      <c r="BM1901" s="34">
        <f t="shared" si="1214"/>
        <v>1.1054421768707483</v>
      </c>
      <c r="BN1901" s="45">
        <f t="shared" si="1215"/>
        <v>2025.6850953856786</v>
      </c>
      <c r="BO1901" s="45">
        <f t="shared" si="1216"/>
        <v>105.98017429635664</v>
      </c>
      <c r="BP1901" s="66">
        <f t="shared" si="1217"/>
        <v>6.6880587550510828</v>
      </c>
    </row>
    <row r="1902" spans="8:68">
      <c r="H1902" s="68">
        <v>1897</v>
      </c>
      <c r="I1902" s="31">
        <f>('Propiedades físicas'!$C$10*'Diseño reactor'!H1902)/1000</f>
        <v>1660.3402991948603</v>
      </c>
      <c r="J1902" s="31">
        <f t="shared" si="1195"/>
        <v>0.27464249360274251</v>
      </c>
      <c r="K1902" s="31">
        <f>(I1902*1000)/'Propiedades físicas'!$F$10</f>
        <v>10845.618870834833</v>
      </c>
      <c r="L1902" s="31">
        <f t="shared" si="1196"/>
        <v>1549.3741244049761</v>
      </c>
      <c r="M1902" s="31">
        <f t="shared" si="1197"/>
        <v>9296.2447464298566</v>
      </c>
      <c r="N1902" s="31">
        <f t="shared" si="1198"/>
        <v>0.81674967021875389</v>
      </c>
      <c r="O1902" s="32">
        <f t="shared" si="1199"/>
        <v>4.9004980213125231</v>
      </c>
      <c r="P1902" s="33">
        <f t="shared" si="1200"/>
        <v>0.65970878746320849</v>
      </c>
      <c r="Q1902" s="31">
        <f t="shared" si="1201"/>
        <v>4.7074562618395479</v>
      </c>
      <c r="R1902" s="31">
        <f t="shared" si="1202"/>
        <v>0.12684578166657196</v>
      </c>
      <c r="S1902" s="31">
        <f t="shared" si="1203"/>
        <v>0.19304175947297444</v>
      </c>
      <c r="T1902" s="31">
        <f t="shared" si="1204"/>
        <v>2.4389325460517631E-2</v>
      </c>
      <c r="U1902" s="31">
        <f t="shared" si="1205"/>
        <v>5.8057756284557432E-3</v>
      </c>
      <c r="V1902" s="47">
        <f t="shared" si="1218"/>
        <v>6.5330384777909979E-4</v>
      </c>
      <c r="W1902" s="31">
        <f t="shared" si="1206"/>
        <v>0.19227541617921234</v>
      </c>
      <c r="X1902" s="34">
        <f>(S1902*H1902*'Propiedades físicas'!$F$5*60*24*365)/(1000000)</f>
        <v>56678.064495707615</v>
      </c>
      <c r="Y1902" s="34">
        <f>(U1902*H1902*'Propiedades físicas'!$F$7*60*24*365)/(1000000)</f>
        <v>533.08370611668181</v>
      </c>
      <c r="Z1902" s="31">
        <f t="shared" si="1219"/>
        <v>1251.4675698177066</v>
      </c>
      <c r="AA1902" s="31">
        <f t="shared" si="1220"/>
        <v>8930.0445287096227</v>
      </c>
      <c r="AB1902" s="31">
        <f t="shared" si="1220"/>
        <v>240.62644782148701</v>
      </c>
      <c r="AC1902" s="31">
        <f t="shared" si="1220"/>
        <v>366.2002177202325</v>
      </c>
      <c r="AD1902" s="31">
        <f t="shared" si="1220"/>
        <v>46.266550398601943</v>
      </c>
      <c r="AE1902" s="31">
        <f t="shared" si="1221"/>
        <v>11.013556367180545</v>
      </c>
      <c r="AF1902" s="31">
        <f t="shared" si="1222"/>
        <v>10845.618870834833</v>
      </c>
      <c r="AG1902" s="31">
        <f t="shared" si="1223"/>
        <v>0.11538922626011253</v>
      </c>
      <c r="AH1902" s="31">
        <f t="shared" si="1224"/>
        <v>0.82337805108785278</v>
      </c>
      <c r="AI1902" s="31">
        <f t="shared" si="1224"/>
        <v>2.2186511501760431E-2</v>
      </c>
      <c r="AJ1902" s="31">
        <f t="shared" si="1224"/>
        <v>3.3764806055004266E-2</v>
      </c>
      <c r="AK1902" s="31">
        <f t="shared" si="1224"/>
        <v>4.2659207325658694E-3</v>
      </c>
      <c r="AL1902" s="31">
        <f t="shared" si="1225"/>
        <v>1.0154843627040331E-3</v>
      </c>
      <c r="AM1902" s="31">
        <f t="shared" si="1226"/>
        <v>0.99999999999999989</v>
      </c>
      <c r="AN1902" s="31">
        <f>(Z1902*'Propiedades físicas'!$F$4)/1000</f>
        <v>1100.5155515462948</v>
      </c>
      <c r="AO1902" s="31">
        <f>(AA1902*'Propiedades físicas'!$F$6)/1000</f>
        <v>286.11862669985629</v>
      </c>
      <c r="AP1902" s="31">
        <f>(AB1902*'Propiedades físicas'!$F$9)/1000</f>
        <v>148.45448698346641</v>
      </c>
      <c r="AQ1902" s="31">
        <f>(AC1902*'Propiedades físicas'!$F$5)/1000</f>
        <v>107.83497811207687</v>
      </c>
      <c r="AR1902" s="31">
        <f>(AD1902*'Propiedades físicas'!$F$8)/1000</f>
        <v>16.402417447312352</v>
      </c>
      <c r="AS1902" s="31">
        <f>(AE1902*'Propiedades físicas'!$F$7)/1000</f>
        <v>1.0142384058536564</v>
      </c>
      <c r="AT1902" s="31">
        <f t="shared" si="1227"/>
        <v>1660.3402991948603</v>
      </c>
      <c r="AU1902" s="31">
        <f t="shared" si="1228"/>
        <v>0.66282529676594715</v>
      </c>
      <c r="AV1902" s="31">
        <f t="shared" si="1231"/>
        <v>0.17232529189263324</v>
      </c>
      <c r="AW1902" s="31">
        <f t="shared" si="1231"/>
        <v>8.9412084411524331E-2</v>
      </c>
      <c r="AX1902" s="31">
        <f t="shared" si="1231"/>
        <v>6.4947515978723572E-2</v>
      </c>
      <c r="AY1902" s="31">
        <f t="shared" si="1231"/>
        <v>9.878949186059199E-3</v>
      </c>
      <c r="AZ1902" s="31">
        <f t="shared" si="1232"/>
        <v>6.1086176511254079E-4</v>
      </c>
      <c r="BA1902" s="31">
        <f t="shared" si="1229"/>
        <v>1.0000000000000002</v>
      </c>
      <c r="BB1902" s="34">
        <f>AU1902*'Propiedades físicas'!$C$4+'Diseño reactor'!AV1902*'Propiedades físicas'!$C$5+'Diseño reactor'!AW1902*'Propiedades físicas'!$C$8+'Diseño reactor'!AX1902*'Propiedades físicas'!$C$9+'Diseño reactor'!AY1902*'Propiedades físicas'!$C$7+'Diseño reactor'!AZ1902*'Propiedades físicas'!$C$6</f>
        <v>875.42604356680374</v>
      </c>
      <c r="BC1902" s="45">
        <f>AU1902*'Propiedades físicas'!$L$4+'Diseño reactor'!AV1902*'Propiedades físicas'!$L$5+'Diseño reactor'!AW1902*'Propiedades físicas'!$L$8+AX1902*'Propiedades físicas'!$L$9+'Diseño reactor'!AY1902*'Propiedades físicas'!$L$7+'Diseño reactor'!AZ1902*'Propiedades físicas'!$L$6</f>
        <v>2.0994238813846762</v>
      </c>
      <c r="BD1902" s="29">
        <f t="shared" si="1208"/>
        <v>1.7089254907697033</v>
      </c>
      <c r="BE1902" s="58">
        <f t="shared" si="1209"/>
        <v>41.524022563591508</v>
      </c>
      <c r="BF1902" s="30">
        <f>AU1902*'Propiedades físicas'!$I$4+'Diseño reactor'!AV1902*'Propiedades físicas'!$I$5+'Diseño reactor'!AW1902*'Propiedades físicas'!$I$8+'Diseño reactor'!AX1902*'Propiedades físicas'!$I$9+'Diseño reactor'!AY1902*'Propiedades físicas'!$I$7+'Diseño reactor'!AZ1902*'Propiedades físicas'!$I$6</f>
        <v>1.9951406823203496E-2</v>
      </c>
      <c r="BG1902" s="24">
        <f>AU1902*'Propiedades físicas'!$O$4+'Diseño reactor'!AV1902*'Propiedades físicas'!$O$5+'Diseño reactor'!AW1902*'Propiedades físicas'!$O$8+'Diseño reactor'!AX1902*'Propiedades físicas'!$O$9+'Diseño reactor'!AY1902*'Propiedades físicas'!$O$7+'Diseño reactor'!AZ1902*'Propiedades físicas'!$O$6</f>
        <v>0.15357704977073705</v>
      </c>
      <c r="BH1902" s="54">
        <f t="shared" si="1210"/>
        <v>41196.482665720097</v>
      </c>
      <c r="BI1902" s="34">
        <f t="shared" si="1230"/>
        <v>272.73905843603296</v>
      </c>
      <c r="BJ1902" s="27">
        <f t="shared" si="1211"/>
        <v>4796.018985669094</v>
      </c>
      <c r="BK1902" s="34">
        <f t="shared" si="1212"/>
        <v>566.58342035654016</v>
      </c>
      <c r="BL1902" s="27">
        <f t="shared" si="1213"/>
        <v>105.60128775215874</v>
      </c>
      <c r="BM1902" s="34">
        <f t="shared" si="1214"/>
        <v>1.1054421768707483</v>
      </c>
      <c r="BN1902" s="45">
        <f t="shared" si="1215"/>
        <v>2026.8750558598715</v>
      </c>
      <c r="BO1902" s="45">
        <f t="shared" si="1216"/>
        <v>105.99024169357644</v>
      </c>
      <c r="BP1902" s="66">
        <f t="shared" si="1217"/>
        <v>6.6880568311532782</v>
      </c>
    </row>
    <row r="1903" spans="8:68">
      <c r="H1903" s="68">
        <v>1898</v>
      </c>
      <c r="I1903" s="31">
        <f>('Propiedades físicas'!$C$10*'Diseño reactor'!H1903)/1000</f>
        <v>1661.2155444764603</v>
      </c>
      <c r="J1903" s="31">
        <f t="shared" si="1195"/>
        <v>0.27449779260505924</v>
      </c>
      <c r="K1903" s="31">
        <f>(I1903*1000)/'Propiedades físicas'!$F$10</f>
        <v>10851.336118526364</v>
      </c>
      <c r="L1903" s="31">
        <f t="shared" si="1196"/>
        <v>1550.1908740751946</v>
      </c>
      <c r="M1903" s="31">
        <f t="shared" si="1197"/>
        <v>9301.1452444511688</v>
      </c>
      <c r="N1903" s="31">
        <f t="shared" si="1198"/>
        <v>0.81674967021875378</v>
      </c>
      <c r="O1903" s="32">
        <f t="shared" si="1199"/>
        <v>4.9004980213125231</v>
      </c>
      <c r="P1903" s="33">
        <f t="shared" si="1200"/>
        <v>0.65977562552062774</v>
      </c>
      <c r="Q1903" s="31">
        <f t="shared" si="1201"/>
        <v>4.7075562068793557</v>
      </c>
      <c r="R1903" s="31">
        <f t="shared" si="1202"/>
        <v>0.12680464077012737</v>
      </c>
      <c r="S1903" s="31">
        <f t="shared" si="1203"/>
        <v>0.19294181443316694</v>
      </c>
      <c r="T1903" s="31">
        <f t="shared" si="1204"/>
        <v>2.4371038120956357E-2</v>
      </c>
      <c r="U1903" s="31">
        <f t="shared" si="1205"/>
        <v>5.7983658070422739E-3</v>
      </c>
      <c r="V1903" s="47">
        <f t="shared" si="1218"/>
        <v>6.5337003692334016E-4</v>
      </c>
      <c r="W1903" s="31">
        <f t="shared" si="1206"/>
        <v>0.19219358197730638</v>
      </c>
      <c r="X1903" s="34">
        <f>(S1903*H1903*'Propiedades físicas'!$F$5*60*24*365)/(1000000)</f>
        <v>56678.582379051673</v>
      </c>
      <c r="Y1903" s="34">
        <f>(U1903*H1903*'Propiedades físicas'!$F$7*60*24*365)/(1000000)</f>
        <v>532.6839950724335</v>
      </c>
      <c r="Z1903" s="31">
        <f t="shared" si="1219"/>
        <v>1252.2541372381515</v>
      </c>
      <c r="AA1903" s="31">
        <f t="shared" si="1220"/>
        <v>8934.9416806570171</v>
      </c>
      <c r="AB1903" s="31">
        <f t="shared" si="1220"/>
        <v>240.67520818170175</v>
      </c>
      <c r="AC1903" s="31">
        <f t="shared" si="1220"/>
        <v>366.20356379415085</v>
      </c>
      <c r="AD1903" s="31">
        <f t="shared" si="1220"/>
        <v>46.256230353575162</v>
      </c>
      <c r="AE1903" s="31">
        <f t="shared" si="1221"/>
        <v>11.005298301766237</v>
      </c>
      <c r="AF1903" s="31">
        <f t="shared" si="1222"/>
        <v>10851.336118526364</v>
      </c>
      <c r="AG1903" s="31">
        <f t="shared" si="1223"/>
        <v>0.1154009168603848</v>
      </c>
      <c r="AH1903" s="31">
        <f t="shared" si="1224"/>
        <v>0.82339553240844621</v>
      </c>
      <c r="AI1903" s="31">
        <f t="shared" si="1224"/>
        <v>2.2179315574862683E-2</v>
      </c>
      <c r="AJ1903" s="31">
        <f t="shared" si="1224"/>
        <v>3.3747324734410875E-2</v>
      </c>
      <c r="AK1903" s="31">
        <f t="shared" si="1224"/>
        <v>4.2627221061379179E-3</v>
      </c>
      <c r="AL1903" s="31">
        <f t="shared" si="1225"/>
        <v>1.01418831575745E-3</v>
      </c>
      <c r="AM1903" s="31">
        <f t="shared" si="1226"/>
        <v>0.99999999999999989</v>
      </c>
      <c r="AN1903" s="31">
        <f>(Z1903*'Propiedades físicas'!$F$4)/1000</f>
        <v>1101.2072432044856</v>
      </c>
      <c r="AO1903" s="31">
        <f>(AA1903*'Propiedades físicas'!$F$6)/1000</f>
        <v>286.27553144825083</v>
      </c>
      <c r="AP1903" s="31">
        <f>(AB1903*'Propiedades físicas'!$F$9)/1000</f>
        <v>148.48456968770088</v>
      </c>
      <c r="AQ1903" s="31">
        <f>(AC1903*'Propiedades físicas'!$F$5)/1000</f>
        <v>107.83596343046361</v>
      </c>
      <c r="AR1903" s="31">
        <f>(AD1903*'Propiedades físicas'!$F$8)/1000</f>
        <v>16.398758784949461</v>
      </c>
      <c r="AS1903" s="31">
        <f>(AE1903*'Propiedades físicas'!$F$7)/1000</f>
        <v>1.0134779206096527</v>
      </c>
      <c r="AT1903" s="31">
        <f t="shared" si="1227"/>
        <v>1661.2155444764601</v>
      </c>
      <c r="AU1903" s="31">
        <f t="shared" si="1228"/>
        <v>0.66289245057090784</v>
      </c>
      <c r="AV1903" s="31">
        <f t="shared" si="1231"/>
        <v>0.17232895056882694</v>
      </c>
      <c r="AW1903" s="31">
        <f t="shared" si="1231"/>
        <v>8.9383084682425423E-2</v>
      </c>
      <c r="AX1903" s="31">
        <f t="shared" si="1231"/>
        <v>6.4913890186627535E-2</v>
      </c>
      <c r="AY1903" s="31">
        <f t="shared" si="1231"/>
        <v>9.8715418594987961E-3</v>
      </c>
      <c r="AZ1903" s="31">
        <f t="shared" si="1232"/>
        <v>6.1008213171341054E-4</v>
      </c>
      <c r="BA1903" s="31">
        <f t="shared" si="1229"/>
        <v>0.99999999999999989</v>
      </c>
      <c r="BB1903" s="34">
        <f>AU1903*'Propiedades físicas'!$C$4+'Diseño reactor'!AV1903*'Propiedades físicas'!$C$5+'Diseño reactor'!AW1903*'Propiedades físicas'!$C$8+'Diseño reactor'!AX1903*'Propiedades físicas'!$C$9+'Diseño reactor'!AY1903*'Propiedades físicas'!$C$7+'Diseño reactor'!AZ1903*'Propiedades físicas'!$C$6</f>
        <v>875.42579214570912</v>
      </c>
      <c r="BC1903" s="45">
        <f>AU1903*'Propiedades físicas'!$L$4+'Diseño reactor'!AV1903*'Propiedades físicas'!$L$5+'Diseño reactor'!AW1903*'Propiedades físicas'!$L$8+AX1903*'Propiedades físicas'!$L$9+'Diseño reactor'!AY1903*'Propiedades físicas'!$L$7+'Diseño reactor'!AZ1903*'Propiedades físicas'!$L$6</f>
        <v>2.0994724236690452</v>
      </c>
      <c r="BD1903" s="29">
        <f t="shared" si="1208"/>
        <v>1.7081591512379639</v>
      </c>
      <c r="BE1903" s="58">
        <f t="shared" si="1209"/>
        <v>41.523192923041847</v>
      </c>
      <c r="BF1903" s="30">
        <f>AU1903*'Propiedades físicas'!$I$4+'Diseño reactor'!AV1903*'Propiedades físicas'!$I$5+'Diseño reactor'!AW1903*'Propiedades físicas'!$I$8+'Diseño reactor'!AX1903*'Propiedades físicas'!$I$9+'Diseño reactor'!AY1903*'Propiedades físicas'!$I$7+'Diseño reactor'!AZ1903*'Propiedades físicas'!$I$6</f>
        <v>1.9951519636710654E-2</v>
      </c>
      <c r="BG1903" s="24">
        <f>AU1903*'Propiedades físicas'!$O$4+'Diseño reactor'!AV1903*'Propiedades físicas'!$O$5+'Diseño reactor'!AW1903*'Propiedades físicas'!$O$8+'Diseño reactor'!AX1903*'Propiedades físicas'!$O$9+'Diseño reactor'!AY1903*'Propiedades físicas'!$O$7+'Diseño reactor'!AZ1903*'Propiedades físicas'!$O$6</f>
        <v>0.1535793726878347</v>
      </c>
      <c r="BH1903" s="54">
        <f t="shared" si="1210"/>
        <v>41196.237893579768</v>
      </c>
      <c r="BI1903" s="34">
        <f t="shared" si="1230"/>
        <v>272.74278149778809</v>
      </c>
      <c r="BJ1903" s="27">
        <f t="shared" si="1211"/>
        <v>4796.0218110859832</v>
      </c>
      <c r="BK1903" s="34">
        <f t="shared" si="1212"/>
        <v>566.592323956737</v>
      </c>
      <c r="BL1903" s="27">
        <f t="shared" si="1213"/>
        <v>105.60159704566543</v>
      </c>
      <c r="BM1903" s="34">
        <f t="shared" si="1214"/>
        <v>1.1054421768707483</v>
      </c>
      <c r="BN1903" s="45">
        <f t="shared" si="1215"/>
        <v>2028.0650440863649</v>
      </c>
      <c r="BO1903" s="45">
        <f t="shared" si="1216"/>
        <v>106.00030052270071</v>
      </c>
      <c r="BP1903" s="66">
        <f t="shared" si="1217"/>
        <v>6.6880549103530207</v>
      </c>
    </row>
    <row r="1904" spans="8:68">
      <c r="H1904" s="68">
        <v>1899</v>
      </c>
      <c r="I1904" s="31">
        <f>('Propiedades físicas'!$C$10*'Diseño reactor'!H1904)/1000</f>
        <v>1662.0907897580598</v>
      </c>
      <c r="J1904" s="31">
        <f t="shared" si="1195"/>
        <v>0.27435324400442473</v>
      </c>
      <c r="K1904" s="31">
        <f>(I1904*1000)/'Propiedades físicas'!$F$10</f>
        <v>10857.053366217895</v>
      </c>
      <c r="L1904" s="31">
        <f t="shared" si="1196"/>
        <v>1551.0076237454134</v>
      </c>
      <c r="M1904" s="31">
        <f t="shared" si="1197"/>
        <v>9306.0457424724809</v>
      </c>
      <c r="N1904" s="31">
        <f t="shared" si="1198"/>
        <v>0.81674967021875378</v>
      </c>
      <c r="O1904" s="32">
        <f t="shared" si="1199"/>
        <v>4.9004980213125231</v>
      </c>
      <c r="P1904" s="33">
        <f t="shared" si="1200"/>
        <v>0.65984240670845606</v>
      </c>
      <c r="Q1904" s="31">
        <f t="shared" si="1201"/>
        <v>4.7076560496556317</v>
      </c>
      <c r="R1904" s="31">
        <f t="shared" si="1202"/>
        <v>0.12676352395335866</v>
      </c>
      <c r="S1904" s="31">
        <f t="shared" si="1203"/>
        <v>0.19284197165689007</v>
      </c>
      <c r="T1904" s="31">
        <f t="shared" si="1204"/>
        <v>2.4352770967285879E-2</v>
      </c>
      <c r="U1904" s="31">
        <f t="shared" si="1205"/>
        <v>5.7909685896532209E-3</v>
      </c>
      <c r="V1904" s="47">
        <f t="shared" si="1218"/>
        <v>6.5343616975012159E-4</v>
      </c>
      <c r="W1904" s="31">
        <f t="shared" si="1206"/>
        <v>0.19211181740455746</v>
      </c>
      <c r="X1904" s="34">
        <f>(S1904*H1904*'Propiedades físicas'!$F$5*60*24*365)/(1000000)</f>
        <v>56679.099381481865</v>
      </c>
      <c r="Y1904" s="34">
        <f>(U1904*H1904*'Propiedades físicas'!$F$7*60*24*365)/(1000000)</f>
        <v>532.28472523634775</v>
      </c>
      <c r="Z1904" s="31">
        <f t="shared" si="1219"/>
        <v>1253.0407303393581</v>
      </c>
      <c r="AA1904" s="31">
        <f t="shared" si="1220"/>
        <v>8939.8388382960438</v>
      </c>
      <c r="AB1904" s="31">
        <f t="shared" si="1220"/>
        <v>240.7239319874281</v>
      </c>
      <c r="AC1904" s="31">
        <f t="shared" si="1220"/>
        <v>366.20690417643425</v>
      </c>
      <c r="AD1904" s="31">
        <f t="shared" si="1220"/>
        <v>46.245912066875881</v>
      </c>
      <c r="AE1904" s="31">
        <f t="shared" si="1221"/>
        <v>10.997049351751466</v>
      </c>
      <c r="AF1904" s="31">
        <f t="shared" si="1222"/>
        <v>10857.053366217891</v>
      </c>
      <c r="AG1904" s="31">
        <f t="shared" si="1223"/>
        <v>0.11541259751363468</v>
      </c>
      <c r="AH1904" s="31">
        <f t="shared" si="1224"/>
        <v>0.8234129958421933</v>
      </c>
      <c r="AI1904" s="31">
        <f t="shared" si="1224"/>
        <v>2.2172123859725071E-2</v>
      </c>
      <c r="AJ1904" s="31">
        <f t="shared" si="1224"/>
        <v>3.3729861300663778E-2</v>
      </c>
      <c r="AK1904" s="31">
        <f t="shared" si="1224"/>
        <v>4.259527010410733E-3</v>
      </c>
      <c r="AL1904" s="31">
        <f t="shared" si="1225"/>
        <v>1.012894473372414E-3</v>
      </c>
      <c r="AM1904" s="31">
        <f t="shared" si="1226"/>
        <v>1</v>
      </c>
      <c r="AN1904" s="31">
        <f>(Z1904*'Propiedades físicas'!$F$4)/1000</f>
        <v>1101.8989574458249</v>
      </c>
      <c r="AO1904" s="31">
        <f>(AA1904*'Propiedades físicas'!$F$6)/1000</f>
        <v>286.43243637900525</v>
      </c>
      <c r="AP1904" s="31">
        <f>(AB1904*'Propiedades físicas'!$F$9)/1000</f>
        <v>148.51462983964376</v>
      </c>
      <c r="AQ1904" s="31">
        <f>(AC1904*'Propiedades físicas'!$F$5)/1000</f>
        <v>107.8369470728346</v>
      </c>
      <c r="AR1904" s="31">
        <f>(AD1904*'Propiedades físicas'!$F$8)/1000</f>
        <v>16.395100745948831</v>
      </c>
      <c r="AS1904" s="31">
        <f>(AE1904*'Propiedades físicas'!$F$7)/1000</f>
        <v>1.0127182748027925</v>
      </c>
      <c r="AT1904" s="31">
        <f t="shared" si="1227"/>
        <v>1662.0907897580603</v>
      </c>
      <c r="AU1904" s="31">
        <f t="shared" si="1228"/>
        <v>0.66295954723762174</v>
      </c>
      <c r="AV1904" s="31">
        <f t="shared" si="1231"/>
        <v>0.17233260550147164</v>
      </c>
      <c r="AW1904" s="31">
        <f t="shared" si="1231"/>
        <v>8.935410192680393E-2</v>
      </c>
      <c r="AX1904" s="31">
        <f t="shared" si="1231"/>
        <v>6.4880298800363195E-2</v>
      </c>
      <c r="AY1904" s="31">
        <f t="shared" si="1231"/>
        <v>9.8641427092772457E-3</v>
      </c>
      <c r="AZ1904" s="31">
        <f t="shared" si="1232"/>
        <v>6.0930382446208449E-4</v>
      </c>
      <c r="BA1904" s="31">
        <f t="shared" si="1229"/>
        <v>0.99999999999999989</v>
      </c>
      <c r="BB1904" s="34">
        <f>AU1904*'Propiedades físicas'!$C$4+'Diseño reactor'!AV1904*'Propiedades físicas'!$C$5+'Diseño reactor'!AW1904*'Propiedades físicas'!$C$8+'Diseño reactor'!AX1904*'Propiedades físicas'!$C$9+'Diseño reactor'!AY1904*'Propiedades físicas'!$C$7+'Diseño reactor'!AZ1904*'Propiedades físicas'!$C$6</f>
        <v>875.4255411292495</v>
      </c>
      <c r="BC1904" s="45">
        <f>AU1904*'Propiedades físicas'!$L$4+'Diseño reactor'!AV1904*'Propiedades físicas'!$L$5+'Diseño reactor'!AW1904*'Propiedades físicas'!$L$8+AX1904*'Propiedades físicas'!$L$9+'Diseño reactor'!AY1904*'Propiedades físicas'!$L$7+'Diseño reactor'!AZ1904*'Propiedades físicas'!$L$6</f>
        <v>2.0995209228248077</v>
      </c>
      <c r="BD1904" s="29">
        <f t="shared" si="1208"/>
        <v>1.7073934998385947</v>
      </c>
      <c r="BE1904" s="58">
        <f t="shared" si="1209"/>
        <v>41.52236403977696</v>
      </c>
      <c r="BF1904" s="30">
        <f>AU1904*'Propiedades físicas'!$I$4+'Diseño reactor'!AV1904*'Propiedades físicas'!$I$5+'Diseño reactor'!AW1904*'Propiedades físicas'!$I$8+'Diseño reactor'!AX1904*'Propiedades físicas'!$I$9+'Diseño reactor'!AY1904*'Propiedades físicas'!$I$7+'Diseño reactor'!AZ1904*'Propiedades físicas'!$I$6</f>
        <v>1.9951632259302202E-2</v>
      </c>
      <c r="BG1904" s="24">
        <f>AU1904*'Propiedades físicas'!$O$4+'Diseño reactor'!AV1904*'Propiedades físicas'!$O$5+'Diseño reactor'!AW1904*'Propiedades físicas'!$O$8+'Diseño reactor'!AX1904*'Propiedades físicas'!$O$9+'Diseño reactor'!AY1904*'Propiedades físicas'!$O$7+'Diseño reactor'!AZ1904*'Propiedades físicas'!$O$6</f>
        <v>0.15358169365321936</v>
      </c>
      <c r="BH1904" s="54">
        <f t="shared" si="1210"/>
        <v>41195.993537450151</v>
      </c>
      <c r="BI1904" s="34">
        <f t="shared" si="1230"/>
        <v>272.74649977161062</v>
      </c>
      <c r="BJ1904" s="27">
        <f t="shared" si="1211"/>
        <v>4796.0246403177034</v>
      </c>
      <c r="BK1904" s="34">
        <f t="shared" si="1212"/>
        <v>566.60122081735767</v>
      </c>
      <c r="BL1904" s="27">
        <f t="shared" si="1213"/>
        <v>105.60190609715266</v>
      </c>
      <c r="BM1904" s="34">
        <f t="shared" si="1214"/>
        <v>1.1054421768707483</v>
      </c>
      <c r="BN1904" s="45">
        <f t="shared" si="1215"/>
        <v>2029.2550600285931</v>
      </c>
      <c r="BO1904" s="45">
        <f t="shared" si="1216"/>
        <v>106.01035079466257</v>
      </c>
      <c r="BP1904" s="66">
        <f t="shared" si="1217"/>
        <v>6.6880529926440841</v>
      </c>
    </row>
    <row r="1905" spans="8:68">
      <c r="H1905" s="68">
        <v>1900</v>
      </c>
      <c r="I1905" s="31">
        <f>('Propiedades físicas'!$C$10*'Diseño reactor'!H1905)/1000</f>
        <v>1662.9660350396598</v>
      </c>
      <c r="J1905" s="31">
        <f t="shared" si="1195"/>
        <v>0.27420884756021185</v>
      </c>
      <c r="K1905" s="31">
        <f>(I1905*1000)/'Propiedades físicas'!$F$10</f>
        <v>10862.770613909426</v>
      </c>
      <c r="L1905" s="31">
        <f t="shared" si="1196"/>
        <v>1551.8243734156322</v>
      </c>
      <c r="M1905" s="31">
        <f t="shared" si="1197"/>
        <v>9310.9462404937931</v>
      </c>
      <c r="N1905" s="31">
        <f t="shared" si="1198"/>
        <v>0.81674967021875378</v>
      </c>
      <c r="O1905" s="32">
        <f t="shared" si="1199"/>
        <v>4.9004980213125231</v>
      </c>
      <c r="P1905" s="33">
        <f t="shared" si="1200"/>
        <v>0.6599091310992441</v>
      </c>
      <c r="Q1905" s="31">
        <f t="shared" si="1201"/>
        <v>4.707755790323481</v>
      </c>
      <c r="R1905" s="31">
        <f t="shared" si="1202"/>
        <v>0.12672243119947832</v>
      </c>
      <c r="S1905" s="31">
        <f t="shared" si="1203"/>
        <v>0.19274223098904192</v>
      </c>
      <c r="T1905" s="31">
        <f t="shared" si="1204"/>
        <v>2.4334523970530514E-2</v>
      </c>
      <c r="U1905" s="31">
        <f t="shared" si="1205"/>
        <v>5.7835839495008453E-3</v>
      </c>
      <c r="V1905" s="47">
        <f t="shared" si="1218"/>
        <v>6.5350224633129036E-4</v>
      </c>
      <c r="W1905" s="31">
        <f t="shared" si="1206"/>
        <v>0.19203012237213685</v>
      </c>
      <c r="X1905" s="34">
        <f>(S1905*H1905*'Propiedades físicas'!$F$5*60*24*365)/(1000000)</f>
        <v>56679.615504870475</v>
      </c>
      <c r="Y1905" s="34">
        <f>(U1905*H1905*'Propiedades físicas'!$F$7*60*24*365)/(1000000)</f>
        <v>531.88589597509588</v>
      </c>
      <c r="Z1905" s="31">
        <f t="shared" si="1219"/>
        <v>1253.8273490885638</v>
      </c>
      <c r="AA1905" s="31">
        <f t="shared" si="1220"/>
        <v>8944.736001614614</v>
      </c>
      <c r="AB1905" s="31">
        <f t="shared" si="1220"/>
        <v>240.77261927900881</v>
      </c>
      <c r="AC1905" s="31">
        <f t="shared" si="1220"/>
        <v>366.21023887917966</v>
      </c>
      <c r="AD1905" s="31">
        <f t="shared" si="1220"/>
        <v>46.235595544007978</v>
      </c>
      <c r="AE1905" s="31">
        <f t="shared" si="1221"/>
        <v>10.988809504051606</v>
      </c>
      <c r="AF1905" s="31">
        <f t="shared" si="1222"/>
        <v>10862.770613909424</v>
      </c>
      <c r="AG1905" s="31">
        <f t="shared" si="1223"/>
        <v>0.11542426823255189</v>
      </c>
      <c r="AH1905" s="31">
        <f t="shared" si="1224"/>
        <v>0.82343044141622312</v>
      </c>
      <c r="AI1905" s="31">
        <f t="shared" si="1224"/>
        <v>2.2164936353411283E-2</v>
      </c>
      <c r="AJ1905" s="31">
        <f t="shared" si="1224"/>
        <v>3.3712415726634179E-2</v>
      </c>
      <c r="AK1905" s="31">
        <f t="shared" si="1224"/>
        <v>4.2563354403161932E-3</v>
      </c>
      <c r="AL1905" s="31">
        <f t="shared" si="1225"/>
        <v>1.0116028308634992E-3</v>
      </c>
      <c r="AM1905" s="31">
        <f t="shared" si="1226"/>
        <v>1.0000000000000002</v>
      </c>
      <c r="AN1905" s="31">
        <f>(Z1905*'Propiedades físicas'!$F$4)/1000</f>
        <v>1102.5906942415011</v>
      </c>
      <c r="AO1905" s="31">
        <f>(AA1905*'Propiedades físicas'!$F$6)/1000</f>
        <v>286.58934149173223</v>
      </c>
      <c r="AP1905" s="31">
        <f>(AB1905*'Propiedades físicas'!$F$9)/1000</f>
        <v>148.54466746418447</v>
      </c>
      <c r="AQ1905" s="31">
        <f>(AC1905*'Propiedades físicas'!$F$5)/1000</f>
        <v>107.83792904275205</v>
      </c>
      <c r="AR1905" s="31">
        <f>(AD1905*'Propiedades físicas'!$F$8)/1000</f>
        <v>16.391443332261701</v>
      </c>
      <c r="AS1905" s="31">
        <f>(AE1905*'Propiedades físicas'!$F$7)/1000</f>
        <v>1.0119594672281125</v>
      </c>
      <c r="AT1905" s="31">
        <f t="shared" si="1227"/>
        <v>1662.9660350396596</v>
      </c>
      <c r="AU1905" s="31">
        <f t="shared" si="1228"/>
        <v>0.66302658683898241</v>
      </c>
      <c r="AV1905" s="31">
        <f t="shared" si="1231"/>
        <v>0.17233625669624542</v>
      </c>
      <c r="AW1905" s="31">
        <f t="shared" si="1231"/>
        <v>8.9325136132826596E-2</v>
      </c>
      <c r="AX1905" s="31">
        <f t="shared" si="1231"/>
        <v>6.4846741767747684E-2</v>
      </c>
      <c r="AY1905" s="31">
        <f t="shared" si="1231"/>
        <v>9.8567517236578962E-3</v>
      </c>
      <c r="AZ1905" s="31">
        <f t="shared" si="1232"/>
        <v>6.0852684054005864E-4</v>
      </c>
      <c r="BA1905" s="31">
        <f t="shared" si="1229"/>
        <v>1</v>
      </c>
      <c r="BB1905" s="34">
        <f>AU1905*'Propiedades físicas'!$C$4+'Diseño reactor'!AV1905*'Propiedades físicas'!$C$5+'Diseño reactor'!AW1905*'Propiedades físicas'!$C$8+'Diseño reactor'!AX1905*'Propiedades físicas'!$C$9+'Diseño reactor'!AY1905*'Propiedades físicas'!$C$7+'Diseño reactor'!AZ1905*'Propiedades físicas'!$C$6</f>
        <v>875.42529051661211</v>
      </c>
      <c r="BC1905" s="45">
        <f>AU1905*'Propiedades físicas'!$L$4+'Diseño reactor'!AV1905*'Propiedades físicas'!$L$5+'Diseño reactor'!AW1905*'Propiedades físicas'!$L$8+AX1905*'Propiedades físicas'!$L$9+'Diseño reactor'!AY1905*'Propiedades físicas'!$L$7+'Diseño reactor'!AZ1905*'Propiedades físicas'!$L$6</f>
        <v>2.0995693789089476</v>
      </c>
      <c r="BD1905" s="29">
        <f t="shared" si="1208"/>
        <v>1.7066285356440809</v>
      </c>
      <c r="BE1905" s="58">
        <f t="shared" si="1209"/>
        <v>41.521535912756683</v>
      </c>
      <c r="BF1905" s="30">
        <f>AU1905*'Propiedades físicas'!$I$4+'Diseño reactor'!AV1905*'Propiedades físicas'!$I$5+'Diseño reactor'!AW1905*'Propiedades físicas'!$I$8+'Diseño reactor'!AX1905*'Propiedades físicas'!$I$9+'Diseño reactor'!AY1905*'Propiedades físicas'!$I$7+'Diseño reactor'!AZ1905*'Propiedades físicas'!$I$6</f>
        <v>1.9951744691358915E-2</v>
      </c>
      <c r="BG1905" s="24">
        <f>AU1905*'Propiedades físicas'!$O$4+'Diseño reactor'!AV1905*'Propiedades físicas'!$O$5+'Diseño reactor'!AW1905*'Propiedades físicas'!$O$8+'Diseño reactor'!AX1905*'Propiedades físicas'!$O$9+'Diseño reactor'!AY1905*'Propiedades físicas'!$O$7+'Diseño reactor'!AZ1905*'Propiedades físicas'!$O$6</f>
        <v>0.15358401266928776</v>
      </c>
      <c r="BH1905" s="54">
        <f t="shared" si="1210"/>
        <v>41195.749596492722</v>
      </c>
      <c r="BI1905" s="34">
        <f t="shared" si="1230"/>
        <v>272.7502132659352</v>
      </c>
      <c r="BJ1905" s="27">
        <f t="shared" si="1211"/>
        <v>4796.0274733503429</v>
      </c>
      <c r="BK1905" s="34">
        <f t="shared" si="1212"/>
        <v>566.61011094560854</v>
      </c>
      <c r="BL1905" s="27">
        <f t="shared" si="1213"/>
        <v>105.60221490688907</v>
      </c>
      <c r="BM1905" s="34">
        <f t="shared" si="1214"/>
        <v>1.1054421768707483</v>
      </c>
      <c r="BN1905" s="45">
        <f t="shared" si="1215"/>
        <v>2030.4451036500539</v>
      </c>
      <c r="BO1905" s="45">
        <f t="shared" si="1216"/>
        <v>106.02039252037639</v>
      </c>
      <c r="BP1905" s="66">
        <f t="shared" si="1217"/>
        <v>6.6880510780202567</v>
      </c>
    </row>
    <row r="1906" spans="8:68">
      <c r="H1906" s="68">
        <v>1901</v>
      </c>
      <c r="I1906" s="31">
        <f>('Propiedades físicas'!$C$10*'Diseño reactor'!H1906)/1000</f>
        <v>1663.8412803212595</v>
      </c>
      <c r="J1906" s="31">
        <f t="shared" si="1195"/>
        <v>0.27406460303230012</v>
      </c>
      <c r="K1906" s="31">
        <f>(I1906*1000)/'Propiedades físicas'!$F$10</f>
        <v>10868.487861600957</v>
      </c>
      <c r="L1906" s="31">
        <f t="shared" si="1196"/>
        <v>1552.6411230858509</v>
      </c>
      <c r="M1906" s="31">
        <f t="shared" si="1197"/>
        <v>9315.8467385151052</v>
      </c>
      <c r="N1906" s="31">
        <f t="shared" si="1198"/>
        <v>0.81674967021875378</v>
      </c>
      <c r="O1906" s="32">
        <f t="shared" si="1199"/>
        <v>4.9004980213125222</v>
      </c>
      <c r="P1906" s="33">
        <f t="shared" si="1200"/>
        <v>0.65997579876541945</v>
      </c>
      <c r="Q1906" s="31">
        <f t="shared" si="1201"/>
        <v>4.7078554290376911</v>
      </c>
      <c r="R1906" s="31">
        <f t="shared" si="1202"/>
        <v>0.12668136249170375</v>
      </c>
      <c r="S1906" s="31">
        <f t="shared" si="1203"/>
        <v>0.19264259227483035</v>
      </c>
      <c r="T1906" s="31">
        <f t="shared" si="1204"/>
        <v>2.4316297101764757E-2</v>
      </c>
      <c r="U1906" s="31">
        <f t="shared" si="1205"/>
        <v>5.7762118598656933E-3</v>
      </c>
      <c r="V1906" s="47">
        <f t="shared" si="1218"/>
        <v>6.5356826673857078E-4</v>
      </c>
      <c r="W1906" s="31">
        <f t="shared" si="1206"/>
        <v>0.19194849679136664</v>
      </c>
      <c r="X1906" s="34">
        <f>(S1906*H1906*'Propiedades físicas'!$F$5*60*24*365)/(1000000)</f>
        <v>56680.130751084893</v>
      </c>
      <c r="Y1906" s="34">
        <f>(U1906*H1906*'Propiedades físicas'!$F$7*60*24*365)/(1000000)</f>
        <v>531.4875066564457</v>
      </c>
      <c r="Z1906" s="31">
        <f t="shared" si="1219"/>
        <v>1254.6139934530624</v>
      </c>
      <c r="AA1906" s="31">
        <f t="shared" si="1220"/>
        <v>8949.6331706006513</v>
      </c>
      <c r="AB1906" s="31">
        <f t="shared" si="1220"/>
        <v>240.82127009672882</v>
      </c>
      <c r="AC1906" s="31">
        <f t="shared" si="1220"/>
        <v>366.21356791445248</v>
      </c>
      <c r="AD1906" s="31">
        <f t="shared" si="1220"/>
        <v>46.225280790454804</v>
      </c>
      <c r="AE1906" s="31">
        <f t="shared" si="1221"/>
        <v>10.980578745604683</v>
      </c>
      <c r="AF1906" s="31">
        <f t="shared" si="1222"/>
        <v>10868.487861600954</v>
      </c>
      <c r="AG1906" s="31">
        <f t="shared" si="1223"/>
        <v>0.11543592902980479</v>
      </c>
      <c r="AH1906" s="31">
        <f t="shared" si="1224"/>
        <v>0.8234478691576097</v>
      </c>
      <c r="AI1906" s="31">
        <f t="shared" si="1224"/>
        <v>2.215775305298591E-2</v>
      </c>
      <c r="AJ1906" s="31">
        <f t="shared" si="1224"/>
        <v>3.3694987985247504E-2</v>
      </c>
      <c r="AK1906" s="31">
        <f t="shared" si="1224"/>
        <v>4.2531473907949612E-3</v>
      </c>
      <c r="AL1906" s="31">
        <f t="shared" si="1225"/>
        <v>1.0103133835572245E-3</v>
      </c>
      <c r="AM1906" s="31">
        <f t="shared" si="1226"/>
        <v>1.0000000000000002</v>
      </c>
      <c r="AN1906" s="31">
        <f>(Z1906*'Propiedades físicas'!$F$4)/1000</f>
        <v>1103.282453562754</v>
      </c>
      <c r="AO1906" s="31">
        <f>(AA1906*'Propiedades físicas'!$F$6)/1000</f>
        <v>286.74624678604488</v>
      </c>
      <c r="AP1906" s="31">
        <f>(AB1906*'Propiedades físicas'!$F$9)/1000</f>
        <v>148.57468258617683</v>
      </c>
      <c r="AQ1906" s="31">
        <f>(AC1906*'Propiedades físicas'!$F$5)/1000</f>
        <v>107.83890934376883</v>
      </c>
      <c r="AR1906" s="31">
        <f>(AD1906*'Propiedades físicas'!$F$8)/1000</f>
        <v>16.387786545832029</v>
      </c>
      <c r="AS1906" s="31">
        <f>(AE1906*'Propiedades físicas'!$F$7)/1000</f>
        <v>1.0112014966827354</v>
      </c>
      <c r="AT1906" s="31">
        <f t="shared" si="1227"/>
        <v>1663.8412803212593</v>
      </c>
      <c r="AU1906" s="31">
        <f t="shared" si="1228"/>
        <v>0.66309356944775943</v>
      </c>
      <c r="AV1906" s="31">
        <f t="shared" si="1231"/>
        <v>0.17233990415881439</v>
      </c>
      <c r="AW1906" s="31">
        <f t="shared" si="1231"/>
        <v>8.9296187288663495E-2</v>
      </c>
      <c r="AX1906" s="31">
        <f t="shared" si="1231"/>
        <v>6.4813219036702216E-2</v>
      </c>
      <c r="AY1906" s="31">
        <f t="shared" si="1231"/>
        <v>9.8493688909243957E-3</v>
      </c>
      <c r="AZ1906" s="31">
        <f t="shared" si="1232"/>
        <v>6.0775117713601247E-4</v>
      </c>
      <c r="BA1906" s="31">
        <f t="shared" si="1229"/>
        <v>0.99999999999999989</v>
      </c>
      <c r="BB1906" s="34">
        <f>AU1906*'Propiedades físicas'!$C$4+'Diseño reactor'!AV1906*'Propiedades físicas'!$C$5+'Diseño reactor'!AW1906*'Propiedades físicas'!$C$8+'Diseño reactor'!AX1906*'Propiedades físicas'!$C$9+'Diseño reactor'!AY1906*'Propiedades físicas'!$C$7+'Diseño reactor'!AZ1906*'Propiedades físicas'!$C$6</f>
        <v>875.4250403069849</v>
      </c>
      <c r="BC1906" s="45">
        <f>AU1906*'Propiedades físicas'!$L$4+'Diseño reactor'!AV1906*'Propiedades físicas'!$L$5+'Diseño reactor'!AW1906*'Propiedades físicas'!$L$8+AX1906*'Propiedades físicas'!$L$9+'Diseño reactor'!AY1906*'Propiedades físicas'!$L$7+'Diseño reactor'!AZ1906*'Propiedades físicas'!$L$6</f>
        <v>2.0996177919783432</v>
      </c>
      <c r="BD1906" s="29">
        <f t="shared" si="1208"/>
        <v>1.7058642577285819</v>
      </c>
      <c r="BE1906" s="58">
        <f t="shared" si="1209"/>
        <v>41.520708540942792</v>
      </c>
      <c r="BF1906" s="30">
        <f>AU1906*'Propiedades físicas'!$I$4+'Diseño reactor'!AV1906*'Propiedades físicas'!$I$5+'Diseño reactor'!AW1906*'Propiedades físicas'!$I$8+'Diseño reactor'!AX1906*'Propiedades físicas'!$I$9+'Diseño reactor'!AY1906*'Propiedades físicas'!$I$7+'Diseño reactor'!AZ1906*'Propiedades físicas'!$I$6</f>
        <v>1.9951856933260643E-2</v>
      </c>
      <c r="BG1906" s="24">
        <f>AU1906*'Propiedades físicas'!$O$4+'Diseño reactor'!AV1906*'Propiedades físicas'!$O$5+'Diseño reactor'!AW1906*'Propiedades físicas'!$O$8+'Diseño reactor'!AX1906*'Propiedades físicas'!$O$9+'Diseño reactor'!AY1906*'Propiedades físicas'!$O$7+'Diseño reactor'!AZ1906*'Propiedades físicas'!$O$6</f>
        <v>0.15358632973843253</v>
      </c>
      <c r="BH1906" s="54">
        <f t="shared" si="1210"/>
        <v>41195.506069870964</v>
      </c>
      <c r="BI1906" s="34">
        <f t="shared" si="1230"/>
        <v>272.7539219891774</v>
      </c>
      <c r="BJ1906" s="27">
        <f t="shared" si="1211"/>
        <v>4796.0303101700292</v>
      </c>
      <c r="BK1906" s="34">
        <f t="shared" si="1212"/>
        <v>566.61899434868531</v>
      </c>
      <c r="BL1906" s="27">
        <f t="shared" si="1213"/>
        <v>105.60252347514276</v>
      </c>
      <c r="BM1906" s="34">
        <f t="shared" si="1214"/>
        <v>1.1054421768707483</v>
      </c>
      <c r="BN1906" s="45">
        <f t="shared" si="1215"/>
        <v>2031.6351749143037</v>
      </c>
      <c r="BO1906" s="45">
        <f t="shared" si="1216"/>
        <v>106.0304257107381</v>
      </c>
      <c r="BP1906" s="66">
        <f t="shared" si="1217"/>
        <v>6.688049166475337</v>
      </c>
    </row>
    <row r="1907" spans="8:68">
      <c r="H1907" s="68">
        <v>1902</v>
      </c>
      <c r="I1907" s="31">
        <f>('Propiedades físicas'!$C$10*'Diseño reactor'!H1907)/1000</f>
        <v>1664.7165256028595</v>
      </c>
      <c r="J1907" s="31">
        <f t="shared" si="1195"/>
        <v>0.27392051018107388</v>
      </c>
      <c r="K1907" s="31">
        <f>(I1907*1000)/'Propiedades físicas'!$F$10</f>
        <v>10874.205109292488</v>
      </c>
      <c r="L1907" s="31">
        <f t="shared" si="1196"/>
        <v>1553.4578727560697</v>
      </c>
      <c r="M1907" s="31">
        <f t="shared" si="1197"/>
        <v>9320.7472365364174</v>
      </c>
      <c r="N1907" s="31">
        <f t="shared" si="1198"/>
        <v>0.81674967021875378</v>
      </c>
      <c r="O1907" s="32">
        <f t="shared" si="1199"/>
        <v>4.9004980213125222</v>
      </c>
      <c r="P1907" s="33">
        <f t="shared" si="1200"/>
        <v>0.66004240977928696</v>
      </c>
      <c r="Q1907" s="31">
        <f t="shared" si="1201"/>
        <v>4.707954965952748</v>
      </c>
      <c r="R1907" s="31">
        <f t="shared" si="1202"/>
        <v>0.12664031781325724</v>
      </c>
      <c r="S1907" s="31">
        <f t="shared" si="1203"/>
        <v>0.19254305535977287</v>
      </c>
      <c r="T1907" s="31">
        <f t="shared" si="1204"/>
        <v>2.4298090332113213E-2</v>
      </c>
      <c r="U1907" s="31">
        <f t="shared" si="1205"/>
        <v>5.7688522940964023E-3</v>
      </c>
      <c r="V1907" s="47">
        <f t="shared" si="1218"/>
        <v>6.5363423104356573E-4</v>
      </c>
      <c r="W1907" s="31">
        <f t="shared" si="1206"/>
        <v>0.19186694057371981</v>
      </c>
      <c r="X1907" s="34">
        <f>(S1907*H1907*'Propiedades físicas'!$F$5*60*24*365)/(1000000)</f>
        <v>56680.645121987887</v>
      </c>
      <c r="Y1907" s="34">
        <f>(U1907*H1907*'Propiedades físicas'!$F$7*60*24*365)/(1000000)</f>
        <v>531.08955664926032</v>
      </c>
      <c r="Z1907" s="31">
        <f t="shared" si="1219"/>
        <v>1255.4006634002037</v>
      </c>
      <c r="AA1907" s="31">
        <f t="shared" si="1220"/>
        <v>8954.5303452421267</v>
      </c>
      <c r="AB1907" s="31">
        <f t="shared" si="1220"/>
        <v>240.86988448081527</v>
      </c>
      <c r="AC1907" s="31">
        <f t="shared" si="1220"/>
        <v>366.21689129428802</v>
      </c>
      <c r="AD1907" s="31">
        <f t="shared" si="1220"/>
        <v>46.21496781167933</v>
      </c>
      <c r="AE1907" s="31">
        <f t="shared" si="1221"/>
        <v>10.972357063371357</v>
      </c>
      <c r="AF1907" s="31">
        <f t="shared" si="1222"/>
        <v>10874.205109292483</v>
      </c>
      <c r="AG1907" s="31">
        <f t="shared" si="1223"/>
        <v>0.11544757991804008</v>
      </c>
      <c r="AH1907" s="31">
        <f t="shared" si="1224"/>
        <v>0.82346527909337386</v>
      </c>
      <c r="AI1907" s="31">
        <f t="shared" si="1224"/>
        <v>2.2150573955514362E-2</v>
      </c>
      <c r="AJ1907" s="31">
        <f t="shared" si="1224"/>
        <v>3.3677578049483334E-2</v>
      </c>
      <c r="AK1907" s="31">
        <f t="shared" si="1224"/>
        <v>4.2499628567964588E-3</v>
      </c>
      <c r="AL1907" s="31">
        <f t="shared" si="1225"/>
        <v>1.0090261267920171E-3</v>
      </c>
      <c r="AM1907" s="31">
        <f t="shared" si="1226"/>
        <v>1.0000000000000002</v>
      </c>
      <c r="AN1907" s="31">
        <f>(Z1907*'Propiedades físicas'!$F$4)/1000</f>
        <v>1103.9742353808713</v>
      </c>
      <c r="AO1907" s="31">
        <f>(AA1907*'Propiedades físicas'!$F$6)/1000</f>
        <v>286.90315226155775</v>
      </c>
      <c r="AP1907" s="31">
        <f>(AB1907*'Propiedades físicas'!$F$9)/1000</f>
        <v>148.60467523043897</v>
      </c>
      <c r="AQ1907" s="31">
        <f>(AC1907*'Propiedades físicas'!$F$5)/1000</f>
        <v>107.83988797942899</v>
      </c>
      <c r="AR1907" s="31">
        <f>(AD1907*'Propiedades físicas'!$F$8)/1000</f>
        <v>16.384130388596549</v>
      </c>
      <c r="AS1907" s="31">
        <f>(AE1907*'Propiedades físicas'!$F$7)/1000</f>
        <v>1.0104443619658683</v>
      </c>
      <c r="AT1907" s="31">
        <f t="shared" si="1227"/>
        <v>1664.7165256028595</v>
      </c>
      <c r="AU1907" s="31">
        <f t="shared" si="1228"/>
        <v>0.66316049513659914</v>
      </c>
      <c r="AV1907" s="31">
        <f t="shared" si="1231"/>
        <v>0.1723435478948338</v>
      </c>
      <c r="AW1907" s="31">
        <f t="shared" si="1231"/>
        <v>8.9267255382488239E-2</v>
      </c>
      <c r="AX1907" s="31">
        <f t="shared" si="1231"/>
        <v>6.4779730555252296E-2</v>
      </c>
      <c r="AY1907" s="31">
        <f t="shared" si="1231"/>
        <v>9.8419941993807079E-3</v>
      </c>
      <c r="AZ1907" s="31">
        <f t="shared" si="1232"/>
        <v>6.0697683144579021E-4</v>
      </c>
      <c r="BA1907" s="31">
        <f t="shared" si="1229"/>
        <v>1</v>
      </c>
      <c r="BB1907" s="34">
        <f>AU1907*'Propiedades físicas'!$C$4+'Diseño reactor'!AV1907*'Propiedades físicas'!$C$5+'Diseño reactor'!AW1907*'Propiedades físicas'!$C$8+'Diseño reactor'!AX1907*'Propiedades físicas'!$C$9+'Diseño reactor'!AY1907*'Propiedades físicas'!$C$7+'Diseño reactor'!AZ1907*'Propiedades físicas'!$C$6</f>
        <v>875.42479049955875</v>
      </c>
      <c r="BC1907" s="45">
        <f>AU1907*'Propiedades físicas'!$L$4+'Diseño reactor'!AV1907*'Propiedades físicas'!$L$5+'Diseño reactor'!AW1907*'Propiedades físicas'!$L$8+AX1907*'Propiedades físicas'!$L$9+'Diseño reactor'!AY1907*'Propiedades físicas'!$L$7+'Diseño reactor'!AZ1907*'Propiedades físicas'!$L$6</f>
        <v>2.0996661620897803</v>
      </c>
      <c r="BD1907" s="29">
        <f t="shared" si="1208"/>
        <v>1.7051006651679153</v>
      </c>
      <c r="BE1907" s="58">
        <f t="shared" si="1209"/>
        <v>41.519881923298939</v>
      </c>
      <c r="BF1907" s="30">
        <f>AU1907*'Propiedades físicas'!$I$4+'Diseño reactor'!AV1907*'Propiedades físicas'!$I$5+'Diseño reactor'!AW1907*'Propiedades físicas'!$I$8+'Diseño reactor'!AX1907*'Propiedades físicas'!$I$9+'Diseño reactor'!AY1907*'Propiedades físicas'!$I$7+'Diseño reactor'!AZ1907*'Propiedades físicas'!$I$6</f>
        <v>1.9951968985386353E-2</v>
      </c>
      <c r="BG1907" s="24">
        <f>AU1907*'Propiedades físicas'!$O$4+'Diseño reactor'!AV1907*'Propiedades físicas'!$O$5+'Diseño reactor'!AW1907*'Propiedades físicas'!$O$8+'Diseño reactor'!AX1907*'Propiedades físicas'!$O$9+'Diseño reactor'!AY1907*'Propiedades físicas'!$O$7+'Diseño reactor'!AZ1907*'Propiedades físicas'!$O$6</f>
        <v>0.15358864486304286</v>
      </c>
      <c r="BH1907" s="54">
        <f t="shared" si="1210"/>
        <v>41195.26295675039</v>
      </c>
      <c r="BI1907" s="34">
        <f t="shared" si="1230"/>
        <v>272.75762594973475</v>
      </c>
      <c r="BJ1907" s="27">
        <f t="shared" si="1211"/>
        <v>4796.0331507629498</v>
      </c>
      <c r="BK1907" s="34">
        <f t="shared" si="1212"/>
        <v>566.62787103377786</v>
      </c>
      <c r="BL1907" s="27">
        <f t="shared" si="1213"/>
        <v>105.60283180218167</v>
      </c>
      <c r="BM1907" s="34">
        <f t="shared" si="1214"/>
        <v>1.1054421768707483</v>
      </c>
      <c r="BN1907" s="45">
        <f t="shared" si="1215"/>
        <v>2032.8252737849696</v>
      </c>
      <c r="BO1907" s="45">
        <f t="shared" si="1216"/>
        <v>106.04045037662513</v>
      </c>
      <c r="BP1907" s="66">
        <f t="shared" si="1217"/>
        <v>6.6880472580031416</v>
      </c>
    </row>
    <row r="1908" spans="8:68">
      <c r="H1908" s="68">
        <v>1903</v>
      </c>
      <c r="I1908" s="31">
        <f>('Propiedades físicas'!$C$10*'Diseño reactor'!H1908)/1000</f>
        <v>1665.591770884459</v>
      </c>
      <c r="J1908" s="31">
        <f t="shared" si="1195"/>
        <v>0.27377656876742124</v>
      </c>
      <c r="K1908" s="31">
        <f>(I1908*1000)/'Propiedades físicas'!$F$10</f>
        <v>10879.92235698402</v>
      </c>
      <c r="L1908" s="31">
        <f t="shared" si="1196"/>
        <v>1554.2746224262885</v>
      </c>
      <c r="M1908" s="31">
        <f t="shared" si="1197"/>
        <v>9325.6477345577314</v>
      </c>
      <c r="N1908" s="31">
        <f t="shared" si="1198"/>
        <v>0.81674967021875378</v>
      </c>
      <c r="O1908" s="32">
        <f t="shared" si="1199"/>
        <v>4.9004980213125231</v>
      </c>
      <c r="P1908" s="33">
        <f t="shared" si="1200"/>
        <v>0.66010896421302778</v>
      </c>
      <c r="Q1908" s="31">
        <f t="shared" si="1201"/>
        <v>4.7080544012228263</v>
      </c>
      <c r="R1908" s="31">
        <f t="shared" si="1202"/>
        <v>0.12659929714736598</v>
      </c>
      <c r="S1908" s="31">
        <f t="shared" si="1203"/>
        <v>0.19244362008969554</v>
      </c>
      <c r="T1908" s="31">
        <f t="shared" si="1204"/>
        <v>2.4279903632750517E-2</v>
      </c>
      <c r="U1908" s="31">
        <f t="shared" si="1205"/>
        <v>5.7615052256094982E-3</v>
      </c>
      <c r="V1908" s="47">
        <f t="shared" si="1218"/>
        <v>6.5370013931775569E-4</v>
      </c>
      <c r="W1908" s="31">
        <f t="shared" si="1206"/>
        <v>0.19178545363081961</v>
      </c>
      <c r="X1908" s="34">
        <f>(S1908*H1908*'Propiedades físicas'!$F$5*60*24*365)/(1000000)</f>
        <v>56681.158619437396</v>
      </c>
      <c r="Y1908" s="34">
        <f>(U1908*H1908*'Propiedades físicas'!$F$7*60*24*365)/(1000000)</f>
        <v>530.69204532349659</v>
      </c>
      <c r="Z1908" s="31">
        <f t="shared" si="1219"/>
        <v>1256.187358897392</v>
      </c>
      <c r="AA1908" s="31">
        <f t="shared" si="1220"/>
        <v>8959.4275255270386</v>
      </c>
      <c r="AB1908" s="31">
        <f t="shared" si="1220"/>
        <v>240.91846247143746</v>
      </c>
      <c r="AC1908" s="31">
        <f t="shared" si="1220"/>
        <v>366.22020903069063</v>
      </c>
      <c r="AD1908" s="31">
        <f t="shared" si="1220"/>
        <v>46.204656613124236</v>
      </c>
      <c r="AE1908" s="31">
        <f t="shared" si="1221"/>
        <v>10.964144444334876</v>
      </c>
      <c r="AF1908" s="31">
        <f t="shared" si="1222"/>
        <v>10879.92235698402</v>
      </c>
      <c r="AG1908" s="31">
        <f t="shared" si="1223"/>
        <v>0.11545922090988292</v>
      </c>
      <c r="AH1908" s="31">
        <f t="shared" si="1224"/>
        <v>0.8234826712504818</v>
      </c>
      <c r="AI1908" s="31">
        <f t="shared" si="1224"/>
        <v>2.2143399058062903E-2</v>
      </c>
      <c r="AJ1908" s="31">
        <f t="shared" si="1224"/>
        <v>3.3660185892375162E-2</v>
      </c>
      <c r="AK1908" s="31">
        <f t="shared" si="1224"/>
        <v>4.2467818332788589E-3</v>
      </c>
      <c r="AL1908" s="31">
        <f t="shared" si="1225"/>
        <v>1.0077410559181787E-3</v>
      </c>
      <c r="AM1908" s="31">
        <f t="shared" si="1226"/>
        <v>0.99999999999999989</v>
      </c>
      <c r="AN1908" s="31">
        <f>(Z1908*'Propiedades físicas'!$F$4)/1000</f>
        <v>1104.6660396671884</v>
      </c>
      <c r="AO1908" s="31">
        <f>(AA1908*'Propiedades físicas'!$F$6)/1000</f>
        <v>287.0600579178863</v>
      </c>
      <c r="AP1908" s="31">
        <f>(AB1908*'Propiedades físicas'!$F$9)/1000</f>
        <v>148.63464542175331</v>
      </c>
      <c r="AQ1908" s="31">
        <f>(AC1908*'Propiedades físicas'!$F$5)/1000</f>
        <v>107.84086495326747</v>
      </c>
      <c r="AR1908" s="31">
        <f>(AD1908*'Propiedades físicas'!$F$8)/1000</f>
        <v>16.3804748624848</v>
      </c>
      <c r="AS1908" s="31">
        <f>(AE1908*'Propiedades físicas'!$F$7)/1000</f>
        <v>1.0096880618787987</v>
      </c>
      <c r="AT1908" s="31">
        <f t="shared" si="1227"/>
        <v>1665.591770884459</v>
      </c>
      <c r="AU1908" s="31">
        <f t="shared" si="1228"/>
        <v>0.66322736397802384</v>
      </c>
      <c r="AV1908" s="31">
        <f t="shared" si="1231"/>
        <v>0.17234718790994763</v>
      </c>
      <c r="AW1908" s="31">
        <f t="shared" si="1231"/>
        <v>8.9238340402477884E-2</v>
      </c>
      <c r="AX1908" s="31">
        <f t="shared" si="1231"/>
        <v>6.4746276271527237E-2</v>
      </c>
      <c r="AY1908" s="31">
        <f t="shared" si="1231"/>
        <v>9.8346276373510629E-3</v>
      </c>
      <c r="AZ1908" s="31">
        <f t="shared" si="1232"/>
        <v>6.0620380067237978E-4</v>
      </c>
      <c r="BA1908" s="31">
        <f t="shared" si="1229"/>
        <v>1.0000000000000002</v>
      </c>
      <c r="BB1908" s="34">
        <f>AU1908*'Propiedades físicas'!$C$4+'Diseño reactor'!AV1908*'Propiedades físicas'!$C$5+'Diseño reactor'!AW1908*'Propiedades físicas'!$C$8+'Diseño reactor'!AX1908*'Propiedades físicas'!$C$9+'Diseño reactor'!AY1908*'Propiedades físicas'!$C$7+'Diseño reactor'!AZ1908*'Propiedades físicas'!$C$6</f>
        <v>875.42454109352639</v>
      </c>
      <c r="BC1908" s="45">
        <f>AU1908*'Propiedades físicas'!$L$4+'Diseño reactor'!AV1908*'Propiedades físicas'!$L$5+'Diseño reactor'!AW1908*'Propiedades físicas'!$L$8+AX1908*'Propiedades físicas'!$L$9+'Diseño reactor'!AY1908*'Propiedades físicas'!$L$7+'Diseño reactor'!AZ1908*'Propiedades físicas'!$L$6</f>
        <v>2.0997144892999415</v>
      </c>
      <c r="BD1908" s="29">
        <f t="shared" si="1208"/>
        <v>1.7043377570395601</v>
      </c>
      <c r="BE1908" s="58">
        <f t="shared" si="1209"/>
        <v>41.519056058790689</v>
      </c>
      <c r="BF1908" s="30">
        <f>AU1908*'Propiedades físicas'!$I$4+'Diseño reactor'!AV1908*'Propiedades físicas'!$I$5+'Diseño reactor'!AW1908*'Propiedades físicas'!$I$8+'Diseño reactor'!AX1908*'Propiedades físicas'!$I$9+'Diseño reactor'!AY1908*'Propiedades físicas'!$I$7+'Diseño reactor'!AZ1908*'Propiedades físicas'!$I$6</f>
        <v>1.9952080848114083E-2</v>
      </c>
      <c r="BG1908" s="24">
        <f>AU1908*'Propiedades físicas'!$O$4+'Diseño reactor'!AV1908*'Propiedades físicas'!$O$5+'Diseño reactor'!AW1908*'Propiedades físicas'!$O$8+'Diseño reactor'!AX1908*'Propiedades físicas'!$O$9+'Diseño reactor'!AY1908*'Propiedades físicas'!$O$7+'Diseño reactor'!AZ1908*'Propiedades físicas'!$O$6</f>
        <v>0.15359095804550377</v>
      </c>
      <c r="BH1908" s="54">
        <f t="shared" si="1210"/>
        <v>41195.020256298572</v>
      </c>
      <c r="BI1908" s="34">
        <f t="shared" si="1230"/>
        <v>272.76132515598567</v>
      </c>
      <c r="BJ1908" s="27">
        <f t="shared" si="1211"/>
        <v>4796.0359951153132</v>
      </c>
      <c r="BK1908" s="34">
        <f t="shared" si="1212"/>
        <v>566.63674100806304</v>
      </c>
      <c r="BL1908" s="27">
        <f t="shared" si="1213"/>
        <v>105.6031398882732</v>
      </c>
      <c r="BM1908" s="34">
        <f t="shared" si="1214"/>
        <v>1.1054421768707483</v>
      </c>
      <c r="BN1908" s="45">
        <f t="shared" si="1215"/>
        <v>2034.0154002257391</v>
      </c>
      <c r="BO1908" s="45">
        <f t="shared" si="1216"/>
        <v>106.05046652889637</v>
      </c>
      <c r="BP1908" s="66">
        <f t="shared" si="1217"/>
        <v>6.6880453525975048</v>
      </c>
    </row>
    <row r="1909" spans="8:68">
      <c r="H1909" s="68">
        <v>1904</v>
      </c>
      <c r="I1909" s="31">
        <f>('Propiedades físicas'!$C$10*'Diseño reactor'!H1909)/1000</f>
        <v>1666.467016166059</v>
      </c>
      <c r="J1909" s="31">
        <f t="shared" si="1195"/>
        <v>0.27363277855273244</v>
      </c>
      <c r="K1909" s="31">
        <f>(I1909*1000)/'Propiedades físicas'!$F$10</f>
        <v>10885.639604675551</v>
      </c>
      <c r="L1909" s="31">
        <f t="shared" si="1196"/>
        <v>1555.0913720965073</v>
      </c>
      <c r="M1909" s="31">
        <f t="shared" si="1197"/>
        <v>9330.5482325790435</v>
      </c>
      <c r="N1909" s="31">
        <f t="shared" si="1198"/>
        <v>0.81674967021875378</v>
      </c>
      <c r="O1909" s="32">
        <f t="shared" si="1199"/>
        <v>4.9004980213125231</v>
      </c>
      <c r="P1909" s="33">
        <f t="shared" si="1200"/>
        <v>0.66017546213870115</v>
      </c>
      <c r="Q1909" s="31">
        <f t="shared" si="1201"/>
        <v>4.7081537350017895</v>
      </c>
      <c r="R1909" s="31">
        <f t="shared" si="1202"/>
        <v>0.12655830047726224</v>
      </c>
      <c r="S1909" s="31">
        <f t="shared" si="1203"/>
        <v>0.19234428631073214</v>
      </c>
      <c r="T1909" s="31">
        <f t="shared" si="1204"/>
        <v>2.4261736974901173E-2</v>
      </c>
      <c r="U1909" s="31">
        <f t="shared" si="1205"/>
        <v>5.7541706278891819E-3</v>
      </c>
      <c r="V1909" s="47">
        <f t="shared" si="1218"/>
        <v>6.5376599163250023E-4</v>
      </c>
      <c r="W1909" s="31">
        <f t="shared" si="1206"/>
        <v>0.19170403587443946</v>
      </c>
      <c r="X1909" s="34">
        <f>(S1909*H1909*'Propiedades físicas'!$F$5*60*24*365)/(1000000)</f>
        <v>56681.67124528662</v>
      </c>
      <c r="Y1909" s="34">
        <f>(U1909*H1909*'Propiedades físicas'!$F$7*60*24*365)/(1000000)</f>
        <v>530.29497205020073</v>
      </c>
      <c r="Z1909" s="31">
        <f t="shared" si="1219"/>
        <v>1256.9740799120871</v>
      </c>
      <c r="AA1909" s="31">
        <f t="shared" si="1220"/>
        <v>8964.3247114434071</v>
      </c>
      <c r="AB1909" s="31">
        <f t="shared" si="1220"/>
        <v>240.9670041087073</v>
      </c>
      <c r="AC1909" s="31">
        <f t="shared" si="1220"/>
        <v>366.22352113563397</v>
      </c>
      <c r="AD1909" s="31">
        <f t="shared" si="1220"/>
        <v>46.19434720021183</v>
      </c>
      <c r="AE1909" s="31">
        <f t="shared" si="1221"/>
        <v>10.955940875501001</v>
      </c>
      <c r="AF1909" s="31">
        <f t="shared" si="1222"/>
        <v>10885.639604675547</v>
      </c>
      <c r="AG1909" s="31">
        <f t="shared" si="1223"/>
        <v>0.11547085201793725</v>
      </c>
      <c r="AH1909" s="31">
        <f t="shared" si="1224"/>
        <v>0.82350004565584678</v>
      </c>
      <c r="AI1909" s="31">
        <f t="shared" si="1224"/>
        <v>2.2136228357698736E-2</v>
      </c>
      <c r="AJ1909" s="31">
        <f t="shared" si="1224"/>
        <v>3.3642811487010413E-2</v>
      </c>
      <c r="AK1909" s="31">
        <f t="shared" si="1224"/>
        <v>4.2436043152090626E-3</v>
      </c>
      <c r="AL1909" s="31">
        <f t="shared" si="1225"/>
        <v>1.0064581662978498E-3</v>
      </c>
      <c r="AM1909" s="31">
        <f t="shared" si="1226"/>
        <v>1</v>
      </c>
      <c r="AN1909" s="31">
        <f>(Z1909*'Propiedades físicas'!$F$4)/1000</f>
        <v>1105.3578663930912</v>
      </c>
      <c r="AO1909" s="31">
        <f>(AA1909*'Propiedades físicas'!$F$6)/1000</f>
        <v>287.21696375464677</v>
      </c>
      <c r="AP1909" s="31">
        <f>(AB1909*'Propiedades físicas'!$F$9)/1000</f>
        <v>148.66459318486693</v>
      </c>
      <c r="AQ1909" s="31">
        <f>(AC1909*'Propiedades físicas'!$F$5)/1000</f>
        <v>107.84184026881015</v>
      </c>
      <c r="AR1909" s="31">
        <f>(AD1909*'Propiedades físicas'!$F$8)/1000</f>
        <v>16.376819969419092</v>
      </c>
      <c r="AS1909" s="31">
        <f>(AE1909*'Propiedades físicas'!$F$7)/1000</f>
        <v>1.0089325952248873</v>
      </c>
      <c r="AT1909" s="31">
        <f t="shared" si="1227"/>
        <v>1666.467016166059</v>
      </c>
      <c r="AU1909" s="31">
        <f t="shared" si="1228"/>
        <v>0.66329417604443319</v>
      </c>
      <c r="AV1909" s="31">
        <f t="shared" si="1231"/>
        <v>0.17235082420978823</v>
      </c>
      <c r="AW1909" s="31">
        <f t="shared" si="1231"/>
        <v>8.920944233681305E-2</v>
      </c>
      <c r="AX1909" s="31">
        <f t="shared" si="1231"/>
        <v>6.4712856133759794E-2</v>
      </c>
      <c r="AY1909" s="31">
        <f t="shared" si="1231"/>
        <v>9.8272691931798693E-3</v>
      </c>
      <c r="AZ1909" s="31">
        <f t="shared" si="1232"/>
        <v>6.0543208202588862E-4</v>
      </c>
      <c r="BA1909" s="31">
        <f t="shared" si="1229"/>
        <v>1</v>
      </c>
      <c r="BB1909" s="34">
        <f>AU1909*'Propiedades físicas'!$C$4+'Diseño reactor'!AV1909*'Propiedades físicas'!$C$5+'Diseño reactor'!AW1909*'Propiedades físicas'!$C$8+'Diseño reactor'!AX1909*'Propiedades físicas'!$C$9+'Diseño reactor'!AY1909*'Propiedades físicas'!$C$7+'Diseño reactor'!AZ1909*'Propiedades físicas'!$C$6</f>
        <v>875.4242920880821</v>
      </c>
      <c r="BC1909" s="45">
        <f>AU1909*'Propiedades físicas'!$L$4+'Diseño reactor'!AV1909*'Propiedades físicas'!$L$5+'Diseño reactor'!AW1909*'Propiedades físicas'!$L$8+AX1909*'Propiedades físicas'!$L$9+'Diseño reactor'!AY1909*'Propiedades físicas'!$L$7+'Diseño reactor'!AZ1909*'Propiedades físicas'!$L$6</f>
        <v>2.0997627736654105</v>
      </c>
      <c r="BD1909" s="29">
        <f t="shared" si="1208"/>
        <v>1.7035755324226523</v>
      </c>
      <c r="BE1909" s="58">
        <f t="shared" si="1209"/>
        <v>41.518230946385508</v>
      </c>
      <c r="BF1909" s="30">
        <f>AU1909*'Propiedades físicas'!$I$4+'Diseño reactor'!AV1909*'Propiedades físicas'!$I$5+'Diseño reactor'!AW1909*'Propiedades físicas'!$I$8+'Diseño reactor'!AX1909*'Propiedades físicas'!$I$9+'Diseño reactor'!AY1909*'Propiedades físicas'!$I$7+'Diseño reactor'!AZ1909*'Propiedades físicas'!$I$6</f>
        <v>1.9952192521821004E-2</v>
      </c>
      <c r="BG1909" s="24">
        <f>AU1909*'Propiedades físicas'!$O$4+'Diseño reactor'!AV1909*'Propiedades físicas'!$O$5+'Diseño reactor'!AW1909*'Propiedades físicas'!$O$8+'Diseño reactor'!AX1909*'Propiedades físicas'!$O$9+'Diseño reactor'!AY1909*'Propiedades físicas'!$O$7+'Diseño reactor'!AZ1909*'Propiedades físicas'!$O$6</f>
        <v>0.15359326928819689</v>
      </c>
      <c r="BH1909" s="54">
        <f t="shared" si="1210"/>
        <v>41194.777967685011</v>
      </c>
      <c r="BI1909" s="34">
        <f t="shared" si="1230"/>
        <v>272.76501961628998</v>
      </c>
      <c r="BJ1909" s="27">
        <f t="shared" si="1211"/>
        <v>4796.0388432133686</v>
      </c>
      <c r="BK1909" s="34">
        <f t="shared" si="1212"/>
        <v>566.64560427871015</v>
      </c>
      <c r="BL1909" s="27">
        <f t="shared" si="1213"/>
        <v>105.6034477336845</v>
      </c>
      <c r="BM1909" s="34">
        <f t="shared" si="1214"/>
        <v>1.1054421768707483</v>
      </c>
      <c r="BN1909" s="45">
        <f t="shared" si="1215"/>
        <v>2035.2055542003625</v>
      </c>
      <c r="BO1909" s="45">
        <f t="shared" si="1216"/>
        <v>106.0604741783923</v>
      </c>
      <c r="BP1909" s="66">
        <f t="shared" si="1217"/>
        <v>6.6880434502522697</v>
      </c>
    </row>
    <row r="1910" spans="8:68">
      <c r="H1910" s="68">
        <v>1905</v>
      </c>
      <c r="I1910" s="31">
        <f>('Propiedades físicas'!$C$10*'Diseño reactor'!H1910)/1000</f>
        <v>1667.342261447659</v>
      </c>
      <c r="J1910" s="31">
        <f t="shared" si="1195"/>
        <v>0.27348913929889895</v>
      </c>
      <c r="K1910" s="31">
        <f>(I1910*1000)/'Propiedades físicas'!$F$10</f>
        <v>10891.356852367084</v>
      </c>
      <c r="L1910" s="31">
        <f t="shared" si="1196"/>
        <v>1555.9081217667263</v>
      </c>
      <c r="M1910" s="31">
        <f t="shared" si="1197"/>
        <v>9335.4487306003575</v>
      </c>
      <c r="N1910" s="31">
        <f t="shared" si="1198"/>
        <v>0.81674967021875389</v>
      </c>
      <c r="O1910" s="32">
        <f t="shared" si="1199"/>
        <v>4.900498021312524</v>
      </c>
      <c r="P1910" s="33">
        <f t="shared" si="1200"/>
        <v>0.66024190362824409</v>
      </c>
      <c r="Q1910" s="31">
        <f t="shared" si="1201"/>
        <v>4.7082529674432001</v>
      </c>
      <c r="R1910" s="31">
        <f t="shared" si="1202"/>
        <v>0.12651732778618321</v>
      </c>
      <c r="S1910" s="31">
        <f t="shared" si="1203"/>
        <v>0.19224505386932367</v>
      </c>
      <c r="T1910" s="31">
        <f t="shared" si="1204"/>
        <v>2.4243590329839505E-2</v>
      </c>
      <c r="U1910" s="31">
        <f t="shared" si="1205"/>
        <v>5.7468484744871455E-3</v>
      </c>
      <c r="V1910" s="47">
        <f t="shared" si="1218"/>
        <v>6.5383178805903785E-4</v>
      </c>
      <c r="W1910" s="31">
        <f t="shared" si="1206"/>
        <v>0.19162268721650252</v>
      </c>
      <c r="X1910" s="34">
        <f>(S1910*H1910*'Propiedades físicas'!$F$5*60*24*365)/(1000000)</f>
        <v>56682.18300138411</v>
      </c>
      <c r="Y1910" s="34">
        <f>(U1910*H1910*'Propiedades físicas'!$F$7*60*24*365)/(1000000)</f>
        <v>529.89833620150898</v>
      </c>
      <c r="Z1910" s="31">
        <f t="shared" si="1219"/>
        <v>1257.7608264118051</v>
      </c>
      <c r="AA1910" s="31">
        <f t="shared" si="1220"/>
        <v>8969.2219029792959</v>
      </c>
      <c r="AB1910" s="31">
        <f t="shared" si="1220"/>
        <v>241.01550943267901</v>
      </c>
      <c r="AC1910" s="31">
        <f t="shared" si="1220"/>
        <v>366.2268276210616</v>
      </c>
      <c r="AD1910" s="31">
        <f t="shared" si="1220"/>
        <v>46.184039578344255</v>
      </c>
      <c r="AE1910" s="31">
        <f t="shared" si="1221"/>
        <v>10.947746343898013</v>
      </c>
      <c r="AF1910" s="31">
        <f t="shared" si="1222"/>
        <v>10891.356852367082</v>
      </c>
      <c r="AG1910" s="31">
        <f t="shared" si="1223"/>
        <v>0.11548247325478539</v>
      </c>
      <c r="AH1910" s="31">
        <f t="shared" si="1224"/>
        <v>0.8235174023363272</v>
      </c>
      <c r="AI1910" s="31">
        <f t="shared" si="1224"/>
        <v>2.2129061851489853E-2</v>
      </c>
      <c r="AJ1910" s="31">
        <f t="shared" si="1224"/>
        <v>3.3625454806530133E-2</v>
      </c>
      <c r="AK1910" s="31">
        <f t="shared" si="1224"/>
        <v>4.2404302975626775E-3</v>
      </c>
      <c r="AL1910" s="31">
        <f t="shared" si="1225"/>
        <v>1.0051774533049733E-3</v>
      </c>
      <c r="AM1910" s="31">
        <f t="shared" si="1226"/>
        <v>1.0000000000000004</v>
      </c>
      <c r="AN1910" s="31">
        <f>(Z1910*'Propiedades físicas'!$F$4)/1000</f>
        <v>1106.0497155300131</v>
      </c>
      <c r="AO1910" s="31">
        <f>(AA1910*'Propiedades físicas'!$F$6)/1000</f>
        <v>287.37386977145661</v>
      </c>
      <c r="AP1910" s="31">
        <f>(AB1910*'Propiedades físicas'!$F$9)/1000</f>
        <v>148.6945185444913</v>
      </c>
      <c r="AQ1910" s="31">
        <f>(AC1910*'Propiedades físicas'!$F$5)/1000</f>
        <v>107.84281392957402</v>
      </c>
      <c r="AR1910" s="31">
        <f>(AD1910*'Propiedades físicas'!$F$8)/1000</f>
        <v>16.373165711314599</v>
      </c>
      <c r="AS1910" s="31">
        <f>(AE1910*'Propiedades físicas'!$F$7)/1000</f>
        <v>1.008177960809568</v>
      </c>
      <c r="AT1910" s="31">
        <f t="shared" si="1227"/>
        <v>1667.3422614476592</v>
      </c>
      <c r="AU1910" s="31">
        <f t="shared" si="1228"/>
        <v>0.6633609314081037</v>
      </c>
      <c r="AV1910" s="31">
        <f t="shared" si="1231"/>
        <v>0.17235445679997705</v>
      </c>
      <c r="AW1910" s="31">
        <f t="shared" si="1231"/>
        <v>8.9180561173677828E-2</v>
      </c>
      <c r="AX1910" s="31">
        <f t="shared" si="1231"/>
        <v>6.4679470090286198E-2</v>
      </c>
      <c r="AY1910" s="31">
        <f t="shared" si="1231"/>
        <v>9.81991885523174E-3</v>
      </c>
      <c r="AZ1910" s="31">
        <f t="shared" si="1232"/>
        <v>6.0466167272352591E-4</v>
      </c>
      <c r="BA1910" s="31">
        <f t="shared" si="1229"/>
        <v>1</v>
      </c>
      <c r="BB1910" s="34">
        <f>AU1910*'Propiedades físicas'!$C$4+'Diseño reactor'!AV1910*'Propiedades físicas'!$C$5+'Diseño reactor'!AW1910*'Propiedades físicas'!$C$8+'Diseño reactor'!AX1910*'Propiedades físicas'!$C$9+'Diseño reactor'!AY1910*'Propiedades físicas'!$C$7+'Diseño reactor'!AZ1910*'Propiedades físicas'!$C$6</f>
        <v>875.42404348242269</v>
      </c>
      <c r="BC1910" s="45">
        <f>AU1910*'Propiedades físicas'!$L$4+'Diseño reactor'!AV1910*'Propiedades físicas'!$L$5+'Diseño reactor'!AW1910*'Propiedades físicas'!$L$8+AX1910*'Propiedades físicas'!$L$9+'Diseño reactor'!AY1910*'Propiedades físicas'!$L$7+'Diseño reactor'!AZ1910*'Propiedades físicas'!$L$6</f>
        <v>2.0998110152426741</v>
      </c>
      <c r="BD1910" s="29">
        <f t="shared" si="1208"/>
        <v>1.7028139903979789</v>
      </c>
      <c r="BE1910" s="58">
        <f t="shared" si="1209"/>
        <v>41.51740658505274</v>
      </c>
      <c r="BF1910" s="30">
        <f>AU1910*'Propiedades físicas'!$I$4+'Diseño reactor'!AV1910*'Propiedades físicas'!$I$5+'Diseño reactor'!AW1910*'Propiedades físicas'!$I$8+'Diseño reactor'!AX1910*'Propiedades físicas'!$I$9+'Diseño reactor'!AY1910*'Propiedades físicas'!$I$7+'Diseño reactor'!AZ1910*'Propiedades físicas'!$I$6</f>
        <v>1.9952304006883345E-2</v>
      </c>
      <c r="BG1910" s="24">
        <f>AU1910*'Propiedades físicas'!$O$4+'Diseño reactor'!AV1910*'Propiedades físicas'!$O$5+'Diseño reactor'!AW1910*'Propiedades físicas'!$O$8+'Diseño reactor'!AX1910*'Propiedades físicas'!$O$9+'Diseño reactor'!AY1910*'Propiedades físicas'!$O$7+'Diseño reactor'!AZ1910*'Propiedades físicas'!$O$6</f>
        <v>0.15359557859349962</v>
      </c>
      <c r="BH1910" s="54">
        <f t="shared" si="1210"/>
        <v>41194.536090081325</v>
      </c>
      <c r="BI1910" s="34">
        <f t="shared" si="1230"/>
        <v>272.76870933898931</v>
      </c>
      <c r="BJ1910" s="27">
        <f t="shared" si="1211"/>
        <v>4796.0416950434274</v>
      </c>
      <c r="BK1910" s="34">
        <f t="shared" si="1212"/>
        <v>566.65446085287988</v>
      </c>
      <c r="BL1910" s="27">
        <f t="shared" si="1213"/>
        <v>105.60375533868233</v>
      </c>
      <c r="BM1910" s="34">
        <f t="shared" si="1214"/>
        <v>1.1054421768707483</v>
      </c>
      <c r="BN1910" s="45">
        <f t="shared" si="1215"/>
        <v>2036.3957356726535</v>
      </c>
      <c r="BO1910" s="45">
        <f t="shared" si="1216"/>
        <v>106.07047333593505</v>
      </c>
      <c r="BP1910" s="66">
        <f t="shared" si="1217"/>
        <v>6.6880415509613007</v>
      </c>
    </row>
    <row r="1911" spans="8:68">
      <c r="H1911" s="68">
        <v>1906</v>
      </c>
      <c r="I1911" s="31">
        <f>('Propiedades físicas'!$C$10*'Diseño reactor'!H1911)/1000</f>
        <v>1668.2175067292587</v>
      </c>
      <c r="J1911" s="31">
        <f t="shared" si="1195"/>
        <v>0.27334565076831191</v>
      </c>
      <c r="K1911" s="31">
        <f>(I1911*1000)/'Propiedades físicas'!$F$10</f>
        <v>10897.074100058615</v>
      </c>
      <c r="L1911" s="31">
        <f t="shared" si="1196"/>
        <v>1556.7248714369448</v>
      </c>
      <c r="M1911" s="31">
        <f t="shared" si="1197"/>
        <v>9340.3492286216697</v>
      </c>
      <c r="N1911" s="31">
        <f t="shared" si="1198"/>
        <v>0.81674967021875378</v>
      </c>
      <c r="O1911" s="32">
        <f t="shared" si="1199"/>
        <v>4.9004980213125231</v>
      </c>
      <c r="P1911" s="33">
        <f t="shared" si="1200"/>
        <v>0.6603082887534707</v>
      </c>
      <c r="Q1911" s="31">
        <f t="shared" si="1201"/>
        <v>4.7083520987003054</v>
      </c>
      <c r="R1911" s="31">
        <f t="shared" si="1202"/>
        <v>0.12647637905737114</v>
      </c>
      <c r="S1911" s="31">
        <f t="shared" si="1203"/>
        <v>0.19214592261221727</v>
      </c>
      <c r="T1911" s="31">
        <f t="shared" si="1204"/>
        <v>2.422546366888954E-2</v>
      </c>
      <c r="U1911" s="31">
        <f t="shared" si="1205"/>
        <v>5.7395387390223535E-3</v>
      </c>
      <c r="V1911" s="47">
        <f t="shared" si="1218"/>
        <v>6.5389752866848558E-4</v>
      </c>
      <c r="W1911" s="31">
        <f t="shared" si="1206"/>
        <v>0.19154140756908125</v>
      </c>
      <c r="X1911" s="34">
        <f>(S1911*H1911*'Propiedades físicas'!$F$5*60*24*365)/(1000000)</f>
        <v>56682.693889573624</v>
      </c>
      <c r="Y1911" s="34">
        <f>(U1911*H1911*'Propiedades físicas'!$F$7*60*24*365)/(1000000)</f>
        <v>529.50213715064251</v>
      </c>
      <c r="Z1911" s="31">
        <f t="shared" si="1219"/>
        <v>1258.5475983641152</v>
      </c>
      <c r="AA1911" s="31">
        <f t="shared" si="1220"/>
        <v>8974.1191001227817</v>
      </c>
      <c r="AB1911" s="31">
        <f t="shared" si="1220"/>
        <v>241.06397848334939</v>
      </c>
      <c r="AC1911" s="31">
        <f t="shared" si="1220"/>
        <v>366.23012849888613</v>
      </c>
      <c r="AD1911" s="31">
        <f t="shared" si="1220"/>
        <v>46.173733752903466</v>
      </c>
      <c r="AE1911" s="31">
        <f t="shared" si="1221"/>
        <v>10.939560836576605</v>
      </c>
      <c r="AF1911" s="31">
        <f t="shared" si="1222"/>
        <v>10897.074100058611</v>
      </c>
      <c r="AG1911" s="31">
        <f t="shared" si="1223"/>
        <v>0.11549408463298839</v>
      </c>
      <c r="AH1911" s="31">
        <f t="shared" si="1224"/>
        <v>0.82353474131872828</v>
      </c>
      <c r="AI1911" s="31">
        <f t="shared" si="1224"/>
        <v>2.2121899536505198E-2</v>
      </c>
      <c r="AJ1911" s="31">
        <f t="shared" si="1224"/>
        <v>3.3608115824129002E-2</v>
      </c>
      <c r="AK1911" s="31">
        <f t="shared" si="1224"/>
        <v>4.2372597753240126E-3</v>
      </c>
      <c r="AL1911" s="31">
        <f t="shared" si="1225"/>
        <v>1.0038989123252603E-3</v>
      </c>
      <c r="AM1911" s="31">
        <f t="shared" si="1226"/>
        <v>1.0000000000000002</v>
      </c>
      <c r="AN1911" s="31">
        <f>(Z1911*'Propiedades físicas'!$F$4)/1000</f>
        <v>1106.7415870494356</v>
      </c>
      <c r="AO1911" s="31">
        <f>(AA1911*'Propiedades físicas'!$F$6)/1000</f>
        <v>287.53077596793395</v>
      </c>
      <c r="AP1911" s="31">
        <f>(AB1911*'Propiedades físicas'!$F$9)/1000</f>
        <v>148.7244215253024</v>
      </c>
      <c r="AQ1911" s="31">
        <f>(AC1911*'Propiedades físicas'!$F$5)/1000</f>
        <v>107.843785939067</v>
      </c>
      <c r="AR1911" s="31">
        <f>(AD1911*'Propiedades físicas'!$F$8)/1000</f>
        <v>16.369512090079329</v>
      </c>
      <c r="AS1911" s="31">
        <f>(AE1911*'Propiedades físicas'!$F$7)/1000</f>
        <v>1.0074241574403395</v>
      </c>
      <c r="AT1911" s="31">
        <f t="shared" si="1227"/>
        <v>1668.2175067292585</v>
      </c>
      <c r="AU1911" s="31">
        <f t="shared" si="1228"/>
        <v>0.66342763014118933</v>
      </c>
      <c r="AV1911" s="31">
        <f t="shared" si="1231"/>
        <v>0.17235808568612415</v>
      </c>
      <c r="AW1911" s="31">
        <f t="shared" si="1231"/>
        <v>8.915169690125993E-2</v>
      </c>
      <c r="AX1911" s="31">
        <f t="shared" si="1231"/>
        <v>6.4646118089545623E-2</v>
      </c>
      <c r="AY1911" s="31">
        <f t="shared" si="1231"/>
        <v>9.8125766118914142E-3</v>
      </c>
      <c r="AZ1911" s="31">
        <f t="shared" si="1232"/>
        <v>6.0389256998957884E-4</v>
      </c>
      <c r="BA1911" s="31">
        <f t="shared" si="1229"/>
        <v>0.99999999999999989</v>
      </c>
      <c r="BB1911" s="34">
        <f>AU1911*'Propiedades físicas'!$C$4+'Diseño reactor'!AV1911*'Propiedades físicas'!$C$5+'Diseño reactor'!AW1911*'Propiedades físicas'!$C$8+'Diseño reactor'!AX1911*'Propiedades físicas'!$C$9+'Diseño reactor'!AY1911*'Propiedades físicas'!$C$7+'Diseño reactor'!AZ1911*'Propiedades físicas'!$C$6</f>
        <v>875.42379527574622</v>
      </c>
      <c r="BC1911" s="45">
        <f>AU1911*'Propiedades físicas'!$L$4+'Diseño reactor'!AV1911*'Propiedades físicas'!$L$5+'Diseño reactor'!AW1911*'Propiedades físicas'!$L$8+AX1911*'Propiedades físicas'!$L$9+'Diseño reactor'!AY1911*'Propiedades físicas'!$L$7+'Diseño reactor'!AZ1911*'Propiedades físicas'!$L$6</f>
        <v>2.0998592140881187</v>
      </c>
      <c r="BD1911" s="29">
        <f t="shared" si="1208"/>
        <v>1.7020531300479766</v>
      </c>
      <c r="BE1911" s="58">
        <f t="shared" si="1209"/>
        <v>41.516582973763654</v>
      </c>
      <c r="BF1911" s="30">
        <f>AU1911*'Propiedades físicas'!$I$4+'Diseño reactor'!AV1911*'Propiedades físicas'!$I$5+'Diseño reactor'!AW1911*'Propiedades físicas'!$I$8+'Diseño reactor'!AX1911*'Propiedades físicas'!$I$9+'Diseño reactor'!AY1911*'Propiedades físicas'!$I$7+'Diseño reactor'!AZ1911*'Propiedades físicas'!$I$6</f>
        <v>1.9952415303676481E-2</v>
      </c>
      <c r="BG1911" s="24">
        <f>AU1911*'Propiedades físicas'!$O$4+'Diseño reactor'!AV1911*'Propiedades físicas'!$O$5+'Diseño reactor'!AW1911*'Propiedades físicas'!$O$8+'Diseño reactor'!AX1911*'Propiedades físicas'!$O$9+'Diseño reactor'!AY1911*'Propiedades físicas'!$O$7+'Diseño reactor'!AZ1911*'Propiedades físicas'!$O$6</f>
        <v>0.15359788596378601</v>
      </c>
      <c r="BH1911" s="54">
        <f t="shared" si="1210"/>
        <v>41194.294622661029</v>
      </c>
      <c r="BI1911" s="34">
        <f t="shared" si="1230"/>
        <v>272.77239433240658</v>
      </c>
      <c r="BJ1911" s="27">
        <f t="shared" si="1211"/>
        <v>4796.0445505918124</v>
      </c>
      <c r="BK1911" s="34">
        <f t="shared" si="1212"/>
        <v>566.66331073772199</v>
      </c>
      <c r="BL1911" s="27">
        <f t="shared" si="1213"/>
        <v>105.60406270353307</v>
      </c>
      <c r="BM1911" s="34">
        <f t="shared" si="1214"/>
        <v>1.1054421768707483</v>
      </c>
      <c r="BN1911" s="45">
        <f t="shared" si="1215"/>
        <v>2037.585944606491</v>
      </c>
      <c r="BO1911" s="45">
        <f t="shared" si="1216"/>
        <v>106.08046401232826</v>
      </c>
      <c r="BP1911" s="66">
        <f t="shared" si="1217"/>
        <v>6.6880396547184713</v>
      </c>
    </row>
    <row r="1912" spans="8:68">
      <c r="H1912" s="68">
        <v>1907</v>
      </c>
      <c r="I1912" s="31">
        <f>('Propiedades físicas'!$C$10*'Diseño reactor'!H1912)/1000</f>
        <v>1669.0927520108587</v>
      </c>
      <c r="J1912" s="31">
        <f t="shared" si="1195"/>
        <v>0.27320231272386075</v>
      </c>
      <c r="K1912" s="31">
        <f>(I1912*1000)/'Propiedades físicas'!$F$10</f>
        <v>10902.791347750146</v>
      </c>
      <c r="L1912" s="31">
        <f t="shared" si="1196"/>
        <v>1557.5416211071636</v>
      </c>
      <c r="M1912" s="31">
        <f t="shared" si="1197"/>
        <v>9345.2497266429818</v>
      </c>
      <c r="N1912" s="31">
        <f t="shared" si="1198"/>
        <v>0.81674967021875389</v>
      </c>
      <c r="O1912" s="32">
        <f t="shared" si="1199"/>
        <v>4.9004980213125231</v>
      </c>
      <c r="P1912" s="33">
        <f t="shared" si="1200"/>
        <v>0.66037461758607463</v>
      </c>
      <c r="Q1912" s="31">
        <f t="shared" si="1201"/>
        <v>4.7084511289260567</v>
      </c>
      <c r="R1912" s="31">
        <f t="shared" si="1202"/>
        <v>0.12643545427407352</v>
      </c>
      <c r="S1912" s="31">
        <f t="shared" si="1203"/>
        <v>0.19204689238646602</v>
      </c>
      <c r="T1912" s="31">
        <f t="shared" si="1204"/>
        <v>2.4207356963424933E-2</v>
      </c>
      <c r="U1912" s="31">
        <f t="shared" si="1205"/>
        <v>5.7322413951808636E-3</v>
      </c>
      <c r="V1912" s="47">
        <f t="shared" si="1218"/>
        <v>6.53963213531841E-4</v>
      </c>
      <c r="W1912" s="31">
        <f t="shared" si="1206"/>
        <v>0.19146019684439747</v>
      </c>
      <c r="X1912" s="34">
        <f>(S1912*H1912*'Propiedades físicas'!$F$5*60*24*365)/(1000000)</f>
        <v>56683.203911694356</v>
      </c>
      <c r="Y1912" s="34">
        <f>(U1912*H1912*'Propiedades físicas'!$F$7*60*24*365)/(1000000)</f>
        <v>529.10637427190829</v>
      </c>
      <c r="Z1912" s="31">
        <f t="shared" si="1219"/>
        <v>1259.3343957366444</v>
      </c>
      <c r="AA1912" s="31">
        <f t="shared" si="1220"/>
        <v>8979.01630286199</v>
      </c>
      <c r="AB1912" s="31">
        <f t="shared" si="1220"/>
        <v>241.11241130065821</v>
      </c>
      <c r="AC1912" s="31">
        <f t="shared" si="1220"/>
        <v>366.23342378099073</v>
      </c>
      <c r="AD1912" s="31">
        <f t="shared" si="1220"/>
        <v>46.163429729251348</v>
      </c>
      <c r="AE1912" s="31">
        <f t="shared" si="1221"/>
        <v>10.931384340609906</v>
      </c>
      <c r="AF1912" s="31">
        <f t="shared" si="1222"/>
        <v>10902.791347750146</v>
      </c>
      <c r="AG1912" s="31">
        <f t="shared" si="1223"/>
        <v>0.11550568616508609</v>
      </c>
      <c r="AH1912" s="31">
        <f t="shared" si="1224"/>
        <v>0.82355206262980185</v>
      </c>
      <c r="AI1912" s="31">
        <f t="shared" si="1224"/>
        <v>2.2114741409814575E-2</v>
      </c>
      <c r="AJ1912" s="31">
        <f t="shared" si="1224"/>
        <v>3.3590794513055147E-2</v>
      </c>
      <c r="AK1912" s="31">
        <f t="shared" si="1224"/>
        <v>4.2340927434860462E-3</v>
      </c>
      <c r="AL1912" s="31">
        <f t="shared" si="1225"/>
        <v>1.0026225387561563E-3</v>
      </c>
      <c r="AM1912" s="31">
        <f t="shared" si="1226"/>
        <v>0.99999999999999989</v>
      </c>
      <c r="AN1912" s="31">
        <f>(Z1912*'Propiedades físicas'!$F$4)/1000</f>
        <v>1107.4334809228903</v>
      </c>
      <c r="AO1912" s="31">
        <f>(AA1912*'Propiedades físicas'!$F$6)/1000</f>
        <v>287.68768234369816</v>
      </c>
      <c r="AP1912" s="31">
        <f>(AB1912*'Propiedades físicas'!$F$9)/1000</f>
        <v>148.75430215194106</v>
      </c>
      <c r="AQ1912" s="31">
        <f>(AC1912*'Propiedades físicas'!$F$5)/1000</f>
        <v>107.84475630078836</v>
      </c>
      <c r="AR1912" s="31">
        <f>(AD1912*'Propiedades físicas'!$F$8)/1000</f>
        <v>16.365859107614181</v>
      </c>
      <c r="AS1912" s="31">
        <f>(AE1912*'Propiedades físicas'!$F$7)/1000</f>
        <v>1.0066711839267664</v>
      </c>
      <c r="AT1912" s="31">
        <f t="shared" si="1227"/>
        <v>1669.0927520108589</v>
      </c>
      <c r="AU1912" s="31">
        <f t="shared" si="1228"/>
        <v>0.66349427231572178</v>
      </c>
      <c r="AV1912" s="31">
        <f t="shared" si="1231"/>
        <v>0.17236171087382834</v>
      </c>
      <c r="AW1912" s="31">
        <f t="shared" si="1231"/>
        <v>8.9122849507750596E-2</v>
      </c>
      <c r="AX1912" s="31">
        <f t="shared" si="1231"/>
        <v>6.4612800080080107E-2</v>
      </c>
      <c r="AY1912" s="31">
        <f t="shared" si="1231"/>
        <v>9.805242451563714E-3</v>
      </c>
      <c r="AZ1912" s="31">
        <f t="shared" si="1232"/>
        <v>6.0312477105539371E-4</v>
      </c>
      <c r="BA1912" s="31">
        <f t="shared" si="1229"/>
        <v>0.99999999999999989</v>
      </c>
      <c r="BB1912" s="34">
        <f>AU1912*'Propiedades físicas'!$C$4+'Diseño reactor'!AV1912*'Propiedades físicas'!$C$5+'Diseño reactor'!AW1912*'Propiedades físicas'!$C$8+'Diseño reactor'!AX1912*'Propiedades físicas'!$C$9+'Diseño reactor'!AY1912*'Propiedades físicas'!$C$7+'Diseño reactor'!AZ1912*'Propiedades físicas'!$C$6</f>
        <v>875.42354746725323</v>
      </c>
      <c r="BC1912" s="45">
        <f>AU1912*'Propiedades físicas'!$L$4+'Diseño reactor'!AV1912*'Propiedades físicas'!$L$5+'Diseño reactor'!AW1912*'Propiedades físicas'!$L$8+AX1912*'Propiedades físicas'!$L$9+'Diseño reactor'!AY1912*'Propiedades físicas'!$L$7+'Diseño reactor'!AZ1912*'Propiedades físicas'!$L$6</f>
        <v>2.0999073702580344</v>
      </c>
      <c r="BD1912" s="29">
        <f t="shared" si="1208"/>
        <v>1.701292950456728</v>
      </c>
      <c r="BE1912" s="58">
        <f t="shared" si="1209"/>
        <v>41.515760111491353</v>
      </c>
      <c r="BF1912" s="30">
        <f>AU1912*'Propiedades físicas'!$I$4+'Diseño reactor'!AV1912*'Propiedades físicas'!$I$5+'Diseño reactor'!AW1912*'Propiedades físicas'!$I$8+'Diseño reactor'!AX1912*'Propiedades físicas'!$I$9+'Diseño reactor'!AY1912*'Propiedades físicas'!$I$7+'Diseño reactor'!AZ1912*'Propiedades físicas'!$I$6</f>
        <v>1.9952526412574875E-2</v>
      </c>
      <c r="BG1912" s="24">
        <f>AU1912*'Propiedades físicas'!$O$4+'Diseño reactor'!AV1912*'Propiedades físicas'!$O$5+'Diseño reactor'!AW1912*'Propiedades físicas'!$O$8+'Diseño reactor'!AX1912*'Propiedades físicas'!$O$9+'Diseño reactor'!AY1912*'Propiedades físicas'!$O$7+'Diseño reactor'!AZ1912*'Propiedades físicas'!$O$6</f>
        <v>0.15360019140142608</v>
      </c>
      <c r="BH1912" s="54">
        <f t="shared" si="1210"/>
        <v>41194.053564599657</v>
      </c>
      <c r="BI1912" s="34">
        <f t="shared" si="1230"/>
        <v>272.77607460484631</v>
      </c>
      <c r="BJ1912" s="27">
        <f t="shared" si="1211"/>
        <v>4796.0474098448985</v>
      </c>
      <c r="BK1912" s="34">
        <f t="shared" si="1212"/>
        <v>566.67215394037703</v>
      </c>
      <c r="BL1912" s="27">
        <f t="shared" si="1213"/>
        <v>105.60436982850268</v>
      </c>
      <c r="BM1912" s="34">
        <f t="shared" si="1214"/>
        <v>1.1054421768707483</v>
      </c>
      <c r="BN1912" s="45">
        <f t="shared" si="1215"/>
        <v>2038.7761809658173</v>
      </c>
      <c r="BO1912" s="45">
        <f t="shared" si="1216"/>
        <v>106.09044621835751</v>
      </c>
      <c r="BP1912" s="66">
        <f t="shared" si="1217"/>
        <v>6.6880377615176734</v>
      </c>
    </row>
    <row r="1913" spans="8:68">
      <c r="H1913" s="68">
        <v>1908</v>
      </c>
      <c r="I1913" s="31">
        <f>('Propiedades físicas'!$C$10*'Diseño reactor'!H1913)/1000</f>
        <v>1669.9679972924582</v>
      </c>
      <c r="J1913" s="31">
        <f t="shared" si="1195"/>
        <v>0.27305912492893214</v>
      </c>
      <c r="K1913" s="31">
        <f>(I1913*1000)/'Propiedades físicas'!$F$10</f>
        <v>10908.508595441677</v>
      </c>
      <c r="L1913" s="31">
        <f t="shared" si="1196"/>
        <v>1558.3583707773823</v>
      </c>
      <c r="M1913" s="31">
        <f t="shared" si="1197"/>
        <v>9350.150224664294</v>
      </c>
      <c r="N1913" s="31">
        <f t="shared" si="1198"/>
        <v>0.81674967021875389</v>
      </c>
      <c r="O1913" s="32">
        <f t="shared" si="1199"/>
        <v>4.9004980213125231</v>
      </c>
      <c r="P1913" s="33">
        <f t="shared" si="1200"/>
        <v>0.66044089019762664</v>
      </c>
      <c r="Q1913" s="31">
        <f t="shared" si="1201"/>
        <v>4.7085500582730955</v>
      </c>
      <c r="R1913" s="31">
        <f t="shared" si="1202"/>
        <v>0.12639455341954284</v>
      </c>
      <c r="S1913" s="31">
        <f t="shared" si="1203"/>
        <v>0.19194796303942729</v>
      </c>
      <c r="T1913" s="31">
        <f t="shared" si="1204"/>
        <v>2.4189270184868814E-2</v>
      </c>
      <c r="U1913" s="31">
        <f t="shared" si="1205"/>
        <v>5.7249564167156097E-3</v>
      </c>
      <c r="V1913" s="47">
        <f t="shared" si="1218"/>
        <v>6.5402884271997981E-4</v>
      </c>
      <c r="W1913" s="31">
        <f t="shared" si="1206"/>
        <v>0.19137905495482152</v>
      </c>
      <c r="X1913" s="34">
        <f>(S1913*H1913*'Propiedades físicas'!$F$5*60*24*365)/(1000000)</f>
        <v>56683.713069580663</v>
      </c>
      <c r="Y1913" s="34">
        <f>(U1913*H1913*'Propiedades físicas'!$F$7*60*24*365)/(1000000)</f>
        <v>528.71104694069493</v>
      </c>
      <c r="Z1913" s="31">
        <f t="shared" si="1219"/>
        <v>1260.1212184970716</v>
      </c>
      <c r="AA1913" s="31">
        <f t="shared" si="1220"/>
        <v>8983.9135111850665</v>
      </c>
      <c r="AB1913" s="31">
        <f t="shared" si="1220"/>
        <v>241.16080792448773</v>
      </c>
      <c r="AC1913" s="31">
        <f t="shared" si="1220"/>
        <v>366.23671347922726</v>
      </c>
      <c r="AD1913" s="31">
        <f t="shared" si="1220"/>
        <v>46.153127512729696</v>
      </c>
      <c r="AE1913" s="31">
        <f t="shared" si="1221"/>
        <v>10.923216843093384</v>
      </c>
      <c r="AF1913" s="31">
        <f t="shared" si="1222"/>
        <v>10908.508595441675</v>
      </c>
      <c r="AG1913" s="31">
        <f t="shared" si="1223"/>
        <v>0.11551727786359695</v>
      </c>
      <c r="AH1913" s="31">
        <f t="shared" si="1224"/>
        <v>0.82356936629624722</v>
      </c>
      <c r="AI1913" s="31">
        <f t="shared" si="1224"/>
        <v>2.2107587468488708E-2</v>
      </c>
      <c r="AJ1913" s="31">
        <f t="shared" si="1224"/>
        <v>3.3573490846609967E-2</v>
      </c>
      <c r="AK1913" s="31">
        <f t="shared" si="1224"/>
        <v>4.2309291970504242E-3</v>
      </c>
      <c r="AL1913" s="31">
        <f t="shared" si="1225"/>
        <v>1.0013483280068051E-3</v>
      </c>
      <c r="AM1913" s="31">
        <f t="shared" si="1226"/>
        <v>1.0000000000000002</v>
      </c>
      <c r="AN1913" s="31">
        <f>(Z1913*'Propiedades físicas'!$F$4)/1000</f>
        <v>1108.1253971219546</v>
      </c>
      <c r="AO1913" s="31">
        <f>(AA1913*'Propiedades físicas'!$F$6)/1000</f>
        <v>287.84458889836952</v>
      </c>
      <c r="AP1913" s="31">
        <f>(AB1913*'Propiedades físicas'!$F$9)/1000</f>
        <v>148.78416044901269</v>
      </c>
      <c r="AQ1913" s="31">
        <f>(AC1913*'Propiedades físicas'!$F$5)/1000</f>
        <v>107.84572501822805</v>
      </c>
      <c r="AR1913" s="31">
        <f>(AD1913*'Propiedades físicas'!$F$8)/1000</f>
        <v>16.362206765812925</v>
      </c>
      <c r="AS1913" s="31">
        <f>(AE1913*'Propiedades físicas'!$F$7)/1000</f>
        <v>1.0059190390804698</v>
      </c>
      <c r="AT1913" s="31">
        <f t="shared" si="1227"/>
        <v>1669.9679972924582</v>
      </c>
      <c r="AU1913" s="31">
        <f t="shared" si="1228"/>
        <v>0.66356085800361042</v>
      </c>
      <c r="AV1913" s="31">
        <f t="shared" si="1231"/>
        <v>0.17236533236867763</v>
      </c>
      <c r="AW1913" s="31">
        <f t="shared" si="1231"/>
        <v>8.9094018981344836E-2</v>
      </c>
      <c r="AX1913" s="31">
        <f t="shared" si="1231"/>
        <v>6.4579516010534202E-2</v>
      </c>
      <c r="AY1913" s="31">
        <f t="shared" si="1231"/>
        <v>9.7979163626735321E-3</v>
      </c>
      <c r="AZ1913" s="31">
        <f t="shared" si="1232"/>
        <v>6.0235827315935396E-4</v>
      </c>
      <c r="BA1913" s="31">
        <f t="shared" si="1229"/>
        <v>1.0000000000000002</v>
      </c>
      <c r="BB1913" s="34">
        <f>AU1913*'Propiedades físicas'!$C$4+'Diseño reactor'!AV1913*'Propiedades físicas'!$C$5+'Diseño reactor'!AW1913*'Propiedades físicas'!$C$8+'Diseño reactor'!AX1913*'Propiedades físicas'!$C$9+'Diseño reactor'!AY1913*'Propiedades físicas'!$C$7+'Diseño reactor'!AZ1913*'Propiedades físicas'!$C$6</f>
        <v>875.42330005614645</v>
      </c>
      <c r="BC1913" s="45">
        <f>AU1913*'Propiedades físicas'!$L$4+'Diseño reactor'!AV1913*'Propiedades físicas'!$L$5+'Diseño reactor'!AW1913*'Propiedades físicas'!$L$8+AX1913*'Propiedades físicas'!$L$9+'Diseño reactor'!AY1913*'Propiedades físicas'!$L$7+'Diseño reactor'!AZ1913*'Propiedades físicas'!$L$6</f>
        <v>2.099955483808611</v>
      </c>
      <c r="BD1913" s="29">
        <f t="shared" si="1208"/>
        <v>1.7005334507099528</v>
      </c>
      <c r="BE1913" s="58">
        <f t="shared" si="1209"/>
        <v>41.514937997210865</v>
      </c>
      <c r="BF1913" s="30">
        <f>AU1913*'Propiedades físicas'!$I$4+'Diseño reactor'!AV1913*'Propiedades físicas'!$I$5+'Diseño reactor'!AW1913*'Propiedades físicas'!$I$8+'Diseño reactor'!AX1913*'Propiedades físicas'!$I$9+'Diseño reactor'!AY1913*'Propiedades físicas'!$I$7+'Diseño reactor'!AZ1913*'Propiedades físicas'!$I$6</f>
        <v>1.9952637333952101E-2</v>
      </c>
      <c r="BG1913" s="24">
        <f>AU1913*'Propiedades físicas'!$O$4+'Diseño reactor'!AV1913*'Propiedades físicas'!$O$5+'Diseño reactor'!AW1913*'Propiedades físicas'!$O$8+'Diseño reactor'!AX1913*'Propiedades físicas'!$O$9+'Diseño reactor'!AY1913*'Propiedades físicas'!$O$7+'Diseño reactor'!AZ1913*'Propiedades físicas'!$O$6</f>
        <v>0.15360249490878611</v>
      </c>
      <c r="BH1913" s="54">
        <f t="shared" si="1210"/>
        <v>41193.812915074806</v>
      </c>
      <c r="BI1913" s="34">
        <f t="shared" si="1230"/>
        <v>272.77975016459493</v>
      </c>
      <c r="BJ1913" s="27">
        <f t="shared" si="1211"/>
        <v>4796.0502727891153</v>
      </c>
      <c r="BK1913" s="34">
        <f t="shared" si="1212"/>
        <v>566.68099046797863</v>
      </c>
      <c r="BL1913" s="27">
        <f t="shared" si="1213"/>
        <v>105.6046767138569</v>
      </c>
      <c r="BM1913" s="34">
        <f t="shared" si="1214"/>
        <v>1.1054421768707483</v>
      </c>
      <c r="BN1913" s="45">
        <f t="shared" si="1215"/>
        <v>2039.9664447146345</v>
      </c>
      <c r="BO1913" s="45">
        <f t="shared" si="1216"/>
        <v>106.10041996478974</v>
      </c>
      <c r="BP1913" s="66">
        <f t="shared" si="1217"/>
        <v>6.688035871352815</v>
      </c>
    </row>
    <row r="1914" spans="8:68">
      <c r="H1914" s="68">
        <v>1909</v>
      </c>
      <c r="I1914" s="31">
        <f>('Propiedades físicas'!$C$10*'Diseño reactor'!H1914)/1000</f>
        <v>1670.8432425740582</v>
      </c>
      <c r="J1914" s="31">
        <f t="shared" si="1195"/>
        <v>0.27291608714740834</v>
      </c>
      <c r="K1914" s="31">
        <f>(I1914*1000)/'Propiedades físicas'!$F$10</f>
        <v>10914.225843133208</v>
      </c>
      <c r="L1914" s="31">
        <f t="shared" si="1196"/>
        <v>1559.1751204476011</v>
      </c>
      <c r="M1914" s="31">
        <f t="shared" si="1197"/>
        <v>9355.0507226856062</v>
      </c>
      <c r="N1914" s="31">
        <f t="shared" si="1198"/>
        <v>0.81674967021875389</v>
      </c>
      <c r="O1914" s="32">
        <f t="shared" si="1199"/>
        <v>4.9004980213125231</v>
      </c>
      <c r="P1914" s="33">
        <f t="shared" si="1200"/>
        <v>0.66050710665957713</v>
      </c>
      <c r="Q1914" s="31">
        <f t="shared" si="1201"/>
        <v>4.7086488868937604</v>
      </c>
      <c r="R1914" s="31">
        <f t="shared" si="1202"/>
        <v>0.12635367647703682</v>
      </c>
      <c r="S1914" s="31">
        <f t="shared" si="1203"/>
        <v>0.191849134418763</v>
      </c>
      <c r="T1914" s="31">
        <f t="shared" si="1204"/>
        <v>2.4171203304693765E-2</v>
      </c>
      <c r="U1914" s="31">
        <f t="shared" si="1205"/>
        <v>5.7176837774462128E-3</v>
      </c>
      <c r="V1914" s="47">
        <f t="shared" si="1218"/>
        <v>6.5409441630365889E-4</v>
      </c>
      <c r="W1914" s="31">
        <f t="shared" si="1206"/>
        <v>0.1912979818128725</v>
      </c>
      <c r="X1914" s="34">
        <f>(S1914*H1914*'Propiedades físicas'!$F$5*60*24*365)/(1000000)</f>
        <v>56684.221365062418</v>
      </c>
      <c r="Y1914" s="34">
        <f>(U1914*H1914*'Propiedades físicas'!$F$7*60*24*365)/(1000000)</f>
        <v>528.31615453347047</v>
      </c>
      <c r="Z1914" s="31">
        <f t="shared" si="1219"/>
        <v>1260.9080666131326</v>
      </c>
      <c r="AA1914" s="31">
        <f t="shared" si="1220"/>
        <v>8988.8107250801877</v>
      </c>
      <c r="AB1914" s="31">
        <f t="shared" si="1220"/>
        <v>241.20916839466329</v>
      </c>
      <c r="AC1914" s="31">
        <f t="shared" si="1220"/>
        <v>366.23999760541858</v>
      </c>
      <c r="AD1914" s="31">
        <f t="shared" si="1220"/>
        <v>46.142827108660398</v>
      </c>
      <c r="AE1914" s="31">
        <f t="shared" si="1221"/>
        <v>10.91505833114482</v>
      </c>
      <c r="AF1914" s="31">
        <f t="shared" si="1222"/>
        <v>10914.225843133208</v>
      </c>
      <c r="AG1914" s="31">
        <f t="shared" si="1223"/>
        <v>0.1155288597410182</v>
      </c>
      <c r="AH1914" s="31">
        <f t="shared" si="1224"/>
        <v>0.82358665234470896</v>
      </c>
      <c r="AI1914" s="31">
        <f t="shared" si="1224"/>
        <v>2.2100437709599199E-2</v>
      </c>
      <c r="AJ1914" s="31">
        <f t="shared" si="1224"/>
        <v>3.3556204798148102E-2</v>
      </c>
      <c r="AK1914" s="31">
        <f t="shared" si="1224"/>
        <v>4.2277691310274295E-3</v>
      </c>
      <c r="AL1914" s="31">
        <f t="shared" si="1225"/>
        <v>1.000076275498013E-3</v>
      </c>
      <c r="AM1914" s="31">
        <f t="shared" si="1226"/>
        <v>1</v>
      </c>
      <c r="AN1914" s="31">
        <f>(Z1914*'Propiedades físicas'!$F$4)/1000</f>
        <v>1108.8173356182565</v>
      </c>
      <c r="AO1914" s="31">
        <f>(AA1914*'Propiedades físicas'!$F$6)/1000</f>
        <v>288.00149563156918</v>
      </c>
      <c r="AP1914" s="31">
        <f>(AB1914*'Propiedades físicas'!$F$9)/1000</f>
        <v>148.81399644108751</v>
      </c>
      <c r="AQ1914" s="31">
        <f>(AC1914*'Propiedades físicas'!$F$5)/1000</f>
        <v>107.84669209486761</v>
      </c>
      <c r="AR1914" s="31">
        <f>(AD1914*'Propiedades físicas'!$F$8)/1000</f>
        <v>16.358555066562278</v>
      </c>
      <c r="AS1914" s="31">
        <f>(AE1914*'Propiedades físicas'!$F$7)/1000</f>
        <v>1.0051677217151265</v>
      </c>
      <c r="AT1914" s="31">
        <f t="shared" si="1227"/>
        <v>1670.8432425740584</v>
      </c>
      <c r="AU1914" s="31">
        <f t="shared" si="1228"/>
        <v>0.66362738727664294</v>
      </c>
      <c r="AV1914" s="31">
        <f t="shared" si="1231"/>
        <v>0.1723689501762484</v>
      </c>
      <c r="AW1914" s="31">
        <f t="shared" si="1231"/>
        <v>8.9065205310241119E-2</v>
      </c>
      <c r="AX1914" s="31">
        <f t="shared" si="1231"/>
        <v>6.4546265829654823E-2</v>
      </c>
      <c r="AY1914" s="31">
        <f t="shared" si="1231"/>
        <v>9.7905983336657645E-3</v>
      </c>
      <c r="AZ1914" s="31">
        <f t="shared" si="1232"/>
        <v>6.0159307354685815E-4</v>
      </c>
      <c r="BA1914" s="31">
        <f t="shared" si="1229"/>
        <v>1</v>
      </c>
      <c r="BB1914" s="34">
        <f>AU1914*'Propiedades físicas'!$C$4+'Diseño reactor'!AV1914*'Propiedades físicas'!$C$5+'Diseño reactor'!AW1914*'Propiedades físicas'!$C$8+'Diseño reactor'!AX1914*'Propiedades físicas'!$C$9+'Diseño reactor'!AY1914*'Propiedades físicas'!$C$7+'Diseño reactor'!AZ1914*'Propiedades físicas'!$C$6</f>
        <v>875.4230530416296</v>
      </c>
      <c r="BC1914" s="45">
        <f>AU1914*'Propiedades físicas'!$L$4+'Diseño reactor'!AV1914*'Propiedades físicas'!$L$5+'Diseño reactor'!AW1914*'Propiedades físicas'!$L$8+AX1914*'Propiedades físicas'!$L$9+'Diseño reactor'!AY1914*'Propiedades físicas'!$L$7+'Diseño reactor'!AZ1914*'Propiedades físicas'!$L$6</f>
        <v>2.1000035547959417</v>
      </c>
      <c r="BD1914" s="29">
        <f t="shared" si="1208"/>
        <v>1.699774629895014</v>
      </c>
      <c r="BE1914" s="58">
        <f t="shared" si="1209"/>
        <v>41.514116629899064</v>
      </c>
      <c r="BF1914" s="30">
        <f>AU1914*'Propiedades físicas'!$I$4+'Diseño reactor'!AV1914*'Propiedades físicas'!$I$5+'Diseño reactor'!AW1914*'Propiedades físicas'!$I$8+'Diseño reactor'!AX1914*'Propiedades físicas'!$I$9+'Diseño reactor'!AY1914*'Propiedades físicas'!$I$7+'Diseño reactor'!AZ1914*'Propiedades físicas'!$I$6</f>
        <v>1.9952748068180835E-2</v>
      </c>
      <c r="BG1914" s="24">
        <f>AU1914*'Propiedades físicas'!$O$4+'Diseño reactor'!AV1914*'Propiedades físicas'!$O$5+'Diseño reactor'!AW1914*'Propiedades físicas'!$O$8+'Diseño reactor'!AX1914*'Propiedades físicas'!$O$9+'Diseño reactor'!AY1914*'Propiedades físicas'!$O$7+'Diseño reactor'!AZ1914*'Propiedades físicas'!$O$6</f>
        <v>0.15360479648822881</v>
      </c>
      <c r="BH1914" s="54">
        <f t="shared" si="1210"/>
        <v>41193.572673265975</v>
      </c>
      <c r="BI1914" s="34">
        <f t="shared" si="1230"/>
        <v>272.78342101991979</v>
      </c>
      <c r="BJ1914" s="27">
        <f t="shared" si="1211"/>
        <v>4796.0531394109103</v>
      </c>
      <c r="BK1914" s="34">
        <f t="shared" si="1212"/>
        <v>566.68982032764893</v>
      </c>
      <c r="BL1914" s="27">
        <f t="shared" si="1213"/>
        <v>105.60498335986102</v>
      </c>
      <c r="BM1914" s="34">
        <f t="shared" si="1214"/>
        <v>1.1054421768707483</v>
      </c>
      <c r="BN1914" s="45">
        <f t="shared" si="1215"/>
        <v>2041.1567358170091</v>
      </c>
      <c r="BO1914" s="45">
        <f t="shared" si="1216"/>
        <v>106.11038526237397</v>
      </c>
      <c r="BP1914" s="66">
        <f t="shared" si="1217"/>
        <v>6.6880339842178156</v>
      </c>
    </row>
    <row r="1915" spans="8:68">
      <c r="H1915" s="68">
        <v>1910</v>
      </c>
      <c r="I1915" s="31">
        <f>('Propiedades físicas'!$C$10*'Diseño reactor'!H1915)/1000</f>
        <v>1671.7184878556579</v>
      </c>
      <c r="J1915" s="31">
        <f t="shared" si="1195"/>
        <v>0.27277319914366627</v>
      </c>
      <c r="K1915" s="31">
        <f>(I1915*1000)/'Propiedades físicas'!$F$10</f>
        <v>10919.94309082474</v>
      </c>
      <c r="L1915" s="31">
        <f t="shared" si="1196"/>
        <v>1559.9918701178199</v>
      </c>
      <c r="M1915" s="31">
        <f t="shared" si="1197"/>
        <v>9359.9512207069183</v>
      </c>
      <c r="N1915" s="31">
        <f t="shared" si="1198"/>
        <v>0.81674967021875389</v>
      </c>
      <c r="O1915" s="32">
        <f t="shared" si="1199"/>
        <v>4.9004980213125231</v>
      </c>
      <c r="P1915" s="33">
        <f t="shared" si="1200"/>
        <v>0.66057326704325514</v>
      </c>
      <c r="Q1915" s="31">
        <f t="shared" si="1201"/>
        <v>4.7087476149400844</v>
      </c>
      <c r="R1915" s="31">
        <f t="shared" si="1202"/>
        <v>0.12631282342981839</v>
      </c>
      <c r="S1915" s="31">
        <f t="shared" si="1203"/>
        <v>0.19175040637243806</v>
      </c>
      <c r="T1915" s="31">
        <f t="shared" si="1204"/>
        <v>2.4153156294421663E-2</v>
      </c>
      <c r="U1915" s="31">
        <f t="shared" si="1205"/>
        <v>5.710423451258783E-3</v>
      </c>
      <c r="V1915" s="47">
        <f t="shared" si="1218"/>
        <v>6.5415993435351488E-4</v>
      </c>
      <c r="W1915" s="31">
        <f t="shared" si="1206"/>
        <v>0.19121697733121748</v>
      </c>
      <c r="X1915" s="34">
        <f>(S1915*H1915*'Propiedades físicas'!$F$5*60*24*365)/(1000000)</f>
        <v>56684.728799964694</v>
      </c>
      <c r="Y1915" s="34">
        <f>(U1915*H1915*'Propiedades físicas'!$F$7*60*24*365)/(1000000)</f>
        <v>527.92169642778197</v>
      </c>
      <c r="Z1915" s="31">
        <f t="shared" si="1219"/>
        <v>1261.6949400526173</v>
      </c>
      <c r="AA1915" s="31">
        <f t="shared" si="1220"/>
        <v>8993.7079445355612</v>
      </c>
      <c r="AB1915" s="31">
        <f t="shared" si="1220"/>
        <v>241.25749275095313</v>
      </c>
      <c r="AC1915" s="31">
        <f t="shared" si="1220"/>
        <v>366.24327617135668</v>
      </c>
      <c r="AD1915" s="31">
        <f t="shared" si="1220"/>
        <v>46.132528522345375</v>
      </c>
      <c r="AE1915" s="31">
        <f t="shared" si="1221"/>
        <v>10.906908791904275</v>
      </c>
      <c r="AF1915" s="31">
        <f t="shared" si="1222"/>
        <v>10919.94309082474</v>
      </c>
      <c r="AG1915" s="31">
        <f t="shared" si="1223"/>
        <v>0.11554043180982608</v>
      </c>
      <c r="AH1915" s="31">
        <f t="shared" si="1224"/>
        <v>0.8236039208017798</v>
      </c>
      <c r="AI1915" s="31">
        <f t="shared" si="1224"/>
        <v>2.2093292130218593E-2</v>
      </c>
      <c r="AJ1915" s="31">
        <f t="shared" si="1224"/>
        <v>3.3538936341077193E-2</v>
      </c>
      <c r="AK1915" s="31">
        <f t="shared" si="1224"/>
        <v>4.2246125404359746E-3</v>
      </c>
      <c r="AL1915" s="31">
        <f t="shared" si="1225"/>
        <v>9.9880637666221756E-4</v>
      </c>
      <c r="AM1915" s="31">
        <f t="shared" si="1226"/>
        <v>0.99999999999999978</v>
      </c>
      <c r="AN1915" s="31">
        <f>(Z1915*'Propiedades físicas'!$F$4)/1000</f>
        <v>1109.5092963834704</v>
      </c>
      <c r="AO1915" s="31">
        <f>(AA1915*'Propiedades físicas'!$F$6)/1000</f>
        <v>288.15840254291936</v>
      </c>
      <c r="AP1915" s="31">
        <f>(AB1915*'Propiedades físicas'!$F$9)/1000</f>
        <v>148.84381015270051</v>
      </c>
      <c r="AQ1915" s="31">
        <f>(AC1915*'Propiedades físicas'!$F$5)/1000</f>
        <v>107.8476575341794</v>
      </c>
      <c r="AR1915" s="31">
        <f>(AD1915*'Propiedades físicas'!$F$8)/1000</f>
        <v>16.354904011741876</v>
      </c>
      <c r="AS1915" s="31">
        <f>(AE1915*'Propiedades físicas'!$F$7)/1000</f>
        <v>1.0044172306464647</v>
      </c>
      <c r="AT1915" s="31">
        <f t="shared" si="1227"/>
        <v>1671.7184878556579</v>
      </c>
      <c r="AU1915" s="31">
        <f t="shared" si="1228"/>
        <v>0.66369386020648558</v>
      </c>
      <c r="AV1915" s="31">
        <f t="shared" si="1231"/>
        <v>0.17237256430210635</v>
      </c>
      <c r="AW1915" s="31">
        <f t="shared" si="1231"/>
        <v>8.903640848264173E-2</v>
      </c>
      <c r="AX1915" s="31">
        <f t="shared" si="1231"/>
        <v>6.4513049486290872E-2</v>
      </c>
      <c r="AY1915" s="31">
        <f t="shared" si="1231"/>
        <v>9.783288353005291E-3</v>
      </c>
      <c r="AZ1915" s="31">
        <f t="shared" si="1232"/>
        <v>6.0082916947030236E-4</v>
      </c>
      <c r="BA1915" s="31">
        <f t="shared" si="1229"/>
        <v>1</v>
      </c>
      <c r="BB1915" s="34">
        <f>AU1915*'Propiedades físicas'!$C$4+'Diseño reactor'!AV1915*'Propiedades físicas'!$C$5+'Diseño reactor'!AW1915*'Propiedades físicas'!$C$8+'Diseño reactor'!AX1915*'Propiedades físicas'!$C$9+'Diseño reactor'!AY1915*'Propiedades físicas'!$C$7+'Diseño reactor'!AZ1915*'Propiedades físicas'!$C$6</f>
        <v>875.42280642290939</v>
      </c>
      <c r="BC1915" s="45">
        <f>AU1915*'Propiedades físicas'!$L$4+'Diseño reactor'!AV1915*'Propiedades físicas'!$L$5+'Diseño reactor'!AW1915*'Propiedades físicas'!$L$8+AX1915*'Propiedades físicas'!$L$9+'Diseño reactor'!AY1915*'Propiedades físicas'!$L$7+'Diseño reactor'!AZ1915*'Propiedades físicas'!$L$6</f>
        <v>2.1000515832760223</v>
      </c>
      <c r="BD1915" s="29">
        <f t="shared" si="1208"/>
        <v>1.6990164871009048</v>
      </c>
      <c r="BE1915" s="58">
        <f t="shared" si="1209"/>
        <v>41.513296008534709</v>
      </c>
      <c r="BF1915" s="30">
        <f>AU1915*'Propiedades físicas'!$I$4+'Diseño reactor'!AV1915*'Propiedades físicas'!$I$5+'Diseño reactor'!AW1915*'Propiedades físicas'!$I$8+'Diseño reactor'!AX1915*'Propiedades físicas'!$I$9+'Diseño reactor'!AY1915*'Propiedades físicas'!$I$7+'Diseño reactor'!AZ1915*'Propiedades físicas'!$I$6</f>
        <v>1.9952858615632903E-2</v>
      </c>
      <c r="BG1915" s="24">
        <f>AU1915*'Propiedades físicas'!$O$4+'Diseño reactor'!AV1915*'Propiedades físicas'!$O$5+'Diseño reactor'!AW1915*'Propiedades físicas'!$O$8+'Diseño reactor'!AX1915*'Propiedades físicas'!$O$9+'Diseño reactor'!AY1915*'Propiedades físicas'!$O$7+'Diseño reactor'!AZ1915*'Propiedades físicas'!$O$6</f>
        <v>0.1536070961421129</v>
      </c>
      <c r="BH1915" s="54">
        <f t="shared" si="1210"/>
        <v>41193.332838354647</v>
      </c>
      <c r="BI1915" s="34">
        <f t="shared" si="1230"/>
        <v>272.78708717907102</v>
      </c>
      <c r="BJ1915" s="27">
        <f t="shared" si="1211"/>
        <v>4796.056009696782</v>
      </c>
      <c r="BK1915" s="34">
        <f t="shared" si="1212"/>
        <v>566.69864352650143</v>
      </c>
      <c r="BL1915" s="27">
        <f t="shared" si="1213"/>
        <v>105.60528976677995</v>
      </c>
      <c r="BM1915" s="34">
        <f t="shared" si="1214"/>
        <v>1.1054421768707483</v>
      </c>
      <c r="BN1915" s="45">
        <f t="shared" si="1215"/>
        <v>2042.3470542370724</v>
      </c>
      <c r="BO1915" s="45">
        <f t="shared" si="1216"/>
        <v>106.12034212184088</v>
      </c>
      <c r="BP1915" s="66">
        <f t="shared" si="1217"/>
        <v>6.6880321001066116</v>
      </c>
    </row>
    <row r="1916" spans="8:68">
      <c r="H1916" s="68">
        <v>1911</v>
      </c>
      <c r="I1916" s="31">
        <f>('Propiedades físicas'!$C$10*'Diseño reactor'!H1916)/1000</f>
        <v>1672.5937331372579</v>
      </c>
      <c r="J1916" s="31">
        <f t="shared" si="1195"/>
        <v>0.27263046068257585</v>
      </c>
      <c r="K1916" s="31">
        <f>(I1916*1000)/'Propiedades físicas'!$F$10</f>
        <v>10925.660338516271</v>
      </c>
      <c r="L1916" s="31">
        <f t="shared" si="1196"/>
        <v>1560.8086197880386</v>
      </c>
      <c r="M1916" s="31">
        <f t="shared" si="1197"/>
        <v>9364.8517187282323</v>
      </c>
      <c r="N1916" s="31">
        <f t="shared" si="1198"/>
        <v>0.81674967021875389</v>
      </c>
      <c r="O1916" s="32">
        <f t="shared" si="1199"/>
        <v>4.9004980213125231</v>
      </c>
      <c r="P1916" s="33">
        <f t="shared" si="1200"/>
        <v>0.66063937141986884</v>
      </c>
      <c r="Q1916" s="31">
        <f t="shared" si="1201"/>
        <v>4.7088462425638014</v>
      </c>
      <c r="R1916" s="31">
        <f t="shared" si="1202"/>
        <v>0.12627199426115573</v>
      </c>
      <c r="S1916" s="31">
        <f t="shared" si="1203"/>
        <v>0.19165177874872008</v>
      </c>
      <c r="T1916" s="31">
        <f t="shared" si="1204"/>
        <v>2.4135129125623603E-2</v>
      </c>
      <c r="U1916" s="31">
        <f t="shared" si="1205"/>
        <v>5.7031754121057198E-3</v>
      </c>
      <c r="V1916" s="47">
        <f t="shared" si="1218"/>
        <v>6.542253969400644E-4</v>
      </c>
      <c r="W1916" s="31">
        <f t="shared" si="1206"/>
        <v>0.19113604142267152</v>
      </c>
      <c r="X1916" s="34">
        <f>(S1916*H1916*'Propiedades físicas'!$F$5*60*24*365)/(1000000)</f>
        <v>56685.23537610803</v>
      </c>
      <c r="Y1916" s="34">
        <f>(U1916*H1916*'Propiedades físicas'!$F$7*60*24*365)/(1000000)</f>
        <v>527.52767200225128</v>
      </c>
      <c r="Z1916" s="31">
        <f t="shared" si="1219"/>
        <v>1262.4818387833693</v>
      </c>
      <c r="AA1916" s="31">
        <f t="shared" si="1220"/>
        <v>8998.6051695394235</v>
      </c>
      <c r="AB1916" s="31">
        <f t="shared" si="1220"/>
        <v>241.3057810330686</v>
      </c>
      <c r="AC1916" s="31">
        <f t="shared" si="1220"/>
        <v>366.24654918880407</v>
      </c>
      <c r="AD1916" s="31">
        <f t="shared" si="1220"/>
        <v>46.122231759066707</v>
      </c>
      <c r="AE1916" s="31">
        <f t="shared" si="1221"/>
        <v>10.89876821253403</v>
      </c>
      <c r="AF1916" s="31">
        <f t="shared" si="1222"/>
        <v>10925.660338516265</v>
      </c>
      <c r="AG1916" s="31">
        <f t="shared" si="1223"/>
        <v>0.11555199408247555</v>
      </c>
      <c r="AH1916" s="31">
        <f t="shared" si="1224"/>
        <v>0.82362117169399929</v>
      </c>
      <c r="AI1916" s="31">
        <f t="shared" si="1224"/>
        <v>2.2086150727420342E-2</v>
      </c>
      <c r="AJ1916" s="31">
        <f t="shared" si="1224"/>
        <v>3.3521685448857856E-2</v>
      </c>
      <c r="AK1916" s="31">
        <f t="shared" si="1224"/>
        <v>4.2214594203035813E-3</v>
      </c>
      <c r="AL1916" s="31">
        <f t="shared" si="1225"/>
        <v>9.9753862694345057E-4</v>
      </c>
      <c r="AM1916" s="31">
        <f t="shared" si="1226"/>
        <v>1</v>
      </c>
      <c r="AN1916" s="31">
        <f>(Z1916*'Propiedades físicas'!$F$4)/1000</f>
        <v>1110.2012793893193</v>
      </c>
      <c r="AO1916" s="31">
        <f>(AA1916*'Propiedades físicas'!$F$6)/1000</f>
        <v>288.31530963204312</v>
      </c>
      <c r="AP1916" s="31">
        <f>(AB1916*'Propiedades físicas'!$F$9)/1000</f>
        <v>148.87360160835166</v>
      </c>
      <c r="AQ1916" s="31">
        <f>(AC1916*'Propiedades físicas'!$F$5)/1000</f>
        <v>107.84862133962714</v>
      </c>
      <c r="AR1916" s="31">
        <f>(AD1916*'Propiedades físicas'!$F$8)/1000</f>
        <v>16.351253603224322</v>
      </c>
      <c r="AS1916" s="31">
        <f>(AE1916*'Propiedades físicas'!$F$7)/1000</f>
        <v>1.0036675646922588</v>
      </c>
      <c r="AT1916" s="31">
        <f t="shared" si="1227"/>
        <v>1672.5937331372579</v>
      </c>
      <c r="AU1916" s="31">
        <f t="shared" si="1228"/>
        <v>0.66376027686468253</v>
      </c>
      <c r="AV1916" s="31">
        <f t="shared" si="1231"/>
        <v>0.17237617475180575</v>
      </c>
      <c r="AW1916" s="31">
        <f t="shared" si="1231"/>
        <v>8.9007628486752588E-2</v>
      </c>
      <c r="AX1916" s="31">
        <f t="shared" si="1231"/>
        <v>6.4479866929393045E-2</v>
      </c>
      <c r="AY1916" s="31">
        <f t="shared" si="1231"/>
        <v>9.7759864091769202E-3</v>
      </c>
      <c r="AZ1916" s="31">
        <f t="shared" si="1232"/>
        <v>6.0006655818905608E-4</v>
      </c>
      <c r="BA1916" s="31">
        <f t="shared" si="1229"/>
        <v>0.99999999999999978</v>
      </c>
      <c r="BB1916" s="34">
        <f>AU1916*'Propiedades físicas'!$C$4+'Diseño reactor'!AV1916*'Propiedades físicas'!$C$5+'Diseño reactor'!AW1916*'Propiedades físicas'!$C$8+'Diseño reactor'!AX1916*'Propiedades físicas'!$C$9+'Diseño reactor'!AY1916*'Propiedades físicas'!$C$7+'Diseño reactor'!AZ1916*'Propiedades físicas'!$C$6</f>
        <v>875.4225601991933</v>
      </c>
      <c r="BC1916" s="45">
        <f>AU1916*'Propiedades físicas'!$L$4+'Diseño reactor'!AV1916*'Propiedades físicas'!$L$5+'Diseño reactor'!AW1916*'Propiedades físicas'!$L$8+AX1916*'Propiedades físicas'!$L$9+'Diseño reactor'!AY1916*'Propiedades físicas'!$L$7+'Diseño reactor'!AZ1916*'Propiedades físicas'!$L$6</f>
        <v>2.1000995693047502</v>
      </c>
      <c r="BD1916" s="29">
        <f t="shared" si="1208"/>
        <v>1.69825902141825</v>
      </c>
      <c r="BE1916" s="58">
        <f t="shared" si="1209"/>
        <v>41.512476132098428</v>
      </c>
      <c r="BF1916" s="30">
        <f>AU1916*'Propiedades físicas'!$I$4+'Diseño reactor'!AV1916*'Propiedades físicas'!$I$5+'Diseño reactor'!AW1916*'Propiedades físicas'!$I$8+'Diseño reactor'!AX1916*'Propiedades físicas'!$I$9+'Diseño reactor'!AY1916*'Propiedades físicas'!$I$7+'Diseño reactor'!AZ1916*'Propiedades físicas'!$I$6</f>
        <v>1.995296897667919E-2</v>
      </c>
      <c r="BG1916" s="24">
        <f>AU1916*'Propiedades físicas'!$O$4+'Diseño reactor'!AV1916*'Propiedades físicas'!$O$5+'Diseño reactor'!AW1916*'Propiedades físicas'!$O$8+'Diseño reactor'!AX1916*'Propiedades físicas'!$O$9+'Diseño reactor'!AY1916*'Propiedades físicas'!$O$7+'Diseño reactor'!AZ1916*'Propiedades físicas'!$O$6</f>
        <v>0.15360939387279354</v>
      </c>
      <c r="BH1916" s="54">
        <f t="shared" si="1210"/>
        <v>41193.093409524336</v>
      </c>
      <c r="BI1916" s="34">
        <f t="shared" si="1230"/>
        <v>272.79074865027957</v>
      </c>
      <c r="BJ1916" s="27">
        <f t="shared" si="1211"/>
        <v>4796.0588836332599</v>
      </c>
      <c r="BK1916" s="34">
        <f t="shared" si="1212"/>
        <v>566.70746007163996</v>
      </c>
      <c r="BL1916" s="27">
        <f t="shared" si="1213"/>
        <v>105.60559593487831</v>
      </c>
      <c r="BM1916" s="34">
        <f t="shared" si="1214"/>
        <v>1.1054421768707483</v>
      </c>
      <c r="BN1916" s="45">
        <f t="shared" si="1215"/>
        <v>2043.5373999390133</v>
      </c>
      <c r="BO1916" s="45">
        <f t="shared" si="1216"/>
        <v>106.13029055390294</v>
      </c>
      <c r="BP1916" s="66">
        <f t="shared" si="1217"/>
        <v>6.6880302190131502</v>
      </c>
    </row>
    <row r="1917" spans="8:68">
      <c r="H1917" s="68">
        <v>1912</v>
      </c>
      <c r="I1917" s="31">
        <f>('Propiedades físicas'!$C$10*'Diseño reactor'!H1917)/1000</f>
        <v>1673.4689784188577</v>
      </c>
      <c r="J1917" s="31">
        <f t="shared" si="1195"/>
        <v>0.27248787152949921</v>
      </c>
      <c r="K1917" s="31">
        <f>(I1917*1000)/'Propiedades físicas'!$F$10</f>
        <v>10931.377586207802</v>
      </c>
      <c r="L1917" s="31">
        <f t="shared" si="1196"/>
        <v>1561.6253694582574</v>
      </c>
      <c r="M1917" s="31">
        <f t="shared" si="1197"/>
        <v>9369.7522167495445</v>
      </c>
      <c r="N1917" s="31">
        <f t="shared" si="1198"/>
        <v>0.81674967021875389</v>
      </c>
      <c r="O1917" s="32">
        <f t="shared" si="1199"/>
        <v>4.9004980213125231</v>
      </c>
      <c r="P1917" s="33">
        <f t="shared" si="1200"/>
        <v>0.66070541986050624</v>
      </c>
      <c r="Q1917" s="31">
        <f t="shared" si="1201"/>
        <v>4.7089447699163438</v>
      </c>
      <c r="R1917" s="31">
        <f t="shared" si="1202"/>
        <v>0.12623118895432234</v>
      </c>
      <c r="S1917" s="31">
        <f t="shared" si="1203"/>
        <v>0.19155325139617857</v>
      </c>
      <c r="T1917" s="31">
        <f t="shared" si="1204"/>
        <v>2.4117121769919821E-2</v>
      </c>
      <c r="U1917" s="31">
        <f t="shared" si="1205"/>
        <v>5.6959396340055196E-3</v>
      </c>
      <c r="V1917" s="47">
        <f t="shared" si="1218"/>
        <v>6.5429080413370523E-4</v>
      </c>
      <c r="W1917" s="31">
        <f t="shared" si="1206"/>
        <v>0.1910551740001972</v>
      </c>
      <c r="X1917" s="34">
        <f>(S1917*H1917*'Propiedades físicas'!$F$5*60*24*365)/(1000000)</f>
        <v>56685.741095308316</v>
      </c>
      <c r="Y1917" s="34">
        <f>(U1917*H1917*'Propiedades físicas'!$F$7*60*24*365)/(1000000)</f>
        <v>527.13408063657482</v>
      </c>
      <c r="Z1917" s="31">
        <f t="shared" si="1219"/>
        <v>1263.268762773288</v>
      </c>
      <c r="AA1917" s="31">
        <f t="shared" si="1220"/>
        <v>9003.5024000800495</v>
      </c>
      <c r="AB1917" s="31">
        <f t="shared" si="1220"/>
        <v>241.35403328066431</v>
      </c>
      <c r="AC1917" s="31">
        <f t="shared" si="1220"/>
        <v>366.24981666949344</v>
      </c>
      <c r="AD1917" s="31">
        <f t="shared" si="1220"/>
        <v>46.111936824086698</v>
      </c>
      <c r="AE1917" s="31">
        <f t="shared" si="1221"/>
        <v>10.890636580218553</v>
      </c>
      <c r="AF1917" s="31">
        <f t="shared" si="1222"/>
        <v>10931.3775862078</v>
      </c>
      <c r="AG1917" s="31">
        <f t="shared" si="1223"/>
        <v>0.11556354657140044</v>
      </c>
      <c r="AH1917" s="31">
        <f t="shared" si="1224"/>
        <v>0.82363840504785368</v>
      </c>
      <c r="AI1917" s="31">
        <f t="shared" si="1224"/>
        <v>2.2079013498278798E-2</v>
      </c>
      <c r="AJ1917" s="31">
        <f t="shared" si="1224"/>
        <v>3.3504452095003426E-2</v>
      </c>
      <c r="AK1917" s="31">
        <f t="shared" si="1224"/>
        <v>4.2183097656663575E-3</v>
      </c>
      <c r="AL1917" s="31">
        <f t="shared" si="1225"/>
        <v>9.9627302179730289E-4</v>
      </c>
      <c r="AM1917" s="31">
        <f t="shared" si="1226"/>
        <v>1</v>
      </c>
      <c r="AN1917" s="31">
        <f>(Z1917*'Propiedades físicas'!$F$4)/1000</f>
        <v>1110.8932846075741</v>
      </c>
      <c r="AO1917" s="31">
        <f>(AA1917*'Propiedades físicas'!$F$6)/1000</f>
        <v>288.4722168985648</v>
      </c>
      <c r="AP1917" s="31">
        <f>(AB1917*'Propiedades físicas'!$F$9)/1000</f>
        <v>148.90337083250583</v>
      </c>
      <c r="AQ1917" s="31">
        <f>(AC1917*'Propiedades físicas'!$F$5)/1000</f>
        <v>107.84958351466575</v>
      </c>
      <c r="AR1917" s="31">
        <f>(AD1917*'Propiedades físicas'!$F$8)/1000</f>
        <v>16.347603842875209</v>
      </c>
      <c r="AS1917" s="31">
        <f>(AE1917*'Propiedades físicas'!$F$7)/1000</f>
        <v>1.0029187226723266</v>
      </c>
      <c r="AT1917" s="31">
        <f t="shared" si="1227"/>
        <v>1673.4689784188579</v>
      </c>
      <c r="AU1917" s="31">
        <f t="shared" si="1228"/>
        <v>0.6638266373226579</v>
      </c>
      <c r="AV1917" s="31">
        <f t="shared" si="1231"/>
        <v>0.17237978153089023</v>
      </c>
      <c r="AW1917" s="31">
        <f t="shared" si="1231"/>
        <v>8.8978865310783389E-2</v>
      </c>
      <c r="AX1917" s="31">
        <f t="shared" si="1231"/>
        <v>6.4446718108013668E-2</v>
      </c>
      <c r="AY1917" s="31">
        <f t="shared" si="1231"/>
        <v>9.7686924906853663E-3</v>
      </c>
      <c r="AZ1917" s="31">
        <f t="shared" si="1232"/>
        <v>5.9930523696944381E-4</v>
      </c>
      <c r="BA1917" s="31">
        <f t="shared" si="1229"/>
        <v>0.99999999999999989</v>
      </c>
      <c r="BB1917" s="34">
        <f>AU1917*'Propiedades físicas'!$C$4+'Diseño reactor'!AV1917*'Propiedades físicas'!$C$5+'Diseño reactor'!AW1917*'Propiedades físicas'!$C$8+'Diseño reactor'!AX1917*'Propiedades físicas'!$C$9+'Diseño reactor'!AY1917*'Propiedades físicas'!$C$7+'Diseño reactor'!AZ1917*'Propiedades físicas'!$C$6</f>
        <v>875.42231436969223</v>
      </c>
      <c r="BC1917" s="45">
        <f>AU1917*'Propiedades físicas'!$L$4+'Diseño reactor'!AV1917*'Propiedades físicas'!$L$5+'Diseño reactor'!AW1917*'Propiedades físicas'!$L$8+AX1917*'Propiedades físicas'!$L$9+'Diseño reactor'!AY1917*'Propiedades físicas'!$L$7+'Diseño reactor'!AZ1917*'Propiedades físicas'!$L$6</f>
        <v>2.1001475129379266</v>
      </c>
      <c r="BD1917" s="29">
        <f t="shared" si="1208"/>
        <v>1.6975022319392994</v>
      </c>
      <c r="BE1917" s="58">
        <f t="shared" si="1209"/>
        <v>41.5116569995727</v>
      </c>
      <c r="BF1917" s="30">
        <f>AU1917*'Propiedades físicas'!$I$4+'Diseño reactor'!AV1917*'Propiedades físicas'!$I$5+'Diseño reactor'!AW1917*'Propiedades físicas'!$I$8+'Diseño reactor'!AX1917*'Propiedades físicas'!$I$9+'Diseño reactor'!AY1917*'Propiedades físicas'!$I$7+'Diseño reactor'!AZ1917*'Propiedades físicas'!$I$6</f>
        <v>1.9953079151689763E-2</v>
      </c>
      <c r="BG1917" s="24">
        <f>AU1917*'Propiedades físicas'!$O$4+'Diseño reactor'!AV1917*'Propiedades físicas'!$O$5+'Diseño reactor'!AW1917*'Propiedades físicas'!$O$8+'Diseño reactor'!AX1917*'Propiedades físicas'!$O$9+'Diseño reactor'!AY1917*'Propiedades físicas'!$O$7+'Diseño reactor'!AZ1917*'Propiedades físicas'!$O$6</f>
        <v>0.15361168968262207</v>
      </c>
      <c r="BH1917" s="54">
        <f t="shared" si="1210"/>
        <v>41192.854385960462</v>
      </c>
      <c r="BI1917" s="34">
        <f t="shared" si="1230"/>
        <v>272.79440544175884</v>
      </c>
      <c r="BJ1917" s="27">
        <f t="shared" si="1211"/>
        <v>4796.0617612069282</v>
      </c>
      <c r="BK1917" s="34">
        <f t="shared" si="1212"/>
        <v>566.7162699701604</v>
      </c>
      <c r="BL1917" s="27">
        <f t="shared" si="1213"/>
        <v>105.6059018644203</v>
      </c>
      <c r="BM1917" s="34">
        <f t="shared" si="1214"/>
        <v>1.1054421768707483</v>
      </c>
      <c r="BN1917" s="45">
        <f t="shared" si="1215"/>
        <v>2044.7277728870902</v>
      </c>
      <c r="BO1917" s="45">
        <f t="shared" si="1216"/>
        <v>106.14023056925458</v>
      </c>
      <c r="BP1917" s="66">
        <f t="shared" si="1217"/>
        <v>6.6880283409314023</v>
      </c>
    </row>
    <row r="1918" spans="8:68">
      <c r="H1918" s="68">
        <v>1913</v>
      </c>
      <c r="I1918" s="31">
        <f>('Propiedades físicas'!$C$10*'Diseño reactor'!H1918)/1000</f>
        <v>1674.3442237004574</v>
      </c>
      <c r="J1918" s="31">
        <f t="shared" si="1195"/>
        <v>0.27234543145028883</v>
      </c>
      <c r="K1918" s="31">
        <f>(I1918*1000)/'Propiedades físicas'!$F$10</f>
        <v>10937.094833899333</v>
      </c>
      <c r="L1918" s="31">
        <f t="shared" si="1196"/>
        <v>1562.442119128476</v>
      </c>
      <c r="M1918" s="31">
        <f t="shared" si="1197"/>
        <v>9374.6527147708566</v>
      </c>
      <c r="N1918" s="31">
        <f t="shared" si="1198"/>
        <v>0.81674967021875378</v>
      </c>
      <c r="O1918" s="32">
        <f t="shared" si="1199"/>
        <v>4.9004980213125231</v>
      </c>
      <c r="P1918" s="33">
        <f t="shared" si="1200"/>
        <v>0.66077141243613458</v>
      </c>
      <c r="Q1918" s="31">
        <f t="shared" si="1201"/>
        <v>4.7090431971488389</v>
      </c>
      <c r="R1918" s="31">
        <f t="shared" si="1202"/>
        <v>0.12619040749259702</v>
      </c>
      <c r="S1918" s="31">
        <f t="shared" si="1203"/>
        <v>0.1914548241636839</v>
      </c>
      <c r="T1918" s="31">
        <f t="shared" si="1204"/>
        <v>2.4099134198979574E-2</v>
      </c>
      <c r="U1918" s="31">
        <f t="shared" si="1205"/>
        <v>5.6887160910425744E-3</v>
      </c>
      <c r="V1918" s="47">
        <f t="shared" si="1218"/>
        <v>6.5435615600471591E-4</v>
      </c>
      <c r="W1918" s="31">
        <f t="shared" si="1206"/>
        <v>0.19097437497690423</v>
      </c>
      <c r="X1918" s="34">
        <f>(S1918*H1918*'Propiedades físicas'!$F$5*60*24*365)/(1000000)</f>
        <v>56686.245959376785</v>
      </c>
      <c r="Y1918" s="34">
        <f>(U1918*H1918*'Propiedades físicas'!$F$7*60*24*365)/(1000000)</f>
        <v>526.74092171152006</v>
      </c>
      <c r="Z1918" s="31">
        <f t="shared" si="1219"/>
        <v>1264.0557119903253</v>
      </c>
      <c r="AA1918" s="31">
        <f t="shared" si="1220"/>
        <v>9008.3996361457284</v>
      </c>
      <c r="AB1918" s="31">
        <f t="shared" si="1220"/>
        <v>241.40224953333811</v>
      </c>
      <c r="AC1918" s="31">
        <f t="shared" si="1220"/>
        <v>366.25307862512727</v>
      </c>
      <c r="AD1918" s="31">
        <f t="shared" si="1220"/>
        <v>46.101643722647921</v>
      </c>
      <c r="AE1918" s="31">
        <f t="shared" si="1221"/>
        <v>10.882513882164444</v>
      </c>
      <c r="AF1918" s="31">
        <f t="shared" si="1222"/>
        <v>10937.094833899333</v>
      </c>
      <c r="AG1918" s="31">
        <f t="shared" si="1223"/>
        <v>0.11557508928901365</v>
      </c>
      <c r="AH1918" s="31">
        <f t="shared" si="1224"/>
        <v>0.82365562088977706</v>
      </c>
      <c r="AI1918" s="31">
        <f t="shared" si="1224"/>
        <v>2.2071880439869285E-2</v>
      </c>
      <c r="AJ1918" s="31">
        <f t="shared" si="1224"/>
        <v>3.3487236253079956E-2</v>
      </c>
      <c r="AK1918" s="31">
        <f t="shared" si="1224"/>
        <v>4.2151635715689953E-3</v>
      </c>
      <c r="AL1918" s="31">
        <f t="shared" si="1225"/>
        <v>9.9500955669089416E-4</v>
      </c>
      <c r="AM1918" s="31">
        <f t="shared" si="1226"/>
        <v>0.99999999999999978</v>
      </c>
      <c r="AN1918" s="31">
        <f>(Z1918*'Propiedades físicas'!$F$4)/1000</f>
        <v>1111.5853120100523</v>
      </c>
      <c r="AO1918" s="31">
        <f>(AA1918*'Propiedades físicas'!$F$6)/1000</f>
        <v>288.62912434210915</v>
      </c>
      <c r="AP1918" s="31">
        <f>(AB1918*'Propiedades físicas'!$F$9)/1000</f>
        <v>148.93311784959295</v>
      </c>
      <c r="AQ1918" s="31">
        <f>(AC1918*'Propiedades físicas'!$F$5)/1000</f>
        <v>107.85054406274124</v>
      </c>
      <c r="AR1918" s="31">
        <f>(AD1918*'Propiedades físicas'!$F$8)/1000</f>
        <v>16.343954732553136</v>
      </c>
      <c r="AS1918" s="31">
        <f>(AE1918*'Propiedades físicas'!$F$7)/1000</f>
        <v>1.0021707034085237</v>
      </c>
      <c r="AT1918" s="31">
        <f t="shared" si="1227"/>
        <v>1674.3442237004572</v>
      </c>
      <c r="AU1918" s="31">
        <f t="shared" si="1228"/>
        <v>0.6638929416517142</v>
      </c>
      <c r="AV1918" s="31">
        <f t="shared" si="1231"/>
        <v>0.17238338464489208</v>
      </c>
      <c r="AW1918" s="31">
        <f t="shared" si="1231"/>
        <v>8.8950118942947604E-2</v>
      </c>
      <c r="AX1918" s="31">
        <f t="shared" si="1231"/>
        <v>6.4413602971306258E-2</v>
      </c>
      <c r="AY1918" s="31">
        <f t="shared" si="1231"/>
        <v>9.7614065860552081E-3</v>
      </c>
      <c r="AZ1918" s="31">
        <f t="shared" si="1232"/>
        <v>5.9854520308472343E-4</v>
      </c>
      <c r="BA1918" s="31">
        <f t="shared" si="1229"/>
        <v>1</v>
      </c>
      <c r="BB1918" s="34">
        <f>AU1918*'Propiedades físicas'!$C$4+'Diseño reactor'!AV1918*'Propiedades físicas'!$C$5+'Diseño reactor'!AW1918*'Propiedades físicas'!$C$8+'Diseño reactor'!AX1918*'Propiedades físicas'!$C$9+'Diseño reactor'!AY1918*'Propiedades físicas'!$C$7+'Diseño reactor'!AZ1918*'Propiedades físicas'!$C$6</f>
        <v>875.42206893361742</v>
      </c>
      <c r="BC1918" s="45">
        <f>AU1918*'Propiedades físicas'!$L$4+'Diseño reactor'!AV1918*'Propiedades físicas'!$L$5+'Diseño reactor'!AW1918*'Propiedades físicas'!$L$8+AX1918*'Propiedades físicas'!$L$9+'Diseño reactor'!AY1918*'Propiedades físicas'!$L$7+'Diseño reactor'!AZ1918*'Propiedades físicas'!$L$6</f>
        <v>2.1001954142312544</v>
      </c>
      <c r="BD1918" s="29">
        <f t="shared" si="1208"/>
        <v>1.6967461177579293</v>
      </c>
      <c r="BE1918" s="58">
        <f t="shared" si="1209"/>
        <v>41.510838609941885</v>
      </c>
      <c r="BF1918" s="30">
        <f>AU1918*'Propiedades físicas'!$I$4+'Diseño reactor'!AV1918*'Propiedades físicas'!$I$5+'Diseño reactor'!AW1918*'Propiedades físicas'!$I$8+'Diseño reactor'!AX1918*'Propiedades físicas'!$I$9+'Diseño reactor'!AY1918*'Propiedades físicas'!$I$7+'Diseño reactor'!AZ1918*'Propiedades físicas'!$I$6</f>
        <v>1.9953189141033768E-2</v>
      </c>
      <c r="BG1918" s="24">
        <f>AU1918*'Propiedades físicas'!$O$4+'Diseño reactor'!AV1918*'Propiedades físicas'!$O$5+'Diseño reactor'!AW1918*'Propiedades físicas'!$O$8+'Diseño reactor'!AX1918*'Propiedades físicas'!$O$9+'Diseño reactor'!AY1918*'Propiedades físicas'!$O$7+'Diseño reactor'!AZ1918*'Propiedades físicas'!$O$6</f>
        <v>0.15361398357394607</v>
      </c>
      <c r="BH1918" s="54">
        <f t="shared" si="1210"/>
        <v>41192.615766850431</v>
      </c>
      <c r="BI1918" s="34">
        <f t="shared" si="1230"/>
        <v>272.79805756170396</v>
      </c>
      <c r="BJ1918" s="27">
        <f t="shared" si="1211"/>
        <v>4796.064642404398</v>
      </c>
      <c r="BK1918" s="34">
        <f t="shared" si="1212"/>
        <v>566.72507322914817</v>
      </c>
      <c r="BL1918" s="27">
        <f t="shared" si="1213"/>
        <v>105.60620755566978</v>
      </c>
      <c r="BM1918" s="34">
        <f t="shared" si="1214"/>
        <v>1.1054421768707483</v>
      </c>
      <c r="BN1918" s="45">
        <f t="shared" si="1215"/>
        <v>2045.9181730456164</v>
      </c>
      <c r="BO1918" s="45">
        <f t="shared" si="1216"/>
        <v>106.15016217857217</v>
      </c>
      <c r="BP1918" s="66">
        <f t="shared" si="1217"/>
        <v>6.6880264658553426</v>
      </c>
    </row>
    <row r="1919" spans="8:68">
      <c r="H1919" s="68">
        <v>1914</v>
      </c>
      <c r="I1919" s="31">
        <f>('Propiedades físicas'!$C$10*'Diseño reactor'!H1919)/1000</f>
        <v>1675.2194689820572</v>
      </c>
      <c r="J1919" s="31">
        <f t="shared" si="1195"/>
        <v>0.27220314021128661</v>
      </c>
      <c r="K1919" s="31">
        <f>(I1919*1000)/'Propiedades físicas'!$F$10</f>
        <v>10942.812081590864</v>
      </c>
      <c r="L1919" s="31">
        <f t="shared" si="1196"/>
        <v>1563.2588687986947</v>
      </c>
      <c r="M1919" s="31">
        <f t="shared" si="1197"/>
        <v>9379.5532127921688</v>
      </c>
      <c r="N1919" s="31">
        <f t="shared" si="1198"/>
        <v>0.81674967021875378</v>
      </c>
      <c r="O1919" s="32">
        <f t="shared" si="1199"/>
        <v>4.9004980213125231</v>
      </c>
      <c r="P1919" s="33">
        <f t="shared" si="1200"/>
        <v>0.66083734921760184</v>
      </c>
      <c r="Q1919" s="31">
        <f t="shared" si="1201"/>
        <v>4.7091415244121153</v>
      </c>
      <c r="R1919" s="31">
        <f t="shared" si="1202"/>
        <v>0.12614964985926397</v>
      </c>
      <c r="S1919" s="31">
        <f t="shared" si="1203"/>
        <v>0.19135649690040693</v>
      </c>
      <c r="T1919" s="31">
        <f t="shared" si="1204"/>
        <v>2.4081166384521024E-2</v>
      </c>
      <c r="U1919" s="31">
        <f t="shared" si="1205"/>
        <v>5.6815047573669838E-3</v>
      </c>
      <c r="V1919" s="47">
        <f t="shared" si="1218"/>
        <v>6.5442145262325623E-4</v>
      </c>
      <c r="W1919" s="31">
        <f t="shared" si="1206"/>
        <v>0.19089364426604943</v>
      </c>
      <c r="X1919" s="34">
        <f>(S1919*H1919*'Propiedades físicas'!$F$5*60*24*365)/(1000000)</f>
        <v>56686.749970120196</v>
      </c>
      <c r="Y1919" s="34">
        <f>(U1919*H1919*'Propiedades físicas'!$F$7*60*24*365)/(1000000)</f>
        <v>526.34819460892413</v>
      </c>
      <c r="Z1919" s="31">
        <f t="shared" si="1219"/>
        <v>1264.84268640249</v>
      </c>
      <c r="AA1919" s="31">
        <f t="shared" si="1220"/>
        <v>9013.2968777247879</v>
      </c>
      <c r="AB1919" s="31">
        <f t="shared" si="1220"/>
        <v>241.45042983063124</v>
      </c>
      <c r="AC1919" s="31">
        <f t="shared" si="1220"/>
        <v>366.25633506737887</v>
      </c>
      <c r="AD1919" s="31">
        <f t="shared" si="1220"/>
        <v>46.091352459973237</v>
      </c>
      <c r="AE1919" s="31">
        <f t="shared" si="1221"/>
        <v>10.874400105600406</v>
      </c>
      <c r="AF1919" s="31">
        <f t="shared" si="1222"/>
        <v>10942.812081590861</v>
      </c>
      <c r="AG1919" s="31">
        <f t="shared" si="1223"/>
        <v>0.11558662224770727</v>
      </c>
      <c r="AH1919" s="31">
        <f t="shared" si="1224"/>
        <v>0.8236728192461511</v>
      </c>
      <c r="AI1919" s="31">
        <f t="shared" si="1224"/>
        <v>2.2064751549268066E-2</v>
      </c>
      <c r="AJ1919" s="31">
        <f t="shared" si="1224"/>
        <v>3.3470037896706044E-2</v>
      </c>
      <c r="AK1919" s="31">
        <f t="shared" si="1224"/>
        <v>4.2120208330647399E-3</v>
      </c>
      <c r="AL1919" s="31">
        <f t="shared" si="1225"/>
        <v>9.9374822710283548E-4</v>
      </c>
      <c r="AM1919" s="31">
        <f t="shared" si="1226"/>
        <v>1</v>
      </c>
      <c r="AN1919" s="31">
        <f>(Z1919*'Propiedades físicas'!$F$4)/1000</f>
        <v>1112.2773615686217</v>
      </c>
      <c r="AO1919" s="31">
        <f>(AA1919*'Propiedades físicas'!$F$6)/1000</f>
        <v>288.78603196230222</v>
      </c>
      <c r="AP1919" s="31">
        <f>(AB1919*'Propiedades físicas'!$F$9)/1000</f>
        <v>148.96284268400791</v>
      </c>
      <c r="AQ1919" s="31">
        <f>(AC1919*'Propiedades físicas'!$F$5)/1000</f>
        <v>107.85150298729107</v>
      </c>
      <c r="AR1919" s="31">
        <f>(AD1919*'Propiedades físicas'!$F$8)/1000</f>
        <v>16.340306274109704</v>
      </c>
      <c r="AS1919" s="31">
        <f>(AE1919*'Propiedades físicas'!$F$7)/1000</f>
        <v>1.0014235057247414</v>
      </c>
      <c r="AT1919" s="31">
        <f t="shared" si="1227"/>
        <v>1675.2194689820572</v>
      </c>
      <c r="AU1919" s="31">
        <f t="shared" si="1228"/>
        <v>0.66395918992303393</v>
      </c>
      <c r="AV1919" s="31">
        <f t="shared" si="1231"/>
        <v>0.17238698409933256</v>
      </c>
      <c r="AW1919" s="31">
        <f t="shared" si="1231"/>
        <v>8.892138937146235E-2</v>
      </c>
      <c r="AX1919" s="31">
        <f t="shared" si="1231"/>
        <v>6.4380521468525409E-2</v>
      </c>
      <c r="AY1919" s="31">
        <f t="shared" si="1231"/>
        <v>9.7541286838308122E-3</v>
      </c>
      <c r="AZ1919" s="31">
        <f t="shared" si="1232"/>
        <v>5.9778645381506571E-4</v>
      </c>
      <c r="BA1919" s="31">
        <f t="shared" si="1229"/>
        <v>1.0000000000000002</v>
      </c>
      <c r="BB1919" s="34">
        <f>AU1919*'Propiedades físicas'!$C$4+'Diseño reactor'!AV1919*'Propiedades físicas'!$C$5+'Diseño reactor'!AW1919*'Propiedades físicas'!$C$8+'Diseño reactor'!AX1919*'Propiedades físicas'!$C$9+'Diseño reactor'!AY1919*'Propiedades físicas'!$C$7+'Diseño reactor'!AZ1919*'Propiedades físicas'!$C$6</f>
        <v>875.42182389018285</v>
      </c>
      <c r="BC1919" s="45">
        <f>AU1919*'Propiedades físicas'!$L$4+'Diseño reactor'!AV1919*'Propiedades físicas'!$L$5+'Diseño reactor'!AW1919*'Propiedades físicas'!$L$8+AX1919*'Propiedades físicas'!$L$9+'Diseño reactor'!AY1919*'Propiedades físicas'!$L$7+'Diseño reactor'!AZ1919*'Propiedades físicas'!$L$6</f>
        <v>2.1002432732403413</v>
      </c>
      <c r="BD1919" s="29">
        <f t="shared" si="1208"/>
        <v>1.6959906779696323</v>
      </c>
      <c r="BE1919" s="58">
        <f t="shared" si="1209"/>
        <v>41.510020962192165</v>
      </c>
      <c r="BF1919" s="30">
        <f>AU1919*'Propiedades físicas'!$I$4+'Diseño reactor'!AV1919*'Propiedades físicas'!$I$5+'Diseño reactor'!AW1919*'Propiedades físicas'!$I$8+'Diseño reactor'!AX1919*'Propiedades físicas'!$I$9+'Diseño reactor'!AY1919*'Propiedades físicas'!$I$7+'Diseño reactor'!AZ1919*'Propiedades físicas'!$I$6</f>
        <v>1.9953298945079488E-2</v>
      </c>
      <c r="BG1919" s="24">
        <f>AU1919*'Propiedades físicas'!$O$4+'Diseño reactor'!AV1919*'Propiedades físicas'!$O$5+'Diseño reactor'!AW1919*'Propiedades físicas'!$O$8+'Diseño reactor'!AX1919*'Propiedades físicas'!$O$9+'Diseño reactor'!AY1919*'Propiedades físicas'!$O$7+'Diseño reactor'!AZ1919*'Propiedades físicas'!$O$6</f>
        <v>0.15361627554910956</v>
      </c>
      <c r="BH1919" s="54">
        <f t="shared" si="1210"/>
        <v>41192.377551383601</v>
      </c>
      <c r="BI1919" s="34">
        <f t="shared" si="1230"/>
        <v>272.80170501829161</v>
      </c>
      <c r="BJ1919" s="27">
        <f t="shared" si="1211"/>
        <v>4796.0675272123299</v>
      </c>
      <c r="BK1919" s="34">
        <f t="shared" si="1212"/>
        <v>566.73386985568129</v>
      </c>
      <c r="BL1919" s="27">
        <f t="shared" si="1213"/>
        <v>105.6065130088903</v>
      </c>
      <c r="BM1919" s="34">
        <f t="shared" si="1214"/>
        <v>1.1054421768707483</v>
      </c>
      <c r="BN1919" s="45">
        <f t="shared" si="1215"/>
        <v>2047.1086003789724</v>
      </c>
      <c r="BO1919" s="45">
        <f t="shared" si="1216"/>
        <v>106.16008539251391</v>
      </c>
      <c r="BP1919" s="66">
        <f t="shared" si="1217"/>
        <v>6.6880245937789651</v>
      </c>
    </row>
    <row r="1920" spans="8:68">
      <c r="H1920" s="68">
        <v>1915</v>
      </c>
      <c r="I1920" s="31">
        <f>('Propiedades físicas'!$C$10*'Diseño reactor'!H1920)/1000</f>
        <v>1676.0947142636571</v>
      </c>
      <c r="J1920" s="31">
        <f t="shared" si="1195"/>
        <v>0.27206099757932245</v>
      </c>
      <c r="K1920" s="31">
        <f>(I1920*1000)/'Propiedades físicas'!$F$10</f>
        <v>10948.529329282395</v>
      </c>
      <c r="L1920" s="31">
        <f t="shared" si="1196"/>
        <v>1564.0756184689135</v>
      </c>
      <c r="M1920" s="31">
        <f t="shared" si="1197"/>
        <v>9384.4537108134809</v>
      </c>
      <c r="N1920" s="31">
        <f t="shared" si="1198"/>
        <v>0.81674967021875378</v>
      </c>
      <c r="O1920" s="32">
        <f t="shared" si="1199"/>
        <v>4.9004980213125231</v>
      </c>
      <c r="P1920" s="33">
        <f t="shared" si="1200"/>
        <v>0.66090323027563547</v>
      </c>
      <c r="Q1920" s="31">
        <f t="shared" si="1201"/>
        <v>4.7092397518567042</v>
      </c>
      <c r="R1920" s="31">
        <f t="shared" si="1202"/>
        <v>0.12610891603761273</v>
      </c>
      <c r="S1920" s="31">
        <f t="shared" si="1203"/>
        <v>0.19125826945581817</v>
      </c>
      <c r="T1920" s="31">
        <f t="shared" si="1204"/>
        <v>2.4063218298311203E-2</v>
      </c>
      <c r="U1920" s="31">
        <f t="shared" si="1205"/>
        <v>5.6743056071943557E-3</v>
      </c>
      <c r="V1920" s="47">
        <f t="shared" si="1218"/>
        <v>6.5448669405936718E-4</v>
      </c>
      <c r="W1920" s="31">
        <f t="shared" si="1206"/>
        <v>0.19081298178103603</v>
      </c>
      <c r="X1920" s="34">
        <f>(S1920*H1920*'Propiedades físicas'!$F$5*60*24*365)/(1000000)</f>
        <v>56687.253129340606</v>
      </c>
      <c r="Y1920" s="34">
        <f>(U1920*H1920*'Propiedades físicas'!$F$7*60*24*365)/(1000000)</f>
        <v>525.95589871169148</v>
      </c>
      <c r="Z1920" s="31">
        <f t="shared" si="1219"/>
        <v>1265.629685977842</v>
      </c>
      <c r="AA1920" s="31">
        <f t="shared" si="1220"/>
        <v>9018.1941248055882</v>
      </c>
      <c r="AB1920" s="31">
        <f t="shared" si="1220"/>
        <v>241.49857421202839</v>
      </c>
      <c r="AC1920" s="31">
        <f t="shared" si="1220"/>
        <v>366.25958600789181</v>
      </c>
      <c r="AD1920" s="31">
        <f t="shared" si="1220"/>
        <v>46.081063041265956</v>
      </c>
      <c r="AE1920" s="31">
        <f t="shared" si="1221"/>
        <v>10.866295237777191</v>
      </c>
      <c r="AF1920" s="31">
        <f t="shared" si="1222"/>
        <v>10948.529329282392</v>
      </c>
      <c r="AG1920" s="31">
        <f t="shared" si="1223"/>
        <v>0.11559814545985202</v>
      </c>
      <c r="AH1920" s="31">
        <f t="shared" si="1224"/>
        <v>0.82369000014330462</v>
      </c>
      <c r="AI1920" s="31">
        <f t="shared" si="1224"/>
        <v>2.2057626823552303E-2</v>
      </c>
      <c r="AJ1920" s="31">
        <f t="shared" si="1224"/>
        <v>3.3452856999552638E-2</v>
      </c>
      <c r="AK1920" s="31">
        <f t="shared" si="1224"/>
        <v>4.2088815452153774E-3</v>
      </c>
      <c r="AL1920" s="31">
        <f t="shared" si="1225"/>
        <v>9.9248902852319514E-4</v>
      </c>
      <c r="AM1920" s="31">
        <f t="shared" si="1226"/>
        <v>1.0000000000000002</v>
      </c>
      <c r="AN1920" s="31">
        <f>(Z1920*'Propiedades físicas'!$F$4)/1000</f>
        <v>1112.9694332551946</v>
      </c>
      <c r="AO1920" s="31">
        <f>(AA1920*'Propiedades físicas'!$F$6)/1000</f>
        <v>288.94293975877105</v>
      </c>
      <c r="AP1920" s="31">
        <f>(AB1920*'Propiedades físicas'!$F$9)/1000</f>
        <v>148.99254536011091</v>
      </c>
      <c r="AQ1920" s="31">
        <f>(AC1920*'Propiedades físicas'!$F$5)/1000</f>
        <v>107.85246029174392</v>
      </c>
      <c r="AR1920" s="31">
        <f>(AD1920*'Propiedades físicas'!$F$8)/1000</f>
        <v>16.336658469389601</v>
      </c>
      <c r="AS1920" s="31">
        <f>(AE1920*'Propiedades físicas'!$F$7)/1000</f>
        <v>1.0006771284469016</v>
      </c>
      <c r="AT1920" s="31">
        <f t="shared" si="1227"/>
        <v>1676.0947142636569</v>
      </c>
      <c r="AU1920" s="31">
        <f t="shared" si="1228"/>
        <v>0.66402538220767859</v>
      </c>
      <c r="AV1920" s="31">
        <f t="shared" si="1231"/>
        <v>0.17239057989972223</v>
      </c>
      <c r="AW1920" s="31">
        <f t="shared" si="1231"/>
        <v>8.889267658454876E-2</v>
      </c>
      <c r="AX1920" s="31">
        <f t="shared" si="1231"/>
        <v>6.4347473549026576E-2</v>
      </c>
      <c r="AY1920" s="31">
        <f t="shared" si="1231"/>
        <v>9.7468587725763663E-3</v>
      </c>
      <c r="AZ1920" s="31">
        <f t="shared" si="1232"/>
        <v>5.9702898644753487E-4</v>
      </c>
      <c r="BA1920" s="31">
        <f t="shared" si="1229"/>
        <v>1.0000000000000002</v>
      </c>
      <c r="BB1920" s="34">
        <f>AU1920*'Propiedades físicas'!$C$4+'Diseño reactor'!AV1920*'Propiedades físicas'!$C$5+'Diseño reactor'!AW1920*'Propiedades físicas'!$C$8+'Diseño reactor'!AX1920*'Propiedades físicas'!$C$9+'Diseño reactor'!AY1920*'Propiedades físicas'!$C$7+'Diseño reactor'!AZ1920*'Propiedades físicas'!$C$6</f>
        <v>875.42157923860441</v>
      </c>
      <c r="BC1920" s="45">
        <f>AU1920*'Propiedades físicas'!$L$4+'Diseño reactor'!AV1920*'Propiedades físicas'!$L$5+'Diseño reactor'!AW1920*'Propiedades físicas'!$L$8+AX1920*'Propiedades físicas'!$L$9+'Diseño reactor'!AY1920*'Propiedades físicas'!$L$7+'Diseño reactor'!AZ1920*'Propiedades físicas'!$L$6</f>
        <v>2.1002910900206966</v>
      </c>
      <c r="BD1920" s="29">
        <f t="shared" si="1208"/>
        <v>1.6952359116715181</v>
      </c>
      <c r="BE1920" s="58">
        <f t="shared" si="1209"/>
        <v>41.509204055311606</v>
      </c>
      <c r="BF1920" s="30">
        <f>AU1920*'Propiedades físicas'!$I$4+'Diseño reactor'!AV1920*'Propiedades físicas'!$I$5+'Diseño reactor'!AW1920*'Propiedades físicas'!$I$8+'Diseño reactor'!AX1920*'Propiedades físicas'!$I$9+'Diseño reactor'!AY1920*'Propiedades físicas'!$I$7+'Diseño reactor'!AZ1920*'Propiedades físicas'!$I$6</f>
        <v>1.9953408564194339E-2</v>
      </c>
      <c r="BG1920" s="24">
        <f>AU1920*'Propiedades físicas'!$O$4+'Diseño reactor'!AV1920*'Propiedades físicas'!$O$5+'Diseño reactor'!AW1920*'Propiedades físicas'!$O$8+'Diseño reactor'!AX1920*'Propiedades físicas'!$O$9+'Diseño reactor'!AY1920*'Propiedades físicas'!$O$7+'Diseño reactor'!AZ1920*'Propiedades físicas'!$O$6</f>
        <v>0.1536185656104527</v>
      </c>
      <c r="BH1920" s="54">
        <f t="shared" si="1210"/>
        <v>41192.139738751284</v>
      </c>
      <c r="BI1920" s="34">
        <f t="shared" si="1230"/>
        <v>272.80534781968095</v>
      </c>
      <c r="BJ1920" s="27">
        <f t="shared" si="1211"/>
        <v>4796.0704156174106</v>
      </c>
      <c r="BK1920" s="34">
        <f t="shared" si="1212"/>
        <v>566.74265985682644</v>
      </c>
      <c r="BL1920" s="27">
        <f t="shared" si="1213"/>
        <v>105.60681822434501</v>
      </c>
      <c r="BM1920" s="34">
        <f t="shared" si="1214"/>
        <v>1.1054421768707483</v>
      </c>
      <c r="BN1920" s="45">
        <f t="shared" si="1215"/>
        <v>2048.2990548515972</v>
      </c>
      <c r="BO1920" s="45">
        <f t="shared" si="1216"/>
        <v>106.1700002217201</v>
      </c>
      <c r="BP1920" s="66">
        <f t="shared" si="1217"/>
        <v>6.6880227246962791</v>
      </c>
    </row>
    <row r="1921" spans="8:68">
      <c r="H1921" s="68">
        <v>1916</v>
      </c>
      <c r="I1921" s="31">
        <f>('Propiedades físicas'!$C$10*'Diseño reactor'!H1921)/1000</f>
        <v>1676.9699595452571</v>
      </c>
      <c r="J1921" s="31">
        <f t="shared" si="1195"/>
        <v>0.2719190033217132</v>
      </c>
      <c r="K1921" s="31">
        <f>(I1921*1000)/'Propiedades físicas'!$F$10</f>
        <v>10954.246576973928</v>
      </c>
      <c r="L1921" s="31">
        <f t="shared" si="1196"/>
        <v>1564.8923681391325</v>
      </c>
      <c r="M1921" s="31">
        <f t="shared" si="1197"/>
        <v>9389.3542088347949</v>
      </c>
      <c r="N1921" s="31">
        <f t="shared" si="1198"/>
        <v>0.81674967021875389</v>
      </c>
      <c r="O1921" s="32">
        <f t="shared" si="1199"/>
        <v>4.9004980213125231</v>
      </c>
      <c r="P1921" s="33">
        <f t="shared" si="1200"/>
        <v>0.66096905568084419</v>
      </c>
      <c r="Q1921" s="31">
        <f t="shared" si="1201"/>
        <v>4.7093378796328347</v>
      </c>
      <c r="R1921" s="31">
        <f t="shared" si="1202"/>
        <v>0.12606820601093835</v>
      </c>
      <c r="S1921" s="31">
        <f t="shared" si="1203"/>
        <v>0.19116014167968684</v>
      </c>
      <c r="T1921" s="31">
        <f t="shared" si="1204"/>
        <v>2.4045289912165854E-2</v>
      </c>
      <c r="U1921" s="31">
        <f t="shared" si="1205"/>
        <v>5.6671186148056132E-3</v>
      </c>
      <c r="V1921" s="47">
        <f t="shared" si="1218"/>
        <v>6.5455188038297189E-4</v>
      </c>
      <c r="W1921" s="31">
        <f t="shared" si="1206"/>
        <v>0.19073238743541379</v>
      </c>
      <c r="X1921" s="34">
        <f>(S1921*H1921*'Propiedades físicas'!$F$5*60*24*365)/(1000000)</f>
        <v>56687.755438835564</v>
      </c>
      <c r="Y1921" s="34">
        <f>(U1921*H1921*'Propiedades físicas'!$F$7*60*24*365)/(1000000)</f>
        <v>525.56403340379165</v>
      </c>
      <c r="Z1921" s="31">
        <f t="shared" si="1219"/>
        <v>1266.4167106844975</v>
      </c>
      <c r="AA1921" s="31">
        <f t="shared" si="1220"/>
        <v>9023.0913773765114</v>
      </c>
      <c r="AB1921" s="31">
        <f t="shared" si="1220"/>
        <v>241.54668271695789</v>
      </c>
      <c r="AC1921" s="31">
        <f t="shared" si="1220"/>
        <v>366.26283145828</v>
      </c>
      <c r="AD1921" s="31">
        <f t="shared" si="1220"/>
        <v>46.07077547170978</v>
      </c>
      <c r="AE1921" s="31">
        <f t="shared" si="1221"/>
        <v>10.858199265967555</v>
      </c>
      <c r="AF1921" s="31">
        <f t="shared" si="1222"/>
        <v>10954.246576973925</v>
      </c>
      <c r="AG1921" s="31">
        <f t="shared" si="1223"/>
        <v>0.11560965893779808</v>
      </c>
      <c r="AH1921" s="31">
        <f t="shared" si="1224"/>
        <v>0.82370716360751406</v>
      </c>
      <c r="AI1921" s="31">
        <f t="shared" si="1224"/>
        <v>2.2050506259800151E-2</v>
      </c>
      <c r="AJ1921" s="31">
        <f t="shared" si="1224"/>
        <v>3.3435693535342981E-2</v>
      </c>
      <c r="AK1921" s="31">
        <f t="shared" si="1224"/>
        <v>4.2057457030912192E-3</v>
      </c>
      <c r="AL1921" s="31">
        <f t="shared" si="1225"/>
        <v>9.9123195645346674E-4</v>
      </c>
      <c r="AM1921" s="31">
        <f t="shared" si="1226"/>
        <v>1</v>
      </c>
      <c r="AN1921" s="31">
        <f>(Z1921*'Propiedades físicas'!$F$4)/1000</f>
        <v>1113.6615270417335</v>
      </c>
      <c r="AO1921" s="31">
        <f>(AA1921*'Propiedades físicas'!$F$6)/1000</f>
        <v>289.09984773114343</v>
      </c>
      <c r="AP1921" s="31">
        <f>(AB1921*'Propiedades físicas'!$F$9)/1000</f>
        <v>149.02222590222715</v>
      </c>
      <c r="AQ1921" s="31">
        <f>(AC1921*'Propiedades físicas'!$F$5)/1000</f>
        <v>107.85341597951972</v>
      </c>
      <c r="AR1921" s="31">
        <f>(AD1921*'Propiedades físicas'!$F$8)/1000</f>
        <v>16.333011320230547</v>
      </c>
      <c r="AS1921" s="31">
        <f>(AE1921*'Propiedades físicas'!$F$7)/1000</f>
        <v>0.99993157040295211</v>
      </c>
      <c r="AT1921" s="31">
        <f t="shared" si="1227"/>
        <v>1676.9699595452571</v>
      </c>
      <c r="AU1921" s="31">
        <f t="shared" si="1228"/>
        <v>0.66409151857659066</v>
      </c>
      <c r="AV1921" s="31">
        <f t="shared" si="1231"/>
        <v>0.17239417205156046</v>
      </c>
      <c r="AW1921" s="31">
        <f t="shared" si="1231"/>
        <v>8.8863980570431572E-2</v>
      </c>
      <c r="AX1921" s="31">
        <f t="shared" si="1231"/>
        <v>6.431445916226565E-2</v>
      </c>
      <c r="AY1921" s="31">
        <f t="shared" si="1231"/>
        <v>9.7395968408757663E-3</v>
      </c>
      <c r="AZ1921" s="31">
        <f t="shared" si="1232"/>
        <v>5.9627279827606625E-4</v>
      </c>
      <c r="BA1921" s="31">
        <f t="shared" si="1229"/>
        <v>1.0000000000000002</v>
      </c>
      <c r="BB1921" s="34">
        <f>AU1921*'Propiedades físicas'!$C$4+'Diseño reactor'!AV1921*'Propiedades físicas'!$C$5+'Diseño reactor'!AW1921*'Propiedades físicas'!$C$8+'Diseño reactor'!AX1921*'Propiedades físicas'!$C$9+'Diseño reactor'!AY1921*'Propiedades físicas'!$C$7+'Diseño reactor'!AZ1921*'Propiedades físicas'!$C$6</f>
        <v>875.42133497810005</v>
      </c>
      <c r="BC1921" s="45">
        <f>AU1921*'Propiedades físicas'!$L$4+'Diseño reactor'!AV1921*'Propiedades físicas'!$L$5+'Diseño reactor'!AW1921*'Propiedades físicas'!$L$8+AX1921*'Propiedades físicas'!$L$9+'Diseño reactor'!AY1921*'Propiedades físicas'!$L$7+'Diseño reactor'!AZ1921*'Propiedades físicas'!$L$6</f>
        <v>2.1003388646277341</v>
      </c>
      <c r="BD1921" s="29">
        <f t="shared" si="1208"/>
        <v>1.6944818179623089</v>
      </c>
      <c r="BE1921" s="58">
        <f t="shared" si="1209"/>
        <v>41.508387888290088</v>
      </c>
      <c r="BF1921" s="30">
        <f>AU1921*'Propiedades físicas'!$I$4+'Diseño reactor'!AV1921*'Propiedades físicas'!$I$5+'Diseño reactor'!AW1921*'Propiedades físicas'!$I$8+'Diseño reactor'!AX1921*'Propiedades físicas'!$I$9+'Diseño reactor'!AY1921*'Propiedades físicas'!$I$7+'Diseño reactor'!AZ1921*'Propiedades físicas'!$I$6</f>
        <v>1.9953517998744858E-2</v>
      </c>
      <c r="BG1921" s="24">
        <f>AU1921*'Propiedades físicas'!$O$4+'Diseño reactor'!AV1921*'Propiedades físicas'!$O$5+'Diseño reactor'!AW1921*'Propiedades físicas'!$O$8+'Diseño reactor'!AX1921*'Propiedades físicas'!$O$9+'Diseño reactor'!AY1921*'Propiedades físicas'!$O$7+'Diseño reactor'!AZ1921*'Propiedades físicas'!$O$6</f>
        <v>0.15362085376031198</v>
      </c>
      <c r="BH1921" s="54">
        <f t="shared" si="1210"/>
        <v>41191.902328146745</v>
      </c>
      <c r="BI1921" s="34">
        <f t="shared" si="1230"/>
        <v>272.8089859740129</v>
      </c>
      <c r="BJ1921" s="27">
        <f t="shared" si="1211"/>
        <v>4796.0733076063834</v>
      </c>
      <c r="BK1921" s="34">
        <f t="shared" si="1212"/>
        <v>566.75144323964309</v>
      </c>
      <c r="BL1921" s="27">
        <f t="shared" si="1213"/>
        <v>105.60712320229668</v>
      </c>
      <c r="BM1921" s="34">
        <f t="shared" si="1214"/>
        <v>1.1054421768707483</v>
      </c>
      <c r="BN1921" s="45">
        <f t="shared" si="1215"/>
        <v>2049.4895364279955</v>
      </c>
      <c r="BO1921" s="45">
        <f t="shared" si="1216"/>
        <v>106.17990667681305</v>
      </c>
      <c r="BP1921" s="66">
        <f t="shared" si="1217"/>
        <v>6.6880208586013117</v>
      </c>
    </row>
    <row r="1922" spans="8:68">
      <c r="H1922" s="68">
        <v>1917</v>
      </c>
      <c r="I1922" s="31">
        <f>('Propiedades físicas'!$C$10*'Diseño reactor'!H1922)/1000</f>
        <v>1677.8452048268568</v>
      </c>
      <c r="J1922" s="31">
        <f t="shared" si="1195"/>
        <v>0.27177715720626111</v>
      </c>
      <c r="K1922" s="31">
        <f>(I1922*1000)/'Propiedades físicas'!$F$10</f>
        <v>10959.963824665458</v>
      </c>
      <c r="L1922" s="31">
        <f t="shared" si="1196"/>
        <v>1565.709117809351</v>
      </c>
      <c r="M1922" s="31">
        <f t="shared" si="1197"/>
        <v>9394.2547068561053</v>
      </c>
      <c r="N1922" s="31">
        <f t="shared" si="1198"/>
        <v>0.81674967021875378</v>
      </c>
      <c r="O1922" s="32">
        <f t="shared" si="1199"/>
        <v>4.9004980213125222</v>
      </c>
      <c r="P1922" s="33">
        <f t="shared" si="1200"/>
        <v>0.66103482550371628</v>
      </c>
      <c r="Q1922" s="31">
        <f t="shared" si="1201"/>
        <v>4.7094359078904411</v>
      </c>
      <c r="R1922" s="31">
        <f t="shared" si="1202"/>
        <v>0.12602751976254126</v>
      </c>
      <c r="S1922" s="31">
        <f t="shared" si="1203"/>
        <v>0.19106211342208038</v>
      </c>
      <c r="T1922" s="31">
        <f t="shared" si="1204"/>
        <v>2.4027381197949359E-2</v>
      </c>
      <c r="U1922" s="31">
        <f t="shared" si="1205"/>
        <v>5.6599437545468033E-3</v>
      </c>
      <c r="V1922" s="47">
        <f t="shared" si="1218"/>
        <v>6.5461701166387432E-4</v>
      </c>
      <c r="W1922" s="31">
        <f t="shared" si="1206"/>
        <v>0.19065186114287824</v>
      </c>
      <c r="X1922" s="34">
        <f>(S1922*H1922*'Propiedades físicas'!$F$5*60*24*365)/(1000000)</f>
        <v>56688.25690039809</v>
      </c>
      <c r="Y1922" s="34">
        <f>(U1922*H1922*'Propiedades físicas'!$F$7*60*24*365)/(1000000)</f>
        <v>525.17259807025755</v>
      </c>
      <c r="Z1922" s="31">
        <f t="shared" si="1219"/>
        <v>1267.2037604906241</v>
      </c>
      <c r="AA1922" s="31">
        <f t="shared" si="1220"/>
        <v>9027.9886354259761</v>
      </c>
      <c r="AB1922" s="31">
        <f t="shared" si="1220"/>
        <v>241.5947553847916</v>
      </c>
      <c r="AC1922" s="31">
        <f t="shared" si="1220"/>
        <v>366.26607143012808</v>
      </c>
      <c r="AD1922" s="31">
        <f t="shared" si="1220"/>
        <v>46.060489756468918</v>
      </c>
      <c r="AE1922" s="31">
        <f t="shared" si="1221"/>
        <v>10.850112177466222</v>
      </c>
      <c r="AF1922" s="31">
        <f t="shared" si="1222"/>
        <v>10959.963824665452</v>
      </c>
      <c r="AG1922" s="31">
        <f t="shared" si="1223"/>
        <v>0.11562116269387457</v>
      </c>
      <c r="AH1922" s="31">
        <f t="shared" si="1224"/>
        <v>0.82372430966500487</v>
      </c>
      <c r="AI1922" s="31">
        <f t="shared" si="1224"/>
        <v>2.204338985509071E-2</v>
      </c>
      <c r="AJ1922" s="31">
        <f t="shared" si="1224"/>
        <v>3.341854747785248E-2</v>
      </c>
      <c r="AK1922" s="31">
        <f t="shared" si="1224"/>
        <v>4.2026133017710847E-3</v>
      </c>
      <c r="AL1922" s="31">
        <f t="shared" si="1225"/>
        <v>9.8997700640653498E-4</v>
      </c>
      <c r="AM1922" s="31">
        <f t="shared" si="1226"/>
        <v>1.0000000000000002</v>
      </c>
      <c r="AN1922" s="31">
        <f>(Z1922*'Propiedades físicas'!$F$4)/1000</f>
        <v>1114.3536429002449</v>
      </c>
      <c r="AO1922" s="31">
        <f>(AA1922*'Propiedades físicas'!$F$6)/1000</f>
        <v>289.25675587904828</v>
      </c>
      <c r="AP1922" s="31">
        <f>(AB1922*'Propiedades físicas'!$F$9)/1000</f>
        <v>149.05188433464716</v>
      </c>
      <c r="AQ1922" s="31">
        <f>(AC1922*'Propiedades físicas'!$F$5)/1000</f>
        <v>107.85437005402983</v>
      </c>
      <c r="AR1922" s="31">
        <f>(AD1922*'Propiedades físicas'!$F$8)/1000</f>
        <v>16.329364828463355</v>
      </c>
      <c r="AS1922" s="31">
        <f>(AE1922*'Propiedades físicas'!$F$7)/1000</f>
        <v>0.99918683042286438</v>
      </c>
      <c r="AT1922" s="31">
        <f t="shared" si="1227"/>
        <v>1677.8452048268566</v>
      </c>
      <c r="AU1922" s="31">
        <f t="shared" si="1228"/>
        <v>0.66415759910059136</v>
      </c>
      <c r="AV1922" s="31">
        <f t="shared" si="1231"/>
        <v>0.17239776056033596</v>
      </c>
      <c r="AW1922" s="31">
        <f t="shared" si="1231"/>
        <v>8.8835301317339577E-2</v>
      </c>
      <c r="AX1922" s="31">
        <f t="shared" si="1231"/>
        <v>6.4281478257798966E-2</v>
      </c>
      <c r="AY1922" s="31">
        <f t="shared" si="1231"/>
        <v>9.7323428773326229E-3</v>
      </c>
      <c r="AZ1922" s="31">
        <f t="shared" si="1232"/>
        <v>5.9551788660144867E-4</v>
      </c>
      <c r="BA1922" s="31">
        <f t="shared" si="1229"/>
        <v>0.99999999999999989</v>
      </c>
      <c r="BB1922" s="34">
        <f>AU1922*'Propiedades físicas'!$C$4+'Diseño reactor'!AV1922*'Propiedades físicas'!$C$5+'Diseño reactor'!AW1922*'Propiedades físicas'!$C$8+'Diseño reactor'!AX1922*'Propiedades físicas'!$C$9+'Diseño reactor'!AY1922*'Propiedades físicas'!$C$7+'Diseño reactor'!AZ1922*'Propiedades físicas'!$C$6</f>
        <v>875.42109110788874</v>
      </c>
      <c r="BC1922" s="45">
        <f>AU1922*'Propiedades físicas'!$L$4+'Diseño reactor'!AV1922*'Propiedades físicas'!$L$5+'Diseño reactor'!AW1922*'Propiedades físicas'!$L$8+AX1922*'Propiedades físicas'!$L$9+'Diseño reactor'!AY1922*'Propiedades físicas'!$L$7+'Diseño reactor'!AZ1922*'Propiedades físicas'!$L$6</f>
        <v>2.1003865971167714</v>
      </c>
      <c r="BD1922" s="29">
        <f t="shared" si="1208"/>
        <v>1.6937283959423328</v>
      </c>
      <c r="BE1922" s="58">
        <f t="shared" si="1209"/>
        <v>41.507572460119363</v>
      </c>
      <c r="BF1922" s="30">
        <f>AU1922*'Propiedades físicas'!$I$4+'Diseño reactor'!AV1922*'Propiedades físicas'!$I$5+'Diseño reactor'!AW1922*'Propiedades físicas'!$I$8+'Diseño reactor'!AX1922*'Propiedades físicas'!$I$9+'Diseño reactor'!AY1922*'Propiedades físicas'!$I$7+'Diseño reactor'!AZ1922*'Propiedades físicas'!$I$6</f>
        <v>1.995362724909671E-2</v>
      </c>
      <c r="BG1922" s="24">
        <f>AU1922*'Propiedades físicas'!$O$4+'Diseño reactor'!AV1922*'Propiedades físicas'!$O$5+'Diseño reactor'!AW1922*'Propiedades físicas'!$O$8+'Diseño reactor'!AX1922*'Propiedades físicas'!$O$9+'Diseño reactor'!AY1922*'Propiedades físicas'!$O$7+'Diseño reactor'!AZ1922*'Propiedades físicas'!$O$6</f>
        <v>0.15362314000102023</v>
      </c>
      <c r="BH1922" s="54">
        <f t="shared" si="1210"/>
        <v>41191.665318765168</v>
      </c>
      <c r="BI1922" s="34">
        <f t="shared" si="1230"/>
        <v>272.81261948941022</v>
      </c>
      <c r="BJ1922" s="27">
        <f t="shared" si="1211"/>
        <v>4796.0762031660133</v>
      </c>
      <c r="BK1922" s="34">
        <f t="shared" si="1212"/>
        <v>566.76022001117997</v>
      </c>
      <c r="BL1922" s="27">
        <f t="shared" si="1213"/>
        <v>105.60742794300776</v>
      </c>
      <c r="BM1922" s="34">
        <f t="shared" si="1214"/>
        <v>1.1054421768707483</v>
      </c>
      <c r="BN1922" s="45">
        <f t="shared" si="1215"/>
        <v>2050.6800450727296</v>
      </c>
      <c r="BO1922" s="45">
        <f t="shared" si="1216"/>
        <v>106.189804768397</v>
      </c>
      <c r="BP1922" s="66">
        <f t="shared" si="1217"/>
        <v>6.6880189954880942</v>
      </c>
    </row>
    <row r="1923" spans="8:68">
      <c r="H1923" s="68">
        <v>1918</v>
      </c>
      <c r="I1923" s="31">
        <f>('Propiedades físicas'!$C$10*'Diseño reactor'!H1923)/1000</f>
        <v>1678.7204501084566</v>
      </c>
      <c r="J1923" s="31">
        <f t="shared" si="1195"/>
        <v>0.27163545900125263</v>
      </c>
      <c r="K1923" s="31">
        <f>(I1923*1000)/'Propiedades físicas'!$F$10</f>
        <v>10965.681072356991</v>
      </c>
      <c r="L1923" s="31">
        <f t="shared" si="1196"/>
        <v>1566.52586747957</v>
      </c>
      <c r="M1923" s="31">
        <f t="shared" si="1197"/>
        <v>9399.1552048774192</v>
      </c>
      <c r="N1923" s="31">
        <f t="shared" si="1198"/>
        <v>0.81674967021875389</v>
      </c>
      <c r="O1923" s="32">
        <f t="shared" si="1199"/>
        <v>4.9004980213125231</v>
      </c>
      <c r="P1923" s="33">
        <f t="shared" si="1200"/>
        <v>0.66110053981462269</v>
      </c>
      <c r="Q1923" s="31">
        <f t="shared" si="1201"/>
        <v>4.7095338367791584</v>
      </c>
      <c r="R1923" s="31">
        <f t="shared" si="1202"/>
        <v>0.12598685727572762</v>
      </c>
      <c r="S1923" s="31">
        <f t="shared" si="1203"/>
        <v>0.1909641845333637</v>
      </c>
      <c r="T1923" s="31">
        <f t="shared" si="1204"/>
        <v>2.4009492127574684E-2</v>
      </c>
      <c r="U1923" s="31">
        <f t="shared" si="1205"/>
        <v>5.6527810008289063E-3</v>
      </c>
      <c r="V1923" s="47">
        <f t="shared" si="1218"/>
        <v>6.5468208797176233E-4</v>
      </c>
      <c r="W1923" s="31">
        <f t="shared" si="1206"/>
        <v>0.19057140281727078</v>
      </c>
      <c r="X1923" s="34">
        <f>(S1923*H1923*'Propiedades físicas'!$F$5*60*24*365)/(1000000)</f>
        <v>56688.757515816622</v>
      </c>
      <c r="Y1923" s="34">
        <f>(U1923*H1923*'Propiedades físicas'!$F$7*60*24*365)/(1000000)</f>
        <v>524.78159209718319</v>
      </c>
      <c r="Z1923" s="31">
        <f t="shared" si="1219"/>
        <v>1267.9908353644464</v>
      </c>
      <c r="AA1923" s="31">
        <f t="shared" si="1220"/>
        <v>9032.8858989424261</v>
      </c>
      <c r="AB1923" s="31">
        <f t="shared" si="1220"/>
        <v>241.64279225484557</v>
      </c>
      <c r="AC1923" s="31">
        <f t="shared" si="1220"/>
        <v>366.26930593499156</v>
      </c>
      <c r="AD1923" s="31">
        <f t="shared" si="1220"/>
        <v>46.05020590068824</v>
      </c>
      <c r="AE1923" s="31">
        <f t="shared" si="1221"/>
        <v>10.842033959589843</v>
      </c>
      <c r="AF1923" s="31">
        <f t="shared" si="1222"/>
        <v>10965.681072356989</v>
      </c>
      <c r="AG1923" s="31">
        <f t="shared" si="1223"/>
        <v>0.1156326567403899</v>
      </c>
      <c r="AH1923" s="31">
        <f t="shared" si="1224"/>
        <v>0.82374143834194846</v>
      </c>
      <c r="AI1923" s="31">
        <f t="shared" si="1224"/>
        <v>2.2036277606504045E-2</v>
      </c>
      <c r="AJ1923" s="31">
        <f t="shared" si="1224"/>
        <v>3.3401418800908529E-2</v>
      </c>
      <c r="AK1923" s="31">
        <f t="shared" si="1224"/>
        <v>4.1994843363422846E-3</v>
      </c>
      <c r="AL1923" s="31">
        <f t="shared" si="1225"/>
        <v>9.8872417390664003E-4</v>
      </c>
      <c r="AM1923" s="31">
        <f t="shared" si="1226"/>
        <v>0.99999999999999989</v>
      </c>
      <c r="AN1923" s="31">
        <f>(Z1923*'Propiedades físicas'!$F$4)/1000</f>
        <v>1115.0457808027868</v>
      </c>
      <c r="AO1923" s="31">
        <f>(AA1923*'Propiedades físicas'!$F$6)/1000</f>
        <v>289.41366420211534</v>
      </c>
      <c r="AP1923" s="31">
        <f>(AB1923*'Propiedades físicas'!$F$9)/1000</f>
        <v>149.08152068162696</v>
      </c>
      <c r="AQ1923" s="31">
        <f>(AC1923*'Propiedades físicas'!$F$5)/1000</f>
        <v>107.85532251867697</v>
      </c>
      <c r="AR1923" s="31">
        <f>(AD1923*'Propiedades físicas'!$F$8)/1000</f>
        <v>16.325718995911991</v>
      </c>
      <c r="AS1923" s="31">
        <f>(AE1923*'Propiedades físicas'!$F$7)/1000</f>
        <v>0.99844290733862862</v>
      </c>
      <c r="AT1923" s="31">
        <f t="shared" si="1227"/>
        <v>1678.7204501084566</v>
      </c>
      <c r="AU1923" s="31">
        <f t="shared" si="1228"/>
        <v>0.66422362385038403</v>
      </c>
      <c r="AV1923" s="31">
        <f t="shared" si="1231"/>
        <v>0.1724013454315263</v>
      </c>
      <c r="AW1923" s="31">
        <f t="shared" si="1231"/>
        <v>8.8806638813505423E-2</v>
      </c>
      <c r="AX1923" s="31">
        <f t="shared" si="1231"/>
        <v>6.4248530785282795E-2</v>
      </c>
      <c r="AY1923" s="31">
        <f t="shared" si="1231"/>
        <v>9.7250968705702261E-3</v>
      </c>
      <c r="AZ1923" s="31">
        <f t="shared" si="1232"/>
        <v>5.9476424873130163E-4</v>
      </c>
      <c r="BA1923" s="31">
        <f t="shared" si="1229"/>
        <v>1</v>
      </c>
      <c r="BB1923" s="34">
        <f>AU1923*'Propiedades físicas'!$C$4+'Diseño reactor'!AV1923*'Propiedades físicas'!$C$5+'Diseño reactor'!AW1923*'Propiedades físicas'!$C$8+'Diseño reactor'!AX1923*'Propiedades físicas'!$C$9+'Diseño reactor'!AY1923*'Propiedades físicas'!$C$7+'Diseño reactor'!AZ1923*'Propiedades físicas'!$C$6</f>
        <v>875.42084762719242</v>
      </c>
      <c r="BC1923" s="45">
        <f>AU1923*'Propiedades físicas'!$L$4+'Diseño reactor'!AV1923*'Propiedades físicas'!$L$5+'Diseño reactor'!AW1923*'Propiedades físicas'!$L$8+AX1923*'Propiedades físicas'!$L$9+'Diseño reactor'!AY1923*'Propiedades físicas'!$L$7+'Diseño reactor'!AZ1923*'Propiedades físicas'!$L$6</f>
        <v>2.1004342875430311</v>
      </c>
      <c r="BD1923" s="29">
        <f t="shared" si="1208"/>
        <v>1.6929756447135271</v>
      </c>
      <c r="BE1923" s="58">
        <f t="shared" si="1209"/>
        <v>41.506757769792998</v>
      </c>
      <c r="BF1923" s="30">
        <f>AU1923*'Propiedades físicas'!$I$4+'Diseño reactor'!AV1923*'Propiedades físicas'!$I$5+'Diseño reactor'!AW1923*'Propiedades físicas'!$I$8+'Diseño reactor'!AX1923*'Propiedades físicas'!$I$9+'Diseño reactor'!AY1923*'Propiedades físicas'!$I$7+'Diseño reactor'!AZ1923*'Propiedades físicas'!$I$6</f>
        <v>1.9953736315614718E-2</v>
      </c>
      <c r="BG1923" s="24">
        <f>AU1923*'Propiedades físicas'!$O$4+'Diseño reactor'!AV1923*'Propiedades físicas'!$O$5+'Diseño reactor'!AW1923*'Propiedades físicas'!$O$8+'Diseño reactor'!AX1923*'Propiedades físicas'!$O$9+'Diseño reactor'!AY1923*'Propiedades físicas'!$O$7+'Diseño reactor'!AZ1923*'Propiedades físicas'!$O$6</f>
        <v>0.15362542433490653</v>
      </c>
      <c r="BH1923" s="54">
        <f t="shared" si="1210"/>
        <v>41191.428709803666</v>
      </c>
      <c r="BI1923" s="34">
        <f t="shared" si="1230"/>
        <v>272.81624837397857</v>
      </c>
      <c r="BJ1923" s="27">
        <f t="shared" si="1211"/>
        <v>4796.079102283109</v>
      </c>
      <c r="BK1923" s="34">
        <f t="shared" si="1212"/>
        <v>566.76899017847711</v>
      </c>
      <c r="BL1923" s="27">
        <f t="shared" si="1213"/>
        <v>105.60773244674031</v>
      </c>
      <c r="BM1923" s="34">
        <f t="shared" si="1214"/>
        <v>1.1054421768707483</v>
      </c>
      <c r="BN1923" s="45">
        <f t="shared" si="1215"/>
        <v>2051.8705807504284</v>
      </c>
      <c r="BO1923" s="45">
        <f t="shared" si="1216"/>
        <v>106.19969450705855</v>
      </c>
      <c r="BP1923" s="66">
        <f t="shared" si="1217"/>
        <v>6.688017135350683</v>
      </c>
    </row>
    <row r="1924" spans="8:68">
      <c r="H1924" s="68">
        <v>1919</v>
      </c>
      <c r="I1924" s="31">
        <f>('Propiedades físicas'!$C$10*'Diseño reactor'!H1924)/1000</f>
        <v>1679.5956953900563</v>
      </c>
      <c r="J1924" s="31">
        <f t="shared" si="1195"/>
        <v>0.27149390847545729</v>
      </c>
      <c r="K1924" s="31">
        <f>(I1924*1000)/'Propiedades físicas'!$F$10</f>
        <v>10971.39832004852</v>
      </c>
      <c r="L1924" s="31">
        <f t="shared" si="1196"/>
        <v>1567.3426171497886</v>
      </c>
      <c r="M1924" s="31">
        <f t="shared" si="1197"/>
        <v>9404.0557028987314</v>
      </c>
      <c r="N1924" s="31">
        <f t="shared" si="1198"/>
        <v>0.81674967021875378</v>
      </c>
      <c r="O1924" s="32">
        <f t="shared" si="1199"/>
        <v>4.9004980213125231</v>
      </c>
      <c r="P1924" s="33">
        <f t="shared" si="1200"/>
        <v>0.6611661986838141</v>
      </c>
      <c r="Q1924" s="31">
        <f t="shared" si="1201"/>
        <v>4.7096316664483249</v>
      </c>
      <c r="R1924" s="31">
        <f t="shared" si="1202"/>
        <v>0.1259462185338088</v>
      </c>
      <c r="S1924" s="31">
        <f t="shared" si="1203"/>
        <v>0.19086635486419812</v>
      </c>
      <c r="T1924" s="31">
        <f t="shared" si="1204"/>
        <v>2.3991622673003195E-2</v>
      </c>
      <c r="U1924" s="31">
        <f t="shared" si="1205"/>
        <v>5.6456303281276383E-3</v>
      </c>
      <c r="V1924" s="47">
        <f t="shared" si="1218"/>
        <v>6.5474710937620429E-4</v>
      </c>
      <c r="W1924" s="31">
        <f t="shared" si="1206"/>
        <v>0.19049101237257804</v>
      </c>
      <c r="X1924" s="34">
        <f>(S1924*H1924*'Propiedades físicas'!$F$5*60*24*365)/(1000000)</f>
        <v>56689.257286875079</v>
      </c>
      <c r="Y1924" s="34">
        <f>(U1924*H1924*'Propiedades físicas'!$F$7*60*24*365)/(1000000)</f>
        <v>524.39101487172138</v>
      </c>
      <c r="Z1924" s="31">
        <f t="shared" si="1219"/>
        <v>1268.7779352742393</v>
      </c>
      <c r="AA1924" s="31">
        <f t="shared" si="1220"/>
        <v>9037.7831679143346</v>
      </c>
      <c r="AB1924" s="31">
        <f t="shared" si="1220"/>
        <v>241.6907933663791</v>
      </c>
      <c r="AC1924" s="31">
        <f t="shared" si="1220"/>
        <v>366.2725349843962</v>
      </c>
      <c r="AD1924" s="31">
        <f t="shared" si="1220"/>
        <v>46.039923909493133</v>
      </c>
      <c r="AE1924" s="31">
        <f t="shared" si="1221"/>
        <v>10.833964599676937</v>
      </c>
      <c r="AF1924" s="31">
        <f t="shared" si="1222"/>
        <v>10971.39832004852</v>
      </c>
      <c r="AG1924" s="31">
        <f t="shared" si="1223"/>
        <v>0.11564414108963171</v>
      </c>
      <c r="AH1924" s="31">
        <f t="shared" si="1224"/>
        <v>0.8237585496644666</v>
      </c>
      <c r="AI1924" s="31">
        <f t="shared" si="1224"/>
        <v>2.2029169511121188E-2</v>
      </c>
      <c r="AJ1924" s="31">
        <f t="shared" si="1224"/>
        <v>3.3384307478390447E-2</v>
      </c>
      <c r="AK1924" s="31">
        <f t="shared" si="1224"/>
        <v>4.1963588019006065E-3</v>
      </c>
      <c r="AL1924" s="31">
        <f t="shared" si="1225"/>
        <v>9.8747345448934763E-4</v>
      </c>
      <c r="AM1924" s="31">
        <f t="shared" si="1226"/>
        <v>1</v>
      </c>
      <c r="AN1924" s="31">
        <f>(Z1924*'Propiedades físicas'!$F$4)/1000</f>
        <v>1115.7379407214605</v>
      </c>
      <c r="AO1924" s="31">
        <f>(AA1924*'Propiedades físicas'!$F$6)/1000</f>
        <v>289.57057269997529</v>
      </c>
      <c r="AP1924" s="31">
        <f>(AB1924*'Propiedades físicas'!$F$9)/1000</f>
        <v>149.11113496738756</v>
      </c>
      <c r="AQ1924" s="31">
        <f>(AC1924*'Propiedades físicas'!$F$5)/1000</f>
        <v>107.85627337685516</v>
      </c>
      <c r="AR1924" s="31">
        <f>(AD1924*'Propiedades físicas'!$F$8)/1000</f>
        <v>16.322073824393499</v>
      </c>
      <c r="AS1924" s="31">
        <f>(AE1924*'Propiedades físicas'!$F$7)/1000</f>
        <v>0.99769979998424929</v>
      </c>
      <c r="AT1924" s="31">
        <f t="shared" si="1227"/>
        <v>1679.5956953900561</v>
      </c>
      <c r="AU1924" s="31">
        <f t="shared" si="1228"/>
        <v>0.66428959289655143</v>
      </c>
      <c r="AV1924" s="31">
        <f t="shared" si="1231"/>
        <v>0.17240492667059837</v>
      </c>
      <c r="AW1924" s="31">
        <f t="shared" si="1231"/>
        <v>8.8777993047165535E-2</v>
      </c>
      <c r="AX1924" s="31">
        <f t="shared" si="1231"/>
        <v>6.4215616694473288E-2</v>
      </c>
      <c r="AY1924" s="31">
        <f t="shared" si="1231"/>
        <v>9.7178588092314607E-3</v>
      </c>
      <c r="AZ1924" s="31">
        <f t="shared" si="1232"/>
        <v>5.9401188198005667E-4</v>
      </c>
      <c r="BA1924" s="31">
        <f t="shared" si="1229"/>
        <v>1.0000000000000002</v>
      </c>
      <c r="BB1924" s="34">
        <f>AU1924*'Propiedades físicas'!$C$4+'Diseño reactor'!AV1924*'Propiedades físicas'!$C$5+'Diseño reactor'!AW1924*'Propiedades físicas'!$C$8+'Diseño reactor'!AX1924*'Propiedades físicas'!$C$9+'Diseño reactor'!AY1924*'Propiedades físicas'!$C$7+'Diseño reactor'!AZ1924*'Propiedades físicas'!$C$6</f>
        <v>875.42060453523425</v>
      </c>
      <c r="BC1924" s="45">
        <f>AU1924*'Propiedades físicas'!$L$4+'Diseño reactor'!AV1924*'Propiedades físicas'!$L$5+'Diseño reactor'!AW1924*'Propiedades físicas'!$L$8+AX1924*'Propiedades físicas'!$L$9+'Diseño reactor'!AY1924*'Propiedades físicas'!$L$7+'Diseño reactor'!AZ1924*'Propiedades físicas'!$L$6</f>
        <v>2.1004819359616373</v>
      </c>
      <c r="BD1924" s="29">
        <f t="shared" si="1208"/>
        <v>1.6922235633794274</v>
      </c>
      <c r="BE1924" s="58">
        <f t="shared" si="1209"/>
        <v>41.505943816306406</v>
      </c>
      <c r="BF1924" s="30">
        <f>AU1924*'Propiedades físicas'!$I$4+'Diseño reactor'!AV1924*'Propiedades físicas'!$I$5+'Diseño reactor'!AW1924*'Propiedades físicas'!$I$8+'Diseño reactor'!AX1924*'Propiedades físicas'!$I$9+'Diseño reactor'!AY1924*'Propiedades físicas'!$I$7+'Diseño reactor'!AZ1924*'Propiedades físicas'!$I$6</f>
        <v>1.995384519866281E-2</v>
      </c>
      <c r="BG1924" s="24">
        <f>AU1924*'Propiedades físicas'!$O$4+'Diseño reactor'!AV1924*'Propiedades físicas'!$O$5+'Diseño reactor'!AW1924*'Propiedades físicas'!$O$8+'Diseño reactor'!AX1924*'Propiedades físicas'!$O$9+'Diseño reactor'!AY1924*'Propiedades físicas'!$O$7+'Diseño reactor'!AZ1924*'Propiedades físicas'!$O$6</f>
        <v>0.15362770676429643</v>
      </c>
      <c r="BH1924" s="54">
        <f t="shared" si="1210"/>
        <v>41191.192500461308</v>
      </c>
      <c r="BI1924" s="34">
        <f t="shared" si="1230"/>
        <v>272.81987263580453</v>
      </c>
      <c r="BJ1924" s="27">
        <f t="shared" si="1211"/>
        <v>4796.0820049445192</v>
      </c>
      <c r="BK1924" s="34">
        <f t="shared" si="1212"/>
        <v>566.77775374856583</v>
      </c>
      <c r="BL1924" s="27">
        <f t="shared" si="1213"/>
        <v>105.60803671375609</v>
      </c>
      <c r="BM1924" s="34">
        <f t="shared" si="1214"/>
        <v>1.1054421768707483</v>
      </c>
      <c r="BN1924" s="45">
        <f t="shared" si="1215"/>
        <v>2053.0611434257776</v>
      </c>
      <c r="BO1924" s="45">
        <f t="shared" si="1216"/>
        <v>106.2095759033662</v>
      </c>
      <c r="BP1924" s="66">
        <f t="shared" si="1217"/>
        <v>6.6880152781831432</v>
      </c>
    </row>
    <row r="1925" spans="8:68">
      <c r="H1925" s="68">
        <v>1920</v>
      </c>
      <c r="I1925" s="31">
        <f>('Propiedades físicas'!$C$10*'Diseño reactor'!H1925)/1000</f>
        <v>1680.4709406716563</v>
      </c>
      <c r="J1925" s="31">
        <f t="shared" si="1195"/>
        <v>0.27135250539812628</v>
      </c>
      <c r="K1925" s="31">
        <f>(I1925*1000)/'Propiedades físicas'!$F$10</f>
        <v>10977.115567740053</v>
      </c>
      <c r="L1925" s="31">
        <f t="shared" si="1196"/>
        <v>1568.1593668200076</v>
      </c>
      <c r="M1925" s="31">
        <f t="shared" si="1197"/>
        <v>9408.9562009200454</v>
      </c>
      <c r="N1925" s="31">
        <f t="shared" si="1198"/>
        <v>0.81674967021875389</v>
      </c>
      <c r="O1925" s="32">
        <f t="shared" si="1199"/>
        <v>4.900498021312524</v>
      </c>
      <c r="P1925" s="33">
        <f t="shared" si="1200"/>
        <v>0.66123180218142386</v>
      </c>
      <c r="Q1925" s="31">
        <f t="shared" si="1201"/>
        <v>4.7097293970469831</v>
      </c>
      <c r="R1925" s="31">
        <f t="shared" si="1202"/>
        <v>0.12590560352010216</v>
      </c>
      <c r="S1925" s="31">
        <f t="shared" si="1203"/>
        <v>0.19076862426554123</v>
      </c>
      <c r="T1925" s="31">
        <f t="shared" si="1204"/>
        <v>2.3973772806244645E-2</v>
      </c>
      <c r="U1925" s="31">
        <f t="shared" si="1205"/>
        <v>5.6384917109832677E-3</v>
      </c>
      <c r="V1925" s="47">
        <f t="shared" si="1218"/>
        <v>6.5481207594665278E-4</v>
      </c>
      <c r="W1925" s="31">
        <f t="shared" si="1206"/>
        <v>0.19041068972293182</v>
      </c>
      <c r="X1925" s="34">
        <f>(S1925*H1925*'Propiedades físicas'!$F$5*60*24*365)/(1000000)</f>
        <v>56689.7562153529</v>
      </c>
      <c r="Y1925" s="34">
        <f>(U1925*H1925*'Propiedades físicas'!$F$7*60*24*365)/(1000000)</f>
        <v>524.00086578208209</v>
      </c>
      <c r="Z1925" s="31">
        <f t="shared" si="1219"/>
        <v>1269.5650601883337</v>
      </c>
      <c r="AA1925" s="31">
        <f t="shared" si="1220"/>
        <v>9042.6804423302074</v>
      </c>
      <c r="AB1925" s="31">
        <f t="shared" si="1220"/>
        <v>241.73875875859613</v>
      </c>
      <c r="AC1925" s="31">
        <f t="shared" si="1220"/>
        <v>366.27575858983914</v>
      </c>
      <c r="AD1925" s="31">
        <f t="shared" si="1220"/>
        <v>46.02964378798972</v>
      </c>
      <c r="AE1925" s="31">
        <f t="shared" si="1221"/>
        <v>10.825904085087874</v>
      </c>
      <c r="AF1925" s="31">
        <f t="shared" si="1222"/>
        <v>10977.115567740055</v>
      </c>
      <c r="AG1925" s="31">
        <f t="shared" si="1223"/>
        <v>0.11565561575386685</v>
      </c>
      <c r="AH1925" s="31">
        <f t="shared" si="1224"/>
        <v>0.82377564365862788</v>
      </c>
      <c r="AI1925" s="31">
        <f t="shared" si="1224"/>
        <v>2.2022065566024172E-2</v>
      </c>
      <c r="AJ1925" s="31">
        <f t="shared" si="1224"/>
        <v>3.3367213484229281E-2</v>
      </c>
      <c r="AK1925" s="31">
        <f t="shared" si="1224"/>
        <v>4.1932366935502896E-3</v>
      </c>
      <c r="AL1925" s="31">
        <f t="shared" si="1225"/>
        <v>9.8622484370151247E-4</v>
      </c>
      <c r="AM1925" s="31">
        <f t="shared" si="1226"/>
        <v>1</v>
      </c>
      <c r="AN1925" s="31">
        <f>(Z1925*'Propiedades físicas'!$F$4)/1000</f>
        <v>1116.4301226284169</v>
      </c>
      <c r="AO1925" s="31">
        <f>(AA1925*'Propiedades físicas'!$F$6)/1000</f>
        <v>289.72748137225983</v>
      </c>
      <c r="AP1925" s="31">
        <f>(AB1925*'Propiedades físicas'!$F$9)/1000</f>
        <v>149.14072721611586</v>
      </c>
      <c r="AQ1925" s="31">
        <f>(AC1925*'Propiedades físicas'!$F$5)/1000</f>
        <v>107.85722263194995</v>
      </c>
      <c r="AR1925" s="31">
        <f>(AD1925*'Propiedades físicas'!$F$8)/1000</f>
        <v>16.31842931571811</v>
      </c>
      <c r="AS1925" s="31">
        <f>(AE1925*'Propiedades físicas'!$F$7)/1000</f>
        <v>0.99695750719574228</v>
      </c>
      <c r="AT1925" s="31">
        <f t="shared" si="1227"/>
        <v>1680.4709406716563</v>
      </c>
      <c r="AU1925" s="31">
        <f t="shared" si="1228"/>
        <v>0.66435550630955775</v>
      </c>
      <c r="AV1925" s="31">
        <f t="shared" si="1231"/>
        <v>0.17240850428300805</v>
      </c>
      <c r="AW1925" s="31">
        <f t="shared" si="1231"/>
        <v>8.8749364006560444E-2</v>
      </c>
      <c r="AX1925" s="31">
        <f t="shared" si="1231"/>
        <v>6.4182735935226123E-2</v>
      </c>
      <c r="AY1925" s="31">
        <f t="shared" si="1231"/>
        <v>9.7106286819788178E-3</v>
      </c>
      <c r="AZ1925" s="31">
        <f t="shared" si="1232"/>
        <v>5.9326078366893679E-4</v>
      </c>
      <c r="BA1925" s="31">
        <f t="shared" si="1229"/>
        <v>1</v>
      </c>
      <c r="BB1925" s="34">
        <f>AU1925*'Propiedades físicas'!$C$4+'Diseño reactor'!AV1925*'Propiedades físicas'!$C$5+'Diseño reactor'!AW1925*'Propiedades físicas'!$C$8+'Diseño reactor'!AX1925*'Propiedades físicas'!$C$9+'Diseño reactor'!AY1925*'Propiedades físicas'!$C$7+'Diseño reactor'!AZ1925*'Propiedades físicas'!$C$6</f>
        <v>875.42036183123946</v>
      </c>
      <c r="BC1925" s="45">
        <f>AU1925*'Propiedades físicas'!$L$4+'Diseño reactor'!AV1925*'Propiedades físicas'!$L$5+'Diseño reactor'!AW1925*'Propiedades físicas'!$L$8+AX1925*'Propiedades físicas'!$L$9+'Diseño reactor'!AY1925*'Propiedades físicas'!$L$7+'Diseño reactor'!AZ1925*'Propiedades físicas'!$L$6</f>
        <v>2.1005295424276214</v>
      </c>
      <c r="BD1925" s="29">
        <f t="shared" si="1208"/>
        <v>1.691472151045168</v>
      </c>
      <c r="BE1925" s="58">
        <f t="shared" si="1209"/>
        <v>41.50513059865682</v>
      </c>
      <c r="BF1925" s="30">
        <f>AU1925*'Propiedades físicas'!$I$4+'Diseño reactor'!AV1925*'Propiedades físicas'!$I$5+'Diseño reactor'!AW1925*'Propiedades físicas'!$I$8+'Diseño reactor'!AX1925*'Propiedades físicas'!$I$9+'Diseño reactor'!AY1925*'Propiedades físicas'!$I$7+'Diseño reactor'!AZ1925*'Propiedades físicas'!$I$6</f>
        <v>1.9953953898604066E-2</v>
      </c>
      <c r="BG1925" s="24">
        <f>AU1925*'Propiedades físicas'!$O$4+'Diseño reactor'!AV1925*'Propiedades físicas'!$O$5+'Diseño reactor'!AW1925*'Propiedades físicas'!$O$8+'Diseño reactor'!AX1925*'Propiedades físicas'!$O$9+'Diseño reactor'!AY1925*'Propiedades físicas'!$O$7+'Diseño reactor'!AZ1925*'Propiedades físicas'!$O$6</f>
        <v>0.15362998729151153</v>
      </c>
      <c r="BH1925" s="54">
        <f t="shared" si="1210"/>
        <v>41190.956689939099</v>
      </c>
      <c r="BI1925" s="34">
        <f t="shared" si="1230"/>
        <v>272.82349228295811</v>
      </c>
      <c r="BJ1925" s="27">
        <f t="shared" si="1211"/>
        <v>4796.0849111371472</v>
      </c>
      <c r="BK1925" s="34">
        <f t="shared" si="1212"/>
        <v>566.78651072846935</v>
      </c>
      <c r="BL1925" s="27">
        <f t="shared" si="1213"/>
        <v>105.60834074431648</v>
      </c>
      <c r="BM1925" s="34">
        <f t="shared" si="1214"/>
        <v>1.1054421768707483</v>
      </c>
      <c r="BN1925" s="45">
        <f t="shared" si="1215"/>
        <v>2054.2517330635255</v>
      </c>
      <c r="BO1925" s="45">
        <f t="shared" si="1216"/>
        <v>106.21944896787078</v>
      </c>
      <c r="BP1925" s="66">
        <f t="shared" si="1217"/>
        <v>6.6880134239795561</v>
      </c>
    </row>
    <row r="1926" spans="8:68">
      <c r="H1926" s="68">
        <v>1921</v>
      </c>
      <c r="I1926" s="31">
        <f>('Propiedades físicas'!$C$10*'Diseño reactor'!H1926)/1000</f>
        <v>1681.3461859532561</v>
      </c>
      <c r="J1926" s="31">
        <f t="shared" si="1195"/>
        <v>0.27121124953899139</v>
      </c>
      <c r="K1926" s="31">
        <f>(I1926*1000)/'Propiedades físicas'!$F$10</f>
        <v>10982.832815431582</v>
      </c>
      <c r="L1926" s="31">
        <f t="shared" si="1196"/>
        <v>1568.9761164902259</v>
      </c>
      <c r="M1926" s="31">
        <f t="shared" si="1197"/>
        <v>9413.8566989413557</v>
      </c>
      <c r="N1926" s="31">
        <f t="shared" si="1198"/>
        <v>0.81674967021875367</v>
      </c>
      <c r="O1926" s="32">
        <f t="shared" si="1199"/>
        <v>4.9004980213125222</v>
      </c>
      <c r="P1926" s="33">
        <f t="shared" si="1200"/>
        <v>0.66129735037746606</v>
      </c>
      <c r="Q1926" s="31">
        <f t="shared" si="1201"/>
        <v>4.7098270287238764</v>
      </c>
      <c r="R1926" s="31">
        <f t="shared" si="1202"/>
        <v>0.12586501221793023</v>
      </c>
      <c r="S1926" s="31">
        <f t="shared" si="1203"/>
        <v>0.19067099258864548</v>
      </c>
      <c r="T1926" s="31">
        <f t="shared" si="1204"/>
        <v>2.3955942499357022E-2</v>
      </c>
      <c r="U1926" s="31">
        <f t="shared" si="1205"/>
        <v>5.6313651240004125E-3</v>
      </c>
      <c r="V1926" s="47">
        <f t="shared" si="1218"/>
        <v>6.548769877524421E-4</v>
      </c>
      <c r="W1926" s="31">
        <f t="shared" si="1206"/>
        <v>0.19033043478260872</v>
      </c>
      <c r="X1926" s="34">
        <f>(S1926*H1926*'Propiedades físicas'!$F$5*60*24*365)/(1000000)</f>
        <v>56690.254303024958</v>
      </c>
      <c r="Y1926" s="34">
        <f>(U1926*H1926*'Propiedades físicas'!$F$7*60*24*365)/(1000000)</f>
        <v>523.61114421752961</v>
      </c>
      <c r="Z1926" s="31">
        <f t="shared" si="1219"/>
        <v>1270.3522100751122</v>
      </c>
      <c r="AA1926" s="31">
        <f t="shared" si="1220"/>
        <v>9047.5777221785665</v>
      </c>
      <c r="AB1926" s="31">
        <f t="shared" si="1220"/>
        <v>241.78668847064398</v>
      </c>
      <c r="AC1926" s="31">
        <f t="shared" si="1220"/>
        <v>366.27897676278798</v>
      </c>
      <c r="AD1926" s="31">
        <f t="shared" si="1220"/>
        <v>46.01936554126484</v>
      </c>
      <c r="AE1926" s="31">
        <f t="shared" si="1221"/>
        <v>10.817852403204792</v>
      </c>
      <c r="AF1926" s="31">
        <f t="shared" si="1222"/>
        <v>10982.832815431579</v>
      </c>
      <c r="AG1926" s="31">
        <f t="shared" si="1223"/>
        <v>0.11566708074534164</v>
      </c>
      <c r="AH1926" s="31">
        <f t="shared" si="1224"/>
        <v>0.82379272035044948</v>
      </c>
      <c r="AI1926" s="31">
        <f t="shared" si="1224"/>
        <v>2.201496576829598E-2</v>
      </c>
      <c r="AJ1926" s="31">
        <f t="shared" si="1224"/>
        <v>3.335013679240776E-2</v>
      </c>
      <c r="AK1926" s="31">
        <f t="shared" si="1224"/>
        <v>4.1901180064040219E-3</v>
      </c>
      <c r="AL1926" s="31">
        <f t="shared" si="1225"/>
        <v>9.8497833710124607E-4</v>
      </c>
      <c r="AM1926" s="31">
        <f t="shared" si="1226"/>
        <v>1</v>
      </c>
      <c r="AN1926" s="31">
        <f>(Z1926*'Propiedades físicas'!$F$4)/1000</f>
        <v>1117.1223264958521</v>
      </c>
      <c r="AO1926" s="31">
        <f>(AA1926*'Propiedades físicas'!$F$6)/1000</f>
        <v>289.88439021860125</v>
      </c>
      <c r="AP1926" s="31">
        <f>(AB1926*'Propiedades físicas'!$F$9)/1000</f>
        <v>149.17029745196379</v>
      </c>
      <c r="AQ1926" s="31">
        <f>(AC1926*'Propiedades físicas'!$F$5)/1000</f>
        <v>107.85817028733818</v>
      </c>
      <c r="AR1926" s="31">
        <f>(AD1926*'Propiedades físicas'!$F$8)/1000</f>
        <v>16.314785471689206</v>
      </c>
      <c r="AS1926" s="31">
        <f>(AE1926*'Propiedades físicas'!$F$7)/1000</f>
        <v>0.99621602781112939</v>
      </c>
      <c r="AT1926" s="31">
        <f t="shared" si="1227"/>
        <v>1681.3461859532558</v>
      </c>
      <c r="AU1926" s="31">
        <f t="shared" si="1228"/>
        <v>0.66442136415974828</v>
      </c>
      <c r="AV1926" s="31">
        <f t="shared" si="1231"/>
        <v>0.17241207827420052</v>
      </c>
      <c r="AW1926" s="31">
        <f t="shared" si="1231"/>
        <v>8.8720751679934498E-2</v>
      </c>
      <c r="AX1926" s="31">
        <f t="shared" si="1231"/>
        <v>6.4149888457496293E-2</v>
      </c>
      <c r="AY1926" s="31">
        <f t="shared" si="1231"/>
        <v>9.7034064774943283E-3</v>
      </c>
      <c r="AZ1926" s="31">
        <f t="shared" si="1232"/>
        <v>5.9251095112593656E-4</v>
      </c>
      <c r="BA1926" s="31">
        <f t="shared" si="1229"/>
        <v>0.99999999999999978</v>
      </c>
      <c r="BB1926" s="34">
        <f>AU1926*'Propiedades físicas'!$C$4+'Diseño reactor'!AV1926*'Propiedades físicas'!$C$5+'Diseño reactor'!AW1926*'Propiedades físicas'!$C$8+'Diseño reactor'!AX1926*'Propiedades físicas'!$C$9+'Diseño reactor'!AY1926*'Propiedades físicas'!$C$7+'Diseño reactor'!AZ1926*'Propiedades físicas'!$C$6</f>
        <v>875.42011951443453</v>
      </c>
      <c r="BC1926" s="45">
        <f>AU1926*'Propiedades físicas'!$L$4+'Diseño reactor'!AV1926*'Propiedades físicas'!$L$5+'Diseño reactor'!AW1926*'Propiedades físicas'!$L$8+AX1926*'Propiedades físicas'!$L$9+'Diseño reactor'!AY1926*'Propiedades físicas'!$L$7+'Diseño reactor'!AZ1926*'Propiedades físicas'!$L$6</f>
        <v>2.1005771069959169</v>
      </c>
      <c r="BD1926" s="29">
        <f t="shared" si="1208"/>
        <v>1.6907214068174787</v>
      </c>
      <c r="BE1926" s="58">
        <f t="shared" si="1209"/>
        <v>41.504318115843311</v>
      </c>
      <c r="BF1926" s="30">
        <f>AU1926*'Propiedades físicas'!$I$4+'Diseño reactor'!AV1926*'Propiedades físicas'!$I$5+'Diseño reactor'!AW1926*'Propiedades físicas'!$I$8+'Diseño reactor'!AX1926*'Propiedades físicas'!$I$9+'Diseño reactor'!AY1926*'Propiedades físicas'!$I$7+'Diseño reactor'!AZ1926*'Propiedades físicas'!$I$6</f>
        <v>1.9954062415800711E-2</v>
      </c>
      <c r="BG1926" s="24">
        <f>AU1926*'Propiedades físicas'!$O$4+'Diseño reactor'!AV1926*'Propiedades físicas'!$O$5+'Diseño reactor'!AW1926*'Propiedades físicas'!$O$8+'Diseño reactor'!AX1926*'Propiedades físicas'!$O$9+'Diseño reactor'!AY1926*'Propiedades físicas'!$O$7+'Diseño reactor'!AZ1926*'Propiedades físicas'!$O$6</f>
        <v>0.15363226591887</v>
      </c>
      <c r="BH1926" s="54">
        <f t="shared" si="1210"/>
        <v>41190.721277439879</v>
      </c>
      <c r="BI1926" s="34">
        <f t="shared" si="1230"/>
        <v>272.82710732349074</v>
      </c>
      <c r="BJ1926" s="27">
        <f t="shared" si="1211"/>
        <v>4796.0878208479016</v>
      </c>
      <c r="BK1926" s="34">
        <f t="shared" si="1212"/>
        <v>566.79526112519886</v>
      </c>
      <c r="BL1926" s="27">
        <f t="shared" si="1213"/>
        <v>105.60864453868246</v>
      </c>
      <c r="BM1926" s="34">
        <f t="shared" si="1214"/>
        <v>1.1054421768707483</v>
      </c>
      <c r="BN1926" s="45">
        <f t="shared" si="1215"/>
        <v>2055.4423496284817</v>
      </c>
      <c r="BO1926" s="45">
        <f t="shared" si="1216"/>
        <v>106.22931371110521</v>
      </c>
      <c r="BP1926" s="66">
        <f t="shared" si="1217"/>
        <v>6.6880115727340117</v>
      </c>
    </row>
    <row r="1927" spans="8:68">
      <c r="H1927" s="68">
        <v>1922</v>
      </c>
      <c r="I1927" s="31">
        <f>('Propiedades físicas'!$C$10*'Diseño reactor'!H1927)/1000</f>
        <v>1682.2214312348558</v>
      </c>
      <c r="J1927" s="31">
        <f t="shared" si="1195"/>
        <v>0.27107014066826357</v>
      </c>
      <c r="K1927" s="31">
        <f>(I1927*1000)/'Propiedades físicas'!$F$10</f>
        <v>10988.550063123115</v>
      </c>
      <c r="L1927" s="31">
        <f t="shared" si="1196"/>
        <v>1569.7928661604449</v>
      </c>
      <c r="M1927" s="31">
        <f t="shared" si="1197"/>
        <v>9418.7571969626697</v>
      </c>
      <c r="N1927" s="31">
        <f t="shared" si="1198"/>
        <v>0.81674967021875389</v>
      </c>
      <c r="O1927" s="32">
        <f t="shared" si="1199"/>
        <v>4.9004980213125231</v>
      </c>
      <c r="P1927" s="33">
        <f t="shared" si="1200"/>
        <v>0.66136284334183781</v>
      </c>
      <c r="Q1927" s="31">
        <f t="shared" si="1201"/>
        <v>4.7099245616274645</v>
      </c>
      <c r="R1927" s="31">
        <f t="shared" si="1202"/>
        <v>0.1258244446106217</v>
      </c>
      <c r="S1927" s="31">
        <f t="shared" si="1203"/>
        <v>0.19057345968505832</v>
      </c>
      <c r="T1927" s="31">
        <f t="shared" si="1204"/>
        <v>2.3938131724446518E-2</v>
      </c>
      <c r="U1927" s="31">
        <f t="shared" si="1205"/>
        <v>5.6242505418478755E-3</v>
      </c>
      <c r="V1927" s="47">
        <f t="shared" si="1218"/>
        <v>6.5494184486279098E-4</v>
      </c>
      <c r="W1927" s="31">
        <f t="shared" si="1206"/>
        <v>0.19025024746602967</v>
      </c>
      <c r="X1927" s="34">
        <f>(S1927*H1927*'Propiedades físicas'!$F$5*60*24*365)/(1000000)</f>
        <v>56690.751551661771</v>
      </c>
      <c r="Y1927" s="34">
        <f>(U1927*H1927*'Propiedades físicas'!$F$7*60*24*365)/(1000000)</f>
        <v>523.22184956838214</v>
      </c>
      <c r="Z1927" s="31">
        <f t="shared" si="1219"/>
        <v>1271.1393849030123</v>
      </c>
      <c r="AA1927" s="31">
        <f t="shared" si="1220"/>
        <v>9052.4750074479871</v>
      </c>
      <c r="AB1927" s="31">
        <f t="shared" si="1220"/>
        <v>241.83458254161491</v>
      </c>
      <c r="AC1927" s="31">
        <f t="shared" si="1220"/>
        <v>366.2821895146821</v>
      </c>
      <c r="AD1927" s="31">
        <f t="shared" si="1220"/>
        <v>46.009089174386204</v>
      </c>
      <c r="AE1927" s="31">
        <f t="shared" si="1221"/>
        <v>10.809809541431617</v>
      </c>
      <c r="AF1927" s="31">
        <f t="shared" si="1222"/>
        <v>10988.550063123113</v>
      </c>
      <c r="AG1927" s="31">
        <f t="shared" si="1223"/>
        <v>0.11567853607628149</v>
      </c>
      <c r="AH1927" s="31">
        <f t="shared" si="1224"/>
        <v>0.82380977976589709</v>
      </c>
      <c r="AI1927" s="31">
        <f t="shared" si="1224"/>
        <v>2.20078701150206E-2</v>
      </c>
      <c r="AJ1927" s="31">
        <f t="shared" si="1224"/>
        <v>3.3333077376960063E-2</v>
      </c>
      <c r="AK1927" s="31">
        <f t="shared" si="1224"/>
        <v>4.1870027355829075E-3</v>
      </c>
      <c r="AL1927" s="31">
        <f t="shared" si="1225"/>
        <v>9.8373393025788384E-4</v>
      </c>
      <c r="AM1927" s="31">
        <f t="shared" si="1226"/>
        <v>1.0000000000000002</v>
      </c>
      <c r="AN1927" s="31">
        <f>(Z1927*'Propiedades físicas'!$F$4)/1000</f>
        <v>1117.814552296011</v>
      </c>
      <c r="AO1927" s="31">
        <f>(AA1927*'Propiedades físicas'!$F$6)/1000</f>
        <v>290.04129923863348</v>
      </c>
      <c r="AP1927" s="31">
        <f>(AB1927*'Propiedades físicas'!$F$9)/1000</f>
        <v>149.19984569904929</v>
      </c>
      <c r="AQ1927" s="31">
        <f>(AC1927*'Propiedades físicas'!$F$5)/1000</f>
        <v>107.85911634638845</v>
      </c>
      <c r="AR1927" s="31">
        <f>(AD1927*'Propiedades físicas'!$F$8)/1000</f>
        <v>16.311142294103391</v>
      </c>
      <c r="AS1927" s="31">
        <f>(AE1927*'Propiedades físicas'!$F$7)/1000</f>
        <v>0.99547536067043763</v>
      </c>
      <c r="AT1927" s="31">
        <f t="shared" si="1227"/>
        <v>1682.221431234856</v>
      </c>
      <c r="AU1927" s="31">
        <f t="shared" si="1228"/>
        <v>0.66448716651735018</v>
      </c>
      <c r="AV1927" s="31">
        <f t="shared" si="1231"/>
        <v>0.17241564864961029</v>
      </c>
      <c r="AW1927" s="31">
        <f t="shared" si="1231"/>
        <v>8.8692156055536195E-2</v>
      </c>
      <c r="AX1927" s="31">
        <f t="shared" si="1231"/>
        <v>6.4117074211337971E-2</v>
      </c>
      <c r="AY1927" s="31">
        <f t="shared" si="1231"/>
        <v>9.6961921844795369E-3</v>
      </c>
      <c r="AZ1927" s="31">
        <f t="shared" si="1232"/>
        <v>5.9176238168580234E-4</v>
      </c>
      <c r="BA1927" s="31">
        <f t="shared" si="1229"/>
        <v>0.99999999999999989</v>
      </c>
      <c r="BB1927" s="34">
        <f>AU1927*'Propiedades físicas'!$C$4+'Diseño reactor'!AV1927*'Propiedades físicas'!$C$5+'Diseño reactor'!AW1927*'Propiedades físicas'!$C$8+'Diseño reactor'!AX1927*'Propiedades físicas'!$C$9+'Diseño reactor'!AY1927*'Propiedades físicas'!$C$7+'Diseño reactor'!AZ1927*'Propiedades físicas'!$C$6</f>
        <v>875.41987758404935</v>
      </c>
      <c r="BC1927" s="45">
        <f>AU1927*'Propiedades físicas'!$L$4+'Diseño reactor'!AV1927*'Propiedades físicas'!$L$5+'Diseño reactor'!AW1927*'Propiedades físicas'!$L$8+AX1927*'Propiedades físicas'!$L$9+'Diseño reactor'!AY1927*'Propiedades físicas'!$L$7+'Diseño reactor'!AZ1927*'Propiedades físicas'!$L$6</f>
        <v>2.1006246297213655</v>
      </c>
      <c r="BD1927" s="29">
        <f t="shared" si="1208"/>
        <v>1.6899713298046775</v>
      </c>
      <c r="BE1927" s="58">
        <f t="shared" si="1209"/>
        <v>41.503506366866752</v>
      </c>
      <c r="BF1927" s="30">
        <f>AU1927*'Propiedades físicas'!$I$4+'Diseño reactor'!AV1927*'Propiedades físicas'!$I$5+'Diseño reactor'!AW1927*'Propiedades físicas'!$I$8+'Diseño reactor'!AX1927*'Propiedades físicas'!$I$9+'Diseño reactor'!AY1927*'Propiedades físicas'!$I$7+'Diseño reactor'!AZ1927*'Propiedades físicas'!$I$6</f>
        <v>1.9954170750614123E-2</v>
      </c>
      <c r="BG1927" s="24">
        <f>AU1927*'Propiedades físicas'!$O$4+'Diseño reactor'!AV1927*'Propiedades físicas'!$O$5+'Diseño reactor'!AW1927*'Propiedades físicas'!$O$8+'Diseño reactor'!AX1927*'Propiedades físicas'!$O$9+'Diseño reactor'!AY1927*'Propiedades físicas'!$O$7+'Diseño reactor'!AZ1927*'Propiedades físicas'!$O$6</f>
        <v>0.15363454264868634</v>
      </c>
      <c r="BH1927" s="54">
        <f t="shared" si="1210"/>
        <v>41190.486262168488</v>
      </c>
      <c r="BI1927" s="34">
        <f t="shared" si="1230"/>
        <v>272.83071776543676</v>
      </c>
      <c r="BJ1927" s="27">
        <f t="shared" si="1211"/>
        <v>4796.0907340637605</v>
      </c>
      <c r="BK1927" s="34">
        <f t="shared" si="1212"/>
        <v>566.80400494576008</v>
      </c>
      <c r="BL1927" s="27">
        <f t="shared" si="1213"/>
        <v>105.60894809711475</v>
      </c>
      <c r="BM1927" s="34">
        <f t="shared" si="1214"/>
        <v>1.1054421768707483</v>
      </c>
      <c r="BN1927" s="45">
        <f t="shared" si="1215"/>
        <v>2056.6329930855195</v>
      </c>
      <c r="BO1927" s="45">
        <f t="shared" si="1216"/>
        <v>106.23917014358486</v>
      </c>
      <c r="BP1927" s="66">
        <f t="shared" si="1217"/>
        <v>6.6880097244406267</v>
      </c>
    </row>
    <row r="1928" spans="8:68">
      <c r="H1928" s="68">
        <v>1923</v>
      </c>
      <c r="I1928" s="31">
        <f>('Propiedades físicas'!$C$10*'Diseño reactor'!H1928)/1000</f>
        <v>1683.0966765164555</v>
      </c>
      <c r="J1928" s="31">
        <f t="shared" si="1195"/>
        <v>0.27092917855663162</v>
      </c>
      <c r="K1928" s="31">
        <f>(I1928*1000)/'Propiedades físicas'!$F$10</f>
        <v>10994.267310814645</v>
      </c>
      <c r="L1928" s="31">
        <f t="shared" si="1196"/>
        <v>1570.6096158306634</v>
      </c>
      <c r="M1928" s="31">
        <f t="shared" si="1197"/>
        <v>9423.65769498398</v>
      </c>
      <c r="N1928" s="31">
        <f t="shared" si="1198"/>
        <v>0.81674967021875378</v>
      </c>
      <c r="O1928" s="32">
        <f t="shared" si="1199"/>
        <v>4.9004980213125222</v>
      </c>
      <c r="P1928" s="33">
        <f t="shared" si="1200"/>
        <v>0.66142828114431762</v>
      </c>
      <c r="Q1928" s="31">
        <f t="shared" si="1201"/>
        <v>4.710021995905902</v>
      </c>
      <c r="R1928" s="31">
        <f t="shared" si="1202"/>
        <v>0.12578390068151044</v>
      </c>
      <c r="S1928" s="31">
        <f t="shared" si="1203"/>
        <v>0.19047602540662043</v>
      </c>
      <c r="T1928" s="31">
        <f t="shared" si="1204"/>
        <v>2.3920340453667352E-2</v>
      </c>
      <c r="U1928" s="31">
        <f t="shared" si="1205"/>
        <v>5.6171479392584196E-3</v>
      </c>
      <c r="V1928" s="47">
        <f t="shared" si="1218"/>
        <v>6.5500664734680005E-4</v>
      </c>
      <c r="W1928" s="31">
        <f t="shared" si="1206"/>
        <v>0.1901701276877599</v>
      </c>
      <c r="X1928" s="34">
        <f>(S1928*H1928*'Propiedades físicas'!$F$5*60*24*365)/(1000000)</f>
        <v>56691.247963029244</v>
      </c>
      <c r="Y1928" s="34">
        <f>(U1928*H1928*'Propiedades físicas'!$F$7*60*24*365)/(1000000)</f>
        <v>522.83298122600672</v>
      </c>
      <c r="Z1928" s="31">
        <f t="shared" si="1219"/>
        <v>1271.9265846405228</v>
      </c>
      <c r="AA1928" s="31">
        <f t="shared" si="1220"/>
        <v>9057.3722981270494</v>
      </c>
      <c r="AB1928" s="31">
        <f t="shared" si="1220"/>
        <v>241.88244101054457</v>
      </c>
      <c r="AC1928" s="31">
        <f t="shared" si="1220"/>
        <v>366.28539685693107</v>
      </c>
      <c r="AD1928" s="31">
        <f t="shared" si="1220"/>
        <v>45.99881469240232</v>
      </c>
      <c r="AE1928" s="31">
        <f t="shared" si="1221"/>
        <v>10.801775487193941</v>
      </c>
      <c r="AF1928" s="31">
        <f t="shared" si="1222"/>
        <v>10994.267310814645</v>
      </c>
      <c r="AG1928" s="31">
        <f t="shared" si="1223"/>
        <v>0.11568998175889146</v>
      </c>
      <c r="AH1928" s="31">
        <f t="shared" si="1224"/>
        <v>0.8238268219308853</v>
      </c>
      <c r="AI1928" s="31">
        <f t="shared" si="1224"/>
        <v>2.2000778603283002E-2</v>
      </c>
      <c r="AJ1928" s="31">
        <f t="shared" si="1224"/>
        <v>3.3316035211971788E-2</v>
      </c>
      <c r="AK1928" s="31">
        <f t="shared" si="1224"/>
        <v>4.1838908762164648E-3</v>
      </c>
      <c r="AL1928" s="31">
        <f t="shared" si="1225"/>
        <v>9.824916187519512E-4</v>
      </c>
      <c r="AM1928" s="31">
        <f t="shared" si="1226"/>
        <v>1</v>
      </c>
      <c r="AN1928" s="31">
        <f>(Z1928*'Propiedades físicas'!$F$4)/1000</f>
        <v>1118.5068000011831</v>
      </c>
      <c r="AO1928" s="31">
        <f>(AA1928*'Propiedades físicas'!$F$6)/1000</f>
        <v>290.19820843199062</v>
      </c>
      <c r="AP1928" s="31">
        <f>(AB1928*'Propiedades físicas'!$F$9)/1000</f>
        <v>149.22937198145544</v>
      </c>
      <c r="AQ1928" s="31">
        <f>(AC1928*'Propiedades físicas'!$F$5)/1000</f>
        <v>107.8600608124605</v>
      </c>
      <c r="AR1928" s="31">
        <f>(AD1928*'Propiedades físicas'!$F$8)/1000</f>
        <v>16.307499784750465</v>
      </c>
      <c r="AS1928" s="31">
        <f>(AE1928*'Propiedades físicas'!$F$7)/1000</f>
        <v>0.99473550461569005</v>
      </c>
      <c r="AT1928" s="31">
        <f t="shared" si="1227"/>
        <v>1683.0966765164558</v>
      </c>
      <c r="AU1928" s="31">
        <f t="shared" si="1228"/>
        <v>0.66455291345247181</v>
      </c>
      <c r="AV1928" s="31">
        <f t="shared" si="1231"/>
        <v>0.1724192154146609</v>
      </c>
      <c r="AW1928" s="31">
        <f t="shared" si="1231"/>
        <v>8.8663577121617834E-2</v>
      </c>
      <c r="AX1928" s="31">
        <f t="shared" si="1231"/>
        <v>6.4084293146904059E-2</v>
      </c>
      <c r="AY1928" s="31">
        <f t="shared" si="1231"/>
        <v>9.6889857916554606E-3</v>
      </c>
      <c r="AZ1928" s="31">
        <f t="shared" si="1232"/>
        <v>5.9101507269001164E-4</v>
      </c>
      <c r="BA1928" s="31">
        <f t="shared" si="1229"/>
        <v>1.0000000000000002</v>
      </c>
      <c r="BB1928" s="34">
        <f>AU1928*'Propiedades físicas'!$C$4+'Diseño reactor'!AV1928*'Propiedades físicas'!$C$5+'Diseño reactor'!AW1928*'Propiedades físicas'!$C$8+'Diseño reactor'!AX1928*'Propiedades físicas'!$C$9+'Diseño reactor'!AY1928*'Propiedades físicas'!$C$7+'Diseño reactor'!AZ1928*'Propiedades físicas'!$C$6</f>
        <v>875.41963603931436</v>
      </c>
      <c r="BC1928" s="45">
        <f>AU1928*'Propiedades físicas'!$L$4+'Diseño reactor'!AV1928*'Propiedades físicas'!$L$5+'Diseño reactor'!AW1928*'Propiedades físicas'!$L$8+AX1928*'Propiedades físicas'!$L$9+'Diseño reactor'!AY1928*'Propiedades físicas'!$L$7+'Diseño reactor'!AZ1928*'Propiedades físicas'!$L$6</f>
        <v>2.1006721106587105</v>
      </c>
      <c r="BD1928" s="29">
        <f t="shared" si="1208"/>
        <v>1.6892219191166706</v>
      </c>
      <c r="BE1928" s="58">
        <f t="shared" si="1209"/>
        <v>41.502695350729844</v>
      </c>
      <c r="BF1928" s="30">
        <f>AU1928*'Propiedades físicas'!$I$4+'Diseño reactor'!AV1928*'Propiedades físicas'!$I$5+'Diseño reactor'!AW1928*'Propiedades físicas'!$I$8+'Diseño reactor'!AX1928*'Propiedades físicas'!$I$9+'Diseño reactor'!AY1928*'Propiedades físicas'!$I$7+'Diseño reactor'!AZ1928*'Propiedades físicas'!$I$6</f>
        <v>1.9954278903404801E-2</v>
      </c>
      <c r="BG1928" s="24">
        <f>AU1928*'Propiedades físicas'!$O$4+'Diseño reactor'!AV1928*'Propiedades físicas'!$O$5+'Diseño reactor'!AW1928*'Propiedades físicas'!$O$8+'Diseño reactor'!AX1928*'Propiedades físicas'!$O$9+'Diseño reactor'!AY1928*'Propiedades físicas'!$O$7+'Diseño reactor'!AZ1928*'Propiedades físicas'!$O$6</f>
        <v>0.15363681748327124</v>
      </c>
      <c r="BH1928" s="54">
        <f t="shared" si="1210"/>
        <v>41190.251643331641</v>
      </c>
      <c r="BI1928" s="34">
        <f t="shared" si="1230"/>
        <v>272.8343236168123</v>
      </c>
      <c r="BJ1928" s="27">
        <f t="shared" si="1211"/>
        <v>4796.0936507717261</v>
      </c>
      <c r="BK1928" s="34">
        <f t="shared" si="1212"/>
        <v>566.81274219714749</v>
      </c>
      <c r="BL1928" s="27">
        <f t="shared" si="1213"/>
        <v>105.60925141987366</v>
      </c>
      <c r="BM1928" s="34">
        <f t="shared" si="1214"/>
        <v>1.1054421768707483</v>
      </c>
      <c r="BN1928" s="45">
        <f t="shared" si="1215"/>
        <v>2057.8236633995693</v>
      </c>
      <c r="BO1928" s="45">
        <f t="shared" si="1216"/>
        <v>106.24901827580712</v>
      </c>
      <c r="BP1928" s="66">
        <f t="shared" si="1217"/>
        <v>6.6880078790935222</v>
      </c>
    </row>
    <row r="1929" spans="8:68">
      <c r="H1929" s="68">
        <v>1924</v>
      </c>
      <c r="I1929" s="31">
        <f>('Propiedades físicas'!$C$10*'Diseño reactor'!H1929)/1000</f>
        <v>1683.9719217980555</v>
      </c>
      <c r="J1929" s="31">
        <f t="shared" si="1195"/>
        <v>0.27078836297526121</v>
      </c>
      <c r="K1929" s="31">
        <f>(I1929*1000)/'Propiedades físicas'!$F$10</f>
        <v>10999.984558506178</v>
      </c>
      <c r="L1929" s="31">
        <f t="shared" si="1196"/>
        <v>1571.4263655008824</v>
      </c>
      <c r="M1929" s="31">
        <f t="shared" si="1197"/>
        <v>9428.558193005294</v>
      </c>
      <c r="N1929" s="31">
        <f t="shared" si="1198"/>
        <v>0.81674967021875389</v>
      </c>
      <c r="O1929" s="32">
        <f t="shared" si="1199"/>
        <v>4.9004980213125231</v>
      </c>
      <c r="P1929" s="33">
        <f t="shared" si="1200"/>
        <v>0.66149366385456709</v>
      </c>
      <c r="Q1929" s="31">
        <f t="shared" si="1201"/>
        <v>4.7101193317070571</v>
      </c>
      <c r="R1929" s="31">
        <f t="shared" si="1202"/>
        <v>0.12574338041393646</v>
      </c>
      <c r="S1929" s="31">
        <f t="shared" si="1203"/>
        <v>0.19037868960546578</v>
      </c>
      <c r="T1929" s="31">
        <f t="shared" si="1204"/>
        <v>2.3902568659221749E-2</v>
      </c>
      <c r="U1929" s="31">
        <f t="shared" si="1205"/>
        <v>5.6100572910286108E-3</v>
      </c>
      <c r="V1929" s="47">
        <f t="shared" si="1218"/>
        <v>6.5507139527345483E-4</v>
      </c>
      <c r="W1929" s="31">
        <f t="shared" si="1206"/>
        <v>0.19009007536250838</v>
      </c>
      <c r="X1929" s="34">
        <f>(S1929*H1929*'Propiedades físicas'!$F$5*60*24*365)/(1000000)</f>
        <v>56691.743538888877</v>
      </c>
      <c r="Y1929" s="34">
        <f>(U1929*H1929*'Propiedades físicas'!$F$7*60*24*365)/(1000000)</f>
        <v>522.44453858282054</v>
      </c>
      <c r="Z1929" s="31">
        <f t="shared" si="1219"/>
        <v>1272.713809256187</v>
      </c>
      <c r="AA1929" s="31">
        <f t="shared" si="1220"/>
        <v>9062.2695942043774</v>
      </c>
      <c r="AB1929" s="31">
        <f t="shared" si="1220"/>
        <v>241.93026391641374</v>
      </c>
      <c r="AC1929" s="31">
        <f t="shared" si="1220"/>
        <v>366.28859880091613</v>
      </c>
      <c r="AD1929" s="31">
        <f t="shared" si="1220"/>
        <v>45.988542100342649</v>
      </c>
      <c r="AE1929" s="31">
        <f t="shared" si="1221"/>
        <v>10.793750227939046</v>
      </c>
      <c r="AF1929" s="31">
        <f t="shared" si="1222"/>
        <v>10999.984558506176</v>
      </c>
      <c r="AG1929" s="31">
        <f t="shared" si="1223"/>
        <v>0.11570141780535595</v>
      </c>
      <c r="AH1929" s="31">
        <f t="shared" si="1224"/>
        <v>0.82384384687127732</v>
      </c>
      <c r="AI1929" s="31">
        <f t="shared" si="1224"/>
        <v>2.1993691230169185E-2</v>
      </c>
      <c r="AJ1929" s="31">
        <f t="shared" si="1224"/>
        <v>3.3299010271579783E-2</v>
      </c>
      <c r="AK1929" s="31">
        <f t="shared" si="1224"/>
        <v>4.1807824234426022E-3</v>
      </c>
      <c r="AL1929" s="31">
        <f t="shared" si="1225"/>
        <v>9.8125139817513201E-4</v>
      </c>
      <c r="AM1929" s="31">
        <f t="shared" si="1226"/>
        <v>0.99999999999999989</v>
      </c>
      <c r="AN1929" s="31">
        <f>(Z1929*'Propiedades físicas'!$F$4)/1000</f>
        <v>1119.1990695837055</v>
      </c>
      <c r="AO1929" s="31">
        <f>(AA1929*'Propiedades físicas'!$F$6)/1000</f>
        <v>290.35511779830824</v>
      </c>
      <c r="AP1929" s="31">
        <f>(AB1929*'Propiedades físicas'!$F$9)/1000</f>
        <v>149.25887632323145</v>
      </c>
      <c r="AQ1929" s="31">
        <f>(AC1929*'Propiedades físicas'!$F$5)/1000</f>
        <v>107.86100368890578</v>
      </c>
      <c r="AR1929" s="31">
        <f>(AD1929*'Propiedades físicas'!$F$8)/1000</f>
        <v>16.303857945413469</v>
      </c>
      <c r="AS1929" s="31">
        <f>(AE1929*'Propiedades físicas'!$F$7)/1000</f>
        <v>0.99399645849090679</v>
      </c>
      <c r="AT1929" s="31">
        <f t="shared" si="1227"/>
        <v>1683.9719217980557</v>
      </c>
      <c r="AU1929" s="31">
        <f t="shared" si="1228"/>
        <v>0.66461860503510306</v>
      </c>
      <c r="AV1929" s="31">
        <f t="shared" si="1231"/>
        <v>0.17242277857476535</v>
      </c>
      <c r="AW1929" s="31">
        <f t="shared" si="1231"/>
        <v>8.863501486643599E-2</v>
      </c>
      <c r="AX1929" s="31">
        <f t="shared" si="1231"/>
        <v>6.405154521444606E-2</v>
      </c>
      <c r="AY1929" s="31">
        <f t="shared" si="1231"/>
        <v>9.6817872877625385E-3</v>
      </c>
      <c r="AZ1929" s="31">
        <f t="shared" si="1232"/>
        <v>5.9026902148675393E-4</v>
      </c>
      <c r="BA1929" s="31">
        <f t="shared" si="1229"/>
        <v>0.99999999999999978</v>
      </c>
      <c r="BB1929" s="34">
        <f>AU1929*'Propiedades físicas'!$C$4+'Diseño reactor'!AV1929*'Propiedades físicas'!$C$5+'Diseño reactor'!AW1929*'Propiedades físicas'!$C$8+'Diseño reactor'!AX1929*'Propiedades físicas'!$C$9+'Diseño reactor'!AY1929*'Propiedades físicas'!$C$7+'Diseño reactor'!AZ1929*'Propiedades físicas'!$C$6</f>
        <v>875.41939487946172</v>
      </c>
      <c r="BC1929" s="45">
        <f>AU1929*'Propiedades físicas'!$L$4+'Diseño reactor'!AV1929*'Propiedades físicas'!$L$5+'Diseño reactor'!AW1929*'Propiedades físicas'!$L$8+AX1929*'Propiedades físicas'!$L$9+'Diseño reactor'!AY1929*'Propiedades físicas'!$L$7+'Diseño reactor'!AZ1929*'Propiedades físicas'!$L$6</f>
        <v>2.100719549862601</v>
      </c>
      <c r="BD1929" s="29">
        <f t="shared" si="1208"/>
        <v>1.6884731738649512</v>
      </c>
      <c r="BE1929" s="58">
        <f t="shared" si="1209"/>
        <v>41.501885066437112</v>
      </c>
      <c r="BF1929" s="30">
        <f>AU1929*'Propiedades físicas'!$I$4+'Diseño reactor'!AV1929*'Propiedades físicas'!$I$5+'Diseño reactor'!AW1929*'Propiedades físicas'!$I$8+'Diseño reactor'!AX1929*'Propiedades físicas'!$I$9+'Diseño reactor'!AY1929*'Propiedades físicas'!$I$7+'Diseño reactor'!AZ1929*'Propiedades físicas'!$I$6</f>
        <v>1.9954386874532399E-2</v>
      </c>
      <c r="BG1929" s="24">
        <f>AU1929*'Propiedades físicas'!$O$4+'Diseño reactor'!AV1929*'Propiedades físicas'!$O$5+'Diseño reactor'!AW1929*'Propiedades físicas'!$O$8+'Diseño reactor'!AX1929*'Propiedades físicas'!$O$9+'Diseño reactor'!AY1929*'Propiedades físicas'!$O$7+'Diseño reactor'!AZ1929*'Propiedades físicas'!$O$6</f>
        <v>0.15363909042493173</v>
      </c>
      <c r="BH1929" s="54">
        <f t="shared" si="1210"/>
        <v>41190.017420137941</v>
      </c>
      <c r="BI1929" s="34">
        <f t="shared" si="1230"/>
        <v>272.83792488561602</v>
      </c>
      <c r="BJ1929" s="27">
        <f t="shared" si="1211"/>
        <v>4796.0965709588299</v>
      </c>
      <c r="BK1929" s="34">
        <f t="shared" si="1212"/>
        <v>566.82147288634508</v>
      </c>
      <c r="BL1929" s="27">
        <f t="shared" si="1213"/>
        <v>105.60955450721906</v>
      </c>
      <c r="BM1929" s="34">
        <f t="shared" si="1214"/>
        <v>1.1054421768707483</v>
      </c>
      <c r="BN1929" s="45">
        <f t="shared" si="1215"/>
        <v>2059.0143605356252</v>
      </c>
      <c r="BO1929" s="45">
        <f t="shared" si="1216"/>
        <v>106.25885811825196</v>
      </c>
      <c r="BP1929" s="66">
        <f t="shared" si="1217"/>
        <v>6.6880060366868319</v>
      </c>
    </row>
    <row r="1930" spans="8:68">
      <c r="H1930" s="68">
        <v>1925</v>
      </c>
      <c r="I1930" s="31">
        <f>('Propiedades físicas'!$C$10*'Diseño reactor'!H1930)/1000</f>
        <v>1684.8471670796553</v>
      </c>
      <c r="J1930" s="31">
        <f t="shared" ref="J1930:J1993" si="1233">$F$7/I1930</f>
        <v>0.2706476936957935</v>
      </c>
      <c r="K1930" s="31">
        <f>(I1930*1000)/'Propiedades físicas'!$F$10</f>
        <v>11005.701806197709</v>
      </c>
      <c r="L1930" s="31">
        <f t="shared" ref="L1930:L1993" si="1234">K1930*$I$5</f>
        <v>1572.2431151711012</v>
      </c>
      <c r="M1930" s="31">
        <f t="shared" ref="M1930:M1993" si="1235">$I$6*K1930</f>
        <v>9433.4586910266062</v>
      </c>
      <c r="N1930" s="31">
        <f t="shared" ref="N1930:N1993" si="1236">L1930/H1930</f>
        <v>0.81674967021875389</v>
      </c>
      <c r="O1930" s="32">
        <f t="shared" ref="O1930:O1993" si="1237">M1930/H1930</f>
        <v>4.9004980213125231</v>
      </c>
      <c r="P1930" s="33">
        <f t="shared" ref="P1930:P1993" si="1238">(H1930*$C$5*N1930)/(H1930*$C$5+$F$7*1000*$C$4)</f>
        <v>0.66155899154213027</v>
      </c>
      <c r="Q1930" s="31">
        <f t="shared" ref="Q1930:Q1993" si="1239">((H1930^3)*($C$5^3)*O1930+3*(H1930^2)*($C$5^2)*O1930*$F$7*1000*$C$4+3*H1930*$C$5*O1930*(($F$7*1000)^2)*($C$4^2)+O1930*(($F$7*1000)^3)*($C$4^3)-3*N1930*(($F$7*1000)^3)*($C$4^3)-3*(($F$7*1000)^2)*($C$4^2)*H1930*$C$5*N1930-$F$7*1000*$C$4*(H1930^2)*($C$5^2)*N1930)/(3*(($F$7*1000)^2)*($C$4^2)*H1930*$C$5+(($F$7*1000)^3)*($C$4^3)+3*(H1930^2)*($C$5^2)*$F$7*1000*$C$4+(H1930^3)*($C$5^3))</f>
        <v>4.7102165691785016</v>
      </c>
      <c r="R1930" s="31">
        <f t="shared" ref="R1930:R1993" si="1240">($F$7*1000*$C$4*H1930*$C$5*N1930)/((H1930^2)*($C$5^2)+2*$F$7*1000*$C$4*H1930*$C$5+(($F$7*1000)^2)*($C$4^2))</f>
        <v>0.12570288379124531</v>
      </c>
      <c r="S1930" s="31">
        <f t="shared" ref="S1930:S1993" si="1241">(N1930*$F$7*1000*$C$4*(3*(($F$7*1000)^2)*($C$4^2)+3*$F$7*1000*$C$4*H1930*$C$5+(H1930^2)*($C$5^2)))/(3*(($F$7*1000)^2)*($C$4^2)*H1930*$C$5+(($F$7*1000)^3)*($C$4^3)+3*(H1930^2)*($C$5^2)*$F$7*1000*$C$4+(H1930^3)*($C$5^3))</f>
        <v>0.19028145213402073</v>
      </c>
      <c r="T1930" s="31">
        <f t="shared" ref="T1930:T1993" si="1242">((($F$7*1000)^2)*($C$4^2)*H1930*$C$5*N1930)/(3*(($F$7*1000)^2)*($C$4^2)*H1930*$C$5+(($F$7*1000)^3)*($C$4^3)+3*(H1930^2)*($C$5^2)*$F$7*1000*$C$4+(H1930^3)*($C$5^3))</f>
        <v>2.3884816313359786E-2</v>
      </c>
      <c r="U1930" s="31">
        <f t="shared" ref="U1930:U1993" si="1243">((($F$7*1000)^3)*($C$4^3)*N1930)/(3*(($F$7*1000)^2)*($C$4^2)*H1930*$C$5+(($F$7*1000)^3)*($C$4^3)+3*(H1930^2)*($C$5^2)*$F$7*1000*$C$4+(H1930^3)*($C$5^3))</f>
        <v>5.6029785720186128E-3</v>
      </c>
      <c r="V1930" s="47">
        <f t="shared" si="1218"/>
        <v>6.5513608871162427E-4</v>
      </c>
      <c r="W1930" s="31">
        <f t="shared" ref="W1930:W1993" si="1244">($F$7*1000*$C$4)/(H1930*$C$5+$F$7*1000*$C$4)</f>
        <v>0.19001009040512776</v>
      </c>
      <c r="X1930" s="34">
        <f>(S1930*H1930*'Propiedades físicas'!$F$5*60*24*365)/(1000000)</f>
        <v>56692.238280997779</v>
      </c>
      <c r="Y1930" s="34">
        <f>(U1930*H1930*'Propiedades físicas'!$F$7*60*24*365)/(1000000)</f>
        <v>522.05652103228692</v>
      </c>
      <c r="Z1930" s="31">
        <f t="shared" si="1219"/>
        <v>1273.5010587186007</v>
      </c>
      <c r="AA1930" s="31">
        <f t="shared" si="1220"/>
        <v>9067.1668956686153</v>
      </c>
      <c r="AB1930" s="31">
        <f t="shared" si="1220"/>
        <v>241.97805129814722</v>
      </c>
      <c r="AC1930" s="31">
        <f t="shared" si="1220"/>
        <v>366.29179535798988</v>
      </c>
      <c r="AD1930" s="31">
        <f t="shared" ref="AD1930:AD1961" si="1245">T1930*$H1930</f>
        <v>45.97827140321759</v>
      </c>
      <c r="AE1930" s="31">
        <f t="shared" si="1221"/>
        <v>10.78573375113583</v>
      </c>
      <c r="AF1930" s="31">
        <f t="shared" si="1222"/>
        <v>11005.701806197705</v>
      </c>
      <c r="AG1930" s="31">
        <f t="shared" si="1223"/>
        <v>0.11571284422783894</v>
      </c>
      <c r="AH1930" s="31">
        <f t="shared" si="1224"/>
        <v>0.82386085461288516</v>
      </c>
      <c r="AI1930" s="31">
        <f t="shared" si="1224"/>
        <v>2.1986607992766142E-2</v>
      </c>
      <c r="AJ1930" s="31">
        <f t="shared" si="1224"/>
        <v>3.3282002529972043E-2</v>
      </c>
      <c r="AK1930" s="31">
        <f t="shared" ref="AK1930:AL1993" si="1246">AD1930/$AF1930</f>
        <v>4.177677372407599E-3</v>
      </c>
      <c r="AL1930" s="31">
        <f t="shared" si="1225"/>
        <v>9.8001326413023446E-4</v>
      </c>
      <c r="AM1930" s="31">
        <f t="shared" si="1226"/>
        <v>1.0000000000000002</v>
      </c>
      <c r="AN1930" s="31">
        <f>(Z1930*'Propiedades físicas'!$F$4)/1000</f>
        <v>1119.8913610159632</v>
      </c>
      <c r="AO1930" s="31">
        <f>(AA1930*'Propiedades físicas'!$F$6)/1000</f>
        <v>290.51202733722243</v>
      </c>
      <c r="AP1930" s="31">
        <f>(AB1930*'Propiedades físicas'!$F$9)/1000</f>
        <v>149.28835874839191</v>
      </c>
      <c r="AQ1930" s="31">
        <f>(AC1930*'Propiedades físicas'!$F$5)/1000</f>
        <v>107.86194497906729</v>
      </c>
      <c r="AR1930" s="31">
        <f>(AD1930*'Propiedades físicas'!$F$8)/1000</f>
        <v>16.300216777868695</v>
      </c>
      <c r="AS1930" s="31">
        <f>(AE1930*'Propiedades físicas'!$F$7)/1000</f>
        <v>0.99325822114209861</v>
      </c>
      <c r="AT1930" s="31">
        <f t="shared" si="1227"/>
        <v>1684.8471670796555</v>
      </c>
      <c r="AU1930" s="31">
        <f t="shared" si="1228"/>
        <v>0.66468424133511772</v>
      </c>
      <c r="AV1930" s="31">
        <f t="shared" si="1231"/>
        <v>0.17242633813532579</v>
      </c>
      <c r="AW1930" s="31">
        <f t="shared" si="1231"/>
        <v>8.860646927825111E-2</v>
      </c>
      <c r="AX1930" s="31">
        <f t="shared" si="1231"/>
        <v>6.4018830364313897E-2</v>
      </c>
      <c r="AY1930" s="31">
        <f t="shared" si="1231"/>
        <v>9.6745966615606142E-3</v>
      </c>
      <c r="AZ1930" s="31">
        <f t="shared" si="1232"/>
        <v>5.8952422543091104E-4</v>
      </c>
      <c r="BA1930" s="31">
        <f t="shared" si="1229"/>
        <v>1</v>
      </c>
      <c r="BB1930" s="34">
        <f>AU1930*'Propiedades físicas'!$C$4+'Diseño reactor'!AV1930*'Propiedades físicas'!$C$5+'Diseño reactor'!AW1930*'Propiedades físicas'!$C$8+'Diseño reactor'!AX1930*'Propiedades físicas'!$C$9+'Diseño reactor'!AY1930*'Propiedades físicas'!$C$7+'Diseño reactor'!AZ1930*'Propiedades físicas'!$C$6</f>
        <v>875.41915410372656</v>
      </c>
      <c r="BC1930" s="45">
        <f>AU1930*'Propiedades físicas'!$L$4+'Diseño reactor'!AV1930*'Propiedades físicas'!$L$5+'Diseño reactor'!AW1930*'Propiedades físicas'!$L$8+AX1930*'Propiedades físicas'!$L$9+'Diseño reactor'!AY1930*'Propiedades físicas'!$L$7+'Diseño reactor'!AZ1930*'Propiedades físicas'!$L$6</f>
        <v>2.1007669473875952</v>
      </c>
      <c r="BD1930" s="29">
        <f t="shared" ref="BD1930:BD1993" si="1247">((-$F$19)*V1930*($F$7*1000))/(H1930*(BB1930/1000)*BC1930)</f>
        <v>1.6877250931625856</v>
      </c>
      <c r="BE1930" s="58">
        <f t="shared" ref="BE1930:BE1993" si="1248">BD1930+$F$20+((BP1930*60)/(H1930*(BB1930/1000)*BC1930))</f>
        <v>41.501075512994859</v>
      </c>
      <c r="BF1930" s="30">
        <f>AU1930*'Propiedades físicas'!$I$4+'Diseño reactor'!AV1930*'Propiedades físicas'!$I$5+'Diseño reactor'!AW1930*'Propiedades físicas'!$I$8+'Diseño reactor'!AX1930*'Propiedades físicas'!$I$9+'Diseño reactor'!AY1930*'Propiedades físicas'!$I$7+'Diseño reactor'!AZ1930*'Propiedades físicas'!$I$6</f>
        <v>1.9954494664355744E-2</v>
      </c>
      <c r="BG1930" s="24">
        <f>AU1930*'Propiedades físicas'!$O$4+'Diseño reactor'!AV1930*'Propiedades físicas'!$O$5+'Diseño reactor'!AW1930*'Propiedades físicas'!$O$8+'Diseño reactor'!AX1930*'Propiedades físicas'!$O$9+'Diseño reactor'!AY1930*'Propiedades físicas'!$O$7+'Diseño reactor'!AZ1930*'Propiedades físicas'!$O$6</f>
        <v>0.15364136147597163</v>
      </c>
      <c r="BH1930" s="54">
        <f t="shared" ref="BH1930:BH1993" si="1249">(BB1930*($F$33^2)*$F$34)/BF1930</f>
        <v>41189.783591797903</v>
      </c>
      <c r="BI1930" s="34">
        <f t="shared" si="1230"/>
        <v>272.8415215798293</v>
      </c>
      <c r="BJ1930" s="27">
        <f t="shared" ref="BJ1930:BJ1993" si="1250">$F$43*(BH1930^$F$44)*(BI1930^$F$45)</f>
        <v>4796.0994946121655</v>
      </c>
      <c r="BK1930" s="34">
        <f t="shared" ref="BK1930:BK1993" si="1251">(BJ1930*BG1930)/$F$16</f>
        <v>566.83019702033266</v>
      </c>
      <c r="BL1930" s="27">
        <f t="shared" ref="BL1930:BL1993" si="1252">1/((1/BK1930)+(1/$F$61))</f>
        <v>105.60985735941068</v>
      </c>
      <c r="BM1930" s="34">
        <f t="shared" ref="BM1930:BM1993" si="1253">($F$33*($F$34^2))/9.8</f>
        <v>1.1054421768707483</v>
      </c>
      <c r="BN1930" s="45">
        <f t="shared" ref="BN1930:BN1993" si="1254">((((H1930/60)*(BB1930/1000)*BC1930*($F$20-$F$4)+(((-$F$19)*V1930*($F$7*1000))/60)))/(-BL1930*$F$46/1000))+$F$4</f>
        <v>2060.2050844587397</v>
      </c>
      <c r="BO1930" s="45">
        <f t="shared" ref="BO1930:BO1993" si="1255">((-$F$19)*V1930*($F$7*1000)/60)+BP1930</f>
        <v>106.2686896813816</v>
      </c>
      <c r="BP1930" s="66">
        <f t="shared" ref="BP1930:BP1993" si="1256">($F$35*($F$33^5)*($F$34^3)*BB1930)/1000</f>
        <v>6.6880041972147115</v>
      </c>
    </row>
    <row r="1931" spans="8:68">
      <c r="H1931" s="68">
        <v>1926</v>
      </c>
      <c r="I1931" s="31">
        <f>('Propiedades físicas'!$C$10*'Diseño reactor'!H1931)/1000</f>
        <v>1685.7224123612552</v>
      </c>
      <c r="J1931" s="31">
        <f t="shared" si="1233"/>
        <v>0.27050717049034395</v>
      </c>
      <c r="K1931" s="31">
        <f>(I1931*1000)/'Propiedades físicas'!$F$10</f>
        <v>11011.41905388924</v>
      </c>
      <c r="L1931" s="31">
        <f t="shared" si="1234"/>
        <v>1573.0598648413199</v>
      </c>
      <c r="M1931" s="31">
        <f t="shared" si="1235"/>
        <v>9438.3591890479202</v>
      </c>
      <c r="N1931" s="31">
        <f t="shared" si="1236"/>
        <v>0.81674967021875389</v>
      </c>
      <c r="O1931" s="32">
        <f t="shared" si="1237"/>
        <v>4.9004980213125231</v>
      </c>
      <c r="P1931" s="33">
        <f t="shared" si="1238"/>
        <v>0.66162426427643417</v>
      </c>
      <c r="Q1931" s="31">
        <f t="shared" si="1239"/>
        <v>4.7103137084675186</v>
      </c>
      <c r="R1931" s="31">
        <f t="shared" si="1240"/>
        <v>0.12566241079678839</v>
      </c>
      <c r="S1931" s="31">
        <f t="shared" si="1241"/>
        <v>0.19018431284500315</v>
      </c>
      <c r="T1931" s="31">
        <f t="shared" si="1242"/>
        <v>2.3867083388379361E-2</v>
      </c>
      <c r="U1931" s="31">
        <f t="shared" si="1243"/>
        <v>5.595911757152008E-3</v>
      </c>
      <c r="V1931" s="47">
        <f t="shared" ref="V1931:V1994" si="1257">$C$4*P1931/$C$5</f>
        <v>6.552007277300611E-4</v>
      </c>
      <c r="W1931" s="31">
        <f t="shared" si="1244"/>
        <v>0.18993017273061377</v>
      </c>
      <c r="X1931" s="34">
        <f>(S1931*H1931*'Propiedades físicas'!$F$5*60*24*365)/(1000000)</f>
        <v>56692.732191108502</v>
      </c>
      <c r="Y1931" s="34">
        <f>(U1931*H1931*'Propiedades físicas'!$F$7*60*24*365)/(1000000)</f>
        <v>521.66892796891364</v>
      </c>
      <c r="Z1931" s="31">
        <f t="shared" ref="Z1931:Z1994" si="1258">P1931*$H1931</f>
        <v>1274.2883329964122</v>
      </c>
      <c r="AA1931" s="31">
        <f t="shared" ref="AA1931:AA1962" si="1259">Q1931*$H1931</f>
        <v>9072.0642025084417</v>
      </c>
      <c r="AB1931" s="31">
        <f t="shared" ref="AB1931:AB1962" si="1260">R1931*$H1931</f>
        <v>242.02580319461444</v>
      </c>
      <c r="AC1931" s="31">
        <f t="shared" ref="AC1931:AC1962" si="1261">S1931*$H1931</f>
        <v>366.29498653947604</v>
      </c>
      <c r="AD1931" s="31">
        <f t="shared" si="1245"/>
        <v>45.968002606018651</v>
      </c>
      <c r="AE1931" s="31">
        <f t="shared" ref="AE1931:AE1993" si="1262">U1931*$H1931</f>
        <v>10.777726044274768</v>
      </c>
      <c r="AF1931" s="31">
        <f t="shared" ref="AF1931:AF1994" si="1263">Z1931+AA1931+AB1931+AC1931+AD1931+AE1931</f>
        <v>11011.419053889236</v>
      </c>
      <c r="AG1931" s="31">
        <f t="shared" ref="AG1931:AG1994" si="1264">Z1931/AF1931</f>
        <v>0.11572426103848379</v>
      </c>
      <c r="AH1931" s="31">
        <f t="shared" ref="AH1931:AL1994" si="1265">AA1931/$AF1931</f>
        <v>0.82387784518146967</v>
      </c>
      <c r="AI1931" s="31">
        <f t="shared" si="1265"/>
        <v>2.1979528888161862E-2</v>
      </c>
      <c r="AJ1931" s="31">
        <f t="shared" si="1265"/>
        <v>3.3265011961387536E-2</v>
      </c>
      <c r="AK1931" s="31">
        <f t="shared" si="1246"/>
        <v>4.1745757182660975E-3</v>
      </c>
      <c r="AL1931" s="31">
        <f t="shared" si="1246"/>
        <v>9.7877721223115855E-4</v>
      </c>
      <c r="AM1931" s="31">
        <f t="shared" ref="AM1931:AM1994" si="1266">AG1931+AH1931+AI1931+AJ1931+AK1931+AL1931</f>
        <v>1</v>
      </c>
      <c r="AN1931" s="31">
        <f>(Z1931*'Propiedades físicas'!$F$4)/1000</f>
        <v>1120.583674270385</v>
      </c>
      <c r="AO1931" s="31">
        <f>(AA1931*'Propiedades físicas'!$F$6)/1000</f>
        <v>290.66893704837048</v>
      </c>
      <c r="AP1931" s="31">
        <f>(AB1931*'Propiedades físicas'!$F$9)/1000</f>
        <v>149.31781928091735</v>
      </c>
      <c r="AQ1931" s="31">
        <f>(AC1931*'Propiedades físicas'!$F$5)/1000</f>
        <v>107.86288468627951</v>
      </c>
      <c r="AR1931" s="31">
        <f>(AD1931*'Propiedades físicas'!$F$8)/1000</f>
        <v>16.296576283885727</v>
      </c>
      <c r="AS1931" s="31">
        <f>(AE1931*'Propiedades físicas'!$F$7)/1000</f>
        <v>0.99252079141726346</v>
      </c>
      <c r="AT1931" s="31">
        <f t="shared" ref="AT1931:AT1994" si="1267">AN1931+AO1931+AP1931+AQ1931+AR1931+AS1931</f>
        <v>1685.7224123612555</v>
      </c>
      <c r="AU1931" s="31">
        <f t="shared" ref="AU1931:AU1994" si="1268">AN1931/$AT1931</f>
        <v>0.66474982242226988</v>
      </c>
      <c r="AV1931" s="31">
        <f t="shared" si="1231"/>
        <v>0.17242989410173379</v>
      </c>
      <c r="AW1931" s="31">
        <f t="shared" si="1231"/>
        <v>8.8577940345327788E-2</v>
      </c>
      <c r="AX1931" s="31">
        <f t="shared" si="1231"/>
        <v>6.3986148546955529E-2</v>
      </c>
      <c r="AY1931" s="31">
        <f t="shared" ref="AY1931:AZ1994" si="1269">AR1931/$AT1931</f>
        <v>9.6674139018288856E-3</v>
      </c>
      <c r="AZ1931" s="31">
        <f t="shared" si="1232"/>
        <v>5.8878068188403677E-4</v>
      </c>
      <c r="BA1931" s="31">
        <f t="shared" ref="BA1931:BA1994" si="1270">AU1931+AV1931+AW1931+AX1931+AY1931+AZ1931</f>
        <v>1</v>
      </c>
      <c r="BB1931" s="34">
        <f>AU1931*'Propiedades físicas'!$C$4+'Diseño reactor'!AV1931*'Propiedades físicas'!$C$5+'Diseño reactor'!AW1931*'Propiedades físicas'!$C$8+'Diseño reactor'!AX1931*'Propiedades físicas'!$C$9+'Diseño reactor'!AY1931*'Propiedades físicas'!$C$7+'Diseño reactor'!AZ1931*'Propiedades físicas'!$C$6</f>
        <v>875.41891371134489</v>
      </c>
      <c r="BC1931" s="45">
        <f>AU1931*'Propiedades físicas'!$L$4+'Diseño reactor'!AV1931*'Propiedades físicas'!$L$5+'Diseño reactor'!AW1931*'Propiedades físicas'!$L$8+AX1931*'Propiedades físicas'!$L$9+'Diseño reactor'!AY1931*'Propiedades físicas'!$L$7+'Diseño reactor'!AZ1931*'Propiedades físicas'!$L$6</f>
        <v>2.1008143032881508</v>
      </c>
      <c r="BD1931" s="29">
        <f t="shared" si="1247"/>
        <v>1.6869776761242232</v>
      </c>
      <c r="BE1931" s="58">
        <f t="shared" si="1248"/>
        <v>41.500266689411227</v>
      </c>
      <c r="BF1931" s="30">
        <f>AU1931*'Propiedades físicas'!$I$4+'Diseño reactor'!AV1931*'Propiedades físicas'!$I$5+'Diseño reactor'!AW1931*'Propiedades físicas'!$I$8+'Diseño reactor'!AX1931*'Propiedades físicas'!$I$9+'Diseño reactor'!AY1931*'Propiedades físicas'!$I$7+'Diseño reactor'!AZ1931*'Propiedades físicas'!$I$6</f>
        <v>1.9954602273232792E-2</v>
      </c>
      <c r="BG1931" s="24">
        <f>AU1931*'Propiedades físicas'!$O$4+'Diseño reactor'!AV1931*'Propiedades físicas'!$O$5+'Diseño reactor'!AW1931*'Propiedades físicas'!$O$8+'Diseño reactor'!AX1931*'Propiedades físicas'!$O$9+'Diseño reactor'!AY1931*'Propiedades físicas'!$O$7+'Diseño reactor'!AZ1931*'Propiedades físicas'!$O$6</f>
        <v>0.15364363063869046</v>
      </c>
      <c r="BH1931" s="54">
        <f t="shared" si="1249"/>
        <v>41189.55015752391</v>
      </c>
      <c r="BI1931" s="34">
        <f t="shared" ref="BI1931:BI1994" si="1271">(BC1931*BF1931)/(BG1931/1000)</f>
        <v>272.84511370741586</v>
      </c>
      <c r="BJ1931" s="27">
        <f t="shared" si="1250"/>
        <v>4796.1024217188451</v>
      </c>
      <c r="BK1931" s="34">
        <f t="shared" si="1251"/>
        <v>566.83891460607617</v>
      </c>
      <c r="BL1931" s="27">
        <f t="shared" si="1252"/>
        <v>105.61015997670772</v>
      </c>
      <c r="BM1931" s="34">
        <f t="shared" si="1253"/>
        <v>1.1054421768707483</v>
      </c>
      <c r="BN1931" s="45">
        <f t="shared" si="1254"/>
        <v>2061.3958351340261</v>
      </c>
      <c r="BO1931" s="45">
        <f t="shared" si="1255"/>
        <v>106.27851297564061</v>
      </c>
      <c r="BP1931" s="66">
        <f t="shared" si="1256"/>
        <v>6.6880023606713257</v>
      </c>
    </row>
    <row r="1932" spans="8:68">
      <c r="H1932" s="68">
        <v>1927</v>
      </c>
      <c r="I1932" s="31">
        <f>('Propiedades físicas'!$C$10*'Diseño reactor'!H1932)/1000</f>
        <v>1686.5976576428548</v>
      </c>
      <c r="J1932" s="31">
        <f t="shared" si="1233"/>
        <v>0.27036679313150108</v>
      </c>
      <c r="K1932" s="31">
        <f>(I1932*1000)/'Propiedades físicas'!$F$10</f>
        <v>11017.136301580771</v>
      </c>
      <c r="L1932" s="31">
        <f t="shared" si="1234"/>
        <v>1573.8766145115387</v>
      </c>
      <c r="M1932" s="31">
        <f t="shared" si="1235"/>
        <v>9443.2596870692323</v>
      </c>
      <c r="N1932" s="31">
        <f t="shared" si="1236"/>
        <v>0.81674967021875389</v>
      </c>
      <c r="O1932" s="32">
        <f t="shared" si="1237"/>
        <v>4.9004980213125231</v>
      </c>
      <c r="P1932" s="33">
        <f t="shared" si="1238"/>
        <v>0.66168948212678924</v>
      </c>
      <c r="Q1932" s="31">
        <f t="shared" si="1239"/>
        <v>4.710410749721099</v>
      </c>
      <c r="R1932" s="31">
        <f t="shared" si="1240"/>
        <v>0.12562196141392296</v>
      </c>
      <c r="S1932" s="31">
        <f t="shared" si="1241"/>
        <v>0.19008727159142183</v>
      </c>
      <c r="T1932" s="31">
        <f t="shared" si="1242"/>
        <v>2.3849369856626043E-2</v>
      </c>
      <c r="U1932" s="31">
        <f t="shared" si="1243"/>
        <v>5.5888568214156045E-3</v>
      </c>
      <c r="V1932" s="47">
        <f t="shared" si="1257"/>
        <v>6.552653123974029E-4</v>
      </c>
      <c r="W1932" s="31">
        <f t="shared" si="1244"/>
        <v>0.18985032225410525</v>
      </c>
      <c r="X1932" s="34">
        <f>(S1932*H1932*'Propiedades físicas'!$F$5*60*24*365)/(1000000)</f>
        <v>56693.225270969328</v>
      </c>
      <c r="Y1932" s="34">
        <f>(U1932*H1932*'Propiedades físicas'!$F$7*60*24*365)/(1000000)</f>
        <v>521.28175878825061</v>
      </c>
      <c r="Z1932" s="31">
        <f t="shared" si="1258"/>
        <v>1275.075632058323</v>
      </c>
      <c r="AA1932" s="31">
        <f t="shared" si="1259"/>
        <v>9076.9615147125569</v>
      </c>
      <c r="AB1932" s="31">
        <f t="shared" si="1260"/>
        <v>242.07351964462953</v>
      </c>
      <c r="AC1932" s="31">
        <f t="shared" si="1261"/>
        <v>366.29817235666985</v>
      </c>
      <c r="AD1932" s="31">
        <f t="shared" si="1245"/>
        <v>45.957735713718385</v>
      </c>
      <c r="AE1932" s="31">
        <f t="shared" si="1262"/>
        <v>10.76972709486787</v>
      </c>
      <c r="AF1932" s="31">
        <f t="shared" si="1263"/>
        <v>11017.136301580766</v>
      </c>
      <c r="AG1932" s="31">
        <f t="shared" si="1264"/>
        <v>0.1157356682494136</v>
      </c>
      <c r="AH1932" s="31">
        <f t="shared" si="1265"/>
        <v>0.82389481860274094</v>
      </c>
      <c r="AI1932" s="31">
        <f t="shared" si="1265"/>
        <v>2.1972453913445388E-2</v>
      </c>
      <c r="AJ1932" s="31">
        <f t="shared" si="1265"/>
        <v>3.324803854011614E-2</v>
      </c>
      <c r="AK1932" s="31">
        <f t="shared" si="1246"/>
        <v>4.1714774561810823E-3</v>
      </c>
      <c r="AL1932" s="31">
        <f t="shared" si="1246"/>
        <v>9.775432381028638E-4</v>
      </c>
      <c r="AM1932" s="31">
        <f t="shared" si="1266"/>
        <v>1</v>
      </c>
      <c r="AN1932" s="31">
        <f>(Z1932*'Propiedades físicas'!$F$4)/1000</f>
        <v>1121.2760093194481</v>
      </c>
      <c r="AO1932" s="31">
        <f>(AA1932*'Propiedades físicas'!$F$6)/1000</f>
        <v>290.82584693139029</v>
      </c>
      <c r="AP1932" s="31">
        <f>(AB1932*'Propiedades físicas'!$F$9)/1000</f>
        <v>149.34725794475418</v>
      </c>
      <c r="AQ1932" s="31">
        <f>(AC1932*'Propiedades físicas'!$F$5)/1000</f>
        <v>107.86382281386858</v>
      </c>
      <c r="AR1932" s="31">
        <f>(AD1932*'Propiedades físicas'!$F$8)/1000</f>
        <v>16.292936465227434</v>
      </c>
      <c r="AS1932" s="31">
        <f>(AE1932*'Propiedades físicas'!$F$7)/1000</f>
        <v>0.99178416816638215</v>
      </c>
      <c r="AT1932" s="31">
        <f t="shared" si="1267"/>
        <v>1686.597657642855</v>
      </c>
      <c r="AU1932" s="31">
        <f t="shared" si="1268"/>
        <v>0.66481534836619793</v>
      </c>
      <c r="AV1932" s="31">
        <f t="shared" ref="AV1932:AZ1995" si="1272">AO1932/$AT1932</f>
        <v>0.17243344647937014</v>
      </c>
      <c r="AW1932" s="31">
        <f t="shared" si="1272"/>
        <v>8.8549428055934826E-2</v>
      </c>
      <c r="AX1932" s="31">
        <f t="shared" si="1272"/>
        <v>6.3953499712916861E-2</v>
      </c>
      <c r="AY1932" s="31">
        <f t="shared" si="1269"/>
        <v>9.6602389973658685E-3</v>
      </c>
      <c r="AZ1932" s="31">
        <f t="shared" si="1269"/>
        <v>5.8803838821433788E-4</v>
      </c>
      <c r="BA1932" s="31">
        <f t="shared" si="1270"/>
        <v>0.99999999999999989</v>
      </c>
      <c r="BB1932" s="34">
        <f>AU1932*'Propiedades físicas'!$C$4+'Diseño reactor'!AV1932*'Propiedades físicas'!$C$5+'Diseño reactor'!AW1932*'Propiedades físicas'!$C$8+'Diseño reactor'!AX1932*'Propiedades físicas'!$C$9+'Diseño reactor'!AY1932*'Propiedades físicas'!$C$7+'Diseño reactor'!AZ1932*'Propiedades físicas'!$C$6</f>
        <v>875.41867370155512</v>
      </c>
      <c r="BC1932" s="45">
        <f>AU1932*'Propiedades físicas'!$L$4+'Diseño reactor'!AV1932*'Propiedades físicas'!$L$5+'Diseño reactor'!AW1932*'Propiedades físicas'!$L$8+AX1932*'Propiedades físicas'!$L$9+'Diseño reactor'!AY1932*'Propiedades físicas'!$L$7+'Diseño reactor'!AZ1932*'Propiedades físicas'!$L$6</f>
        <v>2.1008616176186372</v>
      </c>
      <c r="BD1932" s="29">
        <f t="shared" si="1247"/>
        <v>1.6862309218660825</v>
      </c>
      <c r="BE1932" s="58">
        <f t="shared" si="1248"/>
        <v>41.499458594696137</v>
      </c>
      <c r="BF1932" s="30">
        <f>AU1932*'Propiedades físicas'!$I$4+'Diseño reactor'!AV1932*'Propiedades físicas'!$I$5+'Diseño reactor'!AW1932*'Propiedades físicas'!$I$8+'Diseño reactor'!AX1932*'Propiedades físicas'!$I$9+'Diseño reactor'!AY1932*'Propiedades físicas'!$I$7+'Diseño reactor'!AZ1932*'Propiedades físicas'!$I$6</f>
        <v>1.9954709701520662E-2</v>
      </c>
      <c r="BG1932" s="24">
        <f>AU1932*'Propiedades físicas'!$O$4+'Diseño reactor'!AV1932*'Propiedades físicas'!$O$5+'Diseño reactor'!AW1932*'Propiedades físicas'!$O$8+'Diseño reactor'!AX1932*'Propiedades físicas'!$O$9+'Diseño reactor'!AY1932*'Propiedades físicas'!$O$7+'Diseño reactor'!AZ1932*'Propiedades físicas'!$O$6</f>
        <v>0.15364589791538463</v>
      </c>
      <c r="BH1932" s="54">
        <f t="shared" si="1249"/>
        <v>41189.317116530285</v>
      </c>
      <c r="BI1932" s="34">
        <f t="shared" si="1271"/>
        <v>272.84870127632178</v>
      </c>
      <c r="BJ1932" s="27">
        <f t="shared" si="1250"/>
        <v>4796.1053522660304</v>
      </c>
      <c r="BK1932" s="34">
        <f t="shared" si="1251"/>
        <v>566.84762565053563</v>
      </c>
      <c r="BL1932" s="27">
        <f t="shared" si="1252"/>
        <v>105.61046235936912</v>
      </c>
      <c r="BM1932" s="34">
        <f t="shared" si="1253"/>
        <v>1.1054421768707483</v>
      </c>
      <c r="BN1932" s="45">
        <f t="shared" si="1254"/>
        <v>2062.5866125266612</v>
      </c>
      <c r="BO1932" s="45">
        <f t="shared" si="1255"/>
        <v>106.2883280114561</v>
      </c>
      <c r="BP1932" s="66">
        <f t="shared" si="1256"/>
        <v>6.6880005270508542</v>
      </c>
    </row>
    <row r="1933" spans="8:68">
      <c r="H1933" s="68">
        <v>1928</v>
      </c>
      <c r="I1933" s="31">
        <f>('Propiedades físicas'!$C$10*'Diseño reactor'!H1933)/1000</f>
        <v>1687.4729029244547</v>
      </c>
      <c r="J1933" s="31">
        <f t="shared" si="1233"/>
        <v>0.27022656139232498</v>
      </c>
      <c r="K1933" s="31">
        <f>(I1933*1000)/'Propiedades físicas'!$F$10</f>
        <v>11022.853549272302</v>
      </c>
      <c r="L1933" s="31">
        <f t="shared" si="1234"/>
        <v>1574.6933641817573</v>
      </c>
      <c r="M1933" s="31">
        <f t="shared" si="1235"/>
        <v>9448.1601850905445</v>
      </c>
      <c r="N1933" s="31">
        <f t="shared" si="1236"/>
        <v>0.81674967021875378</v>
      </c>
      <c r="O1933" s="32">
        <f t="shared" si="1237"/>
        <v>4.9004980213125231</v>
      </c>
      <c r="P1933" s="33">
        <f t="shared" si="1238"/>
        <v>0.66175464516238947</v>
      </c>
      <c r="Q1933" s="31">
        <f t="shared" si="1239"/>
        <v>4.7105076930859466</v>
      </c>
      <c r="R1933" s="31">
        <f t="shared" si="1240"/>
        <v>0.1255815356260121</v>
      </c>
      <c r="S1933" s="31">
        <f t="shared" si="1241"/>
        <v>0.18999032822657588</v>
      </c>
      <c r="T1933" s="31">
        <f t="shared" si="1242"/>
        <v>2.383167569049301E-2</v>
      </c>
      <c r="U1933" s="31">
        <f t="shared" si="1243"/>
        <v>5.5818137398592586E-3</v>
      </c>
      <c r="V1933" s="47">
        <f t="shared" si="1257"/>
        <v>6.5532984278217213E-4</v>
      </c>
      <c r="W1933" s="31">
        <f t="shared" si="1244"/>
        <v>0.18977053889088361</v>
      </c>
      <c r="X1933" s="34">
        <f>(S1933*H1933*'Propiedades físicas'!$F$5*60*24*365)/(1000000)</f>
        <v>56693.717522324027</v>
      </c>
      <c r="Y1933" s="34">
        <f>(U1933*H1933*'Propiedades físicas'!$F$7*60*24*365)/(1000000)</f>
        <v>520.89501288688837</v>
      </c>
      <c r="Z1933" s="31">
        <f t="shared" si="1258"/>
        <v>1275.8629558730868</v>
      </c>
      <c r="AA1933" s="31">
        <f t="shared" si="1259"/>
        <v>9081.8588322697051</v>
      </c>
      <c r="AB1933" s="31">
        <f t="shared" si="1260"/>
        <v>242.12120068695131</v>
      </c>
      <c r="AC1933" s="31">
        <f t="shared" si="1261"/>
        <v>366.3013528208383</v>
      </c>
      <c r="AD1933" s="31">
        <f t="shared" si="1245"/>
        <v>45.947470731270521</v>
      </c>
      <c r="AE1933" s="31">
        <f t="shared" si="1262"/>
        <v>10.761736890448651</v>
      </c>
      <c r="AF1933" s="31">
        <f t="shared" si="1263"/>
        <v>11022.8535492723</v>
      </c>
      <c r="AG1933" s="31">
        <f t="shared" si="1264"/>
        <v>0.11574706587273093</v>
      </c>
      <c r="AH1933" s="31">
        <f t="shared" si="1265"/>
        <v>0.82391177490235867</v>
      </c>
      <c r="AI1933" s="31">
        <f t="shared" si="1265"/>
        <v>2.1965383065706747E-2</v>
      </c>
      <c r="AJ1933" s="31">
        <f t="shared" si="1265"/>
        <v>3.323108224049847E-2</v>
      </c>
      <c r="AK1933" s="31">
        <f t="shared" si="1246"/>
        <v>4.168382581323858E-3</v>
      </c>
      <c r="AL1933" s="31">
        <f t="shared" si="1246"/>
        <v>9.7631133738133641E-4</v>
      </c>
      <c r="AM1933" s="31">
        <f t="shared" si="1266"/>
        <v>1</v>
      </c>
      <c r="AN1933" s="31">
        <f>(Z1933*'Propiedades físicas'!$F$4)/1000</f>
        <v>1121.9683661356751</v>
      </c>
      <c r="AO1933" s="31">
        <f>(AA1933*'Propiedades físicas'!$F$6)/1000</f>
        <v>290.98275698592136</v>
      </c>
      <c r="AP1933" s="31">
        <f>(AB1933*'Propiedades físicas'!$F$9)/1000</f>
        <v>149.37667476381461</v>
      </c>
      <c r="AQ1933" s="31">
        <f>(AC1933*'Propiedades físicas'!$F$5)/1000</f>
        <v>107.86475936515227</v>
      </c>
      <c r="AR1933" s="31">
        <f>(AD1933*'Propiedades físicas'!$F$8)/1000</f>
        <v>16.289297323650018</v>
      </c>
      <c r="AS1933" s="31">
        <f>(AE1933*'Propiedades físicas'!$F$7)/1000</f>
        <v>0.99104835024141635</v>
      </c>
      <c r="AT1933" s="31">
        <f t="shared" si="1267"/>
        <v>1687.472902924455</v>
      </c>
      <c r="AU1933" s="31">
        <f t="shared" si="1268"/>
        <v>0.66488081923642217</v>
      </c>
      <c r="AV1933" s="31">
        <f t="shared" si="1272"/>
        <v>0.17243699527360537</v>
      </c>
      <c r="AW1933" s="31">
        <f t="shared" si="1272"/>
        <v>8.8520932398344965E-2</v>
      </c>
      <c r="AX1933" s="31">
        <f t="shared" si="1272"/>
        <v>6.3920883812841389E-2</v>
      </c>
      <c r="AY1933" s="31">
        <f t="shared" si="1269"/>
        <v>9.6530719369893551E-3</v>
      </c>
      <c r="AZ1933" s="31">
        <f t="shared" si="1269"/>
        <v>5.8729734179665443E-4</v>
      </c>
      <c r="BA1933" s="31">
        <f t="shared" si="1270"/>
        <v>0.99999999999999978</v>
      </c>
      <c r="BB1933" s="34">
        <f>AU1933*'Propiedades físicas'!$C$4+'Diseño reactor'!AV1933*'Propiedades físicas'!$C$5+'Diseño reactor'!AW1933*'Propiedades físicas'!$C$8+'Diseño reactor'!AX1933*'Propiedades físicas'!$C$9+'Diseño reactor'!AY1933*'Propiedades físicas'!$C$7+'Diseño reactor'!AZ1933*'Propiedades físicas'!$C$6</f>
        <v>875.41843407359693</v>
      </c>
      <c r="BC1933" s="45">
        <f>AU1933*'Propiedades físicas'!$L$4+'Diseño reactor'!AV1933*'Propiedades físicas'!$L$5+'Diseño reactor'!AW1933*'Propiedades físicas'!$L$8+AX1933*'Propiedades físicas'!$L$9+'Diseño reactor'!AY1933*'Propiedades físicas'!$L$7+'Diseño reactor'!AZ1933*'Propiedades físicas'!$L$6</f>
        <v>2.1009088904333253</v>
      </c>
      <c r="BD1933" s="29">
        <f t="shared" si="1247"/>
        <v>1.6854848295059561</v>
      </c>
      <c r="BE1933" s="58">
        <f t="shared" si="1248"/>
        <v>41.498651227861295</v>
      </c>
      <c r="BF1933" s="30">
        <f>AU1933*'Propiedades físicas'!$I$4+'Diseño reactor'!AV1933*'Propiedades físicas'!$I$5+'Diseño reactor'!AW1933*'Propiedades físicas'!$I$8+'Diseño reactor'!AX1933*'Propiedades físicas'!$I$9+'Diseño reactor'!AY1933*'Propiedades físicas'!$I$7+'Diseño reactor'!AZ1933*'Propiedades físicas'!$I$6</f>
        <v>1.995481694957563E-2</v>
      </c>
      <c r="BG1933" s="24">
        <f>AU1933*'Propiedades físicas'!$O$4+'Diseño reactor'!AV1933*'Propiedades físicas'!$O$5+'Diseño reactor'!AW1933*'Propiedades físicas'!$O$8+'Diseño reactor'!AX1933*'Propiedades físicas'!$O$9+'Diseño reactor'!AY1933*'Propiedades físicas'!$O$7+'Diseño reactor'!AZ1933*'Propiedades físicas'!$O$6</f>
        <v>0.15364816330834671</v>
      </c>
      <c r="BH1933" s="54">
        <f t="shared" si="1249"/>
        <v>41189.084468033172</v>
      </c>
      <c r="BI1933" s="34">
        <f t="shared" si="1271"/>
        <v>272.85228429447574</v>
      </c>
      <c r="BJ1933" s="27">
        <f t="shared" si="1250"/>
        <v>4796.1082862409021</v>
      </c>
      <c r="BK1933" s="34">
        <f t="shared" si="1251"/>
        <v>566.85633016065924</v>
      </c>
      <c r="BL1933" s="27">
        <f t="shared" si="1252"/>
        <v>105.61076450765336</v>
      </c>
      <c r="BM1933" s="34">
        <f t="shared" si="1253"/>
        <v>1.1054421768707483</v>
      </c>
      <c r="BN1933" s="45">
        <f t="shared" si="1254"/>
        <v>2063.7774166018771</v>
      </c>
      <c r="BO1933" s="45">
        <f t="shared" si="1255"/>
        <v>106.29813479923766</v>
      </c>
      <c r="BP1933" s="66">
        <f t="shared" si="1256"/>
        <v>6.6879986963474911</v>
      </c>
    </row>
    <row r="1934" spans="8:68">
      <c r="H1934" s="68">
        <v>1929</v>
      </c>
      <c r="I1934" s="31">
        <f>('Propiedades físicas'!$C$10*'Diseño reactor'!H1934)/1000</f>
        <v>1688.3481482060547</v>
      </c>
      <c r="J1934" s="31">
        <f t="shared" si="1233"/>
        <v>0.27008647504634653</v>
      </c>
      <c r="K1934" s="31">
        <f>(I1934*1000)/'Propiedades físicas'!$F$10</f>
        <v>11028.570796963835</v>
      </c>
      <c r="L1934" s="31">
        <f t="shared" si="1234"/>
        <v>1575.5101138519763</v>
      </c>
      <c r="M1934" s="31">
        <f t="shared" si="1235"/>
        <v>9453.0606831118585</v>
      </c>
      <c r="N1934" s="31">
        <f t="shared" si="1236"/>
        <v>0.81674967021875389</v>
      </c>
      <c r="O1934" s="32">
        <f t="shared" si="1237"/>
        <v>4.900498021312524</v>
      </c>
      <c r="P1934" s="33">
        <f t="shared" si="1238"/>
        <v>0.66181975345231236</v>
      </c>
      <c r="Q1934" s="31">
        <f t="shared" si="1239"/>
        <v>4.7106045387084698</v>
      </c>
      <c r="R1934" s="31">
        <f t="shared" si="1240"/>
        <v>0.12554113341642487</v>
      </c>
      <c r="S1934" s="31">
        <f t="shared" si="1241"/>
        <v>0.18989348260405375</v>
      </c>
      <c r="T1934" s="31">
        <f t="shared" si="1242"/>
        <v>2.3814000862420942E-2</v>
      </c>
      <c r="U1934" s="31">
        <f t="shared" si="1243"/>
        <v>5.5747824875956812E-3</v>
      </c>
      <c r="V1934" s="47">
        <f t="shared" si="1257"/>
        <v>6.5539431895277544E-4</v>
      </c>
      <c r="W1934" s="31">
        <f t="shared" si="1244"/>
        <v>0.1896908225563726</v>
      </c>
      <c r="X1934" s="34">
        <f>(S1934*H1934*'Propiedades físicas'!$F$5*60*24*365)/(1000000)</f>
        <v>56694.208946912011</v>
      </c>
      <c r="Y1934" s="34">
        <f>(U1934*H1934*'Propiedades físicas'!$F$7*60*24*365)/(1000000)</f>
        <v>520.50868966245628</v>
      </c>
      <c r="Z1934" s="31">
        <f t="shared" si="1258"/>
        <v>1276.6503044095105</v>
      </c>
      <c r="AA1934" s="31">
        <f t="shared" si="1259"/>
        <v>9086.7561551686376</v>
      </c>
      <c r="AB1934" s="31">
        <f t="shared" si="1260"/>
        <v>242.16884636028357</v>
      </c>
      <c r="AC1934" s="31">
        <f t="shared" si="1261"/>
        <v>366.30452794321968</v>
      </c>
      <c r="AD1934" s="31">
        <f t="shared" si="1245"/>
        <v>45.937207663609996</v>
      </c>
      <c r="AE1934" s="31">
        <f t="shared" si="1262"/>
        <v>10.753755418572069</v>
      </c>
      <c r="AF1934" s="31">
        <f t="shared" si="1263"/>
        <v>11028.570796963833</v>
      </c>
      <c r="AG1934" s="31">
        <f t="shared" si="1264"/>
        <v>0.11575845392051819</v>
      </c>
      <c r="AH1934" s="31">
        <f t="shared" si="1265"/>
        <v>0.82392871410593138</v>
      </c>
      <c r="AI1934" s="31">
        <f t="shared" si="1265"/>
        <v>2.1958316342037053E-2</v>
      </c>
      <c r="AJ1934" s="31">
        <f t="shared" si="1265"/>
        <v>3.3214143036925811E-2</v>
      </c>
      <c r="AK1934" s="31">
        <f t="shared" si="1246"/>
        <v>4.1652910888740468E-3</v>
      </c>
      <c r="AL1934" s="31">
        <f t="shared" si="1246"/>
        <v>9.7508150571355809E-4</v>
      </c>
      <c r="AM1934" s="31">
        <f t="shared" si="1266"/>
        <v>1</v>
      </c>
      <c r="AN1934" s="31">
        <f>(Z1934*'Propiedades físicas'!$F$4)/1000</f>
        <v>1122.6607446916353</v>
      </c>
      <c r="AO1934" s="31">
        <f>(AA1934*'Propiedades físicas'!$F$6)/1000</f>
        <v>291.13966721160313</v>
      </c>
      <c r="AP1934" s="31">
        <f>(AB1934*'Propiedades físicas'!$F$9)/1000</f>
        <v>149.40606976197691</v>
      </c>
      <c r="AQ1934" s="31">
        <f>(AC1934*'Propiedades físicas'!$F$5)/1000</f>
        <v>107.86569434343991</v>
      </c>
      <c r="AR1934" s="31">
        <f>(AD1934*'Propiedades físicas'!$F$8)/1000</f>
        <v>16.285658860903009</v>
      </c>
      <c r="AS1934" s="31">
        <f>(AE1934*'Propiedades físicas'!$F$7)/1000</f>
        <v>0.99031333649630182</v>
      </c>
      <c r="AT1934" s="31">
        <f t="shared" si="1267"/>
        <v>1688.3481482060542</v>
      </c>
      <c r="AU1934" s="31">
        <f t="shared" si="1268"/>
        <v>0.66494623510234707</v>
      </c>
      <c r="AV1934" s="31">
        <f t="shared" si="1272"/>
        <v>0.17244054048979893</v>
      </c>
      <c r="AW1934" s="31">
        <f t="shared" si="1272"/>
        <v>8.8492453360835305E-2</v>
      </c>
      <c r="AX1934" s="31">
        <f t="shared" si="1272"/>
        <v>6.388830079747003E-2</v>
      </c>
      <c r="AY1934" s="31">
        <f t="shared" si="1269"/>
        <v>9.645912709536391E-3</v>
      </c>
      <c r="AZ1934" s="31">
        <f t="shared" si="1269"/>
        <v>5.8655754001244007E-4</v>
      </c>
      <c r="BA1934" s="31">
        <f t="shared" si="1270"/>
        <v>1.0000000000000002</v>
      </c>
      <c r="BB1934" s="34">
        <f>AU1934*'Propiedades físicas'!$C$4+'Diseño reactor'!AV1934*'Propiedades físicas'!$C$5+'Diseño reactor'!AW1934*'Propiedades físicas'!$C$8+'Diseño reactor'!AX1934*'Propiedades físicas'!$C$9+'Diseño reactor'!AY1934*'Propiedades físicas'!$C$7+'Diseño reactor'!AZ1934*'Propiedades físicas'!$C$6</f>
        <v>875.41819482671258</v>
      </c>
      <c r="BC1934" s="45">
        <f>AU1934*'Propiedades físicas'!$L$4+'Diseño reactor'!AV1934*'Propiedades físicas'!$L$5+'Diseño reactor'!AW1934*'Propiedades físicas'!$L$8+AX1934*'Propiedades físicas'!$L$9+'Diseño reactor'!AY1934*'Propiedades físicas'!$L$7+'Diseño reactor'!AZ1934*'Propiedades físicas'!$L$6</f>
        <v>2.1009561217863966</v>
      </c>
      <c r="BD1934" s="29">
        <f t="shared" si="1247"/>
        <v>1.6847393981631964</v>
      </c>
      <c r="BE1934" s="58">
        <f t="shared" si="1248"/>
        <v>41.497844587920234</v>
      </c>
      <c r="BF1934" s="30">
        <f>AU1934*'Propiedades físicas'!$I$4+'Diseño reactor'!AV1934*'Propiedades físicas'!$I$5+'Diseño reactor'!AW1934*'Propiedades físicas'!$I$8+'Diseño reactor'!AX1934*'Propiedades físicas'!$I$9+'Diseño reactor'!AY1934*'Propiedades físicas'!$I$7+'Diseño reactor'!AZ1934*'Propiedades físicas'!$I$6</f>
        <v>1.9954924017753142E-2</v>
      </c>
      <c r="BG1934" s="24">
        <f>AU1934*'Propiedades físicas'!$O$4+'Diseño reactor'!AV1934*'Propiedades físicas'!$O$5+'Diseño reactor'!AW1934*'Propiedades físicas'!$O$8+'Diseño reactor'!AX1934*'Propiedades físicas'!$O$9+'Diseño reactor'!AY1934*'Propiedades físicas'!$O$7+'Diseño reactor'!AZ1934*'Propiedades físicas'!$O$6</f>
        <v>0.15365042681986571</v>
      </c>
      <c r="BH1934" s="54">
        <f t="shared" si="1249"/>
        <v>41188.852211250596</v>
      </c>
      <c r="BI1934" s="34">
        <f t="shared" si="1271"/>
        <v>272.8558627697895</v>
      </c>
      <c r="BJ1934" s="27">
        <f t="shared" si="1250"/>
        <v>4796.111223630699</v>
      </c>
      <c r="BK1934" s="34">
        <f t="shared" si="1251"/>
        <v>566.86502814338871</v>
      </c>
      <c r="BL1934" s="27">
        <f t="shared" si="1252"/>
        <v>105.61106642181872</v>
      </c>
      <c r="BM1934" s="34">
        <f t="shared" si="1253"/>
        <v>1.1054421768707483</v>
      </c>
      <c r="BN1934" s="45">
        <f t="shared" si="1254"/>
        <v>2064.9682473249732</v>
      </c>
      <c r="BO1934" s="45">
        <f t="shared" si="1255"/>
        <v>106.30793334937731</v>
      </c>
      <c r="BP1934" s="66">
        <f t="shared" si="1256"/>
        <v>6.6879968685554454</v>
      </c>
    </row>
    <row r="1935" spans="8:68">
      <c r="H1935" s="68">
        <v>1930</v>
      </c>
      <c r="I1935" s="31">
        <f>('Propiedades físicas'!$C$10*'Diseño reactor'!H1935)/1000</f>
        <v>1689.2233934876544</v>
      </c>
      <c r="J1935" s="31">
        <f t="shared" si="1233"/>
        <v>0.26994653386756606</v>
      </c>
      <c r="K1935" s="31">
        <f>(I1935*1000)/'Propiedades físicas'!$F$10</f>
        <v>11034.288044655365</v>
      </c>
      <c r="L1935" s="31">
        <f t="shared" si="1234"/>
        <v>1576.3268635221948</v>
      </c>
      <c r="M1935" s="31">
        <f t="shared" si="1235"/>
        <v>9457.9611811331688</v>
      </c>
      <c r="N1935" s="31">
        <f t="shared" si="1236"/>
        <v>0.81674967021875378</v>
      </c>
      <c r="O1935" s="32">
        <f t="shared" si="1237"/>
        <v>4.9004980213125231</v>
      </c>
      <c r="P1935" s="33">
        <f t="shared" si="1238"/>
        <v>0.66188480706551955</v>
      </c>
      <c r="Q1935" s="31">
        <f t="shared" si="1239"/>
        <v>4.7107012867347899</v>
      </c>
      <c r="R1935" s="31">
        <f t="shared" si="1240"/>
        <v>0.12550075476853612</v>
      </c>
      <c r="S1935" s="31">
        <f t="shared" si="1241"/>
        <v>0.18979673457773272</v>
      </c>
      <c r="T1935" s="31">
        <f t="shared" si="1242"/>
        <v>2.379634534489793E-2</v>
      </c>
      <c r="U1935" s="31">
        <f t="shared" si="1243"/>
        <v>5.567763039800255E-3</v>
      </c>
      <c r="V1935" s="47">
        <f t="shared" si="1257"/>
        <v>6.5545874097750476E-4</v>
      </c>
      <c r="W1935" s="31">
        <f t="shared" si="1244"/>
        <v>0.1896111731661381</v>
      </c>
      <c r="X1935" s="34">
        <f>(S1935*H1935*'Propiedades físicas'!$F$5*60*24*365)/(1000000)</f>
        <v>56694.699546468313</v>
      </c>
      <c r="Y1935" s="34">
        <f>(U1935*H1935*'Propiedades físicas'!$F$7*60*24*365)/(1000000)</f>
        <v>520.12278851361918</v>
      </c>
      <c r="Z1935" s="31">
        <f t="shared" si="1258"/>
        <v>1277.4376776364527</v>
      </c>
      <c r="AA1935" s="31">
        <f t="shared" si="1259"/>
        <v>9091.6534833981441</v>
      </c>
      <c r="AB1935" s="31">
        <f t="shared" si="1260"/>
        <v>242.2164567032747</v>
      </c>
      <c r="AC1935" s="31">
        <f t="shared" si="1261"/>
        <v>366.30769773502413</v>
      </c>
      <c r="AD1935" s="31">
        <f t="shared" si="1245"/>
        <v>45.926946515653007</v>
      </c>
      <c r="AE1935" s="31">
        <f t="shared" si="1262"/>
        <v>10.745782666814492</v>
      </c>
      <c r="AF1935" s="31">
        <f t="shared" si="1263"/>
        <v>11034.288044655363</v>
      </c>
      <c r="AG1935" s="31">
        <f t="shared" si="1264"/>
        <v>0.11576983240483743</v>
      </c>
      <c r="AH1935" s="31">
        <f t="shared" si="1265"/>
        <v>0.82394563623901718</v>
      </c>
      <c r="AI1935" s="31">
        <f t="shared" si="1265"/>
        <v>2.1951253739528415E-2</v>
      </c>
      <c r="AJ1935" s="31">
        <f t="shared" si="1265"/>
        <v>3.319722090383994E-2</v>
      </c>
      <c r="AK1935" s="31">
        <f t="shared" si="1246"/>
        <v>4.162202974019558E-3</v>
      </c>
      <c r="AL1935" s="31">
        <f t="shared" si="1246"/>
        <v>9.7385373875747121E-4</v>
      </c>
      <c r="AM1935" s="31">
        <f t="shared" si="1266"/>
        <v>1</v>
      </c>
      <c r="AN1935" s="31">
        <f>(Z1935*'Propiedades físicas'!$F$4)/1000</f>
        <v>1123.3531449599438</v>
      </c>
      <c r="AO1935" s="31">
        <f>(AA1935*'Propiedades físicas'!$F$6)/1000</f>
        <v>291.29657760807652</v>
      </c>
      <c r="AP1935" s="31">
        <f>(AB1935*'Propiedades físicas'!$F$9)/1000</f>
        <v>149.43544296308531</v>
      </c>
      <c r="AQ1935" s="31">
        <f>(AC1935*'Propiedades físicas'!$F$5)/1000</f>
        <v>107.86662775203257</v>
      </c>
      <c r="AR1935" s="31">
        <f>(AD1935*'Propiedades físicas'!$F$8)/1000</f>
        <v>16.282021078729297</v>
      </c>
      <c r="AS1935" s="31">
        <f>(AE1935*'Propiedades físicas'!$F$7)/1000</f>
        <v>0.98957912578694662</v>
      </c>
      <c r="AT1935" s="31">
        <f t="shared" si="1267"/>
        <v>1689.2233934876547</v>
      </c>
      <c r="AU1935" s="31">
        <f t="shared" si="1268"/>
        <v>0.66501159603325943</v>
      </c>
      <c r="AV1935" s="31">
        <f t="shared" si="1272"/>
        <v>0.17244408213329979</v>
      </c>
      <c r="AW1935" s="31">
        <f t="shared" si="1272"/>
        <v>8.8463990931686928E-2</v>
      </c>
      <c r="AX1935" s="31">
        <f t="shared" si="1272"/>
        <v>6.3855750617640789E-2</v>
      </c>
      <c r="AY1935" s="31">
        <f t="shared" si="1269"/>
        <v>9.6387613038632063E-3</v>
      </c>
      <c r="AZ1935" s="31">
        <f t="shared" si="1269"/>
        <v>5.8581898024974205E-4</v>
      </c>
      <c r="BA1935" s="31">
        <f t="shared" si="1270"/>
        <v>0.99999999999999989</v>
      </c>
      <c r="BB1935" s="34">
        <f>AU1935*'Propiedades físicas'!$C$4+'Diseño reactor'!AV1935*'Propiedades físicas'!$C$5+'Diseño reactor'!AW1935*'Propiedades físicas'!$C$8+'Diseño reactor'!AX1935*'Propiedades físicas'!$C$9+'Diseño reactor'!AY1935*'Propiedades físicas'!$C$7+'Diseño reactor'!AZ1935*'Propiedades físicas'!$C$6</f>
        <v>875.41795596014504</v>
      </c>
      <c r="BC1935" s="45">
        <f>AU1935*'Propiedades físicas'!$L$4+'Diseño reactor'!AV1935*'Propiedades físicas'!$L$5+'Diseño reactor'!AW1935*'Propiedades físicas'!$L$8+AX1935*'Propiedades físicas'!$L$9+'Diseño reactor'!AY1935*'Propiedades físicas'!$L$7+'Diseño reactor'!AZ1935*'Propiedades físicas'!$L$6</f>
        <v>2.101003311731934</v>
      </c>
      <c r="BD1935" s="29">
        <f t="shared" si="1247"/>
        <v>1.6839946269587254</v>
      </c>
      <c r="BE1935" s="58">
        <f t="shared" si="1248"/>
        <v>41.497038673888255</v>
      </c>
      <c r="BF1935" s="30">
        <f>AU1935*'Propiedades físicas'!$I$4+'Diseño reactor'!AV1935*'Propiedades físicas'!$I$5+'Diseño reactor'!AW1935*'Propiedades físicas'!$I$8+'Diseño reactor'!AX1935*'Propiedades físicas'!$I$9+'Diseño reactor'!AY1935*'Propiedades físicas'!$I$7+'Diseño reactor'!AZ1935*'Propiedades físicas'!$I$6</f>
        <v>1.9955030906407784E-2</v>
      </c>
      <c r="BG1935" s="24">
        <f>AU1935*'Propiedades físicas'!$O$4+'Diseño reactor'!AV1935*'Propiedades físicas'!$O$5+'Diseño reactor'!AW1935*'Propiedades físicas'!$O$8+'Diseño reactor'!AX1935*'Propiedades físicas'!$O$9+'Diseño reactor'!AY1935*'Propiedades físicas'!$O$7+'Diseño reactor'!AZ1935*'Propiedades físicas'!$O$6</f>
        <v>0.15365268845222696</v>
      </c>
      <c r="BH1935" s="54">
        <f t="shared" si="1249"/>
        <v>41188.62034540248</v>
      </c>
      <c r="BI1935" s="34">
        <f t="shared" si="1271"/>
        <v>272.85943671015673</v>
      </c>
      <c r="BJ1935" s="27">
        <f t="shared" si="1250"/>
        <v>4796.1141644226918</v>
      </c>
      <c r="BK1935" s="34">
        <f t="shared" si="1251"/>
        <v>566.87371960565588</v>
      </c>
      <c r="BL1935" s="27">
        <f t="shared" si="1252"/>
        <v>105.61136810212301</v>
      </c>
      <c r="BM1935" s="34">
        <f t="shared" si="1253"/>
        <v>1.1054421768707483</v>
      </c>
      <c r="BN1935" s="45">
        <f t="shared" si="1254"/>
        <v>2066.1591046612984</v>
      </c>
      <c r="BO1935" s="45">
        <f t="shared" si="1255"/>
        <v>106.31772367224967</v>
      </c>
      <c r="BP1935" s="66">
        <f t="shared" si="1256"/>
        <v>6.6879950436689333</v>
      </c>
    </row>
    <row r="1936" spans="8:68">
      <c r="H1936" s="68">
        <v>1931</v>
      </c>
      <c r="I1936" s="31">
        <f>('Propiedades físicas'!$C$10*'Diseño reactor'!H1936)/1000</f>
        <v>1690.0986387692544</v>
      </c>
      <c r="J1936" s="31">
        <f t="shared" si="1233"/>
        <v>0.26980673763045182</v>
      </c>
      <c r="K1936" s="31">
        <f>(I1936*1000)/'Propiedades físicas'!$F$10</f>
        <v>11040.005292346897</v>
      </c>
      <c r="L1936" s="31">
        <f t="shared" si="1234"/>
        <v>1577.1436131924138</v>
      </c>
      <c r="M1936" s="31">
        <f t="shared" si="1235"/>
        <v>9462.8616791544828</v>
      </c>
      <c r="N1936" s="31">
        <f t="shared" si="1236"/>
        <v>0.81674967021875389</v>
      </c>
      <c r="O1936" s="32">
        <f t="shared" si="1237"/>
        <v>4.9004980213125231</v>
      </c>
      <c r="P1936" s="33">
        <f t="shared" si="1238"/>
        <v>0.66194980607085685</v>
      </c>
      <c r="Q1936" s="31">
        <f t="shared" si="1239"/>
        <v>4.710797937310744</v>
      </c>
      <c r="R1936" s="31">
        <f t="shared" si="1240"/>
        <v>0.12546039966572683</v>
      </c>
      <c r="S1936" s="31">
        <f t="shared" si="1241"/>
        <v>0.18970008400177815</v>
      </c>
      <c r="T1936" s="31">
        <f t="shared" si="1242"/>
        <v>2.3778709110459394E-2</v>
      </c>
      <c r="U1936" s="31">
        <f t="shared" si="1243"/>
        <v>5.5607553717108562E-3</v>
      </c>
      <c r="V1936" s="47">
        <f t="shared" si="1257"/>
        <v>6.5552310892453788E-4</v>
      </c>
      <c r="W1936" s="31">
        <f t="shared" si="1244"/>
        <v>0.18953159063588762</v>
      </c>
      <c r="X1936" s="34">
        <f>(S1936*H1936*'Propiedades físicas'!$F$5*60*24*365)/(1000000)</f>
        <v>56695.1893227236</v>
      </c>
      <c r="Y1936" s="34">
        <f>(U1936*H1936*'Propiedades físicas'!$F$7*60*24*365)/(1000000)</f>
        <v>519.73730884007671</v>
      </c>
      <c r="Z1936" s="31">
        <f t="shared" si="1258"/>
        <v>1278.2250755228247</v>
      </c>
      <c r="AA1936" s="31">
        <f t="shared" si="1259"/>
        <v>9096.5508169470468</v>
      </c>
      <c r="AB1936" s="31">
        <f t="shared" si="1260"/>
        <v>242.26403175451853</v>
      </c>
      <c r="AC1936" s="31">
        <f t="shared" si="1261"/>
        <v>366.31086220743362</v>
      </c>
      <c r="AD1936" s="31">
        <f t="shared" si="1245"/>
        <v>45.916687292297091</v>
      </c>
      <c r="AE1936" s="31">
        <f t="shared" si="1262"/>
        <v>10.737818622773663</v>
      </c>
      <c r="AF1936" s="31">
        <f t="shared" si="1263"/>
        <v>11040.005292346897</v>
      </c>
      <c r="AG1936" s="31">
        <f t="shared" si="1264"/>
        <v>0.11578120133773034</v>
      </c>
      <c r="AH1936" s="31">
        <f t="shared" si="1265"/>
        <v>0.82396254132712388</v>
      </c>
      <c r="AI1936" s="31">
        <f t="shared" si="1265"/>
        <v>2.1944195255273989E-2</v>
      </c>
      <c r="AJ1936" s="31">
        <f t="shared" si="1265"/>
        <v>3.3180315815732983E-2</v>
      </c>
      <c r="AK1936" s="31">
        <f t="shared" si="1246"/>
        <v>4.1591182319565779E-3</v>
      </c>
      <c r="AL1936" s="31">
        <f t="shared" si="1246"/>
        <v>9.7262803218194874E-4</v>
      </c>
      <c r="AM1936" s="31">
        <f t="shared" si="1266"/>
        <v>0.99999999999999978</v>
      </c>
      <c r="AN1936" s="31">
        <f>(Z1936*'Propiedades físicas'!$F$4)/1000</f>
        <v>1124.0455669132616</v>
      </c>
      <c r="AO1936" s="31">
        <f>(AA1936*'Propiedades físicas'!$F$6)/1000</f>
        <v>291.45348817498336</v>
      </c>
      <c r="AP1936" s="31">
        <f>(AB1936*'Propiedades físicas'!$F$9)/1000</f>
        <v>149.46479439095017</v>
      </c>
      <c r="AQ1936" s="31">
        <f>(AC1936*'Propiedades físicas'!$F$5)/1000</f>
        <v>107.86755959422298</v>
      </c>
      <c r="AR1936" s="31">
        <f>(AD1936*'Propiedades físicas'!$F$8)/1000</f>
        <v>16.278383978865158</v>
      </c>
      <c r="AS1936" s="31">
        <f>(AE1936*'Propiedades físicas'!$F$7)/1000</f>
        <v>0.9888457169712267</v>
      </c>
      <c r="AT1936" s="31">
        <f t="shared" si="1267"/>
        <v>1690.0986387692542</v>
      </c>
      <c r="AU1936" s="31">
        <f t="shared" si="1268"/>
        <v>0.66507690209833092</v>
      </c>
      <c r="AV1936" s="31">
        <f t="shared" si="1272"/>
        <v>0.17244762020944679</v>
      </c>
      <c r="AW1936" s="31">
        <f t="shared" si="1272"/>
        <v>8.8435545099185359E-2</v>
      </c>
      <c r="AX1936" s="31">
        <f t="shared" si="1272"/>
        <v>6.3823233224288706E-2</v>
      </c>
      <c r="AY1936" s="31">
        <f t="shared" si="1269"/>
        <v>9.6316177088452241E-3</v>
      </c>
      <c r="AZ1936" s="31">
        <f t="shared" si="1269"/>
        <v>5.8508165990318385E-4</v>
      </c>
      <c r="BA1936" s="31">
        <f t="shared" si="1270"/>
        <v>1.0000000000000002</v>
      </c>
      <c r="BB1936" s="34">
        <f>AU1936*'Propiedades físicas'!$C$4+'Diseño reactor'!AV1936*'Propiedades físicas'!$C$5+'Diseño reactor'!AW1936*'Propiedades físicas'!$C$8+'Diseño reactor'!AX1936*'Propiedades físicas'!$C$9+'Diseño reactor'!AY1936*'Propiedades físicas'!$C$7+'Diseño reactor'!AZ1936*'Propiedades físicas'!$C$6</f>
        <v>875.41771747314067</v>
      </c>
      <c r="BC1936" s="45">
        <f>AU1936*'Propiedades físicas'!$L$4+'Diseño reactor'!AV1936*'Propiedades físicas'!$L$5+'Diseño reactor'!AW1936*'Propiedades físicas'!$L$8+AX1936*'Propiedades físicas'!$L$9+'Diseño reactor'!AY1936*'Propiedades físicas'!$L$7+'Diseño reactor'!AZ1936*'Propiedades físicas'!$L$6</f>
        <v>2.1010504603239317</v>
      </c>
      <c r="BD1936" s="29">
        <f t="shared" si="1247"/>
        <v>1.6832505150150179</v>
      </c>
      <c r="BE1936" s="58">
        <f t="shared" si="1248"/>
        <v>41.496233484782429</v>
      </c>
      <c r="BF1936" s="30">
        <f>AU1936*'Propiedades físicas'!$I$4+'Diseño reactor'!AV1936*'Propiedades físicas'!$I$5+'Diseño reactor'!AW1936*'Propiedades físicas'!$I$8+'Diseño reactor'!AX1936*'Propiedades físicas'!$I$9+'Diseño reactor'!AY1936*'Propiedades físicas'!$I$7+'Diseño reactor'!AZ1936*'Propiedades físicas'!$I$6</f>
        <v>1.9955137615893341E-2</v>
      </c>
      <c r="BG1936" s="24">
        <f>AU1936*'Propiedades físicas'!$O$4+'Diseño reactor'!AV1936*'Propiedades físicas'!$O$5+'Diseño reactor'!AW1936*'Propiedades físicas'!$O$8+'Diseño reactor'!AX1936*'Propiedades físicas'!$O$9+'Diseño reactor'!AY1936*'Propiedades físicas'!$O$7+'Diseño reactor'!AZ1936*'Propiedades físicas'!$O$6</f>
        <v>0.15365494820771231</v>
      </c>
      <c r="BH1936" s="54">
        <f t="shared" si="1249"/>
        <v>41188.388869710587</v>
      </c>
      <c r="BI1936" s="34">
        <f t="shared" si="1271"/>
        <v>272.86300612345462</v>
      </c>
      <c r="BJ1936" s="27">
        <f t="shared" si="1250"/>
        <v>4796.117108604185</v>
      </c>
      <c r="BK1936" s="34">
        <f t="shared" si="1251"/>
        <v>566.88240455438381</v>
      </c>
      <c r="BL1936" s="27">
        <f t="shared" si="1252"/>
        <v>105.61166954882378</v>
      </c>
      <c r="BM1936" s="34">
        <f t="shared" si="1253"/>
        <v>1.1054421768707483</v>
      </c>
      <c r="BN1936" s="45">
        <f t="shared" si="1254"/>
        <v>2067.3499885762722</v>
      </c>
      <c r="BO1936" s="45">
        <f t="shared" si="1255"/>
        <v>106.32750577821196</v>
      </c>
      <c r="BP1936" s="66">
        <f t="shared" si="1256"/>
        <v>6.6879932216821993</v>
      </c>
    </row>
    <row r="1937" spans="8:68">
      <c r="H1937" s="68">
        <v>1932</v>
      </c>
      <c r="I1937" s="31">
        <f>('Propiedades físicas'!$C$10*'Diseño reactor'!H1937)/1000</f>
        <v>1690.9738840508539</v>
      </c>
      <c r="J1937" s="31">
        <f t="shared" si="1233"/>
        <v>0.26966708610993922</v>
      </c>
      <c r="K1937" s="31">
        <f>(I1937*1000)/'Propiedades físicas'!$F$10</f>
        <v>11045.722540038427</v>
      </c>
      <c r="L1937" s="31">
        <f t="shared" si="1234"/>
        <v>1577.9603628626323</v>
      </c>
      <c r="M1937" s="31">
        <f t="shared" si="1235"/>
        <v>9467.7621771757931</v>
      </c>
      <c r="N1937" s="31">
        <f t="shared" si="1236"/>
        <v>0.81674967021875378</v>
      </c>
      <c r="O1937" s="32">
        <f t="shared" si="1237"/>
        <v>4.9004980213125222</v>
      </c>
      <c r="P1937" s="33">
        <f t="shared" si="1238"/>
        <v>0.66201475053705428</v>
      </c>
      <c r="Q1937" s="31">
        <f t="shared" si="1239"/>
        <v>4.7108944905818788</v>
      </c>
      <c r="R1937" s="31">
        <f t="shared" si="1240"/>
        <v>0.12542006809138387</v>
      </c>
      <c r="S1937" s="31">
        <f t="shared" si="1241"/>
        <v>0.18960353073064276</v>
      </c>
      <c r="T1937" s="31">
        <f t="shared" si="1242"/>
        <v>2.376109213168796E-2</v>
      </c>
      <c r="U1937" s="31">
        <f t="shared" si="1243"/>
        <v>5.5537594586276629E-3</v>
      </c>
      <c r="V1937" s="47">
        <f t="shared" si="1257"/>
        <v>6.5558742286193721E-4</v>
      </c>
      <c r="W1937" s="31">
        <f t="shared" si="1244"/>
        <v>0.18945207488147028</v>
      </c>
      <c r="X1937" s="34">
        <f>(S1937*H1937*'Propiedades físicas'!$F$5*60*24*365)/(1000000)</f>
        <v>56695.678277404171</v>
      </c>
      <c r="Y1937" s="34">
        <f>(U1937*H1937*'Propiedades físicas'!$F$7*60*24*365)/(1000000)</f>
        <v>519.35225004256074</v>
      </c>
      <c r="Z1937" s="31">
        <f t="shared" si="1258"/>
        <v>1279.0124980375888</v>
      </c>
      <c r="AA1937" s="31">
        <f t="shared" si="1259"/>
        <v>9101.4481558041898</v>
      </c>
      <c r="AB1937" s="31">
        <f t="shared" si="1260"/>
        <v>242.31157155255363</v>
      </c>
      <c r="AC1937" s="31">
        <f t="shared" si="1261"/>
        <v>366.31402137160183</v>
      </c>
      <c r="AD1937" s="31">
        <f t="shared" si="1245"/>
        <v>45.906429998421139</v>
      </c>
      <c r="AE1937" s="31">
        <f t="shared" si="1262"/>
        <v>10.729863274068645</v>
      </c>
      <c r="AF1937" s="31">
        <f t="shared" si="1263"/>
        <v>11045.722540038425</v>
      </c>
      <c r="AG1937" s="31">
        <f t="shared" si="1264"/>
        <v>0.11579256073121853</v>
      </c>
      <c r="AH1937" s="31">
        <f t="shared" si="1265"/>
        <v>0.82397942939570967</v>
      </c>
      <c r="AI1937" s="31">
        <f t="shared" si="1265"/>
        <v>2.1937140886368008E-2</v>
      </c>
      <c r="AJ1937" s="31">
        <f t="shared" si="1265"/>
        <v>3.3163427747147409E-2</v>
      </c>
      <c r="AK1937" s="31">
        <f t="shared" si="1246"/>
        <v>4.1560368578895555E-3</v>
      </c>
      <c r="AL1937" s="31">
        <f t="shared" si="1246"/>
        <v>9.7140438166676225E-4</v>
      </c>
      <c r="AM1937" s="31">
        <f t="shared" si="1266"/>
        <v>1</v>
      </c>
      <c r="AN1937" s="31">
        <f>(Z1937*'Propiedades físicas'!$F$4)/1000</f>
        <v>1124.7380105242949</v>
      </c>
      <c r="AO1937" s="31">
        <f>(AA1937*'Propiedades físicas'!$F$6)/1000</f>
        <v>291.61039891196623</v>
      </c>
      <c r="AP1937" s="31">
        <f>(AB1937*'Propiedades físicas'!$F$9)/1000</f>
        <v>149.49412406934795</v>
      </c>
      <c r="AQ1937" s="31">
        <f>(AC1937*'Propiedades físicas'!$F$5)/1000</f>
        <v>107.8684898732956</v>
      </c>
      <c r="AR1937" s="31">
        <f>(AD1937*'Propiedades físicas'!$F$8)/1000</f>
        <v>16.274747563040258</v>
      </c>
      <c r="AS1937" s="31">
        <f>(AE1937*'Propiedades físicas'!$F$7)/1000</f>
        <v>0.98811310890898152</v>
      </c>
      <c r="AT1937" s="31">
        <f t="shared" si="1267"/>
        <v>1690.9738840508539</v>
      </c>
      <c r="AU1937" s="31">
        <f t="shared" si="1268"/>
        <v>0.66514215336661564</v>
      </c>
      <c r="AV1937" s="31">
        <f t="shared" si="1272"/>
        <v>0.17245115472356781</v>
      </c>
      <c r="AW1937" s="31">
        <f t="shared" si="1272"/>
        <v>8.8407115851620158E-2</v>
      </c>
      <c r="AX1937" s="31">
        <f t="shared" si="1272"/>
        <v>6.3790748568445424E-2</v>
      </c>
      <c r="AY1937" s="31">
        <f t="shared" si="1269"/>
        <v>9.6244819133769755E-3</v>
      </c>
      <c r="AZ1937" s="31">
        <f t="shared" si="1269"/>
        <v>5.8434557637394315E-4</v>
      </c>
      <c r="BA1937" s="31">
        <f t="shared" si="1270"/>
        <v>1</v>
      </c>
      <c r="BB1937" s="34">
        <f>AU1937*'Propiedades físicas'!$C$4+'Diseño reactor'!AV1937*'Propiedades físicas'!$C$5+'Diseño reactor'!AW1937*'Propiedades físicas'!$C$8+'Diseño reactor'!AX1937*'Propiedades físicas'!$C$9+'Diseño reactor'!AY1937*'Propiedades físicas'!$C$7+'Diseño reactor'!AZ1937*'Propiedades físicas'!$C$6</f>
        <v>875.41747936494585</v>
      </c>
      <c r="BC1937" s="45">
        <f>AU1937*'Propiedades físicas'!$L$4+'Diseño reactor'!AV1937*'Propiedades físicas'!$L$5+'Diseño reactor'!AW1937*'Propiedades físicas'!$L$8+AX1937*'Propiedades físicas'!$L$9+'Diseño reactor'!AY1937*'Propiedades físicas'!$L$7+'Diseño reactor'!AZ1937*'Propiedades físicas'!$L$6</f>
        <v>2.1010975676162875</v>
      </c>
      <c r="BD1937" s="29">
        <f t="shared" si="1247"/>
        <v>1.6825070614561095</v>
      </c>
      <c r="BE1937" s="58">
        <f t="shared" si="1248"/>
        <v>41.495429019621625</v>
      </c>
      <c r="BF1937" s="30">
        <f>AU1937*'Propiedades físicas'!$I$4+'Diseño reactor'!AV1937*'Propiedades físicas'!$I$5+'Diseño reactor'!AW1937*'Propiedades físicas'!$I$8+'Diseño reactor'!AX1937*'Propiedades físicas'!$I$9+'Diseño reactor'!AY1937*'Propiedades físicas'!$I$7+'Diseño reactor'!AZ1937*'Propiedades físicas'!$I$6</f>
        <v>1.9955244146562714E-2</v>
      </c>
      <c r="BG1937" s="24">
        <f>AU1937*'Propiedades físicas'!$O$4+'Diseño reactor'!AV1937*'Propiedades físicas'!$O$5+'Diseño reactor'!AW1937*'Propiedades físicas'!$O$8+'Diseño reactor'!AX1937*'Propiedades físicas'!$O$9+'Diseño reactor'!AY1937*'Propiedades físicas'!$O$7+'Diseño reactor'!AZ1937*'Propiedades físicas'!$O$6</f>
        <v>0.1536572060885999</v>
      </c>
      <c r="BH1937" s="54">
        <f t="shared" si="1249"/>
        <v>41188.157783398572</v>
      </c>
      <c r="BI1937" s="34">
        <f t="shared" si="1271"/>
        <v>272.8665710175423</v>
      </c>
      <c r="BJ1937" s="27">
        <f t="shared" si="1250"/>
        <v>4796.1200561625201</v>
      </c>
      <c r="BK1937" s="34">
        <f t="shared" si="1251"/>
        <v>566.89108299648581</v>
      </c>
      <c r="BL1937" s="27">
        <f t="shared" si="1252"/>
        <v>105.61197076217816</v>
      </c>
      <c r="BM1937" s="34">
        <f t="shared" si="1253"/>
        <v>1.1054421768707483</v>
      </c>
      <c r="BN1937" s="45">
        <f t="shared" si="1254"/>
        <v>2068.5408990353662</v>
      </c>
      <c r="BO1937" s="45">
        <f t="shared" si="1255"/>
        <v>106.33727967760395</v>
      </c>
      <c r="BP1937" s="66">
        <f t="shared" si="1256"/>
        <v>6.6879914025894829</v>
      </c>
    </row>
    <row r="1938" spans="8:68">
      <c r="H1938" s="68">
        <v>1933</v>
      </c>
      <c r="I1938" s="31">
        <f>('Propiedades físicas'!$C$10*'Diseño reactor'!H1938)/1000</f>
        <v>1691.8491293324539</v>
      </c>
      <c r="J1938" s="31">
        <f t="shared" si="1233"/>
        <v>0.26952757908142916</v>
      </c>
      <c r="K1938" s="31">
        <f>(I1938*1000)/'Propiedades físicas'!$F$10</f>
        <v>11051.43978772996</v>
      </c>
      <c r="L1938" s="31">
        <f t="shared" si="1234"/>
        <v>1578.7771125328513</v>
      </c>
      <c r="M1938" s="31">
        <f t="shared" si="1235"/>
        <v>9472.6626751971071</v>
      </c>
      <c r="N1938" s="31">
        <f t="shared" si="1236"/>
        <v>0.81674967021875389</v>
      </c>
      <c r="O1938" s="32">
        <f t="shared" si="1237"/>
        <v>4.9004980213125231</v>
      </c>
      <c r="P1938" s="33">
        <f t="shared" si="1238"/>
        <v>0.66207964053272716</v>
      </c>
      <c r="Q1938" s="31">
        <f t="shared" si="1239"/>
        <v>4.7109909466934559</v>
      </c>
      <c r="R1938" s="31">
        <f t="shared" si="1240"/>
        <v>0.12537976002890022</v>
      </c>
      <c r="S1938" s="31">
        <f t="shared" si="1241"/>
        <v>0.18950707461906599</v>
      </c>
      <c r="T1938" s="31">
        <f t="shared" si="1242"/>
        <v>2.3743494381213415E-2</v>
      </c>
      <c r="U1938" s="31">
        <f t="shared" si="1243"/>
        <v>5.5467752759129803E-3</v>
      </c>
      <c r="V1938" s="47">
        <f t="shared" si="1257"/>
        <v>6.5565168285765219E-4</v>
      </c>
      <c r="W1938" s="31">
        <f t="shared" si="1244"/>
        <v>0.18937262581887621</v>
      </c>
      <c r="X1938" s="34">
        <f>(S1938*H1938*'Propiedades físicas'!$F$5*60*24*365)/(1000000)</f>
        <v>56696.166412231993</v>
      </c>
      <c r="Y1938" s="34">
        <f>(U1938*H1938*'Propiedades físicas'!$F$7*60*24*365)/(1000000)</f>
        <v>518.96761152283318</v>
      </c>
      <c r="Z1938" s="31">
        <f t="shared" si="1258"/>
        <v>1279.7999451497617</v>
      </c>
      <c r="AA1938" s="31">
        <f t="shared" si="1259"/>
        <v>9106.3454999584501</v>
      </c>
      <c r="AB1938" s="31">
        <f t="shared" si="1260"/>
        <v>242.35907613586414</v>
      </c>
      <c r="AC1938" s="31">
        <f t="shared" si="1261"/>
        <v>366.31717523865456</v>
      </c>
      <c r="AD1938" s="31">
        <f t="shared" si="1245"/>
        <v>45.896174638885533</v>
      </c>
      <c r="AE1938" s="31">
        <f t="shared" si="1262"/>
        <v>10.721916608339791</v>
      </c>
      <c r="AF1938" s="31">
        <f t="shared" si="1263"/>
        <v>11051.439787729956</v>
      </c>
      <c r="AG1938" s="31">
        <f t="shared" si="1264"/>
        <v>0.11580391059730341</v>
      </c>
      <c r="AH1938" s="31">
        <f t="shared" si="1265"/>
        <v>0.82399630047018135</v>
      </c>
      <c r="AI1938" s="31">
        <f t="shared" si="1265"/>
        <v>2.1930090629905735E-2</v>
      </c>
      <c r="AJ1938" s="31">
        <f t="shared" si="1265"/>
        <v>3.3146556672675742E-2</v>
      </c>
      <c r="AK1938" s="31">
        <f t="shared" si="1246"/>
        <v>4.1529588470311822E-3</v>
      </c>
      <c r="AL1938" s="31">
        <f t="shared" si="1246"/>
        <v>9.7018278290254779E-4</v>
      </c>
      <c r="AM1938" s="31">
        <f t="shared" si="1266"/>
        <v>0.99999999999999989</v>
      </c>
      <c r="AN1938" s="31">
        <f>(Z1938*'Propiedades físicas'!$F$4)/1000</f>
        <v>1125.4304757657976</v>
      </c>
      <c r="AO1938" s="31">
        <f>(AA1938*'Propiedades físicas'!$F$6)/1000</f>
        <v>291.76730981866876</v>
      </c>
      <c r="AP1938" s="31">
        <f>(AB1938*'Propiedades físicas'!$F$9)/1000</f>
        <v>149.52343202202135</v>
      </c>
      <c r="AQ1938" s="31">
        <f>(AC1938*'Propiedades físicas'!$F$5)/1000</f>
        <v>107.86941859252661</v>
      </c>
      <c r="AR1938" s="31">
        <f>(AD1938*'Propiedades físicas'!$F$8)/1000</f>
        <v>16.271111832977692</v>
      </c>
      <c r="AS1938" s="31">
        <f>(AE1938*'Propiedades físicas'!$F$7)/1000</f>
        <v>0.98738130046201134</v>
      </c>
      <c r="AT1938" s="31">
        <f t="shared" si="1267"/>
        <v>1691.8491293324541</v>
      </c>
      <c r="AU1938" s="31">
        <f t="shared" si="1268"/>
        <v>0.66520734990705344</v>
      </c>
      <c r="AV1938" s="31">
        <f t="shared" si="1272"/>
        <v>0.17245468568098041</v>
      </c>
      <c r="AW1938" s="31">
        <f t="shared" si="1272"/>
        <v>8.8378703177285189E-2</v>
      </c>
      <c r="AX1938" s="31">
        <f t="shared" si="1272"/>
        <v>6.3758296601239023E-2</v>
      </c>
      <c r="AY1938" s="31">
        <f t="shared" si="1269"/>
        <v>9.6173539063720871E-3</v>
      </c>
      <c r="AZ1938" s="31">
        <f t="shared" si="1269"/>
        <v>5.8361072706973475E-4</v>
      </c>
      <c r="BA1938" s="31">
        <f t="shared" si="1270"/>
        <v>0.99999999999999989</v>
      </c>
      <c r="BB1938" s="34">
        <f>AU1938*'Propiedades físicas'!$C$4+'Diseño reactor'!AV1938*'Propiedades físicas'!$C$5+'Diseño reactor'!AW1938*'Propiedades físicas'!$C$8+'Diseño reactor'!AX1938*'Propiedades físicas'!$C$9+'Diseño reactor'!AY1938*'Propiedades físicas'!$C$7+'Diseño reactor'!AZ1938*'Propiedades físicas'!$C$6</f>
        <v>875.41724163481024</v>
      </c>
      <c r="BC1938" s="45">
        <f>AU1938*'Propiedades físicas'!$L$4+'Diseño reactor'!AV1938*'Propiedades físicas'!$L$5+'Diseño reactor'!AW1938*'Propiedades físicas'!$L$8+AX1938*'Propiedades físicas'!$L$9+'Diseño reactor'!AY1938*'Propiedades físicas'!$L$7+'Diseño reactor'!AZ1938*'Propiedades físicas'!$L$6</f>
        <v>2.1011446336628081</v>
      </c>
      <c r="BD1938" s="29">
        <f t="shared" si="1247"/>
        <v>1.6817642654075853</v>
      </c>
      <c r="BE1938" s="58">
        <f t="shared" si="1248"/>
        <v>41.494625277426493</v>
      </c>
      <c r="BF1938" s="30">
        <f>AU1938*'Propiedades físicas'!$I$4+'Diseño reactor'!AV1938*'Propiedades físicas'!$I$5+'Diseño reactor'!AW1938*'Propiedades físicas'!$I$8+'Diseño reactor'!AX1938*'Propiedades físicas'!$I$9+'Diseño reactor'!AY1938*'Propiedades físicas'!$I$7+'Diseño reactor'!AZ1938*'Propiedades físicas'!$I$6</f>
        <v>1.9955350498768027E-2</v>
      </c>
      <c r="BG1938" s="24">
        <f>AU1938*'Propiedades físicas'!$O$4+'Diseño reactor'!AV1938*'Propiedades físicas'!$O$5+'Diseño reactor'!AW1938*'Propiedades físicas'!$O$8+'Diseño reactor'!AX1938*'Propiedades físicas'!$O$9+'Diseño reactor'!AY1938*'Propiedades físicas'!$O$7+'Diseño reactor'!AZ1938*'Propiedades físicas'!$O$6</f>
        <v>0.15365946209716444</v>
      </c>
      <c r="BH1938" s="54">
        <f t="shared" si="1249"/>
        <v>41187.927085691896</v>
      </c>
      <c r="BI1938" s="34">
        <f t="shared" si="1271"/>
        <v>272.87013140026227</v>
      </c>
      <c r="BJ1938" s="27">
        <f t="shared" si="1250"/>
        <v>4796.1230070850825</v>
      </c>
      <c r="BK1938" s="34">
        <f t="shared" si="1251"/>
        <v>566.89975493886811</v>
      </c>
      <c r="BL1938" s="27">
        <f t="shared" si="1252"/>
        <v>105.61227174244299</v>
      </c>
      <c r="BM1938" s="34">
        <f t="shared" si="1253"/>
        <v>1.1054421768707483</v>
      </c>
      <c r="BN1938" s="45">
        <f t="shared" si="1254"/>
        <v>2069.7318360041163</v>
      </c>
      <c r="BO1938" s="45">
        <f t="shared" si="1255"/>
        <v>106.3470453807482</v>
      </c>
      <c r="BP1938" s="66">
        <f t="shared" si="1256"/>
        <v>6.6879895863850543</v>
      </c>
    </row>
    <row r="1939" spans="8:68">
      <c r="H1939" s="68">
        <v>1934</v>
      </c>
      <c r="I1939" s="31">
        <f>('Propiedades físicas'!$C$10*'Diseño reactor'!H1939)/1000</f>
        <v>1692.7243746140537</v>
      </c>
      <c r="J1939" s="31">
        <f t="shared" si="1233"/>
        <v>0.26938821632078724</v>
      </c>
      <c r="K1939" s="31">
        <f>(I1939*1000)/'Propiedades físicas'!$F$10</f>
        <v>11057.157035421489</v>
      </c>
      <c r="L1939" s="31">
        <f t="shared" si="1234"/>
        <v>1579.5938622030699</v>
      </c>
      <c r="M1939" s="31">
        <f t="shared" si="1235"/>
        <v>9477.5631732184193</v>
      </c>
      <c r="N1939" s="31">
        <f t="shared" si="1236"/>
        <v>0.81674967021875378</v>
      </c>
      <c r="O1939" s="32">
        <f t="shared" si="1237"/>
        <v>4.9004980213125231</v>
      </c>
      <c r="P1939" s="33">
        <f t="shared" si="1238"/>
        <v>0.66214447612637539</v>
      </c>
      <c r="Q1939" s="31">
        <f t="shared" si="1239"/>
        <v>4.7110873057904499</v>
      </c>
      <c r="R1939" s="31">
        <f t="shared" si="1240"/>
        <v>0.12533947546167484</v>
      </c>
      <c r="S1939" s="31">
        <f t="shared" si="1241"/>
        <v>0.18941071552207311</v>
      </c>
      <c r="T1939" s="31">
        <f t="shared" si="1242"/>
        <v>2.3725915831712564E-2</v>
      </c>
      <c r="U1939" s="31">
        <f t="shared" si="1243"/>
        <v>5.5398027989910486E-3</v>
      </c>
      <c r="V1939" s="47">
        <f t="shared" si="1257"/>
        <v>6.5571588897951735E-4</v>
      </c>
      <c r="W1939" s="31">
        <f t="shared" si="1244"/>
        <v>0.1892932433642365</v>
      </c>
      <c r="X1939" s="34">
        <f>(S1939*H1939*'Propiedades físicas'!$F$5*60*24*365)/(1000000)</f>
        <v>56696.653728924684</v>
      </c>
      <c r="Y1939" s="34">
        <f>(U1939*H1939*'Propiedades físicas'!$F$7*60*24*365)/(1000000)</f>
        <v>518.58339268368422</v>
      </c>
      <c r="Z1939" s="31">
        <f t="shared" si="1258"/>
        <v>1280.5874168284099</v>
      </c>
      <c r="AA1939" s="31">
        <f t="shared" si="1259"/>
        <v>9111.24284939873</v>
      </c>
      <c r="AB1939" s="31">
        <f t="shared" si="1260"/>
        <v>242.40654554287914</v>
      </c>
      <c r="AC1939" s="31">
        <f t="shared" si="1261"/>
        <v>366.32032381968941</v>
      </c>
      <c r="AD1939" s="31">
        <f t="shared" si="1245"/>
        <v>45.885921218532097</v>
      </c>
      <c r="AE1939" s="31">
        <f t="shared" si="1262"/>
        <v>10.713978613248688</v>
      </c>
      <c r="AF1939" s="31">
        <f t="shared" si="1263"/>
        <v>11057.157035421489</v>
      </c>
      <c r="AG1939" s="31">
        <f t="shared" si="1264"/>
        <v>0.11581525094796621</v>
      </c>
      <c r="AH1939" s="31">
        <f t="shared" si="1265"/>
        <v>0.82401315457589663</v>
      </c>
      <c r="AI1939" s="31">
        <f t="shared" si="1265"/>
        <v>2.1923044482983489E-2</v>
      </c>
      <c r="AJ1939" s="31">
        <f t="shared" si="1265"/>
        <v>3.3129702566960566E-2</v>
      </c>
      <c r="AK1939" s="31">
        <f t="shared" si="1246"/>
        <v>4.1498841946023754E-3</v>
      </c>
      <c r="AL1939" s="31">
        <f t="shared" si="1246"/>
        <v>9.6896323159077584E-4</v>
      </c>
      <c r="AM1939" s="31">
        <f t="shared" si="1266"/>
        <v>1</v>
      </c>
      <c r="AN1939" s="31">
        <f>(Z1939*'Propiedades físicas'!$F$4)/1000</f>
        <v>1126.1229626105669</v>
      </c>
      <c r="AO1939" s="31">
        <f>(AA1939*'Propiedades físicas'!$F$6)/1000</f>
        <v>291.9242208947353</v>
      </c>
      <c r="AP1939" s="31">
        <f>(AB1939*'Propiedades físicas'!$F$9)/1000</f>
        <v>149.55271827267927</v>
      </c>
      <c r="AQ1939" s="31">
        <f>(AC1939*'Propiedades físicas'!$F$5)/1000</f>
        <v>107.87034575518395</v>
      </c>
      <c r="AR1939" s="31">
        <f>(AD1939*'Propiedades físicas'!$F$8)/1000</f>
        <v>16.267476790393992</v>
      </c>
      <c r="AS1939" s="31">
        <f>(AE1939*'Propiedades físicas'!$F$7)/1000</f>
        <v>0.98665029049407182</v>
      </c>
      <c r="AT1939" s="31">
        <f t="shared" si="1267"/>
        <v>1692.7243746140534</v>
      </c>
      <c r="AU1939" s="31">
        <f t="shared" si="1268"/>
        <v>0.6652724917884677</v>
      </c>
      <c r="AV1939" s="31">
        <f t="shared" si="1272"/>
        <v>0.17245821308699177</v>
      </c>
      <c r="AW1939" s="31">
        <f t="shared" si="1272"/>
        <v>8.8350307064478689E-2</v>
      </c>
      <c r="AX1939" s="31">
        <f t="shared" si="1272"/>
        <v>6.372587727389388E-2</v>
      </c>
      <c r="AY1939" s="31">
        <f t="shared" si="1269"/>
        <v>9.6102336767632524E-3</v>
      </c>
      <c r="AZ1939" s="31">
        <f t="shared" si="1269"/>
        <v>5.8287710940479087E-4</v>
      </c>
      <c r="BA1939" s="31">
        <f t="shared" si="1270"/>
        <v>1</v>
      </c>
      <c r="BB1939" s="34">
        <f>AU1939*'Propiedades físicas'!$C$4+'Diseño reactor'!AV1939*'Propiedades físicas'!$C$5+'Diseño reactor'!AW1939*'Propiedades físicas'!$C$8+'Diseño reactor'!AX1939*'Propiedades físicas'!$C$9+'Diseño reactor'!AY1939*'Propiedades físicas'!$C$7+'Diseño reactor'!AZ1939*'Propiedades físicas'!$C$6</f>
        <v>875.41700428198487</v>
      </c>
      <c r="BC1939" s="45">
        <f>AU1939*'Propiedades físicas'!$L$4+'Diseño reactor'!AV1939*'Propiedades físicas'!$L$5+'Diseño reactor'!AW1939*'Propiedades físicas'!$L$8+AX1939*'Propiedades físicas'!$L$9+'Diseño reactor'!AY1939*'Propiedades físicas'!$L$7+'Diseño reactor'!AZ1939*'Propiedades físicas'!$L$6</f>
        <v>2.1011916585172083</v>
      </c>
      <c r="BD1939" s="29">
        <f t="shared" si="1247"/>
        <v>1.6810221259965783</v>
      </c>
      <c r="BE1939" s="58">
        <f t="shared" si="1248"/>
        <v>41.493822257219435</v>
      </c>
      <c r="BF1939" s="30">
        <f>AU1939*'Propiedades físicas'!$I$4+'Diseño reactor'!AV1939*'Propiedades físicas'!$I$5+'Diseño reactor'!AW1939*'Propiedades físicas'!$I$8+'Diseño reactor'!AX1939*'Propiedades físicas'!$I$9+'Diseño reactor'!AY1939*'Propiedades físicas'!$I$7+'Diseño reactor'!AZ1939*'Propiedades físicas'!$I$6</f>
        <v>1.9955456672860548E-2</v>
      </c>
      <c r="BG1939" s="24">
        <f>AU1939*'Propiedades físicas'!$O$4+'Diseño reactor'!AV1939*'Propiedades físicas'!$O$5+'Diseño reactor'!AW1939*'Propiedades físicas'!$O$8+'Diseño reactor'!AX1939*'Propiedades físicas'!$O$9+'Diseño reactor'!AY1939*'Propiedades físicas'!$O$7+'Diseño reactor'!AZ1939*'Propiedades físicas'!$O$6</f>
        <v>0.15366171623567693</v>
      </c>
      <c r="BH1939" s="54">
        <f t="shared" si="1249"/>
        <v>41187.696775817916</v>
      </c>
      <c r="BI1939" s="34">
        <f t="shared" si="1271"/>
        <v>272.87368727943999</v>
      </c>
      <c r="BJ1939" s="27">
        <f t="shared" si="1250"/>
        <v>4796.1259613592802</v>
      </c>
      <c r="BK1939" s="34">
        <f t="shared" si="1251"/>
        <v>566.90842038842538</v>
      </c>
      <c r="BL1939" s="27">
        <f t="shared" si="1252"/>
        <v>105.61257248987469</v>
      </c>
      <c r="BM1939" s="34">
        <f t="shared" si="1253"/>
        <v>1.1054421768707483</v>
      </c>
      <c r="BN1939" s="45">
        <f t="shared" si="1254"/>
        <v>2070.9227994481166</v>
      </c>
      <c r="BO1939" s="45">
        <f t="shared" si="1255"/>
        <v>106.35680289794982</v>
      </c>
      <c r="BP1939" s="66">
        <f t="shared" si="1256"/>
        <v>6.6879877730631909</v>
      </c>
    </row>
    <row r="1940" spans="8:68">
      <c r="H1940" s="68">
        <v>1935</v>
      </c>
      <c r="I1940" s="31">
        <f>('Propiedades físicas'!$C$10*'Diseño reactor'!H1940)/1000</f>
        <v>1693.5996198956536</v>
      </c>
      <c r="J1940" s="31">
        <f t="shared" si="1233"/>
        <v>0.2692489976043424</v>
      </c>
      <c r="K1940" s="31">
        <f>(I1940*1000)/'Propiedades físicas'!$F$10</f>
        <v>11062.874283113022</v>
      </c>
      <c r="L1940" s="31">
        <f t="shared" si="1234"/>
        <v>1580.4106118732889</v>
      </c>
      <c r="M1940" s="31">
        <f t="shared" si="1235"/>
        <v>9482.4636712397332</v>
      </c>
      <c r="N1940" s="31">
        <f t="shared" si="1236"/>
        <v>0.81674967021875389</v>
      </c>
      <c r="O1940" s="32">
        <f t="shared" si="1237"/>
        <v>4.900498021312524</v>
      </c>
      <c r="P1940" s="33">
        <f t="shared" si="1238"/>
        <v>0.66220925738638392</v>
      </c>
      <c r="Q1940" s="31">
        <f t="shared" si="1239"/>
        <v>4.7111835680175478</v>
      </c>
      <c r="R1940" s="31">
        <f t="shared" si="1240"/>
        <v>0.12529921437311289</v>
      </c>
      <c r="S1940" s="31">
        <f t="shared" si="1241"/>
        <v>0.18931445329497487</v>
      </c>
      <c r="T1940" s="31">
        <f t="shared" si="1242"/>
        <v>2.3708356455909182E-2</v>
      </c>
      <c r="U1940" s="31">
        <f t="shared" si="1243"/>
        <v>5.5328420033478737E-3</v>
      </c>
      <c r="V1940" s="47">
        <f t="shared" si="1257"/>
        <v>6.5578004129525401E-4</v>
      </c>
      <c r="W1940" s="31">
        <f t="shared" si="1244"/>
        <v>0.18921392743382273</v>
      </c>
      <c r="X1940" s="34">
        <f>(S1940*H1940*'Propiedades físicas'!$F$5*60*24*365)/(1000000)</f>
        <v>56697.140229195604</v>
      </c>
      <c r="Y1940" s="34">
        <f>(U1940*H1940*'Propiedades físicas'!$F$7*60*24*365)/(1000000)</f>
        <v>518.19959292892997</v>
      </c>
      <c r="Z1940" s="31">
        <f t="shared" si="1258"/>
        <v>1281.3749130426529</v>
      </c>
      <c r="AA1940" s="31">
        <f t="shared" si="1259"/>
        <v>9116.1402041139554</v>
      </c>
      <c r="AB1940" s="31">
        <f t="shared" si="1260"/>
        <v>242.45397981197345</v>
      </c>
      <c r="AC1940" s="31">
        <f t="shared" si="1261"/>
        <v>366.3234671257764</v>
      </c>
      <c r="AD1940" s="31">
        <f t="shared" si="1245"/>
        <v>45.875669742184265</v>
      </c>
      <c r="AE1940" s="31">
        <f t="shared" si="1262"/>
        <v>10.706049276478135</v>
      </c>
      <c r="AF1940" s="31">
        <f t="shared" si="1263"/>
        <v>11062.87428311302</v>
      </c>
      <c r="AG1940" s="31">
        <f t="shared" si="1264"/>
        <v>0.11582658179516819</v>
      </c>
      <c r="AH1940" s="31">
        <f t="shared" si="1265"/>
        <v>0.82402999173816271</v>
      </c>
      <c r="AI1940" s="31">
        <f t="shared" si="1265"/>
        <v>2.1916002442698687E-2</v>
      </c>
      <c r="AJ1940" s="31">
        <f t="shared" si="1265"/>
        <v>3.3112865404694394E-2</v>
      </c>
      <c r="AK1940" s="31">
        <f t="shared" si="1246"/>
        <v>4.1468128958322709E-3</v>
      </c>
      <c r="AL1940" s="31">
        <f t="shared" si="1246"/>
        <v>9.6774572344371997E-4</v>
      </c>
      <c r="AM1940" s="31">
        <f t="shared" si="1266"/>
        <v>0.99999999999999989</v>
      </c>
      <c r="AN1940" s="31">
        <f>(Z1940*'Propiedades físicas'!$F$4)/1000</f>
        <v>1126.8154710314482</v>
      </c>
      <c r="AO1940" s="31">
        <f>(AA1940*'Propiedades físicas'!$F$6)/1000</f>
        <v>292.08113213981113</v>
      </c>
      <c r="AP1940" s="31">
        <f>(AB1940*'Propiedades físicas'!$F$9)/1000</f>
        <v>149.58198284499699</v>
      </c>
      <c r="AQ1940" s="31">
        <f>(AC1940*'Propiedades físicas'!$F$5)/1000</f>
        <v>107.87127136452739</v>
      </c>
      <c r="AR1940" s="31">
        <f>(AD1940*'Propiedades físicas'!$F$8)/1000</f>
        <v>16.263842436999159</v>
      </c>
      <c r="AS1940" s="31">
        <f>(AE1940*'Propiedades físicas'!$F$7)/1000</f>
        <v>0.98592007787087144</v>
      </c>
      <c r="AT1940" s="31">
        <f t="shared" si="1267"/>
        <v>1693.5996198956536</v>
      </c>
      <c r="AU1940" s="31">
        <f t="shared" si="1268"/>
        <v>0.66533757907956648</v>
      </c>
      <c r="AV1940" s="31">
        <f t="shared" si="1272"/>
        <v>0.17246173694689829</v>
      </c>
      <c r="AW1940" s="31">
        <f t="shared" si="1272"/>
        <v>8.8321927501503014E-2</v>
      </c>
      <c r="AX1940" s="31">
        <f t="shared" si="1272"/>
        <v>6.3693490537730268E-2</v>
      </c>
      <c r="AY1940" s="31">
        <f t="shared" si="1269"/>
        <v>9.6031212135021683E-3</v>
      </c>
      <c r="AZ1940" s="31">
        <f t="shared" si="1269"/>
        <v>5.8214472079984054E-4</v>
      </c>
      <c r="BA1940" s="31">
        <f t="shared" si="1270"/>
        <v>1</v>
      </c>
      <c r="BB1940" s="34">
        <f>AU1940*'Propiedades físicas'!$C$4+'Diseño reactor'!AV1940*'Propiedades físicas'!$C$5+'Diseño reactor'!AW1940*'Propiedades físicas'!$C$8+'Diseño reactor'!AX1940*'Propiedades físicas'!$C$9+'Diseño reactor'!AY1940*'Propiedades físicas'!$C$7+'Diseño reactor'!AZ1940*'Propiedades físicas'!$C$6</f>
        <v>875.41676730572169</v>
      </c>
      <c r="BC1940" s="45">
        <f>AU1940*'Propiedades físicas'!$L$4+'Diseño reactor'!AV1940*'Propiedades físicas'!$L$5+'Diseño reactor'!AW1940*'Propiedades físicas'!$L$8+AX1940*'Propiedades físicas'!$L$9+'Diseño reactor'!AY1940*'Propiedades físicas'!$L$7+'Diseño reactor'!AZ1940*'Propiedades físicas'!$L$6</f>
        <v>2.1012386422331066</v>
      </c>
      <c r="BD1940" s="29">
        <f t="shared" si="1247"/>
        <v>1.6802806423517718</v>
      </c>
      <c r="BE1940" s="58">
        <f t="shared" si="1248"/>
        <v>41.493019958024647</v>
      </c>
      <c r="BF1940" s="30">
        <f>AU1940*'Propiedades físicas'!$I$4+'Diseño reactor'!AV1940*'Propiedades físicas'!$I$5+'Diseño reactor'!AW1940*'Propiedades físicas'!$I$8+'Diseño reactor'!AX1940*'Propiedades físicas'!$I$9+'Diseño reactor'!AY1940*'Propiedades físicas'!$I$7+'Diseño reactor'!AZ1940*'Propiedades físicas'!$I$6</f>
        <v>1.995556266919073E-2</v>
      </c>
      <c r="BG1940" s="24">
        <f>AU1940*'Propiedades físicas'!$O$4+'Diseño reactor'!AV1940*'Propiedades físicas'!$O$5+'Diseño reactor'!AW1940*'Propiedades físicas'!$O$8+'Diseño reactor'!AX1940*'Propiedades físicas'!$O$9+'Diseño reactor'!AY1940*'Propiedades físicas'!$O$7+'Diseño reactor'!AZ1940*'Propiedades físicas'!$O$6</f>
        <v>0.15366396850640479</v>
      </c>
      <c r="BH1940" s="54">
        <f t="shared" si="1249"/>
        <v>41187.466853005753</v>
      </c>
      <c r="BI1940" s="34">
        <f t="shared" si="1271"/>
        <v>272.87723866288326</v>
      </c>
      <c r="BJ1940" s="27">
        <f t="shared" si="1250"/>
        <v>4796.1289189725767</v>
      </c>
      <c r="BK1940" s="34">
        <f t="shared" si="1251"/>
        <v>566.91707935204568</v>
      </c>
      <c r="BL1940" s="27">
        <f t="shared" si="1252"/>
        <v>105.61287300472941</v>
      </c>
      <c r="BM1940" s="34">
        <f t="shared" si="1253"/>
        <v>1.1054421768707483</v>
      </c>
      <c r="BN1940" s="45">
        <f t="shared" si="1254"/>
        <v>2072.1137893330178</v>
      </c>
      <c r="BO1940" s="45">
        <f t="shared" si="1255"/>
        <v>106.36655223949678</v>
      </c>
      <c r="BP1940" s="66">
        <f t="shared" si="1256"/>
        <v>6.6879859626181757</v>
      </c>
    </row>
    <row r="1941" spans="8:68">
      <c r="H1941" s="68">
        <v>1936</v>
      </c>
      <c r="I1941" s="31">
        <f>('Propiedades físicas'!$C$10*'Diseño reactor'!H1941)/1000</f>
        <v>1694.4748651772532</v>
      </c>
      <c r="J1941" s="31">
        <f t="shared" si="1233"/>
        <v>0.26910992270888562</v>
      </c>
      <c r="K1941" s="31">
        <f>(I1941*1000)/'Propiedades físicas'!$F$10</f>
        <v>11068.591530804551</v>
      </c>
      <c r="L1941" s="31">
        <f t="shared" si="1234"/>
        <v>1581.2273615435072</v>
      </c>
      <c r="M1941" s="31">
        <f t="shared" si="1235"/>
        <v>9487.3641692610436</v>
      </c>
      <c r="N1941" s="31">
        <f t="shared" si="1236"/>
        <v>0.81674967021875367</v>
      </c>
      <c r="O1941" s="32">
        <f t="shared" si="1237"/>
        <v>4.9004980213125222</v>
      </c>
      <c r="P1941" s="33">
        <f t="shared" si="1238"/>
        <v>0.66227398438102314</v>
      </c>
      <c r="Q1941" s="31">
        <f t="shared" si="1239"/>
        <v>4.7112797335191559</v>
      </c>
      <c r="R1941" s="31">
        <f t="shared" si="1240"/>
        <v>0.12525897674662553</v>
      </c>
      <c r="S1941" s="31">
        <f t="shared" si="1241"/>
        <v>0.18921828779336641</v>
      </c>
      <c r="T1941" s="31">
        <f t="shared" si="1242"/>
        <v>2.3690816226573881E-2</v>
      </c>
      <c r="U1941" s="31">
        <f t="shared" si="1243"/>
        <v>5.5258928645310337E-3</v>
      </c>
      <c r="V1941" s="47">
        <f t="shared" si="1257"/>
        <v>6.5584413987246955E-4</v>
      </c>
      <c r="W1941" s="31">
        <f t="shared" si="1244"/>
        <v>0.18913467794404684</v>
      </c>
      <c r="X1941" s="34">
        <f>(S1941*H1941*'Propiedades físicas'!$F$5*60*24*365)/(1000000)</f>
        <v>56697.625914753698</v>
      </c>
      <c r="Y1941" s="34">
        <f>(U1941*H1941*'Propiedades físicas'!$F$7*60*24*365)/(1000000)</f>
        <v>517.81621166341142</v>
      </c>
      <c r="Z1941" s="31">
        <f t="shared" si="1258"/>
        <v>1282.1624337616608</v>
      </c>
      <c r="AA1941" s="31">
        <f t="shared" si="1259"/>
        <v>9121.0375640930852</v>
      </c>
      <c r="AB1941" s="31">
        <f t="shared" si="1260"/>
        <v>242.50137898146704</v>
      </c>
      <c r="AC1941" s="31">
        <f t="shared" si="1261"/>
        <v>366.32660516795738</v>
      </c>
      <c r="AD1941" s="31">
        <f t="shared" si="1245"/>
        <v>45.865420214647031</v>
      </c>
      <c r="AE1941" s="31">
        <f t="shared" si="1262"/>
        <v>10.698128585732082</v>
      </c>
      <c r="AF1941" s="31">
        <f t="shared" si="1263"/>
        <v>11068.59153080455</v>
      </c>
      <c r="AG1941" s="31">
        <f t="shared" si="1264"/>
        <v>0.11583790315085044</v>
      </c>
      <c r="AH1941" s="31">
        <f t="shared" si="1265"/>
        <v>0.82404681198223773</v>
      </c>
      <c r="AI1941" s="31">
        <f t="shared" si="1265"/>
        <v>2.1908964506149788E-2</v>
      </c>
      <c r="AJ1941" s="31">
        <f t="shared" si="1265"/>
        <v>3.3096045160619453E-2</v>
      </c>
      <c r="AK1941" s="31">
        <f t="shared" si="1246"/>
        <v>4.143744945958195E-3</v>
      </c>
      <c r="AL1941" s="31">
        <f t="shared" si="1246"/>
        <v>9.6653025418442378E-4</v>
      </c>
      <c r="AM1941" s="31">
        <f t="shared" si="1266"/>
        <v>1</v>
      </c>
      <c r="AN1941" s="31">
        <f>(Z1941*'Propiedades físicas'!$F$4)/1000</f>
        <v>1127.5080010013294</v>
      </c>
      <c r="AO1941" s="31">
        <f>(AA1941*'Propiedades físicas'!$F$6)/1000</f>
        <v>292.23804355354247</v>
      </c>
      <c r="AP1941" s="31">
        <f>(AB1941*'Propiedades físicas'!$F$9)/1000</f>
        <v>149.61122576261607</v>
      </c>
      <c r="AQ1941" s="31">
        <f>(AC1941*'Propiedades físicas'!$F$5)/1000</f>
        <v>107.87219542380842</v>
      </c>
      <c r="AR1941" s="31">
        <f>(AD1941*'Propiedades físicas'!$F$8)/1000</f>
        <v>16.260208774496661</v>
      </c>
      <c r="AS1941" s="31">
        <f>(AE1941*'Propiedades físicas'!$F$7)/1000</f>
        <v>0.9851906614600674</v>
      </c>
      <c r="AT1941" s="31">
        <f t="shared" si="1267"/>
        <v>1694.4748651772532</v>
      </c>
      <c r="AU1941" s="31">
        <f t="shared" si="1268"/>
        <v>0.66540261184894278</v>
      </c>
      <c r="AV1941" s="31">
        <f t="shared" si="1272"/>
        <v>0.17246525726598633</v>
      </c>
      <c r="AW1941" s="31">
        <f t="shared" si="1272"/>
        <v>8.8293564476665018E-2</v>
      </c>
      <c r="AX1941" s="31">
        <f t="shared" si="1272"/>
        <v>6.3661136344164232E-2</v>
      </c>
      <c r="AY1941" s="31">
        <f t="shared" si="1269"/>
        <v>9.5960165055595185E-3</v>
      </c>
      <c r="AZ1941" s="31">
        <f t="shared" si="1269"/>
        <v>5.8141355868209356E-4</v>
      </c>
      <c r="BA1941" s="31">
        <f t="shared" si="1270"/>
        <v>1</v>
      </c>
      <c r="BB1941" s="34">
        <f>AU1941*'Propiedades físicas'!$C$4+'Diseño reactor'!AV1941*'Propiedades físicas'!$C$5+'Diseño reactor'!AW1941*'Propiedades físicas'!$C$8+'Diseño reactor'!AX1941*'Propiedades físicas'!$C$9+'Diseño reactor'!AY1941*'Propiedades físicas'!$C$7+'Diseño reactor'!AZ1941*'Propiedades físicas'!$C$6</f>
        <v>875.41653070527605</v>
      </c>
      <c r="BC1941" s="45">
        <f>AU1941*'Propiedades físicas'!$L$4+'Diseño reactor'!AV1941*'Propiedades físicas'!$L$5+'Diseño reactor'!AW1941*'Propiedades físicas'!$L$8+AX1941*'Propiedades físicas'!$L$9+'Diseño reactor'!AY1941*'Propiedades físicas'!$L$7+'Diseño reactor'!AZ1941*'Propiedades físicas'!$L$6</f>
        <v>2.1012855848640331</v>
      </c>
      <c r="BD1941" s="29">
        <f t="shared" si="1247"/>
        <v>1.6795398136033848</v>
      </c>
      <c r="BE1941" s="58">
        <f t="shared" si="1248"/>
        <v>41.492218378868046</v>
      </c>
      <c r="BF1941" s="30">
        <f>AU1941*'Propiedades físicas'!$I$4+'Diseño reactor'!AV1941*'Propiedades físicas'!$I$5+'Diseño reactor'!AW1941*'Propiedades físicas'!$I$8+'Diseño reactor'!AX1941*'Propiedades físicas'!$I$9+'Diseño reactor'!AY1941*'Propiedades físicas'!$I$7+'Diseño reactor'!AZ1941*'Propiedades físicas'!$I$6</f>
        <v>1.9955668488108171E-2</v>
      </c>
      <c r="BG1941" s="24">
        <f>AU1941*'Propiedades físicas'!$O$4+'Diseño reactor'!AV1941*'Propiedades físicas'!$O$5+'Diseño reactor'!AW1941*'Propiedades físicas'!$O$8+'Diseño reactor'!AX1941*'Propiedades físicas'!$O$9+'Diseño reactor'!AY1941*'Propiedades físicas'!$O$7+'Diseño reactor'!AZ1941*'Propiedades físicas'!$O$6</f>
        <v>0.15366621891161195</v>
      </c>
      <c r="BH1941" s="54">
        <f t="shared" si="1249"/>
        <v>41187.237316486498</v>
      </c>
      <c r="BI1941" s="34">
        <f t="shared" si="1271"/>
        <v>272.88078555838308</v>
      </c>
      <c r="BJ1941" s="27">
        <f t="shared" si="1250"/>
        <v>4796.1318799124565</v>
      </c>
      <c r="BK1941" s="34">
        <f t="shared" si="1251"/>
        <v>566.92573183660647</v>
      </c>
      <c r="BL1941" s="27">
        <f t="shared" si="1252"/>
        <v>105.6131732872629</v>
      </c>
      <c r="BM1941" s="34">
        <f t="shared" si="1253"/>
        <v>1.1054421768707483</v>
      </c>
      <c r="BN1941" s="45">
        <f t="shared" si="1254"/>
        <v>2073.3048056245361</v>
      </c>
      <c r="BO1941" s="45">
        <f t="shared" si="1255"/>
        <v>106.37629341565969</v>
      </c>
      <c r="BP1941" s="66">
        <f t="shared" si="1256"/>
        <v>6.6879841550443224</v>
      </c>
    </row>
    <row r="1942" spans="8:68">
      <c r="H1942" s="68">
        <v>1937</v>
      </c>
      <c r="I1942" s="31">
        <f>('Propiedades físicas'!$C$10*'Diseño reactor'!H1942)/1000</f>
        <v>1695.3501104588531</v>
      </c>
      <c r="J1942" s="31">
        <f t="shared" si="1233"/>
        <v>0.26897099141166886</v>
      </c>
      <c r="K1942" s="31">
        <f>(I1942*1000)/'Propiedades físicas'!$F$10</f>
        <v>11074.308778496084</v>
      </c>
      <c r="L1942" s="31">
        <f t="shared" si="1234"/>
        <v>1582.0441112137262</v>
      </c>
      <c r="M1942" s="31">
        <f t="shared" si="1235"/>
        <v>9492.2646672823575</v>
      </c>
      <c r="N1942" s="31">
        <f t="shared" si="1236"/>
        <v>0.81674967021875389</v>
      </c>
      <c r="O1942" s="32">
        <f t="shared" si="1237"/>
        <v>4.9004980213125231</v>
      </c>
      <c r="P1942" s="33">
        <f t="shared" si="1238"/>
        <v>0.66233865717845009</v>
      </c>
      <c r="Q1942" s="31">
        <f t="shared" si="1239"/>
        <v>4.7113758024393944</v>
      </c>
      <c r="R1942" s="31">
        <f t="shared" si="1240"/>
        <v>0.12521876256563033</v>
      </c>
      <c r="S1942" s="31">
        <f t="shared" si="1241"/>
        <v>0.18912221887312697</v>
      </c>
      <c r="T1942" s="31">
        <f t="shared" si="1242"/>
        <v>2.3673295116524058E-2</v>
      </c>
      <c r="U1942" s="31">
        <f t="shared" si="1243"/>
        <v>5.5189553581495099E-3</v>
      </c>
      <c r="V1942" s="47">
        <f t="shared" si="1257"/>
        <v>6.5590818477865936E-4</v>
      </c>
      <c r="W1942" s="31">
        <f t="shared" si="1244"/>
        <v>0.18905549481146075</v>
      </c>
      <c r="X1942" s="34">
        <f>(S1942*H1942*'Propiedades físicas'!$F$5*60*24*365)/(1000000)</f>
        <v>56698.110787303791</v>
      </c>
      <c r="Y1942" s="34">
        <f>(U1942*H1942*'Propiedades físicas'!$F$7*60*24*365)/(1000000)</f>
        <v>517.43324829299104</v>
      </c>
      <c r="Z1942" s="31">
        <f t="shared" si="1258"/>
        <v>1282.9499789546578</v>
      </c>
      <c r="AA1942" s="31">
        <f t="shared" si="1259"/>
        <v>9125.9349293251071</v>
      </c>
      <c r="AB1942" s="31">
        <f t="shared" si="1260"/>
        <v>242.54874308962596</v>
      </c>
      <c r="AC1942" s="31">
        <f t="shared" si="1261"/>
        <v>366.32973795724695</v>
      </c>
      <c r="AD1942" s="31">
        <f t="shared" si="1245"/>
        <v>45.855172640707103</v>
      </c>
      <c r="AE1942" s="31">
        <f t="shared" si="1262"/>
        <v>10.690216528735601</v>
      </c>
      <c r="AF1942" s="31">
        <f t="shared" si="1263"/>
        <v>11074.308778496081</v>
      </c>
      <c r="AG1942" s="31">
        <f t="shared" si="1264"/>
        <v>0.11584921502693422</v>
      </c>
      <c r="AH1942" s="31">
        <f t="shared" si="1265"/>
        <v>0.82406361533332939</v>
      </c>
      <c r="AI1942" s="31">
        <f t="shared" si="1265"/>
        <v>2.1901930670436363E-2</v>
      </c>
      <c r="AJ1942" s="31">
        <f t="shared" si="1265"/>
        <v>3.3079241809527676E-2</v>
      </c>
      <c r="AK1942" s="31">
        <f t="shared" si="1246"/>
        <v>4.1406803402256548E-3</v>
      </c>
      <c r="AL1942" s="31">
        <f t="shared" si="1246"/>
        <v>9.6531681954666959E-4</v>
      </c>
      <c r="AM1942" s="31">
        <f t="shared" si="1266"/>
        <v>1</v>
      </c>
      <c r="AN1942" s="31">
        <f>(Z1942*'Propiedades físicas'!$F$4)/1000</f>
        <v>1128.2005524931471</v>
      </c>
      <c r="AO1942" s="31">
        <f>(AA1942*'Propiedades físicas'!$F$6)/1000</f>
        <v>292.39495513557642</v>
      </c>
      <c r="AP1942" s="31">
        <f>(AB1942*'Propiedades físicas'!$F$9)/1000</f>
        <v>149.64044704914471</v>
      </c>
      <c r="AQ1942" s="31">
        <f>(AC1942*'Propiedades físicas'!$F$5)/1000</f>
        <v>107.87311793627052</v>
      </c>
      <c r="AR1942" s="31">
        <f>(AD1942*'Propiedades físicas'!$F$8)/1000</f>
        <v>16.256575804583477</v>
      </c>
      <c r="AS1942" s="31">
        <f>(AE1942*'Propiedades físicas'!$F$7)/1000</f>
        <v>0.98446204013126148</v>
      </c>
      <c r="AT1942" s="31">
        <f t="shared" si="1267"/>
        <v>1695.3501104588538</v>
      </c>
      <c r="AU1942" s="31">
        <f t="shared" si="1268"/>
        <v>0.66546759016507495</v>
      </c>
      <c r="AV1942" s="31">
        <f t="shared" si="1272"/>
        <v>0.17246877404953156</v>
      </c>
      <c r="AW1942" s="31">
        <f t="shared" si="1272"/>
        <v>8.8265217978275815E-2</v>
      </c>
      <c r="AX1942" s="31">
        <f t="shared" si="1272"/>
        <v>6.3628814644707335E-2</v>
      </c>
      <c r="AY1942" s="31">
        <f t="shared" si="1269"/>
        <v>9.5889195419249212E-3</v>
      </c>
      <c r="AZ1942" s="31">
        <f t="shared" si="1269"/>
        <v>5.8068362048521803E-4</v>
      </c>
      <c r="BA1942" s="31">
        <f t="shared" si="1270"/>
        <v>0.99999999999999978</v>
      </c>
      <c r="BB1942" s="34">
        <f>AU1942*'Propiedades físicas'!$C$4+'Diseño reactor'!AV1942*'Propiedades físicas'!$C$5+'Diseño reactor'!AW1942*'Propiedades físicas'!$C$8+'Diseño reactor'!AX1942*'Propiedades físicas'!$C$9+'Diseño reactor'!AY1942*'Propiedades físicas'!$C$7+'Diseño reactor'!AZ1942*'Propiedades físicas'!$C$6</f>
        <v>875.41629447990363</v>
      </c>
      <c r="BC1942" s="45">
        <f>AU1942*'Propiedades físicas'!$L$4+'Diseño reactor'!AV1942*'Propiedades físicas'!$L$5+'Diseño reactor'!AW1942*'Propiedades físicas'!$L$8+AX1942*'Propiedades físicas'!$L$9+'Diseño reactor'!AY1942*'Propiedades físicas'!$L$7+'Diseño reactor'!AZ1942*'Propiedades físicas'!$L$6</f>
        <v>2.1013324864634231</v>
      </c>
      <c r="BD1942" s="29">
        <f t="shared" si="1247"/>
        <v>1.6787996388831812</v>
      </c>
      <c r="BE1942" s="58">
        <f t="shared" si="1248"/>
        <v>41.491417518777361</v>
      </c>
      <c r="BF1942" s="30">
        <f>AU1942*'Propiedades físicas'!$I$4+'Diseño reactor'!AV1942*'Propiedades físicas'!$I$5+'Diseño reactor'!AW1942*'Propiedades físicas'!$I$8+'Diseño reactor'!AX1942*'Propiedades físicas'!$I$9+'Diseño reactor'!AY1942*'Propiedades físicas'!$I$7+'Diseño reactor'!AZ1942*'Propiedades físicas'!$I$6</f>
        <v>1.99557741299617E-2</v>
      </c>
      <c r="BG1942" s="24">
        <f>AU1942*'Propiedades físicas'!$O$4+'Diseño reactor'!AV1942*'Propiedades físicas'!$O$5+'Diseño reactor'!AW1942*'Propiedades físicas'!$O$8+'Diseño reactor'!AX1942*'Propiedades físicas'!$O$9+'Diseño reactor'!AY1942*'Propiedades físicas'!$O$7+'Diseño reactor'!AZ1942*'Propiedades físicas'!$O$6</f>
        <v>0.15366846745355875</v>
      </c>
      <c r="BH1942" s="54">
        <f t="shared" si="1249"/>
        <v>41187.008165492931</v>
      </c>
      <c r="BI1942" s="34">
        <f t="shared" si="1271"/>
        <v>272.88432797371371</v>
      </c>
      <c r="BJ1942" s="27">
        <f t="shared" si="1250"/>
        <v>4796.1348441664504</v>
      </c>
      <c r="BK1942" s="34">
        <f t="shared" si="1251"/>
        <v>566.93437784897787</v>
      </c>
      <c r="BL1942" s="27">
        <f t="shared" si="1252"/>
        <v>105.61347333773058</v>
      </c>
      <c r="BM1942" s="34">
        <f t="shared" si="1253"/>
        <v>1.1054421768707483</v>
      </c>
      <c r="BN1942" s="45">
        <f t="shared" si="1254"/>
        <v>2074.4958482884394</v>
      </c>
      <c r="BO1942" s="45">
        <f t="shared" si="1255"/>
        <v>106.38602643669218</v>
      </c>
      <c r="BP1942" s="66">
        <f t="shared" si="1256"/>
        <v>6.6879823503359441</v>
      </c>
    </row>
    <row r="1943" spans="8:68">
      <c r="H1943" s="68">
        <v>1938</v>
      </c>
      <c r="I1943" s="31">
        <f>('Propiedades físicas'!$C$10*'Diseño reactor'!H1943)/1000</f>
        <v>1696.2253557404529</v>
      </c>
      <c r="J1943" s="31">
        <f t="shared" si="1233"/>
        <v>0.26883220349040382</v>
      </c>
      <c r="K1943" s="31">
        <f>(I1943*1000)/'Propiedades físicas'!$F$10</f>
        <v>11080.026026187614</v>
      </c>
      <c r="L1943" s="31">
        <f t="shared" si="1234"/>
        <v>1582.8608608839447</v>
      </c>
      <c r="M1943" s="31">
        <f t="shared" si="1235"/>
        <v>9497.1651653036679</v>
      </c>
      <c r="N1943" s="31">
        <f t="shared" si="1236"/>
        <v>0.81674967021875378</v>
      </c>
      <c r="O1943" s="32">
        <f t="shared" si="1237"/>
        <v>4.9004980213125222</v>
      </c>
      <c r="P1943" s="33">
        <f t="shared" si="1238"/>
        <v>0.66240327584670577</v>
      </c>
      <c r="Q1943" s="31">
        <f t="shared" si="1239"/>
        <v>4.7114717749221029</v>
      </c>
      <c r="R1943" s="31">
        <f t="shared" si="1240"/>
        <v>0.12517857181355072</v>
      </c>
      <c r="S1943" s="31">
        <f t="shared" si="1241"/>
        <v>0.18902624639041873</v>
      </c>
      <c r="T1943" s="31">
        <f t="shared" si="1242"/>
        <v>2.3655793098623756E-2</v>
      </c>
      <c r="U1943" s="31">
        <f t="shared" si="1243"/>
        <v>5.5120294598734977E-3</v>
      </c>
      <c r="V1943" s="47">
        <f t="shared" si="1257"/>
        <v>6.5597217608120376E-4</v>
      </c>
      <c r="W1943" s="31">
        <f t="shared" si="1244"/>
        <v>0.1889763779527559</v>
      </c>
      <c r="X1943" s="34">
        <f>(S1943*H1943*'Propiedades físicas'!$F$5*60*24*365)/(1000000)</f>
        <v>56698.594848546236</v>
      </c>
      <c r="Y1943" s="34">
        <f>(U1943*H1943*'Propiedades físicas'!$F$7*60*24*365)/(1000000)</f>
        <v>517.05070222455163</v>
      </c>
      <c r="Z1943" s="31">
        <f t="shared" si="1258"/>
        <v>1283.7375485909158</v>
      </c>
      <c r="AA1943" s="31">
        <f t="shared" si="1259"/>
        <v>9130.8322997990363</v>
      </c>
      <c r="AB1943" s="31">
        <f t="shared" si="1260"/>
        <v>242.59607217466129</v>
      </c>
      <c r="AC1943" s="31">
        <f t="shared" si="1261"/>
        <v>366.33286550463151</v>
      </c>
      <c r="AD1943" s="31">
        <f t="shared" si="1245"/>
        <v>45.84492702513284</v>
      </c>
      <c r="AE1943" s="31">
        <f t="shared" si="1262"/>
        <v>10.682313093234839</v>
      </c>
      <c r="AF1943" s="31">
        <f t="shared" si="1263"/>
        <v>11080.026026187614</v>
      </c>
      <c r="AG1943" s="31">
        <f t="shared" si="1264"/>
        <v>0.11586051743532058</v>
      </c>
      <c r="AH1943" s="31">
        <f t="shared" si="1265"/>
        <v>0.82408040181659659</v>
      </c>
      <c r="AI1943" s="31">
        <f t="shared" si="1265"/>
        <v>2.1894900932659011E-2</v>
      </c>
      <c r="AJ1943" s="31">
        <f t="shared" si="1265"/>
        <v>3.3062455326260488E-2</v>
      </c>
      <c r="AK1943" s="31">
        <f t="shared" si="1246"/>
        <v>4.1376190738883168E-3</v>
      </c>
      <c r="AL1943" s="31">
        <f t="shared" si="1246"/>
        <v>9.6410541527494782E-4</v>
      </c>
      <c r="AM1943" s="31">
        <f t="shared" si="1266"/>
        <v>0.99999999999999989</v>
      </c>
      <c r="AN1943" s="31">
        <f>(Z1943*'Propiedades físicas'!$F$4)/1000</f>
        <v>1128.8931254798795</v>
      </c>
      <c r="AO1943" s="31">
        <f>(AA1943*'Propiedades físicas'!$F$6)/1000</f>
        <v>292.55186688556108</v>
      </c>
      <c r="AP1943" s="31">
        <f>(AB1943*'Propiedades físicas'!$F$9)/1000</f>
        <v>149.66964672815726</v>
      </c>
      <c r="AQ1943" s="31">
        <f>(AC1943*'Propiedades físicas'!$F$5)/1000</f>
        <v>107.87403890514885</v>
      </c>
      <c r="AR1943" s="31">
        <f>(AD1943*'Propiedades físicas'!$F$8)/1000</f>
        <v>16.252943528950087</v>
      </c>
      <c r="AS1943" s="31">
        <f>(AE1943*'Propiedades físicas'!$F$7)/1000</f>
        <v>0.98373421275599637</v>
      </c>
      <c r="AT1943" s="31">
        <f t="shared" si="1267"/>
        <v>1696.2253557404526</v>
      </c>
      <c r="AU1943" s="31">
        <f t="shared" si="1268"/>
        <v>0.66553251409632663</v>
      </c>
      <c r="AV1943" s="31">
        <f t="shared" si="1272"/>
        <v>0.17247228730279976</v>
      </c>
      <c r="AW1943" s="31">
        <f t="shared" si="1272"/>
        <v>8.8236887994650931E-2</v>
      </c>
      <c r="AX1943" s="31">
        <f t="shared" si="1272"/>
        <v>6.3596525390966482E-2</v>
      </c>
      <c r="AY1943" s="31">
        <f t="shared" si="1269"/>
        <v>9.5818303116069134E-3</v>
      </c>
      <c r="AZ1943" s="31">
        <f t="shared" si="1269"/>
        <v>5.7995490364932511E-4</v>
      </c>
      <c r="BA1943" s="31">
        <f t="shared" si="1270"/>
        <v>1</v>
      </c>
      <c r="BB1943" s="34">
        <f>AU1943*'Propiedades físicas'!$C$4+'Diseño reactor'!AV1943*'Propiedades físicas'!$C$5+'Diseño reactor'!AW1943*'Propiedades físicas'!$C$8+'Diseño reactor'!AX1943*'Propiedades físicas'!$C$9+'Diseño reactor'!AY1943*'Propiedades físicas'!$C$7+'Diseño reactor'!AZ1943*'Propiedades físicas'!$C$6</f>
        <v>875.41605862886286</v>
      </c>
      <c r="BC1943" s="45">
        <f>AU1943*'Propiedades físicas'!$L$4+'Diseño reactor'!AV1943*'Propiedades físicas'!$L$5+'Diseño reactor'!AW1943*'Propiedades físicas'!$L$8+AX1943*'Propiedades físicas'!$L$9+'Diseño reactor'!AY1943*'Propiedades físicas'!$L$7+'Diseño reactor'!AZ1943*'Propiedades físicas'!$L$6</f>
        <v>2.1013793470846225</v>
      </c>
      <c r="BD1943" s="29">
        <f t="shared" si="1247"/>
        <v>1.678060117324452</v>
      </c>
      <c r="BE1943" s="58">
        <f t="shared" si="1248"/>
        <v>41.490617376782026</v>
      </c>
      <c r="BF1943" s="30">
        <f>AU1943*'Propiedades físicas'!$I$4+'Diseño reactor'!AV1943*'Propiedades físicas'!$I$5+'Diseño reactor'!AW1943*'Propiedades físicas'!$I$8+'Diseño reactor'!AX1943*'Propiedades físicas'!$I$9+'Diseño reactor'!AY1943*'Propiedades físicas'!$I$7+'Diseño reactor'!AZ1943*'Propiedades físicas'!$I$6</f>
        <v>1.9955879595099285E-2</v>
      </c>
      <c r="BG1943" s="24">
        <f>AU1943*'Propiedades físicas'!$O$4+'Diseño reactor'!AV1943*'Propiedades físicas'!$O$5+'Diseño reactor'!AW1943*'Propiedades físicas'!$O$8+'Diseño reactor'!AX1943*'Propiedades físicas'!$O$9+'Diseño reactor'!AY1943*'Propiedades físicas'!$O$7+'Diseño reactor'!AZ1943*'Propiedades físicas'!$O$6</f>
        <v>0.15367071413450201</v>
      </c>
      <c r="BH1943" s="54">
        <f t="shared" si="1249"/>
        <v>41186.779399259773</v>
      </c>
      <c r="BI1943" s="34">
        <f t="shared" si="1271"/>
        <v>272.88786591663205</v>
      </c>
      <c r="BJ1943" s="27">
        <f t="shared" si="1250"/>
        <v>4796.1378117221275</v>
      </c>
      <c r="BK1943" s="34">
        <f t="shared" si="1251"/>
        <v>566.94301739602088</v>
      </c>
      <c r="BL1943" s="27">
        <f t="shared" si="1252"/>
        <v>105.61377315638759</v>
      </c>
      <c r="BM1943" s="34">
        <f t="shared" si="1253"/>
        <v>1.1054421768707483</v>
      </c>
      <c r="BN1943" s="45">
        <f t="shared" si="1254"/>
        <v>2075.6869172905608</v>
      </c>
      <c r="BO1943" s="45">
        <f t="shared" si="1255"/>
        <v>106.39575131283034</v>
      </c>
      <c r="BP1943" s="66">
        <f t="shared" si="1256"/>
        <v>6.6879805484873751</v>
      </c>
    </row>
    <row r="1944" spans="8:68">
      <c r="H1944" s="68">
        <v>1939</v>
      </c>
      <c r="I1944" s="31">
        <f>('Propiedades físicas'!$C$10*'Diseño reactor'!H1944)/1000</f>
        <v>1697.1006010220528</v>
      </c>
      <c r="J1944" s="31">
        <f t="shared" si="1233"/>
        <v>0.26869355872326073</v>
      </c>
      <c r="K1944" s="31">
        <f>(I1944*1000)/'Propiedades físicas'!$F$10</f>
        <v>11085.743273879147</v>
      </c>
      <c r="L1944" s="31">
        <f t="shared" si="1234"/>
        <v>1583.6776105541637</v>
      </c>
      <c r="M1944" s="31">
        <f t="shared" si="1235"/>
        <v>9502.0656633249819</v>
      </c>
      <c r="N1944" s="31">
        <f t="shared" si="1236"/>
        <v>0.81674967021875389</v>
      </c>
      <c r="O1944" s="32">
        <f t="shared" si="1237"/>
        <v>4.9004980213125231</v>
      </c>
      <c r="P1944" s="33">
        <f t="shared" si="1238"/>
        <v>0.66246784045371943</v>
      </c>
      <c r="Q1944" s="31">
        <f t="shared" si="1239"/>
        <v>4.711567651110836</v>
      </c>
      <c r="R1944" s="31">
        <f t="shared" si="1240"/>
        <v>0.12513840447381663</v>
      </c>
      <c r="S1944" s="31">
        <f t="shared" si="1241"/>
        <v>0.18893037020168665</v>
      </c>
      <c r="T1944" s="31">
        <f t="shared" si="1242"/>
        <v>2.3638310145783645E-2</v>
      </c>
      <c r="U1944" s="31">
        <f t="shared" si="1243"/>
        <v>5.5051151454342346E-3</v>
      </c>
      <c r="V1944" s="47">
        <f t="shared" si="1257"/>
        <v>6.5603611384737264E-4</v>
      </c>
      <c r="W1944" s="31">
        <f t="shared" si="1244"/>
        <v>0.18889732728476341</v>
      </c>
      <c r="X1944" s="34">
        <f>(S1944*H1944*'Propiedades físicas'!$F$5*60*24*365)/(1000000)</f>
        <v>56699.078100177285</v>
      </c>
      <c r="Y1944" s="34">
        <f>(U1944*H1944*'Propiedades físicas'!$F$7*60*24*365)/(1000000)</f>
        <v>516.66857286599441</v>
      </c>
      <c r="Z1944" s="31">
        <f t="shared" si="1258"/>
        <v>1284.525142639762</v>
      </c>
      <c r="AA1944" s="31">
        <f t="shared" si="1259"/>
        <v>9135.7296755039115</v>
      </c>
      <c r="AB1944" s="31">
        <f t="shared" si="1260"/>
        <v>242.64336627473045</v>
      </c>
      <c r="AC1944" s="31">
        <f t="shared" si="1261"/>
        <v>366.33598782107043</v>
      </c>
      <c r="AD1944" s="31">
        <f t="shared" si="1245"/>
        <v>45.83468337267449</v>
      </c>
      <c r="AE1944" s="31">
        <f t="shared" si="1262"/>
        <v>10.67441826699698</v>
      </c>
      <c r="AF1944" s="31">
        <f t="shared" si="1263"/>
        <v>11085.743273879147</v>
      </c>
      <c r="AG1944" s="31">
        <f t="shared" si="1264"/>
        <v>0.11587181038789095</v>
      </c>
      <c r="AH1944" s="31">
        <f t="shared" si="1265"/>
        <v>0.82409717145714834</v>
      </c>
      <c r="AI1944" s="31">
        <f t="shared" si="1265"/>
        <v>2.1887875289919478E-2</v>
      </c>
      <c r="AJ1944" s="31">
        <f t="shared" si="1265"/>
        <v>3.3045685685708773E-2</v>
      </c>
      <c r="AK1944" s="31">
        <f t="shared" si="1246"/>
        <v>4.1345611422080068E-3</v>
      </c>
      <c r="AL1944" s="31">
        <f t="shared" si="1246"/>
        <v>9.6289603712442504E-4</v>
      </c>
      <c r="AM1944" s="31">
        <f t="shared" si="1266"/>
        <v>1</v>
      </c>
      <c r="AN1944" s="31">
        <f>(Z1944*'Propiedades físicas'!$F$4)/1000</f>
        <v>1129.5857199345539</v>
      </c>
      <c r="AO1944" s="31">
        <f>(AA1944*'Propiedades físicas'!$F$6)/1000</f>
        <v>292.70877880314532</v>
      </c>
      <c r="AP1944" s="31">
        <f>(AB1944*'Propiedades físicas'!$F$9)/1000</f>
        <v>149.69882482319494</v>
      </c>
      <c r="AQ1944" s="31">
        <f>(AC1944*'Propiedades físicas'!$F$5)/1000</f>
        <v>107.87495833367063</v>
      </c>
      <c r="AR1944" s="31">
        <f>(AD1944*'Propiedades físicas'!$F$8)/1000</f>
        <v>16.249311949280553</v>
      </c>
      <c r="AS1944" s="31">
        <f>(AE1944*'Propiedades físicas'!$F$7)/1000</f>
        <v>0.98300717820775196</v>
      </c>
      <c r="AT1944" s="31">
        <f t="shared" si="1267"/>
        <v>1697.1006010220533</v>
      </c>
      <c r="AU1944" s="31">
        <f t="shared" si="1268"/>
        <v>0.66559738371094679</v>
      </c>
      <c r="AV1944" s="31">
        <f t="shared" si="1272"/>
        <v>0.17247579703104568</v>
      </c>
      <c r="AW1944" s="31">
        <f t="shared" si="1272"/>
        <v>8.8208574514110169E-2</v>
      </c>
      <c r="AX1944" s="31">
        <f t="shared" si="1272"/>
        <v>6.3564268534643475E-2</v>
      </c>
      <c r="AY1944" s="31">
        <f t="shared" si="1269"/>
        <v>9.5747488036328834E-3</v>
      </c>
      <c r="AZ1944" s="31">
        <f t="shared" si="1269"/>
        <v>5.7922740562094588E-4</v>
      </c>
      <c r="BA1944" s="31">
        <f t="shared" si="1270"/>
        <v>0.99999999999999989</v>
      </c>
      <c r="BB1944" s="34">
        <f>AU1944*'Propiedades físicas'!$C$4+'Diseño reactor'!AV1944*'Propiedades físicas'!$C$5+'Diseño reactor'!AW1944*'Propiedades físicas'!$C$8+'Diseño reactor'!AX1944*'Propiedades físicas'!$C$9+'Diseño reactor'!AY1944*'Propiedades físicas'!$C$7+'Diseño reactor'!AZ1944*'Propiedades físicas'!$C$6</f>
        <v>875.41582315141306</v>
      </c>
      <c r="BC1944" s="45">
        <f>AU1944*'Propiedades físicas'!$L$4+'Diseño reactor'!AV1944*'Propiedades físicas'!$L$5+'Diseño reactor'!AW1944*'Propiedades físicas'!$L$8+AX1944*'Propiedades físicas'!$L$9+'Diseño reactor'!AY1944*'Propiedades físicas'!$L$7+'Diseño reactor'!AZ1944*'Propiedades físicas'!$L$6</f>
        <v>2.1014261667808825</v>
      </c>
      <c r="BD1944" s="29">
        <f t="shared" si="1247"/>
        <v>1.6773212480620305</v>
      </c>
      <c r="BE1944" s="58">
        <f t="shared" si="1248"/>
        <v>41.489817951913274</v>
      </c>
      <c r="BF1944" s="30">
        <f>AU1944*'Propiedades físicas'!$I$4+'Diseño reactor'!AV1944*'Propiedades físicas'!$I$5+'Diseño reactor'!AW1944*'Propiedades físicas'!$I$8+'Diseño reactor'!AX1944*'Propiedades físicas'!$I$9+'Diseño reactor'!AY1944*'Propiedades físicas'!$I$7+'Diseño reactor'!AZ1944*'Propiedades físicas'!$I$6</f>
        <v>1.9955984883868096E-2</v>
      </c>
      <c r="BG1944" s="24">
        <f>AU1944*'Propiedades físicas'!$O$4+'Diseño reactor'!AV1944*'Propiedades físicas'!$O$5+'Diseño reactor'!AW1944*'Propiedades físicas'!$O$8+'Diseño reactor'!AX1944*'Propiedades físicas'!$O$9+'Diseño reactor'!AY1944*'Propiedades físicas'!$O$7+'Diseño reactor'!AZ1944*'Propiedades físicas'!$O$6</f>
        <v>0.15367295895669497</v>
      </c>
      <c r="BH1944" s="54">
        <f t="shared" si="1249"/>
        <v>41186.551017023463</v>
      </c>
      <c r="BI1944" s="34">
        <f t="shared" si="1271"/>
        <v>272.89139939487819</v>
      </c>
      <c r="BJ1944" s="27">
        <f t="shared" si="1250"/>
        <v>4796.1407825670822</v>
      </c>
      <c r="BK1944" s="34">
        <f t="shared" si="1251"/>
        <v>566.95165048458625</v>
      </c>
      <c r="BL1944" s="27">
        <f t="shared" si="1252"/>
        <v>105.61407274348859</v>
      </c>
      <c r="BM1944" s="34">
        <f t="shared" si="1253"/>
        <v>1.1054421768707483</v>
      </c>
      <c r="BN1944" s="45">
        <f t="shared" si="1254"/>
        <v>2076.8780125967887</v>
      </c>
      <c r="BO1944" s="45">
        <f t="shared" si="1255"/>
        <v>106.40546805429359</v>
      </c>
      <c r="BP1944" s="66">
        <f t="shared" si="1256"/>
        <v>6.6879787494929559</v>
      </c>
    </row>
    <row r="1945" spans="8:68">
      <c r="H1945" s="68">
        <v>1940</v>
      </c>
      <c r="I1945" s="31">
        <f>('Propiedades físicas'!$C$10*'Diseño reactor'!H1945)/1000</f>
        <v>1697.9758463036528</v>
      </c>
      <c r="J1945" s="31">
        <f t="shared" si="1233"/>
        <v>0.26855505688886727</v>
      </c>
      <c r="K1945" s="31">
        <f>(I1945*1000)/'Propiedades físicas'!$F$10</f>
        <v>11091.460521570678</v>
      </c>
      <c r="L1945" s="31">
        <f t="shared" si="1234"/>
        <v>1584.4943602243825</v>
      </c>
      <c r="M1945" s="31">
        <f t="shared" si="1235"/>
        <v>9506.966161346294</v>
      </c>
      <c r="N1945" s="31">
        <f t="shared" si="1236"/>
        <v>0.81674967021875389</v>
      </c>
      <c r="O1945" s="32">
        <f t="shared" si="1237"/>
        <v>4.9004980213125231</v>
      </c>
      <c r="P1945" s="33">
        <f t="shared" si="1238"/>
        <v>0.66253235106730513</v>
      </c>
      <c r="Q1945" s="31">
        <f t="shared" si="1239"/>
        <v>4.7116634311488657</v>
      </c>
      <c r="R1945" s="31">
        <f t="shared" si="1240"/>
        <v>0.12509826052986417</v>
      </c>
      <c r="S1945" s="31">
        <f t="shared" si="1241"/>
        <v>0.18883459016365725</v>
      </c>
      <c r="T1945" s="31">
        <f t="shared" si="1242"/>
        <v>2.3620846230960828E-2</v>
      </c>
      <c r="U1945" s="31">
        <f t="shared" si="1243"/>
        <v>5.4982123906238117E-3</v>
      </c>
      <c r="V1945" s="47">
        <f t="shared" si="1257"/>
        <v>6.5609999814432169E-4</v>
      </c>
      <c r="W1945" s="31">
        <f t="shared" si="1244"/>
        <v>0.18881834272445319</v>
      </c>
      <c r="X1945" s="34">
        <f>(S1945*H1945*'Propiedades físicas'!$F$5*60*24*365)/(1000000)</f>
        <v>56699.560543888801</v>
      </c>
      <c r="Y1945" s="34">
        <f>(U1945*H1945*'Propiedades físicas'!$F$7*60*24*365)/(1000000)</f>
        <v>516.28685962623604</v>
      </c>
      <c r="Z1945" s="31">
        <f t="shared" si="1258"/>
        <v>1285.3127610705719</v>
      </c>
      <c r="AA1945" s="31">
        <f t="shared" si="1259"/>
        <v>9140.6270564287988</v>
      </c>
      <c r="AB1945" s="31">
        <f t="shared" si="1260"/>
        <v>242.69062542793648</v>
      </c>
      <c r="AC1945" s="31">
        <f t="shared" si="1261"/>
        <v>366.33910491749509</v>
      </c>
      <c r="AD1945" s="31">
        <f t="shared" si="1245"/>
        <v>45.824441688064006</v>
      </c>
      <c r="AE1945" s="31">
        <f t="shared" si="1262"/>
        <v>10.666532037810194</v>
      </c>
      <c r="AF1945" s="31">
        <f t="shared" si="1263"/>
        <v>11091.460521570678</v>
      </c>
      <c r="AG1945" s="31">
        <f t="shared" si="1264"/>
        <v>0.11588309389650669</v>
      </c>
      <c r="AH1945" s="31">
        <f t="shared" si="1265"/>
        <v>0.82411392428004437</v>
      </c>
      <c r="AI1945" s="31">
        <f t="shared" si="1265"/>
        <v>2.188085373932059E-2</v>
      </c>
      <c r="AJ1945" s="31">
        <f t="shared" si="1265"/>
        <v>3.3028932862812665E-2</v>
      </c>
      <c r="AK1945" s="31">
        <f t="shared" si="1246"/>
        <v>4.1315065404546689E-3</v>
      </c>
      <c r="AL1945" s="31">
        <f t="shared" si="1246"/>
        <v>9.616886808609125E-4</v>
      </c>
      <c r="AM1945" s="31">
        <f t="shared" si="1266"/>
        <v>1</v>
      </c>
      <c r="AN1945" s="31">
        <f>(Z1945*'Propiedades físicas'!$F$4)/1000</f>
        <v>1130.2783358302395</v>
      </c>
      <c r="AO1945" s="31">
        <f>(AA1945*'Propiedades físicas'!$F$6)/1000</f>
        <v>292.8656908879787</v>
      </c>
      <c r="AP1945" s="31">
        <f>(AB1945*'Propiedades físicas'!$F$9)/1000</f>
        <v>149.72798135776537</v>
      </c>
      <c r="AQ1945" s="31">
        <f>(AC1945*'Propiedades físicas'!$F$5)/1000</f>
        <v>107.87587622505478</v>
      </c>
      <c r="AR1945" s="31">
        <f>(AD1945*'Propiedades físicas'!$F$8)/1000</f>
        <v>16.245681067252445</v>
      </c>
      <c r="AS1945" s="31">
        <f>(AE1945*'Propiedades físicas'!$F$7)/1000</f>
        <v>0.98228093536194083</v>
      </c>
      <c r="AT1945" s="31">
        <f t="shared" si="1267"/>
        <v>1697.9758463036528</v>
      </c>
      <c r="AU1945" s="31">
        <f t="shared" si="1268"/>
        <v>0.66566219907707058</v>
      </c>
      <c r="AV1945" s="31">
        <f t="shared" si="1272"/>
        <v>0.17247930323951433</v>
      </c>
      <c r="AW1945" s="31">
        <f t="shared" si="1272"/>
        <v>8.8180277524977924E-2</v>
      </c>
      <c r="AX1945" s="31">
        <f t="shared" si="1272"/>
        <v>6.3532044027535067E-2</v>
      </c>
      <c r="AY1945" s="31">
        <f t="shared" si="1269"/>
        <v>9.5676750070490656E-3</v>
      </c>
      <c r="AZ1945" s="31">
        <f t="shared" si="1269"/>
        <v>5.7850112385301696E-4</v>
      </c>
      <c r="BA1945" s="31">
        <f t="shared" si="1270"/>
        <v>1</v>
      </c>
      <c r="BB1945" s="34">
        <f>AU1945*'Propiedades físicas'!$C$4+'Diseño reactor'!AV1945*'Propiedades físicas'!$C$5+'Diseño reactor'!AW1945*'Propiedades físicas'!$C$8+'Diseño reactor'!AX1945*'Propiedades físicas'!$C$9+'Diseño reactor'!AY1945*'Propiedades físicas'!$C$7+'Diseño reactor'!AZ1945*'Propiedades físicas'!$C$6</f>
        <v>875.41558804681642</v>
      </c>
      <c r="BC1945" s="45">
        <f>AU1945*'Propiedades físicas'!$L$4+'Diseño reactor'!AV1945*'Propiedades físicas'!$L$5+'Diseño reactor'!AW1945*'Propiedades físicas'!$L$8+AX1945*'Propiedades físicas'!$L$9+'Diseño reactor'!AY1945*'Propiedades físicas'!$L$7+'Diseño reactor'!AZ1945*'Propiedades físicas'!$L$6</f>
        <v>2.1014729456053645</v>
      </c>
      <c r="BD1945" s="29">
        <f t="shared" si="1247"/>
        <v>1.6765830302322697</v>
      </c>
      <c r="BE1945" s="58">
        <f t="shared" si="1248"/>
        <v>41.489019243204062</v>
      </c>
      <c r="BF1945" s="30">
        <f>AU1945*'Propiedades físicas'!$I$4+'Diseño reactor'!AV1945*'Propiedades físicas'!$I$5+'Diseño reactor'!AW1945*'Propiedades físicas'!$I$8+'Diseño reactor'!AX1945*'Propiedades físicas'!$I$9+'Diseño reactor'!AY1945*'Propiedades físicas'!$I$7+'Diseño reactor'!AZ1945*'Propiedades físicas'!$I$6</f>
        <v>1.9956089996614471E-2</v>
      </c>
      <c r="BG1945" s="24">
        <f>AU1945*'Propiedades físicas'!$O$4+'Diseño reactor'!AV1945*'Propiedades físicas'!$O$5+'Diseño reactor'!AW1945*'Propiedades físicas'!$O$8+'Diseño reactor'!AX1945*'Propiedades físicas'!$O$9+'Diseño reactor'!AY1945*'Propiedades físicas'!$O$7+'Diseño reactor'!AZ1945*'Propiedades físicas'!$O$6</f>
        <v>0.15367520192238729</v>
      </c>
      <c r="BH1945" s="54">
        <f t="shared" si="1249"/>
        <v>41186.323018022376</v>
      </c>
      <c r="BI1945" s="34">
        <f t="shared" si="1271"/>
        <v>272.89492841617528</v>
      </c>
      <c r="BJ1945" s="27">
        <f t="shared" si="1250"/>
        <v>4796.1437566889526</v>
      </c>
      <c r="BK1945" s="34">
        <f t="shared" si="1251"/>
        <v>566.96027712151681</v>
      </c>
      <c r="BL1945" s="27">
        <f t="shared" si="1252"/>
        <v>105.614372099288</v>
      </c>
      <c r="BM1945" s="34">
        <f t="shared" si="1253"/>
        <v>1.1054421768707483</v>
      </c>
      <c r="BN1945" s="45">
        <f t="shared" si="1254"/>
        <v>2078.0691341730717</v>
      </c>
      <c r="BO1945" s="45">
        <f t="shared" si="1255"/>
        <v>106.41517667128394</v>
      </c>
      <c r="BP1945" s="66">
        <f t="shared" si="1256"/>
        <v>6.687976953347051</v>
      </c>
    </row>
    <row r="1946" spans="8:68">
      <c r="H1946" s="68">
        <v>1941</v>
      </c>
      <c r="I1946" s="31">
        <f>('Propiedades físicas'!$C$10*'Diseño reactor'!H1946)/1000</f>
        <v>1698.8510915852523</v>
      </c>
      <c r="J1946" s="31">
        <f t="shared" si="1233"/>
        <v>0.26841669776630733</v>
      </c>
      <c r="K1946" s="31">
        <f>(I1946*1000)/'Propiedades físicas'!$F$10</f>
        <v>11097.177769262209</v>
      </c>
      <c r="L1946" s="31">
        <f t="shared" si="1234"/>
        <v>1585.3111098946013</v>
      </c>
      <c r="M1946" s="31">
        <f t="shared" si="1235"/>
        <v>9511.866659367608</v>
      </c>
      <c r="N1946" s="31">
        <f t="shared" si="1236"/>
        <v>0.81674967021875389</v>
      </c>
      <c r="O1946" s="32">
        <f t="shared" si="1237"/>
        <v>4.9004980213125231</v>
      </c>
      <c r="P1946" s="33">
        <f t="shared" si="1238"/>
        <v>0.66259680775516439</v>
      </c>
      <c r="Q1946" s="31">
        <f t="shared" si="1239"/>
        <v>4.7117591151791833</v>
      </c>
      <c r="R1946" s="31">
        <f t="shared" si="1240"/>
        <v>0.12505813996513568</v>
      </c>
      <c r="S1946" s="31">
        <f t="shared" si="1241"/>
        <v>0.18873890613333838</v>
      </c>
      <c r="T1946" s="31">
        <f t="shared" si="1242"/>
        <v>2.3603401327158845E-2</v>
      </c>
      <c r="U1946" s="31">
        <f t="shared" si="1243"/>
        <v>5.4913211712950107E-3</v>
      </c>
      <c r="V1946" s="47">
        <f t="shared" si="1257"/>
        <v>6.5616382903909483E-4</v>
      </c>
      <c r="W1946" s="31">
        <f t="shared" si="1244"/>
        <v>0.18873942418893425</v>
      </c>
      <c r="X1946" s="34">
        <f>(S1946*H1946*'Propiedades físicas'!$F$5*60*24*365)/(1000000)</f>
        <v>56700.042181368495</v>
      </c>
      <c r="Y1946" s="34">
        <f>(U1946*H1946*'Propiedades físicas'!$F$7*60*24*365)/(1000000)</f>
        <v>515.9055619152083</v>
      </c>
      <c r="Z1946" s="31">
        <f t="shared" si="1258"/>
        <v>1286.100403852774</v>
      </c>
      <c r="AA1946" s="31">
        <f t="shared" si="1259"/>
        <v>9145.5244425627952</v>
      </c>
      <c r="AB1946" s="31">
        <f t="shared" si="1260"/>
        <v>242.73784967232834</v>
      </c>
      <c r="AC1946" s="31">
        <f t="shared" si="1261"/>
        <v>366.34221680480982</v>
      </c>
      <c r="AD1946" s="31">
        <f t="shared" si="1245"/>
        <v>45.814201976015319</v>
      </c>
      <c r="AE1946" s="31">
        <f t="shared" si="1262"/>
        <v>10.658654393483616</v>
      </c>
      <c r="AF1946" s="31">
        <f t="shared" si="1263"/>
        <v>11097.177769262205</v>
      </c>
      <c r="AG1946" s="31">
        <f t="shared" si="1264"/>
        <v>0.11589436797300944</v>
      </c>
      <c r="AH1946" s="31">
        <f t="shared" si="1265"/>
        <v>0.82413066031029569</v>
      </c>
      <c r="AI1946" s="31">
        <f t="shared" si="1265"/>
        <v>2.1873836277966262E-2</v>
      </c>
      <c r="AJ1946" s="31">
        <f t="shared" si="1265"/>
        <v>3.3012196832561513E-2</v>
      </c>
      <c r="AK1946" s="31">
        <f t="shared" si="1246"/>
        <v>4.1284552639063721E-3</v>
      </c>
      <c r="AL1946" s="31">
        <f t="shared" si="1246"/>
        <v>9.6048334226083636E-4</v>
      </c>
      <c r="AM1946" s="31">
        <f t="shared" si="1266"/>
        <v>1</v>
      </c>
      <c r="AN1946" s="31">
        <f>(Z1946*'Propiedades físicas'!$F$4)/1000</f>
        <v>1130.9709731400524</v>
      </c>
      <c r="AO1946" s="31">
        <f>(AA1946*'Propiedades físicas'!$F$6)/1000</f>
        <v>293.02260313971198</v>
      </c>
      <c r="AP1946" s="31">
        <f>(AB1946*'Propiedades físicas'!$F$9)/1000</f>
        <v>149.75711635534296</v>
      </c>
      <c r="AQ1946" s="31">
        <f>(AC1946*'Propiedades físicas'!$F$5)/1000</f>
        <v>107.87679258251235</v>
      </c>
      <c r="AR1946" s="31">
        <f>(AD1946*'Propiedades físicas'!$F$8)/1000</f>
        <v>16.242050884536944</v>
      </c>
      <c r="AS1946" s="31">
        <f>(AE1946*'Propiedades físicas'!$F$7)/1000</f>
        <v>0.98155548309590623</v>
      </c>
      <c r="AT1946" s="31">
        <f t="shared" si="1267"/>
        <v>1698.8510915852523</v>
      </c>
      <c r="AU1946" s="31">
        <f t="shared" si="1268"/>
        <v>0.66572696026271916</v>
      </c>
      <c r="AV1946" s="31">
        <f t="shared" si="1272"/>
        <v>0.17248280593344012</v>
      </c>
      <c r="AW1946" s="31">
        <f t="shared" si="1272"/>
        <v>8.815199701558292E-2</v>
      </c>
      <c r="AX1946" s="31">
        <f t="shared" si="1272"/>
        <v>6.3499851821532546E-2</v>
      </c>
      <c r="AY1946" s="31">
        <f t="shared" si="1269"/>
        <v>9.5606089109204779E-3</v>
      </c>
      <c r="AZ1946" s="31">
        <f t="shared" si="1269"/>
        <v>5.7777605580485889E-4</v>
      </c>
      <c r="BA1946" s="31">
        <f t="shared" si="1270"/>
        <v>1</v>
      </c>
      <c r="BB1946" s="34">
        <f>AU1946*'Propiedades físicas'!$C$4+'Diseño reactor'!AV1946*'Propiedades físicas'!$C$5+'Diseño reactor'!AW1946*'Propiedades físicas'!$C$8+'Diseño reactor'!AX1946*'Propiedades físicas'!$C$9+'Diseño reactor'!AY1946*'Propiedades físicas'!$C$7+'Diseño reactor'!AZ1946*'Propiedades físicas'!$C$6</f>
        <v>875.4153533143359</v>
      </c>
      <c r="BC1946" s="45">
        <f>AU1946*'Propiedades físicas'!$L$4+'Diseño reactor'!AV1946*'Propiedades físicas'!$L$5+'Diseño reactor'!AW1946*'Propiedades físicas'!$L$8+AX1946*'Propiedades físicas'!$L$9+'Diseño reactor'!AY1946*'Propiedades físicas'!$L$7+'Diseño reactor'!AZ1946*'Propiedades físicas'!$L$6</f>
        <v>2.1015196836111385</v>
      </c>
      <c r="BD1946" s="29">
        <f t="shared" si="1247"/>
        <v>1.6758454629730501</v>
      </c>
      <c r="BE1946" s="58">
        <f t="shared" si="1248"/>
        <v>41.488221249689083</v>
      </c>
      <c r="BF1946" s="30">
        <f>AU1946*'Propiedades físicas'!$I$4+'Diseño reactor'!AV1946*'Propiedades físicas'!$I$5+'Diseño reactor'!AW1946*'Propiedades físicas'!$I$8+'Diseño reactor'!AX1946*'Propiedades físicas'!$I$9+'Diseño reactor'!AY1946*'Propiedades físicas'!$I$7+'Diseño reactor'!AZ1946*'Propiedades físicas'!$I$6</f>
        <v>1.9956194933683967E-2</v>
      </c>
      <c r="BG1946" s="24">
        <f>AU1946*'Propiedades físicas'!$O$4+'Diseño reactor'!AV1946*'Propiedades físicas'!$O$5+'Diseño reactor'!AW1946*'Propiedades físicas'!$O$8+'Diseño reactor'!AX1946*'Propiedades físicas'!$O$9+'Diseño reactor'!AY1946*'Propiedades físicas'!$O$7+'Diseño reactor'!AZ1946*'Propiedades físicas'!$O$6</f>
        <v>0.15367744303382519</v>
      </c>
      <c r="BH1946" s="54">
        <f t="shared" si="1249"/>
        <v>41186.095401496597</v>
      </c>
      <c r="BI1946" s="34">
        <f t="shared" si="1271"/>
        <v>272.89845298823002</v>
      </c>
      <c r="BJ1946" s="27">
        <f t="shared" si="1250"/>
        <v>4796.1467340754098</v>
      </c>
      <c r="BK1946" s="34">
        <f t="shared" si="1251"/>
        <v>566.96889731364661</v>
      </c>
      <c r="BL1946" s="27">
        <f t="shared" si="1252"/>
        <v>105.61467122403985</v>
      </c>
      <c r="BM1946" s="34">
        <f t="shared" si="1253"/>
        <v>1.1054421768707483</v>
      </c>
      <c r="BN1946" s="45">
        <f t="shared" si="1254"/>
        <v>2079.2602819854155</v>
      </c>
      <c r="BO1946" s="45">
        <f t="shared" si="1255"/>
        <v>106.42487717398645</v>
      </c>
      <c r="BP1946" s="66">
        <f t="shared" si="1256"/>
        <v>6.6879751600440276</v>
      </c>
    </row>
    <row r="1947" spans="8:68">
      <c r="H1947" s="68">
        <v>1942</v>
      </c>
      <c r="I1947" s="31">
        <f>('Propiedades físicas'!$C$10*'Diseño reactor'!H1947)/1000</f>
        <v>1699.7263368668523</v>
      </c>
      <c r="J1947" s="31">
        <f t="shared" si="1233"/>
        <v>0.26827848113511971</v>
      </c>
      <c r="K1947" s="31">
        <f>(I1947*1000)/'Propiedades físicas'!$F$10</f>
        <v>11102.89501695374</v>
      </c>
      <c r="L1947" s="31">
        <f t="shared" si="1234"/>
        <v>1586.12785956482</v>
      </c>
      <c r="M1947" s="31">
        <f t="shared" si="1235"/>
        <v>9516.7671573889202</v>
      </c>
      <c r="N1947" s="31">
        <f t="shared" si="1236"/>
        <v>0.81674967021875389</v>
      </c>
      <c r="O1947" s="32">
        <f t="shared" si="1237"/>
        <v>4.9004980213125231</v>
      </c>
      <c r="P1947" s="33">
        <f t="shared" si="1238"/>
        <v>0.66266121058488525</v>
      </c>
      <c r="Q1947" s="31">
        <f t="shared" si="1239"/>
        <v>4.7118547033445051</v>
      </c>
      <c r="R1947" s="31">
        <f t="shared" si="1240"/>
        <v>0.12501804276307993</v>
      </c>
      <c r="S1947" s="31">
        <f t="shared" si="1241"/>
        <v>0.18864331796801831</v>
      </c>
      <c r="T1947" s="31">
        <f t="shared" si="1242"/>
        <v>2.3585975407427549E-2</v>
      </c>
      <c r="U1947" s="31">
        <f t="shared" si="1243"/>
        <v>5.4844414633611139E-3</v>
      </c>
      <c r="V1947" s="47">
        <f t="shared" si="1257"/>
        <v>6.562276065986242E-4</v>
      </c>
      <c r="W1947" s="31">
        <f t="shared" si="1244"/>
        <v>0.18866057159545385</v>
      </c>
      <c r="X1947" s="34">
        <f>(S1947*H1947*'Propiedades físicas'!$F$5*60*24*365)/(1000000)</f>
        <v>56700.523014299826</v>
      </c>
      <c r="Y1947" s="34">
        <f>(U1947*H1947*'Propiedades físicas'!$F$7*60*24*365)/(1000000)</f>
        <v>515.52467914385443</v>
      </c>
      <c r="Z1947" s="31">
        <f t="shared" si="1258"/>
        <v>1286.8880709558471</v>
      </c>
      <c r="AA1947" s="31">
        <f t="shared" si="1259"/>
        <v>9150.4218338950286</v>
      </c>
      <c r="AB1947" s="31">
        <f t="shared" si="1260"/>
        <v>242.78503904590121</v>
      </c>
      <c r="AC1947" s="31">
        <f t="shared" si="1261"/>
        <v>366.34532349389156</v>
      </c>
      <c r="AD1947" s="31">
        <f t="shared" si="1245"/>
        <v>45.8039642412243</v>
      </c>
      <c r="AE1947" s="31">
        <f t="shared" si="1262"/>
        <v>10.650785321847284</v>
      </c>
      <c r="AF1947" s="31">
        <f t="shared" si="1263"/>
        <v>11102.89501695374</v>
      </c>
      <c r="AG1947" s="31">
        <f t="shared" si="1264"/>
        <v>0.11590563262922085</v>
      </c>
      <c r="AH1947" s="31">
        <f t="shared" si="1265"/>
        <v>0.82414737957286344</v>
      </c>
      <c r="AI1947" s="31">
        <f t="shared" si="1265"/>
        <v>2.1866822902961505E-2</v>
      </c>
      <c r="AJ1947" s="31">
        <f t="shared" si="1265"/>
        <v>3.2995477569993666E-2</v>
      </c>
      <c r="AK1947" s="31">
        <f t="shared" si="1246"/>
        <v>4.1254073078492784E-3</v>
      </c>
      <c r="AL1947" s="31">
        <f t="shared" si="1246"/>
        <v>9.592800171112038E-4</v>
      </c>
      <c r="AM1947" s="31">
        <f t="shared" si="1266"/>
        <v>0.99999999999999989</v>
      </c>
      <c r="AN1947" s="31">
        <f>(Z1947*'Propiedades físicas'!$F$4)/1000</f>
        <v>1131.6636318371529</v>
      </c>
      <c r="AO1947" s="31">
        <f>(AA1947*'Propiedades físicas'!$F$6)/1000</f>
        <v>293.17951555799669</v>
      </c>
      <c r="AP1947" s="31">
        <f>(AB1947*'Propiedades físicas'!$F$9)/1000</f>
        <v>149.78622983936873</v>
      </c>
      <c r="AQ1947" s="31">
        <f>(AC1947*'Propiedades físicas'!$F$5)/1000</f>
        <v>107.87770740924626</v>
      </c>
      <c r="AR1947" s="31">
        <f>(AD1947*'Propiedades físicas'!$F$8)/1000</f>
        <v>16.238421402798831</v>
      </c>
      <c r="AS1947" s="31">
        <f>(AE1947*'Propiedades físicas'!$F$7)/1000</f>
        <v>0.98083082028891633</v>
      </c>
      <c r="AT1947" s="31">
        <f t="shared" si="1267"/>
        <v>1699.7263368668525</v>
      </c>
      <c r="AU1947" s="31">
        <f t="shared" si="1268"/>
        <v>0.66579166733579975</v>
      </c>
      <c r="AV1947" s="31">
        <f t="shared" si="1272"/>
        <v>0.17248630511804725</v>
      </c>
      <c r="AW1947" s="31">
        <f t="shared" si="1272"/>
        <v>8.8123732974258309E-2</v>
      </c>
      <c r="AX1947" s="31">
        <f t="shared" si="1272"/>
        <v>6.346769186862157E-2</v>
      </c>
      <c r="AY1947" s="31">
        <f t="shared" si="1269"/>
        <v>9.5535505043308992E-3</v>
      </c>
      <c r="AZ1947" s="31">
        <f t="shared" si="1269"/>
        <v>5.7705219894215788E-4</v>
      </c>
      <c r="BA1947" s="31">
        <f t="shared" si="1270"/>
        <v>0.99999999999999989</v>
      </c>
      <c r="BB1947" s="34">
        <f>AU1947*'Propiedades físicas'!$C$4+'Diseño reactor'!AV1947*'Propiedades físicas'!$C$5+'Diseño reactor'!AW1947*'Propiedades físicas'!$C$8+'Diseño reactor'!AX1947*'Propiedades físicas'!$C$9+'Diseño reactor'!AY1947*'Propiedades físicas'!$C$7+'Diseño reactor'!AZ1947*'Propiedades físicas'!$C$6</f>
        <v>875.41511895323686</v>
      </c>
      <c r="BC1947" s="45">
        <f>AU1947*'Propiedades físicas'!$L$4+'Diseño reactor'!AV1947*'Propiedades físicas'!$L$5+'Diseño reactor'!AW1947*'Propiedades físicas'!$L$8+AX1947*'Propiedades físicas'!$L$9+'Diseño reactor'!AY1947*'Propiedades físicas'!$L$7+'Diseño reactor'!AZ1947*'Propiedades físicas'!$L$6</f>
        <v>2.1015663808511826</v>
      </c>
      <c r="BD1947" s="29">
        <f t="shared" si="1247"/>
        <v>1.6751085454237764</v>
      </c>
      <c r="BE1947" s="58">
        <f t="shared" si="1248"/>
        <v>41.487423970404777</v>
      </c>
      <c r="BF1947" s="30">
        <f>AU1947*'Propiedades físicas'!$I$4+'Diseño reactor'!AV1947*'Propiedades físicas'!$I$5+'Diseño reactor'!AW1947*'Propiedades físicas'!$I$8+'Diseño reactor'!AX1947*'Propiedades físicas'!$I$9+'Diseño reactor'!AY1947*'Propiedades físicas'!$I$7+'Diseño reactor'!AZ1947*'Propiedades físicas'!$I$6</f>
        <v>1.9956299695421294E-2</v>
      </c>
      <c r="BG1947" s="24">
        <f>AU1947*'Propiedades físicas'!$O$4+'Diseño reactor'!AV1947*'Propiedades físicas'!$O$5+'Diseño reactor'!AW1947*'Propiedades físicas'!$O$8+'Diseño reactor'!AX1947*'Propiedades físicas'!$O$9+'Diseño reactor'!AY1947*'Propiedades físicas'!$O$7+'Diseño reactor'!AZ1947*'Propiedades físicas'!$O$6</f>
        <v>0.1536796822932513</v>
      </c>
      <c r="BH1947" s="54">
        <f t="shared" si="1249"/>
        <v>41185.868166688095</v>
      </c>
      <c r="BI1947" s="34">
        <f t="shared" si="1271"/>
        <v>272.90197311873169</v>
      </c>
      <c r="BJ1947" s="27">
        <f t="shared" si="1250"/>
        <v>4796.1497147141663</v>
      </c>
      <c r="BK1947" s="34">
        <f t="shared" si="1251"/>
        <v>566.97751106780072</v>
      </c>
      <c r="BL1947" s="27">
        <f t="shared" si="1252"/>
        <v>105.61497011799786</v>
      </c>
      <c r="BM1947" s="34">
        <f t="shared" si="1253"/>
        <v>1.1054421768707483</v>
      </c>
      <c r="BN1947" s="45">
        <f t="shared" si="1254"/>
        <v>2080.4514559998861</v>
      </c>
      <c r="BO1947" s="45">
        <f t="shared" si="1255"/>
        <v>106.43456957256916</v>
      </c>
      <c r="BP1947" s="66">
        <f t="shared" si="1256"/>
        <v>6.6879733695782759</v>
      </c>
    </row>
    <row r="1948" spans="8:68">
      <c r="H1948" s="68">
        <v>1943</v>
      </c>
      <c r="I1948" s="31">
        <f>('Propiedades físicas'!$C$10*'Diseño reactor'!H1948)/1000</f>
        <v>1700.6015821484521</v>
      </c>
      <c r="J1948" s="31">
        <f t="shared" si="1233"/>
        <v>0.26814040677529721</v>
      </c>
      <c r="K1948" s="31">
        <f>(I1948*1000)/'Propiedades físicas'!$F$10</f>
        <v>11108.612264645271</v>
      </c>
      <c r="L1948" s="31">
        <f t="shared" si="1234"/>
        <v>1586.9446092350386</v>
      </c>
      <c r="M1948" s="31">
        <f t="shared" si="1235"/>
        <v>9521.6676554102323</v>
      </c>
      <c r="N1948" s="31">
        <f t="shared" si="1236"/>
        <v>0.81674967021875378</v>
      </c>
      <c r="O1948" s="32">
        <f t="shared" si="1237"/>
        <v>4.9004980213125231</v>
      </c>
      <c r="P1948" s="33">
        <f t="shared" si="1238"/>
        <v>0.66272555962394319</v>
      </c>
      <c r="Q1948" s="31">
        <f t="shared" si="1239"/>
        <v>4.7119501957872565</v>
      </c>
      <c r="R1948" s="31">
        <f t="shared" si="1240"/>
        <v>0.12497796890715189</v>
      </c>
      <c r="S1948" s="31">
        <f t="shared" si="1241"/>
        <v>0.18854782552526506</v>
      </c>
      <c r="T1948" s="31">
        <f t="shared" si="1242"/>
        <v>2.3568568444862978E-2</v>
      </c>
      <c r="U1948" s="31">
        <f t="shared" si="1243"/>
        <v>5.4775732427957309E-3</v>
      </c>
      <c r="V1948" s="47">
        <f t="shared" si="1257"/>
        <v>6.5629133088973026E-4</v>
      </c>
      <c r="W1948" s="31">
        <f t="shared" si="1244"/>
        <v>0.18858178486139779</v>
      </c>
      <c r="X1948" s="34">
        <f>(S1948*H1948*'Propiedades físicas'!$F$5*60*24*365)/(1000000)</f>
        <v>56701.003044362056</v>
      </c>
      <c r="Y1948" s="34">
        <f>(U1948*H1948*'Propiedades físicas'!$F$7*60*24*365)/(1000000)</f>
        <v>515.14421072412802</v>
      </c>
      <c r="Z1948" s="31">
        <f t="shared" si="1258"/>
        <v>1287.6757623493215</v>
      </c>
      <c r="AA1948" s="31">
        <f t="shared" si="1259"/>
        <v>9155.3192304146396</v>
      </c>
      <c r="AB1948" s="31">
        <f t="shared" si="1260"/>
        <v>242.83219358659613</v>
      </c>
      <c r="AC1948" s="31">
        <f t="shared" si="1261"/>
        <v>366.34842499558999</v>
      </c>
      <c r="AD1948" s="31">
        <f t="shared" si="1245"/>
        <v>45.793728488368764</v>
      </c>
      <c r="AE1948" s="31">
        <f t="shared" si="1262"/>
        <v>10.642924810752104</v>
      </c>
      <c r="AF1948" s="31">
        <f t="shared" si="1263"/>
        <v>11108.61226464527</v>
      </c>
      <c r="AG1948" s="31">
        <f t="shared" si="1264"/>
        <v>0.11591688787694318</v>
      </c>
      <c r="AH1948" s="31">
        <f t="shared" si="1265"/>
        <v>0.82416408209266057</v>
      </c>
      <c r="AI1948" s="31">
        <f t="shared" si="1265"/>
        <v>2.1859813611412468E-2</v>
      </c>
      <c r="AJ1948" s="31">
        <f t="shared" si="1265"/>
        <v>3.2978775050196474E-2</v>
      </c>
      <c r="AK1948" s="31">
        <f t="shared" si="1246"/>
        <v>4.1223626675776399E-3</v>
      </c>
      <c r="AL1948" s="31">
        <f t="shared" si="1246"/>
        <v>9.5807870120957577E-4</v>
      </c>
      <c r="AM1948" s="31">
        <f t="shared" si="1266"/>
        <v>0.99999999999999989</v>
      </c>
      <c r="AN1948" s="31">
        <f>(Z1948*'Propiedades físicas'!$F$4)/1000</f>
        <v>1132.3563118947463</v>
      </c>
      <c r="AO1948" s="31">
        <f>(AA1948*'Propiedades físicas'!$F$6)/1000</f>
        <v>293.33642814248503</v>
      </c>
      <c r="AP1948" s="31">
        <f>(AB1948*'Propiedades físicas'!$F$9)/1000</f>
        <v>149.81532183325047</v>
      </c>
      <c r="AQ1948" s="31">
        <f>(AC1948*'Propiedades físicas'!$F$5)/1000</f>
        <v>107.87862070845141</v>
      </c>
      <c r="AR1948" s="31">
        <f>(AD1948*'Propiedades físicas'!$F$8)/1000</f>
        <v>16.234792623696489</v>
      </c>
      <c r="AS1948" s="31">
        <f>(AE1948*'Propiedades físicas'!$F$7)/1000</f>
        <v>0.9801069458221614</v>
      </c>
      <c r="AT1948" s="31">
        <f t="shared" si="1267"/>
        <v>1700.6015821484518</v>
      </c>
      <c r="AU1948" s="31">
        <f t="shared" si="1268"/>
        <v>0.6658563203641068</v>
      </c>
      <c r="AV1948" s="31">
        <f t="shared" si="1272"/>
        <v>0.17248980079854978</v>
      </c>
      <c r="AW1948" s="31">
        <f t="shared" si="1272"/>
        <v>8.8095485389341782E-2</v>
      </c>
      <c r="AX1948" s="31">
        <f t="shared" si="1272"/>
        <v>6.3435564120881943E-2</v>
      </c>
      <c r="AY1948" s="31">
        <f t="shared" si="1269"/>
        <v>9.546499776382833E-3</v>
      </c>
      <c r="AZ1948" s="31">
        <f t="shared" si="1269"/>
        <v>5.7632955073694866E-4</v>
      </c>
      <c r="BA1948" s="31">
        <f t="shared" si="1270"/>
        <v>1.0000000000000002</v>
      </c>
      <c r="BB1948" s="34">
        <f>AU1948*'Propiedades físicas'!$C$4+'Diseño reactor'!AV1948*'Propiedades físicas'!$C$5+'Diseño reactor'!AW1948*'Propiedades físicas'!$C$8+'Diseño reactor'!AX1948*'Propiedades físicas'!$C$9+'Diseño reactor'!AY1948*'Propiedades físicas'!$C$7+'Diseño reactor'!AZ1948*'Propiedades físicas'!$C$6</f>
        <v>875.41488496278612</v>
      </c>
      <c r="BC1948" s="45">
        <f>AU1948*'Propiedades físicas'!$L$4+'Diseño reactor'!AV1948*'Propiedades físicas'!$L$5+'Diseño reactor'!AW1948*'Propiedades físicas'!$L$8+AX1948*'Propiedades físicas'!$L$9+'Diseño reactor'!AY1948*'Propiedades físicas'!$L$7+'Diseño reactor'!AZ1948*'Propiedades físicas'!$L$6</f>
        <v>2.1016130373783852</v>
      </c>
      <c r="BD1948" s="29">
        <f t="shared" si="1247"/>
        <v>1.674372276725369</v>
      </c>
      <c r="BE1948" s="58">
        <f t="shared" si="1248"/>
        <v>41.486627404389338</v>
      </c>
      <c r="BF1948" s="30">
        <f>AU1948*'Propiedades físicas'!$I$4+'Diseño reactor'!AV1948*'Propiedades físicas'!$I$5+'Diseño reactor'!AW1948*'Propiedades físicas'!$I$8+'Diseño reactor'!AX1948*'Propiedades físicas'!$I$9+'Diseño reactor'!AY1948*'Propiedades físicas'!$I$7+'Diseño reactor'!AZ1948*'Propiedades físicas'!$I$6</f>
        <v>1.9956404282170388E-2</v>
      </c>
      <c r="BG1948" s="24">
        <f>AU1948*'Propiedades físicas'!$O$4+'Diseño reactor'!AV1948*'Propiedades físicas'!$O$5+'Diseño reactor'!AW1948*'Propiedades físicas'!$O$8+'Diseño reactor'!AX1948*'Propiedades físicas'!$O$9+'Diseño reactor'!AY1948*'Propiedades físicas'!$O$7+'Diseño reactor'!AZ1948*'Propiedades físicas'!$O$6</f>
        <v>0.15368191970290479</v>
      </c>
      <c r="BH1948" s="54">
        <f t="shared" si="1249"/>
        <v>41185.641312840547</v>
      </c>
      <c r="BI1948" s="34">
        <f t="shared" si="1271"/>
        <v>272.90548881535341</v>
      </c>
      <c r="BJ1948" s="27">
        <f t="shared" si="1250"/>
        <v>4796.1526985929722</v>
      </c>
      <c r="BK1948" s="34">
        <f t="shared" si="1251"/>
        <v>566.98611839079638</v>
      </c>
      <c r="BL1948" s="27">
        <f t="shared" si="1252"/>
        <v>105.61526878141542</v>
      </c>
      <c r="BM1948" s="34">
        <f t="shared" si="1253"/>
        <v>1.1054421768707483</v>
      </c>
      <c r="BN1948" s="45">
        <f t="shared" si="1254"/>
        <v>2081.6426561826065</v>
      </c>
      <c r="BO1948" s="45">
        <f t="shared" si="1255"/>
        <v>106.4442538771832</v>
      </c>
      <c r="BP1948" s="66">
        <f t="shared" si="1256"/>
        <v>6.6879715819441925</v>
      </c>
    </row>
    <row r="1949" spans="8:68">
      <c r="H1949" s="68">
        <v>1944</v>
      </c>
      <c r="I1949" s="31">
        <f>('Propiedades físicas'!$C$10*'Diseño reactor'!H1949)/1000</f>
        <v>1701.476827430052</v>
      </c>
      <c r="J1949" s="31">
        <f t="shared" si="1233"/>
        <v>0.26800247446728526</v>
      </c>
      <c r="K1949" s="31">
        <f>(I1949*1000)/'Propiedades físicas'!$F$10</f>
        <v>11114.329512336803</v>
      </c>
      <c r="L1949" s="31">
        <f t="shared" si="1234"/>
        <v>1587.7613589052573</v>
      </c>
      <c r="M1949" s="31">
        <f t="shared" si="1235"/>
        <v>9526.5681534315445</v>
      </c>
      <c r="N1949" s="31">
        <f t="shared" si="1236"/>
        <v>0.81674967021875378</v>
      </c>
      <c r="O1949" s="32">
        <f t="shared" si="1237"/>
        <v>4.9004980213125231</v>
      </c>
      <c r="P1949" s="33">
        <f t="shared" si="1238"/>
        <v>0.66278985493970077</v>
      </c>
      <c r="Q1949" s="31">
        <f t="shared" si="1239"/>
        <v>4.7120455926495968</v>
      </c>
      <c r="R1949" s="31">
        <f t="shared" si="1240"/>
        <v>0.12493791838081314</v>
      </c>
      <c r="S1949" s="31">
        <f t="shared" si="1241"/>
        <v>0.18845242866292569</v>
      </c>
      <c r="T1949" s="31">
        <f t="shared" si="1242"/>
        <v>2.3551180412607328E-2</v>
      </c>
      <c r="U1949" s="31">
        <f t="shared" si="1243"/>
        <v>5.4707164856326257E-3</v>
      </c>
      <c r="V1949" s="47">
        <f t="shared" si="1257"/>
        <v>6.5635500197912114E-4</v>
      </c>
      <c r="W1949" s="31">
        <f t="shared" si="1244"/>
        <v>0.18850306390428948</v>
      </c>
      <c r="X1949" s="34">
        <f>(S1949*H1949*'Propiedades físicas'!$F$5*60*24*365)/(1000000)</f>
        <v>56701.482273230184</v>
      </c>
      <c r="Y1949" s="34">
        <f>(U1949*H1949*'Propiedades físicas'!$F$7*60*24*365)/(1000000)</f>
        <v>514.76415606899116</v>
      </c>
      <c r="Z1949" s="31">
        <f t="shared" si="1258"/>
        <v>1288.4634780027784</v>
      </c>
      <c r="AA1949" s="31">
        <f t="shared" si="1259"/>
        <v>9160.2166321108161</v>
      </c>
      <c r="AB1949" s="31">
        <f t="shared" si="1260"/>
        <v>242.87931333230074</v>
      </c>
      <c r="AC1949" s="31">
        <f t="shared" si="1261"/>
        <v>366.35152132072756</v>
      </c>
      <c r="AD1949" s="31">
        <f t="shared" si="1245"/>
        <v>45.783494722108649</v>
      </c>
      <c r="AE1949" s="31">
        <f t="shared" si="1262"/>
        <v>10.635072848069825</v>
      </c>
      <c r="AF1949" s="31">
        <f t="shared" si="1263"/>
        <v>11114.329512336804</v>
      </c>
      <c r="AG1949" s="31">
        <f t="shared" si="1264"/>
        <v>0.11592813372795864</v>
      </c>
      <c r="AH1949" s="31">
        <f t="shared" si="1265"/>
        <v>0.82418076789455086</v>
      </c>
      <c r="AI1949" s="31">
        <f t="shared" si="1265"/>
        <v>2.1852808400426398E-2</v>
      </c>
      <c r="AJ1949" s="31">
        <f t="shared" si="1265"/>
        <v>3.2962089248306049E-2</v>
      </c>
      <c r="AK1949" s="31">
        <f t="shared" si="1246"/>
        <v>4.1193213383937726E-3</v>
      </c>
      <c r="AL1949" s="31">
        <f t="shared" si="1246"/>
        <v>9.5687939036403331E-4</v>
      </c>
      <c r="AM1949" s="31">
        <f t="shared" si="1266"/>
        <v>0.99999999999999967</v>
      </c>
      <c r="AN1949" s="31">
        <f>(Z1949*'Propiedades físicas'!$F$4)/1000</f>
        <v>1133.0490132860832</v>
      </c>
      <c r="AO1949" s="31">
        <f>(AA1949*'Propiedades físicas'!$F$6)/1000</f>
        <v>293.49334089283053</v>
      </c>
      <c r="AP1949" s="31">
        <f>(AB1949*'Propiedades físicas'!$F$9)/1000</f>
        <v>149.84439236036292</v>
      </c>
      <c r="AQ1949" s="31">
        <f>(AC1949*'Propiedades físicas'!$F$5)/1000</f>
        <v>107.87953248331466</v>
      </c>
      <c r="AR1949" s="31">
        <f>(AD1949*'Propiedades físicas'!$F$8)/1000</f>
        <v>16.231164548881953</v>
      </c>
      <c r="AS1949" s="31">
        <f>(AE1949*'Propiedades físicas'!$F$7)/1000</f>
        <v>0.97938385857875032</v>
      </c>
      <c r="AT1949" s="31">
        <f t="shared" si="1267"/>
        <v>1701.476827430052</v>
      </c>
      <c r="AU1949" s="31">
        <f t="shared" si="1268"/>
        <v>0.66592091941532072</v>
      </c>
      <c r="AV1949" s="31">
        <f t="shared" si="1272"/>
        <v>0.17249329298015142</v>
      </c>
      <c r="AW1949" s="31">
        <f t="shared" si="1272"/>
        <v>8.8067254249175511E-2</v>
      </c>
      <c r="AX1949" s="31">
        <f t="shared" si="1272"/>
        <v>6.3403468530487297E-2</v>
      </c>
      <c r="AY1949" s="31">
        <f t="shared" si="1269"/>
        <v>9.5394567161974572E-3</v>
      </c>
      <c r="AZ1949" s="31">
        <f t="shared" si="1269"/>
        <v>5.7560810866759393E-4</v>
      </c>
      <c r="BA1949" s="31">
        <f t="shared" si="1270"/>
        <v>1</v>
      </c>
      <c r="BB1949" s="34">
        <f>AU1949*'Propiedades físicas'!$C$4+'Diseño reactor'!AV1949*'Propiedades físicas'!$C$5+'Diseño reactor'!AW1949*'Propiedades físicas'!$C$8+'Diseño reactor'!AX1949*'Propiedades físicas'!$C$9+'Diseño reactor'!AY1949*'Propiedades físicas'!$C$7+'Diseño reactor'!AZ1949*'Propiedades físicas'!$C$6</f>
        <v>875.41465134225223</v>
      </c>
      <c r="BC1949" s="45">
        <f>AU1949*'Propiedades físicas'!$L$4+'Diseño reactor'!AV1949*'Propiedades físicas'!$L$5+'Diseño reactor'!AW1949*'Propiedades físicas'!$L$8+AX1949*'Propiedades físicas'!$L$9+'Diseño reactor'!AY1949*'Propiedades físicas'!$L$7+'Diseño reactor'!AZ1949*'Propiedades físicas'!$L$6</f>
        <v>2.1016596532455418</v>
      </c>
      <c r="BD1949" s="29">
        <f t="shared" si="1247"/>
        <v>1.6736366560202638</v>
      </c>
      <c r="BE1949" s="58">
        <f t="shared" si="1248"/>
        <v>41.485831550682661</v>
      </c>
      <c r="BF1949" s="30">
        <f>AU1949*'Propiedades físicas'!$I$4+'Diseño reactor'!AV1949*'Propiedades físicas'!$I$5+'Diseño reactor'!AW1949*'Propiedades físicas'!$I$8+'Diseño reactor'!AX1949*'Propiedades físicas'!$I$9+'Diseño reactor'!AY1949*'Propiedades físicas'!$I$7+'Diseño reactor'!AZ1949*'Propiedades físicas'!$I$6</f>
        <v>1.9956508694274344E-2</v>
      </c>
      <c r="BG1949" s="24">
        <f>AU1949*'Propiedades físicas'!$O$4+'Diseño reactor'!AV1949*'Propiedades físicas'!$O$5+'Diseño reactor'!AW1949*'Propiedades físicas'!$O$8+'Diseño reactor'!AX1949*'Propiedades físicas'!$O$9+'Diseño reactor'!AY1949*'Propiedades físicas'!$O$7+'Diseño reactor'!AZ1949*'Propiedades físicas'!$O$6</f>
        <v>0.15368415526502127</v>
      </c>
      <c r="BH1949" s="54">
        <f t="shared" si="1249"/>
        <v>41185.414839199548</v>
      </c>
      <c r="BI1949" s="34">
        <f t="shared" si="1271"/>
        <v>272.90900008575102</v>
      </c>
      <c r="BJ1949" s="27">
        <f t="shared" si="1250"/>
        <v>4796.1556856995976</v>
      </c>
      <c r="BK1949" s="34">
        <f t="shared" si="1251"/>
        <v>566.99471928943967</v>
      </c>
      <c r="BL1949" s="27">
        <f t="shared" si="1252"/>
        <v>105.61556721454546</v>
      </c>
      <c r="BM1949" s="34">
        <f t="shared" si="1253"/>
        <v>1.1054421768707483</v>
      </c>
      <c r="BN1949" s="45">
        <f t="shared" si="1254"/>
        <v>2082.83388249976</v>
      </c>
      <c r="BO1949" s="45">
        <f t="shared" si="1255"/>
        <v>106.45393009796261</v>
      </c>
      <c r="BP1949" s="66">
        <f t="shared" si="1256"/>
        <v>6.6879697971361916</v>
      </c>
    </row>
    <row r="1950" spans="8:68">
      <c r="H1950" s="68">
        <v>1945</v>
      </c>
      <c r="I1950" s="31">
        <f>('Propiedades físicas'!$C$10*'Diseño reactor'!H1950)/1000</f>
        <v>1702.3520727116518</v>
      </c>
      <c r="J1950" s="31">
        <f t="shared" si="1233"/>
        <v>0.26786468399198071</v>
      </c>
      <c r="K1950" s="31">
        <f>(I1950*1000)/'Propiedades físicas'!$F$10</f>
        <v>11120.046760028334</v>
      </c>
      <c r="L1950" s="31">
        <f t="shared" si="1234"/>
        <v>1588.5781085754761</v>
      </c>
      <c r="M1950" s="31">
        <f t="shared" si="1235"/>
        <v>9531.4686514528566</v>
      </c>
      <c r="N1950" s="31">
        <f t="shared" si="1236"/>
        <v>0.81674967021875378</v>
      </c>
      <c r="O1950" s="32">
        <f t="shared" si="1237"/>
        <v>4.9004980213125231</v>
      </c>
      <c r="P1950" s="33">
        <f t="shared" si="1238"/>
        <v>0.66285409659940786</v>
      </c>
      <c r="Q1950" s="31">
        <f t="shared" si="1239"/>
        <v>4.7121408940733964</v>
      </c>
      <c r="R1950" s="31">
        <f t="shared" si="1240"/>
        <v>0.12489789116753156</v>
      </c>
      <c r="S1950" s="31">
        <f t="shared" si="1241"/>
        <v>0.18835712723912582</v>
      </c>
      <c r="T1950" s="31">
        <f t="shared" si="1242"/>
        <v>2.3533811283848814E-2</v>
      </c>
      <c r="U1950" s="31">
        <f t="shared" si="1243"/>
        <v>5.4638711679655385E-3</v>
      </c>
      <c r="V1950" s="47">
        <f t="shared" si="1257"/>
        <v>6.5641861993339431E-4</v>
      </c>
      <c r="W1950" s="31">
        <f t="shared" si="1244"/>
        <v>0.18842440864179028</v>
      </c>
      <c r="X1950" s="34">
        <f>(S1950*H1950*'Propiedades físicas'!$F$5*60*24*365)/(1000000)</f>
        <v>56701.960702575074</v>
      </c>
      <c r="Y1950" s="34">
        <f>(U1950*H1950*'Propiedades físicas'!$F$7*60*24*365)/(1000000)</f>
        <v>514.38451459241185</v>
      </c>
      <c r="Z1950" s="31">
        <f t="shared" si="1258"/>
        <v>1289.2512178858483</v>
      </c>
      <c r="AA1950" s="31">
        <f t="shared" si="1259"/>
        <v>9165.1140389727552</v>
      </c>
      <c r="AB1950" s="31">
        <f t="shared" si="1260"/>
        <v>242.92639832084888</v>
      </c>
      <c r="AC1950" s="31">
        <f t="shared" si="1261"/>
        <v>366.35461248009972</v>
      </c>
      <c r="AD1950" s="31">
        <f t="shared" si="1245"/>
        <v>45.773262947085946</v>
      </c>
      <c r="AE1950" s="31">
        <f t="shared" si="1262"/>
        <v>10.627229421692972</v>
      </c>
      <c r="AF1950" s="31">
        <f t="shared" si="1263"/>
        <v>11120.046760028332</v>
      </c>
      <c r="AG1950" s="31">
        <f t="shared" si="1264"/>
        <v>0.11593937019402997</v>
      </c>
      <c r="AH1950" s="31">
        <f t="shared" si="1265"/>
        <v>0.8241974370033498</v>
      </c>
      <c r="AI1950" s="31">
        <f t="shared" si="1265"/>
        <v>2.1845807267111703E-2</v>
      </c>
      <c r="AJ1950" s="31">
        <f t="shared" si="1265"/>
        <v>3.2945420139507249E-2</v>
      </c>
      <c r="AK1950" s="31">
        <f t="shared" si="1246"/>
        <v>4.1162833156080476E-3</v>
      </c>
      <c r="AL1950" s="31">
        <f t="shared" si="1246"/>
        <v>9.5568208039314897E-4</v>
      </c>
      <c r="AM1950" s="31">
        <f t="shared" si="1266"/>
        <v>1</v>
      </c>
      <c r="AN1950" s="31">
        <f>(Z1950*'Propiedades físicas'!$F$4)/1000</f>
        <v>1133.7417359844571</v>
      </c>
      <c r="AO1950" s="31">
        <f>(AA1950*'Propiedades físicas'!$F$6)/1000</f>
        <v>293.65025380868707</v>
      </c>
      <c r="AP1950" s="31">
        <f>(AB1950*'Propiedades físicas'!$F$9)/1000</f>
        <v>149.8734414440477</v>
      </c>
      <c r="AQ1950" s="31">
        <f>(AC1950*'Propiedades físicas'!$F$5)/1000</f>
        <v>107.88044273701497</v>
      </c>
      <c r="AR1950" s="31">
        <f>(AD1950*'Propiedades físicas'!$F$8)/1000</f>
        <v>16.227537180000905</v>
      </c>
      <c r="AS1950" s="31">
        <f>(AE1950*'Propiedades físicas'!$F$7)/1000</f>
        <v>0.97866155744370587</v>
      </c>
      <c r="AT1950" s="31">
        <f t="shared" si="1267"/>
        <v>1702.3520727116515</v>
      </c>
      <c r="AU1950" s="31">
        <f t="shared" si="1268"/>
        <v>0.66598546455700947</v>
      </c>
      <c r="AV1950" s="31">
        <f t="shared" si="1272"/>
        <v>0.17249678166804586</v>
      </c>
      <c r="AW1950" s="31">
        <f t="shared" si="1272"/>
        <v>8.803903954210629E-2</v>
      </c>
      <c r="AX1950" s="31">
        <f t="shared" si="1272"/>
        <v>6.3371405049705024E-2</v>
      </c>
      <c r="AY1950" s="31">
        <f t="shared" si="1269"/>
        <v>9.5324213129146067E-3</v>
      </c>
      <c r="AZ1950" s="31">
        <f t="shared" si="1269"/>
        <v>5.7488787021876754E-4</v>
      </c>
      <c r="BA1950" s="31">
        <f t="shared" si="1270"/>
        <v>1.0000000000000002</v>
      </c>
      <c r="BB1950" s="34">
        <f>AU1950*'Propiedades físicas'!$C$4+'Diseño reactor'!AV1950*'Propiedades físicas'!$C$5+'Diseño reactor'!AW1950*'Propiedades físicas'!$C$8+'Diseño reactor'!AX1950*'Propiedades físicas'!$C$9+'Diseño reactor'!AY1950*'Propiedades físicas'!$C$7+'Diseño reactor'!AZ1950*'Propiedades físicas'!$C$6</f>
        <v>875.41441809090577</v>
      </c>
      <c r="BC1950" s="45">
        <f>AU1950*'Propiedades físicas'!$L$4+'Diseño reactor'!AV1950*'Propiedades físicas'!$L$5+'Diseño reactor'!AW1950*'Propiedades físicas'!$L$8+AX1950*'Propiedades físicas'!$L$9+'Diseño reactor'!AY1950*'Propiedades físicas'!$L$7+'Diseño reactor'!AZ1950*'Propiedades físicas'!$L$6</f>
        <v>2.1017062285053596</v>
      </c>
      <c r="BD1950" s="29">
        <f t="shared" si="1247"/>
        <v>1.6729016824524088</v>
      </c>
      <c r="BE1950" s="58">
        <f t="shared" si="1248"/>
        <v>41.48503640832638</v>
      </c>
      <c r="BF1950" s="30">
        <f>AU1950*'Propiedades físicas'!$I$4+'Diseño reactor'!AV1950*'Propiedades físicas'!$I$5+'Diseño reactor'!AW1950*'Propiedades físicas'!$I$8+'Diseño reactor'!AX1950*'Propiedades físicas'!$I$9+'Diseño reactor'!AY1950*'Propiedades físicas'!$I$7+'Diseño reactor'!AZ1950*'Propiedades físicas'!$I$6</f>
        <v>1.9956612932075485E-2</v>
      </c>
      <c r="BG1950" s="24">
        <f>AU1950*'Propiedades físicas'!$O$4+'Diseño reactor'!AV1950*'Propiedades físicas'!$O$5+'Diseño reactor'!AW1950*'Propiedades físicas'!$O$8+'Diseño reactor'!AX1950*'Propiedades físicas'!$O$9+'Diseño reactor'!AY1950*'Propiedades físicas'!$O$7+'Diseño reactor'!AZ1950*'Propiedades físicas'!$O$6</f>
        <v>0.15368638898183284</v>
      </c>
      <c r="BH1950" s="54">
        <f t="shared" si="1249"/>
        <v>41185.188745012383</v>
      </c>
      <c r="BI1950" s="34">
        <f t="shared" si="1271"/>
        <v>272.91250693756422</v>
      </c>
      <c r="BJ1950" s="27">
        <f t="shared" si="1250"/>
        <v>4796.1586760218725</v>
      </c>
      <c r="BK1950" s="34">
        <f t="shared" si="1251"/>
        <v>567.00331377053067</v>
      </c>
      <c r="BL1950" s="27">
        <f t="shared" si="1252"/>
        <v>105.61586541764075</v>
      </c>
      <c r="BM1950" s="34">
        <f t="shared" si="1253"/>
        <v>1.1054421768707483</v>
      </c>
      <c r="BN1950" s="45">
        <f t="shared" si="1254"/>
        <v>2084.0251349175855</v>
      </c>
      <c r="BO1950" s="45">
        <f t="shared" si="1255"/>
        <v>106.46359824502464</v>
      </c>
      <c r="BP1950" s="66">
        <f t="shared" si="1256"/>
        <v>6.687968015148698</v>
      </c>
    </row>
    <row r="1951" spans="8:68">
      <c r="H1951" s="68">
        <v>1946</v>
      </c>
      <c r="I1951" s="31">
        <f>('Propiedades físicas'!$C$10*'Diseño reactor'!H1951)/1000</f>
        <v>1703.2273179932515</v>
      </c>
      <c r="J1951" s="31">
        <f t="shared" si="1233"/>
        <v>0.26772703513073098</v>
      </c>
      <c r="K1951" s="31">
        <f>(I1951*1000)/'Propiedades físicas'!$F$10</f>
        <v>11125.764007719865</v>
      </c>
      <c r="L1951" s="31">
        <f t="shared" si="1234"/>
        <v>1589.3948582456949</v>
      </c>
      <c r="M1951" s="31">
        <f t="shared" si="1235"/>
        <v>9536.3691494741688</v>
      </c>
      <c r="N1951" s="31">
        <f t="shared" si="1236"/>
        <v>0.81674967021875378</v>
      </c>
      <c r="O1951" s="32">
        <f t="shared" si="1237"/>
        <v>4.9004980213125222</v>
      </c>
      <c r="P1951" s="33">
        <f t="shared" si="1238"/>
        <v>0.66291828467020286</v>
      </c>
      <c r="Q1951" s="31">
        <f t="shared" si="1239"/>
        <v>4.7122361002002524</v>
      </c>
      <c r="R1951" s="31">
        <f t="shared" si="1240"/>
        <v>0.12485788725078144</v>
      </c>
      <c r="S1951" s="31">
        <f t="shared" si="1241"/>
        <v>0.18826192111226867</v>
      </c>
      <c r="T1951" s="31">
        <f t="shared" si="1242"/>
        <v>2.351646103182161E-2</v>
      </c>
      <c r="U1951" s="31">
        <f t="shared" si="1243"/>
        <v>5.4570372659480081E-3</v>
      </c>
      <c r="V1951" s="47">
        <f t="shared" si="1257"/>
        <v>6.5648218481903584E-4</v>
      </c>
      <c r="W1951" s="31">
        <f t="shared" si="1244"/>
        <v>0.18834581899169875</v>
      </c>
      <c r="X1951" s="34">
        <f>(S1951*H1951*'Propiedades físicas'!$F$5*60*24*365)/(1000000)</f>
        <v>56702.438334063379</v>
      </c>
      <c r="Y1951" s="34">
        <f>(U1951*H1951*'Propiedades físicas'!$F$7*60*24*365)/(1000000)</f>
        <v>514.0052857093624</v>
      </c>
      <c r="Z1951" s="31">
        <f t="shared" si="1258"/>
        <v>1290.0389819682148</v>
      </c>
      <c r="AA1951" s="31">
        <f t="shared" si="1259"/>
        <v>9170.0114509896921</v>
      </c>
      <c r="AB1951" s="31">
        <f t="shared" si="1260"/>
        <v>242.97344859002067</v>
      </c>
      <c r="AC1951" s="31">
        <f t="shared" si="1261"/>
        <v>366.35769848447484</v>
      </c>
      <c r="AD1951" s="31">
        <f t="shared" si="1245"/>
        <v>45.763033167924853</v>
      </c>
      <c r="AE1951" s="31">
        <f t="shared" si="1262"/>
        <v>10.619394519534824</v>
      </c>
      <c r="AF1951" s="31">
        <f t="shared" si="1263"/>
        <v>11125.764007719863</v>
      </c>
      <c r="AG1951" s="31">
        <f t="shared" si="1264"/>
        <v>0.11595059728690021</v>
      </c>
      <c r="AH1951" s="31">
        <f t="shared" si="1265"/>
        <v>0.82421408944382357</v>
      </c>
      <c r="AI1951" s="31">
        <f t="shared" si="1265"/>
        <v>2.183881020857786E-2</v>
      </c>
      <c r="AJ1951" s="31">
        <f t="shared" si="1265"/>
        <v>3.2928767699033454E-2</v>
      </c>
      <c r="AK1951" s="31">
        <f t="shared" si="1246"/>
        <v>4.1132485945388686E-3</v>
      </c>
      <c r="AL1951" s="31">
        <f t="shared" si="1246"/>
        <v>9.5448676712595352E-4</v>
      </c>
      <c r="AM1951" s="31">
        <f t="shared" si="1266"/>
        <v>0.99999999999999989</v>
      </c>
      <c r="AN1951" s="31">
        <f>(Z1951*'Propiedades físicas'!$F$4)/1000</f>
        <v>1134.4344799632088</v>
      </c>
      <c r="AO1951" s="31">
        <f>(AA1951*'Propiedades físicas'!$F$6)/1000</f>
        <v>293.80716688970972</v>
      </c>
      <c r="AP1951" s="31">
        <f>(AB1951*'Propiedades físicas'!$F$9)/1000</f>
        <v>149.90246910761323</v>
      </c>
      <c r="AQ1951" s="31">
        <f>(AC1951*'Propiedades físicas'!$F$5)/1000</f>
        <v>107.88135147272331</v>
      </c>
      <c r="AR1951" s="31">
        <f>(AD1951*'Propiedades físicas'!$F$8)/1000</f>
        <v>16.223910518692712</v>
      </c>
      <c r="AS1951" s="31">
        <f>(AE1951*'Propiedades físicas'!$F$7)/1000</f>
        <v>0.97794004130396195</v>
      </c>
      <c r="AT1951" s="31">
        <f t="shared" si="1267"/>
        <v>1703.227317993252</v>
      </c>
      <c r="AU1951" s="31">
        <f t="shared" si="1268"/>
        <v>0.6660499558566283</v>
      </c>
      <c r="AV1951" s="31">
        <f t="shared" si="1272"/>
        <v>0.17250026686741632</v>
      </c>
      <c r="AW1951" s="31">
        <f t="shared" si="1272"/>
        <v>8.8010841256485256E-2</v>
      </c>
      <c r="AX1951" s="31">
        <f t="shared" si="1272"/>
        <v>6.3339373630895882E-2</v>
      </c>
      <c r="AY1951" s="31">
        <f t="shared" si="1269"/>
        <v>9.5253935556927176E-3</v>
      </c>
      <c r="AZ1951" s="31">
        <f t="shared" si="1269"/>
        <v>5.7416883288143484E-4</v>
      </c>
      <c r="BA1951" s="31">
        <f t="shared" si="1270"/>
        <v>1</v>
      </c>
      <c r="BB1951" s="34">
        <f>AU1951*'Propiedades físicas'!$C$4+'Diseño reactor'!AV1951*'Propiedades físicas'!$C$5+'Diseño reactor'!AW1951*'Propiedades físicas'!$C$8+'Diseño reactor'!AX1951*'Propiedades físicas'!$C$9+'Diseño reactor'!AY1951*'Propiedades físicas'!$C$7+'Diseño reactor'!AZ1951*'Propiedades físicas'!$C$6</f>
        <v>875.41418520801847</v>
      </c>
      <c r="BC1951" s="45">
        <f>AU1951*'Propiedades físicas'!$L$4+'Diseño reactor'!AV1951*'Propiedades físicas'!$L$5+'Diseño reactor'!AW1951*'Propiedades físicas'!$L$8+AX1951*'Propiedades físicas'!$L$9+'Diseño reactor'!AY1951*'Propiedades físicas'!$L$7+'Diseño reactor'!AZ1951*'Propiedades físicas'!$L$6</f>
        <v>2.1017527632104542</v>
      </c>
      <c r="BD1951" s="29">
        <f t="shared" si="1247"/>
        <v>1.6721673551672604</v>
      </c>
      <c r="BE1951" s="58">
        <f t="shared" si="1248"/>
        <v>41.484241976363883</v>
      </c>
      <c r="BF1951" s="30">
        <f>AU1951*'Propiedades físicas'!$I$4+'Diseño reactor'!AV1951*'Propiedades físicas'!$I$5+'Diseño reactor'!AW1951*'Propiedades físicas'!$I$8+'Diseño reactor'!AX1951*'Propiedades físicas'!$I$9+'Diseño reactor'!AY1951*'Propiedades físicas'!$I$7+'Diseño reactor'!AZ1951*'Propiedades físicas'!$I$6</f>
        <v>1.9956716995915311E-2</v>
      </c>
      <c r="BG1951" s="24">
        <f>AU1951*'Propiedades físicas'!$O$4+'Diseño reactor'!AV1951*'Propiedades físicas'!$O$5+'Diseño reactor'!AW1951*'Propiedades físicas'!$O$8+'Diseño reactor'!AX1951*'Propiedades físicas'!$O$9+'Diseño reactor'!AY1951*'Propiedades físicas'!$O$7+'Diseño reactor'!AZ1951*'Propiedades físicas'!$O$6</f>
        <v>0.15368862085556811</v>
      </c>
      <c r="BH1951" s="54">
        <f t="shared" si="1249"/>
        <v>41184.963029528168</v>
      </c>
      <c r="BI1951" s="34">
        <f t="shared" si="1271"/>
        <v>272.91600937841594</v>
      </c>
      <c r="BJ1951" s="27">
        <f t="shared" si="1250"/>
        <v>4796.1616695476396</v>
      </c>
      <c r="BK1951" s="34">
        <f t="shared" si="1251"/>
        <v>567.01190184085829</v>
      </c>
      <c r="BL1951" s="27">
        <f t="shared" si="1252"/>
        <v>105.61616339095356</v>
      </c>
      <c r="BM1951" s="34">
        <f t="shared" si="1253"/>
        <v>1.1054421768707483</v>
      </c>
      <c r="BN1951" s="45">
        <f t="shared" si="1254"/>
        <v>2085.2164134023806</v>
      </c>
      <c r="BO1951" s="45">
        <f t="shared" si="1255"/>
        <v>106.4732583284696</v>
      </c>
      <c r="BP1951" s="66">
        <f t="shared" si="1256"/>
        <v>6.6879662359761491</v>
      </c>
    </row>
    <row r="1952" spans="8:68">
      <c r="H1952" s="68">
        <v>1947</v>
      </c>
      <c r="I1952" s="31">
        <f>('Propiedades físicas'!$C$10*'Diseño reactor'!H1952)/1000</f>
        <v>1704.1025632748513</v>
      </c>
      <c r="J1952" s="31">
        <f t="shared" si="1233"/>
        <v>0.26758952766533262</v>
      </c>
      <c r="K1952" s="31">
        <f>(I1952*1000)/'Propiedades físicas'!$F$10</f>
        <v>11131.481255411396</v>
      </c>
      <c r="L1952" s="31">
        <f t="shared" si="1234"/>
        <v>1590.2116079159136</v>
      </c>
      <c r="M1952" s="31">
        <f t="shared" si="1235"/>
        <v>9541.269647495481</v>
      </c>
      <c r="N1952" s="31">
        <f t="shared" si="1236"/>
        <v>0.81674967021875378</v>
      </c>
      <c r="O1952" s="32">
        <f t="shared" si="1237"/>
        <v>4.9004980213125222</v>
      </c>
      <c r="P1952" s="33">
        <f t="shared" si="1238"/>
        <v>0.66298241921911127</v>
      </c>
      <c r="Q1952" s="31">
        <f t="shared" si="1239"/>
        <v>4.7123312111714863</v>
      </c>
      <c r="R1952" s="31">
        <f t="shared" si="1240"/>
        <v>0.12481790661404356</v>
      </c>
      <c r="S1952" s="31">
        <f t="shared" si="1241"/>
        <v>0.18816681014103462</v>
      </c>
      <c r="T1952" s="31">
        <f t="shared" si="1242"/>
        <v>2.3499129629805732E-2</v>
      </c>
      <c r="U1952" s="31">
        <f t="shared" si="1243"/>
        <v>5.4502147557932007E-3</v>
      </c>
      <c r="V1952" s="47">
        <f t="shared" si="1257"/>
        <v>6.5654569670242082E-4</v>
      </c>
      <c r="W1952" s="31">
        <f t="shared" si="1244"/>
        <v>0.18826729487195057</v>
      </c>
      <c r="X1952" s="34">
        <f>(S1952*H1952*'Propiedades físicas'!$F$5*60*24*365)/(1000000)</f>
        <v>56702.915169357591</v>
      </c>
      <c r="Y1952" s="34">
        <f>(U1952*H1952*'Propiedades físicas'!$F$7*60*24*365)/(1000000)</f>
        <v>513.62646883581738</v>
      </c>
      <c r="Z1952" s="31">
        <f t="shared" si="1258"/>
        <v>1290.8267702196097</v>
      </c>
      <c r="AA1952" s="31">
        <f t="shared" si="1259"/>
        <v>9174.9088681508838</v>
      </c>
      <c r="AB1952" s="31">
        <f t="shared" si="1260"/>
        <v>243.02046417754281</v>
      </c>
      <c r="AC1952" s="31">
        <f t="shared" si="1261"/>
        <v>366.36077934459439</v>
      </c>
      <c r="AD1952" s="31">
        <f t="shared" si="1245"/>
        <v>45.75280538923176</v>
      </c>
      <c r="AE1952" s="31">
        <f t="shared" si="1262"/>
        <v>10.611568129529362</v>
      </c>
      <c r="AF1952" s="31">
        <f t="shared" si="1263"/>
        <v>11131.481255411391</v>
      </c>
      <c r="AG1952" s="31">
        <f t="shared" si="1264"/>
        <v>0.11596181501829282</v>
      </c>
      <c r="AH1952" s="31">
        <f t="shared" si="1265"/>
        <v>0.82423072524069063</v>
      </c>
      <c r="AI1952" s="31">
        <f t="shared" si="1265"/>
        <v>2.1831817221935518E-2</v>
      </c>
      <c r="AJ1952" s="31">
        <f t="shared" si="1265"/>
        <v>3.2912131902166568E-2</v>
      </c>
      <c r="AK1952" s="31">
        <f t="shared" si="1246"/>
        <v>4.1102171705126641E-3</v>
      </c>
      <c r="AL1952" s="31">
        <f t="shared" si="1246"/>
        <v>9.5329344640190797E-4</v>
      </c>
      <c r="AM1952" s="31">
        <f t="shared" si="1266"/>
        <v>1</v>
      </c>
      <c r="AN1952" s="31">
        <f>(Z1952*'Propiedades físicas'!$F$4)/1000</f>
        <v>1135.1272451957204</v>
      </c>
      <c r="AO1952" s="31">
        <f>(AA1952*'Propiedades físicas'!$F$6)/1000</f>
        <v>293.9640801355543</v>
      </c>
      <c r="AP1952" s="31">
        <f>(AB1952*'Propiedades físicas'!$F$9)/1000</f>
        <v>149.93147537433501</v>
      </c>
      <c r="AQ1952" s="31">
        <f>(AC1952*'Propiedades físicas'!$F$5)/1000</f>
        <v>107.88225869360272</v>
      </c>
      <c r="AR1952" s="31">
        <f>(AD1952*'Propiedades físicas'!$F$8)/1000</f>
        <v>16.220284566590436</v>
      </c>
      <c r="AS1952" s="31">
        <f>(AE1952*'Propiedades físicas'!$F$7)/1000</f>
        <v>0.97721930904835896</v>
      </c>
      <c r="AT1952" s="31">
        <f t="shared" si="1267"/>
        <v>1704.1025632748513</v>
      </c>
      <c r="AU1952" s="31">
        <f t="shared" si="1268"/>
        <v>0.66611439338151979</v>
      </c>
      <c r="AV1952" s="31">
        <f t="shared" si="1272"/>
        <v>0.17250374858343631</v>
      </c>
      <c r="AW1952" s="31">
        <f t="shared" si="1272"/>
        <v>8.7982659380668307E-2</v>
      </c>
      <c r="AX1952" s="31">
        <f t="shared" si="1272"/>
        <v>6.3307374226513974E-2</v>
      </c>
      <c r="AY1952" s="31">
        <f t="shared" si="1269"/>
        <v>9.5183734337088138E-3</v>
      </c>
      <c r="AZ1952" s="31">
        <f t="shared" si="1269"/>
        <v>5.7345099415283566E-4</v>
      </c>
      <c r="BA1952" s="31">
        <f t="shared" si="1270"/>
        <v>1</v>
      </c>
      <c r="BB1952" s="34">
        <f>AU1952*'Propiedades físicas'!$C$4+'Diseño reactor'!AV1952*'Propiedades físicas'!$C$5+'Diseño reactor'!AW1952*'Propiedades físicas'!$C$8+'Diseño reactor'!AX1952*'Propiedades físicas'!$C$9+'Diseño reactor'!AY1952*'Propiedades físicas'!$C$7+'Diseño reactor'!AZ1952*'Propiedades físicas'!$C$6</f>
        <v>875.41395269286465</v>
      </c>
      <c r="BC1952" s="45">
        <f>AU1952*'Propiedades físicas'!$L$4+'Diseño reactor'!AV1952*'Propiedades físicas'!$L$5+'Diseño reactor'!AW1952*'Propiedades físicas'!$L$8+AX1952*'Propiedades físicas'!$L$9+'Diseño reactor'!AY1952*'Propiedades físicas'!$L$7+'Diseño reactor'!AZ1952*'Propiedades físicas'!$L$6</f>
        <v>2.1017992574133504</v>
      </c>
      <c r="BD1952" s="29">
        <f t="shared" si="1247"/>
        <v>1.6714336733117785</v>
      </c>
      <c r="BE1952" s="58">
        <f t="shared" si="1248"/>
        <v>41.48344825384023</v>
      </c>
      <c r="BF1952" s="30">
        <f>AU1952*'Propiedades físicas'!$I$4+'Diseño reactor'!AV1952*'Propiedades físicas'!$I$5+'Diseño reactor'!AW1952*'Propiedades físicas'!$I$8+'Diseño reactor'!AX1952*'Propiedades físicas'!$I$9+'Diseño reactor'!AY1952*'Propiedades físicas'!$I$7+'Diseño reactor'!AZ1952*'Propiedades físicas'!$I$6</f>
        <v>1.9956820886134537E-2</v>
      </c>
      <c r="BG1952" s="24">
        <f>AU1952*'Propiedades físicas'!$O$4+'Diseño reactor'!AV1952*'Propiedades físicas'!$O$5+'Diseño reactor'!AW1952*'Propiedades físicas'!$O$8+'Diseño reactor'!AX1952*'Propiedades físicas'!$O$9+'Diseño reactor'!AY1952*'Propiedades físicas'!$O$7+'Diseño reactor'!AZ1952*'Propiedades físicas'!$O$6</f>
        <v>0.1536908508884523</v>
      </c>
      <c r="BH1952" s="54">
        <f t="shared" si="1249"/>
        <v>41184.737691997805</v>
      </c>
      <c r="BI1952" s="34">
        <f t="shared" si="1271"/>
        <v>272.91950741591216</v>
      </c>
      <c r="BJ1952" s="27">
        <f t="shared" si="1250"/>
        <v>4796.1646662647872</v>
      </c>
      <c r="BK1952" s="34">
        <f t="shared" si="1251"/>
        <v>567.02048350720383</v>
      </c>
      <c r="BL1952" s="27">
        <f t="shared" si="1252"/>
        <v>105.6164611347359</v>
      </c>
      <c r="BM1952" s="34">
        <f t="shared" si="1253"/>
        <v>1.1054421768707483</v>
      </c>
      <c r="BN1952" s="45">
        <f t="shared" si="1254"/>
        <v>2086.4077179205024</v>
      </c>
      <c r="BO1952" s="45">
        <f t="shared" si="1255"/>
        <v>106.48291035838096</v>
      </c>
      <c r="BP1952" s="66">
        <f t="shared" si="1256"/>
        <v>6.687964459613001</v>
      </c>
    </row>
    <row r="1953" spans="8:68">
      <c r="H1953" s="68">
        <v>1948</v>
      </c>
      <c r="I1953" s="31">
        <f>('Propiedades físicas'!$C$10*'Diseño reactor'!H1953)/1000</f>
        <v>1704.9778085564512</v>
      </c>
      <c r="J1953" s="31">
        <f t="shared" si="1233"/>
        <v>0.26745216137803002</v>
      </c>
      <c r="K1953" s="31">
        <f>(I1953*1000)/'Propiedades físicas'!$F$10</f>
        <v>11137.198503102929</v>
      </c>
      <c r="L1953" s="31">
        <f t="shared" si="1234"/>
        <v>1591.0283575861326</v>
      </c>
      <c r="M1953" s="31">
        <f t="shared" si="1235"/>
        <v>9546.1701455167949</v>
      </c>
      <c r="N1953" s="31">
        <f t="shared" si="1236"/>
        <v>0.81674967021875389</v>
      </c>
      <c r="O1953" s="32">
        <f t="shared" si="1237"/>
        <v>4.9004980213125231</v>
      </c>
      <c r="P1953" s="33">
        <f t="shared" si="1238"/>
        <v>0.66304650031304779</v>
      </c>
      <c r="Q1953" s="31">
        <f t="shared" si="1239"/>
        <v>4.712426227128141</v>
      </c>
      <c r="R1953" s="31">
        <f t="shared" si="1240"/>
        <v>0.12477794924080535</v>
      </c>
      <c r="S1953" s="31">
        <f t="shared" si="1241"/>
        <v>0.18807179418438053</v>
      </c>
      <c r="T1953" s="31">
        <f t="shared" si="1242"/>
        <v>2.3481817051126976E-2</v>
      </c>
      <c r="U1953" s="31">
        <f t="shared" si="1243"/>
        <v>5.4434036137737387E-3</v>
      </c>
      <c r="V1953" s="47">
        <f t="shared" si="1257"/>
        <v>6.5660915564981438E-4</v>
      </c>
      <c r="W1953" s="31">
        <f t="shared" si="1244"/>
        <v>0.18818883620061827</v>
      </c>
      <c r="X1953" s="34">
        <f>(S1953*H1953*'Propiedades físicas'!$F$5*60*24*365)/(1000000)</f>
        <v>56703.391210116104</v>
      </c>
      <c r="Y1953" s="34">
        <f>(U1953*H1953*'Propiedades físicas'!$F$7*60*24*365)/(1000000)</f>
        <v>513.24806338875226</v>
      </c>
      <c r="Z1953" s="31">
        <f t="shared" si="1258"/>
        <v>1291.614582609817</v>
      </c>
      <c r="AA1953" s="31">
        <f t="shared" si="1259"/>
        <v>9179.8062904456183</v>
      </c>
      <c r="AB1953" s="31">
        <f t="shared" si="1260"/>
        <v>243.06744512108881</v>
      </c>
      <c r="AC1953" s="31">
        <f t="shared" si="1261"/>
        <v>366.36385507117325</v>
      </c>
      <c r="AD1953" s="31">
        <f t="shared" si="1245"/>
        <v>45.742579615595346</v>
      </c>
      <c r="AE1953" s="31">
        <f t="shared" si="1262"/>
        <v>10.603750239631243</v>
      </c>
      <c r="AF1953" s="31">
        <f t="shared" si="1263"/>
        <v>11137.198503102923</v>
      </c>
      <c r="AG1953" s="31">
        <f t="shared" si="1264"/>
        <v>0.11597302339991171</v>
      </c>
      <c r="AH1953" s="31">
        <f t="shared" si="1265"/>
        <v>0.82424734441862035</v>
      </c>
      <c r="AI1953" s="31">
        <f t="shared" si="1265"/>
        <v>2.1824828304296457E-2</v>
      </c>
      <c r="AJ1953" s="31">
        <f t="shared" si="1265"/>
        <v>3.2895512724236797E-2</v>
      </c>
      <c r="AK1953" s="31">
        <f t="shared" si="1246"/>
        <v>4.1071890388638625E-3</v>
      </c>
      <c r="AL1953" s="31">
        <f t="shared" si="1246"/>
        <v>9.5210211407087181E-4</v>
      </c>
      <c r="AM1953" s="31">
        <f t="shared" si="1266"/>
        <v>0.99999999999999989</v>
      </c>
      <c r="AN1953" s="31">
        <f>(Z1953*'Propiedades físicas'!$F$4)/1000</f>
        <v>1135.8200316554207</v>
      </c>
      <c r="AO1953" s="31">
        <f>(AA1953*'Propiedades físicas'!$F$6)/1000</f>
        <v>294.12099354587764</v>
      </c>
      <c r="AP1953" s="31">
        <f>(AB1953*'Propiedades físicas'!$F$9)/1000</f>
        <v>149.96046026745572</v>
      </c>
      <c r="AQ1953" s="31">
        <f>(AC1953*'Propiedades físicas'!$F$5)/1000</f>
        <v>107.8831644028084</v>
      </c>
      <c r="AR1953" s="31">
        <f>(AD1953*'Propiedades físicas'!$F$8)/1000</f>
        <v>16.216659325320855</v>
      </c>
      <c r="AS1953" s="31">
        <f>(AE1953*'Propiedades físicas'!$F$7)/1000</f>
        <v>0.97649935956764111</v>
      </c>
      <c r="AT1953" s="31">
        <f t="shared" si="1267"/>
        <v>1704.9778085564512</v>
      </c>
      <c r="AU1953" s="31">
        <f t="shared" si="1268"/>
        <v>0.66617877719891394</v>
      </c>
      <c r="AV1953" s="31">
        <f t="shared" si="1272"/>
        <v>0.17250722682126884</v>
      </c>
      <c r="AW1953" s="31">
        <f t="shared" si="1272"/>
        <v>8.7954493903015851E-2</v>
      </c>
      <c r="AX1953" s="31">
        <f t="shared" si="1272"/>
        <v>6.3275406789106273E-2</v>
      </c>
      <c r="AY1953" s="31">
        <f t="shared" si="1269"/>
        <v>9.5113609361584407E-3</v>
      </c>
      <c r="AZ1953" s="31">
        <f t="shared" si="1269"/>
        <v>5.7273435153646431E-4</v>
      </c>
      <c r="BA1953" s="31">
        <f t="shared" si="1270"/>
        <v>0.99999999999999978</v>
      </c>
      <c r="BB1953" s="34">
        <f>AU1953*'Propiedades físicas'!$C$4+'Diseño reactor'!AV1953*'Propiedades físicas'!$C$5+'Diseño reactor'!AW1953*'Propiedades físicas'!$C$8+'Diseño reactor'!AX1953*'Propiedades físicas'!$C$9+'Diseño reactor'!AY1953*'Propiedades físicas'!$C$7+'Diseño reactor'!AZ1953*'Propiedades físicas'!$C$6</f>
        <v>875.41372054471958</v>
      </c>
      <c r="BC1953" s="45">
        <f>AU1953*'Propiedades físicas'!$L$4+'Diseño reactor'!AV1953*'Propiedades físicas'!$L$5+'Diseño reactor'!AW1953*'Propiedades físicas'!$L$8+AX1953*'Propiedades físicas'!$L$9+'Diseño reactor'!AY1953*'Propiedades físicas'!$L$7+'Diseño reactor'!AZ1953*'Propiedades físicas'!$L$6</f>
        <v>2.1018457111664843</v>
      </c>
      <c r="BD1953" s="29">
        <f t="shared" si="1247"/>
        <v>1.6707006360344288</v>
      </c>
      <c r="BE1953" s="58">
        <f t="shared" si="1248"/>
        <v>41.482655239802227</v>
      </c>
      <c r="BF1953" s="30">
        <f>AU1953*'Propiedades físicas'!$I$4+'Diseño reactor'!AV1953*'Propiedades físicas'!$I$5+'Diseño reactor'!AW1953*'Propiedades físicas'!$I$8+'Diseño reactor'!AX1953*'Propiedades físicas'!$I$9+'Diseño reactor'!AY1953*'Propiedades físicas'!$I$7+'Diseño reactor'!AZ1953*'Propiedades físicas'!$I$6</f>
        <v>1.9956924603073065E-2</v>
      </c>
      <c r="BG1953" s="24">
        <f>AU1953*'Propiedades físicas'!$O$4+'Diseño reactor'!AV1953*'Propiedades físicas'!$O$5+'Diseño reactor'!AW1953*'Propiedades físicas'!$O$8+'Diseño reactor'!AX1953*'Propiedades físicas'!$O$9+'Diseño reactor'!AY1953*'Propiedades físicas'!$O$7+'Diseño reactor'!AZ1953*'Propiedades físicas'!$O$6</f>
        <v>0.15369307908270693</v>
      </c>
      <c r="BH1953" s="54">
        <f t="shared" si="1249"/>
        <v>41184.512731673974</v>
      </c>
      <c r="BI1953" s="34">
        <f t="shared" si="1271"/>
        <v>272.92300105764286</v>
      </c>
      <c r="BJ1953" s="27">
        <f t="shared" si="1250"/>
        <v>4796.1676661612419</v>
      </c>
      <c r="BK1953" s="34">
        <f t="shared" si="1251"/>
        <v>567.02905877633975</v>
      </c>
      <c r="BL1953" s="27">
        <f t="shared" si="1252"/>
        <v>105.61675864923942</v>
      </c>
      <c r="BM1953" s="34">
        <f t="shared" si="1253"/>
        <v>1.1054421768707483</v>
      </c>
      <c r="BN1953" s="45">
        <f t="shared" si="1254"/>
        <v>2087.5990484383628</v>
      </c>
      <c r="BO1953" s="45">
        <f t="shared" si="1255"/>
        <v>106.49255434482552</v>
      </c>
      <c r="BP1953" s="66">
        <f t="shared" si="1256"/>
        <v>6.6879626860537167</v>
      </c>
    </row>
    <row r="1954" spans="8:68">
      <c r="H1954" s="68">
        <v>1949</v>
      </c>
      <c r="I1954" s="31">
        <f>('Propiedades físicas'!$C$10*'Diseño reactor'!H1954)/1000</f>
        <v>1705.853053838051</v>
      </c>
      <c r="J1954" s="31">
        <f t="shared" si="1233"/>
        <v>0.26731493605151491</v>
      </c>
      <c r="K1954" s="31">
        <f>(I1954*1000)/'Propiedades físicas'!$F$10</f>
        <v>11142.915750794458</v>
      </c>
      <c r="L1954" s="31">
        <f t="shared" si="1234"/>
        <v>1591.8451072563512</v>
      </c>
      <c r="M1954" s="31">
        <f t="shared" si="1235"/>
        <v>9551.0706435381071</v>
      </c>
      <c r="N1954" s="31">
        <f t="shared" si="1236"/>
        <v>0.81674967021875378</v>
      </c>
      <c r="O1954" s="32">
        <f t="shared" si="1237"/>
        <v>4.9004980213125231</v>
      </c>
      <c r="P1954" s="33">
        <f t="shared" si="1238"/>
        <v>0.66311052801881498</v>
      </c>
      <c r="Q1954" s="31">
        <f t="shared" si="1239"/>
        <v>4.7125211482109828</v>
      </c>
      <c r="R1954" s="31">
        <f t="shared" si="1240"/>
        <v>0.12473801511456054</v>
      </c>
      <c r="S1954" s="31">
        <f t="shared" si="1241"/>
        <v>0.18797687310153866</v>
      </c>
      <c r="T1954" s="31">
        <f t="shared" si="1242"/>
        <v>2.3464523269156795E-2</v>
      </c>
      <c r="U1954" s="31">
        <f t="shared" si="1243"/>
        <v>5.4366038162215165E-3</v>
      </c>
      <c r="V1954" s="47">
        <f t="shared" si="1257"/>
        <v>6.566725617273702E-4</v>
      </c>
      <c r="W1954" s="31">
        <f t="shared" si="1244"/>
        <v>0.18811044289591078</v>
      </c>
      <c r="X1954" s="34">
        <f>(S1954*H1954*'Propiedades físicas'!$F$5*60*24*365)/(1000000)</f>
        <v>56703.866457993019</v>
      </c>
      <c r="Y1954" s="34">
        <f>(U1954*H1954*'Propiedades físicas'!$F$7*60*24*365)/(1000000)</f>
        <v>512.87006878613954</v>
      </c>
      <c r="Z1954" s="31">
        <f t="shared" si="1258"/>
        <v>1292.4024191086703</v>
      </c>
      <c r="AA1954" s="31">
        <f t="shared" si="1259"/>
        <v>9184.7037178632054</v>
      </c>
      <c r="AB1954" s="31">
        <f t="shared" si="1260"/>
        <v>243.11439145827848</v>
      </c>
      <c r="AC1954" s="31">
        <f t="shared" si="1261"/>
        <v>366.36692567489882</v>
      </c>
      <c r="AD1954" s="31">
        <f t="shared" si="1245"/>
        <v>45.732355851586597</v>
      </c>
      <c r="AE1954" s="31">
        <f t="shared" si="1262"/>
        <v>10.595940837815736</v>
      </c>
      <c r="AF1954" s="31">
        <f t="shared" si="1263"/>
        <v>11142.915750794455</v>
      </c>
      <c r="AG1954" s="31">
        <f t="shared" si="1264"/>
        <v>0.11598422244344135</v>
      </c>
      <c r="AH1954" s="31">
        <f t="shared" si="1265"/>
        <v>0.8242639470022346</v>
      </c>
      <c r="AI1954" s="31">
        <f t="shared" si="1265"/>
        <v>2.1817843452773586E-2</v>
      </c>
      <c r="AJ1954" s="31">
        <f t="shared" si="1265"/>
        <v>3.2878910140622573E-2</v>
      </c>
      <c r="AK1954" s="31">
        <f t="shared" si="1246"/>
        <v>4.1041641949348872E-3</v>
      </c>
      <c r="AL1954" s="31">
        <f t="shared" si="1246"/>
        <v>9.5091276599307305E-4</v>
      </c>
      <c r="AM1954" s="31">
        <f t="shared" si="1266"/>
        <v>1</v>
      </c>
      <c r="AN1954" s="31">
        <f>(Z1954*'Propiedades físicas'!$F$4)/1000</f>
        <v>1136.5128393157825</v>
      </c>
      <c r="AO1954" s="31">
        <f>(AA1954*'Propiedades físicas'!$F$6)/1000</f>
        <v>294.27790712033709</v>
      </c>
      <c r="AP1954" s="31">
        <f>(AB1954*'Propiedades físicas'!$F$9)/1000</f>
        <v>149.98942381018489</v>
      </c>
      <c r="AQ1954" s="31">
        <f>(AC1954*'Propiedades físicas'!$F$5)/1000</f>
        <v>107.88406860348746</v>
      </c>
      <c r="AR1954" s="31">
        <f>(AD1954*'Propiedades físicas'!$F$8)/1000</f>
        <v>16.213034796504473</v>
      </c>
      <c r="AS1954" s="31">
        <f>(AE1954*'Propiedades físicas'!$F$7)/1000</f>
        <v>0.97578019175445119</v>
      </c>
      <c r="AT1954" s="31">
        <f t="shared" si="1267"/>
        <v>1705.853053838051</v>
      </c>
      <c r="AU1954" s="31">
        <f t="shared" si="1268"/>
        <v>0.66624310737592984</v>
      </c>
      <c r="AV1954" s="31">
        <f t="shared" si="1272"/>
        <v>0.17251070158606699</v>
      </c>
      <c r="AW1954" s="31">
        <f t="shared" si="1272"/>
        <v>8.7926344811892848E-2</v>
      </c>
      <c r="AX1954" s="31">
        <f t="shared" si="1272"/>
        <v>6.3243471271312496E-2</v>
      </c>
      <c r="AY1954" s="31">
        <f t="shared" si="1269"/>
        <v>9.5043560522556567E-3</v>
      </c>
      <c r="AZ1954" s="31">
        <f t="shared" si="1269"/>
        <v>5.720189025420528E-4</v>
      </c>
      <c r="BA1954" s="31">
        <f t="shared" si="1270"/>
        <v>0.99999999999999989</v>
      </c>
      <c r="BB1954" s="34">
        <f>AU1954*'Propiedades físicas'!$C$4+'Diseño reactor'!AV1954*'Propiedades físicas'!$C$5+'Diseño reactor'!AW1954*'Propiedades físicas'!$C$8+'Diseño reactor'!AX1954*'Propiedades físicas'!$C$9+'Diseño reactor'!AY1954*'Propiedades físicas'!$C$7+'Diseño reactor'!AZ1954*'Propiedades físicas'!$C$6</f>
        <v>875.41348876286065</v>
      </c>
      <c r="BC1954" s="45">
        <f>AU1954*'Propiedades físicas'!$L$4+'Diseño reactor'!AV1954*'Propiedades físicas'!$L$5+'Diseño reactor'!AW1954*'Propiedades físicas'!$L$8+AX1954*'Propiedades físicas'!$L$9+'Diseño reactor'!AY1954*'Propiedades físicas'!$L$7+'Diseño reactor'!AZ1954*'Propiedades físicas'!$L$6</f>
        <v>2.1018921245222022</v>
      </c>
      <c r="BD1954" s="29">
        <f t="shared" si="1247"/>
        <v>1.6699682424851683</v>
      </c>
      <c r="BE1954" s="58">
        <f t="shared" si="1248"/>
        <v>41.481862933298387</v>
      </c>
      <c r="BF1954" s="30">
        <f>AU1954*'Propiedades físicas'!$I$4+'Diseño reactor'!AV1954*'Propiedades físicas'!$I$5+'Diseño reactor'!AW1954*'Propiedades físicas'!$I$8+'Diseño reactor'!AX1954*'Propiedades físicas'!$I$9+'Diseño reactor'!AY1954*'Propiedades físicas'!$I$7+'Diseño reactor'!AZ1954*'Propiedades físicas'!$I$6</f>
        <v>1.9957028147070031E-2</v>
      </c>
      <c r="BG1954" s="24">
        <f>AU1954*'Propiedades físicas'!$O$4+'Diseño reactor'!AV1954*'Propiedades físicas'!$O$5+'Diseño reactor'!AW1954*'Propiedades físicas'!$O$8+'Diseño reactor'!AX1954*'Propiedades físicas'!$O$9+'Diseño reactor'!AY1954*'Propiedades físicas'!$O$7+'Diseño reactor'!AZ1954*'Propiedades físicas'!$O$6</f>
        <v>0.15369530544055027</v>
      </c>
      <c r="BH1954" s="54">
        <f t="shared" si="1249"/>
        <v>41184.288147811065</v>
      </c>
      <c r="BI1954" s="34">
        <f t="shared" si="1271"/>
        <v>272.92649031118145</v>
      </c>
      <c r="BJ1954" s="27">
        <f t="shared" si="1250"/>
        <v>4796.1706692249663</v>
      </c>
      <c r="BK1954" s="34">
        <f t="shared" si="1251"/>
        <v>567.03762765503041</v>
      </c>
      <c r="BL1954" s="27">
        <f t="shared" si="1252"/>
        <v>105.61705593471542</v>
      </c>
      <c r="BM1954" s="34">
        <f t="shared" si="1253"/>
        <v>1.1054421768707483</v>
      </c>
      <c r="BN1954" s="45">
        <f t="shared" si="1254"/>
        <v>2088.7904049224353</v>
      </c>
      <c r="BO1954" s="45">
        <f t="shared" si="1255"/>
        <v>106.50219029785305</v>
      </c>
      <c r="BP1954" s="66">
        <f t="shared" si="1256"/>
        <v>6.6879609152927753</v>
      </c>
    </row>
    <row r="1955" spans="8:68">
      <c r="H1955" s="68">
        <v>1950</v>
      </c>
      <c r="I1955" s="31">
        <f>('Propiedades físicas'!$C$10*'Diseño reactor'!H1955)/1000</f>
        <v>1706.728299119651</v>
      </c>
      <c r="J1955" s="31">
        <f t="shared" si="1233"/>
        <v>0.26717785146892437</v>
      </c>
      <c r="K1955" s="31">
        <f>(I1955*1000)/'Propiedades físicas'!$F$10</f>
        <v>11148.632998485991</v>
      </c>
      <c r="L1955" s="31">
        <f t="shared" si="1234"/>
        <v>1592.6618569265702</v>
      </c>
      <c r="M1955" s="31">
        <f t="shared" si="1235"/>
        <v>9555.9711415594211</v>
      </c>
      <c r="N1955" s="31">
        <f t="shared" si="1236"/>
        <v>0.81674967021875389</v>
      </c>
      <c r="O1955" s="32">
        <f t="shared" si="1237"/>
        <v>4.900498021312524</v>
      </c>
      <c r="P1955" s="33">
        <f t="shared" si="1238"/>
        <v>0.66317450240310449</v>
      </c>
      <c r="Q1955" s="31">
        <f t="shared" si="1239"/>
        <v>4.7126159745605065</v>
      </c>
      <c r="R1955" s="31">
        <f t="shared" si="1240"/>
        <v>0.12469810421880967</v>
      </c>
      <c r="S1955" s="31">
        <f t="shared" si="1241"/>
        <v>0.18788204675201686</v>
      </c>
      <c r="T1955" s="31">
        <f t="shared" si="1242"/>
        <v>2.3447248257312266E-2</v>
      </c>
      <c r="U1955" s="31">
        <f t="shared" si="1243"/>
        <v>5.4298153395275486E-3</v>
      </c>
      <c r="V1955" s="47">
        <f t="shared" si="1257"/>
        <v>6.5673591500113257E-4</v>
      </c>
      <c r="W1955" s="31">
        <f t="shared" si="1244"/>
        <v>0.18803211487617341</v>
      </c>
      <c r="X1955" s="34">
        <f>(S1955*H1955*'Propiedades físicas'!$F$5*60*24*365)/(1000000)</f>
        <v>56704.340914638509</v>
      </c>
      <c r="Y1955" s="34">
        <f>(U1955*H1955*'Propiedades físicas'!$F$7*60*24*365)/(1000000)</f>
        <v>512.49248444694979</v>
      </c>
      <c r="Z1955" s="31">
        <f t="shared" si="1258"/>
        <v>1293.1902796860538</v>
      </c>
      <c r="AA1955" s="31">
        <f t="shared" si="1259"/>
        <v>9189.6011503929876</v>
      </c>
      <c r="AB1955" s="31">
        <f t="shared" si="1260"/>
        <v>243.16130322667885</v>
      </c>
      <c r="AC1955" s="31">
        <f t="shared" si="1261"/>
        <v>366.3699911664329</v>
      </c>
      <c r="AD1955" s="31">
        <f t="shared" si="1245"/>
        <v>45.722134101758918</v>
      </c>
      <c r="AE1955" s="31">
        <f t="shared" si="1262"/>
        <v>10.58813991207872</v>
      </c>
      <c r="AF1955" s="31">
        <f t="shared" si="1263"/>
        <v>11148.632998485993</v>
      </c>
      <c r="AG1955" s="31">
        <f t="shared" si="1264"/>
        <v>0.11599541216054665</v>
      </c>
      <c r="AH1955" s="31">
        <f t="shared" si="1265"/>
        <v>0.82428053301610649</v>
      </c>
      <c r="AI1955" s="31">
        <f t="shared" si="1265"/>
        <v>2.1810862664480988E-2</v>
      </c>
      <c r="AJ1955" s="31">
        <f t="shared" si="1265"/>
        <v>3.286232412675049E-2</v>
      </c>
      <c r="AK1955" s="31">
        <f t="shared" si="1246"/>
        <v>4.1011426340761305E-3</v>
      </c>
      <c r="AL1955" s="31">
        <f t="shared" si="1246"/>
        <v>9.4972539803907892E-4</v>
      </c>
      <c r="AM1955" s="31">
        <f t="shared" si="1266"/>
        <v>0.99999999999999978</v>
      </c>
      <c r="AN1955" s="31">
        <f>(Z1955*'Propiedades físicas'!$F$4)/1000</f>
        <v>1137.205668150322</v>
      </c>
      <c r="AO1955" s="31">
        <f>(AA1955*'Propiedades físicas'!$F$6)/1000</f>
        <v>294.43482085859131</v>
      </c>
      <c r="AP1955" s="31">
        <f>(AB1955*'Propiedades físicas'!$F$9)/1000</f>
        <v>150.01836602569949</v>
      </c>
      <c r="AQ1955" s="31">
        <f>(AC1955*'Propiedades físicas'!$F$5)/1000</f>
        <v>107.8849712987795</v>
      </c>
      <c r="AR1955" s="31">
        <f>(AD1955*'Propiedades físicas'!$F$8)/1000</f>
        <v>16.209410981755564</v>
      </c>
      <c r="AS1955" s="31">
        <f>(AE1955*'Propiedades físicas'!$F$7)/1000</f>
        <v>0.97506180450332935</v>
      </c>
      <c r="AT1955" s="31">
        <f t="shared" si="1267"/>
        <v>1706.7282991196512</v>
      </c>
      <c r="AU1955" s="31">
        <f t="shared" si="1268"/>
        <v>0.66630738397957368</v>
      </c>
      <c r="AV1955" s="31">
        <f t="shared" si="1272"/>
        <v>0.1725141728829738</v>
      </c>
      <c r="AW1955" s="31">
        <f t="shared" si="1272"/>
        <v>8.789821209566899E-2</v>
      </c>
      <c r="AX1955" s="31">
        <f t="shared" si="1272"/>
        <v>6.3211567625865078E-2</v>
      </c>
      <c r="AY1955" s="31">
        <f t="shared" si="1269"/>
        <v>9.4973587712329794E-3</v>
      </c>
      <c r="AZ1955" s="31">
        <f t="shared" si="1269"/>
        <v>5.7130464468555236E-4</v>
      </c>
      <c r="BA1955" s="31">
        <f t="shared" si="1270"/>
        <v>1</v>
      </c>
      <c r="BB1955" s="34">
        <f>AU1955*'Propiedades físicas'!$C$4+'Diseño reactor'!AV1955*'Propiedades físicas'!$C$5+'Diseño reactor'!AW1955*'Propiedades físicas'!$C$8+'Diseño reactor'!AX1955*'Propiedades físicas'!$C$9+'Diseño reactor'!AY1955*'Propiedades físicas'!$C$7+'Diseño reactor'!AZ1955*'Propiedades físicas'!$C$6</f>
        <v>875.41325734656755</v>
      </c>
      <c r="BC1955" s="45">
        <f>AU1955*'Propiedades físicas'!$L$4+'Diseño reactor'!AV1955*'Propiedades físicas'!$L$5+'Diseño reactor'!AW1955*'Propiedades físicas'!$L$8+AX1955*'Propiedades físicas'!$L$9+'Diseño reactor'!AY1955*'Propiedades físicas'!$L$7+'Diseño reactor'!AZ1955*'Propiedades físicas'!$L$6</f>
        <v>2.1019384975327595</v>
      </c>
      <c r="BD1955" s="29">
        <f t="shared" si="1247"/>
        <v>1.6692364918154547</v>
      </c>
      <c r="BE1955" s="58">
        <f t="shared" si="1248"/>
        <v>41.481071333378928</v>
      </c>
      <c r="BF1955" s="30">
        <f>AU1955*'Propiedades físicas'!$I$4+'Diseño reactor'!AV1955*'Propiedades físicas'!$I$5+'Diseño reactor'!AW1955*'Propiedades físicas'!$I$8+'Diseño reactor'!AX1955*'Propiedades físicas'!$I$9+'Diseño reactor'!AY1955*'Propiedades físicas'!$I$7+'Diseño reactor'!AZ1955*'Propiedades físicas'!$I$6</f>
        <v>1.9957131518463747E-2</v>
      </c>
      <c r="BG1955" s="24">
        <f>AU1955*'Propiedades físicas'!$O$4+'Diseño reactor'!AV1955*'Propiedades físicas'!$O$5+'Diseño reactor'!AW1955*'Propiedades físicas'!$O$8+'Diseño reactor'!AX1955*'Propiedades físicas'!$O$9+'Diseño reactor'!AY1955*'Propiedades físicas'!$O$7+'Diseño reactor'!AZ1955*'Propiedades físicas'!$O$6</f>
        <v>0.153697529964197</v>
      </c>
      <c r="BH1955" s="54">
        <f t="shared" si="1249"/>
        <v>41184.063939665364</v>
      </c>
      <c r="BI1955" s="34">
        <f t="shared" si="1271"/>
        <v>272.92997518408453</v>
      </c>
      <c r="BJ1955" s="27">
        <f t="shared" si="1250"/>
        <v>4796.1736754439526</v>
      </c>
      <c r="BK1955" s="34">
        <f t="shared" si="1251"/>
        <v>567.0461901500305</v>
      </c>
      <c r="BL1955" s="27">
        <f t="shared" si="1252"/>
        <v>105.61735299141493</v>
      </c>
      <c r="BM1955" s="34">
        <f t="shared" si="1253"/>
        <v>1.1054421768707483</v>
      </c>
      <c r="BN1955" s="45">
        <f t="shared" si="1254"/>
        <v>2089.9817873392471</v>
      </c>
      <c r="BO1955" s="45">
        <f t="shared" si="1255"/>
        <v>106.51181822749682</v>
      </c>
      <c r="BP1955" s="66">
        <f t="shared" si="1256"/>
        <v>6.6879591473246736</v>
      </c>
    </row>
    <row r="1956" spans="8:68">
      <c r="H1956" s="68">
        <v>1951</v>
      </c>
      <c r="I1956" s="31">
        <f>('Propiedades físicas'!$C$10*'Diseño reactor'!H1956)/1000</f>
        <v>1707.6035444012505</v>
      </c>
      <c r="J1956" s="31">
        <f t="shared" si="1233"/>
        <v>0.2670409074138404</v>
      </c>
      <c r="K1956" s="31">
        <f>(I1956*1000)/'Propiedades físicas'!$F$10</f>
        <v>11154.350246177521</v>
      </c>
      <c r="L1956" s="31">
        <f t="shared" si="1234"/>
        <v>1593.4786065967885</v>
      </c>
      <c r="M1956" s="31">
        <f t="shared" si="1235"/>
        <v>9560.8716395807314</v>
      </c>
      <c r="N1956" s="31">
        <f t="shared" si="1236"/>
        <v>0.81674967021875367</v>
      </c>
      <c r="O1956" s="32">
        <f t="shared" si="1237"/>
        <v>4.9004980213125222</v>
      </c>
      <c r="P1956" s="33">
        <f t="shared" si="1238"/>
        <v>0.66323842353249629</v>
      </c>
      <c r="Q1956" s="31">
        <f t="shared" si="1239"/>
        <v>4.7127107063169245</v>
      </c>
      <c r="R1956" s="31">
        <f t="shared" si="1240"/>
        <v>0.12465821653705966</v>
      </c>
      <c r="S1956" s="31">
        <f t="shared" si="1241"/>
        <v>0.18778731499559678</v>
      </c>
      <c r="T1956" s="31">
        <f t="shared" si="1242"/>
        <v>2.3429991989055907E-2</v>
      </c>
      <c r="U1956" s="31">
        <f t="shared" si="1243"/>
        <v>5.423038160141766E-3</v>
      </c>
      <c r="V1956" s="47">
        <f t="shared" si="1257"/>
        <v>6.5679921553703528E-4</v>
      </c>
      <c r="W1956" s="31">
        <f t="shared" si="1244"/>
        <v>0.18795385205988727</v>
      </c>
      <c r="X1956" s="34">
        <f>(S1956*H1956*'Propiedades físicas'!$F$5*60*24*365)/(1000000)</f>
        <v>56704.814581698425</v>
      </c>
      <c r="Y1956" s="34">
        <f>(U1956*H1956*'Propiedades físicas'!$F$7*60*24*365)/(1000000)</f>
        <v>512.11530979114661</v>
      </c>
      <c r="Z1956" s="31">
        <f t="shared" si="1258"/>
        <v>1293.9781643119002</v>
      </c>
      <c r="AA1956" s="31">
        <f t="shared" si="1259"/>
        <v>9194.4985880243203</v>
      </c>
      <c r="AB1956" s="31">
        <f t="shared" si="1260"/>
        <v>243.20818046380342</v>
      </c>
      <c r="AC1956" s="31">
        <f t="shared" si="1261"/>
        <v>366.37305155640934</v>
      </c>
      <c r="AD1956" s="31">
        <f t="shared" si="1245"/>
        <v>45.711914370648074</v>
      </c>
      <c r="AE1956" s="31">
        <f t="shared" si="1262"/>
        <v>10.580347450436586</v>
      </c>
      <c r="AF1956" s="31">
        <f t="shared" si="1263"/>
        <v>11154.350246177519</v>
      </c>
      <c r="AG1956" s="31">
        <f t="shared" si="1264"/>
        <v>0.11600659256287324</v>
      </c>
      <c r="AH1956" s="31">
        <f t="shared" si="1265"/>
        <v>0.82429710248476196</v>
      </c>
      <c r="AI1956" s="31">
        <f t="shared" si="1265"/>
        <v>2.1803885936533898E-2</v>
      </c>
      <c r="AJ1956" s="31">
        <f t="shared" si="1265"/>
        <v>3.284575465809509E-2</v>
      </c>
      <c r="AK1956" s="31">
        <f t="shared" si="1246"/>
        <v>4.0981243516459492E-3</v>
      </c>
      <c r="AL1956" s="31">
        <f t="shared" si="1246"/>
        <v>9.485400060897641E-4</v>
      </c>
      <c r="AM1956" s="31">
        <f t="shared" si="1266"/>
        <v>1</v>
      </c>
      <c r="AN1956" s="31">
        <f>(Z1956*'Propiedades físicas'!$F$4)/1000</f>
        <v>1137.8985181325988</v>
      </c>
      <c r="AO1956" s="31">
        <f>(AA1956*'Propiedades físicas'!$F$6)/1000</f>
        <v>294.59173476029923</v>
      </c>
      <c r="AP1956" s="31">
        <f>(AB1956*'Propiedades físicas'!$F$9)/1000</f>
        <v>150.0472869371435</v>
      </c>
      <c r="AQ1956" s="31">
        <f>(AC1956*'Propiedades físicas'!$F$5)/1000</f>
        <v>107.88587249181587</v>
      </c>
      <c r="AR1956" s="31">
        <f>(AD1956*'Propiedades físicas'!$F$8)/1000</f>
        <v>16.205787882682149</v>
      </c>
      <c r="AS1956" s="31">
        <f>(AE1956*'Propiedades físicas'!$F$7)/1000</f>
        <v>0.97434419671070516</v>
      </c>
      <c r="AT1956" s="31">
        <f t="shared" si="1267"/>
        <v>1707.6035444012505</v>
      </c>
      <c r="AU1956" s="31">
        <f t="shared" si="1268"/>
        <v>0.66637160707674015</v>
      </c>
      <c r="AV1956" s="31">
        <f t="shared" si="1272"/>
        <v>0.17251764071712214</v>
      </c>
      <c r="AW1956" s="31">
        <f t="shared" si="1272"/>
        <v>8.787009574271859E-2</v>
      </c>
      <c r="AX1956" s="31">
        <f t="shared" si="1272"/>
        <v>6.3179695805588576E-2</v>
      </c>
      <c r="AY1956" s="31">
        <f t="shared" si="1269"/>
        <v>9.4903690823413597E-3</v>
      </c>
      <c r="AZ1956" s="31">
        <f t="shared" si="1269"/>
        <v>5.7059157548911422E-4</v>
      </c>
      <c r="BA1956" s="31">
        <f t="shared" si="1270"/>
        <v>0.99999999999999989</v>
      </c>
      <c r="BB1956" s="34">
        <f>AU1956*'Propiedades físicas'!$C$4+'Diseño reactor'!AV1956*'Propiedades físicas'!$C$5+'Diseño reactor'!AW1956*'Propiedades físicas'!$C$8+'Diseño reactor'!AX1956*'Propiedades físicas'!$C$9+'Diseño reactor'!AY1956*'Propiedades físicas'!$C$7+'Diseño reactor'!AZ1956*'Propiedades físicas'!$C$6</f>
        <v>875.41302629511972</v>
      </c>
      <c r="BC1956" s="45">
        <f>AU1956*'Propiedades físicas'!$L$4+'Diseño reactor'!AV1956*'Propiedades físicas'!$L$5+'Diseño reactor'!AW1956*'Propiedades físicas'!$L$8+AX1956*'Propiedades físicas'!$L$9+'Diseño reactor'!AY1956*'Propiedades físicas'!$L$7+'Diseño reactor'!AZ1956*'Propiedades físicas'!$L$6</f>
        <v>2.1019848302503226</v>
      </c>
      <c r="BD1956" s="29">
        <f t="shared" si="1247"/>
        <v>1.6685053831782375</v>
      </c>
      <c r="BE1956" s="58">
        <f t="shared" si="1248"/>
        <v>41.480280439095779</v>
      </c>
      <c r="BF1956" s="30">
        <f>AU1956*'Propiedades físicas'!$I$4+'Diseño reactor'!AV1956*'Propiedades físicas'!$I$5+'Diseño reactor'!AW1956*'Propiedades físicas'!$I$8+'Diseño reactor'!AX1956*'Propiedades físicas'!$I$9+'Diseño reactor'!AY1956*'Propiedades físicas'!$I$7+'Diseño reactor'!AZ1956*'Propiedades físicas'!$I$6</f>
        <v>1.9957234717591747E-2</v>
      </c>
      <c r="BG1956" s="24">
        <f>AU1956*'Propiedades físicas'!$O$4+'Diseño reactor'!AV1956*'Propiedades físicas'!$O$5+'Diseño reactor'!AW1956*'Propiedades físicas'!$O$8+'Diseño reactor'!AX1956*'Propiedades físicas'!$O$9+'Diseño reactor'!AY1956*'Propiedades físicas'!$O$7+'Diseño reactor'!AZ1956*'Propiedades físicas'!$O$6</f>
        <v>0.15369975265585831</v>
      </c>
      <c r="BH1956" s="54">
        <f t="shared" si="1249"/>
        <v>41183.840106494761</v>
      </c>
      <c r="BI1956" s="34">
        <f t="shared" si="1271"/>
        <v>272.93345568389248</v>
      </c>
      <c r="BJ1956" s="27">
        <f t="shared" si="1250"/>
        <v>4796.1766848062261</v>
      </c>
      <c r="BK1956" s="34">
        <f t="shared" si="1251"/>
        <v>567.05474626808575</v>
      </c>
      <c r="BL1956" s="27">
        <f t="shared" si="1252"/>
        <v>105.61764981958852</v>
      </c>
      <c r="BM1956" s="34">
        <f t="shared" si="1253"/>
        <v>1.1054421768707483</v>
      </c>
      <c r="BN1956" s="45">
        <f t="shared" si="1254"/>
        <v>2091.173195655384</v>
      </c>
      <c r="BO1956" s="45">
        <f t="shared" si="1255"/>
        <v>106.52143814377327</v>
      </c>
      <c r="BP1956" s="66">
        <f t="shared" si="1256"/>
        <v>6.6879573821439084</v>
      </c>
    </row>
    <row r="1957" spans="8:68">
      <c r="H1957" s="68">
        <v>1952</v>
      </c>
      <c r="I1957" s="31">
        <f>('Propiedades físicas'!$C$10*'Diseño reactor'!H1957)/1000</f>
        <v>1708.4787896828504</v>
      </c>
      <c r="J1957" s="31">
        <f t="shared" si="1233"/>
        <v>0.26690410367028816</v>
      </c>
      <c r="K1957" s="31">
        <f>(I1957*1000)/'Propiedades físicas'!$F$10</f>
        <v>11160.067493869054</v>
      </c>
      <c r="L1957" s="31">
        <f t="shared" si="1234"/>
        <v>1594.2953562670075</v>
      </c>
      <c r="M1957" s="31">
        <f t="shared" si="1235"/>
        <v>9565.7721376020454</v>
      </c>
      <c r="N1957" s="31">
        <f t="shared" si="1236"/>
        <v>0.81674967021875389</v>
      </c>
      <c r="O1957" s="32">
        <f t="shared" si="1237"/>
        <v>4.9004980213125231</v>
      </c>
      <c r="P1957" s="33">
        <f t="shared" si="1238"/>
        <v>0.66330229147346098</v>
      </c>
      <c r="Q1957" s="31">
        <f t="shared" si="1239"/>
        <v>4.7128053436201878</v>
      </c>
      <c r="R1957" s="31">
        <f t="shared" si="1240"/>
        <v>0.12461835205282434</v>
      </c>
      <c r="S1957" s="31">
        <f t="shared" si="1241"/>
        <v>0.18769267769233441</v>
      </c>
      <c r="T1957" s="31">
        <f t="shared" si="1242"/>
        <v>2.3412754437895717E-2</v>
      </c>
      <c r="U1957" s="31">
        <f t="shared" si="1243"/>
        <v>5.4162722545728834E-3</v>
      </c>
      <c r="V1957" s="47">
        <f t="shared" si="1257"/>
        <v>6.5686246340090318E-4</v>
      </c>
      <c r="W1957" s="31">
        <f t="shared" si="1244"/>
        <v>0.18787565436566928</v>
      </c>
      <c r="X1957" s="34">
        <f>(S1957*H1957*'Propiedades físicas'!$F$5*60*24*365)/(1000000)</f>
        <v>56705.287460814674</v>
      </c>
      <c r="Y1957" s="34">
        <f>(U1957*H1957*'Propiedades físicas'!$F$7*60*24*365)/(1000000)</f>
        <v>511.73854423968743</v>
      </c>
      <c r="Z1957" s="31">
        <f t="shared" si="1258"/>
        <v>1294.7660729561958</v>
      </c>
      <c r="AA1957" s="31">
        <f t="shared" si="1259"/>
        <v>9199.3960307466059</v>
      </c>
      <c r="AB1957" s="31">
        <f t="shared" si="1260"/>
        <v>243.25502320711311</v>
      </c>
      <c r="AC1957" s="31">
        <f t="shared" si="1261"/>
        <v>366.37610685543677</v>
      </c>
      <c r="AD1957" s="31">
        <f t="shared" si="1245"/>
        <v>45.701696662772441</v>
      </c>
      <c r="AE1957" s="31">
        <f t="shared" si="1262"/>
        <v>10.572563440926269</v>
      </c>
      <c r="AF1957" s="31">
        <f t="shared" si="1263"/>
        <v>11160.06749386905</v>
      </c>
      <c r="AG1957" s="31">
        <f t="shared" si="1264"/>
        <v>0.11601776366204729</v>
      </c>
      <c r="AH1957" s="31">
        <f t="shared" si="1265"/>
        <v>0.82431365543267832</v>
      </c>
      <c r="AI1957" s="31">
        <f t="shared" si="1265"/>
        <v>2.1796913266048695E-2</v>
      </c>
      <c r="AJ1957" s="31">
        <f t="shared" si="1265"/>
        <v>3.2829201710178814E-2</v>
      </c>
      <c r="AK1957" s="31">
        <f t="shared" si="1246"/>
        <v>4.0951093430106359E-3</v>
      </c>
      <c r="AL1957" s="31">
        <f t="shared" si="1246"/>
        <v>9.47356586036282E-4</v>
      </c>
      <c r="AM1957" s="31">
        <f t="shared" si="1266"/>
        <v>1</v>
      </c>
      <c r="AN1957" s="31">
        <f>(Z1957*'Propiedades físicas'!$F$4)/1000</f>
        <v>1138.5913892362194</v>
      </c>
      <c r="AO1957" s="31">
        <f>(AA1957*'Propiedades físicas'!$F$6)/1000</f>
        <v>294.74864882512122</v>
      </c>
      <c r="AP1957" s="31">
        <f>(AB1957*'Propiedades físicas'!$F$9)/1000</f>
        <v>150.07618656762841</v>
      </c>
      <c r="AQ1957" s="31">
        <f>(AC1957*'Propiedades físicas'!$F$5)/1000</f>
        <v>107.88677218572047</v>
      </c>
      <c r="AR1957" s="31">
        <f>(AD1957*'Propiedades físicas'!$F$8)/1000</f>
        <v>16.202165500886078</v>
      </c>
      <c r="AS1957" s="31">
        <f>(AE1957*'Propiedades físicas'!$F$7)/1000</f>
        <v>0.97362736727490007</v>
      </c>
      <c r="AT1957" s="31">
        <f t="shared" si="1267"/>
        <v>1708.4787896828507</v>
      </c>
      <c r="AU1957" s="31">
        <f t="shared" si="1268"/>
        <v>0.66643577673421339</v>
      </c>
      <c r="AV1957" s="31">
        <f t="shared" si="1272"/>
        <v>0.17252110509363489</v>
      </c>
      <c r="AW1957" s="31">
        <f t="shared" si="1272"/>
        <v>8.7841995741420612E-2</v>
      </c>
      <c r="AX1957" s="31">
        <f t="shared" si="1272"/>
        <v>6.3147855763399777E-2</v>
      </c>
      <c r="AY1957" s="31">
        <f t="shared" si="1269"/>
        <v>9.4833869748501397E-3</v>
      </c>
      <c r="AZ1957" s="31">
        <f t="shared" si="1269"/>
        <v>5.6987969248107381E-4</v>
      </c>
      <c r="BA1957" s="31">
        <f t="shared" si="1270"/>
        <v>1</v>
      </c>
      <c r="BB1957" s="34">
        <f>AU1957*'Propiedades físicas'!$C$4+'Diseño reactor'!AV1957*'Propiedades físicas'!$C$5+'Diseño reactor'!AW1957*'Propiedades físicas'!$C$8+'Diseño reactor'!AX1957*'Propiedades físicas'!$C$9+'Diseño reactor'!AY1957*'Propiedades físicas'!$C$7+'Diseño reactor'!AZ1957*'Propiedades físicas'!$C$6</f>
        <v>875.41279560780072</v>
      </c>
      <c r="BC1957" s="45">
        <f>AU1957*'Propiedades físicas'!$L$4+'Diseño reactor'!AV1957*'Propiedades físicas'!$L$5+'Diseño reactor'!AW1957*'Propiedades físicas'!$L$8+AX1957*'Propiedades físicas'!$L$9+'Diseño reactor'!AY1957*'Propiedades físicas'!$L$7+'Diseño reactor'!AZ1957*'Propiedades físicas'!$L$6</f>
        <v>2.1020311227269683</v>
      </c>
      <c r="BD1957" s="29">
        <f t="shared" si="1247"/>
        <v>1.6677749157279531</v>
      </c>
      <c r="BE1957" s="58">
        <f t="shared" si="1248"/>
        <v>41.479490249502568</v>
      </c>
      <c r="BF1957" s="30">
        <f>AU1957*'Propiedades físicas'!$I$4+'Diseño reactor'!AV1957*'Propiedades físicas'!$I$5+'Diseño reactor'!AW1957*'Propiedades físicas'!$I$8+'Diseño reactor'!AX1957*'Propiedades físicas'!$I$9+'Diseño reactor'!AY1957*'Propiedades físicas'!$I$7+'Diseño reactor'!AZ1957*'Propiedades físicas'!$I$6</f>
        <v>1.9957337744790776E-2</v>
      </c>
      <c r="BG1957" s="24">
        <f>AU1957*'Propiedades físicas'!$O$4+'Diseño reactor'!AV1957*'Propiedades físicas'!$O$5+'Diseño reactor'!AW1957*'Propiedades físicas'!$O$8+'Diseño reactor'!AX1957*'Propiedades físicas'!$O$9+'Diseño reactor'!AY1957*'Propiedades físicas'!$O$7+'Diseño reactor'!AZ1957*'Propiedades físicas'!$O$6</f>
        <v>0.15370197351774195</v>
      </c>
      <c r="BH1957" s="54">
        <f t="shared" si="1249"/>
        <v>41183.616647559058</v>
      </c>
      <c r="BI1957" s="34">
        <f t="shared" si="1271"/>
        <v>272.93693181812932</v>
      </c>
      <c r="BJ1957" s="27">
        <f t="shared" si="1250"/>
        <v>4796.1796972998545</v>
      </c>
      <c r="BK1957" s="34">
        <f t="shared" si="1251"/>
        <v>567.0632960159337</v>
      </c>
      <c r="BL1957" s="27">
        <f t="shared" si="1252"/>
        <v>105.6179464194865</v>
      </c>
      <c r="BM1957" s="34">
        <f t="shared" si="1253"/>
        <v>1.1054421768707483</v>
      </c>
      <c r="BN1957" s="45">
        <f t="shared" si="1254"/>
        <v>2092.3646298374902</v>
      </c>
      <c r="BO1957" s="45">
        <f t="shared" si="1255"/>
        <v>106.53105005668228</v>
      </c>
      <c r="BP1957" s="66">
        <f t="shared" si="1256"/>
        <v>6.6879556197450034</v>
      </c>
    </row>
    <row r="1958" spans="8:68">
      <c r="H1958" s="68">
        <v>1953</v>
      </c>
      <c r="I1958" s="31">
        <f>('Propiedades físicas'!$C$10*'Diseño reactor'!H1958)/1000</f>
        <v>1709.3540349644504</v>
      </c>
      <c r="J1958" s="31">
        <f t="shared" si="1233"/>
        <v>0.26676744002273556</v>
      </c>
      <c r="K1958" s="31">
        <f>(I1958*1000)/'Propiedades físicas'!$F$10</f>
        <v>11165.784741560585</v>
      </c>
      <c r="L1958" s="31">
        <f t="shared" si="1234"/>
        <v>1595.1121059372263</v>
      </c>
      <c r="M1958" s="31">
        <f t="shared" si="1235"/>
        <v>9570.6726356233576</v>
      </c>
      <c r="N1958" s="31">
        <f t="shared" si="1236"/>
        <v>0.81674967021875389</v>
      </c>
      <c r="O1958" s="32">
        <f t="shared" si="1237"/>
        <v>4.9004980213125231</v>
      </c>
      <c r="P1958" s="33">
        <f t="shared" si="1238"/>
        <v>0.66336610629235693</v>
      </c>
      <c r="Q1958" s="31">
        <f t="shared" si="1239"/>
        <v>4.7128998866099652</v>
      </c>
      <c r="R1958" s="31">
        <f t="shared" si="1240"/>
        <v>0.12457851074962392</v>
      </c>
      <c r="S1958" s="31">
        <f t="shared" si="1241"/>
        <v>0.1875981347025584</v>
      </c>
      <c r="T1958" s="31">
        <f t="shared" si="1242"/>
        <v>2.3395535577384951E-2</v>
      </c>
      <c r="U1958" s="31">
        <f t="shared" si="1243"/>
        <v>5.4095175993881901E-3</v>
      </c>
      <c r="V1958" s="47">
        <f t="shared" si="1257"/>
        <v>6.5692565865845052E-4</v>
      </c>
      <c r="W1958" s="31">
        <f t="shared" si="1244"/>
        <v>0.18779752171227154</v>
      </c>
      <c r="X1958" s="34">
        <f>(S1958*H1958*'Propiedades físicas'!$F$5*60*24*365)/(1000000)</f>
        <v>56705.759553625016</v>
      </c>
      <c r="Y1958" s="34">
        <f>(U1958*H1958*'Propiedades físicas'!$F$7*60*24*365)/(1000000)</f>
        <v>511.36218721451911</v>
      </c>
      <c r="Z1958" s="31">
        <f t="shared" si="1258"/>
        <v>1295.554005588973</v>
      </c>
      <c r="AA1958" s="31">
        <f t="shared" si="1259"/>
        <v>9204.2934785492616</v>
      </c>
      <c r="AB1958" s="31">
        <f t="shared" si="1260"/>
        <v>243.30183149401552</v>
      </c>
      <c r="AC1958" s="31">
        <f t="shared" si="1261"/>
        <v>366.37915707409655</v>
      </c>
      <c r="AD1958" s="31">
        <f t="shared" si="1245"/>
        <v>45.691480982632811</v>
      </c>
      <c r="AE1958" s="31">
        <f t="shared" si="1262"/>
        <v>10.564787871605136</v>
      </c>
      <c r="AF1958" s="31">
        <f t="shared" si="1263"/>
        <v>11165.784741560583</v>
      </c>
      <c r="AG1958" s="31">
        <f t="shared" si="1264"/>
        <v>0.11602892546967553</v>
      </c>
      <c r="AH1958" s="31">
        <f t="shared" si="1265"/>
        <v>0.82433019188428547</v>
      </c>
      <c r="AI1958" s="31">
        <f t="shared" si="1265"/>
        <v>2.1789944650142924E-2</v>
      </c>
      <c r="AJ1958" s="31">
        <f t="shared" si="1265"/>
        <v>3.2812665258571842E-2</v>
      </c>
      <c r="AK1958" s="31">
        <f t="shared" si="1246"/>
        <v>4.0920976035444109E-3</v>
      </c>
      <c r="AL1958" s="31">
        <f t="shared" si="1246"/>
        <v>9.46175133780033E-4</v>
      </c>
      <c r="AM1958" s="31">
        <f t="shared" si="1266"/>
        <v>1.0000000000000002</v>
      </c>
      <c r="AN1958" s="31">
        <f>(Z1958*'Propiedades físicas'!$F$4)/1000</f>
        <v>1139.2842814348312</v>
      </c>
      <c r="AO1958" s="31">
        <f>(AA1958*'Propiedades físicas'!$F$6)/1000</f>
        <v>294.90556305271838</v>
      </c>
      <c r="AP1958" s="31">
        <f>(AB1958*'Propiedades físicas'!$F$9)/1000</f>
        <v>150.10506494023284</v>
      </c>
      <c r="AQ1958" s="31">
        <f>(AC1958*'Propiedades físicas'!$F$5)/1000</f>
        <v>107.88767038360922</v>
      </c>
      <c r="AR1958" s="31">
        <f>(AD1958*'Propiedades físicas'!$F$8)/1000</f>
        <v>16.198543837962976</v>
      </c>
      <c r="AS1958" s="31">
        <f>(AE1958*'Propiedades físicas'!$F$7)/1000</f>
        <v>0.97291131509611695</v>
      </c>
      <c r="AT1958" s="31">
        <f t="shared" si="1267"/>
        <v>1709.3540349644506</v>
      </c>
      <c r="AU1958" s="31">
        <f t="shared" si="1268"/>
        <v>0.66649989301866586</v>
      </c>
      <c r="AV1958" s="31">
        <f t="shared" si="1272"/>
        <v>0.1725245660176252</v>
      </c>
      <c r="AW1958" s="31">
        <f t="shared" si="1272"/>
        <v>8.7813912080158721E-2</v>
      </c>
      <c r="AX1958" s="31">
        <f t="shared" si="1272"/>
        <v>6.3116047452307297E-2</v>
      </c>
      <c r="AY1958" s="31">
        <f t="shared" si="1269"/>
        <v>9.4764124380470171E-3</v>
      </c>
      <c r="AZ1958" s="31">
        <f t="shared" si="1269"/>
        <v>5.6916899319593001E-4</v>
      </c>
      <c r="BA1958" s="31">
        <f t="shared" si="1270"/>
        <v>1</v>
      </c>
      <c r="BB1958" s="34">
        <f>AU1958*'Propiedades físicas'!$C$4+'Diseño reactor'!AV1958*'Propiedades físicas'!$C$5+'Diseño reactor'!AW1958*'Propiedades físicas'!$C$8+'Diseño reactor'!AX1958*'Propiedades físicas'!$C$9+'Diseño reactor'!AY1958*'Propiedades físicas'!$C$7+'Diseño reactor'!AZ1958*'Propiedades físicas'!$C$6</f>
        <v>875.41256528389454</v>
      </c>
      <c r="BC1958" s="45">
        <f>AU1958*'Propiedades físicas'!$L$4+'Diseño reactor'!AV1958*'Propiedades físicas'!$L$5+'Diseño reactor'!AW1958*'Propiedades físicas'!$L$8+AX1958*'Propiedades físicas'!$L$9+'Diseño reactor'!AY1958*'Propiedades físicas'!$L$7+'Diseño reactor'!AZ1958*'Propiedades físicas'!$L$6</f>
        <v>2.1020773750146868</v>
      </c>
      <c r="BD1958" s="29">
        <f t="shared" si="1247"/>
        <v>1.6670450886205199</v>
      </c>
      <c r="BE1958" s="58">
        <f t="shared" si="1248"/>
        <v>41.478700763654608</v>
      </c>
      <c r="BF1958" s="30">
        <f>AU1958*'Propiedades físicas'!$I$4+'Diseño reactor'!AV1958*'Propiedades físicas'!$I$5+'Diseño reactor'!AW1958*'Propiedades físicas'!$I$8+'Diseño reactor'!AX1958*'Propiedades físicas'!$I$9+'Diseño reactor'!AY1958*'Propiedades físicas'!$I$7+'Diseño reactor'!AZ1958*'Propiedades físicas'!$I$6</f>
        <v>1.9957440600396805E-2</v>
      </c>
      <c r="BG1958" s="24">
        <f>AU1958*'Propiedades físicas'!$O$4+'Diseño reactor'!AV1958*'Propiedades físicas'!$O$5+'Diseño reactor'!AW1958*'Propiedades físicas'!$O$8+'Diseño reactor'!AX1958*'Propiedades físicas'!$O$9+'Diseño reactor'!AY1958*'Propiedades físicas'!$O$7+'Diseño reactor'!AZ1958*'Propiedades físicas'!$O$6</f>
        <v>0.15370419255205234</v>
      </c>
      <c r="BH1958" s="54">
        <f t="shared" si="1249"/>
        <v>41183.39356211968</v>
      </c>
      <c r="BI1958" s="34">
        <f t="shared" si="1271"/>
        <v>272.94040359430312</v>
      </c>
      <c r="BJ1958" s="27">
        <f t="shared" si="1250"/>
        <v>4796.1827129129351</v>
      </c>
      <c r="BK1958" s="34">
        <f t="shared" si="1251"/>
        <v>567.07183940030347</v>
      </c>
      <c r="BL1958" s="27">
        <f t="shared" si="1252"/>
        <v>105.61824279135884</v>
      </c>
      <c r="BM1958" s="34">
        <f t="shared" si="1253"/>
        <v>1.1054421768707483</v>
      </c>
      <c r="BN1958" s="45">
        <f t="shared" si="1254"/>
        <v>2093.5560898522654</v>
      </c>
      <c r="BO1958" s="45">
        <f t="shared" si="1255"/>
        <v>106.54065397620697</v>
      </c>
      <c r="BP1958" s="66">
        <f t="shared" si="1256"/>
        <v>6.6879538601224917</v>
      </c>
    </row>
    <row r="1959" spans="8:68">
      <c r="H1959" s="68">
        <v>1954</v>
      </c>
      <c r="I1959" s="31">
        <f>('Propiedades físicas'!$C$10*'Diseño reactor'!H1959)/1000</f>
        <v>1710.2292802460502</v>
      </c>
      <c r="J1959" s="31">
        <f t="shared" si="1233"/>
        <v>0.26663091625609137</v>
      </c>
      <c r="K1959" s="31">
        <f>(I1959*1000)/'Propiedades físicas'!$F$10</f>
        <v>11171.501989252116</v>
      </c>
      <c r="L1959" s="31">
        <f t="shared" si="1234"/>
        <v>1595.928855607445</v>
      </c>
      <c r="M1959" s="31">
        <f t="shared" si="1235"/>
        <v>9575.5731336446697</v>
      </c>
      <c r="N1959" s="31">
        <f t="shared" si="1236"/>
        <v>0.81674967021875389</v>
      </c>
      <c r="O1959" s="32">
        <f t="shared" si="1237"/>
        <v>4.9004980213125231</v>
      </c>
      <c r="P1959" s="33">
        <f t="shared" si="1238"/>
        <v>0.66342986805543291</v>
      </c>
      <c r="Q1959" s="31">
        <f t="shared" si="1239"/>
        <v>4.7129943354256536</v>
      </c>
      <c r="R1959" s="31">
        <f t="shared" si="1240"/>
        <v>0.12453869261098542</v>
      </c>
      <c r="S1959" s="31">
        <f t="shared" si="1241"/>
        <v>0.18750368588686991</v>
      </c>
      <c r="T1959" s="31">
        <f t="shared" si="1242"/>
        <v>2.337833538112213E-2</v>
      </c>
      <c r="U1959" s="31">
        <f t="shared" si="1243"/>
        <v>5.4027741712134062E-3</v>
      </c>
      <c r="V1959" s="47">
        <f t="shared" si="1257"/>
        <v>6.5698880137528314E-4</v>
      </c>
      <c r="W1959" s="31">
        <f t="shared" si="1244"/>
        <v>0.18771945401858145</v>
      </c>
      <c r="X1959" s="34">
        <f>(S1959*H1959*'Propiedades físicas'!$F$5*60*24*365)/(1000000)</f>
        <v>56706.230861763048</v>
      </c>
      <c r="Y1959" s="34">
        <f>(U1959*H1959*'Propiedades físicas'!$F$7*60*24*365)/(1000000)</f>
        <v>510.98623813857745</v>
      </c>
      <c r="Z1959" s="31">
        <f t="shared" si="1258"/>
        <v>1296.3419621803159</v>
      </c>
      <c r="AA1959" s="31">
        <f t="shared" si="1259"/>
        <v>9209.1909314217264</v>
      </c>
      <c r="AB1959" s="31">
        <f t="shared" si="1260"/>
        <v>243.34860536186551</v>
      </c>
      <c r="AC1959" s="31">
        <f t="shared" si="1261"/>
        <v>366.38220222294382</v>
      </c>
      <c r="AD1959" s="31">
        <f t="shared" si="1245"/>
        <v>45.681267334712643</v>
      </c>
      <c r="AE1959" s="31">
        <f t="shared" si="1262"/>
        <v>10.557020730550995</v>
      </c>
      <c r="AF1959" s="31">
        <f t="shared" si="1263"/>
        <v>11171.501989252114</v>
      </c>
      <c r="AG1959" s="31">
        <f t="shared" si="1264"/>
        <v>0.11604007799734552</v>
      </c>
      <c r="AH1959" s="31">
        <f t="shared" si="1265"/>
        <v>0.82434671186396524</v>
      </c>
      <c r="AI1959" s="31">
        <f t="shared" si="1265"/>
        <v>2.1782980085935311E-2</v>
      </c>
      <c r="AJ1959" s="31">
        <f t="shared" si="1265"/>
        <v>3.2796145278892047E-2</v>
      </c>
      <c r="AK1959" s="31">
        <f t="shared" si="1246"/>
        <v>4.0890891286294098E-3</v>
      </c>
      <c r="AL1959" s="31">
        <f t="shared" si="1246"/>
        <v>9.4499564523263752E-4</v>
      </c>
      <c r="AM1959" s="31">
        <f t="shared" si="1266"/>
        <v>1</v>
      </c>
      <c r="AN1959" s="31">
        <f>(Z1959*'Propiedades físicas'!$F$4)/1000</f>
        <v>1139.9771947021263</v>
      </c>
      <c r="AO1959" s="31">
        <f>(AA1959*'Propiedades físicas'!$F$6)/1000</f>
        <v>295.06247744275208</v>
      </c>
      <c r="AP1959" s="31">
        <f>(AB1959*'Propiedades físicas'!$F$9)/1000</f>
        <v>150.13392207800291</v>
      </c>
      <c r="AQ1959" s="31">
        <f>(AC1959*'Propiedades físicas'!$F$5)/1000</f>
        <v>107.88856708859028</v>
      </c>
      <c r="AR1959" s="31">
        <f>(AD1959*'Propiedades físicas'!$F$8)/1000</f>
        <v>16.194922895502319</v>
      </c>
      <c r="AS1959" s="31">
        <f>(AE1959*'Propiedades físicas'!$F$7)/1000</f>
        <v>0.97219603907644114</v>
      </c>
      <c r="AT1959" s="31">
        <f t="shared" si="1267"/>
        <v>1710.2292802460499</v>
      </c>
      <c r="AU1959" s="31">
        <f t="shared" si="1268"/>
        <v>0.6665639559966593</v>
      </c>
      <c r="AV1959" s="31">
        <f t="shared" si="1272"/>
        <v>0.1725280234941958</v>
      </c>
      <c r="AW1959" s="31">
        <f t="shared" si="1272"/>
        <v>8.7785844747321373E-2</v>
      </c>
      <c r="AX1959" s="31">
        <f t="shared" si="1272"/>
        <v>6.3084270825411431E-2</v>
      </c>
      <c r="AY1959" s="31">
        <f t="shared" si="1269"/>
        <v>9.4694454612380182E-3</v>
      </c>
      <c r="AZ1959" s="31">
        <f t="shared" si="1269"/>
        <v>5.6845947517432968E-4</v>
      </c>
      <c r="BA1959" s="31">
        <f t="shared" si="1270"/>
        <v>1.0000000000000004</v>
      </c>
      <c r="BB1959" s="34">
        <f>AU1959*'Propiedades físicas'!$C$4+'Diseño reactor'!AV1959*'Propiedades físicas'!$C$5+'Diseño reactor'!AW1959*'Propiedades físicas'!$C$8+'Diseño reactor'!AX1959*'Propiedades físicas'!$C$9+'Diseño reactor'!AY1959*'Propiedades físicas'!$C$7+'Diseño reactor'!AZ1959*'Propiedades físicas'!$C$6</f>
        <v>875.41233532268689</v>
      </c>
      <c r="BC1959" s="45">
        <f>AU1959*'Propiedades físicas'!$L$4+'Diseño reactor'!AV1959*'Propiedades físicas'!$L$5+'Diseño reactor'!AW1959*'Propiedades físicas'!$L$8+AX1959*'Propiedades físicas'!$L$9+'Diseño reactor'!AY1959*'Propiedades físicas'!$L$7+'Diseño reactor'!AZ1959*'Propiedades físicas'!$L$6</f>
        <v>2.102123587165377</v>
      </c>
      <c r="BD1959" s="29">
        <f t="shared" si="1247"/>
        <v>1.6663159010133441</v>
      </c>
      <c r="BE1959" s="58">
        <f t="shared" si="1248"/>
        <v>41.47791198060893</v>
      </c>
      <c r="BF1959" s="30">
        <f>AU1959*'Propiedades físicas'!$I$4+'Diseño reactor'!AV1959*'Propiedades físicas'!$I$5+'Diseño reactor'!AW1959*'Propiedades físicas'!$I$8+'Diseño reactor'!AX1959*'Propiedades físicas'!$I$9+'Diseño reactor'!AY1959*'Propiedades físicas'!$I$7+'Diseño reactor'!AZ1959*'Propiedades físicas'!$I$6</f>
        <v>1.9957543284745003E-2</v>
      </c>
      <c r="BG1959" s="24">
        <f>AU1959*'Propiedades físicas'!$O$4+'Diseño reactor'!AV1959*'Propiedades físicas'!$O$5+'Diseño reactor'!AW1959*'Propiedades físicas'!$O$8+'Diseño reactor'!AX1959*'Propiedades físicas'!$O$9+'Diseño reactor'!AY1959*'Propiedades físicas'!$O$7+'Diseño reactor'!AZ1959*'Propiedades físicas'!$O$6</f>
        <v>0.15370640976099034</v>
      </c>
      <c r="BH1959" s="54">
        <f t="shared" si="1249"/>
        <v>41183.170849439877</v>
      </c>
      <c r="BI1959" s="34">
        <f t="shared" si="1271"/>
        <v>272.9438710199052</v>
      </c>
      <c r="BJ1959" s="27">
        <f t="shared" si="1250"/>
        <v>4796.18573163361</v>
      </c>
      <c r="BK1959" s="34">
        <f t="shared" si="1251"/>
        <v>567.08037642791601</v>
      </c>
      <c r="BL1959" s="27">
        <f t="shared" si="1252"/>
        <v>105.61853893545519</v>
      </c>
      <c r="BM1959" s="34">
        <f t="shared" si="1253"/>
        <v>1.1054421768707483</v>
      </c>
      <c r="BN1959" s="45">
        <f t="shared" si="1254"/>
        <v>2094.7475756664699</v>
      </c>
      <c r="BO1959" s="45">
        <f t="shared" si="1255"/>
        <v>106.55024991231396</v>
      </c>
      <c r="BP1959" s="66">
        <f t="shared" si="1256"/>
        <v>6.6879521032709137</v>
      </c>
    </row>
    <row r="1960" spans="8:68">
      <c r="H1960" s="68">
        <v>1955</v>
      </c>
      <c r="I1960" s="31">
        <f>('Propiedades físicas'!$C$10*'Diseño reactor'!H1960)/1000</f>
        <v>1711.1045255276499</v>
      </c>
      <c r="J1960" s="31">
        <f t="shared" si="1233"/>
        <v>0.26649453215570462</v>
      </c>
      <c r="K1960" s="31">
        <f>(I1960*1000)/'Propiedades físicas'!$F$10</f>
        <v>11177.219236943647</v>
      </c>
      <c r="L1960" s="31">
        <f t="shared" si="1234"/>
        <v>1596.7456052776638</v>
      </c>
      <c r="M1960" s="31">
        <f t="shared" si="1235"/>
        <v>9580.4736316659819</v>
      </c>
      <c r="N1960" s="31">
        <f t="shared" si="1236"/>
        <v>0.81674967021875389</v>
      </c>
      <c r="O1960" s="32">
        <f t="shared" si="1237"/>
        <v>4.9004980213125231</v>
      </c>
      <c r="P1960" s="33">
        <f t="shared" si="1238"/>
        <v>0.66349357682882792</v>
      </c>
      <c r="Q1960" s="31">
        <f t="shared" si="1239"/>
        <v>4.7130886902063818</v>
      </c>
      <c r="R1960" s="31">
        <f t="shared" si="1240"/>
        <v>0.12449889762044258</v>
      </c>
      <c r="S1960" s="31">
        <f t="shared" si="1241"/>
        <v>0.18740933110614194</v>
      </c>
      <c r="T1960" s="31">
        <f t="shared" si="1242"/>
        <v>2.3361153822750905E-2</v>
      </c>
      <c r="U1960" s="31">
        <f t="shared" si="1243"/>
        <v>5.3960419467325021E-3</v>
      </c>
      <c r="V1960" s="47">
        <f t="shared" si="1257"/>
        <v>6.5705189161689758E-4</v>
      </c>
      <c r="W1960" s="31">
        <f t="shared" si="1244"/>
        <v>0.18764145120362119</v>
      </c>
      <c r="X1960" s="34">
        <f>(S1960*H1960*'Propiedades físicas'!$F$5*60*24*365)/(1000000)</f>
        <v>56706.701386858396</v>
      </c>
      <c r="Y1960" s="34">
        <f>(U1960*H1960*'Propiedades físicas'!$F$7*60*24*365)/(1000000)</f>
        <v>510.61069643578554</v>
      </c>
      <c r="Z1960" s="31">
        <f t="shared" si="1258"/>
        <v>1297.1299427003587</v>
      </c>
      <c r="AA1960" s="31">
        <f t="shared" si="1259"/>
        <v>9214.0883893534756</v>
      </c>
      <c r="AB1960" s="31">
        <f t="shared" si="1260"/>
        <v>243.39534484796525</v>
      </c>
      <c r="AC1960" s="31">
        <f t="shared" si="1261"/>
        <v>366.3852423125075</v>
      </c>
      <c r="AD1960" s="31">
        <f t="shared" si="1245"/>
        <v>45.67105572347802</v>
      </c>
      <c r="AE1960" s="31">
        <f t="shared" si="1262"/>
        <v>10.549262005862042</v>
      </c>
      <c r="AF1960" s="31">
        <f t="shared" si="1263"/>
        <v>11177.219236943649</v>
      </c>
      <c r="AG1960" s="31">
        <f t="shared" si="1264"/>
        <v>0.11605122125662554</v>
      </c>
      <c r="AH1960" s="31">
        <f t="shared" si="1265"/>
        <v>0.82436321539605217</v>
      </c>
      <c r="AI1960" s="31">
        <f t="shared" si="1265"/>
        <v>2.1776019570545743E-2</v>
      </c>
      <c r="AJ1960" s="31">
        <f t="shared" si="1265"/>
        <v>3.2779641746804783E-2</v>
      </c>
      <c r="AK1960" s="31">
        <f t="shared" si="1246"/>
        <v>4.0860839136556588E-3</v>
      </c>
      <c r="AL1960" s="31">
        <f t="shared" si="1246"/>
        <v>9.4381811631590409E-4</v>
      </c>
      <c r="AM1960" s="31">
        <f t="shared" si="1266"/>
        <v>0.99999999999999978</v>
      </c>
      <c r="AN1960" s="31">
        <f>(Z1960*'Propiedades físicas'!$F$4)/1000</f>
        <v>1140.6701290118415</v>
      </c>
      <c r="AO1960" s="31">
        <f>(AA1960*'Propiedades físicas'!$F$6)/1000</f>
        <v>295.21939199488537</v>
      </c>
      <c r="AP1960" s="31">
        <f>(AB1960*'Propiedades físicas'!$F$9)/1000</f>
        <v>150.16275800395215</v>
      </c>
      <c r="AQ1960" s="31">
        <f>(AC1960*'Propiedades físicas'!$F$5)/1000</f>
        <v>107.88946230376411</v>
      </c>
      <c r="AR1960" s="31">
        <f>(AD1960*'Propiedades físicas'!$F$8)/1000</f>
        <v>16.191302675087421</v>
      </c>
      <c r="AS1960" s="31">
        <f>(AE1960*'Propiedades físicas'!$F$7)/1000</f>
        <v>0.97148153811983551</v>
      </c>
      <c r="AT1960" s="31">
        <f t="shared" si="1267"/>
        <v>1711.1045255276504</v>
      </c>
      <c r="AU1960" s="31">
        <f t="shared" si="1268"/>
        <v>0.66662796573464445</v>
      </c>
      <c r="AV1960" s="31">
        <f t="shared" si="1272"/>
        <v>0.17253147752843975</v>
      </c>
      <c r="AW1960" s="31">
        <f t="shared" si="1272"/>
        <v>8.7757793731301548E-2</v>
      </c>
      <c r="AX1960" s="31">
        <f t="shared" si="1272"/>
        <v>6.3052525835903817E-2</v>
      </c>
      <c r="AY1960" s="31">
        <f t="shared" si="1269"/>
        <v>9.4624860337474345E-3</v>
      </c>
      <c r="AZ1960" s="31">
        <f t="shared" si="1269"/>
        <v>5.6775113596304781E-4</v>
      </c>
      <c r="BA1960" s="31">
        <f t="shared" si="1270"/>
        <v>1</v>
      </c>
      <c r="BB1960" s="34">
        <f>AU1960*'Propiedades físicas'!$C$4+'Diseño reactor'!AV1960*'Propiedades físicas'!$C$5+'Diseño reactor'!AW1960*'Propiedades físicas'!$C$8+'Diseño reactor'!AX1960*'Propiedades físicas'!$C$9+'Diseño reactor'!AY1960*'Propiedades físicas'!$C$7+'Diseño reactor'!AZ1960*'Propiedades físicas'!$C$6</f>
        <v>875.41210572346506</v>
      </c>
      <c r="BC1960" s="45">
        <f>AU1960*'Propiedades físicas'!$L$4+'Diseño reactor'!AV1960*'Propiedades físicas'!$L$5+'Diseño reactor'!AW1960*'Propiedades físicas'!$L$8+AX1960*'Propiedades físicas'!$L$9+'Diseño reactor'!AY1960*'Propiedades físicas'!$L$7+'Diseño reactor'!AZ1960*'Propiedades físicas'!$L$6</f>
        <v>2.1021697592308488</v>
      </c>
      <c r="BD1960" s="29">
        <f t="shared" si="1247"/>
        <v>1.6655873520653084</v>
      </c>
      <c r="BE1960" s="58">
        <f t="shared" si="1248"/>
        <v>41.477123899424235</v>
      </c>
      <c r="BF1960" s="30">
        <f>AU1960*'Propiedades físicas'!$I$4+'Diseño reactor'!AV1960*'Propiedades físicas'!$I$5+'Diseño reactor'!AW1960*'Propiedades físicas'!$I$8+'Diseño reactor'!AX1960*'Propiedades físicas'!$I$9+'Diseño reactor'!AY1960*'Propiedades físicas'!$I$7+'Diseño reactor'!AZ1960*'Propiedades físicas'!$I$6</f>
        <v>1.9957645798169752E-2</v>
      </c>
      <c r="BG1960" s="24">
        <f>AU1960*'Propiedades físicas'!$O$4+'Diseño reactor'!AV1960*'Propiedades físicas'!$O$5+'Diseño reactor'!AW1960*'Propiedades físicas'!$O$8+'Diseño reactor'!AX1960*'Propiedades físicas'!$O$9+'Diseño reactor'!AY1960*'Propiedades físicas'!$O$7+'Diseño reactor'!AZ1960*'Propiedades físicas'!$O$6</f>
        <v>0.15370862514675329</v>
      </c>
      <c r="BH1960" s="54">
        <f t="shared" si="1249"/>
        <v>41182.948508784626</v>
      </c>
      <c r="BI1960" s="34">
        <f t="shared" si="1271"/>
        <v>272.94733410241065</v>
      </c>
      <c r="BJ1960" s="27">
        <f t="shared" si="1250"/>
        <v>4796.1887534500347</v>
      </c>
      <c r="BK1960" s="34">
        <f t="shared" si="1251"/>
        <v>567.08890710548098</v>
      </c>
      <c r="BL1960" s="27">
        <f t="shared" si="1252"/>
        <v>105.61883485202476</v>
      </c>
      <c r="BM1960" s="34">
        <f t="shared" si="1253"/>
        <v>1.1054421768707483</v>
      </c>
      <c r="BN1960" s="45">
        <f t="shared" si="1254"/>
        <v>2095.9390872469139</v>
      </c>
      <c r="BO1960" s="45">
        <f t="shared" si="1255"/>
        <v>106.55983787495326</v>
      </c>
      <c r="BP1960" s="66">
        <f t="shared" si="1256"/>
        <v>6.6879503491848267</v>
      </c>
    </row>
    <row r="1961" spans="8:68">
      <c r="H1961" s="68">
        <v>1956</v>
      </c>
      <c r="I1961" s="31">
        <f>('Propiedades físicas'!$C$10*'Diseño reactor'!H1961)/1000</f>
        <v>1711.9797708092497</v>
      </c>
      <c r="J1961" s="31">
        <f t="shared" si="1233"/>
        <v>0.26635828750736329</v>
      </c>
      <c r="K1961" s="31">
        <f>(I1961*1000)/'Propiedades físicas'!$F$10</f>
        <v>11182.936484635178</v>
      </c>
      <c r="L1961" s="31">
        <f t="shared" si="1234"/>
        <v>1597.5623549478826</v>
      </c>
      <c r="M1961" s="31">
        <f t="shared" si="1235"/>
        <v>9585.3741296872959</v>
      </c>
      <c r="N1961" s="31">
        <f t="shared" si="1236"/>
        <v>0.81674967021875389</v>
      </c>
      <c r="O1961" s="32">
        <f t="shared" si="1237"/>
        <v>4.9004980213125231</v>
      </c>
      <c r="P1961" s="33">
        <f t="shared" si="1238"/>
        <v>0.66355723267857047</v>
      </c>
      <c r="Q1961" s="31">
        <f t="shared" si="1239"/>
        <v>4.7131829510910048</v>
      </c>
      <c r="R1961" s="31">
        <f t="shared" si="1240"/>
        <v>0.12445912576153591</v>
      </c>
      <c r="S1961" s="31">
        <f t="shared" si="1241"/>
        <v>0.1873150702215185</v>
      </c>
      <c r="T1961" s="31">
        <f t="shared" si="1242"/>
        <v>2.3343990875959991E-2</v>
      </c>
      <c r="U1961" s="31">
        <f t="shared" si="1243"/>
        <v>5.3893209026875302E-3</v>
      </c>
      <c r="V1961" s="47">
        <f t="shared" si="1257"/>
        <v>6.5711492944868152E-4</v>
      </c>
      <c r="W1961" s="31">
        <f t="shared" si="1244"/>
        <v>0.18756351318654732</v>
      </c>
      <c r="X1961" s="34">
        <f>(S1961*H1961*'Propiedades físicas'!$F$5*60*24*365)/(1000000)</f>
        <v>56707.171130536597</v>
      </c>
      <c r="Y1961" s="34">
        <f>(U1961*H1961*'Propiedades físicas'!$F$7*60*24*365)/(1000000)</f>
        <v>510.23556153105045</v>
      </c>
      <c r="Z1961" s="31">
        <f t="shared" si="1258"/>
        <v>1297.9179471192838</v>
      </c>
      <c r="AA1961" s="31">
        <f t="shared" si="1259"/>
        <v>9218.9858523340063</v>
      </c>
      <c r="AB1961" s="31">
        <f t="shared" si="1260"/>
        <v>243.44204998956423</v>
      </c>
      <c r="AC1961" s="31">
        <f t="shared" si="1261"/>
        <v>366.38827735329016</v>
      </c>
      <c r="AD1961" s="31">
        <f t="shared" si="1245"/>
        <v>45.66084615337774</v>
      </c>
      <c r="AE1961" s="31">
        <f t="shared" si="1262"/>
        <v>10.541511685656809</v>
      </c>
      <c r="AF1961" s="31">
        <f t="shared" si="1263"/>
        <v>11182.936484635178</v>
      </c>
      <c r="AG1961" s="31">
        <f t="shared" si="1264"/>
        <v>0.11606235525906466</v>
      </c>
      <c r="AH1961" s="31">
        <f t="shared" si="1265"/>
        <v>0.82437970250483439</v>
      </c>
      <c r="AI1961" s="31">
        <f t="shared" si="1265"/>
        <v>2.1769063101095314E-2</v>
      </c>
      <c r="AJ1961" s="31">
        <f t="shared" si="1265"/>
        <v>3.2763154638022866E-2</v>
      </c>
      <c r="AK1961" s="31">
        <f t="shared" si="1246"/>
        <v>4.0830819540210719E-3</v>
      </c>
      <c r="AL1961" s="31">
        <f t="shared" si="1246"/>
        <v>9.4264254296180111E-4</v>
      </c>
      <c r="AM1961" s="31">
        <f t="shared" si="1266"/>
        <v>1</v>
      </c>
      <c r="AN1961" s="31">
        <f>(Z1961*'Propiedades físicas'!$F$4)/1000</f>
        <v>1141.3630843377557</v>
      </c>
      <c r="AO1961" s="31">
        <f>(AA1961*'Propiedades físicas'!$F$6)/1000</f>
        <v>295.37630670878156</v>
      </c>
      <c r="AP1961" s="31">
        <f>(AB1961*'Propiedades físicas'!$F$9)/1000</f>
        <v>150.19157274106163</v>
      </c>
      <c r="AQ1961" s="31">
        <f>(AC1961*'Propiedades físicas'!$F$5)/1000</f>
        <v>107.89035603222337</v>
      </c>
      <c r="AR1961" s="31">
        <f>(AD1961*'Propiedades físicas'!$F$8)/1000</f>
        <v>16.187683178295469</v>
      </c>
      <c r="AS1961" s="31">
        <f>(AE1961*'Propiedades físicas'!$F$7)/1000</f>
        <v>0.97076781113213562</v>
      </c>
      <c r="AT1961" s="31">
        <f t="shared" si="1267"/>
        <v>1711.9797708092499</v>
      </c>
      <c r="AU1961" s="31">
        <f t="shared" si="1268"/>
        <v>0.66669192229896235</v>
      </c>
      <c r="AV1961" s="31">
        <f t="shared" si="1272"/>
        <v>0.17253492812544022</v>
      </c>
      <c r="AW1961" s="31">
        <f t="shared" si="1272"/>
        <v>8.7729759020497261E-2</v>
      </c>
      <c r="AX1961" s="31">
        <f t="shared" si="1272"/>
        <v>6.3020812437067392E-2</v>
      </c>
      <c r="AY1961" s="31">
        <f t="shared" si="1269"/>
        <v>9.4555341449178328E-3</v>
      </c>
      <c r="AZ1961" s="31">
        <f t="shared" si="1269"/>
        <v>5.6704397311497167E-4</v>
      </c>
      <c r="BA1961" s="31">
        <f t="shared" si="1270"/>
        <v>1</v>
      </c>
      <c r="BB1961" s="34">
        <f>AU1961*'Propiedades físicas'!$C$4+'Diseño reactor'!AV1961*'Propiedades físicas'!$C$5+'Diseño reactor'!AW1961*'Propiedades físicas'!$C$8+'Diseño reactor'!AX1961*'Propiedades físicas'!$C$9+'Diseño reactor'!AY1961*'Propiedades físicas'!$C$7+'Diseño reactor'!AZ1961*'Propiedades físicas'!$C$6</f>
        <v>875.41187648551875</v>
      </c>
      <c r="BC1961" s="45">
        <f>AU1961*'Propiedades físicas'!$L$4+'Diseño reactor'!AV1961*'Propiedades físicas'!$L$5+'Diseño reactor'!AW1961*'Propiedades físicas'!$L$8+AX1961*'Propiedades físicas'!$L$9+'Diseño reactor'!AY1961*'Propiedades físicas'!$L$7+'Diseño reactor'!AZ1961*'Propiedades físicas'!$L$6</f>
        <v>2.1022158912628237</v>
      </c>
      <c r="BD1961" s="29">
        <f t="shared" si="1247"/>
        <v>1.6648594409367712</v>
      </c>
      <c r="BE1961" s="58">
        <f t="shared" si="1248"/>
        <v>41.476336519160917</v>
      </c>
      <c r="BF1961" s="30">
        <f>AU1961*'Propiedades físicas'!$I$4+'Diseño reactor'!AV1961*'Propiedades físicas'!$I$5+'Diseño reactor'!AW1961*'Propiedades físicas'!$I$8+'Diseño reactor'!AX1961*'Propiedades físicas'!$I$9+'Diseño reactor'!AY1961*'Propiedades físicas'!$I$7+'Diseño reactor'!AZ1961*'Propiedades físicas'!$I$6</f>
        <v>1.9957748141004678E-2</v>
      </c>
      <c r="BG1961" s="24">
        <f>AU1961*'Propiedades físicas'!$O$4+'Diseño reactor'!AV1961*'Propiedades físicas'!$O$5+'Diseño reactor'!AW1961*'Propiedades físicas'!$O$8+'Diseño reactor'!AX1961*'Propiedades físicas'!$O$9+'Diseño reactor'!AY1961*'Propiedades físicas'!$O$7+'Diseño reactor'!AZ1961*'Propiedades físicas'!$O$6</f>
        <v>0.15371083871153526</v>
      </c>
      <c r="BH1961" s="54">
        <f t="shared" si="1249"/>
        <v>41182.726539420626</v>
      </c>
      <c r="BI1961" s="34">
        <f t="shared" si="1271"/>
        <v>272.9507928492784</v>
      </c>
      <c r="BJ1961" s="27">
        <f t="shared" si="1250"/>
        <v>4796.1917783504196</v>
      </c>
      <c r="BK1961" s="34">
        <f t="shared" si="1251"/>
        <v>567.09743143970218</v>
      </c>
      <c r="BL1961" s="27">
        <f t="shared" si="1252"/>
        <v>105.61913054131654</v>
      </c>
      <c r="BM1961" s="34">
        <f t="shared" si="1253"/>
        <v>1.1054421768707483</v>
      </c>
      <c r="BN1961" s="45">
        <f t="shared" si="1254"/>
        <v>2097.1306245604692</v>
      </c>
      <c r="BO1961" s="45">
        <f t="shared" si="1255"/>
        <v>106.5694178740584</v>
      </c>
      <c r="BP1961" s="66">
        <f t="shared" si="1256"/>
        <v>6.687948597858802</v>
      </c>
    </row>
    <row r="1962" spans="8:68">
      <c r="H1962" s="68">
        <v>1957</v>
      </c>
      <c r="I1962" s="31">
        <f>('Propiedades físicas'!$C$10*'Diseño reactor'!H1962)/1000</f>
        <v>1712.8550160908496</v>
      </c>
      <c r="J1962" s="31">
        <f t="shared" si="1233"/>
        <v>0.26622218209729304</v>
      </c>
      <c r="K1962" s="31">
        <f>(I1962*1000)/'Propiedades físicas'!$F$10</f>
        <v>11188.653732326709</v>
      </c>
      <c r="L1962" s="31">
        <f t="shared" si="1234"/>
        <v>1598.3791046181013</v>
      </c>
      <c r="M1962" s="31">
        <f t="shared" si="1235"/>
        <v>9590.274627708608</v>
      </c>
      <c r="N1962" s="31">
        <f t="shared" si="1236"/>
        <v>0.81674967021875389</v>
      </c>
      <c r="O1962" s="32">
        <f t="shared" si="1237"/>
        <v>4.9004980213125231</v>
      </c>
      <c r="P1962" s="33">
        <f t="shared" si="1238"/>
        <v>0.66362083567057983</v>
      </c>
      <c r="Q1962" s="31">
        <f t="shared" si="1239"/>
        <v>4.7132771182181079</v>
      </c>
      <c r="R1962" s="31">
        <f t="shared" si="1240"/>
        <v>0.12441937701781264</v>
      </c>
      <c r="S1962" s="31">
        <f t="shared" si="1241"/>
        <v>0.18722090309441408</v>
      </c>
      <c r="T1962" s="31">
        <f t="shared" si="1242"/>
        <v>2.3326846514483059E-2</v>
      </c>
      <c r="U1962" s="31">
        <f t="shared" si="1243"/>
        <v>5.3826110158784555E-3</v>
      </c>
      <c r="V1962" s="47">
        <f t="shared" si="1257"/>
        <v>6.5717791493591403E-4</v>
      </c>
      <c r="W1962" s="31">
        <f t="shared" si="1244"/>
        <v>0.18748563988665087</v>
      </c>
      <c r="X1962" s="34">
        <f>(S1962*H1962*'Propiedades físicas'!$F$5*60*24*365)/(1000000)</f>
        <v>56707.640094419112</v>
      </c>
      <c r="Y1962" s="34">
        <f>(U1962*H1962*'Propiedades físicas'!$F$7*60*24*365)/(1000000)</f>
        <v>509.86083285026251</v>
      </c>
      <c r="Z1962" s="31">
        <f t="shared" si="1258"/>
        <v>1298.7059754073248</v>
      </c>
      <c r="AA1962" s="31">
        <f t="shared" si="1259"/>
        <v>9223.8833203528375</v>
      </c>
      <c r="AB1962" s="31">
        <f t="shared" si="1260"/>
        <v>243.48872082385932</v>
      </c>
      <c r="AC1962" s="31">
        <f t="shared" si="1261"/>
        <v>366.39130735576833</v>
      </c>
      <c r="AD1962" s="31">
        <f t="shared" ref="AD1962:AD1994" si="1273">T1962*$H1962</f>
        <v>45.650638628843346</v>
      </c>
      <c r="AE1962" s="31">
        <f t="shared" si="1262"/>
        <v>10.533769758074138</v>
      </c>
      <c r="AF1962" s="31">
        <f t="shared" si="1263"/>
        <v>11188.653732326709</v>
      </c>
      <c r="AG1962" s="31">
        <f t="shared" si="1264"/>
        <v>0.11607348001619276</v>
      </c>
      <c r="AH1962" s="31">
        <f t="shared" si="1265"/>
        <v>0.82439617321455061</v>
      </c>
      <c r="AI1962" s="31">
        <f t="shared" si="1265"/>
        <v>2.1762110674706278E-2</v>
      </c>
      <c r="AJ1962" s="31">
        <f t="shared" si="1265"/>
        <v>3.2746683928306389E-2</v>
      </c>
      <c r="AK1962" s="31">
        <f t="shared" si="1246"/>
        <v>4.0800832451314212E-3</v>
      </c>
      <c r="AL1962" s="31">
        <f t="shared" si="1246"/>
        <v>9.4146892111242537E-4</v>
      </c>
      <c r="AM1962" s="31">
        <f t="shared" si="1266"/>
        <v>0.99999999999999989</v>
      </c>
      <c r="AN1962" s="31">
        <f>(Z1962*'Propiedades físicas'!$F$4)/1000</f>
        <v>1142.0560606536933</v>
      </c>
      <c r="AO1962" s="31">
        <f>(AA1962*'Propiedades físicas'!$F$6)/1000</f>
        <v>295.53322158410492</v>
      </c>
      <c r="AP1962" s="31">
        <f>(AB1962*'Propiedades físicas'!$F$9)/1000</f>
        <v>150.22036631227999</v>
      </c>
      <c r="AQ1962" s="31">
        <f>(AC1962*'Propiedades físicas'!$F$5)/1000</f>
        <v>107.89124827705311</v>
      </c>
      <c r="AR1962" s="31">
        <f>(AD1962*'Propiedades físicas'!$F$8)/1000</f>
        <v>16.184064406697537</v>
      </c>
      <c r="AS1962" s="31">
        <f>(AE1962*'Propiedades físicas'!$F$7)/1000</f>
        <v>0.97005485702104743</v>
      </c>
      <c r="AT1962" s="31">
        <f t="shared" si="1267"/>
        <v>1712.8550160908501</v>
      </c>
      <c r="AU1962" s="31">
        <f t="shared" si="1268"/>
        <v>0.66675582575584347</v>
      </c>
      <c r="AV1962" s="31">
        <f t="shared" si="1272"/>
        <v>0.17253837529027022</v>
      </c>
      <c r="AW1962" s="31">
        <f t="shared" si="1272"/>
        <v>8.7701740603311096E-2</v>
      </c>
      <c r="AX1962" s="31">
        <f t="shared" si="1272"/>
        <v>6.2989130582276051E-2</v>
      </c>
      <c r="AY1962" s="31">
        <f t="shared" si="1269"/>
        <v>9.4485897841099769E-3</v>
      </c>
      <c r="AZ1962" s="31">
        <f t="shared" si="1269"/>
        <v>5.6633798418908069E-4</v>
      </c>
      <c r="BA1962" s="31">
        <f t="shared" si="1270"/>
        <v>1</v>
      </c>
      <c r="BB1962" s="34">
        <f>AU1962*'Propiedades físicas'!$C$4+'Diseño reactor'!AV1962*'Propiedades físicas'!$C$5+'Diseño reactor'!AW1962*'Propiedades físicas'!$C$8+'Diseño reactor'!AX1962*'Propiedades físicas'!$C$9+'Diseño reactor'!AY1962*'Propiedades físicas'!$C$7+'Diseño reactor'!AZ1962*'Propiedades físicas'!$C$6</f>
        <v>875.41164760813876</v>
      </c>
      <c r="BC1962" s="45">
        <f>AU1962*'Propiedades físicas'!$L$4+'Diseño reactor'!AV1962*'Propiedades físicas'!$L$5+'Diseño reactor'!AW1962*'Propiedades físicas'!$L$8+AX1962*'Propiedades físicas'!$L$9+'Diseño reactor'!AY1962*'Propiedades físicas'!$L$7+'Diseño reactor'!AZ1962*'Propiedades físicas'!$L$6</f>
        <v>2.1022619833129377</v>
      </c>
      <c r="BD1962" s="29">
        <f t="shared" si="1247"/>
        <v>1.6641321667895603</v>
      </c>
      <c r="BE1962" s="58">
        <f t="shared" si="1248"/>
        <v>41.475549838881044</v>
      </c>
      <c r="BF1962" s="30">
        <f>AU1962*'Propiedades físicas'!$I$4+'Diseño reactor'!AV1962*'Propiedades físicas'!$I$5+'Diseño reactor'!AW1962*'Propiedades físicas'!$I$8+'Diseño reactor'!AX1962*'Propiedades físicas'!$I$9+'Diseño reactor'!AY1962*'Propiedades físicas'!$I$7+'Diseño reactor'!AZ1962*'Propiedades físicas'!$I$6</f>
        <v>1.9957850313582621E-2</v>
      </c>
      <c r="BG1962" s="24">
        <f>AU1962*'Propiedades físicas'!$O$4+'Diseño reactor'!AV1962*'Propiedades físicas'!$O$5+'Diseño reactor'!AW1962*'Propiedades físicas'!$O$8+'Diseño reactor'!AX1962*'Propiedades físicas'!$O$9+'Diseño reactor'!AY1962*'Propiedades físicas'!$O$7+'Diseño reactor'!AZ1962*'Propiedades físicas'!$O$6</f>
        <v>0.15371305045752684</v>
      </c>
      <c r="BH1962" s="54">
        <f t="shared" si="1249"/>
        <v>41182.504940616309</v>
      </c>
      <c r="BI1962" s="34">
        <f t="shared" si="1271"/>
        <v>272.95424726795181</v>
      </c>
      <c r="BJ1962" s="27">
        <f t="shared" si="1250"/>
        <v>4796.1948063230038</v>
      </c>
      <c r="BK1962" s="34">
        <f t="shared" si="1251"/>
        <v>567.10594943727392</v>
      </c>
      <c r="BL1962" s="27">
        <f t="shared" si="1252"/>
        <v>105.61942600357915</v>
      </c>
      <c r="BM1962" s="34">
        <f t="shared" si="1253"/>
        <v>1.1054421768707483</v>
      </c>
      <c r="BN1962" s="45">
        <f t="shared" si="1254"/>
        <v>2098.3221875740655</v>
      </c>
      <c r="BO1962" s="45">
        <f t="shared" si="1255"/>
        <v>106.57898991954636</v>
      </c>
      <c r="BP1962" s="66">
        <f t="shared" si="1256"/>
        <v>6.6879468492874219</v>
      </c>
    </row>
    <row r="1963" spans="8:68">
      <c r="H1963" s="68">
        <v>1958</v>
      </c>
      <c r="I1963" s="31">
        <f>('Propiedades físicas'!$C$10*'Diseño reactor'!H1963)/1000</f>
        <v>1713.7302613724494</v>
      </c>
      <c r="J1963" s="31">
        <f t="shared" si="1233"/>
        <v>0.26608621571215657</v>
      </c>
      <c r="K1963" s="31">
        <f>(I1963*1000)/'Propiedades físicas'!$F$10</f>
        <v>11194.370980018241</v>
      </c>
      <c r="L1963" s="31">
        <f t="shared" si="1234"/>
        <v>1599.1958542883199</v>
      </c>
      <c r="M1963" s="31">
        <f t="shared" si="1235"/>
        <v>9595.1751257299202</v>
      </c>
      <c r="N1963" s="31">
        <f t="shared" si="1236"/>
        <v>0.81674967021875378</v>
      </c>
      <c r="O1963" s="32">
        <f t="shared" si="1237"/>
        <v>4.9004980213125231</v>
      </c>
      <c r="P1963" s="33">
        <f t="shared" si="1238"/>
        <v>0.66368438587066536</v>
      </c>
      <c r="Q1963" s="31">
        <f t="shared" si="1239"/>
        <v>4.7133711917260088</v>
      </c>
      <c r="R1963" s="31">
        <f t="shared" si="1240"/>
        <v>0.12437965137282679</v>
      </c>
      <c r="S1963" s="31">
        <f t="shared" si="1241"/>
        <v>0.18712682958651311</v>
      </c>
      <c r="T1963" s="31">
        <f t="shared" si="1242"/>
        <v>2.3309720712098671E-2</v>
      </c>
      <c r="U1963" s="31">
        <f t="shared" si="1243"/>
        <v>5.3759122631629923E-3</v>
      </c>
      <c r="V1963" s="47">
        <f t="shared" si="1257"/>
        <v>6.5724084814376574E-4</v>
      </c>
      <c r="W1963" s="31">
        <f t="shared" si="1244"/>
        <v>0.18740783122335669</v>
      </c>
      <c r="X1963" s="34">
        <f>(S1963*H1963*'Propiedades físicas'!$F$5*60*24*365)/(1000000)</f>
        <v>56708.108280123444</v>
      </c>
      <c r="Y1963" s="34">
        <f>(U1963*H1963*'Propiedades físicas'!$F$7*60*24*365)/(1000000)</f>
        <v>509.48650982029301</v>
      </c>
      <c r="Z1963" s="31">
        <f t="shared" si="1258"/>
        <v>1299.4940275347628</v>
      </c>
      <c r="AA1963" s="31">
        <f t="shared" ref="AA1963:AA1994" si="1274">Q1963*$H1963</f>
        <v>9228.7807933995246</v>
      </c>
      <c r="AB1963" s="31">
        <f t="shared" ref="AB1963:AB1994" si="1275">R1963*$H1963</f>
        <v>243.53535738799485</v>
      </c>
      <c r="AC1963" s="31">
        <f t="shared" ref="AC1963:AC1994" si="1276">S1963*$H1963</f>
        <v>366.39433233039267</v>
      </c>
      <c r="AD1963" s="31">
        <f t="shared" si="1273"/>
        <v>45.640433154289198</v>
      </c>
      <c r="AE1963" s="31">
        <f t="shared" si="1262"/>
        <v>10.526036211273139</v>
      </c>
      <c r="AF1963" s="31">
        <f t="shared" si="1263"/>
        <v>11194.370980018237</v>
      </c>
      <c r="AG1963" s="31">
        <f t="shared" si="1264"/>
        <v>0.11608459553952051</v>
      </c>
      <c r="AH1963" s="31">
        <f t="shared" si="1265"/>
        <v>0.82441262754939448</v>
      </c>
      <c r="AI1963" s="31">
        <f t="shared" si="1265"/>
        <v>2.1755162288502081E-2</v>
      </c>
      <c r="AJ1963" s="31">
        <f t="shared" si="1265"/>
        <v>3.2730229593462674E-2</v>
      </c>
      <c r="AK1963" s="31">
        <f t="shared" si="1246"/>
        <v>4.077087782400333E-3</v>
      </c>
      <c r="AL1963" s="31">
        <f t="shared" si="1246"/>
        <v>9.4029724671997527E-4</v>
      </c>
      <c r="AM1963" s="31">
        <f t="shared" si="1266"/>
        <v>1.0000000000000002</v>
      </c>
      <c r="AN1963" s="31">
        <f>(Z1963*'Propiedades físicas'!$F$4)/1000</f>
        <v>1142.7490579335199</v>
      </c>
      <c r="AO1963" s="31">
        <f>(AA1963*'Propiedades físicas'!$F$6)/1000</f>
        <v>295.69013662052072</v>
      </c>
      <c r="AP1963" s="31">
        <f>(AB1963*'Propiedades físicas'!$F$9)/1000</f>
        <v>150.24913874052339</v>
      </c>
      <c r="AQ1963" s="31">
        <f>(AC1963*'Propiedades físicas'!$F$5)/1000</f>
        <v>107.89213904133074</v>
      </c>
      <c r="AR1963" s="31">
        <f>(AD1963*'Propiedades físicas'!$F$8)/1000</f>
        <v>16.1804463618586</v>
      </c>
      <c r="AS1963" s="31">
        <f>(AE1963*'Propiedades físicas'!$F$7)/1000</f>
        <v>0.96934267469614332</v>
      </c>
      <c r="AT1963" s="31">
        <f t="shared" si="1267"/>
        <v>1713.7302613724496</v>
      </c>
      <c r="AU1963" s="31">
        <f t="shared" si="1268"/>
        <v>0.66681967617140836</v>
      </c>
      <c r="AV1963" s="31">
        <f t="shared" si="1272"/>
        <v>0.17254181902799323</v>
      </c>
      <c r="AW1963" s="31">
        <f t="shared" si="1272"/>
        <v>8.7673738468150533E-2</v>
      </c>
      <c r="AX1963" s="31">
        <f t="shared" si="1272"/>
        <v>6.2957480224994547E-2</v>
      </c>
      <c r="AY1963" s="31">
        <f t="shared" si="1269"/>
        <v>9.4416529407028195E-3</v>
      </c>
      <c r="AZ1963" s="31">
        <f t="shared" si="1269"/>
        <v>5.6563316675043145E-4</v>
      </c>
      <c r="BA1963" s="31">
        <f t="shared" si="1270"/>
        <v>1</v>
      </c>
      <c r="BB1963" s="34">
        <f>AU1963*'Propiedades físicas'!$C$4+'Diseño reactor'!AV1963*'Propiedades físicas'!$C$5+'Diseño reactor'!AW1963*'Propiedades físicas'!$C$8+'Diseño reactor'!AX1963*'Propiedades físicas'!$C$9+'Diseño reactor'!AY1963*'Propiedades físicas'!$C$7+'Diseño reactor'!AZ1963*'Propiedades físicas'!$C$6</f>
        <v>875.41141909061798</v>
      </c>
      <c r="BC1963" s="45">
        <f>AU1963*'Propiedades físicas'!$L$4+'Diseño reactor'!AV1963*'Propiedades físicas'!$L$5+'Diseño reactor'!AW1963*'Propiedades físicas'!$L$8+AX1963*'Propiedades físicas'!$L$9+'Diseño reactor'!AY1963*'Propiedades físicas'!$L$7+'Diseño reactor'!AZ1963*'Propiedades físicas'!$L$6</f>
        <v>2.1023080354327353</v>
      </c>
      <c r="BD1963" s="29">
        <f t="shared" si="1247"/>
        <v>1.663405528786976</v>
      </c>
      <c r="BE1963" s="58">
        <f t="shared" si="1248"/>
        <v>41.474763857648377</v>
      </c>
      <c r="BF1963" s="30">
        <f>AU1963*'Propiedades físicas'!$I$4+'Diseño reactor'!AV1963*'Propiedades físicas'!$I$5+'Diseño reactor'!AW1963*'Propiedades físicas'!$I$8+'Diseño reactor'!AX1963*'Propiedades físicas'!$I$9+'Diseño reactor'!AY1963*'Propiedades físicas'!$I$7+'Diseño reactor'!AZ1963*'Propiedades físicas'!$I$6</f>
        <v>1.9957952316235632E-2</v>
      </c>
      <c r="BG1963" s="24">
        <f>AU1963*'Propiedades físicas'!$O$4+'Diseño reactor'!AV1963*'Propiedades físicas'!$O$5+'Diseño reactor'!AW1963*'Propiedades físicas'!$O$8+'Diseño reactor'!AX1963*'Propiedades físicas'!$O$9+'Diseño reactor'!AY1963*'Propiedades físicas'!$O$7+'Diseño reactor'!AZ1963*'Propiedades físicas'!$O$6</f>
        <v>0.15371526038691521</v>
      </c>
      <c r="BH1963" s="54">
        <f t="shared" si="1249"/>
        <v>41182.283711641874</v>
      </c>
      <c r="BI1963" s="34">
        <f t="shared" si="1271"/>
        <v>272.9576973658572</v>
      </c>
      <c r="BJ1963" s="27">
        <f t="shared" si="1250"/>
        <v>4796.1978373560532</v>
      </c>
      <c r="BK1963" s="34">
        <f t="shared" si="1251"/>
        <v>567.114461104881</v>
      </c>
      <c r="BL1963" s="27">
        <f t="shared" si="1252"/>
        <v>105.61972123906082</v>
      </c>
      <c r="BM1963" s="34">
        <f t="shared" si="1253"/>
        <v>1.1054421768707483</v>
      </c>
      <c r="BN1963" s="45">
        <f t="shared" si="1254"/>
        <v>2099.5137762546869</v>
      </c>
      <c r="BO1963" s="45">
        <f t="shared" si="1255"/>
        <v>106.58855402131768</v>
      </c>
      <c r="BP1963" s="66">
        <f t="shared" si="1256"/>
        <v>6.6879451034652844</v>
      </c>
    </row>
    <row r="1964" spans="8:68">
      <c r="H1964" s="68">
        <v>1959</v>
      </c>
      <c r="I1964" s="31">
        <f>('Propiedades físicas'!$C$10*'Diseño reactor'!H1964)/1000</f>
        <v>1714.6055066540493</v>
      </c>
      <c r="J1964" s="31">
        <f t="shared" si="1233"/>
        <v>0.26595038813905181</v>
      </c>
      <c r="K1964" s="31">
        <f>(I1964*1000)/'Propiedades físicas'!$F$10</f>
        <v>11200.088227709772</v>
      </c>
      <c r="L1964" s="31">
        <f t="shared" si="1234"/>
        <v>1600.0126039585386</v>
      </c>
      <c r="M1964" s="31">
        <f t="shared" si="1235"/>
        <v>9600.0756237512323</v>
      </c>
      <c r="N1964" s="31">
        <f t="shared" si="1236"/>
        <v>0.81674967021875378</v>
      </c>
      <c r="O1964" s="32">
        <f t="shared" si="1237"/>
        <v>4.9004980213125231</v>
      </c>
      <c r="P1964" s="33">
        <f t="shared" si="1238"/>
        <v>0.66374788334452783</v>
      </c>
      <c r="Q1964" s="31">
        <f t="shared" si="1239"/>
        <v>4.7134651717527527</v>
      </c>
      <c r="R1964" s="31">
        <f t="shared" si="1240"/>
        <v>0.12433994881013932</v>
      </c>
      <c r="S1964" s="31">
        <f t="shared" si="1241"/>
        <v>0.18703284955976898</v>
      </c>
      <c r="T1964" s="31">
        <f t="shared" si="1242"/>
        <v>2.3292613442630169E-2</v>
      </c>
      <c r="U1964" s="31">
        <f t="shared" si="1243"/>
        <v>5.3692246214564312E-3</v>
      </c>
      <c r="V1964" s="47">
        <f t="shared" si="1257"/>
        <v>6.5730372913729951E-4</v>
      </c>
      <c r="W1964" s="31">
        <f t="shared" si="1244"/>
        <v>0.18733008711622345</v>
      </c>
      <c r="X1964" s="34">
        <f>(S1964*H1964*'Propiedades físicas'!$F$5*60*24*365)/(1000000)</f>
        <v>56708.575689262965</v>
      </c>
      <c r="Y1964" s="34">
        <f>(U1964*H1964*'Propiedades físicas'!$F$7*60*24*365)/(1000000)</f>
        <v>509.11259186899207</v>
      </c>
      <c r="Z1964" s="31">
        <f t="shared" si="1258"/>
        <v>1300.28210347193</v>
      </c>
      <c r="AA1964" s="31">
        <f t="shared" si="1274"/>
        <v>9233.6782714636429</v>
      </c>
      <c r="AB1964" s="31">
        <f t="shared" si="1275"/>
        <v>243.58195971906292</v>
      </c>
      <c r="AC1964" s="31">
        <f t="shared" si="1276"/>
        <v>366.39735228758741</v>
      </c>
      <c r="AD1964" s="31">
        <f t="shared" si="1273"/>
        <v>45.630229734112504</v>
      </c>
      <c r="AE1964" s="31">
        <f t="shared" si="1262"/>
        <v>10.518311033433148</v>
      </c>
      <c r="AF1964" s="31">
        <f t="shared" si="1263"/>
        <v>11200.088227709768</v>
      </c>
      <c r="AG1964" s="31">
        <f t="shared" si="1264"/>
        <v>0.11609570184053952</v>
      </c>
      <c r="AH1964" s="31">
        <f t="shared" si="1265"/>
        <v>0.82442906553351114</v>
      </c>
      <c r="AI1964" s="31">
        <f t="shared" si="1265"/>
        <v>2.1748217939607371E-2</v>
      </c>
      <c r="AJ1964" s="31">
        <f t="shared" si="1265"/>
        <v>3.2713791609346059E-2</v>
      </c>
      <c r="AK1964" s="31">
        <f t="shared" si="1246"/>
        <v>4.0740955612492639E-3</v>
      </c>
      <c r="AL1964" s="31">
        <f t="shared" si="1246"/>
        <v>9.3912751574671909E-4</v>
      </c>
      <c r="AM1964" s="31">
        <f t="shared" si="1266"/>
        <v>1</v>
      </c>
      <c r="AN1964" s="31">
        <f>(Z1964*'Propiedades físicas'!$F$4)/1000</f>
        <v>1143.4420761511458</v>
      </c>
      <c r="AO1964" s="31">
        <f>(AA1964*'Propiedades físicas'!$F$6)/1000</f>
        <v>295.8470518176951</v>
      </c>
      <c r="AP1964" s="31">
        <f>(AB1964*'Propiedades físicas'!$F$9)/1000</f>
        <v>150.27789004867586</v>
      </c>
      <c r="AQ1964" s="31">
        <f>(AC1964*'Propiedades físicas'!$F$5)/1000</f>
        <v>107.89302832812588</v>
      </c>
      <c r="AR1964" s="31">
        <f>(AD1964*'Propiedades físicas'!$F$8)/1000</f>
        <v>16.176829045337559</v>
      </c>
      <c r="AS1964" s="31">
        <f>(AE1964*'Propiedades físicas'!$F$7)/1000</f>
        <v>0.96863126306885861</v>
      </c>
      <c r="AT1964" s="31">
        <f t="shared" si="1267"/>
        <v>1714.6055066540489</v>
      </c>
      <c r="AU1964" s="31">
        <f t="shared" si="1268"/>
        <v>0.66688347361166789</v>
      </c>
      <c r="AV1964" s="31">
        <f t="shared" si="1272"/>
        <v>0.17254525934366274</v>
      </c>
      <c r="AW1964" s="31">
        <f t="shared" si="1272"/>
        <v>8.7645752603427871E-2</v>
      </c>
      <c r="AX1964" s="31">
        <f t="shared" si="1272"/>
        <v>6.2925861318778059E-2</v>
      </c>
      <c r="AY1964" s="31">
        <f t="shared" si="1269"/>
        <v>9.4347236040934479E-3</v>
      </c>
      <c r="AZ1964" s="31">
        <f t="shared" si="1269"/>
        <v>5.6492951837013819E-4</v>
      </c>
      <c r="BA1964" s="31">
        <f t="shared" si="1270"/>
        <v>1.0000000000000002</v>
      </c>
      <c r="BB1964" s="34">
        <f>AU1964*'Propiedades físicas'!$C$4+'Diseño reactor'!AV1964*'Propiedades físicas'!$C$5+'Diseño reactor'!AW1964*'Propiedades físicas'!$C$8+'Diseño reactor'!AX1964*'Propiedades físicas'!$C$9+'Diseño reactor'!AY1964*'Propiedades físicas'!$C$7+'Diseño reactor'!AZ1964*'Propiedades físicas'!$C$6</f>
        <v>875.41119093225063</v>
      </c>
      <c r="BC1964" s="45">
        <f>AU1964*'Propiedades físicas'!$L$4+'Diseño reactor'!AV1964*'Propiedades físicas'!$L$5+'Diseño reactor'!AW1964*'Propiedades físicas'!$L$8+AX1964*'Propiedades físicas'!$L$9+'Diseño reactor'!AY1964*'Propiedades físicas'!$L$7+'Diseño reactor'!AZ1964*'Propiedades físicas'!$L$6</f>
        <v>2.1023540476736757</v>
      </c>
      <c r="BD1964" s="29">
        <f t="shared" si="1247"/>
        <v>1.6626795260937832</v>
      </c>
      <c r="BE1964" s="58">
        <f t="shared" si="1248"/>
        <v>41.473978574528338</v>
      </c>
      <c r="BF1964" s="30">
        <f>AU1964*'Propiedades físicas'!$I$4+'Diseño reactor'!AV1964*'Propiedades físicas'!$I$5+'Diseño reactor'!AW1964*'Propiedades físicas'!$I$8+'Diseño reactor'!AX1964*'Propiedades físicas'!$I$9+'Diseño reactor'!AY1964*'Propiedades físicas'!$I$7+'Diseño reactor'!AZ1964*'Propiedades físicas'!$I$6</f>
        <v>1.9958054149295013E-2</v>
      </c>
      <c r="BG1964" s="24">
        <f>AU1964*'Propiedades físicas'!$O$4+'Diseño reactor'!AV1964*'Propiedades físicas'!$O$5+'Diseño reactor'!AW1964*'Propiedades físicas'!$O$8+'Diseño reactor'!AX1964*'Propiedades físicas'!$O$9+'Diseño reactor'!AY1964*'Propiedades físicas'!$O$7+'Diseño reactor'!AZ1964*'Propiedades físicas'!$O$6</f>
        <v>0.15371746850188414</v>
      </c>
      <c r="BH1964" s="54">
        <f t="shared" si="1249"/>
        <v>41182.06285176918</v>
      </c>
      <c r="BI1964" s="34">
        <f t="shared" si="1271"/>
        <v>272.96114315040563</v>
      </c>
      <c r="BJ1964" s="27">
        <f t="shared" si="1250"/>
        <v>4796.2008714378835</v>
      </c>
      <c r="BK1964" s="34">
        <f t="shared" si="1251"/>
        <v>567.12296644920161</v>
      </c>
      <c r="BL1964" s="27">
        <f t="shared" si="1252"/>
        <v>105.62001624800956</v>
      </c>
      <c r="BM1964" s="34">
        <f t="shared" si="1253"/>
        <v>1.1054421768707483</v>
      </c>
      <c r="BN1964" s="45">
        <f t="shared" si="1254"/>
        <v>2100.7053905693738</v>
      </c>
      <c r="BO1964" s="45">
        <f t="shared" si="1255"/>
        <v>106.59811018925653</v>
      </c>
      <c r="BP1964" s="66">
        <f t="shared" si="1256"/>
        <v>6.6879433603869991</v>
      </c>
    </row>
    <row r="1965" spans="8:68">
      <c r="H1965" s="68">
        <v>1960</v>
      </c>
      <c r="I1965" s="31">
        <f>('Propiedades físicas'!$C$10*'Diseño reactor'!H1965)/1000</f>
        <v>1715.4807519356489</v>
      </c>
      <c r="J1965" s="31">
        <f t="shared" si="1233"/>
        <v>0.26581469916551154</v>
      </c>
      <c r="K1965" s="31">
        <f>(I1965*1000)/'Propiedades físicas'!$F$10</f>
        <v>11205.805475401303</v>
      </c>
      <c r="L1965" s="31">
        <f t="shared" si="1234"/>
        <v>1600.8293536287574</v>
      </c>
      <c r="M1965" s="31">
        <f t="shared" si="1235"/>
        <v>9604.9761217725445</v>
      </c>
      <c r="N1965" s="31">
        <f t="shared" si="1236"/>
        <v>0.81674967021875378</v>
      </c>
      <c r="O1965" s="32">
        <f t="shared" si="1237"/>
        <v>4.9004980213125231</v>
      </c>
      <c r="P1965" s="33">
        <f t="shared" si="1238"/>
        <v>0.66381132815775878</v>
      </c>
      <c r="Q1965" s="31">
        <f t="shared" si="1239"/>
        <v>4.7135590584361191</v>
      </c>
      <c r="R1965" s="31">
        <f t="shared" si="1240"/>
        <v>0.12430026931331796</v>
      </c>
      <c r="S1965" s="31">
        <f t="shared" si="1241"/>
        <v>0.18693896287640357</v>
      </c>
      <c r="T1965" s="31">
        <f t="shared" si="1242"/>
        <v>2.3275524679945592E-2</v>
      </c>
      <c r="U1965" s="31">
        <f t="shared" si="1243"/>
        <v>5.3625480677314714E-3</v>
      </c>
      <c r="V1965" s="47">
        <f t="shared" si="1257"/>
        <v>6.5736655798146989E-4</v>
      </c>
      <c r="W1965" s="31">
        <f t="shared" si="1244"/>
        <v>0.18725240748494318</v>
      </c>
      <c r="X1965" s="34">
        <f>(S1965*H1965*'Propiedades físicas'!$F$5*60*24*365)/(1000000)</f>
        <v>56709.042323447095</v>
      </c>
      <c r="Y1965" s="34">
        <f>(U1965*H1965*'Propiedades físicas'!$F$7*60*24*365)/(1000000)</f>
        <v>508.73907842518713</v>
      </c>
      <c r="Z1965" s="31">
        <f t="shared" si="1258"/>
        <v>1301.0702031892072</v>
      </c>
      <c r="AA1965" s="31">
        <f t="shared" si="1274"/>
        <v>9238.5757545347933</v>
      </c>
      <c r="AB1965" s="31">
        <f t="shared" si="1275"/>
        <v>243.6285278541032</v>
      </c>
      <c r="AC1965" s="31">
        <f t="shared" si="1276"/>
        <v>366.40036723775103</v>
      </c>
      <c r="AD1965" s="31">
        <f t="shared" si="1273"/>
        <v>45.620028372693362</v>
      </c>
      <c r="AE1965" s="31">
        <f t="shared" si="1262"/>
        <v>10.510594212753684</v>
      </c>
      <c r="AF1965" s="31">
        <f t="shared" si="1263"/>
        <v>11205.805475401303</v>
      </c>
      <c r="AG1965" s="31">
        <f t="shared" si="1264"/>
        <v>0.1161067989307224</v>
      </c>
      <c r="AH1965" s="31">
        <f t="shared" si="1265"/>
        <v>0.82444548719099919</v>
      </c>
      <c r="AI1965" s="31">
        <f t="shared" si="1265"/>
        <v>2.1741277625147992E-2</v>
      </c>
      <c r="AJ1965" s="31">
        <f t="shared" si="1265"/>
        <v>3.2697369951857874E-2</v>
      </c>
      <c r="AK1965" s="31">
        <f t="shared" si="1246"/>
        <v>4.0711065771074891E-3</v>
      </c>
      <c r="AL1965" s="31">
        <f t="shared" si="1246"/>
        <v>9.3795972416496707E-4</v>
      </c>
      <c r="AM1965" s="31">
        <f t="shared" si="1266"/>
        <v>1</v>
      </c>
      <c r="AN1965" s="31">
        <f>(Z1965*'Propiedades físicas'!$F$4)/1000</f>
        <v>1144.135115280525</v>
      </c>
      <c r="AO1965" s="31">
        <f>(AA1965*'Propiedades físicas'!$F$6)/1000</f>
        <v>296.00396717529475</v>
      </c>
      <c r="AP1965" s="31">
        <f>(AB1965*'Propiedades físicas'!$F$9)/1000</f>
        <v>150.30662025958895</v>
      </c>
      <c r="AQ1965" s="31">
        <f>(AC1965*'Propiedades físicas'!$F$5)/1000</f>
        <v>107.89391614050056</v>
      </c>
      <c r="AR1965" s="31">
        <f>(AD1965*'Propiedades físicas'!$F$8)/1000</f>
        <v>16.173212458687246</v>
      </c>
      <c r="AS1965" s="31">
        <f>(AE1965*'Propiedades físicas'!$F$7)/1000</f>
        <v>0.96792062105248677</v>
      </c>
      <c r="AT1965" s="31">
        <f t="shared" si="1267"/>
        <v>1715.4807519356491</v>
      </c>
      <c r="AU1965" s="31">
        <f t="shared" si="1268"/>
        <v>0.66694721814252322</v>
      </c>
      <c r="AV1965" s="31">
        <f t="shared" si="1272"/>
        <v>0.17254869624232216</v>
      </c>
      <c r="AW1965" s="31">
        <f t="shared" si="1272"/>
        <v>8.7617782997560109E-2</v>
      </c>
      <c r="AX1965" s="31">
        <f t="shared" si="1272"/>
        <v>6.2894273817272112E-2</v>
      </c>
      <c r="AY1965" s="31">
        <f t="shared" si="1269"/>
        <v>9.4278017636970444E-3</v>
      </c>
      <c r="AZ1965" s="31">
        <f t="shared" si="1269"/>
        <v>5.6422703662535481E-4</v>
      </c>
      <c r="BA1965" s="31">
        <f t="shared" si="1270"/>
        <v>1</v>
      </c>
      <c r="BB1965" s="34">
        <f>AU1965*'Propiedades físicas'!$C$4+'Diseño reactor'!AV1965*'Propiedades físicas'!$C$5+'Diseño reactor'!AW1965*'Propiedades físicas'!$C$8+'Diseño reactor'!AX1965*'Propiedades físicas'!$C$9+'Diseño reactor'!AY1965*'Propiedades físicas'!$C$7+'Diseño reactor'!AZ1965*'Propiedades físicas'!$C$6</f>
        <v>875.41096313233243</v>
      </c>
      <c r="BC1965" s="45">
        <f>AU1965*'Propiedades físicas'!$L$4+'Diseño reactor'!AV1965*'Propiedades físicas'!$L$5+'Diseño reactor'!AW1965*'Propiedades físicas'!$L$8+AX1965*'Propiedades físicas'!$L$9+'Diseño reactor'!AY1965*'Propiedades físicas'!$L$7+'Diseño reactor'!AZ1965*'Propiedades físicas'!$L$6</f>
        <v>2.1024000200871269</v>
      </c>
      <c r="BD1965" s="29">
        <f t="shared" si="1247"/>
        <v>1.6619541578762103</v>
      </c>
      <c r="BE1965" s="58">
        <f t="shared" si="1248"/>
        <v>41.473193988588022</v>
      </c>
      <c r="BF1965" s="30">
        <f>AU1965*'Propiedades físicas'!$I$4+'Diseño reactor'!AV1965*'Propiedades físicas'!$I$5+'Diseño reactor'!AW1965*'Propiedades físicas'!$I$8+'Diseño reactor'!AX1965*'Propiedades físicas'!$I$9+'Diseño reactor'!AY1965*'Propiedades físicas'!$I$7+'Diseño reactor'!AZ1965*'Propiedades físicas'!$I$6</f>
        <v>1.995815581309127E-2</v>
      </c>
      <c r="BG1965" s="24">
        <f>AU1965*'Propiedades físicas'!$O$4+'Diseño reactor'!AV1965*'Propiedades físicas'!$O$5+'Diseño reactor'!AW1965*'Propiedades físicas'!$O$8+'Diseño reactor'!AX1965*'Propiedades físicas'!$O$9+'Diseño reactor'!AY1965*'Propiedades físicas'!$O$7+'Diseño reactor'!AZ1965*'Propiedades físicas'!$O$6</f>
        <v>0.15371967480461382</v>
      </c>
      <c r="BH1965" s="54">
        <f t="shared" si="1249"/>
        <v>41181.842360271839</v>
      </c>
      <c r="BI1965" s="34">
        <f t="shared" si="1271"/>
        <v>272.9645846289917</v>
      </c>
      <c r="BJ1965" s="27">
        <f t="shared" si="1250"/>
        <v>4796.2039085568294</v>
      </c>
      <c r="BK1965" s="34">
        <f t="shared" si="1251"/>
        <v>567.13146547690269</v>
      </c>
      <c r="BL1965" s="27">
        <f t="shared" si="1252"/>
        <v>105.62031103067289</v>
      </c>
      <c r="BM1965" s="34">
        <f t="shared" si="1253"/>
        <v>1.1054421768707483</v>
      </c>
      <c r="BN1965" s="45">
        <f t="shared" si="1254"/>
        <v>2101.8970304852223</v>
      </c>
      <c r="BO1965" s="45">
        <f t="shared" si="1255"/>
        <v>106.60765843323061</v>
      </c>
      <c r="BP1965" s="66">
        <f t="shared" si="1256"/>
        <v>6.6879416200471846</v>
      </c>
    </row>
    <row r="1966" spans="8:68">
      <c r="H1966" s="68">
        <v>1961</v>
      </c>
      <c r="I1966" s="31">
        <f>('Propiedades físicas'!$C$10*'Diseño reactor'!H1966)/1000</f>
        <v>1716.3559972172488</v>
      </c>
      <c r="J1966" s="31">
        <f t="shared" si="1233"/>
        <v>0.26567914857950153</v>
      </c>
      <c r="K1966" s="31">
        <f>(I1966*1000)/'Propiedades físicas'!$F$10</f>
        <v>11211.522723092834</v>
      </c>
      <c r="L1966" s="31">
        <f t="shared" si="1234"/>
        <v>1601.6461032989762</v>
      </c>
      <c r="M1966" s="31">
        <f t="shared" si="1235"/>
        <v>9609.8766197938567</v>
      </c>
      <c r="N1966" s="31">
        <f t="shared" si="1236"/>
        <v>0.81674967021875378</v>
      </c>
      <c r="O1966" s="32">
        <f t="shared" si="1237"/>
        <v>4.9004980213125222</v>
      </c>
      <c r="P1966" s="33">
        <f t="shared" si="1238"/>
        <v>0.66387472037584072</v>
      </c>
      <c r="Q1966" s="31">
        <f t="shared" si="1239"/>
        <v>4.7136528519136149</v>
      </c>
      <c r="R1966" s="31">
        <f t="shared" si="1240"/>
        <v>0.12426061286593736</v>
      </c>
      <c r="S1966" s="31">
        <f t="shared" si="1241"/>
        <v>0.18684516939890683</v>
      </c>
      <c r="T1966" s="31">
        <f t="shared" si="1242"/>
        <v>2.325845439795763E-2</v>
      </c>
      <c r="U1966" s="31">
        <f t="shared" si="1243"/>
        <v>5.3558825790180611E-3</v>
      </c>
      <c r="V1966" s="47">
        <f t="shared" si="1257"/>
        <v>6.5742933474112377E-4</v>
      </c>
      <c r="W1966" s="31">
        <f t="shared" si="1244"/>
        <v>0.18717479224934103</v>
      </c>
      <c r="X1966" s="34">
        <f>(S1966*H1966*'Propiedades físicas'!$F$5*60*24*365)/(1000000)</f>
        <v>56709.508184281258</v>
      </c>
      <c r="Y1966" s="34">
        <f>(U1966*H1966*'Propiedades físicas'!$F$7*60*24*365)/(1000000)</f>
        <v>508.36596891868049</v>
      </c>
      <c r="Z1966" s="31">
        <f t="shared" si="1258"/>
        <v>1301.8583266570236</v>
      </c>
      <c r="AA1966" s="31">
        <f t="shared" si="1274"/>
        <v>9243.4732426025985</v>
      </c>
      <c r="AB1966" s="31">
        <f t="shared" si="1275"/>
        <v>243.67506183010315</v>
      </c>
      <c r="AC1966" s="31">
        <f t="shared" si="1276"/>
        <v>366.40337719125631</v>
      </c>
      <c r="AD1966" s="31">
        <f t="shared" si="1273"/>
        <v>45.609829074394909</v>
      </c>
      <c r="AE1966" s="31">
        <f t="shared" si="1262"/>
        <v>10.502885737454418</v>
      </c>
      <c r="AF1966" s="31">
        <f t="shared" si="1263"/>
        <v>11211.522723092832</v>
      </c>
      <c r="AG1966" s="31">
        <f t="shared" si="1264"/>
        <v>0.1161178868215227</v>
      </c>
      <c r="AH1966" s="31">
        <f t="shared" si="1265"/>
        <v>0.82446189254591062</v>
      </c>
      <c r="AI1966" s="31">
        <f t="shared" si="1265"/>
        <v>2.173434134225101E-2</v>
      </c>
      <c r="AJ1966" s="31">
        <f t="shared" si="1265"/>
        <v>3.2680964596946346E-2</v>
      </c>
      <c r="AK1966" s="31">
        <f t="shared" si="1246"/>
        <v>4.0681208254120986E-3</v>
      </c>
      <c r="AL1966" s="31">
        <f t="shared" si="1246"/>
        <v>9.3679386795704337E-4</v>
      </c>
      <c r="AM1966" s="31">
        <f t="shared" si="1266"/>
        <v>0.99999999999999989</v>
      </c>
      <c r="AN1966" s="31">
        <f>(Z1966*'Propiedades físicas'!$F$4)/1000</f>
        <v>1144.8281752956532</v>
      </c>
      <c r="AO1966" s="31">
        <f>(AA1966*'Propiedades físicas'!$F$6)/1000</f>
        <v>296.16088269298729</v>
      </c>
      <c r="AP1966" s="31">
        <f>(AB1966*'Propiedades físicas'!$F$9)/1000</f>
        <v>150.33532939608213</v>
      </c>
      <c r="AQ1966" s="31">
        <f>(AC1966*'Propiedades físicas'!$F$5)/1000</f>
        <v>107.89480248150925</v>
      </c>
      <c r="AR1966" s="31">
        <f>(AD1966*'Propiedades físicas'!$F$8)/1000</f>
        <v>16.16959660345448</v>
      </c>
      <c r="AS1966" s="31">
        <f>(AE1966*'Propiedades físicas'!$F$7)/1000</f>
        <v>0.9672107475621774</v>
      </c>
      <c r="AT1966" s="31">
        <f t="shared" si="1267"/>
        <v>1716.3559972172486</v>
      </c>
      <c r="AU1966" s="31">
        <f t="shared" si="1268"/>
        <v>0.66701090982976652</v>
      </c>
      <c r="AV1966" s="31">
        <f t="shared" si="1272"/>
        <v>0.17255212972900549</v>
      </c>
      <c r="AW1966" s="31">
        <f t="shared" si="1272"/>
        <v>8.758982963896933E-2</v>
      </c>
      <c r="AX1966" s="31">
        <f t="shared" si="1272"/>
        <v>6.2862717674212434E-2</v>
      </c>
      <c r="AY1966" s="31">
        <f t="shared" si="1269"/>
        <v>9.4208874089469017E-3</v>
      </c>
      <c r="AZ1966" s="31">
        <f t="shared" si="1269"/>
        <v>5.635257190992599E-4</v>
      </c>
      <c r="BA1966" s="31">
        <f t="shared" si="1270"/>
        <v>0.99999999999999989</v>
      </c>
      <c r="BB1966" s="34">
        <f>AU1966*'Propiedades físicas'!$C$4+'Diseño reactor'!AV1966*'Propiedades físicas'!$C$5+'Diseño reactor'!AW1966*'Propiedades físicas'!$C$8+'Diseño reactor'!AX1966*'Propiedades físicas'!$C$9+'Diseño reactor'!AY1966*'Propiedades físicas'!$C$7+'Diseño reactor'!AZ1966*'Propiedades físicas'!$C$6</f>
        <v>875.41073569016146</v>
      </c>
      <c r="BC1966" s="45">
        <f>AU1966*'Propiedades físicas'!$L$4+'Diseño reactor'!AV1966*'Propiedades físicas'!$L$5+'Diseño reactor'!AW1966*'Propiedades físicas'!$L$8+AX1966*'Propiedades físicas'!$L$9+'Diseño reactor'!AY1966*'Propiedades físicas'!$L$7+'Diseño reactor'!AZ1966*'Propiedades físicas'!$L$6</f>
        <v>2.1024459527243731</v>
      </c>
      <c r="BD1966" s="29">
        <f t="shared" si="1247"/>
        <v>1.6612294233019427</v>
      </c>
      <c r="BE1966" s="58">
        <f t="shared" si="1248"/>
        <v>41.472410098896205</v>
      </c>
      <c r="BF1966" s="30">
        <f>AU1966*'Propiedades físicas'!$I$4+'Diseño reactor'!AV1966*'Propiedades físicas'!$I$5+'Diseño reactor'!AW1966*'Propiedades físicas'!$I$8+'Diseño reactor'!AX1966*'Propiedades físicas'!$I$9+'Diseño reactor'!AY1966*'Propiedades físicas'!$I$7+'Diseño reactor'!AZ1966*'Propiedades físicas'!$I$6</f>
        <v>1.9958257307954141E-2</v>
      </c>
      <c r="BG1966" s="24">
        <f>AU1966*'Propiedades físicas'!$O$4+'Diseño reactor'!AV1966*'Propiedades físicas'!$O$5+'Diseño reactor'!AW1966*'Propiedades físicas'!$O$8+'Diseño reactor'!AX1966*'Propiedades físicas'!$O$9+'Diseño reactor'!AY1966*'Propiedades físicas'!$O$7+'Diseño reactor'!AZ1966*'Propiedades físicas'!$O$6</f>
        <v>0.15372187929728137</v>
      </c>
      <c r="BH1966" s="54">
        <f t="shared" si="1249"/>
        <v>41181.622236425224</v>
      </c>
      <c r="BI1966" s="34">
        <f t="shared" si="1271"/>
        <v>272.96802180899391</v>
      </c>
      <c r="BJ1966" s="27">
        <f t="shared" si="1250"/>
        <v>4796.2069487012704</v>
      </c>
      <c r="BK1966" s="34">
        <f t="shared" si="1251"/>
        <v>567.13995819464526</v>
      </c>
      <c r="BL1966" s="27">
        <f t="shared" si="1252"/>
        <v>105.62060558729819</v>
      </c>
      <c r="BM1966" s="34">
        <f t="shared" si="1253"/>
        <v>1.1054421768707483</v>
      </c>
      <c r="BN1966" s="45">
        <f t="shared" si="1254"/>
        <v>2103.0886959693867</v>
      </c>
      <c r="BO1966" s="45">
        <f t="shared" si="1255"/>
        <v>106.6171987630913</v>
      </c>
      <c r="BP1966" s="66">
        <f t="shared" si="1256"/>
        <v>6.6879398824404763</v>
      </c>
    </row>
    <row r="1967" spans="8:68">
      <c r="H1967" s="68">
        <v>1962</v>
      </c>
      <c r="I1967" s="31">
        <f>('Propiedades físicas'!$C$10*'Diseño reactor'!H1967)/1000</f>
        <v>1717.2312424988486</v>
      </c>
      <c r="J1967" s="31">
        <f t="shared" si="1233"/>
        <v>0.26554373616942029</v>
      </c>
      <c r="K1967" s="31">
        <f>(I1967*1000)/'Propiedades físicas'!$F$10</f>
        <v>11217.239970784365</v>
      </c>
      <c r="L1967" s="31">
        <f t="shared" si="1234"/>
        <v>1602.462852969195</v>
      </c>
      <c r="M1967" s="31">
        <f t="shared" si="1235"/>
        <v>9614.7771178151688</v>
      </c>
      <c r="N1967" s="31">
        <f t="shared" si="1236"/>
        <v>0.81674967021875378</v>
      </c>
      <c r="O1967" s="32">
        <f t="shared" si="1237"/>
        <v>4.9004980213125222</v>
      </c>
      <c r="P1967" s="33">
        <f t="shared" si="1238"/>
        <v>0.66393806006414802</v>
      </c>
      <c r="Q1967" s="31">
        <f t="shared" si="1239"/>
        <v>4.7137465523224851</v>
      </c>
      <c r="R1967" s="31">
        <f t="shared" si="1240"/>
        <v>0.12422097945157907</v>
      </c>
      <c r="S1967" s="31">
        <f t="shared" si="1241"/>
        <v>0.18675146899003561</v>
      </c>
      <c r="T1967" s="31">
        <f t="shared" si="1242"/>
        <v>2.3241402570623442E-2</v>
      </c>
      <c r="U1967" s="31">
        <f t="shared" si="1243"/>
        <v>5.3492281324032222E-3</v>
      </c>
      <c r="V1967" s="47">
        <f t="shared" si="1257"/>
        <v>6.5749205948100093E-4</v>
      </c>
      <c r="W1967" s="31">
        <f t="shared" si="1244"/>
        <v>0.18709724132937516</v>
      </c>
      <c r="X1967" s="34">
        <f>(S1967*H1967*'Propiedades físicas'!$F$5*60*24*365)/(1000000)</f>
        <v>56709.973273366857</v>
      </c>
      <c r="Y1967" s="34">
        <f>(U1967*H1967*'Propiedades físicas'!$F$7*60*24*365)/(1000000)</f>
        <v>507.99326278024773</v>
      </c>
      <c r="Z1967" s="31">
        <f t="shared" si="1258"/>
        <v>1302.6464738458585</v>
      </c>
      <c r="AA1967" s="31">
        <f t="shared" si="1274"/>
        <v>9248.3707356567156</v>
      </c>
      <c r="AB1967" s="31">
        <f t="shared" si="1275"/>
        <v>243.72156168399815</v>
      </c>
      <c r="AC1967" s="31">
        <f t="shared" si="1276"/>
        <v>366.40638215844984</v>
      </c>
      <c r="AD1967" s="31">
        <f t="shared" si="1273"/>
        <v>45.599631843563195</v>
      </c>
      <c r="AE1967" s="31">
        <f t="shared" si="1262"/>
        <v>10.495185595775123</v>
      </c>
      <c r="AF1967" s="31">
        <f t="shared" si="1263"/>
        <v>11217.23997078436</v>
      </c>
      <c r="AG1967" s="31">
        <f t="shared" si="1264"/>
        <v>0.11612896552437503</v>
      </c>
      <c r="AH1967" s="31">
        <f t="shared" si="1265"/>
        <v>0.82447828162225079</v>
      </c>
      <c r="AI1967" s="31">
        <f t="shared" si="1265"/>
        <v>2.1727409088044682E-2</v>
      </c>
      <c r="AJ1967" s="31">
        <f t="shared" si="1265"/>
        <v>3.2664575520606344E-2</v>
      </c>
      <c r="AK1967" s="31">
        <f t="shared" si="1246"/>
        <v>4.065138301607955E-3</v>
      </c>
      <c r="AL1967" s="31">
        <f t="shared" si="1246"/>
        <v>9.3562994311525386E-4</v>
      </c>
      <c r="AM1967" s="31">
        <f t="shared" si="1266"/>
        <v>1</v>
      </c>
      <c r="AN1967" s="31">
        <f>(Z1967*'Propiedades físicas'!$F$4)/1000</f>
        <v>1145.5212561705712</v>
      </c>
      <c r="AO1967" s="31">
        <f>(AA1967*'Propiedades físicas'!$F$6)/1000</f>
        <v>296.31779837044121</v>
      </c>
      <c r="AP1967" s="31">
        <f>(AB1967*'Propiedades físicas'!$F$9)/1000</f>
        <v>150.36401748094266</v>
      </c>
      <c r="AQ1967" s="31">
        <f>(AC1967*'Propiedades físicas'!$F$5)/1000</f>
        <v>107.89568735419873</v>
      </c>
      <c r="AR1967" s="31">
        <f>(AD1967*'Propiedades físicas'!$F$8)/1000</f>
        <v>16.165981481180015</v>
      </c>
      <c r="AS1967" s="31">
        <f>(AE1967*'Propiedades físicas'!$F$7)/1000</f>
        <v>0.96650164151493112</v>
      </c>
      <c r="AT1967" s="31">
        <f t="shared" si="1267"/>
        <v>1717.231242498849</v>
      </c>
      <c r="AU1967" s="31">
        <f t="shared" si="1268"/>
        <v>0.66707454873908101</v>
      </c>
      <c r="AV1967" s="31">
        <f t="shared" si="1272"/>
        <v>0.1725555598087366</v>
      </c>
      <c r="AW1967" s="31">
        <f t="shared" si="1272"/>
        <v>8.756189251608229E-2</v>
      </c>
      <c r="AX1967" s="31">
        <f t="shared" si="1272"/>
        <v>6.2831192843424546E-2</v>
      </c>
      <c r="AY1967" s="31">
        <f t="shared" si="1269"/>
        <v>9.4139805292942948E-3</v>
      </c>
      <c r="AZ1967" s="31">
        <f t="shared" si="1269"/>
        <v>5.6282556338103603E-4</v>
      </c>
      <c r="BA1967" s="31">
        <f t="shared" si="1270"/>
        <v>0.99999999999999978</v>
      </c>
      <c r="BB1967" s="34">
        <f>AU1967*'Propiedades físicas'!$C$4+'Diseño reactor'!AV1967*'Propiedades físicas'!$C$5+'Diseño reactor'!AW1967*'Propiedades físicas'!$C$8+'Diseño reactor'!AX1967*'Propiedades físicas'!$C$9+'Diseño reactor'!AY1967*'Propiedades físicas'!$C$7+'Diseño reactor'!AZ1967*'Propiedades físicas'!$C$6</f>
        <v>875.41050860503651</v>
      </c>
      <c r="BC1967" s="45">
        <f>AU1967*'Propiedades físicas'!$L$4+'Diseño reactor'!AV1967*'Propiedades físicas'!$L$5+'Diseño reactor'!AW1967*'Propiedades físicas'!$L$8+AX1967*'Propiedades físicas'!$L$9+'Diseño reactor'!AY1967*'Propiedades físicas'!$L$7+'Diseño reactor'!AZ1967*'Propiedades físicas'!$L$6</f>
        <v>2.1024918456366088</v>
      </c>
      <c r="BD1967" s="29">
        <f t="shared" si="1247"/>
        <v>1.6605053215401251</v>
      </c>
      <c r="BE1967" s="58">
        <f t="shared" si="1248"/>
        <v>41.471626904523312</v>
      </c>
      <c r="BF1967" s="30">
        <f>AU1967*'Propiedades físicas'!$I$4+'Diseño reactor'!AV1967*'Propiedades físicas'!$I$5+'Diseño reactor'!AW1967*'Propiedades físicas'!$I$8+'Diseño reactor'!AX1967*'Propiedades físicas'!$I$9+'Diseño reactor'!AY1967*'Propiedades físicas'!$I$7+'Diseño reactor'!AZ1967*'Propiedades físicas'!$I$6</f>
        <v>1.9958358634212629E-2</v>
      </c>
      <c r="BG1967" s="24">
        <f>AU1967*'Propiedades físicas'!$O$4+'Diseño reactor'!AV1967*'Propiedades físicas'!$O$5+'Diseño reactor'!AW1967*'Propiedades físicas'!$O$8+'Diseño reactor'!AX1967*'Propiedades físicas'!$O$9+'Diseño reactor'!AY1967*'Propiedades físicas'!$O$7+'Diseño reactor'!AZ1967*'Propiedades físicas'!$O$6</f>
        <v>0.1537240819820602</v>
      </c>
      <c r="BH1967" s="54">
        <f t="shared" si="1249"/>
        <v>41181.402479506294</v>
      </c>
      <c r="BI1967" s="34">
        <f t="shared" si="1271"/>
        <v>272.97145469777541</v>
      </c>
      <c r="BJ1967" s="27">
        <f t="shared" si="1250"/>
        <v>4796.2099918595986</v>
      </c>
      <c r="BK1967" s="34">
        <f t="shared" si="1251"/>
        <v>567.14844460907784</v>
      </c>
      <c r="BL1967" s="27">
        <f t="shared" si="1252"/>
        <v>105.62089991813225</v>
      </c>
      <c r="BM1967" s="34">
        <f t="shared" si="1253"/>
        <v>1.1054421768707483</v>
      </c>
      <c r="BN1967" s="45">
        <f t="shared" si="1254"/>
        <v>2104.2803869890759</v>
      </c>
      <c r="BO1967" s="45">
        <f t="shared" si="1255"/>
        <v>106.62673118867366</v>
      </c>
      <c r="BP1967" s="66">
        <f t="shared" si="1256"/>
        <v>6.6879381475615203</v>
      </c>
    </row>
    <row r="1968" spans="8:68">
      <c r="H1968" s="68">
        <v>1963</v>
      </c>
      <c r="I1968" s="31">
        <f>('Propiedades físicas'!$C$10*'Diseño reactor'!H1968)/1000</f>
        <v>1718.1064877804486</v>
      </c>
      <c r="J1968" s="31">
        <f t="shared" si="1233"/>
        <v>0.26540846172409704</v>
      </c>
      <c r="K1968" s="31">
        <f>(I1968*1000)/'Propiedades físicas'!$F$10</f>
        <v>11222.957218475896</v>
      </c>
      <c r="L1968" s="31">
        <f t="shared" si="1234"/>
        <v>1603.2796026394137</v>
      </c>
      <c r="M1968" s="31">
        <f t="shared" si="1235"/>
        <v>9619.6776158364828</v>
      </c>
      <c r="N1968" s="31">
        <f t="shared" si="1236"/>
        <v>0.81674967021875378</v>
      </c>
      <c r="O1968" s="32">
        <f t="shared" si="1237"/>
        <v>4.9004980213125231</v>
      </c>
      <c r="P1968" s="33">
        <f t="shared" si="1238"/>
        <v>0.66400134728794658</v>
      </c>
      <c r="Q1968" s="31">
        <f t="shared" si="1239"/>
        <v>4.7138401597997079</v>
      </c>
      <c r="R1968" s="31">
        <f t="shared" si="1240"/>
        <v>0.12418136905383163</v>
      </c>
      <c r="S1968" s="31">
        <f t="shared" si="1241"/>
        <v>0.18665786151281363</v>
      </c>
      <c r="T1968" s="31">
        <f t="shared" si="1242"/>
        <v>2.3224369171944693E-2</v>
      </c>
      <c r="U1968" s="31">
        <f t="shared" si="1243"/>
        <v>5.342584705030894E-3</v>
      </c>
      <c r="V1968" s="47">
        <f t="shared" si="1257"/>
        <v>6.5755473226573348E-4</v>
      </c>
      <c r="W1968" s="31">
        <f t="shared" si="1244"/>
        <v>0.18701975464513615</v>
      </c>
      <c r="X1968" s="34">
        <f>(S1968*H1968*'Propiedades físicas'!$F$5*60*24*365)/(1000000)</f>
        <v>56710.437592301358</v>
      </c>
      <c r="Y1968" s="34">
        <f>(U1968*H1968*'Propiedades físicas'!$F$7*60*24*365)/(1000000)</f>
        <v>507.62095944163633</v>
      </c>
      <c r="Z1968" s="31">
        <f t="shared" si="1258"/>
        <v>1303.4346447262392</v>
      </c>
      <c r="AA1968" s="31">
        <f t="shared" si="1274"/>
        <v>9253.2682336868274</v>
      </c>
      <c r="AB1968" s="31">
        <f t="shared" si="1275"/>
        <v>243.7680274526715</v>
      </c>
      <c r="AC1968" s="31">
        <f t="shared" si="1276"/>
        <v>366.40938214965314</v>
      </c>
      <c r="AD1968" s="31">
        <f t="shared" si="1273"/>
        <v>45.589436684527435</v>
      </c>
      <c r="AE1968" s="31">
        <f t="shared" si="1262"/>
        <v>10.487493775975645</v>
      </c>
      <c r="AF1968" s="31">
        <f t="shared" si="1263"/>
        <v>11222.957218475896</v>
      </c>
      <c r="AG1968" s="31">
        <f t="shared" si="1264"/>
        <v>0.11614003505069484</v>
      </c>
      <c r="AH1968" s="31">
        <f t="shared" si="1265"/>
        <v>0.82449465444397751</v>
      </c>
      <c r="AI1968" s="31">
        <f t="shared" si="1265"/>
        <v>2.1720480859658463E-2</v>
      </c>
      <c r="AJ1968" s="31">
        <f t="shared" si="1265"/>
        <v>3.2648202698879428E-2</v>
      </c>
      <c r="AK1968" s="31">
        <f t="shared" si="1246"/>
        <v>4.0621590011477018E-3</v>
      </c>
      <c r="AL1968" s="31">
        <f t="shared" si="1246"/>
        <v>9.3446794564185922E-4</v>
      </c>
      <c r="AM1968" s="31">
        <f t="shared" si="1266"/>
        <v>0.99999999999999989</v>
      </c>
      <c r="AN1968" s="31">
        <f>(Z1968*'Propiedades físicas'!$F$4)/1000</f>
        <v>1146.2143578793603</v>
      </c>
      <c r="AO1968" s="31">
        <f>(AA1968*'Propiedades físicas'!$F$6)/1000</f>
        <v>296.47471420732597</v>
      </c>
      <c r="AP1968" s="31">
        <f>(AB1968*'Propiedades físicas'!$F$9)/1000</f>
        <v>150.39268453692566</v>
      </c>
      <c r="AQ1968" s="31">
        <f>(AC1968*'Propiedades físicas'!$F$5)/1000</f>
        <v>107.89657076160837</v>
      </c>
      <c r="AR1968" s="31">
        <f>(AD1968*'Propiedades físicas'!$F$8)/1000</f>
        <v>16.162367093398661</v>
      </c>
      <c r="AS1968" s="31">
        <f>(AE1968*'Propiedades físicas'!$F$7)/1000</f>
        <v>0.96579330182959722</v>
      </c>
      <c r="AT1968" s="31">
        <f t="shared" si="1267"/>
        <v>1718.1064877804486</v>
      </c>
      <c r="AU1968" s="31">
        <f t="shared" si="1268"/>
        <v>0.66713813493604091</v>
      </c>
      <c r="AV1968" s="31">
        <f t="shared" si="1272"/>
        <v>0.17255898648653001</v>
      </c>
      <c r="AW1968" s="31">
        <f t="shared" si="1272"/>
        <v>8.7533971617330786E-2</v>
      </c>
      <c r="AX1968" s="31">
        <f t="shared" si="1272"/>
        <v>6.2799699278823826E-2</v>
      </c>
      <c r="AY1968" s="31">
        <f t="shared" si="1269"/>
        <v>9.4070811142085622E-3</v>
      </c>
      <c r="AZ1968" s="31">
        <f t="shared" si="1269"/>
        <v>5.6212656706585513E-4</v>
      </c>
      <c r="BA1968" s="31">
        <f t="shared" si="1270"/>
        <v>0.99999999999999989</v>
      </c>
      <c r="BB1968" s="34">
        <f>AU1968*'Propiedades físicas'!$C$4+'Diseño reactor'!AV1968*'Propiedades físicas'!$C$5+'Diseño reactor'!AW1968*'Propiedades físicas'!$C$8+'Diseño reactor'!AX1968*'Propiedades físicas'!$C$9+'Diseño reactor'!AY1968*'Propiedades físicas'!$C$7+'Diseño reactor'!AZ1968*'Propiedades físicas'!$C$6</f>
        <v>875.41028187625955</v>
      </c>
      <c r="BC1968" s="45">
        <f>AU1968*'Propiedades físicas'!$L$4+'Diseño reactor'!AV1968*'Propiedades físicas'!$L$5+'Diseño reactor'!AW1968*'Propiedades físicas'!$L$8+AX1968*'Propiedades físicas'!$L$9+'Diseño reactor'!AY1968*'Propiedades físicas'!$L$7+'Diseño reactor'!AZ1968*'Propiedades físicas'!$L$6</f>
        <v>2.1025376988749431</v>
      </c>
      <c r="BD1968" s="29">
        <f t="shared" si="1247"/>
        <v>1.6597818517613514</v>
      </c>
      <c r="BE1968" s="58">
        <f t="shared" si="1248"/>
        <v>41.470844404541424</v>
      </c>
      <c r="BF1968" s="30">
        <f>AU1968*'Propiedades físicas'!$I$4+'Diseño reactor'!AV1968*'Propiedades físicas'!$I$5+'Diseño reactor'!AW1968*'Propiedades físicas'!$I$8+'Diseño reactor'!AX1968*'Propiedades físicas'!$I$9+'Diseño reactor'!AY1968*'Propiedades físicas'!$I$7+'Diseño reactor'!AZ1968*'Propiedades físicas'!$I$6</f>
        <v>1.9958459792194936E-2</v>
      </c>
      <c r="BG1968" s="24">
        <f>AU1968*'Propiedades físicas'!$O$4+'Diseño reactor'!AV1968*'Propiedades físicas'!$O$5+'Diseño reactor'!AW1968*'Propiedades físicas'!$O$8+'Diseño reactor'!AX1968*'Propiedades físicas'!$O$9+'Diseño reactor'!AY1968*'Propiedades físicas'!$O$7+'Diseño reactor'!AZ1968*'Propiedades físicas'!$O$6</f>
        <v>0.15372628286112067</v>
      </c>
      <c r="BH1968" s="54">
        <f t="shared" si="1249"/>
        <v>41181.18308879387</v>
      </c>
      <c r="BI1968" s="34">
        <f t="shared" si="1271"/>
        <v>272.97488330268277</v>
      </c>
      <c r="BJ1968" s="27">
        <f t="shared" si="1250"/>
        <v>4796.2130380202825</v>
      </c>
      <c r="BK1968" s="34">
        <f t="shared" si="1251"/>
        <v>567.1569247268468</v>
      </c>
      <c r="BL1968" s="27">
        <f t="shared" si="1252"/>
        <v>105.62119402342182</v>
      </c>
      <c r="BM1968" s="34">
        <f t="shared" si="1253"/>
        <v>1.1054421768707483</v>
      </c>
      <c r="BN1968" s="45">
        <f t="shared" si="1254"/>
        <v>2105.4721035115554</v>
      </c>
      <c r="BO1968" s="45">
        <f t="shared" si="1255"/>
        <v>106.63625571979648</v>
      </c>
      <c r="BP1968" s="66">
        <f t="shared" si="1256"/>
        <v>6.6879364154049812</v>
      </c>
    </row>
    <row r="1969" spans="8:68">
      <c r="H1969" s="68">
        <v>1964</v>
      </c>
      <c r="I1969" s="31">
        <f>('Propiedades físicas'!$C$10*'Diseño reactor'!H1969)/1000</f>
        <v>1718.9817330620485</v>
      </c>
      <c r="J1969" s="31">
        <f t="shared" si="1233"/>
        <v>0.2652733250327915</v>
      </c>
      <c r="K1969" s="31">
        <f>(I1969*1000)/'Propiedades físicas'!$F$10</f>
        <v>11228.674466167429</v>
      </c>
      <c r="L1969" s="31">
        <f t="shared" si="1234"/>
        <v>1604.0963523096327</v>
      </c>
      <c r="M1969" s="31">
        <f t="shared" si="1235"/>
        <v>9624.5781138577968</v>
      </c>
      <c r="N1969" s="31">
        <f t="shared" si="1236"/>
        <v>0.81674967021875389</v>
      </c>
      <c r="O1969" s="32">
        <f t="shared" si="1237"/>
        <v>4.900498021312524</v>
      </c>
      <c r="P1969" s="33">
        <f t="shared" si="1238"/>
        <v>0.66406458211239439</v>
      </c>
      <c r="Q1969" s="31">
        <f t="shared" si="1239"/>
        <v>4.7139336744819929</v>
      </c>
      <c r="R1969" s="31">
        <f t="shared" si="1240"/>
        <v>0.12414178165629046</v>
      </c>
      <c r="S1969" s="31">
        <f t="shared" si="1241"/>
        <v>0.18656434683053047</v>
      </c>
      <c r="T1969" s="31">
        <f t="shared" si="1242"/>
        <v>2.3207354175967358E-2</v>
      </c>
      <c r="U1969" s="31">
        <f t="shared" si="1243"/>
        <v>5.3359522741017627E-3</v>
      </c>
      <c r="V1969" s="47">
        <f t="shared" si="1257"/>
        <v>6.5761735315984684E-4</v>
      </c>
      <c r="W1969" s="31">
        <f t="shared" si="1244"/>
        <v>0.18694233211684702</v>
      </c>
      <c r="X1969" s="34">
        <f>(S1969*H1969*'Propiedades físicas'!$F$5*60*24*365)/(1000000)</f>
        <v>56710.901142678267</v>
      </c>
      <c r="Y1969" s="34">
        <f>(U1969*H1969*'Propiedades físicas'!$F$7*60*24*365)/(1000000)</f>
        <v>507.24905833556272</v>
      </c>
      <c r="Z1969" s="31">
        <f t="shared" si="1258"/>
        <v>1304.2228392687425</v>
      </c>
      <c r="AA1969" s="31">
        <f t="shared" si="1274"/>
        <v>9258.1657366826348</v>
      </c>
      <c r="AB1969" s="31">
        <f t="shared" si="1275"/>
        <v>243.81445917295446</v>
      </c>
      <c r="AC1969" s="31">
        <f t="shared" si="1276"/>
        <v>366.41237717516185</v>
      </c>
      <c r="AD1969" s="31">
        <f t="shared" si="1273"/>
        <v>45.579243601599892</v>
      </c>
      <c r="AE1969" s="31">
        <f t="shared" si="1262"/>
        <v>10.479810266335862</v>
      </c>
      <c r="AF1969" s="31">
        <f t="shared" si="1263"/>
        <v>11228.674466167429</v>
      </c>
      <c r="AG1969" s="31">
        <f t="shared" si="1264"/>
        <v>0.116151095411879</v>
      </c>
      <c r="AH1969" s="31">
        <f t="shared" si="1265"/>
        <v>0.82451101103500346</v>
      </c>
      <c r="AI1969" s="31">
        <f t="shared" si="1265"/>
        <v>2.171355665422307E-2</v>
      </c>
      <c r="AJ1969" s="31">
        <f t="shared" si="1265"/>
        <v>3.2631846107853697E-2</v>
      </c>
      <c r="AK1969" s="31">
        <f t="shared" si="1246"/>
        <v>4.0591829194917429E-3</v>
      </c>
      <c r="AL1969" s="31">
        <f t="shared" si="1246"/>
        <v>9.3330787154904764E-4</v>
      </c>
      <c r="AM1969" s="31">
        <f t="shared" si="1266"/>
        <v>0.99999999999999989</v>
      </c>
      <c r="AN1969" s="31">
        <f>(Z1969*'Propiedades físicas'!$F$4)/1000</f>
        <v>1146.9074803961469</v>
      </c>
      <c r="AO1969" s="31">
        <f>(AA1969*'Propiedades físicas'!$F$6)/1000</f>
        <v>296.6316302033116</v>
      </c>
      <c r="AP1969" s="31">
        <f>(AB1969*'Propiedades físicas'!$F$9)/1000</f>
        <v>150.42133058675421</v>
      </c>
      <c r="AQ1969" s="31">
        <f>(AC1969*'Propiedades físicas'!$F$5)/1000</f>
        <v>107.89745270676993</v>
      </c>
      <c r="AR1969" s="31">
        <f>(AD1969*'Propiedades físicas'!$F$8)/1000</f>
        <v>16.158753441639188</v>
      </c>
      <c r="AS1969" s="31">
        <f>(AE1969*'Propiedades físicas'!$F$7)/1000</f>
        <v>0.9650857274268696</v>
      </c>
      <c r="AT1969" s="31">
        <f t="shared" si="1267"/>
        <v>1718.9817330620488</v>
      </c>
      <c r="AU1969" s="31">
        <f t="shared" si="1268"/>
        <v>0.66720166848611173</v>
      </c>
      <c r="AV1969" s="31">
        <f t="shared" si="1272"/>
        <v>0.17256240976739007</v>
      </c>
      <c r="AW1969" s="31">
        <f t="shared" si="1272"/>
        <v>8.7506066931151372E-2</v>
      </c>
      <c r="AX1969" s="31">
        <f t="shared" si="1272"/>
        <v>6.2768236934414953E-2</v>
      </c>
      <c r="AY1969" s="31">
        <f t="shared" si="1269"/>
        <v>9.4001891531769518E-3</v>
      </c>
      <c r="AZ1969" s="31">
        <f t="shared" si="1269"/>
        <v>5.6142872775485951E-4</v>
      </c>
      <c r="BA1969" s="31">
        <f t="shared" si="1270"/>
        <v>1</v>
      </c>
      <c r="BB1969" s="34">
        <f>AU1969*'Propiedades físicas'!$C$4+'Diseño reactor'!AV1969*'Propiedades físicas'!$C$5+'Diseño reactor'!AW1969*'Propiedades físicas'!$C$8+'Diseño reactor'!AX1969*'Propiedades físicas'!$C$9+'Diseño reactor'!AY1969*'Propiedades físicas'!$C$7+'Diseño reactor'!AZ1969*'Propiedades físicas'!$C$6</f>
        <v>875.41005550313241</v>
      </c>
      <c r="BC1969" s="45">
        <f>AU1969*'Propiedades físicas'!$L$4+'Diseño reactor'!AV1969*'Propiedades físicas'!$L$5+'Diseño reactor'!AW1969*'Propiedades físicas'!$L$8+AX1969*'Propiedades físicas'!$L$9+'Diseño reactor'!AY1969*'Propiedades físicas'!$L$7+'Diseño reactor'!AZ1969*'Propiedades físicas'!$L$6</f>
        <v>2.102583512490396</v>
      </c>
      <c r="BD1969" s="29">
        <f t="shared" si="1247"/>
        <v>1.6590590131376697</v>
      </c>
      <c r="BE1969" s="58">
        <f t="shared" si="1248"/>
        <v>41.470062598024285</v>
      </c>
      <c r="BF1969" s="30">
        <f>AU1969*'Propiedades físicas'!$I$4+'Diseño reactor'!AV1969*'Propiedades físicas'!$I$5+'Diseño reactor'!AW1969*'Propiedades físicas'!$I$8+'Diseño reactor'!AX1969*'Propiedades físicas'!$I$9+'Diseño reactor'!AY1969*'Propiedades físicas'!$I$7+'Diseño reactor'!AZ1969*'Propiedades físicas'!$I$6</f>
        <v>1.9958560782228515E-2</v>
      </c>
      <c r="BG1969" s="24">
        <f>AU1969*'Propiedades físicas'!$O$4+'Diseño reactor'!AV1969*'Propiedades físicas'!$O$5+'Diseño reactor'!AW1969*'Propiedades físicas'!$O$8+'Diseño reactor'!AX1969*'Propiedades físicas'!$O$9+'Diseño reactor'!AY1969*'Propiedades físicas'!$O$7+'Diseño reactor'!AZ1969*'Propiedades físicas'!$O$6</f>
        <v>0.15372848193662936</v>
      </c>
      <c r="BH1969" s="54">
        <f t="shared" si="1249"/>
        <v>41180.964063568324</v>
      </c>
      <c r="BI1969" s="34">
        <f t="shared" si="1271"/>
        <v>272.97830763104724</v>
      </c>
      <c r="BJ1969" s="27">
        <f t="shared" si="1250"/>
        <v>4796.2160871717733</v>
      </c>
      <c r="BK1969" s="34">
        <f t="shared" si="1251"/>
        <v>567.16539855458234</v>
      </c>
      <c r="BL1969" s="27">
        <f t="shared" si="1252"/>
        <v>105.6214879034131</v>
      </c>
      <c r="BM1969" s="34">
        <f t="shared" si="1253"/>
        <v>1.1054421768707483</v>
      </c>
      <c r="BN1969" s="45">
        <f t="shared" si="1254"/>
        <v>2106.6638455041457</v>
      </c>
      <c r="BO1969" s="45">
        <f t="shared" si="1255"/>
        <v>106.64577236626225</v>
      </c>
      <c r="BP1969" s="66">
        <f t="shared" si="1256"/>
        <v>6.6879346859655264</v>
      </c>
    </row>
    <row r="1970" spans="8:68">
      <c r="H1970" s="68">
        <v>1965</v>
      </c>
      <c r="I1970" s="31">
        <f>('Propiedades físicas'!$C$10*'Diseño reactor'!H1970)/1000</f>
        <v>1719.8569783436481</v>
      </c>
      <c r="J1970" s="31">
        <f t="shared" si="1233"/>
        <v>0.26513832588519215</v>
      </c>
      <c r="K1970" s="31">
        <f>(I1970*1000)/'Propiedades físicas'!$F$10</f>
        <v>11234.391713858959</v>
      </c>
      <c r="L1970" s="31">
        <f t="shared" si="1234"/>
        <v>1604.913101979851</v>
      </c>
      <c r="M1970" s="31">
        <f t="shared" si="1235"/>
        <v>9629.4786118791071</v>
      </c>
      <c r="N1970" s="31">
        <f t="shared" si="1236"/>
        <v>0.81674967021875367</v>
      </c>
      <c r="O1970" s="32">
        <f t="shared" si="1237"/>
        <v>4.9004980213125231</v>
      </c>
      <c r="P1970" s="33">
        <f t="shared" si="1238"/>
        <v>0.66412776460254086</v>
      </c>
      <c r="Q1970" s="31">
        <f t="shared" si="1239"/>
        <v>4.7140270965057818</v>
      </c>
      <c r="R1970" s="31">
        <f t="shared" si="1240"/>
        <v>0.124102217242558</v>
      </c>
      <c r="S1970" s="31">
        <f t="shared" si="1241"/>
        <v>0.18647092480674066</v>
      </c>
      <c r="T1970" s="31">
        <f t="shared" si="1242"/>
        <v>2.3190357556781688E-2</v>
      </c>
      <c r="U1970" s="31">
        <f t="shared" si="1243"/>
        <v>5.3293308168730937E-3</v>
      </c>
      <c r="V1970" s="47">
        <f t="shared" si="1257"/>
        <v>6.5767992222775899E-4</v>
      </c>
      <c r="W1970" s="31">
        <f t="shared" si="1244"/>
        <v>0.18686497366486279</v>
      </c>
      <c r="X1970" s="34">
        <f>(S1970*H1970*'Propiedades físicas'!$F$5*60*24*365)/(1000000)</f>
        <v>56711.363926087011</v>
      </c>
      <c r="Y1970" s="34">
        <f>(U1970*H1970*'Propiedades físicas'!$F$7*60*24*365)/(1000000)</f>
        <v>506.87755889571059</v>
      </c>
      <c r="Z1970" s="31">
        <f t="shared" si="1258"/>
        <v>1305.0110574439927</v>
      </c>
      <c r="AA1970" s="31">
        <f t="shared" si="1274"/>
        <v>9263.0632446338604</v>
      </c>
      <c r="AB1970" s="31">
        <f t="shared" si="1275"/>
        <v>243.86085688162646</v>
      </c>
      <c r="AC1970" s="31">
        <f t="shared" si="1276"/>
        <v>366.41536724524536</v>
      </c>
      <c r="AD1970" s="31">
        <f t="shared" si="1273"/>
        <v>45.569052599076016</v>
      </c>
      <c r="AE1970" s="31">
        <f t="shared" si="1262"/>
        <v>10.472135055155629</v>
      </c>
      <c r="AF1970" s="31">
        <f t="shared" si="1263"/>
        <v>11234.391713858957</v>
      </c>
      <c r="AG1970" s="31">
        <f t="shared" si="1264"/>
        <v>0.11616214661930531</v>
      </c>
      <c r="AH1970" s="31">
        <f t="shared" si="1265"/>
        <v>0.82452735141919353</v>
      </c>
      <c r="AI1970" s="31">
        <f t="shared" si="1265"/>
        <v>2.1706636468870416E-2</v>
      </c>
      <c r="AJ1970" s="31">
        <f t="shared" si="1265"/>
        <v>3.261550572366357E-2</v>
      </c>
      <c r="AK1970" s="31">
        <f t="shared" si="1246"/>
        <v>4.0562100521082216E-3</v>
      </c>
      <c r="AL1970" s="31">
        <f t="shared" si="1246"/>
        <v>9.3214971685890271E-4</v>
      </c>
      <c r="AM1970" s="31">
        <f t="shared" si="1266"/>
        <v>1</v>
      </c>
      <c r="AN1970" s="31">
        <f>(Z1970*'Propiedades físicas'!$F$4)/1000</f>
        <v>1147.6006236950984</v>
      </c>
      <c r="AO1970" s="31">
        <f>(AA1970*'Propiedades físicas'!$F$6)/1000</f>
        <v>296.78854635806886</v>
      </c>
      <c r="AP1970" s="31">
        <f>(AB1970*'Propiedades físicas'!$F$9)/1000</f>
        <v>150.44995565311942</v>
      </c>
      <c r="AQ1970" s="31">
        <f>(AC1970*'Propiedades físicas'!$F$5)/1000</f>
        <v>107.89833319270741</v>
      </c>
      <c r="AR1970" s="31">
        <f>(AD1970*'Propiedades físicas'!$F$8)/1000</f>
        <v>16.155140527424422</v>
      </c>
      <c r="AS1970" s="31">
        <f>(AE1970*'Propiedades físicas'!$F$7)/1000</f>
        <v>0.96437891722928193</v>
      </c>
      <c r="AT1970" s="31">
        <f t="shared" si="1267"/>
        <v>1719.8569783436476</v>
      </c>
      <c r="AU1970" s="31">
        <f t="shared" si="1268"/>
        <v>0.66726514945465099</v>
      </c>
      <c r="AV1970" s="31">
        <f t="shared" si="1272"/>
        <v>0.1725658296563117</v>
      </c>
      <c r="AW1970" s="31">
        <f t="shared" si="1272"/>
        <v>8.7478178445985724E-2</v>
      </c>
      <c r="AX1970" s="31">
        <f t="shared" si="1272"/>
        <v>6.27368057642919E-2</v>
      </c>
      <c r="AY1970" s="31">
        <f t="shared" si="1269"/>
        <v>9.3933046357046763E-3</v>
      </c>
      <c r="AZ1970" s="31">
        <f t="shared" si="1269"/>
        <v>5.6073204305514505E-4</v>
      </c>
      <c r="BA1970" s="31">
        <f t="shared" si="1270"/>
        <v>1</v>
      </c>
      <c r="BB1970" s="34">
        <f>AU1970*'Propiedades físicas'!$C$4+'Diseño reactor'!AV1970*'Propiedades físicas'!$C$5+'Diseño reactor'!AW1970*'Propiedades físicas'!$C$8+'Diseño reactor'!AX1970*'Propiedades físicas'!$C$9+'Diseño reactor'!AY1970*'Propiedades físicas'!$C$7+'Diseño reactor'!AZ1970*'Propiedades físicas'!$C$6</f>
        <v>875.4098294849598</v>
      </c>
      <c r="BC1970" s="45">
        <f>AU1970*'Propiedades físicas'!$L$4+'Diseño reactor'!AV1970*'Propiedades físicas'!$L$5+'Diseño reactor'!AW1970*'Propiedades físicas'!$L$8+AX1970*'Propiedades físicas'!$L$9+'Diseño reactor'!AY1970*'Propiedades físicas'!$L$7+'Diseño reactor'!AZ1970*'Propiedades físicas'!$L$6</f>
        <v>2.1026292865339022</v>
      </c>
      <c r="BD1970" s="29">
        <f t="shared" si="1247"/>
        <v>1.6583368048425708</v>
      </c>
      <c r="BE1970" s="58">
        <f t="shared" si="1248"/>
        <v>41.469281484047293</v>
      </c>
      <c r="BF1970" s="30">
        <f>AU1970*'Propiedades físicas'!$I$4+'Diseño reactor'!AV1970*'Propiedades físicas'!$I$5+'Diseño reactor'!AW1970*'Propiedades físicas'!$I$8+'Diseño reactor'!AX1970*'Propiedades físicas'!$I$9+'Diseño reactor'!AY1970*'Propiedades físicas'!$I$7+'Diseño reactor'!AZ1970*'Propiedades físicas'!$I$6</f>
        <v>1.9958661604640063E-2</v>
      </c>
      <c r="BG1970" s="24">
        <f>AU1970*'Propiedades físicas'!$O$4+'Diseño reactor'!AV1970*'Propiedades físicas'!$O$5+'Diseño reactor'!AW1970*'Propiedades físicas'!$O$8+'Diseño reactor'!AX1970*'Propiedades físicas'!$O$9+'Diseño reactor'!AY1970*'Propiedades físicas'!$O$7+'Diseño reactor'!AZ1970*'Propiedades físicas'!$O$6</f>
        <v>0.15373067921074976</v>
      </c>
      <c r="BH1970" s="54">
        <f t="shared" si="1249"/>
        <v>41180.745403111825</v>
      </c>
      <c r="BI1970" s="34">
        <f t="shared" si="1271"/>
        <v>272.98172769018402</v>
      </c>
      <c r="BJ1970" s="27">
        <f t="shared" si="1250"/>
        <v>4796.2191393025996</v>
      </c>
      <c r="BK1970" s="34">
        <f t="shared" si="1251"/>
        <v>567.17386609891241</v>
      </c>
      <c r="BL1970" s="27">
        <f t="shared" si="1252"/>
        <v>105.62178155835203</v>
      </c>
      <c r="BM1970" s="34">
        <f t="shared" si="1253"/>
        <v>1.1054421768707483</v>
      </c>
      <c r="BN1970" s="45">
        <f t="shared" si="1254"/>
        <v>2107.8556129342246</v>
      </c>
      <c r="BO1970" s="45">
        <f t="shared" si="1255"/>
        <v>106.65528113785722</v>
      </c>
      <c r="BP1970" s="66">
        <f t="shared" si="1256"/>
        <v>6.6879329592378438</v>
      </c>
    </row>
    <row r="1971" spans="8:68">
      <c r="H1971" s="68">
        <v>1966</v>
      </c>
      <c r="I1971" s="31">
        <f>('Propiedades físicas'!$C$10*'Diseño reactor'!H1971)/1000</f>
        <v>1720.732223625248</v>
      </c>
      <c r="J1971" s="31">
        <f t="shared" si="1233"/>
        <v>0.26500346407141534</v>
      </c>
      <c r="K1971" s="31">
        <f>(I1971*1000)/'Propiedades físicas'!$F$10</f>
        <v>11240.108961550492</v>
      </c>
      <c r="L1971" s="31">
        <f t="shared" si="1234"/>
        <v>1605.72985165007</v>
      </c>
      <c r="M1971" s="31">
        <f t="shared" si="1235"/>
        <v>9634.3791099004211</v>
      </c>
      <c r="N1971" s="31">
        <f t="shared" si="1236"/>
        <v>0.81674967021875378</v>
      </c>
      <c r="O1971" s="32">
        <f t="shared" si="1237"/>
        <v>4.9004980213125231</v>
      </c>
      <c r="P1971" s="33">
        <f t="shared" si="1238"/>
        <v>0.66419089482332927</v>
      </c>
      <c r="Q1971" s="31">
        <f t="shared" si="1239"/>
        <v>4.7141204260072591</v>
      </c>
      <c r="R1971" s="31">
        <f t="shared" si="1240"/>
        <v>0.12406267579624389</v>
      </c>
      <c r="S1971" s="31">
        <f t="shared" si="1241"/>
        <v>0.18637759530526388</v>
      </c>
      <c r="T1971" s="31">
        <f t="shared" si="1242"/>
        <v>2.3173379288522131E-2</v>
      </c>
      <c r="U1971" s="31">
        <f t="shared" si="1243"/>
        <v>5.3227203106585817E-3</v>
      </c>
      <c r="V1971" s="47">
        <f t="shared" si="1257"/>
        <v>6.5774243953378242E-4</v>
      </c>
      <c r="W1971" s="31">
        <f t="shared" si="1244"/>
        <v>0.18678767920967032</v>
      </c>
      <c r="X1971" s="34">
        <f>(S1971*H1971*'Propiedades físicas'!$F$5*60*24*365)/(1000000)</f>
        <v>56711.825944113269</v>
      </c>
      <c r="Y1971" s="34">
        <f>(U1971*H1971*'Propiedades físicas'!$F$7*60*24*365)/(1000000)</f>
        <v>506.50646055673047</v>
      </c>
      <c r="Z1971" s="31">
        <f t="shared" si="1258"/>
        <v>1305.7992992226652</v>
      </c>
      <c r="AA1971" s="31">
        <f t="shared" si="1274"/>
        <v>9267.9607575302707</v>
      </c>
      <c r="AB1971" s="31">
        <f t="shared" si="1275"/>
        <v>243.9072206154155</v>
      </c>
      <c r="AC1971" s="31">
        <f t="shared" si="1276"/>
        <v>366.4183523701488</v>
      </c>
      <c r="AD1971" s="31">
        <f t="shared" si="1273"/>
        <v>45.558863681234506</v>
      </c>
      <c r="AE1971" s="31">
        <f t="shared" si="1262"/>
        <v>10.464468130754772</v>
      </c>
      <c r="AF1971" s="31">
        <f t="shared" si="1263"/>
        <v>11240.10896155049</v>
      </c>
      <c r="AG1971" s="31">
        <f t="shared" si="1264"/>
        <v>0.11617318868433282</v>
      </c>
      <c r="AH1971" s="31">
        <f t="shared" si="1265"/>
        <v>0.82454367562036734</v>
      </c>
      <c r="AI1971" s="31">
        <f t="shared" si="1265"/>
        <v>2.1699720300733659E-2</v>
      </c>
      <c r="AJ1971" s="31">
        <f t="shared" si="1265"/>
        <v>3.2599181522489806E-2</v>
      </c>
      <c r="AK1971" s="31">
        <f t="shared" si="1246"/>
        <v>4.0532403944730086E-3</v>
      </c>
      <c r="AL1971" s="31">
        <f t="shared" si="1246"/>
        <v>9.3099347760337695E-4</v>
      </c>
      <c r="AM1971" s="31">
        <f t="shared" si="1266"/>
        <v>0.99999999999999989</v>
      </c>
      <c r="AN1971" s="31">
        <f>(Z1971*'Propiedades físicas'!$F$4)/1000</f>
        <v>1148.2937877504273</v>
      </c>
      <c r="AO1971" s="31">
        <f>(AA1971*'Propiedades físicas'!$F$6)/1000</f>
        <v>296.94546267126987</v>
      </c>
      <c r="AP1971" s="31">
        <f>(AB1971*'Propiedades físicas'!$F$9)/1000</f>
        <v>150.47855975868057</v>
      </c>
      <c r="AQ1971" s="31">
        <f>(AC1971*'Propiedades físicas'!$F$5)/1000</f>
        <v>107.89921222243773</v>
      </c>
      <c r="AR1971" s="31">
        <f>(AD1971*'Propiedades físicas'!$F$8)/1000</f>
        <v>16.151528352271249</v>
      </c>
      <c r="AS1971" s="31">
        <f>(AE1971*'Propiedades físicas'!$F$7)/1000</f>
        <v>0.96367287016120706</v>
      </c>
      <c r="AT1971" s="31">
        <f t="shared" si="1267"/>
        <v>1720.732223625248</v>
      </c>
      <c r="AU1971" s="31">
        <f t="shared" si="1268"/>
        <v>0.66732857790690736</v>
      </c>
      <c r="AV1971" s="31">
        <f t="shared" si="1272"/>
        <v>0.17256924615827995</v>
      </c>
      <c r="AW1971" s="31">
        <f t="shared" si="1272"/>
        <v>8.7450306150280335E-2</v>
      </c>
      <c r="AX1971" s="31">
        <f t="shared" si="1272"/>
        <v>6.2705405722637705E-2</v>
      </c>
      <c r="AY1971" s="31">
        <f t="shared" si="1269"/>
        <v>9.3864275513148247E-3</v>
      </c>
      <c r="AZ1971" s="31">
        <f t="shared" si="1269"/>
        <v>5.6003651057974372E-4</v>
      </c>
      <c r="BA1971" s="31">
        <f t="shared" si="1270"/>
        <v>1</v>
      </c>
      <c r="BB1971" s="34">
        <f>AU1971*'Propiedades físicas'!$C$4+'Diseño reactor'!AV1971*'Propiedades físicas'!$C$5+'Diseño reactor'!AW1971*'Propiedades físicas'!$C$8+'Diseño reactor'!AX1971*'Propiedades físicas'!$C$9+'Diseño reactor'!AY1971*'Propiedades físicas'!$C$7+'Diseño reactor'!AZ1971*'Propiedades físicas'!$C$6</f>
        <v>875.40960382104731</v>
      </c>
      <c r="BC1971" s="45">
        <f>AU1971*'Propiedades físicas'!$L$4+'Diseño reactor'!AV1971*'Propiedades físicas'!$L$5+'Diseño reactor'!AW1971*'Propiedades físicas'!$L$8+AX1971*'Propiedades físicas'!$L$9+'Diseño reactor'!AY1971*'Propiedades físicas'!$L$7+'Diseño reactor'!AZ1971*'Propiedades físicas'!$L$6</f>
        <v>2.102675021056307</v>
      </c>
      <c r="BD1971" s="29">
        <f t="shared" si="1247"/>
        <v>1.6576152260509951</v>
      </c>
      <c r="BE1971" s="58">
        <f t="shared" si="1248"/>
        <v>41.468501061687498</v>
      </c>
      <c r="BF1971" s="30">
        <f>AU1971*'Propiedades físicas'!$I$4+'Diseño reactor'!AV1971*'Propiedades físicas'!$I$5+'Diseño reactor'!AW1971*'Propiedades físicas'!$I$8+'Diseño reactor'!AX1971*'Propiedades físicas'!$I$9+'Diseño reactor'!AY1971*'Propiedades físicas'!$I$7+'Diseño reactor'!AZ1971*'Propiedades físicas'!$I$6</f>
        <v>1.9958762259755507E-2</v>
      </c>
      <c r="BG1971" s="24">
        <f>AU1971*'Propiedades físicas'!$O$4+'Diseño reactor'!AV1971*'Propiedades físicas'!$O$5+'Diseño reactor'!AW1971*'Propiedades físicas'!$O$8+'Diseño reactor'!AX1971*'Propiedades físicas'!$O$9+'Diseño reactor'!AY1971*'Propiedades físicas'!$O$7+'Diseño reactor'!AZ1971*'Propiedades físicas'!$O$6</f>
        <v>0.15373287468564184</v>
      </c>
      <c r="BH1971" s="54">
        <f t="shared" si="1249"/>
        <v>41180.527106708163</v>
      </c>
      <c r="BI1971" s="34">
        <f t="shared" si="1271"/>
        <v>272.98514348739229</v>
      </c>
      <c r="BJ1971" s="27">
        <f t="shared" si="1250"/>
        <v>4796.2221944012917</v>
      </c>
      <c r="BK1971" s="34">
        <f t="shared" si="1251"/>
        <v>567.18232736645223</v>
      </c>
      <c r="BL1971" s="27">
        <f t="shared" si="1252"/>
        <v>105.62207498848423</v>
      </c>
      <c r="BM1971" s="34">
        <f t="shared" si="1253"/>
        <v>1.1054421768707483</v>
      </c>
      <c r="BN1971" s="45">
        <f t="shared" si="1254"/>
        <v>2109.0474057692195</v>
      </c>
      <c r="BO1971" s="45">
        <f t="shared" si="1255"/>
        <v>106.66478204435155</v>
      </c>
      <c r="BP1971" s="66">
        <f t="shared" si="1256"/>
        <v>6.6879312352166291</v>
      </c>
    </row>
    <row r="1972" spans="8:68">
      <c r="H1972" s="68">
        <v>1967</v>
      </c>
      <c r="I1972" s="31">
        <f>('Propiedades físicas'!$C$10*'Diseño reactor'!H1972)/1000</f>
        <v>1721.6074689068478</v>
      </c>
      <c r="J1972" s="31">
        <f t="shared" si="1233"/>
        <v>0.26486873938200434</v>
      </c>
      <c r="K1972" s="31">
        <f>(I1972*1000)/'Propiedades físicas'!$F$10</f>
        <v>11245.826209242023</v>
      </c>
      <c r="L1972" s="31">
        <f t="shared" si="1234"/>
        <v>1606.5466013202888</v>
      </c>
      <c r="M1972" s="31">
        <f t="shared" si="1235"/>
        <v>9639.2796079217333</v>
      </c>
      <c r="N1972" s="31">
        <f t="shared" si="1236"/>
        <v>0.81674967021875389</v>
      </c>
      <c r="O1972" s="32">
        <f t="shared" si="1237"/>
        <v>4.9004980213125231</v>
      </c>
      <c r="P1972" s="33">
        <f t="shared" si="1238"/>
        <v>0.66425397283959386</v>
      </c>
      <c r="Q1972" s="31">
        <f t="shared" si="1239"/>
        <v>4.7142136631223384</v>
      </c>
      <c r="R1972" s="31">
        <f t="shared" si="1240"/>
        <v>0.12402315730096461</v>
      </c>
      <c r="S1972" s="31">
        <f t="shared" si="1241"/>
        <v>0.18628435819018352</v>
      </c>
      <c r="T1972" s="31">
        <f t="shared" si="1242"/>
        <v>2.3156419345367225E-2</v>
      </c>
      <c r="U1972" s="31">
        <f t="shared" si="1243"/>
        <v>5.316120732828172E-3</v>
      </c>
      <c r="V1972" s="47">
        <f t="shared" si="1257"/>
        <v>6.5780490514212207E-4</v>
      </c>
      <c r="W1972" s="31">
        <f t="shared" si="1244"/>
        <v>0.18671044867188788</v>
      </c>
      <c r="X1972" s="34">
        <f>(S1972*H1972*'Propiedades físicas'!$F$5*60*24*365)/(1000000)</f>
        <v>56712.287198338629</v>
      </c>
      <c r="Y1972" s="34">
        <f>(U1972*H1972*'Propiedades físicas'!$F$7*60*24*365)/(1000000)</f>
        <v>506.13576275423549</v>
      </c>
      <c r="Z1972" s="31">
        <f t="shared" si="1258"/>
        <v>1306.5875645754811</v>
      </c>
      <c r="AA1972" s="31">
        <f t="shared" si="1274"/>
        <v>9272.8582753616392</v>
      </c>
      <c r="AB1972" s="31">
        <f t="shared" si="1275"/>
        <v>243.95355041099739</v>
      </c>
      <c r="AC1972" s="31">
        <f t="shared" si="1276"/>
        <v>366.421332560091</v>
      </c>
      <c r="AD1972" s="31">
        <f t="shared" si="1273"/>
        <v>45.54867685233733</v>
      </c>
      <c r="AE1972" s="31">
        <f t="shared" si="1262"/>
        <v>10.456809481473014</v>
      </c>
      <c r="AF1972" s="31">
        <f t="shared" si="1263"/>
        <v>11245.826209242017</v>
      </c>
      <c r="AG1972" s="31">
        <f t="shared" si="1264"/>
        <v>0.11618422161830178</v>
      </c>
      <c r="AH1972" s="31">
        <f t="shared" si="1265"/>
        <v>0.82455998366229788</v>
      </c>
      <c r="AI1972" s="31">
        <f t="shared" si="1265"/>
        <v>2.1692808146947185E-2</v>
      </c>
      <c r="AJ1972" s="31">
        <f t="shared" si="1265"/>
        <v>3.2582873480559348E-2</v>
      </c>
      <c r="AK1972" s="31">
        <f t="shared" si="1246"/>
        <v>4.0502739420696923E-3</v>
      </c>
      <c r="AL1972" s="31">
        <f t="shared" si="1246"/>
        <v>9.2983914982426325E-4</v>
      </c>
      <c r="AM1972" s="31">
        <f t="shared" si="1266"/>
        <v>1.0000000000000002</v>
      </c>
      <c r="AN1972" s="31">
        <f>(Z1972*'Propiedades físicas'!$F$4)/1000</f>
        <v>1148.9869725363867</v>
      </c>
      <c r="AO1972" s="31">
        <f>(AA1972*'Propiedades físicas'!$F$6)/1000</f>
        <v>297.10237914258693</v>
      </c>
      <c r="AP1972" s="31">
        <f>(AB1972*'Propiedades físicas'!$F$9)/1000</f>
        <v>150.5071429260648</v>
      </c>
      <c r="AQ1972" s="31">
        <f>(AC1972*'Propiedades físicas'!$F$5)/1000</f>
        <v>107.90008979897</v>
      </c>
      <c r="AR1972" s="31">
        <f>(AD1972*'Propiedades físicas'!$F$8)/1000</f>
        <v>16.147916917690623</v>
      </c>
      <c r="AS1972" s="31">
        <f>(AE1972*'Propiedades físicas'!$F$7)/1000</f>
        <v>0.96296758514884995</v>
      </c>
      <c r="AT1972" s="31">
        <f t="shared" si="1267"/>
        <v>1721.6074689068478</v>
      </c>
      <c r="AU1972" s="31">
        <f t="shared" si="1268"/>
        <v>0.66739195390802275</v>
      </c>
      <c r="AV1972" s="31">
        <f t="shared" si="1272"/>
        <v>0.1725726592782704</v>
      </c>
      <c r="AW1972" s="31">
        <f t="shared" si="1272"/>
        <v>8.7422450032486707E-2</v>
      </c>
      <c r="AX1972" s="31">
        <f t="shared" si="1272"/>
        <v>6.2674036763724239E-2</v>
      </c>
      <c r="AY1972" s="31">
        <f t="shared" si="1269"/>
        <v>9.3795578895483692E-3</v>
      </c>
      <c r="AZ1972" s="31">
        <f t="shared" si="1269"/>
        <v>5.5934212794760704E-4</v>
      </c>
      <c r="BA1972" s="31">
        <f t="shared" si="1270"/>
        <v>1</v>
      </c>
      <c r="BB1972" s="34">
        <f>AU1972*'Propiedades físicas'!$C$4+'Diseño reactor'!AV1972*'Propiedades físicas'!$C$5+'Diseño reactor'!AW1972*'Propiedades físicas'!$C$8+'Diseño reactor'!AX1972*'Propiedades físicas'!$C$9+'Diseño reactor'!AY1972*'Propiedades físicas'!$C$7+'Diseño reactor'!AZ1972*'Propiedades físicas'!$C$6</f>
        <v>875.40937851070271</v>
      </c>
      <c r="BC1972" s="45">
        <f>AU1972*'Propiedades físicas'!$L$4+'Diseño reactor'!AV1972*'Propiedades físicas'!$L$5+'Diseño reactor'!AW1972*'Propiedades físicas'!$L$8+AX1972*'Propiedades físicas'!$L$9+'Diseño reactor'!AY1972*'Propiedades físicas'!$L$7+'Diseño reactor'!AZ1972*'Propiedades físicas'!$L$6</f>
        <v>2.1027207161083741</v>
      </c>
      <c r="BD1972" s="29">
        <f t="shared" si="1247"/>
        <v>1.6568942759393139</v>
      </c>
      <c r="BE1972" s="58">
        <f t="shared" si="1248"/>
        <v>41.467721330023586</v>
      </c>
      <c r="BF1972" s="30">
        <f>AU1972*'Propiedades físicas'!$I$4+'Diseño reactor'!AV1972*'Propiedades físicas'!$I$5+'Diseño reactor'!AW1972*'Propiedades físicas'!$I$8+'Diseño reactor'!AX1972*'Propiedades físicas'!$I$9+'Diseño reactor'!AY1972*'Propiedades físicas'!$I$7+'Diseño reactor'!AZ1972*'Propiedades físicas'!$I$6</f>
        <v>1.9958862747900031E-2</v>
      </c>
      <c r="BG1972" s="24">
        <f>AU1972*'Propiedades físicas'!$O$4+'Diseño reactor'!AV1972*'Propiedades físicas'!$O$5+'Diseño reactor'!AW1972*'Propiedades físicas'!$O$8+'Diseño reactor'!AX1972*'Propiedades físicas'!$O$9+'Diseño reactor'!AY1972*'Propiedades físicas'!$O$7+'Diseño reactor'!AZ1972*'Propiedades físicas'!$O$6</f>
        <v>0.15373506836346246</v>
      </c>
      <c r="BH1972" s="54">
        <f t="shared" si="1249"/>
        <v>41180.309173642869</v>
      </c>
      <c r="BI1972" s="34">
        <f t="shared" si="1271"/>
        <v>272.98855502995593</v>
      </c>
      <c r="BJ1972" s="27">
        <f t="shared" si="1250"/>
        <v>4796.2252524564356</v>
      </c>
      <c r="BK1972" s="34">
        <f t="shared" si="1251"/>
        <v>567.19078236381165</v>
      </c>
      <c r="BL1972" s="27">
        <f t="shared" si="1252"/>
        <v>105.622368194055</v>
      </c>
      <c r="BM1972" s="34">
        <f t="shared" si="1253"/>
        <v>1.1054421768707483</v>
      </c>
      <c r="BN1972" s="45">
        <f t="shared" si="1254"/>
        <v>2110.2392239766227</v>
      </c>
      <c r="BO1972" s="45">
        <f t="shared" si="1255"/>
        <v>106.67427509549914</v>
      </c>
      <c r="BP1972" s="66">
        <f t="shared" si="1256"/>
        <v>6.6879295138965915</v>
      </c>
    </row>
    <row r="1973" spans="8:68">
      <c r="H1973" s="68">
        <v>1968</v>
      </c>
      <c r="I1973" s="31">
        <f>('Propiedades físicas'!$C$10*'Diseño reactor'!H1973)/1000</f>
        <v>1722.4827141884477</v>
      </c>
      <c r="J1973" s="31">
        <f t="shared" si="1233"/>
        <v>0.26473415160792807</v>
      </c>
      <c r="K1973" s="31">
        <f>(I1973*1000)/'Propiedades físicas'!$F$10</f>
        <v>11251.543456933554</v>
      </c>
      <c r="L1973" s="31">
        <f t="shared" si="1234"/>
        <v>1607.3633509905076</v>
      </c>
      <c r="M1973" s="31">
        <f t="shared" si="1235"/>
        <v>9644.1801059430454</v>
      </c>
      <c r="N1973" s="31">
        <f t="shared" si="1236"/>
        <v>0.81674967021875389</v>
      </c>
      <c r="O1973" s="32">
        <f t="shared" si="1237"/>
        <v>4.9004980213125231</v>
      </c>
      <c r="P1973" s="33">
        <f t="shared" si="1238"/>
        <v>0.66431699871606276</v>
      </c>
      <c r="Q1973" s="31">
        <f t="shared" si="1239"/>
        <v>4.7143068079866746</v>
      </c>
      <c r="R1973" s="31">
        <f t="shared" si="1240"/>
        <v>0.12398366174034377</v>
      </c>
      <c r="S1973" s="31">
        <f t="shared" si="1241"/>
        <v>0.18619121332584648</v>
      </c>
      <c r="T1973" s="31">
        <f t="shared" si="1242"/>
        <v>2.3139477701539506E-2</v>
      </c>
      <c r="U1973" s="31">
        <f t="shared" si="1243"/>
        <v>5.3095320608079052E-3</v>
      </c>
      <c r="V1973" s="47">
        <f t="shared" si="1257"/>
        <v>6.5786731911687769E-4</v>
      </c>
      <c r="W1973" s="31">
        <f t="shared" si="1244"/>
        <v>0.18663328197226506</v>
      </c>
      <c r="X1973" s="34">
        <f>(S1973*H1973*'Propiedades físicas'!$F$5*60*24*365)/(1000000)</f>
        <v>56712.747690340861</v>
      </c>
      <c r="Y1973" s="34">
        <f>(U1973*H1973*'Propiedades físicas'!$F$7*60*24*365)/(1000000)</f>
        <v>505.76546492480145</v>
      </c>
      <c r="Z1973" s="31">
        <f t="shared" si="1258"/>
        <v>1307.3758534732115</v>
      </c>
      <c r="AA1973" s="31">
        <f t="shared" si="1274"/>
        <v>9277.7557981177761</v>
      </c>
      <c r="AB1973" s="31">
        <f t="shared" si="1275"/>
        <v>243.99984630499654</v>
      </c>
      <c r="AC1973" s="31">
        <f t="shared" si="1276"/>
        <v>366.42430782526588</v>
      </c>
      <c r="AD1973" s="31">
        <f t="shared" si="1273"/>
        <v>45.538492116629747</v>
      </c>
      <c r="AE1973" s="31">
        <f t="shared" si="1262"/>
        <v>10.449159095669957</v>
      </c>
      <c r="AF1973" s="31">
        <f t="shared" si="1263"/>
        <v>11251.543456933548</v>
      </c>
      <c r="AG1973" s="31">
        <f t="shared" si="1264"/>
        <v>0.11619524543253362</v>
      </c>
      <c r="AH1973" s="31">
        <f t="shared" si="1265"/>
        <v>0.82457627556871205</v>
      </c>
      <c r="AI1973" s="31">
        <f t="shared" si="1265"/>
        <v>2.168590000464659E-2</v>
      </c>
      <c r="AJ1973" s="31">
        <f t="shared" si="1265"/>
        <v>3.256658157414518E-2</v>
      </c>
      <c r="AK1973" s="31">
        <f t="shared" si="1246"/>
        <v>4.0473106903895504E-3</v>
      </c>
      <c r="AL1973" s="31">
        <f t="shared" si="1246"/>
        <v>9.2868672957316476E-4</v>
      </c>
      <c r="AM1973" s="31">
        <f t="shared" si="1266"/>
        <v>1.0000000000000002</v>
      </c>
      <c r="AN1973" s="31">
        <f>(Z1973*'Propiedades físicas'!$F$4)/1000</f>
        <v>1149.6801780272726</v>
      </c>
      <c r="AO1973" s="31">
        <f>(AA1973*'Propiedades físicas'!$F$6)/1000</f>
        <v>297.25929577169353</v>
      </c>
      <c r="AP1973" s="31">
        <f>(AB1973*'Propiedades físicas'!$F$9)/1000</f>
        <v>150.53570517786761</v>
      </c>
      <c r="AQ1973" s="31">
        <f>(AC1973*'Propiedades físicas'!$F$5)/1000</f>
        <v>107.90096592530605</v>
      </c>
      <c r="AR1973" s="31">
        <f>(AD1973*'Propiedades físicas'!$F$8)/1000</f>
        <v>16.144306225187574</v>
      </c>
      <c r="AS1973" s="31">
        <f>(AE1973*'Propiedades físicas'!$F$7)/1000</f>
        <v>0.96226306112024629</v>
      </c>
      <c r="AT1973" s="31">
        <f t="shared" si="1267"/>
        <v>1722.4827141884477</v>
      </c>
      <c r="AU1973" s="31">
        <f t="shared" si="1268"/>
        <v>0.66745527752303013</v>
      </c>
      <c r="AV1973" s="31">
        <f t="shared" si="1272"/>
        <v>0.17257606902124881</v>
      </c>
      <c r="AW1973" s="31">
        <f t="shared" si="1272"/>
        <v>8.7394610081061336E-2</v>
      </c>
      <c r="AX1973" s="31">
        <f t="shared" si="1272"/>
        <v>6.2642698841911967E-2</v>
      </c>
      <c r="AY1973" s="31">
        <f t="shared" si="1269"/>
        <v>9.372695639964089E-3</v>
      </c>
      <c r="AZ1973" s="31">
        <f t="shared" si="1269"/>
        <v>5.5864889278358829E-4</v>
      </c>
      <c r="BA1973" s="31">
        <f t="shared" si="1270"/>
        <v>0.99999999999999989</v>
      </c>
      <c r="BB1973" s="34">
        <f>AU1973*'Propiedades físicas'!$C$4+'Diseño reactor'!AV1973*'Propiedades físicas'!$C$5+'Diseño reactor'!AW1973*'Propiedades físicas'!$C$8+'Diseño reactor'!AX1973*'Propiedades físicas'!$C$9+'Diseño reactor'!AY1973*'Propiedades físicas'!$C$7+'Diseño reactor'!AZ1973*'Propiedades físicas'!$C$6</f>
        <v>875.40915355323546</v>
      </c>
      <c r="BC1973" s="45">
        <f>AU1973*'Propiedades físicas'!$L$4+'Diseño reactor'!AV1973*'Propiedades físicas'!$L$5+'Diseño reactor'!AW1973*'Propiedades físicas'!$L$8+AX1973*'Propiedades físicas'!$L$9+'Diseño reactor'!AY1973*'Propiedades físicas'!$L$7+'Diseño reactor'!AZ1973*'Propiedades físicas'!$L$6</f>
        <v>2.1027663717407781</v>
      </c>
      <c r="BD1973" s="29">
        <f t="shared" si="1247"/>
        <v>1.6561739536853433</v>
      </c>
      <c r="BE1973" s="58">
        <f t="shared" si="1248"/>
        <v>41.46694228813589</v>
      </c>
      <c r="BF1973" s="30">
        <f>AU1973*'Propiedades físicas'!$I$4+'Diseño reactor'!AV1973*'Propiedades físicas'!$I$5+'Diseño reactor'!AW1973*'Propiedades físicas'!$I$8+'Diseño reactor'!AX1973*'Propiedades físicas'!$I$9+'Diseño reactor'!AY1973*'Propiedades físicas'!$I$7+'Diseño reactor'!AZ1973*'Propiedades físicas'!$I$6</f>
        <v>1.9958963069398046E-2</v>
      </c>
      <c r="BG1973" s="24">
        <f>AU1973*'Propiedades físicas'!$O$4+'Diseño reactor'!AV1973*'Propiedades físicas'!$O$5+'Diseño reactor'!AW1973*'Propiedades físicas'!$O$8+'Diseño reactor'!AX1973*'Propiedades físicas'!$O$9+'Diseño reactor'!AY1973*'Propiedades físicas'!$O$7+'Diseño reactor'!AZ1973*'Propiedades físicas'!$O$6</f>
        <v>0.15373726024636469</v>
      </c>
      <c r="BH1973" s="54">
        <f t="shared" si="1249"/>
        <v>41180.091603203138</v>
      </c>
      <c r="BI1973" s="34">
        <f t="shared" si="1271"/>
        <v>272.99196232514311</v>
      </c>
      <c r="BJ1973" s="27">
        <f t="shared" si="1250"/>
        <v>4796.2283134566351</v>
      </c>
      <c r="BK1973" s="34">
        <f t="shared" si="1251"/>
        <v>567.19923109758884</v>
      </c>
      <c r="BL1973" s="27">
        <f t="shared" si="1252"/>
        <v>105.62266117530923</v>
      </c>
      <c r="BM1973" s="34">
        <f t="shared" si="1253"/>
        <v>1.1054421768707483</v>
      </c>
      <c r="BN1973" s="45">
        <f t="shared" si="1254"/>
        <v>2111.4310675239781</v>
      </c>
      <c r="BO1973" s="45">
        <f t="shared" si="1255"/>
        <v>106.68376030103788</v>
      </c>
      <c r="BP1973" s="66">
        <f t="shared" si="1256"/>
        <v>6.6879277952724587</v>
      </c>
    </row>
    <row r="1974" spans="8:68">
      <c r="H1974" s="68">
        <v>1969</v>
      </c>
      <c r="I1974" s="31">
        <f>('Propiedades físicas'!$C$10*'Diseño reactor'!H1974)/1000</f>
        <v>1723.3579594700475</v>
      </c>
      <c r="J1974" s="31">
        <f t="shared" si="1233"/>
        <v>0.26459970054058024</v>
      </c>
      <c r="K1974" s="31">
        <f>(I1974*1000)/'Propiedades físicas'!$F$10</f>
        <v>11257.260704625085</v>
      </c>
      <c r="L1974" s="31">
        <f t="shared" si="1234"/>
        <v>1608.1801006607263</v>
      </c>
      <c r="M1974" s="31">
        <f t="shared" si="1235"/>
        <v>9649.0806039643576</v>
      </c>
      <c r="N1974" s="31">
        <f t="shared" si="1236"/>
        <v>0.81674967021875389</v>
      </c>
      <c r="O1974" s="32">
        <f t="shared" si="1237"/>
        <v>4.9004980213125231</v>
      </c>
      <c r="P1974" s="33">
        <f t="shared" si="1238"/>
        <v>0.66437997251735659</v>
      </c>
      <c r="Q1974" s="31">
        <f t="shared" si="1239"/>
        <v>4.7143998607356599</v>
      </c>
      <c r="R1974" s="31">
        <f t="shared" si="1240"/>
        <v>0.12394418909801214</v>
      </c>
      <c r="S1974" s="31">
        <f t="shared" si="1241"/>
        <v>0.18609816057686229</v>
      </c>
      <c r="T1974" s="31">
        <f t="shared" si="1242"/>
        <v>2.3122554331305441E-2</v>
      </c>
      <c r="U1974" s="31">
        <f t="shared" si="1243"/>
        <v>5.3029542720797549E-3</v>
      </c>
      <c r="V1974" s="47">
        <f t="shared" si="1257"/>
        <v>6.5792968152204249E-4</v>
      </c>
      <c r="W1974" s="31">
        <f t="shared" si="1244"/>
        <v>0.18655617903168231</v>
      </c>
      <c r="X1974" s="34">
        <f>(S1974*H1974*'Propiedades físicas'!$F$5*60*24*365)/(1000000)</f>
        <v>56713.207421693747</v>
      </c>
      <c r="Y1974" s="34">
        <f>(U1974*H1974*'Propiedades físicas'!$F$7*60*24*365)/(1000000)</f>
        <v>505.39556650596398</v>
      </c>
      <c r="Z1974" s="31">
        <f t="shared" si="1258"/>
        <v>1308.1641658866752</v>
      </c>
      <c r="AA1974" s="31">
        <f t="shared" si="1274"/>
        <v>9282.6533257885148</v>
      </c>
      <c r="AB1974" s="31">
        <f t="shared" si="1275"/>
        <v>244.0461083339859</v>
      </c>
      <c r="AC1974" s="31">
        <f t="shared" si="1276"/>
        <v>366.42727817584188</v>
      </c>
      <c r="AD1974" s="31">
        <f t="shared" si="1273"/>
        <v>45.528309478340411</v>
      </c>
      <c r="AE1974" s="31">
        <f t="shared" si="1262"/>
        <v>10.441516961725037</v>
      </c>
      <c r="AF1974" s="31">
        <f t="shared" si="1263"/>
        <v>11257.260704625085</v>
      </c>
      <c r="AG1974" s="31">
        <f t="shared" si="1264"/>
        <v>0.1162062601383311</v>
      </c>
      <c r="AH1974" s="31">
        <f t="shared" si="1265"/>
        <v>0.82459255136329068</v>
      </c>
      <c r="AI1974" s="31">
        <f t="shared" si="1265"/>
        <v>2.1678995870968741E-2</v>
      </c>
      <c r="AJ1974" s="31">
        <f t="shared" si="1265"/>
        <v>3.2550305779566246E-2</v>
      </c>
      <c r="AK1974" s="31">
        <f t="shared" si="1246"/>
        <v>4.0443506349315461E-3</v>
      </c>
      <c r="AL1974" s="31">
        <f t="shared" si="1246"/>
        <v>9.2753621291146815E-4</v>
      </c>
      <c r="AM1974" s="31">
        <f t="shared" si="1266"/>
        <v>0.99999999999999978</v>
      </c>
      <c r="AN1974" s="31">
        <f>(Z1974*'Propiedades físicas'!$F$4)/1000</f>
        <v>1150.3734041974244</v>
      </c>
      <c r="AO1974" s="31">
        <f>(AA1974*'Propiedades físicas'!$F$6)/1000</f>
        <v>297.41621255826402</v>
      </c>
      <c r="AP1974" s="31">
        <f>(AB1974*'Propiedades físicas'!$F$9)/1000</f>
        <v>150.56424653665258</v>
      </c>
      <c r="AQ1974" s="31">
        <f>(AC1974*'Propiedades físicas'!$F$5)/1000</f>
        <v>107.90184060444017</v>
      </c>
      <c r="AR1974" s="31">
        <f>(AD1974*'Propiedades físicas'!$F$8)/1000</f>
        <v>16.140696276261238</v>
      </c>
      <c r="AS1974" s="31">
        <f>(AE1974*'Propiedades físicas'!$F$7)/1000</f>
        <v>0.96155929700525866</v>
      </c>
      <c r="AT1974" s="31">
        <f t="shared" si="1267"/>
        <v>1723.3579594700477</v>
      </c>
      <c r="AU1974" s="31">
        <f t="shared" si="1268"/>
        <v>0.66751854881685602</v>
      </c>
      <c r="AV1974" s="31">
        <f t="shared" si="1272"/>
        <v>0.17257947539217153</v>
      </c>
      <c r="AW1974" s="31">
        <f t="shared" si="1272"/>
        <v>8.7366786284465703E-2</v>
      </c>
      <c r="AX1974" s="31">
        <f t="shared" si="1272"/>
        <v>6.2611391911649758E-2</v>
      </c>
      <c r="AY1974" s="31">
        <f t="shared" si="1269"/>
        <v>9.3658407921385564E-3</v>
      </c>
      <c r="AZ1974" s="31">
        <f t="shared" si="1269"/>
        <v>5.5795680271842599E-4</v>
      </c>
      <c r="BA1974" s="31">
        <f t="shared" si="1270"/>
        <v>1</v>
      </c>
      <c r="BB1974" s="34">
        <f>AU1974*'Propiedades físicas'!$C$4+'Diseño reactor'!AV1974*'Propiedades físicas'!$C$5+'Diseño reactor'!AW1974*'Propiedades físicas'!$C$8+'Diseño reactor'!AX1974*'Propiedades físicas'!$C$9+'Diseño reactor'!AY1974*'Propiedades físicas'!$C$7+'Diseño reactor'!AZ1974*'Propiedades físicas'!$C$6</f>
        <v>875.40892894795616</v>
      </c>
      <c r="BC1974" s="45">
        <f>AU1974*'Propiedades físicas'!$L$4+'Diseño reactor'!AV1974*'Propiedades físicas'!$L$5+'Diseño reactor'!AW1974*'Propiedades físicas'!$L$8+AX1974*'Propiedades físicas'!$L$9+'Diseño reactor'!AY1974*'Propiedades físicas'!$L$7+'Diseño reactor'!AZ1974*'Propiedades físicas'!$L$6</f>
        <v>2.1028119880041061</v>
      </c>
      <c r="BD1974" s="29">
        <f t="shared" si="1247"/>
        <v>1.6554542584683312</v>
      </c>
      <c r="BE1974" s="58">
        <f t="shared" si="1248"/>
        <v>41.466163935106358</v>
      </c>
      <c r="BF1974" s="30">
        <f>AU1974*'Propiedades físicas'!$I$4+'Diseño reactor'!AV1974*'Propiedades físicas'!$I$5+'Diseño reactor'!AW1974*'Propiedades físicas'!$I$8+'Diseño reactor'!AX1974*'Propiedades físicas'!$I$9+'Diseño reactor'!AY1974*'Propiedades físicas'!$I$7+'Diseño reactor'!AZ1974*'Propiedades físicas'!$I$6</f>
        <v>1.9959063224573234E-2</v>
      </c>
      <c r="BG1974" s="24">
        <f>AU1974*'Propiedades físicas'!$O$4+'Diseño reactor'!AV1974*'Propiedades físicas'!$O$5+'Diseño reactor'!AW1974*'Propiedades físicas'!$O$8+'Diseño reactor'!AX1974*'Propiedades físicas'!$O$9+'Diseño reactor'!AY1974*'Propiedades físicas'!$O$7+'Diseño reactor'!AZ1974*'Propiedades físicas'!$O$6</f>
        <v>0.15373945033649877</v>
      </c>
      <c r="BH1974" s="54">
        <f t="shared" si="1249"/>
        <v>41179.874394677812</v>
      </c>
      <c r="BI1974" s="34">
        <f t="shared" si="1271"/>
        <v>272.99536538020578</v>
      </c>
      <c r="BJ1974" s="27">
        <f t="shared" si="1250"/>
        <v>4796.2313773905389</v>
      </c>
      <c r="BK1974" s="34">
        <f t="shared" si="1251"/>
        <v>567.20767357437683</v>
      </c>
      <c r="BL1974" s="27">
        <f t="shared" si="1252"/>
        <v>105.62295393249163</v>
      </c>
      <c r="BM1974" s="34">
        <f t="shared" si="1253"/>
        <v>1.1054421768707483</v>
      </c>
      <c r="BN1974" s="45">
        <f t="shared" si="1254"/>
        <v>2112.6229363788798</v>
      </c>
      <c r="BO1974" s="45">
        <f t="shared" si="1255"/>
        <v>106.69323767068943</v>
      </c>
      <c r="BP1974" s="66">
        <f t="shared" si="1256"/>
        <v>6.6879260793389612</v>
      </c>
    </row>
    <row r="1975" spans="8:68">
      <c r="H1975" s="68">
        <v>1970</v>
      </c>
      <c r="I1975" s="31">
        <f>('Propiedades físicas'!$C$10*'Diseño reactor'!H1975)/1000</f>
        <v>1724.2332047516472</v>
      </c>
      <c r="J1975" s="31">
        <f t="shared" si="1233"/>
        <v>0.26446538597177793</v>
      </c>
      <c r="K1975" s="31">
        <f>(I1975*1000)/'Propiedades físicas'!$F$10</f>
        <v>11262.977952316616</v>
      </c>
      <c r="L1975" s="31">
        <f t="shared" si="1234"/>
        <v>1608.9968503309451</v>
      </c>
      <c r="M1975" s="31">
        <f t="shared" si="1235"/>
        <v>9653.9811019856697</v>
      </c>
      <c r="N1975" s="31">
        <f t="shared" si="1236"/>
        <v>0.81674967021875389</v>
      </c>
      <c r="O1975" s="32">
        <f t="shared" si="1237"/>
        <v>4.9004980213125231</v>
      </c>
      <c r="P1975" s="33">
        <f t="shared" si="1238"/>
        <v>0.66444289430798942</v>
      </c>
      <c r="Q1975" s="31">
        <f t="shared" si="1239"/>
        <v>4.7144928215044208</v>
      </c>
      <c r="R1975" s="31">
        <f t="shared" si="1240"/>
        <v>0.12390473935760765</v>
      </c>
      <c r="S1975" s="31">
        <f t="shared" si="1241"/>
        <v>0.18600519980810271</v>
      </c>
      <c r="T1975" s="31">
        <f t="shared" si="1242"/>
        <v>2.3105649208975339E-2</v>
      </c>
      <c r="U1975" s="31">
        <f t="shared" si="1243"/>
        <v>5.2963873441814642E-3</v>
      </c>
      <c r="V1975" s="47">
        <f t="shared" si="1257"/>
        <v>6.5799199242150416E-4</v>
      </c>
      <c r="W1975" s="31">
        <f t="shared" si="1244"/>
        <v>0.18647913977115091</v>
      </c>
      <c r="X1975" s="34">
        <f>(S1975*H1975*'Propiedades físicas'!$F$5*60*24*365)/(1000000)</f>
        <v>56713.666393967222</v>
      </c>
      <c r="Y1975" s="34">
        <f>(U1975*H1975*'Propiedades físicas'!$F$7*60*24*365)/(1000000)</f>
        <v>505.02606693621664</v>
      </c>
      <c r="Z1975" s="31">
        <f t="shared" si="1258"/>
        <v>1308.952501786739</v>
      </c>
      <c r="AA1975" s="31">
        <f t="shared" si="1274"/>
        <v>9287.5508583637093</v>
      </c>
      <c r="AB1975" s="31">
        <f t="shared" si="1275"/>
        <v>244.09233653448706</v>
      </c>
      <c r="AC1975" s="31">
        <f t="shared" si="1276"/>
        <v>366.43024362196235</v>
      </c>
      <c r="AD1975" s="31">
        <f t="shared" si="1273"/>
        <v>45.518128941681418</v>
      </c>
      <c r="AE1975" s="31">
        <f t="shared" si="1262"/>
        <v>10.433883068037485</v>
      </c>
      <c r="AF1975" s="31">
        <f t="shared" si="1263"/>
        <v>11262.977952316616</v>
      </c>
      <c r="AG1975" s="31">
        <f t="shared" si="1264"/>
        <v>0.11621726574697842</v>
      </c>
      <c r="AH1975" s="31">
        <f t="shared" si="1265"/>
        <v>0.82460881106966988</v>
      </c>
      <c r="AI1975" s="31">
        <f t="shared" si="1265"/>
        <v>2.1672095743051786E-2</v>
      </c>
      <c r="AJ1975" s="31">
        <f t="shared" si="1265"/>
        <v>3.253404607318737E-2</v>
      </c>
      <c r="AK1975" s="31">
        <f t="shared" si="1246"/>
        <v>4.0413937712023189E-3</v>
      </c>
      <c r="AL1975" s="31">
        <f t="shared" si="1246"/>
        <v>9.2638759591031608E-4</v>
      </c>
      <c r="AM1975" s="31">
        <f t="shared" si="1266"/>
        <v>1</v>
      </c>
      <c r="AN1975" s="31">
        <f>(Z1975*'Propiedades físicas'!$F$4)/1000</f>
        <v>1151.0666510212227</v>
      </c>
      <c r="AO1975" s="31">
        <f>(AA1975*'Propiedades físicas'!$F$6)/1000</f>
        <v>297.5731295019732</v>
      </c>
      <c r="AP1975" s="31">
        <f>(AB1975*'Propiedades físicas'!$F$9)/1000</f>
        <v>150.5927670249518</v>
      </c>
      <c r="AQ1975" s="31">
        <f>(AC1975*'Propiedades físicas'!$F$5)/1000</f>
        <v>107.90271383935927</v>
      </c>
      <c r="AR1975" s="31">
        <f>(AD1975*'Propiedades físicas'!$F$8)/1000</f>
        <v>16.137087072404892</v>
      </c>
      <c r="AS1975" s="31">
        <f>(AE1975*'Propiedades físicas'!$F$7)/1000</f>
        <v>0.96085629173557197</v>
      </c>
      <c r="AT1975" s="31">
        <f t="shared" si="1267"/>
        <v>1724.2332047516475</v>
      </c>
      <c r="AU1975" s="31">
        <f t="shared" si="1268"/>
        <v>0.667581767854319</v>
      </c>
      <c r="AV1975" s="31">
        <f t="shared" si="1272"/>
        <v>0.17258287839598507</v>
      </c>
      <c r="AW1975" s="31">
        <f t="shared" si="1272"/>
        <v>8.7338978631166464E-2</v>
      </c>
      <c r="AX1975" s="31">
        <f t="shared" si="1272"/>
        <v>6.2580115927474672E-2</v>
      </c>
      <c r="AY1975" s="31">
        <f t="shared" si="1269"/>
        <v>9.3589933356661124E-3</v>
      </c>
      <c r="AZ1975" s="31">
        <f t="shared" si="1269"/>
        <v>5.5726585538872647E-4</v>
      </c>
      <c r="BA1975" s="31">
        <f t="shared" si="1270"/>
        <v>1</v>
      </c>
      <c r="BB1975" s="34">
        <f>AU1975*'Propiedades físicas'!$C$4+'Diseño reactor'!AV1975*'Propiedades físicas'!$C$5+'Diseño reactor'!AW1975*'Propiedades físicas'!$C$8+'Diseño reactor'!AX1975*'Propiedades físicas'!$C$9+'Diseño reactor'!AY1975*'Propiedades físicas'!$C$7+'Diseño reactor'!AZ1975*'Propiedades físicas'!$C$6</f>
        <v>875.40870469417746</v>
      </c>
      <c r="BC1975" s="45">
        <f>AU1975*'Propiedades físicas'!$L$4+'Diseño reactor'!AV1975*'Propiedades físicas'!$L$5+'Diseño reactor'!AW1975*'Propiedades físicas'!$L$8+AX1975*'Propiedades físicas'!$L$9+'Diseño reactor'!AY1975*'Propiedades físicas'!$L$7+'Diseño reactor'!AZ1975*'Propiedades físicas'!$L$6</f>
        <v>2.1028575649488626</v>
      </c>
      <c r="BD1975" s="29">
        <f t="shared" si="1247"/>
        <v>1.654735189468955</v>
      </c>
      <c r="BE1975" s="58">
        <f t="shared" si="1248"/>
        <v>41.465386270018612</v>
      </c>
      <c r="BF1975" s="30">
        <f>AU1975*'Propiedades físicas'!$I$4+'Diseño reactor'!AV1975*'Propiedades físicas'!$I$5+'Diseño reactor'!AW1975*'Propiedades físicas'!$I$8+'Diseño reactor'!AX1975*'Propiedades físicas'!$I$9+'Diseño reactor'!AY1975*'Propiedades físicas'!$I$7+'Diseño reactor'!AZ1975*'Propiedades físicas'!$I$6</f>
        <v>1.9959163213748504E-2</v>
      </c>
      <c r="BG1975" s="24">
        <f>AU1975*'Propiedades físicas'!$O$4+'Diseño reactor'!AV1975*'Propiedades físicas'!$O$5+'Diseño reactor'!AW1975*'Propiedades físicas'!$O$8+'Diseño reactor'!AX1975*'Propiedades físicas'!$O$9+'Diseño reactor'!AY1975*'Propiedades físicas'!$O$7+'Diseño reactor'!AZ1975*'Propiedades físicas'!$O$6</f>
        <v>0.15374163863601112</v>
      </c>
      <c r="BH1975" s="54">
        <f t="shared" si="1249"/>
        <v>41179.657547357448</v>
      </c>
      <c r="BI1975" s="34">
        <f t="shared" si="1271"/>
        <v>272.99876420238115</v>
      </c>
      <c r="BJ1975" s="27">
        <f t="shared" si="1250"/>
        <v>4796.2344442468129</v>
      </c>
      <c r="BK1975" s="34">
        <f t="shared" si="1251"/>
        <v>567.21610980075616</v>
      </c>
      <c r="BL1975" s="27">
        <f t="shared" si="1252"/>
        <v>105.62324646584638</v>
      </c>
      <c r="BM1975" s="34">
        <f t="shared" si="1253"/>
        <v>1.1054421768707483</v>
      </c>
      <c r="BN1975" s="45">
        <f t="shared" si="1254"/>
        <v>2113.8148305089849</v>
      </c>
      <c r="BO1975" s="45">
        <f t="shared" si="1255"/>
        <v>106.70270721415947</v>
      </c>
      <c r="BP1975" s="66">
        <f t="shared" si="1256"/>
        <v>6.6879243660908489</v>
      </c>
    </row>
    <row r="1976" spans="8:68">
      <c r="H1976" s="68">
        <v>1971</v>
      </c>
      <c r="I1976" s="31">
        <f>('Propiedades físicas'!$C$10*'Diseño reactor'!H1976)/1000</f>
        <v>1725.108450033247</v>
      </c>
      <c r="J1976" s="31">
        <f t="shared" si="1233"/>
        <v>0.26433120769376078</v>
      </c>
      <c r="K1976" s="31">
        <f>(I1976*1000)/'Propiedades físicas'!$F$10</f>
        <v>11268.695200008147</v>
      </c>
      <c r="L1976" s="31">
        <f t="shared" si="1234"/>
        <v>1609.8136000011639</v>
      </c>
      <c r="M1976" s="31">
        <f t="shared" si="1235"/>
        <v>9658.8816000069837</v>
      </c>
      <c r="N1976" s="31">
        <f t="shared" si="1236"/>
        <v>0.81674967021875389</v>
      </c>
      <c r="O1976" s="32">
        <f t="shared" si="1237"/>
        <v>4.9004980213125231</v>
      </c>
      <c r="P1976" s="33">
        <f t="shared" si="1238"/>
        <v>0.66450576415236906</v>
      </c>
      <c r="Q1976" s="31">
        <f t="shared" si="1239"/>
        <v>4.7145856904278212</v>
      </c>
      <c r="R1976" s="31">
        <f t="shared" si="1240"/>
        <v>0.12386531250277523</v>
      </c>
      <c r="S1976" s="31">
        <f t="shared" si="1241"/>
        <v>0.18591233088470088</v>
      </c>
      <c r="T1976" s="31">
        <f t="shared" si="1242"/>
        <v>2.3088762308903249E-2</v>
      </c>
      <c r="U1976" s="31">
        <f t="shared" si="1243"/>
        <v>5.289831254706388E-3</v>
      </c>
      <c r="V1976" s="47">
        <f t="shared" si="1257"/>
        <v>6.5805425187904511E-4</v>
      </c>
      <c r="W1976" s="31">
        <f t="shared" si="1244"/>
        <v>0.18640216411181246</v>
      </c>
      <c r="X1976" s="34">
        <f>(S1976*H1976*'Propiedades físicas'!$F$5*60*24*365)/(1000000)</f>
        <v>56714.12460872731</v>
      </c>
      <c r="Y1976" s="34">
        <f>(U1976*H1976*'Propiedades físicas'!$F$7*60*24*365)/(1000000)</f>
        <v>504.65696565500963</v>
      </c>
      <c r="Z1976" s="31">
        <f t="shared" si="1258"/>
        <v>1309.7408611443195</v>
      </c>
      <c r="AA1976" s="31">
        <f t="shared" si="1274"/>
        <v>9292.4483958332348</v>
      </c>
      <c r="AB1976" s="31">
        <f t="shared" si="1275"/>
        <v>244.13853094296996</v>
      </c>
      <c r="AC1976" s="31">
        <f t="shared" si="1276"/>
        <v>366.43320417374542</v>
      </c>
      <c r="AD1976" s="31">
        <f t="shared" si="1273"/>
        <v>45.507950510848303</v>
      </c>
      <c r="AE1976" s="31">
        <f t="shared" si="1262"/>
        <v>10.426257403026291</v>
      </c>
      <c r="AF1976" s="31">
        <f t="shared" si="1263"/>
        <v>11268.695200008144</v>
      </c>
      <c r="AG1976" s="31">
        <f t="shared" si="1264"/>
        <v>0.11622826226974113</v>
      </c>
      <c r="AH1976" s="31">
        <f t="shared" si="1265"/>
        <v>0.8246250547114381</v>
      </c>
      <c r="AI1976" s="31">
        <f t="shared" si="1265"/>
        <v>2.166519961803506E-2</v>
      </c>
      <c r="AJ1976" s="31">
        <f t="shared" si="1265"/>
        <v>3.2517802431419086E-2</v>
      </c>
      <c r="AK1976" s="31">
        <f t="shared" si="1246"/>
        <v>4.0384400947161489E-3</v>
      </c>
      <c r="AL1976" s="31">
        <f t="shared" si="1246"/>
        <v>9.2524087465057682E-4</v>
      </c>
      <c r="AM1976" s="31">
        <f t="shared" si="1266"/>
        <v>1</v>
      </c>
      <c r="AN1976" s="31">
        <f>(Z1976*'Propiedades físicas'!$F$4)/1000</f>
        <v>1151.7599184730916</v>
      </c>
      <c r="AO1976" s="31">
        <f>(AA1976*'Propiedades físicas'!$F$6)/1000</f>
        <v>297.73004660249683</v>
      </c>
      <c r="AP1976" s="31">
        <f>(AB1976*'Propiedades físicas'!$F$9)/1000</f>
        <v>150.62126666526532</v>
      </c>
      <c r="AQ1976" s="31">
        <f>(AC1976*'Propiedades físicas'!$F$5)/1000</f>
        <v>107.90358563304282</v>
      </c>
      <c r="AR1976" s="31">
        <f>(AD1976*'Propiedades físicas'!$F$8)/1000</f>
        <v>16.133478615105933</v>
      </c>
      <c r="AS1976" s="31">
        <f>(AE1976*'Propiedades físicas'!$F$7)/1000</f>
        <v>0.96015404424469109</v>
      </c>
      <c r="AT1976" s="31">
        <f t="shared" si="1267"/>
        <v>1725.1084500332472</v>
      </c>
      <c r="AU1976" s="31">
        <f t="shared" si="1268"/>
        <v>0.66764493470013109</v>
      </c>
      <c r="AV1976" s="31">
        <f t="shared" si="1272"/>
        <v>0.17258627803762647</v>
      </c>
      <c r="AW1976" s="31">
        <f t="shared" si="1272"/>
        <v>8.7311187109635036E-2</v>
      </c>
      <c r="AX1976" s="31">
        <f t="shared" si="1272"/>
        <v>6.2548870844011714E-2</v>
      </c>
      <c r="AY1976" s="31">
        <f t="shared" si="1269"/>
        <v>9.3521532601588027E-3</v>
      </c>
      <c r="AZ1976" s="31">
        <f t="shared" si="1269"/>
        <v>5.5657604843694698E-4</v>
      </c>
      <c r="BA1976" s="31">
        <f t="shared" si="1270"/>
        <v>1</v>
      </c>
      <c r="BB1976" s="34">
        <f>AU1976*'Propiedades físicas'!$C$4+'Diseño reactor'!AV1976*'Propiedades físicas'!$C$5+'Diseño reactor'!AW1976*'Propiedades físicas'!$C$8+'Diseño reactor'!AX1976*'Propiedades físicas'!$C$9+'Diseño reactor'!AY1976*'Propiedades físicas'!$C$7+'Diseño reactor'!AZ1976*'Propiedades físicas'!$C$6</f>
        <v>875.40848079121361</v>
      </c>
      <c r="BC1976" s="45">
        <f>AU1976*'Propiedades físicas'!$L$4+'Diseño reactor'!AV1976*'Propiedades físicas'!$L$5+'Diseño reactor'!AW1976*'Propiedades físicas'!$L$8+AX1976*'Propiedades físicas'!$L$9+'Diseño reactor'!AY1976*'Propiedades físicas'!$L$7+'Diseño reactor'!AZ1976*'Propiedades físicas'!$L$6</f>
        <v>2.1029031026254636</v>
      </c>
      <c r="BD1976" s="29">
        <f t="shared" si="1247"/>
        <v>1.6540167458693229</v>
      </c>
      <c r="BE1976" s="58">
        <f t="shared" si="1248"/>
        <v>41.464609291957863</v>
      </c>
      <c r="BF1976" s="30">
        <f>AU1976*'Propiedades físicas'!$I$4+'Diseño reactor'!AV1976*'Propiedades físicas'!$I$5+'Diseño reactor'!AW1976*'Propiedades físicas'!$I$8+'Diseño reactor'!AX1976*'Propiedades físicas'!$I$9+'Diseño reactor'!AY1976*'Propiedades físicas'!$I$7+'Diseño reactor'!AZ1976*'Propiedades físicas'!$I$6</f>
        <v>1.9959263037246038E-2</v>
      </c>
      <c r="BG1976" s="24">
        <f>AU1976*'Propiedades físicas'!$O$4+'Diseño reactor'!AV1976*'Propiedades físicas'!$O$5+'Diseño reactor'!AW1976*'Propiedades físicas'!$O$8+'Diseño reactor'!AX1976*'Propiedades físicas'!$O$9+'Diseño reactor'!AY1976*'Propiedades físicas'!$O$7+'Diseño reactor'!AZ1976*'Propiedades físicas'!$O$6</f>
        <v>0.15374382514704515</v>
      </c>
      <c r="BH1976" s="54">
        <f t="shared" si="1249"/>
        <v>41179.441060534235</v>
      </c>
      <c r="BI1976" s="34">
        <f t="shared" si="1271"/>
        <v>273.00215879889021</v>
      </c>
      <c r="BJ1976" s="27">
        <f t="shared" si="1250"/>
        <v>4796.2375140141794</v>
      </c>
      <c r="BK1976" s="34">
        <f t="shared" si="1251"/>
        <v>567.2245397833035</v>
      </c>
      <c r="BL1976" s="27">
        <f t="shared" si="1252"/>
        <v>105.6235387756175</v>
      </c>
      <c r="BM1976" s="34">
        <f t="shared" si="1253"/>
        <v>1.1054421768707483</v>
      </c>
      <c r="BN1976" s="45">
        <f t="shared" si="1254"/>
        <v>2115.0067498819994</v>
      </c>
      <c r="BO1976" s="45">
        <f t="shared" si="1255"/>
        <v>106.71216894113775</v>
      </c>
      <c r="BP1976" s="66">
        <f t="shared" si="1256"/>
        <v>6.6879226555228835</v>
      </c>
    </row>
    <row r="1977" spans="8:68">
      <c r="H1977" s="68">
        <v>1972</v>
      </c>
      <c r="I1977" s="31">
        <f>('Propiedades físicas'!$C$10*'Diseño reactor'!H1977)/1000</f>
        <v>1725.983695314847</v>
      </c>
      <c r="J1977" s="31">
        <f t="shared" si="1233"/>
        <v>0.26419716549918992</v>
      </c>
      <c r="K1977" s="31">
        <f>(I1977*1000)/'Propiedades físicas'!$F$10</f>
        <v>11274.412447699679</v>
      </c>
      <c r="L1977" s="31">
        <f t="shared" si="1234"/>
        <v>1610.6303496713826</v>
      </c>
      <c r="M1977" s="31">
        <f t="shared" si="1235"/>
        <v>9663.7820980282959</v>
      </c>
      <c r="N1977" s="31">
        <f t="shared" si="1236"/>
        <v>0.81674967021875389</v>
      </c>
      <c r="O1977" s="32">
        <f t="shared" si="1237"/>
        <v>4.9004980213125231</v>
      </c>
      <c r="P1977" s="33">
        <f t="shared" si="1238"/>
        <v>0.66456858211479652</v>
      </c>
      <c r="Q1977" s="31">
        <f t="shared" si="1239"/>
        <v>4.7146784676404714</v>
      </c>
      <c r="R1977" s="31">
        <f t="shared" si="1240"/>
        <v>0.12382590851716722</v>
      </c>
      <c r="S1977" s="31">
        <f t="shared" si="1241"/>
        <v>0.18581955367205097</v>
      </c>
      <c r="T1977" s="31">
        <f t="shared" si="1242"/>
        <v>2.3071893605486893E-2</v>
      </c>
      <c r="U1977" s="31">
        <f t="shared" si="1243"/>
        <v>5.2832859813033263E-3</v>
      </c>
      <c r="V1977" s="47">
        <f t="shared" si="1257"/>
        <v>6.5811645995834218E-4</v>
      </c>
      <c r="W1977" s="31">
        <f t="shared" si="1244"/>
        <v>0.18632525197493871</v>
      </c>
      <c r="X1977" s="34">
        <f>(S1977*H1977*'Propiedades físicas'!$F$5*60*24*365)/(1000000)</f>
        <v>56714.582067536176</v>
      </c>
      <c r="Y1977" s="34">
        <f>(U1977*H1977*'Propiedades físicas'!$F$7*60*24*365)/(1000000)</f>
        <v>504.2882621027473</v>
      </c>
      <c r="Z1977" s="31">
        <f t="shared" si="1258"/>
        <v>1310.5292439303787</v>
      </c>
      <c r="AA1977" s="31">
        <f t="shared" si="1274"/>
        <v>9297.3459381870089</v>
      </c>
      <c r="AB1977" s="31">
        <f t="shared" si="1275"/>
        <v>244.18469159585376</v>
      </c>
      <c r="AC1977" s="31">
        <f t="shared" si="1276"/>
        <v>366.43615984128451</v>
      </c>
      <c r="AD1977" s="31">
        <f t="shared" si="1273"/>
        <v>45.497774190020152</v>
      </c>
      <c r="AE1977" s="31">
        <f t="shared" si="1262"/>
        <v>10.418639955130159</v>
      </c>
      <c r="AF1977" s="31">
        <f t="shared" si="1263"/>
        <v>11274.412447699679</v>
      </c>
      <c r="AG1977" s="31">
        <f t="shared" si="1264"/>
        <v>0.11623924971786591</v>
      </c>
      <c r="AH1977" s="31">
        <f t="shared" si="1265"/>
        <v>0.8246412823121394</v>
      </c>
      <c r="AI1977" s="31">
        <f t="shared" si="1265"/>
        <v>2.1658307493059192E-2</v>
      </c>
      <c r="AJ1977" s="31">
        <f t="shared" si="1265"/>
        <v>3.2501574830717549E-2</v>
      </c>
      <c r="AK1977" s="31">
        <f t="shared" si="1246"/>
        <v>4.0354896009949567E-3</v>
      </c>
      <c r="AL1977" s="31">
        <f t="shared" si="1246"/>
        <v>9.2409604522281574E-4</v>
      </c>
      <c r="AM1977" s="31">
        <f t="shared" si="1266"/>
        <v>0.99999999999999989</v>
      </c>
      <c r="AN1977" s="31">
        <f>(Z1977*'Propiedades físicas'!$F$4)/1000</f>
        <v>1152.4532065274964</v>
      </c>
      <c r="AO1977" s="31">
        <f>(AA1977*'Propiedades físicas'!$F$6)/1000</f>
        <v>297.88696385951175</v>
      </c>
      <c r="AP1977" s="31">
        <f>(AB1977*'Propiedades físicas'!$F$9)/1000</f>
        <v>150.64974548006197</v>
      </c>
      <c r="AQ1977" s="31">
        <f>(AC1977*'Propiedades físicas'!$F$5)/1000</f>
        <v>107.90445598846306</v>
      </c>
      <c r="AR1977" s="31">
        <f>(AD1977*'Propiedades físicas'!$F$8)/1000</f>
        <v>16.129870905845937</v>
      </c>
      <c r="AS1977" s="31">
        <f>(AE1977*'Propiedades físicas'!$F$7)/1000</f>
        <v>0.95945255346793634</v>
      </c>
      <c r="AT1977" s="31">
        <f t="shared" si="1267"/>
        <v>1725.983695314847</v>
      </c>
      <c r="AU1977" s="31">
        <f t="shared" si="1268"/>
        <v>0.66770804941889705</v>
      </c>
      <c r="AV1977" s="31">
        <f t="shared" si="1272"/>
        <v>0.17258967432202332</v>
      </c>
      <c r="AW1977" s="31">
        <f t="shared" si="1272"/>
        <v>8.7283411708348177E-2</v>
      </c>
      <c r="AX1977" s="31">
        <f t="shared" si="1272"/>
        <v>6.2517656615973749E-2</v>
      </c>
      <c r="AY1977" s="31">
        <f t="shared" si="1269"/>
        <v>9.3453205552463756E-3</v>
      </c>
      <c r="AZ1977" s="31">
        <f t="shared" si="1269"/>
        <v>5.5588737951137884E-4</v>
      </c>
      <c r="BA1977" s="31">
        <f t="shared" si="1270"/>
        <v>1</v>
      </c>
      <c r="BB1977" s="34">
        <f>AU1977*'Propiedades físicas'!$C$4+'Diseño reactor'!AV1977*'Propiedades físicas'!$C$5+'Diseño reactor'!AW1977*'Propiedades físicas'!$C$8+'Diseño reactor'!AX1977*'Propiedades físicas'!$C$9+'Diseño reactor'!AY1977*'Propiedades físicas'!$C$7+'Diseño reactor'!AZ1977*'Propiedades físicas'!$C$6</f>
        <v>875.40825723837986</v>
      </c>
      <c r="BC1977" s="45">
        <f>AU1977*'Propiedades físicas'!$L$4+'Diseño reactor'!AV1977*'Propiedades físicas'!$L$5+'Diseño reactor'!AW1977*'Propiedades físicas'!$L$8+AX1977*'Propiedades físicas'!$L$9+'Diseño reactor'!AY1977*'Propiedades físicas'!$L$7+'Diseño reactor'!AZ1977*'Propiedades físicas'!$L$6</f>
        <v>2.1029486010842411</v>
      </c>
      <c r="BD1977" s="29">
        <f t="shared" si="1247"/>
        <v>1.6532989268529656</v>
      </c>
      <c r="BE1977" s="58">
        <f t="shared" si="1248"/>
        <v>41.463833000011</v>
      </c>
      <c r="BF1977" s="30">
        <f>AU1977*'Propiedades físicas'!$I$4+'Diseño reactor'!AV1977*'Propiedades físicas'!$I$5+'Diseño reactor'!AW1977*'Propiedades físicas'!$I$8+'Diseño reactor'!AX1977*'Propiedades físicas'!$I$9+'Diseño reactor'!AY1977*'Propiedades físicas'!$I$7+'Diseño reactor'!AZ1977*'Propiedades físicas'!$I$6</f>
        <v>1.9959362695387249E-2</v>
      </c>
      <c r="BG1977" s="24">
        <f>AU1977*'Propiedades físicas'!$O$4+'Diseño reactor'!AV1977*'Propiedades físicas'!$O$5+'Diseño reactor'!AW1977*'Propiedades físicas'!$O$8+'Diseño reactor'!AX1977*'Propiedades físicas'!$O$9+'Diseño reactor'!AY1977*'Propiedades físicas'!$O$7+'Diseño reactor'!AZ1977*'Propiedades físicas'!$O$6</f>
        <v>0.15374600987174081</v>
      </c>
      <c r="BH1977" s="54">
        <f t="shared" si="1249"/>
        <v>41179.224933502039</v>
      </c>
      <c r="BI1977" s="34">
        <f t="shared" si="1271"/>
        <v>273.00554917693847</v>
      </c>
      <c r="BJ1977" s="27">
        <f t="shared" si="1250"/>
        <v>4796.2405866813751</v>
      </c>
      <c r="BK1977" s="34">
        <f t="shared" si="1251"/>
        <v>567.23296352858347</v>
      </c>
      <c r="BL1977" s="27">
        <f t="shared" si="1252"/>
        <v>105.62383086204865</v>
      </c>
      <c r="BM1977" s="34">
        <f t="shared" si="1253"/>
        <v>1.1054421768707483</v>
      </c>
      <c r="BN1977" s="45">
        <f t="shared" si="1254"/>
        <v>2116.1986944656874</v>
      </c>
      <c r="BO1977" s="45">
        <f t="shared" si="1255"/>
        <v>106.72162286129785</v>
      </c>
      <c r="BP1977" s="66">
        <f t="shared" si="1256"/>
        <v>6.6879209476298307</v>
      </c>
    </row>
    <row r="1978" spans="8:68">
      <c r="H1978" s="68">
        <v>1973</v>
      </c>
      <c r="I1978" s="31">
        <f>('Propiedades físicas'!$C$10*'Diseño reactor'!H1978)/1000</f>
        <v>1726.8589405964467</v>
      </c>
      <c r="J1978" s="31">
        <f t="shared" si="1233"/>
        <v>0.26406325918114676</v>
      </c>
      <c r="K1978" s="31">
        <f>(I1978*1000)/'Propiedades físicas'!$F$10</f>
        <v>11280.12969539121</v>
      </c>
      <c r="L1978" s="31">
        <f t="shared" si="1234"/>
        <v>1611.4470993416012</v>
      </c>
      <c r="M1978" s="31">
        <f t="shared" si="1235"/>
        <v>9668.682596049608</v>
      </c>
      <c r="N1978" s="31">
        <f t="shared" si="1236"/>
        <v>0.81674967021875378</v>
      </c>
      <c r="O1978" s="32">
        <f t="shared" si="1237"/>
        <v>4.9004980213125231</v>
      </c>
      <c r="P1978" s="33">
        <f t="shared" si="1238"/>
        <v>0.6646313482594669</v>
      </c>
      <c r="Q1978" s="31">
        <f t="shared" si="1239"/>
        <v>4.7147711532767147</v>
      </c>
      <c r="R1978" s="31">
        <f t="shared" si="1240"/>
        <v>0.12378652738444296</v>
      </c>
      <c r="S1978" s="31">
        <f t="shared" si="1241"/>
        <v>0.18572686803580724</v>
      </c>
      <c r="T1978" s="31">
        <f t="shared" si="1242"/>
        <v>2.305504307316758E-2</v>
      </c>
      <c r="U1978" s="31">
        <f t="shared" si="1243"/>
        <v>5.2767515016763711E-3</v>
      </c>
      <c r="V1978" s="47">
        <f t="shared" si="1257"/>
        <v>6.5817861672296733E-4</v>
      </c>
      <c r="W1978" s="31">
        <f t="shared" si="1244"/>
        <v>0.18624840328193137</v>
      </c>
      <c r="X1978" s="34">
        <f>(S1978*H1978*'Propiedades físicas'!$F$5*60*24*365)/(1000000)</f>
        <v>56715.03877195211</v>
      </c>
      <c r="Y1978" s="34">
        <f>(U1978*H1978*'Propiedades físicas'!$F$7*60*24*365)/(1000000)</f>
        <v>503.9199557207869</v>
      </c>
      <c r="Z1978" s="31">
        <f t="shared" si="1258"/>
        <v>1311.3176501159282</v>
      </c>
      <c r="AA1978" s="31">
        <f t="shared" si="1274"/>
        <v>9302.2434854149578</v>
      </c>
      <c r="AB1978" s="31">
        <f t="shared" si="1275"/>
        <v>244.23081852950597</v>
      </c>
      <c r="AC1978" s="31">
        <f t="shared" si="1276"/>
        <v>366.43911063464765</v>
      </c>
      <c r="AD1978" s="31">
        <f t="shared" si="1273"/>
        <v>45.487599983359637</v>
      </c>
      <c r="AE1978" s="31">
        <f t="shared" si="1262"/>
        <v>10.411030712807481</v>
      </c>
      <c r="AF1978" s="31">
        <f t="shared" si="1263"/>
        <v>11280.129695391208</v>
      </c>
      <c r="AG1978" s="31">
        <f t="shared" si="1264"/>
        <v>0.11625022810258125</v>
      </c>
      <c r="AH1978" s="31">
        <f t="shared" si="1265"/>
        <v>0.82465749389527254</v>
      </c>
      <c r="AI1978" s="31">
        <f t="shared" si="1265"/>
        <v>2.1651419365266062E-2</v>
      </c>
      <c r="AJ1978" s="31">
        <f t="shared" si="1265"/>
        <v>3.2485363247584463E-2</v>
      </c>
      <c r="AK1978" s="31">
        <f t="shared" si="1246"/>
        <v>4.032542285568293E-3</v>
      </c>
      <c r="AL1978" s="31">
        <f t="shared" si="1246"/>
        <v>9.2295310372727179E-4</v>
      </c>
      <c r="AM1978" s="31">
        <f t="shared" si="1266"/>
        <v>0.99999999999999978</v>
      </c>
      <c r="AN1978" s="31">
        <f>(Z1978*'Propiedades físicas'!$F$4)/1000</f>
        <v>1153.146515158945</v>
      </c>
      <c r="AO1978" s="31">
        <f>(AA1978*'Propiedades físicas'!$F$6)/1000</f>
        <v>298.04388127269527</v>
      </c>
      <c r="AP1978" s="31">
        <f>(AB1978*'Propiedades físicas'!$F$9)/1000</f>
        <v>150.6782034917787</v>
      </c>
      <c r="AQ1978" s="31">
        <f>(AC1978*'Propiedades físicas'!$F$5)/1000</f>
        <v>107.9053249085847</v>
      </c>
      <c r="AR1978" s="31">
        <f>(AD1978*'Propiedades físicas'!$F$8)/1000</f>
        <v>16.126263946100654</v>
      </c>
      <c r="AS1978" s="31">
        <f>(AE1978*'Propiedades físicas'!$F$7)/1000</f>
        <v>0.95875181834244094</v>
      </c>
      <c r="AT1978" s="31">
        <f t="shared" si="1267"/>
        <v>1726.8589405964467</v>
      </c>
      <c r="AU1978" s="31">
        <f t="shared" si="1268"/>
        <v>0.66777111207511552</v>
      </c>
      <c r="AV1978" s="31">
        <f t="shared" si="1272"/>
        <v>0.17259306725409357</v>
      </c>
      <c r="AW1978" s="31">
        <f t="shared" si="1272"/>
        <v>8.725565241578756E-2</v>
      </c>
      <c r="AX1978" s="31">
        <f t="shared" si="1272"/>
        <v>6.2486473198161079E-2</v>
      </c>
      <c r="AY1978" s="31">
        <f t="shared" si="1269"/>
        <v>9.3384952105762271E-3</v>
      </c>
      <c r="AZ1978" s="31">
        <f t="shared" si="1269"/>
        <v>5.5519984626613088E-4</v>
      </c>
      <c r="BA1978" s="31">
        <f t="shared" si="1270"/>
        <v>1.0000000000000002</v>
      </c>
      <c r="BB1978" s="34">
        <f>AU1978*'Propiedades físicas'!$C$4+'Diseño reactor'!AV1978*'Propiedades físicas'!$C$5+'Diseño reactor'!AW1978*'Propiedades físicas'!$C$8+'Diseño reactor'!AX1978*'Propiedades físicas'!$C$9+'Diseño reactor'!AY1978*'Propiedades físicas'!$C$7+'Diseño reactor'!AZ1978*'Propiedades físicas'!$C$6</f>
        <v>875.4080340349941</v>
      </c>
      <c r="BC1978" s="45">
        <f>AU1978*'Propiedades físicas'!$L$4+'Diseño reactor'!AV1978*'Propiedades físicas'!$L$5+'Diseño reactor'!AW1978*'Propiedades físicas'!$L$8+AX1978*'Propiedades físicas'!$L$9+'Diseño reactor'!AY1978*'Propiedades físicas'!$L$7+'Diseño reactor'!AZ1978*'Propiedades físicas'!$L$6</f>
        <v>2.10299406037544</v>
      </c>
      <c r="BD1978" s="29">
        <f t="shared" si="1247"/>
        <v>1.6525817316048363</v>
      </c>
      <c r="BE1978" s="58">
        <f t="shared" si="1248"/>
        <v>41.463057393266467</v>
      </c>
      <c r="BF1978" s="30">
        <f>AU1978*'Propiedades físicas'!$I$4+'Diseño reactor'!AV1978*'Propiedades físicas'!$I$5+'Diseño reactor'!AW1978*'Propiedades físicas'!$I$8+'Diseño reactor'!AX1978*'Propiedades físicas'!$I$9+'Diseño reactor'!AY1978*'Propiedades físicas'!$I$7+'Diseño reactor'!AZ1978*'Propiedades físicas'!$I$6</f>
        <v>1.9959462188492816E-2</v>
      </c>
      <c r="BG1978" s="24">
        <f>AU1978*'Propiedades físicas'!$O$4+'Diseño reactor'!AV1978*'Propiedades físicas'!$O$5+'Diseño reactor'!AW1978*'Propiedades físicas'!$O$8+'Diseño reactor'!AX1978*'Propiedades físicas'!$O$9+'Diseño reactor'!AY1978*'Propiedades físicas'!$O$7+'Diseño reactor'!AZ1978*'Propiedades físicas'!$O$6</f>
        <v>0.15374819281223467</v>
      </c>
      <c r="BH1978" s="54">
        <f t="shared" si="1249"/>
        <v>41179.00916555641</v>
      </c>
      <c r="BI1978" s="34">
        <f t="shared" si="1271"/>
        <v>273.00893534371613</v>
      </c>
      <c r="BJ1978" s="27">
        <f t="shared" si="1250"/>
        <v>4796.2436622371715</v>
      </c>
      <c r="BK1978" s="34">
        <f t="shared" si="1251"/>
        <v>567.24138104315318</v>
      </c>
      <c r="BL1978" s="27">
        <f t="shared" si="1252"/>
        <v>105.62412272538305</v>
      </c>
      <c r="BM1978" s="34">
        <f t="shared" si="1253"/>
        <v>1.1054421768707483</v>
      </c>
      <c r="BN1978" s="45">
        <f t="shared" si="1254"/>
        <v>2117.3906642278653</v>
      </c>
      <c r="BO1978" s="45">
        <f t="shared" si="1255"/>
        <v>106.73106898429752</v>
      </c>
      <c r="BP1978" s="66">
        <f t="shared" si="1256"/>
        <v>6.6879192424064833</v>
      </c>
    </row>
    <row r="1979" spans="8:68">
      <c r="H1979" s="68">
        <v>1974</v>
      </c>
      <c r="I1979" s="31">
        <f>('Propiedades físicas'!$C$10*'Diseño reactor'!H1979)/1000</f>
        <v>1727.7341858780464</v>
      </c>
      <c r="J1979" s="31">
        <f t="shared" si="1233"/>
        <v>0.26392948853313197</v>
      </c>
      <c r="K1979" s="31">
        <f>(I1979*1000)/'Propiedades físicas'!$F$10</f>
        <v>11285.846943082741</v>
      </c>
      <c r="L1979" s="31">
        <f t="shared" si="1234"/>
        <v>1612.26384901182</v>
      </c>
      <c r="M1979" s="31">
        <f t="shared" si="1235"/>
        <v>9673.5830940709202</v>
      </c>
      <c r="N1979" s="31">
        <f t="shared" si="1236"/>
        <v>0.81674967021875378</v>
      </c>
      <c r="O1979" s="32">
        <f t="shared" si="1237"/>
        <v>4.9004980213125231</v>
      </c>
      <c r="P1979" s="33">
        <f t="shared" si="1238"/>
        <v>0.66469406265046971</v>
      </c>
      <c r="Q1979" s="31">
        <f t="shared" si="1239"/>
        <v>4.7148637474706394</v>
      </c>
      <c r="R1979" s="31">
        <f t="shared" si="1240"/>
        <v>0.1237471690882692</v>
      </c>
      <c r="S1979" s="31">
        <f t="shared" si="1241"/>
        <v>0.18563427384188363</v>
      </c>
      <c r="T1979" s="31">
        <f t="shared" si="1242"/>
        <v>2.3038210686430104E-2</v>
      </c>
      <c r="U1979" s="31">
        <f t="shared" si="1243"/>
        <v>5.2702277935847419E-3</v>
      </c>
      <c r="V1979" s="47">
        <f t="shared" si="1257"/>
        <v>6.5824072223638749E-4</v>
      </c>
      <c r="W1979" s="31">
        <f t="shared" si="1244"/>
        <v>0.18617161795432169</v>
      </c>
      <c r="X1979" s="34">
        <f>(S1979*H1979*'Propiedades físicas'!$F$5*60*24*365)/(1000000)</f>
        <v>56715.494723529577</v>
      </c>
      <c r="Y1979" s="34">
        <f>(U1979*H1979*'Propiedades físicas'!$F$7*60*24*365)/(1000000)</f>
        <v>503.55204595143596</v>
      </c>
      <c r="Z1979" s="31">
        <f t="shared" si="1258"/>
        <v>1312.1060796720271</v>
      </c>
      <c r="AA1979" s="31">
        <f t="shared" si="1274"/>
        <v>9307.1410375070427</v>
      </c>
      <c r="AB1979" s="31">
        <f t="shared" si="1275"/>
        <v>244.27691178024341</v>
      </c>
      <c r="AC1979" s="31">
        <f t="shared" si="1276"/>
        <v>366.44205656387828</v>
      </c>
      <c r="AD1979" s="31">
        <f t="shared" si="1273"/>
        <v>45.477427895013022</v>
      </c>
      <c r="AE1979" s="31">
        <f t="shared" si="1262"/>
        <v>10.403429664536281</v>
      </c>
      <c r="AF1979" s="31">
        <f t="shared" si="1263"/>
        <v>11285.846943082741</v>
      </c>
      <c r="AG1979" s="31">
        <f t="shared" si="1264"/>
        <v>0.11626119743509689</v>
      </c>
      <c r="AH1979" s="31">
        <f t="shared" si="1265"/>
        <v>0.82467368948429032</v>
      </c>
      <c r="AI1979" s="31">
        <f t="shared" si="1265"/>
        <v>2.1644535231798823E-2</v>
      </c>
      <c r="AJ1979" s="31">
        <f t="shared" si="1265"/>
        <v>3.2469167658566903E-2</v>
      </c>
      <c r="AK1979" s="31">
        <f t="shared" si="1246"/>
        <v>4.0295981439733061E-3</v>
      </c>
      <c r="AL1979" s="31">
        <f t="shared" si="1246"/>
        <v>9.218120462738239E-4</v>
      </c>
      <c r="AM1979" s="31">
        <f t="shared" si="1266"/>
        <v>1</v>
      </c>
      <c r="AN1979" s="31">
        <f>(Z1979*'Propiedades físicas'!$F$4)/1000</f>
        <v>1153.8398443419874</v>
      </c>
      <c r="AO1979" s="31">
        <f>(AA1979*'Propiedades físicas'!$F$6)/1000</f>
        <v>298.2007988417256</v>
      </c>
      <c r="AP1979" s="31">
        <f>(AB1979*'Propiedades físicas'!$F$9)/1000</f>
        <v>150.70664072282113</v>
      </c>
      <c r="AQ1979" s="31">
        <f>(AC1979*'Propiedades físicas'!$F$5)/1000</f>
        <v>107.90619239636526</v>
      </c>
      <c r="AR1979" s="31">
        <f>(AD1979*'Propiedades físicas'!$F$8)/1000</f>
        <v>16.12265773734001</v>
      </c>
      <c r="AS1979" s="31">
        <f>(AE1979*'Propiedades físicas'!$F$7)/1000</f>
        <v>0.9580518378071462</v>
      </c>
      <c r="AT1979" s="31">
        <f t="shared" si="1267"/>
        <v>1727.7341858780462</v>
      </c>
      <c r="AU1979" s="31">
        <f t="shared" si="1268"/>
        <v>0.66783412273317855</v>
      </c>
      <c r="AV1979" s="31">
        <f t="shared" si="1272"/>
        <v>0.17259645683874567</v>
      </c>
      <c r="AW1979" s="31">
        <f t="shared" si="1272"/>
        <v>8.7227909220440061E-2</v>
      </c>
      <c r="AX1979" s="31">
        <f t="shared" si="1272"/>
        <v>6.2455320545461455E-2</v>
      </c>
      <c r="AY1979" s="31">
        <f t="shared" si="1269"/>
        <v>9.3316772158133603E-3</v>
      </c>
      <c r="AZ1979" s="31">
        <f t="shared" si="1269"/>
        <v>5.5451344636111243E-4</v>
      </c>
      <c r="BA1979" s="31">
        <f t="shared" si="1270"/>
        <v>1.0000000000000002</v>
      </c>
      <c r="BB1979" s="34">
        <f>AU1979*'Propiedades físicas'!$C$4+'Diseño reactor'!AV1979*'Propiedades físicas'!$C$5+'Diseño reactor'!AW1979*'Propiedades físicas'!$C$8+'Diseño reactor'!AX1979*'Propiedades físicas'!$C$9+'Diseño reactor'!AY1979*'Propiedades físicas'!$C$7+'Diseño reactor'!AZ1979*'Propiedades físicas'!$C$6</f>
        <v>875.40781118037523</v>
      </c>
      <c r="BC1979" s="45">
        <f>AU1979*'Propiedades físicas'!$L$4+'Diseño reactor'!AV1979*'Propiedades físicas'!$L$5+'Diseño reactor'!AW1979*'Propiedades físicas'!$L$8+AX1979*'Propiedades físicas'!$L$9+'Diseño reactor'!AY1979*'Propiedades físicas'!$L$7+'Diseño reactor'!AZ1979*'Propiedades físicas'!$L$6</f>
        <v>2.103039480549223</v>
      </c>
      <c r="BD1979" s="29">
        <f t="shared" si="1247"/>
        <v>1.6518651593113052</v>
      </c>
      <c r="BE1979" s="58">
        <f t="shared" si="1248"/>
        <v>41.462282470814394</v>
      </c>
      <c r="BF1979" s="30">
        <f>AU1979*'Propiedades físicas'!$I$4+'Diseño reactor'!AV1979*'Propiedades físicas'!$I$5+'Diseño reactor'!AW1979*'Propiedades físicas'!$I$8+'Diseño reactor'!AX1979*'Propiedades físicas'!$I$9+'Diseño reactor'!AY1979*'Propiedades físicas'!$I$7+'Diseño reactor'!AZ1979*'Propiedades físicas'!$I$6</f>
        <v>1.9959561516882697E-2</v>
      </c>
      <c r="BG1979" s="24">
        <f>AU1979*'Propiedades físicas'!$O$4+'Diseño reactor'!AV1979*'Propiedades físicas'!$O$5+'Diseño reactor'!AW1979*'Propiedades físicas'!$O$8+'Diseño reactor'!AX1979*'Propiedades físicas'!$O$9+'Diseño reactor'!AY1979*'Propiedades físicas'!$O$7+'Diseño reactor'!AZ1979*'Propiedades físicas'!$O$6</f>
        <v>0.15375037397066016</v>
      </c>
      <c r="BH1979" s="54">
        <f t="shared" si="1249"/>
        <v>41178.793755994477</v>
      </c>
      <c r="BI1979" s="34">
        <f t="shared" si="1271"/>
        <v>273.01231730639813</v>
      </c>
      <c r="BJ1979" s="27">
        <f t="shared" si="1250"/>
        <v>4796.2467406703772</v>
      </c>
      <c r="BK1979" s="34">
        <f t="shared" si="1251"/>
        <v>567.2497923335618</v>
      </c>
      <c r="BL1979" s="27">
        <f t="shared" si="1252"/>
        <v>105.6244143658637</v>
      </c>
      <c r="BM1979" s="34">
        <f t="shared" si="1253"/>
        <v>1.1054421768707483</v>
      </c>
      <c r="BN1979" s="45">
        <f t="shared" si="1254"/>
        <v>2118.5826591364084</v>
      </c>
      <c r="BO1979" s="45">
        <f t="shared" si="1255"/>
        <v>106.74050731977853</v>
      </c>
      <c r="BP1979" s="66">
        <f t="shared" si="1256"/>
        <v>6.6879175398476356</v>
      </c>
    </row>
    <row r="1980" spans="8:68">
      <c r="H1980" s="68">
        <v>1975</v>
      </c>
      <c r="I1980" s="31">
        <f>('Propiedades físicas'!$C$10*'Diseño reactor'!H1980)/1000</f>
        <v>1728.6094311596462</v>
      </c>
      <c r="J1980" s="31">
        <f t="shared" si="1233"/>
        <v>0.26379585334906458</v>
      </c>
      <c r="K1980" s="31">
        <f>(I1980*1000)/'Propiedades físicas'!$F$10</f>
        <v>11291.564190774272</v>
      </c>
      <c r="L1980" s="31">
        <f t="shared" si="1234"/>
        <v>1613.0805986820387</v>
      </c>
      <c r="M1980" s="31">
        <f t="shared" si="1235"/>
        <v>9678.4835920922324</v>
      </c>
      <c r="N1980" s="31">
        <f t="shared" si="1236"/>
        <v>0.81674967021875378</v>
      </c>
      <c r="O1980" s="32">
        <f t="shared" si="1237"/>
        <v>4.9004980213125231</v>
      </c>
      <c r="P1980" s="33">
        <f t="shared" si="1238"/>
        <v>0.66475672535178865</v>
      </c>
      <c r="Q1980" s="31">
        <f t="shared" si="1239"/>
        <v>4.7149562503560691</v>
      </c>
      <c r="R1980" s="31">
        <f t="shared" si="1240"/>
        <v>0.12370783361231986</v>
      </c>
      <c r="S1980" s="31">
        <f t="shared" si="1241"/>
        <v>0.18554177095645313</v>
      </c>
      <c r="T1980" s="31">
        <f t="shared" si="1242"/>
        <v>2.3021396419802685E-2</v>
      </c>
      <c r="U1980" s="31">
        <f t="shared" si="1243"/>
        <v>5.2637148348426317E-3</v>
      </c>
      <c r="V1980" s="47">
        <f t="shared" si="1257"/>
        <v>6.5830277656196549E-4</v>
      </c>
      <c r="W1980" s="31">
        <f t="shared" si="1244"/>
        <v>0.18609489591377029</v>
      </c>
      <c r="X1980" s="34">
        <f>(S1980*H1980*'Propiedades físicas'!$F$5*60*24*365)/(1000000)</f>
        <v>56715.949923819164</v>
      </c>
      <c r="Y1980" s="34">
        <f>(U1980*H1980*'Propiedades físicas'!$F$7*60*24*365)/(1000000)</f>
        <v>503.18453223795143</v>
      </c>
      <c r="Z1980" s="31">
        <f t="shared" si="1258"/>
        <v>1312.8945325697825</v>
      </c>
      <c r="AA1980" s="31">
        <f t="shared" si="1274"/>
        <v>9312.0385944532372</v>
      </c>
      <c r="AB1980" s="31">
        <f t="shared" si="1275"/>
        <v>244.32297138433174</v>
      </c>
      <c r="AC1980" s="31">
        <f t="shared" si="1276"/>
        <v>366.44499763899495</v>
      </c>
      <c r="AD1980" s="31">
        <f t="shared" si="1273"/>
        <v>45.467257929110303</v>
      </c>
      <c r="AE1980" s="31">
        <f t="shared" si="1262"/>
        <v>10.395836798814198</v>
      </c>
      <c r="AF1980" s="31">
        <f t="shared" si="1263"/>
        <v>11291.564190774272</v>
      </c>
      <c r="AG1980" s="31">
        <f t="shared" si="1264"/>
        <v>0.11627215772660424</v>
      </c>
      <c r="AH1980" s="31">
        <f t="shared" si="1265"/>
        <v>0.82468986910259978</v>
      </c>
      <c r="AI1980" s="31">
        <f t="shared" si="1265"/>
        <v>2.1637655089801894E-2</v>
      </c>
      <c r="AJ1980" s="31">
        <f t="shared" si="1265"/>
        <v>3.2452988040257293E-2</v>
      </c>
      <c r="AK1980" s="31">
        <f t="shared" si="1246"/>
        <v>4.0266571717547462E-3</v>
      </c>
      <c r="AL1980" s="31">
        <f t="shared" si="1246"/>
        <v>9.2067286898196753E-4</v>
      </c>
      <c r="AM1980" s="31">
        <f t="shared" si="1266"/>
        <v>1</v>
      </c>
      <c r="AN1980" s="31">
        <f>(Z1980*'Propiedades físicas'!$F$4)/1000</f>
        <v>1154.5331940512153</v>
      </c>
      <c r="AO1980" s="31">
        <f>(AA1980*'Propiedades físicas'!$F$6)/1000</f>
        <v>298.35771656628168</v>
      </c>
      <c r="AP1980" s="31">
        <f>(AB1980*'Propiedades físicas'!$F$9)/1000</f>
        <v>150.73505719556346</v>
      </c>
      <c r="AQ1980" s="31">
        <f>(AC1980*'Propiedades físicas'!$F$5)/1000</f>
        <v>107.90705845475485</v>
      </c>
      <c r="AR1980" s="31">
        <f>(AD1980*'Propiedades físicas'!$F$8)/1000</f>
        <v>16.119052281028178</v>
      </c>
      <c r="AS1980" s="31">
        <f>(AE1980*'Propiedades físicas'!$F$7)/1000</f>
        <v>0.95735261080279954</v>
      </c>
      <c r="AT1980" s="31">
        <f t="shared" si="1267"/>
        <v>1728.6094311596464</v>
      </c>
      <c r="AU1980" s="31">
        <f t="shared" si="1268"/>
        <v>0.6678970814573717</v>
      </c>
      <c r="AV1980" s="31">
        <f t="shared" si="1272"/>
        <v>0.17259984308087853</v>
      </c>
      <c r="AW1980" s="31">
        <f t="shared" si="1272"/>
        <v>8.7200182110797622E-2</v>
      </c>
      <c r="AX1980" s="31">
        <f t="shared" si="1272"/>
        <v>6.2424198612849667E-2</v>
      </c>
      <c r="AY1980" s="31">
        <f t="shared" si="1269"/>
        <v>9.3248665606403807E-3</v>
      </c>
      <c r="AZ1980" s="31">
        <f t="shared" si="1269"/>
        <v>5.5382817746201624E-4</v>
      </c>
      <c r="BA1980" s="31">
        <f t="shared" si="1270"/>
        <v>0.99999999999999978</v>
      </c>
      <c r="BB1980" s="34">
        <f>AU1980*'Propiedades físicas'!$C$4+'Diseño reactor'!AV1980*'Propiedades físicas'!$C$5+'Diseño reactor'!AW1980*'Propiedades físicas'!$C$8+'Diseño reactor'!AX1980*'Propiedades físicas'!$C$9+'Diseño reactor'!AY1980*'Propiedades físicas'!$C$7+'Diseño reactor'!AZ1980*'Propiedades físicas'!$C$6</f>
        <v>875.40758867384318</v>
      </c>
      <c r="BC1980" s="45">
        <f>AU1980*'Propiedades físicas'!$L$4+'Diseño reactor'!AV1980*'Propiedades físicas'!$L$5+'Diseño reactor'!AW1980*'Propiedades físicas'!$L$8+AX1980*'Propiedades físicas'!$L$9+'Diseño reactor'!AY1980*'Propiedades físicas'!$L$7+'Diseño reactor'!AZ1980*'Propiedades físicas'!$L$6</f>
        <v>2.1030848616556646</v>
      </c>
      <c r="BD1980" s="29">
        <f t="shared" si="1247"/>
        <v>1.6511492091601621</v>
      </c>
      <c r="BE1980" s="58">
        <f t="shared" si="1248"/>
        <v>41.461508231746478</v>
      </c>
      <c r="BF1980" s="30">
        <f>AU1980*'Propiedades físicas'!$I$4+'Diseño reactor'!AV1980*'Propiedades físicas'!$I$5+'Diseño reactor'!AW1980*'Propiedades físicas'!$I$8+'Diseño reactor'!AX1980*'Propiedades físicas'!$I$9+'Diseño reactor'!AY1980*'Propiedades físicas'!$I$7+'Diseño reactor'!AZ1980*'Propiedades físicas'!$I$6</f>
        <v>1.9959660680876054E-2</v>
      </c>
      <c r="BG1980" s="24">
        <f>AU1980*'Propiedades físicas'!$O$4+'Diseño reactor'!AV1980*'Propiedades físicas'!$O$5+'Diseño reactor'!AW1980*'Propiedades físicas'!$O$8+'Diseño reactor'!AX1980*'Propiedades físicas'!$O$9+'Diseño reactor'!AY1980*'Propiedades físicas'!$O$7+'Diseño reactor'!AZ1980*'Propiedades físicas'!$O$6</f>
        <v>0.15375255334914714</v>
      </c>
      <c r="BH1980" s="54">
        <f t="shared" si="1249"/>
        <v>41178.578704115098</v>
      </c>
      <c r="BI1980" s="34">
        <f t="shared" si="1271"/>
        <v>273.0156950721435</v>
      </c>
      <c r="BJ1980" s="27">
        <f t="shared" si="1250"/>
        <v>4796.2498219698391</v>
      </c>
      <c r="BK1980" s="34">
        <f t="shared" si="1251"/>
        <v>567.25819740635006</v>
      </c>
      <c r="BL1980" s="27">
        <f t="shared" si="1252"/>
        <v>105.62470578373328</v>
      </c>
      <c r="BM1980" s="34">
        <f t="shared" si="1253"/>
        <v>1.1054421768707483</v>
      </c>
      <c r="BN1980" s="45">
        <f t="shared" si="1254"/>
        <v>2119.7746791592399</v>
      </c>
      <c r="BO1980" s="45">
        <f t="shared" si="1255"/>
        <v>106.74993787736683</v>
      </c>
      <c r="BP1980" s="66">
        <f t="shared" si="1256"/>
        <v>6.6879158399480918</v>
      </c>
    </row>
    <row r="1981" spans="8:68">
      <c r="H1981" s="68">
        <v>1976</v>
      </c>
      <c r="I1981" s="31">
        <f>('Propiedades físicas'!$C$10*'Diseño reactor'!H1981)/1000</f>
        <v>1729.4846764412462</v>
      </c>
      <c r="J1981" s="31">
        <f t="shared" si="1233"/>
        <v>0.26366235342328065</v>
      </c>
      <c r="K1981" s="31">
        <f>(I1981*1000)/'Propiedades físicas'!$F$10</f>
        <v>11297.281438465803</v>
      </c>
      <c r="L1981" s="31">
        <f t="shared" si="1234"/>
        <v>1613.8973483522575</v>
      </c>
      <c r="M1981" s="31">
        <f t="shared" si="1235"/>
        <v>9683.3840901135445</v>
      </c>
      <c r="N1981" s="31">
        <f t="shared" si="1236"/>
        <v>0.81674967021875378</v>
      </c>
      <c r="O1981" s="32">
        <f t="shared" si="1237"/>
        <v>4.9004980213125222</v>
      </c>
      <c r="P1981" s="33">
        <f t="shared" si="1238"/>
        <v>0.66481933642730162</v>
      </c>
      <c r="Q1981" s="31">
        <f t="shared" si="1239"/>
        <v>4.7150486620665752</v>
      </c>
      <c r="R1981" s="31">
        <f t="shared" si="1240"/>
        <v>0.12366852094027621</v>
      </c>
      <c r="S1981" s="31">
        <f t="shared" si="1241"/>
        <v>0.18544935924594702</v>
      </c>
      <c r="T1981" s="31">
        <f t="shared" si="1242"/>
        <v>2.3004600247856853E-2</v>
      </c>
      <c r="U1981" s="31">
        <f t="shared" si="1243"/>
        <v>5.2572126033190421E-3</v>
      </c>
      <c r="V1981" s="47">
        <f t="shared" si="1257"/>
        <v>6.5836477976295889E-4</v>
      </c>
      <c r="W1981" s="31">
        <f t="shared" si="1244"/>
        <v>0.18601823708206688</v>
      </c>
      <c r="X1981" s="34">
        <f>(S1981*H1981*'Propiedades físicas'!$F$5*60*24*365)/(1000000)</f>
        <v>56716.404374367601</v>
      </c>
      <c r="Y1981" s="34">
        <f>(U1981*H1981*'Propiedades físicas'!$F$7*60*24*365)/(1000000)</f>
        <v>502.81741402453679</v>
      </c>
      <c r="Z1981" s="31">
        <f t="shared" si="1258"/>
        <v>1313.683008780348</v>
      </c>
      <c r="AA1981" s="31">
        <f t="shared" si="1274"/>
        <v>9316.9361562435533</v>
      </c>
      <c r="AB1981" s="31">
        <f t="shared" si="1275"/>
        <v>244.36899737798578</v>
      </c>
      <c r="AC1981" s="31">
        <f t="shared" si="1276"/>
        <v>366.44793386999129</v>
      </c>
      <c r="AD1981" s="31">
        <f t="shared" si="1273"/>
        <v>45.457090089765138</v>
      </c>
      <c r="AE1981" s="31">
        <f t="shared" si="1262"/>
        <v>10.388252104158427</v>
      </c>
      <c r="AF1981" s="31">
        <f t="shared" si="1263"/>
        <v>11297.281438465801</v>
      </c>
      <c r="AG1981" s="31">
        <f t="shared" si="1264"/>
        <v>0.11628310898827615</v>
      </c>
      <c r="AH1981" s="31">
        <f t="shared" si="1265"/>
        <v>0.82470603277356402</v>
      </c>
      <c r="AI1981" s="31">
        <f t="shared" si="1265"/>
        <v>2.1630778936420982E-2</v>
      </c>
      <c r="AJ1981" s="31">
        <f t="shared" si="1265"/>
        <v>3.2436824369293203E-2</v>
      </c>
      <c r="AK1981" s="31">
        <f t="shared" si="1246"/>
        <v>4.0237193644649368E-3</v>
      </c>
      <c r="AL1981" s="31">
        <f t="shared" si="1246"/>
        <v>9.1953556798078477E-4</v>
      </c>
      <c r="AM1981" s="31">
        <f t="shared" si="1266"/>
        <v>0.99999999999999989</v>
      </c>
      <c r="AN1981" s="31">
        <f>(Z1981*'Propiedades físicas'!$F$4)/1000</f>
        <v>1155.2265642612626</v>
      </c>
      <c r="AO1981" s="31">
        <f>(AA1981*'Propiedades físicas'!$F$6)/1000</f>
        <v>298.51463444604349</v>
      </c>
      <c r="AP1981" s="31">
        <f>(AB1981*'Propiedades físicas'!$F$9)/1000</f>
        <v>150.76345293234829</v>
      </c>
      <c r="AQ1981" s="31">
        <f>(AC1981*'Propiedades físicas'!$F$5)/1000</f>
        <v>107.90792308669634</v>
      </c>
      <c r="AR1981" s="31">
        <f>(AD1981*'Propiedades físicas'!$F$8)/1000</f>
        <v>16.115447578623531</v>
      </c>
      <c r="AS1981" s="31">
        <f>(AE1981*'Propiedades físicas'!$F$7)/1000</f>
        <v>0.95665413627194962</v>
      </c>
      <c r="AT1981" s="31">
        <f t="shared" si="1267"/>
        <v>1729.4846764412462</v>
      </c>
      <c r="AU1981" s="31">
        <f t="shared" si="1268"/>
        <v>0.66795998831187553</v>
      </c>
      <c r="AV1981" s="31">
        <f t="shared" si="1272"/>
        <v>0.17260322598538189</v>
      </c>
      <c r="AW1981" s="31">
        <f t="shared" si="1272"/>
        <v>8.7172471075357347E-2</v>
      </c>
      <c r="AX1981" s="31">
        <f t="shared" si="1272"/>
        <v>6.2393107355387535E-2</v>
      </c>
      <c r="AY1981" s="31">
        <f t="shared" si="1269"/>
        <v>9.3180632347574337E-3</v>
      </c>
      <c r="AZ1981" s="31">
        <f t="shared" si="1269"/>
        <v>5.5314403724030274E-4</v>
      </c>
      <c r="BA1981" s="31">
        <f t="shared" si="1270"/>
        <v>1</v>
      </c>
      <c r="BB1981" s="34">
        <f>AU1981*'Propiedades físicas'!$C$4+'Diseño reactor'!AV1981*'Propiedades físicas'!$C$5+'Diseño reactor'!AW1981*'Propiedades físicas'!$C$8+'Diseño reactor'!AX1981*'Propiedades físicas'!$C$9+'Diseño reactor'!AY1981*'Propiedades físicas'!$C$7+'Diseño reactor'!AZ1981*'Propiedades físicas'!$C$6</f>
        <v>875.40736651472128</v>
      </c>
      <c r="BC1981" s="45">
        <f>AU1981*'Propiedades físicas'!$L$4+'Diseño reactor'!AV1981*'Propiedades físicas'!$L$5+'Diseño reactor'!AW1981*'Propiedades físicas'!$L$8+AX1981*'Propiedades físicas'!$L$9+'Diseño reactor'!AY1981*'Propiedades físicas'!$L$7+'Diseño reactor'!AZ1981*'Propiedades físicas'!$L$6</f>
        <v>2.1031302037447568</v>
      </c>
      <c r="BD1981" s="29">
        <f t="shared" si="1247"/>
        <v>1.6504338803406027</v>
      </c>
      <c r="BE1981" s="58">
        <f t="shared" si="1248"/>
        <v>41.460734675156054</v>
      </c>
      <c r="BF1981" s="30">
        <f>AU1981*'Propiedades físicas'!$I$4+'Diseño reactor'!AV1981*'Propiedades físicas'!$I$5+'Diseño reactor'!AW1981*'Propiedades físicas'!$I$8+'Diseño reactor'!AX1981*'Propiedades físicas'!$I$9+'Diseño reactor'!AY1981*'Propiedades físicas'!$I$7+'Diseño reactor'!AZ1981*'Propiedades físicas'!$I$6</f>
        <v>1.9959759680791379E-2</v>
      </c>
      <c r="BG1981" s="24">
        <f>AU1981*'Propiedades físicas'!$O$4+'Diseño reactor'!AV1981*'Propiedades físicas'!$O$5+'Diseño reactor'!AW1981*'Propiedades físicas'!$O$8+'Diseño reactor'!AX1981*'Propiedades físicas'!$O$9+'Diseño reactor'!AY1981*'Propiedades físicas'!$O$7+'Diseño reactor'!AZ1981*'Propiedades físicas'!$O$6</f>
        <v>0.15375473094982253</v>
      </c>
      <c r="BH1981" s="54">
        <f t="shared" si="1249"/>
        <v>41178.364009218742</v>
      </c>
      <c r="BI1981" s="34">
        <f t="shared" si="1271"/>
        <v>273.01906864809615</v>
      </c>
      <c r="BJ1981" s="27">
        <f t="shared" si="1250"/>
        <v>4796.252906124424</v>
      </c>
      <c r="BK1981" s="34">
        <f t="shared" si="1251"/>
        <v>567.26659626805019</v>
      </c>
      <c r="BL1981" s="27">
        <f t="shared" si="1252"/>
        <v>105.62499697923407</v>
      </c>
      <c r="BM1981" s="34">
        <f t="shared" si="1253"/>
        <v>1.1054421768707483</v>
      </c>
      <c r="BN1981" s="45">
        <f t="shared" si="1254"/>
        <v>2120.9667242643468</v>
      </c>
      <c r="BO1981" s="45">
        <f t="shared" si="1255"/>
        <v>106.75936066667244</v>
      </c>
      <c r="BP1981" s="66">
        <f t="shared" si="1256"/>
        <v>6.6879141427026845</v>
      </c>
    </row>
    <row r="1982" spans="8:68">
      <c r="H1982" s="68">
        <v>1977</v>
      </c>
      <c r="I1982" s="31">
        <f>('Propiedades físicas'!$C$10*'Diseño reactor'!H1982)/1000</f>
        <v>1730.3599217228461</v>
      </c>
      <c r="J1982" s="31">
        <f t="shared" si="1233"/>
        <v>0.26352898855053236</v>
      </c>
      <c r="K1982" s="31">
        <f>(I1982*1000)/'Propiedades físicas'!$F$10</f>
        <v>11302.998686157336</v>
      </c>
      <c r="L1982" s="31">
        <f t="shared" si="1234"/>
        <v>1614.7140980224765</v>
      </c>
      <c r="M1982" s="31">
        <f t="shared" si="1235"/>
        <v>9688.2845881348585</v>
      </c>
      <c r="N1982" s="31">
        <f t="shared" si="1236"/>
        <v>0.81674967021875389</v>
      </c>
      <c r="O1982" s="32">
        <f t="shared" si="1237"/>
        <v>4.9004980213125231</v>
      </c>
      <c r="P1982" s="33">
        <f t="shared" si="1238"/>
        <v>0.66488189594078217</v>
      </c>
      <c r="Q1982" s="31">
        <f t="shared" si="1239"/>
        <v>4.7151409827354698</v>
      </c>
      <c r="R1982" s="31">
        <f t="shared" si="1240"/>
        <v>0.1236292310558267</v>
      </c>
      <c r="S1982" s="31">
        <f t="shared" si="1241"/>
        <v>0.18535703857705441</v>
      </c>
      <c r="T1982" s="31">
        <f t="shared" si="1242"/>
        <v>2.2987822145207396E-2</v>
      </c>
      <c r="U1982" s="31">
        <f t="shared" si="1243"/>
        <v>5.2507210769376297E-3</v>
      </c>
      <c r="V1982" s="47">
        <f t="shared" si="1257"/>
        <v>6.5842673190252225E-4</v>
      </c>
      <c r="W1982" s="31">
        <f t="shared" si="1244"/>
        <v>0.18594164138113004</v>
      </c>
      <c r="X1982" s="34">
        <f>(S1982*H1982*'Propiedades físicas'!$F$5*60*24*365)/(1000000)</f>
        <v>56716.858076717901</v>
      </c>
      <c r="Y1982" s="34">
        <f>(U1982*H1982*'Propiedades físicas'!$F$7*60*24*365)/(1000000)</f>
        <v>502.45069075634069</v>
      </c>
      <c r="Z1982" s="31">
        <f t="shared" si="1258"/>
        <v>1314.4715082749265</v>
      </c>
      <c r="AA1982" s="31">
        <f t="shared" si="1274"/>
        <v>9321.833722868023</v>
      </c>
      <c r="AB1982" s="31">
        <f t="shared" si="1275"/>
        <v>244.41498979736937</v>
      </c>
      <c r="AC1982" s="31">
        <f t="shared" si="1276"/>
        <v>366.45086526683656</v>
      </c>
      <c r="AD1982" s="31">
        <f t="shared" si="1273"/>
        <v>45.446924381075021</v>
      </c>
      <c r="AE1982" s="31">
        <f t="shared" si="1262"/>
        <v>10.380675569105694</v>
      </c>
      <c r="AF1982" s="31">
        <f t="shared" si="1263"/>
        <v>11302.998686157336</v>
      </c>
      <c r="AG1982" s="31">
        <f t="shared" si="1264"/>
        <v>0.11629405123126714</v>
      </c>
      <c r="AH1982" s="31">
        <f t="shared" si="1265"/>
        <v>0.82472218052049984</v>
      </c>
      <c r="AI1982" s="31">
        <f t="shared" si="1265"/>
        <v>2.162390676880303E-2</v>
      </c>
      <c r="AJ1982" s="31">
        <f t="shared" si="1265"/>
        <v>3.2420676622357314E-2</v>
      </c>
      <c r="AK1982" s="31">
        <f t="shared" si="1246"/>
        <v>4.0207847176637638E-3</v>
      </c>
      <c r="AL1982" s="31">
        <f t="shared" si="1246"/>
        <v>9.1840013940891626E-4</v>
      </c>
      <c r="AM1982" s="31">
        <f t="shared" si="1266"/>
        <v>0.99999999999999989</v>
      </c>
      <c r="AN1982" s="31">
        <f>(Z1982*'Propiedades físicas'!$F$4)/1000</f>
        <v>1155.9199549468049</v>
      </c>
      <c r="AO1982" s="31">
        <f>(AA1982*'Propiedades físicas'!$F$6)/1000</f>
        <v>298.67155248069145</v>
      </c>
      <c r="AP1982" s="31">
        <f>(AB1982*'Propiedades físicas'!$F$9)/1000</f>
        <v>150.79182795548701</v>
      </c>
      <c r="AQ1982" s="31">
        <f>(AC1982*'Propiedades físicas'!$F$5)/1000</f>
        <v>107.90878629512538</v>
      </c>
      <c r="AR1982" s="31">
        <f>(AD1982*'Propiedades físicas'!$F$8)/1000</f>
        <v>16.111843631578711</v>
      </c>
      <c r="AS1982" s="31">
        <f>(AE1982*'Propiedades físicas'!$F$7)/1000</f>
        <v>0.95595641315894342</v>
      </c>
      <c r="AT1982" s="31">
        <f t="shared" si="1267"/>
        <v>1730.3599217228461</v>
      </c>
      <c r="AU1982" s="31">
        <f t="shared" si="1268"/>
        <v>0.66802284336076412</v>
      </c>
      <c r="AV1982" s="31">
        <f t="shared" si="1272"/>
        <v>0.17260660555713567</v>
      </c>
      <c r="AW1982" s="31">
        <f t="shared" si="1272"/>
        <v>8.7144776102621446E-2</v>
      </c>
      <c r="AX1982" s="31">
        <f t="shared" si="1272"/>
        <v>6.2362046728223555E-2</v>
      </c>
      <c r="AY1982" s="31">
        <f t="shared" si="1269"/>
        <v>9.3112672278821799E-3</v>
      </c>
      <c r="AZ1982" s="31">
        <f t="shared" si="1269"/>
        <v>5.5246102337318248E-4</v>
      </c>
      <c r="BA1982" s="31">
        <f t="shared" si="1270"/>
        <v>1.0000000000000002</v>
      </c>
      <c r="BB1982" s="34">
        <f>AU1982*'Propiedades físicas'!$C$4+'Diseño reactor'!AV1982*'Propiedades físicas'!$C$5+'Diseño reactor'!AW1982*'Propiedades físicas'!$C$8+'Diseño reactor'!AX1982*'Propiedades físicas'!$C$9+'Diseño reactor'!AY1982*'Propiedades físicas'!$C$7+'Diseño reactor'!AZ1982*'Propiedades físicas'!$C$6</f>
        <v>875.40714470233252</v>
      </c>
      <c r="BC1982" s="45">
        <f>AU1982*'Propiedades físicas'!$L$4+'Diseño reactor'!AV1982*'Propiedades físicas'!$L$5+'Diseño reactor'!AW1982*'Propiedades físicas'!$L$8+AX1982*'Propiedades físicas'!$L$9+'Diseño reactor'!AY1982*'Propiedades físicas'!$L$7+'Diseño reactor'!AZ1982*'Propiedades físicas'!$L$6</f>
        <v>2.103175506866406</v>
      </c>
      <c r="BD1982" s="29">
        <f t="shared" si="1247"/>
        <v>1.6497191720432387</v>
      </c>
      <c r="BE1982" s="58">
        <f t="shared" si="1248"/>
        <v>41.459961800138053</v>
      </c>
      <c r="BF1982" s="30">
        <f>AU1982*'Propiedades físicas'!$I$4+'Diseño reactor'!AV1982*'Propiedades físicas'!$I$5+'Diseño reactor'!AW1982*'Propiedades físicas'!$I$8+'Diseño reactor'!AX1982*'Propiedades físicas'!$I$9+'Diseño reactor'!AY1982*'Propiedades físicas'!$I$7+'Diseño reactor'!AZ1982*'Propiedades físicas'!$I$6</f>
        <v>1.9959858516946382E-2</v>
      </c>
      <c r="BG1982" s="24">
        <f>AU1982*'Propiedades físicas'!$O$4+'Diseño reactor'!AV1982*'Propiedades físicas'!$O$5+'Diseño reactor'!AW1982*'Propiedades físicas'!$O$8+'Diseño reactor'!AX1982*'Propiedades físicas'!$O$9+'Diseño reactor'!AY1982*'Propiedades físicas'!$O$7+'Diseño reactor'!AZ1982*'Propiedades físicas'!$O$6</f>
        <v>0.15375690677480958</v>
      </c>
      <c r="BH1982" s="54">
        <f t="shared" si="1249"/>
        <v>41178.14967060749</v>
      </c>
      <c r="BI1982" s="34">
        <f t="shared" si="1271"/>
        <v>273.02243804138499</v>
      </c>
      <c r="BJ1982" s="27">
        <f t="shared" si="1250"/>
        <v>4796.2559931230371</v>
      </c>
      <c r="BK1982" s="34">
        <f t="shared" si="1251"/>
        <v>567.27498892518508</v>
      </c>
      <c r="BL1982" s="27">
        <f t="shared" si="1252"/>
        <v>105.6252879526081</v>
      </c>
      <c r="BM1982" s="34">
        <f t="shared" si="1253"/>
        <v>1.1054421768707483</v>
      </c>
      <c r="BN1982" s="45">
        <f t="shared" si="1254"/>
        <v>2122.1587944197604</v>
      </c>
      <c r="BO1982" s="45">
        <f t="shared" si="1255"/>
        <v>106.76877569728963</v>
      </c>
      <c r="BP1982" s="66">
        <f t="shared" si="1256"/>
        <v>6.6879124481062382</v>
      </c>
    </row>
    <row r="1983" spans="8:68">
      <c r="H1983" s="68">
        <v>1978</v>
      </c>
      <c r="I1983" s="31">
        <f>('Propiedades físicas'!$C$10*'Diseño reactor'!H1983)/1000</f>
        <v>1731.2351670044459</v>
      </c>
      <c r="J1983" s="31">
        <f t="shared" si="1233"/>
        <v>0.26339575852598712</v>
      </c>
      <c r="K1983" s="31">
        <f>(I1983*1000)/'Propiedades físicas'!$F$10</f>
        <v>11308.715933848865</v>
      </c>
      <c r="L1983" s="31">
        <f t="shared" si="1234"/>
        <v>1615.530847692695</v>
      </c>
      <c r="M1983" s="31">
        <f t="shared" si="1235"/>
        <v>9693.1850861561707</v>
      </c>
      <c r="N1983" s="31">
        <f t="shared" si="1236"/>
        <v>0.81674967021875378</v>
      </c>
      <c r="O1983" s="32">
        <f t="shared" si="1237"/>
        <v>4.9004980213125231</v>
      </c>
      <c r="P1983" s="33">
        <f t="shared" si="1238"/>
        <v>0.66494440395589782</v>
      </c>
      <c r="Q1983" s="31">
        <f t="shared" si="1239"/>
        <v>4.715233212495801</v>
      </c>
      <c r="R1983" s="31">
        <f t="shared" si="1240"/>
        <v>0.12358996394266729</v>
      </c>
      <c r="S1983" s="31">
        <f t="shared" si="1241"/>
        <v>0.18526480881672142</v>
      </c>
      <c r="T1983" s="31">
        <f t="shared" si="1242"/>
        <v>2.2971062086512242E-2</v>
      </c>
      <c r="U1983" s="31">
        <f t="shared" si="1243"/>
        <v>5.244240233676545E-3</v>
      </c>
      <c r="V1983" s="47">
        <f t="shared" si="1257"/>
        <v>6.5848863304370463E-4</v>
      </c>
      <c r="W1983" s="31">
        <f t="shared" si="1244"/>
        <v>0.18586510873300674</v>
      </c>
      <c r="X1983" s="34">
        <f>(S1983*H1983*'Propiedades físicas'!$F$5*60*24*365)/(1000000)</f>
        <v>56717.311032409125</v>
      </c>
      <c r="Y1983" s="34">
        <f>(U1983*H1983*'Propiedades físicas'!$F$7*60*24*365)/(1000000)</f>
        <v>502.08436187945512</v>
      </c>
      <c r="Z1983" s="31">
        <f t="shared" si="1258"/>
        <v>1315.2600310247658</v>
      </c>
      <c r="AA1983" s="31">
        <f t="shared" si="1274"/>
        <v>9326.7312943166944</v>
      </c>
      <c r="AB1983" s="31">
        <f t="shared" si="1275"/>
        <v>244.46094867859588</v>
      </c>
      <c r="AC1983" s="31">
        <f t="shared" si="1276"/>
        <v>366.45379183947495</v>
      </c>
      <c r="AD1983" s="31">
        <f t="shared" si="1273"/>
        <v>45.436760807121217</v>
      </c>
      <c r="AE1983" s="31">
        <f t="shared" si="1262"/>
        <v>10.373107182212205</v>
      </c>
      <c r="AF1983" s="31">
        <f t="shared" si="1263"/>
        <v>11308.715933848864</v>
      </c>
      <c r="AG1983" s="31">
        <f t="shared" si="1264"/>
        <v>0.11630498446671335</v>
      </c>
      <c r="AH1983" s="31">
        <f t="shared" si="1265"/>
        <v>0.82473831236667994</v>
      </c>
      <c r="AI1983" s="31">
        <f t="shared" si="1265"/>
        <v>2.1617038584096332E-2</v>
      </c>
      <c r="AJ1983" s="31">
        <f t="shared" si="1265"/>
        <v>3.2404544776177276E-2</v>
      </c>
      <c r="AK1983" s="31">
        <f t="shared" si="1246"/>
        <v>4.0178532269186679E-3</v>
      </c>
      <c r="AL1983" s="31">
        <f t="shared" si="1246"/>
        <v>9.172665794145358E-4</v>
      </c>
      <c r="AM1983" s="31">
        <f t="shared" si="1266"/>
        <v>1.0000000000000002</v>
      </c>
      <c r="AN1983" s="31">
        <f>(Z1983*'Propiedades físicas'!$F$4)/1000</f>
        <v>1156.6133660825587</v>
      </c>
      <c r="AO1983" s="31">
        <f>(AA1983*'Propiedades físicas'!$F$6)/1000</f>
        <v>298.82847066990689</v>
      </c>
      <c r="AP1983" s="31">
        <f>(AB1983*'Propiedades físicas'!$F$9)/1000</f>
        <v>150.82018228725971</v>
      </c>
      <c r="AQ1983" s="31">
        <f>(AC1983*'Propiedades físicas'!$F$5)/1000</f>
        <v>107.90964808297019</v>
      </c>
      <c r="AR1983" s="31">
        <f>(AD1983*'Propiedades físicas'!$F$8)/1000</f>
        <v>16.108240441340609</v>
      </c>
      <c r="AS1983" s="31">
        <f>(AE1983*'Propiedades físicas'!$F$7)/1000</f>
        <v>0.95525944040992206</v>
      </c>
      <c r="AT1983" s="31">
        <f t="shared" si="1267"/>
        <v>1731.2351670044459</v>
      </c>
      <c r="AU1983" s="31">
        <f t="shared" si="1268"/>
        <v>0.66808564666800607</v>
      </c>
      <c r="AV1983" s="31">
        <f t="shared" si="1272"/>
        <v>0.17260998180101056</v>
      </c>
      <c r="AW1983" s="31">
        <f t="shared" si="1272"/>
        <v>8.7117097181097405E-2</v>
      </c>
      <c r="AX1983" s="31">
        <f t="shared" si="1272"/>
        <v>6.2331016686592688E-2</v>
      </c>
      <c r="AY1983" s="31">
        <f t="shared" si="1269"/>
        <v>9.3044785297497611E-3</v>
      </c>
      <c r="AZ1983" s="31">
        <f t="shared" si="1269"/>
        <v>5.5177913354359954E-4</v>
      </c>
      <c r="BA1983" s="31">
        <f t="shared" si="1270"/>
        <v>1</v>
      </c>
      <c r="BB1983" s="34">
        <f>AU1983*'Propiedades físicas'!$C$4+'Diseño reactor'!AV1983*'Propiedades físicas'!$C$5+'Diseño reactor'!AW1983*'Propiedades físicas'!$C$8+'Diseño reactor'!AX1983*'Propiedades físicas'!$C$9+'Diseño reactor'!AY1983*'Propiedades físicas'!$C$7+'Diseño reactor'!AZ1983*'Propiedades físicas'!$C$6</f>
        <v>875.40692323600217</v>
      </c>
      <c r="BC1983" s="45">
        <f>AU1983*'Propiedades físicas'!$L$4+'Diseño reactor'!AV1983*'Propiedades físicas'!$L$5+'Diseño reactor'!AW1983*'Propiedades físicas'!$L$8+AX1983*'Propiedades físicas'!$L$9+'Diseño reactor'!AY1983*'Propiedades físicas'!$L$7+'Diseño reactor'!AZ1983*'Propiedades físicas'!$L$6</f>
        <v>2.1032207710704331</v>
      </c>
      <c r="BD1983" s="29">
        <f t="shared" si="1247"/>
        <v>1.6490050834600829</v>
      </c>
      <c r="BE1983" s="58">
        <f t="shared" si="1248"/>
        <v>41.459189605789014</v>
      </c>
      <c r="BF1983" s="30">
        <f>AU1983*'Propiedades físicas'!$I$4+'Diseño reactor'!AV1983*'Propiedades físicas'!$I$5+'Diseño reactor'!AW1983*'Propiedades físicas'!$I$8+'Diseño reactor'!AX1983*'Propiedades físicas'!$I$9+'Diseño reactor'!AY1983*'Propiedades físicas'!$I$7+'Diseño reactor'!AZ1983*'Propiedades físicas'!$I$6</f>
        <v>1.9959957189658047E-2</v>
      </c>
      <c r="BG1983" s="24">
        <f>AU1983*'Propiedades físicas'!$O$4+'Diseño reactor'!AV1983*'Propiedades físicas'!$O$5+'Diseño reactor'!AW1983*'Propiedades físicas'!$O$8+'Diseño reactor'!AX1983*'Propiedades físicas'!$O$9+'Diseño reactor'!AY1983*'Propiedades físicas'!$O$7+'Diseño reactor'!AZ1983*'Propiedades físicas'!$O$6</f>
        <v>0.15375908082622841</v>
      </c>
      <c r="BH1983" s="54">
        <f t="shared" si="1249"/>
        <v>41177.935687585108</v>
      </c>
      <c r="BI1983" s="34">
        <f t="shared" si="1271"/>
        <v>273.02580325912299</v>
      </c>
      <c r="BJ1983" s="27">
        <f t="shared" si="1250"/>
        <v>4796.259082954618</v>
      </c>
      <c r="BK1983" s="34">
        <f t="shared" si="1251"/>
        <v>567.28337538427024</v>
      </c>
      <c r="BL1983" s="27">
        <f t="shared" si="1252"/>
        <v>105.62557870409701</v>
      </c>
      <c r="BM1983" s="34">
        <f t="shared" si="1253"/>
        <v>1.1054421768707483</v>
      </c>
      <c r="BN1983" s="45">
        <f t="shared" si="1254"/>
        <v>2123.3508895935711</v>
      </c>
      <c r="BO1983" s="45">
        <f t="shared" si="1255"/>
        <v>106.77818297879671</v>
      </c>
      <c r="BP1983" s="66">
        <f t="shared" si="1256"/>
        <v>6.6879107561536006</v>
      </c>
    </row>
    <row r="1984" spans="8:68">
      <c r="H1984" s="68">
        <v>1979</v>
      </c>
      <c r="I1984" s="31">
        <f>('Propiedades físicas'!$C$10*'Diseño reactor'!H1984)/1000</f>
        <v>1732.1104122860456</v>
      </c>
      <c r="J1984" s="31">
        <f t="shared" si="1233"/>
        <v>0.26326266314522612</v>
      </c>
      <c r="K1984" s="31">
        <f>(I1984*1000)/'Propiedades físicas'!$F$10</f>
        <v>11314.433181540398</v>
      </c>
      <c r="L1984" s="31">
        <f t="shared" si="1234"/>
        <v>1616.347597362914</v>
      </c>
      <c r="M1984" s="31">
        <f t="shared" si="1235"/>
        <v>9698.0855841774846</v>
      </c>
      <c r="N1984" s="31">
        <f t="shared" si="1236"/>
        <v>0.81674967021875389</v>
      </c>
      <c r="O1984" s="32">
        <f t="shared" si="1237"/>
        <v>4.900498021312524</v>
      </c>
      <c r="P1984" s="33">
        <f t="shared" si="1238"/>
        <v>0.66500686053621194</v>
      </c>
      <c r="Q1984" s="31">
        <f t="shared" si="1239"/>
        <v>4.7153253514803737</v>
      </c>
      <c r="R1984" s="31">
        <f t="shared" si="1240"/>
        <v>0.12355071958450121</v>
      </c>
      <c r="S1984" s="31">
        <f t="shared" si="1241"/>
        <v>0.18517266983215089</v>
      </c>
      <c r="T1984" s="31">
        <f t="shared" si="1242"/>
        <v>2.295432004647241E-2</v>
      </c>
      <c r="U1984" s="31">
        <f t="shared" si="1243"/>
        <v>5.2377700515682871E-3</v>
      </c>
      <c r="V1984" s="47">
        <f t="shared" si="1257"/>
        <v>6.5855048324945265E-4</v>
      </c>
      <c r="W1984" s="31">
        <f t="shared" si="1244"/>
        <v>0.18578863905987242</v>
      </c>
      <c r="X1984" s="34">
        <f>(S1984*H1984*'Propiedades físicas'!$F$5*60*24*365)/(1000000)</f>
        <v>56717.763242976696</v>
      </c>
      <c r="Y1984" s="34">
        <f>(U1984*H1984*'Propiedades físicas'!$F$7*60*24*365)/(1000000)</f>
        <v>501.71842684091405</v>
      </c>
      <c r="Z1984" s="31">
        <f t="shared" si="1258"/>
        <v>1316.0485770011635</v>
      </c>
      <c r="AA1984" s="31">
        <f t="shared" si="1274"/>
        <v>9331.6288705796596</v>
      </c>
      <c r="AB1984" s="31">
        <f t="shared" si="1275"/>
        <v>244.50687405772791</v>
      </c>
      <c r="AC1984" s="31">
        <f t="shared" si="1276"/>
        <v>366.45671359782659</v>
      </c>
      <c r="AD1984" s="31">
        <f t="shared" si="1273"/>
        <v>45.426599371968898</v>
      </c>
      <c r="AE1984" s="31">
        <f t="shared" si="1262"/>
        <v>10.36554693205364</v>
      </c>
      <c r="AF1984" s="31">
        <f t="shared" si="1263"/>
        <v>11314.4331815404</v>
      </c>
      <c r="AG1984" s="31">
        <f t="shared" si="1264"/>
        <v>0.11631590870573248</v>
      </c>
      <c r="AH1984" s="31">
        <f t="shared" si="1265"/>
        <v>0.82475442833533152</v>
      </c>
      <c r="AI1984" s="31">
        <f t="shared" si="1265"/>
        <v>2.1610174379450408E-2</v>
      </c>
      <c r="AJ1984" s="31">
        <f t="shared" si="1265"/>
        <v>3.2388428807525599E-2</v>
      </c>
      <c r="AK1984" s="31">
        <f t="shared" si="1246"/>
        <v>4.0149248878046141E-3</v>
      </c>
      <c r="AL1984" s="31">
        <f t="shared" si="1246"/>
        <v>9.1613488415532142E-4</v>
      </c>
      <c r="AM1984" s="31">
        <f t="shared" si="1266"/>
        <v>1</v>
      </c>
      <c r="AN1984" s="31">
        <f>(Z1984*'Propiedades físicas'!$F$4)/1000</f>
        <v>1157.3067976432831</v>
      </c>
      <c r="AO1984" s="31">
        <f>(AA1984*'Propiedades físicas'!$F$6)/1000</f>
        <v>298.9853890133723</v>
      </c>
      <c r="AP1984" s="31">
        <f>(AB1984*'Propiedades físicas'!$F$9)/1000</f>
        <v>150.84851594991522</v>
      </c>
      <c r="AQ1984" s="31">
        <f>(AC1984*'Propiedades físicas'!$F$5)/1000</f>
        <v>107.910508453152</v>
      </c>
      <c r="AR1984" s="31">
        <f>(AD1984*'Propiedades físicas'!$F$8)/1000</f>
        <v>16.10463800935041</v>
      </c>
      <c r="AS1984" s="31">
        <f>(AE1984*'Propiedades físicas'!$F$7)/1000</f>
        <v>0.95456321697281976</v>
      </c>
      <c r="AT1984" s="31">
        <f t="shared" si="1267"/>
        <v>1732.1104122860459</v>
      </c>
      <c r="AU1984" s="31">
        <f t="shared" si="1268"/>
        <v>0.66814839829746486</v>
      </c>
      <c r="AV1984" s="31">
        <f t="shared" si="1272"/>
        <v>0.17261335472186803</v>
      </c>
      <c r="AW1984" s="31">
        <f t="shared" si="1272"/>
        <v>8.7089434299297802E-2</v>
      </c>
      <c r="AX1984" s="31">
        <f t="shared" si="1272"/>
        <v>6.2300017185816292E-2</v>
      </c>
      <c r="AY1984" s="31">
        <f t="shared" si="1269"/>
        <v>9.2976971301127666E-3</v>
      </c>
      <c r="AZ1984" s="31">
        <f t="shared" si="1269"/>
        <v>5.5109836544021669E-4</v>
      </c>
      <c r="BA1984" s="31">
        <f t="shared" si="1270"/>
        <v>0.99999999999999989</v>
      </c>
      <c r="BB1984" s="34">
        <f>AU1984*'Propiedades físicas'!$C$4+'Diseño reactor'!AV1984*'Propiedades físicas'!$C$5+'Diseño reactor'!AW1984*'Propiedades físicas'!$C$8+'Diseño reactor'!AX1984*'Propiedades físicas'!$C$9+'Diseño reactor'!AY1984*'Propiedades físicas'!$C$7+'Diseño reactor'!AZ1984*'Propiedades físicas'!$C$6</f>
        <v>875.40670211505756</v>
      </c>
      <c r="BC1984" s="45">
        <f>AU1984*'Propiedades físicas'!$L$4+'Diseño reactor'!AV1984*'Propiedades físicas'!$L$5+'Diseño reactor'!AW1984*'Propiedades físicas'!$L$8+AX1984*'Propiedades físicas'!$L$9+'Diseño reactor'!AY1984*'Propiedades físicas'!$L$7+'Diseño reactor'!AZ1984*'Propiedades físicas'!$L$6</f>
        <v>2.1032659964065763</v>
      </c>
      <c r="BD1984" s="29">
        <f t="shared" si="1247"/>
        <v>1.6482916137845547</v>
      </c>
      <c r="BE1984" s="58">
        <f t="shared" si="1248"/>
        <v>41.458418091207093</v>
      </c>
      <c r="BF1984" s="30">
        <f>AU1984*'Propiedades físicas'!$I$4+'Diseño reactor'!AV1984*'Propiedades físicas'!$I$5+'Diseño reactor'!AW1984*'Propiedades físicas'!$I$8+'Diseño reactor'!AX1984*'Propiedades físicas'!$I$9+'Diseño reactor'!AY1984*'Propiedades físicas'!$I$7+'Diseño reactor'!AZ1984*'Propiedades físicas'!$I$6</f>
        <v>1.996005569924263E-2</v>
      </c>
      <c r="BG1984" s="24">
        <f>AU1984*'Propiedades físicas'!$O$4+'Diseño reactor'!AV1984*'Propiedades físicas'!$O$5+'Diseño reactor'!AW1984*'Propiedades físicas'!$O$8+'Diseño reactor'!AX1984*'Propiedades físicas'!$O$9+'Diseño reactor'!AY1984*'Propiedades físicas'!$O$7+'Diseño reactor'!AZ1984*'Propiedades físicas'!$O$6</f>
        <v>0.15376125310619596</v>
      </c>
      <c r="BH1984" s="54">
        <f t="shared" si="1249"/>
        <v>41177.722059456966</v>
      </c>
      <c r="BI1984" s="34">
        <f t="shared" si="1271"/>
        <v>273.02916430840821</v>
      </c>
      <c r="BJ1984" s="27">
        <f t="shared" si="1250"/>
        <v>4796.262175608138</v>
      </c>
      <c r="BK1984" s="34">
        <f t="shared" si="1251"/>
        <v>567.29175565181299</v>
      </c>
      <c r="BL1984" s="27">
        <f t="shared" si="1252"/>
        <v>105.62586923394215</v>
      </c>
      <c r="BM1984" s="34">
        <f t="shared" si="1253"/>
        <v>1.1054421768707483</v>
      </c>
      <c r="BN1984" s="45">
        <f t="shared" si="1254"/>
        <v>2124.5430097539224</v>
      </c>
      <c r="BO1984" s="45">
        <f t="shared" si="1255"/>
        <v>106.78758252075643</v>
      </c>
      <c r="BP1984" s="66">
        <f t="shared" si="1256"/>
        <v>6.6879090668396319</v>
      </c>
    </row>
    <row r="1985" spans="8:68">
      <c r="H1985" s="68">
        <v>1980</v>
      </c>
      <c r="I1985" s="31">
        <f>('Propiedades físicas'!$C$10*'Diseño reactor'!H1985)/1000</f>
        <v>1732.9856575676454</v>
      </c>
      <c r="J1985" s="31">
        <f t="shared" si="1233"/>
        <v>0.2631297022042437</v>
      </c>
      <c r="K1985" s="31">
        <f>(I1985*1000)/'Propiedades físicas'!$F$10</f>
        <v>11320.150429231928</v>
      </c>
      <c r="L1985" s="31">
        <f t="shared" si="1234"/>
        <v>1617.1643470331323</v>
      </c>
      <c r="M1985" s="31">
        <f t="shared" si="1235"/>
        <v>9702.986082198795</v>
      </c>
      <c r="N1985" s="31">
        <f t="shared" si="1236"/>
        <v>0.81674967021875367</v>
      </c>
      <c r="O1985" s="32">
        <f t="shared" si="1237"/>
        <v>4.9004980213125231</v>
      </c>
      <c r="P1985" s="33">
        <f t="shared" si="1238"/>
        <v>0.66506926574518321</v>
      </c>
      <c r="Q1985" s="31">
        <f t="shared" si="1239"/>
        <v>4.715417399821721</v>
      </c>
      <c r="R1985" s="31">
        <f t="shared" si="1240"/>
        <v>0.12351149796503907</v>
      </c>
      <c r="S1985" s="31">
        <f t="shared" si="1241"/>
        <v>0.1850806214908014</v>
      </c>
      <c r="T1985" s="31">
        <f t="shared" si="1242"/>
        <v>2.2937595999831889E-2</v>
      </c>
      <c r="U1985" s="31">
        <f t="shared" si="1243"/>
        <v>5.2313105086995246E-3</v>
      </c>
      <c r="V1985" s="47">
        <f t="shared" si="1257"/>
        <v>6.5861228258260861E-4</v>
      </c>
      <c r="W1985" s="31">
        <f t="shared" si="1244"/>
        <v>0.1857122322840305</v>
      </c>
      <c r="X1985" s="34">
        <f>(S1985*H1985*'Propiedades físicas'!$F$5*60*24*365)/(1000000)</f>
        <v>56718.214709952095</v>
      </c>
      <c r="Y1985" s="34">
        <f>(U1985*H1985*'Propiedades físicas'!$F$7*60*24*365)/(1000000)</f>
        <v>501.35288508869013</v>
      </c>
      <c r="Z1985" s="31">
        <f t="shared" si="1258"/>
        <v>1316.8371461754627</v>
      </c>
      <c r="AA1985" s="31">
        <f t="shared" si="1274"/>
        <v>9336.526451647007</v>
      </c>
      <c r="AB1985" s="31">
        <f t="shared" si="1275"/>
        <v>244.55276597077736</v>
      </c>
      <c r="AC1985" s="31">
        <f t="shared" si="1276"/>
        <v>366.45963055178674</v>
      </c>
      <c r="AD1985" s="31">
        <f t="shared" si="1273"/>
        <v>45.41644007966714</v>
      </c>
      <c r="AE1985" s="31">
        <f t="shared" si="1262"/>
        <v>10.357994807225058</v>
      </c>
      <c r="AF1985" s="31">
        <f t="shared" si="1263"/>
        <v>11320.150429231926</v>
      </c>
      <c r="AG1985" s="31">
        <f t="shared" si="1264"/>
        <v>0.11632682395942422</v>
      </c>
      <c r="AH1985" s="31">
        <f t="shared" si="1265"/>
        <v>0.82477052844963761</v>
      </c>
      <c r="AI1985" s="31">
        <f t="shared" si="1265"/>
        <v>2.1603314152016113E-2</v>
      </c>
      <c r="AJ1985" s="31">
        <f t="shared" si="1265"/>
        <v>3.2372328693219592E-2</v>
      </c>
      <c r="AK1985" s="31">
        <f t="shared" si="1246"/>
        <v>4.0119996959040987E-3</v>
      </c>
      <c r="AL1985" s="31">
        <f t="shared" si="1246"/>
        <v>9.1500504979842828E-4</v>
      </c>
      <c r="AM1985" s="31">
        <f t="shared" si="1266"/>
        <v>1</v>
      </c>
      <c r="AN1985" s="31">
        <f>(Z1985*'Propiedades físicas'!$F$4)/1000</f>
        <v>1158.0002496037785</v>
      </c>
      <c r="AO1985" s="31">
        <f>(AA1985*'Propiedades físicas'!$F$6)/1000</f>
        <v>299.14230751077008</v>
      </c>
      <c r="AP1985" s="31">
        <f>(AB1985*'Propiedades físicas'!$F$9)/1000</f>
        <v>150.87682896567108</v>
      </c>
      <c r="AQ1985" s="31">
        <f>(AC1985*'Propiedades físicas'!$F$5)/1000</f>
        <v>107.91136740858465</v>
      </c>
      <c r="AR1985" s="31">
        <f>(AD1985*'Propiedades físicas'!$F$8)/1000</f>
        <v>16.101036337043588</v>
      </c>
      <c r="AS1985" s="31">
        <f>(AE1985*'Propiedades físicas'!$F$7)/1000</f>
        <v>0.95386774179735567</v>
      </c>
      <c r="AT1985" s="31">
        <f t="shared" si="1267"/>
        <v>1732.9856575676454</v>
      </c>
      <c r="AU1985" s="31">
        <f t="shared" si="1268"/>
        <v>0.66821109831289938</v>
      </c>
      <c r="AV1985" s="31">
        <f t="shared" si="1272"/>
        <v>0.17261672432455971</v>
      </c>
      <c r="AW1985" s="31">
        <f t="shared" si="1272"/>
        <v>8.7061787445740446E-2</v>
      </c>
      <c r="AX1985" s="31">
        <f t="shared" si="1272"/>
        <v>6.226904818130178E-2</v>
      </c>
      <c r="AY1985" s="31">
        <f t="shared" si="1269"/>
        <v>9.2909230187411991E-3</v>
      </c>
      <c r="AZ1985" s="31">
        <f t="shared" si="1269"/>
        <v>5.5041871675739617E-4</v>
      </c>
      <c r="BA1985" s="31">
        <f t="shared" si="1270"/>
        <v>0.99999999999999989</v>
      </c>
      <c r="BB1985" s="34">
        <f>AU1985*'Propiedades físicas'!$C$4+'Diseño reactor'!AV1985*'Propiedades físicas'!$C$5+'Diseño reactor'!AW1985*'Propiedades físicas'!$C$8+'Diseño reactor'!AX1985*'Propiedades físicas'!$C$9+'Diseño reactor'!AY1985*'Propiedades físicas'!$C$7+'Diseño reactor'!AZ1985*'Propiedades físicas'!$C$6</f>
        <v>875.40648133882701</v>
      </c>
      <c r="BC1985" s="45">
        <f>AU1985*'Propiedades físicas'!$L$4+'Diseño reactor'!AV1985*'Propiedades físicas'!$L$5+'Diseño reactor'!AW1985*'Propiedades físicas'!$L$8+AX1985*'Propiedades físicas'!$L$9+'Diseño reactor'!AY1985*'Propiedades físicas'!$L$7+'Diseño reactor'!AZ1985*'Propiedades físicas'!$L$6</f>
        <v>2.103311182924489</v>
      </c>
      <c r="BD1985" s="29">
        <f t="shared" si="1247"/>
        <v>1.6475787622114717</v>
      </c>
      <c r="BE1985" s="58">
        <f t="shared" si="1248"/>
        <v>41.457647255492006</v>
      </c>
      <c r="BF1985" s="30">
        <f>AU1985*'Propiedades físicas'!$I$4+'Diseño reactor'!AV1985*'Propiedades físicas'!$I$5+'Diseño reactor'!AW1985*'Propiedades físicas'!$I$8+'Diseño reactor'!AX1985*'Propiedades físicas'!$I$9+'Diseño reactor'!AY1985*'Propiedades físicas'!$I$7+'Diseño reactor'!AZ1985*'Propiedades físicas'!$I$6</f>
        <v>1.9960154046015668E-2</v>
      </c>
      <c r="BG1985" s="24">
        <f>AU1985*'Propiedades físicas'!$O$4+'Diseño reactor'!AV1985*'Propiedades físicas'!$O$5+'Diseño reactor'!AW1985*'Propiedades físicas'!$O$8+'Diseño reactor'!AX1985*'Propiedades físicas'!$O$9+'Diseño reactor'!AY1985*'Propiedades físicas'!$O$7+'Diseño reactor'!AZ1985*'Propiedades físicas'!$O$6</f>
        <v>0.15376342361682566</v>
      </c>
      <c r="BH1985" s="54">
        <f t="shared" si="1249"/>
        <v>41177.508785530044</v>
      </c>
      <c r="BI1985" s="34">
        <f t="shared" si="1271"/>
        <v>273.03252119632361</v>
      </c>
      <c r="BJ1985" s="27">
        <f t="shared" si="1250"/>
        <v>4796.2652710725961</v>
      </c>
      <c r="BK1985" s="34">
        <f t="shared" si="1251"/>
        <v>567.30012973431133</v>
      </c>
      <c r="BL1985" s="27">
        <f t="shared" si="1252"/>
        <v>105.62615954238454</v>
      </c>
      <c r="BM1985" s="34">
        <f t="shared" si="1253"/>
        <v>1.1054421768707483</v>
      </c>
      <c r="BN1985" s="45">
        <f t="shared" si="1254"/>
        <v>2125.735154869014</v>
      </c>
      <c r="BO1985" s="45">
        <f t="shared" si="1255"/>
        <v>106.79697433271572</v>
      </c>
      <c r="BP1985" s="66">
        <f t="shared" si="1256"/>
        <v>6.6879073801592002</v>
      </c>
    </row>
    <row r="1986" spans="8:68">
      <c r="H1986" s="68">
        <v>1981</v>
      </c>
      <c r="I1986" s="31">
        <f>('Propiedades físicas'!$C$10*'Diseño reactor'!H1986)/1000</f>
        <v>1733.8609028492453</v>
      </c>
      <c r="J1986" s="31">
        <f t="shared" si="1233"/>
        <v>0.262996875499446</v>
      </c>
      <c r="K1986" s="31">
        <f>(I1986*1000)/'Propiedades físicas'!$F$10</f>
        <v>11325.867676923461</v>
      </c>
      <c r="L1986" s="31">
        <f t="shared" si="1234"/>
        <v>1617.9810967033513</v>
      </c>
      <c r="M1986" s="31">
        <f t="shared" si="1235"/>
        <v>9707.886580220109</v>
      </c>
      <c r="N1986" s="31">
        <f t="shared" si="1236"/>
        <v>0.81674967021875389</v>
      </c>
      <c r="O1986" s="32">
        <f t="shared" si="1237"/>
        <v>4.9004980213125231</v>
      </c>
      <c r="P1986" s="33">
        <f t="shared" si="1238"/>
        <v>0.66513161964616629</v>
      </c>
      <c r="Q1986" s="31">
        <f t="shared" si="1239"/>
        <v>4.7155093576521345</v>
      </c>
      <c r="R1986" s="31">
        <f t="shared" si="1240"/>
        <v>0.123472299067999</v>
      </c>
      <c r="S1986" s="31">
        <f t="shared" si="1241"/>
        <v>0.18498866366038713</v>
      </c>
      <c r="T1986" s="31">
        <f t="shared" si="1242"/>
        <v>2.292088992137762E-2</v>
      </c>
      <c r="U1986" s="31">
        <f t="shared" si="1243"/>
        <v>5.2248615832109699E-3</v>
      </c>
      <c r="V1986" s="47">
        <f t="shared" si="1257"/>
        <v>6.5867403110591227E-4</v>
      </c>
      <c r="W1986" s="31">
        <f t="shared" si="1244"/>
        <v>0.18563588832791206</v>
      </c>
      <c r="X1986" s="34">
        <f>(S1986*H1986*'Propiedades físicas'!$F$5*60*24*365)/(1000000)</f>
        <v>56718.665434863171</v>
      </c>
      <c r="Y1986" s="34">
        <f>(U1986*H1986*'Propiedades físicas'!$F$7*60*24*365)/(1000000)</f>
        <v>500.98773607169517</v>
      </c>
      <c r="Z1986" s="31">
        <f t="shared" si="1258"/>
        <v>1317.6257385190554</v>
      </c>
      <c r="AA1986" s="31">
        <f t="shared" si="1274"/>
        <v>9341.4240375088793</v>
      </c>
      <c r="AB1986" s="31">
        <f t="shared" si="1275"/>
        <v>244.59862445370604</v>
      </c>
      <c r="AC1986" s="31">
        <f t="shared" si="1276"/>
        <v>366.46254271122689</v>
      </c>
      <c r="AD1986" s="31">
        <f t="shared" si="1273"/>
        <v>45.406282934249063</v>
      </c>
      <c r="AE1986" s="31">
        <f t="shared" si="1262"/>
        <v>10.350450796340931</v>
      </c>
      <c r="AF1986" s="31">
        <f t="shared" si="1263"/>
        <v>11325.867676923457</v>
      </c>
      <c r="AG1986" s="31">
        <f t="shared" si="1264"/>
        <v>0.11633773023886973</v>
      </c>
      <c r="AH1986" s="31">
        <f t="shared" si="1265"/>
        <v>0.82478661273273601</v>
      </c>
      <c r="AI1986" s="31">
        <f t="shared" si="1265"/>
        <v>2.1596457898945581E-2</v>
      </c>
      <c r="AJ1986" s="31">
        <f t="shared" si="1265"/>
        <v>3.2356244410121193E-2</v>
      </c>
      <c r="AK1986" s="31">
        <f t="shared" si="1246"/>
        <v>4.0090776468071155E-3</v>
      </c>
      <c r="AL1986" s="31">
        <f t="shared" si="1246"/>
        <v>9.1387707252046175E-4</v>
      </c>
      <c r="AM1986" s="31">
        <f t="shared" si="1266"/>
        <v>1.0000000000000002</v>
      </c>
      <c r="AN1986" s="31">
        <f>(Z1986*'Propiedades físicas'!$F$4)/1000</f>
        <v>1158.6937219388869</v>
      </c>
      <c r="AO1986" s="31">
        <f>(AA1986*'Propiedades físicas'!$F$6)/1000</f>
        <v>299.29922616178447</v>
      </c>
      <c r="AP1986" s="31">
        <f>(AB1986*'Propiedades físicas'!$F$9)/1000</f>
        <v>150.90512135671395</v>
      </c>
      <c r="AQ1986" s="31">
        <f>(AC1986*'Propiedades físicas'!$F$5)/1000</f>
        <v>107.91222495217499</v>
      </c>
      <c r="AR1986" s="31">
        <f>(AD1986*'Propiedades físicas'!$F$8)/1000</f>
        <v>16.097435425849973</v>
      </c>
      <c r="AS1986" s="31">
        <f>(AE1986*'Propiedades físicas'!$F$7)/1000</f>
        <v>0.95317301383503639</v>
      </c>
      <c r="AT1986" s="31">
        <f t="shared" si="1267"/>
        <v>1733.8609028492451</v>
      </c>
      <c r="AU1986" s="31">
        <f t="shared" si="1268"/>
        <v>0.66827374677796314</v>
      </c>
      <c r="AV1986" s="31">
        <f t="shared" si="1272"/>
        <v>0.17262009061392844</v>
      </c>
      <c r="AW1986" s="31">
        <f t="shared" si="1272"/>
        <v>8.7034156608948449E-2</v>
      </c>
      <c r="AX1986" s="31">
        <f t="shared" si="1272"/>
        <v>6.2238109628542503E-2</v>
      </c>
      <c r="AY1986" s="31">
        <f t="shared" si="1269"/>
        <v>9.28415618542245E-3</v>
      </c>
      <c r="AZ1986" s="31">
        <f t="shared" si="1269"/>
        <v>5.4974018519518596E-4</v>
      </c>
      <c r="BA1986" s="31">
        <f t="shared" si="1270"/>
        <v>1.0000000000000002</v>
      </c>
      <c r="BB1986" s="34">
        <f>AU1986*'Propiedades físicas'!$C$4+'Diseño reactor'!AV1986*'Propiedades físicas'!$C$5+'Diseño reactor'!AW1986*'Propiedades físicas'!$C$8+'Diseño reactor'!AX1986*'Propiedades físicas'!$C$9+'Diseño reactor'!AY1986*'Propiedades físicas'!$C$7+'Diseño reactor'!AZ1986*'Propiedades físicas'!$C$6</f>
        <v>875.40626090664114</v>
      </c>
      <c r="BC1986" s="45">
        <f>AU1986*'Propiedades físicas'!$L$4+'Diseño reactor'!AV1986*'Propiedades físicas'!$L$5+'Diseño reactor'!AW1986*'Propiedades físicas'!$L$8+AX1986*'Propiedades físicas'!$L$9+'Diseño reactor'!AY1986*'Propiedades físicas'!$L$7+'Diseño reactor'!AZ1986*'Propiedades físicas'!$L$6</f>
        <v>2.1033563306737419</v>
      </c>
      <c r="BD1986" s="29">
        <f t="shared" si="1247"/>
        <v>1.646866527937048</v>
      </c>
      <c r="BE1986" s="58">
        <f t="shared" si="1248"/>
        <v>41.4568770977451</v>
      </c>
      <c r="BF1986" s="30">
        <f>AU1986*'Propiedades físicas'!$I$4+'Diseño reactor'!AV1986*'Propiedades físicas'!$I$5+'Diseño reactor'!AW1986*'Propiedades físicas'!$I$8+'Diseño reactor'!AX1986*'Propiedades físicas'!$I$9+'Diseño reactor'!AY1986*'Propiedades físicas'!$I$7+'Diseño reactor'!AZ1986*'Propiedades físicas'!$I$6</f>
        <v>1.9960252230291953E-2</v>
      </c>
      <c r="BG1986" s="24">
        <f>AU1986*'Propiedades físicas'!$O$4+'Diseño reactor'!AV1986*'Propiedades físicas'!$O$5+'Diseño reactor'!AW1986*'Propiedades físicas'!$O$8+'Diseño reactor'!AX1986*'Propiedades físicas'!$O$9+'Diseño reactor'!AY1986*'Propiedades físicas'!$O$7+'Diseño reactor'!AZ1986*'Propiedades físicas'!$O$6</f>
        <v>0.15376559236022791</v>
      </c>
      <c r="BH1986" s="54">
        <f t="shared" si="1249"/>
        <v>41177.295865112988</v>
      </c>
      <c r="BI1986" s="34">
        <f t="shared" si="1271"/>
        <v>273.03587392993694</v>
      </c>
      <c r="BJ1986" s="27">
        <f t="shared" si="1250"/>
        <v>4796.2683693370273</v>
      </c>
      <c r="BK1986" s="34">
        <f t="shared" si="1251"/>
        <v>567.30849763825563</v>
      </c>
      <c r="BL1986" s="27">
        <f t="shared" si="1252"/>
        <v>105.62644962966489</v>
      </c>
      <c r="BM1986" s="34">
        <f t="shared" si="1253"/>
        <v>1.1054421768707483</v>
      </c>
      <c r="BN1986" s="45">
        <f t="shared" si="1254"/>
        <v>2126.927324907098</v>
      </c>
      <c r="BO1986" s="45">
        <f t="shared" si="1255"/>
        <v>106.80635842420585</v>
      </c>
      <c r="BP1986" s="66">
        <f t="shared" si="1256"/>
        <v>6.6879056961071921</v>
      </c>
    </row>
    <row r="1987" spans="8:68">
      <c r="H1987" s="68">
        <v>1982</v>
      </c>
      <c r="I1987" s="31">
        <f>('Propiedades físicas'!$C$10*'Diseño reactor'!H1987)/1000</f>
        <v>1734.7361481308451</v>
      </c>
      <c r="J1987" s="31">
        <f t="shared" si="1233"/>
        <v>0.26286418282765012</v>
      </c>
      <c r="K1987" s="31">
        <f>(I1987*1000)/'Propiedades físicas'!$F$10</f>
        <v>11331.58492461499</v>
      </c>
      <c r="L1987" s="31">
        <f t="shared" si="1234"/>
        <v>1618.7978463735699</v>
      </c>
      <c r="M1987" s="31">
        <f t="shared" si="1235"/>
        <v>9712.7870782414193</v>
      </c>
      <c r="N1987" s="31">
        <f t="shared" si="1236"/>
        <v>0.81674967021875378</v>
      </c>
      <c r="O1987" s="32">
        <f t="shared" si="1237"/>
        <v>4.9004980213125222</v>
      </c>
      <c r="P1987" s="33">
        <f t="shared" si="1238"/>
        <v>0.66519392230241092</v>
      </c>
      <c r="Q1987" s="31">
        <f t="shared" si="1239"/>
        <v>4.7156012251036445</v>
      </c>
      <c r="R1987" s="31">
        <f t="shared" si="1240"/>
        <v>0.12343312287710639</v>
      </c>
      <c r="S1987" s="31">
        <f t="shared" si="1241"/>
        <v>0.18489679620887656</v>
      </c>
      <c r="T1987" s="31">
        <f t="shared" si="1242"/>
        <v>2.2904201785939302E-2</v>
      </c>
      <c r="U1987" s="31">
        <f t="shared" si="1243"/>
        <v>5.2184232532971929E-3</v>
      </c>
      <c r="V1987" s="47">
        <f t="shared" si="1257"/>
        <v>6.5873572888199916E-4</v>
      </c>
      <c r="W1987" s="31">
        <f t="shared" si="1244"/>
        <v>0.18555960711407579</v>
      </c>
      <c r="X1987" s="34">
        <f>(S1987*H1987*'Propiedades físicas'!$F$5*60*24*365)/(1000000)</f>
        <v>56719.11541923388</v>
      </c>
      <c r="Y1987" s="34">
        <f>(U1987*H1987*'Propiedades físicas'!$F$7*60*24*365)/(1000000)</f>
        <v>500.62297923977547</v>
      </c>
      <c r="Z1987" s="31">
        <f t="shared" si="1258"/>
        <v>1318.4143540033785</v>
      </c>
      <c r="AA1987" s="31">
        <f t="shared" si="1274"/>
        <v>9346.3216281554232</v>
      </c>
      <c r="AB1987" s="31">
        <f t="shared" si="1275"/>
        <v>244.64444954242487</v>
      </c>
      <c r="AC1987" s="31">
        <f t="shared" si="1276"/>
        <v>366.46545008599333</v>
      </c>
      <c r="AD1987" s="31">
        <f t="shared" si="1273"/>
        <v>45.396127939731699</v>
      </c>
      <c r="AE1987" s="31">
        <f t="shared" si="1262"/>
        <v>10.342914888035036</v>
      </c>
      <c r="AF1987" s="31">
        <f t="shared" si="1263"/>
        <v>11331.584924614986</v>
      </c>
      <c r="AG1987" s="31">
        <f t="shared" si="1264"/>
        <v>0.11634862755513209</v>
      </c>
      <c r="AH1987" s="31">
        <f t="shared" si="1265"/>
        <v>0.82480268120772027</v>
      </c>
      <c r="AI1987" s="31">
        <f t="shared" si="1265"/>
        <v>2.1589605617392232E-2</v>
      </c>
      <c r="AJ1987" s="31">
        <f t="shared" si="1265"/>
        <v>3.234017593513687E-2</v>
      </c>
      <c r="AK1987" s="31">
        <f t="shared" si="1246"/>
        <v>4.006158736111147E-3</v>
      </c>
      <c r="AL1987" s="31">
        <f t="shared" si="1246"/>
        <v>9.1275094850744873E-4</v>
      </c>
      <c r="AM1987" s="31">
        <f t="shared" si="1266"/>
        <v>0.99999999999999989</v>
      </c>
      <c r="AN1987" s="31">
        <f>(Z1987*'Propiedades físicas'!$F$4)/1000</f>
        <v>1159.387214623491</v>
      </c>
      <c r="AO1987" s="31">
        <f>(AA1987*'Propiedades físicas'!$F$6)/1000</f>
        <v>299.45614496609977</v>
      </c>
      <c r="AP1987" s="31">
        <f>(AB1987*'Propiedades físicas'!$F$9)/1000</f>
        <v>150.93339314519901</v>
      </c>
      <c r="AQ1987" s="31">
        <f>(AC1987*'Propiedades físicas'!$F$5)/1000</f>
        <v>107.91308108682246</v>
      </c>
      <c r="AR1987" s="31">
        <f>(AD1987*'Propiedades físicas'!$F$8)/1000</f>
        <v>16.093835277193676</v>
      </c>
      <c r="AS1987" s="31">
        <f>(AE1987*'Propiedades físicas'!$F$7)/1000</f>
        <v>0.95247903203914652</v>
      </c>
      <c r="AT1987" s="31">
        <f t="shared" si="1267"/>
        <v>1734.7361481308451</v>
      </c>
      <c r="AU1987" s="31">
        <f t="shared" si="1268"/>
        <v>0.66833634375620476</v>
      </c>
      <c r="AV1987" s="31">
        <f t="shared" si="1272"/>
        <v>0.17262345359480735</v>
      </c>
      <c r="AW1987" s="31">
        <f t="shared" si="1272"/>
        <v>8.7006541777449972E-2</v>
      </c>
      <c r="AX1987" s="31">
        <f t="shared" si="1272"/>
        <v>6.220720148311739E-2</v>
      </c>
      <c r="AY1987" s="31">
        <f t="shared" si="1269"/>
        <v>9.2773966199612354E-3</v>
      </c>
      <c r="AZ1987" s="31">
        <f t="shared" si="1269"/>
        <v>5.4906276845930141E-4</v>
      </c>
      <c r="BA1987" s="31">
        <f t="shared" si="1270"/>
        <v>1</v>
      </c>
      <c r="BB1987" s="34">
        <f>AU1987*'Propiedades físicas'!$C$4+'Diseño reactor'!AV1987*'Propiedades físicas'!$C$5+'Diseño reactor'!AW1987*'Propiedades físicas'!$C$8+'Diseño reactor'!AX1987*'Propiedades físicas'!$C$9+'Diseño reactor'!AY1987*'Propiedades físicas'!$C$7+'Diseño reactor'!AZ1987*'Propiedades físicas'!$C$6</f>
        <v>875.40604081783113</v>
      </c>
      <c r="BC1987" s="45">
        <f>AU1987*'Propiedades físicas'!$L$4+'Diseño reactor'!AV1987*'Propiedades físicas'!$L$5+'Diseño reactor'!AW1987*'Propiedades físicas'!$L$8+AX1987*'Propiedades físicas'!$L$9+'Diseño reactor'!AY1987*'Propiedades físicas'!$L$7+'Diseño reactor'!AZ1987*'Propiedades físicas'!$L$6</f>
        <v>2.1034014397038199</v>
      </c>
      <c r="BD1987" s="29">
        <f t="shared" si="1247"/>
        <v>1.6461549101588939</v>
      </c>
      <c r="BE1987" s="58">
        <f t="shared" si="1248"/>
        <v>41.4561076170693</v>
      </c>
      <c r="BF1987" s="30">
        <f>AU1987*'Propiedades físicas'!$I$4+'Diseño reactor'!AV1987*'Propiedades físicas'!$I$5+'Diseño reactor'!AW1987*'Propiedades físicas'!$I$8+'Diseño reactor'!AX1987*'Propiedades físicas'!$I$9+'Diseño reactor'!AY1987*'Propiedades físicas'!$I$7+'Diseño reactor'!AZ1987*'Propiedades físicas'!$I$6</f>
        <v>1.9960350252385548E-2</v>
      </c>
      <c r="BG1987" s="24">
        <f>AU1987*'Propiedades físicas'!$O$4+'Diseño reactor'!AV1987*'Propiedades físicas'!$O$5+'Diseño reactor'!AW1987*'Propiedades físicas'!$O$8+'Diseño reactor'!AX1987*'Propiedades físicas'!$O$9+'Diseño reactor'!AY1987*'Propiedades físicas'!$O$7+'Diseño reactor'!AZ1987*'Propiedades físicas'!$O$6</f>
        <v>0.15376775933850959</v>
      </c>
      <c r="BH1987" s="54">
        <f t="shared" si="1249"/>
        <v>41177.08329751603</v>
      </c>
      <c r="BI1987" s="34">
        <f t="shared" si="1271"/>
        <v>273.03922251630047</v>
      </c>
      <c r="BJ1987" s="27">
        <f t="shared" si="1250"/>
        <v>4796.2714703904967</v>
      </c>
      <c r="BK1987" s="34">
        <f t="shared" si="1251"/>
        <v>567.31685937012719</v>
      </c>
      <c r="BL1987" s="27">
        <f t="shared" si="1252"/>
        <v>105.62673949602353</v>
      </c>
      <c r="BM1987" s="34">
        <f t="shared" si="1253"/>
        <v>1.1054421768707483</v>
      </c>
      <c r="BN1987" s="45">
        <f t="shared" si="1254"/>
        <v>2128.1195198364794</v>
      </c>
      <c r="BO1987" s="45">
        <f t="shared" si="1255"/>
        <v>106.81573480474236</v>
      </c>
      <c r="BP1987" s="66">
        <f t="shared" si="1256"/>
        <v>6.687904014678498</v>
      </c>
    </row>
    <row r="1988" spans="8:68">
      <c r="H1988" s="68">
        <v>1983</v>
      </c>
      <c r="I1988" s="31">
        <f>('Propiedades físicas'!$C$10*'Diseño reactor'!H1988)/1000</f>
        <v>1735.6113934124451</v>
      </c>
      <c r="J1988" s="31">
        <f t="shared" si="1233"/>
        <v>0.26273162398608296</v>
      </c>
      <c r="K1988" s="31">
        <f>(I1988*1000)/'Propiedades físicas'!$F$10</f>
        <v>11337.302172306523</v>
      </c>
      <c r="L1988" s="31">
        <f t="shared" si="1234"/>
        <v>1619.6145960437889</v>
      </c>
      <c r="M1988" s="31">
        <f t="shared" si="1235"/>
        <v>9717.6875762627333</v>
      </c>
      <c r="N1988" s="31">
        <f t="shared" si="1236"/>
        <v>0.81674967021875389</v>
      </c>
      <c r="O1988" s="32">
        <f t="shared" si="1237"/>
        <v>4.9004980213125231</v>
      </c>
      <c r="P1988" s="33">
        <f t="shared" si="1238"/>
        <v>0.66525617377706359</v>
      </c>
      <c r="Q1988" s="31">
        <f t="shared" si="1239"/>
        <v>4.7156930023080301</v>
      </c>
      <c r="R1988" s="31">
        <f t="shared" si="1240"/>
        <v>0.12339396937609433</v>
      </c>
      <c r="S1988" s="31">
        <f t="shared" si="1241"/>
        <v>0.18480501900449264</v>
      </c>
      <c r="T1988" s="31">
        <f t="shared" si="1242"/>
        <v>2.2887531568389421E-2</v>
      </c>
      <c r="U1988" s="31">
        <f t="shared" si="1243"/>
        <v>5.2119954972064918E-3</v>
      </c>
      <c r="V1988" s="47">
        <f t="shared" si="1257"/>
        <v>6.5879737597340283E-4</v>
      </c>
      <c r="W1988" s="31">
        <f t="shared" si="1244"/>
        <v>0.18548338856520752</v>
      </c>
      <c r="X1988" s="34">
        <f>(S1988*H1988*'Propiedades físicas'!$F$5*60*24*365)/(1000000)</f>
        <v>56719.564664584548</v>
      </c>
      <c r="Y1988" s="34">
        <f>(U1988*H1988*'Propiedades físicas'!$F$7*60*24*365)/(1000000)</f>
        <v>500.25861404371256</v>
      </c>
      <c r="Z1988" s="31">
        <f t="shared" si="1258"/>
        <v>1319.202992599917</v>
      </c>
      <c r="AA1988" s="31">
        <f t="shared" si="1274"/>
        <v>9351.2192235768234</v>
      </c>
      <c r="AB1988" s="31">
        <f t="shared" si="1275"/>
        <v>244.69024127279505</v>
      </c>
      <c r="AC1988" s="31">
        <f t="shared" si="1276"/>
        <v>366.46835268590894</v>
      </c>
      <c r="AD1988" s="31">
        <f t="shared" si="1273"/>
        <v>45.385975100116219</v>
      </c>
      <c r="AE1988" s="31">
        <f t="shared" si="1262"/>
        <v>10.335387070960474</v>
      </c>
      <c r="AF1988" s="31">
        <f t="shared" si="1263"/>
        <v>11337.302172306521</v>
      </c>
      <c r="AG1988" s="31">
        <f t="shared" si="1264"/>
        <v>0.11635951591925607</v>
      </c>
      <c r="AH1988" s="31">
        <f t="shared" si="1265"/>
        <v>0.8248187338976396</v>
      </c>
      <c r="AI1988" s="31">
        <f t="shared" si="1265"/>
        <v>2.1582757304510827E-2</v>
      </c>
      <c r="AJ1988" s="31">
        <f t="shared" si="1265"/>
        <v>3.2324123245217579E-2</v>
      </c>
      <c r="AK1988" s="31">
        <f t="shared" si="1246"/>
        <v>4.0032429594211525E-3</v>
      </c>
      <c r="AL1988" s="31">
        <f t="shared" si="1246"/>
        <v>9.1162667395481331E-4</v>
      </c>
      <c r="AM1988" s="31">
        <f t="shared" si="1266"/>
        <v>1</v>
      </c>
      <c r="AN1988" s="31">
        <f>(Z1988*'Propiedades físicas'!$F$4)/1000</f>
        <v>1160.0807276325152</v>
      </c>
      <c r="AO1988" s="31">
        <f>(AA1988*'Propiedades físicas'!$F$6)/1000</f>
        <v>299.6130639234014</v>
      </c>
      <c r="AP1988" s="31">
        <f>(AB1988*'Propiedades físicas'!$F$9)/1000</f>
        <v>150.96164435325088</v>
      </c>
      <c r="AQ1988" s="31">
        <f>(AC1988*'Propiedades físicas'!$F$5)/1000</f>
        <v>107.91393581541961</v>
      </c>
      <c r="AR1988" s="31">
        <f>(AD1988*'Propiedades físicas'!$F$8)/1000</f>
        <v>16.090235892493197</v>
      </c>
      <c r="AS1988" s="31">
        <f>(AE1988*'Propiedades físicas'!$F$7)/1000</f>
        <v>0.95178579536475005</v>
      </c>
      <c r="AT1988" s="31">
        <f t="shared" si="1267"/>
        <v>1735.6113934124448</v>
      </c>
      <c r="AU1988" s="31">
        <f t="shared" si="1268"/>
        <v>0.66839888931106917</v>
      </c>
      <c r="AV1988" s="31">
        <f t="shared" si="1272"/>
        <v>0.17262681327202048</v>
      </c>
      <c r="AW1988" s="31">
        <f t="shared" si="1272"/>
        <v>8.6978942939778717E-2</v>
      </c>
      <c r="AX1988" s="31">
        <f t="shared" si="1272"/>
        <v>6.2176323700691045E-2</v>
      </c>
      <c r="AY1988" s="31">
        <f t="shared" si="1269"/>
        <v>9.2706443121796031E-3</v>
      </c>
      <c r="AZ1988" s="31">
        <f t="shared" si="1269"/>
        <v>5.4838646426111056E-4</v>
      </c>
      <c r="BA1988" s="31">
        <f t="shared" si="1270"/>
        <v>1</v>
      </c>
      <c r="BB1988" s="34">
        <f>AU1988*'Propiedades físicas'!$C$4+'Diseño reactor'!AV1988*'Propiedades físicas'!$C$5+'Diseño reactor'!AW1988*'Propiedades físicas'!$C$8+'Diseño reactor'!AX1988*'Propiedades físicas'!$C$9+'Diseño reactor'!AY1988*'Propiedades físicas'!$C$7+'Diseño reactor'!AZ1988*'Propiedades físicas'!$C$6</f>
        <v>875.4058210717302</v>
      </c>
      <c r="BC1988" s="45">
        <f>AU1988*'Propiedades físicas'!$L$4+'Diseño reactor'!AV1988*'Propiedades físicas'!$L$5+'Diseño reactor'!AW1988*'Propiedades físicas'!$L$8+AX1988*'Propiedades físicas'!$L$9+'Diseño reactor'!AY1988*'Propiedades físicas'!$L$7+'Diseño reactor'!AZ1988*'Propiedades físicas'!$L$6</f>
        <v>2.1034465100641246</v>
      </c>
      <c r="BD1988" s="29">
        <f t="shared" si="1247"/>
        <v>1.645443908076011</v>
      </c>
      <c r="BE1988" s="58">
        <f t="shared" si="1248"/>
        <v>41.455338812569117</v>
      </c>
      <c r="BF1988" s="30">
        <f>AU1988*'Propiedades físicas'!$I$4+'Diseño reactor'!AV1988*'Propiedades físicas'!$I$5+'Diseño reactor'!AW1988*'Propiedades físicas'!$I$8+'Diseño reactor'!AX1988*'Propiedades físicas'!$I$9+'Diseño reactor'!AY1988*'Propiedades físicas'!$I$7+'Diseño reactor'!AZ1988*'Propiedades físicas'!$I$6</f>
        <v>1.9960448112609809E-2</v>
      </c>
      <c r="BG1988" s="24">
        <f>AU1988*'Propiedades físicas'!$O$4+'Diseño reactor'!AV1988*'Propiedades físicas'!$O$5+'Diseño reactor'!AW1988*'Propiedades físicas'!$O$8+'Diseño reactor'!AX1988*'Propiedades físicas'!$O$9+'Diseño reactor'!AY1988*'Propiedades físicas'!$O$7+'Diseño reactor'!AZ1988*'Propiedades físicas'!$O$6</f>
        <v>0.15376992455377453</v>
      </c>
      <c r="BH1988" s="54">
        <f t="shared" si="1249"/>
        <v>41176.871082051002</v>
      </c>
      <c r="BI1988" s="34">
        <f t="shared" si="1271"/>
        <v>273.04256696245182</v>
      </c>
      <c r="BJ1988" s="27">
        <f t="shared" si="1250"/>
        <v>4796.2745742221086</v>
      </c>
      <c r="BK1988" s="34">
        <f t="shared" si="1251"/>
        <v>567.32521493640058</v>
      </c>
      <c r="BL1988" s="27">
        <f t="shared" si="1252"/>
        <v>105.62702914170056</v>
      </c>
      <c r="BM1988" s="34">
        <f t="shared" si="1253"/>
        <v>1.1054421768707483</v>
      </c>
      <c r="BN1988" s="45">
        <f t="shared" si="1254"/>
        <v>2129.3117396255143</v>
      </c>
      <c r="BO1988" s="45">
        <f t="shared" si="1255"/>
        <v>106.82510348382525</v>
      </c>
      <c r="BP1988" s="66">
        <f t="shared" si="1256"/>
        <v>6.6879023358680243</v>
      </c>
    </row>
    <row r="1989" spans="8:68">
      <c r="H1989" s="68">
        <v>1984</v>
      </c>
      <c r="I1989" s="31">
        <f>('Propiedades físicas'!$C$10*'Diseño reactor'!H1989)/1000</f>
        <v>1736.4866386940446</v>
      </c>
      <c r="J1989" s="31">
        <f t="shared" si="1233"/>
        <v>0.2625991987723803</v>
      </c>
      <c r="K1989" s="31">
        <f>(I1989*1000)/'Propiedades físicas'!$F$10</f>
        <v>11343.019419998054</v>
      </c>
      <c r="L1989" s="31">
        <f t="shared" si="1234"/>
        <v>1620.4313457140076</v>
      </c>
      <c r="M1989" s="31">
        <f t="shared" si="1235"/>
        <v>9722.5880742840454</v>
      </c>
      <c r="N1989" s="31">
        <f t="shared" si="1236"/>
        <v>0.81674967021875389</v>
      </c>
      <c r="O1989" s="32">
        <f t="shared" si="1237"/>
        <v>4.9004980213125231</v>
      </c>
      <c r="P1989" s="33">
        <f t="shared" si="1238"/>
        <v>0.66531837413316697</v>
      </c>
      <c r="Q1989" s="31">
        <f t="shared" si="1239"/>
        <v>4.7157846893968109</v>
      </c>
      <c r="R1989" s="31">
        <f t="shared" si="1240"/>
        <v>0.12335483854870313</v>
      </c>
      <c r="S1989" s="31">
        <f t="shared" si="1241"/>
        <v>0.18471333191571149</v>
      </c>
      <c r="T1989" s="31">
        <f t="shared" si="1242"/>
        <v>2.2870879243643092E-2</v>
      </c>
      <c r="U1989" s="31">
        <f t="shared" si="1243"/>
        <v>5.2055782932407197E-3</v>
      </c>
      <c r="V1989" s="47">
        <f t="shared" si="1257"/>
        <v>6.5885897244255369E-4</v>
      </c>
      <c r="W1989" s="31">
        <f t="shared" si="1244"/>
        <v>0.1854072326041202</v>
      </c>
      <c r="X1989" s="34">
        <f>(S1989*H1989*'Propiedades físicas'!$F$5*60*24*365)/(1000000)</f>
        <v>56720.013172431616</v>
      </c>
      <c r="Y1989" s="34">
        <f>(U1989*H1989*'Propiedades físicas'!$F$7*60*24*365)/(1000000)</f>
        <v>499.8946399352198</v>
      </c>
      <c r="Z1989" s="31">
        <f t="shared" si="1258"/>
        <v>1319.9916542802032</v>
      </c>
      <c r="AA1989" s="31">
        <f t="shared" si="1274"/>
        <v>9356.1168237632737</v>
      </c>
      <c r="AB1989" s="31">
        <f t="shared" si="1275"/>
        <v>244.735999680627</v>
      </c>
      <c r="AC1989" s="31">
        <f t="shared" si="1276"/>
        <v>366.4712505207716</v>
      </c>
      <c r="AD1989" s="31">
        <f t="shared" si="1273"/>
        <v>45.375824419387897</v>
      </c>
      <c r="AE1989" s="31">
        <f t="shared" si="1262"/>
        <v>10.327867333789587</v>
      </c>
      <c r="AF1989" s="31">
        <f t="shared" si="1263"/>
        <v>11343.019419998054</v>
      </c>
      <c r="AG1989" s="31">
        <f t="shared" si="1264"/>
        <v>0.11637039534226855</v>
      </c>
      <c r="AH1989" s="31">
        <f t="shared" si="1265"/>
        <v>0.8248347708254985</v>
      </c>
      <c r="AI1989" s="31">
        <f t="shared" si="1265"/>
        <v>2.1575912957457404E-2</v>
      </c>
      <c r="AJ1989" s="31">
        <f t="shared" si="1265"/>
        <v>3.2308086317358563E-2</v>
      </c>
      <c r="AK1989" s="31">
        <f t="shared" si="1246"/>
        <v>4.0003303123495558E-3</v>
      </c>
      <c r="AL1989" s="31">
        <f t="shared" si="1246"/>
        <v>9.105042450673473E-4</v>
      </c>
      <c r="AM1989" s="31">
        <f t="shared" si="1266"/>
        <v>1</v>
      </c>
      <c r="AN1989" s="31">
        <f>(Z1989*'Propiedades físicas'!$F$4)/1000</f>
        <v>1160.7742609409249</v>
      </c>
      <c r="AO1989" s="31">
        <f>(AA1989*'Propiedades físicas'!$F$6)/1000</f>
        <v>299.7699830333753</v>
      </c>
      <c r="AP1989" s="31">
        <f>(AB1989*'Propiedades físicas'!$F$9)/1000</f>
        <v>150.9898750029628</v>
      </c>
      <c r="AQ1989" s="31">
        <f>(AC1989*'Propiedades físicas'!$F$5)/1000</f>
        <v>107.91478914085162</v>
      </c>
      <c r="AR1989" s="31">
        <f>(AD1989*'Propiedades físicas'!$F$8)/1000</f>
        <v>16.086637273161394</v>
      </c>
      <c r="AS1989" s="31">
        <f>(AE1989*'Propiedades físicas'!$F$7)/1000</f>
        <v>0.95109330276868309</v>
      </c>
      <c r="AT1989" s="31">
        <f t="shared" si="1267"/>
        <v>1736.4866386940446</v>
      </c>
      <c r="AU1989" s="31">
        <f t="shared" si="1268"/>
        <v>0.66846138350589657</v>
      </c>
      <c r="AV1989" s="31">
        <f t="shared" si="1272"/>
        <v>0.17263016965038244</v>
      </c>
      <c r="AW1989" s="31">
        <f t="shared" si="1272"/>
        <v>8.6951360084473447E-2</v>
      </c>
      <c r="AX1989" s="31">
        <f t="shared" si="1272"/>
        <v>6.2145476237013171E-2</v>
      </c>
      <c r="AY1989" s="31">
        <f t="shared" si="1269"/>
        <v>9.2638992519168666E-3</v>
      </c>
      <c r="AZ1989" s="31">
        <f t="shared" si="1269"/>
        <v>5.4771127031761648E-4</v>
      </c>
      <c r="BA1989" s="31">
        <f t="shared" si="1270"/>
        <v>1.0000000000000002</v>
      </c>
      <c r="BB1989" s="34">
        <f>AU1989*'Propiedades físicas'!$C$4+'Diseño reactor'!AV1989*'Propiedades físicas'!$C$5+'Diseño reactor'!AW1989*'Propiedades físicas'!$C$8+'Diseño reactor'!AX1989*'Propiedades físicas'!$C$9+'Diseño reactor'!AY1989*'Propiedades físicas'!$C$7+'Diseño reactor'!AZ1989*'Propiedades físicas'!$C$6</f>
        <v>875.40560166767375</v>
      </c>
      <c r="BC1989" s="45">
        <f>AU1989*'Propiedades físicas'!$L$4+'Diseño reactor'!AV1989*'Propiedades físicas'!$L$5+'Diseño reactor'!AW1989*'Propiedades físicas'!$L$8+AX1989*'Propiedades físicas'!$L$9+'Diseño reactor'!AY1989*'Propiedades físicas'!$L$7+'Diseño reactor'!AZ1989*'Propiedades físicas'!$L$6</f>
        <v>2.103491541803975</v>
      </c>
      <c r="BD1989" s="29">
        <f t="shared" si="1247"/>
        <v>1.6447335208887857</v>
      </c>
      <c r="BE1989" s="58">
        <f t="shared" si="1248"/>
        <v>41.454570683350639</v>
      </c>
      <c r="BF1989" s="30">
        <f>AU1989*'Propiedades físicas'!$I$4+'Diseño reactor'!AV1989*'Propiedades físicas'!$I$5+'Diseño reactor'!AW1989*'Propiedades físicas'!$I$8+'Diseño reactor'!AX1989*'Propiedades físicas'!$I$9+'Diseño reactor'!AY1989*'Propiedades físicas'!$I$7+'Diseño reactor'!AZ1989*'Propiedades físicas'!$I$6</f>
        <v>1.9960545811277354E-2</v>
      </c>
      <c r="BG1989" s="24">
        <f>AU1989*'Propiedades físicas'!$O$4+'Diseño reactor'!AV1989*'Propiedades físicas'!$O$5+'Diseño reactor'!AW1989*'Propiedades físicas'!$O$8+'Diseño reactor'!AX1989*'Propiedades físicas'!$O$9+'Diseño reactor'!AY1989*'Propiedades físicas'!$O$7+'Diseño reactor'!AZ1989*'Propiedades físicas'!$O$6</f>
        <v>0.15377208800812317</v>
      </c>
      <c r="BH1989" s="54">
        <f t="shared" si="1249"/>
        <v>41176.659218031396</v>
      </c>
      <c r="BI1989" s="34">
        <f t="shared" si="1271"/>
        <v>273.04590727541324</v>
      </c>
      <c r="BJ1989" s="27">
        <f t="shared" si="1250"/>
        <v>4796.2776808209837</v>
      </c>
      <c r="BK1989" s="34">
        <f t="shared" si="1251"/>
        <v>567.33356434353936</v>
      </c>
      <c r="BL1989" s="27">
        <f t="shared" si="1252"/>
        <v>105.62731856693566</v>
      </c>
      <c r="BM1989" s="34">
        <f t="shared" si="1253"/>
        <v>1.1054421768707483</v>
      </c>
      <c r="BN1989" s="45">
        <f t="shared" si="1254"/>
        <v>2130.5039842426195</v>
      </c>
      <c r="BO1989" s="45">
        <f t="shared" si="1255"/>
        <v>106.83446447093884</v>
      </c>
      <c r="BP1989" s="66">
        <f t="shared" si="1256"/>
        <v>6.6879006596706922</v>
      </c>
    </row>
    <row r="1990" spans="8:68">
      <c r="H1990" s="68">
        <v>1985</v>
      </c>
      <c r="I1990" s="31">
        <f>('Propiedades físicas'!$C$10*'Diseño reactor'!H1990)/1000</f>
        <v>1737.3618839756446</v>
      </c>
      <c r="J1990" s="31">
        <f t="shared" si="1233"/>
        <v>0.26246690698458564</v>
      </c>
      <c r="K1990" s="31">
        <f>(I1990*1000)/'Propiedades físicas'!$F$10</f>
        <v>11348.736667689585</v>
      </c>
      <c r="L1990" s="31">
        <f t="shared" si="1234"/>
        <v>1621.2480953842264</v>
      </c>
      <c r="M1990" s="31">
        <f t="shared" si="1235"/>
        <v>9727.4885723053576</v>
      </c>
      <c r="N1990" s="31">
        <f t="shared" si="1236"/>
        <v>0.81674967021875389</v>
      </c>
      <c r="O1990" s="32">
        <f t="shared" si="1237"/>
        <v>4.9004980213125231</v>
      </c>
      <c r="P1990" s="33">
        <f t="shared" si="1238"/>
        <v>0.66538052343365983</v>
      </c>
      <c r="Q1990" s="31">
        <f t="shared" si="1239"/>
        <v>4.7158762865012607</v>
      </c>
      <c r="R1990" s="31">
        <f t="shared" si="1240"/>
        <v>0.12331573037868084</v>
      </c>
      <c r="S1990" s="31">
        <f t="shared" si="1241"/>
        <v>0.18462173481126229</v>
      </c>
      <c r="T1990" s="31">
        <f t="shared" si="1242"/>
        <v>2.2854244786658023E-2</v>
      </c>
      <c r="U1990" s="31">
        <f t="shared" si="1243"/>
        <v>5.1991716197551437E-3</v>
      </c>
      <c r="V1990" s="47">
        <f t="shared" si="1257"/>
        <v>6.589205183517797E-4</v>
      </c>
      <c r="W1990" s="31">
        <f t="shared" si="1244"/>
        <v>0.18533113915375329</v>
      </c>
      <c r="X1990" s="34">
        <f>(S1990*H1990*'Propiedades físicas'!$F$5*60*24*365)/(1000000)</f>
        <v>56720.460944287872</v>
      </c>
      <c r="Y1990" s="34">
        <f>(U1990*H1990*'Propiedades físicas'!$F$7*60*24*365)/(1000000)</f>
        <v>499.53105636694136</v>
      </c>
      <c r="Z1990" s="31">
        <f t="shared" si="1258"/>
        <v>1320.7803390158147</v>
      </c>
      <c r="AA1990" s="31">
        <f t="shared" si="1274"/>
        <v>9361.0144287050025</v>
      </c>
      <c r="AB1990" s="31">
        <f t="shared" si="1275"/>
        <v>244.78172480168146</v>
      </c>
      <c r="AC1990" s="31">
        <f t="shared" si="1276"/>
        <v>366.47414360035566</v>
      </c>
      <c r="AD1990" s="31">
        <f t="shared" si="1273"/>
        <v>45.365675901516177</v>
      </c>
      <c r="AE1990" s="31">
        <f t="shared" si="1262"/>
        <v>10.32035566521396</v>
      </c>
      <c r="AF1990" s="31">
        <f t="shared" si="1263"/>
        <v>11348.736667689584</v>
      </c>
      <c r="AG1990" s="31">
        <f t="shared" si="1264"/>
        <v>0.11638126583517809</v>
      </c>
      <c r="AH1990" s="31">
        <f t="shared" si="1265"/>
        <v>0.82485079201425782</v>
      </c>
      <c r="AI1990" s="31">
        <f t="shared" si="1265"/>
        <v>2.1569072573389352E-2</v>
      </c>
      <c r="AJ1990" s="31">
        <f t="shared" si="1265"/>
        <v>3.2292065128599355E-2</v>
      </c>
      <c r="AK1990" s="31">
        <f t="shared" si="1246"/>
        <v>3.9974207905162261E-3</v>
      </c>
      <c r="AL1990" s="31">
        <f t="shared" si="1246"/>
        <v>9.093836580591851E-4</v>
      </c>
      <c r="AM1990" s="31">
        <f t="shared" si="1266"/>
        <v>1</v>
      </c>
      <c r="AN1990" s="31">
        <f>(Z1990*'Propiedades físicas'!$F$4)/1000</f>
        <v>1161.4678145237272</v>
      </c>
      <c r="AO1990" s="31">
        <f>(AA1990*'Propiedades físicas'!$F$6)/1000</f>
        <v>299.92690229570826</v>
      </c>
      <c r="AP1990" s="31">
        <f>(AB1990*'Propiedades físicas'!$F$9)/1000</f>
        <v>151.01808511639734</v>
      </c>
      <c r="AQ1990" s="31">
        <f>(AC1990*'Propiedades físicas'!$F$5)/1000</f>
        <v>107.91564106599674</v>
      </c>
      <c r="AR1990" s="31">
        <f>(AD1990*'Propiedades físicas'!$F$8)/1000</f>
        <v>16.083039420605509</v>
      </c>
      <c r="AS1990" s="31">
        <f>(AE1990*'Propiedades físicas'!$F$7)/1000</f>
        <v>0.95040155320955355</v>
      </c>
      <c r="AT1990" s="31">
        <f t="shared" si="1267"/>
        <v>1737.3618839756443</v>
      </c>
      <c r="AU1990" s="31">
        <f t="shared" si="1268"/>
        <v>0.66852382640392349</v>
      </c>
      <c r="AV1990" s="31">
        <f t="shared" si="1272"/>
        <v>0.17263352273469865</v>
      </c>
      <c r="AW1990" s="31">
        <f t="shared" si="1272"/>
        <v>8.69237932000783E-2</v>
      </c>
      <c r="AX1990" s="31">
        <f t="shared" si="1272"/>
        <v>6.2114659047918644E-2</v>
      </c>
      <c r="AY1990" s="31">
        <f t="shared" si="1269"/>
        <v>9.257161429029586E-3</v>
      </c>
      <c r="AZ1990" s="31">
        <f t="shared" si="1269"/>
        <v>5.4703718435144221E-4</v>
      </c>
      <c r="BA1990" s="31">
        <f t="shared" si="1270"/>
        <v>1</v>
      </c>
      <c r="BB1990" s="34">
        <f>AU1990*'Propiedades físicas'!$C$4+'Diseño reactor'!AV1990*'Propiedades físicas'!$C$5+'Diseño reactor'!AW1990*'Propiedades físicas'!$C$8+'Diseño reactor'!AX1990*'Propiedades físicas'!$C$9+'Diseño reactor'!AY1990*'Propiedades físicas'!$C$7+'Diseño reactor'!AZ1990*'Propiedades físicas'!$C$6</f>
        <v>875.40538260499738</v>
      </c>
      <c r="BC1990" s="45">
        <f>AU1990*'Propiedades físicas'!$L$4+'Diseño reactor'!AV1990*'Propiedades físicas'!$L$5+'Diseño reactor'!AW1990*'Propiedades físicas'!$L$8+AX1990*'Propiedades físicas'!$L$9+'Diseño reactor'!AY1990*'Propiedades físicas'!$L$7+'Diseño reactor'!AZ1990*'Propiedades físicas'!$L$6</f>
        <v>2.1035365349726076</v>
      </c>
      <c r="BD1990" s="29">
        <f t="shared" si="1247"/>
        <v>1.644023747798993</v>
      </c>
      <c r="BE1990" s="58">
        <f t="shared" si="1248"/>
        <v>41.453803228521551</v>
      </c>
      <c r="BF1990" s="30">
        <f>AU1990*'Propiedades físicas'!$I$4+'Diseño reactor'!AV1990*'Propiedades físicas'!$I$5+'Diseño reactor'!AW1990*'Propiedades físicas'!$I$8+'Diseño reactor'!AX1990*'Propiedades físicas'!$I$9+'Diseño reactor'!AY1990*'Propiedades físicas'!$I$7+'Diseño reactor'!AZ1990*'Propiedades físicas'!$I$6</f>
        <v>1.9960643348700086E-2</v>
      </c>
      <c r="BG1990" s="24">
        <f>AU1990*'Propiedades físicas'!$O$4+'Diseño reactor'!AV1990*'Propiedades físicas'!$O$5+'Diseño reactor'!AW1990*'Propiedades físicas'!$O$8+'Diseño reactor'!AX1990*'Propiedades físicas'!$O$9+'Diseño reactor'!AY1990*'Propiedades físicas'!$O$7+'Diseño reactor'!AZ1990*'Propiedades físicas'!$O$6</f>
        <v>0.15377424970365278</v>
      </c>
      <c r="BH1990" s="54">
        <f t="shared" si="1249"/>
        <v>41176.447704772232</v>
      </c>
      <c r="BI1990" s="34">
        <f t="shared" si="1271"/>
        <v>273.04924346219212</v>
      </c>
      <c r="BJ1990" s="27">
        <f t="shared" si="1250"/>
        <v>4796.2807901762799</v>
      </c>
      <c r="BK1990" s="34">
        <f t="shared" si="1251"/>
        <v>567.34190759800026</v>
      </c>
      <c r="BL1990" s="27">
        <f t="shared" si="1252"/>
        <v>105.62760777196823</v>
      </c>
      <c r="BM1990" s="34">
        <f t="shared" si="1253"/>
        <v>1.1054421768707483</v>
      </c>
      <c r="BN1990" s="45">
        <f t="shared" si="1254"/>
        <v>2131.6962536562578</v>
      </c>
      <c r="BO1990" s="45">
        <f t="shared" si="1255"/>
        <v>106.84381777555194</v>
      </c>
      <c r="BP1990" s="66">
        <f t="shared" si="1256"/>
        <v>6.687898986081426</v>
      </c>
    </row>
    <row r="1991" spans="8:68">
      <c r="H1991" s="68">
        <v>1986</v>
      </c>
      <c r="I1991" s="31">
        <f>('Propiedades físicas'!$C$10*'Diseño reactor'!H1991)/1000</f>
        <v>1738.2371292572443</v>
      </c>
      <c r="J1991" s="31">
        <f t="shared" si="1233"/>
        <v>0.26233474842114934</v>
      </c>
      <c r="K1991" s="31">
        <f>(I1991*1000)/'Propiedades físicas'!$F$10</f>
        <v>11354.453915381117</v>
      </c>
      <c r="L1991" s="31">
        <f t="shared" si="1234"/>
        <v>1622.0648450544452</v>
      </c>
      <c r="M1991" s="31">
        <f t="shared" si="1235"/>
        <v>9732.3890703266716</v>
      </c>
      <c r="N1991" s="31">
        <f t="shared" si="1236"/>
        <v>0.81674967021875389</v>
      </c>
      <c r="O1991" s="32">
        <f t="shared" si="1237"/>
        <v>4.9004980213125231</v>
      </c>
      <c r="P1991" s="33">
        <f t="shared" si="1238"/>
        <v>0.66544262174137825</v>
      </c>
      <c r="Q1991" s="31">
        <f t="shared" si="1239"/>
        <v>4.7159677937523963</v>
      </c>
      <c r="R1991" s="31">
        <f t="shared" si="1240"/>
        <v>0.1232766448497829</v>
      </c>
      <c r="S1991" s="31">
        <f t="shared" si="1241"/>
        <v>0.18453022756012652</v>
      </c>
      <c r="T1991" s="31">
        <f t="shared" si="1242"/>
        <v>2.2837628172434392E-2</v>
      </c>
      <c r="U1991" s="31">
        <f t="shared" si="1243"/>
        <v>5.1927754551582854E-3</v>
      </c>
      <c r="V1991" s="47">
        <f t="shared" si="1257"/>
        <v>6.589820137633067E-4</v>
      </c>
      <c r="W1991" s="31">
        <f t="shared" si="1244"/>
        <v>0.18525510813717291</v>
      </c>
      <c r="X1991" s="34">
        <f>(S1991*H1991*'Propiedades físicas'!$F$5*60*24*365)/(1000000)</f>
        <v>56720.907981662436</v>
      </c>
      <c r="Y1991" s="34">
        <f>(U1991*H1991*'Propiedades físicas'!$F$7*60*24*365)/(1000000)</f>
        <v>499.16786279244985</v>
      </c>
      <c r="Z1991" s="31">
        <f t="shared" si="1258"/>
        <v>1321.5690467783772</v>
      </c>
      <c r="AA1991" s="31">
        <f t="shared" si="1274"/>
        <v>9365.9120383922582</v>
      </c>
      <c r="AB1991" s="31">
        <f t="shared" si="1275"/>
        <v>244.82741667166883</v>
      </c>
      <c r="AC1991" s="31">
        <f t="shared" si="1276"/>
        <v>366.47703193441129</v>
      </c>
      <c r="AD1991" s="31">
        <f t="shared" si="1273"/>
        <v>45.355529550454705</v>
      </c>
      <c r="AE1991" s="31">
        <f t="shared" si="1262"/>
        <v>10.312852053944354</v>
      </c>
      <c r="AF1991" s="31">
        <f t="shared" si="1263"/>
        <v>11354.453915381115</v>
      </c>
      <c r="AG1991" s="31">
        <f t="shared" si="1264"/>
        <v>0.11639212740897531</v>
      </c>
      <c r="AH1991" s="31">
        <f t="shared" si="1265"/>
        <v>0.82486679748683356</v>
      </c>
      <c r="AI1991" s="31">
        <f t="shared" si="1265"/>
        <v>2.1562236149465331E-2</v>
      </c>
      <c r="AJ1991" s="31">
        <f t="shared" si="1265"/>
        <v>3.2276059656023572E-2</v>
      </c>
      <c r="AK1991" s="31">
        <f t="shared" si="1246"/>
        <v>3.9945143895484588E-3</v>
      </c>
      <c r="AL1991" s="31">
        <f t="shared" si="1246"/>
        <v>9.0826490915377515E-4</v>
      </c>
      <c r="AM1991" s="31">
        <f t="shared" si="1266"/>
        <v>0.99999999999999989</v>
      </c>
      <c r="AN1991" s="31">
        <f>(Z1991*'Propiedades físicas'!$F$4)/1000</f>
        <v>1162.1613883559694</v>
      </c>
      <c r="AO1991" s="31">
        <f>(AA1991*'Propiedades físicas'!$F$6)/1000</f>
        <v>300.08382171008793</v>
      </c>
      <c r="AP1991" s="31">
        <f>(AB1991*'Propiedades físicas'!$F$9)/1000</f>
        <v>151.04627471558607</v>
      </c>
      <c r="AQ1991" s="31">
        <f>(AC1991*'Propiedades físicas'!$F$5)/1000</f>
        <v>107.91649159372609</v>
      </c>
      <c r="AR1991" s="31">
        <f>(AD1991*'Propiedades físicas'!$F$8)/1000</f>
        <v>16.079442336227196</v>
      </c>
      <c r="AS1991" s="31">
        <f>(AE1991*'Propiedades físicas'!$F$7)/1000</f>
        <v>0.94971054564773572</v>
      </c>
      <c r="AT1991" s="31">
        <f t="shared" si="1267"/>
        <v>1738.2371292572445</v>
      </c>
      <c r="AU1991" s="31">
        <f t="shared" si="1268"/>
        <v>0.66858621806828245</v>
      </c>
      <c r="AV1991" s="31">
        <f t="shared" si="1272"/>
        <v>0.1726368725297652</v>
      </c>
      <c r="AW1991" s="31">
        <f t="shared" si="1272"/>
        <v>8.6896242275142699E-2</v>
      </c>
      <c r="AX1991" s="31">
        <f t="shared" si="1272"/>
        <v>6.2083872089327211E-2</v>
      </c>
      <c r="AY1991" s="31">
        <f t="shared" si="1269"/>
        <v>9.2504308333915316E-3</v>
      </c>
      <c r="AZ1991" s="31">
        <f t="shared" si="1269"/>
        <v>5.4636420409081394E-4</v>
      </c>
      <c r="BA1991" s="31">
        <f t="shared" si="1270"/>
        <v>0.99999999999999989</v>
      </c>
      <c r="BB1991" s="34">
        <f>AU1991*'Propiedades físicas'!$C$4+'Diseño reactor'!AV1991*'Propiedades físicas'!$C$5+'Diseño reactor'!AW1991*'Propiedades físicas'!$C$8+'Diseño reactor'!AX1991*'Propiedades físicas'!$C$9+'Diseño reactor'!AY1991*'Propiedades físicas'!$C$7+'Diseño reactor'!AZ1991*'Propiedades físicas'!$C$6</f>
        <v>875.40516388303956</v>
      </c>
      <c r="BC1991" s="45">
        <f>AU1991*'Propiedades físicas'!$L$4+'Diseño reactor'!AV1991*'Propiedades físicas'!$L$5+'Diseño reactor'!AW1991*'Propiedades físicas'!$L$8+AX1991*'Propiedades físicas'!$L$9+'Diseño reactor'!AY1991*'Propiedades físicas'!$L$7+'Diseño reactor'!AZ1991*'Propiedades físicas'!$L$6</f>
        <v>2.1035814896191738</v>
      </c>
      <c r="BD1991" s="29">
        <f t="shared" si="1247"/>
        <v>1.643314588009787</v>
      </c>
      <c r="BE1991" s="58">
        <f t="shared" si="1248"/>
        <v>41.453036447191103</v>
      </c>
      <c r="BF1991" s="30">
        <f>AU1991*'Propiedades físicas'!$I$4+'Diseño reactor'!AV1991*'Propiedades físicas'!$I$5+'Diseño reactor'!AW1991*'Propiedades físicas'!$I$8+'Diseño reactor'!AX1991*'Propiedades físicas'!$I$9+'Diseño reactor'!AY1991*'Propiedades físicas'!$I$7+'Diseño reactor'!AZ1991*'Propiedades físicas'!$I$6</f>
        <v>1.9960740725189188E-2</v>
      </c>
      <c r="BG1991" s="24">
        <f>AU1991*'Propiedades físicas'!$O$4+'Diseño reactor'!AV1991*'Propiedades físicas'!$O$5+'Diseño reactor'!AW1991*'Propiedades físicas'!$O$8+'Diseño reactor'!AX1991*'Propiedades físicas'!$O$9+'Diseño reactor'!AY1991*'Propiedades físicas'!$O$7+'Diseño reactor'!AZ1991*'Propiedades físicas'!$O$6</f>
        <v>0.15377640964245728</v>
      </c>
      <c r="BH1991" s="54">
        <f t="shared" si="1249"/>
        <v>41176.23654159021</v>
      </c>
      <c r="BI1991" s="34">
        <f t="shared" si="1271"/>
        <v>273.05257552978077</v>
      </c>
      <c r="BJ1991" s="27">
        <f t="shared" si="1250"/>
        <v>4796.2839022772059</v>
      </c>
      <c r="BK1991" s="34">
        <f t="shared" si="1251"/>
        <v>567.35024470623318</v>
      </c>
      <c r="BL1991" s="27">
        <f t="shared" si="1252"/>
        <v>105.62789675703738</v>
      </c>
      <c r="BM1991" s="34">
        <f t="shared" si="1253"/>
        <v>1.1054421768707483</v>
      </c>
      <c r="BN1991" s="45">
        <f t="shared" si="1254"/>
        <v>2132.8885478349498</v>
      </c>
      <c r="BO1991" s="45">
        <f t="shared" si="1255"/>
        <v>106.85316340711779</v>
      </c>
      <c r="BP1991" s="66">
        <f t="shared" si="1256"/>
        <v>6.6878973150951735</v>
      </c>
    </row>
    <row r="1992" spans="8:68">
      <c r="H1992" s="68">
        <v>1987</v>
      </c>
      <c r="I1992" s="31">
        <f>('Propiedades físicas'!$C$10*'Diseño reactor'!H1992)/1000</f>
        <v>1739.1123745388443</v>
      </c>
      <c r="J1992" s="31">
        <f t="shared" si="1233"/>
        <v>0.26220272288092727</v>
      </c>
      <c r="K1992" s="31">
        <f>(I1992*1000)/'Propiedades físicas'!$F$10</f>
        <v>11360.171163072648</v>
      </c>
      <c r="L1992" s="31">
        <f t="shared" si="1234"/>
        <v>1622.881594724664</v>
      </c>
      <c r="M1992" s="31">
        <f t="shared" si="1235"/>
        <v>9737.2895683479837</v>
      </c>
      <c r="N1992" s="31">
        <f t="shared" si="1236"/>
        <v>0.81674967021875389</v>
      </c>
      <c r="O1992" s="32">
        <f t="shared" si="1237"/>
        <v>4.9004980213125231</v>
      </c>
      <c r="P1992" s="33">
        <f t="shared" si="1238"/>
        <v>0.66550466911905504</v>
      </c>
      <c r="Q1992" s="31">
        <f t="shared" si="1239"/>
        <v>4.716059211280986</v>
      </c>
      <c r="R1992" s="31">
        <f t="shared" si="1240"/>
        <v>0.12323758194577239</v>
      </c>
      <c r="S1992" s="31">
        <f t="shared" si="1241"/>
        <v>0.18443881003153728</v>
      </c>
      <c r="T1992" s="31">
        <f t="shared" si="1242"/>
        <v>2.2821029376014806E-2</v>
      </c>
      <c r="U1992" s="31">
        <f t="shared" si="1243"/>
        <v>5.1863897779117684E-3</v>
      </c>
      <c r="V1992" s="47">
        <f t="shared" si="1257"/>
        <v>6.5904345873925838E-4</v>
      </c>
      <c r="W1992" s="31">
        <f t="shared" si="1244"/>
        <v>0.18517913947757125</v>
      </c>
      <c r="X1992" s="34">
        <f>(S1992*H1992*'Propiedades físicas'!$F$5*60*24*365)/(1000000)</f>
        <v>56721.35428606061</v>
      </c>
      <c r="Y1992" s="34">
        <f>(U1992*H1992*'Propiedades físicas'!$F$7*60*24*365)/(1000000)</f>
        <v>498.8050586662448</v>
      </c>
      <c r="Z1992" s="31">
        <f t="shared" si="1258"/>
        <v>1322.3577775395624</v>
      </c>
      <c r="AA1992" s="31">
        <f t="shared" si="1274"/>
        <v>9370.8096528153201</v>
      </c>
      <c r="AB1992" s="31">
        <f t="shared" si="1275"/>
        <v>244.87307532624973</v>
      </c>
      <c r="AC1992" s="31">
        <f t="shared" si="1276"/>
        <v>366.47991553266456</v>
      </c>
      <c r="AD1992" s="31">
        <f t="shared" si="1273"/>
        <v>45.345385370141422</v>
      </c>
      <c r="AE1992" s="31">
        <f t="shared" si="1262"/>
        <v>10.305356488710684</v>
      </c>
      <c r="AF1992" s="31">
        <f t="shared" si="1263"/>
        <v>11360.17116307265</v>
      </c>
      <c r="AG1992" s="31">
        <f t="shared" si="1264"/>
        <v>0.11640298007463269</v>
      </c>
      <c r="AH1992" s="31">
        <f t="shared" si="1265"/>
        <v>0.82488278726609821</v>
      </c>
      <c r="AI1992" s="31">
        <f t="shared" si="1265"/>
        <v>2.155540368284535E-2</v>
      </c>
      <c r="AJ1992" s="31">
        <f t="shared" si="1265"/>
        <v>3.2260069876758855E-2</v>
      </c>
      <c r="AK1992" s="31">
        <f t="shared" si="1246"/>
        <v>3.9916111050809734E-3</v>
      </c>
      <c r="AL1992" s="31">
        <f t="shared" si="1246"/>
        <v>9.0714799458385415E-4</v>
      </c>
      <c r="AM1992" s="31">
        <f t="shared" si="1266"/>
        <v>0.99999999999999989</v>
      </c>
      <c r="AN1992" s="31">
        <f>(Z1992*'Propiedades físicas'!$F$4)/1000</f>
        <v>1162.8549824127404</v>
      </c>
      <c r="AO1992" s="31">
        <f>(AA1992*'Propiedades físicas'!$F$6)/1000</f>
        <v>300.24074127620281</v>
      </c>
      <c r="AP1992" s="31">
        <f>(AB1992*'Propiedades físicas'!$F$9)/1000</f>
        <v>151.07444382252976</v>
      </c>
      <c r="AQ1992" s="31">
        <f>(AC1992*'Propiedades físicas'!$F$5)/1000</f>
        <v>107.91734072690375</v>
      </c>
      <c r="AR1992" s="31">
        <f>(AD1992*'Propiedades físicas'!$F$8)/1000</f>
        <v>16.075846021422532</v>
      </c>
      <c r="AS1992" s="31">
        <f>(AE1992*'Propiedades físicas'!$F$7)/1000</f>
        <v>0.9490202790453669</v>
      </c>
      <c r="AT1992" s="31">
        <f t="shared" si="1267"/>
        <v>1739.1123745388443</v>
      </c>
      <c r="AU1992" s="31">
        <f t="shared" si="1268"/>
        <v>0.66864855856200289</v>
      </c>
      <c r="AV1992" s="31">
        <f t="shared" si="1272"/>
        <v>0.17264021904036927</v>
      </c>
      <c r="AW1992" s="31">
        <f t="shared" si="1272"/>
        <v>8.6868707298221465E-2</v>
      </c>
      <c r="AX1992" s="31">
        <f t="shared" si="1272"/>
        <v>6.2053115317243314E-2</v>
      </c>
      <c r="AY1992" s="31">
        <f t="shared" si="1269"/>
        <v>9.2437074548936612E-3</v>
      </c>
      <c r="AZ1992" s="31">
        <f t="shared" si="1269"/>
        <v>5.456923272695452E-4</v>
      </c>
      <c r="BA1992" s="31">
        <f t="shared" si="1270"/>
        <v>1.0000000000000002</v>
      </c>
      <c r="BB1992" s="34">
        <f>AU1992*'Propiedades físicas'!$C$4+'Diseño reactor'!AV1992*'Propiedades físicas'!$C$5+'Diseño reactor'!AW1992*'Propiedades físicas'!$C$8+'Diseño reactor'!AX1992*'Propiedades físicas'!$C$9+'Diseño reactor'!AY1992*'Propiedades físicas'!$C$7+'Diseño reactor'!AZ1992*'Propiedades físicas'!$C$6</f>
        <v>875.40494550113988</v>
      </c>
      <c r="BC1992" s="45">
        <f>AU1992*'Propiedades físicas'!$L$4+'Diseño reactor'!AV1992*'Propiedades físicas'!$L$5+'Diseño reactor'!AW1992*'Propiedades físicas'!$L$8+AX1992*'Propiedades físicas'!$L$9+'Diseño reactor'!AY1992*'Propiedades físicas'!$L$7+'Diseño reactor'!AZ1992*'Propiedades físicas'!$L$6</f>
        <v>2.1036264057927445</v>
      </c>
      <c r="BD1992" s="29">
        <f t="shared" si="1247"/>
        <v>1.6426060407257026</v>
      </c>
      <c r="BE1992" s="58">
        <f t="shared" si="1248"/>
        <v>41.452270338470107</v>
      </c>
      <c r="BF1992" s="30">
        <f>AU1992*'Propiedades físicas'!$I$4+'Diseño reactor'!AV1992*'Propiedades físicas'!$I$5+'Diseño reactor'!AW1992*'Propiedades físicas'!$I$8+'Diseño reactor'!AX1992*'Propiedades físicas'!$I$9+'Diseño reactor'!AY1992*'Propiedades físicas'!$I$7+'Diseño reactor'!AZ1992*'Propiedades físicas'!$I$6</f>
        <v>1.9960837941055153E-2</v>
      </c>
      <c r="BG1992" s="24">
        <f>AU1992*'Propiedades físicas'!$O$4+'Diseño reactor'!AV1992*'Propiedades físicas'!$O$5+'Diseño reactor'!AW1992*'Propiedades físicas'!$O$8+'Diseño reactor'!AX1992*'Propiedades físicas'!$O$9+'Diseño reactor'!AY1992*'Propiedades físicas'!$O$7+'Diseño reactor'!AZ1992*'Propiedades físicas'!$O$6</f>
        <v>0.1537785678266276</v>
      </c>
      <c r="BH1992" s="54">
        <f t="shared" si="1249"/>
        <v>41176.025727803521</v>
      </c>
      <c r="BI1992" s="34">
        <f t="shared" si="1271"/>
        <v>273.05590348515699</v>
      </c>
      <c r="BJ1992" s="27">
        <f t="shared" si="1250"/>
        <v>4796.2870171129689</v>
      </c>
      <c r="BK1992" s="34">
        <f t="shared" si="1251"/>
        <v>567.3585756746769</v>
      </c>
      <c r="BL1992" s="27">
        <f t="shared" si="1252"/>
        <v>105.62818552238184</v>
      </c>
      <c r="BM1992" s="34">
        <f t="shared" si="1253"/>
        <v>1.1054421768707483</v>
      </c>
      <c r="BN1992" s="45">
        <f t="shared" si="1254"/>
        <v>2134.0808667472688</v>
      </c>
      <c r="BO1992" s="45">
        <f t="shared" si="1255"/>
        <v>106.86250137507416</v>
      </c>
      <c r="BP1992" s="66">
        <f t="shared" si="1256"/>
        <v>6.6878956467068882</v>
      </c>
    </row>
    <row r="1993" spans="8:68">
      <c r="H1993" s="68">
        <v>1988</v>
      </c>
      <c r="I1993" s="31">
        <f>('Propiedades físicas'!$C$10*'Diseño reactor'!H1993)/1000</f>
        <v>1739.9876198204443</v>
      </c>
      <c r="J1993" s="31">
        <f t="shared" si="1233"/>
        <v>0.26207083016318033</v>
      </c>
      <c r="K1993" s="31">
        <f>(I1993*1000)/'Propiedades físicas'!$F$10</f>
        <v>11365.888410764179</v>
      </c>
      <c r="L1993" s="31">
        <f t="shared" si="1234"/>
        <v>1623.6983443948825</v>
      </c>
      <c r="M1993" s="31">
        <f t="shared" si="1235"/>
        <v>9742.1900663692959</v>
      </c>
      <c r="N1993" s="31">
        <f t="shared" si="1236"/>
        <v>0.81674967021875378</v>
      </c>
      <c r="O1993" s="32">
        <f t="shared" si="1237"/>
        <v>4.9004980213125231</v>
      </c>
      <c r="P1993" s="33">
        <f t="shared" si="1238"/>
        <v>0.66556666562931954</v>
      </c>
      <c r="Q1993" s="31">
        <f t="shared" si="1239"/>
        <v>4.7161505392175442</v>
      </c>
      <c r="R1993" s="31">
        <f t="shared" si="1240"/>
        <v>0.12319854165041991</v>
      </c>
      <c r="S1993" s="31">
        <f t="shared" si="1241"/>
        <v>0.18434748209497875</v>
      </c>
      <c r="T1993" s="31">
        <f t="shared" si="1242"/>
        <v>2.2804448372484167E-2</v>
      </c>
      <c r="U1993" s="31">
        <f t="shared" si="1243"/>
        <v>5.1800145665301693E-3</v>
      </c>
      <c r="V1993" s="47">
        <f t="shared" si="1257"/>
        <v>6.5910485334165633E-4</v>
      </c>
      <c r="W1993" s="31">
        <f t="shared" si="1244"/>
        <v>0.18510323309826646</v>
      </c>
      <c r="X1993" s="34">
        <f>(S1993*H1993*'Propiedades físicas'!$F$5*60*24*365)/(1000000)</f>
        <v>56721.79985898405</v>
      </c>
      <c r="Y1993" s="34">
        <f>(U1993*H1993*'Propiedades físicas'!$F$7*60*24*365)/(1000000)</f>
        <v>498.44264344375108</v>
      </c>
      <c r="Z1993" s="31">
        <f t="shared" si="1258"/>
        <v>1323.1465312710873</v>
      </c>
      <c r="AA1993" s="31">
        <f t="shared" si="1274"/>
        <v>9375.7072719644784</v>
      </c>
      <c r="AB1993" s="31">
        <f t="shared" si="1275"/>
        <v>244.91870080103479</v>
      </c>
      <c r="AC1993" s="31">
        <f t="shared" si="1276"/>
        <v>366.48279440481775</v>
      </c>
      <c r="AD1993" s="31">
        <f t="shared" si="1273"/>
        <v>45.335243364498524</v>
      </c>
      <c r="AE1993" s="31">
        <f t="shared" si="1262"/>
        <v>10.297868958261976</v>
      </c>
      <c r="AF1993" s="31">
        <f t="shared" si="1263"/>
        <v>11365.888410764177</v>
      </c>
      <c r="AG1993" s="31">
        <f t="shared" si="1264"/>
        <v>0.11641382384310479</v>
      </c>
      <c r="AH1993" s="31">
        <f t="shared" si="1265"/>
        <v>0.8248987613748805</v>
      </c>
      <c r="AI1993" s="31">
        <f t="shared" si="1265"/>
        <v>2.1548575170690757E-2</v>
      </c>
      <c r="AJ1993" s="31">
        <f t="shared" si="1265"/>
        <v>3.2244095767976801E-2</v>
      </c>
      <c r="AK1993" s="31">
        <f t="shared" si="1246"/>
        <v>3.9887109327558885E-3</v>
      </c>
      <c r="AL1993" s="31">
        <f t="shared" si="1246"/>
        <v>9.0603291059142168E-4</v>
      </c>
      <c r="AM1993" s="31">
        <f t="shared" si="1266"/>
        <v>1.0000000000000002</v>
      </c>
      <c r="AN1993" s="31">
        <f>(Z1993*'Propiedades físicas'!$F$4)/1000</f>
        <v>1163.5485966691688</v>
      </c>
      <c r="AO1993" s="31">
        <f>(AA1993*'Propiedades físicas'!$F$6)/1000</f>
        <v>300.39766099374191</v>
      </c>
      <c r="AP1993" s="31">
        <f>(AB1993*'Propiedades físicas'!$F$9)/1000</f>
        <v>151.10259245919841</v>
      </c>
      <c r="AQ1993" s="31">
        <f>(AC1993*'Propiedades físicas'!$F$5)/1000</f>
        <v>107.9181884683867</v>
      </c>
      <c r="AR1993" s="31">
        <f>(AD1993*'Propiedades físicas'!$F$8)/1000</f>
        <v>16.07225047758201</v>
      </c>
      <c r="AS1993" s="31">
        <f>(AE1993*'Propiedades físicas'!$F$7)/1000</f>
        <v>0.94833075236634534</v>
      </c>
      <c r="AT1993" s="31">
        <f t="shared" si="1267"/>
        <v>1739.987619820444</v>
      </c>
      <c r="AU1993" s="31">
        <f t="shared" si="1268"/>
        <v>0.66871084794800995</v>
      </c>
      <c r="AV1993" s="31">
        <f t="shared" si="1272"/>
        <v>0.17264356227128852</v>
      </c>
      <c r="AW1993" s="31">
        <f t="shared" si="1272"/>
        <v>8.6841188257874652E-2</v>
      </c>
      <c r="AX1993" s="31">
        <f t="shared" si="1272"/>
        <v>6.2022388687755829E-2</v>
      </c>
      <c r="AY1993" s="31">
        <f t="shared" si="1269"/>
        <v>9.2369912834440546E-3</v>
      </c>
      <c r="AZ1993" s="31">
        <f t="shared" si="1269"/>
        <v>5.4502155162702089E-4</v>
      </c>
      <c r="BA1993" s="31">
        <f t="shared" si="1270"/>
        <v>1</v>
      </c>
      <c r="BB1993" s="34">
        <f>AU1993*'Propiedades físicas'!$C$4+'Diseño reactor'!AV1993*'Propiedades físicas'!$C$5+'Diseño reactor'!AW1993*'Propiedades físicas'!$C$8+'Diseño reactor'!AX1993*'Propiedades físicas'!$C$9+'Diseño reactor'!AY1993*'Propiedades físicas'!$C$7+'Diseño reactor'!AZ1993*'Propiedades físicas'!$C$6</f>
        <v>875.40472745863906</v>
      </c>
      <c r="BC1993" s="45">
        <f>AU1993*'Propiedades físicas'!$L$4+'Diseño reactor'!AV1993*'Propiedades físicas'!$L$5+'Diseño reactor'!AW1993*'Propiedades físicas'!$L$8+AX1993*'Propiedades físicas'!$L$9+'Diseño reactor'!AY1993*'Propiedades físicas'!$L$7+'Diseño reactor'!AZ1993*'Propiedades físicas'!$L$6</f>
        <v>2.103671283542305</v>
      </c>
      <c r="BD1993" s="29">
        <f t="shared" si="1247"/>
        <v>1.6418981051526507</v>
      </c>
      <c r="BE1993" s="58">
        <f t="shared" si="1248"/>
        <v>41.451504901470969</v>
      </c>
      <c r="BF1993" s="30">
        <f>AU1993*'Propiedades físicas'!$I$4+'Diseño reactor'!AV1993*'Propiedades físicas'!$I$5+'Diseño reactor'!AW1993*'Propiedades físicas'!$I$8+'Diseño reactor'!AX1993*'Propiedades físicas'!$I$9+'Diseño reactor'!AY1993*'Propiedades físicas'!$I$7+'Diseño reactor'!AZ1993*'Propiedades físicas'!$I$6</f>
        <v>1.9960934996607692E-2</v>
      </c>
      <c r="BG1993" s="24">
        <f>AU1993*'Propiedades físicas'!$O$4+'Diseño reactor'!AV1993*'Propiedades físicas'!$O$5+'Diseño reactor'!AW1993*'Propiedades físicas'!$O$8+'Diseño reactor'!AX1993*'Propiedades físicas'!$O$9+'Diseño reactor'!AY1993*'Propiedades físicas'!$O$7+'Diseño reactor'!AZ1993*'Propiedades físicas'!$O$6</f>
        <v>0.15378072425825109</v>
      </c>
      <c r="BH1993" s="54">
        <f t="shared" si="1249"/>
        <v>41175.815262732096</v>
      </c>
      <c r="BI1993" s="34">
        <f t="shared" si="1271"/>
        <v>273.05922733528274</v>
      </c>
      <c r="BJ1993" s="27">
        <f t="shared" si="1250"/>
        <v>4796.2901346728358</v>
      </c>
      <c r="BK1993" s="34">
        <f t="shared" si="1251"/>
        <v>567.36690050976415</v>
      </c>
      <c r="BL1993" s="27">
        <f t="shared" si="1252"/>
        <v>105.62847406824005</v>
      </c>
      <c r="BM1993" s="34">
        <f t="shared" si="1253"/>
        <v>1.1054421768707483</v>
      </c>
      <c r="BN1993" s="45">
        <f t="shared" si="1254"/>
        <v>2135.2732103618378</v>
      </c>
      <c r="BO1993" s="45">
        <f t="shared" si="1255"/>
        <v>106.87183168884329</v>
      </c>
      <c r="BP1993" s="66">
        <f t="shared" si="1256"/>
        <v>6.6878939809115323</v>
      </c>
    </row>
    <row r="1994" spans="8:68">
      <c r="H1994" s="68">
        <v>1989</v>
      </c>
      <c r="I1994" s="31">
        <f>('Propiedades físicas'!$C$10*'Diseño reactor'!H1994)/1000</f>
        <v>1740.8628651020438</v>
      </c>
      <c r="J1994" s="31">
        <f t="shared" ref="J1994:J2057" si="1277">$F$7/I1994</f>
        <v>0.26193907006757294</v>
      </c>
      <c r="K1994" s="31">
        <f>(I1994*1000)/'Propiedades físicas'!$F$10</f>
        <v>11371.60565845571</v>
      </c>
      <c r="L1994" s="31">
        <f t="shared" ref="L1994:L2057" si="1278">K1994*$I$5</f>
        <v>1624.5150940651013</v>
      </c>
      <c r="M1994" s="31">
        <f t="shared" ref="M1994:M2057" si="1279">$I$6*K1994</f>
        <v>9747.0905643906081</v>
      </c>
      <c r="N1994" s="31">
        <f t="shared" ref="N1994:N2057" si="1280">L1994/H1994</f>
        <v>0.81674967021875378</v>
      </c>
      <c r="O1994" s="32">
        <f t="shared" ref="O1994:O2057" si="1281">M1994/H1994</f>
        <v>4.9004980213125231</v>
      </c>
      <c r="P1994" s="33">
        <f t="shared" ref="P1994:P2057" si="1282">(H1994*$C$5*N1994)/(H1994*$C$5+$F$7*1000*$C$4)</f>
        <v>0.66562861133469953</v>
      </c>
      <c r="Q1994" s="31">
        <f t="shared" ref="Q1994:Q2057" si="1283">((H1994^3)*($C$5^3)*O1994+3*(H1994^2)*($C$5^2)*O1994*$F$7*1000*$C$4+3*H1994*$C$5*O1994*(($F$7*1000)^2)*($C$4^2)+O1994*(($F$7*1000)^3)*($C$4^3)-3*N1994*(($F$7*1000)^3)*($C$4^3)-3*(($F$7*1000)^2)*($C$4^2)*H1994*$C$5*N1994-$F$7*1000*$C$4*(H1994^2)*($C$5^2)*N1994)/(3*(($F$7*1000)^2)*($C$4^2)*H1994*$C$5+(($F$7*1000)^3)*($C$4^3)+3*(H1994^2)*($C$5^2)*$F$7*1000*$C$4+(H1994^3)*($C$5^3))</f>
        <v>4.7162417776923373</v>
      </c>
      <c r="R1994" s="31">
        <f t="shared" ref="R1994:R2057" si="1284">($F$7*1000*$C$4*H1994*$C$5*N1994)/((H1994^2)*($C$5^2)+2*$F$7*1000*$C$4*H1994*$C$5+(($F$7*1000)^2)*($C$4^2))</f>
        <v>0.12315952394750378</v>
      </c>
      <c r="S1994" s="31">
        <f t="shared" ref="S1994:S2057" si="1285">(N1994*$F$7*1000*$C$4*(3*(($F$7*1000)^2)*($C$4^2)+3*$F$7*1000*$C$4*H1994*$C$5+(H1994^2)*($C$5^2)))/(3*(($F$7*1000)^2)*($C$4^2)*H1994*$C$5+(($F$7*1000)^3)*($C$4^3)+3*(H1994^2)*($C$5^2)*$F$7*1000*$C$4+(H1994^3)*($C$5^3))</f>
        <v>0.18425624362018567</v>
      </c>
      <c r="T1994" s="31">
        <f t="shared" ref="T1994:T2057" si="1286">((($F$7*1000)^2)*($C$4^2)*H1994*$C$5*N1994)/(3*(($F$7*1000)^2)*($C$4^2)*H1994*$C$5+(($F$7*1000)^3)*($C$4^3)+3*(H1994^2)*($C$5^2)*$F$7*1000*$C$4+(H1994^3)*($C$5^3))</f>
        <v>2.2787885136969659E-2</v>
      </c>
      <c r="U1994" s="31">
        <f t="shared" ref="U1994:U2057" si="1287">((($F$7*1000)^3)*($C$4^3)*N1994)/(3*(($F$7*1000)^2)*($C$4^2)*H1994*$C$5+(($F$7*1000)^3)*($C$4^3)+3*(H1994^2)*($C$5^2)*$F$7*1000*$C$4+(H1994^3)*($C$5^3))</f>
        <v>5.173649799580864E-3</v>
      </c>
      <c r="V1994" s="47">
        <f t="shared" si="1257"/>
        <v>6.5916619763242094E-4</v>
      </c>
      <c r="W1994" s="31">
        <f t="shared" ref="W1994:W2057" si="1288">($F$7*1000*$C$4)/(H1994*$C$5+$F$7*1000*$C$4)</f>
        <v>0.1850273889227024</v>
      </c>
      <c r="X1994" s="34">
        <f>(S1994*H1994*'Propiedades físicas'!$F$5*60*24*365)/(1000000)</f>
        <v>56722.244701930722</v>
      </c>
      <c r="Y1994" s="34">
        <f>(U1994*H1994*'Propiedades físicas'!$F$7*60*24*365)/(1000000)</f>
        <v>498.08061658131703</v>
      </c>
      <c r="Z1994" s="31">
        <f t="shared" si="1258"/>
        <v>1323.9353079447174</v>
      </c>
      <c r="AA1994" s="31">
        <f t="shared" si="1274"/>
        <v>9380.6048958300598</v>
      </c>
      <c r="AB1994" s="31">
        <f t="shared" si="1275"/>
        <v>244.96429313158501</v>
      </c>
      <c r="AC1994" s="31">
        <f t="shared" si="1276"/>
        <v>366.4856685605493</v>
      </c>
      <c r="AD1994" s="31">
        <f t="shared" si="1273"/>
        <v>45.325103537432653</v>
      </c>
      <c r="AE1994" s="31">
        <f t="shared" ref="AE1994" si="1289">U1994*$H1994</f>
        <v>10.290389451366339</v>
      </c>
      <c r="AF1994" s="31">
        <f t="shared" si="1263"/>
        <v>11371.60565845571</v>
      </c>
      <c r="AG1994" s="31">
        <f t="shared" si="1264"/>
        <v>0.11642465872532821</v>
      </c>
      <c r="AH1994" s="31">
        <f t="shared" si="1265"/>
        <v>0.82491471983596443</v>
      </c>
      <c r="AI1994" s="31">
        <f t="shared" si="1265"/>
        <v>2.1541750610164206E-2</v>
      </c>
      <c r="AJ1994" s="31">
        <f t="shared" si="1265"/>
        <v>3.2228137306892765E-2</v>
      </c>
      <c r="AK1994" s="31">
        <f t="shared" si="1265"/>
        <v>3.9858138682227137E-3</v>
      </c>
      <c r="AL1994" s="31">
        <f t="shared" si="1265"/>
        <v>9.0491965342771104E-4</v>
      </c>
      <c r="AM1994" s="31">
        <f t="shared" si="1266"/>
        <v>1</v>
      </c>
      <c r="AN1994" s="31">
        <f>(Z1994*'Propiedades físicas'!$F$4)/1000</f>
        <v>1164.2422311004257</v>
      </c>
      <c r="AO1994" s="31">
        <f>(AA1994*'Propiedades físicas'!$F$6)/1000</f>
        <v>300.55458086239514</v>
      </c>
      <c r="AP1994" s="31">
        <f>(AB1994*'Propiedades físicas'!$F$9)/1000</f>
        <v>151.13072064753135</v>
      </c>
      <c r="AQ1994" s="31">
        <f>(AC1994*'Propiedades físicas'!$F$5)/1000</f>
        <v>107.91903482102497</v>
      </c>
      <c r="AR1994" s="31">
        <f>(AD1994*'Propiedades físicas'!$F$8)/1000</f>
        <v>16.068655706090617</v>
      </c>
      <c r="AS1994" s="31">
        <f>(AE1994*'Propiedades físicas'!$F$7)/1000</f>
        <v>0.94764196457632621</v>
      </c>
      <c r="AT1994" s="31">
        <f t="shared" si="1267"/>
        <v>1740.862865102044</v>
      </c>
      <c r="AU1994" s="31">
        <f t="shared" si="1268"/>
        <v>0.66877308628912668</v>
      </c>
      <c r="AV1994" s="31">
        <f t="shared" si="1272"/>
        <v>0.17264690222729151</v>
      </c>
      <c r="AW1994" s="31">
        <f t="shared" si="1272"/>
        <v>8.6813685142667768E-2</v>
      </c>
      <c r="AX1994" s="31">
        <f t="shared" si="1272"/>
        <v>6.1991692157037932E-2</v>
      </c>
      <c r="AY1994" s="31">
        <f t="shared" si="1269"/>
        <v>9.230282308967927E-3</v>
      </c>
      <c r="AZ1994" s="31">
        <f t="shared" si="1269"/>
        <v>5.4435187490818149E-4</v>
      </c>
      <c r="BA1994" s="31">
        <f t="shared" si="1270"/>
        <v>1</v>
      </c>
      <c r="BB1994" s="34">
        <f>AU1994*'Propiedades físicas'!$C$4+'Diseño reactor'!AV1994*'Propiedades físicas'!$C$5+'Diseño reactor'!AW1994*'Propiedades físicas'!$C$8+'Diseño reactor'!AX1994*'Propiedades físicas'!$C$9+'Diseño reactor'!AY1994*'Propiedades físicas'!$C$7+'Diseño reactor'!AZ1994*'Propiedades físicas'!$C$6</f>
        <v>875.40450975487988</v>
      </c>
      <c r="BC1994" s="45">
        <f>AU1994*'Propiedades físicas'!$L$4+'Diseño reactor'!AV1994*'Propiedades físicas'!$L$5+'Diseño reactor'!AW1994*'Propiedades físicas'!$L$8+AX1994*'Propiedades físicas'!$L$9+'Diseño reactor'!AY1994*'Propiedades físicas'!$L$7+'Diseño reactor'!AZ1994*'Propiedades físicas'!$L$6</f>
        <v>2.1037161229167607</v>
      </c>
      <c r="BD1994" s="29">
        <f t="shared" ref="BD1994:BD2057" si="1290">((-$F$19)*V1994*($F$7*1000))/(H1994*(BB1994/1000)*BC1994)</f>
        <v>1.6411907804979147</v>
      </c>
      <c r="BE1994" s="58">
        <f t="shared" ref="BE1994:BE2057" si="1291">BD1994+$F$20+((BP1994*60)/(H1994*(BB1994/1000)*BC1994))</f>
        <v>41.450740135307655</v>
      </c>
      <c r="BF1994" s="30">
        <f>AU1994*'Propiedades físicas'!$I$4+'Diseño reactor'!AV1994*'Propiedades físicas'!$I$5+'Diseño reactor'!AW1994*'Propiedades físicas'!$I$8+'Diseño reactor'!AX1994*'Propiedades físicas'!$I$9+'Diseño reactor'!AY1994*'Propiedades físicas'!$I$7+'Diseño reactor'!AZ1994*'Propiedades físicas'!$I$6</f>
        <v>1.9961031892155881E-2</v>
      </c>
      <c r="BG1994" s="24">
        <f>AU1994*'Propiedades físicas'!$O$4+'Diseño reactor'!AV1994*'Propiedades físicas'!$O$5+'Diseño reactor'!AW1994*'Propiedades físicas'!$O$8+'Diseño reactor'!AX1994*'Propiedades físicas'!$O$9+'Diseño reactor'!AY1994*'Propiedades físicas'!$O$7+'Diseño reactor'!AZ1994*'Propiedades físicas'!$O$6</f>
        <v>0.15378287893941214</v>
      </c>
      <c r="BH1994" s="54">
        <f t="shared" ref="BH1994:BH2057" si="1292">(BB1994*($F$33^2)*$F$34)/BF1994</f>
        <v>41175.605145697307</v>
      </c>
      <c r="BI1994" s="34">
        <f t="shared" si="1271"/>
        <v>273.06254708710617</v>
      </c>
      <c r="BJ1994" s="27">
        <f t="shared" ref="BJ1994:BJ2057" si="1293">$F$43*(BH1994^$F$44)*(BI1994^$F$45)</f>
        <v>4796.2932549460811</v>
      </c>
      <c r="BK1994" s="34">
        <f t="shared" ref="BK1994:BK2057" si="1294">(BJ1994*BG1994)/$F$16</f>
        <v>567.37521921791699</v>
      </c>
      <c r="BL1994" s="27">
        <f t="shared" ref="BL1994:BL2057" si="1295">1/((1/BK1994)+(1/$F$61))</f>
        <v>105.62876239485013</v>
      </c>
      <c r="BM1994" s="34">
        <f t="shared" ref="BM1994:BM2057" si="1296">($F$33*($F$34^2))/9.8</f>
        <v>1.1054421768707483</v>
      </c>
      <c r="BN1994" s="45">
        <f t="shared" ref="BN1994:BN2057" si="1297">((((H1994/60)*(BB1994/1000)*BC1994*($F$20-$F$4)+(((-$F$19)*V1994*($F$7*1000))/60)))/(-BL1994*$F$46/1000))+$F$4</f>
        <v>2136.4655786473377</v>
      </c>
      <c r="BO1994" s="45">
        <f t="shared" ref="BO1994:BO2057" si="1298">((-$F$19)*V1994*($F$7*1000)/60)+BP1994</f>
        <v>106.88115435783207</v>
      </c>
      <c r="BP1994" s="66">
        <f t="shared" ref="BP1994:BP2057" si="1299">($F$35*($F$33^5)*($F$34^3)*BB1994)/1000</f>
        <v>6.6878923177040877</v>
      </c>
    </row>
    <row r="1995" spans="8:68">
      <c r="H1995" s="68">
        <v>1990</v>
      </c>
      <c r="I1995" s="31">
        <f>('Propiedades físicas'!$C$10*'Diseño reactor'!H1995)/1000</f>
        <v>1741.7381103836437</v>
      </c>
      <c r="J1995" s="31">
        <f t="shared" si="1277"/>
        <v>0.26180744239417214</v>
      </c>
      <c r="K1995" s="31">
        <f>(I1995*1000)/'Propiedades físicas'!$F$10</f>
        <v>11377.322906147243</v>
      </c>
      <c r="L1995" s="31">
        <f t="shared" si="1278"/>
        <v>1625.3318437353203</v>
      </c>
      <c r="M1995" s="31">
        <f t="shared" si="1279"/>
        <v>9751.991062411922</v>
      </c>
      <c r="N1995" s="31">
        <f t="shared" si="1280"/>
        <v>0.81674967021875389</v>
      </c>
      <c r="O1995" s="32">
        <f t="shared" si="1281"/>
        <v>4.900498021312524</v>
      </c>
      <c r="P1995" s="33">
        <f t="shared" si="1282"/>
        <v>0.66569050629761972</v>
      </c>
      <c r="Q1995" s="31">
        <f t="shared" si="1283"/>
        <v>4.7163329268353813</v>
      </c>
      <c r="R1995" s="31">
        <f t="shared" si="1284"/>
        <v>0.12312052882080979</v>
      </c>
      <c r="S1995" s="31">
        <f t="shared" si="1285"/>
        <v>0.18416509447714263</v>
      </c>
      <c r="T1995" s="31">
        <f t="shared" si="1286"/>
        <v>2.2771339644640592E-2</v>
      </c>
      <c r="U1995" s="31">
        <f t="shared" si="1287"/>
        <v>5.1672954556838731E-3</v>
      </c>
      <c r="V1995" s="47">
        <f t="shared" ref="V1995:V2058" si="1300">$C$4*P1995/$C$5</f>
        <v>6.5922749167337104E-4</v>
      </c>
      <c r="W1995" s="31">
        <f t="shared" si="1288"/>
        <v>0.18495160687444828</v>
      </c>
      <c r="X1995" s="34">
        <f>(S1995*H1995*'Propiedades físicas'!$F$5*60*24*365)/(1000000)</f>
        <v>56722.688816394912</v>
      </c>
      <c r="Y1995" s="34">
        <f>(U1995*H1995*'Propiedades físicas'!$F$7*60*24*365)/(1000000)</f>
        <v>497.71897753621181</v>
      </c>
      <c r="Z1995" s="31">
        <f t="shared" ref="Z1995:Z2058" si="1301">P1995*$H1995</f>
        <v>1324.7241075322631</v>
      </c>
      <c r="AA1995" s="31">
        <f t="shared" ref="AA1995:AD2058" si="1302">Q1995*$H1995</f>
        <v>9385.5025244024091</v>
      </c>
      <c r="AB1995" s="31">
        <f t="shared" si="1302"/>
        <v>245.00985235341147</v>
      </c>
      <c r="AC1995" s="31">
        <f t="shared" si="1302"/>
        <v>366.48853800951383</v>
      </c>
      <c r="AD1995" s="31">
        <f t="shared" si="1302"/>
        <v>45.314965892834778</v>
      </c>
      <c r="AE1995" s="31">
        <f t="shared" ref="AE1995:AE2058" si="1303">U1995*$H1995</f>
        <v>10.282917956810907</v>
      </c>
      <c r="AF1995" s="31">
        <f t="shared" ref="AF1995:AF2058" si="1304">Z1995+AA1995+AB1995+AC1995+AD1995+AE1995</f>
        <v>11377.322906147241</v>
      </c>
      <c r="AG1995" s="31">
        <f t="shared" ref="AG1995:AG2058" si="1305">Z1995/AF1995</f>
        <v>0.11643548473222168</v>
      </c>
      <c r="AH1995" s="31">
        <f t="shared" ref="AH1995:AK2058" si="1306">AA1995/$AF1995</f>
        <v>0.82493066267209147</v>
      </c>
      <c r="AI1995" s="31">
        <f t="shared" si="1306"/>
        <v>2.1534929998429691E-2</v>
      </c>
      <c r="AJ1995" s="31">
        <f t="shared" si="1306"/>
        <v>3.2212194470765849E-2</v>
      </c>
      <c r="AK1995" s="31">
        <f t="shared" si="1306"/>
        <v>3.9829199071383312E-3</v>
      </c>
      <c r="AL1995" s="31">
        <f t="shared" ref="AL1995:AL2058" si="1307">AE1995/$AF1995</f>
        <v>9.0380821935316441E-4</v>
      </c>
      <c r="AM1995" s="31">
        <f t="shared" ref="AM1995:AM2058" si="1308">AG1995+AH1995+AI1995+AJ1995+AK1995+AL1995</f>
        <v>1</v>
      </c>
      <c r="AN1995" s="31">
        <f>(Z1995*'Propiedades físicas'!$F$4)/1000</f>
        <v>1164.9358856817216</v>
      </c>
      <c r="AO1995" s="31">
        <f>(AA1995*'Propiedades físicas'!$F$6)/1000</f>
        <v>300.71150088185317</v>
      </c>
      <c r="AP1995" s="31">
        <f>(AB1995*'Propiedades físicas'!$F$9)/1000</f>
        <v>151.15882840943721</v>
      </c>
      <c r="AQ1995" s="31">
        <f>(AC1995*'Propiedades físicas'!$F$5)/1000</f>
        <v>107.91987978766154</v>
      </c>
      <c r="AR1995" s="31">
        <f>(AD1995*'Propiedades físicas'!$F$8)/1000</f>
        <v>16.065061708327779</v>
      </c>
      <c r="AS1995" s="31">
        <f>(AE1995*'Propiedades físicas'!$F$7)/1000</f>
        <v>0.9469539146427165</v>
      </c>
      <c r="AT1995" s="31">
        <f t="shared" ref="AT1995:AT2058" si="1309">AN1995+AO1995+AP1995+AQ1995+AR1995+AS1995</f>
        <v>1741.7381103836442</v>
      </c>
      <c r="AU1995" s="31">
        <f t="shared" ref="AU1995:AU2058" si="1310">AN1995/$AT1995</f>
        <v>0.6688352736480726</v>
      </c>
      <c r="AV1995" s="31">
        <f t="shared" si="1272"/>
        <v>0.17265023891313769</v>
      </c>
      <c r="AW1995" s="31">
        <f t="shared" si="1272"/>
        <v>8.6786197941171636E-2</v>
      </c>
      <c r="AX1995" s="31">
        <f t="shared" si="1272"/>
        <v>6.1961025681346871E-2</v>
      </c>
      <c r="AY1995" s="31">
        <f t="shared" si="1272"/>
        <v>9.2235805214075529E-3</v>
      </c>
      <c r="AZ1995" s="31">
        <f t="shared" si="1272"/>
        <v>5.43683294863506E-4</v>
      </c>
      <c r="BA1995" s="31">
        <f t="shared" ref="BA1995:BA2058" si="1311">AU1995+AV1995+AW1995+AX1995+AY1995+AZ1995</f>
        <v>0.99999999999999989</v>
      </c>
      <c r="BB1995" s="34">
        <f>AU1995*'Propiedades físicas'!$C$4+'Diseño reactor'!AV1995*'Propiedades físicas'!$C$5+'Diseño reactor'!AW1995*'Propiedades físicas'!$C$8+'Diseño reactor'!AX1995*'Propiedades físicas'!$C$9+'Diseño reactor'!AY1995*'Propiedades físicas'!$C$7+'Diseño reactor'!AZ1995*'Propiedades físicas'!$C$6</f>
        <v>875.4042923892066</v>
      </c>
      <c r="BC1995" s="45">
        <f>AU1995*'Propiedades físicas'!$L$4+'Diseño reactor'!AV1995*'Propiedades físicas'!$L$5+'Diseño reactor'!AW1995*'Propiedades físicas'!$L$8+AX1995*'Propiedades físicas'!$L$9+'Diseño reactor'!AY1995*'Propiedades físicas'!$L$7+'Diseño reactor'!AZ1995*'Propiedades físicas'!$L$6</f>
        <v>2.1037609239649324</v>
      </c>
      <c r="BD1995" s="29">
        <f t="shared" si="1290"/>
        <v>1.6404840659701487</v>
      </c>
      <c r="BE1995" s="58">
        <f t="shared" si="1291"/>
        <v>41.449976039095674</v>
      </c>
      <c r="BF1995" s="30">
        <f>AU1995*'Propiedades físicas'!$I$4+'Diseño reactor'!AV1995*'Propiedades físicas'!$I$5+'Diseño reactor'!AW1995*'Propiedades físicas'!$I$8+'Diseño reactor'!AX1995*'Propiedades físicas'!$I$9+'Diseño reactor'!AY1995*'Propiedades físicas'!$I$7+'Diseño reactor'!AZ1995*'Propiedades físicas'!$I$6</f>
        <v>1.9961128628008033E-2</v>
      </c>
      <c r="BG1995" s="24">
        <f>AU1995*'Propiedades físicas'!$O$4+'Diseño reactor'!AV1995*'Propiedades físicas'!$O$5+'Diseño reactor'!AW1995*'Propiedades físicas'!$O$8+'Diseño reactor'!AX1995*'Propiedades físicas'!$O$9+'Diseño reactor'!AY1995*'Propiedades físicas'!$O$7+'Diseño reactor'!AZ1995*'Propiedades físicas'!$O$6</f>
        <v>0.15378503187219178</v>
      </c>
      <c r="BH1995" s="54">
        <f t="shared" si="1292"/>
        <v>41175.395376022199</v>
      </c>
      <c r="BI1995" s="34">
        <f t="shared" ref="BI1995:BI2058" si="1312">(BC1995*BF1995)/(BG1995/1000)</f>
        <v>273.06586274755989</v>
      </c>
      <c r="BJ1995" s="27">
        <f t="shared" si="1293"/>
        <v>4796.2963779220336</v>
      </c>
      <c r="BK1995" s="34">
        <f t="shared" si="1294"/>
        <v>567.38353180555225</v>
      </c>
      <c r="BL1995" s="27">
        <f t="shared" si="1295"/>
        <v>105.62905050244989</v>
      </c>
      <c r="BM1995" s="34">
        <f t="shared" si="1296"/>
        <v>1.1054421768707483</v>
      </c>
      <c r="BN1995" s="45">
        <f t="shared" si="1297"/>
        <v>2137.657971572497</v>
      </c>
      <c r="BO1995" s="45">
        <f t="shared" si="1298"/>
        <v>106.89046939143192</v>
      </c>
      <c r="BP1995" s="66">
        <f t="shared" si="1299"/>
        <v>6.6878906570795413</v>
      </c>
    </row>
    <row r="1996" spans="8:68">
      <c r="H1996" s="68">
        <v>1991</v>
      </c>
      <c r="I1996" s="31">
        <f>('Propiedades físicas'!$C$10*'Diseño reactor'!H1996)/1000</f>
        <v>1742.6133556652435</v>
      </c>
      <c r="J1996" s="31">
        <f t="shared" si="1277"/>
        <v>0.26167594694344676</v>
      </c>
      <c r="K1996" s="31">
        <f>(I1996*1000)/'Propiedades físicas'!$F$10</f>
        <v>11383.040153838772</v>
      </c>
      <c r="L1996" s="31">
        <f t="shared" si="1278"/>
        <v>1626.1485934055388</v>
      </c>
      <c r="M1996" s="31">
        <f t="shared" si="1279"/>
        <v>9756.8915604332324</v>
      </c>
      <c r="N1996" s="31">
        <f t="shared" si="1280"/>
        <v>0.81674967021875378</v>
      </c>
      <c r="O1996" s="32">
        <f t="shared" si="1281"/>
        <v>4.9004980213125222</v>
      </c>
      <c r="P1996" s="33">
        <f t="shared" si="1282"/>
        <v>0.66575235058040227</v>
      </c>
      <c r="Q1996" s="31">
        <f t="shared" si="1283"/>
        <v>4.7164239867764373</v>
      </c>
      <c r="R1996" s="31">
        <f t="shared" si="1284"/>
        <v>0.12308155625413147</v>
      </c>
      <c r="S1996" s="31">
        <f t="shared" si="1285"/>
        <v>0.18407403453608337</v>
      </c>
      <c r="T1996" s="31">
        <f t="shared" si="1286"/>
        <v>2.275481187070837E-2</v>
      </c>
      <c r="U1996" s="31">
        <f t="shared" si="1287"/>
        <v>5.1609515135117136E-3</v>
      </c>
      <c r="V1996" s="47">
        <f t="shared" si="1300"/>
        <v>6.5928873552622365E-4</v>
      </c>
      <c r="W1996" s="31">
        <f t="shared" si="1288"/>
        <v>0.18487588687719858</v>
      </c>
      <c r="X1996" s="34">
        <f>(S1996*H1996*'Propiedades físicas'!$F$5*60*24*365)/(1000000)</f>
        <v>56723.132203867179</v>
      </c>
      <c r="Y1996" s="34">
        <f>(U1996*H1996*'Propiedades físicas'!$F$7*60*24*365)/(1000000)</f>
        <v>497.35772576662458</v>
      </c>
      <c r="Z1996" s="31">
        <f t="shared" si="1301"/>
        <v>1325.512930005581</v>
      </c>
      <c r="AA1996" s="31">
        <f t="shared" si="1302"/>
        <v>9390.4001576718874</v>
      </c>
      <c r="AB1996" s="31">
        <f t="shared" si="1302"/>
        <v>245.05537850197575</v>
      </c>
      <c r="AC1996" s="31">
        <f t="shared" si="1302"/>
        <v>366.49140276134199</v>
      </c>
      <c r="AD1996" s="31">
        <f t="shared" si="1302"/>
        <v>45.304830434580367</v>
      </c>
      <c r="AE1996" s="31">
        <f t="shared" si="1303"/>
        <v>10.275454463401822</v>
      </c>
      <c r="AF1996" s="31">
        <f t="shared" si="1304"/>
        <v>11383.04015383877</v>
      </c>
      <c r="AG1996" s="31">
        <f t="shared" si="1305"/>
        <v>0.11644630187468594</v>
      </c>
      <c r="AH1996" s="31">
        <f t="shared" si="1306"/>
        <v>0.82494658990595815</v>
      </c>
      <c r="AI1996" s="31">
        <f t="shared" si="1306"/>
        <v>2.1528113332652549E-2</v>
      </c>
      <c r="AJ1996" s="31">
        <f t="shared" si="1306"/>
        <v>3.2196267236898737E-2</v>
      </c>
      <c r="AK1996" s="31">
        <f t="shared" si="1306"/>
        <v>3.9800290451669842E-3</v>
      </c>
      <c r="AL1996" s="31">
        <f t="shared" si="1307"/>
        <v>9.0269860463740607E-4</v>
      </c>
      <c r="AM1996" s="31">
        <f t="shared" si="1308"/>
        <v>0.99999999999999989</v>
      </c>
      <c r="AN1996" s="31">
        <f>(Z1996*'Propiedades físicas'!$F$4)/1000</f>
        <v>1165.6295603883077</v>
      </c>
      <c r="AO1996" s="31">
        <f>(AA1996*'Propiedades físicas'!$F$6)/1000</f>
        <v>300.86842105180727</v>
      </c>
      <c r="AP1996" s="31">
        <f>(AB1996*'Propiedades físicas'!$F$9)/1000</f>
        <v>151.1869157667939</v>
      </c>
      <c r="AQ1996" s="31">
        <f>(AC1996*'Propiedades físicas'!$F$5)/1000</f>
        <v>107.92072337113238</v>
      </c>
      <c r="AR1996" s="31">
        <f>(AD1996*'Propiedades físicas'!$F$8)/1000</f>
        <v>16.061468485667426</v>
      </c>
      <c r="AS1996" s="31">
        <f>(AE1996*'Propiedades físicas'!$F$7)/1000</f>
        <v>0.94626660153467379</v>
      </c>
      <c r="AT1996" s="31">
        <f t="shared" si="1309"/>
        <v>1742.6133556652433</v>
      </c>
      <c r="AU1996" s="31">
        <f t="shared" si="1310"/>
        <v>0.66889741008746495</v>
      </c>
      <c r="AV1996" s="31">
        <f t="shared" ref="AV1996:AY2059" si="1313">AO1996/$AT1996</f>
        <v>0.17265357233357748</v>
      </c>
      <c r="AW1996" s="31">
        <f t="shared" si="1313"/>
        <v>8.6758726641962547E-2</v>
      </c>
      <c r="AX1996" s="31">
        <f t="shared" si="1313"/>
        <v>6.1930389217023769E-2</v>
      </c>
      <c r="AY1996" s="31">
        <f t="shared" si="1313"/>
        <v>9.2168859107222643E-3</v>
      </c>
      <c r="AZ1996" s="31">
        <f t="shared" ref="AZ1996:AZ2059" si="1314">AS1996/$AT1996</f>
        <v>5.4301580924899788E-4</v>
      </c>
      <c r="BA1996" s="31">
        <f t="shared" si="1311"/>
        <v>1</v>
      </c>
      <c r="BB1996" s="34">
        <f>AU1996*'Propiedades físicas'!$C$4+'Diseño reactor'!AV1996*'Propiedades físicas'!$C$5+'Diseño reactor'!AW1996*'Propiedades físicas'!$C$8+'Diseño reactor'!AX1996*'Propiedades físicas'!$C$9+'Diseño reactor'!AY1996*'Propiedades físicas'!$C$7+'Diseño reactor'!AZ1996*'Propiedades físicas'!$C$6</f>
        <v>875.40407536096495</v>
      </c>
      <c r="BC1996" s="45">
        <f>AU1996*'Propiedades físicas'!$L$4+'Diseño reactor'!AV1996*'Propiedades físicas'!$L$5+'Diseño reactor'!AW1996*'Propiedades físicas'!$L$8+AX1996*'Propiedades físicas'!$L$9+'Diseño reactor'!AY1996*'Propiedades físicas'!$L$7+'Diseño reactor'!AZ1996*'Propiedades físicas'!$L$6</f>
        <v>2.1038056867355617</v>
      </c>
      <c r="BD1996" s="29">
        <f t="shared" si="1290"/>
        <v>1.6397779607793721</v>
      </c>
      <c r="BE1996" s="58">
        <f t="shared" si="1291"/>
        <v>41.449212611952113</v>
      </c>
      <c r="BF1996" s="30">
        <f>AU1996*'Propiedades físicas'!$I$4+'Diseño reactor'!AV1996*'Propiedades físicas'!$I$5+'Diseño reactor'!AW1996*'Propiedades físicas'!$I$8+'Diseño reactor'!AX1996*'Propiedades físicas'!$I$9+'Diseño reactor'!AY1996*'Propiedades físicas'!$I$7+'Diseño reactor'!AZ1996*'Propiedades físicas'!$I$6</f>
        <v>1.9961225204471775E-2</v>
      </c>
      <c r="BG1996" s="24">
        <f>AU1996*'Propiedades físicas'!$O$4+'Diseño reactor'!AV1996*'Propiedades físicas'!$O$5+'Diseño reactor'!AW1996*'Propiedades físicas'!$O$8+'Diseño reactor'!AX1996*'Propiedades físicas'!$O$9+'Diseño reactor'!AY1996*'Propiedades físicas'!$O$7+'Diseño reactor'!AZ1996*'Propiedades físicas'!$O$6</f>
        <v>0.15378718305866804</v>
      </c>
      <c r="BH1996" s="54">
        <f t="shared" si="1292"/>
        <v>41175.185953031352</v>
      </c>
      <c r="BI1996" s="34">
        <f t="shared" si="1312"/>
        <v>273.06917432356192</v>
      </c>
      <c r="BJ1996" s="27">
        <f t="shared" si="1293"/>
        <v>4796.2995035900412</v>
      </c>
      <c r="BK1996" s="34">
        <f t="shared" si="1294"/>
        <v>567.39183827907721</v>
      </c>
      <c r="BL1996" s="27">
        <f t="shared" si="1295"/>
        <v>105.62933839127679</v>
      </c>
      <c r="BM1996" s="34">
        <f t="shared" si="1296"/>
        <v>1.1054421768707483</v>
      </c>
      <c r="BN1996" s="45">
        <f t="shared" si="1297"/>
        <v>2138.8503891061023</v>
      </c>
      <c r="BO1996" s="45">
        <f t="shared" si="1298"/>
        <v>106.89977679901889</v>
      </c>
      <c r="BP1996" s="66">
        <f t="shared" si="1299"/>
        <v>6.6878889990328974</v>
      </c>
    </row>
    <row r="1997" spans="8:68">
      <c r="H1997" s="68">
        <v>1992</v>
      </c>
      <c r="I1997" s="31">
        <f>('Propiedades físicas'!$C$10*'Diseño reactor'!H1997)/1000</f>
        <v>1743.4886009468435</v>
      </c>
      <c r="J1997" s="31">
        <f t="shared" si="1277"/>
        <v>0.2615445835162663</v>
      </c>
      <c r="K1997" s="31">
        <f>(I1997*1000)/'Propiedades físicas'!$F$10</f>
        <v>11388.757401530305</v>
      </c>
      <c r="L1997" s="31">
        <f t="shared" si="1278"/>
        <v>1626.9653430757578</v>
      </c>
      <c r="M1997" s="31">
        <f t="shared" si="1279"/>
        <v>9761.7920584545463</v>
      </c>
      <c r="N1997" s="31">
        <f t="shared" si="1280"/>
        <v>0.81674967021875389</v>
      </c>
      <c r="O1997" s="32">
        <f t="shared" si="1281"/>
        <v>4.9004980213125231</v>
      </c>
      <c r="P1997" s="33">
        <f t="shared" si="1282"/>
        <v>0.66581414424526819</v>
      </c>
      <c r="Q1997" s="31">
        <f t="shared" si="1283"/>
        <v>4.7165149576450309</v>
      </c>
      <c r="R1997" s="31">
        <f t="shared" si="1284"/>
        <v>0.12304260623127013</v>
      </c>
      <c r="S1997" s="31">
        <f t="shared" si="1285"/>
        <v>0.18398306366749065</v>
      </c>
      <c r="T1997" s="31">
        <f t="shared" si="1286"/>
        <v>2.2738301790426386E-2</v>
      </c>
      <c r="U1997" s="31">
        <f t="shared" si="1287"/>
        <v>5.1546179517892553E-3</v>
      </c>
      <c r="V1997" s="47">
        <f t="shared" si="1300"/>
        <v>6.5934992925259571E-4</v>
      </c>
      <c r="W1997" s="31">
        <f t="shared" si="1288"/>
        <v>0.1848002288547726</v>
      </c>
      <c r="X1997" s="34">
        <f>(S1997*H1997*'Propiedades físicas'!$F$5*60*24*365)/(1000000)</f>
        <v>56723.574865834533</v>
      </c>
      <c r="Y1997" s="34">
        <f>(U1997*H1997*'Propiedades físicas'!$F$7*60*24*365)/(1000000)</f>
        <v>496.99686073166276</v>
      </c>
      <c r="Z1997" s="31">
        <f t="shared" si="1301"/>
        <v>1326.3017753365743</v>
      </c>
      <c r="AA1997" s="31">
        <f t="shared" si="1302"/>
        <v>9395.2977956289014</v>
      </c>
      <c r="AB1997" s="31">
        <f t="shared" si="1302"/>
        <v>245.1008716126901</v>
      </c>
      <c r="AC1997" s="31">
        <f t="shared" si="1302"/>
        <v>366.49426282564139</v>
      </c>
      <c r="AD1997" s="31">
        <f t="shared" si="1302"/>
        <v>45.29469716652936</v>
      </c>
      <c r="AE1997" s="31">
        <f t="shared" si="1303"/>
        <v>10.267998959964196</v>
      </c>
      <c r="AF1997" s="31">
        <f t="shared" si="1304"/>
        <v>11388.757401530302</v>
      </c>
      <c r="AG1997" s="31">
        <f t="shared" si="1305"/>
        <v>0.11645711016360397</v>
      </c>
      <c r="AH1997" s="31">
        <f t="shared" si="1306"/>
        <v>0.82496250156021933</v>
      </c>
      <c r="AI1997" s="31">
        <f t="shared" si="1306"/>
        <v>2.1521300609999475E-2</v>
      </c>
      <c r="AJ1997" s="31">
        <f t="shared" si="1306"/>
        <v>3.218035558263764E-2</v>
      </c>
      <c r="AK1997" s="31">
        <f t="shared" si="1306"/>
        <v>3.9771412779802595E-3</v>
      </c>
      <c r="AL1997" s="31">
        <f t="shared" si="1307"/>
        <v>9.0159080555921663E-4</v>
      </c>
      <c r="AM1997" s="31">
        <f t="shared" si="1308"/>
        <v>0.99999999999999978</v>
      </c>
      <c r="AN1997" s="31">
        <f>(Z1997*'Propiedades físicas'!$F$4)/1000</f>
        <v>1166.3232551954768</v>
      </c>
      <c r="AO1997" s="31">
        <f>(AA1997*'Propiedades físicas'!$F$6)/1000</f>
        <v>301.02534137194999</v>
      </c>
      <c r="AP1997" s="31">
        <f>(AB1997*'Propiedades físicas'!$F$9)/1000</f>
        <v>151.21498274144915</v>
      </c>
      <c r="AQ1997" s="31">
        <f>(AC1997*'Propiedades físicas'!$F$5)/1000</f>
        <v>107.92156557426662</v>
      </c>
      <c r="AR1997" s="31">
        <f>(AD1997*'Propiedades físicas'!$F$8)/1000</f>
        <v>16.057876039477982</v>
      </c>
      <c r="AS1997" s="31">
        <f>(AE1997*'Propiedades físicas'!$F$7)/1000</f>
        <v>0.94558002422310283</v>
      </c>
      <c r="AT1997" s="31">
        <f t="shared" si="1309"/>
        <v>1743.4886009468437</v>
      </c>
      <c r="AU1997" s="31">
        <f t="shared" si="1310"/>
        <v>0.66895949566981783</v>
      </c>
      <c r="AV1997" s="31">
        <f t="shared" si="1313"/>
        <v>0.17265690249335205</v>
      </c>
      <c r="AW1997" s="31">
        <f t="shared" si="1313"/>
        <v>8.6731271233622176E-2</v>
      </c>
      <c r="AX1997" s="31">
        <f t="shared" si="1313"/>
        <v>6.1899782720493388E-2</v>
      </c>
      <c r="AY1997" s="31">
        <f t="shared" si="1313"/>
        <v>9.210198466888378E-3</v>
      </c>
      <c r="AZ1997" s="31">
        <f t="shared" si="1314"/>
        <v>5.4234941582616757E-4</v>
      </c>
      <c r="BA1997" s="31">
        <f t="shared" si="1311"/>
        <v>1</v>
      </c>
      <c r="BB1997" s="34">
        <f>AU1997*'Propiedades físicas'!$C$4+'Diseño reactor'!AV1997*'Propiedades físicas'!$C$5+'Diseño reactor'!AW1997*'Propiedades físicas'!$C$8+'Diseño reactor'!AX1997*'Propiedades físicas'!$C$9+'Diseño reactor'!AY1997*'Propiedades físicas'!$C$7+'Diseño reactor'!AZ1997*'Propiedades físicas'!$C$6</f>
        <v>875.4038586695018</v>
      </c>
      <c r="BC1997" s="45">
        <f>AU1997*'Propiedades físicas'!$L$4+'Diseño reactor'!AV1997*'Propiedades físicas'!$L$5+'Diseño reactor'!AW1997*'Propiedades físicas'!$L$8+AX1997*'Propiedades físicas'!$L$9+'Diseño reactor'!AY1997*'Propiedades físicas'!$L$7+'Diseño reactor'!AZ1997*'Propiedades físicas'!$L$6</f>
        <v>2.1038504112773042</v>
      </c>
      <c r="BD1997" s="29">
        <f t="shared" si="1290"/>
        <v>1.6390724641369721</v>
      </c>
      <c r="BE1997" s="58">
        <f t="shared" si="1291"/>
        <v>41.448449852995616</v>
      </c>
      <c r="BF1997" s="30">
        <f>AU1997*'Propiedades físicas'!$I$4+'Diseño reactor'!AV1997*'Propiedades físicas'!$I$5+'Diseño reactor'!AW1997*'Propiedades físicas'!$I$8+'Diseño reactor'!AX1997*'Propiedades físicas'!$I$9+'Diseño reactor'!AY1997*'Propiedades físicas'!$I$7+'Diseño reactor'!AZ1997*'Propiedades físicas'!$I$6</f>
        <v>1.996132162185402E-2</v>
      </c>
      <c r="BG1997" s="24">
        <f>AU1997*'Propiedades físicas'!$O$4+'Diseño reactor'!AV1997*'Propiedades físicas'!$O$5+'Diseño reactor'!AW1997*'Propiedades físicas'!$O$8+'Diseño reactor'!AX1997*'Propiedades físicas'!$O$9+'Diseño reactor'!AY1997*'Propiedades físicas'!$O$7+'Diseño reactor'!AZ1997*'Propiedades físicas'!$O$6</f>
        <v>0.15378933250091537</v>
      </c>
      <c r="BH1997" s="54">
        <f t="shared" si="1292"/>
        <v>41174.976876050925</v>
      </c>
      <c r="BI1997" s="34">
        <f t="shared" si="1312"/>
        <v>273.07248182201556</v>
      </c>
      <c r="BJ1997" s="27">
        <f t="shared" si="1293"/>
        <v>4796.3026319394721</v>
      </c>
      <c r="BK1997" s="34">
        <f t="shared" si="1294"/>
        <v>567.40013864488833</v>
      </c>
      <c r="BL1997" s="27">
        <f t="shared" si="1295"/>
        <v>105.62962606156796</v>
      </c>
      <c r="BM1997" s="34">
        <f t="shared" si="1296"/>
        <v>1.1054421768707483</v>
      </c>
      <c r="BN1997" s="45">
        <f t="shared" si="1297"/>
        <v>2140.0428312169888</v>
      </c>
      <c r="BO1997" s="45">
        <f t="shared" si="1298"/>
        <v>106.90907658995371</v>
      </c>
      <c r="BP1997" s="66">
        <f t="shared" si="1299"/>
        <v>6.6878873435591641</v>
      </c>
    </row>
    <row r="1998" spans="8:68">
      <c r="H1998" s="68">
        <v>1993</v>
      </c>
      <c r="I1998" s="31">
        <f>('Propiedades físicas'!$C$10*'Diseño reactor'!H1998)/1000</f>
        <v>1744.363846228443</v>
      </c>
      <c r="J1998" s="31">
        <f t="shared" si="1277"/>
        <v>0.26141335191389992</v>
      </c>
      <c r="K1998" s="31">
        <f>(I1998*1000)/'Propiedades físicas'!$F$10</f>
        <v>11394.474649221835</v>
      </c>
      <c r="L1998" s="31">
        <f t="shared" si="1278"/>
        <v>1627.7820927459763</v>
      </c>
      <c r="M1998" s="31">
        <f t="shared" si="1279"/>
        <v>9766.6925564758585</v>
      </c>
      <c r="N1998" s="31">
        <f t="shared" si="1280"/>
        <v>0.81674967021875378</v>
      </c>
      <c r="O1998" s="32">
        <f t="shared" si="1281"/>
        <v>4.9004980213125231</v>
      </c>
      <c r="P1998" s="33">
        <f t="shared" si="1282"/>
        <v>0.66587588735433578</v>
      </c>
      <c r="Q1998" s="31">
        <f t="shared" si="1283"/>
        <v>4.7166058395704278</v>
      </c>
      <c r="R1998" s="31">
        <f t="shared" si="1284"/>
        <v>0.12300367873603453</v>
      </c>
      <c r="S1998" s="31">
        <f t="shared" si="1285"/>
        <v>0.1838921817420951</v>
      </c>
      <c r="T1998" s="31">
        <f t="shared" si="1286"/>
        <v>2.2721809379089953E-2</v>
      </c>
      <c r="U1998" s="31">
        <f t="shared" si="1287"/>
        <v>5.1482947492935563E-3</v>
      </c>
      <c r="V1998" s="47">
        <f t="shared" si="1300"/>
        <v>6.5941107291400246E-4</v>
      </c>
      <c r="W1998" s="31">
        <f t="shared" si="1288"/>
        <v>0.18472463273111434</v>
      </c>
      <c r="X1998" s="34">
        <f>(S1998*H1998*'Propiedades físicas'!$F$5*60*24*365)/(1000000)</f>
        <v>56724.016803780265</v>
      </c>
      <c r="Y1998" s="34">
        <f>(U1998*H1998*'Propiedades físicas'!$F$7*60*24*365)/(1000000)</f>
        <v>496.63638189134963</v>
      </c>
      <c r="Z1998" s="31">
        <f t="shared" si="1301"/>
        <v>1327.0906434971912</v>
      </c>
      <c r="AA1998" s="31">
        <f t="shared" si="1302"/>
        <v>9400.1954382638633</v>
      </c>
      <c r="AB1998" s="31">
        <f t="shared" si="1302"/>
        <v>245.14633172091681</v>
      </c>
      <c r="AC1998" s="31">
        <f t="shared" si="1302"/>
        <v>366.49711821199554</v>
      </c>
      <c r="AD1998" s="31">
        <f t="shared" si="1302"/>
        <v>45.284566092526276</v>
      </c>
      <c r="AE1998" s="31">
        <f t="shared" si="1303"/>
        <v>10.260551435342057</v>
      </c>
      <c r="AF1998" s="31">
        <f t="shared" si="1304"/>
        <v>11394.474649221835</v>
      </c>
      <c r="AG1998" s="31">
        <f t="shared" si="1305"/>
        <v>0.11646790960984081</v>
      </c>
      <c r="AH1998" s="31">
        <f t="shared" si="1306"/>
        <v>0.82497839765748504</v>
      </c>
      <c r="AI1998" s="31">
        <f t="shared" si="1306"/>
        <v>2.1514491827638465E-2</v>
      </c>
      <c r="AJ1998" s="31">
        <f t="shared" si="1306"/>
        <v>3.2164459485372131E-2</v>
      </c>
      <c r="AK1998" s="31">
        <f t="shared" si="1306"/>
        <v>3.9742566012570752E-3</v>
      </c>
      <c r="AL1998" s="31">
        <f t="shared" si="1307"/>
        <v>9.0048481840650577E-4</v>
      </c>
      <c r="AM1998" s="31">
        <f t="shared" si="1308"/>
        <v>1</v>
      </c>
      <c r="AN1998" s="31">
        <f>(Z1998*'Propiedades físicas'!$F$4)/1000</f>
        <v>1167.01697007856</v>
      </c>
      <c r="AO1998" s="31">
        <f>(AA1998*'Propiedades físicas'!$F$6)/1000</f>
        <v>301.18226184197414</v>
      </c>
      <c r="AP1998" s="31">
        <f>(AB1998*'Propiedades físicas'!$F$9)/1000</f>
        <v>151.24302935521959</v>
      </c>
      <c r="AQ1998" s="31">
        <f>(AC1998*'Propiedades físicas'!$F$5)/1000</f>
        <v>107.92240639988634</v>
      </c>
      <c r="AR1998" s="31">
        <f>(AD1998*'Propiedades físicas'!$F$8)/1000</f>
        <v>16.05428437112241</v>
      </c>
      <c r="AS1998" s="31">
        <f>(AE1998*'Propiedades físicas'!$F$7)/1000</f>
        <v>0.94489418168064998</v>
      </c>
      <c r="AT1998" s="31">
        <f t="shared" si="1309"/>
        <v>1744.363846228443</v>
      </c>
      <c r="AU1998" s="31">
        <f t="shared" si="1310"/>
        <v>0.66902153045754353</v>
      </c>
      <c r="AV1998" s="31">
        <f t="shared" si="1313"/>
        <v>0.17266022939719372</v>
      </c>
      <c r="AW1998" s="31">
        <f t="shared" si="1313"/>
        <v>8.6703831704737541E-2</v>
      </c>
      <c r="AX1998" s="31">
        <f t="shared" si="1313"/>
        <v>6.1869206148264071E-2</v>
      </c>
      <c r="AY1998" s="31">
        <f t="shared" si="1313"/>
        <v>9.2035181798992248E-3</v>
      </c>
      <c r="AZ1998" s="31">
        <f t="shared" si="1314"/>
        <v>5.4168411236201809E-4</v>
      </c>
      <c r="BA1998" s="31">
        <f t="shared" si="1311"/>
        <v>1</v>
      </c>
      <c r="BB1998" s="34">
        <f>AU1998*'Propiedades físicas'!$C$4+'Diseño reactor'!AV1998*'Propiedades físicas'!$C$5+'Diseño reactor'!AW1998*'Propiedades físicas'!$C$8+'Diseño reactor'!AX1998*'Propiedades físicas'!$C$9+'Diseño reactor'!AY1998*'Propiedades físicas'!$C$7+'Diseño reactor'!AZ1998*'Propiedades físicas'!$C$6</f>
        <v>875.40364231416629</v>
      </c>
      <c r="BC1998" s="45">
        <f>AU1998*'Propiedades físicas'!$L$4+'Diseño reactor'!AV1998*'Propiedades físicas'!$L$5+'Diseño reactor'!AW1998*'Propiedades físicas'!$L$8+AX1998*'Propiedades físicas'!$L$9+'Diseño reactor'!AY1998*'Propiedades físicas'!$L$7+'Diseño reactor'!AZ1998*'Propiedades físicas'!$L$6</f>
        <v>2.1038950976387367</v>
      </c>
      <c r="BD1998" s="29">
        <f t="shared" si="1290"/>
        <v>1.6383675752556928</v>
      </c>
      <c r="BE1998" s="58">
        <f t="shared" si="1291"/>
        <v>41.447687761346359</v>
      </c>
      <c r="BF1998" s="30">
        <f>AU1998*'Propiedades físicas'!$I$4+'Diseño reactor'!AV1998*'Propiedades físicas'!$I$5+'Diseño reactor'!AW1998*'Propiedades físicas'!$I$8+'Diseño reactor'!AX1998*'Propiedades físicas'!$I$9+'Diseño reactor'!AY1998*'Propiedades físicas'!$I$7+'Diseño reactor'!AZ1998*'Propiedades físicas'!$I$6</f>
        <v>1.9961417880460981E-2</v>
      </c>
      <c r="BG1998" s="24">
        <f>AU1998*'Propiedades físicas'!$O$4+'Diseño reactor'!AV1998*'Propiedades físicas'!$O$5+'Diseño reactor'!AW1998*'Propiedades físicas'!$O$8+'Diseño reactor'!AX1998*'Propiedades físicas'!$O$9+'Diseño reactor'!AY1998*'Propiedades físicas'!$O$7+'Diseño reactor'!AZ1998*'Propiedades físicas'!$O$6</f>
        <v>0.15379148020100536</v>
      </c>
      <c r="BH1998" s="54">
        <f t="shared" si="1292"/>
        <v>41174.768144408648</v>
      </c>
      <c r="BI1998" s="34">
        <f t="shared" si="1312"/>
        <v>273.0757852498096</v>
      </c>
      <c r="BJ1998" s="27">
        <f t="shared" si="1293"/>
        <v>4796.3057629597542</v>
      </c>
      <c r="BK1998" s="34">
        <f t="shared" si="1294"/>
        <v>567.40843290937914</v>
      </c>
      <c r="BL1998" s="27">
        <f t="shared" si="1295"/>
        <v>105.6299135135603</v>
      </c>
      <c r="BM1998" s="34">
        <f t="shared" si="1296"/>
        <v>1.1054421768707483</v>
      </c>
      <c r="BN1998" s="45">
        <f t="shared" si="1297"/>
        <v>2141.235297874045</v>
      </c>
      <c r="BO1998" s="45">
        <f t="shared" si="1298"/>
        <v>106.91836877358175</v>
      </c>
      <c r="BP1998" s="66">
        <f t="shared" si="1299"/>
        <v>6.6878856906533706</v>
      </c>
    </row>
    <row r="1999" spans="8:68">
      <c r="H1999" s="68">
        <v>1994</v>
      </c>
      <c r="I1999" s="31">
        <f>('Propiedades físicas'!$C$10*'Diseño reactor'!H1999)/1000</f>
        <v>1745.239091510043</v>
      </c>
      <c r="J1999" s="31">
        <f t="shared" si="1277"/>
        <v>0.2612822519380153</v>
      </c>
      <c r="K1999" s="31">
        <f>(I1999*1000)/'Propiedades físicas'!$F$10</f>
        <v>11400.191896913368</v>
      </c>
      <c r="L1999" s="31">
        <f t="shared" si="1278"/>
        <v>1628.5988424161953</v>
      </c>
      <c r="M1999" s="31">
        <f t="shared" si="1279"/>
        <v>9771.5930544971725</v>
      </c>
      <c r="N1999" s="31">
        <f t="shared" si="1280"/>
        <v>0.81674967021875389</v>
      </c>
      <c r="O1999" s="32">
        <f t="shared" si="1281"/>
        <v>4.900498021312524</v>
      </c>
      <c r="P1999" s="33">
        <f t="shared" si="1282"/>
        <v>0.66593757996962266</v>
      </c>
      <c r="Q1999" s="31">
        <f t="shared" si="1283"/>
        <v>4.7166966326816482</v>
      </c>
      <c r="R1999" s="31">
        <f t="shared" si="1284"/>
        <v>0.12296477375224138</v>
      </c>
      <c r="S1999" s="31">
        <f t="shared" si="1285"/>
        <v>0.18380138863087497</v>
      </c>
      <c r="T1999" s="31">
        <f t="shared" si="1286"/>
        <v>2.2705334612036214E-2</v>
      </c>
      <c r="U1999" s="31">
        <f t="shared" si="1287"/>
        <v>5.1419818848537297E-3</v>
      </c>
      <c r="V1999" s="47">
        <f t="shared" si="1300"/>
        <v>6.5947216657185931E-4</v>
      </c>
      <c r="W1999" s="31">
        <f t="shared" si="1288"/>
        <v>0.18464909843029212</v>
      </c>
      <c r="X1999" s="34">
        <f>(S1999*H1999*'Propiedades físicas'!$F$5*60*24*365)/(1000000)</f>
        <v>56724.458019184014</v>
      </c>
      <c r="Y1999" s="34">
        <f>(U1999*H1999*'Propiedades físicas'!$F$7*60*24*365)/(1000000)</f>
        <v>496.27628870662301</v>
      </c>
      <c r="Z1999" s="31">
        <f t="shared" si="1301"/>
        <v>1327.8795344594275</v>
      </c>
      <c r="AA1999" s="31">
        <f t="shared" si="1302"/>
        <v>9405.0930855672068</v>
      </c>
      <c r="AB1999" s="31">
        <f t="shared" si="1302"/>
        <v>245.1917588619693</v>
      </c>
      <c r="AC1999" s="31">
        <f t="shared" si="1302"/>
        <v>366.49996892996472</v>
      </c>
      <c r="AD1999" s="31">
        <f t="shared" si="1302"/>
        <v>45.274437216400209</v>
      </c>
      <c r="AE1999" s="31">
        <f t="shared" si="1303"/>
        <v>10.253111878398338</v>
      </c>
      <c r="AF1999" s="31">
        <f t="shared" si="1304"/>
        <v>11400.191896913366</v>
      </c>
      <c r="AG1999" s="31">
        <f t="shared" si="1305"/>
        <v>0.116478700224244</v>
      </c>
      <c r="AH1999" s="31">
        <f t="shared" si="1306"/>
        <v>0.82499427822032212</v>
      </c>
      <c r="AI1999" s="31">
        <f t="shared" si="1306"/>
        <v>2.150768698273892E-2</v>
      </c>
      <c r="AJ1999" s="31">
        <f t="shared" si="1306"/>
        <v>3.2148578922535122E-2</v>
      </c>
      <c r="AK1999" s="31">
        <f t="shared" si="1306"/>
        <v>3.9713750106836702E-3</v>
      </c>
      <c r="AL1999" s="31">
        <f t="shared" si="1307"/>
        <v>8.9938063947628787E-4</v>
      </c>
      <c r="AM1999" s="31">
        <f t="shared" si="1308"/>
        <v>1.0000000000000002</v>
      </c>
      <c r="AN1999" s="31">
        <f>(Z1999*'Propiedades físicas'!$F$4)/1000</f>
        <v>1167.7107050129314</v>
      </c>
      <c r="AO1999" s="31">
        <f>(AA1999*'Propiedades físicas'!$F$6)/1000</f>
        <v>301.33918246157327</v>
      </c>
      <c r="AP1999" s="31">
        <f>(AB1999*'Propiedades físicas'!$F$9)/1000</f>
        <v>151.27105562989195</v>
      </c>
      <c r="AQ1999" s="31">
        <f>(AC1999*'Propiedades físicas'!$F$5)/1000</f>
        <v>107.92324585080672</v>
      </c>
      <c r="AR1999" s="31">
        <f>(AD1999*'Propiedades físicas'!$F$8)/1000</f>
        <v>16.050693481958195</v>
      </c>
      <c r="AS1999" s="31">
        <f>(AE1999*'Propiedades físicas'!$F$7)/1000</f>
        <v>0.94420907288170297</v>
      </c>
      <c r="AT1999" s="31">
        <f t="shared" si="1309"/>
        <v>1745.2390915100432</v>
      </c>
      <c r="AU1999" s="31">
        <f t="shared" si="1310"/>
        <v>0.66908351451295212</v>
      </c>
      <c r="AV1999" s="31">
        <f t="shared" si="1313"/>
        <v>0.17266355304982531</v>
      </c>
      <c r="AW1999" s="31">
        <f t="shared" si="1313"/>
        <v>8.6676408043901212E-2</v>
      </c>
      <c r="AX1999" s="31">
        <f t="shared" si="1313"/>
        <v>6.1838659456927292E-2</v>
      </c>
      <c r="AY1999" s="31">
        <f t="shared" si="1313"/>
        <v>9.1968450397650458E-3</v>
      </c>
      <c r="AZ1999" s="31">
        <f t="shared" si="1314"/>
        <v>5.4101989662902841E-4</v>
      </c>
      <c r="BA1999" s="31">
        <f t="shared" si="1311"/>
        <v>0.99999999999999989</v>
      </c>
      <c r="BB1999" s="34">
        <f>AU1999*'Propiedades físicas'!$C$4+'Diseño reactor'!AV1999*'Propiedades físicas'!$C$5+'Diseño reactor'!AW1999*'Propiedades físicas'!$C$8+'Diseño reactor'!AX1999*'Propiedades físicas'!$C$9+'Diseño reactor'!AY1999*'Propiedades físicas'!$C$7+'Diseño reactor'!AZ1999*'Propiedades físicas'!$C$6</f>
        <v>875.40342629430813</v>
      </c>
      <c r="BC1999" s="45">
        <f>AU1999*'Propiedades físicas'!$L$4+'Diseño reactor'!AV1999*'Propiedades físicas'!$L$5+'Diseño reactor'!AW1999*'Propiedades físicas'!$L$8+AX1999*'Propiedades físicas'!$L$9+'Diseño reactor'!AY1999*'Propiedades físicas'!$L$7+'Diseño reactor'!AZ1999*'Propiedades físicas'!$L$6</f>
        <v>2.1039397458683538</v>
      </c>
      <c r="BD1999" s="29">
        <f t="shared" si="1290"/>
        <v>1.6376632933496413</v>
      </c>
      <c r="BE1999" s="58">
        <f t="shared" si="1291"/>
        <v>41.446926336126097</v>
      </c>
      <c r="BF1999" s="30">
        <f>AU1999*'Propiedades físicas'!$I$4+'Diseño reactor'!AV1999*'Propiedades físicas'!$I$5+'Diseño reactor'!AW1999*'Propiedades físicas'!$I$8+'Diseño reactor'!AX1999*'Propiedades físicas'!$I$9+'Diseño reactor'!AY1999*'Propiedades físicas'!$I$7+'Diseño reactor'!AZ1999*'Propiedades físicas'!$I$6</f>
        <v>1.9961513980598151E-2</v>
      </c>
      <c r="BG1999" s="24">
        <f>AU1999*'Propiedades físicas'!$O$4+'Diseño reactor'!AV1999*'Propiedades físicas'!$O$5+'Diseño reactor'!AW1999*'Propiedades físicas'!$O$8+'Diseño reactor'!AX1999*'Propiedades físicas'!$O$9+'Diseño reactor'!AY1999*'Propiedades físicas'!$O$7+'Diseño reactor'!AZ1999*'Propiedades físicas'!$O$6</f>
        <v>0.15379362616100622</v>
      </c>
      <c r="BH1999" s="54">
        <f t="shared" si="1292"/>
        <v>41174.559757433832</v>
      </c>
      <c r="BI1999" s="34">
        <f t="shared" si="1312"/>
        <v>273.07908461381766</v>
      </c>
      <c r="BJ1999" s="27">
        <f t="shared" si="1293"/>
        <v>4796.3088966403184</v>
      </c>
      <c r="BK1999" s="34">
        <f t="shared" si="1294"/>
        <v>567.41672107893021</v>
      </c>
      <c r="BL1999" s="27">
        <f t="shared" si="1295"/>
        <v>105.63020074749031</v>
      </c>
      <c r="BM1999" s="34">
        <f t="shared" si="1296"/>
        <v>1.1054421768707483</v>
      </c>
      <c r="BN1999" s="45">
        <f t="shared" si="1297"/>
        <v>2142.4277890462108</v>
      </c>
      <c r="BO1999" s="45">
        <f t="shared" si="1298"/>
        <v>106.92765335923315</v>
      </c>
      <c r="BP1999" s="66">
        <f t="shared" si="1299"/>
        <v>6.6878840403105473</v>
      </c>
    </row>
    <row r="2000" spans="8:68">
      <c r="H2000" s="68">
        <v>1995</v>
      </c>
      <c r="I2000" s="31">
        <f>('Propiedades físicas'!$C$10*'Diseño reactor'!H2000)/1000</f>
        <v>1746.1143367916427</v>
      </c>
      <c r="J2000" s="31">
        <f t="shared" si="1277"/>
        <v>0.26115128339067795</v>
      </c>
      <c r="K2000" s="31">
        <f>(I2000*1000)/'Propiedades físicas'!$F$10</f>
        <v>11405.909144604897</v>
      </c>
      <c r="L2000" s="31">
        <f t="shared" si="1278"/>
        <v>1629.4155920864137</v>
      </c>
      <c r="M2000" s="31">
        <f t="shared" si="1279"/>
        <v>9776.4935525184828</v>
      </c>
      <c r="N2000" s="31">
        <f t="shared" si="1280"/>
        <v>0.81674967021875367</v>
      </c>
      <c r="O2000" s="32">
        <f t="shared" si="1281"/>
        <v>4.9004980213125231</v>
      </c>
      <c r="P2000" s="33">
        <f t="shared" si="1282"/>
        <v>0.66599922215304397</v>
      </c>
      <c r="Q2000" s="31">
        <f t="shared" si="1283"/>
        <v>4.7167873371074682</v>
      </c>
      <c r="R2000" s="31">
        <f t="shared" si="1284"/>
        <v>0.12292589126371496</v>
      </c>
      <c r="S2000" s="31">
        <f t="shared" si="1285"/>
        <v>0.18371068420505543</v>
      </c>
      <c r="T2000" s="31">
        <f t="shared" si="1286"/>
        <v>2.2688877464644066E-2</v>
      </c>
      <c r="U2000" s="31">
        <f t="shared" si="1287"/>
        <v>5.135679337350779E-3</v>
      </c>
      <c r="V2000" s="47">
        <f t="shared" si="1300"/>
        <v>6.5953321028748048E-4</v>
      </c>
      <c r="W2000" s="31">
        <f t="shared" si="1288"/>
        <v>0.18457362587649856</v>
      </c>
      <c r="X2000" s="34">
        <f>(S2000*H2000*'Propiedades físicas'!$F$5*60*24*365)/(1000000)</f>
        <v>56724.898513521824</v>
      </c>
      <c r="Y2000" s="34">
        <f>(U2000*H2000*'Propiedades físicas'!$F$7*60*24*365)/(1000000)</f>
        <v>495.91658063933266</v>
      </c>
      <c r="Z2000" s="31">
        <f t="shared" si="1301"/>
        <v>1328.6684481953228</v>
      </c>
      <c r="AA2000" s="31">
        <f t="shared" si="1302"/>
        <v>9409.9907375293988</v>
      </c>
      <c r="AB2000" s="31">
        <f t="shared" si="1302"/>
        <v>245.23715307111135</v>
      </c>
      <c r="AC2000" s="31">
        <f t="shared" si="1302"/>
        <v>366.50281498908561</v>
      </c>
      <c r="AD2000" s="31">
        <f t="shared" si="1302"/>
        <v>45.26431054196491</v>
      </c>
      <c r="AE2000" s="31">
        <f t="shared" si="1303"/>
        <v>10.245680278014804</v>
      </c>
      <c r="AF2000" s="31">
        <f t="shared" si="1304"/>
        <v>11405.909144604899</v>
      </c>
      <c r="AG2000" s="31">
        <f t="shared" si="1305"/>
        <v>0.11648948201764305</v>
      </c>
      <c r="AH2000" s="31">
        <f t="shared" si="1306"/>
        <v>0.82501014327125444</v>
      </c>
      <c r="AI2000" s="31">
        <f t="shared" si="1306"/>
        <v>2.150088607247155E-2</v>
      </c>
      <c r="AJ2000" s="31">
        <f t="shared" si="1306"/>
        <v>3.2132713871602672E-2</v>
      </c>
      <c r="AK2000" s="31">
        <f t="shared" si="1306"/>
        <v>3.9684965019535813E-3</v>
      </c>
      <c r="AL2000" s="31">
        <f t="shared" si="1307"/>
        <v>8.9827826507465262E-4</v>
      </c>
      <c r="AM2000" s="31">
        <f t="shared" si="1308"/>
        <v>1</v>
      </c>
      <c r="AN2000" s="31">
        <f>(Z2000*'Propiedades físicas'!$F$4)/1000</f>
        <v>1168.404459974003</v>
      </c>
      <c r="AO2000" s="31">
        <f>(AA2000*'Propiedades físicas'!$F$6)/1000</f>
        <v>301.49610323044192</v>
      </c>
      <c r="AP2000" s="31">
        <f>(AB2000*'Propiedades físicas'!$F$9)/1000</f>
        <v>151.29906158722213</v>
      </c>
      <c r="AQ2000" s="31">
        <f>(AC2000*'Propiedades físicas'!$F$5)/1000</f>
        <v>107.92408392983606</v>
      </c>
      <c r="AR2000" s="31">
        <f>(AD2000*'Propiedades físicas'!$F$8)/1000</f>
        <v>16.047103373337393</v>
      </c>
      <c r="AS2000" s="31">
        <f>(AE2000*'Propiedades físicas'!$F$7)/1000</f>
        <v>0.94352469680238338</v>
      </c>
      <c r="AT2000" s="31">
        <f t="shared" si="1309"/>
        <v>1746.1143367916432</v>
      </c>
      <c r="AU2000" s="31">
        <f t="shared" si="1310"/>
        <v>0.66914544789825181</v>
      </c>
      <c r="AV2000" s="31">
        <f t="shared" si="1313"/>
        <v>0.17266687345596099</v>
      </c>
      <c r="AW2000" s="31">
        <f t="shared" si="1313"/>
        <v>8.664900023971113E-2</v>
      </c>
      <c r="AX2000" s="31">
        <f t="shared" si="1313"/>
        <v>6.1808142603157729E-2</v>
      </c>
      <c r="AY2000" s="31">
        <f t="shared" si="1313"/>
        <v>9.1901790365130197E-3</v>
      </c>
      <c r="AZ2000" s="31">
        <f t="shared" si="1314"/>
        <v>5.4035676640513746E-4</v>
      </c>
      <c r="BA2000" s="31">
        <f t="shared" si="1311"/>
        <v>0.99999999999999978</v>
      </c>
      <c r="BB2000" s="34">
        <f>AU2000*'Propiedades físicas'!$C$4+'Diseño reactor'!AV2000*'Propiedades físicas'!$C$5+'Diseño reactor'!AW2000*'Propiedades físicas'!$C$8+'Diseño reactor'!AX2000*'Propiedades físicas'!$C$9+'Diseño reactor'!AY2000*'Propiedades físicas'!$C$7+'Diseño reactor'!AZ2000*'Propiedades físicas'!$C$6</f>
        <v>875.40321060927943</v>
      </c>
      <c r="BC2000" s="45">
        <f>AU2000*'Propiedades físicas'!$L$4+'Diseño reactor'!AV2000*'Propiedades físicas'!$L$5+'Diseño reactor'!AW2000*'Propiedades físicas'!$L$8+AX2000*'Propiedades físicas'!$L$9+'Diseño reactor'!AY2000*'Propiedades físicas'!$L$7+'Diseño reactor'!AZ2000*'Propiedades físicas'!$L$6</f>
        <v>2.1039843560145663</v>
      </c>
      <c r="BD2000" s="29">
        <f t="shared" si="1290"/>
        <v>1.6369596176342769</v>
      </c>
      <c r="BE2000" s="58">
        <f t="shared" si="1291"/>
        <v>41.446165576458114</v>
      </c>
      <c r="BF2000" s="30">
        <f>AU2000*'Propiedades físicas'!$I$4+'Diseño reactor'!AV2000*'Propiedades físicas'!$I$5+'Diseño reactor'!AW2000*'Propiedades físicas'!$I$8+'Diseño reactor'!AX2000*'Propiedades físicas'!$I$9+'Diseño reactor'!AY2000*'Propiedades físicas'!$I$7+'Diseño reactor'!AZ2000*'Propiedades físicas'!$I$6</f>
        <v>1.9961609922570338E-2</v>
      </c>
      <c r="BG2000" s="24">
        <f>AU2000*'Propiedades físicas'!$O$4+'Diseño reactor'!AV2000*'Propiedades físicas'!$O$5+'Diseño reactor'!AW2000*'Propiedades físicas'!$O$8+'Diseño reactor'!AX2000*'Propiedades físicas'!$O$9+'Diseño reactor'!AY2000*'Propiedades físicas'!$O$7+'Diseño reactor'!AZ2000*'Propiedades físicas'!$O$6</f>
        <v>0.15379577038298306</v>
      </c>
      <c r="BH2000" s="54">
        <f t="shared" si="1292"/>
        <v>41174.351714457327</v>
      </c>
      <c r="BI2000" s="34">
        <f t="shared" si="1312"/>
        <v>273.08237992089903</v>
      </c>
      <c r="BJ2000" s="27">
        <f t="shared" si="1293"/>
        <v>4796.3120329706353</v>
      </c>
      <c r="BK2000" s="34">
        <f t="shared" si="1294"/>
        <v>567.42500315991583</v>
      </c>
      <c r="BL2000" s="27">
        <f t="shared" si="1295"/>
        <v>105.63048776359416</v>
      </c>
      <c r="BM2000" s="34">
        <f t="shared" si="1296"/>
        <v>1.1054421768707483</v>
      </c>
      <c r="BN2000" s="45">
        <f t="shared" si="1297"/>
        <v>2143.620304702481</v>
      </c>
      <c r="BO2000" s="45">
        <f t="shared" si="1298"/>
        <v>106.93693035622277</v>
      </c>
      <c r="BP2000" s="66">
        <f t="shared" si="1299"/>
        <v>6.6878823925257453</v>
      </c>
    </row>
    <row r="2001" spans="8:68">
      <c r="H2001" s="68">
        <v>1996</v>
      </c>
      <c r="I2001" s="31">
        <f>('Propiedades físicas'!$C$10*'Diseño reactor'!H2001)/1000</f>
        <v>1746.9895820732427</v>
      </c>
      <c r="J2001" s="31">
        <f t="shared" si="1277"/>
        <v>0.26102044607434993</v>
      </c>
      <c r="K2001" s="31">
        <f>(I2001*1000)/'Propiedades físicas'!$F$10</f>
        <v>11411.62639229643</v>
      </c>
      <c r="L2001" s="31">
        <f t="shared" si="1278"/>
        <v>1630.2323417566326</v>
      </c>
      <c r="M2001" s="31">
        <f t="shared" si="1279"/>
        <v>9781.3940505397968</v>
      </c>
      <c r="N2001" s="31">
        <f t="shared" si="1280"/>
        <v>0.81674967021875389</v>
      </c>
      <c r="O2001" s="32">
        <f t="shared" si="1281"/>
        <v>4.9004980213125231</v>
      </c>
      <c r="P2001" s="33">
        <f t="shared" si="1282"/>
        <v>0.66606081396641492</v>
      </c>
      <c r="Q2001" s="31">
        <f t="shared" si="1283"/>
        <v>4.7168779529764144</v>
      </c>
      <c r="R2001" s="31">
        <f t="shared" si="1284"/>
        <v>0.12288703125428754</v>
      </c>
      <c r="S2001" s="31">
        <f t="shared" si="1285"/>
        <v>0.18362006833610814</v>
      </c>
      <c r="T2001" s="31">
        <f t="shared" si="1286"/>
        <v>2.2672437912334083E-2</v>
      </c>
      <c r="U2001" s="31">
        <f t="shared" si="1287"/>
        <v>5.1293870857174696E-3</v>
      </c>
      <c r="V2001" s="47">
        <f t="shared" si="1300"/>
        <v>6.5959420412208078E-4</v>
      </c>
      <c r="W2001" s="31">
        <f t="shared" si="1288"/>
        <v>0.18449821499405</v>
      </c>
      <c r="X2001" s="34">
        <f>(S2001*H2001*'Propiedades físicas'!$F$5*60*24*365)/(1000000)</f>
        <v>56725.338288266168</v>
      </c>
      <c r="Y2001" s="34">
        <f>(U2001*H2001*'Propiedades físicas'!$F$7*60*24*365)/(1000000)</f>
        <v>495.55725715224037</v>
      </c>
      <c r="Z2001" s="31">
        <f t="shared" si="1301"/>
        <v>1329.4573846769642</v>
      </c>
      <c r="AA2001" s="31">
        <f t="shared" si="1302"/>
        <v>9414.888394140924</v>
      </c>
      <c r="AB2001" s="31">
        <f t="shared" si="1302"/>
        <v>245.28251438355792</v>
      </c>
      <c r="AC2001" s="31">
        <f t="shared" si="1302"/>
        <v>366.50565639887185</v>
      </c>
      <c r="AD2001" s="31">
        <f t="shared" si="1302"/>
        <v>45.254186073018829</v>
      </c>
      <c r="AE2001" s="31">
        <f t="shared" si="1303"/>
        <v>10.23825662309207</v>
      </c>
      <c r="AF2001" s="31">
        <f t="shared" si="1304"/>
        <v>11411.626392296426</v>
      </c>
      <c r="AG2001" s="31">
        <f t="shared" si="1305"/>
        <v>0.11650025500085005</v>
      </c>
      <c r="AH2001" s="31">
        <f t="shared" si="1306"/>
        <v>0.82502599283276334</v>
      </c>
      <c r="AI2001" s="31">
        <f t="shared" si="1306"/>
        <v>2.1494089094008479E-2</v>
      </c>
      <c r="AJ2001" s="31">
        <f t="shared" si="1306"/>
        <v>3.2116864310094001E-2</v>
      </c>
      <c r="AK2001" s="31">
        <f t="shared" si="1306"/>
        <v>3.9656210707676416E-3</v>
      </c>
      <c r="AL2001" s="31">
        <f t="shared" si="1307"/>
        <v>8.971776915167451E-4</v>
      </c>
      <c r="AM2001" s="31">
        <f t="shared" si="1308"/>
        <v>1.0000000000000002</v>
      </c>
      <c r="AN2001" s="31">
        <f>(Z2001*'Propiedades físicas'!$F$4)/1000</f>
        <v>1169.0982349372287</v>
      </c>
      <c r="AO2001" s="31">
        <f>(AA2001*'Propiedades físicas'!$F$6)/1000</f>
        <v>301.65302414827522</v>
      </c>
      <c r="AP2001" s="31">
        <f>(AB2001*'Propiedades físicas'!$F$9)/1000</f>
        <v>151.32704724893605</v>
      </c>
      <c r="AQ2001" s="31">
        <f>(AC2001*'Propiedades físicas'!$F$5)/1000</f>
        <v>107.92492063977581</v>
      </c>
      <c r="AR2001" s="31">
        <f>(AD2001*'Propiedades físicas'!$F$8)/1000</f>
        <v>16.043514046606628</v>
      </c>
      <c r="AS2001" s="31">
        <f>(AE2001*'Propiedades físicas'!$F$7)/1000</f>
        <v>0.94284105242054872</v>
      </c>
      <c r="AT2001" s="31">
        <f t="shared" si="1309"/>
        <v>1746.9895820732429</v>
      </c>
      <c r="AU2001" s="31">
        <f t="shared" si="1310"/>
        <v>0.66920733067554949</v>
      </c>
      <c r="AV2001" s="31">
        <f t="shared" si="1313"/>
        <v>0.17267019062030581</v>
      </c>
      <c r="AW2001" s="31">
        <f t="shared" si="1313"/>
        <v>8.6621608280770868E-2</v>
      </c>
      <c r="AX2001" s="31">
        <f t="shared" si="1313"/>
        <v>6.177765554371293E-2</v>
      </c>
      <c r="AY2001" s="31">
        <f t="shared" si="1313"/>
        <v>9.1835201601871939E-3</v>
      </c>
      <c r="AZ2001" s="31">
        <f t="shared" si="1314"/>
        <v>5.3969471947373066E-4</v>
      </c>
      <c r="BA2001" s="31">
        <f t="shared" si="1311"/>
        <v>1.0000000000000002</v>
      </c>
      <c r="BB2001" s="34">
        <f>AU2001*'Propiedades físicas'!$C$4+'Diseño reactor'!AV2001*'Propiedades físicas'!$C$5+'Diseño reactor'!AW2001*'Propiedades físicas'!$C$8+'Diseño reactor'!AX2001*'Propiedades físicas'!$C$9+'Diseño reactor'!AY2001*'Propiedades físicas'!$C$7+'Diseño reactor'!AZ2001*'Propiedades físicas'!$C$6</f>
        <v>875.40299525843409</v>
      </c>
      <c r="BC2001" s="45">
        <f>AU2001*'Propiedades físicas'!$L$4+'Diseño reactor'!AV2001*'Propiedades físicas'!$L$5+'Diseño reactor'!AW2001*'Propiedades físicas'!$L$8+AX2001*'Propiedades físicas'!$L$9+'Diseño reactor'!AY2001*'Propiedades físicas'!$L$7+'Diseño reactor'!AZ2001*'Propiedades físicas'!$L$6</f>
        <v>2.1040289281257083</v>
      </c>
      <c r="BD2001" s="29">
        <f t="shared" si="1290"/>
        <v>1.6362565473264097</v>
      </c>
      <c r="BE2001" s="58">
        <f t="shared" si="1291"/>
        <v>41.445405481467226</v>
      </c>
      <c r="BF2001" s="30">
        <f>AU2001*'Propiedades físicas'!$I$4+'Diseño reactor'!AV2001*'Propiedades físicas'!$I$5+'Diseño reactor'!AW2001*'Propiedades físicas'!$I$8+'Diseño reactor'!AX2001*'Propiedades físicas'!$I$9+'Diseño reactor'!AY2001*'Propiedades físicas'!$I$7+'Diseño reactor'!AZ2001*'Propiedades físicas'!$I$6</f>
        <v>1.9961705706681657E-2</v>
      </c>
      <c r="BG2001" s="24">
        <f>AU2001*'Propiedades físicas'!$O$4+'Diseño reactor'!AV2001*'Propiedades físicas'!$O$5+'Diseño reactor'!AW2001*'Propiedades físicas'!$O$8+'Diseño reactor'!AX2001*'Propiedades físicas'!$O$9+'Diseño reactor'!AY2001*'Propiedades físicas'!$O$7+'Diseño reactor'!AZ2001*'Propiedades físicas'!$O$6</f>
        <v>0.15379791286899772</v>
      </c>
      <c r="BH2001" s="54">
        <f t="shared" si="1292"/>
        <v>41174.144014811565</v>
      </c>
      <c r="BI2001" s="34">
        <f t="shared" si="1312"/>
        <v>273.0856711778988</v>
      </c>
      <c r="BJ2001" s="27">
        <f t="shared" si="1293"/>
        <v>4796.315171940214</v>
      </c>
      <c r="BK2001" s="34">
        <f t="shared" si="1294"/>
        <v>567.43327915870213</v>
      </c>
      <c r="BL2001" s="27">
        <f t="shared" si="1295"/>
        <v>105.63077456210777</v>
      </c>
      <c r="BM2001" s="34">
        <f t="shared" si="1296"/>
        <v>1.1054421768707483</v>
      </c>
      <c r="BN2001" s="45">
        <f t="shared" si="1297"/>
        <v>2144.8128448119046</v>
      </c>
      <c r="BO2001" s="45">
        <f t="shared" si="1298"/>
        <v>106.94619977385031</v>
      </c>
      <c r="BP2001" s="66">
        <f t="shared" si="1299"/>
        <v>6.6878807472940291</v>
      </c>
    </row>
    <row r="2002" spans="8:68">
      <c r="H2002" s="68">
        <v>1997</v>
      </c>
      <c r="I2002" s="31">
        <f>('Propiedades físicas'!$C$10*'Diseño reactor'!H2002)/1000</f>
        <v>1747.8648273548424</v>
      </c>
      <c r="J2002" s="31">
        <f t="shared" si="1277"/>
        <v>0.26088973979188912</v>
      </c>
      <c r="K2002" s="31">
        <f>(I2002*1000)/'Propiedades físicas'!$F$10</f>
        <v>11417.343639987959</v>
      </c>
      <c r="L2002" s="31">
        <f t="shared" si="1278"/>
        <v>1631.0490914268512</v>
      </c>
      <c r="M2002" s="31">
        <f t="shared" si="1279"/>
        <v>9786.2945485611071</v>
      </c>
      <c r="N2002" s="31">
        <f t="shared" si="1280"/>
        <v>0.81674967021875378</v>
      </c>
      <c r="O2002" s="32">
        <f t="shared" si="1281"/>
        <v>4.9004980213125222</v>
      </c>
      <c r="P2002" s="33">
        <f t="shared" si="1282"/>
        <v>0.66612235547144827</v>
      </c>
      <c r="Q2002" s="31">
        <f t="shared" si="1283"/>
        <v>4.7169684804167726</v>
      </c>
      <c r="R2002" s="31">
        <f t="shared" si="1284"/>
        <v>0.12284819370779893</v>
      </c>
      <c r="S2002" s="31">
        <f t="shared" si="1285"/>
        <v>0.18352954089575016</v>
      </c>
      <c r="T2002" s="31">
        <f t="shared" si="1286"/>
        <v>2.2656015930568402E-2</v>
      </c>
      <c r="U2002" s="31">
        <f t="shared" si="1287"/>
        <v>5.123105108938153E-3</v>
      </c>
      <c r="V2002" s="47">
        <f t="shared" si="1300"/>
        <v>6.5965514813677399E-4</v>
      </c>
      <c r="W2002" s="31">
        <f t="shared" si="1288"/>
        <v>0.18442286570738656</v>
      </c>
      <c r="X2002" s="34">
        <f>(S2002*H2002*'Propiedades físicas'!$F$5*60*24*365)/(1000000)</f>
        <v>56725.777344885748</v>
      </c>
      <c r="Y2002" s="34">
        <f>(U2002*H2002*'Propiedades físicas'!$F$7*60*24*365)/(1000000)</f>
        <v>495.19831770901538</v>
      </c>
      <c r="Z2002" s="31">
        <f t="shared" si="1301"/>
        <v>1330.2463438764821</v>
      </c>
      <c r="AA2002" s="31">
        <f t="shared" si="1302"/>
        <v>9419.7860553922947</v>
      </c>
      <c r="AB2002" s="31">
        <f t="shared" si="1302"/>
        <v>245.32784283447447</v>
      </c>
      <c r="AC2002" s="31">
        <f t="shared" si="1302"/>
        <v>366.50849316881306</v>
      </c>
      <c r="AD2002" s="31">
        <f t="shared" si="1302"/>
        <v>45.2440638133451</v>
      </c>
      <c r="AE2002" s="31">
        <f t="shared" si="1303"/>
        <v>10.230840902549492</v>
      </c>
      <c r="AF2002" s="31">
        <f t="shared" si="1304"/>
        <v>11417.343639987959</v>
      </c>
      <c r="AG2002" s="31">
        <f t="shared" si="1305"/>
        <v>0.11651101918465905</v>
      </c>
      <c r="AH2002" s="31">
        <f t="shared" si="1306"/>
        <v>0.82504182692728589</v>
      </c>
      <c r="AI2002" s="31">
        <f t="shared" si="1306"/>
        <v>2.1487296044523117E-2</v>
      </c>
      <c r="AJ2002" s="31">
        <f t="shared" si="1306"/>
        <v>3.2101030215571195E-2</v>
      </c>
      <c r="AK2002" s="31">
        <f t="shared" si="1306"/>
        <v>3.9627487128339441E-3</v>
      </c>
      <c r="AL2002" s="31">
        <f t="shared" si="1307"/>
        <v>8.9607891512673093E-4</v>
      </c>
      <c r="AM2002" s="31">
        <f t="shared" si="1308"/>
        <v>1</v>
      </c>
      <c r="AN2002" s="31">
        <f>(Z2002*'Propiedades físicas'!$F$4)/1000</f>
        <v>1169.7920298781009</v>
      </c>
      <c r="AO2002" s="31">
        <f>(AA2002*'Propiedades físicas'!$F$6)/1000</f>
        <v>301.80994521476913</v>
      </c>
      <c r="AP2002" s="31">
        <f>(AB2002*'Propiedades físicas'!$F$9)/1000</f>
        <v>151.35501263672899</v>
      </c>
      <c r="AQ2002" s="31">
        <f>(AC2002*'Propiedades físicas'!$F$5)/1000</f>
        <v>107.92575598342039</v>
      </c>
      <c r="AR2002" s="31">
        <f>(AD2002*'Propiedades físicas'!$F$8)/1000</f>
        <v>16.039925503107099</v>
      </c>
      <c r="AS2002" s="31">
        <f>(AE2002*'Propiedades físicas'!$F$7)/1000</f>
        <v>0.94215813871578269</v>
      </c>
      <c r="AT2002" s="31">
        <f t="shared" si="1309"/>
        <v>1747.8648273548424</v>
      </c>
      <c r="AU2002" s="31">
        <f t="shared" si="1310"/>
        <v>0.66926916290684979</v>
      </c>
      <c r="AV2002" s="31">
        <f t="shared" si="1313"/>
        <v>0.17267350454755576</v>
      </c>
      <c r="AW2002" s="31">
        <f t="shared" si="1313"/>
        <v>8.6594232155689274E-2</v>
      </c>
      <c r="AX2002" s="31">
        <f t="shared" si="1313"/>
        <v>6.174719823543303E-2</v>
      </c>
      <c r="AY2002" s="31">
        <f t="shared" si="1313"/>
        <v>9.1768684008484581E-3</v>
      </c>
      <c r="AZ2002" s="31">
        <f t="shared" si="1314"/>
        <v>5.3903375362362083E-4</v>
      </c>
      <c r="BA2002" s="31">
        <f t="shared" si="1311"/>
        <v>0.99999999999999989</v>
      </c>
      <c r="BB2002" s="34">
        <f>AU2002*'Propiedades físicas'!$C$4+'Diseño reactor'!AV2002*'Propiedades físicas'!$C$5+'Diseño reactor'!AW2002*'Propiedades físicas'!$C$8+'Diseño reactor'!AX2002*'Propiedades físicas'!$C$9+'Diseño reactor'!AY2002*'Propiedades físicas'!$C$7+'Diseño reactor'!AZ2002*'Propiedades físicas'!$C$6</f>
        <v>875.40278024112581</v>
      </c>
      <c r="BC2002" s="45">
        <f>AU2002*'Propiedades físicas'!$L$4+'Diseño reactor'!AV2002*'Propiedades físicas'!$L$5+'Diseño reactor'!AW2002*'Propiedades físicas'!$L$8+AX2002*'Propiedades físicas'!$L$9+'Diseño reactor'!AY2002*'Propiedades físicas'!$L$7+'Diseño reactor'!AZ2002*'Propiedades físicas'!$L$6</f>
        <v>2.1040734622500281</v>
      </c>
      <c r="BD2002" s="29">
        <f t="shared" si="1290"/>
        <v>1.635554081644204</v>
      </c>
      <c r="BE2002" s="58">
        <f t="shared" si="1291"/>
        <v>41.4446460502798</v>
      </c>
      <c r="BF2002" s="30">
        <f>AU2002*'Propiedades físicas'!$I$4+'Diseño reactor'!AV2002*'Propiedades físicas'!$I$5+'Diseño reactor'!AW2002*'Propiedades físicas'!$I$8+'Diseño reactor'!AX2002*'Propiedades físicas'!$I$9+'Diseño reactor'!AY2002*'Propiedades físicas'!$I$7+'Diseño reactor'!AZ2002*'Propiedades físicas'!$I$6</f>
        <v>1.996180133323551E-2</v>
      </c>
      <c r="BG2002" s="24">
        <f>AU2002*'Propiedades físicas'!$O$4+'Diseño reactor'!AV2002*'Propiedades físicas'!$O$5+'Diseño reactor'!AW2002*'Propiedades físicas'!$O$8+'Diseño reactor'!AX2002*'Propiedades físicas'!$O$9+'Diseño reactor'!AY2002*'Propiedades físicas'!$O$7+'Diseño reactor'!AZ2002*'Propiedades físicas'!$O$6</f>
        <v>0.15380005362110902</v>
      </c>
      <c r="BH2002" s="54">
        <f t="shared" si="1292"/>
        <v>41173.936657830476</v>
      </c>
      <c r="BI2002" s="34">
        <f t="shared" si="1312"/>
        <v>273.08895839164666</v>
      </c>
      <c r="BJ2002" s="27">
        <f t="shared" si="1293"/>
        <v>4796.3183135385843</v>
      </c>
      <c r="BK2002" s="34">
        <f t="shared" si="1294"/>
        <v>567.44154908164728</v>
      </c>
      <c r="BL2002" s="27">
        <f t="shared" si="1295"/>
        <v>105.63106114326669</v>
      </c>
      <c r="BM2002" s="34">
        <f t="shared" si="1296"/>
        <v>1.1054421768707483</v>
      </c>
      <c r="BN2002" s="45">
        <f t="shared" si="1297"/>
        <v>2146.0054093435747</v>
      </c>
      <c r="BO2002" s="45">
        <f t="shared" si="1298"/>
        <v>106.9554616214001</v>
      </c>
      <c r="BP2002" s="66">
        <f t="shared" si="1299"/>
        <v>6.6878791046104595</v>
      </c>
    </row>
    <row r="2003" spans="8:68">
      <c r="H2003" s="68">
        <v>1998</v>
      </c>
      <c r="I2003" s="31">
        <f>('Propiedades físicas'!$C$10*'Diseño reactor'!H2003)/1000</f>
        <v>1748.7400726364422</v>
      </c>
      <c r="J2003" s="31">
        <f t="shared" si="1277"/>
        <v>0.26075916434654783</v>
      </c>
      <c r="K2003" s="31">
        <f>(I2003*1000)/'Propiedades físicas'!$F$10</f>
        <v>11423.060887679492</v>
      </c>
      <c r="L2003" s="31">
        <f t="shared" si="1278"/>
        <v>1631.8658410970702</v>
      </c>
      <c r="M2003" s="31">
        <f t="shared" si="1279"/>
        <v>9791.1950465824211</v>
      </c>
      <c r="N2003" s="31">
        <f t="shared" si="1280"/>
        <v>0.81674967021875389</v>
      </c>
      <c r="O2003" s="32">
        <f t="shared" si="1281"/>
        <v>4.9004980213125231</v>
      </c>
      <c r="P2003" s="33">
        <f t="shared" si="1282"/>
        <v>0.66618384672975761</v>
      </c>
      <c r="Q2003" s="31">
        <f t="shared" si="1283"/>
        <v>4.7170589195565782</v>
      </c>
      <c r="R2003" s="31">
        <f t="shared" si="1284"/>
        <v>0.1228093786080969</v>
      </c>
      <c r="S2003" s="31">
        <f t="shared" si="1285"/>
        <v>0.18343910175594424</v>
      </c>
      <c r="T2003" s="31">
        <f t="shared" si="1286"/>
        <v>2.2639611494850706E-2</v>
      </c>
      <c r="U2003" s="31">
        <f t="shared" si="1287"/>
        <v>5.1168333860486517E-3</v>
      </c>
      <c r="V2003" s="47">
        <f t="shared" si="1300"/>
        <v>6.5971604239257553E-4</v>
      </c>
      <c r="W2003" s="31">
        <f t="shared" si="1288"/>
        <v>0.18434757794107159</v>
      </c>
      <c r="X2003" s="34">
        <f>(S2003*H2003*'Propiedades físicas'!$F$5*60*24*365)/(1000000)</f>
        <v>56726.21568484592</v>
      </c>
      <c r="Y2003" s="34">
        <f>(U2003*H2003*'Propiedades físicas'!$F$7*60*24*365)/(1000000)</f>
        <v>494.8397617742358</v>
      </c>
      <c r="Z2003" s="31">
        <f t="shared" si="1301"/>
        <v>1331.0353257660556</v>
      </c>
      <c r="AA2003" s="31">
        <f t="shared" si="1302"/>
        <v>9424.6837212740429</v>
      </c>
      <c r="AB2003" s="31">
        <f t="shared" si="1302"/>
        <v>245.37313845897762</v>
      </c>
      <c r="AC2003" s="31">
        <f t="shared" si="1302"/>
        <v>366.51132530837663</v>
      </c>
      <c r="AD2003" s="31">
        <f t="shared" si="1302"/>
        <v>45.233943766711711</v>
      </c>
      <c r="AE2003" s="31">
        <f t="shared" si="1303"/>
        <v>10.223433105325206</v>
      </c>
      <c r="AF2003" s="31">
        <f t="shared" si="1304"/>
        <v>11423.06088767949</v>
      </c>
      <c r="AG2003" s="31">
        <f t="shared" si="1305"/>
        <v>0.11652177457984692</v>
      </c>
      <c r="AH2003" s="31">
        <f t="shared" si="1306"/>
        <v>0.82505764557721772</v>
      </c>
      <c r="AI2003" s="31">
        <f t="shared" si="1306"/>
        <v>2.1480506921190311E-2</v>
      </c>
      <c r="AJ2003" s="31">
        <f t="shared" si="1306"/>
        <v>3.2085211565639364E-2</v>
      </c>
      <c r="AK2003" s="31">
        <f t="shared" si="1306"/>
        <v>3.959879423867857E-3</v>
      </c>
      <c r="AL2003" s="31">
        <f t="shared" si="1307"/>
        <v>8.9498193223778045E-4</v>
      </c>
      <c r="AM2003" s="31">
        <f t="shared" si="1308"/>
        <v>1</v>
      </c>
      <c r="AN2003" s="31">
        <f>(Z2003*'Propiedades físicas'!$F$4)/1000</f>
        <v>1170.485844772154</v>
      </c>
      <c r="AO2003" s="31">
        <f>(AA2003*'Propiedades físicas'!$F$6)/1000</f>
        <v>301.96686642962032</v>
      </c>
      <c r="AP2003" s="31">
        <f>(AB2003*'Propiedades físicas'!$F$9)/1000</f>
        <v>151.38295777226622</v>
      </c>
      <c r="AQ2003" s="31">
        <f>(AC2003*'Propiedades físicas'!$F$5)/1000</f>
        <v>107.92658996355767</v>
      </c>
      <c r="AR2003" s="31">
        <f>(AD2003*'Propiedades físicas'!$F$8)/1000</f>
        <v>16.036337744174631</v>
      </c>
      <c r="AS2003" s="31">
        <f>(AE2003*'Propiedades físicas'!$F$7)/1000</f>
        <v>0.94147595466939837</v>
      </c>
      <c r="AT2003" s="31">
        <f t="shared" si="1309"/>
        <v>1748.7400726364424</v>
      </c>
      <c r="AU2003" s="31">
        <f t="shared" si="1310"/>
        <v>0.66933094465405685</v>
      </c>
      <c r="AV2003" s="31">
        <f t="shared" si="1313"/>
        <v>0.17267681524239784</v>
      </c>
      <c r="AW2003" s="31">
        <f t="shared" si="1313"/>
        <v>8.656687185308086E-2</v>
      </c>
      <c r="AX2003" s="31">
        <f t="shared" si="1313"/>
        <v>6.1716770635240815E-2</v>
      </c>
      <c r="AY2003" s="31">
        <f t="shared" si="1313"/>
        <v>9.1702237485745183E-3</v>
      </c>
      <c r="AZ2003" s="31">
        <f t="shared" si="1314"/>
        <v>5.3837386664903647E-4</v>
      </c>
      <c r="BA2003" s="31">
        <f t="shared" si="1311"/>
        <v>1</v>
      </c>
      <c r="BB2003" s="34">
        <f>AU2003*'Propiedades físicas'!$C$4+'Diseño reactor'!AV2003*'Propiedades físicas'!$C$5+'Diseño reactor'!AW2003*'Propiedades físicas'!$C$8+'Diseño reactor'!AX2003*'Propiedades físicas'!$C$9+'Diseño reactor'!AY2003*'Propiedades físicas'!$C$7+'Diseño reactor'!AZ2003*'Propiedades físicas'!$C$6</f>
        <v>875.40256555671192</v>
      </c>
      <c r="BC2003" s="45">
        <f>AU2003*'Propiedades físicas'!$L$4+'Diseño reactor'!AV2003*'Propiedades físicas'!$L$5+'Diseño reactor'!AW2003*'Propiedades físicas'!$L$8+AX2003*'Propiedades físicas'!$L$9+'Diseño reactor'!AY2003*'Propiedades físicas'!$L$7+'Diseño reactor'!AZ2003*'Propiedades físicas'!$L$6</f>
        <v>2.1041179584356944</v>
      </c>
      <c r="BD2003" s="29">
        <f t="shared" si="1290"/>
        <v>1.6348522198071687</v>
      </c>
      <c r="BE2003" s="58">
        <f t="shared" si="1291"/>
        <v>41.443887282023752</v>
      </c>
      <c r="BF2003" s="30">
        <f>AU2003*'Propiedades físicas'!$I$4+'Diseño reactor'!AV2003*'Propiedades físicas'!$I$5+'Diseño reactor'!AW2003*'Propiedades físicas'!$I$8+'Diseño reactor'!AX2003*'Propiedades físicas'!$I$9+'Diseño reactor'!AY2003*'Propiedades físicas'!$I$7+'Diseño reactor'!AZ2003*'Propiedades físicas'!$I$6</f>
        <v>1.9961896802534615E-2</v>
      </c>
      <c r="BG2003" s="24">
        <f>AU2003*'Propiedades físicas'!$O$4+'Diseño reactor'!AV2003*'Propiedades físicas'!$O$5+'Diseño reactor'!AW2003*'Propiedades físicas'!$O$8+'Diseño reactor'!AX2003*'Propiedades físicas'!$O$9+'Diseño reactor'!AY2003*'Propiedades físicas'!$O$7+'Diseño reactor'!AZ2003*'Propiedades físicas'!$O$6</f>
        <v>0.15380219264137238</v>
      </c>
      <c r="BH2003" s="54">
        <f t="shared" si="1292"/>
        <v>41173.729642849597</v>
      </c>
      <c r="BI2003" s="34">
        <f t="shared" si="1312"/>
        <v>273.09224156895846</v>
      </c>
      <c r="BJ2003" s="27">
        <f t="shared" si="1293"/>
        <v>4796.3214577553081</v>
      </c>
      <c r="BK2003" s="34">
        <f t="shared" si="1294"/>
        <v>567.44981293509989</v>
      </c>
      <c r="BL2003" s="27">
        <f t="shared" si="1295"/>
        <v>105.63134750730617</v>
      </c>
      <c r="BM2003" s="34">
        <f t="shared" si="1296"/>
        <v>1.1054421768707483</v>
      </c>
      <c r="BN2003" s="45">
        <f t="shared" si="1297"/>
        <v>2147.1979982666435</v>
      </c>
      <c r="BO2003" s="45">
        <f t="shared" si="1298"/>
        <v>106.96471590814161</v>
      </c>
      <c r="BP2003" s="66">
        <f t="shared" si="1299"/>
        <v>6.6878774644701284</v>
      </c>
    </row>
    <row r="2004" spans="8:68">
      <c r="H2004" s="68">
        <v>1999</v>
      </c>
      <c r="I2004" s="31">
        <f>('Propiedades físicas'!$C$10*'Diseño reactor'!H2004)/1000</f>
        <v>1749.6153179180419</v>
      </c>
      <c r="J2004" s="31">
        <f t="shared" si="1277"/>
        <v>0.26062871954197225</v>
      </c>
      <c r="K2004" s="31">
        <f>(I2004*1000)/'Propiedades físicas'!$F$10</f>
        <v>11428.778135371022</v>
      </c>
      <c r="L2004" s="31">
        <f t="shared" si="1278"/>
        <v>1632.6825907672887</v>
      </c>
      <c r="M2004" s="31">
        <f t="shared" si="1279"/>
        <v>9796.0955446037315</v>
      </c>
      <c r="N2004" s="31">
        <f t="shared" si="1280"/>
        <v>0.81674967021875378</v>
      </c>
      <c r="O2004" s="32">
        <f t="shared" si="1281"/>
        <v>4.9004980213125222</v>
      </c>
      <c r="P2004" s="33">
        <f t="shared" si="1282"/>
        <v>0.66624528780285475</v>
      </c>
      <c r="Q2004" s="31">
        <f t="shared" si="1283"/>
        <v>4.7171492705236249</v>
      </c>
      <c r="R2004" s="31">
        <f t="shared" si="1284"/>
        <v>0.12277058593903696</v>
      </c>
      <c r="S2004" s="31">
        <f t="shared" si="1285"/>
        <v>0.18334875078889734</v>
      </c>
      <c r="T2004" s="31">
        <f t="shared" si="1286"/>
        <v>2.2623224580726072E-2</v>
      </c>
      <c r="U2004" s="31">
        <f t="shared" si="1287"/>
        <v>5.1105718961360833E-3</v>
      </c>
      <c r="V2004" s="47">
        <f t="shared" si="1300"/>
        <v>6.5977688695039978E-4</v>
      </c>
      <c r="W2004" s="31">
        <f t="shared" si="1288"/>
        <v>0.18427235161979169</v>
      </c>
      <c r="X2004" s="34">
        <f>(S2004*H2004*'Propiedades físicas'!$F$5*60*24*365)/(1000000)</f>
        <v>56726.653309608191</v>
      </c>
      <c r="Y2004" s="34">
        <f>(U2004*H2004*'Propiedades físicas'!$F$7*60*24*365)/(1000000)</f>
        <v>494.48158881338378</v>
      </c>
      <c r="Z2004" s="31">
        <f t="shared" si="1301"/>
        <v>1331.8243303179067</v>
      </c>
      <c r="AA2004" s="31">
        <f t="shared" si="1302"/>
        <v>9429.5813917767264</v>
      </c>
      <c r="AB2004" s="31">
        <f t="shared" si="1302"/>
        <v>245.41840129213489</v>
      </c>
      <c r="AC2004" s="31">
        <f t="shared" si="1302"/>
        <v>366.51415282700577</v>
      </c>
      <c r="AD2004" s="31">
        <f t="shared" si="1302"/>
        <v>45.223825936871421</v>
      </c>
      <c r="AE2004" s="31">
        <f t="shared" si="1303"/>
        <v>10.21603322037603</v>
      </c>
      <c r="AF2004" s="31">
        <f t="shared" si="1304"/>
        <v>11428.77813537102</v>
      </c>
      <c r="AG2004" s="31">
        <f t="shared" si="1305"/>
        <v>0.11653252119717265</v>
      </c>
      <c r="AH2004" s="31">
        <f t="shared" si="1306"/>
        <v>0.82507344880491096</v>
      </c>
      <c r="AI2004" s="31">
        <f t="shared" si="1306"/>
        <v>2.1473721721186226E-2</v>
      </c>
      <c r="AJ2004" s="31">
        <f t="shared" si="1306"/>
        <v>3.2069408337946304E-2</v>
      </c>
      <c r="AK2004" s="31">
        <f t="shared" si="1306"/>
        <v>3.9570131995919867E-3</v>
      </c>
      <c r="AL2004" s="31">
        <f t="shared" si="1307"/>
        <v>8.9388673919203526E-4</v>
      </c>
      <c r="AM2004" s="31">
        <f t="shared" si="1308"/>
        <v>1</v>
      </c>
      <c r="AN2004" s="31">
        <f>(Z2004*'Propiedades físicas'!$F$4)/1000</f>
        <v>1171.1796795949608</v>
      </c>
      <c r="AO2004" s="31">
        <f>(AA2004*'Propiedades físicas'!$F$6)/1000</f>
        <v>302.12378779252629</v>
      </c>
      <c r="AP2004" s="31">
        <f>(AB2004*'Propiedades físicas'!$F$9)/1000</f>
        <v>151.41088267718263</v>
      </c>
      <c r="AQ2004" s="31">
        <f>(AC2004*'Propiedades físicas'!$F$5)/1000</f>
        <v>107.9274225829684</v>
      </c>
      <c r="AR2004" s="31">
        <f>(AD2004*'Propiedades físicas'!$F$8)/1000</f>
        <v>16.03275077113965</v>
      </c>
      <c r="AS2004" s="31">
        <f>(AE2004*'Propiedades físicas'!$F$7)/1000</f>
        <v>0.9407944992644286</v>
      </c>
      <c r="AT2004" s="31">
        <f t="shared" si="1309"/>
        <v>1749.6153179180424</v>
      </c>
      <c r="AU2004" s="31">
        <f t="shared" si="1310"/>
        <v>0.66939267597897345</v>
      </c>
      <c r="AV2004" s="31">
        <f t="shared" si="1313"/>
        <v>0.17268012270951022</v>
      </c>
      <c r="AW2004" s="31">
        <f t="shared" si="1313"/>
        <v>8.6539527361565546E-2</v>
      </c>
      <c r="AX2004" s="31">
        <f t="shared" si="1313"/>
        <v>6.1686372700141205E-2</v>
      </c>
      <c r="AY2004" s="31">
        <f t="shared" si="1313"/>
        <v>9.1635861934598554E-3</v>
      </c>
      <c r="AZ2004" s="31">
        <f t="shared" si="1314"/>
        <v>5.3771505634960296E-4</v>
      </c>
      <c r="BA2004" s="31">
        <f t="shared" si="1311"/>
        <v>0.99999999999999989</v>
      </c>
      <c r="BB2004" s="34">
        <f>AU2004*'Propiedades físicas'!$C$4+'Diseño reactor'!AV2004*'Propiedades físicas'!$C$5+'Diseño reactor'!AW2004*'Propiedades físicas'!$C$8+'Diseño reactor'!AX2004*'Propiedades físicas'!$C$9+'Diseño reactor'!AY2004*'Propiedades físicas'!$C$7+'Diseño reactor'!AZ2004*'Propiedades físicas'!$C$6</f>
        <v>875.4023512045494</v>
      </c>
      <c r="BC2004" s="45">
        <f>AU2004*'Propiedades físicas'!$L$4+'Diseño reactor'!AV2004*'Propiedades físicas'!$L$5+'Diseño reactor'!AW2004*'Propiedades físicas'!$L$8+AX2004*'Propiedades físicas'!$L$9+'Diseño reactor'!AY2004*'Propiedades físicas'!$L$7+'Diseño reactor'!AZ2004*'Propiedades físicas'!$L$6</f>
        <v>2.1041624167307966</v>
      </c>
      <c r="BD2004" s="29">
        <f t="shared" si="1290"/>
        <v>1.6341509610361553</v>
      </c>
      <c r="BE2004" s="58">
        <f t="shared" si="1291"/>
        <v>41.443129175828496</v>
      </c>
      <c r="BF2004" s="30">
        <f>AU2004*'Propiedades físicas'!$I$4+'Diseño reactor'!AV2004*'Propiedades físicas'!$I$5+'Diseño reactor'!AW2004*'Propiedades físicas'!$I$8+'Diseño reactor'!AX2004*'Propiedades físicas'!$I$9+'Diseño reactor'!AY2004*'Propiedades físicas'!$I$7+'Diseño reactor'!AZ2004*'Propiedades físicas'!$I$6</f>
        <v>1.9961992114880974E-2</v>
      </c>
      <c r="BG2004" s="24">
        <f>AU2004*'Propiedades físicas'!$O$4+'Diseño reactor'!AV2004*'Propiedades físicas'!$O$5+'Diseño reactor'!AW2004*'Propiedades físicas'!$O$8+'Diseño reactor'!AX2004*'Propiedades físicas'!$O$9+'Diseño reactor'!AY2004*'Propiedades físicas'!$O$7+'Diseño reactor'!AZ2004*'Propiedades físicas'!$O$6</f>
        <v>0.15380432993184026</v>
      </c>
      <c r="BH2004" s="54">
        <f t="shared" si="1292"/>
        <v>41173.522969205973</v>
      </c>
      <c r="BI2004" s="34">
        <f t="shared" si="1312"/>
        <v>273.09552071663506</v>
      </c>
      <c r="BJ2004" s="27">
        <f t="shared" si="1293"/>
        <v>4796.3246045799779</v>
      </c>
      <c r="BK2004" s="34">
        <f t="shared" si="1294"/>
        <v>567.45807072540163</v>
      </c>
      <c r="BL2004" s="27">
        <f t="shared" si="1295"/>
        <v>105.63163365446115</v>
      </c>
      <c r="BM2004" s="34">
        <f t="shared" si="1296"/>
        <v>1.1054421768707483</v>
      </c>
      <c r="BN2004" s="45">
        <f t="shared" si="1297"/>
        <v>2148.3906115503123</v>
      </c>
      <c r="BO2004" s="45">
        <f t="shared" si="1298"/>
        <v>106.97396264332889</v>
      </c>
      <c r="BP2004" s="66">
        <f t="shared" si="1299"/>
        <v>6.6878758268681233</v>
      </c>
    </row>
    <row r="2005" spans="8:68">
      <c r="H2005" s="68">
        <v>2000</v>
      </c>
      <c r="I2005" s="31">
        <f>('Propiedades físicas'!$C$10*'Diseño reactor'!H2005)/1000</f>
        <v>1750.4905631996419</v>
      </c>
      <c r="J2005" s="31">
        <f t="shared" si="1277"/>
        <v>0.26049840518220124</v>
      </c>
      <c r="K2005" s="31">
        <f>(I2005*1000)/'Propiedades físicas'!$F$10</f>
        <v>11434.495383062555</v>
      </c>
      <c r="L2005" s="31">
        <f t="shared" si="1278"/>
        <v>1633.4993404375077</v>
      </c>
      <c r="M2005" s="31">
        <f t="shared" si="1279"/>
        <v>9800.9960426250454</v>
      </c>
      <c r="N2005" s="31">
        <f t="shared" si="1280"/>
        <v>0.81674967021875389</v>
      </c>
      <c r="O2005" s="32">
        <f t="shared" si="1281"/>
        <v>4.9004980213125231</v>
      </c>
      <c r="P2005" s="33">
        <f t="shared" si="1282"/>
        <v>0.66630667875215155</v>
      </c>
      <c r="Q2005" s="31">
        <f t="shared" si="1283"/>
        <v>4.7172395334454613</v>
      </c>
      <c r="R2005" s="31">
        <f t="shared" si="1284"/>
        <v>0.12273181568448262</v>
      </c>
      <c r="S2005" s="31">
        <f t="shared" si="1285"/>
        <v>0.18325848786706075</v>
      </c>
      <c r="T2005" s="31">
        <f t="shared" si="1286"/>
        <v>2.2606855163780956E-2</v>
      </c>
      <c r="U2005" s="31">
        <f t="shared" si="1287"/>
        <v>5.1043206183387377E-3</v>
      </c>
      <c r="V2005" s="47">
        <f t="shared" si="1300"/>
        <v>6.5983768187106279E-4</v>
      </c>
      <c r="W2005" s="31">
        <f t="shared" si="1288"/>
        <v>0.18419718666835638</v>
      </c>
      <c r="X2005" s="34">
        <f>(S2005*H2005*'Propiedades físicas'!$F$5*60*24*365)/(1000000)</f>
        <v>56727.090220630715</v>
      </c>
      <c r="Y2005" s="34">
        <f>(U2005*H2005*'Propiedades físicas'!$F$7*60*24*365)/(1000000)</f>
        <v>494.12379829284652</v>
      </c>
      <c r="Z2005" s="31">
        <f t="shared" si="1301"/>
        <v>1332.6133575043032</v>
      </c>
      <c r="AA2005" s="31">
        <f t="shared" si="1302"/>
        <v>9434.4790668909227</v>
      </c>
      <c r="AB2005" s="31">
        <f t="shared" si="1302"/>
        <v>245.46363136896522</v>
      </c>
      <c r="AC2005" s="31">
        <f t="shared" si="1302"/>
        <v>366.5169757341215</v>
      </c>
      <c r="AD2005" s="31">
        <f t="shared" si="1302"/>
        <v>45.213710327561913</v>
      </c>
      <c r="AE2005" s="31">
        <f t="shared" si="1303"/>
        <v>10.208641236677476</v>
      </c>
      <c r="AF2005" s="31">
        <f t="shared" si="1304"/>
        <v>11434.495383062549</v>
      </c>
      <c r="AG2005" s="31">
        <f t="shared" si="1305"/>
        <v>0.11654325904737772</v>
      </c>
      <c r="AH2005" s="31">
        <f t="shared" si="1306"/>
        <v>0.82508923663267475</v>
      </c>
      <c r="AI2005" s="31">
        <f t="shared" si="1306"/>
        <v>2.1466940441688443E-2</v>
      </c>
      <c r="AJ2005" s="31">
        <f t="shared" si="1306"/>
        <v>3.2053620510182561E-2</v>
      </c>
      <c r="AK2005" s="31">
        <f t="shared" si="1306"/>
        <v>3.9541500357361753E-3</v>
      </c>
      <c r="AL2005" s="31">
        <f t="shared" si="1307"/>
        <v>8.9279333234058747E-4</v>
      </c>
      <c r="AM2005" s="31">
        <f t="shared" si="1308"/>
        <v>1.0000000000000002</v>
      </c>
      <c r="AN2005" s="31">
        <f>(Z2005*'Propiedades físicas'!$F$4)/1000</f>
        <v>1171.8735343221342</v>
      </c>
      <c r="AO2005" s="31">
        <f>(AA2005*'Propiedades físicas'!$F$6)/1000</f>
        <v>302.28070930318518</v>
      </c>
      <c r="AP2005" s="31">
        <f>(AB2005*'Propiedades físicas'!$F$9)/1000</f>
        <v>151.4387873730831</v>
      </c>
      <c r="AQ2005" s="31">
        <f>(AC2005*'Propiedades físicas'!$F$5)/1000</f>
        <v>107.92825384442678</v>
      </c>
      <c r="AR2005" s="31">
        <f>(AD2005*'Propiedades físicas'!$F$8)/1000</f>
        <v>16.029164585327244</v>
      </c>
      <c r="AS2005" s="31">
        <f>(AE2005*'Propiedades físicas'!$F$7)/1000</f>
        <v>0.9401137714856288</v>
      </c>
      <c r="AT2005" s="31">
        <f t="shared" si="1309"/>
        <v>1750.4905631996421</v>
      </c>
      <c r="AU2005" s="31">
        <f t="shared" si="1310"/>
        <v>0.66945435694330158</v>
      </c>
      <c r="AV2005" s="31">
        <f t="shared" si="1313"/>
        <v>0.17268342695356209</v>
      </c>
      <c r="AW2005" s="31">
        <f t="shared" si="1313"/>
        <v>8.6512198669768905E-2</v>
      </c>
      <c r="AX2005" s="31">
        <f t="shared" si="1313"/>
        <v>6.1656004387221394E-2</v>
      </c>
      <c r="AY2005" s="31">
        <f t="shared" si="1313"/>
        <v>9.1569557256157164E-3</v>
      </c>
      <c r="AZ2005" s="31">
        <f t="shared" si="1314"/>
        <v>5.3705732053033043E-4</v>
      </c>
      <c r="BA2005" s="31">
        <f t="shared" si="1311"/>
        <v>1</v>
      </c>
      <c r="BB2005" s="34">
        <f>AU2005*'Propiedades físicas'!$C$4+'Diseño reactor'!AV2005*'Propiedades físicas'!$C$5+'Diseño reactor'!AW2005*'Propiedades físicas'!$C$8+'Diseño reactor'!AX2005*'Propiedades físicas'!$C$9+'Diseño reactor'!AY2005*'Propiedades físicas'!$C$7+'Diseño reactor'!AZ2005*'Propiedades físicas'!$C$6</f>
        <v>875.40213718399843</v>
      </c>
      <c r="BC2005" s="45">
        <f>AU2005*'Propiedades físicas'!$L$4+'Diseño reactor'!AV2005*'Propiedades físicas'!$L$5+'Diseño reactor'!AW2005*'Propiedades físicas'!$L$8+AX2005*'Propiedades físicas'!$L$9+'Diseño reactor'!AY2005*'Propiedades físicas'!$L$7+'Diseño reactor'!AZ2005*'Propiedades físicas'!$L$6</f>
        <v>2.1042068371833418</v>
      </c>
      <c r="BD2005" s="29">
        <f t="shared" si="1290"/>
        <v>1.6334503045533575</v>
      </c>
      <c r="BE2005" s="58">
        <f t="shared" si="1291"/>
        <v>41.442371730824995</v>
      </c>
      <c r="BF2005" s="30">
        <f>AU2005*'Propiedades físicas'!$I$4+'Diseño reactor'!AV2005*'Propiedades físicas'!$I$5+'Diseño reactor'!AW2005*'Propiedades físicas'!$I$8+'Diseño reactor'!AX2005*'Propiedades físicas'!$I$9+'Diseño reactor'!AY2005*'Propiedades físicas'!$I$7+'Diseño reactor'!AZ2005*'Propiedades físicas'!$I$6</f>
        <v>1.996208727057593E-2</v>
      </c>
      <c r="BG2005" s="24">
        <f>AU2005*'Propiedades físicas'!$O$4+'Diseño reactor'!AV2005*'Propiedades físicas'!$O$5+'Diseño reactor'!AW2005*'Propiedades físicas'!$O$8+'Diseño reactor'!AX2005*'Propiedades físicas'!$O$9+'Diseño reactor'!AY2005*'Propiedades físicas'!$O$7+'Diseño reactor'!AZ2005*'Propiedades físicas'!$O$6</f>
        <v>0.15380646549456187</v>
      </c>
      <c r="BH2005" s="54">
        <f t="shared" si="1292"/>
        <v>41173.316636238218</v>
      </c>
      <c r="BI2005" s="34">
        <f t="shared" si="1312"/>
        <v>273.0987958414633</v>
      </c>
      <c r="BJ2005" s="27">
        <f t="shared" si="1293"/>
        <v>4796.3277540022227</v>
      </c>
      <c r="BK2005" s="34">
        <f t="shared" si="1294"/>
        <v>567.46632245888634</v>
      </c>
      <c r="BL2005" s="27">
        <f t="shared" si="1295"/>
        <v>105.63191958496627</v>
      </c>
      <c r="BM2005" s="34">
        <f t="shared" si="1296"/>
        <v>1.1054421768707483</v>
      </c>
      <c r="BN2005" s="45">
        <f t="shared" si="1297"/>
        <v>2149.5832491638339</v>
      </c>
      <c r="BO2005" s="45">
        <f t="shared" si="1298"/>
        <v>106.9832018362011</v>
      </c>
      <c r="BP2005" s="66">
        <f t="shared" si="1299"/>
        <v>6.6878741917995548</v>
      </c>
    </row>
    <row r="2006" spans="8:68">
      <c r="H2006" s="68">
        <v>2001</v>
      </c>
      <c r="I2006" s="31">
        <f>('Propiedades físicas'!$C$10*'Diseño reactor'!H2006)/1000</f>
        <v>1751.3658084812419</v>
      </c>
      <c r="J2006" s="31">
        <f t="shared" si="1277"/>
        <v>0.26036822107166541</v>
      </c>
      <c r="K2006" s="31">
        <f>(I2006*1000)/'Propiedades físicas'!$F$10</f>
        <v>11440.212630754086</v>
      </c>
      <c r="L2006" s="31">
        <f t="shared" si="1278"/>
        <v>1634.3160901077265</v>
      </c>
      <c r="M2006" s="31">
        <f t="shared" si="1279"/>
        <v>9805.8965406463594</v>
      </c>
      <c r="N2006" s="31">
        <f t="shared" si="1280"/>
        <v>0.81674967021875389</v>
      </c>
      <c r="O2006" s="32">
        <f t="shared" si="1281"/>
        <v>4.9004980213125231</v>
      </c>
      <c r="P2006" s="33">
        <f t="shared" si="1282"/>
        <v>0.66636801963895986</v>
      </c>
      <c r="Q2006" s="31">
        <f t="shared" si="1283"/>
        <v>4.7173297084493946</v>
      </c>
      <c r="R2006" s="31">
        <f t="shared" si="1284"/>
        <v>0.12269306782830514</v>
      </c>
      <c r="S2006" s="31">
        <f t="shared" si="1285"/>
        <v>0.18316831286312896</v>
      </c>
      <c r="T2006" s="31">
        <f t="shared" si="1286"/>
        <v>2.2590503219643055E-2</v>
      </c>
      <c r="U2006" s="31">
        <f t="shared" si="1287"/>
        <v>5.0980795318459103E-3</v>
      </c>
      <c r="V2006" s="47">
        <f t="shared" si="1300"/>
        <v>6.5989842721528064E-4</v>
      </c>
      <c r="W2006" s="31">
        <f t="shared" si="1288"/>
        <v>0.18412208301169766</v>
      </c>
      <c r="X2006" s="34">
        <f>(S2006*H2006*'Propiedades físicas'!$F$5*60*24*365)/(1000000)</f>
        <v>56727.526419367918</v>
      </c>
      <c r="Y2006" s="34">
        <f>(U2006*H2006*'Propiedades físicas'!$F$7*60*24*365)/(1000000)</f>
        <v>493.76638967991209</v>
      </c>
      <c r="Z2006" s="31">
        <f t="shared" si="1301"/>
        <v>1333.4024072975587</v>
      </c>
      <c r="AA2006" s="31">
        <f t="shared" si="1302"/>
        <v>9439.3767466072386</v>
      </c>
      <c r="AB2006" s="31">
        <f t="shared" si="1302"/>
        <v>245.50882872443859</v>
      </c>
      <c r="AC2006" s="31">
        <f t="shared" si="1302"/>
        <v>366.51979403912105</v>
      </c>
      <c r="AD2006" s="31">
        <f t="shared" si="1302"/>
        <v>45.203596942505754</v>
      </c>
      <c r="AE2006" s="31">
        <f t="shared" si="1303"/>
        <v>10.201257143223666</v>
      </c>
      <c r="AF2006" s="31">
        <f t="shared" si="1304"/>
        <v>11440.212630754086</v>
      </c>
      <c r="AG2006" s="31">
        <f t="shared" si="1305"/>
        <v>0.11655398814118606</v>
      </c>
      <c r="AH2006" s="31">
        <f t="shared" si="1306"/>
        <v>0.82510500908277595</v>
      </c>
      <c r="AI2006" s="31">
        <f t="shared" si="1306"/>
        <v>2.1460163079875885E-2</v>
      </c>
      <c r="AJ2006" s="31">
        <f t="shared" si="1306"/>
        <v>3.2037848060081184E-2</v>
      </c>
      <c r="AK2006" s="31">
        <f t="shared" si="1306"/>
        <v>3.9512899280374778E-3</v>
      </c>
      <c r="AL2006" s="31">
        <f t="shared" si="1307"/>
        <v>8.9170170804344978E-4</v>
      </c>
      <c r="AM2006" s="31">
        <f t="shared" si="1308"/>
        <v>0.99999999999999989</v>
      </c>
      <c r="AN2006" s="31">
        <f>(Z2006*'Propiedades físicas'!$F$4)/1000</f>
        <v>1172.5674089293273</v>
      </c>
      <c r="AO2006" s="31">
        <f>(AA2006*'Propiedades físicas'!$F$6)/1000</f>
        <v>302.43763096129589</v>
      </c>
      <c r="AP2006" s="31">
        <f>(AB2006*'Propiedades físicas'!$F$9)/1000</f>
        <v>151.46667188154237</v>
      </c>
      <c r="AQ2006" s="31">
        <f>(AC2006*'Propiedades físicas'!$F$5)/1000</f>
        <v>107.92908375069999</v>
      </c>
      <c r="AR2006" s="31">
        <f>(AD2006*'Propiedades físicas'!$F$8)/1000</f>
        <v>16.025579188057133</v>
      </c>
      <c r="AS2006" s="31">
        <f>(AE2006*'Propiedades físicas'!$F$7)/1000</f>
        <v>0.9394337703194674</v>
      </c>
      <c r="AT2006" s="31">
        <f t="shared" si="1309"/>
        <v>1751.3658084812425</v>
      </c>
      <c r="AU2006" s="31">
        <f t="shared" si="1310"/>
        <v>0.66951598760864228</v>
      </c>
      <c r="AV2006" s="31">
        <f t="shared" si="1313"/>
        <v>0.17268672797921364</v>
      </c>
      <c r="AW2006" s="31">
        <f t="shared" si="1313"/>
        <v>8.6484885766321962E-2</v>
      </c>
      <c r="AX2006" s="31">
        <f t="shared" si="1313"/>
        <v>6.1625665653650297E-2</v>
      </c>
      <c r="AY2006" s="31">
        <f t="shared" si="1313"/>
        <v>9.1503323351700399E-3</v>
      </c>
      <c r="AZ2006" s="31">
        <f t="shared" si="1314"/>
        <v>5.3640065700159465E-4</v>
      </c>
      <c r="BA2006" s="31">
        <f t="shared" si="1311"/>
        <v>0.99999999999999989</v>
      </c>
      <c r="BB2006" s="34">
        <f>AU2006*'Propiedades físicas'!$C$4+'Diseño reactor'!AV2006*'Propiedades físicas'!$C$5+'Diseño reactor'!AW2006*'Propiedades físicas'!$C$8+'Diseño reactor'!AX2006*'Propiedades físicas'!$C$9+'Diseño reactor'!AY2006*'Propiedades físicas'!$C$7+'Diseño reactor'!AZ2006*'Propiedades físicas'!$C$6</f>
        <v>875.40192349441872</v>
      </c>
      <c r="BC2006" s="45">
        <f>AU2006*'Propiedades físicas'!$L$4+'Diseño reactor'!AV2006*'Propiedades físicas'!$L$5+'Diseño reactor'!AW2006*'Propiedades físicas'!$L$8+AX2006*'Propiedades físicas'!$L$9+'Diseño reactor'!AY2006*'Propiedades físicas'!$L$7+'Diseño reactor'!AZ2006*'Propiedades físicas'!$L$6</f>
        <v>2.1042512198412564</v>
      </c>
      <c r="BD2006" s="29">
        <f t="shared" si="1290"/>
        <v>1.6327502495823067</v>
      </c>
      <c r="BE2006" s="58">
        <f t="shared" si="1291"/>
        <v>41.441614946145755</v>
      </c>
      <c r="BF2006" s="30">
        <f>AU2006*'Propiedades físicas'!$I$4+'Diseño reactor'!AV2006*'Propiedades físicas'!$I$5+'Diseño reactor'!AW2006*'Propiedades físicas'!$I$8+'Diseño reactor'!AX2006*'Propiedades físicas'!$I$9+'Diseño reactor'!AY2006*'Propiedades físicas'!$I$7+'Diseño reactor'!AZ2006*'Propiedades físicas'!$I$6</f>
        <v>1.9962182269920099E-2</v>
      </c>
      <c r="BG2006" s="24">
        <f>AU2006*'Propiedades físicas'!$O$4+'Diseño reactor'!AV2006*'Propiedades físicas'!$O$5+'Diseño reactor'!AW2006*'Propiedades físicas'!$O$8+'Diseño reactor'!AX2006*'Propiedades físicas'!$O$9+'Diseño reactor'!AY2006*'Propiedades físicas'!$O$7+'Diseño reactor'!AZ2006*'Propiedades físicas'!$O$6</f>
        <v>0.1538085993315832</v>
      </c>
      <c r="BH2006" s="54">
        <f t="shared" si="1292"/>
        <v>41173.11064328644</v>
      </c>
      <c r="BI2006" s="34">
        <f t="shared" si="1312"/>
        <v>273.10206695021526</v>
      </c>
      <c r="BJ2006" s="27">
        <f t="shared" si="1293"/>
        <v>4796.3309060116953</v>
      </c>
      <c r="BK2006" s="34">
        <f t="shared" si="1294"/>
        <v>567.47456814187865</v>
      </c>
      <c r="BL2006" s="27">
        <f t="shared" si="1295"/>
        <v>105.63220529905583</v>
      </c>
      <c r="BM2006" s="34">
        <f t="shared" si="1296"/>
        <v>1.1054421768707483</v>
      </c>
      <c r="BN2006" s="45">
        <f t="shared" si="1297"/>
        <v>2150.7759110765114</v>
      </c>
      <c r="BO2006" s="45">
        <f t="shared" si="1298"/>
        <v>106.99243349598218</v>
      </c>
      <c r="BP2006" s="66">
        <f t="shared" si="1299"/>
        <v>6.6878725592595316</v>
      </c>
    </row>
    <row r="2007" spans="8:68">
      <c r="H2007" s="68">
        <v>2002</v>
      </c>
      <c r="I2007" s="31">
        <f>('Propiedades físicas'!$C$10*'Diseño reactor'!H2007)/1000</f>
        <v>1752.2410537628416</v>
      </c>
      <c r="J2007" s="31">
        <f t="shared" si="1277"/>
        <v>0.26023816701518604</v>
      </c>
      <c r="K2007" s="31">
        <f>(I2007*1000)/'Propiedades físicas'!$F$10</f>
        <v>11445.929878445617</v>
      </c>
      <c r="L2007" s="31">
        <f t="shared" si="1278"/>
        <v>1635.1328397779453</v>
      </c>
      <c r="M2007" s="31">
        <f t="shared" si="1279"/>
        <v>9810.7970386676716</v>
      </c>
      <c r="N2007" s="31">
        <f t="shared" si="1280"/>
        <v>0.81674967021875389</v>
      </c>
      <c r="O2007" s="32">
        <f t="shared" si="1281"/>
        <v>4.9004980213125231</v>
      </c>
      <c r="P2007" s="33">
        <f t="shared" si="1282"/>
        <v>0.66642931052449117</v>
      </c>
      <c r="Q2007" s="31">
        <f t="shared" si="1283"/>
        <v>4.717419795662483</v>
      </c>
      <c r="R2007" s="31">
        <f t="shared" si="1284"/>
        <v>0.12265434235438369</v>
      </c>
      <c r="S2007" s="31">
        <f t="shared" si="1285"/>
        <v>0.18307822565003951</v>
      </c>
      <c r="T2007" s="31">
        <f t="shared" si="1286"/>
        <v>2.2574168723981256E-2</v>
      </c>
      <c r="U2007" s="31">
        <f t="shared" si="1287"/>
        <v>5.0918486158977733E-3</v>
      </c>
      <c r="V2007" s="47">
        <f t="shared" si="1300"/>
        <v>6.5995912304367085E-4</v>
      </c>
      <c r="W2007" s="31">
        <f t="shared" si="1288"/>
        <v>0.18404704057487006</v>
      </c>
      <c r="X2007" s="34">
        <f>(S2007*H2007*'Propiedades físicas'!$F$5*60*24*365)/(1000000)</f>
        <v>56727.961907270757</v>
      </c>
      <c r="Y2007" s="34">
        <f>(U2007*H2007*'Propiedades físicas'!$F$7*60*24*365)/(1000000)</f>
        <v>493.40936244276969</v>
      </c>
      <c r="Z2007" s="31">
        <f t="shared" si="1301"/>
        <v>1334.1914796700314</v>
      </c>
      <c r="AA2007" s="31">
        <f t="shared" si="1302"/>
        <v>9444.2744309162917</v>
      </c>
      <c r="AB2007" s="31">
        <f t="shared" si="1302"/>
        <v>245.55399339347613</v>
      </c>
      <c r="AC2007" s="31">
        <f t="shared" si="1302"/>
        <v>366.5226077513791</v>
      </c>
      <c r="AD2007" s="31">
        <f t="shared" si="1302"/>
        <v>45.193485785410473</v>
      </c>
      <c r="AE2007" s="31">
        <f t="shared" si="1303"/>
        <v>10.193880929027342</v>
      </c>
      <c r="AF2007" s="31">
        <f t="shared" si="1304"/>
        <v>11445.929878445617</v>
      </c>
      <c r="AG2007" s="31">
        <f t="shared" si="1305"/>
        <v>0.11656470848930429</v>
      </c>
      <c r="AH2007" s="31">
        <f t="shared" si="1306"/>
        <v>0.82512076617743924</v>
      </c>
      <c r="AI2007" s="31">
        <f t="shared" si="1306"/>
        <v>2.1453389632928883E-2</v>
      </c>
      <c r="AJ2007" s="31">
        <f t="shared" si="1306"/>
        <v>3.2022090965417804E-2</v>
      </c>
      <c r="AK2007" s="31">
        <f t="shared" si="1306"/>
        <v>3.9484328722401586E-3</v>
      </c>
      <c r="AL2007" s="31">
        <f t="shared" si="1307"/>
        <v>8.9061186266953566E-4</v>
      </c>
      <c r="AM2007" s="31">
        <f t="shared" si="1308"/>
        <v>0.99999999999999989</v>
      </c>
      <c r="AN2007" s="31">
        <f>(Z2007*'Propiedades físicas'!$F$4)/1000</f>
        <v>1173.2613033922321</v>
      </c>
      <c r="AO2007" s="31">
        <f>(AA2007*'Propiedades físicas'!$F$6)/1000</f>
        <v>302.59455276655797</v>
      </c>
      <c r="AP2007" s="31">
        <f>(AB2007*'Propiedades físicas'!$F$9)/1000</f>
        <v>151.49453622410508</v>
      </c>
      <c r="AQ2007" s="31">
        <f>(AC2007*'Propiedades físicas'!$F$5)/1000</f>
        <v>107.92991230454862</v>
      </c>
      <c r="AR2007" s="31">
        <f>(AD2007*'Propiedades físicas'!$F$8)/1000</f>
        <v>16.021994580643714</v>
      </c>
      <c r="AS2007" s="31">
        <f>(AE2007*'Propiedades físicas'!$F$7)/1000</f>
        <v>0.93875449475412798</v>
      </c>
      <c r="AT2007" s="31">
        <f t="shared" si="1309"/>
        <v>1752.2410537628418</v>
      </c>
      <c r="AU2007" s="31">
        <f t="shared" si="1310"/>
        <v>0.66957756803649682</v>
      </c>
      <c r="AV2007" s="31">
        <f t="shared" si="1313"/>
        <v>0.17269002579111631</v>
      </c>
      <c r="AW2007" s="31">
        <f t="shared" si="1313"/>
        <v>8.6457588639861416E-2</v>
      </c>
      <c r="AX2007" s="31">
        <f t="shared" si="1313"/>
        <v>6.159535645667874E-2</v>
      </c>
      <c r="AY2007" s="31">
        <f t="shared" si="1313"/>
        <v>9.1437160122674662E-3</v>
      </c>
      <c r="AZ2007" s="31">
        <f t="shared" si="1314"/>
        <v>5.357450635791257E-4</v>
      </c>
      <c r="BA2007" s="31">
        <f t="shared" si="1311"/>
        <v>1</v>
      </c>
      <c r="BB2007" s="34">
        <f>AU2007*'Propiedades físicas'!$C$4+'Diseño reactor'!AV2007*'Propiedades físicas'!$C$5+'Diseño reactor'!AW2007*'Propiedades físicas'!$C$8+'Diseño reactor'!AX2007*'Propiedades físicas'!$C$9+'Diseño reactor'!AY2007*'Propiedades físicas'!$C$7+'Diseño reactor'!AZ2007*'Propiedades físicas'!$C$6</f>
        <v>875.40171013517386</v>
      </c>
      <c r="BC2007" s="45">
        <f>AU2007*'Propiedades físicas'!$L$4+'Diseño reactor'!AV2007*'Propiedades físicas'!$L$5+'Diseño reactor'!AW2007*'Propiedades físicas'!$L$8+AX2007*'Propiedades físicas'!$L$9+'Diseño reactor'!AY2007*'Propiedades físicas'!$L$7+'Diseño reactor'!AZ2007*'Propiedades físicas'!$L$6</f>
        <v>2.104295564752388</v>
      </c>
      <c r="BD2007" s="29">
        <f t="shared" si="1290"/>
        <v>1.6320507953478682</v>
      </c>
      <c r="BE2007" s="58">
        <f t="shared" si="1291"/>
        <v>41.44085882092476</v>
      </c>
      <c r="BF2007" s="30">
        <f>AU2007*'Propiedades físicas'!$I$4+'Diseño reactor'!AV2007*'Propiedades físicas'!$I$5+'Diseño reactor'!AW2007*'Propiedades físicas'!$I$8+'Diseño reactor'!AX2007*'Propiedades físicas'!$I$9+'Diseño reactor'!AY2007*'Propiedades físicas'!$I$7+'Diseño reactor'!AZ2007*'Propiedades físicas'!$I$6</f>
        <v>1.996227711321345E-2</v>
      </c>
      <c r="BG2007" s="24">
        <f>AU2007*'Propiedades físicas'!$O$4+'Diseño reactor'!AV2007*'Propiedades físicas'!$O$5+'Diseño reactor'!AW2007*'Propiedades físicas'!$O$8+'Diseño reactor'!AX2007*'Propiedades físicas'!$O$9+'Diseño reactor'!AY2007*'Propiedades físicas'!$O$7+'Diseño reactor'!AZ2007*'Propiedades físicas'!$O$6</f>
        <v>0.15381073144494728</v>
      </c>
      <c r="BH2007" s="54">
        <f t="shared" si="1292"/>
        <v>41172.90498969231</v>
      </c>
      <c r="BI2007" s="34">
        <f t="shared" si="1312"/>
        <v>273.10533404964895</v>
      </c>
      <c r="BJ2007" s="27">
        <f t="shared" si="1293"/>
        <v>4796.334060598082</v>
      </c>
      <c r="BK2007" s="34">
        <f t="shared" si="1294"/>
        <v>567.48280778069613</v>
      </c>
      <c r="BL2007" s="27">
        <f t="shared" si="1295"/>
        <v>105.63249079696381</v>
      </c>
      <c r="BM2007" s="34">
        <f t="shared" si="1296"/>
        <v>1.1054421768707483</v>
      </c>
      <c r="BN2007" s="45">
        <f t="shared" si="1297"/>
        <v>2151.9685972577045</v>
      </c>
      <c r="BO2007" s="45">
        <f t="shared" si="1298"/>
        <v>107.00165763188116</v>
      </c>
      <c r="BP2007" s="66">
        <f t="shared" si="1299"/>
        <v>6.6878709292431919</v>
      </c>
    </row>
    <row r="2008" spans="8:68">
      <c r="H2008" s="68">
        <v>2003</v>
      </c>
      <c r="I2008" s="31">
        <f>('Propiedades físicas'!$C$10*'Diseño reactor'!H2008)/1000</f>
        <v>1753.1162990444413</v>
      </c>
      <c r="J2008" s="31">
        <f t="shared" si="1277"/>
        <v>0.26010824281797429</v>
      </c>
      <c r="K2008" s="31">
        <f>(I2008*1000)/'Propiedades físicas'!$F$10</f>
        <v>11451.647126137148</v>
      </c>
      <c r="L2008" s="31">
        <f t="shared" si="1278"/>
        <v>1635.9495894481638</v>
      </c>
      <c r="M2008" s="31">
        <f t="shared" si="1279"/>
        <v>9815.6975366889837</v>
      </c>
      <c r="N2008" s="31">
        <f t="shared" si="1280"/>
        <v>0.81674967021875378</v>
      </c>
      <c r="O2008" s="32">
        <f t="shared" si="1281"/>
        <v>4.9004980213125231</v>
      </c>
      <c r="P2008" s="33">
        <f t="shared" si="1282"/>
        <v>0.66649055146985769</v>
      </c>
      <c r="Q2008" s="31">
        <f t="shared" si="1283"/>
        <v>4.7175097952115497</v>
      </c>
      <c r="R2008" s="31">
        <f t="shared" si="1284"/>
        <v>0.12261563924660537</v>
      </c>
      <c r="S2008" s="31">
        <f t="shared" si="1285"/>
        <v>0.18298822610097218</v>
      </c>
      <c r="T2008" s="31">
        <f t="shared" si="1286"/>
        <v>2.2557851652505567E-2</v>
      </c>
      <c r="U2008" s="31">
        <f t="shared" si="1287"/>
        <v>5.0856278497852202E-3</v>
      </c>
      <c r="V2008" s="47">
        <f t="shared" si="1300"/>
        <v>6.6001976941675239E-4</v>
      </c>
      <c r="W2008" s="31">
        <f t="shared" si="1288"/>
        <v>0.18397205928305008</v>
      </c>
      <c r="X2008" s="34">
        <f>(S2008*H2008*'Propiedades físicas'!$F$5*60*24*365)/(1000000)</f>
        <v>56728.396685786611</v>
      </c>
      <c r="Y2008" s="34">
        <f>(U2008*H2008*'Propiedades físicas'!$F$7*60*24*365)/(1000000)</f>
        <v>493.05271605050632</v>
      </c>
      <c r="Z2008" s="31">
        <f t="shared" si="1301"/>
        <v>1334.9805745941251</v>
      </c>
      <c r="AA2008" s="31">
        <f t="shared" si="1302"/>
        <v>9449.1721198087344</v>
      </c>
      <c r="AB2008" s="31">
        <f t="shared" si="1302"/>
        <v>245.59912541095056</v>
      </c>
      <c r="AC2008" s="31">
        <f t="shared" si="1302"/>
        <v>366.52541688024729</v>
      </c>
      <c r="AD2008" s="31">
        <f t="shared" si="1302"/>
        <v>45.183376859968654</v>
      </c>
      <c r="AE2008" s="31">
        <f t="shared" si="1303"/>
        <v>10.186512583119796</v>
      </c>
      <c r="AF2008" s="31">
        <f t="shared" si="1304"/>
        <v>11451.647126137144</v>
      </c>
      <c r="AG2008" s="31">
        <f t="shared" si="1305"/>
        <v>0.11657542010242147</v>
      </c>
      <c r="AH2008" s="31">
        <f t="shared" si="1306"/>
        <v>0.82513650793884685</v>
      </c>
      <c r="AI2008" s="31">
        <f t="shared" si="1306"/>
        <v>2.1446620098029143E-2</v>
      </c>
      <c r="AJ2008" s="31">
        <f t="shared" si="1306"/>
        <v>3.2006349204010374E-2</v>
      </c>
      <c r="AK2008" s="31">
        <f t="shared" si="1306"/>
        <v>3.9455788640956717E-3</v>
      </c>
      <c r="AL2008" s="31">
        <f t="shared" si="1307"/>
        <v>8.8952379259662877E-4</v>
      </c>
      <c r="AM2008" s="31">
        <f t="shared" si="1308"/>
        <v>1</v>
      </c>
      <c r="AN2008" s="31">
        <f>(Z2008*'Propiedades físicas'!$F$4)/1000</f>
        <v>1173.9552176865816</v>
      </c>
      <c r="AO2008" s="31">
        <f>(AA2008*'Propiedades físicas'!$F$6)/1000</f>
        <v>302.75147471867183</v>
      </c>
      <c r="AP2008" s="31">
        <f>(AB2008*'Propiedades físicas'!$F$9)/1000</f>
        <v>151.52238042228592</v>
      </c>
      <c r="AQ2008" s="31">
        <f>(AC2008*'Propiedades físicas'!$F$5)/1000</f>
        <v>107.93073950872643</v>
      </c>
      <c r="AR2008" s="31">
        <f>(AD2008*'Propiedades físicas'!$F$8)/1000</f>
        <v>16.01841076439608</v>
      </c>
      <c r="AS2008" s="31">
        <f>(AE2008*'Propiedades físicas'!$F$7)/1000</f>
        <v>0.93807594377950199</v>
      </c>
      <c r="AT2008" s="31">
        <f t="shared" si="1309"/>
        <v>1753.1162990444413</v>
      </c>
      <c r="AU2008" s="31">
        <f t="shared" si="1310"/>
        <v>0.66963909828826584</v>
      </c>
      <c r="AV2008" s="31">
        <f t="shared" si="1313"/>
        <v>0.1726933203939125</v>
      </c>
      <c r="AW2008" s="31">
        <f t="shared" si="1313"/>
        <v>8.6430307279029436E-2</v>
      </c>
      <c r="AX2008" s="31">
        <f t="shared" si="1313"/>
        <v>6.1565076753638918E-2</v>
      </c>
      <c r="AY2008" s="31">
        <f t="shared" si="1313"/>
        <v>9.1371067470692735E-3</v>
      </c>
      <c r="AZ2008" s="31">
        <f t="shared" si="1314"/>
        <v>5.3509053808398926E-4</v>
      </c>
      <c r="BA2008" s="31">
        <f t="shared" si="1311"/>
        <v>0.99999999999999989</v>
      </c>
      <c r="BB2008" s="34">
        <f>AU2008*'Propiedades físicas'!$C$4+'Diseño reactor'!AV2008*'Propiedades físicas'!$C$5+'Diseño reactor'!AW2008*'Propiedades físicas'!$C$8+'Diseño reactor'!AX2008*'Propiedades físicas'!$C$9+'Diseño reactor'!AY2008*'Propiedades físicas'!$C$7+'Diseño reactor'!AZ2008*'Propiedades físicas'!$C$6</f>
        <v>875.40149710562673</v>
      </c>
      <c r="BC2008" s="45">
        <f>AU2008*'Propiedades físicas'!$L$4+'Diseño reactor'!AV2008*'Propiedades físicas'!$L$5+'Diseño reactor'!AW2008*'Propiedades físicas'!$L$8+AX2008*'Propiedades físicas'!$L$9+'Diseño reactor'!AY2008*'Propiedades físicas'!$L$7+'Diseño reactor'!AZ2008*'Propiedades físicas'!$L$6</f>
        <v>2.1043398719645032</v>
      </c>
      <c r="BD2008" s="29">
        <f t="shared" si="1290"/>
        <v>1.631351941076242</v>
      </c>
      <c r="BE2008" s="58">
        <f t="shared" si="1291"/>
        <v>41.440103354297548</v>
      </c>
      <c r="BF2008" s="30">
        <f>AU2008*'Propiedades físicas'!$I$4+'Diseño reactor'!AV2008*'Propiedades físicas'!$I$5+'Diseño reactor'!AW2008*'Propiedades físicas'!$I$8+'Diseño reactor'!AX2008*'Propiedades físicas'!$I$9+'Diseño reactor'!AY2008*'Propiedades físicas'!$I$7+'Diseño reactor'!AZ2008*'Propiedades físicas'!$I$6</f>
        <v>1.9962371800755233E-2</v>
      </c>
      <c r="BG2008" s="24">
        <f>AU2008*'Propiedades físicas'!$O$4+'Diseño reactor'!AV2008*'Propiedades físicas'!$O$5+'Diseño reactor'!AW2008*'Propiedades físicas'!$O$8+'Diseño reactor'!AX2008*'Propiedades físicas'!$O$9+'Diseño reactor'!AY2008*'Propiedades físicas'!$O$7+'Diseño reactor'!AZ2008*'Propiedades físicas'!$O$6</f>
        <v>0.15381286183669382</v>
      </c>
      <c r="BH2008" s="54">
        <f t="shared" si="1292"/>
        <v>41172.699674799012</v>
      </c>
      <c r="BI2008" s="34">
        <f t="shared" si="1312"/>
        <v>273.1085971465078</v>
      </c>
      <c r="BJ2008" s="27">
        <f t="shared" si="1293"/>
        <v>4796.3372177510882</v>
      </c>
      <c r="BK2008" s="34">
        <f t="shared" si="1294"/>
        <v>567.4910413816466</v>
      </c>
      <c r="BL2008" s="27">
        <f t="shared" si="1295"/>
        <v>105.63277607892387</v>
      </c>
      <c r="BM2008" s="34">
        <f t="shared" si="1296"/>
        <v>1.1054421768707483</v>
      </c>
      <c r="BN2008" s="45">
        <f t="shared" si="1297"/>
        <v>2153.1613076768194</v>
      </c>
      <c r="BO2008" s="45">
        <f t="shared" si="1298"/>
        <v>107.01087425309203</v>
      </c>
      <c r="BP2008" s="66">
        <f t="shared" si="1299"/>
        <v>6.6878693017456694</v>
      </c>
    </row>
    <row r="2009" spans="8:68">
      <c r="H2009" s="68">
        <v>2004</v>
      </c>
      <c r="I2009" s="31">
        <f>('Propiedades físicas'!$C$10*'Diseño reactor'!H2009)/1000</f>
        <v>1753.9915443260411</v>
      </c>
      <c r="J2009" s="31">
        <f t="shared" si="1277"/>
        <v>0.25997844828562999</v>
      </c>
      <c r="K2009" s="31">
        <f>(I2009*1000)/'Propiedades físicas'!$F$10</f>
        <v>11457.364373828679</v>
      </c>
      <c r="L2009" s="31">
        <f t="shared" si="1278"/>
        <v>1636.7663391183826</v>
      </c>
      <c r="M2009" s="31">
        <f t="shared" si="1279"/>
        <v>9820.5980347102959</v>
      </c>
      <c r="N2009" s="31">
        <f t="shared" si="1280"/>
        <v>0.81674967021875378</v>
      </c>
      <c r="O2009" s="32">
        <f t="shared" si="1281"/>
        <v>4.9004980213125231</v>
      </c>
      <c r="P2009" s="33">
        <f t="shared" si="1282"/>
        <v>0.66655174253607175</v>
      </c>
      <c r="Q2009" s="31">
        <f t="shared" si="1283"/>
        <v>4.7175997072231741</v>
      </c>
      <c r="R2009" s="31">
        <f t="shared" si="1284"/>
        <v>0.12257695848886531</v>
      </c>
      <c r="S2009" s="31">
        <f t="shared" si="1285"/>
        <v>0.18289831408934856</v>
      </c>
      <c r="T2009" s="31">
        <f t="shared" si="1286"/>
        <v>2.254155198096703E-2</v>
      </c>
      <c r="U2009" s="31">
        <f t="shared" si="1287"/>
        <v>5.0794172128497293E-3</v>
      </c>
      <c r="V2009" s="47">
        <f t="shared" si="1300"/>
        <v>6.6008036639494483E-4</v>
      </c>
      <c r="W2009" s="31">
        <f t="shared" si="1288"/>
        <v>0.18389713906153632</v>
      </c>
      <c r="X2009" s="34">
        <f>(S2009*H2009*'Propiedades físicas'!$F$5*60*24*365)/(1000000)</f>
        <v>56728.830756359363</v>
      </c>
      <c r="Y2009" s="34">
        <f>(U2009*H2009*'Propiedades físicas'!$F$7*60*24*365)/(1000000)</f>
        <v>492.69644997310627</v>
      </c>
      <c r="Z2009" s="31">
        <f t="shared" si="1301"/>
        <v>1335.7696920422877</v>
      </c>
      <c r="AA2009" s="31">
        <f t="shared" si="1302"/>
        <v>9454.0698132752404</v>
      </c>
      <c r="AB2009" s="31">
        <f t="shared" si="1302"/>
        <v>245.64422481168609</v>
      </c>
      <c r="AC2009" s="31">
        <f t="shared" si="1302"/>
        <v>366.52822143505455</v>
      </c>
      <c r="AD2009" s="31">
        <f t="shared" si="1302"/>
        <v>45.173270169857929</v>
      </c>
      <c r="AE2009" s="31">
        <f t="shared" si="1303"/>
        <v>10.179152094550858</v>
      </c>
      <c r="AF2009" s="31">
        <f t="shared" si="1304"/>
        <v>11457.364373828679</v>
      </c>
      <c r="AG2009" s="31">
        <f t="shared" si="1305"/>
        <v>0.11658612299120909</v>
      </c>
      <c r="AH2009" s="31">
        <f t="shared" si="1306"/>
        <v>0.82515223438913787</v>
      </c>
      <c r="AI2009" s="31">
        <f t="shared" si="1306"/>
        <v>2.143985447235975E-2</v>
      </c>
      <c r="AJ2009" s="31">
        <f t="shared" si="1306"/>
        <v>3.1990622753719118E-2</v>
      </c>
      <c r="AK2009" s="31">
        <f t="shared" si="1306"/>
        <v>3.9427278993626426E-3</v>
      </c>
      <c r="AL2009" s="31">
        <f t="shared" si="1307"/>
        <v>8.8843749421135983E-4</v>
      </c>
      <c r="AM2009" s="31">
        <f t="shared" si="1308"/>
        <v>0.99999999999999989</v>
      </c>
      <c r="AN2009" s="31">
        <f>(Z2009*'Propiedades físicas'!$F$4)/1000</f>
        <v>1174.649151788147</v>
      </c>
      <c r="AO2009" s="31">
        <f>(AA2009*'Propiedades físicas'!$F$6)/1000</f>
        <v>302.90839681733871</v>
      </c>
      <c r="AP2009" s="31">
        <f>(AB2009*'Propiedades físicas'!$F$9)/1000</f>
        <v>151.55020449756969</v>
      </c>
      <c r="AQ2009" s="31">
        <f>(AC2009*'Propiedades físicas'!$F$5)/1000</f>
        <v>107.93156536598052</v>
      </c>
      <c r="AR2009" s="31">
        <f>(AD2009*'Propiedades físicas'!$F$8)/1000</f>
        <v>16.014827740618028</v>
      </c>
      <c r="AS2009" s="31">
        <f>(AE2009*'Propiedades físicas'!$F$7)/1000</f>
        <v>0.93739811638718862</v>
      </c>
      <c r="AT2009" s="31">
        <f t="shared" si="1309"/>
        <v>1753.9915443260413</v>
      </c>
      <c r="AU2009" s="31">
        <f t="shared" si="1310"/>
        <v>0.66970057842524977</v>
      </c>
      <c r="AV2009" s="31">
        <f t="shared" si="1313"/>
        <v>0.17269661179223592</v>
      </c>
      <c r="AW2009" s="31">
        <f t="shared" si="1313"/>
        <v>8.640304167247384E-2</v>
      </c>
      <c r="AX2009" s="31">
        <f t="shared" si="1313"/>
        <v>6.1534826501944424E-2</v>
      </c>
      <c r="AY2009" s="31">
        <f t="shared" si="1313"/>
        <v>9.130504529753369E-3</v>
      </c>
      <c r="AZ2009" s="31">
        <f t="shared" si="1314"/>
        <v>5.3443707834257388E-4</v>
      </c>
      <c r="BA2009" s="31">
        <f t="shared" si="1311"/>
        <v>0.99999999999999989</v>
      </c>
      <c r="BB2009" s="34">
        <f>AU2009*'Propiedades físicas'!$C$4+'Diseño reactor'!AV2009*'Propiedades físicas'!$C$5+'Diseño reactor'!AW2009*'Propiedades físicas'!$C$8+'Diseño reactor'!AX2009*'Propiedades físicas'!$C$9+'Diseño reactor'!AY2009*'Propiedades físicas'!$C$7+'Diseño reactor'!AZ2009*'Propiedades físicas'!$C$6</f>
        <v>875.40128440514297</v>
      </c>
      <c r="BC2009" s="45">
        <f>AU2009*'Propiedades físicas'!$L$4+'Diseño reactor'!AV2009*'Propiedades físicas'!$L$5+'Diseño reactor'!AW2009*'Propiedades físicas'!$L$8+AX2009*'Propiedades físicas'!$L$9+'Diseño reactor'!AY2009*'Propiedades físicas'!$L$7+'Diseño reactor'!AZ2009*'Propiedades físicas'!$L$6</f>
        <v>2.104384141525288</v>
      </c>
      <c r="BD2009" s="29">
        <f t="shared" si="1290"/>
        <v>1.6306536859949547</v>
      </c>
      <c r="BE2009" s="58">
        <f t="shared" si="1291"/>
        <v>41.439348545401167</v>
      </c>
      <c r="BF2009" s="30">
        <f>AU2009*'Propiedades físicas'!$I$4+'Diseño reactor'!AV2009*'Propiedades físicas'!$I$5+'Diseño reactor'!AW2009*'Propiedades físicas'!$I$8+'Diseño reactor'!AX2009*'Propiedades físicas'!$I$9+'Diseño reactor'!AY2009*'Propiedades físicas'!$I$7+'Diseño reactor'!AZ2009*'Propiedades físicas'!$I$6</f>
        <v>1.9962466332844035E-2</v>
      </c>
      <c r="BG2009" s="24">
        <f>AU2009*'Propiedades físicas'!$O$4+'Diseño reactor'!AV2009*'Propiedades físicas'!$O$5+'Diseño reactor'!AW2009*'Propiedades físicas'!$O$8+'Diseño reactor'!AX2009*'Propiedades físicas'!$O$9+'Diseño reactor'!AY2009*'Propiedades físicas'!$O$7+'Diseño reactor'!AZ2009*'Propiedades físicas'!$O$6</f>
        <v>0.15381499050885952</v>
      </c>
      <c r="BH2009" s="54">
        <f t="shared" si="1292"/>
        <v>41172.494697951232</v>
      </c>
      <c r="BI2009" s="34">
        <f t="shared" si="1312"/>
        <v>273.11185624752102</v>
      </c>
      <c r="BJ2009" s="27">
        <f t="shared" si="1293"/>
        <v>4796.3403774604667</v>
      </c>
      <c r="BK2009" s="34">
        <f t="shared" si="1294"/>
        <v>567.49926895103181</v>
      </c>
      <c r="BL2009" s="27">
        <f t="shared" si="1295"/>
        <v>105.63306114516942</v>
      </c>
      <c r="BM2009" s="34">
        <f t="shared" si="1296"/>
        <v>1.1054421768707483</v>
      </c>
      <c r="BN2009" s="45">
        <f t="shared" si="1297"/>
        <v>2154.3540423033146</v>
      </c>
      <c r="BO2009" s="45">
        <f t="shared" si="1298"/>
        <v>107.02008336879372</v>
      </c>
      <c r="BP2009" s="66">
        <f t="shared" si="1299"/>
        <v>6.6878676767621146</v>
      </c>
    </row>
    <row r="2010" spans="8:68">
      <c r="H2010" s="68">
        <v>2005</v>
      </c>
      <c r="I2010" s="31">
        <f>('Propiedades físicas'!$C$10*'Diseño reactor'!H2010)/1000</f>
        <v>1754.8667896076411</v>
      </c>
      <c r="J2010" s="31">
        <f t="shared" si="1277"/>
        <v>0.2598487832241409</v>
      </c>
      <c r="K2010" s="31">
        <f>(I2010*1000)/'Propiedades físicas'!$F$10</f>
        <v>11463.08162152021</v>
      </c>
      <c r="L2010" s="31">
        <f t="shared" si="1278"/>
        <v>1637.5830887886013</v>
      </c>
      <c r="M2010" s="31">
        <f t="shared" si="1279"/>
        <v>9825.4985327316081</v>
      </c>
      <c r="N2010" s="31">
        <f t="shared" si="1280"/>
        <v>0.81674967021875378</v>
      </c>
      <c r="O2010" s="32">
        <f t="shared" si="1281"/>
        <v>4.9004980213125231</v>
      </c>
      <c r="P2010" s="33">
        <f t="shared" si="1282"/>
        <v>0.66661288378404659</v>
      </c>
      <c r="Q2010" s="31">
        <f t="shared" si="1283"/>
        <v>4.7176895318236909</v>
      </c>
      <c r="R2010" s="31">
        <f t="shared" si="1284"/>
        <v>0.12253830006506647</v>
      </c>
      <c r="S2010" s="31">
        <f t="shared" si="1285"/>
        <v>0.1828084894888313</v>
      </c>
      <c r="T2010" s="31">
        <f t="shared" si="1286"/>
        <v>2.2525269685157598E-2</v>
      </c>
      <c r="U2010" s="31">
        <f t="shared" si="1287"/>
        <v>5.0732166844832107E-3</v>
      </c>
      <c r="V2010" s="47">
        <f t="shared" si="1300"/>
        <v>6.6014091403857045E-4</v>
      </c>
      <c r="W2010" s="31">
        <f t="shared" si="1288"/>
        <v>0.18382227983574878</v>
      </c>
      <c r="X2010" s="34">
        <f>(S2010*H2010*'Propiedades físicas'!$F$5*60*24*365)/(1000000)</f>
        <v>56729.26412042931</v>
      </c>
      <c r="Y2010" s="34">
        <f>(U2010*H2010*'Propiedades físicas'!$F$7*60*24*365)/(1000000)</f>
        <v>492.3405636814486</v>
      </c>
      <c r="Z2010" s="31">
        <f t="shared" si="1301"/>
        <v>1336.5588319870135</v>
      </c>
      <c r="AA2010" s="31">
        <f t="shared" si="1302"/>
        <v>9458.9675113065005</v>
      </c>
      <c r="AB2010" s="31">
        <f t="shared" si="1302"/>
        <v>245.68929163045826</v>
      </c>
      <c r="AC2010" s="31">
        <f t="shared" si="1302"/>
        <v>366.53102142510676</v>
      </c>
      <c r="AD2010" s="31">
        <f t="shared" si="1302"/>
        <v>45.163165718740984</v>
      </c>
      <c r="AE2010" s="31">
        <f t="shared" si="1303"/>
        <v>10.171799452388838</v>
      </c>
      <c r="AF2010" s="31">
        <f t="shared" si="1304"/>
        <v>11463.08162152021</v>
      </c>
      <c r="AG2010" s="31">
        <f t="shared" si="1305"/>
        <v>0.11659681716632161</v>
      </c>
      <c r="AH2010" s="31">
        <f t="shared" si="1306"/>
        <v>0.82516794555041051</v>
      </c>
      <c r="AI2010" s="31">
        <f t="shared" si="1306"/>
        <v>2.1433092753105204E-2</v>
      </c>
      <c r="AJ2010" s="31">
        <f t="shared" si="1306"/>
        <v>3.1974911592446482E-2</v>
      </c>
      <c r="AK2010" s="31">
        <f t="shared" si="1306"/>
        <v>3.9398799738068636E-3</v>
      </c>
      <c r="AL2010" s="31">
        <f t="shared" si="1307"/>
        <v>8.8735296390918261E-4</v>
      </c>
      <c r="AM2010" s="31">
        <f t="shared" si="1308"/>
        <v>0.99999999999999989</v>
      </c>
      <c r="AN2010" s="31">
        <f>(Z2010*'Propiedades físicas'!$F$4)/1000</f>
        <v>1175.34310567274</v>
      </c>
      <c r="AO2010" s="31">
        <f>(AA2010*'Propiedades físicas'!$F$6)/1000</f>
        <v>303.06531906226024</v>
      </c>
      <c r="AP2010" s="31">
        <f>(AB2010*'Propiedades físicas'!$F$9)/1000</f>
        <v>151.57800847141121</v>
      </c>
      <c r="AQ2010" s="31">
        <f>(AC2010*'Propiedades físicas'!$F$5)/1000</f>
        <v>107.9323898790512</v>
      </c>
      <c r="AR2010" s="31">
        <f>(AD2010*'Propiedades físicas'!$F$8)/1000</f>
        <v>16.011245510608045</v>
      </c>
      <c r="AS2010" s="31">
        <f>(AE2010*'Propiedades físicas'!$F$7)/1000</f>
        <v>0.93672101157048804</v>
      </c>
      <c r="AT2010" s="31">
        <f t="shared" si="1309"/>
        <v>1754.8667896076411</v>
      </c>
      <c r="AU2010" s="31">
        <f t="shared" si="1310"/>
        <v>0.66976200850864986</v>
      </c>
      <c r="AV2010" s="31">
        <f t="shared" si="1313"/>
        <v>0.17269989999071131</v>
      </c>
      <c r="AW2010" s="31">
        <f t="shared" si="1313"/>
        <v>8.6375791808848079E-2</v>
      </c>
      <c r="AX2010" s="31">
        <f t="shared" si="1313"/>
        <v>6.1504605659089988E-2</v>
      </c>
      <c r="AY2010" s="31">
        <f t="shared" si="1313"/>
        <v>9.12390935051423E-3</v>
      </c>
      <c r="AZ2010" s="31">
        <f t="shared" si="1314"/>
        <v>5.3378468218657398E-4</v>
      </c>
      <c r="BA2010" s="31">
        <f t="shared" si="1311"/>
        <v>1.0000000000000002</v>
      </c>
      <c r="BB2010" s="34">
        <f>AU2010*'Propiedades físicas'!$C$4+'Diseño reactor'!AV2010*'Propiedades físicas'!$C$5+'Diseño reactor'!AW2010*'Propiedades físicas'!$C$8+'Diseño reactor'!AX2010*'Propiedades físicas'!$C$9+'Diseño reactor'!AY2010*'Propiedades físicas'!$C$7+'Diseño reactor'!AZ2010*'Propiedades físicas'!$C$6</f>
        <v>875.40107203308924</v>
      </c>
      <c r="BC2010" s="45">
        <f>AU2010*'Propiedades físicas'!$L$4+'Diseño reactor'!AV2010*'Propiedades físicas'!$L$5+'Diseño reactor'!AW2010*'Propiedades físicas'!$L$8+AX2010*'Propiedades físicas'!$L$9+'Diseño reactor'!AY2010*'Propiedades físicas'!$L$7+'Diseño reactor'!AZ2010*'Propiedades físicas'!$L$6</f>
        <v>2.104428373482349</v>
      </c>
      <c r="BD2010" s="29">
        <f t="shared" si="1290"/>
        <v>1.6299560293328625</v>
      </c>
      <c r="BE2010" s="58">
        <f t="shared" si="1291"/>
        <v>41.438594393374153</v>
      </c>
      <c r="BF2010" s="30">
        <f>AU2010*'Propiedades físicas'!$I$4+'Diseño reactor'!AV2010*'Propiedades físicas'!$I$5+'Diseño reactor'!AW2010*'Propiedades físicas'!$I$8+'Diseño reactor'!AX2010*'Propiedades físicas'!$I$9+'Diseño reactor'!AY2010*'Propiedades físicas'!$I$7+'Diseño reactor'!AZ2010*'Propiedades físicas'!$I$6</f>
        <v>1.9962560709777737E-2</v>
      </c>
      <c r="BG2010" s="24">
        <f>AU2010*'Propiedades físicas'!$O$4+'Diseño reactor'!AV2010*'Propiedades físicas'!$O$5+'Diseño reactor'!AW2010*'Propiedades físicas'!$O$8+'Diseño reactor'!AX2010*'Propiedades físicas'!$O$9+'Diseño reactor'!AY2010*'Propiedades físicas'!$O$7+'Diseño reactor'!AZ2010*'Propiedades físicas'!$O$6</f>
        <v>0.15381711746347781</v>
      </c>
      <c r="BH2010" s="54">
        <f t="shared" si="1292"/>
        <v>41172.290058495229</v>
      </c>
      <c r="BI2010" s="34">
        <f t="shared" si="1312"/>
        <v>273.11511135940361</v>
      </c>
      <c r="BJ2010" s="27">
        <f t="shared" si="1293"/>
        <v>4796.3435397159856</v>
      </c>
      <c r="BK2010" s="34">
        <f t="shared" si="1294"/>
        <v>567.50749049514366</v>
      </c>
      <c r="BL2010" s="27">
        <f t="shared" si="1295"/>
        <v>105.63334599593347</v>
      </c>
      <c r="BM2010" s="34">
        <f t="shared" si="1296"/>
        <v>1.1054421768707483</v>
      </c>
      <c r="BN2010" s="45">
        <f t="shared" si="1297"/>
        <v>2155.546801106701</v>
      </c>
      <c r="BO2010" s="45">
        <f t="shared" si="1298"/>
        <v>107.02928498815041</v>
      </c>
      <c r="BP2010" s="66">
        <f t="shared" si="1299"/>
        <v>6.6878660542876922</v>
      </c>
    </row>
    <row r="2011" spans="8:68">
      <c r="H2011" s="68">
        <v>2006</v>
      </c>
      <c r="I2011" s="31">
        <f>('Propiedades físicas'!$C$10*'Diseño reactor'!H2011)/1000</f>
        <v>1755.7420348892408</v>
      </c>
      <c r="J2011" s="31">
        <f t="shared" si="1277"/>
        <v>0.25971924743988162</v>
      </c>
      <c r="K2011" s="31">
        <f>(I2011*1000)/'Propiedades físicas'!$F$10</f>
        <v>11468.798869211741</v>
      </c>
      <c r="L2011" s="31">
        <f t="shared" si="1278"/>
        <v>1638.3998384588201</v>
      </c>
      <c r="M2011" s="31">
        <f t="shared" si="1279"/>
        <v>9830.3990307529202</v>
      </c>
      <c r="N2011" s="31">
        <f t="shared" si="1280"/>
        <v>0.81674967021875378</v>
      </c>
      <c r="O2011" s="32">
        <f t="shared" si="1281"/>
        <v>4.9004980213125222</v>
      </c>
      <c r="P2011" s="33">
        <f t="shared" si="1282"/>
        <v>0.66667397527459593</v>
      </c>
      <c r="Q2011" s="31">
        <f t="shared" si="1283"/>
        <v>4.7177792691391982</v>
      </c>
      <c r="R2011" s="31">
        <f t="shared" si="1284"/>
        <v>0.12249966395911983</v>
      </c>
      <c r="S2011" s="31">
        <f t="shared" si="1285"/>
        <v>0.18271875217332376</v>
      </c>
      <c r="T2011" s="31">
        <f t="shared" si="1286"/>
        <v>2.2509004740910141E-2</v>
      </c>
      <c r="U2011" s="31">
        <f t="shared" si="1287"/>
        <v>5.0670262441278712E-3</v>
      </c>
      <c r="V2011" s="47">
        <f t="shared" si="1300"/>
        <v>6.6020141240785224E-4</v>
      </c>
      <c r="W2011" s="31">
        <f t="shared" si="1288"/>
        <v>0.18374748153122905</v>
      </c>
      <c r="X2011" s="34">
        <f>(S2011*H2011*'Propiedades físicas'!$F$5*60*24*365)/(1000000)</f>
        <v>56729.69677943331</v>
      </c>
      <c r="Y2011" s="34">
        <f>(U2011*H2011*'Propiedades físicas'!$F$7*60*24*365)/(1000000)</f>
        <v>491.98505664730556</v>
      </c>
      <c r="Z2011" s="31">
        <f t="shared" si="1301"/>
        <v>1337.3479944008395</v>
      </c>
      <c r="AA2011" s="31">
        <f t="shared" si="1302"/>
        <v>9463.8652138932321</v>
      </c>
      <c r="AB2011" s="31">
        <f t="shared" si="1302"/>
        <v>245.7343259019944</v>
      </c>
      <c r="AC2011" s="31">
        <f t="shared" si="1302"/>
        <v>366.53381685968748</v>
      </c>
      <c r="AD2011" s="31">
        <f t="shared" si="1302"/>
        <v>45.153063510265746</v>
      </c>
      <c r="AE2011" s="31">
        <f t="shared" si="1303"/>
        <v>10.164454645720509</v>
      </c>
      <c r="AF2011" s="31">
        <f t="shared" si="1304"/>
        <v>11468.798869211741</v>
      </c>
      <c r="AG2011" s="31">
        <f t="shared" si="1305"/>
        <v>0.11660750263839585</v>
      </c>
      <c r="AH2011" s="31">
        <f t="shared" si="1306"/>
        <v>0.82518364144472001</v>
      </c>
      <c r="AI2011" s="31">
        <f t="shared" si="1306"/>
        <v>2.1426334937451379E-2</v>
      </c>
      <c r="AJ2011" s="31">
        <f t="shared" si="1306"/>
        <v>3.1959215698136978E-2</v>
      </c>
      <c r="AK2011" s="31">
        <f t="shared" si="1306"/>
        <v>3.9370350832012759E-3</v>
      </c>
      <c r="AL2011" s="31">
        <f t="shared" si="1307"/>
        <v>8.8627019809434668E-4</v>
      </c>
      <c r="AM2011" s="31">
        <f t="shared" si="1308"/>
        <v>0.99999999999999989</v>
      </c>
      <c r="AN2011" s="31">
        <f>(Z2011*'Propiedades físicas'!$F$4)/1000</f>
        <v>1176.0370793162103</v>
      </c>
      <c r="AO2011" s="31">
        <f>(AA2011*'Propiedades físicas'!$F$6)/1000</f>
        <v>303.22224145313919</v>
      </c>
      <c r="AP2011" s="31">
        <f>(AB2011*'Propiedades físicas'!$F$9)/1000</f>
        <v>151.60579236523543</v>
      </c>
      <c r="AQ2011" s="31">
        <f>(AC2011*'Propiedades físicas'!$F$5)/1000</f>
        <v>107.93321305067219</v>
      </c>
      <c r="AR2011" s="31">
        <f>(AD2011*'Propiedades físicas'!$F$8)/1000</f>
        <v>16.007664075659406</v>
      </c>
      <c r="AS2011" s="31">
        <f>(AE2011*'Propiedades físicas'!$F$7)/1000</f>
        <v>0.93604462832440172</v>
      </c>
      <c r="AT2011" s="31">
        <f t="shared" si="1309"/>
        <v>1755.742034889241</v>
      </c>
      <c r="AU2011" s="31">
        <f t="shared" si="1310"/>
        <v>0.6698233885995668</v>
      </c>
      <c r="AV2011" s="31">
        <f t="shared" si="1313"/>
        <v>0.17270318499395476</v>
      </c>
      <c r="AW2011" s="31">
        <f t="shared" si="1313"/>
        <v>8.6348557676811169E-2</v>
      </c>
      <c r="AX2011" s="31">
        <f t="shared" si="1313"/>
        <v>6.1474414182651288E-2</v>
      </c>
      <c r="AY2011" s="31">
        <f t="shared" si="1313"/>
        <v>9.1173211995629142E-3</v>
      </c>
      <c r="AZ2011" s="31">
        <f t="shared" si="1314"/>
        <v>5.3313334745297653E-4</v>
      </c>
      <c r="BA2011" s="31">
        <f t="shared" si="1311"/>
        <v>0.99999999999999989</v>
      </c>
      <c r="BB2011" s="34">
        <f>AU2011*'Propiedades físicas'!$C$4+'Diseño reactor'!AV2011*'Propiedades físicas'!$C$5+'Diseño reactor'!AW2011*'Propiedades físicas'!$C$8+'Diseño reactor'!AX2011*'Propiedades físicas'!$C$9+'Diseño reactor'!AY2011*'Propiedades físicas'!$C$7+'Diseño reactor'!AZ2011*'Propiedades físicas'!$C$6</f>
        <v>875.40085998883399</v>
      </c>
      <c r="BC2011" s="45">
        <f>AU2011*'Propiedades físicas'!$L$4+'Diseño reactor'!AV2011*'Propiedades físicas'!$L$5+'Diseño reactor'!AW2011*'Propiedades físicas'!$L$8+AX2011*'Propiedades físicas'!$L$9+'Diseño reactor'!AY2011*'Propiedades físicas'!$L$7+'Diseño reactor'!AZ2011*'Propiedades físicas'!$L$6</f>
        <v>2.1044725678832132</v>
      </c>
      <c r="BD2011" s="29">
        <f t="shared" si="1290"/>
        <v>1.6292589703201414</v>
      </c>
      <c r="BE2011" s="58">
        <f t="shared" si="1291"/>
        <v>41.437840897356594</v>
      </c>
      <c r="BF2011" s="30">
        <f>AU2011*'Propiedades físicas'!$I$4+'Diseño reactor'!AV2011*'Propiedades físicas'!$I$5+'Diseño reactor'!AW2011*'Propiedades físicas'!$I$8+'Diseño reactor'!AX2011*'Propiedades físicas'!$I$9+'Diseño reactor'!AY2011*'Propiedades físicas'!$I$7+'Diseño reactor'!AZ2011*'Propiedades físicas'!$I$6</f>
        <v>1.9962654931853549E-2</v>
      </c>
      <c r="BG2011" s="24">
        <f>AU2011*'Propiedades físicas'!$O$4+'Diseño reactor'!AV2011*'Propiedades físicas'!$O$5+'Diseño reactor'!AW2011*'Propiedades físicas'!$O$8+'Diseño reactor'!AX2011*'Propiedades físicas'!$O$9+'Diseño reactor'!AY2011*'Propiedades físicas'!$O$7+'Diseño reactor'!AZ2011*'Propiedades físicas'!$O$6</f>
        <v>0.15381924270257913</v>
      </c>
      <c r="BH2011" s="54">
        <f t="shared" si="1292"/>
        <v>41172.085755778768</v>
      </c>
      <c r="BI2011" s="34">
        <f t="shared" si="1312"/>
        <v>273.11836248885606</v>
      </c>
      <c r="BJ2011" s="27">
        <f t="shared" si="1293"/>
        <v>4796.3467045074503</v>
      </c>
      <c r="BK2011" s="34">
        <f t="shared" si="1294"/>
        <v>567.51570602026698</v>
      </c>
      <c r="BL2011" s="27">
        <f t="shared" si="1295"/>
        <v>105.63363063144878</v>
      </c>
      <c r="BM2011" s="34">
        <f t="shared" si="1296"/>
        <v>1.1054421768707483</v>
      </c>
      <c r="BN2011" s="45">
        <f t="shared" si="1297"/>
        <v>2156.7395840565396</v>
      </c>
      <c r="BO2011" s="45">
        <f t="shared" si="1298"/>
        <v>107.03847912031112</v>
      </c>
      <c r="BP2011" s="66">
        <f t="shared" si="1299"/>
        <v>6.6878644343175759</v>
      </c>
    </row>
    <row r="2012" spans="8:68">
      <c r="H2012" s="68">
        <v>2007</v>
      </c>
      <c r="I2012" s="31">
        <f>('Propiedades físicas'!$C$10*'Diseño reactor'!H2012)/1000</f>
        <v>1756.6172801708408</v>
      </c>
      <c r="J2012" s="31">
        <f t="shared" si="1277"/>
        <v>0.25958984073961261</v>
      </c>
      <c r="K2012" s="31">
        <f>(I2012*1000)/'Propiedades físicas'!$F$10</f>
        <v>11474.516116903273</v>
      </c>
      <c r="L2012" s="31">
        <f t="shared" si="1278"/>
        <v>1639.2165881290389</v>
      </c>
      <c r="M2012" s="31">
        <f t="shared" si="1279"/>
        <v>9835.2995287742324</v>
      </c>
      <c r="N2012" s="31">
        <f t="shared" si="1280"/>
        <v>0.81674967021875378</v>
      </c>
      <c r="O2012" s="32">
        <f t="shared" si="1281"/>
        <v>4.9004980213125222</v>
      </c>
      <c r="P2012" s="33">
        <f t="shared" si="1282"/>
        <v>0.66673501706843508</v>
      </c>
      <c r="Q2012" s="31">
        <f t="shared" si="1283"/>
        <v>4.7178689192955519</v>
      </c>
      <c r="R2012" s="31">
        <f t="shared" si="1284"/>
        <v>0.12246105015494446</v>
      </c>
      <c r="S2012" s="31">
        <f t="shared" si="1285"/>
        <v>0.18262910201696916</v>
      </c>
      <c r="T2012" s="31">
        <f t="shared" si="1286"/>
        <v>2.2492757124098268E-2</v>
      </c>
      <c r="U2012" s="31">
        <f t="shared" si="1287"/>
        <v>5.0608458712760613E-3</v>
      </c>
      <c r="V2012" s="47">
        <f t="shared" si="1300"/>
        <v>6.6026186156291627E-4</v>
      </c>
      <c r="W2012" s="31">
        <f t="shared" si="1288"/>
        <v>0.18367274407363973</v>
      </c>
      <c r="X2012" s="34">
        <f>(S2012*H2012*'Propiedades físicas'!$F$5*60*24*365)/(1000000)</f>
        <v>56730.128734804595</v>
      </c>
      <c r="Y2012" s="34">
        <f>(U2012*H2012*'Propiedades físicas'!$F$7*60*24*365)/(1000000)</f>
        <v>491.62992834334085</v>
      </c>
      <c r="Z2012" s="31">
        <f t="shared" si="1301"/>
        <v>1338.1371792563491</v>
      </c>
      <c r="AA2012" s="31">
        <f t="shared" si="1302"/>
        <v>9468.762921026173</v>
      </c>
      <c r="AB2012" s="31">
        <f t="shared" si="1302"/>
        <v>245.77932766097354</v>
      </c>
      <c r="AC2012" s="31">
        <f t="shared" si="1302"/>
        <v>366.53660774805712</v>
      </c>
      <c r="AD2012" s="31">
        <f t="shared" si="1302"/>
        <v>45.142963548065225</v>
      </c>
      <c r="AE2012" s="31">
        <f t="shared" si="1303"/>
        <v>10.157117663651055</v>
      </c>
      <c r="AF2012" s="31">
        <f t="shared" si="1304"/>
        <v>11474.516116903271</v>
      </c>
      <c r="AG2012" s="31">
        <f t="shared" si="1305"/>
        <v>0.11661817941805148</v>
      </c>
      <c r="AH2012" s="31">
        <f t="shared" si="1306"/>
        <v>0.82519932209407987</v>
      </c>
      <c r="AI2012" s="31">
        <f t="shared" si="1306"/>
        <v>2.1419581022585569E-2</v>
      </c>
      <c r="AJ2012" s="31">
        <f t="shared" si="1306"/>
        <v>3.1943535048777082E-2</v>
      </c>
      <c r="AK2012" s="31">
        <f t="shared" si="1306"/>
        <v>3.9341932233259488E-3</v>
      </c>
      <c r="AL2012" s="31">
        <f t="shared" si="1307"/>
        <v>8.8518919317987302E-4</v>
      </c>
      <c r="AM2012" s="31">
        <f t="shared" si="1308"/>
        <v>1</v>
      </c>
      <c r="AN2012" s="31">
        <f>(Z2012*'Propiedades físicas'!$F$4)/1000</f>
        <v>1176.7310726944484</v>
      </c>
      <c r="AO2012" s="31">
        <f>(AA2012*'Propiedades físicas'!$F$6)/1000</f>
        <v>303.37916398967855</v>
      </c>
      <c r="AP2012" s="31">
        <f>(AB2012*'Propiedades físicas'!$F$9)/1000</f>
        <v>151.6335562004376</v>
      </c>
      <c r="AQ2012" s="31">
        <f>(AC2012*'Propiedades físicas'!$F$5)/1000</f>
        <v>107.93403488357039</v>
      </c>
      <c r="AR2012" s="31">
        <f>(AD2012*'Propiedades físicas'!$F$8)/1000</f>
        <v>16.004083437060078</v>
      </c>
      <c r="AS2012" s="31">
        <f>(AE2012*'Propiedades físicas'!$F$7)/1000</f>
        <v>0.93536896564562577</v>
      </c>
      <c r="AT2012" s="31">
        <f t="shared" si="1309"/>
        <v>1756.6172801708406</v>
      </c>
      <c r="AU2012" s="31">
        <f t="shared" si="1310"/>
        <v>0.66988471875900302</v>
      </c>
      <c r="AV2012" s="31">
        <f t="shared" si="1313"/>
        <v>0.17270646680657342</v>
      </c>
      <c r="AW2012" s="31">
        <f t="shared" si="1313"/>
        <v>8.6321339265027844E-2</v>
      </c>
      <c r="AX2012" s="31">
        <f t="shared" si="1313"/>
        <v>6.1444252030284717E-2</v>
      </c>
      <c r="AY2012" s="31">
        <f t="shared" si="1313"/>
        <v>9.1107400671269698E-3</v>
      </c>
      <c r="AZ2012" s="31">
        <f t="shared" si="1314"/>
        <v>5.3248307198404431E-4</v>
      </c>
      <c r="BA2012" s="31">
        <f t="shared" si="1311"/>
        <v>1</v>
      </c>
      <c r="BB2012" s="34">
        <f>AU2012*'Propiedades físicas'!$C$4+'Diseño reactor'!AV2012*'Propiedades físicas'!$C$5+'Diseño reactor'!AW2012*'Propiedades físicas'!$C$8+'Diseño reactor'!AX2012*'Propiedades físicas'!$C$9+'Diseño reactor'!AY2012*'Propiedades físicas'!$C$7+'Diseño reactor'!AZ2012*'Propiedades físicas'!$C$6</f>
        <v>875.40064827174649</v>
      </c>
      <c r="BC2012" s="45">
        <f>AU2012*'Propiedades físicas'!$L$4+'Diseño reactor'!AV2012*'Propiedades físicas'!$L$5+'Diseño reactor'!AW2012*'Propiedades físicas'!$L$8+AX2012*'Propiedades físicas'!$L$9+'Diseño reactor'!AY2012*'Propiedades físicas'!$L$7+'Diseño reactor'!AZ2012*'Propiedades físicas'!$L$6</f>
        <v>2.1045167247753294</v>
      </c>
      <c r="BD2012" s="29">
        <f t="shared" si="1290"/>
        <v>1.6285625081882922</v>
      </c>
      <c r="BE2012" s="58">
        <f t="shared" si="1291"/>
        <v>41.437088056490033</v>
      </c>
      <c r="BF2012" s="30">
        <f>AU2012*'Propiedades físicas'!$I$4+'Diseño reactor'!AV2012*'Propiedades físicas'!$I$5+'Diseño reactor'!AW2012*'Propiedades físicas'!$I$8+'Diseño reactor'!AX2012*'Propiedades físicas'!$I$9+'Diseño reactor'!AY2012*'Propiedades físicas'!$I$7+'Diseño reactor'!AZ2012*'Propiedades físicas'!$I$6</f>
        <v>1.9962748999368025E-2</v>
      </c>
      <c r="BG2012" s="24">
        <f>AU2012*'Propiedades físicas'!$O$4+'Diseño reactor'!AV2012*'Propiedades físicas'!$O$5+'Diseño reactor'!AW2012*'Propiedades físicas'!$O$8+'Diseño reactor'!AX2012*'Propiedades físicas'!$O$9+'Diseño reactor'!AY2012*'Propiedades físicas'!$O$7+'Diseño reactor'!AZ2012*'Propiedades físicas'!$O$6</f>
        <v>0.1538213662281907</v>
      </c>
      <c r="BH2012" s="54">
        <f t="shared" si="1292"/>
        <v>41171.881789151026</v>
      </c>
      <c r="BI2012" s="34">
        <f t="shared" si="1312"/>
        <v>273.12160964256532</v>
      </c>
      <c r="BJ2012" s="27">
        <f t="shared" si="1293"/>
        <v>4796.3498718247001</v>
      </c>
      <c r="BK2012" s="34">
        <f t="shared" si="1294"/>
        <v>567.5239155326791</v>
      </c>
      <c r="BL2012" s="27">
        <f t="shared" si="1295"/>
        <v>105.6339150519478</v>
      </c>
      <c r="BM2012" s="34">
        <f t="shared" si="1296"/>
        <v>1.1054421768707483</v>
      </c>
      <c r="BN2012" s="45">
        <f t="shared" si="1297"/>
        <v>2157.9323911224437</v>
      </c>
      <c r="BO2012" s="45">
        <f t="shared" si="1298"/>
        <v>107.04766577441022</v>
      </c>
      <c r="BP2012" s="66">
        <f t="shared" si="1299"/>
        <v>6.6878628168469465</v>
      </c>
    </row>
    <row r="2013" spans="8:68">
      <c r="H2013" s="68">
        <v>2008</v>
      </c>
      <c r="I2013" s="31">
        <f>('Propiedades físicas'!$C$10*'Diseño reactor'!H2013)/1000</f>
        <v>1757.4925254524403</v>
      </c>
      <c r="J2013" s="31">
        <f t="shared" si="1277"/>
        <v>0.25946056293047937</v>
      </c>
      <c r="K2013" s="31">
        <f>(I2013*1000)/'Propiedades físicas'!$F$10</f>
        <v>11480.233364594804</v>
      </c>
      <c r="L2013" s="31">
        <f t="shared" si="1278"/>
        <v>1640.0333377992577</v>
      </c>
      <c r="M2013" s="31">
        <f t="shared" si="1279"/>
        <v>9840.2000267955464</v>
      </c>
      <c r="N2013" s="31">
        <f t="shared" si="1280"/>
        <v>0.81674967021875378</v>
      </c>
      <c r="O2013" s="32">
        <f t="shared" si="1281"/>
        <v>4.9004980213125231</v>
      </c>
      <c r="P2013" s="33">
        <f t="shared" si="1282"/>
        <v>0.6667960092261801</v>
      </c>
      <c r="Q2013" s="31">
        <f t="shared" si="1283"/>
        <v>4.7179584824183731</v>
      </c>
      <c r="R2013" s="31">
        <f t="shared" si="1284"/>
        <v>0.12242245863646731</v>
      </c>
      <c r="S2013" s="31">
        <f t="shared" si="1285"/>
        <v>0.18253953889415045</v>
      </c>
      <c r="T2013" s="31">
        <f t="shared" si="1286"/>
        <v>2.2476526810636346E-2</v>
      </c>
      <c r="U2013" s="31">
        <f t="shared" si="1287"/>
        <v>5.0546755454701471E-3</v>
      </c>
      <c r="V2013" s="47">
        <f t="shared" si="1300"/>
        <v>6.6032226156379002E-4</v>
      </c>
      <c r="W2013" s="31">
        <f t="shared" si="1288"/>
        <v>0.18359806738876433</v>
      </c>
      <c r="X2013" s="34">
        <f>(S2013*H2013*'Propiedades físicas'!$F$5*60*24*365)/(1000000)</f>
        <v>56730.559987973065</v>
      </c>
      <c r="Y2013" s="34">
        <f>(U2013*H2013*'Propiedades físicas'!$F$7*60*24*365)/(1000000)</f>
        <v>491.27517824310843</v>
      </c>
      <c r="Z2013" s="31">
        <f t="shared" si="1301"/>
        <v>1338.9263865261696</v>
      </c>
      <c r="AA2013" s="31">
        <f t="shared" si="1302"/>
        <v>9473.6606326960937</v>
      </c>
      <c r="AB2013" s="31">
        <f t="shared" si="1302"/>
        <v>245.82429694202636</v>
      </c>
      <c r="AC2013" s="31">
        <f t="shared" si="1302"/>
        <v>366.53939409945411</v>
      </c>
      <c r="AD2013" s="31">
        <f t="shared" si="1302"/>
        <v>45.132865835757784</v>
      </c>
      <c r="AE2013" s="31">
        <f t="shared" si="1303"/>
        <v>10.149788495304055</v>
      </c>
      <c r="AF2013" s="31">
        <f t="shared" si="1304"/>
        <v>11480.233364594806</v>
      </c>
      <c r="AG2013" s="31">
        <f t="shared" si="1305"/>
        <v>0.1166288475158908</v>
      </c>
      <c r="AH2013" s="31">
        <f t="shared" si="1306"/>
        <v>0.82521498752046196</v>
      </c>
      <c r="AI2013" s="31">
        <f t="shared" si="1306"/>
        <v>2.1412831005696437E-2</v>
      </c>
      <c r="AJ2013" s="31">
        <f t="shared" si="1306"/>
        <v>3.1927869622395182E-2</v>
      </c>
      <c r="AK2013" s="31">
        <f t="shared" si="1306"/>
        <v>3.9313543899680775E-3</v>
      </c>
      <c r="AL2013" s="31">
        <f t="shared" si="1307"/>
        <v>8.841099455875295E-4</v>
      </c>
      <c r="AM2013" s="31">
        <f t="shared" si="1308"/>
        <v>0.99999999999999989</v>
      </c>
      <c r="AN2013" s="31">
        <f>(Z2013*'Propiedades físicas'!$F$4)/1000</f>
        <v>1177.4250857833831</v>
      </c>
      <c r="AO2013" s="31">
        <f>(AA2013*'Propiedades físicas'!$F$6)/1000</f>
        <v>303.53608667158284</v>
      </c>
      <c r="AP2013" s="31">
        <f>(AB2013*'Propiedades físicas'!$F$9)/1000</f>
        <v>151.66129999838316</v>
      </c>
      <c r="AQ2013" s="31">
        <f>(AC2013*'Propiedades físicas'!$F$5)/1000</f>
        <v>107.93485538046626</v>
      </c>
      <c r="AR2013" s="31">
        <f>(AD2013*'Propiedades físicas'!$F$8)/1000</f>
        <v>16.000503596092845</v>
      </c>
      <c r="AS2013" s="31">
        <f>(AE2013*'Propiedades físicas'!$F$7)/1000</f>
        <v>0.93469402253255041</v>
      </c>
      <c r="AT2013" s="31">
        <f t="shared" si="1309"/>
        <v>1757.4925254524405</v>
      </c>
      <c r="AU2013" s="31">
        <f t="shared" si="1310"/>
        <v>0.66994599904786079</v>
      </c>
      <c r="AV2013" s="31">
        <f t="shared" si="1313"/>
        <v>0.17270974543316589</v>
      </c>
      <c r="AW2013" s="31">
        <f t="shared" si="1313"/>
        <v>8.6294136562168416E-2</v>
      </c>
      <c r="AX2013" s="31">
        <f t="shared" si="1313"/>
        <v>6.1414119159727304E-2</v>
      </c>
      <c r="AY2013" s="31">
        <f t="shared" si="1313"/>
        <v>9.1041659434504575E-3</v>
      </c>
      <c r="AZ2013" s="31">
        <f t="shared" si="1314"/>
        <v>5.3183385362730188E-4</v>
      </c>
      <c r="BA2013" s="31">
        <f t="shared" si="1311"/>
        <v>1</v>
      </c>
      <c r="BB2013" s="34">
        <f>AU2013*'Propiedades físicas'!$C$4+'Diseño reactor'!AV2013*'Propiedades físicas'!$C$5+'Diseño reactor'!AW2013*'Propiedades físicas'!$C$8+'Diseño reactor'!AX2013*'Propiedades físicas'!$C$9+'Diseño reactor'!AY2013*'Propiedades físicas'!$C$7+'Diseño reactor'!AZ2013*'Propiedades físicas'!$C$6</f>
        <v>875.4004368811984</v>
      </c>
      <c r="BC2013" s="45">
        <f>AU2013*'Propiedades físicas'!$L$4+'Diseño reactor'!AV2013*'Propiedades físicas'!$L$5+'Diseño reactor'!AW2013*'Propiedades físicas'!$L$8+AX2013*'Propiedades físicas'!$L$9+'Diseño reactor'!AY2013*'Propiedades físicas'!$L$7+'Diseño reactor'!AZ2013*'Propiedades físicas'!$L$6</f>
        <v>2.1045608442060648</v>
      </c>
      <c r="BD2013" s="29">
        <f t="shared" si="1290"/>
        <v>1.6278666421701304</v>
      </c>
      <c r="BE2013" s="58">
        <f t="shared" si="1291"/>
        <v>41.436335869917549</v>
      </c>
      <c r="BF2013" s="30">
        <f>AU2013*'Propiedades físicas'!$I$4+'Diseño reactor'!AV2013*'Propiedades físicas'!$I$5+'Diseño reactor'!AW2013*'Propiedades físicas'!$I$8+'Diseño reactor'!AX2013*'Propiedades físicas'!$I$9+'Diseño reactor'!AY2013*'Propiedades físicas'!$I$7+'Diseño reactor'!AZ2013*'Propiedades físicas'!$I$6</f>
        <v>1.9962842912617015E-2</v>
      </c>
      <c r="BG2013" s="24">
        <f>AU2013*'Propiedades físicas'!$O$4+'Diseño reactor'!AV2013*'Propiedades físicas'!$O$5+'Diseño reactor'!AW2013*'Propiedades físicas'!$O$8+'Diseño reactor'!AX2013*'Propiedades físicas'!$O$9+'Diseño reactor'!AY2013*'Propiedades físicas'!$O$7+'Diseño reactor'!AZ2013*'Propiedades físicas'!$O$6</f>
        <v>0.15382348804233675</v>
      </c>
      <c r="BH2013" s="54">
        <f t="shared" si="1292"/>
        <v>41171.678157962793</v>
      </c>
      <c r="BI2013" s="34">
        <f t="shared" si="1312"/>
        <v>273.12485282720354</v>
      </c>
      <c r="BJ2013" s="27">
        <f t="shared" si="1293"/>
        <v>4796.3530416575877</v>
      </c>
      <c r="BK2013" s="34">
        <f t="shared" si="1294"/>
        <v>567.53211903864724</v>
      </c>
      <c r="BL2013" s="27">
        <f t="shared" si="1295"/>
        <v>105.6341992576626</v>
      </c>
      <c r="BM2013" s="34">
        <f t="shared" si="1296"/>
        <v>1.1054421768707483</v>
      </c>
      <c r="BN2013" s="45">
        <f t="shared" si="1297"/>
        <v>2159.125222274075</v>
      </c>
      <c r="BO2013" s="45">
        <f t="shared" si="1298"/>
        <v>107.05684495956709</v>
      </c>
      <c r="BP2013" s="66">
        <f t="shared" si="1299"/>
        <v>6.6878612018710042</v>
      </c>
    </row>
    <row r="2014" spans="8:68">
      <c r="H2014" s="68">
        <v>2009</v>
      </c>
      <c r="I2014" s="31">
        <f>('Propiedades físicas'!$C$10*'Diseño reactor'!H2014)/1000</f>
        <v>1758.3677707340403</v>
      </c>
      <c r="J2014" s="31">
        <f t="shared" si="1277"/>
        <v>0.25933141382001124</v>
      </c>
      <c r="K2014" s="31">
        <f>(I2014*1000)/'Propiedades físicas'!$F$10</f>
        <v>11485.950612286337</v>
      </c>
      <c r="L2014" s="31">
        <f t="shared" si="1278"/>
        <v>1640.8500874694766</v>
      </c>
      <c r="M2014" s="31">
        <f t="shared" si="1279"/>
        <v>9845.1005248168603</v>
      </c>
      <c r="N2014" s="31">
        <f t="shared" si="1280"/>
        <v>0.81674967021875389</v>
      </c>
      <c r="O2014" s="32">
        <f t="shared" si="1281"/>
        <v>4.900498021312524</v>
      </c>
      <c r="P2014" s="33">
        <f t="shared" si="1282"/>
        <v>0.6668569518083487</v>
      </c>
      <c r="Q2014" s="31">
        <f t="shared" si="1283"/>
        <v>4.7180479586330337</v>
      </c>
      <c r="R2014" s="31">
        <f t="shared" si="1284"/>
        <v>0.12238388938762353</v>
      </c>
      <c r="S2014" s="31">
        <f t="shared" si="1285"/>
        <v>0.18245006267948921</v>
      </c>
      <c r="T2014" s="31">
        <f t="shared" si="1286"/>
        <v>2.2460313776479331E-2</v>
      </c>
      <c r="U2014" s="31">
        <f t="shared" si="1287"/>
        <v>5.0485152463023517E-3</v>
      </c>
      <c r="V2014" s="47">
        <f t="shared" si="1300"/>
        <v>6.6038261247040354E-4</v>
      </c>
      <c r="W2014" s="31">
        <f t="shared" si="1288"/>
        <v>0.18352345140250714</v>
      </c>
      <c r="X2014" s="34">
        <f>(S2014*H2014*'Propiedades físicas'!$F$5*60*24*365)/(1000000)</f>
        <v>56730.990540365005</v>
      </c>
      <c r="Y2014" s="34">
        <f>(U2014*H2014*'Propiedades físicas'!$F$7*60*24*365)/(1000000)</f>
        <v>490.92080582105007</v>
      </c>
      <c r="Z2014" s="31">
        <f t="shared" si="1301"/>
        <v>1339.7156161829726</v>
      </c>
      <c r="AA2014" s="31">
        <f t="shared" si="1302"/>
        <v>9478.5583488937646</v>
      </c>
      <c r="AB2014" s="31">
        <f t="shared" si="1302"/>
        <v>245.86923377973565</v>
      </c>
      <c r="AC2014" s="31">
        <f t="shared" si="1302"/>
        <v>366.54217592309385</v>
      </c>
      <c r="AD2014" s="31">
        <f t="shared" si="1302"/>
        <v>45.122770376946974</v>
      </c>
      <c r="AE2014" s="31">
        <f t="shared" si="1303"/>
        <v>10.142467129821425</v>
      </c>
      <c r="AF2014" s="31">
        <f t="shared" si="1304"/>
        <v>11485.950612286335</v>
      </c>
      <c r="AG2014" s="31">
        <f t="shared" si="1305"/>
        <v>0.116639506942499</v>
      </c>
      <c r="AH2014" s="31">
        <f t="shared" si="1306"/>
        <v>0.82523063774579564</v>
      </c>
      <c r="AI2014" s="31">
        <f t="shared" si="1306"/>
        <v>2.1406084883974108E-2</v>
      </c>
      <c r="AJ2014" s="31">
        <f t="shared" si="1306"/>
        <v>3.1912219397061452E-2</v>
      </c>
      <c r="AK2014" s="31">
        <f t="shared" si="1306"/>
        <v>3.928518578921964E-3</v>
      </c>
      <c r="AL2014" s="31">
        <f t="shared" si="1307"/>
        <v>8.8303245174780676E-4</v>
      </c>
      <c r="AM2014" s="31">
        <f t="shared" si="1308"/>
        <v>1</v>
      </c>
      <c r="AN2014" s="31">
        <f>(Z2014*'Propiedades físicas'!$F$4)/1000</f>
        <v>1178.1191185589823</v>
      </c>
      <c r="AO2014" s="31">
        <f>(AA2014*'Propiedades físicas'!$F$6)/1000</f>
        <v>303.69300949855619</v>
      </c>
      <c r="AP2014" s="31">
        <f>(AB2014*'Propiedades físicas'!$F$9)/1000</f>
        <v>151.68902378040792</v>
      </c>
      <c r="AQ2014" s="31">
        <f>(AC2014*'Propiedades físicas'!$F$5)/1000</f>
        <v>107.93567454407345</v>
      </c>
      <c r="AR2014" s="31">
        <f>(AD2014*'Propiedades físicas'!$F$8)/1000</f>
        <v>15.996924554035235</v>
      </c>
      <c r="AS2014" s="31">
        <f>(AE2014*'Propiedades físicas'!$F$7)/1000</f>
        <v>0.93401979798525503</v>
      </c>
      <c r="AT2014" s="31">
        <f t="shared" si="1309"/>
        <v>1758.3677707340405</v>
      </c>
      <c r="AU2014" s="31">
        <f t="shared" si="1310"/>
        <v>0.67000722952694358</v>
      </c>
      <c r="AV2014" s="31">
        <f t="shared" si="1313"/>
        <v>0.17271302087832163</v>
      </c>
      <c r="AW2014" s="31">
        <f t="shared" si="1313"/>
        <v>8.6266949556908959E-2</v>
      </c>
      <c r="AX2014" s="31">
        <f t="shared" si="1313"/>
        <v>6.1384015528796403E-2</v>
      </c>
      <c r="AY2014" s="31">
        <f t="shared" si="1313"/>
        <v>9.0975988187938801E-3</v>
      </c>
      <c r="AZ2014" s="31">
        <f t="shared" si="1314"/>
        <v>5.3118569023552064E-4</v>
      </c>
      <c r="BA2014" s="31">
        <f t="shared" si="1311"/>
        <v>0.99999999999999989</v>
      </c>
      <c r="BB2014" s="34">
        <f>AU2014*'Propiedades físicas'!$C$4+'Diseño reactor'!AV2014*'Propiedades físicas'!$C$5+'Diseño reactor'!AW2014*'Propiedades físicas'!$C$8+'Diseño reactor'!AX2014*'Propiedades físicas'!$C$9+'Diseño reactor'!AY2014*'Propiedades físicas'!$C$7+'Diseño reactor'!AZ2014*'Propiedades físicas'!$C$6</f>
        <v>875.40022581656183</v>
      </c>
      <c r="BC2014" s="45">
        <f>AU2014*'Propiedades físicas'!$L$4+'Diseño reactor'!AV2014*'Propiedades físicas'!$L$5+'Diseño reactor'!AW2014*'Propiedades físicas'!$L$8+AX2014*'Propiedades físicas'!$L$9+'Diseño reactor'!AY2014*'Propiedades físicas'!$L$7+'Diseño reactor'!AZ2014*'Propiedades físicas'!$L$6</f>
        <v>2.1046049262227076</v>
      </c>
      <c r="BD2014" s="29">
        <f t="shared" si="1290"/>
        <v>1.6271713714997891</v>
      </c>
      <c r="BE2014" s="58">
        <f t="shared" si="1291"/>
        <v>41.435584336783705</v>
      </c>
      <c r="BF2014" s="30">
        <f>AU2014*'Propiedades físicas'!$I$4+'Diseño reactor'!AV2014*'Propiedades físicas'!$I$5+'Diseño reactor'!AW2014*'Propiedades físicas'!$I$8+'Diseño reactor'!AX2014*'Propiedades físicas'!$I$9+'Diseño reactor'!AY2014*'Propiedades físicas'!$I$7+'Diseño reactor'!AZ2014*'Propiedades físicas'!$I$6</f>
        <v>1.9962936671895682E-2</v>
      </c>
      <c r="BG2014" s="24">
        <f>AU2014*'Propiedades físicas'!$O$4+'Diseño reactor'!AV2014*'Propiedades físicas'!$O$5+'Diseño reactor'!AW2014*'Propiedades físicas'!$O$8+'Diseño reactor'!AX2014*'Propiedades físicas'!$O$9+'Diseño reactor'!AY2014*'Propiedades físicas'!$O$7+'Diseño reactor'!AZ2014*'Propiedades físicas'!$O$6</f>
        <v>0.15382560814703819</v>
      </c>
      <c r="BH2014" s="54">
        <f t="shared" si="1292"/>
        <v>41171.474861566356</v>
      </c>
      <c r="BI2014" s="34">
        <f t="shared" si="1312"/>
        <v>273.12809204942869</v>
      </c>
      <c r="BJ2014" s="27">
        <f t="shared" si="1293"/>
        <v>4796.3562139960068</v>
      </c>
      <c r="BK2014" s="34">
        <f t="shared" si="1294"/>
        <v>567.54031654443179</v>
      </c>
      <c r="BL2014" s="27">
        <f t="shared" si="1295"/>
        <v>105.63448324882499</v>
      </c>
      <c r="BM2014" s="34">
        <f t="shared" si="1296"/>
        <v>1.1054421768707483</v>
      </c>
      <c r="BN2014" s="45">
        <f t="shared" si="1297"/>
        <v>2160.3180774811476</v>
      </c>
      <c r="BO2014" s="45">
        <f t="shared" si="1298"/>
        <v>107.06601668488629</v>
      </c>
      <c r="BP2014" s="66">
        <f t="shared" si="1299"/>
        <v>6.6878595893849537</v>
      </c>
    </row>
    <row r="2015" spans="8:68">
      <c r="H2015" s="68">
        <v>2010</v>
      </c>
      <c r="I2015" s="31">
        <f>('Propiedades físicas'!$C$10*'Diseño reactor'!H2015)/1000</f>
        <v>1759.24301601564</v>
      </c>
      <c r="J2015" s="31">
        <f t="shared" si="1277"/>
        <v>0.25920239321612065</v>
      </c>
      <c r="K2015" s="31">
        <f>(I2015*1000)/'Propiedades físicas'!$F$10</f>
        <v>11491.667859977866</v>
      </c>
      <c r="L2015" s="31">
        <f t="shared" si="1278"/>
        <v>1641.666837139695</v>
      </c>
      <c r="M2015" s="31">
        <f t="shared" si="1279"/>
        <v>9850.0010228381707</v>
      </c>
      <c r="N2015" s="31">
        <f t="shared" si="1280"/>
        <v>0.81674967021875367</v>
      </c>
      <c r="O2015" s="32">
        <f t="shared" si="1281"/>
        <v>4.9004980213125231</v>
      </c>
      <c r="P2015" s="33">
        <f t="shared" si="1282"/>
        <v>0.66691784487536021</v>
      </c>
      <c r="Q2015" s="31">
        <f t="shared" si="1283"/>
        <v>4.7181373480646771</v>
      </c>
      <c r="R2015" s="31">
        <f t="shared" si="1284"/>
        <v>0.1223453423923561</v>
      </c>
      <c r="S2015" s="31">
        <f t="shared" si="1285"/>
        <v>0.1823606732478455</v>
      </c>
      <c r="T2015" s="31">
        <f t="shared" si="1286"/>
        <v>2.2444117997622755E-2</v>
      </c>
      <c r="U2015" s="31">
        <f t="shared" si="1287"/>
        <v>5.0423649534146239E-3</v>
      </c>
      <c r="V2015" s="47">
        <f t="shared" si="1300"/>
        <v>6.6044291434258972E-4</v>
      </c>
      <c r="W2015" s="31">
        <f t="shared" si="1288"/>
        <v>0.18344889604089265</v>
      </c>
      <c r="X2015" s="34">
        <f>(S2015*H2015*'Propiedades físicas'!$F$5*60*24*365)/(1000000)</f>
        <v>56731.42039340327</v>
      </c>
      <c r="Y2015" s="34">
        <f>(U2015*H2015*'Propiedades físicas'!$F$7*60*24*365)/(1000000)</f>
        <v>490.56681055249345</v>
      </c>
      <c r="Z2015" s="31">
        <f t="shared" si="1301"/>
        <v>1340.504868199474</v>
      </c>
      <c r="AA2015" s="31">
        <f t="shared" si="1302"/>
        <v>9483.4560696100016</v>
      </c>
      <c r="AB2015" s="31">
        <f t="shared" si="1302"/>
        <v>245.91413820863576</v>
      </c>
      <c r="AC2015" s="31">
        <f t="shared" si="1302"/>
        <v>366.54495322816945</v>
      </c>
      <c r="AD2015" s="31">
        <f t="shared" si="1302"/>
        <v>45.112677175221734</v>
      </c>
      <c r="AE2015" s="31">
        <f t="shared" si="1303"/>
        <v>10.135153556363393</v>
      </c>
      <c r="AF2015" s="31">
        <f t="shared" si="1304"/>
        <v>11491.667859977866</v>
      </c>
      <c r="AG2015" s="31">
        <f t="shared" si="1305"/>
        <v>0.11665015770844389</v>
      </c>
      <c r="AH2015" s="31">
        <f t="shared" si="1306"/>
        <v>0.82524627279196938</v>
      </c>
      <c r="AI2015" s="31">
        <f t="shared" si="1306"/>
        <v>2.1399342654610052E-2</v>
      </c>
      <c r="AJ2015" s="31">
        <f t="shared" si="1306"/>
        <v>3.1896584350887727E-2</v>
      </c>
      <c r="AK2015" s="31">
        <f t="shared" si="1306"/>
        <v>3.9256857859889995E-3</v>
      </c>
      <c r="AL2015" s="31">
        <f t="shared" si="1307"/>
        <v>8.8195670809989061E-4</v>
      </c>
      <c r="AM2015" s="31">
        <f t="shared" si="1308"/>
        <v>0.99999999999999989</v>
      </c>
      <c r="AN2015" s="31">
        <f>(Z2015*'Propiedades físicas'!$F$4)/1000</f>
        <v>1178.8131709972533</v>
      </c>
      <c r="AO2015" s="31">
        <f>(AA2015*'Propiedades físicas'!$F$6)/1000</f>
        <v>303.84993247030445</v>
      </c>
      <c r="AP2015" s="31">
        <f>(AB2015*'Propiedades físicas'!$F$9)/1000</f>
        <v>151.7167275678178</v>
      </c>
      <c r="AQ2015" s="31">
        <f>(AC2015*'Propiedades físicas'!$F$5)/1000</f>
        <v>107.93649237709907</v>
      </c>
      <c r="AR2015" s="31">
        <f>(AD2015*'Propiedades físicas'!$F$8)/1000</f>
        <v>15.993346312159604</v>
      </c>
      <c r="AS2015" s="31">
        <f>(AE2015*'Propiedades físicas'!$F$7)/1000</f>
        <v>0.93334629100550492</v>
      </c>
      <c r="AT2015" s="31">
        <f t="shared" si="1309"/>
        <v>1759.24301601564</v>
      </c>
      <c r="AU2015" s="31">
        <f t="shared" si="1310"/>
        <v>0.67006841025695651</v>
      </c>
      <c r="AV2015" s="31">
        <f t="shared" si="1313"/>
        <v>0.17271629314662185</v>
      </c>
      <c r="AW2015" s="31">
        <f t="shared" si="1313"/>
        <v>8.6239778237931067E-2</v>
      </c>
      <c r="AX2015" s="31">
        <f t="shared" si="1313"/>
        <v>6.1353941095389573E-2</v>
      </c>
      <c r="AY2015" s="31">
        <f t="shared" si="1313"/>
        <v>9.0910386834341817E-3</v>
      </c>
      <c r="AZ2015" s="31">
        <f t="shared" si="1314"/>
        <v>5.305385796667032E-4</v>
      </c>
      <c r="BA2015" s="31">
        <f t="shared" si="1311"/>
        <v>0.99999999999999989</v>
      </c>
      <c r="BB2015" s="34">
        <f>AU2015*'Propiedades físicas'!$C$4+'Diseño reactor'!AV2015*'Propiedades físicas'!$C$5+'Diseño reactor'!AW2015*'Propiedades físicas'!$C$8+'Diseño reactor'!AX2015*'Propiedades físicas'!$C$9+'Diseño reactor'!AY2015*'Propiedades físicas'!$C$7+'Diseño reactor'!AZ2015*'Propiedades físicas'!$C$6</f>
        <v>875.40001507721126</v>
      </c>
      <c r="BC2015" s="45">
        <f>AU2015*'Propiedades físicas'!$L$4+'Diseño reactor'!AV2015*'Propiedades físicas'!$L$5+'Diseño reactor'!AW2015*'Propiedades físicas'!$L$8+AX2015*'Propiedades físicas'!$L$9+'Diseño reactor'!AY2015*'Propiedades físicas'!$L$7+'Diseño reactor'!AZ2015*'Propiedades físicas'!$L$6</f>
        <v>2.1046489708724692</v>
      </c>
      <c r="BD2015" s="29">
        <f t="shared" si="1290"/>
        <v>1.6264766954127119</v>
      </c>
      <c r="BE2015" s="58">
        <f t="shared" si="1291"/>
        <v>41.434833456234571</v>
      </c>
      <c r="BF2015" s="30">
        <f>AU2015*'Propiedades físicas'!$I$4+'Diseño reactor'!AV2015*'Propiedades físicas'!$I$5+'Diseño reactor'!AW2015*'Propiedades físicas'!$I$8+'Diseño reactor'!AX2015*'Propiedades físicas'!$I$9+'Diseño reactor'!AY2015*'Propiedades físicas'!$I$7+'Diseño reactor'!AZ2015*'Propiedades físicas'!$I$6</f>
        <v>1.9963030277498552E-2</v>
      </c>
      <c r="BG2015" s="24">
        <f>AU2015*'Propiedades físicas'!$O$4+'Diseño reactor'!AV2015*'Propiedades físicas'!$O$5+'Diseño reactor'!AW2015*'Propiedades físicas'!$O$8+'Diseño reactor'!AX2015*'Propiedades físicas'!$O$9+'Diseño reactor'!AY2015*'Propiedades físicas'!$O$7+'Diseño reactor'!AZ2015*'Propiedades físicas'!$O$6</f>
        <v>0.15382772654431309</v>
      </c>
      <c r="BH2015" s="54">
        <f t="shared" si="1292"/>
        <v>41171.271899315449</v>
      </c>
      <c r="BI2015" s="34">
        <f t="shared" si="1312"/>
        <v>273.13132731588524</v>
      </c>
      <c r="BJ2015" s="27">
        <f t="shared" si="1293"/>
        <v>4796.3593888298819</v>
      </c>
      <c r="BK2015" s="34">
        <f t="shared" si="1294"/>
        <v>567.54850805628598</v>
      </c>
      <c r="BL2015" s="27">
        <f t="shared" si="1295"/>
        <v>105.63476702566648</v>
      </c>
      <c r="BM2015" s="34">
        <f t="shared" si="1296"/>
        <v>1.1054421768707483</v>
      </c>
      <c r="BN2015" s="45">
        <f t="shared" si="1297"/>
        <v>2161.5109567134264</v>
      </c>
      <c r="BO2015" s="45">
        <f t="shared" si="1298"/>
        <v>107.07518095945764</v>
      </c>
      <c r="BP2015" s="66">
        <f t="shared" si="1299"/>
        <v>6.6878579793840132</v>
      </c>
    </row>
    <row r="2016" spans="8:68">
      <c r="H2016" s="68">
        <v>2011</v>
      </c>
      <c r="I2016" s="31">
        <f>('Propiedades físicas'!$C$10*'Diseño reactor'!H2016)/1000</f>
        <v>1760.11826129724</v>
      </c>
      <c r="J2016" s="31">
        <f t="shared" si="1277"/>
        <v>0.25907350092710218</v>
      </c>
      <c r="K2016" s="31">
        <f>(I2016*1000)/'Propiedades físicas'!$F$10</f>
        <v>11497.385107669399</v>
      </c>
      <c r="L2016" s="31">
        <f t="shared" si="1278"/>
        <v>1642.483586809914</v>
      </c>
      <c r="M2016" s="31">
        <f t="shared" si="1279"/>
        <v>9854.9015208594847</v>
      </c>
      <c r="N2016" s="31">
        <f t="shared" si="1280"/>
        <v>0.81674967021875389</v>
      </c>
      <c r="O2016" s="32">
        <f t="shared" si="1281"/>
        <v>4.9004980213125231</v>
      </c>
      <c r="P2016" s="33">
        <f t="shared" si="1282"/>
        <v>0.66697868848753639</v>
      </c>
      <c r="Q2016" s="31">
        <f t="shared" si="1283"/>
        <v>4.7182266508382051</v>
      </c>
      <c r="R2016" s="31">
        <f t="shared" si="1284"/>
        <v>0.12230681763461647</v>
      </c>
      <c r="S2016" s="31">
        <f t="shared" si="1285"/>
        <v>0.18227137047431718</v>
      </c>
      <c r="T2016" s="31">
        <f t="shared" si="1286"/>
        <v>2.2427939450102626E-2</v>
      </c>
      <c r="U2016" s="31">
        <f t="shared" si="1287"/>
        <v>5.0362246464984986E-3</v>
      </c>
      <c r="V2016" s="47">
        <f t="shared" si="1300"/>
        <v>6.6050316724008463E-4</v>
      </c>
      <c r="W2016" s="31">
        <f t="shared" si="1288"/>
        <v>0.18337440123006568</v>
      </c>
      <c r="X2016" s="34">
        <f>(S2016*H2016*'Propiedades físicas'!$F$5*60*24*365)/(1000000)</f>
        <v>56731.849548507271</v>
      </c>
      <c r="Y2016" s="34">
        <f>(U2016*H2016*'Propiedades físicas'!$F$7*60*24*365)/(1000000)</f>
        <v>490.21319191365183</v>
      </c>
      <c r="Z2016" s="31">
        <f t="shared" si="1301"/>
        <v>1341.2941425484357</v>
      </c>
      <c r="AA2016" s="31">
        <f t="shared" si="1302"/>
        <v>9488.3537948356297</v>
      </c>
      <c r="AB2016" s="31">
        <f t="shared" si="1302"/>
        <v>245.95901026321371</v>
      </c>
      <c r="AC2016" s="31">
        <f t="shared" si="1302"/>
        <v>366.54772602385185</v>
      </c>
      <c r="AD2016" s="31">
        <f t="shared" si="1302"/>
        <v>45.102586234156384</v>
      </c>
      <c r="AE2016" s="31">
        <f t="shared" si="1303"/>
        <v>10.127847764108481</v>
      </c>
      <c r="AF2016" s="31">
        <f t="shared" si="1304"/>
        <v>11497.385107669394</v>
      </c>
      <c r="AG2016" s="31">
        <f t="shared" si="1305"/>
        <v>0.11666079982427641</v>
      </c>
      <c r="AH2016" s="31">
        <f t="shared" si="1306"/>
        <v>0.82526189268082983</v>
      </c>
      <c r="AI2016" s="31">
        <f t="shared" si="1306"/>
        <v>2.1392604314797233E-2</v>
      </c>
      <c r="AJ2016" s="31">
        <f t="shared" si="1306"/>
        <v>3.1880964462027477E-2</v>
      </c>
      <c r="AK2016" s="31">
        <f t="shared" si="1306"/>
        <v>3.9228560069776612E-3</v>
      </c>
      <c r="AL2016" s="31">
        <f t="shared" si="1307"/>
        <v>8.8088271109164156E-4</v>
      </c>
      <c r="AM2016" s="31">
        <f t="shared" si="1308"/>
        <v>1.0000000000000002</v>
      </c>
      <c r="AN2016" s="31">
        <f>(Z2016*'Propiedades físicas'!$F$4)/1000</f>
        <v>1179.5072430742434</v>
      </c>
      <c r="AO2016" s="31">
        <f>(AA2016*'Propiedades físicas'!$F$6)/1000</f>
        <v>304.00685558653356</v>
      </c>
      <c r="AP2016" s="31">
        <f>(AB2016*'Propiedades físicas'!$F$9)/1000</f>
        <v>151.74441138188968</v>
      </c>
      <c r="AQ2016" s="31">
        <f>(AC2016*'Propiedades físicas'!$F$5)/1000</f>
        <v>107.93730888224367</v>
      </c>
      <c r="AR2016" s="31">
        <f>(AD2016*'Propiedades físicas'!$F$8)/1000</f>
        <v>15.989768871733116</v>
      </c>
      <c r="AS2016" s="31">
        <f>(AE2016*'Propiedades físicas'!$F$7)/1000</f>
        <v>0.93267350059675003</v>
      </c>
      <c r="AT2016" s="31">
        <f t="shared" si="1309"/>
        <v>1760.1182612972405</v>
      </c>
      <c r="AU2016" s="31">
        <f t="shared" si="1310"/>
        <v>0.67012954129850588</v>
      </c>
      <c r="AV2016" s="31">
        <f t="shared" si="1313"/>
        <v>0.1727195622426386</v>
      </c>
      <c r="AW2016" s="31">
        <f t="shared" si="1313"/>
        <v>8.6212622593922289E-2</v>
      </c>
      <c r="AX2016" s="31">
        <f t="shared" si="1313"/>
        <v>6.1323895817484347E-2</v>
      </c>
      <c r="AY2016" s="31">
        <f t="shared" si="1313"/>
        <v>9.0844855276646878E-3</v>
      </c>
      <c r="AZ2016" s="31">
        <f t="shared" si="1314"/>
        <v>5.2989251978406953E-4</v>
      </c>
      <c r="BA2016" s="31">
        <f t="shared" si="1311"/>
        <v>0.99999999999999989</v>
      </c>
      <c r="BB2016" s="34">
        <f>AU2016*'Propiedades físicas'!$C$4+'Diseño reactor'!AV2016*'Propiedades físicas'!$C$5+'Diseño reactor'!AW2016*'Propiedades físicas'!$C$8+'Diseño reactor'!AX2016*'Propiedades físicas'!$C$9+'Diseño reactor'!AY2016*'Propiedades físicas'!$C$7+'Diseño reactor'!AZ2016*'Propiedades físicas'!$C$6</f>
        <v>875.39980466252223</v>
      </c>
      <c r="BC2016" s="45">
        <f>AU2016*'Propiedades físicas'!$L$4+'Diseño reactor'!AV2016*'Propiedades físicas'!$L$5+'Diseño reactor'!AW2016*'Propiedades físicas'!$L$8+AX2016*'Propiedades físicas'!$L$9+'Diseño reactor'!AY2016*'Propiedades físicas'!$L$7+'Diseño reactor'!AZ2016*'Propiedades físicas'!$L$6</f>
        <v>2.1046929782024808</v>
      </c>
      <c r="BD2016" s="29">
        <f t="shared" si="1290"/>
        <v>1.6257826131456532</v>
      </c>
      <c r="BE2016" s="58">
        <f t="shared" si="1291"/>
        <v>41.434083227417695</v>
      </c>
      <c r="BF2016" s="30">
        <f>AU2016*'Propiedades físicas'!$I$4+'Diseño reactor'!AV2016*'Propiedades físicas'!$I$5+'Diseño reactor'!AW2016*'Propiedades físicas'!$I$8+'Diseño reactor'!AX2016*'Propiedades físicas'!$I$9+'Diseño reactor'!AY2016*'Propiedades físicas'!$I$7+'Diseño reactor'!AZ2016*'Propiedades físicas'!$I$6</f>
        <v>1.9963123729719458E-2</v>
      </c>
      <c r="BG2016" s="24">
        <f>AU2016*'Propiedades físicas'!$O$4+'Diseño reactor'!AV2016*'Propiedades físicas'!$O$5+'Diseño reactor'!AW2016*'Propiedades físicas'!$O$8+'Diseño reactor'!AX2016*'Propiedades físicas'!$O$9+'Diseño reactor'!AY2016*'Propiedades físicas'!$O$7+'Diseño reactor'!AZ2016*'Propiedades físicas'!$O$6</f>
        <v>0.15382984323617627</v>
      </c>
      <c r="BH2016" s="54">
        <f t="shared" si="1292"/>
        <v>41171.069270565305</v>
      </c>
      <c r="BI2016" s="34">
        <f t="shared" si="1312"/>
        <v>273.13455863320331</v>
      </c>
      <c r="BJ2016" s="27">
        <f t="shared" si="1293"/>
        <v>4796.362566149166</v>
      </c>
      <c r="BK2016" s="34">
        <f t="shared" si="1294"/>
        <v>567.55669358045407</v>
      </c>
      <c r="BL2016" s="27">
        <f t="shared" si="1295"/>
        <v>105.63505058841827</v>
      </c>
      <c r="BM2016" s="34">
        <f t="shared" si="1296"/>
        <v>1.1054421768707483</v>
      </c>
      <c r="BN2016" s="45">
        <f t="shared" si="1297"/>
        <v>2162.7038599407274</v>
      </c>
      <c r="BO2016" s="45">
        <f t="shared" si="1298"/>
        <v>107.08433779235628</v>
      </c>
      <c r="BP2016" s="66">
        <f t="shared" si="1299"/>
        <v>6.687856371863413</v>
      </c>
    </row>
    <row r="2017" spans="8:68">
      <c r="H2017" s="68">
        <v>2012</v>
      </c>
      <c r="I2017" s="31">
        <f>('Propiedades físicas'!$C$10*'Diseño reactor'!H2017)/1000</f>
        <v>1760.9935065788397</v>
      </c>
      <c r="J2017" s="31">
        <f t="shared" si="1277"/>
        <v>0.25894473676163149</v>
      </c>
      <c r="K2017" s="31">
        <f>(I2017*1000)/'Propiedades físicas'!$F$10</f>
        <v>11503.10235536093</v>
      </c>
      <c r="L2017" s="31">
        <f t="shared" si="1278"/>
        <v>1643.3003364801327</v>
      </c>
      <c r="M2017" s="31">
        <f t="shared" si="1279"/>
        <v>9859.8020188807968</v>
      </c>
      <c r="N2017" s="31">
        <f t="shared" si="1280"/>
        <v>0.81674967021875389</v>
      </c>
      <c r="O2017" s="32">
        <f t="shared" si="1281"/>
        <v>4.9004980213125231</v>
      </c>
      <c r="P2017" s="33">
        <f t="shared" si="1282"/>
        <v>0.66703948270509994</v>
      </c>
      <c r="Q2017" s="31">
        <f t="shared" si="1283"/>
        <v>4.7183158670782825</v>
      </c>
      <c r="R2017" s="31">
        <f t="shared" si="1284"/>
        <v>0.12226831509836378</v>
      </c>
      <c r="S2017" s="31">
        <f t="shared" si="1285"/>
        <v>0.18218215423423925</v>
      </c>
      <c r="T2017" s="31">
        <f t="shared" si="1286"/>
        <v>2.2411778109995333E-2</v>
      </c>
      <c r="U2017" s="31">
        <f t="shared" si="1287"/>
        <v>5.0300943052949444E-3</v>
      </c>
      <c r="V2017" s="47">
        <f t="shared" si="1300"/>
        <v>6.6056337122252621E-4</v>
      </c>
      <c r="W2017" s="31">
        <f t="shared" si="1288"/>
        <v>0.18329996689629083</v>
      </c>
      <c r="X2017" s="34">
        <f>(S2017*H2017*'Propiedades físicas'!$F$5*60*24*365)/(1000000)</f>
        <v>56732.278007092929</v>
      </c>
      <c r="Y2017" s="34">
        <f>(U2017*H2017*'Propiedades físicas'!$F$7*60*24*365)/(1000000)</f>
        <v>489.85994938162054</v>
      </c>
      <c r="Z2017" s="31">
        <f t="shared" si="1301"/>
        <v>1342.0834392026611</v>
      </c>
      <c r="AA2017" s="31">
        <f t="shared" si="1302"/>
        <v>9493.251524561505</v>
      </c>
      <c r="AB2017" s="31">
        <f t="shared" si="1302"/>
        <v>246.00384997790792</v>
      </c>
      <c r="AC2017" s="31">
        <f t="shared" si="1302"/>
        <v>366.55049431928938</v>
      </c>
      <c r="AD2017" s="31">
        <f t="shared" si="1302"/>
        <v>45.092497557310608</v>
      </c>
      <c r="AE2017" s="31">
        <f t="shared" si="1303"/>
        <v>10.120549742253429</v>
      </c>
      <c r="AF2017" s="31">
        <f t="shared" si="1304"/>
        <v>11503.102355360928</v>
      </c>
      <c r="AG2017" s="31">
        <f t="shared" si="1305"/>
        <v>0.11667143330052991</v>
      </c>
      <c r="AH2017" s="31">
        <f t="shared" si="1306"/>
        <v>0.82527749743418144</v>
      </c>
      <c r="AI2017" s="31">
        <f t="shared" si="1306"/>
        <v>2.1385869861729936E-2</v>
      </c>
      <c r="AJ2017" s="31">
        <f t="shared" si="1306"/>
        <v>3.1865359708675586E-2</v>
      </c>
      <c r="AK2017" s="31">
        <f t="shared" si="1306"/>
        <v>3.9200292377034804E-3</v>
      </c>
      <c r="AL2017" s="31">
        <f t="shared" si="1307"/>
        <v>8.7981045717956501E-4</v>
      </c>
      <c r="AM2017" s="31">
        <f t="shared" si="1308"/>
        <v>0.99999999999999989</v>
      </c>
      <c r="AN2017" s="31">
        <f>(Z2017*'Propiedades físicas'!$F$4)/1000</f>
        <v>1180.2013347660361</v>
      </c>
      <c r="AO2017" s="31">
        <f>(AA2017*'Propiedades físicas'!$F$6)/1000</f>
        <v>304.16377884695061</v>
      </c>
      <c r="AP2017" s="31">
        <f>(AB2017*'Propiedades físicas'!$F$9)/1000</f>
        <v>151.77207524387026</v>
      </c>
      <c r="AQ2017" s="31">
        <f>(AC2017*'Propiedades físicas'!$F$5)/1000</f>
        <v>107.93812406220115</v>
      </c>
      <c r="AR2017" s="31">
        <f>(AD2017*'Propiedades físicas'!$F$8)/1000</f>
        <v>15.986192234017752</v>
      </c>
      <c r="AS2017" s="31">
        <f>(AE2017*'Propiedades físicas'!$F$7)/1000</f>
        <v>0.93200142576411826</v>
      </c>
      <c r="AT2017" s="31">
        <f t="shared" si="1309"/>
        <v>1760.99350657884</v>
      </c>
      <c r="AU2017" s="31">
        <f t="shared" si="1310"/>
        <v>0.67019062271209928</v>
      </c>
      <c r="AV2017" s="31">
        <f t="shared" si="1313"/>
        <v>0.17272282817093576</v>
      </c>
      <c r="AW2017" s="31">
        <f t="shared" si="1313"/>
        <v>8.618548261357567E-2</v>
      </c>
      <c r="AX2017" s="31">
        <f t="shared" si="1313"/>
        <v>6.1293879653138143E-2</v>
      </c>
      <c r="AY2017" s="31">
        <f t="shared" si="1313"/>
        <v>9.0779393417950958E-3</v>
      </c>
      <c r="AZ2017" s="31">
        <f t="shared" si="1314"/>
        <v>5.2924750845604121E-4</v>
      </c>
      <c r="BA2017" s="31">
        <f t="shared" si="1311"/>
        <v>1</v>
      </c>
      <c r="BB2017" s="34">
        <f>AU2017*'Propiedades físicas'!$C$4+'Diseño reactor'!AV2017*'Propiedades físicas'!$C$5+'Diseño reactor'!AW2017*'Propiedades físicas'!$C$8+'Diseño reactor'!AX2017*'Propiedades físicas'!$C$9+'Diseño reactor'!AY2017*'Propiedades físicas'!$C$7+'Diseño reactor'!AZ2017*'Propiedades físicas'!$C$6</f>
        <v>875.39959457187183</v>
      </c>
      <c r="BC2017" s="45">
        <f>AU2017*'Propiedades físicas'!$L$4+'Diseño reactor'!AV2017*'Propiedades físicas'!$L$5+'Diseño reactor'!AW2017*'Propiedades físicas'!$L$8+AX2017*'Propiedades físicas'!$L$9+'Diseño reactor'!AY2017*'Propiedades físicas'!$L$7+'Diseño reactor'!AZ2017*'Propiedades físicas'!$L$6</f>
        <v>2.1047369482597937</v>
      </c>
      <c r="BD2017" s="29">
        <f t="shared" si="1290"/>
        <v>1.6250891239366732</v>
      </c>
      <c r="BE2017" s="58">
        <f t="shared" si="1291"/>
        <v>41.43333364948213</v>
      </c>
      <c r="BF2017" s="30">
        <f>AU2017*'Propiedades físicas'!$I$4+'Diseño reactor'!AV2017*'Propiedades físicas'!$I$5+'Diseño reactor'!AW2017*'Propiedades físicas'!$I$8+'Diseño reactor'!AX2017*'Propiedades físicas'!$I$9+'Diseño reactor'!AY2017*'Propiedades físicas'!$I$7+'Diseño reactor'!AZ2017*'Propiedades físicas'!$I$6</f>
        <v>1.9963217028851569E-2</v>
      </c>
      <c r="BG2017" s="24">
        <f>AU2017*'Propiedades físicas'!$O$4+'Diseño reactor'!AV2017*'Propiedades físicas'!$O$5+'Diseño reactor'!AW2017*'Propiedades físicas'!$O$8+'Diseño reactor'!AX2017*'Propiedades físicas'!$O$9+'Diseño reactor'!AY2017*'Propiedades físicas'!$O$7+'Diseño reactor'!AZ2017*'Propiedades físicas'!$O$6</f>
        <v>0.15383195822463944</v>
      </c>
      <c r="BH2017" s="54">
        <f t="shared" si="1292"/>
        <v>41170.866974672696</v>
      </c>
      <c r="BI2017" s="34">
        <f t="shared" si="1312"/>
        <v>273.1377860079989</v>
      </c>
      <c r="BJ2017" s="27">
        <f t="shared" si="1293"/>
        <v>4796.3657459438309</v>
      </c>
      <c r="BK2017" s="34">
        <f t="shared" si="1294"/>
        <v>567.56487312317154</v>
      </c>
      <c r="BL2017" s="27">
        <f t="shared" si="1295"/>
        <v>105.6353339373112</v>
      </c>
      <c r="BM2017" s="34">
        <f t="shared" si="1296"/>
        <v>1.1054421768707483</v>
      </c>
      <c r="BN2017" s="45">
        <f t="shared" si="1297"/>
        <v>2163.8967871329151</v>
      </c>
      <c r="BO2017" s="45">
        <f t="shared" si="1298"/>
        <v>107.09348719264237</v>
      </c>
      <c r="BP2017" s="66">
        <f t="shared" si="1299"/>
        <v>6.6878547668183952</v>
      </c>
    </row>
    <row r="2018" spans="8:68">
      <c r="H2018" s="68">
        <v>2013</v>
      </c>
      <c r="I2018" s="31">
        <f>('Propiedades físicas'!$C$10*'Diseño reactor'!H2018)/1000</f>
        <v>1761.8687518604395</v>
      </c>
      <c r="J2018" s="31">
        <f t="shared" si="1277"/>
        <v>0.2588161005287643</v>
      </c>
      <c r="K2018" s="31">
        <f>(I2018*1000)/'Propiedades físicas'!$F$10</f>
        <v>11508.819603052461</v>
      </c>
      <c r="L2018" s="31">
        <f t="shared" si="1278"/>
        <v>1644.1170861503515</v>
      </c>
      <c r="M2018" s="31">
        <f t="shared" si="1279"/>
        <v>9864.702516902109</v>
      </c>
      <c r="N2018" s="31">
        <f t="shared" si="1280"/>
        <v>0.81674967021875389</v>
      </c>
      <c r="O2018" s="32">
        <f t="shared" si="1281"/>
        <v>4.9004980213125231</v>
      </c>
      <c r="P2018" s="33">
        <f t="shared" si="1282"/>
        <v>0.66710022758817666</v>
      </c>
      <c r="Q2018" s="31">
        <f t="shared" si="1283"/>
        <v>4.7184049969093387</v>
      </c>
      <c r="R2018" s="31">
        <f t="shared" si="1284"/>
        <v>0.12222983476756552</v>
      </c>
      <c r="S2018" s="31">
        <f t="shared" si="1285"/>
        <v>0.18209302440318334</v>
      </c>
      <c r="T2018" s="31">
        <f t="shared" si="1286"/>
        <v>2.2395633953417586E-2</v>
      </c>
      <c r="U2018" s="31">
        <f t="shared" si="1287"/>
        <v>5.0239739095942334E-3</v>
      </c>
      <c r="V2018" s="47">
        <f t="shared" si="1300"/>
        <v>6.6062352634945658E-4</v>
      </c>
      <c r="W2018" s="31">
        <f t="shared" si="1288"/>
        <v>0.18322559296595251</v>
      </c>
      <c r="X2018" s="34">
        <f>(S2018*H2018*'Propiedades físicas'!$F$5*60*24*365)/(1000000)</f>
        <v>56732.705770572706</v>
      </c>
      <c r="Y2018" s="34">
        <f>(U2018*H2018*'Propiedades físicas'!$F$7*60*24*365)/(1000000)</f>
        <v>489.50708243437634</v>
      </c>
      <c r="Z2018" s="31">
        <f t="shared" si="1301"/>
        <v>1342.8727581349997</v>
      </c>
      <c r="AA2018" s="31">
        <f t="shared" si="1302"/>
        <v>9498.1492587784996</v>
      </c>
      <c r="AB2018" s="31">
        <f t="shared" si="1302"/>
        <v>246.04865738710939</v>
      </c>
      <c r="AC2018" s="31">
        <f t="shared" si="1302"/>
        <v>366.55325812360809</v>
      </c>
      <c r="AD2018" s="31">
        <f t="shared" si="1302"/>
        <v>45.082411148229603</v>
      </c>
      <c r="AE2018" s="31">
        <f t="shared" si="1303"/>
        <v>10.113259480013191</v>
      </c>
      <c r="AF2018" s="31">
        <f t="shared" si="1304"/>
        <v>11508.819603052458</v>
      </c>
      <c r="AG2018" s="31">
        <f t="shared" si="1305"/>
        <v>0.11668205814772113</v>
      </c>
      <c r="AH2018" s="31">
        <f t="shared" si="1306"/>
        <v>0.82529308707378879</v>
      </c>
      <c r="AI2018" s="31">
        <f t="shared" si="1306"/>
        <v>2.137913929260395E-2</v>
      </c>
      <c r="AJ2018" s="31">
        <f t="shared" si="1306"/>
        <v>3.1849770069068424E-2</v>
      </c>
      <c r="AK2018" s="31">
        <f t="shared" si="1306"/>
        <v>3.9172054739890529E-3</v>
      </c>
      <c r="AL2018" s="31">
        <f t="shared" si="1307"/>
        <v>8.7873994282879151E-4</v>
      </c>
      <c r="AM2018" s="31">
        <f t="shared" si="1308"/>
        <v>1.0000000000000002</v>
      </c>
      <c r="AN2018" s="31">
        <f>(Z2018*'Propiedades físicas'!$F$4)/1000</f>
        <v>1180.8954460487562</v>
      </c>
      <c r="AO2018" s="31">
        <f>(AA2018*'Propiedades físicas'!$F$6)/1000</f>
        <v>304.32070225126313</v>
      </c>
      <c r="AP2018" s="31">
        <f>(AB2018*'Propiedades físicas'!$F$9)/1000</f>
        <v>151.79971917497713</v>
      </c>
      <c r="AQ2018" s="31">
        <f>(AC2018*'Propiedades físicas'!$F$5)/1000</f>
        <v>107.93893791965888</v>
      </c>
      <c r="AR2018" s="31">
        <f>(AD2018*'Propiedades físicas'!$F$8)/1000</f>
        <v>15.982616400270354</v>
      </c>
      <c r="AS2018" s="31">
        <f>(AE2018*'Propiedades físicas'!$F$7)/1000</f>
        <v>0.93133006551441488</v>
      </c>
      <c r="AT2018" s="31">
        <f t="shared" si="1309"/>
        <v>1761.8687518604402</v>
      </c>
      <c r="AU2018" s="31">
        <f t="shared" si="1310"/>
        <v>0.67025165455814628</v>
      </c>
      <c r="AV2018" s="31">
        <f t="shared" si="1313"/>
        <v>0.17272609093606806</v>
      </c>
      <c r="AW2018" s="31">
        <f t="shared" si="1313"/>
        <v>8.6158358285590028E-2</v>
      </c>
      <c r="AX2018" s="31">
        <f t="shared" si="1313"/>
        <v>6.1263892560487879E-2</v>
      </c>
      <c r="AY2018" s="31">
        <f t="shared" si="1313"/>
        <v>9.0714001161514204E-3</v>
      </c>
      <c r="AZ2018" s="31">
        <f t="shared" si="1314"/>
        <v>5.2860354355622661E-4</v>
      </c>
      <c r="BA2018" s="31">
        <f t="shared" si="1311"/>
        <v>0.99999999999999989</v>
      </c>
      <c r="BB2018" s="34">
        <f>AU2018*'Propiedades físicas'!$C$4+'Diseño reactor'!AV2018*'Propiedades físicas'!$C$5+'Diseño reactor'!AW2018*'Propiedades físicas'!$C$8+'Diseño reactor'!AX2018*'Propiedades físicas'!$C$9+'Diseño reactor'!AY2018*'Propiedades físicas'!$C$7+'Diseño reactor'!AZ2018*'Propiedades físicas'!$C$6</f>
        <v>875.39938480463786</v>
      </c>
      <c r="BC2018" s="45">
        <f>AU2018*'Propiedades físicas'!$L$4+'Diseño reactor'!AV2018*'Propiedades físicas'!$L$5+'Diseño reactor'!AW2018*'Propiedades físicas'!$L$8+AX2018*'Propiedades físicas'!$L$9+'Diseño reactor'!AY2018*'Propiedades físicas'!$L$7+'Diseño reactor'!AZ2018*'Propiedades físicas'!$L$6</f>
        <v>2.1047808810913824</v>
      </c>
      <c r="BD2018" s="29">
        <f t="shared" si="1290"/>
        <v>1.624396227025138</v>
      </c>
      <c r="BE2018" s="58">
        <f t="shared" si="1291"/>
        <v>41.432584721578401</v>
      </c>
      <c r="BF2018" s="30">
        <f>AU2018*'Propiedades físicas'!$I$4+'Diseño reactor'!AV2018*'Propiedades físicas'!$I$5+'Diseño reactor'!AW2018*'Propiedades físicas'!$I$8+'Diseño reactor'!AX2018*'Propiedades físicas'!$I$9+'Diseño reactor'!AY2018*'Propiedades físicas'!$I$7+'Diseño reactor'!AZ2018*'Propiedades físicas'!$I$6</f>
        <v>1.9963310175187376E-2</v>
      </c>
      <c r="BG2018" s="24">
        <f>AU2018*'Propiedades físicas'!$O$4+'Diseño reactor'!AV2018*'Propiedades físicas'!$O$5+'Diseño reactor'!AW2018*'Propiedades físicas'!$O$8+'Diseño reactor'!AX2018*'Propiedades físicas'!$O$9+'Diseño reactor'!AY2018*'Propiedades físicas'!$O$7+'Diseño reactor'!AZ2018*'Propiedades físicas'!$O$6</f>
        <v>0.15383407151171136</v>
      </c>
      <c r="BH2018" s="54">
        <f t="shared" si="1292"/>
        <v>41170.665010995806</v>
      </c>
      <c r="BI2018" s="34">
        <f t="shared" si="1312"/>
        <v>273.14100944687402</v>
      </c>
      <c r="BJ2018" s="27">
        <f t="shared" si="1293"/>
        <v>4796.3689282038877</v>
      </c>
      <c r="BK2018" s="34">
        <f t="shared" si="1294"/>
        <v>567.57304669066707</v>
      </c>
      <c r="BL2018" s="27">
        <f t="shared" si="1295"/>
        <v>105.63561707257584</v>
      </c>
      <c r="BM2018" s="34">
        <f t="shared" si="1296"/>
        <v>1.1054421768707483</v>
      </c>
      <c r="BN2018" s="45">
        <f t="shared" si="1297"/>
        <v>2165.0897382599046</v>
      </c>
      <c r="BO2018" s="45">
        <f t="shared" si="1298"/>
        <v>107.10262916936161</v>
      </c>
      <c r="BP2018" s="66">
        <f t="shared" si="1299"/>
        <v>6.6878531642442063</v>
      </c>
    </row>
    <row r="2019" spans="8:68">
      <c r="H2019" s="68">
        <v>2014</v>
      </c>
      <c r="I2019" s="31">
        <f>('Propiedades físicas'!$C$10*'Diseño reactor'!H2019)/1000</f>
        <v>1762.7439971420395</v>
      </c>
      <c r="J2019" s="31">
        <f t="shared" si="1277"/>
        <v>0.25868759203793568</v>
      </c>
      <c r="K2019" s="31">
        <f>(I2019*1000)/'Propiedades físicas'!$F$10</f>
        <v>11514.536850743993</v>
      </c>
      <c r="L2019" s="31">
        <f t="shared" si="1278"/>
        <v>1644.9338358205703</v>
      </c>
      <c r="M2019" s="31">
        <f t="shared" si="1279"/>
        <v>9869.6030149234211</v>
      </c>
      <c r="N2019" s="31">
        <f t="shared" si="1280"/>
        <v>0.81674967021875389</v>
      </c>
      <c r="O2019" s="32">
        <f t="shared" si="1281"/>
        <v>4.9004980213125231</v>
      </c>
      <c r="P2019" s="33">
        <f t="shared" si="1282"/>
        <v>0.66716092319679454</v>
      </c>
      <c r="Q2019" s="31">
        <f t="shared" si="1283"/>
        <v>4.7184940404555649</v>
      </c>
      <c r="R2019" s="31">
        <f t="shared" si="1284"/>
        <v>0.12219137662619731</v>
      </c>
      <c r="S2019" s="31">
        <f t="shared" si="1285"/>
        <v>0.18200398085695738</v>
      </c>
      <c r="T2019" s="31">
        <f t="shared" si="1286"/>
        <v>2.2379506956526338E-2</v>
      </c>
      <c r="U2019" s="31">
        <f t="shared" si="1287"/>
        <v>5.0178634392358014E-3</v>
      </c>
      <c r="V2019" s="47">
        <f t="shared" si="1300"/>
        <v>6.6068363268032091E-4</v>
      </c>
      <c r="W2019" s="31">
        <f t="shared" si="1288"/>
        <v>0.18315127936555442</v>
      </c>
      <c r="X2019" s="34">
        <f>(S2019*H2019*'Propiedades físicas'!$F$5*60*24*365)/(1000000)</f>
        <v>56733.132840355705</v>
      </c>
      <c r="Y2019" s="34">
        <f>(U2019*H2019*'Propiedades físicas'!$F$7*60*24*365)/(1000000)</f>
        <v>489.15459055077616</v>
      </c>
      <c r="Z2019" s="31">
        <f t="shared" si="1301"/>
        <v>1343.6620993183442</v>
      </c>
      <c r="AA2019" s="31">
        <f t="shared" si="1302"/>
        <v>9503.0469974775078</v>
      </c>
      <c r="AB2019" s="31">
        <f t="shared" si="1302"/>
        <v>246.09343252516138</v>
      </c>
      <c r="AC2019" s="31">
        <f t="shared" si="1302"/>
        <v>366.55601744591218</v>
      </c>
      <c r="AD2019" s="31">
        <f t="shared" si="1302"/>
        <v>45.072327010444042</v>
      </c>
      <c r="AE2019" s="31">
        <f t="shared" si="1303"/>
        <v>10.105976966620904</v>
      </c>
      <c r="AF2019" s="31">
        <f t="shared" si="1304"/>
        <v>11514.536850743991</v>
      </c>
      <c r="AG2019" s="31">
        <f t="shared" si="1305"/>
        <v>0.11669267437634939</v>
      </c>
      <c r="AH2019" s="31">
        <f t="shared" si="1306"/>
        <v>0.82530866162137351</v>
      </c>
      <c r="AI2019" s="31">
        <f t="shared" si="1306"/>
        <v>2.1372412604616441E-2</v>
      </c>
      <c r="AJ2019" s="31">
        <f t="shared" si="1306"/>
        <v>3.1834195521483595E-2</v>
      </c>
      <c r="AK2019" s="31">
        <f t="shared" si="1306"/>
        <v>3.914384711664002E-3</v>
      </c>
      <c r="AL2019" s="31">
        <f t="shared" si="1307"/>
        <v>8.7767116451304989E-4</v>
      </c>
      <c r="AM2019" s="31">
        <f t="shared" si="1308"/>
        <v>1</v>
      </c>
      <c r="AN2019" s="31">
        <f>(Z2019*'Propiedades físicas'!$F$4)/1000</f>
        <v>1181.5895768985656</v>
      </c>
      <c r="AO2019" s="31">
        <f>(AA2019*'Propiedades físicas'!$F$6)/1000</f>
        <v>304.47762579917935</v>
      </c>
      <c r="AP2019" s="31">
        <f>(AB2019*'Propiedades físicas'!$F$9)/1000</f>
        <v>151.82734319639829</v>
      </c>
      <c r="AQ2019" s="31">
        <f>(AC2019*'Propiedades físicas'!$F$5)/1000</f>
        <v>107.93975045729776</v>
      </c>
      <c r="AR2019" s="31">
        <f>(AD2019*'Propiedades físicas'!$F$8)/1000</f>
        <v>15.979041371742616</v>
      </c>
      <c r="AS2019" s="31">
        <f>(AE2019*'Propiedades físicas'!$F$7)/1000</f>
        <v>0.93065941885611914</v>
      </c>
      <c r="AT2019" s="31">
        <f t="shared" si="1309"/>
        <v>1762.7439971420397</v>
      </c>
      <c r="AU2019" s="31">
        <f t="shared" si="1310"/>
        <v>0.67031263689695864</v>
      </c>
      <c r="AV2019" s="31">
        <f t="shared" si="1313"/>
        <v>0.1727293505425819</v>
      </c>
      <c r="AW2019" s="31">
        <f t="shared" si="1313"/>
        <v>8.6131249598670023E-2</v>
      </c>
      <c r="AX2019" s="31">
        <f t="shared" si="1313"/>
        <v>6.1233934497750053E-2</v>
      </c>
      <c r="AY2019" s="31">
        <f t="shared" si="1313"/>
        <v>9.0648678410759857E-3</v>
      </c>
      <c r="AZ2019" s="31">
        <f t="shared" si="1314"/>
        <v>5.2796062296340803E-4</v>
      </c>
      <c r="BA2019" s="31">
        <f t="shared" si="1311"/>
        <v>1</v>
      </c>
      <c r="BB2019" s="34">
        <f>AU2019*'Propiedades físicas'!$C$4+'Diseño reactor'!AV2019*'Propiedades físicas'!$C$5+'Diseño reactor'!AW2019*'Propiedades físicas'!$C$8+'Diseño reactor'!AX2019*'Propiedades físicas'!$C$9+'Diseño reactor'!AY2019*'Propiedades físicas'!$C$7+'Diseño reactor'!AZ2019*'Propiedades físicas'!$C$6</f>
        <v>875.39917536020118</v>
      </c>
      <c r="BC2019" s="45">
        <f>AU2019*'Propiedades físicas'!$L$4+'Diseño reactor'!AV2019*'Propiedades físicas'!$L$5+'Diseño reactor'!AW2019*'Propiedades físicas'!$L$8+AX2019*'Propiedades físicas'!$L$9+'Diseño reactor'!AY2019*'Propiedades físicas'!$L$7+'Diseño reactor'!AZ2019*'Propiedades físicas'!$L$6</f>
        <v>2.1048247767441426</v>
      </c>
      <c r="BD2019" s="29">
        <f t="shared" si="1290"/>
        <v>1.6237039216517111</v>
      </c>
      <c r="BE2019" s="58">
        <f t="shared" si="1291"/>
        <v>41.431836442858518</v>
      </c>
      <c r="BF2019" s="30">
        <f>AU2019*'Propiedades físicas'!$I$4+'Diseño reactor'!AV2019*'Propiedades físicas'!$I$5+'Diseño reactor'!AW2019*'Propiedades físicas'!$I$8+'Diseño reactor'!AX2019*'Propiedades físicas'!$I$9+'Diseño reactor'!AY2019*'Propiedades físicas'!$I$7+'Diseño reactor'!AZ2019*'Propiedades físicas'!$I$6</f>
        <v>1.996340316901871E-2</v>
      </c>
      <c r="BG2019" s="24">
        <f>AU2019*'Propiedades físicas'!$O$4+'Diseño reactor'!AV2019*'Propiedades físicas'!$O$5+'Diseño reactor'!AW2019*'Propiedades físicas'!$O$8+'Diseño reactor'!AX2019*'Propiedades físicas'!$O$9+'Diseño reactor'!AY2019*'Propiedades físicas'!$O$7+'Diseño reactor'!AZ2019*'Propiedades físicas'!$O$6</f>
        <v>0.15383618309939756</v>
      </c>
      <c r="BH2019" s="54">
        <f t="shared" si="1292"/>
        <v>41170.46337889439</v>
      </c>
      <c r="BI2019" s="34">
        <f t="shared" si="1312"/>
        <v>273.1442289564169</v>
      </c>
      <c r="BJ2019" s="27">
        <f t="shared" si="1293"/>
        <v>4796.3721129193764</v>
      </c>
      <c r="BK2019" s="34">
        <f t="shared" si="1294"/>
        <v>567.58121428916115</v>
      </c>
      <c r="BL2019" s="27">
        <f t="shared" si="1295"/>
        <v>105.63589999444245</v>
      </c>
      <c r="BM2019" s="34">
        <f t="shared" si="1296"/>
        <v>1.1054421768707483</v>
      </c>
      <c r="BN2019" s="45">
        <f t="shared" si="1297"/>
        <v>2166.2827132916641</v>
      </c>
      <c r="BO2019" s="45">
        <f t="shared" si="1298"/>
        <v>107.1117637315449</v>
      </c>
      <c r="BP2019" s="66">
        <f t="shared" si="1299"/>
        <v>6.6878515641361158</v>
      </c>
    </row>
    <row r="2020" spans="8:68">
      <c r="H2020" s="68">
        <v>2015</v>
      </c>
      <c r="I2020" s="31">
        <f>('Propiedades físicas'!$C$10*'Diseño reactor'!H2020)/1000</f>
        <v>1763.6192424236392</v>
      </c>
      <c r="J2020" s="31">
        <f t="shared" si="1277"/>
        <v>0.25855921109895907</v>
      </c>
      <c r="K2020" s="31">
        <f>(I2020*1000)/'Propiedades físicas'!$F$10</f>
        <v>11520.254098435524</v>
      </c>
      <c r="L2020" s="31">
        <f t="shared" si="1278"/>
        <v>1645.750585490789</v>
      </c>
      <c r="M2020" s="31">
        <f t="shared" si="1279"/>
        <v>9874.5035129447333</v>
      </c>
      <c r="N2020" s="31">
        <f t="shared" si="1280"/>
        <v>0.81674967021875389</v>
      </c>
      <c r="O2020" s="32">
        <f t="shared" si="1281"/>
        <v>4.9004980213125231</v>
      </c>
      <c r="P2020" s="33">
        <f t="shared" si="1282"/>
        <v>0.6672215695908843</v>
      </c>
      <c r="Q2020" s="31">
        <f t="shared" si="1283"/>
        <v>4.7185829978409188</v>
      </c>
      <c r="R2020" s="31">
        <f t="shared" si="1284"/>
        <v>0.12215294065824289</v>
      </c>
      <c r="S2020" s="31">
        <f t="shared" si="1285"/>
        <v>0.18191502347160457</v>
      </c>
      <c r="T2020" s="31">
        <f t="shared" si="1286"/>
        <v>2.2363397095518697E-2</v>
      </c>
      <c r="U2020" s="31">
        <f t="shared" si="1287"/>
        <v>5.0117628741081005E-3</v>
      </c>
      <c r="V2020" s="47">
        <f t="shared" si="1300"/>
        <v>6.60743690274468E-4</v>
      </c>
      <c r="W2020" s="31">
        <f t="shared" si="1288"/>
        <v>0.18307702602171955</v>
      </c>
      <c r="X2020" s="34">
        <f>(S2020*H2020*'Propiedades físicas'!$F$5*60*24*365)/(1000000)</f>
        <v>56733.559217847513</v>
      </c>
      <c r="Y2020" s="34">
        <f>(U2020*H2020*'Propiedades físicas'!$F$7*60*24*365)/(1000000)</f>
        <v>488.80247321055373</v>
      </c>
      <c r="Z2020" s="31">
        <f t="shared" si="1301"/>
        <v>1344.4514627256319</v>
      </c>
      <c r="AA2020" s="31">
        <f t="shared" si="1302"/>
        <v>9507.944740649451</v>
      </c>
      <c r="AB2020" s="31">
        <f t="shared" si="1302"/>
        <v>246.13817542635942</v>
      </c>
      <c r="AC2020" s="31">
        <f t="shared" si="1302"/>
        <v>366.55877229528323</v>
      </c>
      <c r="AD2020" s="31">
        <f t="shared" si="1302"/>
        <v>45.062245147470172</v>
      </c>
      <c r="AE2020" s="31">
        <f t="shared" si="1303"/>
        <v>10.098702191327822</v>
      </c>
      <c r="AF2020" s="31">
        <f t="shared" si="1304"/>
        <v>11520.254098435526</v>
      </c>
      <c r="AG2020" s="31">
        <f t="shared" si="1305"/>
        <v>0.11670328199689721</v>
      </c>
      <c r="AH2020" s="31">
        <f t="shared" si="1306"/>
        <v>0.82532422109861703</v>
      </c>
      <c r="AI2020" s="31">
        <f t="shared" si="1306"/>
        <v>2.1365689794966024E-2</v>
      </c>
      <c r="AJ2020" s="31">
        <f t="shared" si="1306"/>
        <v>3.1818636044239915E-2</v>
      </c>
      <c r="AK2020" s="31">
        <f t="shared" si="1306"/>
        <v>3.9115669465649826E-3</v>
      </c>
      <c r="AL2020" s="31">
        <f t="shared" si="1307"/>
        <v>8.7660411871464251E-4</v>
      </c>
      <c r="AM2020" s="31">
        <f t="shared" si="1308"/>
        <v>0.99999999999999978</v>
      </c>
      <c r="AN2020" s="31">
        <f>(Z2020*'Propiedades físicas'!$F$4)/1000</f>
        <v>1182.2837272916663</v>
      </c>
      <c r="AO2020" s="31">
        <f>(AA2020*'Propiedades físicas'!$F$6)/1000</f>
        <v>304.6345494904084</v>
      </c>
      <c r="AP2020" s="31">
        <f>(AB2020*'Propiedades físicas'!$F$9)/1000</f>
        <v>151.85494732929243</v>
      </c>
      <c r="AQ2020" s="31">
        <f>(AC2020*'Propiedades físicas'!$F$5)/1000</f>
        <v>107.94056167779206</v>
      </c>
      <c r="AR2020" s="31">
        <f>(AD2020*'Propiedades físicas'!$F$8)/1000</f>
        <v>15.975467149681119</v>
      </c>
      <c r="AS2020" s="31">
        <f>(AE2020*'Propiedades físicas'!$F$7)/1000</f>
        <v>0.92998948479937915</v>
      </c>
      <c r="AT2020" s="31">
        <f t="shared" si="1309"/>
        <v>1763.6192424236399</v>
      </c>
      <c r="AU2020" s="31">
        <f t="shared" si="1310"/>
        <v>0.67037356978874996</v>
      </c>
      <c r="AV2020" s="31">
        <f t="shared" si="1313"/>
        <v>0.17273260699501486</v>
      </c>
      <c r="AW2020" s="31">
        <f t="shared" si="1313"/>
        <v>8.6104156541525909E-2</v>
      </c>
      <c r="AX2020" s="31">
        <f t="shared" si="1313"/>
        <v>6.1204005423220256E-2</v>
      </c>
      <c r="AY2020" s="31">
        <f t="shared" si="1313"/>
        <v>9.058342506927379E-3</v>
      </c>
      <c r="AZ2020" s="31">
        <f t="shared" si="1314"/>
        <v>5.2731874456152358E-4</v>
      </c>
      <c r="BA2020" s="31">
        <f t="shared" si="1311"/>
        <v>1</v>
      </c>
      <c r="BB2020" s="34">
        <f>AU2020*'Propiedades físicas'!$C$4+'Diseño reactor'!AV2020*'Propiedades físicas'!$C$5+'Diseño reactor'!AW2020*'Propiedades físicas'!$C$8+'Diseño reactor'!AX2020*'Propiedades físicas'!$C$9+'Diseño reactor'!AY2020*'Propiedades físicas'!$C$7+'Diseño reactor'!AZ2020*'Propiedades físicas'!$C$6</f>
        <v>875.39896623794209</v>
      </c>
      <c r="BC2020" s="45">
        <f>AU2020*'Propiedades físicas'!$L$4+'Diseño reactor'!AV2020*'Propiedades físicas'!$L$5+'Diseño reactor'!AW2020*'Propiedades físicas'!$L$8+AX2020*'Propiedades físicas'!$L$9+'Diseño reactor'!AY2020*'Propiedades físicas'!$L$7+'Diseño reactor'!AZ2020*'Propiedades físicas'!$L$6</f>
        <v>2.1048686352648915</v>
      </c>
      <c r="BD2020" s="29">
        <f t="shared" si="1290"/>
        <v>1.6230122070583579</v>
      </c>
      <c r="BE2020" s="58">
        <f t="shared" si="1291"/>
        <v>41.43108881247597</v>
      </c>
      <c r="BF2020" s="30">
        <f>AU2020*'Propiedades físicas'!$I$4+'Diseño reactor'!AV2020*'Propiedades físicas'!$I$5+'Diseño reactor'!AW2020*'Propiedades físicas'!$I$8+'Diseño reactor'!AX2020*'Propiedades físicas'!$I$9+'Diseño reactor'!AY2020*'Propiedades físicas'!$I$7+'Diseño reactor'!AZ2020*'Propiedades físicas'!$I$6</f>
        <v>1.9963496010636739E-2</v>
      </c>
      <c r="BG2020" s="24">
        <f>AU2020*'Propiedades físicas'!$O$4+'Diseño reactor'!AV2020*'Propiedades físicas'!$O$5+'Diseño reactor'!AW2020*'Propiedades físicas'!$O$8+'Diseño reactor'!AX2020*'Propiedades físicas'!$O$9+'Diseño reactor'!AY2020*'Propiedades físicas'!$O$7+'Diseño reactor'!AZ2020*'Propiedades físicas'!$O$6</f>
        <v>0.15383829298970059</v>
      </c>
      <c r="BH2020" s="54">
        <f t="shared" si="1292"/>
        <v>41170.262077729582</v>
      </c>
      <c r="BI2020" s="34">
        <f t="shared" si="1312"/>
        <v>273.14744454320169</v>
      </c>
      <c r="BJ2020" s="27">
        <f t="shared" si="1293"/>
        <v>4796.3753000803554</v>
      </c>
      <c r="BK2020" s="34">
        <f t="shared" si="1294"/>
        <v>567.58937592486518</v>
      </c>
      <c r="BL2020" s="27">
        <f t="shared" si="1295"/>
        <v>105.63618270314096</v>
      </c>
      <c r="BM2020" s="34">
        <f t="shared" si="1296"/>
        <v>1.1054421768707483</v>
      </c>
      <c r="BN2020" s="45">
        <f t="shared" si="1297"/>
        <v>2167.4757121982079</v>
      </c>
      <c r="BO2020" s="45">
        <f t="shared" si="1298"/>
        <v>107.12089088820852</v>
      </c>
      <c r="BP2020" s="66">
        <f t="shared" si="1299"/>
        <v>6.687849966489388</v>
      </c>
    </row>
    <row r="2021" spans="8:68">
      <c r="H2021" s="68">
        <v>2016</v>
      </c>
      <c r="I2021" s="31">
        <f>('Propiedades físicas'!$C$10*'Diseño reactor'!H2021)/1000</f>
        <v>1764.4944877052392</v>
      </c>
      <c r="J2021" s="31">
        <f t="shared" si="1277"/>
        <v>0.25843095752202505</v>
      </c>
      <c r="K2021" s="31">
        <f>(I2021*1000)/'Propiedades físicas'!$F$10</f>
        <v>11525.971346127055</v>
      </c>
      <c r="L2021" s="31">
        <f t="shared" si="1278"/>
        <v>1646.5673351610078</v>
      </c>
      <c r="M2021" s="31">
        <f t="shared" si="1279"/>
        <v>9879.4040109660473</v>
      </c>
      <c r="N2021" s="31">
        <f t="shared" si="1280"/>
        <v>0.81674967021875389</v>
      </c>
      <c r="O2021" s="32">
        <f t="shared" si="1281"/>
        <v>4.9004980213125231</v>
      </c>
      <c r="P2021" s="33">
        <f t="shared" si="1282"/>
        <v>0.66728216683027941</v>
      </c>
      <c r="Q2021" s="31">
        <f t="shared" si="1283"/>
        <v>4.7186718691891203</v>
      </c>
      <c r="R2021" s="31">
        <f t="shared" si="1284"/>
        <v>0.12211452684769421</v>
      </c>
      <c r="S2021" s="31">
        <f t="shared" si="1285"/>
        <v>0.18182615212340331</v>
      </c>
      <c r="T2021" s="31">
        <f t="shared" si="1286"/>
        <v>2.2347304346631857E-2</v>
      </c>
      <c r="U2021" s="31">
        <f t="shared" si="1287"/>
        <v>5.0056721941484682E-3</v>
      </c>
      <c r="V2021" s="47">
        <f t="shared" si="1300"/>
        <v>6.6080369919115046E-4</v>
      </c>
      <c r="W2021" s="31">
        <f t="shared" si="1288"/>
        <v>0.18300283286118985</v>
      </c>
      <c r="X2021" s="34">
        <f>(S2021*H2021*'Propiedades físicas'!$F$5*60*24*365)/(1000000)</f>
        <v>56733.984904450343</v>
      </c>
      <c r="Y2021" s="34">
        <f>(U2021*H2021*'Propiedades físicas'!$F$7*60*24*365)/(1000000)</f>
        <v>488.45072989431935</v>
      </c>
      <c r="Z2021" s="31">
        <f t="shared" si="1301"/>
        <v>1345.2408483298434</v>
      </c>
      <c r="AA2021" s="31">
        <f t="shared" si="1302"/>
        <v>9512.8424882852669</v>
      </c>
      <c r="AB2021" s="31">
        <f t="shared" si="1302"/>
        <v>246.18288612495152</v>
      </c>
      <c r="AC2021" s="31">
        <f t="shared" si="1302"/>
        <v>366.56152268078108</v>
      </c>
      <c r="AD2021" s="31">
        <f t="shared" si="1302"/>
        <v>45.052165562809826</v>
      </c>
      <c r="AE2021" s="31">
        <f t="shared" si="1303"/>
        <v>10.091435143403311</v>
      </c>
      <c r="AF2021" s="31">
        <f t="shared" si="1304"/>
        <v>11525.971346127057</v>
      </c>
      <c r="AG2021" s="31">
        <f t="shared" si="1305"/>
        <v>0.11671388101983002</v>
      </c>
      <c r="AH2021" s="31">
        <f t="shared" si="1306"/>
        <v>0.82533976552715971</v>
      </c>
      <c r="AI2021" s="31">
        <f t="shared" si="1306"/>
        <v>2.1358970860852748E-2</v>
      </c>
      <c r="AJ2021" s="31">
        <f t="shared" si="1306"/>
        <v>3.1803091615697332E-2</v>
      </c>
      <c r="AK2021" s="31">
        <f t="shared" si="1306"/>
        <v>3.9087521745356591E-3</v>
      </c>
      <c r="AL2021" s="31">
        <f t="shared" si="1307"/>
        <v>8.7553880192442295E-4</v>
      </c>
      <c r="AM2021" s="31">
        <f t="shared" si="1308"/>
        <v>0.99999999999999989</v>
      </c>
      <c r="AN2021" s="31">
        <f>(Z2021*'Propiedades físicas'!$F$4)/1000</f>
        <v>1182.9778972042975</v>
      </c>
      <c r="AO2021" s="31">
        <f>(AA2021*'Propiedades físicas'!$F$6)/1000</f>
        <v>304.79147332465993</v>
      </c>
      <c r="AP2021" s="31">
        <f>(AB2021*'Propiedades físicas'!$F$9)/1000</f>
        <v>151.88253159478884</v>
      </c>
      <c r="AQ2021" s="31">
        <f>(AC2021*'Propiedades físicas'!$F$5)/1000</f>
        <v>107.94137158380961</v>
      </c>
      <c r="AR2021" s="31">
        <f>(AD2021*'Propiedades físicas'!$F$8)/1000</f>
        <v>15.971893735327335</v>
      </c>
      <c r="AS2021" s="31">
        <f>(AE2021*'Propiedades físicas'!$F$7)/1000</f>
        <v>0.92932026235601095</v>
      </c>
      <c r="AT2021" s="31">
        <f t="shared" si="1309"/>
        <v>1764.4944877052392</v>
      </c>
      <c r="AU2021" s="31">
        <f t="shared" si="1310"/>
        <v>0.6704344532936366</v>
      </c>
      <c r="AV2021" s="31">
        <f t="shared" si="1313"/>
        <v>0.17273586029789609</v>
      </c>
      <c r="AW2021" s="31">
        <f t="shared" si="1313"/>
        <v>8.6077079102873905E-2</v>
      </c>
      <c r="AX2021" s="31">
        <f t="shared" si="1313"/>
        <v>6.1174105295273298E-2</v>
      </c>
      <c r="AY2021" s="31">
        <f t="shared" si="1313"/>
        <v>9.05182410408043E-3</v>
      </c>
      <c r="AZ2021" s="31">
        <f t="shared" si="1314"/>
        <v>5.2667790623965669E-4</v>
      </c>
      <c r="BA2021" s="31">
        <f t="shared" si="1311"/>
        <v>1</v>
      </c>
      <c r="BB2021" s="34">
        <f>AU2021*'Propiedades físicas'!$C$4+'Diseño reactor'!AV2021*'Propiedades físicas'!$C$5+'Diseño reactor'!AW2021*'Propiedades físicas'!$C$8+'Diseño reactor'!AX2021*'Propiedades físicas'!$C$9+'Diseño reactor'!AY2021*'Propiedades físicas'!$C$7+'Diseño reactor'!AZ2021*'Propiedades físicas'!$C$6</f>
        <v>875.39875743724451</v>
      </c>
      <c r="BC2021" s="45">
        <f>AU2021*'Propiedades físicas'!$L$4+'Diseño reactor'!AV2021*'Propiedades físicas'!$L$5+'Diseño reactor'!AW2021*'Propiedades físicas'!$L$8+AX2021*'Propiedades físicas'!$L$9+'Diseño reactor'!AY2021*'Propiedades físicas'!$L$7+'Diseño reactor'!AZ2021*'Propiedades físicas'!$L$6</f>
        <v>2.1049124567003692</v>
      </c>
      <c r="BD2021" s="29">
        <f t="shared" si="1290"/>
        <v>1.6223210824883372</v>
      </c>
      <c r="BE2021" s="58">
        <f t="shared" si="1291"/>
        <v>41.430341829585721</v>
      </c>
      <c r="BF2021" s="30">
        <f>AU2021*'Propiedades físicas'!$I$4+'Diseño reactor'!AV2021*'Propiedades físicas'!$I$5+'Diseño reactor'!AW2021*'Propiedades físicas'!$I$8+'Diseño reactor'!AX2021*'Propiedades físicas'!$I$9+'Diseño reactor'!AY2021*'Propiedades físicas'!$I$7+'Diseño reactor'!AZ2021*'Propiedades físicas'!$I$6</f>
        <v>1.9963588700331977E-2</v>
      </c>
      <c r="BG2021" s="24">
        <f>AU2021*'Propiedades físicas'!$O$4+'Diseño reactor'!AV2021*'Propiedades físicas'!$O$5+'Diseño reactor'!AW2021*'Propiedades físicas'!$O$8+'Diseño reactor'!AX2021*'Propiedades físicas'!$O$9+'Diseño reactor'!AY2021*'Propiedades físicas'!$O$7+'Diseño reactor'!AZ2021*'Propiedades físicas'!$O$6</f>
        <v>0.15384040118461995</v>
      </c>
      <c r="BH2021" s="54">
        <f t="shared" si="1292"/>
        <v>41170.061106864065</v>
      </c>
      <c r="BI2021" s="34">
        <f t="shared" si="1312"/>
        <v>273.15065621378909</v>
      </c>
      <c r="BJ2021" s="27">
        <f t="shared" si="1293"/>
        <v>4796.3784896769312</v>
      </c>
      <c r="BK2021" s="34">
        <f t="shared" si="1294"/>
        <v>567.59753160398509</v>
      </c>
      <c r="BL2021" s="27">
        <f t="shared" si="1295"/>
        <v>105.63646519890105</v>
      </c>
      <c r="BM2021" s="34">
        <f t="shared" si="1296"/>
        <v>1.1054421768707483</v>
      </c>
      <c r="BN2021" s="45">
        <f t="shared" si="1297"/>
        <v>2168.6687349496042</v>
      </c>
      <c r="BO2021" s="45">
        <f t="shared" si="1298"/>
        <v>107.1300106483542</v>
      </c>
      <c r="BP2021" s="66">
        <f t="shared" si="1299"/>
        <v>6.6878483712993182</v>
      </c>
    </row>
    <row r="2022" spans="8:68">
      <c r="H2022" s="68">
        <v>2017</v>
      </c>
      <c r="I2022" s="31">
        <f>('Propiedades físicas'!$C$10*'Diseño reactor'!H2022)/1000</f>
        <v>1765.3697329868387</v>
      </c>
      <c r="J2022" s="31">
        <f t="shared" si="1277"/>
        <v>0.2583028311177008</v>
      </c>
      <c r="K2022" s="31">
        <f>(I2022*1000)/'Propiedades físicas'!$F$10</f>
        <v>11531.688593818586</v>
      </c>
      <c r="L2022" s="31">
        <f t="shared" si="1278"/>
        <v>1647.3840848312266</v>
      </c>
      <c r="M2022" s="31">
        <f t="shared" si="1279"/>
        <v>9884.3045089873594</v>
      </c>
      <c r="N2022" s="31">
        <f t="shared" si="1280"/>
        <v>0.81674967021875389</v>
      </c>
      <c r="O2022" s="32">
        <f t="shared" si="1281"/>
        <v>4.9004980213125231</v>
      </c>
      <c r="P2022" s="33">
        <f t="shared" si="1282"/>
        <v>0.66734271497471653</v>
      </c>
      <c r="Q2022" s="31">
        <f t="shared" si="1283"/>
        <v>4.7187606546236553</v>
      </c>
      <c r="R2022" s="31">
        <f t="shared" si="1284"/>
        <v>0.12207613517855141</v>
      </c>
      <c r="S2022" s="31">
        <f t="shared" si="1285"/>
        <v>0.18173736668886639</v>
      </c>
      <c r="T2022" s="31">
        <f t="shared" si="1286"/>
        <v>2.2331228686143026E-2</v>
      </c>
      <c r="U2022" s="31">
        <f t="shared" si="1287"/>
        <v>4.9995913793429844E-3</v>
      </c>
      <c r="V2022" s="47">
        <f t="shared" si="1300"/>
        <v>6.608636594895252E-4</v>
      </c>
      <c r="W2022" s="31">
        <f t="shared" si="1288"/>
        <v>0.18292869981082582</v>
      </c>
      <c r="X2022" s="34">
        <f>(S2022*H2022*'Propiedades físicas'!$F$5*60*24*365)/(1000000)</f>
        <v>56734.409901562998</v>
      </c>
      <c r="Y2022" s="34">
        <f>(U2022*H2022*'Propiedades físicas'!$F$7*60*24*365)/(1000000)</f>
        <v>488.09936008355788</v>
      </c>
      <c r="Z2022" s="31">
        <f t="shared" si="1301"/>
        <v>1346.0302561040032</v>
      </c>
      <c r="AA2022" s="31">
        <f t="shared" si="1302"/>
        <v>9517.7402403759133</v>
      </c>
      <c r="AB2022" s="31">
        <f t="shared" si="1302"/>
        <v>246.2275646551382</v>
      </c>
      <c r="AC2022" s="31">
        <f t="shared" si="1302"/>
        <v>366.56426861144354</v>
      </c>
      <c r="AD2022" s="31">
        <f t="shared" si="1302"/>
        <v>45.042088259950482</v>
      </c>
      <c r="AE2022" s="31">
        <f t="shared" si="1303"/>
        <v>10.084175812134799</v>
      </c>
      <c r="AF2022" s="31">
        <f t="shared" si="1304"/>
        <v>11531.688593818584</v>
      </c>
      <c r="AG2022" s="31">
        <f t="shared" si="1305"/>
        <v>0.11672447145559633</v>
      </c>
      <c r="AH2022" s="31">
        <f t="shared" si="1306"/>
        <v>0.82535529492860027</v>
      </c>
      <c r="AI2022" s="31">
        <f t="shared" si="1306"/>
        <v>2.1352255799478088E-2</v>
      </c>
      <c r="AJ2022" s="31">
        <f t="shared" si="1306"/>
        <v>3.1787562214256784E-2</v>
      </c>
      <c r="AK2022" s="31">
        <f t="shared" si="1306"/>
        <v>3.9059403914266924E-3</v>
      </c>
      <c r="AL2022" s="31">
        <f t="shared" si="1307"/>
        <v>8.7447521064176964E-4</v>
      </c>
      <c r="AM2022" s="31">
        <f t="shared" si="1308"/>
        <v>1</v>
      </c>
      <c r="AN2022" s="31">
        <f>(Z2022*'Propiedades físicas'!$F$4)/1000</f>
        <v>1183.6720866127384</v>
      </c>
      <c r="AO2022" s="31">
        <f>(AA2022*'Propiedades físicas'!$F$6)/1000</f>
        <v>304.94839730164426</v>
      </c>
      <c r="AP2022" s="31">
        <f>(AB2022*'Propiedades físicas'!$F$9)/1000</f>
        <v>151.9100960139875</v>
      </c>
      <c r="AQ2022" s="31">
        <f>(AC2022*'Propiedades físicas'!$F$5)/1000</f>
        <v>107.94218017801178</v>
      </c>
      <c r="AR2022" s="31">
        <f>(AD2022*'Propiedades físicas'!$F$8)/1000</f>
        <v>15.968321129917639</v>
      </c>
      <c r="AS2022" s="31">
        <f>(AE2022*'Propiedades físicas'!$F$7)/1000</f>
        <v>0.92865175053949356</v>
      </c>
      <c r="AT2022" s="31">
        <f t="shared" si="1309"/>
        <v>1765.3697329868392</v>
      </c>
      <c r="AU2022" s="31">
        <f t="shared" si="1310"/>
        <v>0.67049528747163734</v>
      </c>
      <c r="AV2022" s="31">
        <f t="shared" si="1313"/>
        <v>0.17273911045574591</v>
      </c>
      <c r="AW2022" s="31">
        <f t="shared" si="1313"/>
        <v>8.6050017271435797E-2</v>
      </c>
      <c r="AX2022" s="31">
        <f t="shared" si="1313"/>
        <v>6.1144234072362726E-2</v>
      </c>
      <c r="AY2022" s="31">
        <f t="shared" si="1313"/>
        <v>9.0453126229261584E-3</v>
      </c>
      <c r="AZ2022" s="31">
        <f t="shared" si="1314"/>
        <v>5.2603810589201753E-4</v>
      </c>
      <c r="BA2022" s="31">
        <f t="shared" si="1311"/>
        <v>1</v>
      </c>
      <c r="BB2022" s="34">
        <f>AU2022*'Propiedades físicas'!$C$4+'Diseño reactor'!AV2022*'Propiedades físicas'!$C$5+'Diseño reactor'!AW2022*'Propiedades físicas'!$C$8+'Diseño reactor'!AX2022*'Propiedades físicas'!$C$9+'Diseño reactor'!AY2022*'Propiedades físicas'!$C$7+'Diseño reactor'!AZ2022*'Propiedades físicas'!$C$6</f>
        <v>875.39854895749147</v>
      </c>
      <c r="BC2022" s="45">
        <f>AU2022*'Propiedades físicas'!$L$4+'Diseño reactor'!AV2022*'Propiedades físicas'!$L$5+'Diseño reactor'!AW2022*'Propiedades físicas'!$L$8+AX2022*'Propiedades físicas'!$L$9+'Diseño reactor'!AY2022*'Propiedades físicas'!$L$7+'Diseño reactor'!AZ2022*'Propiedades físicas'!$L$6</f>
        <v>2.104956241097236</v>
      </c>
      <c r="BD2022" s="29">
        <f t="shared" si="1290"/>
        <v>1.6216305471862034</v>
      </c>
      <c r="BE2022" s="58">
        <f t="shared" si="1291"/>
        <v>41.429595493344223</v>
      </c>
      <c r="BF2022" s="30">
        <f>AU2022*'Propiedades físicas'!$I$4+'Diseño reactor'!AV2022*'Propiedades físicas'!$I$5+'Diseño reactor'!AW2022*'Propiedades físicas'!$I$8+'Diseño reactor'!AX2022*'Propiedades físicas'!$I$9+'Diseño reactor'!AY2022*'Propiedades físicas'!$I$7+'Diseño reactor'!AZ2022*'Propiedades físicas'!$I$6</f>
        <v>1.9963681238394256E-2</v>
      </c>
      <c r="BG2022" s="24">
        <f>AU2022*'Propiedades físicas'!$O$4+'Diseño reactor'!AV2022*'Propiedades físicas'!$O$5+'Diseño reactor'!AW2022*'Propiedades físicas'!$O$8+'Diseño reactor'!AX2022*'Propiedades físicas'!$O$9+'Diseño reactor'!AY2022*'Propiedades físicas'!$O$7+'Diseño reactor'!AZ2022*'Propiedades físicas'!$O$6</f>
        <v>0.1538425076861519</v>
      </c>
      <c r="BH2022" s="54">
        <f t="shared" si="1292"/>
        <v>41169.86046566195</v>
      </c>
      <c r="BI2022" s="34">
        <f t="shared" si="1312"/>
        <v>273.15386397472537</v>
      </c>
      <c r="BJ2022" s="27">
        <f t="shared" si="1293"/>
        <v>4796.3816816992257</v>
      </c>
      <c r="BK2022" s="34">
        <f t="shared" si="1294"/>
        <v>567.60568133271636</v>
      </c>
      <c r="BL2022" s="27">
        <f t="shared" si="1295"/>
        <v>105.63674748195203</v>
      </c>
      <c r="BM2022" s="34">
        <f t="shared" si="1296"/>
        <v>1.1054421768707483</v>
      </c>
      <c r="BN2022" s="45">
        <f t="shared" si="1297"/>
        <v>2169.861781515965</v>
      </c>
      <c r="BO2022" s="45">
        <f t="shared" si="1298"/>
        <v>107.13912302096902</v>
      </c>
      <c r="BP2022" s="66">
        <f t="shared" si="1299"/>
        <v>6.6878467785611919</v>
      </c>
    </row>
    <row r="2023" spans="8:68">
      <c r="H2023" s="68">
        <v>2018</v>
      </c>
      <c r="I2023" s="31">
        <f>('Propiedades físicas'!$C$10*'Diseño reactor'!H2023)/1000</f>
        <v>1766.2449782684387</v>
      </c>
      <c r="J2023" s="31">
        <f t="shared" si="1277"/>
        <v>0.2581748316969289</v>
      </c>
      <c r="K2023" s="31">
        <f>(I2023*1000)/'Propiedades físicas'!$F$10</f>
        <v>11537.405841510117</v>
      </c>
      <c r="L2023" s="31">
        <f t="shared" si="1278"/>
        <v>1648.2008345014451</v>
      </c>
      <c r="M2023" s="31">
        <f t="shared" si="1279"/>
        <v>9889.2050070086716</v>
      </c>
      <c r="N2023" s="31">
        <f t="shared" si="1280"/>
        <v>0.81674967021875378</v>
      </c>
      <c r="O2023" s="32">
        <f t="shared" si="1281"/>
        <v>4.9004980213125231</v>
      </c>
      <c r="P2023" s="33">
        <f t="shared" si="1282"/>
        <v>0.66740321408383529</v>
      </c>
      <c r="Q2023" s="31">
        <f t="shared" si="1283"/>
        <v>4.7188493542677818</v>
      </c>
      <c r="R2023" s="31">
        <f t="shared" si="1284"/>
        <v>0.12203776563482285</v>
      </c>
      <c r="S2023" s="31">
        <f t="shared" si="1285"/>
        <v>0.18164866704474047</v>
      </c>
      <c r="T2023" s="31">
        <f t="shared" si="1286"/>
        <v>2.2315170090369318E-2</v>
      </c>
      <c r="U2023" s="31">
        <f t="shared" si="1287"/>
        <v>4.9935204097263349E-3</v>
      </c>
      <c r="V2023" s="47">
        <f t="shared" si="1300"/>
        <v>6.6092357122865238E-4</v>
      </c>
      <c r="W2023" s="31">
        <f t="shared" si="1288"/>
        <v>0.18285462679760664</v>
      </c>
      <c r="X2023" s="34">
        <f>(S2023*H2023*'Propiedades físicas'!$F$5*60*24*365)/(1000000)</f>
        <v>56734.834210580877</v>
      </c>
      <c r="Y2023" s="34">
        <f>(U2023*H2023*'Propiedades físicas'!$F$7*60*24*365)/(1000000)</f>
        <v>487.74836326062666</v>
      </c>
      <c r="Z2023" s="31">
        <f t="shared" si="1301"/>
        <v>1346.8196860211797</v>
      </c>
      <c r="AA2023" s="31">
        <f t="shared" si="1302"/>
        <v>9522.6379969123846</v>
      </c>
      <c r="AB2023" s="31">
        <f t="shared" si="1302"/>
        <v>246.27221105107253</v>
      </c>
      <c r="AC2023" s="31">
        <f t="shared" si="1302"/>
        <v>366.56701009628625</v>
      </c>
      <c r="AD2023" s="31">
        <f t="shared" si="1302"/>
        <v>45.032013242365288</v>
      </c>
      <c r="AE2023" s="31">
        <f t="shared" si="1303"/>
        <v>10.076924186827744</v>
      </c>
      <c r="AF2023" s="31">
        <f t="shared" si="1304"/>
        <v>11537.405841510117</v>
      </c>
      <c r="AG2023" s="31">
        <f t="shared" si="1305"/>
        <v>0.11673505331462762</v>
      </c>
      <c r="AH2023" s="31">
        <f t="shared" si="1306"/>
        <v>0.82537080932449702</v>
      </c>
      <c r="AI2023" s="31">
        <f t="shared" si="1306"/>
        <v>2.1345544608044945E-2</v>
      </c>
      <c r="AJ2023" s="31">
        <f t="shared" si="1306"/>
        <v>3.1772047818360072E-2</v>
      </c>
      <c r="AK2023" s="31">
        <f t="shared" si="1306"/>
        <v>3.9031315930957234E-3</v>
      </c>
      <c r="AL2023" s="31">
        <f t="shared" si="1307"/>
        <v>8.7341334137456227E-4</v>
      </c>
      <c r="AM2023" s="31">
        <f t="shared" si="1308"/>
        <v>1</v>
      </c>
      <c r="AN2023" s="31">
        <f>(Z2023*'Propiedades físicas'!$F$4)/1000</f>
        <v>1184.366295493305</v>
      </c>
      <c r="AO2023" s="31">
        <f>(AA2023*'Propiedades físicas'!$F$6)/1000</f>
        <v>305.1053214210728</v>
      </c>
      <c r="AP2023" s="31">
        <f>(AB2023*'Propiedades físicas'!$F$9)/1000</f>
        <v>151.9376406079592</v>
      </c>
      <c r="AQ2023" s="31">
        <f>(AC2023*'Propiedades físicas'!$F$5)/1000</f>
        <v>107.94298746305341</v>
      </c>
      <c r="AR2023" s="31">
        <f>(AD2023*'Propiedades físicas'!$F$8)/1000</f>
        <v>15.964749334683336</v>
      </c>
      <c r="AS2023" s="31">
        <f>(AE2023*'Propiedades físicas'!$F$7)/1000</f>
        <v>0.927983948364967</v>
      </c>
      <c r="AT2023" s="31">
        <f t="shared" si="1309"/>
        <v>1766.2449782684387</v>
      </c>
      <c r="AU2023" s="31">
        <f t="shared" si="1310"/>
        <v>0.67055607238267367</v>
      </c>
      <c r="AV2023" s="31">
        <f t="shared" si="1313"/>
        <v>0.17274235747307645</v>
      </c>
      <c r="AW2023" s="31">
        <f t="shared" si="1313"/>
        <v>8.6022971035939338E-2</v>
      </c>
      <c r="AX2023" s="31">
        <f t="shared" si="1313"/>
        <v>6.1114391713020882E-2</v>
      </c>
      <c r="AY2023" s="31">
        <f t="shared" si="1313"/>
        <v>9.0388080538717722E-3</v>
      </c>
      <c r="AZ2023" s="31">
        <f t="shared" si="1314"/>
        <v>5.2539934141793187E-4</v>
      </c>
      <c r="BA2023" s="31">
        <f t="shared" si="1311"/>
        <v>1.0000000000000002</v>
      </c>
      <c r="BB2023" s="34">
        <f>AU2023*'Propiedades físicas'!$C$4+'Diseño reactor'!AV2023*'Propiedades físicas'!$C$5+'Diseño reactor'!AW2023*'Propiedades físicas'!$C$8+'Diseño reactor'!AX2023*'Propiedades físicas'!$C$9+'Diseño reactor'!AY2023*'Propiedades físicas'!$C$7+'Diseño reactor'!AZ2023*'Propiedades físicas'!$C$6</f>
        <v>875.3983407980694</v>
      </c>
      <c r="BC2023" s="45">
        <f>AU2023*'Propiedades físicas'!$L$4+'Diseño reactor'!AV2023*'Propiedades físicas'!$L$5+'Diseño reactor'!AW2023*'Propiedades físicas'!$L$8+AX2023*'Propiedades físicas'!$L$9+'Diseño reactor'!AY2023*'Propiedades físicas'!$L$7+'Diseño reactor'!AZ2023*'Propiedades físicas'!$L$6</f>
        <v>2.1049999885020769</v>
      </c>
      <c r="BD2023" s="29">
        <f t="shared" si="1290"/>
        <v>1.6209406003977962</v>
      </c>
      <c r="BE2023" s="58">
        <f t="shared" si="1291"/>
        <v>41.428849802909369</v>
      </c>
      <c r="BF2023" s="30">
        <f>AU2023*'Propiedades físicas'!$I$4+'Diseño reactor'!AV2023*'Propiedades físicas'!$I$5+'Diseño reactor'!AW2023*'Propiedades físicas'!$I$8+'Diseño reactor'!AX2023*'Propiedades físicas'!$I$9+'Diseño reactor'!AY2023*'Propiedades físicas'!$I$7+'Diseño reactor'!AZ2023*'Propiedades físicas'!$I$6</f>
        <v>1.9963773625112768E-2</v>
      </c>
      <c r="BG2023" s="24">
        <f>AU2023*'Propiedades físicas'!$O$4+'Diseño reactor'!AV2023*'Propiedades físicas'!$O$5+'Diseño reactor'!AW2023*'Propiedades físicas'!$O$8+'Diseño reactor'!AX2023*'Propiedades físicas'!$O$9+'Diseño reactor'!AY2023*'Propiedades físicas'!$O$7+'Diseño reactor'!AZ2023*'Propiedades físicas'!$O$6</f>
        <v>0.15384461249628995</v>
      </c>
      <c r="BH2023" s="54">
        <f t="shared" si="1292"/>
        <v>41169.660153488825</v>
      </c>
      <c r="BI2023" s="34">
        <f t="shared" si="1312"/>
        <v>273.15706783254353</v>
      </c>
      <c r="BJ2023" s="27">
        <f t="shared" si="1293"/>
        <v>4796.3848761373883</v>
      </c>
      <c r="BK2023" s="34">
        <f t="shared" si="1294"/>
        <v>567.61382511724776</v>
      </c>
      <c r="BL2023" s="27">
        <f t="shared" si="1295"/>
        <v>105.63702955252292</v>
      </c>
      <c r="BM2023" s="34">
        <f t="shared" si="1296"/>
        <v>1.1054421768707483</v>
      </c>
      <c r="BN2023" s="45">
        <f t="shared" si="1297"/>
        <v>2171.0548518674623</v>
      </c>
      <c r="BO2023" s="45">
        <f t="shared" si="1298"/>
        <v>107.14822801502548</v>
      </c>
      <c r="BP2023" s="66">
        <f t="shared" si="1299"/>
        <v>6.6878451882703214</v>
      </c>
    </row>
    <row r="2024" spans="8:68">
      <c r="H2024" s="68">
        <v>2019</v>
      </c>
      <c r="I2024" s="31">
        <f>('Propiedades físicas'!$C$10*'Diseño reactor'!H2024)/1000</f>
        <v>1767.1202235500384</v>
      </c>
      <c r="J2024" s="31">
        <f t="shared" si="1277"/>
        <v>0.25804695907102654</v>
      </c>
      <c r="K2024" s="31">
        <f>(I2024*1000)/'Propiedades físicas'!$F$10</f>
        <v>11543.123089201648</v>
      </c>
      <c r="L2024" s="31">
        <f t="shared" si="1278"/>
        <v>1649.0175841716639</v>
      </c>
      <c r="M2024" s="31">
        <f t="shared" si="1279"/>
        <v>9894.1055050299838</v>
      </c>
      <c r="N2024" s="31">
        <f t="shared" si="1280"/>
        <v>0.81674967021875378</v>
      </c>
      <c r="O2024" s="32">
        <f t="shared" si="1281"/>
        <v>4.9004980213125231</v>
      </c>
      <c r="P2024" s="33">
        <f t="shared" si="1282"/>
        <v>0.66746366421717929</v>
      </c>
      <c r="Q2024" s="31">
        <f t="shared" si="1283"/>
        <v>4.7189379682445169</v>
      </c>
      <c r="R2024" s="31">
        <f t="shared" si="1284"/>
        <v>0.12199941820052518</v>
      </c>
      <c r="S2024" s="31">
        <f t="shared" si="1285"/>
        <v>0.18156005306800566</v>
      </c>
      <c r="T2024" s="31">
        <f t="shared" si="1286"/>
        <v>2.2299128535667713E-2</v>
      </c>
      <c r="U2024" s="31">
        <f t="shared" si="1287"/>
        <v>4.9874592653816746E-3</v>
      </c>
      <c r="V2024" s="47">
        <f t="shared" si="1300"/>
        <v>6.6098343446749797E-4</v>
      </c>
      <c r="W2024" s="31">
        <f t="shared" si="1288"/>
        <v>0.18278061374862953</v>
      </c>
      <c r="X2024" s="34">
        <f>(S2024*H2024*'Propiedades físicas'!$F$5*60*24*365)/(1000000)</f>
        <v>56735.257832896044</v>
      </c>
      <c r="Y2024" s="34">
        <f>(U2024*H2024*'Propiedades físicas'!$F$7*60*24*365)/(1000000)</f>
        <v>487.39773890875404</v>
      </c>
      <c r="Z2024" s="31">
        <f t="shared" si="1301"/>
        <v>1347.6091380544849</v>
      </c>
      <c r="AA2024" s="31">
        <f t="shared" si="1302"/>
        <v>9527.5357578856801</v>
      </c>
      <c r="AB2024" s="31">
        <f t="shared" si="1302"/>
        <v>246.31682534686033</v>
      </c>
      <c r="AC2024" s="31">
        <f t="shared" si="1302"/>
        <v>366.56974714430339</v>
      </c>
      <c r="AD2024" s="31">
        <f t="shared" si="1302"/>
        <v>45.021940513513115</v>
      </c>
      <c r="AE2024" s="31">
        <f t="shared" si="1303"/>
        <v>10.069680256805601</v>
      </c>
      <c r="AF2024" s="31">
        <f t="shared" si="1304"/>
        <v>11543.123089201648</v>
      </c>
      <c r="AG2024" s="31">
        <f t="shared" si="1305"/>
        <v>0.11674562660733863</v>
      </c>
      <c r="AH2024" s="31">
        <f t="shared" si="1306"/>
        <v>0.8253863087363672</v>
      </c>
      <c r="AI2024" s="31">
        <f t="shared" si="1306"/>
        <v>2.1338837283757687E-2</v>
      </c>
      <c r="AJ2024" s="31">
        <f t="shared" si="1306"/>
        <v>3.17565484064899E-2</v>
      </c>
      <c r="AK2024" s="31">
        <f t="shared" si="1306"/>
        <v>3.9003257754073681E-3</v>
      </c>
      <c r="AL2024" s="31">
        <f t="shared" si="1307"/>
        <v>8.7235319063915873E-4</v>
      </c>
      <c r="AM2024" s="31">
        <f t="shared" si="1308"/>
        <v>1</v>
      </c>
      <c r="AN2024" s="31">
        <f>(Z2024*'Propiedades físicas'!$F$4)/1000</f>
        <v>1185.0605238223529</v>
      </c>
      <c r="AO2024" s="31">
        <f>(AA2024*'Propiedades físicas'!$F$6)/1000</f>
        <v>305.26224568265718</v>
      </c>
      <c r="AP2024" s="31">
        <f>(AB2024*'Propiedades físicas'!$F$9)/1000</f>
        <v>151.96516539774547</v>
      </c>
      <c r="AQ2024" s="31">
        <f>(AC2024*'Propiedades físicas'!$F$5)/1000</f>
        <v>107.94379344158303</v>
      </c>
      <c r="AR2024" s="31">
        <f>(AD2024*'Propiedades físicas'!$F$8)/1000</f>
        <v>15.961178350850663</v>
      </c>
      <c r="AS2024" s="31">
        <f>(AE2024*'Propiedades físicas'!$F$7)/1000</f>
        <v>0.92731685484922777</v>
      </c>
      <c r="AT2024" s="31">
        <f t="shared" si="1309"/>
        <v>1767.1202235500384</v>
      </c>
      <c r="AU2024" s="31">
        <f t="shared" si="1310"/>
        <v>0.67061680808657009</v>
      </c>
      <c r="AV2024" s="31">
        <f t="shared" si="1313"/>
        <v>0.17274560135439096</v>
      </c>
      <c r="AW2024" s="31">
        <f t="shared" si="1313"/>
        <v>8.5995940385117986E-2</v>
      </c>
      <c r="AX2024" s="31">
        <f t="shared" si="1313"/>
        <v>6.1084578175858585E-2</v>
      </c>
      <c r="AY2024" s="31">
        <f t="shared" si="1313"/>
        <v>9.032310387340604E-3</v>
      </c>
      <c r="AZ2024" s="31">
        <f t="shared" si="1314"/>
        <v>5.2476161072182391E-4</v>
      </c>
      <c r="BA2024" s="31">
        <f t="shared" si="1311"/>
        <v>1.0000000000000002</v>
      </c>
      <c r="BB2024" s="34">
        <f>AU2024*'Propiedades físicas'!$C$4+'Diseño reactor'!AV2024*'Propiedades físicas'!$C$5+'Diseño reactor'!AW2024*'Propiedades físicas'!$C$8+'Diseño reactor'!AX2024*'Propiedades físicas'!$C$9+'Diseño reactor'!AY2024*'Propiedades físicas'!$C$7+'Diseño reactor'!AZ2024*'Propiedades físicas'!$C$6</f>
        <v>875.39813295836484</v>
      </c>
      <c r="BC2024" s="45">
        <f>AU2024*'Propiedades físicas'!$L$4+'Diseño reactor'!AV2024*'Propiedades físicas'!$L$5+'Diseño reactor'!AW2024*'Propiedades físicas'!$L$8+AX2024*'Propiedades físicas'!$L$9+'Diseño reactor'!AY2024*'Propiedades físicas'!$L$7+'Diseño reactor'!AZ2024*'Propiedades físicas'!$L$6</f>
        <v>2.105043698961397</v>
      </c>
      <c r="BD2024" s="29">
        <f t="shared" si="1290"/>
        <v>1.620251241370249</v>
      </c>
      <c r="BE2024" s="58">
        <f t="shared" si="1291"/>
        <v>41.428104757440543</v>
      </c>
      <c r="BF2024" s="30">
        <f>AU2024*'Propiedades físicas'!$I$4+'Diseño reactor'!AV2024*'Propiedades físicas'!$I$5+'Diseño reactor'!AW2024*'Propiedades físicas'!$I$8+'Diseño reactor'!AX2024*'Propiedades físicas'!$I$9+'Diseño reactor'!AY2024*'Propiedades físicas'!$I$7+'Diseño reactor'!AZ2024*'Propiedades físicas'!$I$6</f>
        <v>1.9963865860776024E-2</v>
      </c>
      <c r="BG2024" s="24">
        <f>AU2024*'Propiedades físicas'!$O$4+'Diseño reactor'!AV2024*'Propiedades físicas'!$O$5+'Diseño reactor'!AW2024*'Propiedades físicas'!$O$8+'Diseño reactor'!AX2024*'Propiedades físicas'!$O$9+'Diseño reactor'!AY2024*'Propiedades físicas'!$O$7+'Diseño reactor'!AZ2024*'Propiedades físicas'!$O$6</f>
        <v>0.15384671561702426</v>
      </c>
      <c r="BH2024" s="54">
        <f t="shared" si="1292"/>
        <v>41169.460169711769</v>
      </c>
      <c r="BI2024" s="34">
        <f t="shared" si="1312"/>
        <v>273.16026779376216</v>
      </c>
      <c r="BJ2024" s="27">
        <f t="shared" si="1293"/>
        <v>4796.3880729815946</v>
      </c>
      <c r="BK2024" s="34">
        <f t="shared" si="1294"/>
        <v>567.62196296375873</v>
      </c>
      <c r="BL2024" s="27">
        <f t="shared" si="1295"/>
        <v>105.63731141084241</v>
      </c>
      <c r="BM2024" s="34">
        <f t="shared" si="1296"/>
        <v>1.1054421768707483</v>
      </c>
      <c r="BN2024" s="45">
        <f t="shared" si="1297"/>
        <v>2172.2479459743072</v>
      </c>
      <c r="BO2024" s="45">
        <f t="shared" si="1298"/>
        <v>107.15732563948171</v>
      </c>
      <c r="BP2024" s="66">
        <f t="shared" si="1299"/>
        <v>6.6878436004220205</v>
      </c>
    </row>
    <row r="2025" spans="8:68">
      <c r="H2025" s="68">
        <v>2020</v>
      </c>
      <c r="I2025" s="31">
        <f>('Propiedades físicas'!$C$10*'Diseño reactor'!H2025)/1000</f>
        <v>1767.9954688316384</v>
      </c>
      <c r="J2025" s="31">
        <f t="shared" si="1277"/>
        <v>0.25791921305168442</v>
      </c>
      <c r="K2025" s="31">
        <f>(I2025*1000)/'Propiedades físicas'!$F$10</f>
        <v>11548.840336893179</v>
      </c>
      <c r="L2025" s="31">
        <f t="shared" si="1278"/>
        <v>1649.8343338418827</v>
      </c>
      <c r="M2025" s="31">
        <f t="shared" si="1279"/>
        <v>9899.0060030512959</v>
      </c>
      <c r="N2025" s="31">
        <f t="shared" si="1280"/>
        <v>0.81674967021875378</v>
      </c>
      <c r="O2025" s="32">
        <f t="shared" si="1281"/>
        <v>4.9004980213125231</v>
      </c>
      <c r="P2025" s="33">
        <f t="shared" si="1282"/>
        <v>0.66752406543419507</v>
      </c>
      <c r="Q2025" s="31">
        <f t="shared" si="1283"/>
        <v>4.7190264966766478</v>
      </c>
      <c r="R2025" s="31">
        <f t="shared" si="1284"/>
        <v>0.12196109285968326</v>
      </c>
      <c r="S2025" s="31">
        <f t="shared" si="1285"/>
        <v>0.18147152463587463</v>
      </c>
      <c r="T2025" s="31">
        <f t="shared" si="1286"/>
        <v>2.2283103998434972E-2</v>
      </c>
      <c r="U2025" s="31">
        <f t="shared" si="1287"/>
        <v>4.9814079264404853E-3</v>
      </c>
      <c r="V2025" s="47">
        <f t="shared" si="1300"/>
        <v>6.6104324926493101E-4</v>
      </c>
      <c r="W2025" s="31">
        <f t="shared" si="1288"/>
        <v>0.18270666059110982</v>
      </c>
      <c r="X2025" s="34">
        <f>(S2025*H2025*'Propiedades físicas'!$F$5*60*24*365)/(1000000)</f>
        <v>56735.680769897081</v>
      </c>
      <c r="Y2025" s="34">
        <f>(U2025*H2025*'Propiedades físicas'!$F$7*60*24*365)/(1000000)</f>
        <v>487.04748651203795</v>
      </c>
      <c r="Z2025" s="31">
        <f t="shared" si="1301"/>
        <v>1348.398612177074</v>
      </c>
      <c r="AA2025" s="31">
        <f t="shared" si="1302"/>
        <v>9532.4335232868289</v>
      </c>
      <c r="AB2025" s="31">
        <f t="shared" si="1302"/>
        <v>246.3614075765602</v>
      </c>
      <c r="AC2025" s="31">
        <f t="shared" si="1302"/>
        <v>366.57247976446672</v>
      </c>
      <c r="AD2025" s="31">
        <f t="shared" si="1302"/>
        <v>45.01187007683864</v>
      </c>
      <c r="AE2025" s="31">
        <f t="shared" si="1303"/>
        <v>10.062444011409781</v>
      </c>
      <c r="AF2025" s="31">
        <f t="shared" si="1304"/>
        <v>11548.840336893178</v>
      </c>
      <c r="AG2025" s="31">
        <f t="shared" si="1305"/>
        <v>0.11675619134412718</v>
      </c>
      <c r="AH2025" s="31">
        <f t="shared" si="1306"/>
        <v>0.82540179318568752</v>
      </c>
      <c r="AI2025" s="31">
        <f t="shared" si="1306"/>
        <v>2.1332133823822118E-2</v>
      </c>
      <c r="AJ2025" s="31">
        <f t="shared" si="1306"/>
        <v>3.1741063957169621E-2</v>
      </c>
      <c r="AK2025" s="31">
        <f t="shared" si="1306"/>
        <v>3.8975229342332004E-3</v>
      </c>
      <c r="AL2025" s="31">
        <f t="shared" si="1307"/>
        <v>8.7129475496037026E-4</v>
      </c>
      <c r="AM2025" s="31">
        <f t="shared" si="1308"/>
        <v>1</v>
      </c>
      <c r="AN2025" s="31">
        <f>(Z2025*'Propiedades físicas'!$F$4)/1000</f>
        <v>1185.7547715762753</v>
      </c>
      <c r="AO2025" s="31">
        <f>(AA2025*'Propiedades físicas'!$F$6)/1000</f>
        <v>305.41917008611</v>
      </c>
      <c r="AP2025" s="31">
        <f>(AB2025*'Propiedades físicas'!$F$9)/1000</f>
        <v>151.99267040435879</v>
      </c>
      <c r="AQ2025" s="31">
        <f>(AC2025*'Propiedades físicas'!$F$5)/1000</f>
        <v>107.94459811624253</v>
      </c>
      <c r="AR2025" s="31">
        <f>(AD2025*'Propiedades físicas'!$F$8)/1000</f>
        <v>15.957608179640829</v>
      </c>
      <c r="AS2025" s="31">
        <f>(AE2025*'Propiedades físicas'!$F$7)/1000</f>
        <v>0.92665046901072678</v>
      </c>
      <c r="AT2025" s="31">
        <f t="shared" si="1309"/>
        <v>1767.9954688316382</v>
      </c>
      <c r="AU2025" s="31">
        <f t="shared" si="1310"/>
        <v>0.67067749464305426</v>
      </c>
      <c r="AV2025" s="31">
        <f t="shared" si="1313"/>
        <v>0.17274884210418431</v>
      </c>
      <c r="AW2025" s="31">
        <f t="shared" si="1313"/>
        <v>8.5968925307711108E-2</v>
      </c>
      <c r="AX2025" s="31">
        <f t="shared" si="1313"/>
        <v>6.1054793419564941E-2</v>
      </c>
      <c r="AY2025" s="31">
        <f t="shared" si="1313"/>
        <v>9.0258196137721174E-3</v>
      </c>
      <c r="AZ2025" s="31">
        <f t="shared" si="1314"/>
        <v>5.2412491171320379E-4</v>
      </c>
      <c r="BA2025" s="31">
        <f t="shared" si="1311"/>
        <v>1</v>
      </c>
      <c r="BB2025" s="34">
        <f>AU2025*'Propiedades físicas'!$C$4+'Diseño reactor'!AV2025*'Propiedades físicas'!$C$5+'Diseño reactor'!AW2025*'Propiedades físicas'!$C$8+'Diseño reactor'!AX2025*'Propiedades físicas'!$C$9+'Diseño reactor'!AY2025*'Propiedades físicas'!$C$7+'Diseño reactor'!AZ2025*'Propiedades físicas'!$C$6</f>
        <v>875.3979254377665</v>
      </c>
      <c r="BC2025" s="45">
        <f>AU2025*'Propiedades físicas'!$L$4+'Diseño reactor'!AV2025*'Propiedades físicas'!$L$5+'Diseño reactor'!AW2025*'Propiedades físicas'!$L$8+AX2025*'Propiedades físicas'!$L$9+'Diseño reactor'!AY2025*'Propiedades físicas'!$L$7+'Diseño reactor'!AZ2025*'Propiedades físicas'!$L$6</f>
        <v>2.1050873725216253</v>
      </c>
      <c r="BD2025" s="29">
        <f t="shared" si="1290"/>
        <v>1.6195624693519741</v>
      </c>
      <c r="BE2025" s="58">
        <f t="shared" si="1291"/>
        <v>41.427360356098582</v>
      </c>
      <c r="BF2025" s="30">
        <f>AU2025*'Propiedades físicas'!$I$4+'Diseño reactor'!AV2025*'Propiedades físicas'!$I$5+'Diseño reactor'!AW2025*'Propiedades físicas'!$I$8+'Diseño reactor'!AX2025*'Propiedades físicas'!$I$9+'Diseño reactor'!AY2025*'Propiedades físicas'!$I$7+'Diseño reactor'!AZ2025*'Propiedades físicas'!$I$6</f>
        <v>1.9963957945671899E-2</v>
      </c>
      <c r="BG2025" s="24">
        <f>AU2025*'Propiedades físicas'!$O$4+'Diseño reactor'!AV2025*'Propiedades físicas'!$O$5+'Diseño reactor'!AW2025*'Propiedades físicas'!$O$8+'Diseño reactor'!AX2025*'Propiedades físicas'!$O$9+'Diseño reactor'!AY2025*'Propiedades físicas'!$O$7+'Diseño reactor'!AZ2025*'Propiedades físicas'!$O$6</f>
        <v>0.15384881705034217</v>
      </c>
      <c r="BH2025" s="54">
        <f t="shared" si="1292"/>
        <v>41169.260513699279</v>
      </c>
      <c r="BI2025" s="34">
        <f t="shared" si="1312"/>
        <v>273.16346386488652</v>
      </c>
      <c r="BJ2025" s="27">
        <f t="shared" si="1293"/>
        <v>4796.3912722220621</v>
      </c>
      <c r="BK2025" s="34">
        <f t="shared" si="1294"/>
        <v>567.63009487842305</v>
      </c>
      <c r="BL2025" s="27">
        <f t="shared" si="1295"/>
        <v>105.63759305713897</v>
      </c>
      <c r="BM2025" s="34">
        <f t="shared" si="1296"/>
        <v>1.1054421768707483</v>
      </c>
      <c r="BN2025" s="45">
        <f t="shared" si="1297"/>
        <v>2173.4410638067652</v>
      </c>
      <c r="BO2025" s="45">
        <f t="shared" si="1298"/>
        <v>107.16641590328113</v>
      </c>
      <c r="BP2025" s="66">
        <f t="shared" si="1299"/>
        <v>6.6878420150116193</v>
      </c>
    </row>
    <row r="2026" spans="8:68">
      <c r="H2026" s="68">
        <v>2021</v>
      </c>
      <c r="I2026" s="31">
        <f>('Propiedades físicas'!$C$10*'Diseño reactor'!H2026)/1000</f>
        <v>1768.8707141132381</v>
      </c>
      <c r="J2026" s="31">
        <f t="shared" si="1277"/>
        <v>0.25779159345096614</v>
      </c>
      <c r="K2026" s="31">
        <f>(I2026*1000)/'Propiedades físicas'!$F$10</f>
        <v>11554.557584584711</v>
      </c>
      <c r="L2026" s="31">
        <f t="shared" si="1278"/>
        <v>1650.6510835121014</v>
      </c>
      <c r="M2026" s="31">
        <f t="shared" si="1279"/>
        <v>9903.9065010726081</v>
      </c>
      <c r="N2026" s="31">
        <f t="shared" si="1280"/>
        <v>0.81674967021875378</v>
      </c>
      <c r="O2026" s="32">
        <f t="shared" si="1281"/>
        <v>4.9004980213125222</v>
      </c>
      <c r="P2026" s="33">
        <f t="shared" si="1282"/>
        <v>0.66758441779423361</v>
      </c>
      <c r="Q2026" s="31">
        <f t="shared" si="1283"/>
        <v>4.7191149396867278</v>
      </c>
      <c r="R2026" s="31">
        <f t="shared" si="1284"/>
        <v>0.12192278959633021</v>
      </c>
      <c r="S2026" s="31">
        <f t="shared" si="1285"/>
        <v>0.18138308162579259</v>
      </c>
      <c r="T2026" s="31">
        <f t="shared" si="1286"/>
        <v>2.2267096455107532E-2</v>
      </c>
      <c r="U2026" s="31">
        <f t="shared" si="1287"/>
        <v>4.9753663730824479E-3</v>
      </c>
      <c r="V2026" s="47">
        <f t="shared" si="1300"/>
        <v>6.6110301567972652E-4</v>
      </c>
      <c r="W2026" s="31">
        <f t="shared" si="1288"/>
        <v>0.18263276725238051</v>
      </c>
      <c r="X2026" s="34">
        <f>(S2026*H2026*'Propiedades físicas'!$F$5*60*24*365)/(1000000)</f>
        <v>56736.103022969277</v>
      </c>
      <c r="Y2026" s="34">
        <f>(U2026*H2026*'Propiedades físicas'!$F$7*60*24*365)/(1000000)</f>
        <v>486.69760555544366</v>
      </c>
      <c r="Z2026" s="31">
        <f t="shared" si="1301"/>
        <v>1349.1881083621461</v>
      </c>
      <c r="AA2026" s="31">
        <f t="shared" si="1302"/>
        <v>9537.3312931068776</v>
      </c>
      <c r="AB2026" s="31">
        <f t="shared" si="1302"/>
        <v>246.40595777418335</v>
      </c>
      <c r="AC2026" s="31">
        <f t="shared" si="1302"/>
        <v>366.5752079657268</v>
      </c>
      <c r="AD2026" s="31">
        <f t="shared" si="1302"/>
        <v>45.00180193577232</v>
      </c>
      <c r="AE2026" s="31">
        <f t="shared" si="1303"/>
        <v>10.055215439999627</v>
      </c>
      <c r="AF2026" s="31">
        <f t="shared" si="1304"/>
        <v>11554.557584584705</v>
      </c>
      <c r="AG2026" s="31">
        <f t="shared" si="1305"/>
        <v>0.11676674753537426</v>
      </c>
      <c r="AH2026" s="31">
        <f t="shared" si="1306"/>
        <v>0.82541726269389393</v>
      </c>
      <c r="AI2026" s="31">
        <f t="shared" si="1306"/>
        <v>2.1325434225445482E-2</v>
      </c>
      <c r="AJ2026" s="31">
        <f t="shared" si="1306"/>
        <v>3.1725594448963258E-2</v>
      </c>
      <c r="AK2026" s="31">
        <f t="shared" si="1306"/>
        <v>3.8947230654517336E-3</v>
      </c>
      <c r="AL2026" s="31">
        <f t="shared" si="1307"/>
        <v>8.7023803087143742E-4</v>
      </c>
      <c r="AM2026" s="31">
        <f t="shared" si="1308"/>
        <v>1.0000000000000002</v>
      </c>
      <c r="AN2026" s="31">
        <f>(Z2026*'Propiedades físicas'!$F$4)/1000</f>
        <v>1186.4490387315041</v>
      </c>
      <c r="AO2026" s="31">
        <f>(AA2026*'Propiedades físicas'!$F$6)/1000</f>
        <v>305.57609463114437</v>
      </c>
      <c r="AP2026" s="31">
        <f>(AB2026*'Propiedades físicas'!$F$9)/1000</f>
        <v>152.02015564878241</v>
      </c>
      <c r="AQ2026" s="31">
        <f>(AC2026*'Propiedades físicas'!$F$5)/1000</f>
        <v>107.94540148966757</v>
      </c>
      <c r="AR2026" s="31">
        <f>(AD2026*'Propiedades físicas'!$F$8)/1000</f>
        <v>15.954038822269997</v>
      </c>
      <c r="AS2026" s="31">
        <f>(AE2026*'Propiedades físicas'!$F$7)/1000</f>
        <v>0.92598478986956556</v>
      </c>
      <c r="AT2026" s="31">
        <f t="shared" si="1309"/>
        <v>1768.8707141132377</v>
      </c>
      <c r="AU2026" s="31">
        <f t="shared" si="1310"/>
        <v>0.6707381321117577</v>
      </c>
      <c r="AV2026" s="31">
        <f t="shared" si="1313"/>
        <v>0.17275207972694284</v>
      </c>
      <c r="AW2026" s="31">
        <f t="shared" si="1313"/>
        <v>8.5941925792463847E-2</v>
      </c>
      <c r="AX2026" s="31">
        <f t="shared" si="1313"/>
        <v>6.1025037402907246E-2</v>
      </c>
      <c r="AY2026" s="31">
        <f t="shared" si="1313"/>
        <v>9.0193357236218376E-3</v>
      </c>
      <c r="AZ2026" s="31">
        <f t="shared" si="1314"/>
        <v>5.234892423066522E-4</v>
      </c>
      <c r="BA2026" s="31">
        <f t="shared" si="1311"/>
        <v>1</v>
      </c>
      <c r="BB2026" s="34">
        <f>AU2026*'Propiedades físicas'!$C$4+'Diseño reactor'!AV2026*'Propiedades físicas'!$C$5+'Diseño reactor'!AW2026*'Propiedades físicas'!$C$8+'Diseño reactor'!AX2026*'Propiedades físicas'!$C$9+'Diseño reactor'!AY2026*'Propiedades físicas'!$C$7+'Diseño reactor'!AZ2026*'Propiedades físicas'!$C$6</f>
        <v>875.39771823566457</v>
      </c>
      <c r="BC2026" s="45">
        <f>AU2026*'Propiedades físicas'!$L$4+'Diseño reactor'!AV2026*'Propiedades físicas'!$L$5+'Diseño reactor'!AW2026*'Propiedades físicas'!$L$8+AX2026*'Propiedades físicas'!$L$9+'Diseño reactor'!AY2026*'Propiedades físicas'!$L$7+'Diseño reactor'!AZ2026*'Propiedades físicas'!$L$6</f>
        <v>2.105131009229114</v>
      </c>
      <c r="BD2026" s="29">
        <f t="shared" si="1290"/>
        <v>1.6188742835926673</v>
      </c>
      <c r="BE2026" s="58">
        <f t="shared" si="1291"/>
        <v>41.426616598045776</v>
      </c>
      <c r="BF2026" s="30">
        <f>AU2026*'Propiedades físicas'!$I$4+'Diseño reactor'!AV2026*'Propiedades físicas'!$I$5+'Diseño reactor'!AW2026*'Propiedades físicas'!$I$8+'Diseño reactor'!AX2026*'Propiedades físicas'!$I$9+'Diseño reactor'!AY2026*'Propiedades físicas'!$I$7+'Diseño reactor'!AZ2026*'Propiedades físicas'!$I$6</f>
        <v>1.9964049880087632E-2</v>
      </c>
      <c r="BG2026" s="24">
        <f>AU2026*'Propiedades físicas'!$O$4+'Diseño reactor'!AV2026*'Propiedades físicas'!$O$5+'Diseño reactor'!AW2026*'Propiedades físicas'!$O$8+'Diseño reactor'!AX2026*'Propiedades físicas'!$O$9+'Diseño reactor'!AY2026*'Propiedades físicas'!$O$7+'Diseño reactor'!AZ2026*'Propiedades físicas'!$O$6</f>
        <v>0.15385091679822785</v>
      </c>
      <c r="BH2026" s="54">
        <f t="shared" si="1292"/>
        <v>41169.061184821287</v>
      </c>
      <c r="BI2026" s="34">
        <f t="shared" si="1312"/>
        <v>273.16665605240865</v>
      </c>
      <c r="BJ2026" s="27">
        <f t="shared" si="1293"/>
        <v>4796.3944738490245</v>
      </c>
      <c r="BK2026" s="34">
        <f t="shared" si="1294"/>
        <v>567.6382208674047</v>
      </c>
      <c r="BL2026" s="27">
        <f t="shared" si="1295"/>
        <v>105.63787449164066</v>
      </c>
      <c r="BM2026" s="34">
        <f t="shared" si="1296"/>
        <v>1.1054421768707483</v>
      </c>
      <c r="BN2026" s="45">
        <f t="shared" si="1297"/>
        <v>2174.6342053351536</v>
      </c>
      <c r="BO2026" s="45">
        <f t="shared" si="1298"/>
        <v>107.17549881535288</v>
      </c>
      <c r="BP2026" s="66">
        <f t="shared" si="1299"/>
        <v>6.6878404320344575</v>
      </c>
    </row>
    <row r="2027" spans="8:68">
      <c r="H2027" s="68">
        <v>2022</v>
      </c>
      <c r="I2027" s="31">
        <f>('Propiedades físicas'!$C$10*'Diseño reactor'!H2027)/1000</f>
        <v>1769.7459593948379</v>
      </c>
      <c r="J2027" s="31">
        <f t="shared" si="1277"/>
        <v>0.25766410008130691</v>
      </c>
      <c r="K2027" s="31">
        <f>(I2027*1000)/'Propiedades físicas'!$F$10</f>
        <v>11560.274832276242</v>
      </c>
      <c r="L2027" s="31">
        <f t="shared" si="1278"/>
        <v>1651.4678331823202</v>
      </c>
      <c r="M2027" s="31">
        <f t="shared" si="1279"/>
        <v>9908.8069990939202</v>
      </c>
      <c r="N2027" s="31">
        <f t="shared" si="1280"/>
        <v>0.81674967021875378</v>
      </c>
      <c r="O2027" s="32">
        <f t="shared" si="1281"/>
        <v>4.9004980213125222</v>
      </c>
      <c r="P2027" s="33">
        <f t="shared" si="1282"/>
        <v>0.66764472135654951</v>
      </c>
      <c r="Q2027" s="31">
        <f t="shared" si="1283"/>
        <v>4.719203297397085</v>
      </c>
      <c r="R2027" s="31">
        <f t="shared" si="1284"/>
        <v>0.12188450839450751</v>
      </c>
      <c r="S2027" s="31">
        <f t="shared" si="1285"/>
        <v>0.18129472391543633</v>
      </c>
      <c r="T2027" s="31">
        <f t="shared" si="1286"/>
        <v>2.2251105882161466E-2</v>
      </c>
      <c r="U2027" s="31">
        <f t="shared" si="1287"/>
        <v>4.9693345855352971E-3</v>
      </c>
      <c r="V2027" s="47">
        <f t="shared" si="1300"/>
        <v>6.611627337705637E-4</v>
      </c>
      <c r="W2027" s="31">
        <f t="shared" si="1288"/>
        <v>0.18255893365989218</v>
      </c>
      <c r="X2027" s="34">
        <f>(S2027*H2027*'Propiedades físicas'!$F$5*60*24*365)/(1000000)</f>
        <v>56736.524593494592</v>
      </c>
      <c r="Y2027" s="34">
        <f>(U2027*H2027*'Propiedades físicas'!$F$7*60*24*365)/(1000000)</f>
        <v>486.34809552480277</v>
      </c>
      <c r="Z2027" s="31">
        <f t="shared" si="1301"/>
        <v>1349.977626582943</v>
      </c>
      <c r="AA2027" s="31">
        <f t="shared" si="1302"/>
        <v>9542.2290673369062</v>
      </c>
      <c r="AB2027" s="31">
        <f t="shared" si="1302"/>
        <v>246.45047597369418</v>
      </c>
      <c r="AC2027" s="31">
        <f t="shared" si="1302"/>
        <v>366.57793175701227</v>
      </c>
      <c r="AD2027" s="31">
        <f t="shared" si="1302"/>
        <v>44.991736093730481</v>
      </c>
      <c r="AE2027" s="31">
        <f t="shared" si="1303"/>
        <v>10.047994531952371</v>
      </c>
      <c r="AF2027" s="31">
        <f t="shared" si="1304"/>
        <v>11560.274832276238</v>
      </c>
      <c r="AG2027" s="31">
        <f t="shared" si="1305"/>
        <v>0.116777295191444</v>
      </c>
      <c r="AH2027" s="31">
        <f t="shared" si="1306"/>
        <v>0.82543271728238188</v>
      </c>
      <c r="AI2027" s="31">
        <f t="shared" si="1306"/>
        <v>2.1318738485836469E-2</v>
      </c>
      <c r="AJ2027" s="31">
        <f t="shared" si="1306"/>
        <v>3.1710139860475307E-2</v>
      </c>
      <c r="AK2027" s="31">
        <f t="shared" si="1306"/>
        <v>3.8919261649484099E-3</v>
      </c>
      <c r="AL2027" s="31">
        <f t="shared" si="1307"/>
        <v>8.6918301491400649E-4</v>
      </c>
      <c r="AM2027" s="31">
        <f t="shared" si="1308"/>
        <v>1</v>
      </c>
      <c r="AN2027" s="31">
        <f>(Z2027*'Propiedades físicas'!$F$4)/1000</f>
        <v>1187.1433252645083</v>
      </c>
      <c r="AO2027" s="31">
        <f>(AA2027*'Propiedades físicas'!$F$6)/1000</f>
        <v>305.73301931747443</v>
      </c>
      <c r="AP2027" s="31">
        <f>(AB2027*'Propiedades físicas'!$F$9)/1000</f>
        <v>152.04762115197062</v>
      </c>
      <c r="AQ2027" s="31">
        <f>(AC2027*'Propiedades físicas'!$F$5)/1000</f>
        <v>107.94620356448742</v>
      </c>
      <c r="AR2027" s="31">
        <f>(AD2027*'Propiedades físicas'!$F$8)/1000</f>
        <v>15.950470279949325</v>
      </c>
      <c r="AS2027" s="31">
        <f>(AE2027*'Propiedades físicas'!$F$7)/1000</f>
        <v>0.92531981644749384</v>
      </c>
      <c r="AT2027" s="31">
        <f t="shared" si="1309"/>
        <v>1769.7459593948374</v>
      </c>
      <c r="AU2027" s="31">
        <f t="shared" si="1310"/>
        <v>0.67079872055221457</v>
      </c>
      <c r="AV2027" s="31">
        <f t="shared" si="1313"/>
        <v>0.17275531422714449</v>
      </c>
      <c r="AW2027" s="31">
        <f t="shared" si="1313"/>
        <v>8.59149418281272E-2</v>
      </c>
      <c r="AX2027" s="31">
        <f t="shared" si="1313"/>
        <v>6.0995310084730747E-2</v>
      </c>
      <c r="AY2027" s="31">
        <f t="shared" si="1313"/>
        <v>9.0128587073613486E-3</v>
      </c>
      <c r="AZ2027" s="31">
        <f t="shared" si="1314"/>
        <v>5.2285460042180625E-4</v>
      </c>
      <c r="BA2027" s="31">
        <f t="shared" si="1311"/>
        <v>1.0000000000000002</v>
      </c>
      <c r="BB2027" s="34">
        <f>AU2027*'Propiedades físicas'!$C$4+'Diseño reactor'!AV2027*'Propiedades físicas'!$C$5+'Diseño reactor'!AW2027*'Propiedades físicas'!$C$8+'Diseño reactor'!AX2027*'Propiedades físicas'!$C$9+'Diseño reactor'!AY2027*'Propiedades físicas'!$C$7+'Diseño reactor'!AZ2027*'Propiedades físicas'!$C$6</f>
        <v>875.39751135144957</v>
      </c>
      <c r="BC2027" s="45">
        <f>AU2027*'Propiedades físicas'!$L$4+'Diseño reactor'!AV2027*'Propiedades físicas'!$L$5+'Diseño reactor'!AW2027*'Propiedades físicas'!$L$8+AX2027*'Propiedades físicas'!$L$9+'Diseño reactor'!AY2027*'Propiedades físicas'!$L$7+'Diseño reactor'!AZ2027*'Propiedades físicas'!$L$6</f>
        <v>2.1051746091301378</v>
      </c>
      <c r="BD2027" s="29">
        <f t="shared" si="1290"/>
        <v>1.6181866833433056</v>
      </c>
      <c r="BE2027" s="58">
        <f t="shared" si="1291"/>
        <v>41.42587348244588</v>
      </c>
      <c r="BF2027" s="30">
        <f>AU2027*'Propiedades físicas'!$I$4+'Diseño reactor'!AV2027*'Propiedades físicas'!$I$5+'Diseño reactor'!AW2027*'Propiedades físicas'!$I$8+'Diseño reactor'!AX2027*'Propiedades físicas'!$I$9+'Diseño reactor'!AY2027*'Propiedades físicas'!$I$7+'Diseño reactor'!AZ2027*'Propiedades físicas'!$I$6</f>
        <v>1.9964141664309754E-2</v>
      </c>
      <c r="BG2027" s="24">
        <f>AU2027*'Propiedades físicas'!$O$4+'Diseño reactor'!AV2027*'Propiedades físicas'!$O$5+'Diseño reactor'!AW2027*'Propiedades físicas'!$O$8+'Diseño reactor'!AX2027*'Propiedades físicas'!$O$9+'Diseño reactor'!AY2027*'Propiedades físicas'!$O$7+'Diseño reactor'!AZ2027*'Propiedades físicas'!$O$6</f>
        <v>0.15385301486266248</v>
      </c>
      <c r="BH2027" s="54">
        <f t="shared" si="1292"/>
        <v>41168.862182449244</v>
      </c>
      <c r="BI2027" s="34">
        <f t="shared" si="1312"/>
        <v>273.16984436280597</v>
      </c>
      <c r="BJ2027" s="27">
        <f t="shared" si="1293"/>
        <v>4796.3976778527494</v>
      </c>
      <c r="BK2027" s="34">
        <f t="shared" si="1294"/>
        <v>567.64634093686072</v>
      </c>
      <c r="BL2027" s="27">
        <f t="shared" si="1295"/>
        <v>105.6381557145753</v>
      </c>
      <c r="BM2027" s="34">
        <f t="shared" si="1296"/>
        <v>1.1054421768707483</v>
      </c>
      <c r="BN2027" s="45">
        <f t="shared" si="1297"/>
        <v>2175.8273705298352</v>
      </c>
      <c r="BO2027" s="45">
        <f t="shared" si="1298"/>
        <v>107.18457438461157</v>
      </c>
      <c r="BP2027" s="66">
        <f t="shared" si="1299"/>
        <v>6.6878388514858811</v>
      </c>
    </row>
    <row r="2028" spans="8:68">
      <c r="H2028" s="68">
        <v>2023</v>
      </c>
      <c r="I2028" s="31">
        <f>('Propiedades físicas'!$C$10*'Diseño reactor'!H2028)/1000</f>
        <v>1770.6212046764376</v>
      </c>
      <c r="J2028" s="31">
        <f t="shared" si="1277"/>
        <v>0.25753673275551286</v>
      </c>
      <c r="K2028" s="31">
        <f>(I2028*1000)/'Propiedades físicas'!$F$10</f>
        <v>11565.992079967773</v>
      </c>
      <c r="L2028" s="31">
        <f t="shared" si="1278"/>
        <v>1652.284582852539</v>
      </c>
      <c r="M2028" s="31">
        <f t="shared" si="1279"/>
        <v>9913.7074971152342</v>
      </c>
      <c r="N2028" s="31">
        <f t="shared" si="1280"/>
        <v>0.81674967021875378</v>
      </c>
      <c r="O2028" s="32">
        <f t="shared" si="1281"/>
        <v>4.9004980213125231</v>
      </c>
      <c r="P2028" s="33">
        <f t="shared" si="1282"/>
        <v>0.66770497618030189</v>
      </c>
      <c r="Q2028" s="31">
        <f t="shared" si="1283"/>
        <v>4.7192915699298075</v>
      </c>
      <c r="R2028" s="31">
        <f t="shared" si="1284"/>
        <v>0.12184624923826493</v>
      </c>
      <c r="S2028" s="31">
        <f t="shared" si="1285"/>
        <v>0.18120645138271374</v>
      </c>
      <c r="T2028" s="31">
        <f t="shared" si="1286"/>
        <v>2.2235132256112372E-2</v>
      </c>
      <c r="U2028" s="31">
        <f t="shared" si="1287"/>
        <v>4.9633125440746882E-3</v>
      </c>
      <c r="V2028" s="47">
        <f t="shared" si="1300"/>
        <v>6.612224035960272E-4</v>
      </c>
      <c r="W2028" s="31">
        <f t="shared" si="1288"/>
        <v>0.1824851597412126</v>
      </c>
      <c r="X2028" s="34">
        <f>(S2028*H2028*'Propiedades físicas'!$F$5*60*24*365)/(1000000)</f>
        <v>56736.945482851508</v>
      </c>
      <c r="Y2028" s="34">
        <f>(U2028*H2028*'Propiedades físicas'!$F$7*60*24*365)/(1000000)</f>
        <v>485.99895590681058</v>
      </c>
      <c r="Z2028" s="31">
        <f t="shared" si="1301"/>
        <v>1350.7671668127507</v>
      </c>
      <c r="AA2028" s="31">
        <f t="shared" si="1302"/>
        <v>9547.1268459680014</v>
      </c>
      <c r="AB2028" s="31">
        <f t="shared" si="1302"/>
        <v>246.49496220900994</v>
      </c>
      <c r="AC2028" s="31">
        <f t="shared" si="1302"/>
        <v>366.5806511472299</v>
      </c>
      <c r="AD2028" s="31">
        <f t="shared" si="1302"/>
        <v>44.981672554115328</v>
      </c>
      <c r="AE2028" s="31">
        <f t="shared" si="1303"/>
        <v>10.040781276663095</v>
      </c>
      <c r="AF2028" s="31">
        <f t="shared" si="1304"/>
        <v>11565.992079967769</v>
      </c>
      <c r="AG2028" s="31">
        <f t="shared" si="1305"/>
        <v>0.11678783432268396</v>
      </c>
      <c r="AH2028" s="31">
        <f t="shared" si="1306"/>
        <v>0.8254481569725064</v>
      </c>
      <c r="AI2028" s="31">
        <f t="shared" si="1306"/>
        <v>2.1312046602205252E-2</v>
      </c>
      <c r="AJ2028" s="31">
        <f t="shared" si="1306"/>
        <v>3.1694700170350754E-2</v>
      </c>
      <c r="AK2028" s="31">
        <f t="shared" si="1306"/>
        <v>3.8891322286155913E-3</v>
      </c>
      <c r="AL2028" s="31">
        <f t="shared" si="1307"/>
        <v>8.681297036381055E-4</v>
      </c>
      <c r="AM2028" s="31">
        <f t="shared" si="1308"/>
        <v>1</v>
      </c>
      <c r="AN2028" s="31">
        <f>(Z2028*'Propiedades físicas'!$F$4)/1000</f>
        <v>1187.8376311517968</v>
      </c>
      <c r="AO2028" s="31">
        <f>(AA2028*'Propiedades físicas'!$F$6)/1000</f>
        <v>305.88994414481476</v>
      </c>
      <c r="AP2028" s="31">
        <f>(AB2028*'Propiedades físicas'!$F$9)/1000</f>
        <v>152.07506693484868</v>
      </c>
      <c r="AQ2028" s="31">
        <f>(AC2028*'Propiedades físicas'!$F$5)/1000</f>
        <v>107.94700434332479</v>
      </c>
      <c r="AR2028" s="31">
        <f>(AD2028*'Propiedades físicas'!$F$8)/1000</f>
        <v>15.946902553884961</v>
      </c>
      <c r="AS2028" s="31">
        <f>(AE2028*'Propiedades físicas'!$F$7)/1000</f>
        <v>0.92465554776790437</v>
      </c>
      <c r="AT2028" s="31">
        <f t="shared" si="1309"/>
        <v>1770.6212046764379</v>
      </c>
      <c r="AU2028" s="31">
        <f t="shared" si="1310"/>
        <v>0.67085926002386342</v>
      </c>
      <c r="AV2028" s="31">
        <f t="shared" si="1313"/>
        <v>0.17275854560925857</v>
      </c>
      <c r="AW2028" s="31">
        <f t="shared" si="1313"/>
        <v>8.5887973403458009E-2</v>
      </c>
      <c r="AX2028" s="31">
        <f t="shared" si="1313"/>
        <v>6.0965611423958385E-2</v>
      </c>
      <c r="AY2028" s="31">
        <f t="shared" si="1313"/>
        <v>9.0063885554782386E-3</v>
      </c>
      <c r="AZ2028" s="31">
        <f t="shared" si="1314"/>
        <v>5.2222098398334456E-4</v>
      </c>
      <c r="BA2028" s="31">
        <f t="shared" si="1311"/>
        <v>1</v>
      </c>
      <c r="BB2028" s="34">
        <f>AU2028*'Propiedades físicas'!$C$4+'Diseño reactor'!AV2028*'Propiedades físicas'!$C$5+'Diseño reactor'!AW2028*'Propiedades físicas'!$C$8+'Diseño reactor'!AX2028*'Propiedades físicas'!$C$9+'Diseño reactor'!AY2028*'Propiedades físicas'!$C$7+'Diseño reactor'!AZ2028*'Propiedades físicas'!$C$6</f>
        <v>875.39730478451463</v>
      </c>
      <c r="BC2028" s="45">
        <f>AU2028*'Propiedades físicas'!$L$4+'Diseño reactor'!AV2028*'Propiedades físicas'!$L$5+'Diseño reactor'!AW2028*'Propiedades físicas'!$L$8+AX2028*'Propiedades físicas'!$L$9+'Diseño reactor'!AY2028*'Propiedades físicas'!$L$7+'Diseño reactor'!AZ2028*'Propiedades físicas'!$L$6</f>
        <v>2.1052181722708925</v>
      </c>
      <c r="BD2028" s="29">
        <f t="shared" si="1290"/>
        <v>1.6174996678561404</v>
      </c>
      <c r="BE2028" s="58">
        <f t="shared" si="1291"/>
        <v>41.425131008464106</v>
      </c>
      <c r="BF2028" s="30">
        <f>AU2028*'Propiedades físicas'!$I$4+'Diseño reactor'!AV2028*'Propiedades físicas'!$I$5+'Diseño reactor'!AW2028*'Propiedades físicas'!$I$8+'Diseño reactor'!AX2028*'Propiedades físicas'!$I$9+'Diseño reactor'!AY2028*'Propiedades físicas'!$I$7+'Diseño reactor'!AZ2028*'Propiedades físicas'!$I$6</f>
        <v>1.9964233298624189E-2</v>
      </c>
      <c r="BG2028" s="24">
        <f>AU2028*'Propiedades físicas'!$O$4+'Diseño reactor'!AV2028*'Propiedades físicas'!$O$5+'Diseño reactor'!AW2028*'Propiedades físicas'!$O$8+'Diseño reactor'!AX2028*'Propiedades físicas'!$O$9+'Diseño reactor'!AY2028*'Propiedades físicas'!$O$7+'Diseño reactor'!AZ2028*'Propiedades físicas'!$O$6</f>
        <v>0.1538551112456242</v>
      </c>
      <c r="BH2028" s="54">
        <f t="shared" si="1292"/>
        <v>41168.663505955992</v>
      </c>
      <c r="BI2028" s="34">
        <f t="shared" si="1312"/>
        <v>273.17302880254266</v>
      </c>
      <c r="BJ2028" s="27">
        <f t="shared" si="1293"/>
        <v>4796.4008842235298</v>
      </c>
      <c r="BK2028" s="34">
        <f t="shared" si="1294"/>
        <v>567.65445509293966</v>
      </c>
      <c r="BL2028" s="27">
        <f t="shared" si="1295"/>
        <v>105.63843672617038</v>
      </c>
      <c r="BM2028" s="34">
        <f t="shared" si="1296"/>
        <v>1.1054421768707483</v>
      </c>
      <c r="BN2028" s="45">
        <f t="shared" si="1297"/>
        <v>2177.0205593612213</v>
      </c>
      <c r="BO2028" s="45">
        <f t="shared" si="1298"/>
        <v>107.19364261995739</v>
      </c>
      <c r="BP2028" s="66">
        <f t="shared" si="1299"/>
        <v>6.687837273361251</v>
      </c>
    </row>
    <row r="2029" spans="8:68">
      <c r="H2029" s="68">
        <v>2024</v>
      </c>
      <c r="I2029" s="31">
        <f>('Propiedades físicas'!$C$10*'Diseño reactor'!H2029)/1000</f>
        <v>1771.4964499580376</v>
      </c>
      <c r="J2029" s="31">
        <f t="shared" si="1277"/>
        <v>0.25740949128676016</v>
      </c>
      <c r="K2029" s="31">
        <f>(I2029*1000)/'Propiedades físicas'!$F$10</f>
        <v>11571.709327659304</v>
      </c>
      <c r="L2029" s="31">
        <f t="shared" si="1278"/>
        <v>1653.1013325227577</v>
      </c>
      <c r="M2029" s="31">
        <f t="shared" si="1279"/>
        <v>9918.6079951365464</v>
      </c>
      <c r="N2029" s="31">
        <f t="shared" si="1280"/>
        <v>0.81674967021875378</v>
      </c>
      <c r="O2029" s="32">
        <f t="shared" si="1281"/>
        <v>4.9004980213125231</v>
      </c>
      <c r="P2029" s="33">
        <f t="shared" si="1282"/>
        <v>0.66776518232455384</v>
      </c>
      <c r="Q2029" s="31">
        <f t="shared" si="1283"/>
        <v>4.7193797574067586</v>
      </c>
      <c r="R2029" s="31">
        <f t="shared" si="1284"/>
        <v>0.12180801211166055</v>
      </c>
      <c r="S2029" s="31">
        <f t="shared" si="1285"/>
        <v>0.18111826390576341</v>
      </c>
      <c r="T2029" s="31">
        <f t="shared" si="1286"/>
        <v>2.2219175553515338E-2</v>
      </c>
      <c r="U2029" s="31">
        <f t="shared" si="1287"/>
        <v>4.9573002290240684E-3</v>
      </c>
      <c r="V2029" s="47">
        <f t="shared" si="1300"/>
        <v>6.6128202521460679E-4</v>
      </c>
      <c r="W2029" s="31">
        <f t="shared" si="1288"/>
        <v>0.18241144542402662</v>
      </c>
      <c r="X2029" s="34">
        <f>(S2029*H2029*'Propiedades físicas'!$F$5*60*24*365)/(1000000)</f>
        <v>56737.365692415297</v>
      </c>
      <c r="Y2029" s="34">
        <f>(U2029*H2029*'Propiedades físicas'!$F$7*60*24*365)/(1000000)</f>
        <v>485.6501861890257</v>
      </c>
      <c r="Z2029" s="31">
        <f t="shared" si="1301"/>
        <v>1351.5567290248969</v>
      </c>
      <c r="AA2029" s="31">
        <f t="shared" si="1302"/>
        <v>9552.0246289912793</v>
      </c>
      <c r="AB2029" s="31">
        <f t="shared" si="1302"/>
        <v>246.53941651400095</v>
      </c>
      <c r="AC2029" s="31">
        <f t="shared" si="1302"/>
        <v>366.58336614526513</v>
      </c>
      <c r="AD2029" s="31">
        <f t="shared" si="1302"/>
        <v>44.971611320315048</v>
      </c>
      <c r="AE2029" s="31">
        <f t="shared" si="1303"/>
        <v>10.033575663544715</v>
      </c>
      <c r="AF2029" s="31">
        <f t="shared" si="1304"/>
        <v>11571.709327659302</v>
      </c>
      <c r="AG2029" s="31">
        <f t="shared" si="1305"/>
        <v>0.11679836493942478</v>
      </c>
      <c r="AH2029" s="31">
        <f t="shared" si="1306"/>
        <v>0.82546358178558221</v>
      </c>
      <c r="AI2029" s="31">
        <f t="shared" si="1306"/>
        <v>2.1305358571763428E-2</v>
      </c>
      <c r="AJ2029" s="31">
        <f t="shared" si="1306"/>
        <v>3.1679275357274876E-2</v>
      </c>
      <c r="AK2029" s="31">
        <f t="shared" si="1306"/>
        <v>3.8863412523525423E-3</v>
      </c>
      <c r="AL2029" s="31">
        <f t="shared" si="1307"/>
        <v>8.6707809360212146E-4</v>
      </c>
      <c r="AM2029" s="31">
        <f t="shared" si="1308"/>
        <v>0.99999999999999989</v>
      </c>
      <c r="AN2029" s="31">
        <f>(Z2029*'Propiedades físicas'!$F$4)/1000</f>
        <v>1188.5319563699138</v>
      </c>
      <c r="AO2029" s="31">
        <f>(AA2029*'Propiedades físicas'!$F$6)/1000</f>
        <v>306.04686911288059</v>
      </c>
      <c r="AP2029" s="31">
        <f>(AB2029*'Propiedades físicas'!$F$9)/1000</f>
        <v>152.10249301831288</v>
      </c>
      <c r="AQ2029" s="31">
        <f>(AC2029*'Propiedades físicas'!$F$5)/1000</f>
        <v>107.94780382879622</v>
      </c>
      <c r="AR2029" s="31">
        <f>(AD2029*'Propiedades físicas'!$F$8)/1000</f>
        <v>15.943335645278085</v>
      </c>
      <c r="AS2029" s="31">
        <f>(AE2029*'Propiedades físicas'!$F$7)/1000</f>
        <v>0.92399198285583284</v>
      </c>
      <c r="AT2029" s="31">
        <f t="shared" si="1309"/>
        <v>1771.4964499580374</v>
      </c>
      <c r="AU2029" s="31">
        <f t="shared" si="1310"/>
        <v>0.6709197505860468</v>
      </c>
      <c r="AV2029" s="31">
        <f t="shared" si="1313"/>
        <v>0.17276177387774619</v>
      </c>
      <c r="AW2029" s="31">
        <f t="shared" si="1313"/>
        <v>8.5861020507219096E-2</v>
      </c>
      <c r="AX2029" s="31">
        <f t="shared" si="1313"/>
        <v>6.0935941379590831E-2</v>
      </c>
      <c r="AY2029" s="31">
        <f t="shared" si="1313"/>
        <v>8.9999252584761005E-3</v>
      </c>
      <c r="AZ2029" s="31">
        <f t="shared" si="1314"/>
        <v>5.215883909209753E-4</v>
      </c>
      <c r="BA2029" s="31">
        <f t="shared" si="1311"/>
        <v>1</v>
      </c>
      <c r="BB2029" s="34">
        <f>AU2029*'Propiedades físicas'!$C$4+'Diseño reactor'!AV2029*'Propiedades físicas'!$C$5+'Diseño reactor'!AW2029*'Propiedades físicas'!$C$8+'Diseño reactor'!AX2029*'Propiedades físicas'!$C$9+'Diseño reactor'!AY2029*'Propiedades físicas'!$C$7+'Diseño reactor'!AZ2029*'Propiedades físicas'!$C$6</f>
        <v>875.39709853425381</v>
      </c>
      <c r="BC2029" s="45">
        <f>AU2029*'Propiedades físicas'!$L$4+'Diseño reactor'!AV2029*'Propiedades físicas'!$L$5+'Diseño reactor'!AW2029*'Propiedades físicas'!$L$8+AX2029*'Propiedades físicas'!$L$9+'Diseño reactor'!AY2029*'Propiedades físicas'!$L$7+'Diseño reactor'!AZ2029*'Propiedades físicas'!$L$6</f>
        <v>2.1052616986975017</v>
      </c>
      <c r="BD2029" s="29">
        <f t="shared" si="1290"/>
        <v>1.6168132363846954</v>
      </c>
      <c r="BE2029" s="58">
        <f t="shared" si="1291"/>
        <v>41.424389175267116</v>
      </c>
      <c r="BF2029" s="30">
        <f>AU2029*'Propiedades físicas'!$I$4+'Diseño reactor'!AV2029*'Propiedades físicas'!$I$5+'Diseño reactor'!AW2029*'Propiedades físicas'!$I$8+'Diseño reactor'!AX2029*'Propiedades físicas'!$I$9+'Diseño reactor'!AY2029*'Propiedades físicas'!$I$7+'Diseño reactor'!AZ2029*'Propiedades físicas'!$I$6</f>
        <v>1.9964324783316206E-2</v>
      </c>
      <c r="BG2029" s="24">
        <f>AU2029*'Propiedades físicas'!$O$4+'Diseño reactor'!AV2029*'Propiedades físicas'!$O$5+'Diseño reactor'!AW2029*'Propiedades físicas'!$O$8+'Diseño reactor'!AX2029*'Propiedades físicas'!$O$9+'Diseño reactor'!AY2029*'Propiedades físicas'!$O$7+'Diseño reactor'!AZ2029*'Propiedades físicas'!$O$6</f>
        <v>0.15385720594908814</v>
      </c>
      <c r="BH2029" s="54">
        <f t="shared" si="1292"/>
        <v>41168.465154715828</v>
      </c>
      <c r="BI2029" s="34">
        <f t="shared" si="1312"/>
        <v>273.17620937806981</v>
      </c>
      <c r="BJ2029" s="27">
        <f t="shared" si="1293"/>
        <v>4796.4040929516868</v>
      </c>
      <c r="BK2029" s="34">
        <f t="shared" si="1294"/>
        <v>567.66256334178229</v>
      </c>
      <c r="BL2029" s="27">
        <f t="shared" si="1295"/>
        <v>105.6387175266531</v>
      </c>
      <c r="BM2029" s="34">
        <f t="shared" si="1296"/>
        <v>1.1054421768707483</v>
      </c>
      <c r="BN2029" s="45">
        <f t="shared" si="1297"/>
        <v>2178.2137717997789</v>
      </c>
      <c r="BO2029" s="45">
        <f t="shared" si="1298"/>
        <v>107.20270353027618</v>
      </c>
      <c r="BP2029" s="66">
        <f t="shared" si="1299"/>
        <v>6.6878356976559408</v>
      </c>
    </row>
    <row r="2030" spans="8:68">
      <c r="H2030" s="68">
        <v>2025</v>
      </c>
      <c r="I2030" s="31">
        <f>('Propiedades físicas'!$C$10*'Diseño reactor'!H2030)/1000</f>
        <v>1772.3716952396376</v>
      </c>
      <c r="J2030" s="31">
        <f t="shared" si="1277"/>
        <v>0.25728237548859384</v>
      </c>
      <c r="K2030" s="31">
        <f>(I2030*1000)/'Propiedades físicas'!$F$10</f>
        <v>11577.426575350837</v>
      </c>
      <c r="L2030" s="31">
        <f t="shared" si="1278"/>
        <v>1653.9180821929767</v>
      </c>
      <c r="M2030" s="31">
        <f t="shared" si="1279"/>
        <v>9923.5084931578604</v>
      </c>
      <c r="N2030" s="31">
        <f t="shared" si="1280"/>
        <v>0.81674967021875389</v>
      </c>
      <c r="O2030" s="32">
        <f t="shared" si="1281"/>
        <v>4.900498021312524</v>
      </c>
      <c r="P2030" s="33">
        <f t="shared" si="1282"/>
        <v>0.66782533984827375</v>
      </c>
      <c r="Q2030" s="31">
        <f t="shared" si="1283"/>
        <v>4.7194678599495692</v>
      </c>
      <c r="R2030" s="31">
        <f t="shared" si="1284"/>
        <v>0.12176979699876085</v>
      </c>
      <c r="S2030" s="31">
        <f t="shared" si="1285"/>
        <v>0.18103016136295411</v>
      </c>
      <c r="T2030" s="31">
        <f t="shared" si="1286"/>
        <v>2.220323575096483E-2</v>
      </c>
      <c r="U2030" s="31">
        <f t="shared" si="1287"/>
        <v>4.9512976207545306E-3</v>
      </c>
      <c r="V2030" s="47">
        <f t="shared" si="1300"/>
        <v>6.6134159868469825E-4</v>
      </c>
      <c r="W2030" s="31">
        <f t="shared" si="1288"/>
        <v>0.18233779063613595</v>
      </c>
      <c r="X2030" s="34">
        <f>(S2030*H2030*'Propiedades físicas'!$F$5*60*24*365)/(1000000)</f>
        <v>56737.785223557861</v>
      </c>
      <c r="Y2030" s="34">
        <f>(U2030*H2030*'Propiedades físicas'!$F$7*60*24*365)/(1000000)</f>
        <v>485.30178585986732</v>
      </c>
      <c r="Z2030" s="31">
        <f t="shared" si="1301"/>
        <v>1352.3463131927545</v>
      </c>
      <c r="AA2030" s="31">
        <f t="shared" si="1302"/>
        <v>9556.9224163978779</v>
      </c>
      <c r="AB2030" s="31">
        <f t="shared" si="1302"/>
        <v>246.58383892249071</v>
      </c>
      <c r="AC2030" s="31">
        <f t="shared" si="1302"/>
        <v>366.58607675998206</v>
      </c>
      <c r="AD2030" s="31">
        <f t="shared" si="1302"/>
        <v>44.961552395703784</v>
      </c>
      <c r="AE2030" s="31">
        <f t="shared" si="1303"/>
        <v>10.026377682027924</v>
      </c>
      <c r="AF2030" s="31">
        <f t="shared" si="1304"/>
        <v>11577.426575350837</v>
      </c>
      <c r="AG2030" s="31">
        <f t="shared" si="1305"/>
        <v>0.1168088870519806</v>
      </c>
      <c r="AH2030" s="31">
        <f t="shared" si="1306"/>
        <v>0.82547899174288386</v>
      </c>
      <c r="AI2030" s="31">
        <f t="shared" si="1306"/>
        <v>2.1298674391724084E-2</v>
      </c>
      <c r="AJ2030" s="31">
        <f t="shared" si="1306"/>
        <v>3.1663865399973241E-2</v>
      </c>
      <c r="AK2030" s="31">
        <f t="shared" si="1306"/>
        <v>3.883553232065416E-3</v>
      </c>
      <c r="AL2030" s="31">
        <f t="shared" si="1307"/>
        <v>8.6602818137277533E-4</v>
      </c>
      <c r="AM2030" s="31">
        <f t="shared" si="1308"/>
        <v>1</v>
      </c>
      <c r="AN2030" s="31">
        <f>(Z2030*'Propiedades físicas'!$F$4)/1000</f>
        <v>1189.2263008954444</v>
      </c>
      <c r="AO2030" s="31">
        <f>(AA2030*'Propiedades físicas'!$F$6)/1000</f>
        <v>306.20379422138802</v>
      </c>
      <c r="AP2030" s="31">
        <f>(AB2030*'Propiedades físicas'!$F$9)/1000</f>
        <v>152.12989942323065</v>
      </c>
      <c r="AQ2030" s="31">
        <f>(AC2030*'Propiedades físicas'!$F$5)/1000</f>
        <v>107.94860202351192</v>
      </c>
      <c r="AR2030" s="31">
        <f>(AD2030*'Propiedades físicas'!$F$8)/1000</f>
        <v>15.939769555324899</v>
      </c>
      <c r="AS2030" s="31">
        <f>(AE2030*'Propiedades físicas'!$F$7)/1000</f>
        <v>0.92332912073795159</v>
      </c>
      <c r="AT2030" s="31">
        <f t="shared" si="1309"/>
        <v>1772.3716952396378</v>
      </c>
      <c r="AU2030" s="31">
        <f t="shared" si="1310"/>
        <v>0.67098019229801131</v>
      </c>
      <c r="AV2030" s="31">
        <f t="shared" si="1313"/>
        <v>0.17276499903705977</v>
      </c>
      <c r="AW2030" s="31">
        <f t="shared" si="1313"/>
        <v>8.5834083128179028E-2</v>
      </c>
      <c r="AX2030" s="31">
        <f t="shared" si="1313"/>
        <v>6.090629991070607E-2</v>
      </c>
      <c r="AY2030" s="31">
        <f t="shared" si="1313"/>
        <v>8.9934688068744658E-3</v>
      </c>
      <c r="AZ2030" s="31">
        <f t="shared" si="1314"/>
        <v>5.2095681916941843E-4</v>
      </c>
      <c r="BA2030" s="31">
        <f t="shared" si="1311"/>
        <v>1</v>
      </c>
      <c r="BB2030" s="34">
        <f>AU2030*'Propiedades físicas'!$C$4+'Diseño reactor'!AV2030*'Propiedades físicas'!$C$5+'Diseño reactor'!AW2030*'Propiedades físicas'!$C$8+'Diseño reactor'!AX2030*'Propiedades físicas'!$C$9+'Diseño reactor'!AY2030*'Propiedades físicas'!$C$7+'Diseño reactor'!AZ2030*'Propiedades físicas'!$C$6</f>
        <v>875.39689260006298</v>
      </c>
      <c r="BC2030" s="45">
        <f>AU2030*'Propiedades físicas'!$L$4+'Diseño reactor'!AV2030*'Propiedades físicas'!$L$5+'Diseño reactor'!AW2030*'Propiedades físicas'!$L$8+AX2030*'Propiedades físicas'!$L$9+'Diseño reactor'!AY2030*'Propiedades físicas'!$L$7+'Diseño reactor'!AZ2030*'Propiedades físicas'!$L$6</f>
        <v>2.1053051884560077</v>
      </c>
      <c r="BD2030" s="29">
        <f t="shared" si="1290"/>
        <v>1.6161273881837681</v>
      </c>
      <c r="BE2030" s="58">
        <f t="shared" si="1291"/>
        <v>41.423647982022999</v>
      </c>
      <c r="BF2030" s="30">
        <f>AU2030*'Propiedades físicas'!$I$4+'Diseño reactor'!AV2030*'Propiedades físicas'!$I$5+'Diseño reactor'!AW2030*'Propiedades físicas'!$I$8+'Diseño reactor'!AX2030*'Propiedades físicas'!$I$9+'Diseño reactor'!AY2030*'Propiedades físicas'!$I$7+'Diseño reactor'!AZ2030*'Propiedades físicas'!$I$6</f>
        <v>1.9964416118670423E-2</v>
      </c>
      <c r="BG2030" s="24">
        <f>AU2030*'Propiedades físicas'!$O$4+'Diseño reactor'!AV2030*'Propiedades físicas'!$O$5+'Diseño reactor'!AW2030*'Propiedades físicas'!$O$8+'Diseño reactor'!AX2030*'Propiedades físicas'!$O$9+'Diseño reactor'!AY2030*'Propiedades físicas'!$O$7+'Diseño reactor'!AZ2030*'Propiedades físicas'!$O$6</f>
        <v>0.15385929897502645</v>
      </c>
      <c r="BH2030" s="54">
        <f t="shared" si="1292"/>
        <v>41168.267128104504</v>
      </c>
      <c r="BI2030" s="34">
        <f t="shared" si="1312"/>
        <v>273.17938609582416</v>
      </c>
      <c r="BJ2030" s="27">
        <f t="shared" si="1293"/>
        <v>4796.4073040275762</v>
      </c>
      <c r="BK2030" s="34">
        <f t="shared" si="1294"/>
        <v>567.67066568952271</v>
      </c>
      <c r="BL2030" s="27">
        <f t="shared" si="1295"/>
        <v>105.63899811625032</v>
      </c>
      <c r="BM2030" s="34">
        <f t="shared" si="1296"/>
        <v>1.1054421768707483</v>
      </c>
      <c r="BN2030" s="45">
        <f t="shared" si="1297"/>
        <v>2179.4070078160175</v>
      </c>
      <c r="BO2030" s="45">
        <f t="shared" si="1298"/>
        <v>107.21175712443947</v>
      </c>
      <c r="BP2030" s="66">
        <f t="shared" si="1299"/>
        <v>6.6878341243653336</v>
      </c>
    </row>
    <row r="2031" spans="8:68">
      <c r="H2031" s="68">
        <v>2026</v>
      </c>
      <c r="I2031" s="31">
        <f>('Propiedades físicas'!$C$10*'Diseño reactor'!H2031)/1000</f>
        <v>1773.2469405212373</v>
      </c>
      <c r="J2031" s="31">
        <f t="shared" si="1277"/>
        <v>0.2571553851749272</v>
      </c>
      <c r="K2031" s="31">
        <f>(I2031*1000)/'Propiedades físicas'!$F$10</f>
        <v>11583.143823042368</v>
      </c>
      <c r="L2031" s="31">
        <f t="shared" si="1278"/>
        <v>1654.7348318631953</v>
      </c>
      <c r="M2031" s="31">
        <f t="shared" si="1279"/>
        <v>9928.4089911791725</v>
      </c>
      <c r="N2031" s="31">
        <f t="shared" si="1280"/>
        <v>0.81674967021875389</v>
      </c>
      <c r="O2031" s="32">
        <f t="shared" si="1281"/>
        <v>4.9004980213125231</v>
      </c>
      <c r="P2031" s="33">
        <f t="shared" si="1282"/>
        <v>0.66788544881033396</v>
      </c>
      <c r="Q2031" s="31">
        <f t="shared" si="1283"/>
        <v>4.7195558776796371</v>
      </c>
      <c r="R2031" s="31">
        <f t="shared" si="1284"/>
        <v>0.12173160388364064</v>
      </c>
      <c r="S2031" s="31">
        <f t="shared" si="1285"/>
        <v>0.18094214363288391</v>
      </c>
      <c r="T2031" s="31">
        <f t="shared" si="1286"/>
        <v>2.2187312825094615E-2</v>
      </c>
      <c r="U2031" s="31">
        <f t="shared" si="1287"/>
        <v>4.9453046996846854E-3</v>
      </c>
      <c r="V2031" s="47">
        <f t="shared" si="1300"/>
        <v>6.614011240646026E-4</v>
      </c>
      <c r="W2031" s="31">
        <f t="shared" si="1288"/>
        <v>0.1822641953054587</v>
      </c>
      <c r="X2031" s="34">
        <f>(S2031*H2031*'Propiedades físicas'!$F$5*60*24*365)/(1000000)</f>
        <v>56738.204077647744</v>
      </c>
      <c r="Y2031" s="34">
        <f>(U2031*H2031*'Propiedades físicas'!$F$7*60*24*365)/(1000000)</f>
        <v>484.95375440861392</v>
      </c>
      <c r="Z2031" s="31">
        <f t="shared" si="1301"/>
        <v>1353.1359192897366</v>
      </c>
      <c r="AA2031" s="31">
        <f t="shared" si="1302"/>
        <v>9561.8202081789441</v>
      </c>
      <c r="AB2031" s="31">
        <f t="shared" si="1302"/>
        <v>246.62822946825594</v>
      </c>
      <c r="AC2031" s="31">
        <f t="shared" si="1302"/>
        <v>366.5887830002228</v>
      </c>
      <c r="AD2031" s="31">
        <f t="shared" si="1302"/>
        <v>44.95149578364169</v>
      </c>
      <c r="AE2031" s="31">
        <f t="shared" si="1303"/>
        <v>10.019187321561173</v>
      </c>
      <c r="AF2031" s="31">
        <f t="shared" si="1304"/>
        <v>11583.143823042361</v>
      </c>
      <c r="AG2031" s="31">
        <f t="shared" si="1305"/>
        <v>0.11681940067064883</v>
      </c>
      <c r="AH2031" s="31">
        <f t="shared" si="1306"/>
        <v>0.82549438686564558</v>
      </c>
      <c r="AI2031" s="31">
        <f t="shared" si="1306"/>
        <v>2.129199405930177E-2</v>
      </c>
      <c r="AJ2031" s="31">
        <f t="shared" si="1306"/>
        <v>3.1648470277211557E-2</v>
      </c>
      <c r="AK2031" s="31">
        <f t="shared" si="1306"/>
        <v>3.8807681636672444E-3</v>
      </c>
      <c r="AL2031" s="31">
        <f t="shared" si="1307"/>
        <v>8.649799635251004E-4</v>
      </c>
      <c r="AM2031" s="31">
        <f t="shared" si="1308"/>
        <v>1</v>
      </c>
      <c r="AN2031" s="31">
        <f>(Z2031*'Propiedades físicas'!$F$4)/1000</f>
        <v>1189.9206647050084</v>
      </c>
      <c r="AO2031" s="31">
        <f>(AA2031*'Propiedades físicas'!$F$6)/1000</f>
        <v>306.36071947005337</v>
      </c>
      <c r="AP2031" s="31">
        <f>(AB2031*'Propiedades físicas'!$F$9)/1000</f>
        <v>152.1572861704405</v>
      </c>
      <c r="AQ2031" s="31">
        <f>(AC2031*'Propiedades físicas'!$F$5)/1000</f>
        <v>107.94939893007562</v>
      </c>
      <c r="AR2031" s="31">
        <f>(AD2031*'Propiedades físicas'!$F$8)/1000</f>
        <v>15.936204285216645</v>
      </c>
      <c r="AS2031" s="31">
        <f>(AE2031*'Propiedades físicas'!$F$7)/1000</f>
        <v>0.92266696044256846</v>
      </c>
      <c r="AT2031" s="31">
        <f t="shared" si="1309"/>
        <v>1773.2469405212371</v>
      </c>
      <c r="AU2031" s="31">
        <f t="shared" si="1310"/>
        <v>0.67104058521890764</v>
      </c>
      <c r="AV2031" s="31">
        <f t="shared" si="1313"/>
        <v>0.17276822109164341</v>
      </c>
      <c r="AW2031" s="31">
        <f t="shared" si="1313"/>
        <v>8.5807161255112396E-2</v>
      </c>
      <c r="AX2031" s="31">
        <f t="shared" si="1313"/>
        <v>6.0876686976459371E-2</v>
      </c>
      <c r="AY2031" s="31">
        <f t="shared" si="1313"/>
        <v>8.9870191912087994E-3</v>
      </c>
      <c r="AZ2031" s="31">
        <f t="shared" si="1314"/>
        <v>5.2032626666839482E-4</v>
      </c>
      <c r="BA2031" s="31">
        <f t="shared" si="1311"/>
        <v>1</v>
      </c>
      <c r="BB2031" s="34">
        <f>AU2031*'Propiedades físicas'!$C$4+'Diseño reactor'!AV2031*'Propiedades físicas'!$C$5+'Diseño reactor'!AW2031*'Propiedades físicas'!$C$8+'Diseño reactor'!AX2031*'Propiedades físicas'!$C$9+'Diseño reactor'!AY2031*'Propiedades físicas'!$C$7+'Diseño reactor'!AZ2031*'Propiedades físicas'!$C$6</f>
        <v>875.39668698133835</v>
      </c>
      <c r="BC2031" s="45">
        <f>AU2031*'Propiedades físicas'!$L$4+'Diseño reactor'!AV2031*'Propiedades físicas'!$L$5+'Diseño reactor'!AW2031*'Propiedades físicas'!$L$8+AX2031*'Propiedades físicas'!$L$9+'Diseño reactor'!AY2031*'Propiedades físicas'!$L$7+'Diseño reactor'!AZ2031*'Propiedades físicas'!$L$6</f>
        <v>2.105348641592379</v>
      </c>
      <c r="BD2031" s="29">
        <f t="shared" si="1290"/>
        <v>1.6154421225094233</v>
      </c>
      <c r="BE2031" s="58">
        <f t="shared" si="1291"/>
        <v>41.422907427901308</v>
      </c>
      <c r="BF2031" s="30">
        <f>AU2031*'Propiedades físicas'!$I$4+'Diseño reactor'!AV2031*'Propiedades físicas'!$I$5+'Diseño reactor'!AW2031*'Propiedades físicas'!$I$8+'Diseño reactor'!AX2031*'Propiedades físicas'!$I$9+'Diseño reactor'!AY2031*'Propiedades físicas'!$I$7+'Diseño reactor'!AZ2031*'Propiedades físicas'!$I$6</f>
        <v>1.9964507304970808E-2</v>
      </c>
      <c r="BG2031" s="24">
        <f>AU2031*'Propiedades físicas'!$O$4+'Diseño reactor'!AV2031*'Propiedades físicas'!$O$5+'Diseño reactor'!AW2031*'Propiedades físicas'!$O$8+'Diseño reactor'!AX2031*'Propiedades físicas'!$O$9+'Diseño reactor'!AY2031*'Propiedades físicas'!$O$7+'Diseño reactor'!AZ2031*'Propiedades físicas'!$O$6</f>
        <v>0.15386139032540813</v>
      </c>
      <c r="BH2031" s="54">
        <f t="shared" si="1292"/>
        <v>41168.069425499161</v>
      </c>
      <c r="BI2031" s="34">
        <f t="shared" si="1312"/>
        <v>273.18255896222956</v>
      </c>
      <c r="BJ2031" s="27">
        <f t="shared" si="1293"/>
        <v>4796.4105174415681</v>
      </c>
      <c r="BK2031" s="34">
        <f t="shared" si="1294"/>
        <v>567.67876214228454</v>
      </c>
      <c r="BL2031" s="27">
        <f t="shared" si="1295"/>
        <v>105.63927849518863</v>
      </c>
      <c r="BM2031" s="34">
        <f t="shared" si="1296"/>
        <v>1.1054421768707483</v>
      </c>
      <c r="BN2031" s="45">
        <f t="shared" si="1297"/>
        <v>2180.6002673804969</v>
      </c>
      <c r="BO2031" s="45">
        <f t="shared" si="1298"/>
        <v>107.22080341130442</v>
      </c>
      <c r="BP2031" s="66">
        <f t="shared" si="1299"/>
        <v>6.6878325534848164</v>
      </c>
    </row>
    <row r="2032" spans="8:68">
      <c r="H2032" s="68">
        <v>2027</v>
      </c>
      <c r="I2032" s="31">
        <f>('Propiedades físicas'!$C$10*'Diseño reactor'!H2032)/1000</f>
        <v>1774.1221858028371</v>
      </c>
      <c r="J2032" s="31">
        <f t="shared" si="1277"/>
        <v>0.25702852016004069</v>
      </c>
      <c r="K2032" s="31">
        <f>(I2032*1000)/'Propiedades físicas'!$F$10</f>
        <v>11588.861070733899</v>
      </c>
      <c r="L2032" s="31">
        <f t="shared" si="1278"/>
        <v>1655.551581533414</v>
      </c>
      <c r="M2032" s="31">
        <f t="shared" si="1279"/>
        <v>9933.3094892004847</v>
      </c>
      <c r="N2032" s="31">
        <f t="shared" si="1280"/>
        <v>0.81674967021875389</v>
      </c>
      <c r="O2032" s="32">
        <f t="shared" si="1281"/>
        <v>4.9004980213125231</v>
      </c>
      <c r="P2032" s="33">
        <f t="shared" si="1282"/>
        <v>0.66794550926951246</v>
      </c>
      <c r="Q2032" s="31">
        <f t="shared" si="1283"/>
        <v>4.7196438107181438</v>
      </c>
      <c r="R2032" s="31">
        <f t="shared" si="1284"/>
        <v>0.12169343275038316</v>
      </c>
      <c r="S2032" s="31">
        <f t="shared" si="1285"/>
        <v>0.18085421059438017</v>
      </c>
      <c r="T2032" s="31">
        <f t="shared" si="1286"/>
        <v>2.2171406752577713E-2</v>
      </c>
      <c r="U2032" s="31">
        <f t="shared" si="1287"/>
        <v>4.9393214462805273E-3</v>
      </c>
      <c r="V2032" s="47">
        <f t="shared" si="1300"/>
        <v>6.6146060141252698E-4</v>
      </c>
      <c r="W2032" s="31">
        <f t="shared" si="1288"/>
        <v>0.18219065936002948</v>
      </c>
      <c r="X2032" s="34">
        <f>(S2032*H2032*'Propiedades físicas'!$F$5*60*24*365)/(1000000)</f>
        <v>56738.622256050214</v>
      </c>
      <c r="Y2032" s="34">
        <f>(U2032*H2032*'Propiedades físicas'!$F$7*60*24*365)/(1000000)</f>
        <v>484.60609132540174</v>
      </c>
      <c r="Z2032" s="31">
        <f t="shared" si="1301"/>
        <v>1353.9255472893017</v>
      </c>
      <c r="AA2032" s="31">
        <f t="shared" si="1302"/>
        <v>9566.7180043256776</v>
      </c>
      <c r="AB2032" s="31">
        <f t="shared" si="1302"/>
        <v>246.67258818502668</v>
      </c>
      <c r="AC2032" s="31">
        <f t="shared" si="1302"/>
        <v>366.5914848748086</v>
      </c>
      <c r="AD2032" s="31">
        <f t="shared" si="1302"/>
        <v>44.941441487475025</v>
      </c>
      <c r="AE2032" s="31">
        <f t="shared" si="1303"/>
        <v>10.012004571610628</v>
      </c>
      <c r="AF2032" s="31">
        <f t="shared" si="1304"/>
        <v>11588.861070733901</v>
      </c>
      <c r="AG2032" s="31">
        <f t="shared" si="1305"/>
        <v>0.11682990580571004</v>
      </c>
      <c r="AH2032" s="31">
        <f t="shared" si="1306"/>
        <v>0.82550976717506153</v>
      </c>
      <c r="AI2032" s="31">
        <f t="shared" si="1306"/>
        <v>2.1285317571712453E-2</v>
      </c>
      <c r="AJ2032" s="31">
        <f t="shared" si="1306"/>
        <v>3.163308996779552E-2</v>
      </c>
      <c r="AK2032" s="31">
        <f t="shared" si="1306"/>
        <v>3.8779860430779127E-3</v>
      </c>
      <c r="AL2032" s="31">
        <f t="shared" si="1307"/>
        <v>8.6393343664241428E-4</v>
      </c>
      <c r="AM2032" s="31">
        <f t="shared" si="1308"/>
        <v>0.99999999999999989</v>
      </c>
      <c r="AN2032" s="31">
        <f>(Z2032*'Propiedades físicas'!$F$4)/1000</f>
        <v>1190.615047775266</v>
      </c>
      <c r="AO2032" s="31">
        <f>(AA2032*'Propiedades físicas'!$F$6)/1000</f>
        <v>306.51764485859468</v>
      </c>
      <c r="AP2032" s="31">
        <f>(AB2032*'Propiedades físicas'!$F$9)/1000</f>
        <v>152.1846532807522</v>
      </c>
      <c r="AQ2032" s="31">
        <f>(AC2032*'Propiedades físicas'!$F$5)/1000</f>
        <v>107.95019455108491</v>
      </c>
      <c r="AR2032" s="31">
        <f>(AD2032*'Propiedades físicas'!$F$8)/1000</f>
        <v>15.932639836139641</v>
      </c>
      <c r="AS2032" s="31">
        <f>(AE2032*'Propiedades físicas'!$F$7)/1000</f>
        <v>0.92200550099962275</v>
      </c>
      <c r="AT2032" s="31">
        <f t="shared" si="1309"/>
        <v>1774.1221858028371</v>
      </c>
      <c r="AU2032" s="31">
        <f t="shared" si="1310"/>
        <v>0.6711009294077912</v>
      </c>
      <c r="AV2032" s="31">
        <f t="shared" si="1313"/>
        <v>0.17277144004593312</v>
      </c>
      <c r="AW2032" s="31">
        <f t="shared" si="1313"/>
        <v>8.5780254876799605E-2</v>
      </c>
      <c r="AX2032" s="31">
        <f t="shared" si="1313"/>
        <v>6.0847102536082991E-2</v>
      </c>
      <c r="AY2032" s="31">
        <f t="shared" si="1313"/>
        <v>8.9805764020304511E-3</v>
      </c>
      <c r="AZ2032" s="31">
        <f t="shared" si="1314"/>
        <v>5.1969673136260963E-4</v>
      </c>
      <c r="BA2032" s="31">
        <f t="shared" si="1311"/>
        <v>1</v>
      </c>
      <c r="BB2032" s="34">
        <f>AU2032*'Propiedades físicas'!$C$4+'Diseño reactor'!AV2032*'Propiedades físicas'!$C$5+'Diseño reactor'!AW2032*'Propiedades físicas'!$C$8+'Diseño reactor'!AX2032*'Propiedades físicas'!$C$9+'Diseño reactor'!AY2032*'Propiedades físicas'!$C$7+'Diseño reactor'!AZ2032*'Propiedades físicas'!$C$6</f>
        <v>875.39648167747839</v>
      </c>
      <c r="BC2032" s="45">
        <f>AU2032*'Propiedades físicas'!$L$4+'Diseño reactor'!AV2032*'Propiedades físicas'!$L$5+'Diseño reactor'!AW2032*'Propiedades físicas'!$L$8+AX2032*'Propiedades físicas'!$L$9+'Diseño reactor'!AY2032*'Propiedades físicas'!$L$7+'Diseño reactor'!AZ2032*'Propiedades físicas'!$L$6</f>
        <v>2.1053920581525065</v>
      </c>
      <c r="BD2032" s="29">
        <f t="shared" si="1290"/>
        <v>1.6147574386189911</v>
      </c>
      <c r="BE2032" s="58">
        <f t="shared" si="1291"/>
        <v>41.422167512073045</v>
      </c>
      <c r="BF2032" s="30">
        <f>AU2032*'Propiedades físicas'!$I$4+'Diseño reactor'!AV2032*'Propiedades físicas'!$I$5+'Diseño reactor'!AW2032*'Propiedades físicas'!$I$8+'Diseño reactor'!AX2032*'Propiedades físicas'!$I$9+'Diseño reactor'!AY2032*'Propiedades físicas'!$I$7+'Diseño reactor'!AZ2032*'Propiedades físicas'!$I$6</f>
        <v>1.9964598342500681E-2</v>
      </c>
      <c r="BG2032" s="24">
        <f>AU2032*'Propiedades físicas'!$O$4+'Diseño reactor'!AV2032*'Propiedades físicas'!$O$5+'Diseño reactor'!AW2032*'Propiedades físicas'!$O$8+'Diseño reactor'!AX2032*'Propiedades físicas'!$O$9+'Diseño reactor'!AY2032*'Propiedades físicas'!$O$7+'Diseño reactor'!AZ2032*'Propiedades físicas'!$O$6</f>
        <v>0.15386348000219943</v>
      </c>
      <c r="BH2032" s="54">
        <f t="shared" si="1292"/>
        <v>41167.872046278426</v>
      </c>
      <c r="BI2032" s="34">
        <f t="shared" si="1312"/>
        <v>273.18572798369553</v>
      </c>
      <c r="BJ2032" s="27">
        <f t="shared" si="1293"/>
        <v>4796.4137331840748</v>
      </c>
      <c r="BK2032" s="34">
        <f t="shared" si="1294"/>
        <v>567.68685270618653</v>
      </c>
      <c r="BL2032" s="27">
        <f t="shared" si="1295"/>
        <v>105.63955866369436</v>
      </c>
      <c r="BM2032" s="34">
        <f t="shared" si="1296"/>
        <v>1.1054421768707483</v>
      </c>
      <c r="BN2032" s="45">
        <f t="shared" si="1297"/>
        <v>2181.7935504638263</v>
      </c>
      <c r="BO2032" s="45">
        <f t="shared" si="1298"/>
        <v>107.2298423997139</v>
      </c>
      <c r="BP2032" s="66">
        <f t="shared" si="1299"/>
        <v>6.6878309850097946</v>
      </c>
    </row>
    <row r="2033" spans="8:68">
      <c r="H2033" s="68">
        <v>2028</v>
      </c>
      <c r="I2033" s="31">
        <f>('Propiedades físicas'!$C$10*'Diseño reactor'!H2033)/1000</f>
        <v>1774.9974310844368</v>
      </c>
      <c r="J2033" s="31">
        <f t="shared" si="1277"/>
        <v>0.25690178025858112</v>
      </c>
      <c r="K2033" s="31">
        <f>(I2033*1000)/'Propiedades físicas'!$F$10</f>
        <v>11594.578318425431</v>
      </c>
      <c r="L2033" s="31">
        <f t="shared" si="1278"/>
        <v>1656.3683312036328</v>
      </c>
      <c r="M2033" s="31">
        <f t="shared" si="1279"/>
        <v>9938.2099872217968</v>
      </c>
      <c r="N2033" s="31">
        <f t="shared" si="1280"/>
        <v>0.81674967021875389</v>
      </c>
      <c r="O2033" s="32">
        <f t="shared" si="1281"/>
        <v>4.9004980213125231</v>
      </c>
      <c r="P2033" s="33">
        <f t="shared" si="1282"/>
        <v>0.66800552128449231</v>
      </c>
      <c r="Q2033" s="31">
        <f t="shared" si="1283"/>
        <v>4.7197316591860234</v>
      </c>
      <c r="R2033" s="31">
        <f t="shared" si="1284"/>
        <v>0.12165528358308002</v>
      </c>
      <c r="S2033" s="31">
        <f t="shared" si="1285"/>
        <v>0.18076636212649852</v>
      </c>
      <c r="T2033" s="31">
        <f t="shared" si="1286"/>
        <v>2.2155517510126309E-2</v>
      </c>
      <c r="U2033" s="31">
        <f t="shared" si="1287"/>
        <v>4.9333478410552986E-3</v>
      </c>
      <c r="V2033" s="47">
        <f t="shared" si="1300"/>
        <v>6.6152003078658462E-4</v>
      </c>
      <c r="W2033" s="31">
        <f t="shared" si="1288"/>
        <v>0.1821171827279989</v>
      </c>
      <c r="X2033" s="34">
        <f>(S2033*H2033*'Propiedades físicas'!$F$5*60*24*365)/(1000000)</f>
        <v>56739.039760127234</v>
      </c>
      <c r="Y2033" s="34">
        <f>(U2033*H2033*'Propiedades físicas'!$F$7*60*24*365)/(1000000)</f>
        <v>484.25879610122291</v>
      </c>
      <c r="Z2033" s="31">
        <f t="shared" si="1301"/>
        <v>1354.7151971649505</v>
      </c>
      <c r="AA2033" s="31">
        <f t="shared" si="1302"/>
        <v>9571.6158048292564</v>
      </c>
      <c r="AB2033" s="31">
        <f t="shared" si="1302"/>
        <v>246.71691510648628</v>
      </c>
      <c r="AC2033" s="31">
        <f t="shared" si="1302"/>
        <v>366.59418239253898</v>
      </c>
      <c r="AD2033" s="31">
        <f t="shared" si="1302"/>
        <v>44.931389510536157</v>
      </c>
      <c r="AE2033" s="31">
        <f t="shared" si="1303"/>
        <v>10.004829421660146</v>
      </c>
      <c r="AF2033" s="31">
        <f t="shared" si="1304"/>
        <v>11594.578318425429</v>
      </c>
      <c r="AG2033" s="31">
        <f t="shared" si="1305"/>
        <v>0.11684040246742876</v>
      </c>
      <c r="AH2033" s="31">
        <f t="shared" si="1306"/>
        <v>0.82552513269228622</v>
      </c>
      <c r="AI2033" s="31">
        <f t="shared" si="1306"/>
        <v>2.1278644926173651E-2</v>
      </c>
      <c r="AJ2033" s="31">
        <f t="shared" si="1306"/>
        <v>3.1617724450570907E-2</v>
      </c>
      <c r="AK2033" s="31">
        <f t="shared" si="1306"/>
        <v>3.875206866224174E-3</v>
      </c>
      <c r="AL2033" s="31">
        <f t="shared" si="1307"/>
        <v>8.6288859731630376E-4</v>
      </c>
      <c r="AM2033" s="31">
        <f t="shared" si="1308"/>
        <v>1</v>
      </c>
      <c r="AN2033" s="31">
        <f>(Z2033*'Propiedades físicas'!$F$4)/1000</f>
        <v>1191.3094500829143</v>
      </c>
      <c r="AO2033" s="31">
        <f>(AA2033*'Propiedades físicas'!$F$6)/1000</f>
        <v>306.67457038672939</v>
      </c>
      <c r="AP2033" s="31">
        <f>(AB2033*'Propiedades físicas'!$F$9)/1000</f>
        <v>152.21200077494672</v>
      </c>
      <c r="AQ2033" s="31">
        <f>(AC2033*'Propiedades físicas'!$F$5)/1000</f>
        <v>107.95098888913097</v>
      </c>
      <c r="AR2033" s="31">
        <f>(AD2033*'Propiedades físicas'!$F$8)/1000</f>
        <v>15.929076209275273</v>
      </c>
      <c r="AS2033" s="31">
        <f>(AE2033*'Propiedades físicas'!$F$7)/1000</f>
        <v>0.9213447414406829</v>
      </c>
      <c r="AT2033" s="31">
        <f t="shared" si="1309"/>
        <v>1774.9974310844373</v>
      </c>
      <c r="AU2033" s="31">
        <f t="shared" si="1310"/>
        <v>0.67116122492362262</v>
      </c>
      <c r="AV2033" s="31">
        <f t="shared" si="1313"/>
        <v>0.17277465590435592</v>
      </c>
      <c r="AW2033" s="31">
        <f t="shared" si="1313"/>
        <v>8.5753363982027042E-2</v>
      </c>
      <c r="AX2033" s="31">
        <f t="shared" si="1313"/>
        <v>6.0817546548886076E-2</v>
      </c>
      <c r="AY2033" s="31">
        <f t="shared" si="1313"/>
        <v>8.97414042990664E-3</v>
      </c>
      <c r="AZ2033" s="31">
        <f t="shared" si="1314"/>
        <v>5.1906821120174015E-4</v>
      </c>
      <c r="BA2033" s="31">
        <f t="shared" si="1311"/>
        <v>1</v>
      </c>
      <c r="BB2033" s="34">
        <f>AU2033*'Propiedades físicas'!$C$4+'Diseño reactor'!AV2033*'Propiedades físicas'!$C$5+'Diseño reactor'!AW2033*'Propiedades físicas'!$C$8+'Diseño reactor'!AX2033*'Propiedades físicas'!$C$9+'Diseño reactor'!AY2033*'Propiedades físicas'!$C$7+'Diseño reactor'!AZ2033*'Propiedades físicas'!$C$6</f>
        <v>875.3962766878833</v>
      </c>
      <c r="BC2033" s="45">
        <f>AU2033*'Propiedades físicas'!$L$4+'Diseño reactor'!AV2033*'Propiedades físicas'!$L$5+'Diseño reactor'!AW2033*'Propiedades físicas'!$L$8+AX2033*'Propiedades físicas'!$L$9+'Diseño reactor'!AY2033*'Propiedades físicas'!$L$7+'Diseño reactor'!AZ2033*'Propiedades físicas'!$L$6</f>
        <v>2.1054354381822069</v>
      </c>
      <c r="BD2033" s="29">
        <f t="shared" si="1290"/>
        <v>1.6140733357710628</v>
      </c>
      <c r="BE2033" s="58">
        <f t="shared" si="1291"/>
        <v>41.421428233710614</v>
      </c>
      <c r="BF2033" s="30">
        <f>AU2033*'Propiedades físicas'!$I$4+'Diseño reactor'!AV2033*'Propiedades físicas'!$I$5+'Diseño reactor'!AW2033*'Propiedades físicas'!$I$8+'Diseño reactor'!AX2033*'Propiedades físicas'!$I$9+'Diseño reactor'!AY2033*'Propiedades físicas'!$I$7+'Diseño reactor'!AZ2033*'Propiedades físicas'!$I$6</f>
        <v>1.9964689231542748E-2</v>
      </c>
      <c r="BG2033" s="24">
        <f>AU2033*'Propiedades físicas'!$O$4+'Diseño reactor'!AV2033*'Propiedades físicas'!$O$5+'Diseño reactor'!AW2033*'Propiedades físicas'!$O$8+'Diseño reactor'!AX2033*'Propiedades físicas'!$O$9+'Diseño reactor'!AY2033*'Propiedades físicas'!$O$7+'Diseño reactor'!AZ2033*'Propiedades físicas'!$O$6</f>
        <v>0.15386556800736331</v>
      </c>
      <c r="BH2033" s="54">
        <f t="shared" si="1292"/>
        <v>41167.674989822313</v>
      </c>
      <c r="BI2033" s="34">
        <f t="shared" si="1312"/>
        <v>273.18889316661944</v>
      </c>
      <c r="BJ2033" s="27">
        <f t="shared" si="1293"/>
        <v>4796.4169512455228</v>
      </c>
      <c r="BK2033" s="34">
        <f t="shared" si="1294"/>
        <v>567.69493738733706</v>
      </c>
      <c r="BL2033" s="27">
        <f t="shared" si="1295"/>
        <v>105.63983862199342</v>
      </c>
      <c r="BM2033" s="34">
        <f t="shared" si="1296"/>
        <v>1.1054421768707483</v>
      </c>
      <c r="BN2033" s="45">
        <f t="shared" si="1297"/>
        <v>2182.9868570366675</v>
      </c>
      <c r="BO2033" s="45">
        <f t="shared" si="1298"/>
        <v>107.23887409849655</v>
      </c>
      <c r="BP2033" s="66">
        <f t="shared" si="1299"/>
        <v>6.6878294189356851</v>
      </c>
    </row>
    <row r="2034" spans="8:68">
      <c r="H2034" s="68">
        <v>2029</v>
      </c>
      <c r="I2034" s="31">
        <f>('Propiedades físicas'!$C$10*'Diseño reactor'!H2034)/1000</f>
        <v>1775.8726763660368</v>
      </c>
      <c r="J2034" s="31">
        <f t="shared" si="1277"/>
        <v>0.2567751652855606</v>
      </c>
      <c r="K2034" s="31">
        <f>(I2034*1000)/'Propiedades físicas'!$F$10</f>
        <v>11600.295566116962</v>
      </c>
      <c r="L2034" s="31">
        <f t="shared" si="1278"/>
        <v>1657.1850808738516</v>
      </c>
      <c r="M2034" s="31">
        <f t="shared" si="1279"/>
        <v>9943.110485243109</v>
      </c>
      <c r="N2034" s="31">
        <f t="shared" si="1280"/>
        <v>0.81674967021875389</v>
      </c>
      <c r="O2034" s="32">
        <f t="shared" si="1281"/>
        <v>4.9004980213125231</v>
      </c>
      <c r="P2034" s="33">
        <f t="shared" si="1282"/>
        <v>0.66806548491386153</v>
      </c>
      <c r="Q2034" s="31">
        <f t="shared" si="1283"/>
        <v>4.7198194232040009</v>
      </c>
      <c r="R2034" s="31">
        <f t="shared" si="1284"/>
        <v>0.12161715636583131</v>
      </c>
      <c r="S2034" s="31">
        <f t="shared" si="1285"/>
        <v>0.18067859810852271</v>
      </c>
      <c r="T2034" s="31">
        <f t="shared" si="1286"/>
        <v>2.2139645074491662E-2</v>
      </c>
      <c r="U2034" s="31">
        <f t="shared" si="1287"/>
        <v>4.9273838645693584E-3</v>
      </c>
      <c r="V2034" s="47">
        <f t="shared" si="1300"/>
        <v>6.6157941224479497E-4</v>
      </c>
      <c r="W2034" s="31">
        <f t="shared" si="1288"/>
        <v>0.18204376533763345</v>
      </c>
      <c r="X2034" s="34">
        <f>(S2034*H2034*'Propiedades físicas'!$F$5*60*24*365)/(1000000)</f>
        <v>56739.456591237489</v>
      </c>
      <c r="Y2034" s="34">
        <f>(U2034*H2034*'Propiedades físicas'!$F$7*60*24*365)/(1000000)</f>
        <v>483.91186822792389</v>
      </c>
      <c r="Z2034" s="31">
        <f t="shared" si="1301"/>
        <v>1355.504868890225</v>
      </c>
      <c r="AA2034" s="31">
        <f t="shared" si="1302"/>
        <v>9576.5136096809183</v>
      </c>
      <c r="AB2034" s="31">
        <f t="shared" si="1302"/>
        <v>246.76121026627175</v>
      </c>
      <c r="AC2034" s="31">
        <f t="shared" si="1302"/>
        <v>366.59687556219257</v>
      </c>
      <c r="AD2034" s="31">
        <f t="shared" si="1302"/>
        <v>44.921339856143582</v>
      </c>
      <c r="AE2034" s="31">
        <f t="shared" si="1303"/>
        <v>9.9976618612112276</v>
      </c>
      <c r="AF2034" s="31">
        <f t="shared" si="1304"/>
        <v>11600.295566116962</v>
      </c>
      <c r="AG2034" s="31">
        <f t="shared" si="1305"/>
        <v>0.11685089066605235</v>
      </c>
      <c r="AH2034" s="31">
        <f t="shared" si="1306"/>
        <v>0.82554048343843389</v>
      </c>
      <c r="AI2034" s="31">
        <f t="shared" si="1306"/>
        <v>2.12719761199043E-2</v>
      </c>
      <c r="AJ2034" s="31">
        <f t="shared" si="1306"/>
        <v>3.1602373704423273E-2</v>
      </c>
      <c r="AK2034" s="31">
        <f t="shared" si="1306"/>
        <v>3.8724306290395995E-3</v>
      </c>
      <c r="AL2034" s="31">
        <f t="shared" si="1307"/>
        <v>8.6184544214659231E-4</v>
      </c>
      <c r="AM2034" s="31">
        <f t="shared" si="1308"/>
        <v>1</v>
      </c>
      <c r="AN2034" s="31">
        <f>(Z2034*'Propiedades físicas'!$F$4)/1000</f>
        <v>1192.0038716046861</v>
      </c>
      <c r="AO2034" s="31">
        <f>(AA2034*'Propiedades físicas'!$F$6)/1000</f>
        <v>306.83149605417657</v>
      </c>
      <c r="AP2034" s="31">
        <f>(AB2034*'Propiedades físicas'!$F$9)/1000</f>
        <v>152.23932867377633</v>
      </c>
      <c r="AQ2034" s="31">
        <f>(AC2034*'Propiedades físicas'!$F$5)/1000</f>
        <v>107.95178194679886</v>
      </c>
      <c r="AR2034" s="31">
        <f>(AD2034*'Propiedades físicas'!$F$8)/1000</f>
        <v>15.925513405800016</v>
      </c>
      <c r="AS2034" s="31">
        <f>(AE2034*'Propiedades físicas'!$F$7)/1000</f>
        <v>0.92068468079894195</v>
      </c>
      <c r="AT2034" s="31">
        <f t="shared" si="1309"/>
        <v>1775.872676366037</v>
      </c>
      <c r="AU2034" s="31">
        <f t="shared" si="1310"/>
        <v>0.67122147182526626</v>
      </c>
      <c r="AV2034" s="31">
        <f t="shared" si="1313"/>
        <v>0.17277786867133119</v>
      </c>
      <c r="AW2034" s="31">
        <f t="shared" si="1313"/>
        <v>8.5726488559587061E-2</v>
      </c>
      <c r="AX2034" s="31">
        <f t="shared" si="1313"/>
        <v>6.0788018974254544E-2</v>
      </c>
      <c r="AY2034" s="31">
        <f t="shared" si="1313"/>
        <v>8.9677112654204163E-3</v>
      </c>
      <c r="AZ2034" s="31">
        <f t="shared" si="1314"/>
        <v>5.1844070414042089E-4</v>
      </c>
      <c r="BA2034" s="31">
        <f t="shared" si="1311"/>
        <v>0.99999999999999989</v>
      </c>
      <c r="BB2034" s="34">
        <f>AU2034*'Propiedades físicas'!$C$4+'Diseño reactor'!AV2034*'Propiedades físicas'!$C$5+'Diseño reactor'!AW2034*'Propiedades físicas'!$C$8+'Diseño reactor'!AX2034*'Propiedades físicas'!$C$9+'Diseño reactor'!AY2034*'Propiedades físicas'!$C$7+'Diseño reactor'!AZ2034*'Propiedades físicas'!$C$6</f>
        <v>875.39607201195361</v>
      </c>
      <c r="BC2034" s="45">
        <f>AU2034*'Propiedades físicas'!$L$4+'Diseño reactor'!AV2034*'Propiedades físicas'!$L$5+'Diseño reactor'!AW2034*'Propiedades físicas'!$L$8+AX2034*'Propiedades físicas'!$L$9+'Diseño reactor'!AY2034*'Propiedades físicas'!$L$7+'Diseño reactor'!AZ2034*'Propiedades físicas'!$L$6</f>
        <v>2.1054787817272191</v>
      </c>
      <c r="BD2034" s="29">
        <f t="shared" si="1290"/>
        <v>1.6133898132254925</v>
      </c>
      <c r="BE2034" s="58">
        <f t="shared" si="1291"/>
        <v>41.420689591987895</v>
      </c>
      <c r="BF2034" s="30">
        <f>AU2034*'Propiedades físicas'!$I$4+'Diseño reactor'!AV2034*'Propiedades físicas'!$I$5+'Diseño reactor'!AW2034*'Propiedades físicas'!$I$8+'Diseño reactor'!AX2034*'Propiedades físicas'!$I$9+'Diseño reactor'!AY2034*'Propiedades físicas'!$I$7+'Diseño reactor'!AZ2034*'Propiedades físicas'!$I$6</f>
        <v>1.9964779972379033E-2</v>
      </c>
      <c r="BG2034" s="24">
        <f>AU2034*'Propiedades físicas'!$O$4+'Diseño reactor'!AV2034*'Propiedades físicas'!$O$5+'Diseño reactor'!AW2034*'Propiedades físicas'!$O$8+'Diseño reactor'!AX2034*'Propiedades físicas'!$O$9+'Diseño reactor'!AY2034*'Propiedades físicas'!$O$7+'Diseño reactor'!AZ2034*'Propiedades físicas'!$O$6</f>
        <v>0.15386765434285996</v>
      </c>
      <c r="BH2034" s="54">
        <f t="shared" si="1292"/>
        <v>41167.47825551228</v>
      </c>
      <c r="BI2034" s="34">
        <f t="shared" si="1312"/>
        <v>273.19205451738401</v>
      </c>
      <c r="BJ2034" s="27">
        <f t="shared" si="1293"/>
        <v>4796.4201716163889</v>
      </c>
      <c r="BK2034" s="34">
        <f t="shared" si="1294"/>
        <v>567.70301619183965</v>
      </c>
      <c r="BL2034" s="27">
        <f t="shared" si="1295"/>
        <v>105.64011837031155</v>
      </c>
      <c r="BM2034" s="34">
        <f t="shared" si="1296"/>
        <v>1.1054421768707483</v>
      </c>
      <c r="BN2034" s="45">
        <f t="shared" si="1297"/>
        <v>2184.1801870697254</v>
      </c>
      <c r="BO2034" s="45">
        <f t="shared" si="1298"/>
        <v>107.24789851646673</v>
      </c>
      <c r="BP2034" s="66">
        <f t="shared" si="1299"/>
        <v>6.6878278552579076</v>
      </c>
    </row>
    <row r="2035" spans="8:68">
      <c r="H2035" s="68">
        <v>2030</v>
      </c>
      <c r="I2035" s="31">
        <f>('Propiedades físicas'!$C$10*'Diseño reactor'!H2035)/1000</f>
        <v>1776.7479216476365</v>
      </c>
      <c r="J2035" s="31">
        <f t="shared" si="1277"/>
        <v>0.25664867505635591</v>
      </c>
      <c r="K2035" s="31">
        <f>(I2035*1000)/'Propiedades físicas'!$F$10</f>
        <v>11606.012813808493</v>
      </c>
      <c r="L2035" s="31">
        <f t="shared" si="1278"/>
        <v>1658.0018305440703</v>
      </c>
      <c r="M2035" s="31">
        <f t="shared" si="1279"/>
        <v>9948.0109832644212</v>
      </c>
      <c r="N2035" s="31">
        <f t="shared" si="1280"/>
        <v>0.81674967021875389</v>
      </c>
      <c r="O2035" s="32">
        <f t="shared" si="1281"/>
        <v>4.9004980213125231</v>
      </c>
      <c r="P2035" s="33">
        <f t="shared" si="1282"/>
        <v>0.66812540021611433</v>
      </c>
      <c r="Q2035" s="31">
        <f t="shared" si="1283"/>
        <v>4.7199071028925577</v>
      </c>
      <c r="R2035" s="31">
        <f t="shared" si="1284"/>
        <v>0.12157905108274548</v>
      </c>
      <c r="S2035" s="31">
        <f t="shared" si="1285"/>
        <v>0.18059091841996372</v>
      </c>
      <c r="T2035" s="31">
        <f t="shared" si="1286"/>
        <v>2.2123789422464062E-2</v>
      </c>
      <c r="U2035" s="31">
        <f t="shared" si="1287"/>
        <v>4.9214294974300457E-3</v>
      </c>
      <c r="V2035" s="47">
        <f t="shared" si="1300"/>
        <v>6.6163874584508403E-4</v>
      </c>
      <c r="W2035" s="31">
        <f t="shared" si="1288"/>
        <v>0.18197040711731521</v>
      </c>
      <c r="X2035" s="34">
        <f>(S2035*H2035*'Propiedades físicas'!$F$5*60*24*365)/(1000000)</f>
        <v>56739.872750736315</v>
      </c>
      <c r="Y2035" s="34">
        <f>(U2035*H2035*'Propiedades físicas'!$F$7*60*24*365)/(1000000)</f>
        <v>483.56530719820381</v>
      </c>
      <c r="Z2035" s="31">
        <f t="shared" si="1301"/>
        <v>1356.2945624387121</v>
      </c>
      <c r="AA2035" s="31">
        <f t="shared" si="1302"/>
        <v>9581.4114188718922</v>
      </c>
      <c r="AB2035" s="31">
        <f t="shared" si="1302"/>
        <v>246.80547369797333</v>
      </c>
      <c r="AC2035" s="31">
        <f t="shared" si="1302"/>
        <v>366.59956439252636</v>
      </c>
      <c r="AD2035" s="31">
        <f t="shared" si="1302"/>
        <v>44.911292527602043</v>
      </c>
      <c r="AE2035" s="31">
        <f t="shared" si="1303"/>
        <v>9.9905018797829932</v>
      </c>
      <c r="AF2035" s="31">
        <f t="shared" si="1304"/>
        <v>11606.012813808491</v>
      </c>
      <c r="AG2035" s="31">
        <f t="shared" si="1305"/>
        <v>0.11686137041181213</v>
      </c>
      <c r="AH2035" s="31">
        <f t="shared" si="1306"/>
        <v>0.82555581943457901</v>
      </c>
      <c r="AI2035" s="31">
        <f t="shared" si="1306"/>
        <v>2.1265311150124828E-2</v>
      </c>
      <c r="AJ2035" s="31">
        <f t="shared" si="1306"/>
        <v>3.158703770827799E-2</v>
      </c>
      <c r="AK2035" s="31">
        <f t="shared" si="1306"/>
        <v>3.8696573274645978E-3</v>
      </c>
      <c r="AL2035" s="31">
        <f t="shared" si="1307"/>
        <v>8.6080396774132365E-4</v>
      </c>
      <c r="AM2035" s="31">
        <f t="shared" si="1308"/>
        <v>0.99999999999999989</v>
      </c>
      <c r="AN2035" s="31">
        <f>(Z2035*'Propiedades físicas'!$F$4)/1000</f>
        <v>1192.6983123173545</v>
      </c>
      <c r="AO2035" s="31">
        <f>(AA2035*'Propiedades físicas'!$F$6)/1000</f>
        <v>306.98842186065542</v>
      </c>
      <c r="AP2035" s="31">
        <f>(AB2035*'Propiedades físicas'!$F$9)/1000</f>
        <v>152.26663699796464</v>
      </c>
      <c r="AQ2035" s="31">
        <f>(AC2035*'Propiedades físicas'!$F$5)/1000</f>
        <v>107.95257372666725</v>
      </c>
      <c r="AR2035" s="31">
        <f>(AD2035*'Propiedades físicas'!$F$8)/1000</f>
        <v>15.921951426885471</v>
      </c>
      <c r="AS2035" s="31">
        <f>(AE2035*'Propiedades físicas'!$F$7)/1000</f>
        <v>0.92002531810921584</v>
      </c>
      <c r="AT2035" s="31">
        <f t="shared" si="1309"/>
        <v>1776.7479216476365</v>
      </c>
      <c r="AU2035" s="31">
        <f t="shared" si="1310"/>
        <v>0.67128167017149309</v>
      </c>
      <c r="AV2035" s="31">
        <f t="shared" si="1313"/>
        <v>0.17278107835126943</v>
      </c>
      <c r="AW2035" s="31">
        <f t="shared" si="1313"/>
        <v>8.5699628598277913E-2</v>
      </c>
      <c r="AX2035" s="31">
        <f t="shared" si="1313"/>
        <v>6.0758519771650719E-2</v>
      </c>
      <c r="AY2035" s="31">
        <f t="shared" si="1313"/>
        <v>8.9612888991706403E-3</v>
      </c>
      <c r="AZ2035" s="31">
        <f t="shared" si="1314"/>
        <v>5.1781420813822943E-4</v>
      </c>
      <c r="BA2035" s="31">
        <f t="shared" si="1311"/>
        <v>1</v>
      </c>
      <c r="BB2035" s="34">
        <f>AU2035*'Propiedades físicas'!$C$4+'Diseño reactor'!AV2035*'Propiedades físicas'!$C$5+'Diseño reactor'!AW2035*'Propiedades físicas'!$C$8+'Diseño reactor'!AX2035*'Propiedades físicas'!$C$9+'Diseño reactor'!AY2035*'Propiedades físicas'!$C$7+'Diseño reactor'!AZ2035*'Propiedades físicas'!$C$6</f>
        <v>875.395867649092</v>
      </c>
      <c r="BC2035" s="45">
        <f>AU2035*'Propiedades físicas'!$L$4+'Diseño reactor'!AV2035*'Propiedades físicas'!$L$5+'Diseño reactor'!AW2035*'Propiedades físicas'!$L$8+AX2035*'Propiedades físicas'!$L$9+'Diseño reactor'!AY2035*'Propiedades físicas'!$L$7+'Diseño reactor'!AZ2035*'Propiedades físicas'!$L$6</f>
        <v>2.1055220888332062</v>
      </c>
      <c r="BD2035" s="29">
        <f t="shared" si="1290"/>
        <v>1.6127068702433907</v>
      </c>
      <c r="BE2035" s="58">
        <f t="shared" si="1291"/>
        <v>41.419951586080167</v>
      </c>
      <c r="BF2035" s="30">
        <f>AU2035*'Propiedades físicas'!$I$4+'Diseño reactor'!AV2035*'Propiedades físicas'!$I$5+'Diseño reactor'!AW2035*'Propiedades físicas'!$I$8+'Diseño reactor'!AX2035*'Propiedades físicas'!$I$9+'Diseño reactor'!AY2035*'Propiedades físicas'!$I$7+'Diseño reactor'!AZ2035*'Propiedades físicas'!$I$6</f>
        <v>1.9964870565290956E-2</v>
      </c>
      <c r="BG2035" s="24">
        <f>AU2035*'Propiedades físicas'!$O$4+'Diseño reactor'!AV2035*'Propiedades físicas'!$O$5+'Diseño reactor'!AW2035*'Propiedades físicas'!$O$8+'Diseño reactor'!AX2035*'Propiedades físicas'!$O$9+'Diseño reactor'!AY2035*'Propiedades físicas'!$O$7+'Diseño reactor'!AZ2035*'Propiedades físicas'!$O$6</f>
        <v>0.15386973901064643</v>
      </c>
      <c r="BH2035" s="54">
        <f t="shared" si="1292"/>
        <v>41167.281842731194</v>
      </c>
      <c r="BI2035" s="34">
        <f t="shared" si="1312"/>
        <v>273.19521204235912</v>
      </c>
      <c r="BJ2035" s="27">
        <f t="shared" si="1293"/>
        <v>4796.4233942871433</v>
      </c>
      <c r="BK2035" s="34">
        <f t="shared" si="1294"/>
        <v>567.71108912578586</v>
      </c>
      <c r="BL2035" s="27">
        <f t="shared" si="1295"/>
        <v>105.64039790887408</v>
      </c>
      <c r="BM2035" s="34">
        <f t="shared" si="1296"/>
        <v>1.1054421768707483</v>
      </c>
      <c r="BN2035" s="45">
        <f t="shared" si="1297"/>
        <v>2185.3735405337561</v>
      </c>
      <c r="BO2035" s="45">
        <f t="shared" si="1298"/>
        <v>107.25691566242466</v>
      </c>
      <c r="BP2035" s="66">
        <f t="shared" si="1299"/>
        <v>6.6878262939719004</v>
      </c>
    </row>
    <row r="2036" spans="8:68">
      <c r="H2036" s="68">
        <v>2031</v>
      </c>
      <c r="I2036" s="31">
        <f>('Propiedades físicas'!$C$10*'Diseño reactor'!H2036)/1000</f>
        <v>1777.6231669292363</v>
      </c>
      <c r="J2036" s="31">
        <f t="shared" si="1277"/>
        <v>0.25652230938670728</v>
      </c>
      <c r="K2036" s="31">
        <f>(I2036*1000)/'Propiedades físicas'!$F$10</f>
        <v>11611.730061500024</v>
      </c>
      <c r="L2036" s="31">
        <f t="shared" si="1278"/>
        <v>1658.8185802142891</v>
      </c>
      <c r="M2036" s="31">
        <f t="shared" si="1279"/>
        <v>9952.9114812857351</v>
      </c>
      <c r="N2036" s="31">
        <f t="shared" si="1280"/>
        <v>0.81674967021875389</v>
      </c>
      <c r="O2036" s="32">
        <f t="shared" si="1281"/>
        <v>4.9004980213125231</v>
      </c>
      <c r="P2036" s="33">
        <f t="shared" si="1282"/>
        <v>0.66818526724965011</v>
      </c>
      <c r="Q2036" s="31">
        <f t="shared" si="1283"/>
        <v>4.7199946983719636</v>
      </c>
      <c r="R2036" s="31">
        <f t="shared" si="1284"/>
        <v>0.12154096771793954</v>
      </c>
      <c r="S2036" s="31">
        <f t="shared" si="1285"/>
        <v>0.18050332294055962</v>
      </c>
      <c r="T2036" s="31">
        <f t="shared" si="1286"/>
        <v>2.2107950530872701E-2</v>
      </c>
      <c r="U2036" s="31">
        <f t="shared" si="1287"/>
        <v>4.9154847202915542E-3</v>
      </c>
      <c r="V2036" s="47">
        <f t="shared" si="1300"/>
        <v>6.6169803164528465E-4</v>
      </c>
      <c r="W2036" s="31">
        <f t="shared" si="1288"/>
        <v>0.18189710799554179</v>
      </c>
      <c r="X2036" s="34">
        <f>(S2036*H2036*'Propiedades físicas'!$F$5*60*24*365)/(1000000)</f>
        <v>56740.288239975853</v>
      </c>
      <c r="Y2036" s="34">
        <f>(U2036*H2036*'Propiedades físicas'!$F$7*60*24*365)/(1000000)</f>
        <v>483.21911250561311</v>
      </c>
      <c r="Z2036" s="31">
        <f t="shared" si="1301"/>
        <v>1357.0842777840394</v>
      </c>
      <c r="AA2036" s="31">
        <f t="shared" si="1302"/>
        <v>9586.3092323934579</v>
      </c>
      <c r="AB2036" s="31">
        <f t="shared" si="1302"/>
        <v>246.84970543513521</v>
      </c>
      <c r="AC2036" s="31">
        <f t="shared" si="1302"/>
        <v>366.60224889227658</v>
      </c>
      <c r="AD2036" s="31">
        <f t="shared" si="1302"/>
        <v>44.901247528202454</v>
      </c>
      <c r="AE2036" s="31">
        <f t="shared" si="1303"/>
        <v>9.9833494669121468</v>
      </c>
      <c r="AF2036" s="31">
        <f t="shared" si="1304"/>
        <v>11611.730061500024</v>
      </c>
      <c r="AG2036" s="31">
        <f t="shared" si="1305"/>
        <v>0.11687184171492261</v>
      </c>
      <c r="AH2036" s="31">
        <f t="shared" si="1306"/>
        <v>0.82557114070175697</v>
      </c>
      <c r="AI2036" s="31">
        <f t="shared" si="1306"/>
        <v>2.1258650014057141E-2</v>
      </c>
      <c r="AJ2036" s="31">
        <f t="shared" si="1306"/>
        <v>3.1571716441100101E-2</v>
      </c>
      <c r="AK2036" s="31">
        <f t="shared" si="1306"/>
        <v>3.8668869574463765E-3</v>
      </c>
      <c r="AL2036" s="31">
        <f t="shared" si="1307"/>
        <v>8.5976417071673464E-4</v>
      </c>
      <c r="AM2036" s="31">
        <f t="shared" si="1308"/>
        <v>1</v>
      </c>
      <c r="AN2036" s="31">
        <f>(Z2036*'Propiedades físicas'!$F$4)/1000</f>
        <v>1193.3927721977286</v>
      </c>
      <c r="AO2036" s="31">
        <f>(AA2036*'Propiedades físicas'!$F$6)/1000</f>
        <v>307.14534780588639</v>
      </c>
      <c r="AP2036" s="31">
        <f>(AB2036*'Propiedades físicas'!$F$9)/1000</f>
        <v>152.29392576820666</v>
      </c>
      <c r="AQ2036" s="31">
        <f>(AC2036*'Propiedades físicas'!$F$5)/1000</f>
        <v>107.95336423130868</v>
      </c>
      <c r="AR2036" s="31">
        <f>(AD2036*'Propiedades físicas'!$F$8)/1000</f>
        <v>15.918390273698327</v>
      </c>
      <c r="AS2036" s="31">
        <f>(AE2036*'Propiedades físicas'!$F$7)/1000</f>
        <v>0.91936665240793969</v>
      </c>
      <c r="AT2036" s="31">
        <f t="shared" si="1309"/>
        <v>1777.6231669292367</v>
      </c>
      <c r="AU2036" s="31">
        <f t="shared" si="1310"/>
        <v>0.67134182002097798</v>
      </c>
      <c r="AV2036" s="31">
        <f t="shared" si="1313"/>
        <v>0.17278428494857323</v>
      </c>
      <c r="AW2036" s="31">
        <f t="shared" si="1313"/>
        <v>8.5672784086903805E-2</v>
      </c>
      <c r="AX2036" s="31">
        <f t="shared" si="1313"/>
        <v>6.0729048900613293E-2</v>
      </c>
      <c r="AY2036" s="31">
        <f t="shared" si="1313"/>
        <v>8.954873321771915E-3</v>
      </c>
      <c r="AZ2036" s="31">
        <f t="shared" si="1314"/>
        <v>5.1718872115967291E-4</v>
      </c>
      <c r="BA2036" s="31">
        <f t="shared" si="1311"/>
        <v>0.99999999999999989</v>
      </c>
      <c r="BB2036" s="34">
        <f>AU2036*'Propiedades físicas'!$C$4+'Diseño reactor'!AV2036*'Propiedades físicas'!$C$5+'Diseño reactor'!AW2036*'Propiedades físicas'!$C$8+'Diseño reactor'!AX2036*'Propiedades físicas'!$C$9+'Diseño reactor'!AY2036*'Propiedades físicas'!$C$7+'Diseño reactor'!AZ2036*'Propiedades físicas'!$C$6</f>
        <v>875.39566359870207</v>
      </c>
      <c r="BC2036" s="45">
        <f>AU2036*'Propiedades físicas'!$L$4+'Diseño reactor'!AV2036*'Propiedades físicas'!$L$5+'Diseño reactor'!AW2036*'Propiedades físicas'!$L$8+AX2036*'Propiedades físicas'!$L$9+'Diseño reactor'!AY2036*'Propiedades físicas'!$L$7+'Diseño reactor'!AZ2036*'Propiedades físicas'!$L$6</f>
        <v>2.1055653595457571</v>
      </c>
      <c r="BD2036" s="29">
        <f t="shared" si="1290"/>
        <v>1.6120245060871234</v>
      </c>
      <c r="BE2036" s="58">
        <f t="shared" si="1291"/>
        <v>41.41921421516416</v>
      </c>
      <c r="BF2036" s="30">
        <f>AU2036*'Propiedades físicas'!$I$4+'Diseño reactor'!AV2036*'Propiedades físicas'!$I$5+'Diseño reactor'!AW2036*'Propiedades físicas'!$I$8+'Diseño reactor'!AX2036*'Propiedades físicas'!$I$9+'Diseño reactor'!AY2036*'Propiedades físicas'!$I$7+'Diseño reactor'!AZ2036*'Propiedades físicas'!$I$6</f>
        <v>1.9964961010559272E-2</v>
      </c>
      <c r="BG2036" s="24">
        <f>AU2036*'Propiedades físicas'!$O$4+'Diseño reactor'!AV2036*'Propiedades físicas'!$O$5+'Diseño reactor'!AW2036*'Propiedades físicas'!$O$8+'Diseño reactor'!AX2036*'Propiedades físicas'!$O$9+'Diseño reactor'!AY2036*'Propiedades físicas'!$O$7+'Diseño reactor'!AZ2036*'Propiedades físicas'!$O$6</f>
        <v>0.15387182201267691</v>
      </c>
      <c r="BH2036" s="54">
        <f t="shared" si="1292"/>
        <v>41167.085750863356</v>
      </c>
      <c r="BI2036" s="34">
        <f t="shared" si="1312"/>
        <v>273.19836574790122</v>
      </c>
      <c r="BJ2036" s="27">
        <f t="shared" si="1293"/>
        <v>4796.4266192483192</v>
      </c>
      <c r="BK2036" s="34">
        <f t="shared" si="1294"/>
        <v>567.71915619526385</v>
      </c>
      <c r="BL2036" s="27">
        <f t="shared" si="1295"/>
        <v>105.64067723790612</v>
      </c>
      <c r="BM2036" s="34">
        <f t="shared" si="1296"/>
        <v>1.1054421768707483</v>
      </c>
      <c r="BN2036" s="45">
        <f t="shared" si="1297"/>
        <v>2186.566917399562</v>
      </c>
      <c r="BO2036" s="45">
        <f t="shared" si="1298"/>
        <v>107.26592554515636</v>
      </c>
      <c r="BP2036" s="66">
        <f t="shared" si="1299"/>
        <v>6.6878247350731055</v>
      </c>
    </row>
    <row r="2037" spans="8:68">
      <c r="H2037" s="68">
        <v>2032</v>
      </c>
      <c r="I2037" s="31">
        <f>('Propiedades físicas'!$C$10*'Diseño reactor'!H2037)/1000</f>
        <v>1778.498412210836</v>
      </c>
      <c r="J2037" s="31">
        <f t="shared" si="1277"/>
        <v>0.25639606809271781</v>
      </c>
      <c r="K2037" s="31">
        <f>(I2037*1000)/'Propiedades físicas'!$F$10</f>
        <v>11617.447309191555</v>
      </c>
      <c r="L2037" s="31">
        <f t="shared" si="1278"/>
        <v>1659.6353298845079</v>
      </c>
      <c r="M2037" s="31">
        <f t="shared" si="1279"/>
        <v>9957.8119793070473</v>
      </c>
      <c r="N2037" s="31">
        <f t="shared" si="1280"/>
        <v>0.81674967021875389</v>
      </c>
      <c r="O2037" s="32">
        <f t="shared" si="1281"/>
        <v>4.9004980213125231</v>
      </c>
      <c r="P2037" s="33">
        <f t="shared" si="1282"/>
        <v>0.66824508607277455</v>
      </c>
      <c r="Q2037" s="31">
        <f t="shared" si="1283"/>
        <v>4.7200822097622472</v>
      </c>
      <c r="R2037" s="31">
        <f t="shared" si="1284"/>
        <v>0.12150290625553888</v>
      </c>
      <c r="S2037" s="31">
        <f t="shared" si="1285"/>
        <v>0.18041581155027459</v>
      </c>
      <c r="T2037" s="31">
        <f t="shared" si="1286"/>
        <v>2.2092128376585661E-2</v>
      </c>
      <c r="U2037" s="31">
        <f t="shared" si="1287"/>
        <v>4.9095495138547912E-3</v>
      </c>
      <c r="V2037" s="47">
        <f t="shared" si="1300"/>
        <v>6.6175726970313603E-4</v>
      </c>
      <c r="W2037" s="31">
        <f t="shared" si="1288"/>
        <v>0.18182386790092572</v>
      </c>
      <c r="X2037" s="34">
        <f>(S2037*H2037*'Propiedades físicas'!$F$5*60*24*365)/(1000000)</f>
        <v>56740.703060304921</v>
      </c>
      <c r="Y2037" s="34">
        <f>(U2037*H2037*'Propiedades físicas'!$F$7*60*24*365)/(1000000)</f>
        <v>482.8732836445509</v>
      </c>
      <c r="Z2037" s="31">
        <f t="shared" si="1301"/>
        <v>1357.8740148998779</v>
      </c>
      <c r="AA2037" s="31">
        <f t="shared" si="1302"/>
        <v>9591.2070502368861</v>
      </c>
      <c r="AB2037" s="31">
        <f t="shared" si="1302"/>
        <v>246.89390551125499</v>
      </c>
      <c r="AC2037" s="31">
        <f t="shared" si="1302"/>
        <v>366.60492907015794</v>
      </c>
      <c r="AD2037" s="31">
        <f t="shared" si="1302"/>
        <v>44.891204861222064</v>
      </c>
      <c r="AE2037" s="31">
        <f t="shared" si="1303"/>
        <v>9.9762046121529355</v>
      </c>
      <c r="AF2037" s="31">
        <f t="shared" si="1304"/>
        <v>11617.447309191552</v>
      </c>
      <c r="AG2037" s="31">
        <f t="shared" si="1305"/>
        <v>0.11688230458558209</v>
      </c>
      <c r="AH2037" s="31">
        <f t="shared" si="1306"/>
        <v>0.82558644726096286</v>
      </c>
      <c r="AI2037" s="31">
        <f t="shared" si="1306"/>
        <v>2.1251992708924635E-2</v>
      </c>
      <c r="AJ2037" s="31">
        <f t="shared" si="1306"/>
        <v>3.1556409881894239E-2</v>
      </c>
      <c r="AK2037" s="31">
        <f t="shared" si="1306"/>
        <v>3.8641195149389496E-3</v>
      </c>
      <c r="AL2037" s="31">
        <f t="shared" si="1307"/>
        <v>8.587260476972347E-4</v>
      </c>
      <c r="AM2037" s="31">
        <f t="shared" si="1308"/>
        <v>1</v>
      </c>
      <c r="AN2037" s="31">
        <f>(Z2037*'Propiedades físicas'!$F$4)/1000</f>
        <v>1194.0872512226547</v>
      </c>
      <c r="AO2037" s="31">
        <f>(AA2037*'Propiedades físicas'!$F$6)/1000</f>
        <v>307.3022738895898</v>
      </c>
      <c r="AP2037" s="31">
        <f>(AB2037*'Propiedades físicas'!$F$9)/1000</f>
        <v>152.32119500516876</v>
      </c>
      <c r="AQ2037" s="31">
        <f>(AC2037*'Propiedades físicas'!$F$5)/1000</f>
        <v>107.95415346328942</v>
      </c>
      <c r="AR2037" s="31">
        <f>(AD2037*'Propiedades físicas'!$F$8)/1000</f>
        <v>15.91482994740044</v>
      </c>
      <c r="AS2037" s="31">
        <f>(AE2037*'Propiedades físicas'!$F$7)/1000</f>
        <v>0.91870868273316386</v>
      </c>
      <c r="AT2037" s="31">
        <f t="shared" si="1309"/>
        <v>1778.4984122108362</v>
      </c>
      <c r="AU2037" s="31">
        <f t="shared" si="1310"/>
        <v>0.67140192143230248</v>
      </c>
      <c r="AV2037" s="31">
        <f t="shared" si="1313"/>
        <v>0.17278748846763656</v>
      </c>
      <c r="AW2037" s="31">
        <f t="shared" si="1313"/>
        <v>8.564595501427498E-2</v>
      </c>
      <c r="AX2037" s="31">
        <f t="shared" si="1313"/>
        <v>6.0699606320757139E-2</v>
      </c>
      <c r="AY2037" s="31">
        <f t="shared" si="1313"/>
        <v>8.9484645238546209E-3</v>
      </c>
      <c r="AZ2037" s="31">
        <f t="shared" si="1314"/>
        <v>5.165642411741739E-4</v>
      </c>
      <c r="BA2037" s="31">
        <f t="shared" si="1311"/>
        <v>1</v>
      </c>
      <c r="BB2037" s="34">
        <f>AU2037*'Propiedades físicas'!$C$4+'Diseño reactor'!AV2037*'Propiedades físicas'!$C$5+'Diseño reactor'!AW2037*'Propiedades físicas'!$C$8+'Diseño reactor'!AX2037*'Propiedades físicas'!$C$9+'Diseño reactor'!AY2037*'Propiedades físicas'!$C$7+'Diseño reactor'!AZ2037*'Propiedades físicas'!$C$6</f>
        <v>875.39545986018925</v>
      </c>
      <c r="BC2037" s="45">
        <f>AU2037*'Propiedades físicas'!$L$4+'Diseño reactor'!AV2037*'Propiedades físicas'!$L$5+'Diseño reactor'!AW2037*'Propiedades físicas'!$L$8+AX2037*'Propiedades físicas'!$L$9+'Diseño reactor'!AY2037*'Propiedades físicas'!$L$7+'Diseño reactor'!AZ2037*'Propiedades físicas'!$L$6</f>
        <v>2.1056085939103832</v>
      </c>
      <c r="BD2037" s="29">
        <f t="shared" si="1290"/>
        <v>1.6113427200203068</v>
      </c>
      <c r="BE2037" s="58">
        <f t="shared" si="1291"/>
        <v>41.418477478418012</v>
      </c>
      <c r="BF2037" s="30">
        <f>AU2037*'Propiedades físicas'!$I$4+'Diseño reactor'!AV2037*'Propiedades físicas'!$I$5+'Diseño reactor'!AW2037*'Propiedades físicas'!$I$8+'Diseño reactor'!AX2037*'Propiedades físicas'!$I$9+'Diseño reactor'!AY2037*'Propiedades físicas'!$I$7+'Diseño reactor'!AZ2037*'Propiedades físicas'!$I$6</f>
        <v>1.9965051308464141E-2</v>
      </c>
      <c r="BG2037" s="24">
        <f>AU2037*'Propiedades físicas'!$O$4+'Diseño reactor'!AV2037*'Propiedades físicas'!$O$5+'Diseño reactor'!AW2037*'Propiedades físicas'!$O$8+'Diseño reactor'!AX2037*'Propiedades físicas'!$O$9+'Diseño reactor'!AY2037*'Propiedades físicas'!$O$7+'Diseño reactor'!AZ2037*'Propiedades físicas'!$O$6</f>
        <v>0.15387390335090254</v>
      </c>
      <c r="BH2037" s="54">
        <f t="shared" si="1292"/>
        <v>41166.889979294407</v>
      </c>
      <c r="BI2037" s="34">
        <f t="shared" si="1312"/>
        <v>273.20151564035348</v>
      </c>
      <c r="BJ2037" s="27">
        <f t="shared" si="1293"/>
        <v>4796.4298464904459</v>
      </c>
      <c r="BK2037" s="34">
        <f t="shared" si="1294"/>
        <v>567.72721740635018</v>
      </c>
      <c r="BL2037" s="27">
        <f t="shared" si="1295"/>
        <v>105.64095635763239</v>
      </c>
      <c r="BM2037" s="34">
        <f t="shared" si="1296"/>
        <v>1.1054421768707483</v>
      </c>
      <c r="BN2037" s="45">
        <f t="shared" si="1297"/>
        <v>2187.7603176379976</v>
      </c>
      <c r="BO2037" s="45">
        <f t="shared" si="1298"/>
        <v>107.27492817343365</v>
      </c>
      <c r="BP2037" s="66">
        <f t="shared" si="1299"/>
        <v>6.6878231785569815</v>
      </c>
    </row>
    <row r="2038" spans="8:68">
      <c r="H2038" s="68">
        <v>2033</v>
      </c>
      <c r="I2038" s="31">
        <f>('Propiedades físicas'!$C$10*'Diseño reactor'!H2038)/1000</f>
        <v>1779.373657492436</v>
      </c>
      <c r="J2038" s="31">
        <f t="shared" si="1277"/>
        <v>0.2562699509908522</v>
      </c>
      <c r="K2038" s="31">
        <f>(I2038*1000)/'Propiedades físicas'!$F$10</f>
        <v>11623.164556883086</v>
      </c>
      <c r="L2038" s="31">
        <f t="shared" si="1278"/>
        <v>1660.4520795547264</v>
      </c>
      <c r="M2038" s="31">
        <f t="shared" si="1279"/>
        <v>9962.7124773283595</v>
      </c>
      <c r="N2038" s="31">
        <f t="shared" si="1280"/>
        <v>0.81674967021875378</v>
      </c>
      <c r="O2038" s="32">
        <f t="shared" si="1281"/>
        <v>4.9004980213125231</v>
      </c>
      <c r="P2038" s="33">
        <f t="shared" si="1282"/>
        <v>0.66830485674369933</v>
      </c>
      <c r="Q2038" s="31">
        <f t="shared" si="1283"/>
        <v>4.7201696371832229</v>
      </c>
      <c r="R2038" s="31">
        <f t="shared" si="1284"/>
        <v>0.12146486667967747</v>
      </c>
      <c r="S2038" s="31">
        <f t="shared" si="1285"/>
        <v>0.18032838412929883</v>
      </c>
      <c r="T2038" s="31">
        <f t="shared" si="1286"/>
        <v>2.2076322936509799E-2</v>
      </c>
      <c r="U2038" s="31">
        <f t="shared" si="1287"/>
        <v>4.9036238588672527E-3</v>
      </c>
      <c r="V2038" s="47">
        <f t="shared" si="1300"/>
        <v>6.6181646007628476E-4</v>
      </c>
      <c r="W2038" s="31">
        <f t="shared" si="1288"/>
        <v>0.18175068676219469</v>
      </c>
      <c r="X2038" s="34">
        <f>(S2038*H2038*'Propiedades físicas'!$F$5*60*24*365)/(1000000)</f>
        <v>56741.117213069119</v>
      </c>
      <c r="Y2038" s="34">
        <f>(U2038*H2038*'Propiedades físicas'!$F$7*60*24*365)/(1000000)</f>
        <v>482.52782011026477</v>
      </c>
      <c r="Z2038" s="31">
        <f t="shared" si="1301"/>
        <v>1358.6637737599408</v>
      </c>
      <c r="AA2038" s="31">
        <f t="shared" si="1302"/>
        <v>9596.1048723934928</v>
      </c>
      <c r="AB2038" s="31">
        <f t="shared" si="1302"/>
        <v>246.9380739597843</v>
      </c>
      <c r="AC2038" s="31">
        <f t="shared" si="1302"/>
        <v>366.60760493486453</v>
      </c>
      <c r="AD2038" s="31">
        <f t="shared" si="1302"/>
        <v>44.881164529924419</v>
      </c>
      <c r="AE2038" s="31">
        <f t="shared" si="1303"/>
        <v>9.9690673050771252</v>
      </c>
      <c r="AF2038" s="31">
        <f t="shared" si="1304"/>
        <v>11623.164556883085</v>
      </c>
      <c r="AG2038" s="31">
        <f t="shared" si="1305"/>
        <v>0.11689275903397221</v>
      </c>
      <c r="AH2038" s="31">
        <f t="shared" si="1306"/>
        <v>0.82560173913315249</v>
      </c>
      <c r="AI2038" s="31">
        <f t="shared" si="1306"/>
        <v>2.1245339231952182E-2</v>
      </c>
      <c r="AJ2038" s="31">
        <f t="shared" si="1306"/>
        <v>3.1541118009704536E-2</v>
      </c>
      <c r="AK2038" s="31">
        <f t="shared" si="1306"/>
        <v>3.8613549959031069E-3</v>
      </c>
      <c r="AL2038" s="31">
        <f t="shared" si="1307"/>
        <v>8.5768959531538035E-4</v>
      </c>
      <c r="AM2038" s="31">
        <f t="shared" si="1308"/>
        <v>0.99999999999999989</v>
      </c>
      <c r="AN2038" s="31">
        <f>(Z2038*'Propiedades físicas'!$F$4)/1000</f>
        <v>1194.7817493690166</v>
      </c>
      <c r="AO2038" s="31">
        <f>(AA2038*'Propiedades físicas'!$F$6)/1000</f>
        <v>307.45920011148746</v>
      </c>
      <c r="AP2038" s="31">
        <f>(AB2038*'Propiedades físicas'!$F$9)/1000</f>
        <v>152.3484447294889</v>
      </c>
      <c r="AQ2038" s="31">
        <f>(AC2038*'Propiedades físicas'!$F$5)/1000</f>
        <v>107.95494142516957</v>
      </c>
      <c r="AR2038" s="31">
        <f>(AD2038*'Propiedades físicas'!$F$8)/1000</f>
        <v>15.911270449148798</v>
      </c>
      <c r="AS2038" s="31">
        <f>(AE2038*'Propiedades físicas'!$F$7)/1000</f>
        <v>0.91805140812455255</v>
      </c>
      <c r="AT2038" s="31">
        <f t="shared" si="1309"/>
        <v>1779.3736574924358</v>
      </c>
      <c r="AU2038" s="31">
        <f t="shared" si="1310"/>
        <v>0.67146197446395295</v>
      </c>
      <c r="AV2038" s="31">
        <f t="shared" si="1313"/>
        <v>0.17279068891284544</v>
      </c>
      <c r="AW2038" s="31">
        <f t="shared" si="1313"/>
        <v>8.5619141369207633E-2</v>
      </c>
      <c r="AX2038" s="31">
        <f t="shared" si="1313"/>
        <v>6.0670191991773086E-2</v>
      </c>
      <c r="AY2038" s="31">
        <f t="shared" si="1313"/>
        <v>8.9420624960648201E-3</v>
      </c>
      <c r="AZ2038" s="31">
        <f t="shared" si="1314"/>
        <v>5.1594076615605689E-4</v>
      </c>
      <c r="BA2038" s="31">
        <f t="shared" si="1311"/>
        <v>0.99999999999999989</v>
      </c>
      <c r="BB2038" s="34">
        <f>AU2038*'Propiedades físicas'!$C$4+'Diseño reactor'!AV2038*'Propiedades físicas'!$C$5+'Diseño reactor'!AW2038*'Propiedades físicas'!$C$8+'Diseño reactor'!AX2038*'Propiedades físicas'!$C$9+'Diseño reactor'!AY2038*'Propiedades físicas'!$C$7+'Diseño reactor'!AZ2038*'Propiedades físicas'!$C$6</f>
        <v>875.39525643295997</v>
      </c>
      <c r="BC2038" s="45">
        <f>AU2038*'Propiedades físicas'!$L$4+'Diseño reactor'!AV2038*'Propiedades físicas'!$L$5+'Diseño reactor'!AW2038*'Propiedades físicas'!$L$8+AX2038*'Propiedades físicas'!$L$9+'Diseño reactor'!AY2038*'Propiedades físicas'!$L$7+'Diseño reactor'!AZ2038*'Propiedades físicas'!$L$6</f>
        <v>2.1056517919725231</v>
      </c>
      <c r="BD2038" s="29">
        <f t="shared" si="1290"/>
        <v>1.6106615113078082</v>
      </c>
      <c r="BE2038" s="58">
        <f t="shared" si="1291"/>
        <v>41.417741375021308</v>
      </c>
      <c r="BF2038" s="30">
        <f>AU2038*'Propiedades físicas'!$I$4+'Diseño reactor'!AV2038*'Propiedades físicas'!$I$5+'Diseño reactor'!AW2038*'Propiedades físicas'!$I$8+'Diseño reactor'!AX2038*'Propiedades físicas'!$I$9+'Diseño reactor'!AY2038*'Propiedades físicas'!$I$7+'Diseño reactor'!AZ2038*'Propiedades físicas'!$I$6</f>
        <v>1.9965141459285039E-2</v>
      </c>
      <c r="BG2038" s="24">
        <f>AU2038*'Propiedades físicas'!$O$4+'Diseño reactor'!AV2038*'Propiedades físicas'!$O$5+'Diseño reactor'!AW2038*'Propiedades físicas'!$O$8+'Diseño reactor'!AX2038*'Propiedades físicas'!$O$9+'Diseño reactor'!AY2038*'Propiedades físicas'!$O$7+'Diseño reactor'!AZ2038*'Propiedades físicas'!$O$6</f>
        <v>0.15387598302727146</v>
      </c>
      <c r="BH2038" s="54">
        <f t="shared" si="1292"/>
        <v>41166.694527411499</v>
      </c>
      <c r="BI2038" s="34">
        <f t="shared" si="1312"/>
        <v>273.20466172604574</v>
      </c>
      <c r="BJ2038" s="27">
        <f t="shared" si="1293"/>
        <v>4796.4330760040948</v>
      </c>
      <c r="BK2038" s="34">
        <f t="shared" si="1294"/>
        <v>567.73527276511504</v>
      </c>
      <c r="BL2038" s="27">
        <f t="shared" si="1295"/>
        <v>105.64123526827737</v>
      </c>
      <c r="BM2038" s="34">
        <f t="shared" si="1296"/>
        <v>1.1054421768707483</v>
      </c>
      <c r="BN2038" s="45">
        <f t="shared" si="1297"/>
        <v>2188.9537412199652</v>
      </c>
      <c r="BO2038" s="45">
        <f t="shared" si="1298"/>
        <v>107.28392355601427</v>
      </c>
      <c r="BP2038" s="66">
        <f t="shared" si="1299"/>
        <v>6.6878216244189925</v>
      </c>
    </row>
    <row r="2039" spans="8:68">
      <c r="H2039" s="68">
        <v>2034</v>
      </c>
      <c r="I2039" s="31">
        <f>('Propiedades físicas'!$C$10*'Diseño reactor'!H2039)/1000</f>
        <v>1780.2489027740357</v>
      </c>
      <c r="J2039" s="31">
        <f t="shared" si="1277"/>
        <v>0.25614395789793637</v>
      </c>
      <c r="K2039" s="31">
        <f>(I2039*1000)/'Propiedades físicas'!$F$10</f>
        <v>11628.881804574617</v>
      </c>
      <c r="L2039" s="31">
        <f t="shared" si="1278"/>
        <v>1661.2688292249452</v>
      </c>
      <c r="M2039" s="31">
        <f t="shared" si="1279"/>
        <v>9967.6129753496716</v>
      </c>
      <c r="N2039" s="31">
        <f t="shared" si="1280"/>
        <v>0.81674967021875378</v>
      </c>
      <c r="O2039" s="32">
        <f t="shared" si="1281"/>
        <v>4.9004980213125231</v>
      </c>
      <c r="P2039" s="33">
        <f t="shared" si="1282"/>
        <v>0.6683645793205425</v>
      </c>
      <c r="Q2039" s="31">
        <f t="shared" si="1283"/>
        <v>4.7202569807544741</v>
      </c>
      <c r="R2039" s="31">
        <f t="shared" si="1284"/>
        <v>0.12142684897449776</v>
      </c>
      <c r="S2039" s="31">
        <f t="shared" si="1285"/>
        <v>0.18024104055804782</v>
      </c>
      <c r="T2039" s="31">
        <f t="shared" si="1286"/>
        <v>2.2060534187590682E-2</v>
      </c>
      <c r="U2039" s="31">
        <f t="shared" si="1287"/>
        <v>4.8977077361228912E-3</v>
      </c>
      <c r="V2039" s="47">
        <f t="shared" si="1300"/>
        <v>6.6187560282228485E-4</v>
      </c>
      <c r="W2039" s="31">
        <f t="shared" si="1288"/>
        <v>0.181677564508191</v>
      </c>
      <c r="X2039" s="34">
        <f>(S2039*H2039*'Propiedades físicas'!$F$5*60*24*365)/(1000000)</f>
        <v>56741.530699610812</v>
      </c>
      <c r="Y2039" s="34">
        <f>(U2039*H2039*'Propiedades físicas'!$F$7*60*24*365)/(1000000)</f>
        <v>482.18272139884806</v>
      </c>
      <c r="Z2039" s="31">
        <f t="shared" si="1301"/>
        <v>1359.4535543379834</v>
      </c>
      <c r="AA2039" s="31">
        <f t="shared" si="1302"/>
        <v>9601.0026988545997</v>
      </c>
      <c r="AB2039" s="31">
        <f t="shared" si="1302"/>
        <v>246.98221081412845</v>
      </c>
      <c r="AC2039" s="31">
        <f t="shared" si="1302"/>
        <v>366.61027649506929</v>
      </c>
      <c r="AD2039" s="31">
        <f t="shared" si="1302"/>
        <v>44.871126537559448</v>
      </c>
      <c r="AE2039" s="31">
        <f t="shared" si="1303"/>
        <v>9.961937535273961</v>
      </c>
      <c r="AF2039" s="31">
        <f t="shared" si="1304"/>
        <v>11628.881804574616</v>
      </c>
      <c r="AG2039" s="31">
        <f t="shared" si="1305"/>
        <v>0.11690320507025845</v>
      </c>
      <c r="AH2039" s="31">
        <f t="shared" si="1306"/>
        <v>0.82561701633924245</v>
      </c>
      <c r="AI2039" s="31">
        <f t="shared" si="1306"/>
        <v>2.1238689580366153E-2</v>
      </c>
      <c r="AJ2039" s="31">
        <f t="shared" si="1306"/>
        <v>3.1525840803614556E-2</v>
      </c>
      <c r="AK2039" s="31">
        <f t="shared" si="1306"/>
        <v>3.8585933963064156E-3</v>
      </c>
      <c r="AL2039" s="31">
        <f t="shared" si="1307"/>
        <v>8.5665481021185495E-4</v>
      </c>
      <c r="AM2039" s="31">
        <f t="shared" si="1308"/>
        <v>0.99999999999999989</v>
      </c>
      <c r="AN2039" s="31">
        <f>(Z2039*'Propiedades físicas'!$F$4)/1000</f>
        <v>1195.4762666137358</v>
      </c>
      <c r="AO2039" s="31">
        <f>(AA2039*'Propiedades físicas'!$F$6)/1000</f>
        <v>307.61612647130136</v>
      </c>
      <c r="AP2039" s="31">
        <f>(AB2039*'Propiedades físicas'!$F$9)/1000</f>
        <v>152.37567496177653</v>
      </c>
      <c r="AQ2039" s="31">
        <f>(AC2039*'Propiedades físicas'!$F$5)/1000</f>
        <v>107.95572811950306</v>
      </c>
      <c r="AR2039" s="31">
        <f>(AD2039*'Propiedades físicas'!$F$8)/1000</f>
        <v>15.907711780095569</v>
      </c>
      <c r="AS2039" s="31">
        <f>(AE2039*'Propiedades físicas'!$F$7)/1000</f>
        <v>0.91739482762337909</v>
      </c>
      <c r="AT2039" s="31">
        <f t="shared" si="1309"/>
        <v>1780.2489027740355</v>
      </c>
      <c r="AU2039" s="31">
        <f t="shared" si="1310"/>
        <v>0.67152197917432221</v>
      </c>
      <c r="AV2039" s="31">
        <f t="shared" si="1313"/>
        <v>0.17279388628857739</v>
      </c>
      <c r="AW2039" s="31">
        <f t="shared" si="1313"/>
        <v>8.5592343140523955E-2</v>
      </c>
      <c r="AX2039" s="31">
        <f t="shared" si="1313"/>
        <v>6.0640805873427767E-2</v>
      </c>
      <c r="AY2039" s="31">
        <f t="shared" si="1313"/>
        <v>8.9356672290642689E-3</v>
      </c>
      <c r="AZ2039" s="31">
        <f t="shared" si="1314"/>
        <v>5.1531829408453381E-4</v>
      </c>
      <c r="BA2039" s="31">
        <f t="shared" si="1311"/>
        <v>1.0000000000000002</v>
      </c>
      <c r="BB2039" s="34">
        <f>AU2039*'Propiedades físicas'!$C$4+'Diseño reactor'!AV2039*'Propiedades físicas'!$C$5+'Diseño reactor'!AW2039*'Propiedades físicas'!$C$8+'Diseño reactor'!AX2039*'Propiedades físicas'!$C$9+'Diseño reactor'!AY2039*'Propiedades físicas'!$C$7+'Diseño reactor'!AZ2039*'Propiedades físicas'!$C$6</f>
        <v>875.39505331642249</v>
      </c>
      <c r="BC2039" s="45">
        <f>AU2039*'Propiedades físicas'!$L$4+'Diseño reactor'!AV2039*'Propiedades físicas'!$L$5+'Diseño reactor'!AW2039*'Propiedades físicas'!$L$8+AX2039*'Propiedades físicas'!$L$9+'Diseño reactor'!AY2039*'Propiedades físicas'!$L$7+'Diseño reactor'!AZ2039*'Propiedades físicas'!$L$6</f>
        <v>2.1056949537775376</v>
      </c>
      <c r="BD2039" s="29">
        <f t="shared" si="1290"/>
        <v>1.6099808792157408</v>
      </c>
      <c r="BE2039" s="58">
        <f t="shared" si="1291"/>
        <v>41.417005904155005</v>
      </c>
      <c r="BF2039" s="30">
        <f>AU2039*'Propiedades físicas'!$I$4+'Diseño reactor'!AV2039*'Propiedades físicas'!$I$5+'Diseño reactor'!AW2039*'Propiedades físicas'!$I$8+'Diseño reactor'!AX2039*'Propiedades físicas'!$I$9+'Diseño reactor'!AY2039*'Propiedades físicas'!$I$7+'Diseño reactor'!AZ2039*'Propiedades físicas'!$I$6</f>
        <v>1.9965231463300856E-2</v>
      </c>
      <c r="BG2039" s="24">
        <f>AU2039*'Propiedades físicas'!$O$4+'Diseño reactor'!AV2039*'Propiedades físicas'!$O$5+'Diseño reactor'!AW2039*'Propiedades físicas'!$O$8+'Diseño reactor'!AX2039*'Propiedades físicas'!$O$9+'Diseño reactor'!AY2039*'Propiedades físicas'!$O$7+'Diseño reactor'!AZ2039*'Propiedades físicas'!$O$6</f>
        <v>0.15387806104372895</v>
      </c>
      <c r="BH2039" s="54">
        <f t="shared" si="1292"/>
        <v>41166.49939460311</v>
      </c>
      <c r="BI2039" s="34">
        <f t="shared" si="1312"/>
        <v>273.20780401129468</v>
      </c>
      <c r="BJ2039" s="27">
        <f t="shared" si="1293"/>
        <v>4796.4363077798789</v>
      </c>
      <c r="BK2039" s="34">
        <f t="shared" si="1294"/>
        <v>567.74332227762307</v>
      </c>
      <c r="BL2039" s="27">
        <f t="shared" si="1295"/>
        <v>105.64151397006529</v>
      </c>
      <c r="BM2039" s="34">
        <f t="shared" si="1296"/>
        <v>1.1054421768707483</v>
      </c>
      <c r="BN2039" s="45">
        <f t="shared" si="1297"/>
        <v>2190.1471881164107</v>
      </c>
      <c r="BO2039" s="45">
        <f t="shared" si="1298"/>
        <v>107.29291170164191</v>
      </c>
      <c r="BP2039" s="66">
        <f t="shared" si="1299"/>
        <v>6.6878200726546195</v>
      </c>
    </row>
    <row r="2040" spans="8:68">
      <c r="H2040" s="68">
        <v>2035</v>
      </c>
      <c r="I2040" s="31">
        <f>('Propiedades físicas'!$C$10*'Diseño reactor'!H2040)/1000</f>
        <v>1781.1241480556357</v>
      </c>
      <c r="J2040" s="31">
        <f t="shared" si="1277"/>
        <v>0.25601808863115599</v>
      </c>
      <c r="K2040" s="31">
        <f>(I2040*1000)/'Propiedades físicas'!$F$10</f>
        <v>11634.599052266149</v>
      </c>
      <c r="L2040" s="31">
        <f t="shared" si="1278"/>
        <v>1662.085578895164</v>
      </c>
      <c r="M2040" s="31">
        <f t="shared" si="1279"/>
        <v>9972.5134733709838</v>
      </c>
      <c r="N2040" s="31">
        <f t="shared" si="1280"/>
        <v>0.81674967021875378</v>
      </c>
      <c r="O2040" s="32">
        <f t="shared" si="1281"/>
        <v>4.9004980213125231</v>
      </c>
      <c r="P2040" s="33">
        <f t="shared" si="1282"/>
        <v>0.66842425386132864</v>
      </c>
      <c r="Q2040" s="31">
        <f t="shared" si="1283"/>
        <v>4.7203442405953613</v>
      </c>
      <c r="R2040" s="31">
        <f t="shared" si="1284"/>
        <v>0.12138885312415074</v>
      </c>
      <c r="S2040" s="31">
        <f t="shared" si="1285"/>
        <v>0.18015378071716173</v>
      </c>
      <c r="T2040" s="31">
        <f t="shared" si="1286"/>
        <v>2.2044762106812513E-2</v>
      </c>
      <c r="U2040" s="31">
        <f t="shared" si="1287"/>
        <v>4.8918011264619818E-3</v>
      </c>
      <c r="V2040" s="47">
        <f t="shared" si="1300"/>
        <v>6.6193469799859738E-4</v>
      </c>
      <c r="W2040" s="31">
        <f t="shared" si="1288"/>
        <v>0.18160450106787135</v>
      </c>
      <c r="X2040" s="34">
        <f>(S2040*H2040*'Propiedades físicas'!$F$5*60*24*365)/(1000000)</f>
        <v>56741.943521269066</v>
      </c>
      <c r="Y2040" s="34">
        <f>(U2040*H2040*'Propiedades físicas'!$F$7*60*24*365)/(1000000)</f>
        <v>481.8379870072385</v>
      </c>
      <c r="Z2040" s="31">
        <f t="shared" si="1301"/>
        <v>1360.2433566078039</v>
      </c>
      <c r="AA2040" s="31">
        <f t="shared" si="1302"/>
        <v>9605.9005296115611</v>
      </c>
      <c r="AB2040" s="31">
        <f t="shared" si="1302"/>
        <v>247.02631610764675</v>
      </c>
      <c r="AC2040" s="31">
        <f t="shared" si="1302"/>
        <v>366.61294375942413</v>
      </c>
      <c r="AD2040" s="31">
        <f t="shared" si="1302"/>
        <v>44.86109088736346</v>
      </c>
      <c r="AE2040" s="31">
        <f t="shared" si="1303"/>
        <v>9.9548152923501334</v>
      </c>
      <c r="AF2040" s="31">
        <f t="shared" si="1304"/>
        <v>11634.59905226615</v>
      </c>
      <c r="AG2040" s="31">
        <f t="shared" si="1305"/>
        <v>0.1169136427045898</v>
      </c>
      <c r="AH2040" s="31">
        <f t="shared" si="1306"/>
        <v>0.82563227890010993</v>
      </c>
      <c r="AI2040" s="31">
        <f t="shared" si="1306"/>
        <v>2.1232043751394401E-2</v>
      </c>
      <c r="AJ2040" s="31">
        <f t="shared" si="1306"/>
        <v>3.1510578242747132E-2</v>
      </c>
      <c r="AK2040" s="31">
        <f t="shared" si="1306"/>
        <v>3.8558347121231957E-3</v>
      </c>
      <c r="AL2040" s="31">
        <f t="shared" si="1307"/>
        <v>8.5562168903544349E-4</v>
      </c>
      <c r="AM2040" s="31">
        <f t="shared" si="1308"/>
        <v>0.99999999999999989</v>
      </c>
      <c r="AN2040" s="31">
        <f>(Z2040*'Propiedades físicas'!$F$4)/1000</f>
        <v>1196.1708029337706</v>
      </c>
      <c r="AO2040" s="31">
        <f>(AA2040*'Propiedades físicas'!$F$6)/1000</f>
        <v>307.77305296875443</v>
      </c>
      <c r="AP2040" s="31">
        <f>(AB2040*'Propiedades físicas'!$F$9)/1000</f>
        <v>152.40288572261264</v>
      </c>
      <c r="AQ2040" s="31">
        <f>(AC2040*'Propiedades físicas'!$F$5)/1000</f>
        <v>107.95651354883762</v>
      </c>
      <c r="AR2040" s="31">
        <f>(AD2040*'Propiedades físicas'!$F$8)/1000</f>
        <v>15.904153941388087</v>
      </c>
      <c r="AS2040" s="31">
        <f>(AE2040*'Propiedades físicas'!$F$7)/1000</f>
        <v>0.91673894027252378</v>
      </c>
      <c r="AT2040" s="31">
        <f t="shared" si="1309"/>
        <v>1781.1241480556359</v>
      </c>
      <c r="AU2040" s="31">
        <f t="shared" si="1310"/>
        <v>0.67158193562170854</v>
      </c>
      <c r="AV2040" s="31">
        <f t="shared" si="1313"/>
        <v>0.17279708059920185</v>
      </c>
      <c r="AW2040" s="31">
        <f t="shared" si="1313"/>
        <v>8.5565560317052147E-2</v>
      </c>
      <c r="AX2040" s="31">
        <f t="shared" si="1313"/>
        <v>6.0611447925563382E-2</v>
      </c>
      <c r="AY2040" s="31">
        <f t="shared" si="1313"/>
        <v>8.9292787135303604E-3</v>
      </c>
      <c r="AZ2040" s="31">
        <f t="shared" si="1314"/>
        <v>5.1469682294369077E-4</v>
      </c>
      <c r="BA2040" s="31">
        <f t="shared" si="1311"/>
        <v>1</v>
      </c>
      <c r="BB2040" s="34">
        <f>AU2040*'Propiedades físicas'!$C$4+'Diseño reactor'!AV2040*'Propiedades físicas'!$C$5+'Diseño reactor'!AW2040*'Propiedades físicas'!$C$8+'Diseño reactor'!AX2040*'Propiedades físicas'!$C$9+'Diseño reactor'!AY2040*'Propiedades físicas'!$C$7+'Diseño reactor'!AZ2040*'Propiedades físicas'!$C$6</f>
        <v>875.39485050998542</v>
      </c>
      <c r="BC2040" s="45">
        <f>AU2040*'Propiedades físicas'!$L$4+'Diseño reactor'!AV2040*'Propiedades físicas'!$L$5+'Diseño reactor'!AW2040*'Propiedades físicas'!$L$8+AX2040*'Propiedades físicas'!$L$9+'Diseño reactor'!AY2040*'Propiedades físicas'!$L$7+'Diseño reactor'!AZ2040*'Propiedades físicas'!$L$6</f>
        <v>2.1057380793707137</v>
      </c>
      <c r="BD2040" s="29">
        <f t="shared" si="1290"/>
        <v>1.6093008230114652</v>
      </c>
      <c r="BE2040" s="58">
        <f t="shared" si="1291"/>
        <v>41.416271065001531</v>
      </c>
      <c r="BF2040" s="30">
        <f>AU2040*'Propiedades físicas'!$I$4+'Diseño reactor'!AV2040*'Propiedades físicas'!$I$5+'Diseño reactor'!AW2040*'Propiedades físicas'!$I$8+'Diseño reactor'!AX2040*'Propiedades físicas'!$I$9+'Diseño reactor'!AY2040*'Propiedades físicas'!$I$7+'Diseño reactor'!AZ2040*'Propiedades físicas'!$I$6</f>
        <v>1.9965321320789813E-2</v>
      </c>
      <c r="BG2040" s="24">
        <f>AU2040*'Propiedades físicas'!$O$4+'Diseño reactor'!AV2040*'Propiedades físicas'!$O$5+'Diseño reactor'!AW2040*'Propiedades físicas'!$O$8+'Diseño reactor'!AX2040*'Propiedades físicas'!$O$9+'Diseño reactor'!AY2040*'Propiedades físicas'!$O$7+'Diseño reactor'!AZ2040*'Propiedades físicas'!$O$6</f>
        <v>0.15388013740221723</v>
      </c>
      <c r="BH2040" s="54">
        <f t="shared" si="1292"/>
        <v>41166.304580259144</v>
      </c>
      <c r="BI2040" s="34">
        <f t="shared" si="1312"/>
        <v>273.21094250240338</v>
      </c>
      <c r="BJ2040" s="27">
        <f t="shared" si="1293"/>
        <v>4796.4395418084168</v>
      </c>
      <c r="BK2040" s="34">
        <f t="shared" si="1294"/>
        <v>567.75136594992853</v>
      </c>
      <c r="BL2040" s="27">
        <f t="shared" si="1295"/>
        <v>105.64179246321999</v>
      </c>
      <c r="BM2040" s="34">
        <f t="shared" si="1296"/>
        <v>1.1054421768707483</v>
      </c>
      <c r="BN2040" s="45">
        <f t="shared" si="1297"/>
        <v>2191.3406582983316</v>
      </c>
      <c r="BO2040" s="45">
        <f t="shared" si="1298"/>
        <v>107.30189261904616</v>
      </c>
      <c r="BP2040" s="66">
        <f t="shared" si="1299"/>
        <v>6.6878185232593426</v>
      </c>
    </row>
    <row r="2041" spans="8:68">
      <c r="H2041" s="68">
        <v>2036</v>
      </c>
      <c r="I2041" s="31">
        <f>('Propiedades físicas'!$C$10*'Diseño reactor'!H2041)/1000</f>
        <v>1781.9993933372355</v>
      </c>
      <c r="J2041" s="31">
        <f t="shared" si="1277"/>
        <v>0.25589234300805624</v>
      </c>
      <c r="K2041" s="31">
        <f>(I2041*1000)/'Propiedades físicas'!$F$10</f>
        <v>11640.316299957682</v>
      </c>
      <c r="L2041" s="31">
        <f t="shared" si="1278"/>
        <v>1662.902328565383</v>
      </c>
      <c r="M2041" s="31">
        <f t="shared" si="1279"/>
        <v>9977.4139713922978</v>
      </c>
      <c r="N2041" s="31">
        <f t="shared" si="1280"/>
        <v>0.81674967021875389</v>
      </c>
      <c r="O2041" s="32">
        <f t="shared" si="1281"/>
        <v>4.9004980213125231</v>
      </c>
      <c r="P2041" s="33">
        <f t="shared" si="1282"/>
        <v>0.66848388042398899</v>
      </c>
      <c r="Q2041" s="31">
        <f t="shared" si="1283"/>
        <v>4.7204314168250168</v>
      </c>
      <c r="R2041" s="31">
        <f t="shared" si="1284"/>
        <v>0.12135087911279593</v>
      </c>
      <c r="S2041" s="31">
        <f t="shared" si="1285"/>
        <v>0.18006660448750506</v>
      </c>
      <c r="T2041" s="31">
        <f t="shared" si="1286"/>
        <v>2.2029006671198052E-2</v>
      </c>
      <c r="U2041" s="31">
        <f t="shared" si="1287"/>
        <v>4.8859040107709951E-3</v>
      </c>
      <c r="V2041" s="47">
        <f t="shared" si="1300"/>
        <v>6.6199374566259107E-4</v>
      </c>
      <c r="W2041" s="31">
        <f t="shared" si="1288"/>
        <v>0.1815314963703068</v>
      </c>
      <c r="X2041" s="34">
        <f>(S2041*H2041*'Propiedades físicas'!$F$5*60*24*365)/(1000000)</f>
        <v>56742.355679379754</v>
      </c>
      <c r="Y2041" s="34">
        <f>(U2041*H2041*'Propiedades físicas'!$F$7*60*24*365)/(1000000)</f>
        <v>481.49361643321686</v>
      </c>
      <c r="Z2041" s="31">
        <f t="shared" si="1301"/>
        <v>1361.0331805432415</v>
      </c>
      <c r="AA2041" s="31">
        <f t="shared" si="1302"/>
        <v>9610.798364655735</v>
      </c>
      <c r="AB2041" s="31">
        <f t="shared" si="1302"/>
        <v>247.07038987365252</v>
      </c>
      <c r="AC2041" s="31">
        <f t="shared" si="1302"/>
        <v>366.61560673656027</v>
      </c>
      <c r="AD2041" s="31">
        <f t="shared" si="1302"/>
        <v>44.851057582559235</v>
      </c>
      <c r="AE2041" s="31">
        <f t="shared" si="1303"/>
        <v>9.9477005659297468</v>
      </c>
      <c r="AF2041" s="31">
        <f t="shared" si="1304"/>
        <v>11640.316299957678</v>
      </c>
      <c r="AG2041" s="31">
        <f t="shared" si="1305"/>
        <v>0.11692407194709907</v>
      </c>
      <c r="AH2041" s="31">
        <f t="shared" si="1306"/>
        <v>0.8256475268365927</v>
      </c>
      <c r="AI2041" s="31">
        <f t="shared" si="1306"/>
        <v>2.1225401742266302E-2</v>
      </c>
      <c r="AJ2041" s="31">
        <f t="shared" si="1306"/>
        <v>3.1495330306264377E-2</v>
      </c>
      <c r="AK2041" s="31">
        <f t="shared" si="1306"/>
        <v>3.8530789393345184E-3</v>
      </c>
      <c r="AL2041" s="31">
        <f t="shared" si="1307"/>
        <v>8.5459022844301192E-4</v>
      </c>
      <c r="AM2041" s="31">
        <f t="shared" si="1308"/>
        <v>1</v>
      </c>
      <c r="AN2041" s="31">
        <f>(Z2041*'Propiedades físicas'!$F$4)/1000</f>
        <v>1196.8653583061157</v>
      </c>
      <c r="AO2041" s="31">
        <f>(AA2041*'Propiedades físicas'!$F$6)/1000</f>
        <v>307.92997960356973</v>
      </c>
      <c r="AP2041" s="31">
        <f>(AB2041*'Propiedades físicas'!$F$9)/1000</f>
        <v>152.43007703254989</v>
      </c>
      <c r="AQ2041" s="31">
        <f>(AC2041*'Propiedades físicas'!$F$5)/1000</f>
        <v>107.95729771571492</v>
      </c>
      <c r="AR2041" s="31">
        <f>(AD2041*'Propiedades físicas'!$F$8)/1000</f>
        <v>15.900596934168894</v>
      </c>
      <c r="AS2041" s="31">
        <f>(AE2041*'Propiedades físicas'!$F$7)/1000</f>
        <v>0.91608374511647039</v>
      </c>
      <c r="AT2041" s="31">
        <f t="shared" si="1309"/>
        <v>1781.9993933372357</v>
      </c>
      <c r="AU2041" s="31">
        <f t="shared" si="1310"/>
        <v>0.67164184386431725</v>
      </c>
      <c r="AV2041" s="31">
        <f t="shared" si="1313"/>
        <v>0.17280027184907987</v>
      </c>
      <c r="AW2041" s="31">
        <f t="shared" si="1313"/>
        <v>8.5538792887626502E-2</v>
      </c>
      <c r="AX2041" s="31">
        <f t="shared" si="1313"/>
        <v>6.0582118108097729E-2</v>
      </c>
      <c r="AY2041" s="31">
        <f t="shared" si="1313"/>
        <v>8.9228969401561262E-3</v>
      </c>
      <c r="AZ2041" s="31">
        <f t="shared" si="1314"/>
        <v>5.1407635072247496E-4</v>
      </c>
      <c r="BA2041" s="31">
        <f t="shared" si="1311"/>
        <v>0.99999999999999989</v>
      </c>
      <c r="BB2041" s="34">
        <f>AU2041*'Propiedades físicas'!$C$4+'Diseño reactor'!AV2041*'Propiedades físicas'!$C$5+'Diseño reactor'!AW2041*'Propiedades físicas'!$C$8+'Diseño reactor'!AX2041*'Propiedades físicas'!$C$9+'Diseño reactor'!AY2041*'Propiedades físicas'!$C$7+'Diseño reactor'!AZ2041*'Propiedades físicas'!$C$6</f>
        <v>875.39464801305985</v>
      </c>
      <c r="BC2041" s="45">
        <f>AU2041*'Propiedades físicas'!$L$4+'Diseño reactor'!AV2041*'Propiedades físicas'!$L$5+'Diseño reactor'!AW2041*'Propiedades físicas'!$L$8+AX2041*'Propiedades físicas'!$L$9+'Diseño reactor'!AY2041*'Propiedades físicas'!$L$7+'Diseño reactor'!AZ2041*'Propiedades físicas'!$L$6</f>
        <v>2.1057811687972636</v>
      </c>
      <c r="BD2041" s="29">
        <f t="shared" si="1290"/>
        <v>1.6086213419635782</v>
      </c>
      <c r="BE2041" s="58">
        <f t="shared" si="1291"/>
        <v>41.415536856744694</v>
      </c>
      <c r="BF2041" s="30">
        <f>AU2041*'Propiedades físicas'!$I$4+'Diseño reactor'!AV2041*'Propiedades físicas'!$I$5+'Diseño reactor'!AW2041*'Propiedades físicas'!$I$8+'Diseño reactor'!AX2041*'Propiedades físicas'!$I$9+'Diseño reactor'!AY2041*'Propiedades físicas'!$I$7+'Diseño reactor'!AZ2041*'Propiedades físicas'!$I$6</f>
        <v>1.9965411032029527E-2</v>
      </c>
      <c r="BG2041" s="24">
        <f>AU2041*'Propiedades físicas'!$O$4+'Diseño reactor'!AV2041*'Propiedades físicas'!$O$5+'Diseño reactor'!AW2041*'Propiedades físicas'!$O$8+'Diseño reactor'!AX2041*'Propiedades físicas'!$O$9+'Diseño reactor'!AY2041*'Propiedades físicas'!$O$7+'Diseño reactor'!AZ2041*'Propiedades físicas'!$O$6</f>
        <v>0.15388221210467562</v>
      </c>
      <c r="BH2041" s="54">
        <f t="shared" si="1292"/>
        <v>41166.110083770916</v>
      </c>
      <c r="BI2041" s="34">
        <f t="shared" si="1312"/>
        <v>273.21407720566214</v>
      </c>
      <c r="BJ2041" s="27">
        <f t="shared" si="1293"/>
        <v>4796.4427780803589</v>
      </c>
      <c r="BK2041" s="34">
        <f t="shared" si="1294"/>
        <v>567.75940378807798</v>
      </c>
      <c r="BL2041" s="27">
        <f t="shared" si="1295"/>
        <v>105.64207074796504</v>
      </c>
      <c r="BM2041" s="34">
        <f t="shared" si="1296"/>
        <v>1.1054421768707483</v>
      </c>
      <c r="BN2041" s="45">
        <f t="shared" si="1297"/>
        <v>2192.5341517367738</v>
      </c>
      <c r="BO2041" s="45">
        <f t="shared" si="1298"/>
        <v>107.31086631694251</v>
      </c>
      <c r="BP2041" s="66">
        <f t="shared" si="1299"/>
        <v>6.6878169762286639</v>
      </c>
    </row>
    <row r="2042" spans="8:68">
      <c r="H2042" s="68">
        <v>2037</v>
      </c>
      <c r="I2042" s="31">
        <f>('Propiedades físicas'!$C$10*'Diseño reactor'!H2042)/1000</f>
        <v>1782.8746386188352</v>
      </c>
      <c r="J2042" s="31">
        <f t="shared" si="1277"/>
        <v>0.25576672084654029</v>
      </c>
      <c r="K2042" s="31">
        <f>(I2042*1000)/'Propiedades físicas'!$F$10</f>
        <v>11646.033547649211</v>
      </c>
      <c r="L2042" s="31">
        <f t="shared" si="1278"/>
        <v>1663.7190782356015</v>
      </c>
      <c r="M2042" s="31">
        <f t="shared" si="1279"/>
        <v>9982.3144694136081</v>
      </c>
      <c r="N2042" s="31">
        <f t="shared" si="1280"/>
        <v>0.81674967021875378</v>
      </c>
      <c r="O2042" s="32">
        <f t="shared" si="1281"/>
        <v>4.9004980213125222</v>
      </c>
      <c r="P2042" s="33">
        <f t="shared" si="1282"/>
        <v>0.66854345906636148</v>
      </c>
      <c r="Q2042" s="31">
        <f t="shared" si="1283"/>
        <v>4.7205185095623552</v>
      </c>
      <c r="R2042" s="31">
        <f t="shared" si="1284"/>
        <v>0.12131292692460141</v>
      </c>
      <c r="S2042" s="31">
        <f t="shared" si="1285"/>
        <v>0.17997951175016588</v>
      </c>
      <c r="T2042" s="31">
        <f t="shared" si="1286"/>
        <v>2.2013267857808549E-2</v>
      </c>
      <c r="U2042" s="31">
        <f t="shared" si="1287"/>
        <v>4.8800163699824666E-3</v>
      </c>
      <c r="V2042" s="47">
        <f t="shared" si="1300"/>
        <v>6.6205274587154248E-4</v>
      </c>
      <c r="W2042" s="31">
        <f t="shared" si="1288"/>
        <v>0.18145855034468231</v>
      </c>
      <c r="X2042" s="34">
        <f>(S2042*H2042*'Propiedades físicas'!$F$5*60*24*365)/(1000000)</f>
        <v>56742.767175275534</v>
      </c>
      <c r="Y2042" s="34">
        <f>(U2042*H2042*'Propiedades físicas'!$F$7*60*24*365)/(1000000)</f>
        <v>481.14960917540492</v>
      </c>
      <c r="Z2042" s="31">
        <f t="shared" si="1301"/>
        <v>1361.8230261181784</v>
      </c>
      <c r="AA2042" s="31">
        <f t="shared" si="1302"/>
        <v>9615.6962039785176</v>
      </c>
      <c r="AB2042" s="31">
        <f t="shared" si="1302"/>
        <v>247.11443214541308</v>
      </c>
      <c r="AC2042" s="31">
        <f t="shared" si="1302"/>
        <v>366.61826543508789</v>
      </c>
      <c r="AD2042" s="31">
        <f t="shared" si="1302"/>
        <v>44.841026626356012</v>
      </c>
      <c r="AE2042" s="31">
        <f t="shared" si="1303"/>
        <v>9.9405933456542837</v>
      </c>
      <c r="AF2042" s="31">
        <f t="shared" si="1304"/>
        <v>11646.033547649209</v>
      </c>
      <c r="AG2042" s="31">
        <f t="shared" si="1305"/>
        <v>0.11693449280790257</v>
      </c>
      <c r="AH2042" s="31">
        <f t="shared" si="1306"/>
        <v>0.82566276016948947</v>
      </c>
      <c r="AI2042" s="31">
        <f t="shared" si="1306"/>
        <v>2.1218763550212679E-2</v>
      </c>
      <c r="AJ2042" s="31">
        <f t="shared" si="1306"/>
        <v>3.1480096973367469E-2</v>
      </c>
      <c r="AK2042" s="31">
        <f t="shared" si="1306"/>
        <v>3.8503260739281764E-3</v>
      </c>
      <c r="AL2042" s="31">
        <f t="shared" si="1307"/>
        <v>8.5356042509948172E-4</v>
      </c>
      <c r="AM2042" s="31">
        <f t="shared" si="1308"/>
        <v>0.99999999999999989</v>
      </c>
      <c r="AN2042" s="31">
        <f>(Z2042*'Propiedades físicas'!$F$4)/1000</f>
        <v>1197.5599327078037</v>
      </c>
      <c r="AO2042" s="31">
        <f>(AA2042*'Propiedades físicas'!$F$6)/1000</f>
        <v>308.0869063754717</v>
      </c>
      <c r="AP2042" s="31">
        <f>(AB2042*'Propiedades físicas'!$F$9)/1000</f>
        <v>152.45724891211259</v>
      </c>
      <c r="AQ2042" s="31">
        <f>(AC2042*'Propiedades físicas'!$F$5)/1000</f>
        <v>107.95808062267034</v>
      </c>
      <c r="AR2042" s="31">
        <f>(AD2042*'Propiedades físicas'!$F$8)/1000</f>
        <v>15.897040759575727</v>
      </c>
      <c r="AS2042" s="31">
        <f>(AE2042*'Propiedades físicas'!$F$7)/1000</f>
        <v>0.91542924120130309</v>
      </c>
      <c r="AT2042" s="31">
        <f t="shared" si="1309"/>
        <v>1782.8746386188354</v>
      </c>
      <c r="AU2042" s="31">
        <f t="shared" si="1310"/>
        <v>0.67170170396025952</v>
      </c>
      <c r="AV2042" s="31">
        <f t="shared" si="1313"/>
        <v>0.17280346004256458</v>
      </c>
      <c r="AW2042" s="31">
        <f t="shared" si="1313"/>
        <v>8.5512040841087281E-2</v>
      </c>
      <c r="AX2042" s="31">
        <f t="shared" si="1313"/>
        <v>6.0552816381023708E-2</v>
      </c>
      <c r="AY2042" s="31">
        <f t="shared" si="1313"/>
        <v>8.9165218996501688E-3</v>
      </c>
      <c r="AZ2042" s="31">
        <f t="shared" si="1314"/>
        <v>5.1345687541467947E-4</v>
      </c>
      <c r="BA2042" s="31">
        <f t="shared" si="1311"/>
        <v>1</v>
      </c>
      <c r="BB2042" s="34">
        <f>AU2042*'Propiedades físicas'!$C$4+'Diseño reactor'!AV2042*'Propiedades físicas'!$C$5+'Diseño reactor'!AW2042*'Propiedades físicas'!$C$8+'Diseño reactor'!AX2042*'Propiedades físicas'!$C$9+'Diseño reactor'!AY2042*'Propiedades físicas'!$C$7+'Diseño reactor'!AZ2042*'Propiedades físicas'!$C$6</f>
        <v>875.3944458250578</v>
      </c>
      <c r="BC2042" s="45">
        <f>AU2042*'Propiedades físicas'!$L$4+'Diseño reactor'!AV2042*'Propiedades físicas'!$L$5+'Diseño reactor'!AW2042*'Propiedades físicas'!$L$8+AX2042*'Propiedades físicas'!$L$9+'Diseño reactor'!AY2042*'Propiedades físicas'!$L$7+'Diseño reactor'!AZ2042*'Propiedades físicas'!$L$6</f>
        <v>2.1058242221023251</v>
      </c>
      <c r="BD2042" s="29">
        <f t="shared" si="1290"/>
        <v>1.6079424353419187</v>
      </c>
      <c r="BE2042" s="58">
        <f t="shared" si="1291"/>
        <v>41.414803278569714</v>
      </c>
      <c r="BF2042" s="30">
        <f>AU2042*'Propiedades físicas'!$I$4+'Diseño reactor'!AV2042*'Propiedades físicas'!$I$5+'Diseño reactor'!AW2042*'Propiedades físicas'!$I$8+'Diseño reactor'!AX2042*'Propiedades físicas'!$I$9+'Diseño reactor'!AY2042*'Propiedades físicas'!$I$7+'Diseño reactor'!AZ2042*'Propiedades físicas'!$I$6</f>
        <v>1.996550059729698E-2</v>
      </c>
      <c r="BG2042" s="24">
        <f>AU2042*'Propiedades físicas'!$O$4+'Diseño reactor'!AV2042*'Propiedades físicas'!$O$5+'Diseño reactor'!AW2042*'Propiedades físicas'!$O$8+'Diseño reactor'!AX2042*'Propiedades físicas'!$O$9+'Diseño reactor'!AY2042*'Propiedades físicas'!$O$7+'Diseño reactor'!AZ2042*'Propiedades físicas'!$O$6</f>
        <v>0.15388428515304042</v>
      </c>
      <c r="BH2042" s="54">
        <f t="shared" si="1292"/>
        <v>41165.915904531117</v>
      </c>
      <c r="BI2042" s="34">
        <f t="shared" si="1312"/>
        <v>273.21720812734804</v>
      </c>
      <c r="BJ2042" s="27">
        <f t="shared" si="1293"/>
        <v>4796.4460165863829</v>
      </c>
      <c r="BK2042" s="34">
        <f t="shared" si="1294"/>
        <v>567.76743579811057</v>
      </c>
      <c r="BL2042" s="27">
        <f t="shared" si="1295"/>
        <v>105.64234882452368</v>
      </c>
      <c r="BM2042" s="34">
        <f t="shared" si="1296"/>
        <v>1.1054421768707483</v>
      </c>
      <c r="BN2042" s="45">
        <f t="shared" si="1297"/>
        <v>2193.727668402832</v>
      </c>
      <c r="BO2042" s="45">
        <f t="shared" si="1298"/>
        <v>107.31983280403254</v>
      </c>
      <c r="BP2042" s="66">
        <f t="shared" si="1299"/>
        <v>6.6878154315580911</v>
      </c>
    </row>
    <row r="2043" spans="8:68">
      <c r="H2043" s="68">
        <v>2038</v>
      </c>
      <c r="I2043" s="31">
        <f>('Propiedades físicas'!$C$10*'Diseño reactor'!H2043)/1000</f>
        <v>1783.7498839004352</v>
      </c>
      <c r="J2043" s="31">
        <f t="shared" si="1277"/>
        <v>0.25564122196486877</v>
      </c>
      <c r="K2043" s="31">
        <f>(I2043*1000)/'Propiedades físicas'!$F$10</f>
        <v>11651.750795340744</v>
      </c>
      <c r="L2043" s="31">
        <f t="shared" si="1278"/>
        <v>1664.5358279058205</v>
      </c>
      <c r="M2043" s="31">
        <f t="shared" si="1279"/>
        <v>9987.2149674349221</v>
      </c>
      <c r="N2043" s="31">
        <f t="shared" si="1280"/>
        <v>0.81674967021875389</v>
      </c>
      <c r="O2043" s="32">
        <f t="shared" si="1281"/>
        <v>4.9004980213125231</v>
      </c>
      <c r="P2043" s="33">
        <f t="shared" si="1282"/>
        <v>0.66860298984619149</v>
      </c>
      <c r="Q2043" s="31">
        <f t="shared" si="1283"/>
        <v>4.7206055189260674</v>
      </c>
      <c r="R2043" s="31">
        <f t="shared" si="1284"/>
        <v>0.12127499654374385</v>
      </c>
      <c r="S2043" s="31">
        <f t="shared" si="1285"/>
        <v>0.17989250238645579</v>
      </c>
      <c r="T2043" s="31">
        <f t="shared" si="1286"/>
        <v>2.1997545643743673E-2</v>
      </c>
      <c r="U2043" s="31">
        <f t="shared" si="1287"/>
        <v>4.874138185074867E-3</v>
      </c>
      <c r="V2043" s="47">
        <f t="shared" si="1300"/>
        <v>6.6211169868263633E-4</v>
      </c>
      <c r="W2043" s="31">
        <f t="shared" si="1288"/>
        <v>0.18138566292029673</v>
      </c>
      <c r="X2043" s="34">
        <f>(S2043*H2043*'Propiedades físicas'!$F$5*60*24*365)/(1000000)</f>
        <v>56743.178010285861</v>
      </c>
      <c r="Y2043" s="34">
        <f>(U2043*H2043*'Propiedades físicas'!$F$7*60*24*365)/(1000000)</f>
        <v>480.80596473326432</v>
      </c>
      <c r="Z2043" s="31">
        <f t="shared" si="1301"/>
        <v>1362.6128933065384</v>
      </c>
      <c r="AA2043" s="31">
        <f t="shared" si="1302"/>
        <v>9620.5940475713251</v>
      </c>
      <c r="AB2043" s="31">
        <f t="shared" si="1302"/>
        <v>247.15844295614997</v>
      </c>
      <c r="AC2043" s="31">
        <f t="shared" si="1302"/>
        <v>366.6209198635969</v>
      </c>
      <c r="AD2043" s="31">
        <f t="shared" si="1302"/>
        <v>44.830998021949604</v>
      </c>
      <c r="AE2043" s="31">
        <f t="shared" si="1303"/>
        <v>9.9334936211825795</v>
      </c>
      <c r="AF2043" s="31">
        <f t="shared" si="1304"/>
        <v>11651.75079534074</v>
      </c>
      <c r="AG2043" s="31">
        <f t="shared" si="1305"/>
        <v>0.1169449052971005</v>
      </c>
      <c r="AH2043" s="31">
        <f t="shared" si="1306"/>
        <v>0.82567797891956063</v>
      </c>
      <c r="AI2043" s="31">
        <f t="shared" si="1306"/>
        <v>2.1212129172465892E-2</v>
      </c>
      <c r="AJ2043" s="31">
        <f t="shared" si="1306"/>
        <v>3.1464878223296702E-2</v>
      </c>
      <c r="AK2043" s="31">
        <f t="shared" si="1306"/>
        <v>3.847576111898691E-3</v>
      </c>
      <c r="AL2043" s="31">
        <f t="shared" si="1307"/>
        <v>8.5253227567781047E-4</v>
      </c>
      <c r="AM2043" s="31">
        <f t="shared" si="1308"/>
        <v>1</v>
      </c>
      <c r="AN2043" s="31">
        <f>(Z2043*'Propiedades físicas'!$F$4)/1000</f>
        <v>1198.2545261159037</v>
      </c>
      <c r="AO2043" s="31">
        <f>(AA2043*'Propiedades físicas'!$F$6)/1000</f>
        <v>308.24383328418526</v>
      </c>
      <c r="AP2043" s="31">
        <f>(AB2043*'Propiedades físicas'!$F$9)/1000</f>
        <v>152.48440138179672</v>
      </c>
      <c r="AQ2043" s="31">
        <f>(AC2043*'Propiedades físicas'!$F$5)/1000</f>
        <v>107.95886227223338</v>
      </c>
      <c r="AR2043" s="31">
        <f>(AD2043*'Propiedades físicas'!$F$8)/1000</f>
        <v>15.893485418741568</v>
      </c>
      <c r="AS2043" s="31">
        <f>(AE2043*'Propiedades físicas'!$F$7)/1000</f>
        <v>0.91477542757470387</v>
      </c>
      <c r="AT2043" s="31">
        <f t="shared" si="1309"/>
        <v>1783.7498839004354</v>
      </c>
      <c r="AU2043" s="31">
        <f t="shared" si="1310"/>
        <v>0.67176151596755329</v>
      </c>
      <c r="AV2043" s="31">
        <f t="shared" si="1313"/>
        <v>0.17280664518400085</v>
      </c>
      <c r="AW2043" s="31">
        <f t="shared" si="1313"/>
        <v>8.5485304166280765E-2</v>
      </c>
      <c r="AX2043" s="31">
        <f t="shared" si="1313"/>
        <v>6.0523542704409433E-2</v>
      </c>
      <c r="AY2043" s="31">
        <f t="shared" si="1313"/>
        <v>8.9101535827366615E-3</v>
      </c>
      <c r="AZ2043" s="31">
        <f t="shared" si="1314"/>
        <v>5.1283839501893103E-4</v>
      </c>
      <c r="BA2043" s="31">
        <f t="shared" si="1311"/>
        <v>0.99999999999999978</v>
      </c>
      <c r="BB2043" s="34">
        <f>AU2043*'Propiedades físicas'!$C$4+'Diseño reactor'!AV2043*'Propiedades físicas'!$C$5+'Diseño reactor'!AW2043*'Propiedades físicas'!$C$8+'Diseño reactor'!AX2043*'Propiedades físicas'!$C$9+'Diseño reactor'!AY2043*'Propiedades físicas'!$C$7+'Diseño reactor'!AZ2043*'Propiedades físicas'!$C$6</f>
        <v>875.39424394539265</v>
      </c>
      <c r="BC2043" s="45">
        <f>AU2043*'Propiedades físicas'!$L$4+'Diseño reactor'!AV2043*'Propiedades físicas'!$L$5+'Diseño reactor'!AW2043*'Propiedades físicas'!$L$8+AX2043*'Propiedades físicas'!$L$9+'Diseño reactor'!AY2043*'Propiedades físicas'!$L$7+'Diseño reactor'!AZ2043*'Propiedades físicas'!$L$6</f>
        <v>2.1058672393309608</v>
      </c>
      <c r="BD2043" s="29">
        <f t="shared" si="1290"/>
        <v>1.6072641024175618</v>
      </c>
      <c r="BE2043" s="58">
        <f t="shared" si="1291"/>
        <v>41.414070329663232</v>
      </c>
      <c r="BF2043" s="30">
        <f>AU2043*'Propiedades físicas'!$I$4+'Diseño reactor'!AV2043*'Propiedades físicas'!$I$5+'Diseño reactor'!AW2043*'Propiedades físicas'!$I$8+'Diseño reactor'!AX2043*'Propiedades físicas'!$I$9+'Diseño reactor'!AY2043*'Propiedades físicas'!$I$7+'Diseño reactor'!AZ2043*'Propiedades físicas'!$I$6</f>
        <v>1.9965590016868543E-2</v>
      </c>
      <c r="BG2043" s="24">
        <f>AU2043*'Propiedades físicas'!$O$4+'Diseño reactor'!AV2043*'Propiedades físicas'!$O$5+'Diseño reactor'!AW2043*'Propiedades físicas'!$O$8+'Diseño reactor'!AX2043*'Propiedades físicas'!$O$9+'Diseño reactor'!AY2043*'Propiedades físicas'!$O$7+'Diseño reactor'!AZ2043*'Propiedades físicas'!$O$6</f>
        <v>0.15388635654924515</v>
      </c>
      <c r="BH2043" s="54">
        <f t="shared" si="1292"/>
        <v>41165.722041933797</v>
      </c>
      <c r="BI2043" s="34">
        <f t="shared" si="1312"/>
        <v>273.22033527372503</v>
      </c>
      <c r="BJ2043" s="27">
        <f t="shared" si="1293"/>
        <v>4796.449257317201</v>
      </c>
      <c r="BK2043" s="34">
        <f t="shared" si="1294"/>
        <v>567.7754619860591</v>
      </c>
      <c r="BL2043" s="27">
        <f t="shared" si="1295"/>
        <v>105.64262669311897</v>
      </c>
      <c r="BM2043" s="34">
        <f t="shared" si="1296"/>
        <v>1.1054421768707483</v>
      </c>
      <c r="BN2043" s="45">
        <f t="shared" si="1297"/>
        <v>2194.921208267644</v>
      </c>
      <c r="BO2043" s="45">
        <f t="shared" si="1298"/>
        <v>107.32879208900387</v>
      </c>
      <c r="BP2043" s="66">
        <f t="shared" si="1299"/>
        <v>6.6878138892431425</v>
      </c>
    </row>
    <row r="2044" spans="8:68">
      <c r="H2044" s="68">
        <v>2039</v>
      </c>
      <c r="I2044" s="31">
        <f>('Propiedades físicas'!$C$10*'Diseño reactor'!H2044)/1000</f>
        <v>1784.6251291820349</v>
      </c>
      <c r="J2044" s="31">
        <f t="shared" si="1277"/>
        <v>0.2555158461816589</v>
      </c>
      <c r="K2044" s="31">
        <f>(I2044*1000)/'Propiedades físicas'!$F$10</f>
        <v>11657.468043032273</v>
      </c>
      <c r="L2044" s="31">
        <f t="shared" si="1278"/>
        <v>1665.352577576039</v>
      </c>
      <c r="M2044" s="31">
        <f t="shared" si="1279"/>
        <v>9992.1154654562342</v>
      </c>
      <c r="N2044" s="31">
        <f t="shared" si="1280"/>
        <v>0.81674967021875378</v>
      </c>
      <c r="O2044" s="32">
        <f t="shared" si="1281"/>
        <v>4.9004980213125231</v>
      </c>
      <c r="P2044" s="33">
        <f t="shared" si="1282"/>
        <v>0.66866247282113134</v>
      </c>
      <c r="Q2044" s="31">
        <f t="shared" si="1283"/>
        <v>4.7206924450346142</v>
      </c>
      <c r="R2044" s="31">
        <f t="shared" si="1284"/>
        <v>0.12123708795440852</v>
      </c>
      <c r="S2044" s="31">
        <f t="shared" si="1285"/>
        <v>0.17980557627790877</v>
      </c>
      <c r="T2044" s="31">
        <f t="shared" si="1286"/>
        <v>2.1981840006141413E-2</v>
      </c>
      <c r="U2044" s="31">
        <f t="shared" si="1287"/>
        <v>4.8682694370724726E-3</v>
      </c>
      <c r="V2044" s="47">
        <f t="shared" si="1300"/>
        <v>6.6217060415296508E-4</v>
      </c>
      <c r="W2044" s="31">
        <f t="shared" si="1288"/>
        <v>0.18131283402656231</v>
      </c>
      <c r="X2044" s="34">
        <f>(S2044*H2044*'Propiedades físicas'!$F$5*60*24*365)/(1000000)</f>
        <v>56743.588185736975</v>
      </c>
      <c r="Y2044" s="34">
        <f>(U2044*H2044*'Propiedades físicas'!$F$7*60*24*365)/(1000000)</f>
        <v>480.46268260709428</v>
      </c>
      <c r="Z2044" s="31">
        <f t="shared" si="1301"/>
        <v>1363.4027820822869</v>
      </c>
      <c r="AA2044" s="31">
        <f t="shared" si="1302"/>
        <v>9625.4918954255791</v>
      </c>
      <c r="AB2044" s="31">
        <f t="shared" si="1302"/>
        <v>247.20242233903897</v>
      </c>
      <c r="AC2044" s="31">
        <f t="shared" si="1302"/>
        <v>366.62357003065597</v>
      </c>
      <c r="AD2044" s="31">
        <f t="shared" si="1302"/>
        <v>44.820971772522341</v>
      </c>
      <c r="AE2044" s="31">
        <f t="shared" si="1303"/>
        <v>9.9264013821907717</v>
      </c>
      <c r="AF2044" s="31">
        <f t="shared" si="1304"/>
        <v>11657.468043032271</v>
      </c>
      <c r="AG2044" s="31">
        <f t="shared" si="1305"/>
        <v>0.11695530942477683</v>
      </c>
      <c r="AH2044" s="31">
        <f t="shared" si="1306"/>
        <v>0.82569318310752604</v>
      </c>
      <c r="AI2044" s="31">
        <f t="shared" si="1306"/>
        <v>2.1205498606259799E-2</v>
      </c>
      <c r="AJ2044" s="31">
        <f t="shared" si="1306"/>
        <v>3.1449674035331263E-2</v>
      </c>
      <c r="AK2044" s="31">
        <f t="shared" si="1306"/>
        <v>3.8448290492472822E-3</v>
      </c>
      <c r="AL2044" s="31">
        <f t="shared" si="1307"/>
        <v>8.515057768589666E-4</v>
      </c>
      <c r="AM2044" s="31">
        <f t="shared" si="1308"/>
        <v>1.0000000000000002</v>
      </c>
      <c r="AN2044" s="31">
        <f>(Z2044*'Propiedades físicas'!$F$4)/1000</f>
        <v>1198.9491385075214</v>
      </c>
      <c r="AO2044" s="31">
        <f>(AA2044*'Propiedades físicas'!$F$6)/1000</f>
        <v>308.40076032943551</v>
      </c>
      <c r="AP2044" s="31">
        <f>(AB2044*'Propiedades físicas'!$F$9)/1000</f>
        <v>152.5115344620701</v>
      </c>
      <c r="AQ2044" s="31">
        <f>(AC2044*'Propiedades físicas'!$F$5)/1000</f>
        <v>107.95964266692728</v>
      </c>
      <c r="AR2044" s="31">
        <f>(AD2044*'Propiedades físicas'!$F$8)/1000</f>
        <v>15.889930912794615</v>
      </c>
      <c r="AS2044" s="31">
        <f>(AE2044*'Propiedades físicas'!$F$7)/1000</f>
        <v>0.91412230328594823</v>
      </c>
      <c r="AT2044" s="31">
        <f t="shared" si="1309"/>
        <v>1784.6251291820349</v>
      </c>
      <c r="AU2044" s="31">
        <f t="shared" si="1310"/>
        <v>0.67182127994412344</v>
      </c>
      <c r="AV2044" s="31">
        <f t="shared" si="1313"/>
        <v>0.17280982727772523</v>
      </c>
      <c r="AW2044" s="31">
        <f t="shared" si="1313"/>
        <v>8.5458582852059373E-2</v>
      </c>
      <c r="AX2044" s="31">
        <f t="shared" si="1313"/>
        <v>6.0494297038397919E-2</v>
      </c>
      <c r="AY2044" s="31">
        <f t="shared" si="1313"/>
        <v>8.9037919801552984E-3</v>
      </c>
      <c r="AZ2044" s="31">
        <f t="shared" si="1314"/>
        <v>5.1222090753867569E-4</v>
      </c>
      <c r="BA2044" s="31">
        <f t="shared" si="1311"/>
        <v>0.99999999999999989</v>
      </c>
      <c r="BB2044" s="34">
        <f>AU2044*'Propiedades físicas'!$C$4+'Diseño reactor'!AV2044*'Propiedades físicas'!$C$5+'Diseño reactor'!AW2044*'Propiedades físicas'!$C$8+'Diseño reactor'!AX2044*'Propiedades físicas'!$C$9+'Diseño reactor'!AY2044*'Propiedades físicas'!$C$7+'Diseño reactor'!AZ2044*'Propiedades físicas'!$C$6</f>
        <v>875.39404237347878</v>
      </c>
      <c r="BC2044" s="45">
        <f>AU2044*'Propiedades físicas'!$L$4+'Diseño reactor'!AV2044*'Propiedades físicas'!$L$5+'Diseño reactor'!AW2044*'Propiedades físicas'!$L$8+AX2044*'Propiedades físicas'!$L$9+'Diseño reactor'!AY2044*'Propiedades físicas'!$L$7+'Diseño reactor'!AZ2044*'Propiedades físicas'!$L$6</f>
        <v>2.1059102205281595</v>
      </c>
      <c r="BD2044" s="29">
        <f t="shared" si="1290"/>
        <v>1.6065863424628151</v>
      </c>
      <c r="BE2044" s="58">
        <f t="shared" si="1291"/>
        <v>41.413338009213277</v>
      </c>
      <c r="BF2044" s="30">
        <f>AU2044*'Propiedades físicas'!$I$4+'Diseño reactor'!AV2044*'Propiedades físicas'!$I$5+'Diseño reactor'!AW2044*'Propiedades físicas'!$I$8+'Diseño reactor'!AX2044*'Propiedades físicas'!$I$9+'Diseño reactor'!AY2044*'Propiedades físicas'!$I$7+'Diseño reactor'!AZ2044*'Propiedades físicas'!$I$6</f>
        <v>1.9965679291019941E-2</v>
      </c>
      <c r="BG2044" s="24">
        <f>AU2044*'Propiedades físicas'!$O$4+'Diseño reactor'!AV2044*'Propiedades físicas'!$O$5+'Diseño reactor'!AW2044*'Propiedades físicas'!$O$8+'Diseño reactor'!AX2044*'Propiedades físicas'!$O$9+'Diseño reactor'!AY2044*'Propiedades físicas'!$O$7+'Diseño reactor'!AZ2044*'Propiedades físicas'!$O$6</f>
        <v>0.15388842629522015</v>
      </c>
      <c r="BH2044" s="54">
        <f t="shared" si="1292"/>
        <v>41165.528495374427</v>
      </c>
      <c r="BI2044" s="34">
        <f t="shared" si="1312"/>
        <v>273.22345865104398</v>
      </c>
      <c r="BJ2044" s="27">
        <f t="shared" si="1293"/>
        <v>4796.4525002635437</v>
      </c>
      <c r="BK2044" s="34">
        <f t="shared" si="1294"/>
        <v>567.7834823579467</v>
      </c>
      <c r="BL2044" s="27">
        <f t="shared" si="1295"/>
        <v>105.64290435397353</v>
      </c>
      <c r="BM2044" s="34">
        <f t="shared" si="1296"/>
        <v>1.1054421768707483</v>
      </c>
      <c r="BN2044" s="45">
        <f t="shared" si="1297"/>
        <v>2196.1147713024002</v>
      </c>
      <c r="BO2044" s="45">
        <f t="shared" si="1298"/>
        <v>107.33774418053004</v>
      </c>
      <c r="BP2044" s="66">
        <f t="shared" si="1299"/>
        <v>6.6878123492793442</v>
      </c>
    </row>
    <row r="2045" spans="8:68">
      <c r="H2045" s="68">
        <v>2040</v>
      </c>
      <c r="I2045" s="31">
        <f>('Propiedades físicas'!$C$10*'Diseño reactor'!H2045)/1000</f>
        <v>1785.5003744636349</v>
      </c>
      <c r="J2045" s="31">
        <f t="shared" si="1277"/>
        <v>0.25539059331588354</v>
      </c>
      <c r="K2045" s="31">
        <f>(I2045*1000)/'Propiedades físicas'!$F$10</f>
        <v>11663.185290723806</v>
      </c>
      <c r="L2045" s="31">
        <f t="shared" si="1278"/>
        <v>1666.169327246258</v>
      </c>
      <c r="M2045" s="31">
        <f t="shared" si="1279"/>
        <v>9997.0159634775482</v>
      </c>
      <c r="N2045" s="31">
        <f t="shared" si="1280"/>
        <v>0.81674967021875389</v>
      </c>
      <c r="O2045" s="32">
        <f t="shared" si="1281"/>
        <v>4.900498021312524</v>
      </c>
      <c r="P2045" s="33">
        <f t="shared" si="1282"/>
        <v>0.66872190804874132</v>
      </c>
      <c r="Q2045" s="31">
        <f t="shared" si="1283"/>
        <v>4.7207792880062431</v>
      </c>
      <c r="R2045" s="31">
        <f t="shared" si="1284"/>
        <v>0.12119920114078937</v>
      </c>
      <c r="S2045" s="31">
        <f t="shared" si="1285"/>
        <v>0.17971873330628113</v>
      </c>
      <c r="T2045" s="31">
        <f t="shared" si="1286"/>
        <v>2.1966150922178043E-2</v>
      </c>
      <c r="U2045" s="31">
        <f t="shared" si="1287"/>
        <v>4.8624101070452366E-3</v>
      </c>
      <c r="V2045" s="47">
        <f t="shared" si="1300"/>
        <v>6.6222946233953023E-4</v>
      </c>
      <c r="W2045" s="31">
        <f t="shared" si="1288"/>
        <v>0.18124006359300479</v>
      </c>
      <c r="X2045" s="34">
        <f>(S2045*H2045*'Propiedades físicas'!$F$5*60*24*365)/(1000000)</f>
        <v>56743.997702951914</v>
      </c>
      <c r="Y2045" s="34">
        <f>(U2045*H2045*'Propiedades físicas'!$F$7*60*24*365)/(1000000)</f>
        <v>480.11976229803099</v>
      </c>
      <c r="Z2045" s="31">
        <f t="shared" si="1301"/>
        <v>1364.1926924194322</v>
      </c>
      <c r="AA2045" s="31">
        <f t="shared" si="1302"/>
        <v>9630.3897475327358</v>
      </c>
      <c r="AB2045" s="31">
        <f t="shared" si="1302"/>
        <v>247.24637032721031</v>
      </c>
      <c r="AC2045" s="31">
        <f t="shared" si="1302"/>
        <v>366.62621594481351</v>
      </c>
      <c r="AD2045" s="31">
        <f t="shared" si="1302"/>
        <v>44.810947881243209</v>
      </c>
      <c r="AE2045" s="31">
        <f t="shared" si="1303"/>
        <v>9.9193166183722834</v>
      </c>
      <c r="AF2045" s="31">
        <f t="shared" si="1304"/>
        <v>11663.185290723808</v>
      </c>
      <c r="AG2045" s="31">
        <f t="shared" si="1305"/>
        <v>0.11696570520099929</v>
      </c>
      <c r="AH2045" s="31">
        <f t="shared" si="1306"/>
        <v>0.82570837275406794</v>
      </c>
      <c r="AI2045" s="31">
        <f t="shared" si="1306"/>
        <v>2.1198871848829764E-2</v>
      </c>
      <c r="AJ2045" s="31">
        <f t="shared" si="1306"/>
        <v>3.1434484388789215E-2</v>
      </c>
      <c r="AK2045" s="31">
        <f t="shared" si="1306"/>
        <v>3.8420848819818651E-3</v>
      </c>
      <c r="AL2045" s="31">
        <f t="shared" si="1307"/>
        <v>8.5048092533190802E-4</v>
      </c>
      <c r="AM2045" s="31">
        <f t="shared" si="1308"/>
        <v>1</v>
      </c>
      <c r="AN2045" s="31">
        <f>(Z2045*'Propiedades físicas'!$F$4)/1000</f>
        <v>1199.6437698598004</v>
      </c>
      <c r="AO2045" s="31">
        <f>(AA2045*'Propiedades físicas'!$F$6)/1000</f>
        <v>308.55768751094888</v>
      </c>
      <c r="AP2045" s="31">
        <f>(AB2045*'Propiedades físicas'!$F$9)/1000</f>
        <v>152.53864817337237</v>
      </c>
      <c r="AQ2045" s="31">
        <f>(AC2045*'Propiedades físicas'!$F$5)/1000</f>
        <v>107.96042180926925</v>
      </c>
      <c r="AR2045" s="31">
        <f>(AD2045*'Propiedades físicas'!$F$8)/1000</f>
        <v>15.886377242858336</v>
      </c>
      <c r="AS2045" s="31">
        <f>(AE2045*'Propiedades físicas'!$F$7)/1000</f>
        <v>0.91346986738590363</v>
      </c>
      <c r="AT2045" s="31">
        <f t="shared" si="1309"/>
        <v>1785.5003744636351</v>
      </c>
      <c r="AU2045" s="31">
        <f t="shared" si="1310"/>
        <v>0.67188099594780193</v>
      </c>
      <c r="AV2045" s="31">
        <f t="shared" si="1313"/>
        <v>0.17281300632806629</v>
      </c>
      <c r="AW2045" s="31">
        <f t="shared" si="1313"/>
        <v>8.5431876887281544E-2</v>
      </c>
      <c r="AX2045" s="31">
        <f t="shared" si="1313"/>
        <v>6.0465079343206857E-2</v>
      </c>
      <c r="AY2045" s="31">
        <f t="shared" si="1313"/>
        <v>8.897437082661273E-3</v>
      </c>
      <c r="AZ2045" s="31">
        <f t="shared" si="1314"/>
        <v>5.1160441098216532E-4</v>
      </c>
      <c r="BA2045" s="31">
        <f t="shared" si="1311"/>
        <v>1</v>
      </c>
      <c r="BB2045" s="34">
        <f>AU2045*'Propiedades físicas'!$C$4+'Diseño reactor'!AV2045*'Propiedades físicas'!$C$5+'Diseño reactor'!AW2045*'Propiedades físicas'!$C$8+'Diseño reactor'!AX2045*'Propiedades físicas'!$C$9+'Diseño reactor'!AY2045*'Propiedades físicas'!$C$7+'Diseño reactor'!AZ2045*'Propiedades físicas'!$C$6</f>
        <v>875.39384110873289</v>
      </c>
      <c r="BC2045" s="45">
        <f>AU2045*'Propiedades físicas'!$L$4+'Diseño reactor'!AV2045*'Propiedades físicas'!$L$5+'Diseño reactor'!AW2045*'Propiedades físicas'!$L$8+AX2045*'Propiedades físicas'!$L$9+'Diseño reactor'!AY2045*'Propiedades físicas'!$L$7+'Diseño reactor'!AZ2045*'Propiedades físicas'!$L$6</f>
        <v>2.1059531657388333</v>
      </c>
      <c r="BD2045" s="29">
        <f t="shared" si="1290"/>
        <v>1.6059091547512199</v>
      </c>
      <c r="BE2045" s="58">
        <f t="shared" si="1291"/>
        <v>41.412606316409288</v>
      </c>
      <c r="BF2045" s="30">
        <f>AU2045*'Propiedades físicas'!$I$4+'Diseño reactor'!AV2045*'Propiedades físicas'!$I$5+'Diseño reactor'!AW2045*'Propiedades físicas'!$I$8+'Diseño reactor'!AX2045*'Propiedades físicas'!$I$9+'Diseño reactor'!AY2045*'Propiedades físicas'!$I$7+'Diseño reactor'!AZ2045*'Propiedades físicas'!$I$6</f>
        <v>1.9965768420026286E-2</v>
      </c>
      <c r="BG2045" s="24">
        <f>AU2045*'Propiedades físicas'!$O$4+'Diseño reactor'!AV2045*'Propiedades físicas'!$O$5+'Diseño reactor'!AW2045*'Propiedades físicas'!$O$8+'Diseño reactor'!AX2045*'Propiedades físicas'!$O$9+'Diseño reactor'!AY2045*'Propiedades físicas'!$O$7+'Diseño reactor'!AZ2045*'Propiedades físicas'!$O$6</f>
        <v>0.1538904943928931</v>
      </c>
      <c r="BH2045" s="54">
        <f t="shared" si="1292"/>
        <v>41165.335264249887</v>
      </c>
      <c r="BI2045" s="34">
        <f t="shared" si="1312"/>
        <v>273.22657826554217</v>
      </c>
      <c r="BJ2045" s="27">
        <f t="shared" si="1293"/>
        <v>4796.4557454161741</v>
      </c>
      <c r="BK2045" s="34">
        <f t="shared" si="1294"/>
        <v>567.79149691979046</v>
      </c>
      <c r="BL2045" s="27">
        <f t="shared" si="1295"/>
        <v>105.64318180730977</v>
      </c>
      <c r="BM2045" s="34">
        <f t="shared" si="1296"/>
        <v>1.1054421768707483</v>
      </c>
      <c r="BN2045" s="45">
        <f t="shared" si="1297"/>
        <v>2197.3083574783359</v>
      </c>
      <c r="BO2045" s="45">
        <f t="shared" si="1298"/>
        <v>107.34668908727085</v>
      </c>
      <c r="BP2045" s="66">
        <f t="shared" si="1299"/>
        <v>6.6878108116622386</v>
      </c>
    </row>
    <row r="2046" spans="8:68">
      <c r="H2046" s="68">
        <v>2041</v>
      </c>
      <c r="I2046" s="31">
        <f>('Propiedades físicas'!$C$10*'Diseño reactor'!H2046)/1000</f>
        <v>1786.3756197452344</v>
      </c>
      <c r="J2046" s="31">
        <f t="shared" si="1277"/>
        <v>0.25526546318687043</v>
      </c>
      <c r="K2046" s="31">
        <f>(I2046*1000)/'Propiedades físicas'!$F$10</f>
        <v>11668.902538415336</v>
      </c>
      <c r="L2046" s="31">
        <f t="shared" si="1278"/>
        <v>1666.9860769164763</v>
      </c>
      <c r="M2046" s="31">
        <f t="shared" si="1279"/>
        <v>10001.916461498859</v>
      </c>
      <c r="N2046" s="31">
        <f t="shared" si="1280"/>
        <v>0.81674967021875378</v>
      </c>
      <c r="O2046" s="32">
        <f t="shared" si="1281"/>
        <v>4.9004980213125222</v>
      </c>
      <c r="P2046" s="33">
        <f t="shared" si="1282"/>
        <v>0.66878129558648836</v>
      </c>
      <c r="Q2046" s="31">
        <f t="shared" si="1283"/>
        <v>4.7208660479589719</v>
      </c>
      <c r="R2046" s="31">
        <f t="shared" si="1284"/>
        <v>0.12116133608708883</v>
      </c>
      <c r="S2046" s="31">
        <f t="shared" si="1285"/>
        <v>0.1796319733535508</v>
      </c>
      <c r="T2046" s="31">
        <f t="shared" si="1286"/>
        <v>2.1950478369068008E-2</v>
      </c>
      <c r="U2046" s="31">
        <f t="shared" si="1287"/>
        <v>4.8565601761086626E-3</v>
      </c>
      <c r="V2046" s="47">
        <f t="shared" si="1300"/>
        <v>6.622882732992409E-4</v>
      </c>
      <c r="W2046" s="31">
        <f t="shared" si="1288"/>
        <v>0.18116735154926289</v>
      </c>
      <c r="X2046" s="34">
        <f>(S2046*H2046*'Propiedades físicas'!$F$5*60*24*365)/(1000000)</f>
        <v>56744.406563250544</v>
      </c>
      <c r="Y2046" s="34">
        <f>(U2046*H2046*'Propiedades físicas'!$F$7*60*24*365)/(1000000)</f>
        <v>479.77720330804442</v>
      </c>
      <c r="Z2046" s="31">
        <f t="shared" si="1301"/>
        <v>1364.9826242920228</v>
      </c>
      <c r="AA2046" s="31">
        <f t="shared" si="1302"/>
        <v>9635.2876038842624</v>
      </c>
      <c r="AB2046" s="31">
        <f t="shared" si="1302"/>
        <v>247.29028695374831</v>
      </c>
      <c r="AC2046" s="31">
        <f t="shared" si="1302"/>
        <v>366.62885761459717</v>
      </c>
      <c r="AD2046" s="31">
        <f t="shared" si="1302"/>
        <v>44.800926351267805</v>
      </c>
      <c r="AE2046" s="31">
        <f t="shared" si="1303"/>
        <v>9.9122393194377807</v>
      </c>
      <c r="AF2046" s="31">
        <f t="shared" si="1304"/>
        <v>11668.902538415337</v>
      </c>
      <c r="AG2046" s="31">
        <f t="shared" si="1305"/>
        <v>0.11697609263581958</v>
      </c>
      <c r="AH2046" s="31">
        <f t="shared" si="1306"/>
        <v>0.8257235478798296</v>
      </c>
      <c r="AI2046" s="31">
        <f t="shared" si="1306"/>
        <v>2.1192248897412669E-2</v>
      </c>
      <c r="AJ2046" s="31">
        <f t="shared" si="1306"/>
        <v>3.1419309263027419E-2</v>
      </c>
      <c r="AK2046" s="31">
        <f t="shared" si="1306"/>
        <v>3.8393436061170383E-3</v>
      </c>
      <c r="AL2046" s="31">
        <f t="shared" si="1307"/>
        <v>8.4945771779356078E-4</v>
      </c>
      <c r="AM2046" s="31">
        <f t="shared" si="1308"/>
        <v>0.99999999999999978</v>
      </c>
      <c r="AN2046" s="31">
        <f>(Z2046*'Propiedades físicas'!$F$4)/1000</f>
        <v>1200.3384201499191</v>
      </c>
      <c r="AO2046" s="31">
        <f>(AA2046*'Propiedades físicas'!$F$6)/1000</f>
        <v>308.71461482845177</v>
      </c>
      <c r="AP2046" s="31">
        <f>(AB2046*'Propiedades físicas'!$F$9)/1000</f>
        <v>152.56574253611498</v>
      </c>
      <c r="AQ2046" s="31">
        <f>(AC2046*'Propiedades físicas'!$F$5)/1000</f>
        <v>107.96119970177044</v>
      </c>
      <c r="AR2046" s="31">
        <f>(AD2046*'Propiedades físicas'!$F$8)/1000</f>
        <v>15.882824410051457</v>
      </c>
      <c r="AS2046" s="31">
        <f>(AE2046*'Propiedades físicas'!$F$7)/1000</f>
        <v>0.91281811892702525</v>
      </c>
      <c r="AT2046" s="31">
        <f t="shared" si="1309"/>
        <v>1786.3756197452349</v>
      </c>
      <c r="AU2046" s="31">
        <f t="shared" si="1310"/>
        <v>0.67194066403632746</v>
      </c>
      <c r="AV2046" s="31">
        <f t="shared" si="1313"/>
        <v>0.17281618233934434</v>
      </c>
      <c r="AW2046" s="31">
        <f t="shared" si="1313"/>
        <v>8.5405186260811852E-2</v>
      </c>
      <c r="AX2046" s="31">
        <f t="shared" si="1313"/>
        <v>6.0435889579128606E-2</v>
      </c>
      <c r="AY2046" s="31">
        <f t="shared" si="1313"/>
        <v>8.8910888810252546E-3</v>
      </c>
      <c r="AZ2046" s="31">
        <f t="shared" si="1314"/>
        <v>5.1098890336244483E-4</v>
      </c>
      <c r="BA2046" s="31">
        <f t="shared" si="1311"/>
        <v>1</v>
      </c>
      <c r="BB2046" s="34">
        <f>AU2046*'Propiedades físicas'!$C$4+'Diseño reactor'!AV2046*'Propiedades físicas'!$C$5+'Diseño reactor'!AW2046*'Propiedades físicas'!$C$8+'Diseño reactor'!AX2046*'Propiedades físicas'!$C$9+'Diseño reactor'!AY2046*'Propiedades físicas'!$C$7+'Diseño reactor'!AZ2046*'Propiedades físicas'!$C$6</f>
        <v>875.39364015057174</v>
      </c>
      <c r="BC2046" s="45">
        <f>AU2046*'Propiedades físicas'!$L$4+'Diseño reactor'!AV2046*'Propiedades físicas'!$L$5+'Diseño reactor'!AW2046*'Propiedades físicas'!$L$8+AX2046*'Propiedades físicas'!$L$9+'Diseño reactor'!AY2046*'Propiedades físicas'!$L$7+'Diseño reactor'!AZ2046*'Propiedades físicas'!$L$6</f>
        <v>2.105996075007825</v>
      </c>
      <c r="BD2046" s="29">
        <f t="shared" si="1290"/>
        <v>1.6052325385575417</v>
      </c>
      <c r="BE2046" s="58">
        <f t="shared" si="1291"/>
        <v>41.411875250442108</v>
      </c>
      <c r="BF2046" s="30">
        <f>AU2046*'Propiedades físicas'!$I$4+'Diseño reactor'!AV2046*'Propiedades físicas'!$I$5+'Diseño reactor'!AW2046*'Propiedades físicas'!$I$8+'Diseño reactor'!AX2046*'Propiedades físicas'!$I$9+'Diseño reactor'!AY2046*'Propiedades físicas'!$I$7+'Diseño reactor'!AZ2046*'Propiedades físicas'!$I$6</f>
        <v>1.9965857404162079E-2</v>
      </c>
      <c r="BG2046" s="24">
        <f>AU2046*'Propiedades físicas'!$O$4+'Diseño reactor'!AV2046*'Propiedades físicas'!$O$5+'Diseño reactor'!AW2046*'Propiedades físicas'!$O$8+'Diseño reactor'!AX2046*'Propiedades físicas'!$O$9+'Diseño reactor'!AY2046*'Propiedades físicas'!$O$7+'Diseño reactor'!AZ2046*'Propiedades físicas'!$O$6</f>
        <v>0.15389256084418848</v>
      </c>
      <c r="BH2046" s="54">
        <f t="shared" si="1292"/>
        <v>41165.142347958354</v>
      </c>
      <c r="BI2046" s="34">
        <f t="shared" si="1312"/>
        <v>273.22969412344492</v>
      </c>
      <c r="BJ2046" s="27">
        <f t="shared" si="1293"/>
        <v>4796.4589927658735</v>
      </c>
      <c r="BK2046" s="34">
        <f t="shared" si="1294"/>
        <v>567.79950567759784</v>
      </c>
      <c r="BL2046" s="27">
        <f t="shared" si="1295"/>
        <v>105.64345905334974</v>
      </c>
      <c r="BM2046" s="34">
        <f t="shared" si="1296"/>
        <v>1.1054421768707483</v>
      </c>
      <c r="BN2046" s="45">
        <f t="shared" si="1297"/>
        <v>2198.5019667667352</v>
      </c>
      <c r="BO2046" s="45">
        <f t="shared" si="1298"/>
        <v>107.35562681787198</v>
      </c>
      <c r="BP2046" s="66">
        <f t="shared" si="1299"/>
        <v>6.6878092763873722</v>
      </c>
    </row>
    <row r="2047" spans="8:68">
      <c r="H2047" s="68">
        <v>2042</v>
      </c>
      <c r="I2047" s="31">
        <f>('Propiedades físicas'!$C$10*'Diseño reactor'!H2047)/1000</f>
        <v>1787.2508650268344</v>
      </c>
      <c r="J2047" s="31">
        <f t="shared" si="1277"/>
        <v>0.25514045561430093</v>
      </c>
      <c r="K2047" s="31">
        <f>(I2047*1000)/'Propiedades físicas'!$F$10</f>
        <v>11674.619786106869</v>
      </c>
      <c r="L2047" s="31">
        <f t="shared" si="1278"/>
        <v>1667.8028265866953</v>
      </c>
      <c r="M2047" s="31">
        <f t="shared" si="1279"/>
        <v>10006.816959520173</v>
      </c>
      <c r="N2047" s="31">
        <f t="shared" si="1280"/>
        <v>0.81674967021875389</v>
      </c>
      <c r="O2047" s="32">
        <f t="shared" si="1281"/>
        <v>4.9004980213125231</v>
      </c>
      <c r="P2047" s="33">
        <f t="shared" si="1282"/>
        <v>0.66884063549174821</v>
      </c>
      <c r="Q2047" s="31">
        <f t="shared" si="1283"/>
        <v>4.7209527250106049</v>
      </c>
      <c r="R2047" s="31">
        <f t="shared" si="1284"/>
        <v>0.1211234927775181</v>
      </c>
      <c r="S2047" s="31">
        <f t="shared" si="1285"/>
        <v>0.1795452963019169</v>
      </c>
      <c r="T2047" s="31">
        <f t="shared" si="1286"/>
        <v>2.1934822324063897E-2</v>
      </c>
      <c r="U2047" s="31">
        <f t="shared" si="1287"/>
        <v>4.8507196254236754E-3</v>
      </c>
      <c r="V2047" s="47">
        <f t="shared" si="1300"/>
        <v>6.6234703708891569E-4</v>
      </c>
      <c r="W2047" s="31">
        <f t="shared" si="1288"/>
        <v>0.18109469782508819</v>
      </c>
      <c r="X2047" s="34">
        <f>(S2047*H2047*'Propiedades físicas'!$F$5*60*24*365)/(1000000)</f>
        <v>56744.814767949567</v>
      </c>
      <c r="Y2047" s="34">
        <f>(U2047*H2047*'Propiedades físicas'!$F$7*60*24*365)/(1000000)</f>
        <v>479.43500513993877</v>
      </c>
      <c r="Z2047" s="31">
        <f t="shared" si="1301"/>
        <v>1365.7725776741499</v>
      </c>
      <c r="AA2047" s="31">
        <f t="shared" si="1302"/>
        <v>9640.185464471655</v>
      </c>
      <c r="AB2047" s="31">
        <f t="shared" si="1302"/>
        <v>247.33417225169197</v>
      </c>
      <c r="AC2047" s="31">
        <f t="shared" si="1302"/>
        <v>366.6314950485143</v>
      </c>
      <c r="AD2047" s="31">
        <f t="shared" si="1302"/>
        <v>44.790907185738476</v>
      </c>
      <c r="AE2047" s="31">
        <f t="shared" si="1303"/>
        <v>9.9051694751151445</v>
      </c>
      <c r="AF2047" s="31">
        <f t="shared" si="1304"/>
        <v>11674.619786106865</v>
      </c>
      <c r="AG2047" s="31">
        <f t="shared" si="1305"/>
        <v>0.11698647173927315</v>
      </c>
      <c r="AH2047" s="31">
        <f t="shared" si="1306"/>
        <v>0.82573870850541564</v>
      </c>
      <c r="AI2047" s="31">
        <f t="shared" si="1306"/>
        <v>2.1185629749246891E-2</v>
      </c>
      <c r="AJ2047" s="31">
        <f t="shared" si="1306"/>
        <v>3.1404148637441398E-2</v>
      </c>
      <c r="AK2047" s="31">
        <f t="shared" si="1306"/>
        <v>3.8366052176740653E-3</v>
      </c>
      <c r="AL2047" s="31">
        <f t="shared" si="1307"/>
        <v>8.4843615094879431E-4</v>
      </c>
      <c r="AM2047" s="31">
        <f t="shared" si="1308"/>
        <v>0.99999999999999978</v>
      </c>
      <c r="AN2047" s="31">
        <f>(Z2047*'Propiedades físicas'!$F$4)/1000</f>
        <v>1201.0330893550938</v>
      </c>
      <c r="AO2047" s="31">
        <f>(AA2047*'Propiedades físicas'!$F$6)/1000</f>
        <v>308.87154228167185</v>
      </c>
      <c r="AP2047" s="31">
        <f>(AB2047*'Propiedades físicas'!$F$9)/1000</f>
        <v>152.59281757068135</v>
      </c>
      <c r="AQ2047" s="31">
        <f>(AC2047*'Propiedades físicas'!$F$5)/1000</f>
        <v>107.96197634693601</v>
      </c>
      <c r="AR2047" s="31">
        <f>(AD2047*'Propiedades físicas'!$F$8)/1000</f>
        <v>15.879272415487998</v>
      </c>
      <c r="AS2047" s="31">
        <f>(AE2047*'Propiedades físicas'!$F$7)/1000</f>
        <v>0.91216705696335376</v>
      </c>
      <c r="AT2047" s="31">
        <f t="shared" si="1309"/>
        <v>1787.2508650268344</v>
      </c>
      <c r="AU2047" s="31">
        <f t="shared" si="1310"/>
        <v>0.67200028426734659</v>
      </c>
      <c r="AV2047" s="31">
        <f t="shared" si="1313"/>
        <v>0.17281935531587186</v>
      </c>
      <c r="AW2047" s="31">
        <f t="shared" si="1313"/>
        <v>8.5378510961520937E-2</v>
      </c>
      <c r="AX2047" s="31">
        <f t="shared" si="1313"/>
        <v>6.0406727706529904E-2</v>
      </c>
      <c r="AY2047" s="31">
        <f t="shared" si="1313"/>
        <v>8.8847473660333531E-3</v>
      </c>
      <c r="AZ2047" s="31">
        <f t="shared" si="1314"/>
        <v>5.1037438269733787E-4</v>
      </c>
      <c r="BA2047" s="31">
        <f t="shared" si="1311"/>
        <v>1</v>
      </c>
      <c r="BB2047" s="34">
        <f>AU2047*'Propiedades físicas'!$C$4+'Diseño reactor'!AV2047*'Propiedades físicas'!$C$5+'Diseño reactor'!AW2047*'Propiedades físicas'!$C$8+'Diseño reactor'!AX2047*'Propiedades físicas'!$C$9+'Diseño reactor'!AY2047*'Propiedades físicas'!$C$7+'Diseño reactor'!AZ2047*'Propiedades físicas'!$C$6</f>
        <v>875.39343949841407</v>
      </c>
      <c r="BC2047" s="45">
        <f>AU2047*'Propiedades físicas'!$L$4+'Diseño reactor'!AV2047*'Propiedades físicas'!$L$5+'Diseño reactor'!AW2047*'Propiedades físicas'!$L$8+AX2047*'Propiedades físicas'!$L$9+'Diseño reactor'!AY2047*'Propiedades físicas'!$L$7+'Diseño reactor'!AZ2047*'Propiedades físicas'!$L$6</f>
        <v>2.106038948379898</v>
      </c>
      <c r="BD2047" s="29">
        <f t="shared" si="1290"/>
        <v>1.6045564931577776</v>
      </c>
      <c r="BE2047" s="58">
        <f t="shared" si="1291"/>
        <v>41.411144810503949</v>
      </c>
      <c r="BF2047" s="30">
        <f>AU2047*'Propiedades físicas'!$I$4+'Diseño reactor'!AV2047*'Propiedades físicas'!$I$5+'Diseño reactor'!AW2047*'Propiedades físicas'!$I$8+'Diseño reactor'!AX2047*'Propiedades físicas'!$I$9+'Diseño reactor'!AY2047*'Propiedades físicas'!$I$7+'Diseño reactor'!AZ2047*'Propiedades físicas'!$I$6</f>
        <v>1.9965946243701179E-2</v>
      </c>
      <c r="BG2047" s="24">
        <f>AU2047*'Propiedades físicas'!$O$4+'Diseño reactor'!AV2047*'Propiedades físicas'!$O$5+'Diseño reactor'!AW2047*'Propiedades físicas'!$O$8+'Diseño reactor'!AX2047*'Propiedades físicas'!$O$9+'Diseño reactor'!AY2047*'Propiedades físicas'!$O$7+'Diseño reactor'!AZ2047*'Propiedades físicas'!$O$6</f>
        <v>0.15389462565102802</v>
      </c>
      <c r="BH2047" s="54">
        <f t="shared" si="1292"/>
        <v>41164.949745899445</v>
      </c>
      <c r="BI2047" s="34">
        <f t="shared" si="1312"/>
        <v>273.23280623096355</v>
      </c>
      <c r="BJ2047" s="27">
        <f t="shared" si="1293"/>
        <v>4796.4622423034598</v>
      </c>
      <c r="BK2047" s="34">
        <f t="shared" si="1294"/>
        <v>567.80750863737023</v>
      </c>
      <c r="BL2047" s="27">
        <f t="shared" si="1295"/>
        <v>105.64373609231528</v>
      </c>
      <c r="BM2047" s="34">
        <f t="shared" si="1296"/>
        <v>1.1054421768707483</v>
      </c>
      <c r="BN2047" s="45">
        <f t="shared" si="1297"/>
        <v>2199.6955991389273</v>
      </c>
      <c r="BO2047" s="45">
        <f t="shared" si="1298"/>
        <v>107.36455738096551</v>
      </c>
      <c r="BP2047" s="66">
        <f t="shared" si="1299"/>
        <v>6.6878077434503016</v>
      </c>
    </row>
    <row r="2048" spans="8:68">
      <c r="H2048" s="68">
        <v>2043</v>
      </c>
      <c r="I2048" s="31">
        <f>('Propiedades físicas'!$C$10*'Diseño reactor'!H2048)/1000</f>
        <v>1788.1261103084341</v>
      </c>
      <c r="J2048" s="31">
        <f t="shared" si="1277"/>
        <v>0.25501557041820977</v>
      </c>
      <c r="K2048" s="31">
        <f>(I2048*1000)/'Propiedades físicas'!$F$10</f>
        <v>11680.337033798398</v>
      </c>
      <c r="L2048" s="31">
        <f t="shared" si="1278"/>
        <v>1668.6195762569139</v>
      </c>
      <c r="M2048" s="31">
        <f t="shared" si="1279"/>
        <v>10011.717457541483</v>
      </c>
      <c r="N2048" s="31">
        <f t="shared" si="1280"/>
        <v>0.81674967021875378</v>
      </c>
      <c r="O2048" s="32">
        <f t="shared" si="1281"/>
        <v>4.9004980213125222</v>
      </c>
      <c r="P2048" s="33">
        <f t="shared" si="1282"/>
        <v>0.66889992782180407</v>
      </c>
      <c r="Q2048" s="31">
        <f t="shared" si="1283"/>
        <v>4.7210393192787228</v>
      </c>
      <c r="R2048" s="31">
        <f t="shared" si="1284"/>
        <v>0.12108567119629701</v>
      </c>
      <c r="S2048" s="31">
        <f t="shared" si="1285"/>
        <v>0.1794587020337991</v>
      </c>
      <c r="T2048" s="31">
        <f t="shared" si="1286"/>
        <v>2.1919182764456306E-2</v>
      </c>
      <c r="U2048" s="31">
        <f t="shared" si="1287"/>
        <v>4.8448884361964924E-3</v>
      </c>
      <c r="V2048" s="47">
        <f t="shared" si="1300"/>
        <v>6.6240575376528177E-4</v>
      </c>
      <c r="W2048" s="31">
        <f t="shared" si="1288"/>
        <v>0.18102210235034505</v>
      </c>
      <c r="X2048" s="34">
        <f>(S2048*H2048*'Propiedades físicas'!$F$5*60*24*365)/(1000000)</f>
        <v>56745.22231836251</v>
      </c>
      <c r="Y2048" s="34">
        <f>(U2048*H2048*'Propiedades físicas'!$F$7*60*24*365)/(1000000)</f>
        <v>479.09316729734888</v>
      </c>
      <c r="Z2048" s="31">
        <f t="shared" si="1301"/>
        <v>1366.5625525399457</v>
      </c>
      <c r="AA2048" s="31">
        <f t="shared" si="1302"/>
        <v>9645.0833292864299</v>
      </c>
      <c r="AB2048" s="31">
        <f t="shared" si="1302"/>
        <v>247.37802625403481</v>
      </c>
      <c r="AC2048" s="31">
        <f t="shared" si="1302"/>
        <v>366.63412825505156</v>
      </c>
      <c r="AD2048" s="31">
        <f t="shared" si="1302"/>
        <v>44.780890387784233</v>
      </c>
      <c r="AE2048" s="31">
        <f t="shared" si="1303"/>
        <v>9.8981070751494347</v>
      </c>
      <c r="AF2048" s="31">
        <f t="shared" si="1304"/>
        <v>11680.337033798396</v>
      </c>
      <c r="AG2048" s="31">
        <f t="shared" si="1305"/>
        <v>0.11699684252137932</v>
      </c>
      <c r="AH2048" s="31">
        <f t="shared" si="1306"/>
        <v>0.82575385465139184</v>
      </c>
      <c r="AI2048" s="31">
        <f t="shared" si="1306"/>
        <v>2.1179014401572327E-2</v>
      </c>
      <c r="AJ2048" s="31">
        <f t="shared" si="1306"/>
        <v>3.1389002491465243E-2</v>
      </c>
      <c r="AK2048" s="31">
        <f t="shared" si="1306"/>
        <v>3.8338697126808572E-3</v>
      </c>
      <c r="AL2048" s="31">
        <f t="shared" si="1307"/>
        <v>8.4741622151040044E-4</v>
      </c>
      <c r="AM2048" s="31">
        <f t="shared" si="1308"/>
        <v>1</v>
      </c>
      <c r="AN2048" s="31">
        <f>(Z2048*'Propiedades físicas'!$F$4)/1000</f>
        <v>1201.7277774525774</v>
      </c>
      <c r="AO2048" s="31">
        <f>(AA2048*'Propiedades físicas'!$F$6)/1000</f>
        <v>309.02846987033723</v>
      </c>
      <c r="AP2048" s="31">
        <f>(AB2048*'Propiedades físicas'!$F$9)/1000</f>
        <v>152.61987329742675</v>
      </c>
      <c r="AQ2048" s="31">
        <f>(AC2048*'Propiedades físicas'!$F$5)/1000</f>
        <v>107.96275174726505</v>
      </c>
      <c r="AR2048" s="31">
        <f>(AD2048*'Propiedades físicas'!$F$8)/1000</f>
        <v>15.87572126027726</v>
      </c>
      <c r="AS2048" s="31">
        <f>(AE2048*'Propiedades físicas'!$F$7)/1000</f>
        <v>0.91151668055051149</v>
      </c>
      <c r="AT2048" s="31">
        <f t="shared" si="1309"/>
        <v>1788.1261103084339</v>
      </c>
      <c r="AU2048" s="31">
        <f t="shared" si="1310"/>
        <v>0.67205985669841339</v>
      </c>
      <c r="AV2048" s="31">
        <f t="shared" si="1313"/>
        <v>0.17282252526195307</v>
      </c>
      <c r="AW2048" s="31">
        <f t="shared" si="1313"/>
        <v>8.5351850978285501E-2</v>
      </c>
      <c r="AX2048" s="31">
        <f t="shared" si="1313"/>
        <v>6.0377593685851695E-2</v>
      </c>
      <c r="AY2048" s="31">
        <f t="shared" si="1313"/>
        <v>8.878412528487074E-3</v>
      </c>
      <c r="AZ2048" s="31">
        <f t="shared" si="1314"/>
        <v>5.0976084700943378E-4</v>
      </c>
      <c r="BA2048" s="31">
        <f t="shared" si="1311"/>
        <v>1.0000000000000002</v>
      </c>
      <c r="BB2048" s="34">
        <f>AU2048*'Propiedades físicas'!$C$4+'Diseño reactor'!AV2048*'Propiedades físicas'!$C$5+'Diseño reactor'!AW2048*'Propiedades físicas'!$C$8+'Diseño reactor'!AX2048*'Propiedades físicas'!$C$9+'Diseño reactor'!AY2048*'Propiedades físicas'!$C$7+'Diseño reactor'!AZ2048*'Propiedades físicas'!$C$6</f>
        <v>875.39323915168063</v>
      </c>
      <c r="BC2048" s="45">
        <f>AU2048*'Propiedades físicas'!$L$4+'Diseño reactor'!AV2048*'Propiedades físicas'!$L$5+'Diseño reactor'!AW2048*'Propiedades físicas'!$L$8+AX2048*'Propiedades físicas'!$L$9+'Diseño reactor'!AY2048*'Propiedades físicas'!$L$7+'Diseño reactor'!AZ2048*'Propiedades físicas'!$L$6</f>
        <v>2.1060817858997471</v>
      </c>
      <c r="BD2048" s="29">
        <f t="shared" si="1290"/>
        <v>1.6038810178291407</v>
      </c>
      <c r="BE2048" s="58">
        <f t="shared" si="1291"/>
        <v>41.410414995788436</v>
      </c>
      <c r="BF2048" s="30">
        <f>AU2048*'Propiedades físicas'!$I$4+'Diseño reactor'!AV2048*'Propiedades físicas'!$I$5+'Diseño reactor'!AW2048*'Propiedades físicas'!$I$8+'Diseño reactor'!AX2048*'Propiedades físicas'!$I$9+'Diseño reactor'!AY2048*'Propiedades físicas'!$I$7+'Diseño reactor'!AZ2048*'Propiedades físicas'!$I$6</f>
        <v>1.9966034938916861E-2</v>
      </c>
      <c r="BG2048" s="24">
        <f>AU2048*'Propiedades físicas'!$O$4+'Diseño reactor'!AV2048*'Propiedades físicas'!$O$5+'Diseño reactor'!AW2048*'Propiedades físicas'!$O$8+'Diseño reactor'!AX2048*'Propiedades físicas'!$O$9+'Diseño reactor'!AY2048*'Propiedades físicas'!$O$7+'Diseño reactor'!AZ2048*'Propiedades físicas'!$O$6</f>
        <v>0.15389668881533053</v>
      </c>
      <c r="BH2048" s="54">
        <f t="shared" si="1292"/>
        <v>41164.75745747413</v>
      </c>
      <c r="BI2048" s="34">
        <f t="shared" si="1312"/>
        <v>273.23591459429713</v>
      </c>
      <c r="BJ2048" s="27">
        <f t="shared" si="1293"/>
        <v>4796.4654940197752</v>
      </c>
      <c r="BK2048" s="34">
        <f t="shared" si="1294"/>
        <v>567.81550580510145</v>
      </c>
      <c r="BL2048" s="27">
        <f t="shared" si="1295"/>
        <v>105.64401292442786</v>
      </c>
      <c r="BM2048" s="34">
        <f t="shared" si="1296"/>
        <v>1.1054421768707483</v>
      </c>
      <c r="BN2048" s="45">
        <f t="shared" si="1297"/>
        <v>2200.8892545662943</v>
      </c>
      <c r="BO2048" s="45">
        <f t="shared" si="1298"/>
        <v>107.37348078516943</v>
      </c>
      <c r="BP2048" s="66">
        <f t="shared" si="1299"/>
        <v>6.6878062128466045</v>
      </c>
    </row>
    <row r="2049" spans="8:68">
      <c r="H2049" s="68">
        <v>2044</v>
      </c>
      <c r="I2049" s="31">
        <f>('Propiedades físicas'!$C$10*'Diseño reactor'!H2049)/1000</f>
        <v>1789.0013555900341</v>
      </c>
      <c r="J2049" s="31">
        <f t="shared" si="1277"/>
        <v>0.25489080741898362</v>
      </c>
      <c r="K2049" s="31">
        <f>(I2049*1000)/'Propiedades físicas'!$F$10</f>
        <v>11686.054281489931</v>
      </c>
      <c r="L2049" s="31">
        <f t="shared" si="1278"/>
        <v>1669.4363259271329</v>
      </c>
      <c r="M2049" s="31">
        <f t="shared" si="1279"/>
        <v>10016.617955562797</v>
      </c>
      <c r="N2049" s="31">
        <f t="shared" si="1280"/>
        <v>0.81674967021875389</v>
      </c>
      <c r="O2049" s="32">
        <f t="shared" si="1281"/>
        <v>4.9004980213125231</v>
      </c>
      <c r="P2049" s="33">
        <f t="shared" si="1282"/>
        <v>0.66895917263384752</v>
      </c>
      <c r="Q2049" s="31">
        <f t="shared" si="1283"/>
        <v>4.7211258308806849</v>
      </c>
      <c r="R2049" s="31">
        <f t="shared" si="1284"/>
        <v>0.1210478713276541</v>
      </c>
      <c r="S2049" s="31">
        <f t="shared" si="1285"/>
        <v>0.17937219043183722</v>
      </c>
      <c r="T2049" s="31">
        <f t="shared" si="1286"/>
        <v>2.1903559667573833E-2</v>
      </c>
      <c r="U2049" s="31">
        <f t="shared" si="1287"/>
        <v>4.8390665896785008E-3</v>
      </c>
      <c r="V2049" s="47">
        <f t="shared" si="1300"/>
        <v>6.6246442338497528E-4</v>
      </c>
      <c r="W2049" s="31">
        <f t="shared" si="1288"/>
        <v>0.18094956505501006</v>
      </c>
      <c r="X2049" s="34">
        <f>(S2049*H2049*'Propiedades físicas'!$F$5*60*24*365)/(1000000)</f>
        <v>56745.629215799716</v>
      </c>
      <c r="Y2049" s="34">
        <f>(U2049*H2049*'Propiedades físicas'!$F$7*60*24*365)/(1000000)</f>
        <v>478.75168928473994</v>
      </c>
      <c r="Z2049" s="31">
        <f t="shared" si="1301"/>
        <v>1367.3525488635844</v>
      </c>
      <c r="AA2049" s="31">
        <f t="shared" si="1302"/>
        <v>9649.9811983201198</v>
      </c>
      <c r="AB2049" s="31">
        <f t="shared" si="1302"/>
        <v>247.42184899372498</v>
      </c>
      <c r="AC2049" s="31">
        <f t="shared" si="1302"/>
        <v>366.63675724267529</v>
      </c>
      <c r="AD2049" s="31">
        <f t="shared" si="1302"/>
        <v>44.770875960520911</v>
      </c>
      <c r="AE2049" s="31">
        <f t="shared" si="1303"/>
        <v>9.8910521093028549</v>
      </c>
      <c r="AF2049" s="31">
        <f t="shared" si="1304"/>
        <v>11686.054281489927</v>
      </c>
      <c r="AG2049" s="31">
        <f t="shared" si="1305"/>
        <v>0.11700720499214147</v>
      </c>
      <c r="AH2049" s="31">
        <f t="shared" si="1306"/>
        <v>0.82576898633828566</v>
      </c>
      <c r="AI2049" s="31">
        <f t="shared" si="1306"/>
        <v>2.1172402851630402E-2</v>
      </c>
      <c r="AJ2049" s="31">
        <f t="shared" si="1306"/>
        <v>3.137387080457156E-2</v>
      </c>
      <c r="AK2049" s="31">
        <f t="shared" si="1306"/>
        <v>3.8311370871719755E-3</v>
      </c>
      <c r="AL2049" s="31">
        <f t="shared" si="1307"/>
        <v>8.4639792619907147E-4</v>
      </c>
      <c r="AM2049" s="31">
        <f t="shared" si="1308"/>
        <v>1</v>
      </c>
      <c r="AN2049" s="31">
        <f>(Z2049*'Propiedades físicas'!$F$4)/1000</f>
        <v>1202.4224844196588</v>
      </c>
      <c r="AO2049" s="31">
        <f>(AA2049*'Propiedades físicas'!$F$6)/1000</f>
        <v>309.18539759417666</v>
      </c>
      <c r="AP2049" s="31">
        <f>(AB2049*'Propiedades físicas'!$F$9)/1000</f>
        <v>152.64690973667862</v>
      </c>
      <c r="AQ2049" s="31">
        <f>(AC2049*'Propiedades físicas'!$F$5)/1000</f>
        <v>107.96352590525061</v>
      </c>
      <c r="AR2049" s="31">
        <f>(AD2049*'Propiedades físicas'!$F$8)/1000</f>
        <v>15.872170945523868</v>
      </c>
      <c r="AS2049" s="31">
        <f>(AE2049*'Propiedades físicas'!$F$7)/1000</f>
        <v>0.91086698874569993</v>
      </c>
      <c r="AT2049" s="31">
        <f t="shared" si="1309"/>
        <v>1789.0013555900346</v>
      </c>
      <c r="AU2049" s="31">
        <f t="shared" si="1310"/>
        <v>0.67211938138698901</v>
      </c>
      <c r="AV2049" s="31">
        <f t="shared" si="1313"/>
        <v>0.17282569218188409</v>
      </c>
      <c r="AW2049" s="31">
        <f t="shared" si="1313"/>
        <v>8.532520629998841E-2</v>
      </c>
      <c r="AX2049" s="31">
        <f t="shared" si="1313"/>
        <v>6.0348487477608931E-2</v>
      </c>
      <c r="AY2049" s="31">
        <f t="shared" si="1313"/>
        <v>8.8720843592033118E-3</v>
      </c>
      <c r="AZ2049" s="31">
        <f t="shared" si="1314"/>
        <v>5.0914829432607378E-4</v>
      </c>
      <c r="BA2049" s="31">
        <f t="shared" si="1311"/>
        <v>0.99999999999999967</v>
      </c>
      <c r="BB2049" s="34">
        <f>AU2049*'Propiedades físicas'!$C$4+'Diseño reactor'!AV2049*'Propiedades físicas'!$C$5+'Diseño reactor'!AW2049*'Propiedades físicas'!$C$8+'Diseño reactor'!AX2049*'Propiedades físicas'!$C$9+'Diseño reactor'!AY2049*'Propiedades físicas'!$C$7+'Diseño reactor'!AZ2049*'Propiedades físicas'!$C$6</f>
        <v>875.39303910979163</v>
      </c>
      <c r="BC2049" s="45">
        <f>AU2049*'Propiedades físicas'!$L$4+'Diseño reactor'!AV2049*'Propiedades físicas'!$L$5+'Diseño reactor'!AW2049*'Propiedades físicas'!$L$8+AX2049*'Propiedades físicas'!$L$9+'Diseño reactor'!AY2049*'Propiedades físicas'!$L$7+'Diseño reactor'!AZ2049*'Propiedades físicas'!$L$6</f>
        <v>2.106124587611987</v>
      </c>
      <c r="BD2049" s="29">
        <f t="shared" si="1290"/>
        <v>1.6032061118500742</v>
      </c>
      <c r="BE2049" s="58">
        <f t="shared" si="1291"/>
        <v>41.409685805490582</v>
      </c>
      <c r="BF2049" s="30">
        <f>AU2049*'Propiedades físicas'!$I$4+'Diseño reactor'!AV2049*'Propiedades físicas'!$I$5+'Diseño reactor'!AW2049*'Propiedades físicas'!$I$8+'Diseño reactor'!AX2049*'Propiedades físicas'!$I$9+'Diseño reactor'!AY2049*'Propiedades físicas'!$I$7+'Diseño reactor'!AZ2049*'Propiedades físicas'!$I$6</f>
        <v>1.9966123490081748E-2</v>
      </c>
      <c r="BG2049" s="24">
        <f>AU2049*'Propiedades físicas'!$O$4+'Diseño reactor'!AV2049*'Propiedades físicas'!$O$5+'Diseño reactor'!AW2049*'Propiedades físicas'!$O$8+'Diseño reactor'!AX2049*'Propiedades físicas'!$O$9+'Diseño reactor'!AY2049*'Propiedades físicas'!$O$7+'Diseño reactor'!AZ2049*'Propiedades físicas'!$O$6</f>
        <v>0.15389875033901171</v>
      </c>
      <c r="BH2049" s="54">
        <f t="shared" si="1292"/>
        <v>41164.565482084712</v>
      </c>
      <c r="BI2049" s="34">
        <f t="shared" si="1312"/>
        <v>273.23901921963107</v>
      </c>
      <c r="BJ2049" s="27">
        <f t="shared" si="1293"/>
        <v>4796.4687479056802</v>
      </c>
      <c r="BK2049" s="34">
        <f t="shared" si="1294"/>
        <v>567.82349718677563</v>
      </c>
      <c r="BL2049" s="27">
        <f t="shared" si="1295"/>
        <v>105.64428954990865</v>
      </c>
      <c r="BM2049" s="34">
        <f t="shared" si="1296"/>
        <v>1.1054421768707483</v>
      </c>
      <c r="BN2049" s="45">
        <f t="shared" si="1297"/>
        <v>2202.0829330202555</v>
      </c>
      <c r="BO2049" s="45">
        <f t="shared" si="1298"/>
        <v>107.38239703908809</v>
      </c>
      <c r="BP2049" s="66">
        <f t="shared" si="1299"/>
        <v>6.6878046845718497</v>
      </c>
    </row>
    <row r="2050" spans="8:68">
      <c r="H2050" s="68">
        <v>2045</v>
      </c>
      <c r="I2050" s="31">
        <f>('Propiedades físicas'!$C$10*'Diseño reactor'!H2050)/1000</f>
        <v>1789.8766008716336</v>
      </c>
      <c r="J2050" s="31">
        <f t="shared" si="1277"/>
        <v>0.25476616643736066</v>
      </c>
      <c r="K2050" s="31">
        <f>(I2050*1000)/'Propiedades físicas'!$F$10</f>
        <v>11691.771529181462</v>
      </c>
      <c r="L2050" s="31">
        <f t="shared" si="1278"/>
        <v>1670.2530755973517</v>
      </c>
      <c r="M2050" s="31">
        <f t="shared" si="1279"/>
        <v>10021.518453584109</v>
      </c>
      <c r="N2050" s="31">
        <f t="shared" si="1280"/>
        <v>0.81674967021875389</v>
      </c>
      <c r="O2050" s="32">
        <f t="shared" si="1281"/>
        <v>4.9004980213125231</v>
      </c>
      <c r="P2050" s="33">
        <f t="shared" si="1282"/>
        <v>0.66901836998497843</v>
      </c>
      <c r="Q2050" s="31">
        <f t="shared" si="1283"/>
        <v>4.7212122599336315</v>
      </c>
      <c r="R2050" s="31">
        <f t="shared" si="1284"/>
        <v>0.1210100931558265</v>
      </c>
      <c r="S2050" s="31">
        <f t="shared" si="1285"/>
        <v>0.17928576137889077</v>
      </c>
      <c r="T2050" s="31">
        <f t="shared" si="1286"/>
        <v>2.1887953010782946E-2</v>
      </c>
      <c r="U2050" s="31">
        <f t="shared" si="1287"/>
        <v>4.8332540671661246E-3</v>
      </c>
      <c r="V2050" s="47">
        <f t="shared" si="1300"/>
        <v>6.625230460045418E-4</v>
      </c>
      <c r="W2050" s="31">
        <f t="shared" si="1288"/>
        <v>0.18087708586917214</v>
      </c>
      <c r="X2050" s="34">
        <f>(S2050*H2050*'Propiedades físicas'!$F$5*60*24*365)/(1000000)</f>
        <v>56746.035461568426</v>
      </c>
      <c r="Y2050" s="34">
        <f>(U2050*H2050*'Propiedades físicas'!$F$7*60*24*365)/(1000000)</f>
        <v>478.41057060740536</v>
      </c>
      <c r="Z2050" s="31">
        <f t="shared" si="1301"/>
        <v>1368.1425666192808</v>
      </c>
      <c r="AA2050" s="31">
        <f t="shared" si="1302"/>
        <v>9654.8790715642772</v>
      </c>
      <c r="AB2050" s="31">
        <f t="shared" si="1302"/>
        <v>247.46564050366521</v>
      </c>
      <c r="AC2050" s="31">
        <f t="shared" si="1302"/>
        <v>366.6393820198316</v>
      </c>
      <c r="AD2050" s="31">
        <f t="shared" si="1302"/>
        <v>44.760863907051124</v>
      </c>
      <c r="AE2050" s="31">
        <f t="shared" si="1303"/>
        <v>9.8840045673547241</v>
      </c>
      <c r="AF2050" s="31">
        <f t="shared" si="1304"/>
        <v>11691.771529181462</v>
      </c>
      <c r="AG2050" s="31">
        <f t="shared" si="1305"/>
        <v>0.11701755916154685</v>
      </c>
      <c r="AH2050" s="31">
        <f t="shared" si="1306"/>
        <v>0.8257841035865856</v>
      </c>
      <c r="AI2050" s="31">
        <f t="shared" si="1306"/>
        <v>2.1165795096664039E-2</v>
      </c>
      <c r="AJ2050" s="31">
        <f t="shared" si="1306"/>
        <v>3.1358753556271379E-2</v>
      </c>
      <c r="AK2050" s="31">
        <f t="shared" si="1306"/>
        <v>3.8284073371886032E-3</v>
      </c>
      <c r="AL2050" s="31">
        <f t="shared" si="1307"/>
        <v>8.453812617433776E-4</v>
      </c>
      <c r="AM2050" s="31">
        <f t="shared" si="1308"/>
        <v>0.99999999999999989</v>
      </c>
      <c r="AN2050" s="31">
        <f>(Z2050*'Propiedades físicas'!$F$4)/1000</f>
        <v>1203.1172102336632</v>
      </c>
      <c r="AO2050" s="31">
        <f>(AA2050*'Propiedades físicas'!$F$6)/1000</f>
        <v>309.3423254529194</v>
      </c>
      <c r="AP2050" s="31">
        <f>(AB2050*'Propiedades físicas'!$F$9)/1000</f>
        <v>152.67392690873623</v>
      </c>
      <c r="AQ2050" s="31">
        <f>(AC2050*'Propiedades físicas'!$F$5)/1000</f>
        <v>107.96429882337982</v>
      </c>
      <c r="AR2050" s="31">
        <f>(AD2050*'Propiedades físicas'!$F$8)/1000</f>
        <v>15.868621472327758</v>
      </c>
      <c r="AS2050" s="31">
        <f>(AE2050*'Propiedades físicas'!$F$7)/1000</f>
        <v>0.91021798060769665</v>
      </c>
      <c r="AT2050" s="31">
        <f t="shared" si="1309"/>
        <v>1789.8766008716339</v>
      </c>
      <c r="AU2050" s="31">
        <f t="shared" si="1310"/>
        <v>0.672178858390444</v>
      </c>
      <c r="AV2050" s="31">
        <f t="shared" si="1313"/>
        <v>0.17282885607995319</v>
      </c>
      <c r="AW2050" s="31">
        <f t="shared" si="1313"/>
        <v>8.5298576915518703E-2</v>
      </c>
      <c r="AX2050" s="31">
        <f t="shared" si="1313"/>
        <v>6.0319409042390623E-2</v>
      </c>
      <c r="AY2050" s="31">
        <f t="shared" si="1313"/>
        <v>8.8657628490143164E-3</v>
      </c>
      <c r="AZ2050" s="31">
        <f t="shared" si="1314"/>
        <v>5.0853672267933941E-4</v>
      </c>
      <c r="BA2050" s="31">
        <f t="shared" si="1311"/>
        <v>1</v>
      </c>
      <c r="BB2050" s="34">
        <f>AU2050*'Propiedades físicas'!$C$4+'Diseño reactor'!AV2050*'Propiedades físicas'!$C$5+'Diseño reactor'!AW2050*'Propiedades físicas'!$C$8+'Diseño reactor'!AX2050*'Propiedades físicas'!$C$9+'Diseño reactor'!AY2050*'Propiedades físicas'!$C$7+'Diseño reactor'!AZ2050*'Propiedades físicas'!$C$6</f>
        <v>875.39283937217124</v>
      </c>
      <c r="BC2050" s="45">
        <f>AU2050*'Propiedades físicas'!$L$4+'Diseño reactor'!AV2050*'Propiedades físicas'!$L$5+'Diseño reactor'!AW2050*'Propiedades físicas'!$L$8+AX2050*'Propiedades físicas'!$L$9+'Diseño reactor'!AY2050*'Propiedades físicas'!$L$7+'Diseño reactor'!AZ2050*'Propiedades físicas'!$L$6</f>
        <v>2.1061673535611676</v>
      </c>
      <c r="BD2050" s="29">
        <f t="shared" si="1290"/>
        <v>1.6025317745002277</v>
      </c>
      <c r="BE2050" s="58">
        <f t="shared" si="1291"/>
        <v>41.408957238806792</v>
      </c>
      <c r="BF2050" s="30">
        <f>AU2050*'Propiedades físicas'!$I$4+'Diseño reactor'!AV2050*'Propiedades físicas'!$I$5+'Diseño reactor'!AW2050*'Propiedades físicas'!$I$8+'Diseño reactor'!AX2050*'Propiedades físicas'!$I$9+'Diseño reactor'!AY2050*'Propiedades físicas'!$I$7+'Diseño reactor'!AZ2050*'Propiedades físicas'!$I$6</f>
        <v>1.9966211897467889E-2</v>
      </c>
      <c r="BG2050" s="24">
        <f>AU2050*'Propiedades físicas'!$O$4+'Diseño reactor'!AV2050*'Propiedades físicas'!$O$5+'Diseño reactor'!AW2050*'Propiedades físicas'!$O$8+'Diseño reactor'!AX2050*'Propiedades físicas'!$O$9+'Diseño reactor'!AY2050*'Propiedades físicas'!$O$7+'Diseño reactor'!AZ2050*'Propiedades físicas'!$O$6</f>
        <v>0.15390081022398477</v>
      </c>
      <c r="BH2050" s="54">
        <f t="shared" si="1292"/>
        <v>41164.373819134926</v>
      </c>
      <c r="BI2050" s="34">
        <f t="shared" si="1312"/>
        <v>273.24212011313887</v>
      </c>
      <c r="BJ2050" s="27">
        <f t="shared" si="1293"/>
        <v>4796.4720039520798</v>
      </c>
      <c r="BK2050" s="34">
        <f t="shared" si="1294"/>
        <v>567.83148278837302</v>
      </c>
      <c r="BL2050" s="27">
        <f t="shared" si="1295"/>
        <v>105.64456596897864</v>
      </c>
      <c r="BM2050" s="34">
        <f t="shared" si="1296"/>
        <v>1.1054421768707483</v>
      </c>
      <c r="BN2050" s="45">
        <f t="shared" si="1297"/>
        <v>2203.27663447229</v>
      </c>
      <c r="BO2050" s="45">
        <f t="shared" si="1298"/>
        <v>107.39130615131198</v>
      </c>
      <c r="BP2050" s="66">
        <f t="shared" si="1299"/>
        <v>6.6878031586216382</v>
      </c>
    </row>
    <row r="2051" spans="8:68">
      <c r="H2051" s="68">
        <v>2046</v>
      </c>
      <c r="I2051" s="31">
        <f>('Propiedades físicas'!$C$10*'Diseño reactor'!H2051)/1000</f>
        <v>1790.7518461532336</v>
      </c>
      <c r="J2051" s="31">
        <f t="shared" si="1277"/>
        <v>0.2546416472944294</v>
      </c>
      <c r="K2051" s="31">
        <f>(I2051*1000)/'Propiedades físicas'!$F$10</f>
        <v>11697.488776872993</v>
      </c>
      <c r="L2051" s="31">
        <f t="shared" si="1278"/>
        <v>1671.0698252675704</v>
      </c>
      <c r="M2051" s="31">
        <f t="shared" si="1279"/>
        <v>10026.418951605423</v>
      </c>
      <c r="N2051" s="31">
        <f t="shared" si="1280"/>
        <v>0.81674967021875389</v>
      </c>
      <c r="O2051" s="32">
        <f t="shared" si="1281"/>
        <v>4.9004980213125231</v>
      </c>
      <c r="P2051" s="33">
        <f t="shared" si="1282"/>
        <v>0.6690775199322051</v>
      </c>
      <c r="Q2051" s="31">
        <f t="shared" si="1283"/>
        <v>4.721298606554484</v>
      </c>
      <c r="R2051" s="31">
        <f t="shared" si="1284"/>
        <v>0.12097233666506015</v>
      </c>
      <c r="S2051" s="31">
        <f t="shared" si="1285"/>
        <v>0.17919941475803822</v>
      </c>
      <c r="T2051" s="31">
        <f t="shared" si="1286"/>
        <v>2.1872362771487967E-2</v>
      </c>
      <c r="U2051" s="31">
        <f t="shared" si="1287"/>
        <v>4.827450850000704E-3</v>
      </c>
      <c r="V2051" s="47">
        <f t="shared" si="1300"/>
        <v>6.6258162168043617E-4</v>
      </c>
      <c r="W2051" s="31">
        <f t="shared" si="1288"/>
        <v>0.18080466472303208</v>
      </c>
      <c r="X2051" s="34">
        <f>(S2051*H2051*'Propiedades físicas'!$F$5*60*24*365)/(1000000)</f>
        <v>56746.441056972733</v>
      </c>
      <c r="Y2051" s="34">
        <f>(U2051*H2051*'Propiedades físicas'!$F$7*60*24*365)/(1000000)</f>
        <v>478.06981077146526</v>
      </c>
      <c r="Z2051" s="31">
        <f t="shared" si="1301"/>
        <v>1368.9326057812916</v>
      </c>
      <c r="AA2051" s="31">
        <f t="shared" si="1302"/>
        <v>9659.7769490104747</v>
      </c>
      <c r="AB2051" s="31">
        <f t="shared" si="1302"/>
        <v>247.50940081671305</v>
      </c>
      <c r="AC2051" s="31">
        <f t="shared" si="1302"/>
        <v>366.64200259494618</v>
      </c>
      <c r="AD2051" s="31">
        <f t="shared" si="1302"/>
        <v>44.750854230464377</v>
      </c>
      <c r="AE2051" s="31">
        <f t="shared" si="1303"/>
        <v>9.8769644391014406</v>
      </c>
      <c r="AF2051" s="31">
        <f t="shared" si="1304"/>
        <v>11697.488776872991</v>
      </c>
      <c r="AG2051" s="31">
        <f t="shared" si="1305"/>
        <v>0.11702790503956687</v>
      </c>
      <c r="AH2051" s="31">
        <f t="shared" si="1306"/>
        <v>0.82579920641674309</v>
      </c>
      <c r="AI2051" s="31">
        <f t="shared" si="1306"/>
        <v>2.1159191133917721E-2</v>
      </c>
      <c r="AJ2051" s="31">
        <f t="shared" si="1306"/>
        <v>3.1343650726114058E-2</v>
      </c>
      <c r="AK2051" s="31">
        <f t="shared" si="1306"/>
        <v>3.8256804587785474E-3</v>
      </c>
      <c r="AL2051" s="31">
        <f t="shared" si="1307"/>
        <v>8.4436622487974562E-4</v>
      </c>
      <c r="AM2051" s="31">
        <f t="shared" si="1308"/>
        <v>1</v>
      </c>
      <c r="AN2051" s="31">
        <f>(Z2051*'Propiedades físicas'!$F$4)/1000</f>
        <v>1203.8119548719524</v>
      </c>
      <c r="AO2051" s="31">
        <f>(AA2051*'Propiedades físicas'!$F$6)/1000</f>
        <v>309.4992534462956</v>
      </c>
      <c r="AP2051" s="31">
        <f>(AB2051*'Propiedades físicas'!$F$9)/1000</f>
        <v>152.70092483387111</v>
      </c>
      <c r="AQ2051" s="31">
        <f>(AC2051*'Propiedades físicas'!$F$5)/1000</f>
        <v>107.96507050413381</v>
      </c>
      <c r="AR2051" s="31">
        <f>(AD2051*'Propiedades físicas'!$F$8)/1000</f>
        <v>15.865072841784226</v>
      </c>
      <c r="AS2051" s="31">
        <f>(AE2051*'Propiedades físicas'!$F$7)/1000</f>
        <v>0.90956965519685173</v>
      </c>
      <c r="AT2051" s="31">
        <f t="shared" si="1309"/>
        <v>1790.7518461532341</v>
      </c>
      <c r="AU2051" s="31">
        <f t="shared" si="1310"/>
        <v>0.67223828776605521</v>
      </c>
      <c r="AV2051" s="31">
        <f t="shared" si="1313"/>
        <v>0.17283201696044034</v>
      </c>
      <c r="AW2051" s="31">
        <f t="shared" si="1313"/>
        <v>8.5271962813771432E-2</v>
      </c>
      <c r="AX2051" s="31">
        <f t="shared" si="1313"/>
        <v>6.0290358340859287E-2</v>
      </c>
      <c r="AY2051" s="31">
        <f t="shared" si="1313"/>
        <v>8.8594479887676506E-3</v>
      </c>
      <c r="AZ2051" s="31">
        <f t="shared" si="1314"/>
        <v>5.0792613010603599E-4</v>
      </c>
      <c r="BA2051" s="31">
        <f t="shared" si="1311"/>
        <v>1</v>
      </c>
      <c r="BB2051" s="34">
        <f>AU2051*'Propiedades físicas'!$C$4+'Diseño reactor'!AV2051*'Propiedades físicas'!$C$5+'Diseño reactor'!AW2051*'Propiedades físicas'!$C$8+'Diseño reactor'!AX2051*'Propiedades físicas'!$C$9+'Diseño reactor'!AY2051*'Propiedades físicas'!$C$7+'Diseño reactor'!AZ2051*'Propiedades físicas'!$C$6</f>
        <v>875.39263993824216</v>
      </c>
      <c r="BC2051" s="45">
        <f>AU2051*'Propiedades físicas'!$L$4+'Diseño reactor'!AV2051*'Propiedades físicas'!$L$5+'Diseño reactor'!AW2051*'Propiedades físicas'!$L$8+AX2051*'Propiedades físicas'!$L$9+'Diseño reactor'!AY2051*'Propiedades físicas'!$L$7+'Diseño reactor'!AZ2051*'Propiedades físicas'!$L$6</f>
        <v>2.1062100837917566</v>
      </c>
      <c r="BD2051" s="29">
        <f t="shared" si="1290"/>
        <v>1.6018580050604776</v>
      </c>
      <c r="BE2051" s="58">
        <f t="shared" si="1291"/>
        <v>41.408229294934827</v>
      </c>
      <c r="BF2051" s="30">
        <f>AU2051*'Propiedades físicas'!$I$4+'Diseño reactor'!AV2051*'Propiedades físicas'!$I$5+'Diseño reactor'!AW2051*'Propiedades físicas'!$I$8+'Diseño reactor'!AX2051*'Propiedades físicas'!$I$9+'Diseño reactor'!AY2051*'Propiedades físicas'!$I$7+'Diseño reactor'!AZ2051*'Propiedades físicas'!$I$6</f>
        <v>1.9966300161346678E-2</v>
      </c>
      <c r="BG2051" s="24">
        <f>AU2051*'Propiedades físicas'!$O$4+'Diseño reactor'!AV2051*'Propiedades físicas'!$O$5+'Diseño reactor'!AW2051*'Propiedades físicas'!$O$8+'Diseño reactor'!AX2051*'Propiedades físicas'!$O$9+'Diseño reactor'!AY2051*'Propiedades físicas'!$O$7+'Diseño reactor'!AZ2051*'Propiedades físicas'!$O$6</f>
        <v>0.15390286847215953</v>
      </c>
      <c r="BH2051" s="54">
        <f t="shared" si="1292"/>
        <v>41164.182468029801</v>
      </c>
      <c r="BI2051" s="34">
        <f t="shared" si="1312"/>
        <v>273.24521728098017</v>
      </c>
      <c r="BJ2051" s="27">
        <f t="shared" si="1293"/>
        <v>4796.4752621498747</v>
      </c>
      <c r="BK2051" s="34">
        <f t="shared" si="1294"/>
        <v>567.83946261586084</v>
      </c>
      <c r="BL2051" s="27">
        <f t="shared" si="1295"/>
        <v>105.64484218185832</v>
      </c>
      <c r="BM2051" s="34">
        <f t="shared" si="1296"/>
        <v>1.1054421768707483</v>
      </c>
      <c r="BN2051" s="45">
        <f t="shared" si="1297"/>
        <v>2204.4703588939124</v>
      </c>
      <c r="BO2051" s="45">
        <f t="shared" si="1298"/>
        <v>107.40020813041785</v>
      </c>
      <c r="BP2051" s="66">
        <f t="shared" si="1299"/>
        <v>6.6878016349915601</v>
      </c>
    </row>
    <row r="2052" spans="8:68">
      <c r="H2052" s="68">
        <v>2047</v>
      </c>
      <c r="I2052" s="31">
        <f>('Propiedades físicas'!$C$10*'Diseño reactor'!H2052)/1000</f>
        <v>1791.6270914348333</v>
      </c>
      <c r="J2052" s="31">
        <f t="shared" si="1277"/>
        <v>0.25451724981162804</v>
      </c>
      <c r="K2052" s="31">
        <f>(I2052*1000)/'Propiedades físicas'!$F$10</f>
        <v>11703.206024564524</v>
      </c>
      <c r="L2052" s="31">
        <f t="shared" si="1278"/>
        <v>1671.8865749377892</v>
      </c>
      <c r="M2052" s="31">
        <f t="shared" si="1279"/>
        <v>10031.319449626735</v>
      </c>
      <c r="N2052" s="31">
        <f t="shared" si="1280"/>
        <v>0.81674967021875389</v>
      </c>
      <c r="O2052" s="32">
        <f t="shared" si="1281"/>
        <v>4.9004980213125231</v>
      </c>
      <c r="P2052" s="33">
        <f t="shared" si="1282"/>
        <v>0.66913662253244488</v>
      </c>
      <c r="Q2052" s="31">
        <f t="shared" si="1283"/>
        <v>4.7213848708599455</v>
      </c>
      <c r="R2052" s="31">
        <f t="shared" si="1284"/>
        <v>0.1209346018396097</v>
      </c>
      <c r="S2052" s="31">
        <f t="shared" si="1285"/>
        <v>0.1791131504525767</v>
      </c>
      <c r="T2052" s="31">
        <f t="shared" si="1286"/>
        <v>2.1856788927130933E-2</v>
      </c>
      <c r="U2052" s="31">
        <f t="shared" si="1287"/>
        <v>4.8216569195683673E-3</v>
      </c>
      <c r="V2052" s="47">
        <f t="shared" si="1300"/>
        <v>6.6264015046902313E-4</v>
      </c>
      <c r="W2052" s="31">
        <f t="shared" si="1288"/>
        <v>0.18073230154690254</v>
      </c>
      <c r="X2052" s="34">
        <f>(S2052*H2052*'Propiedades físicas'!$F$5*60*24*365)/(1000000)</f>
        <v>56746.846003313549</v>
      </c>
      <c r="Y2052" s="34">
        <f>(U2052*H2052*'Propiedades físicas'!$F$7*60*24*365)/(1000000)</f>
        <v>477.72940928386481</v>
      </c>
      <c r="Z2052" s="31">
        <f t="shared" si="1301"/>
        <v>1369.7226663239146</v>
      </c>
      <c r="AA2052" s="31">
        <f t="shared" si="1302"/>
        <v>9664.6748306503086</v>
      </c>
      <c r="AB2052" s="31">
        <f t="shared" si="1302"/>
        <v>247.55312996568105</v>
      </c>
      <c r="AC2052" s="31">
        <f t="shared" si="1302"/>
        <v>366.64461897642451</v>
      </c>
      <c r="AD2052" s="31">
        <f t="shared" si="1302"/>
        <v>44.74084693383702</v>
      </c>
      <c r="AE2052" s="31">
        <f t="shared" si="1303"/>
        <v>9.8699317143564471</v>
      </c>
      <c r="AF2052" s="31">
        <f t="shared" si="1304"/>
        <v>11703.206024564523</v>
      </c>
      <c r="AG2052" s="31">
        <f t="shared" si="1305"/>
        <v>0.11703824263615679</v>
      </c>
      <c r="AH2052" s="31">
        <f t="shared" si="1306"/>
        <v>0.82581429484916991</v>
      </c>
      <c r="AI2052" s="31">
        <f t="shared" si="1306"/>
        <v>2.1152590960637433E-2</v>
      </c>
      <c r="AJ2052" s="31">
        <f t="shared" si="1306"/>
        <v>3.1328562293687162E-2</v>
      </c>
      <c r="AK2052" s="31">
        <f t="shared" si="1306"/>
        <v>3.8229564479962089E-3</v>
      </c>
      <c r="AL2052" s="31">
        <f t="shared" si="1307"/>
        <v>8.4335281235243468E-4</v>
      </c>
      <c r="AM2052" s="31">
        <f t="shared" si="1308"/>
        <v>1</v>
      </c>
      <c r="AN2052" s="31">
        <f>(Z2052*'Propiedades físicas'!$F$4)/1000</f>
        <v>1204.506718311924</v>
      </c>
      <c r="AO2052" s="31">
        <f>(AA2052*'Propiedades físicas'!$F$6)/1000</f>
        <v>309.65618157403588</v>
      </c>
      <c r="AP2052" s="31">
        <f>(AB2052*'Propiedades físicas'!$F$9)/1000</f>
        <v>152.72790353232693</v>
      </c>
      <c r="AQ2052" s="31">
        <f>(AC2052*'Propiedades físicas'!$F$5)/1000</f>
        <v>107.96584094998774</v>
      </c>
      <c r="AR2052" s="31">
        <f>(AD2052*'Propiedades físicas'!$F$8)/1000</f>
        <v>15.861525054983895</v>
      </c>
      <c r="AS2052" s="31">
        <f>(AE2052*'Propiedades físicas'!$F$7)/1000</f>
        <v>0.90892201157508523</v>
      </c>
      <c r="AT2052" s="31">
        <f t="shared" si="1309"/>
        <v>1791.6270914348336</v>
      </c>
      <c r="AU2052" s="31">
        <f t="shared" si="1310"/>
        <v>0.67229766957100923</v>
      </c>
      <c r="AV2052" s="31">
        <f t="shared" si="1313"/>
        <v>0.17283517482761782</v>
      </c>
      <c r="AW2052" s="31">
        <f t="shared" si="1313"/>
        <v>8.5245363983647973E-2</v>
      </c>
      <c r="AX2052" s="31">
        <f t="shared" si="1313"/>
        <v>6.0261335333751151E-2</v>
      </c>
      <c r="AY2052" s="31">
        <f t="shared" si="1313"/>
        <v>8.8531397693261682E-3</v>
      </c>
      <c r="AZ2052" s="31">
        <f t="shared" si="1314"/>
        <v>5.0731651464768293E-4</v>
      </c>
      <c r="BA2052" s="31">
        <f t="shared" si="1311"/>
        <v>1</v>
      </c>
      <c r="BB2052" s="34">
        <f>AU2052*'Propiedades físicas'!$C$4+'Diseño reactor'!AV2052*'Propiedades físicas'!$C$5+'Diseño reactor'!AW2052*'Propiedades físicas'!$C$8+'Diseño reactor'!AX2052*'Propiedades físicas'!$C$9+'Diseño reactor'!AY2052*'Propiedades físicas'!$C$7+'Diseño reactor'!AZ2052*'Propiedades físicas'!$C$6</f>
        <v>875.3924408074306</v>
      </c>
      <c r="BC2052" s="45">
        <f>AU2052*'Propiedades físicas'!$L$4+'Diseño reactor'!AV2052*'Propiedades físicas'!$L$5+'Diseño reactor'!AW2052*'Propiedades físicas'!$L$8+AX2052*'Propiedades físicas'!$L$9+'Diseño reactor'!AY2052*'Propiedades físicas'!$L$7+'Diseño reactor'!AZ2052*'Propiedades físicas'!$L$6</f>
        <v>2.1062527783481544</v>
      </c>
      <c r="BD2052" s="29">
        <f t="shared" si="1290"/>
        <v>1.6011848028129059</v>
      </c>
      <c r="BE2052" s="58">
        <f t="shared" si="1291"/>
        <v>41.407501973073849</v>
      </c>
      <c r="BF2052" s="30">
        <f>AU2052*'Propiedades físicas'!$I$4+'Diseño reactor'!AV2052*'Propiedades físicas'!$I$5+'Diseño reactor'!AW2052*'Propiedades físicas'!$I$8+'Diseño reactor'!AX2052*'Propiedades físicas'!$I$9+'Diseño reactor'!AY2052*'Propiedades físicas'!$I$7+'Diseño reactor'!AZ2052*'Propiedades físicas'!$I$6</f>
        <v>1.9966388281988944E-2</v>
      </c>
      <c r="BG2052" s="24">
        <f>AU2052*'Propiedades físicas'!$O$4+'Diseño reactor'!AV2052*'Propiedades físicas'!$O$5+'Diseño reactor'!AW2052*'Propiedades físicas'!$O$8+'Diseño reactor'!AX2052*'Propiedades físicas'!$O$9+'Diseño reactor'!AY2052*'Propiedades físicas'!$O$7+'Diseño reactor'!AZ2052*'Propiedades físicas'!$O$6</f>
        <v>0.15390492508544332</v>
      </c>
      <c r="BH2052" s="54">
        <f t="shared" si="1292"/>
        <v>41163.991428175723</v>
      </c>
      <c r="BI2052" s="34">
        <f t="shared" si="1312"/>
        <v>273.24831072930255</v>
      </c>
      <c r="BJ2052" s="27">
        <f t="shared" si="1293"/>
        <v>4796.4785224900252</v>
      </c>
      <c r="BK2052" s="34">
        <f t="shared" si="1294"/>
        <v>567.84743667520399</v>
      </c>
      <c r="BL2052" s="27">
        <f t="shared" si="1295"/>
        <v>105.64511818876809</v>
      </c>
      <c r="BM2052" s="34">
        <f t="shared" si="1296"/>
        <v>1.1054421768707483</v>
      </c>
      <c r="BN2052" s="45">
        <f t="shared" si="1297"/>
        <v>2205.6641062566923</v>
      </c>
      <c r="BO2052" s="45">
        <f t="shared" si="1298"/>
        <v>107.40910298496874</v>
      </c>
      <c r="BP2052" s="66">
        <f t="shared" si="1299"/>
        <v>6.6878001136772296</v>
      </c>
    </row>
    <row r="2053" spans="8:68">
      <c r="H2053" s="68">
        <v>2048</v>
      </c>
      <c r="I2053" s="31">
        <f>('Propiedades físicas'!$C$10*'Diseño reactor'!H2053)/1000</f>
        <v>1792.5023367164333</v>
      </c>
      <c r="J2053" s="31">
        <f t="shared" si="1277"/>
        <v>0.25439297381074344</v>
      </c>
      <c r="K2053" s="31">
        <f>(I2053*1000)/'Propiedades físicas'!$F$10</f>
        <v>11708.923272256055</v>
      </c>
      <c r="L2053" s="31">
        <f t="shared" si="1278"/>
        <v>1672.7033246080077</v>
      </c>
      <c r="M2053" s="31">
        <f t="shared" si="1279"/>
        <v>10036.219947648047</v>
      </c>
      <c r="N2053" s="31">
        <f t="shared" si="1280"/>
        <v>0.81674967021875378</v>
      </c>
      <c r="O2053" s="32">
        <f t="shared" si="1281"/>
        <v>4.9004980213125231</v>
      </c>
      <c r="P2053" s="33">
        <f t="shared" si="1282"/>
        <v>0.66919567784252376</v>
      </c>
      <c r="Q2053" s="31">
        <f t="shared" si="1283"/>
        <v>4.7214710529665007</v>
      </c>
      <c r="R2053" s="31">
        <f t="shared" si="1284"/>
        <v>0.12089688866373854</v>
      </c>
      <c r="S2053" s="31">
        <f t="shared" si="1285"/>
        <v>0.17902696834602147</v>
      </c>
      <c r="T2053" s="31">
        <f t="shared" si="1286"/>
        <v>2.1841231455191595E-2</v>
      </c>
      <c r="U2053" s="31">
        <f t="shared" si="1287"/>
        <v>4.8158722572999068E-3</v>
      </c>
      <c r="V2053" s="47">
        <f t="shared" si="1300"/>
        <v>6.626986324265769E-4</v>
      </c>
      <c r="W2053" s="31">
        <f t="shared" si="1288"/>
        <v>0.18065999627120755</v>
      </c>
      <c r="X2053" s="34">
        <f>(S2053*H2053*'Propiedades físicas'!$F$5*60*24*365)/(1000000)</f>
        <v>56747.250301888736</v>
      </c>
      <c r="Y2053" s="34">
        <f>(U2053*H2053*'Propiedades físicas'!$F$7*60*24*365)/(1000000)</f>
        <v>477.3893656523731</v>
      </c>
      <c r="Z2053" s="31">
        <f t="shared" si="1301"/>
        <v>1370.5127482214887</v>
      </c>
      <c r="AA2053" s="31">
        <f t="shared" si="1302"/>
        <v>9669.5727164753935</v>
      </c>
      <c r="AB2053" s="31">
        <f t="shared" si="1302"/>
        <v>247.59682798333654</v>
      </c>
      <c r="AC2053" s="31">
        <f t="shared" si="1302"/>
        <v>366.64723117265197</v>
      </c>
      <c r="AD2053" s="31">
        <f t="shared" si="1302"/>
        <v>44.730842020232387</v>
      </c>
      <c r="AE2053" s="31">
        <f t="shared" si="1303"/>
        <v>9.862906382950209</v>
      </c>
      <c r="AF2053" s="31">
        <f t="shared" si="1304"/>
        <v>11708.923272256052</v>
      </c>
      <c r="AG2053" s="31">
        <f t="shared" si="1305"/>
        <v>0.11704857196125609</v>
      </c>
      <c r="AH2053" s="31">
        <f t="shared" si="1306"/>
        <v>0.82582936890424086</v>
      </c>
      <c r="AI2053" s="31">
        <f t="shared" si="1306"/>
        <v>2.1145994574070692E-2</v>
      </c>
      <c r="AJ2053" s="31">
        <f t="shared" si="1306"/>
        <v>3.1313488238616419E-2</v>
      </c>
      <c r="AK2053" s="31">
        <f t="shared" si="1306"/>
        <v>3.8202353009025858E-3</v>
      </c>
      <c r="AL2053" s="31">
        <f t="shared" si="1307"/>
        <v>8.4234102091351769E-4</v>
      </c>
      <c r="AM2053" s="31">
        <f t="shared" si="1308"/>
        <v>1.0000000000000002</v>
      </c>
      <c r="AN2053" s="31">
        <f>(Z2053*'Propiedades físicas'!$F$4)/1000</f>
        <v>1205.2015005310127</v>
      </c>
      <c r="AO2053" s="31">
        <f>(AA2053*'Propiedades físicas'!$F$6)/1000</f>
        <v>309.81310983587161</v>
      </c>
      <c r="AP2053" s="31">
        <f>(AB2053*'Propiedades físicas'!$F$9)/1000</f>
        <v>152.75486302431946</v>
      </c>
      <c r="AQ2053" s="31">
        <f>(AC2053*'Propiedades físicas'!$F$5)/1000</f>
        <v>107.96661016341083</v>
      </c>
      <c r="AR2053" s="31">
        <f>(AD2053*'Propiedades físicas'!$F$8)/1000</f>
        <v>15.857978113012779</v>
      </c>
      <c r="AS2053" s="31">
        <f>(AE2053*'Propiedades físicas'!$F$7)/1000</f>
        <v>0.90827504880588483</v>
      </c>
      <c r="AT2053" s="31">
        <f t="shared" si="1309"/>
        <v>1792.5023367164335</v>
      </c>
      <c r="AU2053" s="31">
        <f t="shared" si="1310"/>
        <v>0.67235700386240027</v>
      </c>
      <c r="AV2053" s="31">
        <f t="shared" si="1313"/>
        <v>0.17283832968574966</v>
      </c>
      <c r="AW2053" s="31">
        <f t="shared" si="1313"/>
        <v>8.5218780414055686E-2</v>
      </c>
      <c r="AX2053" s="31">
        <f t="shared" si="1313"/>
        <v>6.0232339981875688E-2</v>
      </c>
      <c r="AY2053" s="31">
        <f t="shared" si="1313"/>
        <v>8.8468381815679856E-3</v>
      </c>
      <c r="AZ2053" s="31">
        <f t="shared" si="1314"/>
        <v>5.0670787435049805E-4</v>
      </c>
      <c r="BA2053" s="31">
        <f t="shared" si="1311"/>
        <v>0.99999999999999978</v>
      </c>
      <c r="BB2053" s="34">
        <f>AU2053*'Propiedades físicas'!$C$4+'Diseño reactor'!AV2053*'Propiedades físicas'!$C$5+'Diseño reactor'!AW2053*'Propiedades físicas'!$C$8+'Diseño reactor'!AX2053*'Propiedades físicas'!$C$9+'Diseño reactor'!AY2053*'Propiedades físicas'!$C$7+'Diseño reactor'!AZ2053*'Propiedades físicas'!$C$6</f>
        <v>875.39224197916269</v>
      </c>
      <c r="BC2053" s="45">
        <f>AU2053*'Propiedades físicas'!$L$4+'Diseño reactor'!AV2053*'Propiedades físicas'!$L$5+'Diseño reactor'!AW2053*'Propiedades físicas'!$L$8+AX2053*'Propiedades físicas'!$L$9+'Diseño reactor'!AY2053*'Propiedades físicas'!$L$7+'Diseño reactor'!AZ2053*'Propiedades físicas'!$L$6</f>
        <v>2.1062954372746852</v>
      </c>
      <c r="BD2053" s="29">
        <f t="shared" si="1290"/>
        <v>1.6005121670408093</v>
      </c>
      <c r="BE2053" s="58">
        <f t="shared" si="1291"/>
        <v>41.40677527242439</v>
      </c>
      <c r="BF2053" s="30">
        <f>AU2053*'Propiedades físicas'!$I$4+'Diseño reactor'!AV2053*'Propiedades físicas'!$I$5+'Diseño reactor'!AW2053*'Propiedades físicas'!$I$8+'Diseño reactor'!AX2053*'Propiedades físicas'!$I$9+'Diseño reactor'!AY2053*'Propiedades físicas'!$I$7+'Diseño reactor'!AZ2053*'Propiedades físicas'!$I$6</f>
        <v>1.9966476259664866E-2</v>
      </c>
      <c r="BG2053" s="24">
        <f>AU2053*'Propiedades físicas'!$O$4+'Diseño reactor'!AV2053*'Propiedades físicas'!$O$5+'Diseño reactor'!AW2053*'Propiedades físicas'!$O$8+'Diseño reactor'!AX2053*'Propiedades físicas'!$O$9+'Diseño reactor'!AY2053*'Propiedades físicas'!$O$7+'Diseño reactor'!AZ2053*'Propiedades físicas'!$O$6</f>
        <v>0.15390698006574016</v>
      </c>
      <c r="BH2053" s="54">
        <f t="shared" si="1292"/>
        <v>41163.800698980463</v>
      </c>
      <c r="BI2053" s="34">
        <f t="shared" si="1312"/>
        <v>273.25140046424036</v>
      </c>
      <c r="BJ2053" s="27">
        <f t="shared" si="1293"/>
        <v>4796.4817849634974</v>
      </c>
      <c r="BK2053" s="34">
        <f t="shared" si="1294"/>
        <v>567.85540497235593</v>
      </c>
      <c r="BL2053" s="27">
        <f t="shared" si="1295"/>
        <v>105.64539398992795</v>
      </c>
      <c r="BM2053" s="34">
        <f t="shared" si="1296"/>
        <v>1.1054421768707483</v>
      </c>
      <c r="BN2053" s="45">
        <f t="shared" si="1297"/>
        <v>2206.85787653224</v>
      </c>
      <c r="BO2053" s="45">
        <f t="shared" si="1298"/>
        <v>107.41799072351395</v>
      </c>
      <c r="BP2053" s="66">
        <f t="shared" si="1299"/>
        <v>6.6877985946742653</v>
      </c>
    </row>
    <row r="2054" spans="8:68">
      <c r="H2054" s="68">
        <v>2049</v>
      </c>
      <c r="I2054" s="31">
        <f>('Propiedades físicas'!$C$10*'Diseño reactor'!H2054)/1000</f>
        <v>1793.3775819980333</v>
      </c>
      <c r="J2054" s="31">
        <f t="shared" si="1277"/>
        <v>0.25426881911391042</v>
      </c>
      <c r="K2054" s="31">
        <f>(I2054*1000)/'Propiedades físicas'!$F$10</f>
        <v>11714.640519947588</v>
      </c>
      <c r="L2054" s="31">
        <f t="shared" si="1278"/>
        <v>1673.5200742782267</v>
      </c>
      <c r="M2054" s="31">
        <f t="shared" si="1279"/>
        <v>10041.120445669361</v>
      </c>
      <c r="N2054" s="31">
        <f t="shared" si="1280"/>
        <v>0.81674967021875389</v>
      </c>
      <c r="O2054" s="32">
        <f t="shared" si="1281"/>
        <v>4.900498021312524</v>
      </c>
      <c r="P2054" s="33">
        <f t="shared" si="1282"/>
        <v>0.66925468591917725</v>
      </c>
      <c r="Q2054" s="31">
        <f t="shared" si="1283"/>
        <v>4.7215571529904183</v>
      </c>
      <c r="R2054" s="31">
        <f t="shared" si="1284"/>
        <v>0.12085919712171879</v>
      </c>
      <c r="S2054" s="31">
        <f t="shared" si="1285"/>
        <v>0.17894086832210532</v>
      </c>
      <c r="T2054" s="31">
        <f t="shared" si="1286"/>
        <v>2.1825690333187292E-2</v>
      </c>
      <c r="U2054" s="31">
        <f t="shared" si="1287"/>
        <v>4.8100968446706527E-3</v>
      </c>
      <c r="V2054" s="47">
        <f t="shared" si="1300"/>
        <v>6.6275706760928236E-4</v>
      </c>
      <c r="W2054" s="31">
        <f t="shared" si="1288"/>
        <v>0.18058774882648249</v>
      </c>
      <c r="X2054" s="34">
        <f>(S2054*H2054*'Propiedades físicas'!$F$5*60*24*365)/(1000000)</f>
        <v>56747.653953992987</v>
      </c>
      <c r="Y2054" s="34">
        <f>(U2054*H2054*'Propiedades físicas'!$F$7*60*24*365)/(1000000)</f>
        <v>477.04967938558059</v>
      </c>
      <c r="Z2054" s="31">
        <f t="shared" si="1301"/>
        <v>1371.3028514483942</v>
      </c>
      <c r="AA2054" s="31">
        <f t="shared" si="1302"/>
        <v>9674.4706064773673</v>
      </c>
      <c r="AB2054" s="31">
        <f t="shared" si="1302"/>
        <v>247.6404949024018</v>
      </c>
      <c r="AC2054" s="31">
        <f t="shared" si="1302"/>
        <v>366.64983919199381</v>
      </c>
      <c r="AD2054" s="31">
        <f t="shared" si="1302"/>
        <v>44.720839492700762</v>
      </c>
      <c r="AE2054" s="31">
        <f t="shared" si="1303"/>
        <v>9.8558884347301667</v>
      </c>
      <c r="AF2054" s="31">
        <f t="shared" si="1304"/>
        <v>11714.640519947587</v>
      </c>
      <c r="AG2054" s="31">
        <f t="shared" si="1305"/>
        <v>0.11705889302478824</v>
      </c>
      <c r="AH2054" s="31">
        <f t="shared" si="1306"/>
        <v>0.82584442860229168</v>
      </c>
      <c r="AI2054" s="31">
        <f t="shared" si="1306"/>
        <v>2.1139401971466538E-2</v>
      </c>
      <c r="AJ2054" s="31">
        <f t="shared" si="1306"/>
        <v>3.1298428540565602E-2</v>
      </c>
      <c r="AK2054" s="31">
        <f t="shared" si="1306"/>
        <v>3.8175170135652486E-3</v>
      </c>
      <c r="AL2054" s="31">
        <f t="shared" si="1307"/>
        <v>8.4133084732285614E-4</v>
      </c>
      <c r="AM2054" s="31">
        <f t="shared" si="1308"/>
        <v>1.0000000000000002</v>
      </c>
      <c r="AN2054" s="31">
        <f>(Z2054*'Propiedades físicas'!$F$4)/1000</f>
        <v>1205.8963015066888</v>
      </c>
      <c r="AO2054" s="31">
        <f>(AA2054*'Propiedades físicas'!$F$6)/1000</f>
        <v>309.97003823153483</v>
      </c>
      <c r="AP2054" s="31">
        <f>(AB2054*'Propiedades físicas'!$F$9)/1000</f>
        <v>152.78180333003678</v>
      </c>
      <c r="AQ2054" s="31">
        <f>(AC2054*'Propiedades físicas'!$F$5)/1000</f>
        <v>107.96737814686642</v>
      </c>
      <c r="AR2054" s="31">
        <f>(AD2054*'Propiedades físicas'!$F$8)/1000</f>
        <v>15.854432016952268</v>
      </c>
      <c r="AS2054" s="31">
        <f>(AE2054*'Propiedades físicas'!$F$7)/1000</f>
        <v>0.90762876595430109</v>
      </c>
      <c r="AT2054" s="31">
        <f t="shared" si="1309"/>
        <v>1793.3775819980333</v>
      </c>
      <c r="AU2054" s="31">
        <f t="shared" si="1310"/>
        <v>0.67241629069723219</v>
      </c>
      <c r="AV2054" s="31">
        <f t="shared" si="1313"/>
        <v>0.17284148153909218</v>
      </c>
      <c r="AW2054" s="31">
        <f t="shared" si="1313"/>
        <v>8.5192212093908246E-2</v>
      </c>
      <c r="AX2054" s="31">
        <f t="shared" si="1313"/>
        <v>6.0203372246115668E-2</v>
      </c>
      <c r="AY2054" s="31">
        <f t="shared" si="1313"/>
        <v>8.8405432163864619E-3</v>
      </c>
      <c r="AZ2054" s="31">
        <f t="shared" si="1314"/>
        <v>5.0610020726538584E-4</v>
      </c>
      <c r="BA2054" s="31">
        <f t="shared" si="1311"/>
        <v>1.0000000000000002</v>
      </c>
      <c r="BB2054" s="34">
        <f>AU2054*'Propiedades físicas'!$C$4+'Diseño reactor'!AV2054*'Propiedades físicas'!$C$5+'Diseño reactor'!AW2054*'Propiedades físicas'!$C$8+'Diseño reactor'!AX2054*'Propiedades físicas'!$C$9+'Diseño reactor'!AY2054*'Propiedades físicas'!$C$7+'Diseño reactor'!AZ2054*'Propiedades físicas'!$C$6</f>
        <v>875.39204345286714</v>
      </c>
      <c r="BC2054" s="45">
        <f>AU2054*'Propiedades físicas'!$L$4+'Diseño reactor'!AV2054*'Propiedades físicas'!$L$5+'Diseño reactor'!AW2054*'Propiedades físicas'!$L$8+AX2054*'Propiedades físicas'!$L$9+'Diseño reactor'!AY2054*'Propiedades físicas'!$L$7+'Diseño reactor'!AZ2054*'Propiedades físicas'!$L$6</f>
        <v>2.1063380606156037</v>
      </c>
      <c r="BD2054" s="29">
        <f t="shared" si="1290"/>
        <v>1.5998400970286881</v>
      </c>
      <c r="BE2054" s="58">
        <f t="shared" si="1291"/>
        <v>41.406049192188355</v>
      </c>
      <c r="BF2054" s="30">
        <f>AU2054*'Propiedades físicas'!$I$4+'Diseño reactor'!AV2054*'Propiedades físicas'!$I$5+'Diseño reactor'!AW2054*'Propiedades físicas'!$I$8+'Diseño reactor'!AX2054*'Propiedades físicas'!$I$9+'Diseño reactor'!AY2054*'Propiedades físicas'!$I$7+'Diseño reactor'!AZ2054*'Propiedades físicas'!$I$6</f>
        <v>1.9966564094644045E-2</v>
      </c>
      <c r="BG2054" s="24">
        <f>AU2054*'Propiedades físicas'!$O$4+'Diseño reactor'!AV2054*'Propiedades físicas'!$O$5+'Diseño reactor'!AW2054*'Propiedades físicas'!$O$8+'Diseño reactor'!AX2054*'Propiedades físicas'!$O$9+'Diseño reactor'!AY2054*'Propiedades físicas'!$O$7+'Diseño reactor'!AZ2054*'Propiedades físicas'!$O$6</f>
        <v>0.15390903341495177</v>
      </c>
      <c r="BH2054" s="54">
        <f t="shared" si="1292"/>
        <v>41163.61027985315</v>
      </c>
      <c r="BI2054" s="34">
        <f t="shared" si="1312"/>
        <v>273.25448649191532</v>
      </c>
      <c r="BJ2054" s="27">
        <f t="shared" si="1293"/>
        <v>4796.4850495612891</v>
      </c>
      <c r="BK2054" s="34">
        <f t="shared" si="1294"/>
        <v>567.86336751326542</v>
      </c>
      <c r="BL2054" s="27">
        <f t="shared" si="1295"/>
        <v>105.64566958555761</v>
      </c>
      <c r="BM2054" s="34">
        <f t="shared" si="1296"/>
        <v>1.1054421768707483</v>
      </c>
      <c r="BN2054" s="45">
        <f t="shared" si="1297"/>
        <v>2208.0516696922209</v>
      </c>
      <c r="BO2054" s="45">
        <f t="shared" si="1298"/>
        <v>107.42687135458921</v>
      </c>
      <c r="BP2054" s="66">
        <f t="shared" si="1299"/>
        <v>6.6877970779783009</v>
      </c>
    </row>
    <row r="2055" spans="8:68">
      <c r="H2055" s="68">
        <v>2050</v>
      </c>
      <c r="I2055" s="31">
        <f>('Propiedades físicas'!$C$10*'Diseño reactor'!H2055)/1000</f>
        <v>1794.2528272796328</v>
      </c>
      <c r="J2055" s="31">
        <f t="shared" si="1277"/>
        <v>0.25414478554361103</v>
      </c>
      <c r="K2055" s="31">
        <f>(I2055*1000)/'Propiedades físicas'!$F$10</f>
        <v>11720.357767639118</v>
      </c>
      <c r="L2055" s="31">
        <f t="shared" si="1278"/>
        <v>1674.3368239484453</v>
      </c>
      <c r="M2055" s="31">
        <f t="shared" si="1279"/>
        <v>10046.020943690672</v>
      </c>
      <c r="N2055" s="31">
        <f t="shared" si="1280"/>
        <v>0.81674967021875378</v>
      </c>
      <c r="O2055" s="32">
        <f t="shared" si="1281"/>
        <v>4.9004980213125231</v>
      </c>
      <c r="P2055" s="33">
        <f t="shared" si="1282"/>
        <v>0.66931364681904926</v>
      </c>
      <c r="Q2055" s="31">
        <f t="shared" si="1283"/>
        <v>4.7216431710477451</v>
      </c>
      <c r="R2055" s="31">
        <f t="shared" si="1284"/>
        <v>0.12082152719783136</v>
      </c>
      <c r="S2055" s="31">
        <f t="shared" si="1285"/>
        <v>0.17885485026477815</v>
      </c>
      <c r="T2055" s="31">
        <f t="shared" si="1286"/>
        <v>2.1810165538672883E-2</v>
      </c>
      <c r="U2055" s="31">
        <f t="shared" si="1287"/>
        <v>4.8043306632003461E-3</v>
      </c>
      <c r="V2055" s="47">
        <f t="shared" si="1300"/>
        <v>6.628154560732333E-4</v>
      </c>
      <c r="W2055" s="31">
        <f t="shared" si="1288"/>
        <v>0.18051555914337392</v>
      </c>
      <c r="X2055" s="34">
        <f>(S2055*H2055*'Propiedades físicas'!$F$5*60*24*365)/(1000000)</f>
        <v>56748.056960917937</v>
      </c>
      <c r="Y2055" s="34">
        <f>(U2055*H2055*'Propiedades físicas'!$F$7*60*24*365)/(1000000)</f>
        <v>476.71034999289867</v>
      </c>
      <c r="Z2055" s="31">
        <f t="shared" si="1301"/>
        <v>1372.0929759790511</v>
      </c>
      <c r="AA2055" s="31">
        <f t="shared" si="1302"/>
        <v>9679.3685006478772</v>
      </c>
      <c r="AB2055" s="31">
        <f t="shared" si="1302"/>
        <v>247.68413075555429</v>
      </c>
      <c r="AC2055" s="31">
        <f t="shared" si="1302"/>
        <v>366.6524430427952</v>
      </c>
      <c r="AD2055" s="31">
        <f t="shared" si="1302"/>
        <v>44.710839354279415</v>
      </c>
      <c r="AE2055" s="31">
        <f t="shared" si="1303"/>
        <v>9.8488778595607087</v>
      </c>
      <c r="AF2055" s="31">
        <f t="shared" si="1304"/>
        <v>11720.357767639118</v>
      </c>
      <c r="AG2055" s="31">
        <f t="shared" si="1305"/>
        <v>0.11706920583666088</v>
      </c>
      <c r="AH2055" s="31">
        <f t="shared" si="1306"/>
        <v>0.82585947396362069</v>
      </c>
      <c r="AI2055" s="31">
        <f t="shared" si="1306"/>
        <v>2.113281315007557E-2</v>
      </c>
      <c r="AJ2055" s="31">
        <f t="shared" si="1306"/>
        <v>3.1283383179236478E-2</v>
      </c>
      <c r="AK2055" s="31">
        <f t="shared" si="1306"/>
        <v>3.814801582058336E-3</v>
      </c>
      <c r="AL2055" s="31">
        <f t="shared" si="1307"/>
        <v>8.4032228834808088E-4</v>
      </c>
      <c r="AM2055" s="31">
        <f t="shared" si="1308"/>
        <v>1.0000000000000002</v>
      </c>
      <c r="AN2055" s="31">
        <f>(Z2055*'Propiedades físicas'!$F$4)/1000</f>
        <v>1206.5911212164579</v>
      </c>
      <c r="AO2055" s="31">
        <f>(AA2055*'Propiedades físicas'!$F$6)/1000</f>
        <v>310.12696676075797</v>
      </c>
      <c r="AP2055" s="31">
        <f>(AB2055*'Propiedades físicas'!$F$9)/1000</f>
        <v>152.8087244696392</v>
      </c>
      <c r="AQ2055" s="31">
        <f>(AC2055*'Propiedades físicas'!$F$5)/1000</f>
        <v>107.96814490281191</v>
      </c>
      <c r="AR2055" s="31">
        <f>(AD2055*'Propiedades físicas'!$F$8)/1000</f>
        <v>15.850886767879132</v>
      </c>
      <c r="AS2055" s="31">
        <f>(AE2055*'Propiedades físicas'!$F$7)/1000</f>
        <v>0.90698316208694574</v>
      </c>
      <c r="AT2055" s="31">
        <f t="shared" si="1309"/>
        <v>1794.252827279633</v>
      </c>
      <c r="AU2055" s="31">
        <f t="shared" si="1310"/>
        <v>0.67247553013241623</v>
      </c>
      <c r="AV2055" s="31">
        <f t="shared" si="1313"/>
        <v>0.17284463039189343</v>
      </c>
      <c r="AW2055" s="31">
        <f t="shared" si="1313"/>
        <v>8.516565901212543E-2</v>
      </c>
      <c r="AX2055" s="31">
        <f t="shared" si="1313"/>
        <v>6.0174432087426857E-2</v>
      </c>
      <c r="AY2055" s="31">
        <f t="shared" si="1313"/>
        <v>8.8342548646901387E-3</v>
      </c>
      <c r="AZ2055" s="31">
        <f t="shared" si="1314"/>
        <v>5.0549351144792316E-4</v>
      </c>
      <c r="BA2055" s="31">
        <f t="shared" si="1311"/>
        <v>1.0000000000000002</v>
      </c>
      <c r="BB2055" s="34">
        <f>AU2055*'Propiedades físicas'!$C$4+'Diseño reactor'!AV2055*'Propiedades físicas'!$C$5+'Diseño reactor'!AW2055*'Propiedades físicas'!$C$8+'Diseño reactor'!AX2055*'Propiedades físicas'!$C$9+'Diseño reactor'!AY2055*'Propiedades físicas'!$C$7+'Diseño reactor'!AZ2055*'Propiedades físicas'!$C$6</f>
        <v>875.39184522797245</v>
      </c>
      <c r="BC2055" s="45">
        <f>AU2055*'Propiedades físicas'!$L$4+'Diseño reactor'!AV2055*'Propiedades físicas'!$L$5+'Diseño reactor'!AW2055*'Propiedades físicas'!$L$8+AX2055*'Propiedades físicas'!$L$9+'Diseño reactor'!AY2055*'Propiedades físicas'!$L$7+'Diseño reactor'!AZ2055*'Propiedades físicas'!$L$6</f>
        <v>2.1063806484150871</v>
      </c>
      <c r="BD2055" s="29">
        <f t="shared" si="1290"/>
        <v>1.5991685920622529</v>
      </c>
      <c r="BE2055" s="58">
        <f t="shared" si="1291"/>
        <v>41.405323731569034</v>
      </c>
      <c r="BF2055" s="30">
        <f>AU2055*'Propiedades físicas'!$I$4+'Diseño reactor'!AV2055*'Propiedades físicas'!$I$5+'Diseño reactor'!AW2055*'Propiedades físicas'!$I$8+'Diseño reactor'!AX2055*'Propiedades físicas'!$I$9+'Diseño reactor'!AY2055*'Propiedades físicas'!$I$7+'Diseño reactor'!AZ2055*'Propiedades físicas'!$I$6</f>
        <v>1.9966651787195457E-2</v>
      </c>
      <c r="BG2055" s="24">
        <f>AU2055*'Propiedades físicas'!$O$4+'Diseño reactor'!AV2055*'Propiedades físicas'!$O$5+'Diseño reactor'!AW2055*'Propiedades físicas'!$O$8+'Diseño reactor'!AX2055*'Propiedades físicas'!$O$9+'Diseño reactor'!AY2055*'Propiedades físicas'!$O$7+'Diseño reactor'!AZ2055*'Propiedades físicas'!$O$6</f>
        <v>0.15391108513497631</v>
      </c>
      <c r="BH2055" s="54">
        <f t="shared" si="1292"/>
        <v>41163.420170204212</v>
      </c>
      <c r="BI2055" s="34">
        <f t="shared" si="1312"/>
        <v>273.25756881843648</v>
      </c>
      <c r="BJ2055" s="27">
        <f t="shared" si="1293"/>
        <v>4796.4883162744254</v>
      </c>
      <c r="BK2055" s="34">
        <f t="shared" si="1294"/>
        <v>567.87132430387089</v>
      </c>
      <c r="BL2055" s="27">
        <f t="shared" si="1295"/>
        <v>105.64594497587653</v>
      </c>
      <c r="BM2055" s="34">
        <f t="shared" si="1296"/>
        <v>1.1054421768707483</v>
      </c>
      <c r="BN2055" s="45">
        <f t="shared" si="1297"/>
        <v>2209.2454857083353</v>
      </c>
      <c r="BO2055" s="45">
        <f t="shared" si="1298"/>
        <v>107.43574488671644</v>
      </c>
      <c r="BP2055" s="66">
        <f t="shared" si="1299"/>
        <v>6.6877955635849711</v>
      </c>
    </row>
    <row r="2056" spans="8:68">
      <c r="H2056" s="68">
        <v>2051</v>
      </c>
      <c r="I2056" s="31">
        <f>('Propiedades físicas'!$C$10*'Diseño reactor'!H2056)/1000</f>
        <v>1795.1280725612328</v>
      </c>
      <c r="J2056" s="31">
        <f t="shared" si="1277"/>
        <v>0.25402087292267311</v>
      </c>
      <c r="K2056" s="31">
        <f>(I2056*1000)/'Propiedades físicas'!$F$10</f>
        <v>11726.075015330651</v>
      </c>
      <c r="L2056" s="31">
        <f t="shared" si="1278"/>
        <v>1675.1535736186643</v>
      </c>
      <c r="M2056" s="31">
        <f t="shared" si="1279"/>
        <v>10050.921441711986</v>
      </c>
      <c r="N2056" s="31">
        <f t="shared" si="1280"/>
        <v>0.81674967021875389</v>
      </c>
      <c r="O2056" s="32">
        <f t="shared" si="1281"/>
        <v>4.9004980213125231</v>
      </c>
      <c r="P2056" s="33">
        <f t="shared" si="1282"/>
        <v>0.66937256059869421</v>
      </c>
      <c r="Q2056" s="31">
        <f t="shared" si="1283"/>
        <v>4.7217291072543173</v>
      </c>
      <c r="R2056" s="31">
        <f t="shared" si="1284"/>
        <v>0.12078387887636595</v>
      </c>
      <c r="S2056" s="31">
        <f t="shared" si="1285"/>
        <v>0.17876891405820644</v>
      </c>
      <c r="T2056" s="31">
        <f t="shared" si="1286"/>
        <v>2.1794657049240721E-2</v>
      </c>
      <c r="U2056" s="31">
        <f t="shared" si="1287"/>
        <v>4.7985736944530224E-3</v>
      </c>
      <c r="V2056" s="47">
        <f t="shared" si="1300"/>
        <v>6.6287379787443505E-4</v>
      </c>
      <c r="W2056" s="31">
        <f t="shared" si="1288"/>
        <v>0.18044342715263906</v>
      </c>
      <c r="X2056" s="34">
        <f>(S2056*H2056*'Propiedades físicas'!$F$5*60*24*365)/(1000000)</f>
        <v>56748.459323952113</v>
      </c>
      <c r="Y2056" s="34">
        <f>(U2056*H2056*'Propiedades físicas'!$F$7*60*24*365)/(1000000)</f>
        <v>476.37137698455729</v>
      </c>
      <c r="Z2056" s="31">
        <f t="shared" si="1301"/>
        <v>1372.8831217879219</v>
      </c>
      <c r="AA2056" s="31">
        <f t="shared" si="1302"/>
        <v>9684.2663989786051</v>
      </c>
      <c r="AB2056" s="31">
        <f t="shared" si="1302"/>
        <v>247.72773557542655</v>
      </c>
      <c r="AC2056" s="31">
        <f t="shared" si="1302"/>
        <v>366.65504273338144</v>
      </c>
      <c r="AD2056" s="31">
        <f t="shared" si="1302"/>
        <v>44.700841607992722</v>
      </c>
      <c r="AE2056" s="31">
        <f t="shared" si="1303"/>
        <v>9.8418746473231487</v>
      </c>
      <c r="AF2056" s="31">
        <f t="shared" si="1304"/>
        <v>11726.075015330653</v>
      </c>
      <c r="AG2056" s="31">
        <f t="shared" si="1305"/>
        <v>0.11707951040676583</v>
      </c>
      <c r="AH2056" s="31">
        <f t="shared" si="1306"/>
        <v>0.82587450500848836</v>
      </c>
      <c r="AI2056" s="31">
        <f t="shared" si="1306"/>
        <v>2.1126228107149893E-2</v>
      </c>
      <c r="AJ2056" s="31">
        <f t="shared" si="1306"/>
        <v>3.1268352134368675E-2</v>
      </c>
      <c r="AK2056" s="31">
        <f t="shared" si="1306"/>
        <v>3.8120890024625383E-3</v>
      </c>
      <c r="AL2056" s="31">
        <f t="shared" si="1307"/>
        <v>8.3931534076456932E-4</v>
      </c>
      <c r="AM2056" s="31">
        <f t="shared" si="1308"/>
        <v>0.99999999999999978</v>
      </c>
      <c r="AN2056" s="31">
        <f>(Z2056*'Propiedades físicas'!$F$4)/1000</f>
        <v>1207.2859596378628</v>
      </c>
      <c r="AO2056" s="31">
        <f>(AA2056*'Propiedades físicas'!$F$6)/1000</f>
        <v>310.28389542327449</v>
      </c>
      <c r="AP2056" s="31">
        <f>(AB2056*'Propiedades físicas'!$F$9)/1000</f>
        <v>152.83562646325939</v>
      </c>
      <c r="AQ2056" s="31">
        <f>(AC2056*'Propiedades físicas'!$F$5)/1000</f>
        <v>107.96891043369884</v>
      </c>
      <c r="AR2056" s="31">
        <f>(AD2056*'Propiedades físicas'!$F$8)/1000</f>
        <v>15.847342366865574</v>
      </c>
      <c r="AS2056" s="31">
        <f>(AE2056*'Propiedades físicas'!$F$7)/1000</f>
        <v>0.90633823627198873</v>
      </c>
      <c r="AT2056" s="31">
        <f t="shared" si="1309"/>
        <v>1795.128072561233</v>
      </c>
      <c r="AU2056" s="31">
        <f t="shared" si="1310"/>
        <v>0.67253472222477395</v>
      </c>
      <c r="AV2056" s="31">
        <f t="shared" si="1313"/>
        <v>0.17284777624839384</v>
      </c>
      <c r="AW2056" s="31">
        <f t="shared" si="1313"/>
        <v>8.513912115763321E-2</v>
      </c>
      <c r="AX2056" s="31">
        <f t="shared" si="1313"/>
        <v>6.0145519466837903E-2</v>
      </c>
      <c r="AY2056" s="31">
        <f t="shared" si="1313"/>
        <v>8.8279731174027484E-3</v>
      </c>
      <c r="AZ2056" s="31">
        <f t="shared" si="1314"/>
        <v>5.0488778495834754E-4</v>
      </c>
      <c r="BA2056" s="31">
        <f t="shared" si="1311"/>
        <v>1</v>
      </c>
      <c r="BB2056" s="34">
        <f>AU2056*'Propiedades físicas'!$C$4+'Diseño reactor'!AV2056*'Propiedades físicas'!$C$5+'Diseño reactor'!AW2056*'Propiedades físicas'!$C$8+'Diseño reactor'!AX2056*'Propiedades físicas'!$C$9+'Diseño reactor'!AY2056*'Propiedades físicas'!$C$7+'Diseño reactor'!AZ2056*'Propiedades físicas'!$C$6</f>
        <v>875.39164730390962</v>
      </c>
      <c r="BC2056" s="45">
        <f>AU2056*'Propiedades físicas'!$L$4+'Diseño reactor'!AV2056*'Propiedades físicas'!$L$5+'Diseño reactor'!AW2056*'Propiedades físicas'!$L$8+AX2056*'Propiedades físicas'!$L$9+'Diseño reactor'!AY2056*'Propiedades físicas'!$L$7+'Diseño reactor'!AZ2056*'Propiedades físicas'!$L$6</f>
        <v>2.1064232007172441</v>
      </c>
      <c r="BD2056" s="29">
        <f t="shared" si="1290"/>
        <v>1.5984976514284133</v>
      </c>
      <c r="BE2056" s="58">
        <f t="shared" si="1291"/>
        <v>41.404598889771052</v>
      </c>
      <c r="BF2056" s="30">
        <f>AU2056*'Propiedades físicas'!$I$4+'Diseño reactor'!AV2056*'Propiedades físicas'!$I$5+'Diseño reactor'!AW2056*'Propiedades físicas'!$I$8+'Diseño reactor'!AX2056*'Propiedades físicas'!$I$9+'Diseño reactor'!AY2056*'Propiedades físicas'!$I$7+'Diseño reactor'!AZ2056*'Propiedades físicas'!$I$6</f>
        <v>1.9966739337587483E-2</v>
      </c>
      <c r="BG2056" s="24">
        <f>AU2056*'Propiedades físicas'!$O$4+'Diseño reactor'!AV2056*'Propiedades físicas'!$O$5+'Diseño reactor'!AW2056*'Propiedades físicas'!$O$8+'Diseño reactor'!AX2056*'Propiedades físicas'!$O$9+'Diseño reactor'!AY2056*'Propiedades físicas'!$O$7+'Diseño reactor'!AZ2056*'Propiedades físicas'!$O$6</f>
        <v>0.15391313522770958</v>
      </c>
      <c r="BH2056" s="54">
        <f t="shared" si="1292"/>
        <v>41163.230369445439</v>
      </c>
      <c r="BI2056" s="34">
        <f t="shared" si="1312"/>
        <v>273.26064744989998</v>
      </c>
      <c r="BJ2056" s="27">
        <f t="shared" si="1293"/>
        <v>4796.4915850939533</v>
      </c>
      <c r="BK2056" s="34">
        <f t="shared" si="1294"/>
        <v>567.8792753501051</v>
      </c>
      <c r="BL2056" s="27">
        <f t="shared" si="1295"/>
        <v>105.64622016110386</v>
      </c>
      <c r="BM2056" s="34">
        <f t="shared" si="1296"/>
        <v>1.1054421768707483</v>
      </c>
      <c r="BN2056" s="45">
        <f t="shared" si="1297"/>
        <v>2210.4393245523406</v>
      </c>
      <c r="BO2056" s="45">
        <f t="shared" si="1298"/>
        <v>107.44461132840405</v>
      </c>
      <c r="BP2056" s="66">
        <f t="shared" si="1299"/>
        <v>6.687794051489929</v>
      </c>
    </row>
    <row r="2057" spans="8:68">
      <c r="H2057" s="68">
        <v>2052</v>
      </c>
      <c r="I2057" s="31">
        <f>('Propiedades físicas'!$C$10*'Diseño reactor'!H2057)/1000</f>
        <v>1796.0033178428325</v>
      </c>
      <c r="J2057" s="31">
        <f t="shared" si="1277"/>
        <v>0.25389708107427023</v>
      </c>
      <c r="K2057" s="31">
        <f>(I2057*1000)/'Propiedades físicas'!$F$10</f>
        <v>11731.79226302218</v>
      </c>
      <c r="L2057" s="31">
        <f t="shared" si="1278"/>
        <v>1675.9703232888828</v>
      </c>
      <c r="M2057" s="31">
        <f t="shared" si="1279"/>
        <v>10055.821939733296</v>
      </c>
      <c r="N2057" s="31">
        <f t="shared" si="1280"/>
        <v>0.81674967021875378</v>
      </c>
      <c r="O2057" s="32">
        <f t="shared" si="1281"/>
        <v>4.9004980213125222</v>
      </c>
      <c r="P2057" s="33">
        <f t="shared" si="1282"/>
        <v>0.66943142731457539</v>
      </c>
      <c r="Q2057" s="31">
        <f t="shared" si="1283"/>
        <v>4.7218149617257499</v>
      </c>
      <c r="R2057" s="31">
        <f t="shared" si="1284"/>
        <v>0.12074625214162105</v>
      </c>
      <c r="S2057" s="31">
        <f t="shared" si="1285"/>
        <v>0.17868305958677266</v>
      </c>
      <c r="T2057" s="31">
        <f t="shared" si="1286"/>
        <v>2.1779164842520505E-2</v>
      </c>
      <c r="U2057" s="31">
        <f t="shared" si="1287"/>
        <v>4.7928259200368754E-3</v>
      </c>
      <c r="V2057" s="47">
        <f t="shared" si="1300"/>
        <v>6.6293209306880286E-4</v>
      </c>
      <c r="W2057" s="31">
        <f t="shared" si="1288"/>
        <v>0.18037135278514593</v>
      </c>
      <c r="X2057" s="34">
        <f>(S2057*H2057*'Propiedades físicas'!$F$5*60*24*365)/(1000000)</f>
        <v>56748.861044380908</v>
      </c>
      <c r="Y2057" s="34">
        <f>(U2057*H2057*'Propiedades físicas'!$F$7*60*24*365)/(1000000)</f>
        <v>476.03275987160333</v>
      </c>
      <c r="Z2057" s="31">
        <f t="shared" si="1301"/>
        <v>1373.6732888495087</v>
      </c>
      <c r="AA2057" s="31">
        <f t="shared" si="1302"/>
        <v>9689.1643014612382</v>
      </c>
      <c r="AB2057" s="31">
        <f t="shared" si="1302"/>
        <v>247.77130939460639</v>
      </c>
      <c r="AC2057" s="31">
        <f t="shared" si="1302"/>
        <v>366.65763827205751</v>
      </c>
      <c r="AD2057" s="31">
        <f t="shared" si="1302"/>
        <v>44.690846256852076</v>
      </c>
      <c r="AE2057" s="31">
        <f t="shared" si="1303"/>
        <v>9.8348787879156685</v>
      </c>
      <c r="AF2057" s="31">
        <f t="shared" si="1304"/>
        <v>11731.792263022176</v>
      </c>
      <c r="AG2057" s="31">
        <f t="shared" si="1305"/>
        <v>0.11708980674497919</v>
      </c>
      <c r="AH2057" s="31">
        <f t="shared" si="1306"/>
        <v>0.82588952175711761</v>
      </c>
      <c r="AI2057" s="31">
        <f t="shared" si="1306"/>
        <v>2.1119646839943201E-2</v>
      </c>
      <c r="AJ2057" s="31">
        <f t="shared" si="1306"/>
        <v>3.1253335385739642E-2</v>
      </c>
      <c r="AK2057" s="31">
        <f t="shared" si="1306"/>
        <v>3.8093792708650859E-3</v>
      </c>
      <c r="AL2057" s="31">
        <f t="shared" si="1307"/>
        <v>8.3831000135542357E-4</v>
      </c>
      <c r="AM2057" s="31">
        <f t="shared" si="1308"/>
        <v>1</v>
      </c>
      <c r="AN2057" s="31">
        <f>(Z2057*'Propiedades físicas'!$F$4)/1000</f>
        <v>1207.9808167484809</v>
      </c>
      <c r="AO2057" s="31">
        <f>(AA2057*'Propiedades físicas'!$F$6)/1000</f>
        <v>310.44082421881802</v>
      </c>
      <c r="AP2057" s="31">
        <f>(AB2057*'Propiedades físicas'!$F$9)/1000</f>
        <v>152.8625093310024</v>
      </c>
      <c r="AQ2057" s="31">
        <f>(AC2057*'Propiedades físicas'!$F$5)/1000</f>
        <v>107.9696747419728</v>
      </c>
      <c r="AR2057" s="31">
        <f>(AD2057*'Propiedades físicas'!$F$8)/1000</f>
        <v>15.843798814979193</v>
      </c>
      <c r="AS2057" s="31">
        <f>(AE2057*'Propiedades físicas'!$F$7)/1000</f>
        <v>0.90569398757915398</v>
      </c>
      <c r="AT2057" s="31">
        <f t="shared" si="1309"/>
        <v>1796.0033178428325</v>
      </c>
      <c r="AU2057" s="31">
        <f t="shared" si="1310"/>
        <v>0.67259386703103563</v>
      </c>
      <c r="AV2057" s="31">
        <f t="shared" si="1313"/>
        <v>0.17285091911282568</v>
      </c>
      <c r="AW2057" s="31">
        <f t="shared" si="1313"/>
        <v>8.5112598519363827E-2</v>
      </c>
      <c r="AX2057" s="31">
        <f t="shared" si="1313"/>
        <v>6.0116634345450122E-2</v>
      </c>
      <c r="AY2057" s="31">
        <f t="shared" si="1313"/>
        <v>8.8216979654631555E-3</v>
      </c>
      <c r="AZ2057" s="31">
        <f t="shared" si="1314"/>
        <v>5.0428302586154295E-4</v>
      </c>
      <c r="BA2057" s="31">
        <f t="shared" si="1311"/>
        <v>1</v>
      </c>
      <c r="BB2057" s="34">
        <f>AU2057*'Propiedades físicas'!$C$4+'Diseño reactor'!AV2057*'Propiedades físicas'!$C$5+'Diseño reactor'!AW2057*'Propiedades físicas'!$C$8+'Diseño reactor'!AX2057*'Propiedades físicas'!$C$9+'Diseño reactor'!AY2057*'Propiedades físicas'!$C$7+'Diseño reactor'!AZ2057*'Propiedades físicas'!$C$6</f>
        <v>875.39144968011033</v>
      </c>
      <c r="BC2057" s="45">
        <f>AU2057*'Propiedades físicas'!$L$4+'Diseño reactor'!AV2057*'Propiedades físicas'!$L$5+'Diseño reactor'!AW2057*'Propiedades físicas'!$L$8+AX2057*'Propiedades físicas'!$L$9+'Diseño reactor'!AY2057*'Propiedades físicas'!$L$7+'Diseño reactor'!AZ2057*'Propiedades físicas'!$L$6</f>
        <v>2.1064657175661083</v>
      </c>
      <c r="BD2057" s="29">
        <f t="shared" si="1290"/>
        <v>1.5978272744152817</v>
      </c>
      <c r="BE2057" s="58">
        <f t="shared" si="1291"/>
        <v>41.403874666000441</v>
      </c>
      <c r="BF2057" s="30">
        <f>AU2057*'Propiedades físicas'!$I$4+'Diseño reactor'!AV2057*'Propiedades físicas'!$I$5+'Diseño reactor'!AW2057*'Propiedades físicas'!$I$8+'Diseño reactor'!AX2057*'Propiedades físicas'!$I$9+'Diseño reactor'!AY2057*'Propiedades físicas'!$I$7+'Diseño reactor'!AZ2057*'Propiedades físicas'!$I$6</f>
        <v>1.9966826746087907E-2</v>
      </c>
      <c r="BG2057" s="24">
        <f>AU2057*'Propiedades físicas'!$O$4+'Diseño reactor'!AV2057*'Propiedades físicas'!$O$5+'Diseño reactor'!AW2057*'Propiedades físicas'!$O$8+'Diseño reactor'!AX2057*'Propiedades físicas'!$O$9+'Diseño reactor'!AY2057*'Propiedades físicas'!$O$7+'Diseño reactor'!AZ2057*'Propiedades físicas'!$O$6</f>
        <v>0.15391518369504434</v>
      </c>
      <c r="BH2057" s="54">
        <f t="shared" si="1292"/>
        <v>41163.040876989944</v>
      </c>
      <c r="BI2057" s="34">
        <f t="shared" si="1312"/>
        <v>273.26372239238947</v>
      </c>
      <c r="BJ2057" s="27">
        <f t="shared" si="1293"/>
        <v>4796.4948560109488</v>
      </c>
      <c r="BK2057" s="34">
        <f t="shared" si="1294"/>
        <v>567.88722065789261</v>
      </c>
      <c r="BL2057" s="27">
        <f t="shared" si="1295"/>
        <v>105.6464951414584</v>
      </c>
      <c r="BM2057" s="34">
        <f t="shared" si="1296"/>
        <v>1.1054421768707483</v>
      </c>
      <c r="BN2057" s="45">
        <f t="shared" si="1297"/>
        <v>2211.6331861960343</v>
      </c>
      <c r="BO2057" s="45">
        <f t="shared" si="1298"/>
        <v>107.45347068814687</v>
      </c>
      <c r="BP2057" s="66">
        <f t="shared" si="1299"/>
        <v>6.6877925416888324</v>
      </c>
    </row>
    <row r="2058" spans="8:68">
      <c r="H2058" s="68">
        <v>2053</v>
      </c>
      <c r="I2058" s="31">
        <f>('Propiedades físicas'!$C$10*'Diseño reactor'!H2058)/1000</f>
        <v>1796.8785631244325</v>
      </c>
      <c r="J2058" s="31">
        <f t="shared" ref="J2058:J2121" si="1315">$F$7/I2058</f>
        <v>0.25377340982192037</v>
      </c>
      <c r="K2058" s="31">
        <f>(I2058*1000)/'Propiedades físicas'!$F$10</f>
        <v>11737.509510713713</v>
      </c>
      <c r="L2058" s="31">
        <f t="shared" ref="L2058:L2121" si="1316">K2058*$I$5</f>
        <v>1676.7870729591018</v>
      </c>
      <c r="M2058" s="31">
        <f t="shared" ref="M2058:M2121" si="1317">$I$6*K2058</f>
        <v>10060.72243775461</v>
      </c>
      <c r="N2058" s="31">
        <f t="shared" ref="N2058:N2121" si="1318">L2058/H2058</f>
        <v>0.81674967021875389</v>
      </c>
      <c r="O2058" s="32">
        <f t="shared" ref="O2058:O2121" si="1319">M2058/H2058</f>
        <v>4.9004980213125231</v>
      </c>
      <c r="P2058" s="33">
        <f t="shared" ref="P2058:P2121" si="1320">(H2058*$C$5*N2058)/(H2058*$C$5+$F$7*1000*$C$4)</f>
        <v>0.66949024702306648</v>
      </c>
      <c r="Q2058" s="31">
        <f t="shared" ref="Q2058:Q2121" si="1321">((H2058^3)*($C$5^3)*O2058+3*(H2058^2)*($C$5^2)*O2058*$F$7*1000*$C$4+3*H2058*$C$5*O2058*(($F$7*1000)^2)*($C$4^2)+O2058*(($F$7*1000)^3)*($C$4^3)-3*N2058*(($F$7*1000)^3)*($C$4^3)-3*(($F$7*1000)^2)*($C$4^2)*H2058*$C$5*N2058-$F$7*1000*$C$4*(H2058^2)*($C$5^2)*N2058)/(3*(($F$7*1000)^2)*($C$4^2)*H2058*$C$5+(($F$7*1000)^3)*($C$4^3)+3*(H2058^2)*($C$5^2)*$F$7*1000*$C$4+(H2058^3)*($C$5^3))</f>
        <v>4.7219007345774475</v>
      </c>
      <c r="R2058" s="31">
        <f t="shared" ref="R2058:R2121" si="1322">($F$7*1000*$C$4*H2058*$C$5*N2058)/((H2058^2)*($C$5^2)+2*$F$7*1000*$C$4*H2058*$C$5+(($F$7*1000)^2)*($C$4^2))</f>
        <v>0.120708646977904</v>
      </c>
      <c r="S2058" s="31">
        <f t="shared" ref="S2058:S2121" si="1323">(N2058*$F$7*1000*$C$4*(3*(($F$7*1000)^2)*($C$4^2)+3*$F$7*1000*$C$4*H2058*$C$5+(H2058^2)*($C$5^2)))/(3*(($F$7*1000)^2)*($C$4^2)*H2058*$C$5+(($F$7*1000)^3)*($C$4^3)+3*(H2058^2)*($C$5^2)*$F$7*1000*$C$4+(H2058^3)*($C$5^3))</f>
        <v>0.17859728673507505</v>
      </c>
      <c r="T2058" s="31">
        <f t="shared" ref="T2058:T2121" si="1324">((($F$7*1000)^2)*($C$4^2)*H2058*$C$5*N2058)/(3*(($F$7*1000)^2)*($C$4^2)*H2058*$C$5+(($F$7*1000)^3)*($C$4^3)+3*(H2058^2)*($C$5^2)*$F$7*1000*$C$4+(H2058^3)*($C$5^3))</f>
        <v>2.1763688896179308E-2</v>
      </c>
      <c r="U2058" s="31">
        <f t="shared" ref="U2058:U2121" si="1325">((($F$7*1000)^3)*($C$4^3)*N2058)/(3*(($F$7*1000)^2)*($C$4^2)*H2058*$C$5+(($F$7*1000)^3)*($C$4^3)+3*(H2058^2)*($C$5^2)*$F$7*1000*$C$4+(H2058^3)*($C$5^3))</f>
        <v>4.7870873216041493E-3</v>
      </c>
      <c r="V2058" s="47">
        <f t="shared" si="1300"/>
        <v>6.6299034171216293E-4</v>
      </c>
      <c r="W2058" s="31">
        <f t="shared" ref="W2058:W2121" si="1326">($F$7*1000*$C$4)/(H2058*$C$5+$F$7*1000*$C$4)</f>
        <v>0.18029933597187284</v>
      </c>
      <c r="X2058" s="34">
        <f>(S2058*H2058*'Propiedades físicas'!$F$5*60*24*365)/(1000000)</f>
        <v>56749.262123486704</v>
      </c>
      <c r="Y2058" s="34">
        <f>(U2058*H2058*'Propiedades físicas'!$F$7*60*24*365)/(1000000)</f>
        <v>475.69449816589986</v>
      </c>
      <c r="Z2058" s="31">
        <f t="shared" si="1301"/>
        <v>1374.4634771383555</v>
      </c>
      <c r="AA2058" s="31">
        <f t="shared" si="1302"/>
        <v>9694.0622080875</v>
      </c>
      <c r="AB2058" s="31">
        <f t="shared" si="1302"/>
        <v>247.8148522456369</v>
      </c>
      <c r="AC2058" s="31">
        <f t="shared" si="1302"/>
        <v>366.66022966710909</v>
      </c>
      <c r="AD2058" s="31">
        <f t="shared" ref="AD2058:AD2089" si="1327">T2058*$H2058</f>
        <v>44.680853303856118</v>
      </c>
      <c r="AE2058" s="31">
        <f t="shared" si="1303"/>
        <v>9.8278902712533185</v>
      </c>
      <c r="AF2058" s="31">
        <f t="shared" si="1304"/>
        <v>11737.509510713713</v>
      </c>
      <c r="AG2058" s="31">
        <f t="shared" si="1305"/>
        <v>0.11710009486116102</v>
      </c>
      <c r="AH2058" s="31">
        <f t="shared" si="1306"/>
        <v>0.82590452422969252</v>
      </c>
      <c r="AI2058" s="31">
        <f t="shared" si="1306"/>
        <v>2.1113069345710649E-2</v>
      </c>
      <c r="AJ2058" s="31">
        <f t="shared" si="1306"/>
        <v>3.1238332913164461E-2</v>
      </c>
      <c r="AK2058" s="31">
        <f t="shared" ref="AK2058:AL2121" si="1328">AD2058/$AF2058</f>
        <v>3.8066723833597342E-3</v>
      </c>
      <c r="AL2058" s="31">
        <f t="shared" si="1307"/>
        <v>8.3730626691144825E-4</v>
      </c>
      <c r="AM2058" s="31">
        <f t="shared" si="1308"/>
        <v>0.99999999999999989</v>
      </c>
      <c r="AN2058" s="31">
        <f>(Z2058*'Propiedades físicas'!$F$4)/1000</f>
        <v>1208.6756925259269</v>
      </c>
      <c r="AO2058" s="31">
        <f>(AA2058*'Propiedades físicas'!$F$6)/1000</f>
        <v>310.59775314712351</v>
      </c>
      <c r="AP2058" s="31">
        <f>(AB2058*'Propiedades físicas'!$F$9)/1000</f>
        <v>152.88937309294568</v>
      </c>
      <c r="AQ2058" s="31">
        <f>(AC2058*'Propiedades físicas'!$F$5)/1000</f>
        <v>107.97043783007362</v>
      </c>
      <c r="AR2058" s="31">
        <f>(AD2058*'Propiedades físicas'!$F$8)/1000</f>
        <v>15.840256113283065</v>
      </c>
      <c r="AS2058" s="31">
        <f>(AE2058*'Propiedades físicas'!$F$7)/1000</f>
        <v>0.90505041507971817</v>
      </c>
      <c r="AT2058" s="31">
        <f t="shared" si="1309"/>
        <v>1796.8785631244327</v>
      </c>
      <c r="AU2058" s="31">
        <f t="shared" si="1310"/>
        <v>0.67265296460784085</v>
      </c>
      <c r="AV2058" s="31">
        <f t="shared" si="1313"/>
        <v>0.17285405898941364</v>
      </c>
      <c r="AW2058" s="31">
        <f t="shared" si="1313"/>
        <v>8.5086091086255658E-2</v>
      </c>
      <c r="AX2058" s="31">
        <f t="shared" si="1313"/>
        <v>6.0087776684437377E-2</v>
      </c>
      <c r="AY2058" s="31">
        <f t="shared" si="1313"/>
        <v>8.8154293998253547E-3</v>
      </c>
      <c r="AZ2058" s="31">
        <f t="shared" si="1314"/>
        <v>5.0367923222702725E-4</v>
      </c>
      <c r="BA2058" s="31">
        <f t="shared" si="1311"/>
        <v>0.99999999999999989</v>
      </c>
      <c r="BB2058" s="34">
        <f>AU2058*'Propiedades físicas'!$C$4+'Diseño reactor'!AV2058*'Propiedades físicas'!$C$5+'Diseño reactor'!AW2058*'Propiedades físicas'!$C$8+'Diseño reactor'!AX2058*'Propiedades físicas'!$C$9+'Diseño reactor'!AY2058*'Propiedades físicas'!$C$7+'Diseño reactor'!AZ2058*'Propiedades físicas'!$C$6</f>
        <v>875.39125235600829</v>
      </c>
      <c r="BC2058" s="45">
        <f>AU2058*'Propiedades físicas'!$L$4+'Diseño reactor'!AV2058*'Propiedades físicas'!$L$5+'Diseño reactor'!AW2058*'Propiedades físicas'!$L$8+AX2058*'Propiedades físicas'!$L$9+'Diseño reactor'!AY2058*'Propiedades físicas'!$L$7+'Diseño reactor'!AZ2058*'Propiedades físicas'!$L$6</f>
        <v>2.1065081990056425</v>
      </c>
      <c r="BD2058" s="29">
        <f t="shared" ref="BD2058:BD2121" si="1329">((-$F$19)*V2058*($F$7*1000))/(H2058*(BB2058/1000)*BC2058)</f>
        <v>1.5971574603121654</v>
      </c>
      <c r="BE2058" s="58">
        <f t="shared" ref="BE2058:BE2121" si="1330">BD2058+$F$20+((BP2058*60)/(H2058*(BB2058/1000)*BC2058))</f>
        <v>41.40315105946457</v>
      </c>
      <c r="BF2058" s="30">
        <f>AU2058*'Propiedades físicas'!$I$4+'Diseño reactor'!AV2058*'Propiedades físicas'!$I$5+'Diseño reactor'!AW2058*'Propiedades físicas'!$I$8+'Diseño reactor'!AX2058*'Propiedades físicas'!$I$9+'Diseño reactor'!AY2058*'Propiedades físicas'!$I$7+'Diseño reactor'!AZ2058*'Propiedades físicas'!$I$6</f>
        <v>1.9966914012963893E-2</v>
      </c>
      <c r="BG2058" s="24">
        <f>AU2058*'Propiedades físicas'!$O$4+'Diseño reactor'!AV2058*'Propiedades físicas'!$O$5+'Diseño reactor'!AW2058*'Propiedades físicas'!$O$8+'Diseño reactor'!AX2058*'Propiedades físicas'!$O$9+'Diseño reactor'!AY2058*'Propiedades físicas'!$O$7+'Diseño reactor'!AZ2058*'Propiedades físicas'!$O$6</f>
        <v>0.15391723053887041</v>
      </c>
      <c r="BH2058" s="54">
        <f t="shared" ref="BH2058:BH2121" si="1331">(BB2058*($F$33^2)*$F$34)/BF2058</f>
        <v>41162.851692252232</v>
      </c>
      <c r="BI2058" s="34">
        <f t="shared" si="1312"/>
        <v>273.26679365197583</v>
      </c>
      <c r="BJ2058" s="27">
        <f t="shared" ref="BJ2058:BJ2121" si="1332">$F$43*(BH2058^$F$44)*(BI2058^$F$45)</f>
        <v>4796.4981290165197</v>
      </c>
      <c r="BK2058" s="34">
        <f t="shared" ref="BK2058:BK2121" si="1333">(BJ2058*BG2058)/$F$16</f>
        <v>567.89516023315093</v>
      </c>
      <c r="BL2058" s="27">
        <f t="shared" ref="BL2058:BL2121" si="1334">1/((1/BK2058)+(1/$F$61))</f>
        <v>105.64676991715879</v>
      </c>
      <c r="BM2058" s="34">
        <f t="shared" ref="BM2058:BM2121" si="1335">($F$33*($F$34^2))/9.8</f>
        <v>1.1054421768707483</v>
      </c>
      <c r="BN2058" s="45">
        <f t="shared" ref="BN2058:BN2121" si="1336">((((H2058/60)*(BB2058/1000)*BC2058*($F$20-$F$4)+(((-$F$19)*V2058*($F$7*1000))/60)))/(-BL2058*$F$46/1000))+$F$4</f>
        <v>2212.827070611263</v>
      </c>
      <c r="BO2058" s="45">
        <f t="shared" ref="BO2058:BO2121" si="1337">((-$F$19)*V2058*($F$7*1000)/60)+BP2058</f>
        <v>107.46232297442612</v>
      </c>
      <c r="BP2058" s="66">
        <f t="shared" ref="BP2058:BP2121" si="1338">($F$35*($F$33^5)*($F$34^3)*BB2058)/1000</f>
        <v>6.6877910341773541</v>
      </c>
    </row>
    <row r="2059" spans="8:68">
      <c r="H2059" s="68">
        <v>2054</v>
      </c>
      <c r="I2059" s="31">
        <f>('Propiedades físicas'!$C$10*'Diseño reactor'!H2059)/1000</f>
        <v>1797.7538084060322</v>
      </c>
      <c r="J2059" s="31">
        <f t="shared" si="1315"/>
        <v>0.25364985898948517</v>
      </c>
      <c r="K2059" s="31">
        <f>(I2059*1000)/'Propiedades físicas'!$F$10</f>
        <v>11743.226758405242</v>
      </c>
      <c r="L2059" s="31">
        <f t="shared" si="1316"/>
        <v>1677.6038226293203</v>
      </c>
      <c r="M2059" s="31">
        <f t="shared" si="1317"/>
        <v>10065.622935775922</v>
      </c>
      <c r="N2059" s="31">
        <f t="shared" si="1318"/>
        <v>0.81674967021875378</v>
      </c>
      <c r="O2059" s="32">
        <f t="shared" si="1319"/>
        <v>4.9004980213125231</v>
      </c>
      <c r="P2059" s="33">
        <f t="shared" si="1320"/>
        <v>0.66954901978045056</v>
      </c>
      <c r="Q2059" s="31">
        <f t="shared" si="1321"/>
        <v>4.7219864259245954</v>
      </c>
      <c r="R2059" s="31">
        <f t="shared" si="1322"/>
        <v>0.12067106336953089</v>
      </c>
      <c r="S2059" s="31">
        <f t="shared" si="1323"/>
        <v>0.17851159538792666</v>
      </c>
      <c r="T2059" s="31">
        <f t="shared" si="1324"/>
        <v>2.1748229187921377E-2</v>
      </c>
      <c r="U2059" s="31">
        <f t="shared" si="1325"/>
        <v>4.7813578808509997E-3</v>
      </c>
      <c r="V2059" s="47">
        <f t="shared" ref="V2059:V2122" si="1339">$C$4*P2059/$C$5</f>
        <v>6.6304854386025204E-4</v>
      </c>
      <c r="W2059" s="31">
        <f t="shared" si="1326"/>
        <v>0.18022737664390837</v>
      </c>
      <c r="X2059" s="34">
        <f>(S2059*H2059*'Propiedades físicas'!$F$5*60*24*365)/(1000000)</f>
        <v>56749.662562548743</v>
      </c>
      <c r="Y2059" s="34">
        <f>(U2059*H2059*'Propiedades físicas'!$F$7*60*24*365)/(1000000)</f>
        <v>475.35659138012346</v>
      </c>
      <c r="Z2059" s="31">
        <f t="shared" ref="Z2059:Z2122" si="1340">P2059*$H2059</f>
        <v>1375.2536866290454</v>
      </c>
      <c r="AA2059" s="31">
        <f t="shared" ref="AA2059:AA2090" si="1341">Q2059*$H2059</f>
        <v>9698.9601188491197</v>
      </c>
      <c r="AB2059" s="31">
        <f t="shared" ref="AB2059:AB2090" si="1342">R2059*$H2059</f>
        <v>247.85836416101645</v>
      </c>
      <c r="AC2059" s="31">
        <f t="shared" ref="AC2059:AC2090" si="1343">S2059*$H2059</f>
        <v>366.66281692680138</v>
      </c>
      <c r="AD2059" s="31">
        <f t="shared" si="1327"/>
        <v>44.670862751990512</v>
      </c>
      <c r="AE2059" s="31">
        <f t="shared" ref="AE2059:AE2121" si="1344">U2059*$H2059</f>
        <v>9.8209090872679532</v>
      </c>
      <c r="AF2059" s="31">
        <f t="shared" ref="AF2059:AF2122" si="1345">Z2059+AA2059+AB2059+AC2059+AD2059+AE2059</f>
        <v>11743.226758405241</v>
      </c>
      <c r="AG2059" s="31">
        <f t="shared" ref="AG2059:AG2122" si="1346">Z2059/AF2059</f>
        <v>0.11711037476515597</v>
      </c>
      <c r="AH2059" s="31">
        <f t="shared" ref="AH2059:AL2122" si="1347">AA2059/$AF2059</f>
        <v>0.8259195124463613</v>
      </c>
      <c r="AI2059" s="31">
        <f t="shared" si="1347"/>
        <v>2.1106495621709024E-2</v>
      </c>
      <c r="AJ2059" s="31">
        <f t="shared" si="1347"/>
        <v>3.122334469649593E-2</v>
      </c>
      <c r="AK2059" s="31">
        <f t="shared" si="1328"/>
        <v>3.8039683360467551E-3</v>
      </c>
      <c r="AL2059" s="31">
        <f t="shared" si="1328"/>
        <v>8.3630413423113159E-4</v>
      </c>
      <c r="AM2059" s="31">
        <f t="shared" ref="AM2059:AM2122" si="1348">AG2059+AH2059+AI2059+AJ2059+AK2059+AL2059</f>
        <v>1.0000000000000002</v>
      </c>
      <c r="AN2059" s="31">
        <f>(Z2059*'Propiedades físicas'!$F$4)/1000</f>
        <v>1209.3705869478499</v>
      </c>
      <c r="AO2059" s="31">
        <f>(AA2059*'Propiedades físicas'!$F$6)/1000</f>
        <v>310.75468220792578</v>
      </c>
      <c r="AP2059" s="31">
        <f>(AB2059*'Propiedades físicas'!$F$9)/1000</f>
        <v>152.91621776913911</v>
      </c>
      <c r="AQ2059" s="31">
        <f>(AC2059*'Propiedades físicas'!$F$5)/1000</f>
        <v>107.97119970043522</v>
      </c>
      <c r="AR2059" s="31">
        <f>(AD2059*'Propiedades físicas'!$F$8)/1000</f>
        <v>15.83671426283567</v>
      </c>
      <c r="AS2059" s="31">
        <f>(AE2059*'Propiedades físicas'!$F$7)/1000</f>
        <v>0.90440751784650586</v>
      </c>
      <c r="AT2059" s="31">
        <f t="shared" ref="AT2059:AT2122" si="1349">AN2059+AO2059+AP2059+AQ2059+AR2059+AS2059</f>
        <v>1797.753808406032</v>
      </c>
      <c r="AU2059" s="31">
        <f t="shared" ref="AU2059:AU2122" si="1350">AN2059/$AT2059</f>
        <v>0.67271201501173916</v>
      </c>
      <c r="AV2059" s="31">
        <f t="shared" si="1313"/>
        <v>0.17285719588237425</v>
      </c>
      <c r="AW2059" s="31">
        <f t="shared" si="1313"/>
        <v>8.5059598847253393E-2</v>
      </c>
      <c r="AX2059" s="31">
        <f t="shared" si="1313"/>
        <v>6.0058946445045919E-2</v>
      </c>
      <c r="AY2059" s="31">
        <f t="shared" ref="AY2059:AZ2122" si="1351">AR2059/$AT2059</f>
        <v>8.8091674114584139E-3</v>
      </c>
      <c r="AZ2059" s="31">
        <f t="shared" si="1314"/>
        <v>5.0307640212893972E-4</v>
      </c>
      <c r="BA2059" s="31">
        <f t="shared" ref="BA2059:BA2122" si="1352">AU2059+AV2059+AW2059+AX2059+AY2059+AZ2059</f>
        <v>1.0000000000000002</v>
      </c>
      <c r="BB2059" s="34">
        <f>AU2059*'Propiedades físicas'!$C$4+'Diseño reactor'!AV2059*'Propiedades físicas'!$C$5+'Diseño reactor'!AW2059*'Propiedades físicas'!$C$8+'Diseño reactor'!AX2059*'Propiedades físicas'!$C$9+'Diseño reactor'!AY2059*'Propiedades físicas'!$C$7+'Diseño reactor'!AZ2059*'Propiedades físicas'!$C$6</f>
        <v>875.39105533103748</v>
      </c>
      <c r="BC2059" s="45">
        <f>AU2059*'Propiedades físicas'!$L$4+'Diseño reactor'!AV2059*'Propiedades físicas'!$L$5+'Diseño reactor'!AW2059*'Propiedades físicas'!$L$8+AX2059*'Propiedades físicas'!$L$9+'Diseño reactor'!AY2059*'Propiedades físicas'!$L$7+'Diseño reactor'!AZ2059*'Propiedades físicas'!$L$6</f>
        <v>2.1065506450797375</v>
      </c>
      <c r="BD2059" s="29">
        <f t="shared" si="1329"/>
        <v>1.59648820840957</v>
      </c>
      <c r="BE2059" s="58">
        <f t="shared" si="1330"/>
        <v>41.402428069372149</v>
      </c>
      <c r="BF2059" s="30">
        <f>AU2059*'Propiedades físicas'!$I$4+'Diseño reactor'!AV2059*'Propiedades físicas'!$I$5+'Diseño reactor'!AW2059*'Propiedades físicas'!$I$8+'Diseño reactor'!AX2059*'Propiedades físicas'!$I$9+'Diseño reactor'!AY2059*'Propiedades físicas'!$I$7+'Diseño reactor'!AZ2059*'Propiedades físicas'!$I$6</f>
        <v>1.996700113848203E-2</v>
      </c>
      <c r="BG2059" s="24">
        <f>AU2059*'Propiedades físicas'!$O$4+'Diseño reactor'!AV2059*'Propiedades físicas'!$O$5+'Diseño reactor'!AW2059*'Propiedades físicas'!$O$8+'Diseño reactor'!AX2059*'Propiedades físicas'!$O$9+'Diseño reactor'!AY2059*'Propiedades físicas'!$O$7+'Diseño reactor'!AZ2059*'Propiedades físicas'!$O$6</f>
        <v>0.15391927576107486</v>
      </c>
      <c r="BH2059" s="54">
        <f t="shared" si="1331"/>
        <v>41162.662814648065</v>
      </c>
      <c r="BI2059" s="34">
        <f t="shared" ref="BI2059:BI2122" si="1353">(BC2059*BF2059)/(BG2059/1000)</f>
        <v>273.26986123471767</v>
      </c>
      <c r="BJ2059" s="27">
        <f t="shared" si="1332"/>
        <v>4796.5014041017821</v>
      </c>
      <c r="BK2059" s="34">
        <f t="shared" si="1333"/>
        <v>567.90309408178848</v>
      </c>
      <c r="BL2059" s="27">
        <f t="shared" si="1334"/>
        <v>105.64704448842322</v>
      </c>
      <c r="BM2059" s="34">
        <f t="shared" si="1335"/>
        <v>1.1054421768707483</v>
      </c>
      <c r="BN2059" s="45">
        <f t="shared" si="1336"/>
        <v>2214.0209777699183</v>
      </c>
      <c r="BO2059" s="45">
        <f t="shared" si="1337"/>
        <v>107.4711681957095</v>
      </c>
      <c r="BP2059" s="66">
        <f t="shared" si="1338"/>
        <v>6.6877895289511713</v>
      </c>
    </row>
    <row r="2060" spans="8:68">
      <c r="H2060" s="68">
        <v>2055</v>
      </c>
      <c r="I2060" s="31">
        <f>('Propiedades físicas'!$C$10*'Diseño reactor'!H2060)/1000</f>
        <v>1798.629053687632</v>
      </c>
      <c r="J2060" s="31">
        <f t="shared" si="1315"/>
        <v>0.25352642840116912</v>
      </c>
      <c r="K2060" s="31">
        <f>(I2060*1000)/'Propiedades físicas'!$F$10</f>
        <v>11748.944006096775</v>
      </c>
      <c r="L2060" s="31">
        <f t="shared" si="1316"/>
        <v>1678.4205722995393</v>
      </c>
      <c r="M2060" s="31">
        <f t="shared" si="1317"/>
        <v>10070.523433797236</v>
      </c>
      <c r="N2060" s="31">
        <f t="shared" si="1318"/>
        <v>0.81674967021875389</v>
      </c>
      <c r="O2060" s="32">
        <f t="shared" si="1319"/>
        <v>4.900498021312524</v>
      </c>
      <c r="P2060" s="33">
        <f t="shared" si="1320"/>
        <v>0.66960774564292158</v>
      </c>
      <c r="Q2060" s="31">
        <f t="shared" si="1321"/>
        <v>4.7220720358821691</v>
      </c>
      <c r="R2060" s="31">
        <f t="shared" si="1322"/>
        <v>0.12063350130082683</v>
      </c>
      <c r="S2060" s="31">
        <f t="shared" si="1323"/>
        <v>0.17842598543035543</v>
      </c>
      <c r="T2060" s="31">
        <f t="shared" si="1324"/>
        <v>2.1732785695488206E-2</v>
      </c>
      <c r="U2060" s="31">
        <f t="shared" si="1325"/>
        <v>4.7756375795173864E-3</v>
      </c>
      <c r="V2060" s="47">
        <f t="shared" si="1339"/>
        <v>6.6310669956871839E-4</v>
      </c>
      <c r="W2060" s="31">
        <f t="shared" si="1326"/>
        <v>0.18015547473245103</v>
      </c>
      <c r="X2060" s="34">
        <f>(S2060*H2060*'Propiedades físicas'!$F$5*60*24*365)/(1000000)</f>
        <v>56750.06236284331</v>
      </c>
      <c r="Y2060" s="34">
        <f>(U2060*H2060*'Propiedades físicas'!$F$7*60*24*365)/(1000000)</f>
        <v>475.01903902776394</v>
      </c>
      <c r="Z2060" s="31">
        <f t="shared" si="1340"/>
        <v>1376.0439172962037</v>
      </c>
      <c r="AA2060" s="31">
        <f t="shared" si="1341"/>
        <v>9703.8580337378571</v>
      </c>
      <c r="AB2060" s="31">
        <f t="shared" si="1342"/>
        <v>247.90184517319912</v>
      </c>
      <c r="AC2060" s="31">
        <f t="shared" si="1343"/>
        <v>366.66540005938037</v>
      </c>
      <c r="AD2060" s="31">
        <f t="shared" si="1327"/>
        <v>44.660874604228262</v>
      </c>
      <c r="AE2060" s="31">
        <f t="shared" si="1344"/>
        <v>9.8139352259082298</v>
      </c>
      <c r="AF2060" s="31">
        <f t="shared" si="1345"/>
        <v>11748.944006096775</v>
      </c>
      <c r="AG2060" s="31">
        <f t="shared" si="1346"/>
        <v>0.11712064646679271</v>
      </c>
      <c r="AH2060" s="31">
        <f t="shared" si="1347"/>
        <v>0.82593448642723299</v>
      </c>
      <c r="AI2060" s="31">
        <f t="shared" si="1347"/>
        <v>2.1099925665196601E-2</v>
      </c>
      <c r="AJ2060" s="31">
        <f t="shared" si="1347"/>
        <v>3.1208370715624309E-2</v>
      </c>
      <c r="AK2060" s="31">
        <f t="shared" si="1328"/>
        <v>3.8012671250329212E-3</v>
      </c>
      <c r="AL2060" s="31">
        <f t="shared" si="1328"/>
        <v>8.3530360012062119E-4</v>
      </c>
      <c r="AM2060" s="31">
        <f t="shared" si="1348"/>
        <v>1.0000000000000002</v>
      </c>
      <c r="AN2060" s="31">
        <f>(Z2060*'Propiedades físicas'!$F$4)/1000</f>
        <v>1210.0654999919357</v>
      </c>
      <c r="AO2060" s="31">
        <f>(AA2060*'Propiedades físicas'!$F$6)/1000</f>
        <v>310.91161140096096</v>
      </c>
      <c r="AP2060" s="31">
        <f>(AB2060*'Propiedades físicas'!$F$9)/1000</f>
        <v>152.9430433796052</v>
      </c>
      <c r="AQ2060" s="31">
        <f>(AC2060*'Propiedades físicas'!$F$5)/1000</f>
        <v>107.97196035548575</v>
      </c>
      <c r="AR2060" s="31">
        <f>(AD2060*'Propiedades físicas'!$F$8)/1000</f>
        <v>15.833173264690997</v>
      </c>
      <c r="AS2060" s="31">
        <f>(AE2060*'Propiedades físicas'!$F$7)/1000</f>
        <v>0.90376529495388891</v>
      </c>
      <c r="AT2060" s="31">
        <f t="shared" si="1349"/>
        <v>1798.6290536876322</v>
      </c>
      <c r="AU2060" s="31">
        <f t="shared" si="1350"/>
        <v>0.67277101829918939</v>
      </c>
      <c r="AV2060" s="31">
        <f t="shared" ref="AV2060:AZ2123" si="1354">AO2060/$AT2060</f>
        <v>0.17286032979591631</v>
      </c>
      <c r="AW2060" s="31">
        <f t="shared" si="1354"/>
        <v>8.5033121791307842E-2</v>
      </c>
      <c r="AX2060" s="31">
        <f t="shared" si="1354"/>
        <v>6.0030143588594133E-2</v>
      </c>
      <c r="AY2060" s="31">
        <f t="shared" si="1351"/>
        <v>8.8029119913464616E-3</v>
      </c>
      <c r="AZ2060" s="31">
        <f t="shared" si="1351"/>
        <v>5.0247453364602758E-4</v>
      </c>
      <c r="BA2060" s="31">
        <f t="shared" si="1352"/>
        <v>1</v>
      </c>
      <c r="BB2060" s="34">
        <f>AU2060*'Propiedades físicas'!$C$4+'Diseño reactor'!AV2060*'Propiedades físicas'!$C$5+'Diseño reactor'!AW2060*'Propiedades físicas'!$C$8+'Diseño reactor'!AX2060*'Propiedades físicas'!$C$9+'Diseño reactor'!AY2060*'Propiedades físicas'!$C$7+'Diseño reactor'!AZ2060*'Propiedades físicas'!$C$6</f>
        <v>875.39085860463399</v>
      </c>
      <c r="BC2060" s="45">
        <f>AU2060*'Propiedades físicas'!$L$4+'Diseño reactor'!AV2060*'Propiedades físicas'!$L$5+'Diseño reactor'!AW2060*'Propiedades físicas'!$L$8+AX2060*'Propiedades físicas'!$L$9+'Diseño reactor'!AY2060*'Propiedades físicas'!$L$7+'Diseño reactor'!AZ2060*'Propiedades físicas'!$L$6</f>
        <v>2.106593055832211</v>
      </c>
      <c r="BD2060" s="29">
        <f t="shared" si="1329"/>
        <v>1.5958195179991908</v>
      </c>
      <c r="BE2060" s="58">
        <f t="shared" si="1330"/>
        <v>41.401705694933291</v>
      </c>
      <c r="BF2060" s="30">
        <f>AU2060*'Propiedades físicas'!$I$4+'Diseño reactor'!AV2060*'Propiedades físicas'!$I$5+'Diseño reactor'!AW2060*'Propiedades físicas'!$I$8+'Diseño reactor'!AX2060*'Propiedades físicas'!$I$9+'Diseño reactor'!AY2060*'Propiedades físicas'!$I$7+'Diseño reactor'!AZ2060*'Propiedades físicas'!$I$6</f>
        <v>1.9967088122908292E-2</v>
      </c>
      <c r="BG2060" s="24">
        <f>AU2060*'Propiedades físicas'!$O$4+'Diseño reactor'!AV2060*'Propiedades físicas'!$O$5+'Diseño reactor'!AW2060*'Propiedades físicas'!$O$8+'Diseño reactor'!AX2060*'Propiedades físicas'!$O$9+'Diseño reactor'!AY2060*'Propiedades físicas'!$O$7+'Diseño reactor'!AZ2060*'Propiedades físicas'!$O$6</f>
        <v>0.15392131936354192</v>
      </c>
      <c r="BH2060" s="54">
        <f t="shared" si="1331"/>
        <v>41162.474243594552</v>
      </c>
      <c r="BI2060" s="34">
        <f t="shared" si="1353"/>
        <v>273.27292514666055</v>
      </c>
      <c r="BJ2060" s="27">
        <f t="shared" si="1332"/>
        <v>4796.5046812578939</v>
      </c>
      <c r="BK2060" s="34">
        <f t="shared" si="1333"/>
        <v>567.91102220970777</v>
      </c>
      <c r="BL2060" s="27">
        <f t="shared" si="1334"/>
        <v>105.64731885546972</v>
      </c>
      <c r="BM2060" s="34">
        <f t="shared" si="1335"/>
        <v>1.1054421768707483</v>
      </c>
      <c r="BN2060" s="45">
        <f t="shared" si="1336"/>
        <v>2215.2149076439409</v>
      </c>
      <c r="BO2060" s="45">
        <f t="shared" si="1337"/>
        <v>107.48000636045116</v>
      </c>
      <c r="BP2060" s="66">
        <f t="shared" si="1338"/>
        <v>6.6877880260059754</v>
      </c>
    </row>
    <row r="2061" spans="8:68">
      <c r="H2061" s="68">
        <v>2056</v>
      </c>
      <c r="I2061" s="31">
        <f>('Propiedades físicas'!$C$10*'Diseño reactor'!H2061)/1000</f>
        <v>1799.5042989692317</v>
      </c>
      <c r="J2061" s="31">
        <f t="shared" si="1315"/>
        <v>0.25340311788151876</v>
      </c>
      <c r="K2061" s="31">
        <f>(I2061*1000)/'Propiedades físicas'!$F$10</f>
        <v>11754.661253788305</v>
      </c>
      <c r="L2061" s="31">
        <f t="shared" si="1316"/>
        <v>1679.2373219697577</v>
      </c>
      <c r="M2061" s="31">
        <f t="shared" si="1317"/>
        <v>10075.423931818546</v>
      </c>
      <c r="N2061" s="31">
        <f t="shared" si="1318"/>
        <v>0.81674967021875378</v>
      </c>
      <c r="O2061" s="32">
        <f t="shared" si="1319"/>
        <v>4.9004980213125222</v>
      </c>
      <c r="P2061" s="33">
        <f t="shared" si="1320"/>
        <v>0.66966642466658299</v>
      </c>
      <c r="Q2061" s="31">
        <f t="shared" si="1321"/>
        <v>4.7221575645649185</v>
      </c>
      <c r="R2061" s="31">
        <f t="shared" si="1322"/>
        <v>0.12059596075612555</v>
      </c>
      <c r="S2061" s="31">
        <f t="shared" si="1323"/>
        <v>0.17834045674760302</v>
      </c>
      <c r="T2061" s="31">
        <f t="shared" si="1324"/>
        <v>2.1717358396658327E-2</v>
      </c>
      <c r="U2061" s="31">
        <f t="shared" si="1325"/>
        <v>4.7699263993869331E-3</v>
      </c>
      <c r="V2061" s="47">
        <f t="shared" si="1339"/>
        <v>6.6316480889312105E-4</v>
      </c>
      <c r="W2061" s="31">
        <f t="shared" si="1326"/>
        <v>0.1800836301688091</v>
      </c>
      <c r="X2061" s="34">
        <f>(S2061*H2061*'Propiedades físicas'!$F$5*60*24*365)/(1000000)</f>
        <v>56750.461525643499</v>
      </c>
      <c r="Y2061" s="34">
        <f>(U2061*H2061*'Propiedades físicas'!$F$7*60*24*365)/(1000000)</f>
        <v>474.6818406231211</v>
      </c>
      <c r="Z2061" s="31">
        <f t="shared" si="1340"/>
        <v>1376.8341691144947</v>
      </c>
      <c r="AA2061" s="31">
        <f t="shared" si="1341"/>
        <v>9708.7559527454723</v>
      </c>
      <c r="AB2061" s="31">
        <f t="shared" si="1342"/>
        <v>247.94529531459415</v>
      </c>
      <c r="AC2061" s="31">
        <f t="shared" si="1343"/>
        <v>366.66797907307182</v>
      </c>
      <c r="AD2061" s="31">
        <f t="shared" si="1327"/>
        <v>44.650888863529516</v>
      </c>
      <c r="AE2061" s="31">
        <f t="shared" si="1344"/>
        <v>9.806968677139535</v>
      </c>
      <c r="AF2061" s="31">
        <f t="shared" si="1345"/>
        <v>11754.661253788301</v>
      </c>
      <c r="AG2061" s="31">
        <f t="shared" si="1346"/>
        <v>0.11713090997588446</v>
      </c>
      <c r="AH2061" s="31">
        <f t="shared" si="1347"/>
        <v>0.82594944619237987</v>
      </c>
      <c r="AI2061" s="31">
        <f t="shared" si="1347"/>
        <v>2.1093359473433243E-2</v>
      </c>
      <c r="AJ2061" s="31">
        <f t="shared" si="1347"/>
        <v>3.1193410950477351E-2</v>
      </c>
      <c r="AK2061" s="31">
        <f t="shared" si="1328"/>
        <v>3.7985687464314969E-3</v>
      </c>
      <c r="AL2061" s="31">
        <f t="shared" si="1328"/>
        <v>8.3430466139370349E-4</v>
      </c>
      <c r="AM2061" s="31">
        <f t="shared" si="1348"/>
        <v>1.0000000000000002</v>
      </c>
      <c r="AN2061" s="31">
        <f>(Z2061*'Propiedades físicas'!$F$4)/1000</f>
        <v>1210.7604316359043</v>
      </c>
      <c r="AO2061" s="31">
        <f>(AA2061*'Propiedades físicas'!$F$6)/1000</f>
        <v>311.06854072596491</v>
      </c>
      <c r="AP2061" s="31">
        <f>(AB2061*'Propiedades físicas'!$F$9)/1000</f>
        <v>152.96984994433885</v>
      </c>
      <c r="AQ2061" s="31">
        <f>(AC2061*'Propiedades físicas'!$F$5)/1000</f>
        <v>107.97271979764747</v>
      </c>
      <c r="AR2061" s="31">
        <f>(AD2061*'Propiedades físicas'!$F$8)/1000</f>
        <v>15.829633119898478</v>
      </c>
      <c r="AS2061" s="31">
        <f>(AE2061*'Propiedades físicas'!$F$7)/1000</f>
        <v>0.90312374547777985</v>
      </c>
      <c r="AT2061" s="31">
        <f t="shared" si="1349"/>
        <v>1799.5042989692317</v>
      </c>
      <c r="AU2061" s="31">
        <f t="shared" si="1350"/>
        <v>0.67282997452656046</v>
      </c>
      <c r="AV2061" s="31">
        <f t="shared" si="1354"/>
        <v>0.17286346073424058</v>
      </c>
      <c r="AW2061" s="31">
        <f t="shared" si="1354"/>
        <v>8.5006659907376173E-2</v>
      </c>
      <c r="AX2061" s="31">
        <f t="shared" si="1354"/>
        <v>6.0001368076472494E-2</v>
      </c>
      <c r="AY2061" s="31">
        <f t="shared" si="1351"/>
        <v>8.7966631304886578E-3</v>
      </c>
      <c r="AZ2061" s="31">
        <f t="shared" si="1351"/>
        <v>5.0187362486163282E-4</v>
      </c>
      <c r="BA2061" s="31">
        <f t="shared" si="1352"/>
        <v>1</v>
      </c>
      <c r="BB2061" s="34">
        <f>AU2061*'Propiedades físicas'!$C$4+'Diseño reactor'!AV2061*'Propiedades físicas'!$C$5+'Diseño reactor'!AW2061*'Propiedades físicas'!$C$8+'Diseño reactor'!AX2061*'Propiedades físicas'!$C$9+'Diseño reactor'!AY2061*'Propiedades físicas'!$C$7+'Diseño reactor'!AZ2061*'Propiedades físicas'!$C$6</f>
        <v>875.3906621762344</v>
      </c>
      <c r="BC2061" s="45">
        <f>AU2061*'Propiedades físicas'!$L$4+'Diseño reactor'!AV2061*'Propiedades físicas'!$L$5+'Diseño reactor'!AW2061*'Propiedades físicas'!$L$8+AX2061*'Propiedades físicas'!$L$9+'Diseño reactor'!AY2061*'Propiedades físicas'!$L$7+'Diseño reactor'!AZ2061*'Propiedades físicas'!$L$6</f>
        <v>2.1066354313068083</v>
      </c>
      <c r="BD2061" s="29">
        <f t="shared" si="1329"/>
        <v>1.5951513883739172</v>
      </c>
      <c r="BE2061" s="58">
        <f t="shared" si="1330"/>
        <v>41.400983935359427</v>
      </c>
      <c r="BF2061" s="30">
        <f>AU2061*'Propiedades físicas'!$I$4+'Diseño reactor'!AV2061*'Propiedades físicas'!$I$5+'Diseño reactor'!AW2061*'Propiedades físicas'!$I$8+'Diseño reactor'!AX2061*'Propiedades físicas'!$I$9+'Diseño reactor'!AY2061*'Propiedades físicas'!$I$7+'Diseño reactor'!AZ2061*'Propiedades físicas'!$I$6</f>
        <v>1.9967174966508062E-2</v>
      </c>
      <c r="BG2061" s="24">
        <f>AU2061*'Propiedades físicas'!$O$4+'Diseño reactor'!AV2061*'Propiedades físicas'!$O$5+'Diseño reactor'!AW2061*'Propiedades físicas'!$O$8+'Diseño reactor'!AX2061*'Propiedades físicas'!$O$9+'Diseño reactor'!AY2061*'Propiedades físicas'!$O$7+'Diseño reactor'!AZ2061*'Propiedades físicas'!$O$6</f>
        <v>0.15392336134815277</v>
      </c>
      <c r="BH2061" s="54">
        <f t="shared" si="1331"/>
        <v>41162.285978510139</v>
      </c>
      <c r="BI2061" s="34">
        <f t="shared" si="1353"/>
        <v>273.2759853938378</v>
      </c>
      <c r="BJ2061" s="27">
        <f t="shared" si="1332"/>
        <v>4796.5079604760267</v>
      </c>
      <c r="BK2061" s="34">
        <f t="shared" si="1333"/>
        <v>567.91894462280209</v>
      </c>
      <c r="BL2061" s="27">
        <f t="shared" si="1334"/>
        <v>105.64759301851592</v>
      </c>
      <c r="BM2061" s="34">
        <f t="shared" si="1335"/>
        <v>1.1054421768707483</v>
      </c>
      <c r="BN2061" s="45">
        <f t="shared" si="1336"/>
        <v>2216.4088602053116</v>
      </c>
      <c r="BO2061" s="45">
        <f t="shared" si="1337"/>
        <v>107.48883747709185</v>
      </c>
      <c r="BP2061" s="66">
        <f t="shared" si="1338"/>
        <v>6.6877865253374624</v>
      </c>
    </row>
    <row r="2062" spans="8:68">
      <c r="H2062" s="68">
        <v>2057</v>
      </c>
      <c r="I2062" s="31">
        <f>('Propiedades físicas'!$C$10*'Diseño reactor'!H2062)/1000</f>
        <v>1800.3795442508317</v>
      </c>
      <c r="J2062" s="31">
        <f t="shared" si="1315"/>
        <v>0.25327992725542176</v>
      </c>
      <c r="K2062" s="31">
        <f>(I2062*1000)/'Propiedades físicas'!$F$10</f>
        <v>11760.378501479838</v>
      </c>
      <c r="L2062" s="31">
        <f t="shared" si="1316"/>
        <v>1680.0540716399767</v>
      </c>
      <c r="M2062" s="31">
        <f t="shared" si="1317"/>
        <v>10080.32442983986</v>
      </c>
      <c r="N2062" s="31">
        <f t="shared" si="1318"/>
        <v>0.81674967021875389</v>
      </c>
      <c r="O2062" s="32">
        <f t="shared" si="1319"/>
        <v>4.9004980213125231</v>
      </c>
      <c r="P2062" s="33">
        <f t="shared" si="1320"/>
        <v>0.66972505690744988</v>
      </c>
      <c r="Q2062" s="31">
        <f t="shared" si="1321"/>
        <v>4.7222430120873975</v>
      </c>
      <c r="R2062" s="31">
        <f t="shared" si="1322"/>
        <v>0.12055844171976991</v>
      </c>
      <c r="S2062" s="31">
        <f t="shared" si="1323"/>
        <v>0.17825500922512511</v>
      </c>
      <c r="T2062" s="31">
        <f t="shared" si="1324"/>
        <v>2.1701947269247356E-2</v>
      </c>
      <c r="U2062" s="31">
        <f t="shared" si="1325"/>
        <v>4.7642243222868301E-3</v>
      </c>
      <c r="V2062" s="47">
        <f t="shared" si="1339"/>
        <v>6.6322287188893094E-4</v>
      </c>
      <c r="W2062" s="31">
        <f t="shared" si="1326"/>
        <v>0.18001184288440031</v>
      </c>
      <c r="X2062" s="34">
        <f>(S2062*H2062*'Propiedades físicas'!$F$5*60*24*365)/(1000000)</f>
        <v>56750.860052219512</v>
      </c>
      <c r="Y2062" s="34">
        <f>(U2062*H2062*'Propiedades físicas'!$F$7*60*24*365)/(1000000)</f>
        <v>474.34499568130508</v>
      </c>
      <c r="Z2062" s="31">
        <f t="shared" si="1340"/>
        <v>1377.6244420586245</v>
      </c>
      <c r="AA2062" s="31">
        <f t="shared" si="1341"/>
        <v>9713.6538758637762</v>
      </c>
      <c r="AB2062" s="31">
        <f t="shared" si="1342"/>
        <v>247.9887146175667</v>
      </c>
      <c r="AC2062" s="31">
        <f t="shared" si="1343"/>
        <v>366.67055397608232</v>
      </c>
      <c r="AD2062" s="31">
        <f t="shared" si="1327"/>
        <v>44.640905532841813</v>
      </c>
      <c r="AE2062" s="31">
        <f t="shared" si="1344"/>
        <v>9.8000094309440087</v>
      </c>
      <c r="AF2062" s="31">
        <f t="shared" si="1345"/>
        <v>11760.378501479836</v>
      </c>
      <c r="AG2062" s="31">
        <f t="shared" si="1346"/>
        <v>0.11714116530222857</v>
      </c>
      <c r="AH2062" s="31">
        <f t="shared" si="1347"/>
        <v>0.825964391761837</v>
      </c>
      <c r="AI2062" s="31">
        <f t="shared" si="1347"/>
        <v>2.1086797043680328E-2</v>
      </c>
      <c r="AJ2062" s="31">
        <f t="shared" si="1347"/>
        <v>3.1178465381020117E-2</v>
      </c>
      <c r="AK2062" s="31">
        <f t="shared" si="1328"/>
        <v>3.7958731963622211E-3</v>
      </c>
      <c r="AL2062" s="31">
        <f t="shared" si="1328"/>
        <v>8.3330731487178331E-4</v>
      </c>
      <c r="AM2062" s="31">
        <f t="shared" si="1348"/>
        <v>1</v>
      </c>
      <c r="AN2062" s="31">
        <f>(Z2062*'Propiedades físicas'!$F$4)/1000</f>
        <v>1211.4553818575132</v>
      </c>
      <c r="AO2062" s="31">
        <f>(AA2062*'Propiedades físicas'!$F$6)/1000</f>
        <v>311.22547018267539</v>
      </c>
      <c r="AP2062" s="31">
        <f>(AB2062*'Propiedades físicas'!$F$9)/1000</f>
        <v>152.99663748330778</v>
      </c>
      <c r="AQ2062" s="31">
        <f>(AC2062*'Propiedades físicas'!$F$5)/1000</f>
        <v>107.97347802933697</v>
      </c>
      <c r="AR2062" s="31">
        <f>(AD2062*'Propiedades físicas'!$F$8)/1000</f>
        <v>15.826093829503074</v>
      </c>
      <c r="AS2062" s="31">
        <f>(AE2062*'Propiedades físicas'!$F$7)/1000</f>
        <v>0.90248286849563375</v>
      </c>
      <c r="AT2062" s="31">
        <f t="shared" si="1349"/>
        <v>1800.3795442508322</v>
      </c>
      <c r="AU2062" s="31">
        <f t="shared" si="1350"/>
        <v>0.67288888375013167</v>
      </c>
      <c r="AV2062" s="31">
        <f t="shared" si="1354"/>
        <v>0.17286658870154042</v>
      </c>
      <c r="AW2062" s="31">
        <f t="shared" si="1354"/>
        <v>8.4980213184421741E-2</v>
      </c>
      <c r="AX2062" s="31">
        <f t="shared" si="1354"/>
        <v>5.9972619870143289E-2</v>
      </c>
      <c r="AY2062" s="31">
        <f t="shared" si="1351"/>
        <v>8.7904208198991592E-3</v>
      </c>
      <c r="AZ2062" s="31">
        <f t="shared" si="1351"/>
        <v>5.0127367386368067E-4</v>
      </c>
      <c r="BA2062" s="31">
        <f t="shared" si="1352"/>
        <v>0.99999999999999978</v>
      </c>
      <c r="BB2062" s="34">
        <f>AU2062*'Propiedades físicas'!$C$4+'Diseño reactor'!AV2062*'Propiedades físicas'!$C$5+'Diseño reactor'!AW2062*'Propiedades físicas'!$C$8+'Diseño reactor'!AX2062*'Propiedades físicas'!$C$9+'Diseño reactor'!AY2062*'Propiedades físicas'!$C$7+'Diseño reactor'!AZ2062*'Propiedades físicas'!$C$6</f>
        <v>875.39046604527755</v>
      </c>
      <c r="BC2062" s="45">
        <f>AU2062*'Propiedades físicas'!$L$4+'Diseño reactor'!AV2062*'Propiedades físicas'!$L$5+'Diseño reactor'!AW2062*'Propiedades físicas'!$L$8+AX2062*'Propiedades físicas'!$L$9+'Diseño reactor'!AY2062*'Propiedades físicas'!$L$7+'Diseño reactor'!AZ2062*'Propiedades físicas'!$L$6</f>
        <v>2.1066777715472051</v>
      </c>
      <c r="BD2062" s="29">
        <f t="shared" si="1329"/>
        <v>1.594483818827823</v>
      </c>
      <c r="BE2062" s="58">
        <f t="shared" si="1330"/>
        <v>41.400262789863355</v>
      </c>
      <c r="BF2062" s="30">
        <f>AU2062*'Propiedades físicas'!$I$4+'Diseño reactor'!AV2062*'Propiedades físicas'!$I$5+'Diseño reactor'!AW2062*'Propiedades físicas'!$I$8+'Diseño reactor'!AX2062*'Propiedades físicas'!$I$9+'Diseño reactor'!AY2062*'Propiedades físicas'!$I$7+'Diseño reactor'!AZ2062*'Propiedades físicas'!$I$6</f>
        <v>1.9967261669546127E-2</v>
      </c>
      <c r="BG2062" s="24">
        <f>AU2062*'Propiedades físicas'!$O$4+'Diseño reactor'!AV2062*'Propiedades físicas'!$O$5+'Diseño reactor'!AW2062*'Propiedades físicas'!$O$8+'Diseño reactor'!AX2062*'Propiedades físicas'!$O$9+'Diseño reactor'!AY2062*'Propiedades físicas'!$O$7+'Diseño reactor'!AZ2062*'Propiedades físicas'!$O$6</f>
        <v>0.15392540171678601</v>
      </c>
      <c r="BH2062" s="54">
        <f t="shared" si="1331"/>
        <v>41162.098018814599</v>
      </c>
      <c r="BI2062" s="34">
        <f t="shared" si="1353"/>
        <v>273.27904198227014</v>
      </c>
      <c r="BJ2062" s="27">
        <f t="shared" si="1332"/>
        <v>4796.5112417474011</v>
      </c>
      <c r="BK2062" s="34">
        <f t="shared" si="1333"/>
        <v>567.92686132696053</v>
      </c>
      <c r="BL2062" s="27">
        <f t="shared" si="1334"/>
        <v>105.64786697777932</v>
      </c>
      <c r="BM2062" s="34">
        <f t="shared" si="1335"/>
        <v>1.1054421768707483</v>
      </c>
      <c r="BN2062" s="45">
        <f t="shared" si="1336"/>
        <v>2217.6028354260625</v>
      </c>
      <c r="BO2062" s="45">
        <f t="shared" si="1337"/>
        <v>107.49766155405885</v>
      </c>
      <c r="BP2062" s="66">
        <f t="shared" si="1338"/>
        <v>6.6877850269413432</v>
      </c>
    </row>
    <row r="2063" spans="8:68">
      <c r="H2063" s="68">
        <v>2058</v>
      </c>
      <c r="I2063" s="31">
        <f>('Propiedades físicas'!$C$10*'Diseño reactor'!H2063)/1000</f>
        <v>1801.2547895324315</v>
      </c>
      <c r="J2063" s="31">
        <f t="shared" si="1315"/>
        <v>0.2531568563481062</v>
      </c>
      <c r="K2063" s="31">
        <f>(I2063*1000)/'Propiedades físicas'!$F$10</f>
        <v>11766.095749171367</v>
      </c>
      <c r="L2063" s="31">
        <f t="shared" si="1316"/>
        <v>1680.8708213101952</v>
      </c>
      <c r="M2063" s="31">
        <f t="shared" si="1317"/>
        <v>10085.224927861171</v>
      </c>
      <c r="N2063" s="31">
        <f t="shared" si="1318"/>
        <v>0.81674967021875378</v>
      </c>
      <c r="O2063" s="32">
        <f t="shared" si="1319"/>
        <v>4.9004980213125222</v>
      </c>
      <c r="P2063" s="33">
        <f t="shared" si="1320"/>
        <v>0.66978364242144695</v>
      </c>
      <c r="Q2063" s="31">
        <f t="shared" si="1321"/>
        <v>4.7223283785639323</v>
      </c>
      <c r="R2063" s="31">
        <f t="shared" si="1322"/>
        <v>0.12052094417611142</v>
      </c>
      <c r="S2063" s="31">
        <f t="shared" si="1323"/>
        <v>0.1781696427485901</v>
      </c>
      <c r="T2063" s="31">
        <f t="shared" si="1324"/>
        <v>2.168655229110782E-2</v>
      </c>
      <c r="U2063" s="31">
        <f t="shared" si="1325"/>
        <v>4.7585313300876854E-3</v>
      </c>
      <c r="V2063" s="47">
        <f t="shared" si="1339"/>
        <v>6.6328088861153009E-4</v>
      </c>
      <c r="W2063" s="31">
        <f t="shared" si="1326"/>
        <v>0.17994011281075187</v>
      </c>
      <c r="X2063" s="34">
        <f>(S2063*H2063*'Propiedades físicas'!$F$5*60*24*365)/(1000000)</f>
        <v>56751.257943838369</v>
      </c>
      <c r="Y2063" s="34">
        <f>(U2063*H2063*'Propiedades físicas'!$F$7*60*24*365)/(1000000)</f>
        <v>474.00850371823327</v>
      </c>
      <c r="Z2063" s="31">
        <f t="shared" si="1340"/>
        <v>1378.4147361033379</v>
      </c>
      <c r="AA2063" s="31">
        <f t="shared" si="1341"/>
        <v>9718.5518030845724</v>
      </c>
      <c r="AB2063" s="31">
        <f t="shared" si="1342"/>
        <v>248.03210311443732</v>
      </c>
      <c r="AC2063" s="31">
        <f t="shared" si="1343"/>
        <v>366.6731247765984</v>
      </c>
      <c r="AD2063" s="31">
        <f t="shared" si="1327"/>
        <v>44.630924615099893</v>
      </c>
      <c r="AE2063" s="31">
        <f t="shared" si="1344"/>
        <v>9.7930574773204562</v>
      </c>
      <c r="AF2063" s="31">
        <f t="shared" si="1345"/>
        <v>11766.095749171365</v>
      </c>
      <c r="AG2063" s="31">
        <f t="shared" si="1346"/>
        <v>0.11715141245560691</v>
      </c>
      <c r="AH2063" s="31">
        <f t="shared" si="1347"/>
        <v>0.82597932315560219</v>
      </c>
      <c r="AI2063" s="31">
        <f t="shared" si="1347"/>
        <v>2.1080238373200826E-2</v>
      </c>
      <c r="AJ2063" s="31">
        <f t="shared" si="1347"/>
        <v>3.1163533987254997E-2</v>
      </c>
      <c r="AK2063" s="31">
        <f t="shared" si="1328"/>
        <v>3.7931804709512972E-3</v>
      </c>
      <c r="AL2063" s="31">
        <f t="shared" si="1328"/>
        <v>8.3231155738386191E-4</v>
      </c>
      <c r="AM2063" s="31">
        <f t="shared" si="1348"/>
        <v>1.0000000000000002</v>
      </c>
      <c r="AN2063" s="31">
        <f>(Z2063*'Propiedades físicas'!$F$4)/1000</f>
        <v>1212.1503506345532</v>
      </c>
      <c r="AO2063" s="31">
        <f>(AA2063*'Propiedades físicas'!$F$6)/1000</f>
        <v>311.38239977082969</v>
      </c>
      <c r="AP2063" s="31">
        <f>(AB2063*'Propiedades físicas'!$F$9)/1000</f>
        <v>153.0234060164521</v>
      </c>
      <c r="AQ2063" s="31">
        <f>(AC2063*'Propiedades físicas'!$F$5)/1000</f>
        <v>107.97423505296494</v>
      </c>
      <c r="AR2063" s="31">
        <f>(AD2063*'Propiedades físicas'!$F$8)/1000</f>
        <v>15.822555394545208</v>
      </c>
      <c r="AS2063" s="31">
        <f>(AE2063*'Propiedades físicas'!$F$7)/1000</f>
        <v>0.9018426630864409</v>
      </c>
      <c r="AT2063" s="31">
        <f t="shared" si="1349"/>
        <v>1801.2547895324317</v>
      </c>
      <c r="AU2063" s="31">
        <f t="shared" si="1350"/>
        <v>0.67294774602609231</v>
      </c>
      <c r="AV2063" s="31">
        <f t="shared" si="1354"/>
        <v>0.17286971370200108</v>
      </c>
      <c r="AW2063" s="31">
        <f t="shared" si="1354"/>
        <v>8.4953781611414231E-2</v>
      </c>
      <c r="AX2063" s="31">
        <f t="shared" si="1354"/>
        <v>5.9943898931140556E-2</v>
      </c>
      <c r="AY2063" s="31">
        <f t="shared" si="1351"/>
        <v>8.7841850506070913E-3</v>
      </c>
      <c r="AZ2063" s="31">
        <f t="shared" si="1351"/>
        <v>5.0067467874466583E-4</v>
      </c>
      <c r="BA2063" s="31">
        <f t="shared" si="1352"/>
        <v>1</v>
      </c>
      <c r="BB2063" s="34">
        <f>AU2063*'Propiedades físicas'!$C$4+'Diseño reactor'!AV2063*'Propiedades físicas'!$C$5+'Diseño reactor'!AW2063*'Propiedades físicas'!$C$8+'Diseño reactor'!AX2063*'Propiedades físicas'!$C$9+'Diseño reactor'!AY2063*'Propiedades físicas'!$C$7+'Diseño reactor'!AZ2063*'Propiedades físicas'!$C$6</f>
        <v>875.39027021120285</v>
      </c>
      <c r="BC2063" s="45">
        <f>AU2063*'Propiedades físicas'!$L$4+'Diseño reactor'!AV2063*'Propiedades físicas'!$L$5+'Diseño reactor'!AW2063*'Propiedades físicas'!$L$8+AX2063*'Propiedades físicas'!$L$9+'Diseño reactor'!AY2063*'Propiedades físicas'!$L$7+'Diseño reactor'!AZ2063*'Propiedades físicas'!$L$6</f>
        <v>2.106720076597004</v>
      </c>
      <c r="BD2063" s="29">
        <f t="shared" si="1329"/>
        <v>1.5938168086561677</v>
      </c>
      <c r="BE2063" s="58">
        <f t="shared" si="1330"/>
        <v>41.399542257659192</v>
      </c>
      <c r="BF2063" s="30">
        <f>AU2063*'Propiedades físicas'!$I$4+'Diseño reactor'!AV2063*'Propiedades físicas'!$I$5+'Diseño reactor'!AW2063*'Propiedades físicas'!$I$8+'Diseño reactor'!AX2063*'Propiedades físicas'!$I$9+'Diseño reactor'!AY2063*'Propiedades físicas'!$I$7+'Diseño reactor'!AZ2063*'Propiedades físicas'!$I$6</f>
        <v>1.9967348232286689E-2</v>
      </c>
      <c r="BG2063" s="24">
        <f>AU2063*'Propiedades físicas'!$O$4+'Diseño reactor'!AV2063*'Propiedades físicas'!$O$5+'Diseño reactor'!AW2063*'Propiedades físicas'!$O$8+'Diseño reactor'!AX2063*'Propiedades físicas'!$O$9+'Diseño reactor'!AY2063*'Propiedades físicas'!$O$7+'Diseño reactor'!AZ2063*'Propiedades físicas'!$O$6</f>
        <v>0.15392744047131729</v>
      </c>
      <c r="BH2063" s="54">
        <f t="shared" si="1331"/>
        <v>41161.910363928982</v>
      </c>
      <c r="BI2063" s="34">
        <f t="shared" si="1353"/>
        <v>273.28209491796582</v>
      </c>
      <c r="BJ2063" s="27">
        <f t="shared" si="1332"/>
        <v>4796.5145250632222</v>
      </c>
      <c r="BK2063" s="34">
        <f t="shared" si="1333"/>
        <v>567.93477232805992</v>
      </c>
      <c r="BL2063" s="27">
        <f t="shared" si="1334"/>
        <v>105.64814073347689</v>
      </c>
      <c r="BM2063" s="34">
        <f t="shared" si="1335"/>
        <v>1.1054421768707483</v>
      </c>
      <c r="BN2063" s="45">
        <f t="shared" si="1336"/>
        <v>2218.7968332782698</v>
      </c>
      <c r="BO2063" s="45">
        <f t="shared" si="1337"/>
        <v>107.50647859976591</v>
      </c>
      <c r="BP2063" s="66">
        <f t="shared" si="1338"/>
        <v>6.6877835308133369</v>
      </c>
    </row>
    <row r="2064" spans="8:68">
      <c r="H2064" s="68">
        <v>2059</v>
      </c>
      <c r="I2064" s="31">
        <f>('Propiedades físicas'!$C$10*'Diseño reactor'!H2064)/1000</f>
        <v>1802.1300348140314</v>
      </c>
      <c r="J2064" s="31">
        <f t="shared" si="1315"/>
        <v>0.25303390498513961</v>
      </c>
      <c r="K2064" s="31">
        <f>(I2064*1000)/'Propiedades físicas'!$F$10</f>
        <v>11771.8129968629</v>
      </c>
      <c r="L2064" s="31">
        <f t="shared" si="1316"/>
        <v>1681.6875709804142</v>
      </c>
      <c r="M2064" s="31">
        <f t="shared" si="1317"/>
        <v>10090.125425882485</v>
      </c>
      <c r="N2064" s="31">
        <f t="shared" si="1318"/>
        <v>0.81674967021875389</v>
      </c>
      <c r="O2064" s="32">
        <f t="shared" si="1319"/>
        <v>4.9004980213125231</v>
      </c>
      <c r="P2064" s="33">
        <f t="shared" si="1320"/>
        <v>0.66984218126441053</v>
      </c>
      <c r="Q2064" s="31">
        <f t="shared" si="1321"/>
        <v>4.7224136641086432</v>
      </c>
      <c r="R2064" s="31">
        <f t="shared" si="1322"/>
        <v>0.12048346810951073</v>
      </c>
      <c r="S2064" s="31">
        <f t="shared" si="1323"/>
        <v>0.1780843572038793</v>
      </c>
      <c r="T2064" s="31">
        <f t="shared" si="1324"/>
        <v>2.1671173440129171E-2</v>
      </c>
      <c r="U2064" s="31">
        <f t="shared" si="1325"/>
        <v>4.7528474047034246E-3</v>
      </c>
      <c r="V2064" s="47">
        <f t="shared" si="1339"/>
        <v>6.6333885911621239E-4</v>
      </c>
      <c r="W2064" s="31">
        <f t="shared" si="1326"/>
        <v>0.17986843987949994</v>
      </c>
      <c r="X2064" s="34">
        <f>(S2064*H2064*'Propiedades físicas'!$F$5*60*24*365)/(1000000)</f>
        <v>56751.655201764181</v>
      </c>
      <c r="Y2064" s="34">
        <f>(U2064*H2064*'Propiedades físicas'!$F$7*60*24*365)/(1000000)</f>
        <v>473.67236425062953</v>
      </c>
      <c r="Z2064" s="31">
        <f t="shared" si="1340"/>
        <v>1379.2050512234214</v>
      </c>
      <c r="AA2064" s="31">
        <f t="shared" si="1341"/>
        <v>9723.4497343996954</v>
      </c>
      <c r="AB2064" s="31">
        <f t="shared" si="1342"/>
        <v>248.07546083748258</v>
      </c>
      <c r="AC2064" s="31">
        <f t="shared" si="1343"/>
        <v>366.6756914827875</v>
      </c>
      <c r="AD2064" s="31">
        <f t="shared" si="1327"/>
        <v>44.620946113225962</v>
      </c>
      <c r="AE2064" s="31">
        <f t="shared" si="1344"/>
        <v>9.7861128062843505</v>
      </c>
      <c r="AF2064" s="31">
        <f t="shared" si="1345"/>
        <v>11771.812996862898</v>
      </c>
      <c r="AG2064" s="31">
        <f t="shared" si="1346"/>
        <v>0.11716165144578575</v>
      </c>
      <c r="AH2064" s="31">
        <f t="shared" si="1347"/>
        <v>0.82599424039363545</v>
      </c>
      <c r="AI2064" s="31">
        <f t="shared" si="1347"/>
        <v>2.1073683459259238E-2</v>
      </c>
      <c r="AJ2064" s="31">
        <f t="shared" si="1347"/>
        <v>3.1148616749221543E-2</v>
      </c>
      <c r="AK2064" s="31">
        <f t="shared" si="1328"/>
        <v>3.7904905663313812E-3</v>
      </c>
      <c r="AL2064" s="31">
        <f t="shared" si="1328"/>
        <v>8.3131738576651512E-4</v>
      </c>
      <c r="AM2064" s="31">
        <f t="shared" si="1348"/>
        <v>0.99999999999999978</v>
      </c>
      <c r="AN2064" s="31">
        <f>(Z2064*'Propiedades físicas'!$F$4)/1000</f>
        <v>1212.8453379448522</v>
      </c>
      <c r="AO2064" s="31">
        <f>(AA2064*'Propiedades físicas'!$F$6)/1000</f>
        <v>311.53932949016621</v>
      </c>
      <c r="AP2064" s="31">
        <f>(AB2064*'Propiedades físicas'!$F$9)/1000</f>
        <v>153.05015556368485</v>
      </c>
      <c r="AQ2064" s="31">
        <f>(AC2064*'Propiedades físicas'!$F$5)/1000</f>
        <v>107.97499087093644</v>
      </c>
      <c r="AR2064" s="31">
        <f>(AD2064*'Propiedades físicas'!$F$8)/1000</f>
        <v>15.819017816060862</v>
      </c>
      <c r="AS2064" s="31">
        <f>(AE2064*'Propiedades físicas'!$F$7)/1000</f>
        <v>0.90120312833072591</v>
      </c>
      <c r="AT2064" s="31">
        <f t="shared" si="1349"/>
        <v>1802.1300348140312</v>
      </c>
      <c r="AU2064" s="31">
        <f t="shared" si="1350"/>
        <v>0.67300656141054238</v>
      </c>
      <c r="AV2064" s="31">
        <f t="shared" si="1354"/>
        <v>0.17287283573980008</v>
      </c>
      <c r="AW2064" s="31">
        <f t="shared" si="1354"/>
        <v>8.4927365177329558E-2</v>
      </c>
      <c r="AX2064" s="31">
        <f t="shared" si="1354"/>
        <v>5.9915205221069856E-2</v>
      </c>
      <c r="AY2064" s="31">
        <f t="shared" si="1351"/>
        <v>8.7779558136565263E-3</v>
      </c>
      <c r="AZ2064" s="31">
        <f t="shared" si="1351"/>
        <v>5.0007663760163936E-4</v>
      </c>
      <c r="BA2064" s="31">
        <f t="shared" si="1352"/>
        <v>1</v>
      </c>
      <c r="BB2064" s="34">
        <f>AU2064*'Propiedades físicas'!$C$4+'Diseño reactor'!AV2064*'Propiedades físicas'!$C$5+'Diseño reactor'!AW2064*'Propiedades físicas'!$C$8+'Diseño reactor'!AX2064*'Propiedades físicas'!$C$9+'Diseño reactor'!AY2064*'Propiedades físicas'!$C$7+'Diseño reactor'!AZ2064*'Propiedades físicas'!$C$6</f>
        <v>875.39007467345141</v>
      </c>
      <c r="BC2064" s="45">
        <f>AU2064*'Propiedades físicas'!$L$4+'Diseño reactor'!AV2064*'Propiedades físicas'!$L$5+'Diseño reactor'!AW2064*'Propiedades físicas'!$L$8+AX2064*'Propiedades físicas'!$L$9+'Diseño reactor'!AY2064*'Propiedades físicas'!$L$7+'Diseño reactor'!AZ2064*'Propiedades físicas'!$L$6</f>
        <v>2.1067623464997376</v>
      </c>
      <c r="BD2064" s="29">
        <f t="shared" si="1329"/>
        <v>1.5931503571553931</v>
      </c>
      <c r="BE2064" s="58">
        <f t="shared" si="1330"/>
        <v>41.39882233796245</v>
      </c>
      <c r="BF2064" s="30">
        <f>AU2064*'Propiedades físicas'!$I$4+'Diseño reactor'!AV2064*'Propiedades físicas'!$I$5+'Diseño reactor'!AW2064*'Propiedades físicas'!$I$8+'Diseño reactor'!AX2064*'Propiedades físicas'!$I$9+'Diseño reactor'!AY2064*'Propiedades físicas'!$I$7+'Diseño reactor'!AZ2064*'Propiedades físicas'!$I$6</f>
        <v>1.996743465499335E-2</v>
      </c>
      <c r="BG2064" s="24">
        <f>AU2064*'Propiedades físicas'!$O$4+'Diseño reactor'!AV2064*'Propiedades físicas'!$O$5+'Diseño reactor'!AW2064*'Propiedades físicas'!$O$8+'Diseño reactor'!AX2064*'Propiedades físicas'!$O$9+'Diseño reactor'!AY2064*'Propiedades físicas'!$O$7+'Diseño reactor'!AZ2064*'Propiedades físicas'!$O$6</f>
        <v>0.15392947761361944</v>
      </c>
      <c r="BH2064" s="54">
        <f t="shared" si="1331"/>
        <v>41161.723013275689</v>
      </c>
      <c r="BI2064" s="34">
        <f t="shared" si="1353"/>
        <v>273.28514420692073</v>
      </c>
      <c r="BJ2064" s="27">
        <f t="shared" si="1332"/>
        <v>4796.5178104147653</v>
      </c>
      <c r="BK2064" s="34">
        <f t="shared" si="1333"/>
        <v>567.94267763197422</v>
      </c>
      <c r="BL2064" s="27">
        <f t="shared" si="1334"/>
        <v>105.64841428582561</v>
      </c>
      <c r="BM2064" s="34">
        <f t="shared" si="1335"/>
        <v>1.1054421768707483</v>
      </c>
      <c r="BN2064" s="45">
        <f t="shared" si="1336"/>
        <v>2219.9908537340557</v>
      </c>
      <c r="BO2064" s="45">
        <f t="shared" si="1337"/>
        <v>107.51528862261345</v>
      </c>
      <c r="BP2064" s="66">
        <f t="shared" si="1338"/>
        <v>6.6877820369491738</v>
      </c>
    </row>
    <row r="2065" spans="8:68">
      <c r="H2065" s="68">
        <v>2060</v>
      </c>
      <c r="I2065" s="31">
        <f>('Propiedades físicas'!$C$10*'Diseño reactor'!H2065)/1000</f>
        <v>1803.005280095631</v>
      </c>
      <c r="J2065" s="31">
        <f t="shared" si="1315"/>
        <v>0.25291107299242843</v>
      </c>
      <c r="K2065" s="31">
        <f>(I2065*1000)/'Propiedades físicas'!$F$10</f>
        <v>11777.530244554429</v>
      </c>
      <c r="L2065" s="31">
        <f t="shared" si="1316"/>
        <v>1682.5043206506327</v>
      </c>
      <c r="M2065" s="31">
        <f t="shared" si="1317"/>
        <v>10095.025923903797</v>
      </c>
      <c r="N2065" s="31">
        <f t="shared" si="1318"/>
        <v>0.81674967021875378</v>
      </c>
      <c r="O2065" s="32">
        <f t="shared" si="1319"/>
        <v>4.9004980213125231</v>
      </c>
      <c r="P2065" s="33">
        <f t="shared" si="1320"/>
        <v>0.66990067349208782</v>
      </c>
      <c r="Q2065" s="31">
        <f t="shared" si="1321"/>
        <v>4.7224988688354355</v>
      </c>
      <c r="R2065" s="31">
        <f t="shared" si="1322"/>
        <v>0.12044601350433715</v>
      </c>
      <c r="S2065" s="31">
        <f t="shared" si="1323"/>
        <v>0.17799915247708598</v>
      </c>
      <c r="T2065" s="31">
        <f t="shared" si="1324"/>
        <v>2.1655810694237665E-2</v>
      </c>
      <c r="U2065" s="31">
        <f t="shared" si="1325"/>
        <v>4.7471725280911602E-3</v>
      </c>
      <c r="V2065" s="47">
        <f t="shared" si="1339"/>
        <v>6.6339678345818409E-4</v>
      </c>
      <c r="W2065" s="31">
        <f t="shared" si="1326"/>
        <v>0.17979682402238958</v>
      </c>
      <c r="X2065" s="34">
        <f>(S2065*H2065*'Propiedades físicas'!$F$5*60*24*365)/(1000000)</f>
        <v>56752.051827257987</v>
      </c>
      <c r="Y2065" s="34">
        <f>(U2065*H2065*'Propiedades físicas'!$F$7*60*24*365)/(1000000)</f>
        <v>473.33657679602231</v>
      </c>
      <c r="Z2065" s="31">
        <f t="shared" si="1340"/>
        <v>1379.9953873937009</v>
      </c>
      <c r="AA2065" s="31">
        <f t="shared" si="1341"/>
        <v>9728.3476698009963</v>
      </c>
      <c r="AB2065" s="31">
        <f t="shared" si="1342"/>
        <v>248.11878781893452</v>
      </c>
      <c r="AC2065" s="31">
        <f t="shared" si="1343"/>
        <v>366.6782541027971</v>
      </c>
      <c r="AD2065" s="31">
        <f t="shared" si="1327"/>
        <v>44.610970030129593</v>
      </c>
      <c r="AE2065" s="31">
        <f t="shared" si="1344"/>
        <v>9.7791754078677897</v>
      </c>
      <c r="AF2065" s="31">
        <f t="shared" si="1345"/>
        <v>11777.530244554426</v>
      </c>
      <c r="AG2065" s="31">
        <f t="shared" si="1346"/>
        <v>0.11717188228251582</v>
      </c>
      <c r="AH2065" s="31">
        <f t="shared" si="1347"/>
        <v>0.82600914349586074</v>
      </c>
      <c r="AI2065" s="31">
        <f t="shared" si="1347"/>
        <v>2.1067132299121639E-2</v>
      </c>
      <c r="AJ2065" s="31">
        <f t="shared" si="1347"/>
        <v>3.1133713646996412E-2</v>
      </c>
      <c r="AK2065" s="31">
        <f t="shared" si="1328"/>
        <v>3.7878034786415732E-3</v>
      </c>
      <c r="AL2065" s="31">
        <f t="shared" si="1328"/>
        <v>8.3032479686387438E-4</v>
      </c>
      <c r="AM2065" s="31">
        <f t="shared" si="1348"/>
        <v>1.0000000000000002</v>
      </c>
      <c r="AN2065" s="31">
        <f>(Z2065*'Propiedades físicas'!$F$4)/1000</f>
        <v>1213.5403437662728</v>
      </c>
      <c r="AO2065" s="31">
        <f>(AA2065*'Propiedades físicas'!$F$6)/1000</f>
        <v>311.69625934042392</v>
      </c>
      <c r="AP2065" s="31">
        <f>(AB2065*'Propiedades físicas'!$F$9)/1000</f>
        <v>153.07688614489163</v>
      </c>
      <c r="AQ2065" s="31">
        <f>(AC2065*'Propiedades físicas'!$F$5)/1000</f>
        <v>107.97574548565066</v>
      </c>
      <c r="AR2065" s="31">
        <f>(AD2065*'Propiedades físicas'!$F$8)/1000</f>
        <v>15.815481095081537</v>
      </c>
      <c r="AS2065" s="31">
        <f>(AE2065*'Propiedades físicas'!$F$7)/1000</f>
        <v>0.90056426331054484</v>
      </c>
      <c r="AT2065" s="31">
        <f t="shared" si="1349"/>
        <v>1803.0052800956312</v>
      </c>
      <c r="AU2065" s="31">
        <f t="shared" si="1350"/>
        <v>0.67306532995949231</v>
      </c>
      <c r="AV2065" s="31">
        <f t="shared" si="1354"/>
        <v>0.17287595481910711</v>
      </c>
      <c r="AW2065" s="31">
        <f t="shared" si="1354"/>
        <v>8.490096387114987E-2</v>
      </c>
      <c r="AX2065" s="31">
        <f t="shared" si="1354"/>
        <v>5.9886538701608039E-2</v>
      </c>
      <c r="AY2065" s="31">
        <f t="shared" si="1351"/>
        <v>8.7717331001064443E-3</v>
      </c>
      <c r="AZ2065" s="31">
        <f t="shared" si="1351"/>
        <v>4.9947954853619676E-4</v>
      </c>
      <c r="BA2065" s="31">
        <f t="shared" si="1352"/>
        <v>1</v>
      </c>
      <c r="BB2065" s="34">
        <f>AU2065*'Propiedades físicas'!$C$4+'Diseño reactor'!AV2065*'Propiedades físicas'!$C$5+'Diseño reactor'!AW2065*'Propiedades físicas'!$C$8+'Diseño reactor'!AX2065*'Propiedades físicas'!$C$9+'Diseño reactor'!AY2065*'Propiedades físicas'!$C$7+'Diseño reactor'!AZ2065*'Propiedades físicas'!$C$6</f>
        <v>875.38987943146526</v>
      </c>
      <c r="BC2065" s="45">
        <f>AU2065*'Propiedades físicas'!$L$4+'Diseño reactor'!AV2065*'Propiedades físicas'!$L$5+'Diseño reactor'!AW2065*'Propiedades físicas'!$L$8+AX2065*'Propiedades físicas'!$L$9+'Diseño reactor'!AY2065*'Propiedades físicas'!$L$7+'Diseño reactor'!AZ2065*'Propiedades físicas'!$L$6</f>
        <v>2.1068045812988632</v>
      </c>
      <c r="BD2065" s="29">
        <f t="shared" si="1329"/>
        <v>1.5924844636231248</v>
      </c>
      <c r="BE2065" s="58">
        <f t="shared" si="1330"/>
        <v>41.398103029989926</v>
      </c>
      <c r="BF2065" s="30">
        <f>AU2065*'Propiedades físicas'!$I$4+'Diseño reactor'!AV2065*'Propiedades físicas'!$I$5+'Diseño reactor'!AW2065*'Propiedades físicas'!$I$8+'Diseño reactor'!AX2065*'Propiedades físicas'!$I$9+'Diseño reactor'!AY2065*'Propiedades físicas'!$I$7+'Diseño reactor'!AZ2065*'Propiedades físicas'!$I$6</f>
        <v>1.9967520937929112E-2</v>
      </c>
      <c r="BG2065" s="24">
        <f>AU2065*'Propiedades físicas'!$O$4+'Diseño reactor'!AV2065*'Propiedades físicas'!$O$5+'Diseño reactor'!AW2065*'Propiedades físicas'!$O$8+'Diseño reactor'!AX2065*'Propiedades físicas'!$O$9+'Diseño reactor'!AY2065*'Propiedades físicas'!$O$7+'Diseño reactor'!AZ2065*'Propiedades físicas'!$O$6</f>
        <v>0.15393151314556236</v>
      </c>
      <c r="BH2065" s="54">
        <f t="shared" si="1331"/>
        <v>41161.535966278432</v>
      </c>
      <c r="BI2065" s="34">
        <f t="shared" si="1353"/>
        <v>273.28818985511793</v>
      </c>
      <c r="BJ2065" s="27">
        <f t="shared" si="1332"/>
        <v>4796.5210977932948</v>
      </c>
      <c r="BK2065" s="34">
        <f t="shared" si="1333"/>
        <v>567.95057724456592</v>
      </c>
      <c r="BL2065" s="27">
        <f t="shared" si="1334"/>
        <v>105.64868763504187</v>
      </c>
      <c r="BM2065" s="34">
        <f t="shared" si="1335"/>
        <v>1.1054421768707483</v>
      </c>
      <c r="BN2065" s="45">
        <f t="shared" si="1336"/>
        <v>2221.1848967655869</v>
      </c>
      <c r="BO2065" s="45">
        <f t="shared" si="1337"/>
        <v>107.52409163098856</v>
      </c>
      <c r="BP2065" s="66">
        <f t="shared" si="1338"/>
        <v>6.68778054534459</v>
      </c>
    </row>
    <row r="2066" spans="8:68">
      <c r="H2066" s="68">
        <v>2061</v>
      </c>
      <c r="I2066" s="31">
        <f>('Propiedades físicas'!$C$10*'Diseño reactor'!H2066)/1000</f>
        <v>1803.8805253772309</v>
      </c>
      <c r="J2066" s="31">
        <f t="shared" si="1315"/>
        <v>0.25278836019621664</v>
      </c>
      <c r="K2066" s="31">
        <f>(I2066*1000)/'Propiedades físicas'!$F$10</f>
        <v>11783.247492245962</v>
      </c>
      <c r="L2066" s="31">
        <f t="shared" si="1316"/>
        <v>1683.3210703208517</v>
      </c>
      <c r="M2066" s="31">
        <f t="shared" si="1317"/>
        <v>10099.926421925111</v>
      </c>
      <c r="N2066" s="31">
        <f t="shared" si="1318"/>
        <v>0.81674967021875389</v>
      </c>
      <c r="O2066" s="32">
        <f t="shared" si="1319"/>
        <v>4.9004980213125231</v>
      </c>
      <c r="P2066" s="33">
        <f t="shared" si="1320"/>
        <v>0.66995911916013728</v>
      </c>
      <c r="Q2066" s="31">
        <f t="shared" si="1321"/>
        <v>4.7225839928580085</v>
      </c>
      <c r="R2066" s="31">
        <f t="shared" si="1322"/>
        <v>0.12040858034496922</v>
      </c>
      <c r="S2066" s="31">
        <f t="shared" si="1323"/>
        <v>0.17791402845451509</v>
      </c>
      <c r="T2066" s="31">
        <f t="shared" si="1324"/>
        <v>2.1640464031396314E-2</v>
      </c>
      <c r="U2066" s="31">
        <f t="shared" si="1325"/>
        <v>4.7415066822510772E-3</v>
      </c>
      <c r="V2066" s="47">
        <f t="shared" si="1339"/>
        <v>6.6345466169256322E-4</v>
      </c>
      <c r="W2066" s="31">
        <f t="shared" si="1326"/>
        <v>0.1797252651712746</v>
      </c>
      <c r="X2066" s="34">
        <f>(S2066*H2066*'Propiedades físicas'!$F$5*60*24*365)/(1000000)</f>
        <v>56752.447821577829</v>
      </c>
      <c r="Y2066" s="34">
        <f>(U2066*H2066*'Propiedades físicas'!$F$7*60*24*365)/(1000000)</f>
        <v>473.00114087274375</v>
      </c>
      <c r="Z2066" s="31">
        <f t="shared" si="1340"/>
        <v>1380.7857445890429</v>
      </c>
      <c r="AA2066" s="31">
        <f t="shared" si="1341"/>
        <v>9733.245609280355</v>
      </c>
      <c r="AB2066" s="31">
        <f t="shared" si="1342"/>
        <v>248.16208409098155</v>
      </c>
      <c r="AC2066" s="31">
        <f t="shared" si="1343"/>
        <v>366.68081264475563</v>
      </c>
      <c r="AD2066" s="31">
        <f t="shared" si="1327"/>
        <v>44.600996368707804</v>
      </c>
      <c r="AE2066" s="31">
        <f t="shared" si="1344"/>
        <v>9.7722452721194699</v>
      </c>
      <c r="AF2066" s="31">
        <f t="shared" si="1345"/>
        <v>11783.247492245962</v>
      </c>
      <c r="AG2066" s="31">
        <f t="shared" si="1346"/>
        <v>0.11718210497553221</v>
      </c>
      <c r="AH2066" s="31">
        <f t="shared" si="1347"/>
        <v>0.82602403248216394</v>
      </c>
      <c r="AI2066" s="31">
        <f t="shared" si="1347"/>
        <v>2.1060584890055658E-2</v>
      </c>
      <c r="AJ2066" s="31">
        <f t="shared" si="1347"/>
        <v>3.1118824660693257E-2</v>
      </c>
      <c r="AK2066" s="31">
        <f t="shared" si="1328"/>
        <v>3.7851192040273922E-3</v>
      </c>
      <c r="AL2066" s="31">
        <f t="shared" si="1328"/>
        <v>8.2933378752760262E-4</v>
      </c>
      <c r="AM2066" s="31">
        <f t="shared" si="1348"/>
        <v>1</v>
      </c>
      <c r="AN2066" s="31">
        <f>(Z2066*'Propiedades físicas'!$F$4)/1000</f>
        <v>1214.2353680767126</v>
      </c>
      <c r="AO2066" s="31">
        <f>(AA2066*'Propiedades físicas'!$F$6)/1000</f>
        <v>311.85318932134254</v>
      </c>
      <c r="AP2066" s="31">
        <f>(AB2066*'Propiedades físicas'!$F$9)/1000</f>
        <v>153.10359777993105</v>
      </c>
      <c r="AQ2066" s="31">
        <f>(AC2066*'Propiedades físicas'!$F$5)/1000</f>
        <v>107.97649889950119</v>
      </c>
      <c r="AR2066" s="31">
        <f>(AD2066*'Propiedades físicas'!$F$8)/1000</f>
        <v>15.811945232634285</v>
      </c>
      <c r="AS2066" s="31">
        <f>(AE2066*'Propiedades físicas'!$F$7)/1000</f>
        <v>0.89992606710948198</v>
      </c>
      <c r="AT2066" s="31">
        <f t="shared" si="1349"/>
        <v>1803.8805253772312</v>
      </c>
      <c r="AU2066" s="31">
        <f t="shared" si="1350"/>
        <v>0.67312405172886336</v>
      </c>
      <c r="AV2066" s="31">
        <f t="shared" si="1354"/>
        <v>0.17287907094408436</v>
      </c>
      <c r="AW2066" s="31">
        <f t="shared" si="1354"/>
        <v>8.487457768186378E-2</v>
      </c>
      <c r="AX2066" s="31">
        <f t="shared" si="1354"/>
        <v>5.9857899334503278E-2</v>
      </c>
      <c r="AY2066" s="31">
        <f t="shared" si="1351"/>
        <v>8.7655169010307146E-3</v>
      </c>
      <c r="AZ2066" s="31">
        <f t="shared" si="1351"/>
        <v>4.9888340965446572E-4</v>
      </c>
      <c r="BA2066" s="31">
        <f t="shared" si="1352"/>
        <v>0.99999999999999989</v>
      </c>
      <c r="BB2066" s="34">
        <f>AU2066*'Propiedades físicas'!$C$4+'Diseño reactor'!AV2066*'Propiedades físicas'!$C$5+'Diseño reactor'!AW2066*'Propiedades físicas'!$C$8+'Diseño reactor'!AX2066*'Propiedades físicas'!$C$9+'Diseño reactor'!AY2066*'Propiedades físicas'!$C$7+'Diseño reactor'!AZ2066*'Propiedades físicas'!$C$6</f>
        <v>875.38968448468779</v>
      </c>
      <c r="BC2066" s="45">
        <f>AU2066*'Propiedades físicas'!$L$4+'Diseño reactor'!AV2066*'Propiedades físicas'!$L$5+'Diseño reactor'!AW2066*'Propiedades físicas'!$L$8+AX2066*'Propiedades físicas'!$L$9+'Diseño reactor'!AY2066*'Propiedades físicas'!$L$7+'Diseño reactor'!AZ2066*'Propiedades físicas'!$L$6</f>
        <v>2.1068467810377731</v>
      </c>
      <c r="BD2066" s="29">
        <f t="shared" si="1329"/>
        <v>1.5918191273581619</v>
      </c>
      <c r="BE2066" s="58">
        <f t="shared" si="1330"/>
        <v>41.397384332959803</v>
      </c>
      <c r="BF2066" s="30">
        <f>AU2066*'Propiedades físicas'!$I$4+'Diseño reactor'!AV2066*'Propiedades físicas'!$I$5+'Diseño reactor'!AW2066*'Propiedades físicas'!$I$8+'Diseño reactor'!AX2066*'Propiedades físicas'!$I$9+'Diseño reactor'!AY2066*'Propiedades físicas'!$I$7+'Diseño reactor'!AZ2066*'Propiedades físicas'!$I$6</f>
        <v>1.9967607081356416E-2</v>
      </c>
      <c r="BG2066" s="24">
        <f>AU2066*'Propiedades físicas'!$O$4+'Diseño reactor'!AV2066*'Propiedades físicas'!$O$5+'Diseño reactor'!AW2066*'Propiedades físicas'!$O$8+'Diseño reactor'!AX2066*'Propiedades físicas'!$O$9+'Diseño reactor'!AY2066*'Propiedades físicas'!$O$7+'Diseño reactor'!AZ2066*'Propiedades físicas'!$O$6</f>
        <v>0.15393354706901327</v>
      </c>
      <c r="BH2066" s="54">
        <f t="shared" si="1331"/>
        <v>41161.34922236218</v>
      </c>
      <c r="BI2066" s="34">
        <f t="shared" si="1353"/>
        <v>273.29123186852888</v>
      </c>
      <c r="BJ2066" s="27">
        <f t="shared" si="1332"/>
        <v>4796.5243871901203</v>
      </c>
      <c r="BK2066" s="34">
        <f t="shared" si="1333"/>
        <v>567.95847117169262</v>
      </c>
      <c r="BL2066" s="27">
        <f t="shared" si="1334"/>
        <v>105.64896078134198</v>
      </c>
      <c r="BM2066" s="34">
        <f t="shared" si="1335"/>
        <v>1.1054421768707483</v>
      </c>
      <c r="BN2066" s="45">
        <f t="shared" si="1336"/>
        <v>2222.3789623450775</v>
      </c>
      <c r="BO2066" s="45">
        <f t="shared" si="1337"/>
        <v>107.53288763326495</v>
      </c>
      <c r="BP2066" s="66">
        <f t="shared" si="1338"/>
        <v>6.6877790559953336</v>
      </c>
    </row>
    <row r="2067" spans="8:68">
      <c r="H2067" s="68">
        <v>2062</v>
      </c>
      <c r="I2067" s="31">
        <f>('Propiedades físicas'!$C$10*'Diseño reactor'!H2067)/1000</f>
        <v>1804.7557706588309</v>
      </c>
      <c r="J2067" s="31">
        <f t="shared" si="1315"/>
        <v>0.25266576642308558</v>
      </c>
      <c r="K2067" s="31">
        <f>(I2067*1000)/'Propiedades físicas'!$F$10</f>
        <v>11788.964739937494</v>
      </c>
      <c r="L2067" s="31">
        <f t="shared" si="1316"/>
        <v>1684.1378199910705</v>
      </c>
      <c r="M2067" s="31">
        <f t="shared" si="1317"/>
        <v>10104.826919946423</v>
      </c>
      <c r="N2067" s="31">
        <f t="shared" si="1318"/>
        <v>0.81674967021875389</v>
      </c>
      <c r="O2067" s="32">
        <f t="shared" si="1319"/>
        <v>4.9004980213125231</v>
      </c>
      <c r="P2067" s="33">
        <f t="shared" si="1320"/>
        <v>0.6700175183241287</v>
      </c>
      <c r="Q2067" s="31">
        <f t="shared" si="1321"/>
        <v>4.7226690362898394</v>
      </c>
      <c r="R2067" s="31">
        <f t="shared" si="1322"/>
        <v>0.12037116861579417</v>
      </c>
      <c r="S2067" s="31">
        <f t="shared" si="1323"/>
        <v>0.1778289850226826</v>
      </c>
      <c r="T2067" s="31">
        <f t="shared" si="1324"/>
        <v>2.1625133429604777E-2</v>
      </c>
      <c r="U2067" s="31">
        <f t="shared" si="1325"/>
        <v>4.7358498492263024E-3</v>
      </c>
      <c r="V2067" s="47">
        <f t="shared" si="1339"/>
        <v>6.6351249387437987E-4</v>
      </c>
      <c r="W2067" s="31">
        <f t="shared" si="1326"/>
        <v>0.17965376325811711</v>
      </c>
      <c r="X2067" s="34">
        <f>(S2067*H2067*'Propiedades físicas'!$F$5*60*24*365)/(1000000)</f>
        <v>56752.843185978672</v>
      </c>
      <c r="Y2067" s="34">
        <f>(U2067*H2067*'Propiedades físicas'!$F$7*60*24*365)/(1000000)</f>
        <v>472.6660559999267</v>
      </c>
      <c r="Z2067" s="31">
        <f t="shared" si="1340"/>
        <v>1381.5761227843534</v>
      </c>
      <c r="AA2067" s="31">
        <f t="shared" si="1341"/>
        <v>9738.1435528296479</v>
      </c>
      <c r="AB2067" s="31">
        <f t="shared" si="1342"/>
        <v>248.20534968576757</v>
      </c>
      <c r="AC2067" s="31">
        <f t="shared" si="1343"/>
        <v>366.68336711677154</v>
      </c>
      <c r="AD2067" s="31">
        <f t="shared" si="1327"/>
        <v>44.591025131845051</v>
      </c>
      <c r="AE2067" s="31">
        <f t="shared" si="1344"/>
        <v>9.7653223891046359</v>
      </c>
      <c r="AF2067" s="31">
        <f t="shared" si="1345"/>
        <v>11788.964739937492</v>
      </c>
      <c r="AG2067" s="31">
        <f t="shared" si="1346"/>
        <v>0.11719231953455472</v>
      </c>
      <c r="AH2067" s="31">
        <f t="shared" si="1347"/>
        <v>0.82603890737239427</v>
      </c>
      <c r="AI2067" s="31">
        <f t="shared" si="1347"/>
        <v>2.1054041229330508E-2</v>
      </c>
      <c r="AJ2067" s="31">
        <f t="shared" si="1347"/>
        <v>3.1103949770462692E-2</v>
      </c>
      <c r="AK2067" s="31">
        <f t="shared" si="1328"/>
        <v>3.7824377386407797E-3</v>
      </c>
      <c r="AL2067" s="31">
        <f t="shared" si="1328"/>
        <v>8.2834435461687662E-4</v>
      </c>
      <c r="AM2067" s="31">
        <f t="shared" si="1348"/>
        <v>0.99999999999999978</v>
      </c>
      <c r="AN2067" s="31">
        <f>(Z2067*'Propiedades físicas'!$F$4)/1000</f>
        <v>1214.9304108541046</v>
      </c>
      <c r="AO2067" s="31">
        <f>(AA2067*'Propiedades físicas'!$F$6)/1000</f>
        <v>312.0101194326619</v>
      </c>
      <c r="AP2067" s="31">
        <f>(AB2067*'Propiedades físicas'!$F$9)/1000</f>
        <v>153.1302904886343</v>
      </c>
      <c r="AQ2067" s="31">
        <f>(AC2067*'Propiedades físicas'!$F$5)/1000</f>
        <v>107.97725111487571</v>
      </c>
      <c r="AR2067" s="31">
        <f>(AD2067*'Propiedades físicas'!$F$8)/1000</f>
        <v>15.808410229741702</v>
      </c>
      <c r="AS2067" s="31">
        <f>(AE2067*'Propiedades físicas'!$F$7)/1000</f>
        <v>0.89928853881264592</v>
      </c>
      <c r="AT2067" s="31">
        <f t="shared" si="1349"/>
        <v>1804.7557706588309</v>
      </c>
      <c r="AU2067" s="31">
        <f t="shared" si="1350"/>
        <v>0.6731827267744882</v>
      </c>
      <c r="AV2067" s="31">
        <f t="shared" si="1354"/>
        <v>0.17288218411888595</v>
      </c>
      <c r="AW2067" s="31">
        <f t="shared" si="1354"/>
        <v>8.484820659846605E-2</v>
      </c>
      <c r="AX2067" s="31">
        <f t="shared" si="1354"/>
        <v>5.9829287081574659E-2</v>
      </c>
      <c r="AY2067" s="31">
        <f t="shared" si="1351"/>
        <v>8.7593072075180557E-3</v>
      </c>
      <c r="AZ2067" s="31">
        <f t="shared" si="1351"/>
        <v>4.9828821906709199E-4</v>
      </c>
      <c r="BA2067" s="31">
        <f t="shared" si="1352"/>
        <v>1</v>
      </c>
      <c r="BB2067" s="34">
        <f>AU2067*'Propiedades físicas'!$C$4+'Diseño reactor'!AV2067*'Propiedades físicas'!$C$5+'Diseño reactor'!AW2067*'Propiedades físicas'!$C$8+'Diseño reactor'!AX2067*'Propiedades físicas'!$C$9+'Diseño reactor'!AY2067*'Propiedades físicas'!$C$7+'Diseño reactor'!AZ2067*'Propiedades físicas'!$C$6</f>
        <v>875.38948983256398</v>
      </c>
      <c r="BC2067" s="45">
        <f>AU2067*'Propiedades físicas'!$L$4+'Diseño reactor'!AV2067*'Propiedades físicas'!$L$5+'Diseño reactor'!AW2067*'Propiedades físicas'!$L$8+AX2067*'Propiedades físicas'!$L$9+'Diseño reactor'!AY2067*'Propiedades físicas'!$L$7+'Diseño reactor'!AZ2067*'Propiedades físicas'!$L$6</f>
        <v>2.1068889457597839</v>
      </c>
      <c r="BD2067" s="29">
        <f t="shared" si="1329"/>
        <v>1.5911543476604804</v>
      </c>
      <c r="BE2067" s="58">
        <f t="shared" si="1330"/>
        <v>41.396666246091563</v>
      </c>
      <c r="BF2067" s="30">
        <f>AU2067*'Propiedades físicas'!$I$4+'Diseño reactor'!AV2067*'Propiedades físicas'!$I$5+'Diseño reactor'!AW2067*'Propiedades físicas'!$I$8+'Diseño reactor'!AX2067*'Propiedades físicas'!$I$9+'Diseño reactor'!AY2067*'Propiedades físicas'!$I$7+'Diseño reactor'!AZ2067*'Propiedades físicas'!$I$6</f>
        <v>1.9967693085537096E-2</v>
      </c>
      <c r="BG2067" s="24">
        <f>AU2067*'Propiedades físicas'!$O$4+'Diseño reactor'!AV2067*'Propiedades físicas'!$O$5+'Diseño reactor'!AW2067*'Propiedades físicas'!$O$8+'Diseño reactor'!AX2067*'Propiedades físicas'!$O$9+'Diseño reactor'!AY2067*'Propiedades físicas'!$O$7+'Diseño reactor'!AZ2067*'Propiedades físicas'!$O$6</f>
        <v>0.15393557938583657</v>
      </c>
      <c r="BH2067" s="54">
        <f t="shared" si="1331"/>
        <v>41161.162780953258</v>
      </c>
      <c r="BI2067" s="34">
        <f t="shared" si="1353"/>
        <v>273.2942702531119</v>
      </c>
      <c r="BJ2067" s="27">
        <f t="shared" si="1332"/>
        <v>4796.5276785965698</v>
      </c>
      <c r="BK2067" s="34">
        <f t="shared" si="1333"/>
        <v>567.96635941920363</v>
      </c>
      <c r="BL2067" s="27">
        <f t="shared" si="1334"/>
        <v>105.64923372494189</v>
      </c>
      <c r="BM2067" s="34">
        <f t="shared" si="1335"/>
        <v>1.1054421768707483</v>
      </c>
      <c r="BN2067" s="45">
        <f t="shared" si="1336"/>
        <v>2223.5730504447861</v>
      </c>
      <c r="BO2067" s="45">
        <f t="shared" si="1337"/>
        <v>107.54167663780291</v>
      </c>
      <c r="BP2067" s="66">
        <f t="shared" si="1338"/>
        <v>6.6877775688971655</v>
      </c>
    </row>
    <row r="2068" spans="8:68">
      <c r="H2068" s="68">
        <v>2063</v>
      </c>
      <c r="I2068" s="31">
        <f>('Propiedades físicas'!$C$10*'Diseño reactor'!H2068)/1000</f>
        <v>1805.6310159404306</v>
      </c>
      <c r="J2068" s="31">
        <f t="shared" si="1315"/>
        <v>0.25254329149995275</v>
      </c>
      <c r="K2068" s="31">
        <f>(I2068*1000)/'Propiedades físicas'!$F$10</f>
        <v>11794.681987629025</v>
      </c>
      <c r="L2068" s="31">
        <f t="shared" si="1316"/>
        <v>1684.954569661289</v>
      </c>
      <c r="M2068" s="31">
        <f t="shared" si="1317"/>
        <v>10109.727417967735</v>
      </c>
      <c r="N2068" s="31">
        <f t="shared" si="1318"/>
        <v>0.81674967021875378</v>
      </c>
      <c r="O2068" s="32">
        <f t="shared" si="1319"/>
        <v>4.9004980213125231</v>
      </c>
      <c r="P2068" s="33">
        <f t="shared" si="1320"/>
        <v>0.67007587103954336</v>
      </c>
      <c r="Q2068" s="31">
        <f t="shared" si="1321"/>
        <v>4.7227539992442074</v>
      </c>
      <c r="R2068" s="31">
        <f t="shared" si="1322"/>
        <v>0.12033377830120828</v>
      </c>
      <c r="S2068" s="31">
        <f t="shared" si="1323"/>
        <v>0.17774402206831538</v>
      </c>
      <c r="T2068" s="31">
        <f t="shared" si="1324"/>
        <v>2.1609818866899357E-2</v>
      </c>
      <c r="U2068" s="31">
        <f t="shared" si="1325"/>
        <v>4.7302020111028003E-3</v>
      </c>
      <c r="V2068" s="47">
        <f t="shared" si="1339"/>
        <v>6.6357028005857696E-4</v>
      </c>
      <c r="W2068" s="31">
        <f t="shared" si="1326"/>
        <v>0.17958231821498763</v>
      </c>
      <c r="X2068" s="34">
        <f>(S2068*H2068*'Propiedades físicas'!$F$5*60*24*365)/(1000000)</f>
        <v>56753.237921712629</v>
      </c>
      <c r="Y2068" s="34">
        <f>(U2068*H2068*'Propiedades físicas'!$F$7*60*24*365)/(1000000)</f>
        <v>472.33132169750508</v>
      </c>
      <c r="Z2068" s="31">
        <f t="shared" si="1340"/>
        <v>1382.366521954578</v>
      </c>
      <c r="AA2068" s="31">
        <f t="shared" si="1341"/>
        <v>9743.0415004408005</v>
      </c>
      <c r="AB2068" s="31">
        <f t="shared" si="1342"/>
        <v>248.24858463539269</v>
      </c>
      <c r="AC2068" s="31">
        <f t="shared" si="1343"/>
        <v>366.68591752693465</v>
      </c>
      <c r="AD2068" s="31">
        <f t="shared" si="1327"/>
        <v>44.581056322413374</v>
      </c>
      <c r="AE2068" s="31">
        <f t="shared" si="1344"/>
        <v>9.7584067489050774</v>
      </c>
      <c r="AF2068" s="31">
        <f t="shared" si="1345"/>
        <v>11794.681987629023</v>
      </c>
      <c r="AG2068" s="31">
        <f t="shared" si="1346"/>
        <v>0.1172025259692875</v>
      </c>
      <c r="AH2068" s="31">
        <f t="shared" si="1347"/>
        <v>0.82605376818636511</v>
      </c>
      <c r="AI2068" s="31">
        <f t="shared" si="1347"/>
        <v>2.1047501314216937E-2</v>
      </c>
      <c r="AJ2068" s="31">
        <f t="shared" si="1347"/>
        <v>3.1089088956492178E-2</v>
      </c>
      <c r="AK2068" s="31">
        <f t="shared" si="1328"/>
        <v>3.7797590786400759E-3</v>
      </c>
      <c r="AL2068" s="31">
        <f t="shared" si="1328"/>
        <v>8.2735649499836327E-4</v>
      </c>
      <c r="AM2068" s="31">
        <f t="shared" si="1348"/>
        <v>1.0000000000000002</v>
      </c>
      <c r="AN2068" s="31">
        <f>(Z2068*'Propiedades físicas'!$F$4)/1000</f>
        <v>1215.6254720764171</v>
      </c>
      <c r="AO2068" s="31">
        <f>(AA2068*'Propiedades físicas'!$F$6)/1000</f>
        <v>312.16704967412323</v>
      </c>
      <c r="AP2068" s="31">
        <f>(AB2068*'Propiedades físicas'!$F$9)/1000</f>
        <v>153.15696429080552</v>
      </c>
      <c r="AQ2068" s="31">
        <f>(AC2068*'Propiedades físicas'!$F$5)/1000</f>
        <v>107.97800213415645</v>
      </c>
      <c r="AR2068" s="31">
        <f>(AD2068*'Propiedades físicas'!$F$8)/1000</f>
        <v>15.804876087421984</v>
      </c>
      <c r="AS2068" s="31">
        <f>(AE2068*'Propiedades físicas'!$F$7)/1000</f>
        <v>0.89865167750666863</v>
      </c>
      <c r="AT2068" s="31">
        <f t="shared" si="1349"/>
        <v>1805.6310159404309</v>
      </c>
      <c r="AU2068" s="31">
        <f t="shared" si="1350"/>
        <v>0.67324135515211014</v>
      </c>
      <c r="AV2068" s="31">
        <f t="shared" si="1354"/>
        <v>0.17288529434765859</v>
      </c>
      <c r="AW2068" s="31">
        <f t="shared" si="1354"/>
        <v>8.4821850609957783E-2</v>
      </c>
      <c r="AX2068" s="31">
        <f t="shared" si="1354"/>
        <v>5.9800701904712261E-2</v>
      </c>
      <c r="AY2068" s="31">
        <f t="shared" si="1351"/>
        <v>8.7531040106720234E-3</v>
      </c>
      <c r="AZ2068" s="31">
        <f t="shared" si="1351"/>
        <v>4.9769397488922838E-4</v>
      </c>
      <c r="BA2068" s="31">
        <f t="shared" si="1352"/>
        <v>1</v>
      </c>
      <c r="BB2068" s="34">
        <f>AU2068*'Propiedades físicas'!$C$4+'Diseño reactor'!AV2068*'Propiedades físicas'!$C$5+'Diseño reactor'!AW2068*'Propiedades físicas'!$C$8+'Diseño reactor'!AX2068*'Propiedades físicas'!$C$9+'Diseño reactor'!AY2068*'Propiedades físicas'!$C$7+'Diseño reactor'!AZ2068*'Propiedades físicas'!$C$6</f>
        <v>875.38929547453972</v>
      </c>
      <c r="BC2068" s="45">
        <f>AU2068*'Propiedades físicas'!$L$4+'Diseño reactor'!AV2068*'Propiedades físicas'!$L$5+'Diseño reactor'!AW2068*'Propiedades físicas'!$L$8+AX2068*'Propiedades físicas'!$L$9+'Diseño reactor'!AY2068*'Propiedades físicas'!$L$7+'Diseño reactor'!AZ2068*'Propiedades físicas'!$L$6</f>
        <v>2.1069310755081423</v>
      </c>
      <c r="BD2068" s="29">
        <f t="shared" si="1329"/>
        <v>1.5904901238312295</v>
      </c>
      <c r="BE2068" s="58">
        <f t="shared" si="1330"/>
        <v>41.395948768606054</v>
      </c>
      <c r="BF2068" s="30">
        <f>AU2068*'Propiedades físicas'!$I$4+'Diseño reactor'!AV2068*'Propiedades físicas'!$I$5+'Diseño reactor'!AW2068*'Propiedades físicas'!$I$8+'Diseño reactor'!AX2068*'Propiedades físicas'!$I$9+'Diseño reactor'!AY2068*'Propiedades físicas'!$I$7+'Diseño reactor'!AZ2068*'Propiedades físicas'!$I$6</f>
        <v>1.9967778950732405E-2</v>
      </c>
      <c r="BG2068" s="24">
        <f>AU2068*'Propiedades físicas'!$O$4+'Diseño reactor'!AV2068*'Propiedades físicas'!$O$5+'Diseño reactor'!AW2068*'Propiedades físicas'!$O$8+'Diseño reactor'!AX2068*'Propiedades físicas'!$O$9+'Diseño reactor'!AY2068*'Propiedades físicas'!$O$7+'Diseño reactor'!AZ2068*'Propiedades físicas'!$O$6</f>
        <v>0.1539376100978937</v>
      </c>
      <c r="BH2068" s="54">
        <f t="shared" si="1331"/>
        <v>41160.976641479276</v>
      </c>
      <c r="BI2068" s="34">
        <f t="shared" si="1353"/>
        <v>273.29730501481339</v>
      </c>
      <c r="BJ2068" s="27">
        <f t="shared" si="1332"/>
        <v>4796.5309720040004</v>
      </c>
      <c r="BK2068" s="34">
        <f t="shared" si="1333"/>
        <v>567.97424199294073</v>
      </c>
      <c r="BL2068" s="27">
        <f t="shared" si="1334"/>
        <v>105.64950646605728</v>
      </c>
      <c r="BM2068" s="34">
        <f t="shared" si="1335"/>
        <v>1.1054421768707483</v>
      </c>
      <c r="BN2068" s="45">
        <f t="shared" si="1336"/>
        <v>2224.7671610370157</v>
      </c>
      <c r="BO2068" s="45">
        <f t="shared" si="1337"/>
        <v>107.55045865294954</v>
      </c>
      <c r="BP2068" s="66">
        <f t="shared" si="1338"/>
        <v>6.6877760840458507</v>
      </c>
    </row>
    <row r="2069" spans="8:68">
      <c r="H2069" s="68">
        <v>2064</v>
      </c>
      <c r="I2069" s="31">
        <f>('Propiedades físicas'!$C$10*'Diseño reactor'!H2069)/1000</f>
        <v>1806.5062612220304</v>
      </c>
      <c r="J2069" s="31">
        <f t="shared" si="1315"/>
        <v>0.252420935254071</v>
      </c>
      <c r="K2069" s="31">
        <f>(I2069*1000)/'Propiedades físicas'!$F$10</f>
        <v>11800.399235320556</v>
      </c>
      <c r="L2069" s="31">
        <f t="shared" si="1316"/>
        <v>1685.7713193315078</v>
      </c>
      <c r="M2069" s="31">
        <f t="shared" si="1317"/>
        <v>10114.627915989047</v>
      </c>
      <c r="N2069" s="31">
        <f t="shared" si="1318"/>
        <v>0.81674967021875378</v>
      </c>
      <c r="O2069" s="32">
        <f t="shared" si="1319"/>
        <v>4.9004980213125231</v>
      </c>
      <c r="P2069" s="33">
        <f t="shared" si="1320"/>
        <v>0.67013417736177483</v>
      </c>
      <c r="Q2069" s="31">
        <f t="shared" si="1321"/>
        <v>4.7228388818341722</v>
      </c>
      <c r="R2069" s="31">
        <f t="shared" si="1322"/>
        <v>0.12029640938561685</v>
      </c>
      <c r="S2069" s="31">
        <f t="shared" si="1323"/>
        <v>0.17765913947835033</v>
      </c>
      <c r="T2069" s="31">
        <f t="shared" si="1324"/>
        <v>2.1594520321352863E-2</v>
      </c>
      <c r="U2069" s="31">
        <f t="shared" si="1325"/>
        <v>4.7245631500092405E-3</v>
      </c>
      <c r="V2069" s="47">
        <f t="shared" si="1339"/>
        <v>6.6362802030001014E-4</v>
      </c>
      <c r="W2069" s="31">
        <f t="shared" si="1326"/>
        <v>0.17951092997406448</v>
      </c>
      <c r="X2069" s="34">
        <f>(S2069*H2069*'Propiedades físicas'!$F$5*60*24*365)/(1000000)</f>
        <v>56753.632030028726</v>
      </c>
      <c r="Y2069" s="34">
        <f>(U2069*H2069*'Propiedades físicas'!$F$7*60*24*365)/(1000000)</f>
        <v>471.99693748621053</v>
      </c>
      <c r="Z2069" s="31">
        <f t="shared" si="1340"/>
        <v>1383.1569420747032</v>
      </c>
      <c r="AA2069" s="31">
        <f t="shared" si="1341"/>
        <v>9747.9394521057311</v>
      </c>
      <c r="AB2069" s="31">
        <f t="shared" si="1342"/>
        <v>248.29178897191318</v>
      </c>
      <c r="AC2069" s="31">
        <f t="shared" si="1343"/>
        <v>366.68846388331508</v>
      </c>
      <c r="AD2069" s="31">
        <f t="shared" si="1327"/>
        <v>44.571089943272312</v>
      </c>
      <c r="AE2069" s="31">
        <f t="shared" si="1344"/>
        <v>9.7514983416190724</v>
      </c>
      <c r="AF2069" s="31">
        <f t="shared" si="1345"/>
        <v>11800.399235320554</v>
      </c>
      <c r="AG2069" s="31">
        <f t="shared" si="1346"/>
        <v>0.11721272428941937</v>
      </c>
      <c r="AH2069" s="31">
        <f t="shared" si="1347"/>
        <v>0.8260686149438512</v>
      </c>
      <c r="AI2069" s="31">
        <f t="shared" si="1347"/>
        <v>2.1040965141987285E-2</v>
      </c>
      <c r="AJ2069" s="31">
        <f t="shared" si="1347"/>
        <v>3.1074242199005914E-2</v>
      </c>
      <c r="AK2069" s="31">
        <f t="shared" si="1328"/>
        <v>3.7770832201900117E-3</v>
      </c>
      <c r="AL2069" s="31">
        <f t="shared" si="1328"/>
        <v>8.2637020554620039E-4</v>
      </c>
      <c r="AM2069" s="31">
        <f t="shared" si="1348"/>
        <v>1</v>
      </c>
      <c r="AN2069" s="31">
        <f>(Z2069*'Propiedades físicas'!$F$4)/1000</f>
        <v>1216.3205517216525</v>
      </c>
      <c r="AO2069" s="31">
        <f>(AA2069*'Propiedades físicas'!$F$6)/1000</f>
        <v>312.32398004546764</v>
      </c>
      <c r="AP2069" s="31">
        <f>(AB2069*'Propiedades físicas'!$F$9)/1000</f>
        <v>153.18361920622183</v>
      </c>
      <c r="AQ2069" s="31">
        <f>(AC2069*'Propiedades físicas'!$F$5)/1000</f>
        <v>107.9787519597198</v>
      </c>
      <c r="AR2069" s="31">
        <f>(AD2069*'Propiedades físicas'!$F$8)/1000</f>
        <v>15.801342806688893</v>
      </c>
      <c r="AS2069" s="31">
        <f>(AE2069*'Propiedades físicas'!$F$7)/1000</f>
        <v>0.89801548227970041</v>
      </c>
      <c r="AT2069" s="31">
        <f t="shared" si="1349"/>
        <v>1806.5062612220304</v>
      </c>
      <c r="AU2069" s="31">
        <f t="shared" si="1350"/>
        <v>0.6732999369173841</v>
      </c>
      <c r="AV2069" s="31">
        <f t="shared" si="1354"/>
        <v>0.17288840163454111</v>
      </c>
      <c r="AW2069" s="31">
        <f t="shared" si="1354"/>
        <v>8.4795509705346467E-2</v>
      </c>
      <c r="AX2069" s="31">
        <f t="shared" si="1354"/>
        <v>5.9772143765876806E-2</v>
      </c>
      <c r="AY2069" s="31">
        <f t="shared" si="1351"/>
        <v>8.7469073016109601E-3</v>
      </c>
      <c r="AZ2069" s="31">
        <f t="shared" si="1351"/>
        <v>4.9710067524052104E-4</v>
      </c>
      <c r="BA2069" s="31">
        <f t="shared" si="1352"/>
        <v>1</v>
      </c>
      <c r="BB2069" s="34">
        <f>AU2069*'Propiedades físicas'!$C$4+'Diseño reactor'!AV2069*'Propiedades físicas'!$C$5+'Diseño reactor'!AW2069*'Propiedades físicas'!$C$8+'Diseño reactor'!AX2069*'Propiedades físicas'!$C$9+'Diseño reactor'!AY2069*'Propiedades físicas'!$C$7+'Diseño reactor'!AZ2069*'Propiedades físicas'!$C$6</f>
        <v>875.38910141006193</v>
      </c>
      <c r="BC2069" s="45">
        <f>AU2069*'Propiedades físicas'!$L$4+'Diseño reactor'!AV2069*'Propiedades físicas'!$L$5+'Diseño reactor'!AW2069*'Propiedades físicas'!$L$8+AX2069*'Propiedades físicas'!$L$9+'Diseño reactor'!AY2069*'Propiedades físicas'!$L$7+'Diseño reactor'!AZ2069*'Propiedades físicas'!$L$6</f>
        <v>2.1069731703260262</v>
      </c>
      <c r="BD2069" s="29">
        <f t="shared" si="1329"/>
        <v>1.5898264551727288</v>
      </c>
      <c r="BE2069" s="58">
        <f t="shared" si="1330"/>
        <v>41.395231899725424</v>
      </c>
      <c r="BF2069" s="30">
        <f>AU2069*'Propiedades físicas'!$I$4+'Diseño reactor'!AV2069*'Propiedades físicas'!$I$5+'Diseño reactor'!AW2069*'Propiedades físicas'!$I$8+'Diseño reactor'!AX2069*'Propiedades físicas'!$I$9+'Diseño reactor'!AY2069*'Propiedades físicas'!$I$7+'Diseño reactor'!AZ2069*'Propiedades físicas'!$I$6</f>
        <v>1.9967864677203004E-2</v>
      </c>
      <c r="BG2069" s="24">
        <f>AU2069*'Propiedades físicas'!$O$4+'Diseño reactor'!AV2069*'Propiedades físicas'!$O$5+'Diseño reactor'!AW2069*'Propiedades físicas'!$O$8+'Diseño reactor'!AX2069*'Propiedades físicas'!$O$9+'Diseño reactor'!AY2069*'Propiedades físicas'!$O$7+'Diseño reactor'!AZ2069*'Propiedades físicas'!$O$6</f>
        <v>0.15393963920704351</v>
      </c>
      <c r="BH2069" s="54">
        <f t="shared" si="1331"/>
        <v>41160.790803369091</v>
      </c>
      <c r="BI2069" s="34">
        <f t="shared" si="1353"/>
        <v>273.30033615956722</v>
      </c>
      <c r="BJ2069" s="27">
        <f t="shared" si="1332"/>
        <v>4796.534267403792</v>
      </c>
      <c r="BK2069" s="34">
        <f t="shared" si="1333"/>
        <v>567.9821188987388</v>
      </c>
      <c r="BL2069" s="27">
        <f t="shared" si="1334"/>
        <v>105.64977900490351</v>
      </c>
      <c r="BM2069" s="34">
        <f t="shared" si="1335"/>
        <v>1.1054421768707483</v>
      </c>
      <c r="BN2069" s="45">
        <f t="shared" si="1336"/>
        <v>2225.961294094117</v>
      </c>
      <c r="BO2069" s="45">
        <f t="shared" si="1337"/>
        <v>107.55923368703871</v>
      </c>
      <c r="BP2069" s="66">
        <f t="shared" si="1338"/>
        <v>6.6877746014371642</v>
      </c>
    </row>
    <row r="2070" spans="8:68">
      <c r="H2070" s="68">
        <v>2065</v>
      </c>
      <c r="I2070" s="31">
        <f>('Propiedades físicas'!$C$10*'Diseño reactor'!H2070)/1000</f>
        <v>1807.3815065036301</v>
      </c>
      <c r="J2070" s="31">
        <f t="shared" si="1315"/>
        <v>0.25229869751302786</v>
      </c>
      <c r="K2070" s="31">
        <f>(I2070*1000)/'Propiedades físicas'!$F$10</f>
        <v>11806.116483012087</v>
      </c>
      <c r="L2070" s="31">
        <f t="shared" si="1316"/>
        <v>1686.5880690017266</v>
      </c>
      <c r="M2070" s="31">
        <f t="shared" si="1317"/>
        <v>10119.528414010359</v>
      </c>
      <c r="N2070" s="31">
        <f t="shared" si="1318"/>
        <v>0.81674967021875378</v>
      </c>
      <c r="O2070" s="32">
        <f t="shared" si="1319"/>
        <v>4.9004980213125231</v>
      </c>
      <c r="P2070" s="33">
        <f t="shared" si="1320"/>
        <v>0.67019243734612821</v>
      </c>
      <c r="Q2070" s="31">
        <f t="shared" si="1321"/>
        <v>4.7229236841725886</v>
      </c>
      <c r="R2070" s="31">
        <f t="shared" si="1322"/>
        <v>0.12025906185343417</v>
      </c>
      <c r="S2070" s="31">
        <f t="shared" si="1323"/>
        <v>0.17757433713993404</v>
      </c>
      <c r="T2070" s="31">
        <f t="shared" si="1324"/>
        <v>2.1579237771074591E-2</v>
      </c>
      <c r="U2070" s="31">
        <f t="shared" si="1325"/>
        <v>4.7189332481168871E-3</v>
      </c>
      <c r="V2070" s="47">
        <f t="shared" si="1339"/>
        <v>6.6368571465344733E-4</v>
      </c>
      <c r="W2070" s="31">
        <f t="shared" si="1326"/>
        <v>0.17943959846763399</v>
      </c>
      <c r="X2070" s="34">
        <f>(S2070*H2070*'Propiedades físicas'!$F$5*60*24*365)/(1000000)</f>
        <v>56754.025512173037</v>
      </c>
      <c r="Y2070" s="34">
        <f>(U2070*H2070*'Propiedades físicas'!$F$7*60*24*365)/(1000000)</f>
        <v>471.6629028875725</v>
      </c>
      <c r="Z2070" s="31">
        <f t="shared" si="1340"/>
        <v>1383.9473831197547</v>
      </c>
      <c r="AA2070" s="31">
        <f t="shared" si="1341"/>
        <v>9752.8374078163961</v>
      </c>
      <c r="AB2070" s="31">
        <f t="shared" si="1342"/>
        <v>248.33496272734158</v>
      </c>
      <c r="AC2070" s="31">
        <f t="shared" si="1343"/>
        <v>366.6910061939638</v>
      </c>
      <c r="AD2070" s="31">
        <f t="shared" si="1327"/>
        <v>44.561125997269031</v>
      </c>
      <c r="AE2070" s="31">
        <f t="shared" si="1344"/>
        <v>9.7445971573613726</v>
      </c>
      <c r="AF2070" s="31">
        <f t="shared" si="1345"/>
        <v>11806.116483012087</v>
      </c>
      <c r="AG2070" s="31">
        <f t="shared" si="1346"/>
        <v>0.11722291450462372</v>
      </c>
      <c r="AH2070" s="31">
        <f t="shared" si="1347"/>
        <v>0.8260834476645923</v>
      </c>
      <c r="AI2070" s="31">
        <f t="shared" si="1347"/>
        <v>2.1034432709915465E-2</v>
      </c>
      <c r="AJ2070" s="31">
        <f t="shared" si="1347"/>
        <v>3.1059409478264792E-2</v>
      </c>
      <c r="AK2070" s="31">
        <f t="shared" si="1328"/>
        <v>3.7744101594616979E-3</v>
      </c>
      <c r="AL2070" s="31">
        <f t="shared" si="1328"/>
        <v>8.2538548314197552E-4</v>
      </c>
      <c r="AM2070" s="31">
        <f t="shared" si="1348"/>
        <v>0.99999999999999989</v>
      </c>
      <c r="AN2070" s="31">
        <f>(Z2070*'Propiedades físicas'!$F$4)/1000</f>
        <v>1217.0156497678499</v>
      </c>
      <c r="AO2070" s="31">
        <f>(AA2070*'Propiedades físicas'!$F$6)/1000</f>
        <v>312.48091054643731</v>
      </c>
      <c r="AP2070" s="31">
        <f>(AB2070*'Propiedades físicas'!$F$9)/1000</f>
        <v>153.21025525463338</v>
      </c>
      <c r="AQ2070" s="31">
        <f>(AC2070*'Propiedades físicas'!$F$5)/1000</f>
        <v>107.97950059393654</v>
      </c>
      <c r="AR2070" s="31">
        <f>(AD2070*'Propiedades físicas'!$F$8)/1000</f>
        <v>15.79781038855181</v>
      </c>
      <c r="AS2070" s="31">
        <f>(AE2070*'Propiedades físicas'!$F$7)/1000</f>
        <v>0.89737995222140887</v>
      </c>
      <c r="AT2070" s="31">
        <f t="shared" si="1349"/>
        <v>1807.3815065036306</v>
      </c>
      <c r="AU2070" s="31">
        <f t="shared" si="1350"/>
        <v>0.67335847212587663</v>
      </c>
      <c r="AV2070" s="31">
        <f t="shared" si="1354"/>
        <v>0.17289150598366468</v>
      </c>
      <c r="AW2070" s="31">
        <f t="shared" si="1354"/>
        <v>8.476918387364589E-2</v>
      </c>
      <c r="AX2070" s="31">
        <f t="shared" si="1354"/>
        <v>5.9743612627099561E-2</v>
      </c>
      <c r="AY2070" s="31">
        <f t="shared" si="1351"/>
        <v>8.7407170714679846E-3</v>
      </c>
      <c r="AZ2070" s="31">
        <f t="shared" si="1351"/>
        <v>4.9650831824509781E-4</v>
      </c>
      <c r="BA2070" s="31">
        <f t="shared" si="1352"/>
        <v>0.99999999999999978</v>
      </c>
      <c r="BB2070" s="34">
        <f>AU2070*'Propiedades físicas'!$C$4+'Diseño reactor'!AV2070*'Propiedades físicas'!$C$5+'Diseño reactor'!AW2070*'Propiedades físicas'!$C$8+'Diseño reactor'!AX2070*'Propiedades físicas'!$C$9+'Diseño reactor'!AY2070*'Propiedades físicas'!$C$7+'Diseño reactor'!AZ2070*'Propiedades físicas'!$C$6</f>
        <v>875.38890763857944</v>
      </c>
      <c r="BC2070" s="45">
        <f>AU2070*'Propiedades físicas'!$L$4+'Diseño reactor'!AV2070*'Propiedades físicas'!$L$5+'Diseño reactor'!AW2070*'Propiedades físicas'!$L$8+AX2070*'Propiedades físicas'!$L$9+'Diseño reactor'!AY2070*'Propiedades físicas'!$L$7+'Diseño reactor'!AZ2070*'Propiedades físicas'!$L$6</f>
        <v>2.1070152302565406</v>
      </c>
      <c r="BD2070" s="29">
        <f t="shared" si="1329"/>
        <v>1.5891633409884649</v>
      </c>
      <c r="BE2070" s="58">
        <f t="shared" si="1330"/>
        <v>41.394515638673177</v>
      </c>
      <c r="BF2070" s="30">
        <f>AU2070*'Propiedades físicas'!$I$4+'Diseño reactor'!AV2070*'Propiedades físicas'!$I$5+'Diseño reactor'!AW2070*'Propiedades físicas'!$I$8+'Diseño reactor'!AX2070*'Propiedades físicas'!$I$9+'Diseño reactor'!AY2070*'Propiedades físicas'!$I$7+'Diseño reactor'!AZ2070*'Propiedades físicas'!$I$6</f>
        <v>1.9967950265208985E-2</v>
      </c>
      <c r="BG2070" s="24">
        <f>AU2070*'Propiedades físicas'!$O$4+'Diseño reactor'!AV2070*'Propiedades físicas'!$O$5+'Diseño reactor'!AW2070*'Propiedades físicas'!$O$8+'Diseño reactor'!AX2070*'Propiedades físicas'!$O$9+'Diseño reactor'!AY2070*'Propiedades físicas'!$O$7+'Diseño reactor'!AZ2070*'Propiedades físicas'!$O$6</f>
        <v>0.15394166671514176</v>
      </c>
      <c r="BH2070" s="54">
        <f t="shared" si="1331"/>
        <v>41160.605266052939</v>
      </c>
      <c r="BI2070" s="34">
        <f t="shared" si="1353"/>
        <v>273.30336369329547</v>
      </c>
      <c r="BJ2070" s="27">
        <f t="shared" si="1332"/>
        <v>4796.5375647873379</v>
      </c>
      <c r="BK2070" s="34">
        <f t="shared" si="1333"/>
        <v>567.98999014242304</v>
      </c>
      <c r="BL2070" s="27">
        <f t="shared" si="1334"/>
        <v>105.65005134169564</v>
      </c>
      <c r="BM2070" s="34">
        <f t="shared" si="1335"/>
        <v>1.1054421768707483</v>
      </c>
      <c r="BN2070" s="45">
        <f t="shared" si="1336"/>
        <v>2227.1554495884848</v>
      </c>
      <c r="BO2070" s="45">
        <f t="shared" si="1337"/>
        <v>107.56800174839088</v>
      </c>
      <c r="BP2070" s="66">
        <f t="shared" si="1338"/>
        <v>6.6877731210668951</v>
      </c>
    </row>
    <row r="2071" spans="8:68">
      <c r="H2071" s="68">
        <v>2066</v>
      </c>
      <c r="I2071" s="31">
        <f>('Propiedades físicas'!$C$10*'Diseño reactor'!H2071)/1000</f>
        <v>1808.2567517852301</v>
      </c>
      <c r="J2071" s="31">
        <f t="shared" si="1315"/>
        <v>0.2521765781047447</v>
      </c>
      <c r="K2071" s="31">
        <f>(I2071*1000)/'Propiedades físicas'!$F$10</f>
        <v>11811.833730703618</v>
      </c>
      <c r="L2071" s="31">
        <f t="shared" si="1316"/>
        <v>1687.4048186719453</v>
      </c>
      <c r="M2071" s="31">
        <f t="shared" si="1317"/>
        <v>10124.428912031672</v>
      </c>
      <c r="N2071" s="31">
        <f t="shared" si="1318"/>
        <v>0.81674967021875378</v>
      </c>
      <c r="O2071" s="32">
        <f t="shared" si="1319"/>
        <v>4.9004980213125222</v>
      </c>
      <c r="P2071" s="33">
        <f t="shared" si="1320"/>
        <v>0.67025065104782067</v>
      </c>
      <c r="Q2071" s="31">
        <f t="shared" si="1321"/>
        <v>4.7230084063720987</v>
      </c>
      <c r="R2071" s="31">
        <f t="shared" si="1322"/>
        <v>0.12022173568908348</v>
      </c>
      <c r="S2071" s="31">
        <f t="shared" si="1323"/>
        <v>0.17748961494042234</v>
      </c>
      <c r="T2071" s="31">
        <f t="shared" si="1324"/>
        <v>2.1563971194210215E-2</v>
      </c>
      <c r="U2071" s="31">
        <f t="shared" si="1325"/>
        <v>4.7133122876394781E-3</v>
      </c>
      <c r="V2071" s="47">
        <f t="shared" si="1339"/>
        <v>6.6374336317356994E-4</v>
      </c>
      <c r="W2071" s="31">
        <f t="shared" si="1326"/>
        <v>0.17936832362808997</v>
      </c>
      <c r="X2071" s="34">
        <f>(S2071*H2071*'Propiedades físicas'!$F$5*60*24*365)/(1000000)</f>
        <v>56754.418369388681</v>
      </c>
      <c r="Y2071" s="34">
        <f>(U2071*H2071*'Propiedades físicas'!$F$7*60*24*365)/(1000000)</f>
        <v>471.32921742391545</v>
      </c>
      <c r="Z2071" s="31">
        <f t="shared" si="1340"/>
        <v>1384.7378450647975</v>
      </c>
      <c r="AA2071" s="31">
        <f t="shared" si="1341"/>
        <v>9757.7353675647555</v>
      </c>
      <c r="AB2071" s="31">
        <f t="shared" si="1342"/>
        <v>248.37810593364648</v>
      </c>
      <c r="AC2071" s="31">
        <f t="shared" si="1343"/>
        <v>366.69354446691256</v>
      </c>
      <c r="AD2071" s="31">
        <f t="shared" si="1327"/>
        <v>44.551164487238303</v>
      </c>
      <c r="AE2071" s="31">
        <f t="shared" si="1344"/>
        <v>9.7377031862631611</v>
      </c>
      <c r="AF2071" s="31">
        <f t="shared" si="1345"/>
        <v>11811.833730703614</v>
      </c>
      <c r="AG2071" s="31">
        <f t="shared" si="1346"/>
        <v>0.11723309662455862</v>
      </c>
      <c r="AH2071" s="31">
        <f t="shared" si="1347"/>
        <v>0.82609826636829076</v>
      </c>
      <c r="AI2071" s="31">
        <f t="shared" si="1347"/>
        <v>2.1027904015276971E-2</v>
      </c>
      <c r="AJ2071" s="31">
        <f t="shared" si="1347"/>
        <v>3.1044590774566307E-2</v>
      </c>
      <c r="AK2071" s="31">
        <f t="shared" si="1328"/>
        <v>3.7717398926326111E-3</v>
      </c>
      <c r="AL2071" s="31">
        <f t="shared" si="1328"/>
        <v>8.2440232467470564E-4</v>
      </c>
      <c r="AM2071" s="31">
        <f t="shared" si="1348"/>
        <v>1</v>
      </c>
      <c r="AN2071" s="31">
        <f>(Z2071*'Propiedades físicas'!$F$4)/1000</f>
        <v>1217.7107661930816</v>
      </c>
      <c r="AO2071" s="31">
        <f>(AA2071*'Propiedades físicas'!$F$6)/1000</f>
        <v>312.63784117677477</v>
      </c>
      <c r="AP2071" s="31">
        <f>(AB2071*'Propiedades físicas'!$F$9)/1000</f>
        <v>153.23687245576318</v>
      </c>
      <c r="AQ2071" s="31">
        <f>(AC2071*'Propiedades físicas'!$F$5)/1000</f>
        <v>107.98024803917176</v>
      </c>
      <c r="AR2071" s="31">
        <f>(AD2071*'Propiedades físicas'!$F$8)/1000</f>
        <v>15.794278834015717</v>
      </c>
      <c r="AS2071" s="31">
        <f>(AE2071*'Propiedades físicas'!$F$7)/1000</f>
        <v>0.89674508642297446</v>
      </c>
      <c r="AT2071" s="31">
        <f t="shared" si="1349"/>
        <v>1808.2567517852301</v>
      </c>
      <c r="AU2071" s="31">
        <f t="shared" si="1350"/>
        <v>0.67341696083306601</v>
      </c>
      <c r="AV2071" s="31">
        <f t="shared" si="1354"/>
        <v>0.17289460739915286</v>
      </c>
      <c r="AW2071" s="31">
        <f t="shared" si="1354"/>
        <v>8.4742873103876237E-2</v>
      </c>
      <c r="AX2071" s="31">
        <f t="shared" si="1354"/>
        <v>5.9715108450482238E-2</v>
      </c>
      <c r="AY2071" s="31">
        <f t="shared" si="1351"/>
        <v>8.734533311390966E-3</v>
      </c>
      <c r="AZ2071" s="31">
        <f t="shared" si="1351"/>
        <v>4.9591690203155535E-4</v>
      </c>
      <c r="BA2071" s="31">
        <f t="shared" si="1352"/>
        <v>0.99999999999999978</v>
      </c>
      <c r="BB2071" s="34">
        <f>AU2071*'Propiedades físicas'!$C$4+'Diseño reactor'!AV2071*'Propiedades físicas'!$C$5+'Diseño reactor'!AW2071*'Propiedades físicas'!$C$8+'Diseño reactor'!AX2071*'Propiedades físicas'!$C$9+'Diseño reactor'!AY2071*'Propiedades físicas'!$C$7+'Diseño reactor'!AZ2071*'Propiedades físicas'!$C$6</f>
        <v>875.38871415954202</v>
      </c>
      <c r="BC2071" s="45">
        <f>AU2071*'Propiedades físicas'!$L$4+'Diseño reactor'!AV2071*'Propiedades físicas'!$L$5+'Diseño reactor'!AW2071*'Propiedades físicas'!$L$8+AX2071*'Propiedades físicas'!$L$9+'Diseño reactor'!AY2071*'Propiedades físicas'!$L$7+'Diseño reactor'!AZ2071*'Propiedades físicas'!$L$6</f>
        <v>2.1070572553427209</v>
      </c>
      <c r="BD2071" s="29">
        <f t="shared" si="1329"/>
        <v>1.5885007805830911</v>
      </c>
      <c r="BE2071" s="58">
        <f t="shared" si="1330"/>
        <v>41.393799984674118</v>
      </c>
      <c r="BF2071" s="30">
        <f>AU2071*'Propiedades físicas'!$I$4+'Diseño reactor'!AV2071*'Propiedades físicas'!$I$5+'Diseño reactor'!AW2071*'Propiedades físicas'!$I$8+'Diseño reactor'!AX2071*'Propiedades físicas'!$I$9+'Diseño reactor'!AY2071*'Propiedades físicas'!$I$7+'Diseño reactor'!AZ2071*'Propiedades físicas'!$I$6</f>
        <v>1.9968035715009869E-2</v>
      </c>
      <c r="BG2071" s="24">
        <f>AU2071*'Propiedades físicas'!$O$4+'Diseño reactor'!AV2071*'Propiedades físicas'!$O$5+'Diseño reactor'!AW2071*'Propiedades físicas'!$O$8+'Diseño reactor'!AX2071*'Propiedades físicas'!$O$9+'Diseño reactor'!AY2071*'Propiedades físicas'!$O$7+'Diseño reactor'!AZ2071*'Propiedades físicas'!$O$6</f>
        <v>0.1539436926240417</v>
      </c>
      <c r="BH2071" s="54">
        <f t="shared" si="1331"/>
        <v>41160.420028962246</v>
      </c>
      <c r="BI2071" s="34">
        <f t="shared" si="1353"/>
        <v>273.30638762190745</v>
      </c>
      <c r="BJ2071" s="27">
        <f t="shared" si="1332"/>
        <v>4796.5408641460817</v>
      </c>
      <c r="BK2071" s="34">
        <f t="shared" si="1333"/>
        <v>567.99785572981523</v>
      </c>
      <c r="BL2071" s="27">
        <f t="shared" si="1334"/>
        <v>105.65032347664859</v>
      </c>
      <c r="BM2071" s="34">
        <f t="shared" si="1335"/>
        <v>1.1054421768707483</v>
      </c>
      <c r="BN2071" s="45">
        <f t="shared" si="1336"/>
        <v>2228.3496274925565</v>
      </c>
      <c r="BO2071" s="45">
        <f t="shared" si="1337"/>
        <v>107.57676284531347</v>
      </c>
      <c r="BP2071" s="66">
        <f t="shared" si="1338"/>
        <v>6.6877716429308416</v>
      </c>
    </row>
    <row r="2072" spans="8:68">
      <c r="H2072" s="68">
        <v>2067</v>
      </c>
      <c r="I2072" s="31">
        <f>('Propiedades físicas'!$C$10*'Diseño reactor'!H2072)/1000</f>
        <v>1809.1319970668299</v>
      </c>
      <c r="J2072" s="31">
        <f t="shared" si="1315"/>
        <v>0.25205457685747584</v>
      </c>
      <c r="K2072" s="31">
        <f>(I2072*1000)/'Propiedades físicas'!$F$10</f>
        <v>11817.550978395149</v>
      </c>
      <c r="L2072" s="31">
        <f t="shared" si="1316"/>
        <v>1688.2215683421641</v>
      </c>
      <c r="M2072" s="31">
        <f t="shared" si="1317"/>
        <v>10129.329410052984</v>
      </c>
      <c r="N2072" s="31">
        <f t="shared" si="1318"/>
        <v>0.81674967021875378</v>
      </c>
      <c r="O2072" s="32">
        <f t="shared" si="1319"/>
        <v>4.9004980213125222</v>
      </c>
      <c r="P2072" s="33">
        <f t="shared" si="1320"/>
        <v>0.67030881852198199</v>
      </c>
      <c r="Q2072" s="31">
        <f t="shared" si="1321"/>
        <v>4.7230930485451408</v>
      </c>
      <c r="R2072" s="31">
        <f t="shared" si="1322"/>
        <v>0.12018443087699701</v>
      </c>
      <c r="S2072" s="31">
        <f t="shared" si="1323"/>
        <v>0.17740497276737979</v>
      </c>
      <c r="T2072" s="31">
        <f t="shared" si="1324"/>
        <v>2.1548720568941748E-2</v>
      </c>
      <c r="U2072" s="31">
        <f t="shared" si="1325"/>
        <v>4.7077002508331038E-3</v>
      </c>
      <c r="V2072" s="47">
        <f t="shared" si="1339"/>
        <v>6.6380096591497244E-4</v>
      </c>
      <c r="W2072" s="31">
        <f t="shared" si="1326"/>
        <v>0.17929710538793353</v>
      </c>
      <c r="X2072" s="34">
        <f>(S2072*H2072*'Propiedades físicas'!$F$5*60*24*365)/(1000000)</f>
        <v>56754.810602915772</v>
      </c>
      <c r="Y2072" s="34">
        <f>(U2072*H2072*'Propiedades físicas'!$F$7*60*24*365)/(1000000)</f>
        <v>470.99588061835789</v>
      </c>
      <c r="Z2072" s="31">
        <f t="shared" si="1340"/>
        <v>1385.5283278849367</v>
      </c>
      <c r="AA2072" s="31">
        <f t="shared" si="1341"/>
        <v>9762.6333313428058</v>
      </c>
      <c r="AB2072" s="31">
        <f t="shared" si="1342"/>
        <v>248.42121862275283</v>
      </c>
      <c r="AC2072" s="31">
        <f t="shared" si="1343"/>
        <v>366.69607871017405</v>
      </c>
      <c r="AD2072" s="31">
        <f t="shared" si="1327"/>
        <v>44.54120541600259</v>
      </c>
      <c r="AE2072" s="31">
        <f t="shared" si="1344"/>
        <v>9.7308164184720258</v>
      </c>
      <c r="AF2072" s="31">
        <f t="shared" si="1345"/>
        <v>11817.550978395144</v>
      </c>
      <c r="AG2072" s="31">
        <f t="shared" si="1346"/>
        <v>0.11724327065886669</v>
      </c>
      <c r="AH2072" s="31">
        <f t="shared" si="1347"/>
        <v>0.82611307107461263</v>
      </c>
      <c r="AI2072" s="31">
        <f t="shared" si="1347"/>
        <v>2.1021379055348836E-2</v>
      </c>
      <c r="AJ2072" s="31">
        <f t="shared" si="1347"/>
        <v>3.1029786068244438E-2</v>
      </c>
      <c r="AK2072" s="31">
        <f t="shared" si="1328"/>
        <v>3.7690724158865791E-3</v>
      </c>
      <c r="AL2072" s="31">
        <f t="shared" si="1328"/>
        <v>8.2342072704081519E-4</v>
      </c>
      <c r="AM2072" s="31">
        <f t="shared" si="1348"/>
        <v>1</v>
      </c>
      <c r="AN2072" s="31">
        <f>(Z2072*'Propiedades físicas'!$F$4)/1000</f>
        <v>1218.4059009754558</v>
      </c>
      <c r="AO2072" s="31">
        <f>(AA2072*'Propiedades físicas'!$F$6)/1000</f>
        <v>312.79477193622347</v>
      </c>
      <c r="AP2072" s="31">
        <f>(AB2072*'Propiedades físicas'!$F$9)/1000</f>
        <v>153.26347082930732</v>
      </c>
      <c r="AQ2072" s="31">
        <f>(AC2072*'Propiedades físicas'!$F$5)/1000</f>
        <v>107.98099429778496</v>
      </c>
      <c r="AR2072" s="31">
        <f>(AD2072*'Propiedades físicas'!$F$8)/1000</f>
        <v>15.790748144081231</v>
      </c>
      <c r="AS2072" s="31">
        <f>(AE2072*'Propiedades físicas'!$F$7)/1000</f>
        <v>0.89611088397708882</v>
      </c>
      <c r="AT2072" s="31">
        <f t="shared" si="1349"/>
        <v>1809.1319970668299</v>
      </c>
      <c r="AU2072" s="31">
        <f t="shared" si="1350"/>
        <v>0.67347540309434228</v>
      </c>
      <c r="AV2072" s="31">
        <f t="shared" si="1354"/>
        <v>0.17289770588512163</v>
      </c>
      <c r="AW2072" s="31">
        <f t="shared" si="1354"/>
        <v>8.4716577385063913E-2</v>
      </c>
      <c r="AX2072" s="31">
        <f t="shared" si="1354"/>
        <v>5.9686631198196706E-2</v>
      </c>
      <c r="AY2072" s="31">
        <f t="shared" si="1351"/>
        <v>8.7283560125424701E-3</v>
      </c>
      <c r="AZ2072" s="31">
        <f t="shared" si="1351"/>
        <v>4.9532642473294676E-4</v>
      </c>
      <c r="BA2072" s="31">
        <f t="shared" si="1352"/>
        <v>1</v>
      </c>
      <c r="BB2072" s="34">
        <f>AU2072*'Propiedades físicas'!$C$4+'Diseño reactor'!AV2072*'Propiedades físicas'!$C$5+'Diseño reactor'!AW2072*'Propiedades físicas'!$C$8+'Diseño reactor'!AX2072*'Propiedades físicas'!$C$9+'Diseño reactor'!AY2072*'Propiedades físicas'!$C$7+'Diseño reactor'!AZ2072*'Propiedades físicas'!$C$6</f>
        <v>875.38852097240044</v>
      </c>
      <c r="BC2072" s="45">
        <f>AU2072*'Propiedades físicas'!$L$4+'Diseño reactor'!AV2072*'Propiedades físicas'!$L$5+'Diseño reactor'!AW2072*'Propiedades físicas'!$L$8+AX2072*'Propiedades físicas'!$L$9+'Diseño reactor'!AY2072*'Propiedades físicas'!$L$7+'Diseño reactor'!AZ2072*'Propiedades físicas'!$L$6</f>
        <v>2.1070992456275337</v>
      </c>
      <c r="BD2072" s="29">
        <f t="shared" si="1329"/>
        <v>1.5878387732624226</v>
      </c>
      <c r="BE2072" s="58">
        <f t="shared" si="1330"/>
        <v>41.393084936954374</v>
      </c>
      <c r="BF2072" s="30">
        <f>AU2072*'Propiedades físicas'!$I$4+'Diseño reactor'!AV2072*'Propiedades físicas'!$I$5+'Diseño reactor'!AW2072*'Propiedades físicas'!$I$8+'Diseño reactor'!AX2072*'Propiedades físicas'!$I$9+'Diseño reactor'!AY2072*'Propiedades físicas'!$I$7+'Diseño reactor'!AZ2072*'Propiedades físicas'!$I$6</f>
        <v>1.9968121026864568E-2</v>
      </c>
      <c r="BG2072" s="24">
        <f>AU2072*'Propiedades físicas'!$O$4+'Diseño reactor'!AV2072*'Propiedades físicas'!$O$5+'Diseño reactor'!AW2072*'Propiedades físicas'!$O$8+'Diseño reactor'!AX2072*'Propiedades físicas'!$O$9+'Diseño reactor'!AY2072*'Propiedades físicas'!$O$7+'Diseño reactor'!AZ2072*'Propiedades físicas'!$O$6</f>
        <v>0.15394571693559375</v>
      </c>
      <c r="BH2072" s="54">
        <f t="shared" si="1331"/>
        <v>41160.235091529794</v>
      </c>
      <c r="BI2072" s="34">
        <f t="shared" si="1353"/>
        <v>273.3094079513005</v>
      </c>
      <c r="BJ2072" s="27">
        <f t="shared" si="1332"/>
        <v>4796.5441654714696</v>
      </c>
      <c r="BK2072" s="34">
        <f t="shared" si="1333"/>
        <v>568.00571566672659</v>
      </c>
      <c r="BL2072" s="27">
        <f t="shared" si="1334"/>
        <v>105.65059540997679</v>
      </c>
      <c r="BM2072" s="34">
        <f t="shared" si="1335"/>
        <v>1.1054421768707483</v>
      </c>
      <c r="BN2072" s="45">
        <f t="shared" si="1336"/>
        <v>2229.5438277788207</v>
      </c>
      <c r="BO2072" s="45">
        <f t="shared" si="1337"/>
        <v>107.58551698610063</v>
      </c>
      <c r="BP2072" s="66">
        <f t="shared" si="1338"/>
        <v>6.6877701670248051</v>
      </c>
    </row>
    <row r="2073" spans="8:68">
      <c r="H2073" s="68">
        <v>2068</v>
      </c>
      <c r="I2073" s="31">
        <f>('Propiedades físicas'!$C$10*'Diseño reactor'!H2073)/1000</f>
        <v>1810.0072423484298</v>
      </c>
      <c r="J2073" s="31">
        <f t="shared" si="1315"/>
        <v>0.2519326935998078</v>
      </c>
      <c r="K2073" s="31">
        <f>(I2073*1000)/'Propiedades físicas'!$F$10</f>
        <v>11823.268226086682</v>
      </c>
      <c r="L2073" s="31">
        <f t="shared" si="1316"/>
        <v>1689.0383180123831</v>
      </c>
      <c r="M2073" s="31">
        <f t="shared" si="1317"/>
        <v>10134.229908074298</v>
      </c>
      <c r="N2073" s="31">
        <f t="shared" si="1318"/>
        <v>0.81674967021875389</v>
      </c>
      <c r="O2073" s="32">
        <f t="shared" si="1319"/>
        <v>4.9004980213125231</v>
      </c>
      <c r="P2073" s="33">
        <f t="shared" si="1320"/>
        <v>0.67036693982365425</v>
      </c>
      <c r="Q2073" s="31">
        <f t="shared" si="1321"/>
        <v>4.723177610803944</v>
      </c>
      <c r="R2073" s="31">
        <f t="shared" si="1322"/>
        <v>0.12014714740161613</v>
      </c>
      <c r="S2073" s="31">
        <f t="shared" si="1323"/>
        <v>0.17732041050857933</v>
      </c>
      <c r="T2073" s="31">
        <f t="shared" si="1324"/>
        <v>2.1533485873487457E-2</v>
      </c>
      <c r="U2073" s="31">
        <f t="shared" si="1325"/>
        <v>4.702097119996097E-3</v>
      </c>
      <c r="V2073" s="47">
        <f t="shared" si="1339"/>
        <v>6.6385852293216244E-4</v>
      </c>
      <c r="W2073" s="31">
        <f t="shared" si="1326"/>
        <v>0.17922594367977315</v>
      </c>
      <c r="X2073" s="34">
        <f>(S2073*H2073*'Propiedades físicas'!$F$5*60*24*365)/(1000000)</f>
        <v>56755.202213991579</v>
      </c>
      <c r="Y2073" s="34">
        <f>(U2073*H2073*'Propiedades físicas'!$F$7*60*24*365)/(1000000)</f>
        <v>470.66289199481116</v>
      </c>
      <c r="Z2073" s="31">
        <f t="shared" si="1340"/>
        <v>1386.318831555317</v>
      </c>
      <c r="AA2073" s="31">
        <f t="shared" si="1341"/>
        <v>9767.5312991425562</v>
      </c>
      <c r="AB2073" s="31">
        <f t="shared" si="1342"/>
        <v>248.46430082654214</v>
      </c>
      <c r="AC2073" s="31">
        <f t="shared" si="1343"/>
        <v>366.69860893174206</v>
      </c>
      <c r="AD2073" s="31">
        <f t="shared" si="1327"/>
        <v>44.531248786372061</v>
      </c>
      <c r="AE2073" s="31">
        <f t="shared" si="1344"/>
        <v>9.7239368441519289</v>
      </c>
      <c r="AF2073" s="31">
        <f t="shared" si="1345"/>
        <v>11823.26822608668</v>
      </c>
      <c r="AG2073" s="31">
        <f t="shared" si="1346"/>
        <v>0.11725343661717529</v>
      </c>
      <c r="AH2073" s="31">
        <f t="shared" si="1347"/>
        <v>0.82612786180318765</v>
      </c>
      <c r="AI2073" s="31">
        <f t="shared" si="1347"/>
        <v>2.1014857827409705E-2</v>
      </c>
      <c r="AJ2073" s="31">
        <f t="shared" si="1347"/>
        <v>3.1014995339669602E-2</v>
      </c>
      <c r="AK2073" s="31">
        <f t="shared" si="1328"/>
        <v>3.7664077254137723E-3</v>
      </c>
      <c r="AL2073" s="31">
        <f t="shared" si="1328"/>
        <v>8.2244068714411647E-4</v>
      </c>
      <c r="AM2073" s="31">
        <f t="shared" si="1348"/>
        <v>1.0000000000000002</v>
      </c>
      <c r="AN2073" s="31">
        <f>(Z2073*'Propiedades físicas'!$F$4)/1000</f>
        <v>1219.1010540931147</v>
      </c>
      <c r="AO2073" s="31">
        <f>(AA2073*'Propiedades físicas'!$F$6)/1000</f>
        <v>312.9517028245275</v>
      </c>
      <c r="AP2073" s="31">
        <f>(AB2073*'Propiedades físicas'!$F$9)/1000</f>
        <v>153.29005039493515</v>
      </c>
      <c r="AQ2073" s="31">
        <f>(AC2073*'Propiedades físicas'!$F$5)/1000</f>
        <v>107.98173937213009</v>
      </c>
      <c r="AR2073" s="31">
        <f>(AD2073*'Propiedades físicas'!$F$8)/1000</f>
        <v>15.787218319744618</v>
      </c>
      <c r="AS2073" s="31">
        <f>(AE2073*'Propiedades físicas'!$F$7)/1000</f>
        <v>0.89547734397795109</v>
      </c>
      <c r="AT2073" s="31">
        <f t="shared" si="1349"/>
        <v>1810.0072423484301</v>
      </c>
      <c r="AU2073" s="31">
        <f t="shared" si="1350"/>
        <v>0.67353379896500731</v>
      </c>
      <c r="AV2073" s="31">
        <f t="shared" si="1354"/>
        <v>0.17290080144567935</v>
      </c>
      <c r="AW2073" s="31">
        <f t="shared" si="1354"/>
        <v>8.4690296706241855E-2</v>
      </c>
      <c r="AX2073" s="31">
        <f t="shared" si="1354"/>
        <v>5.9658180832484975E-2</v>
      </c>
      <c r="AY2073" s="31">
        <f t="shared" si="1351"/>
        <v>8.7221851660997645E-3</v>
      </c>
      <c r="AZ2073" s="31">
        <f t="shared" si="1351"/>
        <v>4.9473688448676927E-4</v>
      </c>
      <c r="BA2073" s="31">
        <f t="shared" si="1352"/>
        <v>1</v>
      </c>
      <c r="BB2073" s="34">
        <f>AU2073*'Propiedades físicas'!$C$4+'Diseño reactor'!AV2073*'Propiedades físicas'!$C$5+'Diseño reactor'!AW2073*'Propiedades físicas'!$C$8+'Diseño reactor'!AX2073*'Propiedades físicas'!$C$9+'Diseño reactor'!AY2073*'Propiedades físicas'!$C$7+'Diseño reactor'!AZ2073*'Propiedades físicas'!$C$6</f>
        <v>875.38832807660765</v>
      </c>
      <c r="BC2073" s="45">
        <f>AU2073*'Propiedades físicas'!$L$4+'Diseño reactor'!AV2073*'Propiedades físicas'!$L$5+'Diseño reactor'!AW2073*'Propiedades físicas'!$L$8+AX2073*'Propiedades físicas'!$L$9+'Diseño reactor'!AY2073*'Propiedades físicas'!$L$7+'Diseño reactor'!AZ2073*'Propiedades físicas'!$L$6</f>
        <v>2.107141201153873</v>
      </c>
      <c r="BD2073" s="29">
        <f t="shared" si="1329"/>
        <v>1.5871773183334348</v>
      </c>
      <c r="BE2073" s="58">
        <f t="shared" si="1330"/>
        <v>41.392370494741414</v>
      </c>
      <c r="BF2073" s="30">
        <f>AU2073*'Propiedades físicas'!$I$4+'Diseño reactor'!AV2073*'Propiedades físicas'!$I$5+'Diseño reactor'!AW2073*'Propiedades físicas'!$I$8+'Diseño reactor'!AX2073*'Propiedades físicas'!$I$9+'Diseño reactor'!AY2073*'Propiedades físicas'!$I$7+'Diseño reactor'!AZ2073*'Propiedades físicas'!$I$6</f>
        <v>1.996820620103144E-2</v>
      </c>
      <c r="BG2073" s="24">
        <f>AU2073*'Propiedades físicas'!$O$4+'Diseño reactor'!AV2073*'Propiedades físicas'!$O$5+'Diseño reactor'!AW2073*'Propiedades físicas'!$O$8+'Diseño reactor'!AX2073*'Propiedades físicas'!$O$9+'Diseño reactor'!AY2073*'Propiedades físicas'!$O$7+'Diseño reactor'!AZ2073*'Propiedades físicas'!$O$6</f>
        <v>0.15394773965164532</v>
      </c>
      <c r="BH2073" s="54">
        <f t="shared" si="1331"/>
        <v>41160.050453189637</v>
      </c>
      <c r="BI2073" s="34">
        <f t="shared" si="1353"/>
        <v>273.31242468735991</v>
      </c>
      <c r="BJ2073" s="27">
        <f t="shared" si="1332"/>
        <v>4796.547468754984</v>
      </c>
      <c r="BK2073" s="34">
        <f t="shared" si="1333"/>
        <v>568.01356995896197</v>
      </c>
      <c r="BL2073" s="27">
        <f t="shared" si="1334"/>
        <v>105.65086714189451</v>
      </c>
      <c r="BM2073" s="34">
        <f t="shared" si="1335"/>
        <v>1.1054421768707483</v>
      </c>
      <c r="BN2073" s="45">
        <f t="shared" si="1336"/>
        <v>2230.7380504198059</v>
      </c>
      <c r="BO2073" s="45">
        <f t="shared" si="1337"/>
        <v>107.59426417903332</v>
      </c>
      <c r="BP2073" s="66">
        <f t="shared" si="1338"/>
        <v>6.6877686933446077</v>
      </c>
    </row>
    <row r="2074" spans="8:68">
      <c r="H2074" s="68">
        <v>2069</v>
      </c>
      <c r="I2074" s="31">
        <f>('Propiedades físicas'!$C$10*'Diseño reactor'!H2074)/1000</f>
        <v>1810.8824876300293</v>
      </c>
      <c r="J2074" s="31">
        <f t="shared" si="1315"/>
        <v>0.25181092816065859</v>
      </c>
      <c r="K2074" s="31">
        <f>(I2074*1000)/'Propiedades físicas'!$F$10</f>
        <v>11828.985473778212</v>
      </c>
      <c r="L2074" s="31">
        <f t="shared" si="1316"/>
        <v>1689.8550676826017</v>
      </c>
      <c r="M2074" s="31">
        <f t="shared" si="1317"/>
        <v>10139.13040609561</v>
      </c>
      <c r="N2074" s="31">
        <f t="shared" si="1318"/>
        <v>0.81674967021875378</v>
      </c>
      <c r="O2074" s="32">
        <f t="shared" si="1319"/>
        <v>4.9004980213125231</v>
      </c>
      <c r="P2074" s="33">
        <f t="shared" si="1320"/>
        <v>0.67042501500779206</v>
      </c>
      <c r="Q2074" s="31">
        <f t="shared" si="1321"/>
        <v>4.7232620932605203</v>
      </c>
      <c r="R2074" s="31">
        <f t="shared" si="1322"/>
        <v>0.12010988524739108</v>
      </c>
      <c r="S2074" s="31">
        <f t="shared" si="1323"/>
        <v>0.17723592805200133</v>
      </c>
      <c r="T2074" s="31">
        <f t="shared" si="1324"/>
        <v>2.1518267086101772E-2</v>
      </c>
      <c r="U2074" s="31">
        <f t="shared" si="1325"/>
        <v>4.6965028774689031E-3</v>
      </c>
      <c r="V2074" s="47">
        <f t="shared" si="1339"/>
        <v>6.6391603427956103E-4</v>
      </c>
      <c r="W2074" s="31">
        <f t="shared" si="1326"/>
        <v>0.17915483843632402</v>
      </c>
      <c r="X2074" s="34">
        <f>(S2074*H2074*'Propiedades físicas'!$F$5*60*24*365)/(1000000)</f>
        <v>56755.593203850265</v>
      </c>
      <c r="Y2074" s="34">
        <f>(U2074*H2074*'Propiedades físicas'!$F$7*60*24*365)/(1000000)</f>
        <v>470.33025107797653</v>
      </c>
      <c r="Z2074" s="31">
        <f t="shared" si="1340"/>
        <v>1387.1093560511217</v>
      </c>
      <c r="AA2074" s="31">
        <f t="shared" si="1341"/>
        <v>9772.4292709560159</v>
      </c>
      <c r="AB2074" s="31">
        <f t="shared" si="1342"/>
        <v>248.50735257685216</v>
      </c>
      <c r="AC2074" s="31">
        <f t="shared" si="1343"/>
        <v>366.70113513959075</v>
      </c>
      <c r="AD2074" s="31">
        <f t="shared" si="1327"/>
        <v>44.521294601144568</v>
      </c>
      <c r="AE2074" s="31">
        <f t="shared" si="1344"/>
        <v>9.7170644534831609</v>
      </c>
      <c r="AF2074" s="31">
        <f t="shared" si="1345"/>
        <v>11828.98547377821</v>
      </c>
      <c r="AG2074" s="31">
        <f t="shared" si="1346"/>
        <v>0.11726359450909658</v>
      </c>
      <c r="AH2074" s="31">
        <f t="shared" si="1347"/>
        <v>0.82614263857360848</v>
      </c>
      <c r="AI2074" s="31">
        <f t="shared" si="1347"/>
        <v>2.100834032873981E-2</v>
      </c>
      <c r="AJ2074" s="31">
        <f t="shared" si="1347"/>
        <v>3.1000218569248561E-2</v>
      </c>
      <c r="AK2074" s="31">
        <f t="shared" si="1328"/>
        <v>3.7637458174106918E-3</v>
      </c>
      <c r="AL2074" s="31">
        <f t="shared" si="1328"/>
        <v>8.2146220189578982E-4</v>
      </c>
      <c r="AM2074" s="31">
        <f t="shared" si="1348"/>
        <v>1</v>
      </c>
      <c r="AN2074" s="31">
        <f>(Z2074*'Propiedades físicas'!$F$4)/1000</f>
        <v>1219.7962255242355</v>
      </c>
      <c r="AO2074" s="31">
        <f>(AA2074*'Propiedades físicas'!$F$6)/1000</f>
        <v>313.10863384143079</v>
      </c>
      <c r="AP2074" s="31">
        <f>(AB2074*'Propiedades físicas'!$F$9)/1000</f>
        <v>153.31661117228893</v>
      </c>
      <c r="AQ2074" s="31">
        <f>(AC2074*'Propiedades físicas'!$F$5)/1000</f>
        <v>107.9824832645553</v>
      </c>
      <c r="AR2074" s="31">
        <f>(AD2074*'Propiedades físicas'!$F$8)/1000</f>
        <v>15.783689361997768</v>
      </c>
      <c r="AS2074" s="31">
        <f>(AE2074*'Propiedades físicas'!$F$7)/1000</f>
        <v>0.89484446552126429</v>
      </c>
      <c r="AT2074" s="31">
        <f t="shared" si="1349"/>
        <v>1810.8824876300298</v>
      </c>
      <c r="AU2074" s="31">
        <f t="shared" si="1350"/>
        <v>0.6735921485002756</v>
      </c>
      <c r="AV2074" s="31">
        <f t="shared" si="1354"/>
        <v>0.17290389408492643</v>
      </c>
      <c r="AW2074" s="31">
        <f t="shared" si="1354"/>
        <v>8.4664031056449263E-2</v>
      </c>
      <c r="AX2074" s="31">
        <f t="shared" si="1354"/>
        <v>5.9629757315658866E-2</v>
      </c>
      <c r="AY2074" s="31">
        <f t="shared" si="1351"/>
        <v>8.7160207632547577E-3</v>
      </c>
      <c r="AZ2074" s="31">
        <f t="shared" si="1351"/>
        <v>4.9414827943495166E-4</v>
      </c>
      <c r="BA2074" s="31">
        <f t="shared" si="1352"/>
        <v>0.99999999999999989</v>
      </c>
      <c r="BB2074" s="34">
        <f>AU2074*'Propiedades físicas'!$C$4+'Diseño reactor'!AV2074*'Propiedades físicas'!$C$5+'Diseño reactor'!AW2074*'Propiedades físicas'!$C$8+'Diseño reactor'!AX2074*'Propiedades físicas'!$C$9+'Diseño reactor'!AY2074*'Propiedades físicas'!$C$7+'Diseño reactor'!AZ2074*'Propiedades físicas'!$C$6</f>
        <v>875.3881354716159</v>
      </c>
      <c r="BC2074" s="45">
        <f>AU2074*'Propiedades físicas'!$L$4+'Diseño reactor'!AV2074*'Propiedades físicas'!$L$5+'Diseño reactor'!AW2074*'Propiedades físicas'!$L$8+AX2074*'Propiedades físicas'!$L$9+'Diseño reactor'!AY2074*'Propiedades físicas'!$L$7+'Diseño reactor'!AZ2074*'Propiedades físicas'!$L$6</f>
        <v>2.1071831219645629</v>
      </c>
      <c r="BD2074" s="29">
        <f t="shared" si="1329"/>
        <v>1.5865164151042652</v>
      </c>
      <c r="BE2074" s="58">
        <f t="shared" si="1330"/>
        <v>41.391656657264001</v>
      </c>
      <c r="BF2074" s="30">
        <f>AU2074*'Propiedades físicas'!$I$4+'Diseño reactor'!AV2074*'Propiedades físicas'!$I$5+'Diseño reactor'!AW2074*'Propiedades físicas'!$I$8+'Diseño reactor'!AX2074*'Propiedades físicas'!$I$9+'Diseño reactor'!AY2074*'Propiedades físicas'!$I$7+'Diseño reactor'!AZ2074*'Propiedades físicas'!$I$6</f>
        <v>1.9968291237768249E-2</v>
      </c>
      <c r="BG2074" s="24">
        <f>AU2074*'Propiedades físicas'!$O$4+'Diseño reactor'!AV2074*'Propiedades físicas'!$O$5+'Diseño reactor'!AW2074*'Propiedades físicas'!$O$8+'Diseño reactor'!AX2074*'Propiedades físicas'!$O$9+'Diseño reactor'!AY2074*'Propiedades físicas'!$O$7+'Diseño reactor'!AZ2074*'Propiedades físicas'!$O$6</f>
        <v>0.15394976077404121</v>
      </c>
      <c r="BH2074" s="54">
        <f t="shared" si="1331"/>
        <v>41159.866113377073</v>
      </c>
      <c r="BI2074" s="34">
        <f t="shared" si="1353"/>
        <v>273.31543783595839</v>
      </c>
      <c r="BJ2074" s="27">
        <f t="shared" si="1332"/>
        <v>4796.5507739881186</v>
      </c>
      <c r="BK2074" s="34">
        <f t="shared" si="1333"/>
        <v>568.0214186123178</v>
      </c>
      <c r="BL2074" s="27">
        <f t="shared" si="1334"/>
        <v>105.6511386726157</v>
      </c>
      <c r="BM2074" s="34">
        <f t="shared" si="1335"/>
        <v>1.1054421768707483</v>
      </c>
      <c r="BN2074" s="45">
        <f t="shared" si="1336"/>
        <v>2231.9322953880819</v>
      </c>
      <c r="BO2074" s="45">
        <f t="shared" si="1337"/>
        <v>107.60300443237935</v>
      </c>
      <c r="BP2074" s="66">
        <f t="shared" si="1338"/>
        <v>6.6877672218860642</v>
      </c>
    </row>
    <row r="2075" spans="8:68">
      <c r="H2075" s="68">
        <v>2070</v>
      </c>
      <c r="I2075" s="31">
        <f>('Propiedades físicas'!$C$10*'Diseño reactor'!H2075)/1000</f>
        <v>1811.7577329116293</v>
      </c>
      <c r="J2075" s="31">
        <f t="shared" si="1315"/>
        <v>0.25168928036927657</v>
      </c>
      <c r="K2075" s="31">
        <f>(I2075*1000)/'Propiedades físicas'!$F$10</f>
        <v>11834.702721469745</v>
      </c>
      <c r="L2075" s="31">
        <f t="shared" si="1316"/>
        <v>1690.6718173528207</v>
      </c>
      <c r="M2075" s="31">
        <f t="shared" si="1317"/>
        <v>10144.030904116924</v>
      </c>
      <c r="N2075" s="31">
        <f t="shared" si="1318"/>
        <v>0.81674967021875389</v>
      </c>
      <c r="O2075" s="32">
        <f t="shared" si="1319"/>
        <v>4.900498021312524</v>
      </c>
      <c r="P2075" s="33">
        <f t="shared" si="1320"/>
        <v>0.67048304412926329</v>
      </c>
      <c r="Q2075" s="31">
        <f t="shared" si="1321"/>
        <v>4.7233464960266902</v>
      </c>
      <c r="R2075" s="31">
        <f t="shared" si="1322"/>
        <v>0.12007264439878139</v>
      </c>
      <c r="S2075" s="31">
        <f t="shared" si="1323"/>
        <v>0.17715152528583389</v>
      </c>
      <c r="T2075" s="31">
        <f t="shared" si="1324"/>
        <v>2.1503064185075277E-2</v>
      </c>
      <c r="U2075" s="31">
        <f t="shared" si="1325"/>
        <v>4.6909175056339819E-3</v>
      </c>
      <c r="V2075" s="47">
        <f t="shared" si="1339"/>
        <v>6.6397350001150344E-4</v>
      </c>
      <c r="W2075" s="31">
        <f t="shared" si="1326"/>
        <v>0.17908378959040824</v>
      </c>
      <c r="X2075" s="34">
        <f>(S2075*H2075*'Propiedades físicas'!$F$5*60*24*365)/(1000000)</f>
        <v>56755.983573723213</v>
      </c>
      <c r="Y2075" s="34">
        <f>(U2075*H2075*'Propiedades físicas'!$F$7*60*24*365)/(1000000)</f>
        <v>469.99795739334587</v>
      </c>
      <c r="Z2075" s="31">
        <f t="shared" si="1340"/>
        <v>1387.899901347575</v>
      </c>
      <c r="AA2075" s="31">
        <f t="shared" si="1341"/>
        <v>9777.3272467752486</v>
      </c>
      <c r="AB2075" s="31">
        <f t="shared" si="1342"/>
        <v>248.55037390547747</v>
      </c>
      <c r="AC2075" s="31">
        <f t="shared" si="1343"/>
        <v>366.70365734167615</v>
      </c>
      <c r="AD2075" s="31">
        <f t="shared" si="1327"/>
        <v>44.511342863105824</v>
      </c>
      <c r="AE2075" s="31">
        <f t="shared" si="1344"/>
        <v>9.7101992366623424</v>
      </c>
      <c r="AF2075" s="31">
        <f t="shared" si="1345"/>
        <v>11834.702721469745</v>
      </c>
      <c r="AG2075" s="31">
        <f t="shared" si="1346"/>
        <v>0.1172737443442274</v>
      </c>
      <c r="AH2075" s="31">
        <f t="shared" si="1347"/>
        <v>0.82615740140543292</v>
      </c>
      <c r="AI2075" s="31">
        <f t="shared" si="1347"/>
        <v>2.1001826556620945E-2</v>
      </c>
      <c r="AJ2075" s="31">
        <f t="shared" si="1347"/>
        <v>3.0985455737424339E-2</v>
      </c>
      <c r="AK2075" s="31">
        <f t="shared" si="1328"/>
        <v>3.7610866880801539E-3</v>
      </c>
      <c r="AL2075" s="31">
        <f t="shared" si="1328"/>
        <v>8.2048526821436188E-4</v>
      </c>
      <c r="AM2075" s="31">
        <f t="shared" si="1348"/>
        <v>1.0000000000000002</v>
      </c>
      <c r="AN2075" s="31">
        <f>(Z2075*'Propiedades físicas'!$F$4)/1000</f>
        <v>1220.4914152470305</v>
      </c>
      <c r="AO2075" s="31">
        <f>(AA2075*'Propiedades físicas'!$F$6)/1000</f>
        <v>313.26556498667895</v>
      </c>
      <c r="AP2075" s="31">
        <f>(AB2075*'Propiedades físicas'!$F$9)/1000</f>
        <v>153.3431531809843</v>
      </c>
      <c r="AQ2075" s="31">
        <f>(AC2075*'Propiedades físicas'!$F$5)/1000</f>
        <v>107.98322597740339</v>
      </c>
      <c r="AR2075" s="31">
        <f>(AD2075*'Propiedades físicas'!$F$8)/1000</f>
        <v>15.78016127182827</v>
      </c>
      <c r="AS2075" s="31">
        <f>(AE2075*'Propiedades físicas'!$F$7)/1000</f>
        <v>0.89421224770423513</v>
      </c>
      <c r="AT2075" s="31">
        <f t="shared" si="1349"/>
        <v>1811.7577329116298</v>
      </c>
      <c r="AU2075" s="31">
        <f t="shared" si="1350"/>
        <v>0.67365045175527405</v>
      </c>
      <c r="AV2075" s="31">
        <f t="shared" si="1354"/>
        <v>0.17290698380695627</v>
      </c>
      <c r="AW2075" s="31">
        <f t="shared" si="1354"/>
        <v>8.4637780424731746E-2</v>
      </c>
      <c r="AX2075" s="31">
        <f t="shared" si="1354"/>
        <v>5.960136061010006E-2</v>
      </c>
      <c r="AY2075" s="31">
        <f t="shared" si="1351"/>
        <v>8.7098627952140011E-3</v>
      </c>
      <c r="AZ2075" s="31">
        <f t="shared" si="1351"/>
        <v>4.9356060772384248E-4</v>
      </c>
      <c r="BA2075" s="31">
        <f t="shared" si="1352"/>
        <v>1</v>
      </c>
      <c r="BB2075" s="34">
        <f>AU2075*'Propiedades físicas'!$C$4+'Diseño reactor'!AV2075*'Propiedades físicas'!$C$5+'Diseño reactor'!AW2075*'Propiedades físicas'!$C$8+'Diseño reactor'!AX2075*'Propiedades físicas'!$C$9+'Diseño reactor'!AY2075*'Propiedades físicas'!$C$7+'Diseño reactor'!AZ2075*'Propiedades físicas'!$C$6</f>
        <v>875.38794315688085</v>
      </c>
      <c r="BC2075" s="45">
        <f>AU2075*'Propiedades físicas'!$L$4+'Diseño reactor'!AV2075*'Propiedades físicas'!$L$5+'Diseño reactor'!AW2075*'Propiedades físicas'!$L$8+AX2075*'Propiedades físicas'!$L$9+'Diseño reactor'!AY2075*'Propiedades físicas'!$L$7+'Diseño reactor'!AZ2075*'Propiedades físicas'!$L$6</f>
        <v>2.1072250081023602</v>
      </c>
      <c r="BD2075" s="29">
        <f t="shared" si="1329"/>
        <v>1.5858560628842018</v>
      </c>
      <c r="BE2075" s="58">
        <f t="shared" si="1330"/>
        <v>41.390943423752226</v>
      </c>
      <c r="BF2075" s="30">
        <f>AU2075*'Propiedades físicas'!$I$4+'Diseño reactor'!AV2075*'Propiedades físicas'!$I$5+'Diseño reactor'!AW2075*'Propiedades físicas'!$I$8+'Diseño reactor'!AX2075*'Propiedades físicas'!$I$9+'Diseño reactor'!AY2075*'Propiedades físicas'!$I$7+'Diseño reactor'!AZ2075*'Propiedades físicas'!$I$6</f>
        <v>1.9968376137332204E-2</v>
      </c>
      <c r="BG2075" s="24">
        <f>AU2075*'Propiedades físicas'!$O$4+'Diseño reactor'!AV2075*'Propiedades físicas'!$O$5+'Diseño reactor'!AW2075*'Propiedades físicas'!$O$8+'Diseño reactor'!AX2075*'Propiedades físicas'!$O$9+'Diseño reactor'!AY2075*'Propiedades físicas'!$O$7+'Diseño reactor'!AZ2075*'Propiedades físicas'!$O$6</f>
        <v>0.15395178030462348</v>
      </c>
      <c r="BH2075" s="54">
        <f t="shared" si="1331"/>
        <v>41159.682071528696</v>
      </c>
      <c r="BI2075" s="34">
        <f t="shared" si="1353"/>
        <v>273.31844740295702</v>
      </c>
      <c r="BJ2075" s="27">
        <f t="shared" si="1332"/>
        <v>4796.5540811624041</v>
      </c>
      <c r="BK2075" s="34">
        <f t="shared" si="1333"/>
        <v>568.02926163258428</v>
      </c>
      <c r="BL2075" s="27">
        <f t="shared" si="1334"/>
        <v>105.651410002354</v>
      </c>
      <c r="BM2075" s="34">
        <f t="shared" si="1335"/>
        <v>1.1054421768707483</v>
      </c>
      <c r="BN2075" s="45">
        <f t="shared" si="1336"/>
        <v>2233.126562656274</v>
      </c>
      <c r="BO2075" s="45">
        <f t="shared" si="1337"/>
        <v>107.61173775439354</v>
      </c>
      <c r="BP2075" s="66">
        <f t="shared" si="1338"/>
        <v>6.6877657526450163</v>
      </c>
    </row>
    <row r="2076" spans="8:68">
      <c r="H2076" s="68">
        <v>2071</v>
      </c>
      <c r="I2076" s="31">
        <f>('Propiedades físicas'!$C$10*'Diseño reactor'!H2076)/1000</f>
        <v>1812.6329781932291</v>
      </c>
      <c r="J2076" s="31">
        <f t="shared" si="1315"/>
        <v>0.25156775005524024</v>
      </c>
      <c r="K2076" s="31">
        <f>(I2076*1000)/'Propiedades físicas'!$F$10</f>
        <v>11840.419969161274</v>
      </c>
      <c r="L2076" s="31">
        <f t="shared" si="1316"/>
        <v>1691.488567023039</v>
      </c>
      <c r="M2076" s="31">
        <f t="shared" si="1317"/>
        <v>10148.931402138234</v>
      </c>
      <c r="N2076" s="31">
        <f t="shared" si="1318"/>
        <v>0.81674967021875378</v>
      </c>
      <c r="O2076" s="32">
        <f t="shared" si="1319"/>
        <v>4.9004980213125222</v>
      </c>
      <c r="P2076" s="33">
        <f t="shared" si="1320"/>
        <v>0.67054102724284814</v>
      </c>
      <c r="Q2076" s="31">
        <f t="shared" si="1321"/>
        <v>4.7234308192140499</v>
      </c>
      <c r="R2076" s="31">
        <f t="shared" si="1322"/>
        <v>0.12003542484025538</v>
      </c>
      <c r="S2076" s="31">
        <f t="shared" si="1323"/>
        <v>0.17706720209847154</v>
      </c>
      <c r="T2076" s="31">
        <f t="shared" si="1324"/>
        <v>2.1487877148734572E-2</v>
      </c>
      <c r="U2076" s="31">
        <f t="shared" si="1325"/>
        <v>4.6853409869156704E-3</v>
      </c>
      <c r="V2076" s="47">
        <f t="shared" si="1339"/>
        <v>6.6403092018223805E-4</v>
      </c>
      <c r="W2076" s="31">
        <f t="shared" si="1326"/>
        <v>0.17901279707495432</v>
      </c>
      <c r="X2076" s="34">
        <f>(S2076*H2076*'Propiedades físicas'!$F$5*60*24*365)/(1000000)</f>
        <v>56756.373324838765</v>
      </c>
      <c r="Y2076" s="34">
        <f>(U2076*H2076*'Propiedades físicas'!$F$7*60*24*365)/(1000000)</f>
        <v>469.66601046719842</v>
      </c>
      <c r="Z2076" s="31">
        <f t="shared" si="1340"/>
        <v>1388.6904674199386</v>
      </c>
      <c r="AA2076" s="31">
        <f t="shared" si="1341"/>
        <v>9782.225226592298</v>
      </c>
      <c r="AB2076" s="31">
        <f t="shared" si="1342"/>
        <v>248.59336484416889</v>
      </c>
      <c r="AC2076" s="31">
        <f t="shared" si="1343"/>
        <v>366.70617554593457</v>
      </c>
      <c r="AD2076" s="31">
        <f t="shared" si="1327"/>
        <v>44.501393575029297</v>
      </c>
      <c r="AE2076" s="31">
        <f t="shared" si="1344"/>
        <v>9.7033411839023529</v>
      </c>
      <c r="AF2076" s="31">
        <f t="shared" si="1345"/>
        <v>11840.419969161272</v>
      </c>
      <c r="AG2076" s="31">
        <f t="shared" si="1346"/>
        <v>0.11728388613214941</v>
      </c>
      <c r="AH2076" s="31">
        <f t="shared" si="1347"/>
        <v>0.82617215031818092</v>
      </c>
      <c r="AI2076" s="31">
        <f t="shared" si="1347"/>
        <v>2.0995316508336508E-2</v>
      </c>
      <c r="AJ2076" s="31">
        <f t="shared" si="1347"/>
        <v>3.0970706824676134E-2</v>
      </c>
      <c r="AK2076" s="31">
        <f t="shared" si="1328"/>
        <v>3.7584303336312824E-3</v>
      </c>
      <c r="AL2076" s="31">
        <f t="shared" si="1328"/>
        <v>8.1950988302568616E-4</v>
      </c>
      <c r="AM2076" s="31">
        <f t="shared" si="1348"/>
        <v>1</v>
      </c>
      <c r="AN2076" s="31">
        <f>(Z2076*'Propiedades físicas'!$F$4)/1000</f>
        <v>1221.1866232397456</v>
      </c>
      <c r="AO2076" s="31">
        <f>(AA2076*'Propiedades físicas'!$F$6)/1000</f>
        <v>313.42249626001723</v>
      </c>
      <c r="AP2076" s="31">
        <f>(AB2076*'Propiedades físicas'!$F$9)/1000</f>
        <v>153.36967644060996</v>
      </c>
      <c r="AQ2076" s="31">
        <f>(AC2076*'Propiedades físicas'!$F$5)/1000</f>
        <v>107.98396751301136</v>
      </c>
      <c r="AR2076" s="31">
        <f>(AD2076*'Propiedades físicas'!$F$8)/1000</f>
        <v>15.77663405021938</v>
      </c>
      <c r="AS2076" s="31">
        <f>(AE2076*'Propiedades físicas'!$F$7)/1000</f>
        <v>0.89358068962556769</v>
      </c>
      <c r="AT2076" s="31">
        <f t="shared" si="1349"/>
        <v>1812.6329781932291</v>
      </c>
      <c r="AU2076" s="31">
        <f t="shared" si="1350"/>
        <v>0.67370870878504208</v>
      </c>
      <c r="AV2076" s="31">
        <f t="shared" si="1354"/>
        <v>0.17291007061585414</v>
      </c>
      <c r="AW2076" s="31">
        <f t="shared" si="1354"/>
        <v>8.4611544800141311E-2</v>
      </c>
      <c r="AX2076" s="31">
        <f t="shared" si="1354"/>
        <v>5.9572990678259705E-2</v>
      </c>
      <c r="AY2076" s="31">
        <f t="shared" si="1351"/>
        <v>8.7037112531986437E-3</v>
      </c>
      <c r="AZ2076" s="31">
        <f t="shared" si="1351"/>
        <v>4.9297386750419745E-4</v>
      </c>
      <c r="BA2076" s="31">
        <f t="shared" si="1352"/>
        <v>1.0000000000000002</v>
      </c>
      <c r="BB2076" s="34">
        <f>AU2076*'Propiedades físicas'!$C$4+'Diseño reactor'!AV2076*'Propiedades físicas'!$C$5+'Diseño reactor'!AW2076*'Propiedades físicas'!$C$8+'Diseño reactor'!AX2076*'Propiedades físicas'!$C$9+'Diseño reactor'!AY2076*'Propiedades físicas'!$C$7+'Diseño reactor'!AZ2076*'Propiedades físicas'!$C$6</f>
        <v>875.38775113185852</v>
      </c>
      <c r="BC2076" s="45">
        <f>AU2076*'Propiedades físicas'!$L$4+'Diseño reactor'!AV2076*'Propiedades físicas'!$L$5+'Diseño reactor'!AW2076*'Propiedades físicas'!$L$8+AX2076*'Propiedades físicas'!$L$9+'Diseño reactor'!AY2076*'Propiedades físicas'!$L$7+'Diseño reactor'!AZ2076*'Propiedades físicas'!$L$6</f>
        <v>2.1072668596099504</v>
      </c>
      <c r="BD2076" s="29">
        <f t="shared" si="1329"/>
        <v>1.5851962609836876</v>
      </c>
      <c r="BE2076" s="58">
        <f t="shared" si="1330"/>
        <v>41.39023079343746</v>
      </c>
      <c r="BF2076" s="30">
        <f>AU2076*'Propiedades físicas'!$I$4+'Diseño reactor'!AV2076*'Propiedades físicas'!$I$5+'Diseño reactor'!AW2076*'Propiedades físicas'!$I$8+'Diseño reactor'!AX2076*'Propiedades físicas'!$I$9+'Diseño reactor'!AY2076*'Propiedades físicas'!$I$7+'Diseño reactor'!AZ2076*'Propiedades físicas'!$I$6</f>
        <v>1.9968460899979924E-2</v>
      </c>
      <c r="BG2076" s="24">
        <f>AU2076*'Propiedades físicas'!$O$4+'Diseño reactor'!AV2076*'Propiedades físicas'!$O$5+'Diseño reactor'!AW2076*'Propiedades físicas'!$O$8+'Diseño reactor'!AX2076*'Propiedades físicas'!$O$9+'Diseño reactor'!AY2076*'Propiedades físicas'!$O$7+'Diseño reactor'!AZ2076*'Propiedades físicas'!$O$6</f>
        <v>0.15395379824523134</v>
      </c>
      <c r="BH2076" s="54">
        <f t="shared" si="1331"/>
        <v>41159.498327082401</v>
      </c>
      <c r="BI2076" s="34">
        <f t="shared" si="1353"/>
        <v>273.32145339420464</v>
      </c>
      <c r="BJ2076" s="27">
        <f t="shared" si="1332"/>
        <v>4796.5573902693968</v>
      </c>
      <c r="BK2076" s="34">
        <f t="shared" si="1333"/>
        <v>568.03709902554465</v>
      </c>
      <c r="BL2076" s="27">
        <f t="shared" si="1334"/>
        <v>105.65168113132286</v>
      </c>
      <c r="BM2076" s="34">
        <f t="shared" si="1335"/>
        <v>1.1054421768707483</v>
      </c>
      <c r="BN2076" s="45">
        <f t="shared" si="1336"/>
        <v>2234.3208521970441</v>
      </c>
      <c r="BO2076" s="45">
        <f t="shared" si="1337"/>
        <v>107.62046415331749</v>
      </c>
      <c r="BP2076" s="66">
        <f t="shared" si="1338"/>
        <v>6.6877642856173081</v>
      </c>
    </row>
    <row r="2077" spans="8:68">
      <c r="H2077" s="68">
        <v>2072</v>
      </c>
      <c r="I2077" s="31">
        <f>('Propiedades físicas'!$C$10*'Diseño reactor'!H2077)/1000</f>
        <v>1813.508223474829</v>
      </c>
      <c r="J2077" s="31">
        <f t="shared" si="1315"/>
        <v>0.25144633704845681</v>
      </c>
      <c r="K2077" s="31">
        <f>(I2077*1000)/'Propiedades físicas'!$F$10</f>
        <v>11846.137216852807</v>
      </c>
      <c r="L2077" s="31">
        <f t="shared" si="1316"/>
        <v>1692.305316693258</v>
      </c>
      <c r="M2077" s="31">
        <f t="shared" si="1317"/>
        <v>10153.831900159548</v>
      </c>
      <c r="N2077" s="31">
        <f t="shared" si="1318"/>
        <v>0.81674967021875389</v>
      </c>
      <c r="O2077" s="32">
        <f t="shared" si="1319"/>
        <v>4.9004980213125231</v>
      </c>
      <c r="P2077" s="33">
        <f t="shared" si="1320"/>
        <v>0.67059896440324085</v>
      </c>
      <c r="Q2077" s="31">
        <f t="shared" si="1321"/>
        <v>4.7235150629340072</v>
      </c>
      <c r="R2077" s="31">
        <f t="shared" si="1322"/>
        <v>0.11999822655629074</v>
      </c>
      <c r="S2077" s="31">
        <f t="shared" si="1323"/>
        <v>0.17698295837851555</v>
      </c>
      <c r="T2077" s="31">
        <f t="shared" si="1324"/>
        <v>2.1472705955442262E-2</v>
      </c>
      <c r="U2077" s="31">
        <f t="shared" si="1325"/>
        <v>4.6797733037800843E-3</v>
      </c>
      <c r="V2077" s="47">
        <f t="shared" si="1339"/>
        <v>6.6408829484592791E-4</v>
      </c>
      <c r="W2077" s="31">
        <f t="shared" si="1326"/>
        <v>0.17894186082299718</v>
      </c>
      <c r="X2077" s="34">
        <f>(S2077*H2077*'Propiedades físicas'!$F$5*60*24*365)/(1000000)</f>
        <v>56756.762458422454</v>
      </c>
      <c r="Y2077" s="34">
        <f>(U2077*H2077*'Propiedades físicas'!$F$7*60*24*365)/(1000000)</f>
        <v>469.33440982659977</v>
      </c>
      <c r="Z2077" s="31">
        <f t="shared" si="1340"/>
        <v>1389.481054243515</v>
      </c>
      <c r="AA2077" s="31">
        <f t="shared" si="1341"/>
        <v>9787.1232103992625</v>
      </c>
      <c r="AB2077" s="31">
        <f t="shared" si="1342"/>
        <v>248.63632542463441</v>
      </c>
      <c r="AC2077" s="31">
        <f t="shared" si="1343"/>
        <v>366.70868976028419</v>
      </c>
      <c r="AD2077" s="31">
        <f t="shared" si="1327"/>
        <v>44.491446739676363</v>
      </c>
      <c r="AE2077" s="31">
        <f t="shared" si="1344"/>
        <v>9.6964902854323345</v>
      </c>
      <c r="AF2077" s="31">
        <f t="shared" si="1345"/>
        <v>11846.137216852805</v>
      </c>
      <c r="AG2077" s="31">
        <f t="shared" si="1346"/>
        <v>0.11729401988242899</v>
      </c>
      <c r="AH2077" s="31">
        <f t="shared" si="1347"/>
        <v>0.82618688533133788</v>
      </c>
      <c r="AI2077" s="31">
        <f t="shared" si="1347"/>
        <v>2.098881018117147E-2</v>
      </c>
      <c r="AJ2077" s="31">
        <f t="shared" si="1347"/>
        <v>3.0955971811519222E-2</v>
      </c>
      <c r="AK2077" s="31">
        <f t="shared" si="1328"/>
        <v>3.755776750279491E-3</v>
      </c>
      <c r="AL2077" s="31">
        <f t="shared" si="1328"/>
        <v>8.185360432629217E-4</v>
      </c>
      <c r="AM2077" s="31">
        <f t="shared" si="1348"/>
        <v>1</v>
      </c>
      <c r="AN2077" s="31">
        <f>(Z2077*'Propiedades físicas'!$F$4)/1000</f>
        <v>1221.8818494806624</v>
      </c>
      <c r="AO2077" s="31">
        <f>(AA2077*'Propiedades físicas'!$F$6)/1000</f>
        <v>313.57942766119237</v>
      </c>
      <c r="AP2077" s="31">
        <f>(AB2077*'Propiedades físicas'!$F$9)/1000</f>
        <v>153.39618097072818</v>
      </c>
      <c r="AQ2077" s="31">
        <f>(AC2077*'Propiedades físicas'!$F$5)/1000</f>
        <v>107.9847078737109</v>
      </c>
      <c r="AR2077" s="31">
        <f>(AD2077*'Propiedades físicas'!$F$8)/1000</f>
        <v>15.773107698150058</v>
      </c>
      <c r="AS2077" s="31">
        <f>(AE2077*'Propiedades físicas'!$F$7)/1000</f>
        <v>0.89294979038546374</v>
      </c>
      <c r="AT2077" s="31">
        <f t="shared" si="1349"/>
        <v>1813.5082234748295</v>
      </c>
      <c r="AU2077" s="31">
        <f t="shared" si="1350"/>
        <v>0.67376691964453139</v>
      </c>
      <c r="AV2077" s="31">
        <f t="shared" si="1354"/>
        <v>0.17291315451569811</v>
      </c>
      <c r="AW2077" s="31">
        <f t="shared" si="1354"/>
        <v>8.4585324171736379E-2</v>
      </c>
      <c r="AX2077" s="31">
        <f t="shared" si="1354"/>
        <v>5.9544647482658447E-2</v>
      </c>
      <c r="AY2077" s="31">
        <f t="shared" si="1351"/>
        <v>8.6975661284444013E-3</v>
      </c>
      <c r="AZ2077" s="31">
        <f t="shared" si="1351"/>
        <v>4.9238805693116688E-4</v>
      </c>
      <c r="BA2077" s="31">
        <f t="shared" si="1352"/>
        <v>0.99999999999999989</v>
      </c>
      <c r="BB2077" s="34">
        <f>AU2077*'Propiedades físicas'!$C$4+'Diseño reactor'!AV2077*'Propiedades físicas'!$C$5+'Diseño reactor'!AW2077*'Propiedades físicas'!$C$8+'Diseño reactor'!AX2077*'Propiedades físicas'!$C$9+'Diseño reactor'!AY2077*'Propiedades físicas'!$C$7+'Diseño reactor'!AZ2077*'Propiedades físicas'!$C$6</f>
        <v>875.38755939600549</v>
      </c>
      <c r="BC2077" s="45">
        <f>AU2077*'Propiedades físicas'!$L$4+'Diseño reactor'!AV2077*'Propiedades físicas'!$L$5+'Diseño reactor'!AW2077*'Propiedades físicas'!$L$8+AX2077*'Propiedades físicas'!$L$9+'Diseño reactor'!AY2077*'Propiedades físicas'!$L$7+'Diseño reactor'!AZ2077*'Propiedades físicas'!$L$6</f>
        <v>2.1073086765299478</v>
      </c>
      <c r="BD2077" s="29">
        <f t="shared" si="1329"/>
        <v>1.5845370087143209</v>
      </c>
      <c r="BE2077" s="58">
        <f t="shared" si="1330"/>
        <v>41.389518765552431</v>
      </c>
      <c r="BF2077" s="30">
        <f>AU2077*'Propiedades físicas'!$I$4+'Diseño reactor'!AV2077*'Propiedades físicas'!$I$5+'Diseño reactor'!AW2077*'Propiedades físicas'!$I$8+'Diseño reactor'!AX2077*'Propiedades físicas'!$I$9+'Diseño reactor'!AY2077*'Propiedades físicas'!$I$7+'Diseño reactor'!AZ2077*'Propiedades físicas'!$I$6</f>
        <v>1.9968545525967465E-2</v>
      </c>
      <c r="BG2077" s="24">
        <f>AU2077*'Propiedades físicas'!$O$4+'Diseño reactor'!AV2077*'Propiedades físicas'!$O$5+'Diseño reactor'!AW2077*'Propiedades físicas'!$O$8+'Diseño reactor'!AX2077*'Propiedades físicas'!$O$9+'Diseño reactor'!AY2077*'Propiedades físicas'!$O$7+'Diseño reactor'!AZ2077*'Propiedades físicas'!$O$6</f>
        <v>0.15395581459770119</v>
      </c>
      <c r="BH2077" s="54">
        <f t="shared" si="1331"/>
        <v>41159.314879477264</v>
      </c>
      <c r="BI2077" s="34">
        <f t="shared" si="1353"/>
        <v>273.32445581553782</v>
      </c>
      <c r="BJ2077" s="27">
        <f t="shared" si="1332"/>
        <v>4796.5607013006684</v>
      </c>
      <c r="BK2077" s="34">
        <f t="shared" si="1333"/>
        <v>568.04493079697329</v>
      </c>
      <c r="BL2077" s="27">
        <f t="shared" si="1334"/>
        <v>105.65195205973534</v>
      </c>
      <c r="BM2077" s="34">
        <f t="shared" si="1335"/>
        <v>1.1054421768707483</v>
      </c>
      <c r="BN2077" s="45">
        <f t="shared" si="1336"/>
        <v>2235.5151639830988</v>
      </c>
      <c r="BO2077" s="45">
        <f t="shared" si="1337"/>
        <v>107.62918363737984</v>
      </c>
      <c r="BP2077" s="66">
        <f t="shared" si="1338"/>
        <v>6.6877628207987883</v>
      </c>
    </row>
    <row r="2078" spans="8:68">
      <c r="H2078" s="68">
        <v>2073</v>
      </c>
      <c r="I2078" s="31">
        <f>('Propiedades físicas'!$C$10*'Diseño reactor'!H2078)/1000</f>
        <v>1814.383468756429</v>
      </c>
      <c r="J2078" s="31">
        <f t="shared" si="1315"/>
        <v>0.25132504117916182</v>
      </c>
      <c r="K2078" s="31">
        <f>(I2078*1000)/'Propiedades físicas'!$F$10</f>
        <v>11851.854464544338</v>
      </c>
      <c r="L2078" s="31">
        <f t="shared" si="1316"/>
        <v>1693.1220663634767</v>
      </c>
      <c r="M2078" s="31">
        <f t="shared" si="1317"/>
        <v>10158.73239818086</v>
      </c>
      <c r="N2078" s="31">
        <f t="shared" si="1318"/>
        <v>0.81674967021875389</v>
      </c>
      <c r="O2078" s="32">
        <f t="shared" si="1319"/>
        <v>4.9004980213125231</v>
      </c>
      <c r="P2078" s="33">
        <f t="shared" si="1320"/>
        <v>0.67065685566504807</v>
      </c>
      <c r="Q2078" s="31">
        <f t="shared" si="1321"/>
        <v>4.7235992272977505</v>
      </c>
      <c r="R2078" s="31">
        <f t="shared" si="1322"/>
        <v>0.11996104953137403</v>
      </c>
      <c r="S2078" s="31">
        <f t="shared" si="1323"/>
        <v>0.17689879401477263</v>
      </c>
      <c r="T2078" s="31">
        <f t="shared" si="1324"/>
        <v>2.1457550583596833E-2</v>
      </c>
      <c r="U2078" s="31">
        <f t="shared" si="1325"/>
        <v>4.6742144387349888E-3</v>
      </c>
      <c r="V2078" s="47">
        <f t="shared" si="1339"/>
        <v>6.6414562405664956E-4</v>
      </c>
      <c r="W2078" s="31">
        <f t="shared" si="1326"/>
        <v>0.17887098076767774</v>
      </c>
      <c r="X2078" s="34">
        <f>(S2078*H2078*'Propiedades físicas'!$F$5*60*24*365)/(1000000)</f>
        <v>56757.15097569675</v>
      </c>
      <c r="Y2078" s="34">
        <f>(U2078*H2078*'Propiedades físicas'!$F$7*60*24*365)/(1000000)</f>
        <v>469.00315499940029</v>
      </c>
      <c r="Z2078" s="31">
        <f t="shared" si="1340"/>
        <v>1390.2716617936446</v>
      </c>
      <c r="AA2078" s="31">
        <f t="shared" si="1341"/>
        <v>9792.0211981882367</v>
      </c>
      <c r="AB2078" s="31">
        <f t="shared" si="1342"/>
        <v>248.67925567853837</v>
      </c>
      <c r="AC2078" s="31">
        <f t="shared" si="1343"/>
        <v>366.71119999262368</v>
      </c>
      <c r="AD2078" s="31">
        <f t="shared" si="1327"/>
        <v>44.481502359796238</v>
      </c>
      <c r="AE2078" s="31">
        <f t="shared" si="1344"/>
        <v>9.6896465314976314</v>
      </c>
      <c r="AF2078" s="31">
        <f t="shared" si="1345"/>
        <v>11851.854464544338</v>
      </c>
      <c r="AG2078" s="31">
        <f t="shared" si="1346"/>
        <v>0.11730414560461747</v>
      </c>
      <c r="AH2078" s="31">
        <f t="shared" si="1347"/>
        <v>0.82620160646435215</v>
      </c>
      <c r="AI2078" s="31">
        <f t="shared" si="1347"/>
        <v>2.0982307572412401E-2</v>
      </c>
      <c r="AJ2078" s="31">
        <f t="shared" si="1347"/>
        <v>3.0941250678504888E-2</v>
      </c>
      <c r="AK2078" s="31">
        <f t="shared" si="1328"/>
        <v>3.7531259342464761E-3</v>
      </c>
      <c r="AL2078" s="31">
        <f t="shared" si="1328"/>
        <v>8.1756374586651362E-4</v>
      </c>
      <c r="AM2078" s="31">
        <f t="shared" si="1348"/>
        <v>0.99999999999999978</v>
      </c>
      <c r="AN2078" s="31">
        <f>(Z2078*'Propiedades físicas'!$F$4)/1000</f>
        <v>1222.5770939480951</v>
      </c>
      <c r="AO2078" s="31">
        <f>(AA2078*'Propiedades físicas'!$F$6)/1000</f>
        <v>313.73635918995109</v>
      </c>
      <c r="AP2078" s="31">
        <f>(AB2078*'Propiedades físicas'!$F$9)/1000</f>
        <v>153.42266679087425</v>
      </c>
      <c r="AQ2078" s="31">
        <f>(AC2078*'Propiedades físicas'!$F$5)/1000</f>
        <v>107.9854470618279</v>
      </c>
      <c r="AR2078" s="31">
        <f>(AD2078*'Propiedades físicas'!$F$8)/1000</f>
        <v>15.769582216594955</v>
      </c>
      <c r="AS2078" s="31">
        <f>(AE2078*'Propiedades físicas'!$F$7)/1000</f>
        <v>0.89231954908561695</v>
      </c>
      <c r="AT2078" s="31">
        <f t="shared" si="1349"/>
        <v>1814.383468756429</v>
      </c>
      <c r="AU2078" s="31">
        <f t="shared" si="1350"/>
        <v>0.67382508438860744</v>
      </c>
      <c r="AV2078" s="31">
        <f t="shared" si="1354"/>
        <v>0.17291623551055868</v>
      </c>
      <c r="AW2078" s="31">
        <f t="shared" si="1354"/>
        <v>8.4559118528581778E-2</v>
      </c>
      <c r="AX2078" s="31">
        <f t="shared" si="1354"/>
        <v>5.9516330985886177E-2</v>
      </c>
      <c r="AY2078" s="31">
        <f t="shared" si="1351"/>
        <v>8.691427412201547E-3</v>
      </c>
      <c r="AZ2078" s="31">
        <f t="shared" si="1351"/>
        <v>4.9180317416428463E-4</v>
      </c>
      <c r="BA2078" s="31">
        <f t="shared" si="1352"/>
        <v>0.99999999999999989</v>
      </c>
      <c r="BB2078" s="34">
        <f>AU2078*'Propiedades físicas'!$C$4+'Diseño reactor'!AV2078*'Propiedades físicas'!$C$5+'Diseño reactor'!AW2078*'Propiedades físicas'!$C$8+'Diseño reactor'!AX2078*'Propiedades físicas'!$C$9+'Diseño reactor'!AY2078*'Propiedades físicas'!$C$7+'Diseño reactor'!AZ2078*'Propiedades físicas'!$C$6</f>
        <v>875.38736794878082</v>
      </c>
      <c r="BC2078" s="45">
        <f>AU2078*'Propiedades físicas'!$L$4+'Diseño reactor'!AV2078*'Propiedades físicas'!$L$5+'Diseño reactor'!AW2078*'Propiedades físicas'!$L$8+AX2078*'Propiedades físicas'!$L$9+'Diseño reactor'!AY2078*'Propiedades físicas'!$L$7+'Diseño reactor'!AZ2078*'Propiedades físicas'!$L$6</f>
        <v>2.107350458904901</v>
      </c>
      <c r="BD2078" s="29">
        <f t="shared" si="1329"/>
        <v>1.5838783053888406</v>
      </c>
      <c r="BE2078" s="58">
        <f t="shared" si="1330"/>
        <v>41.38880733933113</v>
      </c>
      <c r="BF2078" s="30">
        <f>AU2078*'Propiedades físicas'!$I$4+'Diseño reactor'!AV2078*'Propiedades físicas'!$I$5+'Diseño reactor'!AW2078*'Propiedades físicas'!$I$8+'Diseño reactor'!AX2078*'Propiedades físicas'!$I$9+'Diseño reactor'!AY2078*'Propiedades físicas'!$I$7+'Diseño reactor'!AZ2078*'Propiedades físicas'!$I$6</f>
        <v>1.9968630015550309E-2</v>
      </c>
      <c r="BG2078" s="24">
        <f>AU2078*'Propiedades físicas'!$O$4+'Diseño reactor'!AV2078*'Propiedades físicas'!$O$5+'Diseño reactor'!AW2078*'Propiedades físicas'!$O$8+'Diseño reactor'!AX2078*'Propiedades físicas'!$O$9+'Diseño reactor'!AY2078*'Propiedades físicas'!$O$7+'Diseño reactor'!AZ2078*'Propiedades físicas'!$O$6</f>
        <v>0.15395782936386682</v>
      </c>
      <c r="BH2078" s="54">
        <f t="shared" si="1331"/>
        <v>41159.131728153734</v>
      </c>
      <c r="BI2078" s="34">
        <f t="shared" si="1353"/>
        <v>273.32745467278141</v>
      </c>
      <c r="BJ2078" s="27">
        <f t="shared" si="1332"/>
        <v>4796.5640142478223</v>
      </c>
      <c r="BK2078" s="34">
        <f t="shared" si="1333"/>
        <v>568.05275695263867</v>
      </c>
      <c r="BL2078" s="27">
        <f t="shared" si="1334"/>
        <v>105.65222278780428</v>
      </c>
      <c r="BM2078" s="34">
        <f t="shared" si="1335"/>
        <v>1.1054421768707483</v>
      </c>
      <c r="BN2078" s="45">
        <f t="shared" si="1336"/>
        <v>2236.7094979871949</v>
      </c>
      <c r="BO2078" s="45">
        <f t="shared" si="1337"/>
        <v>107.63789621479606</v>
      </c>
      <c r="BP2078" s="66">
        <f t="shared" si="1338"/>
        <v>6.6877613581853232</v>
      </c>
    </row>
    <row r="2079" spans="8:68">
      <c r="H2079" s="68">
        <v>2074</v>
      </c>
      <c r="I2079" s="31">
        <f>('Propiedades físicas'!$C$10*'Diseño reactor'!H2079)/1000</f>
        <v>1815.2587140380285</v>
      </c>
      <c r="J2079" s="31">
        <f t="shared" si="1315"/>
        <v>0.2512038622779183</v>
      </c>
      <c r="K2079" s="31">
        <f>(I2079*1000)/'Propiedades físicas'!$F$10</f>
        <v>11857.571712235869</v>
      </c>
      <c r="L2079" s="31">
        <f t="shared" si="1316"/>
        <v>1693.9388160336955</v>
      </c>
      <c r="M2079" s="31">
        <f t="shared" si="1317"/>
        <v>10163.632896202173</v>
      </c>
      <c r="N2079" s="31">
        <f t="shared" si="1318"/>
        <v>0.81674967021875389</v>
      </c>
      <c r="O2079" s="32">
        <f t="shared" si="1319"/>
        <v>4.9004980213125231</v>
      </c>
      <c r="P2079" s="33">
        <f t="shared" si="1320"/>
        <v>0.67071470108279063</v>
      </c>
      <c r="Q2079" s="31">
        <f t="shared" si="1321"/>
        <v>4.7236833124162665</v>
      </c>
      <c r="R2079" s="31">
        <f t="shared" si="1322"/>
        <v>0.119923893750001</v>
      </c>
      <c r="S2079" s="31">
        <f t="shared" si="1323"/>
        <v>0.17681470889625536</v>
      </c>
      <c r="T2079" s="31">
        <f t="shared" si="1324"/>
        <v>2.1442411011632644E-2</v>
      </c>
      <c r="U2079" s="31">
        <f t="shared" si="1325"/>
        <v>4.6686643743296926E-3</v>
      </c>
      <c r="V2079" s="47">
        <f t="shared" si="1339"/>
        <v>6.6420290786839463E-4</v>
      </c>
      <c r="W2079" s="31">
        <f t="shared" si="1326"/>
        <v>0.17880015684224285</v>
      </c>
      <c r="X2079" s="34">
        <f>(S2079*H2079*'Propiedades físicas'!$F$5*60*24*365)/(1000000)</f>
        <v>56757.538877881379</v>
      </c>
      <c r="Y2079" s="34">
        <f>(U2079*H2079*'Propiedades físicas'!$F$7*60*24*365)/(1000000)</f>
        <v>468.67224551423408</v>
      </c>
      <c r="Z2079" s="31">
        <f t="shared" si="1340"/>
        <v>1391.0622900457079</v>
      </c>
      <c r="AA2079" s="31">
        <f t="shared" si="1341"/>
        <v>9796.9191899513371</v>
      </c>
      <c r="AB2079" s="31">
        <f t="shared" si="1342"/>
        <v>248.72215563750206</v>
      </c>
      <c r="AC2079" s="31">
        <f t="shared" si="1343"/>
        <v>366.71370625083364</v>
      </c>
      <c r="AD2079" s="31">
        <f t="shared" si="1327"/>
        <v>44.471560438126104</v>
      </c>
      <c r="AE2079" s="31">
        <f t="shared" si="1344"/>
        <v>9.6828099123597831</v>
      </c>
      <c r="AF2079" s="31">
        <f t="shared" si="1345"/>
        <v>11857.571712235866</v>
      </c>
      <c r="AG2079" s="31">
        <f t="shared" si="1346"/>
        <v>0.11731426330825108</v>
      </c>
      <c r="AH2079" s="31">
        <f t="shared" si="1347"/>
        <v>0.82621631373663673</v>
      </c>
      <c r="AI2079" s="31">
        <f t="shared" si="1347"/>
        <v>2.0975808679347466E-2</v>
      </c>
      <c r="AJ2079" s="31">
        <f t="shared" si="1347"/>
        <v>3.0926543406220398E-2</v>
      </c>
      <c r="AK2079" s="31">
        <f t="shared" si="1328"/>
        <v>3.7504778817602055E-3</v>
      </c>
      <c r="AL2079" s="31">
        <f t="shared" si="1328"/>
        <v>8.1659298778417346E-4</v>
      </c>
      <c r="AM2079" s="31">
        <f t="shared" si="1348"/>
        <v>1</v>
      </c>
      <c r="AN2079" s="31">
        <f>(Z2079*'Propiedades físicas'!$F$4)/1000</f>
        <v>1223.2723566203947</v>
      </c>
      <c r="AO2079" s="31">
        <f>(AA2079*'Propiedades físicas'!$F$6)/1000</f>
        <v>313.89329084604083</v>
      </c>
      <c r="AP2079" s="31">
        <f>(AB2079*'Propiedades físicas'!$F$9)/1000</f>
        <v>153.44913392055687</v>
      </c>
      <c r="AQ2079" s="31">
        <f>(AC2079*'Propiedades físicas'!$F$5)/1000</f>
        <v>107.986185079683</v>
      </c>
      <c r="AR2079" s="31">
        <f>(AD2079*'Propiedades físicas'!$F$8)/1000</f>
        <v>15.766057606524461</v>
      </c>
      <c r="AS2079" s="31">
        <f>(AE2079*'Propiedades físicas'!$F$7)/1000</f>
        <v>0.89168996482921248</v>
      </c>
      <c r="AT2079" s="31">
        <f t="shared" si="1349"/>
        <v>1815.2587140380294</v>
      </c>
      <c r="AU2079" s="31">
        <f t="shared" si="1350"/>
        <v>0.6738832030720483</v>
      </c>
      <c r="AV2079" s="31">
        <f t="shared" si="1354"/>
        <v>0.17291931360449858</v>
      </c>
      <c r="AW2079" s="31">
        <f t="shared" si="1354"/>
        <v>8.4532927859748669E-2</v>
      </c>
      <c r="AX2079" s="31">
        <f t="shared" si="1354"/>
        <v>5.9488041150601911E-2</v>
      </c>
      <c r="AY2079" s="31">
        <f t="shared" si="1351"/>
        <v>8.6852950957348567E-3</v>
      </c>
      <c r="AZ2079" s="31">
        <f t="shared" si="1351"/>
        <v>4.9121921736745432E-4</v>
      </c>
      <c r="BA2079" s="31">
        <f t="shared" si="1352"/>
        <v>0.99999999999999989</v>
      </c>
      <c r="BB2079" s="34">
        <f>AU2079*'Propiedades físicas'!$C$4+'Diseño reactor'!AV2079*'Propiedades físicas'!$C$5+'Diseño reactor'!AW2079*'Propiedades físicas'!$C$8+'Diseño reactor'!AX2079*'Propiedades físicas'!$C$9+'Diseño reactor'!AY2079*'Propiedades físicas'!$C$7+'Diseño reactor'!AZ2079*'Propiedades físicas'!$C$6</f>
        <v>875.38717678964372</v>
      </c>
      <c r="BC2079" s="45">
        <f>AU2079*'Propiedades físicas'!$L$4+'Diseño reactor'!AV2079*'Propiedades físicas'!$L$5+'Diseño reactor'!AW2079*'Propiedades físicas'!$L$8+AX2079*'Propiedades físicas'!$L$9+'Diseño reactor'!AY2079*'Propiedades físicas'!$L$7+'Diseño reactor'!AZ2079*'Propiedades físicas'!$L$6</f>
        <v>2.1073922067772863</v>
      </c>
      <c r="BD2079" s="29">
        <f t="shared" si="1329"/>
        <v>1.5832201503211381</v>
      </c>
      <c r="BE2079" s="58">
        <f t="shared" si="1330"/>
        <v>41.388096514008865</v>
      </c>
      <c r="BF2079" s="30">
        <f>AU2079*'Propiedades físicas'!$I$4+'Diseño reactor'!AV2079*'Propiedades físicas'!$I$5+'Diseño reactor'!AW2079*'Propiedades físicas'!$I$8+'Diseño reactor'!AX2079*'Propiedades físicas'!$I$9+'Diseño reactor'!AY2079*'Propiedades físicas'!$I$7+'Diseño reactor'!AZ2079*'Propiedades físicas'!$I$6</f>
        <v>1.9968714368983374E-2</v>
      </c>
      <c r="BG2079" s="24">
        <f>AU2079*'Propiedades físicas'!$O$4+'Diseño reactor'!AV2079*'Propiedades físicas'!$O$5+'Diseño reactor'!AW2079*'Propiedades físicas'!$O$8+'Diseño reactor'!AX2079*'Propiedades físicas'!$O$9+'Diseño reactor'!AY2079*'Propiedades físicas'!$O$7+'Diseño reactor'!AZ2079*'Propiedades físicas'!$O$6</f>
        <v>0.15395984254555903</v>
      </c>
      <c r="BH2079" s="54">
        <f t="shared" si="1331"/>
        <v>41158.948872553439</v>
      </c>
      <c r="BI2079" s="34">
        <f t="shared" si="1353"/>
        <v>273.33044997174841</v>
      </c>
      <c r="BJ2079" s="27">
        <f t="shared" si="1332"/>
        <v>4796.567329102485</v>
      </c>
      <c r="BK2079" s="34">
        <f t="shared" si="1333"/>
        <v>568.06057749830086</v>
      </c>
      <c r="BL2079" s="27">
        <f t="shared" si="1334"/>
        <v>105.65249331574221</v>
      </c>
      <c r="BM2079" s="34">
        <f t="shared" si="1335"/>
        <v>1.1054421768707483</v>
      </c>
      <c r="BN2079" s="45">
        <f t="shared" si="1336"/>
        <v>2237.9038541821278</v>
      </c>
      <c r="BO2079" s="45">
        <f t="shared" si="1337"/>
        <v>107.64660189376876</v>
      </c>
      <c r="BP2079" s="66">
        <f t="shared" si="1338"/>
        <v>6.6877598977727821</v>
      </c>
    </row>
    <row r="2080" spans="8:68">
      <c r="H2080" s="68">
        <v>2075</v>
      </c>
      <c r="I2080" s="31">
        <f>('Propiedades físicas'!$C$10*'Diseño reactor'!H2080)/1000</f>
        <v>1816.1339593196285</v>
      </c>
      <c r="J2080" s="31">
        <f t="shared" si="1315"/>
        <v>0.25108280017561568</v>
      </c>
      <c r="K2080" s="31">
        <f>(I2080*1000)/'Propiedades físicas'!$F$10</f>
        <v>11863.2889599274</v>
      </c>
      <c r="L2080" s="31">
        <f t="shared" si="1316"/>
        <v>1694.7555657039143</v>
      </c>
      <c r="M2080" s="31">
        <f t="shared" si="1317"/>
        <v>10168.533394223485</v>
      </c>
      <c r="N2080" s="31">
        <f t="shared" si="1318"/>
        <v>0.81674967021875389</v>
      </c>
      <c r="O2080" s="32">
        <f t="shared" si="1319"/>
        <v>4.9004980213125231</v>
      </c>
      <c r="P2080" s="33">
        <f t="shared" si="1320"/>
        <v>0.67077250071090266</v>
      </c>
      <c r="Q2080" s="31">
        <f t="shared" si="1321"/>
        <v>4.7237673184003413</v>
      </c>
      <c r="R2080" s="31">
        <f t="shared" si="1322"/>
        <v>0.1198867591966765</v>
      </c>
      <c r="S2080" s="31">
        <f t="shared" si="1323"/>
        <v>0.1767307029121809</v>
      </c>
      <c r="T2080" s="31">
        <f t="shared" si="1324"/>
        <v>2.14272872180198E-2</v>
      </c>
      <c r="U2080" s="31">
        <f t="shared" si="1325"/>
        <v>4.6631230931549281E-3</v>
      </c>
      <c r="V2080" s="47">
        <f t="shared" si="1339"/>
        <v>6.642601463350687E-4</v>
      </c>
      <c r="W2080" s="31">
        <f t="shared" si="1326"/>
        <v>0.17872938898004515</v>
      </c>
      <c r="X2080" s="34">
        <f>(S2080*H2080*'Propiedades físicas'!$F$5*60*24*365)/(1000000)</f>
        <v>56757.926166193065</v>
      </c>
      <c r="Y2080" s="34">
        <f>(U2080*H2080*'Propiedades físicas'!$F$7*60*24*365)/(1000000)</f>
        <v>468.34168090051685</v>
      </c>
      <c r="Z2080" s="31">
        <f t="shared" si="1340"/>
        <v>1391.8529389751229</v>
      </c>
      <c r="AA2080" s="31">
        <f t="shared" si="1341"/>
        <v>9801.8171856807076</v>
      </c>
      <c r="AB2080" s="31">
        <f t="shared" si="1342"/>
        <v>248.76502533310375</v>
      </c>
      <c r="AC2080" s="31">
        <f t="shared" si="1343"/>
        <v>366.71620854277535</v>
      </c>
      <c r="AD2080" s="31">
        <f t="shared" si="1327"/>
        <v>44.461620977391085</v>
      </c>
      <c r="AE2080" s="31">
        <f t="shared" si="1344"/>
        <v>9.6759804182964757</v>
      </c>
      <c r="AF2080" s="31">
        <f t="shared" si="1345"/>
        <v>11863.288959927395</v>
      </c>
      <c r="AG2080" s="31">
        <f t="shared" si="1346"/>
        <v>0.11732437300285074</v>
      </c>
      <c r="AH2080" s="31">
        <f t="shared" si="1347"/>
        <v>0.82623100716756848</v>
      </c>
      <c r="AI2080" s="31">
        <f t="shared" si="1347"/>
        <v>2.0969313499266416E-2</v>
      </c>
      <c r="AJ2080" s="31">
        <f t="shared" si="1347"/>
        <v>3.0911849975288785E-2</v>
      </c>
      <c r="AK2080" s="31">
        <f t="shared" si="1328"/>
        <v>3.7478325890548986E-3</v>
      </c>
      <c r="AL2080" s="31">
        <f t="shared" si="1328"/>
        <v>8.1562376597085718E-4</v>
      </c>
      <c r="AM2080" s="31">
        <f t="shared" si="1348"/>
        <v>1</v>
      </c>
      <c r="AN2080" s="31">
        <f>(Z2080*'Propiedades físicas'!$F$4)/1000</f>
        <v>1223.9676374759435</v>
      </c>
      <c r="AO2080" s="31">
        <f>(AA2080*'Propiedades físicas'!$F$6)/1000</f>
        <v>314.05022262920988</v>
      </c>
      <c r="AP2080" s="31">
        <f>(AB2080*'Propiedades físicas'!$F$9)/1000</f>
        <v>153.47558237925836</v>
      </c>
      <c r="AQ2080" s="31">
        <f>(AC2080*'Propiedades físicas'!$F$5)/1000</f>
        <v>107.98692192959108</v>
      </c>
      <c r="AR2080" s="31">
        <f>(AD2080*'Propiedades físicas'!$F$8)/1000</f>
        <v>15.762533868904683</v>
      </c>
      <c r="AS2080" s="31">
        <f>(AE2080*'Propiedades físicas'!$F$7)/1000</f>
        <v>0.89106103672092252</v>
      </c>
      <c r="AT2080" s="31">
        <f t="shared" si="1349"/>
        <v>1816.1339593196285</v>
      </c>
      <c r="AU2080" s="31">
        <f t="shared" si="1350"/>
        <v>0.67394127574954543</v>
      </c>
      <c r="AV2080" s="31">
        <f t="shared" si="1354"/>
        <v>0.17292238880157351</v>
      </c>
      <c r="AW2080" s="31">
        <f t="shared" si="1354"/>
        <v>8.4506752154314843E-2</v>
      </c>
      <c r="AX2080" s="31">
        <f t="shared" si="1354"/>
        <v>5.9459777939533609E-2</v>
      </c>
      <c r="AY2080" s="31">
        <f t="shared" si="1351"/>
        <v>8.6791691703236151E-3</v>
      </c>
      <c r="AZ2080" s="31">
        <f t="shared" si="1351"/>
        <v>4.9063618470893936E-4</v>
      </c>
      <c r="BA2080" s="31">
        <f t="shared" si="1352"/>
        <v>0.99999999999999989</v>
      </c>
      <c r="BB2080" s="34">
        <f>AU2080*'Propiedades físicas'!$C$4+'Diseño reactor'!AV2080*'Propiedades físicas'!$C$5+'Diseño reactor'!AW2080*'Propiedades físicas'!$C$8+'Diseño reactor'!AX2080*'Propiedades físicas'!$C$9+'Diseño reactor'!AY2080*'Propiedades físicas'!$C$7+'Diseño reactor'!AZ2080*'Propiedades físicas'!$C$6</f>
        <v>875.38698591805542</v>
      </c>
      <c r="BC2080" s="45">
        <f>AU2080*'Propiedades físicas'!$L$4+'Diseño reactor'!AV2080*'Propiedades físicas'!$L$5+'Diseño reactor'!AW2080*'Propiedades físicas'!$L$8+AX2080*'Propiedades físicas'!$L$9+'Diseño reactor'!AY2080*'Propiedades físicas'!$L$7+'Diseño reactor'!AZ2080*'Propiedades físicas'!$L$6</f>
        <v>2.1074339201895116</v>
      </c>
      <c r="BD2080" s="29">
        <f t="shared" si="1329"/>
        <v>1.5825625428262462</v>
      </c>
      <c r="BE2080" s="58">
        <f t="shared" si="1330"/>
        <v>41.387386288822249</v>
      </c>
      <c r="BF2080" s="30">
        <f>AU2080*'Propiedades físicas'!$I$4+'Diseño reactor'!AV2080*'Propiedades físicas'!$I$5+'Diseño reactor'!AW2080*'Propiedades físicas'!$I$8+'Diseño reactor'!AX2080*'Propiedades físicas'!$I$9+'Diseño reactor'!AY2080*'Propiedades físicas'!$I$7+'Diseño reactor'!AZ2080*'Propiedades físicas'!$I$6</f>
        <v>1.9968798586521012E-2</v>
      </c>
      <c r="BG2080" s="24">
        <f>AU2080*'Propiedades físicas'!$O$4+'Diseño reactor'!AV2080*'Propiedades físicas'!$O$5+'Diseño reactor'!AW2080*'Propiedades físicas'!$O$8+'Diseño reactor'!AX2080*'Propiedades físicas'!$O$9+'Diseño reactor'!AY2080*'Propiedades físicas'!$O$7+'Diseño reactor'!AZ2080*'Propiedades físicas'!$O$6</f>
        <v>0.15396185414460631</v>
      </c>
      <c r="BH2080" s="54">
        <f t="shared" si="1331"/>
        <v>41158.766312119296</v>
      </c>
      <c r="BI2080" s="34">
        <f t="shared" si="1353"/>
        <v>273.33344171823893</v>
      </c>
      <c r="BJ2080" s="27">
        <f t="shared" si="1332"/>
        <v>4796.5706458562936</v>
      </c>
      <c r="BK2080" s="34">
        <f t="shared" si="1333"/>
        <v>568.06839243971285</v>
      </c>
      <c r="BL2080" s="27">
        <f t="shared" si="1334"/>
        <v>105.65276364376138</v>
      </c>
      <c r="BM2080" s="34">
        <f t="shared" si="1335"/>
        <v>1.1054421768707483</v>
      </c>
      <c r="BN2080" s="45">
        <f t="shared" si="1336"/>
        <v>2239.0982325407385</v>
      </c>
      <c r="BO2080" s="45">
        <f t="shared" si="1337"/>
        <v>107.65530068248749</v>
      </c>
      <c r="BP2080" s="66">
        <f t="shared" si="1338"/>
        <v>6.6877584395570491</v>
      </c>
    </row>
    <row r="2081" spans="8:68">
      <c r="H2081" s="68">
        <v>2076</v>
      </c>
      <c r="I2081" s="31">
        <f>('Propiedades físicas'!$C$10*'Diseño reactor'!H2081)/1000</f>
        <v>1817.0092046012282</v>
      </c>
      <c r="J2081" s="31">
        <f t="shared" si="1315"/>
        <v>0.25096185470346943</v>
      </c>
      <c r="K2081" s="31">
        <f>(I2081*1000)/'Propiedades físicas'!$F$10</f>
        <v>11869.006207618932</v>
      </c>
      <c r="L2081" s="31">
        <f t="shared" si="1316"/>
        <v>1695.572315374133</v>
      </c>
      <c r="M2081" s="31">
        <f t="shared" si="1317"/>
        <v>10173.433892244799</v>
      </c>
      <c r="N2081" s="31">
        <f t="shared" si="1318"/>
        <v>0.81674967021875389</v>
      </c>
      <c r="O2081" s="32">
        <f t="shared" si="1319"/>
        <v>4.9004980213125231</v>
      </c>
      <c r="P2081" s="33">
        <f t="shared" si="1320"/>
        <v>0.67083025460373247</v>
      </c>
      <c r="Q2081" s="31">
        <f t="shared" si="1321"/>
        <v>4.7238512453605512</v>
      </c>
      <c r="R2081" s="31">
        <f t="shared" si="1322"/>
        <v>0.11984964585591459</v>
      </c>
      <c r="S2081" s="31">
        <f t="shared" si="1323"/>
        <v>0.17664677595197106</v>
      </c>
      <c r="T2081" s="31">
        <f t="shared" si="1324"/>
        <v>2.1412179181264118E-2</v>
      </c>
      <c r="U2081" s="31">
        <f t="shared" si="1325"/>
        <v>4.6575905778427368E-3</v>
      </c>
      <c r="V2081" s="47">
        <f t="shared" si="1339"/>
        <v>6.6431733951049241E-4</v>
      </c>
      <c r="W2081" s="31">
        <f t="shared" si="1326"/>
        <v>0.17865867711454253</v>
      </c>
      <c r="X2081" s="34">
        <f>(S2081*H2081*'Propiedades físicas'!$F$5*60*24*365)/(1000000)</f>
        <v>56758.312841845713</v>
      </c>
      <c r="Y2081" s="34">
        <f>(U2081*H2081*'Propiedades físicas'!$F$7*60*24*365)/(1000000)</f>
        <v>468.0114606884448</v>
      </c>
      <c r="Z2081" s="31">
        <f t="shared" si="1340"/>
        <v>1392.6436085573487</v>
      </c>
      <c r="AA2081" s="31">
        <f t="shared" si="1341"/>
        <v>9806.7151853685045</v>
      </c>
      <c r="AB2081" s="31">
        <f t="shared" si="1342"/>
        <v>248.8078647968787</v>
      </c>
      <c r="AC2081" s="31">
        <f t="shared" si="1343"/>
        <v>366.71870687629195</v>
      </c>
      <c r="AD2081" s="31">
        <f t="shared" si="1327"/>
        <v>44.45168398030431</v>
      </c>
      <c r="AE2081" s="31">
        <f t="shared" si="1344"/>
        <v>9.6691580396015215</v>
      </c>
      <c r="AF2081" s="31">
        <f t="shared" si="1345"/>
        <v>11869.006207618932</v>
      </c>
      <c r="AG2081" s="31">
        <f t="shared" si="1346"/>
        <v>0.11733447469792251</v>
      </c>
      <c r="AH2081" s="31">
        <f t="shared" si="1347"/>
        <v>0.82624568677648813</v>
      </c>
      <c r="AI2081" s="31">
        <f t="shared" si="1347"/>
        <v>2.0962822029460596E-2</v>
      </c>
      <c r="AJ2081" s="31">
        <f t="shared" si="1347"/>
        <v>3.0897170366368881E-2</v>
      </c>
      <c r="AK2081" s="31">
        <f t="shared" si="1328"/>
        <v>3.7451900523710201E-3</v>
      </c>
      <c r="AL2081" s="31">
        <f t="shared" si="1328"/>
        <v>8.1465607738874654E-4</v>
      </c>
      <c r="AM2081" s="31">
        <f t="shared" si="1348"/>
        <v>0.99999999999999989</v>
      </c>
      <c r="AN2081" s="31">
        <f>(Z2081*'Propiedades físicas'!$F$4)/1000</f>
        <v>1224.6629364931614</v>
      </c>
      <c r="AO2081" s="31">
        <f>(AA2081*'Propiedades físicas'!$F$6)/1000</f>
        <v>314.2071545392069</v>
      </c>
      <c r="AP2081" s="31">
        <f>(AB2081*'Propiedades físicas'!$F$9)/1000</f>
        <v>153.50201218643429</v>
      </c>
      <c r="AQ2081" s="31">
        <f>(AC2081*'Propiedades físicas'!$F$5)/1000</f>
        <v>107.9876576138617</v>
      </c>
      <c r="AR2081" s="31">
        <f>(AD2081*'Propiedades físicas'!$F$8)/1000</f>
        <v>15.759011004697479</v>
      </c>
      <c r="AS2081" s="31">
        <f>(AE2081*'Propiedades físicas'!$F$7)/1000</f>
        <v>0.89043276386690406</v>
      </c>
      <c r="AT2081" s="31">
        <f t="shared" si="1349"/>
        <v>1817.0092046012287</v>
      </c>
      <c r="AU2081" s="31">
        <f t="shared" si="1350"/>
        <v>0.67399930247570372</v>
      </c>
      <c r="AV2081" s="31">
        <f t="shared" si="1354"/>
        <v>0.17292546110583112</v>
      </c>
      <c r="AW2081" s="31">
        <f t="shared" si="1354"/>
        <v>8.4480591401364269E-2</v>
      </c>
      <c r="AX2081" s="31">
        <f t="shared" si="1354"/>
        <v>5.9431541315477975E-2</v>
      </c>
      <c r="AY2081" s="31">
        <f t="shared" si="1351"/>
        <v>8.6730496272615434E-3</v>
      </c>
      <c r="AZ2081" s="31">
        <f t="shared" si="1351"/>
        <v>4.9005407436134788E-4</v>
      </c>
      <c r="BA2081" s="31">
        <f t="shared" si="1352"/>
        <v>1</v>
      </c>
      <c r="BB2081" s="34">
        <f>AU2081*'Propiedades físicas'!$C$4+'Diseño reactor'!AV2081*'Propiedades físicas'!$C$5+'Diseño reactor'!AW2081*'Propiedades físicas'!$C$8+'Diseño reactor'!AX2081*'Propiedades físicas'!$C$9+'Diseño reactor'!AY2081*'Propiedades físicas'!$C$7+'Diseño reactor'!AZ2081*'Propiedades físicas'!$C$6</f>
        <v>875.38679533347783</v>
      </c>
      <c r="BC2081" s="45">
        <f>AU2081*'Propiedades físicas'!$L$4+'Diseño reactor'!AV2081*'Propiedades físicas'!$L$5+'Diseño reactor'!AW2081*'Propiedades físicas'!$L$8+AX2081*'Propiedades físicas'!$L$9+'Diseño reactor'!AY2081*'Propiedades físicas'!$L$7+'Diseño reactor'!AZ2081*'Propiedades físicas'!$L$6</f>
        <v>2.1074755991839162</v>
      </c>
      <c r="BD2081" s="29">
        <f t="shared" si="1329"/>
        <v>1.5819054822203391</v>
      </c>
      <c r="BE2081" s="58">
        <f t="shared" si="1330"/>
        <v>41.386676663009176</v>
      </c>
      <c r="BF2081" s="30">
        <f>AU2081*'Propiedades físicas'!$I$4+'Diseño reactor'!AV2081*'Propiedades físicas'!$I$5+'Diseño reactor'!AW2081*'Propiedades físicas'!$I$8+'Diseño reactor'!AX2081*'Propiedades físicas'!$I$9+'Diseño reactor'!AY2081*'Propiedades físicas'!$I$7+'Diseño reactor'!AZ2081*'Propiedades físicas'!$I$6</f>
        <v>1.9968882668416999E-2</v>
      </c>
      <c r="BG2081" s="24">
        <f>AU2081*'Propiedades físicas'!$O$4+'Diseño reactor'!AV2081*'Propiedades físicas'!$O$5+'Diseño reactor'!AW2081*'Propiedades físicas'!$O$8+'Diseño reactor'!AX2081*'Propiedades físicas'!$O$9+'Diseño reactor'!AY2081*'Propiedades físicas'!$O$7+'Diseño reactor'!AZ2081*'Propiedades físicas'!$O$6</f>
        <v>0.15396386416283381</v>
      </c>
      <c r="BH2081" s="54">
        <f t="shared" si="1331"/>
        <v>41158.58404629548</v>
      </c>
      <c r="BI2081" s="34">
        <f t="shared" si="1353"/>
        <v>273.33642991804248</v>
      </c>
      <c r="BJ2081" s="27">
        <f t="shared" si="1332"/>
        <v>4796.5739645009307</v>
      </c>
      <c r="BK2081" s="34">
        <f t="shared" si="1333"/>
        <v>568.07620178262039</v>
      </c>
      <c r="BL2081" s="27">
        <f t="shared" si="1334"/>
        <v>105.65303377207378</v>
      </c>
      <c r="BM2081" s="34">
        <f t="shared" si="1335"/>
        <v>1.1054421768707483</v>
      </c>
      <c r="BN2081" s="45">
        <f t="shared" si="1336"/>
        <v>2240.2926330359132</v>
      </c>
      <c r="BO2081" s="45">
        <f t="shared" si="1337"/>
        <v>107.66399258912887</v>
      </c>
      <c r="BP2081" s="66">
        <f t="shared" si="1338"/>
        <v>6.6877569835340127</v>
      </c>
    </row>
    <row r="2082" spans="8:68">
      <c r="H2082" s="68">
        <v>2077</v>
      </c>
      <c r="I2082" s="31">
        <f>('Propiedades físicas'!$C$10*'Diseño reactor'!H2082)/1000</f>
        <v>1817.8844498828282</v>
      </c>
      <c r="J2082" s="31">
        <f t="shared" si="1315"/>
        <v>0.25084102569301997</v>
      </c>
      <c r="K2082" s="31">
        <f>(I2082*1000)/'Propiedades físicas'!$F$10</f>
        <v>11874.723455310463</v>
      </c>
      <c r="L2082" s="31">
        <f t="shared" si="1316"/>
        <v>1696.3890650443518</v>
      </c>
      <c r="M2082" s="31">
        <f t="shared" si="1317"/>
        <v>10178.334390266111</v>
      </c>
      <c r="N2082" s="31">
        <f t="shared" si="1318"/>
        <v>0.81674967021875389</v>
      </c>
      <c r="O2082" s="32">
        <f t="shared" si="1319"/>
        <v>4.9004980213125231</v>
      </c>
      <c r="P2082" s="33">
        <f t="shared" si="1320"/>
        <v>0.67088796281554219</v>
      </c>
      <c r="Q2082" s="31">
        <f t="shared" si="1321"/>
        <v>4.7239350934072704</v>
      </c>
      <c r="R2082" s="31">
        <f t="shared" si="1322"/>
        <v>0.11981255371223837</v>
      </c>
      <c r="S2082" s="31">
        <f t="shared" si="1323"/>
        <v>0.17656292790525152</v>
      </c>
      <c r="T2082" s="31">
        <f t="shared" si="1324"/>
        <v>2.1397086879907049E-2</v>
      </c>
      <c r="U2082" s="31">
        <f t="shared" si="1325"/>
        <v>4.6520668110663563E-3</v>
      </c>
      <c r="V2082" s="47">
        <f t="shared" si="1339"/>
        <v>6.6437448744840111E-4</v>
      </c>
      <c r="W2082" s="31">
        <f t="shared" si="1326"/>
        <v>0.1785880211792984</v>
      </c>
      <c r="X2082" s="34">
        <f>(S2082*H2082*'Propiedades físicas'!$F$5*60*24*365)/(1000000)</f>
        <v>56758.698906050253</v>
      </c>
      <c r="Y2082" s="34">
        <f>(U2082*H2082*'Propiedades físicas'!$F$7*60*24*365)/(1000000)</f>
        <v>467.68158440899293</v>
      </c>
      <c r="Z2082" s="31">
        <f t="shared" si="1340"/>
        <v>1393.434298767881</v>
      </c>
      <c r="AA2082" s="31">
        <f t="shared" si="1341"/>
        <v>9811.6131890069009</v>
      </c>
      <c r="AB2082" s="31">
        <f t="shared" si="1342"/>
        <v>248.85067406031908</v>
      </c>
      <c r="AC2082" s="31">
        <f t="shared" si="1343"/>
        <v>366.72120125920742</v>
      </c>
      <c r="AD2082" s="31">
        <f t="shared" si="1327"/>
        <v>44.441749449566942</v>
      </c>
      <c r="AE2082" s="31">
        <f t="shared" si="1344"/>
        <v>9.6623427665848212</v>
      </c>
      <c r="AF2082" s="31">
        <f t="shared" si="1345"/>
        <v>11874.723455310461</v>
      </c>
      <c r="AG2082" s="31">
        <f t="shared" si="1346"/>
        <v>0.1173445684029574</v>
      </c>
      <c r="AH2082" s="31">
        <f t="shared" si="1347"/>
        <v>0.82626035258270181</v>
      </c>
      <c r="AI2082" s="31">
        <f t="shared" si="1347"/>
        <v>2.095633426722298E-2</v>
      </c>
      <c r="AJ2082" s="31">
        <f t="shared" si="1347"/>
        <v>3.0882504560155215E-2</v>
      </c>
      <c r="AK2082" s="31">
        <f t="shared" si="1328"/>
        <v>3.7425502679552737E-3</v>
      </c>
      <c r="AL2082" s="31">
        <f t="shared" si="1328"/>
        <v>8.1368991900722984E-4</v>
      </c>
      <c r="AM2082" s="31">
        <f t="shared" si="1348"/>
        <v>0.99999999999999978</v>
      </c>
      <c r="AN2082" s="31">
        <f>(Z2082*'Propiedades físicas'!$F$4)/1000</f>
        <v>1225.3582536504994</v>
      </c>
      <c r="AO2082" s="31">
        <f>(AA2082*'Propiedades físicas'!$F$6)/1000</f>
        <v>314.36408657578113</v>
      </c>
      <c r="AP2082" s="31">
        <f>(AB2082*'Propiedades físicas'!$F$9)/1000</f>
        <v>153.52842336151386</v>
      </c>
      <c r="AQ2082" s="31">
        <f>(AC2082*'Propiedades físicas'!$F$5)/1000</f>
        <v>107.98839213479881</v>
      </c>
      <c r="AR2082" s="31">
        <f>(AD2082*'Propiedades físicas'!$F$8)/1000</f>
        <v>15.755489014860466</v>
      </c>
      <c r="AS2082" s="31">
        <f>(AE2082*'Propiedades físicas'!$F$7)/1000</f>
        <v>0.88980514537479616</v>
      </c>
      <c r="AT2082" s="31">
        <f t="shared" si="1349"/>
        <v>1817.8844498828284</v>
      </c>
      <c r="AU2082" s="31">
        <f t="shared" si="1350"/>
        <v>0.67405728330504155</v>
      </c>
      <c r="AV2082" s="31">
        <f t="shared" si="1354"/>
        <v>0.17292853052131196</v>
      </c>
      <c r="AW2082" s="31">
        <f t="shared" si="1354"/>
        <v>8.445444558998759E-2</v>
      </c>
      <c r="AX2082" s="31">
        <f t="shared" si="1354"/>
        <v>5.94033312413004E-2</v>
      </c>
      <c r="AY2082" s="31">
        <f t="shared" si="1351"/>
        <v>8.666936457856815E-3</v>
      </c>
      <c r="AZ2082" s="31">
        <f t="shared" si="1351"/>
        <v>4.8947288450162409E-4</v>
      </c>
      <c r="BA2082" s="31">
        <f t="shared" si="1352"/>
        <v>0.99999999999999989</v>
      </c>
      <c r="BB2082" s="34">
        <f>AU2082*'Propiedades físicas'!$C$4+'Diseño reactor'!AV2082*'Propiedades físicas'!$C$5+'Diseño reactor'!AW2082*'Propiedades físicas'!$C$8+'Diseño reactor'!AX2082*'Propiedades físicas'!$C$9+'Diseño reactor'!AY2082*'Propiedades físicas'!$C$7+'Diseño reactor'!AZ2082*'Propiedades físicas'!$C$6</f>
        <v>875.38660503537426</v>
      </c>
      <c r="BC2082" s="45">
        <f>AU2082*'Propiedades físicas'!$L$4+'Diseño reactor'!AV2082*'Propiedades físicas'!$L$5+'Diseño reactor'!AW2082*'Propiedades físicas'!$L$8+AX2082*'Propiedades físicas'!$L$9+'Diseño reactor'!AY2082*'Propiedades físicas'!$L$7+'Diseño reactor'!AZ2082*'Propiedades físicas'!$L$6</f>
        <v>2.1075172438027705</v>
      </c>
      <c r="BD2082" s="29">
        <f t="shared" si="1329"/>
        <v>1.5812489678207311</v>
      </c>
      <c r="BE2082" s="58">
        <f t="shared" si="1330"/>
        <v>41.385967635808861</v>
      </c>
      <c r="BF2082" s="30">
        <f>AU2082*'Propiedades físicas'!$I$4+'Diseño reactor'!AV2082*'Propiedades físicas'!$I$5+'Diseño reactor'!AW2082*'Propiedades físicas'!$I$8+'Diseño reactor'!AX2082*'Propiedades físicas'!$I$9+'Diseño reactor'!AY2082*'Propiedades físicas'!$I$7+'Diseño reactor'!AZ2082*'Propiedades físicas'!$I$6</f>
        <v>1.996896661492455E-2</v>
      </c>
      <c r="BG2082" s="24">
        <f>AU2082*'Propiedades físicas'!$O$4+'Diseño reactor'!AV2082*'Propiedades físicas'!$O$5+'Diseño reactor'!AW2082*'Propiedades físicas'!$O$8+'Diseño reactor'!AX2082*'Propiedades físicas'!$O$9+'Diseño reactor'!AY2082*'Propiedades físicas'!$O$7+'Diseño reactor'!AZ2082*'Propiedades físicas'!$O$6</f>
        <v>0.15396587260206432</v>
      </c>
      <c r="BH2082" s="54">
        <f t="shared" si="1331"/>
        <v>41158.40207452741</v>
      </c>
      <c r="BI2082" s="34">
        <f t="shared" si="1353"/>
        <v>273.33941457693567</v>
      </c>
      <c r="BJ2082" s="27">
        <f t="shared" si="1332"/>
        <v>4796.5772850280864</v>
      </c>
      <c r="BK2082" s="34">
        <f t="shared" si="1333"/>
        <v>568.08400553276147</v>
      </c>
      <c r="BL2082" s="27">
        <f t="shared" si="1334"/>
        <v>105.65330370089107</v>
      </c>
      <c r="BM2082" s="34">
        <f t="shared" si="1335"/>
        <v>1.1054421768707483</v>
      </c>
      <c r="BN2082" s="45">
        <f t="shared" si="1336"/>
        <v>2241.487055640584</v>
      </c>
      <c r="BO2082" s="45">
        <f t="shared" si="1337"/>
        <v>107.67267762185654</v>
      </c>
      <c r="BP2082" s="66">
        <f t="shared" si="1338"/>
        <v>6.6877555296995732</v>
      </c>
    </row>
    <row r="2083" spans="8:68">
      <c r="H2083" s="68">
        <v>2078</v>
      </c>
      <c r="I2083" s="31">
        <f>('Propiedades físicas'!$C$10*'Diseño reactor'!H2083)/1000</f>
        <v>1818.759695164428</v>
      </c>
      <c r="J2083" s="31">
        <f t="shared" si="1315"/>
        <v>0.25072031297613212</v>
      </c>
      <c r="K2083" s="31">
        <f>(I2083*1000)/'Propiedades físicas'!$F$10</f>
        <v>11880.440703001994</v>
      </c>
      <c r="L2083" s="31">
        <f t="shared" si="1316"/>
        <v>1697.2058147145704</v>
      </c>
      <c r="M2083" s="31">
        <f t="shared" si="1317"/>
        <v>10183.234888287423</v>
      </c>
      <c r="N2083" s="31">
        <f t="shared" si="1318"/>
        <v>0.81674967021875378</v>
      </c>
      <c r="O2083" s="32">
        <f t="shared" si="1319"/>
        <v>4.9004980213125231</v>
      </c>
      <c r="P2083" s="33">
        <f t="shared" si="1320"/>
        <v>0.67094562540050806</v>
      </c>
      <c r="Q2083" s="31">
        <f t="shared" si="1321"/>
        <v>4.7240188626506709</v>
      </c>
      <c r="R2083" s="31">
        <f t="shared" si="1322"/>
        <v>0.11977548275018012</v>
      </c>
      <c r="S2083" s="31">
        <f t="shared" si="1323"/>
        <v>0.17647915866185165</v>
      </c>
      <c r="T2083" s="31">
        <f t="shared" si="1324"/>
        <v>2.1382010292525615E-2</v>
      </c>
      <c r="U2083" s="31">
        <f t="shared" si="1325"/>
        <v>4.6465517755401075E-3</v>
      </c>
      <c r="V2083" s="47">
        <f t="shared" si="1339"/>
        <v>6.6443159020244491E-4</v>
      </c>
      <c r="W2083" s="31">
        <f t="shared" si="1326"/>
        <v>0.17851742110798097</v>
      </c>
      <c r="X2083" s="34">
        <f>(S2083*H2083*'Propiedades físicas'!$F$5*60*24*365)/(1000000)</f>
        <v>56759.084360014873</v>
      </c>
      <c r="Y2083" s="34">
        <f>(U2083*H2083*'Propiedades físicas'!$F$7*60*24*365)/(1000000)</f>
        <v>467.35205159391376</v>
      </c>
      <c r="Z2083" s="31">
        <f t="shared" si="1340"/>
        <v>1394.2250095822558</v>
      </c>
      <c r="AA2083" s="31">
        <f t="shared" si="1341"/>
        <v>9816.5111965880951</v>
      </c>
      <c r="AB2083" s="31">
        <f t="shared" si="1342"/>
        <v>248.89345315487427</v>
      </c>
      <c r="AC2083" s="31">
        <f t="shared" si="1343"/>
        <v>366.72369169932773</v>
      </c>
      <c r="AD2083" s="31">
        <f t="shared" si="1327"/>
        <v>44.431817387868229</v>
      </c>
      <c r="AE2083" s="31">
        <f t="shared" si="1344"/>
        <v>9.6555345895723441</v>
      </c>
      <c r="AF2083" s="31">
        <f t="shared" si="1345"/>
        <v>11880.440703001994</v>
      </c>
      <c r="AG2083" s="31">
        <f t="shared" si="1346"/>
        <v>0.1173546541274313</v>
      </c>
      <c r="AH2083" s="31">
        <f t="shared" si="1347"/>
        <v>0.8262750046054792</v>
      </c>
      <c r="AI2083" s="31">
        <f t="shared" si="1347"/>
        <v>2.0949850209848103E-2</v>
      </c>
      <c r="AJ2083" s="31">
        <f t="shared" si="1347"/>
        <v>3.0867852537377897E-2</v>
      </c>
      <c r="AK2083" s="31">
        <f t="shared" si="1328"/>
        <v>3.7399132320605779E-3</v>
      </c>
      <c r="AL2083" s="31">
        <f t="shared" si="1328"/>
        <v>8.1272528780287987E-4</v>
      </c>
      <c r="AM2083" s="31">
        <f t="shared" si="1348"/>
        <v>0.99999999999999989</v>
      </c>
      <c r="AN2083" s="31">
        <f>(Z2083*'Propiedades físicas'!$F$4)/1000</f>
        <v>1226.053588926444</v>
      </c>
      <c r="AO2083" s="31">
        <f>(AA2083*'Propiedades físicas'!$F$6)/1000</f>
        <v>314.52101873868253</v>
      </c>
      <c r="AP2083" s="31">
        <f>(AB2083*'Propiedades físicas'!$F$9)/1000</f>
        <v>153.55481592389967</v>
      </c>
      <c r="AQ2083" s="31">
        <f>(AC2083*'Propiedades físicas'!$F$5)/1000</f>
        <v>107.98912549470104</v>
      </c>
      <c r="AR2083" s="31">
        <f>(AD2083*'Propiedades físicas'!$F$8)/1000</f>
        <v>15.751967900347038</v>
      </c>
      <c r="AS2083" s="31">
        <f>(AE2083*'Propiedades físicas'!$F$7)/1000</f>
        <v>0.88917818035371721</v>
      </c>
      <c r="AT2083" s="31">
        <f t="shared" si="1349"/>
        <v>1818.759695164428</v>
      </c>
      <c r="AU2083" s="31">
        <f t="shared" si="1350"/>
        <v>0.67411521829199139</v>
      </c>
      <c r="AV2083" s="31">
        <f t="shared" si="1354"/>
        <v>0.17293159705204911</v>
      </c>
      <c r="AW2083" s="31">
        <f t="shared" si="1354"/>
        <v>8.4428314709281749E-2</v>
      </c>
      <c r="AX2083" s="31">
        <f t="shared" si="1354"/>
        <v>5.9375147679934764E-2</v>
      </c>
      <c r="AY2083" s="31">
        <f t="shared" si="1351"/>
        <v>8.6608296534320083E-3</v>
      </c>
      <c r="AZ2083" s="31">
        <f t="shared" si="1351"/>
        <v>4.8889261331103422E-4</v>
      </c>
      <c r="BA2083" s="31">
        <f t="shared" si="1352"/>
        <v>1</v>
      </c>
      <c r="BB2083" s="34">
        <f>AU2083*'Propiedades físicas'!$C$4+'Diseño reactor'!AV2083*'Propiedades físicas'!$C$5+'Diseño reactor'!AW2083*'Propiedades físicas'!$C$8+'Diseño reactor'!AX2083*'Propiedades físicas'!$C$9+'Diseño reactor'!AY2083*'Propiedades físicas'!$C$7+'Diseño reactor'!AZ2083*'Propiedades físicas'!$C$6</f>
        <v>875.38641502320934</v>
      </c>
      <c r="BC2083" s="45">
        <f>AU2083*'Propiedades físicas'!$L$4+'Diseño reactor'!AV2083*'Propiedades físicas'!$L$5+'Diseño reactor'!AW2083*'Propiedades físicas'!$L$8+AX2083*'Propiedades físicas'!$L$9+'Diseño reactor'!AY2083*'Propiedades físicas'!$L$7+'Diseño reactor'!AZ2083*'Propiedades físicas'!$L$6</f>
        <v>2.1075588540882761</v>
      </c>
      <c r="BD2083" s="29">
        <f t="shared" si="1329"/>
        <v>1.5805929989458709</v>
      </c>
      <c r="BE2083" s="58">
        <f t="shared" si="1330"/>
        <v>41.385259206461761</v>
      </c>
      <c r="BF2083" s="30">
        <f>AU2083*'Propiedades físicas'!$I$4+'Diseño reactor'!AV2083*'Propiedades físicas'!$I$5+'Diseño reactor'!AW2083*'Propiedades físicas'!$I$8+'Diseño reactor'!AX2083*'Propiedades físicas'!$I$9+'Diseño reactor'!AY2083*'Propiedades físicas'!$I$7+'Diseño reactor'!AZ2083*'Propiedades físicas'!$I$6</f>
        <v>1.9969050426296323E-2</v>
      </c>
      <c r="BG2083" s="24">
        <f>AU2083*'Propiedades físicas'!$O$4+'Diseño reactor'!AV2083*'Propiedades físicas'!$O$5+'Diseño reactor'!AW2083*'Propiedades físicas'!$O$8+'Diseño reactor'!AX2083*'Propiedades físicas'!$O$9+'Diseño reactor'!AY2083*'Propiedades físicas'!$O$7+'Diseño reactor'!AZ2083*'Propiedades físicas'!$O$6</f>
        <v>0.15396787946411791</v>
      </c>
      <c r="BH2083" s="54">
        <f t="shared" si="1331"/>
        <v>41158.220396261757</v>
      </c>
      <c r="BI2083" s="34">
        <f t="shared" si="1353"/>
        <v>273.34239570068365</v>
      </c>
      <c r="BJ2083" s="27">
        <f t="shared" si="1332"/>
        <v>4796.5806074294887</v>
      </c>
      <c r="BK2083" s="34">
        <f t="shared" si="1333"/>
        <v>568.09180369586841</v>
      </c>
      <c r="BL2083" s="27">
        <f t="shared" si="1334"/>
        <v>105.65357343042471</v>
      </c>
      <c r="BM2083" s="34">
        <f t="shared" si="1335"/>
        <v>1.1054421768707483</v>
      </c>
      <c r="BN2083" s="45">
        <f t="shared" si="1336"/>
        <v>2242.6815003277229</v>
      </c>
      <c r="BO2083" s="45">
        <f t="shared" si="1337"/>
        <v>107.68135578882126</v>
      </c>
      <c r="BP2083" s="66">
        <f t="shared" si="1338"/>
        <v>6.6877540780496405</v>
      </c>
    </row>
    <row r="2084" spans="8:68">
      <c r="H2084" s="68">
        <v>2079</v>
      </c>
      <c r="I2084" s="31">
        <f>('Propiedades físicas'!$C$10*'Diseño reactor'!H2084)/1000</f>
        <v>1819.6349404460277</v>
      </c>
      <c r="J2084" s="31">
        <f t="shared" si="1315"/>
        <v>0.25059971638499401</v>
      </c>
      <c r="K2084" s="31">
        <f>(I2084*1000)/'Propiedades físicas'!$F$10</f>
        <v>11886.157950693525</v>
      </c>
      <c r="L2084" s="31">
        <f t="shared" si="1316"/>
        <v>1698.0225643847891</v>
      </c>
      <c r="M2084" s="31">
        <f t="shared" si="1317"/>
        <v>10188.135386308735</v>
      </c>
      <c r="N2084" s="31">
        <f t="shared" si="1318"/>
        <v>0.81674967021875378</v>
      </c>
      <c r="O2084" s="32">
        <f t="shared" si="1319"/>
        <v>4.9004980213125231</v>
      </c>
      <c r="P2084" s="33">
        <f t="shared" si="1320"/>
        <v>0.67100324241272091</v>
      </c>
      <c r="Q2084" s="31">
        <f t="shared" si="1321"/>
        <v>4.7241025532007193</v>
      </c>
      <c r="R2084" s="31">
        <f t="shared" si="1322"/>
        <v>0.11973843295428133</v>
      </c>
      <c r="S2084" s="31">
        <f t="shared" si="1323"/>
        <v>0.17639546811180384</v>
      </c>
      <c r="T2084" s="31">
        <f t="shared" si="1324"/>
        <v>2.1366949397732329E-2</v>
      </c>
      <c r="U2084" s="31">
        <f t="shared" si="1325"/>
        <v>4.6410454540192778E-3</v>
      </c>
      <c r="V2084" s="47">
        <f t="shared" si="1339"/>
        <v>6.6448864782618969E-4</v>
      </c>
      <c r="W2084" s="31">
        <f t="shared" si="1326"/>
        <v>0.1784468768343635</v>
      </c>
      <c r="X2084" s="34">
        <f>(S2084*H2084*'Propiedades físicas'!$F$5*60*24*365)/(1000000)</f>
        <v>56759.469204944806</v>
      </c>
      <c r="Y2084" s="34">
        <f>(U2084*H2084*'Propiedades físicas'!$F$7*60*24*365)/(1000000)</f>
        <v>467.02286177573552</v>
      </c>
      <c r="Z2084" s="31">
        <f t="shared" si="1340"/>
        <v>1395.0157409760468</v>
      </c>
      <c r="AA2084" s="31">
        <f t="shared" si="1341"/>
        <v>9821.4092081042945</v>
      </c>
      <c r="AB2084" s="31">
        <f t="shared" si="1342"/>
        <v>248.93620211195088</v>
      </c>
      <c r="AC2084" s="31">
        <f t="shared" si="1343"/>
        <v>366.7261782044402</v>
      </c>
      <c r="AD2084" s="31">
        <f t="shared" si="1327"/>
        <v>44.42188779788551</v>
      </c>
      <c r="AE2084" s="31">
        <f t="shared" si="1344"/>
        <v>9.6487334989060791</v>
      </c>
      <c r="AF2084" s="31">
        <f t="shared" si="1345"/>
        <v>11886.157950693525</v>
      </c>
      <c r="AG2084" s="31">
        <f t="shared" si="1346"/>
        <v>0.11736473188080522</v>
      </c>
      <c r="AH2084" s="31">
        <f t="shared" si="1347"/>
        <v>0.82628964286405449</v>
      </c>
      <c r="AI2084" s="31">
        <f t="shared" si="1347"/>
        <v>2.0943369854632139E-2</v>
      </c>
      <c r="AJ2084" s="31">
        <f t="shared" si="1347"/>
        <v>3.0853214278802575E-2</v>
      </c>
      <c r="AK2084" s="31">
        <f t="shared" si="1328"/>
        <v>3.7372789409460621E-3</v>
      </c>
      <c r="AL2084" s="31">
        <f t="shared" si="1328"/>
        <v>8.1176218075943558E-4</v>
      </c>
      <c r="AM2084" s="31">
        <f t="shared" si="1348"/>
        <v>1</v>
      </c>
      <c r="AN2084" s="31">
        <f>(Z2084*'Propiedades físicas'!$F$4)/1000</f>
        <v>1226.7489422995159</v>
      </c>
      <c r="AO2084" s="31">
        <f>(AA2084*'Propiedades físicas'!$F$6)/1000</f>
        <v>314.67795102766155</v>
      </c>
      <c r="AP2084" s="31">
        <f>(AB2084*'Propiedades físicas'!$F$9)/1000</f>
        <v>153.58118989296807</v>
      </c>
      <c r="AQ2084" s="31">
        <f>(AC2084*'Propiedades físicas'!$F$5)/1000</f>
        <v>107.98985769586152</v>
      </c>
      <c r="AR2084" s="31">
        <f>(AD2084*'Propiedades físicas'!$F$8)/1000</f>
        <v>15.748447662106367</v>
      </c>
      <c r="AS2084" s="31">
        <f>(AE2084*'Propiedades físicas'!$F$7)/1000</f>
        <v>0.88855186791426077</v>
      </c>
      <c r="AT2084" s="31">
        <f t="shared" si="1349"/>
        <v>1819.6349404460275</v>
      </c>
      <c r="AU2084" s="31">
        <f t="shared" si="1350"/>
        <v>0.67417310749089931</v>
      </c>
      <c r="AV2084" s="31">
        <f t="shared" si="1354"/>
        <v>0.17293466070206803</v>
      </c>
      <c r="AW2084" s="31">
        <f t="shared" si="1354"/>
        <v>8.4402198748350241E-2</v>
      </c>
      <c r="AX2084" s="31">
        <f t="shared" si="1354"/>
        <v>5.9346990594383246E-2</v>
      </c>
      <c r="AY2084" s="31">
        <f t="shared" si="1351"/>
        <v>8.6547292053240736E-3</v>
      </c>
      <c r="AZ2084" s="31">
        <f t="shared" si="1351"/>
        <v>4.8831325897515446E-4</v>
      </c>
      <c r="BA2084" s="31">
        <f t="shared" si="1352"/>
        <v>0.99999999999999989</v>
      </c>
      <c r="BB2084" s="34">
        <f>AU2084*'Propiedades físicas'!$C$4+'Diseño reactor'!AV2084*'Propiedades físicas'!$C$5+'Diseño reactor'!AW2084*'Propiedades físicas'!$C$8+'Diseño reactor'!AX2084*'Propiedades físicas'!$C$9+'Diseño reactor'!AY2084*'Propiedades físicas'!$C$7+'Diseño reactor'!AZ2084*'Propiedades físicas'!$C$6</f>
        <v>875.38622529644874</v>
      </c>
      <c r="BC2084" s="45">
        <f>AU2084*'Propiedades físicas'!$L$4+'Diseño reactor'!AV2084*'Propiedades físicas'!$L$5+'Diseño reactor'!AW2084*'Propiedades físicas'!$L$8+AX2084*'Propiedades físicas'!$L$9+'Diseño reactor'!AY2084*'Propiedades físicas'!$L$7+'Diseño reactor'!AZ2084*'Propiedades físicas'!$L$6</f>
        <v>2.1076004300825644</v>
      </c>
      <c r="BD2084" s="29">
        <f t="shared" si="1329"/>
        <v>1.5799375749153448</v>
      </c>
      <c r="BE2084" s="58">
        <f t="shared" si="1330"/>
        <v>41.384551374209693</v>
      </c>
      <c r="BF2084" s="30">
        <f>AU2084*'Propiedades físicas'!$I$4+'Diseño reactor'!AV2084*'Propiedades físicas'!$I$5+'Diseño reactor'!AW2084*'Propiedades físicas'!$I$8+'Diseño reactor'!AX2084*'Propiedades físicas'!$I$9+'Diseño reactor'!AY2084*'Propiedades físicas'!$I$7+'Diseño reactor'!AZ2084*'Propiedades físicas'!$I$6</f>
        <v>1.9969134102784412E-2</v>
      </c>
      <c r="BG2084" s="24">
        <f>AU2084*'Propiedades físicas'!$O$4+'Diseño reactor'!AV2084*'Propiedades físicas'!$O$5+'Diseño reactor'!AW2084*'Propiedades físicas'!$O$8+'Diseño reactor'!AX2084*'Propiedades físicas'!$O$9+'Diseño reactor'!AY2084*'Propiedades físicas'!$O$7+'Diseño reactor'!AZ2084*'Propiedades físicas'!$O$6</f>
        <v>0.15396988475081175</v>
      </c>
      <c r="BH2084" s="54">
        <f t="shared" si="1331"/>
        <v>41158.039010946421</v>
      </c>
      <c r="BI2084" s="34">
        <f t="shared" si="1353"/>
        <v>273.34537329503939</v>
      </c>
      <c r="BJ2084" s="27">
        <f t="shared" si="1332"/>
        <v>4796.5839316968704</v>
      </c>
      <c r="BK2084" s="34">
        <f t="shared" si="1333"/>
        <v>568.09959627766352</v>
      </c>
      <c r="BL2084" s="27">
        <f t="shared" si="1334"/>
        <v>105.65384296088578</v>
      </c>
      <c r="BM2084" s="34">
        <f t="shared" si="1335"/>
        <v>1.1054421768707483</v>
      </c>
      <c r="BN2084" s="45">
        <f t="shared" si="1336"/>
        <v>2243.8759670703466</v>
      </c>
      <c r="BO2084" s="45">
        <f t="shared" si="1337"/>
        <v>107.69002709816097</v>
      </c>
      <c r="BP2084" s="66">
        <f t="shared" si="1338"/>
        <v>6.6877526285801316</v>
      </c>
    </row>
    <row r="2085" spans="8:68">
      <c r="H2085" s="68">
        <v>2080</v>
      </c>
      <c r="I2085" s="31">
        <f>('Propiedades físicas'!$C$10*'Diseño reactor'!H2085)/1000</f>
        <v>1820.5101857276275</v>
      </c>
      <c r="J2085" s="31">
        <f t="shared" si="1315"/>
        <v>0.25047923575211661</v>
      </c>
      <c r="K2085" s="31">
        <f>(I2085*1000)/'Propiedades físicas'!$F$10</f>
        <v>11891.875198385056</v>
      </c>
      <c r="L2085" s="31">
        <f t="shared" si="1316"/>
        <v>1698.8393140550079</v>
      </c>
      <c r="M2085" s="31">
        <f t="shared" si="1317"/>
        <v>10193.035884330047</v>
      </c>
      <c r="N2085" s="31">
        <f t="shared" si="1318"/>
        <v>0.81674967021875378</v>
      </c>
      <c r="O2085" s="32">
        <f t="shared" si="1319"/>
        <v>4.9004980213125231</v>
      </c>
      <c r="P2085" s="33">
        <f t="shared" si="1320"/>
        <v>0.67106081390618599</v>
      </c>
      <c r="Q2085" s="31">
        <f t="shared" si="1321"/>
        <v>4.7241861651671782</v>
      </c>
      <c r="R2085" s="31">
        <f t="shared" si="1322"/>
        <v>0.11970140430909264</v>
      </c>
      <c r="S2085" s="31">
        <f t="shared" si="1323"/>
        <v>0.17631185614534298</v>
      </c>
      <c r="T2085" s="31">
        <f t="shared" si="1324"/>
        <v>2.1351904174175148E-2</v>
      </c>
      <c r="U2085" s="31">
        <f t="shared" si="1325"/>
        <v>4.6355478293000109E-3</v>
      </c>
      <c r="V2085" s="47">
        <f t="shared" si="1339"/>
        <v>6.6454566037311622E-4</v>
      </c>
      <c r="W2085" s="31">
        <f t="shared" si="1326"/>
        <v>0.17837638829232377</v>
      </c>
      <c r="X2085" s="34">
        <f>(S2085*H2085*'Propiedades físicas'!$F$5*60*24*365)/(1000000)</f>
        <v>56759.853442042448</v>
      </c>
      <c r="Y2085" s="34">
        <f>(U2085*H2085*'Propiedades físicas'!$F$7*60*24*365)/(1000000)</f>
        <v>466.69401448776102</v>
      </c>
      <c r="Z2085" s="31">
        <f t="shared" si="1340"/>
        <v>1395.8064929248669</v>
      </c>
      <c r="AA2085" s="31">
        <f t="shared" si="1341"/>
        <v>9826.3072235477302</v>
      </c>
      <c r="AB2085" s="31">
        <f t="shared" si="1342"/>
        <v>248.9789209629127</v>
      </c>
      <c r="AC2085" s="31">
        <f t="shared" si="1343"/>
        <v>366.7286607823134</v>
      </c>
      <c r="AD2085" s="31">
        <f t="shared" si="1327"/>
        <v>44.41196068228431</v>
      </c>
      <c r="AE2085" s="31">
        <f t="shared" si="1344"/>
        <v>9.6419394849440234</v>
      </c>
      <c r="AF2085" s="31">
        <f t="shared" si="1345"/>
        <v>11891.875198385051</v>
      </c>
      <c r="AG2085" s="31">
        <f t="shared" si="1346"/>
        <v>0.11737480167252523</v>
      </c>
      <c r="AH2085" s="31">
        <f t="shared" si="1347"/>
        <v>0.82630426737762686</v>
      </c>
      <c r="AI2085" s="31">
        <f t="shared" si="1347"/>
        <v>2.093689319887285E-2</v>
      </c>
      <c r="AJ2085" s="31">
        <f t="shared" si="1347"/>
        <v>3.0838589765230309E-2</v>
      </c>
      <c r="AK2085" s="31">
        <f t="shared" si="1328"/>
        <v>3.7346473908770566E-3</v>
      </c>
      <c r="AL2085" s="31">
        <f t="shared" si="1328"/>
        <v>8.1080059486778207E-4</v>
      </c>
      <c r="AM2085" s="31">
        <f t="shared" si="1348"/>
        <v>1</v>
      </c>
      <c r="AN2085" s="31">
        <f>(Z2085*'Propiedades físicas'!$F$4)/1000</f>
        <v>1227.4443137482697</v>
      </c>
      <c r="AO2085" s="31">
        <f>(AA2085*'Propiedades físicas'!$F$6)/1000</f>
        <v>314.83488344246928</v>
      </c>
      <c r="AP2085" s="31">
        <f>(AB2085*'Propiedades físicas'!$F$9)/1000</f>
        <v>153.60754528806896</v>
      </c>
      <c r="AQ2085" s="31">
        <f>(AC2085*'Propiedades físicas'!$F$5)/1000</f>
        <v>107.99058874056783</v>
      </c>
      <c r="AR2085" s="31">
        <f>(AD2085*'Propiedades físicas'!$F$8)/1000</f>
        <v>15.744928301083428</v>
      </c>
      <c r="AS2085" s="31">
        <f>(AE2085*'Propiedades físicas'!$F$7)/1000</f>
        <v>0.88792620716849513</v>
      </c>
      <c r="AT2085" s="31">
        <f t="shared" si="1349"/>
        <v>1820.5101857276277</v>
      </c>
      <c r="AU2085" s="31">
        <f t="shared" si="1350"/>
        <v>0.67423095095602581</v>
      </c>
      <c r="AV2085" s="31">
        <f t="shared" si="1354"/>
        <v>0.17293772147538686</v>
      </c>
      <c r="AW2085" s="31">
        <f t="shared" si="1354"/>
        <v>8.4376097696302957E-2</v>
      </c>
      <c r="AX2085" s="31">
        <f t="shared" si="1354"/>
        <v>5.9318859947716129E-2</v>
      </c>
      <c r="AY2085" s="31">
        <f t="shared" si="1351"/>
        <v>8.6486351048843165E-3</v>
      </c>
      <c r="AZ2085" s="31">
        <f t="shared" si="1351"/>
        <v>4.877348196838601E-4</v>
      </c>
      <c r="BA2085" s="31">
        <f t="shared" si="1352"/>
        <v>1</v>
      </c>
      <c r="BB2085" s="34">
        <f>AU2085*'Propiedades físicas'!$C$4+'Diseño reactor'!AV2085*'Propiedades físicas'!$C$5+'Diseño reactor'!AW2085*'Propiedades físicas'!$C$8+'Diseño reactor'!AX2085*'Propiedades físicas'!$C$9+'Diseño reactor'!AY2085*'Propiedades físicas'!$C$7+'Diseño reactor'!AZ2085*'Propiedades físicas'!$C$6</f>
        <v>875.3860358545594</v>
      </c>
      <c r="BC2085" s="45">
        <f>AU2085*'Propiedades físicas'!$L$4+'Diseño reactor'!AV2085*'Propiedades físicas'!$L$5+'Diseño reactor'!AW2085*'Propiedades físicas'!$L$8+AX2085*'Propiedades físicas'!$L$9+'Diseño reactor'!AY2085*'Propiedades físicas'!$L$7+'Diseño reactor'!AZ2085*'Propiedades físicas'!$L$6</f>
        <v>2.1076419718277011</v>
      </c>
      <c r="BD2085" s="29">
        <f t="shared" si="1329"/>
        <v>1.5792826950498677</v>
      </c>
      <c r="BE2085" s="58">
        <f t="shared" si="1330"/>
        <v>41.383844138295686</v>
      </c>
      <c r="BF2085" s="30">
        <f>AU2085*'Propiedades físicas'!$I$4+'Diseño reactor'!AV2085*'Propiedades físicas'!$I$5+'Diseño reactor'!AW2085*'Propiedades físicas'!$I$8+'Diseño reactor'!AX2085*'Propiedades físicas'!$I$9+'Diseño reactor'!AY2085*'Propiedades físicas'!$I$7+'Diseño reactor'!AZ2085*'Propiedades físicas'!$I$6</f>
        <v>1.9969217644640349E-2</v>
      </c>
      <c r="BG2085" s="24">
        <f>AU2085*'Propiedades físicas'!$O$4+'Diseño reactor'!AV2085*'Propiedades físicas'!$O$5+'Diseño reactor'!AW2085*'Propiedades físicas'!$O$8+'Diseño reactor'!AX2085*'Propiedades físicas'!$O$9+'Diseño reactor'!AY2085*'Propiedades físicas'!$O$7+'Diseño reactor'!AZ2085*'Propiedades físicas'!$O$6</f>
        <v>0.15397188846396029</v>
      </c>
      <c r="BH2085" s="54">
        <f t="shared" si="1331"/>
        <v>41157.857918030561</v>
      </c>
      <c r="BI2085" s="34">
        <f t="shared" si="1353"/>
        <v>273.34834736574464</v>
      </c>
      <c r="BJ2085" s="27">
        <f t="shared" si="1332"/>
        <v>4796.5872578220151</v>
      </c>
      <c r="BK2085" s="34">
        <f t="shared" si="1333"/>
        <v>568.10738328386492</v>
      </c>
      <c r="BL2085" s="27">
        <f t="shared" si="1334"/>
        <v>105.65411229248519</v>
      </c>
      <c r="BM2085" s="34">
        <f t="shared" si="1335"/>
        <v>1.1054421768707483</v>
      </c>
      <c r="BN2085" s="45">
        <f t="shared" si="1336"/>
        <v>2245.0704558415196</v>
      </c>
      <c r="BO2085" s="45">
        <f t="shared" si="1337"/>
        <v>107.69869155800065</v>
      </c>
      <c r="BP2085" s="66">
        <f t="shared" si="1338"/>
        <v>6.6877511812869743</v>
      </c>
    </row>
    <row r="2086" spans="8:68">
      <c r="H2086" s="68">
        <v>2081</v>
      </c>
      <c r="I2086" s="31">
        <f>('Propiedades físicas'!$C$10*'Diseño reactor'!H2086)/1000</f>
        <v>1821.3854310092274</v>
      </c>
      <c r="J2086" s="31">
        <f t="shared" si="1315"/>
        <v>0.25035887091033276</v>
      </c>
      <c r="K2086" s="31">
        <f>(I2086*1000)/'Propiedades físicas'!$F$10</f>
        <v>11897.592446076587</v>
      </c>
      <c r="L2086" s="31">
        <f t="shared" si="1316"/>
        <v>1699.6560637252267</v>
      </c>
      <c r="M2086" s="31">
        <f t="shared" si="1317"/>
        <v>10197.936382351359</v>
      </c>
      <c r="N2086" s="31">
        <f t="shared" si="1318"/>
        <v>0.81674967021875378</v>
      </c>
      <c r="O2086" s="32">
        <f t="shared" si="1319"/>
        <v>4.9004980213125222</v>
      </c>
      <c r="P2086" s="33">
        <f t="shared" si="1320"/>
        <v>0.67111833993482339</v>
      </c>
      <c r="Q2086" s="31">
        <f t="shared" si="1321"/>
        <v>4.7242696986596151</v>
      </c>
      <c r="R2086" s="31">
        <f t="shared" si="1322"/>
        <v>0.11966439679917389</v>
      </c>
      <c r="S2086" s="31">
        <f t="shared" si="1323"/>
        <v>0.17622832265290625</v>
      </c>
      <c r="T2086" s="31">
        <f t="shared" si="1324"/>
        <v>2.1336874600537379E-2</v>
      </c>
      <c r="U2086" s="31">
        <f t="shared" si="1325"/>
        <v>4.6300588842191929E-3</v>
      </c>
      <c r="V2086" s="47">
        <f t="shared" si="1339"/>
        <v>6.6460262789662123E-4</v>
      </c>
      <c r="W2086" s="31">
        <f t="shared" si="1326"/>
        <v>0.1783059554158441</v>
      </c>
      <c r="X2086" s="34">
        <f>(S2086*H2086*'Propiedades físicas'!$F$5*60*24*365)/(1000000)</f>
        <v>56760.237072507385</v>
      </c>
      <c r="Y2086" s="34">
        <f>(U2086*H2086*'Propiedades físicas'!$F$7*60*24*365)/(1000000)</f>
        <v>466.36550926406608</v>
      </c>
      <c r="Z2086" s="31">
        <f t="shared" si="1340"/>
        <v>1396.5972654043676</v>
      </c>
      <c r="AA2086" s="31">
        <f t="shared" si="1341"/>
        <v>9831.2052429106589</v>
      </c>
      <c r="AB2086" s="31">
        <f t="shared" si="1342"/>
        <v>249.02160973908084</v>
      </c>
      <c r="AC2086" s="31">
        <f t="shared" si="1343"/>
        <v>366.73113944069792</v>
      </c>
      <c r="AD2086" s="31">
        <f t="shared" si="1327"/>
        <v>44.402036043718283</v>
      </c>
      <c r="AE2086" s="31">
        <f t="shared" si="1344"/>
        <v>9.6351525380601402</v>
      </c>
      <c r="AF2086" s="31">
        <f t="shared" si="1345"/>
        <v>11897.592446076584</v>
      </c>
      <c r="AG2086" s="31">
        <f t="shared" si="1346"/>
        <v>0.11738486351202232</v>
      </c>
      <c r="AH2086" s="31">
        <f t="shared" si="1347"/>
        <v>0.82631887816535954</v>
      </c>
      <c r="AI2086" s="31">
        <f t="shared" si="1347"/>
        <v>2.0930420239869588E-2</v>
      </c>
      <c r="AJ2086" s="31">
        <f t="shared" si="1347"/>
        <v>3.0823978977497519E-2</v>
      </c>
      <c r="AK2086" s="31">
        <f t="shared" si="1328"/>
        <v>3.7320185781250679E-3</v>
      </c>
      <c r="AL2086" s="31">
        <f t="shared" si="1328"/>
        <v>8.0984052712592975E-4</v>
      </c>
      <c r="AM2086" s="31">
        <f t="shared" si="1348"/>
        <v>1</v>
      </c>
      <c r="AN2086" s="31">
        <f>(Z2086*'Propiedades físicas'!$F$4)/1000</f>
        <v>1228.1397032512928</v>
      </c>
      <c r="AO2086" s="31">
        <f>(AA2086*'Propiedades físicas'!$F$6)/1000</f>
        <v>314.99181598285747</v>
      </c>
      <c r="AP2086" s="31">
        <f>(AB2086*'Propiedades físicas'!$F$9)/1000</f>
        <v>153.6338821285259</v>
      </c>
      <c r="AQ2086" s="31">
        <f>(AC2086*'Propiedades físicas'!$F$5)/1000</f>
        <v>107.99131863110233</v>
      </c>
      <c r="AR2086" s="31">
        <f>(AD2086*'Propiedades físicas'!$F$8)/1000</f>
        <v>15.741409818218999</v>
      </c>
      <c r="AS2086" s="31">
        <f>(AE2086*'Propiedades físicas'!$F$7)/1000</f>
        <v>0.88730119722995837</v>
      </c>
      <c r="AT2086" s="31">
        <f t="shared" si="1349"/>
        <v>1821.3854310092274</v>
      </c>
      <c r="AU2086" s="31">
        <f t="shared" si="1350"/>
        <v>0.67428874874154565</v>
      </c>
      <c r="AV2086" s="31">
        <f t="shared" si="1354"/>
        <v>0.17294077937601648</v>
      </c>
      <c r="AW2086" s="31">
        <f t="shared" si="1354"/>
        <v>8.4350011542256353E-2</v>
      </c>
      <c r="AX2086" s="31">
        <f t="shared" si="1354"/>
        <v>5.9290755703071851E-2</v>
      </c>
      <c r="AY2086" s="31">
        <f t="shared" si="1351"/>
        <v>8.6425473434783677E-3</v>
      </c>
      <c r="AZ2086" s="31">
        <f t="shared" si="1351"/>
        <v>4.8715729363131333E-4</v>
      </c>
      <c r="BA2086" s="31">
        <f t="shared" si="1352"/>
        <v>1</v>
      </c>
      <c r="BB2086" s="34">
        <f>AU2086*'Propiedades físicas'!$C$4+'Diseño reactor'!AV2086*'Propiedades físicas'!$C$5+'Diseño reactor'!AW2086*'Propiedades físicas'!$C$8+'Diseño reactor'!AX2086*'Propiedades físicas'!$C$9+'Diseño reactor'!AY2086*'Propiedades físicas'!$C$7+'Diseño reactor'!AZ2086*'Propiedades físicas'!$C$6</f>
        <v>875.38584669700958</v>
      </c>
      <c r="BC2086" s="45">
        <f>AU2086*'Propiedades físicas'!$L$4+'Diseño reactor'!AV2086*'Propiedades físicas'!$L$5+'Diseño reactor'!AW2086*'Propiedades físicas'!$L$8+AX2086*'Propiedades físicas'!$L$9+'Diseño reactor'!AY2086*'Propiedades físicas'!$L$7+'Diseño reactor'!AZ2086*'Propiedades físicas'!$L$6</f>
        <v>2.1076834793656825</v>
      </c>
      <c r="BD2086" s="29">
        <f t="shared" si="1329"/>
        <v>1.5786283586712859</v>
      </c>
      <c r="BE2086" s="58">
        <f t="shared" si="1330"/>
        <v>41.383137497964093</v>
      </c>
      <c r="BF2086" s="30">
        <f>AU2086*'Propiedades físicas'!$I$4+'Diseño reactor'!AV2086*'Propiedades físicas'!$I$5+'Diseño reactor'!AW2086*'Propiedades físicas'!$I$8+'Diseño reactor'!AX2086*'Propiedades físicas'!$I$9+'Diseño reactor'!AY2086*'Propiedades físicas'!$I$7+'Diseño reactor'!AZ2086*'Propiedades físicas'!$I$6</f>
        <v>1.996930105211512E-2</v>
      </c>
      <c r="BG2086" s="24">
        <f>AU2086*'Propiedades físicas'!$O$4+'Diseño reactor'!AV2086*'Propiedades físicas'!$O$5+'Diseño reactor'!AW2086*'Propiedades físicas'!$O$8+'Diseño reactor'!AX2086*'Propiedades físicas'!$O$9+'Diseño reactor'!AY2086*'Propiedades físicas'!$O$7+'Diseño reactor'!AZ2086*'Propiedades físicas'!$O$6</f>
        <v>0.15397389060537547</v>
      </c>
      <c r="BH2086" s="54">
        <f t="shared" si="1331"/>
        <v>41157.677116964551</v>
      </c>
      <c r="BI2086" s="34">
        <f t="shared" si="1353"/>
        <v>273.35131791852888</v>
      </c>
      <c r="BJ2086" s="27">
        <f t="shared" si="1332"/>
        <v>4796.5905857966964</v>
      </c>
      <c r="BK2086" s="34">
        <f t="shared" si="1333"/>
        <v>568.11516472018025</v>
      </c>
      <c r="BL2086" s="27">
        <f t="shared" si="1334"/>
        <v>105.65438142543347</v>
      </c>
      <c r="BM2086" s="34">
        <f t="shared" si="1335"/>
        <v>1.1054421768707483</v>
      </c>
      <c r="BN2086" s="45">
        <f t="shared" si="1336"/>
        <v>2246.2649666143475</v>
      </c>
      <c r="BO2086" s="45">
        <f t="shared" si="1337"/>
        <v>107.70734917645254</v>
      </c>
      <c r="BP2086" s="66">
        <f t="shared" si="1338"/>
        <v>6.6877497361661069</v>
      </c>
    </row>
    <row r="2087" spans="8:68">
      <c r="H2087" s="68">
        <v>2082</v>
      </c>
      <c r="I2087" s="31">
        <f>('Propiedades físicas'!$C$10*'Diseño reactor'!H2087)/1000</f>
        <v>1822.2606762908272</v>
      </c>
      <c r="J2087" s="31">
        <f t="shared" si="1315"/>
        <v>0.25023862169279659</v>
      </c>
      <c r="K2087" s="31">
        <f>(I2087*1000)/'Propiedades físicas'!$F$10</f>
        <v>11903.309693768118</v>
      </c>
      <c r="L2087" s="31">
        <f t="shared" si="1316"/>
        <v>1700.4728133954454</v>
      </c>
      <c r="M2087" s="31">
        <f t="shared" si="1317"/>
        <v>10202.836880372672</v>
      </c>
      <c r="N2087" s="31">
        <f t="shared" si="1318"/>
        <v>0.81674967021875378</v>
      </c>
      <c r="O2087" s="32">
        <f t="shared" si="1319"/>
        <v>4.9004980213125222</v>
      </c>
      <c r="P2087" s="33">
        <f t="shared" si="1320"/>
        <v>0.67117582055246772</v>
      </c>
      <c r="Q2087" s="31">
        <f t="shared" si="1321"/>
        <v>4.7243531537873897</v>
      </c>
      <c r="R2087" s="31">
        <f t="shared" si="1322"/>
        <v>0.11962741040909411</v>
      </c>
      <c r="S2087" s="31">
        <f t="shared" si="1323"/>
        <v>0.17614486752513234</v>
      </c>
      <c r="T2087" s="31">
        <f t="shared" si="1324"/>
        <v>2.1321860655537619E-2</v>
      </c>
      <c r="U2087" s="31">
        <f t="shared" si="1325"/>
        <v>4.6245786016543364E-3</v>
      </c>
      <c r="V2087" s="47">
        <f t="shared" si="1339"/>
        <v>6.6465955045001658E-4</v>
      </c>
      <c r="W2087" s="31">
        <f t="shared" si="1326"/>
        <v>0.17823557813901089</v>
      </c>
      <c r="X2087" s="34">
        <f>(S2087*H2087*'Propiedades físicas'!$F$5*60*24*365)/(1000000)</f>
        <v>56760.620097536259</v>
      </c>
      <c r="Y2087" s="34">
        <f>(U2087*H2087*'Propiedades físicas'!$F$7*60*24*365)/(1000000)</f>
        <v>466.03734563949774</v>
      </c>
      <c r="Z2087" s="31">
        <f t="shared" si="1340"/>
        <v>1397.3880583902378</v>
      </c>
      <c r="AA2087" s="31">
        <f t="shared" si="1341"/>
        <v>9836.103266185346</v>
      </c>
      <c r="AB2087" s="31">
        <f t="shared" si="1342"/>
        <v>249.06426847173393</v>
      </c>
      <c r="AC2087" s="31">
        <f t="shared" si="1343"/>
        <v>366.73361418732554</v>
      </c>
      <c r="AD2087" s="31">
        <f t="shared" si="1327"/>
        <v>44.392113884829321</v>
      </c>
      <c r="AE2087" s="31">
        <f t="shared" si="1344"/>
        <v>9.6283726486443282</v>
      </c>
      <c r="AF2087" s="31">
        <f t="shared" si="1345"/>
        <v>11903.309693768115</v>
      </c>
      <c r="AG2087" s="31">
        <f t="shared" si="1346"/>
        <v>0.11739491740871276</v>
      </c>
      <c r="AH2087" s="31">
        <f t="shared" si="1347"/>
        <v>0.82633347524638134</v>
      </c>
      <c r="AI2087" s="31">
        <f t="shared" si="1347"/>
        <v>2.0923950974923351E-2</v>
      </c>
      <c r="AJ2087" s="31">
        <f t="shared" si="1347"/>
        <v>3.0809381896475908E-2</v>
      </c>
      <c r="AK2087" s="31">
        <f t="shared" si="1328"/>
        <v>3.7293924989677844E-3</v>
      </c>
      <c r="AL2087" s="31">
        <f t="shared" si="1328"/>
        <v>8.0888197453899628E-4</v>
      </c>
      <c r="AM2087" s="31">
        <f t="shared" si="1348"/>
        <v>1.0000000000000002</v>
      </c>
      <c r="AN2087" s="31">
        <f>(Z2087*'Propiedades físicas'!$F$4)/1000</f>
        <v>1228.8351107872072</v>
      </c>
      <c r="AO2087" s="31">
        <f>(AA2087*'Propiedades físicas'!$F$6)/1000</f>
        <v>315.14874864857848</v>
      </c>
      <c r="AP2087" s="31">
        <f>(AB2087*'Propiedades físicas'!$F$9)/1000</f>
        <v>153.66020043363622</v>
      </c>
      <c r="AQ2087" s="31">
        <f>(AC2087*'Propiedades físicas'!$F$5)/1000</f>
        <v>107.99204736974175</v>
      </c>
      <c r="AR2087" s="31">
        <f>(AD2087*'Propiedades físicas'!$F$8)/1000</f>
        <v>15.737892214449685</v>
      </c>
      <c r="AS2087" s="31">
        <f>(AE2087*'Propiedades físicas'!$F$7)/1000</f>
        <v>0.8866768372136562</v>
      </c>
      <c r="AT2087" s="31">
        <f t="shared" si="1349"/>
        <v>1822.260676290827</v>
      </c>
      <c r="AU2087" s="31">
        <f t="shared" si="1350"/>
        <v>0.6743465009015478</v>
      </c>
      <c r="AV2087" s="31">
        <f t="shared" si="1354"/>
        <v>0.17294383440796027</v>
      </c>
      <c r="AW2087" s="31">
        <f t="shared" si="1354"/>
        <v>8.4323940275333339E-2</v>
      </c>
      <c r="AX2087" s="31">
        <f t="shared" si="1354"/>
        <v>5.9262677823656539E-2</v>
      </c>
      <c r="AY2087" s="31">
        <f t="shared" si="1351"/>
        <v>8.6364659124861503E-3</v>
      </c>
      <c r="AZ2087" s="31">
        <f t="shared" si="1351"/>
        <v>4.8658067901595075E-4</v>
      </c>
      <c r="BA2087" s="31">
        <f t="shared" si="1352"/>
        <v>1</v>
      </c>
      <c r="BB2087" s="34">
        <f>AU2087*'Propiedades físicas'!$C$4+'Diseño reactor'!AV2087*'Propiedades físicas'!$C$5+'Diseño reactor'!AW2087*'Propiedades físicas'!$C$8+'Diseño reactor'!AX2087*'Propiedades físicas'!$C$9+'Diseño reactor'!AY2087*'Propiedades físicas'!$C$7+'Diseño reactor'!AZ2087*'Propiedades físicas'!$C$6</f>
        <v>875.38565782326873</v>
      </c>
      <c r="BC2087" s="45">
        <f>AU2087*'Propiedades físicas'!$L$4+'Diseño reactor'!AV2087*'Propiedades físicas'!$L$5+'Diseño reactor'!AW2087*'Propiedades físicas'!$L$8+AX2087*'Propiedades físicas'!$L$9+'Diseño reactor'!AY2087*'Propiedades físicas'!$L$7+'Diseño reactor'!AZ2087*'Propiedades físicas'!$L$6</f>
        <v>2.1077249527384345</v>
      </c>
      <c r="BD2087" s="29">
        <f t="shared" si="1329"/>
        <v>1.5779745651025725</v>
      </c>
      <c r="BE2087" s="58">
        <f t="shared" si="1330"/>
        <v>41.382431452460544</v>
      </c>
      <c r="BF2087" s="30">
        <f>AU2087*'Propiedades físicas'!$I$4+'Diseño reactor'!AV2087*'Propiedades físicas'!$I$5+'Diseño reactor'!AW2087*'Propiedades físicas'!$I$8+'Diseño reactor'!AX2087*'Propiedades físicas'!$I$9+'Diseño reactor'!AY2087*'Propiedades físicas'!$I$7+'Diseño reactor'!AZ2087*'Propiedades físicas'!$I$6</f>
        <v>1.9969384325459128E-2</v>
      </c>
      <c r="BG2087" s="24">
        <f>AU2087*'Propiedades físicas'!$O$4+'Diseño reactor'!AV2087*'Propiedades físicas'!$O$5+'Diseño reactor'!AW2087*'Propiedades físicas'!$O$8+'Diseño reactor'!AX2087*'Propiedades físicas'!$O$9+'Diseño reactor'!AY2087*'Propiedades físicas'!$O$7+'Diseño reactor'!AZ2087*'Propiedades físicas'!$O$6</f>
        <v>0.15397589117686622</v>
      </c>
      <c r="BH2087" s="54">
        <f t="shared" si="1331"/>
        <v>41157.496607200053</v>
      </c>
      <c r="BI2087" s="34">
        <f t="shared" si="1353"/>
        <v>273.3542849591098</v>
      </c>
      <c r="BJ2087" s="27">
        <f t="shared" si="1332"/>
        <v>4796.5939156127415</v>
      </c>
      <c r="BK2087" s="34">
        <f t="shared" si="1333"/>
        <v>568.12294059231237</v>
      </c>
      <c r="BL2087" s="27">
        <f t="shared" si="1334"/>
        <v>105.65465035994092</v>
      </c>
      <c r="BM2087" s="34">
        <f t="shared" si="1335"/>
        <v>1.1054421768707483</v>
      </c>
      <c r="BN2087" s="45">
        <f t="shared" si="1336"/>
        <v>2247.4594993619776</v>
      </c>
      <c r="BO2087" s="45">
        <f t="shared" si="1337"/>
        <v>107.71599996161599</v>
      </c>
      <c r="BP2087" s="66">
        <f t="shared" si="1338"/>
        <v>6.6877482932134766</v>
      </c>
    </row>
    <row r="2088" spans="8:68">
      <c r="H2088" s="68">
        <v>2083</v>
      </c>
      <c r="I2088" s="31">
        <f>('Propiedades físicas'!$C$10*'Diseño reactor'!H2088)/1000</f>
        <v>1823.1359215724269</v>
      </c>
      <c r="J2088" s="31">
        <f t="shared" si="1315"/>
        <v>0.25011848793298253</v>
      </c>
      <c r="K2088" s="31">
        <f>(I2088*1000)/'Propiedades físicas'!$F$10</f>
        <v>11909.02694145965</v>
      </c>
      <c r="L2088" s="31">
        <f t="shared" si="1316"/>
        <v>1701.2895630656642</v>
      </c>
      <c r="M2088" s="31">
        <f t="shared" si="1317"/>
        <v>10207.737378393986</v>
      </c>
      <c r="N2088" s="31">
        <f t="shared" si="1318"/>
        <v>0.81674967021875378</v>
      </c>
      <c r="O2088" s="32">
        <f t="shared" si="1319"/>
        <v>4.9004980213125231</v>
      </c>
      <c r="P2088" s="33">
        <f t="shared" si="1320"/>
        <v>0.67123325581286908</v>
      </c>
      <c r="Q2088" s="31">
        <f t="shared" si="1321"/>
        <v>4.7244365306596618</v>
      </c>
      <c r="R2088" s="31">
        <f t="shared" si="1322"/>
        <v>0.11959044512343156</v>
      </c>
      <c r="S2088" s="31">
        <f t="shared" si="1323"/>
        <v>0.17606149065286142</v>
      </c>
      <c r="T2088" s="31">
        <f t="shared" si="1324"/>
        <v>2.1306862317929717E-2</v>
      </c>
      <c r="U2088" s="31">
        <f t="shared" si="1325"/>
        <v>4.6191069645234745E-3</v>
      </c>
      <c r="V2088" s="47">
        <f t="shared" si="1339"/>
        <v>6.6471642808653062E-4</v>
      </c>
      <c r="W2088" s="31">
        <f t="shared" si="1326"/>
        <v>0.17816525639601474</v>
      </c>
      <c r="X2088" s="34">
        <f>(S2088*H2088*'Propiedades físicas'!$F$5*60*24*365)/(1000000)</f>
        <v>56761.002518323054</v>
      </c>
      <c r="Y2088" s="34">
        <f>(U2088*H2088*'Propiedades físicas'!$F$7*60*24*365)/(1000000)</f>
        <v>465.70952314967298</v>
      </c>
      <c r="Z2088" s="31">
        <f t="shared" si="1340"/>
        <v>1398.1788718582063</v>
      </c>
      <c r="AA2088" s="31">
        <f t="shared" si="1341"/>
        <v>9841.0012933640755</v>
      </c>
      <c r="AB2088" s="31">
        <f t="shared" si="1342"/>
        <v>249.10689719210794</v>
      </c>
      <c r="AC2088" s="31">
        <f t="shared" si="1343"/>
        <v>366.73608502991033</v>
      </c>
      <c r="AD2088" s="31">
        <f t="shared" si="1327"/>
        <v>44.382194208247597</v>
      </c>
      <c r="AE2088" s="31">
        <f t="shared" si="1344"/>
        <v>9.6215998071023972</v>
      </c>
      <c r="AF2088" s="31">
        <f t="shared" si="1345"/>
        <v>11909.02694145965</v>
      </c>
      <c r="AG2088" s="31">
        <f t="shared" si="1346"/>
        <v>0.11740496337199789</v>
      </c>
      <c r="AH2088" s="31">
        <f t="shared" si="1347"/>
        <v>0.82634805863978478</v>
      </c>
      <c r="AI2088" s="31">
        <f t="shared" si="1347"/>
        <v>2.0917485401336724E-2</v>
      </c>
      <c r="AJ2088" s="31">
        <f t="shared" si="1347"/>
        <v>3.0794798503072384E-2</v>
      </c>
      <c r="AK2088" s="31">
        <f t="shared" si="1328"/>
        <v>3.7267691496890524E-3</v>
      </c>
      <c r="AL2088" s="31">
        <f t="shared" si="1328"/>
        <v>8.0792493411918588E-4</v>
      </c>
      <c r="AM2088" s="31">
        <f t="shared" si="1348"/>
        <v>1</v>
      </c>
      <c r="AN2088" s="31">
        <f>(Z2088*'Propiedades físicas'!$F$4)/1000</f>
        <v>1229.5305363346695</v>
      </c>
      <c r="AO2088" s="31">
        <f>(AA2088*'Propiedades físicas'!$F$6)/1000</f>
        <v>315.30568143938501</v>
      </c>
      <c r="AP2088" s="31">
        <f>(AB2088*'Propiedades físicas'!$F$9)/1000</f>
        <v>153.68650022267096</v>
      </c>
      <c r="AQ2088" s="31">
        <f>(AC2088*'Propiedades físicas'!$F$5)/1000</f>
        <v>107.99277495875769</v>
      </c>
      <c r="AR2088" s="31">
        <f>(AD2088*'Propiedades físicas'!$F$8)/1000</f>
        <v>15.734375490707933</v>
      </c>
      <c r="AS2088" s="31">
        <f>(AE2088*'Propiedades físicas'!$F$7)/1000</f>
        <v>0.88605312623605981</v>
      </c>
      <c r="AT2088" s="31">
        <f t="shared" si="1349"/>
        <v>1823.1359215724272</v>
      </c>
      <c r="AU2088" s="31">
        <f t="shared" si="1350"/>
        <v>0.67440420749003616</v>
      </c>
      <c r="AV2088" s="31">
        <f t="shared" si="1354"/>
        <v>0.17294688657521412</v>
      </c>
      <c r="AW2088" s="31">
        <f t="shared" si="1354"/>
        <v>8.4297883884663236E-2</v>
      </c>
      <c r="AX2088" s="31">
        <f t="shared" si="1354"/>
        <v>5.9234626272744138E-2</v>
      </c>
      <c r="AY2088" s="31">
        <f t="shared" si="1351"/>
        <v>8.6303908033018573E-3</v>
      </c>
      <c r="AZ2088" s="31">
        <f t="shared" si="1351"/>
        <v>4.860049740404722E-4</v>
      </c>
      <c r="BA2088" s="31">
        <f t="shared" si="1352"/>
        <v>0.99999999999999989</v>
      </c>
      <c r="BB2088" s="34">
        <f>AU2088*'Propiedades físicas'!$C$4+'Diseño reactor'!AV2088*'Propiedades físicas'!$C$5+'Diseño reactor'!AW2088*'Propiedades físicas'!$C$8+'Diseño reactor'!AX2088*'Propiedades físicas'!$C$9+'Diseño reactor'!AY2088*'Propiedades físicas'!$C$7+'Diseño reactor'!AZ2088*'Propiedades físicas'!$C$6</f>
        <v>875.38546923280705</v>
      </c>
      <c r="BC2088" s="45">
        <f>AU2088*'Propiedades físicas'!$L$4+'Diseño reactor'!AV2088*'Propiedades físicas'!$L$5+'Diseño reactor'!AW2088*'Propiedades físicas'!$L$8+AX2088*'Propiedades físicas'!$L$9+'Diseño reactor'!AY2088*'Propiedades físicas'!$L$7+'Diseño reactor'!AZ2088*'Propiedades físicas'!$L$6</f>
        <v>2.1077663919878198</v>
      </c>
      <c r="BD2088" s="29">
        <f t="shared" si="1329"/>
        <v>1.5773213136678257</v>
      </c>
      <c r="BE2088" s="58">
        <f t="shared" si="1330"/>
        <v>41.381726001031936</v>
      </c>
      <c r="BF2088" s="30">
        <f>AU2088*'Propiedades físicas'!$I$4+'Diseño reactor'!AV2088*'Propiedades físicas'!$I$5+'Diseño reactor'!AW2088*'Propiedades físicas'!$I$8+'Diseño reactor'!AX2088*'Propiedades físicas'!$I$9+'Diseño reactor'!AY2088*'Propiedades físicas'!$I$7+'Diseño reactor'!AZ2088*'Propiedades físicas'!$I$6</f>
        <v>1.9969467464922251E-2</v>
      </c>
      <c r="BG2088" s="24">
        <f>AU2088*'Propiedades físicas'!$O$4+'Diseño reactor'!AV2088*'Propiedades físicas'!$O$5+'Diseño reactor'!AW2088*'Propiedades físicas'!$O$8+'Diseño reactor'!AX2088*'Propiedades físicas'!$O$9+'Diseño reactor'!AY2088*'Propiedades físicas'!$O$7+'Diseño reactor'!AZ2088*'Propiedades físicas'!$O$6</f>
        <v>0.15397789018023905</v>
      </c>
      <c r="BH2088" s="54">
        <f t="shared" si="1331"/>
        <v>41157.316388189865</v>
      </c>
      <c r="BI2088" s="34">
        <f t="shared" si="1353"/>
        <v>273.35724849319388</v>
      </c>
      <c r="BJ2088" s="27">
        <f t="shared" si="1332"/>
        <v>4796.5972472619833</v>
      </c>
      <c r="BK2088" s="34">
        <f t="shared" si="1333"/>
        <v>568.13071090595577</v>
      </c>
      <c r="BL2088" s="27">
        <f t="shared" si="1334"/>
        <v>105.65491909621754</v>
      </c>
      <c r="BM2088" s="34">
        <f t="shared" si="1335"/>
        <v>1.1054421768707483</v>
      </c>
      <c r="BN2088" s="45">
        <f t="shared" si="1336"/>
        <v>2248.6540540576038</v>
      </c>
      <c r="BO2088" s="45">
        <f t="shared" si="1337"/>
        <v>107.72464392157769</v>
      </c>
      <c r="BP2088" s="66">
        <f t="shared" si="1338"/>
        <v>6.6877468524250343</v>
      </c>
    </row>
    <row r="2089" spans="8:68">
      <c r="H2089" s="68">
        <v>2084</v>
      </c>
      <c r="I2089" s="31">
        <f>('Propiedades físicas'!$C$10*'Diseño reactor'!H2089)/1000</f>
        <v>1824.0111668540267</v>
      </c>
      <c r="J2089" s="31">
        <f t="shared" si="1315"/>
        <v>0.24999846946468454</v>
      </c>
      <c r="K2089" s="31">
        <f>(I2089*1000)/'Propiedades físicas'!$F$10</f>
        <v>11914.744189151181</v>
      </c>
      <c r="L2089" s="31">
        <f t="shared" si="1316"/>
        <v>1702.106312735883</v>
      </c>
      <c r="M2089" s="31">
        <f t="shared" si="1317"/>
        <v>10212.637876415298</v>
      </c>
      <c r="N2089" s="31">
        <f t="shared" si="1318"/>
        <v>0.81674967021875378</v>
      </c>
      <c r="O2089" s="32">
        <f t="shared" si="1319"/>
        <v>4.9004980213125231</v>
      </c>
      <c r="P2089" s="33">
        <f t="shared" si="1320"/>
        <v>0.67129064576969244</v>
      </c>
      <c r="Q2089" s="31">
        <f t="shared" si="1321"/>
        <v>4.7245198293853896</v>
      </c>
      <c r="R2089" s="31">
        <f t="shared" si="1322"/>
        <v>0.11955350092677373</v>
      </c>
      <c r="S2089" s="31">
        <f t="shared" si="1323"/>
        <v>0.17597819192713421</v>
      </c>
      <c r="T2089" s="31">
        <f t="shared" si="1324"/>
        <v>2.129187956650266E-2</v>
      </c>
      <c r="U2089" s="31">
        <f t="shared" si="1325"/>
        <v>4.6136439557850463E-3</v>
      </c>
      <c r="V2089" s="47">
        <f t="shared" si="1339"/>
        <v>6.6477326085930715E-4</v>
      </c>
      <c r="W2089" s="31">
        <f t="shared" si="1326"/>
        <v>0.17809499012114996</v>
      </c>
      <c r="X2089" s="34">
        <f>(S2089*H2089*'Propiedades físicas'!$F$5*60*24*365)/(1000000)</f>
        <v>56761.384336058763</v>
      </c>
      <c r="Y2089" s="34">
        <f>(U2089*H2089*'Propiedades físicas'!$F$7*60*24*365)/(1000000)</f>
        <v>465.38204133097793</v>
      </c>
      <c r="Z2089" s="31">
        <f t="shared" si="1340"/>
        <v>1398.969705784039</v>
      </c>
      <c r="AA2089" s="31">
        <f t="shared" si="1341"/>
        <v>9845.8993244391513</v>
      </c>
      <c r="AB2089" s="31">
        <f t="shared" si="1342"/>
        <v>249.14949593139647</v>
      </c>
      <c r="AC2089" s="31">
        <f t="shared" si="1343"/>
        <v>366.73855197614768</v>
      </c>
      <c r="AD2089" s="31">
        <f t="shared" si="1327"/>
        <v>44.372277016591546</v>
      </c>
      <c r="AE2089" s="31">
        <f t="shared" si="1344"/>
        <v>9.6148340038560374</v>
      </c>
      <c r="AF2089" s="31">
        <f t="shared" si="1345"/>
        <v>11914.744189151183</v>
      </c>
      <c r="AG2089" s="31">
        <f t="shared" si="1346"/>
        <v>0.11741500141126428</v>
      </c>
      <c r="AH2089" s="31">
        <f t="shared" si="1347"/>
        <v>0.82636262836462815</v>
      </c>
      <c r="AI2089" s="31">
        <f t="shared" si="1347"/>
        <v>2.0911023516413919E-2</v>
      </c>
      <c r="AJ2089" s="31">
        <f t="shared" si="1347"/>
        <v>3.0780228778228974E-2</v>
      </c>
      <c r="AK2089" s="31">
        <f t="shared" si="1328"/>
        <v>3.7241485265788713E-3</v>
      </c>
      <c r="AL2089" s="31">
        <f t="shared" si="1328"/>
        <v>8.069694028857708E-4</v>
      </c>
      <c r="AM2089" s="31">
        <f t="shared" si="1348"/>
        <v>0.99999999999999989</v>
      </c>
      <c r="AN2089" s="31">
        <f>(Z2089*'Propiedades físicas'!$F$4)/1000</f>
        <v>1230.2259798723683</v>
      </c>
      <c r="AO2089" s="31">
        <f>(AA2089*'Propiedades físicas'!$F$6)/1000</f>
        <v>315.46261435503044</v>
      </c>
      <c r="AP2089" s="31">
        <f>(AB2089*'Propiedades físicas'!$F$9)/1000</f>
        <v>153.71278151487505</v>
      </c>
      <c r="AQ2089" s="31">
        <f>(AC2089*'Propiedades físicas'!$F$5)/1000</f>
        <v>107.99350140041622</v>
      </c>
      <c r="AR2089" s="31">
        <f>(AD2089*'Propiedades físicas'!$F$8)/1000</f>
        <v>15.73085964792203</v>
      </c>
      <c r="AS2089" s="31">
        <f>(AE2089*'Propiedades físicas'!$F$7)/1000</f>
        <v>0.88543006341510244</v>
      </c>
      <c r="AT2089" s="31">
        <f t="shared" si="1349"/>
        <v>1824.0111668540269</v>
      </c>
      <c r="AU2089" s="31">
        <f t="shared" si="1350"/>
        <v>0.67446186856092949</v>
      </c>
      <c r="AV2089" s="31">
        <f t="shared" si="1354"/>
        <v>0.17294993588176671</v>
      </c>
      <c r="AW2089" s="31">
        <f t="shared" si="1354"/>
        <v>8.4271842359382038E-2</v>
      </c>
      <c r="AX2089" s="31">
        <f t="shared" si="1354"/>
        <v>5.9206601013676134E-2</v>
      </c>
      <c r="AY2089" s="31">
        <f t="shared" si="1351"/>
        <v>8.6243220073339323E-3</v>
      </c>
      <c r="AZ2089" s="31">
        <f t="shared" si="1351"/>
        <v>4.8543017691182928E-4</v>
      </c>
      <c r="BA2089" s="31">
        <f t="shared" si="1352"/>
        <v>1.0000000000000002</v>
      </c>
      <c r="BB2089" s="34">
        <f>AU2089*'Propiedades físicas'!$C$4+'Diseño reactor'!AV2089*'Propiedades físicas'!$C$5+'Diseño reactor'!AW2089*'Propiedades físicas'!$C$8+'Diseño reactor'!AX2089*'Propiedades físicas'!$C$9+'Diseño reactor'!AY2089*'Propiedades físicas'!$C$7+'Diseño reactor'!AZ2089*'Propiedades físicas'!$C$6</f>
        <v>875.38528092509682</v>
      </c>
      <c r="BC2089" s="45">
        <f>AU2089*'Propiedades físicas'!$L$4+'Diseño reactor'!AV2089*'Propiedades físicas'!$L$5+'Diseño reactor'!AW2089*'Propiedades físicas'!$L$8+AX2089*'Propiedades físicas'!$L$9+'Diseño reactor'!AY2089*'Propiedades físicas'!$L$7+'Diseño reactor'!AZ2089*'Propiedades físicas'!$L$6</f>
        <v>2.1078077971556284</v>
      </c>
      <c r="BD2089" s="29">
        <f t="shared" si="1329"/>
        <v>1.5766686036922652</v>
      </c>
      <c r="BE2089" s="58">
        <f t="shared" si="1330"/>
        <v>41.38102114292645</v>
      </c>
      <c r="BF2089" s="30">
        <f>AU2089*'Propiedades físicas'!$I$4+'Diseño reactor'!AV2089*'Propiedades físicas'!$I$5+'Diseño reactor'!AW2089*'Propiedades físicas'!$I$8+'Diseño reactor'!AX2089*'Propiedades físicas'!$I$9+'Diseño reactor'!AY2089*'Propiedades físicas'!$I$7+'Diseño reactor'!AZ2089*'Propiedades físicas'!$I$6</f>
        <v>1.9969550470753782E-2</v>
      </c>
      <c r="BG2089" s="24">
        <f>AU2089*'Propiedades físicas'!$O$4+'Diseño reactor'!AV2089*'Propiedades físicas'!$O$5+'Diseño reactor'!AW2089*'Propiedades físicas'!$O$8+'Diseño reactor'!AX2089*'Propiedades físicas'!$O$9+'Diseño reactor'!AY2089*'Propiedades físicas'!$O$7+'Diseño reactor'!AZ2089*'Propiedades físicas'!$O$6</f>
        <v>0.15397988761729758</v>
      </c>
      <c r="BH2089" s="54">
        <f t="shared" si="1331"/>
        <v>41157.136459388137</v>
      </c>
      <c r="BI2089" s="34">
        <f t="shared" si="1353"/>
        <v>273.36020852647511</v>
      </c>
      <c r="BJ2089" s="27">
        <f t="shared" si="1332"/>
        <v>4796.6005807362926</v>
      </c>
      <c r="BK2089" s="34">
        <f t="shared" si="1333"/>
        <v>568.13847566679897</v>
      </c>
      <c r="BL2089" s="27">
        <f t="shared" si="1334"/>
        <v>105.65518763447312</v>
      </c>
      <c r="BM2089" s="34">
        <f t="shared" si="1335"/>
        <v>1.1054421768707483</v>
      </c>
      <c r="BN2089" s="45">
        <f t="shared" si="1336"/>
        <v>2249.8486306744635</v>
      </c>
      <c r="BO2089" s="45">
        <f t="shared" si="1337"/>
        <v>107.73328106441144</v>
      </c>
      <c r="BP2089" s="66">
        <f t="shared" si="1338"/>
        <v>6.6877454137967485</v>
      </c>
    </row>
    <row r="2090" spans="8:68">
      <c r="H2090" s="68">
        <v>2085</v>
      </c>
      <c r="I2090" s="31">
        <f>('Propiedades físicas'!$C$10*'Diseño reactor'!H2090)/1000</f>
        <v>1824.8864121356266</v>
      </c>
      <c r="J2090" s="31">
        <f t="shared" si="1315"/>
        <v>0.24987856612201562</v>
      </c>
      <c r="K2090" s="31">
        <f>(I2090*1000)/'Propiedades físicas'!$F$10</f>
        <v>11920.461436842712</v>
      </c>
      <c r="L2090" s="31">
        <f t="shared" si="1316"/>
        <v>1702.9230624061015</v>
      </c>
      <c r="M2090" s="31">
        <f t="shared" si="1317"/>
        <v>10217.53837443661</v>
      </c>
      <c r="N2090" s="31">
        <f t="shared" si="1318"/>
        <v>0.81674967021875378</v>
      </c>
      <c r="O2090" s="32">
        <f t="shared" si="1319"/>
        <v>4.9004980213125231</v>
      </c>
      <c r="P2090" s="33">
        <f t="shared" si="1320"/>
        <v>0.67134799047651816</v>
      </c>
      <c r="Q2090" s="31">
        <f t="shared" si="1321"/>
        <v>4.7246030500733296</v>
      </c>
      <c r="R2090" s="31">
        <f t="shared" si="1322"/>
        <v>0.11951657780371733</v>
      </c>
      <c r="S2090" s="31">
        <f t="shared" si="1323"/>
        <v>0.17589497123919176</v>
      </c>
      <c r="T2090" s="31">
        <f t="shared" si="1324"/>
        <v>2.1276912380080538E-2</v>
      </c>
      <c r="U2090" s="31">
        <f t="shared" si="1325"/>
        <v>4.6081895584377816E-3</v>
      </c>
      <c r="V2090" s="47">
        <f t="shared" si="1339"/>
        <v>6.6483004882140638E-4</v>
      </c>
      <c r="W2090" s="31">
        <f t="shared" si="1326"/>
        <v>0.17802477924881446</v>
      </c>
      <c r="X2090" s="34">
        <f>(S2090*H2090*'Propiedades físicas'!$F$5*60*24*365)/(1000000)</f>
        <v>56761.765551931632</v>
      </c>
      <c r="Y2090" s="34">
        <f>(U2090*H2090*'Propiedades físicas'!$F$7*60*24*365)/(1000000)</f>
        <v>465.05489972056455</v>
      </c>
      <c r="Z2090" s="31">
        <f t="shared" si="1340"/>
        <v>1399.7605601435403</v>
      </c>
      <c r="AA2090" s="31">
        <f t="shared" si="1341"/>
        <v>9850.7973594028917</v>
      </c>
      <c r="AB2090" s="31">
        <f t="shared" si="1342"/>
        <v>249.19206472075064</v>
      </c>
      <c r="AC2090" s="31">
        <f t="shared" si="1343"/>
        <v>366.7410150337148</v>
      </c>
      <c r="AD2090" s="31">
        <f t="shared" ref="AD2090:AD2122" si="1355">T2090*$H2090</f>
        <v>44.362362312467923</v>
      </c>
      <c r="AE2090" s="31">
        <f t="shared" si="1344"/>
        <v>9.6080752293427754</v>
      </c>
      <c r="AF2090" s="31">
        <f t="shared" si="1345"/>
        <v>11920.461436842706</v>
      </c>
      <c r="AG2090" s="31">
        <f t="shared" si="1346"/>
        <v>0.1174250315358837</v>
      </c>
      <c r="AH2090" s="31">
        <f t="shared" si="1347"/>
        <v>0.82637718443993446</v>
      </c>
      <c r="AI2090" s="31">
        <f t="shared" si="1347"/>
        <v>2.0904565317460773E-2</v>
      </c>
      <c r="AJ2090" s="31">
        <f t="shared" si="1347"/>
        <v>3.0765672702922738E-2</v>
      </c>
      <c r="AK2090" s="31">
        <f t="shared" si="1328"/>
        <v>3.7215306259333774E-3</v>
      </c>
      <c r="AL2090" s="31">
        <f t="shared" si="1328"/>
        <v>8.0601537786507049E-4</v>
      </c>
      <c r="AM2090" s="31">
        <f t="shared" si="1348"/>
        <v>1.0000000000000002</v>
      </c>
      <c r="AN2090" s="31">
        <f>(Z2090*'Propiedades físicas'!$F$4)/1000</f>
        <v>1230.9214413790264</v>
      </c>
      <c r="AO2090" s="31">
        <f>(AA2090*'Propiedades físicas'!$F$6)/1000</f>
        <v>315.61954739526863</v>
      </c>
      <c r="AP2090" s="31">
        <f>(AB2090*'Propiedades físicas'!$F$9)/1000</f>
        <v>153.73904432946708</v>
      </c>
      <c r="AQ2090" s="31">
        <f>(AC2090*'Propiedades físicas'!$F$5)/1000</f>
        <v>107.994226696978</v>
      </c>
      <c r="AR2090" s="31">
        <f>(AD2090*'Propiedades físicas'!$F$8)/1000</f>
        <v>15.727344687016123</v>
      </c>
      <c r="AS2090" s="31">
        <f>(AE2090*'Propiedades físicas'!$F$7)/1000</f>
        <v>0.88480764787017618</v>
      </c>
      <c r="AT2090" s="31">
        <f t="shared" si="1349"/>
        <v>1824.8864121356266</v>
      </c>
      <c r="AU2090" s="31">
        <f t="shared" si="1350"/>
        <v>0.67451948416806096</v>
      </c>
      <c r="AV2090" s="31">
        <f t="shared" si="1354"/>
        <v>0.17295298233159928</v>
      </c>
      <c r="AW2090" s="31">
        <f t="shared" si="1354"/>
        <v>8.4245815688632084E-2</v>
      </c>
      <c r="AX2090" s="31">
        <f t="shared" si="1354"/>
        <v>5.9178602009861317E-2</v>
      </c>
      <c r="AY2090" s="31">
        <f t="shared" si="1351"/>
        <v>8.6182595160050196E-3</v>
      </c>
      <c r="AZ2090" s="31">
        <f t="shared" si="1351"/>
        <v>4.8485628584121255E-4</v>
      </c>
      <c r="BA2090" s="31">
        <f t="shared" si="1352"/>
        <v>0.99999999999999989</v>
      </c>
      <c r="BB2090" s="34">
        <f>AU2090*'Propiedades físicas'!$C$4+'Diseño reactor'!AV2090*'Propiedades físicas'!$C$5+'Diseño reactor'!AW2090*'Propiedades físicas'!$C$8+'Diseño reactor'!AX2090*'Propiedades físicas'!$C$9+'Diseño reactor'!AY2090*'Propiedades físicas'!$C$7+'Diseño reactor'!AZ2090*'Propiedades físicas'!$C$6</f>
        <v>875.38509289961041</v>
      </c>
      <c r="BC2090" s="45">
        <f>AU2090*'Propiedades físicas'!$L$4+'Diseño reactor'!AV2090*'Propiedades físicas'!$L$5+'Diseño reactor'!AW2090*'Propiedades físicas'!$L$8+AX2090*'Propiedades físicas'!$L$9+'Diseño reactor'!AY2090*'Propiedades físicas'!$L$7+'Diseño reactor'!AZ2090*'Propiedades físicas'!$L$6</f>
        <v>2.1078491682835852</v>
      </c>
      <c r="BD2090" s="29">
        <f t="shared" si="1329"/>
        <v>1.5760164345022321</v>
      </c>
      <c r="BE2090" s="58">
        <f t="shared" si="1330"/>
        <v>41.380316877393533</v>
      </c>
      <c r="BF2090" s="30">
        <f>AU2090*'Propiedades físicas'!$I$4+'Diseño reactor'!AV2090*'Propiedades físicas'!$I$5+'Diseño reactor'!AW2090*'Propiedades físicas'!$I$8+'Diseño reactor'!AX2090*'Propiedades físicas'!$I$9+'Diseño reactor'!AY2090*'Propiedades físicas'!$I$7+'Diseño reactor'!AZ2090*'Propiedades físicas'!$I$6</f>
        <v>1.9969633343202481E-2</v>
      </c>
      <c r="BG2090" s="24">
        <f>AU2090*'Propiedades físicas'!$O$4+'Diseño reactor'!AV2090*'Propiedades físicas'!$O$5+'Diseño reactor'!AW2090*'Propiedades físicas'!$O$8+'Diseño reactor'!AX2090*'Propiedades físicas'!$O$9+'Diseño reactor'!AY2090*'Propiedades físicas'!$O$7+'Diseño reactor'!AZ2090*'Propiedades físicas'!$O$6</f>
        <v>0.15398188348984265</v>
      </c>
      <c r="BH2090" s="54">
        <f t="shared" si="1331"/>
        <v>41156.95682025014</v>
      </c>
      <c r="BI2090" s="34">
        <f t="shared" si="1353"/>
        <v>273.36316506463663</v>
      </c>
      <c r="BJ2090" s="27">
        <f t="shared" si="1332"/>
        <v>4796.6039160275413</v>
      </c>
      <c r="BK2090" s="34">
        <f t="shared" si="1333"/>
        <v>568.14623488051984</v>
      </c>
      <c r="BL2090" s="27">
        <f t="shared" si="1334"/>
        <v>105.65545597491706</v>
      </c>
      <c r="BM2090" s="34">
        <f t="shared" si="1335"/>
        <v>1.1054421768707483</v>
      </c>
      <c r="BN2090" s="45">
        <f t="shared" si="1336"/>
        <v>2251.0432291858347</v>
      </c>
      <c r="BO2090" s="45">
        <f t="shared" si="1337"/>
        <v>107.74191139817836</v>
      </c>
      <c r="BP2090" s="66">
        <f t="shared" si="1338"/>
        <v>6.6877439773245904</v>
      </c>
    </row>
    <row r="2091" spans="8:68">
      <c r="H2091" s="68">
        <v>2086</v>
      </c>
      <c r="I2091" s="31">
        <f>('Propiedades físicas'!$C$10*'Diseño reactor'!H2091)/1000</f>
        <v>1825.7616574172266</v>
      </c>
      <c r="J2091" s="31">
        <f t="shared" si="1315"/>
        <v>0.24975877773940675</v>
      </c>
      <c r="K2091" s="31">
        <f>(I2091*1000)/'Propiedades físicas'!$F$10</f>
        <v>11926.178684534245</v>
      </c>
      <c r="L2091" s="31">
        <f t="shared" si="1316"/>
        <v>1703.7398120763205</v>
      </c>
      <c r="M2091" s="31">
        <f t="shared" si="1317"/>
        <v>10222.438872457924</v>
      </c>
      <c r="N2091" s="31">
        <f t="shared" si="1318"/>
        <v>0.81674967021875389</v>
      </c>
      <c r="O2091" s="32">
        <f t="shared" si="1319"/>
        <v>4.9004980213125231</v>
      </c>
      <c r="P2091" s="33">
        <f t="shared" si="1320"/>
        <v>0.67140528998684257</v>
      </c>
      <c r="Q2091" s="31">
        <f t="shared" si="1321"/>
        <v>4.7246861928320474</v>
      </c>
      <c r="R2091" s="31">
        <f t="shared" si="1322"/>
        <v>0.11947967573886836</v>
      </c>
      <c r="S2091" s="31">
        <f t="shared" si="1323"/>
        <v>0.17581182848047505</v>
      </c>
      <c r="T2091" s="31">
        <f t="shared" si="1324"/>
        <v>2.126196073752246E-2</v>
      </c>
      <c r="U2091" s="31">
        <f t="shared" si="1325"/>
        <v>4.6027437555205986E-3</v>
      </c>
      <c r="V2091" s="47">
        <f t="shared" si="1339"/>
        <v>6.6488679202580524E-4</v>
      </c>
      <c r="W2091" s="31">
        <f t="shared" si="1326"/>
        <v>0.17795462371350962</v>
      </c>
      <c r="X2091" s="34">
        <f>(S2091*H2091*'Propiedades físicas'!$F$5*60*24*365)/(1000000)</f>
        <v>56762.146167127146</v>
      </c>
      <c r="Y2091" s="34">
        <f>(U2091*H2091*'Propiedades físicas'!$F$7*60*24*365)/(1000000)</f>
        <v>464.72809785635189</v>
      </c>
      <c r="Z2091" s="31">
        <f t="shared" si="1340"/>
        <v>1400.5514349125535</v>
      </c>
      <c r="AA2091" s="31">
        <f t="shared" ref="AA2091:AA2122" si="1356">Q2091*$H2091</f>
        <v>9855.6953982476516</v>
      </c>
      <c r="AB2091" s="31">
        <f t="shared" ref="AB2091:AB2122" si="1357">R2091*$H2091</f>
        <v>249.23460359127941</v>
      </c>
      <c r="AC2091" s="31">
        <f t="shared" ref="AC2091:AC2122" si="1358">S2091*$H2091</f>
        <v>366.74347421027096</v>
      </c>
      <c r="AD2091" s="31">
        <f t="shared" si="1355"/>
        <v>44.352450098471849</v>
      </c>
      <c r="AE2091" s="31">
        <f t="shared" si="1344"/>
        <v>9.6013234740159685</v>
      </c>
      <c r="AF2091" s="31">
        <f t="shared" si="1345"/>
        <v>11926.178684534243</v>
      </c>
      <c r="AG2091" s="31">
        <f t="shared" si="1346"/>
        <v>0.11743505375521293</v>
      </c>
      <c r="AH2091" s="31">
        <f t="shared" si="1347"/>
        <v>0.82639172688469154</v>
      </c>
      <c r="AI2091" s="31">
        <f t="shared" si="1347"/>
        <v>2.0898110801784692E-2</v>
      </c>
      <c r="AJ2091" s="31">
        <f t="shared" si="1347"/>
        <v>3.0751130258165633E-2</v>
      </c>
      <c r="AK2091" s="31">
        <f t="shared" si="1328"/>
        <v>3.7189154440548247E-3</v>
      </c>
      <c r="AL2091" s="31">
        <f t="shared" si="1328"/>
        <v>8.0506285609043199E-4</v>
      </c>
      <c r="AM2091" s="31">
        <f t="shared" si="1348"/>
        <v>1</v>
      </c>
      <c r="AN2091" s="31">
        <f>(Z2091*'Propiedades físicas'!$F$4)/1000</f>
        <v>1231.6169208334013</v>
      </c>
      <c r="AO2091" s="31">
        <f>(AA2091*'Propiedades físicas'!$F$6)/1000</f>
        <v>315.77648055985475</v>
      </c>
      <c r="AP2091" s="31">
        <f>(AB2091*'Propiedades físicas'!$F$9)/1000</f>
        <v>153.76528868563983</v>
      </c>
      <c r="AQ2091" s="31">
        <f>(AC2091*'Propiedades físicas'!$F$5)/1000</f>
        <v>107.9949508506985</v>
      </c>
      <c r="AR2091" s="31">
        <f>(AD2091*'Propiedades físicas'!$F$8)/1000</f>
        <v>15.723830608910234</v>
      </c>
      <c r="AS2091" s="31">
        <f>(AE2091*'Propiedades físicas'!$F$7)/1000</f>
        <v>0.88418587872213061</v>
      </c>
      <c r="AT2091" s="31">
        <f t="shared" si="1349"/>
        <v>1825.7616574172268</v>
      </c>
      <c r="AU2091" s="31">
        <f t="shared" si="1350"/>
        <v>0.67457705436517978</v>
      </c>
      <c r="AV2091" s="31">
        <f t="shared" si="1354"/>
        <v>0.17295602592868609</v>
      </c>
      <c r="AW2091" s="31">
        <f t="shared" si="1354"/>
        <v>8.4219803861562345E-2</v>
      </c>
      <c r="AX2091" s="31">
        <f t="shared" si="1354"/>
        <v>5.9150629224775791E-2</v>
      </c>
      <c r="AY2091" s="31">
        <f t="shared" si="1351"/>
        <v>8.6122033207519551E-3</v>
      </c>
      <c r="AZ2091" s="31">
        <f t="shared" si="1351"/>
        <v>4.842832990440409E-4</v>
      </c>
      <c r="BA2091" s="31">
        <f t="shared" si="1352"/>
        <v>1</v>
      </c>
      <c r="BB2091" s="34">
        <f>AU2091*'Propiedades físicas'!$C$4+'Diseño reactor'!AV2091*'Propiedades físicas'!$C$5+'Diseño reactor'!AW2091*'Propiedades físicas'!$C$8+'Diseño reactor'!AX2091*'Propiedades físicas'!$C$9+'Diseño reactor'!AY2091*'Propiedades físicas'!$C$7+'Diseño reactor'!AZ2091*'Propiedades físicas'!$C$6</f>
        <v>875.38490515582214</v>
      </c>
      <c r="BC2091" s="45">
        <f>AU2091*'Propiedades físicas'!$L$4+'Diseño reactor'!AV2091*'Propiedades físicas'!$L$5+'Diseño reactor'!AW2091*'Propiedades físicas'!$L$8+AX2091*'Propiedades físicas'!$L$9+'Diseño reactor'!AY2091*'Propiedades físicas'!$L$7+'Diseño reactor'!AZ2091*'Propiedades físicas'!$L$6</f>
        <v>2.1078905054133465</v>
      </c>
      <c r="BD2091" s="29">
        <f t="shared" si="1329"/>
        <v>1.5753648054251854</v>
      </c>
      <c r="BE2091" s="58">
        <f t="shared" si="1330"/>
        <v>41.37961320368391</v>
      </c>
      <c r="BF2091" s="30">
        <f>AU2091*'Propiedades físicas'!$I$4+'Diseño reactor'!AV2091*'Propiedades físicas'!$I$5+'Diseño reactor'!AW2091*'Propiedades físicas'!$I$8+'Diseño reactor'!AX2091*'Propiedades físicas'!$I$9+'Diseño reactor'!AY2091*'Propiedades físicas'!$I$7+'Diseño reactor'!AZ2091*'Propiedades físicas'!$I$6</f>
        <v>1.9969716082516565E-2</v>
      </c>
      <c r="BG2091" s="24">
        <f>AU2091*'Propiedades físicas'!$O$4+'Diseño reactor'!AV2091*'Propiedades físicas'!$O$5+'Diseño reactor'!AW2091*'Propiedades físicas'!$O$8+'Diseño reactor'!AX2091*'Propiedades físicas'!$O$9+'Diseño reactor'!AY2091*'Propiedades físicas'!$O$7+'Diseño reactor'!AZ2091*'Propiedades físicas'!$O$6</f>
        <v>0.15398387779967268</v>
      </c>
      <c r="BH2091" s="54">
        <f t="shared" si="1331"/>
        <v>41156.777470232395</v>
      </c>
      <c r="BI2091" s="34">
        <f t="shared" si="1353"/>
        <v>273.36611811334933</v>
      </c>
      <c r="BJ2091" s="27">
        <f t="shared" si="1332"/>
        <v>4796.6072531276504</v>
      </c>
      <c r="BK2091" s="34">
        <f t="shared" si="1333"/>
        <v>568.15398855279363</v>
      </c>
      <c r="BL2091" s="27">
        <f t="shared" si="1334"/>
        <v>105.65572411775858</v>
      </c>
      <c r="BM2091" s="34">
        <f t="shared" si="1335"/>
        <v>1.1054421768707483</v>
      </c>
      <c r="BN2091" s="45">
        <f t="shared" si="1336"/>
        <v>2252.2378495650414</v>
      </c>
      <c r="BO2091" s="45">
        <f t="shared" si="1337"/>
        <v>107.75053493092695</v>
      </c>
      <c r="BP2091" s="66">
        <f t="shared" si="1338"/>
        <v>6.687742543004541</v>
      </c>
    </row>
    <row r="2092" spans="8:68">
      <c r="H2092" s="68">
        <v>2087</v>
      </c>
      <c r="I2092" s="31">
        <f>('Propiedades físicas'!$C$10*'Diseño reactor'!H2092)/1000</f>
        <v>1826.6369026988264</v>
      </c>
      <c r="J2092" s="31">
        <f t="shared" si="1315"/>
        <v>0.24963910415160637</v>
      </c>
      <c r="K2092" s="31">
        <f>(I2092*1000)/'Propiedades físicas'!$F$10</f>
        <v>11931.895932225776</v>
      </c>
      <c r="L2092" s="31">
        <f t="shared" si="1316"/>
        <v>1704.5565617465393</v>
      </c>
      <c r="M2092" s="31">
        <f t="shared" si="1317"/>
        <v>10227.339370479236</v>
      </c>
      <c r="N2092" s="31">
        <f t="shared" si="1318"/>
        <v>0.81674967021875389</v>
      </c>
      <c r="O2092" s="32">
        <f t="shared" si="1319"/>
        <v>4.9004980213125231</v>
      </c>
      <c r="P2092" s="33">
        <f t="shared" si="1320"/>
        <v>0.67146254435407693</v>
      </c>
      <c r="Q2092" s="31">
        <f t="shared" si="1321"/>
        <v>4.7247692577698972</v>
      </c>
      <c r="R2092" s="31">
        <f t="shared" si="1322"/>
        <v>0.11944279471684201</v>
      </c>
      <c r="S2092" s="31">
        <f t="shared" si="1323"/>
        <v>0.17572876354262443</v>
      </c>
      <c r="T2092" s="31">
        <f t="shared" si="1324"/>
        <v>2.1247024617722501E-2</v>
      </c>
      <c r="U2092" s="31">
        <f t="shared" si="1325"/>
        <v>4.5973065301124815E-3</v>
      </c>
      <c r="V2092" s="47">
        <f t="shared" si="1339"/>
        <v>6.6494349052539654E-4</v>
      </c>
      <c r="W2092" s="31">
        <f t="shared" si="1326"/>
        <v>0.17788452344983996</v>
      </c>
      <c r="X2092" s="34">
        <f>(S2092*H2092*'Propiedades físicas'!$F$5*60*24*365)/(1000000)</f>
        <v>56762.526182827867</v>
      </c>
      <c r="Y2092" s="34">
        <f>(U2092*H2092*'Propiedades físicas'!$F$7*60*24*365)/(1000000)</f>
        <v>464.40163527702157</v>
      </c>
      <c r="Z2092" s="31">
        <f t="shared" si="1340"/>
        <v>1401.3423300669585</v>
      </c>
      <c r="AA2092" s="31">
        <f t="shared" si="1356"/>
        <v>9860.5934409657748</v>
      </c>
      <c r="AB2092" s="31">
        <f t="shared" si="1357"/>
        <v>249.27711257404928</v>
      </c>
      <c r="AC2092" s="31">
        <f t="shared" si="1358"/>
        <v>366.74592951345716</v>
      </c>
      <c r="AD2092" s="31">
        <f t="shared" si="1355"/>
        <v>44.342540377186857</v>
      </c>
      <c r="AE2092" s="31">
        <f t="shared" si="1344"/>
        <v>9.5945787283447483</v>
      </c>
      <c r="AF2092" s="31">
        <f t="shared" si="1345"/>
        <v>11931.895932225772</v>
      </c>
      <c r="AG2092" s="31">
        <f t="shared" si="1346"/>
        <v>0.11744506807859433</v>
      </c>
      <c r="AH2092" s="31">
        <f t="shared" si="1347"/>
        <v>0.82640625571785242</v>
      </c>
      <c r="AI2092" s="31">
        <f t="shared" si="1347"/>
        <v>2.0891659966694766E-2</v>
      </c>
      <c r="AJ2092" s="31">
        <f t="shared" si="1347"/>
        <v>3.0736601425004589E-2</v>
      </c>
      <c r="AK2092" s="31">
        <f t="shared" si="1328"/>
        <v>3.7163029772515968E-3</v>
      </c>
      <c r="AL2092" s="31">
        <f t="shared" si="1328"/>
        <v>8.0411183460221301E-4</v>
      </c>
      <c r="AM2092" s="31">
        <f t="shared" si="1348"/>
        <v>0.99999999999999978</v>
      </c>
      <c r="AN2092" s="31">
        <f>(Z2092*'Propiedades físicas'!$F$4)/1000</f>
        <v>1232.3124182142819</v>
      </c>
      <c r="AO2092" s="31">
        <f>(AA2092*'Propiedades físicas'!$F$6)/1000</f>
        <v>315.93341384854341</v>
      </c>
      <c r="AP2092" s="31">
        <f>(AB2092*'Propiedades físicas'!$F$9)/1000</f>
        <v>153.79151460255969</v>
      </c>
      <c r="AQ2092" s="31">
        <f>(AC2092*'Propiedades físicas'!$F$5)/1000</f>
        <v>107.99567386382775</v>
      </c>
      <c r="AR2092" s="31">
        <f>(AD2092*'Propiedades físicas'!$F$8)/1000</f>
        <v>15.720317414520279</v>
      </c>
      <c r="AS2092" s="31">
        <f>(AE2092*'Propiedades físicas'!$F$7)/1000</f>
        <v>0.88356475509326793</v>
      </c>
      <c r="AT2092" s="31">
        <f t="shared" si="1349"/>
        <v>1826.6369026988261</v>
      </c>
      <c r="AU2092" s="31">
        <f t="shared" si="1350"/>
        <v>0.67463457920594971</v>
      </c>
      <c r="AV2092" s="31">
        <f t="shared" si="1354"/>
        <v>0.17295906667699365</v>
      </c>
      <c r="AW2092" s="31">
        <f t="shared" si="1354"/>
        <v>8.4193806867328275E-2</v>
      </c>
      <c r="AX2092" s="31">
        <f t="shared" si="1354"/>
        <v>5.9122682621962748E-2</v>
      </c>
      <c r="AY2092" s="31">
        <f t="shared" si="1351"/>
        <v>8.6061534130257456E-3</v>
      </c>
      <c r="AZ2092" s="31">
        <f t="shared" si="1351"/>
        <v>4.8371121473994941E-4</v>
      </c>
      <c r="BA2092" s="31">
        <f t="shared" si="1352"/>
        <v>1</v>
      </c>
      <c r="BB2092" s="34">
        <f>AU2092*'Propiedades físicas'!$C$4+'Diseño reactor'!AV2092*'Propiedades físicas'!$C$5+'Diseño reactor'!AW2092*'Propiedades físicas'!$C$8+'Diseño reactor'!AX2092*'Propiedades físicas'!$C$9+'Diseño reactor'!AY2092*'Propiedades físicas'!$C$7+'Diseño reactor'!AZ2092*'Propiedades físicas'!$C$6</f>
        <v>875.38471769320779</v>
      </c>
      <c r="BC2092" s="45">
        <f>AU2092*'Propiedades físicas'!$L$4+'Diseño reactor'!AV2092*'Propiedades físicas'!$L$5+'Diseño reactor'!AW2092*'Propiedades físicas'!$L$8+AX2092*'Propiedades físicas'!$L$9+'Diseño reactor'!AY2092*'Propiedades físicas'!$L$7+'Diseño reactor'!AZ2092*'Propiedades físicas'!$L$6</f>
        <v>2.107931808586502</v>
      </c>
      <c r="BD2092" s="29">
        <f t="shared" si="1329"/>
        <v>1.5747137157896969</v>
      </c>
      <c r="BE2092" s="58">
        <f t="shared" si="1330"/>
        <v>41.378910121049543</v>
      </c>
      <c r="BF2092" s="30">
        <f>AU2092*'Propiedades físicas'!$I$4+'Diseño reactor'!AV2092*'Propiedades físicas'!$I$5+'Diseño reactor'!AW2092*'Propiedades físicas'!$I$8+'Diseño reactor'!AX2092*'Propiedades físicas'!$I$9+'Diseño reactor'!AY2092*'Propiedades físicas'!$I$7+'Diseño reactor'!AZ2092*'Propiedades físicas'!$I$6</f>
        <v>1.9969798688943684E-2</v>
      </c>
      <c r="BG2092" s="24">
        <f>AU2092*'Propiedades físicas'!$O$4+'Diseño reactor'!AV2092*'Propiedades físicas'!$O$5+'Diseño reactor'!AW2092*'Propiedades físicas'!$O$8+'Diseño reactor'!AX2092*'Propiedades físicas'!$O$9+'Diseño reactor'!AY2092*'Propiedades físicas'!$O$7+'Diseño reactor'!AZ2092*'Propiedades físicas'!$O$6</f>
        <v>0.15398587054858326</v>
      </c>
      <c r="BH2092" s="54">
        <f t="shared" si="1331"/>
        <v>41156.59840879267</v>
      </c>
      <c r="BI2092" s="34">
        <f t="shared" si="1353"/>
        <v>273.36906767827281</v>
      </c>
      <c r="BJ2092" s="27">
        <f t="shared" si="1332"/>
        <v>4796.6105920285427</v>
      </c>
      <c r="BK2092" s="34">
        <f t="shared" si="1333"/>
        <v>568.16173668928491</v>
      </c>
      <c r="BL2092" s="27">
        <f t="shared" si="1334"/>
        <v>105.65599206320655</v>
      </c>
      <c r="BM2092" s="34">
        <f t="shared" si="1335"/>
        <v>1.1054421768707483</v>
      </c>
      <c r="BN2092" s="45">
        <f t="shared" si="1336"/>
        <v>2253.4324917854515</v>
      </c>
      <c r="BO2092" s="45">
        <f t="shared" si="1337"/>
        <v>107.75915167069287</v>
      </c>
      <c r="BP2092" s="66">
        <f t="shared" si="1338"/>
        <v>6.6877411108325981</v>
      </c>
    </row>
    <row r="2093" spans="8:68">
      <c r="H2093" s="68">
        <v>2088</v>
      </c>
      <c r="I2093" s="31">
        <f>('Propiedades físicas'!$C$10*'Diseño reactor'!H2093)/1000</f>
        <v>1827.5121479804261</v>
      </c>
      <c r="J2093" s="31">
        <f t="shared" si="1315"/>
        <v>0.24951954519367939</v>
      </c>
      <c r="K2093" s="31">
        <f>(I2093*1000)/'Propiedades físicas'!$F$10</f>
        <v>11937.613179917307</v>
      </c>
      <c r="L2093" s="31">
        <f t="shared" si="1316"/>
        <v>1705.373311416758</v>
      </c>
      <c r="M2093" s="31">
        <f t="shared" si="1317"/>
        <v>10232.239868500548</v>
      </c>
      <c r="N2093" s="31">
        <f t="shared" si="1318"/>
        <v>0.81674967021875389</v>
      </c>
      <c r="O2093" s="32">
        <f t="shared" si="1319"/>
        <v>4.9004980213125231</v>
      </c>
      <c r="P2093" s="33">
        <f t="shared" si="1320"/>
        <v>0.67151975363154914</v>
      </c>
      <c r="Q2093" s="31">
        <f t="shared" si="1321"/>
        <v>4.7248522449950432</v>
      </c>
      <c r="R2093" s="31">
        <f t="shared" si="1322"/>
        <v>0.11940593472226282</v>
      </c>
      <c r="S2093" s="31">
        <f t="shared" si="1323"/>
        <v>0.17564577631747919</v>
      </c>
      <c r="T2093" s="31">
        <f t="shared" si="1324"/>
        <v>2.1232103999609626E-2</v>
      </c>
      <c r="U2093" s="31">
        <f t="shared" si="1325"/>
        <v>4.5918778653323807E-3</v>
      </c>
      <c r="V2093" s="47">
        <f t="shared" si="1339"/>
        <v>6.6500014437299046E-4</v>
      </c>
      <c r="W2093" s="31">
        <f t="shared" si="1326"/>
        <v>0.1778144783925131</v>
      </c>
      <c r="X2093" s="34">
        <f>(S2093*H2093*'Propiedades físicas'!$F$5*60*24*365)/(1000000)</f>
        <v>56762.905600213693</v>
      </c>
      <c r="Y2093" s="34">
        <f>(U2093*H2093*'Propiedades físicas'!$F$7*60*24*365)/(1000000)</f>
        <v>464.07551152201916</v>
      </c>
      <c r="Z2093" s="31">
        <f t="shared" si="1340"/>
        <v>1402.1332455826746</v>
      </c>
      <c r="AA2093" s="31">
        <f t="shared" si="1356"/>
        <v>9865.4914875496506</v>
      </c>
      <c r="AB2093" s="31">
        <f t="shared" si="1357"/>
        <v>249.31959170008477</v>
      </c>
      <c r="AC2093" s="31">
        <f t="shared" si="1358"/>
        <v>366.74838095089655</v>
      </c>
      <c r="AD2093" s="31">
        <f t="shared" si="1355"/>
        <v>44.332633151184901</v>
      </c>
      <c r="AE2093" s="31">
        <f t="shared" si="1344"/>
        <v>9.5878409828140114</v>
      </c>
      <c r="AF2093" s="31">
        <f t="shared" si="1345"/>
        <v>11937.613179917305</v>
      </c>
      <c r="AG2093" s="31">
        <f t="shared" si="1346"/>
        <v>0.11745507451535529</v>
      </c>
      <c r="AH2093" s="31">
        <f t="shared" si="1347"/>
        <v>0.82642077095833588</v>
      </c>
      <c r="AI2093" s="31">
        <f t="shared" si="1347"/>
        <v>2.088521280950166E-2</v>
      </c>
      <c r="AJ2093" s="31">
        <f t="shared" si="1347"/>
        <v>3.0722086184521276E-2</v>
      </c>
      <c r="AK2093" s="31">
        <f t="shared" si="1328"/>
        <v>3.7136932218381699E-3</v>
      </c>
      <c r="AL2093" s="31">
        <f t="shared" si="1328"/>
        <v>8.0316231044775979E-4</v>
      </c>
      <c r="AM2093" s="31">
        <f t="shared" si="1348"/>
        <v>1</v>
      </c>
      <c r="AN2093" s="31">
        <f>(Z2093*'Propiedades físicas'!$F$4)/1000</f>
        <v>1233.0079335004925</v>
      </c>
      <c r="AO2093" s="31">
        <f>(AA2093*'Propiedades físicas'!$F$6)/1000</f>
        <v>316.09034726109081</v>
      </c>
      <c r="AP2093" s="31">
        <f>(AB2093*'Propiedades físicas'!$F$9)/1000</f>
        <v>153.8177220993673</v>
      </c>
      <c r="AQ2093" s="31">
        <f>(AC2093*'Propiedades físicas'!$F$5)/1000</f>
        <v>107.99639573861052</v>
      </c>
      <c r="AR2093" s="31">
        <f>(AD2093*'Propiedades físicas'!$F$8)/1000</f>
        <v>15.716805104758064</v>
      </c>
      <c r="AS2093" s="31">
        <f>(AE2093*'Propiedades físicas'!$F$7)/1000</f>
        <v>0.88294427610734239</v>
      </c>
      <c r="AT2093" s="31">
        <f t="shared" si="1349"/>
        <v>1827.5121479804266</v>
      </c>
      <c r="AU2093" s="31">
        <f t="shared" si="1350"/>
        <v>0.67469205874395022</v>
      </c>
      <c r="AV2093" s="31">
        <f t="shared" si="1354"/>
        <v>0.17296210458048145</v>
      </c>
      <c r="AW2093" s="31">
        <f t="shared" si="1354"/>
        <v>8.4167824695091847E-2</v>
      </c>
      <c r="AX2093" s="31">
        <f t="shared" si="1354"/>
        <v>5.909476216503224E-2</v>
      </c>
      <c r="AY2093" s="31">
        <f t="shared" si="1351"/>
        <v>8.6001097842915118E-3</v>
      </c>
      <c r="AZ2093" s="31">
        <f t="shared" si="1351"/>
        <v>4.8314003115277736E-4</v>
      </c>
      <c r="BA2093" s="31">
        <f t="shared" si="1352"/>
        <v>1</v>
      </c>
      <c r="BB2093" s="34">
        <f>AU2093*'Propiedades físicas'!$C$4+'Diseño reactor'!AV2093*'Propiedades físicas'!$C$5+'Diseño reactor'!AW2093*'Propiedades físicas'!$C$8+'Diseño reactor'!AX2093*'Propiedades físicas'!$C$9+'Diseño reactor'!AY2093*'Propiedades físicas'!$C$7+'Diseño reactor'!AZ2093*'Propiedades físicas'!$C$6</f>
        <v>875.38453051124316</v>
      </c>
      <c r="BC2093" s="45">
        <f>AU2093*'Propiedades físicas'!$L$4+'Diseño reactor'!AV2093*'Propiedades físicas'!$L$5+'Diseño reactor'!AW2093*'Propiedades físicas'!$L$8+AX2093*'Propiedades físicas'!$L$9+'Diseño reactor'!AY2093*'Propiedades físicas'!$L$7+'Diseño reactor'!AZ2093*'Propiedades físicas'!$L$6</f>
        <v>2.1079730778445716</v>
      </c>
      <c r="BD2093" s="29">
        <f t="shared" si="1329"/>
        <v>1.5740631649254579</v>
      </c>
      <c r="BE2093" s="58">
        <f t="shared" si="1330"/>
        <v>41.378207628743688</v>
      </c>
      <c r="BF2093" s="30">
        <f>AU2093*'Propiedades físicas'!$I$4+'Diseño reactor'!AV2093*'Propiedades físicas'!$I$5+'Diseño reactor'!AW2093*'Propiedades físicas'!$I$8+'Diseño reactor'!AX2093*'Propiedades físicas'!$I$9+'Diseño reactor'!AY2093*'Propiedades físicas'!$I$7+'Diseño reactor'!AZ2093*'Propiedades físicas'!$I$6</f>
        <v>1.9969881162730935E-2</v>
      </c>
      <c r="BG2093" s="24">
        <f>AU2093*'Propiedades físicas'!$O$4+'Diseño reactor'!AV2093*'Propiedades físicas'!$O$5+'Diseño reactor'!AW2093*'Propiedades físicas'!$O$8+'Diseño reactor'!AX2093*'Propiedades físicas'!$O$9+'Diseño reactor'!AY2093*'Propiedades físicas'!$O$7+'Diseño reactor'!AZ2093*'Propiedades físicas'!$O$6</f>
        <v>0.15398786173836715</v>
      </c>
      <c r="BH2093" s="54">
        <f t="shared" si="1331"/>
        <v>41156.419635389924</v>
      </c>
      <c r="BI2093" s="34">
        <f t="shared" si="1353"/>
        <v>273.37201376505482</v>
      </c>
      <c r="BJ2093" s="27">
        <f t="shared" si="1332"/>
        <v>4796.6139327221808</v>
      </c>
      <c r="BK2093" s="34">
        <f t="shared" si="1333"/>
        <v>568.16947929565276</v>
      </c>
      <c r="BL2093" s="27">
        <f t="shared" si="1334"/>
        <v>105.65625981146962</v>
      </c>
      <c r="BM2093" s="34">
        <f t="shared" si="1335"/>
        <v>1.1054421768707483</v>
      </c>
      <c r="BN2093" s="45">
        <f t="shared" si="1336"/>
        <v>2254.6271558204703</v>
      </c>
      <c r="BO2093" s="45">
        <f t="shared" si="1337"/>
        <v>107.7677616254993</v>
      </c>
      <c r="BP2093" s="66">
        <f t="shared" si="1338"/>
        <v>6.6877396808047544</v>
      </c>
    </row>
    <row r="2094" spans="8:68">
      <c r="H2094" s="68">
        <v>2089</v>
      </c>
      <c r="I2094" s="31">
        <f>('Propiedades físicas'!$C$10*'Diseño reactor'!H2094)/1000</f>
        <v>1828.3873932620259</v>
      </c>
      <c r="J2094" s="31">
        <f t="shared" si="1315"/>
        <v>0.24940010070100649</v>
      </c>
      <c r="K2094" s="31">
        <f>(I2094*1000)/'Propiedades físicas'!$F$10</f>
        <v>11943.330427608838</v>
      </c>
      <c r="L2094" s="31">
        <f t="shared" si="1316"/>
        <v>1706.1900610869768</v>
      </c>
      <c r="M2094" s="31">
        <f t="shared" si="1317"/>
        <v>10237.14036652186</v>
      </c>
      <c r="N2094" s="31">
        <f t="shared" si="1318"/>
        <v>0.81674967021875389</v>
      </c>
      <c r="O2094" s="32">
        <f t="shared" si="1319"/>
        <v>4.9004980213125231</v>
      </c>
      <c r="P2094" s="33">
        <f t="shared" si="1320"/>
        <v>0.67157691787250262</v>
      </c>
      <c r="Q2094" s="31">
        <f t="shared" si="1321"/>
        <v>4.7249351546154452</v>
      </c>
      <c r="R2094" s="31">
        <f t="shared" si="1322"/>
        <v>0.11936909573976454</v>
      </c>
      <c r="S2094" s="31">
        <f t="shared" si="1323"/>
        <v>0.17556286669707707</v>
      </c>
      <c r="T2094" s="31">
        <f t="shared" si="1324"/>
        <v>2.1217198862147627E-2</v>
      </c>
      <c r="U2094" s="31">
        <f t="shared" si="1325"/>
        <v>4.5864577443390968E-3</v>
      </c>
      <c r="V2094" s="47">
        <f t="shared" si="1339"/>
        <v>6.6505675362131338E-4</v>
      </c>
      <c r="W2094" s="31">
        <f t="shared" si="1326"/>
        <v>0.17774448847633936</v>
      </c>
      <c r="X2094" s="34">
        <f>(S2094*H2094*'Propiedades físicas'!$F$5*60*24*365)/(1000000)</f>
        <v>56763.284420461649</v>
      </c>
      <c r="Y2094" s="34">
        <f>(U2094*H2094*'Propiedades físicas'!$F$7*60*24*365)/(1000000)</f>
        <v>463.7497261315504</v>
      </c>
      <c r="Z2094" s="31">
        <f t="shared" si="1340"/>
        <v>1402.9241814356581</v>
      </c>
      <c r="AA2094" s="31">
        <f t="shared" si="1356"/>
        <v>9870.3895379916648</v>
      </c>
      <c r="AB2094" s="31">
        <f t="shared" si="1357"/>
        <v>249.36204100036812</v>
      </c>
      <c r="AC2094" s="31">
        <f t="shared" si="1358"/>
        <v>366.75082853019398</v>
      </c>
      <c r="AD2094" s="31">
        <f t="shared" si="1355"/>
        <v>44.32272842302639</v>
      </c>
      <c r="AE2094" s="31">
        <f t="shared" si="1344"/>
        <v>9.5811102279243734</v>
      </c>
      <c r="AF2094" s="31">
        <f t="shared" si="1345"/>
        <v>11943.330427608835</v>
      </c>
      <c r="AG2094" s="31">
        <f t="shared" si="1346"/>
        <v>0.1174650730748087</v>
      </c>
      <c r="AH2094" s="31">
        <f t="shared" si="1347"/>
        <v>0.82643527262502514</v>
      </c>
      <c r="AI2094" s="31">
        <f t="shared" si="1347"/>
        <v>2.0878769327517695E-2</v>
      </c>
      <c r="AJ2094" s="31">
        <f t="shared" si="1347"/>
        <v>3.0707584517832093E-2</v>
      </c>
      <c r="AK2094" s="31">
        <f t="shared" si="1328"/>
        <v>3.7110861741351162E-3</v>
      </c>
      <c r="AL2094" s="31">
        <f t="shared" si="1328"/>
        <v>8.0221428068138947E-4</v>
      </c>
      <c r="AM2094" s="31">
        <f t="shared" si="1348"/>
        <v>1</v>
      </c>
      <c r="AN2094" s="31">
        <f>(Z2094*'Propiedades físicas'!$F$4)/1000</f>
        <v>1233.7034666708889</v>
      </c>
      <c r="AO2094" s="31">
        <f>(AA2094*'Propiedades físicas'!$F$6)/1000</f>
        <v>316.24728079725298</v>
      </c>
      <c r="AP2094" s="31">
        <f>(AB2094*'Propiedades físicas'!$F$9)/1000</f>
        <v>153.8439111951771</v>
      </c>
      <c r="AQ2094" s="31">
        <f>(AC2094*'Propiedades físicas'!$F$5)/1000</f>
        <v>107.99711647728624</v>
      </c>
      <c r="AR2094" s="31">
        <f>(AD2094*'Propiedades físicas'!$F$8)/1000</f>
        <v>15.71329368053131</v>
      </c>
      <c r="AS2094" s="31">
        <f>(AE2094*'Propiedades físicas'!$F$7)/1000</f>
        <v>0.88232444088955564</v>
      </c>
      <c r="AT2094" s="31">
        <f t="shared" si="1349"/>
        <v>1828.3873932620259</v>
      </c>
      <c r="AU2094" s="31">
        <f t="shared" si="1350"/>
        <v>0.67474949303267651</v>
      </c>
      <c r="AV2094" s="31">
        <f t="shared" si="1354"/>
        <v>0.1729651396431017</v>
      </c>
      <c r="AW2094" s="31">
        <f t="shared" si="1354"/>
        <v>8.4141857334021644E-2</v>
      </c>
      <c r="AX2094" s="31">
        <f t="shared" si="1354"/>
        <v>5.9066867817661219E-2</v>
      </c>
      <c r="AY2094" s="31">
        <f t="shared" si="1351"/>
        <v>8.5940724260285036E-3</v>
      </c>
      <c r="AZ2094" s="31">
        <f t="shared" si="1351"/>
        <v>4.8256974651055793E-4</v>
      </c>
      <c r="BA2094" s="31">
        <f t="shared" si="1352"/>
        <v>1.0000000000000002</v>
      </c>
      <c r="BB2094" s="34">
        <f>AU2094*'Propiedades físicas'!$C$4+'Diseño reactor'!AV2094*'Propiedades físicas'!$C$5+'Diseño reactor'!AW2094*'Propiedades físicas'!$C$8+'Diseño reactor'!AX2094*'Propiedades físicas'!$C$9+'Diseño reactor'!AY2094*'Propiedades físicas'!$C$7+'Diseño reactor'!AZ2094*'Propiedades físicas'!$C$6</f>
        <v>875.38434360940641</v>
      </c>
      <c r="BC2094" s="45">
        <f>AU2094*'Propiedades físicas'!$L$4+'Diseño reactor'!AV2094*'Propiedades físicas'!$L$5+'Diseño reactor'!AW2094*'Propiedades físicas'!$L$8+AX2094*'Propiedades físicas'!$L$9+'Diseño reactor'!AY2094*'Propiedades físicas'!$L$7+'Diseño reactor'!AZ2094*'Propiedades físicas'!$L$6</f>
        <v>2.1080143132290119</v>
      </c>
      <c r="BD2094" s="29">
        <f t="shared" si="1329"/>
        <v>1.5734131521632633</v>
      </c>
      <c r="BE2094" s="58">
        <f t="shared" si="1330"/>
        <v>41.377505726020864</v>
      </c>
      <c r="BF2094" s="30">
        <f>AU2094*'Propiedades físicas'!$I$4+'Diseño reactor'!AV2094*'Propiedades físicas'!$I$5+'Diseño reactor'!AW2094*'Propiedades físicas'!$I$8+'Diseño reactor'!AX2094*'Propiedades físicas'!$I$9+'Diseño reactor'!AY2094*'Propiedades físicas'!$I$7+'Diseño reactor'!AZ2094*'Propiedades físicas'!$I$6</f>
        <v>1.9969963504124891E-2</v>
      </c>
      <c r="BG2094" s="24">
        <f>AU2094*'Propiedades físicas'!$O$4+'Diseño reactor'!AV2094*'Propiedades físicas'!$O$5+'Diseño reactor'!AW2094*'Propiedades físicas'!$O$8+'Diseño reactor'!AX2094*'Propiedades físicas'!$O$9+'Diseño reactor'!AY2094*'Propiedades físicas'!$O$7+'Diseño reactor'!AZ2094*'Propiedades físicas'!$O$6</f>
        <v>0.15398985137081467</v>
      </c>
      <c r="BH2094" s="54">
        <f t="shared" si="1331"/>
        <v>41156.241149484318</v>
      </c>
      <c r="BI2094" s="34">
        <f t="shared" si="1353"/>
        <v>273.37495637933193</v>
      </c>
      <c r="BJ2094" s="27">
        <f t="shared" si="1332"/>
        <v>4796.6172752005423</v>
      </c>
      <c r="BK2094" s="34">
        <f t="shared" si="1333"/>
        <v>568.1772163775488</v>
      </c>
      <c r="BL2094" s="27">
        <f t="shared" si="1334"/>
        <v>105.65652736275617</v>
      </c>
      <c r="BM2094" s="34">
        <f t="shared" si="1335"/>
        <v>1.1054421768707483</v>
      </c>
      <c r="BN2094" s="45">
        <f t="shared" si="1336"/>
        <v>2255.8218416435557</v>
      </c>
      <c r="BO2094" s="45">
        <f t="shared" si="1337"/>
        <v>107.77636480335667</v>
      </c>
      <c r="BP2094" s="66">
        <f t="shared" si="1338"/>
        <v>6.6877382529170246</v>
      </c>
    </row>
    <row r="2095" spans="8:68">
      <c r="H2095" s="68">
        <v>2090</v>
      </c>
      <c r="I2095" s="31">
        <f>('Propiedades físicas'!$C$10*'Diseño reactor'!H2095)/1000</f>
        <v>1829.2626385436258</v>
      </c>
      <c r="J2095" s="31">
        <f t="shared" si="1315"/>
        <v>0.24928077050928349</v>
      </c>
      <c r="K2095" s="31">
        <f>(I2095*1000)/'Propiedades físicas'!$F$10</f>
        <v>11949.04767530037</v>
      </c>
      <c r="L2095" s="31">
        <f t="shared" si="1316"/>
        <v>1707.0068107571956</v>
      </c>
      <c r="M2095" s="31">
        <f t="shared" si="1317"/>
        <v>10242.040864543173</v>
      </c>
      <c r="N2095" s="31">
        <f t="shared" si="1318"/>
        <v>0.81674967021875389</v>
      </c>
      <c r="O2095" s="32">
        <f t="shared" si="1319"/>
        <v>4.9004980213125231</v>
      </c>
      <c r="P2095" s="33">
        <f t="shared" si="1320"/>
        <v>0.67163403713009739</v>
      </c>
      <c r="Q2095" s="31">
        <f t="shared" si="1321"/>
        <v>4.7250179867388686</v>
      </c>
      <c r="R2095" s="31">
        <f t="shared" si="1322"/>
        <v>0.11933227775399032</v>
      </c>
      <c r="S2095" s="31">
        <f t="shared" si="1323"/>
        <v>0.17548003457365394</v>
      </c>
      <c r="T2095" s="31">
        <f t="shared" si="1324"/>
        <v>2.120230918433505E-2</v>
      </c>
      <c r="U2095" s="31">
        <f t="shared" si="1325"/>
        <v>4.5810461503311747E-3</v>
      </c>
      <c r="V2095" s="47">
        <f t="shared" si="1339"/>
        <v>6.6511331832300907E-4</v>
      </c>
      <c r="W2095" s="31">
        <f t="shared" si="1326"/>
        <v>0.17767455363623169</v>
      </c>
      <c r="X2095" s="34">
        <f>(S2095*H2095*'Propiedades físicas'!$F$5*60*24*365)/(1000000)</f>
        <v>56763.662644746044</v>
      </c>
      <c r="Y2095" s="34">
        <f>(U2095*H2095*'Propiedades físicas'!$F$7*60*24*365)/(1000000)</f>
        <v>463.42427864658157</v>
      </c>
      <c r="Z2095" s="31">
        <f t="shared" si="1340"/>
        <v>1403.7151376019035</v>
      </c>
      <c r="AA2095" s="31">
        <f t="shared" si="1356"/>
        <v>9875.2875922842359</v>
      </c>
      <c r="AB2095" s="31">
        <f t="shared" si="1357"/>
        <v>249.40446050583975</v>
      </c>
      <c r="AC2095" s="31">
        <f t="shared" si="1358"/>
        <v>366.7532722589367</v>
      </c>
      <c r="AD2095" s="31">
        <f t="shared" si="1355"/>
        <v>44.312826195260257</v>
      </c>
      <c r="AE2095" s="31">
        <f t="shared" si="1344"/>
        <v>9.5743864541921546</v>
      </c>
      <c r="AF2095" s="31">
        <f t="shared" si="1345"/>
        <v>11949.047675300368</v>
      </c>
      <c r="AG2095" s="31">
        <f t="shared" si="1346"/>
        <v>0.11747506376625264</v>
      </c>
      <c r="AH2095" s="31">
        <f t="shared" si="1347"/>
        <v>0.82644976073676912</v>
      </c>
      <c r="AI2095" s="31">
        <f t="shared" si="1347"/>
        <v>2.087232951805679E-2</v>
      </c>
      <c r="AJ2095" s="31">
        <f t="shared" si="1347"/>
        <v>3.0693096406088069E-2</v>
      </c>
      <c r="AK2095" s="31">
        <f t="shared" si="1328"/>
        <v>3.7084818304690837E-3</v>
      </c>
      <c r="AL2095" s="31">
        <f t="shared" si="1328"/>
        <v>8.0126774236437043E-4</v>
      </c>
      <c r="AM2095" s="31">
        <f t="shared" si="1348"/>
        <v>1.0000000000000002</v>
      </c>
      <c r="AN2095" s="31">
        <f>(Z2095*'Propiedades físicas'!$F$4)/1000</f>
        <v>1234.3990177043618</v>
      </c>
      <c r="AO2095" s="31">
        <f>(AA2095*'Propiedades físicas'!$F$6)/1000</f>
        <v>316.40421445678692</v>
      </c>
      <c r="AP2095" s="31">
        <f>(AB2095*'Propiedades físicas'!$F$9)/1000</f>
        <v>153.87008190907781</v>
      </c>
      <c r="AQ2095" s="31">
        <f>(AC2095*'Propiedades físicas'!$F$5)/1000</f>
        <v>107.99783608208909</v>
      </c>
      <c r="AR2095" s="31">
        <f>(AD2095*'Propiedades físicas'!$F$8)/1000</f>
        <v>15.709783142743662</v>
      </c>
      <c r="AS2095" s="31">
        <f>(AE2095*'Propiedades físicas'!$F$7)/1000</f>
        <v>0.88170524856655552</v>
      </c>
      <c r="AT2095" s="31">
        <f t="shared" si="1349"/>
        <v>1829.2626385436256</v>
      </c>
      <c r="AU2095" s="31">
        <f t="shared" si="1350"/>
        <v>0.67480688212553952</v>
      </c>
      <c r="AV2095" s="31">
        <f t="shared" si="1354"/>
        <v>0.17296817186879918</v>
      </c>
      <c r="AW2095" s="31">
        <f t="shared" si="1354"/>
        <v>8.4115904773292727E-2</v>
      </c>
      <c r="AX2095" s="31">
        <f t="shared" si="1354"/>
        <v>5.9038999543593138E-2</v>
      </c>
      <c r="AY2095" s="31">
        <f t="shared" si="1351"/>
        <v>8.5880413297300309E-3</v>
      </c>
      <c r="AZ2095" s="31">
        <f t="shared" si="1351"/>
        <v>4.8200035904550509E-4</v>
      </c>
      <c r="BA2095" s="31">
        <f t="shared" si="1352"/>
        <v>1</v>
      </c>
      <c r="BB2095" s="34">
        <f>AU2095*'Propiedades físicas'!$C$4+'Diseño reactor'!AV2095*'Propiedades físicas'!$C$5+'Diseño reactor'!AW2095*'Propiedades físicas'!$C$8+'Diseño reactor'!AX2095*'Propiedades físicas'!$C$9+'Diseño reactor'!AY2095*'Propiedades físicas'!$C$7+'Diseño reactor'!AZ2095*'Propiedades físicas'!$C$6</f>
        <v>875.3841569871762</v>
      </c>
      <c r="BC2095" s="45">
        <f>AU2095*'Propiedades físicas'!$L$4+'Diseño reactor'!AV2095*'Propiedades físicas'!$L$5+'Diseño reactor'!AW2095*'Propiedades físicas'!$L$8+AX2095*'Propiedades físicas'!$L$9+'Diseño reactor'!AY2095*'Propiedades físicas'!$L$7+'Diseño reactor'!AZ2095*'Propiedades físicas'!$L$6</f>
        <v>2.1080555147812086</v>
      </c>
      <c r="BD2095" s="29">
        <f t="shared" si="1329"/>
        <v>1.5727636768350215</v>
      </c>
      <c r="BE2095" s="58">
        <f t="shared" si="1330"/>
        <v>41.376804412136835</v>
      </c>
      <c r="BF2095" s="30">
        <f>AU2095*'Propiedades físicas'!$I$4+'Diseño reactor'!AV2095*'Propiedades físicas'!$I$5+'Diseño reactor'!AW2095*'Propiedades físicas'!$I$8+'Diseño reactor'!AX2095*'Propiedades físicas'!$I$9+'Diseño reactor'!AY2095*'Propiedades físicas'!$I$7+'Diseño reactor'!AZ2095*'Propiedades físicas'!$I$6</f>
        <v>1.9970045713371555E-2</v>
      </c>
      <c r="BG2095" s="24">
        <f>AU2095*'Propiedades físicas'!$O$4+'Diseño reactor'!AV2095*'Propiedades físicas'!$O$5+'Diseño reactor'!AW2095*'Propiedades físicas'!$O$8+'Diseño reactor'!AX2095*'Propiedades físicas'!$O$9+'Diseño reactor'!AY2095*'Propiedades físicas'!$O$7+'Diseño reactor'!AZ2095*'Propiedades físicas'!$O$6</f>
        <v>0.15399183944771327</v>
      </c>
      <c r="BH2095" s="54">
        <f t="shared" si="1331"/>
        <v>41156.062950537264</v>
      </c>
      <c r="BI2095" s="34">
        <f t="shared" si="1353"/>
        <v>273.37789552672871</v>
      </c>
      <c r="BJ2095" s="27">
        <f t="shared" si="1332"/>
        <v>4796.6206194556225</v>
      </c>
      <c r="BK2095" s="34">
        <f t="shared" si="1333"/>
        <v>568.18494794061633</v>
      </c>
      <c r="BL2095" s="27">
        <f t="shared" si="1334"/>
        <v>105.65679471727421</v>
      </c>
      <c r="BM2095" s="34">
        <f t="shared" si="1335"/>
        <v>1.1054421768707483</v>
      </c>
      <c r="BN2095" s="45">
        <f t="shared" si="1336"/>
        <v>2257.0165492281976</v>
      </c>
      <c r="BO2095" s="45">
        <f t="shared" si="1337"/>
        <v>107.78496121226281</v>
      </c>
      <c r="BP2095" s="66">
        <f t="shared" si="1338"/>
        <v>6.6877368271654252</v>
      </c>
    </row>
    <row r="2096" spans="8:68">
      <c r="H2096" s="68">
        <v>2091</v>
      </c>
      <c r="I2096" s="31">
        <f>('Propiedades físicas'!$C$10*'Diseño reactor'!H2096)/1000</f>
        <v>1830.1378838252256</v>
      </c>
      <c r="J2096" s="31">
        <f t="shared" si="1315"/>
        <v>0.24916155445452057</v>
      </c>
      <c r="K2096" s="31">
        <f>(I2096*1000)/'Propiedades físicas'!$F$10</f>
        <v>11954.764922991901</v>
      </c>
      <c r="L2096" s="31">
        <f t="shared" si="1316"/>
        <v>1707.8235604274143</v>
      </c>
      <c r="M2096" s="31">
        <f t="shared" si="1317"/>
        <v>10246.941362564487</v>
      </c>
      <c r="N2096" s="31">
        <f t="shared" si="1318"/>
        <v>0.81674967021875389</v>
      </c>
      <c r="O2096" s="32">
        <f t="shared" si="1319"/>
        <v>4.9004980213125231</v>
      </c>
      <c r="P2096" s="33">
        <f t="shared" si="1320"/>
        <v>0.67169111145740945</v>
      </c>
      <c r="Q2096" s="31">
        <f t="shared" si="1321"/>
        <v>4.7251007414728798</v>
      </c>
      <c r="R2096" s="31">
        <f t="shared" si="1322"/>
        <v>0.11929548074959249</v>
      </c>
      <c r="S2096" s="31">
        <f t="shared" si="1323"/>
        <v>0.17539727983964315</v>
      </c>
      <c r="T2096" s="31">
        <f t="shared" si="1324"/>
        <v>2.1187434945205138E-2</v>
      </c>
      <c r="U2096" s="31">
        <f t="shared" si="1325"/>
        <v>4.5756430665467879E-3</v>
      </c>
      <c r="V2096" s="47">
        <f t="shared" si="1339"/>
        <v>6.6516983853063855E-4</v>
      </c>
      <c r="W2096" s="31">
        <f t="shared" si="1326"/>
        <v>0.17760467380720549</v>
      </c>
      <c r="X2096" s="34">
        <f>(S2096*H2096*'Propiedades físicas'!$F$5*60*24*365)/(1000000)</f>
        <v>56764.040274238345</v>
      </c>
      <c r="Y2096" s="34">
        <f>(U2096*H2096*'Propiedades físicas'!$F$7*60*24*365)/(1000000)</f>
        <v>463.09916860883681</v>
      </c>
      <c r="Z2096" s="31">
        <f t="shared" si="1340"/>
        <v>1404.5061140574433</v>
      </c>
      <c r="AA2096" s="31">
        <f t="shared" si="1356"/>
        <v>9880.1856504197913</v>
      </c>
      <c r="AB2096" s="31">
        <f t="shared" si="1357"/>
        <v>249.44685024739792</v>
      </c>
      <c r="AC2096" s="31">
        <f t="shared" si="1358"/>
        <v>366.7557121446938</v>
      </c>
      <c r="AD2096" s="31">
        <f t="shared" si="1355"/>
        <v>44.302926470423941</v>
      </c>
      <c r="AE2096" s="31">
        <f t="shared" si="1344"/>
        <v>9.5676696521493341</v>
      </c>
      <c r="AF2096" s="31">
        <f t="shared" si="1345"/>
        <v>11954.764922991899</v>
      </c>
      <c r="AG2096" s="31">
        <f t="shared" si="1346"/>
        <v>0.11748504659897067</v>
      </c>
      <c r="AH2096" s="31">
        <f t="shared" si="1347"/>
        <v>0.82646423531238233</v>
      </c>
      <c r="AI2096" s="31">
        <f t="shared" si="1347"/>
        <v>2.086589337843452E-2</v>
      </c>
      <c r="AJ2096" s="31">
        <f t="shared" si="1347"/>
        <v>3.0678621830474814E-2</v>
      </c>
      <c r="AK2096" s="31">
        <f t="shared" si="1328"/>
        <v>3.7058801871727915E-3</v>
      </c>
      <c r="AL2096" s="31">
        <f t="shared" si="1328"/>
        <v>8.0032269256490323E-4</v>
      </c>
      <c r="AM2096" s="31">
        <f t="shared" si="1348"/>
        <v>0.99999999999999989</v>
      </c>
      <c r="AN2096" s="31">
        <f>(Z2096*'Propiedades físicas'!$F$4)/1000</f>
        <v>1235.0945865798344</v>
      </c>
      <c r="AO2096" s="31">
        <f>(AA2096*'Propiedades físicas'!$F$6)/1000</f>
        <v>316.56114823945012</v>
      </c>
      <c r="AP2096" s="31">
        <f>(AB2096*'Propiedades físicas'!$F$9)/1000</f>
        <v>153.89623426013213</v>
      </c>
      <c r="AQ2096" s="31">
        <f>(AC2096*'Propiedades físicas'!$F$5)/1000</f>
        <v>107.99855455524799</v>
      </c>
      <c r="AR2096" s="31">
        <f>(AD2096*'Propiedades físicas'!$F$8)/1000</f>
        <v>15.70627349229469</v>
      </c>
      <c r="AS2096" s="31">
        <f>(AE2096*'Propiedades físicas'!$F$7)/1000</f>
        <v>0.88108669826643227</v>
      </c>
      <c r="AT2096" s="31">
        <f t="shared" si="1349"/>
        <v>1830.1378838252258</v>
      </c>
      <c r="AU2096" s="31">
        <f t="shared" si="1350"/>
        <v>0.67486422607586616</v>
      </c>
      <c r="AV2096" s="31">
        <f t="shared" si="1354"/>
        <v>0.17297120126151164</v>
      </c>
      <c r="AW2096" s="31">
        <f t="shared" si="1354"/>
        <v>8.4089967002086763E-2</v>
      </c>
      <c r="AX2096" s="31">
        <f t="shared" si="1354"/>
        <v>5.9011157306638008E-2</v>
      </c>
      <c r="AY2096" s="31">
        <f t="shared" si="1351"/>
        <v>8.5820164869034564E-3</v>
      </c>
      <c r="AZ2096" s="31">
        <f t="shared" si="1351"/>
        <v>4.81431866994003E-4</v>
      </c>
      <c r="BA2096" s="31">
        <f t="shared" si="1352"/>
        <v>1</v>
      </c>
      <c r="BB2096" s="34">
        <f>AU2096*'Propiedades físicas'!$C$4+'Diseño reactor'!AV2096*'Propiedades físicas'!$C$5+'Diseño reactor'!AW2096*'Propiedades físicas'!$C$8+'Diseño reactor'!AX2096*'Propiedades físicas'!$C$9+'Diseño reactor'!AY2096*'Propiedades físicas'!$C$7+'Diseño reactor'!AZ2096*'Propiedades físicas'!$C$6</f>
        <v>875.3839706440325</v>
      </c>
      <c r="BC2096" s="45">
        <f>AU2096*'Propiedades físicas'!$L$4+'Diseño reactor'!AV2096*'Propiedades físicas'!$L$5+'Diseño reactor'!AW2096*'Propiedades físicas'!$L$8+AX2096*'Propiedades físicas'!$L$9+'Diseño reactor'!AY2096*'Propiedades físicas'!$L$7+'Diseño reactor'!AZ2096*'Propiedades físicas'!$L$6</f>
        <v>2.1080966825424827</v>
      </c>
      <c r="BD2096" s="29">
        <f t="shared" si="1329"/>
        <v>1.5721147382737453</v>
      </c>
      <c r="BE2096" s="58">
        <f t="shared" si="1330"/>
        <v>41.376103686348621</v>
      </c>
      <c r="BF2096" s="30">
        <f>AU2096*'Propiedades físicas'!$I$4+'Diseño reactor'!AV2096*'Propiedades físicas'!$I$5+'Diseño reactor'!AW2096*'Propiedades físicas'!$I$8+'Diseño reactor'!AX2096*'Propiedades físicas'!$I$9+'Diseño reactor'!AY2096*'Propiedades físicas'!$I$7+'Diseño reactor'!AZ2096*'Propiedades físicas'!$I$6</f>
        <v>1.997012779071641E-2</v>
      </c>
      <c r="BG2096" s="24">
        <f>AU2096*'Propiedades físicas'!$O$4+'Diseño reactor'!AV2096*'Propiedades físicas'!$O$5+'Diseño reactor'!AW2096*'Propiedades físicas'!$O$8+'Diseño reactor'!AX2096*'Propiedades físicas'!$O$9+'Diseño reactor'!AY2096*'Propiedades físicas'!$O$7+'Diseño reactor'!AZ2096*'Propiedades físicas'!$O$6</f>
        <v>0.15399382597084782</v>
      </c>
      <c r="BH2096" s="54">
        <f t="shared" si="1331"/>
        <v>41155.885038011314</v>
      </c>
      <c r="BI2096" s="34">
        <f t="shared" si="1353"/>
        <v>273.38083121285882</v>
      </c>
      <c r="BJ2096" s="27">
        <f t="shared" si="1332"/>
        <v>4796.6239654794508</v>
      </c>
      <c r="BK2096" s="34">
        <f t="shared" si="1333"/>
        <v>568.19267399049272</v>
      </c>
      <c r="BL2096" s="27">
        <f t="shared" si="1334"/>
        <v>105.65706187523156</v>
      </c>
      <c r="BM2096" s="34">
        <f t="shared" si="1335"/>
        <v>1.1054421768707483</v>
      </c>
      <c r="BN2096" s="45">
        <f t="shared" si="1336"/>
        <v>2258.2112785479385</v>
      </c>
      <c r="BO2096" s="45">
        <f t="shared" si="1337"/>
        <v>107.79355086020303</v>
      </c>
      <c r="BP2096" s="66">
        <f t="shared" si="1338"/>
        <v>6.6877354035459842</v>
      </c>
    </row>
    <row r="2097" spans="8:68">
      <c r="H2097" s="68">
        <v>2092</v>
      </c>
      <c r="I2097" s="31">
        <f>('Propiedades físicas'!$C$10*'Diseño reactor'!H2097)/1000</f>
        <v>1831.0131291068255</v>
      </c>
      <c r="J2097" s="31">
        <f t="shared" si="1315"/>
        <v>0.24904245237304135</v>
      </c>
      <c r="K2097" s="31">
        <f>(I2097*1000)/'Propiedades físicas'!$F$10</f>
        <v>11960.482170683432</v>
      </c>
      <c r="L2097" s="31">
        <f t="shared" si="1316"/>
        <v>1708.6403100976331</v>
      </c>
      <c r="M2097" s="31">
        <f t="shared" si="1317"/>
        <v>10251.841860585799</v>
      </c>
      <c r="N2097" s="31">
        <f t="shared" si="1318"/>
        <v>0.81674967021875389</v>
      </c>
      <c r="O2097" s="32">
        <f t="shared" si="1319"/>
        <v>4.9004980213125231</v>
      </c>
      <c r="P2097" s="33">
        <f t="shared" si="1320"/>
        <v>0.67174814090743173</v>
      </c>
      <c r="Q2097" s="31">
        <f t="shared" si="1321"/>
        <v>4.7251834189248472</v>
      </c>
      <c r="R2097" s="31">
        <f t="shared" si="1322"/>
        <v>0.11925870471123283</v>
      </c>
      <c r="S2097" s="31">
        <f t="shared" si="1323"/>
        <v>0.17531460238767521</v>
      </c>
      <c r="T2097" s="31">
        <f t="shared" si="1324"/>
        <v>2.117257612382575E-2</v>
      </c>
      <c r="U2097" s="31">
        <f t="shared" si="1325"/>
        <v>4.5702484762636369E-3</v>
      </c>
      <c r="V2097" s="47">
        <f t="shared" si="1339"/>
        <v>6.6522631429668003E-4</v>
      </c>
      <c r="W2097" s="31">
        <f t="shared" si="1326"/>
        <v>0.17753484892437824</v>
      </c>
      <c r="X2097" s="34">
        <f>(S2097*H2097*'Propiedades físicas'!$F$5*60*24*365)/(1000000)</f>
        <v>56764.417310107317</v>
      </c>
      <c r="Y2097" s="34">
        <f>(U2097*H2097*'Propiedades físicas'!$F$7*60*24*365)/(1000000)</f>
        <v>462.7743955607969</v>
      </c>
      <c r="Z2097" s="31">
        <f t="shared" si="1340"/>
        <v>1405.2971107783471</v>
      </c>
      <c r="AA2097" s="31">
        <f t="shared" si="1356"/>
        <v>9885.0837123907804</v>
      </c>
      <c r="AB2097" s="31">
        <f t="shared" si="1357"/>
        <v>249.48921025589908</v>
      </c>
      <c r="AC2097" s="31">
        <f t="shared" si="1358"/>
        <v>366.75814819501653</v>
      </c>
      <c r="AD2097" s="31">
        <f t="shared" si="1355"/>
        <v>44.293029251043471</v>
      </c>
      <c r="AE2097" s="31">
        <f t="shared" si="1344"/>
        <v>9.560959812343528</v>
      </c>
      <c r="AF2097" s="31">
        <f t="shared" si="1345"/>
        <v>11960.482170683428</v>
      </c>
      <c r="AG2097" s="31">
        <f t="shared" si="1346"/>
        <v>0.11749502158223173</v>
      </c>
      <c r="AH2097" s="31">
        <f t="shared" si="1347"/>
        <v>0.82647869637064486</v>
      </c>
      <c r="AI2097" s="31">
        <f t="shared" si="1347"/>
        <v>2.0859460905968068E-2</v>
      </c>
      <c r="AJ2097" s="31">
        <f t="shared" si="1347"/>
        <v>3.0664160772212394E-2</v>
      </c>
      <c r="AK2097" s="31">
        <f t="shared" si="1328"/>
        <v>3.7032812405850143E-3</v>
      </c>
      <c r="AL2097" s="31">
        <f t="shared" si="1328"/>
        <v>7.9937912835810108E-4</v>
      </c>
      <c r="AM2097" s="31">
        <f t="shared" si="1348"/>
        <v>1</v>
      </c>
      <c r="AN2097" s="31">
        <f>(Z2097*'Propiedades físicas'!$F$4)/1000</f>
        <v>1235.7901732762627</v>
      </c>
      <c r="AO2097" s="31">
        <f>(AA2097*'Propiedades físicas'!$F$6)/1000</f>
        <v>316.71808214500055</v>
      </c>
      <c r="AP2097" s="31">
        <f>(AB2097*'Propiedades físicas'!$F$9)/1000</f>
        <v>153.9223682673769</v>
      </c>
      <c r="AQ2097" s="31">
        <f>(AC2097*'Propiedades físicas'!$F$5)/1000</f>
        <v>107.99927189898652</v>
      </c>
      <c r="AR2097" s="31">
        <f>(AD2097*'Propiedades físicas'!$F$8)/1000</f>
        <v>15.702764730079926</v>
      </c>
      <c r="AS2097" s="31">
        <f>(AE2097*'Propiedades físicas'!$F$7)/1000</f>
        <v>0.88046878911871551</v>
      </c>
      <c r="AT2097" s="31">
        <f t="shared" si="1349"/>
        <v>1831.0131291068255</v>
      </c>
      <c r="AU2097" s="31">
        <f t="shared" si="1350"/>
        <v>0.6749215249368995</v>
      </c>
      <c r="AV2097" s="31">
        <f t="shared" si="1354"/>
        <v>0.1729742278251695</v>
      </c>
      <c r="AW2097" s="31">
        <f t="shared" si="1354"/>
        <v>8.4064044009591971E-2</v>
      </c>
      <c r="AX2097" s="31">
        <f t="shared" si="1354"/>
        <v>5.8983341070672136E-2</v>
      </c>
      <c r="AY2097" s="31">
        <f t="shared" si="1351"/>
        <v>8.5759978890701822E-3</v>
      </c>
      <c r="AZ2097" s="31">
        <f t="shared" si="1351"/>
        <v>4.8086426859659452E-4</v>
      </c>
      <c r="BA2097" s="31">
        <f t="shared" si="1352"/>
        <v>0.99999999999999989</v>
      </c>
      <c r="BB2097" s="34">
        <f>AU2097*'Propiedades físicas'!$C$4+'Diseño reactor'!AV2097*'Propiedades físicas'!$C$5+'Diseño reactor'!AW2097*'Propiedades físicas'!$C$8+'Diseño reactor'!AX2097*'Propiedades físicas'!$C$9+'Diseño reactor'!AY2097*'Propiedades físicas'!$C$7+'Diseño reactor'!AZ2097*'Propiedades físicas'!$C$6</f>
        <v>875.38378457945657</v>
      </c>
      <c r="BC2097" s="45">
        <f>AU2097*'Propiedades físicas'!$L$4+'Diseño reactor'!AV2097*'Propiedades físicas'!$L$5+'Diseño reactor'!AW2097*'Propiedades físicas'!$L$8+AX2097*'Propiedades físicas'!$L$9+'Diseño reactor'!AY2097*'Propiedades físicas'!$L$7+'Diseño reactor'!AZ2097*'Propiedades físicas'!$L$6</f>
        <v>2.1081378165540885</v>
      </c>
      <c r="BD2097" s="29">
        <f t="shared" si="1329"/>
        <v>1.5714663358135523</v>
      </c>
      <c r="BE2097" s="58">
        <f t="shared" si="1330"/>
        <v>41.375403547914495</v>
      </c>
      <c r="BF2097" s="30">
        <f>AU2097*'Propiedades físicas'!$I$4+'Diseño reactor'!AV2097*'Propiedades físicas'!$I$5+'Diseño reactor'!AW2097*'Propiedades físicas'!$I$8+'Diseño reactor'!AX2097*'Propiedades físicas'!$I$9+'Diseño reactor'!AY2097*'Propiedades físicas'!$I$7+'Diseño reactor'!AZ2097*'Propiedades físicas'!$I$6</f>
        <v>1.997020973640436E-2</v>
      </c>
      <c r="BG2097" s="24">
        <f>AU2097*'Propiedades físicas'!$O$4+'Diseño reactor'!AV2097*'Propiedades físicas'!$O$5+'Diseño reactor'!AW2097*'Propiedades físicas'!$O$8+'Diseño reactor'!AX2097*'Propiedades físicas'!$O$9+'Diseño reactor'!AY2097*'Propiedades físicas'!$O$7+'Diseño reactor'!AZ2097*'Propiedades físicas'!$O$6</f>
        <v>0.15399581094200052</v>
      </c>
      <c r="BH2097" s="54">
        <f t="shared" si="1331"/>
        <v>41155.707411370313</v>
      </c>
      <c r="BI2097" s="34">
        <f t="shared" si="1353"/>
        <v>273.3837634433238</v>
      </c>
      <c r="BJ2097" s="27">
        <f t="shared" si="1332"/>
        <v>4796.6273132640727</v>
      </c>
      <c r="BK2097" s="34">
        <f t="shared" si="1333"/>
        <v>568.20039453280765</v>
      </c>
      <c r="BL2097" s="27">
        <f t="shared" si="1334"/>
        <v>105.65732883683575</v>
      </c>
      <c r="BM2097" s="34">
        <f t="shared" si="1335"/>
        <v>1.1054421768707483</v>
      </c>
      <c r="BN2097" s="45">
        <f t="shared" si="1336"/>
        <v>2259.4060295763593</v>
      </c>
      <c r="BO2097" s="45">
        <f t="shared" si="1337"/>
        <v>107.80213375515009</v>
      </c>
      <c r="BP2097" s="66">
        <f t="shared" si="1338"/>
        <v>6.6877339820547368</v>
      </c>
    </row>
    <row r="2098" spans="8:68">
      <c r="H2098" s="68">
        <v>2093</v>
      </c>
      <c r="I2098" s="31">
        <f>('Propiedades físicas'!$C$10*'Diseño reactor'!H2098)/1000</f>
        <v>1831.8883743884251</v>
      </c>
      <c r="J2098" s="31">
        <f t="shared" si="1315"/>
        <v>0.24892346410148236</v>
      </c>
      <c r="K2098" s="31">
        <f>(I2098*1000)/'Propiedades físicas'!$F$10</f>
        <v>11966.199418374963</v>
      </c>
      <c r="L2098" s="31">
        <f t="shared" si="1316"/>
        <v>1709.4570597678517</v>
      </c>
      <c r="M2098" s="31">
        <f t="shared" si="1317"/>
        <v>10256.742358607111</v>
      </c>
      <c r="N2098" s="31">
        <f t="shared" si="1318"/>
        <v>0.81674967021875378</v>
      </c>
      <c r="O2098" s="32">
        <f t="shared" si="1319"/>
        <v>4.9004980213125231</v>
      </c>
      <c r="P2098" s="33">
        <f t="shared" si="1320"/>
        <v>0.67180512553307337</v>
      </c>
      <c r="Q2098" s="31">
        <f t="shared" si="1321"/>
        <v>4.7252660192019453</v>
      </c>
      <c r="R2098" s="31">
        <f t="shared" si="1322"/>
        <v>0.11922194962358229</v>
      </c>
      <c r="S2098" s="31">
        <f t="shared" si="1323"/>
        <v>0.17523200211057746</v>
      </c>
      <c r="T2098" s="31">
        <f t="shared" si="1324"/>
        <v>2.1157732699299332E-2</v>
      </c>
      <c r="U2098" s="31">
        <f t="shared" si="1325"/>
        <v>4.5648623627988372E-3</v>
      </c>
      <c r="V2098" s="47">
        <f t="shared" si="1339"/>
        <v>6.65282745673529E-4</v>
      </c>
      <c r="W2098" s="31">
        <f t="shared" si="1326"/>
        <v>0.17746507892296953</v>
      </c>
      <c r="X2098" s="34">
        <f>(S2098*H2098*'Propiedades físicas'!$F$5*60*24*365)/(1000000)</f>
        <v>56764.793753518985</v>
      </c>
      <c r="Y2098" s="34">
        <f>(U2098*H2098*'Propiedades físicas'!$F$7*60*24*365)/(1000000)</f>
        <v>462.44995904569862</v>
      </c>
      <c r="Z2098" s="31">
        <f t="shared" si="1340"/>
        <v>1406.0881277407225</v>
      </c>
      <c r="AA2098" s="31">
        <f t="shared" si="1356"/>
        <v>9889.9817781896709</v>
      </c>
      <c r="AB2098" s="31">
        <f t="shared" si="1357"/>
        <v>249.53154056215774</v>
      </c>
      <c r="AC2098" s="31">
        <f t="shared" si="1358"/>
        <v>366.76058041743863</v>
      </c>
      <c r="AD2098" s="31">
        <f t="shared" si="1355"/>
        <v>44.283134539633501</v>
      </c>
      <c r="AE2098" s="31">
        <f t="shared" si="1344"/>
        <v>9.5542569253379668</v>
      </c>
      <c r="AF2098" s="31">
        <f t="shared" si="1345"/>
        <v>11966.199418374961</v>
      </c>
      <c r="AG2098" s="31">
        <f t="shared" si="1346"/>
        <v>0.11750498872529008</v>
      </c>
      <c r="AH2098" s="31">
        <f t="shared" si="1347"/>
        <v>0.82649314393030182</v>
      </c>
      <c r="AI2098" s="31">
        <f t="shared" si="1347"/>
        <v>2.0853032097976246E-2</v>
      </c>
      <c r="AJ2098" s="31">
        <f t="shared" si="1347"/>
        <v>3.0649713212555302E-2</v>
      </c>
      <c r="AK2098" s="31">
        <f t="shared" si="1328"/>
        <v>3.7006849870505716E-3</v>
      </c>
      <c r="AL2098" s="31">
        <f t="shared" si="1328"/>
        <v>7.9843704682597196E-4</v>
      </c>
      <c r="AM2098" s="31">
        <f t="shared" si="1348"/>
        <v>1</v>
      </c>
      <c r="AN2098" s="31">
        <f>(Z2098*'Propiedades físicas'!$F$4)/1000</f>
        <v>1236.4857777726365</v>
      </c>
      <c r="AO2098" s="31">
        <f>(AA2098*'Propiedades físicas'!$F$6)/1000</f>
        <v>316.87501617319708</v>
      </c>
      <c r="AP2098" s="31">
        <f>(AB2098*'Propiedades físicas'!$F$9)/1000</f>
        <v>153.94848394982321</v>
      </c>
      <c r="AQ2098" s="31">
        <f>(AC2098*'Propiedades físicas'!$F$5)/1000</f>
        <v>107.99998811552317</v>
      </c>
      <c r="AR2098" s="31">
        <f>(AD2098*'Propiedades físicas'!$F$8)/1000</f>
        <v>15.699256856990864</v>
      </c>
      <c r="AS2098" s="31">
        <f>(AE2098*'Propiedades físicas'!$F$7)/1000</f>
        <v>0.87985152025437341</v>
      </c>
      <c r="AT2098" s="31">
        <f t="shared" si="1349"/>
        <v>1831.8883743884251</v>
      </c>
      <c r="AU2098" s="31">
        <f t="shared" si="1350"/>
        <v>0.67497877876179913</v>
      </c>
      <c r="AV2098" s="31">
        <f t="shared" si="1354"/>
        <v>0.1729772515636962</v>
      </c>
      <c r="AW2098" s="31">
        <f t="shared" si="1354"/>
        <v>8.4038135785003187E-2</v>
      </c>
      <c r="AX2098" s="31">
        <f t="shared" si="1354"/>
        <v>5.8955550799638053E-2</v>
      </c>
      <c r="AY2098" s="31">
        <f t="shared" si="1351"/>
        <v>8.569985527765606E-3</v>
      </c>
      <c r="AZ2098" s="31">
        <f t="shared" si="1351"/>
        <v>4.802975620979697E-4</v>
      </c>
      <c r="BA2098" s="31">
        <f t="shared" si="1352"/>
        <v>1.0000000000000002</v>
      </c>
      <c r="BB2098" s="34">
        <f>AU2098*'Propiedades físicas'!$C$4+'Diseño reactor'!AV2098*'Propiedades físicas'!$C$5+'Diseño reactor'!AW2098*'Propiedades físicas'!$C$8+'Diseño reactor'!AX2098*'Propiedades físicas'!$C$9+'Diseño reactor'!AY2098*'Propiedades físicas'!$C$7+'Diseño reactor'!AZ2098*'Propiedades físicas'!$C$6</f>
        <v>875.38359879293114</v>
      </c>
      <c r="BC2098" s="45">
        <f>AU2098*'Propiedades físicas'!$L$4+'Diseño reactor'!AV2098*'Propiedades físicas'!$L$5+'Diseño reactor'!AW2098*'Propiedades físicas'!$L$8+AX2098*'Propiedades físicas'!$L$9+'Diseño reactor'!AY2098*'Propiedades físicas'!$L$7+'Diseño reactor'!AZ2098*'Propiedades físicas'!$L$6</f>
        <v>2.1081789168572125</v>
      </c>
      <c r="BD2098" s="29">
        <f t="shared" si="1329"/>
        <v>1.57081846878966</v>
      </c>
      <c r="BE2098" s="58">
        <f t="shared" si="1330"/>
        <v>41.374703996093984</v>
      </c>
      <c r="BF2098" s="30">
        <f>AU2098*'Propiedades físicas'!$I$4+'Diseño reactor'!AV2098*'Propiedades físicas'!$I$5+'Diseño reactor'!AW2098*'Propiedades físicas'!$I$8+'Diseño reactor'!AX2098*'Propiedades físicas'!$I$9+'Diseño reactor'!AY2098*'Propiedades físicas'!$I$7+'Diseño reactor'!AZ2098*'Propiedades físicas'!$I$6</f>
        <v>1.9970291550679829E-2</v>
      </c>
      <c r="BG2098" s="24">
        <f>AU2098*'Propiedades físicas'!$O$4+'Diseño reactor'!AV2098*'Propiedades físicas'!$O$5+'Diseño reactor'!AW2098*'Propiedades físicas'!$O$8+'Diseño reactor'!AX2098*'Propiedades físicas'!$O$9+'Diseño reactor'!AY2098*'Propiedades físicas'!$O$7+'Diseño reactor'!AZ2098*'Propiedades físicas'!$O$6</f>
        <v>0.15399779436295102</v>
      </c>
      <c r="BH2098" s="54">
        <f t="shared" si="1331"/>
        <v>41155.530070079192</v>
      </c>
      <c r="BI2098" s="34">
        <f t="shared" si="1353"/>
        <v>273.38669222371436</v>
      </c>
      <c r="BJ2098" s="27">
        <f t="shared" si="1332"/>
        <v>4796.6306628015645</v>
      </c>
      <c r="BK2098" s="34">
        <f t="shared" si="1333"/>
        <v>568.2081095731852</v>
      </c>
      <c r="BL2098" s="27">
        <f t="shared" si="1334"/>
        <v>105.65759560229407</v>
      </c>
      <c r="BM2098" s="34">
        <f t="shared" si="1335"/>
        <v>1.1054421768707483</v>
      </c>
      <c r="BN2098" s="45">
        <f t="shared" si="1336"/>
        <v>2260.6008022870833</v>
      </c>
      <c r="BO2098" s="45">
        <f t="shared" si="1337"/>
        <v>107.81070990506413</v>
      </c>
      <c r="BP2098" s="66">
        <f t="shared" si="1338"/>
        <v>6.6877325626877324</v>
      </c>
    </row>
    <row r="2099" spans="8:68">
      <c r="H2099" s="68">
        <v>2094</v>
      </c>
      <c r="I2099" s="31">
        <f>('Propiedades físicas'!$C$10*'Diseño reactor'!H2099)/1000</f>
        <v>1832.763619670025</v>
      </c>
      <c r="J2099" s="31">
        <f t="shared" si="1315"/>
        <v>0.24880458947679204</v>
      </c>
      <c r="K2099" s="31">
        <f>(I2099*1000)/'Propiedades físicas'!$F$10</f>
        <v>11971.916666066494</v>
      </c>
      <c r="L2099" s="31">
        <f t="shared" si="1316"/>
        <v>1710.2738094380704</v>
      </c>
      <c r="M2099" s="31">
        <f t="shared" si="1317"/>
        <v>10261.642856628423</v>
      </c>
      <c r="N2099" s="31">
        <f t="shared" si="1318"/>
        <v>0.81674967021875378</v>
      </c>
      <c r="O2099" s="32">
        <f t="shared" si="1319"/>
        <v>4.9004980213125231</v>
      </c>
      <c r="P2099" s="33">
        <f t="shared" si="1320"/>
        <v>0.67186206538716087</v>
      </c>
      <c r="Q2099" s="31">
        <f t="shared" si="1321"/>
        <v>4.7253485424111492</v>
      </c>
      <c r="R2099" s="31">
        <f t="shared" si="1322"/>
        <v>0.11918521547132135</v>
      </c>
      <c r="S2099" s="31">
        <f t="shared" si="1323"/>
        <v>0.17514947890137333</v>
      </c>
      <c r="T2099" s="31">
        <f t="shared" si="1324"/>
        <v>2.1142904650762795E-2</v>
      </c>
      <c r="U2099" s="31">
        <f t="shared" si="1325"/>
        <v>4.5594847095088093E-3</v>
      </c>
      <c r="V2099" s="47">
        <f t="shared" si="1339"/>
        <v>6.6533913271349919E-4</v>
      </c>
      <c r="W2099" s="31">
        <f t="shared" si="1326"/>
        <v>0.17739536373830067</v>
      </c>
      <c r="X2099" s="34">
        <f>(S2099*H2099*'Propiedades físicas'!$F$5*60*24*365)/(1000000)</f>
        <v>56765.16960563654</v>
      </c>
      <c r="Y2099" s="34">
        <f>(U2099*H2099*'Propiedades físicas'!$F$7*60*24*365)/(1000000)</f>
        <v>462.12585860753228</v>
      </c>
      <c r="Z2099" s="31">
        <f t="shared" si="1340"/>
        <v>1406.8791649207149</v>
      </c>
      <c r="AA2099" s="31">
        <f t="shared" si="1356"/>
        <v>9894.8798478089466</v>
      </c>
      <c r="AB2099" s="31">
        <f t="shared" si="1357"/>
        <v>249.57384119694692</v>
      </c>
      <c r="AC2099" s="31">
        <f t="shared" si="1358"/>
        <v>366.76300881947577</v>
      </c>
      <c r="AD2099" s="31">
        <f t="shared" si="1355"/>
        <v>44.273242338697294</v>
      </c>
      <c r="AE2099" s="31">
        <f t="shared" si="1344"/>
        <v>9.5475609817114471</v>
      </c>
      <c r="AF2099" s="31">
        <f t="shared" si="1345"/>
        <v>11971.916666066492</v>
      </c>
      <c r="AG2099" s="31">
        <f t="shared" si="1346"/>
        <v>0.11751494803738563</v>
      </c>
      <c r="AH2099" s="31">
        <f t="shared" si="1347"/>
        <v>0.8265075780100648</v>
      </c>
      <c r="AI2099" s="31">
        <f t="shared" si="1347"/>
        <v>2.0846606951779527E-2</v>
      </c>
      <c r="AJ2099" s="31">
        <f t="shared" si="1347"/>
        <v>3.0635279132792351E-2</v>
      </c>
      <c r="AK2099" s="31">
        <f t="shared" si="1328"/>
        <v>3.698091422920317E-3</v>
      </c>
      <c r="AL2099" s="31">
        <f t="shared" si="1328"/>
        <v>7.9749644505739824E-4</v>
      </c>
      <c r="AM2099" s="31">
        <f t="shared" si="1348"/>
        <v>1</v>
      </c>
      <c r="AN2099" s="31">
        <f>(Z2099*'Propiedades físicas'!$F$4)/1000</f>
        <v>1237.1814000479781</v>
      </c>
      <c r="AO2099" s="31">
        <f>(AA2099*'Propiedades físicas'!$F$6)/1000</f>
        <v>317.03195032379864</v>
      </c>
      <c r="AP2099" s="31">
        <f>(AB2099*'Propiedades físicas'!$F$9)/1000</f>
        <v>153.97458132645639</v>
      </c>
      <c r="AQ2099" s="31">
        <f>(AC2099*'Propiedades físicas'!$F$5)/1000</f>
        <v>108.00070320707104</v>
      </c>
      <c r="AR2099" s="31">
        <f>(AD2099*'Propiedades físicas'!$F$8)/1000</f>
        <v>15.695749873914959</v>
      </c>
      <c r="AS2099" s="31">
        <f>(AE2099*'Propiedades físicas'!$F$7)/1000</f>
        <v>0.87923489080580719</v>
      </c>
      <c r="AT2099" s="31">
        <f t="shared" si="1349"/>
        <v>1832.7636196700248</v>
      </c>
      <c r="AU2099" s="31">
        <f t="shared" si="1350"/>
        <v>0.67503598760364047</v>
      </c>
      <c r="AV2099" s="31">
        <f t="shared" si="1354"/>
        <v>0.17298027248100759</v>
      </c>
      <c r="AW2099" s="31">
        <f t="shared" si="1354"/>
        <v>8.4012242317521746E-2</v>
      </c>
      <c r="AX2099" s="31">
        <f t="shared" si="1354"/>
        <v>5.8927786457544234E-2</v>
      </c>
      <c r="AY2099" s="31">
        <f t="shared" si="1351"/>
        <v>8.5639793945390848E-3</v>
      </c>
      <c r="AZ2099" s="31">
        <f t="shared" si="1351"/>
        <v>4.7973174574695389E-4</v>
      </c>
      <c r="BA2099" s="31">
        <f t="shared" si="1352"/>
        <v>1</v>
      </c>
      <c r="BB2099" s="34">
        <f>AU2099*'Propiedades físicas'!$C$4+'Diseño reactor'!AV2099*'Propiedades físicas'!$C$5+'Diseño reactor'!AW2099*'Propiedades físicas'!$C$8+'Diseño reactor'!AX2099*'Propiedades físicas'!$C$9+'Diseño reactor'!AY2099*'Propiedades físicas'!$C$7+'Diseño reactor'!AZ2099*'Propiedades físicas'!$C$6</f>
        <v>875.38341328393915</v>
      </c>
      <c r="BC2099" s="45">
        <f>AU2099*'Propiedades físicas'!$L$4+'Diseño reactor'!AV2099*'Propiedades físicas'!$L$5+'Diseño reactor'!AW2099*'Propiedades físicas'!$L$8+AX2099*'Propiedades físicas'!$L$9+'Diseño reactor'!AY2099*'Propiedades físicas'!$L$7+'Diseño reactor'!AZ2099*'Propiedades físicas'!$L$6</f>
        <v>2.1082199834929742</v>
      </c>
      <c r="BD2099" s="29">
        <f t="shared" si="1329"/>
        <v>1.5701711365383895</v>
      </c>
      <c r="BE2099" s="58">
        <f t="shared" si="1330"/>
        <v>41.37400503014787</v>
      </c>
      <c r="BF2099" s="30">
        <f>AU2099*'Propiedades físicas'!$I$4+'Diseño reactor'!AV2099*'Propiedades físicas'!$I$5+'Diseño reactor'!AW2099*'Propiedades físicas'!$I$8+'Diseño reactor'!AX2099*'Propiedades físicas'!$I$9+'Diseño reactor'!AY2099*'Propiedades físicas'!$I$7+'Diseño reactor'!AZ2099*'Propiedades físicas'!$I$6</f>
        <v>1.9970373233786632E-2</v>
      </c>
      <c r="BG2099" s="24">
        <f>AU2099*'Propiedades físicas'!$O$4+'Diseño reactor'!AV2099*'Propiedades físicas'!$O$5+'Diseño reactor'!AW2099*'Propiedades físicas'!$O$8+'Diseño reactor'!AX2099*'Propiedades físicas'!$O$9+'Diseño reactor'!AY2099*'Propiedades físicas'!$O$7+'Diseño reactor'!AZ2099*'Propiedades físicas'!$O$6</f>
        <v>0.15399977623547603</v>
      </c>
      <c r="BH2099" s="54">
        <f t="shared" si="1331"/>
        <v>41155.353013604166</v>
      </c>
      <c r="BI2099" s="34">
        <f t="shared" si="1353"/>
        <v>273.38961755960923</v>
      </c>
      <c r="BJ2099" s="27">
        <f t="shared" si="1332"/>
        <v>4796.6340140840121</v>
      </c>
      <c r="BK2099" s="34">
        <f t="shared" si="1333"/>
        <v>568.21581911723922</v>
      </c>
      <c r="BL2099" s="27">
        <f t="shared" si="1334"/>
        <v>105.65786217181343</v>
      </c>
      <c r="BM2099" s="34">
        <f t="shared" si="1335"/>
        <v>1.1054421768707483</v>
      </c>
      <c r="BN2099" s="45">
        <f t="shared" si="1336"/>
        <v>2261.7955966537756</v>
      </c>
      <c r="BO2099" s="45">
        <f t="shared" si="1337"/>
        <v>107.81927931789289</v>
      </c>
      <c r="BP2099" s="66">
        <f t="shared" si="1338"/>
        <v>6.6877311454410222</v>
      </c>
    </row>
    <row r="2100" spans="8:68">
      <c r="H2100" s="68">
        <v>2095</v>
      </c>
      <c r="I2100" s="31">
        <f>('Propiedades físicas'!$C$10*'Diseño reactor'!H2100)/1000</f>
        <v>1833.6388649516248</v>
      </c>
      <c r="J2100" s="31">
        <f t="shared" si="1315"/>
        <v>0.24868582833623035</v>
      </c>
      <c r="K2100" s="31">
        <f>(I2100*1000)/'Propiedades físicas'!$F$10</f>
        <v>11977.633913758025</v>
      </c>
      <c r="L2100" s="31">
        <f t="shared" si="1316"/>
        <v>1711.0905591082892</v>
      </c>
      <c r="M2100" s="31">
        <f t="shared" si="1317"/>
        <v>10266.543354649735</v>
      </c>
      <c r="N2100" s="31">
        <f t="shared" si="1318"/>
        <v>0.81674967021875378</v>
      </c>
      <c r="O2100" s="32">
        <f t="shared" si="1319"/>
        <v>4.9004980213125231</v>
      </c>
      <c r="P2100" s="33">
        <f t="shared" si="1320"/>
        <v>0.67191896052243749</v>
      </c>
      <c r="Q2100" s="31">
        <f t="shared" si="1321"/>
        <v>4.7254309886592401</v>
      </c>
      <c r="R2100" s="31">
        <f t="shared" si="1322"/>
        <v>0.11914850223913966</v>
      </c>
      <c r="S2100" s="31">
        <f t="shared" si="1323"/>
        <v>0.17506703265328211</v>
      </c>
      <c r="T2100" s="31">
        <f t="shared" si="1324"/>
        <v>2.112809195738748E-2</v>
      </c>
      <c r="U2100" s="31">
        <f t="shared" si="1325"/>
        <v>4.5541154997891719E-3</v>
      </c>
      <c r="V2100" s="47">
        <f t="shared" si="1339"/>
        <v>6.6539547546882159E-4</v>
      </c>
      <c r="W2100" s="31">
        <f t="shared" si="1326"/>
        <v>0.17732570330579461</v>
      </c>
      <c r="X2100" s="34">
        <f>(S2100*H2100*'Propiedades físicas'!$F$5*60*24*365)/(1000000)</f>
        <v>56765.54486762052</v>
      </c>
      <c r="Y2100" s="34">
        <f>(U2100*H2100*'Propiedades físicas'!$F$7*60*24*365)/(1000000)</f>
        <v>461.80209379104053</v>
      </c>
      <c r="Z2100" s="31">
        <f t="shared" si="1340"/>
        <v>1407.6702222945066</v>
      </c>
      <c r="AA2100" s="31">
        <f t="shared" si="1356"/>
        <v>9899.7779212411078</v>
      </c>
      <c r="AB2100" s="31">
        <f t="shared" si="1357"/>
        <v>249.61611219099757</v>
      </c>
      <c r="AC2100" s="31">
        <f t="shared" si="1358"/>
        <v>366.765433408626</v>
      </c>
      <c r="AD2100" s="31">
        <f t="shared" si="1355"/>
        <v>44.263352650726773</v>
      </c>
      <c r="AE2100" s="31">
        <f t="shared" si="1344"/>
        <v>9.5408719720583157</v>
      </c>
      <c r="AF2100" s="31">
        <f t="shared" si="1345"/>
        <v>11977.633913758022</v>
      </c>
      <c r="AG2100" s="31">
        <f t="shared" si="1346"/>
        <v>0.11752489952774367</v>
      </c>
      <c r="AH2100" s="31">
        <f t="shared" si="1347"/>
        <v>0.82652199862861064</v>
      </c>
      <c r="AI2100" s="31">
        <f t="shared" si="1347"/>
        <v>2.0840185464699991E-2</v>
      </c>
      <c r="AJ2100" s="31">
        <f t="shared" si="1347"/>
        <v>3.0620858514246587E-2</v>
      </c>
      <c r="AK2100" s="31">
        <f t="shared" si="1328"/>
        <v>3.6955005445511234E-3</v>
      </c>
      <c r="AL2100" s="31">
        <f t="shared" si="1328"/>
        <v>7.9655732014811899E-4</v>
      </c>
      <c r="AM2100" s="31">
        <f t="shared" si="1348"/>
        <v>1.0000000000000002</v>
      </c>
      <c r="AN2100" s="31">
        <f>(Z2100*'Propiedades físicas'!$F$4)/1000</f>
        <v>1237.8770400813432</v>
      </c>
      <c r="AO2100" s="31">
        <f>(AA2100*'Propiedades físicas'!$F$6)/1000</f>
        <v>317.18888459656512</v>
      </c>
      <c r="AP2100" s="31">
        <f>(AB2100*'Propiedades físicas'!$F$9)/1000</f>
        <v>154.00066041623595</v>
      </c>
      <c r="AQ2100" s="31">
        <f>(AC2100*'Propiedades físicas'!$F$5)/1000</f>
        <v>108.00141717583811</v>
      </c>
      <c r="AR2100" s="31">
        <f>(AD2100*'Propiedades físicas'!$F$8)/1000</f>
        <v>15.69224378173565</v>
      </c>
      <c r="AS2100" s="31">
        <f>(AE2100*'Propiedades físicas'!$F$7)/1000</f>
        <v>0.87861889990685027</v>
      </c>
      <c r="AT2100" s="31">
        <f t="shared" si="1349"/>
        <v>1833.6388649516246</v>
      </c>
      <c r="AU2100" s="31">
        <f t="shared" si="1350"/>
        <v>0.67509315151541638</v>
      </c>
      <c r="AV2100" s="31">
        <f t="shared" si="1354"/>
        <v>0.17298329058101267</v>
      </c>
      <c r="AW2100" s="31">
        <f t="shared" si="1354"/>
        <v>8.3986363596355612E-2</v>
      </c>
      <c r="AX2100" s="31">
        <f t="shared" si="1354"/>
        <v>5.8900048008465086E-2</v>
      </c>
      <c r="AY2100" s="31">
        <f t="shared" si="1351"/>
        <v>8.5579794809539263E-3</v>
      </c>
      <c r="AZ2100" s="31">
        <f t="shared" si="1351"/>
        <v>4.7916681779649681E-4</v>
      </c>
      <c r="BA2100" s="31">
        <f t="shared" si="1352"/>
        <v>1.0000000000000002</v>
      </c>
      <c r="BB2100" s="34">
        <f>AU2100*'Propiedades físicas'!$C$4+'Diseño reactor'!AV2100*'Propiedades físicas'!$C$5+'Diseño reactor'!AW2100*'Propiedades físicas'!$C$8+'Diseño reactor'!AX2100*'Propiedades físicas'!$C$9+'Diseño reactor'!AY2100*'Propiedades físicas'!$C$7+'Diseño reactor'!AZ2100*'Propiedades físicas'!$C$6</f>
        <v>875.3832280519656</v>
      </c>
      <c r="BC2100" s="45">
        <f>AU2100*'Propiedades físicas'!$L$4+'Diseño reactor'!AV2100*'Propiedades físicas'!$L$5+'Diseño reactor'!AW2100*'Propiedades físicas'!$L$8+AX2100*'Propiedades físicas'!$L$9+'Diseño reactor'!AY2100*'Propiedades físicas'!$L$7+'Diseño reactor'!AZ2100*'Propiedades físicas'!$L$6</f>
        <v>2.1082610165024294</v>
      </c>
      <c r="BD2100" s="29">
        <f t="shared" si="1329"/>
        <v>1.5695243383971538</v>
      </c>
      <c r="BE2100" s="58">
        <f t="shared" si="1330"/>
        <v>41.373306649338168</v>
      </c>
      <c r="BF2100" s="30">
        <f>AU2100*'Propiedades físicas'!$I$4+'Diseño reactor'!AV2100*'Propiedades físicas'!$I$5+'Diseño reactor'!AW2100*'Propiedades físicas'!$I$8+'Diseño reactor'!AX2100*'Propiedades físicas'!$I$9+'Diseño reactor'!AY2100*'Propiedades físicas'!$I$7+'Diseño reactor'!AZ2100*'Propiedades físicas'!$I$6</f>
        <v>1.9970454785968095E-2</v>
      </c>
      <c r="BG2100" s="24">
        <f>AU2100*'Propiedades físicas'!$O$4+'Diseño reactor'!AV2100*'Propiedades físicas'!$O$5+'Diseño reactor'!AW2100*'Propiedades físicas'!$O$8+'Diseño reactor'!AX2100*'Propiedades físicas'!$O$9+'Diseño reactor'!AY2100*'Propiedades físicas'!$O$7+'Diseño reactor'!AZ2100*'Propiedades físicas'!$O$6</f>
        <v>0.15400175656134987</v>
      </c>
      <c r="BH2100" s="54">
        <f t="shared" si="1331"/>
        <v>41155.176241412606</v>
      </c>
      <c r="BI2100" s="34">
        <f t="shared" si="1353"/>
        <v>273.39253945657623</v>
      </c>
      <c r="BJ2100" s="27">
        <f t="shared" si="1332"/>
        <v>4796.6373671035262</v>
      </c>
      <c r="BK2100" s="34">
        <f t="shared" si="1333"/>
        <v>568.22352317057801</v>
      </c>
      <c r="BL2100" s="27">
        <f t="shared" si="1334"/>
        <v>105.65812854560056</v>
      </c>
      <c r="BM2100" s="34">
        <f t="shared" si="1335"/>
        <v>1.1054421768707483</v>
      </c>
      <c r="BN2100" s="45">
        <f t="shared" si="1336"/>
        <v>2262.9904126501478</v>
      </c>
      <c r="BO2100" s="45">
        <f t="shared" si="1337"/>
        <v>107.82784200157154</v>
      </c>
      <c r="BP2100" s="66">
        <f t="shared" si="1338"/>
        <v>6.6877297303106689</v>
      </c>
    </row>
    <row r="2101" spans="8:68">
      <c r="H2101" s="68">
        <v>2096</v>
      </c>
      <c r="I2101" s="31">
        <f>('Propiedades físicas'!$C$10*'Diseño reactor'!H2101)/1000</f>
        <v>1834.5141102332248</v>
      </c>
      <c r="J2101" s="31">
        <f t="shared" si="1315"/>
        <v>0.24856718051736762</v>
      </c>
      <c r="K2101" s="31">
        <f>(I2101*1000)/'Propiedades físicas'!$F$10</f>
        <v>11983.351161449556</v>
      </c>
      <c r="L2101" s="31">
        <f t="shared" si="1316"/>
        <v>1711.907308778508</v>
      </c>
      <c r="M2101" s="31">
        <f t="shared" si="1317"/>
        <v>10271.443852671047</v>
      </c>
      <c r="N2101" s="31">
        <f t="shared" si="1318"/>
        <v>0.81674967021875378</v>
      </c>
      <c r="O2101" s="32">
        <f t="shared" si="1319"/>
        <v>4.9004980213125222</v>
      </c>
      <c r="P2101" s="33">
        <f t="shared" si="1320"/>
        <v>0.67197581099156378</v>
      </c>
      <c r="Q2101" s="31">
        <f t="shared" si="1321"/>
        <v>4.7255133580528028</v>
      </c>
      <c r="R2101" s="31">
        <f t="shared" si="1322"/>
        <v>0.11911180991173635</v>
      </c>
      <c r="S2101" s="31">
        <f t="shared" si="1323"/>
        <v>0.17498466325971851</v>
      </c>
      <c r="T2101" s="31">
        <f t="shared" si="1324"/>
        <v>2.1113294598379122E-2</v>
      </c>
      <c r="U2101" s="31">
        <f t="shared" si="1325"/>
        <v>4.5487547170746387E-3</v>
      </c>
      <c r="V2101" s="47">
        <f t="shared" si="1339"/>
        <v>6.6545177399164569E-4</v>
      </c>
      <c r="W2101" s="31">
        <f t="shared" si="1326"/>
        <v>0.17725609756097563</v>
      </c>
      <c r="X2101" s="34">
        <f>(S2101*H2101*'Propiedades físicas'!$F$5*60*24*365)/(1000000)</f>
        <v>56765.919540628704</v>
      </c>
      <c r="Y2101" s="34">
        <f>(U2101*H2101*'Propiedades físicas'!$F$7*60*24*365)/(1000000)</f>
        <v>461.47866414171773</v>
      </c>
      <c r="Z2101" s="31">
        <f t="shared" si="1340"/>
        <v>1408.4612998383177</v>
      </c>
      <c r="AA2101" s="31">
        <f t="shared" si="1356"/>
        <v>9904.675998478675</v>
      </c>
      <c r="AB2101" s="31">
        <f t="shared" si="1357"/>
        <v>249.65835357499938</v>
      </c>
      <c r="AC2101" s="31">
        <f t="shared" si="1358"/>
        <v>366.76785419237001</v>
      </c>
      <c r="AD2101" s="31">
        <f t="shared" si="1355"/>
        <v>44.253465478202642</v>
      </c>
      <c r="AE2101" s="31">
        <f t="shared" si="1344"/>
        <v>9.5341898869884432</v>
      </c>
      <c r="AF2101" s="31">
        <f t="shared" si="1345"/>
        <v>11983.351161449555</v>
      </c>
      <c r="AG2101" s="31">
        <f t="shared" si="1346"/>
        <v>0.11753484320557493</v>
      </c>
      <c r="AH2101" s="31">
        <f t="shared" si="1347"/>
        <v>0.82653640580458176</v>
      </c>
      <c r="AI2101" s="31">
        <f t="shared" si="1347"/>
        <v>2.0833767634061362E-2</v>
      </c>
      <c r="AJ2101" s="31">
        <f t="shared" si="1347"/>
        <v>3.0606451338275251E-2</v>
      </c>
      <c r="AK2101" s="31">
        <f t="shared" si="1328"/>
        <v>3.6929123483058776E-3</v>
      </c>
      <c r="AL2101" s="31">
        <f t="shared" si="1328"/>
        <v>7.9561966920071038E-4</v>
      </c>
      <c r="AM2101" s="31">
        <f t="shared" si="1348"/>
        <v>1</v>
      </c>
      <c r="AN2101" s="31">
        <f>(Z2101*'Propiedades físicas'!$F$4)/1000</f>
        <v>1238.5726978518198</v>
      </c>
      <c r="AO2101" s="31">
        <f>(AA2101*'Propiedades físicas'!$F$6)/1000</f>
        <v>317.34581899125675</v>
      </c>
      <c r="AP2101" s="31">
        <f>(AB2101*'Propiedades físicas'!$F$9)/1000</f>
        <v>154.02672123809583</v>
      </c>
      <c r="AQ2101" s="31">
        <f>(AC2101*'Propiedades físicas'!$F$5)/1000</f>
        <v>108.00213002402721</v>
      </c>
      <c r="AR2101" s="31">
        <f>(AD2101*'Propiedades físicas'!$F$8)/1000</f>
        <v>15.688738581332395</v>
      </c>
      <c r="AS2101" s="31">
        <f>(AE2101*'Propiedades físicas'!$F$7)/1000</f>
        <v>0.87800354669276581</v>
      </c>
      <c r="AT2101" s="31">
        <f t="shared" si="1349"/>
        <v>1834.5141102332248</v>
      </c>
      <c r="AU2101" s="31">
        <f t="shared" si="1350"/>
        <v>0.67515027055003574</v>
      </c>
      <c r="AV2101" s="31">
        <f t="shared" si="1354"/>
        <v>0.17298630586761313</v>
      </c>
      <c r="AW2101" s="31">
        <f t="shared" si="1354"/>
        <v>8.3960499610719358E-2</v>
      </c>
      <c r="AX2101" s="31">
        <f t="shared" si="1354"/>
        <v>5.8872335416540744E-2</v>
      </c>
      <c r="AY2101" s="31">
        <f t="shared" si="1351"/>
        <v>8.5519857785873662E-3</v>
      </c>
      <c r="AZ2101" s="31">
        <f t="shared" si="1351"/>
        <v>4.7860277650366167E-4</v>
      </c>
      <c r="BA2101" s="31">
        <f t="shared" si="1352"/>
        <v>1</v>
      </c>
      <c r="BB2101" s="34">
        <f>AU2101*'Propiedades físicas'!$C$4+'Diseño reactor'!AV2101*'Propiedades físicas'!$C$5+'Diseño reactor'!AW2101*'Propiedades físicas'!$C$8+'Diseño reactor'!AX2101*'Propiedades físicas'!$C$9+'Diseño reactor'!AY2101*'Propiedades físicas'!$C$7+'Diseño reactor'!AZ2101*'Propiedades físicas'!$C$6</f>
        <v>875.38304309649618</v>
      </c>
      <c r="BC2101" s="45">
        <f>AU2101*'Propiedades físicas'!$L$4+'Diseño reactor'!AV2101*'Propiedades físicas'!$L$5+'Diseño reactor'!AW2101*'Propiedades físicas'!$L$8+AX2101*'Propiedades físicas'!$L$9+'Diseño reactor'!AY2101*'Propiedades físicas'!$L$7+'Diseño reactor'!AZ2101*'Propiedades físicas'!$L$6</f>
        <v>2.1083020159265629</v>
      </c>
      <c r="BD2101" s="29">
        <f t="shared" si="1329"/>
        <v>1.5688780737044667</v>
      </c>
      <c r="BE2101" s="58">
        <f t="shared" si="1330"/>
        <v>41.372608852928145</v>
      </c>
      <c r="BF2101" s="30">
        <f>AU2101*'Propiedades físicas'!$I$4+'Diseño reactor'!AV2101*'Propiedades físicas'!$I$5+'Diseño reactor'!AW2101*'Propiedades físicas'!$I$8+'Diseño reactor'!AX2101*'Propiedades físicas'!$I$9+'Diseño reactor'!AY2101*'Propiedades físicas'!$I$7+'Diseño reactor'!AZ2101*'Propiedades físicas'!$I$6</f>
        <v>1.9970536207466968E-2</v>
      </c>
      <c r="BG2101" s="24">
        <f>AU2101*'Propiedades físicas'!$O$4+'Diseño reactor'!AV2101*'Propiedades físicas'!$O$5+'Diseño reactor'!AW2101*'Propiedades físicas'!$O$8+'Diseño reactor'!AX2101*'Propiedades físicas'!$O$9+'Diseño reactor'!AY2101*'Propiedades físicas'!$O$7+'Diseño reactor'!AZ2101*'Propiedades físicas'!$O$6</f>
        <v>0.15400373534234396</v>
      </c>
      <c r="BH2101" s="54">
        <f t="shared" si="1331"/>
        <v>41154.999752973119</v>
      </c>
      <c r="BI2101" s="34">
        <f t="shared" si="1353"/>
        <v>273.39545792017151</v>
      </c>
      <c r="BJ2101" s="27">
        <f t="shared" si="1332"/>
        <v>4796.6407218522609</v>
      </c>
      <c r="BK2101" s="34">
        <f t="shared" si="1333"/>
        <v>568.23122173880404</v>
      </c>
      <c r="BL2101" s="27">
        <f t="shared" si="1334"/>
        <v>105.6583947238619</v>
      </c>
      <c r="BM2101" s="34">
        <f t="shared" si="1335"/>
        <v>1.1054421768707483</v>
      </c>
      <c r="BN2101" s="45">
        <f t="shared" si="1336"/>
        <v>2264.1852502499491</v>
      </c>
      <c r="BO2101" s="45">
        <f t="shared" si="1337"/>
        <v>107.83639796402289</v>
      </c>
      <c r="BP2101" s="66">
        <f t="shared" si="1338"/>
        <v>6.6877283172927449</v>
      </c>
    </row>
    <row r="2102" spans="8:68">
      <c r="H2102" s="68">
        <v>2097</v>
      </c>
      <c r="I2102" s="31">
        <f>('Propiedades físicas'!$C$10*'Diseño reactor'!H2102)/1000</f>
        <v>1835.3893555148247</v>
      </c>
      <c r="J2102" s="31">
        <f t="shared" si="1315"/>
        <v>0.24844864585808416</v>
      </c>
      <c r="K2102" s="31">
        <f>(I2102*1000)/'Propiedades físicas'!$F$10</f>
        <v>11989.068409141089</v>
      </c>
      <c r="L2102" s="31">
        <f t="shared" si="1316"/>
        <v>1712.724058448727</v>
      </c>
      <c r="M2102" s="31">
        <f t="shared" si="1317"/>
        <v>10276.344350692361</v>
      </c>
      <c r="N2102" s="31">
        <f t="shared" si="1318"/>
        <v>0.81674967021875389</v>
      </c>
      <c r="O2102" s="32">
        <f t="shared" si="1319"/>
        <v>4.9004980213125231</v>
      </c>
      <c r="P2102" s="33">
        <f t="shared" si="1320"/>
        <v>0.67203261684711746</v>
      </c>
      <c r="Q2102" s="31">
        <f t="shared" si="1321"/>
        <v>4.7255956506982297</v>
      </c>
      <c r="R2102" s="31">
        <f t="shared" si="1322"/>
        <v>0.11907513847381984</v>
      </c>
      <c r="S2102" s="31">
        <f t="shared" si="1323"/>
        <v>0.17490237061429198</v>
      </c>
      <c r="T2102" s="31">
        <f t="shared" si="1324"/>
        <v>2.1098512552977716E-2</v>
      </c>
      <c r="U2102" s="31">
        <f t="shared" si="1325"/>
        <v>4.5434023448389033E-3</v>
      </c>
      <c r="V2102" s="47">
        <f t="shared" si="1339"/>
        <v>6.6550802833403866E-4</v>
      </c>
      <c r="W2102" s="31">
        <f t="shared" si="1326"/>
        <v>0.17718654643946929</v>
      </c>
      <c r="X2102" s="34">
        <f>(S2102*H2102*'Propiedades físicas'!$F$5*60*24*365)/(1000000)</f>
        <v>56766.293625816099</v>
      </c>
      <c r="Y2102" s="34">
        <f>(U2102*H2102*'Propiedades físicas'!$F$7*60*24*365)/(1000000)</f>
        <v>461.1555692058073</v>
      </c>
      <c r="Z2102" s="31">
        <f t="shared" si="1340"/>
        <v>1409.2523975284053</v>
      </c>
      <c r="AA2102" s="31">
        <f t="shared" si="1356"/>
        <v>9909.5740795141883</v>
      </c>
      <c r="AB2102" s="31">
        <f t="shared" si="1357"/>
        <v>249.70056537960022</v>
      </c>
      <c r="AC2102" s="31">
        <f t="shared" si="1358"/>
        <v>366.77027117817028</v>
      </c>
      <c r="AD2102" s="31">
        <f t="shared" si="1355"/>
        <v>44.243580823594272</v>
      </c>
      <c r="AE2102" s="31">
        <f t="shared" si="1344"/>
        <v>9.5275147171271808</v>
      </c>
      <c r="AF2102" s="31">
        <f t="shared" si="1345"/>
        <v>11989.068409141086</v>
      </c>
      <c r="AG2102" s="31">
        <f t="shared" si="1346"/>
        <v>0.11754477908007584</v>
      </c>
      <c r="AH2102" s="31">
        <f t="shared" si="1347"/>
        <v>0.82655079955658739</v>
      </c>
      <c r="AI2102" s="31">
        <f t="shared" si="1347"/>
        <v>2.0827353457189016E-2</v>
      </c>
      <c r="AJ2102" s="31">
        <f t="shared" si="1347"/>
        <v>3.0592057586269643E-2</v>
      </c>
      <c r="AK2102" s="31">
        <f t="shared" si="1328"/>
        <v>3.6903268305534631E-3</v>
      </c>
      <c r="AL2102" s="31">
        <f t="shared" si="1328"/>
        <v>7.9468348932456765E-4</v>
      </c>
      <c r="AM2102" s="31">
        <f t="shared" si="1348"/>
        <v>0.99999999999999989</v>
      </c>
      <c r="AN2102" s="31">
        <f>(Z2102*'Propiedades físicas'!$F$4)/1000</f>
        <v>1239.2683733385288</v>
      </c>
      <c r="AO2102" s="31">
        <f>(AA2102*'Propiedades físicas'!$F$6)/1000</f>
        <v>317.50275350763457</v>
      </c>
      <c r="AP2102" s="31">
        <f>(AB2102*'Propiedades físicas'!$F$9)/1000</f>
        <v>154.05276381094433</v>
      </c>
      <c r="AQ2102" s="31">
        <f>(AC2102*'Propiedades físicas'!$F$5)/1000</f>
        <v>108.00284175383581</v>
      </c>
      <c r="AR2102" s="31">
        <f>(AD2102*'Propiedades físicas'!$F$8)/1000</f>
        <v>15.685234273580637</v>
      </c>
      <c r="AS2102" s="31">
        <f>(AE2102*'Propiedades físicas'!$F$7)/1000</f>
        <v>0.87738883030024217</v>
      </c>
      <c r="AT2102" s="31">
        <f t="shared" si="1349"/>
        <v>1835.3893555148245</v>
      </c>
      <c r="AU2102" s="31">
        <f t="shared" si="1350"/>
        <v>0.67520734476032496</v>
      </c>
      <c r="AV2102" s="31">
        <f t="shared" si="1354"/>
        <v>0.17298931834470371</v>
      </c>
      <c r="AW2102" s="31">
        <f t="shared" si="1354"/>
        <v>8.3934650349834203E-2</v>
      </c>
      <c r="AX2102" s="31">
        <f t="shared" si="1354"/>
        <v>5.8844648645976889E-2</v>
      </c>
      <c r="AY2102" s="31">
        <f t="shared" si="1351"/>
        <v>8.5459982790305269E-3</v>
      </c>
      <c r="AZ2102" s="31">
        <f t="shared" si="1351"/>
        <v>4.7803962012961311E-4</v>
      </c>
      <c r="BA2102" s="31">
        <f t="shared" si="1352"/>
        <v>0.99999999999999989</v>
      </c>
      <c r="BB2102" s="34">
        <f>AU2102*'Propiedades físicas'!$C$4+'Diseño reactor'!AV2102*'Propiedades físicas'!$C$5+'Diseño reactor'!AW2102*'Propiedades físicas'!$C$8+'Diseño reactor'!AX2102*'Propiedades físicas'!$C$9+'Diseño reactor'!AY2102*'Propiedades físicas'!$C$7+'Diseño reactor'!AZ2102*'Propiedades físicas'!$C$6</f>
        <v>875.38285841701793</v>
      </c>
      <c r="BC2102" s="45">
        <f>AU2102*'Propiedades físicas'!$L$4+'Diseño reactor'!AV2102*'Propiedades físicas'!$L$5+'Diseño reactor'!AW2102*'Propiedades físicas'!$L$8+AX2102*'Propiedades físicas'!$L$9+'Diseño reactor'!AY2102*'Propiedades físicas'!$L$7+'Diseño reactor'!AZ2102*'Propiedades físicas'!$L$6</f>
        <v>2.108342981806298</v>
      </c>
      <c r="BD2102" s="29">
        <f t="shared" si="1329"/>
        <v>1.56823234179993</v>
      </c>
      <c r="BE2102" s="58">
        <f t="shared" si="1330"/>
        <v>41.37191164018229</v>
      </c>
      <c r="BF2102" s="30">
        <f>AU2102*'Propiedades físicas'!$I$4+'Diseño reactor'!AV2102*'Propiedades físicas'!$I$5+'Diseño reactor'!AW2102*'Propiedades físicas'!$I$8+'Diseño reactor'!AX2102*'Propiedades físicas'!$I$9+'Diseño reactor'!AY2102*'Propiedades físicas'!$I$7+'Diseño reactor'!AZ2102*'Propiedades físicas'!$I$6</f>
        <v>1.9970617498525505E-2</v>
      </c>
      <c r="BG2102" s="24">
        <f>AU2102*'Propiedades físicas'!$O$4+'Diseño reactor'!AV2102*'Propiedades físicas'!$O$5+'Diseño reactor'!AW2102*'Propiedades físicas'!$O$8+'Diseño reactor'!AX2102*'Propiedades físicas'!$O$9+'Diseño reactor'!AY2102*'Propiedades físicas'!$O$7+'Diseño reactor'!AZ2102*'Propiedades físicas'!$O$6</f>
        <v>0.15400571258022749</v>
      </c>
      <c r="BH2102" s="54">
        <f t="shared" si="1331"/>
        <v>41154.823547755404</v>
      </c>
      <c r="BI2102" s="34">
        <f t="shared" si="1353"/>
        <v>273.39837295593975</v>
      </c>
      <c r="BJ2102" s="27">
        <f t="shared" si="1332"/>
        <v>4796.6440783223688</v>
      </c>
      <c r="BK2102" s="34">
        <f t="shared" si="1333"/>
        <v>568.23891482751151</v>
      </c>
      <c r="BL2102" s="27">
        <f t="shared" si="1334"/>
        <v>105.65866070680362</v>
      </c>
      <c r="BM2102" s="34">
        <f t="shared" si="1335"/>
        <v>1.1054421768707483</v>
      </c>
      <c r="BN2102" s="45">
        <f t="shared" si="1336"/>
        <v>2265.3801094269747</v>
      </c>
      <c r="BO2102" s="45">
        <f t="shared" si="1337"/>
        <v>107.84494721315721</v>
      </c>
      <c r="BP2102" s="66">
        <f t="shared" si="1338"/>
        <v>6.6877269063833307</v>
      </c>
    </row>
    <row r="2103" spans="8:68">
      <c r="H2103" s="68">
        <v>2098</v>
      </c>
      <c r="I2103" s="31">
        <f>('Propiedades físicas'!$C$10*'Diseño reactor'!H2103)/1000</f>
        <v>1836.2646007964242</v>
      </c>
      <c r="J2103" s="31">
        <f t="shared" si="1315"/>
        <v>0.24833022419656939</v>
      </c>
      <c r="K2103" s="31">
        <f>(I2103*1000)/'Propiedades físicas'!$F$10</f>
        <v>11994.785656832619</v>
      </c>
      <c r="L2103" s="31">
        <f t="shared" si="1316"/>
        <v>1713.5408081189455</v>
      </c>
      <c r="M2103" s="31">
        <f t="shared" si="1317"/>
        <v>10281.244848713673</v>
      </c>
      <c r="N2103" s="31">
        <f t="shared" si="1318"/>
        <v>0.81674967021875378</v>
      </c>
      <c r="O2103" s="32">
        <f t="shared" si="1319"/>
        <v>4.9004980213125231</v>
      </c>
      <c r="P2103" s="33">
        <f t="shared" si="1320"/>
        <v>0.67208937814159386</v>
      </c>
      <c r="Q2103" s="31">
        <f t="shared" si="1321"/>
        <v>4.7256778667017159</v>
      </c>
      <c r="R2103" s="31">
        <f t="shared" si="1322"/>
        <v>0.11903848791010797</v>
      </c>
      <c r="S2103" s="31">
        <f t="shared" si="1323"/>
        <v>0.17482015461080658</v>
      </c>
      <c r="T2103" s="31">
        <f t="shared" si="1324"/>
        <v>2.1083745800457507E-2</v>
      </c>
      <c r="U2103" s="31">
        <f t="shared" si="1325"/>
        <v>4.5380583665945344E-3</v>
      </c>
      <c r="V2103" s="47">
        <f t="shared" si="1339"/>
        <v>6.6556423854798627E-4</v>
      </c>
      <c r="W2103" s="31">
        <f t="shared" si="1326"/>
        <v>0.17711704987700208</v>
      </c>
      <c r="X2103" s="34">
        <f>(S2103*H2103*'Propiedades físicas'!$F$5*60*24*365)/(1000000)</f>
        <v>56766.667124335072</v>
      </c>
      <c r="Y2103" s="34">
        <f>(U2103*H2103*'Propiedades físicas'!$F$7*60*24*365)/(1000000)</f>
        <v>460.83280853030072</v>
      </c>
      <c r="Z2103" s="31">
        <f t="shared" si="1340"/>
        <v>1410.043515341064</v>
      </c>
      <c r="AA2103" s="31">
        <f t="shared" si="1356"/>
        <v>9914.472164340199</v>
      </c>
      <c r="AB2103" s="31">
        <f t="shared" si="1357"/>
        <v>249.74274763540652</v>
      </c>
      <c r="AC2103" s="31">
        <f t="shared" si="1358"/>
        <v>366.7726843734722</v>
      </c>
      <c r="AD2103" s="31">
        <f t="shared" si="1355"/>
        <v>44.233698689359848</v>
      </c>
      <c r="AE2103" s="31">
        <f t="shared" si="1344"/>
        <v>9.5208464531153325</v>
      </c>
      <c r="AF2103" s="31">
        <f t="shared" si="1345"/>
        <v>11994.785656832617</v>
      </c>
      <c r="AG2103" s="31">
        <f t="shared" si="1346"/>
        <v>0.1175547071604283</v>
      </c>
      <c r="AH2103" s="31">
        <f t="shared" si="1347"/>
        <v>0.826565179903202</v>
      </c>
      <c r="AI2103" s="31">
        <f t="shared" si="1347"/>
        <v>2.0820942931409948E-2</v>
      </c>
      <c r="AJ2103" s="31">
        <f t="shared" si="1347"/>
        <v>3.0577677239655102E-2</v>
      </c>
      <c r="AK2103" s="31">
        <f t="shared" si="1328"/>
        <v>3.6877439876687504E-3</v>
      </c>
      <c r="AL2103" s="31">
        <f t="shared" si="1328"/>
        <v>7.9374877763588477E-4</v>
      </c>
      <c r="AM2103" s="31">
        <f t="shared" si="1348"/>
        <v>1</v>
      </c>
      <c r="AN2103" s="31">
        <f>(Z2103*'Propiedades físicas'!$F$4)/1000</f>
        <v>1239.9640665206248</v>
      </c>
      <c r="AO2103" s="31">
        <f>(AA2103*'Propiedades físicas'!$F$6)/1000</f>
        <v>317.65968814546</v>
      </c>
      <c r="AP2103" s="31">
        <f>(AB2103*'Propiedades físicas'!$F$9)/1000</f>
        <v>154.07878815366402</v>
      </c>
      <c r="AQ2103" s="31">
        <f>(AC2103*'Propiedades físicas'!$F$5)/1000</f>
        <v>108.00355236745638</v>
      </c>
      <c r="AR2103" s="31">
        <f>(AD2103*'Propiedades físicas'!$F$8)/1000</f>
        <v>15.681730859351848</v>
      </c>
      <c r="AS2103" s="31">
        <f>(AE2103*'Propiedades físicas'!$F$7)/1000</f>
        <v>0.87677474986739101</v>
      </c>
      <c r="AT2103" s="31">
        <f t="shared" si="1349"/>
        <v>1836.2646007964242</v>
      </c>
      <c r="AU2103" s="31">
        <f t="shared" si="1350"/>
        <v>0.67526437419902763</v>
      </c>
      <c r="AV2103" s="31">
        <f t="shared" si="1354"/>
        <v>0.17299232801617193</v>
      </c>
      <c r="AW2103" s="31">
        <f t="shared" si="1354"/>
        <v>8.3908815802927861E-2</v>
      </c>
      <c r="AX2103" s="31">
        <f t="shared" si="1354"/>
        <v>5.8816987661044658E-2</v>
      </c>
      <c r="AY2103" s="31">
        <f t="shared" si="1351"/>
        <v>8.5400169738883876E-3</v>
      </c>
      <c r="AZ2103" s="31">
        <f t="shared" si="1351"/>
        <v>4.7747734693960581E-4</v>
      </c>
      <c r="BA2103" s="31">
        <f t="shared" si="1352"/>
        <v>1.0000000000000002</v>
      </c>
      <c r="BB2103" s="34">
        <f>AU2103*'Propiedades físicas'!$C$4+'Diseño reactor'!AV2103*'Propiedades físicas'!$C$5+'Diseño reactor'!AW2103*'Propiedades físicas'!$C$8+'Diseño reactor'!AX2103*'Propiedades físicas'!$C$9+'Diseño reactor'!AY2103*'Propiedades físicas'!$C$7+'Diseño reactor'!AZ2103*'Propiedades físicas'!$C$6</f>
        <v>875.38267401301925</v>
      </c>
      <c r="BC2103" s="45">
        <f>AU2103*'Propiedades físicas'!$L$4+'Diseño reactor'!AV2103*'Propiedades físicas'!$L$5+'Diseño reactor'!AW2103*'Propiedades físicas'!$L$8+AX2103*'Propiedades físicas'!$L$9+'Diseño reactor'!AY2103*'Propiedades físicas'!$L$7+'Diseño reactor'!AZ2103*'Propiedades físicas'!$L$6</f>
        <v>2.1083839141824914</v>
      </c>
      <c r="BD2103" s="29">
        <f t="shared" si="1329"/>
        <v>1.567587142024236</v>
      </c>
      <c r="BE2103" s="58">
        <f t="shared" si="1330"/>
        <v>41.371215010366356</v>
      </c>
      <c r="BF2103" s="30">
        <f>AU2103*'Propiedades físicas'!$I$4+'Diseño reactor'!AV2103*'Propiedades físicas'!$I$5+'Diseño reactor'!AW2103*'Propiedades físicas'!$I$8+'Diseño reactor'!AX2103*'Propiedades físicas'!$I$9+'Diseño reactor'!AY2103*'Propiedades físicas'!$I$7+'Diseño reactor'!AZ2103*'Propiedades físicas'!$I$6</f>
        <v>1.9970698659385409E-2</v>
      </c>
      <c r="BG2103" s="24">
        <f>AU2103*'Propiedades físicas'!$O$4+'Diseño reactor'!AV2103*'Propiedades físicas'!$O$5+'Diseño reactor'!AW2103*'Propiedades físicas'!$O$8+'Diseño reactor'!AX2103*'Propiedades físicas'!$O$9+'Diseño reactor'!AY2103*'Propiedades físicas'!$O$7+'Diseño reactor'!AZ2103*'Propiedades físicas'!$O$6</f>
        <v>0.15400768827676656</v>
      </c>
      <c r="BH2103" s="54">
        <f t="shared" si="1331"/>
        <v>41154.647625230427</v>
      </c>
      <c r="BI2103" s="34">
        <f t="shared" si="1353"/>
        <v>273.40128456941522</v>
      </c>
      <c r="BJ2103" s="27">
        <f t="shared" si="1332"/>
        <v>4796.6474365060276</v>
      </c>
      <c r="BK2103" s="34">
        <f t="shared" si="1333"/>
        <v>568.24660244228585</v>
      </c>
      <c r="BL2103" s="27">
        <f t="shared" si="1334"/>
        <v>105.65892649463156</v>
      </c>
      <c r="BM2103" s="34">
        <f t="shared" si="1335"/>
        <v>1.1054421768707483</v>
      </c>
      <c r="BN2103" s="45">
        <f t="shared" si="1336"/>
        <v>2266.5749901550621</v>
      </c>
      <c r="BO2103" s="45">
        <f t="shared" si="1337"/>
        <v>107.85348975687242</v>
      </c>
      <c r="BP2103" s="66">
        <f t="shared" si="1338"/>
        <v>6.6877254975785183</v>
      </c>
    </row>
    <row r="2104" spans="8:68">
      <c r="H2104" s="68">
        <v>2099</v>
      </c>
      <c r="I2104" s="31">
        <f>('Propiedades físicas'!$C$10*'Diseño reactor'!H2104)/1000</f>
        <v>1837.1398460780242</v>
      </c>
      <c r="J2104" s="31">
        <f t="shared" si="1315"/>
        <v>0.24821191537132087</v>
      </c>
      <c r="K2104" s="31">
        <f>(I2104*1000)/'Propiedades físicas'!$F$10</f>
        <v>12000.502904524152</v>
      </c>
      <c r="L2104" s="31">
        <f t="shared" si="1316"/>
        <v>1714.3575577891645</v>
      </c>
      <c r="M2104" s="31">
        <f t="shared" si="1317"/>
        <v>10286.145346734987</v>
      </c>
      <c r="N2104" s="31">
        <f t="shared" si="1318"/>
        <v>0.81674967021875389</v>
      </c>
      <c r="O2104" s="32">
        <f t="shared" si="1319"/>
        <v>4.900498021312524</v>
      </c>
      <c r="P2104" s="33">
        <f t="shared" si="1320"/>
        <v>0.67214609492740618</v>
      </c>
      <c r="Q2104" s="31">
        <f t="shared" si="1321"/>
        <v>4.7257600061692635</v>
      </c>
      <c r="R2104" s="31">
        <f t="shared" si="1322"/>
        <v>0.11900185820532801</v>
      </c>
      <c r="S2104" s="31">
        <f t="shared" si="1323"/>
        <v>0.17473801514326046</v>
      </c>
      <c r="T2104" s="31">
        <f t="shared" si="1324"/>
        <v>2.1068994320126898E-2</v>
      </c>
      <c r="U2104" s="31">
        <f t="shared" si="1325"/>
        <v>4.5327227658928772E-3</v>
      </c>
      <c r="V2104" s="47">
        <f t="shared" si="1339"/>
        <v>6.6562040468539263E-4</v>
      </c>
      <c r="W2104" s="31">
        <f t="shared" si="1326"/>
        <v>0.17704760780940129</v>
      </c>
      <c r="X2104" s="34">
        <f>(S2104*H2104*'Propiedades físicas'!$F$5*60*24*365)/(1000000)</f>
        <v>56767.040037335246</v>
      </c>
      <c r="Y2104" s="34">
        <f>(U2104*H2104*'Propiedades físicas'!$F$7*60*24*365)/(1000000)</f>
        <v>460.51038166293722</v>
      </c>
      <c r="Z2104" s="31">
        <f t="shared" si="1340"/>
        <v>1410.8346532526255</v>
      </c>
      <c r="AA2104" s="31">
        <f t="shared" si="1356"/>
        <v>9919.3702529492839</v>
      </c>
      <c r="AB2104" s="31">
        <f t="shared" si="1357"/>
        <v>249.78490037298349</v>
      </c>
      <c r="AC2104" s="31">
        <f t="shared" si="1358"/>
        <v>366.77509378570369</v>
      </c>
      <c r="AD2104" s="31">
        <f t="shared" si="1355"/>
        <v>44.223819077946359</v>
      </c>
      <c r="AE2104" s="31">
        <f t="shared" si="1344"/>
        <v>9.5141850856091494</v>
      </c>
      <c r="AF2104" s="31">
        <f t="shared" si="1345"/>
        <v>12000.502904524152</v>
      </c>
      <c r="AG2104" s="31">
        <f t="shared" si="1346"/>
        <v>0.11756462745579981</v>
      </c>
      <c r="AH2104" s="31">
        <f t="shared" si="1347"/>
        <v>0.82657954686296631</v>
      </c>
      <c r="AI2104" s="31">
        <f t="shared" si="1347"/>
        <v>2.0814536054052816E-2</v>
      </c>
      <c r="AJ2104" s="31">
        <f t="shared" si="1347"/>
        <v>3.0563310279890905E-2</v>
      </c>
      <c r="AK2104" s="31">
        <f t="shared" si="1328"/>
        <v>3.6851638160325865E-3</v>
      </c>
      <c r="AL2104" s="31">
        <f t="shared" si="1328"/>
        <v>7.9281553125763857E-4</v>
      </c>
      <c r="AM2104" s="31">
        <f t="shared" si="1348"/>
        <v>1</v>
      </c>
      <c r="AN2104" s="31">
        <f>(Z2104*'Propiedades físicas'!$F$4)/1000</f>
        <v>1240.6597773772937</v>
      </c>
      <c r="AO2104" s="31">
        <f>(AA2104*'Propiedades físicas'!$F$6)/1000</f>
        <v>317.81662290449503</v>
      </c>
      <c r="AP2104" s="31">
        <f>(AB2104*'Propiedades físicas'!$F$9)/1000</f>
        <v>154.10479428511215</v>
      </c>
      <c r="AQ2104" s="31">
        <f>(AC2104*'Propiedades físicas'!$F$5)/1000</f>
        <v>108.00426186707617</v>
      </c>
      <c r="AR2104" s="31">
        <f>(AD2104*'Propiedades físicas'!$F$8)/1000</f>
        <v>15.678228339513538</v>
      </c>
      <c r="AS2104" s="31">
        <f>(AE2104*'Propiedades físicas'!$F$7)/1000</f>
        <v>0.87616130453374663</v>
      </c>
      <c r="AT2104" s="31">
        <f t="shared" si="1349"/>
        <v>1837.1398460780242</v>
      </c>
      <c r="AU2104" s="31">
        <f t="shared" si="1350"/>
        <v>0.67532135891880396</v>
      </c>
      <c r="AV2104" s="31">
        <f t="shared" si="1354"/>
        <v>0.17299533488589808</v>
      </c>
      <c r="AW2104" s="31">
        <f t="shared" si="1354"/>
        <v>8.3882995959234805E-2</v>
      </c>
      <c r="AX2104" s="31">
        <f t="shared" si="1354"/>
        <v>5.8789352426080452E-2</v>
      </c>
      <c r="AY2104" s="31">
        <f t="shared" si="1351"/>
        <v>8.5340418547797774E-3</v>
      </c>
      <c r="AZ2104" s="31">
        <f t="shared" si="1351"/>
        <v>4.7691595520297462E-4</v>
      </c>
      <c r="BA2104" s="31">
        <f t="shared" si="1352"/>
        <v>0.99999999999999989</v>
      </c>
      <c r="BB2104" s="34">
        <f>AU2104*'Propiedades físicas'!$C$4+'Diseño reactor'!AV2104*'Propiedades físicas'!$C$5+'Diseño reactor'!AW2104*'Propiedades físicas'!$C$8+'Diseño reactor'!AX2104*'Propiedades físicas'!$C$9+'Diseño reactor'!AY2104*'Propiedades físicas'!$C$7+'Diseño reactor'!AZ2104*'Propiedades físicas'!$C$6</f>
        <v>875.38248988398925</v>
      </c>
      <c r="BC2104" s="45">
        <f>AU2104*'Propiedades físicas'!$L$4+'Diseño reactor'!AV2104*'Propiedades físicas'!$L$5+'Diseño reactor'!AW2104*'Propiedades físicas'!$L$8+AX2104*'Propiedades físicas'!$L$9+'Diseño reactor'!AY2104*'Propiedades físicas'!$L$7+'Diseño reactor'!AZ2104*'Propiedades físicas'!$L$6</f>
        <v>2.1084248130959291</v>
      </c>
      <c r="BD2104" s="29">
        <f t="shared" si="1329"/>
        <v>1.5669424737191691</v>
      </c>
      <c r="BE2104" s="58">
        <f t="shared" si="1330"/>
        <v>41.370518962747312</v>
      </c>
      <c r="BF2104" s="30">
        <f>AU2104*'Propiedades físicas'!$I$4+'Diseño reactor'!AV2104*'Propiedades físicas'!$I$5+'Diseño reactor'!AW2104*'Propiedades físicas'!$I$8+'Diseño reactor'!AX2104*'Propiedades físicas'!$I$9+'Diseño reactor'!AY2104*'Propiedades físicas'!$I$7+'Diseño reactor'!AZ2104*'Propiedades físicas'!$I$6</f>
        <v>1.9970779690287831E-2</v>
      </c>
      <c r="BG2104" s="24">
        <f>AU2104*'Propiedades físicas'!$O$4+'Diseño reactor'!AV2104*'Propiedades físicas'!$O$5+'Diseño reactor'!AW2104*'Propiedades físicas'!$O$8+'Diseño reactor'!AX2104*'Propiedades físicas'!$O$9+'Diseño reactor'!AY2104*'Propiedades físicas'!$O$7+'Diseño reactor'!AZ2104*'Propiedades físicas'!$O$6</f>
        <v>0.15400966243372488</v>
      </c>
      <c r="BH2104" s="54">
        <f t="shared" si="1331"/>
        <v>41154.471984870317</v>
      </c>
      <c r="BI2104" s="34">
        <f t="shared" si="1353"/>
        <v>273.40419276611942</v>
      </c>
      <c r="BJ2104" s="27">
        <f t="shared" si="1332"/>
        <v>4796.6507963954482</v>
      </c>
      <c r="BK2104" s="34">
        <f t="shared" si="1333"/>
        <v>568.25428458870806</v>
      </c>
      <c r="BL2104" s="27">
        <f t="shared" si="1334"/>
        <v>105.65919208755133</v>
      </c>
      <c r="BM2104" s="34">
        <f t="shared" si="1335"/>
        <v>1.1054421768707483</v>
      </c>
      <c r="BN2104" s="45">
        <f t="shared" si="1336"/>
        <v>2267.7698924080864</v>
      </c>
      <c r="BO2104" s="45">
        <f t="shared" si="1337"/>
        <v>107.86202560305406</v>
      </c>
      <c r="BP2104" s="66">
        <f t="shared" si="1338"/>
        <v>6.6877240908744042</v>
      </c>
    </row>
    <row r="2105" spans="8:68">
      <c r="H2105" s="68">
        <v>2100</v>
      </c>
      <c r="I2105" s="31">
        <f>('Propiedades físicas'!$C$10*'Diseño reactor'!H2105)/1000</f>
        <v>1838.015091359624</v>
      </c>
      <c r="J2105" s="31">
        <f t="shared" si="1315"/>
        <v>0.24809371922114407</v>
      </c>
      <c r="K2105" s="31">
        <f>(I2105*1000)/'Propiedades físicas'!$F$10</f>
        <v>12006.220152215681</v>
      </c>
      <c r="L2105" s="31">
        <f t="shared" si="1316"/>
        <v>1715.1743074593828</v>
      </c>
      <c r="M2105" s="31">
        <f t="shared" si="1317"/>
        <v>10291.045844756298</v>
      </c>
      <c r="N2105" s="31">
        <f t="shared" si="1318"/>
        <v>0.81674967021875378</v>
      </c>
      <c r="O2105" s="32">
        <f t="shared" si="1319"/>
        <v>4.9004980213125231</v>
      </c>
      <c r="P2105" s="33">
        <f t="shared" si="1320"/>
        <v>0.67220276725688488</v>
      </c>
      <c r="Q2105" s="31">
        <f t="shared" si="1321"/>
        <v>4.7258420692066778</v>
      </c>
      <c r="R2105" s="31">
        <f t="shared" si="1322"/>
        <v>0.11896524934421653</v>
      </c>
      <c r="S2105" s="31">
        <f t="shared" si="1323"/>
        <v>0.17465595210584514</v>
      </c>
      <c r="T2105" s="31">
        <f t="shared" si="1324"/>
        <v>2.1054258091328402E-2</v>
      </c>
      <c r="U2105" s="31">
        <f t="shared" si="1325"/>
        <v>4.5273955263239333E-3</v>
      </c>
      <c r="V2105" s="47">
        <f t="shared" si="1339"/>
        <v>6.6567652679808023E-4</v>
      </c>
      <c r="W2105" s="31">
        <f t="shared" si="1326"/>
        <v>0.1769782201725949</v>
      </c>
      <c r="X2105" s="34">
        <f>(S2105*H2105*'Propiedades físicas'!$F$5*60*24*365)/(1000000)</f>
        <v>56767.412365963486</v>
      </c>
      <c r="Y2105" s="34">
        <f>(U2105*H2105*'Propiedades físicas'!$F$7*60*24*365)/(1000000)</f>
        <v>460.1882881522003</v>
      </c>
      <c r="Z2105" s="31">
        <f t="shared" si="1340"/>
        <v>1411.6258112394582</v>
      </c>
      <c r="AA2105" s="31">
        <f t="shared" si="1356"/>
        <v>9924.2683453340233</v>
      </c>
      <c r="AB2105" s="31">
        <f t="shared" si="1357"/>
        <v>249.82702362285471</v>
      </c>
      <c r="AC2105" s="31">
        <f t="shared" si="1358"/>
        <v>366.77749942227479</v>
      </c>
      <c r="AD2105" s="31">
        <f t="shared" si="1355"/>
        <v>44.213941991789646</v>
      </c>
      <c r="AE2105" s="31">
        <f t="shared" si="1344"/>
        <v>9.5075306052802606</v>
      </c>
      <c r="AF2105" s="31">
        <f t="shared" si="1345"/>
        <v>12006.220152215681</v>
      </c>
      <c r="AG2105" s="31">
        <f t="shared" si="1346"/>
        <v>0.11757453997534358</v>
      </c>
      <c r="AH2105" s="31">
        <f t="shared" si="1347"/>
        <v>0.82659390045438697</v>
      </c>
      <c r="AI2105" s="31">
        <f t="shared" si="1347"/>
        <v>2.0808132822447915E-2</v>
      </c>
      <c r="AJ2105" s="31">
        <f t="shared" si="1347"/>
        <v>3.0548956688470189E-2</v>
      </c>
      <c r="AK2105" s="31">
        <f t="shared" si="1328"/>
        <v>3.6825863120317852E-3</v>
      </c>
      <c r="AL2105" s="31">
        <f t="shared" si="1328"/>
        <v>7.918837473195674E-4</v>
      </c>
      <c r="AM2105" s="31">
        <f t="shared" si="1348"/>
        <v>1</v>
      </c>
      <c r="AN2105" s="31">
        <f>(Z2105*'Propiedades físicas'!$F$4)/1000</f>
        <v>1241.3555058877548</v>
      </c>
      <c r="AO2105" s="31">
        <f>(AA2105*'Propiedades físicas'!$F$6)/1000</f>
        <v>317.97355778450208</v>
      </c>
      <c r="AP2105" s="31">
        <f>(AB2105*'Propiedades físicas'!$F$9)/1000</f>
        <v>154.1307822241202</v>
      </c>
      <c r="AQ2105" s="31">
        <f>(AC2105*'Propiedades físicas'!$F$5)/1000</f>
        <v>108.00497025487726</v>
      </c>
      <c r="AR2105" s="31">
        <f>(AD2105*'Propiedades físicas'!$F$8)/1000</f>
        <v>15.67472671492926</v>
      </c>
      <c r="AS2105" s="31">
        <f>(AE2105*'Propiedades físicas'!$F$7)/1000</f>
        <v>0.8755484934402592</v>
      </c>
      <c r="AT2105" s="31">
        <f t="shared" si="1349"/>
        <v>1838.0150913596235</v>
      </c>
      <c r="AU2105" s="31">
        <f t="shared" si="1350"/>
        <v>0.67537829897223234</v>
      </c>
      <c r="AV2105" s="31">
        <f t="shared" si="1354"/>
        <v>0.17299833895775549</v>
      </c>
      <c r="AW2105" s="31">
        <f t="shared" si="1354"/>
        <v>8.3857190807996029E-2</v>
      </c>
      <c r="AX2105" s="31">
        <f t="shared" si="1354"/>
        <v>5.8761742905485838E-2</v>
      </c>
      <c r="AY2105" s="31">
        <f t="shared" si="1351"/>
        <v>8.5280729133373392E-3</v>
      </c>
      <c r="AZ2105" s="31">
        <f t="shared" si="1351"/>
        <v>4.763554431931215E-4</v>
      </c>
      <c r="BA2105" s="31">
        <f t="shared" si="1352"/>
        <v>1.0000000000000002</v>
      </c>
      <c r="BB2105" s="34">
        <f>AU2105*'Propiedades físicas'!$C$4+'Diseño reactor'!AV2105*'Propiedades físicas'!$C$5+'Diseño reactor'!AW2105*'Propiedades físicas'!$C$8+'Diseño reactor'!AX2105*'Propiedades físicas'!$C$9+'Diseño reactor'!AY2105*'Propiedades físicas'!$C$7+'Diseño reactor'!AZ2105*'Propiedades físicas'!$C$6</f>
        <v>875.38230602941826</v>
      </c>
      <c r="BC2105" s="45">
        <f>AU2105*'Propiedades físicas'!$L$4+'Diseño reactor'!AV2105*'Propiedades físicas'!$L$5+'Diseño reactor'!AW2105*'Propiedades físicas'!$L$8+AX2105*'Propiedades físicas'!$L$9+'Diseño reactor'!AY2105*'Propiedades físicas'!$L$7+'Diseño reactor'!AZ2105*'Propiedades físicas'!$L$6</f>
        <v>2.108465678587339</v>
      </c>
      <c r="BD2105" s="29">
        <f t="shared" si="1329"/>
        <v>1.5662983362275946</v>
      </c>
      <c r="BE2105" s="58">
        <f t="shared" si="1330"/>
        <v>41.369823496593369</v>
      </c>
      <c r="BF2105" s="30">
        <f>AU2105*'Propiedades físicas'!$I$4+'Diseño reactor'!AV2105*'Propiedades físicas'!$I$5+'Diseño reactor'!AW2105*'Propiedades físicas'!$I$8+'Diseño reactor'!AX2105*'Propiedades físicas'!$I$9+'Diseño reactor'!AY2105*'Propiedades físicas'!$I$7+'Diseño reactor'!AZ2105*'Propiedades físicas'!$I$6</f>
        <v>1.9970860591473429E-2</v>
      </c>
      <c r="BG2105" s="24">
        <f>AU2105*'Propiedades físicas'!$O$4+'Diseño reactor'!AV2105*'Propiedades físicas'!$O$5+'Diseño reactor'!AW2105*'Propiedades físicas'!$O$8+'Diseño reactor'!AX2105*'Propiedades físicas'!$O$9+'Diseño reactor'!AY2105*'Propiedades físicas'!$O$7+'Diseño reactor'!AZ2105*'Propiedades físicas'!$O$6</f>
        <v>0.1540116350528635</v>
      </c>
      <c r="BH2105" s="54">
        <f t="shared" si="1331"/>
        <v>41154.296626148345</v>
      </c>
      <c r="BI2105" s="34">
        <f t="shared" si="1353"/>
        <v>273.40709755156428</v>
      </c>
      <c r="BJ2105" s="27">
        <f t="shared" si="1332"/>
        <v>4796.6541579828636</v>
      </c>
      <c r="BK2105" s="34">
        <f t="shared" si="1333"/>
        <v>568.26196127235153</v>
      </c>
      <c r="BL2105" s="27">
        <f t="shared" si="1334"/>
        <v>105.65945748576833</v>
      </c>
      <c r="BM2105" s="34">
        <f t="shared" si="1335"/>
        <v>1.1054421768707483</v>
      </c>
      <c r="BN2105" s="45">
        <f t="shared" si="1336"/>
        <v>2268.9648161599716</v>
      </c>
      <c r="BO2105" s="45">
        <f t="shared" si="1337"/>
        <v>107.8705547595753</v>
      </c>
      <c r="BP2105" s="66">
        <f t="shared" si="1338"/>
        <v>6.6877226862670947</v>
      </c>
    </row>
    <row r="2106" spans="8:68">
      <c r="H2106" s="68">
        <v>2101</v>
      </c>
      <c r="I2106" s="31">
        <f>('Propiedades físicas'!$C$10*'Diseño reactor'!H2106)/1000</f>
        <v>1838.8903366412239</v>
      </c>
      <c r="J2106" s="31">
        <f t="shared" si="1315"/>
        <v>0.24797563558515112</v>
      </c>
      <c r="K2106" s="31">
        <f>(I2106*1000)/'Propiedades físicas'!$F$10</f>
        <v>12011.937399907214</v>
      </c>
      <c r="L2106" s="31">
        <f t="shared" si="1316"/>
        <v>1715.9910571296018</v>
      </c>
      <c r="M2106" s="31">
        <f t="shared" si="1317"/>
        <v>10295.946342777612</v>
      </c>
      <c r="N2106" s="31">
        <f t="shared" si="1318"/>
        <v>0.81674967021875389</v>
      </c>
      <c r="O2106" s="32">
        <f t="shared" si="1319"/>
        <v>4.9004980213125231</v>
      </c>
      <c r="P2106" s="33">
        <f t="shared" si="1320"/>
        <v>0.6722593951822794</v>
      </c>
      <c r="Q2106" s="31">
        <f t="shared" si="1321"/>
        <v>4.7259240559195765</v>
      </c>
      <c r="R2106" s="31">
        <f t="shared" si="1322"/>
        <v>0.11892866131151962</v>
      </c>
      <c r="S2106" s="31">
        <f t="shared" si="1323"/>
        <v>0.17457396539294562</v>
      </c>
      <c r="T2106" s="31">
        <f t="shared" si="1324"/>
        <v>2.103953709343857E-2</v>
      </c>
      <c r="U2106" s="31">
        <f t="shared" si="1325"/>
        <v>4.522076631516268E-3</v>
      </c>
      <c r="V2106" s="47">
        <f t="shared" si="1339"/>
        <v>6.657326049377912E-4</v>
      </c>
      <c r="W2106" s="31">
        <f t="shared" si="1326"/>
        <v>0.17690888690261114</v>
      </c>
      <c r="X2106" s="34">
        <f>(S2106*H2106*'Propiedades físicas'!$F$5*60*24*365)/(1000000)</f>
        <v>56767.784111364097</v>
      </c>
      <c r="Y2106" s="34">
        <f>(U2106*H2106*'Propiedades físicas'!$F$7*60*24*365)/(1000000)</f>
        <v>459.8665275473179</v>
      </c>
      <c r="Z2106" s="31">
        <f t="shared" si="1340"/>
        <v>1412.4169892779689</v>
      </c>
      <c r="AA2106" s="31">
        <f t="shared" si="1356"/>
        <v>9929.1664414870302</v>
      </c>
      <c r="AB2106" s="31">
        <f t="shared" si="1357"/>
        <v>249.86911741550273</v>
      </c>
      <c r="AC2106" s="31">
        <f t="shared" si="1358"/>
        <v>366.77990129057872</v>
      </c>
      <c r="AD2106" s="31">
        <f t="shared" si="1355"/>
        <v>44.204067433314435</v>
      </c>
      <c r="AE2106" s="31">
        <f t="shared" si="1344"/>
        <v>9.5008830028156783</v>
      </c>
      <c r="AF2106" s="31">
        <f t="shared" si="1345"/>
        <v>12011.93739990721</v>
      </c>
      <c r="AG2106" s="31">
        <f t="shared" si="1346"/>
        <v>0.11758444472819843</v>
      </c>
      <c r="AH2106" s="31">
        <f t="shared" si="1347"/>
        <v>0.8266082406959373</v>
      </c>
      <c r="AI2106" s="31">
        <f t="shared" si="1347"/>
        <v>2.0801733233927186E-2</v>
      </c>
      <c r="AJ2106" s="31">
        <f t="shared" si="1347"/>
        <v>3.053461644691988E-2</v>
      </c>
      <c r="AK2106" s="31">
        <f t="shared" si="1328"/>
        <v>3.6800114720591118E-3</v>
      </c>
      <c r="AL2106" s="31">
        <f t="shared" si="1328"/>
        <v>7.9095342295815412E-4</v>
      </c>
      <c r="AM2106" s="31">
        <f t="shared" si="1348"/>
        <v>1</v>
      </c>
      <c r="AN2106" s="31">
        <f>(Z2106*'Propiedades físicas'!$F$4)/1000</f>
        <v>1242.0512520312604</v>
      </c>
      <c r="AO2106" s="31">
        <f>(AA2106*'Propiedades físicas'!$F$6)/1000</f>
        <v>318.13049278524443</v>
      </c>
      <c r="AP2106" s="31">
        <f>(AB2106*'Propiedades físicas'!$F$9)/1000</f>
        <v>154.15675198949441</v>
      </c>
      <c r="AQ2106" s="31">
        <f>(AC2106*'Propiedades físicas'!$F$5)/1000</f>
        <v>108.00567753303672</v>
      </c>
      <c r="AR2106" s="31">
        <f>(AD2106*'Propiedades físicas'!$F$8)/1000</f>
        <v>15.671225986458628</v>
      </c>
      <c r="AS2106" s="31">
        <f>(AE2106*'Propiedades físicas'!$F$7)/1000</f>
        <v>0.87493631572929587</v>
      </c>
      <c r="AT2106" s="31">
        <f t="shared" si="1349"/>
        <v>1838.8903366412237</v>
      </c>
      <c r="AU2106" s="31">
        <f t="shared" si="1350"/>
        <v>0.67543519441180822</v>
      </c>
      <c r="AV2106" s="31">
        <f t="shared" si="1354"/>
        <v>0.17300134023561037</v>
      </c>
      <c r="AW2106" s="31">
        <f t="shared" si="1354"/>
        <v>8.3831400338459192E-2</v>
      </c>
      <c r="AX2106" s="31">
        <f t="shared" si="1354"/>
        <v>5.8734159063727323E-2</v>
      </c>
      <c r="AY2106" s="31">
        <f t="shared" si="1351"/>
        <v>8.5221101412074896E-3</v>
      </c>
      <c r="AZ2106" s="31">
        <f t="shared" si="1351"/>
        <v>4.7579580918750573E-4</v>
      </c>
      <c r="BA2106" s="31">
        <f t="shared" si="1352"/>
        <v>1</v>
      </c>
      <c r="BB2106" s="34">
        <f>AU2106*'Propiedades físicas'!$C$4+'Diseño reactor'!AV2106*'Propiedades físicas'!$C$5+'Diseño reactor'!AW2106*'Propiedades físicas'!$C$8+'Diseño reactor'!AX2106*'Propiedades físicas'!$C$9+'Diseño reactor'!AY2106*'Propiedades físicas'!$C$7+'Diseño reactor'!AZ2106*'Propiedades físicas'!$C$6</f>
        <v>875.38212244879765</v>
      </c>
      <c r="BC2106" s="45">
        <f>AU2106*'Propiedades físicas'!$L$4+'Diseño reactor'!AV2106*'Propiedades físicas'!$L$5+'Diseño reactor'!AW2106*'Propiedades físicas'!$L$8+AX2106*'Propiedades físicas'!$L$9+'Diseño reactor'!AY2106*'Propiedades físicas'!$L$7+'Diseño reactor'!AZ2106*'Propiedades físicas'!$L$6</f>
        <v>2.1085065106973762</v>
      </c>
      <c r="BD2106" s="29">
        <f t="shared" si="1329"/>
        <v>1.5656547288934677</v>
      </c>
      <c r="BE2106" s="58">
        <f t="shared" si="1330"/>
        <v>41.369128611173956</v>
      </c>
      <c r="BF2106" s="30">
        <f>AU2106*'Propiedades físicas'!$I$4+'Diseño reactor'!AV2106*'Propiedades físicas'!$I$5+'Diseño reactor'!AW2106*'Propiedades físicas'!$I$8+'Diseño reactor'!AX2106*'Propiedades físicas'!$I$9+'Diseño reactor'!AY2106*'Propiedades físicas'!$I$7+'Diseño reactor'!AZ2106*'Propiedades físicas'!$I$6</f>
        <v>1.9970941363182292E-2</v>
      </c>
      <c r="BG2106" s="24">
        <f>AU2106*'Propiedades físicas'!$O$4+'Diseño reactor'!AV2106*'Propiedades físicas'!$O$5+'Diseño reactor'!AW2106*'Propiedades físicas'!$O$8+'Diseño reactor'!AX2106*'Propiedades físicas'!$O$9+'Diseño reactor'!AY2106*'Propiedades físicas'!$O$7+'Diseño reactor'!AZ2106*'Propiedades físicas'!$O$6</f>
        <v>0.15401360613594081</v>
      </c>
      <c r="BH2106" s="54">
        <f t="shared" si="1331"/>
        <v>41154.121548538984</v>
      </c>
      <c r="BI2106" s="34">
        <f t="shared" si="1353"/>
        <v>273.40999893124911</v>
      </c>
      <c r="BJ2106" s="27">
        <f t="shared" si="1332"/>
        <v>4796.6575212605139</v>
      </c>
      <c r="BK2106" s="34">
        <f t="shared" si="1333"/>
        <v>568.26963249878065</v>
      </c>
      <c r="BL2106" s="27">
        <f t="shared" si="1334"/>
        <v>105.65972268948755</v>
      </c>
      <c r="BM2106" s="34">
        <f t="shared" si="1335"/>
        <v>1.1054421768707483</v>
      </c>
      <c r="BN2106" s="45">
        <f t="shared" si="1336"/>
        <v>2270.1597613846766</v>
      </c>
      <c r="BO2106" s="45">
        <f t="shared" si="1337"/>
        <v>107.87907723429697</v>
      </c>
      <c r="BP2106" s="66">
        <f t="shared" si="1338"/>
        <v>6.6877212837527047</v>
      </c>
    </row>
    <row r="2107" spans="8:68">
      <c r="H2107" s="68">
        <v>2102</v>
      </c>
      <c r="I2107" s="31">
        <f>('Propiedades físicas'!$C$10*'Diseño reactor'!H2107)/1000</f>
        <v>1839.7655819228235</v>
      </c>
      <c r="J2107" s="31">
        <f t="shared" si="1315"/>
        <v>0.24785766430276049</v>
      </c>
      <c r="K2107" s="31">
        <f>(I2107*1000)/'Propiedades físicas'!$F$10</f>
        <v>12017.654647598743</v>
      </c>
      <c r="L2107" s="31">
        <f t="shared" si="1316"/>
        <v>1716.8078067998204</v>
      </c>
      <c r="M2107" s="31">
        <f t="shared" si="1317"/>
        <v>10300.846840798922</v>
      </c>
      <c r="N2107" s="31">
        <f t="shared" si="1318"/>
        <v>0.81674967021875378</v>
      </c>
      <c r="O2107" s="32">
        <f t="shared" si="1319"/>
        <v>4.9004980213125222</v>
      </c>
      <c r="P2107" s="33">
        <f t="shared" si="1320"/>
        <v>0.67231597875575633</v>
      </c>
      <c r="Q2107" s="31">
        <f t="shared" si="1321"/>
        <v>4.7260059664133829</v>
      </c>
      <c r="R2107" s="31">
        <f t="shared" si="1322"/>
        <v>0.11889209409199271</v>
      </c>
      <c r="S2107" s="31">
        <f t="shared" si="1323"/>
        <v>0.17449205489913924</v>
      </c>
      <c r="T2107" s="31">
        <f t="shared" si="1324"/>
        <v>2.1024831305867912E-2</v>
      </c>
      <c r="U2107" s="31">
        <f t="shared" si="1325"/>
        <v>4.5167660651368935E-3</v>
      </c>
      <c r="V2107" s="47">
        <f t="shared" si="1339"/>
        <v>6.6578863915618593E-4</v>
      </c>
      <c r="W2107" s="31">
        <f t="shared" si="1326"/>
        <v>0.1768396079355786</v>
      </c>
      <c r="X2107" s="34">
        <f>(S2107*H2107*'Propiedades físicas'!$F$5*60*24*365)/(1000000)</f>
        <v>56768.15527467856</v>
      </c>
      <c r="Y2107" s="34">
        <f>(U2107*H2107*'Propiedades físicas'!$F$7*60*24*365)/(1000000)</f>
        <v>459.54509939826045</v>
      </c>
      <c r="Z2107" s="31">
        <f t="shared" si="1340"/>
        <v>1413.2081873445998</v>
      </c>
      <c r="AA2107" s="31">
        <f t="shared" si="1356"/>
        <v>9934.0645414009305</v>
      </c>
      <c r="AB2107" s="31">
        <f t="shared" si="1357"/>
        <v>249.91118178136867</v>
      </c>
      <c r="AC2107" s="31">
        <f t="shared" si="1358"/>
        <v>366.7822993979907</v>
      </c>
      <c r="AD2107" s="31">
        <f t="shared" si="1355"/>
        <v>44.194195404934348</v>
      </c>
      <c r="AE2107" s="31">
        <f t="shared" si="1344"/>
        <v>9.4942422689177501</v>
      </c>
      <c r="AF2107" s="31">
        <f t="shared" si="1345"/>
        <v>12017.654647598742</v>
      </c>
      <c r="AG2107" s="31">
        <f t="shared" si="1346"/>
        <v>0.1175943417234888</v>
      </c>
      <c r="AH2107" s="31">
        <f t="shared" si="1347"/>
        <v>0.82662256760605657</v>
      </c>
      <c r="AI2107" s="31">
        <f t="shared" si="1347"/>
        <v>2.0795337285824205E-2</v>
      </c>
      <c r="AJ2107" s="31">
        <f t="shared" si="1347"/>
        <v>3.0520289536800579E-2</v>
      </c>
      <c r="AK2107" s="31">
        <f t="shared" si="1328"/>
        <v>3.6774392925132716E-3</v>
      </c>
      <c r="AL2107" s="31">
        <f t="shared" si="1328"/>
        <v>7.9002455531660689E-4</v>
      </c>
      <c r="AM2107" s="31">
        <f t="shared" si="1348"/>
        <v>1</v>
      </c>
      <c r="AN2107" s="31">
        <f>(Z2107*'Propiedades físicas'!$F$4)/1000</f>
        <v>1242.7470157870941</v>
      </c>
      <c r="AO2107" s="31">
        <f>(AA2107*'Propiedades físicas'!$F$6)/1000</f>
        <v>318.28742790648579</v>
      </c>
      <c r="AP2107" s="31">
        <f>(AB2107*'Propiedades físicas'!$F$9)/1000</f>
        <v>154.18270360001537</v>
      </c>
      <c r="AQ2107" s="31">
        <f>(AC2107*'Propiedades físicas'!$F$5)/1000</f>
        <v>108.00638370372633</v>
      </c>
      <c r="AR2107" s="31">
        <f>(AD2107*'Propiedades físicas'!$F$8)/1000</f>
        <v>15.66772615495732</v>
      </c>
      <c r="AS2107" s="31">
        <f>(AE2107*'Propiedades físicas'!$F$7)/1000</f>
        <v>0.87432477054463564</v>
      </c>
      <c r="AT2107" s="31">
        <f t="shared" si="1349"/>
        <v>1839.7655819228237</v>
      </c>
      <c r="AU2107" s="31">
        <f t="shared" si="1350"/>
        <v>0.67549204528994511</v>
      </c>
      <c r="AV2107" s="31">
        <f t="shared" si="1354"/>
        <v>0.17300433872332199</v>
      </c>
      <c r="AW2107" s="31">
        <f t="shared" si="1354"/>
        <v>8.3805624539878568E-2</v>
      </c>
      <c r="AX2107" s="31">
        <f t="shared" si="1354"/>
        <v>5.8706600865336273E-2</v>
      </c>
      <c r="AY2107" s="31">
        <f t="shared" si="1351"/>
        <v>8.5161535300504205E-3</v>
      </c>
      <c r="AZ2107" s="31">
        <f t="shared" si="1351"/>
        <v>4.7523705146763239E-4</v>
      </c>
      <c r="BA2107" s="31">
        <f t="shared" si="1352"/>
        <v>1</v>
      </c>
      <c r="BB2107" s="34">
        <f>AU2107*'Propiedades físicas'!$C$4+'Diseño reactor'!AV2107*'Propiedades físicas'!$C$5+'Diseño reactor'!AW2107*'Propiedades físicas'!$C$8+'Diseño reactor'!AX2107*'Propiedades físicas'!$C$9+'Diseño reactor'!AY2107*'Propiedades físicas'!$C$7+'Diseño reactor'!AZ2107*'Propiedades físicas'!$C$6</f>
        <v>875.38193914162093</v>
      </c>
      <c r="BC2107" s="45">
        <f>AU2107*'Propiedades físicas'!$L$4+'Diseño reactor'!AV2107*'Propiedades físicas'!$L$5+'Diseño reactor'!AW2107*'Propiedades físicas'!$L$8+AX2107*'Propiedades físicas'!$L$9+'Diseño reactor'!AY2107*'Propiedades físicas'!$L$7+'Diseño reactor'!AZ2107*'Propiedades físicas'!$L$6</f>
        <v>2.1085473094666352</v>
      </c>
      <c r="BD2107" s="29">
        <f t="shared" si="1329"/>
        <v>1.5650116510618179</v>
      </c>
      <c r="BE2107" s="58">
        <f t="shared" si="1330"/>
        <v>41.368434305759735</v>
      </c>
      <c r="BF2107" s="30">
        <f>AU2107*'Propiedades físicas'!$I$4+'Diseño reactor'!AV2107*'Propiedades físicas'!$I$5+'Diseño reactor'!AW2107*'Propiedades físicas'!$I$8+'Diseño reactor'!AX2107*'Propiedades físicas'!$I$9+'Diseño reactor'!AY2107*'Propiedades físicas'!$I$7+'Diseño reactor'!AZ2107*'Propiedades físicas'!$I$6</f>
        <v>1.9971022005654E-2</v>
      </c>
      <c r="BG2107" s="24">
        <f>AU2107*'Propiedades físicas'!$O$4+'Diseño reactor'!AV2107*'Propiedades físicas'!$O$5+'Diseño reactor'!AW2107*'Propiedades físicas'!$O$8+'Diseño reactor'!AX2107*'Propiedades físicas'!$O$9+'Diseño reactor'!AY2107*'Propiedades físicas'!$O$7+'Diseño reactor'!AZ2107*'Propiedades físicas'!$O$6</f>
        <v>0.15401557568471258</v>
      </c>
      <c r="BH2107" s="54">
        <f t="shared" si="1331"/>
        <v>41153.946751517935</v>
      </c>
      <c r="BI2107" s="34">
        <f t="shared" si="1353"/>
        <v>273.41289691066282</v>
      </c>
      <c r="BJ2107" s="27">
        <f t="shared" si="1332"/>
        <v>4796.6608862206886</v>
      </c>
      <c r="BK2107" s="34">
        <f t="shared" si="1333"/>
        <v>568.27729827355608</v>
      </c>
      <c r="BL2107" s="27">
        <f t="shared" si="1334"/>
        <v>105.65998769891388</v>
      </c>
      <c r="BM2107" s="34">
        <f t="shared" si="1335"/>
        <v>1.1054421768707483</v>
      </c>
      <c r="BN2107" s="45">
        <f t="shared" si="1336"/>
        <v>2271.3547280562098</v>
      </c>
      <c r="BO2107" s="45">
        <f t="shared" si="1337"/>
        <v>107.88759303506762</v>
      </c>
      <c r="BP2107" s="66">
        <f t="shared" si="1338"/>
        <v>6.6877198833273646</v>
      </c>
    </row>
    <row r="2108" spans="8:68">
      <c r="H2108" s="68">
        <v>2103</v>
      </c>
      <c r="I2108" s="31">
        <f>('Propiedades físicas'!$C$10*'Diseño reactor'!H2108)/1000</f>
        <v>1840.6408272044234</v>
      </c>
      <c r="J2108" s="31">
        <f t="shared" si="1315"/>
        <v>0.24773980521369593</v>
      </c>
      <c r="K2108" s="31">
        <f>(I2108*1000)/'Propiedades físicas'!$F$10</f>
        <v>12023.371895290276</v>
      </c>
      <c r="L2108" s="31">
        <f t="shared" si="1316"/>
        <v>1717.6245564700394</v>
      </c>
      <c r="M2108" s="31">
        <f t="shared" si="1317"/>
        <v>10305.747338820236</v>
      </c>
      <c r="N2108" s="31">
        <f t="shared" si="1318"/>
        <v>0.81674967021875389</v>
      </c>
      <c r="O2108" s="32">
        <f t="shared" si="1319"/>
        <v>4.9004980213125231</v>
      </c>
      <c r="P2108" s="33">
        <f t="shared" si="1320"/>
        <v>0.67237251802940112</v>
      </c>
      <c r="Q2108" s="31">
        <f t="shared" si="1321"/>
        <v>4.7260878007933282</v>
      </c>
      <c r="R2108" s="31">
        <f t="shared" si="1322"/>
        <v>0.11885554767040073</v>
      </c>
      <c r="S2108" s="31">
        <f t="shared" si="1323"/>
        <v>0.17441022051919594</v>
      </c>
      <c r="T2108" s="31">
        <f t="shared" si="1324"/>
        <v>2.1010140708060853E-2</v>
      </c>
      <c r="U2108" s="31">
        <f t="shared" si="1325"/>
        <v>4.5114638108911748E-3</v>
      </c>
      <c r="V2108" s="47">
        <f t="shared" si="1339"/>
        <v>6.6584462950484394E-4</v>
      </c>
      <c r="W2108" s="31">
        <f t="shared" si="1326"/>
        <v>0.17677038320772576</v>
      </c>
      <c r="X2108" s="34">
        <f>(S2108*H2108*'Propiedades físicas'!$F$5*60*24*365)/(1000000)</f>
        <v>56768.52585704573</v>
      </c>
      <c r="Y2108" s="34">
        <f>(U2108*H2108*'Propiedades físicas'!$F$7*60*24*365)/(1000000)</f>
        <v>459.22400325573983</v>
      </c>
      <c r="Z2108" s="31">
        <f t="shared" si="1340"/>
        <v>1413.9994054158306</v>
      </c>
      <c r="AA2108" s="31">
        <f t="shared" si="1356"/>
        <v>9938.96264506837</v>
      </c>
      <c r="AB2108" s="31">
        <f t="shared" si="1357"/>
        <v>249.95321675085273</v>
      </c>
      <c r="AC2108" s="31">
        <f t="shared" si="1358"/>
        <v>366.78469375186904</v>
      </c>
      <c r="AD2108" s="31">
        <f t="shared" si="1355"/>
        <v>44.184325909051971</v>
      </c>
      <c r="AE2108" s="31">
        <f t="shared" si="1344"/>
        <v>9.4876083943041412</v>
      </c>
      <c r="AF2108" s="31">
        <f t="shared" si="1345"/>
        <v>12023.37189529028</v>
      </c>
      <c r="AG2108" s="31">
        <f t="shared" si="1346"/>
        <v>0.11760423097032485</v>
      </c>
      <c r="AH2108" s="31">
        <f t="shared" si="1347"/>
        <v>0.82663688120315049</v>
      </c>
      <c r="AI2108" s="31">
        <f t="shared" si="1347"/>
        <v>2.0788944975474212E-2</v>
      </c>
      <c r="AJ2108" s="31">
        <f t="shared" si="1347"/>
        <v>3.0505975939706536E-2</v>
      </c>
      <c r="AK2108" s="31">
        <f t="shared" si="1328"/>
        <v>3.6748697697989012E-3</v>
      </c>
      <c r="AL2108" s="31">
        <f t="shared" si="1328"/>
        <v>7.8909714154484127E-4</v>
      </c>
      <c r="AM2108" s="31">
        <f t="shared" si="1348"/>
        <v>0.99999999999999978</v>
      </c>
      <c r="AN2108" s="31">
        <f>(Z2108*'Propiedades físicas'!$F$4)/1000</f>
        <v>1243.4427971345731</v>
      </c>
      <c r="AO2108" s="31">
        <f>(AA2108*'Propiedades físicas'!$F$6)/1000</f>
        <v>318.44436314799054</v>
      </c>
      <c r="AP2108" s="31">
        <f>(AB2108*'Propiedades físicas'!$F$9)/1000</f>
        <v>154.20863707443857</v>
      </c>
      <c r="AQ2108" s="31">
        <f>(AC2108*'Propiedades físicas'!$F$5)/1000</f>
        <v>108.00708876911288</v>
      </c>
      <c r="AR2108" s="31">
        <f>(AD2108*'Propiedades físicas'!$F$8)/1000</f>
        <v>15.664227221277098</v>
      </c>
      <c r="AS2108" s="31">
        <f>(AE2108*'Propiedades físicas'!$F$7)/1000</f>
        <v>0.87371385703146831</v>
      </c>
      <c r="AT2108" s="31">
        <f t="shared" si="1349"/>
        <v>1840.6408272044234</v>
      </c>
      <c r="AU2108" s="31">
        <f t="shared" si="1350"/>
        <v>0.67554885165897449</v>
      </c>
      <c r="AV2108" s="31">
        <f t="shared" si="1354"/>
        <v>0.17300733442474261</v>
      </c>
      <c r="AW2108" s="31">
        <f t="shared" si="1354"/>
        <v>8.377986340151522E-2</v>
      </c>
      <c r="AX2108" s="31">
        <f t="shared" si="1354"/>
        <v>5.8679068274908749E-2</v>
      </c>
      <c r="AY2108" s="31">
        <f t="shared" si="1351"/>
        <v>8.5102030715400474E-3</v>
      </c>
      <c r="AZ2108" s="31">
        <f t="shared" si="1351"/>
        <v>4.7467916831904153E-4</v>
      </c>
      <c r="BA2108" s="31">
        <f t="shared" si="1352"/>
        <v>1.0000000000000002</v>
      </c>
      <c r="BB2108" s="34">
        <f>AU2108*'Propiedades físicas'!$C$4+'Diseño reactor'!AV2108*'Propiedades físicas'!$C$5+'Diseño reactor'!AW2108*'Propiedades físicas'!$C$8+'Diseño reactor'!AX2108*'Propiedades físicas'!$C$9+'Diseño reactor'!AY2108*'Propiedades físicas'!$C$7+'Diseño reactor'!AZ2108*'Propiedades físicas'!$C$6</f>
        <v>875.38175610738142</v>
      </c>
      <c r="BC2108" s="45">
        <f>AU2108*'Propiedades físicas'!$L$4+'Diseño reactor'!AV2108*'Propiedades físicas'!$L$5+'Diseño reactor'!AW2108*'Propiedades físicas'!$L$8+AX2108*'Propiedades físicas'!$L$9+'Diseño reactor'!AY2108*'Propiedades físicas'!$L$7+'Diseño reactor'!AZ2108*'Propiedades físicas'!$L$6</f>
        <v>2.1085880749356423</v>
      </c>
      <c r="BD2108" s="29">
        <f t="shared" si="1329"/>
        <v>1.5643691020787591</v>
      </c>
      <c r="BE2108" s="58">
        <f t="shared" si="1330"/>
        <v>41.367740579622598</v>
      </c>
      <c r="BF2108" s="30">
        <f>AU2108*'Propiedades físicas'!$I$4+'Diseño reactor'!AV2108*'Propiedades físicas'!$I$5+'Diseño reactor'!AW2108*'Propiedades físicas'!$I$8+'Diseño reactor'!AX2108*'Propiedades físicas'!$I$9+'Diseño reactor'!AY2108*'Propiedades físicas'!$I$7+'Diseño reactor'!AZ2108*'Propiedades físicas'!$I$6</f>
        <v>1.997110251912761E-2</v>
      </c>
      <c r="BG2108" s="24">
        <f>AU2108*'Propiedades físicas'!$O$4+'Diseño reactor'!AV2108*'Propiedades físicas'!$O$5+'Diseño reactor'!AW2108*'Propiedades físicas'!$O$8+'Diseño reactor'!AX2108*'Propiedades físicas'!$O$9+'Diseño reactor'!AY2108*'Propiedades físicas'!$O$7+'Diseño reactor'!AZ2108*'Propiedades físicas'!$O$6</f>
        <v>0.15401754370093207</v>
      </c>
      <c r="BH2108" s="54">
        <f t="shared" si="1331"/>
        <v>41153.772234561933</v>
      </c>
      <c r="BI2108" s="34">
        <f t="shared" si="1353"/>
        <v>273.41579149528275</v>
      </c>
      <c r="BJ2108" s="27">
        <f t="shared" si="1332"/>
        <v>4796.6642528556686</v>
      </c>
      <c r="BK2108" s="34">
        <f t="shared" si="1333"/>
        <v>568.28495860222813</v>
      </c>
      <c r="BL2108" s="27">
        <f t="shared" si="1334"/>
        <v>105.66025251425177</v>
      </c>
      <c r="BM2108" s="34">
        <f t="shared" si="1335"/>
        <v>1.1054421768707483</v>
      </c>
      <c r="BN2108" s="45">
        <f t="shared" si="1336"/>
        <v>2272.5497161486142</v>
      </c>
      <c r="BO2108" s="45">
        <f t="shared" si="1337"/>
        <v>107.89610216972346</v>
      </c>
      <c r="BP2108" s="66">
        <f t="shared" si="1338"/>
        <v>6.6877184849872018</v>
      </c>
    </row>
    <row r="2109" spans="8:68">
      <c r="H2109" s="68">
        <v>2104</v>
      </c>
      <c r="I2109" s="31">
        <f>('Propiedades físicas'!$C$10*'Diseño reactor'!H2109)/1000</f>
        <v>1841.5160724860232</v>
      </c>
      <c r="J2109" s="31">
        <f t="shared" si="1315"/>
        <v>0.24762205815798599</v>
      </c>
      <c r="K2109" s="31">
        <f>(I2109*1000)/'Propiedades físicas'!$F$10</f>
        <v>12029.089142981808</v>
      </c>
      <c r="L2109" s="31">
        <f t="shared" si="1316"/>
        <v>1718.4413061402581</v>
      </c>
      <c r="M2109" s="31">
        <f t="shared" si="1317"/>
        <v>10310.647836841548</v>
      </c>
      <c r="N2109" s="31">
        <f t="shared" si="1318"/>
        <v>0.81674967021875389</v>
      </c>
      <c r="O2109" s="32">
        <f t="shared" si="1319"/>
        <v>4.9004980213125231</v>
      </c>
      <c r="P2109" s="33">
        <f t="shared" si="1320"/>
        <v>0.67242901305521763</v>
      </c>
      <c r="Q2109" s="31">
        <f t="shared" si="1321"/>
        <v>4.726169559164445</v>
      </c>
      <c r="R2109" s="31">
        <f t="shared" si="1322"/>
        <v>0.11881902203151794</v>
      </c>
      <c r="S2109" s="31">
        <f t="shared" si="1323"/>
        <v>0.1743284621480774</v>
      </c>
      <c r="T2109" s="31">
        <f t="shared" si="1324"/>
        <v>2.0995465279495654E-2</v>
      </c>
      <c r="U2109" s="31">
        <f t="shared" si="1325"/>
        <v>4.5061698525227121E-3</v>
      </c>
      <c r="V2109" s="47">
        <f t="shared" si="1339"/>
        <v>6.6590057603526417E-4</v>
      </c>
      <c r="W2109" s="31">
        <f t="shared" si="1326"/>
        <v>0.176701212655381</v>
      </c>
      <c r="X2109" s="34">
        <f>(S2109*H2109*'Propiedades físicas'!$F$5*60*24*365)/(1000000)</f>
        <v>56768.895859601835</v>
      </c>
      <c r="Y2109" s="34">
        <f>(U2109*H2109*'Propiedades físicas'!$F$7*60*24*365)/(1000000)</f>
        <v>458.90323867120657</v>
      </c>
      <c r="Z2109" s="31">
        <f t="shared" si="1340"/>
        <v>1414.7906434681779</v>
      </c>
      <c r="AA2109" s="31">
        <f t="shared" si="1356"/>
        <v>9943.8607524819927</v>
      </c>
      <c r="AB2109" s="31">
        <f t="shared" si="1357"/>
        <v>249.99522235431374</v>
      </c>
      <c r="AC2109" s="31">
        <f t="shared" si="1358"/>
        <v>366.78708435955485</v>
      </c>
      <c r="AD2109" s="31">
        <f t="shared" si="1355"/>
        <v>44.174458948058856</v>
      </c>
      <c r="AE2109" s="31">
        <f t="shared" si="1344"/>
        <v>9.480981369707786</v>
      </c>
      <c r="AF2109" s="31">
        <f t="shared" si="1345"/>
        <v>12029.089142981806</v>
      </c>
      <c r="AG2109" s="31">
        <f t="shared" si="1346"/>
        <v>0.11761411247780275</v>
      </c>
      <c r="AH2109" s="31">
        <f t="shared" si="1347"/>
        <v>0.82665118150559147</v>
      </c>
      <c r="AI2109" s="31">
        <f t="shared" si="1347"/>
        <v>2.0782556300214115E-2</v>
      </c>
      <c r="AJ2109" s="31">
        <f t="shared" si="1347"/>
        <v>3.0491675637265632E-2</v>
      </c>
      <c r="AK2109" s="31">
        <f t="shared" si="1328"/>
        <v>3.672302900326563E-3</v>
      </c>
      <c r="AL2109" s="31">
        <f t="shared" si="1328"/>
        <v>7.8817117879946249E-4</v>
      </c>
      <c r="AM2109" s="31">
        <f t="shared" si="1348"/>
        <v>1</v>
      </c>
      <c r="AN2109" s="31">
        <f>(Z2109*'Propiedades físicas'!$F$4)/1000</f>
        <v>1244.1385960530463</v>
      </c>
      <c r="AO2109" s="31">
        <f>(AA2109*'Propiedades físicas'!$F$6)/1000</f>
        <v>318.60129850952302</v>
      </c>
      <c r="AP2109" s="31">
        <f>(AB2109*'Propiedades físicas'!$F$9)/1000</f>
        <v>154.23455243149385</v>
      </c>
      <c r="AQ2109" s="31">
        <f>(AC2109*'Propiedades físicas'!$F$5)/1000</f>
        <v>108.00779273135814</v>
      </c>
      <c r="AR2109" s="31">
        <f>(AD2109*'Propiedades físicas'!$F$8)/1000</f>
        <v>15.66072918626582</v>
      </c>
      <c r="AS2109" s="31">
        <f>(AE2109*'Propiedades físicas'!$F$7)/1000</f>
        <v>0.87310357433638996</v>
      </c>
      <c r="AT2109" s="31">
        <f t="shared" si="1349"/>
        <v>1841.5160724860239</v>
      </c>
      <c r="AU2109" s="31">
        <f t="shared" si="1350"/>
        <v>0.67560561357114557</v>
      </c>
      <c r="AV2109" s="31">
        <f t="shared" si="1354"/>
        <v>0.17301032734371696</v>
      </c>
      <c r="AW2109" s="31">
        <f t="shared" si="1354"/>
        <v>8.3754116912636623E-2</v>
      </c>
      <c r="AX2109" s="31">
        <f t="shared" si="1354"/>
        <v>5.8651561257105377E-2</v>
      </c>
      <c r="AY2109" s="31">
        <f t="shared" si="1351"/>
        <v>8.5042587573639968E-3</v>
      </c>
      <c r="AZ2109" s="31">
        <f t="shared" si="1351"/>
        <v>4.7412215803129589E-4</v>
      </c>
      <c r="BA2109" s="31">
        <f t="shared" si="1352"/>
        <v>0.99999999999999989</v>
      </c>
      <c r="BB2109" s="34">
        <f>AU2109*'Propiedades físicas'!$C$4+'Diseño reactor'!AV2109*'Propiedades físicas'!$C$5+'Diseño reactor'!AW2109*'Propiedades físicas'!$C$8+'Diseño reactor'!AX2109*'Propiedades físicas'!$C$9+'Diseño reactor'!AY2109*'Propiedades físicas'!$C$7+'Diseño reactor'!AZ2109*'Propiedades físicas'!$C$6</f>
        <v>875.38157334557354</v>
      </c>
      <c r="BC2109" s="45">
        <f>AU2109*'Propiedades físicas'!$L$4+'Diseño reactor'!AV2109*'Propiedades físicas'!$L$5+'Diseño reactor'!AW2109*'Propiedades físicas'!$L$8+AX2109*'Propiedades físicas'!$L$9+'Diseño reactor'!AY2109*'Propiedades físicas'!$L$7+'Diseño reactor'!AZ2109*'Propiedades físicas'!$L$6</f>
        <v>2.1086288071448589</v>
      </c>
      <c r="BD2109" s="29">
        <f t="shared" si="1329"/>
        <v>1.5637270812914832</v>
      </c>
      <c r="BE2109" s="58">
        <f t="shared" si="1330"/>
        <v>41.367047432035662</v>
      </c>
      <c r="BF2109" s="30">
        <f>AU2109*'Propiedades físicas'!$I$4+'Diseño reactor'!AV2109*'Propiedades físicas'!$I$5+'Diseño reactor'!AW2109*'Propiedades físicas'!$I$8+'Diseño reactor'!AX2109*'Propiedades físicas'!$I$9+'Diseño reactor'!AY2109*'Propiedades físicas'!$I$7+'Diseño reactor'!AZ2109*'Propiedades físicas'!$I$6</f>
        <v>1.9971182903841637E-2</v>
      </c>
      <c r="BG2109" s="24">
        <f>AU2109*'Propiedades físicas'!$O$4+'Diseño reactor'!AV2109*'Propiedades físicas'!$O$5+'Diseño reactor'!AW2109*'Propiedades físicas'!$O$8+'Diseño reactor'!AX2109*'Propiedades físicas'!$O$9+'Diseño reactor'!AY2109*'Propiedades físicas'!$O$7+'Diseño reactor'!AZ2109*'Propiedades físicas'!$O$6</f>
        <v>0.15401951018634974</v>
      </c>
      <c r="BH2109" s="54">
        <f t="shared" si="1331"/>
        <v>41153.597997148972</v>
      </c>
      <c r="BI2109" s="34">
        <f t="shared" si="1353"/>
        <v>273.41868269057528</v>
      </c>
      <c r="BJ2109" s="27">
        <f t="shared" si="1332"/>
        <v>4796.6676211577715</v>
      </c>
      <c r="BK2109" s="34">
        <f t="shared" si="1333"/>
        <v>568.29261349034107</v>
      </c>
      <c r="BL2109" s="27">
        <f t="shared" si="1334"/>
        <v>105.66051713570548</v>
      </c>
      <c r="BM2109" s="34">
        <f t="shared" si="1335"/>
        <v>1.1054421768707483</v>
      </c>
      <c r="BN2109" s="45">
        <f t="shared" si="1336"/>
        <v>2273.7447256359792</v>
      </c>
      <c r="BO2109" s="45">
        <f t="shared" si="1337"/>
        <v>107.90460464608853</v>
      </c>
      <c r="BP2109" s="66">
        <f t="shared" si="1338"/>
        <v>6.6877170887283555</v>
      </c>
    </row>
    <row r="2110" spans="8:68">
      <c r="H2110" s="68">
        <v>2105</v>
      </c>
      <c r="I2110" s="31">
        <f>('Propiedades físicas'!$C$10*'Diseño reactor'!H2110)/1000</f>
        <v>1842.3913177676231</v>
      </c>
      <c r="J2110" s="31">
        <f t="shared" si="1315"/>
        <v>0.24750442297596317</v>
      </c>
      <c r="K2110" s="31">
        <f>(I2110*1000)/'Propiedades físicas'!$F$10</f>
        <v>12034.806390673339</v>
      </c>
      <c r="L2110" s="31">
        <f t="shared" si="1316"/>
        <v>1719.2580558104769</v>
      </c>
      <c r="M2110" s="31">
        <f t="shared" si="1317"/>
        <v>10315.54833486286</v>
      </c>
      <c r="N2110" s="31">
        <f t="shared" si="1318"/>
        <v>0.81674967021875389</v>
      </c>
      <c r="O2110" s="32">
        <f t="shared" si="1319"/>
        <v>4.9004980213125231</v>
      </c>
      <c r="P2110" s="33">
        <f t="shared" si="1320"/>
        <v>0.67248546388512809</v>
      </c>
      <c r="Q2110" s="31">
        <f t="shared" si="1321"/>
        <v>4.7262512416315863</v>
      </c>
      <c r="R2110" s="31">
        <f t="shared" si="1322"/>
        <v>0.11878251716012821</v>
      </c>
      <c r="S2110" s="31">
        <f t="shared" si="1323"/>
        <v>0.17424677968093666</v>
      </c>
      <c r="T2110" s="31">
        <f t="shared" si="1324"/>
        <v>2.0980804999684358E-2</v>
      </c>
      <c r="U2110" s="31">
        <f t="shared" si="1325"/>
        <v>4.500884173813246E-3</v>
      </c>
      <c r="V2110" s="47">
        <f t="shared" si="1339"/>
        <v>6.659564787988647E-4</v>
      </c>
      <c r="W2110" s="31">
        <f t="shared" si="1326"/>
        <v>0.17663209621497228</v>
      </c>
      <c r="X2110" s="34">
        <f>(S2110*H2110*'Propiedades físicas'!$F$5*60*24*365)/(1000000)</f>
        <v>56769.265283480338</v>
      </c>
      <c r="Y2110" s="34">
        <f>(U2110*H2110*'Propiedades físicas'!$F$7*60*24*365)/(1000000)</f>
        <v>458.58280519685064</v>
      </c>
      <c r="Z2110" s="31">
        <f t="shared" si="1340"/>
        <v>1415.5819014781946</v>
      </c>
      <c r="AA2110" s="31">
        <f t="shared" si="1356"/>
        <v>9948.7588636344899</v>
      </c>
      <c r="AB2110" s="31">
        <f t="shared" si="1357"/>
        <v>250.03719862206987</v>
      </c>
      <c r="AC2110" s="31">
        <f t="shared" si="1358"/>
        <v>366.78947122837167</v>
      </c>
      <c r="AD2110" s="31">
        <f t="shared" si="1355"/>
        <v>44.164594524335577</v>
      </c>
      <c r="AE2110" s="31">
        <f t="shared" si="1344"/>
        <v>9.4743611858768837</v>
      </c>
      <c r="AF2110" s="31">
        <f t="shared" si="1345"/>
        <v>12034.806390673341</v>
      </c>
      <c r="AG2110" s="31">
        <f t="shared" si="1346"/>
        <v>0.11762398625500393</v>
      </c>
      <c r="AH2110" s="31">
        <f t="shared" si="1347"/>
        <v>0.82666546853171785</v>
      </c>
      <c r="AI2110" s="31">
        <f t="shared" si="1347"/>
        <v>2.0776171257382431E-2</v>
      </c>
      <c r="AJ2110" s="31">
        <f t="shared" si="1347"/>
        <v>3.0477388611139095E-2</v>
      </c>
      <c r="AK2110" s="31">
        <f t="shared" si="1328"/>
        <v>3.6697386805127153E-3</v>
      </c>
      <c r="AL2110" s="31">
        <f t="shared" si="1328"/>
        <v>7.8724666424374434E-4</v>
      </c>
      <c r="AM2110" s="31">
        <f t="shared" si="1348"/>
        <v>0.99999999999999978</v>
      </c>
      <c r="AN2110" s="31">
        <f>(Z2110*'Propiedades físicas'!$F$4)/1000</f>
        <v>1244.8344125218948</v>
      </c>
      <c r="AO2110" s="31">
        <f>(AA2110*'Propiedades físicas'!$F$6)/1000</f>
        <v>318.75823399084908</v>
      </c>
      <c r="AP2110" s="31">
        <f>(AB2110*'Propiedades físicas'!$F$9)/1000</f>
        <v>154.26044968988597</v>
      </c>
      <c r="AQ2110" s="31">
        <f>(AC2110*'Propiedades físicas'!$F$5)/1000</f>
        <v>108.00849559261862</v>
      </c>
      <c r="AR2110" s="31">
        <f>(AD2110*'Propiedades físicas'!$F$8)/1000</f>
        <v>15.657232050767442</v>
      </c>
      <c r="AS2110" s="31">
        <f>(AE2110*'Propiedades físicas'!$F$7)/1000</f>
        <v>0.87249392160740225</v>
      </c>
      <c r="AT2110" s="31">
        <f t="shared" si="1349"/>
        <v>1842.3913177676231</v>
      </c>
      <c r="AU2110" s="31">
        <f t="shared" si="1350"/>
        <v>0.6756623310786265</v>
      </c>
      <c r="AV2110" s="31">
        <f t="shared" si="1354"/>
        <v>0.17301331748408369</v>
      </c>
      <c r="AW2110" s="31">
        <f t="shared" si="1354"/>
        <v>8.3728385062517161E-2</v>
      </c>
      <c r="AX2110" s="31">
        <f t="shared" si="1354"/>
        <v>5.862407977665117E-2</v>
      </c>
      <c r="AY2110" s="31">
        <f t="shared" si="1351"/>
        <v>8.4983205792235807E-3</v>
      </c>
      <c r="AZ2110" s="31">
        <f t="shared" si="1351"/>
        <v>4.7356601889797224E-4</v>
      </c>
      <c r="BA2110" s="31">
        <f t="shared" si="1352"/>
        <v>1</v>
      </c>
      <c r="BB2110" s="34">
        <f>AU2110*'Propiedades físicas'!$C$4+'Diseño reactor'!AV2110*'Propiedades físicas'!$C$5+'Diseño reactor'!AW2110*'Propiedades físicas'!$C$8+'Diseño reactor'!AX2110*'Propiedades físicas'!$C$9+'Diseño reactor'!AY2110*'Propiedades físicas'!$C$7+'Diseño reactor'!AZ2110*'Propiedades físicas'!$C$6</f>
        <v>875.38139085569492</v>
      </c>
      <c r="BC2110" s="45">
        <f>AU2110*'Propiedades físicas'!$L$4+'Diseño reactor'!AV2110*'Propiedades físicas'!$L$5+'Diseño reactor'!AW2110*'Propiedades físicas'!$L$8+AX2110*'Propiedades físicas'!$L$9+'Diseño reactor'!AY2110*'Propiedades físicas'!$L$7+'Diseño reactor'!AZ2110*'Propiedades físicas'!$L$6</f>
        <v>2.1086695061346852</v>
      </c>
      <c r="BD2110" s="29">
        <f t="shared" si="1329"/>
        <v>1.563085588048247</v>
      </c>
      <c r="BE2110" s="58">
        <f t="shared" si="1330"/>
        <v>41.366354862273241</v>
      </c>
      <c r="BF2110" s="30">
        <f>AU2110*'Propiedades físicas'!$I$4+'Diseño reactor'!AV2110*'Propiedades físicas'!$I$5+'Diseño reactor'!AW2110*'Propiedades físicas'!$I$8+'Diseño reactor'!AX2110*'Propiedades físicas'!$I$9+'Diseño reactor'!AY2110*'Propiedades físicas'!$I$7+'Diseño reactor'!AZ2110*'Propiedades físicas'!$I$6</f>
        <v>1.9971263160034086E-2</v>
      </c>
      <c r="BG2110" s="24">
        <f>AU2110*'Propiedades físicas'!$O$4+'Diseño reactor'!AV2110*'Propiedades físicas'!$O$5+'Diseño reactor'!AW2110*'Propiedades físicas'!$O$8+'Diseño reactor'!AX2110*'Propiedades físicas'!$O$9+'Diseño reactor'!AY2110*'Propiedades físicas'!$O$7+'Diseño reactor'!AZ2110*'Propiedades físicas'!$O$6</f>
        <v>0.15402147514271369</v>
      </c>
      <c r="BH2110" s="54">
        <f t="shared" si="1331"/>
        <v>41153.424038758239</v>
      </c>
      <c r="BI2110" s="34">
        <f t="shared" si="1353"/>
        <v>273.42157050199592</v>
      </c>
      <c r="BJ2110" s="27">
        <f t="shared" si="1332"/>
        <v>4796.6709911193393</v>
      </c>
      <c r="BK2110" s="34">
        <f t="shared" si="1333"/>
        <v>568.30026294343315</v>
      </c>
      <c r="BL2110" s="27">
        <f t="shared" si="1334"/>
        <v>105.66078156347902</v>
      </c>
      <c r="BM2110" s="34">
        <f t="shared" si="1335"/>
        <v>1.1054421768707483</v>
      </c>
      <c r="BN2110" s="45">
        <f t="shared" si="1336"/>
        <v>2274.9397564924379</v>
      </c>
      <c r="BO2110" s="45">
        <f t="shared" si="1337"/>
        <v>107.91310047197442</v>
      </c>
      <c r="BP2110" s="66">
        <f t="shared" si="1338"/>
        <v>6.6877156945469869</v>
      </c>
    </row>
    <row r="2111" spans="8:68">
      <c r="H2111" s="68">
        <v>2106</v>
      </c>
      <c r="I2111" s="31">
        <f>('Propiedades físicas'!$C$10*'Diseño reactor'!H2111)/1000</f>
        <v>1843.2665630492229</v>
      </c>
      <c r="J2111" s="31">
        <f t="shared" si="1315"/>
        <v>0.24738689950826331</v>
      </c>
      <c r="K2111" s="31">
        <f>(I2111*1000)/'Propiedades físicas'!$F$10</f>
        <v>12040.52363836487</v>
      </c>
      <c r="L2111" s="31">
        <f t="shared" si="1316"/>
        <v>1720.0748054806957</v>
      </c>
      <c r="M2111" s="31">
        <f t="shared" si="1317"/>
        <v>10320.448832884174</v>
      </c>
      <c r="N2111" s="31">
        <f t="shared" si="1318"/>
        <v>0.81674967021875389</v>
      </c>
      <c r="O2111" s="32">
        <f t="shared" si="1319"/>
        <v>4.9004980213125231</v>
      </c>
      <c r="P2111" s="33">
        <f t="shared" si="1320"/>
        <v>0.67254187057097392</v>
      </c>
      <c r="Q2111" s="31">
        <f t="shared" si="1321"/>
        <v>4.7263328482994043</v>
      </c>
      <c r="R2111" s="31">
        <f t="shared" si="1322"/>
        <v>0.1187460330410247</v>
      </c>
      <c r="S2111" s="31">
        <f t="shared" si="1323"/>
        <v>0.17416517301311782</v>
      </c>
      <c r="T2111" s="31">
        <f t="shared" si="1324"/>
        <v>2.0966159848172728E-2</v>
      </c>
      <c r="U2111" s="31">
        <f t="shared" si="1325"/>
        <v>4.4956067585825519E-3</v>
      </c>
      <c r="V2111" s="47">
        <f t="shared" si="1339"/>
        <v>6.660123378469839E-4</v>
      </c>
      <c r="W2111" s="31">
        <f t="shared" si="1326"/>
        <v>0.17656303382302704</v>
      </c>
      <c r="X2111" s="34">
        <f>(S2111*H2111*'Propiedades físicas'!$F$5*60*24*365)/(1000000)</f>
        <v>56769.634129812141</v>
      </c>
      <c r="Y2111" s="34">
        <f>(U2111*H2111*'Propiedades físicas'!$F$7*60*24*365)/(1000000)</f>
        <v>458.26270238559817</v>
      </c>
      <c r="Z2111" s="31">
        <f t="shared" si="1340"/>
        <v>1416.3731794224711</v>
      </c>
      <c r="AA2111" s="31">
        <f t="shared" si="1356"/>
        <v>9953.6569785185457</v>
      </c>
      <c r="AB2111" s="31">
        <f t="shared" si="1357"/>
        <v>250.07914558439802</v>
      </c>
      <c r="AC2111" s="31">
        <f t="shared" si="1358"/>
        <v>366.79185436562614</v>
      </c>
      <c r="AD2111" s="31">
        <f t="shared" si="1355"/>
        <v>44.154732640251765</v>
      </c>
      <c r="AE2111" s="31">
        <f t="shared" si="1344"/>
        <v>9.4677478335748546</v>
      </c>
      <c r="AF2111" s="31">
        <f t="shared" si="1345"/>
        <v>12040.523638364868</v>
      </c>
      <c r="AG2111" s="31">
        <f t="shared" si="1346"/>
        <v>0.11763385231099617</v>
      </c>
      <c r="AH2111" s="31">
        <f t="shared" si="1347"/>
        <v>0.82667974229983543</v>
      </c>
      <c r="AI2111" s="31">
        <f t="shared" si="1347"/>
        <v>2.0769789844319375E-2</v>
      </c>
      <c r="AJ2111" s="31">
        <f t="shared" si="1347"/>
        <v>3.0463114843021673E-2</v>
      </c>
      <c r="AK2111" s="31">
        <f t="shared" si="1328"/>
        <v>3.667177106779725E-3</v>
      </c>
      <c r="AL2111" s="31">
        <f t="shared" si="1328"/>
        <v>7.8632359504761514E-4</v>
      </c>
      <c r="AM2111" s="31">
        <f t="shared" si="1348"/>
        <v>1</v>
      </c>
      <c r="AN2111" s="31">
        <f>(Z2111*'Propiedades físicas'!$F$4)/1000</f>
        <v>1245.5302465205327</v>
      </c>
      <c r="AO2111" s="31">
        <f>(AA2111*'Propiedades físicas'!$F$6)/1000</f>
        <v>318.91516959173418</v>
      </c>
      <c r="AP2111" s="31">
        <f>(AB2111*'Propiedades físicas'!$F$9)/1000</f>
        <v>154.28632886829433</v>
      </c>
      <c r="AQ2111" s="31">
        <f>(AC2111*'Propiedades físicas'!$F$5)/1000</f>
        <v>108.00919735504594</v>
      </c>
      <c r="AR2111" s="31">
        <f>(AD2111*'Propiedades físicas'!$F$8)/1000</f>
        <v>15.653735815622051</v>
      </c>
      <c r="AS2111" s="31">
        <f>(AE2111*'Propiedades físicas'!$F$7)/1000</f>
        <v>0.87188489799390834</v>
      </c>
      <c r="AT2111" s="31">
        <f t="shared" si="1349"/>
        <v>1843.2665630492229</v>
      </c>
      <c r="AU2111" s="31">
        <f t="shared" si="1350"/>
        <v>0.67571900423350317</v>
      </c>
      <c r="AV2111" s="31">
        <f t="shared" si="1354"/>
        <v>0.17301630484967345</v>
      </c>
      <c r="AW2111" s="31">
        <f t="shared" si="1354"/>
        <v>8.3702667840437714E-2</v>
      </c>
      <c r="AX2111" s="31">
        <f t="shared" si="1354"/>
        <v>5.859662379833537E-2</v>
      </c>
      <c r="AY2111" s="31">
        <f t="shared" si="1351"/>
        <v>8.4923885288337598E-3</v>
      </c>
      <c r="AZ2111" s="31">
        <f t="shared" si="1351"/>
        <v>4.7301074921664781E-4</v>
      </c>
      <c r="BA2111" s="31">
        <f t="shared" si="1352"/>
        <v>1</v>
      </c>
      <c r="BB2111" s="34">
        <f>AU2111*'Propiedades físicas'!$C$4+'Diseño reactor'!AV2111*'Propiedades físicas'!$C$5+'Diseño reactor'!AW2111*'Propiedades físicas'!$C$8+'Diseño reactor'!AX2111*'Propiedades físicas'!$C$9+'Diseño reactor'!AY2111*'Propiedades físicas'!$C$7+'Diseño reactor'!AZ2111*'Propiedades físicas'!$C$6</f>
        <v>875.38120863724146</v>
      </c>
      <c r="BC2111" s="45">
        <f>AU2111*'Propiedades físicas'!$L$4+'Diseño reactor'!AV2111*'Propiedades físicas'!$L$5+'Diseño reactor'!AW2111*'Propiedades físicas'!$L$8+AX2111*'Propiedades físicas'!$L$9+'Diseño reactor'!AY2111*'Propiedades físicas'!$L$7+'Diseño reactor'!AZ2111*'Propiedades físicas'!$L$6</f>
        <v>2.1087101719454502</v>
      </c>
      <c r="BD2111" s="29">
        <f t="shared" si="1329"/>
        <v>1.5624446216983943</v>
      </c>
      <c r="BE2111" s="58">
        <f t="shared" si="1330"/>
        <v>41.365662869610894</v>
      </c>
      <c r="BF2111" s="30">
        <f>AU2111*'Propiedades físicas'!$I$4+'Diseño reactor'!AV2111*'Propiedades físicas'!$I$5+'Diseño reactor'!AW2111*'Propiedades físicas'!$I$8+'Diseño reactor'!AX2111*'Propiedades físicas'!$I$9+'Diseño reactor'!AY2111*'Propiedades físicas'!$I$7+'Diseño reactor'!AZ2111*'Propiedades físicas'!$I$6</f>
        <v>1.997134328794244E-2</v>
      </c>
      <c r="BG2111" s="24">
        <f>AU2111*'Propiedades físicas'!$O$4+'Diseño reactor'!AV2111*'Propiedades físicas'!$O$5+'Diseño reactor'!AW2111*'Propiedades físicas'!$O$8+'Diseño reactor'!AX2111*'Propiedades físicas'!$O$9+'Diseño reactor'!AY2111*'Propiedades físicas'!$O$7+'Diseño reactor'!AZ2111*'Propiedades físicas'!$O$6</f>
        <v>0.15402343857176912</v>
      </c>
      <c r="BH2111" s="54">
        <f t="shared" si="1331"/>
        <v>41153.250358869955</v>
      </c>
      <c r="BI2111" s="34">
        <f t="shared" si="1353"/>
        <v>273.42445493498889</v>
      </c>
      <c r="BJ2111" s="27">
        <f t="shared" si="1332"/>
        <v>4796.6743627327423</v>
      </c>
      <c r="BK2111" s="34">
        <f t="shared" si="1333"/>
        <v>568.30790696703559</v>
      </c>
      <c r="BL2111" s="27">
        <f t="shared" si="1334"/>
        <v>105.66104579777614</v>
      </c>
      <c r="BM2111" s="34">
        <f t="shared" si="1335"/>
        <v>1.1054421768707483</v>
      </c>
      <c r="BN2111" s="45">
        <f t="shared" si="1336"/>
        <v>2276.1348086921562</v>
      </c>
      <c r="BO2111" s="45">
        <f t="shared" si="1337"/>
        <v>107.9215896551808</v>
      </c>
      <c r="BP2111" s="66">
        <f t="shared" si="1338"/>
        <v>6.6877143024392449</v>
      </c>
    </row>
    <row r="2112" spans="8:68">
      <c r="H2112" s="68">
        <v>2107</v>
      </c>
      <c r="I2112" s="31">
        <f>('Propiedades físicas'!$C$10*'Diseño reactor'!H2112)/1000</f>
        <v>1844.1418083308226</v>
      </c>
      <c r="J2112" s="31">
        <f t="shared" si="1315"/>
        <v>0.24726948759582465</v>
      </c>
      <c r="K2112" s="31">
        <f>(I2112*1000)/'Propiedades físicas'!$F$10</f>
        <v>12046.240886056401</v>
      </c>
      <c r="L2112" s="31">
        <f t="shared" si="1316"/>
        <v>1720.8915551509144</v>
      </c>
      <c r="M2112" s="31">
        <f t="shared" si="1317"/>
        <v>10325.349330905487</v>
      </c>
      <c r="N2112" s="31">
        <f t="shared" si="1318"/>
        <v>0.81674967021875389</v>
      </c>
      <c r="O2112" s="32">
        <f t="shared" si="1319"/>
        <v>4.9004980213125231</v>
      </c>
      <c r="P2112" s="33">
        <f t="shared" si="1320"/>
        <v>0.67259823316451528</v>
      </c>
      <c r="Q2112" s="31">
        <f t="shared" si="1321"/>
        <v>4.7264143792723665</v>
      </c>
      <c r="R2112" s="31">
        <f t="shared" si="1322"/>
        <v>0.11870956965901019</v>
      </c>
      <c r="S2112" s="31">
        <f t="shared" si="1323"/>
        <v>0.1740836420401555</v>
      </c>
      <c r="T2112" s="31">
        <f t="shared" si="1324"/>
        <v>2.0951529804540164E-2</v>
      </c>
      <c r="U2112" s="31">
        <f t="shared" si="1325"/>
        <v>4.4903375906883303E-3</v>
      </c>
      <c r="V2112" s="47">
        <f t="shared" si="1339"/>
        <v>6.6606815323087929E-4</v>
      </c>
      <c r="W2112" s="31">
        <f t="shared" si="1326"/>
        <v>0.17649402541617182</v>
      </c>
      <c r="X2112" s="34">
        <f>(S2112*H2112*'Propiedades físicas'!$F$5*60*24*365)/(1000000)</f>
        <v>56770.002399725425</v>
      </c>
      <c r="Y2112" s="34">
        <f>(U2112*H2112*'Propiedades físicas'!$F$7*60*24*365)/(1000000)</f>
        <v>457.94292979111128</v>
      </c>
      <c r="Z2112" s="31">
        <f t="shared" si="1340"/>
        <v>1417.1644772776338</v>
      </c>
      <c r="AA2112" s="31">
        <f t="shared" si="1356"/>
        <v>9958.5550971268767</v>
      </c>
      <c r="AB2112" s="31">
        <f t="shared" si="1357"/>
        <v>250.12106327153447</v>
      </c>
      <c r="AC2112" s="31">
        <f t="shared" si="1358"/>
        <v>366.79423377860763</v>
      </c>
      <c r="AD2112" s="31">
        <f t="shared" si="1355"/>
        <v>44.144873298166125</v>
      </c>
      <c r="AE2112" s="31">
        <f t="shared" si="1344"/>
        <v>9.4611413035803125</v>
      </c>
      <c r="AF2112" s="31">
        <f t="shared" si="1345"/>
        <v>12046.240886056399</v>
      </c>
      <c r="AG2112" s="31">
        <f t="shared" si="1346"/>
        <v>0.11764371065483263</v>
      </c>
      <c r="AH2112" s="31">
        <f t="shared" si="1347"/>
        <v>0.8266940028282157</v>
      </c>
      <c r="AI2112" s="31">
        <f t="shared" si="1347"/>
        <v>2.0763412058366789E-2</v>
      </c>
      <c r="AJ2112" s="31">
        <f t="shared" si="1347"/>
        <v>3.0448854314641366E-2</v>
      </c>
      <c r="AK2112" s="31">
        <f t="shared" si="1328"/>
        <v>3.6646181755558365E-3</v>
      </c>
      <c r="AL2112" s="31">
        <f t="shared" si="1328"/>
        <v>7.8540196838763573E-4</v>
      </c>
      <c r="AM2112" s="31">
        <f t="shared" si="1348"/>
        <v>0.99999999999999989</v>
      </c>
      <c r="AN2112" s="31">
        <f>(Z2112*'Propiedades físicas'!$F$4)/1000</f>
        <v>1246.2260980284057</v>
      </c>
      <c r="AO2112" s="31">
        <f>(AA2112*'Propiedades físicas'!$F$6)/1000</f>
        <v>319.07210531194517</v>
      </c>
      <c r="AP2112" s="31">
        <f>(AB2112*'Propiedades físicas'!$F$9)/1000</f>
        <v>154.31218998537318</v>
      </c>
      <c r="AQ2112" s="31">
        <f>(AC2112*'Propiedades físicas'!$F$5)/1000</f>
        <v>108.00989802078659</v>
      </c>
      <c r="AR2112" s="31">
        <f>(AD2112*'Propiedades físicas'!$F$8)/1000</f>
        <v>15.650240481665849</v>
      </c>
      <c r="AS2112" s="31">
        <f>(AE2112*'Propiedades físicas'!$F$7)/1000</f>
        <v>0.87127650264671108</v>
      </c>
      <c r="AT2112" s="31">
        <f t="shared" si="1349"/>
        <v>1844.1418083308231</v>
      </c>
      <c r="AU2112" s="31">
        <f t="shared" si="1350"/>
        <v>0.6757756330877801</v>
      </c>
      <c r="AV2112" s="31">
        <f t="shared" si="1354"/>
        <v>0.17301928944431066</v>
      </c>
      <c r="AW2112" s="31">
        <f t="shared" si="1354"/>
        <v>8.367696523568588E-2</v>
      </c>
      <c r="AX2112" s="31">
        <f t="shared" si="1354"/>
        <v>5.8569193287011337E-2</v>
      </c>
      <c r="AY2112" s="31">
        <f t="shared" si="1351"/>
        <v>8.4864625979231261E-3</v>
      </c>
      <c r="AZ2112" s="31">
        <f t="shared" si="1351"/>
        <v>4.7245634728889112E-4</v>
      </c>
      <c r="BA2112" s="31">
        <f t="shared" si="1352"/>
        <v>1</v>
      </c>
      <c r="BB2112" s="34">
        <f>AU2112*'Propiedades físicas'!$C$4+'Diseño reactor'!AV2112*'Propiedades físicas'!$C$5+'Diseño reactor'!AW2112*'Propiedades físicas'!$C$8+'Diseño reactor'!AX2112*'Propiedades físicas'!$C$9+'Diseño reactor'!AY2112*'Propiedades físicas'!$C$7+'Diseño reactor'!AZ2112*'Propiedades físicas'!$C$6</f>
        <v>875.38102668971203</v>
      </c>
      <c r="BC2112" s="45">
        <f>AU2112*'Propiedades físicas'!$L$4+'Diseño reactor'!AV2112*'Propiedades físicas'!$L$5+'Diseño reactor'!AW2112*'Propiedades físicas'!$L$8+AX2112*'Propiedades físicas'!$L$9+'Diseño reactor'!AY2112*'Propiedades físicas'!$L$7+'Diseño reactor'!AZ2112*'Propiedades físicas'!$L$6</f>
        <v>2.1087508046174213</v>
      </c>
      <c r="BD2112" s="29">
        <f t="shared" si="1329"/>
        <v>1.5618041815923296</v>
      </c>
      <c r="BE2112" s="58">
        <f t="shared" si="1330"/>
        <v>41.36497145332536</v>
      </c>
      <c r="BF2112" s="30">
        <f>AU2112*'Propiedades físicas'!$I$4+'Diseño reactor'!AV2112*'Propiedades físicas'!$I$5+'Diseño reactor'!AW2112*'Propiedades físicas'!$I$8+'Diseño reactor'!AX2112*'Propiedades físicas'!$I$9+'Diseño reactor'!AY2112*'Propiedades físicas'!$I$7+'Diseño reactor'!AZ2112*'Propiedades físicas'!$I$6</f>
        <v>1.9971423287803637E-2</v>
      </c>
      <c r="BG2112" s="24">
        <f>AU2112*'Propiedades físicas'!$O$4+'Diseño reactor'!AV2112*'Propiedades físicas'!$O$5+'Diseño reactor'!AW2112*'Propiedades físicas'!$O$8+'Diseño reactor'!AX2112*'Propiedades físicas'!$O$9+'Diseño reactor'!AY2112*'Propiedades físicas'!$O$7+'Diseño reactor'!AZ2112*'Propiedades físicas'!$O$6</f>
        <v>0.15402540047525892</v>
      </c>
      <c r="BH2112" s="54">
        <f t="shared" si="1331"/>
        <v>41153.076956965633</v>
      </c>
      <c r="BI2112" s="34">
        <f t="shared" si="1353"/>
        <v>273.42733599498683</v>
      </c>
      <c r="BJ2112" s="27">
        <f t="shared" si="1332"/>
        <v>4796.6777359903444</v>
      </c>
      <c r="BK2112" s="34">
        <f t="shared" si="1333"/>
        <v>568.31554556667004</v>
      </c>
      <c r="BL2112" s="27">
        <f t="shared" si="1334"/>
        <v>105.66130983880021</v>
      </c>
      <c r="BM2112" s="34">
        <f t="shared" si="1335"/>
        <v>1.1054421768707483</v>
      </c>
      <c r="BN2112" s="45">
        <f t="shared" si="1336"/>
        <v>2277.3298822093489</v>
      </c>
      <c r="BO2112" s="45">
        <f t="shared" si="1337"/>
        <v>107.93007220349494</v>
      </c>
      <c r="BP2112" s="66">
        <f t="shared" si="1338"/>
        <v>6.6877129124013015</v>
      </c>
    </row>
    <row r="2113" spans="8:68">
      <c r="H2113" s="68">
        <v>2108</v>
      </c>
      <c r="I2113" s="31">
        <f>('Propiedades físicas'!$C$10*'Diseño reactor'!H2113)/1000</f>
        <v>1845.0170536124224</v>
      </c>
      <c r="J2113" s="31">
        <f t="shared" si="1315"/>
        <v>0.24715218707988737</v>
      </c>
      <c r="K2113" s="31">
        <f>(I2113*1000)/'Propiedades físicas'!$F$10</f>
        <v>12051.958133747932</v>
      </c>
      <c r="L2113" s="31">
        <f t="shared" si="1316"/>
        <v>1721.708304821133</v>
      </c>
      <c r="M2113" s="31">
        <f t="shared" si="1317"/>
        <v>10330.249828926799</v>
      </c>
      <c r="N2113" s="31">
        <f t="shared" si="1318"/>
        <v>0.81674967021875378</v>
      </c>
      <c r="O2113" s="32">
        <f t="shared" si="1319"/>
        <v>4.9004980213125231</v>
      </c>
      <c r="P2113" s="33">
        <f t="shared" si="1320"/>
        <v>0.67265455171743127</v>
      </c>
      <c r="Q2113" s="31">
        <f t="shared" si="1321"/>
        <v>4.7264958346547488</v>
      </c>
      <c r="R2113" s="31">
        <f t="shared" si="1322"/>
        <v>0.11867312699889682</v>
      </c>
      <c r="S2113" s="31">
        <f t="shared" si="1323"/>
        <v>0.17400218665777448</v>
      </c>
      <c r="T2113" s="31">
        <f t="shared" si="1324"/>
        <v>2.0936914848399654E-2</v>
      </c>
      <c r="U2113" s="31">
        <f t="shared" si="1325"/>
        <v>4.4850766540261077E-3</v>
      </c>
      <c r="V2113" s="47">
        <f t="shared" si="1339"/>
        <v>6.6612392500172801E-4</v>
      </c>
      <c r="W2113" s="31">
        <f t="shared" si="1326"/>
        <v>0.17642507093113233</v>
      </c>
      <c r="X2113" s="34">
        <f>(S2113*H2113*'Propiedades físicas'!$F$5*60*24*365)/(1000000)</f>
        <v>56770.370094345795</v>
      </c>
      <c r="Y2113" s="34">
        <f>(U2113*H2113*'Propiedades físicas'!$F$7*60*24*365)/(1000000)</f>
        <v>457.62348696778565</v>
      </c>
      <c r="Z2113" s="31">
        <f t="shared" si="1340"/>
        <v>1417.955795020345</v>
      </c>
      <c r="AA2113" s="31">
        <f t="shared" si="1356"/>
        <v>9963.4532194522108</v>
      </c>
      <c r="AB2113" s="31">
        <f t="shared" si="1357"/>
        <v>250.16295171367449</v>
      </c>
      <c r="AC2113" s="31">
        <f t="shared" si="1358"/>
        <v>366.79660947458859</v>
      </c>
      <c r="AD2113" s="31">
        <f t="shared" si="1355"/>
        <v>44.135016500426467</v>
      </c>
      <c r="AE2113" s="31">
        <f t="shared" si="1344"/>
        <v>9.4545415866870357</v>
      </c>
      <c r="AF2113" s="31">
        <f t="shared" si="1345"/>
        <v>12051.958133747932</v>
      </c>
      <c r="AG2113" s="31">
        <f t="shared" si="1346"/>
        <v>0.11765356129555252</v>
      </c>
      <c r="AH2113" s="31">
        <f t="shared" si="1347"/>
        <v>0.82670825013509774</v>
      </c>
      <c r="AI2113" s="31">
        <f t="shared" si="1347"/>
        <v>2.0757037896868176E-2</v>
      </c>
      <c r="AJ2113" s="31">
        <f t="shared" si="1347"/>
        <v>3.0434607007759473E-2</v>
      </c>
      <c r="AK2113" s="31">
        <f t="shared" si="1328"/>
        <v>3.6620618832751708E-3</v>
      </c>
      <c r="AL2113" s="31">
        <f t="shared" si="1328"/>
        <v>7.8448178144698314E-4</v>
      </c>
      <c r="AM2113" s="31">
        <f t="shared" si="1348"/>
        <v>1.0000000000000002</v>
      </c>
      <c r="AN2113" s="31">
        <f>(Z2113*'Propiedades físicas'!$F$4)/1000</f>
        <v>1246.9219670249911</v>
      </c>
      <c r="AO2113" s="31">
        <f>(AA2113*'Propiedades físicas'!$F$6)/1000</f>
        <v>319.22904115124885</v>
      </c>
      <c r="AP2113" s="31">
        <f>(AB2113*'Propiedades físicas'!$F$9)/1000</f>
        <v>154.33803305975147</v>
      </c>
      <c r="AQ2113" s="31">
        <f>(AC2113*'Propiedades físicas'!$F$5)/1000</f>
        <v>108.0105975919821</v>
      </c>
      <c r="AR2113" s="31">
        <f>(AD2113*'Propiedades físicas'!$F$8)/1000</f>
        <v>15.646746049731187</v>
      </c>
      <c r="AS2113" s="31">
        <f>(AE2113*'Propiedades físicas'!$F$7)/1000</f>
        <v>0.87066873471800921</v>
      </c>
      <c r="AT2113" s="31">
        <f t="shared" si="1349"/>
        <v>1845.0170536124228</v>
      </c>
      <c r="AU2113" s="31">
        <f t="shared" si="1350"/>
        <v>0.67583221769338087</v>
      </c>
      <c r="AV2113" s="31">
        <f t="shared" si="1354"/>
        <v>0.17302227127181249</v>
      </c>
      <c r="AW2113" s="31">
        <f t="shared" si="1354"/>
        <v>8.3651277237555985E-2</v>
      </c>
      <c r="AX2113" s="31">
        <f t="shared" si="1354"/>
        <v>5.8541788207596465E-2</v>
      </c>
      <c r="AY2113" s="31">
        <f t="shared" si="1351"/>
        <v>8.4805427782338808E-3</v>
      </c>
      <c r="AZ2113" s="31">
        <f t="shared" si="1351"/>
        <v>4.7190281142025039E-4</v>
      </c>
      <c r="BA2113" s="31">
        <f t="shared" si="1352"/>
        <v>0.99999999999999989</v>
      </c>
      <c r="BB2113" s="34">
        <f>AU2113*'Propiedades físicas'!$C$4+'Diseño reactor'!AV2113*'Propiedades físicas'!$C$5+'Diseño reactor'!AW2113*'Propiedades físicas'!$C$8+'Diseño reactor'!AX2113*'Propiedades físicas'!$C$9+'Diseño reactor'!AY2113*'Propiedades físicas'!$C$7+'Diseño reactor'!AZ2113*'Propiedades físicas'!$C$6</f>
        <v>875.3808450126063</v>
      </c>
      <c r="BC2113" s="45">
        <f>AU2113*'Propiedades físicas'!$L$4+'Diseño reactor'!AV2113*'Propiedades físicas'!$L$5+'Diseño reactor'!AW2113*'Propiedades físicas'!$L$8+AX2113*'Propiedades físicas'!$L$9+'Diseño reactor'!AY2113*'Propiedades físicas'!$L$7+'Diseño reactor'!AZ2113*'Propiedades físicas'!$L$6</f>
        <v>2.1087914041908022</v>
      </c>
      <c r="BD2113" s="29">
        <f t="shared" si="1329"/>
        <v>1.5611642670815269</v>
      </c>
      <c r="BE2113" s="58">
        <f t="shared" si="1330"/>
        <v>41.364280612694635</v>
      </c>
      <c r="BF2113" s="30">
        <f>AU2113*'Propiedades físicas'!$I$4+'Diseño reactor'!AV2113*'Propiedades físicas'!$I$5+'Diseño reactor'!AW2113*'Propiedades físicas'!$I$8+'Diseño reactor'!AX2113*'Propiedades físicas'!$I$9+'Diseño reactor'!AY2113*'Propiedades físicas'!$I$7+'Diseño reactor'!AZ2113*'Propiedades físicas'!$I$6</f>
        <v>1.9971503159854114E-2</v>
      </c>
      <c r="BG2113" s="24">
        <f>AU2113*'Propiedades físicas'!$O$4+'Diseño reactor'!AV2113*'Propiedades físicas'!$O$5+'Diseño reactor'!AW2113*'Propiedades físicas'!$O$8+'Diseño reactor'!AX2113*'Propiedades físicas'!$O$9+'Diseño reactor'!AY2113*'Propiedades físicas'!$O$7+'Diseño reactor'!AZ2113*'Propiedades físicas'!$O$6</f>
        <v>0.15402736085492319</v>
      </c>
      <c r="BH2113" s="54">
        <f t="shared" si="1331"/>
        <v>41152.90383252786</v>
      </c>
      <c r="BI2113" s="34">
        <f t="shared" si="1353"/>
        <v>273.43021368741222</v>
      </c>
      <c r="BJ2113" s="27">
        <f t="shared" si="1332"/>
        <v>4796.6811108845632</v>
      </c>
      <c r="BK2113" s="34">
        <f t="shared" si="1333"/>
        <v>568.32317874785417</v>
      </c>
      <c r="BL2113" s="27">
        <f t="shared" si="1334"/>
        <v>105.66157368675445</v>
      </c>
      <c r="BM2113" s="34">
        <f t="shared" si="1335"/>
        <v>1.1054421768707483</v>
      </c>
      <c r="BN2113" s="45">
        <f t="shared" si="1336"/>
        <v>2278.5249770182727</v>
      </c>
      <c r="BO2113" s="45">
        <f t="shared" si="1337"/>
        <v>107.93854812469199</v>
      </c>
      <c r="BP2113" s="66">
        <f t="shared" si="1338"/>
        <v>6.6877115244293348</v>
      </c>
    </row>
    <row r="2114" spans="8:68">
      <c r="H2114" s="68">
        <v>2109</v>
      </c>
      <c r="I2114" s="31">
        <f>('Propiedades físicas'!$C$10*'Diseño reactor'!H2114)/1000</f>
        <v>1845.8922988940224</v>
      </c>
      <c r="J2114" s="31">
        <f t="shared" si="1315"/>
        <v>0.24703499780199267</v>
      </c>
      <c r="K2114" s="31">
        <f>(I2114*1000)/'Propiedades físicas'!$F$10</f>
        <v>12057.675381439463</v>
      </c>
      <c r="L2114" s="31">
        <f t="shared" si="1316"/>
        <v>1722.5250544913517</v>
      </c>
      <c r="M2114" s="31">
        <f t="shared" si="1317"/>
        <v>10335.150326948111</v>
      </c>
      <c r="N2114" s="31">
        <f t="shared" si="1318"/>
        <v>0.81674967021875378</v>
      </c>
      <c r="O2114" s="32">
        <f t="shared" si="1319"/>
        <v>4.9004980213125231</v>
      </c>
      <c r="P2114" s="33">
        <f t="shared" si="1320"/>
        <v>0.67271082628132062</v>
      </c>
      <c r="Q2114" s="31">
        <f t="shared" si="1321"/>
        <v>4.726577214550634</v>
      </c>
      <c r="R2114" s="31">
        <f t="shared" si="1322"/>
        <v>0.1186367050455063</v>
      </c>
      <c r="S2114" s="31">
        <f t="shared" si="1323"/>
        <v>0.17392080676188915</v>
      </c>
      <c r="T2114" s="31">
        <f t="shared" si="1324"/>
        <v>2.0922314959397701E-2</v>
      </c>
      <c r="U2114" s="31">
        <f t="shared" si="1325"/>
        <v>4.4798239325291329E-3</v>
      </c>
      <c r="V2114" s="47">
        <f t="shared" si="1339"/>
        <v>6.661796532106282E-4</v>
      </c>
      <c r="W2114" s="31">
        <f t="shared" si="1326"/>
        <v>0.17635617030473311</v>
      </c>
      <c r="X2114" s="34">
        <f>(S2114*H2114*'Propiedades físicas'!$F$5*60*24*365)/(1000000)</f>
        <v>56770.737214796143</v>
      </c>
      <c r="Y2114" s="34">
        <f>(U2114*H2114*'Propiedades físicas'!$F$7*60*24*365)/(1000000)</f>
        <v>457.30437347074974</v>
      </c>
      <c r="Z2114" s="31">
        <f t="shared" si="1340"/>
        <v>1418.7471326273053</v>
      </c>
      <c r="AA2114" s="31">
        <f t="shared" si="1356"/>
        <v>9968.3513454872864</v>
      </c>
      <c r="AB2114" s="31">
        <f t="shared" si="1357"/>
        <v>250.20481094097278</v>
      </c>
      <c r="AC2114" s="31">
        <f t="shared" si="1358"/>
        <v>366.79898146082422</v>
      </c>
      <c r="AD2114" s="31">
        <f t="shared" si="1355"/>
        <v>44.125162249369751</v>
      </c>
      <c r="AE2114" s="31">
        <f t="shared" si="1344"/>
        <v>9.4479486737039409</v>
      </c>
      <c r="AF2114" s="31">
        <f t="shared" si="1345"/>
        <v>12057.675381439463</v>
      </c>
      <c r="AG2114" s="31">
        <f t="shared" si="1346"/>
        <v>0.11766340424218098</v>
      </c>
      <c r="AH2114" s="31">
        <f t="shared" si="1347"/>
        <v>0.82672248423868666</v>
      </c>
      <c r="AI2114" s="31">
        <f t="shared" si="1347"/>
        <v>2.0750667357168722E-2</v>
      </c>
      <c r="AJ2114" s="31">
        <f t="shared" si="1347"/>
        <v>3.0420372904170455E-2</v>
      </c>
      <c r="AK2114" s="31">
        <f t="shared" si="1328"/>
        <v>3.6595082263777136E-3</v>
      </c>
      <c r="AL2114" s="31">
        <f t="shared" si="1328"/>
        <v>7.8356303141543279E-4</v>
      </c>
      <c r="AM2114" s="31">
        <f t="shared" si="1348"/>
        <v>1</v>
      </c>
      <c r="AN2114" s="31">
        <f>(Z2114*'Propiedades físicas'!$F$4)/1000</f>
        <v>1247.6178534897997</v>
      </c>
      <c r="AO2114" s="31">
        <f>(AA2114*'Propiedades físicas'!$F$6)/1000</f>
        <v>319.38597710941264</v>
      </c>
      <c r="AP2114" s="31">
        <f>(AB2114*'Propiedades físicas'!$F$9)/1000</f>
        <v>154.36385811003316</v>
      </c>
      <c r="AQ2114" s="31">
        <f>(AC2114*'Propiedades físicas'!$F$5)/1000</f>
        <v>108.01129607076892</v>
      </c>
      <c r="AR2114" s="31">
        <f>(AD2114*'Propiedades físicas'!$F$8)/1000</f>
        <v>15.643252520646557</v>
      </c>
      <c r="AS2114" s="31">
        <f>(AE2114*'Propiedades físicas'!$F$7)/1000</f>
        <v>0.87006159336139588</v>
      </c>
      <c r="AT2114" s="31">
        <f t="shared" si="1349"/>
        <v>1845.8922988940221</v>
      </c>
      <c r="AU2114" s="31">
        <f t="shared" si="1350"/>
        <v>0.6758887581021481</v>
      </c>
      <c r="AV2114" s="31">
        <f t="shared" si="1354"/>
        <v>0.17302525033598912</v>
      </c>
      <c r="AW2114" s="31">
        <f t="shared" si="1354"/>
        <v>8.3625603835349019E-2</v>
      </c>
      <c r="AX2114" s="31">
        <f t="shared" si="1354"/>
        <v>5.8514408525071893E-2</v>
      </c>
      <c r="AY2114" s="31">
        <f t="shared" si="1351"/>
        <v>8.4746290615217955E-3</v>
      </c>
      <c r="AZ2114" s="31">
        <f t="shared" si="1351"/>
        <v>4.7135013992024276E-4</v>
      </c>
      <c r="BA2114" s="31">
        <f t="shared" si="1352"/>
        <v>1</v>
      </c>
      <c r="BB2114" s="34">
        <f>AU2114*'Propiedades físicas'!$C$4+'Diseño reactor'!AV2114*'Propiedades físicas'!$C$5+'Diseño reactor'!AW2114*'Propiedades físicas'!$C$8+'Diseño reactor'!AX2114*'Propiedades físicas'!$C$9+'Diseño reactor'!AY2114*'Propiedades físicas'!$C$7+'Diseño reactor'!AZ2114*'Propiedades físicas'!$C$6</f>
        <v>875.38066360542473</v>
      </c>
      <c r="BC2114" s="45">
        <f>AU2114*'Propiedades físicas'!$L$4+'Diseño reactor'!AV2114*'Propiedades físicas'!$L$5+'Diseño reactor'!AW2114*'Propiedades físicas'!$L$8+AX2114*'Propiedades físicas'!$L$9+'Diseño reactor'!AY2114*'Propiedades físicas'!$L$7+'Diseño reactor'!AZ2114*'Propiedades físicas'!$L$6</f>
        <v>2.1088319707057308</v>
      </c>
      <c r="BD2114" s="29">
        <f t="shared" si="1329"/>
        <v>1.5605248775185281</v>
      </c>
      <c r="BE2114" s="58">
        <f t="shared" si="1330"/>
        <v>41.363590346997881</v>
      </c>
      <c r="BF2114" s="30">
        <f>AU2114*'Propiedades físicas'!$I$4+'Diseño reactor'!AV2114*'Propiedades físicas'!$I$5+'Diseño reactor'!AW2114*'Propiedades físicas'!$I$8+'Diseño reactor'!AX2114*'Propiedades físicas'!$I$9+'Diseño reactor'!AY2114*'Propiedades físicas'!$I$7+'Diseño reactor'!AZ2114*'Propiedades físicas'!$I$6</f>
        <v>1.9971582904329804E-2</v>
      </c>
      <c r="BG2114" s="24">
        <f>AU2114*'Propiedades físicas'!$O$4+'Diseño reactor'!AV2114*'Propiedades físicas'!$O$5+'Diseño reactor'!AW2114*'Propiedades físicas'!$O$8+'Diseño reactor'!AX2114*'Propiedades físicas'!$O$9+'Diseño reactor'!AY2114*'Propiedades físicas'!$O$7+'Diseño reactor'!AZ2114*'Propiedades físicas'!$O$6</f>
        <v>0.15402931971249958</v>
      </c>
      <c r="BH2114" s="54">
        <f t="shared" si="1331"/>
        <v>41152.730985040362</v>
      </c>
      <c r="BI2114" s="34">
        <f t="shared" si="1353"/>
        <v>273.43308801767631</v>
      </c>
      <c r="BJ2114" s="27">
        <f t="shared" si="1332"/>
        <v>4796.6844874078342</v>
      </c>
      <c r="BK2114" s="34">
        <f t="shared" si="1333"/>
        <v>568.33080651609885</v>
      </c>
      <c r="BL2114" s="27">
        <f t="shared" si="1334"/>
        <v>105.66183734184182</v>
      </c>
      <c r="BM2114" s="34">
        <f t="shared" si="1335"/>
        <v>1.1054421768707483</v>
      </c>
      <c r="BN2114" s="45">
        <f t="shared" si="1336"/>
        <v>2279.7200930932227</v>
      </c>
      <c r="BO2114" s="45">
        <f t="shared" si="1337"/>
        <v>107.947017426535</v>
      </c>
      <c r="BP2114" s="66">
        <f t="shared" si="1338"/>
        <v>6.6877101385195266</v>
      </c>
    </row>
    <row r="2115" spans="8:68">
      <c r="H2115" s="68">
        <v>2110</v>
      </c>
      <c r="I2115" s="31">
        <f>('Propiedades físicas'!$C$10*'Diseño reactor'!H2115)/1000</f>
        <v>1846.7675441756223</v>
      </c>
      <c r="J2115" s="31">
        <f t="shared" si="1315"/>
        <v>0.24691791960398221</v>
      </c>
      <c r="K2115" s="31">
        <f>(I2115*1000)/'Propiedades físicas'!$F$10</f>
        <v>12063.392629130996</v>
      </c>
      <c r="L2115" s="31">
        <f t="shared" si="1316"/>
        <v>1723.3418041615707</v>
      </c>
      <c r="M2115" s="31">
        <f t="shared" si="1317"/>
        <v>10340.050824969425</v>
      </c>
      <c r="N2115" s="31">
        <f t="shared" si="1318"/>
        <v>0.81674967021875389</v>
      </c>
      <c r="O2115" s="32">
        <f t="shared" si="1319"/>
        <v>4.900498021312524</v>
      </c>
      <c r="P2115" s="33">
        <f t="shared" si="1320"/>
        <v>0.67276705690770155</v>
      </c>
      <c r="Q2115" s="31">
        <f t="shared" si="1321"/>
        <v>4.7266585190639212</v>
      </c>
      <c r="R2115" s="31">
        <f t="shared" si="1322"/>
        <v>0.11860030378366984</v>
      </c>
      <c r="S2115" s="31">
        <f t="shared" si="1323"/>
        <v>0.17383950224860323</v>
      </c>
      <c r="T2115" s="31">
        <f t="shared" si="1324"/>
        <v>2.090773011721429E-2</v>
      </c>
      <c r="U2115" s="31">
        <f t="shared" si="1325"/>
        <v>4.4745794101682746E-3</v>
      </c>
      <c r="V2115" s="47">
        <f t="shared" si="1339"/>
        <v>6.6623533790859764E-4</v>
      </c>
      <c r="W2115" s="31">
        <f t="shared" si="1326"/>
        <v>0.17628732347389728</v>
      </c>
      <c r="X2115" s="34">
        <f>(S2115*H2115*'Propiedades físicas'!$F$5*60*24*365)/(1000000)</f>
        <v>56771.103762196763</v>
      </c>
      <c r="Y2115" s="34">
        <f>(U2115*H2115*'Propiedades físicas'!$F$7*60*24*365)/(1000000)</f>
        <v>456.98558885586374</v>
      </c>
      <c r="Z2115" s="31">
        <f t="shared" si="1340"/>
        <v>1419.5384900752504</v>
      </c>
      <c r="AA2115" s="31">
        <f t="shared" si="1356"/>
        <v>9973.2494752248731</v>
      </c>
      <c r="AB2115" s="31">
        <f t="shared" si="1357"/>
        <v>250.24664098354336</v>
      </c>
      <c r="AC2115" s="31">
        <f t="shared" si="1358"/>
        <v>366.80134974455279</v>
      </c>
      <c r="AD2115" s="31">
        <f t="shared" si="1355"/>
        <v>44.115310547322153</v>
      </c>
      <c r="AE2115" s="31">
        <f t="shared" si="1344"/>
        <v>9.4413625554550595</v>
      </c>
      <c r="AF2115" s="31">
        <f t="shared" si="1345"/>
        <v>12063.392629130998</v>
      </c>
      <c r="AG2115" s="31">
        <f t="shared" si="1346"/>
        <v>0.11767323950372895</v>
      </c>
      <c r="AH2115" s="31">
        <f t="shared" si="1347"/>
        <v>0.82673670515715514</v>
      </c>
      <c r="AI2115" s="31">
        <f t="shared" si="1347"/>
        <v>2.0744300436615251E-2</v>
      </c>
      <c r="AJ2115" s="31">
        <f t="shared" si="1347"/>
        <v>3.040615198570187E-2</v>
      </c>
      <c r="AK2115" s="31">
        <f t="shared" si="1328"/>
        <v>3.6569572013093014E-3</v>
      </c>
      <c r="AL2115" s="31">
        <f t="shared" si="1328"/>
        <v>7.8264571548933997E-4</v>
      </c>
      <c r="AM2115" s="31">
        <f t="shared" si="1348"/>
        <v>0.99999999999999989</v>
      </c>
      <c r="AN2115" s="31">
        <f>(Z2115*'Propiedades físicas'!$F$4)/1000</f>
        <v>1248.3137574023738</v>
      </c>
      <c r="AO2115" s="31">
        <f>(AA2115*'Propiedades físicas'!$F$6)/1000</f>
        <v>319.54291318620488</v>
      </c>
      <c r="AP2115" s="31">
        <f>(AB2115*'Propiedades físicas'!$F$9)/1000</f>
        <v>154.38966515479706</v>
      </c>
      <c r="AQ2115" s="31">
        <f>(AC2115*'Propiedades físicas'!$F$5)/1000</f>
        <v>108.01199345927847</v>
      </c>
      <c r="AR2115" s="31">
        <f>(AD2115*'Propiedades físicas'!$F$8)/1000</f>
        <v>15.639759895236644</v>
      </c>
      <c r="AS2115" s="31">
        <f>(AE2115*'Propiedades físicas'!$F$7)/1000</f>
        <v>0.86945507773185648</v>
      </c>
      <c r="AT2115" s="31">
        <f t="shared" si="1349"/>
        <v>1846.7675441756228</v>
      </c>
      <c r="AU2115" s="31">
        <f t="shared" si="1350"/>
        <v>0.67594525436584263</v>
      </c>
      <c r="AV2115" s="31">
        <f t="shared" si="1354"/>
        <v>0.17302822664064382</v>
      </c>
      <c r="AW2115" s="31">
        <f t="shared" si="1354"/>
        <v>8.3599945018372604E-2</v>
      </c>
      <c r="AX2115" s="31">
        <f t="shared" si="1354"/>
        <v>5.8487054204482386E-2</v>
      </c>
      <c r="AY2115" s="31">
        <f t="shared" si="1351"/>
        <v>8.4687214395561972E-3</v>
      </c>
      <c r="AZ2115" s="31">
        <f t="shared" si="1351"/>
        <v>4.7079833110234343E-4</v>
      </c>
      <c r="BA2115" s="31">
        <f t="shared" si="1352"/>
        <v>1</v>
      </c>
      <c r="BB2115" s="34">
        <f>AU2115*'Propiedades físicas'!$C$4+'Diseño reactor'!AV2115*'Propiedades físicas'!$C$5+'Diseño reactor'!AW2115*'Propiedades físicas'!$C$8+'Diseño reactor'!AX2115*'Propiedades físicas'!$C$9+'Diseño reactor'!AY2115*'Propiedades físicas'!$C$7+'Diseño reactor'!AZ2115*'Propiedades físicas'!$C$6</f>
        <v>875.38048246766868</v>
      </c>
      <c r="BC2115" s="45">
        <f>AU2115*'Propiedades físicas'!$L$4+'Diseño reactor'!AV2115*'Propiedades físicas'!$L$5+'Diseño reactor'!AW2115*'Propiedades físicas'!$L$8+AX2115*'Propiedades físicas'!$L$9+'Diseño reactor'!AY2115*'Propiedades físicas'!$L$7+'Diseño reactor'!AZ2115*'Propiedades físicas'!$L$6</f>
        <v>2.1088725042022798</v>
      </c>
      <c r="BD2115" s="29">
        <f t="shared" si="1329"/>
        <v>1.5598860122569396</v>
      </c>
      <c r="BE2115" s="58">
        <f t="shared" si="1330"/>
        <v>41.362900655515482</v>
      </c>
      <c r="BF2115" s="30">
        <f>AU2115*'Propiedades físicas'!$I$4+'Diseño reactor'!AV2115*'Propiedades físicas'!$I$5+'Diseño reactor'!AW2115*'Propiedades físicas'!$I$8+'Diseño reactor'!AX2115*'Propiedades físicas'!$I$9+'Diseño reactor'!AY2115*'Propiedades físicas'!$I$7+'Diseño reactor'!AZ2115*'Propiedades físicas'!$I$6</f>
        <v>1.9971662521466076E-2</v>
      </c>
      <c r="BG2115" s="24">
        <f>AU2115*'Propiedades físicas'!$O$4+'Diseño reactor'!AV2115*'Propiedades físicas'!$O$5+'Diseño reactor'!AW2115*'Propiedades físicas'!$O$8+'Diseño reactor'!AX2115*'Propiedades físicas'!$O$9+'Diseño reactor'!AY2115*'Propiedades físicas'!$O$7+'Diseño reactor'!AZ2115*'Propiedades físicas'!$O$6</f>
        <v>0.15403127704972303</v>
      </c>
      <c r="BH2115" s="54">
        <f t="shared" si="1331"/>
        <v>41152.558413988074</v>
      </c>
      <c r="BI2115" s="34">
        <f t="shared" si="1353"/>
        <v>273.43595899117889</v>
      </c>
      <c r="BJ2115" s="27">
        <f t="shared" si="1332"/>
        <v>4796.6878655525843</v>
      </c>
      <c r="BK2115" s="34">
        <f t="shared" si="1333"/>
        <v>568.33842887690355</v>
      </c>
      <c r="BL2115" s="27">
        <f t="shared" si="1334"/>
        <v>105.66210080426487</v>
      </c>
      <c r="BM2115" s="34">
        <f t="shared" si="1335"/>
        <v>1.1054421768707483</v>
      </c>
      <c r="BN2115" s="45">
        <f t="shared" si="1336"/>
        <v>2280.9152304085333</v>
      </c>
      <c r="BO2115" s="45">
        <f t="shared" si="1337"/>
        <v>107.95548011677491</v>
      </c>
      <c r="BP2115" s="66">
        <f t="shared" si="1338"/>
        <v>6.6877087546680682</v>
      </c>
    </row>
    <row r="2116" spans="8:68">
      <c r="H2116" s="68">
        <v>2111</v>
      </c>
      <c r="I2116" s="31">
        <f>('Propiedades físicas'!$C$10*'Diseño reactor'!H2116)/1000</f>
        <v>1847.6427894572221</v>
      </c>
      <c r="J2116" s="31">
        <f t="shared" si="1315"/>
        <v>0.2468009523279974</v>
      </c>
      <c r="K2116" s="31">
        <f>(I2116*1000)/'Propiedades físicas'!$F$10</f>
        <v>12069.109876822526</v>
      </c>
      <c r="L2116" s="31">
        <f t="shared" si="1316"/>
        <v>1724.1585538317893</v>
      </c>
      <c r="M2116" s="31">
        <f t="shared" si="1317"/>
        <v>10344.951322990735</v>
      </c>
      <c r="N2116" s="31">
        <f t="shared" si="1318"/>
        <v>0.81674967021875378</v>
      </c>
      <c r="O2116" s="32">
        <f t="shared" si="1319"/>
        <v>4.9004980213125222</v>
      </c>
      <c r="P2116" s="33">
        <f t="shared" si="1320"/>
        <v>0.67282324364801116</v>
      </c>
      <c r="Q2116" s="31">
        <f t="shared" si="1321"/>
        <v>4.7267397482983124</v>
      </c>
      <c r="R2116" s="31">
        <f t="shared" si="1322"/>
        <v>0.11856392319822801</v>
      </c>
      <c r="S2116" s="31">
        <f t="shared" si="1323"/>
        <v>0.17375827301420929</v>
      </c>
      <c r="T2116" s="31">
        <f t="shared" si="1324"/>
        <v>2.0893160301562762E-2</v>
      </c>
      <c r="U2116" s="31">
        <f t="shared" si="1325"/>
        <v>4.4693430709519125E-3</v>
      </c>
      <c r="V2116" s="47">
        <f t="shared" si="1339"/>
        <v>6.662909791465742E-4</v>
      </c>
      <c r="W2116" s="31">
        <f t="shared" si="1326"/>
        <v>0.17621853037564647</v>
      </c>
      <c r="X2116" s="34">
        <f>(S2116*H2116*'Propiedades físicas'!$F$5*60*24*365)/(1000000)</f>
        <v>56771.469737665357</v>
      </c>
      <c r="Y2116" s="34">
        <f>(U2116*H2116*'Propiedades físicas'!$F$7*60*24*365)/(1000000)</f>
        <v>456.66713267971704</v>
      </c>
      <c r="Z2116" s="31">
        <f t="shared" si="1340"/>
        <v>1420.3298673409515</v>
      </c>
      <c r="AA2116" s="31">
        <f t="shared" si="1356"/>
        <v>9978.1476086577368</v>
      </c>
      <c r="AB2116" s="31">
        <f t="shared" si="1357"/>
        <v>250.28844187145933</v>
      </c>
      <c r="AC2116" s="31">
        <f t="shared" si="1358"/>
        <v>366.80371433299581</v>
      </c>
      <c r="AD2116" s="31">
        <f t="shared" si="1355"/>
        <v>44.10546139659899</v>
      </c>
      <c r="AE2116" s="31">
        <f t="shared" si="1344"/>
        <v>9.4347832227794868</v>
      </c>
      <c r="AF2116" s="31">
        <f t="shared" si="1345"/>
        <v>12069.109876822522</v>
      </c>
      <c r="AG2116" s="31">
        <f t="shared" si="1346"/>
        <v>0.1176830670891934</v>
      </c>
      <c r="AH2116" s="31">
        <f t="shared" si="1347"/>
        <v>0.82675091290864278</v>
      </c>
      <c r="AI2116" s="31">
        <f t="shared" si="1347"/>
        <v>2.0737937132556263E-2</v>
      </c>
      <c r="AJ2116" s="31">
        <f t="shared" si="1347"/>
        <v>3.0391944234214357E-2</v>
      </c>
      <c r="AK2116" s="31">
        <f t="shared" si="1328"/>
        <v>3.6544088045216134E-3</v>
      </c>
      <c r="AL2116" s="31">
        <f t="shared" si="1328"/>
        <v>7.817298308716215E-4</v>
      </c>
      <c r="AM2116" s="31">
        <f t="shared" si="1348"/>
        <v>1</v>
      </c>
      <c r="AN2116" s="31">
        <f>(Z2116*'Propiedades físicas'!$F$4)/1000</f>
        <v>1249.009678742286</v>
      </c>
      <c r="AO2116" s="31">
        <f>(AA2116*'Propiedades físicas'!$F$6)/1000</f>
        <v>319.69984938139385</v>
      </c>
      <c r="AP2116" s="31">
        <f>(AB2116*'Propiedades físicas'!$F$9)/1000</f>
        <v>154.41545421259681</v>
      </c>
      <c r="AQ2116" s="31">
        <f>(AC2116*'Propiedades físicas'!$F$5)/1000</f>
        <v>108.01268975963728</v>
      </c>
      <c r="AR2116" s="31">
        <f>(AD2116*'Propiedades físicas'!$F$8)/1000</f>
        <v>15.636268174322268</v>
      </c>
      <c r="AS2116" s="31">
        <f>(AE2116*'Propiedades físicas'!$F$7)/1000</f>
        <v>0.86884918698576308</v>
      </c>
      <c r="AT2116" s="31">
        <f t="shared" si="1349"/>
        <v>1847.6427894572219</v>
      </c>
      <c r="AU2116" s="31">
        <f t="shared" si="1350"/>
        <v>0.67600170653614544</v>
      </c>
      <c r="AV2116" s="31">
        <f t="shared" si="1354"/>
        <v>0.1730312001895731</v>
      </c>
      <c r="AW2116" s="31">
        <f t="shared" si="1354"/>
        <v>8.3574300775941177E-2</v>
      </c>
      <c r="AX2116" s="31">
        <f t="shared" si="1354"/>
        <v>5.8459725210936439E-2</v>
      </c>
      <c r="AY2116" s="31">
        <f t="shared" si="1351"/>
        <v>8.462819904119942E-3</v>
      </c>
      <c r="AZ2116" s="31">
        <f t="shared" si="1351"/>
        <v>4.7024738328397506E-4</v>
      </c>
      <c r="BA2116" s="31">
        <f t="shared" si="1352"/>
        <v>1</v>
      </c>
      <c r="BB2116" s="34">
        <f>AU2116*'Propiedades físicas'!$C$4+'Diseño reactor'!AV2116*'Propiedades físicas'!$C$5+'Diseño reactor'!AW2116*'Propiedades físicas'!$C$8+'Diseño reactor'!AX2116*'Propiedades físicas'!$C$9+'Diseño reactor'!AY2116*'Propiedades físicas'!$C$7+'Diseño reactor'!AZ2116*'Propiedades físicas'!$C$6</f>
        <v>875.38030159884158</v>
      </c>
      <c r="BC2116" s="45">
        <f>AU2116*'Propiedades físicas'!$L$4+'Diseño reactor'!AV2116*'Propiedades físicas'!$L$5+'Diseño reactor'!AW2116*'Propiedades físicas'!$L$8+AX2116*'Propiedades físicas'!$L$9+'Diseño reactor'!AY2116*'Propiedades físicas'!$L$7+'Diseño reactor'!AZ2116*'Propiedades físicas'!$L$6</f>
        <v>2.1089130047204581</v>
      </c>
      <c r="BD2116" s="29">
        <f t="shared" si="1329"/>
        <v>1.5592476706514264</v>
      </c>
      <c r="BE2116" s="58">
        <f t="shared" si="1330"/>
        <v>41.362211537529042</v>
      </c>
      <c r="BF2116" s="30">
        <f>AU2116*'Propiedades físicas'!$I$4+'Diseño reactor'!AV2116*'Propiedades físicas'!$I$5+'Diseño reactor'!AW2116*'Propiedades físicas'!$I$8+'Diseño reactor'!AX2116*'Propiedades físicas'!$I$9+'Diseño reactor'!AY2116*'Propiedades físicas'!$I$7+'Diseño reactor'!AZ2116*'Propiedades físicas'!$I$6</f>
        <v>1.9971742011497824E-2</v>
      </c>
      <c r="BG2116" s="24">
        <f>AU2116*'Propiedades físicas'!$O$4+'Diseño reactor'!AV2116*'Propiedades físicas'!$O$5+'Diseño reactor'!AW2116*'Propiedades físicas'!$O$8+'Diseño reactor'!AX2116*'Propiedades físicas'!$O$9+'Diseño reactor'!AY2116*'Propiedades físicas'!$O$7+'Diseño reactor'!AZ2116*'Propiedades físicas'!$O$6</f>
        <v>0.1540332328683261</v>
      </c>
      <c r="BH2116" s="54">
        <f t="shared" si="1331"/>
        <v>41152.386118857037</v>
      </c>
      <c r="BI2116" s="34">
        <f t="shared" si="1353"/>
        <v>273.43882661330906</v>
      </c>
      <c r="BJ2116" s="27">
        <f t="shared" si="1332"/>
        <v>4796.6912453112982</v>
      </c>
      <c r="BK2116" s="34">
        <f t="shared" si="1333"/>
        <v>568.3460458357664</v>
      </c>
      <c r="BL2116" s="27">
        <f t="shared" si="1334"/>
        <v>105.66236407422605</v>
      </c>
      <c r="BM2116" s="34">
        <f t="shared" si="1335"/>
        <v>1.1054421768707483</v>
      </c>
      <c r="BN2116" s="45">
        <f t="shared" si="1336"/>
        <v>2282.1103889385859</v>
      </c>
      <c r="BO2116" s="45">
        <f t="shared" si="1337"/>
        <v>107.96393620315045</v>
      </c>
      <c r="BP2116" s="66">
        <f t="shared" si="1338"/>
        <v>6.6877073728711673</v>
      </c>
    </row>
    <row r="2117" spans="8:68">
      <c r="H2117" s="68">
        <v>2112</v>
      </c>
      <c r="I2117" s="31">
        <f>('Propiedades físicas'!$C$10*'Diseño reactor'!H2117)/1000</f>
        <v>1848.5180347388218</v>
      </c>
      <c r="J2117" s="31">
        <f t="shared" si="1315"/>
        <v>0.24668409581647846</v>
      </c>
      <c r="K2117" s="31">
        <f>(I2117*1000)/'Propiedades físicas'!$F$10</f>
        <v>12074.827124514059</v>
      </c>
      <c r="L2117" s="31">
        <f t="shared" si="1316"/>
        <v>1724.9753035020083</v>
      </c>
      <c r="M2117" s="31">
        <f t="shared" si="1317"/>
        <v>10349.851821012049</v>
      </c>
      <c r="N2117" s="31">
        <f t="shared" si="1318"/>
        <v>0.81674967021875389</v>
      </c>
      <c r="O2117" s="32">
        <f t="shared" si="1319"/>
        <v>4.9004980213125231</v>
      </c>
      <c r="P2117" s="33">
        <f t="shared" si="1320"/>
        <v>0.67287938655360713</v>
      </c>
      <c r="Q2117" s="31">
        <f t="shared" si="1321"/>
        <v>4.7268209023573347</v>
      </c>
      <c r="R2117" s="31">
        <f t="shared" si="1322"/>
        <v>0.11852756327403116</v>
      </c>
      <c r="S2117" s="31">
        <f t="shared" si="1323"/>
        <v>0.17367711895518831</v>
      </c>
      <c r="T2117" s="31">
        <f t="shared" si="1324"/>
        <v>2.0878605492189822E-2</v>
      </c>
      <c r="U2117" s="31">
        <f t="shared" si="1325"/>
        <v>4.464114898925846E-3</v>
      </c>
      <c r="V2117" s="47">
        <f t="shared" si="1339"/>
        <v>6.6634657697541683E-4</v>
      </c>
      <c r="W2117" s="31">
        <f t="shared" si="1326"/>
        <v>0.17614979094710054</v>
      </c>
      <c r="X2117" s="34">
        <f>(S2117*H2117*'Propiedades físicas'!$F$5*60*24*365)/(1000000)</f>
        <v>56771.835142316988</v>
      </c>
      <c r="Y2117" s="34">
        <f>(U2117*H2117*'Propiedades físicas'!$F$7*60*24*365)/(1000000)</f>
        <v>456.34900449962811</v>
      </c>
      <c r="Z2117" s="31">
        <f t="shared" si="1340"/>
        <v>1421.1212644012182</v>
      </c>
      <c r="AA2117" s="31">
        <f t="shared" si="1356"/>
        <v>9983.0457457786906</v>
      </c>
      <c r="AB2117" s="31">
        <f t="shared" si="1357"/>
        <v>250.33021363475382</v>
      </c>
      <c r="AC2117" s="31">
        <f t="shared" si="1358"/>
        <v>366.80607523335772</v>
      </c>
      <c r="AD2117" s="31">
        <f t="shared" si="1355"/>
        <v>44.095614799504901</v>
      </c>
      <c r="AE2117" s="31">
        <f t="shared" si="1344"/>
        <v>9.4282106665313865</v>
      </c>
      <c r="AF2117" s="31">
        <f t="shared" si="1345"/>
        <v>12074.827124514057</v>
      </c>
      <c r="AG2117" s="31">
        <f t="shared" si="1346"/>
        <v>0.11769288700755708</v>
      </c>
      <c r="AH2117" s="31">
        <f t="shared" si="1347"/>
        <v>0.82676510751125565</v>
      </c>
      <c r="AI2117" s="31">
        <f t="shared" si="1347"/>
        <v>2.0731577442341907E-2</v>
      </c>
      <c r="AJ2117" s="31">
        <f t="shared" si="1347"/>
        <v>3.0377749631601419E-2</v>
      </c>
      <c r="AK2117" s="31">
        <f t="shared" si="1328"/>
        <v>3.6518630324721521E-3</v>
      </c>
      <c r="AL2117" s="31">
        <f t="shared" si="1328"/>
        <v>7.8081537477173765E-4</v>
      </c>
      <c r="AM2117" s="31">
        <f t="shared" si="1348"/>
        <v>0.99999999999999989</v>
      </c>
      <c r="AN2117" s="31">
        <f>(Z2117*'Propiedades físicas'!$F$4)/1000</f>
        <v>1249.7056174891434</v>
      </c>
      <c r="AO2117" s="31">
        <f>(AA2117*'Propiedades físicas'!$F$6)/1000</f>
        <v>319.85678569474919</v>
      </c>
      <c r="AP2117" s="31">
        <f>(AB2117*'Propiedades físicas'!$F$9)/1000</f>
        <v>154.44122530196137</v>
      </c>
      <c r="AQ2117" s="31">
        <f>(AC2117*'Propiedades físicas'!$F$5)/1000</f>
        <v>108.01338497396685</v>
      </c>
      <c r="AR2117" s="31">
        <f>(AD2117*'Propiedades físicas'!$F$8)/1000</f>
        <v>15.632777358720473</v>
      </c>
      <c r="AS2117" s="31">
        <f>(AE2117*'Propiedades físicas'!$F$7)/1000</f>
        <v>0.86824392028087538</v>
      </c>
      <c r="AT2117" s="31">
        <f t="shared" si="1349"/>
        <v>1848.5180347388221</v>
      </c>
      <c r="AU2117" s="31">
        <f t="shared" si="1350"/>
        <v>0.67605811466465615</v>
      </c>
      <c r="AV2117" s="31">
        <f t="shared" si="1354"/>
        <v>0.17303417098656648</v>
      </c>
      <c r="AW2117" s="31">
        <f t="shared" si="1354"/>
        <v>8.3548671097375821E-2</v>
      </c>
      <c r="AX2117" s="31">
        <f t="shared" si="1354"/>
        <v>5.8432421509605724E-2</v>
      </c>
      <c r="AY2117" s="31">
        <f t="shared" si="1351"/>
        <v>8.4569244470093768E-3</v>
      </c>
      <c r="AZ2117" s="31">
        <f t="shared" si="1351"/>
        <v>4.6969729478649636E-4</v>
      </c>
      <c r="BA2117" s="31">
        <f t="shared" si="1352"/>
        <v>1</v>
      </c>
      <c r="BB2117" s="34">
        <f>AU2117*'Propiedades físicas'!$C$4+'Diseño reactor'!AV2117*'Propiedades físicas'!$C$5+'Diseño reactor'!AW2117*'Propiedades físicas'!$C$8+'Diseño reactor'!AX2117*'Propiedades físicas'!$C$9+'Diseño reactor'!AY2117*'Propiedades físicas'!$C$7+'Diseño reactor'!AZ2117*'Propiedades físicas'!$C$6</f>
        <v>875.38012099844718</v>
      </c>
      <c r="BC2117" s="45">
        <f>AU2117*'Propiedades físicas'!$L$4+'Diseño reactor'!AV2117*'Propiedades físicas'!$L$5+'Diseño reactor'!AW2117*'Propiedades físicas'!$L$8+AX2117*'Propiedades físicas'!$L$9+'Diseño reactor'!AY2117*'Propiedades físicas'!$L$7+'Diseño reactor'!AZ2117*'Propiedades físicas'!$L$6</f>
        <v>2.1089534723002115</v>
      </c>
      <c r="BD2117" s="29">
        <f t="shared" si="1329"/>
        <v>1.5586098520577145</v>
      </c>
      <c r="BE2117" s="58">
        <f t="shared" si="1330"/>
        <v>41.361522992321348</v>
      </c>
      <c r="BF2117" s="30">
        <f>AU2117*'Propiedades físicas'!$I$4+'Diseño reactor'!AV2117*'Propiedades físicas'!$I$5+'Diseño reactor'!AW2117*'Propiedades físicas'!$I$8+'Diseño reactor'!AX2117*'Propiedades físicas'!$I$9+'Diseño reactor'!AY2117*'Propiedades físicas'!$I$7+'Diseño reactor'!AZ2117*'Propiedades físicas'!$I$6</f>
        <v>1.9971821374659405E-2</v>
      </c>
      <c r="BG2117" s="24">
        <f>AU2117*'Propiedades físicas'!$O$4+'Diseño reactor'!AV2117*'Propiedades físicas'!$O$5+'Diseño reactor'!AW2117*'Propiedades físicas'!$O$8+'Diseño reactor'!AX2117*'Propiedades físicas'!$O$9+'Diseño reactor'!AY2117*'Propiedades físicas'!$O$7+'Diseño reactor'!AZ2117*'Propiedades físicas'!$O$6</f>
        <v>0.1540351871700385</v>
      </c>
      <c r="BH2117" s="54">
        <f t="shared" si="1331"/>
        <v>41152.214099134435</v>
      </c>
      <c r="BI2117" s="34">
        <f t="shared" si="1353"/>
        <v>273.44169088944534</v>
      </c>
      <c r="BJ2117" s="27">
        <f t="shared" si="1332"/>
        <v>4796.6946266764626</v>
      </c>
      <c r="BK2117" s="34">
        <f t="shared" si="1333"/>
        <v>568.35365739817451</v>
      </c>
      <c r="BL2117" s="27">
        <f t="shared" si="1334"/>
        <v>105.66262715192744</v>
      </c>
      <c r="BM2117" s="34">
        <f t="shared" si="1335"/>
        <v>1.1054421768707483</v>
      </c>
      <c r="BN2117" s="45">
        <f t="shared" si="1336"/>
        <v>2283.3055686577977</v>
      </c>
      <c r="BO2117" s="45">
        <f t="shared" si="1337"/>
        <v>107.97238569338839</v>
      </c>
      <c r="BP2117" s="66">
        <f t="shared" si="1338"/>
        <v>6.6877059931250304</v>
      </c>
    </row>
    <row r="2118" spans="8:68">
      <c r="H2118" s="68">
        <v>2113</v>
      </c>
      <c r="I2118" s="31">
        <f>('Propiedades físicas'!$C$10*'Diseño reactor'!H2118)/1000</f>
        <v>1849.3932800204216</v>
      </c>
      <c r="J2118" s="31">
        <f t="shared" si="1315"/>
        <v>0.246567349912164</v>
      </c>
      <c r="K2118" s="31">
        <f>(I2118*1000)/'Propiedades físicas'!$F$10</f>
        <v>12080.544372205588</v>
      </c>
      <c r="L2118" s="31">
        <f t="shared" si="1316"/>
        <v>1725.7920531722268</v>
      </c>
      <c r="M2118" s="31">
        <f t="shared" si="1317"/>
        <v>10354.752319033361</v>
      </c>
      <c r="N2118" s="31">
        <f t="shared" si="1318"/>
        <v>0.81674967021875378</v>
      </c>
      <c r="O2118" s="32">
        <f t="shared" si="1319"/>
        <v>4.9004980213125231</v>
      </c>
      <c r="P2118" s="33">
        <f t="shared" si="1320"/>
        <v>0.67293548567576633</v>
      </c>
      <c r="Q2118" s="31">
        <f t="shared" si="1321"/>
        <v>4.7269019813443132</v>
      </c>
      <c r="R2118" s="31">
        <f t="shared" si="1322"/>
        <v>0.11849122399593885</v>
      </c>
      <c r="S2118" s="31">
        <f t="shared" si="1323"/>
        <v>0.17359603996820921</v>
      </c>
      <c r="T2118" s="31">
        <f t="shared" si="1324"/>
        <v>2.0864065668875408E-2</v>
      </c>
      <c r="U2118" s="31">
        <f t="shared" si="1325"/>
        <v>4.4588948781731814E-3</v>
      </c>
      <c r="V2118" s="47">
        <f t="shared" si="1339"/>
        <v>6.6640213144590458E-4</v>
      </c>
      <c r="W2118" s="31">
        <f t="shared" si="1326"/>
        <v>0.17608110512547751</v>
      </c>
      <c r="X2118" s="34">
        <f>(S2118*H2118*'Propiedades físicas'!$F$5*60*24*365)/(1000000)</f>
        <v>56772.199977264077</v>
      </c>
      <c r="Y2118" s="34">
        <f>(U2118*H2118*'Propiedades físicas'!$F$7*60*24*365)/(1000000)</f>
        <v>456.0312038736422</v>
      </c>
      <c r="Z2118" s="31">
        <f t="shared" si="1340"/>
        <v>1421.9126812328943</v>
      </c>
      <c r="AA2118" s="31">
        <f t="shared" si="1356"/>
        <v>9987.9438865805332</v>
      </c>
      <c r="AB2118" s="31">
        <f t="shared" si="1357"/>
        <v>250.37195630341878</v>
      </c>
      <c r="AC2118" s="31">
        <f t="shared" si="1358"/>
        <v>366.80843245282608</v>
      </c>
      <c r="AD2118" s="31">
        <f t="shared" si="1355"/>
        <v>44.085770758333737</v>
      </c>
      <c r="AE2118" s="31">
        <f t="shared" si="1344"/>
        <v>9.4216448775799329</v>
      </c>
      <c r="AF2118" s="31">
        <f t="shared" si="1345"/>
        <v>12080.544372205588</v>
      </c>
      <c r="AG2118" s="31">
        <f t="shared" si="1346"/>
        <v>0.11770269926778892</v>
      </c>
      <c r="AH2118" s="31">
        <f t="shared" si="1347"/>
        <v>0.82677928898306752</v>
      </c>
      <c r="AI2118" s="31">
        <f t="shared" si="1347"/>
        <v>2.0725221363324001E-2</v>
      </c>
      <c r="AJ2118" s="31">
        <f t="shared" si="1347"/>
        <v>3.0363568159789522E-2</v>
      </c>
      <c r="AK2118" s="31">
        <f t="shared" si="1328"/>
        <v>3.6493198816242452E-3</v>
      </c>
      <c r="AL2118" s="31">
        <f t="shared" si="1328"/>
        <v>7.7990234440567592E-4</v>
      </c>
      <c r="AM2118" s="31">
        <f t="shared" si="1348"/>
        <v>0.99999999999999989</v>
      </c>
      <c r="AN2118" s="31">
        <f>(Z2118*'Propiedades físicas'!$F$4)/1000</f>
        <v>1250.4015736225826</v>
      </c>
      <c r="AO2118" s="31">
        <f>(AA2118*'Propiedades físicas'!$F$6)/1000</f>
        <v>320.01372212604025</v>
      </c>
      <c r="AP2118" s="31">
        <f>(AB2118*'Propiedades físicas'!$F$9)/1000</f>
        <v>154.46697844139419</v>
      </c>
      <c r="AQ2118" s="31">
        <f>(AC2118*'Propiedades físicas'!$F$5)/1000</f>
        <v>108.01407910438371</v>
      </c>
      <c r="AR2118" s="31">
        <f>(AD2118*'Propiedades físicas'!$F$8)/1000</f>
        <v>15.629287449244471</v>
      </c>
      <c r="AS2118" s="31">
        <f>(AE2118*'Propiedades físicas'!$F$7)/1000</f>
        <v>0.86763927677633601</v>
      </c>
      <c r="AT2118" s="31">
        <f t="shared" si="1349"/>
        <v>1849.3932800204216</v>
      </c>
      <c r="AU2118" s="31">
        <f t="shared" si="1350"/>
        <v>0.67611447880289444</v>
      </c>
      <c r="AV2118" s="31">
        <f t="shared" si="1354"/>
        <v>0.17303713903540655</v>
      </c>
      <c r="AW2118" s="31">
        <f t="shared" si="1354"/>
        <v>8.352305597200424E-2</v>
      </c>
      <c r="AX2118" s="31">
        <f t="shared" si="1354"/>
        <v>5.8405143065725307E-2</v>
      </c>
      <c r="AY2118" s="31">
        <f t="shared" si="1351"/>
        <v>8.4510350600343308E-3</v>
      </c>
      <c r="AZ2118" s="31">
        <f t="shared" si="1351"/>
        <v>4.6914806393519244E-4</v>
      </c>
      <c r="BA2118" s="31">
        <f t="shared" si="1352"/>
        <v>1</v>
      </c>
      <c r="BB2118" s="34">
        <f>AU2118*'Propiedades físicas'!$C$4+'Diseño reactor'!AV2118*'Propiedades físicas'!$C$5+'Diseño reactor'!AW2118*'Propiedades físicas'!$C$8+'Diseño reactor'!AX2118*'Propiedades físicas'!$C$9+'Diseño reactor'!AY2118*'Propiedades físicas'!$C$7+'Diseño reactor'!AZ2118*'Propiedades físicas'!$C$6</f>
        <v>875.37994066599026</v>
      </c>
      <c r="BC2118" s="45">
        <f>AU2118*'Propiedades físicas'!$L$4+'Diseño reactor'!AV2118*'Propiedades físicas'!$L$5+'Diseño reactor'!AW2118*'Propiedades físicas'!$L$8+AX2118*'Propiedades físicas'!$L$9+'Diseño reactor'!AY2118*'Propiedades físicas'!$L$7+'Diseño reactor'!AZ2118*'Propiedades físicas'!$L$6</f>
        <v>2.1089939069814205</v>
      </c>
      <c r="BD2118" s="29">
        <f t="shared" si="1329"/>
        <v>1.5579725558325872</v>
      </c>
      <c r="BE2118" s="58">
        <f t="shared" si="1330"/>
        <v>41.360835019176385</v>
      </c>
      <c r="BF2118" s="30">
        <f>AU2118*'Propiedades físicas'!$I$4+'Diseño reactor'!AV2118*'Propiedades físicas'!$I$5+'Diseño reactor'!AW2118*'Propiedades físicas'!$I$8+'Diseño reactor'!AX2118*'Propiedades físicas'!$I$9+'Diseño reactor'!AY2118*'Propiedades físicas'!$I$7+'Diseño reactor'!AZ2118*'Propiedades físicas'!$I$6</f>
        <v>1.9971900611184673E-2</v>
      </c>
      <c r="BG2118" s="24">
        <f>AU2118*'Propiedades físicas'!$O$4+'Diseño reactor'!AV2118*'Propiedades físicas'!$O$5+'Diseño reactor'!AW2118*'Propiedades físicas'!$O$8+'Diseño reactor'!AX2118*'Propiedades físicas'!$O$9+'Diseño reactor'!AY2118*'Propiedades físicas'!$O$7+'Diseño reactor'!AZ2118*'Propiedades físicas'!$O$6</f>
        <v>0.15403713995658766</v>
      </c>
      <c r="BH2118" s="54">
        <f t="shared" si="1331"/>
        <v>41152.042354308578</v>
      </c>
      <c r="BI2118" s="34">
        <f t="shared" si="1353"/>
        <v>273.44455182495506</v>
      </c>
      <c r="BJ2118" s="27">
        <f t="shared" si="1332"/>
        <v>4796.6980096405996</v>
      </c>
      <c r="BK2118" s="34">
        <f t="shared" si="1333"/>
        <v>568.36126356961108</v>
      </c>
      <c r="BL2118" s="27">
        <f t="shared" si="1334"/>
        <v>105.6628900375709</v>
      </c>
      <c r="BM2118" s="34">
        <f t="shared" si="1335"/>
        <v>1.1054421768707483</v>
      </c>
      <c r="BN2118" s="45">
        <f t="shared" si="1336"/>
        <v>2284.5007695406302</v>
      </c>
      <c r="BO2118" s="45">
        <f t="shared" si="1337"/>
        <v>107.98082859520336</v>
      </c>
      <c r="BP2118" s="66">
        <f t="shared" si="1338"/>
        <v>6.6877046154258757</v>
      </c>
    </row>
    <row r="2119" spans="8:68">
      <c r="H2119" s="68">
        <v>2114</v>
      </c>
      <c r="I2119" s="31">
        <f>('Propiedades físicas'!$C$10*'Diseño reactor'!H2119)/1000</f>
        <v>1850.2685253020215</v>
      </c>
      <c r="J2119" s="31">
        <f t="shared" si="1315"/>
        <v>0.24645071445809011</v>
      </c>
      <c r="K2119" s="31">
        <f>(I2119*1000)/'Propiedades físicas'!$F$10</f>
        <v>12086.261619897121</v>
      </c>
      <c r="L2119" s="31">
        <f t="shared" si="1316"/>
        <v>1726.6088028424458</v>
      </c>
      <c r="M2119" s="31">
        <f t="shared" si="1317"/>
        <v>10359.652817054675</v>
      </c>
      <c r="N2119" s="31">
        <f t="shared" si="1318"/>
        <v>0.81674967021875389</v>
      </c>
      <c r="O2119" s="32">
        <f t="shared" si="1319"/>
        <v>4.900498021312524</v>
      </c>
      <c r="P2119" s="33">
        <f t="shared" si="1320"/>
        <v>0.67299154106568648</v>
      </c>
      <c r="Q2119" s="31">
        <f t="shared" si="1321"/>
        <v>4.7269829853623957</v>
      </c>
      <c r="R2119" s="31">
        <f t="shared" si="1322"/>
        <v>0.1184549053488205</v>
      </c>
      <c r="S2119" s="31">
        <f t="shared" si="1323"/>
        <v>0.17351503595012868</v>
      </c>
      <c r="T2119" s="31">
        <f t="shared" si="1324"/>
        <v>2.0849540811432712E-2</v>
      </c>
      <c r="U2119" s="31">
        <f t="shared" si="1325"/>
        <v>4.453682992814241E-3</v>
      </c>
      <c r="V2119" s="47">
        <f t="shared" si="1339"/>
        <v>6.6645764260873811E-4</v>
      </c>
      <c r="W2119" s="31">
        <f t="shared" si="1326"/>
        <v>0.17601247284809315</v>
      </c>
      <c r="X2119" s="34">
        <f>(S2119*H2119*'Propiedades físicas'!$F$5*60*24*365)/(1000000)</f>
        <v>56772.564243616544</v>
      </c>
      <c r="Y2119" s="34">
        <f>(U2119*H2119*'Propiedades físicas'!$F$7*60*24*365)/(1000000)</f>
        <v>455.71373036053086</v>
      </c>
      <c r="Z2119" s="31">
        <f t="shared" si="1340"/>
        <v>1422.7041178128611</v>
      </c>
      <c r="AA2119" s="31">
        <f t="shared" si="1356"/>
        <v>9992.842031056105</v>
      </c>
      <c r="AB2119" s="31">
        <f t="shared" si="1357"/>
        <v>250.41366990740653</v>
      </c>
      <c r="AC2119" s="31">
        <f t="shared" si="1358"/>
        <v>366.81078599857204</v>
      </c>
      <c r="AD2119" s="31">
        <f t="shared" si="1355"/>
        <v>44.075929275368757</v>
      </c>
      <c r="AE2119" s="31">
        <f t="shared" si="1344"/>
        <v>9.4150858468093048</v>
      </c>
      <c r="AF2119" s="31">
        <f t="shared" si="1345"/>
        <v>12086.261619897121</v>
      </c>
      <c r="AG2119" s="31">
        <f t="shared" si="1346"/>
        <v>0.11771250387884383</v>
      </c>
      <c r="AH2119" s="31">
        <f t="shared" si="1347"/>
        <v>0.8267934573421194</v>
      </c>
      <c r="AI2119" s="31">
        <f t="shared" si="1347"/>
        <v>2.0718868892856058E-2</v>
      </c>
      <c r="AJ2119" s="31">
        <f t="shared" si="1347"/>
        <v>3.034939980073792E-2</v>
      </c>
      <c r="AK2119" s="31">
        <f t="shared" si="1328"/>
        <v>3.6467793484470292E-3</v>
      </c>
      <c r="AL2119" s="31">
        <f t="shared" si="1328"/>
        <v>7.7899073699593197E-4</v>
      </c>
      <c r="AM2119" s="31">
        <f t="shared" si="1348"/>
        <v>1</v>
      </c>
      <c r="AN2119" s="31">
        <f>(Z2119*'Propiedades físicas'!$F$4)/1000</f>
        <v>1251.0975471222739</v>
      </c>
      <c r="AO2119" s="31">
        <f>(AA2119*'Propiedades físicas'!$F$6)/1000</f>
        <v>320.1706586750376</v>
      </c>
      <c r="AP2119" s="31">
        <f>(AB2119*'Propiedades físicas'!$F$9)/1000</f>
        <v>154.49271364937442</v>
      </c>
      <c r="AQ2119" s="31">
        <f>(AC2119*'Propiedades físicas'!$F$5)/1000</f>
        <v>108.01477215299951</v>
      </c>
      <c r="AR2119" s="31">
        <f>(AD2119*'Propiedades físicas'!$F$8)/1000</f>
        <v>15.625798446703726</v>
      </c>
      <c r="AS2119" s="31">
        <f>(AE2119*'Propiedades físicas'!$F$7)/1000</f>
        <v>0.86703525563266892</v>
      </c>
      <c r="AT2119" s="31">
        <f t="shared" si="1349"/>
        <v>1850.2685253020218</v>
      </c>
      <c r="AU2119" s="31">
        <f t="shared" si="1350"/>
        <v>0.67617079900229915</v>
      </c>
      <c r="AV2119" s="31">
        <f t="shared" si="1354"/>
        <v>0.17304010433986911</v>
      </c>
      <c r="AW2119" s="31">
        <f t="shared" si="1354"/>
        <v>8.3497455389161077E-2</v>
      </c>
      <c r="AX2119" s="31">
        <f t="shared" si="1354"/>
        <v>5.83778898445933E-2</v>
      </c>
      <c r="AY2119" s="31">
        <f t="shared" si="1351"/>
        <v>8.445151735018086E-3</v>
      </c>
      <c r="AZ2119" s="31">
        <f t="shared" si="1351"/>
        <v>4.6859968905926325E-4</v>
      </c>
      <c r="BA2119" s="31">
        <f t="shared" si="1352"/>
        <v>1</v>
      </c>
      <c r="BB2119" s="34">
        <f>AU2119*'Propiedades físicas'!$C$4+'Diseño reactor'!AV2119*'Propiedades físicas'!$C$5+'Diseño reactor'!AW2119*'Propiedades físicas'!$C$8+'Diseño reactor'!AX2119*'Propiedades físicas'!$C$9+'Diseño reactor'!AY2119*'Propiedades físicas'!$C$7+'Diseño reactor'!AZ2119*'Propiedades físicas'!$C$6</f>
        <v>875.37976060097719</v>
      </c>
      <c r="BC2119" s="45">
        <f>AU2119*'Propiedades físicas'!$L$4+'Diseño reactor'!AV2119*'Propiedades físicas'!$L$5+'Diseño reactor'!AW2119*'Propiedades físicas'!$L$8+AX2119*'Propiedades físicas'!$L$9+'Diseño reactor'!AY2119*'Propiedades físicas'!$L$7+'Diseño reactor'!AZ2119*'Propiedades físicas'!$L$6</f>
        <v>2.1090343088039019</v>
      </c>
      <c r="BD2119" s="29">
        <f t="shared" si="1329"/>
        <v>1.5573357813338837</v>
      </c>
      <c r="BE2119" s="58">
        <f t="shared" si="1330"/>
        <v>41.360147617379347</v>
      </c>
      <c r="BF2119" s="30">
        <f>AU2119*'Propiedades físicas'!$I$4+'Diseño reactor'!AV2119*'Propiedades físicas'!$I$5+'Diseño reactor'!AW2119*'Propiedades físicas'!$I$8+'Diseño reactor'!AX2119*'Propiedades físicas'!$I$9+'Diseño reactor'!AY2119*'Propiedades físicas'!$I$7+'Diseño reactor'!AZ2119*'Propiedades físicas'!$I$6</f>
        <v>1.9971979721306963E-2</v>
      </c>
      <c r="BG2119" s="24">
        <f>AU2119*'Propiedades físicas'!$O$4+'Diseño reactor'!AV2119*'Propiedades físicas'!$O$5+'Diseño reactor'!AW2119*'Propiedades físicas'!$O$8+'Diseño reactor'!AX2119*'Propiedades físicas'!$O$9+'Diseño reactor'!AY2119*'Propiedades físicas'!$O$7+'Diseño reactor'!AZ2119*'Propiedades físicas'!$O$6</f>
        <v>0.15403909122969822</v>
      </c>
      <c r="BH2119" s="54">
        <f t="shared" si="1331"/>
        <v>41151.870883868949</v>
      </c>
      <c r="BI2119" s="34">
        <f t="shared" si="1353"/>
        <v>273.44740942519451</v>
      </c>
      <c r="BJ2119" s="27">
        <f t="shared" si="1332"/>
        <v>4796.7013941962323</v>
      </c>
      <c r="BK2119" s="34">
        <f t="shared" si="1333"/>
        <v>568.36886435554925</v>
      </c>
      <c r="BL2119" s="27">
        <f t="shared" si="1334"/>
        <v>105.663152731358</v>
      </c>
      <c r="BM2119" s="34">
        <f t="shared" si="1335"/>
        <v>1.1054421768707483</v>
      </c>
      <c r="BN2119" s="45">
        <f t="shared" si="1336"/>
        <v>2285.6959915615844</v>
      </c>
      <c r="BO2119" s="45">
        <f t="shared" si="1337"/>
        <v>107.98926491629811</v>
      </c>
      <c r="BP2119" s="66">
        <f t="shared" si="1338"/>
        <v>6.687703239769931</v>
      </c>
    </row>
    <row r="2120" spans="8:68">
      <c r="H2120" s="68">
        <v>2115</v>
      </c>
      <c r="I2120" s="31">
        <f>('Propiedades físicas'!$C$10*'Diseño reactor'!H2120)/1000</f>
        <v>1851.1437705836213</v>
      </c>
      <c r="J2120" s="31">
        <f t="shared" si="1315"/>
        <v>0.24633418929758985</v>
      </c>
      <c r="K2120" s="31">
        <f>(I2120*1000)/'Propiedades físicas'!$F$10</f>
        <v>12091.97886758865</v>
      </c>
      <c r="L2120" s="31">
        <f t="shared" si="1316"/>
        <v>1727.4255525126641</v>
      </c>
      <c r="M2120" s="31">
        <f t="shared" si="1317"/>
        <v>10364.553315075986</v>
      </c>
      <c r="N2120" s="31">
        <f t="shared" si="1318"/>
        <v>0.81674967021875378</v>
      </c>
      <c r="O2120" s="32">
        <f t="shared" si="1319"/>
        <v>4.9004980213125231</v>
      </c>
      <c r="P2120" s="33">
        <f t="shared" si="1320"/>
        <v>0.67304755277448458</v>
      </c>
      <c r="Q2120" s="31">
        <f t="shared" si="1321"/>
        <v>4.7270639145145337</v>
      </c>
      <c r="R2120" s="31">
        <f t="shared" si="1322"/>
        <v>0.11841860731755477</v>
      </c>
      <c r="S2120" s="31">
        <f t="shared" si="1323"/>
        <v>0.17343410679799012</v>
      </c>
      <c r="T2120" s="31">
        <f t="shared" si="1324"/>
        <v>2.0835030899708003E-2</v>
      </c>
      <c r="U2120" s="31">
        <f t="shared" si="1325"/>
        <v>4.448479227006444E-3</v>
      </c>
      <c r="V2120" s="47">
        <f t="shared" si="1339"/>
        <v>6.6651311051453815E-4</v>
      </c>
      <c r="W2120" s="31">
        <f t="shared" si="1326"/>
        <v>0.17594389405236102</v>
      </c>
      <c r="X2120" s="34">
        <f>(S2120*H2120*'Propiedades físicas'!$F$5*60*24*365)/(1000000)</f>
        <v>56772.927942481576</v>
      </c>
      <c r="Y2120" s="34">
        <f>(U2120*H2120*'Propiedades físicas'!$F$7*60*24*365)/(1000000)</f>
        <v>455.39658351978875</v>
      </c>
      <c r="Z2120" s="31">
        <f t="shared" si="1340"/>
        <v>1423.4955741180349</v>
      </c>
      <c r="AA2120" s="31">
        <f t="shared" si="1356"/>
        <v>9997.7401791982393</v>
      </c>
      <c r="AB2120" s="31">
        <f t="shared" si="1357"/>
        <v>250.45535447662834</v>
      </c>
      <c r="AC2120" s="31">
        <f t="shared" si="1358"/>
        <v>366.81313587774912</v>
      </c>
      <c r="AD2120" s="31">
        <f t="shared" si="1355"/>
        <v>44.066090352882426</v>
      </c>
      <c r="AE2120" s="31">
        <f t="shared" si="1344"/>
        <v>9.4085335651186295</v>
      </c>
      <c r="AF2120" s="31">
        <f t="shared" si="1345"/>
        <v>12091.97886758865</v>
      </c>
      <c r="AG2120" s="31">
        <f t="shared" si="1346"/>
        <v>0.11772230084966272</v>
      </c>
      <c r="AH2120" s="31">
        <f t="shared" si="1347"/>
        <v>0.82680761260641877</v>
      </c>
      <c r="AI2120" s="31">
        <f t="shared" si="1347"/>
        <v>2.0712520028293224E-2</v>
      </c>
      <c r="AJ2120" s="31">
        <f t="shared" si="1347"/>
        <v>3.0335244536438558E-2</v>
      </c>
      <c r="AK2120" s="31">
        <f t="shared" si="1328"/>
        <v>3.6442414294154293E-3</v>
      </c>
      <c r="AL2120" s="31">
        <f t="shared" si="1328"/>
        <v>7.7808054977149114E-4</v>
      </c>
      <c r="AM2120" s="31">
        <f t="shared" si="1348"/>
        <v>1.0000000000000002</v>
      </c>
      <c r="AN2120" s="31">
        <f>(Z2120*'Propiedades físicas'!$F$4)/1000</f>
        <v>1251.7935379679175</v>
      </c>
      <c r="AO2120" s="31">
        <f>(AA2120*'Propiedades físicas'!$F$6)/1000</f>
        <v>320.3275953415116</v>
      </c>
      <c r="AP2120" s="31">
        <f>(AB2120*'Propiedades físicas'!$F$9)/1000</f>
        <v>154.51843094435586</v>
      </c>
      <c r="AQ2120" s="31">
        <f>(AC2120*'Propiedades físicas'!$F$5)/1000</f>
        <v>108.0154641219208</v>
      </c>
      <c r="AR2120" s="31">
        <f>(AD2120*'Propiedades físicas'!$F$8)/1000</f>
        <v>15.622310351903872</v>
      </c>
      <c r="AS2120" s="31">
        <f>(AE2120*'Propiedades físicas'!$F$7)/1000</f>
        <v>0.86643185601177464</v>
      </c>
      <c r="AT2120" s="31">
        <f t="shared" si="1349"/>
        <v>1851.1437705836215</v>
      </c>
      <c r="AU2120" s="31">
        <f t="shared" si="1350"/>
        <v>0.67622707531422954</v>
      </c>
      <c r="AV2120" s="31">
        <f t="shared" si="1354"/>
        <v>0.17304306690372295</v>
      </c>
      <c r="AW2120" s="31">
        <f t="shared" si="1354"/>
        <v>8.3471869338187538E-2</v>
      </c>
      <c r="AX2120" s="31">
        <f t="shared" si="1354"/>
        <v>5.8350661811570746E-2</v>
      </c>
      <c r="AY2120" s="31">
        <f t="shared" si="1351"/>
        <v>8.4392744637973357E-3</v>
      </c>
      <c r="AZ2120" s="31">
        <f t="shared" si="1351"/>
        <v>4.6805216849181268E-4</v>
      </c>
      <c r="BA2120" s="31">
        <f t="shared" si="1352"/>
        <v>0.99999999999999989</v>
      </c>
      <c r="BB2120" s="34">
        <f>AU2120*'Propiedades físicas'!$C$4+'Diseño reactor'!AV2120*'Propiedades físicas'!$C$5+'Diseño reactor'!AW2120*'Propiedades físicas'!$C$8+'Diseño reactor'!AX2120*'Propiedades físicas'!$C$9+'Diseño reactor'!AY2120*'Propiedades físicas'!$C$7+'Diseño reactor'!AZ2120*'Propiedades físicas'!$C$6</f>
        <v>875.37958080291514</v>
      </c>
      <c r="BC2120" s="45">
        <f>AU2120*'Propiedades físicas'!$L$4+'Diseño reactor'!AV2120*'Propiedades físicas'!$L$5+'Diseño reactor'!AW2120*'Propiedades físicas'!$L$8+AX2120*'Propiedades físicas'!$L$9+'Diseño reactor'!AY2120*'Propiedades físicas'!$L$7+'Diseño reactor'!AZ2120*'Propiedades físicas'!$L$6</f>
        <v>2.1090746778074085</v>
      </c>
      <c r="BD2120" s="29">
        <f t="shared" si="1329"/>
        <v>1.5566995279204947</v>
      </c>
      <c r="BE2120" s="58">
        <f t="shared" si="1330"/>
        <v>41.359460786216609</v>
      </c>
      <c r="BF2120" s="30">
        <f>AU2120*'Propiedades físicas'!$I$4+'Diseño reactor'!AV2120*'Propiedades físicas'!$I$5+'Diseño reactor'!AW2120*'Propiedades físicas'!$I$8+'Diseño reactor'!AX2120*'Propiedades físicas'!$I$9+'Diseño reactor'!AY2120*'Propiedades físicas'!$I$7+'Diseño reactor'!AZ2120*'Propiedades físicas'!$I$6</f>
        <v>1.9972058705259102E-2</v>
      </c>
      <c r="BG2120" s="24">
        <f>AU2120*'Propiedades físicas'!$O$4+'Diseño reactor'!AV2120*'Propiedades físicas'!$O$5+'Diseño reactor'!AW2120*'Propiedades físicas'!$O$8+'Diseño reactor'!AX2120*'Propiedades físicas'!$O$9+'Diseño reactor'!AY2120*'Propiedades físicas'!$O$7+'Diseño reactor'!AZ2120*'Propiedades físicas'!$O$6</f>
        <v>0.15404104099109237</v>
      </c>
      <c r="BH2120" s="54">
        <f t="shared" si="1331"/>
        <v>41151.699687306114</v>
      </c>
      <c r="BI2120" s="34">
        <f t="shared" si="1353"/>
        <v>273.45026369550948</v>
      </c>
      <c r="BJ2120" s="27">
        <f t="shared" si="1332"/>
        <v>4796.7047803359173</v>
      </c>
      <c r="BK2120" s="34">
        <f t="shared" si="1333"/>
        <v>568.37645976145666</v>
      </c>
      <c r="BL2120" s="27">
        <f t="shared" si="1334"/>
        <v>105.66341523349004</v>
      </c>
      <c r="BM2120" s="34">
        <f t="shared" si="1335"/>
        <v>1.1054421768707483</v>
      </c>
      <c r="BN2120" s="45">
        <f t="shared" si="1336"/>
        <v>2286.8912346952011</v>
      </c>
      <c r="BO2120" s="45">
        <f t="shared" si="1337"/>
        <v>107.99769466436324</v>
      </c>
      <c r="BP2120" s="66">
        <f t="shared" si="1338"/>
        <v>6.6877018661534322</v>
      </c>
    </row>
    <row r="2121" spans="8:68">
      <c r="H2121" s="68">
        <v>2116</v>
      </c>
      <c r="I2121" s="31">
        <f>('Propiedades físicas'!$C$10*'Diseño reactor'!H2121)/1000</f>
        <v>1852.0190158652213</v>
      </c>
      <c r="J2121" s="31">
        <f t="shared" si="1315"/>
        <v>0.24621777427429228</v>
      </c>
      <c r="K2121" s="31">
        <f>(I2121*1000)/'Propiedades físicas'!$F$10</f>
        <v>12097.696115280183</v>
      </c>
      <c r="L2121" s="31">
        <f t="shared" si="1316"/>
        <v>1728.2423021828831</v>
      </c>
      <c r="M2121" s="31">
        <f t="shared" si="1317"/>
        <v>10369.4538130973</v>
      </c>
      <c r="N2121" s="31">
        <f t="shared" si="1318"/>
        <v>0.81674967021875389</v>
      </c>
      <c r="O2121" s="32">
        <f t="shared" si="1319"/>
        <v>4.9004980213125231</v>
      </c>
      <c r="P2121" s="33">
        <f t="shared" si="1320"/>
        <v>0.67310352085319891</v>
      </c>
      <c r="Q2121" s="31">
        <f t="shared" si="1321"/>
        <v>4.7271447689034991</v>
      </c>
      <c r="R2121" s="31">
        <f t="shared" si="1322"/>
        <v>0.11838232988703015</v>
      </c>
      <c r="S2121" s="31">
        <f t="shared" si="1323"/>
        <v>0.17335325240902416</v>
      </c>
      <c r="T2121" s="31">
        <f t="shared" si="1324"/>
        <v>2.0820535913580681E-2</v>
      </c>
      <c r="U2121" s="31">
        <f t="shared" si="1325"/>
        <v>4.4432835649442278E-3</v>
      </c>
      <c r="V2121" s="47">
        <f t="shared" si="1339"/>
        <v>6.665685352138475E-4</v>
      </c>
      <c r="W2121" s="31">
        <f t="shared" si="1326"/>
        <v>0.1758753686757922</v>
      </c>
      <c r="X2121" s="34">
        <f>(S2121*H2121*'Propiedades físicas'!$F$5*60*24*365)/(1000000)</f>
        <v>56773.291074963883</v>
      </c>
      <c r="Y2121" s="34">
        <f>(U2121*H2121*'Propiedades físicas'!$F$7*60*24*365)/(1000000)</f>
        <v>455.07976291163476</v>
      </c>
      <c r="Z2121" s="31">
        <f t="shared" si="1340"/>
        <v>1424.287050125369</v>
      </c>
      <c r="AA2121" s="31">
        <f t="shared" si="1356"/>
        <v>10002.638330999804</v>
      </c>
      <c r="AB2121" s="31">
        <f t="shared" si="1357"/>
        <v>250.49701004095581</v>
      </c>
      <c r="AC2121" s="31">
        <f t="shared" si="1358"/>
        <v>366.81548209749513</v>
      </c>
      <c r="AD2121" s="31">
        <f t="shared" si="1355"/>
        <v>44.056253993136721</v>
      </c>
      <c r="AE2121" s="31">
        <f t="shared" si="1344"/>
        <v>9.4019880234219855</v>
      </c>
      <c r="AF2121" s="31">
        <f t="shared" si="1345"/>
        <v>12097.696115280183</v>
      </c>
      <c r="AG2121" s="31">
        <f t="shared" si="1346"/>
        <v>0.11773209018917255</v>
      </c>
      <c r="AH2121" s="31">
        <f t="shared" si="1347"/>
        <v>0.82682175479394093</v>
      </c>
      <c r="AI2121" s="31">
        <f t="shared" si="1347"/>
        <v>2.0706174766992342E-2</v>
      </c>
      <c r="AJ2121" s="31">
        <f t="shared" si="1347"/>
        <v>3.03211023489161E-2</v>
      </c>
      <c r="AK2121" s="31">
        <f t="shared" si="1328"/>
        <v>3.6417061210101635E-3</v>
      </c>
      <c r="AL2121" s="31">
        <f t="shared" si="1328"/>
        <v>7.7717177996781213E-4</v>
      </c>
      <c r="AM2121" s="31">
        <f t="shared" si="1348"/>
        <v>0.99999999999999978</v>
      </c>
      <c r="AN2121" s="31">
        <f>(Z2121*'Propiedades físicas'!$F$4)/1000</f>
        <v>1252.4895461392471</v>
      </c>
      <c r="AO2121" s="31">
        <f>(AA2121*'Propiedades físicas'!$F$6)/1000</f>
        <v>320.48453212523367</v>
      </c>
      <c r="AP2121" s="31">
        <f>(AB2121*'Propiedades físicas'!$F$9)/1000</f>
        <v>154.54413034476767</v>
      </c>
      <c r="AQ2121" s="31">
        <f>(AC2121*'Propiedades físicas'!$F$5)/1000</f>
        <v>108.0161550132494</v>
      </c>
      <c r="AR2121" s="31">
        <f>(AD2121*'Propiedades físicas'!$F$8)/1000</f>
        <v>15.618823165646825</v>
      </c>
      <c r="AS2121" s="31">
        <f>(AE2121*'Propiedades físicas'!$F$7)/1000</f>
        <v>0.86582907707693069</v>
      </c>
      <c r="AT2121" s="31">
        <f t="shared" si="1349"/>
        <v>1852.0190158652215</v>
      </c>
      <c r="AU2121" s="31">
        <f t="shared" si="1350"/>
        <v>0.6762833077899647</v>
      </c>
      <c r="AV2121" s="31">
        <f t="shared" si="1354"/>
        <v>0.17304602673073016</v>
      </c>
      <c r="AW2121" s="31">
        <f t="shared" si="1354"/>
        <v>8.3446297808431588E-2</v>
      </c>
      <c r="AX2121" s="31">
        <f t="shared" si="1354"/>
        <v>5.8323458932081587E-2</v>
      </c>
      <c r="AY2121" s="31">
        <f t="shared" si="1351"/>
        <v>8.4334032382221858E-3</v>
      </c>
      <c r="AZ2121" s="31">
        <f t="shared" si="1351"/>
        <v>4.6750550056983884E-4</v>
      </c>
      <c r="BA2121" s="31">
        <f t="shared" si="1352"/>
        <v>1</v>
      </c>
      <c r="BB2121" s="34">
        <f>AU2121*'Propiedades físicas'!$C$4+'Diseño reactor'!AV2121*'Propiedades físicas'!$C$5+'Diseño reactor'!AW2121*'Propiedades físicas'!$C$8+'Diseño reactor'!AX2121*'Propiedades físicas'!$C$9+'Diseño reactor'!AY2121*'Propiedades físicas'!$C$7+'Diseño reactor'!AZ2121*'Propiedades físicas'!$C$6</f>
        <v>875.37940127131287</v>
      </c>
      <c r="BC2121" s="45">
        <f>AU2121*'Propiedades físicas'!$L$4+'Diseño reactor'!AV2121*'Propiedades físicas'!$L$5+'Diseño reactor'!AW2121*'Propiedades físicas'!$L$8+AX2121*'Propiedades físicas'!$L$9+'Diseño reactor'!AY2121*'Propiedades físicas'!$L$7+'Diseño reactor'!AZ2121*'Propiedades físicas'!$L$6</f>
        <v>2.1091150140316302</v>
      </c>
      <c r="BD2121" s="29">
        <f t="shared" si="1329"/>
        <v>1.5560637949523615</v>
      </c>
      <c r="BE2121" s="58">
        <f t="shared" si="1330"/>
        <v>41.358774524975743</v>
      </c>
      <c r="BF2121" s="30">
        <f>AU2121*'Propiedades físicas'!$I$4+'Diseño reactor'!AV2121*'Propiedades físicas'!$I$5+'Diseño reactor'!AW2121*'Propiedades físicas'!$I$8+'Diseño reactor'!AX2121*'Propiedades físicas'!$I$9+'Diseño reactor'!AY2121*'Propiedades físicas'!$I$7+'Diseño reactor'!AZ2121*'Propiedades físicas'!$I$6</f>
        <v>1.9972137563273405E-2</v>
      </c>
      <c r="BG2121" s="24">
        <f>AU2121*'Propiedades físicas'!$O$4+'Diseño reactor'!AV2121*'Propiedades físicas'!$O$5+'Diseño reactor'!AW2121*'Propiedades físicas'!$O$8+'Diseño reactor'!AX2121*'Propiedades físicas'!$O$9+'Diseño reactor'!AY2121*'Propiedades físicas'!$O$7+'Diseño reactor'!AZ2121*'Propiedades físicas'!$O$6</f>
        <v>0.1540429892424898</v>
      </c>
      <c r="BH2121" s="54">
        <f t="shared" si="1331"/>
        <v>41151.528764111827</v>
      </c>
      <c r="BI2121" s="34">
        <f t="shared" si="1353"/>
        <v>273.45311464123461</v>
      </c>
      <c r="BJ2121" s="27">
        <f t="shared" si="1332"/>
        <v>4796.7081680522415</v>
      </c>
      <c r="BK2121" s="34">
        <f t="shared" si="1333"/>
        <v>568.38404979279562</v>
      </c>
      <c r="BL2121" s="27">
        <f t="shared" si="1334"/>
        <v>105.66367754416807</v>
      </c>
      <c r="BM2121" s="34">
        <f t="shared" si="1335"/>
        <v>1.1054421768707483</v>
      </c>
      <c r="BN2121" s="45">
        <f t="shared" si="1336"/>
        <v>2288.0864989160668</v>
      </c>
      <c r="BO2121" s="45">
        <f t="shared" si="1337"/>
        <v>108.00611784707745</v>
      </c>
      <c r="BP2121" s="66">
        <f t="shared" si="1338"/>
        <v>6.6877004945726259</v>
      </c>
    </row>
    <row r="2122" spans="8:68">
      <c r="H2122" s="68">
        <v>2117</v>
      </c>
      <c r="I2122" s="31">
        <f>('Propiedades físicas'!$C$10*'Diseño reactor'!H2122)/1000</f>
        <v>1852.8942611468208</v>
      </c>
      <c r="J2122" s="31">
        <f t="shared" ref="J2122:J2185" si="1359">$F$7/I2122</f>
        <v>0.24610146923212214</v>
      </c>
      <c r="K2122" s="31">
        <f>(I2122*1000)/'Propiedades físicas'!$F$10</f>
        <v>12103.413362971713</v>
      </c>
      <c r="L2122" s="31">
        <f t="shared" ref="L2122:L2185" si="1360">K2122*$I$5</f>
        <v>1729.0590518531017</v>
      </c>
      <c r="M2122" s="31">
        <f t="shared" ref="M2122:M2185" si="1361">$I$6*K2122</f>
        <v>10374.35431111861</v>
      </c>
      <c r="N2122" s="31">
        <f t="shared" ref="N2122:N2185" si="1362">L2122/H2122</f>
        <v>0.81674967021875378</v>
      </c>
      <c r="O2122" s="32">
        <f t="shared" ref="O2122:O2185" si="1363">M2122/H2122</f>
        <v>4.9004980213125222</v>
      </c>
      <c r="P2122" s="33">
        <f t="shared" ref="P2122:P2185" si="1364">(H2122*$C$5*N2122)/(H2122*$C$5+$F$7*1000*$C$4)</f>
        <v>0.67315944535278738</v>
      </c>
      <c r="Q2122" s="31">
        <f t="shared" ref="Q2122:Q2185" si="1365">((H2122^3)*($C$5^3)*O2122+3*(H2122^2)*($C$5^2)*O2122*$F$7*1000*$C$4+3*H2122*$C$5*O2122*(($F$7*1000)^2)*($C$4^2)+O2122*(($F$7*1000)^3)*($C$4^3)-3*N2122*(($F$7*1000)^3)*($C$4^3)-3*(($F$7*1000)^2)*($C$4^2)*H2122*$C$5*N2122-$F$7*1000*$C$4*(H2122^2)*($C$5^2)*N2122)/(3*(($F$7*1000)^2)*($C$4^2)*H2122*$C$5+(($F$7*1000)^3)*($C$4^3)+3*(H2122^2)*($C$5^2)*$F$7*1000*$C$4+(H2122^3)*($C$5^3))</f>
        <v>4.7272255486318722</v>
      </c>
      <c r="R2122" s="31">
        <f t="shared" ref="R2122:R2185" si="1366">($F$7*1000*$C$4*H2122*$C$5*N2122)/((H2122^2)*($C$5^2)+2*$F$7*1000*$C$4*H2122*$C$5+(($F$7*1000)^2)*($C$4^2))</f>
        <v>0.1183460730421444</v>
      </c>
      <c r="S2122" s="31">
        <f t="shared" ref="S2122:S2185" si="1367">(N2122*$F$7*1000*$C$4*(3*(($F$7*1000)^2)*($C$4^2)+3*$F$7*1000*$C$4*H2122*$C$5+(H2122^2)*($C$5^2)))/(3*(($F$7*1000)^2)*($C$4^2)*H2122*$C$5+(($F$7*1000)^3)*($C$4^3)+3*(H2122^2)*($C$5^2)*$F$7*1000*$C$4+(H2122^3)*($C$5^3))</f>
        <v>0.17327247268064738</v>
      </c>
      <c r="T2122" s="31">
        <f t="shared" ref="T2122:T2185" si="1368">((($F$7*1000)^2)*($C$4^2)*H2122*$C$5*N2122)/(3*(($F$7*1000)^2)*($C$4^2)*H2122*$C$5+(($F$7*1000)^3)*($C$4^3)+3*(H2122^2)*($C$5^2)*$F$7*1000*$C$4+(H2122^3)*($C$5^3))</f>
        <v>2.0806055832963112E-2</v>
      </c>
      <c r="U2122" s="31">
        <f t="shared" ref="U2122:U2185" si="1369">((($F$7*1000)^3)*($C$4^3)*N2122)/(3*(($F$7*1000)^2)*($C$4^2)*H2122*$C$5+(($F$7*1000)^3)*($C$4^3)+3*(H2122^2)*($C$5^2)*$F$7*1000*$C$4+(H2122^3)*($C$5^3))</f>
        <v>4.4380959908589292E-3</v>
      </c>
      <c r="V2122" s="47">
        <f t="shared" si="1339"/>
        <v>6.6662391675712928E-4</v>
      </c>
      <c r="W2122" s="31">
        <f t="shared" ref="W2122:W2185" si="1370">($F$7*1000*$C$4)/(H2122*$C$5+$F$7*1000*$C$4)</f>
        <v>0.175806896655995</v>
      </c>
      <c r="X2122" s="34">
        <f>(S2122*H2122*'Propiedades físicas'!$F$5*60*24*365)/(1000000)</f>
        <v>56773.653642165547</v>
      </c>
      <c r="Y2122" s="34">
        <f>(U2122*H2122*'Propiedades físicas'!$F$7*60*24*365)/(1000000)</f>
        <v>454.76326809700885</v>
      </c>
      <c r="Z2122" s="31">
        <f t="shared" si="1340"/>
        <v>1425.078545811851</v>
      </c>
      <c r="AA2122" s="31">
        <f t="shared" si="1356"/>
        <v>10007.536486453673</v>
      </c>
      <c r="AB2122" s="31">
        <f t="shared" si="1357"/>
        <v>250.53863663021968</v>
      </c>
      <c r="AC2122" s="31">
        <f t="shared" si="1358"/>
        <v>366.81782466493053</v>
      </c>
      <c r="AD2122" s="31">
        <f t="shared" si="1355"/>
        <v>44.046420198382911</v>
      </c>
      <c r="AE2122" s="31">
        <f t="shared" ref="AE2122" si="1371">U2122*$H2122</f>
        <v>9.3954492126483533</v>
      </c>
      <c r="AF2122" s="31">
        <f t="shared" si="1345"/>
        <v>12103.413362971707</v>
      </c>
      <c r="AG2122" s="31">
        <f t="shared" si="1346"/>
        <v>0.11774187190628649</v>
      </c>
      <c r="AH2122" s="31">
        <f t="shared" si="1347"/>
        <v>0.82683588392262919</v>
      </c>
      <c r="AI2122" s="31">
        <f t="shared" si="1347"/>
        <v>2.0699833106311908E-2</v>
      </c>
      <c r="AJ2122" s="31">
        <f t="shared" si="1347"/>
        <v>3.0306973220227774E-2</v>
      </c>
      <c r="AK2122" s="31">
        <f t="shared" si="1347"/>
        <v>3.639173419717721E-3</v>
      </c>
      <c r="AL2122" s="31">
        <f t="shared" si="1347"/>
        <v>7.7626442482680962E-4</v>
      </c>
      <c r="AM2122" s="31">
        <f t="shared" si="1348"/>
        <v>1</v>
      </c>
      <c r="AN2122" s="31">
        <f>(Z2122*'Propiedades físicas'!$F$4)/1000</f>
        <v>1253.1855716160253</v>
      </c>
      <c r="AO2122" s="31">
        <f>(AA2122*'Propiedades físicas'!$F$6)/1000</f>
        <v>320.64146902597565</v>
      </c>
      <c r="AP2122" s="31">
        <f>(AB2122*'Propiedades físicas'!$F$9)/1000</f>
        <v>154.56981186901402</v>
      </c>
      <c r="AQ2122" s="31">
        <f>(AC2122*'Propiedades físicas'!$F$5)/1000</f>
        <v>108.01684482908209</v>
      </c>
      <c r="AR2122" s="31">
        <f>(AD2122*'Propiedades físicas'!$F$8)/1000</f>
        <v>15.615336888730704</v>
      </c>
      <c r="AS2122" s="31">
        <f>(AE2122*'Propiedades físicas'!$F$7)/1000</f>
        <v>0.86522691799278684</v>
      </c>
      <c r="AT2122" s="31">
        <f t="shared" si="1349"/>
        <v>1852.8942611468208</v>
      </c>
      <c r="AU2122" s="31">
        <f t="shared" si="1350"/>
        <v>0.67633949648070313</v>
      </c>
      <c r="AV2122" s="31">
        <f t="shared" si="1354"/>
        <v>0.17304898382464604</v>
      </c>
      <c r="AW2122" s="31">
        <f t="shared" si="1354"/>
        <v>8.3420740789247938E-2</v>
      </c>
      <c r="AX2122" s="31">
        <f t="shared" si="1354"/>
        <v>5.8296281171612403E-2</v>
      </c>
      <c r="AY2122" s="31">
        <f t="shared" si="1351"/>
        <v>8.4275380501560998E-3</v>
      </c>
      <c r="AZ2122" s="31">
        <f t="shared" si="1351"/>
        <v>4.6695968363422304E-4</v>
      </c>
      <c r="BA2122" s="31">
        <f t="shared" si="1352"/>
        <v>0.99999999999999978</v>
      </c>
      <c r="BB2122" s="34">
        <f>AU2122*'Propiedades físicas'!$C$4+'Diseño reactor'!AV2122*'Propiedades físicas'!$C$5+'Diseño reactor'!AW2122*'Propiedades físicas'!$C$8+'Diseño reactor'!AX2122*'Propiedades físicas'!$C$9+'Diseño reactor'!AY2122*'Propiedades físicas'!$C$7+'Diseño reactor'!AZ2122*'Propiedades físicas'!$C$6</f>
        <v>875.37922200567925</v>
      </c>
      <c r="BC2122" s="45">
        <f>AU2122*'Propiedades físicas'!$L$4+'Diseño reactor'!AV2122*'Propiedades físicas'!$L$5+'Diseño reactor'!AW2122*'Propiedades físicas'!$L$8+AX2122*'Propiedades físicas'!$L$9+'Diseño reactor'!AY2122*'Propiedades físicas'!$L$7+'Diseño reactor'!AZ2122*'Propiedades físicas'!$L$6</f>
        <v>2.1091553175161919</v>
      </c>
      <c r="BD2122" s="29">
        <f t="shared" ref="BD2122:BD2185" si="1372">((-$F$19)*V2122*($F$7*1000))/(H2122*(BB2122/1000)*BC2122)</f>
        <v>1.5554285817904756</v>
      </c>
      <c r="BE2122" s="58">
        <f t="shared" ref="BE2122:BE2185" si="1373">BD2122+$F$20+((BP2122*60)/(H2122*(BB2122/1000)*BC2122))</f>
        <v>41.358088832945519</v>
      </c>
      <c r="BF2122" s="30">
        <f>AU2122*'Propiedades físicas'!$I$4+'Diseño reactor'!AV2122*'Propiedades físicas'!$I$5+'Diseño reactor'!AW2122*'Propiedades físicas'!$I$8+'Diseño reactor'!AX2122*'Propiedades físicas'!$I$9+'Diseño reactor'!AY2122*'Propiedades físicas'!$I$7+'Diseño reactor'!AZ2122*'Propiedades físicas'!$I$6</f>
        <v>1.9972216295581678E-2</v>
      </c>
      <c r="BG2122" s="24">
        <f>AU2122*'Propiedades físicas'!$O$4+'Diseño reactor'!AV2122*'Propiedades físicas'!$O$5+'Diseño reactor'!AW2122*'Propiedades físicas'!$O$8+'Diseño reactor'!AX2122*'Propiedades físicas'!$O$9+'Diseño reactor'!AY2122*'Propiedades físicas'!$O$7+'Diseño reactor'!AZ2122*'Propiedades físicas'!$O$6</f>
        <v>0.15404493598560745</v>
      </c>
      <c r="BH2122" s="54">
        <f t="shared" ref="BH2122:BH2185" si="1374">(BB2122*($F$33^2)*$F$34)/BF2122</f>
        <v>41151.358113778901</v>
      </c>
      <c r="BI2122" s="34">
        <f t="shared" si="1353"/>
        <v>273.45596226769419</v>
      </c>
      <c r="BJ2122" s="27">
        <f t="shared" ref="BJ2122:BJ2185" si="1375">$F$43*(BH2122^$F$44)*(BI2122^$F$45)</f>
        <v>4796.7115573377951</v>
      </c>
      <c r="BK2122" s="34">
        <f t="shared" ref="BK2122:BK2185" si="1376">(BJ2122*BG2122)/$F$16</f>
        <v>568.39163445501845</v>
      </c>
      <c r="BL2122" s="27">
        <f t="shared" ref="BL2122:BL2185" si="1377">1/((1/BK2122)+(1/$F$61))</f>
        <v>105.66393966359288</v>
      </c>
      <c r="BM2122" s="34">
        <f t="shared" ref="BM2122:BM2185" si="1378">($F$33*($F$34^2))/9.8</f>
        <v>1.1054421768707483</v>
      </c>
      <c r="BN2122" s="45">
        <f t="shared" ref="BN2122:BN2185" si="1379">((((H2122/60)*(BB2122/1000)*BC2122*($F$20-$F$4)+(((-$F$19)*V2122*($F$7*1000))/60)))/(-BL2122*$F$46/1000))+$F$4</f>
        <v>2289.2817841988012</v>
      </c>
      <c r="BO2122" s="45">
        <f t="shared" ref="BO2122:BO2185" si="1380">((-$F$19)*V2122*($F$7*1000)/60)+BP2122</f>
        <v>108.01453447210741</v>
      </c>
      <c r="BP2122" s="66">
        <f t="shared" ref="BP2122:BP2185" si="1381">($F$35*($F$33^5)*($F$34^3)*BB2122)/1000</f>
        <v>6.6876991250237596</v>
      </c>
    </row>
    <row r="2123" spans="8:68">
      <c r="H2123" s="68">
        <v>2118</v>
      </c>
      <c r="I2123" s="31">
        <f>('Propiedades físicas'!$C$10*'Diseño reactor'!H2123)/1000</f>
        <v>1853.7695064284208</v>
      </c>
      <c r="J2123" s="31">
        <f t="shared" si="1359"/>
        <v>0.24598527401529865</v>
      </c>
      <c r="K2123" s="31">
        <f>(I2123*1000)/'Propiedades físicas'!$F$10</f>
        <v>12109.130610663246</v>
      </c>
      <c r="L2123" s="31">
        <f t="shared" si="1360"/>
        <v>1729.8758015233207</v>
      </c>
      <c r="M2123" s="31">
        <f t="shared" si="1361"/>
        <v>10379.254809139924</v>
      </c>
      <c r="N2123" s="31">
        <f t="shared" si="1362"/>
        <v>0.81674967021875389</v>
      </c>
      <c r="O2123" s="32">
        <f t="shared" si="1363"/>
        <v>4.9004980213125231</v>
      </c>
      <c r="P2123" s="33">
        <f t="shared" si="1364"/>
        <v>0.67321532632412939</v>
      </c>
      <c r="Q2123" s="31">
        <f t="shared" si="1365"/>
        <v>4.7273062538020598</v>
      </c>
      <c r="R2123" s="31">
        <f t="shared" si="1366"/>
        <v>0.11830983676780514</v>
      </c>
      <c r="S2123" s="31">
        <f t="shared" si="1367"/>
        <v>0.17319176751046256</v>
      </c>
      <c r="T2123" s="31">
        <f t="shared" si="1368"/>
        <v>2.0791590637800672E-2</v>
      </c>
      <c r="U2123" s="31">
        <f t="shared" si="1369"/>
        <v>4.4329164890186974E-3</v>
      </c>
      <c r="V2123" s="47">
        <f t="shared" ref="V2123:V2186" si="1382">$C$4*P2123/$C$5</f>
        <v>6.6667925519476895E-4</v>
      </c>
      <c r="W2123" s="31">
        <f t="shared" si="1370"/>
        <v>0.17573847793067493</v>
      </c>
      <c r="X2123" s="34">
        <f>(S2123*H2123*'Propiedades físicas'!$F$5*60*24*365)/(1000000)</f>
        <v>56774.01564518614</v>
      </c>
      <c r="Y2123" s="34">
        <f>(U2123*H2123*'Propiedades físicas'!$F$7*60*24*365)/(1000000)</f>
        <v>454.4470986375714</v>
      </c>
      <c r="Z2123" s="31">
        <f t="shared" ref="Z2123:Z2186" si="1383">P2123*$H2123</f>
        <v>1425.8700611545059</v>
      </c>
      <c r="AA2123" s="31">
        <f t="shared" ref="AA2123:AD2186" si="1384">Q2123*$H2123</f>
        <v>10012.434645552763</v>
      </c>
      <c r="AB2123" s="31">
        <f t="shared" si="1384"/>
        <v>250.58023427421128</v>
      </c>
      <c r="AC2123" s="31">
        <f t="shared" si="1384"/>
        <v>366.8201635871597</v>
      </c>
      <c r="AD2123" s="31">
        <f t="shared" si="1384"/>
        <v>44.036588970861821</v>
      </c>
      <c r="AE2123" s="31">
        <f t="shared" ref="AE2123:AE2186" si="1385">U2123*$H2123</f>
        <v>9.3889171237416011</v>
      </c>
      <c r="AF2123" s="31">
        <f t="shared" ref="AF2123:AF2186" si="1386">Z2123+AA2123+AB2123+AC2123+AD2123+AE2123</f>
        <v>12109.130610663244</v>
      </c>
      <c r="AG2123" s="31">
        <f t="shared" ref="AG2123:AG2186" si="1387">Z2123/AF2123</f>
        <v>0.11775164600990359</v>
      </c>
      <c r="AH2123" s="31">
        <f t="shared" ref="AH2123:AK2186" si="1388">AA2123/$AF2123</f>
        <v>0.82685000001039377</v>
      </c>
      <c r="AI2123" s="31">
        <f t="shared" si="1388"/>
        <v>2.0693495043612089E-2</v>
      </c>
      <c r="AJ2123" s="31">
        <f t="shared" si="1388"/>
        <v>3.0292857132463297E-2</v>
      </c>
      <c r="AK2123" s="31">
        <f t="shared" si="1388"/>
        <v>3.6366433220303535E-3</v>
      </c>
      <c r="AL2123" s="31">
        <f t="shared" ref="AL2123:AL2186" si="1389">AE2123/$AF2123</f>
        <v>7.7535848159683443E-4</v>
      </c>
      <c r="AM2123" s="31">
        <f t="shared" ref="AM2123:AM2186" si="1390">AG2123+AH2123+AI2123+AJ2123+AK2123+AL2123</f>
        <v>1</v>
      </c>
      <c r="AN2123" s="31">
        <f>(Z2123*'Propiedades físicas'!$F$4)/1000</f>
        <v>1253.8816143780496</v>
      </c>
      <c r="AO2123" s="31">
        <f>(AA2123*'Propiedades físicas'!$F$6)/1000</f>
        <v>320.79840604351051</v>
      </c>
      <c r="AP2123" s="31">
        <f>(AB2123*'Propiedades físicas'!$F$9)/1000</f>
        <v>154.59547553547463</v>
      </c>
      <c r="AQ2123" s="31">
        <f>(AC2123*'Propiedades físicas'!$F$5)/1000</f>
        <v>108.01753357151092</v>
      </c>
      <c r="AR2123" s="31">
        <f>(AD2123*'Propiedades físicas'!$F$8)/1000</f>
        <v>15.611851521949928</v>
      </c>
      <c r="AS2123" s="31">
        <f>(AE2123*'Propiedades físicas'!$F$7)/1000</f>
        <v>0.86462537792536409</v>
      </c>
      <c r="AT2123" s="31">
        <f t="shared" ref="AT2123:AT2186" si="1391">AN2123+AO2123+AP2123+AQ2123+AR2123+AS2123</f>
        <v>1853.7695064284212</v>
      </c>
      <c r="AU2123" s="31">
        <f t="shared" ref="AU2123:AU2186" si="1392">AN2123/$AT2123</f>
        <v>0.67639564143756459</v>
      </c>
      <c r="AV2123" s="31">
        <f t="shared" si="1354"/>
        <v>0.17305193818921918</v>
      </c>
      <c r="AW2123" s="31">
        <f t="shared" si="1354"/>
        <v>8.3395198269998055E-2</v>
      </c>
      <c r="AX2123" s="31">
        <f t="shared" si="1354"/>
        <v>5.8269128495712343E-2</v>
      </c>
      <c r="AY2123" s="31">
        <f t="shared" si="1354"/>
        <v>8.4216788914758985E-3</v>
      </c>
      <c r="AZ2123" s="31">
        <f t="shared" si="1354"/>
        <v>4.6641471602971882E-4</v>
      </c>
      <c r="BA2123" s="31">
        <f t="shared" ref="BA2123:BA2186" si="1393">AU2123+AV2123+AW2123+AX2123+AY2123+AZ2123</f>
        <v>0.99999999999999978</v>
      </c>
      <c r="BB2123" s="34">
        <f>AU2123*'Propiedades físicas'!$C$4+'Diseño reactor'!AV2123*'Propiedades físicas'!$C$5+'Diseño reactor'!AW2123*'Propiedades físicas'!$C$8+'Diseño reactor'!AX2123*'Propiedades físicas'!$C$9+'Diseño reactor'!AY2123*'Propiedades físicas'!$C$7+'Diseño reactor'!AZ2123*'Propiedades físicas'!$C$6</f>
        <v>875.37904300552498</v>
      </c>
      <c r="BC2123" s="45">
        <f>AU2123*'Propiedades físicas'!$L$4+'Diseño reactor'!AV2123*'Propiedades físicas'!$L$5+'Diseño reactor'!AW2123*'Propiedades físicas'!$L$8+AX2123*'Propiedades físicas'!$L$9+'Diseño reactor'!AY2123*'Propiedades físicas'!$L$7+'Diseño reactor'!AZ2123*'Propiedades físicas'!$L$6</f>
        <v>2.1091955883006577</v>
      </c>
      <c r="BD2123" s="29">
        <f t="shared" si="1372"/>
        <v>1.5547938877968734</v>
      </c>
      <c r="BE2123" s="58">
        <f t="shared" si="1373"/>
        <v>41.357403709415877</v>
      </c>
      <c r="BF2123" s="30">
        <f>AU2123*'Propiedades físicas'!$I$4+'Diseño reactor'!AV2123*'Propiedades físicas'!$I$5+'Diseño reactor'!AW2123*'Propiedades físicas'!$I$8+'Diseño reactor'!AX2123*'Propiedades físicas'!$I$9+'Diseño reactor'!AY2123*'Propiedades físicas'!$I$7+'Diseño reactor'!AZ2123*'Propiedades físicas'!$I$6</f>
        <v>1.9972294902415214E-2</v>
      </c>
      <c r="BG2123" s="24">
        <f>AU2123*'Propiedades físicas'!$O$4+'Diseño reactor'!AV2123*'Propiedades físicas'!$O$5+'Diseño reactor'!AW2123*'Propiedades físicas'!$O$8+'Diseño reactor'!AX2123*'Propiedades físicas'!$O$9+'Diseño reactor'!AY2123*'Propiedades físicas'!$O$7+'Diseño reactor'!AZ2123*'Propiedades físicas'!$O$6</f>
        <v>0.15404688122216001</v>
      </c>
      <c r="BH2123" s="54">
        <f t="shared" si="1374"/>
        <v>41151.187735801323</v>
      </c>
      <c r="BI2123" s="34">
        <f t="shared" ref="BI2123:BI2186" si="1394">(BC2123*BF2123)/(BG2123/1000)</f>
        <v>273.45880658020116</v>
      </c>
      <c r="BJ2123" s="27">
        <f t="shared" si="1375"/>
        <v>4796.7149481852039</v>
      </c>
      <c r="BK2123" s="34">
        <f t="shared" si="1376"/>
        <v>568.39921375357346</v>
      </c>
      <c r="BL2123" s="27">
        <f t="shared" si="1377"/>
        <v>105.664201591965</v>
      </c>
      <c r="BM2123" s="34">
        <f t="shared" si="1378"/>
        <v>1.1054421768707483</v>
      </c>
      <c r="BN2123" s="45">
        <f t="shared" si="1379"/>
        <v>2290.4770905180712</v>
      </c>
      <c r="BO2123" s="45">
        <f t="shared" si="1380"/>
        <v>108.02294454710798</v>
      </c>
      <c r="BP2123" s="66">
        <f t="shared" si="1381"/>
        <v>6.6876977575030949</v>
      </c>
    </row>
    <row r="2124" spans="8:68">
      <c r="H2124" s="68">
        <v>2119</v>
      </c>
      <c r="I2124" s="31">
        <f>('Propiedades físicas'!$C$10*'Diseño reactor'!H2124)/1000</f>
        <v>1854.6447517100205</v>
      </c>
      <c r="J2124" s="31">
        <f t="shared" si="1359"/>
        <v>0.24586918846833533</v>
      </c>
      <c r="K2124" s="31">
        <f>(I2124*1000)/'Propiedades físicas'!$F$10</f>
        <v>12114.847858354775</v>
      </c>
      <c r="L2124" s="31">
        <f t="shared" si="1360"/>
        <v>1730.6925511935392</v>
      </c>
      <c r="M2124" s="31">
        <f t="shared" si="1361"/>
        <v>10384.155307161234</v>
      </c>
      <c r="N2124" s="31">
        <f t="shared" si="1362"/>
        <v>0.81674967021875378</v>
      </c>
      <c r="O2124" s="32">
        <f t="shared" si="1363"/>
        <v>4.9004980213125222</v>
      </c>
      <c r="P2124" s="33">
        <f t="shared" si="1364"/>
        <v>0.67327116381802465</v>
      </c>
      <c r="Q2124" s="31">
        <f t="shared" si="1365"/>
        <v>4.7273868845162639</v>
      </c>
      <c r="R2124" s="31">
        <f t="shared" si="1366"/>
        <v>0.1182736210489293</v>
      </c>
      <c r="S2124" s="31">
        <f t="shared" si="1367"/>
        <v>0.17311113679625753</v>
      </c>
      <c r="T2124" s="31">
        <f t="shared" si="1368"/>
        <v>2.0777140308071564E-2</v>
      </c>
      <c r="U2124" s="31">
        <f t="shared" si="1369"/>
        <v>4.427745043728378E-3</v>
      </c>
      <c r="V2124" s="47">
        <f t="shared" si="1382"/>
        <v>6.6673455057707296E-4</v>
      </c>
      <c r="W2124" s="31">
        <f t="shared" si="1370"/>
        <v>0.17567011243763433</v>
      </c>
      <c r="X2124" s="34">
        <f>(S2124*H2124*'Propiedades físicas'!$F$5*60*24*365)/(1000000)</f>
        <v>56774.377085122556</v>
      </c>
      <c r="Y2124" s="34">
        <f>(U2124*H2124*'Propiedades físicas'!$F$7*60*24*365)/(1000000)</f>
        <v>454.13125409570114</v>
      </c>
      <c r="Z2124" s="31">
        <f t="shared" si="1383"/>
        <v>1426.6615961303942</v>
      </c>
      <c r="AA2124" s="31">
        <f t="shared" si="1384"/>
        <v>10017.332808289962</v>
      </c>
      <c r="AB2124" s="31">
        <f t="shared" si="1384"/>
        <v>250.62180300268119</v>
      </c>
      <c r="AC2124" s="31">
        <f t="shared" si="1384"/>
        <v>366.82249887126972</v>
      </c>
      <c r="AD2124" s="31">
        <f t="shared" si="1384"/>
        <v>44.026760312803646</v>
      </c>
      <c r="AE2124" s="31">
        <f t="shared" si="1385"/>
        <v>9.3823917476604333</v>
      </c>
      <c r="AF2124" s="31">
        <f t="shared" si="1386"/>
        <v>12114.847858354771</v>
      </c>
      <c r="AG2124" s="31">
        <f t="shared" si="1387"/>
        <v>0.11776141250890942</v>
      </c>
      <c r="AH2124" s="31">
        <f t="shared" si="1388"/>
        <v>0.82686410307511227</v>
      </c>
      <c r="AI2124" s="31">
        <f t="shared" si="1388"/>
        <v>2.0687160576254755E-2</v>
      </c>
      <c r="AJ2124" s="31">
        <f t="shared" si="1388"/>
        <v>3.0278754067744867E-2</v>
      </c>
      <c r="AK2124" s="31">
        <f t="shared" si="1388"/>
        <v>3.6341158244460694E-3</v>
      </c>
      <c r="AL2124" s="31">
        <f t="shared" si="1389"/>
        <v>7.7445394753265903E-4</v>
      </c>
      <c r="AM2124" s="31">
        <f t="shared" si="1390"/>
        <v>1</v>
      </c>
      <c r="AN2124" s="31">
        <f>(Z2124*'Propiedades físicas'!$F$4)/1000</f>
        <v>1254.5776744051459</v>
      </c>
      <c r="AO2124" s="31">
        <f>(AA2124*'Propiedades físicas'!$F$6)/1000</f>
        <v>320.95534317761036</v>
      </c>
      <c r="AP2124" s="31">
        <f>(AB2124*'Propiedades físicas'!$F$9)/1000</f>
        <v>154.62112136250414</v>
      </c>
      <c r="AQ2124" s="31">
        <f>(AC2124*'Propiedades físicas'!$F$5)/1000</f>
        <v>108.0182212426228</v>
      </c>
      <c r="AR2124" s="31">
        <f>(AD2124*'Propiedades físicas'!$F$8)/1000</f>
        <v>15.608367066095143</v>
      </c>
      <c r="AS2124" s="31">
        <f>(AE2124*'Propiedades físicas'!$F$7)/1000</f>
        <v>0.86402445604204936</v>
      </c>
      <c r="AT2124" s="31">
        <f t="shared" si="1391"/>
        <v>1854.6447517100203</v>
      </c>
      <c r="AU2124" s="31">
        <f t="shared" si="1392"/>
        <v>0.67645174271158925</v>
      </c>
      <c r="AV2124" s="31">
        <f t="shared" ref="AV2124:AY2187" si="1395">AO2124/$AT2124</f>
        <v>0.17305488982819109</v>
      </c>
      <c r="AW2124" s="31">
        <f t="shared" si="1395"/>
        <v>8.3369670240050181E-2</v>
      </c>
      <c r="AX2124" s="31">
        <f t="shared" si="1395"/>
        <v>5.824200086999292E-2</v>
      </c>
      <c r="AY2124" s="31">
        <f t="shared" si="1395"/>
        <v>8.4158257540717218E-3</v>
      </c>
      <c r="AZ2124" s="31">
        <f t="shared" ref="AZ2124:AZ2187" si="1396">AS2124/$AT2124</f>
        <v>4.6587059610494206E-4</v>
      </c>
      <c r="BA2124" s="31">
        <f t="shared" si="1393"/>
        <v>1</v>
      </c>
      <c r="BB2124" s="34">
        <f>AU2124*'Propiedades físicas'!$C$4+'Diseño reactor'!AV2124*'Propiedades físicas'!$C$5+'Diseño reactor'!AW2124*'Propiedades físicas'!$C$8+'Diseño reactor'!AX2124*'Propiedades físicas'!$C$9+'Diseño reactor'!AY2124*'Propiedades físicas'!$C$7+'Diseño reactor'!AZ2124*'Propiedades físicas'!$C$6</f>
        <v>875.37886427036244</v>
      </c>
      <c r="BC2124" s="45">
        <f>AU2124*'Propiedades físicas'!$L$4+'Diseño reactor'!AV2124*'Propiedades físicas'!$L$5+'Diseño reactor'!AW2124*'Propiedades físicas'!$L$8+AX2124*'Propiedades físicas'!$L$9+'Diseño reactor'!AY2124*'Propiedades físicas'!$L$7+'Diseño reactor'!AZ2124*'Propiedades físicas'!$L$6</f>
        <v>2.1092358264245261</v>
      </c>
      <c r="BD2124" s="29">
        <f t="shared" si="1372"/>
        <v>1.5541597123346353</v>
      </c>
      <c r="BE2124" s="58">
        <f t="shared" si="1373"/>
        <v>41.35671915367795</v>
      </c>
      <c r="BF2124" s="30">
        <f>AU2124*'Propiedades físicas'!$I$4+'Diseño reactor'!AV2124*'Propiedades físicas'!$I$5+'Diseño reactor'!AW2124*'Propiedades físicas'!$I$8+'Diseño reactor'!AX2124*'Propiedades físicas'!$I$9+'Diseño reactor'!AY2124*'Propiedades físicas'!$I$7+'Diseño reactor'!AZ2124*'Propiedades físicas'!$I$6</f>
        <v>1.997237338400483E-2</v>
      </c>
      <c r="BG2124" s="24">
        <f>AU2124*'Propiedades físicas'!$O$4+'Diseño reactor'!AV2124*'Propiedades físicas'!$O$5+'Diseño reactor'!AW2124*'Propiedades físicas'!$O$8+'Diseño reactor'!AX2124*'Propiedades físicas'!$O$9+'Diseño reactor'!AY2124*'Propiedades físicas'!$O$7+'Diseño reactor'!AZ2124*'Propiedades físicas'!$O$6</f>
        <v>0.15404882495385938</v>
      </c>
      <c r="BH2124" s="54">
        <f t="shared" si="1374"/>
        <v>41151.017629674177</v>
      </c>
      <c r="BI2124" s="34">
        <f t="shared" si="1394"/>
        <v>273.46164758405865</v>
      </c>
      <c r="BJ2124" s="27">
        <f t="shared" si="1375"/>
        <v>4796.7183405871092</v>
      </c>
      <c r="BK2124" s="34">
        <f t="shared" si="1376"/>
        <v>568.40678769390036</v>
      </c>
      <c r="BL2124" s="27">
        <f t="shared" si="1377"/>
        <v>105.66446332948465</v>
      </c>
      <c r="BM2124" s="34">
        <f t="shared" si="1378"/>
        <v>1.1054421768707483</v>
      </c>
      <c r="BN2124" s="45">
        <f t="shared" si="1379"/>
        <v>2291.6724178485842</v>
      </c>
      <c r="BO2124" s="45">
        <f t="shared" si="1380"/>
        <v>108.03134807972201</v>
      </c>
      <c r="BP2124" s="66">
        <f t="shared" si="1381"/>
        <v>6.6876963920069077</v>
      </c>
    </row>
    <row r="2125" spans="8:68">
      <c r="H2125" s="68">
        <v>2120</v>
      </c>
      <c r="I2125" s="31">
        <f>('Propiedades físicas'!$C$10*'Diseño reactor'!H2125)/1000</f>
        <v>1855.5199969916205</v>
      </c>
      <c r="J2125" s="31">
        <f t="shared" si="1359"/>
        <v>0.24575321243603893</v>
      </c>
      <c r="K2125" s="31">
        <f>(I2125*1000)/'Propiedades físicas'!$F$10</f>
        <v>12120.565106046308</v>
      </c>
      <c r="L2125" s="31">
        <f t="shared" si="1360"/>
        <v>1731.5093008637582</v>
      </c>
      <c r="M2125" s="31">
        <f t="shared" si="1361"/>
        <v>10389.055805182548</v>
      </c>
      <c r="N2125" s="31">
        <f t="shared" si="1362"/>
        <v>0.81674967021875389</v>
      </c>
      <c r="O2125" s="32">
        <f t="shared" si="1363"/>
        <v>4.9004980213125231</v>
      </c>
      <c r="P2125" s="33">
        <f t="shared" si="1364"/>
        <v>0.67332695788519403</v>
      </c>
      <c r="Q2125" s="31">
        <f t="shared" si="1365"/>
        <v>4.7274674408765165</v>
      </c>
      <c r="R2125" s="31">
        <f t="shared" si="1366"/>
        <v>0.11823742587044363</v>
      </c>
      <c r="S2125" s="31">
        <f t="shared" si="1367"/>
        <v>0.17303058043600569</v>
      </c>
      <c r="T2125" s="31">
        <f t="shared" si="1368"/>
        <v>2.0762704823786872E-2</v>
      </c>
      <c r="U2125" s="31">
        <f t="shared" si="1369"/>
        <v>4.4225816393294324E-3</v>
      </c>
      <c r="V2125" s="47">
        <f t="shared" si="1382"/>
        <v>6.6678980295426979E-4</v>
      </c>
      <c r="W2125" s="31">
        <f t="shared" si="1370"/>
        <v>0.17560180011477244</v>
      </c>
      <c r="X2125" s="34">
        <f>(S2125*H2125*'Propiedades físicas'!$F$5*60*24*365)/(1000000)</f>
        <v>56774.737963069245</v>
      </c>
      <c r="Y2125" s="34">
        <f>(U2125*H2125*'Propiedades físicas'!$F$7*60*24*365)/(1000000)</f>
        <v>453.81573403449516</v>
      </c>
      <c r="Z2125" s="31">
        <f t="shared" si="1383"/>
        <v>1427.4531507166114</v>
      </c>
      <c r="AA2125" s="31">
        <f t="shared" si="1384"/>
        <v>10022.230974658214</v>
      </c>
      <c r="AB2125" s="31">
        <f t="shared" si="1384"/>
        <v>250.66334284534048</v>
      </c>
      <c r="AC2125" s="31">
        <f t="shared" si="1384"/>
        <v>366.82483052433207</v>
      </c>
      <c r="AD2125" s="31">
        <f t="shared" si="1384"/>
        <v>44.01693422642817</v>
      </c>
      <c r="AE2125" s="31">
        <f t="shared" si="1385"/>
        <v>9.3758730753783972</v>
      </c>
      <c r="AF2125" s="31">
        <f t="shared" si="1386"/>
        <v>12120.565106046306</v>
      </c>
      <c r="AG2125" s="31">
        <f t="shared" si="1387"/>
        <v>0.1177711714121754</v>
      </c>
      <c r="AH2125" s="31">
        <f t="shared" si="1388"/>
        <v>0.82687819313462996</v>
      </c>
      <c r="AI2125" s="31">
        <f t="shared" si="1388"/>
        <v>2.0680829701603422E-2</v>
      </c>
      <c r="AJ2125" s="31">
        <f t="shared" si="1388"/>
        <v>3.026466400822703E-2</v>
      </c>
      <c r="AK2125" s="31">
        <f t="shared" si="1388"/>
        <v>3.6315909234686146E-3</v>
      </c>
      <c r="AL2125" s="31">
        <f t="shared" si="1389"/>
        <v>7.7355081989545786E-4</v>
      </c>
      <c r="AM2125" s="31">
        <f t="shared" si="1390"/>
        <v>1</v>
      </c>
      <c r="AN2125" s="31">
        <f>(Z2125*'Propiedades físicas'!$F$4)/1000</f>
        <v>1255.2737516771735</v>
      </c>
      <c r="AO2125" s="31">
        <f>(AA2125*'Propiedades físicas'!$F$6)/1000</f>
        <v>321.11228042804913</v>
      </c>
      <c r="AP2125" s="31">
        <f>(AB2125*'Propiedades físicas'!$F$9)/1000</f>
        <v>154.64674936843278</v>
      </c>
      <c r="AQ2125" s="31">
        <f>(AC2125*'Propiedades físicas'!$F$5)/1000</f>
        <v>108.01890784450008</v>
      </c>
      <c r="AR2125" s="31">
        <f>(AD2125*'Propiedades físicas'!$F$8)/1000</f>
        <v>15.604883521953308</v>
      </c>
      <c r="AS2125" s="31">
        <f>(AE2125*'Propiedades físicas'!$F$7)/1000</f>
        <v>0.86342415151159657</v>
      </c>
      <c r="AT2125" s="31">
        <f t="shared" si="1391"/>
        <v>1855.5199969916207</v>
      </c>
      <c r="AU2125" s="31">
        <f t="shared" si="1392"/>
        <v>0.6765078003537367</v>
      </c>
      <c r="AV2125" s="31">
        <f t="shared" si="1395"/>
        <v>0.17305783874529659</v>
      </c>
      <c r="AW2125" s="31">
        <f t="shared" si="1395"/>
        <v>8.3344156688779217E-2</v>
      </c>
      <c r="AX2125" s="31">
        <f t="shared" si="1395"/>
        <v>5.8214898260127927E-2</v>
      </c>
      <c r="AY2125" s="31">
        <f t="shared" si="1395"/>
        <v>8.4099786298470047E-3</v>
      </c>
      <c r="AZ2125" s="31">
        <f t="shared" si="1396"/>
        <v>4.6532732221235968E-4</v>
      </c>
      <c r="BA2125" s="31">
        <f t="shared" si="1393"/>
        <v>0.99999999999999989</v>
      </c>
      <c r="BB2125" s="34">
        <f>AU2125*'Propiedades físicas'!$C$4+'Diseño reactor'!AV2125*'Propiedades físicas'!$C$5+'Diseño reactor'!AW2125*'Propiedades físicas'!$C$8+'Diseño reactor'!AX2125*'Propiedades físicas'!$C$9+'Diseño reactor'!AY2125*'Propiedades físicas'!$C$7+'Diseño reactor'!AZ2125*'Propiedades físicas'!$C$6</f>
        <v>875.37868579970302</v>
      </c>
      <c r="BC2125" s="45">
        <f>AU2125*'Propiedades físicas'!$L$4+'Diseño reactor'!AV2125*'Propiedades físicas'!$L$5+'Diseño reactor'!AW2125*'Propiedades físicas'!$L$8+AX2125*'Propiedades físicas'!$L$9+'Diseño reactor'!AY2125*'Propiedades físicas'!$L$7+'Diseño reactor'!AZ2125*'Propiedades físicas'!$L$6</f>
        <v>2.1092760319272319</v>
      </c>
      <c r="BD2125" s="29">
        <f t="shared" si="1372"/>
        <v>1.5535260547678873</v>
      </c>
      <c r="BE2125" s="58">
        <f t="shared" si="1373"/>
        <v>41.356035165024046</v>
      </c>
      <c r="BF2125" s="30">
        <f>AU2125*'Propiedades físicas'!$I$4+'Diseño reactor'!AV2125*'Propiedades físicas'!$I$5+'Diseño reactor'!AW2125*'Propiedades físicas'!$I$8+'Diseño reactor'!AX2125*'Propiedades físicas'!$I$9+'Diseño reactor'!AY2125*'Propiedades físicas'!$I$7+'Diseño reactor'!AZ2125*'Propiedades físicas'!$I$6</f>
        <v>1.9972451740580779E-2</v>
      </c>
      <c r="BG2125" s="24">
        <f>AU2125*'Propiedades físicas'!$O$4+'Diseño reactor'!AV2125*'Propiedades físicas'!$O$5+'Diseño reactor'!AW2125*'Propiedades físicas'!$O$8+'Diseño reactor'!AX2125*'Propiedades físicas'!$O$9+'Diseño reactor'!AY2125*'Propiedades físicas'!$O$7+'Diseño reactor'!AZ2125*'Propiedades físicas'!$O$6</f>
        <v>0.15405076718241498</v>
      </c>
      <c r="BH2125" s="54">
        <f t="shared" si="1374"/>
        <v>41150.847794893678</v>
      </c>
      <c r="BI2125" s="34">
        <f t="shared" si="1394"/>
        <v>273.46448528455778</v>
      </c>
      <c r="BJ2125" s="27">
        <f t="shared" si="1375"/>
        <v>4796.7217345361651</v>
      </c>
      <c r="BK2125" s="34">
        <f t="shared" si="1376"/>
        <v>568.41435628143108</v>
      </c>
      <c r="BL2125" s="27">
        <f t="shared" si="1377"/>
        <v>105.66472487635183</v>
      </c>
      <c r="BM2125" s="34">
        <f t="shared" si="1378"/>
        <v>1.1054421768707483</v>
      </c>
      <c r="BN2125" s="45">
        <f t="shared" si="1379"/>
        <v>2292.8677661650786</v>
      </c>
      <c r="BO2125" s="45">
        <f t="shared" si="1380"/>
        <v>108.03974507758048</v>
      </c>
      <c r="BP2125" s="66">
        <f t="shared" si="1381"/>
        <v>6.687695028531464</v>
      </c>
    </row>
    <row r="2126" spans="8:68">
      <c r="H2126" s="68">
        <v>2121</v>
      </c>
      <c r="I2126" s="31">
        <f>('Propiedades físicas'!$C$10*'Diseño reactor'!H2126)/1000</f>
        <v>1856.3952422732202</v>
      </c>
      <c r="J2126" s="31">
        <f t="shared" si="1359"/>
        <v>0.24563734576350896</v>
      </c>
      <c r="K2126" s="31">
        <f>(I2126*1000)/'Propiedades físicas'!$F$10</f>
        <v>12126.282353737839</v>
      </c>
      <c r="L2126" s="31">
        <f t="shared" si="1360"/>
        <v>1732.326050533977</v>
      </c>
      <c r="M2126" s="31">
        <f t="shared" si="1361"/>
        <v>10393.956303203862</v>
      </c>
      <c r="N2126" s="31">
        <f t="shared" si="1362"/>
        <v>0.81674967021875389</v>
      </c>
      <c r="O2126" s="32">
        <f t="shared" si="1363"/>
        <v>4.9004980213125231</v>
      </c>
      <c r="P2126" s="33">
        <f t="shared" si="1364"/>
        <v>0.67338270857627935</v>
      </c>
      <c r="Q2126" s="31">
        <f t="shared" si="1365"/>
        <v>4.7275479229846598</v>
      </c>
      <c r="R2126" s="31">
        <f t="shared" si="1366"/>
        <v>0.11820125121728429</v>
      </c>
      <c r="S2126" s="31">
        <f t="shared" si="1367"/>
        <v>0.17295009832786457</v>
      </c>
      <c r="T2126" s="31">
        <f t="shared" si="1368"/>
        <v>2.0748284164990388E-2</v>
      </c>
      <c r="U2126" s="31">
        <f t="shared" si="1369"/>
        <v>4.4174262601998195E-3</v>
      </c>
      <c r="V2126" s="47">
        <f t="shared" si="1382"/>
        <v>6.6684501237650976E-4</v>
      </c>
      <c r="W2126" s="31">
        <f t="shared" si="1370"/>
        <v>0.17553354090008494</v>
      </c>
      <c r="X2126" s="34">
        <f>(S2126*H2126*'Propiedades físicas'!$F$5*60*24*365)/(1000000)</f>
        <v>56775.098280118</v>
      </c>
      <c r="Y2126" s="34">
        <f>(U2126*H2126*'Propiedades físicas'!$F$7*60*24*365)/(1000000)</f>
        <v>453.5005380177659</v>
      </c>
      <c r="Z2126" s="31">
        <f t="shared" si="1383"/>
        <v>1428.2447248902886</v>
      </c>
      <c r="AA2126" s="31">
        <f t="shared" si="1384"/>
        <v>10027.129144650464</v>
      </c>
      <c r="AB2126" s="31">
        <f t="shared" si="1384"/>
        <v>250.70485383185999</v>
      </c>
      <c r="AC2126" s="31">
        <f t="shared" si="1384"/>
        <v>366.82715855340075</v>
      </c>
      <c r="AD2126" s="31">
        <f t="shared" si="1384"/>
        <v>44.007110713944613</v>
      </c>
      <c r="AE2126" s="31">
        <f t="shared" si="1385"/>
        <v>9.369361097883818</v>
      </c>
      <c r="AF2126" s="31">
        <f t="shared" si="1386"/>
        <v>12126.282353737841</v>
      </c>
      <c r="AG2126" s="31">
        <f t="shared" si="1387"/>
        <v>0.11778092272855928</v>
      </c>
      <c r="AH2126" s="31">
        <f t="shared" si="1388"/>
        <v>0.82689227020676059</v>
      </c>
      <c r="AI2126" s="31">
        <f t="shared" si="1388"/>
        <v>2.0674502417023302E-2</v>
      </c>
      <c r="AJ2126" s="31">
        <f t="shared" si="1388"/>
        <v>3.0250586936096606E-2</v>
      </c>
      <c r="AK2126" s="31">
        <f t="shared" si="1388"/>
        <v>3.6290686156074644E-3</v>
      </c>
      <c r="AL2126" s="31">
        <f t="shared" si="1389"/>
        <v>7.7264909595279045E-4</v>
      </c>
      <c r="AM2126" s="31">
        <f t="shared" si="1390"/>
        <v>0.99999999999999989</v>
      </c>
      <c r="AN2126" s="31">
        <f>(Z2126*'Propiedades físicas'!$F$4)/1000</f>
        <v>1255.969846174022</v>
      </c>
      <c r="AO2126" s="31">
        <f>(AA2126*'Propiedades físicas'!$F$6)/1000</f>
        <v>321.26921779460088</v>
      </c>
      <c r="AP2126" s="31">
        <f>(AB2126*'Propiedades físicas'!$F$9)/1000</f>
        <v>154.67235957156601</v>
      </c>
      <c r="AQ2126" s="31">
        <f>(AC2126*'Propiedades físicas'!$F$5)/1000</f>
        <v>108.01959337921994</v>
      </c>
      <c r="AR2126" s="31">
        <f>(AD2126*'Propiedades físicas'!$F$8)/1000</f>
        <v>15.601400890307639</v>
      </c>
      <c r="AS2126" s="31">
        <f>(AE2126*'Propiedades físicas'!$F$7)/1000</f>
        <v>0.86282446350412079</v>
      </c>
      <c r="AT2126" s="31">
        <f t="shared" si="1391"/>
        <v>1856.3952422732202</v>
      </c>
      <c r="AU2126" s="31">
        <f t="shared" si="1392"/>
        <v>0.67656381441488911</v>
      </c>
      <c r="AV2126" s="31">
        <f t="shared" si="1395"/>
        <v>0.17306078494426413</v>
      </c>
      <c r="AW2126" s="31">
        <f t="shared" si="1395"/>
        <v>8.331865760556699E-2</v>
      </c>
      <c r="AX2126" s="31">
        <f t="shared" si="1395"/>
        <v>5.8187820631853272E-2</v>
      </c>
      <c r="AY2126" s="31">
        <f t="shared" si="1395"/>
        <v>8.4041375107184527E-3</v>
      </c>
      <c r="AZ2126" s="31">
        <f t="shared" si="1396"/>
        <v>4.6478489270828039E-4</v>
      </c>
      <c r="BA2126" s="31">
        <f t="shared" si="1393"/>
        <v>1.0000000000000002</v>
      </c>
      <c r="BB2126" s="34">
        <f>AU2126*'Propiedades físicas'!$C$4+'Diseño reactor'!AV2126*'Propiedades físicas'!$C$5+'Diseño reactor'!AW2126*'Propiedades físicas'!$C$8+'Diseño reactor'!AX2126*'Propiedades físicas'!$C$9+'Diseño reactor'!AY2126*'Propiedades físicas'!$C$7+'Diseño reactor'!AZ2126*'Propiedades físicas'!$C$6</f>
        <v>875.37850759306173</v>
      </c>
      <c r="BC2126" s="45">
        <f>AU2126*'Propiedades físicas'!$L$4+'Diseño reactor'!AV2126*'Propiedades físicas'!$L$5+'Diseño reactor'!AW2126*'Propiedades físicas'!$L$8+AX2126*'Propiedades físicas'!$L$9+'Diseño reactor'!AY2126*'Propiedades físicas'!$L$7+'Diseño reactor'!AZ2126*'Propiedades físicas'!$L$6</f>
        <v>2.1093162048481497</v>
      </c>
      <c r="BD2126" s="29">
        <f t="shared" si="1372"/>
        <v>1.55289291446179</v>
      </c>
      <c r="BE2126" s="58">
        <f t="shared" si="1373"/>
        <v>41.355351742747665</v>
      </c>
      <c r="BF2126" s="30">
        <f>AU2126*'Propiedades físicas'!$I$4+'Diseño reactor'!AV2126*'Propiedades físicas'!$I$5+'Diseño reactor'!AW2126*'Propiedades físicas'!$I$8+'Diseño reactor'!AX2126*'Propiedades físicas'!$I$9+'Diseño reactor'!AY2126*'Propiedades físicas'!$I$7+'Diseño reactor'!AZ2126*'Propiedades físicas'!$I$6</f>
        <v>1.9972529972372872E-2</v>
      </c>
      <c r="BG2126" s="24">
        <f>AU2126*'Propiedades físicas'!$O$4+'Diseño reactor'!AV2126*'Propiedades físicas'!$O$5+'Diseño reactor'!AW2126*'Propiedades físicas'!$O$8+'Diseño reactor'!AX2126*'Propiedades físicas'!$O$9+'Diseño reactor'!AY2126*'Propiedades físicas'!$O$7+'Diseño reactor'!AZ2126*'Propiedades físicas'!$O$6</f>
        <v>0.1540527079095339</v>
      </c>
      <c r="BH2126" s="54">
        <f t="shared" si="1374"/>
        <v>41150.67823095715</v>
      </c>
      <c r="BI2126" s="34">
        <f t="shared" si="1394"/>
        <v>273.46731968698009</v>
      </c>
      <c r="BJ2126" s="27">
        <f t="shared" si="1375"/>
        <v>4796.7251300250673</v>
      </c>
      <c r="BK2126" s="34">
        <f t="shared" si="1376"/>
        <v>568.42191952159442</v>
      </c>
      <c r="BL2126" s="27">
        <f t="shared" si="1377"/>
        <v>105.6649862327663</v>
      </c>
      <c r="BM2126" s="34">
        <f t="shared" si="1378"/>
        <v>1.1054421768707483</v>
      </c>
      <c r="BN2126" s="45">
        <f t="shared" si="1379"/>
        <v>2294.0631354423454</v>
      </c>
      <c r="BO2126" s="45">
        <f t="shared" si="1380"/>
        <v>108.04813554830254</v>
      </c>
      <c r="BP2126" s="66">
        <f t="shared" si="1381"/>
        <v>6.6876936670730602</v>
      </c>
    </row>
    <row r="2127" spans="8:68">
      <c r="H2127" s="68">
        <v>2122</v>
      </c>
      <c r="I2127" s="31">
        <f>('Propiedades físicas'!$C$10*'Diseño reactor'!H2127)/1000</f>
        <v>1857.27048755482</v>
      </c>
      <c r="J2127" s="31">
        <f t="shared" si="1359"/>
        <v>0.24552158829613693</v>
      </c>
      <c r="K2127" s="31">
        <f>(I2127*1000)/'Propiedades físicas'!$F$10</f>
        <v>12131.99960142937</v>
      </c>
      <c r="L2127" s="31">
        <f t="shared" si="1360"/>
        <v>1733.1428002041957</v>
      </c>
      <c r="M2127" s="31">
        <f t="shared" si="1361"/>
        <v>10398.856801225174</v>
      </c>
      <c r="N2127" s="31">
        <f t="shared" si="1362"/>
        <v>0.81674967021875389</v>
      </c>
      <c r="O2127" s="32">
        <f t="shared" si="1363"/>
        <v>4.9004980213125231</v>
      </c>
      <c r="P2127" s="33">
        <f t="shared" si="1364"/>
        <v>0.67343841594184417</v>
      </c>
      <c r="Q2127" s="31">
        <f t="shared" si="1365"/>
        <v>4.7276283309423457</v>
      </c>
      <c r="R2127" s="31">
        <f t="shared" si="1366"/>
        <v>0.11816509707439719</v>
      </c>
      <c r="S2127" s="31">
        <f t="shared" si="1367"/>
        <v>0.17286969037017622</v>
      </c>
      <c r="T2127" s="31">
        <f t="shared" si="1368"/>
        <v>2.0733878311758661E-2</v>
      </c>
      <c r="U2127" s="31">
        <f t="shared" si="1369"/>
        <v>4.4122788907539085E-3</v>
      </c>
      <c r="V2127" s="47">
        <f t="shared" si="1382"/>
        <v>6.6690017889386511E-4</v>
      </c>
      <c r="W2127" s="31">
        <f t="shared" si="1370"/>
        <v>0.17546533473166392</v>
      </c>
      <c r="X2127" s="34">
        <f>(S2127*H2127*'Propiedades físicas'!$F$5*60*24*365)/(1000000)</f>
        <v>56775.458037358134</v>
      </c>
      <c r="Y2127" s="34">
        <f>(U2127*H2127*'Propiedades físicas'!$F$7*60*24*365)/(1000000)</f>
        <v>453.1856656100407</v>
      </c>
      <c r="Z2127" s="31">
        <f t="shared" si="1383"/>
        <v>1429.0363186285933</v>
      </c>
      <c r="AA2127" s="31">
        <f t="shared" si="1384"/>
        <v>10032.027318259657</v>
      </c>
      <c r="AB2127" s="31">
        <f t="shared" si="1384"/>
        <v>250.74633599187084</v>
      </c>
      <c r="AC2127" s="31">
        <f t="shared" si="1384"/>
        <v>366.82948296551393</v>
      </c>
      <c r="AD2127" s="31">
        <f t="shared" si="1384"/>
        <v>43.997289777551877</v>
      </c>
      <c r="AE2127" s="31">
        <f t="shared" si="1385"/>
        <v>9.3628558061797946</v>
      </c>
      <c r="AF2127" s="31">
        <f t="shared" si="1386"/>
        <v>12131.999601429367</v>
      </c>
      <c r="AG2127" s="31">
        <f t="shared" si="1387"/>
        <v>0.1177906664669052</v>
      </c>
      <c r="AH2127" s="31">
        <f t="shared" si="1388"/>
        <v>0.8269063343092844</v>
      </c>
      <c r="AI2127" s="31">
        <f t="shared" si="1388"/>
        <v>2.0668178719881299E-2</v>
      </c>
      <c r="AJ2127" s="31">
        <f t="shared" si="1388"/>
        <v>3.0236522833572699E-2</v>
      </c>
      <c r="AK2127" s="31">
        <f t="shared" si="1388"/>
        <v>3.6265488973778247E-3</v>
      </c>
      <c r="AL2127" s="31">
        <f t="shared" si="1389"/>
        <v>7.7174877297858495E-4</v>
      </c>
      <c r="AM2127" s="31">
        <f t="shared" si="1390"/>
        <v>0.99999999999999989</v>
      </c>
      <c r="AN2127" s="31">
        <f>(Z2127*'Propiedades físicas'!$F$4)/1000</f>
        <v>1256.6659578756123</v>
      </c>
      <c r="AO2127" s="31">
        <f>(AA2127*'Propiedades físicas'!$F$6)/1000</f>
        <v>321.42615527703941</v>
      </c>
      <c r="AP2127" s="31">
        <f>(AB2127*'Propiedades físicas'!$F$9)/1000</f>
        <v>154.69795199018469</v>
      </c>
      <c r="AQ2127" s="31">
        <f>(AC2127*'Propiedades físicas'!$F$5)/1000</f>
        <v>108.02027784885489</v>
      </c>
      <c r="AR2127" s="31">
        <f>(AD2127*'Propiedades físicas'!$F$8)/1000</f>
        <v>15.597919171937685</v>
      </c>
      <c r="AS2127" s="31">
        <f>(AE2127*'Propiedades físicas'!$F$7)/1000</f>
        <v>0.86222539119109731</v>
      </c>
      <c r="AT2127" s="31">
        <f t="shared" si="1391"/>
        <v>1857.2704875548202</v>
      </c>
      <c r="AU2127" s="31">
        <f t="shared" si="1392"/>
        <v>0.67661978494584785</v>
      </c>
      <c r="AV2127" s="31">
        <f t="shared" si="1395"/>
        <v>0.17306372842881457</v>
      </c>
      <c r="AW2127" s="31">
        <f t="shared" si="1395"/>
        <v>8.3293172979801919E-2</v>
      </c>
      <c r="AX2127" s="31">
        <f t="shared" si="1395"/>
        <v>5.8160767950966807E-2</v>
      </c>
      <c r="AY2127" s="31">
        <f t="shared" si="1395"/>
        <v>8.3983023886160194E-3</v>
      </c>
      <c r="AZ2127" s="31">
        <f t="shared" si="1396"/>
        <v>4.6424330595284247E-4</v>
      </c>
      <c r="BA2127" s="31">
        <f t="shared" si="1393"/>
        <v>1</v>
      </c>
      <c r="BB2127" s="34">
        <f>AU2127*'Propiedades físicas'!$C$4+'Diseño reactor'!AV2127*'Propiedades físicas'!$C$5+'Diseño reactor'!AW2127*'Propiedades físicas'!$C$8+'Diseño reactor'!AX2127*'Propiedades físicas'!$C$9+'Diseño reactor'!AY2127*'Propiedades físicas'!$C$7+'Diseño reactor'!AZ2127*'Propiedades físicas'!$C$6</f>
        <v>875.37832964995278</v>
      </c>
      <c r="BC2127" s="45">
        <f>AU2127*'Propiedades físicas'!$L$4+'Diseño reactor'!AV2127*'Propiedades físicas'!$L$5+'Diseño reactor'!AW2127*'Propiedades físicas'!$L$8+AX2127*'Propiedades físicas'!$L$9+'Diseño reactor'!AY2127*'Propiedades físicas'!$L$7+'Diseño reactor'!AZ2127*'Propiedades físicas'!$L$6</f>
        <v>2.1093563452265878</v>
      </c>
      <c r="BD2127" s="29">
        <f t="shared" si="1372"/>
        <v>1.5522602907825471</v>
      </c>
      <c r="BE2127" s="58">
        <f t="shared" si="1373"/>
        <v>41.354668886143472</v>
      </c>
      <c r="BF2127" s="30">
        <f>AU2127*'Propiedades físicas'!$I$4+'Diseño reactor'!AV2127*'Propiedades físicas'!$I$5+'Diseño reactor'!AW2127*'Propiedades físicas'!$I$8+'Diseño reactor'!AX2127*'Propiedades físicas'!$I$9+'Diseño reactor'!AY2127*'Propiedades físicas'!$I$7+'Diseño reactor'!AZ2127*'Propiedades físicas'!$I$6</f>
        <v>1.9972608079610384E-2</v>
      </c>
      <c r="BG2127" s="24">
        <f>AU2127*'Propiedades físicas'!$O$4+'Diseño reactor'!AV2127*'Propiedades físicas'!$O$5+'Diseño reactor'!AW2127*'Propiedades físicas'!$O$8+'Diseño reactor'!AX2127*'Propiedades físicas'!$O$9+'Diseño reactor'!AY2127*'Propiedades físicas'!$O$7+'Diseño reactor'!AZ2127*'Propiedades físicas'!$O$6</f>
        <v>0.15405464713692027</v>
      </c>
      <c r="BH2127" s="54">
        <f t="shared" si="1374"/>
        <v>41150.508937363011</v>
      </c>
      <c r="BI2127" s="34">
        <f t="shared" si="1394"/>
        <v>273.47015079659604</v>
      </c>
      <c r="BJ2127" s="27">
        <f t="shared" si="1375"/>
        <v>4796.7285270465109</v>
      </c>
      <c r="BK2127" s="34">
        <f t="shared" si="1376"/>
        <v>568.42947741980731</v>
      </c>
      <c r="BL2127" s="27">
        <f t="shared" si="1377"/>
        <v>105.66524739892748</v>
      </c>
      <c r="BM2127" s="34">
        <f t="shared" si="1378"/>
        <v>1.1054421768707483</v>
      </c>
      <c r="BN2127" s="45">
        <f t="shared" si="1379"/>
        <v>2295.2585256552084</v>
      </c>
      <c r="BO2127" s="45">
        <f t="shared" si="1380"/>
        <v>108.05651949949548</v>
      </c>
      <c r="BP2127" s="66">
        <f t="shared" si="1381"/>
        <v>6.6876923076279828</v>
      </c>
    </row>
    <row r="2128" spans="8:68">
      <c r="H2128" s="68">
        <v>2123</v>
      </c>
      <c r="I2128" s="31">
        <f>('Propiedades físicas'!$C$10*'Diseño reactor'!H2128)/1000</f>
        <v>1858.1457328364199</v>
      </c>
      <c r="J2128" s="31">
        <f t="shared" si="1359"/>
        <v>0.24540593987960552</v>
      </c>
      <c r="K2128" s="31">
        <f>(I2128*1000)/'Propiedades físicas'!$F$10</f>
        <v>12137.716849120901</v>
      </c>
      <c r="L2128" s="31">
        <f t="shared" si="1360"/>
        <v>1733.9595498744143</v>
      </c>
      <c r="M2128" s="31">
        <f t="shared" si="1361"/>
        <v>10403.757299246487</v>
      </c>
      <c r="N2128" s="31">
        <f t="shared" si="1362"/>
        <v>0.81674967021875378</v>
      </c>
      <c r="O2128" s="32">
        <f t="shared" si="1363"/>
        <v>4.9004980213125231</v>
      </c>
      <c r="P2128" s="33">
        <f t="shared" si="1364"/>
        <v>0.67349408003237288</v>
      </c>
      <c r="Q2128" s="31">
        <f t="shared" si="1365"/>
        <v>4.7277086648510567</v>
      </c>
      <c r="R2128" s="31">
        <f t="shared" si="1366"/>
        <v>0.11812896342673768</v>
      </c>
      <c r="S2128" s="31">
        <f t="shared" si="1367"/>
        <v>0.17278935646146651</v>
      </c>
      <c r="T2128" s="31">
        <f t="shared" si="1368"/>
        <v>2.0719487244200845E-2</v>
      </c>
      <c r="U2128" s="31">
        <f t="shared" si="1369"/>
        <v>4.4071395154423798E-3</v>
      </c>
      <c r="V2128" s="47">
        <f t="shared" si="1382"/>
        <v>6.6695530255633047E-4</v>
      </c>
      <c r="W2128" s="31">
        <f t="shared" si="1370"/>
        <v>0.17539718154769765</v>
      </c>
      <c r="X2128" s="34">
        <f>(S2128*H2128*'Propiedades físicas'!$F$5*60*24*365)/(1000000)</f>
        <v>56775.81723587645</v>
      </c>
      <c r="Y2128" s="34">
        <f>(U2128*H2128*'Propiedades físicas'!$F$7*60*24*365)/(1000000)</f>
        <v>452.87111637656091</v>
      </c>
      <c r="Z2128" s="31">
        <f t="shared" si="1383"/>
        <v>1429.8279319087276</v>
      </c>
      <c r="AA2128" s="31">
        <f t="shared" si="1384"/>
        <v>10036.925495478794</v>
      </c>
      <c r="AB2128" s="31">
        <f t="shared" si="1384"/>
        <v>250.78778935496408</v>
      </c>
      <c r="AC2128" s="31">
        <f t="shared" si="1384"/>
        <v>366.83180376769337</v>
      </c>
      <c r="AD2128" s="31">
        <f t="shared" si="1384"/>
        <v>43.987471419438393</v>
      </c>
      <c r="AE2128" s="31">
        <f t="shared" si="1385"/>
        <v>9.3563571912841716</v>
      </c>
      <c r="AF2128" s="31">
        <f t="shared" si="1386"/>
        <v>12137.716849120899</v>
      </c>
      <c r="AG2128" s="31">
        <f t="shared" si="1387"/>
        <v>0.1178004026360432</v>
      </c>
      <c r="AH2128" s="31">
        <f t="shared" si="1388"/>
        <v>0.82692038545995084</v>
      </c>
      <c r="AI2128" s="31">
        <f t="shared" si="1388"/>
        <v>2.0661858607545942E-2</v>
      </c>
      <c r="AJ2128" s="31">
        <f t="shared" si="1388"/>
        <v>3.0222471682906489E-2</v>
      </c>
      <c r="AK2128" s="31">
        <f t="shared" si="1388"/>
        <v>3.6240317653005952E-3</v>
      </c>
      <c r="AL2128" s="31">
        <f t="shared" si="1389"/>
        <v>7.70849848253119E-4</v>
      </c>
      <c r="AM2128" s="31">
        <f t="shared" si="1390"/>
        <v>1.0000000000000002</v>
      </c>
      <c r="AN2128" s="31">
        <f>(Z2128*'Propiedades físicas'!$F$4)/1000</f>
        <v>1257.362086761897</v>
      </c>
      <c r="AO2128" s="31">
        <f>(AA2128*'Propiedades físicas'!$F$6)/1000</f>
        <v>321.58309287514055</v>
      </c>
      <c r="AP2128" s="31">
        <f>(AB2128*'Propiedades físicas'!$F$9)/1000</f>
        <v>154.72352664254507</v>
      </c>
      <c r="AQ2128" s="31">
        <f>(AC2128*'Propiedades físicas'!$F$5)/1000</f>
        <v>108.02096125547267</v>
      </c>
      <c r="AR2128" s="31">
        <f>(AD2128*'Propiedades físicas'!$F$8)/1000</f>
        <v>15.594438367619293</v>
      </c>
      <c r="AS2128" s="31">
        <f>(AE2128*'Propiedades físicas'!$F$7)/1000</f>
        <v>0.86162693374535948</v>
      </c>
      <c r="AT2128" s="31">
        <f t="shared" si="1391"/>
        <v>1858.1457328364199</v>
      </c>
      <c r="AU2128" s="31">
        <f t="shared" si="1392"/>
        <v>0.67667571199733645</v>
      </c>
      <c r="AV2128" s="31">
        <f t="shared" si="1395"/>
        <v>0.17306666920266303</v>
      </c>
      <c r="AW2128" s="31">
        <f t="shared" si="1395"/>
        <v>8.3267702800879292E-2</v>
      </c>
      <c r="AX2128" s="31">
        <f t="shared" si="1395"/>
        <v>5.8133740183328342E-2</v>
      </c>
      <c r="AY2128" s="31">
        <f t="shared" si="1395"/>
        <v>8.3924732554828806E-3</v>
      </c>
      <c r="AZ2128" s="31">
        <f t="shared" si="1396"/>
        <v>4.6370256031000556E-4</v>
      </c>
      <c r="BA2128" s="31">
        <f t="shared" si="1393"/>
        <v>0.99999999999999989</v>
      </c>
      <c r="BB2128" s="34">
        <f>AU2128*'Propiedades físicas'!$C$4+'Diseño reactor'!AV2128*'Propiedades físicas'!$C$5+'Diseño reactor'!AW2128*'Propiedades físicas'!$C$8+'Diseño reactor'!AX2128*'Propiedades físicas'!$C$9+'Diseño reactor'!AY2128*'Propiedades físicas'!$C$7+'Diseño reactor'!AZ2128*'Propiedades físicas'!$C$6</f>
        <v>875.3781519698922</v>
      </c>
      <c r="BC2128" s="45">
        <f>AU2128*'Propiedades físicas'!$L$4+'Diseño reactor'!AV2128*'Propiedades físicas'!$L$5+'Diseño reactor'!AW2128*'Propiedades físicas'!$L$8+AX2128*'Propiedades físicas'!$L$9+'Diseño reactor'!AY2128*'Propiedades físicas'!$L$7+'Diseño reactor'!AZ2128*'Propiedades físicas'!$L$6</f>
        <v>2.1093964531017941</v>
      </c>
      <c r="BD2128" s="29">
        <f t="shared" si="1372"/>
        <v>1.551628183097395</v>
      </c>
      <c r="BE2128" s="58">
        <f t="shared" si="1373"/>
        <v>41.353986594507305</v>
      </c>
      <c r="BF2128" s="30">
        <f>AU2128*'Propiedades físicas'!$I$4+'Diseño reactor'!AV2128*'Propiedades físicas'!$I$5+'Diseño reactor'!AW2128*'Propiedades físicas'!$I$8+'Diseño reactor'!AX2128*'Propiedades físicas'!$I$9+'Diseño reactor'!AY2128*'Propiedades físicas'!$I$7+'Diseño reactor'!AZ2128*'Propiedades físicas'!$I$6</f>
        <v>1.9972686062522085E-2</v>
      </c>
      <c r="BG2128" s="24">
        <f>AU2128*'Propiedades físicas'!$O$4+'Diseño reactor'!AV2128*'Propiedades físicas'!$O$5+'Diseño reactor'!AW2128*'Propiedades físicas'!$O$8+'Diseño reactor'!AX2128*'Propiedades físicas'!$O$9+'Diseño reactor'!AY2128*'Propiedades físicas'!$O$7+'Diseño reactor'!AZ2128*'Propiedades físicas'!$O$6</f>
        <v>0.15405658486627619</v>
      </c>
      <c r="BH2128" s="54">
        <f t="shared" si="1374"/>
        <v>41150.33991361082</v>
      </c>
      <c r="BI2128" s="34">
        <f t="shared" si="1394"/>
        <v>273.47297861866514</v>
      </c>
      <c r="BJ2128" s="27">
        <f t="shared" si="1375"/>
        <v>4796.7319255932271</v>
      </c>
      <c r="BK2128" s="34">
        <f t="shared" si="1376"/>
        <v>568.4370299814841</v>
      </c>
      <c r="BL2128" s="27">
        <f t="shared" si="1377"/>
        <v>105.66550837503459</v>
      </c>
      <c r="BM2128" s="34">
        <f t="shared" si="1378"/>
        <v>1.1054421768707483</v>
      </c>
      <c r="BN2128" s="45">
        <f t="shared" si="1379"/>
        <v>2296.4539367785346</v>
      </c>
      <c r="BO2128" s="45">
        <f t="shared" si="1380"/>
        <v>108.06489693875477</v>
      </c>
      <c r="BP2128" s="66">
        <f t="shared" si="1381"/>
        <v>6.6876909501925352</v>
      </c>
    </row>
    <row r="2129" spans="8:68">
      <c r="H2129" s="68">
        <v>2124</v>
      </c>
      <c r="I2129" s="31">
        <f>('Propiedades físicas'!$C$10*'Diseño reactor'!H2129)/1000</f>
        <v>1859.0209781180197</v>
      </c>
      <c r="J2129" s="31">
        <f t="shared" si="1359"/>
        <v>0.24529040035988819</v>
      </c>
      <c r="K2129" s="31">
        <f>(I2129*1000)/'Propiedades físicas'!$F$10</f>
        <v>12143.434096812432</v>
      </c>
      <c r="L2129" s="31">
        <f t="shared" si="1360"/>
        <v>1734.776299544633</v>
      </c>
      <c r="M2129" s="31">
        <f t="shared" si="1361"/>
        <v>10408.657797267799</v>
      </c>
      <c r="N2129" s="31">
        <f t="shared" si="1362"/>
        <v>0.81674967021875378</v>
      </c>
      <c r="O2129" s="32">
        <f t="shared" si="1363"/>
        <v>4.9004980213125231</v>
      </c>
      <c r="P2129" s="33">
        <f t="shared" si="1364"/>
        <v>0.67354970089827204</v>
      </c>
      <c r="Q2129" s="31">
        <f t="shared" si="1365"/>
        <v>4.727788924812077</v>
      </c>
      <c r="R2129" s="31">
        <f t="shared" si="1366"/>
        <v>0.11809285025927095</v>
      </c>
      <c r="S2129" s="31">
        <f t="shared" si="1367"/>
        <v>0.17270909650044464</v>
      </c>
      <c r="T2129" s="31">
        <f t="shared" si="1368"/>
        <v>2.0705110942458686E-2</v>
      </c>
      <c r="U2129" s="31">
        <f t="shared" si="1369"/>
        <v>4.4020081187521182E-3</v>
      </c>
      <c r="V2129" s="47">
        <f t="shared" si="1382"/>
        <v>6.6701038341382283E-4</v>
      </c>
      <c r="W2129" s="31">
        <f t="shared" si="1370"/>
        <v>0.17532908128647037</v>
      </c>
      <c r="X2129" s="34">
        <f>(S2129*H2129*'Propiedades físicas'!$F$5*60*24*365)/(1000000)</f>
        <v>56776.175876757145</v>
      </c>
      <c r="Y2129" s="34">
        <f>(U2129*H2129*'Propiedades físicas'!$F$7*60*24*365)/(1000000)</f>
        <v>452.55688988327927</v>
      </c>
      <c r="Z2129" s="31">
        <f t="shared" si="1383"/>
        <v>1430.6195647079298</v>
      </c>
      <c r="AA2129" s="31">
        <f t="shared" si="1384"/>
        <v>10041.823676300852</v>
      </c>
      <c r="AB2129" s="31">
        <f t="shared" si="1384"/>
        <v>250.8292139506915</v>
      </c>
      <c r="AC2129" s="31">
        <f t="shared" si="1384"/>
        <v>366.8341209669444</v>
      </c>
      <c r="AD2129" s="31">
        <f t="shared" si="1384"/>
        <v>43.977655641782249</v>
      </c>
      <c r="AE2129" s="31">
        <f t="shared" si="1385"/>
        <v>9.3498652442294983</v>
      </c>
      <c r="AF2129" s="31">
        <f t="shared" si="1386"/>
        <v>12143.434096812431</v>
      </c>
      <c r="AG2129" s="31">
        <f t="shared" si="1387"/>
        <v>0.11781013124478995</v>
      </c>
      <c r="AH2129" s="31">
        <f t="shared" si="1388"/>
        <v>0.82693442367647574</v>
      </c>
      <c r="AI2129" s="31">
        <f t="shared" si="1388"/>
        <v>2.0655542077387522E-2</v>
      </c>
      <c r="AJ2129" s="31">
        <f t="shared" si="1388"/>
        <v>3.0208433466381298E-2</v>
      </c>
      <c r="AK2129" s="31">
        <f t="shared" si="1388"/>
        <v>3.6215172159023853E-3</v>
      </c>
      <c r="AL2129" s="31">
        <f t="shared" si="1389"/>
        <v>7.6995231906300493E-4</v>
      </c>
      <c r="AM2129" s="31">
        <f t="shared" si="1390"/>
        <v>0.99999999999999978</v>
      </c>
      <c r="AN2129" s="31">
        <f>(Z2129*'Propiedades físicas'!$F$4)/1000</f>
        <v>1258.0582328128594</v>
      </c>
      <c r="AO2129" s="31">
        <f>(AA2129*'Propiedades físicas'!$F$6)/1000</f>
        <v>321.7400305886793</v>
      </c>
      <c r="AP2129" s="31">
        <f>(AB2129*'Propiedades físicas'!$F$9)/1000</f>
        <v>154.74908354687909</v>
      </c>
      <c r="AQ2129" s="31">
        <f>(AC2129*'Propiedades físicas'!$F$5)/1000</f>
        <v>108.02164360113612</v>
      </c>
      <c r="AR2129" s="31">
        <f>(AD2129*'Propiedades físicas'!$F$8)/1000</f>
        <v>15.590958478124637</v>
      </c>
      <c r="AS2129" s="31">
        <f>(AE2129*'Propiedades físicas'!$F$7)/1000</f>
        <v>0.86102909034109454</v>
      </c>
      <c r="AT2129" s="31">
        <f t="shared" si="1391"/>
        <v>1859.0209781180195</v>
      </c>
      <c r="AU2129" s="31">
        <f t="shared" si="1392"/>
        <v>0.6767315956199994</v>
      </c>
      <c r="AV2129" s="31">
        <f t="shared" si="1395"/>
        <v>0.17306960726951717</v>
      </c>
      <c r="AW2129" s="31">
        <f t="shared" si="1395"/>
        <v>8.3242247058201241E-2</v>
      </c>
      <c r="AX2129" s="31">
        <f t="shared" si="1395"/>
        <v>5.8106737294859288E-2</v>
      </c>
      <c r="AY2129" s="31">
        <f t="shared" si="1395"/>
        <v>8.386650103275408E-3</v>
      </c>
      <c r="AZ2129" s="31">
        <f t="shared" si="1396"/>
        <v>4.6316265414753826E-4</v>
      </c>
      <c r="BA2129" s="31">
        <f t="shared" si="1393"/>
        <v>1</v>
      </c>
      <c r="BB2129" s="34">
        <f>AU2129*'Propiedades físicas'!$C$4+'Diseño reactor'!AV2129*'Propiedades físicas'!$C$5+'Diseño reactor'!AW2129*'Propiedades físicas'!$C$8+'Diseño reactor'!AX2129*'Propiedades físicas'!$C$9+'Diseño reactor'!AY2129*'Propiedades físicas'!$C$7+'Diseño reactor'!AZ2129*'Propiedades físicas'!$C$6</f>
        <v>875.3779745523974</v>
      </c>
      <c r="BC2129" s="45">
        <f>AU2129*'Propiedades físicas'!$L$4+'Diseño reactor'!AV2129*'Propiedades físicas'!$L$5+'Diseño reactor'!AW2129*'Propiedades físicas'!$L$8+AX2129*'Propiedades físicas'!$L$9+'Diseño reactor'!AY2129*'Propiedades físicas'!$L$7+'Diseño reactor'!AZ2129*'Propiedades físicas'!$L$6</f>
        <v>2.109436528512953</v>
      </c>
      <c r="BD2129" s="29">
        <f t="shared" si="1372"/>
        <v>1.5509965907746044</v>
      </c>
      <c r="BE2129" s="58">
        <f t="shared" si="1373"/>
        <v>41.353304867136181</v>
      </c>
      <c r="BF2129" s="30">
        <f>AU2129*'Propiedades físicas'!$I$4+'Diseño reactor'!AV2129*'Propiedades físicas'!$I$5+'Diseño reactor'!AW2129*'Propiedades físicas'!$I$8+'Diseño reactor'!AX2129*'Propiedades físicas'!$I$9+'Diseño reactor'!AY2129*'Propiedades físicas'!$I$7+'Diseño reactor'!AZ2129*'Propiedades físicas'!$I$6</f>
        <v>1.9972763921336272E-2</v>
      </c>
      <c r="BG2129" s="24">
        <f>AU2129*'Propiedades físicas'!$O$4+'Diseño reactor'!AV2129*'Propiedades físicas'!$O$5+'Diseño reactor'!AW2129*'Propiedades físicas'!$O$8+'Diseño reactor'!AX2129*'Propiedades físicas'!$O$9+'Diseño reactor'!AY2129*'Propiedades físicas'!$O$7+'Diseño reactor'!AZ2129*'Propiedades físicas'!$O$6</f>
        <v>0.15405852109930093</v>
      </c>
      <c r="BH2129" s="54">
        <f t="shared" si="1374"/>
        <v>41150.171159201222</v>
      </c>
      <c r="BI2129" s="34">
        <f t="shared" si="1394"/>
        <v>273.47580315843703</v>
      </c>
      <c r="BJ2129" s="27">
        <f t="shared" si="1375"/>
        <v>4796.7353256579563</v>
      </c>
      <c r="BK2129" s="34">
        <f t="shared" si="1376"/>
        <v>568.44457721202957</v>
      </c>
      <c r="BL2129" s="27">
        <f t="shared" si="1377"/>
        <v>105.66576916128656</v>
      </c>
      <c r="BM2129" s="34">
        <f t="shared" si="1378"/>
        <v>1.1054421768707483</v>
      </c>
      <c r="BN2129" s="45">
        <f t="shared" si="1379"/>
        <v>2297.6493687872303</v>
      </c>
      <c r="BO2129" s="45">
        <f t="shared" si="1380"/>
        <v>108.07326787366409</v>
      </c>
      <c r="BP2129" s="66">
        <f t="shared" si="1381"/>
        <v>6.6876895947630306</v>
      </c>
    </row>
    <row r="2130" spans="8:68">
      <c r="H2130" s="68">
        <v>2125</v>
      </c>
      <c r="I2130" s="31">
        <f>('Propiedades físicas'!$C$10*'Diseño reactor'!H2130)/1000</f>
        <v>1859.8962233996197</v>
      </c>
      <c r="J2130" s="31">
        <f t="shared" si="1359"/>
        <v>0.24517496958324822</v>
      </c>
      <c r="K2130" s="31">
        <f>(I2130*1000)/'Propiedades físicas'!$F$10</f>
        <v>12149.151344503964</v>
      </c>
      <c r="L2130" s="31">
        <f t="shared" si="1360"/>
        <v>1735.5930492148518</v>
      </c>
      <c r="M2130" s="31">
        <f t="shared" si="1361"/>
        <v>10413.558295289111</v>
      </c>
      <c r="N2130" s="31">
        <f t="shared" si="1362"/>
        <v>0.81674967021875378</v>
      </c>
      <c r="O2130" s="32">
        <f t="shared" si="1363"/>
        <v>4.9004980213125231</v>
      </c>
      <c r="P2130" s="33">
        <f t="shared" si="1364"/>
        <v>0.67360527858986963</v>
      </c>
      <c r="Q2130" s="31">
        <f t="shared" si="1365"/>
        <v>4.7278691109265187</v>
      </c>
      <c r="R2130" s="31">
        <f t="shared" si="1366"/>
        <v>0.11805675755697158</v>
      </c>
      <c r="S2130" s="31">
        <f t="shared" si="1367"/>
        <v>0.17262891038600284</v>
      </c>
      <c r="T2130" s="31">
        <f t="shared" si="1368"/>
        <v>2.0690749386706443E-2</v>
      </c>
      <c r="U2130" s="31">
        <f t="shared" si="1369"/>
        <v>4.396884685206123E-3</v>
      </c>
      <c r="V2130" s="47">
        <f t="shared" si="1382"/>
        <v>6.6706542151618155E-4</v>
      </c>
      <c r="W2130" s="31">
        <f t="shared" si="1370"/>
        <v>0.17526103388636222</v>
      </c>
      <c r="X2130" s="34">
        <f>(S2130*H2130*'Propiedades físicas'!$F$5*60*24*365)/(1000000)</f>
        <v>56776.533961081979</v>
      </c>
      <c r="Y2130" s="34">
        <f>(U2130*H2130*'Propiedades físicas'!$F$7*60*24*365)/(1000000)</f>
        <v>452.24298569685965</v>
      </c>
      <c r="Z2130" s="31">
        <f t="shared" si="1383"/>
        <v>1431.411217003473</v>
      </c>
      <c r="AA2130" s="31">
        <f t="shared" si="1384"/>
        <v>10046.721860718852</v>
      </c>
      <c r="AB2130" s="31">
        <f t="shared" si="1384"/>
        <v>250.87060980856461</v>
      </c>
      <c r="AC2130" s="31">
        <f t="shared" si="1384"/>
        <v>366.83643457025602</v>
      </c>
      <c r="AD2130" s="31">
        <f t="shared" si="1384"/>
        <v>43.967842446751192</v>
      </c>
      <c r="AE2130" s="31">
        <f t="shared" si="1385"/>
        <v>9.3433799560630106</v>
      </c>
      <c r="AF2130" s="31">
        <f t="shared" si="1386"/>
        <v>12149.151344503958</v>
      </c>
      <c r="AG2130" s="31">
        <f t="shared" si="1387"/>
        <v>0.1178198523019483</v>
      </c>
      <c r="AH2130" s="31">
        <f t="shared" si="1388"/>
        <v>0.82694844897654474</v>
      </c>
      <c r="AI2130" s="31">
        <f t="shared" si="1388"/>
        <v>2.0649229126777947E-2</v>
      </c>
      <c r="AJ2130" s="31">
        <f t="shared" si="1388"/>
        <v>3.0194408166312435E-2</v>
      </c>
      <c r="AK2130" s="31">
        <f t="shared" si="1388"/>
        <v>3.6190052457154872E-3</v>
      </c>
      <c r="AL2130" s="31">
        <f t="shared" si="1389"/>
        <v>7.6905618270117077E-4</v>
      </c>
      <c r="AM2130" s="31">
        <f t="shared" si="1390"/>
        <v>1</v>
      </c>
      <c r="AN2130" s="31">
        <f>(Z2130*'Propiedades físicas'!$F$4)/1000</f>
        <v>1258.754396008514</v>
      </c>
      <c r="AO2130" s="31">
        <f>(AA2130*'Propiedades físicas'!$F$6)/1000</f>
        <v>321.89696841743199</v>
      </c>
      <c r="AP2130" s="31">
        <f>(AB2130*'Propiedades físicas'!$F$9)/1000</f>
        <v>154.77462272139391</v>
      </c>
      <c r="AQ2130" s="31">
        <f>(AC2130*'Propiedades físicas'!$F$5)/1000</f>
        <v>108.02232488790331</v>
      </c>
      <c r="AR2130" s="31">
        <f>(AD2130*'Propiedades físicas'!$F$8)/1000</f>
        <v>15.587479504222227</v>
      </c>
      <c r="AS2130" s="31">
        <f>(AE2130*'Propiedades físicas'!$F$7)/1000</f>
        <v>0.86043186015384265</v>
      </c>
      <c r="AT2130" s="31">
        <f t="shared" si="1391"/>
        <v>1859.8962233996192</v>
      </c>
      <c r="AU2130" s="31">
        <f t="shared" si="1392"/>
        <v>0.67678743586440238</v>
      </c>
      <c r="AV2130" s="31">
        <f t="shared" si="1395"/>
        <v>0.17307254263307834</v>
      </c>
      <c r="AW2130" s="31">
        <f t="shared" si="1395"/>
        <v>8.32168057411765E-2</v>
      </c>
      <c r="AX2130" s="31">
        <f t="shared" si="1395"/>
        <v>5.807975925154267E-2</v>
      </c>
      <c r="AY2130" s="31">
        <f t="shared" si="1395"/>
        <v>8.3808329239631364E-3</v>
      </c>
      <c r="AZ2130" s="31">
        <f t="shared" si="1396"/>
        <v>4.6262358583700901E-4</v>
      </c>
      <c r="BA2130" s="31">
        <f t="shared" si="1393"/>
        <v>1</v>
      </c>
      <c r="BB2130" s="34">
        <f>AU2130*'Propiedades físicas'!$C$4+'Diseño reactor'!AV2130*'Propiedades físicas'!$C$5+'Diseño reactor'!AW2130*'Propiedades físicas'!$C$8+'Diseño reactor'!AX2130*'Propiedades físicas'!$C$9+'Diseño reactor'!AY2130*'Propiedades físicas'!$C$7+'Diseño reactor'!AZ2130*'Propiedades físicas'!$C$6</f>
        <v>875.37779739698601</v>
      </c>
      <c r="BC2130" s="45">
        <f>AU2130*'Propiedades físicas'!$L$4+'Diseño reactor'!AV2130*'Propiedades físicas'!$L$5+'Diseño reactor'!AW2130*'Propiedades físicas'!$L$8+AX2130*'Propiedades físicas'!$L$9+'Diseño reactor'!AY2130*'Propiedades físicas'!$L$7+'Diseño reactor'!AZ2130*'Propiedades físicas'!$L$6</f>
        <v>2.1094765714991865</v>
      </c>
      <c r="BD2130" s="29">
        <f t="shared" si="1372"/>
        <v>1.5503655131834784</v>
      </c>
      <c r="BE2130" s="58">
        <f t="shared" si="1373"/>
        <v>41.352623703328298</v>
      </c>
      <c r="BF2130" s="30">
        <f>AU2130*'Propiedades físicas'!$I$4+'Diseño reactor'!AV2130*'Propiedades físicas'!$I$5+'Diseño reactor'!AW2130*'Propiedades físicas'!$I$8+'Diseño reactor'!AX2130*'Propiedades físicas'!$I$9+'Diseño reactor'!AY2130*'Propiedades físicas'!$I$7+'Diseño reactor'!AZ2130*'Propiedades físicas'!$I$6</f>
        <v>1.9972841656280733E-2</v>
      </c>
      <c r="BG2130" s="24">
        <f>AU2130*'Propiedades físicas'!$O$4+'Diseño reactor'!AV2130*'Propiedades físicas'!$O$5+'Diseño reactor'!AW2130*'Propiedades físicas'!$O$8+'Diseño reactor'!AX2130*'Propiedades físicas'!$O$9+'Diseño reactor'!AY2130*'Propiedades físicas'!$O$7+'Diseño reactor'!AZ2130*'Propiedades físicas'!$O$6</f>
        <v>0.15406045583769135</v>
      </c>
      <c r="BH2130" s="54">
        <f t="shared" si="1374"/>
        <v>41150.002673635921</v>
      </c>
      <c r="BI2130" s="34">
        <f t="shared" si="1394"/>
        <v>273.47862442115036</v>
      </c>
      <c r="BJ2130" s="27">
        <f t="shared" si="1375"/>
        <v>4796.7387272334709</v>
      </c>
      <c r="BK2130" s="34">
        <f t="shared" si="1376"/>
        <v>568.45211911684305</v>
      </c>
      <c r="BL2130" s="27">
        <f t="shared" si="1377"/>
        <v>105.66602975788209</v>
      </c>
      <c r="BM2130" s="34">
        <f t="shared" si="1378"/>
        <v>1.1054421768707483</v>
      </c>
      <c r="BN2130" s="45">
        <f t="shared" si="1379"/>
        <v>2298.8448216562419</v>
      </c>
      <c r="BO2130" s="45">
        <f t="shared" si="1380"/>
        <v>108.08163231179539</v>
      </c>
      <c r="BP2130" s="66">
        <f t="shared" si="1381"/>
        <v>6.6876882413357857</v>
      </c>
    </row>
    <row r="2131" spans="8:68">
      <c r="H2131" s="68">
        <v>2126</v>
      </c>
      <c r="I2131" s="31">
        <f>('Propiedades físicas'!$C$10*'Diseño reactor'!H2131)/1000</f>
        <v>1860.7714686812192</v>
      </c>
      <c r="J2131" s="31">
        <f t="shared" si="1359"/>
        <v>0.24505964739623828</v>
      </c>
      <c r="K2131" s="31">
        <f>(I2131*1000)/'Propiedades físicas'!$F$10</f>
        <v>12154.868592195495</v>
      </c>
      <c r="L2131" s="31">
        <f t="shared" si="1360"/>
        <v>1736.4097988850706</v>
      </c>
      <c r="M2131" s="31">
        <f t="shared" si="1361"/>
        <v>10418.458793310423</v>
      </c>
      <c r="N2131" s="31">
        <f t="shared" si="1362"/>
        <v>0.81674967021875378</v>
      </c>
      <c r="O2131" s="32">
        <f t="shared" si="1363"/>
        <v>4.9004980213125222</v>
      </c>
      <c r="P2131" s="33">
        <f t="shared" si="1364"/>
        <v>0.67366081315741566</v>
      </c>
      <c r="Q2131" s="31">
        <f t="shared" si="1365"/>
        <v>4.7279492232953055</v>
      </c>
      <c r="R2131" s="31">
        <f t="shared" si="1366"/>
        <v>0.11802068530482396</v>
      </c>
      <c r="S2131" s="31">
        <f t="shared" si="1367"/>
        <v>0.17254879801721582</v>
      </c>
      <c r="T2131" s="31">
        <f t="shared" si="1368"/>
        <v>2.0676402557150825E-2</v>
      </c>
      <c r="U2131" s="31">
        <f t="shared" si="1369"/>
        <v>4.3917691993634028E-3</v>
      </c>
      <c r="V2131" s="47">
        <f t="shared" si="1382"/>
        <v>6.6712041691316891E-4</v>
      </c>
      <c r="W2131" s="31">
        <f t="shared" si="1370"/>
        <v>0.17519303928584881</v>
      </c>
      <c r="X2131" s="34">
        <f>(S2131*H2131*'Propiedades físicas'!$F$5*60*24*365)/(1000000)</f>
        <v>56776.891489930094</v>
      </c>
      <c r="Y2131" s="34">
        <f>(U2131*H2131*'Propiedades físicas'!$F$7*60*24*365)/(1000000)</f>
        <v>451.92940338467514</v>
      </c>
      <c r="Z2131" s="31">
        <f t="shared" si="1383"/>
        <v>1432.2028887726658</v>
      </c>
      <c r="AA2131" s="31">
        <f t="shared" si="1384"/>
        <v>10051.620048725819</v>
      </c>
      <c r="AB2131" s="31">
        <f t="shared" si="1384"/>
        <v>250.91197695805573</v>
      </c>
      <c r="AC2131" s="31">
        <f t="shared" si="1384"/>
        <v>366.83874458460082</v>
      </c>
      <c r="AD2131" s="31">
        <f t="shared" si="1384"/>
        <v>43.958031836502656</v>
      </c>
      <c r="AE2131" s="31">
        <f t="shared" si="1385"/>
        <v>9.3369013178465945</v>
      </c>
      <c r="AF2131" s="31">
        <f t="shared" si="1386"/>
        <v>12154.868592195491</v>
      </c>
      <c r="AG2131" s="31">
        <f t="shared" si="1387"/>
        <v>0.11782956581630737</v>
      </c>
      <c r="AH2131" s="31">
        <f t="shared" si="1388"/>
        <v>0.82696246137780993</v>
      </c>
      <c r="AI2131" s="31">
        <f t="shared" si="1388"/>
        <v>2.0642919753090839E-2</v>
      </c>
      <c r="AJ2131" s="31">
        <f t="shared" si="1388"/>
        <v>3.0180395765047101E-2</v>
      </c>
      <c r="AK2131" s="31">
        <f t="shared" si="1388"/>
        <v>3.616495851277868E-3</v>
      </c>
      <c r="AL2131" s="31">
        <f t="shared" si="1389"/>
        <v>7.6816143646684233E-4</v>
      </c>
      <c r="AM2131" s="31">
        <f t="shared" si="1390"/>
        <v>0.99999999999999989</v>
      </c>
      <c r="AN2131" s="31">
        <f>(Z2131*'Propiedades físicas'!$F$4)/1000</f>
        <v>1259.4505763289069</v>
      </c>
      <c r="AO2131" s="31">
        <f>(AA2131*'Propiedades físicas'!$F$6)/1000</f>
        <v>322.05390636117522</v>
      </c>
      <c r="AP2131" s="31">
        <f>(AB2131*'Propiedades físicas'!$F$9)/1000</f>
        <v>154.80014418427248</v>
      </c>
      <c r="AQ2131" s="31">
        <f>(AC2131*'Propiedades físicas'!$F$5)/1000</f>
        <v>108.02300511782741</v>
      </c>
      <c r="AR2131" s="31">
        <f>(AD2131*'Propiedades físicas'!$F$8)/1000</f>
        <v>15.584001446676915</v>
      </c>
      <c r="AS2131" s="31">
        <f>(AE2131*'Propiedades físicas'!$F$7)/1000</f>
        <v>0.85983524236049291</v>
      </c>
      <c r="AT2131" s="31">
        <f t="shared" si="1391"/>
        <v>1860.7714686812194</v>
      </c>
      <c r="AU2131" s="31">
        <f t="shared" si="1392"/>
        <v>0.67684323278103287</v>
      </c>
      <c r="AV2131" s="31">
        <f t="shared" si="1395"/>
        <v>0.17307547529704106</v>
      </c>
      <c r="AW2131" s="31">
        <f t="shared" si="1395"/>
        <v>8.3191378839220731E-2</v>
      </c>
      <c r="AX2131" s="31">
        <f t="shared" si="1395"/>
        <v>5.8052806019422858E-2</v>
      </c>
      <c r="AY2131" s="31">
        <f t="shared" si="1395"/>
        <v>8.3750217095287533E-3</v>
      </c>
      <c r="AZ2131" s="31">
        <f t="shared" si="1396"/>
        <v>4.6208535375377513E-4</v>
      </c>
      <c r="BA2131" s="31">
        <f t="shared" si="1393"/>
        <v>1</v>
      </c>
      <c r="BB2131" s="34">
        <f>AU2131*'Propiedades físicas'!$C$4+'Diseño reactor'!AV2131*'Propiedades físicas'!$C$5+'Diseño reactor'!AW2131*'Propiedades físicas'!$C$8+'Diseño reactor'!AX2131*'Propiedades físicas'!$C$9+'Diseño reactor'!AY2131*'Propiedades físicas'!$C$7+'Diseño reactor'!AZ2131*'Propiedades físicas'!$C$6</f>
        <v>875.37762050317735</v>
      </c>
      <c r="BC2131" s="45">
        <f>AU2131*'Propiedades físicas'!$L$4+'Diseño reactor'!AV2131*'Propiedades físicas'!$L$5+'Diseño reactor'!AW2131*'Propiedades físicas'!$L$8+AX2131*'Propiedades físicas'!$L$9+'Diseño reactor'!AY2131*'Propiedades físicas'!$L$7+'Diseño reactor'!AZ2131*'Propiedades físicas'!$L$6</f>
        <v>2.1095165820995536</v>
      </c>
      <c r="BD2131" s="29">
        <f t="shared" si="1372"/>
        <v>1.5497349496943496</v>
      </c>
      <c r="BE2131" s="58">
        <f t="shared" si="1373"/>
        <v>41.351943102382982</v>
      </c>
      <c r="BF2131" s="30">
        <f>AU2131*'Propiedades físicas'!$I$4+'Diseño reactor'!AV2131*'Propiedades físicas'!$I$5+'Diseño reactor'!AW2131*'Propiedades físicas'!$I$8+'Diseño reactor'!AX2131*'Propiedades físicas'!$I$9+'Diseño reactor'!AY2131*'Propiedades físicas'!$I$7+'Diseño reactor'!AZ2131*'Propiedades físicas'!$I$6</f>
        <v>1.9972919267582736E-2</v>
      </c>
      <c r="BG2131" s="24">
        <f>AU2131*'Propiedades físicas'!$O$4+'Diseño reactor'!AV2131*'Propiedades físicas'!$O$5+'Diseño reactor'!AW2131*'Propiedades físicas'!$O$8+'Diseño reactor'!AX2131*'Propiedades físicas'!$O$9+'Diseño reactor'!AY2131*'Propiedades físicas'!$O$7+'Diseño reactor'!AZ2131*'Propiedades físicas'!$O$6</f>
        <v>0.15406238908314182</v>
      </c>
      <c r="BH2131" s="54">
        <f t="shared" si="1374"/>
        <v>41149.834456417833</v>
      </c>
      <c r="BI2131" s="34">
        <f t="shared" si="1394"/>
        <v>273.48144241203289</v>
      </c>
      <c r="BJ2131" s="27">
        <f t="shared" si="1375"/>
        <v>4796.7421303125484</v>
      </c>
      <c r="BK2131" s="34">
        <f t="shared" si="1376"/>
        <v>568.45965570131568</v>
      </c>
      <c r="BL2131" s="27">
        <f t="shared" si="1377"/>
        <v>105.66629016501953</v>
      </c>
      <c r="BM2131" s="34">
        <f t="shared" si="1378"/>
        <v>1.1054421768707483</v>
      </c>
      <c r="BN2131" s="45">
        <f t="shared" si="1379"/>
        <v>2300.0402953605558</v>
      </c>
      <c r="BO2131" s="45">
        <f t="shared" si="1380"/>
        <v>108.08999026070882</v>
      </c>
      <c r="BP2131" s="66">
        <f t="shared" si="1381"/>
        <v>6.6876868899071251</v>
      </c>
    </row>
    <row r="2132" spans="8:68">
      <c r="H2132" s="68">
        <v>2127</v>
      </c>
      <c r="I2132" s="31">
        <f>('Propiedades físicas'!$C$10*'Diseño reactor'!H2132)/1000</f>
        <v>1861.6467139628191</v>
      </c>
      <c r="J2132" s="31">
        <f t="shared" si="1359"/>
        <v>0.24494443364569934</v>
      </c>
      <c r="K2132" s="31">
        <f>(I2132*1000)/'Propiedades físicas'!$F$10</f>
        <v>12160.585839887026</v>
      </c>
      <c r="L2132" s="31">
        <f t="shared" si="1360"/>
        <v>1737.2265485552894</v>
      </c>
      <c r="M2132" s="31">
        <f t="shared" si="1361"/>
        <v>10423.359291331735</v>
      </c>
      <c r="N2132" s="31">
        <f t="shared" si="1362"/>
        <v>0.81674967021875378</v>
      </c>
      <c r="O2132" s="32">
        <f t="shared" si="1363"/>
        <v>4.9004980213125222</v>
      </c>
      <c r="P2132" s="33">
        <f t="shared" si="1364"/>
        <v>0.6737163046510819</v>
      </c>
      <c r="Q2132" s="31">
        <f t="shared" si="1365"/>
        <v>4.7280292620191808</v>
      </c>
      <c r="R2132" s="31">
        <f t="shared" si="1366"/>
        <v>0.11798463348782207</v>
      </c>
      <c r="S2132" s="31">
        <f t="shared" si="1367"/>
        <v>0.1724687592933406</v>
      </c>
      <c r="T2132" s="31">
        <f t="shared" si="1368"/>
        <v>2.0662070434030944E-2</v>
      </c>
      <c r="U2132" s="31">
        <f t="shared" si="1369"/>
        <v>4.3866616458188854E-3</v>
      </c>
      <c r="V2132" s="47">
        <f t="shared" si="1382"/>
        <v>6.6717536965446946E-4</v>
      </c>
      <c r="W2132" s="31">
        <f t="shared" si="1370"/>
        <v>0.17512509742350141</v>
      </c>
      <c r="X2132" s="34">
        <f>(S2132*H2132*'Propiedades físicas'!$F$5*60*24*365)/(1000000)</f>
        <v>56777.248464378194</v>
      </c>
      <c r="Y2132" s="34">
        <f>(U2132*H2132*'Propiedades físicas'!$F$7*60*24*365)/(1000000)</f>
        <v>451.61614251480665</v>
      </c>
      <c r="Z2132" s="31">
        <f t="shared" si="1383"/>
        <v>1432.9945799928512</v>
      </c>
      <c r="AA2132" s="31">
        <f t="shared" si="1384"/>
        <v>10056.518240314797</v>
      </c>
      <c r="AB2132" s="31">
        <f t="shared" si="1384"/>
        <v>250.95331542859753</v>
      </c>
      <c r="AC2132" s="31">
        <f t="shared" si="1384"/>
        <v>366.84105101693547</v>
      </c>
      <c r="AD2132" s="31">
        <f t="shared" si="1384"/>
        <v>43.948223813183816</v>
      </c>
      <c r="AE2132" s="31">
        <f t="shared" si="1385"/>
        <v>9.3304293206567692</v>
      </c>
      <c r="AF2132" s="31">
        <f t="shared" si="1386"/>
        <v>12160.585839887024</v>
      </c>
      <c r="AG2132" s="31">
        <f t="shared" si="1387"/>
        <v>0.11783927179664266</v>
      </c>
      <c r="AH2132" s="31">
        <f t="shared" si="1388"/>
        <v>0.82697646089789256</v>
      </c>
      <c r="AI2132" s="31">
        <f t="shared" si="1388"/>
        <v>2.0636613953701508E-2</v>
      </c>
      <c r="AJ2132" s="31">
        <f t="shared" si="1388"/>
        <v>3.0166396244964425E-2</v>
      </c>
      <c r="AK2132" s="31">
        <f t="shared" si="1388"/>
        <v>3.6139890291331648E-3</v>
      </c>
      <c r="AL2132" s="31">
        <f t="shared" si="1389"/>
        <v>7.6726807766552894E-4</v>
      </c>
      <c r="AM2132" s="31">
        <f t="shared" si="1390"/>
        <v>0.99999999999999989</v>
      </c>
      <c r="AN2132" s="31">
        <f>(Z2132*'Propiedades físicas'!$F$4)/1000</f>
        <v>1260.1467737541134</v>
      </c>
      <c r="AO2132" s="31">
        <f>(AA2132*'Propiedades físicas'!$F$6)/1000</f>
        <v>322.21084441968611</v>
      </c>
      <c r="AP2132" s="31">
        <f>(AB2132*'Propiedades físicas'!$F$9)/1000</f>
        <v>154.82564795367324</v>
      </c>
      <c r="AQ2132" s="31">
        <f>(AC2132*'Propiedades físicas'!$F$5)/1000</f>
        <v>108.023684292957</v>
      </c>
      <c r="AR2132" s="31">
        <f>(AD2132*'Propiedades físicas'!$F$8)/1000</f>
        <v>15.580524306249922</v>
      </c>
      <c r="AS2132" s="31">
        <f>(AE2132*'Propiedades físicas'!$F$7)/1000</f>
        <v>0.85923923613928199</v>
      </c>
      <c r="AT2132" s="31">
        <f t="shared" si="1391"/>
        <v>1861.6467139628189</v>
      </c>
      <c r="AU2132" s="31">
        <f t="shared" si="1392"/>
        <v>0.67689898642029955</v>
      </c>
      <c r="AV2132" s="31">
        <f t="shared" si="1395"/>
        <v>0.17307840526509335</v>
      </c>
      <c r="AW2132" s="31">
        <f t="shared" si="1395"/>
        <v>8.3165966341756423E-2</v>
      </c>
      <c r="AX2132" s="31">
        <f t="shared" si="1395"/>
        <v>5.8025877564605671E-2</v>
      </c>
      <c r="AY2132" s="31">
        <f t="shared" si="1395"/>
        <v>8.3692164519680711E-3</v>
      </c>
      <c r="AZ2132" s="31">
        <f t="shared" si="1396"/>
        <v>4.6154795627697322E-4</v>
      </c>
      <c r="BA2132" s="31">
        <f t="shared" si="1393"/>
        <v>1</v>
      </c>
      <c r="BB2132" s="34">
        <f>AU2132*'Propiedades físicas'!$C$4+'Diseño reactor'!AV2132*'Propiedades físicas'!$C$5+'Diseño reactor'!AW2132*'Propiedades físicas'!$C$8+'Diseño reactor'!AX2132*'Propiedades físicas'!$C$9+'Diseño reactor'!AY2132*'Propiedades físicas'!$C$7+'Diseño reactor'!AZ2132*'Propiedades físicas'!$C$6</f>
        <v>875.37744387049167</v>
      </c>
      <c r="BC2132" s="45">
        <f>AU2132*'Propiedades físicas'!$L$4+'Diseño reactor'!AV2132*'Propiedades físicas'!$L$5+'Diseño reactor'!AW2132*'Propiedades físicas'!$L$8+AX2132*'Propiedades físicas'!$L$9+'Diseño reactor'!AY2132*'Propiedades físicas'!$L$7+'Diseño reactor'!AZ2132*'Propiedades físicas'!$L$6</f>
        <v>2.1095565603530524</v>
      </c>
      <c r="BD2132" s="29">
        <f t="shared" si="1372"/>
        <v>1.5491048996785752</v>
      </c>
      <c r="BE2132" s="58">
        <f t="shared" si="1373"/>
        <v>41.351263063600761</v>
      </c>
      <c r="BF2132" s="30">
        <f>AU2132*'Propiedades físicas'!$I$4+'Diseño reactor'!AV2132*'Propiedades físicas'!$I$5+'Diseño reactor'!AW2132*'Propiedades físicas'!$I$8+'Diseño reactor'!AX2132*'Propiedades físicas'!$I$9+'Diseño reactor'!AY2132*'Propiedades físicas'!$I$7+'Diseño reactor'!AZ2132*'Propiedades físicas'!$I$6</f>
        <v>1.9972996755469076E-2</v>
      </c>
      <c r="BG2132" s="24">
        <f>AU2132*'Propiedades físicas'!$O$4+'Diseño reactor'!AV2132*'Propiedades físicas'!$O$5+'Diseño reactor'!AW2132*'Propiedades físicas'!$O$8+'Diseño reactor'!AX2132*'Propiedades físicas'!$O$9+'Diseño reactor'!AY2132*'Propiedades físicas'!$O$7+'Diseño reactor'!AZ2132*'Propiedades físicas'!$O$6</f>
        <v>0.1540643208373442</v>
      </c>
      <c r="BH2132" s="54">
        <f t="shared" si="1374"/>
        <v>41149.666507050875</v>
      </c>
      <c r="BI2132" s="34">
        <f t="shared" si="1394"/>
        <v>273.48425713630235</v>
      </c>
      <c r="BJ2132" s="27">
        <f t="shared" si="1375"/>
        <v>4796.7455348880103</v>
      </c>
      <c r="BK2132" s="34">
        <f t="shared" si="1376"/>
        <v>568.46718697083429</v>
      </c>
      <c r="BL2132" s="27">
        <f t="shared" si="1377"/>
        <v>105.66655038289713</v>
      </c>
      <c r="BM2132" s="34">
        <f t="shared" si="1378"/>
        <v>1.1054421768707483</v>
      </c>
      <c r="BN2132" s="45">
        <f t="shared" si="1379"/>
        <v>2301.235789875198</v>
      </c>
      <c r="BO2132" s="45">
        <f t="shared" si="1380"/>
        <v>108.09834172795274</v>
      </c>
      <c r="BP2132" s="66">
        <f t="shared" si="1381"/>
        <v>6.6876855404733853</v>
      </c>
    </row>
    <row r="2133" spans="8:68">
      <c r="H2133" s="68">
        <v>2128</v>
      </c>
      <c r="I2133" s="31">
        <f>('Propiedades físicas'!$C$10*'Diseño reactor'!H2133)/1000</f>
        <v>1862.5219592444189</v>
      </c>
      <c r="J2133" s="31">
        <f t="shared" si="1359"/>
        <v>0.2448293281787606</v>
      </c>
      <c r="K2133" s="31">
        <f>(I2133*1000)/'Propiedades físicas'!$F$10</f>
        <v>12166.303087578557</v>
      </c>
      <c r="L2133" s="31">
        <f t="shared" si="1360"/>
        <v>1738.0432982255081</v>
      </c>
      <c r="M2133" s="31">
        <f t="shared" si="1361"/>
        <v>10428.259789353049</v>
      </c>
      <c r="N2133" s="31">
        <f t="shared" si="1362"/>
        <v>0.81674967021875378</v>
      </c>
      <c r="O2133" s="32">
        <f t="shared" si="1363"/>
        <v>4.9004980213125231</v>
      </c>
      <c r="P2133" s="33">
        <f t="shared" si="1364"/>
        <v>0.67377175312096282</v>
      </c>
      <c r="Q2133" s="31">
        <f t="shared" si="1365"/>
        <v>4.7281092271987069</v>
      </c>
      <c r="R2133" s="31">
        <f t="shared" si="1366"/>
        <v>0.11794860209096945</v>
      </c>
      <c r="S2133" s="31">
        <f t="shared" si="1367"/>
        <v>0.17238879411381589</v>
      </c>
      <c r="T2133" s="31">
        <f t="shared" si="1368"/>
        <v>2.0647752997618229E-2</v>
      </c>
      <c r="U2133" s="31">
        <f t="shared" si="1369"/>
        <v>4.3815620092033138E-3</v>
      </c>
      <c r="V2133" s="47">
        <f t="shared" si="1382"/>
        <v>6.6723027978969141E-4</v>
      </c>
      <c r="W2133" s="31">
        <f t="shared" si="1370"/>
        <v>0.17505720823798629</v>
      </c>
      <c r="X2133" s="34">
        <f>(S2133*H2133*'Propiedades físicas'!$F$5*60*24*365)/(1000000)</f>
        <v>56777.604885500463</v>
      </c>
      <c r="Y2133" s="34">
        <f>(U2133*H2133*'Propiedades físicas'!$F$7*60*24*365)/(1000000)</f>
        <v>451.30320265604195</v>
      </c>
      <c r="Z2133" s="31">
        <f t="shared" si="1383"/>
        <v>1433.7862906414089</v>
      </c>
      <c r="AA2133" s="31">
        <f t="shared" si="1384"/>
        <v>10061.416435478848</v>
      </c>
      <c r="AB2133" s="31">
        <f t="shared" si="1384"/>
        <v>250.99462524958301</v>
      </c>
      <c r="AC2133" s="31">
        <f t="shared" si="1384"/>
        <v>366.8433538742002</v>
      </c>
      <c r="AD2133" s="31">
        <f t="shared" si="1384"/>
        <v>43.938418378931594</v>
      </c>
      <c r="AE2133" s="31">
        <f t="shared" si="1385"/>
        <v>9.3239639555846523</v>
      </c>
      <c r="AF2133" s="31">
        <f t="shared" si="1386"/>
        <v>12166.303087578557</v>
      </c>
      <c r="AG2133" s="31">
        <f t="shared" si="1387"/>
        <v>0.11784897025171624</v>
      </c>
      <c r="AH2133" s="31">
        <f t="shared" si="1388"/>
        <v>0.82699044755438178</v>
      </c>
      <c r="AI2133" s="31">
        <f t="shared" si="1388"/>
        <v>2.0630311725986939E-2</v>
      </c>
      <c r="AJ2133" s="31">
        <f t="shared" si="1388"/>
        <v>3.0152409588475291E-2</v>
      </c>
      <c r="AK2133" s="31">
        <f t="shared" si="1388"/>
        <v>3.6114847758306669E-3</v>
      </c>
      <c r="AL2133" s="31">
        <f t="shared" si="1389"/>
        <v>7.6637610360900423E-4</v>
      </c>
      <c r="AM2133" s="31">
        <f t="shared" si="1390"/>
        <v>0.99999999999999989</v>
      </c>
      <c r="AN2133" s="31">
        <f>(Z2133*'Propiedades físicas'!$F$4)/1000</f>
        <v>1260.8429882642422</v>
      </c>
      <c r="AO2133" s="31">
        <f>(AA2133*'Propiedades físicas'!$F$6)/1000</f>
        <v>322.36778259274229</v>
      </c>
      <c r="AP2133" s="31">
        <f>(AB2133*'Propiedades físicas'!$F$9)/1000</f>
        <v>154.85113404773023</v>
      </c>
      <c r="AQ2133" s="31">
        <f>(AC2133*'Propiedades físicas'!$F$5)/1000</f>
        <v>108.02436241533574</v>
      </c>
      <c r="AR2133" s="31">
        <f>(AD2133*'Propiedades físicas'!$F$8)/1000</f>
        <v>15.577048083698823</v>
      </c>
      <c r="AS2133" s="31">
        <f>(AE2133*'Propiedades físicas'!$F$7)/1000</f>
        <v>0.8586438406697906</v>
      </c>
      <c r="AT2133" s="31">
        <f t="shared" si="1391"/>
        <v>1862.5219592444191</v>
      </c>
      <c r="AU2133" s="31">
        <f t="shared" si="1392"/>
        <v>0.67695469683253362</v>
      </c>
      <c r="AV2133" s="31">
        <f t="shared" si="1395"/>
        <v>0.17308133254091632</v>
      </c>
      <c r="AW2133" s="31">
        <f t="shared" si="1395"/>
        <v>8.3140568238212698E-2</v>
      </c>
      <c r="AX2133" s="31">
        <f t="shared" si="1395"/>
        <v>5.7998973853257904E-2</v>
      </c>
      <c r="AY2133" s="31">
        <f t="shared" si="1395"/>
        <v>8.3634171432899838E-3</v>
      </c>
      <c r="AZ2133" s="31">
        <f t="shared" si="1396"/>
        <v>4.6101139178950779E-4</v>
      </c>
      <c r="BA2133" s="31">
        <f t="shared" si="1393"/>
        <v>1</v>
      </c>
      <c r="BB2133" s="34">
        <f>AU2133*'Propiedades físicas'!$C$4+'Diseño reactor'!AV2133*'Propiedades físicas'!$C$5+'Diseño reactor'!AW2133*'Propiedades físicas'!$C$8+'Diseño reactor'!AX2133*'Propiedades físicas'!$C$9+'Diseño reactor'!AY2133*'Propiedades físicas'!$C$7+'Diseño reactor'!AZ2133*'Propiedades físicas'!$C$6</f>
        <v>875.37726749845069</v>
      </c>
      <c r="BC2133" s="45">
        <f>AU2133*'Propiedades físicas'!$L$4+'Diseño reactor'!AV2133*'Propiedades físicas'!$L$5+'Diseño reactor'!AW2133*'Propiedades físicas'!$L$8+AX2133*'Propiedades físicas'!$L$9+'Diseño reactor'!AY2133*'Propiedades físicas'!$L$7+'Diseño reactor'!AZ2133*'Propiedades físicas'!$L$6</f>
        <v>2.1095965062986171</v>
      </c>
      <c r="BD2133" s="29">
        <f t="shared" si="1372"/>
        <v>1.5484753625085415</v>
      </c>
      <c r="BE2133" s="58">
        <f t="shared" si="1373"/>
        <v>41.350583586283314</v>
      </c>
      <c r="BF2133" s="30">
        <f>AU2133*'Propiedades físicas'!$I$4+'Diseño reactor'!AV2133*'Propiedades físicas'!$I$5+'Diseño reactor'!AW2133*'Propiedades físicas'!$I$8+'Diseño reactor'!AX2133*'Propiedades físicas'!$I$9+'Diseño reactor'!AY2133*'Propiedades físicas'!$I$7+'Diseño reactor'!AZ2133*'Propiedades físicas'!$I$6</f>
        <v>1.9973074120166051E-2</v>
      </c>
      <c r="BG2133" s="24">
        <f>AU2133*'Propiedades físicas'!$O$4+'Diseño reactor'!AV2133*'Propiedades físicas'!$O$5+'Diseño reactor'!AW2133*'Propiedades físicas'!$O$8+'Diseño reactor'!AX2133*'Propiedades físicas'!$O$9+'Diseño reactor'!AY2133*'Propiedades físicas'!$O$7+'Diseño reactor'!AZ2133*'Propiedades físicas'!$O$6</f>
        <v>0.15406625110198774</v>
      </c>
      <c r="BH2133" s="54">
        <f t="shared" si="1374"/>
        <v>41149.498825040122</v>
      </c>
      <c r="BI2133" s="34">
        <f t="shared" si="1394"/>
        <v>273.48706859916581</v>
      </c>
      <c r="BJ2133" s="27">
        <f t="shared" si="1375"/>
        <v>4796.7489409526843</v>
      </c>
      <c r="BK2133" s="34">
        <f t="shared" si="1376"/>
        <v>568.47471293077695</v>
      </c>
      <c r="BL2133" s="27">
        <f t="shared" si="1377"/>
        <v>105.66681041171272</v>
      </c>
      <c r="BM2133" s="34">
        <f t="shared" si="1378"/>
        <v>1.1054421768707483</v>
      </c>
      <c r="BN2133" s="45">
        <f t="shared" si="1379"/>
        <v>2302.4313051752347</v>
      </c>
      <c r="BO2133" s="45">
        <f t="shared" si="1380"/>
        <v>108.10668672106402</v>
      </c>
      <c r="BP2133" s="66">
        <f t="shared" si="1381"/>
        <v>6.6876841930309112</v>
      </c>
    </row>
    <row r="2134" spans="8:68">
      <c r="H2134" s="68">
        <v>2129</v>
      </c>
      <c r="I2134" s="31">
        <f>('Propiedades físicas'!$C$10*'Diseño reactor'!H2134)/1000</f>
        <v>1863.3972045260189</v>
      </c>
      <c r="J2134" s="31">
        <f t="shared" si="1359"/>
        <v>0.2447143308428382</v>
      </c>
      <c r="K2134" s="31">
        <f>(I2134*1000)/'Propiedades físicas'!$F$10</f>
        <v>12172.02033527009</v>
      </c>
      <c r="L2134" s="31">
        <f t="shared" si="1360"/>
        <v>1738.8600478957271</v>
      </c>
      <c r="M2134" s="31">
        <f t="shared" si="1361"/>
        <v>10433.160287374363</v>
      </c>
      <c r="N2134" s="31">
        <f t="shared" si="1362"/>
        <v>0.81674967021875389</v>
      </c>
      <c r="O2134" s="32">
        <f t="shared" si="1363"/>
        <v>4.900498021312524</v>
      </c>
      <c r="P2134" s="33">
        <f t="shared" si="1364"/>
        <v>0.67382715861707487</v>
      </c>
      <c r="Q2134" s="31">
        <f t="shared" si="1365"/>
        <v>4.7281891189342611</v>
      </c>
      <c r="R2134" s="31">
        <f t="shared" si="1366"/>
        <v>0.11791259109927948</v>
      </c>
      <c r="S2134" s="31">
        <f t="shared" si="1367"/>
        <v>0.17230890237826171</v>
      </c>
      <c r="T2134" s="31">
        <f t="shared" si="1368"/>
        <v>2.0633450228216388E-2</v>
      </c>
      <c r="U2134" s="31">
        <f t="shared" si="1369"/>
        <v>4.3764702741831522E-3</v>
      </c>
      <c r="V2134" s="47">
        <f t="shared" si="1382"/>
        <v>6.6728514736836544E-4</v>
      </c>
      <c r="W2134" s="31">
        <f t="shared" si="1370"/>
        <v>0.174989371668065</v>
      </c>
      <c r="X2134" s="34">
        <f>(S2134*H2134*'Propiedades físicas'!$F$5*60*24*365)/(1000000)</f>
        <v>56777.960754368571</v>
      </c>
      <c r="Y2134" s="34">
        <f>(U2134*H2134*'Propiedades físicas'!$F$7*60*24*365)/(1000000)</f>
        <v>450.99058337787426</v>
      </c>
      <c r="Z2134" s="31">
        <f t="shared" si="1383"/>
        <v>1434.5780206957525</v>
      </c>
      <c r="AA2134" s="31">
        <f t="shared" si="1384"/>
        <v>10066.314634211041</v>
      </c>
      <c r="AB2134" s="31">
        <f t="shared" si="1384"/>
        <v>251.03590645036601</v>
      </c>
      <c r="AC2134" s="31">
        <f t="shared" si="1384"/>
        <v>366.84565316331918</v>
      </c>
      <c r="AD2134" s="31">
        <f t="shared" si="1384"/>
        <v>43.928615535872687</v>
      </c>
      <c r="AE2134" s="31">
        <f t="shared" si="1385"/>
        <v>9.3175052137359309</v>
      </c>
      <c r="AF2134" s="31">
        <f t="shared" si="1386"/>
        <v>12172.020335270088</v>
      </c>
      <c r="AG2134" s="31">
        <f t="shared" si="1387"/>
        <v>0.11785866119027645</v>
      </c>
      <c r="AH2134" s="31">
        <f t="shared" si="1388"/>
        <v>0.82700442136483476</v>
      </c>
      <c r="AI2134" s="31">
        <f t="shared" si="1388"/>
        <v>2.0624013067325829E-2</v>
      </c>
      <c r="AJ2134" s="31">
        <f t="shared" si="1388"/>
        <v>3.0138435778022315E-2</v>
      </c>
      <c r="AK2134" s="31">
        <f t="shared" si="1388"/>
        <v>3.6089830879253082E-3</v>
      </c>
      <c r="AL2134" s="31">
        <f t="shared" si="1389"/>
        <v>7.6548551161528952E-4</v>
      </c>
      <c r="AM2134" s="31">
        <f t="shared" si="1390"/>
        <v>1</v>
      </c>
      <c r="AN2134" s="31">
        <f>(Z2134*'Propiedades físicas'!$F$4)/1000</f>
        <v>1261.5392198394309</v>
      </c>
      <c r="AO2134" s="31">
        <f>(AA2134*'Propiedades físicas'!$F$6)/1000</f>
        <v>322.52472088012178</v>
      </c>
      <c r="AP2134" s="31">
        <f>(AB2134*'Propiedades físicas'!$F$9)/1000</f>
        <v>154.8766024845533</v>
      </c>
      <c r="AQ2134" s="31">
        <f>(AC2134*'Propiedades físicas'!$F$5)/1000</f>
        <v>108.0250394870026</v>
      </c>
      <c r="AR2134" s="31">
        <f>(AD2134*'Propiedades físicas'!$F$8)/1000</f>
        <v>15.57357277977758</v>
      </c>
      <c r="AS2134" s="31">
        <f>(AE2134*'Propiedades físicas'!$F$7)/1000</f>
        <v>0.85804905513294194</v>
      </c>
      <c r="AT2134" s="31">
        <f t="shared" si="1391"/>
        <v>1863.3972045260193</v>
      </c>
      <c r="AU2134" s="31">
        <f t="shared" si="1392"/>
        <v>0.67701036406798765</v>
      </c>
      <c r="AV2134" s="31">
        <f t="shared" si="1395"/>
        <v>0.17308425712818454</v>
      </c>
      <c r="AW2134" s="31">
        <f t="shared" si="1395"/>
        <v>8.3115184518025659E-2</v>
      </c>
      <c r="AX2134" s="31">
        <f t="shared" si="1395"/>
        <v>5.7972094851607474E-2</v>
      </c>
      <c r="AY2134" s="31">
        <f t="shared" si="1395"/>
        <v>8.3576237755164668E-3</v>
      </c>
      <c r="AZ2134" s="31">
        <f t="shared" si="1396"/>
        <v>4.6047565867804257E-4</v>
      </c>
      <c r="BA2134" s="31">
        <f t="shared" si="1393"/>
        <v>0.99999999999999989</v>
      </c>
      <c r="BB2134" s="34">
        <f>AU2134*'Propiedades físicas'!$C$4+'Diseño reactor'!AV2134*'Propiedades físicas'!$C$5+'Diseño reactor'!AW2134*'Propiedades físicas'!$C$8+'Diseño reactor'!AX2134*'Propiedades físicas'!$C$9+'Diseño reactor'!AY2134*'Propiedades físicas'!$C$7+'Diseño reactor'!AZ2134*'Propiedades físicas'!$C$6</f>
        <v>875.37709138657601</v>
      </c>
      <c r="BC2134" s="45">
        <f>AU2134*'Propiedades físicas'!$L$4+'Diseño reactor'!AV2134*'Propiedades físicas'!$L$5+'Diseño reactor'!AW2134*'Propiedades físicas'!$L$8+AX2134*'Propiedades físicas'!$L$9+'Diseño reactor'!AY2134*'Propiedades físicas'!$L$7+'Diseño reactor'!AZ2134*'Propiedades físicas'!$L$6</f>
        <v>2.1096364199751201</v>
      </c>
      <c r="BD2134" s="29">
        <f t="shared" si="1372"/>
        <v>1.5478463375576561</v>
      </c>
      <c r="BE2134" s="58">
        <f t="shared" si="1373"/>
        <v>41.349904669733469</v>
      </c>
      <c r="BF2134" s="30">
        <f>AU2134*'Propiedades físicas'!$I$4+'Diseño reactor'!AV2134*'Propiedades físicas'!$I$5+'Diseño reactor'!AW2134*'Propiedades físicas'!$I$8+'Diseño reactor'!AX2134*'Propiedades físicas'!$I$9+'Diseño reactor'!AY2134*'Propiedades físicas'!$I$7+'Diseño reactor'!AZ2134*'Propiedades físicas'!$I$6</f>
        <v>1.9973151361899456E-2</v>
      </c>
      <c r="BG2134" s="24">
        <f>AU2134*'Propiedades físicas'!$O$4+'Diseño reactor'!AV2134*'Propiedades físicas'!$O$5+'Diseño reactor'!AW2134*'Propiedades físicas'!$O$8+'Diseño reactor'!AX2134*'Propiedades físicas'!$O$9+'Diseño reactor'!AY2134*'Propiedades físicas'!$O$7+'Diseño reactor'!AZ2134*'Propiedades físicas'!$O$6</f>
        <v>0.15406817987875931</v>
      </c>
      <c r="BH2134" s="54">
        <f t="shared" si="1374"/>
        <v>41149.33140989166</v>
      </c>
      <c r="BI2134" s="34">
        <f t="shared" si="1394"/>
        <v>273.48987680581973</v>
      </c>
      <c r="BJ2134" s="27">
        <f t="shared" si="1375"/>
        <v>4796.7523484994053</v>
      </c>
      <c r="BK2134" s="34">
        <f t="shared" si="1376"/>
        <v>568.48223358651353</v>
      </c>
      <c r="BL2134" s="27">
        <f t="shared" si="1377"/>
        <v>105.66707025166393</v>
      </c>
      <c r="BM2134" s="34">
        <f t="shared" si="1378"/>
        <v>1.1054421768707483</v>
      </c>
      <c r="BN2134" s="45">
        <f t="shared" si="1379"/>
        <v>2303.6268412357708</v>
      </c>
      <c r="BO2134" s="45">
        <f t="shared" si="1380"/>
        <v>108.11502524756762</v>
      </c>
      <c r="BP2134" s="66">
        <f t="shared" si="1381"/>
        <v>6.687682847576049</v>
      </c>
    </row>
    <row r="2135" spans="8:68">
      <c r="H2135" s="68">
        <v>2130</v>
      </c>
      <c r="I2135" s="31">
        <f>('Propiedades físicas'!$C$10*'Diseño reactor'!H2135)/1000</f>
        <v>1864.2724498076186</v>
      </c>
      <c r="J2135" s="31">
        <f t="shared" si="1359"/>
        <v>0.24459944148563498</v>
      </c>
      <c r="K2135" s="31">
        <f>(I2135*1000)/'Propiedades físicas'!$F$10</f>
        <v>12177.737582961619</v>
      </c>
      <c r="L2135" s="31">
        <f t="shared" si="1360"/>
        <v>1739.6767975659454</v>
      </c>
      <c r="M2135" s="31">
        <f t="shared" si="1361"/>
        <v>10438.060785395674</v>
      </c>
      <c r="N2135" s="31">
        <f t="shared" si="1362"/>
        <v>0.81674967021875378</v>
      </c>
      <c r="O2135" s="32">
        <f t="shared" si="1363"/>
        <v>4.9004980213125231</v>
      </c>
      <c r="P2135" s="33">
        <f t="shared" si="1364"/>
        <v>0.67388252118935699</v>
      </c>
      <c r="Q2135" s="31">
        <f t="shared" si="1365"/>
        <v>4.7282689373260434</v>
      </c>
      <c r="R2135" s="31">
        <f t="shared" si="1366"/>
        <v>0.11787660049777501</v>
      </c>
      <c r="S2135" s="31">
        <f t="shared" si="1367"/>
        <v>0.17222908398647918</v>
      </c>
      <c r="T2135" s="31">
        <f t="shared" si="1368"/>
        <v>2.061916210616134E-2</v>
      </c>
      <c r="U2135" s="31">
        <f t="shared" si="1369"/>
        <v>4.3713864254604868E-3</v>
      </c>
      <c r="V2135" s="47">
        <f t="shared" si="1382"/>
        <v>6.6733997243994582E-4</v>
      </c>
      <c r="W2135" s="31">
        <f t="shared" si="1370"/>
        <v>0.17492158765259383</v>
      </c>
      <c r="X2135" s="34">
        <f>(S2135*H2135*'Propiedades físicas'!$F$5*60*24*365)/(1000000)</f>
        <v>56778.316072051726</v>
      </c>
      <c r="Y2135" s="34">
        <f>(U2135*H2135*'Propiedades físicas'!$F$7*60*24*365)/(1000000)</f>
        <v>450.67828425050044</v>
      </c>
      <c r="Z2135" s="31">
        <f t="shared" si="1383"/>
        <v>1435.3697701333303</v>
      </c>
      <c r="AA2135" s="31">
        <f t="shared" si="1384"/>
        <v>10071.212836504472</v>
      </c>
      <c r="AB2135" s="31">
        <f t="shared" si="1384"/>
        <v>251.07715906026078</v>
      </c>
      <c r="AC2135" s="31">
        <f t="shared" si="1384"/>
        <v>366.84794889120064</v>
      </c>
      <c r="AD2135" s="31">
        <f t="shared" si="1384"/>
        <v>43.918815286123653</v>
      </c>
      <c r="AE2135" s="31">
        <f t="shared" si="1385"/>
        <v>9.3110530862308369</v>
      </c>
      <c r="AF2135" s="31">
        <f t="shared" si="1386"/>
        <v>12177.737582961618</v>
      </c>
      <c r="AG2135" s="31">
        <f t="shared" si="1387"/>
        <v>0.11786834462105804</v>
      </c>
      <c r="AH2135" s="31">
        <f t="shared" si="1388"/>
        <v>0.82701838234677738</v>
      </c>
      <c r="AI2135" s="31">
        <f t="shared" si="1388"/>
        <v>2.0617717975098541E-2</v>
      </c>
      <c r="AJ2135" s="31">
        <f t="shared" si="1388"/>
        <v>3.012447479607977E-2</v>
      </c>
      <c r="AK2135" s="31">
        <f t="shared" si="1388"/>
        <v>3.6064839619776587E-3</v>
      </c>
      <c r="AL2135" s="31">
        <f t="shared" si="1389"/>
        <v>7.6459629900863695E-4</v>
      </c>
      <c r="AM2135" s="31">
        <f t="shared" si="1390"/>
        <v>1.0000000000000002</v>
      </c>
      <c r="AN2135" s="31">
        <f>(Z2135*'Propiedades físicas'!$F$4)/1000</f>
        <v>1262.2354684598481</v>
      </c>
      <c r="AO2135" s="31">
        <f>(AA2135*'Propiedades físicas'!$F$6)/1000</f>
        <v>322.68165928160329</v>
      </c>
      <c r="AP2135" s="31">
        <f>(AB2135*'Propiedades físicas'!$F$9)/1000</f>
        <v>154.90205328222785</v>
      </c>
      <c r="AQ2135" s="31">
        <f>(AC2135*'Propiedades físicas'!$F$5)/1000</f>
        <v>108.02571550999185</v>
      </c>
      <c r="AR2135" s="31">
        <f>(AD2135*'Propiedades físicas'!$F$8)/1000</f>
        <v>15.570098395236551</v>
      </c>
      <c r="AS2135" s="31">
        <f>(AE2135*'Propiedades físicas'!$F$7)/1000</f>
        <v>0.85745487871099779</v>
      </c>
      <c r="AT2135" s="31">
        <f t="shared" si="1391"/>
        <v>1864.2724498076186</v>
      </c>
      <c r="AU2135" s="31">
        <f t="shared" si="1392"/>
        <v>0.67706598817683705</v>
      </c>
      <c r="AV2135" s="31">
        <f t="shared" si="1395"/>
        <v>0.17308717903056609</v>
      </c>
      <c r="AW2135" s="31">
        <f t="shared" si="1395"/>
        <v>8.3089815170638168E-2</v>
      </c>
      <c r="AX2135" s="31">
        <f t="shared" si="1395"/>
        <v>5.7945240525943215E-2</v>
      </c>
      <c r="AY2135" s="31">
        <f t="shared" si="1395"/>
        <v>8.3518363406825478E-3</v>
      </c>
      <c r="AZ2135" s="31">
        <f t="shared" si="1396"/>
        <v>4.5994075533298891E-4</v>
      </c>
      <c r="BA2135" s="31">
        <f t="shared" si="1393"/>
        <v>1.0000000000000002</v>
      </c>
      <c r="BB2135" s="34">
        <f>AU2135*'Propiedades físicas'!$C$4+'Diseño reactor'!AV2135*'Propiedades físicas'!$C$5+'Diseño reactor'!AW2135*'Propiedades físicas'!$C$8+'Diseño reactor'!AX2135*'Propiedades físicas'!$C$9+'Diseño reactor'!AY2135*'Propiedades físicas'!$C$7+'Diseño reactor'!AZ2135*'Propiedades físicas'!$C$6</f>
        <v>875.37691553439208</v>
      </c>
      <c r="BC2135" s="45">
        <f>AU2135*'Propiedades físicas'!$L$4+'Diseño reactor'!AV2135*'Propiedades físicas'!$L$5+'Diseño reactor'!AW2135*'Propiedades físicas'!$L$8+AX2135*'Propiedades físicas'!$L$9+'Diseño reactor'!AY2135*'Propiedades físicas'!$L$7+'Diseño reactor'!AZ2135*'Propiedades físicas'!$L$6</f>
        <v>2.1096763014213744</v>
      </c>
      <c r="BD2135" s="29">
        <f t="shared" si="1372"/>
        <v>1.5472178242003456</v>
      </c>
      <c r="BE2135" s="58">
        <f t="shared" si="1373"/>
        <v>41.349226313255215</v>
      </c>
      <c r="BF2135" s="30">
        <f>AU2135*'Propiedades físicas'!$I$4+'Diseño reactor'!AV2135*'Propiedades físicas'!$I$5+'Diseño reactor'!AW2135*'Propiedades físicas'!$I$8+'Diseño reactor'!AX2135*'Propiedades físicas'!$I$9+'Diseño reactor'!AY2135*'Propiedades físicas'!$I$7+'Diseño reactor'!AZ2135*'Propiedades físicas'!$I$6</f>
        <v>1.9973228480894618E-2</v>
      </c>
      <c r="BG2135" s="24">
        <f>AU2135*'Propiedades físicas'!$O$4+'Diseño reactor'!AV2135*'Propiedades físicas'!$O$5+'Diseño reactor'!AW2135*'Propiedades físicas'!$O$8+'Diseño reactor'!AX2135*'Propiedades físicas'!$O$9+'Diseño reactor'!AY2135*'Propiedades físicas'!$O$7+'Diseño reactor'!AZ2135*'Propiedades físicas'!$O$6</f>
        <v>0.15407010716934336</v>
      </c>
      <c r="BH2135" s="54">
        <f t="shared" si="1374"/>
        <v>41149.164261112754</v>
      </c>
      <c r="BI2135" s="34">
        <f t="shared" si="1394"/>
        <v>273.49268176145063</v>
      </c>
      <c r="BJ2135" s="27">
        <f t="shared" si="1375"/>
        <v>4796.7557575210603</v>
      </c>
      <c r="BK2135" s="34">
        <f t="shared" si="1376"/>
        <v>568.4897489434112</v>
      </c>
      <c r="BL2135" s="27">
        <f t="shared" si="1377"/>
        <v>105.66732990294817</v>
      </c>
      <c r="BM2135" s="34">
        <f t="shared" si="1378"/>
        <v>1.1054421768707483</v>
      </c>
      <c r="BN2135" s="45">
        <f t="shared" si="1379"/>
        <v>2304.8223980319563</v>
      </c>
      <c r="BO2135" s="45">
        <f t="shared" si="1380"/>
        <v>108.12335731497693</v>
      </c>
      <c r="BP2135" s="66">
        <f t="shared" si="1381"/>
        <v>6.687681504105166</v>
      </c>
    </row>
    <row r="2136" spans="8:68">
      <c r="H2136" s="68">
        <v>2131</v>
      </c>
      <c r="I2136" s="31">
        <f>('Propiedades físicas'!$C$10*'Diseño reactor'!H2136)/1000</f>
        <v>1865.1476950892184</v>
      </c>
      <c r="J2136" s="31">
        <f t="shared" si="1359"/>
        <v>0.24448465995513963</v>
      </c>
      <c r="K2136" s="31">
        <f>(I2136*1000)/'Propiedades físicas'!$F$10</f>
        <v>12183.454830653152</v>
      </c>
      <c r="L2136" s="31">
        <f t="shared" si="1360"/>
        <v>1740.4935472361644</v>
      </c>
      <c r="M2136" s="31">
        <f t="shared" si="1361"/>
        <v>10442.961283416987</v>
      </c>
      <c r="N2136" s="31">
        <f t="shared" si="1362"/>
        <v>0.81674967021875389</v>
      </c>
      <c r="O2136" s="32">
        <f t="shared" si="1363"/>
        <v>4.9004980213125231</v>
      </c>
      <c r="P2136" s="33">
        <f t="shared" si="1364"/>
        <v>0.67393784088767106</v>
      </c>
      <c r="Q2136" s="31">
        <f t="shared" si="1365"/>
        <v>4.7283486824740724</v>
      </c>
      <c r="R2136" s="31">
        <f t="shared" si="1366"/>
        <v>0.11784063027148874</v>
      </c>
      <c r="S2136" s="31">
        <f t="shared" si="1367"/>
        <v>0.17214933883844985</v>
      </c>
      <c r="T2136" s="31">
        <f t="shared" si="1368"/>
        <v>2.0604888611821144E-2</v>
      </c>
      <c r="U2136" s="31">
        <f t="shared" si="1369"/>
        <v>4.3663104477729368E-3</v>
      </c>
      <c r="V2136" s="47">
        <f t="shared" si="1382"/>
        <v>6.6739475505381014E-4</v>
      </c>
      <c r="W2136" s="31">
        <f t="shared" si="1370"/>
        <v>0.1748538561305239</v>
      </c>
      <c r="X2136" s="34">
        <f>(S2136*H2136*'Propiedades físicas'!$F$5*60*24*365)/(1000000)</f>
        <v>56778.670839616621</v>
      </c>
      <c r="Y2136" s="34">
        <f>(U2136*H2136*'Propiedades físicas'!$F$7*60*24*365)/(1000000)</f>
        <v>450.3663048448206</v>
      </c>
      <c r="Z2136" s="31">
        <f t="shared" si="1383"/>
        <v>1436.1615389316271</v>
      </c>
      <c r="AA2136" s="31">
        <f t="shared" si="1384"/>
        <v>10076.111042352248</v>
      </c>
      <c r="AB2136" s="31">
        <f t="shared" si="1384"/>
        <v>251.1183831085425</v>
      </c>
      <c r="AC2136" s="31">
        <f t="shared" si="1384"/>
        <v>366.85024106473662</v>
      </c>
      <c r="AD2136" s="31">
        <f t="shared" si="1384"/>
        <v>43.90901763179086</v>
      </c>
      <c r="AE2136" s="31">
        <f t="shared" si="1385"/>
        <v>9.3046075642041277</v>
      </c>
      <c r="AF2136" s="31">
        <f t="shared" si="1386"/>
        <v>12183.454830653147</v>
      </c>
      <c r="AG2136" s="31">
        <f t="shared" si="1387"/>
        <v>0.11787802055278235</v>
      </c>
      <c r="AH2136" s="31">
        <f t="shared" si="1388"/>
        <v>0.82703233051770375</v>
      </c>
      <c r="AI2136" s="31">
        <f t="shared" si="1388"/>
        <v>2.0611426446687144E-2</v>
      </c>
      <c r="AJ2136" s="31">
        <f t="shared" si="1388"/>
        <v>3.01105266251535E-2</v>
      </c>
      <c r="AK2136" s="31">
        <f t="shared" si="1388"/>
        <v>3.6039873945539081E-3</v>
      </c>
      <c r="AL2136" s="31">
        <f t="shared" si="1389"/>
        <v>7.6370846311951354E-4</v>
      </c>
      <c r="AM2136" s="31">
        <f t="shared" si="1390"/>
        <v>1.0000000000000002</v>
      </c>
      <c r="AN2136" s="31">
        <f>(Z2136*'Propiedades físicas'!$F$4)/1000</f>
        <v>1262.9317341056944</v>
      </c>
      <c r="AO2136" s="31">
        <f>(AA2136*'Propiedades físicas'!$F$6)/1000</f>
        <v>322.83859779696604</v>
      </c>
      <c r="AP2136" s="31">
        <f>(AB2136*'Propiedades físicas'!$F$9)/1000</f>
        <v>154.92748645881528</v>
      </c>
      <c r="AQ2136" s="31">
        <f>(AC2136*'Propiedades físicas'!$F$5)/1000</f>
        <v>108.02639048633301</v>
      </c>
      <c r="AR2136" s="31">
        <f>(AD2136*'Propiedades físicas'!$F$8)/1000</f>
        <v>15.56662493082249</v>
      </c>
      <c r="AS2136" s="31">
        <f>(AE2136*'Propiedades físicas'!$F$7)/1000</f>
        <v>0.8568613105875581</v>
      </c>
      <c r="AT2136" s="31">
        <f t="shared" si="1391"/>
        <v>1865.1476950892188</v>
      </c>
      <c r="AU2136" s="31">
        <f t="shared" si="1392"/>
        <v>0.67712156920917865</v>
      </c>
      <c r="AV2136" s="31">
        <f t="shared" si="1395"/>
        <v>0.17309009825172217</v>
      </c>
      <c r="AW2136" s="31">
        <f t="shared" si="1395"/>
        <v>8.3064460185499872E-2</v>
      </c>
      <c r="AX2136" s="31">
        <f t="shared" si="1395"/>
        <v>5.7918410842614586E-2</v>
      </c>
      <c r="AY2136" s="31">
        <f t="shared" si="1395"/>
        <v>8.3460548308362595E-3</v>
      </c>
      <c r="AZ2136" s="31">
        <f t="shared" si="1396"/>
        <v>4.5940668014849643E-4</v>
      </c>
      <c r="BA2136" s="31">
        <f t="shared" si="1393"/>
        <v>1</v>
      </c>
      <c r="BB2136" s="34">
        <f>AU2136*'Propiedades físicas'!$C$4+'Diseño reactor'!AV2136*'Propiedades físicas'!$C$5+'Diseño reactor'!AW2136*'Propiedades físicas'!$C$8+'Diseño reactor'!AX2136*'Propiedades físicas'!$C$9+'Diseño reactor'!AY2136*'Propiedades físicas'!$C$7+'Diseño reactor'!AZ2136*'Propiedades físicas'!$C$6</f>
        <v>875.37673994142256</v>
      </c>
      <c r="BC2136" s="45">
        <f>AU2136*'Propiedades físicas'!$L$4+'Diseño reactor'!AV2136*'Propiedades físicas'!$L$5+'Diseño reactor'!AW2136*'Propiedades físicas'!$L$8+AX2136*'Propiedades físicas'!$L$9+'Diseño reactor'!AY2136*'Propiedades físicas'!$L$7+'Diseño reactor'!AZ2136*'Propiedades físicas'!$L$6</f>
        <v>2.1097161506761259</v>
      </c>
      <c r="BD2136" s="29">
        <f t="shared" si="1372"/>
        <v>1.5465898218120617</v>
      </c>
      <c r="BE2136" s="58">
        <f t="shared" si="1373"/>
        <v>41.348548516153713</v>
      </c>
      <c r="BF2136" s="30">
        <f>AU2136*'Propiedades físicas'!$I$4+'Diseño reactor'!AV2136*'Propiedades físicas'!$I$5+'Diseño reactor'!AW2136*'Propiedades físicas'!$I$8+'Diseño reactor'!AX2136*'Propiedades físicas'!$I$9+'Diseño reactor'!AY2136*'Propiedades físicas'!$I$7+'Diseño reactor'!AZ2136*'Propiedades físicas'!$I$6</f>
        <v>1.997330547737635E-2</v>
      </c>
      <c r="BG2136" s="24">
        <f>AU2136*'Propiedades físicas'!$O$4+'Diseño reactor'!AV2136*'Propiedades físicas'!$O$5+'Diseño reactor'!AW2136*'Propiedades físicas'!$O$8+'Diseño reactor'!AX2136*'Propiedades físicas'!$O$9+'Diseño reactor'!AY2136*'Propiedades físicas'!$O$7+'Diseño reactor'!AZ2136*'Propiedades físicas'!$O$6</f>
        <v>0.15407203297542169</v>
      </c>
      <c r="BH2136" s="54">
        <f t="shared" si="1374"/>
        <v>41148.997378211665</v>
      </c>
      <c r="BI2136" s="34">
        <f t="shared" si="1394"/>
        <v>273.49548347123374</v>
      </c>
      <c r="BJ2136" s="27">
        <f t="shared" si="1375"/>
        <v>4796.7591680105288</v>
      </c>
      <c r="BK2136" s="34">
        <f t="shared" si="1376"/>
        <v>568.49725900682654</v>
      </c>
      <c r="BL2136" s="27">
        <f t="shared" si="1377"/>
        <v>105.66758936576251</v>
      </c>
      <c r="BM2136" s="34">
        <f t="shared" si="1378"/>
        <v>1.1054421768707483</v>
      </c>
      <c r="BN2136" s="45">
        <f t="shared" si="1379"/>
        <v>2306.0179755389704</v>
      </c>
      <c r="BO2136" s="45">
        <f t="shared" si="1380"/>
        <v>108.13168293079377</v>
      </c>
      <c r="BP2136" s="66">
        <f t="shared" si="1381"/>
        <v>6.6876801626146225</v>
      </c>
    </row>
    <row r="2137" spans="8:68">
      <c r="H2137" s="68">
        <v>2132</v>
      </c>
      <c r="I2137" s="31">
        <f>('Propiedades físicas'!$C$10*'Diseño reactor'!H2137)/1000</f>
        <v>1866.0229403708181</v>
      </c>
      <c r="J2137" s="31">
        <f t="shared" si="1359"/>
        <v>0.24436998609962596</v>
      </c>
      <c r="K2137" s="31">
        <f>(I2137*1000)/'Propiedades físicas'!$F$10</f>
        <v>12189.172078344682</v>
      </c>
      <c r="L2137" s="31">
        <f t="shared" si="1360"/>
        <v>1741.310296906383</v>
      </c>
      <c r="M2137" s="31">
        <f t="shared" si="1361"/>
        <v>10447.861781438298</v>
      </c>
      <c r="N2137" s="31">
        <f t="shared" si="1362"/>
        <v>0.81674967021875378</v>
      </c>
      <c r="O2137" s="32">
        <f t="shared" si="1363"/>
        <v>4.9004980213125222</v>
      </c>
      <c r="P2137" s="33">
        <f t="shared" si="1364"/>
        <v>0.67399311776180149</v>
      </c>
      <c r="Q2137" s="31">
        <f t="shared" si="1365"/>
        <v>4.7284283544781864</v>
      </c>
      <c r="R2137" s="31">
        <f t="shared" si="1366"/>
        <v>0.11780468040546287</v>
      </c>
      <c r="S2137" s="31">
        <f t="shared" si="1367"/>
        <v>0.17206966683433539</v>
      </c>
      <c r="T2137" s="31">
        <f t="shared" si="1368"/>
        <v>2.0590629725595957E-2</v>
      </c>
      <c r="U2137" s="31">
        <f t="shared" si="1369"/>
        <v>4.3612423258935461E-3</v>
      </c>
      <c r="V2137" s="47">
        <f t="shared" si="1382"/>
        <v>6.6744949525925979E-4</v>
      </c>
      <c r="W2137" s="31">
        <f t="shared" si="1370"/>
        <v>0.17478617704090071</v>
      </c>
      <c r="X2137" s="34">
        <f>(S2137*H2137*'Propiedades físicas'!$F$5*60*24*365)/(1000000)</f>
        <v>56779.02505812751</v>
      </c>
      <c r="Y2137" s="34">
        <f>(U2137*H2137*'Propiedades físicas'!$F$7*60*24*365)/(1000000)</f>
        <v>450.05464473243541</v>
      </c>
      <c r="Z2137" s="31">
        <f t="shared" si="1383"/>
        <v>1436.9533270681607</v>
      </c>
      <c r="AA2137" s="31">
        <f t="shared" si="1384"/>
        <v>10081.009251747493</v>
      </c>
      <c r="AB2137" s="31">
        <f t="shared" si="1384"/>
        <v>251.15957862444682</v>
      </c>
      <c r="AC2137" s="31">
        <f t="shared" si="1384"/>
        <v>366.85252969080307</v>
      </c>
      <c r="AD2137" s="31">
        <f t="shared" si="1384"/>
        <v>43.89922257497058</v>
      </c>
      <c r="AE2137" s="31">
        <f t="shared" si="1385"/>
        <v>9.2981686388050395</v>
      </c>
      <c r="AF2137" s="31">
        <f t="shared" si="1386"/>
        <v>12189.172078344678</v>
      </c>
      <c r="AG2137" s="31">
        <f t="shared" si="1387"/>
        <v>0.11788768899415708</v>
      </c>
      <c r="AH2137" s="31">
        <f t="shared" si="1388"/>
        <v>0.82704626589507635</v>
      </c>
      <c r="AI2137" s="31">
        <f t="shared" si="1388"/>
        <v>2.0605138479475382E-2</v>
      </c>
      <c r="AJ2137" s="31">
        <f t="shared" si="1388"/>
        <v>3.0096591247780843E-2</v>
      </c>
      <c r="AK2137" s="31">
        <f t="shared" si="1388"/>
        <v>3.6014933822258594E-3</v>
      </c>
      <c r="AL2137" s="31">
        <f t="shared" si="1389"/>
        <v>7.6282200128458238E-4</v>
      </c>
      <c r="AM2137" s="31">
        <f t="shared" si="1390"/>
        <v>1.0000000000000002</v>
      </c>
      <c r="AN2137" s="31">
        <f>(Z2137*'Propiedades físicas'!$F$4)/1000</f>
        <v>1263.628016757199</v>
      </c>
      <c r="AO2137" s="31">
        <f>(AA2137*'Propiedades físicas'!$F$6)/1000</f>
        <v>322.99553642598966</v>
      </c>
      <c r="AP2137" s="31">
        <f>(AB2137*'Propiedades físicas'!$F$9)/1000</f>
        <v>154.95290203235245</v>
      </c>
      <c r="AQ2137" s="31">
        <f>(AC2137*'Propiedades físicas'!$F$5)/1000</f>
        <v>108.0270644180508</v>
      </c>
      <c r="AR2137" s="31">
        <f>(AD2137*'Propiedades físicas'!$F$8)/1000</f>
        <v>15.563152387278564</v>
      </c>
      <c r="AS2137" s="31">
        <f>(AE2137*'Propiedades físicas'!$F$7)/1000</f>
        <v>0.85626834994755607</v>
      </c>
      <c r="AT2137" s="31">
        <f t="shared" si="1391"/>
        <v>1866.0229403708181</v>
      </c>
      <c r="AU2137" s="31">
        <f t="shared" si="1392"/>
        <v>0.6771771072150321</v>
      </c>
      <c r="AV2137" s="31">
        <f t="shared" si="1395"/>
        <v>0.17309301479530773</v>
      </c>
      <c r="AW2137" s="31">
        <f t="shared" si="1395"/>
        <v>8.3039119552067261E-2</v>
      </c>
      <c r="AX2137" s="31">
        <f t="shared" si="1395"/>
        <v>5.7891605768031741E-2</v>
      </c>
      <c r="AY2137" s="31">
        <f t="shared" si="1395"/>
        <v>8.3402792380386469E-3</v>
      </c>
      <c r="AZ2137" s="31">
        <f t="shared" si="1396"/>
        <v>4.5887343152244288E-4</v>
      </c>
      <c r="BA2137" s="31">
        <f t="shared" si="1393"/>
        <v>0.99999999999999978</v>
      </c>
      <c r="BB2137" s="34">
        <f>AU2137*'Propiedades físicas'!$C$4+'Diseño reactor'!AV2137*'Propiedades físicas'!$C$5+'Diseño reactor'!AW2137*'Propiedades físicas'!$C$8+'Diseño reactor'!AX2137*'Propiedades físicas'!$C$9+'Diseño reactor'!AY2137*'Propiedades físicas'!$C$7+'Diseño reactor'!AZ2137*'Propiedades físicas'!$C$6</f>
        <v>875.37656460719279</v>
      </c>
      <c r="BC2137" s="45">
        <f>AU2137*'Propiedades físicas'!$L$4+'Diseño reactor'!AV2137*'Propiedades físicas'!$L$5+'Diseño reactor'!AW2137*'Propiedades físicas'!$L$8+AX2137*'Propiedades físicas'!$L$9+'Diseño reactor'!AY2137*'Propiedades físicas'!$L$7+'Diseño reactor'!AZ2137*'Propiedades físicas'!$L$6</f>
        <v>2.1097559677780651</v>
      </c>
      <c r="BD2137" s="29">
        <f t="shared" si="1372"/>
        <v>1.5459623297692677</v>
      </c>
      <c r="BE2137" s="58">
        <f t="shared" si="1373"/>
        <v>41.347871277735258</v>
      </c>
      <c r="BF2137" s="30">
        <f>AU2137*'Propiedades físicas'!$I$4+'Diseño reactor'!AV2137*'Propiedades físicas'!$I$5+'Diseño reactor'!AW2137*'Propiedades físicas'!$I$8+'Diseño reactor'!AX2137*'Propiedades físicas'!$I$9+'Diseño reactor'!AY2137*'Propiedades físicas'!$I$7+'Diseño reactor'!AZ2137*'Propiedades físicas'!$I$6</f>
        <v>1.997338235156897E-2</v>
      </c>
      <c r="BG2137" s="24">
        <f>AU2137*'Propiedades físicas'!$O$4+'Diseño reactor'!AV2137*'Propiedades físicas'!$O$5+'Diseño reactor'!AW2137*'Propiedades físicas'!$O$8+'Diseño reactor'!AX2137*'Propiedades físicas'!$O$9+'Diseño reactor'!AY2137*'Propiedades físicas'!$O$7+'Diseño reactor'!AZ2137*'Propiedades físicas'!$O$6</f>
        <v>0.1540739572986736</v>
      </c>
      <c r="BH2137" s="54">
        <f t="shared" si="1374"/>
        <v>41148.830760697805</v>
      </c>
      <c r="BI2137" s="34">
        <f t="shared" si="1394"/>
        <v>273.49828194033472</v>
      </c>
      <c r="BJ2137" s="27">
        <f t="shared" si="1375"/>
        <v>4796.7625799607295</v>
      </c>
      <c r="BK2137" s="34">
        <f t="shared" si="1376"/>
        <v>568.50476378211147</v>
      </c>
      <c r="BL2137" s="27">
        <f t="shared" si="1377"/>
        <v>105.66784864030386</v>
      </c>
      <c r="BM2137" s="34">
        <f t="shared" si="1378"/>
        <v>1.1054421768707483</v>
      </c>
      <c r="BN2137" s="45">
        <f t="shared" si="1379"/>
        <v>2307.2135737320391</v>
      </c>
      <c r="BO2137" s="45">
        <f t="shared" si="1380"/>
        <v>108.14000210250829</v>
      </c>
      <c r="BP2137" s="66">
        <f t="shared" si="1381"/>
        <v>6.6876788231007911</v>
      </c>
    </row>
    <row r="2138" spans="8:68">
      <c r="H2138" s="68">
        <v>2133</v>
      </c>
      <c r="I2138" s="31">
        <f>('Propiedades físicas'!$C$10*'Diseño reactor'!H2138)/1000</f>
        <v>1866.8981856524181</v>
      </c>
      <c r="J2138" s="31">
        <f t="shared" si="1359"/>
        <v>0.24425541976765239</v>
      </c>
      <c r="K2138" s="31">
        <f>(I2138*1000)/'Propiedades físicas'!$F$10</f>
        <v>12194.889326036215</v>
      </c>
      <c r="L2138" s="31">
        <f t="shared" si="1360"/>
        <v>1742.127046576602</v>
      </c>
      <c r="M2138" s="31">
        <f t="shared" si="1361"/>
        <v>10452.762279459612</v>
      </c>
      <c r="N2138" s="31">
        <f t="shared" si="1362"/>
        <v>0.81674967021875389</v>
      </c>
      <c r="O2138" s="32">
        <f t="shared" si="1363"/>
        <v>4.9004980213125231</v>
      </c>
      <c r="P2138" s="33">
        <f t="shared" si="1364"/>
        <v>0.67404835186145584</v>
      </c>
      <c r="Q2138" s="31">
        <f t="shared" si="1365"/>
        <v>4.7285079534380454</v>
      </c>
      <c r="R2138" s="31">
        <f t="shared" si="1366"/>
        <v>0.11776875088474945</v>
      </c>
      <c r="S2138" s="31">
        <f t="shared" si="1367"/>
        <v>0.17199006787447746</v>
      </c>
      <c r="T2138" s="31">
        <f t="shared" si="1368"/>
        <v>2.0576385427917954E-2</v>
      </c>
      <c r="U2138" s="31">
        <f t="shared" si="1369"/>
        <v>4.3561820446306994E-3</v>
      </c>
      <c r="V2138" s="47">
        <f t="shared" si="1382"/>
        <v>6.6750419310551939E-4</v>
      </c>
      <c r="W2138" s="31">
        <f t="shared" si="1370"/>
        <v>0.17471855032286421</v>
      </c>
      <c r="X2138" s="34">
        <f>(S2138*H2138*'Propiedades físicas'!$F$5*60*24*365)/(1000000)</f>
        <v>56779.37872864613</v>
      </c>
      <c r="Y2138" s="34">
        <f>(U2138*H2138*'Propiedades físicas'!$F$7*60*24*365)/(1000000)</f>
        <v>449.74330348564672</v>
      </c>
      <c r="Z2138" s="31">
        <f t="shared" si="1383"/>
        <v>1437.7451345204854</v>
      </c>
      <c r="AA2138" s="31">
        <f t="shared" si="1384"/>
        <v>10085.907464683351</v>
      </c>
      <c r="AB2138" s="31">
        <f t="shared" si="1384"/>
        <v>251.20074563717057</v>
      </c>
      <c r="AC2138" s="31">
        <f t="shared" si="1384"/>
        <v>366.85481477626041</v>
      </c>
      <c r="AD2138" s="31">
        <f t="shared" si="1384"/>
        <v>43.889430117748994</v>
      </c>
      <c r="AE2138" s="31">
        <f t="shared" si="1385"/>
        <v>9.2917363011972824</v>
      </c>
      <c r="AF2138" s="31">
        <f t="shared" si="1386"/>
        <v>12194.889326036215</v>
      </c>
      <c r="AG2138" s="31">
        <f t="shared" si="1387"/>
        <v>0.11789734995387656</v>
      </c>
      <c r="AH2138" s="31">
        <f t="shared" si="1388"/>
        <v>0.82706018849632645</v>
      </c>
      <c r="AI2138" s="31">
        <f t="shared" si="1388"/>
        <v>2.0598854070848712E-2</v>
      </c>
      <c r="AJ2138" s="31">
        <f t="shared" si="1388"/>
        <v>3.0082668646530607E-2</v>
      </c>
      <c r="AK2138" s="31">
        <f t="shared" si="1388"/>
        <v>3.5990019215709165E-3</v>
      </c>
      <c r="AL2138" s="31">
        <f t="shared" si="1389"/>
        <v>7.6193691084668795E-4</v>
      </c>
      <c r="AM2138" s="31">
        <f t="shared" si="1390"/>
        <v>1</v>
      </c>
      <c r="AN2138" s="31">
        <f>(Z2138*'Propiedades físicas'!$F$4)/1000</f>
        <v>1264.3243163946245</v>
      </c>
      <c r="AO2138" s="31">
        <f>(AA2138*'Propiedades físicas'!$F$6)/1000</f>
        <v>323.15247516845454</v>
      </c>
      <c r="AP2138" s="31">
        <f>(AB2138*'Propiedades físicas'!$F$9)/1000</f>
        <v>154.97830002085237</v>
      </c>
      <c r="AQ2138" s="31">
        <f>(AC2138*'Propiedades físicas'!$F$5)/1000</f>
        <v>108.02773730716541</v>
      </c>
      <c r="AR2138" s="31">
        <f>(AD2138*'Propiedades físicas'!$F$8)/1000</f>
        <v>15.559680765344366</v>
      </c>
      <c r="AS2138" s="31">
        <f>(AE2138*'Propiedades físicas'!$F$7)/1000</f>
        <v>0.85567599597725785</v>
      </c>
      <c r="AT2138" s="31">
        <f t="shared" si="1391"/>
        <v>1866.8981856524185</v>
      </c>
      <c r="AU2138" s="31">
        <f t="shared" si="1392"/>
        <v>0.67723260224434001</v>
      </c>
      <c r="AV2138" s="31">
        <f t="shared" si="1395"/>
        <v>0.17309592866497084</v>
      </c>
      <c r="AW2138" s="31">
        <f t="shared" si="1395"/>
        <v>8.3013793259803639E-2</v>
      </c>
      <c r="AX2138" s="31">
        <f t="shared" si="1395"/>
        <v>5.7864825268665265E-2</v>
      </c>
      <c r="AY2138" s="31">
        <f t="shared" si="1395"/>
        <v>8.334509554363715E-3</v>
      </c>
      <c r="AZ2138" s="31">
        <f t="shared" si="1396"/>
        <v>4.5834100785642343E-4</v>
      </c>
      <c r="BA2138" s="31">
        <f t="shared" si="1393"/>
        <v>0.99999999999999989</v>
      </c>
      <c r="BB2138" s="34">
        <f>AU2138*'Propiedades físicas'!$C$4+'Diseño reactor'!AV2138*'Propiedades físicas'!$C$5+'Diseño reactor'!AW2138*'Propiedades físicas'!$C$8+'Diseño reactor'!AX2138*'Propiedades físicas'!$C$9+'Diseño reactor'!AY2138*'Propiedades físicas'!$C$7+'Diseño reactor'!AZ2138*'Propiedades físicas'!$C$6</f>
        <v>875.37638953123042</v>
      </c>
      <c r="BC2138" s="45">
        <f>AU2138*'Propiedades físicas'!$L$4+'Diseño reactor'!AV2138*'Propiedades físicas'!$L$5+'Diseño reactor'!AW2138*'Propiedades físicas'!$L$8+AX2138*'Propiedades físicas'!$L$9+'Diseño reactor'!AY2138*'Propiedades físicas'!$L$7+'Diseño reactor'!AZ2138*'Propiedades físicas'!$L$6</f>
        <v>2.1097957527658155</v>
      </c>
      <c r="BD2138" s="29">
        <f t="shared" si="1372"/>
        <v>1.5453353474494422</v>
      </c>
      <c r="BE2138" s="58">
        <f t="shared" si="1373"/>
        <v>41.347194597307293</v>
      </c>
      <c r="BF2138" s="30">
        <f>AU2138*'Propiedades físicas'!$I$4+'Diseño reactor'!AV2138*'Propiedades físicas'!$I$5+'Diseño reactor'!AW2138*'Propiedades físicas'!$I$8+'Diseño reactor'!AX2138*'Propiedades físicas'!$I$9+'Diseño reactor'!AY2138*'Propiedades físicas'!$I$7+'Diseño reactor'!AZ2138*'Propiedades físicas'!$I$6</f>
        <v>1.9973459103696335E-2</v>
      </c>
      <c r="BG2138" s="24">
        <f>AU2138*'Propiedades físicas'!$O$4+'Diseño reactor'!AV2138*'Propiedades físicas'!$O$5+'Diseño reactor'!AW2138*'Propiedades físicas'!$O$8+'Diseño reactor'!AX2138*'Propiedades físicas'!$O$9+'Diseño reactor'!AY2138*'Propiedades físicas'!$O$7+'Diseño reactor'!AZ2138*'Propiedades físicas'!$O$6</f>
        <v>0.15407588014077619</v>
      </c>
      <c r="BH2138" s="54">
        <f t="shared" si="1374"/>
        <v>41148.66440808167</v>
      </c>
      <c r="BI2138" s="34">
        <f t="shared" si="1394"/>
        <v>273.50107717390807</v>
      </c>
      <c r="BJ2138" s="27">
        <f t="shared" si="1375"/>
        <v>4796.7659933645882</v>
      </c>
      <c r="BK2138" s="34">
        <f t="shared" si="1376"/>
        <v>568.5122632746104</v>
      </c>
      <c r="BL2138" s="27">
        <f t="shared" si="1377"/>
        <v>105.6681077267688</v>
      </c>
      <c r="BM2138" s="34">
        <f t="shared" si="1378"/>
        <v>1.1054421768707483</v>
      </c>
      <c r="BN2138" s="45">
        <f t="shared" si="1379"/>
        <v>2308.4091925864291</v>
      </c>
      <c r="BO2138" s="45">
        <f t="shared" si="1380"/>
        <v>108.14831483759902</v>
      </c>
      <c r="BP2138" s="66">
        <f t="shared" si="1381"/>
        <v>6.6876774855600649</v>
      </c>
    </row>
    <row r="2139" spans="8:68">
      <c r="H2139" s="68">
        <v>2134</v>
      </c>
      <c r="I2139" s="31">
        <f>('Propiedades físicas'!$C$10*'Diseño reactor'!H2139)/1000</f>
        <v>1867.7734309340181</v>
      </c>
      <c r="J2139" s="31">
        <f t="shared" si="1359"/>
        <v>0.24414096080806114</v>
      </c>
      <c r="K2139" s="31">
        <f>(I2139*1000)/'Propiedades físicas'!$F$10</f>
        <v>12200.606573727746</v>
      </c>
      <c r="L2139" s="31">
        <f t="shared" si="1360"/>
        <v>1742.9437962468207</v>
      </c>
      <c r="M2139" s="31">
        <f t="shared" si="1361"/>
        <v>10457.662777480924</v>
      </c>
      <c r="N2139" s="31">
        <f t="shared" si="1362"/>
        <v>0.81674967021875389</v>
      </c>
      <c r="O2139" s="32">
        <f t="shared" si="1363"/>
        <v>4.9004980213125231</v>
      </c>
      <c r="P2139" s="33">
        <f t="shared" si="1364"/>
        <v>0.67410354323626454</v>
      </c>
      <c r="Q2139" s="31">
        <f t="shared" si="1365"/>
        <v>4.7285874794531271</v>
      </c>
      <c r="R2139" s="31">
        <f t="shared" si="1366"/>
        <v>0.1177328416944101</v>
      </c>
      <c r="S2139" s="31">
        <f t="shared" si="1367"/>
        <v>0.17191054185939678</v>
      </c>
      <c r="T2139" s="31">
        <f t="shared" si="1368"/>
        <v>2.0562155699251277E-2</v>
      </c>
      <c r="U2139" s="31">
        <f t="shared" si="1369"/>
        <v>4.3511295888280154E-3</v>
      </c>
      <c r="V2139" s="47">
        <f t="shared" si="1382"/>
        <v>6.6755884864173778E-4</v>
      </c>
      <c r="W2139" s="31">
        <f t="shared" si="1370"/>
        <v>0.17465097591564849</v>
      </c>
      <c r="X2139" s="34">
        <f>(S2139*H2139*'Propiedades físicas'!$F$5*60*24*365)/(1000000)</f>
        <v>56779.731852231846</v>
      </c>
      <c r="Y2139" s="34">
        <f>(U2139*H2139*'Propiedades físicas'!$F$7*60*24*365)/(1000000)</f>
        <v>449.43228067745343</v>
      </c>
      <c r="Z2139" s="31">
        <f t="shared" si="1383"/>
        <v>1438.5369612661884</v>
      </c>
      <c r="AA2139" s="31">
        <f t="shared" si="1384"/>
        <v>10090.805681152973</v>
      </c>
      <c r="AB2139" s="31">
        <f t="shared" si="1384"/>
        <v>251.24188417587115</v>
      </c>
      <c r="AC2139" s="31">
        <f t="shared" si="1384"/>
        <v>366.85709632795272</v>
      </c>
      <c r="AD2139" s="31">
        <f t="shared" si="1384"/>
        <v>43.879640262202223</v>
      </c>
      <c r="AE2139" s="31">
        <f t="shared" si="1385"/>
        <v>9.2853105425589852</v>
      </c>
      <c r="AF2139" s="31">
        <f t="shared" si="1386"/>
        <v>12200.606573727748</v>
      </c>
      <c r="AG2139" s="31">
        <f t="shared" si="1387"/>
        <v>0.11790700344062163</v>
      </c>
      <c r="AH2139" s="31">
        <f t="shared" si="1388"/>
        <v>0.82707409833885415</v>
      </c>
      <c r="AI2139" s="31">
        <f t="shared" si="1388"/>
        <v>2.0592573218194285E-2</v>
      </c>
      <c r="AJ2139" s="31">
        <f t="shared" si="1388"/>
        <v>3.0068758804002969E-2</v>
      </c>
      <c r="AK2139" s="31">
        <f t="shared" si="1388"/>
        <v>3.5965130091720784E-3</v>
      </c>
      <c r="AL2139" s="31">
        <f t="shared" si="1389"/>
        <v>7.6105318915483809E-4</v>
      </c>
      <c r="AM2139" s="31">
        <f t="shared" si="1390"/>
        <v>1</v>
      </c>
      <c r="AN2139" s="31">
        <f>(Z2139*'Propiedades físicas'!$F$4)/1000</f>
        <v>1265.0206329982607</v>
      </c>
      <c r="AO2139" s="31">
        <f>(AA2139*'Propiedades físicas'!$F$6)/1000</f>
        <v>323.30941402414129</v>
      </c>
      <c r="AP2139" s="31">
        <f>(AB2139*'Propiedades físicas'!$F$9)/1000</f>
        <v>155.00368044230368</v>
      </c>
      <c r="AQ2139" s="31">
        <f>(AC2139*'Propiedades físicas'!$F$5)/1000</f>
        <v>108.02840915569224</v>
      </c>
      <c r="AR2139" s="31">
        <f>(AD2139*'Propiedades físicas'!$F$8)/1000</f>
        <v>15.556210065755925</v>
      </c>
      <c r="AS2139" s="31">
        <f>(AE2139*'Propiedades físicas'!$F$7)/1000</f>
        <v>0.85508424786425696</v>
      </c>
      <c r="AT2139" s="31">
        <f t="shared" si="1391"/>
        <v>1867.7734309340181</v>
      </c>
      <c r="AU2139" s="31">
        <f t="shared" si="1392"/>
        <v>0.67728805434696726</v>
      </c>
      <c r="AV2139" s="31">
        <f t="shared" si="1395"/>
        <v>0.17309883986435326</v>
      </c>
      <c r="AW2139" s="31">
        <f t="shared" si="1395"/>
        <v>8.2988481298179151E-2</v>
      </c>
      <c r="AX2139" s="31">
        <f t="shared" si="1395"/>
        <v>5.7838069311046174E-2</v>
      </c>
      <c r="AY2139" s="31">
        <f t="shared" si="1395"/>
        <v>8.3287457718984291E-3</v>
      </c>
      <c r="AZ2139" s="31">
        <f t="shared" si="1396"/>
        <v>4.5780940755574121E-4</v>
      </c>
      <c r="BA2139" s="31">
        <f t="shared" si="1393"/>
        <v>1</v>
      </c>
      <c r="BB2139" s="34">
        <f>AU2139*'Propiedades físicas'!$C$4+'Diseño reactor'!AV2139*'Propiedades físicas'!$C$5+'Diseño reactor'!AW2139*'Propiedades físicas'!$C$8+'Diseño reactor'!AX2139*'Propiedades físicas'!$C$9+'Diseño reactor'!AY2139*'Propiedades físicas'!$C$7+'Diseño reactor'!AZ2139*'Propiedades físicas'!$C$6</f>
        <v>875.37621471306204</v>
      </c>
      <c r="BC2139" s="45">
        <f>AU2139*'Propiedades físicas'!$L$4+'Diseño reactor'!AV2139*'Propiedades físicas'!$L$5+'Diseño reactor'!AW2139*'Propiedades físicas'!$L$8+AX2139*'Propiedades físicas'!$L$9+'Diseño reactor'!AY2139*'Propiedades físicas'!$L$7+'Diseño reactor'!AZ2139*'Propiedades físicas'!$L$6</f>
        <v>2.1098355056779443</v>
      </c>
      <c r="BD2139" s="29">
        <f t="shared" si="1372"/>
        <v>1.5447088742310782</v>
      </c>
      <c r="BE2139" s="58">
        <f t="shared" si="1373"/>
        <v>41.346518474178417</v>
      </c>
      <c r="BF2139" s="30">
        <f>AU2139*'Propiedades físicas'!$I$4+'Diseño reactor'!AV2139*'Propiedades físicas'!$I$5+'Diseño reactor'!AW2139*'Propiedades físicas'!$I$8+'Diseño reactor'!AX2139*'Propiedades físicas'!$I$9+'Diseño reactor'!AY2139*'Propiedades físicas'!$I$7+'Diseño reactor'!AZ2139*'Propiedades físicas'!$I$6</f>
        <v>1.9973535733981782E-2</v>
      </c>
      <c r="BG2139" s="24">
        <f>AU2139*'Propiedades físicas'!$O$4+'Diseño reactor'!AV2139*'Propiedades físicas'!$O$5+'Diseño reactor'!AW2139*'Propiedades físicas'!$O$8+'Diseño reactor'!AX2139*'Propiedades físicas'!$O$9+'Diseño reactor'!AY2139*'Propiedades físicas'!$O$7+'Diseño reactor'!AZ2139*'Propiedades físicas'!$O$6</f>
        <v>0.15407780150340375</v>
      </c>
      <c r="BH2139" s="54">
        <f t="shared" si="1374"/>
        <v>41148.498319874787</v>
      </c>
      <c r="BI2139" s="34">
        <f t="shared" si="1394"/>
        <v>273.50386917709881</v>
      </c>
      <c r="BJ2139" s="27">
        <f t="shared" si="1375"/>
        <v>4796.7694082150601</v>
      </c>
      <c r="BK2139" s="34">
        <f t="shared" si="1376"/>
        <v>568.51975748966117</v>
      </c>
      <c r="BL2139" s="27">
        <f t="shared" si="1377"/>
        <v>105.66836662535363</v>
      </c>
      <c r="BM2139" s="34">
        <f t="shared" si="1378"/>
        <v>1.1054421768707483</v>
      </c>
      <c r="BN2139" s="45">
        <f t="shared" si="1379"/>
        <v>2309.6048320774426</v>
      </c>
      <c r="BO2139" s="45">
        <f t="shared" si="1380"/>
        <v>108.15662114353299</v>
      </c>
      <c r="BP2139" s="66">
        <f t="shared" si="1381"/>
        <v>6.6876761499888273</v>
      </c>
    </row>
    <row r="2140" spans="8:68">
      <c r="H2140" s="68">
        <v>2135</v>
      </c>
      <c r="I2140" s="31">
        <f>('Propiedades físicas'!$C$10*'Diseño reactor'!H2140)/1000</f>
        <v>1868.6486762156178</v>
      </c>
      <c r="J2140" s="31">
        <f t="shared" si="1359"/>
        <v>0.24402660906997775</v>
      </c>
      <c r="K2140" s="31">
        <f>(I2140*1000)/'Propiedades físicas'!$F$10</f>
        <v>12206.323821419277</v>
      </c>
      <c r="L2140" s="31">
        <f t="shared" si="1360"/>
        <v>1743.7605459170395</v>
      </c>
      <c r="M2140" s="31">
        <f t="shared" si="1361"/>
        <v>10462.563275502236</v>
      </c>
      <c r="N2140" s="31">
        <f t="shared" si="1362"/>
        <v>0.81674967021875389</v>
      </c>
      <c r="O2140" s="32">
        <f t="shared" si="1363"/>
        <v>4.9004980213125231</v>
      </c>
      <c r="P2140" s="33">
        <f t="shared" si="1364"/>
        <v>0.67415869193578148</v>
      </c>
      <c r="Q2140" s="31">
        <f t="shared" si="1365"/>
        <v>4.7286669326227297</v>
      </c>
      <c r="R2140" s="31">
        <f t="shared" si="1366"/>
        <v>0.1176969528195163</v>
      </c>
      <c r="S2140" s="31">
        <f t="shared" si="1367"/>
        <v>0.17183108868979297</v>
      </c>
      <c r="T2140" s="31">
        <f t="shared" si="1368"/>
        <v>2.0547940520091963E-2</v>
      </c>
      <c r="U2140" s="31">
        <f t="shared" si="1369"/>
        <v>4.34608494336426E-3</v>
      </c>
      <c r="V2140" s="47">
        <f t="shared" si="1382"/>
        <v>6.6761346191698747E-4</v>
      </c>
      <c r="W2140" s="31">
        <f t="shared" si="1370"/>
        <v>0.1745834537585815</v>
      </c>
      <c r="X2140" s="34">
        <f>(S2140*H2140*'Propiedades físicas'!$F$5*60*24*365)/(1000000)</f>
        <v>56780.084429941402</v>
      </c>
      <c r="Y2140" s="34">
        <f>(U2140*H2140*'Propiedades físicas'!$F$7*60*24*365)/(1000000)</f>
        <v>449.12157588155304</v>
      </c>
      <c r="Z2140" s="31">
        <f t="shared" si="1383"/>
        <v>1439.3288072828934</v>
      </c>
      <c r="AA2140" s="31">
        <f t="shared" si="1384"/>
        <v>10095.703901149527</v>
      </c>
      <c r="AB2140" s="31">
        <f t="shared" si="1384"/>
        <v>251.28299426966728</v>
      </c>
      <c r="AC2140" s="31">
        <f t="shared" si="1384"/>
        <v>366.85937435270796</v>
      </c>
      <c r="AD2140" s="31">
        <f t="shared" si="1384"/>
        <v>43.869853010396341</v>
      </c>
      <c r="AE2140" s="31">
        <f t="shared" si="1385"/>
        <v>9.2788913540826954</v>
      </c>
      <c r="AF2140" s="31">
        <f t="shared" si="1386"/>
        <v>12206.323821419273</v>
      </c>
      <c r="AG2140" s="31">
        <f t="shared" si="1387"/>
        <v>0.11791664946305984</v>
      </c>
      <c r="AH2140" s="31">
        <f t="shared" si="1388"/>
        <v>0.82708799544002787</v>
      </c>
      <c r="AI2140" s="31">
        <f t="shared" si="1388"/>
        <v>2.058629591890097E-2</v>
      </c>
      <c r="AJ2140" s="31">
        <f t="shared" si="1388"/>
        <v>3.005486170282937E-2</v>
      </c>
      <c r="AK2140" s="31">
        <f t="shared" si="1388"/>
        <v>3.5940266416179213E-3</v>
      </c>
      <c r="AL2140" s="31">
        <f t="shared" si="1389"/>
        <v>7.6017083356418817E-4</v>
      </c>
      <c r="AM2140" s="31">
        <f t="shared" si="1390"/>
        <v>1</v>
      </c>
      <c r="AN2140" s="31">
        <f>(Z2140*'Propiedades físicas'!$F$4)/1000</f>
        <v>1265.7169665484307</v>
      </c>
      <c r="AO2140" s="31">
        <f>(AA2140*'Propiedades físicas'!$F$6)/1000</f>
        <v>323.46635299283088</v>
      </c>
      <c r="AP2140" s="31">
        <f>(AB2140*'Propiedades físicas'!$F$9)/1000</f>
        <v>155.02904331467121</v>
      </c>
      <c r="AQ2140" s="31">
        <f>(AC2140*'Propiedades físicas'!$F$5)/1000</f>
        <v>108.02907996564193</v>
      </c>
      <c r="AR2140" s="31">
        <f>(AD2140*'Propiedades físicas'!$F$8)/1000</f>
        <v>15.552740289245705</v>
      </c>
      <c r="AS2140" s="31">
        <f>(AE2140*'Propiedades físicas'!$F$7)/1000</f>
        <v>0.85449310479747542</v>
      </c>
      <c r="AT2140" s="31">
        <f t="shared" si="1391"/>
        <v>1868.648676215618</v>
      </c>
      <c r="AU2140" s="31">
        <f t="shared" si="1392"/>
        <v>0.6773434635727017</v>
      </c>
      <c r="AV2140" s="31">
        <f t="shared" si="1395"/>
        <v>0.17310174839708983</v>
      </c>
      <c r="AW2140" s="31">
        <f t="shared" si="1395"/>
        <v>8.2963183656670866E-2</v>
      </c>
      <c r="AX2140" s="31">
        <f t="shared" si="1395"/>
        <v>5.7811337861765497E-2</v>
      </c>
      <c r="AY2140" s="31">
        <f t="shared" si="1395"/>
        <v>8.3229878827426624E-3</v>
      </c>
      <c r="AZ2140" s="31">
        <f t="shared" si="1396"/>
        <v>4.5727862902939702E-4</v>
      </c>
      <c r="BA2140" s="31">
        <f t="shared" si="1393"/>
        <v>1</v>
      </c>
      <c r="BB2140" s="34">
        <f>AU2140*'Propiedades físicas'!$C$4+'Diseño reactor'!AV2140*'Propiedades físicas'!$C$5+'Diseño reactor'!AW2140*'Propiedades físicas'!$C$8+'Diseño reactor'!AX2140*'Propiedades físicas'!$C$9+'Diseño reactor'!AY2140*'Propiedades físicas'!$C$7+'Diseño reactor'!AZ2140*'Propiedades físicas'!$C$6</f>
        <v>875.37604015221689</v>
      </c>
      <c r="BC2140" s="45">
        <f>AU2140*'Propiedades físicas'!$L$4+'Diseño reactor'!AV2140*'Propiedades físicas'!$L$5+'Diseño reactor'!AW2140*'Propiedades físicas'!$L$8+AX2140*'Propiedades físicas'!$L$9+'Diseño reactor'!AY2140*'Propiedades físicas'!$L$7+'Diseño reactor'!AZ2140*'Propiedades físicas'!$L$6</f>
        <v>2.1098752265529521</v>
      </c>
      <c r="BD2140" s="29">
        <f t="shared" si="1372"/>
        <v>1.544082909493679</v>
      </c>
      <c r="BE2140" s="58">
        <f t="shared" si="1373"/>
        <v>41.345842907658387</v>
      </c>
      <c r="BF2140" s="30">
        <f>AU2140*'Propiedades físicas'!$I$4+'Diseño reactor'!AV2140*'Propiedades físicas'!$I$5+'Diseño reactor'!AW2140*'Propiedades físicas'!$I$8+'Diseño reactor'!AX2140*'Propiedades físicas'!$I$9+'Diseño reactor'!AY2140*'Propiedades físicas'!$I$7+'Diseño reactor'!AZ2140*'Propiedades físicas'!$I$6</f>
        <v>1.9973612242648191E-2</v>
      </c>
      <c r="BG2140" s="24">
        <f>AU2140*'Propiedades físicas'!$O$4+'Diseño reactor'!AV2140*'Propiedades físicas'!$O$5+'Diseño reactor'!AW2140*'Propiedades físicas'!$O$8+'Diseño reactor'!AX2140*'Propiedades físicas'!$O$9+'Diseño reactor'!AY2140*'Propiedades físicas'!$O$7+'Diseño reactor'!AZ2140*'Propiedades físicas'!$O$6</f>
        <v>0.15407972138822837</v>
      </c>
      <c r="BH2140" s="54">
        <f t="shared" si="1374"/>
        <v>41148.332495589777</v>
      </c>
      <c r="BI2140" s="34">
        <f t="shared" si="1394"/>
        <v>273.50665795504085</v>
      </c>
      <c r="BJ2140" s="27">
        <f t="shared" si="1375"/>
        <v>4796.7728245051094</v>
      </c>
      <c r="BK2140" s="34">
        <f t="shared" si="1376"/>
        <v>568.52724643259421</v>
      </c>
      <c r="BL2140" s="27">
        <f t="shared" si="1377"/>
        <v>105.66862533625446</v>
      </c>
      <c r="BM2140" s="34">
        <f t="shared" si="1378"/>
        <v>1.1054421768707483</v>
      </c>
      <c r="BN2140" s="45">
        <f t="shared" si="1379"/>
        <v>2310.8004921804213</v>
      </c>
      <c r="BO2140" s="45">
        <f t="shared" si="1380"/>
        <v>108.16492102776557</v>
      </c>
      <c r="BP2140" s="66">
        <f t="shared" si="1381"/>
        <v>6.6876748163834794</v>
      </c>
    </row>
    <row r="2141" spans="8:68">
      <c r="H2141" s="68">
        <v>2136</v>
      </c>
      <c r="I2141" s="31">
        <f>('Propiedades físicas'!$C$10*'Diseño reactor'!H2141)/1000</f>
        <v>1869.5239214972175</v>
      </c>
      <c r="J2141" s="31">
        <f t="shared" si="1359"/>
        <v>0.24391236440281017</v>
      </c>
      <c r="K2141" s="31">
        <f>(I2141*1000)/'Propiedades físicas'!$F$10</f>
        <v>12212.041069110808</v>
      </c>
      <c r="L2141" s="31">
        <f t="shared" si="1360"/>
        <v>1744.5772955872583</v>
      </c>
      <c r="M2141" s="31">
        <f t="shared" si="1361"/>
        <v>10467.46377352355</v>
      </c>
      <c r="N2141" s="31">
        <f t="shared" si="1362"/>
        <v>0.81674967021875389</v>
      </c>
      <c r="O2141" s="32">
        <f t="shared" si="1363"/>
        <v>4.9004980213125231</v>
      </c>
      <c r="P2141" s="33">
        <f t="shared" si="1364"/>
        <v>0.67421379800948378</v>
      </c>
      <c r="Q2141" s="31">
        <f t="shared" si="1365"/>
        <v>4.7287463130459777</v>
      </c>
      <c r="R2141" s="31">
        <f t="shared" si="1366"/>
        <v>0.11766108424514901</v>
      </c>
      <c r="S2141" s="31">
        <f t="shared" si="1367"/>
        <v>0.17175170826654454</v>
      </c>
      <c r="T2141" s="31">
        <f t="shared" si="1368"/>
        <v>2.0533739870967922E-2</v>
      </c>
      <c r="U2141" s="31">
        <f t="shared" si="1369"/>
        <v>4.3410480931532491E-3</v>
      </c>
      <c r="V2141" s="47">
        <f t="shared" si="1382"/>
        <v>6.676680329802655E-4</v>
      </c>
      <c r="W2141" s="31">
        <f t="shared" si="1370"/>
        <v>0.17451598379108513</v>
      </c>
      <c r="X2141" s="34">
        <f>(S2141*H2141*'Propiedades físicas'!$F$5*60*24*365)/(1000000)</f>
        <v>56780.436462829261</v>
      </c>
      <c r="Y2141" s="34">
        <f>(U2141*H2141*'Propiedades físicas'!$F$7*60*24*365)/(1000000)</f>
        <v>448.8111886723388</v>
      </c>
      <c r="Z2141" s="31">
        <f t="shared" si="1383"/>
        <v>1440.1206725482573</v>
      </c>
      <c r="AA2141" s="31">
        <f t="shared" si="1384"/>
        <v>10100.602124666208</v>
      </c>
      <c r="AB2141" s="31">
        <f t="shared" si="1384"/>
        <v>251.32407594763828</v>
      </c>
      <c r="AC2141" s="31">
        <f t="shared" si="1384"/>
        <v>366.86164885733916</v>
      </c>
      <c r="AD2141" s="31">
        <f t="shared" si="1384"/>
        <v>43.86006836438748</v>
      </c>
      <c r="AE2141" s="31">
        <f t="shared" si="1385"/>
        <v>9.2724787269753399</v>
      </c>
      <c r="AF2141" s="31">
        <f t="shared" si="1386"/>
        <v>12212.041069110803</v>
      </c>
      <c r="AG2141" s="31">
        <f t="shared" si="1387"/>
        <v>0.11792628802984505</v>
      </c>
      <c r="AH2141" s="31">
        <f t="shared" si="1388"/>
        <v>0.82710187981718475</v>
      </c>
      <c r="AI2141" s="31">
        <f t="shared" si="1388"/>
        <v>2.0580022170359272E-2</v>
      </c>
      <c r="AJ2141" s="31">
        <f t="shared" si="1388"/>
        <v>3.0040977325672513E-2</v>
      </c>
      <c r="AK2141" s="31">
        <f t="shared" si="1388"/>
        <v>3.5915428155025909E-3</v>
      </c>
      <c r="AL2141" s="31">
        <f t="shared" si="1389"/>
        <v>7.5928984143602287E-4</v>
      </c>
      <c r="AM2141" s="31">
        <f t="shared" si="1390"/>
        <v>1.0000000000000002</v>
      </c>
      <c r="AN2141" s="31">
        <f>(Z2141*'Propiedades físicas'!$F$4)/1000</f>
        <v>1266.4133170254863</v>
      </c>
      <c r="AO2141" s="31">
        <f>(AA2141*'Propiedades físicas'!$F$6)/1000</f>
        <v>323.62329207430531</v>
      </c>
      <c r="AP2141" s="31">
        <f>(AB2141*'Propiedades físicas'!$F$9)/1000</f>
        <v>155.05438865589542</v>
      </c>
      <c r="AQ2141" s="31">
        <f>(AC2141*'Propiedades físicas'!$F$5)/1000</f>
        <v>108.02974973902067</v>
      </c>
      <c r="AR2141" s="31">
        <f>(AD2141*'Propiedades físicas'!$F$8)/1000</f>
        <v>15.549271436542643</v>
      </c>
      <c r="AS2141" s="31">
        <f>(AE2141*'Propiedades físicas'!$F$7)/1000</f>
        <v>0.85390256596715908</v>
      </c>
      <c r="AT2141" s="31">
        <f t="shared" si="1391"/>
        <v>1869.5239214972175</v>
      </c>
      <c r="AU2141" s="31">
        <f t="shared" si="1392"/>
        <v>0.67739882997125433</v>
      </c>
      <c r="AV2141" s="31">
        <f t="shared" si="1395"/>
        <v>0.17310465426680927</v>
      </c>
      <c r="AW2141" s="31">
        <f t="shared" si="1395"/>
        <v>8.2937900324762545E-2</v>
      </c>
      <c r="AX2141" s="31">
        <f t="shared" si="1395"/>
        <v>5.7784630887474556E-2</v>
      </c>
      <c r="AY2141" s="31">
        <f t="shared" si="1395"/>
        <v>8.3172358790092032E-3</v>
      </c>
      <c r="AZ2141" s="31">
        <f t="shared" si="1396"/>
        <v>4.5674867069007974E-4</v>
      </c>
      <c r="BA2141" s="31">
        <f t="shared" si="1393"/>
        <v>1</v>
      </c>
      <c r="BB2141" s="34">
        <f>AU2141*'Propiedades físicas'!$C$4+'Diseño reactor'!AV2141*'Propiedades físicas'!$C$5+'Diseño reactor'!AW2141*'Propiedades físicas'!$C$8+'Diseño reactor'!AX2141*'Propiedades físicas'!$C$9+'Diseño reactor'!AY2141*'Propiedades físicas'!$C$7+'Diseño reactor'!AZ2141*'Propiedades físicas'!$C$6</f>
        <v>875.37586584822452</v>
      </c>
      <c r="BC2141" s="45">
        <f>AU2141*'Propiedades físicas'!$L$4+'Diseño reactor'!AV2141*'Propiedades físicas'!$L$5+'Diseño reactor'!AW2141*'Propiedades físicas'!$L$8+AX2141*'Propiedades físicas'!$L$9+'Diseño reactor'!AY2141*'Propiedades físicas'!$L$7+'Diseño reactor'!AZ2141*'Propiedades físicas'!$L$6</f>
        <v>2.1099149154292807</v>
      </c>
      <c r="BD2141" s="29">
        <f t="shared" si="1372"/>
        <v>1.5434574526177582</v>
      </c>
      <c r="BE2141" s="58">
        <f t="shared" si="1373"/>
        <v>41.345167897058062</v>
      </c>
      <c r="BF2141" s="30">
        <f>AU2141*'Propiedades físicas'!$I$4+'Diseño reactor'!AV2141*'Propiedades físicas'!$I$5+'Diseño reactor'!AW2141*'Propiedades físicas'!$I$8+'Diseño reactor'!AX2141*'Propiedades físicas'!$I$9+'Diseño reactor'!AY2141*'Propiedades físicas'!$I$7+'Diseño reactor'!AZ2141*'Propiedades físicas'!$I$6</f>
        <v>1.9973688629917948E-2</v>
      </c>
      <c r="BG2141" s="24">
        <f>AU2141*'Propiedades físicas'!$O$4+'Diseño reactor'!AV2141*'Propiedades físicas'!$O$5+'Diseño reactor'!AW2141*'Propiedades físicas'!$O$8+'Diseño reactor'!AX2141*'Propiedades físicas'!$O$9+'Diseño reactor'!AY2141*'Propiedades físicas'!$O$7+'Diseño reactor'!AZ2141*'Propiedades físicas'!$O$6</f>
        <v>0.1540816397969195</v>
      </c>
      <c r="BH2141" s="54">
        <f t="shared" si="1374"/>
        <v>41148.166934740329</v>
      </c>
      <c r="BI2141" s="34">
        <f t="shared" si="1394"/>
        <v>273.50944351285818</v>
      </c>
      <c r="BJ2141" s="27">
        <f t="shared" si="1375"/>
        <v>4796.7762422277337</v>
      </c>
      <c r="BK2141" s="34">
        <f t="shared" si="1376"/>
        <v>568.53473010873438</v>
      </c>
      <c r="BL2141" s="27">
        <f t="shared" si="1377"/>
        <v>105.66888385966712</v>
      </c>
      <c r="BM2141" s="34">
        <f t="shared" si="1378"/>
        <v>1.1054421768707483</v>
      </c>
      <c r="BN2141" s="45">
        <f t="shared" si="1379"/>
        <v>2311.9961728707458</v>
      </c>
      <c r="BO2141" s="45">
        <f t="shared" si="1380"/>
        <v>108.17321449774079</v>
      </c>
      <c r="BP2141" s="66">
        <f t="shared" si="1381"/>
        <v>6.6876734847404293</v>
      </c>
    </row>
    <row r="2142" spans="8:68">
      <c r="H2142" s="68">
        <v>2137</v>
      </c>
      <c r="I2142" s="31">
        <f>('Propiedades físicas'!$C$10*'Diseño reactor'!H2142)/1000</f>
        <v>1870.3991667788173</v>
      </c>
      <c r="J2142" s="31">
        <f t="shared" si="1359"/>
        <v>0.24379822665624826</v>
      </c>
      <c r="K2142" s="31">
        <f>(I2142*1000)/'Propiedades físicas'!$F$10</f>
        <v>12217.758316802339</v>
      </c>
      <c r="L2142" s="31">
        <f t="shared" si="1360"/>
        <v>1745.394045257477</v>
      </c>
      <c r="M2142" s="31">
        <f t="shared" si="1361"/>
        <v>10472.364271544862</v>
      </c>
      <c r="N2142" s="31">
        <f t="shared" si="1362"/>
        <v>0.81674967021875389</v>
      </c>
      <c r="O2142" s="32">
        <f t="shared" si="1363"/>
        <v>4.9004980213125231</v>
      </c>
      <c r="P2142" s="33">
        <f t="shared" si="1364"/>
        <v>0.67426886150677234</v>
      </c>
      <c r="Q2142" s="31">
        <f t="shared" si="1365"/>
        <v>4.7288256208218149</v>
      </c>
      <c r="R2142" s="31">
        <f t="shared" si="1366"/>
        <v>0.11762523595639909</v>
      </c>
      <c r="S2142" s="31">
        <f t="shared" si="1367"/>
        <v>0.17167240049070795</v>
      </c>
      <c r="T2142" s="31">
        <f t="shared" si="1368"/>
        <v>2.0519553732438817E-2</v>
      </c>
      <c r="U2142" s="31">
        <f t="shared" si="1369"/>
        <v>4.3360190231437517E-3</v>
      </c>
      <c r="V2142" s="47">
        <f t="shared" si="1382"/>
        <v>6.6772256188049302E-4</v>
      </c>
      <c r="W2142" s="31">
        <f t="shared" si="1370"/>
        <v>0.17444856595267477</v>
      </c>
      <c r="X2142" s="34">
        <f>(S2142*H2142*'Propiedades físicas'!$F$5*60*24*365)/(1000000)</f>
        <v>56780.787951947379</v>
      </c>
      <c r="Y2142" s="34">
        <f>(U2142*H2142*'Propiedades físicas'!$F$7*60*24*365)/(1000000)</f>
        <v>448.50111862489842</v>
      </c>
      <c r="Z2142" s="31">
        <f t="shared" si="1383"/>
        <v>1440.9125570399724</v>
      </c>
      <c r="AA2142" s="31">
        <f t="shared" si="1384"/>
        <v>10105.500351696219</v>
      </c>
      <c r="AB2142" s="31">
        <f t="shared" si="1384"/>
        <v>251.36512923882486</v>
      </c>
      <c r="AC2142" s="31">
        <f t="shared" si="1384"/>
        <v>366.86391984864287</v>
      </c>
      <c r="AD2142" s="31">
        <f t="shared" si="1384"/>
        <v>43.850286326221756</v>
      </c>
      <c r="AE2142" s="31">
        <f t="shared" si="1385"/>
        <v>9.2660726524581971</v>
      </c>
      <c r="AF2142" s="31">
        <f t="shared" si="1386"/>
        <v>12217.758316802338</v>
      </c>
      <c r="AG2142" s="31">
        <f t="shared" si="1387"/>
        <v>0.11793591914961792</v>
      </c>
      <c r="AH2142" s="31">
        <f t="shared" si="1388"/>
        <v>0.82711575148763095</v>
      </c>
      <c r="AI2142" s="31">
        <f t="shared" si="1388"/>
        <v>2.0573751969961439E-2</v>
      </c>
      <c r="AJ2142" s="31">
        <f t="shared" si="1388"/>
        <v>3.0027105655226236E-2</v>
      </c>
      <c r="AK2142" s="31">
        <f t="shared" si="1388"/>
        <v>3.5890615274257907E-3</v>
      </c>
      <c r="AL2142" s="31">
        <f t="shared" si="1389"/>
        <v>7.5841021013774124E-4</v>
      </c>
      <c r="AM2142" s="31">
        <f t="shared" si="1390"/>
        <v>1</v>
      </c>
      <c r="AN2142" s="31">
        <f>(Z2142*'Propiedades físicas'!$F$4)/1000</f>
        <v>1267.1096844098108</v>
      </c>
      <c r="AO2142" s="31">
        <f>(AA2142*'Propiedades físicas'!$F$6)/1000</f>
        <v>323.78023126834682</v>
      </c>
      <c r="AP2142" s="31">
        <f>(AB2142*'Propiedades físicas'!$F$9)/1000</f>
        <v>155.07971648389298</v>
      </c>
      <c r="AQ2142" s="31">
        <f>(AC2142*'Propiedades físicas'!$F$5)/1000</f>
        <v>108.03041847782988</v>
      </c>
      <c r="AR2142" s="31">
        <f>(AD2142*'Propiedades físicas'!$F$8)/1000</f>
        <v>15.545803508372131</v>
      </c>
      <c r="AS2142" s="31">
        <f>(AE2142*'Propiedades físicas'!$F$7)/1000</f>
        <v>0.85331263056487539</v>
      </c>
      <c r="AT2142" s="31">
        <f t="shared" si="1391"/>
        <v>1870.3991667788175</v>
      </c>
      <c r="AU2142" s="31">
        <f t="shared" si="1392"/>
        <v>0.67745415359225925</v>
      </c>
      <c r="AV2142" s="31">
        <f t="shared" si="1395"/>
        <v>0.17310755747713352</v>
      </c>
      <c r="AW2142" s="31">
        <f t="shared" si="1395"/>
        <v>8.2912631291944858E-2</v>
      </c>
      <c r="AX2142" s="31">
        <f t="shared" si="1395"/>
        <v>5.7757948354884465E-2</v>
      </c>
      <c r="AY2142" s="31">
        <f t="shared" si="1395"/>
        <v>8.311489752823701E-3</v>
      </c>
      <c r="AZ2142" s="31">
        <f t="shared" si="1396"/>
        <v>4.5621953095415548E-4</v>
      </c>
      <c r="BA2142" s="31">
        <f t="shared" si="1393"/>
        <v>1</v>
      </c>
      <c r="BB2142" s="34">
        <f>AU2142*'Propiedades físicas'!$C$4+'Diseño reactor'!AV2142*'Propiedades físicas'!$C$5+'Diseño reactor'!AW2142*'Propiedades físicas'!$C$8+'Diseño reactor'!AX2142*'Propiedades físicas'!$C$9+'Diseño reactor'!AY2142*'Propiedades físicas'!$C$7+'Diseño reactor'!AZ2142*'Propiedades físicas'!$C$6</f>
        <v>875.37569180061575</v>
      </c>
      <c r="BC2142" s="45">
        <f>AU2142*'Propiedades físicas'!$L$4+'Diseño reactor'!AV2142*'Propiedades físicas'!$L$5+'Diseño reactor'!AW2142*'Propiedades físicas'!$L$8+AX2142*'Propiedades físicas'!$L$9+'Diseño reactor'!AY2142*'Propiedades físicas'!$L$7+'Diseño reactor'!AZ2142*'Propiedades físicas'!$L$6</f>
        <v>2.1099545723453135</v>
      </c>
      <c r="BD2142" s="29">
        <f t="shared" si="1372"/>
        <v>1.5428325029848311</v>
      </c>
      <c r="BE2142" s="58">
        <f t="shared" si="1373"/>
        <v>41.344493441689487</v>
      </c>
      <c r="BF2142" s="30">
        <f>AU2142*'Propiedades físicas'!$I$4+'Diseño reactor'!AV2142*'Propiedades físicas'!$I$5+'Diseño reactor'!AW2142*'Propiedades físicas'!$I$8+'Diseño reactor'!AX2142*'Propiedades físicas'!$I$9+'Diseño reactor'!AY2142*'Propiedades físicas'!$I$7+'Diseño reactor'!AZ2142*'Propiedades físicas'!$I$6</f>
        <v>1.9973764896012946E-2</v>
      </c>
      <c r="BG2142" s="24">
        <f>AU2142*'Propiedades físicas'!$O$4+'Diseño reactor'!AV2142*'Propiedades físicas'!$O$5+'Diseño reactor'!AW2142*'Propiedades físicas'!$O$8+'Diseño reactor'!AX2142*'Propiedades físicas'!$O$9+'Diseño reactor'!AY2142*'Propiedades físicas'!$O$7+'Diseño reactor'!AZ2142*'Propiedades físicas'!$O$6</f>
        <v>0.15408355673114416</v>
      </c>
      <c r="BH2142" s="54">
        <f t="shared" si="1374"/>
        <v>41148.001636841225</v>
      </c>
      <c r="BI2142" s="34">
        <f t="shared" si="1394"/>
        <v>273.51222585566472</v>
      </c>
      <c r="BJ2142" s="27">
        <f t="shared" si="1375"/>
        <v>4796.7796613759419</v>
      </c>
      <c r="BK2142" s="34">
        <f t="shared" si="1376"/>
        <v>568.54220852339881</v>
      </c>
      <c r="BL2142" s="27">
        <f t="shared" si="1377"/>
        <v>105.66914219578713</v>
      </c>
      <c r="BM2142" s="34">
        <f t="shared" si="1378"/>
        <v>1.1054421768707483</v>
      </c>
      <c r="BN2142" s="45">
        <f t="shared" si="1379"/>
        <v>2313.1918741238414</v>
      </c>
      <c r="BO2142" s="45">
        <f t="shared" si="1380"/>
        <v>108.18150156089104</v>
      </c>
      <c r="BP2142" s="66">
        <f t="shared" si="1381"/>
        <v>6.6876721550560916</v>
      </c>
    </row>
    <row r="2143" spans="8:68">
      <c r="H2143" s="68">
        <v>2138</v>
      </c>
      <c r="I2143" s="31">
        <f>('Propiedades físicas'!$C$10*'Diseño reactor'!H2143)/1000</f>
        <v>1871.2744120604173</v>
      </c>
      <c r="J2143" s="31">
        <f t="shared" si="1359"/>
        <v>0.24368419568026309</v>
      </c>
      <c r="K2143" s="31">
        <f>(I2143*1000)/'Propiedades físicas'!$F$10</f>
        <v>12223.47556449387</v>
      </c>
      <c r="L2143" s="31">
        <f t="shared" si="1360"/>
        <v>1746.2107949276956</v>
      </c>
      <c r="M2143" s="31">
        <f t="shared" si="1361"/>
        <v>10477.264769566174</v>
      </c>
      <c r="N2143" s="31">
        <f t="shared" si="1362"/>
        <v>0.81674967021875378</v>
      </c>
      <c r="O2143" s="32">
        <f t="shared" si="1363"/>
        <v>4.9004980213125231</v>
      </c>
      <c r="P2143" s="33">
        <f t="shared" si="1364"/>
        <v>0.67432388247697128</v>
      </c>
      <c r="Q2143" s="31">
        <f t="shared" si="1365"/>
        <v>4.728904856049005</v>
      </c>
      <c r="R2143" s="31">
        <f t="shared" si="1366"/>
        <v>0.11758940793836706</v>
      </c>
      <c r="S2143" s="31">
        <f t="shared" si="1367"/>
        <v>0.17159316526351737</v>
      </c>
      <c r="T2143" s="31">
        <f t="shared" si="1368"/>
        <v>2.0505382085096054E-2</v>
      </c>
      <c r="U2143" s="31">
        <f t="shared" si="1369"/>
        <v>4.3309977183193966E-3</v>
      </c>
      <c r="V2143" s="47">
        <f t="shared" si="1382"/>
        <v>6.6777704866651519E-4</v>
      </c>
      <c r="W2143" s="31">
        <f t="shared" si="1370"/>
        <v>0.17438120018295933</v>
      </c>
      <c r="X2143" s="34">
        <f>(S2143*H2143*'Propiedades físicas'!$F$5*60*24*365)/(1000000)</f>
        <v>56781.138898345285</v>
      </c>
      <c r="Y2143" s="34">
        <f>(U2143*H2143*'Propiedades físicas'!$F$7*60*24*365)/(1000000)</f>
        <v>448.19136531501334</v>
      </c>
      <c r="Z2143" s="31">
        <f t="shared" si="1383"/>
        <v>1441.7044607357645</v>
      </c>
      <c r="AA2143" s="31">
        <f t="shared" si="1384"/>
        <v>10110.398582232772</v>
      </c>
      <c r="AB2143" s="31">
        <f t="shared" si="1384"/>
        <v>251.40615417222878</v>
      </c>
      <c r="AC2143" s="31">
        <f t="shared" si="1384"/>
        <v>366.86618733340015</v>
      </c>
      <c r="AD2143" s="31">
        <f t="shared" si="1384"/>
        <v>43.840506897935363</v>
      </c>
      <c r="AE2143" s="31">
        <f t="shared" si="1385"/>
        <v>9.2596731217668697</v>
      </c>
      <c r="AF2143" s="31">
        <f t="shared" si="1386"/>
        <v>12223.475564493869</v>
      </c>
      <c r="AG2143" s="31">
        <f t="shared" si="1387"/>
        <v>0.11794554283100581</v>
      </c>
      <c r="AH2143" s="31">
        <f t="shared" si="1388"/>
        <v>0.82712961046864153</v>
      </c>
      <c r="AI2143" s="31">
        <f t="shared" si="1388"/>
        <v>2.0567485315101428E-2</v>
      </c>
      <c r="AJ2143" s="31">
        <f t="shared" si="1388"/>
        <v>3.001324667421551E-2</v>
      </c>
      <c r="AK2143" s="31">
        <f t="shared" si="1388"/>
        <v>3.5865827739927783E-3</v>
      </c>
      <c r="AL2143" s="31">
        <f t="shared" si="1389"/>
        <v>7.5753193704284055E-4</v>
      </c>
      <c r="AM2143" s="31">
        <f t="shared" si="1390"/>
        <v>1</v>
      </c>
      <c r="AN2143" s="31">
        <f>(Z2143*'Propiedades físicas'!$F$4)/1000</f>
        <v>1267.8060686818167</v>
      </c>
      <c r="AO2143" s="31">
        <f>(AA2143*'Propiedades físicas'!$F$6)/1000</f>
        <v>323.93717057473799</v>
      </c>
      <c r="AP2143" s="31">
        <f>(AB2143*'Propiedades físicas'!$F$9)/1000</f>
        <v>155.10502681655652</v>
      </c>
      <c r="AQ2143" s="31">
        <f>(AC2143*'Propiedades físicas'!$F$5)/1000</f>
        <v>108.03108618406635</v>
      </c>
      <c r="AR2143" s="31">
        <f>(AD2143*'Propiedades físicas'!$F$8)/1000</f>
        <v>15.54233650545604</v>
      </c>
      <c r="AS2143" s="31">
        <f>(AE2143*'Propiedades físicas'!$F$7)/1000</f>
        <v>0.85272329778351108</v>
      </c>
      <c r="AT2143" s="31">
        <f t="shared" si="1391"/>
        <v>1871.2744120604173</v>
      </c>
      <c r="AU2143" s="31">
        <f t="shared" si="1392"/>
        <v>0.6775094344852739</v>
      </c>
      <c r="AV2143" s="31">
        <f t="shared" si="1395"/>
        <v>0.1731104580316781</v>
      </c>
      <c r="AW2143" s="31">
        <f t="shared" si="1395"/>
        <v>8.2887376547715386E-2</v>
      </c>
      <c r="AX2143" s="31">
        <f t="shared" si="1395"/>
        <v>5.7731290230766209E-2</v>
      </c>
      <c r="AY2143" s="31">
        <f t="shared" si="1395"/>
        <v>8.3057494963246631E-3</v>
      </c>
      <c r="AZ2143" s="31">
        <f t="shared" si="1396"/>
        <v>4.5569120824165871E-4</v>
      </c>
      <c r="BA2143" s="31">
        <f t="shared" si="1393"/>
        <v>0.99999999999999989</v>
      </c>
      <c r="BB2143" s="34">
        <f>AU2143*'Propiedades físicas'!$C$4+'Diseño reactor'!AV2143*'Propiedades físicas'!$C$5+'Diseño reactor'!AW2143*'Propiedades físicas'!$C$8+'Diseño reactor'!AX2143*'Propiedades físicas'!$C$9+'Diseño reactor'!AY2143*'Propiedades físicas'!$C$7+'Diseño reactor'!AZ2143*'Propiedades físicas'!$C$6</f>
        <v>875.37551800892243</v>
      </c>
      <c r="BC2143" s="45">
        <f>AU2143*'Propiedades físicas'!$L$4+'Diseño reactor'!AV2143*'Propiedades físicas'!$L$5+'Diseño reactor'!AW2143*'Propiedades físicas'!$L$8+AX2143*'Propiedades físicas'!$L$9+'Diseño reactor'!AY2143*'Propiedades físicas'!$L$7+'Diseño reactor'!AZ2143*'Propiedades físicas'!$L$6</f>
        <v>2.1099941973393674</v>
      </c>
      <c r="BD2143" s="29">
        <f t="shared" si="1372"/>
        <v>1.5422080599774231</v>
      </c>
      <c r="BE2143" s="58">
        <f t="shared" si="1373"/>
        <v>41.343819540865823</v>
      </c>
      <c r="BF2143" s="30">
        <f>AU2143*'Propiedades físicas'!$I$4+'Diseño reactor'!AV2143*'Propiedades físicas'!$I$5+'Diseño reactor'!AW2143*'Propiedades físicas'!$I$8+'Diseño reactor'!AX2143*'Propiedades físicas'!$I$9+'Diseño reactor'!AY2143*'Propiedades físicas'!$I$7+'Diseño reactor'!AZ2143*'Propiedades físicas'!$I$6</f>
        <v>1.99738410411546E-2</v>
      </c>
      <c r="BG2143" s="24">
        <f>AU2143*'Propiedades físicas'!$O$4+'Diseño reactor'!AV2143*'Propiedades físicas'!$O$5+'Diseño reactor'!AW2143*'Propiedades físicas'!$O$8+'Diseño reactor'!AX2143*'Propiedades físicas'!$O$9+'Diseño reactor'!AY2143*'Propiedades físicas'!$O$7+'Diseño reactor'!AZ2143*'Propiedades físicas'!$O$6</f>
        <v>0.15408547219256705</v>
      </c>
      <c r="BH2143" s="54">
        <f t="shared" si="1374"/>
        <v>41147.836601408315</v>
      </c>
      <c r="BI2143" s="34">
        <f t="shared" si="1394"/>
        <v>273.51500498856336</v>
      </c>
      <c r="BJ2143" s="27">
        <f t="shared" si="1375"/>
        <v>4796.7830819427718</v>
      </c>
      <c r="BK2143" s="34">
        <f t="shared" si="1376"/>
        <v>568.5496816818993</v>
      </c>
      <c r="BL2143" s="27">
        <f t="shared" si="1377"/>
        <v>105.66940034480989</v>
      </c>
      <c r="BM2143" s="34">
        <f t="shared" si="1378"/>
        <v>1.1054421768707483</v>
      </c>
      <c r="BN2143" s="45">
        <f t="shared" si="1379"/>
        <v>2314.3875959151633</v>
      </c>
      <c r="BO2143" s="45">
        <f t="shared" si="1380"/>
        <v>108.18978222463721</v>
      </c>
      <c r="BP2143" s="66">
        <f t="shared" si="1381"/>
        <v>6.6876708273268903</v>
      </c>
    </row>
    <row r="2144" spans="8:68">
      <c r="H2144" s="68">
        <v>2139</v>
      </c>
      <c r="I2144" s="31">
        <f>('Propiedades físicas'!$C$10*'Diseño reactor'!H2144)/1000</f>
        <v>1872.149657342017</v>
      </c>
      <c r="J2144" s="31">
        <f t="shared" si="1359"/>
        <v>0.24357027132510636</v>
      </c>
      <c r="K2144" s="31">
        <f>(I2144*1000)/'Propiedades físicas'!$F$10</f>
        <v>12229.192812185402</v>
      </c>
      <c r="L2144" s="31">
        <f t="shared" si="1360"/>
        <v>1747.0275445979144</v>
      </c>
      <c r="M2144" s="31">
        <f t="shared" si="1361"/>
        <v>10482.165267587487</v>
      </c>
      <c r="N2144" s="31">
        <f t="shared" si="1362"/>
        <v>0.81674967021875378</v>
      </c>
      <c r="O2144" s="32">
        <f t="shared" si="1363"/>
        <v>4.9004980213125231</v>
      </c>
      <c r="P2144" s="33">
        <f t="shared" si="1364"/>
        <v>0.67437886096932931</v>
      </c>
      <c r="Q2144" s="31">
        <f t="shared" si="1365"/>
        <v>4.7289840188261376</v>
      </c>
      <c r="R2144" s="31">
        <f t="shared" si="1366"/>
        <v>0.11755360017616318</v>
      </c>
      <c r="S2144" s="31">
        <f t="shared" si="1367"/>
        <v>0.17151400248638429</v>
      </c>
      <c r="T2144" s="31">
        <f t="shared" si="1368"/>
        <v>2.0491224909562691E-2</v>
      </c>
      <c r="U2144" s="31">
        <f t="shared" si="1369"/>
        <v>4.3259841636985787E-3</v>
      </c>
      <c r="V2144" s="47">
        <f t="shared" si="1382"/>
        <v>6.678314933871029E-4</v>
      </c>
      <c r="W2144" s="31">
        <f t="shared" si="1370"/>
        <v>0.17431388642164086</v>
      </c>
      <c r="X2144" s="34">
        <f>(S2144*H2144*'Propiedades físicas'!$F$5*60*24*365)/(1000000)</f>
        <v>56781.48930306999</v>
      </c>
      <c r="Y2144" s="34">
        <f>(U2144*H2144*'Propiedades físicas'!$F$7*60*24*365)/(1000000)</f>
        <v>447.88192831915694</v>
      </c>
      <c r="Z2144" s="31">
        <f t="shared" si="1383"/>
        <v>1442.4963836133954</v>
      </c>
      <c r="AA2144" s="31">
        <f t="shared" si="1384"/>
        <v>10115.296816269109</v>
      </c>
      <c r="AB2144" s="31">
        <f t="shared" si="1384"/>
        <v>251.44715077681303</v>
      </c>
      <c r="AC2144" s="31">
        <f t="shared" si="1384"/>
        <v>366.868451318376</v>
      </c>
      <c r="AD2144" s="31">
        <f t="shared" si="1384"/>
        <v>43.830730081554599</v>
      </c>
      <c r="AE2144" s="31">
        <f t="shared" si="1385"/>
        <v>9.2532801261512603</v>
      </c>
      <c r="AF2144" s="31">
        <f t="shared" si="1386"/>
        <v>12229.1928121854</v>
      </c>
      <c r="AG2144" s="31">
        <f t="shared" si="1387"/>
        <v>0.11795515908262275</v>
      </c>
      <c r="AH2144" s="31">
        <f t="shared" si="1388"/>
        <v>0.82714345677746082</v>
      </c>
      <c r="AI2144" s="31">
        <f t="shared" si="1388"/>
        <v>2.0561222203174877E-2</v>
      </c>
      <c r="AJ2144" s="31">
        <f t="shared" si="1388"/>
        <v>2.9999400365396261E-2</v>
      </c>
      <c r="AK2144" s="31">
        <f t="shared" si="1388"/>
        <v>3.5841065518143461E-3</v>
      </c>
      <c r="AL2144" s="31">
        <f t="shared" si="1389"/>
        <v>7.5665501953089791E-4</v>
      </c>
      <c r="AM2144" s="31">
        <f t="shared" si="1390"/>
        <v>1</v>
      </c>
      <c r="AN2144" s="31">
        <f>(Z2144*'Propiedades físicas'!$F$4)/1000</f>
        <v>1268.5024698219477</v>
      </c>
      <c r="AO2144" s="31">
        <f>(AA2144*'Propiedades físicas'!$F$6)/1000</f>
        <v>324.09410999326224</v>
      </c>
      <c r="AP2144" s="31">
        <f>(AB2144*'Propiedades físicas'!$F$9)/1000</f>
        <v>155.13031967175479</v>
      </c>
      <c r="AQ2144" s="31">
        <f>(AC2144*'Propiedades físicas'!$F$5)/1000</f>
        <v>108.0317528597222</v>
      </c>
      <c r="AR2144" s="31">
        <f>(AD2144*'Propiedades físicas'!$F$8)/1000</f>
        <v>15.53887042851273</v>
      </c>
      <c r="AS2144" s="31">
        <f>(AE2144*'Propiedades físicas'!$F$7)/1000</f>
        <v>0.85213456681726962</v>
      </c>
      <c r="AT2144" s="31">
        <f t="shared" si="1391"/>
        <v>1872.149657342017</v>
      </c>
      <c r="AU2144" s="31">
        <f t="shared" si="1392"/>
        <v>0.67756467269977927</v>
      </c>
      <c r="AV2144" s="31">
        <f t="shared" si="1395"/>
        <v>0.17311335593405208</v>
      </c>
      <c r="AW2144" s="31">
        <f t="shared" si="1395"/>
        <v>8.2862136081578511E-2</v>
      </c>
      <c r="AX2144" s="31">
        <f t="shared" si="1395"/>
        <v>5.7704656481950382E-2</v>
      </c>
      <c r="AY2144" s="31">
        <f t="shared" si="1395"/>
        <v>8.3000151016634164E-3</v>
      </c>
      <c r="AZ2144" s="31">
        <f t="shared" si="1396"/>
        <v>4.5516370097628143E-4</v>
      </c>
      <c r="BA2144" s="31">
        <f t="shared" si="1393"/>
        <v>1</v>
      </c>
      <c r="BB2144" s="34">
        <f>AU2144*'Propiedades físicas'!$C$4+'Diseño reactor'!AV2144*'Propiedades físicas'!$C$5+'Diseño reactor'!AW2144*'Propiedades físicas'!$C$8+'Diseño reactor'!AX2144*'Propiedades físicas'!$C$9+'Diseño reactor'!AY2144*'Propiedades físicas'!$C$7+'Diseño reactor'!AZ2144*'Propiedades físicas'!$C$6</f>
        <v>875.37534447267717</v>
      </c>
      <c r="BC2144" s="45">
        <f>AU2144*'Propiedades físicas'!$L$4+'Diseño reactor'!AV2144*'Propiedades físicas'!$L$5+'Diseño reactor'!AW2144*'Propiedades físicas'!$L$8+AX2144*'Propiedades físicas'!$L$9+'Diseño reactor'!AY2144*'Propiedades físicas'!$L$7+'Diseño reactor'!AZ2144*'Propiedades físicas'!$L$6</f>
        <v>2.1100337904497031</v>
      </c>
      <c r="BD2144" s="29">
        <f t="shared" si="1372"/>
        <v>1.5415841229790599</v>
      </c>
      <c r="BE2144" s="58">
        <f t="shared" si="1373"/>
        <v>41.343146193901362</v>
      </c>
      <c r="BF2144" s="30">
        <f>AU2144*'Propiedades físicas'!$I$4+'Diseño reactor'!AV2144*'Propiedades físicas'!$I$5+'Diseño reactor'!AW2144*'Propiedades físicas'!$I$8+'Diseño reactor'!AX2144*'Propiedades físicas'!$I$9+'Diseño reactor'!AY2144*'Propiedades físicas'!$I$7+'Diseño reactor'!AZ2144*'Propiedades físicas'!$I$6</f>
        <v>1.9973917065563861E-2</v>
      </c>
      <c r="BG2144" s="24">
        <f>AU2144*'Propiedades físicas'!$O$4+'Diseño reactor'!AV2144*'Propiedades físicas'!$O$5+'Diseño reactor'!AW2144*'Propiedades físicas'!$O$8+'Diseño reactor'!AX2144*'Propiedades físicas'!$O$9+'Diseño reactor'!AY2144*'Propiedades físicas'!$O$7+'Diseño reactor'!AZ2144*'Propiedades físicas'!$O$6</f>
        <v>0.15408738618285026</v>
      </c>
      <c r="BH2144" s="54">
        <f t="shared" si="1374"/>
        <v>41147.671827958431</v>
      </c>
      <c r="BI2144" s="34">
        <f t="shared" si="1394"/>
        <v>273.51778091664767</v>
      </c>
      <c r="BJ2144" s="27">
        <f t="shared" si="1375"/>
        <v>4796.7865039212711</v>
      </c>
      <c r="BK2144" s="34">
        <f t="shared" si="1376"/>
        <v>568.55714958953922</v>
      </c>
      <c r="BL2144" s="27">
        <f t="shared" si="1377"/>
        <v>105.66965830693037</v>
      </c>
      <c r="BM2144" s="34">
        <f t="shared" si="1378"/>
        <v>1.1054421768707483</v>
      </c>
      <c r="BN2144" s="45">
        <f t="shared" si="1379"/>
        <v>2315.5833382202131</v>
      </c>
      <c r="BO2144" s="45">
        <f t="shared" si="1380"/>
        <v>108.19805649638889</v>
      </c>
      <c r="BP2144" s="66">
        <f t="shared" si="1381"/>
        <v>6.6876695015492542</v>
      </c>
    </row>
    <row r="2145" spans="8:68">
      <c r="H2145" s="68">
        <v>2140</v>
      </c>
      <c r="I2145" s="31">
        <f>('Propiedades físicas'!$C$10*'Diseño reactor'!H2145)/1000</f>
        <v>1873.0249026236168</v>
      </c>
      <c r="J2145" s="31">
        <f t="shared" si="1359"/>
        <v>0.24345645344130959</v>
      </c>
      <c r="K2145" s="31">
        <f>(I2145*1000)/'Propiedades físicas'!$F$10</f>
        <v>12234.910059876933</v>
      </c>
      <c r="L2145" s="31">
        <f t="shared" si="1360"/>
        <v>1747.8442942681331</v>
      </c>
      <c r="M2145" s="31">
        <f t="shared" si="1361"/>
        <v>10487.065765608799</v>
      </c>
      <c r="N2145" s="31">
        <f t="shared" si="1362"/>
        <v>0.81674967021875378</v>
      </c>
      <c r="O2145" s="32">
        <f t="shared" si="1363"/>
        <v>4.9004980213125231</v>
      </c>
      <c r="P2145" s="33">
        <f t="shared" si="1364"/>
        <v>0.67443379703301864</v>
      </c>
      <c r="Q2145" s="31">
        <f t="shared" si="1365"/>
        <v>4.7290631092516255</v>
      </c>
      <c r="R2145" s="31">
        <f t="shared" si="1366"/>
        <v>0.11751781265490747</v>
      </c>
      <c r="S2145" s="31">
        <f t="shared" si="1367"/>
        <v>0.17143491206089739</v>
      </c>
      <c r="T2145" s="31">
        <f t="shared" si="1368"/>
        <v>2.0477082186493405E-2</v>
      </c>
      <c r="U2145" s="31">
        <f t="shared" si="1369"/>
        <v>4.3209783443343671E-3</v>
      </c>
      <c r="V2145" s="47">
        <f t="shared" si="1382"/>
        <v>6.6788589609095058E-4</v>
      </c>
      <c r="W2145" s="31">
        <f t="shared" si="1370"/>
        <v>0.17424662460851453</v>
      </c>
      <c r="X2145" s="34">
        <f>(S2145*H2145*'Propiedades físicas'!$F$5*60*24*365)/(1000000)</f>
        <v>56781.839167166232</v>
      </c>
      <c r="Y2145" s="34">
        <f>(U2145*H2145*'Propiedades físicas'!$F$7*60*24*365)/(1000000)</f>
        <v>447.5728072144932</v>
      </c>
      <c r="Z2145" s="31">
        <f t="shared" si="1383"/>
        <v>1443.28832565066</v>
      </c>
      <c r="AA2145" s="31">
        <f t="shared" si="1384"/>
        <v>10120.195053798479</v>
      </c>
      <c r="AB2145" s="31">
        <f t="shared" si="1384"/>
        <v>251.48811908150199</v>
      </c>
      <c r="AC2145" s="31">
        <f t="shared" si="1384"/>
        <v>366.87071181032042</v>
      </c>
      <c r="AD2145" s="31">
        <f t="shared" si="1384"/>
        <v>43.820955879095884</v>
      </c>
      <c r="AE2145" s="31">
        <f t="shared" si="1385"/>
        <v>9.246893656875546</v>
      </c>
      <c r="AF2145" s="31">
        <f t="shared" si="1386"/>
        <v>12234.910059876931</v>
      </c>
      <c r="AG2145" s="31">
        <f t="shared" si="1387"/>
        <v>0.11796476791306938</v>
      </c>
      <c r="AH2145" s="31">
        <f t="shared" si="1388"/>
        <v>0.82715729043130182</v>
      </c>
      <c r="AI2145" s="31">
        <f t="shared" si="1388"/>
        <v>2.0554962631579139E-2</v>
      </c>
      <c r="AJ2145" s="31">
        <f t="shared" si="1388"/>
        <v>2.9985566711555434E-2</v>
      </c>
      <c r="AK2145" s="31">
        <f t="shared" si="1388"/>
        <v>3.5816328575068146E-3</v>
      </c>
      <c r="AL2145" s="31">
        <f t="shared" si="1389"/>
        <v>7.5577945498755538E-4</v>
      </c>
      <c r="AM2145" s="31">
        <f t="shared" si="1390"/>
        <v>1.0000000000000002</v>
      </c>
      <c r="AN2145" s="31">
        <f>(Z2145*'Propiedades físicas'!$F$4)/1000</f>
        <v>1269.1988878106772</v>
      </c>
      <c r="AO2145" s="31">
        <f>(AA2145*'Propiedades físicas'!$F$6)/1000</f>
        <v>324.25104952370327</v>
      </c>
      <c r="AP2145" s="31">
        <f>(AB2145*'Propiedades físicas'!$F$9)/1000</f>
        <v>155.15559506733265</v>
      </c>
      <c r="AQ2145" s="31">
        <f>(AC2145*'Propiedades físicas'!$F$5)/1000</f>
        <v>108.03241850678506</v>
      </c>
      <c r="AR2145" s="31">
        <f>(AD2145*'Propiedades físicas'!$F$8)/1000</f>
        <v>15.535405278257066</v>
      </c>
      <c r="AS2145" s="31">
        <f>(AE2145*'Propiedades físicas'!$F$7)/1000</f>
        <v>0.85154643686166898</v>
      </c>
      <c r="AT2145" s="31">
        <f t="shared" si="1391"/>
        <v>1873.024902623617</v>
      </c>
      <c r="AU2145" s="31">
        <f t="shared" si="1392"/>
        <v>0.67761986828517984</v>
      </c>
      <c r="AV2145" s="31">
        <f t="shared" si="1395"/>
        <v>0.17311625118785795</v>
      </c>
      <c r="AW2145" s="31">
        <f t="shared" si="1395"/>
        <v>8.2836909883045512E-2</v>
      </c>
      <c r="AX2145" s="31">
        <f t="shared" si="1395"/>
        <v>5.7678047075327164E-2</v>
      </c>
      <c r="AY2145" s="31">
        <f t="shared" si="1395"/>
        <v>8.2942865610040935E-3</v>
      </c>
      <c r="AZ2145" s="31">
        <f t="shared" si="1396"/>
        <v>4.5463700758536395E-4</v>
      </c>
      <c r="BA2145" s="31">
        <f t="shared" si="1393"/>
        <v>1</v>
      </c>
      <c r="BB2145" s="34">
        <f>AU2145*'Propiedades físicas'!$C$4+'Diseño reactor'!AV2145*'Propiedades físicas'!$C$5+'Diseño reactor'!AW2145*'Propiedades físicas'!$C$8+'Diseño reactor'!AX2145*'Propiedades físicas'!$C$9+'Diseño reactor'!AY2145*'Propiedades físicas'!$C$7+'Diseño reactor'!AZ2145*'Propiedades físicas'!$C$6</f>
        <v>875.37517119141376</v>
      </c>
      <c r="BC2145" s="45">
        <f>AU2145*'Propiedades físicas'!$L$4+'Diseño reactor'!AV2145*'Propiedades físicas'!$L$5+'Diseño reactor'!AW2145*'Propiedades físicas'!$L$8+AX2145*'Propiedades físicas'!$L$9+'Diseño reactor'!AY2145*'Propiedades físicas'!$L$7+'Diseño reactor'!AZ2145*'Propiedades físicas'!$L$6</f>
        <v>2.1100733517145183</v>
      </c>
      <c r="BD2145" s="29">
        <f t="shared" si="1372"/>
        <v>1.5409606913742675</v>
      </c>
      <c r="BE2145" s="58">
        <f t="shared" si="1373"/>
        <v>41.342473400111537</v>
      </c>
      <c r="BF2145" s="30">
        <f>AU2145*'Propiedades físicas'!$I$4+'Diseño reactor'!AV2145*'Propiedades físicas'!$I$5+'Diseño reactor'!AW2145*'Propiedades físicas'!$I$8+'Diseño reactor'!AX2145*'Propiedades físicas'!$I$9+'Diseño reactor'!AY2145*'Propiedades físicas'!$I$7+'Diseño reactor'!AZ2145*'Propiedades físicas'!$I$6</f>
        <v>1.9973992969461167E-2</v>
      </c>
      <c r="BG2145" s="24">
        <f>AU2145*'Propiedades físicas'!$O$4+'Diseño reactor'!AV2145*'Propiedades físicas'!$O$5+'Diseño reactor'!AW2145*'Propiedades físicas'!$O$8+'Diseño reactor'!AX2145*'Propiedades físicas'!$O$9+'Diseño reactor'!AY2145*'Propiedades físicas'!$O$7+'Diseño reactor'!AZ2145*'Propiedades físicas'!$O$6</f>
        <v>0.15408929870365345</v>
      </c>
      <c r="BH2145" s="54">
        <f t="shared" si="1374"/>
        <v>41147.507316009585</v>
      </c>
      <c r="BI2145" s="34">
        <f t="shared" si="1394"/>
        <v>273.52055364500046</v>
      </c>
      <c r="BJ2145" s="27">
        <f t="shared" si="1375"/>
        <v>4796.7899273045041</v>
      </c>
      <c r="BK2145" s="34">
        <f t="shared" si="1376"/>
        <v>568.56461225161524</v>
      </c>
      <c r="BL2145" s="27">
        <f t="shared" si="1377"/>
        <v>105.66991608234338</v>
      </c>
      <c r="BM2145" s="34">
        <f t="shared" si="1378"/>
        <v>1.1054421768707483</v>
      </c>
      <c r="BN2145" s="45">
        <f t="shared" si="1379"/>
        <v>2316.7791010145274</v>
      </c>
      <c r="BO2145" s="45">
        <f t="shared" si="1380"/>
        <v>108.2063243835441</v>
      </c>
      <c r="BP2145" s="66">
        <f t="shared" si="1381"/>
        <v>6.6876681777196216</v>
      </c>
    </row>
    <row r="2146" spans="8:68">
      <c r="H2146" s="68">
        <v>2141</v>
      </c>
      <c r="I2146" s="31">
        <f>('Propiedades físicas'!$C$10*'Diseño reactor'!H2146)/1000</f>
        <v>1873.9001479052165</v>
      </c>
      <c r="J2146" s="31">
        <f t="shared" si="1359"/>
        <v>0.24334274187968358</v>
      </c>
      <c r="K2146" s="31">
        <f>(I2146*1000)/'Propiedades físicas'!$F$10</f>
        <v>12240.627307568464</v>
      </c>
      <c r="L2146" s="31">
        <f t="shared" si="1360"/>
        <v>1748.6610439383519</v>
      </c>
      <c r="M2146" s="31">
        <f t="shared" si="1361"/>
        <v>10491.966263630111</v>
      </c>
      <c r="N2146" s="31">
        <f t="shared" si="1362"/>
        <v>0.81674967021875378</v>
      </c>
      <c r="O2146" s="32">
        <f t="shared" si="1363"/>
        <v>4.9004980213125222</v>
      </c>
      <c r="P2146" s="33">
        <f t="shared" si="1364"/>
        <v>0.67448869071713535</v>
      </c>
      <c r="Q2146" s="31">
        <f t="shared" si="1365"/>
        <v>4.7291421274237004</v>
      </c>
      <c r="R2146" s="31">
        <f t="shared" si="1366"/>
        <v>0.11748204535972964</v>
      </c>
      <c r="S2146" s="31">
        <f t="shared" si="1367"/>
        <v>0.17135589388882164</v>
      </c>
      <c r="T2146" s="31">
        <f t="shared" si="1368"/>
        <v>2.0462953896574404E-2</v>
      </c>
      <c r="U2146" s="31">
        <f t="shared" si="1369"/>
        <v>4.3159802453144056E-3</v>
      </c>
      <c r="V2146" s="47">
        <f t="shared" si="1382"/>
        <v>6.6794025682667777E-4</v>
      </c>
      <c r="W2146" s="31">
        <f t="shared" si="1370"/>
        <v>0.17417941468346848</v>
      </c>
      <c r="X2146" s="34">
        <f>(S2146*H2146*'Propiedades físicas'!$F$5*60*24*365)/(1000000)</f>
        <v>56782.188491676206</v>
      </c>
      <c r="Y2146" s="34">
        <f>(U2146*H2146*'Propiedades físicas'!$F$7*60*24*365)/(1000000)</f>
        <v>447.26400157887593</v>
      </c>
      <c r="Z2146" s="31">
        <f t="shared" si="1383"/>
        <v>1444.0802868253868</v>
      </c>
      <c r="AA2146" s="31">
        <f t="shared" si="1384"/>
        <v>10125.093294814144</v>
      </c>
      <c r="AB2146" s="31">
        <f t="shared" si="1384"/>
        <v>251.52905911518116</v>
      </c>
      <c r="AC2146" s="31">
        <f t="shared" si="1384"/>
        <v>366.87296881596711</v>
      </c>
      <c r="AD2146" s="31">
        <f t="shared" si="1384"/>
        <v>43.811184292565798</v>
      </c>
      <c r="AE2146" s="31">
        <f t="shared" si="1385"/>
        <v>9.2405137052181416</v>
      </c>
      <c r="AF2146" s="31">
        <f t="shared" si="1386"/>
        <v>12240.627307568462</v>
      </c>
      <c r="AG2146" s="31">
        <f t="shared" si="1387"/>
        <v>0.11797436933093308</v>
      </c>
      <c r="AH2146" s="31">
        <f t="shared" si="1388"/>
        <v>0.82717111144734634</v>
      </c>
      <c r="AI2146" s="31">
        <f t="shared" si="1388"/>
        <v>2.0548706597713261E-2</v>
      </c>
      <c r="AJ2146" s="31">
        <f t="shared" si="1388"/>
        <v>2.997174569551081E-2</v>
      </c>
      <c r="AK2146" s="31">
        <f t="shared" si="1388"/>
        <v>3.5791616876920227E-3</v>
      </c>
      <c r="AL2146" s="31">
        <f t="shared" si="1389"/>
        <v>7.5490524080450269E-4</v>
      </c>
      <c r="AM2146" s="31">
        <f t="shared" si="1390"/>
        <v>0.99999999999999989</v>
      </c>
      <c r="AN2146" s="31">
        <f>(Z2146*'Propiedades físicas'!$F$4)/1000</f>
        <v>1269.8953226285087</v>
      </c>
      <c r="AO2146" s="31">
        <f>(AA2146*'Propiedades físicas'!$F$6)/1000</f>
        <v>324.40798916584515</v>
      </c>
      <c r="AP2146" s="31">
        <f>(AB2146*'Propiedades físicas'!$F$9)/1000</f>
        <v>155.18085302111098</v>
      </c>
      <c r="AQ2146" s="31">
        <f>(AC2146*'Propiedades físicas'!$F$5)/1000</f>
        <v>108.03308312723784</v>
      </c>
      <c r="AR2146" s="31">
        <f>(AD2146*'Propiedades físicas'!$F$8)/1000</f>
        <v>15.53194105540042</v>
      </c>
      <c r="AS2146" s="31">
        <f>(AE2146*'Propiedades físicas'!$F$7)/1000</f>
        <v>0.85095890711353861</v>
      </c>
      <c r="AT2146" s="31">
        <f t="shared" si="1391"/>
        <v>1873.9001479052167</v>
      </c>
      <c r="AU2146" s="31">
        <f t="shared" si="1392"/>
        <v>0.67767502129080404</v>
      </c>
      <c r="AV2146" s="31">
        <f t="shared" si="1395"/>
        <v>0.17311914379669174</v>
      </c>
      <c r="AW2146" s="31">
        <f t="shared" si="1395"/>
        <v>8.2811697941634482E-2</v>
      </c>
      <c r="AX2146" s="31">
        <f t="shared" si="1395"/>
        <v>5.7651461977846132E-2</v>
      </c>
      <c r="AY2146" s="31">
        <f t="shared" si="1395"/>
        <v>8.2885638665236051E-3</v>
      </c>
      <c r="AZ2146" s="31">
        <f t="shared" si="1396"/>
        <v>4.5411112649988472E-4</v>
      </c>
      <c r="BA2146" s="31">
        <f t="shared" si="1393"/>
        <v>0.99999999999999978</v>
      </c>
      <c r="BB2146" s="34">
        <f>AU2146*'Propiedades físicas'!$C$4+'Diseño reactor'!AV2146*'Propiedades físicas'!$C$5+'Diseño reactor'!AW2146*'Propiedades físicas'!$C$8+'Diseño reactor'!AX2146*'Propiedades físicas'!$C$9+'Diseño reactor'!AY2146*'Propiedades físicas'!$C$7+'Diseño reactor'!AZ2146*'Propiedades físicas'!$C$6</f>
        <v>875.37499816466766</v>
      </c>
      <c r="BC2146" s="45">
        <f>AU2146*'Propiedades físicas'!$L$4+'Diseño reactor'!AV2146*'Propiedades físicas'!$L$5+'Diseño reactor'!AW2146*'Propiedades físicas'!$L$8+AX2146*'Propiedades físicas'!$L$9+'Diseño reactor'!AY2146*'Propiedades físicas'!$L$7+'Diseño reactor'!AZ2146*'Propiedades físicas'!$L$6</f>
        <v>2.1101128811719505</v>
      </c>
      <c r="BD2146" s="29">
        <f t="shared" si="1372"/>
        <v>1.5403377645485696</v>
      </c>
      <c r="BE2146" s="58">
        <f t="shared" si="1373"/>
        <v>41.341801158812913</v>
      </c>
      <c r="BF2146" s="30">
        <f>AU2146*'Propiedades físicas'!$I$4+'Diseño reactor'!AV2146*'Propiedades físicas'!$I$5+'Diseño reactor'!AW2146*'Propiedades físicas'!$I$8+'Diseño reactor'!AX2146*'Propiedades físicas'!$I$9+'Diseño reactor'!AY2146*'Propiedades físicas'!$I$7+'Diseño reactor'!AZ2146*'Propiedades físicas'!$I$6</f>
        <v>1.9974068753066513E-2</v>
      </c>
      <c r="BG2146" s="24">
        <f>AU2146*'Propiedades físicas'!$O$4+'Diseño reactor'!AV2146*'Propiedades físicas'!$O$5+'Diseño reactor'!AW2146*'Propiedades físicas'!$O$8+'Diseño reactor'!AX2146*'Propiedades físicas'!$O$9+'Diseño reactor'!AY2146*'Propiedades físicas'!$O$7+'Diseño reactor'!AZ2146*'Propiedades físicas'!$O$6</f>
        <v>0.15409120975663396</v>
      </c>
      <c r="BH2146" s="54">
        <f t="shared" si="1374"/>
        <v>41147.343065080779</v>
      </c>
      <c r="BI2146" s="34">
        <f t="shared" si="1394"/>
        <v>273.52332317869462</v>
      </c>
      <c r="BJ2146" s="27">
        <f t="shared" si="1375"/>
        <v>4796.7933520855804</v>
      </c>
      <c r="BK2146" s="34">
        <f t="shared" si="1376"/>
        <v>568.5720696734204</v>
      </c>
      <c r="BL2146" s="27">
        <f t="shared" si="1377"/>
        <v>105.67017367124352</v>
      </c>
      <c r="BM2146" s="34">
        <f t="shared" si="1378"/>
        <v>1.1054421768707483</v>
      </c>
      <c r="BN2146" s="45">
        <f t="shared" si="1379"/>
        <v>2317.9748842736844</v>
      </c>
      <c r="BO2146" s="45">
        <f t="shared" si="1380"/>
        <v>108.21458589348947</v>
      </c>
      <c r="BP2146" s="66">
        <f t="shared" si="1381"/>
        <v>6.6876668558344443</v>
      </c>
    </row>
    <row r="2147" spans="8:68">
      <c r="H2147" s="68">
        <v>2142</v>
      </c>
      <c r="I2147" s="31">
        <f>('Propiedades físicas'!$C$10*'Diseño reactor'!H2147)/1000</f>
        <v>1874.7753931868165</v>
      </c>
      <c r="J2147" s="31">
        <f t="shared" si="1359"/>
        <v>0.24322913649131769</v>
      </c>
      <c r="K2147" s="31">
        <f>(I2147*1000)/'Propiedades físicas'!$F$10</f>
        <v>12246.344555259995</v>
      </c>
      <c r="L2147" s="31">
        <f t="shared" si="1360"/>
        <v>1749.4777936085707</v>
      </c>
      <c r="M2147" s="31">
        <f t="shared" si="1361"/>
        <v>10496.866761651423</v>
      </c>
      <c r="N2147" s="31">
        <f t="shared" si="1362"/>
        <v>0.81674967021875378</v>
      </c>
      <c r="O2147" s="32">
        <f t="shared" si="1363"/>
        <v>4.9004980213125222</v>
      </c>
      <c r="P2147" s="33">
        <f t="shared" si="1364"/>
        <v>0.67454354207070044</v>
      </c>
      <c r="Q2147" s="31">
        <f t="shared" si="1365"/>
        <v>4.7292210734404216</v>
      </c>
      <c r="R2147" s="31">
        <f t="shared" si="1366"/>
        <v>0.11744629827576916</v>
      </c>
      <c r="S2147" s="31">
        <f t="shared" si="1367"/>
        <v>0.17127694787209841</v>
      </c>
      <c r="T2147" s="31">
        <f t="shared" si="1368"/>
        <v>2.0448840020523381E-2</v>
      </c>
      <c r="U2147" s="31">
        <f t="shared" si="1369"/>
        <v>4.3109898517608245E-3</v>
      </c>
      <c r="V2147" s="47">
        <f t="shared" si="1382"/>
        <v>6.6799457564282951E-4</v>
      </c>
      <c r="W2147" s="31">
        <f t="shared" si="1370"/>
        <v>0.17411225658648341</v>
      </c>
      <c r="X2147" s="34">
        <f>(S2147*H2147*'Propiedades físicas'!$F$5*60*24*365)/(1000000)</f>
        <v>56782.5372776398</v>
      </c>
      <c r="Y2147" s="34">
        <f>(U2147*H2147*'Propiedades físicas'!$F$7*60*24*365)/(1000000)</f>
        <v>446.95551099084685</v>
      </c>
      <c r="Z2147" s="31">
        <f t="shared" si="1383"/>
        <v>1444.8722671154403</v>
      </c>
      <c r="AA2147" s="31">
        <f t="shared" si="1384"/>
        <v>10129.991539309383</v>
      </c>
      <c r="AB2147" s="31">
        <f t="shared" si="1384"/>
        <v>251.56997090669753</v>
      </c>
      <c r="AC2147" s="31">
        <f t="shared" si="1384"/>
        <v>366.87522234203476</v>
      </c>
      <c r="AD2147" s="31">
        <f t="shared" si="1384"/>
        <v>43.801415323961081</v>
      </c>
      <c r="AE2147" s="31">
        <f t="shared" si="1385"/>
        <v>9.2341402624716853</v>
      </c>
      <c r="AF2147" s="31">
        <f t="shared" si="1386"/>
        <v>12246.34455525999</v>
      </c>
      <c r="AG2147" s="31">
        <f t="shared" si="1387"/>
        <v>0.11798396334478813</v>
      </c>
      <c r="AH2147" s="31">
        <f t="shared" si="1388"/>
        <v>0.827184919842746</v>
      </c>
      <c r="AI2147" s="31">
        <f t="shared" si="1388"/>
        <v>2.0542454098978005E-2</v>
      </c>
      <c r="AJ2147" s="31">
        <f t="shared" si="1388"/>
        <v>2.995793730011102E-2</v>
      </c>
      <c r="AK2147" s="31">
        <f t="shared" si="1388"/>
        <v>3.5766930389973155E-3</v>
      </c>
      <c r="AL2147" s="31">
        <f t="shared" si="1389"/>
        <v>7.5403237437946186E-4</v>
      </c>
      <c r="AM2147" s="31">
        <f t="shared" si="1390"/>
        <v>0.99999999999999989</v>
      </c>
      <c r="AN2147" s="31">
        <f>(Z2147*'Propiedades físicas'!$F$4)/1000</f>
        <v>1270.5917742559759</v>
      </c>
      <c r="AO2147" s="31">
        <f>(AA2147*'Propiedades físicas'!$F$6)/1000</f>
        <v>324.56492891947261</v>
      </c>
      <c r="AP2147" s="31">
        <f>(AB2147*'Propiedades físicas'!$F$9)/1000</f>
        <v>155.206093550887</v>
      </c>
      <c r="AQ2147" s="31">
        <f>(AC2147*'Propiedades físicas'!$F$5)/1000</f>
        <v>108.03374672305898</v>
      </c>
      <c r="AR2147" s="31">
        <f>(AD2147*'Propiedades físicas'!$F$8)/1000</f>
        <v>15.528477760650675</v>
      </c>
      <c r="AS2147" s="31">
        <f>(AE2147*'Propiedades físicas'!$F$7)/1000</f>
        <v>0.85037197677101761</v>
      </c>
      <c r="AT2147" s="31">
        <f t="shared" si="1391"/>
        <v>1874.7753931868162</v>
      </c>
      <c r="AU2147" s="31">
        <f t="shared" si="1392"/>
        <v>0.67773013176590424</v>
      </c>
      <c r="AV2147" s="31">
        <f t="shared" si="1395"/>
        <v>0.17312203376414306</v>
      </c>
      <c r="AW2147" s="31">
        <f t="shared" si="1395"/>
        <v>8.2786500246870454E-2</v>
      </c>
      <c r="AX2147" s="31">
        <f t="shared" si="1395"/>
        <v>5.7624901156516146E-2</v>
      </c>
      <c r="AY2147" s="31">
        <f t="shared" si="1395"/>
        <v>8.282847010411612E-3</v>
      </c>
      <c r="AZ2147" s="31">
        <f t="shared" si="1396"/>
        <v>4.5358605615445068E-4</v>
      </c>
      <c r="BA2147" s="31">
        <f t="shared" si="1393"/>
        <v>1</v>
      </c>
      <c r="BB2147" s="34">
        <f>AU2147*'Propiedades físicas'!$C$4+'Diseño reactor'!AV2147*'Propiedades físicas'!$C$5+'Diseño reactor'!AW2147*'Propiedades físicas'!$C$8+'Diseño reactor'!AX2147*'Propiedades físicas'!$C$9+'Diseño reactor'!AY2147*'Propiedades físicas'!$C$7+'Diseño reactor'!AZ2147*'Propiedades físicas'!$C$6</f>
        <v>875.37482539197447</v>
      </c>
      <c r="BC2147" s="45">
        <f>AU2147*'Propiedades físicas'!$L$4+'Diseño reactor'!AV2147*'Propiedades físicas'!$L$5+'Diseño reactor'!AW2147*'Propiedades físicas'!$L$8+AX2147*'Propiedades físicas'!$L$9+'Diseño reactor'!AY2147*'Propiedades físicas'!$L$7+'Diseño reactor'!AZ2147*'Propiedades físicas'!$L$6</f>
        <v>2.1101523788600773</v>
      </c>
      <c r="BD2147" s="29">
        <f t="shared" si="1372"/>
        <v>1.5397153418884881</v>
      </c>
      <c r="BE2147" s="58">
        <f t="shared" si="1373"/>
        <v>41.341129469323185</v>
      </c>
      <c r="BF2147" s="30">
        <f>AU2147*'Propiedades físicas'!$I$4+'Diseño reactor'!AV2147*'Propiedades físicas'!$I$5+'Diseño reactor'!AW2147*'Propiedades físicas'!$I$8+'Diseño reactor'!AX2147*'Propiedades físicas'!$I$9+'Diseño reactor'!AY2147*'Propiedades físicas'!$I$7+'Diseño reactor'!AZ2147*'Propiedades físicas'!$I$6</f>
        <v>1.99741444165994E-2</v>
      </c>
      <c r="BG2147" s="24">
        <f>AU2147*'Propiedades físicas'!$O$4+'Diseño reactor'!AV2147*'Propiedades físicas'!$O$5+'Diseño reactor'!AW2147*'Propiedades físicas'!$O$8+'Diseño reactor'!AX2147*'Propiedades físicas'!$O$9+'Diseño reactor'!AY2147*'Propiedades físicas'!$O$7+'Diseño reactor'!AZ2147*'Propiedades físicas'!$O$6</f>
        <v>0.15409311934344661</v>
      </c>
      <c r="BH2147" s="54">
        <f t="shared" si="1374"/>
        <v>41147.17907469206</v>
      </c>
      <c r="BI2147" s="34">
        <f t="shared" si="1394"/>
        <v>273.52608952279269</v>
      </c>
      <c r="BJ2147" s="27">
        <f t="shared" si="1375"/>
        <v>4796.7967782575906</v>
      </c>
      <c r="BK2147" s="34">
        <f t="shared" si="1376"/>
        <v>568.57952186023613</v>
      </c>
      <c r="BL2147" s="27">
        <f t="shared" si="1377"/>
        <v>105.67043107382499</v>
      </c>
      <c r="BM2147" s="34">
        <f t="shared" si="1378"/>
        <v>1.1054421768707483</v>
      </c>
      <c r="BN2147" s="45">
        <f t="shared" si="1379"/>
        <v>2319.1706879733001</v>
      </c>
      <c r="BO2147" s="45">
        <f t="shared" si="1380"/>
        <v>108.22284103360025</v>
      </c>
      <c r="BP2147" s="66">
        <f t="shared" si="1381"/>
        <v>6.6876655358901731</v>
      </c>
    </row>
    <row r="2148" spans="8:68">
      <c r="H2148" s="68">
        <v>2143</v>
      </c>
      <c r="I2148" s="31">
        <f>('Propiedades físicas'!$C$10*'Diseño reactor'!H2148)/1000</f>
        <v>1875.6506384684162</v>
      </c>
      <c r="J2148" s="31">
        <f t="shared" si="1359"/>
        <v>0.24311563712757936</v>
      </c>
      <c r="K2148" s="31">
        <f>(I2148*1000)/'Propiedades físicas'!$F$10</f>
        <v>12252.061802951526</v>
      </c>
      <c r="L2148" s="31">
        <f t="shared" si="1360"/>
        <v>1750.2945432787894</v>
      </c>
      <c r="M2148" s="31">
        <f t="shared" si="1361"/>
        <v>10501.767259672737</v>
      </c>
      <c r="N2148" s="31">
        <f t="shared" si="1362"/>
        <v>0.81674967021875378</v>
      </c>
      <c r="O2148" s="32">
        <f t="shared" si="1363"/>
        <v>4.9004980213125231</v>
      </c>
      <c r="P2148" s="33">
        <f t="shared" si="1364"/>
        <v>0.67459835114265887</v>
      </c>
      <c r="Q2148" s="31">
        <f t="shared" si="1365"/>
        <v>4.7292999473996771</v>
      </c>
      <c r="R2148" s="31">
        <f t="shared" si="1366"/>
        <v>0.11741057138817527</v>
      </c>
      <c r="S2148" s="31">
        <f t="shared" si="1367"/>
        <v>0.17119807391284464</v>
      </c>
      <c r="T2148" s="31">
        <f t="shared" si="1368"/>
        <v>2.0434740539089471E-2</v>
      </c>
      <c r="U2148" s="31">
        <f t="shared" si="1369"/>
        <v>4.3060071488301467E-3</v>
      </c>
      <c r="V2148" s="47">
        <f t="shared" si="1382"/>
        <v>6.6804885258787581E-4</v>
      </c>
      <c r="W2148" s="31">
        <f t="shared" si="1370"/>
        <v>0.17404515025763265</v>
      </c>
      <c r="X2148" s="34">
        <f>(S2148*H2148*'Propiedades físicas'!$F$5*60*24*365)/(1000000)</f>
        <v>56782.885526094396</v>
      </c>
      <c r="Y2148" s="34">
        <f>(U2148*H2148*'Propiedades físicas'!$F$7*60*24*365)/(1000000)</f>
        <v>446.64733502963458</v>
      </c>
      <c r="Z2148" s="31">
        <f t="shared" si="1383"/>
        <v>1445.664266498718</v>
      </c>
      <c r="AA2148" s="31">
        <f t="shared" si="1384"/>
        <v>10134.889787277509</v>
      </c>
      <c r="AB2148" s="31">
        <f t="shared" si="1384"/>
        <v>251.6108544848596</v>
      </c>
      <c r="AC2148" s="31">
        <f t="shared" si="1384"/>
        <v>366.87747239522605</v>
      </c>
      <c r="AD2148" s="31">
        <f t="shared" si="1384"/>
        <v>43.791648975268735</v>
      </c>
      <c r="AE2148" s="31">
        <f t="shared" si="1385"/>
        <v>9.2277733199430045</v>
      </c>
      <c r="AF2148" s="31">
        <f t="shared" si="1386"/>
        <v>12252.061802951523</v>
      </c>
      <c r="AG2148" s="31">
        <f t="shared" si="1387"/>
        <v>0.11799354996319537</v>
      </c>
      <c r="AH2148" s="31">
        <f t="shared" si="1388"/>
        <v>0.82719871563462188</v>
      </c>
      <c r="AI2148" s="31">
        <f t="shared" si="1388"/>
        <v>2.0536205132775816E-2</v>
      </c>
      <c r="AJ2148" s="31">
        <f t="shared" si="1388"/>
        <v>2.9944141508235392E-2</v>
      </c>
      <c r="AK2148" s="31">
        <f t="shared" si="1388"/>
        <v>3.5742269080555342E-3</v>
      </c>
      <c r="AL2148" s="31">
        <f t="shared" si="1389"/>
        <v>7.5316085311616962E-4</v>
      </c>
      <c r="AM2148" s="31">
        <f t="shared" si="1390"/>
        <v>1.0000000000000002</v>
      </c>
      <c r="AN2148" s="31">
        <f>(Z2148*'Propiedades físicas'!$F$4)/1000</f>
        <v>1271.2882426736428</v>
      </c>
      <c r="AO2148" s="31">
        <f>(AA2148*'Propiedades físicas'!$F$6)/1000</f>
        <v>324.72186878437134</v>
      </c>
      <c r="AP2148" s="31">
        <f>(AB2148*'Propiedades físicas'!$F$9)/1000</f>
        <v>155.23131667443411</v>
      </c>
      <c r="AQ2148" s="31">
        <f>(AC2148*'Propiedades físicas'!$F$5)/1000</f>
        <v>108.03440929622222</v>
      </c>
      <c r="AR2148" s="31">
        <f>(AD2148*'Propiedades físicas'!$F$8)/1000</f>
        <v>15.525015394712268</v>
      </c>
      <c r="AS2148" s="31">
        <f>(AE2148*'Propiedades físicas'!$F$7)/1000</f>
        <v>0.84978564503355125</v>
      </c>
      <c r="AT2148" s="31">
        <f t="shared" si="1391"/>
        <v>1875.6506384684162</v>
      </c>
      <c r="AU2148" s="31">
        <f t="shared" si="1392"/>
        <v>0.67778519975965656</v>
      </c>
      <c r="AV2148" s="31">
        <f t="shared" si="1395"/>
        <v>0.17312492109379529</v>
      </c>
      <c r="AW2148" s="31">
        <f t="shared" si="1395"/>
        <v>8.2761316788285272E-2</v>
      </c>
      <c r="AX2148" s="31">
        <f t="shared" si="1395"/>
        <v>5.7598364578405149E-2</v>
      </c>
      <c r="AY2148" s="31">
        <f t="shared" si="1395"/>
        <v>8.277135984870506E-3</v>
      </c>
      <c r="AZ2148" s="31">
        <f t="shared" si="1396"/>
        <v>4.5306179498728682E-4</v>
      </c>
      <c r="BA2148" s="31">
        <f t="shared" si="1393"/>
        <v>1</v>
      </c>
      <c r="BB2148" s="34">
        <f>AU2148*'Propiedades físicas'!$C$4+'Diseño reactor'!AV2148*'Propiedades físicas'!$C$5+'Diseño reactor'!AW2148*'Propiedades físicas'!$C$8+'Diseño reactor'!AX2148*'Propiedades físicas'!$C$9+'Diseño reactor'!AY2148*'Propiedades físicas'!$C$7+'Diseño reactor'!AZ2148*'Propiedades físicas'!$C$6</f>
        <v>875.37465287287091</v>
      </c>
      <c r="BC2148" s="45">
        <f>AU2148*'Propiedades físicas'!$L$4+'Diseño reactor'!AV2148*'Propiedades físicas'!$L$5+'Diseño reactor'!AW2148*'Propiedades físicas'!$L$8+AX2148*'Propiedades físicas'!$L$9+'Diseño reactor'!AY2148*'Propiedades físicas'!$L$7+'Diseño reactor'!AZ2148*'Propiedades físicas'!$L$6</f>
        <v>2.1101918448169159</v>
      </c>
      <c r="BD2148" s="29">
        <f t="shared" si="1372"/>
        <v>1.5390934227815394</v>
      </c>
      <c r="BE2148" s="58">
        <f t="shared" si="1373"/>
        <v>41.34045833096117</v>
      </c>
      <c r="BF2148" s="30">
        <f>AU2148*'Propiedades físicas'!$I$4+'Diseño reactor'!AV2148*'Propiedades físicas'!$I$5+'Diseño reactor'!AW2148*'Propiedades físicas'!$I$8+'Diseño reactor'!AX2148*'Propiedades físicas'!$I$9+'Diseño reactor'!AY2148*'Propiedades físicas'!$I$7+'Diseño reactor'!AZ2148*'Propiedades físicas'!$I$6</f>
        <v>1.9974219960278847E-2</v>
      </c>
      <c r="BG2148" s="24">
        <f>AU2148*'Propiedades físicas'!$O$4+'Diseño reactor'!AV2148*'Propiedades físicas'!$O$5+'Diseño reactor'!AW2148*'Propiedades físicas'!$O$8+'Diseño reactor'!AX2148*'Propiedades físicas'!$O$9+'Diseño reactor'!AY2148*'Propiedades físicas'!$O$7+'Diseño reactor'!AZ2148*'Propiedades físicas'!$O$6</f>
        <v>0.15409502746574374</v>
      </c>
      <c r="BH2148" s="54">
        <f t="shared" si="1374"/>
        <v>41147.015344364569</v>
      </c>
      <c r="BI2148" s="34">
        <f t="shared" si="1394"/>
        <v>273.52885268234735</v>
      </c>
      <c r="BJ2148" s="27">
        <f t="shared" si="1375"/>
        <v>4796.8002058136753</v>
      </c>
      <c r="BK2148" s="34">
        <f t="shared" si="1376"/>
        <v>568.58696881734113</v>
      </c>
      <c r="BL2148" s="27">
        <f t="shared" si="1377"/>
        <v>105.67068829028186</v>
      </c>
      <c r="BM2148" s="34">
        <f t="shared" si="1378"/>
        <v>1.1054421768707483</v>
      </c>
      <c r="BN2148" s="45">
        <f t="shared" si="1379"/>
        <v>2320.3665120890259</v>
      </c>
      <c r="BO2148" s="45">
        <f t="shared" si="1380"/>
        <v>108.23108981124039</v>
      </c>
      <c r="BP2148" s="66">
        <f t="shared" si="1381"/>
        <v>6.6876642178832695</v>
      </c>
    </row>
    <row r="2149" spans="8:68">
      <c r="H2149" s="68">
        <v>2144</v>
      </c>
      <c r="I2149" s="31">
        <f>('Propiedades físicas'!$C$10*'Diseño reactor'!H2149)/1000</f>
        <v>1876.5258837500162</v>
      </c>
      <c r="J2149" s="31">
        <f t="shared" si="1359"/>
        <v>0.24300224364011311</v>
      </c>
      <c r="K2149" s="31">
        <f>(I2149*1000)/'Propiedades físicas'!$F$10</f>
        <v>12257.779050643057</v>
      </c>
      <c r="L2149" s="31">
        <f t="shared" si="1360"/>
        <v>1751.1112929490082</v>
      </c>
      <c r="M2149" s="31">
        <f t="shared" si="1361"/>
        <v>10506.667757694049</v>
      </c>
      <c r="N2149" s="31">
        <f t="shared" si="1362"/>
        <v>0.81674967021875378</v>
      </c>
      <c r="O2149" s="32">
        <f t="shared" si="1363"/>
        <v>4.9004980213125231</v>
      </c>
      <c r="P2149" s="33">
        <f t="shared" si="1364"/>
        <v>0.67465311798188043</v>
      </c>
      <c r="Q2149" s="31">
        <f t="shared" si="1365"/>
        <v>4.7293787493991708</v>
      </c>
      <c r="R2149" s="31">
        <f t="shared" si="1366"/>
        <v>0.11737486468210706</v>
      </c>
      <c r="S2149" s="31">
        <f t="shared" si="1367"/>
        <v>0.17111927191335294</v>
      </c>
      <c r="T2149" s="31">
        <f t="shared" si="1368"/>
        <v>2.0420655433053159E-2</v>
      </c>
      <c r="U2149" s="31">
        <f t="shared" si="1369"/>
        <v>4.3010321217131966E-3</v>
      </c>
      <c r="V2149" s="47">
        <f t="shared" si="1382"/>
        <v>6.6810308771021178E-4</v>
      </c>
      <c r="W2149" s="31">
        <f t="shared" si="1370"/>
        <v>0.17397809563708183</v>
      </c>
      <c r="X2149" s="34">
        <f>(S2149*H2149*'Propiedades físicas'!$F$5*60*24*365)/(1000000)</f>
        <v>56783.233238075096</v>
      </c>
      <c r="Y2149" s="34">
        <f>(U2149*H2149*'Propiedades físicas'!$F$7*60*24*365)/(1000000)</f>
        <v>446.33947327515358</v>
      </c>
      <c r="Z2149" s="31">
        <f t="shared" si="1383"/>
        <v>1446.4562849531517</v>
      </c>
      <c r="AA2149" s="31">
        <f t="shared" si="1384"/>
        <v>10139.788038711822</v>
      </c>
      <c r="AB2149" s="31">
        <f t="shared" si="1384"/>
        <v>251.65170987843754</v>
      </c>
      <c r="AC2149" s="31">
        <f t="shared" si="1384"/>
        <v>366.87971898222872</v>
      </c>
      <c r="AD2149" s="31">
        <f t="shared" si="1384"/>
        <v>43.781885248465969</v>
      </c>
      <c r="AE2149" s="31">
        <f t="shared" si="1385"/>
        <v>9.2214128689530934</v>
      </c>
      <c r="AF2149" s="31">
        <f t="shared" si="1386"/>
        <v>12257.779050643059</v>
      </c>
      <c r="AG2149" s="31">
        <f t="shared" si="1387"/>
        <v>0.11800312919470259</v>
      </c>
      <c r="AH2149" s="31">
        <f t="shared" si="1388"/>
        <v>0.8272124988400632</v>
      </c>
      <c r="AI2149" s="31">
        <f t="shared" si="1388"/>
        <v>2.0529959696510891E-2</v>
      </c>
      <c r="AJ2149" s="31">
        <f t="shared" si="1388"/>
        <v>2.9930358302793992E-2</v>
      </c>
      <c r="AK2149" s="31">
        <f t="shared" si="1388"/>
        <v>3.5717632915050067E-3</v>
      </c>
      <c r="AL2149" s="31">
        <f t="shared" si="1389"/>
        <v>7.522906744243629E-4</v>
      </c>
      <c r="AM2149" s="31">
        <f t="shared" si="1390"/>
        <v>1</v>
      </c>
      <c r="AN2149" s="31">
        <f>(Z2149*'Propiedades físicas'!$F$4)/1000</f>
        <v>1271.9847278621025</v>
      </c>
      <c r="AO2149" s="31">
        <f>(AA2149*'Propiedades físicas'!$F$6)/1000</f>
        <v>324.87880876032676</v>
      </c>
      <c r="AP2149" s="31">
        <f>(AB2149*'Propiedades físicas'!$F$9)/1000</f>
        <v>155.25652240950203</v>
      </c>
      <c r="AQ2149" s="31">
        <f>(AC2149*'Propiedades físicas'!$F$5)/1000</f>
        <v>108.0350708486969</v>
      </c>
      <c r="AR2149" s="31">
        <f>(AD2149*'Propiedades físicas'!$F$8)/1000</f>
        <v>15.52155395828615</v>
      </c>
      <c r="AS2149" s="31">
        <f>(AE2149*'Propiedades físicas'!$F$7)/1000</f>
        <v>0.84919991110189041</v>
      </c>
      <c r="AT2149" s="31">
        <f t="shared" si="1391"/>
        <v>1876.5258837500162</v>
      </c>
      <c r="AU2149" s="31">
        <f t="shared" si="1392"/>
        <v>0.67784022532116139</v>
      </c>
      <c r="AV2149" s="31">
        <f t="shared" si="1395"/>
        <v>0.17312780578922507</v>
      </c>
      <c r="AW2149" s="31">
        <f t="shared" si="1395"/>
        <v>8.2736147555417749E-2</v>
      </c>
      <c r="AX2149" s="31">
        <f t="shared" si="1395"/>
        <v>5.7571852210640186E-2</v>
      </c>
      <c r="AY2149" s="31">
        <f t="shared" si="1395"/>
        <v>8.2714307821153792E-3</v>
      </c>
      <c r="AZ2149" s="31">
        <f t="shared" si="1396"/>
        <v>4.5253834144022798E-4</v>
      </c>
      <c r="BA2149" s="31">
        <f t="shared" si="1393"/>
        <v>1</v>
      </c>
      <c r="BB2149" s="34">
        <f>AU2149*'Propiedades físicas'!$C$4+'Diseño reactor'!AV2149*'Propiedades físicas'!$C$5+'Diseño reactor'!AW2149*'Propiedades físicas'!$C$8+'Diseño reactor'!AX2149*'Propiedades físicas'!$C$9+'Diseño reactor'!AY2149*'Propiedades físicas'!$C$7+'Diseño reactor'!AZ2149*'Propiedades físicas'!$C$6</f>
        <v>875.37448060689508</v>
      </c>
      <c r="BC2149" s="45">
        <f>AU2149*'Propiedades físicas'!$L$4+'Diseño reactor'!AV2149*'Propiedades físicas'!$L$5+'Diseño reactor'!AW2149*'Propiedades físicas'!$L$8+AX2149*'Propiedades físicas'!$L$9+'Diseño reactor'!AY2149*'Propiedades físicas'!$L$7+'Diseño reactor'!AZ2149*'Propiedades físicas'!$L$6</f>
        <v>2.1102312790804212</v>
      </c>
      <c r="BD2149" s="29">
        <f t="shared" si="1372"/>
        <v>1.5384720066162307</v>
      </c>
      <c r="BE2149" s="58">
        <f t="shared" si="1373"/>
        <v>41.339787743046806</v>
      </c>
      <c r="BF2149" s="30">
        <f>AU2149*'Propiedades físicas'!$I$4+'Diseño reactor'!AV2149*'Propiedades físicas'!$I$5+'Diseño reactor'!AW2149*'Propiedades físicas'!$I$8+'Diseño reactor'!AX2149*'Propiedades físicas'!$I$9+'Diseño reactor'!AY2149*'Propiedades físicas'!$I$7+'Diseño reactor'!AZ2149*'Propiedades físicas'!$I$6</f>
        <v>1.9974295384323396E-2</v>
      </c>
      <c r="BG2149" s="24">
        <f>AU2149*'Propiedades físicas'!$O$4+'Diseño reactor'!AV2149*'Propiedades físicas'!$O$5+'Diseño reactor'!AW2149*'Propiedades físicas'!$O$8+'Diseño reactor'!AX2149*'Propiedades físicas'!$O$9+'Diseño reactor'!AY2149*'Propiedades físicas'!$O$7+'Diseño reactor'!AZ2149*'Propiedades físicas'!$O$6</f>
        <v>0.15409693412517542</v>
      </c>
      <c r="BH2149" s="54">
        <f t="shared" si="1374"/>
        <v>41146.851873620479</v>
      </c>
      <c r="BI2149" s="34">
        <f t="shared" si="1394"/>
        <v>273.53161266240039</v>
      </c>
      <c r="BJ2149" s="27">
        <f t="shared" si="1375"/>
        <v>4796.8036347469933</v>
      </c>
      <c r="BK2149" s="34">
        <f t="shared" si="1376"/>
        <v>568.5944105500073</v>
      </c>
      <c r="BL2149" s="27">
        <f t="shared" si="1377"/>
        <v>105.67094532080796</v>
      </c>
      <c r="BM2149" s="34">
        <f t="shared" si="1378"/>
        <v>1.1054421768707483</v>
      </c>
      <c r="BN2149" s="45">
        <f t="shared" si="1379"/>
        <v>2321.5623565965529</v>
      </c>
      <c r="BO2149" s="45">
        <f t="shared" si="1380"/>
        <v>108.23933223376238</v>
      </c>
      <c r="BP2149" s="66">
        <f t="shared" si="1381"/>
        <v>6.6876629018102038</v>
      </c>
    </row>
    <row r="2150" spans="8:68">
      <c r="H2150" s="68">
        <v>2145</v>
      </c>
      <c r="I2150" s="31">
        <f>('Propiedades físicas'!$C$10*'Diseño reactor'!H2150)/1000</f>
        <v>1877.4011290316159</v>
      </c>
      <c r="J2150" s="31">
        <f t="shared" si="1359"/>
        <v>0.24288895588084033</v>
      </c>
      <c r="K2150" s="31">
        <f>(I2150*1000)/'Propiedades físicas'!$F$10</f>
        <v>12263.49629833459</v>
      </c>
      <c r="L2150" s="31">
        <f t="shared" si="1360"/>
        <v>1751.9280426192272</v>
      </c>
      <c r="M2150" s="31">
        <f t="shared" si="1361"/>
        <v>10511.568255715363</v>
      </c>
      <c r="N2150" s="31">
        <f t="shared" si="1362"/>
        <v>0.81674967021875389</v>
      </c>
      <c r="O2150" s="32">
        <f t="shared" si="1363"/>
        <v>4.900498021312524</v>
      </c>
      <c r="P2150" s="33">
        <f t="shared" si="1364"/>
        <v>0.67470784263715955</v>
      </c>
      <c r="Q2150" s="31">
        <f t="shared" si="1365"/>
        <v>4.7294574795364328</v>
      </c>
      <c r="R2150" s="31">
        <f t="shared" si="1366"/>
        <v>0.11733917814273319</v>
      </c>
      <c r="S2150" s="31">
        <f t="shared" si="1367"/>
        <v>0.17104054177609065</v>
      </c>
      <c r="T2150" s="31">
        <f t="shared" si="1368"/>
        <v>2.0406584683226238E-2</v>
      </c>
      <c r="U2150" s="31">
        <f t="shared" si="1369"/>
        <v>4.2960647556350004E-3</v>
      </c>
      <c r="V2150" s="47">
        <f t="shared" si="1382"/>
        <v>6.6815728105815804E-4</v>
      </c>
      <c r="W2150" s="31">
        <f t="shared" si="1370"/>
        <v>0.17391109266508881</v>
      </c>
      <c r="X2150" s="34">
        <f>(S2150*H2150*'Propiedades físicas'!$F$5*60*24*365)/(1000000)</f>
        <v>56783.580414614473</v>
      </c>
      <c r="Y2150" s="34">
        <f>(U2150*H2150*'Propiedades físicas'!$F$7*60*24*365)/(1000000)</f>
        <v>446.03192530800209</v>
      </c>
      <c r="Z2150" s="31">
        <f t="shared" si="1383"/>
        <v>1447.2483224567072</v>
      </c>
      <c r="AA2150" s="31">
        <f t="shared" si="1384"/>
        <v>10144.686293605648</v>
      </c>
      <c r="AB2150" s="31">
        <f t="shared" si="1384"/>
        <v>251.6925371161627</v>
      </c>
      <c r="AC2150" s="31">
        <f t="shared" si="1384"/>
        <v>366.88196210971444</v>
      </c>
      <c r="AD2150" s="31">
        <f t="shared" si="1384"/>
        <v>43.77212414552028</v>
      </c>
      <c r="AE2150" s="31">
        <f t="shared" si="1385"/>
        <v>9.2150589008370751</v>
      </c>
      <c r="AF2150" s="31">
        <f t="shared" si="1386"/>
        <v>12263.49629833459</v>
      </c>
      <c r="AG2150" s="31">
        <f t="shared" si="1387"/>
        <v>0.11801270104784446</v>
      </c>
      <c r="AH2150" s="31">
        <f t="shared" si="1388"/>
        <v>0.82722626947612965</v>
      </c>
      <c r="AI2150" s="31">
        <f t="shared" si="1388"/>
        <v>2.0523717787589098E-2</v>
      </c>
      <c r="AJ2150" s="31">
        <f t="shared" si="1388"/>
        <v>2.9916587666727456E-2</v>
      </c>
      <c r="AK2150" s="31">
        <f t="shared" si="1388"/>
        <v>3.5693021859895396E-3</v>
      </c>
      <c r="AL2150" s="31">
        <f t="shared" si="1389"/>
        <v>7.5142183571976124E-4</v>
      </c>
      <c r="AM2150" s="31">
        <f t="shared" si="1390"/>
        <v>0.99999999999999989</v>
      </c>
      <c r="AN2150" s="31">
        <f>(Z2150*'Propiedades físicas'!$F$4)/1000</f>
        <v>1272.681229801979</v>
      </c>
      <c r="AO2150" s="31">
        <f>(AA2150*'Propiedades físicas'!$F$6)/1000</f>
        <v>325.03574884712492</v>
      </c>
      <c r="AP2150" s="31">
        <f>(AB2150*'Propiedades físicas'!$F$9)/1000</f>
        <v>155.28171077381657</v>
      </c>
      <c r="AQ2150" s="31">
        <f>(AC2150*'Propiedades físicas'!$F$5)/1000</f>
        <v>108.03573138244761</v>
      </c>
      <c r="AR2150" s="31">
        <f>(AD2150*'Propiedades físicas'!$F$8)/1000</f>
        <v>15.518093452069845</v>
      </c>
      <c r="AS2150" s="31">
        <f>(AE2150*'Propiedades físicas'!$F$7)/1000</f>
        <v>0.84861477417808628</v>
      </c>
      <c r="AT2150" s="31">
        <f t="shared" si="1391"/>
        <v>1877.4011290316162</v>
      </c>
      <c r="AU2150" s="31">
        <f t="shared" si="1392"/>
        <v>0.67789520849944407</v>
      </c>
      <c r="AV2150" s="31">
        <f t="shared" si="1395"/>
        <v>0.17313068785400268</v>
      </c>
      <c r="AW2150" s="31">
        <f t="shared" si="1395"/>
        <v>8.2710992537813458E-2</v>
      </c>
      <c r="AX2150" s="31">
        <f t="shared" si="1395"/>
        <v>5.7545364020407087E-2</v>
      </c>
      <c r="AY2150" s="31">
        <f t="shared" si="1395"/>
        <v>8.2657313943740127E-3</v>
      </c>
      <c r="AZ2150" s="31">
        <f t="shared" si="1396"/>
        <v>4.5201569395870712E-4</v>
      </c>
      <c r="BA2150" s="31">
        <f t="shared" si="1393"/>
        <v>1</v>
      </c>
      <c r="BB2150" s="34">
        <f>AU2150*'Propiedades físicas'!$C$4+'Diseño reactor'!AV2150*'Propiedades físicas'!$C$5+'Diseño reactor'!AW2150*'Propiedades físicas'!$C$8+'Diseño reactor'!AX2150*'Propiedades físicas'!$C$9+'Diseño reactor'!AY2150*'Propiedades físicas'!$C$7+'Diseño reactor'!AZ2150*'Propiedades físicas'!$C$6</f>
        <v>875.37430859358608</v>
      </c>
      <c r="BC2150" s="45">
        <f>AU2150*'Propiedades físicas'!$L$4+'Diseño reactor'!AV2150*'Propiedades físicas'!$L$5+'Diseño reactor'!AW2150*'Propiedades físicas'!$L$8+AX2150*'Propiedades físicas'!$L$9+'Diseño reactor'!AY2150*'Propiedades físicas'!$L$7+'Diseño reactor'!AZ2150*'Propiedades físicas'!$L$6</f>
        <v>2.1102706816884913</v>
      </c>
      <c r="BD2150" s="29">
        <f t="shared" si="1372"/>
        <v>1.5378510927820608</v>
      </c>
      <c r="BE2150" s="58">
        <f t="shared" si="1373"/>
        <v>41.339117704901163</v>
      </c>
      <c r="BF2150" s="30">
        <f>AU2150*'Propiedades físicas'!$I$4+'Diseño reactor'!AV2150*'Propiedades físicas'!$I$5+'Diseño reactor'!AW2150*'Propiedades físicas'!$I$8+'Diseño reactor'!AX2150*'Propiedades físicas'!$I$9+'Diseño reactor'!AY2150*'Propiedades físicas'!$I$7+'Diseño reactor'!AZ2150*'Propiedades físicas'!$I$6</f>
        <v>1.9974370688951141E-2</v>
      </c>
      <c r="BG2150" s="24">
        <f>AU2150*'Propiedades físicas'!$O$4+'Diseño reactor'!AV2150*'Propiedades físicas'!$O$5+'Diseño reactor'!AW2150*'Propiedades físicas'!$O$8+'Diseño reactor'!AX2150*'Propiedades físicas'!$O$9+'Diseño reactor'!AY2150*'Propiedades físicas'!$O$7+'Diseño reactor'!AZ2150*'Propiedades físicas'!$O$6</f>
        <v>0.15409883932338905</v>
      </c>
      <c r="BH2150" s="54">
        <f t="shared" si="1374"/>
        <v>41146.688661983004</v>
      </c>
      <c r="BI2150" s="34">
        <f t="shared" si="1394"/>
        <v>273.5343694679849</v>
      </c>
      <c r="BJ2150" s="27">
        <f t="shared" si="1375"/>
        <v>4796.8070650507007</v>
      </c>
      <c r="BK2150" s="34">
        <f t="shared" si="1376"/>
        <v>568.60184706349639</v>
      </c>
      <c r="BL2150" s="27">
        <f t="shared" si="1377"/>
        <v>105.67120216559672</v>
      </c>
      <c r="BM2150" s="34">
        <f t="shared" si="1378"/>
        <v>1.1054421768707483</v>
      </c>
      <c r="BN2150" s="45">
        <f t="shared" si="1379"/>
        <v>2322.7582214716181</v>
      </c>
      <c r="BO2150" s="45">
        <f t="shared" si="1380"/>
        <v>108.24756830850748</v>
      </c>
      <c r="BP2150" s="66">
        <f t="shared" si="1381"/>
        <v>6.6876615876674572</v>
      </c>
    </row>
    <row r="2151" spans="8:68">
      <c r="H2151" s="68">
        <v>2146</v>
      </c>
      <c r="I2151" s="31">
        <f>('Propiedades físicas'!$C$10*'Diseño reactor'!H2151)/1000</f>
        <v>1878.2763743132157</v>
      </c>
      <c r="J2151" s="31">
        <f t="shared" si="1359"/>
        <v>0.24277577370195833</v>
      </c>
      <c r="K2151" s="31">
        <f>(I2151*1000)/'Propiedades físicas'!$F$10</f>
        <v>12269.213546026122</v>
      </c>
      <c r="L2151" s="31">
        <f t="shared" si="1360"/>
        <v>1752.7447922894457</v>
      </c>
      <c r="M2151" s="31">
        <f t="shared" si="1361"/>
        <v>10516.468753736675</v>
      </c>
      <c r="N2151" s="31">
        <f t="shared" si="1362"/>
        <v>0.81674967021875389</v>
      </c>
      <c r="O2151" s="32">
        <f t="shared" si="1363"/>
        <v>4.9004980213125231</v>
      </c>
      <c r="P2151" s="33">
        <f t="shared" si="1364"/>
        <v>0.67476252515721524</v>
      </c>
      <c r="Q2151" s="31">
        <f t="shared" si="1365"/>
        <v>4.7295361379088243</v>
      </c>
      <c r="R2151" s="31">
        <f t="shared" si="1366"/>
        <v>0.11730351175523228</v>
      </c>
      <c r="S2151" s="31">
        <f t="shared" si="1367"/>
        <v>0.17096188340369989</v>
      </c>
      <c r="T2151" s="31">
        <f t="shared" si="1368"/>
        <v>2.0392528270451744E-2</v>
      </c>
      <c r="U2151" s="31">
        <f t="shared" si="1369"/>
        <v>4.2911050358547019E-3</v>
      </c>
      <c r="V2151" s="47">
        <f t="shared" si="1382"/>
        <v>6.682114326799607E-4</v>
      </c>
      <c r="W2151" s="31">
        <f t="shared" si="1370"/>
        <v>0.1738441412820034</v>
      </c>
      <c r="X2151" s="34">
        <f>(S2151*H2151*'Propiedades físicas'!$F$5*60*24*365)/(1000000)</f>
        <v>56783.927056742825</v>
      </c>
      <c r="Y2151" s="34">
        <f>(U2151*H2151*'Propiedades físicas'!$F$7*60*24*365)/(1000000)</f>
        <v>445.72469070946181</v>
      </c>
      <c r="Z2151" s="31">
        <f t="shared" si="1383"/>
        <v>1448.040378987384</v>
      </c>
      <c r="AA2151" s="31">
        <f t="shared" si="1384"/>
        <v>10149.584551952337</v>
      </c>
      <c r="AB2151" s="31">
        <f t="shared" si="1384"/>
        <v>251.73333622672848</v>
      </c>
      <c r="AC2151" s="31">
        <f t="shared" si="1384"/>
        <v>366.88420178433995</v>
      </c>
      <c r="AD2151" s="31">
        <f t="shared" si="1384"/>
        <v>43.762365668389442</v>
      </c>
      <c r="AE2151" s="31">
        <f t="shared" si="1385"/>
        <v>9.2087114069441895</v>
      </c>
      <c r="AF2151" s="31">
        <f t="shared" si="1386"/>
        <v>12269.213546026123</v>
      </c>
      <c r="AG2151" s="31">
        <f t="shared" si="1387"/>
        <v>0.11802226553114237</v>
      </c>
      <c r="AH2151" s="31">
        <f t="shared" si="1388"/>
        <v>0.82724002755985016</v>
      </c>
      <c r="AI2151" s="31">
        <f t="shared" si="1388"/>
        <v>2.051747940341803E-2</v>
      </c>
      <c r="AJ2151" s="31">
        <f t="shared" si="1388"/>
        <v>2.9902829583006982E-2</v>
      </c>
      <c r="AK2151" s="31">
        <f t="shared" si="1388"/>
        <v>3.5668435881583984E-3</v>
      </c>
      <c r="AL2151" s="31">
        <f t="shared" si="1389"/>
        <v>7.5055433442405113E-4</v>
      </c>
      <c r="AM2151" s="31">
        <f t="shared" si="1390"/>
        <v>1</v>
      </c>
      <c r="AN2151" s="31">
        <f>(Z2151*'Propiedades físicas'!$F$4)/1000</f>
        <v>1273.3777484739257</v>
      </c>
      <c r="AO2151" s="31">
        <f>(AA2151*'Propiedades físicas'!$F$6)/1000</f>
        <v>325.19268904455288</v>
      </c>
      <c r="AP2151" s="31">
        <f>(AB2151*'Propiedades físicas'!$F$9)/1000</f>
        <v>155.30688178508012</v>
      </c>
      <c r="AQ2151" s="31">
        <f>(AC2151*'Propiedades físicas'!$F$5)/1000</f>
        <v>108.03639089943459</v>
      </c>
      <c r="AR2151" s="31">
        <f>(AD2151*'Propiedades físicas'!$F$8)/1000</f>
        <v>15.51463387675742</v>
      </c>
      <c r="AS2151" s="31">
        <f>(AE2151*'Propiedades físicas'!$F$7)/1000</f>
        <v>0.84803023346549045</v>
      </c>
      <c r="AT2151" s="31">
        <f t="shared" si="1391"/>
        <v>1878.2763743132164</v>
      </c>
      <c r="AU2151" s="31">
        <f t="shared" si="1392"/>
        <v>0.67795014934345366</v>
      </c>
      <c r="AV2151" s="31">
        <f t="shared" si="1395"/>
        <v>0.17313356729169219</v>
      </c>
      <c r="AW2151" s="31">
        <f t="shared" si="1395"/>
        <v>8.2685851725024975E-2</v>
      </c>
      <c r="AX2151" s="31">
        <f t="shared" si="1395"/>
        <v>5.7518899974950508E-2</v>
      </c>
      <c r="AY2151" s="31">
        <f t="shared" si="1395"/>
        <v>8.260037813886829E-3</v>
      </c>
      <c r="AZ2151" s="31">
        <f t="shared" si="1396"/>
        <v>4.514938509917472E-4</v>
      </c>
      <c r="BA2151" s="31">
        <f t="shared" si="1393"/>
        <v>0.99999999999999989</v>
      </c>
      <c r="BB2151" s="34">
        <f>AU2151*'Propiedades físicas'!$C$4+'Diseño reactor'!AV2151*'Propiedades físicas'!$C$5+'Diseño reactor'!AW2151*'Propiedades físicas'!$C$8+'Diseño reactor'!AX2151*'Propiedades físicas'!$C$9+'Diseño reactor'!AY2151*'Propiedades físicas'!$C$7+'Diseño reactor'!AZ2151*'Propiedades físicas'!$C$6</f>
        <v>875.37413683248371</v>
      </c>
      <c r="BC2151" s="45">
        <f>AU2151*'Propiedades físicas'!$L$4+'Diseño reactor'!AV2151*'Propiedades físicas'!$L$5+'Diseño reactor'!AW2151*'Propiedades físicas'!$L$8+AX2151*'Propiedades físicas'!$L$9+'Diseño reactor'!AY2151*'Propiedades físicas'!$L$7+'Diseño reactor'!AZ2151*'Propiedades físicas'!$L$6</f>
        <v>2.1103100526789604</v>
      </c>
      <c r="BD2151" s="29">
        <f t="shared" si="1372"/>
        <v>1.5372306806695173</v>
      </c>
      <c r="BE2151" s="58">
        <f t="shared" si="1373"/>
        <v>41.338448215846412</v>
      </c>
      <c r="BF2151" s="30">
        <f>AU2151*'Propiedades físicas'!$I$4+'Diseño reactor'!AV2151*'Propiedades físicas'!$I$5+'Diseño reactor'!AW2151*'Propiedades físicas'!$I$8+'Diseño reactor'!AX2151*'Propiedades físicas'!$I$9+'Diseño reactor'!AY2151*'Propiedades físicas'!$I$7+'Diseño reactor'!AZ2151*'Propiedades físicas'!$I$6</f>
        <v>1.9974445874379677E-2</v>
      </c>
      <c r="BG2151" s="24">
        <f>AU2151*'Propiedades físicas'!$O$4+'Diseño reactor'!AV2151*'Propiedades físicas'!$O$5+'Diseño reactor'!AW2151*'Propiedades físicas'!$O$8+'Diseño reactor'!AX2151*'Propiedades físicas'!$O$9+'Diseño reactor'!AY2151*'Propiedades físicas'!$O$7+'Diseño reactor'!AZ2151*'Propiedades físicas'!$O$6</f>
        <v>0.15410074306202987</v>
      </c>
      <c r="BH2151" s="54">
        <f t="shared" si="1374"/>
        <v>41146.525708976398</v>
      </c>
      <c r="BI2151" s="34">
        <f t="shared" si="1394"/>
        <v>273.5371231041226</v>
      </c>
      <c r="BJ2151" s="27">
        <f t="shared" si="1375"/>
        <v>4796.8104967179925</v>
      </c>
      <c r="BK2151" s="34">
        <f t="shared" si="1376"/>
        <v>568.60927836306712</v>
      </c>
      <c r="BL2151" s="27">
        <f t="shared" si="1377"/>
        <v>105.67145882484147</v>
      </c>
      <c r="BM2151" s="34">
        <f t="shared" si="1378"/>
        <v>1.1054421768707483</v>
      </c>
      <c r="BN2151" s="45">
        <f t="shared" si="1379"/>
        <v>2323.9541066899847</v>
      </c>
      <c r="BO2151" s="45">
        <f t="shared" si="1380"/>
        <v>108.25579804280554</v>
      </c>
      <c r="BP2151" s="66">
        <f t="shared" si="1381"/>
        <v>6.6876602754515106</v>
      </c>
    </row>
    <row r="2152" spans="8:68">
      <c r="H2152" s="68">
        <v>2147</v>
      </c>
      <c r="I2152" s="31">
        <f>('Propiedades físicas'!$C$10*'Diseño reactor'!H2152)/1000</f>
        <v>1879.1516195948157</v>
      </c>
      <c r="J2152" s="31">
        <f t="shared" si="1359"/>
        <v>0.24266269695593967</v>
      </c>
      <c r="K2152" s="31">
        <f>(I2152*1000)/'Propiedades físicas'!$F$10</f>
        <v>12274.930793717653</v>
      </c>
      <c r="L2152" s="31">
        <f t="shared" si="1360"/>
        <v>1753.5615419596645</v>
      </c>
      <c r="M2152" s="31">
        <f t="shared" si="1361"/>
        <v>10521.369251757988</v>
      </c>
      <c r="N2152" s="31">
        <f t="shared" si="1362"/>
        <v>0.81674967021875389</v>
      </c>
      <c r="O2152" s="32">
        <f t="shared" si="1363"/>
        <v>4.9004980213125231</v>
      </c>
      <c r="P2152" s="33">
        <f t="shared" si="1364"/>
        <v>0.67481716559069183</v>
      </c>
      <c r="Q2152" s="31">
        <f t="shared" si="1365"/>
        <v>4.7296147246135263</v>
      </c>
      <c r="R2152" s="31">
        <f t="shared" si="1366"/>
        <v>0.11726786550479264</v>
      </c>
      <c r="S2152" s="31">
        <f t="shared" si="1367"/>
        <v>0.17088329669899688</v>
      </c>
      <c r="T2152" s="31">
        <f t="shared" si="1368"/>
        <v>2.0378486175603922E-2</v>
      </c>
      <c r="U2152" s="31">
        <f t="shared" si="1369"/>
        <v>4.2861529476654692E-3</v>
      </c>
      <c r="V2152" s="47">
        <f t="shared" si="1382"/>
        <v>6.6826554262379195E-4</v>
      </c>
      <c r="W2152" s="31">
        <f t="shared" si="1370"/>
        <v>0.17377724142826723</v>
      </c>
      <c r="X2152" s="34">
        <f>(S2152*H2152*'Propiedades físicas'!$F$5*60*24*365)/(1000000)</f>
        <v>56784.273165488004</v>
      </c>
      <c r="Y2152" s="34">
        <f>(U2152*H2152*'Propiedades físicas'!$F$7*60*24*365)/(1000000)</f>
        <v>445.41776906149585</v>
      </c>
      <c r="Z2152" s="31">
        <f t="shared" si="1383"/>
        <v>1448.8324545232153</v>
      </c>
      <c r="AA2152" s="31">
        <f t="shared" si="1384"/>
        <v>10154.48281374524</v>
      </c>
      <c r="AB2152" s="31">
        <f t="shared" si="1384"/>
        <v>251.77410723878978</v>
      </c>
      <c r="AC2152" s="31">
        <f t="shared" si="1384"/>
        <v>366.88643801274628</v>
      </c>
      <c r="AD2152" s="31">
        <f t="shared" si="1384"/>
        <v>43.752609819021622</v>
      </c>
      <c r="AE2152" s="31">
        <f t="shared" si="1385"/>
        <v>9.2023703786377631</v>
      </c>
      <c r="AF2152" s="31">
        <f t="shared" si="1386"/>
        <v>12274.930793717651</v>
      </c>
      <c r="AG2152" s="31">
        <f t="shared" si="1387"/>
        <v>0.11803182265310469</v>
      </c>
      <c r="AH2152" s="31">
        <f t="shared" si="1388"/>
        <v>0.8272537731082229</v>
      </c>
      <c r="AI2152" s="31">
        <f t="shared" si="1388"/>
        <v>2.0511244541406994E-2</v>
      </c>
      <c r="AJ2152" s="31">
        <f t="shared" si="1388"/>
        <v>2.9889084034634226E-2</v>
      </c>
      <c r="AK2152" s="31">
        <f t="shared" si="1388"/>
        <v>3.5643874946663118E-3</v>
      </c>
      <c r="AL2152" s="31">
        <f t="shared" si="1389"/>
        <v>7.4968816796487084E-4</v>
      </c>
      <c r="AM2152" s="31">
        <f t="shared" si="1390"/>
        <v>0.99999999999999989</v>
      </c>
      <c r="AN2152" s="31">
        <f>(Z2152*'Propiedades físicas'!$F$4)/1000</f>
        <v>1274.0742838586252</v>
      </c>
      <c r="AO2152" s="31">
        <f>(AA2152*'Propiedades físicas'!$F$6)/1000</f>
        <v>325.34962935239753</v>
      </c>
      <c r="AP2152" s="31">
        <f>(AB2152*'Propiedades físicas'!$F$9)/1000</f>
        <v>155.33203546097133</v>
      </c>
      <c r="AQ2152" s="31">
        <f>(AC2152*'Propiedades físicas'!$F$5)/1000</f>
        <v>108.0370494016134</v>
      </c>
      <c r="AR2152" s="31">
        <f>(AD2152*'Propiedades físicas'!$F$8)/1000</f>
        <v>15.511175233039539</v>
      </c>
      <c r="AS2152" s="31">
        <f>(AE2152*'Propiedades físicas'!$F$7)/1000</f>
        <v>0.84744628816875156</v>
      </c>
      <c r="AT2152" s="31">
        <f t="shared" si="1391"/>
        <v>1879.1516195948159</v>
      </c>
      <c r="AU2152" s="31">
        <f t="shared" si="1392"/>
        <v>0.67800504790206451</v>
      </c>
      <c r="AV2152" s="31">
        <f t="shared" si="1395"/>
        <v>0.17313644410585116</v>
      </c>
      <c r="AW2152" s="31">
        <f t="shared" si="1395"/>
        <v>8.2660725106611752E-2</v>
      </c>
      <c r="AX2152" s="31">
        <f t="shared" si="1395"/>
        <v>5.749246004157367E-2</v>
      </c>
      <c r="AY2152" s="31">
        <f t="shared" si="1395"/>
        <v>8.2543500329069087E-3</v>
      </c>
      <c r="AZ2152" s="31">
        <f t="shared" si="1396"/>
        <v>4.5097281099195101E-4</v>
      </c>
      <c r="BA2152" s="31">
        <f t="shared" si="1393"/>
        <v>0.99999999999999989</v>
      </c>
      <c r="BB2152" s="34">
        <f>AU2152*'Propiedades físicas'!$C$4+'Diseño reactor'!AV2152*'Propiedades físicas'!$C$5+'Diseño reactor'!AW2152*'Propiedades físicas'!$C$8+'Diseño reactor'!AX2152*'Propiedades físicas'!$C$9+'Diseño reactor'!AY2152*'Propiedades físicas'!$C$7+'Diseño reactor'!AZ2152*'Propiedades físicas'!$C$6</f>
        <v>875.37396532312914</v>
      </c>
      <c r="BC2152" s="45">
        <f>AU2152*'Propiedades físicas'!$L$4+'Diseño reactor'!AV2152*'Propiedades físicas'!$L$5+'Diseño reactor'!AW2152*'Propiedades físicas'!$L$8+AX2152*'Propiedades físicas'!$L$9+'Diseño reactor'!AY2152*'Propiedades físicas'!$L$7+'Diseño reactor'!AZ2152*'Propiedades físicas'!$L$6</f>
        <v>2.1103493920896081</v>
      </c>
      <c r="BD2152" s="29">
        <f t="shared" si="1372"/>
        <v>1.536610769670071</v>
      </c>
      <c r="BE2152" s="58">
        <f t="shared" si="1373"/>
        <v>41.337779275205861</v>
      </c>
      <c r="BF2152" s="30">
        <f>AU2152*'Propiedades físicas'!$I$4+'Diseño reactor'!AV2152*'Propiedades físicas'!$I$5+'Diseño reactor'!AW2152*'Propiedades físicas'!$I$8+'Diseño reactor'!AX2152*'Propiedades físicas'!$I$9+'Diseño reactor'!AY2152*'Propiedades físicas'!$I$7+'Diseño reactor'!AZ2152*'Propiedades físicas'!$I$6</f>
        <v>1.9974520940826142E-2</v>
      </c>
      <c r="BG2152" s="24">
        <f>AU2152*'Propiedades físicas'!$O$4+'Diseño reactor'!AV2152*'Propiedades físicas'!$O$5+'Diseño reactor'!AW2152*'Propiedades físicas'!$O$8+'Diseño reactor'!AX2152*'Propiedades físicas'!$O$9+'Diseño reactor'!AY2152*'Propiedades físicas'!$O$7+'Diseño reactor'!AZ2152*'Propiedades físicas'!$O$6</f>
        <v>0.15410264534274051</v>
      </c>
      <c r="BH2152" s="54">
        <f t="shared" si="1374"/>
        <v>41146.363014125971</v>
      </c>
      <c r="BI2152" s="34">
        <f t="shared" si="1394"/>
        <v>273.53987357582599</v>
      </c>
      <c r="BJ2152" s="27">
        <f t="shared" si="1375"/>
        <v>4796.8139297420748</v>
      </c>
      <c r="BK2152" s="34">
        <f t="shared" si="1376"/>
        <v>568.61670445396953</v>
      </c>
      <c r="BL2152" s="27">
        <f t="shared" si="1377"/>
        <v>105.67171529873518</v>
      </c>
      <c r="BM2152" s="34">
        <f t="shared" si="1378"/>
        <v>1.1054421768707483</v>
      </c>
      <c r="BN2152" s="45">
        <f t="shared" si="1379"/>
        <v>2325.1500122274665</v>
      </c>
      <c r="BO2152" s="45">
        <f t="shared" si="1380"/>
        <v>108.26402144397524</v>
      </c>
      <c r="BP2152" s="66">
        <f t="shared" si="1381"/>
        <v>6.6876589651588603</v>
      </c>
    </row>
    <row r="2153" spans="8:68">
      <c r="H2153" s="68">
        <v>2148</v>
      </c>
      <c r="I2153" s="31">
        <f>('Propiedades físicas'!$C$10*'Diseño reactor'!H2153)/1000</f>
        <v>1880.0268648764154</v>
      </c>
      <c r="J2153" s="31">
        <f t="shared" si="1359"/>
        <v>0.24254972549553189</v>
      </c>
      <c r="K2153" s="31">
        <f>(I2153*1000)/'Propiedades físicas'!$F$10</f>
        <v>12280.648041409184</v>
      </c>
      <c r="L2153" s="31">
        <f t="shared" si="1360"/>
        <v>1754.3782916298833</v>
      </c>
      <c r="M2153" s="31">
        <f t="shared" si="1361"/>
        <v>10526.2697497793</v>
      </c>
      <c r="N2153" s="31">
        <f t="shared" si="1362"/>
        <v>0.81674967021875389</v>
      </c>
      <c r="O2153" s="32">
        <f t="shared" si="1363"/>
        <v>4.9004980213125231</v>
      </c>
      <c r="P2153" s="33">
        <f t="shared" si="1364"/>
        <v>0.674871763986159</v>
      </c>
      <c r="Q2153" s="31">
        <f t="shared" si="1365"/>
        <v>4.7296932397475517</v>
      </c>
      <c r="R2153" s="31">
        <f t="shared" si="1366"/>
        <v>0.1172322393766124</v>
      </c>
      <c r="S2153" s="31">
        <f t="shared" si="1367"/>
        <v>0.17080478156497184</v>
      </c>
      <c r="T2153" s="31">
        <f t="shared" si="1368"/>
        <v>2.036445837958812E-2</v>
      </c>
      <c r="U2153" s="31">
        <f t="shared" si="1369"/>
        <v>4.2812084763944004E-3</v>
      </c>
      <c r="V2153" s="47">
        <f t="shared" si="1382"/>
        <v>6.6831961093774973E-4</v>
      </c>
      <c r="W2153" s="31">
        <f t="shared" si="1370"/>
        <v>0.1737103930444136</v>
      </c>
      <c r="X2153" s="34">
        <f>(S2153*H2153*'Propiedades físicas'!$F$5*60*24*365)/(1000000)</f>
        <v>56784.618741875565</v>
      </c>
      <c r="Y2153" s="34">
        <f>(U2153*H2153*'Propiedades físicas'!$F$7*60*24*365)/(1000000)</f>
        <v>445.11115994674782</v>
      </c>
      <c r="Z2153" s="31">
        <f t="shared" si="1383"/>
        <v>1449.6245490422696</v>
      </c>
      <c r="AA2153" s="31">
        <f t="shared" si="1384"/>
        <v>10159.381078977742</v>
      </c>
      <c r="AB2153" s="31">
        <f t="shared" si="1384"/>
        <v>251.81485018096342</v>
      </c>
      <c r="AC2153" s="31">
        <f t="shared" si="1384"/>
        <v>366.8886708015595</v>
      </c>
      <c r="AD2153" s="31">
        <f t="shared" si="1384"/>
        <v>43.742856599355278</v>
      </c>
      <c r="AE2153" s="31">
        <f t="shared" si="1385"/>
        <v>9.1960358072951713</v>
      </c>
      <c r="AF2153" s="31">
        <f t="shared" si="1386"/>
        <v>12280.648041409186</v>
      </c>
      <c r="AG2153" s="31">
        <f t="shared" si="1387"/>
        <v>0.11804137242222662</v>
      </c>
      <c r="AH2153" s="31">
        <f t="shared" si="1388"/>
        <v>0.82726750613821587</v>
      </c>
      <c r="AI2153" s="31">
        <f t="shared" si="1388"/>
        <v>2.0505013198966988E-2</v>
      </c>
      <c r="AJ2153" s="31">
        <f t="shared" si="1388"/>
        <v>2.9875351004641247E-2</v>
      </c>
      <c r="AK2153" s="31">
        <f t="shared" si="1388"/>
        <v>3.5619339021734438E-3</v>
      </c>
      <c r="AL2153" s="31">
        <f t="shared" si="1389"/>
        <v>7.4882333377579153E-4</v>
      </c>
      <c r="AM2153" s="31">
        <f t="shared" si="1390"/>
        <v>0.99999999999999989</v>
      </c>
      <c r="AN2153" s="31">
        <f>(Z2153*'Propiedades físicas'!$F$4)/1000</f>
        <v>1274.7708359367909</v>
      </c>
      <c r="AO2153" s="31">
        <f>(AA2153*'Propiedades físicas'!$F$6)/1000</f>
        <v>325.50656977044684</v>
      </c>
      <c r="AP2153" s="31">
        <f>(AB2153*'Propiedades físicas'!$F$9)/1000</f>
        <v>155.35717181914535</v>
      </c>
      <c r="AQ2153" s="31">
        <f>(AC2153*'Propiedades físicas'!$F$5)/1000</f>
        <v>108.03770689093524</v>
      </c>
      <c r="AR2153" s="31">
        <f>(AD2153*'Propiedades físicas'!$F$8)/1000</f>
        <v>15.507717521603427</v>
      </c>
      <c r="AS2153" s="31">
        <f>(AE2153*'Propiedades físicas'!$F$7)/1000</f>
        <v>0.84686293749381236</v>
      </c>
      <c r="AT2153" s="31">
        <f t="shared" si="1391"/>
        <v>1880.0268648764156</v>
      </c>
      <c r="AU2153" s="31">
        <f t="shared" si="1392"/>
        <v>0.67805990422407525</v>
      </c>
      <c r="AV2153" s="31">
        <f t="shared" si="1395"/>
        <v>0.17313931830003088</v>
      </c>
      <c r="AW2153" s="31">
        <f t="shared" si="1395"/>
        <v>8.2635612672140091E-2</v>
      </c>
      <c r="AX2153" s="31">
        <f t="shared" si="1395"/>
        <v>5.7466044187638322E-2</v>
      </c>
      <c r="AY2153" s="31">
        <f t="shared" si="1395"/>
        <v>8.2486680436999141E-3</v>
      </c>
      <c r="AZ2153" s="31">
        <f t="shared" si="1396"/>
        <v>4.5045257241549115E-4</v>
      </c>
      <c r="BA2153" s="31">
        <f t="shared" si="1393"/>
        <v>1</v>
      </c>
      <c r="BB2153" s="34">
        <f>AU2153*'Propiedades físicas'!$C$4+'Diseño reactor'!AV2153*'Propiedades físicas'!$C$5+'Diseño reactor'!AW2153*'Propiedades físicas'!$C$8+'Diseño reactor'!AX2153*'Propiedades físicas'!$C$9+'Diseño reactor'!AY2153*'Propiedades físicas'!$C$7+'Diseño reactor'!AZ2153*'Propiedades físicas'!$C$6</f>
        <v>875.37379406506443</v>
      </c>
      <c r="BC2153" s="45">
        <f>AU2153*'Propiedades físicas'!$L$4+'Diseño reactor'!AV2153*'Propiedades físicas'!$L$5+'Diseño reactor'!AW2153*'Propiedades físicas'!$L$8+AX2153*'Propiedades físicas'!$L$9+'Diseño reactor'!AY2153*'Propiedades físicas'!$L$7+'Diseño reactor'!AZ2153*'Propiedades físicas'!$L$6</f>
        <v>2.1103886999581492</v>
      </c>
      <c r="BD2153" s="29">
        <f t="shared" si="1372"/>
        <v>1.5359913591761822</v>
      </c>
      <c r="BE2153" s="58">
        <f t="shared" si="1373"/>
        <v>41.337110882303925</v>
      </c>
      <c r="BF2153" s="30">
        <f>AU2153*'Propiedades físicas'!$I$4+'Diseño reactor'!AV2153*'Propiedades físicas'!$I$5+'Diseño reactor'!AW2153*'Propiedades físicas'!$I$8+'Diseño reactor'!AX2153*'Propiedades físicas'!$I$9+'Diseño reactor'!AY2153*'Propiedades físicas'!$I$7+'Diseño reactor'!AZ2153*'Propiedades físicas'!$I$6</f>
        <v>1.9974595888507196E-2</v>
      </c>
      <c r="BG2153" s="24">
        <f>AU2153*'Propiedades físicas'!$O$4+'Diseño reactor'!AV2153*'Propiedades físicas'!$O$5+'Diseño reactor'!AW2153*'Propiedades físicas'!$O$8+'Diseño reactor'!AX2153*'Propiedades físicas'!$O$9+'Diseño reactor'!AY2153*'Propiedades físicas'!$O$7+'Diseño reactor'!AZ2153*'Propiedades físicas'!$O$6</f>
        <v>0.15410454616716135</v>
      </c>
      <c r="BH2153" s="54">
        <f t="shared" si="1374"/>
        <v>41146.200576958086</v>
      </c>
      <c r="BI2153" s="34">
        <f t="shared" si="1394"/>
        <v>273.54262088809725</v>
      </c>
      <c r="BJ2153" s="27">
        <f t="shared" si="1375"/>
        <v>4796.8173641161848</v>
      </c>
      <c r="BK2153" s="34">
        <f t="shared" si="1376"/>
        <v>568.62412534144914</v>
      </c>
      <c r="BL2153" s="27">
        <f t="shared" si="1377"/>
        <v>105.67197158747067</v>
      </c>
      <c r="BM2153" s="34">
        <f t="shared" si="1378"/>
        <v>1.1054421768707483</v>
      </c>
      <c r="BN2153" s="45">
        <f t="shared" si="1379"/>
        <v>2326.3459380599052</v>
      </c>
      <c r="BO2153" s="45">
        <f t="shared" si="1380"/>
        <v>108.27223851932396</v>
      </c>
      <c r="BP2153" s="66">
        <f t="shared" si="1381"/>
        <v>6.6876576567860084</v>
      </c>
    </row>
    <row r="2154" spans="8:68">
      <c r="H2154" s="68">
        <v>2149</v>
      </c>
      <c r="I2154" s="31">
        <f>('Propiedades físicas'!$C$10*'Diseño reactor'!H2154)/1000</f>
        <v>1880.9021101580154</v>
      </c>
      <c r="J2154" s="31">
        <f t="shared" si="1359"/>
        <v>0.2424368591737564</v>
      </c>
      <c r="K2154" s="31">
        <f>(I2154*1000)/'Propiedades físicas'!$F$10</f>
        <v>12286.365289100715</v>
      </c>
      <c r="L2154" s="31">
        <f t="shared" si="1360"/>
        <v>1755.195041300102</v>
      </c>
      <c r="M2154" s="31">
        <f t="shared" si="1361"/>
        <v>10531.170247800612</v>
      </c>
      <c r="N2154" s="31">
        <f t="shared" si="1362"/>
        <v>0.81674967021875389</v>
      </c>
      <c r="O2154" s="32">
        <f t="shared" si="1363"/>
        <v>4.9004980213125231</v>
      </c>
      <c r="P2154" s="33">
        <f t="shared" si="1364"/>
        <v>0.67492632039211131</v>
      </c>
      <c r="Q2154" s="31">
        <f t="shared" si="1365"/>
        <v>4.7297716834077344</v>
      </c>
      <c r="R2154" s="31">
        <f t="shared" si="1366"/>
        <v>0.11719663335589948</v>
      </c>
      <c r="S2154" s="31">
        <f t="shared" si="1367"/>
        <v>0.17072633790478836</v>
      </c>
      <c r="T2154" s="31">
        <f t="shared" si="1368"/>
        <v>2.035044486334078E-2</v>
      </c>
      <c r="U2154" s="31">
        <f t="shared" si="1369"/>
        <v>4.2762716074024329E-3</v>
      </c>
      <c r="V2154" s="47">
        <f t="shared" si="1382"/>
        <v>6.6837363766985788E-4</v>
      </c>
      <c r="W2154" s="31">
        <f t="shared" si="1370"/>
        <v>0.17364359607106725</v>
      </c>
      <c r="X2154" s="34">
        <f>(S2154*H2154*'Propiedades físicas'!$F$5*60*24*365)/(1000000)</f>
        <v>56784.963786928623</v>
      </c>
      <c r="Y2154" s="34">
        <f>(U2154*H2154*'Propiedades físicas'!$F$7*60*24*365)/(1000000)</f>
        <v>444.80486294854046</v>
      </c>
      <c r="Z2154" s="31">
        <f t="shared" si="1383"/>
        <v>1450.4166625226471</v>
      </c>
      <c r="AA2154" s="31">
        <f t="shared" si="1384"/>
        <v>10164.279347643222</v>
      </c>
      <c r="AB2154" s="31">
        <f t="shared" si="1384"/>
        <v>251.85556508182799</v>
      </c>
      <c r="AC2154" s="31">
        <f t="shared" si="1384"/>
        <v>366.89090015739021</v>
      </c>
      <c r="AD2154" s="31">
        <f t="shared" si="1384"/>
        <v>43.733106011319336</v>
      </c>
      <c r="AE2154" s="31">
        <f t="shared" si="1385"/>
        <v>9.1897076843078285</v>
      </c>
      <c r="AF2154" s="31">
        <f t="shared" si="1386"/>
        <v>12286.365289100713</v>
      </c>
      <c r="AG2154" s="31">
        <f t="shared" si="1387"/>
        <v>0.11805091484699042</v>
      </c>
      <c r="AH2154" s="31">
        <f t="shared" si="1388"/>
        <v>0.82728122666676673</v>
      </c>
      <c r="AI2154" s="31">
        <f t="shared" si="1388"/>
        <v>2.0498785373510759E-2</v>
      </c>
      <c r="AJ2154" s="31">
        <f t="shared" si="1388"/>
        <v>2.986163047609049E-2</v>
      </c>
      <c r="AK2154" s="31">
        <f t="shared" si="1388"/>
        <v>3.5594828073454042E-3</v>
      </c>
      <c r="AL2154" s="31">
        <f t="shared" si="1389"/>
        <v>7.4795982929630597E-4</v>
      </c>
      <c r="AM2154" s="31">
        <f t="shared" si="1390"/>
        <v>1</v>
      </c>
      <c r="AN2154" s="31">
        <f>(Z2154*'Propiedades físicas'!$F$4)/1000</f>
        <v>1275.4674046891655</v>
      </c>
      <c r="AO2154" s="31">
        <f>(AA2154*'Propiedades físicas'!$F$6)/1000</f>
        <v>325.66351029848886</v>
      </c>
      <c r="AP2154" s="31">
        <f>(AB2154*'Propiedades físicas'!$F$9)/1000</f>
        <v>155.38229087723374</v>
      </c>
      <c r="AQ2154" s="31">
        <f>(AC2154*'Propiedades físicas'!$F$5)/1000</f>
        <v>108.0383633693467</v>
      </c>
      <c r="AR2154" s="31">
        <f>(AD2154*'Propiedades físicas'!$F$8)/1000</f>
        <v>15.504260743132924</v>
      </c>
      <c r="AS2154" s="31">
        <f>(AE2154*'Propiedades físicas'!$F$7)/1000</f>
        <v>0.846280180647908</v>
      </c>
      <c r="AT2154" s="31">
        <f t="shared" si="1391"/>
        <v>1880.9021101580154</v>
      </c>
      <c r="AU2154" s="31">
        <f t="shared" si="1392"/>
        <v>0.67811471835821002</v>
      </c>
      <c r="AV2154" s="31">
        <f t="shared" si="1395"/>
        <v>0.1731421898777761</v>
      </c>
      <c r="AW2154" s="31">
        <f t="shared" si="1395"/>
        <v>8.2610514411183264E-2</v>
      </c>
      <c r="AX2154" s="31">
        <f t="shared" si="1395"/>
        <v>5.7439652380564532E-2</v>
      </c>
      <c r="AY2154" s="31">
        <f t="shared" si="1395"/>
        <v>8.2429918385441142E-3</v>
      </c>
      <c r="AZ2154" s="31">
        <f t="shared" si="1396"/>
        <v>4.4993313372210085E-4</v>
      </c>
      <c r="BA2154" s="31">
        <f t="shared" si="1393"/>
        <v>1.0000000000000002</v>
      </c>
      <c r="BB2154" s="34">
        <f>AU2154*'Propiedades físicas'!$C$4+'Diseño reactor'!AV2154*'Propiedades físicas'!$C$5+'Diseño reactor'!AW2154*'Propiedades físicas'!$C$8+'Diseño reactor'!AX2154*'Propiedades físicas'!$C$9+'Diseño reactor'!AY2154*'Propiedades físicas'!$C$7+'Diseño reactor'!AZ2154*'Propiedades físicas'!$C$6</f>
        <v>875.37362305783256</v>
      </c>
      <c r="BC2154" s="45">
        <f>AU2154*'Propiedades físicas'!$L$4+'Diseño reactor'!AV2154*'Propiedades físicas'!$L$5+'Diseño reactor'!AW2154*'Propiedades físicas'!$L$8+AX2154*'Propiedades físicas'!$L$9+'Diseño reactor'!AY2154*'Propiedades físicas'!$L$7+'Diseño reactor'!AZ2154*'Propiedades físicas'!$L$6</f>
        <v>2.1104279763222413</v>
      </c>
      <c r="BD2154" s="29">
        <f t="shared" si="1372"/>
        <v>1.5353724485812899</v>
      </c>
      <c r="BE2154" s="58">
        <f t="shared" si="1373"/>
        <v>41.336443036466136</v>
      </c>
      <c r="BF2154" s="30">
        <f>AU2154*'Propiedades físicas'!$I$4+'Diseño reactor'!AV2154*'Propiedades físicas'!$I$5+'Diseño reactor'!AW2154*'Propiedades físicas'!$I$8+'Diseño reactor'!AX2154*'Propiedades físicas'!$I$9+'Diseño reactor'!AY2154*'Propiedades físicas'!$I$7+'Diseño reactor'!AZ2154*'Propiedades físicas'!$I$6</f>
        <v>1.9974670717639042E-2</v>
      </c>
      <c r="BG2154" s="24">
        <f>AU2154*'Propiedades físicas'!$O$4+'Diseño reactor'!AV2154*'Propiedades físicas'!$O$5+'Diseño reactor'!AW2154*'Propiedades físicas'!$O$8+'Diseño reactor'!AX2154*'Propiedades físicas'!$O$9+'Diseño reactor'!AY2154*'Propiedades físicas'!$O$7+'Diseño reactor'!AZ2154*'Propiedades físicas'!$O$6</f>
        <v>0.15410644553693026</v>
      </c>
      <c r="BH2154" s="54">
        <f t="shared" si="1374"/>
        <v>41146.038397000098</v>
      </c>
      <c r="BI2154" s="34">
        <f t="shared" si="1394"/>
        <v>273.54536504592858</v>
      </c>
      <c r="BJ2154" s="27">
        <f t="shared" si="1375"/>
        <v>4796.8207998335674</v>
      </c>
      <c r="BK2154" s="34">
        <f t="shared" si="1376"/>
        <v>568.63154103074305</v>
      </c>
      <c r="BL2154" s="27">
        <f t="shared" si="1377"/>
        <v>105.67222769124041</v>
      </c>
      <c r="BM2154" s="34">
        <f t="shared" si="1378"/>
        <v>1.1054421768707483</v>
      </c>
      <c r="BN2154" s="45">
        <f t="shared" si="1379"/>
        <v>2327.5418841631872</v>
      </c>
      <c r="BO2154" s="45">
        <f t="shared" si="1380"/>
        <v>108.28044927614786</v>
      </c>
      <c r="BP2154" s="66">
        <f t="shared" si="1381"/>
        <v>6.6876563503294619</v>
      </c>
    </row>
    <row r="2155" spans="8:68">
      <c r="H2155" s="68">
        <v>2150</v>
      </c>
      <c r="I2155" s="31">
        <f>('Propiedades físicas'!$C$10*'Diseño reactor'!H2155)/1000</f>
        <v>1881.7773554396149</v>
      </c>
      <c r="J2155" s="31">
        <f t="shared" si="1359"/>
        <v>0.24232409784390818</v>
      </c>
      <c r="K2155" s="31">
        <f>(I2155*1000)/'Propiedades físicas'!$F$10</f>
        <v>12292.082536792246</v>
      </c>
      <c r="L2155" s="31">
        <f t="shared" si="1360"/>
        <v>1756.0117909703208</v>
      </c>
      <c r="M2155" s="31">
        <f t="shared" si="1361"/>
        <v>10536.070745821924</v>
      </c>
      <c r="N2155" s="31">
        <f t="shared" si="1362"/>
        <v>0.81674967021875389</v>
      </c>
      <c r="O2155" s="32">
        <f t="shared" si="1363"/>
        <v>4.9004980213125231</v>
      </c>
      <c r="P2155" s="33">
        <f t="shared" si="1364"/>
        <v>0.67498083485696869</v>
      </c>
      <c r="Q2155" s="31">
        <f t="shared" si="1365"/>
        <v>4.7298500556907408</v>
      </c>
      <c r="R2155" s="31">
        <f t="shared" si="1366"/>
        <v>0.1171610474278716</v>
      </c>
      <c r="S2155" s="31">
        <f t="shared" si="1367"/>
        <v>0.17064796562178305</v>
      </c>
      <c r="T2155" s="31">
        <f t="shared" si="1368"/>
        <v>2.0336445607829341E-2</v>
      </c>
      <c r="U2155" s="31">
        <f t="shared" si="1369"/>
        <v>4.2713423260842551E-3</v>
      </c>
      <c r="V2155" s="47">
        <f t="shared" si="1382"/>
        <v>6.6842762286806613E-4</v>
      </c>
      <c r="W2155" s="31">
        <f t="shared" si="1370"/>
        <v>0.17357685044894428</v>
      </c>
      <c r="X2155" s="34">
        <f>(S2155*H2155*'Propiedades físicas'!$F$5*60*24*365)/(1000000)</f>
        <v>56785.308301667967</v>
      </c>
      <c r="Y2155" s="34">
        <f>(U2155*H2155*'Propiedades físicas'!$F$7*60*24*365)/(1000000)</f>
        <v>444.49887765087431</v>
      </c>
      <c r="Z2155" s="31">
        <f t="shared" si="1383"/>
        <v>1451.2087949424827</v>
      </c>
      <c r="AA2155" s="31">
        <f t="shared" si="1384"/>
        <v>10169.177619735092</v>
      </c>
      <c r="AB2155" s="31">
        <f t="shared" si="1384"/>
        <v>251.89625196992395</v>
      </c>
      <c r="AC2155" s="31">
        <f t="shared" si="1384"/>
        <v>366.89312608683355</v>
      </c>
      <c r="AD2155" s="31">
        <f t="shared" si="1384"/>
        <v>43.723358056833085</v>
      </c>
      <c r="AE2155" s="31">
        <f t="shared" si="1385"/>
        <v>9.1833860010811481</v>
      </c>
      <c r="AF2155" s="31">
        <f t="shared" si="1386"/>
        <v>12292.082536792246</v>
      </c>
      <c r="AG2155" s="31">
        <f t="shared" si="1387"/>
        <v>0.11806044993586511</v>
      </c>
      <c r="AH2155" s="31">
        <f t="shared" si="1388"/>
        <v>0.82729493471078253</v>
      </c>
      <c r="AI2155" s="31">
        <f t="shared" si="1388"/>
        <v>2.049256106245273E-2</v>
      </c>
      <c r="AJ2155" s="31">
        <f t="shared" si="1388"/>
        <v>2.9847922432074583E-2</v>
      </c>
      <c r="AK2155" s="31">
        <f t="shared" si="1388"/>
        <v>3.557034206853217E-3</v>
      </c>
      <c r="AL2155" s="31">
        <f t="shared" si="1389"/>
        <v>7.4709765197180766E-4</v>
      </c>
      <c r="AM2155" s="31">
        <f t="shared" si="1390"/>
        <v>0.99999999999999989</v>
      </c>
      <c r="AN2155" s="31">
        <f>(Z2155*'Propiedades físicas'!$F$4)/1000</f>
        <v>1276.1639900965204</v>
      </c>
      <c r="AO2155" s="31">
        <f>(AA2155*'Propiedades físicas'!$F$6)/1000</f>
        <v>325.82045093631234</v>
      </c>
      <c r="AP2155" s="31">
        <f>(AB2155*'Propiedades físicas'!$F$9)/1000</f>
        <v>155.40739265284458</v>
      </c>
      <c r="AQ2155" s="31">
        <f>(AC2155*'Propiedades físicas'!$F$5)/1000</f>
        <v>108.03901883878989</v>
      </c>
      <c r="AR2155" s="31">
        <f>(AD2155*'Propiedades físicas'!$F$8)/1000</f>
        <v>15.500804898308459</v>
      </c>
      <c r="AS2155" s="31">
        <f>(AE2155*'Propiedades físicas'!$F$7)/1000</f>
        <v>0.84569801683956292</v>
      </c>
      <c r="AT2155" s="31">
        <f t="shared" si="1391"/>
        <v>1881.7773554396151</v>
      </c>
      <c r="AU2155" s="31">
        <f t="shared" si="1392"/>
        <v>0.67816949035311713</v>
      </c>
      <c r="AV2155" s="31">
        <f t="shared" si="1395"/>
        <v>0.17314505884262549</v>
      </c>
      <c r="AW2155" s="31">
        <f t="shared" si="1395"/>
        <v>8.2585430313321398E-2</v>
      </c>
      <c r="AX2155" s="31">
        <f t="shared" si="1395"/>
        <v>5.7413284587830606E-2</v>
      </c>
      <c r="AY2155" s="31">
        <f t="shared" si="1395"/>
        <v>8.2373214097303284E-3</v>
      </c>
      <c r="AZ2155" s="31">
        <f t="shared" si="1396"/>
        <v>4.494144933750643E-4</v>
      </c>
      <c r="BA2155" s="31">
        <f t="shared" si="1393"/>
        <v>1</v>
      </c>
      <c r="BB2155" s="34">
        <f>AU2155*'Propiedades físicas'!$C$4+'Diseño reactor'!AV2155*'Propiedades físicas'!$C$5+'Diseño reactor'!AW2155*'Propiedades físicas'!$C$8+'Diseño reactor'!AX2155*'Propiedades físicas'!$C$9+'Diseño reactor'!AY2155*'Propiedades físicas'!$C$7+'Diseño reactor'!AZ2155*'Propiedades físicas'!$C$6</f>
        <v>875.37345230097731</v>
      </c>
      <c r="BC2155" s="45">
        <f>AU2155*'Propiedades físicas'!$L$4+'Diseño reactor'!AV2155*'Propiedades físicas'!$L$5+'Diseño reactor'!AW2155*'Propiedades físicas'!$L$8+AX2155*'Propiedades físicas'!$L$9+'Diseño reactor'!AY2155*'Propiedades físicas'!$L$7+'Diseño reactor'!AZ2155*'Propiedades físicas'!$L$6</f>
        <v>2.1104672212194808</v>
      </c>
      <c r="BD2155" s="29">
        <f t="shared" si="1372"/>
        <v>1.5347540372798152</v>
      </c>
      <c r="BE2155" s="58">
        <f t="shared" si="1373"/>
        <v>41.335775737019119</v>
      </c>
      <c r="BF2155" s="30">
        <f>AU2155*'Propiedades físicas'!$I$4+'Diseño reactor'!AV2155*'Propiedades físicas'!$I$5+'Diseño reactor'!AW2155*'Propiedades físicas'!$I$8+'Diseño reactor'!AX2155*'Propiedades físicas'!$I$9+'Diseño reactor'!AY2155*'Propiedades físicas'!$I$7+'Diseño reactor'!AZ2155*'Propiedades físicas'!$I$6</f>
        <v>1.9974745428437388E-2</v>
      </c>
      <c r="BG2155" s="24">
        <f>AU2155*'Propiedades físicas'!$O$4+'Diseño reactor'!AV2155*'Propiedades físicas'!$O$5+'Diseño reactor'!AW2155*'Propiedades físicas'!$O$8+'Diseño reactor'!AX2155*'Propiedades físicas'!$O$9+'Diseño reactor'!AY2155*'Propiedades físicas'!$O$7+'Diseño reactor'!AZ2155*'Propiedades físicas'!$O$6</f>
        <v>0.15410834345368268</v>
      </c>
      <c r="BH2155" s="54">
        <f t="shared" si="1374"/>
        <v>41145.876473780445</v>
      </c>
      <c r="BI2155" s="34">
        <f t="shared" si="1394"/>
        <v>273.54810605430197</v>
      </c>
      <c r="BJ2155" s="27">
        <f t="shared" si="1375"/>
        <v>4796.8242368874844</v>
      </c>
      <c r="BK2155" s="34">
        <f t="shared" si="1376"/>
        <v>568.63895152708142</v>
      </c>
      <c r="BL2155" s="27">
        <f t="shared" si="1377"/>
        <v>105.67248361023667</v>
      </c>
      <c r="BM2155" s="34">
        <f t="shared" si="1378"/>
        <v>1.1054421768707483</v>
      </c>
      <c r="BN2155" s="45">
        <f t="shared" si="1379"/>
        <v>2328.7378505132333</v>
      </c>
      <c r="BO2155" s="45">
        <f t="shared" si="1380"/>
        <v>108.28865372173179</v>
      </c>
      <c r="BP2155" s="66">
        <f t="shared" si="1381"/>
        <v>6.6876550457857364</v>
      </c>
    </row>
    <row r="2156" spans="8:68">
      <c r="H2156" s="68">
        <v>2151</v>
      </c>
      <c r="I2156" s="31">
        <f>('Propiedades físicas'!$C$10*'Diseño reactor'!H2156)/1000</f>
        <v>1882.6526007212149</v>
      </c>
      <c r="J2156" s="31">
        <f t="shared" si="1359"/>
        <v>0.24221144135955486</v>
      </c>
      <c r="K2156" s="31">
        <f>(I2156*1000)/'Propiedades físicas'!$F$10</f>
        <v>12297.799784483777</v>
      </c>
      <c r="L2156" s="31">
        <f t="shared" si="1360"/>
        <v>1756.8285406405396</v>
      </c>
      <c r="M2156" s="31">
        <f t="shared" si="1361"/>
        <v>10540.971243843238</v>
      </c>
      <c r="N2156" s="31">
        <f t="shared" si="1362"/>
        <v>0.81674967021875389</v>
      </c>
      <c r="O2156" s="32">
        <f t="shared" si="1363"/>
        <v>4.9004980213125231</v>
      </c>
      <c r="P2156" s="33">
        <f t="shared" si="1364"/>
        <v>0.67503530742907725</v>
      </c>
      <c r="Q2156" s="31">
        <f t="shared" si="1365"/>
        <v>4.7299283566930566</v>
      </c>
      <c r="R2156" s="31">
        <f t="shared" si="1366"/>
        <v>0.11712548157775629</v>
      </c>
      <c r="S2156" s="31">
        <f t="shared" si="1367"/>
        <v>0.17056966461946532</v>
      </c>
      <c r="T2156" s="31">
        <f t="shared" si="1368"/>
        <v>2.0322460594052197E-2</v>
      </c>
      <c r="U2156" s="31">
        <f t="shared" si="1369"/>
        <v>4.2664206178682114E-3</v>
      </c>
      <c r="V2156" s="47">
        <f t="shared" si="1382"/>
        <v>6.6848156658025132E-4</v>
      </c>
      <c r="W2156" s="31">
        <f t="shared" si="1370"/>
        <v>0.17351015611885179</v>
      </c>
      <c r="X2156" s="34">
        <f>(S2156*H2156*'Propiedades físicas'!$F$5*60*24*365)/(1000000)</f>
        <v>56785.652287112032</v>
      </c>
      <c r="Y2156" s="34">
        <f>(U2156*H2156*'Propiedades físicas'!$F$7*60*24*365)/(1000000)</f>
        <v>444.19320363842644</v>
      </c>
      <c r="Z2156" s="31">
        <f t="shared" si="1383"/>
        <v>1452.0009462799451</v>
      </c>
      <c r="AA2156" s="31">
        <f t="shared" si="1384"/>
        <v>10174.075895246764</v>
      </c>
      <c r="AB2156" s="31">
        <f t="shared" si="1384"/>
        <v>251.93691087375379</v>
      </c>
      <c r="AC2156" s="31">
        <f t="shared" si="1384"/>
        <v>366.89534859646989</v>
      </c>
      <c r="AD2156" s="31">
        <f t="shared" si="1384"/>
        <v>43.713612737806272</v>
      </c>
      <c r="AE2156" s="31">
        <f t="shared" si="1385"/>
        <v>9.177070749034522</v>
      </c>
      <c r="AF2156" s="31">
        <f t="shared" si="1386"/>
        <v>12297.799784483774</v>
      </c>
      <c r="AG2156" s="31">
        <f t="shared" si="1387"/>
        <v>0.11806997769730693</v>
      </c>
      <c r="AH2156" s="31">
        <f t="shared" si="1388"/>
        <v>0.82730863028714063</v>
      </c>
      <c r="AI2156" s="31">
        <f t="shared" si="1388"/>
        <v>2.0486340263209071E-2</v>
      </c>
      <c r="AJ2156" s="31">
        <f t="shared" si="1388"/>
        <v>2.9834226855716458E-2</v>
      </c>
      <c r="AK2156" s="31">
        <f t="shared" si="1388"/>
        <v>3.5545880973733256E-3</v>
      </c>
      <c r="AL2156" s="31">
        <f t="shared" si="1389"/>
        <v>7.4623679925357874E-4</v>
      </c>
      <c r="AM2156" s="31">
        <f t="shared" si="1390"/>
        <v>0.99999999999999989</v>
      </c>
      <c r="AN2156" s="31">
        <f>(Z2156*'Propiedades físicas'!$F$4)/1000</f>
        <v>1276.8605921396581</v>
      </c>
      <c r="AO2156" s="31">
        <f>(AA2156*'Propiedades físicas'!$F$6)/1000</f>
        <v>325.97739168370629</v>
      </c>
      <c r="AP2156" s="31">
        <f>(AB2156*'Propiedades físicas'!$F$9)/1000</f>
        <v>155.43247716356237</v>
      </c>
      <c r="AQ2156" s="31">
        <f>(AC2156*'Propiedades físicas'!$F$5)/1000</f>
        <v>108.0396733012025</v>
      </c>
      <c r="AR2156" s="31">
        <f>(AD2156*'Propiedades físicas'!$F$8)/1000</f>
        <v>15.497349987807075</v>
      </c>
      <c r="AS2156" s="31">
        <f>(AE2156*'Propiedades físicas'!$F$7)/1000</f>
        <v>0.84511644527858909</v>
      </c>
      <c r="AT2156" s="31">
        <f t="shared" si="1391"/>
        <v>1882.6526007212153</v>
      </c>
      <c r="AU2156" s="31">
        <f t="shared" si="1392"/>
        <v>0.67822422025737117</v>
      </c>
      <c r="AV2156" s="31">
        <f t="shared" si="1395"/>
        <v>0.17314792519811109</v>
      </c>
      <c r="AW2156" s="31">
        <f t="shared" si="1395"/>
        <v>8.2560360368141517E-2</v>
      </c>
      <c r="AX2156" s="31">
        <f t="shared" si="1395"/>
        <v>5.7386940776972956E-2</v>
      </c>
      <c r="AY2156" s="31">
        <f t="shared" si="1395"/>
        <v>8.2316567495619095E-3</v>
      </c>
      <c r="AZ2156" s="31">
        <f t="shared" si="1396"/>
        <v>4.48896649841207E-4</v>
      </c>
      <c r="BA2156" s="31">
        <f t="shared" si="1393"/>
        <v>0.99999999999999978</v>
      </c>
      <c r="BB2156" s="34">
        <f>AU2156*'Propiedades físicas'!$C$4+'Diseño reactor'!AV2156*'Propiedades físicas'!$C$5+'Diseño reactor'!AW2156*'Propiedades físicas'!$C$8+'Diseño reactor'!AX2156*'Propiedades físicas'!$C$9+'Diseño reactor'!AY2156*'Propiedades físicas'!$C$7+'Diseño reactor'!AZ2156*'Propiedades físicas'!$C$6</f>
        <v>875.37328179404381</v>
      </c>
      <c r="BC2156" s="45">
        <f>AU2156*'Propiedades físicas'!$L$4+'Diseño reactor'!AV2156*'Propiedades físicas'!$L$5+'Diseño reactor'!AW2156*'Propiedades físicas'!$L$8+AX2156*'Propiedades físicas'!$L$9+'Diseño reactor'!AY2156*'Propiedades físicas'!$L$7+'Diseño reactor'!AZ2156*'Propiedades físicas'!$L$6</f>
        <v>2.1105064346874061</v>
      </c>
      <c r="BD2156" s="29">
        <f t="shared" si="1372"/>
        <v>1.5341361246671581</v>
      </c>
      <c r="BE2156" s="58">
        <f t="shared" si="1373"/>
        <v>41.335108983290624</v>
      </c>
      <c r="BF2156" s="30">
        <f>AU2156*'Propiedades físicas'!$I$4+'Diseño reactor'!AV2156*'Propiedades físicas'!$I$5+'Diseño reactor'!AW2156*'Propiedades físicas'!$I$8+'Diseño reactor'!AX2156*'Propiedades físicas'!$I$9+'Diseño reactor'!AY2156*'Propiedades físicas'!$I$7+'Diseño reactor'!AZ2156*'Propiedades físicas'!$I$6</f>
        <v>1.9974820021117508E-2</v>
      </c>
      <c r="BG2156" s="24">
        <f>AU2156*'Propiedades físicas'!$O$4+'Diseño reactor'!AV2156*'Propiedades físicas'!$O$5+'Diseño reactor'!AW2156*'Propiedades físicas'!$O$8+'Diseño reactor'!AX2156*'Propiedades físicas'!$O$9+'Diseño reactor'!AY2156*'Propiedades físicas'!$O$7+'Diseño reactor'!AZ2156*'Propiedades físicas'!$O$6</f>
        <v>0.15411023991905179</v>
      </c>
      <c r="BH2156" s="54">
        <f t="shared" si="1374"/>
        <v>41145.714806828553</v>
      </c>
      <c r="BI2156" s="34">
        <f t="shared" si="1394"/>
        <v>273.55084391818986</v>
      </c>
      <c r="BJ2156" s="27">
        <f t="shared" si="1375"/>
        <v>4796.8276752712281</v>
      </c>
      <c r="BK2156" s="34">
        <f t="shared" si="1376"/>
        <v>568.64635683568952</v>
      </c>
      <c r="BL2156" s="27">
        <f t="shared" si="1377"/>
        <v>105.67273934465146</v>
      </c>
      <c r="BM2156" s="34">
        <f t="shared" si="1378"/>
        <v>1.1054421768707483</v>
      </c>
      <c r="BN2156" s="45">
        <f t="shared" si="1379"/>
        <v>2329.9338370860028</v>
      </c>
      <c r="BO2156" s="45">
        <f t="shared" si="1380"/>
        <v>108.29685186334956</v>
      </c>
      <c r="BP2156" s="66">
        <f t="shared" si="1381"/>
        <v>6.6876537431513574</v>
      </c>
    </row>
    <row r="2157" spans="8:68">
      <c r="H2157" s="68">
        <v>2152</v>
      </c>
      <c r="I2157" s="31">
        <f>('Propiedades físicas'!$C$10*'Diseño reactor'!H2157)/1000</f>
        <v>1883.5278460028146</v>
      </c>
      <c r="J2157" s="31">
        <f t="shared" si="1359"/>
        <v>0.24209888957453649</v>
      </c>
      <c r="K2157" s="31">
        <f>(I2157*1000)/'Propiedades físicas'!$F$10</f>
        <v>12303.517032175308</v>
      </c>
      <c r="L2157" s="31">
        <f t="shared" si="1360"/>
        <v>1757.6452903107584</v>
      </c>
      <c r="M2157" s="31">
        <f t="shared" si="1361"/>
        <v>10545.87174186455</v>
      </c>
      <c r="N2157" s="31">
        <f t="shared" si="1362"/>
        <v>0.81674967021875389</v>
      </c>
      <c r="O2157" s="32">
        <f t="shared" si="1363"/>
        <v>4.9004980213125231</v>
      </c>
      <c r="P2157" s="33">
        <f t="shared" si="1364"/>
        <v>0.67508973815670814</v>
      </c>
      <c r="Q2157" s="31">
        <f t="shared" si="1365"/>
        <v>4.7300065865110055</v>
      </c>
      <c r="R2157" s="31">
        <f t="shared" si="1366"/>
        <v>0.11708993579079088</v>
      </c>
      <c r="S2157" s="31">
        <f t="shared" si="1367"/>
        <v>0.17049143480151685</v>
      </c>
      <c r="T2157" s="31">
        <f t="shared" si="1368"/>
        <v>2.0308489803038645E-2</v>
      </c>
      <c r="U2157" s="31">
        <f t="shared" si="1369"/>
        <v>4.2615064682162158E-3</v>
      </c>
      <c r="V2157" s="47">
        <f t="shared" si="1382"/>
        <v>6.6853546885421592E-4</v>
      </c>
      <c r="W2157" s="31">
        <f t="shared" si="1370"/>
        <v>0.17344351302168792</v>
      </c>
      <c r="X2157" s="34">
        <f>(S2157*H2157*'Propiedades físicas'!$F$5*60*24*365)/(1000000)</f>
        <v>56785.995744276923</v>
      </c>
      <c r="Y2157" s="34">
        <f>(U2157*H2157*'Propiedades físicas'!$F$7*60*24*365)/(1000000)</f>
        <v>443.88784049654947</v>
      </c>
      <c r="Z2157" s="31">
        <f t="shared" si="1383"/>
        <v>1452.7931165132359</v>
      </c>
      <c r="AA2157" s="31">
        <f t="shared" si="1384"/>
        <v>10178.974174171684</v>
      </c>
      <c r="AB2157" s="31">
        <f t="shared" si="1384"/>
        <v>251.97754182178198</v>
      </c>
      <c r="AC2157" s="31">
        <f t="shared" si="1384"/>
        <v>366.89756769286424</v>
      </c>
      <c r="AD2157" s="31">
        <f t="shared" si="1384"/>
        <v>43.703870056139166</v>
      </c>
      <c r="AE2157" s="31">
        <f t="shared" si="1385"/>
        <v>9.1707619196012971</v>
      </c>
      <c r="AF2157" s="31">
        <f t="shared" si="1386"/>
        <v>12303.517032175305</v>
      </c>
      <c r="AG2157" s="31">
        <f t="shared" si="1387"/>
        <v>0.1180794981397589</v>
      </c>
      <c r="AH2157" s="31">
        <f t="shared" si="1388"/>
        <v>0.82732231341268814</v>
      </c>
      <c r="AI2157" s="31">
        <f t="shared" si="1388"/>
        <v>2.0480122973197647E-2</v>
      </c>
      <c r="AJ2157" s="31">
        <f t="shared" si="1388"/>
        <v>2.9820543730169118E-2</v>
      </c>
      <c r="AK2157" s="31">
        <f t="shared" si="1388"/>
        <v>3.5521444755875768E-3</v>
      </c>
      <c r="AL2157" s="31">
        <f t="shared" si="1389"/>
        <v>7.4537726859877189E-4</v>
      </c>
      <c r="AM2157" s="31">
        <f t="shared" si="1390"/>
        <v>1.0000000000000002</v>
      </c>
      <c r="AN2157" s="31">
        <f>(Z2157*'Propiedades físicas'!$F$4)/1000</f>
        <v>1277.5572107994094</v>
      </c>
      <c r="AO2157" s="31">
        <f>(AA2157*'Propiedades físicas'!$F$6)/1000</f>
        <v>326.13433254046072</v>
      </c>
      <c r="AP2157" s="31">
        <f>(AB2157*'Propiedades físicas'!$F$9)/1000</f>
        <v>155.45754442694837</v>
      </c>
      <c r="AQ2157" s="31">
        <f>(AC2157*'Propiedades físicas'!$F$5)/1000</f>
        <v>108.04032675851774</v>
      </c>
      <c r="AR2157" s="31">
        <f>(AD2157*'Propiedades físicas'!$F$8)/1000</f>
        <v>15.493896012302452</v>
      </c>
      <c r="AS2157" s="31">
        <f>(AE2157*'Propiedades físicas'!$F$7)/1000</f>
        <v>0.84453546517608347</v>
      </c>
      <c r="AT2157" s="31">
        <f t="shared" si="1391"/>
        <v>1883.5278460028146</v>
      </c>
      <c r="AU2157" s="31">
        <f t="shared" si="1392"/>
        <v>0.67827890811947167</v>
      </c>
      <c r="AV2157" s="31">
        <f t="shared" si="1395"/>
        <v>0.17315078894775912</v>
      </c>
      <c r="AW2157" s="31">
        <f t="shared" si="1395"/>
        <v>8.2535304565237666E-2</v>
      </c>
      <c r="AX2157" s="31">
        <f t="shared" si="1395"/>
        <v>5.7360620915586025E-2</v>
      </c>
      <c r="AY2157" s="31">
        <f t="shared" si="1395"/>
        <v>8.225997850354742E-3</v>
      </c>
      <c r="AZ2157" s="31">
        <f t="shared" si="1396"/>
        <v>4.4837960159088697E-4</v>
      </c>
      <c r="BA2157" s="31">
        <f t="shared" si="1393"/>
        <v>1.0000000000000002</v>
      </c>
      <c r="BB2157" s="34">
        <f>AU2157*'Propiedades físicas'!$C$4+'Diseño reactor'!AV2157*'Propiedades físicas'!$C$5+'Diseño reactor'!AW2157*'Propiedades físicas'!$C$8+'Diseño reactor'!AX2157*'Propiedades físicas'!$C$9+'Diseño reactor'!AY2157*'Propiedades físicas'!$C$7+'Diseño reactor'!AZ2157*'Propiedades físicas'!$C$6</f>
        <v>875.37311153657868</v>
      </c>
      <c r="BC2157" s="45">
        <f>AU2157*'Propiedades físicas'!$L$4+'Diseño reactor'!AV2157*'Propiedades físicas'!$L$5+'Diseño reactor'!AW2157*'Propiedades físicas'!$L$8+AX2157*'Propiedades físicas'!$L$9+'Diseño reactor'!AY2157*'Propiedades físicas'!$L$7+'Diseño reactor'!AZ2157*'Propiedades físicas'!$L$6</f>
        <v>2.1105456167634986</v>
      </c>
      <c r="BD2157" s="29">
        <f t="shared" si="1372"/>
        <v>1.5335187101396903</v>
      </c>
      <c r="BE2157" s="58">
        <f t="shared" si="1373"/>
        <v>41.334442774609492</v>
      </c>
      <c r="BF2157" s="30">
        <f>AU2157*'Propiedades físicas'!$I$4+'Diseño reactor'!AV2157*'Propiedades físicas'!$I$5+'Diseño reactor'!AW2157*'Propiedades físicas'!$I$8+'Diseño reactor'!AX2157*'Propiedades físicas'!$I$9+'Diseño reactor'!AY2157*'Propiedades físicas'!$I$7+'Diseño reactor'!AZ2157*'Propiedades físicas'!$I$6</f>
        <v>1.9974894495894201E-2</v>
      </c>
      <c r="BG2157" s="24">
        <f>AU2157*'Propiedades físicas'!$O$4+'Diseño reactor'!AV2157*'Propiedades físicas'!$O$5+'Diseño reactor'!AW2157*'Propiedades físicas'!$O$8+'Diseño reactor'!AX2157*'Propiedades físicas'!$O$9+'Diseño reactor'!AY2157*'Propiedades físicas'!$O$7+'Diseño reactor'!AZ2157*'Propiedades físicas'!$O$6</f>
        <v>0.15411213493466824</v>
      </c>
      <c r="BH2157" s="54">
        <f t="shared" si="1374"/>
        <v>41145.553395674913</v>
      </c>
      <c r="BI2157" s="34">
        <f t="shared" si="1394"/>
        <v>273.55357864255518</v>
      </c>
      <c r="BJ2157" s="27">
        <f t="shared" si="1375"/>
        <v>4796.8311149781066</v>
      </c>
      <c r="BK2157" s="34">
        <f t="shared" si="1376"/>
        <v>568.65375696178535</v>
      </c>
      <c r="BL2157" s="27">
        <f t="shared" si="1377"/>
        <v>105.67299489467656</v>
      </c>
      <c r="BM2157" s="34">
        <f t="shared" si="1378"/>
        <v>1.1054421768707483</v>
      </c>
      <c r="BN2157" s="45">
        <f t="shared" si="1379"/>
        <v>2331.1298438575009</v>
      </c>
      <c r="BO2157" s="45">
        <f t="shared" si="1380"/>
        <v>108.30504370826367</v>
      </c>
      <c r="BP2157" s="66">
        <f t="shared" si="1381"/>
        <v>6.6876524424228592</v>
      </c>
    </row>
    <row r="2158" spans="8:68">
      <c r="H2158" s="68">
        <v>2153</v>
      </c>
      <c r="I2158" s="31">
        <f>('Propiedades físicas'!$C$10*'Diseño reactor'!H2158)/1000</f>
        <v>1884.4030912844146</v>
      </c>
      <c r="J2158" s="31">
        <f t="shared" si="1359"/>
        <v>0.24198644234296446</v>
      </c>
      <c r="K2158" s="31">
        <f>(I2158*1000)/'Propiedades físicas'!$F$10</f>
        <v>12309.23427986684</v>
      </c>
      <c r="L2158" s="31">
        <f t="shared" si="1360"/>
        <v>1758.4620399809769</v>
      </c>
      <c r="M2158" s="31">
        <f t="shared" si="1361"/>
        <v>10550.772239885862</v>
      </c>
      <c r="N2158" s="31">
        <f t="shared" si="1362"/>
        <v>0.81674967021875378</v>
      </c>
      <c r="O2158" s="32">
        <f t="shared" si="1363"/>
        <v>4.9004980213125231</v>
      </c>
      <c r="P2158" s="33">
        <f t="shared" si="1364"/>
        <v>0.67514412708805882</v>
      </c>
      <c r="Q2158" s="31">
        <f t="shared" si="1365"/>
        <v>4.730084745240732</v>
      </c>
      <c r="R2158" s="31">
        <f t="shared" si="1366"/>
        <v>0.11705441005222254</v>
      </c>
      <c r="S2158" s="31">
        <f t="shared" si="1367"/>
        <v>0.17041327607179113</v>
      </c>
      <c r="T2158" s="31">
        <f t="shared" si="1368"/>
        <v>2.0294533215848811E-2</v>
      </c>
      <c r="U2158" s="31">
        <f t="shared" si="1369"/>
        <v>4.2565998626236581E-3</v>
      </c>
      <c r="V2158" s="47">
        <f t="shared" si="1382"/>
        <v>6.6858932973768933E-4</v>
      </c>
      <c r="W2158" s="31">
        <f t="shared" si="1370"/>
        <v>0.17337692109844152</v>
      </c>
      <c r="X2158" s="34">
        <f>(S2158*H2158*'Propiedades físicas'!$F$5*60*24*365)/(1000000)</f>
        <v>56786.338674176353</v>
      </c>
      <c r="Y2158" s="34">
        <f>(U2158*H2158*'Propiedades físicas'!$F$7*60*24*365)/(1000000)</f>
        <v>443.58278781126944</v>
      </c>
      <c r="Z2158" s="31">
        <f t="shared" si="1383"/>
        <v>1453.5853056205906</v>
      </c>
      <c r="AA2158" s="31">
        <f t="shared" si="1384"/>
        <v>10183.872456503295</v>
      </c>
      <c r="AB2158" s="31">
        <f t="shared" si="1384"/>
        <v>252.01814484243513</v>
      </c>
      <c r="AC2158" s="31">
        <f t="shared" si="1384"/>
        <v>366.89978338256628</v>
      </c>
      <c r="AD2158" s="31">
        <f t="shared" si="1384"/>
        <v>43.694130013722493</v>
      </c>
      <c r="AE2158" s="31">
        <f t="shared" si="1385"/>
        <v>9.164459504228736</v>
      </c>
      <c r="AF2158" s="31">
        <f t="shared" si="1386"/>
        <v>12309.23427986684</v>
      </c>
      <c r="AG2158" s="31">
        <f t="shared" si="1387"/>
        <v>0.1180890112716512</v>
      </c>
      <c r="AH2158" s="31">
        <f t="shared" si="1388"/>
        <v>0.82733598410424147</v>
      </c>
      <c r="AI2158" s="31">
        <f t="shared" si="1388"/>
        <v>2.0473909189838043E-2</v>
      </c>
      <c r="AJ2158" s="31">
        <f t="shared" si="1388"/>
        <v>2.980687303861564E-2</v>
      </c>
      <c r="AK2158" s="31">
        <f t="shared" si="1388"/>
        <v>3.5497033381832075E-3</v>
      </c>
      <c r="AL2158" s="31">
        <f t="shared" si="1389"/>
        <v>7.44519057470395E-4</v>
      </c>
      <c r="AM2158" s="31">
        <f t="shared" si="1390"/>
        <v>0.99999999999999989</v>
      </c>
      <c r="AN2158" s="31">
        <f>(Z2158*'Propiedades físicas'!$F$4)/1000</f>
        <v>1278.253846056635</v>
      </c>
      <c r="AO2158" s="31">
        <f>(AA2158*'Propiedades físicas'!$F$6)/1000</f>
        <v>326.2912735063656</v>
      </c>
      <c r="AP2158" s="31">
        <f>(AB2158*'Propiedades físicas'!$F$9)/1000</f>
        <v>155.48259446054033</v>
      </c>
      <c r="AQ2158" s="31">
        <f>(AC2158*'Propiedades físicas'!$F$5)/1000</f>
        <v>108.0409792126643</v>
      </c>
      <c r="AR2158" s="31">
        <f>(AD2158*'Propiedades físicas'!$F$8)/1000</f>
        <v>15.490442972464892</v>
      </c>
      <c r="AS2158" s="31">
        <f>(AE2158*'Propiedades físicas'!$F$7)/1000</f>
        <v>0.8439550757444243</v>
      </c>
      <c r="AT2158" s="31">
        <f t="shared" si="1391"/>
        <v>1884.4030912844144</v>
      </c>
      <c r="AU2158" s="31">
        <f t="shared" si="1392"/>
        <v>0.67833355398784323</v>
      </c>
      <c r="AV2158" s="31">
        <f t="shared" si="1395"/>
        <v>0.17315365009508904</v>
      </c>
      <c r="AW2158" s="31">
        <f t="shared" si="1395"/>
        <v>8.2510262894210692E-2</v>
      </c>
      <c r="AX2158" s="31">
        <f t="shared" si="1395"/>
        <v>5.7334324971321959E-2</v>
      </c>
      <c r="AY2158" s="31">
        <f t="shared" si="1395"/>
        <v>8.2203447044371832E-3</v>
      </c>
      <c r="AZ2158" s="31">
        <f t="shared" si="1396"/>
        <v>4.4786334709798328E-4</v>
      </c>
      <c r="BA2158" s="31">
        <f t="shared" si="1393"/>
        <v>1</v>
      </c>
      <c r="BB2158" s="34">
        <f>AU2158*'Propiedades físicas'!$C$4+'Diseño reactor'!AV2158*'Propiedades físicas'!$C$5+'Diseño reactor'!AW2158*'Propiedades físicas'!$C$8+'Diseño reactor'!AX2158*'Propiedades físicas'!$C$9+'Diseño reactor'!AY2158*'Propiedades físicas'!$C$7+'Diseño reactor'!AZ2158*'Propiedades físicas'!$C$6</f>
        <v>875.37294152812797</v>
      </c>
      <c r="BC2158" s="45">
        <f>AU2158*'Propiedades físicas'!$L$4+'Diseño reactor'!AV2158*'Propiedades físicas'!$L$5+'Diseño reactor'!AW2158*'Propiedades físicas'!$L$8+AX2158*'Propiedades físicas'!$L$9+'Diseño reactor'!AY2158*'Propiedades físicas'!$L$7+'Diseño reactor'!AZ2158*'Propiedades físicas'!$L$6</f>
        <v>2.1105847674851748</v>
      </c>
      <c r="BD2158" s="29">
        <f t="shared" si="1372"/>
        <v>1.5329017930947662</v>
      </c>
      <c r="BE2158" s="58">
        <f t="shared" si="1373"/>
        <v>41.333777110305697</v>
      </c>
      <c r="BF2158" s="30">
        <f>AU2158*'Propiedades físicas'!$I$4+'Diseño reactor'!AV2158*'Propiedades físicas'!$I$5+'Diseño reactor'!AW2158*'Propiedades físicas'!$I$8+'Diseño reactor'!AX2158*'Propiedades físicas'!$I$9+'Diseño reactor'!AY2158*'Propiedades físicas'!$I$7+'Diseño reactor'!AZ2158*'Propiedades físicas'!$I$6</f>
        <v>1.9974968852981782E-2</v>
      </c>
      <c r="BG2158" s="24">
        <f>AU2158*'Propiedades físicas'!$O$4+'Diseño reactor'!AV2158*'Propiedades físicas'!$O$5+'Diseño reactor'!AW2158*'Propiedades físicas'!$O$8+'Diseño reactor'!AX2158*'Propiedades físicas'!$O$9+'Diseño reactor'!AY2158*'Propiedades físicas'!$O$7+'Diseño reactor'!AZ2158*'Propiedades físicas'!$O$6</f>
        <v>0.15411402850216036</v>
      </c>
      <c r="BH2158" s="54">
        <f t="shared" si="1374"/>
        <v>41145.392239851019</v>
      </c>
      <c r="BI2158" s="34">
        <f t="shared" si="1394"/>
        <v>273.55631023234969</v>
      </c>
      <c r="BJ2158" s="27">
        <f t="shared" si="1375"/>
        <v>4796.8345560014386</v>
      </c>
      <c r="BK2158" s="34">
        <f t="shared" si="1376"/>
        <v>568.66115191057952</v>
      </c>
      <c r="BL2158" s="27">
        <f t="shared" si="1377"/>
        <v>105.67325026050342</v>
      </c>
      <c r="BM2158" s="34">
        <f t="shared" si="1378"/>
        <v>1.1054421768707483</v>
      </c>
      <c r="BN2158" s="45">
        <f t="shared" si="1379"/>
        <v>2332.3258708037561</v>
      </c>
      <c r="BO2158" s="45">
        <f t="shared" si="1380"/>
        <v>108.31322926372555</v>
      </c>
      <c r="BP2158" s="66">
        <f t="shared" si="1381"/>
        <v>6.6876511435967751</v>
      </c>
    </row>
    <row r="2159" spans="8:68">
      <c r="H2159" s="68">
        <v>2154</v>
      </c>
      <c r="I2159" s="31">
        <f>('Propiedades físicas'!$C$10*'Diseño reactor'!H2159)/1000</f>
        <v>1885.2783365660141</v>
      </c>
      <c r="J2159" s="31">
        <f t="shared" si="1359"/>
        <v>0.24187409951922126</v>
      </c>
      <c r="K2159" s="31">
        <f>(I2159*1000)/'Propiedades físicas'!$F$10</f>
        <v>12314.951527558371</v>
      </c>
      <c r="L2159" s="31">
        <f t="shared" si="1360"/>
        <v>1759.2787896511957</v>
      </c>
      <c r="M2159" s="31">
        <f t="shared" si="1361"/>
        <v>10555.672737907174</v>
      </c>
      <c r="N2159" s="31">
        <f t="shared" si="1362"/>
        <v>0.81674967021875378</v>
      </c>
      <c r="O2159" s="32">
        <f t="shared" si="1363"/>
        <v>4.9004980213125231</v>
      </c>
      <c r="P2159" s="33">
        <f t="shared" si="1364"/>
        <v>0.67519847427125268</v>
      </c>
      <c r="Q2159" s="31">
        <f t="shared" si="1365"/>
        <v>4.7301628329782091</v>
      </c>
      <c r="R2159" s="31">
        <f t="shared" si="1366"/>
        <v>0.11701890434730823</v>
      </c>
      <c r="S2159" s="31">
        <f t="shared" si="1367"/>
        <v>0.17033518833431341</v>
      </c>
      <c r="T2159" s="31">
        <f t="shared" si="1368"/>
        <v>2.0280590813573598E-2</v>
      </c>
      <c r="U2159" s="31">
        <f t="shared" si="1369"/>
        <v>4.2517007866193189E-3</v>
      </c>
      <c r="V2159" s="47">
        <f t="shared" si="1382"/>
        <v>6.68643149278328E-4</v>
      </c>
      <c r="W2159" s="31">
        <f t="shared" si="1370"/>
        <v>0.17331038029019208</v>
      </c>
      <c r="X2159" s="34">
        <f>(S2159*H2159*'Propiedades físicas'!$F$5*60*24*365)/(1000000)</f>
        <v>56786.681077821784</v>
      </c>
      <c r="Y2159" s="34">
        <f>(U2159*H2159*'Propiedades físicas'!$F$7*60*24*365)/(1000000)</f>
        <v>443.27804516928575</v>
      </c>
      <c r="Z2159" s="31">
        <f t="shared" si="1383"/>
        <v>1454.3775135802782</v>
      </c>
      <c r="AA2159" s="31">
        <f t="shared" si="1384"/>
        <v>10188.770742235063</v>
      </c>
      <c r="AB2159" s="31">
        <f t="shared" si="1384"/>
        <v>252.05871996410193</v>
      </c>
      <c r="AC2159" s="31">
        <f t="shared" si="1384"/>
        <v>366.90199567211107</v>
      </c>
      <c r="AD2159" s="31">
        <f t="shared" si="1384"/>
        <v>43.684392612437534</v>
      </c>
      <c r="AE2159" s="31">
        <f t="shared" si="1385"/>
        <v>9.1581634943780124</v>
      </c>
      <c r="AF2159" s="31">
        <f t="shared" si="1386"/>
        <v>12314.951527558371</v>
      </c>
      <c r="AG2159" s="31">
        <f t="shared" si="1387"/>
        <v>0.11809851710140112</v>
      </c>
      <c r="AH2159" s="31">
        <f t="shared" si="1388"/>
        <v>0.82734964237858788</v>
      </c>
      <c r="AI2159" s="31">
        <f t="shared" si="1388"/>
        <v>2.0467698910551575E-2</v>
      </c>
      <c r="AJ2159" s="31">
        <f t="shared" si="1388"/>
        <v>2.9793214764269157E-2</v>
      </c>
      <c r="AK2159" s="31">
        <f t="shared" si="1388"/>
        <v>3.5472646818528438E-3</v>
      </c>
      <c r="AL2159" s="31">
        <f t="shared" si="1389"/>
        <v>7.4366216333729732E-4</v>
      </c>
      <c r="AM2159" s="31">
        <f t="shared" si="1390"/>
        <v>0.99999999999999989</v>
      </c>
      <c r="AN2159" s="31">
        <f>(Z2159*'Propiedades físicas'!$F$4)/1000</f>
        <v>1278.9504978922253</v>
      </c>
      <c r="AO2159" s="31">
        <f>(AA2159*'Propiedades físicas'!$F$6)/1000</f>
        <v>326.4482145812114</v>
      </c>
      <c r="AP2159" s="31">
        <f>(AB2159*'Propiedades físicas'!$F$9)/1000</f>
        <v>155.50762728185268</v>
      </c>
      <c r="AQ2159" s="31">
        <f>(AC2159*'Propiedades físicas'!$F$5)/1000</f>
        <v>108.04163066556656</v>
      </c>
      <c r="AR2159" s="31">
        <f>(AD2159*'Propiedades físicas'!$F$8)/1000</f>
        <v>15.48699086896135</v>
      </c>
      <c r="AS2159" s="31">
        <f>(AE2159*'Propiedades físicas'!$F$7)/1000</f>
        <v>0.84337527619727115</v>
      </c>
      <c r="AT2159" s="31">
        <f t="shared" si="1391"/>
        <v>1885.2783365660146</v>
      </c>
      <c r="AU2159" s="31">
        <f t="shared" si="1392"/>
        <v>0.67838815791083684</v>
      </c>
      <c r="AV2159" s="31">
        <f t="shared" si="1395"/>
        <v>0.17315650864361404</v>
      </c>
      <c r="AW2159" s="31">
        <f t="shared" si="1395"/>
        <v>8.2485235344668409E-2</v>
      </c>
      <c r="AX2159" s="31">
        <f t="shared" si="1395"/>
        <v>5.7308052911890763E-2</v>
      </c>
      <c r="AY2159" s="31">
        <f t="shared" si="1395"/>
        <v>8.214697304150061E-3</v>
      </c>
      <c r="AZ2159" s="31">
        <f t="shared" si="1396"/>
        <v>4.4734788483988909E-4</v>
      </c>
      <c r="BA2159" s="31">
        <f t="shared" si="1393"/>
        <v>1</v>
      </c>
      <c r="BB2159" s="34">
        <f>AU2159*'Propiedades físicas'!$C$4+'Diseño reactor'!AV2159*'Propiedades físicas'!$C$5+'Diseño reactor'!AW2159*'Propiedades físicas'!$C$8+'Diseño reactor'!AX2159*'Propiedades físicas'!$C$9+'Diseño reactor'!AY2159*'Propiedades físicas'!$C$7+'Diseño reactor'!AZ2159*'Propiedades físicas'!$C$6</f>
        <v>875.37277176824023</v>
      </c>
      <c r="BC2159" s="45">
        <f>AU2159*'Propiedades físicas'!$L$4+'Diseño reactor'!AV2159*'Propiedades físicas'!$L$5+'Diseño reactor'!AW2159*'Propiedades físicas'!$L$8+AX2159*'Propiedades físicas'!$L$9+'Diseño reactor'!AY2159*'Propiedades físicas'!$L$7+'Diseño reactor'!AZ2159*'Propiedades físicas'!$L$6</f>
        <v>2.1106238868897957</v>
      </c>
      <c r="BD2159" s="29">
        <f t="shared" si="1372"/>
        <v>1.5322853729307078</v>
      </c>
      <c r="BE2159" s="58">
        <f t="shared" si="1373"/>
        <v>41.333111989710275</v>
      </c>
      <c r="BF2159" s="30">
        <f>AU2159*'Propiedades físicas'!$I$4+'Diseño reactor'!AV2159*'Propiedades físicas'!$I$5+'Diseño reactor'!AW2159*'Propiedades físicas'!$I$8+'Diseño reactor'!AX2159*'Propiedades físicas'!$I$9+'Diseño reactor'!AY2159*'Propiedades físicas'!$I$7+'Diseño reactor'!AZ2159*'Propiedades físicas'!$I$6</f>
        <v>1.9975043092594132E-2</v>
      </c>
      <c r="BG2159" s="24">
        <f>AU2159*'Propiedades físicas'!$O$4+'Diseño reactor'!AV2159*'Propiedades físicas'!$O$5+'Diseño reactor'!AW2159*'Propiedades físicas'!$O$8+'Diseño reactor'!AX2159*'Propiedades físicas'!$O$9+'Diseño reactor'!AY2159*'Propiedades físicas'!$O$7+'Diseño reactor'!AZ2159*'Propiedades físicas'!$O$6</f>
        <v>0.15411592062315399</v>
      </c>
      <c r="BH2159" s="54">
        <f t="shared" si="1374"/>
        <v>41145.231338889389</v>
      </c>
      <c r="BI2159" s="34">
        <f t="shared" si="1394"/>
        <v>273.55903869251654</v>
      </c>
      <c r="BJ2159" s="27">
        <f t="shared" si="1375"/>
        <v>4796.8379983345712</v>
      </c>
      <c r="BK2159" s="34">
        <f t="shared" si="1376"/>
        <v>568.66854168727662</v>
      </c>
      <c r="BL2159" s="27">
        <f t="shared" si="1377"/>
        <v>105.67350544232333</v>
      </c>
      <c r="BM2159" s="34">
        <f t="shared" si="1378"/>
        <v>1.1054421768707483</v>
      </c>
      <c r="BN2159" s="45">
        <f t="shared" si="1379"/>
        <v>2333.5219179008454</v>
      </c>
      <c r="BO2159" s="45">
        <f t="shared" si="1380"/>
        <v>108.32140853697553</v>
      </c>
      <c r="BP2159" s="66">
        <f t="shared" si="1381"/>
        <v>6.6876498466696557</v>
      </c>
    </row>
    <row r="2160" spans="8:68">
      <c r="H2160" s="68">
        <v>2155</v>
      </c>
      <c r="I2160" s="31">
        <f>('Propiedades físicas'!$C$10*'Diseño reactor'!H2160)/1000</f>
        <v>1886.1535818476141</v>
      </c>
      <c r="J2160" s="31">
        <f t="shared" si="1359"/>
        <v>0.24176186095795943</v>
      </c>
      <c r="K2160" s="31">
        <f>(I2160*1000)/'Propiedades físicas'!$F$10</f>
        <v>12320.668775249902</v>
      </c>
      <c r="L2160" s="31">
        <f t="shared" si="1360"/>
        <v>1760.0955393214144</v>
      </c>
      <c r="M2160" s="31">
        <f t="shared" si="1361"/>
        <v>10560.573235928487</v>
      </c>
      <c r="N2160" s="31">
        <f t="shared" si="1362"/>
        <v>0.81674967021875378</v>
      </c>
      <c r="O2160" s="32">
        <f t="shared" si="1363"/>
        <v>4.9004980213125231</v>
      </c>
      <c r="P2160" s="33">
        <f t="shared" si="1364"/>
        <v>0.67525277975433906</v>
      </c>
      <c r="Q2160" s="31">
        <f t="shared" si="1365"/>
        <v>4.7302408498192428</v>
      </c>
      <c r="R2160" s="31">
        <f t="shared" si="1366"/>
        <v>0.11698341866131483</v>
      </c>
      <c r="S2160" s="31">
        <f t="shared" si="1367"/>
        <v>0.17025717149327993</v>
      </c>
      <c r="T2160" s="31">
        <f t="shared" si="1368"/>
        <v>2.026666257733465E-2</v>
      </c>
      <c r="U2160" s="31">
        <f t="shared" si="1369"/>
        <v>4.2468092257652752E-3</v>
      </c>
      <c r="V2160" s="47">
        <f t="shared" si="1382"/>
        <v>6.686969275237145E-4</v>
      </c>
      <c r="W2160" s="31">
        <f t="shared" si="1370"/>
        <v>0.17324389053810943</v>
      </c>
      <c r="X2160" s="34">
        <f>(S2160*H2160*'Propiedades físicas'!$F$5*60*24*365)/(1000000)</f>
        <v>56787.022956222274</v>
      </c>
      <c r="Y2160" s="34">
        <f>(U2160*H2160*'Propiedades físicas'!$F$7*60*24*365)/(1000000)</f>
        <v>442.97361215796906</v>
      </c>
      <c r="Z2160" s="31">
        <f t="shared" si="1383"/>
        <v>1455.1697403706007</v>
      </c>
      <c r="AA2160" s="31">
        <f t="shared" si="1384"/>
        <v>10193.669031360469</v>
      </c>
      <c r="AB2160" s="31">
        <f t="shared" si="1384"/>
        <v>252.09926721513347</v>
      </c>
      <c r="AC2160" s="31">
        <f t="shared" si="1384"/>
        <v>366.90420456801826</v>
      </c>
      <c r="AD2160" s="31">
        <f t="shared" si="1384"/>
        <v>43.674657854156173</v>
      </c>
      <c r="AE2160" s="31">
        <f t="shared" si="1385"/>
        <v>9.1518738815241676</v>
      </c>
      <c r="AF2160" s="31">
        <f t="shared" si="1386"/>
        <v>12320.668775249902</v>
      </c>
      <c r="AG2160" s="31">
        <f t="shared" si="1387"/>
        <v>0.11810801563741294</v>
      </c>
      <c r="AH2160" s="31">
        <f t="shared" si="1388"/>
        <v>0.8273632882524844</v>
      </c>
      <c r="AI2160" s="31">
        <f t="shared" si="1388"/>
        <v>2.0461492132761282E-2</v>
      </c>
      <c r="AJ2160" s="31">
        <f t="shared" si="1388"/>
        <v>2.9779568890372698E-2</v>
      </c>
      <c r="AK2160" s="31">
        <f t="shared" si="1388"/>
        <v>3.5448285032944823E-3</v>
      </c>
      <c r="AL2160" s="31">
        <f t="shared" si="1389"/>
        <v>7.4280658367415116E-4</v>
      </c>
      <c r="AM2160" s="31">
        <f t="shared" si="1390"/>
        <v>1</v>
      </c>
      <c r="AN2160" s="31">
        <f>(Z2160*'Propiedades físicas'!$F$4)/1000</f>
        <v>1279.6471662870988</v>
      </c>
      <c r="AO2160" s="31">
        <f>(AA2160*'Propiedades físicas'!$F$6)/1000</f>
        <v>326.6051557647894</v>
      </c>
      <c r="AP2160" s="31">
        <f>(AB2160*'Propiedades físicas'!$F$9)/1000</f>
        <v>155.53264290837657</v>
      </c>
      <c r="AQ2160" s="31">
        <f>(AC2160*'Propiedades físicas'!$F$5)/1000</f>
        <v>108.04228111914435</v>
      </c>
      <c r="AR2160" s="31">
        <f>(AD2160*'Propiedades físicas'!$F$8)/1000</f>
        <v>15.48353970245544</v>
      </c>
      <c r="AS2160" s="31">
        <f>(AE2160*'Propiedades físicas'!$F$7)/1000</f>
        <v>0.84279606574956067</v>
      </c>
      <c r="AT2160" s="31">
        <f t="shared" si="1391"/>
        <v>1886.1535818476141</v>
      </c>
      <c r="AU2160" s="31">
        <f t="shared" si="1392"/>
        <v>0.67844271993672889</v>
      </c>
      <c r="AV2160" s="31">
        <f t="shared" si="1395"/>
        <v>0.17315936459684142</v>
      </c>
      <c r="AW2160" s="31">
        <f t="shared" si="1395"/>
        <v>8.2460221906225636E-2</v>
      </c>
      <c r="AX2160" s="31">
        <f t="shared" si="1395"/>
        <v>5.7281804705059954E-2</v>
      </c>
      <c r="AY2160" s="31">
        <f t="shared" si="1395"/>
        <v>8.209055641846659E-3</v>
      </c>
      <c r="AZ2160" s="31">
        <f t="shared" si="1396"/>
        <v>4.4683321329750113E-4</v>
      </c>
      <c r="BA2160" s="31">
        <f t="shared" si="1393"/>
        <v>1</v>
      </c>
      <c r="BB2160" s="34">
        <f>AU2160*'Propiedades físicas'!$C$4+'Diseño reactor'!AV2160*'Propiedades físicas'!$C$5+'Diseño reactor'!AW2160*'Propiedades físicas'!$C$8+'Diseño reactor'!AX2160*'Propiedades físicas'!$C$9+'Diseño reactor'!AY2160*'Propiedades físicas'!$C$7+'Diseño reactor'!AZ2160*'Propiedades físicas'!$C$6</f>
        <v>875.37260225646446</v>
      </c>
      <c r="BC2160" s="45">
        <f>AU2160*'Propiedades físicas'!$L$4+'Diseño reactor'!AV2160*'Propiedades físicas'!$L$5+'Diseño reactor'!AW2160*'Propiedades físicas'!$L$8+AX2160*'Propiedades físicas'!$L$9+'Diseño reactor'!AY2160*'Propiedades físicas'!$L$7+'Diseño reactor'!AZ2160*'Propiedades físicas'!$L$6</f>
        <v>2.1106629750146642</v>
      </c>
      <c r="BD2160" s="29">
        <f t="shared" si="1372"/>
        <v>1.5316694490468057</v>
      </c>
      <c r="BE2160" s="58">
        <f t="shared" si="1373"/>
        <v>41.332447412155382</v>
      </c>
      <c r="BF2160" s="30">
        <f>AU2160*'Propiedades físicas'!$I$4+'Diseño reactor'!AV2160*'Propiedades físicas'!$I$5+'Diseño reactor'!AW2160*'Propiedades físicas'!$I$8+'Diseño reactor'!AX2160*'Propiedades físicas'!$I$9+'Diseño reactor'!AY2160*'Propiedades físicas'!$I$7+'Diseño reactor'!AZ2160*'Propiedades físicas'!$I$6</f>
        <v>1.9975117214944653E-2</v>
      </c>
      <c r="BG2160" s="24">
        <f>AU2160*'Propiedades físicas'!$O$4+'Diseño reactor'!AV2160*'Propiedades físicas'!$O$5+'Diseño reactor'!AW2160*'Propiedades físicas'!$O$8+'Diseño reactor'!AX2160*'Propiedades físicas'!$O$9+'Diseño reactor'!AY2160*'Propiedades físicas'!$O$7+'Diseño reactor'!AZ2160*'Propiedades físicas'!$O$6</f>
        <v>0.15411781129927282</v>
      </c>
      <c r="BH2160" s="54">
        <f t="shared" si="1374"/>
        <v>41145.07069232357</v>
      </c>
      <c r="BI2160" s="34">
        <f t="shared" si="1394"/>
        <v>273.56176402798837</v>
      </c>
      <c r="BJ2160" s="27">
        <f t="shared" si="1375"/>
        <v>4796.8414419708597</v>
      </c>
      <c r="BK2160" s="34">
        <f t="shared" si="1376"/>
        <v>568.6759262970744</v>
      </c>
      <c r="BL2160" s="27">
        <f t="shared" si="1377"/>
        <v>105.67376044032726</v>
      </c>
      <c r="BM2160" s="34">
        <f t="shared" si="1378"/>
        <v>1.1054421768707483</v>
      </c>
      <c r="BN2160" s="45">
        <f t="shared" si="1379"/>
        <v>2334.7179851248825</v>
      </c>
      <c r="BO2160" s="45">
        <f t="shared" si="1380"/>
        <v>108.32958153524265</v>
      </c>
      <c r="BP2160" s="66">
        <f t="shared" si="1381"/>
        <v>6.6876485516380555</v>
      </c>
    </row>
    <row r="2161" spans="8:68">
      <c r="H2161" s="68">
        <v>2156</v>
      </c>
      <c r="I2161" s="31">
        <f>('Propiedades físicas'!$C$10*'Diseño reactor'!H2161)/1000</f>
        <v>1887.0288271292138</v>
      </c>
      <c r="J2161" s="31">
        <f t="shared" si="1359"/>
        <v>0.24164972651410138</v>
      </c>
      <c r="K2161" s="31">
        <f>(I2161*1000)/'Propiedades físicas'!$F$10</f>
        <v>12326.386022941433</v>
      </c>
      <c r="L2161" s="31">
        <f t="shared" si="1360"/>
        <v>1760.9122889916332</v>
      </c>
      <c r="M2161" s="31">
        <f t="shared" si="1361"/>
        <v>10565.473733949799</v>
      </c>
      <c r="N2161" s="31">
        <f t="shared" si="1362"/>
        <v>0.81674967021875378</v>
      </c>
      <c r="O2161" s="32">
        <f t="shared" si="1363"/>
        <v>4.9004980213125222</v>
      </c>
      <c r="P2161" s="33">
        <f t="shared" si="1364"/>
        <v>0.67530704358529381</v>
      </c>
      <c r="Q2161" s="31">
        <f t="shared" si="1365"/>
        <v>4.7303187958594641</v>
      </c>
      <c r="R2161" s="31">
        <f t="shared" si="1366"/>
        <v>0.1169479529795189</v>
      </c>
      <c r="S2161" s="31">
        <f t="shared" si="1367"/>
        <v>0.17017922545305789</v>
      </c>
      <c r="T2161" s="31">
        <f t="shared" si="1368"/>
        <v>2.0252748488284251E-2</v>
      </c>
      <c r="U2161" s="31">
        <f t="shared" si="1369"/>
        <v>4.2419251656568135E-3</v>
      </c>
      <c r="V2161" s="47">
        <f t="shared" si="1382"/>
        <v>6.6875066452135891E-4</v>
      </c>
      <c r="W2161" s="31">
        <f t="shared" si="1370"/>
        <v>0.17317745178345376</v>
      </c>
      <c r="X2161" s="34">
        <f>(S2161*H2161*'Propiedades físicas'!$F$5*60*24*365)/(1000000)</f>
        <v>56787.364310384604</v>
      </c>
      <c r="Y2161" s="34">
        <f>(U2161*H2161*'Propiedades físicas'!$F$7*60*24*365)/(1000000)</f>
        <v>442.66948836536034</v>
      </c>
      <c r="Z2161" s="31">
        <f t="shared" si="1383"/>
        <v>1455.9619859698935</v>
      </c>
      <c r="AA2161" s="31">
        <f t="shared" si="1384"/>
        <v>10198.567323873005</v>
      </c>
      <c r="AB2161" s="31">
        <f t="shared" si="1384"/>
        <v>252.13978662384275</v>
      </c>
      <c r="AC2161" s="31">
        <f t="shared" si="1384"/>
        <v>366.90641007679278</v>
      </c>
      <c r="AD2161" s="31">
        <f t="shared" si="1384"/>
        <v>43.664925740740841</v>
      </c>
      <c r="AE2161" s="31">
        <f t="shared" si="1385"/>
        <v>9.1455906571560899</v>
      </c>
      <c r="AF2161" s="31">
        <f t="shared" si="1386"/>
        <v>12326.386022941429</v>
      </c>
      <c r="AG2161" s="31">
        <f t="shared" si="1387"/>
        <v>0.11811750688807807</v>
      </c>
      <c r="AH2161" s="31">
        <f t="shared" si="1388"/>
        <v>0.82737692174265809</v>
      </c>
      <c r="AI2161" s="31">
        <f t="shared" si="1388"/>
        <v>2.0455288853891904E-2</v>
      </c>
      <c r="AJ2161" s="31">
        <f t="shared" si="1388"/>
        <v>2.976593540019919E-2</v>
      </c>
      <c r="AK2161" s="31">
        <f t="shared" si="1388"/>
        <v>3.5423947992114834E-3</v>
      </c>
      <c r="AL2161" s="31">
        <f t="shared" si="1389"/>
        <v>7.4195231596143783E-4</v>
      </c>
      <c r="AM2161" s="31">
        <f t="shared" si="1390"/>
        <v>1.0000000000000002</v>
      </c>
      <c r="AN2161" s="31">
        <f>(Z2161*'Propiedades físicas'!$F$4)/1000</f>
        <v>1280.3438512222049</v>
      </c>
      <c r="AO2161" s="31">
        <f>(AA2161*'Propiedades físicas'!$F$6)/1000</f>
        <v>326.76209705689109</v>
      </c>
      <c r="AP2161" s="31">
        <f>(AB2161*'Propiedades físicas'!$F$9)/1000</f>
        <v>155.55764135757977</v>
      </c>
      <c r="AQ2161" s="31">
        <f>(AC2161*'Propiedades físicas'!$F$5)/1000</f>
        <v>108.04293057531318</v>
      </c>
      <c r="AR2161" s="31">
        <f>(AD2161*'Propiedades físicas'!$F$8)/1000</f>
        <v>15.480089473607437</v>
      </c>
      <c r="AS2161" s="31">
        <f>(AE2161*'Propiedades físicas'!$F$7)/1000</f>
        <v>0.84221744361750439</v>
      </c>
      <c r="AT2161" s="31">
        <f t="shared" si="1391"/>
        <v>1887.0288271292141</v>
      </c>
      <c r="AU2161" s="31">
        <f t="shared" si="1392"/>
        <v>0.67849724011372159</v>
      </c>
      <c r="AV2161" s="31">
        <f t="shared" si="1395"/>
        <v>0.17316221795827186</v>
      </c>
      <c r="AW2161" s="31">
        <f t="shared" si="1395"/>
        <v>8.2435222568503969E-2</v>
      </c>
      <c r="AX2161" s="31">
        <f t="shared" si="1395"/>
        <v>5.7255580318654534E-2</v>
      </c>
      <c r="AY2161" s="31">
        <f t="shared" si="1395"/>
        <v>8.2034197098926672E-3</v>
      </c>
      <c r="AZ2161" s="31">
        <f t="shared" si="1396"/>
        <v>4.4631933095520945E-4</v>
      </c>
      <c r="BA2161" s="31">
        <f t="shared" si="1393"/>
        <v>0.99999999999999978</v>
      </c>
      <c r="BB2161" s="34">
        <f>AU2161*'Propiedades físicas'!$C$4+'Diseño reactor'!AV2161*'Propiedades físicas'!$C$5+'Diseño reactor'!AW2161*'Propiedades físicas'!$C$8+'Diseño reactor'!AX2161*'Propiedades físicas'!$C$9+'Diseño reactor'!AY2161*'Propiedades físicas'!$C$7+'Diseño reactor'!AZ2161*'Propiedades físicas'!$C$6</f>
        <v>875.37243299235047</v>
      </c>
      <c r="BC2161" s="45">
        <f>AU2161*'Propiedades físicas'!$L$4+'Diseño reactor'!AV2161*'Propiedades físicas'!$L$5+'Diseño reactor'!AW2161*'Propiedades físicas'!$L$8+AX2161*'Propiedades físicas'!$L$9+'Diseño reactor'!AY2161*'Propiedades físicas'!$L$7+'Diseño reactor'!AZ2161*'Propiedades físicas'!$L$6</f>
        <v>2.1107020318970218</v>
      </c>
      <c r="BD2161" s="29">
        <f t="shared" si="1372"/>
        <v>1.5310540208433243</v>
      </c>
      <c r="BE2161" s="58">
        <f t="shared" si="1373"/>
        <v>41.331783376974272</v>
      </c>
      <c r="BF2161" s="30">
        <f>AU2161*'Propiedades físicas'!$I$4+'Diseño reactor'!AV2161*'Propiedades físicas'!$I$5+'Diseño reactor'!AW2161*'Propiedades físicas'!$I$8+'Diseño reactor'!AX2161*'Propiedades físicas'!$I$9+'Diseño reactor'!AY2161*'Propiedades físicas'!$I$7+'Diseño reactor'!AZ2161*'Propiedades físicas'!$I$6</f>
        <v>1.9975191220246286E-2</v>
      </c>
      <c r="BG2161" s="24">
        <f>AU2161*'Propiedades físicas'!$O$4+'Diseño reactor'!AV2161*'Propiedades físicas'!$O$5+'Diseño reactor'!AW2161*'Propiedades físicas'!$O$8+'Diseño reactor'!AX2161*'Propiedades físicas'!$O$9+'Diseño reactor'!AY2161*'Propiedades físicas'!$O$7+'Diseño reactor'!AZ2161*'Propiedades físicas'!$O$6</f>
        <v>0.15411970053213789</v>
      </c>
      <c r="BH2161" s="54">
        <f t="shared" si="1374"/>
        <v>41144.910299688127</v>
      </c>
      <c r="BI2161" s="34">
        <f t="shared" si="1394"/>
        <v>273.56448624368824</v>
      </c>
      <c r="BJ2161" s="27">
        <f t="shared" si="1375"/>
        <v>4796.844886903702</v>
      </c>
      <c r="BK2161" s="34">
        <f t="shared" si="1376"/>
        <v>568.68330574516574</v>
      </c>
      <c r="BL2161" s="27">
        <f t="shared" si="1377"/>
        <v>105.67401525470601</v>
      </c>
      <c r="BM2161" s="34">
        <f t="shared" si="1378"/>
        <v>1.1054421768707483</v>
      </c>
      <c r="BN2161" s="45">
        <f t="shared" si="1379"/>
        <v>2335.9140724520144</v>
      </c>
      <c r="BO2161" s="45">
        <f t="shared" si="1380"/>
        <v>108.33774826574509</v>
      </c>
      <c r="BP2161" s="66">
        <f t="shared" si="1381"/>
        <v>6.6876472584985347</v>
      </c>
    </row>
    <row r="2162" spans="8:68">
      <c r="H2162" s="68">
        <v>2157</v>
      </c>
      <c r="I2162" s="31">
        <f>('Propiedades físicas'!$C$10*'Diseño reactor'!H2162)/1000</f>
        <v>1887.9040724108138</v>
      </c>
      <c r="J2162" s="31">
        <f t="shared" si="1359"/>
        <v>0.24153769604283845</v>
      </c>
      <c r="K2162" s="31">
        <f>(I2162*1000)/'Propiedades físicas'!$F$10</f>
        <v>12332.103270632964</v>
      </c>
      <c r="L2162" s="31">
        <f t="shared" si="1360"/>
        <v>1761.729038661852</v>
      </c>
      <c r="M2162" s="31">
        <f t="shared" si="1361"/>
        <v>10570.374231971111</v>
      </c>
      <c r="N2162" s="31">
        <f t="shared" si="1362"/>
        <v>0.81674967021875378</v>
      </c>
      <c r="O2162" s="32">
        <f t="shared" si="1363"/>
        <v>4.9004980213125222</v>
      </c>
      <c r="P2162" s="33">
        <f t="shared" si="1364"/>
        <v>0.67536126581201927</v>
      </c>
      <c r="Q2162" s="31">
        <f t="shared" si="1365"/>
        <v>4.7303966711943382</v>
      </c>
      <c r="R2162" s="31">
        <f t="shared" si="1366"/>
        <v>0.11691250728720701</v>
      </c>
      <c r="S2162" s="31">
        <f t="shared" si="1367"/>
        <v>0.17010135011818461</v>
      </c>
      <c r="T2162" s="31">
        <f t="shared" si="1368"/>
        <v>2.0238848527605293E-2</v>
      </c>
      <c r="U2162" s="31">
        <f t="shared" si="1369"/>
        <v>4.2370485919223369E-3</v>
      </c>
      <c r="V2162" s="47">
        <f t="shared" si="1382"/>
        <v>6.6880436031869876E-4</v>
      </c>
      <c r="W2162" s="31">
        <f t="shared" si="1370"/>
        <v>0.1731110639675752</v>
      </c>
      <c r="X2162" s="34">
        <f>(S2162*H2162*'Propiedades físicas'!$F$5*60*24*365)/(1000000)</f>
        <v>56787.705141313207</v>
      </c>
      <c r="Y2162" s="34">
        <f>(U2162*H2162*'Propiedades físicas'!$F$7*60*24*365)/(1000000)</f>
        <v>442.3656733801688</v>
      </c>
      <c r="Z2162" s="31">
        <f t="shared" si="1383"/>
        <v>1456.7542503565255</v>
      </c>
      <c r="AA2162" s="31">
        <f t="shared" si="1384"/>
        <v>10203.465619766188</v>
      </c>
      <c r="AB2162" s="31">
        <f t="shared" si="1384"/>
        <v>252.18027821850552</v>
      </c>
      <c r="AC2162" s="31">
        <f t="shared" si="1384"/>
        <v>366.90861220492422</v>
      </c>
      <c r="AD2162" s="31">
        <f t="shared" si="1384"/>
        <v>43.65519627404462</v>
      </c>
      <c r="AE2162" s="31">
        <f t="shared" si="1385"/>
        <v>9.1393138127764804</v>
      </c>
      <c r="AF2162" s="31">
        <f t="shared" si="1386"/>
        <v>12332.103270632966</v>
      </c>
      <c r="AG2162" s="31">
        <f t="shared" si="1387"/>
        <v>0.11812699086177496</v>
      </c>
      <c r="AH2162" s="31">
        <f t="shared" si="1388"/>
        <v>0.82739054286580571</v>
      </c>
      <c r="AI2162" s="31">
        <f t="shared" si="1388"/>
        <v>2.0449089071369896E-2</v>
      </c>
      <c r="AJ2162" s="31">
        <f t="shared" si="1388"/>
        <v>2.97523142770513E-2</v>
      </c>
      <c r="AK2162" s="31">
        <f t="shared" si="1388"/>
        <v>3.5399635663125569E-3</v>
      </c>
      <c r="AL2162" s="31">
        <f t="shared" si="1389"/>
        <v>7.4109935768542994E-4</v>
      </c>
      <c r="AM2162" s="31">
        <f t="shared" si="1390"/>
        <v>0.99999999999999978</v>
      </c>
      <c r="AN2162" s="31">
        <f>(Z2162*'Propiedades físicas'!$F$4)/1000</f>
        <v>1281.0405526785214</v>
      </c>
      <c r="AO2162" s="31">
        <f>(AA2162*'Propiedades físicas'!$F$6)/1000</f>
        <v>326.91903845730866</v>
      </c>
      <c r="AP2162" s="31">
        <f>(AB2162*'Propiedades físicas'!$F$9)/1000</f>
        <v>155.58262264690697</v>
      </c>
      <c r="AQ2162" s="31">
        <f>(AC2162*'Propiedades físicas'!$F$5)/1000</f>
        <v>108.04357903598405</v>
      </c>
      <c r="AR2162" s="31">
        <f>(AD2162*'Propiedades físicas'!$F$8)/1000</f>
        <v>15.476640183074293</v>
      </c>
      <c r="AS2162" s="31">
        <f>(AE2162*'Propiedades físicas'!$F$7)/1000</f>
        <v>0.84163940901858614</v>
      </c>
      <c r="AT2162" s="31">
        <f t="shared" si="1391"/>
        <v>1887.904072410814</v>
      </c>
      <c r="AU2162" s="31">
        <f t="shared" si="1392"/>
        <v>0.67855171848994389</v>
      </c>
      <c r="AV2162" s="31">
        <f t="shared" si="1395"/>
        <v>0.17316506873140006</v>
      </c>
      <c r="AW2162" s="31">
        <f t="shared" si="1395"/>
        <v>8.2410237321132118E-2</v>
      </c>
      <c r="AX2162" s="31">
        <f t="shared" si="1395"/>
        <v>5.7229379720556806E-2</v>
      </c>
      <c r="AY2162" s="31">
        <f t="shared" si="1395"/>
        <v>8.1977895006661791E-3</v>
      </c>
      <c r="AZ2162" s="31">
        <f t="shared" si="1396"/>
        <v>4.4580623630088905E-4</v>
      </c>
      <c r="BA2162" s="31">
        <f t="shared" si="1393"/>
        <v>0.99999999999999978</v>
      </c>
      <c r="BB2162" s="34">
        <f>AU2162*'Propiedades físicas'!$C$4+'Diseño reactor'!AV2162*'Propiedades físicas'!$C$5+'Diseño reactor'!AW2162*'Propiedades físicas'!$C$8+'Diseño reactor'!AX2162*'Propiedades físicas'!$C$9+'Diseño reactor'!AY2162*'Propiedades físicas'!$C$7+'Diseño reactor'!AZ2162*'Propiedades físicas'!$C$6</f>
        <v>875.37226397544975</v>
      </c>
      <c r="BC2162" s="45">
        <f>AU2162*'Propiedades físicas'!$L$4+'Diseño reactor'!AV2162*'Propiedades físicas'!$L$5+'Diseño reactor'!AW2162*'Propiedades físicas'!$L$8+AX2162*'Propiedades físicas'!$L$9+'Diseño reactor'!AY2162*'Propiedades físicas'!$L$7+'Diseño reactor'!AZ2162*'Propiedades físicas'!$L$6</f>
        <v>2.1107410575740531</v>
      </c>
      <c r="BD2162" s="29">
        <f t="shared" si="1372"/>
        <v>1.5304390877214911</v>
      </c>
      <c r="BE2162" s="58">
        <f t="shared" si="1373"/>
        <v>41.331119883501295</v>
      </c>
      <c r="BF2162" s="30">
        <f>AU2162*'Propiedades físicas'!$I$4+'Diseño reactor'!AV2162*'Propiedades físicas'!$I$5+'Diseño reactor'!AW2162*'Propiedades físicas'!$I$8+'Diseño reactor'!AX2162*'Propiedades físicas'!$I$9+'Diseño reactor'!AY2162*'Propiedades físicas'!$I$7+'Diseño reactor'!AZ2162*'Propiedades físicas'!$I$6</f>
        <v>1.9975265108711525E-2</v>
      </c>
      <c r="BG2162" s="24">
        <f>AU2162*'Propiedades físicas'!$O$4+'Diseño reactor'!AV2162*'Propiedades físicas'!$O$5+'Diseño reactor'!AW2162*'Propiedades físicas'!$O$8+'Diseño reactor'!AX2162*'Propiedades físicas'!$O$9+'Diseño reactor'!AY2162*'Propiedades físicas'!$O$7+'Diseño reactor'!AZ2162*'Propiedades físicas'!$O$6</f>
        <v>0.15412158832336811</v>
      </c>
      <c r="BH2162" s="54">
        <f t="shared" si="1374"/>
        <v>41144.750160518655</v>
      </c>
      <c r="BI2162" s="34">
        <f t="shared" si="1394"/>
        <v>273.56720534452927</v>
      </c>
      <c r="BJ2162" s="27">
        <f t="shared" si="1375"/>
        <v>4796.8483331264888</v>
      </c>
      <c r="BK2162" s="34">
        <f t="shared" si="1376"/>
        <v>568.69068003673476</v>
      </c>
      <c r="BL2162" s="27">
        <f t="shared" si="1377"/>
        <v>105.67426988565005</v>
      </c>
      <c r="BM2162" s="34">
        <f t="shared" si="1378"/>
        <v>1.1054421768707483</v>
      </c>
      <c r="BN2162" s="45">
        <f t="shared" si="1379"/>
        <v>2337.1101798584305</v>
      </c>
      <c r="BO2162" s="45">
        <f t="shared" si="1380"/>
        <v>108.34590873568987</v>
      </c>
      <c r="BP2162" s="66">
        <f t="shared" si="1381"/>
        <v>6.6876459672476685</v>
      </c>
    </row>
    <row r="2163" spans="8:68">
      <c r="H2163" s="68">
        <v>2158</v>
      </c>
      <c r="I2163" s="31">
        <f>('Propiedades físicas'!$C$10*'Diseño reactor'!H2163)/1000</f>
        <v>1888.7793176924138</v>
      </c>
      <c r="J2163" s="31">
        <f t="shared" si="1359"/>
        <v>0.24142576939963042</v>
      </c>
      <c r="K2163" s="31">
        <f>(I2163*1000)/'Propiedades físicas'!$F$10</f>
        <v>12337.820518324497</v>
      </c>
      <c r="L2163" s="31">
        <f t="shared" si="1360"/>
        <v>1762.545788332071</v>
      </c>
      <c r="M2163" s="31">
        <f t="shared" si="1361"/>
        <v>10575.274729992425</v>
      </c>
      <c r="N2163" s="31">
        <f t="shared" si="1362"/>
        <v>0.81674967021875389</v>
      </c>
      <c r="O2163" s="32">
        <f t="shared" si="1363"/>
        <v>4.9004980213125231</v>
      </c>
      <c r="P2163" s="33">
        <f t="shared" si="1364"/>
        <v>0.67541544648234397</v>
      </c>
      <c r="Q2163" s="31">
        <f t="shared" si="1365"/>
        <v>4.7304744759191548</v>
      </c>
      <c r="R2163" s="31">
        <f t="shared" si="1366"/>
        <v>0.11687708156967544</v>
      </c>
      <c r="S2163" s="31">
        <f t="shared" si="1367"/>
        <v>0.17002354539336775</v>
      </c>
      <c r="T2163" s="31">
        <f t="shared" si="1368"/>
        <v>2.0224962676511221E-2</v>
      </c>
      <c r="U2163" s="31">
        <f t="shared" si="1369"/>
        <v>4.2321794902232829E-3</v>
      </c>
      <c r="V2163" s="47">
        <f t="shared" si="1382"/>
        <v>6.6885801496309797E-4</v>
      </c>
      <c r="W2163" s="31">
        <f t="shared" si="1370"/>
        <v>0.17304472703191387</v>
      </c>
      <c r="X2163" s="34">
        <f>(S2163*H2163*'Propiedades físicas'!$F$5*60*24*365)/(1000000)</f>
        <v>56788.045450010257</v>
      </c>
      <c r="Y2163" s="34">
        <f>(U2163*H2163*'Propiedades físicas'!$F$7*60*24*365)/(1000000)</f>
        <v>442.06216679177237</v>
      </c>
      <c r="Z2163" s="31">
        <f t="shared" si="1383"/>
        <v>1457.5465335088984</v>
      </c>
      <c r="AA2163" s="31">
        <f t="shared" si="1384"/>
        <v>10208.363919033536</v>
      </c>
      <c r="AB2163" s="31">
        <f t="shared" si="1384"/>
        <v>252.22074202735959</v>
      </c>
      <c r="AC2163" s="31">
        <f t="shared" si="1384"/>
        <v>366.91081095888762</v>
      </c>
      <c r="AD2163" s="31">
        <f t="shared" si="1384"/>
        <v>43.645469455911218</v>
      </c>
      <c r="AE2163" s="31">
        <f t="shared" si="1385"/>
        <v>9.1330433399018442</v>
      </c>
      <c r="AF2163" s="31">
        <f t="shared" si="1386"/>
        <v>12337.820518324492</v>
      </c>
      <c r="AG2163" s="31">
        <f t="shared" si="1387"/>
        <v>0.1181364675668695</v>
      </c>
      <c r="AH2163" s="31">
        <f t="shared" si="1388"/>
        <v>0.82740415163859582</v>
      </c>
      <c r="AI2163" s="31">
        <f t="shared" si="1388"/>
        <v>2.0442892782623477E-2</v>
      </c>
      <c r="AJ2163" s="31">
        <f t="shared" si="1388"/>
        <v>2.9738705504261546E-2</v>
      </c>
      <c r="AK2163" s="31">
        <f t="shared" si="1388"/>
        <v>3.5375348013117628E-3</v>
      </c>
      <c r="AL2163" s="31">
        <f t="shared" si="1389"/>
        <v>7.402477063381803E-4</v>
      </c>
      <c r="AM2163" s="31">
        <f t="shared" si="1390"/>
        <v>1.0000000000000002</v>
      </c>
      <c r="AN2163" s="31">
        <f>(Z2163*'Propiedades físicas'!$F$4)/1000</f>
        <v>1281.7372706370552</v>
      </c>
      <c r="AO2163" s="31">
        <f>(AA2163*'Propiedades físicas'!$F$6)/1000</f>
        <v>327.07597996583445</v>
      </c>
      <c r="AP2163" s="31">
        <f>(AB2163*'Propiedades físicas'!$F$9)/1000</f>
        <v>155.60758679377949</v>
      </c>
      <c r="AQ2163" s="31">
        <f>(AC2163*'Propiedades físicas'!$F$5)/1000</f>
        <v>108.04422650306365</v>
      </c>
      <c r="AR2163" s="31">
        <f>(AD2163*'Propiedades físicas'!$F$8)/1000</f>
        <v>15.47319183150964</v>
      </c>
      <c r="AS2163" s="31">
        <f>(AE2163*'Propiedades físicas'!$F$7)/1000</f>
        <v>0.84106196117156085</v>
      </c>
      <c r="AT2163" s="31">
        <f t="shared" si="1391"/>
        <v>1888.779317692414</v>
      </c>
      <c r="AU2163" s="31">
        <f t="shared" si="1392"/>
        <v>0.67860615511345035</v>
      </c>
      <c r="AV2163" s="31">
        <f t="shared" si="1395"/>
        <v>0.17316791691971423</v>
      </c>
      <c r="AW2163" s="31">
        <f t="shared" si="1395"/>
        <v>8.238526615374557E-2</v>
      </c>
      <c r="AX2163" s="31">
        <f t="shared" si="1395"/>
        <v>5.7203202878706318E-2</v>
      </c>
      <c r="AY2163" s="31">
        <f t="shared" si="1395"/>
        <v>8.1921650065576567E-3</v>
      </c>
      <c r="AZ2163" s="31">
        <f t="shared" si="1396"/>
        <v>4.452939278258907E-4</v>
      </c>
      <c r="BA2163" s="31">
        <f t="shared" si="1393"/>
        <v>0.99999999999999989</v>
      </c>
      <c r="BB2163" s="34">
        <f>AU2163*'Propiedades físicas'!$C$4+'Diseño reactor'!AV2163*'Propiedades físicas'!$C$5+'Diseño reactor'!AW2163*'Propiedades físicas'!$C$8+'Diseño reactor'!AX2163*'Propiedades físicas'!$C$9+'Diseño reactor'!AY2163*'Propiedades físicas'!$C$7+'Diseño reactor'!AZ2163*'Propiedades físicas'!$C$6</f>
        <v>875.37209520531371</v>
      </c>
      <c r="BC2163" s="45">
        <f>AU2163*'Propiedades físicas'!$L$4+'Diseño reactor'!AV2163*'Propiedades físicas'!$L$5+'Diseño reactor'!AW2163*'Propiedades físicas'!$L$8+AX2163*'Propiedades físicas'!$L$9+'Diseño reactor'!AY2163*'Propiedades físicas'!$L$7+'Diseño reactor'!AZ2163*'Propiedades físicas'!$L$6</f>
        <v>2.1107800520828834</v>
      </c>
      <c r="BD2163" s="29">
        <f t="shared" si="1372"/>
        <v>1.5298246490834988</v>
      </c>
      <c r="BE2163" s="58">
        <f t="shared" si="1373"/>
        <v>41.330456931071872</v>
      </c>
      <c r="BF2163" s="30">
        <f>AU2163*'Propiedades físicas'!$I$4+'Diseño reactor'!AV2163*'Propiedades físicas'!$I$5+'Diseño reactor'!AW2163*'Propiedades físicas'!$I$8+'Diseño reactor'!AX2163*'Propiedades físicas'!$I$9+'Diseño reactor'!AY2163*'Propiedades físicas'!$I$7+'Diseño reactor'!AZ2163*'Propiedades físicas'!$I$6</f>
        <v>1.9975338880552401E-2</v>
      </c>
      <c r="BG2163" s="24">
        <f>AU2163*'Propiedades físicas'!$O$4+'Diseño reactor'!AV2163*'Propiedades físicas'!$O$5+'Diseño reactor'!AW2163*'Propiedades físicas'!$O$8+'Diseño reactor'!AX2163*'Propiedades físicas'!$O$9+'Diseño reactor'!AY2163*'Propiedades físicas'!$O$7+'Diseño reactor'!AZ2163*'Propiedades físicas'!$O$6</f>
        <v>0.15412347467457993</v>
      </c>
      <c r="BH2163" s="54">
        <f t="shared" si="1374"/>
        <v>41144.590274351707</v>
      </c>
      <c r="BI2163" s="34">
        <f t="shared" si="1394"/>
        <v>273.5699213354149</v>
      </c>
      <c r="BJ2163" s="27">
        <f t="shared" si="1375"/>
        <v>4796.8517806326436</v>
      </c>
      <c r="BK2163" s="34">
        <f t="shared" si="1376"/>
        <v>568.69804917696069</v>
      </c>
      <c r="BL2163" s="27">
        <f t="shared" si="1377"/>
        <v>105.67452433334964</v>
      </c>
      <c r="BM2163" s="34">
        <f t="shared" si="1378"/>
        <v>1.1054421768707483</v>
      </c>
      <c r="BN2163" s="45">
        <f t="shared" si="1379"/>
        <v>2338.3063073203539</v>
      </c>
      <c r="BO2163" s="45">
        <f t="shared" si="1380"/>
        <v>108.35406295227293</v>
      </c>
      <c r="BP2163" s="66">
        <f t="shared" si="1381"/>
        <v>6.6876446778820284</v>
      </c>
    </row>
    <row r="2164" spans="8:68">
      <c r="H2164" s="68">
        <v>2159</v>
      </c>
      <c r="I2164" s="31">
        <f>('Propiedades físicas'!$C$10*'Diseño reactor'!H2164)/1000</f>
        <v>1889.6545629740133</v>
      </c>
      <c r="J2164" s="31">
        <f t="shared" si="1359"/>
        <v>0.24131394644020498</v>
      </c>
      <c r="K2164" s="31">
        <f>(I2164*1000)/'Propiedades físicas'!$F$10</f>
        <v>12343.537766016027</v>
      </c>
      <c r="L2164" s="31">
        <f t="shared" si="1360"/>
        <v>1763.3625380022895</v>
      </c>
      <c r="M2164" s="31">
        <f t="shared" si="1361"/>
        <v>10580.175228013737</v>
      </c>
      <c r="N2164" s="31">
        <f t="shared" si="1362"/>
        <v>0.81674967021875378</v>
      </c>
      <c r="O2164" s="32">
        <f t="shared" si="1363"/>
        <v>4.9004980213125231</v>
      </c>
      <c r="P2164" s="33">
        <f t="shared" si="1364"/>
        <v>0.67546958564402337</v>
      </c>
      <c r="Q2164" s="31">
        <f t="shared" si="1365"/>
        <v>4.730552210129038</v>
      </c>
      <c r="R2164" s="31">
        <f t="shared" si="1366"/>
        <v>0.11684167581223041</v>
      </c>
      <c r="S2164" s="31">
        <f t="shared" si="1367"/>
        <v>0.16994581118348442</v>
      </c>
      <c r="T2164" s="31">
        <f t="shared" si="1368"/>
        <v>2.0211090916245962E-2</v>
      </c>
      <c r="U2164" s="31">
        <f t="shared" si="1369"/>
        <v>4.2273178462540291E-3</v>
      </c>
      <c r="V2164" s="47">
        <f t="shared" si="1382"/>
        <v>6.6891162850184845E-4</v>
      </c>
      <c r="W2164" s="31">
        <f t="shared" si="1370"/>
        <v>0.17297844091799966</v>
      </c>
      <c r="X2164" s="34">
        <f>(S2164*H2164*'Propiedades físicas'!$F$5*60*24*365)/(1000000)</f>
        <v>56788.385237475559</v>
      </c>
      <c r="Y2164" s="34">
        <f>(U2164*H2164*'Propiedades físicas'!$F$7*60*24*365)/(1000000)</f>
        <v>441.75896819021466</v>
      </c>
      <c r="Z2164" s="31">
        <f t="shared" si="1383"/>
        <v>1458.3388354054464</v>
      </c>
      <c r="AA2164" s="31">
        <f t="shared" si="1384"/>
        <v>10213.262221668592</v>
      </c>
      <c r="AB2164" s="31">
        <f t="shared" si="1384"/>
        <v>252.26117807860547</v>
      </c>
      <c r="AC2164" s="31">
        <f t="shared" si="1384"/>
        <v>366.91300634514289</v>
      </c>
      <c r="AD2164" s="31">
        <f t="shared" si="1384"/>
        <v>43.635745288175031</v>
      </c>
      <c r="AE2164" s="31">
        <f t="shared" si="1385"/>
        <v>9.1267792300624482</v>
      </c>
      <c r="AF2164" s="31">
        <f t="shared" si="1386"/>
        <v>12343.537766016023</v>
      </c>
      <c r="AG2164" s="31">
        <f t="shared" si="1387"/>
        <v>0.11814593701171436</v>
      </c>
      <c r="AH2164" s="31">
        <f t="shared" si="1388"/>
        <v>0.82741774807766522</v>
      </c>
      <c r="AI2164" s="31">
        <f t="shared" si="1388"/>
        <v>2.0436699985082542E-2</v>
      </c>
      <c r="AJ2164" s="31">
        <f t="shared" si="1388"/>
        <v>2.9725109065192015E-2</v>
      </c>
      <c r="AK2164" s="31">
        <f t="shared" si="1388"/>
        <v>3.5351085009284839E-3</v>
      </c>
      <c r="AL2164" s="31">
        <f t="shared" si="1389"/>
        <v>7.3939735941750111E-4</v>
      </c>
      <c r="AM2164" s="31">
        <f t="shared" si="1390"/>
        <v>1.0000000000000002</v>
      </c>
      <c r="AN2164" s="31">
        <f>(Z2164*'Propiedades físicas'!$F$4)/1000</f>
        <v>1282.4340050788414</v>
      </c>
      <c r="AO2164" s="31">
        <f>(AA2164*'Propiedades físicas'!$F$6)/1000</f>
        <v>327.23292158226167</v>
      </c>
      <c r="AP2164" s="31">
        <f>(AB2164*'Propiedades físicas'!$F$9)/1000</f>
        <v>155.63253381559562</v>
      </c>
      <c r="AQ2164" s="31">
        <f>(AC2164*'Propiedades físicas'!$F$5)/1000</f>
        <v>108.04487297845424</v>
      </c>
      <c r="AR2164" s="31">
        <f>(AD2164*'Propiedades físicas'!$F$8)/1000</f>
        <v>15.469744419563806</v>
      </c>
      <c r="AS2164" s="31">
        <f>(AE2164*'Propiedades físicas'!$F$7)/1000</f>
        <v>0.84048509929645088</v>
      </c>
      <c r="AT2164" s="31">
        <f t="shared" si="1391"/>
        <v>1889.6545629740133</v>
      </c>
      <c r="AU2164" s="31">
        <f t="shared" si="1392"/>
        <v>0.6786605500322217</v>
      </c>
      <c r="AV2164" s="31">
        <f t="shared" si="1395"/>
        <v>0.17317076252669669</v>
      </c>
      <c r="AW2164" s="31">
        <f t="shared" si="1395"/>
        <v>8.2360309055986916E-2</v>
      </c>
      <c r="AX2164" s="31">
        <f t="shared" si="1395"/>
        <v>5.7177049761099684E-2</v>
      </c>
      <c r="AY2164" s="31">
        <f t="shared" si="1395"/>
        <v>8.1865462199699132E-3</v>
      </c>
      <c r="AZ2164" s="31">
        <f t="shared" si="1396"/>
        <v>4.4478240402503094E-4</v>
      </c>
      <c r="BA2164" s="31">
        <f t="shared" si="1393"/>
        <v>1</v>
      </c>
      <c r="BB2164" s="34">
        <f>AU2164*'Propiedades físicas'!$C$4+'Diseño reactor'!AV2164*'Propiedades físicas'!$C$5+'Diseño reactor'!AW2164*'Propiedades físicas'!$C$8+'Diseño reactor'!AX2164*'Propiedades físicas'!$C$9+'Diseño reactor'!AY2164*'Propiedades físicas'!$C$7+'Diseño reactor'!AZ2164*'Propiedades físicas'!$C$6</f>
        <v>875.37192668149544</v>
      </c>
      <c r="BC2164" s="45">
        <f>AU2164*'Propiedades físicas'!$L$4+'Diseño reactor'!AV2164*'Propiedades físicas'!$L$5+'Diseño reactor'!AW2164*'Propiedades físicas'!$L$8+AX2164*'Propiedades físicas'!$L$9+'Diseño reactor'!AY2164*'Propiedades físicas'!$L$7+'Diseño reactor'!AZ2164*'Propiedades físicas'!$L$6</f>
        <v>2.1108190154605793</v>
      </c>
      <c r="BD2164" s="29">
        <f t="shared" si="1372"/>
        <v>1.5292107043325043</v>
      </c>
      <c r="BE2164" s="58">
        <f t="shared" si="1373"/>
        <v>41.329794519022535</v>
      </c>
      <c r="BF2164" s="30">
        <f>AU2164*'Propiedades físicas'!$I$4+'Diseño reactor'!AV2164*'Propiedades físicas'!$I$5+'Diseño reactor'!AW2164*'Propiedades físicas'!$I$8+'Diseño reactor'!AX2164*'Propiedades físicas'!$I$9+'Diseño reactor'!AY2164*'Propiedades físicas'!$I$7+'Diseño reactor'!AZ2164*'Propiedades físicas'!$I$6</f>
        <v>1.9975412535980466E-2</v>
      </c>
      <c r="BG2164" s="24">
        <f>AU2164*'Propiedades físicas'!$O$4+'Diseño reactor'!AV2164*'Propiedades físicas'!$O$5+'Diseño reactor'!AW2164*'Propiedades físicas'!$O$8+'Diseño reactor'!AX2164*'Propiedades físicas'!$O$9+'Diseño reactor'!AY2164*'Propiedades físicas'!$O$7+'Diseño reactor'!AZ2164*'Propiedades físicas'!$O$6</f>
        <v>0.15412535958738724</v>
      </c>
      <c r="BH2164" s="54">
        <f t="shared" si="1374"/>
        <v>41144.430640724917</v>
      </c>
      <c r="BI2164" s="34">
        <f t="shared" si="1394"/>
        <v>273.57263422123884</v>
      </c>
      <c r="BJ2164" s="27">
        <f t="shared" si="1375"/>
        <v>4796.8552294156025</v>
      </c>
      <c r="BK2164" s="34">
        <f t="shared" si="1376"/>
        <v>568.70541317101436</v>
      </c>
      <c r="BL2164" s="27">
        <f t="shared" si="1377"/>
        <v>105.67477859799482</v>
      </c>
      <c r="BM2164" s="34">
        <f t="shared" si="1378"/>
        <v>1.1054421768707483</v>
      </c>
      <c r="BN2164" s="45">
        <f t="shared" si="1379"/>
        <v>2339.5024548140468</v>
      </c>
      <c r="BO2164" s="45">
        <f t="shared" si="1380"/>
        <v>108.36221092267915</v>
      </c>
      <c r="BP2164" s="66">
        <f t="shared" si="1381"/>
        <v>6.6876433903981995</v>
      </c>
    </row>
    <row r="2165" spans="8:68">
      <c r="H2165" s="68">
        <v>2160</v>
      </c>
      <c r="I2165" s="31">
        <f>('Propiedades físicas'!$C$10*'Diseño reactor'!H2165)/1000</f>
        <v>1890.5298082556133</v>
      </c>
      <c r="J2165" s="31">
        <f t="shared" si="1359"/>
        <v>0.24120222702055671</v>
      </c>
      <c r="K2165" s="31">
        <f>(I2165*1000)/'Propiedades físicas'!$F$10</f>
        <v>12349.25501370756</v>
      </c>
      <c r="L2165" s="31">
        <f t="shared" si="1360"/>
        <v>1764.1792876725085</v>
      </c>
      <c r="M2165" s="31">
        <f t="shared" si="1361"/>
        <v>10585.075726035051</v>
      </c>
      <c r="N2165" s="31">
        <f t="shared" si="1362"/>
        <v>0.81674967021875389</v>
      </c>
      <c r="O2165" s="32">
        <f t="shared" si="1363"/>
        <v>4.900498021312524</v>
      </c>
      <c r="P2165" s="33">
        <f t="shared" si="1364"/>
        <v>0.67552368334474033</v>
      </c>
      <c r="Q2165" s="31">
        <f t="shared" si="1365"/>
        <v>4.730629873918943</v>
      </c>
      <c r="R2165" s="31">
        <f t="shared" si="1366"/>
        <v>0.11680629000018797</v>
      </c>
      <c r="S2165" s="31">
        <f t="shared" si="1367"/>
        <v>0.16986814739358119</v>
      </c>
      <c r="T2165" s="31">
        <f t="shared" si="1368"/>
        <v>2.0197233228083897E-2</v>
      </c>
      <c r="U2165" s="31">
        <f t="shared" si="1369"/>
        <v>4.2224636457418117E-3</v>
      </c>
      <c r="V2165" s="47">
        <f t="shared" si="1382"/>
        <v>6.6896520098217002E-4</v>
      </c>
      <c r="W2165" s="31">
        <f t="shared" si="1370"/>
        <v>0.17291220556745185</v>
      </c>
      <c r="X2165" s="34">
        <f>(S2165*H2165*'Propiedades físicas'!$F$5*60*24*365)/(1000000)</f>
        <v>56788.724504706668</v>
      </c>
      <c r="Y2165" s="34">
        <f>(U2165*H2165*'Propiedades físicas'!$F$7*60*24*365)/(1000000)</f>
        <v>441.45607716620486</v>
      </c>
      <c r="Z2165" s="31">
        <f t="shared" si="1383"/>
        <v>1459.131156024639</v>
      </c>
      <c r="AA2165" s="31">
        <f t="shared" si="1384"/>
        <v>10218.160527664917</v>
      </c>
      <c r="AB2165" s="31">
        <f t="shared" si="1384"/>
        <v>252.30158640040602</v>
      </c>
      <c r="AC2165" s="31">
        <f t="shared" si="1384"/>
        <v>366.91519837013539</v>
      </c>
      <c r="AD2165" s="31">
        <f t="shared" si="1384"/>
        <v>43.62602377266122</v>
      </c>
      <c r="AE2165" s="31">
        <f t="shared" si="1385"/>
        <v>9.1205214748023131</v>
      </c>
      <c r="AF2165" s="31">
        <f t="shared" si="1386"/>
        <v>12349.255013707563</v>
      </c>
      <c r="AG2165" s="31">
        <f t="shared" si="1387"/>
        <v>0.11815539920464971</v>
      </c>
      <c r="AH2165" s="31">
        <f t="shared" si="1388"/>
        <v>0.8274313321996225</v>
      </c>
      <c r="AI2165" s="31">
        <f t="shared" si="1388"/>
        <v>2.0430510676178727E-2</v>
      </c>
      <c r="AJ2165" s="31">
        <f t="shared" si="1388"/>
        <v>2.9711524943234452E-2</v>
      </c>
      <c r="AK2165" s="31">
        <f t="shared" si="1388"/>
        <v>3.5326846618874354E-3</v>
      </c>
      <c r="AL2165" s="31">
        <f t="shared" si="1389"/>
        <v>7.3854831442695247E-4</v>
      </c>
      <c r="AM2165" s="31">
        <f t="shared" si="1390"/>
        <v>0.99999999999999978</v>
      </c>
      <c r="AN2165" s="31">
        <f>(Z2165*'Propiedades físicas'!$F$4)/1000</f>
        <v>1283.130755984947</v>
      </c>
      <c r="AO2165" s="31">
        <f>(AA2165*'Propiedades físicas'!$F$6)/1000</f>
        <v>327.38986330638397</v>
      </c>
      <c r="AP2165" s="31">
        <f>(AB2165*'Propiedades físicas'!$F$9)/1000</f>
        <v>155.65746372973049</v>
      </c>
      <c r="AQ2165" s="31">
        <f>(AC2165*'Propiedades físicas'!$F$5)/1000</f>
        <v>108.04551846405377</v>
      </c>
      <c r="AR2165" s="31">
        <f>(AD2165*'Propiedades físicas'!$F$8)/1000</f>
        <v>15.46629794788385</v>
      </c>
      <c r="AS2165" s="31">
        <f>(AE2165*'Propiedades físicas'!$F$7)/1000</f>
        <v>0.83990882261454514</v>
      </c>
      <c r="AT2165" s="31">
        <f t="shared" si="1391"/>
        <v>1890.5298082556139</v>
      </c>
      <c r="AU2165" s="31">
        <f t="shared" si="1392"/>
        <v>0.67871490329416584</v>
      </c>
      <c r="AV2165" s="31">
        <f t="shared" si="1395"/>
        <v>0.17317360555582331</v>
      </c>
      <c r="AW2165" s="31">
        <f t="shared" si="1395"/>
        <v>8.2335366017505518E-2</v>
      </c>
      <c r="AX2165" s="31">
        <f t="shared" si="1395"/>
        <v>5.7150920335790438E-2</v>
      </c>
      <c r="AY2165" s="31">
        <f t="shared" si="1395"/>
        <v>8.1809331333180923E-3</v>
      </c>
      <c r="AZ2165" s="31">
        <f t="shared" si="1396"/>
        <v>4.4427166339658321E-4</v>
      </c>
      <c r="BA2165" s="31">
        <f t="shared" si="1393"/>
        <v>0.99999999999999978</v>
      </c>
      <c r="BB2165" s="34">
        <f>AU2165*'Propiedades físicas'!$C$4+'Diseño reactor'!AV2165*'Propiedades físicas'!$C$5+'Diseño reactor'!AW2165*'Propiedades físicas'!$C$8+'Diseño reactor'!AX2165*'Propiedades físicas'!$C$9+'Diseño reactor'!AY2165*'Propiedades físicas'!$C$7+'Diseño reactor'!AZ2165*'Propiedades físicas'!$C$6</f>
        <v>875.37175840354905</v>
      </c>
      <c r="BC2165" s="45">
        <f>AU2165*'Propiedades físicas'!$L$4+'Diseño reactor'!AV2165*'Propiedades físicas'!$L$5+'Diseño reactor'!AW2165*'Propiedades físicas'!$L$8+AX2165*'Propiedades físicas'!$L$9+'Diseño reactor'!AY2165*'Propiedades físicas'!$L$7+'Diseño reactor'!AZ2165*'Propiedades físicas'!$L$6</f>
        <v>2.1108579477441487</v>
      </c>
      <c r="BD2165" s="29">
        <f t="shared" si="1372"/>
        <v>1.5285972528726248</v>
      </c>
      <c r="BE2165" s="58">
        <f t="shared" si="1373"/>
        <v>41.329132646690887</v>
      </c>
      <c r="BF2165" s="30">
        <f>AU2165*'Propiedades físicas'!$I$4+'Diseño reactor'!AV2165*'Propiedades físicas'!$I$5+'Diseño reactor'!AW2165*'Propiedades físicas'!$I$8+'Diseño reactor'!AX2165*'Propiedades físicas'!$I$9+'Diseño reactor'!AY2165*'Propiedades físicas'!$I$7+'Diseño reactor'!AZ2165*'Propiedades físicas'!$I$6</f>
        <v>1.9975486075206845E-2</v>
      </c>
      <c r="BG2165" s="24">
        <f>AU2165*'Propiedades físicas'!$O$4+'Diseño reactor'!AV2165*'Propiedades físicas'!$O$5+'Diseño reactor'!AW2165*'Propiedades físicas'!$O$8+'Diseño reactor'!AX2165*'Propiedades físicas'!$O$9+'Diseño reactor'!AY2165*'Propiedades físicas'!$O$7+'Diseño reactor'!AZ2165*'Propiedades físicas'!$O$6</f>
        <v>0.15412724306340186</v>
      </c>
      <c r="BH2165" s="54">
        <f t="shared" si="1374"/>
        <v>41144.271259176887</v>
      </c>
      <c r="BI2165" s="34">
        <f t="shared" si="1394"/>
        <v>273.57534400688496</v>
      </c>
      <c r="BJ2165" s="27">
        <f t="shared" si="1375"/>
        <v>4796.8586794688254</v>
      </c>
      <c r="BK2165" s="34">
        <f t="shared" si="1376"/>
        <v>568.71277202406202</v>
      </c>
      <c r="BL2165" s="27">
        <f t="shared" si="1377"/>
        <v>105.67503267977528</v>
      </c>
      <c r="BM2165" s="34">
        <f t="shared" si="1378"/>
        <v>1.1054421768707483</v>
      </c>
      <c r="BN2165" s="45">
        <f t="shared" si="1379"/>
        <v>2340.6986223158092</v>
      </c>
      <c r="BO2165" s="45">
        <f t="shared" si="1380"/>
        <v>108.37035265408261</v>
      </c>
      <c r="BP2165" s="66">
        <f t="shared" si="1381"/>
        <v>6.6876421047927774</v>
      </c>
    </row>
    <row r="2166" spans="8:68">
      <c r="H2166" s="68">
        <v>2161</v>
      </c>
      <c r="I2166" s="31">
        <f>('Propiedades físicas'!$C$10*'Diseño reactor'!H2166)/1000</f>
        <v>1891.405053537213</v>
      </c>
      <c r="J2166" s="31">
        <f t="shared" si="1359"/>
        <v>0.24109061099694704</v>
      </c>
      <c r="K2166" s="31">
        <f>(I2166*1000)/'Propiedades físicas'!$F$10</f>
        <v>12354.972261399089</v>
      </c>
      <c r="L2166" s="31">
        <f t="shared" si="1360"/>
        <v>1764.9960373427268</v>
      </c>
      <c r="M2166" s="31">
        <f t="shared" si="1361"/>
        <v>10589.976224056361</v>
      </c>
      <c r="N2166" s="31">
        <f t="shared" si="1362"/>
        <v>0.81674967021875378</v>
      </c>
      <c r="O2166" s="32">
        <f t="shared" si="1363"/>
        <v>4.9004980213125222</v>
      </c>
      <c r="P2166" s="33">
        <f t="shared" si="1364"/>
        <v>0.67557773963210344</v>
      </c>
      <c r="Q2166" s="31">
        <f t="shared" si="1365"/>
        <v>4.730707467383648</v>
      </c>
      <c r="R2166" s="31">
        <f t="shared" si="1366"/>
        <v>0.11677092411887399</v>
      </c>
      <c r="S2166" s="31">
        <f t="shared" si="1367"/>
        <v>0.16979055392887335</v>
      </c>
      <c r="T2166" s="31">
        <f t="shared" si="1368"/>
        <v>2.0183389593329746E-2</v>
      </c>
      <c r="U2166" s="31">
        <f t="shared" si="1369"/>
        <v>4.2176168744466249E-3</v>
      </c>
      <c r="V2166" s="47">
        <f t="shared" si="1382"/>
        <v>6.6901873245120934E-4</v>
      </c>
      <c r="W2166" s="31">
        <f t="shared" si="1370"/>
        <v>0.17284602092197926</v>
      </c>
      <c r="X2166" s="34">
        <f>(S2166*H2166*'Propiedades físicas'!$F$5*60*24*365)/(1000000)</f>
        <v>56789.063252698819</v>
      </c>
      <c r="Y2166" s="34">
        <f>(U2166*H2166*'Propiedades físicas'!$F$7*60*24*365)/(1000000)</f>
        <v>441.15349331111571</v>
      </c>
      <c r="Z2166" s="31">
        <f t="shared" si="1383"/>
        <v>1459.9234953449754</v>
      </c>
      <c r="AA2166" s="31">
        <f t="shared" si="1384"/>
        <v>10223.058837016064</v>
      </c>
      <c r="AB2166" s="31">
        <f t="shared" si="1384"/>
        <v>252.3419670208867</v>
      </c>
      <c r="AC2166" s="31">
        <f t="shared" si="1384"/>
        <v>366.9173870402953</v>
      </c>
      <c r="AD2166" s="31">
        <f t="shared" si="1384"/>
        <v>43.61630491118558</v>
      </c>
      <c r="AE2166" s="31">
        <f t="shared" si="1385"/>
        <v>9.1142700656791558</v>
      </c>
      <c r="AF2166" s="31">
        <f t="shared" si="1386"/>
        <v>12354.972261399085</v>
      </c>
      <c r="AG2166" s="31">
        <f t="shared" si="1387"/>
        <v>0.11816485415400299</v>
      </c>
      <c r="AH2166" s="31">
        <f t="shared" si="1388"/>
        <v>0.82744490402104698</v>
      </c>
      <c r="AI2166" s="31">
        <f t="shared" si="1388"/>
        <v>2.0424324853345426E-2</v>
      </c>
      <c r="AJ2166" s="31">
        <f t="shared" si="1388"/>
        <v>2.9697953121810193E-2</v>
      </c>
      <c r="AK2166" s="31">
        <f t="shared" si="1388"/>
        <v>3.5302632809186447E-3</v>
      </c>
      <c r="AL2166" s="31">
        <f t="shared" si="1389"/>
        <v>7.3770056887582599E-4</v>
      </c>
      <c r="AM2166" s="31">
        <f t="shared" si="1390"/>
        <v>1.0000000000000002</v>
      </c>
      <c r="AN2166" s="31">
        <f>(Z2166*'Propiedades físicas'!$F$4)/1000</f>
        <v>1283.8275233364645</v>
      </c>
      <c r="AO2166" s="31">
        <f>(AA2166*'Propiedades físicas'!$F$6)/1000</f>
        <v>327.54680513799468</v>
      </c>
      <c r="AP2166" s="31">
        <f>(AB2166*'Propiedades físicas'!$F$9)/1000</f>
        <v>155.68237655353605</v>
      </c>
      <c r="AQ2166" s="31">
        <f>(AC2166*'Propiedades físicas'!$F$5)/1000</f>
        <v>108.04616296175577</v>
      </c>
      <c r="AR2166" s="31">
        <f>(AD2166*'Propiedades físicas'!$F$8)/1000</f>
        <v>15.462852417113506</v>
      </c>
      <c r="AS2166" s="31">
        <f>(AE2166*'Propiedades físicas'!$F$7)/1000</f>
        <v>0.83933313034839352</v>
      </c>
      <c r="AT2166" s="31">
        <f t="shared" si="1391"/>
        <v>1891.4050535372128</v>
      </c>
      <c r="AU2166" s="31">
        <f t="shared" si="1392"/>
        <v>0.67876921494711739</v>
      </c>
      <c r="AV2166" s="31">
        <f t="shared" si="1395"/>
        <v>0.17317644601056381</v>
      </c>
      <c r="AW2166" s="31">
        <f t="shared" si="1395"/>
        <v>8.2310437027957872E-2</v>
      </c>
      <c r="AX2166" s="31">
        <f t="shared" si="1395"/>
        <v>5.7124814570889054E-2</v>
      </c>
      <c r="AY2166" s="31">
        <f t="shared" si="1395"/>
        <v>8.1753257390296385E-3</v>
      </c>
      <c r="AZ2166" s="31">
        <f t="shared" si="1396"/>
        <v>4.4376170444226844E-4</v>
      </c>
      <c r="BA2166" s="31">
        <f t="shared" si="1393"/>
        <v>1</v>
      </c>
      <c r="BB2166" s="34">
        <f>AU2166*'Propiedades físicas'!$C$4+'Diseño reactor'!AV2166*'Propiedades físicas'!$C$5+'Diseño reactor'!AW2166*'Propiedades físicas'!$C$8+'Diseño reactor'!AX2166*'Propiedades físicas'!$C$9+'Diseño reactor'!AY2166*'Propiedades físicas'!$C$7+'Diseño reactor'!AZ2166*'Propiedades físicas'!$C$6</f>
        <v>875.3715903710297</v>
      </c>
      <c r="BC2166" s="45">
        <f>AU2166*'Propiedades físicas'!$L$4+'Diseño reactor'!AV2166*'Propiedades físicas'!$L$5+'Diseño reactor'!AW2166*'Propiedades físicas'!$L$8+AX2166*'Propiedades físicas'!$L$9+'Diseño reactor'!AY2166*'Propiedades físicas'!$L$7+'Diseño reactor'!AZ2166*'Propiedades físicas'!$L$6</f>
        <v>2.1108968489705435</v>
      </c>
      <c r="BD2166" s="29">
        <f t="shared" si="1372"/>
        <v>1.5279842941089341</v>
      </c>
      <c r="BE2166" s="58">
        <f t="shared" si="1373"/>
        <v>41.328471313415648</v>
      </c>
      <c r="BF2166" s="30">
        <f>AU2166*'Propiedades físicas'!$I$4+'Diseño reactor'!AV2166*'Propiedades físicas'!$I$5+'Diseño reactor'!AW2166*'Propiedades físicas'!$I$8+'Diseño reactor'!AX2166*'Propiedades físicas'!$I$9+'Diseño reactor'!AY2166*'Propiedades físicas'!$I$7+'Diseño reactor'!AZ2166*'Propiedades físicas'!$I$6</f>
        <v>1.9975559498442205E-2</v>
      </c>
      <c r="BG2166" s="24">
        <f>AU2166*'Propiedades físicas'!$O$4+'Diseño reactor'!AV2166*'Propiedades físicas'!$O$5+'Diseño reactor'!AW2166*'Propiedades físicas'!$O$8+'Diseño reactor'!AX2166*'Propiedades físicas'!$O$9+'Diseño reactor'!AY2166*'Propiedades físicas'!$O$7+'Diseño reactor'!AZ2166*'Propiedades físicas'!$O$6</f>
        <v>0.15412912510423324</v>
      </c>
      <c r="BH2166" s="54">
        <f t="shared" si="1374"/>
        <v>41144.112129247238</v>
      </c>
      <c r="BI2166" s="34">
        <f t="shared" si="1394"/>
        <v>273.57805069722764</v>
      </c>
      <c r="BJ2166" s="27">
        <f t="shared" si="1375"/>
        <v>4796.8621307857902</v>
      </c>
      <c r="BK2166" s="34">
        <f t="shared" si="1376"/>
        <v>568.72012574126302</v>
      </c>
      <c r="BL2166" s="27">
        <f t="shared" si="1377"/>
        <v>105.67528657888062</v>
      </c>
      <c r="BM2166" s="34">
        <f t="shared" si="1378"/>
        <v>1.1054421768707483</v>
      </c>
      <c r="BN2166" s="45">
        <f t="shared" si="1379"/>
        <v>2341.8948098019787</v>
      </c>
      <c r="BO2166" s="45">
        <f t="shared" si="1380"/>
        <v>108.37848815364619</v>
      </c>
      <c r="BP2166" s="66">
        <f t="shared" si="1381"/>
        <v>6.6876408210623612</v>
      </c>
    </row>
    <row r="2167" spans="8:68">
      <c r="H2167" s="68">
        <v>2162</v>
      </c>
      <c r="I2167" s="31">
        <f>('Propiedades físicas'!$C$10*'Diseño reactor'!H2167)/1000</f>
        <v>1892.280298818813</v>
      </c>
      <c r="J2167" s="31">
        <f t="shared" si="1359"/>
        <v>0.2409790982259031</v>
      </c>
      <c r="K2167" s="31">
        <f>(I2167*1000)/'Propiedades físicas'!$F$10</f>
        <v>12360.689509090622</v>
      </c>
      <c r="L2167" s="31">
        <f t="shared" si="1360"/>
        <v>1765.8127870129458</v>
      </c>
      <c r="M2167" s="31">
        <f t="shared" si="1361"/>
        <v>10594.876722077675</v>
      </c>
      <c r="N2167" s="31">
        <f t="shared" si="1362"/>
        <v>0.81674967021875389</v>
      </c>
      <c r="O2167" s="32">
        <f t="shared" si="1363"/>
        <v>4.9004980213125231</v>
      </c>
      <c r="P2167" s="33">
        <f t="shared" si="1364"/>
        <v>0.67563175455364988</v>
      </c>
      <c r="Q2167" s="31">
        <f t="shared" si="1365"/>
        <v>4.730784990617777</v>
      </c>
      <c r="R2167" s="31">
        <f t="shared" si="1366"/>
        <v>0.11673557815362436</v>
      </c>
      <c r="S2167" s="31">
        <f t="shared" si="1367"/>
        <v>0.16971303069474494</v>
      </c>
      <c r="T2167" s="31">
        <f t="shared" si="1368"/>
        <v>2.0169559993318584E-2</v>
      </c>
      <c r="U2167" s="31">
        <f t="shared" si="1369"/>
        <v>4.2127775181611503E-3</v>
      </c>
      <c r="V2167" s="47">
        <f t="shared" si="1382"/>
        <v>6.6907222295604159E-4</v>
      </c>
      <c r="W2167" s="31">
        <f t="shared" si="1370"/>
        <v>0.17277988692337984</v>
      </c>
      <c r="X2167" s="34">
        <f>(S2167*H2167*'Propiedades físicas'!$F$5*60*24*365)/(1000000)</f>
        <v>56789.401482445071</v>
      </c>
      <c r="Y2167" s="34">
        <f>(U2167*H2167*'Propiedades físicas'!$F$7*60*24*365)/(1000000)</f>
        <v>440.85121621698289</v>
      </c>
      <c r="Z2167" s="31">
        <f t="shared" si="1383"/>
        <v>1460.715853344991</v>
      </c>
      <c r="AA2167" s="31">
        <f t="shared" si="1384"/>
        <v>10227.957149715634</v>
      </c>
      <c r="AB2167" s="31">
        <f t="shared" si="1384"/>
        <v>252.38231996813585</v>
      </c>
      <c r="AC2167" s="31">
        <f t="shared" si="1384"/>
        <v>366.91957236203859</v>
      </c>
      <c r="AD2167" s="31">
        <f t="shared" si="1384"/>
        <v>43.606588705554778</v>
      </c>
      <c r="AE2167" s="31">
        <f t="shared" si="1385"/>
        <v>9.1080249942644063</v>
      </c>
      <c r="AF2167" s="31">
        <f t="shared" si="1386"/>
        <v>12360.689509090618</v>
      </c>
      <c r="AG2167" s="31">
        <f t="shared" si="1387"/>
        <v>0.11817430186808864</v>
      </c>
      <c r="AH2167" s="31">
        <f t="shared" si="1388"/>
        <v>0.82745846355848718</v>
      </c>
      <c r="AI2167" s="31">
        <f t="shared" si="1388"/>
        <v>2.0418142514017711E-2</v>
      </c>
      <c r="AJ2167" s="31">
        <f t="shared" si="1388"/>
        <v>2.9684393584369959E-2</v>
      </c>
      <c r="AK2167" s="31">
        <f t="shared" si="1388"/>
        <v>3.527844354757434E-3</v>
      </c>
      <c r="AL2167" s="31">
        <f t="shared" si="1389"/>
        <v>7.3685412027912737E-4</v>
      </c>
      <c r="AM2167" s="31">
        <f t="shared" si="1390"/>
        <v>1</v>
      </c>
      <c r="AN2167" s="31">
        <f>(Z2167*'Propiedades físicas'!$F$4)/1000</f>
        <v>1284.5243071145183</v>
      </c>
      <c r="AO2167" s="31">
        <f>(AA2167*'Propiedades físicas'!$F$6)/1000</f>
        <v>327.70374707688893</v>
      </c>
      <c r="AP2167" s="31">
        <f>(AB2167*'Propiedades físicas'!$F$9)/1000</f>
        <v>155.70727230434139</v>
      </c>
      <c r="AQ2167" s="31">
        <f>(AC2167*'Propiedades físicas'!$F$5)/1000</f>
        <v>108.04680647344951</v>
      </c>
      <c r="AR2167" s="31">
        <f>(AD2167*'Propiedades físicas'!$F$8)/1000</f>
        <v>15.459407827893275</v>
      </c>
      <c r="AS2167" s="31">
        <f>(AE2167*'Propiedades físicas'!$F$7)/1000</f>
        <v>0.83875802172180924</v>
      </c>
      <c r="AT2167" s="31">
        <f t="shared" si="1391"/>
        <v>1892.2802988188132</v>
      </c>
      <c r="AU2167" s="31">
        <f t="shared" si="1392"/>
        <v>0.67882348503883683</v>
      </c>
      <c r="AV2167" s="31">
        <f t="shared" si="1395"/>
        <v>0.17317928389438184</v>
      </c>
      <c r="AW2167" s="31">
        <f t="shared" si="1395"/>
        <v>8.2285522077007275E-2</v>
      </c>
      <c r="AX2167" s="31">
        <f t="shared" si="1395"/>
        <v>5.7098732434562566E-2</v>
      </c>
      <c r="AY2167" s="31">
        <f t="shared" si="1395"/>
        <v>8.169724029544273E-3</v>
      </c>
      <c r="AZ2167" s="31">
        <f t="shared" si="1396"/>
        <v>4.4325252566724562E-4</v>
      </c>
      <c r="BA2167" s="31">
        <f t="shared" si="1393"/>
        <v>1</v>
      </c>
      <c r="BB2167" s="34">
        <f>AU2167*'Propiedades físicas'!$C$4+'Diseño reactor'!AV2167*'Propiedades físicas'!$C$5+'Diseño reactor'!AW2167*'Propiedades físicas'!$C$8+'Diseño reactor'!AX2167*'Propiedades físicas'!$C$9+'Diseño reactor'!AY2167*'Propiedades físicas'!$C$7+'Diseño reactor'!AZ2167*'Propiedades físicas'!$C$6</f>
        <v>875.37142258349263</v>
      </c>
      <c r="BC2167" s="45">
        <f>AU2167*'Propiedades físicas'!$L$4+'Diseño reactor'!AV2167*'Propiedades físicas'!$L$5+'Diseño reactor'!AW2167*'Propiedades físicas'!$L$8+AX2167*'Propiedades físicas'!$L$9+'Diseño reactor'!AY2167*'Propiedades físicas'!$L$7+'Diseño reactor'!AZ2167*'Propiedades físicas'!$L$6</f>
        <v>2.1109357191766551</v>
      </c>
      <c r="BD2167" s="29">
        <f t="shared" si="1372"/>
        <v>1.5273718274474661</v>
      </c>
      <c r="BE2167" s="58">
        <f t="shared" si="1373"/>
        <v>41.32781051853658</v>
      </c>
      <c r="BF2167" s="30">
        <f>AU2167*'Propiedades físicas'!$I$4+'Diseño reactor'!AV2167*'Propiedades físicas'!$I$5+'Diseño reactor'!AW2167*'Propiedades físicas'!$I$8+'Diseño reactor'!AX2167*'Propiedades físicas'!$I$9+'Diseño reactor'!AY2167*'Propiedades físicas'!$I$7+'Diseño reactor'!AZ2167*'Propiedades físicas'!$I$6</f>
        <v>1.9975632805896749E-2</v>
      </c>
      <c r="BG2167" s="24">
        <f>AU2167*'Propiedades físicas'!$O$4+'Diseño reactor'!AV2167*'Propiedades físicas'!$O$5+'Diseño reactor'!AW2167*'Propiedades físicas'!$O$8+'Diseño reactor'!AX2167*'Propiedades físicas'!$O$9+'Diseño reactor'!AY2167*'Propiedades físicas'!$O$7+'Diseño reactor'!AZ2167*'Propiedades físicas'!$O$6</f>
        <v>0.15413100571148819</v>
      </c>
      <c r="BH2167" s="54">
        <f t="shared" si="1374"/>
        <v>41143.953250476552</v>
      </c>
      <c r="BI2167" s="34">
        <f t="shared" si="1394"/>
        <v>273.58075429713159</v>
      </c>
      <c r="BJ2167" s="27">
        <f t="shared" si="1375"/>
        <v>4796.8655833599878</v>
      </c>
      <c r="BK2167" s="34">
        <f t="shared" si="1376"/>
        <v>568.72747432776873</v>
      </c>
      <c r="BL2167" s="27">
        <f t="shared" si="1377"/>
        <v>105.67554029550001</v>
      </c>
      <c r="BM2167" s="34">
        <f t="shared" si="1378"/>
        <v>1.1054421768707483</v>
      </c>
      <c r="BN2167" s="45">
        <f t="shared" si="1379"/>
        <v>2343.0910172489293</v>
      </c>
      <c r="BO2167" s="45">
        <f t="shared" si="1380"/>
        <v>108.38661742852187</v>
      </c>
      <c r="BP2167" s="66">
        <f t="shared" si="1381"/>
        <v>6.6876395392035546</v>
      </c>
    </row>
    <row r="2168" spans="8:68">
      <c r="H2168" s="68">
        <v>2163</v>
      </c>
      <c r="I2168" s="31">
        <f>('Propiedades físicas'!$C$10*'Diseño reactor'!H2168)/1000</f>
        <v>1893.1555441004127</v>
      </c>
      <c r="J2168" s="31">
        <f t="shared" si="1359"/>
        <v>0.24086768856421753</v>
      </c>
      <c r="K2168" s="31">
        <f>(I2168*1000)/'Propiedades físicas'!$F$10</f>
        <v>12366.406756782151</v>
      </c>
      <c r="L2168" s="31">
        <f t="shared" si="1360"/>
        <v>1766.6295366831644</v>
      </c>
      <c r="M2168" s="31">
        <f t="shared" si="1361"/>
        <v>10599.777220098986</v>
      </c>
      <c r="N2168" s="31">
        <f t="shared" si="1362"/>
        <v>0.81674967021875378</v>
      </c>
      <c r="O2168" s="32">
        <f t="shared" si="1363"/>
        <v>4.9004980213125222</v>
      </c>
      <c r="P2168" s="33">
        <f t="shared" si="1364"/>
        <v>0.67568572815684291</v>
      </c>
      <c r="Q2168" s="31">
        <f t="shared" si="1365"/>
        <v>4.7308624437157736</v>
      </c>
      <c r="R2168" s="31">
        <f t="shared" si="1366"/>
        <v>0.11670025208978457</v>
      </c>
      <c r="S2168" s="31">
        <f t="shared" si="1367"/>
        <v>0.16963557759674799</v>
      </c>
      <c r="T2168" s="31">
        <f t="shared" si="1368"/>
        <v>2.0155744409415716E-2</v>
      </c>
      <c r="U2168" s="31">
        <f t="shared" si="1369"/>
        <v>4.2079455627106535E-3</v>
      </c>
      <c r="V2168" s="47">
        <f t="shared" si="1382"/>
        <v>6.6912567254366975E-4</v>
      </c>
      <c r="W2168" s="31">
        <f t="shared" si="1370"/>
        <v>0.17271380351354065</v>
      </c>
      <c r="X2168" s="34">
        <f>(S2168*H2168*'Propiedades físicas'!$F$5*60*24*365)/(1000000)</f>
        <v>56789.739194936017</v>
      </c>
      <c r="Y2168" s="34">
        <f>(U2168*H2168*'Propiedades físicas'!$F$7*60*24*365)/(1000000)</f>
        <v>440.54924547650353</v>
      </c>
      <c r="Z2168" s="31">
        <f t="shared" si="1383"/>
        <v>1461.5082300032511</v>
      </c>
      <c r="AA2168" s="31">
        <f t="shared" si="1384"/>
        <v>10232.855465757219</v>
      </c>
      <c r="AB2168" s="31">
        <f t="shared" si="1384"/>
        <v>252.42264527020404</v>
      </c>
      <c r="AC2168" s="31">
        <f t="shared" si="1384"/>
        <v>366.9217543417659</v>
      </c>
      <c r="AD2168" s="31">
        <f t="shared" si="1384"/>
        <v>43.596875157566195</v>
      </c>
      <c r="AE2168" s="31">
        <f t="shared" si="1385"/>
        <v>9.1017862521431443</v>
      </c>
      <c r="AF2168" s="31">
        <f t="shared" si="1386"/>
        <v>12366.406756782149</v>
      </c>
      <c r="AG2168" s="31">
        <f t="shared" si="1387"/>
        <v>0.11818374235520851</v>
      </c>
      <c r="AH2168" s="31">
        <f t="shared" si="1388"/>
        <v>0.82747201082846311</v>
      </c>
      <c r="AI2168" s="31">
        <f t="shared" si="1388"/>
        <v>2.041196365563239E-2</v>
      </c>
      <c r="AJ2168" s="31">
        <f t="shared" si="1388"/>
        <v>2.9670846314393935E-2</v>
      </c>
      <c r="AK2168" s="31">
        <f t="shared" si="1388"/>
        <v>3.5254278801444259E-3</v>
      </c>
      <c r="AL2168" s="31">
        <f t="shared" si="1389"/>
        <v>7.3600896615756402E-4</v>
      </c>
      <c r="AM2168" s="31">
        <f t="shared" si="1390"/>
        <v>0.99999999999999989</v>
      </c>
      <c r="AN2168" s="31">
        <f>(Z2168*'Propiedades físicas'!$F$4)/1000</f>
        <v>1285.2211073002588</v>
      </c>
      <c r="AO2168" s="31">
        <f>(AA2168*'Propiedades físicas'!$F$6)/1000</f>
        <v>327.86068912286123</v>
      </c>
      <c r="AP2168" s="31">
        <f>(AB2168*'Propiedades físicas'!$F$9)/1000</f>
        <v>155.73215099945236</v>
      </c>
      <c r="AQ2168" s="31">
        <f>(AC2168*'Propiedades físicas'!$F$5)/1000</f>
        <v>108.04744900101981</v>
      </c>
      <c r="AR2168" s="31">
        <f>(AD2168*'Propiedades físicas'!$F$8)/1000</f>
        <v>15.455964180860361</v>
      </c>
      <c r="AS2168" s="31">
        <f>(AE2168*'Propiedades físicas'!$F$7)/1000</f>
        <v>0.83818349595986219</v>
      </c>
      <c r="AT2168" s="31">
        <f t="shared" si="1391"/>
        <v>1893.1555441004125</v>
      </c>
      <c r="AU2168" s="31">
        <f t="shared" si="1392"/>
        <v>0.67887771361701221</v>
      </c>
      <c r="AV2168" s="31">
        <f t="shared" si="1395"/>
        <v>0.17318211921073484</v>
      </c>
      <c r="AW2168" s="31">
        <f t="shared" si="1395"/>
        <v>8.2260621154324101E-2</v>
      </c>
      <c r="AX2168" s="31">
        <f t="shared" si="1395"/>
        <v>5.7072673895034697E-2</v>
      </c>
      <c r="AY2168" s="31">
        <f t="shared" si="1395"/>
        <v>8.1641279973139816E-3</v>
      </c>
      <c r="AZ2168" s="31">
        <f t="shared" si="1396"/>
        <v>4.4274412558010351E-4</v>
      </c>
      <c r="BA2168" s="31">
        <f t="shared" si="1393"/>
        <v>1</v>
      </c>
      <c r="BB2168" s="34">
        <f>AU2168*'Propiedades físicas'!$C$4+'Diseño reactor'!AV2168*'Propiedades físicas'!$C$5+'Diseño reactor'!AW2168*'Propiedades físicas'!$C$8+'Diseño reactor'!AX2168*'Propiedades físicas'!$C$9+'Diseño reactor'!AY2168*'Propiedades físicas'!$C$7+'Diseño reactor'!AZ2168*'Propiedades físicas'!$C$6</f>
        <v>875.37125504049482</v>
      </c>
      <c r="BC2168" s="45">
        <f>AU2168*'Propiedades físicas'!$L$4+'Diseño reactor'!AV2168*'Propiedades físicas'!$L$5+'Diseño reactor'!AW2168*'Propiedades físicas'!$L$8+AX2168*'Propiedades físicas'!$L$9+'Diseño reactor'!AY2168*'Propiedades físicas'!$L$7+'Diseño reactor'!AZ2168*'Propiedades físicas'!$L$6</f>
        <v>2.1109745583993162</v>
      </c>
      <c r="BD2168" s="29">
        <f t="shared" si="1372"/>
        <v>1.5267598522952104</v>
      </c>
      <c r="BE2168" s="58">
        <f t="shared" si="1373"/>
        <v>41.327150261394543</v>
      </c>
      <c r="BF2168" s="30">
        <f>AU2168*'Propiedades físicas'!$I$4+'Diseño reactor'!AV2168*'Propiedades físicas'!$I$5+'Diseño reactor'!AW2168*'Propiedades físicas'!$I$8+'Diseño reactor'!AX2168*'Propiedades físicas'!$I$9+'Diseño reactor'!AY2168*'Propiedades físicas'!$I$7+'Diseño reactor'!AZ2168*'Propiedades físicas'!$I$6</f>
        <v>1.9975705997780212E-2</v>
      </c>
      <c r="BG2168" s="24">
        <f>AU2168*'Propiedades físicas'!$O$4+'Diseño reactor'!AV2168*'Propiedades físicas'!$O$5+'Diseño reactor'!AW2168*'Propiedades físicas'!$O$8+'Diseño reactor'!AX2168*'Propiedades físicas'!$O$9+'Diseño reactor'!AY2168*'Propiedades físicas'!$O$7+'Diseño reactor'!AZ2168*'Propiedades físicas'!$O$6</f>
        <v>0.15413288488677149</v>
      </c>
      <c r="BH2168" s="54">
        <f t="shared" si="1374"/>
        <v>41143.794622406487</v>
      </c>
      <c r="BI2168" s="34">
        <f t="shared" si="1394"/>
        <v>273.58345481145119</v>
      </c>
      <c r="BJ2168" s="27">
        <f t="shared" si="1375"/>
        <v>4796.8690371849316</v>
      </c>
      <c r="BK2168" s="34">
        <f t="shared" si="1376"/>
        <v>568.73481778872565</v>
      </c>
      <c r="BL2168" s="27">
        <f t="shared" si="1377"/>
        <v>105.67579382982251</v>
      </c>
      <c r="BM2168" s="34">
        <f t="shared" si="1378"/>
        <v>1.1054421768707483</v>
      </c>
      <c r="BN2168" s="45">
        <f t="shared" si="1379"/>
        <v>2344.2872446330698</v>
      </c>
      <c r="BO2168" s="45">
        <f t="shared" si="1380"/>
        <v>108.39474048585078</v>
      </c>
      <c r="BP2168" s="66">
        <f t="shared" si="1381"/>
        <v>6.6876382592129726</v>
      </c>
    </row>
    <row r="2169" spans="8:68">
      <c r="H2169" s="68">
        <v>2164</v>
      </c>
      <c r="I2169" s="31">
        <f>('Propiedades físicas'!$C$10*'Diseño reactor'!H2169)/1000</f>
        <v>1894.0307893820125</v>
      </c>
      <c r="J2169" s="31">
        <f t="shared" si="1359"/>
        <v>0.24075638186894757</v>
      </c>
      <c r="K2169" s="31">
        <f>(I2169*1000)/'Propiedades físicas'!$F$10</f>
        <v>12372.124004473684</v>
      </c>
      <c r="L2169" s="31">
        <f t="shared" si="1360"/>
        <v>1767.4462863533834</v>
      </c>
      <c r="M2169" s="31">
        <f t="shared" si="1361"/>
        <v>10604.6777181203</v>
      </c>
      <c r="N2169" s="31">
        <f t="shared" si="1362"/>
        <v>0.81674967021875389</v>
      </c>
      <c r="O2169" s="32">
        <f t="shared" si="1363"/>
        <v>4.9004980213125231</v>
      </c>
      <c r="P2169" s="33">
        <f t="shared" si="1364"/>
        <v>0.67573966048907397</v>
      </c>
      <c r="Q2169" s="31">
        <f t="shared" si="1365"/>
        <v>4.7309398267719187</v>
      </c>
      <c r="R2169" s="31">
        <f t="shared" si="1366"/>
        <v>0.11666494591271033</v>
      </c>
      <c r="S2169" s="31">
        <f t="shared" si="1367"/>
        <v>0.16955819454060236</v>
      </c>
      <c r="T2169" s="31">
        <f t="shared" si="1368"/>
        <v>2.0141942823016668E-2</v>
      </c>
      <c r="U2169" s="31">
        <f t="shared" si="1369"/>
        <v>4.2031209939529073E-3</v>
      </c>
      <c r="V2169" s="47">
        <f t="shared" si="1382"/>
        <v>6.6917908126102482E-4</v>
      </c>
      <c r="W2169" s="31">
        <f t="shared" si="1370"/>
        <v>0.17264777063443754</v>
      </c>
      <c r="X2169" s="34">
        <f>(S2169*H2169*'Propiedades físicas'!$F$5*60*24*365)/(1000000)</f>
        <v>56790.07639116011</v>
      </c>
      <c r="Y2169" s="34">
        <f>(U2169*H2169*'Propiedades físicas'!$F$7*60*24*365)/(1000000)</f>
        <v>440.24758068303464</v>
      </c>
      <c r="Z2169" s="31">
        <f t="shared" si="1383"/>
        <v>1462.300625298356</v>
      </c>
      <c r="AA2169" s="31">
        <f t="shared" si="1384"/>
        <v>10237.753785134431</v>
      </c>
      <c r="AB2169" s="31">
        <f t="shared" si="1384"/>
        <v>252.46294295510515</v>
      </c>
      <c r="AC2169" s="31">
        <f t="shared" si="1384"/>
        <v>366.92393298586353</v>
      </c>
      <c r="AD2169" s="31">
        <f t="shared" si="1384"/>
        <v>43.587164269008071</v>
      </c>
      <c r="AE2169" s="31">
        <f t="shared" si="1385"/>
        <v>9.095553830914092</v>
      </c>
      <c r="AF2169" s="31">
        <f t="shared" si="1386"/>
        <v>12372.124004473677</v>
      </c>
      <c r="AG2169" s="31">
        <f t="shared" si="1387"/>
        <v>0.11819317562365184</v>
      </c>
      <c r="AH2169" s="31">
        <f t="shared" si="1388"/>
        <v>0.82748554584746548</v>
      </c>
      <c r="AI2169" s="31">
        <f t="shared" si="1388"/>
        <v>2.0405788275628035E-2</v>
      </c>
      <c r="AJ2169" s="31">
        <f t="shared" si="1388"/>
        <v>2.9657311295391665E-2</v>
      </c>
      <c r="AK2169" s="31">
        <f t="shared" si="1388"/>
        <v>3.5230138538255231E-3</v>
      </c>
      <c r="AL2169" s="31">
        <f t="shared" si="1389"/>
        <v>7.3516510403752835E-4</v>
      </c>
      <c r="AM2169" s="31">
        <f t="shared" si="1390"/>
        <v>0.99999999999999989</v>
      </c>
      <c r="AN2169" s="31">
        <f>(Z2169*'Propiedades físicas'!$F$4)/1000</f>
        <v>1285.9179238748684</v>
      </c>
      <c r="AO2169" s="31">
        <f>(AA2169*'Propiedades físicas'!$F$6)/1000</f>
        <v>328.01763127570717</v>
      </c>
      <c r="AP2169" s="31">
        <f>(AB2169*'Propiedades físicas'!$F$9)/1000</f>
        <v>155.75701265615211</v>
      </c>
      <c r="AQ2169" s="31">
        <f>(AC2169*'Propiedades físicas'!$F$5)/1000</f>
        <v>108.04809054634724</v>
      </c>
      <c r="AR2169" s="31">
        <f>(AD2169*'Propiedades físicas'!$F$8)/1000</f>
        <v>15.452521476648736</v>
      </c>
      <c r="AS2169" s="31">
        <f>(AE2169*'Propiedades físicas'!$F$7)/1000</f>
        <v>0.83760955228887868</v>
      </c>
      <c r="AT2169" s="31">
        <f t="shared" si="1391"/>
        <v>1894.0307893820125</v>
      </c>
      <c r="AU2169" s="31">
        <f t="shared" si="1392"/>
        <v>0.67893190072925891</v>
      </c>
      <c r="AV2169" s="31">
        <f t="shared" si="1395"/>
        <v>0.17318495196307412</v>
      </c>
      <c r="AW2169" s="31">
        <f t="shared" si="1395"/>
        <v>8.2235734249585649E-2</v>
      </c>
      <c r="AX2169" s="31">
        <f t="shared" si="1395"/>
        <v>5.7046638920585528E-2</v>
      </c>
      <c r="AY2169" s="31">
        <f t="shared" si="1395"/>
        <v>8.1585376348029745E-3</v>
      </c>
      <c r="AZ2169" s="31">
        <f t="shared" si="1396"/>
        <v>4.4223650269284973E-4</v>
      </c>
      <c r="BA2169" s="31">
        <f t="shared" si="1393"/>
        <v>1</v>
      </c>
      <c r="BB2169" s="34">
        <f>AU2169*'Propiedades físicas'!$C$4+'Diseño reactor'!AV2169*'Propiedades físicas'!$C$5+'Diseño reactor'!AW2169*'Propiedades físicas'!$C$8+'Diseño reactor'!AX2169*'Propiedades físicas'!$C$9+'Diseño reactor'!AY2169*'Propiedades físicas'!$C$7+'Diseño reactor'!AZ2169*'Propiedades físicas'!$C$6</f>
        <v>875.37108774159447</v>
      </c>
      <c r="BC2169" s="45">
        <f>AU2169*'Propiedades físicas'!$L$4+'Diseño reactor'!AV2169*'Propiedades físicas'!$L$5+'Diseño reactor'!AW2169*'Propiedades físicas'!$L$8+AX2169*'Propiedades físicas'!$L$9+'Diseño reactor'!AY2169*'Propiedades físicas'!$L$7+'Diseño reactor'!AZ2169*'Propiedades físicas'!$L$6</f>
        <v>2.1110133666753041</v>
      </c>
      <c r="BD2169" s="29">
        <f t="shared" si="1372"/>
        <v>1.5261483680601058</v>
      </c>
      <c r="BE2169" s="58">
        <f t="shared" si="1373"/>
        <v>41.326490541331495</v>
      </c>
      <c r="BF2169" s="30">
        <f>AU2169*'Propiedades físicas'!$I$4+'Diseño reactor'!AV2169*'Propiedades físicas'!$I$5+'Diseño reactor'!AW2169*'Propiedades físicas'!$I$8+'Diseño reactor'!AX2169*'Propiedades físicas'!$I$9+'Diseño reactor'!AY2169*'Propiedades físicas'!$I$7+'Diseño reactor'!AZ2169*'Propiedades físicas'!$I$6</f>
        <v>1.9975779074301921E-2</v>
      </c>
      <c r="BG2169" s="24">
        <f>AU2169*'Propiedades físicas'!$O$4+'Diseño reactor'!AV2169*'Propiedades físicas'!$O$5+'Diseño reactor'!AW2169*'Propiedades físicas'!$O$8+'Diseño reactor'!AX2169*'Propiedades físicas'!$O$9+'Diseño reactor'!AY2169*'Propiedades físicas'!$O$7+'Diseño reactor'!AZ2169*'Propiedades físicas'!$O$6</f>
        <v>0.15413476263168541</v>
      </c>
      <c r="BH2169" s="54">
        <f t="shared" si="1374"/>
        <v>41143.636244579626</v>
      </c>
      <c r="BI2169" s="34">
        <f t="shared" si="1394"/>
        <v>273.58615224503228</v>
      </c>
      <c r="BJ2169" s="27">
        <f t="shared" si="1375"/>
        <v>4796.8724922541587</v>
      </c>
      <c r="BK2169" s="34">
        <f t="shared" si="1376"/>
        <v>568.74215612927378</v>
      </c>
      <c r="BL2169" s="27">
        <f t="shared" si="1377"/>
        <v>105.67604718203688</v>
      </c>
      <c r="BM2169" s="34">
        <f t="shared" si="1378"/>
        <v>1.1054421768707483</v>
      </c>
      <c r="BN2169" s="45">
        <f t="shared" si="1379"/>
        <v>2345.483491930851</v>
      </c>
      <c r="BO2169" s="45">
        <f t="shared" si="1380"/>
        <v>108.40285733276301</v>
      </c>
      <c r="BP2169" s="66">
        <f t="shared" si="1381"/>
        <v>6.6876369810872403</v>
      </c>
    </row>
    <row r="2170" spans="8:68">
      <c r="H2170" s="68">
        <v>2165</v>
      </c>
      <c r="I2170" s="31">
        <f>('Propiedades físicas'!$C$10*'Diseño reactor'!H2170)/1000</f>
        <v>1894.9060346636122</v>
      </c>
      <c r="J2170" s="31">
        <f t="shared" si="1359"/>
        <v>0.24064517799741458</v>
      </c>
      <c r="K2170" s="31">
        <f>(I2170*1000)/'Propiedades físicas'!$F$10</f>
        <v>12377.841252165215</v>
      </c>
      <c r="L2170" s="31">
        <f t="shared" si="1360"/>
        <v>1768.2630360236021</v>
      </c>
      <c r="M2170" s="31">
        <f t="shared" si="1361"/>
        <v>10609.578216141612</v>
      </c>
      <c r="N2170" s="31">
        <f t="shared" si="1362"/>
        <v>0.81674967021875389</v>
      </c>
      <c r="O2170" s="32">
        <f t="shared" si="1363"/>
        <v>4.9004980213125231</v>
      </c>
      <c r="P2170" s="33">
        <f t="shared" si="1364"/>
        <v>0.67579355159766175</v>
      </c>
      <c r="Q2170" s="31">
        <f t="shared" si="1365"/>
        <v>4.7310171398803273</v>
      </c>
      <c r="R2170" s="31">
        <f t="shared" si="1366"/>
        <v>0.11662965960776694</v>
      </c>
      <c r="S2170" s="31">
        <f t="shared" si="1367"/>
        <v>0.16948088143219547</v>
      </c>
      <c r="T2170" s="31">
        <f t="shared" si="1368"/>
        <v>2.0128155215547117E-2</v>
      </c>
      <c r="U2170" s="31">
        <f t="shared" si="1369"/>
        <v>4.198303797778101E-3</v>
      </c>
      <c r="V2170" s="47">
        <f t="shared" si="1382"/>
        <v>6.6923244915496601E-4</v>
      </c>
      <c r="W2170" s="31">
        <f t="shared" si="1370"/>
        <v>0.17258178822813508</v>
      </c>
      <c r="X2170" s="34">
        <f>(S2170*H2170*'Propiedades físicas'!$F$5*60*24*365)/(1000000)</f>
        <v>56790.41307210354</v>
      </c>
      <c r="Y2170" s="34">
        <f>(U2170*H2170*'Propiedades físicas'!$F$7*60*24*365)/(1000000)</f>
        <v>439.94622143059252</v>
      </c>
      <c r="Z2170" s="31">
        <f t="shared" si="1383"/>
        <v>1463.0930392089376</v>
      </c>
      <c r="AA2170" s="31">
        <f t="shared" si="1384"/>
        <v>10242.65210784091</v>
      </c>
      <c r="AB2170" s="31">
        <f t="shared" si="1384"/>
        <v>252.50321305081545</v>
      </c>
      <c r="AC2170" s="31">
        <f t="shared" si="1384"/>
        <v>366.92610830070322</v>
      </c>
      <c r="AD2170" s="31">
        <f t="shared" si="1384"/>
        <v>43.577456041659509</v>
      </c>
      <c r="AE2170" s="31">
        <f t="shared" si="1385"/>
        <v>9.089327722189589</v>
      </c>
      <c r="AF2170" s="31">
        <f t="shared" si="1386"/>
        <v>12377.841252165215</v>
      </c>
      <c r="AG2170" s="31">
        <f t="shared" si="1387"/>
        <v>0.11820260168169498</v>
      </c>
      <c r="AH2170" s="31">
        <f t="shared" si="1388"/>
        <v>0.82749906863195521</v>
      </c>
      <c r="AI2170" s="31">
        <f t="shared" si="1388"/>
        <v>2.0399616371444891E-2</v>
      </c>
      <c r="AJ2170" s="31">
        <f t="shared" si="1388"/>
        <v>2.9643788510901933E-2</v>
      </c>
      <c r="AK2170" s="31">
        <f t="shared" si="1388"/>
        <v>3.5206022725518997E-3</v>
      </c>
      <c r="AL2170" s="31">
        <f t="shared" si="1389"/>
        <v>7.3432253145108174E-4</v>
      </c>
      <c r="AM2170" s="31">
        <f t="shared" si="1390"/>
        <v>1</v>
      </c>
      <c r="AN2170" s="31">
        <f>(Z2170*'Propiedades físicas'!$F$4)/1000</f>
        <v>1286.6147568195556</v>
      </c>
      <c r="AO2170" s="31">
        <f>(AA2170*'Propiedades físicas'!$F$6)/1000</f>
        <v>328.17457353522275</v>
      </c>
      <c r="AP2170" s="31">
        <f>(AB2170*'Propiedades físicas'!$F$9)/1000</f>
        <v>155.78185729170059</v>
      </c>
      <c r="AQ2170" s="31">
        <f>(AC2170*'Propiedades físicas'!$F$5)/1000</f>
        <v>108.0487311113081</v>
      </c>
      <c r="AR2170" s="31">
        <f>(AD2170*'Propiedades físicas'!$F$8)/1000</f>
        <v>15.449079715889123</v>
      </c>
      <c r="AS2170" s="31">
        <f>(AE2170*'Propiedades físicas'!$F$7)/1000</f>
        <v>0.83703618993643936</v>
      </c>
      <c r="AT2170" s="31">
        <f t="shared" si="1391"/>
        <v>1894.9060346636129</v>
      </c>
      <c r="AU2170" s="31">
        <f t="shared" si="1392"/>
        <v>0.67898604642311866</v>
      </c>
      <c r="AV2170" s="31">
        <f t="shared" si="1395"/>
        <v>0.1731877821548449</v>
      </c>
      <c r="AW2170" s="31">
        <f t="shared" si="1395"/>
        <v>8.2210861352476114E-2</v>
      </c>
      <c r="AX2170" s="31">
        <f t="shared" si="1395"/>
        <v>5.7020627479551569E-2</v>
      </c>
      <c r="AY2170" s="31">
        <f t="shared" si="1395"/>
        <v>8.1529529344876832E-3</v>
      </c>
      <c r="AZ2170" s="31">
        <f t="shared" si="1396"/>
        <v>4.417296555209037E-4</v>
      </c>
      <c r="BA2170" s="31">
        <f t="shared" si="1393"/>
        <v>0.99999999999999989</v>
      </c>
      <c r="BB2170" s="34">
        <f>AU2170*'Propiedades físicas'!$C$4+'Diseño reactor'!AV2170*'Propiedades físicas'!$C$5+'Diseño reactor'!AW2170*'Propiedades físicas'!$C$8+'Diseño reactor'!AX2170*'Propiedades físicas'!$C$9+'Diseño reactor'!AY2170*'Propiedades físicas'!$C$7+'Diseño reactor'!AZ2170*'Propiedades físicas'!$C$6</f>
        <v>875.3709206863499</v>
      </c>
      <c r="BC2170" s="45">
        <f>AU2170*'Propiedades físicas'!$L$4+'Diseño reactor'!AV2170*'Propiedades físicas'!$L$5+'Diseño reactor'!AW2170*'Propiedades físicas'!$L$8+AX2170*'Propiedades físicas'!$L$9+'Diseño reactor'!AY2170*'Propiedades físicas'!$L$7+'Diseño reactor'!AZ2170*'Propiedades físicas'!$L$6</f>
        <v>2.111052144041337</v>
      </c>
      <c r="BD2170" s="29">
        <f t="shared" si="1372"/>
        <v>1.525537374151045</v>
      </c>
      <c r="BE2170" s="58">
        <f t="shared" si="1373"/>
        <v>41.325831357690426</v>
      </c>
      <c r="BF2170" s="30">
        <f>AU2170*'Propiedades físicas'!$I$4+'Diseño reactor'!AV2170*'Propiedades físicas'!$I$5+'Diseño reactor'!AW2170*'Propiedades físicas'!$I$8+'Diseño reactor'!AX2170*'Propiedades físicas'!$I$9+'Diseño reactor'!AY2170*'Propiedades físicas'!$I$7+'Diseño reactor'!AZ2170*'Propiedades físicas'!$I$6</f>
        <v>1.9975852035670708E-2</v>
      </c>
      <c r="BG2170" s="24">
        <f>AU2170*'Propiedades físicas'!$O$4+'Diseño reactor'!AV2170*'Propiedades físicas'!$O$5+'Diseño reactor'!AW2170*'Propiedades físicas'!$O$8+'Diseño reactor'!AX2170*'Propiedades físicas'!$O$9+'Diseño reactor'!AY2170*'Propiedades físicas'!$O$7+'Diseño reactor'!AZ2170*'Propiedades físicas'!$O$6</f>
        <v>0.15413663894782995</v>
      </c>
      <c r="BH2170" s="54">
        <f t="shared" si="1374"/>
        <v>41143.478116539598</v>
      </c>
      <c r="BI2170" s="34">
        <f t="shared" si="1394"/>
        <v>273.58884660271008</v>
      </c>
      <c r="BJ2170" s="27">
        <f t="shared" si="1375"/>
        <v>4796.8759485612127</v>
      </c>
      <c r="BK2170" s="34">
        <f t="shared" si="1376"/>
        <v>568.74948935454529</v>
      </c>
      <c r="BL2170" s="27">
        <f t="shared" si="1377"/>
        <v>105.67630035233165</v>
      </c>
      <c r="BM2170" s="34">
        <f t="shared" si="1378"/>
        <v>1.1054421768707483</v>
      </c>
      <c r="BN2170" s="45">
        <f t="shared" si="1379"/>
        <v>2346.6797591187574</v>
      </c>
      <c r="BO2170" s="45">
        <f t="shared" si="1380"/>
        <v>108.41096797637782</v>
      </c>
      <c r="BP2170" s="66">
        <f t="shared" si="1381"/>
        <v>6.6876357048229833</v>
      </c>
    </row>
    <row r="2171" spans="8:68">
      <c r="H2171" s="68">
        <v>2166</v>
      </c>
      <c r="I2171" s="31">
        <f>('Propiedades físicas'!$C$10*'Diseño reactor'!H2171)/1000</f>
        <v>1895.7812799452122</v>
      </c>
      <c r="J2171" s="31">
        <f t="shared" si="1359"/>
        <v>0.24053407680720337</v>
      </c>
      <c r="K2171" s="31">
        <f>(I2171*1000)/'Propiedades físicas'!$F$10</f>
        <v>12383.558499856746</v>
      </c>
      <c r="L2171" s="31">
        <f t="shared" si="1360"/>
        <v>1769.0797856938209</v>
      </c>
      <c r="M2171" s="31">
        <f t="shared" si="1361"/>
        <v>10614.478714162926</v>
      </c>
      <c r="N2171" s="31">
        <f t="shared" si="1362"/>
        <v>0.81674967021875389</v>
      </c>
      <c r="O2171" s="32">
        <f t="shared" si="1363"/>
        <v>4.9004980213125231</v>
      </c>
      <c r="P2171" s="33">
        <f t="shared" si="1364"/>
        <v>0.67584740152985268</v>
      </c>
      <c r="Q2171" s="31">
        <f t="shared" si="1365"/>
        <v>4.7310943831349412</v>
      </c>
      <c r="R2171" s="31">
        <f t="shared" si="1366"/>
        <v>0.11659439316032975</v>
      </c>
      <c r="S2171" s="31">
        <f t="shared" si="1367"/>
        <v>0.16940363817758164</v>
      </c>
      <c r="T2171" s="31">
        <f t="shared" si="1368"/>
        <v>2.0114381568462812E-2</v>
      </c>
      <c r="U2171" s="31">
        <f t="shared" si="1369"/>
        <v>4.1934939601087524E-3</v>
      </c>
      <c r="V2171" s="47">
        <f t="shared" si="1382"/>
        <v>6.692857762722813E-4</v>
      </c>
      <c r="W2171" s="31">
        <f t="shared" si="1370"/>
        <v>0.1725158562367865</v>
      </c>
      <c r="X2171" s="34">
        <f>(S2171*H2171*'Propiedades físicas'!$F$5*60*24*365)/(1000000)</f>
        <v>56790.749238750155</v>
      </c>
      <c r="Y2171" s="34">
        <f>(U2171*H2171*'Propiedades físicas'!$F$7*60*24*365)/(1000000)</f>
        <v>439.64516731385066</v>
      </c>
      <c r="Z2171" s="31">
        <f t="shared" si="1383"/>
        <v>1463.885471713661</v>
      </c>
      <c r="AA2171" s="31">
        <f t="shared" si="1384"/>
        <v>10247.550433870283</v>
      </c>
      <c r="AB2171" s="31">
        <f t="shared" si="1384"/>
        <v>252.54345558527424</v>
      </c>
      <c r="AC2171" s="31">
        <f t="shared" si="1384"/>
        <v>366.92828029264183</v>
      </c>
      <c r="AD2171" s="31">
        <f t="shared" si="1384"/>
        <v>43.567750477290453</v>
      </c>
      <c r="AE2171" s="31">
        <f t="shared" si="1385"/>
        <v>9.0831079175955569</v>
      </c>
      <c r="AF2171" s="31">
        <f t="shared" si="1386"/>
        <v>12383.558499856746</v>
      </c>
      <c r="AG2171" s="31">
        <f t="shared" si="1387"/>
        <v>0.11821202053760195</v>
      </c>
      <c r="AH2171" s="31">
        <f t="shared" si="1388"/>
        <v>0.8275125791983643</v>
      </c>
      <c r="AI2171" s="31">
        <f t="shared" si="1388"/>
        <v>2.0393447940524986E-2</v>
      </c>
      <c r="AJ2171" s="31">
        <f t="shared" si="1388"/>
        <v>2.963027794449281E-2</v>
      </c>
      <c r="AK2171" s="31">
        <f t="shared" si="1388"/>
        <v>3.5181931330799986E-3</v>
      </c>
      <c r="AL2171" s="31">
        <f t="shared" si="1389"/>
        <v>7.3348124593594242E-4</v>
      </c>
      <c r="AM2171" s="31">
        <f t="shared" si="1390"/>
        <v>1</v>
      </c>
      <c r="AN2171" s="31">
        <f>(Z2171*'Propiedades físicas'!$F$4)/1000</f>
        <v>1287.311606115559</v>
      </c>
      <c r="AO2171" s="31">
        <f>(AA2171*'Propiedades físicas'!$F$6)/1000</f>
        <v>328.33151590120383</v>
      </c>
      <c r="AP2171" s="31">
        <f>(AB2171*'Propiedades físicas'!$F$9)/1000</f>
        <v>155.80668492333493</v>
      </c>
      <c r="AQ2171" s="31">
        <f>(AC2171*'Propiedades físicas'!$F$5)/1000</f>
        <v>108.04937069777425</v>
      </c>
      <c r="AR2171" s="31">
        <f>(AD2171*'Propiedades físicas'!$F$8)/1000</f>
        <v>15.445638899209005</v>
      </c>
      <c r="AS2171" s="31">
        <f>(AE2171*'Propiedades físicas'!$F$7)/1000</f>
        <v>0.83646340813137487</v>
      </c>
      <c r="AT2171" s="31">
        <f t="shared" si="1391"/>
        <v>1895.7812799452122</v>
      </c>
      <c r="AU2171" s="31">
        <f t="shared" si="1392"/>
        <v>0.67904015074606183</v>
      </c>
      <c r="AV2171" s="31">
        <f t="shared" si="1395"/>
        <v>0.17319060978948614</v>
      </c>
      <c r="AW2171" s="31">
        <f t="shared" si="1395"/>
        <v>8.2186002452686799E-2</v>
      </c>
      <c r="AX2171" s="31">
        <f t="shared" si="1395"/>
        <v>5.6994639540325485E-2</v>
      </c>
      <c r="AY2171" s="31">
        <f t="shared" si="1395"/>
        <v>8.1473738888567255E-3</v>
      </c>
      <c r="AZ2171" s="31">
        <f t="shared" si="1396"/>
        <v>4.4122358258308602E-4</v>
      </c>
      <c r="BA2171" s="31">
        <f t="shared" si="1393"/>
        <v>1</v>
      </c>
      <c r="BB2171" s="34">
        <f>AU2171*'Propiedades físicas'!$C$4+'Diseño reactor'!AV2171*'Propiedades físicas'!$C$5+'Diseño reactor'!AW2171*'Propiedades físicas'!$C$8+'Diseño reactor'!AX2171*'Propiedades físicas'!$C$9+'Diseño reactor'!AY2171*'Propiedades físicas'!$C$7+'Diseño reactor'!AZ2171*'Propiedades físicas'!$C$6</f>
        <v>875.37075387432151</v>
      </c>
      <c r="BC2171" s="45">
        <f>AU2171*'Propiedades físicas'!$L$4+'Diseño reactor'!AV2171*'Propiedades físicas'!$L$5+'Diseño reactor'!AW2171*'Propiedades físicas'!$L$8+AX2171*'Propiedades físicas'!$L$9+'Diseño reactor'!AY2171*'Propiedades físicas'!$L$7+'Diseño reactor'!AZ2171*'Propiedades físicas'!$L$6</f>
        <v>2.1110908905340757</v>
      </c>
      <c r="BD2171" s="29">
        <f t="shared" si="1372"/>
        <v>1.5249268699778691</v>
      </c>
      <c r="BE2171" s="58">
        <f t="shared" si="1373"/>
        <v>41.325172709815455</v>
      </c>
      <c r="BF2171" s="30">
        <f>AU2171*'Propiedades físicas'!$I$4+'Diseño reactor'!AV2171*'Propiedades físicas'!$I$5+'Diseño reactor'!AW2171*'Propiedades físicas'!$I$8+'Diseño reactor'!AX2171*'Propiedades físicas'!$I$9+'Diseño reactor'!AY2171*'Propiedades físicas'!$I$7+'Diseño reactor'!AZ2171*'Propiedades físicas'!$I$6</f>
        <v>1.9975924882095E-2</v>
      </c>
      <c r="BG2171" s="24">
        <f>AU2171*'Propiedades físicas'!$O$4+'Diseño reactor'!AV2171*'Propiedades físicas'!$O$5+'Diseño reactor'!AW2171*'Propiedades físicas'!$O$8+'Diseño reactor'!AX2171*'Propiedades físicas'!$O$9+'Diseño reactor'!AY2171*'Propiedades físicas'!$O$7+'Diseño reactor'!AZ2171*'Propiedades físicas'!$O$6</f>
        <v>0.15413851383680277</v>
      </c>
      <c r="BH2171" s="54">
        <f t="shared" si="1374"/>
        <v>41143.320237830987</v>
      </c>
      <c r="BI2171" s="34">
        <f t="shared" si="1394"/>
        <v>273.59153788931121</v>
      </c>
      <c r="BJ2171" s="27">
        <f t="shared" si="1375"/>
        <v>4796.8794060996725</v>
      </c>
      <c r="BK2171" s="34">
        <f t="shared" si="1376"/>
        <v>568.75681746966814</v>
      </c>
      <c r="BL2171" s="27">
        <f t="shared" si="1377"/>
        <v>105.67655334089513</v>
      </c>
      <c r="BM2171" s="34">
        <f t="shared" si="1378"/>
        <v>1.1054421768707483</v>
      </c>
      <c r="BN2171" s="45">
        <f t="shared" si="1379"/>
        <v>2347.8760461733109</v>
      </c>
      <c r="BO2171" s="45">
        <f t="shared" si="1380"/>
        <v>108.4190724238036</v>
      </c>
      <c r="BP2171" s="66">
        <f t="shared" si="1381"/>
        <v>6.6876344304168418</v>
      </c>
    </row>
    <row r="2172" spans="8:68">
      <c r="H2172" s="68">
        <v>2167</v>
      </c>
      <c r="I2172" s="31">
        <f>('Propiedades físicas'!$C$10*'Diseño reactor'!H2172)/1000</f>
        <v>1896.6565252268119</v>
      </c>
      <c r="J2172" s="31">
        <f t="shared" si="1359"/>
        <v>0.24042307815616176</v>
      </c>
      <c r="K2172" s="31">
        <f>(I2172*1000)/'Propiedades físicas'!$F$10</f>
        <v>12389.275747548278</v>
      </c>
      <c r="L2172" s="31">
        <f t="shared" si="1360"/>
        <v>1769.8965353640397</v>
      </c>
      <c r="M2172" s="31">
        <f t="shared" si="1361"/>
        <v>10619.379212184238</v>
      </c>
      <c r="N2172" s="31">
        <f t="shared" si="1362"/>
        <v>0.81674967021875389</v>
      </c>
      <c r="O2172" s="32">
        <f t="shared" si="1363"/>
        <v>4.9004980213125231</v>
      </c>
      <c r="P2172" s="33">
        <f t="shared" si="1364"/>
        <v>0.6759012103328208</v>
      </c>
      <c r="Q2172" s="31">
        <f t="shared" si="1365"/>
        <v>4.7311715566295405</v>
      </c>
      <c r="R2172" s="31">
        <f t="shared" si="1366"/>
        <v>0.11655914655578398</v>
      </c>
      <c r="S2172" s="31">
        <f t="shared" si="1367"/>
        <v>0.16932646468298193</v>
      </c>
      <c r="T2172" s="31">
        <f t="shared" si="1368"/>
        <v>2.0100621863249544E-2</v>
      </c>
      <c r="U2172" s="31">
        <f t="shared" si="1369"/>
        <v>4.1886914668996236E-3</v>
      </c>
      <c r="V2172" s="47">
        <f t="shared" si="1382"/>
        <v>6.6933906265968671E-4</v>
      </c>
      <c r="W2172" s="31">
        <f t="shared" si="1370"/>
        <v>0.17244997460263317</v>
      </c>
      <c r="X2172" s="34">
        <f>(S2172*H2172*'Propiedades físicas'!$F$5*60*24*365)/(1000000)</f>
        <v>56791.084892081599</v>
      </c>
      <c r="Y2172" s="34">
        <f>(U2172*H2172*'Propiedades físicas'!$F$7*60*24*365)/(1000000)</f>
        <v>439.34441792813936</v>
      </c>
      <c r="Z2172" s="31">
        <f t="shared" si="1383"/>
        <v>1464.6779227912227</v>
      </c>
      <c r="AA2172" s="31">
        <f t="shared" si="1384"/>
        <v>10252.448763216215</v>
      </c>
      <c r="AB2172" s="31">
        <f t="shared" si="1384"/>
        <v>252.58367058638387</v>
      </c>
      <c r="AC2172" s="31">
        <f t="shared" si="1384"/>
        <v>366.93044896802184</v>
      </c>
      <c r="AD2172" s="31">
        <f t="shared" si="1384"/>
        <v>43.55804757766176</v>
      </c>
      <c r="AE2172" s="31">
        <f t="shared" si="1385"/>
        <v>9.0768944087714836</v>
      </c>
      <c r="AF2172" s="31">
        <f t="shared" si="1386"/>
        <v>12389.275747548278</v>
      </c>
      <c r="AG2172" s="31">
        <f t="shared" si="1387"/>
        <v>0.11822143219962385</v>
      </c>
      <c r="AH2172" s="31">
        <f t="shared" si="1388"/>
        <v>0.82752607756309549</v>
      </c>
      <c r="AI2172" s="31">
        <f t="shared" si="1388"/>
        <v>2.0387282980312053E-2</v>
      </c>
      <c r="AJ2172" s="31">
        <f t="shared" si="1388"/>
        <v>2.9616779579761467E-2</v>
      </c>
      <c r="AK2172" s="31">
        <f t="shared" si="1388"/>
        <v>3.5157864321715086E-3</v>
      </c>
      <c r="AL2172" s="31">
        <f t="shared" si="1389"/>
        <v>7.3264124503546676E-4</v>
      </c>
      <c r="AM2172" s="31">
        <f t="shared" si="1390"/>
        <v>0.99999999999999989</v>
      </c>
      <c r="AN2172" s="31">
        <f>(Z2172*'Propiedades físicas'!$F$4)/1000</f>
        <v>1288.0084717441455</v>
      </c>
      <c r="AO2172" s="31">
        <f>(AA2172*'Propiedades físicas'!$F$6)/1000</f>
        <v>328.48845837344754</v>
      </c>
      <c r="AP2172" s="31">
        <f>(AB2172*'Propiedades físicas'!$F$9)/1000</f>
        <v>155.8314955682695</v>
      </c>
      <c r="AQ2172" s="31">
        <f>(AC2172*'Propiedades físicas'!$F$5)/1000</f>
        <v>108.05000930761339</v>
      </c>
      <c r="AR2172" s="31">
        <f>(AD2172*'Propiedades físicas'!$F$8)/1000</f>
        <v>15.442199027232641</v>
      </c>
      <c r="AS2172" s="31">
        <f>(AE2172*'Propiedades físicas'!$F$7)/1000</f>
        <v>0.83589120610376599</v>
      </c>
      <c r="AT2172" s="31">
        <f t="shared" si="1391"/>
        <v>1896.6565252268122</v>
      </c>
      <c r="AU2172" s="31">
        <f t="shared" si="1392"/>
        <v>0.67909421374548495</v>
      </c>
      <c r="AV2172" s="31">
        <f t="shared" si="1395"/>
        <v>0.17319343487043082</v>
      </c>
      <c r="AW2172" s="31">
        <f t="shared" si="1395"/>
        <v>8.2161157539915861E-2</v>
      </c>
      <c r="AX2172" s="31">
        <f t="shared" si="1395"/>
        <v>5.6968675071356001E-2</v>
      </c>
      <c r="AY2172" s="31">
        <f t="shared" si="1395"/>
        <v>8.1418004904108728E-3</v>
      </c>
      <c r="AZ2172" s="31">
        <f t="shared" si="1396"/>
        <v>4.4071828240160968E-4</v>
      </c>
      <c r="BA2172" s="31">
        <f t="shared" si="1393"/>
        <v>1.0000000000000002</v>
      </c>
      <c r="BB2172" s="34">
        <f>AU2172*'Propiedades físicas'!$C$4+'Diseño reactor'!AV2172*'Propiedades físicas'!$C$5+'Diseño reactor'!AW2172*'Propiedades físicas'!$C$8+'Diseño reactor'!AX2172*'Propiedades físicas'!$C$9+'Diseño reactor'!AY2172*'Propiedades físicas'!$C$7+'Diseño reactor'!AZ2172*'Propiedades físicas'!$C$6</f>
        <v>875.37058730506942</v>
      </c>
      <c r="BC2172" s="45">
        <f>AU2172*'Propiedades físicas'!$L$4+'Diseño reactor'!AV2172*'Propiedades físicas'!$L$5+'Diseño reactor'!AW2172*'Propiedades físicas'!$L$8+AX2172*'Propiedades físicas'!$L$9+'Diseño reactor'!AY2172*'Propiedades físicas'!$L$7+'Diseño reactor'!AZ2172*'Propiedades físicas'!$L$6</f>
        <v>2.1111296061901226</v>
      </c>
      <c r="BD2172" s="29">
        <f t="shared" si="1372"/>
        <v>1.5243168549513677</v>
      </c>
      <c r="BE2172" s="58">
        <f t="shared" si="1373"/>
        <v>41.324514597051717</v>
      </c>
      <c r="BF2172" s="30">
        <f>AU2172*'Propiedades físicas'!$I$4+'Diseño reactor'!AV2172*'Propiedades físicas'!$I$5+'Diseño reactor'!AW2172*'Propiedades físicas'!$I$8+'Diseño reactor'!AX2172*'Propiedades físicas'!$I$9+'Diseño reactor'!AY2172*'Propiedades físicas'!$I$7+'Diseño reactor'!AZ2172*'Propiedades físicas'!$I$6</f>
        <v>1.9975997613782725E-2</v>
      </c>
      <c r="BG2172" s="24">
        <f>AU2172*'Propiedades físicas'!$O$4+'Diseño reactor'!AV2172*'Propiedades físicas'!$O$5+'Diseño reactor'!AW2172*'Propiedades físicas'!$O$8+'Diseño reactor'!AX2172*'Propiedades físicas'!$O$9+'Diseño reactor'!AY2172*'Propiedades físicas'!$O$7+'Diseño reactor'!AZ2172*'Propiedades físicas'!$O$6</f>
        <v>0.15414038730019908</v>
      </c>
      <c r="BH2172" s="54">
        <f t="shared" si="1374"/>
        <v>41143.162607999417</v>
      </c>
      <c r="BI2172" s="34">
        <f t="shared" si="1394"/>
        <v>273.59422610965169</v>
      </c>
      <c r="BJ2172" s="27">
        <f t="shared" si="1375"/>
        <v>4796.8828648631134</v>
      </c>
      <c r="BK2172" s="34">
        <f t="shared" si="1376"/>
        <v>568.76414047976061</v>
      </c>
      <c r="BL2172" s="27">
        <f t="shared" si="1377"/>
        <v>105.67680614791524</v>
      </c>
      <c r="BM2172" s="34">
        <f t="shared" si="1378"/>
        <v>1.1054421768707483</v>
      </c>
      <c r="BN2172" s="45">
        <f t="shared" si="1379"/>
        <v>2349.0723530710716</v>
      </c>
      <c r="BO2172" s="45">
        <f t="shared" si="1380"/>
        <v>108.42717068213784</v>
      </c>
      <c r="BP2172" s="66">
        <f t="shared" si="1381"/>
        <v>6.6876331578654566</v>
      </c>
    </row>
    <row r="2173" spans="8:68">
      <c r="H2173" s="68">
        <v>2168</v>
      </c>
      <c r="I2173" s="31">
        <f>('Propiedades físicas'!$C$10*'Diseño reactor'!H2173)/1000</f>
        <v>1897.5317705084119</v>
      </c>
      <c r="J2173" s="31">
        <f t="shared" si="1359"/>
        <v>0.24031218190239967</v>
      </c>
      <c r="K2173" s="31">
        <f>(I2173*1000)/'Propiedades físicas'!$F$10</f>
        <v>12394.992995239809</v>
      </c>
      <c r="L2173" s="31">
        <f t="shared" si="1360"/>
        <v>1770.7132850342582</v>
      </c>
      <c r="M2173" s="31">
        <f t="shared" si="1361"/>
        <v>10624.27971020555</v>
      </c>
      <c r="N2173" s="31">
        <f t="shared" si="1362"/>
        <v>0.81674967021875378</v>
      </c>
      <c r="O2173" s="32">
        <f t="shared" si="1363"/>
        <v>4.9004980213125231</v>
      </c>
      <c r="P2173" s="33">
        <f t="shared" si="1364"/>
        <v>0.67595497805366844</v>
      </c>
      <c r="Q2173" s="31">
        <f t="shared" si="1365"/>
        <v>4.7312486604577391</v>
      </c>
      <c r="R2173" s="31">
        <f t="shared" si="1366"/>
        <v>0.11652391977952467</v>
      </c>
      <c r="S2173" s="31">
        <f t="shared" si="1367"/>
        <v>0.16924936085478379</v>
      </c>
      <c r="T2173" s="31">
        <f t="shared" si="1368"/>
        <v>2.0086876081423087E-2</v>
      </c>
      <c r="U2173" s="31">
        <f t="shared" si="1369"/>
        <v>4.1838963041376364E-3</v>
      </c>
      <c r="V2173" s="47">
        <f t="shared" si="1382"/>
        <v>6.6939230836382698E-4</v>
      </c>
      <c r="W2173" s="31">
        <f t="shared" si="1370"/>
        <v>0.17238414326800489</v>
      </c>
      <c r="X2173" s="34">
        <f>(S2173*H2173*'Propiedades físicas'!$F$5*60*24*365)/(1000000)</f>
        <v>56791.420033077316</v>
      </c>
      <c r="Y2173" s="34">
        <f>(U2173*H2173*'Propiedades físicas'!$F$7*60*24*365)/(1000000)</f>
        <v>439.04397286944436</v>
      </c>
      <c r="Z2173" s="31">
        <f t="shared" si="1383"/>
        <v>1465.4703924203532</v>
      </c>
      <c r="AA2173" s="31">
        <f t="shared" si="1384"/>
        <v>10257.347095872377</v>
      </c>
      <c r="AB2173" s="31">
        <f t="shared" si="1384"/>
        <v>252.62385808200949</v>
      </c>
      <c r="AC2173" s="31">
        <f t="shared" si="1384"/>
        <v>366.93261433317127</v>
      </c>
      <c r="AD2173" s="31">
        <f t="shared" si="1384"/>
        <v>43.548347344525254</v>
      </c>
      <c r="AE2173" s="31">
        <f t="shared" si="1385"/>
        <v>9.070687187370396</v>
      </c>
      <c r="AF2173" s="31">
        <f t="shared" si="1386"/>
        <v>12394.992995239807</v>
      </c>
      <c r="AG2173" s="31">
        <f t="shared" si="1387"/>
        <v>0.11823083667599932</v>
      </c>
      <c r="AH2173" s="31">
        <f t="shared" si="1388"/>
        <v>0.82753956374252291</v>
      </c>
      <c r="AI2173" s="31">
        <f t="shared" si="1388"/>
        <v>2.0381121488251552E-2</v>
      </c>
      <c r="AJ2173" s="31">
        <f t="shared" si="1388"/>
        <v>2.9603293400334206E-2</v>
      </c>
      <c r="AK2173" s="31">
        <f t="shared" si="1388"/>
        <v>3.5133821665933682E-3</v>
      </c>
      <c r="AL2173" s="31">
        <f t="shared" si="1389"/>
        <v>7.3180252629863665E-4</v>
      </c>
      <c r="AM2173" s="31">
        <f t="shared" si="1390"/>
        <v>1</v>
      </c>
      <c r="AN2173" s="31">
        <f>(Z2173*'Propiedades físicas'!$F$4)/1000</f>
        <v>1288.7053536866101</v>
      </c>
      <c r="AO2173" s="31">
        <f>(AA2173*'Propiedades físicas'!$F$6)/1000</f>
        <v>328.64540095175096</v>
      </c>
      <c r="AP2173" s="31">
        <f>(AB2173*'Propiedades físicas'!$F$9)/1000</f>
        <v>155.85628924369573</v>
      </c>
      <c r="AQ2173" s="31">
        <f>(AC2173*'Propiedades físicas'!$F$5)/1000</f>
        <v>108.05064694268896</v>
      </c>
      <c r="AR2173" s="31">
        <f>(AD2173*'Propiedades físicas'!$F$8)/1000</f>
        <v>15.438760100581087</v>
      </c>
      <c r="AS2173" s="31">
        <f>(AE2173*'Propiedades físicas'!$F$7)/1000</f>
        <v>0.83531958308493981</v>
      </c>
      <c r="AT2173" s="31">
        <f t="shared" si="1391"/>
        <v>1897.5317705084119</v>
      </c>
      <c r="AU2173" s="31">
        <f t="shared" si="1392"/>
        <v>0.67914823546871261</v>
      </c>
      <c r="AV2173" s="31">
        <f t="shared" si="1395"/>
        <v>0.17319625740110581</v>
      </c>
      <c r="AW2173" s="31">
        <f t="shared" si="1395"/>
        <v>8.2136326603868479E-2</v>
      </c>
      <c r="AX2173" s="31">
        <f t="shared" si="1395"/>
        <v>5.6942734041147879E-2</v>
      </c>
      <c r="AY2173" s="31">
        <f t="shared" si="1395"/>
        <v>8.1362327316630532E-3</v>
      </c>
      <c r="AZ2173" s="31">
        <f t="shared" si="1396"/>
        <v>4.4021375350207173E-4</v>
      </c>
      <c r="BA2173" s="31">
        <f t="shared" si="1393"/>
        <v>1</v>
      </c>
      <c r="BB2173" s="34">
        <f>AU2173*'Propiedades físicas'!$C$4+'Diseño reactor'!AV2173*'Propiedades físicas'!$C$5+'Diseño reactor'!AW2173*'Propiedades físicas'!$C$8+'Diseño reactor'!AX2173*'Propiedades físicas'!$C$9+'Diseño reactor'!AY2173*'Propiedades físicas'!$C$7+'Diseño reactor'!AZ2173*'Propiedades físicas'!$C$6</f>
        <v>875.37042097815538</v>
      </c>
      <c r="BC2173" s="45">
        <f>AU2173*'Propiedades físicas'!$L$4+'Diseño reactor'!AV2173*'Propiedades físicas'!$L$5+'Diseño reactor'!AW2173*'Propiedades físicas'!$L$8+AX2173*'Propiedades físicas'!$L$9+'Diseño reactor'!AY2173*'Propiedades físicas'!$L$7+'Diseño reactor'!AZ2173*'Propiedades físicas'!$L$6</f>
        <v>2.111168291046023</v>
      </c>
      <c r="BD2173" s="29">
        <f t="shared" si="1372"/>
        <v>1.5237073284832749</v>
      </c>
      <c r="BE2173" s="58">
        <f t="shared" si="1373"/>
        <v>41.323857018745471</v>
      </c>
      <c r="BF2173" s="30">
        <f>AU2173*'Propiedades físicas'!$I$4+'Diseño reactor'!AV2173*'Propiedades físicas'!$I$5+'Diseño reactor'!AW2173*'Propiedades físicas'!$I$8+'Diseño reactor'!AX2173*'Propiedades físicas'!$I$9+'Diseño reactor'!AY2173*'Propiedades físicas'!$I$7+'Diseño reactor'!AZ2173*'Propiedades físicas'!$I$6</f>
        <v>1.9976070230941396E-2</v>
      </c>
      <c r="BG2173" s="24">
        <f>AU2173*'Propiedades físicas'!$O$4+'Diseño reactor'!AV2173*'Propiedades físicas'!$O$5+'Diseño reactor'!AW2173*'Propiedades físicas'!$O$8+'Diseño reactor'!AX2173*'Propiedades físicas'!$O$9+'Diseño reactor'!AY2173*'Propiedades físicas'!$O$7+'Diseño reactor'!AZ2173*'Propiedades físicas'!$O$6</f>
        <v>0.15414225933961193</v>
      </c>
      <c r="BH2173" s="54">
        <f t="shared" si="1374"/>
        <v>41143.005226591427</v>
      </c>
      <c r="BI2173" s="34">
        <f t="shared" si="1394"/>
        <v>273.59691126853869</v>
      </c>
      <c r="BJ2173" s="27">
        <f t="shared" si="1375"/>
        <v>4796.8863248451498</v>
      </c>
      <c r="BK2173" s="34">
        <f t="shared" si="1376"/>
        <v>568.77145838993772</v>
      </c>
      <c r="BL2173" s="27">
        <f t="shared" si="1377"/>
        <v>105.67705877357986</v>
      </c>
      <c r="BM2173" s="34">
        <f t="shared" si="1378"/>
        <v>1.1054421768707483</v>
      </c>
      <c r="BN2173" s="45">
        <f t="shared" si="1379"/>
        <v>2350.2686797886336</v>
      </c>
      <c r="BO2173" s="45">
        <f t="shared" si="1380"/>
        <v>108.43526275846719</v>
      </c>
      <c r="BP2173" s="66">
        <f t="shared" si="1381"/>
        <v>6.6876318871654794</v>
      </c>
    </row>
    <row r="2174" spans="8:68">
      <c r="H2174" s="68">
        <v>2169</v>
      </c>
      <c r="I2174" s="31">
        <f>('Propiedades físicas'!$C$10*'Diseño reactor'!H2174)/1000</f>
        <v>1898.4070157900117</v>
      </c>
      <c r="J2174" s="31">
        <f t="shared" si="1359"/>
        <v>0.24020138790428885</v>
      </c>
      <c r="K2174" s="31">
        <f>(I2174*1000)/'Propiedades físicas'!$F$10</f>
        <v>12400.71024293134</v>
      </c>
      <c r="L2174" s="31">
        <f t="shared" si="1360"/>
        <v>1771.530034704477</v>
      </c>
      <c r="M2174" s="31">
        <f t="shared" si="1361"/>
        <v>10629.180208226862</v>
      </c>
      <c r="N2174" s="31">
        <f t="shared" si="1362"/>
        <v>0.81674967021875378</v>
      </c>
      <c r="O2174" s="32">
        <f t="shared" si="1363"/>
        <v>4.9004980213125231</v>
      </c>
      <c r="P2174" s="33">
        <f t="shared" si="1364"/>
        <v>0.67600870473942609</v>
      </c>
      <c r="Q2174" s="31">
        <f t="shared" si="1365"/>
        <v>4.7313256947129823</v>
      </c>
      <c r="R2174" s="31">
        <f t="shared" si="1366"/>
        <v>0.11648871281695689</v>
      </c>
      <c r="S2174" s="31">
        <f t="shared" si="1367"/>
        <v>0.16917232659954048</v>
      </c>
      <c r="T2174" s="31">
        <f t="shared" si="1368"/>
        <v>2.0073144204529134E-2</v>
      </c>
      <c r="U2174" s="31">
        <f t="shared" si="1369"/>
        <v>4.1791084578417827E-3</v>
      </c>
      <c r="V2174" s="47">
        <f t="shared" si="1382"/>
        <v>6.6944551343127629E-4</v>
      </c>
      <c r="W2174" s="31">
        <f t="shared" si="1370"/>
        <v>0.17231836217531929</v>
      </c>
      <c r="X2174" s="34">
        <f>(S2174*H2174*'Propiedades físicas'!$F$5*60*24*365)/(1000000)</f>
        <v>56791.754662714397</v>
      </c>
      <c r="Y2174" s="34">
        <f>(U2174*H2174*'Propiedades físicas'!$F$7*60*24*365)/(1000000)</f>
        <v>438.74383173440498</v>
      </c>
      <c r="Z2174" s="31">
        <f t="shared" si="1383"/>
        <v>1466.2628805798151</v>
      </c>
      <c r="AA2174" s="31">
        <f t="shared" si="1384"/>
        <v>10262.245431832458</v>
      </c>
      <c r="AB2174" s="31">
        <f t="shared" si="1384"/>
        <v>252.66401809997947</v>
      </c>
      <c r="AC2174" s="31">
        <f t="shared" si="1384"/>
        <v>366.93477639440329</v>
      </c>
      <c r="AD2174" s="31">
        <f t="shared" si="1384"/>
        <v>43.53864977962369</v>
      </c>
      <c r="AE2174" s="31">
        <f t="shared" si="1385"/>
        <v>9.0644862450588271</v>
      </c>
      <c r="AF2174" s="31">
        <f t="shared" si="1386"/>
        <v>12400.71024293134</v>
      </c>
      <c r="AG2174" s="31">
        <f t="shared" si="1387"/>
        <v>0.1182402339749544</v>
      </c>
      <c r="AH2174" s="31">
        <f t="shared" si="1388"/>
        <v>0.82755303775299072</v>
      </c>
      <c r="AI2174" s="31">
        <f t="shared" si="1388"/>
        <v>2.0374963461790678E-2</v>
      </c>
      <c r="AJ2174" s="31">
        <f t="shared" si="1388"/>
        <v>2.9589819389866292E-2</v>
      </c>
      <c r="AK2174" s="31">
        <f t="shared" si="1388"/>
        <v>3.5109803331177434E-3</v>
      </c>
      <c r="AL2174" s="31">
        <f t="shared" si="1389"/>
        <v>7.3096508728004276E-4</v>
      </c>
      <c r="AM2174" s="31">
        <f t="shared" si="1390"/>
        <v>0.99999999999999978</v>
      </c>
      <c r="AN2174" s="31">
        <f>(Z2174*'Propiedades físicas'!$F$4)/1000</f>
        <v>1289.4022519242778</v>
      </c>
      <c r="AO2174" s="31">
        <f>(AA2174*'Propiedades físicas'!$F$6)/1000</f>
        <v>328.80234363591194</v>
      </c>
      <c r="AP2174" s="31">
        <f>(AB2174*'Propiedades físicas'!$F$9)/1000</f>
        <v>155.8810659667823</v>
      </c>
      <c r="AQ2174" s="31">
        <f>(AC2174*'Propiedades físicas'!$F$5)/1000</f>
        <v>108.05128360485995</v>
      </c>
      <c r="AR2174" s="31">
        <f>(AD2174*'Propiedades físicas'!$F$8)/1000</f>
        <v>15.435322119872184</v>
      </c>
      <c r="AS2174" s="31">
        <f>(AE2174*'Propiedades físicas'!$F$7)/1000</f>
        <v>0.83474853830746742</v>
      </c>
      <c r="AT2174" s="31">
        <f t="shared" si="1391"/>
        <v>1898.4070157900114</v>
      </c>
      <c r="AU2174" s="31">
        <f t="shared" si="1392"/>
        <v>0.67920221596299801</v>
      </c>
      <c r="AV2174" s="31">
        <f t="shared" si="1395"/>
        <v>0.17319907738493195</v>
      </c>
      <c r="AW2174" s="31">
        <f t="shared" si="1395"/>
        <v>8.2111509634256841E-2</v>
      </c>
      <c r="AX2174" s="31">
        <f t="shared" si="1395"/>
        <v>5.6916816418261608E-2</v>
      </c>
      <c r="AY2174" s="31">
        <f t="shared" si="1395"/>
        <v>8.1306706051383088E-3</v>
      </c>
      <c r="AZ2174" s="31">
        <f t="shared" si="1396"/>
        <v>4.3970999441344329E-4</v>
      </c>
      <c r="BA2174" s="31">
        <f t="shared" si="1393"/>
        <v>1</v>
      </c>
      <c r="BB2174" s="34">
        <f>AU2174*'Propiedades físicas'!$C$4+'Diseño reactor'!AV2174*'Propiedades físicas'!$C$5+'Diseño reactor'!AW2174*'Propiedades físicas'!$C$8+'Diseño reactor'!AX2174*'Propiedades físicas'!$C$9+'Diseño reactor'!AY2174*'Propiedades físicas'!$C$7+'Diseño reactor'!AZ2174*'Propiedades físicas'!$C$6</f>
        <v>875.37025489314271</v>
      </c>
      <c r="BC2174" s="45">
        <f>AU2174*'Propiedades físicas'!$L$4+'Diseño reactor'!AV2174*'Propiedades físicas'!$L$5+'Diseño reactor'!AW2174*'Propiedades físicas'!$L$8+AX2174*'Propiedades físicas'!$L$9+'Diseño reactor'!AY2174*'Propiedades físicas'!$L$7+'Diseño reactor'!AZ2174*'Propiedades físicas'!$L$6</f>
        <v>2.1112069451382656</v>
      </c>
      <c r="BD2174" s="29">
        <f t="shared" si="1372"/>
        <v>1.5230982899862682</v>
      </c>
      <c r="BE2174" s="58">
        <f t="shared" si="1373"/>
        <v>41.323199974243991</v>
      </c>
      <c r="BF2174" s="30">
        <f>AU2174*'Propiedades físicas'!$I$4+'Diseño reactor'!AV2174*'Propiedades físicas'!$I$5+'Diseño reactor'!AW2174*'Propiedades físicas'!$I$8+'Diseño reactor'!AX2174*'Propiedades físicas'!$I$9+'Diseño reactor'!AY2174*'Propiedades físicas'!$I$7+'Diseño reactor'!AZ2174*'Propiedades físicas'!$I$6</f>
        <v>1.9976142733778096E-2</v>
      </c>
      <c r="BG2174" s="24">
        <f>AU2174*'Propiedades físicas'!$O$4+'Diseño reactor'!AV2174*'Propiedades físicas'!$O$5+'Diseño reactor'!AW2174*'Propiedades físicas'!$O$8+'Diseño reactor'!AX2174*'Propiedades físicas'!$O$9+'Diseño reactor'!AY2174*'Propiedades físicas'!$O$7+'Diseño reactor'!AZ2174*'Propiedades físicas'!$O$6</f>
        <v>0.15414412995663204</v>
      </c>
      <c r="BH2174" s="54">
        <f t="shared" si="1374"/>
        <v>41142.8480931546</v>
      </c>
      <c r="BI2174" s="34">
        <f t="shared" si="1394"/>
        <v>273.59959337076975</v>
      </c>
      <c r="BJ2174" s="27">
        <f t="shared" si="1375"/>
        <v>4796.8897860394054</v>
      </c>
      <c r="BK2174" s="34">
        <f t="shared" si="1376"/>
        <v>568.77877120530695</v>
      </c>
      <c r="BL2174" s="27">
        <f t="shared" si="1377"/>
        <v>105.67731121807653</v>
      </c>
      <c r="BM2174" s="34">
        <f t="shared" si="1378"/>
        <v>1.1054421768707483</v>
      </c>
      <c r="BN2174" s="45">
        <f t="shared" si="1379"/>
        <v>2351.4650263026315</v>
      </c>
      <c r="BO2174" s="45">
        <f t="shared" si="1380"/>
        <v>108.44334865986757</v>
      </c>
      <c r="BP2174" s="66">
        <f t="shared" si="1381"/>
        <v>6.6876306183135741</v>
      </c>
    </row>
    <row r="2175" spans="8:68">
      <c r="H2175" s="68">
        <v>2170</v>
      </c>
      <c r="I2175" s="31">
        <f>('Propiedades físicas'!$C$10*'Diseño reactor'!H2175)/1000</f>
        <v>1899.2822610716114</v>
      </c>
      <c r="J2175" s="31">
        <f t="shared" si="1359"/>
        <v>0.24009069602046201</v>
      </c>
      <c r="K2175" s="31">
        <f>(I2175*1000)/'Propiedades físicas'!$F$10</f>
        <v>12406.427490622871</v>
      </c>
      <c r="L2175" s="31">
        <f t="shared" si="1360"/>
        <v>1772.3467843746957</v>
      </c>
      <c r="M2175" s="31">
        <f t="shared" si="1361"/>
        <v>10634.080706248174</v>
      </c>
      <c r="N2175" s="31">
        <f t="shared" si="1362"/>
        <v>0.81674967021875378</v>
      </c>
      <c r="O2175" s="32">
        <f t="shared" si="1363"/>
        <v>4.9004980213125231</v>
      </c>
      <c r="P2175" s="33">
        <f t="shared" si="1364"/>
        <v>0.67606239043705196</v>
      </c>
      <c r="Q2175" s="31">
        <f t="shared" si="1365"/>
        <v>4.731402659488551</v>
      </c>
      <c r="R2175" s="31">
        <f t="shared" si="1366"/>
        <v>0.11645352565349552</v>
      </c>
      <c r="S2175" s="31">
        <f t="shared" si="1367"/>
        <v>0.16909536182397111</v>
      </c>
      <c r="T2175" s="31">
        <f t="shared" si="1368"/>
        <v>2.0059426214143233E-2</v>
      </c>
      <c r="U2175" s="31">
        <f t="shared" si="1369"/>
        <v>4.1743279140630399E-3</v>
      </c>
      <c r="V2175" s="47">
        <f t="shared" si="1382"/>
        <v>6.6949867790853696E-4</v>
      </c>
      <c r="W2175" s="31">
        <f t="shared" si="1370"/>
        <v>0.17225263126708198</v>
      </c>
      <c r="X2175" s="34">
        <f>(S2175*H2175*'Propiedades físicas'!$F$5*60*24*365)/(1000000)</f>
        <v>56792.088781967803</v>
      </c>
      <c r="Y2175" s="34">
        <f>(U2175*H2175*'Propiedades físicas'!$F$7*60*24*365)/(1000000)</f>
        <v>438.44399412031311</v>
      </c>
      <c r="Z2175" s="31">
        <f t="shared" si="1383"/>
        <v>1467.0553872484027</v>
      </c>
      <c r="AA2175" s="31">
        <f t="shared" si="1384"/>
        <v>10267.143771090155</v>
      </c>
      <c r="AB2175" s="31">
        <f t="shared" si="1384"/>
        <v>252.70415066808528</v>
      </c>
      <c r="AC2175" s="31">
        <f t="shared" si="1384"/>
        <v>366.93693515801732</v>
      </c>
      <c r="AD2175" s="31">
        <f t="shared" si="1384"/>
        <v>43.528954884690812</v>
      </c>
      <c r="AE2175" s="31">
        <f t="shared" si="1385"/>
        <v>9.0582915735167973</v>
      </c>
      <c r="AF2175" s="31">
        <f t="shared" si="1386"/>
        <v>12406.427490622869</v>
      </c>
      <c r="AG2175" s="31">
        <f t="shared" si="1387"/>
        <v>0.11824962410470256</v>
      </c>
      <c r="AH2175" s="31">
        <f t="shared" si="1388"/>
        <v>0.82756649961081497</v>
      </c>
      <c r="AI2175" s="31">
        <f t="shared" si="1388"/>
        <v>2.0368808898378381E-2</v>
      </c>
      <c r="AJ2175" s="31">
        <f t="shared" si="1388"/>
        <v>2.9576357532042057E-2</v>
      </c>
      <c r="AK2175" s="31">
        <f t="shared" si="1388"/>
        <v>3.5085809285220291E-3</v>
      </c>
      <c r="AL2175" s="31">
        <f t="shared" si="1389"/>
        <v>7.3012892553987133E-4</v>
      </c>
      <c r="AM2175" s="31">
        <f t="shared" si="1390"/>
        <v>0.99999999999999978</v>
      </c>
      <c r="AN2175" s="31">
        <f>(Z2175*'Propiedades físicas'!$F$4)/1000</f>
        <v>1290.0991664385003</v>
      </c>
      <c r="AO2175" s="31">
        <f>(AA2175*'Propiedades físicas'!$F$6)/1000</f>
        <v>328.95928642572858</v>
      </c>
      <c r="AP2175" s="31">
        <f>(AB2175*'Propiedades físicas'!$F$9)/1000</f>
        <v>155.90582575467519</v>
      </c>
      <c r="AQ2175" s="31">
        <f>(AC2175*'Propiedades físicas'!$F$5)/1000</f>
        <v>108.05191929598136</v>
      </c>
      <c r="AR2175" s="31">
        <f>(AD2175*'Propiedades físicas'!$F$8)/1000</f>
        <v>15.431885085720582</v>
      </c>
      <c r="AS2175" s="31">
        <f>(AE2175*'Propiedades físicas'!$F$7)/1000</f>
        <v>0.83417807100516184</v>
      </c>
      <c r="AT2175" s="31">
        <f t="shared" si="1391"/>
        <v>1899.2822610716112</v>
      </c>
      <c r="AU2175" s="31">
        <f t="shared" si="1392"/>
        <v>0.67925615527552063</v>
      </c>
      <c r="AV2175" s="31">
        <f t="shared" si="1395"/>
        <v>0.17320189482532392</v>
      </c>
      <c r="AW2175" s="31">
        <f t="shared" si="1395"/>
        <v>8.2086706620800087E-2</v>
      </c>
      <c r="AX2175" s="31">
        <f t="shared" si="1395"/>
        <v>5.6890922171313502E-2</v>
      </c>
      <c r="AY2175" s="31">
        <f t="shared" si="1395"/>
        <v>8.1251141033737758E-3</v>
      </c>
      <c r="AZ2175" s="31">
        <f t="shared" si="1396"/>
        <v>4.3920700366806075E-4</v>
      </c>
      <c r="BA2175" s="31">
        <f t="shared" si="1393"/>
        <v>1</v>
      </c>
      <c r="BB2175" s="34">
        <f>AU2175*'Propiedades físicas'!$C$4+'Diseño reactor'!AV2175*'Propiedades físicas'!$C$5+'Diseño reactor'!AW2175*'Propiedades físicas'!$C$8+'Diseño reactor'!AX2175*'Propiedades físicas'!$C$9+'Diseño reactor'!AY2175*'Propiedades físicas'!$C$7+'Diseño reactor'!AZ2175*'Propiedades físicas'!$C$6</f>
        <v>875.37008904959373</v>
      </c>
      <c r="BC2175" s="45">
        <f>AU2175*'Propiedades físicas'!$L$4+'Diseño reactor'!AV2175*'Propiedades físicas'!$L$5+'Diseño reactor'!AW2175*'Propiedades físicas'!$L$8+AX2175*'Propiedades físicas'!$L$9+'Diseño reactor'!AY2175*'Propiedades físicas'!$L$7+'Diseño reactor'!AZ2175*'Propiedades físicas'!$L$6</f>
        <v>2.1112455685032807</v>
      </c>
      <c r="BD2175" s="29">
        <f t="shared" si="1372"/>
        <v>1.5224897388739698</v>
      </c>
      <c r="BE2175" s="58">
        <f t="shared" si="1373"/>
        <v>41.322543462895659</v>
      </c>
      <c r="BF2175" s="30">
        <f>AU2175*'Propiedades físicas'!$I$4+'Diseño reactor'!AV2175*'Propiedades físicas'!$I$5+'Diseño reactor'!AW2175*'Propiedades físicas'!$I$8+'Diseño reactor'!AX2175*'Propiedades físicas'!$I$9+'Diseño reactor'!AY2175*'Propiedades físicas'!$I$7+'Diseño reactor'!AZ2175*'Propiedades físicas'!$I$6</f>
        <v>1.9976215122499415E-2</v>
      </c>
      <c r="BG2175" s="24">
        <f>AU2175*'Propiedades físicas'!$O$4+'Diseño reactor'!AV2175*'Propiedades físicas'!$O$5+'Diseño reactor'!AW2175*'Propiedades físicas'!$O$8+'Diseño reactor'!AX2175*'Propiedades físicas'!$O$9+'Diseño reactor'!AY2175*'Propiedades físicas'!$O$7+'Diseño reactor'!AZ2175*'Propiedades físicas'!$O$6</f>
        <v>0.15414599915284766</v>
      </c>
      <c r="BH2175" s="54">
        <f t="shared" si="1374"/>
        <v>41142.691207237476</v>
      </c>
      <c r="BI2175" s="34">
        <f t="shared" si="1394"/>
        <v>273.60227242113268</v>
      </c>
      <c r="BJ2175" s="27">
        <f t="shared" si="1375"/>
        <v>4796.8932484395209</v>
      </c>
      <c r="BK2175" s="34">
        <f t="shared" si="1376"/>
        <v>568.78607893096853</v>
      </c>
      <c r="BL2175" s="27">
        <f t="shared" si="1377"/>
        <v>105.67756348159247</v>
      </c>
      <c r="BM2175" s="34">
        <f t="shared" si="1378"/>
        <v>1.1054421768707483</v>
      </c>
      <c r="BN2175" s="45">
        <f t="shared" si="1379"/>
        <v>2352.6613925897332</v>
      </c>
      <c r="BO2175" s="45">
        <f t="shared" si="1380"/>
        <v>108.45142839340402</v>
      </c>
      <c r="BP2175" s="66">
        <f t="shared" si="1381"/>
        <v>6.6876293513063958</v>
      </c>
    </row>
    <row r="2176" spans="8:68">
      <c r="H2176" s="68">
        <v>2171</v>
      </c>
      <c r="I2176" s="31">
        <f>('Propiedades físicas'!$C$10*'Diseño reactor'!H2176)/1000</f>
        <v>1900.1575063532114</v>
      </c>
      <c r="J2176" s="31">
        <f t="shared" si="1359"/>
        <v>0.2399801061098123</v>
      </c>
      <c r="K2176" s="31">
        <f>(I2176*1000)/'Propiedades físicas'!$F$10</f>
        <v>12412.144738314404</v>
      </c>
      <c r="L2176" s="31">
        <f t="shared" si="1360"/>
        <v>1773.1635340449147</v>
      </c>
      <c r="M2176" s="31">
        <f t="shared" si="1361"/>
        <v>10638.981204269488</v>
      </c>
      <c r="N2176" s="31">
        <f t="shared" si="1362"/>
        <v>0.81674967021875389</v>
      </c>
      <c r="O2176" s="32">
        <f t="shared" si="1363"/>
        <v>4.9004980213125231</v>
      </c>
      <c r="P2176" s="33">
        <f t="shared" si="1364"/>
        <v>0.67611603519343344</v>
      </c>
      <c r="Q2176" s="31">
        <f t="shared" si="1365"/>
        <v>4.7314795548775628</v>
      </c>
      <c r="R2176" s="31">
        <f t="shared" si="1366"/>
        <v>0.11641835827456541</v>
      </c>
      <c r="S2176" s="31">
        <f t="shared" si="1367"/>
        <v>0.16901846643495977</v>
      </c>
      <c r="T2176" s="31">
        <f t="shared" si="1368"/>
        <v>2.0045722091870753E-2</v>
      </c>
      <c r="U2176" s="31">
        <f t="shared" si="1369"/>
        <v>4.1695546588842889E-3</v>
      </c>
      <c r="V2176" s="47">
        <f t="shared" si="1382"/>
        <v>6.6955180184204101E-4</v>
      </c>
      <c r="W2176" s="31">
        <f t="shared" si="1370"/>
        <v>0.1721869504858862</v>
      </c>
      <c r="X2176" s="34">
        <f>(S2176*H2176*'Propiedades físicas'!$F$5*60*24*365)/(1000000)</f>
        <v>56792.422391810222</v>
      </c>
      <c r="Y2176" s="34">
        <f>(U2176*H2176*'Propiedades físicas'!$F$7*60*24*365)/(1000000)</f>
        <v>438.14445962511292</v>
      </c>
      <c r="Z2176" s="31">
        <f t="shared" si="1383"/>
        <v>1467.8479124049441</v>
      </c>
      <c r="AA2176" s="31">
        <f t="shared" si="1384"/>
        <v>10272.042113639189</v>
      </c>
      <c r="AB2176" s="31">
        <f t="shared" si="1384"/>
        <v>252.7442558140815</v>
      </c>
      <c r="AC2176" s="31">
        <f t="shared" si="1384"/>
        <v>366.93909063029764</v>
      </c>
      <c r="AD2176" s="31">
        <f t="shared" si="1384"/>
        <v>43.519262661451407</v>
      </c>
      <c r="AE2176" s="31">
        <f t="shared" si="1385"/>
        <v>9.0521031644377921</v>
      </c>
      <c r="AF2176" s="31">
        <f t="shared" si="1386"/>
        <v>12412.144738314402</v>
      </c>
      <c r="AG2176" s="31">
        <f t="shared" si="1387"/>
        <v>0.11825900707344485</v>
      </c>
      <c r="AH2176" s="31">
        <f t="shared" si="1388"/>
        <v>0.82757994933228241</v>
      </c>
      <c r="AI2176" s="31">
        <f t="shared" si="1388"/>
        <v>2.0362657795465311E-2</v>
      </c>
      <c r="AJ2176" s="31">
        <f t="shared" si="1388"/>
        <v>2.9562907810574631E-2</v>
      </c>
      <c r="AK2176" s="31">
        <f t="shared" si="1388"/>
        <v>3.5061839495888303E-3</v>
      </c>
      <c r="AL2176" s="31">
        <f t="shared" si="1389"/>
        <v>7.292940386438878E-4</v>
      </c>
      <c r="AM2176" s="31">
        <f t="shared" si="1390"/>
        <v>0.99999999999999978</v>
      </c>
      <c r="AN2176" s="31">
        <f>(Z2176*'Propiedades físicas'!$F$4)/1000</f>
        <v>1290.7960972106596</v>
      </c>
      <c r="AO2176" s="31">
        <f>(AA2176*'Propiedades físicas'!$F$6)/1000</f>
        <v>329.11622932099959</v>
      </c>
      <c r="AP2176" s="31">
        <f>(AB2176*'Propiedades físicas'!$F$9)/1000</f>
        <v>155.93056862449757</v>
      </c>
      <c r="AQ2176" s="31">
        <f>(AC2176*'Propiedades físicas'!$F$5)/1000</f>
        <v>108.05255401790376</v>
      </c>
      <c r="AR2176" s="31">
        <f>(AD2176*'Propiedades físicas'!$F$8)/1000</f>
        <v>15.428448998737748</v>
      </c>
      <c r="AS2176" s="31">
        <f>(AE2176*'Propiedades físicas'!$F$7)/1000</f>
        <v>0.83360818041307627</v>
      </c>
      <c r="AT2176" s="31">
        <f t="shared" si="1391"/>
        <v>1900.1575063532111</v>
      </c>
      <c r="AU2176" s="31">
        <f t="shared" si="1392"/>
        <v>0.67931005345338968</v>
      </c>
      <c r="AV2176" s="31">
        <f t="shared" si="1395"/>
        <v>0.17320470972569038</v>
      </c>
      <c r="AW2176" s="31">
        <f t="shared" si="1395"/>
        <v>8.2061917553224339E-2</v>
      </c>
      <c r="AX2176" s="31">
        <f t="shared" si="1395"/>
        <v>5.6865051268975376E-2</v>
      </c>
      <c r="AY2176" s="31">
        <f t="shared" si="1395"/>
        <v>8.1195632189186677E-3</v>
      </c>
      <c r="AZ2176" s="31">
        <f t="shared" si="1396"/>
        <v>4.3870477980161759E-4</v>
      </c>
      <c r="BA2176" s="31">
        <f t="shared" si="1393"/>
        <v>1</v>
      </c>
      <c r="BB2176" s="34">
        <f>AU2176*'Propiedades físicas'!$C$4+'Diseño reactor'!AV2176*'Propiedades físicas'!$C$5+'Diseño reactor'!AW2176*'Propiedades físicas'!$C$8+'Diseño reactor'!AX2176*'Propiedades físicas'!$C$9+'Diseño reactor'!AY2176*'Propiedades físicas'!$C$7+'Diseño reactor'!AZ2176*'Propiedades físicas'!$C$6</f>
        <v>875.36992344707426</v>
      </c>
      <c r="BC2176" s="45">
        <f>AU2176*'Propiedades físicas'!$L$4+'Diseño reactor'!AV2176*'Propiedades físicas'!$L$5+'Diseño reactor'!AW2176*'Propiedades físicas'!$L$8+AX2176*'Propiedades físicas'!$L$9+'Diseño reactor'!AY2176*'Propiedades físicas'!$L$7+'Diseño reactor'!AZ2176*'Propiedades físicas'!$L$6</f>
        <v>2.1112841611774429</v>
      </c>
      <c r="BD2176" s="29">
        <f t="shared" si="1372"/>
        <v>1.5218816745609365</v>
      </c>
      <c r="BE2176" s="58">
        <f t="shared" si="1373"/>
        <v>41.321887484049896</v>
      </c>
      <c r="BF2176" s="30">
        <f>AU2176*'Propiedades físicas'!$I$4+'Diseño reactor'!AV2176*'Propiedades físicas'!$I$5+'Diseño reactor'!AW2176*'Propiedades físicas'!$I$8+'Diseño reactor'!AX2176*'Propiedades físicas'!$I$9+'Diseño reactor'!AY2176*'Propiedades físicas'!$I$7+'Diseño reactor'!AZ2176*'Propiedades físicas'!$I$6</f>
        <v>1.9976287397311547E-2</v>
      </c>
      <c r="BG2176" s="24">
        <f>AU2176*'Propiedades físicas'!$O$4+'Diseño reactor'!AV2176*'Propiedades físicas'!$O$5+'Diseño reactor'!AW2176*'Propiedades físicas'!$O$8+'Diseño reactor'!AX2176*'Propiedades físicas'!$O$9+'Diseño reactor'!AY2176*'Propiedades físicas'!$O$7+'Diseño reactor'!AZ2176*'Propiedades físicas'!$O$6</f>
        <v>0.15414786692984483</v>
      </c>
      <c r="BH2176" s="54">
        <f t="shared" si="1374"/>
        <v>41142.534568389572</v>
      </c>
      <c r="BI2176" s="34">
        <f t="shared" si="1394"/>
        <v>273.60494842440625</v>
      </c>
      <c r="BJ2176" s="27">
        <f t="shared" si="1375"/>
        <v>4796.8967120391553</v>
      </c>
      <c r="BK2176" s="34">
        <f t="shared" si="1376"/>
        <v>568.79338157201687</v>
      </c>
      <c r="BL2176" s="27">
        <f t="shared" si="1377"/>
        <v>105.67781556431478</v>
      </c>
      <c r="BM2176" s="34">
        <f t="shared" si="1378"/>
        <v>1.1054421768707483</v>
      </c>
      <c r="BN2176" s="45">
        <f t="shared" si="1379"/>
        <v>2353.857778626646</v>
      </c>
      <c r="BO2176" s="45">
        <f t="shared" si="1380"/>
        <v>108.45950196613087</v>
      </c>
      <c r="BP2176" s="66">
        <f t="shared" si="1381"/>
        <v>6.687628086140629</v>
      </c>
    </row>
    <row r="2177" spans="8:68">
      <c r="H2177" s="68">
        <v>2172</v>
      </c>
      <c r="I2177" s="31">
        <f>('Propiedades físicas'!$C$10*'Diseño reactor'!H2177)/1000</f>
        <v>1901.0327516348111</v>
      </c>
      <c r="J2177" s="31">
        <f t="shared" si="1359"/>
        <v>0.23986961803149287</v>
      </c>
      <c r="K2177" s="31">
        <f>(I2177*1000)/'Propiedades físicas'!$F$10</f>
        <v>12417.861986005933</v>
      </c>
      <c r="L2177" s="31">
        <f t="shared" si="1360"/>
        <v>1773.9802837151333</v>
      </c>
      <c r="M2177" s="31">
        <f t="shared" si="1361"/>
        <v>10643.881702290799</v>
      </c>
      <c r="N2177" s="31">
        <f t="shared" si="1362"/>
        <v>0.81674967021875378</v>
      </c>
      <c r="O2177" s="32">
        <f t="shared" si="1363"/>
        <v>4.9004980213125222</v>
      </c>
      <c r="P2177" s="33">
        <f t="shared" si="1364"/>
        <v>0.67616963905538552</v>
      </c>
      <c r="Q2177" s="31">
        <f t="shared" si="1365"/>
        <v>4.7315563809729655</v>
      </c>
      <c r="R2177" s="31">
        <f t="shared" si="1366"/>
        <v>0.11638321066560126</v>
      </c>
      <c r="S2177" s="31">
        <f t="shared" si="1367"/>
        <v>0.16894164033955553</v>
      </c>
      <c r="T2177" s="31">
        <f t="shared" si="1368"/>
        <v>2.0032031819346794E-2</v>
      </c>
      <c r="U2177" s="31">
        <f t="shared" si="1369"/>
        <v>4.164788678420221E-3</v>
      </c>
      <c r="V2177" s="47">
        <f t="shared" si="1382"/>
        <v>6.6960488527814882E-4</v>
      </c>
      <c r="W2177" s="31">
        <f t="shared" si="1370"/>
        <v>0.17212131977441275</v>
      </c>
      <c r="X2177" s="34">
        <f>(S2177*H2177*'Propiedades físicas'!$F$5*60*24*365)/(1000000)</f>
        <v>56792.755493212091</v>
      </c>
      <c r="Y2177" s="34">
        <f>(U2177*H2177*'Propiedades físicas'!$F$7*60*24*365)/(1000000)</f>
        <v>437.84522784739801</v>
      </c>
      <c r="Z2177" s="31">
        <f t="shared" si="1383"/>
        <v>1468.6404560282974</v>
      </c>
      <c r="AA2177" s="31">
        <f t="shared" si="1384"/>
        <v>10276.94045947328</v>
      </c>
      <c r="AB2177" s="31">
        <f t="shared" si="1384"/>
        <v>252.78433356568593</v>
      </c>
      <c r="AC2177" s="31">
        <f t="shared" si="1384"/>
        <v>366.94124281751459</v>
      </c>
      <c r="AD2177" s="31">
        <f t="shared" si="1384"/>
        <v>43.509573111621236</v>
      </c>
      <c r="AE2177" s="31">
        <f t="shared" si="1385"/>
        <v>9.0459210095287208</v>
      </c>
      <c r="AF2177" s="31">
        <f t="shared" si="1386"/>
        <v>12417.861986005928</v>
      </c>
      <c r="AG2177" s="31">
        <f t="shared" si="1387"/>
        <v>0.11826838288936965</v>
      </c>
      <c r="AH2177" s="31">
        <f t="shared" si="1388"/>
        <v>0.82759338693365103</v>
      </c>
      <c r="AI2177" s="31">
        <f t="shared" si="1388"/>
        <v>2.0356510150503878E-2</v>
      </c>
      <c r="AJ2177" s="31">
        <f t="shared" si="1388"/>
        <v>2.9549470209206063E-2</v>
      </c>
      <c r="AK2177" s="31">
        <f t="shared" si="1388"/>
        <v>3.5037893931059564E-3</v>
      </c>
      <c r="AL2177" s="31">
        <f t="shared" si="1389"/>
        <v>7.284604241634227E-4</v>
      </c>
      <c r="AM2177" s="31">
        <f t="shared" si="1390"/>
        <v>1</v>
      </c>
      <c r="AN2177" s="31">
        <f>(Z2177*'Propiedades físicas'!$F$4)/1000</f>
        <v>1291.4930442221641</v>
      </c>
      <c r="AO2177" s="31">
        <f>(AA2177*'Propiedades físicas'!$F$6)/1000</f>
        <v>329.27317232152387</v>
      </c>
      <c r="AP2177" s="31">
        <f>(AB2177*'Propiedades físicas'!$F$9)/1000</f>
        <v>155.95529459334992</v>
      </c>
      <c r="AQ2177" s="31">
        <f>(AC2177*'Propiedades físicas'!$F$5)/1000</f>
        <v>108.05318777247354</v>
      </c>
      <c r="AR2177" s="31">
        <f>(AD2177*'Propiedades físicas'!$F$8)/1000</f>
        <v>15.425013859531955</v>
      </c>
      <c r="AS2177" s="31">
        <f>(AE2177*'Propiedades físicas'!$F$7)/1000</f>
        <v>0.83303886576749997</v>
      </c>
      <c r="AT2177" s="31">
        <f t="shared" si="1391"/>
        <v>1901.0327516348109</v>
      </c>
      <c r="AU2177" s="31">
        <f t="shared" si="1392"/>
        <v>0.67936391054364142</v>
      </c>
      <c r="AV2177" s="31">
        <f t="shared" si="1395"/>
        <v>0.17320752208943394</v>
      </c>
      <c r="AW2177" s="31">
        <f t="shared" si="1395"/>
        <v>8.2037142421262713E-2</v>
      </c>
      <c r="AX2177" s="31">
        <f t="shared" si="1395"/>
        <v>5.6839203679974575E-2</v>
      </c>
      <c r="AY2177" s="31">
        <f t="shared" si="1395"/>
        <v>8.1140179443342422E-3</v>
      </c>
      <c r="AZ2177" s="31">
        <f t="shared" si="1396"/>
        <v>4.3820332135315418E-4</v>
      </c>
      <c r="BA2177" s="31">
        <f t="shared" si="1393"/>
        <v>0.99999999999999989</v>
      </c>
      <c r="BB2177" s="34">
        <f>AU2177*'Propiedades físicas'!$C$4+'Diseño reactor'!AV2177*'Propiedades físicas'!$C$5+'Diseño reactor'!AW2177*'Propiedades físicas'!$C$8+'Diseño reactor'!AX2177*'Propiedades físicas'!$C$9+'Diseño reactor'!AY2177*'Propiedades físicas'!$C$7+'Diseño reactor'!AZ2177*'Propiedades físicas'!$C$6</f>
        <v>875.36975808514876</v>
      </c>
      <c r="BC2177" s="45">
        <f>AU2177*'Propiedades físicas'!$L$4+'Diseño reactor'!AV2177*'Propiedades físicas'!$L$5+'Diseño reactor'!AW2177*'Propiedades físicas'!$L$8+AX2177*'Propiedades físicas'!$L$9+'Diseño reactor'!AY2177*'Propiedades físicas'!$L$7+'Diseño reactor'!AZ2177*'Propiedades físicas'!$L$6</f>
        <v>2.1113227231970679</v>
      </c>
      <c r="BD2177" s="29">
        <f t="shared" si="1372"/>
        <v>1.5212740964626665</v>
      </c>
      <c r="BE2177" s="58">
        <f t="shared" si="1373"/>
        <v>41.321232037057193</v>
      </c>
      <c r="BF2177" s="30">
        <f>AU2177*'Propiedades físicas'!$I$4+'Diseño reactor'!AV2177*'Propiedades físicas'!$I$5+'Diseño reactor'!AW2177*'Propiedades físicas'!$I$8+'Diseño reactor'!AX2177*'Propiedades físicas'!$I$9+'Diseño reactor'!AY2177*'Propiedades físicas'!$I$7+'Diseño reactor'!AZ2177*'Propiedades físicas'!$I$6</f>
        <v>1.9976359558420212E-2</v>
      </c>
      <c r="BG2177" s="24">
        <f>AU2177*'Propiedades físicas'!$O$4+'Diseño reactor'!AV2177*'Propiedades físicas'!$O$5+'Diseño reactor'!AW2177*'Propiedades físicas'!$O$8+'Diseño reactor'!AX2177*'Propiedades físicas'!$O$9+'Diseño reactor'!AY2177*'Propiedades físicas'!$O$7+'Diseño reactor'!AZ2177*'Propiedades físicas'!$O$6</f>
        <v>0.15414973328920731</v>
      </c>
      <c r="BH2177" s="54">
        <f t="shared" si="1374"/>
        <v>41142.378176161401</v>
      </c>
      <c r="BI2177" s="34">
        <f t="shared" si="1394"/>
        <v>273.60762138535927</v>
      </c>
      <c r="BJ2177" s="27">
        <f t="shared" si="1375"/>
        <v>4796.9001768319922</v>
      </c>
      <c r="BK2177" s="34">
        <f t="shared" si="1376"/>
        <v>568.80067913354071</v>
      </c>
      <c r="BL2177" s="27">
        <f t="shared" si="1377"/>
        <v>105.67806746643029</v>
      </c>
      <c r="BM2177" s="34">
        <f t="shared" si="1378"/>
        <v>1.1054421768707483</v>
      </c>
      <c r="BN2177" s="45">
        <f t="shared" si="1379"/>
        <v>2355.0541843901105</v>
      </c>
      <c r="BO2177" s="45">
        <f t="shared" si="1380"/>
        <v>108.46756938509156</v>
      </c>
      <c r="BP2177" s="66">
        <f t="shared" si="1381"/>
        <v>6.6876268228129456</v>
      </c>
    </row>
    <row r="2178" spans="8:68">
      <c r="H2178" s="68">
        <v>2173</v>
      </c>
      <c r="I2178" s="31">
        <f>('Propiedades físicas'!$C$10*'Diseño reactor'!H2178)/1000</f>
        <v>1901.9079969164109</v>
      </c>
      <c r="J2178" s="31">
        <f t="shared" si="1359"/>
        <v>0.23975923164491603</v>
      </c>
      <c r="K2178" s="31">
        <f>(I2178*1000)/'Propiedades físicas'!$F$10</f>
        <v>12423.579233697466</v>
      </c>
      <c r="L2178" s="31">
        <f t="shared" si="1360"/>
        <v>1774.7970333853523</v>
      </c>
      <c r="M2178" s="31">
        <f t="shared" si="1361"/>
        <v>10648.782200312113</v>
      </c>
      <c r="N2178" s="31">
        <f t="shared" si="1362"/>
        <v>0.81674967021875389</v>
      </c>
      <c r="O2178" s="32">
        <f t="shared" si="1363"/>
        <v>4.9004980213125231</v>
      </c>
      <c r="P2178" s="33">
        <f t="shared" si="1364"/>
        <v>0.6762232020696527</v>
      </c>
      <c r="Q2178" s="31">
        <f t="shared" si="1365"/>
        <v>4.7316331378675507</v>
      </c>
      <c r="R2178" s="31">
        <f t="shared" si="1366"/>
        <v>0.11634808281204778</v>
      </c>
      <c r="S2178" s="31">
        <f t="shared" si="1367"/>
        <v>0.16886488344497194</v>
      </c>
      <c r="T2178" s="31">
        <f t="shared" si="1368"/>
        <v>2.001835537823619E-2</v>
      </c>
      <c r="U2178" s="31">
        <f t="shared" si="1369"/>
        <v>4.160029958817266E-3</v>
      </c>
      <c r="V2178" s="47">
        <f t="shared" si="1382"/>
        <v>6.6965792826315118E-4</v>
      </c>
      <c r="W2178" s="31">
        <f t="shared" si="1370"/>
        <v>0.17205573907542979</v>
      </c>
      <c r="X2178" s="34">
        <f>(S2178*H2178*'Propiedades físicas'!$F$5*60*24*365)/(1000000)</f>
        <v>56793.088087141659</v>
      </c>
      <c r="Y2178" s="34">
        <f>(U2178*H2178*'Propiedades físicas'!$F$7*60*24*365)/(1000000)</f>
        <v>437.54629838641171</v>
      </c>
      <c r="Z2178" s="31">
        <f t="shared" si="1383"/>
        <v>1469.4330180973552</v>
      </c>
      <c r="AA2178" s="31">
        <f t="shared" si="1384"/>
        <v>10281.838808586188</v>
      </c>
      <c r="AB2178" s="31">
        <f t="shared" si="1384"/>
        <v>252.82438395057983</v>
      </c>
      <c r="AC2178" s="31">
        <f t="shared" si="1384"/>
        <v>366.94339172592402</v>
      </c>
      <c r="AD2178" s="31">
        <f t="shared" si="1384"/>
        <v>43.499886236907244</v>
      </c>
      <c r="AE2178" s="31">
        <f t="shared" si="1385"/>
        <v>9.0397451005099185</v>
      </c>
      <c r="AF2178" s="31">
        <f t="shared" si="1386"/>
        <v>12423.579233697465</v>
      </c>
      <c r="AG2178" s="31">
        <f t="shared" si="1387"/>
        <v>0.1182777515606529</v>
      </c>
      <c r="AH2178" s="31">
        <f t="shared" si="1388"/>
        <v>0.82760681243114997</v>
      </c>
      <c r="AI2178" s="31">
        <f t="shared" si="1388"/>
        <v>2.0350365960948202E-2</v>
      </c>
      <c r="AJ2178" s="31">
        <f t="shared" si="1388"/>
        <v>2.953604471170709E-2</v>
      </c>
      <c r="AK2178" s="31">
        <f t="shared" si="1388"/>
        <v>3.5013972558664121E-3</v>
      </c>
      <c r="AL2178" s="31">
        <f t="shared" si="1389"/>
        <v>7.2762807967535618E-4</v>
      </c>
      <c r="AM2178" s="31">
        <f t="shared" si="1390"/>
        <v>0.99999999999999989</v>
      </c>
      <c r="AN2178" s="31">
        <f>(Z2178*'Propiedades físicas'!$F$4)/1000</f>
        <v>1292.1900074544524</v>
      </c>
      <c r="AO2178" s="31">
        <f>(AA2178*'Propiedades físicas'!$F$6)/1000</f>
        <v>329.43011542710144</v>
      </c>
      <c r="AP2178" s="31">
        <f>(AB2178*'Propiedades físicas'!$F$9)/1000</f>
        <v>155.9800036783102</v>
      </c>
      <c r="AQ2178" s="31">
        <f>(AC2178*'Propiedades físicas'!$F$5)/1000</f>
        <v>108.05382056153285</v>
      </c>
      <c r="AR2178" s="31">
        <f>(AD2178*'Propiedades físicas'!$F$8)/1000</f>
        <v>15.42157966870835</v>
      </c>
      <c r="AS2178" s="31">
        <f>(AE2178*'Propiedades físicas'!$F$7)/1000</f>
        <v>0.8324701263059584</v>
      </c>
      <c r="AT2178" s="31">
        <f t="shared" si="1391"/>
        <v>1901.9079969164111</v>
      </c>
      <c r="AU2178" s="31">
        <f t="shared" si="1392"/>
        <v>0.67941772659324073</v>
      </c>
      <c r="AV2178" s="31">
        <f t="shared" si="1395"/>
        <v>0.17321033191995139</v>
      </c>
      <c r="AW2178" s="31">
        <f t="shared" si="1395"/>
        <v>8.2012381214655317E-2</v>
      </c>
      <c r="AX2178" s="31">
        <f t="shared" si="1395"/>
        <v>5.6813379373093734E-2</v>
      </c>
      <c r="AY2178" s="31">
        <f t="shared" si="1395"/>
        <v>8.1084782721937993E-3</v>
      </c>
      <c r="AZ2178" s="31">
        <f t="shared" si="1396"/>
        <v>4.3770262686504993E-4</v>
      </c>
      <c r="BA2178" s="31">
        <f t="shared" si="1393"/>
        <v>1</v>
      </c>
      <c r="BB2178" s="34">
        <f>AU2178*'Propiedades físicas'!$C$4+'Diseño reactor'!AV2178*'Propiedades físicas'!$C$5+'Diseño reactor'!AW2178*'Propiedades físicas'!$C$8+'Diseño reactor'!AX2178*'Propiedades físicas'!$C$9+'Diseño reactor'!AY2178*'Propiedades físicas'!$C$7+'Diseño reactor'!AZ2178*'Propiedades físicas'!$C$6</f>
        <v>875.36959296338443</v>
      </c>
      <c r="BC2178" s="45">
        <f>AU2178*'Propiedades físicas'!$L$4+'Diseño reactor'!AV2178*'Propiedades físicas'!$L$5+'Diseño reactor'!AW2178*'Propiedades físicas'!$L$8+AX2178*'Propiedades físicas'!$L$9+'Diseño reactor'!AY2178*'Propiedades físicas'!$L$7+'Diseño reactor'!AZ2178*'Propiedades físicas'!$L$6</f>
        <v>2.1113612545984166</v>
      </c>
      <c r="BD2178" s="29">
        <f t="shared" si="1372"/>
        <v>1.5206670039955932</v>
      </c>
      <c r="BE2178" s="58">
        <f t="shared" si="1373"/>
        <v>41.320577121269096</v>
      </c>
      <c r="BF2178" s="30">
        <f>AU2178*'Propiedades físicas'!$I$4+'Diseño reactor'!AV2178*'Propiedades físicas'!$I$5+'Diseño reactor'!AW2178*'Propiedades físicas'!$I$8+'Diseño reactor'!AX2178*'Propiedades físicas'!$I$9+'Diseño reactor'!AY2178*'Propiedades físicas'!$I$7+'Diseño reactor'!AZ2178*'Propiedades físicas'!$I$6</f>
        <v>1.9976431606030708E-2</v>
      </c>
      <c r="BG2178" s="24">
        <f>AU2178*'Propiedades físicas'!$O$4+'Diseño reactor'!AV2178*'Propiedades físicas'!$O$5+'Diseño reactor'!AW2178*'Propiedades físicas'!$O$8+'Diseño reactor'!AX2178*'Propiedades físicas'!$O$9+'Diseño reactor'!AY2178*'Propiedades físicas'!$O$7+'Diseño reactor'!AZ2178*'Propiedades físicas'!$O$6</f>
        <v>0.15415159823251653</v>
      </c>
      <c r="BH2178" s="54">
        <f t="shared" si="1374"/>
        <v>41142.222030104422</v>
      </c>
      <c r="BI2178" s="34">
        <f t="shared" si="1394"/>
        <v>273.61029130875141</v>
      </c>
      <c r="BJ2178" s="27">
        <f t="shared" si="1375"/>
        <v>4796.9036428117197</v>
      </c>
      <c r="BK2178" s="34">
        <f t="shared" si="1376"/>
        <v>568.80797162062095</v>
      </c>
      <c r="BL2178" s="27">
        <f t="shared" si="1377"/>
        <v>105.67831918812551</v>
      </c>
      <c r="BM2178" s="34">
        <f t="shared" si="1378"/>
        <v>1.1054421768707483</v>
      </c>
      <c r="BN2178" s="45">
        <f t="shared" si="1379"/>
        <v>2356.2506098569079</v>
      </c>
      <c r="BO2178" s="45">
        <f t="shared" si="1380"/>
        <v>108.47563065731902</v>
      </c>
      <c r="BP2178" s="66">
        <f t="shared" si="1381"/>
        <v>6.6876255613200399</v>
      </c>
    </row>
    <row r="2179" spans="8:68">
      <c r="H2179" s="68">
        <v>2174</v>
      </c>
      <c r="I2179" s="31">
        <f>('Propiedades físicas'!$C$10*'Diseño reactor'!H2179)/1000</f>
        <v>1902.7832421980106</v>
      </c>
      <c r="J2179" s="31">
        <f t="shared" si="1359"/>
        <v>0.23964894680975279</v>
      </c>
      <c r="K2179" s="31">
        <f>(I2179*1000)/'Propiedades físicas'!$F$10</f>
        <v>12429.296481388996</v>
      </c>
      <c r="L2179" s="31">
        <f t="shared" si="1360"/>
        <v>1775.6137830555708</v>
      </c>
      <c r="M2179" s="31">
        <f t="shared" si="1361"/>
        <v>10653.682698333425</v>
      </c>
      <c r="N2179" s="31">
        <f t="shared" si="1362"/>
        <v>0.81674967021875378</v>
      </c>
      <c r="O2179" s="32">
        <f t="shared" si="1363"/>
        <v>4.9004980213125231</v>
      </c>
      <c r="P2179" s="33">
        <f t="shared" si="1364"/>
        <v>0.67627672428290742</v>
      </c>
      <c r="Q2179" s="31">
        <f t="shared" si="1365"/>
        <v>4.7317098256539349</v>
      </c>
      <c r="R2179" s="31">
        <f t="shared" si="1366"/>
        <v>0.11631297469935951</v>
      </c>
      <c r="S2179" s="31">
        <f t="shared" si="1367"/>
        <v>0.16878819565858671</v>
      </c>
      <c r="T2179" s="31">
        <f t="shared" si="1368"/>
        <v>2.0004692750233366E-2</v>
      </c>
      <c r="U2179" s="31">
        <f t="shared" si="1369"/>
        <v>4.1552784862534916E-3</v>
      </c>
      <c r="V2179" s="47">
        <f t="shared" si="1382"/>
        <v>6.697109308432676E-4</v>
      </c>
      <c r="W2179" s="31">
        <f t="shared" si="1370"/>
        <v>0.17199020833179263</v>
      </c>
      <c r="X2179" s="34">
        <f>(S2179*H2179*'Propiedades físicas'!$F$5*60*24*365)/(1000000)</f>
        <v>56793.420174564992</v>
      </c>
      <c r="Y2179" s="34">
        <f>(U2179*H2179*'Propiedades físicas'!$F$7*60*24*365)/(1000000)</f>
        <v>437.2476708420449</v>
      </c>
      <c r="Z2179" s="31">
        <f t="shared" si="1383"/>
        <v>1470.2255985910408</v>
      </c>
      <c r="AA2179" s="31">
        <f t="shared" si="1384"/>
        <v>10286.737160971654</v>
      </c>
      <c r="AB2179" s="31">
        <f t="shared" si="1384"/>
        <v>252.86440699640758</v>
      </c>
      <c r="AC2179" s="31">
        <f t="shared" si="1384"/>
        <v>366.94553736176749</v>
      </c>
      <c r="AD2179" s="31">
        <f t="shared" si="1384"/>
        <v>43.490202039007336</v>
      </c>
      <c r="AE2179" s="31">
        <f t="shared" si="1385"/>
        <v>9.0335754291150909</v>
      </c>
      <c r="AF2179" s="31">
        <f t="shared" si="1386"/>
        <v>12429.296481388994</v>
      </c>
      <c r="AG2179" s="31">
        <f t="shared" si="1387"/>
        <v>0.11828711309545822</v>
      </c>
      <c r="AH2179" s="31">
        <f t="shared" si="1388"/>
        <v>0.82762022584097972</v>
      </c>
      <c r="AI2179" s="31">
        <f t="shared" si="1388"/>
        <v>2.0344225224254171E-2</v>
      </c>
      <c r="AJ2179" s="31">
        <f t="shared" si="1388"/>
        <v>2.9522631301877253E-2</v>
      </c>
      <c r="AK2179" s="31">
        <f t="shared" si="1388"/>
        <v>3.4990075346683848E-3</v>
      </c>
      <c r="AL2179" s="31">
        <f t="shared" si="1389"/>
        <v>7.267970027621044E-4</v>
      </c>
      <c r="AM2179" s="31">
        <f t="shared" si="1390"/>
        <v>0.99999999999999989</v>
      </c>
      <c r="AN2179" s="31">
        <f>(Z2179*'Propiedades físicas'!$F$4)/1000</f>
        <v>1292.8869868889897</v>
      </c>
      <c r="AO2179" s="31">
        <f>(AA2179*'Propiedades físicas'!$F$6)/1000</f>
        <v>329.58705863753175</v>
      </c>
      <c r="AP2179" s="31">
        <f>(AB2179*'Propiedades físicas'!$F$9)/1000</f>
        <v>156.00469589643365</v>
      </c>
      <c r="AQ2179" s="31">
        <f>(AC2179*'Propiedades físicas'!$F$5)/1000</f>
        <v>108.05445238691969</v>
      </c>
      <c r="AR2179" s="31">
        <f>(AD2179*'Propiedades físicas'!$F$8)/1000</f>
        <v>15.418146426868875</v>
      </c>
      <c r="AS2179" s="31">
        <f>(AE2179*'Propiedades físicas'!$F$7)/1000</f>
        <v>0.83190196126720872</v>
      </c>
      <c r="AT2179" s="31">
        <f t="shared" si="1391"/>
        <v>1902.7832421980106</v>
      </c>
      <c r="AU2179" s="31">
        <f t="shared" si="1392"/>
        <v>0.67947150164908121</v>
      </c>
      <c r="AV2179" s="31">
        <f t="shared" si="1395"/>
        <v>0.17321313922063317</v>
      </c>
      <c r="AW2179" s="31">
        <f t="shared" si="1395"/>
        <v>8.1987633923149311E-2</v>
      </c>
      <c r="AX2179" s="31">
        <f t="shared" si="1395"/>
        <v>5.6787578317170795E-2</v>
      </c>
      <c r="AY2179" s="31">
        <f t="shared" si="1395"/>
        <v>8.1029441950826297E-3</v>
      </c>
      <c r="AZ2179" s="31">
        <f t="shared" si="1396"/>
        <v>4.3720269488301385E-4</v>
      </c>
      <c r="BA2179" s="31">
        <f t="shared" si="1393"/>
        <v>1.0000000000000002</v>
      </c>
      <c r="BB2179" s="34">
        <f>AU2179*'Propiedades físicas'!$C$4+'Diseño reactor'!AV2179*'Propiedades físicas'!$C$5+'Diseño reactor'!AW2179*'Propiedades físicas'!$C$8+'Diseño reactor'!AX2179*'Propiedades físicas'!$C$9+'Diseño reactor'!AY2179*'Propiedades físicas'!$C$7+'Diseño reactor'!AZ2179*'Propiedades físicas'!$C$6</f>
        <v>875.36942808134847</v>
      </c>
      <c r="BC2179" s="45">
        <f>AU2179*'Propiedades físicas'!$L$4+'Diseño reactor'!AV2179*'Propiedades físicas'!$L$5+'Diseño reactor'!AW2179*'Propiedades físicas'!$L$8+AX2179*'Propiedades físicas'!$L$9+'Diseño reactor'!AY2179*'Propiedades físicas'!$L$7+'Diseño reactor'!AZ2179*'Propiedades físicas'!$L$6</f>
        <v>2.1113997554176906</v>
      </c>
      <c r="BD2179" s="29">
        <f t="shared" si="1372"/>
        <v>1.5200603965770856</v>
      </c>
      <c r="BE2179" s="58">
        <f t="shared" si="1373"/>
        <v>41.319922736038215</v>
      </c>
      <c r="BF2179" s="30">
        <f>AU2179*'Propiedades físicas'!$I$4+'Diseño reactor'!AV2179*'Propiedades físicas'!$I$5+'Diseño reactor'!AW2179*'Propiedades físicas'!$I$8+'Diseño reactor'!AX2179*'Propiedades físicas'!$I$9+'Diseño reactor'!AY2179*'Propiedades físicas'!$I$7+'Diseño reactor'!AZ2179*'Propiedades físicas'!$I$6</f>
        <v>1.9976503540347877E-2</v>
      </c>
      <c r="BG2179" s="24">
        <f>AU2179*'Propiedades físicas'!$O$4+'Diseño reactor'!AV2179*'Propiedades físicas'!$O$5+'Diseño reactor'!AW2179*'Propiedades físicas'!$O$8+'Diseño reactor'!AX2179*'Propiedades físicas'!$O$9+'Diseño reactor'!AY2179*'Propiedades físicas'!$O$7+'Diseño reactor'!AZ2179*'Propiedades físicas'!$O$6</f>
        <v>0.15415346176135153</v>
      </c>
      <c r="BH2179" s="54">
        <f t="shared" si="1374"/>
        <v>41142.066129771134</v>
      </c>
      <c r="BI2179" s="34">
        <f t="shared" si="1394"/>
        <v>273.61295819933292</v>
      </c>
      <c r="BJ2179" s="27">
        <f t="shared" si="1375"/>
        <v>4796.9071099720668</v>
      </c>
      <c r="BK2179" s="34">
        <f t="shared" si="1376"/>
        <v>568.81525903833403</v>
      </c>
      <c r="BL2179" s="27">
        <f t="shared" si="1377"/>
        <v>105.6785707295868</v>
      </c>
      <c r="BM2179" s="34">
        <f t="shared" si="1378"/>
        <v>1.1054421768707483</v>
      </c>
      <c r="BN2179" s="45">
        <f t="shared" si="1379"/>
        <v>2357.4470550038509</v>
      </c>
      <c r="BO2179" s="45">
        <f t="shared" si="1380"/>
        <v>108.48368578983528</v>
      </c>
      <c r="BP2179" s="66">
        <f t="shared" si="1381"/>
        <v>6.6876243016586043</v>
      </c>
    </row>
    <row r="2180" spans="8:68">
      <c r="H2180" s="68">
        <v>2175</v>
      </c>
      <c r="I2180" s="31">
        <f>('Propiedades físicas'!$C$10*'Diseño reactor'!H2180)/1000</f>
        <v>1903.6584874796106</v>
      </c>
      <c r="J2180" s="31">
        <f t="shared" si="1359"/>
        <v>0.23953876338593219</v>
      </c>
      <c r="K2180" s="31">
        <f>(I2180*1000)/'Propiedades físicas'!$F$10</f>
        <v>12435.013729080529</v>
      </c>
      <c r="L2180" s="31">
        <f t="shared" si="1360"/>
        <v>1776.4305327257898</v>
      </c>
      <c r="M2180" s="31">
        <f t="shared" si="1361"/>
        <v>10658.583196354739</v>
      </c>
      <c r="N2180" s="31">
        <f t="shared" si="1362"/>
        <v>0.81674967021875389</v>
      </c>
      <c r="O2180" s="32">
        <f t="shared" si="1363"/>
        <v>4.900498021312524</v>
      </c>
      <c r="P2180" s="33">
        <f t="shared" si="1364"/>
        <v>0.67633020574175196</v>
      </c>
      <c r="Q2180" s="31">
        <f t="shared" si="1365"/>
        <v>4.7317864444245812</v>
      </c>
      <c r="R2180" s="31">
        <f t="shared" si="1366"/>
        <v>0.11627788631300107</v>
      </c>
      <c r="S2180" s="31">
        <f t="shared" si="1367"/>
        <v>0.16871157688794142</v>
      </c>
      <c r="T2180" s="31">
        <f t="shared" si="1368"/>
        <v>1.9991043917062384E-2</v>
      </c>
      <c r="U2180" s="31">
        <f t="shared" si="1369"/>
        <v>4.1505342469385365E-3</v>
      </c>
      <c r="V2180" s="47">
        <f t="shared" si="1382"/>
        <v>6.697638930646476E-4</v>
      </c>
      <c r="W2180" s="31">
        <f t="shared" si="1370"/>
        <v>0.17192472748644366</v>
      </c>
      <c r="X2180" s="34">
        <f>(S2180*H2180*'Propiedades físicas'!$F$5*60*24*365)/(1000000)</f>
        <v>56793.75175644589</v>
      </c>
      <c r="Y2180" s="34">
        <f>(U2180*H2180*'Propiedades físicas'!$F$7*60*24*365)/(1000000)</f>
        <v>436.94934481483546</v>
      </c>
      <c r="Z2180" s="31">
        <f t="shared" si="1383"/>
        <v>1471.0181974883105</v>
      </c>
      <c r="AA2180" s="31">
        <f t="shared" si="1384"/>
        <v>10291.635516623464</v>
      </c>
      <c r="AB2180" s="31">
        <f t="shared" si="1384"/>
        <v>252.90440273077732</v>
      </c>
      <c r="AC2180" s="31">
        <f t="shared" si="1384"/>
        <v>366.94767973127256</v>
      </c>
      <c r="AD2180" s="31">
        <f t="shared" si="1384"/>
        <v>43.480520519610685</v>
      </c>
      <c r="AE2180" s="31">
        <f t="shared" si="1385"/>
        <v>9.0274119870913161</v>
      </c>
      <c r="AF2180" s="31">
        <f t="shared" si="1386"/>
        <v>12435.013729080527</v>
      </c>
      <c r="AG2180" s="31">
        <f t="shared" si="1387"/>
        <v>0.11829646750193665</v>
      </c>
      <c r="AH2180" s="31">
        <f t="shared" si="1388"/>
        <v>0.82763362717931244</v>
      </c>
      <c r="AI2180" s="31">
        <f t="shared" si="1388"/>
        <v>2.0338087937879393E-2</v>
      </c>
      <c r="AJ2180" s="31">
        <f t="shared" si="1388"/>
        <v>2.9509229963544679E-2</v>
      </c>
      <c r="AK2180" s="31">
        <f t="shared" si="1388"/>
        <v>3.4966202263152415E-3</v>
      </c>
      <c r="AL2180" s="31">
        <f t="shared" si="1389"/>
        <v>7.2596719101160356E-4</v>
      </c>
      <c r="AM2180" s="31">
        <f t="shared" si="1390"/>
        <v>1</v>
      </c>
      <c r="AN2180" s="31">
        <f>(Z2180*'Propiedades físicas'!$F$4)/1000</f>
        <v>1293.5839825072705</v>
      </c>
      <c r="AO2180" s="31">
        <f>(AA2180*'Propiedades físicas'!$F$6)/1000</f>
        <v>329.7440019526158</v>
      </c>
      <c r="AP2180" s="31">
        <f>(AB2180*'Propiedades físicas'!$F$9)/1000</f>
        <v>156.02937126475305</v>
      </c>
      <c r="AQ2180" s="31">
        <f>(AC2180*'Propiedades físicas'!$F$5)/1000</f>
        <v>108.05508325046785</v>
      </c>
      <c r="AR2180" s="31">
        <f>(AD2180*'Propiedades físicas'!$F$8)/1000</f>
        <v>15.414714134612375</v>
      </c>
      <c r="AS2180" s="31">
        <f>(AE2180*'Propiedades físicas'!$F$7)/1000</f>
        <v>0.83133436989123932</v>
      </c>
      <c r="AT2180" s="31">
        <f t="shared" si="1391"/>
        <v>1903.6584874796108</v>
      </c>
      <c r="AU2180" s="31">
        <f t="shared" si="1392"/>
        <v>0.6795252357579844</v>
      </c>
      <c r="AV2180" s="31">
        <f t="shared" si="1395"/>
        <v>0.17321594399486401</v>
      </c>
      <c r="AW2180" s="31">
        <f t="shared" si="1395"/>
        <v>8.1962900536498781E-2</v>
      </c>
      <c r="AX2180" s="31">
        <f t="shared" si="1395"/>
        <v>5.6761800481098725E-2</v>
      </c>
      <c r="AY2180" s="31">
        <f t="shared" si="1395"/>
        <v>8.0974157055980212E-3</v>
      </c>
      <c r="AZ2180" s="31">
        <f t="shared" si="1396"/>
        <v>4.3670352395607583E-4</v>
      </c>
      <c r="BA2180" s="31">
        <f t="shared" si="1393"/>
        <v>1</v>
      </c>
      <c r="BB2180" s="34">
        <f>AU2180*'Propiedades físicas'!$C$4+'Diseño reactor'!AV2180*'Propiedades físicas'!$C$5+'Diseño reactor'!AW2180*'Propiedades físicas'!$C$8+'Diseño reactor'!AX2180*'Propiedades físicas'!$C$9+'Diseño reactor'!AY2180*'Propiedades físicas'!$C$7+'Diseño reactor'!AZ2180*'Propiedades físicas'!$C$6</f>
        <v>875.36926343860864</v>
      </c>
      <c r="BC2180" s="45">
        <f>AU2180*'Propiedades físicas'!$L$4+'Diseño reactor'!AV2180*'Propiedades físicas'!$L$5+'Diseño reactor'!AW2180*'Propiedades físicas'!$L$8+AX2180*'Propiedades físicas'!$L$9+'Diseño reactor'!AY2180*'Propiedades físicas'!$L$7+'Diseño reactor'!AZ2180*'Propiedades físicas'!$L$6</f>
        <v>2.1114382256910376</v>
      </c>
      <c r="BD2180" s="29">
        <f t="shared" si="1372"/>
        <v>1.5194542736254433</v>
      </c>
      <c r="BE2180" s="58">
        <f t="shared" si="1373"/>
        <v>41.319268880718198</v>
      </c>
      <c r="BF2180" s="30">
        <f>AU2180*'Propiedades físicas'!$I$4+'Diseño reactor'!AV2180*'Propiedades físicas'!$I$5+'Diseño reactor'!AW2180*'Propiedades físicas'!$I$8+'Diseño reactor'!AX2180*'Propiedades físicas'!$I$9+'Diseño reactor'!AY2180*'Propiedades físicas'!$I$7+'Diseño reactor'!AZ2180*'Propiedades físicas'!$I$6</f>
        <v>1.9976575361576127E-2</v>
      </c>
      <c r="BG2180" s="24">
        <f>AU2180*'Propiedades físicas'!$O$4+'Diseño reactor'!AV2180*'Propiedades físicas'!$O$5+'Diseño reactor'!AW2180*'Propiedades físicas'!$O$8+'Diseño reactor'!AX2180*'Propiedades físicas'!$O$9+'Diseño reactor'!AY2180*'Propiedades físicas'!$O$7+'Diseño reactor'!AZ2180*'Propiedades físicas'!$O$6</f>
        <v>0.15415532387728922</v>
      </c>
      <c r="BH2180" s="54">
        <f t="shared" si="1374"/>
        <v>41141.910474714896</v>
      </c>
      <c r="BI2180" s="34">
        <f t="shared" si="1394"/>
        <v>273.61562206184442</v>
      </c>
      <c r="BJ2180" s="27">
        <f t="shared" si="1375"/>
        <v>4796.9105783067444</v>
      </c>
      <c r="BK2180" s="34">
        <f t="shared" si="1376"/>
        <v>568.82254139174688</v>
      </c>
      <c r="BL2180" s="27">
        <f t="shared" si="1377"/>
        <v>105.67882209100019</v>
      </c>
      <c r="BM2180" s="34">
        <f t="shared" si="1378"/>
        <v>1.1054421768707483</v>
      </c>
      <c r="BN2180" s="45">
        <f t="shared" si="1379"/>
        <v>2358.6435198077916</v>
      </c>
      <c r="BO2180" s="45">
        <f t="shared" si="1380"/>
        <v>108.49173478965179</v>
      </c>
      <c r="BP2180" s="66">
        <f t="shared" si="1381"/>
        <v>6.6876230438253366</v>
      </c>
    </row>
    <row r="2181" spans="8:68">
      <c r="H2181" s="68">
        <v>2176</v>
      </c>
      <c r="I2181" s="31">
        <f>('Propiedades físicas'!$C$10*'Diseño reactor'!H2181)/1000</f>
        <v>1904.5337327612103</v>
      </c>
      <c r="J2181" s="31">
        <f t="shared" si="1359"/>
        <v>0.23942868123364086</v>
      </c>
      <c r="K2181" s="31">
        <f>(I2181*1000)/'Propiedades físicas'!$F$10</f>
        <v>12440.730976772058</v>
      </c>
      <c r="L2181" s="31">
        <f t="shared" si="1360"/>
        <v>1777.2472823960081</v>
      </c>
      <c r="M2181" s="31">
        <f t="shared" si="1361"/>
        <v>10663.483694376049</v>
      </c>
      <c r="N2181" s="31">
        <f t="shared" si="1362"/>
        <v>0.81674967021875378</v>
      </c>
      <c r="O2181" s="32">
        <f t="shared" si="1363"/>
        <v>4.9004980213125222</v>
      </c>
      <c r="P2181" s="33">
        <f t="shared" si="1364"/>
        <v>0.67638364649271676</v>
      </c>
      <c r="Q2181" s="31">
        <f t="shared" si="1365"/>
        <v>4.73186299427178</v>
      </c>
      <c r="R2181" s="31">
        <f t="shared" si="1366"/>
        <v>0.11624281763844679</v>
      </c>
      <c r="S2181" s="31">
        <f t="shared" si="1367"/>
        <v>0.16863502704074088</v>
      </c>
      <c r="T2181" s="31">
        <f t="shared" si="1368"/>
        <v>1.9977408860476789E-2</v>
      </c>
      <c r="U2181" s="31">
        <f t="shared" si="1369"/>
        <v>4.1457972271135082E-3</v>
      </c>
      <c r="V2181" s="47">
        <f t="shared" si="1382"/>
        <v>6.6981681497337009E-4</v>
      </c>
      <c r="W2181" s="31">
        <f t="shared" si="1370"/>
        <v>0.17185929648241208</v>
      </c>
      <c r="X2181" s="34">
        <f>(S2181*H2181*'Propiedades físicas'!$F$5*60*24*365)/(1000000)</f>
        <v>56794.082833746004</v>
      </c>
      <c r="Y2181" s="34">
        <f>(U2181*H2181*'Propiedades físicas'!$F$7*60*24*365)/(1000000)</f>
        <v>436.65131990596586</v>
      </c>
      <c r="Z2181" s="31">
        <f t="shared" si="1383"/>
        <v>1471.8108147681517</v>
      </c>
      <c r="AA2181" s="31">
        <f t="shared" si="1384"/>
        <v>10296.533875535393</v>
      </c>
      <c r="AB2181" s="31">
        <f t="shared" si="1384"/>
        <v>252.94437118126024</v>
      </c>
      <c r="AC2181" s="31">
        <f t="shared" si="1384"/>
        <v>366.94981884065214</v>
      </c>
      <c r="AD2181" s="31">
        <f t="shared" si="1384"/>
        <v>43.470841680397491</v>
      </c>
      <c r="AE2181" s="31">
        <f t="shared" si="1385"/>
        <v>9.021254766198993</v>
      </c>
      <c r="AF2181" s="31">
        <f t="shared" si="1386"/>
        <v>12440.730976772054</v>
      </c>
      <c r="AG2181" s="31">
        <f t="shared" si="1387"/>
        <v>0.11830581478822688</v>
      </c>
      <c r="AH2181" s="31">
        <f t="shared" si="1388"/>
        <v>0.82764701646229089</v>
      </c>
      <c r="AI2181" s="31">
        <f t="shared" si="1388"/>
        <v>2.0331954099283213E-2</v>
      </c>
      <c r="AJ2181" s="31">
        <f t="shared" si="1388"/>
        <v>2.9495840680566113E-2</v>
      </c>
      <c r="AK2181" s="31">
        <f t="shared" si="1388"/>
        <v>3.4942353276155073E-3</v>
      </c>
      <c r="AL2181" s="31">
        <f t="shared" si="1389"/>
        <v>7.2513864201729573E-4</v>
      </c>
      <c r="AM2181" s="31">
        <f t="shared" si="1390"/>
        <v>0.99999999999999989</v>
      </c>
      <c r="AN2181" s="31">
        <f>(Z2181*'Propiedades físicas'!$F$4)/1000</f>
        <v>1294.2809942908173</v>
      </c>
      <c r="AO2181" s="31">
        <f>(AA2181*'Propiedades físicas'!$F$6)/1000</f>
        <v>329.90094537215401</v>
      </c>
      <c r="AP2181" s="31">
        <f>(AB2181*'Propiedades físicas'!$F$9)/1000</f>
        <v>156.05402980027847</v>
      </c>
      <c r="AQ2181" s="31">
        <f>(AC2181*'Propiedades físicas'!$F$5)/1000</f>
        <v>108.05571315400685</v>
      </c>
      <c r="AR2181" s="31">
        <f>(AD2181*'Propiedades físicas'!$F$8)/1000</f>
        <v>15.411282792534514</v>
      </c>
      <c r="AS2181" s="31">
        <f>(AE2181*'Propiedades físicas'!$F$7)/1000</f>
        <v>0.83076735141926528</v>
      </c>
      <c r="AT2181" s="31">
        <f t="shared" si="1391"/>
        <v>1904.5337327612103</v>
      </c>
      <c r="AU2181" s="31">
        <f t="shared" si="1392"/>
        <v>0.67957892896670147</v>
      </c>
      <c r="AV2181" s="31">
        <f t="shared" si="1395"/>
        <v>0.17321874624602243</v>
      </c>
      <c r="AW2181" s="31">
        <f t="shared" si="1395"/>
        <v>8.1938181044464847E-2</v>
      </c>
      <c r="AX2181" s="31">
        <f t="shared" si="1395"/>
        <v>5.6736045833825528E-2</v>
      </c>
      <c r="AY2181" s="31">
        <f t="shared" si="1395"/>
        <v>8.0918927963492121E-3</v>
      </c>
      <c r="AZ2181" s="31">
        <f t="shared" si="1396"/>
        <v>4.3620511263657758E-4</v>
      </c>
      <c r="BA2181" s="31">
        <f t="shared" si="1393"/>
        <v>1</v>
      </c>
      <c r="BB2181" s="34">
        <f>AU2181*'Propiedades físicas'!$C$4+'Diseño reactor'!AV2181*'Propiedades físicas'!$C$5+'Diseño reactor'!AW2181*'Propiedades físicas'!$C$8+'Diseño reactor'!AX2181*'Propiedades físicas'!$C$9+'Diseño reactor'!AY2181*'Propiedades físicas'!$C$7+'Diseño reactor'!AZ2181*'Propiedades físicas'!$C$6</f>
        <v>875.36909903473497</v>
      </c>
      <c r="BC2181" s="45">
        <f>AU2181*'Propiedades físicas'!$L$4+'Diseño reactor'!AV2181*'Propiedades físicas'!$L$5+'Diseño reactor'!AW2181*'Propiedades físicas'!$L$8+AX2181*'Propiedades físicas'!$L$9+'Diseño reactor'!AY2181*'Propiedades físicas'!$L$7+'Diseño reactor'!AZ2181*'Propiedades físicas'!$L$6</f>
        <v>2.1114766654545463</v>
      </c>
      <c r="BD2181" s="29">
        <f t="shared" si="1372"/>
        <v>1.5188486345598962</v>
      </c>
      <c r="BE2181" s="58">
        <f t="shared" si="1373"/>
        <v>41.318615554663765</v>
      </c>
      <c r="BF2181" s="30">
        <f>AU2181*'Propiedades físicas'!$I$4+'Diseño reactor'!AV2181*'Propiedades físicas'!$I$5+'Diseño reactor'!AW2181*'Propiedades físicas'!$I$8+'Diseño reactor'!AX2181*'Propiedades físicas'!$I$9+'Diseño reactor'!AY2181*'Propiedades físicas'!$I$7+'Diseño reactor'!AZ2181*'Propiedades físicas'!$I$6</f>
        <v>1.9976647069919442E-2</v>
      </c>
      <c r="BG2181" s="24">
        <f>AU2181*'Propiedades físicas'!$O$4+'Diseño reactor'!AV2181*'Propiedades físicas'!$O$5+'Diseño reactor'!AW2181*'Propiedades físicas'!$O$8+'Diseño reactor'!AX2181*'Propiedades físicas'!$O$9+'Diseño reactor'!AY2181*'Propiedades físicas'!$O$7+'Diseño reactor'!AZ2181*'Propiedades físicas'!$O$6</f>
        <v>0.15415718458190406</v>
      </c>
      <c r="BH2181" s="54">
        <f t="shared" si="1374"/>
        <v>41141.755064490135</v>
      </c>
      <c r="BI2181" s="34">
        <f t="shared" si="1394"/>
        <v>273.61828290101778</v>
      </c>
      <c r="BJ2181" s="27">
        <f t="shared" si="1375"/>
        <v>4796.9140478095251</v>
      </c>
      <c r="BK2181" s="34">
        <f t="shared" si="1376"/>
        <v>568.82981868592424</v>
      </c>
      <c r="BL2181" s="27">
        <f t="shared" si="1377"/>
        <v>105.67907327255155</v>
      </c>
      <c r="BM2181" s="34">
        <f t="shared" si="1378"/>
        <v>1.1054421768707483</v>
      </c>
      <c r="BN2181" s="45">
        <f t="shared" si="1379"/>
        <v>2359.8400042456183</v>
      </c>
      <c r="BO2181" s="45">
        <f t="shared" si="1380"/>
        <v>108.49977766376921</v>
      </c>
      <c r="BP2181" s="66">
        <f t="shared" si="1381"/>
        <v>6.687621787816953</v>
      </c>
    </row>
    <row r="2182" spans="8:68">
      <c r="H2182" s="68">
        <v>2177</v>
      </c>
      <c r="I2182" s="31">
        <f>('Propiedades físicas'!$C$10*'Diseño reactor'!H2182)/1000</f>
        <v>1905.4089780428103</v>
      </c>
      <c r="J2182" s="31">
        <f t="shared" si="1359"/>
        <v>0.23931870021332224</v>
      </c>
      <c r="K2182" s="31">
        <f>(I2182*1000)/'Propiedades físicas'!$F$10</f>
        <v>12446.448224463591</v>
      </c>
      <c r="L2182" s="31">
        <f t="shared" si="1360"/>
        <v>1778.0640320662271</v>
      </c>
      <c r="M2182" s="31">
        <f t="shared" si="1361"/>
        <v>10668.384192397363</v>
      </c>
      <c r="N2182" s="31">
        <f t="shared" si="1362"/>
        <v>0.81674967021875389</v>
      </c>
      <c r="O2182" s="32">
        <f t="shared" si="1363"/>
        <v>4.9004980213125231</v>
      </c>
      <c r="P2182" s="33">
        <f t="shared" si="1364"/>
        <v>0.67643704658226222</v>
      </c>
      <c r="Q2182" s="31">
        <f t="shared" si="1365"/>
        <v>4.7319394752876693</v>
      </c>
      <c r="R2182" s="31">
        <f t="shared" si="1366"/>
        <v>0.1162077686611812</v>
      </c>
      <c r="S2182" s="31">
        <f t="shared" si="1367"/>
        <v>0.16855854602485321</v>
      </c>
      <c r="T2182" s="31">
        <f t="shared" si="1368"/>
        <v>1.9963787562259635E-2</v>
      </c>
      <c r="U2182" s="31">
        <f t="shared" si="1369"/>
        <v>4.1410674130509173E-3</v>
      </c>
      <c r="V2182" s="47">
        <f t="shared" si="1382"/>
        <v>6.6986969661544417E-4</v>
      </c>
      <c r="W2182" s="31">
        <f t="shared" si="1370"/>
        <v>0.17179391526281385</v>
      </c>
      <c r="X2182" s="34">
        <f>(S2182*H2182*'Propiedades físicas'!$F$5*60*24*365)/(1000000)</f>
        <v>56794.413407424756</v>
      </c>
      <c r="Y2182" s="34">
        <f>(U2182*H2182*'Propiedades físicas'!$F$7*60*24*365)/(1000000)</f>
        <v>436.353595717264</v>
      </c>
      <c r="Z2182" s="31">
        <f t="shared" si="1383"/>
        <v>1472.6034504095849</v>
      </c>
      <c r="AA2182" s="31">
        <f t="shared" si="1384"/>
        <v>10301.432237701256</v>
      </c>
      <c r="AB2182" s="31">
        <f t="shared" si="1384"/>
        <v>252.98431237539145</v>
      </c>
      <c r="AC2182" s="31">
        <f t="shared" si="1384"/>
        <v>366.95195469610542</v>
      </c>
      <c r="AD2182" s="31">
        <f t="shared" si="1384"/>
        <v>43.461165523039227</v>
      </c>
      <c r="AE2182" s="31">
        <f t="shared" si="1385"/>
        <v>9.015103758211847</v>
      </c>
      <c r="AF2182" s="31">
        <f t="shared" si="1386"/>
        <v>12446.448224463589</v>
      </c>
      <c r="AG2182" s="31">
        <f t="shared" si="1387"/>
        <v>0.11831515496245519</v>
      </c>
      <c r="AH2182" s="31">
        <f t="shared" si="1388"/>
        <v>0.82766039370603028</v>
      </c>
      <c r="AI2182" s="31">
        <f t="shared" si="1388"/>
        <v>2.0325823705926713E-2</v>
      </c>
      <c r="AJ2182" s="31">
        <f t="shared" si="1388"/>
        <v>2.9482463436826783E-2</v>
      </c>
      <c r="AK2182" s="31">
        <f t="shared" si="1388"/>
        <v>3.4918528353828663E-3</v>
      </c>
      <c r="AL2182" s="31">
        <f t="shared" si="1389"/>
        <v>7.2431135337811404E-4</v>
      </c>
      <c r="AM2182" s="31">
        <f t="shared" si="1390"/>
        <v>1</v>
      </c>
      <c r="AN2182" s="31">
        <f>(Z2182*'Propiedades físicas'!$F$4)/1000</f>
        <v>1294.9780222211809</v>
      </c>
      <c r="AO2182" s="31">
        <f>(AA2182*'Propiedades físicas'!$F$6)/1000</f>
        <v>330.05788889594822</v>
      </c>
      <c r="AP2182" s="31">
        <f>(AB2182*'Propiedades físicas'!$F$9)/1000</f>
        <v>156.07867151999773</v>
      </c>
      <c r="AQ2182" s="31">
        <f>(AC2182*'Propiedades físicas'!$F$5)/1000</f>
        <v>108.05634209936217</v>
      </c>
      <c r="AR2182" s="31">
        <f>(AD2182*'Propiedades físicas'!$F$8)/1000</f>
        <v>15.407852401227862</v>
      </c>
      <c r="AS2182" s="31">
        <f>(AE2182*'Propiedades físicas'!$F$7)/1000</f>
        <v>0.83020090509372901</v>
      </c>
      <c r="AT2182" s="31">
        <f t="shared" si="1391"/>
        <v>1905.4089780428108</v>
      </c>
      <c r="AU2182" s="31">
        <f t="shared" si="1392"/>
        <v>0.67963258132191151</v>
      </c>
      <c r="AV2182" s="31">
        <f t="shared" si="1395"/>
        <v>0.17322154597748121</v>
      </c>
      <c r="AW2182" s="31">
        <f t="shared" si="1395"/>
        <v>8.1913475436815611E-2</v>
      </c>
      <c r="AX2182" s="31">
        <f t="shared" si="1395"/>
        <v>5.6710314344354036E-2</v>
      </c>
      <c r="AY2182" s="31">
        <f t="shared" si="1395"/>
        <v>8.0863754599573828E-3</v>
      </c>
      <c r="AZ2182" s="31">
        <f t="shared" si="1396"/>
        <v>4.3570745948016417E-4</v>
      </c>
      <c r="BA2182" s="31">
        <f t="shared" si="1393"/>
        <v>0.99999999999999989</v>
      </c>
      <c r="BB2182" s="34">
        <f>AU2182*'Propiedades físicas'!$C$4+'Diseño reactor'!AV2182*'Propiedades físicas'!$C$5+'Diseño reactor'!AW2182*'Propiedades físicas'!$C$8+'Diseño reactor'!AX2182*'Propiedades físicas'!$C$9+'Diseño reactor'!AY2182*'Propiedades físicas'!$C$7+'Diseño reactor'!AZ2182*'Propiedades físicas'!$C$6</f>
        <v>875.36893486929716</v>
      </c>
      <c r="BC2182" s="45">
        <f>AU2182*'Propiedades físicas'!$L$4+'Diseño reactor'!AV2182*'Propiedades físicas'!$L$5+'Diseño reactor'!AW2182*'Propiedades físicas'!$L$8+AX2182*'Propiedades físicas'!$L$9+'Diseño reactor'!AY2182*'Propiedades físicas'!$L$7+'Diseño reactor'!AZ2182*'Propiedades físicas'!$L$6</f>
        <v>2.1115150747442493</v>
      </c>
      <c r="BD2182" s="29">
        <f t="shared" si="1372"/>
        <v>1.5182434788006047</v>
      </c>
      <c r="BE2182" s="58">
        <f t="shared" si="1373"/>
        <v>41.317962757230681</v>
      </c>
      <c r="BF2182" s="30">
        <f>AU2182*'Propiedades físicas'!$I$4+'Diseño reactor'!AV2182*'Propiedades físicas'!$I$5+'Diseño reactor'!AW2182*'Propiedades físicas'!$I$8+'Diseño reactor'!AX2182*'Propiedades físicas'!$I$9+'Diseño reactor'!AY2182*'Propiedades físicas'!$I$7+'Diseño reactor'!AZ2182*'Propiedades físicas'!$I$6</f>
        <v>1.9976718665581344E-2</v>
      </c>
      <c r="BG2182" s="24">
        <f>AU2182*'Propiedades físicas'!$O$4+'Diseño reactor'!AV2182*'Propiedades físicas'!$O$5+'Diseño reactor'!AW2182*'Propiedades físicas'!$O$8+'Diseño reactor'!AX2182*'Propiedades físicas'!$O$9+'Diseño reactor'!AY2182*'Propiedades físicas'!$O$7+'Diseño reactor'!AZ2182*'Propiedades físicas'!$O$6</f>
        <v>0.15415904387676832</v>
      </c>
      <c r="BH2182" s="54">
        <f t="shared" si="1374"/>
        <v>41141.599898652188</v>
      </c>
      <c r="BI2182" s="34">
        <f t="shared" si="1394"/>
        <v>273.62094072157453</v>
      </c>
      <c r="BJ2182" s="27">
        <f t="shared" si="1375"/>
        <v>4796.9175184741616</v>
      </c>
      <c r="BK2182" s="34">
        <f t="shared" si="1376"/>
        <v>568.83709092592062</v>
      </c>
      <c r="BL2182" s="27">
        <f t="shared" si="1377"/>
        <v>105.67932427442646</v>
      </c>
      <c r="BM2182" s="34">
        <f t="shared" si="1378"/>
        <v>1.1054421768707483</v>
      </c>
      <c r="BN2182" s="45">
        <f t="shared" si="1379"/>
        <v>2361.036508294254</v>
      </c>
      <c r="BO2182" s="45">
        <f t="shared" si="1380"/>
        <v>108.50781441917768</v>
      </c>
      <c r="BP2182" s="66">
        <f t="shared" si="1381"/>
        <v>6.6876205336301648</v>
      </c>
    </row>
    <row r="2183" spans="8:68">
      <c r="H2183" s="68">
        <v>2178</v>
      </c>
      <c r="I2183" s="31">
        <f>('Propiedades físicas'!$C$10*'Diseño reactor'!H2183)/1000</f>
        <v>1906.2842233244098</v>
      </c>
      <c r="J2183" s="31">
        <f t="shared" si="1359"/>
        <v>0.2392088201856761</v>
      </c>
      <c r="K2183" s="31">
        <f>(I2183*1000)/'Propiedades físicas'!$F$10</f>
        <v>12452.16547215512</v>
      </c>
      <c r="L2183" s="31">
        <f t="shared" si="1360"/>
        <v>1778.8807817364457</v>
      </c>
      <c r="M2183" s="31">
        <f t="shared" si="1361"/>
        <v>10673.284690418674</v>
      </c>
      <c r="N2183" s="31">
        <f t="shared" si="1362"/>
        <v>0.81674967021875378</v>
      </c>
      <c r="O2183" s="32">
        <f t="shared" si="1363"/>
        <v>4.9004980213125222</v>
      </c>
      <c r="P2183" s="33">
        <f t="shared" si="1364"/>
        <v>0.67649040605677735</v>
      </c>
      <c r="Q2183" s="31">
        <f t="shared" si="1365"/>
        <v>4.7320158875642138</v>
      </c>
      <c r="R2183" s="31">
        <f t="shared" si="1366"/>
        <v>0.11617273936669852</v>
      </c>
      <c r="S2183" s="31">
        <f t="shared" si="1367"/>
        <v>0.16848213374830898</v>
      </c>
      <c r="T2183" s="31">
        <f t="shared" si="1368"/>
        <v>1.9950180004223366E-2</v>
      </c>
      <c r="U2183" s="31">
        <f t="shared" si="1369"/>
        <v>4.1363447910545761E-3</v>
      </c>
      <c r="V2183" s="47">
        <f t="shared" si="1382"/>
        <v>6.6992253803680867E-4</v>
      </c>
      <c r="W2183" s="31">
        <f t="shared" si="1370"/>
        <v>0.17172858377085135</v>
      </c>
      <c r="X2183" s="34">
        <f>(S2183*H2183*'Propiedades físicas'!$F$5*60*24*365)/(1000000)</f>
        <v>56794.743478439377</v>
      </c>
      <c r="Y2183" s="34">
        <f>(U2183*H2183*'Propiedades físicas'!$F$7*60*24*365)/(1000000)</f>
        <v>436.05617185119951</v>
      </c>
      <c r="Z2183" s="31">
        <f t="shared" si="1383"/>
        <v>1473.3961043916611</v>
      </c>
      <c r="AA2183" s="31">
        <f t="shared" si="1384"/>
        <v>10306.330603114857</v>
      </c>
      <c r="AB2183" s="31">
        <f t="shared" si="1384"/>
        <v>253.02422634066937</v>
      </c>
      <c r="AC2183" s="31">
        <f t="shared" si="1384"/>
        <v>366.95408730381695</v>
      </c>
      <c r="AD2183" s="31">
        <f t="shared" si="1384"/>
        <v>43.451492049198492</v>
      </c>
      <c r="AE2183" s="31">
        <f t="shared" si="1385"/>
        <v>9.0089589549168672</v>
      </c>
      <c r="AF2183" s="31">
        <f t="shared" si="1386"/>
        <v>12452.165472155119</v>
      </c>
      <c r="AG2183" s="31">
        <f t="shared" si="1387"/>
        <v>0.11832448803273554</v>
      </c>
      <c r="AH2183" s="31">
        <f t="shared" si="1388"/>
        <v>0.82767375892661676</v>
      </c>
      <c r="AI2183" s="31">
        <f t="shared" si="1388"/>
        <v>2.0319696755272721E-2</v>
      </c>
      <c r="AJ2183" s="31">
        <f t="shared" si="1388"/>
        <v>2.9469098216240421E-2</v>
      </c>
      <c r="AK2183" s="31">
        <f t="shared" si="1388"/>
        <v>3.4894727464361477E-3</v>
      </c>
      <c r="AL2183" s="31">
        <f t="shared" si="1389"/>
        <v>7.2348532269846805E-4</v>
      </c>
      <c r="AM2183" s="31">
        <f t="shared" si="1390"/>
        <v>1</v>
      </c>
      <c r="AN2183" s="31">
        <f>(Z2183*'Propiedades físicas'!$F$4)/1000</f>
        <v>1295.6750662799388</v>
      </c>
      <c r="AO2183" s="31">
        <f>(AA2183*'Propiedades físicas'!$F$6)/1000</f>
        <v>330.2148325238</v>
      </c>
      <c r="AP2183" s="31">
        <f>(AB2183*'Propiedades físicas'!$F$9)/1000</f>
        <v>156.10329644087594</v>
      </c>
      <c r="AQ2183" s="31">
        <f>(AC2183*'Propiedades físicas'!$F$5)/1000</f>
        <v>108.05697008835499</v>
      </c>
      <c r="AR2183" s="31">
        <f>(AD2183*'Propiedades físicas'!$F$8)/1000</f>
        <v>15.404422961281844</v>
      </c>
      <c r="AS2183" s="31">
        <f>(AE2183*'Propiedades físicas'!$F$7)/1000</f>
        <v>0.82963503015829432</v>
      </c>
      <c r="AT2183" s="31">
        <f t="shared" si="1391"/>
        <v>1906.2842233244098</v>
      </c>
      <c r="AU2183" s="31">
        <f t="shared" si="1392"/>
        <v>0.67968619287022336</v>
      </c>
      <c r="AV2183" s="31">
        <f t="shared" si="1395"/>
        <v>0.17322434319260707</v>
      </c>
      <c r="AW2183" s="31">
        <f t="shared" si="1395"/>
        <v>8.1888783703326279E-2</v>
      </c>
      <c r="AX2183" s="31">
        <f t="shared" si="1395"/>
        <v>5.6684605981741867E-2</v>
      </c>
      <c r="AY2183" s="31">
        <f t="shared" si="1395"/>
        <v>8.0808636890556344E-3</v>
      </c>
      <c r="AZ2183" s="31">
        <f t="shared" si="1396"/>
        <v>4.3521056304577499E-4</v>
      </c>
      <c r="BA2183" s="31">
        <f t="shared" si="1393"/>
        <v>0.99999999999999989</v>
      </c>
      <c r="BB2183" s="34">
        <f>AU2183*'Propiedades físicas'!$C$4+'Diseño reactor'!AV2183*'Propiedades físicas'!$C$5+'Diseño reactor'!AW2183*'Propiedades físicas'!$C$8+'Diseño reactor'!AX2183*'Propiedades físicas'!$C$9+'Diseño reactor'!AY2183*'Propiedades físicas'!$C$7+'Diseño reactor'!AZ2183*'Propiedades físicas'!$C$6</f>
        <v>875.36877094186661</v>
      </c>
      <c r="BC2183" s="45">
        <f>AU2183*'Propiedades físicas'!$L$4+'Diseño reactor'!AV2183*'Propiedades físicas'!$L$5+'Diseño reactor'!AW2183*'Propiedades físicas'!$L$8+AX2183*'Propiedades físicas'!$L$9+'Diseño reactor'!AY2183*'Propiedades físicas'!$L$7+'Diseño reactor'!AZ2183*'Propiedades físicas'!$L$6</f>
        <v>2.1115534535961253</v>
      </c>
      <c r="BD2183" s="29">
        <f t="shared" si="1372"/>
        <v>1.5176388057686527</v>
      </c>
      <c r="BE2183" s="58">
        <f t="shared" si="1373"/>
        <v>41.31731048777575</v>
      </c>
      <c r="BF2183" s="30">
        <f>AU2183*'Propiedades físicas'!$I$4+'Diseño reactor'!AV2183*'Propiedades físicas'!$I$5+'Diseño reactor'!AW2183*'Propiedades físicas'!$I$8+'Diseño reactor'!AX2183*'Propiedades físicas'!$I$9+'Diseño reactor'!AY2183*'Propiedades físicas'!$I$7+'Diseño reactor'!AZ2183*'Propiedades físicas'!$I$6</f>
        <v>1.9976790148764949E-2</v>
      </c>
      <c r="BG2183" s="24">
        <f>AU2183*'Propiedades físicas'!$O$4+'Diseño reactor'!AV2183*'Propiedades físicas'!$O$5+'Diseño reactor'!AW2183*'Propiedades físicas'!$O$8+'Diseño reactor'!AX2183*'Propiedades físicas'!$O$9+'Diseño reactor'!AY2183*'Propiedades físicas'!$O$7+'Diseño reactor'!AZ2183*'Propiedades físicas'!$O$6</f>
        <v>0.1541609017634519</v>
      </c>
      <c r="BH2183" s="54">
        <f t="shared" si="1374"/>
        <v>41141.444976757353</v>
      </c>
      <c r="BI2183" s="34">
        <f t="shared" si="1394"/>
        <v>273.62359552822824</v>
      </c>
      <c r="BJ2183" s="27">
        <f t="shared" si="1375"/>
        <v>4796.9209902944513</v>
      </c>
      <c r="BK2183" s="34">
        <f t="shared" si="1376"/>
        <v>568.84435811678713</v>
      </c>
      <c r="BL2183" s="27">
        <f t="shared" si="1377"/>
        <v>105.67957509681028</v>
      </c>
      <c r="BM2183" s="34">
        <f t="shared" si="1378"/>
        <v>1.1054421768707483</v>
      </c>
      <c r="BN2183" s="45">
        <f t="shared" si="1379"/>
        <v>2362.2330319306602</v>
      </c>
      <c r="BO2183" s="45">
        <f t="shared" si="1380"/>
        <v>108.51584506285661</v>
      </c>
      <c r="BP2183" s="66">
        <f t="shared" si="1381"/>
        <v>6.6876192812616981</v>
      </c>
    </row>
    <row r="2184" spans="8:68">
      <c r="H2184" s="68">
        <v>2179</v>
      </c>
      <c r="I2184" s="31">
        <f>('Propiedades físicas'!$C$10*'Diseño reactor'!H2184)/1000</f>
        <v>1907.1594686060098</v>
      </c>
      <c r="J2184" s="31">
        <f t="shared" si="1359"/>
        <v>0.23909904101165788</v>
      </c>
      <c r="K2184" s="31">
        <f>(I2184*1000)/'Propiedades físicas'!$F$10</f>
        <v>12457.882719846653</v>
      </c>
      <c r="L2184" s="31">
        <f t="shared" si="1360"/>
        <v>1779.6975314066647</v>
      </c>
      <c r="M2184" s="31">
        <f t="shared" si="1361"/>
        <v>10678.185188439988</v>
      </c>
      <c r="N2184" s="31">
        <f t="shared" si="1362"/>
        <v>0.81674967021875389</v>
      </c>
      <c r="O2184" s="32">
        <f t="shared" si="1363"/>
        <v>4.9004980213125231</v>
      </c>
      <c r="P2184" s="33">
        <f t="shared" si="1364"/>
        <v>0.67654372496258142</v>
      </c>
      <c r="Q2184" s="31">
        <f t="shared" si="1365"/>
        <v>4.7320922311932216</v>
      </c>
      <c r="R2184" s="31">
        <f t="shared" si="1366"/>
        <v>0.11613772974050315</v>
      </c>
      <c r="S2184" s="31">
        <f t="shared" si="1367"/>
        <v>0.1684057901193014</v>
      </c>
      <c r="T2184" s="31">
        <f t="shared" si="1368"/>
        <v>1.9936586168209827E-2</v>
      </c>
      <c r="U2184" s="31">
        <f t="shared" si="1369"/>
        <v>4.1316293474595346E-3</v>
      </c>
      <c r="V2184" s="47">
        <f t="shared" si="1382"/>
        <v>6.6997533928333304E-4</v>
      </c>
      <c r="W2184" s="31">
        <f t="shared" si="1370"/>
        <v>0.17166330194981347</v>
      </c>
      <c r="X2184" s="34">
        <f>(S2184*H2184*'Propiedades físicas'!$F$5*60*24*365)/(1000000)</f>
        <v>56795.073047744991</v>
      </c>
      <c r="Y2184" s="34">
        <f>(U2184*H2184*'Propiedades físicas'!$F$7*60*24*365)/(1000000)</f>
        <v>435.7590479108851</v>
      </c>
      <c r="Z2184" s="31">
        <f t="shared" si="1383"/>
        <v>1474.1887766934649</v>
      </c>
      <c r="AA2184" s="31">
        <f t="shared" si="1384"/>
        <v>10311.22897177003</v>
      </c>
      <c r="AB2184" s="31">
        <f t="shared" si="1384"/>
        <v>253.06411310455638</v>
      </c>
      <c r="AC2184" s="31">
        <f t="shared" si="1384"/>
        <v>366.95621666995777</v>
      </c>
      <c r="AD2184" s="31">
        <f t="shared" si="1384"/>
        <v>43.441821260529217</v>
      </c>
      <c r="AE2184" s="31">
        <f t="shared" si="1385"/>
        <v>9.0028203481143265</v>
      </c>
      <c r="AF2184" s="31">
        <f t="shared" si="1386"/>
        <v>12457.882719846652</v>
      </c>
      <c r="AG2184" s="31">
        <f t="shared" si="1387"/>
        <v>0.11833381400716952</v>
      </c>
      <c r="AH2184" s="31">
        <f t="shared" si="1388"/>
        <v>0.82768711214010804</v>
      </c>
      <c r="AI2184" s="31">
        <f t="shared" si="1388"/>
        <v>2.0313573244785808E-2</v>
      </c>
      <c r="AJ2184" s="31">
        <f t="shared" si="1388"/>
        <v>2.9455745002749133E-2</v>
      </c>
      <c r="AK2184" s="31">
        <f t="shared" si="1388"/>
        <v>3.4870950575993189E-3</v>
      </c>
      <c r="AL2184" s="31">
        <f t="shared" si="1389"/>
        <v>7.2266054758822983E-4</v>
      </c>
      <c r="AM2184" s="31">
        <f t="shared" si="1390"/>
        <v>1.0000000000000002</v>
      </c>
      <c r="AN2184" s="31">
        <f>(Z2184*'Propiedades físicas'!$F$4)/1000</f>
        <v>1296.372126448699</v>
      </c>
      <c r="AO2184" s="31">
        <f>(AA2184*'Propiedades físicas'!$F$6)/1000</f>
        <v>330.37177625551175</v>
      </c>
      <c r="AP2184" s="31">
        <f>(AB2184*'Propiedades físicas'!$F$9)/1000</f>
        <v>156.12790457985605</v>
      </c>
      <c r="AQ2184" s="31">
        <f>(AC2184*'Propiedades físicas'!$F$5)/1000</f>
        <v>108.05759712280248</v>
      </c>
      <c r="AR2184" s="31">
        <f>(AD2184*'Propiedades físicas'!$F$8)/1000</f>
        <v>15.400994473282811</v>
      </c>
      <c r="AS2184" s="31">
        <f>(AE2184*'Propiedades físicas'!$F$7)/1000</f>
        <v>0.82906972585784833</v>
      </c>
      <c r="AT2184" s="31">
        <f t="shared" si="1391"/>
        <v>1907.1594686060098</v>
      </c>
      <c r="AU2184" s="31">
        <f t="shared" si="1392"/>
        <v>0.67973976365817457</v>
      </c>
      <c r="AV2184" s="31">
        <f t="shared" si="1395"/>
        <v>0.17322713789476069</v>
      </c>
      <c r="AW2184" s="31">
        <f t="shared" si="1395"/>
        <v>8.1864105833778969E-2</v>
      </c>
      <c r="AX2184" s="31">
        <f t="shared" si="1395"/>
        <v>5.6658920715101216E-2</v>
      </c>
      <c r="AY2184" s="31">
        <f t="shared" si="1395"/>
        <v>8.0753574762889545E-3</v>
      </c>
      <c r="AZ2184" s="31">
        <f t="shared" si="1396"/>
        <v>4.3471442189563518E-4</v>
      </c>
      <c r="BA2184" s="31">
        <f t="shared" si="1393"/>
        <v>1.0000000000000002</v>
      </c>
      <c r="BB2184" s="34">
        <f>AU2184*'Propiedades físicas'!$C$4+'Diseño reactor'!AV2184*'Propiedades físicas'!$C$5+'Diseño reactor'!AW2184*'Propiedades físicas'!$C$8+'Diseño reactor'!AX2184*'Propiedades físicas'!$C$9+'Diseño reactor'!AY2184*'Propiedades físicas'!$C$7+'Diseño reactor'!AZ2184*'Propiedades físicas'!$C$6</f>
        <v>875.36860725201529</v>
      </c>
      <c r="BC2184" s="45">
        <f>AU2184*'Propiedades físicas'!$L$4+'Diseño reactor'!AV2184*'Propiedades físicas'!$L$5+'Diseño reactor'!AW2184*'Propiedades físicas'!$L$8+AX2184*'Propiedades físicas'!$L$9+'Diseño reactor'!AY2184*'Propiedades físicas'!$L$7+'Diseño reactor'!AZ2184*'Propiedades físicas'!$L$6</f>
        <v>2.1115918020460938</v>
      </c>
      <c r="BD2184" s="29">
        <f t="shared" si="1372"/>
        <v>1.517034614886053</v>
      </c>
      <c r="BE2184" s="58">
        <f t="shared" si="1373"/>
        <v>41.316658745656817</v>
      </c>
      <c r="BF2184" s="30">
        <f>AU2184*'Propiedades físicas'!$I$4+'Diseño reactor'!AV2184*'Propiedades físicas'!$I$5+'Diseño reactor'!AW2184*'Propiedades físicas'!$I$8+'Diseño reactor'!AX2184*'Propiedades físicas'!$I$9+'Diseño reactor'!AY2184*'Propiedades físicas'!$I$7+'Diseño reactor'!AZ2184*'Propiedades físicas'!$I$6</f>
        <v>1.9976861519672921E-2</v>
      </c>
      <c r="BG2184" s="24">
        <f>AU2184*'Propiedades físicas'!$O$4+'Diseño reactor'!AV2184*'Propiedades físicas'!$O$5+'Diseño reactor'!AW2184*'Propiedades físicas'!$O$8+'Diseño reactor'!AX2184*'Propiedades físicas'!$O$9+'Diseño reactor'!AY2184*'Propiedades físicas'!$O$7+'Diseño reactor'!AZ2184*'Propiedades físicas'!$O$6</f>
        <v>0.15416275824352257</v>
      </c>
      <c r="BH2184" s="54">
        <f t="shared" si="1374"/>
        <v>41141.29029836291</v>
      </c>
      <c r="BI2184" s="34">
        <f t="shared" si="1394"/>
        <v>273.62624732568185</v>
      </c>
      <c r="BJ2184" s="27">
        <f t="shared" si="1375"/>
        <v>4796.9244632641939</v>
      </c>
      <c r="BK2184" s="34">
        <f t="shared" si="1376"/>
        <v>568.85162026356716</v>
      </c>
      <c r="BL2184" s="27">
        <f t="shared" si="1377"/>
        <v>105.6798257398881</v>
      </c>
      <c r="BM2184" s="34">
        <f t="shared" si="1378"/>
        <v>1.1054421768707483</v>
      </c>
      <c r="BN2184" s="45">
        <f t="shared" si="1379"/>
        <v>2363.4295751318323</v>
      </c>
      <c r="BO2184" s="45">
        <f t="shared" si="1380"/>
        <v>108.5238696017749</v>
      </c>
      <c r="BP2184" s="66">
        <f t="shared" si="1381"/>
        <v>6.6876180307082835</v>
      </c>
    </row>
    <row r="2185" spans="8:68">
      <c r="H2185" s="68">
        <v>2180</v>
      </c>
      <c r="I2185" s="31">
        <f>('Propiedades físicas'!$C$10*'Diseño reactor'!H2185)/1000</f>
        <v>1908.0347138876095</v>
      </c>
      <c r="J2185" s="31">
        <f t="shared" si="1359"/>
        <v>0.23898936255247824</v>
      </c>
      <c r="K2185" s="31">
        <f>(I2185*1000)/'Propiedades físicas'!$F$10</f>
        <v>12463.599967538183</v>
      </c>
      <c r="L2185" s="31">
        <f t="shared" si="1360"/>
        <v>1780.5142810768832</v>
      </c>
      <c r="M2185" s="31">
        <f t="shared" si="1361"/>
        <v>10683.0856864613</v>
      </c>
      <c r="N2185" s="31">
        <f t="shared" si="1362"/>
        <v>0.81674967021875378</v>
      </c>
      <c r="O2185" s="32">
        <f t="shared" si="1363"/>
        <v>4.9004980213125231</v>
      </c>
      <c r="P2185" s="33">
        <f t="shared" si="1364"/>
        <v>0.67659700334592243</v>
      </c>
      <c r="Q2185" s="31">
        <f t="shared" si="1365"/>
        <v>4.7321685062663379</v>
      </c>
      <c r="R2185" s="31">
        <f t="shared" si="1366"/>
        <v>0.11610273976810924</v>
      </c>
      <c r="S2185" s="31">
        <f t="shared" si="1367"/>
        <v>0.16832951504618543</v>
      </c>
      <c r="T2185" s="31">
        <f t="shared" si="1368"/>
        <v>1.9923006036090114E-2</v>
      </c>
      <c r="U2185" s="31">
        <f t="shared" si="1369"/>
        <v>4.1269210686319746E-3</v>
      </c>
      <c r="V2185" s="47">
        <f t="shared" si="1382"/>
        <v>6.7002810040081638E-4</v>
      </c>
      <c r="W2185" s="31">
        <f t="shared" si="1370"/>
        <v>0.17159806974307515</v>
      </c>
      <c r="X2185" s="34">
        <f>(S2185*H2185*'Propiedades físicas'!$F$5*60*24*365)/(1000000)</f>
        <v>56795.402116294405</v>
      </c>
      <c r="Y2185" s="34">
        <f>(U2185*H2185*'Propiedades físicas'!$F$7*60*24*365)/(1000000)</f>
        <v>435.4622235000727</v>
      </c>
      <c r="Z2185" s="31">
        <f t="shared" si="1383"/>
        <v>1474.9814672941109</v>
      </c>
      <c r="AA2185" s="31">
        <f t="shared" si="1384"/>
        <v>10316.127343660617</v>
      </c>
      <c r="AB2185" s="31">
        <f t="shared" si="1384"/>
        <v>253.10397269447813</v>
      </c>
      <c r="AC2185" s="31">
        <f t="shared" si="1384"/>
        <v>366.95834280068425</v>
      </c>
      <c r="AD2185" s="31">
        <f t="shared" si="1384"/>
        <v>43.432153158676449</v>
      </c>
      <c r="AE2185" s="31">
        <f t="shared" si="1385"/>
        <v>8.9966879296177051</v>
      </c>
      <c r="AF2185" s="31">
        <f t="shared" si="1386"/>
        <v>12463.599967538183</v>
      </c>
      <c r="AG2185" s="31">
        <f t="shared" si="1387"/>
        <v>0.1183431328938464</v>
      </c>
      <c r="AH2185" s="31">
        <f t="shared" si="1388"/>
        <v>0.82770045336253395</v>
      </c>
      <c r="AI2185" s="31">
        <f t="shared" si="1388"/>
        <v>2.0307453171932263E-2</v>
      </c>
      <c r="AJ2185" s="31">
        <f t="shared" si="1388"/>
        <v>2.9442403780323357E-2</v>
      </c>
      <c r="AK2185" s="31">
        <f t="shared" si="1388"/>
        <v>3.4847197657014656E-3</v>
      </c>
      <c r="AL2185" s="31">
        <f t="shared" si="1389"/>
        <v>7.2183702566271752E-4</v>
      </c>
      <c r="AM2185" s="31">
        <f t="shared" si="1390"/>
        <v>1</v>
      </c>
      <c r="AN2185" s="31">
        <f>(Z2185*'Propiedades físicas'!$F$4)/1000</f>
        <v>1297.0692027090954</v>
      </c>
      <c r="AO2185" s="31">
        <f>(AA2185*'Propiedades físicas'!$F$6)/1000</f>
        <v>330.52872009088617</v>
      </c>
      <c r="AP2185" s="31">
        <f>(AB2185*'Propiedades físicas'!$F$9)/1000</f>
        <v>156.15249595385828</v>
      </c>
      <c r="AQ2185" s="31">
        <f>(AC2185*'Propiedades físicas'!$F$5)/1000</f>
        <v>108.0582232045175</v>
      </c>
      <c r="AR2185" s="31">
        <f>(AD2185*'Propiedades físicas'!$F$8)/1000</f>
        <v>15.397566937813968</v>
      </c>
      <c r="AS2185" s="31">
        <f>(AE2185*'Propiedades físicas'!$F$7)/1000</f>
        <v>0.82850499143849443</v>
      </c>
      <c r="AT2185" s="31">
        <f t="shared" si="1391"/>
        <v>1908.0347138876098</v>
      </c>
      <c r="AU2185" s="31">
        <f t="shared" si="1392"/>
        <v>0.67979329373223218</v>
      </c>
      <c r="AV2185" s="31">
        <f t="shared" si="1395"/>
        <v>0.1732299300872969</v>
      </c>
      <c r="AW2185" s="31">
        <f t="shared" si="1395"/>
        <v>8.1839441817962766E-2</v>
      </c>
      <c r="AX2185" s="31">
        <f t="shared" si="1395"/>
        <v>5.6633258513598787E-2</v>
      </c>
      <c r="AY2185" s="31">
        <f t="shared" si="1395"/>
        <v>8.0698568143141979E-3</v>
      </c>
      <c r="AZ2185" s="31">
        <f t="shared" si="1396"/>
        <v>4.3421903459524606E-4</v>
      </c>
      <c r="BA2185" s="31">
        <f t="shared" si="1393"/>
        <v>1</v>
      </c>
      <c r="BB2185" s="34">
        <f>AU2185*'Propiedades físicas'!$C$4+'Diseño reactor'!AV2185*'Propiedades físicas'!$C$5+'Diseño reactor'!AW2185*'Propiedades físicas'!$C$8+'Diseño reactor'!AX2185*'Propiedades físicas'!$C$9+'Diseño reactor'!AY2185*'Propiedades físicas'!$C$7+'Diseño reactor'!AZ2185*'Propiedades físicas'!$C$6</f>
        <v>875.36844379931642</v>
      </c>
      <c r="BC2185" s="45">
        <f>AU2185*'Propiedades físicas'!$L$4+'Diseño reactor'!AV2185*'Propiedades físicas'!$L$5+'Diseño reactor'!AW2185*'Propiedades físicas'!$L$8+AX2185*'Propiedades físicas'!$L$9+'Diseño reactor'!AY2185*'Propiedades físicas'!$L$7+'Diseño reactor'!AZ2185*'Propiedades físicas'!$L$6</f>
        <v>2.1116301201300192</v>
      </c>
      <c r="BD2185" s="29">
        <f t="shared" si="1372"/>
        <v>1.5164309055757377</v>
      </c>
      <c r="BE2185" s="58">
        <f t="shared" si="1373"/>
        <v>41.316007530232802</v>
      </c>
      <c r="BF2185" s="30">
        <f>AU2185*'Propiedades físicas'!$I$4+'Diseño reactor'!AV2185*'Propiedades físicas'!$I$5+'Diseño reactor'!AW2185*'Propiedades físicas'!$I$8+'Diseño reactor'!AX2185*'Propiedades físicas'!$I$9+'Diseño reactor'!AY2185*'Propiedades físicas'!$I$7+'Diseño reactor'!AZ2185*'Propiedades físicas'!$I$6</f>
        <v>1.9976932778507484E-2</v>
      </c>
      <c r="BG2185" s="24">
        <f>AU2185*'Propiedades físicas'!$O$4+'Diseño reactor'!AV2185*'Propiedades físicas'!$O$5+'Diseño reactor'!AW2185*'Propiedades físicas'!$O$8+'Diseño reactor'!AX2185*'Propiedades físicas'!$O$9+'Diseño reactor'!AY2185*'Propiedades físicas'!$O$7+'Diseño reactor'!AZ2185*'Propiedades físicas'!$O$6</f>
        <v>0.15416461331854564</v>
      </c>
      <c r="BH2185" s="54">
        <f t="shared" si="1374"/>
        <v>41141.135863027113</v>
      </c>
      <c r="BI2185" s="34">
        <f t="shared" si="1394"/>
        <v>273.62889611862988</v>
      </c>
      <c r="BJ2185" s="27">
        <f t="shared" si="1375"/>
        <v>4796.9279373772151</v>
      </c>
      <c r="BK2185" s="34">
        <f t="shared" si="1376"/>
        <v>568.85887737129769</v>
      </c>
      <c r="BL2185" s="27">
        <f t="shared" si="1377"/>
        <v>105.68007620384483</v>
      </c>
      <c r="BM2185" s="34">
        <f t="shared" si="1378"/>
        <v>1.1054421768707483</v>
      </c>
      <c r="BN2185" s="45">
        <f t="shared" si="1379"/>
        <v>2364.6261378748009</v>
      </c>
      <c r="BO2185" s="45">
        <f t="shared" si="1380"/>
        <v>108.53188804289076</v>
      </c>
      <c r="BP2185" s="66">
        <f t="shared" si="1381"/>
        <v>6.6876167819666588</v>
      </c>
    </row>
    <row r="2186" spans="8:68">
      <c r="H2186" s="68">
        <v>2181</v>
      </c>
      <c r="I2186" s="31">
        <f>('Propiedades físicas'!$C$10*'Diseño reactor'!H2186)/1000</f>
        <v>1908.9099591692095</v>
      </c>
      <c r="J2186" s="31">
        <f t="shared" ref="J2186:J2249" si="1397">$F$7/I2186</f>
        <v>0.23887978466960225</v>
      </c>
      <c r="K2186" s="31">
        <f>(I2186*1000)/'Propiedades físicas'!$F$10</f>
        <v>12469.317215229716</v>
      </c>
      <c r="L2186" s="31">
        <f t="shared" ref="L2186:L2249" si="1398">K2186*$I$5</f>
        <v>1781.3310307471022</v>
      </c>
      <c r="M2186" s="31">
        <f t="shared" ref="M2186:M2249" si="1399">$I$6*K2186</f>
        <v>10687.986184482614</v>
      </c>
      <c r="N2186" s="31">
        <f t="shared" ref="N2186:N2249" si="1400">L2186/H2186</f>
        <v>0.81674967021875389</v>
      </c>
      <c r="O2186" s="32">
        <f t="shared" ref="O2186:O2249" si="1401">M2186/H2186</f>
        <v>4.9004980213125231</v>
      </c>
      <c r="P2186" s="33">
        <f t="shared" ref="P2186:P2249" si="1402">(H2186*$C$5*N2186)/(H2186*$C$5+$F$7*1000*$C$4)</f>
        <v>0.67665024125297901</v>
      </c>
      <c r="Q2186" s="31">
        <f t="shared" ref="Q2186:Q2249" si="1403">((H2186^3)*($C$5^3)*O2186+3*(H2186^2)*($C$5^2)*O2186*$F$7*1000*$C$4+3*H2186*$C$5*O2186*(($F$7*1000)^2)*($C$4^2)+O2186*(($F$7*1000)^3)*($C$4^3)-3*N2186*(($F$7*1000)^3)*($C$4^3)-3*(($F$7*1000)^2)*($C$4^2)*H2186*$C$5*N2186-$F$7*1000*$C$4*(H2186^2)*($C$5^2)*N2186)/(3*(($F$7*1000)^2)*($C$4^2)*H2186*$C$5+(($F$7*1000)^3)*($C$4^3)+3*(H2186^2)*($C$5^2)*$F$7*1000*$C$4+(H2186^3)*($C$5^3))</f>
        <v>4.732244712875044</v>
      </c>
      <c r="R2186" s="31">
        <f t="shared" ref="R2186:R2249" si="1404">($F$7*1000*$C$4*H2186*$C$5*N2186)/((H2186^2)*($C$5^2)+2*$F$7*1000*$C$4*H2186*$C$5+(($F$7*1000)^2)*($C$4^2))</f>
        <v>0.11606776943504109</v>
      </c>
      <c r="S2186" s="31">
        <f t="shared" ref="S2186:S2249" si="1405">(N2186*$F$7*1000*$C$4*(3*(($F$7*1000)^2)*($C$4^2)+3*$F$7*1000*$C$4*H2186*$C$5+(H2186^2)*($C$5^2)))/(3*(($F$7*1000)^2)*($C$4^2)*H2186*$C$5+(($F$7*1000)^3)*($C$4^3)+3*(H2186^2)*($C$5^2)*$F$7*1000*$C$4+(H2186^3)*($C$5^3))</f>
        <v>0.16825330843747782</v>
      </c>
      <c r="T2186" s="31">
        <f t="shared" ref="T2186:T2249" si="1406">((($F$7*1000)^2)*($C$4^2)*H2186*$C$5*N2186)/(3*(($F$7*1000)^2)*($C$4^2)*H2186*$C$5+(($F$7*1000)^3)*($C$4^3)+3*(H2186^2)*($C$5^2)*$F$7*1000*$C$4+(H2186^3)*($C$5^3))</f>
        <v>1.9909439589764641E-2</v>
      </c>
      <c r="U2186" s="31">
        <f t="shared" ref="U2186:U2249" si="1407">((($F$7*1000)^3)*($C$4^3)*N2186)/(3*(($F$7*1000)^2)*($C$4^2)*H2186*$C$5+(($F$7*1000)^3)*($C$4^3)+3*(H2186^2)*($C$5^2)*$F$7*1000*$C$4+(H2186^3)*($C$5^3))</f>
        <v>4.1222199409691514E-3</v>
      </c>
      <c r="V2186" s="47">
        <f t="shared" si="1382"/>
        <v>6.7008082143498891E-4</v>
      </c>
      <c r="W2186" s="31">
        <f t="shared" ref="W2186:W2249" si="1408">($F$7*1000*$C$4)/(H2186*$C$5+$F$7*1000*$C$4)</f>
        <v>0.1715328870940975</v>
      </c>
      <c r="X2186" s="34">
        <f>(S2186*H2186*'Propiedades físicas'!$F$5*60*24*365)/(1000000)</f>
        <v>56795.730685038368</v>
      </c>
      <c r="Y2186" s="34">
        <f>(U2186*H2186*'Propiedades físicas'!$F$7*60*24*365)/(1000000)</f>
        <v>435.16569822315489</v>
      </c>
      <c r="Z2186" s="31">
        <f t="shared" si="1383"/>
        <v>1475.7741761727473</v>
      </c>
      <c r="AA2186" s="31">
        <f t="shared" si="1384"/>
        <v>10321.025718780471</v>
      </c>
      <c r="AB2186" s="31">
        <f t="shared" si="1384"/>
        <v>253.14380513782461</v>
      </c>
      <c r="AC2186" s="31">
        <f t="shared" si="1384"/>
        <v>366.96046570213912</v>
      </c>
      <c r="AD2186" s="31">
        <f t="shared" ref="AD2186:AD2217" si="1409">T2186*$H2186</f>
        <v>43.422487745276683</v>
      </c>
      <c r="AE2186" s="31">
        <f t="shared" si="1385"/>
        <v>8.9905616912537187</v>
      </c>
      <c r="AF2186" s="31">
        <f t="shared" si="1386"/>
        <v>12469.31721522971</v>
      </c>
      <c r="AG2186" s="31">
        <f t="shared" si="1387"/>
        <v>0.11835244470084327</v>
      </c>
      <c r="AH2186" s="31">
        <f t="shared" si="1388"/>
        <v>0.82771378260989548</v>
      </c>
      <c r="AI2186" s="31">
        <f t="shared" si="1388"/>
        <v>2.0301336534180169E-2</v>
      </c>
      <c r="AJ2186" s="31">
        <f t="shared" si="1388"/>
        <v>2.9429074532961823E-2</v>
      </c>
      <c r="AK2186" s="31">
        <f t="shared" ref="AK2186:AL2249" si="1410">AD2186/$AF2186</f>
        <v>3.4823468675768028E-3</v>
      </c>
      <c r="AL2186" s="31">
        <f t="shared" si="1389"/>
        <v>7.2101475454268437E-4</v>
      </c>
      <c r="AM2186" s="31">
        <f t="shared" si="1390"/>
        <v>1.0000000000000002</v>
      </c>
      <c r="AN2186" s="31">
        <f>(Z2186*'Propiedades físicas'!$F$4)/1000</f>
        <v>1297.7662950427905</v>
      </c>
      <c r="AO2186" s="31">
        <f>(AA2186*'Propiedades físicas'!$F$6)/1000</f>
        <v>330.6856640297263</v>
      </c>
      <c r="AP2186" s="31">
        <f>(AB2186*'Propiedades físicas'!$F$9)/1000</f>
        <v>156.17707057978089</v>
      </c>
      <c r="AQ2186" s="31">
        <f>(AC2186*'Propiedades físicas'!$F$5)/1000</f>
        <v>108.05884833530891</v>
      </c>
      <c r="AR2186" s="31">
        <f>(AD2186*'Propiedades físicas'!$F$8)/1000</f>
        <v>15.394140355455484</v>
      </c>
      <c r="AS2186" s="31">
        <f>(AE2186*'Propiedades físicas'!$F$7)/1000</f>
        <v>0.82794082614755493</v>
      </c>
      <c r="AT2186" s="31">
        <f t="shared" si="1391"/>
        <v>1908.9099591692095</v>
      </c>
      <c r="AU2186" s="31">
        <f t="shared" si="1392"/>
        <v>0.67984678313879232</v>
      </c>
      <c r="AV2186" s="31">
        <f t="shared" si="1395"/>
        <v>0.17323271977356458</v>
      </c>
      <c r="AW2186" s="31">
        <f t="shared" si="1395"/>
        <v>8.181479164567397E-2</v>
      </c>
      <c r="AX2186" s="31">
        <f t="shared" si="1395"/>
        <v>5.6607619346455702E-2</v>
      </c>
      <c r="AY2186" s="31">
        <f t="shared" si="1395"/>
        <v>8.0643616958000885E-3</v>
      </c>
      <c r="AZ2186" s="31">
        <f t="shared" si="1396"/>
        <v>4.3372439971337831E-4</v>
      </c>
      <c r="BA2186" s="31">
        <f t="shared" si="1393"/>
        <v>1</v>
      </c>
      <c r="BB2186" s="34">
        <f>AU2186*'Propiedades físicas'!$C$4+'Diseño reactor'!AV2186*'Propiedades físicas'!$C$5+'Diseño reactor'!AW2186*'Propiedades físicas'!$C$8+'Diseño reactor'!AX2186*'Propiedades físicas'!$C$9+'Diseño reactor'!AY2186*'Propiedades físicas'!$C$7+'Diseño reactor'!AZ2186*'Propiedades físicas'!$C$6</f>
        <v>875.36828058334333</v>
      </c>
      <c r="BC2186" s="45">
        <f>AU2186*'Propiedades físicas'!$L$4+'Diseño reactor'!AV2186*'Propiedades físicas'!$L$5+'Diseño reactor'!AW2186*'Propiedades físicas'!$L$8+AX2186*'Propiedades físicas'!$L$9+'Diseño reactor'!AY2186*'Propiedades físicas'!$L$7+'Diseño reactor'!AZ2186*'Propiedades físicas'!$L$6</f>
        <v>2.1116684078837107</v>
      </c>
      <c r="BD2186" s="29">
        <f t="shared" ref="BD2186:BD2249" si="1411">((-$F$19)*V2186*($F$7*1000))/(H2186*(BB2186/1000)*BC2186)</f>
        <v>1.5158276772615635</v>
      </c>
      <c r="BE2186" s="58">
        <f t="shared" ref="BE2186:BE2249" si="1412">BD2186+$F$20+((BP2186*60)/(H2186*(BB2186/1000)*BC2186))</f>
        <v>41.315356840863636</v>
      </c>
      <c r="BF2186" s="30">
        <f>AU2186*'Propiedades físicas'!$I$4+'Diseño reactor'!AV2186*'Propiedades físicas'!$I$5+'Diseño reactor'!AW2186*'Propiedades físicas'!$I$8+'Diseño reactor'!AX2186*'Propiedades físicas'!$I$9+'Diseño reactor'!AY2186*'Propiedades físicas'!$I$7+'Diseño reactor'!AZ2186*'Propiedades físicas'!$I$6</f>
        <v>1.9977003925470433E-2</v>
      </c>
      <c r="BG2186" s="24">
        <f>AU2186*'Propiedades físicas'!$O$4+'Diseño reactor'!AV2186*'Propiedades físicas'!$O$5+'Diseño reactor'!AW2186*'Propiedades físicas'!$O$8+'Diseño reactor'!AX2186*'Propiedades físicas'!$O$9+'Diseño reactor'!AY2186*'Propiedades físicas'!$O$7+'Diseño reactor'!AZ2186*'Propiedades físicas'!$O$6</f>
        <v>0.15416646699008421</v>
      </c>
      <c r="BH2186" s="54">
        <f t="shared" ref="BH2186:BH2249" si="1413">(BB2186*($F$33^2)*$F$34)/BF2186</f>
        <v>41140.98167030912</v>
      </c>
      <c r="BI2186" s="34">
        <f t="shared" si="1394"/>
        <v>273.63154191175738</v>
      </c>
      <c r="BJ2186" s="27">
        <f t="shared" ref="BJ2186:BJ2249" si="1414">$F$43*(BH2186^$F$44)*(BI2186^$F$45)</f>
        <v>4796.9314126273439</v>
      </c>
      <c r="BK2186" s="34">
        <f t="shared" ref="BK2186:BK2249" si="1415">(BJ2186*BG2186)/$F$16</f>
        <v>568.86612944500871</v>
      </c>
      <c r="BL2186" s="27">
        <f t="shared" ref="BL2186:BL2249" si="1416">1/((1/BK2186)+(1/$F$61))</f>
        <v>105.68032648886501</v>
      </c>
      <c r="BM2186" s="34">
        <f t="shared" ref="BM2186:BM2249" si="1417">($F$33*($F$34^2))/9.8</f>
        <v>1.1054421768707483</v>
      </c>
      <c r="BN2186" s="45">
        <f t="shared" ref="BN2186:BN2249" si="1418">((((H2186/60)*(BB2186/1000)*BC2186*($F$20-$F$4)+(((-$F$19)*V2186*($F$7*1000))/60)))/(-BL2186*$F$46/1000))+$F$4</f>
        <v>2365.8227201366353</v>
      </c>
      <c r="BO2186" s="45">
        <f t="shared" ref="BO2186:BO2249" si="1419">((-$F$19)*V2186*($F$7*1000)/60)+BP2186</f>
        <v>108.5399003931519</v>
      </c>
      <c r="BP2186" s="66">
        <f t="shared" ref="BP2186:BP2249" si="1420">($F$35*($F$33^5)*($F$34^3)*BB2186)/1000</f>
        <v>6.6876155350335669</v>
      </c>
    </row>
    <row r="2187" spans="8:68">
      <c r="H2187" s="68">
        <v>2182</v>
      </c>
      <c r="I2187" s="31">
        <f>('Propiedades físicas'!$C$10*'Diseño reactor'!H2187)/1000</f>
        <v>1909.7852044508095</v>
      </c>
      <c r="J2187" s="31">
        <f t="shared" si="1397"/>
        <v>0.23877030722474907</v>
      </c>
      <c r="K2187" s="31">
        <f>(I2187*1000)/'Propiedades físicas'!$F$10</f>
        <v>12475.034462921247</v>
      </c>
      <c r="L2187" s="31">
        <f t="shared" si="1398"/>
        <v>1782.147780417321</v>
      </c>
      <c r="M2187" s="31">
        <f t="shared" si="1399"/>
        <v>10692.886682503926</v>
      </c>
      <c r="N2187" s="31">
        <f t="shared" si="1400"/>
        <v>0.81674967021875389</v>
      </c>
      <c r="O2187" s="32">
        <f t="shared" si="1401"/>
        <v>4.9004980213125231</v>
      </c>
      <c r="P2187" s="33">
        <f t="shared" si="1402"/>
        <v>0.67670343872985894</v>
      </c>
      <c r="Q2187" s="31">
        <f t="shared" si="1403"/>
        <v>4.732320851110666</v>
      </c>
      <c r="R2187" s="31">
        <f t="shared" si="1404"/>
        <v>0.11603281872683276</v>
      </c>
      <c r="S2187" s="31">
        <f t="shared" si="1405"/>
        <v>0.16817717020185655</v>
      </c>
      <c r="T2187" s="31">
        <f t="shared" si="1406"/>
        <v>1.9895886811162972E-2</v>
      </c>
      <c r="U2187" s="31">
        <f t="shared" si="1407"/>
        <v>4.117525950899292E-3</v>
      </c>
      <c r="V2187" s="47">
        <f t="shared" ref="V2187:V2250" si="1421">$C$4*P2187/$C$5</f>
        <v>6.7013350243151084E-4</v>
      </c>
      <c r="W2187" s="31">
        <f t="shared" si="1408"/>
        <v>0.17146775394642741</v>
      </c>
      <c r="X2187" s="34">
        <f>(S2187*H2187*'Propiedades físicas'!$F$5*60*24*365)/(1000000)</f>
        <v>56796.058754925441</v>
      </c>
      <c r="Y2187" s="34">
        <f>(U2187*H2187*'Propiedades físicas'!$F$7*60*24*365)/(1000000)</f>
        <v>434.86947168516178</v>
      </c>
      <c r="Z2187" s="31">
        <f t="shared" ref="Z2187:Z2250" si="1422">P2187*$H2187</f>
        <v>1476.5669033085521</v>
      </c>
      <c r="AA2187" s="31">
        <f t="shared" ref="AA2187:AA2218" si="1423">Q2187*$H2187</f>
        <v>10325.924097123474</v>
      </c>
      <c r="AB2187" s="31">
        <f t="shared" ref="AB2187:AB2218" si="1424">R2187*$H2187</f>
        <v>253.18361046194909</v>
      </c>
      <c r="AC2187" s="31">
        <f t="shared" ref="AC2187:AC2218" si="1425">S2187*$H2187</f>
        <v>366.962585380451</v>
      </c>
      <c r="AD2187" s="31">
        <f t="shared" si="1409"/>
        <v>43.412825021957602</v>
      </c>
      <c r="AE2187" s="31">
        <f t="shared" ref="AE2187:AE2249" si="1426">U2187*$H2187</f>
        <v>8.9844416248622547</v>
      </c>
      <c r="AF2187" s="31">
        <f t="shared" ref="AF2187:AF2250" si="1427">Z2187+AA2187+AB2187+AC2187+AD2187+AE2187</f>
        <v>12475.034462921247</v>
      </c>
      <c r="AG2187" s="31">
        <f t="shared" ref="AG2187:AG2250" si="1428">Z2187/AF2187</f>
        <v>0.11836174943622467</v>
      </c>
      <c r="AH2187" s="31">
        <f t="shared" ref="AH2187:AL2250" si="1429">AA2187/$AF2187</f>
        <v>0.82772709989816562</v>
      </c>
      <c r="AI2187" s="31">
        <f t="shared" si="1429"/>
        <v>2.0295223328999263E-2</v>
      </c>
      <c r="AJ2187" s="31">
        <f t="shared" si="1429"/>
        <v>2.9415757244691434E-2</v>
      </c>
      <c r="AK2187" s="31">
        <f t="shared" si="1410"/>
        <v>3.4799763600646383E-3</v>
      </c>
      <c r="AL2187" s="31">
        <f t="shared" si="1410"/>
        <v>7.2019373185429987E-4</v>
      </c>
      <c r="AM2187" s="31">
        <f t="shared" ref="AM2187:AM2250" si="1430">AG2187+AH2187+AI2187+AJ2187+AK2187+AL2187</f>
        <v>0.99999999999999989</v>
      </c>
      <c r="AN2187" s="31">
        <f>(Z2187*'Propiedades físicas'!$F$4)/1000</f>
        <v>1298.4634034314745</v>
      </c>
      <c r="AO2187" s="31">
        <f>(AA2187*'Propiedades físicas'!$F$6)/1000</f>
        <v>330.84260807183614</v>
      </c>
      <c r="AP2187" s="31">
        <f>(AB2187*'Propiedades físicas'!$F$9)/1000</f>
        <v>156.20162847449947</v>
      </c>
      <c r="AQ2187" s="31">
        <f>(AC2187*'Propiedades físicas'!$F$5)/1000</f>
        <v>108.05947251698142</v>
      </c>
      <c r="AR2187" s="31">
        <f>(AD2187*'Propiedades físicas'!$F$8)/1000</f>
        <v>15.390714726784402</v>
      </c>
      <c r="AS2187" s="31">
        <f>(AE2187*'Propiedades físicas'!$F$7)/1000</f>
        <v>0.82737722923356516</v>
      </c>
      <c r="AT2187" s="31">
        <f t="shared" ref="AT2187:AT2250" si="1431">AN2187+AO2187+AP2187+AQ2187+AR2187+AS2187</f>
        <v>1909.7852044508097</v>
      </c>
      <c r="AU2187" s="31">
        <f t="shared" ref="AU2187:AU2250" si="1432">AN2187/$AT2187</f>
        <v>0.67990023192418081</v>
      </c>
      <c r="AV2187" s="31">
        <f t="shared" si="1395"/>
        <v>0.17323550695690693</v>
      </c>
      <c r="AW2187" s="31">
        <f t="shared" si="1395"/>
        <v>8.179015530671567E-2</v>
      </c>
      <c r="AX2187" s="31">
        <f t="shared" si="1395"/>
        <v>5.6582003182947323E-2</v>
      </c>
      <c r="AY2187" s="31">
        <f t="shared" ref="AY2187:AZ2250" si="1433">AR2187/$AT2187</f>
        <v>8.0588721134271513E-3</v>
      </c>
      <c r="AZ2187" s="31">
        <f t="shared" si="1396"/>
        <v>4.3323051582206133E-4</v>
      </c>
      <c r="BA2187" s="31">
        <f t="shared" ref="BA2187:BA2250" si="1434">AU2187+AV2187+AW2187+AX2187+AY2187+AZ2187</f>
        <v>1</v>
      </c>
      <c r="BB2187" s="34">
        <f>AU2187*'Propiedades físicas'!$C$4+'Diseño reactor'!AV2187*'Propiedades físicas'!$C$5+'Diseño reactor'!AW2187*'Propiedades físicas'!$C$8+'Diseño reactor'!AX2187*'Propiedades físicas'!$C$9+'Diseño reactor'!AY2187*'Propiedades físicas'!$C$7+'Diseño reactor'!AZ2187*'Propiedades físicas'!$C$6</f>
        <v>875.36811760367129</v>
      </c>
      <c r="BC2187" s="45">
        <f>AU2187*'Propiedades físicas'!$L$4+'Diseño reactor'!AV2187*'Propiedades físicas'!$L$5+'Diseño reactor'!AW2187*'Propiedades físicas'!$L$8+AX2187*'Propiedades físicas'!$L$9+'Diseño reactor'!AY2187*'Propiedades físicas'!$L$7+'Diseño reactor'!AZ2187*'Propiedades físicas'!$L$6</f>
        <v>2.1117066653429184</v>
      </c>
      <c r="BD2187" s="29">
        <f t="shared" si="1411"/>
        <v>1.5152249293683058</v>
      </c>
      <c r="BE2187" s="58">
        <f t="shared" si="1412"/>
        <v>41.314706676910305</v>
      </c>
      <c r="BF2187" s="30">
        <f>AU2187*'Propiedades físicas'!$I$4+'Diseño reactor'!AV2187*'Propiedades físicas'!$I$5+'Diseño reactor'!AW2187*'Propiedades físicas'!$I$8+'Diseño reactor'!AX2187*'Propiedades físicas'!$I$9+'Diseño reactor'!AY2187*'Propiedades físicas'!$I$7+'Diseño reactor'!AZ2187*'Propiedades físicas'!$I$6</f>
        <v>1.9977074960763147E-2</v>
      </c>
      <c r="BG2187" s="24">
        <f>AU2187*'Propiedades físicas'!$O$4+'Diseño reactor'!AV2187*'Propiedades físicas'!$O$5+'Diseño reactor'!AW2187*'Propiedades físicas'!$O$8+'Diseño reactor'!AX2187*'Propiedades físicas'!$O$9+'Diseño reactor'!AY2187*'Propiedades físicas'!$O$7+'Diseño reactor'!AZ2187*'Propiedades físicas'!$O$6</f>
        <v>0.1541683192596992</v>
      </c>
      <c r="BH2187" s="54">
        <f t="shared" si="1413"/>
        <v>41140.827719769077</v>
      </c>
      <c r="BI2187" s="34">
        <f t="shared" ref="BI2187:BI2250" si="1435">(BC2187*BF2187)/(BG2187/1000)</f>
        <v>273.63418470973971</v>
      </c>
      <c r="BJ2187" s="27">
        <f t="shared" si="1414"/>
        <v>4796.934889008442</v>
      </c>
      <c r="BK2187" s="34">
        <f t="shared" si="1415"/>
        <v>568.87337648972562</v>
      </c>
      <c r="BL2187" s="27">
        <f t="shared" si="1416"/>
        <v>105.68057659513309</v>
      </c>
      <c r="BM2187" s="34">
        <f t="shared" si="1417"/>
        <v>1.1054421768707483</v>
      </c>
      <c r="BN2187" s="45">
        <f t="shared" si="1418"/>
        <v>2367.0193218944364</v>
      </c>
      <c r="BO2187" s="45">
        <f t="shared" si="1419"/>
        <v>108.54790665949541</v>
      </c>
      <c r="BP2187" s="66">
        <f t="shared" si="1420"/>
        <v>6.6876142899057607</v>
      </c>
    </row>
    <row r="2188" spans="8:68">
      <c r="H2188" s="68">
        <v>2183</v>
      </c>
      <c r="I2188" s="31">
        <f>('Propiedades físicas'!$C$10*'Diseño reactor'!H2188)/1000</f>
        <v>1910.660449732409</v>
      </c>
      <c r="J2188" s="31">
        <f t="shared" si="1397"/>
        <v>0.23866093007989123</v>
      </c>
      <c r="K2188" s="31">
        <f>(I2188*1000)/'Propiedades físicas'!$F$10</f>
        <v>12480.751710612778</v>
      </c>
      <c r="L2188" s="31">
        <f t="shared" si="1398"/>
        <v>1782.9645300875395</v>
      </c>
      <c r="M2188" s="31">
        <f t="shared" si="1399"/>
        <v>10697.787180525238</v>
      </c>
      <c r="N2188" s="31">
        <f t="shared" si="1400"/>
        <v>0.81674967021875378</v>
      </c>
      <c r="O2188" s="32">
        <f t="shared" si="1401"/>
        <v>4.9004980213125231</v>
      </c>
      <c r="P2188" s="33">
        <f t="shared" si="1402"/>
        <v>0.67675659582260006</v>
      </c>
      <c r="Q2188" s="31">
        <f t="shared" si="1403"/>
        <v>4.732396921064363</v>
      </c>
      <c r="R2188" s="31">
        <f t="shared" si="1404"/>
        <v>0.11599788762902839</v>
      </c>
      <c r="S2188" s="31">
        <f t="shared" si="1405"/>
        <v>0.16810110024816063</v>
      </c>
      <c r="T2188" s="31">
        <f t="shared" si="1406"/>
        <v>1.9882347682243836E-2</v>
      </c>
      <c r="U2188" s="31">
        <f t="shared" si="1407"/>
        <v>4.112839084881522E-3</v>
      </c>
      <c r="V2188" s="47">
        <f t="shared" si="1421"/>
        <v>6.7018614343597287E-4</v>
      </c>
      <c r="W2188" s="31">
        <f t="shared" si="1408"/>
        <v>0.17140267024369751</v>
      </c>
      <c r="X2188" s="34">
        <f>(S2188*H2188*'Propiedades físicas'!$F$5*60*24*365)/(1000000)</f>
        <v>56796.386326902</v>
      </c>
      <c r="Y2188" s="34">
        <f>(U2188*H2188*'Propiedades físicas'!$F$7*60*24*365)/(1000000)</f>
        <v>434.57354349176063</v>
      </c>
      <c r="Z2188" s="31">
        <f t="shared" si="1422"/>
        <v>1477.359648680736</v>
      </c>
      <c r="AA2188" s="31">
        <f t="shared" si="1423"/>
        <v>10330.822478683505</v>
      </c>
      <c r="AB2188" s="31">
        <f t="shared" si="1424"/>
        <v>253.22338869416899</v>
      </c>
      <c r="AC2188" s="31">
        <f t="shared" si="1425"/>
        <v>366.96470184173467</v>
      </c>
      <c r="AD2188" s="31">
        <f t="shared" si="1409"/>
        <v>43.403164990338297</v>
      </c>
      <c r="AE2188" s="31">
        <f t="shared" si="1426"/>
        <v>8.9783277222963633</v>
      </c>
      <c r="AF2188" s="31">
        <f t="shared" si="1427"/>
        <v>12480.75171061278</v>
      </c>
      <c r="AG2188" s="31">
        <f t="shared" si="1428"/>
        <v>0.11837104710804319</v>
      </c>
      <c r="AH2188" s="31">
        <f t="shared" si="1429"/>
        <v>0.82774040524328985</v>
      </c>
      <c r="AI2188" s="31">
        <f t="shared" si="1429"/>
        <v>2.0289113553861111E-2</v>
      </c>
      <c r="AJ2188" s="31">
        <f t="shared" si="1429"/>
        <v>2.9402451899567309E-2</v>
      </c>
      <c r="AK2188" s="31">
        <f t="shared" si="1410"/>
        <v>3.4776082400093905E-3</v>
      </c>
      <c r="AL2188" s="31">
        <f t="shared" si="1410"/>
        <v>7.1937395522913943E-4</v>
      </c>
      <c r="AM2188" s="31">
        <f t="shared" si="1430"/>
        <v>1</v>
      </c>
      <c r="AN2188" s="31">
        <f>(Z2188*'Propiedades físicas'!$F$4)/1000</f>
        <v>1299.1605278568657</v>
      </c>
      <c r="AO2188" s="31">
        <f>(AA2188*'Propiedades físicas'!$F$6)/1000</f>
        <v>330.99955221701947</v>
      </c>
      <c r="AP2188" s="31">
        <f>(AB2188*'Propiedades físicas'!$F$9)/1000</f>
        <v>156.22616965486756</v>
      </c>
      <c r="AQ2188" s="31">
        <f>(AC2188*'Propiedades físicas'!$F$5)/1000</f>
        <v>108.06009575133561</v>
      </c>
      <c r="AR2188" s="31">
        <f>(AD2188*'Propiedades físicas'!$F$8)/1000</f>
        <v>15.387290052374727</v>
      </c>
      <c r="AS2188" s="31">
        <f>(AE2188*'Propiedades físicas'!$F$7)/1000</f>
        <v>0.82681419994627203</v>
      </c>
      <c r="AT2188" s="31">
        <f t="shared" si="1431"/>
        <v>1910.6604497324095</v>
      </c>
      <c r="AU2188" s="31">
        <f t="shared" si="1432"/>
        <v>0.67995364013465331</v>
      </c>
      <c r="AV2188" s="31">
        <f t="shared" ref="AV2188:AZ2251" si="1436">AO2188/$AT2188</f>
        <v>0.1732382916406609</v>
      </c>
      <c r="AW2188" s="31">
        <f t="shared" si="1436"/>
        <v>8.1765532790898168E-2</v>
      </c>
      <c r="AX2188" s="31">
        <f t="shared" si="1436"/>
        <v>5.6556409992403189E-2</v>
      </c>
      <c r="AY2188" s="31">
        <f t="shared" si="1433"/>
        <v>8.0533880598877405E-3</v>
      </c>
      <c r="AZ2188" s="31">
        <f t="shared" si="1433"/>
        <v>4.3273738149657542E-4</v>
      </c>
      <c r="BA2188" s="31">
        <f t="shared" si="1434"/>
        <v>1</v>
      </c>
      <c r="BB2188" s="34">
        <f>AU2188*'Propiedades físicas'!$C$4+'Diseño reactor'!AV2188*'Propiedades físicas'!$C$5+'Diseño reactor'!AW2188*'Propiedades físicas'!$C$8+'Diseño reactor'!AX2188*'Propiedades físicas'!$C$9+'Diseño reactor'!AY2188*'Propiedades físicas'!$C$7+'Diseño reactor'!AZ2188*'Propiedades físicas'!$C$6</f>
        <v>875.36795485987602</v>
      </c>
      <c r="BC2188" s="45">
        <f>AU2188*'Propiedades físicas'!$L$4+'Diseño reactor'!AV2188*'Propiedades físicas'!$L$5+'Diseño reactor'!AW2188*'Propiedades físicas'!$L$8+AX2188*'Propiedades físicas'!$L$9+'Diseño reactor'!AY2188*'Propiedades físicas'!$L$7+'Diseño reactor'!AZ2188*'Propiedades físicas'!$L$6</f>
        <v>2.1117448925433417</v>
      </c>
      <c r="BD2188" s="29">
        <f t="shared" si="1411"/>
        <v>1.5146226613216534</v>
      </c>
      <c r="BE2188" s="58">
        <f t="shared" si="1412"/>
        <v>41.314057037734806</v>
      </c>
      <c r="BF2188" s="30">
        <f>AU2188*'Propiedades físicas'!$I$4+'Diseño reactor'!AV2188*'Propiedades físicas'!$I$5+'Diseño reactor'!AW2188*'Propiedades físicas'!$I$8+'Diseño reactor'!AX2188*'Propiedades físicas'!$I$9+'Diseño reactor'!AY2188*'Propiedades físicas'!$I$7+'Diseño reactor'!AZ2188*'Propiedades físicas'!$I$6</f>
        <v>1.9977145884586555E-2</v>
      </c>
      <c r="BG2188" s="24">
        <f>AU2188*'Propiedades físicas'!$O$4+'Diseño reactor'!AV2188*'Propiedades físicas'!$O$5+'Diseño reactor'!AW2188*'Propiedades físicas'!$O$8+'Diseño reactor'!AX2188*'Propiedades físicas'!$O$9+'Diseño reactor'!AY2188*'Propiedades físicas'!$O$7+'Diseño reactor'!AZ2188*'Propiedades físicas'!$O$6</f>
        <v>0.1541701701289491</v>
      </c>
      <c r="BH2188" s="54">
        <f t="shared" si="1413"/>
        <v>41140.674010968083</v>
      </c>
      <c r="BI2188" s="34">
        <f t="shared" si="1435"/>
        <v>273.63682451724401</v>
      </c>
      <c r="BJ2188" s="27">
        <f t="shared" si="1414"/>
        <v>4796.9383665143905</v>
      </c>
      <c r="BK2188" s="34">
        <f t="shared" si="1415"/>
        <v>568.88061851046677</v>
      </c>
      <c r="BL2188" s="27">
        <f t="shared" si="1416"/>
        <v>105.68082652283321</v>
      </c>
      <c r="BM2188" s="34">
        <f t="shared" si="1417"/>
        <v>1.1054421768707483</v>
      </c>
      <c r="BN2188" s="45">
        <f t="shared" si="1418"/>
        <v>2368.2159431253472</v>
      </c>
      <c r="BO2188" s="45">
        <f t="shared" si="1419"/>
        <v>108.55590684884787</v>
      </c>
      <c r="BP2188" s="66">
        <f t="shared" si="1420"/>
        <v>6.6876130465800001</v>
      </c>
    </row>
    <row r="2189" spans="8:68">
      <c r="H2189" s="68">
        <v>2184</v>
      </c>
      <c r="I2189" s="31">
        <f>('Propiedades físicas'!$C$10*'Diseño reactor'!H2189)/1000</f>
        <v>1911.535695014009</v>
      </c>
      <c r="J2189" s="31">
        <f t="shared" si="1397"/>
        <v>0.2385516530972539</v>
      </c>
      <c r="K2189" s="31">
        <f>(I2189*1000)/'Propiedades físicas'!$F$10</f>
        <v>12486.468958304309</v>
      </c>
      <c r="L2189" s="31">
        <f t="shared" si="1398"/>
        <v>1783.7812797577583</v>
      </c>
      <c r="M2189" s="31">
        <f t="shared" si="1399"/>
        <v>10702.68767854655</v>
      </c>
      <c r="N2189" s="31">
        <f t="shared" si="1400"/>
        <v>0.81674967021875378</v>
      </c>
      <c r="O2189" s="32">
        <f t="shared" si="1401"/>
        <v>4.9004980213125231</v>
      </c>
      <c r="P2189" s="33">
        <f t="shared" si="1402"/>
        <v>0.67680971257717082</v>
      </c>
      <c r="Q2189" s="31">
        <f t="shared" si="1403"/>
        <v>4.7324729228271334</v>
      </c>
      <c r="R2189" s="31">
        <f t="shared" si="1404"/>
        <v>0.11596297612718214</v>
      </c>
      <c r="S2189" s="31">
        <f t="shared" si="1405"/>
        <v>0.16802509848538957</v>
      </c>
      <c r="T2189" s="31">
        <f t="shared" si="1406"/>
        <v>1.9868822184995052E-2</v>
      </c>
      <c r="U2189" s="31">
        <f t="shared" si="1407"/>
        <v>4.1081593294057831E-3</v>
      </c>
      <c r="V2189" s="47">
        <f t="shared" si="1421"/>
        <v>6.7023874449389739E-4</v>
      </c>
      <c r="W2189" s="31">
        <f t="shared" si="1408"/>
        <v>0.17133763592962606</v>
      </c>
      <c r="X2189" s="34">
        <f>(S2189*H2189*'Propiedades físicas'!$F$5*60*24*365)/(1000000)</f>
        <v>56796.713401912297</v>
      </c>
      <c r="Y2189" s="34">
        <f>(U2189*H2189*'Propiedades físicas'!$F$7*60*24*365)/(1000000)</f>
        <v>434.27791324925442</v>
      </c>
      <c r="Z2189" s="31">
        <f t="shared" si="1422"/>
        <v>1478.152412268541</v>
      </c>
      <c r="AA2189" s="31">
        <f t="shared" si="1423"/>
        <v>10335.720863454459</v>
      </c>
      <c r="AB2189" s="31">
        <f t="shared" si="1424"/>
        <v>253.26313986176578</v>
      </c>
      <c r="AC2189" s="31">
        <f t="shared" si="1425"/>
        <v>366.96681509209083</v>
      </c>
      <c r="AD2189" s="31">
        <f t="shared" si="1409"/>
        <v>43.393507652029193</v>
      </c>
      <c r="AE2189" s="31">
        <f t="shared" si="1426"/>
        <v>8.9722199754222309</v>
      </c>
      <c r="AF2189" s="31">
        <f t="shared" si="1427"/>
        <v>12486.468958304305</v>
      </c>
      <c r="AG2189" s="31">
        <f t="shared" si="1428"/>
        <v>0.11838033772433915</v>
      </c>
      <c r="AH2189" s="31">
        <f t="shared" si="1429"/>
        <v>0.82775369866118464</v>
      </c>
      <c r="AI2189" s="31">
        <f t="shared" si="1429"/>
        <v>2.0283007206238997E-2</v>
      </c>
      <c r="AJ2189" s="31">
        <f t="shared" si="1429"/>
        <v>2.9389158481672617E-2</v>
      </c>
      <c r="AK2189" s="31">
        <f t="shared" si="1410"/>
        <v>3.4752425042605594E-3</v>
      </c>
      <c r="AL2189" s="31">
        <f t="shared" si="1410"/>
        <v>7.1855542230416772E-4</v>
      </c>
      <c r="AM2189" s="31">
        <f t="shared" si="1430"/>
        <v>1</v>
      </c>
      <c r="AN2189" s="31">
        <f>(Z2189*'Propiedades físicas'!$F$4)/1000</f>
        <v>1299.8576683007095</v>
      </c>
      <c r="AO2189" s="31">
        <f>(AA2189*'Propiedades físicas'!$F$6)/1000</f>
        <v>331.15649646508081</v>
      </c>
      <c r="AP2189" s="31">
        <f>(AB2189*'Propiedades físicas'!$F$9)/1000</f>
        <v>156.25069413771638</v>
      </c>
      <c r="AQ2189" s="31">
        <f>(AC2189*'Propiedades físicas'!$F$5)/1000</f>
        <v>108.060718040168</v>
      </c>
      <c r="AR2189" s="31">
        <f>(AD2189*'Propiedades físicas'!$F$8)/1000</f>
        <v>15.383866332797384</v>
      </c>
      <c r="AS2189" s="31">
        <f>(AE2189*'Propiedades físicas'!$F$7)/1000</f>
        <v>0.82625173753663328</v>
      </c>
      <c r="AT2189" s="31">
        <f t="shared" si="1431"/>
        <v>1911.535695014009</v>
      </c>
      <c r="AU2189" s="31">
        <f t="shared" si="1432"/>
        <v>0.68000700781639511</v>
      </c>
      <c r="AV2189" s="31">
        <f t="shared" si="1436"/>
        <v>0.17324107382815776</v>
      </c>
      <c r="AW2189" s="31">
        <f t="shared" si="1436"/>
        <v>8.1740924088038694E-2</v>
      </c>
      <c r="AX2189" s="31">
        <f t="shared" si="1436"/>
        <v>5.6530839744206848E-2</v>
      </c>
      <c r="AY2189" s="31">
        <f t="shared" si="1433"/>
        <v>8.0479095278859752E-3</v>
      </c>
      <c r="AZ2189" s="31">
        <f t="shared" si="1433"/>
        <v>4.3224499531544348E-4</v>
      </c>
      <c r="BA2189" s="31">
        <f t="shared" si="1434"/>
        <v>0.99999999999999978</v>
      </c>
      <c r="BB2189" s="34">
        <f>AU2189*'Propiedades físicas'!$C$4+'Diseño reactor'!AV2189*'Propiedades físicas'!$C$5+'Diseño reactor'!AW2189*'Propiedades físicas'!$C$8+'Diseño reactor'!AX2189*'Propiedades físicas'!$C$9+'Diseño reactor'!AY2189*'Propiedades físicas'!$C$7+'Diseño reactor'!AZ2189*'Propiedades físicas'!$C$6</f>
        <v>875.36779235153415</v>
      </c>
      <c r="BC2189" s="45">
        <f>AU2189*'Propiedades físicas'!$L$4+'Diseño reactor'!AV2189*'Propiedades físicas'!$L$5+'Diseño reactor'!AW2189*'Propiedades físicas'!$L$8+AX2189*'Propiedades físicas'!$L$9+'Diseño reactor'!AY2189*'Propiedades físicas'!$L$7+'Diseño reactor'!AZ2189*'Propiedades físicas'!$L$6</f>
        <v>2.1117830895206198</v>
      </c>
      <c r="BD2189" s="29">
        <f t="shared" si="1411"/>
        <v>1.5140208725482163</v>
      </c>
      <c r="BE2189" s="58">
        <f t="shared" si="1412"/>
        <v>41.313407922700222</v>
      </c>
      <c r="BF2189" s="30">
        <f>AU2189*'Propiedades físicas'!$I$4+'Diseño reactor'!AV2189*'Propiedades físicas'!$I$5+'Diseño reactor'!AW2189*'Propiedades físicas'!$I$8+'Diseño reactor'!AX2189*'Propiedades físicas'!$I$9+'Diseño reactor'!AY2189*'Propiedades físicas'!$I$7+'Diseño reactor'!AZ2189*'Propiedades físicas'!$I$6</f>
        <v>1.997721669714117E-2</v>
      </c>
      <c r="BG2189" s="24">
        <f>AU2189*'Propiedades físicas'!$O$4+'Diseño reactor'!AV2189*'Propiedades físicas'!$O$5+'Diseño reactor'!AW2189*'Propiedades físicas'!$O$8+'Diseño reactor'!AX2189*'Propiedades físicas'!$O$9+'Diseño reactor'!AY2189*'Propiedades físicas'!$O$7+'Diseño reactor'!AZ2189*'Propiedades físicas'!$O$6</f>
        <v>0.15417201959939036</v>
      </c>
      <c r="BH2189" s="54">
        <f t="shared" si="1413"/>
        <v>41140.520543468163</v>
      </c>
      <c r="BI2189" s="34">
        <f t="shared" si="1435"/>
        <v>273.63946133892711</v>
      </c>
      <c r="BJ2189" s="27">
        <f t="shared" si="1414"/>
        <v>4796.9418451390748</v>
      </c>
      <c r="BK2189" s="34">
        <f t="shared" si="1415"/>
        <v>568.88785551224396</v>
      </c>
      <c r="BL2189" s="27">
        <f t="shared" si="1416"/>
        <v>105.68107627214926</v>
      </c>
      <c r="BM2189" s="34">
        <f t="shared" si="1417"/>
        <v>1.1054421768707483</v>
      </c>
      <c r="BN2189" s="45">
        <f t="shared" si="1418"/>
        <v>2369.4125838065393</v>
      </c>
      <c r="BO2189" s="45">
        <f t="shared" si="1419"/>
        <v>108.56390096812545</v>
      </c>
      <c r="BP2189" s="66">
        <f t="shared" si="1420"/>
        <v>6.6876118050530495</v>
      </c>
    </row>
    <row r="2190" spans="8:68">
      <c r="H2190" s="68">
        <v>2185</v>
      </c>
      <c r="I2190" s="31">
        <f>('Propiedades físicas'!$C$10*'Diseño reactor'!H2190)/1000</f>
        <v>1912.4109402956087</v>
      </c>
      <c r="J2190" s="31">
        <f t="shared" si="1397"/>
        <v>0.23844247613931466</v>
      </c>
      <c r="K2190" s="31">
        <f>(I2190*1000)/'Propiedades físicas'!$F$10</f>
        <v>12492.18620599584</v>
      </c>
      <c r="L2190" s="31">
        <f t="shared" si="1398"/>
        <v>1784.5980294279771</v>
      </c>
      <c r="M2190" s="31">
        <f t="shared" si="1399"/>
        <v>10707.588176567862</v>
      </c>
      <c r="N2190" s="31">
        <f t="shared" si="1400"/>
        <v>0.81674967021875378</v>
      </c>
      <c r="O2190" s="32">
        <f t="shared" si="1401"/>
        <v>4.9004980213125231</v>
      </c>
      <c r="P2190" s="33">
        <f t="shared" si="1402"/>
        <v>0.67686278903946961</v>
      </c>
      <c r="Q2190" s="31">
        <f t="shared" si="1403"/>
        <v>4.7325488564898199</v>
      </c>
      <c r="R2190" s="31">
        <f t="shared" si="1404"/>
        <v>0.11592808420685802</v>
      </c>
      <c r="S2190" s="31">
        <f t="shared" si="1405"/>
        <v>0.1679491648227032</v>
      </c>
      <c r="T2190" s="31">
        <f t="shared" si="1406"/>
        <v>1.9855310301433463E-2</v>
      </c>
      <c r="U2190" s="31">
        <f t="shared" si="1407"/>
        <v>4.1034866709927491E-3</v>
      </c>
      <c r="V2190" s="47">
        <f t="shared" si="1421"/>
        <v>6.7029130565073687E-4</v>
      </c>
      <c r="W2190" s="31">
        <f t="shared" si="1408"/>
        <v>0.17127265094801652</v>
      </c>
      <c r="X2190" s="34">
        <f>(S2190*H2190*'Propiedades físicas'!$F$5*60*24*365)/(1000000)</f>
        <v>56797.039980898429</v>
      </c>
      <c r="Y2190" s="34">
        <f>(U2190*H2190*'Propiedades físicas'!$F$7*60*24*365)/(1000000)</f>
        <v>433.98258056458104</v>
      </c>
      <c r="Z2190" s="31">
        <f t="shared" si="1422"/>
        <v>1478.9451940512411</v>
      </c>
      <c r="AA2190" s="31">
        <f t="shared" si="1423"/>
        <v>10340.619251430257</v>
      </c>
      <c r="AB2190" s="31">
        <f t="shared" si="1424"/>
        <v>253.30286399198476</v>
      </c>
      <c r="AC2190" s="31">
        <f t="shared" si="1425"/>
        <v>366.9689251376065</v>
      </c>
      <c r="AD2190" s="31">
        <f t="shared" si="1409"/>
        <v>43.383853008632116</v>
      </c>
      <c r="AE2190" s="31">
        <f t="shared" si="1426"/>
        <v>8.966118376119157</v>
      </c>
      <c r="AF2190" s="31">
        <f t="shared" si="1427"/>
        <v>12492.18620599584</v>
      </c>
      <c r="AG2190" s="31">
        <f t="shared" si="1428"/>
        <v>0.11838962129314048</v>
      </c>
      <c r="AH2190" s="31">
        <f t="shared" si="1429"/>
        <v>0.82776698016773864</v>
      </c>
      <c r="AI2190" s="31">
        <f t="shared" si="1429"/>
        <v>2.0276904283607917E-2</v>
      </c>
      <c r="AJ2190" s="31">
        <f t="shared" si="1429"/>
        <v>2.937587697511853E-2</v>
      </c>
      <c r="AK2190" s="31">
        <f t="shared" si="1410"/>
        <v>3.4728791496727199E-3</v>
      </c>
      <c r="AL2190" s="31">
        <f t="shared" si="1410"/>
        <v>7.177381307217238E-4</v>
      </c>
      <c r="AM2190" s="31">
        <f t="shared" si="1430"/>
        <v>1</v>
      </c>
      <c r="AN2190" s="31">
        <f>(Z2190*'Propiedades físicas'!$F$4)/1000</f>
        <v>1300.5548247447803</v>
      </c>
      <c r="AO2190" s="31">
        <f>(AA2190*'Propiedades físicas'!$F$6)/1000</f>
        <v>331.3134408158254</v>
      </c>
      <c r="AP2190" s="31">
        <f>(AB2190*'Propiedades físicas'!$F$9)/1000</f>
        <v>156.27520193985498</v>
      </c>
      <c r="AQ2190" s="31">
        <f>(AC2190*'Propiedades físicas'!$F$5)/1000</f>
        <v>108.061339385271</v>
      </c>
      <c r="AR2190" s="31">
        <f>(AD2190*'Propiedades físicas'!$F$8)/1000</f>
        <v>15.380443568620253</v>
      </c>
      <c r="AS2190" s="31">
        <f>(AE2190*'Propiedades físicas'!$F$7)/1000</f>
        <v>0.82568984125681322</v>
      </c>
      <c r="AT2190" s="31">
        <f t="shared" si="1431"/>
        <v>1912.4109402956087</v>
      </c>
      <c r="AU2190" s="31">
        <f t="shared" si="1432"/>
        <v>0.68006033501552154</v>
      </c>
      <c r="AV2190" s="31">
        <f t="shared" si="1436"/>
        <v>0.17324385352272301</v>
      </c>
      <c r="AW2190" s="31">
        <f t="shared" si="1436"/>
        <v>8.1716329187961512E-2</v>
      </c>
      <c r="AX2190" s="31">
        <f t="shared" si="1436"/>
        <v>5.6505292407795754E-2</v>
      </c>
      <c r="AY2190" s="31">
        <f t="shared" si="1433"/>
        <v>8.0424365101377411E-3</v>
      </c>
      <c r="AZ2190" s="31">
        <f t="shared" si="1433"/>
        <v>4.3175335586042148E-4</v>
      </c>
      <c r="BA2190" s="31">
        <f t="shared" si="1434"/>
        <v>1</v>
      </c>
      <c r="BB2190" s="34">
        <f>AU2190*'Propiedades físicas'!$C$4+'Diseño reactor'!AV2190*'Propiedades físicas'!$C$5+'Diseño reactor'!AW2190*'Propiedades físicas'!$C$8+'Diseño reactor'!AX2190*'Propiedades físicas'!$C$9+'Diseño reactor'!AY2190*'Propiedades físicas'!$C$7+'Diseño reactor'!AZ2190*'Propiedades físicas'!$C$6</f>
        <v>875.3676300782239</v>
      </c>
      <c r="BC2190" s="45">
        <f>AU2190*'Propiedades físicas'!$L$4+'Diseño reactor'!AV2190*'Propiedades físicas'!$L$5+'Diseño reactor'!AW2190*'Propiedades físicas'!$L$8+AX2190*'Propiedades físicas'!$L$9+'Diseño reactor'!AY2190*'Propiedades físicas'!$L$7+'Diseño reactor'!AZ2190*'Propiedades físicas'!$L$6</f>
        <v>2.1118212563103396</v>
      </c>
      <c r="BD2190" s="29">
        <f t="shared" si="1411"/>
        <v>1.5134195624755133</v>
      </c>
      <c r="BE2190" s="58">
        <f t="shared" si="1412"/>
        <v>41.312759331170618</v>
      </c>
      <c r="BF2190" s="30">
        <f>AU2190*'Propiedades físicas'!$I$4+'Diseño reactor'!AV2190*'Propiedades físicas'!$I$5+'Diseño reactor'!AW2190*'Propiedades físicas'!$I$8+'Diseño reactor'!AX2190*'Propiedades físicas'!$I$9+'Diseño reactor'!AY2190*'Propiedades físicas'!$I$7+'Diseño reactor'!AZ2190*'Propiedades físicas'!$I$6</f>
        <v>1.9977287398627076E-2</v>
      </c>
      <c r="BG2190" s="24">
        <f>AU2190*'Propiedades físicas'!$O$4+'Diseño reactor'!AV2190*'Propiedades físicas'!$O$5+'Diseño reactor'!AW2190*'Propiedades físicas'!$O$8+'Diseño reactor'!AX2190*'Propiedades físicas'!$O$9+'Diseño reactor'!AY2190*'Propiedades físicas'!$O$7+'Diseño reactor'!AZ2190*'Propiedades físicas'!$O$6</f>
        <v>0.15417386767257701</v>
      </c>
      <c r="BH2190" s="54">
        <f t="shared" si="1413"/>
        <v>41140.367316832329</v>
      </c>
      <c r="BI2190" s="34">
        <f t="shared" si="1435"/>
        <v>273.64209517943766</v>
      </c>
      <c r="BJ2190" s="27">
        <f t="shared" si="1414"/>
        <v>4796.945324876413</v>
      </c>
      <c r="BK2190" s="34">
        <f t="shared" si="1415"/>
        <v>568.89508750006382</v>
      </c>
      <c r="BL2190" s="27">
        <f t="shared" si="1416"/>
        <v>105.68132584326496</v>
      </c>
      <c r="BM2190" s="34">
        <f t="shared" si="1417"/>
        <v>1.1054421768707483</v>
      </c>
      <c r="BN2190" s="45">
        <f t="shared" si="1418"/>
        <v>2370.6092439152271</v>
      </c>
      <c r="BO2190" s="45">
        <f t="shared" si="1419"/>
        <v>108.57188902423368</v>
      </c>
      <c r="BP2190" s="66">
        <f t="shared" si="1420"/>
        <v>6.6876105653216875</v>
      </c>
    </row>
    <row r="2191" spans="8:68">
      <c r="H2191" s="68">
        <v>2186</v>
      </c>
      <c r="I2191" s="31">
        <f>('Propiedades físicas'!$C$10*'Diseño reactor'!H2191)/1000</f>
        <v>1913.2861855772087</v>
      </c>
      <c r="J2191" s="31">
        <f t="shared" si="1397"/>
        <v>0.2383333990688026</v>
      </c>
      <c r="K2191" s="31">
        <f>(I2191*1000)/'Propiedades físicas'!$F$10</f>
        <v>12497.903453687371</v>
      </c>
      <c r="L2191" s="31">
        <f t="shared" si="1398"/>
        <v>1785.4147790981958</v>
      </c>
      <c r="M2191" s="31">
        <f t="shared" si="1399"/>
        <v>10712.488674589174</v>
      </c>
      <c r="N2191" s="31">
        <f t="shared" si="1400"/>
        <v>0.81674967021875378</v>
      </c>
      <c r="O2191" s="32">
        <f t="shared" si="1401"/>
        <v>4.9004980213125222</v>
      </c>
      <c r="P2191" s="33">
        <f t="shared" si="1402"/>
        <v>0.67691582525532512</v>
      </c>
      <c r="Q2191" s="31">
        <f t="shared" si="1403"/>
        <v>4.7326247221430995</v>
      </c>
      <c r="R2191" s="31">
        <f t="shared" si="1404"/>
        <v>0.11589321185363008</v>
      </c>
      <c r="S2191" s="31">
        <f t="shared" si="1405"/>
        <v>0.16787329916942112</v>
      </c>
      <c r="T2191" s="31">
        <f t="shared" si="1406"/>
        <v>1.9841812013604899E-2</v>
      </c>
      <c r="U2191" s="31">
        <f t="shared" si="1407"/>
        <v>4.0988210961937438E-3</v>
      </c>
      <c r="V2191" s="47">
        <f t="shared" si="1421"/>
        <v>6.7034382695187547E-4</v>
      </c>
      <c r="W2191" s="31">
        <f t="shared" si="1408"/>
        <v>0.1712077152427578</v>
      </c>
      <c r="X2191" s="34">
        <f>(S2191*H2191*'Propiedades físicas'!$F$5*60*24*365)/(1000000)</f>
        <v>56797.366064800328</v>
      </c>
      <c r="Y2191" s="34">
        <f>(U2191*H2191*'Propiedades físicas'!$F$7*60*24*365)/(1000000)</f>
        <v>433.68754504531131</v>
      </c>
      <c r="Z2191" s="31">
        <f t="shared" si="1422"/>
        <v>1479.7379940081407</v>
      </c>
      <c r="AA2191" s="31">
        <f t="shared" si="1423"/>
        <v>10345.517642604815</v>
      </c>
      <c r="AB2191" s="31">
        <f t="shared" si="1424"/>
        <v>253.34256111203536</v>
      </c>
      <c r="AC2191" s="31">
        <f t="shared" si="1425"/>
        <v>366.97103198435457</v>
      </c>
      <c r="AD2191" s="31">
        <f t="shared" si="1409"/>
        <v>43.374201061740308</v>
      </c>
      <c r="AE2191" s="31">
        <f t="shared" si="1426"/>
        <v>8.9600229162795237</v>
      </c>
      <c r="AF2191" s="31">
        <f t="shared" si="1427"/>
        <v>12497.903453687364</v>
      </c>
      <c r="AG2191" s="31">
        <f t="shared" si="1428"/>
        <v>0.11839889782246324</v>
      </c>
      <c r="AH2191" s="31">
        <f t="shared" si="1429"/>
        <v>0.82778024977881293</v>
      </c>
      <c r="AI2191" s="31">
        <f t="shared" si="1429"/>
        <v>2.027080478344466E-2</v>
      </c>
      <c r="AJ2191" s="31">
        <f t="shared" si="1429"/>
        <v>2.9362607364044242E-2</v>
      </c>
      <c r="AK2191" s="31">
        <f t="shared" si="1410"/>
        <v>3.4705181731055253E-3</v>
      </c>
      <c r="AL2191" s="31">
        <f t="shared" si="1410"/>
        <v>7.1692207812950985E-4</v>
      </c>
      <c r="AM2191" s="31">
        <f t="shared" si="1430"/>
        <v>1.0000000000000002</v>
      </c>
      <c r="AN2191" s="31">
        <f>(Z2191*'Propiedades físicas'!$F$4)/1000</f>
        <v>1301.2519971708789</v>
      </c>
      <c r="AO2191" s="31">
        <f>(AA2191*'Propiedades físicas'!$F$6)/1000</f>
        <v>331.47038526905823</v>
      </c>
      <c r="AP2191" s="31">
        <f>(AB2191*'Propiedades físicas'!$F$9)/1000</f>
        <v>156.29969307807022</v>
      </c>
      <c r="AQ2191" s="31">
        <f>(AC2191*'Propiedades físicas'!$F$5)/1000</f>
        <v>108.0619597884329</v>
      </c>
      <c r="AR2191" s="31">
        <f>(AD2191*'Propiedades físicas'!$F$8)/1000</f>
        <v>15.377021760408168</v>
      </c>
      <c r="AS2191" s="31">
        <f>(AE2191*'Propiedades físicas'!$F$7)/1000</f>
        <v>0.82512851036018142</v>
      </c>
      <c r="AT2191" s="31">
        <f t="shared" si="1431"/>
        <v>1913.2861855772085</v>
      </c>
      <c r="AU2191" s="31">
        <f t="shared" si="1432"/>
        <v>0.68011362177807788</v>
      </c>
      <c r="AV2191" s="31">
        <f t="shared" si="1436"/>
        <v>0.1732466307276759</v>
      </c>
      <c r="AW2191" s="31">
        <f t="shared" si="1436"/>
        <v>8.1691748080497978E-2</v>
      </c>
      <c r="AX2191" s="31">
        <f t="shared" si="1436"/>
        <v>5.6479767952661145E-2</v>
      </c>
      <c r="AY2191" s="31">
        <f t="shared" si="1433"/>
        <v>8.0369689993706611E-3</v>
      </c>
      <c r="AZ2191" s="31">
        <f t="shared" si="1433"/>
        <v>4.3126246171649074E-4</v>
      </c>
      <c r="BA2191" s="31">
        <f t="shared" si="1434"/>
        <v>1</v>
      </c>
      <c r="BB2191" s="34">
        <f>AU2191*'Propiedades físicas'!$C$4+'Diseño reactor'!AV2191*'Propiedades físicas'!$C$5+'Diseño reactor'!AW2191*'Propiedades físicas'!$C$8+'Diseño reactor'!AX2191*'Propiedades físicas'!$C$9+'Diseño reactor'!AY2191*'Propiedades físicas'!$C$7+'Diseño reactor'!AZ2191*'Propiedades físicas'!$C$6</f>
        <v>875.36746803952281</v>
      </c>
      <c r="BC2191" s="45">
        <f>AU2191*'Propiedades físicas'!$L$4+'Diseño reactor'!AV2191*'Propiedades físicas'!$L$5+'Diseño reactor'!AW2191*'Propiedades físicas'!$L$8+AX2191*'Propiedades físicas'!$L$9+'Diseño reactor'!AY2191*'Propiedades físicas'!$L$7+'Diseño reactor'!AZ2191*'Propiedades físicas'!$L$6</f>
        <v>2.1118593929480292</v>
      </c>
      <c r="BD2191" s="29">
        <f t="shared" si="1411"/>
        <v>1.512818730531982</v>
      </c>
      <c r="BE2191" s="58">
        <f t="shared" si="1412"/>
        <v>41.312111262511124</v>
      </c>
      <c r="BF2191" s="30">
        <f>AU2191*'Propiedades físicas'!$I$4+'Diseño reactor'!AV2191*'Propiedades físicas'!$I$5+'Diseño reactor'!AW2191*'Propiedades físicas'!$I$8+'Diseño reactor'!AX2191*'Propiedades físicas'!$I$9+'Diseño reactor'!AY2191*'Propiedades físicas'!$I$7+'Diseño reactor'!AZ2191*'Propiedades físicas'!$I$6</f>
        <v>1.9977357989243931E-2</v>
      </c>
      <c r="BG2191" s="24">
        <f>AU2191*'Propiedades físicas'!$O$4+'Diseño reactor'!AV2191*'Propiedades físicas'!$O$5+'Diseño reactor'!AW2191*'Propiedades físicas'!$O$8+'Diseño reactor'!AX2191*'Propiedades físicas'!$O$9+'Diseño reactor'!AY2191*'Propiedades físicas'!$O$7+'Diseño reactor'!AZ2191*'Propiedades físicas'!$O$6</f>
        <v>0.15417571435006081</v>
      </c>
      <c r="BH2191" s="54">
        <f t="shared" si="1413"/>
        <v>41140.214330624432</v>
      </c>
      <c r="BI2191" s="34">
        <f t="shared" si="1435"/>
        <v>273.64472604341466</v>
      </c>
      <c r="BJ2191" s="27">
        <f t="shared" si="1414"/>
        <v>4796.9488057203189</v>
      </c>
      <c r="BK2191" s="34">
        <f t="shared" si="1415"/>
        <v>568.90231447892393</v>
      </c>
      <c r="BL2191" s="27">
        <f t="shared" si="1416"/>
        <v>105.68157523636364</v>
      </c>
      <c r="BM2191" s="34">
        <f t="shared" si="1417"/>
        <v>1.1054421768707483</v>
      </c>
      <c r="BN2191" s="45">
        <f t="shared" si="1418"/>
        <v>2371.8059234286534</v>
      </c>
      <c r="BO2191" s="45">
        <f t="shared" si="1419"/>
        <v>108.57987102406774</v>
      </c>
      <c r="BP2191" s="66">
        <f t="shared" si="1420"/>
        <v>6.6876093273826864</v>
      </c>
    </row>
    <row r="2192" spans="8:68">
      <c r="H2192" s="68">
        <v>2187</v>
      </c>
      <c r="I2192" s="31">
        <f>('Propiedades físicas'!$C$10*'Diseño reactor'!H2192)/1000</f>
        <v>1914.1614308588084</v>
      </c>
      <c r="J2192" s="31">
        <f t="shared" si="1397"/>
        <v>0.23822442174869798</v>
      </c>
      <c r="K2192" s="31">
        <f>(I2192*1000)/'Propiedades físicas'!$F$10</f>
        <v>12503.620701378903</v>
      </c>
      <c r="L2192" s="31">
        <f t="shared" si="1398"/>
        <v>1786.2315287684146</v>
      </c>
      <c r="M2192" s="31">
        <f t="shared" si="1399"/>
        <v>10717.389172610487</v>
      </c>
      <c r="N2192" s="31">
        <f t="shared" si="1400"/>
        <v>0.81674967021875378</v>
      </c>
      <c r="O2192" s="32">
        <f t="shared" si="1401"/>
        <v>4.9004980213125222</v>
      </c>
      <c r="P2192" s="33">
        <f t="shared" si="1402"/>
        <v>0.67696882127049673</v>
      </c>
      <c r="Q2192" s="31">
        <f t="shared" si="1403"/>
        <v>4.7327005198774987</v>
      </c>
      <c r="R2192" s="31">
        <f t="shared" si="1404"/>
        <v>0.11585835905308234</v>
      </c>
      <c r="S2192" s="31">
        <f t="shared" si="1405"/>
        <v>0.16779750143502253</v>
      </c>
      <c r="T2192" s="31">
        <f t="shared" si="1406"/>
        <v>1.9828327303584112E-2</v>
      </c>
      <c r="U2192" s="31">
        <f t="shared" si="1407"/>
        <v>4.0941625915906629E-3</v>
      </c>
      <c r="V2192" s="47">
        <f t="shared" si="1421"/>
        <v>6.7039630844262785E-4</v>
      </c>
      <c r="W2192" s="31">
        <f t="shared" si="1408"/>
        <v>0.17114282875782363</v>
      </c>
      <c r="X2192" s="34">
        <f>(S2192*H2192*'Propiedades físicas'!$F$5*60*24*365)/(1000000)</f>
        <v>56797.691654555791</v>
      </c>
      <c r="Y2192" s="34">
        <f>(U2192*H2192*'Propiedades físicas'!$F$7*60*24*365)/(1000000)</f>
        <v>433.3928062996489</v>
      </c>
      <c r="Z2192" s="31">
        <f t="shared" si="1422"/>
        <v>1480.5308121185763</v>
      </c>
      <c r="AA2192" s="31">
        <f t="shared" si="1423"/>
        <v>10350.41603697209</v>
      </c>
      <c r="AB2192" s="31">
        <f t="shared" si="1424"/>
        <v>253.38223124909106</v>
      </c>
      <c r="AC2192" s="31">
        <f t="shared" si="1425"/>
        <v>366.9731356383943</v>
      </c>
      <c r="AD2192" s="31">
        <f t="shared" si="1409"/>
        <v>43.364551812938451</v>
      </c>
      <c r="AE2192" s="31">
        <f t="shared" si="1426"/>
        <v>8.9539335878087805</v>
      </c>
      <c r="AF2192" s="31">
        <f t="shared" si="1427"/>
        <v>12503.620701378897</v>
      </c>
      <c r="AG2192" s="31">
        <f t="shared" si="1428"/>
        <v>0.11840816732031095</v>
      </c>
      <c r="AH2192" s="31">
        <f t="shared" si="1429"/>
        <v>0.8277935075102405</v>
      </c>
      <c r="AI2192" s="31">
        <f t="shared" si="1429"/>
        <v>2.0264708703227708E-2</v>
      </c>
      <c r="AJ2192" s="31">
        <f t="shared" si="1429"/>
        <v>2.9349349632616779E-2</v>
      </c>
      <c r="AK2192" s="31">
        <f t="shared" si="1410"/>
        <v>3.4681595714236768E-3</v>
      </c>
      <c r="AL2192" s="31">
        <f t="shared" si="1410"/>
        <v>7.1610726218057316E-4</v>
      </c>
      <c r="AM2192" s="31">
        <f t="shared" si="1430"/>
        <v>1.0000000000000002</v>
      </c>
      <c r="AN2192" s="31">
        <f>(Z2192*'Propiedades físicas'!$F$4)/1000</f>
        <v>1301.9491855608337</v>
      </c>
      <c r="AO2192" s="31">
        <f>(AA2192*'Propiedades físicas'!$F$6)/1000</f>
        <v>331.62732982458579</v>
      </c>
      <c r="AP2192" s="31">
        <f>(AB2192*'Propiedades físicas'!$F$9)/1000</f>
        <v>156.3241675691267</v>
      </c>
      <c r="AQ2192" s="31">
        <f>(AC2192*'Propiedades físicas'!$F$5)/1000</f>
        <v>108.06257925143797</v>
      </c>
      <c r="AR2192" s="31">
        <f>(AD2192*'Propiedades físicas'!$F$8)/1000</f>
        <v>15.373600908722935</v>
      </c>
      <c r="AS2192" s="31">
        <f>(AE2192*'Propiedades físicas'!$F$7)/1000</f>
        <v>0.82456774410131062</v>
      </c>
      <c r="AT2192" s="31">
        <f t="shared" si="1431"/>
        <v>1914.1614308588084</v>
      </c>
      <c r="AU2192" s="31">
        <f t="shared" si="1432"/>
        <v>0.68016686815003924</v>
      </c>
      <c r="AV2192" s="31">
        <f t="shared" si="1436"/>
        <v>0.17324940544633047</v>
      </c>
      <c r="AW2192" s="31">
        <f t="shared" si="1436"/>
        <v>8.1667180755486346E-2</v>
      </c>
      <c r="AX2192" s="31">
        <f t="shared" si="1436"/>
        <v>5.6454266348347937E-2</v>
      </c>
      <c r="AY2192" s="31">
        <f t="shared" si="1433"/>
        <v>8.0315069883240778E-3</v>
      </c>
      <c r="AZ2192" s="31">
        <f t="shared" si="1433"/>
        <v>4.3077231147184891E-4</v>
      </c>
      <c r="BA2192" s="31">
        <f t="shared" si="1434"/>
        <v>0.99999999999999989</v>
      </c>
      <c r="BB2192" s="34">
        <f>AU2192*'Propiedades físicas'!$C$4+'Diseño reactor'!AV2192*'Propiedades físicas'!$C$5+'Diseño reactor'!AW2192*'Propiedades físicas'!$C$8+'Diseño reactor'!AX2192*'Propiedades físicas'!$C$9+'Diseño reactor'!AY2192*'Propiedades físicas'!$C$7+'Diseño reactor'!AZ2192*'Propiedades físicas'!$C$6</f>
        <v>875.36730623501046</v>
      </c>
      <c r="BC2192" s="45">
        <f>AU2192*'Propiedades físicas'!$L$4+'Diseño reactor'!AV2192*'Propiedades físicas'!$L$5+'Diseño reactor'!AW2192*'Propiedades físicas'!$L$8+AX2192*'Propiedades físicas'!$L$9+'Diseño reactor'!AY2192*'Propiedades físicas'!$L$7+'Diseño reactor'!AZ2192*'Propiedades físicas'!$L$6</f>
        <v>2.1118974994691637</v>
      </c>
      <c r="BD2192" s="29">
        <f t="shared" si="1411"/>
        <v>1.5122183761469645</v>
      </c>
      <c r="BE2192" s="58">
        <f t="shared" si="1412"/>
        <v>41.311463716087879</v>
      </c>
      <c r="BF2192" s="30">
        <f>AU2192*'Propiedades físicas'!$I$4+'Diseño reactor'!AV2192*'Propiedades físicas'!$I$5+'Diseño reactor'!AW2192*'Propiedades físicas'!$I$8+'Diseño reactor'!AX2192*'Propiedades físicas'!$I$9+'Diseño reactor'!AY2192*'Propiedades físicas'!$I$7+'Diseño reactor'!AZ2192*'Propiedades físicas'!$I$6</f>
        <v>1.9977428469190928E-2</v>
      </c>
      <c r="BG2192" s="24">
        <f>AU2192*'Propiedades físicas'!$O$4+'Diseño reactor'!AV2192*'Propiedades físicas'!$O$5+'Diseño reactor'!AW2192*'Propiedades físicas'!$O$8+'Diseño reactor'!AX2192*'Propiedades físicas'!$O$9+'Diseño reactor'!AY2192*'Propiedades físicas'!$O$7+'Diseño reactor'!AZ2192*'Propiedades físicas'!$O$6</f>
        <v>0.15417755963339136</v>
      </c>
      <c r="BH2192" s="54">
        <f t="shared" si="1413"/>
        <v>41140.061584409421</v>
      </c>
      <c r="BI2192" s="34">
        <f t="shared" si="1435"/>
        <v>273.64735393548767</v>
      </c>
      <c r="BJ2192" s="27">
        <f t="shared" si="1414"/>
        <v>4796.9522876647461</v>
      </c>
      <c r="BK2192" s="34">
        <f t="shared" si="1415"/>
        <v>568.90953645381887</v>
      </c>
      <c r="BL2192" s="27">
        <f t="shared" si="1416"/>
        <v>105.68182445162859</v>
      </c>
      <c r="BM2192" s="34">
        <f t="shared" si="1417"/>
        <v>1.1054421768707483</v>
      </c>
      <c r="BN2192" s="45">
        <f t="shared" si="1418"/>
        <v>2373.0026223240993</v>
      </c>
      <c r="BO2192" s="45">
        <f t="shared" si="1419"/>
        <v>108.58784697451226</v>
      </c>
      <c r="BP2192" s="66">
        <f t="shared" si="1420"/>
        <v>6.6876080912328355</v>
      </c>
    </row>
    <row r="2193" spans="8:68">
      <c r="H2193" s="68">
        <v>2188</v>
      </c>
      <c r="I2193" s="31">
        <f>('Propiedades físicas'!$C$10*'Diseño reactor'!H2193)/1000</f>
        <v>1915.0366761404082</v>
      </c>
      <c r="J2193" s="31">
        <f t="shared" si="1397"/>
        <v>0.23811554404223151</v>
      </c>
      <c r="K2193" s="31">
        <f>(I2193*1000)/'Propiedades físicas'!$F$10</f>
        <v>12509.337949070436</v>
      </c>
      <c r="L2193" s="31">
        <f t="shared" si="1398"/>
        <v>1787.0482784386336</v>
      </c>
      <c r="M2193" s="31">
        <f t="shared" si="1399"/>
        <v>10722.289670631801</v>
      </c>
      <c r="N2193" s="31">
        <f t="shared" si="1400"/>
        <v>0.81674967021875389</v>
      </c>
      <c r="O2193" s="32">
        <f t="shared" si="1401"/>
        <v>4.9004980213125231</v>
      </c>
      <c r="P2193" s="33">
        <f t="shared" si="1402"/>
        <v>0.67702177713067446</v>
      </c>
      <c r="Q2193" s="31">
        <f t="shared" si="1403"/>
        <v>4.7327762497833756</v>
      </c>
      <c r="R2193" s="31">
        <f t="shared" si="1404"/>
        <v>0.1158235257908088</v>
      </c>
      <c r="S2193" s="31">
        <f t="shared" si="1405"/>
        <v>0.16772177152914594</v>
      </c>
      <c r="T2193" s="31">
        <f t="shared" si="1406"/>
        <v>1.9814856153474746E-2</v>
      </c>
      <c r="U2193" s="31">
        <f t="shared" si="1407"/>
        <v>4.0895111437958915E-3</v>
      </c>
      <c r="V2193" s="47">
        <f t="shared" si="1421"/>
        <v>6.7044875016824071E-4</v>
      </c>
      <c r="W2193" s="31">
        <f t="shared" si="1408"/>
        <v>0.17107799143727292</v>
      </c>
      <c r="X2193" s="34">
        <f>(S2193*H2193*'Propiedades físicas'!$F$5*60*24*365)/(1000000)</f>
        <v>56798.016751100542</v>
      </c>
      <c r="Y2193" s="34">
        <f>(U2193*H2193*'Propiedades físicas'!$F$7*60*24*365)/(1000000)</f>
        <v>433.09836393642803</v>
      </c>
      <c r="Z2193" s="31">
        <f t="shared" si="1422"/>
        <v>1481.3236483619157</v>
      </c>
      <c r="AA2193" s="31">
        <f t="shared" si="1423"/>
        <v>10355.314434526026</v>
      </c>
      <c r="AB2193" s="31">
        <f t="shared" si="1424"/>
        <v>253.42187443028968</v>
      </c>
      <c r="AC2193" s="31">
        <f t="shared" si="1425"/>
        <v>366.97523610577133</v>
      </c>
      <c r="AD2193" s="31">
        <f t="shared" si="1409"/>
        <v>43.354905263802742</v>
      </c>
      <c r="AE2193" s="31">
        <f t="shared" si="1426"/>
        <v>8.9478503826254112</v>
      </c>
      <c r="AF2193" s="31">
        <f t="shared" si="1427"/>
        <v>12509.337949070428</v>
      </c>
      <c r="AG2193" s="31">
        <f t="shared" si="1428"/>
        <v>0.11841742979467536</v>
      </c>
      <c r="AH2193" s="31">
        <f t="shared" si="1429"/>
        <v>0.82780675337782617</v>
      </c>
      <c r="AI2193" s="31">
        <f t="shared" si="1429"/>
        <v>2.0258616040437338E-2</v>
      </c>
      <c r="AJ2193" s="31">
        <f t="shared" si="1429"/>
        <v>2.9336103765031093E-2</v>
      </c>
      <c r="AK2193" s="31">
        <f t="shared" si="1410"/>
        <v>3.4658033414969379E-3</v>
      </c>
      <c r="AL2193" s="31">
        <f t="shared" si="1410"/>
        <v>7.1529368053329539E-4</v>
      </c>
      <c r="AM2193" s="31">
        <f t="shared" si="1430"/>
        <v>1.0000000000000002</v>
      </c>
      <c r="AN2193" s="31">
        <f>(Z2193*'Propiedades físicas'!$F$4)/1000</f>
        <v>1302.6463898965017</v>
      </c>
      <c r="AO2193" s="31">
        <f>(AA2193*'Propiedades físicas'!$F$6)/1000</f>
        <v>331.7842744822139</v>
      </c>
      <c r="AP2193" s="31">
        <f>(AB2193*'Propiedades físicas'!$F$9)/1000</f>
        <v>156.34862542976722</v>
      </c>
      <c r="AQ2193" s="31">
        <f>(AC2193*'Propiedades físicas'!$F$5)/1000</f>
        <v>108.06319777606649</v>
      </c>
      <c r="AR2193" s="31">
        <f>(AD2193*'Propiedades físicas'!$F$8)/1000</f>
        <v>15.370181014123341</v>
      </c>
      <c r="AS2193" s="31">
        <f>(AE2193*'Propiedades físicas'!$F$7)/1000</f>
        <v>0.82400754173597424</v>
      </c>
      <c r="AT2193" s="31">
        <f t="shared" si="1431"/>
        <v>1915.0366761404086</v>
      </c>
      <c r="AU2193" s="31">
        <f t="shared" si="1432"/>
        <v>0.6802200741773119</v>
      </c>
      <c r="AV2193" s="31">
        <f t="shared" si="1436"/>
        <v>0.17325217768199433</v>
      </c>
      <c r="AW2193" s="31">
        <f t="shared" si="1436"/>
        <v>8.1642627202772114E-2</v>
      </c>
      <c r="AX2193" s="31">
        <f t="shared" si="1436"/>
        <v>5.6428787564454665E-2</v>
      </c>
      <c r="AY2193" s="31">
        <f t="shared" si="1433"/>
        <v>8.026050469749026E-3</v>
      </c>
      <c r="AZ2193" s="31">
        <f t="shared" si="1433"/>
        <v>4.3028290371790187E-4</v>
      </c>
      <c r="BA2193" s="31">
        <f t="shared" si="1434"/>
        <v>1</v>
      </c>
      <c r="BB2193" s="34">
        <f>AU2193*'Propiedades físicas'!$C$4+'Diseño reactor'!AV2193*'Propiedades físicas'!$C$5+'Diseño reactor'!AW2193*'Propiedades físicas'!$C$8+'Diseño reactor'!AX2193*'Propiedades físicas'!$C$9+'Diseño reactor'!AY2193*'Propiedades físicas'!$C$7+'Diseño reactor'!AZ2193*'Propiedades físicas'!$C$6</f>
        <v>875.36714466426804</v>
      </c>
      <c r="BC2193" s="45">
        <f>AU2193*'Propiedades físicas'!$L$4+'Diseño reactor'!AV2193*'Propiedades físicas'!$L$5+'Diseño reactor'!AW2193*'Propiedades físicas'!$L$8+AX2193*'Propiedades físicas'!$L$9+'Diseño reactor'!AY2193*'Propiedades físicas'!$L$7+'Diseño reactor'!AZ2193*'Propiedades físicas'!$L$6</f>
        <v>2.111935575909162</v>
      </c>
      <c r="BD2193" s="29">
        <f t="shared" si="1411"/>
        <v>1.511618498750712</v>
      </c>
      <c r="BE2193" s="58">
        <f t="shared" si="1412"/>
        <v>41.310816691268066</v>
      </c>
      <c r="BF2193" s="30">
        <f>AU2193*'Propiedades físicas'!$I$4+'Diseño reactor'!AV2193*'Propiedades físicas'!$I$5+'Diseño reactor'!AW2193*'Propiedades físicas'!$I$8+'Diseño reactor'!AX2193*'Propiedades físicas'!$I$9+'Diseño reactor'!AY2193*'Propiedades físicas'!$I$7+'Diseño reactor'!AZ2193*'Propiedades físicas'!$I$6</f>
        <v>1.9977498838666903E-2</v>
      </c>
      <c r="BG2193" s="24">
        <f>AU2193*'Propiedades físicas'!$O$4+'Diseño reactor'!AV2193*'Propiedades físicas'!$O$5+'Diseño reactor'!AW2193*'Propiedades físicas'!$O$8+'Diseño reactor'!AX2193*'Propiedades físicas'!$O$9+'Diseño reactor'!AY2193*'Propiedades físicas'!$O$7+'Diseño reactor'!AZ2193*'Propiedades físicas'!$O$6</f>
        <v>0.15417940352411597</v>
      </c>
      <c r="BH2193" s="54">
        <f t="shared" si="1413"/>
        <v>41139.909077753066</v>
      </c>
      <c r="BI2193" s="34">
        <f t="shared" si="1435"/>
        <v>273.649978860278</v>
      </c>
      <c r="BJ2193" s="27">
        <f t="shared" si="1414"/>
        <v>4796.9557707036583</v>
      </c>
      <c r="BK2193" s="34">
        <f t="shared" si="1415"/>
        <v>568.91675342973531</v>
      </c>
      <c r="BL2193" s="27">
        <f t="shared" si="1416"/>
        <v>105.6820734892427</v>
      </c>
      <c r="BM2193" s="34">
        <f t="shared" si="1417"/>
        <v>1.1054421768707483</v>
      </c>
      <c r="BN2193" s="45">
        <f t="shared" si="1418"/>
        <v>2374.199340578883</v>
      </c>
      <c r="BO2193" s="45">
        <f t="shared" si="1419"/>
        <v>108.59581688244153</v>
      </c>
      <c r="BP2193" s="66">
        <f t="shared" si="1420"/>
        <v>6.6876068568689329</v>
      </c>
    </row>
    <row r="2194" spans="8:68">
      <c r="H2194" s="68">
        <v>2189</v>
      </c>
      <c r="I2194" s="31">
        <f>('Propiedades físicas'!$C$10*'Diseño reactor'!H2194)/1000</f>
        <v>1915.9119214220079</v>
      </c>
      <c r="J2194" s="31">
        <f t="shared" si="1397"/>
        <v>0.23800676581288377</v>
      </c>
      <c r="K2194" s="31">
        <f>(I2194*1000)/'Propiedades físicas'!$F$10</f>
        <v>12515.055196761965</v>
      </c>
      <c r="L2194" s="31">
        <f t="shared" si="1398"/>
        <v>1787.8650281088521</v>
      </c>
      <c r="M2194" s="31">
        <f t="shared" si="1399"/>
        <v>10727.190168653113</v>
      </c>
      <c r="N2194" s="31">
        <f t="shared" si="1400"/>
        <v>0.81674967021875378</v>
      </c>
      <c r="O2194" s="32">
        <f t="shared" si="1401"/>
        <v>4.9004980213125231</v>
      </c>
      <c r="P2194" s="33">
        <f t="shared" si="1402"/>
        <v>0.67707469288147903</v>
      </c>
      <c r="Q2194" s="31">
        <f t="shared" si="1403"/>
        <v>4.7328519119509345</v>
      </c>
      <c r="R2194" s="31">
        <f t="shared" si="1404"/>
        <v>0.11578871205241342</v>
      </c>
      <c r="S2194" s="31">
        <f t="shared" si="1405"/>
        <v>0.1676461093615885</v>
      </c>
      <c r="T2194" s="31">
        <f t="shared" si="1406"/>
        <v>1.9801398545409219E-2</v>
      </c>
      <c r="U2194" s="31">
        <f t="shared" si="1407"/>
        <v>4.0848667394522194E-3</v>
      </c>
      <c r="V2194" s="47">
        <f t="shared" si="1421"/>
        <v>6.7050115217389186E-4</v>
      </c>
      <c r="W2194" s="31">
        <f t="shared" si="1408"/>
        <v>0.17101320322524904</v>
      </c>
      <c r="X2194" s="34">
        <f>(S2194*H2194*'Propiedades físicas'!$F$5*60*24*365)/(1000000)</f>
        <v>56798.341355368095</v>
      </c>
      <c r="Y2194" s="34">
        <f>(U2194*H2194*'Propiedades físicas'!$F$7*60*24*365)/(1000000)</f>
        <v>432.80421756511282</v>
      </c>
      <c r="Z2194" s="31">
        <f t="shared" si="1422"/>
        <v>1482.1165027175575</v>
      </c>
      <c r="AA2194" s="31">
        <f t="shared" si="1423"/>
        <v>10360.212835260596</v>
      </c>
      <c r="AB2194" s="31">
        <f t="shared" si="1424"/>
        <v>253.46149068273297</v>
      </c>
      <c r="AC2194" s="31">
        <f t="shared" si="1425"/>
        <v>366.97733339251721</v>
      </c>
      <c r="AD2194" s="31">
        <f t="shared" si="1409"/>
        <v>43.345261415900779</v>
      </c>
      <c r="AE2194" s="31">
        <f t="shared" si="1426"/>
        <v>8.9417732926609084</v>
      </c>
      <c r="AF2194" s="31">
        <f t="shared" si="1427"/>
        <v>12515.055196761967</v>
      </c>
      <c r="AG2194" s="31">
        <f t="shared" si="1428"/>
        <v>0.11842668525353585</v>
      </c>
      <c r="AH2194" s="31">
        <f t="shared" si="1429"/>
        <v>0.82781998739734719</v>
      </c>
      <c r="AI2194" s="31">
        <f t="shared" si="1429"/>
        <v>2.0252526792555525E-2</v>
      </c>
      <c r="AJ2194" s="31">
        <f t="shared" si="1429"/>
        <v>2.9322869745509843E-2</v>
      </c>
      <c r="AK2194" s="31">
        <f t="shared" si="1410"/>
        <v>3.4634494802000988E-3</v>
      </c>
      <c r="AL2194" s="31">
        <f t="shared" si="1410"/>
        <v>7.1448133085137515E-4</v>
      </c>
      <c r="AM2194" s="31">
        <f t="shared" si="1430"/>
        <v>0.99999999999999978</v>
      </c>
      <c r="AN2194" s="31">
        <f>(Z2194*'Propiedades físicas'!$F$4)/1000</f>
        <v>1303.3436101597656</v>
      </c>
      <c r="AO2194" s="31">
        <f>(AA2194*'Propiedades físicas'!$F$6)/1000</f>
        <v>331.94121924174948</v>
      </c>
      <c r="AP2194" s="31">
        <f>(AB2194*'Propiedades físicas'!$F$9)/1000</f>
        <v>156.37306667671211</v>
      </c>
      <c r="AQ2194" s="31">
        <f>(AC2194*'Propiedades físicas'!$F$5)/1000</f>
        <v>108.06381536409455</v>
      </c>
      <c r="AR2194" s="31">
        <f>(AD2194*'Propiedades físicas'!$F$8)/1000</f>
        <v>15.366762077165138</v>
      </c>
      <c r="AS2194" s="31">
        <f>(AE2194*'Propiedades físicas'!$F$7)/1000</f>
        <v>0.82344790252114308</v>
      </c>
      <c r="AT2194" s="31">
        <f t="shared" si="1431"/>
        <v>1915.9119214220079</v>
      </c>
      <c r="AU2194" s="31">
        <f t="shared" si="1432"/>
        <v>0.68027323990573207</v>
      </c>
      <c r="AV2194" s="31">
        <f t="shared" si="1436"/>
        <v>0.17325494743796968</v>
      </c>
      <c r="AW2194" s="31">
        <f t="shared" si="1436"/>
        <v>8.1618087412207621E-2</v>
      </c>
      <c r="AX2194" s="31">
        <f t="shared" si="1436"/>
        <v>5.640333157063325E-2</v>
      </c>
      <c r="AY2194" s="31">
        <f t="shared" si="1433"/>
        <v>8.0205994364082149E-3</v>
      </c>
      <c r="AZ2194" s="31">
        <f t="shared" si="1433"/>
        <v>4.2979423704925446E-4</v>
      </c>
      <c r="BA2194" s="31">
        <f t="shared" si="1434"/>
        <v>1.0000000000000002</v>
      </c>
      <c r="BB2194" s="34">
        <f>AU2194*'Propiedades físicas'!$C$4+'Diseño reactor'!AV2194*'Propiedades físicas'!$C$5+'Diseño reactor'!AW2194*'Propiedades físicas'!$C$8+'Diseño reactor'!AX2194*'Propiedades físicas'!$C$9+'Diseño reactor'!AY2194*'Propiedades físicas'!$C$7+'Diseño reactor'!AZ2194*'Propiedades físicas'!$C$6</f>
        <v>875.36698332687604</v>
      </c>
      <c r="BC2194" s="45">
        <f>AU2194*'Propiedades físicas'!$L$4+'Diseño reactor'!AV2194*'Propiedades físicas'!$L$5+'Diseño reactor'!AW2194*'Propiedades físicas'!$L$8+AX2194*'Propiedades físicas'!$L$9+'Diseño reactor'!AY2194*'Propiedades físicas'!$L$7+'Diseño reactor'!AZ2194*'Propiedades físicas'!$L$6</f>
        <v>2.1119736223033896</v>
      </c>
      <c r="BD2194" s="29">
        <f t="shared" si="1411"/>
        <v>1.511019097774384</v>
      </c>
      <c r="BE2194" s="58">
        <f t="shared" si="1412"/>
        <v>41.310170187419871</v>
      </c>
      <c r="BF2194" s="30">
        <f>AU2194*'Propiedades físicas'!$I$4+'Diseño reactor'!AV2194*'Propiedades físicas'!$I$5+'Diseño reactor'!AW2194*'Propiedades físicas'!$I$8+'Diseño reactor'!AX2194*'Propiedades físicas'!$I$9+'Diseño reactor'!AY2194*'Propiedades físicas'!$I$7+'Diseño reactor'!AZ2194*'Propiedades físicas'!$I$6</f>
        <v>1.997756909787023E-2</v>
      </c>
      <c r="BG2194" s="24">
        <f>AU2194*'Propiedades físicas'!$O$4+'Diseño reactor'!AV2194*'Propiedades físicas'!$O$5+'Diseño reactor'!AW2194*'Propiedades físicas'!$O$8+'Diseño reactor'!AX2194*'Propiedades físicas'!$O$9+'Diseño reactor'!AY2194*'Propiedades físicas'!$O$7+'Diseño reactor'!AZ2194*'Propiedades físicas'!$O$6</f>
        <v>0.15418124602377975</v>
      </c>
      <c r="BH2194" s="54">
        <f t="shared" si="1413"/>
        <v>41139.756810222098</v>
      </c>
      <c r="BI2194" s="34">
        <f t="shared" si="1435"/>
        <v>273.6526008223974</v>
      </c>
      <c r="BJ2194" s="27">
        <f t="shared" si="1414"/>
        <v>4796.9592548310311</v>
      </c>
      <c r="BK2194" s="34">
        <f t="shared" si="1415"/>
        <v>568.92396541165419</v>
      </c>
      <c r="BL2194" s="27">
        <f t="shared" si="1416"/>
        <v>105.68232234938871</v>
      </c>
      <c r="BM2194" s="34">
        <f t="shared" si="1417"/>
        <v>1.1054421768707483</v>
      </c>
      <c r="BN2194" s="45">
        <f t="shared" si="1418"/>
        <v>2375.3960781703586</v>
      </c>
      <c r="BO2194" s="45">
        <f t="shared" si="1419"/>
        <v>108.60378075471934</v>
      </c>
      <c r="BP2194" s="66">
        <f t="shared" si="1420"/>
        <v>6.6876056242877739</v>
      </c>
    </row>
    <row r="2195" spans="8:68">
      <c r="H2195" s="68">
        <v>2190</v>
      </c>
      <c r="I2195" s="31">
        <f>('Propiedades físicas'!$C$10*'Diseño reactor'!H2195)/1000</f>
        <v>1916.7871667036079</v>
      </c>
      <c r="J2195" s="31">
        <f t="shared" si="1397"/>
        <v>0.23789808692438472</v>
      </c>
      <c r="K2195" s="31">
        <f>(I2195*1000)/'Propiedades físicas'!$F$10</f>
        <v>12520.772444453498</v>
      </c>
      <c r="L2195" s="31">
        <f t="shared" si="1398"/>
        <v>1788.6817777790711</v>
      </c>
      <c r="M2195" s="31">
        <f t="shared" si="1399"/>
        <v>10732.090666674427</v>
      </c>
      <c r="N2195" s="31">
        <f t="shared" si="1400"/>
        <v>0.81674967021875389</v>
      </c>
      <c r="O2195" s="32">
        <f t="shared" si="1401"/>
        <v>4.900498021312524</v>
      </c>
      <c r="P2195" s="33">
        <f t="shared" si="1402"/>
        <v>0.67712756856846223</v>
      </c>
      <c r="Q2195" s="31">
        <f t="shared" si="1403"/>
        <v>4.7329275064702179</v>
      </c>
      <c r="R2195" s="31">
        <f t="shared" si="1404"/>
        <v>0.11575391782351023</v>
      </c>
      <c r="S2195" s="31">
        <f t="shared" si="1405"/>
        <v>0.16757051484230606</v>
      </c>
      <c r="T2195" s="31">
        <f t="shared" si="1406"/>
        <v>1.9787954461548758E-2</v>
      </c>
      <c r="U2195" s="31">
        <f t="shared" si="1407"/>
        <v>4.0802293652327697E-3</v>
      </c>
      <c r="V2195" s="47">
        <f t="shared" si="1421"/>
        <v>6.7055351450469075E-4</v>
      </c>
      <c r="W2195" s="31">
        <f t="shared" si="1408"/>
        <v>0.17094846406598013</v>
      </c>
      <c r="X2195" s="34">
        <f>(S2195*H2195*'Propiedades físicas'!$F$5*60*24*365)/(1000000)</f>
        <v>56798.665468289924</v>
      </c>
      <c r="Y2195" s="34">
        <f>(U2195*H2195*'Propiedades físicas'!$F$7*60*24*365)/(1000000)</f>
        <v>432.51036679579653</v>
      </c>
      <c r="Z2195" s="31">
        <f t="shared" si="1422"/>
        <v>1482.9093751649323</v>
      </c>
      <c r="AA2195" s="31">
        <f t="shared" si="1423"/>
        <v>10365.111239169777</v>
      </c>
      <c r="AB2195" s="31">
        <f t="shared" si="1424"/>
        <v>253.5010800334874</v>
      </c>
      <c r="AC2195" s="31">
        <f t="shared" si="1425"/>
        <v>366.97942750465029</v>
      </c>
      <c r="AD2195" s="31">
        <f t="shared" si="1409"/>
        <v>43.335620270791779</v>
      </c>
      <c r="AE2195" s="31">
        <f t="shared" si="1426"/>
        <v>8.9357023098597654</v>
      </c>
      <c r="AF2195" s="31">
        <f t="shared" si="1427"/>
        <v>12520.772444453498</v>
      </c>
      <c r="AG2195" s="31">
        <f t="shared" si="1428"/>
        <v>0.11843593370486</v>
      </c>
      <c r="AH2195" s="31">
        <f t="shared" si="1429"/>
        <v>0.82783320958455364</v>
      </c>
      <c r="AI2195" s="31">
        <f t="shared" si="1429"/>
        <v>2.0246440957066056E-2</v>
      </c>
      <c r="AJ2195" s="31">
        <f t="shared" si="1429"/>
        <v>2.9309647558303505E-2</v>
      </c>
      <c r="AK2195" s="31">
        <f t="shared" si="1410"/>
        <v>3.4610979844129958E-3</v>
      </c>
      <c r="AL2195" s="31">
        <f t="shared" si="1410"/>
        <v>7.1367021080381821E-4</v>
      </c>
      <c r="AM2195" s="31">
        <f t="shared" si="1430"/>
        <v>1</v>
      </c>
      <c r="AN2195" s="31">
        <f>(Z2195*'Propiedades físicas'!$F$4)/1000</f>
        <v>1304.0408463325382</v>
      </c>
      <c r="AO2195" s="31">
        <f>(AA2195*'Propiedades físicas'!$F$6)/1000</f>
        <v>332.09816410299965</v>
      </c>
      <c r="AP2195" s="31">
        <f>(AB2195*'Propiedades físicas'!$F$9)/1000</f>
        <v>156.39749132666003</v>
      </c>
      <c r="AQ2195" s="31">
        <f>(AC2195*'Propiedades físicas'!$F$5)/1000</f>
        <v>108.06443201729438</v>
      </c>
      <c r="AR2195" s="31">
        <f>(AD2195*'Propiedades físicas'!$F$8)/1000</f>
        <v>15.363344098401097</v>
      </c>
      <c r="AS2195" s="31">
        <f>(AE2195*'Propiedades físicas'!$F$7)/1000</f>
        <v>0.82288882571498589</v>
      </c>
      <c r="AT2195" s="31">
        <f t="shared" si="1431"/>
        <v>1916.7871667036081</v>
      </c>
      <c r="AU2195" s="31">
        <f t="shared" si="1432"/>
        <v>0.6803263653810665</v>
      </c>
      <c r="AV2195" s="31">
        <f t="shared" si="1436"/>
        <v>0.17325771471755258</v>
      </c>
      <c r="AW2195" s="31">
        <f t="shared" si="1436"/>
        <v>8.159356137365234E-2</v>
      </c>
      <c r="AX2195" s="31">
        <f t="shared" si="1436"/>
        <v>5.637789833658894E-2</v>
      </c>
      <c r="AY2195" s="31">
        <f t="shared" si="1433"/>
        <v>8.0151538810760009E-3</v>
      </c>
      <c r="AZ2195" s="31">
        <f t="shared" si="1433"/>
        <v>4.2930631006370297E-4</v>
      </c>
      <c r="BA2195" s="31">
        <f t="shared" si="1434"/>
        <v>1</v>
      </c>
      <c r="BB2195" s="34">
        <f>AU2195*'Propiedades físicas'!$C$4+'Diseño reactor'!AV2195*'Propiedades físicas'!$C$5+'Diseño reactor'!AW2195*'Propiedades físicas'!$C$8+'Diseño reactor'!AX2195*'Propiedades físicas'!$C$9+'Diseño reactor'!AY2195*'Propiedades físicas'!$C$7+'Diseño reactor'!AZ2195*'Propiedades físicas'!$C$6</f>
        <v>875.36682222241677</v>
      </c>
      <c r="BC2195" s="45">
        <f>AU2195*'Propiedades físicas'!$L$4+'Diseño reactor'!AV2195*'Propiedades físicas'!$L$5+'Diseño reactor'!AW2195*'Propiedades físicas'!$L$8+AX2195*'Propiedades físicas'!$L$9+'Diseño reactor'!AY2195*'Propiedades físicas'!$L$7+'Diseño reactor'!AZ2195*'Propiedades físicas'!$L$6</f>
        <v>2.1120116386871524</v>
      </c>
      <c r="BD2195" s="29">
        <f t="shared" si="1411"/>
        <v>1.5104201726500452</v>
      </c>
      <c r="BE2195" s="58">
        <f t="shared" si="1412"/>
        <v>41.309524203912524</v>
      </c>
      <c r="BF2195" s="30">
        <f>AU2195*'Propiedades físicas'!$I$4+'Diseño reactor'!AV2195*'Propiedades físicas'!$I$5+'Diseño reactor'!AW2195*'Propiedades físicas'!$I$8+'Diseño reactor'!AX2195*'Propiedades físicas'!$I$9+'Diseño reactor'!AY2195*'Propiedades físicas'!$I$7+'Diseño reactor'!AZ2195*'Propiedades físicas'!$I$6</f>
        <v>1.997763924699885E-2</v>
      </c>
      <c r="BG2195" s="24">
        <f>AU2195*'Propiedades físicas'!$O$4+'Diseño reactor'!AV2195*'Propiedades físicas'!$O$5+'Diseño reactor'!AW2195*'Propiedades físicas'!$O$8+'Diseño reactor'!AX2195*'Propiedades físicas'!$O$9+'Diseño reactor'!AY2195*'Propiedades físicas'!$O$7+'Diseño reactor'!AZ2195*'Propiedades físicas'!$O$6</f>
        <v>0.15418308713392553</v>
      </c>
      <c r="BH2195" s="54">
        <f t="shared" si="1413"/>
        <v>41139.604781384194</v>
      </c>
      <c r="BI2195" s="34">
        <f t="shared" si="1435"/>
        <v>273.65521982644816</v>
      </c>
      <c r="BJ2195" s="27">
        <f t="shared" si="1414"/>
        <v>4796.9627400408499</v>
      </c>
      <c r="BK2195" s="34">
        <f t="shared" si="1415"/>
        <v>568.93117240454808</v>
      </c>
      <c r="BL2195" s="27">
        <f t="shared" si="1416"/>
        <v>105.68257103224903</v>
      </c>
      <c r="BM2195" s="34">
        <f t="shared" si="1417"/>
        <v>1.1054421768707483</v>
      </c>
      <c r="BN2195" s="45">
        <f t="shared" si="1418"/>
        <v>2376.5928350759104</v>
      </c>
      <c r="BO2195" s="45">
        <f t="shared" si="1419"/>
        <v>108.61173859819915</v>
      </c>
      <c r="BP2195" s="66">
        <f t="shared" si="1420"/>
        <v>6.6876043934861693</v>
      </c>
    </row>
    <row r="2196" spans="8:68">
      <c r="H2196" s="68">
        <v>2191</v>
      </c>
      <c r="I2196" s="31">
        <f>('Propiedades físicas'!$C$10*'Diseño reactor'!H2196)/1000</f>
        <v>1917.6624119852077</v>
      </c>
      <c r="J2196" s="31">
        <f t="shared" si="1397"/>
        <v>0.23778950724071315</v>
      </c>
      <c r="K2196" s="31">
        <f>(I2196*1000)/'Propiedades físicas'!$F$10</f>
        <v>12526.489692145027</v>
      </c>
      <c r="L2196" s="31">
        <f t="shared" si="1398"/>
        <v>1789.4985274492894</v>
      </c>
      <c r="M2196" s="31">
        <f t="shared" si="1399"/>
        <v>10736.991164695737</v>
      </c>
      <c r="N2196" s="31">
        <f t="shared" si="1400"/>
        <v>0.81674967021875378</v>
      </c>
      <c r="O2196" s="32">
        <f t="shared" si="1401"/>
        <v>4.9004980213125222</v>
      </c>
      <c r="P2196" s="33">
        <f t="shared" si="1402"/>
        <v>0.67718040423710646</v>
      </c>
      <c r="Q2196" s="31">
        <f t="shared" si="1403"/>
        <v>4.7330030334311095</v>
      </c>
      <c r="R2196" s="31">
        <f t="shared" si="1404"/>
        <v>0.11571914308972316</v>
      </c>
      <c r="S2196" s="31">
        <f t="shared" si="1405"/>
        <v>0.16749498788141243</v>
      </c>
      <c r="T2196" s="31">
        <f t="shared" si="1406"/>
        <v>1.9774523884083267E-2</v>
      </c>
      <c r="U2196" s="31">
        <f t="shared" si="1407"/>
        <v>4.0755990078409068E-3</v>
      </c>
      <c r="V2196" s="47">
        <f t="shared" si="1421"/>
        <v>6.7060583720567827E-4</v>
      </c>
      <c r="W2196" s="31">
        <f t="shared" si="1408"/>
        <v>0.17088377390377871</v>
      </c>
      <c r="X2196" s="34">
        <f>(S2196*H2196*'Propiedades físicas'!$F$5*60*24*365)/(1000000)</f>
        <v>56798.989090795301</v>
      </c>
      <c r="Y2196" s="34">
        <f>(U2196*H2196*'Propiedades físicas'!$F$7*60*24*365)/(1000000)</f>
        <v>432.21681123919939</v>
      </c>
      <c r="Z2196" s="31">
        <f t="shared" si="1422"/>
        <v>1483.7022656835002</v>
      </c>
      <c r="AA2196" s="31">
        <f t="shared" si="1423"/>
        <v>10370.009646247561</v>
      </c>
      <c r="AB2196" s="31">
        <f t="shared" si="1424"/>
        <v>253.54064250958342</v>
      </c>
      <c r="AC2196" s="31">
        <f t="shared" si="1425"/>
        <v>366.98151844817465</v>
      </c>
      <c r="AD2196" s="31">
        <f t="shared" si="1409"/>
        <v>43.325981830026436</v>
      </c>
      <c r="AE2196" s="31">
        <f t="shared" si="1426"/>
        <v>8.9296374261794274</v>
      </c>
      <c r="AF2196" s="31">
        <f t="shared" si="1427"/>
        <v>12526.489692145024</v>
      </c>
      <c r="AG2196" s="31">
        <f t="shared" si="1428"/>
        <v>0.11844517515660306</v>
      </c>
      <c r="AH2196" s="31">
        <f t="shared" si="1429"/>
        <v>0.82784641995516717</v>
      </c>
      <c r="AI2196" s="31">
        <f t="shared" si="1429"/>
        <v>2.0240358531454422E-2</v>
      </c>
      <c r="AJ2196" s="31">
        <f t="shared" si="1429"/>
        <v>2.9296437187690139E-2</v>
      </c>
      <c r="AK2196" s="31">
        <f t="shared" si="1410"/>
        <v>3.4587488510204761E-3</v>
      </c>
      <c r="AL2196" s="31">
        <f t="shared" si="1410"/>
        <v>7.1286031806491875E-4</v>
      </c>
      <c r="AM2196" s="31">
        <f t="shared" si="1430"/>
        <v>1.0000000000000002</v>
      </c>
      <c r="AN2196" s="31">
        <f>(Z2196*'Propiedades físicas'!$F$4)/1000</f>
        <v>1304.7380983967564</v>
      </c>
      <c r="AO2196" s="31">
        <f>(AA2196*'Propiedades físicas'!$F$6)/1000</f>
        <v>332.25510906577188</v>
      </c>
      <c r="AP2196" s="31">
        <f>(AB2196*'Propiedades físicas'!$F$9)/1000</f>
        <v>156.42189939628747</v>
      </c>
      <c r="AQ2196" s="31">
        <f>(AC2196*'Propiedades físicas'!$F$5)/1000</f>
        <v>108.065047737434</v>
      </c>
      <c r="AR2196" s="31">
        <f>(AD2196*'Propiedades físicas'!$F$8)/1000</f>
        <v>15.359927078380966</v>
      </c>
      <c r="AS2196" s="31">
        <f>(AE2196*'Propiedades físicas'!$F$7)/1000</f>
        <v>0.82233031057686345</v>
      </c>
      <c r="AT2196" s="31">
        <f t="shared" si="1431"/>
        <v>1917.6624119852077</v>
      </c>
      <c r="AU2196" s="31">
        <f t="shared" si="1432"/>
        <v>0.68037945064901273</v>
      </c>
      <c r="AV2196" s="31">
        <f t="shared" si="1436"/>
        <v>0.17326047952403356</v>
      </c>
      <c r="AW2196" s="31">
        <f t="shared" si="1436"/>
        <v>8.1569049076972822E-2</v>
      </c>
      <c r="AX2196" s="31">
        <f t="shared" si="1436"/>
        <v>5.635248783208021E-2</v>
      </c>
      <c r="AY2196" s="31">
        <f t="shared" si="1433"/>
        <v>8.0097137965383699E-3</v>
      </c>
      <c r="AZ2196" s="31">
        <f t="shared" si="1433"/>
        <v>4.2881912136222581E-4</v>
      </c>
      <c r="BA2196" s="31">
        <f t="shared" si="1434"/>
        <v>1</v>
      </c>
      <c r="BB2196" s="34">
        <f>AU2196*'Propiedades físicas'!$C$4+'Diseño reactor'!AV2196*'Propiedades físicas'!$C$5+'Diseño reactor'!AW2196*'Propiedades físicas'!$C$8+'Diseño reactor'!AX2196*'Propiedades físicas'!$C$9+'Diseño reactor'!AY2196*'Propiedades físicas'!$C$7+'Diseño reactor'!AZ2196*'Propiedades físicas'!$C$6</f>
        <v>875.36666135047324</v>
      </c>
      <c r="BC2196" s="45">
        <f>AU2196*'Propiedades físicas'!$L$4+'Diseño reactor'!AV2196*'Propiedades físicas'!$L$5+'Diseño reactor'!AW2196*'Propiedades físicas'!$L$8+AX2196*'Propiedades físicas'!$L$9+'Diseño reactor'!AY2196*'Propiedades físicas'!$L$7+'Diseño reactor'!AZ2196*'Propiedades físicas'!$L$6</f>
        <v>2.1120496250957066</v>
      </c>
      <c r="BD2196" s="29">
        <f t="shared" si="1411"/>
        <v>1.5098217228106616</v>
      </c>
      <c r="BE2196" s="58">
        <f t="shared" si="1412"/>
        <v>41.308878740116263</v>
      </c>
      <c r="BF2196" s="30">
        <f>AU2196*'Propiedades físicas'!$I$4+'Diseño reactor'!AV2196*'Propiedades físicas'!$I$5+'Diseño reactor'!AW2196*'Propiedades físicas'!$I$8+'Diseño reactor'!AX2196*'Propiedades físicas'!$I$9+'Diseño reactor'!AY2196*'Propiedades físicas'!$I$7+'Diseño reactor'!AZ2196*'Propiedades físicas'!$I$6</f>
        <v>1.9977709286250304E-2</v>
      </c>
      <c r="BG2196" s="24">
        <f>AU2196*'Propiedades físicas'!$O$4+'Diseño reactor'!AV2196*'Propiedades físicas'!$O$5+'Diseño reactor'!AW2196*'Propiedades físicas'!$O$8+'Diseño reactor'!AX2196*'Propiedades físicas'!$O$9+'Diseño reactor'!AY2196*'Propiedades físicas'!$O$7+'Diseño reactor'!AZ2196*'Propiedades físicas'!$O$6</f>
        <v>0.15418492685609389</v>
      </c>
      <c r="BH2196" s="54">
        <f t="shared" si="1413"/>
        <v>41139.452990807964</v>
      </c>
      <c r="BI2196" s="34">
        <f t="shared" si="1435"/>
        <v>273.65783587702452</v>
      </c>
      <c r="BJ2196" s="27">
        <f t="shared" si="1414"/>
        <v>4796.9662263271412</v>
      </c>
      <c r="BK2196" s="34">
        <f t="shared" si="1415"/>
        <v>568.9383744133869</v>
      </c>
      <c r="BL2196" s="27">
        <f t="shared" si="1416"/>
        <v>105.68281953800599</v>
      </c>
      <c r="BM2196" s="34">
        <f t="shared" si="1417"/>
        <v>1.1054421768707483</v>
      </c>
      <c r="BN2196" s="45">
        <f t="shared" si="1418"/>
        <v>2377.7896112729613</v>
      </c>
      <c r="BO2196" s="45">
        <f t="shared" si="1419"/>
        <v>108.61969041972404</v>
      </c>
      <c r="BP2196" s="66">
        <f t="shared" si="1420"/>
        <v>6.6876031644609322</v>
      </c>
    </row>
    <row r="2197" spans="8:68">
      <c r="H2197" s="68">
        <v>2192</v>
      </c>
      <c r="I2197" s="31">
        <f>('Propiedades físicas'!$C$10*'Diseño reactor'!H2197)/1000</f>
        <v>1918.5376572668074</v>
      </c>
      <c r="J2197" s="31">
        <f t="shared" si="1397"/>
        <v>0.23768102662609605</v>
      </c>
      <c r="K2197" s="31">
        <f>(I2197*1000)/'Propiedades físicas'!$F$10</f>
        <v>12532.20693983656</v>
      </c>
      <c r="L2197" s="31">
        <f t="shared" si="1398"/>
        <v>1790.3152771195084</v>
      </c>
      <c r="M2197" s="31">
        <f t="shared" si="1399"/>
        <v>10741.891662717051</v>
      </c>
      <c r="N2197" s="31">
        <f t="shared" si="1400"/>
        <v>0.81674967021875389</v>
      </c>
      <c r="O2197" s="32">
        <f t="shared" si="1401"/>
        <v>4.9004980213125231</v>
      </c>
      <c r="P2197" s="33">
        <f t="shared" si="1402"/>
        <v>0.67723319993282627</v>
      </c>
      <c r="Q2197" s="31">
        <f t="shared" si="1403"/>
        <v>4.733078492923342</v>
      </c>
      <c r="R2197" s="31">
        <f t="shared" si="1404"/>
        <v>0.11568438783668619</v>
      </c>
      <c r="S2197" s="31">
        <f t="shared" si="1405"/>
        <v>0.1674195283891794</v>
      </c>
      <c r="T2197" s="31">
        <f t="shared" si="1406"/>
        <v>1.9761106795231336E-2</v>
      </c>
      <c r="U2197" s="31">
        <f t="shared" si="1407"/>
        <v>4.0709756540101691E-3</v>
      </c>
      <c r="V2197" s="47">
        <f t="shared" si="1421"/>
        <v>6.70658120321828E-4</v>
      </c>
      <c r="W2197" s="31">
        <f t="shared" si="1408"/>
        <v>0.1708191326830415</v>
      </c>
      <c r="X2197" s="34">
        <f>(S2197*H2197*'Propiedades físicas'!$F$5*60*24*365)/(1000000)</f>
        <v>56799.312223811488</v>
      </c>
      <c r="Y2197" s="34">
        <f>(U2197*H2197*'Propiedades físicas'!$F$7*60*24*365)/(1000000)</f>
        <v>431.92355050666856</v>
      </c>
      <c r="Z2197" s="31">
        <f t="shared" si="1422"/>
        <v>1484.4951742527551</v>
      </c>
      <c r="AA2197" s="31">
        <f t="shared" si="1423"/>
        <v>10374.908056487966</v>
      </c>
      <c r="AB2197" s="31">
        <f t="shared" si="1424"/>
        <v>253.58017813801612</v>
      </c>
      <c r="AC2197" s="31">
        <f t="shared" si="1425"/>
        <v>366.98360622908126</v>
      </c>
      <c r="AD2197" s="31">
        <f t="shared" si="1409"/>
        <v>43.31634609514709</v>
      </c>
      <c r="AE2197" s="31">
        <f t="shared" si="1426"/>
        <v>8.9235786335902905</v>
      </c>
      <c r="AF2197" s="31">
        <f t="shared" si="1427"/>
        <v>12532.206939836557</v>
      </c>
      <c r="AG2197" s="31">
        <f t="shared" si="1428"/>
        <v>0.11845440961670839</v>
      </c>
      <c r="AH2197" s="31">
        <f t="shared" si="1429"/>
        <v>0.82785961852488166</v>
      </c>
      <c r="AI2197" s="31">
        <f t="shared" si="1429"/>
        <v>2.0234279513207852E-2</v>
      </c>
      <c r="AJ2197" s="31">
        <f t="shared" si="1429"/>
        <v>2.9283238617975407E-2</v>
      </c>
      <c r="AK2197" s="31">
        <f t="shared" si="1410"/>
        <v>3.4564020769124017E-3</v>
      </c>
      <c r="AL2197" s="31">
        <f t="shared" si="1410"/>
        <v>7.1205165031424788E-4</v>
      </c>
      <c r="AM2197" s="31">
        <f t="shared" si="1430"/>
        <v>1</v>
      </c>
      <c r="AN2197" s="31">
        <f>(Z2197*'Propiedades físicas'!$F$4)/1000</f>
        <v>1305.4353663343877</v>
      </c>
      <c r="AO2197" s="31">
        <f>(AA2197*'Propiedades físicas'!$F$6)/1000</f>
        <v>332.41205412987438</v>
      </c>
      <c r="AP2197" s="31">
        <f>(AB2197*'Propiedades físicas'!$F$9)/1000</f>
        <v>156.44629090224902</v>
      </c>
      <c r="AQ2197" s="31">
        <f>(AC2197*'Propiedades físicas'!$F$5)/1000</f>
        <v>108.06566252627756</v>
      </c>
      <c r="AR2197" s="31">
        <f>(AD2197*'Propiedades físicas'!$F$8)/1000</f>
        <v>15.35651101765154</v>
      </c>
      <c r="AS2197" s="31">
        <f>(AE2197*'Propiedades físicas'!$F$7)/1000</f>
        <v>0.82177235636732981</v>
      </c>
      <c r="AT2197" s="31">
        <f t="shared" si="1431"/>
        <v>1918.5376572668074</v>
      </c>
      <c r="AU2197" s="31">
        <f t="shared" si="1432"/>
        <v>0.68043249575519971</v>
      </c>
      <c r="AV2197" s="31">
        <f t="shared" si="1436"/>
        <v>0.17326324186069728</v>
      </c>
      <c r="AW2197" s="31">
        <f t="shared" si="1436"/>
        <v>8.1544550512042582E-2</v>
      </c>
      <c r="AX2197" s="31">
        <f t="shared" si="1436"/>
        <v>5.6327100026918618E-2</v>
      </c>
      <c r="AY2197" s="31">
        <f t="shared" si="1433"/>
        <v>8.0042791755929234E-3</v>
      </c>
      <c r="AZ2197" s="31">
        <f t="shared" si="1433"/>
        <v>4.2833266954897591E-4</v>
      </c>
      <c r="BA2197" s="31">
        <f t="shared" si="1434"/>
        <v>1</v>
      </c>
      <c r="BB2197" s="34">
        <f>AU2197*'Propiedades físicas'!$C$4+'Diseño reactor'!AV2197*'Propiedades físicas'!$C$5+'Diseño reactor'!AW2197*'Propiedades físicas'!$C$8+'Diseño reactor'!AX2197*'Propiedades físicas'!$C$9+'Diseño reactor'!AY2197*'Propiedades físicas'!$C$7+'Diseño reactor'!AZ2197*'Propiedades físicas'!$C$6</f>
        <v>875.36650071062991</v>
      </c>
      <c r="BC2197" s="45">
        <f>AU2197*'Propiedades físicas'!$L$4+'Diseño reactor'!AV2197*'Propiedades físicas'!$L$5+'Diseño reactor'!AW2197*'Propiedades físicas'!$L$8+AX2197*'Propiedades físicas'!$L$9+'Diseño reactor'!AY2197*'Propiedades físicas'!$L$7+'Diseño reactor'!AZ2197*'Propiedades físicas'!$L$6</f>
        <v>2.1120875815642508</v>
      </c>
      <c r="BD2197" s="29">
        <f t="shared" si="1411"/>
        <v>1.5092237476901007</v>
      </c>
      <c r="BE2197" s="58">
        <f t="shared" si="1412"/>
        <v>41.308233795402352</v>
      </c>
      <c r="BF2197" s="30">
        <f>AU2197*'Propiedades físicas'!$I$4+'Diseño reactor'!AV2197*'Propiedades físicas'!$I$5+'Diseño reactor'!AW2197*'Propiedades físicas'!$I$8+'Diseño reactor'!AX2197*'Propiedades físicas'!$I$9+'Diseño reactor'!AY2197*'Propiedades físicas'!$I$7+'Diseño reactor'!AZ2197*'Propiedades físicas'!$I$6</f>
        <v>1.9977779215821716E-2</v>
      </c>
      <c r="BG2197" s="24">
        <f>AU2197*'Propiedades físicas'!$O$4+'Diseño reactor'!AV2197*'Propiedades físicas'!$O$5+'Diseño reactor'!AW2197*'Propiedades físicas'!$O$8+'Diseño reactor'!AX2197*'Propiedades físicas'!$O$9+'Diseño reactor'!AY2197*'Propiedades físicas'!$O$7+'Diseño reactor'!AZ2197*'Propiedades físicas'!$O$6</f>
        <v>0.15418676519182326</v>
      </c>
      <c r="BH2197" s="54">
        <f t="shared" si="1413"/>
        <v>41139.301438062932</v>
      </c>
      <c r="BI2197" s="34">
        <f t="shared" si="1435"/>
        <v>273.66044897871097</v>
      </c>
      <c r="BJ2197" s="27">
        <f t="shared" si="1414"/>
        <v>4796.9697136839359</v>
      </c>
      <c r="BK2197" s="34">
        <f t="shared" si="1415"/>
        <v>568.94557144313285</v>
      </c>
      <c r="BL2197" s="27">
        <f t="shared" si="1416"/>
        <v>105.68306786684157</v>
      </c>
      <c r="BM2197" s="34">
        <f t="shared" si="1417"/>
        <v>1.1054421768707483</v>
      </c>
      <c r="BN2197" s="45">
        <f t="shared" si="1418"/>
        <v>2378.9864067389713</v>
      </c>
      <c r="BO2197" s="45">
        <f t="shared" si="1419"/>
        <v>108.62763622612674</v>
      </c>
      <c r="BP2197" s="66">
        <f t="shared" si="1420"/>
        <v>6.6876019372088873</v>
      </c>
    </row>
    <row r="2198" spans="8:68">
      <c r="H2198" s="68">
        <v>2193</v>
      </c>
      <c r="I2198" s="31">
        <f>('Propiedades físicas'!$C$10*'Diseño reactor'!H2198)/1000</f>
        <v>1919.4129025484074</v>
      </c>
      <c r="J2198" s="31">
        <f t="shared" si="1397"/>
        <v>0.23757264494500799</v>
      </c>
      <c r="K2198" s="31">
        <f>(I2198*1000)/'Propiedades físicas'!$F$10</f>
        <v>12537.924187528091</v>
      </c>
      <c r="L2198" s="31">
        <f t="shared" si="1398"/>
        <v>1791.1320267897272</v>
      </c>
      <c r="M2198" s="31">
        <f t="shared" si="1399"/>
        <v>10746.792160738363</v>
      </c>
      <c r="N2198" s="31">
        <f t="shared" si="1400"/>
        <v>0.81674967021875389</v>
      </c>
      <c r="O2198" s="32">
        <f t="shared" si="1401"/>
        <v>4.9004980213125231</v>
      </c>
      <c r="P2198" s="33">
        <f t="shared" si="1402"/>
        <v>0.67728595570096628</v>
      </c>
      <c r="Q2198" s="31">
        <f t="shared" si="1403"/>
        <v>4.7331538850364865</v>
      </c>
      <c r="R2198" s="31">
        <f t="shared" si="1404"/>
        <v>0.11564965205004331</v>
      </c>
      <c r="S2198" s="31">
        <f t="shared" si="1405"/>
        <v>0.16734413627603609</v>
      </c>
      <c r="T2198" s="31">
        <f t="shared" si="1406"/>
        <v>1.9747703177240127E-2</v>
      </c>
      <c r="U2198" s="31">
        <f t="shared" si="1407"/>
        <v>4.0663592905041766E-3</v>
      </c>
      <c r="V2198" s="47">
        <f t="shared" si="1421"/>
        <v>6.7071036389804422E-4</v>
      </c>
      <c r="W2198" s="31">
        <f t="shared" si="1408"/>
        <v>0.17075454034824941</v>
      </c>
      <c r="X2198" s="34">
        <f>(S2198*H2198*'Propiedades físicas'!$F$5*60*24*365)/(1000000)</f>
        <v>56799.634868263551</v>
      </c>
      <c r="Y2198" s="34">
        <f>(U2198*H2198*'Propiedades físicas'!$F$7*60*24*365)/(1000000)</f>
        <v>431.63058421017581</v>
      </c>
      <c r="Z2198" s="31">
        <f t="shared" si="1422"/>
        <v>1485.288100852219</v>
      </c>
      <c r="AA2198" s="31">
        <f t="shared" si="1423"/>
        <v>10379.806469885016</v>
      </c>
      <c r="AB2198" s="31">
        <f t="shared" si="1424"/>
        <v>253.61968694574497</v>
      </c>
      <c r="AC2198" s="31">
        <f t="shared" si="1425"/>
        <v>366.98569085334714</v>
      </c>
      <c r="AD2198" s="31">
        <f t="shared" si="1409"/>
        <v>43.306713067687596</v>
      </c>
      <c r="AE2198" s="31">
        <f t="shared" si="1426"/>
        <v>8.9175259240756599</v>
      </c>
      <c r="AF2198" s="31">
        <f t="shared" si="1427"/>
        <v>12537.924187528091</v>
      </c>
      <c r="AG2198" s="31">
        <f t="shared" si="1428"/>
        <v>0.11846363709310723</v>
      </c>
      <c r="AH2198" s="31">
        <f t="shared" si="1429"/>
        <v>0.82787280530936447</v>
      </c>
      <c r="AI2198" s="31">
        <f t="shared" si="1429"/>
        <v>2.0228203899815351E-2</v>
      </c>
      <c r="AJ2198" s="31">
        <f t="shared" si="1429"/>
        <v>2.9270051833492544E-2</v>
      </c>
      <c r="AK2198" s="31">
        <f t="shared" si="1410"/>
        <v>3.4540576589836367E-3</v>
      </c>
      <c r="AL2198" s="31">
        <f t="shared" si="1410"/>
        <v>7.1124420523663973E-4</v>
      </c>
      <c r="AM2198" s="31">
        <f t="shared" si="1430"/>
        <v>0.99999999999999989</v>
      </c>
      <c r="AN2198" s="31">
        <f>(Z2198*'Propiedades físicas'!$F$4)/1000</f>
        <v>1306.1326501274243</v>
      </c>
      <c r="AO2198" s="31">
        <f>(AA2198*'Propiedades físicas'!$F$6)/1000</f>
        <v>332.56899929511587</v>
      </c>
      <c r="AP2198" s="31">
        <f>(AB2198*'Propiedades físicas'!$F$9)/1000</f>
        <v>156.47066586117734</v>
      </c>
      <c r="AQ2198" s="31">
        <f>(AC2198*'Propiedades físicas'!$F$5)/1000</f>
        <v>108.06627638558514</v>
      </c>
      <c r="AR2198" s="31">
        <f>(AD2198*'Propiedades físicas'!$F$8)/1000</f>
        <v>15.353095916756601</v>
      </c>
      <c r="AS2198" s="31">
        <f>(AE2198*'Propiedades físicas'!$F$7)/1000</f>
        <v>0.82121496234812752</v>
      </c>
      <c r="AT2198" s="31">
        <f t="shared" si="1431"/>
        <v>1919.4129025484074</v>
      </c>
      <c r="AU2198" s="31">
        <f t="shared" si="1432"/>
        <v>0.68048550074518621</v>
      </c>
      <c r="AV2198" s="31">
        <f t="shared" si="1436"/>
        <v>0.17326600173082274</v>
      </c>
      <c r="AW2198" s="31">
        <f t="shared" si="1436"/>
        <v>8.1520065668742245E-2</v>
      </c>
      <c r="AX2198" s="31">
        <f t="shared" si="1436"/>
        <v>5.6301734890968687E-2</v>
      </c>
      <c r="AY2198" s="31">
        <f t="shared" si="1433"/>
        <v>7.9988500110488338E-3</v>
      </c>
      <c r="AZ2198" s="31">
        <f t="shared" si="1433"/>
        <v>4.2784695323127149E-4</v>
      </c>
      <c r="BA2198" s="31">
        <f t="shared" si="1434"/>
        <v>1</v>
      </c>
      <c r="BB2198" s="34">
        <f>AU2198*'Propiedades físicas'!$C$4+'Diseño reactor'!AV2198*'Propiedades físicas'!$C$5+'Diseño reactor'!AW2198*'Propiedades físicas'!$C$8+'Diseño reactor'!AX2198*'Propiedades físicas'!$C$9+'Diseño reactor'!AY2198*'Propiedades físicas'!$C$7+'Diseño reactor'!AZ2198*'Propiedades físicas'!$C$6</f>
        <v>875.36634030247114</v>
      </c>
      <c r="BC2198" s="45">
        <f>AU2198*'Propiedades físicas'!$L$4+'Diseño reactor'!AV2198*'Propiedades físicas'!$L$5+'Diseño reactor'!AW2198*'Propiedades físicas'!$L$8+AX2198*'Propiedades físicas'!$L$9+'Diseño reactor'!AY2198*'Propiedades físicas'!$L$7+'Diseño reactor'!AZ2198*'Propiedades físicas'!$L$6</f>
        <v>2.1121255081279284</v>
      </c>
      <c r="BD2198" s="29">
        <f t="shared" si="1411"/>
        <v>1.5086262467231302</v>
      </c>
      <c r="BE2198" s="58">
        <f t="shared" si="1412"/>
        <v>41.307589369143066</v>
      </c>
      <c r="BF2198" s="30">
        <f>AU2198*'Propiedades físicas'!$I$4+'Diseño reactor'!AV2198*'Propiedades físicas'!$I$5+'Diseño reactor'!AW2198*'Propiedades físicas'!$I$8+'Diseño reactor'!AX2198*'Propiedades físicas'!$I$9+'Diseño reactor'!AY2198*'Propiedades físicas'!$I$7+'Diseño reactor'!AZ2198*'Propiedades físicas'!$I$6</f>
        <v>1.9977849035909753E-2</v>
      </c>
      <c r="BG2198" s="24">
        <f>AU2198*'Propiedades físicas'!$O$4+'Diseño reactor'!AV2198*'Propiedades físicas'!$O$5+'Diseño reactor'!AW2198*'Propiedades físicas'!$O$8+'Diseño reactor'!AX2198*'Propiedades físicas'!$O$9+'Diseño reactor'!AY2198*'Propiedades físicas'!$O$7+'Diseño reactor'!AZ2198*'Propiedades físicas'!$O$6</f>
        <v>0.15418860214264976</v>
      </c>
      <c r="BH2198" s="54">
        <f t="shared" si="1413"/>
        <v>41139.150122719599</v>
      </c>
      <c r="BI2198" s="34">
        <f t="shared" si="1435"/>
        <v>273.66305913608295</v>
      </c>
      <c r="BJ2198" s="27">
        <f t="shared" si="1414"/>
        <v>4796.9732021052732</v>
      </c>
      <c r="BK2198" s="34">
        <f t="shared" si="1415"/>
        <v>568.95276349874041</v>
      </c>
      <c r="BL2198" s="27">
        <f t="shared" si="1416"/>
        <v>105.68331601893748</v>
      </c>
      <c r="BM2198" s="34">
        <f t="shared" si="1417"/>
        <v>1.1054421768707483</v>
      </c>
      <c r="BN2198" s="45">
        <f t="shared" si="1418"/>
        <v>2380.183221451432</v>
      </c>
      <c r="BO2198" s="45">
        <f t="shared" si="1419"/>
        <v>108.63557602422958</v>
      </c>
      <c r="BP2198" s="66">
        <f t="shared" si="1420"/>
        <v>6.6876007117268612</v>
      </c>
    </row>
    <row r="2199" spans="8:68">
      <c r="H2199" s="68">
        <v>2194</v>
      </c>
      <c r="I2199" s="31">
        <f>('Propiedades físicas'!$C$10*'Diseño reactor'!H2199)/1000</f>
        <v>1920.2881478300071</v>
      </c>
      <c r="J2199" s="31">
        <f t="shared" si="1397"/>
        <v>0.2374643620621707</v>
      </c>
      <c r="K2199" s="31">
        <f>(I2199*1000)/'Propiedades físicas'!$F$10</f>
        <v>12543.641435219623</v>
      </c>
      <c r="L2199" s="31">
        <f t="shared" si="1398"/>
        <v>1791.948776459946</v>
      </c>
      <c r="M2199" s="31">
        <f t="shared" si="1399"/>
        <v>10751.692658759675</v>
      </c>
      <c r="N2199" s="31">
        <f t="shared" si="1400"/>
        <v>0.81674967021875389</v>
      </c>
      <c r="O2199" s="32">
        <f t="shared" si="1401"/>
        <v>4.9004980213125231</v>
      </c>
      <c r="P2199" s="33">
        <f t="shared" si="1402"/>
        <v>0.6773386715868035</v>
      </c>
      <c r="Q2199" s="31">
        <f t="shared" si="1403"/>
        <v>4.7332292098599531</v>
      </c>
      <c r="R2199" s="31">
        <f t="shared" si="1404"/>
        <v>0.11561493571544845</v>
      </c>
      <c r="S2199" s="31">
        <f t="shared" si="1405"/>
        <v>0.16726881145256883</v>
      </c>
      <c r="T2199" s="31">
        <f t="shared" si="1406"/>
        <v>1.9734313012385367E-2</v>
      </c>
      <c r="U2199" s="31">
        <f t="shared" si="1407"/>
        <v>4.0617499041165593E-3</v>
      </c>
      <c r="V2199" s="47">
        <f t="shared" si="1421"/>
        <v>6.7076256797916466E-4</v>
      </c>
      <c r="W2199" s="31">
        <f t="shared" si="1408"/>
        <v>0.17068999684396721</v>
      </c>
      <c r="X2199" s="34">
        <f>(S2199*H2199*'Propiedades físicas'!$F$5*60*24*365)/(1000000)</f>
        <v>56799.957025074516</v>
      </c>
      <c r="Y2199" s="34">
        <f>(U2199*H2199*'Propiedades físicas'!$F$7*60*24*365)/(1000000)</f>
        <v>431.33791196231704</v>
      </c>
      <c r="Z2199" s="31">
        <f t="shared" si="1422"/>
        <v>1486.0810454614468</v>
      </c>
      <c r="AA2199" s="31">
        <f t="shared" si="1423"/>
        <v>10384.704886432737</v>
      </c>
      <c r="AB2199" s="31">
        <f t="shared" si="1424"/>
        <v>253.65916895969391</v>
      </c>
      <c r="AC2199" s="31">
        <f t="shared" si="1425"/>
        <v>366.98777232693601</v>
      </c>
      <c r="AD2199" s="31">
        <f t="shared" si="1409"/>
        <v>43.297082749173498</v>
      </c>
      <c r="AE2199" s="31">
        <f t="shared" si="1426"/>
        <v>8.9114792896317319</v>
      </c>
      <c r="AF2199" s="31">
        <f t="shared" si="1427"/>
        <v>12543.641435219621</v>
      </c>
      <c r="AG2199" s="31">
        <f t="shared" si="1428"/>
        <v>0.11847285759371898</v>
      </c>
      <c r="AH2199" s="31">
        <f t="shared" si="1429"/>
        <v>0.82788598032425476</v>
      </c>
      <c r="AI2199" s="31">
        <f t="shared" si="1429"/>
        <v>2.0222131688767672E-2</v>
      </c>
      <c r="AJ2199" s="31">
        <f t="shared" si="1429"/>
        <v>2.9256876818602284E-2</v>
      </c>
      <c r="AK2199" s="31">
        <f t="shared" si="1410"/>
        <v>3.4517155941340433E-3</v>
      </c>
      <c r="AL2199" s="31">
        <f t="shared" si="1410"/>
        <v>7.1043798052217719E-4</v>
      </c>
      <c r="AM2199" s="31">
        <f t="shared" si="1430"/>
        <v>0.99999999999999989</v>
      </c>
      <c r="AN2199" s="31">
        <f>(Z2199*'Propiedades físicas'!$F$4)/1000</f>
        <v>1306.8299497578871</v>
      </c>
      <c r="AO2199" s="31">
        <f>(AA2199*'Propiedades físicas'!$F$6)/1000</f>
        <v>332.72594456130486</v>
      </c>
      <c r="AP2199" s="31">
        <f>(AB2199*'Propiedades físicas'!$F$9)/1000</f>
        <v>156.49502428968316</v>
      </c>
      <c r="AQ2199" s="31">
        <f>(AC2199*'Propiedades físicas'!$F$5)/1000</f>
        <v>108.06688931711285</v>
      </c>
      <c r="AR2199" s="31">
        <f>(AD2199*'Propiedades físicas'!$F$8)/1000</f>
        <v>15.349681776236983</v>
      </c>
      <c r="AS2199" s="31">
        <f>(AE2199*'Propiedades físicas'!$F$7)/1000</f>
        <v>0.82065812778218616</v>
      </c>
      <c r="AT2199" s="31">
        <f t="shared" si="1431"/>
        <v>1920.2881478300073</v>
      </c>
      <c r="AU2199" s="31">
        <f t="shared" si="1432"/>
        <v>0.68053846566446319</v>
      </c>
      <c r="AV2199" s="31">
        <f t="shared" si="1436"/>
        <v>0.17326875913768294</v>
      </c>
      <c r="AW2199" s="31">
        <f t="shared" si="1436"/>
        <v>8.1495594536959468E-2</v>
      </c>
      <c r="AX2199" s="31">
        <f t="shared" si="1436"/>
        <v>5.6276392394147834E-2</v>
      </c>
      <c r="AY2199" s="31">
        <f t="shared" si="1433"/>
        <v>7.9934262957268472E-3</v>
      </c>
      <c r="AZ2199" s="31">
        <f t="shared" si="1433"/>
        <v>4.273619710195881E-4</v>
      </c>
      <c r="BA2199" s="31">
        <f t="shared" si="1434"/>
        <v>0.99999999999999978</v>
      </c>
      <c r="BB2199" s="34">
        <f>AU2199*'Propiedades físicas'!$C$4+'Diseño reactor'!AV2199*'Propiedades físicas'!$C$5+'Diseño reactor'!AW2199*'Propiedades físicas'!$C$8+'Diseño reactor'!AX2199*'Propiedades físicas'!$C$9+'Diseño reactor'!AY2199*'Propiedades físicas'!$C$7+'Diseño reactor'!AZ2199*'Propiedades físicas'!$C$6</f>
        <v>875.36618012558279</v>
      </c>
      <c r="BC2199" s="45">
        <f>AU2199*'Propiedades físicas'!$L$4+'Diseño reactor'!AV2199*'Propiedades físicas'!$L$5+'Diseño reactor'!AW2199*'Propiedades físicas'!$L$8+AX2199*'Propiedades físicas'!$L$9+'Diseño reactor'!AY2199*'Propiedades físicas'!$L$7+'Diseño reactor'!AZ2199*'Propiedades físicas'!$L$6</f>
        <v>2.1121634048218296</v>
      </c>
      <c r="BD2199" s="29">
        <f t="shared" si="1411"/>
        <v>1.5080292193454161</v>
      </c>
      <c r="BE2199" s="58">
        <f t="shared" si="1412"/>
        <v>41.306945460711695</v>
      </c>
      <c r="BF2199" s="30">
        <f>AU2199*'Propiedades físicas'!$I$4+'Diseño reactor'!AV2199*'Propiedades físicas'!$I$5+'Diseño reactor'!AW2199*'Propiedades físicas'!$I$8+'Diseño reactor'!AX2199*'Propiedades físicas'!$I$9+'Diseño reactor'!AY2199*'Propiedades físicas'!$I$7+'Diseño reactor'!AZ2199*'Propiedades físicas'!$I$6</f>
        <v>1.9977918746710704E-2</v>
      </c>
      <c r="BG2199" s="24">
        <f>AU2199*'Propiedades físicas'!$O$4+'Diseño reactor'!AV2199*'Propiedades físicas'!$O$5+'Diseño reactor'!AW2199*'Propiedades físicas'!$O$8+'Diseño reactor'!AX2199*'Propiedades físicas'!$O$9+'Diseño reactor'!AY2199*'Propiedades físicas'!$O$7+'Diseño reactor'!AZ2199*'Propiedades físicas'!$O$6</f>
        <v>0.15419043771010729</v>
      </c>
      <c r="BH2199" s="54">
        <f t="shared" si="1413"/>
        <v>41138.999044349286</v>
      </c>
      <c r="BI2199" s="34">
        <f t="shared" si="1435"/>
        <v>273.66566635370748</v>
      </c>
      <c r="BJ2199" s="27">
        <f t="shared" si="1414"/>
        <v>4796.9766915852251</v>
      </c>
      <c r="BK2199" s="34">
        <f t="shared" si="1415"/>
        <v>568.95995058516019</v>
      </c>
      <c r="BL2199" s="27">
        <f t="shared" si="1416"/>
        <v>105.68356399447531</v>
      </c>
      <c r="BM2199" s="34">
        <f t="shared" si="1417"/>
        <v>1.1054421768707483</v>
      </c>
      <c r="BN2199" s="45">
        <f t="shared" si="1418"/>
        <v>2381.38005538787</v>
      </c>
      <c r="BO2199" s="45">
        <f t="shared" si="1419"/>
        <v>108.64350982084471</v>
      </c>
      <c r="BP2199" s="66">
        <f t="shared" si="1420"/>
        <v>6.6875994880116876</v>
      </c>
    </row>
    <row r="2200" spans="8:68">
      <c r="H2200" s="68">
        <v>2195</v>
      </c>
      <c r="I2200" s="31">
        <f>('Propiedades físicas'!$C$10*'Diseño reactor'!H2200)/1000</f>
        <v>1921.1633931116071</v>
      </c>
      <c r="J2200" s="31">
        <f t="shared" si="1397"/>
        <v>0.23735617784255239</v>
      </c>
      <c r="K2200" s="31">
        <f>(I2200*1000)/'Propiedades físicas'!$F$10</f>
        <v>12549.358682911154</v>
      </c>
      <c r="L2200" s="31">
        <f t="shared" si="1398"/>
        <v>1792.7655261301647</v>
      </c>
      <c r="M2200" s="31">
        <f t="shared" si="1399"/>
        <v>10756.593156780988</v>
      </c>
      <c r="N2200" s="31">
        <f t="shared" si="1400"/>
        <v>0.81674967021875389</v>
      </c>
      <c r="O2200" s="32">
        <f t="shared" si="1401"/>
        <v>4.9004980213125231</v>
      </c>
      <c r="P2200" s="33">
        <f t="shared" si="1402"/>
        <v>0.6773913476355462</v>
      </c>
      <c r="Q2200" s="31">
        <f t="shared" si="1403"/>
        <v>4.733304467483002</v>
      </c>
      <c r="R2200" s="31">
        <f t="shared" si="1404"/>
        <v>0.11558023881856558</v>
      </c>
      <c r="S2200" s="31">
        <f t="shared" si="1405"/>
        <v>0.16719355382952084</v>
      </c>
      <c r="T2200" s="31">
        <f t="shared" si="1406"/>
        <v>1.9720936282971287E-2</v>
      </c>
      <c r="U2200" s="31">
        <f t="shared" si="1407"/>
        <v>4.0571474816708782E-3</v>
      </c>
      <c r="V2200" s="47">
        <f t="shared" si="1421"/>
        <v>6.7081473260995842E-4</v>
      </c>
      <c r="W2200" s="31">
        <f t="shared" si="1408"/>
        <v>0.17062550211484356</v>
      </c>
      <c r="X2200" s="34">
        <f>(S2200*H2200*'Propiedades físicas'!$F$5*60*24*365)/(1000000)</f>
        <v>56800.278695165362</v>
      </c>
      <c r="Y2200" s="34">
        <f>(U2200*H2200*'Propiedades físicas'!$F$7*60*24*365)/(1000000)</f>
        <v>431.04553337631131</v>
      </c>
      <c r="Z2200" s="31">
        <f t="shared" si="1422"/>
        <v>1486.8740080600239</v>
      </c>
      <c r="AA2200" s="31">
        <f t="shared" si="1423"/>
        <v>10389.603306125189</v>
      </c>
      <c r="AB2200" s="31">
        <f t="shared" si="1424"/>
        <v>253.69862420675145</v>
      </c>
      <c r="AC2200" s="31">
        <f t="shared" si="1425"/>
        <v>366.98985065579825</v>
      </c>
      <c r="AD2200" s="31">
        <f t="shared" si="1409"/>
        <v>43.287455141121974</v>
      </c>
      <c r="AE2200" s="31">
        <f t="shared" si="1426"/>
        <v>8.9054387222675775</v>
      </c>
      <c r="AF2200" s="31">
        <f t="shared" si="1427"/>
        <v>12549.358682911152</v>
      </c>
      <c r="AG2200" s="31">
        <f t="shared" si="1428"/>
        <v>0.11848207112645096</v>
      </c>
      <c r="AH2200" s="31">
        <f t="shared" si="1429"/>
        <v>0.82789914358516437</v>
      </c>
      <c r="AI2200" s="31">
        <f t="shared" si="1429"/>
        <v>2.0216062877557294E-2</v>
      </c>
      <c r="AJ2200" s="31">
        <f t="shared" si="1429"/>
        <v>2.9243713557692765E-2</v>
      </c>
      <c r="AK2200" s="31">
        <f t="shared" si="1410"/>
        <v>3.4493758792684629E-3</v>
      </c>
      <c r="AL2200" s="31">
        <f t="shared" si="1410"/>
        <v>7.0963297386617756E-4</v>
      </c>
      <c r="AM2200" s="31">
        <f t="shared" si="1430"/>
        <v>0.99999999999999989</v>
      </c>
      <c r="AN2200" s="31">
        <f>(Z2200*'Propiedades físicas'!$F$4)/1000</f>
        <v>1307.5272652078238</v>
      </c>
      <c r="AO2200" s="31">
        <f>(AA2200*'Propiedades físicas'!$F$6)/1000</f>
        <v>332.88288992825102</v>
      </c>
      <c r="AP2200" s="31">
        <f>(AB2200*'Propiedades físicas'!$F$9)/1000</f>
        <v>156.51936620435529</v>
      </c>
      <c r="AQ2200" s="31">
        <f>(AC2200*'Propiedades físicas'!$F$5)/1000</f>
        <v>108.06750132261293</v>
      </c>
      <c r="AR2200" s="31">
        <f>(AD2200*'Propiedades físicas'!$F$8)/1000</f>
        <v>15.346268596630557</v>
      </c>
      <c r="AS2200" s="31">
        <f>(AE2200*'Propiedades físicas'!$F$7)/1000</f>
        <v>0.82010185193362117</v>
      </c>
      <c r="AT2200" s="31">
        <f t="shared" si="1431"/>
        <v>1921.1633931116073</v>
      </c>
      <c r="AU2200" s="31">
        <f t="shared" si="1432"/>
        <v>0.68059139055845252</v>
      </c>
      <c r="AV2200" s="31">
        <f t="shared" si="1436"/>
        <v>0.17327151408454547</v>
      </c>
      <c r="AW2200" s="31">
        <f t="shared" si="1436"/>
        <v>8.147113710658889E-2</v>
      </c>
      <c r="AX2200" s="31">
        <f t="shared" si="1436"/>
        <v>5.6251072506426261E-2</v>
      </c>
      <c r="AY2200" s="31">
        <f t="shared" si="1433"/>
        <v>7.988008022459251E-3</v>
      </c>
      <c r="AZ2200" s="31">
        <f t="shared" si="1433"/>
        <v>4.2687772152755075E-4</v>
      </c>
      <c r="BA2200" s="31">
        <f t="shared" si="1434"/>
        <v>0.99999999999999989</v>
      </c>
      <c r="BB2200" s="34">
        <f>AU2200*'Propiedades físicas'!$C$4+'Diseño reactor'!AV2200*'Propiedades físicas'!$C$5+'Diseño reactor'!AW2200*'Propiedades físicas'!$C$8+'Diseño reactor'!AX2200*'Propiedades físicas'!$C$9+'Diseño reactor'!AY2200*'Propiedades físicas'!$C$7+'Diseño reactor'!AZ2200*'Propiedades físicas'!$C$6</f>
        <v>875.3660201795517</v>
      </c>
      <c r="BC2200" s="45">
        <f>AU2200*'Propiedades físicas'!$L$4+'Diseño reactor'!AV2200*'Propiedades físicas'!$L$5+'Diseño reactor'!AW2200*'Propiedades físicas'!$L$8+AX2200*'Propiedades físicas'!$L$9+'Diseño reactor'!AY2200*'Propiedades físicas'!$L$7+'Diseño reactor'!AZ2200*'Propiedades físicas'!$L$6</f>
        <v>2.1122012716809913</v>
      </c>
      <c r="BD2200" s="29">
        <f t="shared" si="1411"/>
        <v>1.5074326649935175</v>
      </c>
      <c r="BE2200" s="58">
        <f t="shared" si="1412"/>
        <v>41.306302069482548</v>
      </c>
      <c r="BF2200" s="30">
        <f>AU2200*'Propiedades físicas'!$I$4+'Diseño reactor'!AV2200*'Propiedades físicas'!$I$5+'Diseño reactor'!AW2200*'Propiedades físicas'!$I$8+'Diseño reactor'!AX2200*'Propiedades físicas'!$I$9+'Diseño reactor'!AY2200*'Propiedades físicas'!$I$7+'Diseño reactor'!AZ2200*'Propiedades físicas'!$I$6</f>
        <v>1.997798834842043E-2</v>
      </c>
      <c r="BG2200" s="24">
        <f>AU2200*'Propiedades físicas'!$O$4+'Diseño reactor'!AV2200*'Propiedades físicas'!$O$5+'Diseño reactor'!AW2200*'Propiedades físicas'!$O$8+'Diseño reactor'!AX2200*'Propiedades físicas'!$O$9+'Diseño reactor'!AY2200*'Propiedades físicas'!$O$7+'Diseño reactor'!AZ2200*'Propiedades físicas'!$O$6</f>
        <v>0.15419227189572771</v>
      </c>
      <c r="BH2200" s="54">
        <f t="shared" si="1413"/>
        <v>41138.848202524343</v>
      </c>
      <c r="BI2200" s="34">
        <f t="shared" si="1435"/>
        <v>273.66827063614232</v>
      </c>
      <c r="BJ2200" s="27">
        <f t="shared" si="1414"/>
        <v>4796.9801821178653</v>
      </c>
      <c r="BK2200" s="34">
        <f t="shared" si="1415"/>
        <v>568.96713270733483</v>
      </c>
      <c r="BL2200" s="27">
        <f t="shared" si="1416"/>
        <v>105.68381179363634</v>
      </c>
      <c r="BM2200" s="34">
        <f t="shared" si="1417"/>
        <v>1.1054421768707483</v>
      </c>
      <c r="BN2200" s="45">
        <f t="shared" si="1418"/>
        <v>2382.5769085258503</v>
      </c>
      <c r="BO2200" s="45">
        <f t="shared" si="1419"/>
        <v>108.65143762277388</v>
      </c>
      <c r="BP2200" s="66">
        <f t="shared" si="1420"/>
        <v>6.6875982660602125</v>
      </c>
    </row>
    <row r="2201" spans="8:68">
      <c r="H2201" s="68">
        <v>2196</v>
      </c>
      <c r="I2201" s="31">
        <f>('Propiedades físicas'!$C$10*'Diseño reactor'!H2201)/1000</f>
        <v>1922.0386383932068</v>
      </c>
      <c r="J2201" s="31">
        <f t="shared" si="1397"/>
        <v>0.23724809215136727</v>
      </c>
      <c r="K2201" s="31">
        <f>(I2201*1000)/'Propiedades físicas'!$F$10</f>
        <v>12555.075930602685</v>
      </c>
      <c r="L2201" s="31">
        <f t="shared" si="1398"/>
        <v>1793.5822758003835</v>
      </c>
      <c r="M2201" s="31">
        <f t="shared" si="1399"/>
        <v>10761.493654802302</v>
      </c>
      <c r="N2201" s="31">
        <f t="shared" si="1400"/>
        <v>0.81674967021875389</v>
      </c>
      <c r="O2201" s="32">
        <f t="shared" si="1401"/>
        <v>4.9004980213125231</v>
      </c>
      <c r="P2201" s="33">
        <f t="shared" si="1402"/>
        <v>0.67744398389233407</v>
      </c>
      <c r="Q2201" s="31">
        <f t="shared" si="1403"/>
        <v>4.7333796579947327</v>
      </c>
      <c r="R2201" s="31">
        <f t="shared" si="1404"/>
        <v>0.11554556134506874</v>
      </c>
      <c r="S2201" s="31">
        <f t="shared" si="1405"/>
        <v>0.16711836331779145</v>
      </c>
      <c r="T2201" s="31">
        <f t="shared" si="1406"/>
        <v>1.970757297133054E-2</v>
      </c>
      <c r="U2201" s="31">
        <f t="shared" si="1407"/>
        <v>4.0525520100205409E-3</v>
      </c>
      <c r="V2201" s="47">
        <f t="shared" si="1421"/>
        <v>6.7086685783512704E-4</v>
      </c>
      <c r="W2201" s="31">
        <f t="shared" si="1408"/>
        <v>0.17056105610561059</v>
      </c>
      <c r="X2201" s="34">
        <f>(S2201*H2201*'Propiedades físicas'!$F$5*60*24*365)/(1000000)</f>
        <v>56800.599879454814</v>
      </c>
      <c r="Y2201" s="34">
        <f>(U2201*H2201*'Propiedades físicas'!$F$7*60*24*365)/(1000000)</f>
        <v>430.75344806599907</v>
      </c>
      <c r="Z2201" s="31">
        <f t="shared" si="1422"/>
        <v>1487.6669886275656</v>
      </c>
      <c r="AA2201" s="31">
        <f t="shared" si="1423"/>
        <v>10394.501728956433</v>
      </c>
      <c r="AB2201" s="31">
        <f t="shared" si="1424"/>
        <v>253.73805271377097</v>
      </c>
      <c r="AC2201" s="31">
        <f t="shared" si="1425"/>
        <v>366.99192584587001</v>
      </c>
      <c r="AD2201" s="31">
        <f t="shared" si="1409"/>
        <v>43.277830245041862</v>
      </c>
      <c r="AE2201" s="31">
        <f t="shared" si="1426"/>
        <v>8.8994042140051075</v>
      </c>
      <c r="AF2201" s="31">
        <f t="shared" si="1427"/>
        <v>12555.075930602687</v>
      </c>
      <c r="AG2201" s="31">
        <f t="shared" si="1428"/>
        <v>0.11849127769919847</v>
      </c>
      <c r="AH2201" s="31">
        <f t="shared" si="1429"/>
        <v>0.82791229510767772</v>
      </c>
      <c r="AI2201" s="31">
        <f t="shared" si="1429"/>
        <v>2.0209997463678474E-2</v>
      </c>
      <c r="AJ2201" s="31">
        <f t="shared" si="1429"/>
        <v>2.9230562035179434E-2</v>
      </c>
      <c r="AK2201" s="31">
        <f t="shared" si="1410"/>
        <v>3.4470385112967115E-3</v>
      </c>
      <c r="AL2201" s="31">
        <f t="shared" si="1410"/>
        <v>7.0882918296917899E-4</v>
      </c>
      <c r="AM2201" s="31">
        <f t="shared" si="1430"/>
        <v>1</v>
      </c>
      <c r="AN2201" s="31">
        <f>(Z2201*'Propiedades físicas'!$F$4)/1000</f>
        <v>1308.2245964593087</v>
      </c>
      <c r="AO2201" s="31">
        <f>(AA2201*'Propiedades físicas'!$F$6)/1000</f>
        <v>333.0398353957641</v>
      </c>
      <c r="AP2201" s="31">
        <f>(AB2201*'Propiedades físicas'!$F$9)/1000</f>
        <v>156.54369162176098</v>
      </c>
      <c r="AQ2201" s="31">
        <f>(AC2201*'Propiedades físicas'!$F$5)/1000</f>
        <v>108.06811240383335</v>
      </c>
      <c r="AR2201" s="31">
        <f>(AD2201*'Propiedades físicas'!$F$8)/1000</f>
        <v>15.342856378472236</v>
      </c>
      <c r="AS2201" s="31">
        <f>(AE2201*'Propiedades físicas'!$F$7)/1000</f>
        <v>0.81954613406773036</v>
      </c>
      <c r="AT2201" s="31">
        <f t="shared" si="1431"/>
        <v>1922.0386383932071</v>
      </c>
      <c r="AU2201" s="31">
        <f t="shared" si="1432"/>
        <v>0.68064427547250717</v>
      </c>
      <c r="AV2201" s="31">
        <f t="shared" si="1436"/>
        <v>0.17327426657467196</v>
      </c>
      <c r="AW2201" s="31">
        <f t="shared" si="1436"/>
        <v>8.144669336753238E-2</v>
      </c>
      <c r="AX2201" s="31">
        <f t="shared" si="1436"/>
        <v>5.6225775197826684E-2</v>
      </c>
      <c r="AY2201" s="31">
        <f t="shared" si="1433"/>
        <v>7.9825951840898548E-3</v>
      </c>
      <c r="AZ2201" s="31">
        <f t="shared" si="1433"/>
        <v>4.2639420337192469E-4</v>
      </c>
      <c r="BA2201" s="31">
        <f t="shared" si="1434"/>
        <v>0.99999999999999989</v>
      </c>
      <c r="BB2201" s="34">
        <f>AU2201*'Propiedades físicas'!$C$4+'Diseño reactor'!AV2201*'Propiedades físicas'!$C$5+'Diseño reactor'!AW2201*'Propiedades físicas'!$C$8+'Diseño reactor'!AX2201*'Propiedades físicas'!$C$9+'Diseño reactor'!AY2201*'Propiedades físicas'!$C$7+'Diseño reactor'!AZ2201*'Propiedades físicas'!$C$6</f>
        <v>875.3658604639653</v>
      </c>
      <c r="BC2201" s="45">
        <f>AU2201*'Propiedades físicas'!$L$4+'Diseño reactor'!AV2201*'Propiedades físicas'!$L$5+'Diseño reactor'!AW2201*'Propiedades físicas'!$L$8+AX2201*'Propiedades físicas'!$L$9+'Diseño reactor'!AY2201*'Propiedades físicas'!$L$7+'Diseño reactor'!AZ2201*'Propiedades físicas'!$L$6</f>
        <v>2.1122391087403911</v>
      </c>
      <c r="BD2201" s="29">
        <f t="shared" si="1411"/>
        <v>1.5068365831048909</v>
      </c>
      <c r="BE2201" s="58">
        <f t="shared" si="1412"/>
        <v>41.305659194830938</v>
      </c>
      <c r="BF2201" s="30">
        <f>AU2201*'Propiedades físicas'!$I$4+'Diseño reactor'!AV2201*'Propiedades físicas'!$I$5+'Diseño reactor'!AW2201*'Propiedades físicas'!$I$8+'Diseño reactor'!AX2201*'Propiedades físicas'!$I$9+'Diseño reactor'!AY2201*'Propiedades físicas'!$I$7+'Diseño reactor'!AZ2201*'Propiedades físicas'!$I$6</f>
        <v>1.9978057841234364E-2</v>
      </c>
      <c r="BG2201" s="24">
        <f>AU2201*'Propiedades físicas'!$O$4+'Diseño reactor'!AV2201*'Propiedades físicas'!$O$5+'Diseño reactor'!AW2201*'Propiedades físicas'!$O$8+'Diseño reactor'!AX2201*'Propiedades físicas'!$O$9+'Diseño reactor'!AY2201*'Propiedades físicas'!$O$7+'Diseño reactor'!AZ2201*'Propiedades físicas'!$O$6</f>
        <v>0.15419410470104039</v>
      </c>
      <c r="BH2201" s="54">
        <f t="shared" si="1413"/>
        <v>41138.697596817976</v>
      </c>
      <c r="BI2201" s="34">
        <f t="shared" si="1435"/>
        <v>273.67087198793615</v>
      </c>
      <c r="BJ2201" s="27">
        <f t="shared" si="1414"/>
        <v>4796.9836736973057</v>
      </c>
      <c r="BK2201" s="34">
        <f t="shared" si="1415"/>
        <v>568.97430987020289</v>
      </c>
      <c r="BL2201" s="27">
        <f t="shared" si="1416"/>
        <v>105.68405941660163</v>
      </c>
      <c r="BM2201" s="34">
        <f t="shared" si="1417"/>
        <v>1.1054421768707483</v>
      </c>
      <c r="BN2201" s="45">
        <f t="shared" si="1418"/>
        <v>2383.773780842967</v>
      </c>
      <c r="BO2201" s="45">
        <f t="shared" si="1419"/>
        <v>108.6593594368086</v>
      </c>
      <c r="BP2201" s="66">
        <f t="shared" si="1420"/>
        <v>6.6875970458692819</v>
      </c>
    </row>
    <row r="2202" spans="8:68">
      <c r="H2202" s="68">
        <v>2197</v>
      </c>
      <c r="I2202" s="31">
        <f>('Propiedades físicas'!$C$10*'Diseño reactor'!H2202)/1000</f>
        <v>1922.9138836748066</v>
      </c>
      <c r="J2202" s="31">
        <f t="shared" si="1397"/>
        <v>0.23714010485407488</v>
      </c>
      <c r="K2202" s="31">
        <f>(I2202*1000)/'Propiedades físicas'!$F$10</f>
        <v>12560.793178294216</v>
      </c>
      <c r="L2202" s="31">
        <f t="shared" si="1398"/>
        <v>1794.3990254706023</v>
      </c>
      <c r="M2202" s="31">
        <f t="shared" si="1399"/>
        <v>10766.394152823614</v>
      </c>
      <c r="N2202" s="31">
        <f t="shared" si="1400"/>
        <v>0.81674967021875389</v>
      </c>
      <c r="O2202" s="32">
        <f t="shared" si="1401"/>
        <v>4.9004980213125231</v>
      </c>
      <c r="P2202" s="33">
        <f t="shared" si="1402"/>
        <v>0.67749658040223915</v>
      </c>
      <c r="Q2202" s="31">
        <f t="shared" si="1403"/>
        <v>4.7334547814840864</v>
      </c>
      <c r="R2202" s="31">
        <f t="shared" si="1404"/>
        <v>0.11551090328064188</v>
      </c>
      <c r="S2202" s="31">
        <f t="shared" si="1405"/>
        <v>0.16704323982843641</v>
      </c>
      <c r="T2202" s="31">
        <f t="shared" si="1406"/>
        <v>1.9694223059824181E-2</v>
      </c>
      <c r="U2202" s="31">
        <f t="shared" si="1407"/>
        <v>4.0479634760487264E-3</v>
      </c>
      <c r="V2202" s="47">
        <f t="shared" si="1421"/>
        <v>6.7091894369930474E-4</v>
      </c>
      <c r="W2202" s="31">
        <f t="shared" si="1408"/>
        <v>0.17049665876108405</v>
      </c>
      <c r="X2202" s="34">
        <f>(S2202*H2202*'Propiedades físicas'!$F$5*60*24*365)/(1000000)</f>
        <v>56800.920578859688</v>
      </c>
      <c r="Y2202" s="34">
        <f>(U2202*H2202*'Propiedades físicas'!$F$7*60*24*365)/(1000000)</f>
        <v>430.46165564584135</v>
      </c>
      <c r="Z2202" s="31">
        <f t="shared" si="1422"/>
        <v>1488.4599871437194</v>
      </c>
      <c r="AA2202" s="31">
        <f t="shared" si="1423"/>
        <v>10399.400154920539</v>
      </c>
      <c r="AB2202" s="31">
        <f t="shared" si="1424"/>
        <v>253.77745450757021</v>
      </c>
      <c r="AC2202" s="31">
        <f t="shared" si="1425"/>
        <v>366.99399790307478</v>
      </c>
      <c r="AD2202" s="31">
        <f t="shared" si="1409"/>
        <v>43.268208062433722</v>
      </c>
      <c r="AE2202" s="31">
        <f t="shared" si="1426"/>
        <v>8.8933757568790526</v>
      </c>
      <c r="AF2202" s="31">
        <f t="shared" si="1427"/>
        <v>12560.793178294218</v>
      </c>
      <c r="AG2202" s="31">
        <f t="shared" si="1428"/>
        <v>0.11850047731984513</v>
      </c>
      <c r="AH2202" s="31">
        <f t="shared" si="1429"/>
        <v>0.82792543490735182</v>
      </c>
      <c r="AI2202" s="31">
        <f t="shared" si="1429"/>
        <v>2.0203935444627209E-2</v>
      </c>
      <c r="AJ2202" s="31">
        <f t="shared" si="1429"/>
        <v>2.9217422235505143E-2</v>
      </c>
      <c r="AK2202" s="31">
        <f t="shared" si="1410"/>
        <v>3.4447034871335756E-3</v>
      </c>
      <c r="AL2202" s="31">
        <f t="shared" si="1410"/>
        <v>7.0802660553692773E-4</v>
      </c>
      <c r="AM2202" s="31">
        <f t="shared" si="1430"/>
        <v>0.99999999999999978</v>
      </c>
      <c r="AN2202" s="31">
        <f>(Z2202*'Propiedades físicas'!$F$4)/1000</f>
        <v>1308.9219434944441</v>
      </c>
      <c r="AO2202" s="31">
        <f>(AA2202*'Propiedades físicas'!$F$6)/1000</f>
        <v>333.19678096365402</v>
      </c>
      <c r="AP2202" s="31">
        <f>(AB2202*'Propiedades físicas'!$F$9)/1000</f>
        <v>156.56800055844545</v>
      </c>
      <c r="AQ2202" s="31">
        <f>(AC2202*'Propiedades físicas'!$F$5)/1000</f>
        <v>108.06872256251843</v>
      </c>
      <c r="AR2202" s="31">
        <f>(AD2202*'Propiedades físicas'!$F$8)/1000</f>
        <v>15.339445122293997</v>
      </c>
      <c r="AS2202" s="31">
        <f>(AE2202*'Propiedades físicas'!$F$7)/1000</f>
        <v>0.81899097345099203</v>
      </c>
      <c r="AT2202" s="31">
        <f t="shared" si="1431"/>
        <v>1922.9138836748068</v>
      </c>
      <c r="AU2202" s="31">
        <f t="shared" si="1432"/>
        <v>0.68069712045191211</v>
      </c>
      <c r="AV2202" s="31">
        <f t="shared" si="1436"/>
        <v>0.17327701661131828</v>
      </c>
      <c r="AW2202" s="31">
        <f t="shared" si="1436"/>
        <v>8.1422263309698692E-2</v>
      </c>
      <c r="AX2202" s="31">
        <f t="shared" si="1436"/>
        <v>5.6200500438424443E-2</v>
      </c>
      <c r="AY2202" s="31">
        <f t="shared" si="1433"/>
        <v>7.9771877734739604E-3</v>
      </c>
      <c r="AZ2202" s="31">
        <f t="shared" si="1433"/>
        <v>4.2591141517260767E-4</v>
      </c>
      <c r="BA2202" s="31">
        <f t="shared" si="1434"/>
        <v>1</v>
      </c>
      <c r="BB2202" s="34">
        <f>AU2202*'Propiedades físicas'!$C$4+'Diseño reactor'!AV2202*'Propiedades físicas'!$C$5+'Diseño reactor'!AW2202*'Propiedades físicas'!$C$8+'Diseño reactor'!AX2202*'Propiedades físicas'!$C$9+'Diseño reactor'!AY2202*'Propiedades físicas'!$C$7+'Diseño reactor'!AZ2202*'Propiedades físicas'!$C$6</f>
        <v>875.36570097841218</v>
      </c>
      <c r="BC2202" s="45">
        <f>AU2202*'Propiedades físicas'!$L$4+'Diseño reactor'!AV2202*'Propiedades físicas'!$L$5+'Diseño reactor'!AW2202*'Propiedades físicas'!$L$8+AX2202*'Propiedades físicas'!$L$9+'Diseño reactor'!AY2202*'Propiedades físicas'!$L$7+'Diseño reactor'!AZ2202*'Propiedades físicas'!$L$6</f>
        <v>2.1122769160349582</v>
      </c>
      <c r="BD2202" s="29">
        <f t="shared" si="1411"/>
        <v>1.5062409731178816</v>
      </c>
      <c r="BE2202" s="58">
        <f t="shared" si="1412"/>
        <v>41.305016836133184</v>
      </c>
      <c r="BF2202" s="30">
        <f>AU2202*'Propiedades físicas'!$I$4+'Diseño reactor'!AV2202*'Propiedades físicas'!$I$5+'Diseño reactor'!AW2202*'Propiedades físicas'!$I$8+'Diseño reactor'!AX2202*'Propiedades físicas'!$I$9+'Diseño reactor'!AY2202*'Propiedades físicas'!$I$7+'Diseño reactor'!AZ2202*'Propiedades físicas'!$I$6</f>
        <v>1.9978127225347541E-2</v>
      </c>
      <c r="BG2202" s="24">
        <f>AU2202*'Propiedades físicas'!$O$4+'Diseño reactor'!AV2202*'Propiedades físicas'!$O$5+'Diseño reactor'!AW2202*'Propiedades físicas'!$O$8+'Diseño reactor'!AX2202*'Propiedades físicas'!$O$9+'Diseño reactor'!AY2202*'Propiedades físicas'!$O$7+'Diseño reactor'!AZ2202*'Propiedades físicas'!$O$6</f>
        <v>0.15419593612757271</v>
      </c>
      <c r="BH2202" s="54">
        <f t="shared" si="1413"/>
        <v>41138.547226804316</v>
      </c>
      <c r="BI2202" s="34">
        <f t="shared" si="1435"/>
        <v>273.67347041362927</v>
      </c>
      <c r="BJ2202" s="27">
        <f t="shared" si="1414"/>
        <v>4796.9871663176436</v>
      </c>
      <c r="BK2202" s="34">
        <f t="shared" si="1415"/>
        <v>568.98148207869338</v>
      </c>
      <c r="BL2202" s="27">
        <f t="shared" si="1416"/>
        <v>105.68430686355197</v>
      </c>
      <c r="BM2202" s="34">
        <f t="shared" si="1417"/>
        <v>1.1054421768707483</v>
      </c>
      <c r="BN2202" s="45">
        <f t="shared" si="1418"/>
        <v>2384.9706723168579</v>
      </c>
      <c r="BO2202" s="45">
        <f t="shared" si="1419"/>
        <v>108.66727526973008</v>
      </c>
      <c r="BP2202" s="66">
        <f t="shared" si="1420"/>
        <v>6.6875958274357536</v>
      </c>
    </row>
    <row r="2203" spans="8:68">
      <c r="H2203" s="68">
        <v>2198</v>
      </c>
      <c r="I2203" s="31">
        <f>('Propiedades físicas'!$C$10*'Diseño reactor'!H2203)/1000</f>
        <v>1923.7891289564063</v>
      </c>
      <c r="J2203" s="31">
        <f t="shared" si="1397"/>
        <v>0.23703221581637968</v>
      </c>
      <c r="K2203" s="31">
        <f>(I2203*1000)/'Propiedades físicas'!$F$10</f>
        <v>12566.510425985747</v>
      </c>
      <c r="L2203" s="31">
        <f t="shared" si="1398"/>
        <v>1795.2157751408208</v>
      </c>
      <c r="M2203" s="31">
        <f t="shared" si="1399"/>
        <v>10771.294650844926</v>
      </c>
      <c r="N2203" s="31">
        <f t="shared" si="1400"/>
        <v>0.81674967021875378</v>
      </c>
      <c r="O2203" s="32">
        <f t="shared" si="1401"/>
        <v>4.9004980213125231</v>
      </c>
      <c r="P2203" s="33">
        <f t="shared" si="1402"/>
        <v>0.67754913721026488</v>
      </c>
      <c r="Q2203" s="31">
        <f t="shared" si="1403"/>
        <v>4.7335298380398561</v>
      </c>
      <c r="R2203" s="31">
        <f t="shared" si="1404"/>
        <v>0.11547626461097903</v>
      </c>
      <c r="S2203" s="31">
        <f t="shared" si="1405"/>
        <v>0.16696818327266713</v>
      </c>
      <c r="T2203" s="31">
        <f t="shared" si="1406"/>
        <v>1.9680886530841598E-2</v>
      </c>
      <c r="U2203" s="31">
        <f t="shared" si="1407"/>
        <v>4.0433818666683061E-3</v>
      </c>
      <c r="V2203" s="47">
        <f t="shared" si="1421"/>
        <v>6.7097099024705851E-4</v>
      </c>
      <c r="W2203" s="31">
        <f t="shared" si="1408"/>
        <v>0.17043231002616288</v>
      </c>
      <c r="X2203" s="34">
        <f>(S2203*H2203*'Propiedades físicas'!$F$5*60*24*365)/(1000000)</f>
        <v>56801.240794294688</v>
      </c>
      <c r="Y2203" s="34">
        <f>(U2203*H2203*'Propiedades físicas'!$F$7*60*24*365)/(1000000)</f>
        <v>430.17015573091845</v>
      </c>
      <c r="Z2203" s="31">
        <f t="shared" si="1422"/>
        <v>1489.2530035881623</v>
      </c>
      <c r="AA2203" s="31">
        <f t="shared" si="1423"/>
        <v>10404.298584011603</v>
      </c>
      <c r="AB2203" s="31">
        <f t="shared" si="1424"/>
        <v>253.81682961493189</v>
      </c>
      <c r="AC2203" s="31">
        <f t="shared" si="1425"/>
        <v>366.99606683332235</v>
      </c>
      <c r="AD2203" s="31">
        <f t="shared" si="1409"/>
        <v>43.258588594789835</v>
      </c>
      <c r="AE2203" s="31">
        <f t="shared" si="1426"/>
        <v>8.8873533429369367</v>
      </c>
      <c r="AF2203" s="31">
        <f t="shared" si="1427"/>
        <v>12566.510425985749</v>
      </c>
      <c r="AG2203" s="31">
        <f t="shared" si="1428"/>
        <v>0.11850966999626243</v>
      </c>
      <c r="AH2203" s="31">
        <f t="shared" si="1429"/>
        <v>0.82793856299971702</v>
      </c>
      <c r="AI2203" s="31">
        <f t="shared" si="1429"/>
        <v>2.0197876817901247E-2</v>
      </c>
      <c r="AJ2203" s="31">
        <f t="shared" si="1429"/>
        <v>2.9204294143139919E-2</v>
      </c>
      <c r="AK2203" s="31">
        <f t="shared" si="1410"/>
        <v>3.4423708036987939E-3</v>
      </c>
      <c r="AL2203" s="31">
        <f t="shared" si="1410"/>
        <v>7.0722523928036215E-4</v>
      </c>
      <c r="AM2203" s="31">
        <f t="shared" si="1430"/>
        <v>0.99999999999999978</v>
      </c>
      <c r="AN2203" s="31">
        <f>(Z2203*'Propiedades físicas'!$F$4)/1000</f>
        <v>1309.619306295358</v>
      </c>
      <c r="AO2203" s="31">
        <f>(AA2203*'Propiedades físicas'!$F$6)/1000</f>
        <v>333.35372663173177</v>
      </c>
      <c r="AP2203" s="31">
        <f>(AB2203*'Propiedades físicas'!$F$9)/1000</f>
        <v>156.59229303093224</v>
      </c>
      <c r="AQ2203" s="31">
        <f>(AC2203*'Propiedades físicas'!$F$5)/1000</f>
        <v>108.06933180040845</v>
      </c>
      <c r="AR2203" s="31">
        <f>(AD2203*'Propiedades físicas'!$F$8)/1000</f>
        <v>15.336034828624886</v>
      </c>
      <c r="AS2203" s="31">
        <f>(AE2203*'Propiedades físicas'!$F$7)/1000</f>
        <v>0.81843636935106256</v>
      </c>
      <c r="AT2203" s="31">
        <f t="shared" si="1431"/>
        <v>1923.7891289564063</v>
      </c>
      <c r="AU2203" s="31">
        <f t="shared" si="1432"/>
        <v>0.68074992554188318</v>
      </c>
      <c r="AV2203" s="31">
        <f t="shared" si="1436"/>
        <v>0.17327976419773483</v>
      </c>
      <c r="AW2203" s="31">
        <f t="shared" si="1436"/>
        <v>8.1397846923003725E-2</v>
      </c>
      <c r="AX2203" s="31">
        <f t="shared" si="1436"/>
        <v>5.617524819834728E-2</v>
      </c>
      <c r="AY2203" s="31">
        <f t="shared" si="1433"/>
        <v>7.9717857834783537E-3</v>
      </c>
      <c r="AZ2203" s="31">
        <f t="shared" si="1433"/>
        <v>4.2542935555262126E-4</v>
      </c>
      <c r="BA2203" s="31">
        <f t="shared" si="1434"/>
        <v>1</v>
      </c>
      <c r="BB2203" s="34">
        <f>AU2203*'Propiedades físicas'!$C$4+'Diseño reactor'!AV2203*'Propiedades físicas'!$C$5+'Diseño reactor'!AW2203*'Propiedades físicas'!$C$8+'Diseño reactor'!AX2203*'Propiedades físicas'!$C$9+'Diseño reactor'!AY2203*'Propiedades físicas'!$C$7+'Diseño reactor'!AZ2203*'Propiedades físicas'!$C$6</f>
        <v>875.36554172248145</v>
      </c>
      <c r="BC2203" s="45">
        <f>AU2203*'Propiedades físicas'!$L$4+'Diseño reactor'!AV2203*'Propiedades físicas'!$L$5+'Diseño reactor'!AW2203*'Propiedades físicas'!$L$8+AX2203*'Propiedades físicas'!$L$9+'Diseño reactor'!AY2203*'Propiedades físicas'!$L$7+'Diseño reactor'!AZ2203*'Propiedades físicas'!$L$6</f>
        <v>2.1123146935995618</v>
      </c>
      <c r="BD2203" s="29">
        <f t="shared" si="1411"/>
        <v>1.5056458344717303</v>
      </c>
      <c r="BE2203" s="58">
        <f t="shared" si="1412"/>
        <v>41.304374992766611</v>
      </c>
      <c r="BF2203" s="30">
        <f>AU2203*'Propiedades físicas'!$I$4+'Diseño reactor'!AV2203*'Propiedades físicas'!$I$5+'Diseño reactor'!AW2203*'Propiedades físicas'!$I$8+'Diseño reactor'!AX2203*'Propiedades físicas'!$I$9+'Diseño reactor'!AY2203*'Propiedades físicas'!$I$7+'Diseño reactor'!AZ2203*'Propiedades físicas'!$I$6</f>
        <v>1.9978196500954549E-2</v>
      </c>
      <c r="BG2203" s="24">
        <f>AU2203*'Propiedades físicas'!$O$4+'Diseño reactor'!AV2203*'Propiedades físicas'!$O$5+'Diseño reactor'!AW2203*'Propiedades físicas'!$O$8+'Diseño reactor'!AX2203*'Propiedades físicas'!$O$9+'Diseño reactor'!AY2203*'Propiedades físicas'!$O$7+'Diseño reactor'!AZ2203*'Propiedades físicas'!$O$6</f>
        <v>0.15419776617684963</v>
      </c>
      <c r="BH2203" s="54">
        <f t="shared" si="1413"/>
        <v>41138.397092058447</v>
      </c>
      <c r="BI2203" s="34">
        <f t="shared" si="1435"/>
        <v>273.67606591775223</v>
      </c>
      <c r="BJ2203" s="27">
        <f t="shared" si="1414"/>
        <v>4796.9906599730211</v>
      </c>
      <c r="BK2203" s="34">
        <f t="shared" si="1415"/>
        <v>568.98864933773189</v>
      </c>
      <c r="BL2203" s="27">
        <f t="shared" si="1416"/>
        <v>105.68455413466796</v>
      </c>
      <c r="BM2203" s="34">
        <f t="shared" si="1417"/>
        <v>1.1054421768707483</v>
      </c>
      <c r="BN2203" s="45">
        <f t="shared" si="1418"/>
        <v>2386.1675829251844</v>
      </c>
      <c r="BO2203" s="45">
        <f t="shared" si="1419"/>
        <v>108.67518512830939</v>
      </c>
      <c r="BP2203" s="66">
        <f t="shared" si="1420"/>
        <v>6.6875946107564888</v>
      </c>
    </row>
    <row r="2204" spans="8:68">
      <c r="H2204" s="68">
        <v>2199</v>
      </c>
      <c r="I2204" s="31">
        <f>('Propiedades físicas'!$C$10*'Diseño reactor'!H2204)/1000</f>
        <v>1924.6643742380063</v>
      </c>
      <c r="J2204" s="31">
        <f t="shared" si="1397"/>
        <v>0.23692442490423035</v>
      </c>
      <c r="K2204" s="31">
        <f>(I2204*1000)/'Propiedades físicas'!$F$10</f>
        <v>12572.227673677278</v>
      </c>
      <c r="L2204" s="31">
        <f t="shared" si="1398"/>
        <v>1796.0325248110396</v>
      </c>
      <c r="M2204" s="31">
        <f t="shared" si="1399"/>
        <v>10776.195148866238</v>
      </c>
      <c r="N2204" s="31">
        <f t="shared" si="1400"/>
        <v>0.81674967021875378</v>
      </c>
      <c r="O2204" s="32">
        <f t="shared" si="1401"/>
        <v>4.9004980213125231</v>
      </c>
      <c r="P2204" s="33">
        <f t="shared" si="1402"/>
        <v>0.67760165436134734</v>
      </c>
      <c r="Q2204" s="31">
        <f t="shared" si="1403"/>
        <v>4.7336048277506722</v>
      </c>
      <c r="R2204" s="31">
        <f t="shared" si="1404"/>
        <v>0.11544164532178422</v>
      </c>
      <c r="S2204" s="31">
        <f t="shared" si="1405"/>
        <v>0.16689319356185045</v>
      </c>
      <c r="T2204" s="31">
        <f t="shared" si="1406"/>
        <v>1.9667563366800464E-2</v>
      </c>
      <c r="U2204" s="31">
        <f t="shared" si="1407"/>
        <v>4.0388071688217649E-3</v>
      </c>
      <c r="V2204" s="47">
        <f t="shared" si="1421"/>
        <v>6.7102299752288771E-4</v>
      </c>
      <c r="W2204" s="31">
        <f t="shared" si="1408"/>
        <v>0.17036800984582928</v>
      </c>
      <c r="X2204" s="34">
        <f>(S2204*H2204*'Propiedades físicas'!$F$5*60*24*365)/(1000000)</f>
        <v>56801.560526672372</v>
      </c>
      <c r="Y2204" s="34">
        <f>(U2204*H2204*'Propiedades físicas'!$F$7*60*24*365)/(1000000)</f>
        <v>429.87894793692902</v>
      </c>
      <c r="Z2204" s="31">
        <f t="shared" si="1422"/>
        <v>1490.0460379406029</v>
      </c>
      <c r="AA2204" s="31">
        <f t="shared" si="1423"/>
        <v>10409.197016223728</v>
      </c>
      <c r="AB2204" s="31">
        <f t="shared" si="1424"/>
        <v>253.8561780626035</v>
      </c>
      <c r="AC2204" s="31">
        <f t="shared" si="1425"/>
        <v>366.99813264250912</v>
      </c>
      <c r="AD2204" s="31">
        <f t="shared" si="1409"/>
        <v>43.248971843594219</v>
      </c>
      <c r="AE2204" s="31">
        <f t="shared" si="1426"/>
        <v>8.8813369642390612</v>
      </c>
      <c r="AF2204" s="31">
        <f t="shared" si="1427"/>
        <v>12572.227673677278</v>
      </c>
      <c r="AG2204" s="31">
        <f t="shared" si="1428"/>
        <v>0.1185188557363101</v>
      </c>
      <c r="AH2204" s="31">
        <f t="shared" si="1429"/>
        <v>0.82795167940027603</v>
      </c>
      <c r="AI2204" s="31">
        <f t="shared" si="1429"/>
        <v>2.0191821581000097E-2</v>
      </c>
      <c r="AJ2204" s="31">
        <f t="shared" si="1429"/>
        <v>2.9191177742581002E-2</v>
      </c>
      <c r="AK2204" s="31">
        <f t="shared" si="1410"/>
        <v>3.440040457917052E-3</v>
      </c>
      <c r="AL2204" s="31">
        <f t="shared" si="1410"/>
        <v>7.0642508191560136E-4</v>
      </c>
      <c r="AM2204" s="31">
        <f t="shared" si="1430"/>
        <v>0.99999999999999978</v>
      </c>
      <c r="AN2204" s="31">
        <f>(Z2204*'Propiedades físicas'!$F$4)/1000</f>
        <v>1310.3166848442074</v>
      </c>
      <c r="AO2204" s="31">
        <f>(AA2204*'Propiedades físicas'!$F$6)/1000</f>
        <v>333.51067239980824</v>
      </c>
      <c r="AP2204" s="31">
        <f>(AB2204*'Propiedades físicas'!$F$9)/1000</f>
        <v>156.6165690557232</v>
      </c>
      <c r="AQ2204" s="31">
        <f>(AC2204*'Propiedades físicas'!$F$5)/1000</f>
        <v>108.06994011923967</v>
      </c>
      <c r="AR2204" s="31">
        <f>(AD2204*'Propiedades físicas'!$F$8)/1000</f>
        <v>15.332625497991017</v>
      </c>
      <c r="AS2204" s="31">
        <f>(AE2204*'Propiedades físicas'!$F$7)/1000</f>
        <v>0.81788232103677516</v>
      </c>
      <c r="AT2204" s="31">
        <f t="shared" si="1431"/>
        <v>1924.6643742380063</v>
      </c>
      <c r="AU2204" s="31">
        <f t="shared" si="1432"/>
        <v>0.68080269078756905</v>
      </c>
      <c r="AV2204" s="31">
        <f t="shared" si="1436"/>
        <v>0.17328250933716607</v>
      </c>
      <c r="AW2204" s="31">
        <f t="shared" si="1436"/>
        <v>8.1373444197370387E-2</v>
      </c>
      <c r="AX2204" s="31">
        <f t="shared" si="1436"/>
        <v>5.6150018447775153E-2</v>
      </c>
      <c r="AY2204" s="31">
        <f t="shared" si="1433"/>
        <v>7.9663892069812715E-3</v>
      </c>
      <c r="AZ2204" s="31">
        <f t="shared" si="1433"/>
        <v>4.2494802313810317E-4</v>
      </c>
      <c r="BA2204" s="31">
        <f t="shared" si="1434"/>
        <v>0.99999999999999989</v>
      </c>
      <c r="BB2204" s="34">
        <f>AU2204*'Propiedades físicas'!$C$4+'Diseño reactor'!AV2204*'Propiedades físicas'!$C$5+'Diseño reactor'!AW2204*'Propiedades físicas'!$C$8+'Diseño reactor'!AX2204*'Propiedades físicas'!$C$9+'Diseño reactor'!AY2204*'Propiedades físicas'!$C$7+'Diseño reactor'!AZ2204*'Propiedades físicas'!$C$6</f>
        <v>875.36538269576351</v>
      </c>
      <c r="BC2204" s="45">
        <f>AU2204*'Propiedades físicas'!$L$4+'Diseño reactor'!AV2204*'Propiedades físicas'!$L$5+'Diseño reactor'!AW2204*'Propiedades físicas'!$L$8+AX2204*'Propiedades físicas'!$L$9+'Diseño reactor'!AY2204*'Propiedades físicas'!$L$7+'Diseño reactor'!AZ2204*'Propiedades físicas'!$L$6</f>
        <v>2.1123524414690227</v>
      </c>
      <c r="BD2204" s="29">
        <f t="shared" si="1411"/>
        <v>1.5050511666065611</v>
      </c>
      <c r="BE2204" s="58">
        <f t="shared" si="1412"/>
        <v>41.303733664109572</v>
      </c>
      <c r="BF2204" s="30">
        <f>AU2204*'Propiedades físicas'!$I$4+'Diseño reactor'!AV2204*'Propiedades físicas'!$I$5+'Diseño reactor'!AW2204*'Propiedades físicas'!$I$8+'Diseño reactor'!AX2204*'Propiedades físicas'!$I$9+'Diseño reactor'!AY2204*'Propiedades físicas'!$I$7+'Diseño reactor'!AZ2204*'Propiedades físicas'!$I$6</f>
        <v>1.9978265668249593E-2</v>
      </c>
      <c r="BG2204" s="24">
        <f>AU2204*'Propiedades físicas'!$O$4+'Diseño reactor'!AV2204*'Propiedades físicas'!$O$5+'Diseño reactor'!AW2204*'Propiedades físicas'!$O$8+'Diseño reactor'!AX2204*'Propiedades físicas'!$O$9+'Diseño reactor'!AY2204*'Propiedades físicas'!$O$7+'Diseño reactor'!AZ2204*'Propiedades físicas'!$O$6</f>
        <v>0.15419959485039422</v>
      </c>
      <c r="BH2204" s="54">
        <f t="shared" si="1413"/>
        <v>41138.247192156356</v>
      </c>
      <c r="BI2204" s="34">
        <f t="shared" si="1435"/>
        <v>273.67865850482741</v>
      </c>
      <c r="BJ2204" s="27">
        <f t="shared" si="1414"/>
        <v>4796.9941546575901</v>
      </c>
      <c r="BK2204" s="34">
        <f t="shared" si="1415"/>
        <v>568.99581165223822</v>
      </c>
      <c r="BL2204" s="27">
        <f t="shared" si="1416"/>
        <v>105.68480123013002</v>
      </c>
      <c r="BM2204" s="34">
        <f t="shared" si="1417"/>
        <v>1.1054421768707483</v>
      </c>
      <c r="BN2204" s="45">
        <f t="shared" si="1418"/>
        <v>2387.3645126456504</v>
      </c>
      <c r="BO2204" s="45">
        <f t="shared" si="1419"/>
        <v>108.68308901930729</v>
      </c>
      <c r="BP2204" s="66">
        <f t="shared" si="1420"/>
        <v>6.6875933958283564</v>
      </c>
    </row>
    <row r="2205" spans="8:68">
      <c r="H2205" s="68">
        <v>2200</v>
      </c>
      <c r="I2205" s="31">
        <f>('Propiedades físicas'!$C$10*'Diseño reactor'!H2205)/1000</f>
        <v>1925.539619519606</v>
      </c>
      <c r="J2205" s="31">
        <f t="shared" si="1397"/>
        <v>0.23681673198381933</v>
      </c>
      <c r="K2205" s="31">
        <f>(I2205*1000)/'Propiedades físicas'!$F$10</f>
        <v>12577.944921368809</v>
      </c>
      <c r="L2205" s="31">
        <f t="shared" si="1398"/>
        <v>1796.8492744812584</v>
      </c>
      <c r="M2205" s="31">
        <f t="shared" si="1399"/>
        <v>10781.09564688755</v>
      </c>
      <c r="N2205" s="31">
        <f t="shared" si="1400"/>
        <v>0.81674967021875378</v>
      </c>
      <c r="O2205" s="32">
        <f t="shared" si="1401"/>
        <v>4.9004980213125231</v>
      </c>
      <c r="P2205" s="33">
        <f t="shared" si="1402"/>
        <v>0.67765413190035451</v>
      </c>
      <c r="Q2205" s="31">
        <f t="shared" si="1403"/>
        <v>4.7336797507050141</v>
      </c>
      <c r="R2205" s="31">
        <f t="shared" si="1404"/>
        <v>0.11540704539877153</v>
      </c>
      <c r="S2205" s="31">
        <f t="shared" si="1405"/>
        <v>0.16681827060750826</v>
      </c>
      <c r="T2205" s="31">
        <f t="shared" si="1406"/>
        <v>1.9654253550146685E-2</v>
      </c>
      <c r="U2205" s="31">
        <f t="shared" si="1407"/>
        <v>4.0342393694811239E-3</v>
      </c>
      <c r="V2205" s="47">
        <f t="shared" si="1421"/>
        <v>6.7107496557122488E-4</v>
      </c>
      <c r="W2205" s="31">
        <f t="shared" si="1408"/>
        <v>0.17030375816514839</v>
      </c>
      <c r="X2205" s="34">
        <f>(S2205*H2205*'Propiedades físicas'!$F$5*60*24*365)/(1000000)</f>
        <v>56801.879776903312</v>
      </c>
      <c r="Y2205" s="34">
        <f>(U2205*H2205*'Propiedades físicas'!$F$7*60*24*365)/(1000000)</f>
        <v>429.58803188018868</v>
      </c>
      <c r="Z2205" s="31">
        <f t="shared" si="1422"/>
        <v>1490.83909018078</v>
      </c>
      <c r="AA2205" s="31">
        <f t="shared" si="1423"/>
        <v>10414.095451551031</v>
      </c>
      <c r="AB2205" s="31">
        <f t="shared" si="1424"/>
        <v>253.89549987729737</v>
      </c>
      <c r="AC2205" s="31">
        <f t="shared" si="1425"/>
        <v>367.00019533651817</v>
      </c>
      <c r="AD2205" s="31">
        <f t="shared" si="1409"/>
        <v>43.239357810322709</v>
      </c>
      <c r="AE2205" s="31">
        <f t="shared" si="1426"/>
        <v>8.8753266128584727</v>
      </c>
      <c r="AF2205" s="31">
        <f t="shared" si="1427"/>
        <v>12577.944921368808</v>
      </c>
      <c r="AG2205" s="31">
        <f t="shared" si="1428"/>
        <v>0.11852803454783596</v>
      </c>
      <c r="AH2205" s="31">
        <f t="shared" si="1429"/>
        <v>0.82796478412450436</v>
      </c>
      <c r="AI2205" s="31">
        <f t="shared" si="1429"/>
        <v>2.0185769731425007E-2</v>
      </c>
      <c r="AJ2205" s="31">
        <f t="shared" si="1429"/>
        <v>2.9178073018352749E-2</v>
      </c>
      <c r="AK2205" s="31">
        <f t="shared" si="1410"/>
        <v>3.4377124467179763E-3</v>
      </c>
      <c r="AL2205" s="31">
        <f t="shared" si="1410"/>
        <v>7.0562613116392997E-4</v>
      </c>
      <c r="AM2205" s="31">
        <f t="shared" si="1430"/>
        <v>1</v>
      </c>
      <c r="AN2205" s="31">
        <f>(Z2205*'Propiedades físicas'!$F$4)/1000</f>
        <v>1311.0140791231743</v>
      </c>
      <c r="AO2205" s="31">
        <f>(AA2205*'Propiedades físicas'!$F$6)/1000</f>
        <v>333.66761826769499</v>
      </c>
      <c r="AP2205" s="31">
        <f>(AB2205*'Propiedades físicas'!$F$9)/1000</f>
        <v>156.64082864929861</v>
      </c>
      <c r="AQ2205" s="31">
        <f>(AC2205*'Propiedades físicas'!$F$5)/1000</f>
        <v>108.07054752074451</v>
      </c>
      <c r="AR2205" s="31">
        <f>(AD2205*'Propiedades físicas'!$F$8)/1000</f>
        <v>15.3292171309156</v>
      </c>
      <c r="AS2205" s="31">
        <f>(AE2205*'Propiedades físicas'!$F$7)/1000</f>
        <v>0.81732882777813676</v>
      </c>
      <c r="AT2205" s="31">
        <f t="shared" si="1431"/>
        <v>1925.5396195196058</v>
      </c>
      <c r="AU2205" s="31">
        <f t="shared" si="1432"/>
        <v>0.68085541623404933</v>
      </c>
      <c r="AV2205" s="31">
        <f t="shared" si="1436"/>
        <v>0.17328525203285103</v>
      </c>
      <c r="AW2205" s="31">
        <f t="shared" si="1436"/>
        <v>8.1349055122728775E-2</v>
      </c>
      <c r="AX2205" s="31">
        <f t="shared" si="1436"/>
        <v>5.6124811156940277E-2</v>
      </c>
      <c r="AY2205" s="31">
        <f t="shared" si="1433"/>
        <v>7.9609980368723944E-3</v>
      </c>
      <c r="AZ2205" s="31">
        <f t="shared" si="1433"/>
        <v>4.2446741655829885E-4</v>
      </c>
      <c r="BA2205" s="31">
        <f t="shared" si="1434"/>
        <v>1</v>
      </c>
      <c r="BB2205" s="34">
        <f>AU2205*'Propiedades físicas'!$C$4+'Diseño reactor'!AV2205*'Propiedades físicas'!$C$5+'Diseño reactor'!AW2205*'Propiedades físicas'!$C$8+'Diseño reactor'!AX2205*'Propiedades físicas'!$C$9+'Diseño reactor'!AY2205*'Propiedades físicas'!$C$7+'Diseño reactor'!AZ2205*'Propiedades físicas'!$C$6</f>
        <v>875.36522389784921</v>
      </c>
      <c r="BC2205" s="45">
        <f>AU2205*'Propiedades físicas'!$L$4+'Diseño reactor'!AV2205*'Propiedades físicas'!$L$5+'Diseño reactor'!AW2205*'Propiedades físicas'!$L$8+AX2205*'Propiedades físicas'!$L$9+'Diseño reactor'!AY2205*'Propiedades físicas'!$L$7+'Diseño reactor'!AZ2205*'Propiedades físicas'!$L$6</f>
        <v>2.1123901596781032</v>
      </c>
      <c r="BD2205" s="29">
        <f t="shared" si="1411"/>
        <v>1.5044569689633889</v>
      </c>
      <c r="BE2205" s="58">
        <f t="shared" si="1412"/>
        <v>41.303092849541379</v>
      </c>
      <c r="BF2205" s="30">
        <f>AU2205*'Propiedades físicas'!$I$4+'Diseño reactor'!AV2205*'Propiedades físicas'!$I$5+'Diseño reactor'!AW2205*'Propiedades físicas'!$I$8+'Diseño reactor'!AX2205*'Propiedades físicas'!$I$9+'Diseño reactor'!AY2205*'Propiedades físicas'!$I$7+'Diseño reactor'!AZ2205*'Propiedades físicas'!$I$6</f>
        <v>1.9978334727426467E-2</v>
      </c>
      <c r="BG2205" s="24">
        <f>AU2205*'Propiedades físicas'!$O$4+'Diseño reactor'!AV2205*'Propiedades físicas'!$O$5+'Diseño reactor'!AW2205*'Propiedades físicas'!$O$8+'Diseño reactor'!AX2205*'Propiedades físicas'!$O$9+'Diseño reactor'!AY2205*'Propiedades físicas'!$O$7+'Diseño reactor'!AZ2205*'Propiedades físicas'!$O$6</f>
        <v>0.15420142214972704</v>
      </c>
      <c r="BH2205" s="54">
        <f t="shared" si="1413"/>
        <v>41138.097526674857</v>
      </c>
      <c r="BI2205" s="34">
        <f t="shared" si="1435"/>
        <v>273.68124817936831</v>
      </c>
      <c r="BJ2205" s="27">
        <f t="shared" si="1414"/>
        <v>4796.9976503655134</v>
      </c>
      <c r="BK2205" s="34">
        <f t="shared" si="1415"/>
        <v>569.0029690271241</v>
      </c>
      <c r="BL2205" s="27">
        <f t="shared" si="1416"/>
        <v>105.68504815011819</v>
      </c>
      <c r="BM2205" s="34">
        <f t="shared" si="1417"/>
        <v>1.1054421768707483</v>
      </c>
      <c r="BN2205" s="45">
        <f t="shared" si="1418"/>
        <v>2388.5614614559922</v>
      </c>
      <c r="BO2205" s="45">
        <f t="shared" si="1419"/>
        <v>108.69098694947441</v>
      </c>
      <c r="BP2205" s="66">
        <f t="shared" si="1420"/>
        <v>6.6875921826482339</v>
      </c>
    </row>
    <row r="2206" spans="8:68">
      <c r="H2206" s="68">
        <v>2201</v>
      </c>
      <c r="I2206" s="31">
        <f>('Propiedades físicas'!$C$10*'Diseño reactor'!H2206)/1000</f>
        <v>1926.414864801206</v>
      </c>
      <c r="J2206" s="31">
        <f t="shared" si="1397"/>
        <v>0.23670913692158224</v>
      </c>
      <c r="K2206" s="31">
        <f>(I2206*1000)/'Propiedades físicas'!$F$10</f>
        <v>12583.662169060341</v>
      </c>
      <c r="L2206" s="31">
        <f t="shared" si="1398"/>
        <v>1797.6660241514771</v>
      </c>
      <c r="M2206" s="31">
        <f t="shared" si="1399"/>
        <v>10785.996144908862</v>
      </c>
      <c r="N2206" s="31">
        <f t="shared" si="1400"/>
        <v>0.81674967021875378</v>
      </c>
      <c r="O2206" s="32">
        <f t="shared" si="1401"/>
        <v>4.9004980213125222</v>
      </c>
      <c r="P2206" s="33">
        <f t="shared" si="1402"/>
        <v>0.67770656987208655</v>
      </c>
      <c r="Q2206" s="31">
        <f t="shared" si="1403"/>
        <v>4.7337546069912051</v>
      </c>
      <c r="R2206" s="31">
        <f t="shared" si="1404"/>
        <v>0.115372464827665</v>
      </c>
      <c r="S2206" s="31">
        <f t="shared" si="1405"/>
        <v>0.16674341432131728</v>
      </c>
      <c r="T2206" s="31">
        <f t="shared" si="1406"/>
        <v>1.964095706335434E-2</v>
      </c>
      <c r="U2206" s="31">
        <f t="shared" si="1407"/>
        <v>4.0296784556478607E-3</v>
      </c>
      <c r="V2206" s="47">
        <f t="shared" si="1421"/>
        <v>6.7112689443643526E-4</v>
      </c>
      <c r="W2206" s="31">
        <f t="shared" si="1408"/>
        <v>0.17023955492926818</v>
      </c>
      <c r="X2206" s="34">
        <f>(S2206*H2206*'Propiedades físicas'!$F$5*60*24*365)/(1000000)</f>
        <v>56802.198545896019</v>
      </c>
      <c r="Y2206" s="34">
        <f>(U2206*H2206*'Propiedades físicas'!$F$7*60*24*365)/(1000000)</f>
        <v>429.29740717762894</v>
      </c>
      <c r="Z2206" s="31">
        <f t="shared" si="1422"/>
        <v>1491.6321602884625</v>
      </c>
      <c r="AA2206" s="31">
        <f t="shared" si="1423"/>
        <v>10418.993889987642</v>
      </c>
      <c r="AB2206" s="31">
        <f t="shared" si="1424"/>
        <v>253.93479508569067</v>
      </c>
      <c r="AC2206" s="31">
        <f t="shared" si="1425"/>
        <v>367.00225492121933</v>
      </c>
      <c r="AD2206" s="31">
        <f t="shared" si="1409"/>
        <v>43.2297464964429</v>
      </c>
      <c r="AE2206" s="31">
        <f t="shared" si="1426"/>
        <v>8.869322280880942</v>
      </c>
      <c r="AF2206" s="31">
        <f t="shared" si="1427"/>
        <v>12583.662169060337</v>
      </c>
      <c r="AG2206" s="31">
        <f t="shared" si="1428"/>
        <v>0.11853720643867599</v>
      </c>
      <c r="AH2206" s="31">
        <f t="shared" si="1429"/>
        <v>0.82797787718785065</v>
      </c>
      <c r="AI2206" s="31">
        <f t="shared" si="1429"/>
        <v>2.0179721266678982E-2</v>
      </c>
      <c r="AJ2206" s="31">
        <f t="shared" si="1429"/>
        <v>2.9164979955006578E-2</v>
      </c>
      <c r="AK2206" s="31">
        <f t="shared" si="1410"/>
        <v>3.4353867670361186E-3</v>
      </c>
      <c r="AL2206" s="31">
        <f t="shared" si="1410"/>
        <v>7.0482838475178513E-4</v>
      </c>
      <c r="AM2206" s="31">
        <f t="shared" si="1430"/>
        <v>1</v>
      </c>
      <c r="AN2206" s="31">
        <f>(Z2206*'Propiedades físicas'!$F$4)/1000</f>
        <v>1311.7114891144681</v>
      </c>
      <c r="AO2206" s="31">
        <f>(AA2206*'Propiedades físicas'!$F$6)/1000</f>
        <v>333.82456423520404</v>
      </c>
      <c r="AP2206" s="31">
        <f>(AB2206*'Propiedades físicas'!$F$9)/1000</f>
        <v>156.66507182811685</v>
      </c>
      <c r="AQ2206" s="31">
        <f>(AC2206*'Propiedades físicas'!$F$5)/1000</f>
        <v>108.07115400665147</v>
      </c>
      <c r="AR2206" s="31">
        <f>(AD2206*'Propiedades físicas'!$F$8)/1000</f>
        <v>15.325809727918932</v>
      </c>
      <c r="AS2206" s="31">
        <f>(AE2206*'Propiedades físicas'!$F$7)/1000</f>
        <v>0.81677588884632601</v>
      </c>
      <c r="AT2206" s="31">
        <f t="shared" si="1431"/>
        <v>1926.4148648012058</v>
      </c>
      <c r="AU2206" s="31">
        <f t="shared" si="1432"/>
        <v>0.680908101926336</v>
      </c>
      <c r="AV2206" s="31">
        <f t="shared" si="1436"/>
        <v>0.17328799228802291</v>
      </c>
      <c r="AW2206" s="31">
        <f t="shared" si="1436"/>
        <v>8.1324679689015855E-2</v>
      </c>
      <c r="AX2206" s="31">
        <f t="shared" si="1436"/>
        <v>5.60996262961269E-2</v>
      </c>
      <c r="AY2206" s="31">
        <f t="shared" si="1433"/>
        <v>7.9556122660528073E-3</v>
      </c>
      <c r="AZ2206" s="31">
        <f t="shared" si="1433"/>
        <v>4.2398753444555272E-4</v>
      </c>
      <c r="BA2206" s="31">
        <f t="shared" si="1434"/>
        <v>1</v>
      </c>
      <c r="BB2206" s="34">
        <f>AU2206*'Propiedades físicas'!$C$4+'Diseño reactor'!AV2206*'Propiedades físicas'!$C$5+'Diseño reactor'!AW2206*'Propiedades físicas'!$C$8+'Diseño reactor'!AX2206*'Propiedades físicas'!$C$9+'Diseño reactor'!AY2206*'Propiedades físicas'!$C$7+'Diseño reactor'!AZ2206*'Propiedades físicas'!$C$6</f>
        <v>875.36506532833096</v>
      </c>
      <c r="BC2206" s="45">
        <f>AU2206*'Propiedades físicas'!$L$4+'Diseño reactor'!AV2206*'Propiedades físicas'!$L$5+'Diseño reactor'!AW2206*'Propiedades físicas'!$L$8+AX2206*'Propiedades físicas'!$L$9+'Diseño reactor'!AY2206*'Propiedades físicas'!$L$7+'Diseño reactor'!AZ2206*'Propiedades físicas'!$L$6</f>
        <v>2.1124278482615138</v>
      </c>
      <c r="BD2206" s="29">
        <f t="shared" si="1411"/>
        <v>1.5038632409841126</v>
      </c>
      <c r="BE2206" s="58">
        <f t="shared" si="1412"/>
        <v>41.302452548442382</v>
      </c>
      <c r="BF2206" s="30">
        <f>AU2206*'Propiedades físicas'!$I$4+'Diseño reactor'!AV2206*'Propiedades físicas'!$I$5+'Diseño reactor'!AW2206*'Propiedades físicas'!$I$8+'Diseño reactor'!AX2206*'Propiedades físicas'!$I$9+'Diseño reactor'!AY2206*'Propiedades físicas'!$I$7+'Diseño reactor'!AZ2206*'Propiedades físicas'!$I$6</f>
        <v>1.9978403678678532E-2</v>
      </c>
      <c r="BG2206" s="24">
        <f>AU2206*'Propiedades físicas'!$O$4+'Diseño reactor'!AV2206*'Propiedades físicas'!$O$5+'Diseño reactor'!AW2206*'Propiedades físicas'!$O$8+'Diseño reactor'!AX2206*'Propiedades físicas'!$O$9+'Diseño reactor'!AY2206*'Propiedades físicas'!$O$7+'Diseño reactor'!AZ2206*'Propiedades físicas'!$O$6</f>
        <v>0.15420324807636662</v>
      </c>
      <c r="BH2206" s="54">
        <f t="shared" si="1413"/>
        <v>41137.948095191794</v>
      </c>
      <c r="BI2206" s="34">
        <f t="shared" si="1435"/>
        <v>273.68383494587925</v>
      </c>
      <c r="BJ2206" s="27">
        <f t="shared" si="1414"/>
        <v>4797.0011470909649</v>
      </c>
      <c r="BK2206" s="34">
        <f t="shared" si="1415"/>
        <v>569.01012146729477</v>
      </c>
      <c r="BL2206" s="27">
        <f t="shared" si="1416"/>
        <v>105.68529489481239</v>
      </c>
      <c r="BM2206" s="34">
        <f t="shared" si="1417"/>
        <v>1.1054421768707483</v>
      </c>
      <c r="BN2206" s="45">
        <f t="shared" si="1418"/>
        <v>2389.7584293339801</v>
      </c>
      <c r="BO2206" s="45">
        <f t="shared" si="1419"/>
        <v>108.69887892555116</v>
      </c>
      <c r="BP2206" s="66">
        <f t="shared" si="1420"/>
        <v>6.6875909712130044</v>
      </c>
    </row>
    <row r="2207" spans="8:68">
      <c r="H2207" s="68">
        <v>2202</v>
      </c>
      <c r="I2207" s="31">
        <f>('Propiedades físicas'!$C$10*'Diseño reactor'!H2207)/1000</f>
        <v>1927.2901100828055</v>
      </c>
      <c r="J2207" s="31">
        <f t="shared" si="1397"/>
        <v>0.23660163958419736</v>
      </c>
      <c r="K2207" s="31">
        <f>(I2207*1000)/'Propiedades físicas'!$F$10</f>
        <v>12589.379416751872</v>
      </c>
      <c r="L2207" s="31">
        <f t="shared" si="1398"/>
        <v>1798.4827738216959</v>
      </c>
      <c r="M2207" s="31">
        <f t="shared" si="1399"/>
        <v>10790.896642930174</v>
      </c>
      <c r="N2207" s="31">
        <f t="shared" si="1400"/>
        <v>0.81674967021875378</v>
      </c>
      <c r="O2207" s="32">
        <f t="shared" si="1401"/>
        <v>4.9004980213125222</v>
      </c>
      <c r="P2207" s="33">
        <f t="shared" si="1402"/>
        <v>0.67775896832127658</v>
      </c>
      <c r="Q2207" s="31">
        <f t="shared" si="1403"/>
        <v>4.7338293966974128</v>
      </c>
      <c r="R2207" s="31">
        <f t="shared" si="1404"/>
        <v>0.11533790359419875</v>
      </c>
      <c r="S2207" s="31">
        <f t="shared" si="1405"/>
        <v>0.16666862461510851</v>
      </c>
      <c r="T2207" s="31">
        <f t="shared" si="1406"/>
        <v>1.9627673888925626E-2</v>
      </c>
      <c r="U2207" s="31">
        <f t="shared" si="1407"/>
        <v>4.025124414352833E-3</v>
      </c>
      <c r="V2207" s="47">
        <f t="shared" si="1421"/>
        <v>6.7117878416281761E-4</v>
      </c>
      <c r="W2207" s="31">
        <f t="shared" si="1408"/>
        <v>0.17017540008341936</v>
      </c>
      <c r="X2207" s="34">
        <f>(S2207*H2207*'Propiedades físicas'!$F$5*60*24*365)/(1000000)</f>
        <v>56802.51683455686</v>
      </c>
      <c r="Y2207" s="34">
        <f>(U2207*H2207*'Propiedades físicas'!$F$7*60*24*365)/(1000000)</f>
        <v>429.00707344679586</v>
      </c>
      <c r="Z2207" s="31">
        <f t="shared" si="1422"/>
        <v>1492.4252482434511</v>
      </c>
      <c r="AA2207" s="31">
        <f t="shared" si="1423"/>
        <v>10423.892331527702</v>
      </c>
      <c r="AB2207" s="31">
        <f t="shared" si="1424"/>
        <v>253.97406371442565</v>
      </c>
      <c r="AC2207" s="31">
        <f t="shared" si="1425"/>
        <v>367.00431140246894</v>
      </c>
      <c r="AD2207" s="31">
        <f t="shared" si="1409"/>
        <v>43.220137903414226</v>
      </c>
      <c r="AE2207" s="31">
        <f t="shared" si="1426"/>
        <v>8.863323960404939</v>
      </c>
      <c r="AF2207" s="31">
        <f t="shared" si="1427"/>
        <v>12589.379416751866</v>
      </c>
      <c r="AG2207" s="31">
        <f t="shared" si="1428"/>
        <v>0.11854637141665443</v>
      </c>
      <c r="AH2207" s="31">
        <f t="shared" si="1429"/>
        <v>0.82799095860573624</v>
      </c>
      <c r="AI2207" s="31">
        <f t="shared" si="1429"/>
        <v>2.0173676184266791E-2</v>
      </c>
      <c r="AJ2207" s="31">
        <f t="shared" si="1429"/>
        <v>2.915189853712092E-2</v>
      </c>
      <c r="AK2207" s="31">
        <f t="shared" si="1410"/>
        <v>3.43306341581095E-3</v>
      </c>
      <c r="AL2207" s="31">
        <f t="shared" si="1410"/>
        <v>7.0403184041074266E-4</v>
      </c>
      <c r="AM2207" s="31">
        <f t="shared" si="1430"/>
        <v>1.0000000000000002</v>
      </c>
      <c r="AN2207" s="31">
        <f>(Z2207*'Propiedades físicas'!$F$4)/1000</f>
        <v>1312.4089148003259</v>
      </c>
      <c r="AO2207" s="31">
        <f>(AA2207*'Propiedades físicas'!$F$6)/1000</f>
        <v>333.98151030214757</v>
      </c>
      <c r="AP2207" s="31">
        <f>(AB2207*'Propiedades físicas'!$F$9)/1000</f>
        <v>156.68929860861488</v>
      </c>
      <c r="AQ2207" s="31">
        <f>(AC2207*'Propiedades físicas'!$F$5)/1000</f>
        <v>108.07175957868505</v>
      </c>
      <c r="AR2207" s="31">
        <f>(AD2207*'Propiedades físicas'!$F$8)/1000</f>
        <v>15.322403289518407</v>
      </c>
      <c r="AS2207" s="31">
        <f>(AE2207*'Propiedades físicas'!$F$7)/1000</f>
        <v>0.81622350351369088</v>
      </c>
      <c r="AT2207" s="31">
        <f t="shared" si="1431"/>
        <v>1927.2901100828053</v>
      </c>
      <c r="AU2207" s="31">
        <f t="shared" si="1432"/>
        <v>0.68096074790937344</v>
      </c>
      <c r="AV2207" s="31">
        <f t="shared" si="1436"/>
        <v>0.17329073010590926</v>
      </c>
      <c r="AW2207" s="31">
        <f t="shared" si="1436"/>
        <v>8.1300317886175824E-2</v>
      </c>
      <c r="AX2207" s="31">
        <f t="shared" si="1436"/>
        <v>5.6074463835671211E-2</v>
      </c>
      <c r="AY2207" s="31">
        <f t="shared" si="1433"/>
        <v>7.9502318874349887E-3</v>
      </c>
      <c r="AZ2207" s="31">
        <f t="shared" si="1433"/>
        <v>4.2350837543530081E-4</v>
      </c>
      <c r="BA2207" s="31">
        <f t="shared" si="1434"/>
        <v>0.99999999999999989</v>
      </c>
      <c r="BB2207" s="34">
        <f>AU2207*'Propiedades físicas'!$C$4+'Diseño reactor'!AV2207*'Propiedades físicas'!$C$5+'Diseño reactor'!AW2207*'Propiedades físicas'!$C$8+'Diseño reactor'!AX2207*'Propiedades físicas'!$C$9+'Diseño reactor'!AY2207*'Propiedades físicas'!$C$7+'Diseño reactor'!AZ2207*'Propiedades físicas'!$C$6</f>
        <v>875.36490698680109</v>
      </c>
      <c r="BC2207" s="45">
        <f>AU2207*'Propiedades físicas'!$L$4+'Diseño reactor'!AV2207*'Propiedades físicas'!$L$5+'Diseño reactor'!AW2207*'Propiedades físicas'!$L$8+AX2207*'Propiedades físicas'!$L$9+'Diseño reactor'!AY2207*'Propiedades físicas'!$L$7+'Diseño reactor'!AZ2207*'Propiedades físicas'!$L$6</f>
        <v>2.1124655072539107</v>
      </c>
      <c r="BD2207" s="29">
        <f t="shared" si="1411"/>
        <v>1.5032699821115147</v>
      </c>
      <c r="BE2207" s="58">
        <f t="shared" si="1412"/>
        <v>41.301812760193918</v>
      </c>
      <c r="BF2207" s="30">
        <f>AU2207*'Propiedades físicas'!$I$4+'Diseño reactor'!AV2207*'Propiedades físicas'!$I$5+'Diseño reactor'!AW2207*'Propiedades físicas'!$I$8+'Diseño reactor'!AX2207*'Propiedades físicas'!$I$9+'Diseño reactor'!AY2207*'Propiedades físicas'!$I$7+'Diseño reactor'!AZ2207*'Propiedades físicas'!$I$6</f>
        <v>1.9978472522198757E-2</v>
      </c>
      <c r="BG2207" s="24">
        <f>AU2207*'Propiedades físicas'!$O$4+'Diseño reactor'!AV2207*'Propiedades físicas'!$O$5+'Diseño reactor'!AW2207*'Propiedades físicas'!$O$8+'Diseño reactor'!AX2207*'Propiedades físicas'!$O$9+'Diseño reactor'!AY2207*'Propiedades físicas'!$O$7+'Diseño reactor'!AZ2207*'Propiedades físicas'!$O$6</f>
        <v>0.15420507263182925</v>
      </c>
      <c r="BH2207" s="54">
        <f t="shared" si="1413"/>
        <v>41137.798897285837</v>
      </c>
      <c r="BI2207" s="34">
        <f t="shared" si="1435"/>
        <v>273.68641880885616</v>
      </c>
      <c r="BJ2207" s="27">
        <f t="shared" si="1414"/>
        <v>4797.0046448281546</v>
      </c>
      <c r="BK2207" s="34">
        <f t="shared" si="1415"/>
        <v>569.01726897765218</v>
      </c>
      <c r="BL2207" s="27">
        <f t="shared" si="1416"/>
        <v>105.68554146439226</v>
      </c>
      <c r="BM2207" s="34">
        <f t="shared" si="1417"/>
        <v>1.1054421768707483</v>
      </c>
      <c r="BN2207" s="45">
        <f t="shared" si="1418"/>
        <v>2390.95541625742</v>
      </c>
      <c r="BO2207" s="45">
        <f t="shared" si="1419"/>
        <v>108.70676495426784</v>
      </c>
      <c r="BP2207" s="66">
        <f t="shared" si="1420"/>
        <v>6.687589761519555</v>
      </c>
    </row>
    <row r="2208" spans="8:68">
      <c r="H2208" s="68">
        <v>2203</v>
      </c>
      <c r="I2208" s="31">
        <f>('Propiedades físicas'!$C$10*'Diseño reactor'!H2208)/1000</f>
        <v>1928.1653553644055</v>
      </c>
      <c r="J2208" s="31">
        <f t="shared" si="1397"/>
        <v>0.23649423983858489</v>
      </c>
      <c r="K2208" s="31">
        <f>(I2208*1000)/'Propiedades físicas'!$F$10</f>
        <v>12595.096664443403</v>
      </c>
      <c r="L2208" s="31">
        <f t="shared" si="1398"/>
        <v>1799.2995234919147</v>
      </c>
      <c r="M2208" s="31">
        <f t="shared" si="1399"/>
        <v>10795.797140951488</v>
      </c>
      <c r="N2208" s="31">
        <f t="shared" si="1400"/>
        <v>0.81674967021875378</v>
      </c>
      <c r="O2208" s="32">
        <f t="shared" si="1401"/>
        <v>4.9004980213125231</v>
      </c>
      <c r="P2208" s="33">
        <f t="shared" si="1402"/>
        <v>0.67781132729258986</v>
      </c>
      <c r="Q2208" s="31">
        <f t="shared" si="1403"/>
        <v>4.7339041199116556</v>
      </c>
      <c r="R2208" s="31">
        <f t="shared" si="1404"/>
        <v>0.11530336168411695</v>
      </c>
      <c r="S2208" s="31">
        <f t="shared" si="1405"/>
        <v>0.16659390140086722</v>
      </c>
      <c r="T2208" s="31">
        <f t="shared" si="1406"/>
        <v>1.9614404009390823E-2</v>
      </c>
      <c r="U2208" s="31">
        <f t="shared" si="1407"/>
        <v>4.0205772326562016E-3</v>
      </c>
      <c r="V2208" s="47">
        <f t="shared" si="1421"/>
        <v>6.7123063479460358E-4</v>
      </c>
      <c r="W2208" s="31">
        <f t="shared" si="1408"/>
        <v>0.17011129357291505</v>
      </c>
      <c r="X2208" s="34">
        <f>(S2208*H2208*'Propiedades físicas'!$F$5*60*24*365)/(1000000)</f>
        <v>56802.834643790266</v>
      </c>
      <c r="Y2208" s="34">
        <f>(U2208*H2208*'Propiedades físicas'!$F$7*60*24*365)/(1000000)</f>
        <v>428.71703030584945</v>
      </c>
      <c r="Z2208" s="31">
        <f t="shared" si="1422"/>
        <v>1493.2183540255755</v>
      </c>
      <c r="AA2208" s="31">
        <f t="shared" si="1423"/>
        <v>10428.790776165377</v>
      </c>
      <c r="AB2208" s="31">
        <f t="shared" si="1424"/>
        <v>254.01330579010965</v>
      </c>
      <c r="AC2208" s="31">
        <f t="shared" si="1425"/>
        <v>367.00636478611045</v>
      </c>
      <c r="AD2208" s="31">
        <f t="shared" si="1409"/>
        <v>43.210532032687986</v>
      </c>
      <c r="AE2208" s="31">
        <f t="shared" si="1426"/>
        <v>8.8573316435416114</v>
      </c>
      <c r="AF2208" s="31">
        <f t="shared" si="1427"/>
        <v>12595.096664443401</v>
      </c>
      <c r="AG2208" s="31">
        <f t="shared" si="1428"/>
        <v>0.11855552948958359</v>
      </c>
      <c r="AH2208" s="31">
        <f t="shared" si="1429"/>
        <v>0.82800402839355602</v>
      </c>
      <c r="AI2208" s="31">
        <f t="shared" si="1429"/>
        <v>2.0167634481694941E-2</v>
      </c>
      <c r="AJ2208" s="31">
        <f t="shared" si="1429"/>
        <v>2.9138828749301154E-2</v>
      </c>
      <c r="AK2208" s="31">
        <f t="shared" si="1410"/>
        <v>3.4307423899868524E-3</v>
      </c>
      <c r="AL2208" s="31">
        <f t="shared" si="1410"/>
        <v>7.0323649587750365E-4</v>
      </c>
      <c r="AM2208" s="31">
        <f t="shared" si="1430"/>
        <v>1</v>
      </c>
      <c r="AN2208" s="31">
        <f>(Z2208*'Propiedades físicas'!$F$4)/1000</f>
        <v>1313.1063561630108</v>
      </c>
      <c r="AO2208" s="31">
        <f>(AA2208*'Propiedades físicas'!$F$6)/1000</f>
        <v>334.13845646833869</v>
      </c>
      <c r="AP2208" s="31">
        <f>(AB2208*'Propiedades físicas'!$F$9)/1000</f>
        <v>156.71350900720813</v>
      </c>
      <c r="AQ2208" s="31">
        <f>(AC2208*'Propiedades físicas'!$F$5)/1000</f>
        <v>108.07236423856597</v>
      </c>
      <c r="AR2208" s="31">
        <f>(AD2208*'Propiedades físicas'!$F$8)/1000</f>
        <v>15.318997816228539</v>
      </c>
      <c r="AS2208" s="31">
        <f>(AE2208*'Propiedades físicas'!$F$7)/1000</f>
        <v>0.81567167105374694</v>
      </c>
      <c r="AT2208" s="31">
        <f t="shared" si="1431"/>
        <v>1928.165355364406</v>
      </c>
      <c r="AU2208" s="31">
        <f t="shared" si="1432"/>
        <v>0.68101335422803788</v>
      </c>
      <c r="AV2208" s="31">
        <f t="shared" si="1436"/>
        <v>0.1732934654897321</v>
      </c>
      <c r="AW2208" s="31">
        <f t="shared" si="1436"/>
        <v>8.1275969704159887E-2</v>
      </c>
      <c r="AX2208" s="31">
        <f t="shared" si="1436"/>
        <v>5.6049323745961228E-2</v>
      </c>
      <c r="AY2208" s="31">
        <f t="shared" si="1433"/>
        <v>7.9448568939427845E-3</v>
      </c>
      <c r="AZ2208" s="31">
        <f t="shared" si="1433"/>
        <v>4.2302993816606166E-4</v>
      </c>
      <c r="BA2208" s="31">
        <f t="shared" si="1434"/>
        <v>0.99999999999999989</v>
      </c>
      <c r="BB2208" s="34">
        <f>AU2208*'Propiedades físicas'!$C$4+'Diseño reactor'!AV2208*'Propiedades físicas'!$C$5+'Diseño reactor'!AW2208*'Propiedades físicas'!$C$8+'Diseño reactor'!AX2208*'Propiedades físicas'!$C$9+'Diseño reactor'!AY2208*'Propiedades físicas'!$C$7+'Diseño reactor'!AZ2208*'Propiedades físicas'!$C$6</f>
        <v>875.36474887285374</v>
      </c>
      <c r="BC2208" s="45">
        <f>AU2208*'Propiedades físicas'!$L$4+'Diseño reactor'!AV2208*'Propiedades físicas'!$L$5+'Diseño reactor'!AW2208*'Propiedades físicas'!$L$8+AX2208*'Propiedades físicas'!$L$9+'Diseño reactor'!AY2208*'Propiedades físicas'!$L$7+'Diseño reactor'!AZ2208*'Propiedades físicas'!$L$6</f>
        <v>2.1125031366898965</v>
      </c>
      <c r="BD2208" s="29">
        <f t="shared" si="1411"/>
        <v>1.5026771917892587</v>
      </c>
      <c r="BE2208" s="58">
        <f t="shared" si="1412"/>
        <v>41.301173484178314</v>
      </c>
      <c r="BF2208" s="30">
        <f>AU2208*'Propiedades físicas'!$I$4+'Diseño reactor'!AV2208*'Propiedades físicas'!$I$5+'Diseño reactor'!AW2208*'Propiedades físicas'!$I$8+'Diseño reactor'!AX2208*'Propiedades físicas'!$I$9+'Diseño reactor'!AY2208*'Propiedades físicas'!$I$7+'Diseño reactor'!AZ2208*'Propiedades físicas'!$I$6</f>
        <v>1.9978541258179688E-2</v>
      </c>
      <c r="BG2208" s="24">
        <f>AU2208*'Propiedades físicas'!$O$4+'Diseño reactor'!AV2208*'Propiedades físicas'!$O$5+'Diseño reactor'!AW2208*'Propiedades físicas'!$O$8+'Diseño reactor'!AX2208*'Propiedades físicas'!$O$9+'Diseño reactor'!AY2208*'Propiedades físicas'!$O$7+'Diseño reactor'!AZ2208*'Propiedades físicas'!$O$6</f>
        <v>0.15420689581762906</v>
      </c>
      <c r="BH2208" s="54">
        <f t="shared" si="1413"/>
        <v>41137.64993253658</v>
      </c>
      <c r="BI2208" s="34">
        <f t="shared" si="1435"/>
        <v>273.68899977278596</v>
      </c>
      <c r="BJ2208" s="27">
        <f t="shared" si="1414"/>
        <v>4797.00814357129</v>
      </c>
      <c r="BK2208" s="34">
        <f t="shared" si="1415"/>
        <v>569.0244115630893</v>
      </c>
      <c r="BL2208" s="27">
        <f t="shared" si="1416"/>
        <v>105.68578785903719</v>
      </c>
      <c r="BM2208" s="34">
        <f t="shared" si="1417"/>
        <v>1.1054421768707483</v>
      </c>
      <c r="BN2208" s="45">
        <f t="shared" si="1418"/>
        <v>2392.1524222041508</v>
      </c>
      <c r="BO2208" s="45">
        <f t="shared" si="1419"/>
        <v>108.71464504234451</v>
      </c>
      <c r="BP2208" s="66">
        <f t="shared" si="1420"/>
        <v>6.6875885535647841</v>
      </c>
    </row>
    <row r="2209" spans="8:68">
      <c r="H2209" s="68">
        <v>2204</v>
      </c>
      <c r="I2209" s="31">
        <f>('Propiedades físicas'!$C$10*'Diseño reactor'!H2209)/1000</f>
        <v>1929.0406006460053</v>
      </c>
      <c r="J2209" s="31">
        <f t="shared" si="1397"/>
        <v>0.23638693755190679</v>
      </c>
      <c r="K2209" s="31">
        <f>(I2209*1000)/'Propiedades físicas'!$F$10</f>
        <v>12600.813912134934</v>
      </c>
      <c r="L2209" s="31">
        <f t="shared" si="1398"/>
        <v>1800.1162731621334</v>
      </c>
      <c r="M2209" s="31">
        <f t="shared" si="1399"/>
        <v>10800.697638972801</v>
      </c>
      <c r="N2209" s="31">
        <f t="shared" si="1400"/>
        <v>0.81674967021875378</v>
      </c>
      <c r="O2209" s="32">
        <f t="shared" si="1401"/>
        <v>4.9004980213125231</v>
      </c>
      <c r="P2209" s="33">
        <f t="shared" si="1402"/>
        <v>0.6778636468306245</v>
      </c>
      <c r="Q2209" s="31">
        <f t="shared" si="1403"/>
        <v>4.7339787767217896</v>
      </c>
      <c r="R2209" s="31">
        <f t="shared" si="1404"/>
        <v>0.11526883908317372</v>
      </c>
      <c r="S2209" s="31">
        <f t="shared" si="1405"/>
        <v>0.1665192445907322</v>
      </c>
      <c r="T2209" s="31">
        <f t="shared" si="1406"/>
        <v>1.9601147407308232E-2</v>
      </c>
      <c r="U2209" s="31">
        <f t="shared" si="1407"/>
        <v>4.0160368976473512E-3</v>
      </c>
      <c r="V2209" s="47">
        <f t="shared" si="1421"/>
        <v>6.7128244637595827E-4</v>
      </c>
      <c r="W2209" s="31">
        <f t="shared" si="1408"/>
        <v>0.17004723534315092</v>
      </c>
      <c r="X2209" s="34">
        <f>(S2209*H2209*'Propiedades físicas'!$F$5*60*24*365)/(1000000)</f>
        <v>56803.151974498556</v>
      </c>
      <c r="Y2209" s="34">
        <f>(U2209*H2209*'Propiedades físicas'!$F$7*60*24*365)/(1000000)</f>
        <v>428.42727737356182</v>
      </c>
      <c r="Z2209" s="31">
        <f t="shared" si="1422"/>
        <v>1494.0114776146963</v>
      </c>
      <c r="AA2209" s="31">
        <f t="shared" si="1423"/>
        <v>10433.689223894824</v>
      </c>
      <c r="AB2209" s="31">
        <f t="shared" si="1424"/>
        <v>254.05252133931486</v>
      </c>
      <c r="AC2209" s="31">
        <f t="shared" si="1425"/>
        <v>367.00841507797378</v>
      </c>
      <c r="AD2209" s="31">
        <f t="shared" si="1409"/>
        <v>43.200928885707341</v>
      </c>
      <c r="AE2209" s="31">
        <f t="shared" si="1426"/>
        <v>8.8513453224147618</v>
      </c>
      <c r="AF2209" s="31">
        <f t="shared" si="1427"/>
        <v>12600.813912134932</v>
      </c>
      <c r="AG2209" s="31">
        <f t="shared" si="1428"/>
        <v>0.11856468066526417</v>
      </c>
      <c r="AH2209" s="31">
        <f t="shared" si="1429"/>
        <v>0.8280170865666775</v>
      </c>
      <c r="AI2209" s="31">
        <f t="shared" si="1429"/>
        <v>2.0161596156471707E-2</v>
      </c>
      <c r="AJ2209" s="31">
        <f t="shared" si="1429"/>
        <v>2.9125770576179568E-2</v>
      </c>
      <c r="AK2209" s="31">
        <f t="shared" si="1410"/>
        <v>3.428423686513111E-3</v>
      </c>
      <c r="AL2209" s="31">
        <f t="shared" si="1410"/>
        <v>7.0244234889388151E-4</v>
      </c>
      <c r="AM2209" s="31">
        <f t="shared" si="1430"/>
        <v>0.99999999999999989</v>
      </c>
      <c r="AN2209" s="31">
        <f>(Z2209*'Propiedades físicas'!$F$4)/1000</f>
        <v>1313.8038131848118</v>
      </c>
      <c r="AO2209" s="31">
        <f>(AA2209*'Propiedades físicas'!$F$6)/1000</f>
        <v>334.29540273359015</v>
      </c>
      <c r="AP2209" s="31">
        <f>(AB2209*'Propiedades físicas'!$F$9)/1000</f>
        <v>156.73770304029028</v>
      </c>
      <c r="AQ2209" s="31">
        <f>(AC2209*'Propiedades físicas'!$F$5)/1000</f>
        <v>108.07296798801094</v>
      </c>
      <c r="AR2209" s="31">
        <f>(AD2209*'Propiedades físicas'!$F$8)/1000</f>
        <v>15.315593308560961</v>
      </c>
      <c r="AS2209" s="31">
        <f>(AE2209*'Propiedades físicas'!$F$7)/1000</f>
        <v>0.81512039074117548</v>
      </c>
      <c r="AT2209" s="31">
        <f t="shared" si="1431"/>
        <v>1929.0406006460055</v>
      </c>
      <c r="AU2209" s="31">
        <f t="shared" si="1432"/>
        <v>0.68106592092713836</v>
      </c>
      <c r="AV2209" s="31">
        <f t="shared" si="1436"/>
        <v>0.17329619844270766</v>
      </c>
      <c r="AW2209" s="31">
        <f t="shared" si="1436"/>
        <v>8.1251635132926325E-2</v>
      </c>
      <c r="AX2209" s="31">
        <f t="shared" si="1436"/>
        <v>5.6024205997436759E-2</v>
      </c>
      <c r="AY2209" s="31">
        <f t="shared" si="1433"/>
        <v>7.9394872785114052E-3</v>
      </c>
      <c r="AZ2209" s="31">
        <f t="shared" si="1433"/>
        <v>4.2255222127943003E-4</v>
      </c>
      <c r="BA2209" s="31">
        <f t="shared" si="1434"/>
        <v>1</v>
      </c>
      <c r="BB2209" s="34">
        <f>AU2209*'Propiedades físicas'!$C$4+'Diseño reactor'!AV2209*'Propiedades físicas'!$C$5+'Diseño reactor'!AW2209*'Propiedades físicas'!$C$8+'Diseño reactor'!AX2209*'Propiedades físicas'!$C$9+'Diseño reactor'!AY2209*'Propiedades físicas'!$C$7+'Diseño reactor'!AZ2209*'Propiedades físicas'!$C$6</f>
        <v>875.3645909860835</v>
      </c>
      <c r="BC2209" s="45">
        <f>AU2209*'Propiedades físicas'!$L$4+'Diseño reactor'!AV2209*'Propiedades físicas'!$L$5+'Diseño reactor'!AW2209*'Propiedades físicas'!$L$8+AX2209*'Propiedades físicas'!$L$9+'Diseño reactor'!AY2209*'Propiedades físicas'!$L$7+'Diseño reactor'!AZ2209*'Propiedades físicas'!$L$6</f>
        <v>2.1125407366040205</v>
      </c>
      <c r="BD2209" s="29">
        <f t="shared" si="1411"/>
        <v>1.5020848694618887</v>
      </c>
      <c r="BE2209" s="58">
        <f t="shared" si="1412"/>
        <v>41.300534719778881</v>
      </c>
      <c r="BF2209" s="30">
        <f>AU2209*'Propiedades físicas'!$I$4+'Diseño reactor'!AV2209*'Propiedades físicas'!$I$5+'Diseño reactor'!AW2209*'Propiedades físicas'!$I$8+'Diseño reactor'!AX2209*'Propiedades físicas'!$I$9+'Diseño reactor'!AY2209*'Propiedades físicas'!$I$7+'Diseño reactor'!AZ2209*'Propiedades físicas'!$I$6</f>
        <v>1.9978609886813468E-2</v>
      </c>
      <c r="BG2209" s="24">
        <f>AU2209*'Propiedades físicas'!$O$4+'Diseño reactor'!AV2209*'Propiedades físicas'!$O$5+'Diseño reactor'!AW2209*'Propiedades físicas'!$O$8+'Diseño reactor'!AX2209*'Propiedades físicas'!$O$9+'Diseño reactor'!AY2209*'Propiedades físicas'!$O$7+'Diseño reactor'!AZ2209*'Propiedades físicas'!$O$6</f>
        <v>0.15420871763527802</v>
      </c>
      <c r="BH2209" s="54">
        <f t="shared" si="1413"/>
        <v>41137.501200524544</v>
      </c>
      <c r="BI2209" s="34">
        <f t="shared" si="1435"/>
        <v>273.6915778421465</v>
      </c>
      <c r="BJ2209" s="27">
        <f t="shared" si="1414"/>
        <v>4797.0116433146122</v>
      </c>
      <c r="BK2209" s="34">
        <f t="shared" si="1415"/>
        <v>569.03154922849546</v>
      </c>
      <c r="BL2209" s="27">
        <f t="shared" si="1416"/>
        <v>105.68603407892647</v>
      </c>
      <c r="BM2209" s="34">
        <f t="shared" si="1417"/>
        <v>1.1054421768707483</v>
      </c>
      <c r="BN2209" s="45">
        <f t="shared" si="1418"/>
        <v>2393.3494471520457</v>
      </c>
      <c r="BO2209" s="45">
        <f t="shared" si="1419"/>
        <v>108.72251919649125</v>
      </c>
      <c r="BP2209" s="66">
        <f t="shared" si="1420"/>
        <v>6.6875873473455956</v>
      </c>
    </row>
    <row r="2210" spans="8:68">
      <c r="H2210" s="68">
        <v>2205</v>
      </c>
      <c r="I2210" s="31">
        <f>('Propiedades físicas'!$C$10*'Diseño reactor'!H2210)/1000</f>
        <v>1929.9158459276052</v>
      </c>
      <c r="J2210" s="31">
        <f t="shared" si="1397"/>
        <v>0.23627973259156576</v>
      </c>
      <c r="K2210" s="31">
        <f>(I2210*1000)/'Propiedades físicas'!$F$10</f>
        <v>12606.531159826465</v>
      </c>
      <c r="L2210" s="31">
        <f t="shared" si="1398"/>
        <v>1800.933022832352</v>
      </c>
      <c r="M2210" s="31">
        <f t="shared" si="1399"/>
        <v>10805.598136994113</v>
      </c>
      <c r="N2210" s="31">
        <f t="shared" si="1400"/>
        <v>0.81674967021875378</v>
      </c>
      <c r="O2210" s="32">
        <f t="shared" si="1401"/>
        <v>4.9004980213125231</v>
      </c>
      <c r="P2210" s="33">
        <f t="shared" si="1402"/>
        <v>0.67791592697991165</v>
      </c>
      <c r="Q2210" s="31">
        <f t="shared" si="1403"/>
        <v>4.7340533672155267</v>
      </c>
      <c r="R2210" s="31">
        <f t="shared" si="1404"/>
        <v>0.1152343357771333</v>
      </c>
      <c r="S2210" s="31">
        <f t="shared" si="1405"/>
        <v>0.16644465409699596</v>
      </c>
      <c r="T2210" s="31">
        <f t="shared" si="1406"/>
        <v>1.9587904065264117E-2</v>
      </c>
      <c r="U2210" s="31">
        <f t="shared" si="1407"/>
        <v>4.0115033964448167E-3</v>
      </c>
      <c r="V2210" s="47">
        <f t="shared" si="1421"/>
        <v>6.7133421895098049E-4</v>
      </c>
      <c r="W2210" s="31">
        <f t="shared" si="1408"/>
        <v>0.16998322533960467</v>
      </c>
      <c r="X2210" s="34">
        <f>(S2210*H2210*'Propiedades físicas'!$F$5*60*24*365)/(1000000)</f>
        <v>56803.468827582066</v>
      </c>
      <c r="Y2210" s="34">
        <f>(U2210*H2210*'Propiedades físicas'!$F$7*60*24*365)/(1000000)</f>
        <v>428.13781426931661</v>
      </c>
      <c r="Z2210" s="31">
        <f t="shared" si="1422"/>
        <v>1494.8046189907052</v>
      </c>
      <c r="AA2210" s="31">
        <f t="shared" si="1423"/>
        <v>10438.587674710236</v>
      </c>
      <c r="AB2210" s="31">
        <f t="shared" si="1424"/>
        <v>254.09171038857892</v>
      </c>
      <c r="AC2210" s="31">
        <f t="shared" si="1425"/>
        <v>367.01046228387611</v>
      </c>
      <c r="AD2210" s="31">
        <f t="shared" si="1409"/>
        <v>43.191328463907375</v>
      </c>
      <c r="AE2210" s="31">
        <f t="shared" si="1426"/>
        <v>8.8453649891608208</v>
      </c>
      <c r="AF2210" s="31">
        <f t="shared" si="1427"/>
        <v>12606.531159826463</v>
      </c>
      <c r="AG2210" s="31">
        <f t="shared" si="1428"/>
        <v>0.11857382495148508</v>
      </c>
      <c r="AH2210" s="31">
        <f t="shared" si="1429"/>
        <v>0.82803013314044183</v>
      </c>
      <c r="AI2210" s="31">
        <f t="shared" si="1429"/>
        <v>2.0155561206107123E-2</v>
      </c>
      <c r="AJ2210" s="31">
        <f t="shared" si="1429"/>
        <v>2.9112724002415286E-2</v>
      </c>
      <c r="AK2210" s="31">
        <f t="shared" si="1410"/>
        <v>3.4261073023439011E-3</v>
      </c>
      <c r="AL2210" s="31">
        <f t="shared" si="1410"/>
        <v>7.0164939720678747E-4</v>
      </c>
      <c r="AM2210" s="31">
        <f t="shared" si="1430"/>
        <v>1</v>
      </c>
      <c r="AN2210" s="31">
        <f>(Z2210*'Propiedades físicas'!$F$4)/1000</f>
        <v>1314.5012858480463</v>
      </c>
      <c r="AO2210" s="31">
        <f>(AA2210*'Propiedades físicas'!$F$6)/1000</f>
        <v>334.45234909771591</v>
      </c>
      <c r="AP2210" s="31">
        <f>(AB2210*'Propiedades físicas'!$F$9)/1000</f>
        <v>156.76188072423375</v>
      </c>
      <c r="AQ2210" s="31">
        <f>(AC2210*'Propiedades físicas'!$F$5)/1000</f>
        <v>108.07357082873301</v>
      </c>
      <c r="AR2210" s="31">
        <f>(AD2210*'Propiedades físicas'!$F$8)/1000</f>
        <v>15.312189767024437</v>
      </c>
      <c r="AS2210" s="31">
        <f>(AE2210*'Propiedades físicas'!$F$7)/1000</f>
        <v>0.81456966185182</v>
      </c>
      <c r="AT2210" s="31">
        <f t="shared" si="1431"/>
        <v>1929.9158459276052</v>
      </c>
      <c r="AU2210" s="31">
        <f t="shared" si="1432"/>
        <v>0.68111844805141608</v>
      </c>
      <c r="AV2210" s="31">
        <f t="shared" si="1436"/>
        <v>0.17329892896804674</v>
      </c>
      <c r="AW2210" s="31">
        <f t="shared" si="1436"/>
        <v>8.1227314162440528E-2</v>
      </c>
      <c r="AX2210" s="31">
        <f t="shared" si="1436"/>
        <v>5.5999110560589205E-2</v>
      </c>
      <c r="AY2210" s="31">
        <f t="shared" si="1433"/>
        <v>7.9341230340873765E-3</v>
      </c>
      <c r="AZ2210" s="31">
        <f t="shared" si="1433"/>
        <v>4.2207522342006619E-4</v>
      </c>
      <c r="BA2210" s="31">
        <f t="shared" si="1434"/>
        <v>1</v>
      </c>
      <c r="BB2210" s="34">
        <f>AU2210*'Propiedades físicas'!$C$4+'Diseño reactor'!AV2210*'Propiedades físicas'!$C$5+'Diseño reactor'!AW2210*'Propiedades físicas'!$C$8+'Diseño reactor'!AX2210*'Propiedades físicas'!$C$9+'Diseño reactor'!AY2210*'Propiedades físicas'!$C$7+'Diseño reactor'!AZ2210*'Propiedades físicas'!$C$6</f>
        <v>875.36443332608587</v>
      </c>
      <c r="BC2210" s="45">
        <f>AU2210*'Propiedades físicas'!$L$4+'Diseño reactor'!AV2210*'Propiedades físicas'!$L$5+'Diseño reactor'!AW2210*'Propiedades físicas'!$L$8+AX2210*'Propiedades físicas'!$L$9+'Diseño reactor'!AY2210*'Propiedades físicas'!$L$7+'Diseño reactor'!AZ2210*'Propiedades físicas'!$L$6</f>
        <v>2.1125783070307786</v>
      </c>
      <c r="BD2210" s="29">
        <f t="shared" si="1411"/>
        <v>1.5014930145748273</v>
      </c>
      <c r="BE2210" s="58">
        <f t="shared" si="1412"/>
        <v>41.299896466379948</v>
      </c>
      <c r="BF2210" s="30">
        <f>AU2210*'Propiedades físicas'!$I$4+'Diseño reactor'!AV2210*'Propiedades físicas'!$I$5+'Diseño reactor'!AW2210*'Propiedades físicas'!$I$8+'Diseño reactor'!AX2210*'Propiedades físicas'!$I$9+'Diseño reactor'!AY2210*'Propiedades físicas'!$I$7+'Diseño reactor'!AZ2210*'Propiedades físicas'!$I$6</f>
        <v>1.9978678408291848E-2</v>
      </c>
      <c r="BG2210" s="24">
        <f>AU2210*'Propiedades físicas'!$O$4+'Diseño reactor'!AV2210*'Propiedades físicas'!$O$5+'Diseño reactor'!AW2210*'Propiedades físicas'!$O$8+'Diseño reactor'!AX2210*'Propiedades físicas'!$O$9+'Diseño reactor'!AY2210*'Propiedades físicas'!$O$7+'Diseño reactor'!AZ2210*'Propiedades físicas'!$O$6</f>
        <v>0.15421053808628588</v>
      </c>
      <c r="BH2210" s="54">
        <f t="shared" si="1413"/>
        <v>41137.352700831107</v>
      </c>
      <c r="BI2210" s="34">
        <f t="shared" si="1435"/>
        <v>273.69415302140783</v>
      </c>
      <c r="BJ2210" s="27">
        <f t="shared" si="1414"/>
        <v>4797.0151440523614</v>
      </c>
      <c r="BK2210" s="34">
        <f t="shared" si="1415"/>
        <v>569.03868197875136</v>
      </c>
      <c r="BL2210" s="27">
        <f t="shared" si="1416"/>
        <v>105.68628012423896</v>
      </c>
      <c r="BM2210" s="34">
        <f t="shared" si="1417"/>
        <v>1.1054421768707483</v>
      </c>
      <c r="BN2210" s="45">
        <f t="shared" si="1418"/>
        <v>2394.5464910790138</v>
      </c>
      <c r="BO2210" s="45">
        <f t="shared" si="1419"/>
        <v>108.73038742340793</v>
      </c>
      <c r="BP2210" s="66">
        <f t="shared" si="1420"/>
        <v>6.6875861428588976</v>
      </c>
    </row>
    <row r="2211" spans="8:68">
      <c r="H2211" s="68">
        <v>2206</v>
      </c>
      <c r="I2211" s="31">
        <f>('Propiedades físicas'!$C$10*'Diseño reactor'!H2211)/1000</f>
        <v>1930.7910912092052</v>
      </c>
      <c r="J2211" s="31">
        <f t="shared" si="1397"/>
        <v>0.2361726248252051</v>
      </c>
      <c r="K2211" s="31">
        <f>(I2211*1000)/'Propiedades físicas'!$F$10</f>
        <v>12612.248407517998</v>
      </c>
      <c r="L2211" s="31">
        <f t="shared" si="1398"/>
        <v>1801.749772502571</v>
      </c>
      <c r="M2211" s="31">
        <f t="shared" si="1399"/>
        <v>10810.498635015427</v>
      </c>
      <c r="N2211" s="31">
        <f t="shared" si="1400"/>
        <v>0.81674967021875389</v>
      </c>
      <c r="O2211" s="32">
        <f t="shared" si="1401"/>
        <v>4.9004980213125231</v>
      </c>
      <c r="P2211" s="33">
        <f t="shared" si="1402"/>
        <v>0.6779681677849152</v>
      </c>
      <c r="Q2211" s="31">
        <f t="shared" si="1403"/>
        <v>4.7341278914804192</v>
      </c>
      <c r="R2211" s="31">
        <f t="shared" si="1404"/>
        <v>0.11519985175176992</v>
      </c>
      <c r="S2211" s="31">
        <f t="shared" si="1405"/>
        <v>0.16637012983210386</v>
      </c>
      <c r="T2211" s="31">
        <f t="shared" si="1406"/>
        <v>1.9574673965872664E-2</v>
      </c>
      <c r="U2211" s="31">
        <f t="shared" si="1407"/>
        <v>4.0069767161962045E-3</v>
      </c>
      <c r="V2211" s="47">
        <f t="shared" si="1421"/>
        <v>6.7138595256370243E-4</v>
      </c>
      <c r="W2211" s="31">
        <f t="shared" si="1408"/>
        <v>0.16991926350783623</v>
      </c>
      <c r="X2211" s="34">
        <f>(S2211*H2211*'Propiedades físicas'!$F$5*60*24*365)/(1000000)</f>
        <v>56803.785203939049</v>
      </c>
      <c r="Y2211" s="34">
        <f>(U2211*H2211*'Propiedades físicas'!$F$7*60*24*365)/(1000000)</f>
        <v>427.84864061310765</v>
      </c>
      <c r="Z2211" s="31">
        <f t="shared" si="1422"/>
        <v>1495.597778133523</v>
      </c>
      <c r="AA2211" s="31">
        <f t="shared" si="1423"/>
        <v>10443.486128605804</v>
      </c>
      <c r="AB2211" s="31">
        <f t="shared" si="1424"/>
        <v>254.13087296440443</v>
      </c>
      <c r="AC2211" s="31">
        <f t="shared" si="1425"/>
        <v>367.0125064096211</v>
      </c>
      <c r="AD2211" s="31">
        <f t="shared" si="1409"/>
        <v>43.181730768715099</v>
      </c>
      <c r="AE2211" s="31">
        <f t="shared" si="1426"/>
        <v>8.8393906359288277</v>
      </c>
      <c r="AF2211" s="31">
        <f t="shared" si="1427"/>
        <v>12612.248407517995</v>
      </c>
      <c r="AG2211" s="31">
        <f t="shared" si="1428"/>
        <v>0.11858296235602345</v>
      </c>
      <c r="AH2211" s="31">
        <f t="shared" si="1429"/>
        <v>0.8280431681301631</v>
      </c>
      <c r="AI2211" s="31">
        <f t="shared" si="1429"/>
        <v>2.0149529628112967E-2</v>
      </c>
      <c r="AJ2211" s="31">
        <f t="shared" si="1429"/>
        <v>2.9099689012694184E-2</v>
      </c>
      <c r="AK2211" s="31">
        <f t="shared" si="1410"/>
        <v>3.4237932344382814E-3</v>
      </c>
      <c r="AL2211" s="31">
        <f t="shared" si="1410"/>
        <v>7.0085763856821788E-4</v>
      </c>
      <c r="AM2211" s="31">
        <f t="shared" si="1430"/>
        <v>1.0000000000000002</v>
      </c>
      <c r="AN2211" s="31">
        <f>(Z2211*'Propiedades físicas'!$F$4)/1000</f>
        <v>1315.1987741350574</v>
      </c>
      <c r="AO2211" s="31">
        <f>(AA2211*'Propiedades físicas'!$F$6)/1000</f>
        <v>334.60929556052992</v>
      </c>
      <c r="AP2211" s="31">
        <f>(AB2211*'Propiedades físicas'!$F$9)/1000</f>
        <v>156.7860420753893</v>
      </c>
      <c r="AQ2211" s="31">
        <f>(AC2211*'Propiedades físicas'!$F$5)/1000</f>
        <v>108.07417276244112</v>
      </c>
      <c r="AR2211" s="31">
        <f>(AD2211*'Propiedades físicas'!$F$8)/1000</f>
        <v>15.308787192124871</v>
      </c>
      <c r="AS2211" s="31">
        <f>(AE2211*'Propiedades físicas'!$F$7)/1000</f>
        <v>0.81401948366268573</v>
      </c>
      <c r="AT2211" s="31">
        <f t="shared" si="1431"/>
        <v>1930.7910912092052</v>
      </c>
      <c r="AU2211" s="31">
        <f t="shared" si="1432"/>
        <v>0.68117093564554521</v>
      </c>
      <c r="AV2211" s="31">
        <f t="shared" si="1436"/>
        <v>0.1733016570689544</v>
      </c>
      <c r="AW2211" s="31">
        <f t="shared" si="1436"/>
        <v>8.1203006782674864E-2</v>
      </c>
      <c r="AX2211" s="31">
        <f t="shared" si="1436"/>
        <v>5.5974037405961422E-2</v>
      </c>
      <c r="AY2211" s="31">
        <f t="shared" si="1433"/>
        <v>7.9287641536285366E-3</v>
      </c>
      <c r="AZ2211" s="31">
        <f t="shared" si="1433"/>
        <v>4.2159894323569005E-4</v>
      </c>
      <c r="BA2211" s="31">
        <f t="shared" si="1434"/>
        <v>1.0000000000000002</v>
      </c>
      <c r="BB2211" s="34">
        <f>AU2211*'Propiedades físicas'!$C$4+'Diseño reactor'!AV2211*'Propiedades físicas'!$C$5+'Diseño reactor'!AW2211*'Propiedades físicas'!$C$8+'Diseño reactor'!AX2211*'Propiedades físicas'!$C$9+'Diseño reactor'!AY2211*'Propiedades físicas'!$C$7+'Diseño reactor'!AZ2211*'Propiedades físicas'!$C$6</f>
        <v>875.36427589245727</v>
      </c>
      <c r="BC2211" s="45">
        <f>AU2211*'Propiedades físicas'!$L$4+'Diseño reactor'!AV2211*'Propiedades físicas'!$L$5+'Diseño reactor'!AW2211*'Propiedades físicas'!$L$8+AX2211*'Propiedades físicas'!$L$9+'Diseño reactor'!AY2211*'Propiedades físicas'!$L$7+'Diseño reactor'!AZ2211*'Propiedades físicas'!$L$6</f>
        <v>2.1126158480046113</v>
      </c>
      <c r="BD2211" s="29">
        <f t="shared" si="1411"/>
        <v>1.500901626574374</v>
      </c>
      <c r="BE2211" s="58">
        <f t="shared" si="1412"/>
        <v>41.299258723366826</v>
      </c>
      <c r="BF2211" s="30">
        <f>AU2211*'Propiedades físicas'!$I$4+'Diseño reactor'!AV2211*'Propiedades físicas'!$I$5+'Diseño reactor'!AW2211*'Propiedades físicas'!$I$8+'Diseño reactor'!AX2211*'Propiedades físicas'!$I$9+'Diseño reactor'!AY2211*'Propiedades físicas'!$I$7+'Diseño reactor'!AZ2211*'Propiedades físicas'!$I$6</f>
        <v>1.9978746822806148E-2</v>
      </c>
      <c r="BG2211" s="24">
        <f>AU2211*'Propiedades físicas'!$O$4+'Diseño reactor'!AV2211*'Propiedades físicas'!$O$5+'Diseño reactor'!AW2211*'Propiedades físicas'!$O$8+'Diseño reactor'!AX2211*'Propiedades físicas'!$O$9+'Diseño reactor'!AY2211*'Propiedades físicas'!$O$7+'Diseño reactor'!AZ2211*'Propiedades físicas'!$O$6</f>
        <v>0.15421235717216025</v>
      </c>
      <c r="BH2211" s="54">
        <f t="shared" si="1413"/>
        <v>41137.204433038562</v>
      </c>
      <c r="BI2211" s="34">
        <f t="shared" si="1435"/>
        <v>273.69672531502999</v>
      </c>
      <c r="BJ2211" s="27">
        <f t="shared" si="1414"/>
        <v>4797.0186457788068</v>
      </c>
      <c r="BK2211" s="34">
        <f t="shared" si="1415"/>
        <v>569.04580981873369</v>
      </c>
      <c r="BL2211" s="27">
        <f t="shared" si="1416"/>
        <v>105.68652599515345</v>
      </c>
      <c r="BM2211" s="34">
        <f t="shared" si="1417"/>
        <v>1.1054421768707483</v>
      </c>
      <c r="BN2211" s="45">
        <f t="shared" si="1418"/>
        <v>2395.7435539629969</v>
      </c>
      <c r="BO2211" s="45">
        <f t="shared" si="1419"/>
        <v>108.73824972978437</v>
      </c>
      <c r="BP2211" s="66">
        <f t="shared" si="1420"/>
        <v>6.6875849401016083</v>
      </c>
    </row>
    <row r="2212" spans="8:68">
      <c r="H2212" s="68">
        <v>2207</v>
      </c>
      <c r="I2212" s="31">
        <f>('Propiedades físicas'!$C$10*'Diseño reactor'!H2212)/1000</f>
        <v>1931.6663364908047</v>
      </c>
      <c r="J2212" s="31">
        <f t="shared" si="1397"/>
        <v>0.23606561412070801</v>
      </c>
      <c r="K2212" s="31">
        <f>(I2212*1000)/'Propiedades físicas'!$F$10</f>
        <v>12617.965655209529</v>
      </c>
      <c r="L2212" s="31">
        <f t="shared" si="1398"/>
        <v>1802.5665221727897</v>
      </c>
      <c r="M2212" s="31">
        <f t="shared" si="1399"/>
        <v>10815.399133036739</v>
      </c>
      <c r="N2212" s="31">
        <f t="shared" si="1400"/>
        <v>0.81674967021875389</v>
      </c>
      <c r="O2212" s="32">
        <f t="shared" si="1401"/>
        <v>4.9004980213125231</v>
      </c>
      <c r="P2212" s="33">
        <f t="shared" si="1402"/>
        <v>0.67802036929003207</v>
      </c>
      <c r="Q2212" s="31">
        <f t="shared" si="1403"/>
        <v>4.7342023496038674</v>
      </c>
      <c r="R2212" s="31">
        <f t="shared" si="1404"/>
        <v>0.11516538699286784</v>
      </c>
      <c r="S2212" s="31">
        <f t="shared" si="1405"/>
        <v>0.16629567170865392</v>
      </c>
      <c r="T2212" s="31">
        <f t="shared" si="1406"/>
        <v>1.956145709177589E-2</v>
      </c>
      <c r="U2212" s="31">
        <f t="shared" si="1407"/>
        <v>4.0024568440781118E-3</v>
      </c>
      <c r="V2212" s="47">
        <f t="shared" si="1421"/>
        <v>6.7143764725809E-4</v>
      </c>
      <c r="W2212" s="31">
        <f t="shared" si="1408"/>
        <v>0.16985534979348729</v>
      </c>
      <c r="X2212" s="34">
        <f>(S2212*H2212*'Propiedades físicas'!$F$5*60*24*365)/(1000000)</f>
        <v>56804.101104465743</v>
      </c>
      <c r="Y2212" s="34">
        <f>(U2212*H2212*'Propiedades físicas'!$F$7*60*24*365)/(1000000)</f>
        <v>427.55975602553724</v>
      </c>
      <c r="Z2212" s="31">
        <f t="shared" si="1422"/>
        <v>1496.3909550231008</v>
      </c>
      <c r="AA2212" s="31">
        <f t="shared" si="1423"/>
        <v>10448.384585575735</v>
      </c>
      <c r="AB2212" s="31">
        <f t="shared" si="1424"/>
        <v>254.17000909325932</v>
      </c>
      <c r="AC2212" s="31">
        <f t="shared" si="1425"/>
        <v>367.01454746099921</v>
      </c>
      <c r="AD2212" s="31">
        <f t="shared" si="1409"/>
        <v>43.172135801549388</v>
      </c>
      <c r="AE2212" s="31">
        <f t="shared" si="1426"/>
        <v>8.8334222548803929</v>
      </c>
      <c r="AF2212" s="31">
        <f t="shared" si="1427"/>
        <v>12617.965655209524</v>
      </c>
      <c r="AG2212" s="31">
        <f t="shared" si="1428"/>
        <v>0.11859209288664473</v>
      </c>
      <c r="AH2212" s="31">
        <f t="shared" si="1429"/>
        <v>0.82805619155112831</v>
      </c>
      <c r="AI2212" s="31">
        <f t="shared" si="1429"/>
        <v>2.0143501420002777E-2</v>
      </c>
      <c r="AJ2212" s="31">
        <f t="shared" si="1429"/>
        <v>2.9086665591728848E-2</v>
      </c>
      <c r="AK2212" s="31">
        <f t="shared" si="1410"/>
        <v>3.4214814797601783E-3</v>
      </c>
      <c r="AL2212" s="31">
        <f t="shared" si="1410"/>
        <v>7.0006707073523989E-4</v>
      </c>
      <c r="AM2212" s="31">
        <f t="shared" si="1430"/>
        <v>1.0000000000000002</v>
      </c>
      <c r="AN2212" s="31">
        <f>(Z2212*'Propiedades físicas'!$F$4)/1000</f>
        <v>1315.8962780282143</v>
      </c>
      <c r="AO2212" s="31">
        <f>(AA2212*'Propiedades físicas'!$F$6)/1000</f>
        <v>334.76624212184652</v>
      </c>
      <c r="AP2212" s="31">
        <f>(AB2212*'Propiedades físicas'!$F$9)/1000</f>
        <v>156.81018711008633</v>
      </c>
      <c r="AQ2212" s="31">
        <f>(AC2212*'Propiedades físicas'!$F$5)/1000</f>
        <v>108.07477379084045</v>
      </c>
      <c r="AR2212" s="31">
        <f>(AD2212*'Propiedades físicas'!$F$8)/1000</f>
        <v>15.305385584365284</v>
      </c>
      <c r="AS2212" s="31">
        <f>(AE2212*'Propiedades físicas'!$F$7)/1000</f>
        <v>0.8134698554519354</v>
      </c>
      <c r="AT2212" s="31">
        <f t="shared" si="1431"/>
        <v>1931.666336490805</v>
      </c>
      <c r="AU2212" s="31">
        <f t="shared" si="1432"/>
        <v>0.68122338375413216</v>
      </c>
      <c r="AV2212" s="31">
        <f t="shared" si="1436"/>
        <v>0.17330438274863008</v>
      </c>
      <c r="AW2212" s="31">
        <f t="shared" si="1436"/>
        <v>8.1178712983608889E-2</v>
      </c>
      <c r="AX2212" s="31">
        <f t="shared" si="1436"/>
        <v>5.5948986504147688E-2</v>
      </c>
      <c r="AY2212" s="31">
        <f t="shared" si="1433"/>
        <v>7.9234106301039955E-3</v>
      </c>
      <c r="AZ2212" s="31">
        <f t="shared" si="1433"/>
        <v>4.2112337937707167E-4</v>
      </c>
      <c r="BA2212" s="31">
        <f t="shared" si="1434"/>
        <v>0.99999999999999989</v>
      </c>
      <c r="BB2212" s="34">
        <f>AU2212*'Propiedades físicas'!$C$4+'Diseño reactor'!AV2212*'Propiedades físicas'!$C$5+'Diseño reactor'!AW2212*'Propiedades físicas'!$C$8+'Diseño reactor'!AX2212*'Propiedades físicas'!$C$9+'Diseño reactor'!AY2212*'Propiedades físicas'!$C$7+'Diseño reactor'!AZ2212*'Propiedades físicas'!$C$6</f>
        <v>875.36411868479456</v>
      </c>
      <c r="BC2212" s="45">
        <f>AU2212*'Propiedades físicas'!$L$4+'Diseño reactor'!AV2212*'Propiedades físicas'!$L$5+'Diseño reactor'!AW2212*'Propiedades físicas'!$L$8+AX2212*'Propiedades físicas'!$L$9+'Diseño reactor'!AY2212*'Propiedades físicas'!$L$7+'Diseño reactor'!AZ2212*'Propiedades físicas'!$L$6</f>
        <v>2.112653359559908</v>
      </c>
      <c r="BD2212" s="29">
        <f t="shared" si="1411"/>
        <v>1.5003107049077025</v>
      </c>
      <c r="BE2212" s="58">
        <f t="shared" si="1412"/>
        <v>41.298621490125811</v>
      </c>
      <c r="BF2212" s="30">
        <f>AU2212*'Propiedades físicas'!$I$4+'Diseño reactor'!AV2212*'Propiedades físicas'!$I$5+'Diseño reactor'!AW2212*'Propiedades físicas'!$I$8+'Diseño reactor'!AX2212*'Propiedades físicas'!$I$9+'Diseño reactor'!AY2212*'Propiedades físicas'!$I$7+'Diseño reactor'!AZ2212*'Propiedades físicas'!$I$6</f>
        <v>1.9978815130547282E-2</v>
      </c>
      <c r="BG2212" s="24">
        <f>AU2212*'Propiedades físicas'!$O$4+'Diseño reactor'!AV2212*'Propiedades físicas'!$O$5+'Diseño reactor'!AW2212*'Propiedades físicas'!$O$8+'Diseño reactor'!AX2212*'Propiedades físicas'!$O$9+'Diseño reactor'!AY2212*'Propiedades físicas'!$O$7+'Diseño reactor'!AZ2212*'Propiedades físicas'!$O$6</f>
        <v>0.15421417489440639</v>
      </c>
      <c r="BH2212" s="54">
        <f t="shared" si="1413"/>
        <v>41137.056396730106</v>
      </c>
      <c r="BI2212" s="34">
        <f t="shared" si="1435"/>
        <v>273.69929472746543</v>
      </c>
      <c r="BJ2212" s="27">
        <f t="shared" si="1414"/>
        <v>4797.0221484882222</v>
      </c>
      <c r="BK2212" s="34">
        <f t="shared" si="1415"/>
        <v>569.05293275331064</v>
      </c>
      <c r="BL2212" s="27">
        <f t="shared" si="1416"/>
        <v>105.68677169184834</v>
      </c>
      <c r="BM2212" s="34">
        <f t="shared" si="1417"/>
        <v>1.1054421768707483</v>
      </c>
      <c r="BN2212" s="45">
        <f t="shared" si="1418"/>
        <v>2396.9406357819717</v>
      </c>
      <c r="BO2212" s="45">
        <f t="shared" si="1419"/>
        <v>108.74610612230033</v>
      </c>
      <c r="BP2212" s="66">
        <f t="shared" si="1420"/>
        <v>6.6875837390706474</v>
      </c>
    </row>
    <row r="2213" spans="8:68">
      <c r="H2213" s="68">
        <v>2208</v>
      </c>
      <c r="I2213" s="31">
        <f>('Propiedades físicas'!$C$10*'Diseño reactor'!H2213)/1000</f>
        <v>1932.5415817724047</v>
      </c>
      <c r="J2213" s="31">
        <f t="shared" si="1397"/>
        <v>0.23595870034619679</v>
      </c>
      <c r="K2213" s="31">
        <f>(I2213*1000)/'Propiedades físicas'!$F$10</f>
        <v>12623.682902901061</v>
      </c>
      <c r="L2213" s="31">
        <f t="shared" si="1398"/>
        <v>1803.3832718430085</v>
      </c>
      <c r="M2213" s="31">
        <f t="shared" si="1399"/>
        <v>10820.299631058051</v>
      </c>
      <c r="N2213" s="31">
        <f t="shared" si="1400"/>
        <v>0.81674967021875389</v>
      </c>
      <c r="O2213" s="32">
        <f t="shared" si="1401"/>
        <v>4.9004980213125231</v>
      </c>
      <c r="P2213" s="33">
        <f t="shared" si="1402"/>
        <v>0.67807253153959279</v>
      </c>
      <c r="Q2213" s="31">
        <f t="shared" si="1403"/>
        <v>4.7342767416731268</v>
      </c>
      <c r="R2213" s="31">
        <f t="shared" si="1404"/>
        <v>0.11513094148622138</v>
      </c>
      <c r="S2213" s="31">
        <f t="shared" si="1405"/>
        <v>0.16622127963939695</v>
      </c>
      <c r="T2213" s="31">
        <f t="shared" si="1406"/>
        <v>1.9548253425643689E-2</v>
      </c>
      <c r="U2213" s="31">
        <f t="shared" si="1407"/>
        <v>3.9979437672960612E-3</v>
      </c>
      <c r="V2213" s="47">
        <f t="shared" si="1421"/>
        <v>6.714893030780434E-4</v>
      </c>
      <c r="W2213" s="31">
        <f t="shared" si="1408"/>
        <v>0.16979148414228143</v>
      </c>
      <c r="X2213" s="34">
        <f>(S2213*H2213*'Propiedades físicas'!$F$5*60*24*365)/(1000000)</f>
        <v>56804.416530056391</v>
      </c>
      <c r="Y2213" s="34">
        <f>(U2213*H2213*'Propiedades físicas'!$F$7*60*24*365)/(1000000)</f>
        <v>427.27116012781642</v>
      </c>
      <c r="Z2213" s="31">
        <f t="shared" si="1422"/>
        <v>1497.1841496394209</v>
      </c>
      <c r="AA2213" s="31">
        <f t="shared" si="1423"/>
        <v>10453.283045614264</v>
      </c>
      <c r="AB2213" s="31">
        <f t="shared" si="1424"/>
        <v>254.20911880157681</v>
      </c>
      <c r="AC2213" s="31">
        <f t="shared" si="1425"/>
        <v>367.01658544378847</v>
      </c>
      <c r="AD2213" s="31">
        <f t="shared" si="1409"/>
        <v>43.162543563821266</v>
      </c>
      <c r="AE2213" s="31">
        <f t="shared" si="1426"/>
        <v>8.8274598381897036</v>
      </c>
      <c r="AF2213" s="31">
        <f t="shared" si="1427"/>
        <v>12623.682902901062</v>
      </c>
      <c r="AG2213" s="31">
        <f t="shared" si="1428"/>
        <v>0.11860121655110263</v>
      </c>
      <c r="AH2213" s="31">
        <f t="shared" si="1429"/>
        <v>0.82806920341859847</v>
      </c>
      <c r="AI2213" s="31">
        <f t="shared" si="1429"/>
        <v>2.0137476579291828E-2</v>
      </c>
      <c r="AJ2213" s="31">
        <f t="shared" si="1429"/>
        <v>2.907365372425855E-2</v>
      </c>
      <c r="AK2213" s="31">
        <f t="shared" si="1410"/>
        <v>3.419172035278392E-3</v>
      </c>
      <c r="AL2213" s="31">
        <f t="shared" si="1410"/>
        <v>6.9927769146997947E-4</v>
      </c>
      <c r="AM2213" s="31">
        <f t="shared" si="1430"/>
        <v>0.99999999999999989</v>
      </c>
      <c r="AN2213" s="31">
        <f>(Z2213*'Propiedades físicas'!$F$4)/1000</f>
        <v>1316.5937975099139</v>
      </c>
      <c r="AO2213" s="31">
        <f>(AA2213*'Propiedades físicas'!$F$6)/1000</f>
        <v>334.92318878148103</v>
      </c>
      <c r="AP2213" s="31">
        <f>(AB2213*'Propiedades físicas'!$F$9)/1000</f>
        <v>156.83431584463281</v>
      </c>
      <c r="AQ2213" s="31">
        <f>(AC2213*'Propiedades físicas'!$F$5)/1000</f>
        <v>108.0753739156324</v>
      </c>
      <c r="AR2213" s="31">
        <f>(AD2213*'Propiedades físicas'!$F$8)/1000</f>
        <v>15.301984944245909</v>
      </c>
      <c r="AS2213" s="31">
        <f>(AE2213*'Propiedades físicas'!$F$7)/1000</f>
        <v>0.81292077649888983</v>
      </c>
      <c r="AT2213" s="31">
        <f t="shared" si="1431"/>
        <v>1932.5415817724049</v>
      </c>
      <c r="AU2213" s="31">
        <f t="shared" si="1432"/>
        <v>0.68127579242171721</v>
      </c>
      <c r="AV2213" s="31">
        <f t="shared" si="1436"/>
        <v>0.17330710601026791</v>
      </c>
      <c r="AW2213" s="31">
        <f t="shared" si="1436"/>
        <v>8.1154432755229156E-2</v>
      </c>
      <c r="AX2213" s="31">
        <f t="shared" si="1436"/>
        <v>5.5923957825793583E-2</v>
      </c>
      <c r="AY2213" s="31">
        <f t="shared" si="1433"/>
        <v>7.918062456494155E-3</v>
      </c>
      <c r="AZ2213" s="31">
        <f t="shared" si="1433"/>
        <v>4.2064853049802444E-4</v>
      </c>
      <c r="BA2213" s="31">
        <f t="shared" si="1434"/>
        <v>1</v>
      </c>
      <c r="BB2213" s="34">
        <f>AU2213*'Propiedades físicas'!$C$4+'Diseño reactor'!AV2213*'Propiedades físicas'!$C$5+'Diseño reactor'!AW2213*'Propiedades físicas'!$C$8+'Diseño reactor'!AX2213*'Propiedades físicas'!$C$9+'Diseño reactor'!AY2213*'Propiedades físicas'!$C$7+'Diseño reactor'!AZ2213*'Propiedades físicas'!$C$6</f>
        <v>875.3639617026962</v>
      </c>
      <c r="BC2213" s="45">
        <f>AU2213*'Propiedades físicas'!$L$4+'Diseño reactor'!AV2213*'Propiedades físicas'!$L$5+'Diseño reactor'!AW2213*'Propiedades físicas'!$L$8+AX2213*'Propiedades físicas'!$L$9+'Diseño reactor'!AY2213*'Propiedades físicas'!$L$7+'Diseño reactor'!AZ2213*'Propiedades físicas'!$L$6</f>
        <v>2.112690841731006</v>
      </c>
      <c r="BD2213" s="29">
        <f t="shared" si="1411"/>
        <v>1.4997202490228585</v>
      </c>
      <c r="BE2213" s="58">
        <f t="shared" si="1412"/>
        <v>41.297984766044166</v>
      </c>
      <c r="BF2213" s="30">
        <f>AU2213*'Propiedades físicas'!$I$4+'Diseño reactor'!AV2213*'Propiedades físicas'!$I$5+'Diseño reactor'!AW2213*'Propiedades físicas'!$I$8+'Diseño reactor'!AX2213*'Propiedades físicas'!$I$9+'Diseño reactor'!AY2213*'Propiedades físicas'!$I$7+'Diseño reactor'!AZ2213*'Propiedades físicas'!$I$6</f>
        <v>1.9978883331705791E-2</v>
      </c>
      <c r="BG2213" s="24">
        <f>AU2213*'Propiedades físicas'!$O$4+'Diseño reactor'!AV2213*'Propiedades físicas'!$O$5+'Diseño reactor'!AW2213*'Propiedades físicas'!$O$8+'Diseño reactor'!AX2213*'Propiedades físicas'!$O$9+'Diseño reactor'!AY2213*'Propiedades físicas'!$O$7+'Diseño reactor'!AZ2213*'Propiedades físicas'!$O$6</f>
        <v>0.15421599125452773</v>
      </c>
      <c r="BH2213" s="54">
        <f t="shared" si="1413"/>
        <v>41136.90859148981</v>
      </c>
      <c r="BI2213" s="34">
        <f t="shared" si="1435"/>
        <v>273.70186126315758</v>
      </c>
      <c r="BJ2213" s="27">
        <f t="shared" si="1414"/>
        <v>4797.0256521749161</v>
      </c>
      <c r="BK2213" s="34">
        <f t="shared" si="1415"/>
        <v>569.06005078734768</v>
      </c>
      <c r="BL2213" s="27">
        <f t="shared" si="1416"/>
        <v>105.68701721450199</v>
      </c>
      <c r="BM2213" s="34">
        <f t="shared" si="1417"/>
        <v>1.1054421768707483</v>
      </c>
      <c r="BN2213" s="45">
        <f t="shared" si="1418"/>
        <v>2398.1377365139483</v>
      </c>
      <c r="BO2213" s="45">
        <f t="shared" si="1419"/>
        <v>108.75395660762554</v>
      </c>
      <c r="BP2213" s="66">
        <f t="shared" si="1420"/>
        <v>6.6875825397629471</v>
      </c>
    </row>
    <row r="2214" spans="8:68">
      <c r="H2214" s="68">
        <v>2209</v>
      </c>
      <c r="I2214" s="31">
        <f>('Propiedades físicas'!$C$10*'Diseño reactor'!H2214)/1000</f>
        <v>1933.4168270540044</v>
      </c>
      <c r="J2214" s="31">
        <f t="shared" si="1397"/>
        <v>0.23585188337003282</v>
      </c>
      <c r="K2214" s="31">
        <f>(I2214*1000)/'Propiedades físicas'!$F$10</f>
        <v>12629.400150592592</v>
      </c>
      <c r="L2214" s="31">
        <f t="shared" si="1398"/>
        <v>1804.2000215132273</v>
      </c>
      <c r="M2214" s="31">
        <f t="shared" si="1399"/>
        <v>10825.200129079363</v>
      </c>
      <c r="N2214" s="31">
        <f t="shared" si="1400"/>
        <v>0.81674967021875389</v>
      </c>
      <c r="O2214" s="32">
        <f t="shared" si="1401"/>
        <v>4.9004980213125231</v>
      </c>
      <c r="P2214" s="33">
        <f t="shared" si="1402"/>
        <v>0.67812465457786097</v>
      </c>
      <c r="Q2214" s="31">
        <f t="shared" si="1403"/>
        <v>4.7343510677752869</v>
      </c>
      <c r="R2214" s="31">
        <f t="shared" si="1404"/>
        <v>0.11509651521763498</v>
      </c>
      <c r="S2214" s="31">
        <f t="shared" si="1405"/>
        <v>0.16614695353723552</v>
      </c>
      <c r="T2214" s="31">
        <f t="shared" si="1406"/>
        <v>1.9535062950173654E-2</v>
      </c>
      <c r="U2214" s="31">
        <f t="shared" si="1407"/>
        <v>3.9934374730844126E-3</v>
      </c>
      <c r="V2214" s="47">
        <f t="shared" si="1421"/>
        <v>6.7154092006739628E-4</v>
      </c>
      <c r="W2214" s="31">
        <f t="shared" si="1408"/>
        <v>0.16972766650002374</v>
      </c>
      <c r="X2214" s="34">
        <f>(S2214*H2214*'Propiedades físicas'!$F$5*60*24*365)/(1000000)</f>
        <v>56804.731481603187</v>
      </c>
      <c r="Y2214" s="34">
        <f>(U2214*H2214*'Propiedades físicas'!$F$7*60*24*365)/(1000000)</f>
        <v>426.98285254176255</v>
      </c>
      <c r="Z2214" s="31">
        <f t="shared" si="1422"/>
        <v>1497.9773619624948</v>
      </c>
      <c r="AA2214" s="31">
        <f t="shared" si="1423"/>
        <v>10458.181508715608</v>
      </c>
      <c r="AB2214" s="31">
        <f t="shared" si="1424"/>
        <v>254.24820211575567</v>
      </c>
      <c r="AC2214" s="31">
        <f t="shared" si="1425"/>
        <v>367.01862036375326</v>
      </c>
      <c r="AD2214" s="31">
        <f t="shared" si="1409"/>
        <v>43.152954056933602</v>
      </c>
      <c r="AE2214" s="31">
        <f t="shared" si="1426"/>
        <v>8.8215033780434684</v>
      </c>
      <c r="AF2214" s="31">
        <f t="shared" si="1427"/>
        <v>12629.40015059259</v>
      </c>
      <c r="AG2214" s="31">
        <f t="shared" si="1428"/>
        <v>0.1186103333571395</v>
      </c>
      <c r="AH2214" s="31">
        <f t="shared" si="1429"/>
        <v>0.82808220374780783</v>
      </c>
      <c r="AI2214" s="31">
        <f t="shared" si="1429"/>
        <v>2.0131455103497214E-2</v>
      </c>
      <c r="AJ2214" s="31">
        <f t="shared" si="1429"/>
        <v>2.9060653395049187E-2</v>
      </c>
      <c r="AK2214" s="31">
        <f t="shared" si="1410"/>
        <v>3.4168648979665756E-3</v>
      </c>
      <c r="AL2214" s="31">
        <f t="shared" si="1410"/>
        <v>6.9848949853960809E-4</v>
      </c>
      <c r="AM2214" s="31">
        <f t="shared" si="1430"/>
        <v>0.99999999999999978</v>
      </c>
      <c r="AN2214" s="31">
        <f>(Z2214*'Propiedades físicas'!$F$4)/1000</f>
        <v>1317.2913325625786</v>
      </c>
      <c r="AO2214" s="31">
        <f>(AA2214*'Propiedades físicas'!$F$6)/1000</f>
        <v>335.08013553924809</v>
      </c>
      <c r="AP2214" s="31">
        <f>(AB2214*'Propiedades físicas'!$F$9)/1000</f>
        <v>156.85842829531543</v>
      </c>
      <c r="AQ2214" s="31">
        <f>(AC2214*'Propiedades físicas'!$F$5)/1000</f>
        <v>108.07597313851443</v>
      </c>
      <c r="AR2214" s="31">
        <f>(AD2214*'Propiedades físicas'!$F$8)/1000</f>
        <v>15.298585272264095</v>
      </c>
      <c r="AS2214" s="31">
        <f>(AE2214*'Propiedades físicas'!$F$7)/1000</f>
        <v>0.81237224608402303</v>
      </c>
      <c r="AT2214" s="31">
        <f t="shared" si="1431"/>
        <v>1933.4168270540049</v>
      </c>
      <c r="AU2214" s="31">
        <f t="shared" si="1432"/>
        <v>0.68132816169277277</v>
      </c>
      <c r="AV2214" s="31">
        <f t="shared" si="1436"/>
        <v>0.17330982685705595</v>
      </c>
      <c r="AW2214" s="31">
        <f t="shared" si="1436"/>
        <v>8.1130166087529348E-2</v>
      </c>
      <c r="AX2214" s="31">
        <f t="shared" si="1436"/>
        <v>5.5898951341595837E-2</v>
      </c>
      <c r="AY2214" s="31">
        <f t="shared" si="1433"/>
        <v>7.9127196257906419E-3</v>
      </c>
      <c r="AZ2214" s="31">
        <f t="shared" si="1433"/>
        <v>4.2017439525539601E-4</v>
      </c>
      <c r="BA2214" s="31">
        <f t="shared" si="1434"/>
        <v>1</v>
      </c>
      <c r="BB2214" s="34">
        <f>AU2214*'Propiedades físicas'!$C$4+'Diseño reactor'!AV2214*'Propiedades físicas'!$C$5+'Diseño reactor'!AW2214*'Propiedades físicas'!$C$8+'Diseño reactor'!AX2214*'Propiedades físicas'!$C$9+'Diseño reactor'!AY2214*'Propiedades físicas'!$C$7+'Diseño reactor'!AZ2214*'Propiedades físicas'!$C$6</f>
        <v>875.36380494576076</v>
      </c>
      <c r="BC2214" s="45">
        <f>AU2214*'Propiedades físicas'!$L$4+'Diseño reactor'!AV2214*'Propiedades físicas'!$L$5+'Diseño reactor'!AW2214*'Propiedades físicas'!$L$8+AX2214*'Propiedades físicas'!$L$9+'Diseño reactor'!AY2214*'Propiedades físicas'!$L$7+'Diseño reactor'!AZ2214*'Propiedades físicas'!$L$6</f>
        <v>2.1127282945521846</v>
      </c>
      <c r="BD2214" s="29">
        <f t="shared" si="1411"/>
        <v>1.4991302583687627</v>
      </c>
      <c r="BE2214" s="58">
        <f t="shared" si="1412"/>
        <v>41.297348550510179</v>
      </c>
      <c r="BF2214" s="30">
        <f>AU2214*'Propiedades físicas'!$I$4+'Diseño reactor'!AV2214*'Propiedades físicas'!$I$5+'Diseño reactor'!AW2214*'Propiedades físicas'!$I$8+'Diseño reactor'!AX2214*'Propiedades físicas'!$I$9+'Diseño reactor'!AY2214*'Propiedades físicas'!$I$7+'Diseño reactor'!AZ2214*'Propiedades físicas'!$I$6</f>
        <v>1.9978951426471773E-2</v>
      </c>
      <c r="BG2214" s="24">
        <f>AU2214*'Propiedades físicas'!$O$4+'Diseño reactor'!AV2214*'Propiedades físicas'!$O$5+'Diseño reactor'!AW2214*'Propiedades físicas'!$O$8+'Diseño reactor'!AX2214*'Propiedades físicas'!$O$9+'Diseño reactor'!AY2214*'Propiedades físicas'!$O$7+'Diseño reactor'!AZ2214*'Propiedades físicas'!$O$6</f>
        <v>0.15421780625402523</v>
      </c>
      <c r="BH2214" s="54">
        <f t="shared" si="1413"/>
        <v>41136.761016902645</v>
      </c>
      <c r="BI2214" s="34">
        <f t="shared" si="1435"/>
        <v>273.7044249265407</v>
      </c>
      <c r="BJ2214" s="27">
        <f t="shared" si="1414"/>
        <v>4797.029156833195</v>
      </c>
      <c r="BK2214" s="34">
        <f t="shared" si="1415"/>
        <v>569.06716392570127</v>
      </c>
      <c r="BL2214" s="27">
        <f t="shared" si="1416"/>
        <v>105.68726256329236</v>
      </c>
      <c r="BM2214" s="34">
        <f t="shared" si="1417"/>
        <v>1.1054421768707483</v>
      </c>
      <c r="BN2214" s="45">
        <f t="shared" si="1418"/>
        <v>2399.3348561369694</v>
      </c>
      <c r="BO2214" s="45">
        <f t="shared" si="1419"/>
        <v>108.76180119241967</v>
      </c>
      <c r="BP2214" s="66">
        <f t="shared" si="1420"/>
        <v>6.6875813421754398</v>
      </c>
    </row>
    <row r="2215" spans="8:68">
      <c r="H2215" s="68">
        <v>2210</v>
      </c>
      <c r="I2215" s="31">
        <f>('Propiedades físicas'!$C$10*'Diseño reactor'!H2215)/1000</f>
        <v>1934.2920723356044</v>
      </c>
      <c r="J2215" s="31">
        <f t="shared" si="1397"/>
        <v>0.23574516306081561</v>
      </c>
      <c r="K2215" s="31">
        <f>(I2215*1000)/'Propiedades físicas'!$F$10</f>
        <v>12635.117398284123</v>
      </c>
      <c r="L2215" s="31">
        <f t="shared" si="1398"/>
        <v>1805.0167711834461</v>
      </c>
      <c r="M2215" s="31">
        <f t="shared" si="1399"/>
        <v>10830.100627100675</v>
      </c>
      <c r="N2215" s="31">
        <f t="shared" si="1400"/>
        <v>0.81674967021875389</v>
      </c>
      <c r="O2215" s="32">
        <f t="shared" si="1401"/>
        <v>4.9004980213125231</v>
      </c>
      <c r="P2215" s="33">
        <f t="shared" si="1402"/>
        <v>0.67817673844903359</v>
      </c>
      <c r="Q2215" s="31">
        <f t="shared" si="1403"/>
        <v>4.7344253279972994</v>
      </c>
      <c r="R2215" s="31">
        <f t="shared" si="1404"/>
        <v>0.11506210817292298</v>
      </c>
      <c r="S2215" s="31">
        <f t="shared" si="1405"/>
        <v>0.16607269331522409</v>
      </c>
      <c r="T2215" s="31">
        <f t="shared" si="1406"/>
        <v>1.9521885648091115E-2</v>
      </c>
      <c r="U2215" s="31">
        <f t="shared" si="1407"/>
        <v>3.9889379487062955E-3</v>
      </c>
      <c r="V2215" s="47">
        <f t="shared" si="1421"/>
        <v>6.715924982699168E-4</v>
      </c>
      <c r="W2215" s="31">
        <f t="shared" si="1408"/>
        <v>0.1696638968126008</v>
      </c>
      <c r="X2215" s="34">
        <f>(S2215*H2215*'Propiedades físicas'!$F$5*60*24*365)/(1000000)</f>
        <v>56805.045959996321</v>
      </c>
      <c r="Y2215" s="34">
        <f>(U2215*H2215*'Propiedades físicas'!$F$7*60*24*365)/(1000000)</f>
        <v>426.69483288979825</v>
      </c>
      <c r="Z2215" s="31">
        <f t="shared" si="1422"/>
        <v>1498.7705919723642</v>
      </c>
      <c r="AA2215" s="31">
        <f t="shared" si="1423"/>
        <v>10463.079974874032</v>
      </c>
      <c r="AB2215" s="31">
        <f t="shared" si="1424"/>
        <v>254.28725906215979</v>
      </c>
      <c r="AC2215" s="31">
        <f t="shared" si="1425"/>
        <v>367.02065222664521</v>
      </c>
      <c r="AD2215" s="31">
        <f t="shared" si="1409"/>
        <v>43.143367282281361</v>
      </c>
      <c r="AE2215" s="31">
        <f t="shared" si="1426"/>
        <v>8.8155528666409122</v>
      </c>
      <c r="AF2215" s="31">
        <f t="shared" si="1427"/>
        <v>12635.117398284123</v>
      </c>
      <c r="AG2215" s="31">
        <f t="shared" si="1428"/>
        <v>0.11861944331248561</v>
      </c>
      <c r="AH2215" s="31">
        <f t="shared" si="1429"/>
        <v>0.82809519255396402</v>
      </c>
      <c r="AI2215" s="31">
        <f t="shared" si="1429"/>
        <v>2.0125436990137708E-2</v>
      </c>
      <c r="AJ2215" s="31">
        <f t="shared" si="1429"/>
        <v>2.904766458889313E-2</v>
      </c>
      <c r="AK2215" s="31">
        <f t="shared" si="1410"/>
        <v>3.4145600648032228E-3</v>
      </c>
      <c r="AL2215" s="31">
        <f t="shared" si="1410"/>
        <v>6.9770248971632697E-4</v>
      </c>
      <c r="AM2215" s="31">
        <f t="shared" si="1430"/>
        <v>1</v>
      </c>
      <c r="AN2215" s="31">
        <f>(Z2215*'Propiedades físicas'!$F$4)/1000</f>
        <v>1317.9888831686576</v>
      </c>
      <c r="AO2215" s="31">
        <f>(AA2215*'Propiedades físicas'!$F$6)/1000</f>
        <v>335.23708239496392</v>
      </c>
      <c r="AP2215" s="31">
        <f>(AB2215*'Propiedades físicas'!$F$9)/1000</f>
        <v>156.88252447839946</v>
      </c>
      <c r="AQ2215" s="31">
        <f>(AC2215*'Propiedades físicas'!$F$5)/1000</f>
        <v>108.07657146118022</v>
      </c>
      <c r="AR2215" s="31">
        <f>(AD2215*'Propiedades físicas'!$F$8)/1000</f>
        <v>15.295186568914382</v>
      </c>
      <c r="AS2215" s="31">
        <f>(AE2215*'Propiedades físicas'!$F$7)/1000</f>
        <v>0.81182426348896164</v>
      </c>
      <c r="AT2215" s="31">
        <f t="shared" si="1431"/>
        <v>1934.2920723356046</v>
      </c>
      <c r="AU2215" s="31">
        <f t="shared" si="1432"/>
        <v>0.68138049161170477</v>
      </c>
      <c r="AV2215" s="31">
        <f t="shared" si="1436"/>
        <v>0.17331254529217727</v>
      </c>
      <c r="AW2215" s="31">
        <f t="shared" si="1436"/>
        <v>8.1105912970510244E-2</v>
      </c>
      <c r="AX2215" s="31">
        <f t="shared" si="1436"/>
        <v>5.5873967022302233E-2</v>
      </c>
      <c r="AY2215" s="31">
        <f t="shared" si="1433"/>
        <v>7.9073821309963103E-3</v>
      </c>
      <c r="AZ2215" s="31">
        <f t="shared" si="1433"/>
        <v>4.1970097230906091E-4</v>
      </c>
      <c r="BA2215" s="31">
        <f t="shared" si="1434"/>
        <v>0.99999999999999989</v>
      </c>
      <c r="BB2215" s="34">
        <f>AU2215*'Propiedades físicas'!$C$4+'Diseño reactor'!AV2215*'Propiedades físicas'!$C$5+'Diseño reactor'!AW2215*'Propiedades físicas'!$C$8+'Diseño reactor'!AX2215*'Propiedades físicas'!$C$9+'Diseño reactor'!AY2215*'Propiedades físicas'!$C$7+'Diseño reactor'!AZ2215*'Propiedades físicas'!$C$6</f>
        <v>875.36364841358863</v>
      </c>
      <c r="BC2215" s="45">
        <f>AU2215*'Propiedades físicas'!$L$4+'Diseño reactor'!AV2215*'Propiedades físicas'!$L$5+'Diseño reactor'!AW2215*'Propiedades físicas'!$L$8+AX2215*'Propiedades físicas'!$L$9+'Diseño reactor'!AY2215*'Propiedades físicas'!$L$7+'Diseño reactor'!AZ2215*'Propiedades físicas'!$L$6</f>
        <v>2.112765718057676</v>
      </c>
      <c r="BD2215" s="29">
        <f t="shared" si="1411"/>
        <v>1.4985407323952</v>
      </c>
      <c r="BE2215" s="58">
        <f t="shared" si="1412"/>
        <v>41.296712842913074</v>
      </c>
      <c r="BF2215" s="30">
        <f>AU2215*'Propiedades físicas'!$I$4+'Diseño reactor'!AV2215*'Propiedades físicas'!$I$5+'Diseño reactor'!AW2215*'Propiedades físicas'!$I$8+'Diseño reactor'!AX2215*'Propiedades físicas'!$I$9+'Diseño reactor'!AY2215*'Propiedades físicas'!$I$7+'Diseño reactor'!AZ2215*'Propiedades físicas'!$I$6</f>
        <v>1.9979019415034955E-2</v>
      </c>
      <c r="BG2215" s="24">
        <f>AU2215*'Propiedades físicas'!$O$4+'Diseño reactor'!AV2215*'Propiedades físicas'!$O$5+'Diseño reactor'!AW2215*'Propiedades físicas'!$O$8+'Diseño reactor'!AX2215*'Propiedades físicas'!$O$9+'Diseño reactor'!AY2215*'Propiedades físicas'!$O$7+'Diseño reactor'!AZ2215*'Propiedades físicas'!$O$6</f>
        <v>0.15421961989439792</v>
      </c>
      <c r="BH2215" s="54">
        <f t="shared" si="1413"/>
        <v>41136.613672554478</v>
      </c>
      <c r="BI2215" s="34">
        <f t="shared" si="1435"/>
        <v>273.70698572204111</v>
      </c>
      <c r="BJ2215" s="27">
        <f t="shared" si="1414"/>
        <v>4797.0326624573909</v>
      </c>
      <c r="BK2215" s="34">
        <f t="shared" si="1415"/>
        <v>569.07427217322345</v>
      </c>
      <c r="BL2215" s="27">
        <f t="shared" si="1416"/>
        <v>105.6875077383973</v>
      </c>
      <c r="BM2215" s="34">
        <f t="shared" si="1417"/>
        <v>1.1054421768707483</v>
      </c>
      <c r="BN2215" s="45">
        <f t="shared" si="1418"/>
        <v>2400.5319946291165</v>
      </c>
      <c r="BO2215" s="45">
        <f t="shared" si="1419"/>
        <v>108.76963988333242</v>
      </c>
      <c r="BP2215" s="66">
        <f t="shared" si="1420"/>
        <v>6.6875801463050735</v>
      </c>
    </row>
    <row r="2216" spans="8:68">
      <c r="H2216" s="68">
        <v>2211</v>
      </c>
      <c r="I2216" s="31">
        <f>('Propiedades físicas'!$C$10*'Diseño reactor'!H2216)/1000</f>
        <v>1935.1673176172039</v>
      </c>
      <c r="J2216" s="31">
        <f t="shared" si="1397"/>
        <v>0.23563853928738243</v>
      </c>
      <c r="K2216" s="31">
        <f>(I2216*1000)/'Propiedades físicas'!$F$10</f>
        <v>12640.834645975654</v>
      </c>
      <c r="L2216" s="31">
        <f t="shared" si="1398"/>
        <v>1805.8335208536648</v>
      </c>
      <c r="M2216" s="31">
        <f t="shared" si="1399"/>
        <v>10835.001125121989</v>
      </c>
      <c r="N2216" s="31">
        <f t="shared" si="1400"/>
        <v>0.81674967021875389</v>
      </c>
      <c r="O2216" s="32">
        <f t="shared" si="1401"/>
        <v>4.9004980213125231</v>
      </c>
      <c r="P2216" s="33">
        <f t="shared" si="1402"/>
        <v>0.67822878319724145</v>
      </c>
      <c r="Q2216" s="31">
        <f t="shared" si="1403"/>
        <v>4.7344995224259536</v>
      </c>
      <c r="R2216" s="31">
        <f t="shared" si="1404"/>
        <v>0.11502772033790988</v>
      </c>
      <c r="S2216" s="31">
        <f t="shared" si="1405"/>
        <v>0.16599849888656859</v>
      </c>
      <c r="T2216" s="31">
        <f t="shared" si="1406"/>
        <v>1.9508721502149044E-2</v>
      </c>
      <c r="U2216" s="31">
        <f t="shared" si="1407"/>
        <v>3.9844451814535289E-3</v>
      </c>
      <c r="V2216" s="47">
        <f t="shared" si="1421"/>
        <v>6.7164403772930709E-4</v>
      </c>
      <c r="W2216" s="31">
        <f t="shared" si="1408"/>
        <v>0.16960017502598046</v>
      </c>
      <c r="X2216" s="34">
        <f>(S2216*H2216*'Propiedades físicas'!$F$5*60*24*365)/(1000000)</f>
        <v>56805.359966124022</v>
      </c>
      <c r="Y2216" s="34">
        <f>(U2216*H2216*'Propiedades físicas'!$F$7*60*24*365)/(1000000)</f>
        <v>426.40710079495136</v>
      </c>
      <c r="Z2216" s="31">
        <f t="shared" si="1422"/>
        <v>1499.5638396491008</v>
      </c>
      <c r="AA2216" s="31">
        <f t="shared" si="1423"/>
        <v>10467.978444083783</v>
      </c>
      <c r="AB2216" s="31">
        <f t="shared" si="1424"/>
        <v>254.32628966711874</v>
      </c>
      <c r="AC2216" s="31">
        <f t="shared" si="1425"/>
        <v>367.02268103820313</v>
      </c>
      <c r="AD2216" s="31">
        <f t="shared" si="1409"/>
        <v>43.133783241251535</v>
      </c>
      <c r="AE2216" s="31">
        <f t="shared" si="1426"/>
        <v>8.809608296193753</v>
      </c>
      <c r="AF2216" s="31">
        <f t="shared" si="1427"/>
        <v>12640.83464597565</v>
      </c>
      <c r="AG2216" s="31">
        <f t="shared" si="1428"/>
        <v>0.11862854642485997</v>
      </c>
      <c r="AH2216" s="31">
        <f t="shared" si="1429"/>
        <v>0.82810816985224789</v>
      </c>
      <c r="AI2216" s="31">
        <f t="shared" si="1429"/>
        <v>2.0119422236733894E-2</v>
      </c>
      <c r="AJ2216" s="31">
        <f t="shared" si="1429"/>
        <v>2.9034687290609318E-2</v>
      </c>
      <c r="AK2216" s="31">
        <f t="shared" si="1410"/>
        <v>3.4122575327716711E-3</v>
      </c>
      <c r="AL2216" s="31">
        <f t="shared" si="1410"/>
        <v>6.9691666277735774E-4</v>
      </c>
      <c r="AM2216" s="31">
        <f t="shared" si="1430"/>
        <v>1</v>
      </c>
      <c r="AN2216" s="31">
        <f>(Z2216*'Propiedades físicas'!$F$4)/1000</f>
        <v>1318.6864493106264</v>
      </c>
      <c r="AO2216" s="31">
        <f>(AA2216*'Propiedades físicas'!$F$6)/1000</f>
        <v>335.39402934844435</v>
      </c>
      <c r="AP2216" s="31">
        <f>(AB2216*'Propiedades físicas'!$F$9)/1000</f>
        <v>156.90660441012889</v>
      </c>
      <c r="AQ2216" s="31">
        <f>(AC2216*'Propiedades físicas'!$F$5)/1000</f>
        <v>108.07716888531968</v>
      </c>
      <c r="AR2216" s="31">
        <f>(AD2216*'Propiedades físicas'!$F$8)/1000</f>
        <v>15.291788834688488</v>
      </c>
      <c r="AS2216" s="31">
        <f>(AE2216*'Propiedades físicas'!$F$7)/1000</f>
        <v>0.81127682799648282</v>
      </c>
      <c r="AT2216" s="31">
        <f t="shared" si="1431"/>
        <v>1935.1673176172042</v>
      </c>
      <c r="AU2216" s="31">
        <f t="shared" si="1432"/>
        <v>0.68143278222285275</v>
      </c>
      <c r="AV2216" s="31">
        <f t="shared" si="1436"/>
        <v>0.17331526131880898</v>
      </c>
      <c r="AW2216" s="31">
        <f t="shared" si="1436"/>
        <v>8.1081673394179668E-2</v>
      </c>
      <c r="AX2216" s="31">
        <f t="shared" si="1436"/>
        <v>5.5849004838711545E-2</v>
      </c>
      <c r="AY2216" s="31">
        <f t="shared" si="1433"/>
        <v>7.9020499651252171E-3</v>
      </c>
      <c r="AZ2216" s="31">
        <f t="shared" si="1433"/>
        <v>4.1922826032191274E-4</v>
      </c>
      <c r="BA2216" s="31">
        <f t="shared" si="1434"/>
        <v>1</v>
      </c>
      <c r="BB2216" s="34">
        <f>AU2216*'Propiedades físicas'!$C$4+'Diseño reactor'!AV2216*'Propiedades físicas'!$C$5+'Diseño reactor'!AW2216*'Propiedades físicas'!$C$8+'Diseño reactor'!AX2216*'Propiedades físicas'!$C$9+'Diseño reactor'!AY2216*'Propiedades físicas'!$C$7+'Diseño reactor'!AZ2216*'Propiedades físicas'!$C$6</f>
        <v>875.36349210578021</v>
      </c>
      <c r="BC2216" s="45">
        <f>AU2216*'Propiedades físicas'!$L$4+'Diseño reactor'!AV2216*'Propiedades físicas'!$L$5+'Diseño reactor'!AW2216*'Propiedades físicas'!$L$8+AX2216*'Propiedades físicas'!$L$9+'Diseño reactor'!AY2216*'Propiedades físicas'!$L$7+'Diseño reactor'!AZ2216*'Propiedades físicas'!$L$6</f>
        <v>2.1128031122816555</v>
      </c>
      <c r="BD2216" s="29">
        <f t="shared" si="1411"/>
        <v>1.497951670552828</v>
      </c>
      <c r="BE2216" s="58">
        <f t="shared" si="1412"/>
        <v>41.296077642643105</v>
      </c>
      <c r="BF2216" s="30">
        <f>AU2216*'Propiedades físicas'!$I$4+'Diseño reactor'!AV2216*'Propiedades físicas'!$I$5+'Diseño reactor'!AW2216*'Propiedades físicas'!$I$8+'Diseño reactor'!AX2216*'Propiedades físicas'!$I$9+'Diseño reactor'!AY2216*'Propiedades físicas'!$I$7+'Diseño reactor'!AZ2216*'Propiedades físicas'!$I$6</f>
        <v>1.9979087297584654E-2</v>
      </c>
      <c r="BG2216" s="24">
        <f>AU2216*'Propiedades físicas'!$O$4+'Diseño reactor'!AV2216*'Propiedades físicas'!$O$5+'Diseño reactor'!AW2216*'Propiedades físicas'!$O$8+'Diseño reactor'!AX2216*'Propiedades físicas'!$O$9+'Diseño reactor'!AY2216*'Propiedades físicas'!$O$7+'Diseño reactor'!AZ2216*'Propiedades físicas'!$O$6</f>
        <v>0.15422143217714254</v>
      </c>
      <c r="BH2216" s="54">
        <f t="shared" si="1413"/>
        <v>41136.466558032029</v>
      </c>
      <c r="BI2216" s="34">
        <f t="shared" si="1435"/>
        <v>273.70954365407624</v>
      </c>
      <c r="BJ2216" s="27">
        <f t="shared" si="1414"/>
        <v>4797.0361690418495</v>
      </c>
      <c r="BK2216" s="34">
        <f t="shared" si="1415"/>
        <v>569.08137553475945</v>
      </c>
      <c r="BL2216" s="27">
        <f t="shared" si="1416"/>
        <v>105.68775273999437</v>
      </c>
      <c r="BM2216" s="34">
        <f t="shared" si="1417"/>
        <v>1.1054421768707483</v>
      </c>
      <c r="BN2216" s="45">
        <f t="shared" si="1418"/>
        <v>2401.7291519684986</v>
      </c>
      <c r="BO2216" s="45">
        <f t="shared" si="1419"/>
        <v>108.77747268700348</v>
      </c>
      <c r="BP2216" s="66">
        <f t="shared" si="1420"/>
        <v>6.6875789521487956</v>
      </c>
    </row>
    <row r="2217" spans="8:68">
      <c r="H2217" s="68">
        <v>2212</v>
      </c>
      <c r="I2217" s="31">
        <f>('Propiedades físicas'!$C$10*'Diseño reactor'!H2217)/1000</f>
        <v>1936.0425628988039</v>
      </c>
      <c r="J2217" s="31">
        <f t="shared" si="1397"/>
        <v>0.23553201191880765</v>
      </c>
      <c r="K2217" s="31">
        <f>(I2217*1000)/'Propiedades físicas'!$F$10</f>
        <v>12646.551893667185</v>
      </c>
      <c r="L2217" s="31">
        <f t="shared" si="1398"/>
        <v>1806.6502705238836</v>
      </c>
      <c r="M2217" s="31">
        <f t="shared" si="1399"/>
        <v>10839.901623143302</v>
      </c>
      <c r="N2217" s="31">
        <f t="shared" si="1400"/>
        <v>0.81674967021875389</v>
      </c>
      <c r="O2217" s="32">
        <f t="shared" si="1401"/>
        <v>4.9004980213125231</v>
      </c>
      <c r="P2217" s="33">
        <f t="shared" si="1402"/>
        <v>0.67828078886654908</v>
      </c>
      <c r="Q2217" s="31">
        <f t="shared" si="1403"/>
        <v>4.7345736511478966</v>
      </c>
      <c r="R2217" s="31">
        <f t="shared" si="1404"/>
        <v>0.11499335169843024</v>
      </c>
      <c r="S2217" s="31">
        <f t="shared" si="1405"/>
        <v>0.16592437016462594</v>
      </c>
      <c r="T2217" s="31">
        <f t="shared" si="1406"/>
        <v>1.9495570495128036E-2</v>
      </c>
      <c r="U2217" s="31">
        <f t="shared" si="1407"/>
        <v>3.9799591586465498E-3</v>
      </c>
      <c r="V2217" s="47">
        <f t="shared" si="1421"/>
        <v>6.71695538489204E-4</v>
      </c>
      <c r="W2217" s="31">
        <f t="shared" si="1408"/>
        <v>0.16953650108621168</v>
      </c>
      <c r="X2217" s="34">
        <f>(S2217*H2217*'Propiedades físicas'!$F$5*60*24*365)/(1000000)</f>
        <v>56805.673500872443</v>
      </c>
      <c r="Y2217" s="34">
        <f>(U2217*H2217*'Propiedades físicas'!$F$7*60*24*365)/(1000000)</f>
        <v>426.11965588085252</v>
      </c>
      <c r="Z2217" s="31">
        <f t="shared" si="1422"/>
        <v>1500.3571049728066</v>
      </c>
      <c r="AA2217" s="31">
        <f t="shared" si="1423"/>
        <v>10472.876916339148</v>
      </c>
      <c r="AB2217" s="31">
        <f t="shared" si="1424"/>
        <v>254.36529395692767</v>
      </c>
      <c r="AC2217" s="31">
        <f t="shared" si="1425"/>
        <v>367.02470680415257</v>
      </c>
      <c r="AD2217" s="31">
        <f t="shared" si="1409"/>
        <v>43.124201935223219</v>
      </c>
      <c r="AE2217" s="31">
        <f t="shared" si="1426"/>
        <v>8.803669658926168</v>
      </c>
      <c r="AF2217" s="31">
        <f t="shared" si="1427"/>
        <v>12646.551893667183</v>
      </c>
      <c r="AG2217" s="31">
        <f t="shared" si="1428"/>
        <v>0.11863764270196978</v>
      </c>
      <c r="AH2217" s="31">
        <f t="shared" si="1429"/>
        <v>0.8281211356578142</v>
      </c>
      <c r="AI2217" s="31">
        <f t="shared" si="1429"/>
        <v>2.0113410840808095E-2</v>
      </c>
      <c r="AJ2217" s="31">
        <f t="shared" si="1429"/>
        <v>2.9021721485043034E-2</v>
      </c>
      <c r="AK2217" s="31">
        <f t="shared" si="1410"/>
        <v>3.4099572988600833E-3</v>
      </c>
      <c r="AL2217" s="31">
        <f t="shared" si="1410"/>
        <v>6.9613201550492549E-4</v>
      </c>
      <c r="AM2217" s="31">
        <f t="shared" si="1430"/>
        <v>1</v>
      </c>
      <c r="AN2217" s="31">
        <f>(Z2217*'Propiedades físicas'!$F$4)/1000</f>
        <v>1319.3840309709867</v>
      </c>
      <c r="AO2217" s="31">
        <f>(AA2217*'Propiedades físicas'!$F$6)/1000</f>
        <v>335.55097639950628</v>
      </c>
      <c r="AP2217" s="31">
        <f>(AB2217*'Propiedades físicas'!$F$9)/1000</f>
        <v>156.93066810672653</v>
      </c>
      <c r="AQ2217" s="31">
        <f>(AC2217*'Propiedades físicas'!$F$5)/1000</f>
        <v>108.07776541261882</v>
      </c>
      <c r="AR2217" s="31">
        <f>(AD2217*'Propiedades físicas'!$F$8)/1000</f>
        <v>15.28839207007533</v>
      </c>
      <c r="AS2217" s="31">
        <f>(AE2217*'Propiedades físicas'!$F$7)/1000</f>
        <v>0.81072993889051093</v>
      </c>
      <c r="AT2217" s="31">
        <f t="shared" si="1431"/>
        <v>1936.0425628988041</v>
      </c>
      <c r="AU2217" s="31">
        <f t="shared" si="1432"/>
        <v>0.68148503357048884</v>
      </c>
      <c r="AV2217" s="31">
        <f t="shared" si="1436"/>
        <v>0.17331797494012291</v>
      </c>
      <c r="AW2217" s="31">
        <f t="shared" si="1436"/>
        <v>8.1057447348552539E-2</v>
      </c>
      <c r="AX2217" s="31">
        <f t="shared" si="1436"/>
        <v>5.5824064761673314E-2</v>
      </c>
      <c r="AY2217" s="31">
        <f t="shared" si="1433"/>
        <v>7.8967231212026031E-3</v>
      </c>
      <c r="AZ2217" s="31">
        <f t="shared" si="1433"/>
        <v>4.1875625795985525E-4</v>
      </c>
      <c r="BA2217" s="31">
        <f t="shared" si="1434"/>
        <v>1.0000000000000002</v>
      </c>
      <c r="BB2217" s="34">
        <f>AU2217*'Propiedades físicas'!$C$4+'Diseño reactor'!AV2217*'Propiedades físicas'!$C$5+'Diseño reactor'!AW2217*'Propiedades físicas'!$C$8+'Diseño reactor'!AX2217*'Propiedades físicas'!$C$9+'Diseño reactor'!AY2217*'Propiedades físicas'!$C$7+'Diseño reactor'!AZ2217*'Propiedades físicas'!$C$6</f>
        <v>875.3633360219369</v>
      </c>
      <c r="BC2217" s="45">
        <f>AU2217*'Propiedades físicas'!$L$4+'Diseño reactor'!AV2217*'Propiedades físicas'!$L$5+'Diseño reactor'!AW2217*'Propiedades físicas'!$L$8+AX2217*'Propiedades físicas'!$L$9+'Diseño reactor'!AY2217*'Propiedades físicas'!$L$7+'Diseño reactor'!AZ2217*'Propiedades físicas'!$L$6</f>
        <v>2.1128404772582483</v>
      </c>
      <c r="BD2217" s="29">
        <f t="shared" si="1411"/>
        <v>1.4973630722931677</v>
      </c>
      <c r="BE2217" s="58">
        <f t="shared" si="1412"/>
        <v>41.295442949091459</v>
      </c>
      <c r="BF2217" s="30">
        <f>AU2217*'Propiedades físicas'!$I$4+'Diseño reactor'!AV2217*'Propiedades físicas'!$I$5+'Diseño reactor'!AW2217*'Propiedades físicas'!$I$8+'Diseño reactor'!AX2217*'Propiedades físicas'!$I$9+'Diseño reactor'!AY2217*'Propiedades físicas'!$I$7+'Diseño reactor'!AZ2217*'Propiedades físicas'!$I$6</f>
        <v>1.9979155074309776E-2</v>
      </c>
      <c r="BG2217" s="24">
        <f>AU2217*'Propiedades físicas'!$O$4+'Diseño reactor'!AV2217*'Propiedades físicas'!$O$5+'Diseño reactor'!AW2217*'Propiedades físicas'!$O$8+'Diseño reactor'!AX2217*'Propiedades físicas'!$O$9+'Diseño reactor'!AY2217*'Propiedades físicas'!$O$7+'Diseño reactor'!AZ2217*'Propiedades físicas'!$O$6</f>
        <v>0.1542232431037536</v>
      </c>
      <c r="BH2217" s="54">
        <f t="shared" si="1413"/>
        <v>41136.319672922946</v>
      </c>
      <c r="BI2217" s="34">
        <f t="shared" si="1435"/>
        <v>273.71209872705509</v>
      </c>
      <c r="BJ2217" s="27">
        <f t="shared" si="1414"/>
        <v>4797.0396765809364</v>
      </c>
      <c r="BK2217" s="34">
        <f t="shared" si="1415"/>
        <v>569.08847401514868</v>
      </c>
      <c r="BL2217" s="27">
        <f t="shared" si="1416"/>
        <v>105.68799756826087</v>
      </c>
      <c r="BM2217" s="34">
        <f t="shared" si="1417"/>
        <v>1.1054421768707483</v>
      </c>
      <c r="BN2217" s="45">
        <f t="shared" si="1418"/>
        <v>2402.9263281332651</v>
      </c>
      <c r="BO2217" s="45">
        <f t="shared" si="1419"/>
        <v>108.78529961006257</v>
      </c>
      <c r="BP2217" s="66">
        <f t="shared" si="1420"/>
        <v>6.6875777597035615</v>
      </c>
    </row>
    <row r="2218" spans="8:68">
      <c r="H2218" s="68">
        <v>2213</v>
      </c>
      <c r="I2218" s="31">
        <f>('Propiedades físicas'!$C$10*'Diseño reactor'!H2218)/1000</f>
        <v>1936.9178081804037</v>
      </c>
      <c r="J2218" s="31">
        <f t="shared" si="1397"/>
        <v>0.23542558082440243</v>
      </c>
      <c r="K2218" s="31">
        <f>(I2218*1000)/'Propiedades físicas'!$F$10</f>
        <v>12652.269141358716</v>
      </c>
      <c r="L2218" s="31">
        <f t="shared" si="1398"/>
        <v>1807.4670201941021</v>
      </c>
      <c r="M2218" s="31">
        <f t="shared" si="1399"/>
        <v>10844.802121164614</v>
      </c>
      <c r="N2218" s="31">
        <f t="shared" si="1400"/>
        <v>0.81674967021875378</v>
      </c>
      <c r="O2218" s="32">
        <f t="shared" si="1401"/>
        <v>4.9004980213125231</v>
      </c>
      <c r="P2218" s="33">
        <f t="shared" si="1402"/>
        <v>0.67833275550095473</v>
      </c>
      <c r="Q2218" s="31">
        <f t="shared" si="1403"/>
        <v>4.7346477142496184</v>
      </c>
      <c r="R2218" s="31">
        <f t="shared" si="1404"/>
        <v>0.11495900224032854</v>
      </c>
      <c r="S2218" s="31">
        <f t="shared" si="1405"/>
        <v>0.16585030706290399</v>
      </c>
      <c r="T2218" s="31">
        <f t="shared" si="1406"/>
        <v>1.9482432609836228E-2</v>
      </c>
      <c r="U2218" s="31">
        <f t="shared" si="1407"/>
        <v>3.9754798676343347E-3</v>
      </c>
      <c r="V2218" s="47">
        <f t="shared" si="1421"/>
        <v>6.7174700059317849E-4</v>
      </c>
      <c r="W2218" s="31">
        <f t="shared" si="1408"/>
        <v>0.16947287493942456</v>
      </c>
      <c r="X2218" s="34">
        <f>(S2218*H2218*'Propiedades físicas'!$F$5*60*24*365)/(1000000)</f>
        <v>56805.986565125815</v>
      </c>
      <c r="Y2218" s="34">
        <f>(U2218*H2218*'Propiedades físicas'!$F$7*60*24*365)/(1000000)</f>
        <v>425.83249777173489</v>
      </c>
      <c r="Z2218" s="31">
        <f t="shared" si="1422"/>
        <v>1501.1503879236129</v>
      </c>
      <c r="AA2218" s="31">
        <f t="shared" si="1423"/>
        <v>10477.775391634406</v>
      </c>
      <c r="AB2218" s="31">
        <f t="shared" si="1424"/>
        <v>254.40427195784704</v>
      </c>
      <c r="AC2218" s="31">
        <f t="shared" si="1425"/>
        <v>367.02672953020652</v>
      </c>
      <c r="AD2218" s="31">
        <f t="shared" ref="AD2218:AD2250" si="1437">T2218*$H2218</f>
        <v>43.114623365567574</v>
      </c>
      <c r="AE2218" s="31">
        <f t="shared" si="1426"/>
        <v>8.7977369470747835</v>
      </c>
      <c r="AF2218" s="31">
        <f t="shared" si="1427"/>
        <v>12652.269141358716</v>
      </c>
      <c r="AG2218" s="31">
        <f t="shared" si="1428"/>
        <v>0.11864673215151078</v>
      </c>
      <c r="AH2218" s="31">
        <f t="shared" si="1429"/>
        <v>0.82813408998579108</v>
      </c>
      <c r="AI2218" s="31">
        <f t="shared" si="1429"/>
        <v>2.0107402799884384E-2</v>
      </c>
      <c r="AJ2218" s="31">
        <f t="shared" si="1429"/>
        <v>2.9008767157066011E-2</v>
      </c>
      <c r="AK2218" s="31">
        <f t="shared" si="1410"/>
        <v>3.407659360061442E-3</v>
      </c>
      <c r="AL2218" s="31">
        <f t="shared" si="1410"/>
        <v>6.953485456862485E-4</v>
      </c>
      <c r="AM2218" s="31">
        <f t="shared" si="1430"/>
        <v>1</v>
      </c>
      <c r="AN2218" s="31">
        <f>(Z2218*'Propiedades físicas'!$F$4)/1000</f>
        <v>1320.0816281322666</v>
      </c>
      <c r="AO2218" s="31">
        <f>(AA2218*'Propiedades físicas'!$F$6)/1000</f>
        <v>335.70792354796635</v>
      </c>
      <c r="AP2218" s="31">
        <f>(AB2218*'Propiedades físicas'!$F$9)/1000</f>
        <v>156.95471558439371</v>
      </c>
      <c r="AQ2218" s="31">
        <f>(AC2218*'Propiedades físicas'!$F$5)/1000</f>
        <v>108.07836104475992</v>
      </c>
      <c r="AR2218" s="31">
        <f>(AD2218*'Propiedades físicas'!$F$8)/1000</f>
        <v>15.28499627556101</v>
      </c>
      <c r="AS2218" s="31">
        <f>(AE2218*'Propiedades físicas'!$F$7)/1000</f>
        <v>0.81018359545611685</v>
      </c>
      <c r="AT2218" s="31">
        <f t="shared" si="1431"/>
        <v>1936.9178081804037</v>
      </c>
      <c r="AU2218" s="31">
        <f t="shared" si="1432"/>
        <v>0.68153724569881946</v>
      </c>
      <c r="AV2218" s="31">
        <f t="shared" si="1436"/>
        <v>0.17332068615928523</v>
      </c>
      <c r="AW2218" s="31">
        <f t="shared" si="1436"/>
        <v>8.1033234823650824E-2</v>
      </c>
      <c r="AX2218" s="31">
        <f t="shared" si="1436"/>
        <v>5.5799146762087873E-2</v>
      </c>
      <c r="AY2218" s="31">
        <f t="shared" si="1433"/>
        <v>7.8914015922648649E-3</v>
      </c>
      <c r="AZ2218" s="31">
        <f t="shared" si="1433"/>
        <v>4.1828496389179602E-4</v>
      </c>
      <c r="BA2218" s="31">
        <f t="shared" si="1434"/>
        <v>1</v>
      </c>
      <c r="BB2218" s="34">
        <f>AU2218*'Propiedades físicas'!$C$4+'Diseño reactor'!AV2218*'Propiedades físicas'!$C$5+'Diseño reactor'!AW2218*'Propiedades físicas'!$C$8+'Diseño reactor'!AX2218*'Propiedades físicas'!$C$9+'Diseño reactor'!AY2218*'Propiedades físicas'!$C$7+'Diseño reactor'!AZ2218*'Propiedades físicas'!$C$6</f>
        <v>875.36318016166126</v>
      </c>
      <c r="BC2218" s="45">
        <f>AU2218*'Propiedades físicas'!$L$4+'Diseño reactor'!AV2218*'Propiedades físicas'!$L$5+'Diseño reactor'!AW2218*'Propiedades físicas'!$L$8+AX2218*'Propiedades físicas'!$L$9+'Diseño reactor'!AY2218*'Propiedades físicas'!$L$7+'Diseño reactor'!AZ2218*'Propiedades físicas'!$L$6</f>
        <v>2.1128778130215231</v>
      </c>
      <c r="BD2218" s="29">
        <f t="shared" si="1411"/>
        <v>1.496774937068607</v>
      </c>
      <c r="BE2218" s="58">
        <f t="shared" si="1412"/>
        <v>41.29480876165033</v>
      </c>
      <c r="BF2218" s="30">
        <f>AU2218*'Propiedades físicas'!$I$4+'Diseño reactor'!AV2218*'Propiedades físicas'!$I$5+'Diseño reactor'!AW2218*'Propiedades físicas'!$I$8+'Diseño reactor'!AX2218*'Propiedades físicas'!$I$9+'Diseño reactor'!AY2218*'Propiedades físicas'!$I$7+'Diseño reactor'!AZ2218*'Propiedades físicas'!$I$6</f>
        <v>1.9979222745398827E-2</v>
      </c>
      <c r="BG2218" s="24">
        <f>AU2218*'Propiedades físicas'!$O$4+'Diseño reactor'!AV2218*'Propiedades físicas'!$O$5+'Diseño reactor'!AW2218*'Propiedades físicas'!$O$8+'Diseño reactor'!AX2218*'Propiedades físicas'!$O$9+'Diseño reactor'!AY2218*'Propiedades físicas'!$O$7+'Diseño reactor'!AZ2218*'Propiedades físicas'!$O$6</f>
        <v>0.1542250526757237</v>
      </c>
      <c r="BH2218" s="54">
        <f t="shared" si="1413"/>
        <v>41136.173016815737</v>
      </c>
      <c r="BI2218" s="34">
        <f t="shared" si="1435"/>
        <v>273.71465094537734</v>
      </c>
      <c r="BJ2218" s="27">
        <f t="shared" si="1414"/>
        <v>4797.0431850690302</v>
      </c>
      <c r="BK2218" s="34">
        <f t="shared" si="1415"/>
        <v>569.09556761922511</v>
      </c>
      <c r="BL2218" s="27">
        <f t="shared" si="1416"/>
        <v>105.68824222337398</v>
      </c>
      <c r="BM2218" s="34">
        <f t="shared" si="1417"/>
        <v>1.1054421768707483</v>
      </c>
      <c r="BN2218" s="45">
        <f t="shared" si="1418"/>
        <v>2404.1235231015908</v>
      </c>
      <c r="BO2218" s="45">
        <f t="shared" si="1419"/>
        <v>108.79312065912947</v>
      </c>
      <c r="BP2218" s="66">
        <f t="shared" si="1420"/>
        <v>6.6875765689663318</v>
      </c>
    </row>
    <row r="2219" spans="8:68">
      <c r="H2219" s="68">
        <v>2214</v>
      </c>
      <c r="I2219" s="31">
        <f>('Propiedades físicas'!$C$10*'Diseño reactor'!H2219)/1000</f>
        <v>1937.7930534620036</v>
      </c>
      <c r="J2219" s="31">
        <f t="shared" si="1397"/>
        <v>0.23531924587371386</v>
      </c>
      <c r="K2219" s="31">
        <f>(I2219*1000)/'Propiedades físicas'!$F$10</f>
        <v>12657.986389050247</v>
      </c>
      <c r="L2219" s="31">
        <f t="shared" si="1398"/>
        <v>1808.2837698643209</v>
      </c>
      <c r="M2219" s="31">
        <f t="shared" si="1399"/>
        <v>10849.702619185926</v>
      </c>
      <c r="N2219" s="31">
        <f t="shared" si="1400"/>
        <v>0.81674967021875378</v>
      </c>
      <c r="O2219" s="32">
        <f t="shared" si="1401"/>
        <v>4.9004980213125231</v>
      </c>
      <c r="P2219" s="33">
        <f t="shared" si="1402"/>
        <v>0.67838468314439071</v>
      </c>
      <c r="Q2219" s="31">
        <f t="shared" si="1403"/>
        <v>4.7347217118174614</v>
      </c>
      <c r="R2219" s="31">
        <f t="shared" si="1404"/>
        <v>0.1149246719494595</v>
      </c>
      <c r="S2219" s="31">
        <f t="shared" si="1405"/>
        <v>0.16577630949506098</v>
      </c>
      <c r="T2219" s="31">
        <f t="shared" si="1406"/>
        <v>1.9469307829109252E-2</v>
      </c>
      <c r="U2219" s="31">
        <f t="shared" si="1407"/>
        <v>3.9710072957943252E-3</v>
      </c>
      <c r="V2219" s="47">
        <f t="shared" si="1421"/>
        <v>6.7179842408473644E-4</v>
      </c>
      <c r="W2219" s="31">
        <f t="shared" si="1408"/>
        <v>0.16940929653182982</v>
      </c>
      <c r="X2219" s="34">
        <f>(S2219*H2219*'Propiedades físicas'!$F$5*60*24*365)/(1000000)</f>
        <v>56806.299159766342</v>
      </c>
      <c r="Y2219" s="34">
        <f>(U2219*H2219*'Propiedades físicas'!$F$7*60*24*365)/(1000000)</f>
        <v>425.54562609243288</v>
      </c>
      <c r="Z2219" s="31">
        <f t="shared" si="1422"/>
        <v>1501.943688481681</v>
      </c>
      <c r="AA2219" s="31">
        <f t="shared" ref="AA2219:AA2250" si="1438">Q2219*$H2219</f>
        <v>10482.673869963859</v>
      </c>
      <c r="AB2219" s="31">
        <f t="shared" ref="AB2219:AB2250" si="1439">R2219*$H2219</f>
        <v>254.44322369610333</v>
      </c>
      <c r="AC2219" s="31">
        <f t="shared" ref="AC2219:AC2250" si="1440">S2219*$H2219</f>
        <v>367.02874922206502</v>
      </c>
      <c r="AD2219" s="31">
        <f t="shared" si="1437"/>
        <v>43.105047533647884</v>
      </c>
      <c r="AE2219" s="31">
        <f t="shared" si="1426"/>
        <v>8.7918101528886368</v>
      </c>
      <c r="AF2219" s="31">
        <f t="shared" si="1427"/>
        <v>12657.986389050246</v>
      </c>
      <c r="AG2219" s="31">
        <f t="shared" si="1428"/>
        <v>0.11865581478116717</v>
      </c>
      <c r="AH2219" s="31">
        <f t="shared" si="1429"/>
        <v>0.82814703285128077</v>
      </c>
      <c r="AI2219" s="31">
        <f t="shared" si="1429"/>
        <v>2.0101398111488627E-2</v>
      </c>
      <c r="AJ2219" s="31">
        <f t="shared" si="1429"/>
        <v>2.899582429157628E-2</v>
      </c>
      <c r="AK2219" s="31">
        <f t="shared" si="1410"/>
        <v>3.405363713373541E-3</v>
      </c>
      <c r="AL2219" s="31">
        <f t="shared" si="1410"/>
        <v>6.9456625111352361E-4</v>
      </c>
      <c r="AM2219" s="31">
        <f t="shared" si="1430"/>
        <v>0.99999999999999989</v>
      </c>
      <c r="AN2219" s="31">
        <f>(Z2219*'Propiedades físicas'!$F$4)/1000</f>
        <v>1320.7792407770205</v>
      </c>
      <c r="AO2219" s="31">
        <f>(AA2219*'Propiedades físicas'!$F$6)/1000</f>
        <v>335.86487079364201</v>
      </c>
      <c r="AP2219" s="31">
        <f>(AB2219*'Propiedades físicas'!$F$9)/1000</f>
        <v>156.97874685931092</v>
      </c>
      <c r="AQ2219" s="31">
        <f>(AC2219*'Propiedades físicas'!$F$5)/1000</f>
        <v>108.07895578342149</v>
      </c>
      <c r="AR2219" s="31">
        <f>(AD2219*'Propiedades físicas'!$F$8)/1000</f>
        <v>15.281601451628841</v>
      </c>
      <c r="AS2219" s="31">
        <f>(AE2219*'Propiedades físicas'!$F$7)/1000</f>
        <v>0.80963779697951466</v>
      </c>
      <c r="AT2219" s="31">
        <f t="shared" si="1431"/>
        <v>1937.7930534620032</v>
      </c>
      <c r="AU2219" s="31">
        <f t="shared" si="1432"/>
        <v>0.68158941865198441</v>
      </c>
      <c r="AV2219" s="31">
        <f t="shared" si="1436"/>
        <v>0.17332339497945659</v>
      </c>
      <c r="AW2219" s="31">
        <f t="shared" si="1436"/>
        <v>8.1009035809503693E-2</v>
      </c>
      <c r="AX2219" s="31">
        <f t="shared" si="1436"/>
        <v>5.577425081090618E-2</v>
      </c>
      <c r="AY2219" s="31">
        <f t="shared" si="1433"/>
        <v>7.8860853713595414E-3</v>
      </c>
      <c r="AZ2219" s="31">
        <f t="shared" si="1433"/>
        <v>4.1781437678963706E-4</v>
      </c>
      <c r="BA2219" s="31">
        <f t="shared" si="1434"/>
        <v>1</v>
      </c>
      <c r="BB2219" s="34">
        <f>AU2219*'Propiedades físicas'!$C$4+'Diseño reactor'!AV2219*'Propiedades físicas'!$C$5+'Diseño reactor'!AW2219*'Propiedades físicas'!$C$8+'Diseño reactor'!AX2219*'Propiedades físicas'!$C$9+'Diseño reactor'!AY2219*'Propiedades físicas'!$C$7+'Diseño reactor'!AZ2219*'Propiedades físicas'!$C$6</f>
        <v>875.36302452455629</v>
      </c>
      <c r="BC2219" s="45">
        <f>AU2219*'Propiedades físicas'!$L$4+'Diseño reactor'!AV2219*'Propiedades físicas'!$L$5+'Diseño reactor'!AW2219*'Propiedades físicas'!$L$8+AX2219*'Propiedades físicas'!$L$9+'Diseño reactor'!AY2219*'Propiedades físicas'!$L$7+'Diseño reactor'!AZ2219*'Propiedades físicas'!$L$6</f>
        <v>2.1129151196055007</v>
      </c>
      <c r="BD2219" s="29">
        <f t="shared" si="1411"/>
        <v>1.4961872643323944</v>
      </c>
      <c r="BE2219" s="58">
        <f t="shared" si="1412"/>
        <v>41.294175079712865</v>
      </c>
      <c r="BF2219" s="30">
        <f>AU2219*'Propiedades físicas'!$I$4+'Diseño reactor'!AV2219*'Propiedades físicas'!$I$5+'Diseño reactor'!AW2219*'Propiedades físicas'!$I$8+'Diseño reactor'!AX2219*'Propiedades físicas'!$I$9+'Diseño reactor'!AY2219*'Propiedades físicas'!$I$7+'Diseño reactor'!AZ2219*'Propiedades físicas'!$I$6</f>
        <v>1.9979290311039937E-2</v>
      </c>
      <c r="BG2219" s="24">
        <f>AU2219*'Propiedades físicas'!$O$4+'Diseño reactor'!AV2219*'Propiedades físicas'!$O$5+'Diseño reactor'!AW2219*'Propiedades físicas'!$O$8+'Diseño reactor'!AX2219*'Propiedades físicas'!$O$9+'Diseño reactor'!AY2219*'Propiedades físicas'!$O$7+'Diseño reactor'!AZ2219*'Propiedades físicas'!$O$6</f>
        <v>0.1542268608945431</v>
      </c>
      <c r="BH2219" s="54">
        <f t="shared" si="1413"/>
        <v>41136.026589299763</v>
      </c>
      <c r="BI2219" s="34">
        <f t="shared" si="1435"/>
        <v>273.71720031343523</v>
      </c>
      <c r="BJ2219" s="27">
        <f t="shared" si="1414"/>
        <v>4797.0466945005182</v>
      </c>
      <c r="BK2219" s="34">
        <f t="shared" si="1415"/>
        <v>569.10265635181474</v>
      </c>
      <c r="BL2219" s="27">
        <f t="shared" si="1416"/>
        <v>105.6884867055105</v>
      </c>
      <c r="BM2219" s="34">
        <f t="shared" si="1417"/>
        <v>1.1054421768707483</v>
      </c>
      <c r="BN2219" s="45">
        <f t="shared" si="1418"/>
        <v>2405.3207368516919</v>
      </c>
      <c r="BO2219" s="45">
        <f t="shared" si="1419"/>
        <v>108.80093584081401</v>
      </c>
      <c r="BP2219" s="66">
        <f t="shared" si="1420"/>
        <v>6.687575379934076</v>
      </c>
    </row>
    <row r="2220" spans="8:68">
      <c r="H2220" s="68">
        <v>2215</v>
      </c>
      <c r="I2220" s="31">
        <f>('Propiedades físicas'!$C$10*'Diseño reactor'!H2220)/1000</f>
        <v>1938.6682987436034</v>
      </c>
      <c r="J2220" s="31">
        <f t="shared" si="1397"/>
        <v>0.23521300693652483</v>
      </c>
      <c r="K2220" s="31">
        <f>(I2220*1000)/'Propiedades físicas'!$F$10</f>
        <v>12663.703636741779</v>
      </c>
      <c r="L2220" s="31">
        <f t="shared" si="1398"/>
        <v>1809.1005195345397</v>
      </c>
      <c r="M2220" s="31">
        <f t="shared" si="1399"/>
        <v>10854.603117207238</v>
      </c>
      <c r="N2220" s="31">
        <f t="shared" si="1400"/>
        <v>0.81674967021875378</v>
      </c>
      <c r="O2220" s="32">
        <f t="shared" si="1401"/>
        <v>4.9004980213125231</v>
      </c>
      <c r="P2220" s="33">
        <f t="shared" si="1402"/>
        <v>0.67843657184072348</v>
      </c>
      <c r="Q2220" s="31">
        <f t="shared" si="1403"/>
        <v>4.734795643937618</v>
      </c>
      <c r="R2220" s="31">
        <f t="shared" si="1404"/>
        <v>0.11489036081168778</v>
      </c>
      <c r="S2220" s="31">
        <f t="shared" si="1405"/>
        <v>0.16570237737490529</v>
      </c>
      <c r="T2220" s="31">
        <f t="shared" si="1406"/>
        <v>1.9456196135810205E-2</v>
      </c>
      <c r="U2220" s="31">
        <f t="shared" si="1407"/>
        <v>3.9665414305323559E-3</v>
      </c>
      <c r="V2220" s="47">
        <f t="shared" si="1421"/>
        <v>6.7184980900731846E-4</v>
      </c>
      <c r="W2220" s="31">
        <f t="shared" si="1408"/>
        <v>0.16934576580971905</v>
      </c>
      <c r="X2220" s="34">
        <f>(S2220*H2220*'Propiedades físicas'!$F$5*60*24*365)/(1000000)</f>
        <v>56806.611285674247</v>
      </c>
      <c r="Y2220" s="34">
        <f>(U2220*H2220*'Propiedades físicas'!$F$7*60*24*365)/(1000000)</f>
        <v>425.25904046838042</v>
      </c>
      <c r="Z2220" s="31">
        <f t="shared" si="1422"/>
        <v>1502.7370066272026</v>
      </c>
      <c r="AA2220" s="31">
        <f t="shared" si="1438"/>
        <v>10487.572351321824</v>
      </c>
      <c r="AB2220" s="31">
        <f t="shared" si="1439"/>
        <v>254.48214919788845</v>
      </c>
      <c r="AC2220" s="31">
        <f t="shared" si="1440"/>
        <v>367.03076588541524</v>
      </c>
      <c r="AD2220" s="31">
        <f t="shared" si="1437"/>
        <v>43.095474440819608</v>
      </c>
      <c r="AE2220" s="31">
        <f t="shared" si="1426"/>
        <v>8.7858892686291679</v>
      </c>
      <c r="AF2220" s="31">
        <f t="shared" si="1427"/>
        <v>12663.703636741779</v>
      </c>
      <c r="AG2220" s="31">
        <f t="shared" si="1428"/>
        <v>0.11866489059861157</v>
      </c>
      <c r="AH2220" s="31">
        <f t="shared" si="1429"/>
        <v>0.82815996426935901</v>
      </c>
      <c r="AI2220" s="31">
        <f t="shared" si="1429"/>
        <v>2.0095396773148404E-2</v>
      </c>
      <c r="AJ2220" s="31">
        <f t="shared" si="1429"/>
        <v>2.8982892873498096E-2</v>
      </c>
      <c r="AK2220" s="31">
        <f t="shared" si="1410"/>
        <v>3.4030703557989743E-3</v>
      </c>
      <c r="AL2220" s="31">
        <f t="shared" si="1410"/>
        <v>6.9378512958391319E-4</v>
      </c>
      <c r="AM2220" s="31">
        <f t="shared" si="1430"/>
        <v>1</v>
      </c>
      <c r="AN2220" s="31">
        <f>(Z2220*'Propiedades físicas'!$F$4)/1000</f>
        <v>1321.4768688878294</v>
      </c>
      <c r="AO2220" s="31">
        <f>(AA2220*'Propiedades físicas'!$F$6)/1000</f>
        <v>336.02181813635121</v>
      </c>
      <c r="AP2220" s="31">
        <f>(AB2220*'Propiedades físicas'!$F$9)/1000</f>
        <v>157.00276194763725</v>
      </c>
      <c r="AQ2220" s="31">
        <f>(AC2220*'Propiedades físicas'!$F$5)/1000</f>
        <v>108.07954963027824</v>
      </c>
      <c r="AR2220" s="31">
        <f>(AD2220*'Propiedades físicas'!$F$8)/1000</f>
        <v>15.278207598759362</v>
      </c>
      <c r="AS2220" s="31">
        <f>(AE2220*'Propiedades físicas'!$F$7)/1000</f>
        <v>0.80909254274806008</v>
      </c>
      <c r="AT2220" s="31">
        <f t="shared" si="1431"/>
        <v>1938.6682987436034</v>
      </c>
      <c r="AU2220" s="31">
        <f t="shared" si="1432"/>
        <v>0.68164155247405733</v>
      </c>
      <c r="AV2220" s="31">
        <f t="shared" si="1436"/>
        <v>0.17332610140379226</v>
      </c>
      <c r="AW2220" s="31">
        <f t="shared" si="1436"/>
        <v>8.0984850296147284E-2</v>
      </c>
      <c r="AX2220" s="31">
        <f t="shared" si="1436"/>
        <v>5.574937687912964E-2</v>
      </c>
      <c r="AY2220" s="31">
        <f t="shared" si="1433"/>
        <v>7.8807744515452909E-3</v>
      </c>
      <c r="AZ2220" s="31">
        <f t="shared" si="1433"/>
        <v>4.1734449532826749E-4</v>
      </c>
      <c r="BA2220" s="31">
        <f t="shared" si="1434"/>
        <v>1.0000000000000002</v>
      </c>
      <c r="BB2220" s="34">
        <f>AU2220*'Propiedades físicas'!$C$4+'Diseño reactor'!AV2220*'Propiedades físicas'!$C$5+'Diseño reactor'!AW2220*'Propiedades físicas'!$C$8+'Diseño reactor'!AX2220*'Propiedades físicas'!$C$9+'Diseño reactor'!AY2220*'Propiedades físicas'!$C$7+'Diseño reactor'!AZ2220*'Propiedades físicas'!$C$6</f>
        <v>875.3628691102266</v>
      </c>
      <c r="BC2220" s="45">
        <f>AU2220*'Propiedades físicas'!$L$4+'Diseño reactor'!AV2220*'Propiedades físicas'!$L$5+'Diseño reactor'!AW2220*'Propiedades físicas'!$L$8+AX2220*'Propiedades físicas'!$L$9+'Diseño reactor'!AY2220*'Propiedades físicas'!$L$7+'Diseño reactor'!AZ2220*'Propiedades físicas'!$L$6</f>
        <v>2.1129523970441468</v>
      </c>
      <c r="BD2220" s="29">
        <f t="shared" si="1411"/>
        <v>1.4956000535386398</v>
      </c>
      <c r="BE2220" s="58">
        <f t="shared" si="1412"/>
        <v>41.293541902673205</v>
      </c>
      <c r="BF2220" s="30">
        <f>AU2220*'Propiedades físicas'!$I$4+'Diseño reactor'!AV2220*'Propiedades físicas'!$I$5+'Diseño reactor'!AW2220*'Propiedades físicas'!$I$8+'Diseño reactor'!AX2220*'Propiedades físicas'!$I$9+'Diseño reactor'!AY2220*'Propiedades físicas'!$I$7+'Diseño reactor'!AZ2220*'Propiedades físicas'!$I$6</f>
        <v>1.9979357771420816E-2</v>
      </c>
      <c r="BG2220" s="24">
        <f>AU2220*'Propiedades físicas'!$O$4+'Diseño reactor'!AV2220*'Propiedades físicas'!$O$5+'Diseño reactor'!AW2220*'Propiedades físicas'!$O$8+'Diseño reactor'!AX2220*'Propiedades físicas'!$O$9+'Diseño reactor'!AY2220*'Propiedades físicas'!$O$7+'Diseño reactor'!AZ2220*'Propiedades físicas'!$O$6</f>
        <v>0.15422866776169999</v>
      </c>
      <c r="BH2220" s="54">
        <f t="shared" si="1413"/>
        <v>41135.880389965307</v>
      </c>
      <c r="BI2220" s="34">
        <f t="shared" si="1435"/>
        <v>273.71974683561183</v>
      </c>
      <c r="BJ2220" s="27">
        <f t="shared" si="1414"/>
        <v>4797.0502048698145</v>
      </c>
      <c r="BK2220" s="34">
        <f t="shared" si="1415"/>
        <v>569.10974021773961</v>
      </c>
      <c r="BL2220" s="27">
        <f t="shared" si="1416"/>
        <v>105.68873101484712</v>
      </c>
      <c r="BM2220" s="34">
        <f t="shared" si="1417"/>
        <v>1.1054421768707483</v>
      </c>
      <c r="BN2220" s="45">
        <f t="shared" si="1418"/>
        <v>2406.517969361817</v>
      </c>
      <c r="BO2220" s="45">
        <f t="shared" si="1419"/>
        <v>108.80874516171619</v>
      </c>
      <c r="BP2220" s="66">
        <f t="shared" si="1420"/>
        <v>6.6875741926037735</v>
      </c>
    </row>
    <row r="2221" spans="8:68">
      <c r="H2221" s="68">
        <v>2216</v>
      </c>
      <c r="I2221" s="31">
        <f>('Propiedades físicas'!$C$10*'Diseño reactor'!H2221)/1000</f>
        <v>1939.5435440252031</v>
      </c>
      <c r="J2221" s="31">
        <f t="shared" si="1397"/>
        <v>0.23510686388285312</v>
      </c>
      <c r="K2221" s="31">
        <f>(I2221*1000)/'Propiedades físicas'!$F$10</f>
        <v>12669.42088443331</v>
      </c>
      <c r="L2221" s="31">
        <f t="shared" si="1398"/>
        <v>1809.9172692047584</v>
      </c>
      <c r="M2221" s="31">
        <f t="shared" si="1399"/>
        <v>10859.50361522855</v>
      </c>
      <c r="N2221" s="31">
        <f t="shared" si="1400"/>
        <v>0.81674967021875378</v>
      </c>
      <c r="O2221" s="32">
        <f t="shared" si="1401"/>
        <v>4.9004980213125222</v>
      </c>
      <c r="P2221" s="33">
        <f t="shared" si="1402"/>
        <v>0.67848842163375356</v>
      </c>
      <c r="Q2221" s="31">
        <f t="shared" si="1403"/>
        <v>4.7348695106961269</v>
      </c>
      <c r="R2221" s="31">
        <f t="shared" si="1404"/>
        <v>0.11485606881288815</v>
      </c>
      <c r="S2221" s="31">
        <f t="shared" si="1405"/>
        <v>0.165628510616395</v>
      </c>
      <c r="T2221" s="31">
        <f t="shared" si="1406"/>
        <v>1.9443097512829573E-2</v>
      </c>
      <c r="U2221" s="31">
        <f t="shared" si="1407"/>
        <v>3.962082259282575E-3</v>
      </c>
      <c r="V2221" s="47">
        <f t="shared" si="1421"/>
        <v>6.719011554042997E-4</v>
      </c>
      <c r="W2221" s="31">
        <f t="shared" si="1408"/>
        <v>0.1692822827194643</v>
      </c>
      <c r="X2221" s="34">
        <f>(S2221*H2221*'Propiedades físicas'!$F$5*60*24*365)/(1000000)</f>
        <v>56806.922943727732</v>
      </c>
      <c r="Y2221" s="34">
        <f>(U2221*H2221*'Propiedades físicas'!$F$7*60*24*365)/(1000000)</f>
        <v>424.97274052561062</v>
      </c>
      <c r="Z2221" s="31">
        <f t="shared" si="1422"/>
        <v>1503.530342340398</v>
      </c>
      <c r="AA2221" s="31">
        <f t="shared" si="1438"/>
        <v>10492.470835702617</v>
      </c>
      <c r="AB2221" s="31">
        <f t="shared" si="1439"/>
        <v>254.52104848936014</v>
      </c>
      <c r="AC2221" s="31">
        <f t="shared" si="1440"/>
        <v>367.03277952593129</v>
      </c>
      <c r="AD2221" s="31">
        <f t="shared" si="1437"/>
        <v>43.085904088430333</v>
      </c>
      <c r="AE2221" s="31">
        <f t="shared" si="1426"/>
        <v>8.7799742865701855</v>
      </c>
      <c r="AF2221" s="31">
        <f t="shared" si="1427"/>
        <v>12669.420884433306</v>
      </c>
      <c r="AG2221" s="31">
        <f t="shared" si="1428"/>
        <v>0.11867395961150515</v>
      </c>
      <c r="AH2221" s="31">
        <f t="shared" si="1429"/>
        <v>0.82817288425507529</v>
      </c>
      <c r="AI2221" s="31">
        <f t="shared" si="1429"/>
        <v>2.0089398782393096E-2</v>
      </c>
      <c r="AJ2221" s="31">
        <f t="shared" si="1429"/>
        <v>2.8969972887781949E-2</v>
      </c>
      <c r="AK2221" s="31">
        <f t="shared" si="1410"/>
        <v>3.4007792843451291E-3</v>
      </c>
      <c r="AL2221" s="31">
        <f t="shared" si="1410"/>
        <v>6.9300517889953322E-4</v>
      </c>
      <c r="AM2221" s="31">
        <f t="shared" si="1430"/>
        <v>1.0000000000000002</v>
      </c>
      <c r="AN2221" s="31">
        <f>(Z2221*'Propiedades físicas'!$F$4)/1000</f>
        <v>1322.1745124472991</v>
      </c>
      <c r="AO2221" s="31">
        <f>(AA2221*'Propiedades físicas'!$F$6)/1000</f>
        <v>336.17876557591183</v>
      </c>
      <c r="AP2221" s="31">
        <f>(AB2221*'Propiedades físicas'!$F$9)/1000</f>
        <v>157.02676086551074</v>
      </c>
      <c r="AQ2221" s="31">
        <f>(AC2221*'Propiedades físicas'!$F$5)/1000</f>
        <v>108.08014258700099</v>
      </c>
      <c r="AR2221" s="31">
        <f>(AD2221*'Propiedades físicas'!$F$8)/1000</f>
        <v>15.274814717430315</v>
      </c>
      <c r="AS2221" s="31">
        <f>(AE2221*'Propiedades físicas'!$F$7)/1000</f>
        <v>0.80854783205024838</v>
      </c>
      <c r="AT2221" s="31">
        <f t="shared" si="1431"/>
        <v>1939.5435440252031</v>
      </c>
      <c r="AU2221" s="31">
        <f t="shared" si="1432"/>
        <v>0.68169364720904579</v>
      </c>
      <c r="AV2221" s="31">
        <f t="shared" si="1436"/>
        <v>0.17332880543544188</v>
      </c>
      <c r="AW2221" s="31">
        <f t="shared" si="1436"/>
        <v>8.0960678273624923E-2</v>
      </c>
      <c r="AX2221" s="31">
        <f t="shared" si="1436"/>
        <v>5.5724524937810091E-2</v>
      </c>
      <c r="AY2221" s="31">
        <f t="shared" si="1433"/>
        <v>7.8754688258918654E-3</v>
      </c>
      <c r="AZ2221" s="31">
        <f t="shared" si="1433"/>
        <v>4.1687531818555644E-4</v>
      </c>
      <c r="BA2221" s="31">
        <f t="shared" si="1434"/>
        <v>1</v>
      </c>
      <c r="BB2221" s="34">
        <f>AU2221*'Propiedades físicas'!$C$4+'Diseño reactor'!AV2221*'Propiedades físicas'!$C$5+'Diseño reactor'!AW2221*'Propiedades físicas'!$C$8+'Diseño reactor'!AX2221*'Propiedades físicas'!$C$9+'Diseño reactor'!AY2221*'Propiedades físicas'!$C$7+'Diseño reactor'!AZ2221*'Propiedades físicas'!$C$6</f>
        <v>875.36271391827665</v>
      </c>
      <c r="BC2221" s="45">
        <f>AU2221*'Propiedades físicas'!$L$4+'Diseño reactor'!AV2221*'Propiedades físicas'!$L$5+'Diseño reactor'!AW2221*'Propiedades físicas'!$L$8+AX2221*'Propiedades físicas'!$L$9+'Diseño reactor'!AY2221*'Propiedades físicas'!$L$7+'Diseño reactor'!AZ2221*'Propiedades físicas'!$L$6</f>
        <v>2.1129896453713748</v>
      </c>
      <c r="BD2221" s="29">
        <f t="shared" si="1411"/>
        <v>1.4950133041423135</v>
      </c>
      <c r="BE2221" s="58">
        <f t="shared" si="1412"/>
        <v>41.292909229926444</v>
      </c>
      <c r="BF2221" s="30">
        <f>AU2221*'Propiedades físicas'!$I$4+'Diseño reactor'!AV2221*'Propiedades físicas'!$I$5+'Diseño reactor'!AW2221*'Propiedades físicas'!$I$8+'Diseño reactor'!AX2221*'Propiedades físicas'!$I$9+'Diseño reactor'!AY2221*'Propiedades físicas'!$I$7+'Diseño reactor'!AZ2221*'Propiedades físicas'!$I$6</f>
        <v>1.9979425126728793E-2</v>
      </c>
      <c r="BG2221" s="24">
        <f>AU2221*'Propiedades físicas'!$O$4+'Diseño reactor'!AV2221*'Propiedades físicas'!$O$5+'Diseño reactor'!AW2221*'Propiedades físicas'!$O$8+'Diseño reactor'!AX2221*'Propiedades físicas'!$O$9+'Diseño reactor'!AY2221*'Propiedades físicas'!$O$7+'Diseño reactor'!AZ2221*'Propiedades físicas'!$O$6</f>
        <v>0.15423047327868045</v>
      </c>
      <c r="BH2221" s="54">
        <f t="shared" si="1413"/>
        <v>41135.734418403496</v>
      </c>
      <c r="BI2221" s="34">
        <f t="shared" si="1435"/>
        <v>273.72229051628176</v>
      </c>
      <c r="BJ2221" s="27">
        <f t="shared" si="1414"/>
        <v>4797.0537161713546</v>
      </c>
      <c r="BK2221" s="34">
        <f t="shared" si="1415"/>
        <v>569.11681922181606</v>
      </c>
      <c r="BL2221" s="27">
        <f t="shared" si="1416"/>
        <v>105.6889751515603</v>
      </c>
      <c r="BM2221" s="34">
        <f t="shared" si="1417"/>
        <v>1.1054421768707483</v>
      </c>
      <c r="BN2221" s="45">
        <f t="shared" si="1418"/>
        <v>2407.7152206102414</v>
      </c>
      <c r="BO2221" s="45">
        <f t="shared" si="1419"/>
        <v>108.81654862842595</v>
      </c>
      <c r="BP2221" s="66">
        <f t="shared" si="1420"/>
        <v>6.6875730069724026</v>
      </c>
    </row>
    <row r="2222" spans="8:68">
      <c r="H2222" s="68">
        <v>2217</v>
      </c>
      <c r="I2222" s="31">
        <f>('Propiedades físicas'!$C$10*'Diseño reactor'!H2222)/1000</f>
        <v>1940.4187893068031</v>
      </c>
      <c r="J2222" s="31">
        <f t="shared" si="1397"/>
        <v>0.23500081658295108</v>
      </c>
      <c r="K2222" s="31">
        <f>(I2222*1000)/'Propiedades físicas'!$F$10</f>
        <v>12675.138132124843</v>
      </c>
      <c r="L2222" s="31">
        <f t="shared" si="1398"/>
        <v>1810.7340188749774</v>
      </c>
      <c r="M2222" s="31">
        <f t="shared" si="1399"/>
        <v>10864.404113249864</v>
      </c>
      <c r="N2222" s="31">
        <f t="shared" si="1400"/>
        <v>0.81674967021875389</v>
      </c>
      <c r="O2222" s="32">
        <f t="shared" si="1401"/>
        <v>4.9004980213125231</v>
      </c>
      <c r="P2222" s="33">
        <f t="shared" si="1402"/>
        <v>0.67854023256721596</v>
      </c>
      <c r="Q2222" s="31">
        <f t="shared" si="1403"/>
        <v>4.7349433121788849</v>
      </c>
      <c r="R2222" s="31">
        <f t="shared" si="1404"/>
        <v>0.1148217959389454</v>
      </c>
      <c r="S2222" s="31">
        <f t="shared" si="1405"/>
        <v>0.16555470913363798</v>
      </c>
      <c r="T2222" s="31">
        <f t="shared" si="1406"/>
        <v>1.9430011943085208E-2</v>
      </c>
      <c r="U2222" s="31">
        <f t="shared" si="1407"/>
        <v>3.9576297695073778E-3</v>
      </c>
      <c r="V2222" s="47">
        <f t="shared" si="1421"/>
        <v>6.7195246331899056E-4</v>
      </c>
      <c r="W2222" s="31">
        <f t="shared" si="1408"/>
        <v>0.16921884720751795</v>
      </c>
      <c r="X2222" s="34">
        <f>(S2222*H2222*'Propiedades físicas'!$F$5*60*24*365)/(1000000)</f>
        <v>56807.234134803155</v>
      </c>
      <c r="Y2222" s="34">
        <f>(U2222*H2222*'Propiedades físicas'!$F$7*60*24*365)/(1000000)</f>
        <v>424.68672589075459</v>
      </c>
      <c r="Z2222" s="31">
        <f t="shared" si="1422"/>
        <v>1504.3236956015178</v>
      </c>
      <c r="AA2222" s="31">
        <f t="shared" si="1438"/>
        <v>10497.369323100587</v>
      </c>
      <c r="AB2222" s="31">
        <f t="shared" si="1439"/>
        <v>254.55992159664194</v>
      </c>
      <c r="AC2222" s="31">
        <f t="shared" si="1440"/>
        <v>367.03479014927541</v>
      </c>
      <c r="AD2222" s="31">
        <f t="shared" si="1437"/>
        <v>43.076336477819908</v>
      </c>
      <c r="AE2222" s="31">
        <f t="shared" si="1426"/>
        <v>8.7740651989978566</v>
      </c>
      <c r="AF2222" s="31">
        <f t="shared" si="1427"/>
        <v>12675.138132124837</v>
      </c>
      <c r="AG2222" s="31">
        <f t="shared" si="1428"/>
        <v>0.11868302182749749</v>
      </c>
      <c r="AH2222" s="31">
        <f t="shared" si="1429"/>
        <v>0.82818579282345284</v>
      </c>
      <c r="AI2222" s="31">
        <f t="shared" si="1429"/>
        <v>2.0083404136753812E-2</v>
      </c>
      <c r="AJ2222" s="31">
        <f t="shared" si="1429"/>
        <v>2.895706431940449E-2</v>
      </c>
      <c r="AK2222" s="31">
        <f t="shared" si="1410"/>
        <v>3.3984904960241776E-3</v>
      </c>
      <c r="AL2222" s="31">
        <f t="shared" si="1410"/>
        <v>6.9222639686743897E-4</v>
      </c>
      <c r="AM2222" s="31">
        <f t="shared" si="1430"/>
        <v>1.0000000000000002</v>
      </c>
      <c r="AN2222" s="31">
        <f>(Z2222*'Propiedades físicas'!$F$4)/1000</f>
        <v>1322.8721714380629</v>
      </c>
      <c r="AO2222" s="31">
        <f>(AA2222*'Propiedades físicas'!$F$6)/1000</f>
        <v>336.3357131121428</v>
      </c>
      <c r="AP2222" s="31">
        <f>(AB2222*'Propiedades físicas'!$F$9)/1000</f>
        <v>157.05074362904824</v>
      </c>
      <c r="AQ2222" s="31">
        <f>(AC2222*'Propiedades físicas'!$F$5)/1000</f>
        <v>108.08073465525715</v>
      </c>
      <c r="AR2222" s="31">
        <f>(AD2222*'Propiedades físicas'!$F$8)/1000</f>
        <v>15.271422808116707</v>
      </c>
      <c r="AS2222" s="31">
        <f>(AE2222*'Propiedades físicas'!$F$7)/1000</f>
        <v>0.80800366417571268</v>
      </c>
      <c r="AT2222" s="31">
        <f t="shared" si="1431"/>
        <v>1940.4187893068033</v>
      </c>
      <c r="AU2222" s="31">
        <f t="shared" si="1432"/>
        <v>0.6817457029008912</v>
      </c>
      <c r="AV2222" s="31">
        <f t="shared" si="1436"/>
        <v>0.1733315070775498</v>
      </c>
      <c r="AW2222" s="31">
        <f t="shared" si="1436"/>
        <v>8.0936519731986914E-2</v>
      </c>
      <c r="AX2222" s="31">
        <f t="shared" si="1436"/>
        <v>5.5699694958049745E-2</v>
      </c>
      <c r="AY2222" s="31">
        <f t="shared" si="1433"/>
        <v>7.8701684874801087E-3</v>
      </c>
      <c r="AZ2222" s="31">
        <f t="shared" si="1433"/>
        <v>4.1640684404234434E-4</v>
      </c>
      <c r="BA2222" s="31">
        <f t="shared" si="1434"/>
        <v>1</v>
      </c>
      <c r="BB2222" s="34">
        <f>AU2222*'Propiedades físicas'!$C$4+'Diseño reactor'!AV2222*'Propiedades físicas'!$C$5+'Diseño reactor'!AW2222*'Propiedades físicas'!$C$8+'Diseño reactor'!AX2222*'Propiedades físicas'!$C$9+'Diseño reactor'!AY2222*'Propiedades físicas'!$C$7+'Diseño reactor'!AZ2222*'Propiedades físicas'!$C$6</f>
        <v>875.36255894831254</v>
      </c>
      <c r="BC2222" s="45">
        <f>AU2222*'Propiedades físicas'!$L$4+'Diseño reactor'!AV2222*'Propiedades físicas'!$L$5+'Diseño reactor'!AW2222*'Propiedades físicas'!$L$8+AX2222*'Propiedades físicas'!$L$9+'Diseño reactor'!AY2222*'Propiedades físicas'!$L$7+'Diseño reactor'!AZ2222*'Propiedades físicas'!$L$6</f>
        <v>2.1130268646210459</v>
      </c>
      <c r="BD2222" s="29">
        <f t="shared" si="1411"/>
        <v>1.494427015599243</v>
      </c>
      <c r="BE2222" s="58">
        <f t="shared" si="1412"/>
        <v>41.292277060868649</v>
      </c>
      <c r="BF2222" s="30">
        <f>AU2222*'Propiedades físicas'!$I$4+'Diseño reactor'!AV2222*'Propiedades físicas'!$I$5+'Diseño reactor'!AW2222*'Propiedades físicas'!$I$8+'Diseño reactor'!AX2222*'Propiedades físicas'!$I$9+'Diseño reactor'!AY2222*'Propiedades físicas'!$I$7+'Diseño reactor'!AZ2222*'Propiedades físicas'!$I$6</f>
        <v>1.9979492377150784E-2</v>
      </c>
      <c r="BG2222" s="24">
        <f>AU2222*'Propiedades físicas'!$O$4+'Diseño reactor'!AV2222*'Propiedades físicas'!$O$5+'Diseño reactor'!AW2222*'Propiedades físicas'!$O$8+'Diseño reactor'!AX2222*'Propiedades físicas'!$O$9+'Diseño reactor'!AY2222*'Propiedades físicas'!$O$7+'Diseño reactor'!AZ2222*'Propiedades físicas'!$O$6</f>
        <v>0.15423227744696832</v>
      </c>
      <c r="BH2222" s="54">
        <f t="shared" si="1413"/>
        <v>41135.588674206338</v>
      </c>
      <c r="BI2222" s="34">
        <f t="shared" si="1435"/>
        <v>273.72483135981116</v>
      </c>
      <c r="BJ2222" s="27">
        <f t="shared" si="1414"/>
        <v>4797.0572283995616</v>
      </c>
      <c r="BK2222" s="34">
        <f t="shared" si="1415"/>
        <v>569.12389336885076</v>
      </c>
      <c r="BL2222" s="27">
        <f t="shared" si="1416"/>
        <v>105.68921911582613</v>
      </c>
      <c r="BM2222" s="34">
        <f t="shared" si="1417"/>
        <v>1.1054421768707483</v>
      </c>
      <c r="BN2222" s="45">
        <f t="shared" si="1418"/>
        <v>2408.9124905752856</v>
      </c>
      <c r="BO2222" s="45">
        <f t="shared" si="1419"/>
        <v>108.82434624752351</v>
      </c>
      <c r="BP2222" s="66">
        <f t="shared" si="1420"/>
        <v>6.6875718230369507</v>
      </c>
    </row>
    <row r="2223" spans="8:68">
      <c r="H2223" s="68">
        <v>2218</v>
      </c>
      <c r="I2223" s="31">
        <f>('Propiedades físicas'!$C$10*'Diseño reactor'!H2223)/1000</f>
        <v>1941.2940345884028</v>
      </c>
      <c r="J2223" s="31">
        <f t="shared" si="1397"/>
        <v>0.23489486490730502</v>
      </c>
      <c r="K2223" s="31">
        <f>(I2223*1000)/'Propiedades físicas'!$F$10</f>
        <v>12680.855379816372</v>
      </c>
      <c r="L2223" s="31">
        <f t="shared" si="1398"/>
        <v>1811.550768545196</v>
      </c>
      <c r="M2223" s="31">
        <f t="shared" si="1399"/>
        <v>10869.304611271176</v>
      </c>
      <c r="N2223" s="31">
        <f t="shared" si="1400"/>
        <v>0.81674967021875378</v>
      </c>
      <c r="O2223" s="32">
        <f t="shared" si="1401"/>
        <v>4.9004980213125231</v>
      </c>
      <c r="P2223" s="33">
        <f t="shared" si="1402"/>
        <v>0.67859200468477987</v>
      </c>
      <c r="Q2223" s="31">
        <f t="shared" si="1403"/>
        <v>4.7350170484716312</v>
      </c>
      <c r="R2223" s="31">
        <f t="shared" si="1404"/>
        <v>0.11478754217575442</v>
      </c>
      <c r="S2223" s="31">
        <f t="shared" si="1405"/>
        <v>0.16548097284089083</v>
      </c>
      <c r="T2223" s="31">
        <f t="shared" si="1406"/>
        <v>1.941693940952223E-2</v>
      </c>
      <c r="U2223" s="31">
        <f t="shared" si="1407"/>
        <v>3.9531839486973211E-3</v>
      </c>
      <c r="V2223" s="47">
        <f t="shared" si="1421"/>
        <v>6.720037327946364E-4</v>
      </c>
      <c r="W2223" s="31">
        <f t="shared" si="1408"/>
        <v>0.16915545922041272</v>
      </c>
      <c r="X2223" s="34">
        <f>(S2223*H2223*'Propiedades físicas'!$F$5*60*24*365)/(1000000)</f>
        <v>56807.544859774724</v>
      </c>
      <c r="Y2223" s="34">
        <f>(U2223*H2223*'Propiedades físicas'!$F$7*60*24*365)/(1000000)</f>
        <v>424.40099619103938</v>
      </c>
      <c r="Z2223" s="31">
        <f t="shared" si="1422"/>
        <v>1505.1170663908417</v>
      </c>
      <c r="AA2223" s="31">
        <f t="shared" si="1438"/>
        <v>10502.267813510078</v>
      </c>
      <c r="AB2223" s="31">
        <f t="shared" si="1439"/>
        <v>254.5987685458233</v>
      </c>
      <c r="AC2223" s="31">
        <f t="shared" si="1440"/>
        <v>367.03679776109584</v>
      </c>
      <c r="AD2223" s="31">
        <f t="shared" si="1437"/>
        <v>43.066771610320309</v>
      </c>
      <c r="AE2223" s="31">
        <f t="shared" si="1426"/>
        <v>8.7681619982106582</v>
      </c>
      <c r="AF2223" s="31">
        <f t="shared" si="1427"/>
        <v>12680.85537981637</v>
      </c>
      <c r="AG2223" s="31">
        <f t="shared" si="1428"/>
        <v>0.11869207725422677</v>
      </c>
      <c r="AH2223" s="31">
        <f t="shared" si="1429"/>
        <v>0.82819868998948865</v>
      </c>
      <c r="AI2223" s="31">
        <f t="shared" si="1429"/>
        <v>2.0077412833763436E-2</v>
      </c>
      <c r="AJ2223" s="31">
        <f t="shared" si="1429"/>
        <v>2.8944167153368391E-2</v>
      </c>
      <c r="AK2223" s="31">
        <f t="shared" si="1410"/>
        <v>3.3962039878530619E-3</v>
      </c>
      <c r="AL2223" s="31">
        <f t="shared" si="1410"/>
        <v>6.9144878129961203E-4</v>
      </c>
      <c r="AM2223" s="31">
        <f t="shared" si="1430"/>
        <v>0.99999999999999978</v>
      </c>
      <c r="AN2223" s="31">
        <f>(Z2223*'Propiedades físicas'!$F$4)/1000</f>
        <v>1323.5698458427785</v>
      </c>
      <c r="AO2223" s="31">
        <f>(AA2223*'Propiedades físicas'!$F$6)/1000</f>
        <v>336.49266074486286</v>
      </c>
      <c r="AP2223" s="31">
        <f>(AB2223*'Propiedades físicas'!$F$9)/1000</f>
        <v>157.07471025434566</v>
      </c>
      <c r="AQ2223" s="31">
        <f>(AC2223*'Propiedades físicas'!$F$5)/1000</f>
        <v>108.08132583670991</v>
      </c>
      <c r="AR2223" s="31">
        <f>(AD2223*'Propiedades físicas'!$F$8)/1000</f>
        <v>15.26803187129075</v>
      </c>
      <c r="AS2223" s="31">
        <f>(AE2223*'Propiedades físicas'!$F$7)/1000</f>
        <v>0.80746003841521952</v>
      </c>
      <c r="AT2223" s="31">
        <f t="shared" si="1431"/>
        <v>1941.2940345884031</v>
      </c>
      <c r="AU2223" s="31">
        <f t="shared" si="1432"/>
        <v>0.68179771959346913</v>
      </c>
      <c r="AV2223" s="31">
        <f t="shared" si="1436"/>
        <v>0.17333420633325475</v>
      </c>
      <c r="AW2223" s="31">
        <f t="shared" si="1436"/>
        <v>8.0912374661290781E-2</v>
      </c>
      <c r="AX2223" s="31">
        <f t="shared" si="1436"/>
        <v>5.5674886911000844E-2</v>
      </c>
      <c r="AY2223" s="31">
        <f t="shared" si="1433"/>
        <v>7.8648734294019026E-3</v>
      </c>
      <c r="AZ2223" s="31">
        <f t="shared" si="1433"/>
        <v>4.1593907158243485E-4</v>
      </c>
      <c r="BA2223" s="31">
        <f t="shared" si="1434"/>
        <v>0.99999999999999978</v>
      </c>
      <c r="BB2223" s="34">
        <f>AU2223*'Propiedades físicas'!$C$4+'Diseño reactor'!AV2223*'Propiedades físicas'!$C$5+'Diseño reactor'!AW2223*'Propiedades físicas'!$C$8+'Diseño reactor'!AX2223*'Propiedades físicas'!$C$9+'Diseño reactor'!AY2223*'Propiedades físicas'!$C$7+'Diseño reactor'!AZ2223*'Propiedades físicas'!$C$6</f>
        <v>875.36240419994044</v>
      </c>
      <c r="BC2223" s="45">
        <f>AU2223*'Propiedades físicas'!$L$4+'Diseño reactor'!AV2223*'Propiedades físicas'!$L$5+'Diseño reactor'!AW2223*'Propiedades físicas'!$L$8+AX2223*'Propiedades físicas'!$L$9+'Diseño reactor'!AY2223*'Propiedades físicas'!$L$7+'Diseño reactor'!AZ2223*'Propiedades físicas'!$L$6</f>
        <v>2.1130640548269692</v>
      </c>
      <c r="BD2223" s="29">
        <f t="shared" si="1411"/>
        <v>1.4938411873661124</v>
      </c>
      <c r="BE2223" s="58">
        <f t="shared" si="1412"/>
        <v>41.291645394896861</v>
      </c>
      <c r="BF2223" s="30">
        <f>AU2223*'Propiedades físicas'!$I$4+'Diseño reactor'!AV2223*'Propiedades físicas'!$I$5+'Diseño reactor'!AW2223*'Propiedades físicas'!$I$8+'Diseño reactor'!AX2223*'Propiedades físicas'!$I$9+'Diseño reactor'!AY2223*'Propiedades físicas'!$I$7+'Diseño reactor'!AZ2223*'Propiedades físicas'!$I$6</f>
        <v>1.9979559522873318E-2</v>
      </c>
      <c r="BG2223" s="24">
        <f>AU2223*'Propiedades físicas'!$O$4+'Diseño reactor'!AV2223*'Propiedades físicas'!$O$5+'Diseño reactor'!AW2223*'Propiedades físicas'!$O$8+'Diseño reactor'!AX2223*'Propiedades físicas'!$O$9+'Diseño reactor'!AY2223*'Propiedades físicas'!$O$7+'Diseño reactor'!AZ2223*'Propiedades físicas'!$O$6</f>
        <v>0.15423408026804539</v>
      </c>
      <c r="BH2223" s="54">
        <f t="shared" si="1413"/>
        <v>41135.443156966729</v>
      </c>
      <c r="BI2223" s="34">
        <f t="shared" si="1435"/>
        <v>273.72736937055754</v>
      </c>
      <c r="BJ2223" s="27">
        <f t="shared" si="1414"/>
        <v>4797.0607415489148</v>
      </c>
      <c r="BK2223" s="34">
        <f t="shared" si="1415"/>
        <v>569.13096266364971</v>
      </c>
      <c r="BL2223" s="27">
        <f t="shared" si="1416"/>
        <v>105.68946290782071</v>
      </c>
      <c r="BM2223" s="34">
        <f t="shared" si="1417"/>
        <v>1.1054421768707483</v>
      </c>
      <c r="BN2223" s="45">
        <f t="shared" si="1418"/>
        <v>2410.1097792352884</v>
      </c>
      <c r="BO2223" s="45">
        <f t="shared" si="1419"/>
        <v>108.83213802557916</v>
      </c>
      <c r="BP2223" s="66">
        <f t="shared" si="1420"/>
        <v>6.687570640794414</v>
      </c>
    </row>
    <row r="2224" spans="8:68">
      <c r="H2224" s="68">
        <v>2219</v>
      </c>
      <c r="I2224" s="31">
        <f>('Propiedades físicas'!$C$10*'Diseño reactor'!H2224)/1000</f>
        <v>1942.1692798700028</v>
      </c>
      <c r="J2224" s="31">
        <f t="shared" si="1397"/>
        <v>0.23478900872663475</v>
      </c>
      <c r="K2224" s="31">
        <f>(I2224*1000)/'Propiedades físicas'!$F$10</f>
        <v>12686.572627507905</v>
      </c>
      <c r="L2224" s="31">
        <f t="shared" si="1398"/>
        <v>1812.367518215415</v>
      </c>
      <c r="M2224" s="31">
        <f t="shared" si="1399"/>
        <v>10874.20510929249</v>
      </c>
      <c r="N2224" s="31">
        <f t="shared" si="1400"/>
        <v>0.81674967021875389</v>
      </c>
      <c r="O2224" s="32">
        <f t="shared" si="1401"/>
        <v>4.900498021312524</v>
      </c>
      <c r="P2224" s="33">
        <f t="shared" si="1402"/>
        <v>0.67864373803004974</v>
      </c>
      <c r="Q2224" s="31">
        <f t="shared" si="1403"/>
        <v>4.7350907196599632</v>
      </c>
      <c r="R2224" s="31">
        <f t="shared" si="1404"/>
        <v>0.11475330750922014</v>
      </c>
      <c r="S2224" s="31">
        <f t="shared" si="1405"/>
        <v>0.16540730165255937</v>
      </c>
      <c r="T2224" s="31">
        <f t="shared" si="1406"/>
        <v>1.9403879895113035E-2</v>
      </c>
      <c r="U2224" s="31">
        <f t="shared" si="1407"/>
        <v>3.9487447843710652E-3</v>
      </c>
      <c r="V2224" s="47">
        <f t="shared" si="1421"/>
        <v>6.7205496387441816E-4</v>
      </c>
      <c r="W2224" s="31">
        <f t="shared" si="1408"/>
        <v>0.16909211870476137</v>
      </c>
      <c r="X2224" s="34">
        <f>(S2224*H2224*'Propiedades físicas'!$F$5*60*24*365)/(1000000)</f>
        <v>56807.855119514847</v>
      </c>
      <c r="Y2224" s="34">
        <f>(U2224*H2224*'Propiedades físicas'!$F$7*60*24*365)/(1000000)</f>
        <v>424.11555105428863</v>
      </c>
      <c r="Z2224" s="31">
        <f t="shared" si="1422"/>
        <v>1505.9104546886804</v>
      </c>
      <c r="AA2224" s="31">
        <f t="shared" si="1438"/>
        <v>10507.166306925459</v>
      </c>
      <c r="AB2224" s="31">
        <f t="shared" si="1439"/>
        <v>254.63758936295949</v>
      </c>
      <c r="AC2224" s="31">
        <f t="shared" si="1440"/>
        <v>367.03880236702923</v>
      </c>
      <c r="AD2224" s="31">
        <f t="shared" si="1437"/>
        <v>43.057209487255825</v>
      </c>
      <c r="AE2224" s="31">
        <f t="shared" si="1426"/>
        <v>8.7622646765193934</v>
      </c>
      <c r="AF2224" s="31">
        <f t="shared" si="1427"/>
        <v>12686.572627507903</v>
      </c>
      <c r="AG2224" s="31">
        <f t="shared" si="1428"/>
        <v>0.11870112589931983</v>
      </c>
      <c r="AH2224" s="31">
        <f t="shared" si="1429"/>
        <v>0.82821157576815474</v>
      </c>
      <c r="AI2224" s="31">
        <f t="shared" si="1429"/>
        <v>2.007142487095661E-2</v>
      </c>
      <c r="AJ2224" s="31">
        <f t="shared" si="1429"/>
        <v>2.8931281374702442E-2</v>
      </c>
      <c r="AK2224" s="31">
        <f t="shared" si="1410"/>
        <v>3.3939197568534948E-3</v>
      </c>
      <c r="AL2224" s="31">
        <f t="shared" si="1410"/>
        <v>6.9067233001294972E-4</v>
      </c>
      <c r="AM2224" s="31">
        <f t="shared" si="1430"/>
        <v>1</v>
      </c>
      <c r="AN2224" s="31">
        <f>(Z2224*'Propiedades físicas'!$F$4)/1000</f>
        <v>1324.2675356441316</v>
      </c>
      <c r="AO2224" s="31">
        <f>(AA2224*'Propiedades físicas'!$F$6)/1000</f>
        <v>336.6496084738917</v>
      </c>
      <c r="AP2224" s="31">
        <f>(AB2224*'Propiedades físicas'!$F$9)/1000</f>
        <v>157.09866075747783</v>
      </c>
      <c r="AQ2224" s="31">
        <f>(AC2224*'Propiedades físicas'!$F$5)/1000</f>
        <v>108.08191613301911</v>
      </c>
      <c r="AR2224" s="31">
        <f>(AD2224*'Propiedades físicas'!$F$8)/1000</f>
        <v>15.264641907421931</v>
      </c>
      <c r="AS2224" s="31">
        <f>(AE2224*'Propiedades físicas'!$F$7)/1000</f>
        <v>0.80691695406067099</v>
      </c>
      <c r="AT2224" s="31">
        <f t="shared" si="1431"/>
        <v>1942.1692798700028</v>
      </c>
      <c r="AU2224" s="31">
        <f t="shared" si="1432"/>
        <v>0.68184969733059009</v>
      </c>
      <c r="AV2224" s="31">
        <f t="shared" si="1436"/>
        <v>0.1733369032056902</v>
      </c>
      <c r="AW2224" s="31">
        <f t="shared" si="1436"/>
        <v>8.0888243051601083E-2</v>
      </c>
      <c r="AX2224" s="31">
        <f t="shared" si="1436"/>
        <v>5.5650100767865848E-2</v>
      </c>
      <c r="AY2224" s="31">
        <f t="shared" si="1433"/>
        <v>7.8595836447601791E-3</v>
      </c>
      <c r="AZ2224" s="31">
        <f t="shared" si="1433"/>
        <v>4.1547199949258862E-4</v>
      </c>
      <c r="BA2224" s="31">
        <f t="shared" si="1434"/>
        <v>0.99999999999999989</v>
      </c>
      <c r="BB2224" s="34">
        <f>AU2224*'Propiedades físicas'!$C$4+'Diseño reactor'!AV2224*'Propiedades físicas'!$C$5+'Diseño reactor'!AW2224*'Propiedades físicas'!$C$8+'Diseño reactor'!AX2224*'Propiedades físicas'!$C$9+'Diseño reactor'!AY2224*'Propiedades físicas'!$C$7+'Diseño reactor'!AZ2224*'Propiedades físicas'!$C$6</f>
        <v>875.3622496727686</v>
      </c>
      <c r="BC2224" s="45">
        <f>AU2224*'Propiedades físicas'!$L$4+'Diseño reactor'!AV2224*'Propiedades físicas'!$L$5+'Diseño reactor'!AW2224*'Propiedades físicas'!$L$8+AX2224*'Propiedades físicas'!$L$9+'Diseño reactor'!AY2224*'Propiedades físicas'!$L$7+'Diseño reactor'!AZ2224*'Propiedades físicas'!$L$6</f>
        <v>2.1131012160229039</v>
      </c>
      <c r="BD2224" s="29">
        <f t="shared" si="1411"/>
        <v>1.4932558189004579</v>
      </c>
      <c r="BE2224" s="58">
        <f t="shared" si="1412"/>
        <v>41.291014231409065</v>
      </c>
      <c r="BF2224" s="30">
        <f>AU2224*'Propiedades físicas'!$I$4+'Diseño reactor'!AV2224*'Propiedades físicas'!$I$5+'Diseño reactor'!AW2224*'Propiedades físicas'!$I$8+'Diseño reactor'!AX2224*'Propiedades físicas'!$I$9+'Diseño reactor'!AY2224*'Propiedades físicas'!$I$7+'Diseño reactor'!AZ2224*'Propiedades físicas'!$I$6</f>
        <v>1.9979626564082545E-2</v>
      </c>
      <c r="BG2224" s="24">
        <f>AU2224*'Propiedades físicas'!$O$4+'Diseño reactor'!AV2224*'Propiedades físicas'!$O$5+'Diseño reactor'!AW2224*'Propiedades físicas'!$O$8+'Diseño reactor'!AX2224*'Propiedades físicas'!$O$9+'Diseño reactor'!AY2224*'Propiedades físicas'!$O$7+'Diseño reactor'!AZ2224*'Propiedades físicas'!$O$6</f>
        <v>0.15423588174339145</v>
      </c>
      <c r="BH2224" s="54">
        <f t="shared" si="1413"/>
        <v>41135.297866278401</v>
      </c>
      <c r="BI2224" s="34">
        <f t="shared" si="1435"/>
        <v>273.72990455287038</v>
      </c>
      <c r="BJ2224" s="27">
        <f t="shared" si="1414"/>
        <v>4797.064255613881</v>
      </c>
      <c r="BK2224" s="34">
        <f t="shared" si="1415"/>
        <v>569.13802711100982</v>
      </c>
      <c r="BL2224" s="27">
        <f t="shared" si="1416"/>
        <v>105.68970652771974</v>
      </c>
      <c r="BM2224" s="34">
        <f t="shared" si="1417"/>
        <v>1.1054421768707483</v>
      </c>
      <c r="BN2224" s="45">
        <f t="shared" si="1418"/>
        <v>2411.3070865686382</v>
      </c>
      <c r="BO2224" s="45">
        <f t="shared" si="1419"/>
        <v>108.83992396915335</v>
      </c>
      <c r="BP2224" s="66">
        <f t="shared" si="1420"/>
        <v>6.6875694602417965</v>
      </c>
    </row>
    <row r="2225" spans="8:68">
      <c r="H2225" s="68">
        <v>2220</v>
      </c>
      <c r="I2225" s="31">
        <f>('Propiedades físicas'!$C$10*'Diseño reactor'!H2225)/1000</f>
        <v>1943.0445251516026</v>
      </c>
      <c r="J2225" s="31">
        <f t="shared" si="1397"/>
        <v>0.23468324791189302</v>
      </c>
      <c r="K2225" s="31">
        <f>(I2225*1000)/'Propiedades físicas'!$F$10</f>
        <v>12692.289875199434</v>
      </c>
      <c r="L2225" s="31">
        <f t="shared" si="1398"/>
        <v>1813.1842678856333</v>
      </c>
      <c r="M2225" s="31">
        <f t="shared" si="1399"/>
        <v>10879.105607313801</v>
      </c>
      <c r="N2225" s="31">
        <f t="shared" si="1400"/>
        <v>0.81674967021875378</v>
      </c>
      <c r="O2225" s="32">
        <f t="shared" si="1401"/>
        <v>4.9004980213125231</v>
      </c>
      <c r="P2225" s="33">
        <f t="shared" si="1402"/>
        <v>0.67869543264656373</v>
      </c>
      <c r="Q2225" s="31">
        <f t="shared" si="1403"/>
        <v>4.7351643258293246</v>
      </c>
      <c r="R2225" s="31">
        <f t="shared" si="1404"/>
        <v>0.11471909192525757</v>
      </c>
      <c r="S2225" s="31">
        <f t="shared" si="1405"/>
        <v>0.16533369548319779</v>
      </c>
      <c r="T2225" s="31">
        <f t="shared" si="1406"/>
        <v>1.9390833382857194E-2</v>
      </c>
      <c r="U2225" s="31">
        <f t="shared" si="1407"/>
        <v>3.9443122640752818E-3</v>
      </c>
      <c r="V2225" s="47">
        <f t="shared" si="1421"/>
        <v>6.7210615660145154E-4</v>
      </c>
      <c r="W2225" s="31">
        <f t="shared" si="1408"/>
        <v>0.1690288256072566</v>
      </c>
      <c r="X2225" s="34">
        <f>(S2225*H2225*'Propiedades físicas'!$F$5*60*24*365)/(1000000)</f>
        <v>56808.164914893881</v>
      </c>
      <c r="Y2225" s="34">
        <f>(U2225*H2225*'Propiedades físicas'!$F$7*60*24*365)/(1000000)</f>
        <v>423.8303901089194</v>
      </c>
      <c r="Z2225" s="31">
        <f t="shared" si="1422"/>
        <v>1506.7038604753716</v>
      </c>
      <c r="AA2225" s="31">
        <f t="shared" si="1438"/>
        <v>10512.0648033411</v>
      </c>
      <c r="AB2225" s="31">
        <f t="shared" si="1439"/>
        <v>254.67638407407182</v>
      </c>
      <c r="AC2225" s="31">
        <f t="shared" si="1440"/>
        <v>367.04080397269911</v>
      </c>
      <c r="AD2225" s="31">
        <f t="shared" si="1437"/>
        <v>43.047650109942971</v>
      </c>
      <c r="AE2225" s="31">
        <f t="shared" si="1426"/>
        <v>8.7563732262471259</v>
      </c>
      <c r="AF2225" s="31">
        <f t="shared" si="1427"/>
        <v>12692.289875199433</v>
      </c>
      <c r="AG2225" s="31">
        <f t="shared" si="1428"/>
        <v>0.11871016777039194</v>
      </c>
      <c r="AH2225" s="31">
        <f t="shared" si="1429"/>
        <v>0.82822445017439572</v>
      </c>
      <c r="AI2225" s="31">
        <f t="shared" si="1429"/>
        <v>2.0065440245869749E-2</v>
      </c>
      <c r="AJ2225" s="31">
        <f t="shared" si="1429"/>
        <v>2.8918406968461381E-2</v>
      </c>
      <c r="AK2225" s="31">
        <f t="shared" si="1410"/>
        <v>3.3916378000519443E-3</v>
      </c>
      <c r="AL2225" s="31">
        <f t="shared" si="1410"/>
        <v>6.8989704082924892E-4</v>
      </c>
      <c r="AM2225" s="31">
        <f t="shared" si="1430"/>
        <v>0.99999999999999989</v>
      </c>
      <c r="AN2225" s="31">
        <f>(Z2225*'Propiedades físicas'!$F$4)/1000</f>
        <v>1324.9652408248323</v>
      </c>
      <c r="AO2225" s="31">
        <f>(AA2225*'Propiedades físicas'!$F$6)/1000</f>
        <v>336.80655629904885</v>
      </c>
      <c r="AP2225" s="31">
        <f>(AB2225*'Propiedades físicas'!$F$9)/1000</f>
        <v>157.12259515449858</v>
      </c>
      <c r="AQ2225" s="31">
        <f>(AC2225*'Propiedades físicas'!$F$5)/1000</f>
        <v>108.08250554584072</v>
      </c>
      <c r="AR2225" s="31">
        <f>(AD2225*'Propiedades físicas'!$F$8)/1000</f>
        <v>15.261252916976977</v>
      </c>
      <c r="AS2225" s="31">
        <f>(AE2225*'Propiedades físicas'!$F$7)/1000</f>
        <v>0.80637441040509783</v>
      </c>
      <c r="AT2225" s="31">
        <f t="shared" si="1431"/>
        <v>1943.0445251516026</v>
      </c>
      <c r="AU2225" s="31">
        <f t="shared" si="1432"/>
        <v>0.68190163615599819</v>
      </c>
      <c r="AV2225" s="31">
        <f t="shared" si="1436"/>
        <v>0.17333959769798385</v>
      </c>
      <c r="AW2225" s="31">
        <f t="shared" si="1436"/>
        <v>8.0864124892989456E-2</v>
      </c>
      <c r="AX2225" s="31">
        <f t="shared" si="1436"/>
        <v>5.5625336499897128E-2</v>
      </c>
      <c r="AY2225" s="31">
        <f t="shared" si="1433"/>
        <v>7.8542991266688789E-3</v>
      </c>
      <c r="AZ2225" s="31">
        <f t="shared" si="1433"/>
        <v>4.1500562646251346E-4</v>
      </c>
      <c r="BA2225" s="31">
        <f t="shared" si="1434"/>
        <v>1</v>
      </c>
      <c r="BB2225" s="34">
        <f>AU2225*'Propiedades físicas'!$C$4+'Diseño reactor'!AV2225*'Propiedades físicas'!$C$5+'Diseño reactor'!AW2225*'Propiedades físicas'!$C$8+'Diseño reactor'!AX2225*'Propiedades físicas'!$C$9+'Diseño reactor'!AY2225*'Propiedades físicas'!$C$7+'Diseño reactor'!AZ2225*'Propiedades físicas'!$C$6</f>
        <v>875.36209536640479</v>
      </c>
      <c r="BC2225" s="45">
        <f>AU2225*'Propiedades físicas'!$L$4+'Diseño reactor'!AV2225*'Propiedades físicas'!$L$5+'Diseño reactor'!AW2225*'Propiedades físicas'!$L$8+AX2225*'Propiedades físicas'!$L$9+'Diseño reactor'!AY2225*'Propiedades físicas'!$L$7+'Diseño reactor'!AZ2225*'Propiedades físicas'!$L$6</f>
        <v>2.1131383482425528</v>
      </c>
      <c r="BD2225" s="29">
        <f t="shared" si="1411"/>
        <v>1.492670909660671</v>
      </c>
      <c r="BE2225" s="58">
        <f t="shared" si="1412"/>
        <v>41.290383569804234</v>
      </c>
      <c r="BF2225" s="30">
        <f>AU2225*'Propiedades físicas'!$I$4+'Diseño reactor'!AV2225*'Propiedades físicas'!$I$5+'Diseño reactor'!AW2225*'Propiedades físicas'!$I$8+'Diseño reactor'!AX2225*'Propiedades físicas'!$I$9+'Diseño reactor'!AY2225*'Propiedades físicas'!$I$7+'Diseño reactor'!AZ2225*'Propiedades físicas'!$I$6</f>
        <v>1.9979693500964211E-2</v>
      </c>
      <c r="BG2225" s="24">
        <f>AU2225*'Propiedades físicas'!$O$4+'Diseño reactor'!AV2225*'Propiedades físicas'!$O$5+'Diseño reactor'!AW2225*'Propiedades físicas'!$O$8+'Diseño reactor'!AX2225*'Propiedades físicas'!$O$9+'Diseño reactor'!AY2225*'Propiedades físicas'!$O$7+'Diseño reactor'!AZ2225*'Propiedades físicas'!$O$6</f>
        <v>0.15423768187448389</v>
      </c>
      <c r="BH2225" s="54">
        <f t="shared" si="1413"/>
        <v>41135.152801735945</v>
      </c>
      <c r="BI2225" s="34">
        <f t="shared" si="1435"/>
        <v>273.7324369110903</v>
      </c>
      <c r="BJ2225" s="27">
        <f t="shared" si="1414"/>
        <v>4797.067770588942</v>
      </c>
      <c r="BK2225" s="34">
        <f t="shared" si="1415"/>
        <v>569.14508671572071</v>
      </c>
      <c r="BL2225" s="27">
        <f t="shared" si="1416"/>
        <v>105.68994997569865</v>
      </c>
      <c r="BM2225" s="34">
        <f t="shared" si="1417"/>
        <v>1.1054421768707483</v>
      </c>
      <c r="BN2225" s="45">
        <f t="shared" si="1418"/>
        <v>2412.5044125537452</v>
      </c>
      <c r="BO2225" s="45">
        <f t="shared" si="1419"/>
        <v>108.84770408479673</v>
      </c>
      <c r="BP2225" s="66">
        <f t="shared" si="1420"/>
        <v>6.6875682813761026</v>
      </c>
    </row>
    <row r="2226" spans="8:68">
      <c r="H2226" s="68">
        <v>2221</v>
      </c>
      <c r="I2226" s="31">
        <f>('Propiedades físicas'!$C$10*'Diseño reactor'!H2226)/1000</f>
        <v>1943.9197704332023</v>
      </c>
      <c r="J2226" s="31">
        <f t="shared" si="1397"/>
        <v>0.23457758233426498</v>
      </c>
      <c r="K2226" s="31">
        <f>(I2226*1000)/'Propiedades físicas'!$F$10</f>
        <v>12698.007122890967</v>
      </c>
      <c r="L2226" s="31">
        <f t="shared" si="1398"/>
        <v>1814.0010175558523</v>
      </c>
      <c r="M2226" s="31">
        <f t="shared" si="1399"/>
        <v>10884.006105335115</v>
      </c>
      <c r="N2226" s="31">
        <f t="shared" si="1400"/>
        <v>0.81674967021875389</v>
      </c>
      <c r="O2226" s="32">
        <f t="shared" si="1401"/>
        <v>4.9004980213125231</v>
      </c>
      <c r="P2226" s="33">
        <f t="shared" si="1402"/>
        <v>0.67874708857779598</v>
      </c>
      <c r="Q2226" s="31">
        <f t="shared" si="1403"/>
        <v>4.735237867065015</v>
      </c>
      <c r="R2226" s="31">
        <f t="shared" si="1404"/>
        <v>0.11468489540979185</v>
      </c>
      <c r="S2226" s="31">
        <f t="shared" si="1405"/>
        <v>0.16526015424750856</v>
      </c>
      <c r="T2226" s="31">
        <f t="shared" si="1406"/>
        <v>1.937779985578145E-2</v>
      </c>
      <c r="U2226" s="31">
        <f t="shared" si="1407"/>
        <v>3.9398863753845985E-3</v>
      </c>
      <c r="V2226" s="47">
        <f t="shared" si="1421"/>
        <v>6.7215731101878825E-4</v>
      </c>
      <c r="W2226" s="31">
        <f t="shared" si="1408"/>
        <v>0.16896557987467081</v>
      </c>
      <c r="X2226" s="34">
        <f>(S2226*H2226*'Propiedades físicas'!$F$5*60*24*365)/(1000000)</f>
        <v>56808.474246780279</v>
      </c>
      <c r="Y2226" s="34">
        <f>(U2226*H2226*'Propiedades físicas'!$F$7*60*24*365)/(1000000)</f>
        <v>423.5455129839429</v>
      </c>
      <c r="Z2226" s="31">
        <f t="shared" si="1422"/>
        <v>1507.4972837312848</v>
      </c>
      <c r="AA2226" s="31">
        <f t="shared" si="1438"/>
        <v>10516.963302751399</v>
      </c>
      <c r="AB2226" s="31">
        <f t="shared" si="1439"/>
        <v>254.71515270514769</v>
      </c>
      <c r="AC2226" s="31">
        <f t="shared" si="1440"/>
        <v>367.04280258371654</v>
      </c>
      <c r="AD2226" s="31">
        <f t="shared" si="1437"/>
        <v>43.038093479690602</v>
      </c>
      <c r="AE2226" s="31">
        <f t="shared" si="1426"/>
        <v>8.7504876397291937</v>
      </c>
      <c r="AF2226" s="31">
        <f t="shared" si="1427"/>
        <v>12698.007122890969</v>
      </c>
      <c r="AG2226" s="31">
        <f t="shared" si="1428"/>
        <v>0.118719202875047</v>
      </c>
      <c r="AH2226" s="31">
        <f t="shared" si="1429"/>
        <v>0.82823731322313121</v>
      </c>
      <c r="AI2226" s="31">
        <f t="shared" si="1429"/>
        <v>2.0059458956041002E-2</v>
      </c>
      <c r="AJ2226" s="31">
        <f t="shared" si="1429"/>
        <v>2.8905543919725846E-2</v>
      </c>
      <c r="AK2226" s="31">
        <f t="shared" si="1410"/>
        <v>3.3893581144796266E-3</v>
      </c>
      <c r="AL2226" s="31">
        <f t="shared" si="1410"/>
        <v>6.8912291157519534E-4</v>
      </c>
      <c r="AM2226" s="31">
        <f t="shared" si="1430"/>
        <v>0.99999999999999989</v>
      </c>
      <c r="AN2226" s="31">
        <f>(Z2226*'Propiedades físicas'!$F$4)/1000</f>
        <v>1325.6629613676171</v>
      </c>
      <c r="AO2226" s="31">
        <f>(AA2226*'Propiedades físicas'!$F$6)/1000</f>
        <v>336.96350422015485</v>
      </c>
      <c r="AP2226" s="31">
        <f>(AB2226*'Propiedades físicas'!$F$9)/1000</f>
        <v>157.14651346144086</v>
      </c>
      <c r="AQ2226" s="31">
        <f>(AC2226*'Propiedades físicas'!$F$5)/1000</f>
        <v>108.08309407682702</v>
      </c>
      <c r="AR2226" s="31">
        <f>(AD2226*'Propiedades físicas'!$F$8)/1000</f>
        <v>15.257864900419907</v>
      </c>
      <c r="AS2226" s="31">
        <f>(AE2226*'Propiedades físicas'!$F$7)/1000</f>
        <v>0.80583240674266154</v>
      </c>
      <c r="AT2226" s="31">
        <f t="shared" si="1431"/>
        <v>1943.9197704332025</v>
      </c>
      <c r="AU2226" s="31">
        <f t="shared" si="1432"/>
        <v>0.68195353611337217</v>
      </c>
      <c r="AV2226" s="31">
        <f t="shared" si="1436"/>
        <v>0.17334228981325836</v>
      </c>
      <c r="AW2226" s="31">
        <f t="shared" si="1436"/>
        <v>8.0840020175534696E-2</v>
      </c>
      <c r="AX2226" s="31">
        <f t="shared" si="1436"/>
        <v>5.5600594078396924E-2</v>
      </c>
      <c r="AY2226" s="31">
        <f t="shared" si="1433"/>
        <v>7.849019868252944E-3</v>
      </c>
      <c r="AZ2226" s="31">
        <f t="shared" si="1433"/>
        <v>4.145399511848587E-4</v>
      </c>
      <c r="BA2226" s="31">
        <f t="shared" si="1434"/>
        <v>1</v>
      </c>
      <c r="BB2226" s="34">
        <f>AU2226*'Propiedades físicas'!$C$4+'Diseño reactor'!AV2226*'Propiedades físicas'!$C$5+'Diseño reactor'!AW2226*'Propiedades físicas'!$C$8+'Diseño reactor'!AX2226*'Propiedades físicas'!$C$9+'Diseño reactor'!AY2226*'Propiedades físicas'!$C$7+'Diseño reactor'!AZ2226*'Propiedades físicas'!$C$6</f>
        <v>875.36194128045815</v>
      </c>
      <c r="BC2226" s="45">
        <f>AU2226*'Propiedades físicas'!$L$4+'Diseño reactor'!AV2226*'Propiedades físicas'!$L$5+'Diseño reactor'!AW2226*'Propiedades físicas'!$L$8+AX2226*'Propiedades físicas'!$L$9+'Diseño reactor'!AY2226*'Propiedades físicas'!$L$7+'Diseño reactor'!AZ2226*'Propiedades físicas'!$L$6</f>
        <v>2.1131754515195702</v>
      </c>
      <c r="BD2226" s="29">
        <f t="shared" si="1411"/>
        <v>1.4920864591059939</v>
      </c>
      <c r="BE2226" s="58">
        <f t="shared" si="1412"/>
        <v>41.289753409482287</v>
      </c>
      <c r="BF2226" s="30">
        <f>AU2226*'Propiedades físicas'!$I$4+'Diseño reactor'!AV2226*'Propiedades físicas'!$I$5+'Diseño reactor'!AW2226*'Propiedades físicas'!$I$8+'Diseño reactor'!AX2226*'Propiedades físicas'!$I$9+'Diseño reactor'!AY2226*'Propiedades físicas'!$I$7+'Diseño reactor'!AZ2226*'Propiedades físicas'!$I$6</f>
        <v>1.9979760333703658E-2</v>
      </c>
      <c r="BG2226" s="24">
        <f>AU2226*'Propiedades físicas'!$O$4+'Diseño reactor'!AV2226*'Propiedades físicas'!$O$5+'Diseño reactor'!AW2226*'Propiedades físicas'!$O$8+'Diseño reactor'!AX2226*'Propiedades físicas'!$O$9+'Diseño reactor'!AY2226*'Propiedades físicas'!$O$7+'Diseño reactor'!AZ2226*'Propiedades físicas'!$O$6</f>
        <v>0.15423948066279819</v>
      </c>
      <c r="BH2226" s="54">
        <f t="shared" si="1413"/>
        <v>41135.007962934877</v>
      </c>
      <c r="BI2226" s="34">
        <f t="shared" si="1435"/>
        <v>273.73496644954969</v>
      </c>
      <c r="BJ2226" s="27">
        <f t="shared" si="1414"/>
        <v>4797.0712864686147</v>
      </c>
      <c r="BK2226" s="34">
        <f t="shared" si="1415"/>
        <v>569.1521414825695</v>
      </c>
      <c r="BL2226" s="27">
        <f t="shared" si="1416"/>
        <v>105.69019325193284</v>
      </c>
      <c r="BM2226" s="34">
        <f t="shared" si="1417"/>
        <v>1.1054421768707483</v>
      </c>
      <c r="BN2226" s="45">
        <f t="shared" si="1418"/>
        <v>2413.7017571690553</v>
      </c>
      <c r="BO2226" s="45">
        <f t="shared" si="1419"/>
        <v>108.85547837905017</v>
      </c>
      <c r="BP2226" s="66">
        <f t="shared" si="1420"/>
        <v>6.6875671041943452</v>
      </c>
    </row>
    <row r="2227" spans="8:68">
      <c r="H2227" s="68">
        <v>2222</v>
      </c>
      <c r="I2227" s="31">
        <f>('Propiedades físicas'!$C$10*'Diseño reactor'!H2227)/1000</f>
        <v>1944.795015714802</v>
      </c>
      <c r="J2227" s="31">
        <f t="shared" si="1397"/>
        <v>0.23447201186516767</v>
      </c>
      <c r="K2227" s="31">
        <f>(I2227*1000)/'Propiedades físicas'!$F$10</f>
        <v>12703.724370582497</v>
      </c>
      <c r="L2227" s="31">
        <f t="shared" si="1398"/>
        <v>1814.8177672260708</v>
      </c>
      <c r="M2227" s="31">
        <f t="shared" si="1399"/>
        <v>10888.906603356425</v>
      </c>
      <c r="N2227" s="31">
        <f t="shared" si="1400"/>
        <v>0.81674967021875378</v>
      </c>
      <c r="O2227" s="32">
        <f t="shared" si="1401"/>
        <v>4.9004980213125222</v>
      </c>
      <c r="P2227" s="33">
        <f t="shared" si="1402"/>
        <v>0.67879870586715463</v>
      </c>
      <c r="Q2227" s="31">
        <f t="shared" si="1403"/>
        <v>4.7353113434521799</v>
      </c>
      <c r="R2227" s="31">
        <f t="shared" si="1404"/>
        <v>0.11465071794875806</v>
      </c>
      <c r="S2227" s="31">
        <f t="shared" si="1405"/>
        <v>0.16518667786034186</v>
      </c>
      <c r="T2227" s="31">
        <f t="shared" si="1406"/>
        <v>1.936477929693961E-2</v>
      </c>
      <c r="U2227" s="31">
        <f t="shared" si="1407"/>
        <v>3.9354671059015113E-3</v>
      </c>
      <c r="V2227" s="47">
        <f t="shared" si="1421"/>
        <v>6.7220842716941528E-4</v>
      </c>
      <c r="W2227" s="31">
        <f t="shared" si="1408"/>
        <v>0.16890238145385619</v>
      </c>
      <c r="X2227" s="34">
        <f>(S2227*H2227*'Propiedades físicas'!$F$5*60*24*365)/(1000000)</f>
        <v>56808.783116040482</v>
      </c>
      <c r="Y2227" s="34">
        <f>(U2227*H2227*'Propiedades físicas'!$F$7*60*24*365)/(1000000)</f>
        <v>423.26091930896183</v>
      </c>
      <c r="Z2227" s="31">
        <f t="shared" si="1422"/>
        <v>1508.2907244368175</v>
      </c>
      <c r="AA2227" s="31">
        <f t="shared" si="1438"/>
        <v>10521.861805150744</v>
      </c>
      <c r="AB2227" s="31">
        <f t="shared" si="1439"/>
        <v>254.75389528214041</v>
      </c>
      <c r="AC2227" s="31">
        <f t="shared" si="1440"/>
        <v>367.04479820567963</v>
      </c>
      <c r="AD2227" s="31">
        <f t="shared" si="1437"/>
        <v>43.028539597799814</v>
      </c>
      <c r="AE2227" s="31">
        <f t="shared" si="1426"/>
        <v>8.7446079093131583</v>
      </c>
      <c r="AF2227" s="31">
        <f t="shared" si="1427"/>
        <v>12703.724370582493</v>
      </c>
      <c r="AG2227" s="31">
        <f t="shared" si="1428"/>
        <v>0.11872823122087772</v>
      </c>
      <c r="AH2227" s="31">
        <f t="shared" si="1429"/>
        <v>0.82825016492925485</v>
      </c>
      <c r="AI2227" s="31">
        <f t="shared" si="1429"/>
        <v>2.0053480999010324E-2</v>
      </c>
      <c r="AJ2227" s="31">
        <f t="shared" si="1429"/>
        <v>2.8892692213602383E-2</v>
      </c>
      <c r="AK2227" s="31">
        <f t="shared" si="1410"/>
        <v>3.3870806971724988E-3</v>
      </c>
      <c r="AL2227" s="31">
        <f t="shared" si="1410"/>
        <v>6.8834994008235082E-4</v>
      </c>
      <c r="AM2227" s="31">
        <f t="shared" si="1430"/>
        <v>1</v>
      </c>
      <c r="AN2227" s="31">
        <f>(Z2227*'Propiedades físicas'!$F$4)/1000</f>
        <v>1326.3606972552486</v>
      </c>
      <c r="AO2227" s="31">
        <f>(AA2227*'Propiedades físicas'!$F$6)/1000</f>
        <v>337.12045223702978</v>
      </c>
      <c r="AP2227" s="31">
        <f>(AB2227*'Propiedades físicas'!$F$9)/1000</f>
        <v>157.17041569431649</v>
      </c>
      <c r="AQ2227" s="31">
        <f>(AC2227*'Propiedades físicas'!$F$5)/1000</f>
        <v>108.0836817276265</v>
      </c>
      <c r="AR2227" s="31">
        <f>(AD2227*'Propiedades físicas'!$F$8)/1000</f>
        <v>15.254477858211983</v>
      </c>
      <c r="AS2227" s="31">
        <f>(AE2227*'Propiedades físicas'!$F$7)/1000</f>
        <v>0.80529094236864873</v>
      </c>
      <c r="AT2227" s="31">
        <f t="shared" si="1431"/>
        <v>1944.7950157148018</v>
      </c>
      <c r="AU2227" s="31">
        <f t="shared" si="1432"/>
        <v>0.68200539724632625</v>
      </c>
      <c r="AV2227" s="31">
        <f t="shared" si="1436"/>
        <v>0.17334497955463057</v>
      </c>
      <c r="AW2227" s="31">
        <f t="shared" si="1436"/>
        <v>8.0815928889322625E-2</v>
      </c>
      <c r="AX2227" s="31">
        <f t="shared" si="1436"/>
        <v>5.5575873474717215E-2</v>
      </c>
      <c r="AY2227" s="31">
        <f t="shared" si="1433"/>
        <v>7.8437458626482853E-3</v>
      </c>
      <c r="AZ2227" s="31">
        <f t="shared" si="1433"/>
        <v>4.1407497235520585E-4</v>
      </c>
      <c r="BA2227" s="31">
        <f t="shared" si="1434"/>
        <v>1.0000000000000002</v>
      </c>
      <c r="BB2227" s="34">
        <f>AU2227*'Propiedades físicas'!$C$4+'Diseño reactor'!AV2227*'Propiedades físicas'!$C$5+'Diseño reactor'!AW2227*'Propiedades físicas'!$C$8+'Diseño reactor'!AX2227*'Propiedades físicas'!$C$9+'Diseño reactor'!AY2227*'Propiedades físicas'!$C$7+'Diseño reactor'!AZ2227*'Propiedades físicas'!$C$6</f>
        <v>875.36178741453898</v>
      </c>
      <c r="BC2227" s="45">
        <f>AU2227*'Propiedades físicas'!$L$4+'Diseño reactor'!AV2227*'Propiedades físicas'!$L$5+'Diseño reactor'!AW2227*'Propiedades físicas'!$L$8+AX2227*'Propiedades físicas'!$L$9+'Diseño reactor'!AY2227*'Propiedades físicas'!$L$7+'Diseño reactor'!AZ2227*'Propiedades físicas'!$L$6</f>
        <v>2.1132125258875578</v>
      </c>
      <c r="BD2227" s="29">
        <f t="shared" si="1411"/>
        <v>1.4915024666965164</v>
      </c>
      <c r="BE2227" s="58">
        <f t="shared" si="1412"/>
        <v>41.289123749844116</v>
      </c>
      <c r="BF2227" s="30">
        <f>AU2227*'Propiedades físicas'!$I$4+'Diseño reactor'!AV2227*'Propiedades físicas'!$I$5+'Diseño reactor'!AW2227*'Propiedades físicas'!$I$8+'Diseño reactor'!AX2227*'Propiedades físicas'!$I$9+'Diseño reactor'!AY2227*'Propiedades físicas'!$I$7+'Diseño reactor'!AZ2227*'Propiedades físicas'!$I$6</f>
        <v>1.9979827062485866E-2</v>
      </c>
      <c r="BG2227" s="24">
        <f>AU2227*'Propiedades físicas'!$O$4+'Diseño reactor'!AV2227*'Propiedades físicas'!$O$5+'Diseño reactor'!AW2227*'Propiedades físicas'!$O$8+'Diseño reactor'!AX2227*'Propiedades físicas'!$O$9+'Diseño reactor'!AY2227*'Propiedades físicas'!$O$7+'Diseño reactor'!AZ2227*'Propiedades físicas'!$O$6</f>
        <v>0.15424127810980764</v>
      </c>
      <c r="BH2227" s="54">
        <f t="shared" si="1413"/>
        <v>41134.863349471481</v>
      </c>
      <c r="BI2227" s="34">
        <f t="shared" si="1435"/>
        <v>273.73749317257261</v>
      </c>
      <c r="BJ2227" s="27">
        <f t="shared" si="1414"/>
        <v>4797.0748032474121</v>
      </c>
      <c r="BK2227" s="34">
        <f t="shared" si="1415"/>
        <v>569.15919141633458</v>
      </c>
      <c r="BL2227" s="27">
        <f t="shared" si="1416"/>
        <v>105.69043635659729</v>
      </c>
      <c r="BM2227" s="34">
        <f t="shared" si="1417"/>
        <v>1.1054421768707483</v>
      </c>
      <c r="BN2227" s="45">
        <f t="shared" si="1418"/>
        <v>2414.8991203930509</v>
      </c>
      <c r="BO2227" s="45">
        <f t="shared" si="1419"/>
        <v>108.86324685844467</v>
      </c>
      <c r="BP2227" s="66">
        <f t="shared" si="1420"/>
        <v>6.6875659286935489</v>
      </c>
    </row>
    <row r="2228" spans="8:68">
      <c r="H2228" s="68">
        <v>2223</v>
      </c>
      <c r="I2228" s="31">
        <f>('Propiedades físicas'!$C$10*'Diseño reactor'!H2228)/1000</f>
        <v>1945.670260996402</v>
      </c>
      <c r="J2228" s="31">
        <f t="shared" si="1397"/>
        <v>0.23436653637624943</v>
      </c>
      <c r="K2228" s="31">
        <f>(I2228*1000)/'Propiedades físicas'!$F$10</f>
        <v>12709.44161827403</v>
      </c>
      <c r="L2228" s="31">
        <f t="shared" si="1398"/>
        <v>1815.6345168962898</v>
      </c>
      <c r="M2228" s="31">
        <f t="shared" si="1399"/>
        <v>10893.807101377739</v>
      </c>
      <c r="N2228" s="31">
        <f t="shared" si="1400"/>
        <v>0.81674967021875389</v>
      </c>
      <c r="O2228" s="32">
        <f t="shared" si="1401"/>
        <v>4.9004980213125231</v>
      </c>
      <c r="P2228" s="33">
        <f t="shared" si="1402"/>
        <v>0.67885028455798357</v>
      </c>
      <c r="Q2228" s="31">
        <f t="shared" si="1403"/>
        <v>4.7353847550758266</v>
      </c>
      <c r="R2228" s="31">
        <f t="shared" si="1404"/>
        <v>0.11461655952810151</v>
      </c>
      <c r="S2228" s="31">
        <f t="shared" si="1405"/>
        <v>0.16511326623669559</v>
      </c>
      <c r="T2228" s="31">
        <f t="shared" si="1406"/>
        <v>1.9351771689412548E-2</v>
      </c>
      <c r="U2228" s="31">
        <f t="shared" si="1407"/>
        <v>3.9310544432563203E-3</v>
      </c>
      <c r="V2228" s="47">
        <f t="shared" si="1421"/>
        <v>6.7225950509625565E-4</v>
      </c>
      <c r="W2228" s="31">
        <f t="shared" si="1408"/>
        <v>0.16883923029174427</v>
      </c>
      <c r="X2228" s="34">
        <f>(S2228*H2228*'Propiedades físicas'!$F$5*60*24*365)/(1000000)</f>
        <v>56809.091523539035</v>
      </c>
      <c r="Y2228" s="34">
        <f>(U2228*H2228*'Propiedades físicas'!$F$7*60*24*365)/(1000000)</f>
        <v>422.97660871417054</v>
      </c>
      <c r="Z2228" s="31">
        <f t="shared" si="1422"/>
        <v>1509.0841825723976</v>
      </c>
      <c r="AA2228" s="31">
        <f t="shared" si="1438"/>
        <v>10526.760310533562</v>
      </c>
      <c r="AB2228" s="31">
        <f t="shared" si="1439"/>
        <v>254.79261183096966</v>
      </c>
      <c r="AC2228" s="31">
        <f t="shared" si="1440"/>
        <v>367.04679084417427</v>
      </c>
      <c r="AD2228" s="31">
        <f t="shared" si="1437"/>
        <v>43.018988465564092</v>
      </c>
      <c r="AE2228" s="31">
        <f t="shared" si="1426"/>
        <v>8.7387340273588006</v>
      </c>
      <c r="AF2228" s="31">
        <f t="shared" si="1427"/>
        <v>12709.441618274028</v>
      </c>
      <c r="AG2228" s="31">
        <f t="shared" si="1428"/>
        <v>0.11873725281546514</v>
      </c>
      <c r="AH2228" s="31">
        <f t="shared" si="1429"/>
        <v>0.82826300530763375</v>
      </c>
      <c r="AI2228" s="31">
        <f t="shared" si="1429"/>
        <v>2.0047506372319376E-2</v>
      </c>
      <c r="AJ2228" s="31">
        <f t="shared" si="1429"/>
        <v>2.8879851835223277E-2</v>
      </c>
      <c r="AK2228" s="31">
        <f t="shared" si="1410"/>
        <v>3.3848055451712418E-3</v>
      </c>
      <c r="AL2228" s="31">
        <f t="shared" si="1410"/>
        <v>6.8757812418713811E-4</v>
      </c>
      <c r="AM2228" s="31">
        <f t="shared" si="1430"/>
        <v>0.99999999999999989</v>
      </c>
      <c r="AN2228" s="31">
        <f>(Z2228*'Propiedades físicas'!$F$4)/1000</f>
        <v>1327.058448470515</v>
      </c>
      <c r="AO2228" s="31">
        <f>(AA2228*'Propiedades físicas'!$F$6)/1000</f>
        <v>337.27740034949528</v>
      </c>
      <c r="AP2228" s="31">
        <f>(AB2228*'Propiedades físicas'!$F$9)/1000</f>
        <v>157.19430186911671</v>
      </c>
      <c r="AQ2228" s="31">
        <f>(AC2228*'Propiedades físicas'!$F$5)/1000</f>
        <v>108.08426849988402</v>
      </c>
      <c r="AR2228" s="31">
        <f>(AD2228*'Propiedades físicas'!$F$8)/1000</f>
        <v>15.251091790811778</v>
      </c>
      <c r="AS2228" s="31">
        <f>(AE2228*'Propiedades físicas'!$F$7)/1000</f>
        <v>0.80475001657947198</v>
      </c>
      <c r="AT2228" s="31">
        <f t="shared" si="1431"/>
        <v>1945.6702609964025</v>
      </c>
      <c r="AU2228" s="31">
        <f t="shared" si="1432"/>
        <v>0.68205721959840793</v>
      </c>
      <c r="AV2228" s="31">
        <f t="shared" si="1436"/>
        <v>0.17334766692521231</v>
      </c>
      <c r="AW2228" s="31">
        <f t="shared" si="1436"/>
        <v>8.0791851024446207E-2</v>
      </c>
      <c r="AX2228" s="31">
        <f t="shared" si="1436"/>
        <v>5.5551174660259592E-2</v>
      </c>
      <c r="AY2228" s="31">
        <f t="shared" si="1433"/>
        <v>7.8384771030017703E-3</v>
      </c>
      <c r="AZ2228" s="31">
        <f t="shared" si="1433"/>
        <v>4.1361068867206167E-4</v>
      </c>
      <c r="BA2228" s="31">
        <f t="shared" si="1434"/>
        <v>0.99999999999999989</v>
      </c>
      <c r="BB2228" s="34">
        <f>AU2228*'Propiedades físicas'!$C$4+'Diseño reactor'!AV2228*'Propiedades físicas'!$C$5+'Diseño reactor'!AW2228*'Propiedades físicas'!$C$8+'Diseño reactor'!AX2228*'Propiedades físicas'!$C$9+'Diseño reactor'!AY2228*'Propiedades físicas'!$C$7+'Diseño reactor'!AZ2228*'Propiedades físicas'!$C$6</f>
        <v>875.36163376825766</v>
      </c>
      <c r="BC2228" s="45">
        <f>AU2228*'Propiedades físicas'!$L$4+'Diseño reactor'!AV2228*'Propiedades físicas'!$L$5+'Diseño reactor'!AW2228*'Propiedades físicas'!$L$8+AX2228*'Propiedades físicas'!$L$9+'Diseño reactor'!AY2228*'Propiedades físicas'!$L$7+'Diseño reactor'!AZ2228*'Propiedades físicas'!$L$6</f>
        <v>2.1132495713800639</v>
      </c>
      <c r="BD2228" s="29">
        <f t="shared" si="1411"/>
        <v>1.490918931893179</v>
      </c>
      <c r="BE2228" s="58">
        <f t="shared" si="1412"/>
        <v>41.288494590291549</v>
      </c>
      <c r="BF2228" s="30">
        <f>AU2228*'Propiedades físicas'!$I$4+'Diseño reactor'!AV2228*'Propiedades físicas'!$I$5+'Diseño reactor'!AW2228*'Propiedades físicas'!$I$8+'Diseño reactor'!AX2228*'Propiedades físicas'!$I$9+'Diseño reactor'!AY2228*'Propiedades físicas'!$I$7+'Diseño reactor'!AZ2228*'Propiedades físicas'!$I$6</f>
        <v>1.9979893687495389E-2</v>
      </c>
      <c r="BG2228" s="24">
        <f>AU2228*'Propiedades físicas'!$O$4+'Diseño reactor'!AV2228*'Propiedades físicas'!$O$5+'Diseño reactor'!AW2228*'Propiedades físicas'!$O$8+'Diseño reactor'!AX2228*'Propiedades físicas'!$O$9+'Diseño reactor'!AY2228*'Propiedades físicas'!$O$7+'Diseño reactor'!AZ2228*'Propiedades físicas'!$O$6</f>
        <v>0.15424307421698341</v>
      </c>
      <c r="BH2228" s="54">
        <f t="shared" si="1413"/>
        <v>41134.718960943006</v>
      </c>
      <c r="BI2228" s="34">
        <f t="shared" si="1435"/>
        <v>273.74001708447423</v>
      </c>
      <c r="BJ2228" s="27">
        <f t="shared" si="1414"/>
        <v>4797.0783209198771</v>
      </c>
      <c r="BK2228" s="34">
        <f t="shared" si="1415"/>
        <v>569.16623652178987</v>
      </c>
      <c r="BL2228" s="27">
        <f t="shared" si="1416"/>
        <v>105.69067928986688</v>
      </c>
      <c r="BM2228" s="34">
        <f t="shared" si="1417"/>
        <v>1.1054421768707483</v>
      </c>
      <c r="BN2228" s="45">
        <f t="shared" si="1418"/>
        <v>2416.0965022042424</v>
      </c>
      <c r="BO2228" s="45">
        <f t="shared" si="1419"/>
        <v>108.87100952950161</v>
      </c>
      <c r="BP2228" s="66">
        <f t="shared" si="1420"/>
        <v>6.6875647548707349</v>
      </c>
    </row>
    <row r="2229" spans="8:68">
      <c r="H2229" s="68">
        <v>2224</v>
      </c>
      <c r="I2229" s="31">
        <f>('Propiedades físicas'!$C$10*'Diseño reactor'!H2229)/1000</f>
        <v>1946.5455062780018</v>
      </c>
      <c r="J2229" s="31">
        <f t="shared" si="1397"/>
        <v>0.23426115573938963</v>
      </c>
      <c r="K2229" s="31">
        <f>(I2229*1000)/'Propiedades físicas'!$F$10</f>
        <v>12715.158865965559</v>
      </c>
      <c r="L2229" s="31">
        <f t="shared" si="1398"/>
        <v>1816.4512665665084</v>
      </c>
      <c r="M2229" s="31">
        <f t="shared" si="1399"/>
        <v>10898.707599399049</v>
      </c>
      <c r="N2229" s="31">
        <f t="shared" si="1400"/>
        <v>0.81674967021875378</v>
      </c>
      <c r="O2229" s="32">
        <f t="shared" si="1401"/>
        <v>4.9004980213125222</v>
      </c>
      <c r="P2229" s="33">
        <f t="shared" si="1402"/>
        <v>0.6789018246935612</v>
      </c>
      <c r="Q2229" s="31">
        <f t="shared" si="1403"/>
        <v>4.7354581020208064</v>
      </c>
      <c r="R2229" s="31">
        <f t="shared" si="1404"/>
        <v>0.11458242013377744</v>
      </c>
      <c r="S2229" s="31">
        <f t="shared" si="1405"/>
        <v>0.16503991929171483</v>
      </c>
      <c r="T2229" s="31">
        <f t="shared" si="1406"/>
        <v>1.9338777016308119E-2</v>
      </c>
      <c r="U2229" s="31">
        <f t="shared" si="1407"/>
        <v>3.9266483751070544E-3</v>
      </c>
      <c r="V2229" s="47">
        <f t="shared" si="1421"/>
        <v>6.7231054484216733E-4</v>
      </c>
      <c r="W2229" s="31">
        <f t="shared" si="1408"/>
        <v>0.16877612633534606</v>
      </c>
      <c r="X2229" s="34">
        <f>(S2229*H2229*'Propiedades físicas'!$F$5*60*24*365)/(1000000)</f>
        <v>56809.399470138545</v>
      </c>
      <c r="Y2229" s="34">
        <f>(U2229*H2229*'Propiedades físicas'!$F$7*60*24*365)/(1000000)</f>
        <v>422.69258083035311</v>
      </c>
      <c r="Z2229" s="31">
        <f t="shared" si="1422"/>
        <v>1509.8776581184802</v>
      </c>
      <c r="AA2229" s="31">
        <f t="shared" si="1438"/>
        <v>10531.658818894273</v>
      </c>
      <c r="AB2229" s="31">
        <f t="shared" si="1439"/>
        <v>254.83130237752101</v>
      </c>
      <c r="AC2229" s="31">
        <f t="shared" si="1440"/>
        <v>367.04878050477379</v>
      </c>
      <c r="AD2229" s="31">
        <f t="shared" si="1437"/>
        <v>43.009440084269258</v>
      </c>
      <c r="AE2229" s="31">
        <f t="shared" si="1426"/>
        <v>8.7328659862380889</v>
      </c>
      <c r="AF2229" s="31">
        <f t="shared" si="1427"/>
        <v>12715.158865965555</v>
      </c>
      <c r="AG2229" s="31">
        <f t="shared" si="1428"/>
        <v>0.11874626766637918</v>
      </c>
      <c r="AH2229" s="31">
        <f t="shared" si="1429"/>
        <v>0.82827583437311048</v>
      </c>
      <c r="AI2229" s="31">
        <f t="shared" si="1429"/>
        <v>2.0041535073511627E-2</v>
      </c>
      <c r="AJ2229" s="31">
        <f t="shared" si="1429"/>
        <v>2.8867022769746658E-2</v>
      </c>
      <c r="AK2229" s="31">
        <f t="shared" si="1410"/>
        <v>3.3825326555212676E-3</v>
      </c>
      <c r="AL2229" s="31">
        <f t="shared" si="1410"/>
        <v>6.8680746173083206E-4</v>
      </c>
      <c r="AM2229" s="31">
        <f t="shared" si="1430"/>
        <v>1</v>
      </c>
      <c r="AN2229" s="31">
        <f>(Z2229*'Propiedades físicas'!$F$4)/1000</f>
        <v>1327.7562149962291</v>
      </c>
      <c r="AO2229" s="31">
        <f>(AA2229*'Propiedades físicas'!$F$6)/1000</f>
        <v>337.43434855737252</v>
      </c>
      <c r="AP2229" s="31">
        <f>(AB2229*'Propiedades físicas'!$F$9)/1000</f>
        <v>157.21817200181155</v>
      </c>
      <c r="AQ2229" s="31">
        <f>(AC2229*'Propiedades físicas'!$F$5)/1000</f>
        <v>108.08485439524075</v>
      </c>
      <c r="AR2229" s="31">
        <f>(AD2229*'Propiedades físicas'!$F$8)/1000</f>
        <v>15.247706698675133</v>
      </c>
      <c r="AS2229" s="31">
        <f>(AE2229*'Propiedades físicas'!$F$7)/1000</f>
        <v>0.80420962867266566</v>
      </c>
      <c r="AT2229" s="31">
        <f t="shared" si="1431"/>
        <v>1946.5455062780015</v>
      </c>
      <c r="AU2229" s="31">
        <f t="shared" si="1432"/>
        <v>0.68210900321310119</v>
      </c>
      <c r="AV2229" s="31">
        <f t="shared" si="1436"/>
        <v>0.17335035192810994</v>
      </c>
      <c r="AW2229" s="31">
        <f t="shared" si="1436"/>
        <v>8.0767786571005543E-2</v>
      </c>
      <c r="AX2229" s="31">
        <f t="shared" si="1436"/>
        <v>5.5526497606475322E-2</v>
      </c>
      <c r="AY2229" s="31">
        <f t="shared" si="1433"/>
        <v>7.833213582471207E-3</v>
      </c>
      <c r="AZ2229" s="31">
        <f t="shared" si="1433"/>
        <v>4.1314709883685097E-4</v>
      </c>
      <c r="BA2229" s="31">
        <f t="shared" si="1434"/>
        <v>1</v>
      </c>
      <c r="BB2229" s="34">
        <f>AU2229*'Propiedades físicas'!$C$4+'Diseño reactor'!AV2229*'Propiedades físicas'!$C$5+'Diseño reactor'!AW2229*'Propiedades físicas'!$C$8+'Diseño reactor'!AX2229*'Propiedades físicas'!$C$9+'Diseño reactor'!AY2229*'Propiedades físicas'!$C$7+'Diseño reactor'!AZ2229*'Propiedades físicas'!$C$6</f>
        <v>875.36148034122652</v>
      </c>
      <c r="BC2229" s="45">
        <f>AU2229*'Propiedades físicas'!$L$4+'Diseño reactor'!AV2229*'Propiedades físicas'!$L$5+'Diseño reactor'!AW2229*'Propiedades físicas'!$L$8+AX2229*'Propiedades físicas'!$L$9+'Diseño reactor'!AY2229*'Propiedades físicas'!$L$7+'Diseño reactor'!AZ2229*'Propiedades físicas'!$L$6</f>
        <v>2.1132865880305896</v>
      </c>
      <c r="BD2229" s="29">
        <f t="shared" si="1411"/>
        <v>1.490335854157762</v>
      </c>
      <c r="BE2229" s="58">
        <f t="shared" si="1412"/>
        <v>41.28786593022739</v>
      </c>
      <c r="BF2229" s="30">
        <f>AU2229*'Propiedades físicas'!$I$4+'Diseño reactor'!AV2229*'Propiedades físicas'!$I$5+'Diseño reactor'!AW2229*'Propiedades físicas'!$I$8+'Diseño reactor'!AX2229*'Propiedades físicas'!$I$9+'Diseño reactor'!AY2229*'Propiedades físicas'!$I$7+'Diseño reactor'!AZ2229*'Propiedades físicas'!$I$6</f>
        <v>1.9979960208916431E-2</v>
      </c>
      <c r="BG2229" s="24">
        <f>AU2229*'Propiedades físicas'!$O$4+'Diseño reactor'!AV2229*'Propiedades físicas'!$O$5+'Diseño reactor'!AW2229*'Propiedades físicas'!$O$8+'Diseño reactor'!AX2229*'Propiedades físicas'!$O$9+'Diseño reactor'!AY2229*'Propiedades físicas'!$O$7+'Diseño reactor'!AZ2229*'Propiedades físicas'!$O$6</f>
        <v>0.1542448689857947</v>
      </c>
      <c r="BH2229" s="54">
        <f t="shared" si="1413"/>
        <v>41134.574796947469</v>
      </c>
      <c r="BI2229" s="34">
        <f t="shared" si="1435"/>
        <v>273.74253818956237</v>
      </c>
      <c r="BJ2229" s="27">
        <f t="shared" si="1414"/>
        <v>4797.0818394805638</v>
      </c>
      <c r="BK2229" s="34">
        <f t="shared" si="1415"/>
        <v>569.17327680370352</v>
      </c>
      <c r="BL2229" s="27">
        <f t="shared" si="1416"/>
        <v>105.6909220519162</v>
      </c>
      <c r="BM2229" s="34">
        <f t="shared" si="1417"/>
        <v>1.1054421768707483</v>
      </c>
      <c r="BN2229" s="45">
        <f t="shared" si="1418"/>
        <v>2417.2939025811802</v>
      </c>
      <c r="BO2229" s="45">
        <f t="shared" si="1419"/>
        <v>108.87876639873238</v>
      </c>
      <c r="BP2229" s="66">
        <f t="shared" si="1420"/>
        <v>6.6875635827229436</v>
      </c>
    </row>
    <row r="2230" spans="8:68">
      <c r="H2230" s="68">
        <v>2225</v>
      </c>
      <c r="I2230" s="31">
        <f>('Propiedades físicas'!$C$10*'Diseño reactor'!H2230)/1000</f>
        <v>1947.4207515596017</v>
      </c>
      <c r="J2230" s="31">
        <f t="shared" si="1397"/>
        <v>0.23415586982669775</v>
      </c>
      <c r="K2230" s="31">
        <f>(I2230*1000)/'Propiedades físicas'!$F$10</f>
        <v>12720.876113657092</v>
      </c>
      <c r="L2230" s="31">
        <f t="shared" si="1398"/>
        <v>1817.2680162367274</v>
      </c>
      <c r="M2230" s="31">
        <f t="shared" si="1399"/>
        <v>10903.608097420363</v>
      </c>
      <c r="N2230" s="31">
        <f t="shared" si="1400"/>
        <v>0.81674967021875389</v>
      </c>
      <c r="O2230" s="32">
        <f t="shared" si="1401"/>
        <v>4.9004980213125231</v>
      </c>
      <c r="P2230" s="33">
        <f t="shared" si="1402"/>
        <v>0.67895332631710215</v>
      </c>
      <c r="Q2230" s="31">
        <f t="shared" si="1403"/>
        <v>4.7355313843718303</v>
      </c>
      <c r="R2230" s="31">
        <f t="shared" si="1404"/>
        <v>0.11454829975175129</v>
      </c>
      <c r="S2230" s="31">
        <f t="shared" si="1405"/>
        <v>0.16496663694069177</v>
      </c>
      <c r="T2230" s="31">
        <f t="shared" si="1406"/>
        <v>1.9325795260761138E-2</v>
      </c>
      <c r="U2230" s="31">
        <f t="shared" si="1407"/>
        <v>3.9222488891394007E-3</v>
      </c>
      <c r="V2230" s="47">
        <f t="shared" si="1421"/>
        <v>6.7236154644994585E-4</v>
      </c>
      <c r="W2230" s="31">
        <f t="shared" si="1408"/>
        <v>0.16871306953175161</v>
      </c>
      <c r="X2230" s="34">
        <f>(S2230*H2230*'Propiedades físicas'!$F$5*60*24*365)/(1000000)</f>
        <v>56809.706956699687</v>
      </c>
      <c r="Y2230" s="34">
        <f>(U2230*H2230*'Propiedades físicas'!$F$7*60*24*365)/(1000000)</f>
        <v>422.40883528888304</v>
      </c>
      <c r="Z2230" s="31">
        <f t="shared" si="1422"/>
        <v>1510.6711510555522</v>
      </c>
      <c r="AA2230" s="31">
        <f t="shared" si="1438"/>
        <v>10536.557330227322</v>
      </c>
      <c r="AB2230" s="31">
        <f t="shared" si="1439"/>
        <v>254.86996694764662</v>
      </c>
      <c r="AC2230" s="31">
        <f t="shared" si="1440"/>
        <v>367.05076719303918</v>
      </c>
      <c r="AD2230" s="31">
        <f t="shared" si="1437"/>
        <v>42.999894455193534</v>
      </c>
      <c r="AE2230" s="31">
        <f t="shared" si="1426"/>
        <v>8.7270037783351668</v>
      </c>
      <c r="AF2230" s="31">
        <f t="shared" si="1427"/>
        <v>12720.876113657088</v>
      </c>
      <c r="AG2230" s="31">
        <f t="shared" si="1428"/>
        <v>0.11875527578117838</v>
      </c>
      <c r="AH2230" s="31">
        <f t="shared" si="1429"/>
        <v>0.82828865214050085</v>
      </c>
      <c r="AI2230" s="31">
        <f t="shared" si="1429"/>
        <v>2.0035567100132285E-2</v>
      </c>
      <c r="AJ2230" s="31">
        <f t="shared" si="1429"/>
        <v>2.8854205002356303E-2</v>
      </c>
      <c r="AK2230" s="31">
        <f t="shared" si="1410"/>
        <v>3.380262025272693E-3</v>
      </c>
      <c r="AL2230" s="31">
        <f t="shared" si="1410"/>
        <v>6.8603795055954407E-4</v>
      </c>
      <c r="AM2230" s="31">
        <f t="shared" si="1430"/>
        <v>1</v>
      </c>
      <c r="AN2230" s="31">
        <f>(Z2230*'Propiedades físicas'!$F$4)/1000</f>
        <v>1328.4539968152314</v>
      </c>
      <c r="AO2230" s="31">
        <f>(AA2230*'Propiedades físicas'!$F$6)/1000</f>
        <v>337.5912968604834</v>
      </c>
      <c r="AP2230" s="31">
        <f>(AB2230*'Propiedades físicas'!$F$9)/1000</f>
        <v>157.24202610835059</v>
      </c>
      <c r="AQ2230" s="31">
        <f>(AC2230*'Propiedades físicas'!$F$5)/1000</f>
        <v>108.08543941533426</v>
      </c>
      <c r="AR2230" s="31">
        <f>(AD2230*'Propiedades físicas'!$F$8)/1000</f>
        <v>15.244322582255206</v>
      </c>
      <c r="AS2230" s="31">
        <f>(AE2230*'Propiedades físicas'!$F$7)/1000</f>
        <v>0.80366977794688554</v>
      </c>
      <c r="AT2230" s="31">
        <f t="shared" si="1431"/>
        <v>1947.4207515596017</v>
      </c>
      <c r="AU2230" s="31">
        <f t="shared" si="1432"/>
        <v>0.68216074813382388</v>
      </c>
      <c r="AV2230" s="31">
        <f t="shared" si="1436"/>
        <v>0.17335303456642417</v>
      </c>
      <c r="AW2230" s="31">
        <f t="shared" si="1436"/>
        <v>8.0743735519107782E-2</v>
      </c>
      <c r="AX2230" s="31">
        <f t="shared" si="1436"/>
        <v>5.5501842284864988E-2</v>
      </c>
      <c r="AY2230" s="31">
        <f t="shared" si="1433"/>
        <v>7.8279552942253049E-3</v>
      </c>
      <c r="AZ2230" s="31">
        <f t="shared" si="1433"/>
        <v>4.1268420155390792E-4</v>
      </c>
      <c r="BA2230" s="31">
        <f t="shared" si="1434"/>
        <v>1</v>
      </c>
      <c r="BB2230" s="34">
        <f>AU2230*'Propiedades físicas'!$C$4+'Diseño reactor'!AV2230*'Propiedades físicas'!$C$5+'Diseño reactor'!AW2230*'Propiedades físicas'!$C$8+'Diseño reactor'!AX2230*'Propiedades físicas'!$C$9+'Diseño reactor'!AY2230*'Propiedades físicas'!$C$7+'Diseño reactor'!AZ2230*'Propiedades físicas'!$C$6</f>
        <v>875.36132713305744</v>
      </c>
      <c r="BC2230" s="45">
        <f>AU2230*'Propiedades físicas'!$L$4+'Diseño reactor'!AV2230*'Propiedades físicas'!$L$5+'Diseño reactor'!AW2230*'Propiedades físicas'!$L$8+AX2230*'Propiedades físicas'!$L$9+'Diseño reactor'!AY2230*'Propiedades físicas'!$L$7+'Diseño reactor'!AZ2230*'Propiedades físicas'!$L$6</f>
        <v>2.1133235758725801</v>
      </c>
      <c r="BD2230" s="29">
        <f t="shared" si="1411"/>
        <v>1.4897532329528986</v>
      </c>
      <c r="BE2230" s="58">
        <f t="shared" si="1412"/>
        <v>41.287237769055373</v>
      </c>
      <c r="BF2230" s="30">
        <f>AU2230*'Propiedades físicas'!$I$4+'Diseño reactor'!AV2230*'Propiedades físicas'!$I$5+'Diseño reactor'!AW2230*'Propiedades físicas'!$I$8+'Diseño reactor'!AX2230*'Propiedades físicas'!$I$9+'Diseño reactor'!AY2230*'Propiedades físicas'!$I$7+'Diseño reactor'!AZ2230*'Propiedades físicas'!$I$6</f>
        <v>1.9980026626932774E-2</v>
      </c>
      <c r="BG2230" s="24">
        <f>AU2230*'Propiedades físicas'!$O$4+'Diseño reactor'!AV2230*'Propiedades físicas'!$O$5+'Diseño reactor'!AW2230*'Propiedades físicas'!$O$8+'Diseño reactor'!AX2230*'Propiedades físicas'!$O$9+'Diseño reactor'!AY2230*'Propiedades físicas'!$O$7+'Diseño reactor'!AZ2230*'Propiedades físicas'!$O$6</f>
        <v>0.15424666241770829</v>
      </c>
      <c r="BH2230" s="54">
        <f t="shared" si="1413"/>
        <v>41134.430857083804</v>
      </c>
      <c r="BI2230" s="34">
        <f t="shared" si="1435"/>
        <v>273.74505649213569</v>
      </c>
      <c r="BJ2230" s="27">
        <f t="shared" si="1414"/>
        <v>4797.0853589240378</v>
      </c>
      <c r="BK2230" s="34">
        <f t="shared" si="1415"/>
        <v>569.18031226683615</v>
      </c>
      <c r="BL2230" s="27">
        <f t="shared" si="1416"/>
        <v>105.69116464291963</v>
      </c>
      <c r="BM2230" s="34">
        <f t="shared" si="1417"/>
        <v>1.1054421768707483</v>
      </c>
      <c r="BN2230" s="45">
        <f t="shared" si="1418"/>
        <v>2418.4913215024408</v>
      </c>
      <c r="BO2230" s="45">
        <f t="shared" si="1419"/>
        <v>108.88651747263899</v>
      </c>
      <c r="BP2230" s="66">
        <f t="shared" si="1420"/>
        <v>6.6875624122472086</v>
      </c>
    </row>
    <row r="2231" spans="8:68">
      <c r="H2231" s="68">
        <v>2226</v>
      </c>
      <c r="I2231" s="31">
        <f>('Propiedades físicas'!$C$10*'Diseño reactor'!H2231)/1000</f>
        <v>1948.2959968412013</v>
      </c>
      <c r="J2231" s="31">
        <f t="shared" si="1397"/>
        <v>0.23405067851051328</v>
      </c>
      <c r="K2231" s="31">
        <f>(I2231*1000)/'Propiedades físicas'!$F$10</f>
        <v>12726.593361348623</v>
      </c>
      <c r="L2231" s="31">
        <f t="shared" si="1398"/>
        <v>1818.0847659069461</v>
      </c>
      <c r="M2231" s="31">
        <f t="shared" si="1399"/>
        <v>10908.508595441677</v>
      </c>
      <c r="N2231" s="31">
        <f t="shared" si="1400"/>
        <v>0.81674967021875389</v>
      </c>
      <c r="O2231" s="32">
        <f t="shared" si="1401"/>
        <v>4.9004980213125231</v>
      </c>
      <c r="P2231" s="33">
        <f t="shared" si="1402"/>
        <v>0.67900478947175558</v>
      </c>
      <c r="Q2231" s="31">
        <f t="shared" si="1403"/>
        <v>4.7356046022134581</v>
      </c>
      <c r="R2231" s="31">
        <f t="shared" si="1404"/>
        <v>0.11451419836799846</v>
      </c>
      <c r="S2231" s="31">
        <f t="shared" si="1405"/>
        <v>0.16489341909906494</v>
      </c>
      <c r="T2231" s="31">
        <f t="shared" si="1406"/>
        <v>1.9312826405933303E-2</v>
      </c>
      <c r="U2231" s="31">
        <f t="shared" si="1407"/>
        <v>3.9178559730666251E-3</v>
      </c>
      <c r="V2231" s="47">
        <f t="shared" si="1421"/>
        <v>6.7241250996232112E-4</v>
      </c>
      <c r="W2231" s="31">
        <f t="shared" si="1408"/>
        <v>0.16865005982813011</v>
      </c>
      <c r="X2231" s="34">
        <f>(S2231*H2231*'Propiedades físicas'!$F$5*60*24*365)/(1000000)</f>
        <v>56810.013984081175</v>
      </c>
      <c r="Y2231" s="34">
        <f>(U2231*H2231*'Propiedades físicas'!$F$7*60*24*365)/(1000000)</f>
        <v>422.12537172172091</v>
      </c>
      <c r="Z2231" s="31">
        <f t="shared" si="1422"/>
        <v>1511.464661364128</v>
      </c>
      <c r="AA2231" s="31">
        <f t="shared" si="1438"/>
        <v>10541.455844527158</v>
      </c>
      <c r="AB2231" s="31">
        <f t="shared" si="1439"/>
        <v>254.90860556716459</v>
      </c>
      <c r="AC2231" s="31">
        <f t="shared" si="1440"/>
        <v>367.05275091451853</v>
      </c>
      <c r="AD2231" s="31">
        <f t="shared" si="1437"/>
        <v>42.990351579607534</v>
      </c>
      <c r="AE2231" s="31">
        <f t="shared" si="1426"/>
        <v>8.7211473960463071</v>
      </c>
      <c r="AF2231" s="31">
        <f t="shared" si="1427"/>
        <v>12726.593361348621</v>
      </c>
      <c r="AG2231" s="31">
        <f t="shared" si="1428"/>
        <v>0.11876427716741002</v>
      </c>
      <c r="AH2231" s="31">
        <f t="shared" si="1429"/>
        <v>0.82830145862459559</v>
      </c>
      <c r="AI2231" s="31">
        <f t="shared" si="1429"/>
        <v>2.0029602449728325E-2</v>
      </c>
      <c r="AJ2231" s="31">
        <f t="shared" si="1429"/>
        <v>2.8841398518261639E-2</v>
      </c>
      <c r="AK2231" s="31">
        <f t="shared" si="1410"/>
        <v>3.3779936514803438E-3</v>
      </c>
      <c r="AL2231" s="31">
        <f t="shared" si="1410"/>
        <v>6.8526958852420958E-4</v>
      </c>
      <c r="AM2231" s="31">
        <f t="shared" si="1430"/>
        <v>1</v>
      </c>
      <c r="AN2231" s="31">
        <f>(Z2231*'Propiedades físicas'!$F$4)/1000</f>
        <v>1329.1517939103869</v>
      </c>
      <c r="AO2231" s="31">
        <f>(AA2231*'Propiedades físicas'!$F$6)/1000</f>
        <v>337.74824525865012</v>
      </c>
      <c r="AP2231" s="31">
        <f>(AB2231*'Propiedades físicas'!$F$9)/1000</f>
        <v>157.26586420466219</v>
      </c>
      <c r="AQ2231" s="31">
        <f>(AC2231*'Propiedades físicas'!$F$5)/1000</f>
        <v>108.08602356179829</v>
      </c>
      <c r="AR2231" s="31">
        <f>(AD2231*'Propiedades físicas'!$F$8)/1000</f>
        <v>15.240939442002457</v>
      </c>
      <c r="AS2231" s="31">
        <f>(AE2231*'Propiedades físicas'!$F$7)/1000</f>
        <v>0.80313046370190444</v>
      </c>
      <c r="AT2231" s="31">
        <f t="shared" si="1431"/>
        <v>1948.2959968412017</v>
      </c>
      <c r="AU2231" s="31">
        <f t="shared" si="1432"/>
        <v>0.68221245440392964</v>
      </c>
      <c r="AV2231" s="31">
        <f t="shared" si="1436"/>
        <v>0.17335571484325063</v>
      </c>
      <c r="AW2231" s="31">
        <f t="shared" si="1436"/>
        <v>8.0719697858867151E-2</v>
      </c>
      <c r="AX2231" s="31">
        <f t="shared" si="1436"/>
        <v>5.5477208666978528E-2</v>
      </c>
      <c r="AY2231" s="31">
        <f t="shared" si="1433"/>
        <v>7.8227022314436793E-3</v>
      </c>
      <c r="AZ2231" s="31">
        <f t="shared" si="1433"/>
        <v>4.1222199553046898E-4</v>
      </c>
      <c r="BA2231" s="31">
        <f t="shared" si="1434"/>
        <v>1</v>
      </c>
      <c r="BB2231" s="34">
        <f>AU2231*'Propiedades físicas'!$C$4+'Diseño reactor'!AV2231*'Propiedades físicas'!$C$5+'Diseño reactor'!AW2231*'Propiedades físicas'!$C$8+'Diseño reactor'!AX2231*'Propiedades físicas'!$C$9+'Diseño reactor'!AY2231*'Propiedades físicas'!$C$7+'Diseño reactor'!AZ2231*'Propiedades físicas'!$C$6</f>
        <v>875.36117414336422</v>
      </c>
      <c r="BC2231" s="45">
        <f>AU2231*'Propiedades físicas'!$L$4+'Diseño reactor'!AV2231*'Propiedades físicas'!$L$5+'Diseño reactor'!AW2231*'Propiedades físicas'!$L$8+AX2231*'Propiedades físicas'!$L$9+'Diseño reactor'!AY2231*'Propiedades físicas'!$L$7+'Diseño reactor'!AZ2231*'Propiedades físicas'!$L$6</f>
        <v>2.1133605349394307</v>
      </c>
      <c r="BD2231" s="29">
        <f t="shared" si="1411"/>
        <v>1.4891710677420575</v>
      </c>
      <c r="BE2231" s="58">
        <f t="shared" si="1412"/>
        <v>41.286610106180198</v>
      </c>
      <c r="BF2231" s="30">
        <f>AU2231*'Propiedades físicas'!$I$4+'Diseño reactor'!AV2231*'Propiedades físicas'!$I$5+'Diseño reactor'!AW2231*'Propiedades físicas'!$I$8+'Diseño reactor'!AX2231*'Propiedades físicas'!$I$9+'Diseño reactor'!AY2231*'Propiedades físicas'!$I$7+'Diseño reactor'!AZ2231*'Propiedades físicas'!$I$6</f>
        <v>1.9980092941727839E-2</v>
      </c>
      <c r="BG2231" s="24">
        <f>AU2231*'Propiedades físicas'!$O$4+'Diseño reactor'!AV2231*'Propiedades físicas'!$O$5+'Diseño reactor'!AW2231*'Propiedades físicas'!$O$8+'Diseño reactor'!AX2231*'Propiedades físicas'!$O$9+'Diseño reactor'!AY2231*'Propiedades físicas'!$O$7+'Diseño reactor'!AZ2231*'Propiedades físicas'!$O$6</f>
        <v>0.15424845451418925</v>
      </c>
      <c r="BH2231" s="54">
        <f t="shared" si="1413"/>
        <v>41134.287140951761</v>
      </c>
      <c r="BI2231" s="34">
        <f t="shared" si="1435"/>
        <v>273.74757199648451</v>
      </c>
      <c r="BJ2231" s="27">
        <f t="shared" si="1414"/>
        <v>4797.0888792448741</v>
      </c>
      <c r="BK2231" s="34">
        <f t="shared" si="1415"/>
        <v>569.18734291594308</v>
      </c>
      <c r="BL2231" s="27">
        <f t="shared" si="1416"/>
        <v>105.69140706305133</v>
      </c>
      <c r="BM2231" s="34">
        <f t="shared" si="1417"/>
        <v>1.1054421768707483</v>
      </c>
      <c r="BN2231" s="45">
        <f t="shared" si="1418"/>
        <v>2419.6887589466355</v>
      </c>
      <c r="BO2231" s="45">
        <f t="shared" si="1419"/>
        <v>108.89426275771339</v>
      </c>
      <c r="BP2231" s="66">
        <f t="shared" si="1420"/>
        <v>6.6875612434405793</v>
      </c>
    </row>
    <row r="2232" spans="8:68">
      <c r="H2232" s="68">
        <v>2227</v>
      </c>
      <c r="I2232" s="31">
        <f>('Propiedades físicas'!$C$10*'Diseño reactor'!H2232)/1000</f>
        <v>1949.1712421228012</v>
      </c>
      <c r="J2232" s="31">
        <f t="shared" si="1397"/>
        <v>0.23394558166340482</v>
      </c>
      <c r="K2232" s="31">
        <f>(I2232*1000)/'Propiedades físicas'!$F$10</f>
        <v>12732.310609040154</v>
      </c>
      <c r="L2232" s="31">
        <f t="shared" si="1398"/>
        <v>1818.9015155771649</v>
      </c>
      <c r="M2232" s="31">
        <f t="shared" si="1399"/>
        <v>10913.409093462989</v>
      </c>
      <c r="N2232" s="31">
        <f t="shared" si="1400"/>
        <v>0.81674967021875389</v>
      </c>
      <c r="O2232" s="32">
        <f t="shared" si="1401"/>
        <v>4.9004980213125231</v>
      </c>
      <c r="P2232" s="33">
        <f t="shared" si="1402"/>
        <v>0.6790562142006068</v>
      </c>
      <c r="Q2232" s="31">
        <f t="shared" si="1403"/>
        <v>4.7356777556301024</v>
      </c>
      <c r="R2232" s="31">
        <f t="shared" si="1404"/>
        <v>0.11448011596850455</v>
      </c>
      <c r="S2232" s="31">
        <f t="shared" si="1405"/>
        <v>0.16482026568241934</v>
      </c>
      <c r="T2232" s="31">
        <f t="shared" si="1406"/>
        <v>1.9299870435013154E-2</v>
      </c>
      <c r="U2232" s="31">
        <f t="shared" si="1407"/>
        <v>3.9134696146295106E-3</v>
      </c>
      <c r="V2232" s="47">
        <f t="shared" si="1421"/>
        <v>6.724634354219602E-4</v>
      </c>
      <c r="W2232" s="31">
        <f t="shared" si="1408"/>
        <v>0.16858709717172965</v>
      </c>
      <c r="X2232" s="34">
        <f>(S2232*H2232*'Propiedades físicas'!$F$5*60*24*365)/(1000000)</f>
        <v>56810.320553139842</v>
      </c>
      <c r="Y2232" s="34">
        <f>(U2232*H2232*'Propiedades físicas'!$F$7*60*24*365)/(1000000)</f>
        <v>421.84218976141489</v>
      </c>
      <c r="Z2232" s="31">
        <f t="shared" si="1422"/>
        <v>1512.2581890247513</v>
      </c>
      <c r="AA2232" s="31">
        <f t="shared" si="1438"/>
        <v>10546.354361788239</v>
      </c>
      <c r="AB2232" s="31">
        <f t="shared" si="1439"/>
        <v>254.94721826185963</v>
      </c>
      <c r="AC2232" s="31">
        <f t="shared" si="1440"/>
        <v>367.05473167474787</v>
      </c>
      <c r="AD2232" s="31">
        <f t="shared" si="1437"/>
        <v>42.980811458774298</v>
      </c>
      <c r="AE2232" s="31">
        <f t="shared" si="1426"/>
        <v>8.71529683177992</v>
      </c>
      <c r="AF2232" s="31">
        <f t="shared" si="1427"/>
        <v>12732.310609040151</v>
      </c>
      <c r="AG2232" s="31">
        <f t="shared" si="1428"/>
        <v>0.11877327183261011</v>
      </c>
      <c r="AH2232" s="31">
        <f t="shared" si="1429"/>
        <v>0.82831425384015944</v>
      </c>
      <c r="AI2232" s="31">
        <f t="shared" si="1429"/>
        <v>2.0023641119848497E-2</v>
      </c>
      <c r="AJ2232" s="31">
        <f t="shared" si="1429"/>
        <v>2.8828603302697701E-2</v>
      </c>
      <c r="AK2232" s="31">
        <f t="shared" si="1410"/>
        <v>3.3757275312037401E-3</v>
      </c>
      <c r="AL2232" s="31">
        <f t="shared" si="1410"/>
        <v>6.8450237348057744E-4</v>
      </c>
      <c r="AM2232" s="31">
        <f t="shared" si="1430"/>
        <v>1</v>
      </c>
      <c r="AN2232" s="31">
        <f>(Z2232*'Propiedades físicas'!$F$4)/1000</f>
        <v>1329.8496062645859</v>
      </c>
      <c r="AO2232" s="31">
        <f>(AA2232*'Propiedades físicas'!$F$6)/1000</f>
        <v>337.90519375169515</v>
      </c>
      <c r="AP2232" s="31">
        <f>(AB2232*'Propiedades físicas'!$F$9)/1000</f>
        <v>157.28968630665426</v>
      </c>
      <c r="AQ2232" s="31">
        <f>(AC2232*'Propiedades físicas'!$F$5)/1000</f>
        <v>108.08660683626302</v>
      </c>
      <c r="AR2232" s="31">
        <f>(AD2232*'Propiedades físicas'!$F$8)/1000</f>
        <v>15.237557278364658</v>
      </c>
      <c r="AS2232" s="31">
        <f>(AE2232*'Propiedades físicas'!$F$7)/1000</f>
        <v>0.80259168523861291</v>
      </c>
      <c r="AT2232" s="31">
        <f t="shared" si="1431"/>
        <v>1949.1712421228015</v>
      </c>
      <c r="AU2232" s="31">
        <f t="shared" si="1432"/>
        <v>0.68226412206670695</v>
      </c>
      <c r="AV2232" s="31">
        <f t="shared" si="1436"/>
        <v>0.17335839276167941</v>
      </c>
      <c r="AW2232" s="31">
        <f t="shared" si="1436"/>
        <v>8.0695673580405053E-2</v>
      </c>
      <c r="AX2232" s="31">
        <f t="shared" si="1436"/>
        <v>5.5452596724415125E-2</v>
      </c>
      <c r="AY2232" s="31">
        <f t="shared" si="1433"/>
        <v>7.8174543873168138E-3</v>
      </c>
      <c r="AZ2232" s="31">
        <f t="shared" si="1433"/>
        <v>4.1176047947666578E-4</v>
      </c>
      <c r="BA2232" s="31">
        <f t="shared" si="1434"/>
        <v>1.0000000000000002</v>
      </c>
      <c r="BB2232" s="34">
        <f>AU2232*'Propiedades físicas'!$C$4+'Diseño reactor'!AV2232*'Propiedades físicas'!$C$5+'Diseño reactor'!AW2232*'Propiedades físicas'!$C$8+'Diseño reactor'!AX2232*'Propiedades físicas'!$C$9+'Diseño reactor'!AY2232*'Propiedades físicas'!$C$7+'Diseño reactor'!AZ2232*'Propiedades físicas'!$C$6</f>
        <v>875.36102137176033</v>
      </c>
      <c r="BC2232" s="45">
        <f>AU2232*'Propiedades físicas'!$L$4+'Diseño reactor'!AV2232*'Propiedades físicas'!$L$5+'Diseño reactor'!AW2232*'Propiedades físicas'!$L$8+AX2232*'Propiedades físicas'!$L$9+'Diseño reactor'!AY2232*'Propiedades físicas'!$L$7+'Diseño reactor'!AZ2232*'Propiedades físicas'!$L$6</f>
        <v>2.113397465264486</v>
      </c>
      <c r="BD2232" s="29">
        <f t="shared" si="1411"/>
        <v>1.4885893579895531</v>
      </c>
      <c r="BE2232" s="58">
        <f t="shared" si="1412"/>
        <v>41.285982941007525</v>
      </c>
      <c r="BF2232" s="30">
        <f>AU2232*'Propiedades físicas'!$I$4+'Diseño reactor'!AV2232*'Propiedades físicas'!$I$5+'Diseño reactor'!AW2232*'Propiedades físicas'!$I$8+'Diseño reactor'!AX2232*'Propiedades físicas'!$I$9+'Diseño reactor'!AY2232*'Propiedades físicas'!$I$7+'Diseño reactor'!AZ2232*'Propiedades físicas'!$I$6</f>
        <v>1.9980159153484649E-2</v>
      </c>
      <c r="BG2232" s="24">
        <f>AU2232*'Propiedades físicas'!$O$4+'Diseño reactor'!AV2232*'Propiedades físicas'!$O$5+'Diseño reactor'!AW2232*'Propiedades físicas'!$O$8+'Diseño reactor'!AX2232*'Propiedades físicas'!$O$9+'Diseño reactor'!AY2232*'Propiedades físicas'!$O$7+'Diseño reactor'!AZ2232*'Propiedades físicas'!$O$6</f>
        <v>0.15425024527670025</v>
      </c>
      <c r="BH2232" s="54">
        <f t="shared" si="1413"/>
        <v>41134.143648151927</v>
      </c>
      <c r="BI2232" s="34">
        <f t="shared" si="1435"/>
        <v>273.75008470689147</v>
      </c>
      <c r="BJ2232" s="27">
        <f t="shared" si="1414"/>
        <v>4797.0924004376893</v>
      </c>
      <c r="BK2232" s="34">
        <f t="shared" si="1415"/>
        <v>569.1943687557756</v>
      </c>
      <c r="BL2232" s="27">
        <f t="shared" si="1416"/>
        <v>105.69164931248525</v>
      </c>
      <c r="BM2232" s="34">
        <f t="shared" si="1417"/>
        <v>1.1054421768707483</v>
      </c>
      <c r="BN2232" s="45">
        <f t="shared" si="1418"/>
        <v>2420.88621489241</v>
      </c>
      <c r="BO2232" s="45">
        <f t="shared" si="1419"/>
        <v>108.90200226043804</v>
      </c>
      <c r="BP2232" s="66">
        <f t="shared" si="1420"/>
        <v>6.6875600763001035</v>
      </c>
    </row>
    <row r="2233" spans="8:68">
      <c r="H2233" s="68">
        <v>2228</v>
      </c>
      <c r="I2233" s="31">
        <f>('Propiedades físicas'!$C$10*'Diseño reactor'!H2233)/1000</f>
        <v>1950.046487404401</v>
      </c>
      <c r="J2233" s="31">
        <f t="shared" si="1397"/>
        <v>0.23384057915816991</v>
      </c>
      <c r="K2233" s="31">
        <f>(I2233*1000)/'Propiedades físicas'!$F$10</f>
        <v>12738.027856731685</v>
      </c>
      <c r="L2233" s="31">
        <f t="shared" si="1398"/>
        <v>1819.7182652473834</v>
      </c>
      <c r="M2233" s="31">
        <f t="shared" si="1399"/>
        <v>10918.309591484302</v>
      </c>
      <c r="N2233" s="31">
        <f t="shared" si="1400"/>
        <v>0.81674967021875378</v>
      </c>
      <c r="O2233" s="32">
        <f t="shared" si="1401"/>
        <v>4.9004980213125231</v>
      </c>
      <c r="P2233" s="33">
        <f t="shared" si="1402"/>
        <v>0.6791076005466764</v>
      </c>
      <c r="Q2233" s="31">
        <f t="shared" si="1403"/>
        <v>4.7357508447060361</v>
      </c>
      <c r="R2233" s="31">
        <f t="shared" si="1404"/>
        <v>0.11444605253926511</v>
      </c>
      <c r="S2233" s="31">
        <f t="shared" si="1405"/>
        <v>0.164747176606486</v>
      </c>
      <c r="T2233" s="31">
        <f t="shared" si="1406"/>
        <v>1.9286927331216033E-2</v>
      </c>
      <c r="U2233" s="31">
        <f t="shared" si="1407"/>
        <v>3.9090898015962773E-3</v>
      </c>
      <c r="V2233" s="47">
        <f t="shared" si="1421"/>
        <v>6.7251432287146603E-4</v>
      </c>
      <c r="W2233" s="31">
        <f t="shared" si="1408"/>
        <v>0.16852418150987697</v>
      </c>
      <c r="X2233" s="34">
        <f>(S2233*H2233*'Propiedades físicas'!$F$5*60*24*365)/(1000000)</f>
        <v>56810.626664730575</v>
      </c>
      <c r="Y2233" s="34">
        <f>(U2233*H2233*'Propiedades físicas'!$F$7*60*24*365)/(1000000)</f>
        <v>421.55928904109811</v>
      </c>
      <c r="Z2233" s="31">
        <f t="shared" si="1422"/>
        <v>1513.0517340179949</v>
      </c>
      <c r="AA2233" s="31">
        <f t="shared" si="1438"/>
        <v>10551.252882005048</v>
      </c>
      <c r="AB2233" s="31">
        <f t="shared" si="1439"/>
        <v>254.98580505748268</v>
      </c>
      <c r="AC2233" s="31">
        <f t="shared" si="1440"/>
        <v>367.0567094792508</v>
      </c>
      <c r="AD2233" s="31">
        <f t="shared" si="1437"/>
        <v>42.971274093949319</v>
      </c>
      <c r="AE2233" s="31">
        <f t="shared" si="1426"/>
        <v>8.7094520779565059</v>
      </c>
      <c r="AF2233" s="31">
        <f t="shared" si="1427"/>
        <v>12738.027856731684</v>
      </c>
      <c r="AG2233" s="31">
        <f t="shared" si="1428"/>
        <v>0.11878225978430329</v>
      </c>
      <c r="AH2233" s="31">
        <f t="shared" si="1429"/>
        <v>0.82832703780193206</v>
      </c>
      <c r="AI2233" s="31">
        <f t="shared" si="1429"/>
        <v>2.0017683108043288E-2</v>
      </c>
      <c r="AJ2233" s="31">
        <f t="shared" si="1429"/>
        <v>2.8815819340925041E-2</v>
      </c>
      <c r="AK2233" s="31">
        <f t="shared" si="1410"/>
        <v>3.3734636615070854E-3</v>
      </c>
      <c r="AL2233" s="31">
        <f t="shared" si="1410"/>
        <v>6.8373630328919476E-4</v>
      </c>
      <c r="AM2233" s="31">
        <f t="shared" si="1430"/>
        <v>1</v>
      </c>
      <c r="AN2233" s="31">
        <f>(Z2233*'Propiedades físicas'!$F$4)/1000</f>
        <v>1330.5474338607444</v>
      </c>
      <c r="AO2233" s="31">
        <f>(AA2233*'Propiedades físicas'!$F$6)/1000</f>
        <v>338.06214233944178</v>
      </c>
      <c r="AP2233" s="31">
        <f>(AB2233*'Propiedades físicas'!$F$9)/1000</f>
        <v>157.31349243021393</v>
      </c>
      <c r="AQ2233" s="31">
        <f>(AC2233*'Propiedades físicas'!$F$5)/1000</f>
        <v>108.08718924035499</v>
      </c>
      <c r="AR2233" s="31">
        <f>(AD2233*'Propiedades físicas'!$F$8)/1000</f>
        <v>15.234176091786907</v>
      </c>
      <c r="AS2233" s="31">
        <f>(AE2233*'Propiedades físicas'!$F$7)/1000</f>
        <v>0.80205344185901473</v>
      </c>
      <c r="AT2233" s="31">
        <f t="shared" si="1431"/>
        <v>1950.046487404401</v>
      </c>
      <c r="AU2233" s="31">
        <f t="shared" si="1432"/>
        <v>0.6823157511653799</v>
      </c>
      <c r="AV2233" s="31">
        <f t="shared" si="1436"/>
        <v>0.17336106832479548</v>
      </c>
      <c r="AW2233" s="31">
        <f t="shared" si="1436"/>
        <v>8.0671662673850009E-2</v>
      </c>
      <c r="AX2233" s="31">
        <f t="shared" si="1436"/>
        <v>5.5428006428823069E-2</v>
      </c>
      <c r="AY2233" s="31">
        <f t="shared" si="1433"/>
        <v>7.8122117550460434E-3</v>
      </c>
      <c r="AZ2233" s="31">
        <f t="shared" si="1433"/>
        <v>4.1129965210551657E-4</v>
      </c>
      <c r="BA2233" s="31">
        <f t="shared" si="1434"/>
        <v>1</v>
      </c>
      <c r="BB2233" s="34">
        <f>AU2233*'Propiedades físicas'!$C$4+'Diseño reactor'!AV2233*'Propiedades físicas'!$C$5+'Diseño reactor'!AW2233*'Propiedades físicas'!$C$8+'Diseño reactor'!AX2233*'Propiedades físicas'!$C$9+'Diseño reactor'!AY2233*'Propiedades físicas'!$C$7+'Diseño reactor'!AZ2233*'Propiedades físicas'!$C$6</f>
        <v>875.36086881786139</v>
      </c>
      <c r="BC2233" s="45">
        <f>AU2233*'Propiedades físicas'!$L$4+'Diseño reactor'!AV2233*'Propiedades físicas'!$L$5+'Diseño reactor'!AW2233*'Propiedades físicas'!$L$8+AX2233*'Propiedades físicas'!$L$9+'Diseño reactor'!AY2233*'Propiedades físicas'!$L$7+'Diseño reactor'!AZ2233*'Propiedades físicas'!$L$6</f>
        <v>2.1134343668810383</v>
      </c>
      <c r="BD2233" s="29">
        <f t="shared" si="1411"/>
        <v>1.4880081031605357</v>
      </c>
      <c r="BE2233" s="58">
        <f t="shared" si="1412"/>
        <v>41.285356272943936</v>
      </c>
      <c r="BF2233" s="30">
        <f>AU2233*'Propiedades físicas'!$I$4+'Diseño reactor'!AV2233*'Propiedades físicas'!$I$5+'Diseño reactor'!AW2233*'Propiedades físicas'!$I$8+'Diseño reactor'!AX2233*'Propiedades físicas'!$I$9+'Diseño reactor'!AY2233*'Propiedades físicas'!$I$7+'Diseño reactor'!AZ2233*'Propiedades físicas'!$I$6</f>
        <v>1.998022526238584E-2</v>
      </c>
      <c r="BG2233" s="24">
        <f>AU2233*'Propiedades físicas'!$O$4+'Diseño reactor'!AV2233*'Propiedades físicas'!$O$5+'Diseño reactor'!AW2233*'Propiedades físicas'!$O$8+'Diseño reactor'!AX2233*'Propiedades físicas'!$O$9+'Diseño reactor'!AY2233*'Propiedades físicas'!$O$7+'Diseño reactor'!AZ2233*'Propiedades físicas'!$O$6</f>
        <v>0.15425203470670207</v>
      </c>
      <c r="BH2233" s="54">
        <f t="shared" si="1413"/>
        <v>41134.000378285782</v>
      </c>
      <c r="BI2233" s="34">
        <f t="shared" si="1435"/>
        <v>273.75259462763012</v>
      </c>
      <c r="BJ2233" s="27">
        <f t="shared" si="1414"/>
        <v>4797.0959224970838</v>
      </c>
      <c r="BK2233" s="34">
        <f t="shared" si="1415"/>
        <v>569.20138979107617</v>
      </c>
      <c r="BL2233" s="27">
        <f t="shared" si="1416"/>
        <v>105.69189139139509</v>
      </c>
      <c r="BM2233" s="34">
        <f t="shared" si="1417"/>
        <v>1.1054421768707483</v>
      </c>
      <c r="BN2233" s="45">
        <f t="shared" si="1418"/>
        <v>2422.0836893184414</v>
      </c>
      <c r="BO2233" s="45">
        <f t="shared" si="1419"/>
        <v>108.90973598728569</v>
      </c>
      <c r="BP2233" s="66">
        <f t="shared" si="1420"/>
        <v>6.6875589108228439</v>
      </c>
    </row>
    <row r="2234" spans="8:68">
      <c r="H2234" s="68">
        <v>2229</v>
      </c>
      <c r="I2234" s="31">
        <f>('Propiedades físicas'!$C$10*'Diseño reactor'!H2234)/1000</f>
        <v>1950.921732686001</v>
      </c>
      <c r="J2234" s="31">
        <f t="shared" si="1397"/>
        <v>0.23373567086783423</v>
      </c>
      <c r="K2234" s="31">
        <f>(I2234*1000)/'Propiedades físicas'!$F$10</f>
        <v>12743.745104423217</v>
      </c>
      <c r="L2234" s="31">
        <f t="shared" si="1398"/>
        <v>1820.5350149176022</v>
      </c>
      <c r="M2234" s="31">
        <f t="shared" si="1399"/>
        <v>10923.210089505614</v>
      </c>
      <c r="N2234" s="31">
        <f t="shared" si="1400"/>
        <v>0.81674967021875378</v>
      </c>
      <c r="O2234" s="32">
        <f t="shared" si="1401"/>
        <v>4.9004980213125231</v>
      </c>
      <c r="P2234" s="33">
        <f t="shared" si="1402"/>
        <v>0.67915894855292136</v>
      </c>
      <c r="Q2234" s="31">
        <f t="shared" si="1403"/>
        <v>4.7358238695253805</v>
      </c>
      <c r="R2234" s="31">
        <f t="shared" si="1404"/>
        <v>0.11441200806628592</v>
      </c>
      <c r="S2234" s="31">
        <f t="shared" si="1405"/>
        <v>0.16467415178714154</v>
      </c>
      <c r="T2234" s="31">
        <f t="shared" si="1406"/>
        <v>1.9273997077784027E-2</v>
      </c>
      <c r="U2234" s="31">
        <f t="shared" si="1407"/>
        <v>3.9047165217625155E-3</v>
      </c>
      <c r="V2234" s="47">
        <f t="shared" si="1421"/>
        <v>6.725651723533785E-4</v>
      </c>
      <c r="W2234" s="31">
        <f t="shared" si="1408"/>
        <v>0.16846131278997753</v>
      </c>
      <c r="X2234" s="34">
        <f>(S2234*H2234*'Propiedades físicas'!$F$5*60*24*365)/(1000000)</f>
        <v>56810.932319706393</v>
      </c>
      <c r="Y2234" s="34">
        <f>(U2234*H2234*'Propiedades físicas'!$F$7*60*24*365)/(1000000)</f>
        <v>421.27666919448859</v>
      </c>
      <c r="Z2234" s="31">
        <f t="shared" si="1422"/>
        <v>1513.8452963244617</v>
      </c>
      <c r="AA2234" s="31">
        <f t="shared" si="1438"/>
        <v>10556.151405172073</v>
      </c>
      <c r="AB2234" s="31">
        <f t="shared" si="1439"/>
        <v>255.02436597975131</v>
      </c>
      <c r="AC2234" s="31">
        <f t="shared" si="1440"/>
        <v>367.05868433353851</v>
      </c>
      <c r="AD2234" s="31">
        <f t="shared" si="1437"/>
        <v>42.961739486380594</v>
      </c>
      <c r="AE2234" s="31">
        <f t="shared" si="1426"/>
        <v>8.7036131270086479</v>
      </c>
      <c r="AF2234" s="31">
        <f t="shared" si="1427"/>
        <v>12743.745104423213</v>
      </c>
      <c r="AG2234" s="31">
        <f t="shared" si="1428"/>
        <v>0.11879124103000324</v>
      </c>
      <c r="AH2234" s="31">
        <f t="shared" si="1429"/>
        <v>0.82833981052462746</v>
      </c>
      <c r="AI2234" s="31">
        <f t="shared" si="1429"/>
        <v>2.0011728411864983E-2</v>
      </c>
      <c r="AJ2234" s="31">
        <f t="shared" si="1429"/>
        <v>2.8803046618229716E-2</v>
      </c>
      <c r="AK2234" s="31">
        <f t="shared" si="1410"/>
        <v>3.3712020394592677E-3</v>
      </c>
      <c r="AL2234" s="31">
        <f t="shared" si="1410"/>
        <v>6.829713758153967E-4</v>
      </c>
      <c r="AM2234" s="31">
        <f t="shared" si="1430"/>
        <v>1</v>
      </c>
      <c r="AN2234" s="31">
        <f>(Z2234*'Propiedades físicas'!$F$4)/1000</f>
        <v>1331.2452766818053</v>
      </c>
      <c r="AO2234" s="31">
        <f>(AA2234*'Propiedades físicas'!$F$6)/1000</f>
        <v>338.21909102171321</v>
      </c>
      <c r="AP2234" s="31">
        <f>(AB2234*'Propiedades físicas'!$F$9)/1000</f>
        <v>157.33728259120755</v>
      </c>
      <c r="AQ2234" s="31">
        <f>(AC2234*'Propiedades físicas'!$F$5)/1000</f>
        <v>108.08777077569709</v>
      </c>
      <c r="AR2234" s="31">
        <f>(AD2234*'Propiedades físicas'!$F$8)/1000</f>
        <v>15.230795882711641</v>
      </c>
      <c r="AS2234" s="31">
        <f>(AE2234*'Propiedades físicas'!$F$7)/1000</f>
        <v>0.80151573286622635</v>
      </c>
      <c r="AT2234" s="31">
        <f t="shared" si="1431"/>
        <v>1950.9217326860012</v>
      </c>
      <c r="AU2234" s="31">
        <f t="shared" si="1432"/>
        <v>0.6823673417431082</v>
      </c>
      <c r="AV2234" s="31">
        <f t="shared" si="1436"/>
        <v>0.1733637415356781</v>
      </c>
      <c r="AW2234" s="31">
        <f t="shared" si="1436"/>
        <v>8.064766512933752E-2</v>
      </c>
      <c r="AX2234" s="31">
        <f t="shared" si="1436"/>
        <v>5.540343775189966E-2</v>
      </c>
      <c r="AY2234" s="31">
        <f t="shared" si="1433"/>
        <v>7.8069743278435366E-3</v>
      </c>
      <c r="AZ2234" s="31">
        <f t="shared" si="1433"/>
        <v>4.1083951213291933E-4</v>
      </c>
      <c r="BA2234" s="31">
        <f t="shared" si="1434"/>
        <v>1</v>
      </c>
      <c r="BB2234" s="34">
        <f>AU2234*'Propiedades físicas'!$C$4+'Diseño reactor'!AV2234*'Propiedades físicas'!$C$5+'Diseño reactor'!AW2234*'Propiedades físicas'!$C$8+'Diseño reactor'!AX2234*'Propiedades físicas'!$C$9+'Diseño reactor'!AY2234*'Propiedades físicas'!$C$7+'Diseño reactor'!AZ2234*'Propiedades físicas'!$C$6</f>
        <v>875.36071648128279</v>
      </c>
      <c r="BC2234" s="45">
        <f>AU2234*'Propiedades físicas'!$L$4+'Diseño reactor'!AV2234*'Propiedades físicas'!$L$5+'Diseño reactor'!AW2234*'Propiedades físicas'!$L$8+AX2234*'Propiedades físicas'!$L$9+'Diseño reactor'!AY2234*'Propiedades físicas'!$L$7+'Diseño reactor'!AZ2234*'Propiedades físicas'!$L$6</f>
        <v>2.1134712398223305</v>
      </c>
      <c r="BD2234" s="29">
        <f t="shared" si="1411"/>
        <v>1.4874273027209954</v>
      </c>
      <c r="BE2234" s="58">
        <f t="shared" si="1412"/>
        <v>41.284730101396974</v>
      </c>
      <c r="BF2234" s="30">
        <f>AU2234*'Propiedades físicas'!$I$4+'Diseño reactor'!AV2234*'Propiedades físicas'!$I$5+'Diseño reactor'!AW2234*'Propiedades físicas'!$I$8+'Diseño reactor'!AX2234*'Propiedades físicas'!$I$9+'Diseño reactor'!AY2234*'Propiedades físicas'!$I$7+'Diseño reactor'!AZ2234*'Propiedades físicas'!$I$6</f>
        <v>1.9980291268613663E-2</v>
      </c>
      <c r="BG2234" s="24">
        <f>AU2234*'Propiedades físicas'!$O$4+'Diseño reactor'!AV2234*'Propiedades físicas'!$O$5+'Diseño reactor'!AW2234*'Propiedades físicas'!$O$8+'Diseño reactor'!AX2234*'Propiedades físicas'!$O$9+'Diseño reactor'!AY2234*'Propiedades físicas'!$O$7+'Diseño reactor'!AZ2234*'Propiedades físicas'!$O$6</f>
        <v>0.15425382280565322</v>
      </c>
      <c r="BH2234" s="54">
        <f t="shared" si="1413"/>
        <v>41133.85733095566</v>
      </c>
      <c r="BI2234" s="34">
        <f t="shared" si="1435"/>
        <v>273.75510176296649</v>
      </c>
      <c r="BJ2234" s="27">
        <f t="shared" si="1414"/>
        <v>4797.0994454176926</v>
      </c>
      <c r="BK2234" s="34">
        <f t="shared" si="1415"/>
        <v>569.20840602658313</v>
      </c>
      <c r="BL2234" s="27">
        <f t="shared" si="1416"/>
        <v>105.69213329995432</v>
      </c>
      <c r="BM2234" s="34">
        <f t="shared" si="1417"/>
        <v>1.1054421768707483</v>
      </c>
      <c r="BN2234" s="45">
        <f t="shared" si="1418"/>
        <v>2423.2811822034409</v>
      </c>
      <c r="BO2234" s="45">
        <f t="shared" si="1419"/>
        <v>108.9174639447194</v>
      </c>
      <c r="BP2234" s="66">
        <f t="shared" si="1420"/>
        <v>6.6875577470058634</v>
      </c>
    </row>
    <row r="2235" spans="8:68">
      <c r="H2235" s="68">
        <v>2230</v>
      </c>
      <c r="I2235" s="31">
        <f>('Propiedades físicas'!$C$10*'Diseño reactor'!H2235)/1000</f>
        <v>1951.7969779676007</v>
      </c>
      <c r="J2235" s="31">
        <f t="shared" si="1397"/>
        <v>0.23363085666565137</v>
      </c>
      <c r="K2235" s="31">
        <f>(I2235*1000)/'Propiedades físicas'!$F$10</f>
        <v>12749.46235211475</v>
      </c>
      <c r="L2235" s="31">
        <f t="shared" si="1398"/>
        <v>1821.3517645878212</v>
      </c>
      <c r="M2235" s="31">
        <f t="shared" si="1399"/>
        <v>10928.110587526928</v>
      </c>
      <c r="N2235" s="31">
        <f t="shared" si="1400"/>
        <v>0.81674967021875389</v>
      </c>
      <c r="O2235" s="32">
        <f t="shared" si="1401"/>
        <v>4.900498021312524</v>
      </c>
      <c r="P2235" s="33">
        <f t="shared" si="1402"/>
        <v>0.67921025826223413</v>
      </c>
      <c r="Q2235" s="31">
        <f t="shared" si="1403"/>
        <v>4.7358968301721154</v>
      </c>
      <c r="R2235" s="31">
        <f t="shared" si="1404"/>
        <v>0.11437798253558276</v>
      </c>
      <c r="S2235" s="31">
        <f t="shared" si="1405"/>
        <v>0.16460119114040794</v>
      </c>
      <c r="T2235" s="31">
        <f t="shared" si="1406"/>
        <v>1.9261079657985916E-2</v>
      </c>
      <c r="U2235" s="31">
        <f t="shared" si="1407"/>
        <v>3.9003497629511129E-3</v>
      </c>
      <c r="V2235" s="47">
        <f t="shared" si="1421"/>
        <v>6.726159839101736E-4</v>
      </c>
      <c r="W2235" s="31">
        <f t="shared" si="1408"/>
        <v>0.16839849095951517</v>
      </c>
      <c r="X2235" s="34">
        <f>(S2235*H2235*'Propiedades físicas'!$F$5*60*24*365)/(1000000)</f>
        <v>56811.237518918322</v>
      </c>
      <c r="Y2235" s="34">
        <f>(U2235*H2235*'Propiedades físicas'!$F$7*60*24*365)/(1000000)</f>
        <v>420.99432985588788</v>
      </c>
      <c r="Z2235" s="31">
        <f t="shared" si="1422"/>
        <v>1514.638875924782</v>
      </c>
      <c r="AA2235" s="31">
        <f t="shared" si="1438"/>
        <v>10561.049931283816</v>
      </c>
      <c r="AB2235" s="31">
        <f t="shared" si="1439"/>
        <v>255.06290105434957</v>
      </c>
      <c r="AC2235" s="31">
        <f t="shared" si="1440"/>
        <v>367.06065624310969</v>
      </c>
      <c r="AD2235" s="31">
        <f t="shared" si="1437"/>
        <v>42.952207637308589</v>
      </c>
      <c r="AE2235" s="31">
        <f t="shared" si="1426"/>
        <v>8.6977799713809816</v>
      </c>
      <c r="AF2235" s="31">
        <f t="shared" si="1427"/>
        <v>12749.462352114746</v>
      </c>
      <c r="AG2235" s="31">
        <f t="shared" si="1428"/>
        <v>0.11880021557721214</v>
      </c>
      <c r="AH2235" s="31">
        <f t="shared" si="1429"/>
        <v>0.82835257202293411</v>
      </c>
      <c r="AI2235" s="31">
        <f t="shared" si="1429"/>
        <v>2.0005777028867609E-2</v>
      </c>
      <c r="AJ2235" s="31">
        <f t="shared" si="1429"/>
        <v>2.879028511992316E-2</v>
      </c>
      <c r="AK2235" s="31">
        <f t="shared" si="1410"/>
        <v>3.3689426621338375E-3</v>
      </c>
      <c r="AL2235" s="31">
        <f t="shared" si="1410"/>
        <v>6.8220758892929205E-4</v>
      </c>
      <c r="AM2235" s="31">
        <f t="shared" si="1430"/>
        <v>1.0000000000000002</v>
      </c>
      <c r="AN2235" s="31">
        <f>(Z2235*'Propiedades físicas'!$F$4)/1000</f>
        <v>1331.9431347107347</v>
      </c>
      <c r="AO2235" s="31">
        <f>(AA2235*'Propiedades físicas'!$F$6)/1000</f>
        <v>338.37603979833347</v>
      </c>
      <c r="AP2235" s="31">
        <f>(AB2235*'Propiedades físicas'!$F$9)/1000</f>
        <v>157.36105680548093</v>
      </c>
      <c r="AQ2235" s="31">
        <f>(AC2235*'Propiedades físicas'!$F$5)/1000</f>
        <v>108.08835144390852</v>
      </c>
      <c r="AR2235" s="31">
        <f>(AD2235*'Propiedades físicas'!$F$8)/1000</f>
        <v>15.227416651578634</v>
      </c>
      <c r="AS2235" s="31">
        <f>(AE2235*'Propiedades físicas'!$F$7)/1000</f>
        <v>0.80097855756447456</v>
      </c>
      <c r="AT2235" s="31">
        <f t="shared" si="1431"/>
        <v>1951.7969779676009</v>
      </c>
      <c r="AU2235" s="31">
        <f t="shared" si="1432"/>
        <v>0.68241889384298682</v>
      </c>
      <c r="AV2235" s="31">
        <f t="shared" si="1436"/>
        <v>0.17336641239740169</v>
      </c>
      <c r="AW2235" s="31">
        <f t="shared" si="1436"/>
        <v>8.0623680937010375E-2</v>
      </c>
      <c r="AX2235" s="31">
        <f t="shared" si="1436"/>
        <v>5.5378890665391096E-2</v>
      </c>
      <c r="AY2235" s="31">
        <f t="shared" si="1433"/>
        <v>7.8017420989322812E-3</v>
      </c>
      <c r="AZ2235" s="31">
        <f t="shared" si="1433"/>
        <v>4.1038005827764455E-4</v>
      </c>
      <c r="BA2235" s="31">
        <f t="shared" si="1434"/>
        <v>0.99999999999999989</v>
      </c>
      <c r="BB2235" s="34">
        <f>AU2235*'Propiedades físicas'!$C$4+'Diseño reactor'!AV2235*'Propiedades físicas'!$C$5+'Diseño reactor'!AW2235*'Propiedades físicas'!$C$8+'Diseño reactor'!AX2235*'Propiedades físicas'!$C$9+'Diseño reactor'!AY2235*'Propiedades físicas'!$C$7+'Diseño reactor'!AZ2235*'Propiedades físicas'!$C$6</f>
        <v>875.36056436164165</v>
      </c>
      <c r="BC2235" s="45">
        <f>AU2235*'Propiedades físicas'!$L$4+'Diseño reactor'!AV2235*'Propiedades físicas'!$L$5+'Diseño reactor'!AW2235*'Propiedades físicas'!$L$8+AX2235*'Propiedades físicas'!$L$9+'Diseño reactor'!AY2235*'Propiedades físicas'!$L$7+'Diseño reactor'!AZ2235*'Propiedades físicas'!$L$6</f>
        <v>2.1135080841215523</v>
      </c>
      <c r="BD2235" s="29">
        <f t="shared" si="1411"/>
        <v>1.486846956137758</v>
      </c>
      <c r="BE2235" s="58">
        <f t="shared" si="1412"/>
        <v>41.284104425775126</v>
      </c>
      <c r="BF2235" s="30">
        <f>AU2235*'Propiedades físicas'!$I$4+'Diseño reactor'!AV2235*'Propiedades físicas'!$I$5+'Diseño reactor'!AW2235*'Propiedades físicas'!$I$8+'Diseño reactor'!AX2235*'Propiedades físicas'!$I$9+'Diseño reactor'!AY2235*'Propiedades físicas'!$I$7+'Diseño reactor'!AZ2235*'Propiedades físicas'!$I$6</f>
        <v>1.9980357172350003E-2</v>
      </c>
      <c r="BG2235" s="24">
        <f>AU2235*'Propiedades físicas'!$O$4+'Diseño reactor'!AV2235*'Propiedades físicas'!$O$5+'Diseño reactor'!AW2235*'Propiedades físicas'!$O$8+'Diseño reactor'!AX2235*'Propiedades físicas'!$O$9+'Diseño reactor'!AY2235*'Propiedades físicas'!$O$7+'Diseño reactor'!AZ2235*'Propiedades físicas'!$O$6</f>
        <v>0.15425560957501028</v>
      </c>
      <c r="BH2235" s="54">
        <f t="shared" si="1413"/>
        <v>41133.71450576467</v>
      </c>
      <c r="BI2235" s="34">
        <f t="shared" si="1435"/>
        <v>273.75760611715805</v>
      </c>
      <c r="BJ2235" s="27">
        <f t="shared" si="1414"/>
        <v>4797.1029691941658</v>
      </c>
      <c r="BK2235" s="34">
        <f t="shared" si="1415"/>
        <v>569.21541746702906</v>
      </c>
      <c r="BL2235" s="27">
        <f t="shared" si="1416"/>
        <v>105.69237503833622</v>
      </c>
      <c r="BM2235" s="34">
        <f t="shared" si="1417"/>
        <v>1.1054421768707483</v>
      </c>
      <c r="BN2235" s="45">
        <f t="shared" si="1418"/>
        <v>2424.4786935261509</v>
      </c>
      <c r="BO2235" s="45">
        <f t="shared" si="1419"/>
        <v>108.92518613919262</v>
      </c>
      <c r="BP2235" s="66">
        <f t="shared" si="1420"/>
        <v>6.6875565848462353</v>
      </c>
    </row>
    <row r="2236" spans="8:68">
      <c r="H2236" s="68">
        <v>2231</v>
      </c>
      <c r="I2236" s="31">
        <f>('Propiedades físicas'!$C$10*'Diseño reactor'!H2236)/1000</f>
        <v>1952.6722232492004</v>
      </c>
      <c r="J2236" s="31">
        <f t="shared" si="1397"/>
        <v>0.233526136425102</v>
      </c>
      <c r="K2236" s="31">
        <f>(I2236*1000)/'Propiedades físicas'!$F$10</f>
        <v>12755.179599806279</v>
      </c>
      <c r="L2236" s="31">
        <f t="shared" si="1398"/>
        <v>1822.1685142580397</v>
      </c>
      <c r="M2236" s="31">
        <f t="shared" si="1399"/>
        <v>10933.011085548238</v>
      </c>
      <c r="N2236" s="31">
        <f t="shared" si="1400"/>
        <v>0.81674967021875378</v>
      </c>
      <c r="O2236" s="32">
        <f t="shared" si="1401"/>
        <v>4.9004980213125222</v>
      </c>
      <c r="P2236" s="33">
        <f t="shared" si="1402"/>
        <v>0.67926152971744302</v>
      </c>
      <c r="Q2236" s="31">
        <f t="shared" si="1403"/>
        <v>4.7359697267300689</v>
      </c>
      <c r="R2236" s="31">
        <f t="shared" si="1404"/>
        <v>0.11434397593318149</v>
      </c>
      <c r="S2236" s="31">
        <f t="shared" si="1405"/>
        <v>0.16452829458245227</v>
      </c>
      <c r="T2236" s="31">
        <f t="shared" si="1406"/>
        <v>1.9248175055117132E-2</v>
      </c>
      <c r="U2236" s="31">
        <f t="shared" si="1407"/>
        <v>3.8959895130121804E-3</v>
      </c>
      <c r="V2236" s="47">
        <f t="shared" si="1421"/>
        <v>6.7266675758426403E-4</v>
      </c>
      <c r="W2236" s="31">
        <f t="shared" si="1408"/>
        <v>0.16833571596605204</v>
      </c>
      <c r="X2236" s="34">
        <f>(S2236*H2236*'Propiedades físicas'!$F$5*60*24*365)/(1000000)</f>
        <v>56811.542263215553</v>
      </c>
      <c r="Y2236" s="34">
        <f>(U2236*H2236*'Propiedades físicas'!$F$7*60*24*365)/(1000000)</f>
        <v>420.71227066017968</v>
      </c>
      <c r="Z2236" s="31">
        <f t="shared" si="1422"/>
        <v>1515.4324727996154</v>
      </c>
      <c r="AA2236" s="31">
        <f t="shared" si="1438"/>
        <v>10565.948460334783</v>
      </c>
      <c r="AB2236" s="31">
        <f t="shared" si="1439"/>
        <v>255.1014103069279</v>
      </c>
      <c r="AC2236" s="31">
        <f t="shared" si="1440"/>
        <v>367.06262521345104</v>
      </c>
      <c r="AD2236" s="31">
        <f t="shared" si="1437"/>
        <v>42.942678547966324</v>
      </c>
      <c r="AE2236" s="31">
        <f t="shared" si="1426"/>
        <v>8.691952603530174</v>
      </c>
      <c r="AF2236" s="31">
        <f t="shared" si="1427"/>
        <v>12755.179599806275</v>
      </c>
      <c r="AG2236" s="31">
        <f t="shared" si="1428"/>
        <v>0.11880918343342117</v>
      </c>
      <c r="AH2236" s="31">
        <f t="shared" si="1429"/>
        <v>0.82836532231151472</v>
      </c>
      <c r="AI2236" s="31">
        <f t="shared" si="1429"/>
        <v>1.9999828956606958E-2</v>
      </c>
      <c r="AJ2236" s="31">
        <f t="shared" si="1429"/>
        <v>2.8777534831342239E-2</v>
      </c>
      <c r="AK2236" s="31">
        <f t="shared" si="1410"/>
        <v>3.3666855266090124E-3</v>
      </c>
      <c r="AL2236" s="31">
        <f t="shared" si="1410"/>
        <v>6.814449405057524E-4</v>
      </c>
      <c r="AM2236" s="31">
        <f t="shared" si="1430"/>
        <v>0.99999999999999989</v>
      </c>
      <c r="AN2236" s="31">
        <f>(Z2236*'Propiedades físicas'!$F$4)/1000</f>
        <v>1332.6410079305258</v>
      </c>
      <c r="AO2236" s="31">
        <f>(AA2236*'Propiedades físicas'!$F$6)/1000</f>
        <v>338.53298866912644</v>
      </c>
      <c r="AP2236" s="31">
        <f>(AB2236*'Propiedades físicas'!$F$9)/1000</f>
        <v>157.38481508885914</v>
      </c>
      <c r="AQ2236" s="31">
        <f>(AC2236*'Propiedades físicas'!$F$5)/1000</f>
        <v>108.08893124660494</v>
      </c>
      <c r="AR2236" s="31">
        <f>(AD2236*'Propiedades físicas'!$F$8)/1000</f>
        <v>15.224038398825016</v>
      </c>
      <c r="AS2236" s="31">
        <f>(AE2236*'Propiedades físicas'!$F$7)/1000</f>
        <v>0.80044191525909381</v>
      </c>
      <c r="AT2236" s="31">
        <f t="shared" si="1431"/>
        <v>1952.6722232492004</v>
      </c>
      <c r="AU2236" s="31">
        <f t="shared" si="1432"/>
        <v>0.68247040750804688</v>
      </c>
      <c r="AV2236" s="31">
        <f t="shared" si="1436"/>
        <v>0.17336908091303493</v>
      </c>
      <c r="AW2236" s="31">
        <f t="shared" si="1436"/>
        <v>8.0599710087018356E-2</v>
      </c>
      <c r="AX2236" s="31">
        <f t="shared" si="1436"/>
        <v>5.5354365141092404E-2</v>
      </c>
      <c r="AY2236" s="31">
        <f t="shared" si="1433"/>
        <v>7.7965150615460568E-3</v>
      </c>
      <c r="AZ2236" s="31">
        <f t="shared" si="1433"/>
        <v>4.0992128926132691E-4</v>
      </c>
      <c r="BA2236" s="31">
        <f t="shared" si="1434"/>
        <v>1</v>
      </c>
      <c r="BB2236" s="34">
        <f>AU2236*'Propiedades físicas'!$C$4+'Diseño reactor'!AV2236*'Propiedades físicas'!$C$5+'Diseño reactor'!AW2236*'Propiedades físicas'!$C$8+'Diseño reactor'!AX2236*'Propiedades físicas'!$C$9+'Diseño reactor'!AY2236*'Propiedades físicas'!$C$7+'Diseño reactor'!AZ2236*'Propiedades físicas'!$C$6</f>
        <v>875.36041245855472</v>
      </c>
      <c r="BC2236" s="45">
        <f>AU2236*'Propiedades físicas'!$L$4+'Diseño reactor'!AV2236*'Propiedades físicas'!$L$5+'Diseño reactor'!AW2236*'Propiedades físicas'!$L$8+AX2236*'Propiedades físicas'!$L$9+'Diseño reactor'!AY2236*'Propiedades físicas'!$L$7+'Diseño reactor'!AZ2236*'Propiedades físicas'!$L$6</f>
        <v>2.1135448998118451</v>
      </c>
      <c r="BD2236" s="29">
        <f t="shared" si="1411"/>
        <v>1.4862670628784833</v>
      </c>
      <c r="BE2236" s="58">
        <f t="shared" si="1412"/>
        <v>41.283479245487811</v>
      </c>
      <c r="BF2236" s="30">
        <f>AU2236*'Propiedades físicas'!$I$4+'Diseño reactor'!AV2236*'Propiedades físicas'!$I$5+'Diseño reactor'!AW2236*'Propiedades físicas'!$I$8+'Diseño reactor'!AX2236*'Propiedades físicas'!$I$9+'Diseño reactor'!AY2236*'Propiedades físicas'!$I$7+'Diseño reactor'!AZ2236*'Propiedades físicas'!$I$6</f>
        <v>1.9980422973776356E-2</v>
      </c>
      <c r="BG2236" s="24">
        <f>AU2236*'Propiedades físicas'!$O$4+'Diseño reactor'!AV2236*'Propiedades físicas'!$O$5+'Diseño reactor'!AW2236*'Propiedades físicas'!$O$8+'Diseño reactor'!AX2236*'Propiedades físicas'!$O$9+'Diseño reactor'!AY2236*'Propiedades físicas'!$O$7+'Diseño reactor'!AZ2236*'Propiedades físicas'!$O$6</f>
        <v>0.15425739501622771</v>
      </c>
      <c r="BH2236" s="54">
        <f t="shared" si="1413"/>
        <v>41133.571902316791</v>
      </c>
      <c r="BI2236" s="34">
        <f t="shared" si="1435"/>
        <v>273.76010769445406</v>
      </c>
      <c r="BJ2236" s="27">
        <f t="shared" si="1414"/>
        <v>4797.1064938211575</v>
      </c>
      <c r="BK2236" s="34">
        <f t="shared" si="1415"/>
        <v>569.22242411713955</v>
      </c>
      <c r="BL2236" s="27">
        <f t="shared" si="1416"/>
        <v>105.69261660671383</v>
      </c>
      <c r="BM2236" s="34">
        <f t="shared" si="1417"/>
        <v>1.1054421768707483</v>
      </c>
      <c r="BN2236" s="45">
        <f t="shared" si="1418"/>
        <v>2425.6762232653468</v>
      </c>
      <c r="BO2236" s="45">
        <f t="shared" si="1419"/>
        <v>108.93290257714916</v>
      </c>
      <c r="BP2236" s="66">
        <f t="shared" si="1420"/>
        <v>6.6875554243410322</v>
      </c>
    </row>
    <row r="2237" spans="8:68">
      <c r="H2237" s="68">
        <v>2232</v>
      </c>
      <c r="I2237" s="31">
        <f>('Propiedades físicas'!$C$10*'Diseño reactor'!H2237)/1000</f>
        <v>1953.5474685308004</v>
      </c>
      <c r="J2237" s="31">
        <f t="shared" si="1397"/>
        <v>0.23342151001989359</v>
      </c>
      <c r="K2237" s="31">
        <f>(I2237*1000)/'Propiedades físicas'!$F$10</f>
        <v>12760.896847497812</v>
      </c>
      <c r="L2237" s="31">
        <f t="shared" si="1398"/>
        <v>1822.9852639282587</v>
      </c>
      <c r="M2237" s="31">
        <f t="shared" si="1399"/>
        <v>10937.911583569552</v>
      </c>
      <c r="N2237" s="31">
        <f t="shared" si="1400"/>
        <v>0.81674967021875389</v>
      </c>
      <c r="O2237" s="32">
        <f t="shared" si="1401"/>
        <v>4.9004980213125231</v>
      </c>
      <c r="P2237" s="33">
        <f t="shared" si="1402"/>
        <v>0.67931276296131315</v>
      </c>
      <c r="Q2237" s="31">
        <f t="shared" si="1403"/>
        <v>4.7360425592829367</v>
      </c>
      <c r="R2237" s="31">
        <f t="shared" si="1404"/>
        <v>0.11430998824511807</v>
      </c>
      <c r="S2237" s="31">
        <f t="shared" si="1405"/>
        <v>0.16445546202958644</v>
      </c>
      <c r="T2237" s="31">
        <f t="shared" si="1406"/>
        <v>1.9235283252499687E-2</v>
      </c>
      <c r="U2237" s="31">
        <f t="shared" si="1407"/>
        <v>3.8916357598229867E-3</v>
      </c>
      <c r="V2237" s="47">
        <f t="shared" si="1421"/>
        <v>6.7271749341799947E-4</v>
      </c>
      <c r="W2237" s="31">
        <f t="shared" si="1408"/>
        <v>0.16827298775722846</v>
      </c>
      <c r="X2237" s="34">
        <f>(S2237*H2237*'Propiedades físicas'!$F$5*60*24*365)/(1000000)</f>
        <v>56811.846553445379</v>
      </c>
      <c r="Y2237" s="34">
        <f>(U2237*H2237*'Propiedades físicas'!$F$7*60*24*365)/(1000000)</f>
        <v>420.43049124282942</v>
      </c>
      <c r="Z2237" s="31">
        <f t="shared" si="1422"/>
        <v>1516.226086929651</v>
      </c>
      <c r="AA2237" s="31">
        <f t="shared" si="1438"/>
        <v>10570.846992319515</v>
      </c>
      <c r="AB2237" s="31">
        <f t="shared" si="1439"/>
        <v>255.13989376310352</v>
      </c>
      <c r="AC2237" s="31">
        <f t="shared" si="1440"/>
        <v>367.06459125003693</v>
      </c>
      <c r="AD2237" s="31">
        <f t="shared" si="1437"/>
        <v>42.933152219579299</v>
      </c>
      <c r="AE2237" s="31">
        <f t="shared" si="1426"/>
        <v>8.6861310159249072</v>
      </c>
      <c r="AF2237" s="31">
        <f t="shared" si="1427"/>
        <v>12760.896847497812</v>
      </c>
      <c r="AG2237" s="31">
        <f t="shared" si="1428"/>
        <v>0.11881814460611022</v>
      </c>
      <c r="AH2237" s="31">
        <f t="shared" si="1429"/>
        <v>0.82837806140500803</v>
      </c>
      <c r="AI2237" s="31">
        <f t="shared" si="1429"/>
        <v>1.9993884192640581E-2</v>
      </c>
      <c r="AJ2237" s="31">
        <f t="shared" si="1429"/>
        <v>2.8764795737849087E-2</v>
      </c>
      <c r="AK2237" s="31">
        <f t="shared" si="1410"/>
        <v>3.364430629967653E-3</v>
      </c>
      <c r="AL2237" s="31">
        <f t="shared" si="1410"/>
        <v>6.8068342842439835E-4</v>
      </c>
      <c r="AM2237" s="31">
        <f t="shared" si="1430"/>
        <v>0.99999999999999989</v>
      </c>
      <c r="AN2237" s="31">
        <f>(Z2237*'Propiedades físicas'!$F$4)/1000</f>
        <v>1333.3388963241966</v>
      </c>
      <c r="AO2237" s="31">
        <f>(AA2237*'Propiedades físicas'!$F$6)/1000</f>
        <v>338.68993763391728</v>
      </c>
      <c r="AP2237" s="31">
        <f>(AB2237*'Propiedades físicas'!$F$9)/1000</f>
        <v>157.40855745714671</v>
      </c>
      <c r="AQ2237" s="31">
        <f>(AC2237*'Propiedades físicas'!$F$5)/1000</f>
        <v>108.08951018539838</v>
      </c>
      <c r="AR2237" s="31">
        <f>(AD2237*'Propiedades físicas'!$F$8)/1000</f>
        <v>15.220661124885249</v>
      </c>
      <c r="AS2237" s="31">
        <f>(AE2237*'Propiedades físicas'!$F$7)/1000</f>
        <v>0.79990580525652477</v>
      </c>
      <c r="AT2237" s="31">
        <f t="shared" si="1431"/>
        <v>1953.5474685308009</v>
      </c>
      <c r="AU2237" s="31">
        <f t="shared" si="1432"/>
        <v>0.68252188278125492</v>
      </c>
      <c r="AV2237" s="31">
        <f t="shared" si="1436"/>
        <v>0.17337174708564154</v>
      </c>
      <c r="AW2237" s="31">
        <f t="shared" si="1436"/>
        <v>8.0575752569518336E-2</v>
      </c>
      <c r="AX2237" s="31">
        <f t="shared" si="1436"/>
        <v>5.5329861150847266E-2</v>
      </c>
      <c r="AY2237" s="31">
        <f t="shared" si="1433"/>
        <v>7.7912932089293993E-3</v>
      </c>
      <c r="AZ2237" s="31">
        <f t="shared" si="1433"/>
        <v>4.0946320380845811E-4</v>
      </c>
      <c r="BA2237" s="31">
        <f t="shared" si="1434"/>
        <v>0.99999999999999978</v>
      </c>
      <c r="BB2237" s="34">
        <f>AU2237*'Propiedades físicas'!$C$4+'Diseño reactor'!AV2237*'Propiedades físicas'!$C$5+'Diseño reactor'!AW2237*'Propiedades físicas'!$C$8+'Diseño reactor'!AX2237*'Propiedades físicas'!$C$9+'Diseño reactor'!AY2237*'Propiedades físicas'!$C$7+'Diseño reactor'!AZ2237*'Propiedades físicas'!$C$6</f>
        <v>875.36026077164058</v>
      </c>
      <c r="BC2237" s="45">
        <f>AU2237*'Propiedades físicas'!$L$4+'Diseño reactor'!AV2237*'Propiedades físicas'!$L$5+'Diseño reactor'!AW2237*'Propiedades físicas'!$L$8+AX2237*'Propiedades físicas'!$L$9+'Diseño reactor'!AY2237*'Propiedades físicas'!$L$7+'Diseño reactor'!AZ2237*'Propiedades físicas'!$L$6</f>
        <v>2.1135816869262962</v>
      </c>
      <c r="BD2237" s="29">
        <f t="shared" si="1411"/>
        <v>1.4856876224116653</v>
      </c>
      <c r="BE2237" s="58">
        <f t="shared" si="1412"/>
        <v>41.282854559945399</v>
      </c>
      <c r="BF2237" s="30">
        <f>AU2237*'Propiedades físicas'!$I$4+'Diseño reactor'!AV2237*'Propiedades físicas'!$I$5+'Diseño reactor'!AW2237*'Propiedades físicas'!$I$8+'Diseño reactor'!AX2237*'Propiedades físicas'!$I$9+'Diseño reactor'!AY2237*'Propiedades físicas'!$I$7+'Diseño reactor'!AZ2237*'Propiedades físicas'!$I$6</f>
        <v>1.998048867307382E-2</v>
      </c>
      <c r="BG2237" s="24">
        <f>AU2237*'Propiedades físicas'!$O$4+'Diseño reactor'!AV2237*'Propiedades físicas'!$O$5+'Diseño reactor'!AW2237*'Propiedades físicas'!$O$8+'Diseño reactor'!AX2237*'Propiedades físicas'!$O$9+'Diseño reactor'!AY2237*'Propiedades físicas'!$O$7+'Diseño reactor'!AZ2237*'Propiedades físicas'!$O$6</f>
        <v>0.15425917913075779</v>
      </c>
      <c r="BH2237" s="54">
        <f t="shared" si="1413"/>
        <v>41133.42952021688</v>
      </c>
      <c r="BI2237" s="34">
        <f t="shared" si="1435"/>
        <v>273.7626064990954</v>
      </c>
      <c r="BJ2237" s="27">
        <f t="shared" si="1414"/>
        <v>4797.11001929334</v>
      </c>
      <c r="BK2237" s="34">
        <f t="shared" si="1415"/>
        <v>569.22942598163411</v>
      </c>
      <c r="BL2237" s="27">
        <f t="shared" si="1416"/>
        <v>105.69285800525994</v>
      </c>
      <c r="BM2237" s="34">
        <f t="shared" si="1417"/>
        <v>1.1054421768707483</v>
      </c>
      <c r="BN2237" s="45">
        <f t="shared" si="1418"/>
        <v>2426.8737713998371</v>
      </c>
      <c r="BO2237" s="45">
        <f t="shared" si="1419"/>
        <v>108.94061326502325</v>
      </c>
      <c r="BP2237" s="66">
        <f t="shared" si="1420"/>
        <v>6.6875542654873419</v>
      </c>
    </row>
    <row r="2238" spans="8:68">
      <c r="H2238" s="68">
        <v>2233</v>
      </c>
      <c r="I2238" s="31">
        <f>('Propiedades físicas'!$C$10*'Diseño reactor'!H2238)/1000</f>
        <v>1954.4227138124002</v>
      </c>
      <c r="J2238" s="31">
        <f t="shared" si="1397"/>
        <v>0.23331697732395992</v>
      </c>
      <c r="K2238" s="31">
        <f>(I2238*1000)/'Propiedades físicas'!$F$10</f>
        <v>12766.614095189341</v>
      </c>
      <c r="L2238" s="31">
        <f t="shared" si="1398"/>
        <v>1823.8020135984773</v>
      </c>
      <c r="M2238" s="31">
        <f t="shared" si="1399"/>
        <v>10942.812081590864</v>
      </c>
      <c r="N2238" s="31">
        <f t="shared" si="1400"/>
        <v>0.81674967021875378</v>
      </c>
      <c r="O2238" s="32">
        <f t="shared" si="1401"/>
        <v>4.9004980213125231</v>
      </c>
      <c r="P2238" s="33">
        <f t="shared" si="1402"/>
        <v>0.67936395803654526</v>
      </c>
      <c r="Q2238" s="31">
        <f t="shared" si="1403"/>
        <v>4.7361153279142565</v>
      </c>
      <c r="R2238" s="31">
        <f t="shared" si="1404"/>
        <v>0.11427601945743855</v>
      </c>
      <c r="S2238" s="31">
        <f t="shared" si="1405"/>
        <v>0.1643826933982665</v>
      </c>
      <c r="T2238" s="31">
        <f t="shared" si="1406"/>
        <v>1.9222404233482152E-2</v>
      </c>
      <c r="U2238" s="31">
        <f t="shared" si="1407"/>
        <v>3.8872884912878832E-3</v>
      </c>
      <c r="V2238" s="47">
        <f t="shared" si="1421"/>
        <v>6.727681914536662E-4</v>
      </c>
      <c r="W2238" s="31">
        <f t="shared" si="1408"/>
        <v>0.16821030628076281</v>
      </c>
      <c r="X2238" s="34">
        <f>(S2238*H2238*'Propiedades físicas'!$F$5*60*24*365)/(1000000)</f>
        <v>56812.150390453156</v>
      </c>
      <c r="Y2238" s="34">
        <f>(U2238*H2238*'Propiedades físicas'!$F$7*60*24*365)/(1000000)</f>
        <v>420.14899123988221</v>
      </c>
      <c r="Z2238" s="31">
        <f t="shared" si="1422"/>
        <v>1517.0197182956056</v>
      </c>
      <c r="AA2238" s="31">
        <f t="shared" si="1438"/>
        <v>10575.745527232535</v>
      </c>
      <c r="AB2238" s="31">
        <f t="shared" si="1439"/>
        <v>255.17835144846029</v>
      </c>
      <c r="AC2238" s="31">
        <f t="shared" si="1440"/>
        <v>367.06655435832909</v>
      </c>
      <c r="AD2238" s="31">
        <f t="shared" si="1437"/>
        <v>42.923628653365647</v>
      </c>
      <c r="AE2238" s="31">
        <f t="shared" si="1426"/>
        <v>8.6803152010458433</v>
      </c>
      <c r="AF2238" s="31">
        <f t="shared" si="1427"/>
        <v>12766.614095189339</v>
      </c>
      <c r="AG2238" s="31">
        <f t="shared" si="1428"/>
        <v>0.11882709910274819</v>
      </c>
      <c r="AH2238" s="31">
        <f t="shared" si="1429"/>
        <v>0.82839078931802612</v>
      </c>
      <c r="AI2238" s="31">
        <f t="shared" si="1429"/>
        <v>1.9987942734527826E-2</v>
      </c>
      <c r="AJ2238" s="31">
        <f t="shared" si="1429"/>
        <v>2.8752067824831137E-2</v>
      </c>
      <c r="AK2238" s="31">
        <f t="shared" si="1410"/>
        <v>3.362177969297274E-3</v>
      </c>
      <c r="AL2238" s="31">
        <f t="shared" si="1410"/>
        <v>6.7992305056958858E-4</v>
      </c>
      <c r="AM2238" s="31">
        <f t="shared" si="1430"/>
        <v>1</v>
      </c>
      <c r="AN2238" s="31">
        <f>(Z2238*'Propiedades físicas'!$F$4)/1000</f>
        <v>1334.0367998747895</v>
      </c>
      <c r="AO2238" s="31">
        <f>(AA2238*'Propiedades físicas'!$F$6)/1000</f>
        <v>338.8468866925304</v>
      </c>
      <c r="AP2238" s="31">
        <f>(AB2238*'Propiedades físicas'!$F$9)/1000</f>
        <v>157.43228392612755</v>
      </c>
      <c r="AQ2238" s="31">
        <f>(AC2238*'Propiedades físicas'!$F$5)/1000</f>
        <v>108.09008826189718</v>
      </c>
      <c r="AR2238" s="31">
        <f>(AD2238*'Propiedades físicas'!$F$8)/1000</f>
        <v>15.217284830191183</v>
      </c>
      <c r="AS2238" s="31">
        <f>(AE2238*'Propiedades físicas'!$F$7)/1000</f>
        <v>0.79937022686431169</v>
      </c>
      <c r="AT2238" s="31">
        <f t="shared" si="1431"/>
        <v>1954.4227138124002</v>
      </c>
      <c r="AU2238" s="31">
        <f t="shared" si="1432"/>
        <v>0.68257331970551394</v>
      </c>
      <c r="AV2238" s="31">
        <f t="shared" si="1436"/>
        <v>0.17337441091827968</v>
      </c>
      <c r="AW2238" s="31">
        <f t="shared" si="1436"/>
        <v>8.0551808374674391E-2</v>
      </c>
      <c r="AX2238" s="31">
        <f t="shared" si="1436"/>
        <v>5.5305378666548007E-2</v>
      </c>
      <c r="AY2238" s="31">
        <f t="shared" si="1433"/>
        <v>7.7860765343376222E-3</v>
      </c>
      <c r="AZ2238" s="31">
        <f t="shared" si="1433"/>
        <v>4.0900580064638008E-4</v>
      </c>
      <c r="BA2238" s="31">
        <f t="shared" si="1434"/>
        <v>1</v>
      </c>
      <c r="BB2238" s="34">
        <f>AU2238*'Propiedades físicas'!$C$4+'Diseño reactor'!AV2238*'Propiedades físicas'!$C$5+'Diseño reactor'!AW2238*'Propiedades físicas'!$C$8+'Diseño reactor'!AX2238*'Propiedades físicas'!$C$9+'Diseño reactor'!AY2238*'Propiedades físicas'!$C$7+'Diseño reactor'!AZ2238*'Propiedades físicas'!$C$6</f>
        <v>875.36010930051839</v>
      </c>
      <c r="BC2238" s="45">
        <f>AU2238*'Propiedades físicas'!$L$4+'Diseño reactor'!AV2238*'Propiedades físicas'!$L$5+'Diseño reactor'!AW2238*'Propiedades físicas'!$L$8+AX2238*'Propiedades físicas'!$L$9+'Diseño reactor'!AY2238*'Propiedades físicas'!$L$7+'Diseño reactor'!AZ2238*'Propiedades físicas'!$L$6</f>
        <v>2.1136184454979459</v>
      </c>
      <c r="BD2238" s="29">
        <f t="shared" si="1411"/>
        <v>1.4851086342066262</v>
      </c>
      <c r="BE2238" s="58">
        <f t="shared" si="1412"/>
        <v>41.282230368559198</v>
      </c>
      <c r="BF2238" s="30">
        <f>AU2238*'Propiedades físicas'!$I$4+'Diseño reactor'!AV2238*'Propiedades físicas'!$I$5+'Diseño reactor'!AW2238*'Propiedades físicas'!$I$8+'Diseño reactor'!AX2238*'Propiedades físicas'!$I$9+'Diseño reactor'!AY2238*'Propiedades físicas'!$I$7+'Diseño reactor'!AZ2238*'Propiedades físicas'!$I$6</f>
        <v>1.9980554270423129E-2</v>
      </c>
      <c r="BG2238" s="24">
        <f>AU2238*'Propiedades físicas'!$O$4+'Diseño reactor'!AV2238*'Propiedades físicas'!$O$5+'Diseño reactor'!AW2238*'Propiedades físicas'!$O$8+'Diseño reactor'!AX2238*'Propiedades físicas'!$O$9+'Diseño reactor'!AY2238*'Propiedades físicas'!$O$7+'Diseño reactor'!AZ2238*'Propiedades físicas'!$O$6</f>
        <v>0.15426096192005095</v>
      </c>
      <c r="BH2238" s="54">
        <f t="shared" si="1413"/>
        <v>41133.287359070615</v>
      </c>
      <c r="BI2238" s="34">
        <f t="shared" si="1435"/>
        <v>273.76510253531501</v>
      </c>
      <c r="BJ2238" s="27">
        <f t="shared" si="1414"/>
        <v>4797.1135456054171</v>
      </c>
      <c r="BK2238" s="34">
        <f t="shared" si="1415"/>
        <v>569.23642306522913</v>
      </c>
      <c r="BL2238" s="27">
        <f t="shared" si="1416"/>
        <v>105.69309923414716</v>
      </c>
      <c r="BM2238" s="34">
        <f t="shared" si="1417"/>
        <v>1.1054421768707483</v>
      </c>
      <c r="BN2238" s="45">
        <f t="shared" si="1418"/>
        <v>2428.0713379084627</v>
      </c>
      <c r="BO2238" s="45">
        <f t="shared" si="1419"/>
        <v>108.9483182092395</v>
      </c>
      <c r="BP2238" s="66">
        <f t="shared" si="1420"/>
        <v>6.687553108282251</v>
      </c>
    </row>
    <row r="2239" spans="8:68">
      <c r="H2239" s="68">
        <v>2234</v>
      </c>
      <c r="I2239" s="31">
        <f>('Propiedades físicas'!$C$10*'Diseño reactor'!H2239)/1000</f>
        <v>1955.2979590940001</v>
      </c>
      <c r="J2239" s="31">
        <f t="shared" si="1397"/>
        <v>0.23321253821146037</v>
      </c>
      <c r="K2239" s="31">
        <f>(I2239*1000)/'Propiedades físicas'!$F$10</f>
        <v>12772.331342880874</v>
      </c>
      <c r="L2239" s="31">
        <f t="shared" si="1398"/>
        <v>1824.6187632686963</v>
      </c>
      <c r="M2239" s="31">
        <f t="shared" si="1399"/>
        <v>10947.712579612178</v>
      </c>
      <c r="N2239" s="31">
        <f t="shared" si="1400"/>
        <v>0.81674967021875389</v>
      </c>
      <c r="O2239" s="32">
        <f t="shared" si="1401"/>
        <v>4.900498021312524</v>
      </c>
      <c r="P2239" s="33">
        <f t="shared" si="1402"/>
        <v>0.679415114985777</v>
      </c>
      <c r="Q2239" s="31">
        <f t="shared" si="1403"/>
        <v>4.7361880327074299</v>
      </c>
      <c r="R2239" s="31">
        <f t="shared" si="1404"/>
        <v>0.11424206955619913</v>
      </c>
      <c r="S2239" s="31">
        <f t="shared" si="1405"/>
        <v>0.16430998860509302</v>
      </c>
      <c r="T2239" s="31">
        <f t="shared" si="1406"/>
        <v>1.9209537981439598E-2</v>
      </c>
      <c r="U2239" s="31">
        <f t="shared" si="1407"/>
        <v>3.8829476953382361E-3</v>
      </c>
      <c r="V2239" s="47">
        <f t="shared" si="1421"/>
        <v>6.7281885173348793E-4</v>
      </c>
      <c r="W2239" s="31">
        <f t="shared" si="1408"/>
        <v>0.16814767148445128</v>
      </c>
      <c r="X2239" s="34">
        <f>(S2239*H2239*'Propiedades físicas'!$F$5*60*24*365)/(1000000)</f>
        <v>56812.453775082409</v>
      </c>
      <c r="Y2239" s="34">
        <f>(U2239*H2239*'Propiedades físicas'!$F$7*60*24*365)/(1000000)</f>
        <v>419.86777028796297</v>
      </c>
      <c r="Z2239" s="31">
        <f t="shared" si="1422"/>
        <v>1517.8133668782259</v>
      </c>
      <c r="AA2239" s="31">
        <f t="shared" si="1438"/>
        <v>10580.644065068398</v>
      </c>
      <c r="AB2239" s="31">
        <f t="shared" si="1439"/>
        <v>255.21678338854886</v>
      </c>
      <c r="AC2239" s="31">
        <f t="shared" si="1440"/>
        <v>367.06851454377784</v>
      </c>
      <c r="AD2239" s="31">
        <f t="shared" si="1437"/>
        <v>42.914107850536062</v>
      </c>
      <c r="AE2239" s="31">
        <f t="shared" si="1426"/>
        <v>8.6745051513856186</v>
      </c>
      <c r="AF2239" s="31">
        <f t="shared" si="1427"/>
        <v>12772.331342880874</v>
      </c>
      <c r="AG2239" s="31">
        <f t="shared" si="1428"/>
        <v>0.11883604693079268</v>
      </c>
      <c r="AH2239" s="31">
        <f t="shared" si="1429"/>
        <v>0.828403506065156</v>
      </c>
      <c r="AI2239" s="31">
        <f t="shared" si="1429"/>
        <v>1.9982004579829765E-2</v>
      </c>
      <c r="AJ2239" s="31">
        <f t="shared" si="1429"/>
        <v>2.8739351077701009E-2</v>
      </c>
      <c r="AK2239" s="31">
        <f t="shared" si="1410"/>
        <v>3.3599275416900149E-3</v>
      </c>
      <c r="AL2239" s="31">
        <f t="shared" si="1410"/>
        <v>6.7916380483040565E-4</v>
      </c>
      <c r="AM2239" s="31">
        <f t="shared" si="1430"/>
        <v>0.99999999999999978</v>
      </c>
      <c r="AN2239" s="31">
        <f>(Z2239*'Propiedades físicas'!$F$4)/1000</f>
        <v>1334.7347185653744</v>
      </c>
      <c r="AO2239" s="31">
        <f>(AA2239*'Propiedades físicas'!$F$6)/1000</f>
        <v>339.00383584479141</v>
      </c>
      <c r="AP2239" s="31">
        <f>(AB2239*'Propiedades físicas'!$F$9)/1000</f>
        <v>157.45599451156519</v>
      </c>
      <c r="AQ2239" s="31">
        <f>(AC2239*'Propiedades físicas'!$F$5)/1000</f>
        <v>108.09066547770627</v>
      </c>
      <c r="AR2239" s="31">
        <f>(AD2239*'Propiedades físicas'!$F$8)/1000</f>
        <v>15.213909515172039</v>
      </c>
      <c r="AS2239" s="31">
        <f>(AE2239*'Propiedades físicas'!$F$7)/1000</f>
        <v>0.7988351793911016</v>
      </c>
      <c r="AT2239" s="31">
        <f t="shared" si="1431"/>
        <v>1955.2979590940004</v>
      </c>
      <c r="AU2239" s="31">
        <f t="shared" si="1432"/>
        <v>0.68262471832366256</v>
      </c>
      <c r="AV2239" s="31">
        <f t="shared" si="1436"/>
        <v>0.1733770724140023</v>
      </c>
      <c r="AW2239" s="31">
        <f t="shared" si="1436"/>
        <v>8.0527877492657648E-2</v>
      </c>
      <c r="AX2239" s="31">
        <f t="shared" si="1436"/>
        <v>5.5280917660135417E-2</v>
      </c>
      <c r="AY2239" s="31">
        <f t="shared" si="1433"/>
        <v>7.7808650310367536E-3</v>
      </c>
      <c r="AZ2239" s="31">
        <f t="shared" si="1433"/>
        <v>4.0854907850527647E-4</v>
      </c>
      <c r="BA2239" s="31">
        <f t="shared" si="1434"/>
        <v>1</v>
      </c>
      <c r="BB2239" s="34">
        <f>AU2239*'Propiedades físicas'!$C$4+'Diseño reactor'!AV2239*'Propiedades físicas'!$C$5+'Diseño reactor'!AW2239*'Propiedades físicas'!$C$8+'Diseño reactor'!AX2239*'Propiedades físicas'!$C$9+'Diseño reactor'!AY2239*'Propiedades físicas'!$C$7+'Diseño reactor'!AZ2239*'Propiedades físicas'!$C$6</f>
        <v>875.35995804480797</v>
      </c>
      <c r="BC2239" s="45">
        <f>AU2239*'Propiedades físicas'!$L$4+'Diseño reactor'!AV2239*'Propiedades físicas'!$L$5+'Diseño reactor'!AW2239*'Propiedades físicas'!$L$8+AX2239*'Propiedades físicas'!$L$9+'Diseño reactor'!AY2239*'Propiedades físicas'!$L$7+'Diseño reactor'!AZ2239*'Propiedades físicas'!$L$6</f>
        <v>2.113655175559781</v>
      </c>
      <c r="BD2239" s="29">
        <f t="shared" si="1411"/>
        <v>1.4845300977335214</v>
      </c>
      <c r="BE2239" s="58">
        <f t="shared" si="1412"/>
        <v>41.281606670741432</v>
      </c>
      <c r="BF2239" s="30">
        <f>AU2239*'Propiedades físicas'!$I$4+'Diseño reactor'!AV2239*'Propiedades físicas'!$I$5+'Diseño reactor'!AW2239*'Propiedades físicas'!$I$8+'Diseño reactor'!AX2239*'Propiedades físicas'!$I$9+'Diseño reactor'!AY2239*'Propiedades físicas'!$I$7+'Diseño reactor'!AZ2239*'Propiedades físicas'!$I$6</f>
        <v>1.9980619766004626E-2</v>
      </c>
      <c r="BG2239" s="24">
        <f>AU2239*'Propiedades físicas'!$O$4+'Diseño reactor'!AV2239*'Propiedades físicas'!$O$5+'Diseño reactor'!AW2239*'Propiedades físicas'!$O$8+'Diseño reactor'!AX2239*'Propiedades físicas'!$O$9+'Diseño reactor'!AY2239*'Propiedades físicas'!$O$7+'Diseño reactor'!AZ2239*'Propiedades físicas'!$O$6</f>
        <v>0.15426274338555523</v>
      </c>
      <c r="BH2239" s="54">
        <f t="shared" si="1413"/>
        <v>41133.145418484513</v>
      </c>
      <c r="BI2239" s="34">
        <f t="shared" si="1435"/>
        <v>273.76759580733767</v>
      </c>
      <c r="BJ2239" s="27">
        <f t="shared" si="1414"/>
        <v>4797.1170727520876</v>
      </c>
      <c r="BK2239" s="34">
        <f t="shared" si="1415"/>
        <v>569.2434153726316</v>
      </c>
      <c r="BL2239" s="27">
        <f t="shared" si="1416"/>
        <v>105.69334029354786</v>
      </c>
      <c r="BM2239" s="34">
        <f t="shared" si="1417"/>
        <v>1.1054421768707483</v>
      </c>
      <c r="BN2239" s="45">
        <f t="shared" si="1418"/>
        <v>2429.2689227700948</v>
      </c>
      <c r="BO2239" s="45">
        <f t="shared" si="1419"/>
        <v>108.95601741621303</v>
      </c>
      <c r="BP2239" s="66">
        <f t="shared" si="1420"/>
        <v>6.6875519527228589</v>
      </c>
    </row>
    <row r="2240" spans="8:68">
      <c r="H2240" s="68">
        <v>2235</v>
      </c>
      <c r="I2240" s="31">
        <f>('Propiedades físicas'!$C$10*'Diseño reactor'!H2240)/1000</f>
        <v>1956.1732043755997</v>
      </c>
      <c r="J2240" s="31">
        <f t="shared" si="1397"/>
        <v>0.23310819255677967</v>
      </c>
      <c r="K2240" s="31">
        <f>(I2240*1000)/'Propiedades físicas'!$F$10</f>
        <v>12778.048590572404</v>
      </c>
      <c r="L2240" s="31">
        <f t="shared" si="1398"/>
        <v>1825.4355129389146</v>
      </c>
      <c r="M2240" s="31">
        <f t="shared" si="1399"/>
        <v>10952.613077633489</v>
      </c>
      <c r="N2240" s="31">
        <f t="shared" si="1400"/>
        <v>0.81674967021875378</v>
      </c>
      <c r="O2240" s="32">
        <f t="shared" si="1401"/>
        <v>4.9004980213125231</v>
      </c>
      <c r="P2240" s="33">
        <f t="shared" si="1402"/>
        <v>0.679466233851582</v>
      </c>
      <c r="Q2240" s="31">
        <f t="shared" si="1403"/>
        <v>4.7362606737457122</v>
      </c>
      <c r="R2240" s="31">
        <f t="shared" si="1404"/>
        <v>0.11420813852746592</v>
      </c>
      <c r="S2240" s="31">
        <f t="shared" si="1405"/>
        <v>0.16423734756681002</v>
      </c>
      <c r="T2240" s="31">
        <f t="shared" si="1406"/>
        <v>1.9196684479773542E-2</v>
      </c>
      <c r="U2240" s="31">
        <f t="shared" si="1407"/>
        <v>3.8786133599323512E-3</v>
      </c>
      <c r="V2240" s="47">
        <f t="shared" si="1421"/>
        <v>6.7286947429962495E-4</v>
      </c>
      <c r="W2240" s="31">
        <f t="shared" si="1408"/>
        <v>0.16808508331616781</v>
      </c>
      <c r="X2240" s="34">
        <f>(S2240*H2240*'Propiedades físicas'!$F$5*60*24*365)/(1000000)</f>
        <v>56812.756708174704</v>
      </c>
      <c r="Y2240" s="34">
        <f>(U2240*H2240*'Propiedades físicas'!$F$7*60*24*365)/(1000000)</f>
        <v>419.58682802427415</v>
      </c>
      <c r="Z2240" s="31">
        <f t="shared" si="1422"/>
        <v>1518.6070326582858</v>
      </c>
      <c r="AA2240" s="31">
        <f t="shared" si="1438"/>
        <v>10585.542605821667</v>
      </c>
      <c r="AB2240" s="31">
        <f t="shared" si="1439"/>
        <v>255.25518960888633</v>
      </c>
      <c r="AC2240" s="31">
        <f t="shared" si="1440"/>
        <v>367.07047181182043</v>
      </c>
      <c r="AD2240" s="31">
        <f t="shared" si="1437"/>
        <v>42.904589812293864</v>
      </c>
      <c r="AE2240" s="31">
        <f t="shared" si="1426"/>
        <v>8.6687008594488049</v>
      </c>
      <c r="AF2240" s="31">
        <f t="shared" si="1427"/>
        <v>12778.048590572402</v>
      </c>
      <c r="AG2240" s="31">
        <f t="shared" si="1428"/>
        <v>0.11884498809769033</v>
      </c>
      <c r="AH2240" s="31">
        <f t="shared" si="1429"/>
        <v>0.82841621166096069</v>
      </c>
      <c r="AI2240" s="31">
        <f t="shared" si="1429"/>
        <v>1.9976069726109252E-2</v>
      </c>
      <c r="AJ2240" s="31">
        <f t="shared" si="1429"/>
        <v>2.8726645481896483E-2</v>
      </c>
      <c r="AK2240" s="31">
        <f t="shared" si="1410"/>
        <v>3.3576793442426501E-3</v>
      </c>
      <c r="AL2240" s="31">
        <f t="shared" si="1410"/>
        <v>6.7840568910064567E-4</v>
      </c>
      <c r="AM2240" s="31">
        <f t="shared" si="1430"/>
        <v>1</v>
      </c>
      <c r="AN2240" s="31">
        <f>(Z2240*'Propiedades físicas'!$F$4)/1000</f>
        <v>1335.4326523790435</v>
      </c>
      <c r="AO2240" s="31">
        <f>(AA2240*'Propiedades físicas'!$F$6)/1000</f>
        <v>339.16078509052619</v>
      </c>
      <c r="AP2240" s="31">
        <f>(AB2240*'Propiedades físicas'!$F$9)/1000</f>
        <v>157.47968922920239</v>
      </c>
      <c r="AQ2240" s="31">
        <f>(AC2240*'Propiedades físicas'!$F$5)/1000</f>
        <v>108.09124183442677</v>
      </c>
      <c r="AR2240" s="31">
        <f>(AD2240*'Propiedades físicas'!$F$8)/1000</f>
        <v>15.210535180254416</v>
      </c>
      <c r="AS2240" s="31">
        <f>(AE2240*'Propiedades físicas'!$F$7)/1000</f>
        <v>0.79830066214664042</v>
      </c>
      <c r="AT2240" s="31">
        <f t="shared" si="1431"/>
        <v>1956.1732043755999</v>
      </c>
      <c r="AU2240" s="31">
        <f t="shared" si="1432"/>
        <v>0.68267607867847602</v>
      </c>
      <c r="AV2240" s="31">
        <f t="shared" si="1436"/>
        <v>0.17337973157585732</v>
      </c>
      <c r="AW2240" s="31">
        <f t="shared" si="1436"/>
        <v>8.0503959913646339E-2</v>
      </c>
      <c r="AX2240" s="31">
        <f t="shared" si="1436"/>
        <v>5.5256478103598662E-2</v>
      </c>
      <c r="AY2240" s="31">
        <f t="shared" si="1433"/>
        <v>7.7756586923035465E-3</v>
      </c>
      <c r="AZ2240" s="31">
        <f t="shared" si="1433"/>
        <v>4.0809303611816613E-4</v>
      </c>
      <c r="BA2240" s="31">
        <f t="shared" si="1434"/>
        <v>1</v>
      </c>
      <c r="BB2240" s="34">
        <f>AU2240*'Propiedades físicas'!$C$4+'Diseño reactor'!AV2240*'Propiedades físicas'!$C$5+'Diseño reactor'!AW2240*'Propiedades físicas'!$C$8+'Diseño reactor'!AX2240*'Propiedades físicas'!$C$9+'Diseño reactor'!AY2240*'Propiedades físicas'!$C$7+'Diseño reactor'!AZ2240*'Propiedades físicas'!$C$6</f>
        <v>875.35980700412983</v>
      </c>
      <c r="BC2240" s="45">
        <f>AU2240*'Propiedades físicas'!$L$4+'Diseño reactor'!AV2240*'Propiedades físicas'!$L$5+'Diseño reactor'!AW2240*'Propiedades físicas'!$L$8+AX2240*'Propiedades físicas'!$L$9+'Diseño reactor'!AY2240*'Propiedades físicas'!$L$7+'Diseño reactor'!AZ2240*'Propiedades físicas'!$L$6</f>
        <v>2.1136918771447393</v>
      </c>
      <c r="BD2240" s="29">
        <f t="shared" si="1411"/>
        <v>1.483952012463331</v>
      </c>
      <c r="BE2240" s="58">
        <f t="shared" si="1412"/>
        <v>41.280983465905301</v>
      </c>
      <c r="BF2240" s="30">
        <f>AU2240*'Propiedades físicas'!$I$4+'Diseño reactor'!AV2240*'Propiedades físicas'!$I$5+'Diseño reactor'!AW2240*'Propiedades físicas'!$I$8+'Diseño reactor'!AX2240*'Propiedades físicas'!$I$9+'Diseño reactor'!AY2240*'Propiedades físicas'!$I$7+'Diseño reactor'!AZ2240*'Propiedades físicas'!$I$6</f>
        <v>1.9980685159998301E-2</v>
      </c>
      <c r="BG2240" s="24">
        <f>AU2240*'Propiedades físicas'!$O$4+'Diseño reactor'!AV2240*'Propiedades físicas'!$O$5+'Diseño reactor'!AW2240*'Propiedades físicas'!$O$8+'Diseño reactor'!AX2240*'Propiedades físicas'!$O$9+'Diseño reactor'!AY2240*'Propiedades físicas'!$O$7+'Diseño reactor'!AZ2240*'Propiedades físicas'!$O$6</f>
        <v>0.15426452352871689</v>
      </c>
      <c r="BH2240" s="54">
        <f t="shared" si="1413"/>
        <v>41133.003698065862</v>
      </c>
      <c r="BI2240" s="34">
        <f t="shared" si="1435"/>
        <v>273.77008631937991</v>
      </c>
      <c r="BJ2240" s="27">
        <f t="shared" si="1414"/>
        <v>4797.1206007280725</v>
      </c>
      <c r="BK2240" s="34">
        <f t="shared" si="1415"/>
        <v>569.25040290854486</v>
      </c>
      <c r="BL2240" s="27">
        <f t="shared" si="1416"/>
        <v>105.69358118363418</v>
      </c>
      <c r="BM2240" s="34">
        <f t="shared" si="1417"/>
        <v>1.1054421768707483</v>
      </c>
      <c r="BN2240" s="45">
        <f t="shared" si="1418"/>
        <v>2430.4665259636395</v>
      </c>
      <c r="BO2240" s="45">
        <f t="shared" si="1419"/>
        <v>108.96371089234927</v>
      </c>
      <c r="BP2240" s="66">
        <f t="shared" si="1420"/>
        <v>6.6875507988062637</v>
      </c>
    </row>
    <row r="2241" spans="8:68">
      <c r="H2241" s="68">
        <v>2236</v>
      </c>
      <c r="I2241" s="31">
        <f>('Propiedades físicas'!$C$10*'Diseño reactor'!H2241)/1000</f>
        <v>1957.0484496571996</v>
      </c>
      <c r="J2241" s="31">
        <f t="shared" si="1397"/>
        <v>0.23300394023452706</v>
      </c>
      <c r="K2241" s="31">
        <f>(I2241*1000)/'Propiedades físicas'!$F$10</f>
        <v>12783.765838263937</v>
      </c>
      <c r="L2241" s="31">
        <f t="shared" si="1398"/>
        <v>1826.2522626091336</v>
      </c>
      <c r="M2241" s="31">
        <f t="shared" si="1399"/>
        <v>10957.513575654802</v>
      </c>
      <c r="N2241" s="31">
        <f t="shared" si="1400"/>
        <v>0.81674967021875389</v>
      </c>
      <c r="O2241" s="32">
        <f t="shared" si="1401"/>
        <v>4.9004980213125231</v>
      </c>
      <c r="P2241" s="33">
        <f t="shared" si="1402"/>
        <v>0.67951731467647125</v>
      </c>
      <c r="Q2241" s="31">
        <f t="shared" si="1403"/>
        <v>4.7363332511122165</v>
      </c>
      <c r="R2241" s="31">
        <f t="shared" si="1404"/>
        <v>0.11417422635731535</v>
      </c>
      <c r="S2241" s="31">
        <f t="shared" si="1405"/>
        <v>0.1641647702003054</v>
      </c>
      <c r="T2241" s="31">
        <f t="shared" si="1406"/>
        <v>1.91838437119119E-2</v>
      </c>
      <c r="U2241" s="31">
        <f t="shared" si="1407"/>
        <v>3.8742854730554142E-3</v>
      </c>
      <c r="V2241" s="47">
        <f t="shared" si="1421"/>
        <v>6.7292005919417541E-4</v>
      </c>
      <c r="W2241" s="31">
        <f t="shared" si="1408"/>
        <v>0.16802254172386391</v>
      </c>
      <c r="X2241" s="34">
        <f>(S2241*H2241*'Propiedades físicas'!$F$5*60*24*365)/(1000000)</f>
        <v>56813.059190569846</v>
      </c>
      <c r="Y2241" s="34">
        <f>(U2241*H2241*'Propiedades físicas'!$F$7*60*24*365)/(1000000)</f>
        <v>419.30616408659597</v>
      </c>
      <c r="Z2241" s="31">
        <f t="shared" si="1422"/>
        <v>1519.4007156165897</v>
      </c>
      <c r="AA2241" s="31">
        <f t="shared" si="1438"/>
        <v>10590.441149486916</v>
      </c>
      <c r="AB2241" s="31">
        <f t="shared" si="1439"/>
        <v>255.29357013495712</v>
      </c>
      <c r="AC2241" s="31">
        <f t="shared" si="1440"/>
        <v>367.0724261678829</v>
      </c>
      <c r="AD2241" s="31">
        <f t="shared" si="1437"/>
        <v>42.895074539835008</v>
      </c>
      <c r="AE2241" s="31">
        <f t="shared" si="1426"/>
        <v>8.6629023177519056</v>
      </c>
      <c r="AF2241" s="31">
        <f t="shared" si="1427"/>
        <v>12783.765838263933</v>
      </c>
      <c r="AG2241" s="31">
        <f t="shared" si="1428"/>
        <v>0.11885392261087661</v>
      </c>
      <c r="AH2241" s="31">
        <f t="shared" si="1429"/>
        <v>0.82842890611997666</v>
      </c>
      <c r="AI2241" s="31">
        <f t="shared" si="1429"/>
        <v>1.9970138170930907E-2</v>
      </c>
      <c r="AJ2241" s="31">
        <f t="shared" si="1429"/>
        <v>2.8713951022880456E-2</v>
      </c>
      <c r="AK2241" s="31">
        <f t="shared" si="1410"/>
        <v>3.3554333740565658E-3</v>
      </c>
      <c r="AL2241" s="31">
        <f t="shared" si="1410"/>
        <v>6.7764870127880476E-4</v>
      </c>
      <c r="AM2241" s="31">
        <f t="shared" si="1430"/>
        <v>1</v>
      </c>
      <c r="AN2241" s="31">
        <f>(Z2241*'Propiedades físicas'!$F$4)/1000</f>
        <v>1336.1306012989166</v>
      </c>
      <c r="AO2241" s="31">
        <f>(AA2241*'Propiedades físicas'!$F$6)/1000</f>
        <v>339.3177344295608</v>
      </c>
      <c r="AP2241" s="31">
        <f>(AB2241*'Propiedades físicas'!$F$9)/1000</f>
        <v>157.50336809476178</v>
      </c>
      <c r="AQ2241" s="31">
        <f>(AC2241*'Propiedades físicas'!$F$5)/1000</f>
        <v>108.09181733365648</v>
      </c>
      <c r="AR2241" s="31">
        <f>(AD2241*'Propiedades físicas'!$F$8)/1000</f>
        <v>15.207161825862302</v>
      </c>
      <c r="AS2241" s="31">
        <f>(AE2241*'Propiedades físicas'!$F$7)/1000</f>
        <v>0.79776667444177307</v>
      </c>
      <c r="AT2241" s="31">
        <f t="shared" si="1431"/>
        <v>1957.0484496572001</v>
      </c>
      <c r="AU2241" s="31">
        <f t="shared" si="1432"/>
        <v>0.68272740081266536</v>
      </c>
      <c r="AV2241" s="31">
        <f t="shared" si="1436"/>
        <v>0.17338238840688705</v>
      </c>
      <c r="AW2241" s="31">
        <f t="shared" si="1436"/>
        <v>8.0480055627825842E-2</v>
      </c>
      <c r="AX2241" s="31">
        <f t="shared" si="1436"/>
        <v>5.5232059968975233E-2</v>
      </c>
      <c r="AY2241" s="31">
        <f t="shared" si="1433"/>
        <v>7.7704575114254399E-3</v>
      </c>
      <c r="AZ2241" s="31">
        <f t="shared" si="1433"/>
        <v>4.076376722208953E-4</v>
      </c>
      <c r="BA2241" s="31">
        <f t="shared" si="1434"/>
        <v>0.99999999999999978</v>
      </c>
      <c r="BB2241" s="34">
        <f>AU2241*'Propiedades físicas'!$C$4+'Diseño reactor'!AV2241*'Propiedades físicas'!$C$5+'Diseño reactor'!AW2241*'Propiedades físicas'!$C$8+'Diseño reactor'!AX2241*'Propiedades físicas'!$C$9+'Diseño reactor'!AY2241*'Propiedades físicas'!$C$7+'Diseño reactor'!AZ2241*'Propiedades físicas'!$C$6</f>
        <v>875.35965617810507</v>
      </c>
      <c r="BC2241" s="45">
        <f>AU2241*'Propiedades físicas'!$L$4+'Diseño reactor'!AV2241*'Propiedades físicas'!$L$5+'Diseño reactor'!AW2241*'Propiedades físicas'!$L$8+AX2241*'Propiedades físicas'!$L$9+'Diseño reactor'!AY2241*'Propiedades físicas'!$L$7+'Diseño reactor'!AZ2241*'Propiedades físicas'!$L$6</f>
        <v>2.1137285502857068</v>
      </c>
      <c r="BD2241" s="29">
        <f t="shared" si="1411"/>
        <v>1.4833743778678654</v>
      </c>
      <c r="BE2241" s="58">
        <f t="shared" si="1412"/>
        <v>41.280360753464883</v>
      </c>
      <c r="BF2241" s="30">
        <f>AU2241*'Propiedades físicas'!$I$4+'Diseño reactor'!AV2241*'Propiedades físicas'!$I$5+'Diseño reactor'!AW2241*'Propiedades físicas'!$I$8+'Diseño reactor'!AX2241*'Propiedades físicas'!$I$9+'Diseño reactor'!AY2241*'Propiedades físicas'!$I$7+'Diseño reactor'!AZ2241*'Propiedades físicas'!$I$6</f>
        <v>1.9980750452583722E-2</v>
      </c>
      <c r="BG2241" s="24">
        <f>AU2241*'Propiedades físicas'!$O$4+'Diseño reactor'!AV2241*'Propiedades físicas'!$O$5+'Diseño reactor'!AW2241*'Propiedades físicas'!$O$8+'Diseño reactor'!AX2241*'Propiedades físicas'!$O$9+'Diseño reactor'!AY2241*'Propiedades físicas'!$O$7+'Diseño reactor'!AZ2241*'Propiedades físicas'!$O$6</f>
        <v>0.15426630235097996</v>
      </c>
      <c r="BH2241" s="54">
        <f t="shared" si="1413"/>
        <v>41132.862197422874</v>
      </c>
      <c r="BI2241" s="34">
        <f t="shared" si="1435"/>
        <v>273.77257407564997</v>
      </c>
      <c r="BJ2241" s="27">
        <f t="shared" si="1414"/>
        <v>4797.1241295280997</v>
      </c>
      <c r="BK2241" s="34">
        <f t="shared" si="1415"/>
        <v>569.25738567766416</v>
      </c>
      <c r="BL2241" s="27">
        <f t="shared" si="1416"/>
        <v>105.69382190457803</v>
      </c>
      <c r="BM2241" s="34">
        <f t="shared" si="1417"/>
        <v>1.1054421768707483</v>
      </c>
      <c r="BN2241" s="45">
        <f t="shared" si="1418"/>
        <v>2431.6641474680332</v>
      </c>
      <c r="BO2241" s="45">
        <f t="shared" si="1419"/>
        <v>108.97139864404424</v>
      </c>
      <c r="BP2241" s="66">
        <f t="shared" si="1420"/>
        <v>6.6875496465295718</v>
      </c>
    </row>
    <row r="2242" spans="8:68">
      <c r="H2242" s="68">
        <v>2237</v>
      </c>
      <c r="I2242" s="31">
        <f>('Propiedades físicas'!$C$10*'Diseño reactor'!H2242)/1000</f>
        <v>1957.9236949387994</v>
      </c>
      <c r="J2242" s="31">
        <f t="shared" si="1397"/>
        <v>0.23289978111953624</v>
      </c>
      <c r="K2242" s="31">
        <f>(I2242*1000)/'Propiedades físicas'!$F$10</f>
        <v>12789.483085955466</v>
      </c>
      <c r="L2242" s="31">
        <f t="shared" si="1398"/>
        <v>1827.0690122793521</v>
      </c>
      <c r="M2242" s="31">
        <f t="shared" si="1399"/>
        <v>10962.414073676113</v>
      </c>
      <c r="N2242" s="31">
        <f t="shared" si="1400"/>
        <v>0.81674967021875378</v>
      </c>
      <c r="O2242" s="32">
        <f t="shared" si="1401"/>
        <v>4.9004980213125222</v>
      </c>
      <c r="P2242" s="33">
        <f t="shared" si="1402"/>
        <v>0.6795683575028918</v>
      </c>
      <c r="Q2242" s="31">
        <f t="shared" si="1403"/>
        <v>4.7364057648899127</v>
      </c>
      <c r="R2242" s="31">
        <f t="shared" si="1404"/>
        <v>0.11414033303183377</v>
      </c>
      <c r="S2242" s="31">
        <f t="shared" si="1405"/>
        <v>0.16409225642260988</v>
      </c>
      <c r="T2242" s="31">
        <f t="shared" si="1406"/>
        <v>1.9171015661308931E-2</v>
      </c>
      <c r="U2242" s="31">
        <f t="shared" si="1407"/>
        <v>3.8699640227194058E-3</v>
      </c>
      <c r="V2242" s="47">
        <f t="shared" si="1421"/>
        <v>6.7297060645917439E-4</v>
      </c>
      <c r="W2242" s="31">
        <f t="shared" si="1408"/>
        <v>0.16796004665556855</v>
      </c>
      <c r="X2242" s="34">
        <f>(S2242*H2242*'Propiedades físicas'!$F$5*60*24*365)/(1000000)</f>
        <v>56813.36122310564</v>
      </c>
      <c r="Y2242" s="34">
        <f>(U2242*H2242*'Propiedades físicas'!$F$7*60*24*365)/(1000000)</f>
        <v>419.02577811328342</v>
      </c>
      <c r="Z2242" s="31">
        <f t="shared" si="1422"/>
        <v>1520.194415733969</v>
      </c>
      <c r="AA2242" s="31">
        <f t="shared" si="1438"/>
        <v>10595.339696058734</v>
      </c>
      <c r="AB2242" s="31">
        <f t="shared" si="1439"/>
        <v>255.33192499221215</v>
      </c>
      <c r="AC2242" s="31">
        <f t="shared" si="1440"/>
        <v>367.07437761737833</v>
      </c>
      <c r="AD2242" s="31">
        <f t="shared" si="1437"/>
        <v>42.885562034348077</v>
      </c>
      <c r="AE2242" s="31">
        <f t="shared" si="1426"/>
        <v>8.6571095188233116</v>
      </c>
      <c r="AF2242" s="31">
        <f t="shared" si="1427"/>
        <v>12789.483085955464</v>
      </c>
      <c r="AG2242" s="31">
        <f t="shared" si="1428"/>
        <v>0.11886285047777596</v>
      </c>
      <c r="AH2242" s="31">
        <f t="shared" si="1429"/>
        <v>0.82844158945671631</v>
      </c>
      <c r="AI2242" s="31">
        <f t="shared" si="1429"/>
        <v>1.9964209911861115E-2</v>
      </c>
      <c r="AJ2242" s="31">
        <f t="shared" si="1429"/>
        <v>2.8701267686140834E-2</v>
      </c>
      <c r="AK2242" s="31">
        <f t="shared" si="1410"/>
        <v>3.3531896282377564E-3</v>
      </c>
      <c r="AL2242" s="31">
        <f t="shared" si="1410"/>
        <v>6.7689283926806684E-4</v>
      </c>
      <c r="AM2242" s="31">
        <f t="shared" si="1430"/>
        <v>1</v>
      </c>
      <c r="AN2242" s="31">
        <f>(Z2242*'Propiedades físicas'!$F$4)/1000</f>
        <v>1336.8285653081375</v>
      </c>
      <c r="AO2242" s="31">
        <f>(AA2242*'Propiedades físicas'!$F$6)/1000</f>
        <v>339.47468386172181</v>
      </c>
      <c r="AP2242" s="31">
        <f>(AB2242*'Propiedades físicas'!$F$9)/1000</f>
        <v>157.52703112394525</v>
      </c>
      <c r="AQ2242" s="31">
        <f>(AC2242*'Propiedades físicas'!$F$5)/1000</f>
        <v>108.09239197698942</v>
      </c>
      <c r="AR2242" s="31">
        <f>(AD2242*'Propiedades físicas'!$F$8)/1000</f>
        <v>15.203789452417075</v>
      </c>
      <c r="AS2242" s="31">
        <f>(AE2242*'Propiedades físicas'!$F$7)/1000</f>
        <v>0.79723321558843885</v>
      </c>
      <c r="AT2242" s="31">
        <f t="shared" si="1431"/>
        <v>1957.9236949387996</v>
      </c>
      <c r="AU2242" s="31">
        <f t="shared" si="1432"/>
        <v>0.68277868476887904</v>
      </c>
      <c r="AV2242" s="31">
        <f t="shared" si="1436"/>
        <v>0.17338504291012885</v>
      </c>
      <c r="AW2242" s="31">
        <f t="shared" si="1436"/>
        <v>8.0456164625388626E-2</v>
      </c>
      <c r="AX2242" s="31">
        <f t="shared" si="1436"/>
        <v>5.5207663228350759E-2</v>
      </c>
      <c r="AY2242" s="31">
        <f t="shared" si="1433"/>
        <v>7.7652614817005482E-3</v>
      </c>
      <c r="AZ2242" s="31">
        <f t="shared" si="1433"/>
        <v>4.0718298555213032E-4</v>
      </c>
      <c r="BA2242" s="31">
        <f t="shared" si="1434"/>
        <v>1</v>
      </c>
      <c r="BB2242" s="34">
        <f>AU2242*'Propiedades físicas'!$C$4+'Diseño reactor'!AV2242*'Propiedades físicas'!$C$5+'Diseño reactor'!AW2242*'Propiedades físicas'!$C$8+'Diseño reactor'!AX2242*'Propiedades físicas'!$C$9+'Diseño reactor'!AY2242*'Propiedades físicas'!$C$7+'Diseño reactor'!AZ2242*'Propiedades físicas'!$C$6</f>
        <v>875.35950556635692</v>
      </c>
      <c r="BC2242" s="45">
        <f>AU2242*'Propiedades físicas'!$L$4+'Diseño reactor'!AV2242*'Propiedades físicas'!$L$5+'Diseño reactor'!AW2242*'Propiedades físicas'!$L$8+AX2242*'Propiedades físicas'!$L$9+'Diseño reactor'!AY2242*'Propiedades físicas'!$L$7+'Diseño reactor'!AZ2242*'Propiedades físicas'!$L$6</f>
        <v>2.1137651950155214</v>
      </c>
      <c r="BD2242" s="29">
        <f t="shared" si="1411"/>
        <v>1.482797193419755</v>
      </c>
      <c r="BE2242" s="58">
        <f t="shared" si="1412"/>
        <v>41.279738532835232</v>
      </c>
      <c r="BF2242" s="30">
        <f>AU2242*'Propiedades físicas'!$I$4+'Diseño reactor'!AV2242*'Propiedades físicas'!$I$5+'Diseño reactor'!AW2242*'Propiedades físicas'!$I$8+'Diseño reactor'!AX2242*'Propiedades físicas'!$I$9+'Diseño reactor'!AY2242*'Propiedades físicas'!$I$7+'Diseño reactor'!AZ2242*'Propiedades físicas'!$I$6</f>
        <v>1.9980815643940143E-2</v>
      </c>
      <c r="BG2242" s="24">
        <f>AU2242*'Propiedades físicas'!$O$4+'Diseño reactor'!AV2242*'Propiedades físicas'!$O$5+'Diseño reactor'!AW2242*'Propiedades físicas'!$O$8+'Diseño reactor'!AX2242*'Propiedades físicas'!$O$9+'Diseño reactor'!AY2242*'Propiedades físicas'!$O$7+'Diseño reactor'!AZ2242*'Propiedades físicas'!$O$6</f>
        <v>0.15426807985378652</v>
      </c>
      <c r="BH2242" s="54">
        <f t="shared" si="1413"/>
        <v>41132.72091616453</v>
      </c>
      <c r="BI2242" s="34">
        <f t="shared" si="1435"/>
        <v>273.77505908034846</v>
      </c>
      <c r="BJ2242" s="27">
        <f t="shared" si="1414"/>
        <v>4797.127659146945</v>
      </c>
      <c r="BK2242" s="34">
        <f t="shared" si="1415"/>
        <v>569.26436368468376</v>
      </c>
      <c r="BL2242" s="27">
        <f t="shared" si="1416"/>
        <v>105.69406245655117</v>
      </c>
      <c r="BM2242" s="34">
        <f t="shared" si="1417"/>
        <v>1.1054421768707483</v>
      </c>
      <c r="BN2242" s="45">
        <f t="shared" si="1418"/>
        <v>2432.8617872622463</v>
      </c>
      <c r="BO2242" s="45">
        <f t="shared" si="1419"/>
        <v>108.97908067768441</v>
      </c>
      <c r="BP2242" s="66">
        <f t="shared" si="1420"/>
        <v>6.6875484958899047</v>
      </c>
    </row>
    <row r="2243" spans="8:68">
      <c r="H2243" s="68">
        <v>2238</v>
      </c>
      <c r="I2243" s="31">
        <f>('Propiedades físicas'!$C$10*'Diseño reactor'!H2243)/1000</f>
        <v>1958.7989402203993</v>
      </c>
      <c r="J2243" s="31">
        <f t="shared" si="1397"/>
        <v>0.23279571508686439</v>
      </c>
      <c r="K2243" s="31">
        <f>(I2243*1000)/'Propiedades físicas'!$F$10</f>
        <v>12795.200333646999</v>
      </c>
      <c r="L2243" s="31">
        <f t="shared" si="1398"/>
        <v>1827.8857619495711</v>
      </c>
      <c r="M2243" s="31">
        <f t="shared" si="1399"/>
        <v>10967.314571697427</v>
      </c>
      <c r="N2243" s="31">
        <f t="shared" si="1400"/>
        <v>0.81674967021875389</v>
      </c>
      <c r="O2243" s="32">
        <f t="shared" si="1401"/>
        <v>4.9004980213125231</v>
      </c>
      <c r="P2243" s="33">
        <f t="shared" si="1402"/>
        <v>0.67961936237322784</v>
      </c>
      <c r="Q2243" s="31">
        <f t="shared" si="1403"/>
        <v>4.7364782151616254</v>
      </c>
      <c r="R2243" s="31">
        <f t="shared" si="1404"/>
        <v>0.11410645853711776</v>
      </c>
      <c r="S2243" s="31">
        <f t="shared" si="1405"/>
        <v>0.16401980615089731</v>
      </c>
      <c r="T2243" s="31">
        <f t="shared" si="1406"/>
        <v>1.915820031144521E-2</v>
      </c>
      <c r="U2243" s="31">
        <f t="shared" si="1407"/>
        <v>3.865648996963047E-3</v>
      </c>
      <c r="V2243" s="47">
        <f t="shared" si="1421"/>
        <v>6.7302111613659458E-4</v>
      </c>
      <c r="W2243" s="31">
        <f t="shared" si="1408"/>
        <v>0.16789759805938798</v>
      </c>
      <c r="X2243" s="34">
        <f>(S2243*H2243*'Propiedades físicas'!$F$5*60*24*365)/(1000000)</f>
        <v>56813.662806618056</v>
      </c>
      <c r="Y2243" s="34">
        <f>(U2243*H2243*'Propiedades físicas'!$F$7*60*24*365)/(1000000)</f>
        <v>418.74566974326746</v>
      </c>
      <c r="Z2243" s="31">
        <f t="shared" si="1422"/>
        <v>1520.9881329912839</v>
      </c>
      <c r="AA2243" s="31">
        <f t="shared" si="1438"/>
        <v>10600.238245531718</v>
      </c>
      <c r="AB2243" s="31">
        <f t="shared" si="1439"/>
        <v>255.37025420606955</v>
      </c>
      <c r="AC2243" s="31">
        <f t="shared" si="1440"/>
        <v>367.07632616570817</v>
      </c>
      <c r="AD2243" s="31">
        <f t="shared" si="1437"/>
        <v>42.876052297014382</v>
      </c>
      <c r="AE2243" s="31">
        <f t="shared" si="1426"/>
        <v>8.6513224552032995</v>
      </c>
      <c r="AF2243" s="31">
        <f t="shared" si="1427"/>
        <v>12795.200333646999</v>
      </c>
      <c r="AG2243" s="31">
        <f t="shared" si="1428"/>
        <v>0.11887177170580171</v>
      </c>
      <c r="AH2243" s="31">
        <f t="shared" si="1429"/>
        <v>0.82845426168566649</v>
      </c>
      <c r="AI2243" s="31">
        <f t="shared" si="1429"/>
        <v>1.9958284946468025E-2</v>
      </c>
      <c r="AJ2243" s="31">
        <f t="shared" si="1429"/>
        <v>2.868859545719054E-2</v>
      </c>
      <c r="AK2243" s="31">
        <f t="shared" si="1410"/>
        <v>3.3509481038968211E-3</v>
      </c>
      <c r="AL2243" s="31">
        <f t="shared" si="1410"/>
        <v>6.7613810097629195E-4</v>
      </c>
      <c r="AM2243" s="31">
        <f t="shared" si="1430"/>
        <v>0.99999999999999978</v>
      </c>
      <c r="AN2243" s="31">
        <f>(Z2243*'Propiedades físicas'!$F$4)/1000</f>
        <v>1337.5265443898752</v>
      </c>
      <c r="AO2243" s="31">
        <f>(AA2243*'Propiedades físicas'!$F$6)/1000</f>
        <v>339.63163338683626</v>
      </c>
      <c r="AP2243" s="31">
        <f>(AB2243*'Propiedades físicas'!$F$9)/1000</f>
        <v>157.55067833243459</v>
      </c>
      <c r="AQ2243" s="31">
        <f>(AC2243*'Propiedades físicas'!$F$5)/1000</f>
        <v>108.09296576601609</v>
      </c>
      <c r="AR2243" s="31">
        <f>(AD2243*'Propiedades físicas'!$F$8)/1000</f>
        <v>15.200418060337533</v>
      </c>
      <c r="AS2243" s="31">
        <f>(AE2243*'Propiedades físicas'!$F$7)/1000</f>
        <v>0.79670028489967182</v>
      </c>
      <c r="AT2243" s="31">
        <f t="shared" si="1431"/>
        <v>1958.7989402203993</v>
      </c>
      <c r="AU2243" s="31">
        <f t="shared" si="1432"/>
        <v>0.68282993058970098</v>
      </c>
      <c r="AV2243" s="31">
        <f t="shared" si="1436"/>
        <v>0.17338769508861474</v>
      </c>
      <c r="AW2243" s="31">
        <f t="shared" si="1436"/>
        <v>8.0432286896534338E-2</v>
      </c>
      <c r="AX2243" s="31">
        <f t="shared" si="1436"/>
        <v>5.5183287853858926E-2</v>
      </c>
      <c r="AY2243" s="31">
        <f t="shared" si="1433"/>
        <v>7.7600705964376406E-3</v>
      </c>
      <c r="AZ2243" s="31">
        <f t="shared" si="1433"/>
        <v>4.067289748533502E-4</v>
      </c>
      <c r="BA2243" s="31">
        <f t="shared" si="1434"/>
        <v>1</v>
      </c>
      <c r="BB2243" s="34">
        <f>AU2243*'Propiedades físicas'!$C$4+'Diseño reactor'!AV2243*'Propiedades físicas'!$C$5+'Diseño reactor'!AW2243*'Propiedades físicas'!$C$8+'Diseño reactor'!AX2243*'Propiedades físicas'!$C$9+'Diseño reactor'!AY2243*'Propiedades físicas'!$C$7+'Diseño reactor'!AZ2243*'Propiedades físicas'!$C$6</f>
        <v>875.35935516850805</v>
      </c>
      <c r="BC2243" s="45">
        <f>AU2243*'Propiedades físicas'!$L$4+'Diseño reactor'!AV2243*'Propiedades físicas'!$L$5+'Diseño reactor'!AW2243*'Propiedades físicas'!$L$8+AX2243*'Propiedades físicas'!$L$9+'Diseño reactor'!AY2243*'Propiedades físicas'!$L$7+'Diseño reactor'!AZ2243*'Propiedades físicas'!$L$6</f>
        <v>2.1138018113669688</v>
      </c>
      <c r="BD2243" s="29">
        <f t="shared" si="1411"/>
        <v>1.4822204585924552</v>
      </c>
      <c r="BE2243" s="58">
        <f t="shared" si="1412"/>
        <v>41.279116803432309</v>
      </c>
      <c r="BF2243" s="30">
        <f>AU2243*'Propiedades físicas'!$I$4+'Diseño reactor'!AV2243*'Propiedades físicas'!$I$5+'Diseño reactor'!AW2243*'Propiedades físicas'!$I$8+'Diseño reactor'!AX2243*'Propiedades físicas'!$I$9+'Diseño reactor'!AY2243*'Propiedades físicas'!$I$7+'Diseño reactor'!AZ2243*'Propiedades físicas'!$I$6</f>
        <v>1.9980880734246382E-2</v>
      </c>
      <c r="BG2243" s="24">
        <f>AU2243*'Propiedades físicas'!$O$4+'Diseño reactor'!AV2243*'Propiedades físicas'!$O$5+'Diseño reactor'!AW2243*'Propiedades físicas'!$O$8+'Diseño reactor'!AX2243*'Propiedades físicas'!$O$9+'Diseño reactor'!AY2243*'Propiedades físicas'!$O$7+'Diseño reactor'!AZ2243*'Propiedades físicas'!$O$6</f>
        <v>0.15426985603857651</v>
      </c>
      <c r="BH2243" s="54">
        <f t="shared" si="1413"/>
        <v>41132.579853900672</v>
      </c>
      <c r="BI2243" s="34">
        <f t="shared" si="1435"/>
        <v>273.77754133766734</v>
      </c>
      <c r="BJ2243" s="27">
        <f t="shared" si="1414"/>
        <v>4797.1311895793506</v>
      </c>
      <c r="BK2243" s="34">
        <f t="shared" si="1415"/>
        <v>569.27133693428584</v>
      </c>
      <c r="BL2243" s="27">
        <f t="shared" si="1416"/>
        <v>105.694302839725</v>
      </c>
      <c r="BM2243" s="34">
        <f t="shared" si="1417"/>
        <v>1.1054421768707483</v>
      </c>
      <c r="BN2243" s="45">
        <f t="shared" si="1418"/>
        <v>2434.0594453252825</v>
      </c>
      <c r="BO2243" s="45">
        <f t="shared" si="1419"/>
        <v>108.98675699964676</v>
      </c>
      <c r="BP2243" s="66">
        <f t="shared" si="1420"/>
        <v>6.6875473468843802</v>
      </c>
    </row>
    <row r="2244" spans="8:68">
      <c r="H2244" s="68">
        <v>2239</v>
      </c>
      <c r="I2244" s="31">
        <f>('Propiedades físicas'!$C$10*'Diseño reactor'!H2244)/1000</f>
        <v>1959.6741855019991</v>
      </c>
      <c r="J2244" s="31">
        <f t="shared" si="1397"/>
        <v>0.2326917420117921</v>
      </c>
      <c r="K2244" s="31">
        <f>(I2244*1000)/'Propiedades físicas'!$F$10</f>
        <v>12800.917581338528</v>
      </c>
      <c r="L2244" s="31">
        <f t="shared" si="1398"/>
        <v>1828.7025116197897</v>
      </c>
      <c r="M2244" s="31">
        <f t="shared" si="1399"/>
        <v>10972.215069718737</v>
      </c>
      <c r="N2244" s="31">
        <f t="shared" si="1400"/>
        <v>0.81674967021875378</v>
      </c>
      <c r="O2244" s="32">
        <f t="shared" si="1401"/>
        <v>4.9004980213125222</v>
      </c>
      <c r="P2244" s="33">
        <f t="shared" si="1402"/>
        <v>0.67967032932980076</v>
      </c>
      <c r="Q2244" s="31">
        <f t="shared" si="1403"/>
        <v>4.7365506020100385</v>
      </c>
      <c r="R2244" s="31">
        <f t="shared" si="1404"/>
        <v>0.11407260285927383</v>
      </c>
      <c r="S2244" s="31">
        <f t="shared" si="1405"/>
        <v>0.16394741930248408</v>
      </c>
      <c r="T2244" s="31">
        <f t="shared" si="1406"/>
        <v>1.914539764582756E-2</v>
      </c>
      <c r="U2244" s="31">
        <f t="shared" si="1407"/>
        <v>3.8613403838517165E-3</v>
      </c>
      <c r="V2244" s="47">
        <f t="shared" si="1421"/>
        <v>6.7307158826834638E-4</v>
      </c>
      <c r="W2244" s="31">
        <f t="shared" si="1408"/>
        <v>0.16783519588350554</v>
      </c>
      <c r="X2244" s="34">
        <f>(S2244*H2244*'Propiedades físicas'!$F$5*60*24*365)/(1000000)</f>
        <v>56813.963941941271</v>
      </c>
      <c r="Y2244" s="34">
        <f>(U2244*H2244*'Propiedades físicas'!$F$7*60*24*365)/(1000000)</f>
        <v>418.46583861605239</v>
      </c>
      <c r="Z2244" s="31">
        <f t="shared" si="1422"/>
        <v>1521.7818673694239</v>
      </c>
      <c r="AA2244" s="31">
        <f t="shared" si="1438"/>
        <v>10605.136797900475</v>
      </c>
      <c r="AB2244" s="31">
        <f t="shared" si="1439"/>
        <v>255.4085578019141</v>
      </c>
      <c r="AC2244" s="31">
        <f t="shared" si="1440"/>
        <v>367.07827181826184</v>
      </c>
      <c r="AD2244" s="31">
        <f t="shared" si="1437"/>
        <v>42.866545329007906</v>
      </c>
      <c r="AE2244" s="31">
        <f t="shared" si="1426"/>
        <v>8.6455411194439939</v>
      </c>
      <c r="AF2244" s="31">
        <f t="shared" si="1427"/>
        <v>12800.917581338528</v>
      </c>
      <c r="AG2244" s="31">
        <f t="shared" si="1428"/>
        <v>0.11888068630235636</v>
      </c>
      <c r="AH2244" s="31">
        <f t="shared" si="1429"/>
        <v>0.82846692282128953</v>
      </c>
      <c r="AI2244" s="31">
        <f t="shared" si="1429"/>
        <v>1.9952363272321555E-2</v>
      </c>
      <c r="AJ2244" s="31">
        <f t="shared" si="1429"/>
        <v>2.867593432156746E-2</v>
      </c>
      <c r="AK2244" s="31">
        <f t="shared" si="1410"/>
        <v>3.3487087981489499E-3</v>
      </c>
      <c r="AL2244" s="31">
        <f t="shared" si="1410"/>
        <v>6.753844843160042E-4</v>
      </c>
      <c r="AM2244" s="31">
        <f t="shared" si="1430"/>
        <v>0.99999999999999989</v>
      </c>
      <c r="AN2244" s="31">
        <f>(Z2244*'Propiedades físicas'!$F$4)/1000</f>
        <v>1338.2245385273241</v>
      </c>
      <c r="AO2244" s="31">
        <f>(AA2244*'Propiedades físicas'!$F$6)/1000</f>
        <v>339.78858300473121</v>
      </c>
      <c r="AP2244" s="31">
        <f>(AB2244*'Propiedades físicas'!$F$9)/1000</f>
        <v>157.57430973589089</v>
      </c>
      <c r="AQ2244" s="31">
        <f>(AC2244*'Propiedades físicas'!$F$5)/1000</f>
        <v>108.09353870232357</v>
      </c>
      <c r="AR2244" s="31">
        <f>(AD2244*'Propiedades físicas'!$F$8)/1000</f>
        <v>15.197047650039876</v>
      </c>
      <c r="AS2244" s="31">
        <f>(AE2244*'Propiedades físicas'!$F$7)/1000</f>
        <v>0.7961678816895974</v>
      </c>
      <c r="AT2244" s="31">
        <f t="shared" si="1431"/>
        <v>1959.6741855019991</v>
      </c>
      <c r="AU2244" s="31">
        <f t="shared" si="1432"/>
        <v>0.68288113831765274</v>
      </c>
      <c r="AV2244" s="31">
        <f t="shared" si="1436"/>
        <v>0.17339034494537131</v>
      </c>
      <c r="AW2244" s="31">
        <f t="shared" si="1436"/>
        <v>8.0408422431469617E-2</v>
      </c>
      <c r="AX2244" s="31">
        <f t="shared" si="1436"/>
        <v>5.5158933817681451E-2</v>
      </c>
      <c r="AY2244" s="31">
        <f t="shared" si="1433"/>
        <v>7.754884848956119E-3</v>
      </c>
      <c r="AZ2244" s="31">
        <f t="shared" si="1433"/>
        <v>4.062756388688395E-4</v>
      </c>
      <c r="BA2244" s="31">
        <f t="shared" si="1434"/>
        <v>1</v>
      </c>
      <c r="BB2244" s="34">
        <f>AU2244*'Propiedades físicas'!$C$4+'Diseño reactor'!AV2244*'Propiedades físicas'!$C$5+'Diseño reactor'!AW2244*'Propiedades físicas'!$C$8+'Diseño reactor'!AX2244*'Propiedades físicas'!$C$9+'Diseño reactor'!AY2244*'Propiedades físicas'!$C$7+'Diseño reactor'!AZ2244*'Propiedades físicas'!$C$6</f>
        <v>875.35920498418227</v>
      </c>
      <c r="BC2244" s="45">
        <f>AU2244*'Propiedades físicas'!$L$4+'Diseño reactor'!AV2244*'Propiedades físicas'!$L$5+'Diseño reactor'!AW2244*'Propiedades físicas'!$L$8+AX2244*'Propiedades físicas'!$L$9+'Diseño reactor'!AY2244*'Propiedades físicas'!$L$7+'Diseño reactor'!AZ2244*'Propiedades físicas'!$L$6</f>
        <v>2.1138383993727854</v>
      </c>
      <c r="BD2244" s="29">
        <f t="shared" si="1411"/>
        <v>1.4816441728602445</v>
      </c>
      <c r="BE2244" s="58">
        <f t="shared" si="1412"/>
        <v>41.278495564672994</v>
      </c>
      <c r="BF2244" s="30">
        <f>AU2244*'Propiedades físicas'!$I$4+'Diseño reactor'!AV2244*'Propiedades físicas'!$I$5+'Diseño reactor'!AW2244*'Propiedades físicas'!$I$8+'Diseño reactor'!AX2244*'Propiedades físicas'!$I$9+'Diseño reactor'!AY2244*'Propiedades físicas'!$I$7+'Diseño reactor'!AZ2244*'Propiedades físicas'!$I$6</f>
        <v>1.9980945723680921E-2</v>
      </c>
      <c r="BG2244" s="24">
        <f>AU2244*'Propiedades físicas'!$O$4+'Diseño reactor'!AV2244*'Propiedades físicas'!$O$5+'Diseño reactor'!AW2244*'Propiedades físicas'!$O$8+'Diseño reactor'!AX2244*'Propiedades físicas'!$O$9+'Diseño reactor'!AY2244*'Propiedades físicas'!$O$7+'Diseño reactor'!AZ2244*'Propiedades físicas'!$O$6</f>
        <v>0.15427163090678786</v>
      </c>
      <c r="BH2244" s="54">
        <f t="shared" si="1413"/>
        <v>41132.439010241949</v>
      </c>
      <c r="BI2244" s="34">
        <f t="shared" si="1435"/>
        <v>273.78002085179094</v>
      </c>
      <c r="BJ2244" s="27">
        <f t="shared" si="1414"/>
        <v>4797.1347208201178</v>
      </c>
      <c r="BK2244" s="34">
        <f t="shared" si="1415"/>
        <v>569.27830543115238</v>
      </c>
      <c r="BL2244" s="27">
        <f t="shared" si="1416"/>
        <v>105.69454305427089</v>
      </c>
      <c r="BM2244" s="34">
        <f t="shared" si="1417"/>
        <v>1.1054421768707483</v>
      </c>
      <c r="BN2244" s="45">
        <f t="shared" si="1418"/>
        <v>2435.2571216361716</v>
      </c>
      <c r="BO2244" s="45">
        <f t="shared" si="1419"/>
        <v>108.99442761629876</v>
      </c>
      <c r="BP2244" s="66">
        <f t="shared" si="1420"/>
        <v>6.6875461995101242</v>
      </c>
    </row>
    <row r="2245" spans="8:68">
      <c r="H2245" s="68">
        <v>2240</v>
      </c>
      <c r="I2245" s="31">
        <f>('Propiedades físicas'!$C$10*'Diseño reactor'!H2245)/1000</f>
        <v>1960.5494307835988</v>
      </c>
      <c r="J2245" s="31">
        <f t="shared" si="1397"/>
        <v>0.23258786176982257</v>
      </c>
      <c r="K2245" s="31">
        <f>(I2245*1000)/'Propiedades físicas'!$F$10</f>
        <v>12806.634829030061</v>
      </c>
      <c r="L2245" s="31">
        <f t="shared" si="1398"/>
        <v>1829.5192612900087</v>
      </c>
      <c r="M2245" s="31">
        <f t="shared" si="1399"/>
        <v>10977.115567740051</v>
      </c>
      <c r="N2245" s="31">
        <f t="shared" si="1400"/>
        <v>0.81674967021875389</v>
      </c>
      <c r="O2245" s="32">
        <f t="shared" si="1401"/>
        <v>4.9004980213125231</v>
      </c>
      <c r="P2245" s="33">
        <f t="shared" si="1402"/>
        <v>0.67972125841486886</v>
      </c>
      <c r="Q2245" s="31">
        <f t="shared" si="1403"/>
        <v>4.7366229255176933</v>
      </c>
      <c r="R2245" s="31">
        <f t="shared" si="1404"/>
        <v>0.11403876598441877</v>
      </c>
      <c r="S2245" s="31">
        <f t="shared" si="1405"/>
        <v>0.1638750957948289</v>
      </c>
      <c r="T2245" s="31">
        <f t="shared" si="1406"/>
        <v>1.9132607647988995E-2</v>
      </c>
      <c r="U2245" s="31">
        <f t="shared" si="1407"/>
        <v>3.8570381714773932E-3</v>
      </c>
      <c r="V2245" s="47">
        <f t="shared" si="1421"/>
        <v>6.7312202289627793E-4</v>
      </c>
      <c r="W2245" s="31">
        <f t="shared" si="1408"/>
        <v>0.16777284007618171</v>
      </c>
      <c r="X2245" s="34">
        <f>(S2245*H2245*'Propiedades físicas'!$F$5*60*24*365)/(1000000)</f>
        <v>56814.26462990755</v>
      </c>
      <c r="Y2245" s="34">
        <f>(U2245*H2245*'Propiedades físicas'!$F$7*60*24*365)/(1000000)</f>
        <v>418.18628437171537</v>
      </c>
      <c r="Z2245" s="31">
        <f t="shared" si="1422"/>
        <v>1522.5756188493062</v>
      </c>
      <c r="AA2245" s="31">
        <f t="shared" si="1438"/>
        <v>10610.035353159634</v>
      </c>
      <c r="AB2245" s="31">
        <f t="shared" si="1439"/>
        <v>255.44683580509803</v>
      </c>
      <c r="AC2245" s="31">
        <f t="shared" si="1440"/>
        <v>367.08021458041674</v>
      </c>
      <c r="AD2245" s="31">
        <f t="shared" si="1437"/>
        <v>42.85704113149535</v>
      </c>
      <c r="AE2245" s="31">
        <f t="shared" si="1426"/>
        <v>8.6397655041093611</v>
      </c>
      <c r="AF2245" s="31">
        <f t="shared" si="1427"/>
        <v>12806.634829030061</v>
      </c>
      <c r="AG2245" s="31">
        <f t="shared" si="1428"/>
        <v>0.1188895942748312</v>
      </c>
      <c r="AH2245" s="31">
        <f t="shared" si="1429"/>
        <v>0.82847957287802265</v>
      </c>
      <c r="AI2245" s="31">
        <f t="shared" si="1429"/>
        <v>1.9946444886993382E-2</v>
      </c>
      <c r="AJ2245" s="31">
        <f t="shared" si="1429"/>
        <v>2.8663284264834336E-2</v>
      </c>
      <c r="AK2245" s="31">
        <f t="shared" si="1410"/>
        <v>3.3464717081139123E-3</v>
      </c>
      <c r="AL2245" s="31">
        <f t="shared" si="1410"/>
        <v>6.7463198720437887E-4</v>
      </c>
      <c r="AM2245" s="31">
        <f t="shared" si="1430"/>
        <v>0.99999999999999989</v>
      </c>
      <c r="AN2245" s="31">
        <f>(Z2245*'Propiedades físicas'!$F$4)/1000</f>
        <v>1338.922547703703</v>
      </c>
      <c r="AO2245" s="31">
        <f>(AA2245*'Propiedades físicas'!$F$6)/1000</f>
        <v>339.94553271523466</v>
      </c>
      <c r="AP2245" s="31">
        <f>(AB2245*'Propiedades físicas'!$F$9)/1000</f>
        <v>157.5979253499552</v>
      </c>
      <c r="AQ2245" s="31">
        <f>(AC2245*'Propiedades físicas'!$F$5)/1000</f>
        <v>108.09411078749532</v>
      </c>
      <c r="AR2245" s="31">
        <f>(AD2245*'Propiedades físicas'!$F$8)/1000</f>
        <v>15.193678221937725</v>
      </c>
      <c r="AS2245" s="31">
        <f>(AE2245*'Propiedades físicas'!$F$7)/1000</f>
        <v>0.79563600527343115</v>
      </c>
      <c r="AT2245" s="31">
        <f t="shared" si="1431"/>
        <v>1960.5494307835993</v>
      </c>
      <c r="AU2245" s="31">
        <f t="shared" si="1432"/>
        <v>0.68293230799519178</v>
      </c>
      <c r="AV2245" s="31">
        <f t="shared" si="1436"/>
        <v>0.17339299248342036</v>
      </c>
      <c r="AW2245" s="31">
        <f t="shared" si="1436"/>
        <v>8.0384571220408305E-2</v>
      </c>
      <c r="AX2245" s="31">
        <f t="shared" si="1436"/>
        <v>5.5134601092047902E-2</v>
      </c>
      <c r="AY2245" s="31">
        <f t="shared" si="1433"/>
        <v>7.7497042325859961E-3</v>
      </c>
      <c r="AZ2245" s="31">
        <f t="shared" si="1433"/>
        <v>4.0582297634568108E-4</v>
      </c>
      <c r="BA2245" s="31">
        <f t="shared" si="1434"/>
        <v>1</v>
      </c>
      <c r="BB2245" s="34">
        <f>AU2245*'Propiedades físicas'!$C$4+'Diseño reactor'!AV2245*'Propiedades físicas'!$C$5+'Diseño reactor'!AW2245*'Propiedades físicas'!$C$8+'Diseño reactor'!AX2245*'Propiedades físicas'!$C$9+'Diseño reactor'!AY2245*'Propiedades físicas'!$C$7+'Diseño reactor'!AZ2245*'Propiedades físicas'!$C$6</f>
        <v>875.35905501300419</v>
      </c>
      <c r="BC2245" s="45">
        <f>AU2245*'Propiedades físicas'!$L$4+'Diseño reactor'!AV2245*'Propiedades físicas'!$L$5+'Diseño reactor'!AW2245*'Propiedades físicas'!$L$8+AX2245*'Propiedades físicas'!$L$9+'Diseño reactor'!AY2245*'Propiedades físicas'!$L$7+'Diseño reactor'!AZ2245*'Propiedades físicas'!$L$6</f>
        <v>2.1138749590656576</v>
      </c>
      <c r="BD2245" s="29">
        <f t="shared" si="1411"/>
        <v>1.4810683356982206</v>
      </c>
      <c r="BE2245" s="58">
        <f t="shared" si="1412"/>
        <v>41.277874815975125</v>
      </c>
      <c r="BF2245" s="30">
        <f>AU2245*'Propiedades físicas'!$I$4+'Diseño reactor'!AV2245*'Propiedades físicas'!$I$5+'Diseño reactor'!AW2245*'Propiedades físicas'!$I$8+'Diseño reactor'!AX2245*'Propiedades físicas'!$I$9+'Diseño reactor'!AY2245*'Propiedades físicas'!$I$7+'Diseño reactor'!AZ2245*'Propiedades físicas'!$I$6</f>
        <v>1.9981010612421839E-2</v>
      </c>
      <c r="BG2245" s="24">
        <f>AU2245*'Propiedades físicas'!$O$4+'Diseño reactor'!AV2245*'Propiedades físicas'!$O$5+'Diseño reactor'!AW2245*'Propiedades físicas'!$O$8+'Diseño reactor'!AX2245*'Propiedades físicas'!$O$9+'Diseño reactor'!AY2245*'Propiedades físicas'!$O$7+'Diseño reactor'!AZ2245*'Propiedades físicas'!$O$6</f>
        <v>0.15427340445985643</v>
      </c>
      <c r="BH2245" s="54">
        <f t="shared" si="1413"/>
        <v>41132.29838479984</v>
      </c>
      <c r="BI2245" s="34">
        <f t="shared" si="1435"/>
        <v>273.78249762689518</v>
      </c>
      <c r="BJ2245" s="27">
        <f t="shared" si="1414"/>
        <v>4797.1382528640243</v>
      </c>
      <c r="BK2245" s="34">
        <f t="shared" si="1415"/>
        <v>569.2852691799543</v>
      </c>
      <c r="BL2245" s="27">
        <f t="shared" si="1416"/>
        <v>105.69478310035979</v>
      </c>
      <c r="BM2245" s="34">
        <f t="shared" si="1417"/>
        <v>1.1054421768707483</v>
      </c>
      <c r="BN2245" s="45">
        <f t="shared" si="1418"/>
        <v>2436.4548161739822</v>
      </c>
      <c r="BO2245" s="45">
        <f t="shared" si="1419"/>
        <v>109.00209253399851</v>
      </c>
      <c r="BP2245" s="66">
        <f t="shared" si="1420"/>
        <v>6.6875450537642669</v>
      </c>
    </row>
    <row r="2246" spans="8:68">
      <c r="H2246" s="68">
        <v>2241</v>
      </c>
      <c r="I2246" s="31">
        <f>('Propiedades físicas'!$C$10*'Diseño reactor'!H2246)/1000</f>
        <v>1961.4246760651988</v>
      </c>
      <c r="J2246" s="31">
        <f t="shared" si="1397"/>
        <v>0.23248407423668116</v>
      </c>
      <c r="K2246" s="31">
        <f>(I2246*1000)/'Propiedades físicas'!$F$10</f>
        <v>12812.352076721592</v>
      </c>
      <c r="L2246" s="31">
        <f t="shared" si="1398"/>
        <v>1830.3360109602274</v>
      </c>
      <c r="M2246" s="31">
        <f t="shared" si="1399"/>
        <v>10982.016065761365</v>
      </c>
      <c r="N2246" s="31">
        <f t="shared" si="1400"/>
        <v>0.81674967021875389</v>
      </c>
      <c r="O2246" s="32">
        <f t="shared" si="1401"/>
        <v>4.9004980213125231</v>
      </c>
      <c r="P2246" s="33">
        <f t="shared" si="1402"/>
        <v>0.67977214967062727</v>
      </c>
      <c r="Q2246" s="31">
        <f t="shared" si="1403"/>
        <v>4.7366951857669903</v>
      </c>
      <c r="R2246" s="31">
        <f t="shared" si="1404"/>
        <v>0.11400494789867929</v>
      </c>
      <c r="S2246" s="31">
        <f t="shared" si="1405"/>
        <v>0.16380283554553249</v>
      </c>
      <c r="T2246" s="31">
        <f t="shared" si="1406"/>
        <v>1.9119830301488713E-2</v>
      </c>
      <c r="U2246" s="31">
        <f t="shared" si="1407"/>
        <v>3.8527423479585792E-3</v>
      </c>
      <c r="V2246" s="47">
        <f t="shared" si="1421"/>
        <v>6.7317242006217459E-4</v>
      </c>
      <c r="W2246" s="31">
        <f t="shared" si="1408"/>
        <v>0.16771053058575372</v>
      </c>
      <c r="X2246" s="34">
        <f>(S2246*H2246*'Propiedades físicas'!$F$5*60*24*365)/(1000000)</f>
        <v>56814.564871347306</v>
      </c>
      <c r="Y2246" s="34">
        <f>(U2246*H2246*'Propiedades físicas'!$F$7*60*24*365)/(1000000)</f>
        <v>417.90700665090543</v>
      </c>
      <c r="Z2246" s="31">
        <f t="shared" si="1422"/>
        <v>1523.3693874118758</v>
      </c>
      <c r="AA2246" s="31">
        <f t="shared" si="1438"/>
        <v>10614.933911303826</v>
      </c>
      <c r="AB2246" s="31">
        <f t="shared" si="1439"/>
        <v>255.48508824094029</v>
      </c>
      <c r="AC2246" s="31">
        <f t="shared" si="1440"/>
        <v>367.08215445753831</v>
      </c>
      <c r="AD2246" s="31">
        <f t="shared" si="1437"/>
        <v>42.847539705636208</v>
      </c>
      <c r="AE2246" s="31">
        <f t="shared" si="1426"/>
        <v>8.633995601775176</v>
      </c>
      <c r="AF2246" s="31">
        <f t="shared" si="1427"/>
        <v>12812.35207672159</v>
      </c>
      <c r="AG2246" s="31">
        <f t="shared" si="1428"/>
        <v>0.11889849563060663</v>
      </c>
      <c r="AH2246" s="31">
        <f t="shared" si="1429"/>
        <v>0.82849221187027844</v>
      </c>
      <c r="AI2246" s="31">
        <f t="shared" si="1429"/>
        <v>1.9940529788056955E-2</v>
      </c>
      <c r="AJ2246" s="31">
        <f t="shared" si="1429"/>
        <v>2.8650645272578778E-2</v>
      </c>
      <c r="AK2246" s="31">
        <f t="shared" si="1410"/>
        <v>3.3442368309160599E-3</v>
      </c>
      <c r="AL2246" s="31">
        <f t="shared" si="1410"/>
        <v>6.7388060756323146E-4</v>
      </c>
      <c r="AM2246" s="31">
        <f t="shared" si="1430"/>
        <v>1</v>
      </c>
      <c r="AN2246" s="31">
        <f>(Z2246*'Propiedades físicas'!$F$4)/1000</f>
        <v>1339.6205719022553</v>
      </c>
      <c r="AO2246" s="31">
        <f>(AA2246*'Propiedades físicas'!$F$6)/1000</f>
        <v>340.10248251817455</v>
      </c>
      <c r="AP2246" s="31">
        <f>(AB2246*'Propiedades físicas'!$F$9)/1000</f>
        <v>157.62152519024809</v>
      </c>
      <c r="AQ2246" s="31">
        <f>(AC2246*'Propiedades físicas'!$F$5)/1000</f>
        <v>108.0946820231113</v>
      </c>
      <c r="AR2246" s="31">
        <f>(AD2246*'Propiedades físicas'!$F$8)/1000</f>
        <v>15.190309776442144</v>
      </c>
      <c r="AS2246" s="31">
        <f>(AE2246*'Propiedades físicas'!$F$7)/1000</f>
        <v>0.79510465496747595</v>
      </c>
      <c r="AT2246" s="31">
        <f t="shared" si="1431"/>
        <v>1961.4246760651988</v>
      </c>
      <c r="AU2246" s="31">
        <f t="shared" si="1432"/>
        <v>0.6829834396647132</v>
      </c>
      <c r="AV2246" s="31">
        <f t="shared" si="1436"/>
        <v>0.17339563770577818</v>
      </c>
      <c r="AW2246" s="31">
        <f t="shared" si="1436"/>
        <v>8.0360733253571376E-2</v>
      </c>
      <c r="AX2246" s="31">
        <f t="shared" si="1436"/>
        <v>5.5110289649235644E-2</v>
      </c>
      <c r="AY2246" s="31">
        <f t="shared" si="1433"/>
        <v>7.744528740667893E-3</v>
      </c>
      <c r="AZ2246" s="31">
        <f t="shared" si="1433"/>
        <v>4.0537098603374879E-4</v>
      </c>
      <c r="BA2246" s="31">
        <f t="shared" si="1434"/>
        <v>1</v>
      </c>
      <c r="BB2246" s="34">
        <f>AU2246*'Propiedades físicas'!$C$4+'Diseño reactor'!AV2246*'Propiedades físicas'!$C$5+'Diseño reactor'!AW2246*'Propiedades físicas'!$C$8+'Diseño reactor'!AX2246*'Propiedades físicas'!$C$9+'Diseño reactor'!AY2246*'Propiedades físicas'!$C$7+'Diseño reactor'!AZ2246*'Propiedades físicas'!$C$6</f>
        <v>875.35890525459934</v>
      </c>
      <c r="BC2246" s="45">
        <f>AU2246*'Propiedades físicas'!$L$4+'Diseño reactor'!AV2246*'Propiedades físicas'!$L$5+'Diseño reactor'!AW2246*'Propiedades físicas'!$L$8+AX2246*'Propiedades físicas'!$L$9+'Diseño reactor'!AY2246*'Propiedades físicas'!$L$7+'Diseño reactor'!AZ2246*'Propiedades físicas'!$L$6</f>
        <v>2.1139114904782206</v>
      </c>
      <c r="BD2246" s="29">
        <f t="shared" si="1411"/>
        <v>1.4804929465822982</v>
      </c>
      <c r="BE2246" s="58">
        <f t="shared" si="1412"/>
        <v>41.277254556757427</v>
      </c>
      <c r="BF2246" s="30">
        <f>AU2246*'Propiedades físicas'!$I$4+'Diseño reactor'!AV2246*'Propiedades físicas'!$I$5+'Diseño reactor'!AW2246*'Propiedades físicas'!$I$8+'Diseño reactor'!AX2246*'Propiedades físicas'!$I$9+'Diseño reactor'!AY2246*'Propiedades físicas'!$I$7+'Diseño reactor'!AZ2246*'Propiedades físicas'!$I$6</f>
        <v>1.9981075400646878E-2</v>
      </c>
      <c r="BG2246" s="24">
        <f>AU2246*'Propiedades físicas'!$O$4+'Diseño reactor'!AV2246*'Propiedades físicas'!$O$5+'Diseño reactor'!AW2246*'Propiedades físicas'!$O$8+'Diseño reactor'!AX2246*'Propiedades físicas'!$O$9+'Diseño reactor'!AY2246*'Propiedades físicas'!$O$7+'Diseño reactor'!AZ2246*'Propiedades físicas'!$O$6</f>
        <v>0.15427517669921606</v>
      </c>
      <c r="BH2246" s="54">
        <f t="shared" si="1413"/>
        <v>41132.157977186631</v>
      </c>
      <c r="BI2246" s="34">
        <f t="shared" si="1435"/>
        <v>273.78497166714817</v>
      </c>
      <c r="BJ2246" s="27">
        <f t="shared" si="1414"/>
        <v>4797.1417857058896</v>
      </c>
      <c r="BK2246" s="34">
        <f t="shared" si="1415"/>
        <v>569.29222818536073</v>
      </c>
      <c r="BL2246" s="27">
        <f t="shared" si="1416"/>
        <v>105.69502297816254</v>
      </c>
      <c r="BM2246" s="34">
        <f t="shared" si="1417"/>
        <v>1.1054421768707483</v>
      </c>
      <c r="BN2246" s="45">
        <f t="shared" si="1418"/>
        <v>2437.6525289178112</v>
      </c>
      <c r="BO2246" s="45">
        <f t="shared" si="1419"/>
        <v>109.00975175909448</v>
      </c>
      <c r="BP2246" s="66">
        <f t="shared" si="1420"/>
        <v>6.6875439096439502</v>
      </c>
    </row>
    <row r="2247" spans="8:68">
      <c r="H2247" s="68">
        <v>2242</v>
      </c>
      <c r="I2247" s="31">
        <f>('Propiedades físicas'!$C$10*'Diseño reactor'!H2247)/1000</f>
        <v>1962.2999213467986</v>
      </c>
      <c r="J2247" s="31">
        <f t="shared" si="1397"/>
        <v>0.23238037928831512</v>
      </c>
      <c r="K2247" s="31">
        <f>(I2247*1000)/'Propiedades físicas'!$F$10</f>
        <v>12818.069324413123</v>
      </c>
      <c r="L2247" s="31">
        <f t="shared" si="1398"/>
        <v>1831.1527606304462</v>
      </c>
      <c r="M2247" s="31">
        <f t="shared" si="1399"/>
        <v>10986.916563782677</v>
      </c>
      <c r="N2247" s="31">
        <f t="shared" si="1400"/>
        <v>0.81674967021875389</v>
      </c>
      <c r="O2247" s="32">
        <f t="shared" si="1401"/>
        <v>4.9004980213125231</v>
      </c>
      <c r="P2247" s="33">
        <f t="shared" si="1402"/>
        <v>0.6798230031392094</v>
      </c>
      <c r="Q2247" s="31">
        <f t="shared" si="1403"/>
        <v>4.7367673828401857</v>
      </c>
      <c r="R2247" s="31">
        <f t="shared" si="1404"/>
        <v>0.11397114858819238</v>
      </c>
      <c r="S2247" s="31">
        <f t="shared" si="1405"/>
        <v>0.16373063847233699</v>
      </c>
      <c r="T2247" s="31">
        <f t="shared" si="1406"/>
        <v>1.910706558991199E-2</v>
      </c>
      <c r="U2247" s="31">
        <f t="shared" si="1407"/>
        <v>3.8484529014402298E-3</v>
      </c>
      <c r="V2247" s="47">
        <f t="shared" si="1421"/>
        <v>6.732227798077608E-4</v>
      </c>
      <c r="W2247" s="31">
        <f t="shared" si="1408"/>
        <v>0.16764826736063554</v>
      </c>
      <c r="X2247" s="34">
        <f>(S2247*H2247*'Propiedades físicas'!$F$5*60*24*365)/(1000000)</f>
        <v>56814.864667089052</v>
      </c>
      <c r="Y2247" s="34">
        <f>(U2247*H2247*'Propiedades físicas'!$F$7*60*24*365)/(1000000)</f>
        <v>417.62800509484151</v>
      </c>
      <c r="Z2247" s="31">
        <f t="shared" si="1422"/>
        <v>1524.1631730381075</v>
      </c>
      <c r="AA2247" s="31">
        <f t="shared" si="1438"/>
        <v>10619.832472327696</v>
      </c>
      <c r="AB2247" s="31">
        <f t="shared" si="1439"/>
        <v>255.52331513472731</v>
      </c>
      <c r="AC2247" s="31">
        <f t="shared" si="1440"/>
        <v>367.0840914549795</v>
      </c>
      <c r="AD2247" s="31">
        <f t="shared" si="1437"/>
        <v>42.838041052582682</v>
      </c>
      <c r="AE2247" s="31">
        <f t="shared" si="1426"/>
        <v>8.6282314050289948</v>
      </c>
      <c r="AF2247" s="31">
        <f t="shared" si="1427"/>
        <v>12818.069324413122</v>
      </c>
      <c r="AG2247" s="31">
        <f t="shared" si="1428"/>
        <v>0.1189073903770521</v>
      </c>
      <c r="AH2247" s="31">
        <f t="shared" si="1429"/>
        <v>0.82850483981244405</v>
      </c>
      <c r="AI2247" s="31">
        <f t="shared" si="1429"/>
        <v>1.9934617973087498E-2</v>
      </c>
      <c r="AJ2247" s="31">
        <f t="shared" si="1429"/>
        <v>2.8638017330413098E-2</v>
      </c>
      <c r="AK2247" s="31">
        <f t="shared" si="1410"/>
        <v>3.3420041636843022E-3</v>
      </c>
      <c r="AL2247" s="31">
        <f t="shared" si="1410"/>
        <v>6.7313034331900373E-4</v>
      </c>
      <c r="AM2247" s="31">
        <f t="shared" si="1430"/>
        <v>1</v>
      </c>
      <c r="AN2247" s="31">
        <f>(Z2247*'Propiedades físicas'!$F$4)/1000</f>
        <v>1340.318611106251</v>
      </c>
      <c r="AO2247" s="31">
        <f>(AA2247*'Propiedades físicas'!$F$6)/1000</f>
        <v>340.25943241337939</v>
      </c>
      <c r="AP2247" s="31">
        <f>(AB2247*'Propiedades físicas'!$F$9)/1000</f>
        <v>157.64510927237001</v>
      </c>
      <c r="AQ2247" s="31">
        <f>(AC2247*'Propiedades físicas'!$F$5)/1000</f>
        <v>108.09525241074782</v>
      </c>
      <c r="AR2247" s="31">
        <f>(AD2247*'Propiedades físicas'!$F$8)/1000</f>
        <v>15.186942313961607</v>
      </c>
      <c r="AS2247" s="31">
        <f>(AE2247*'Propiedades físicas'!$F$7)/1000</f>
        <v>0.79457383008912019</v>
      </c>
      <c r="AT2247" s="31">
        <f t="shared" si="1431"/>
        <v>1962.299921346799</v>
      </c>
      <c r="AU2247" s="31">
        <f t="shared" si="1432"/>
        <v>0.6830345333685488</v>
      </c>
      <c r="AV2247" s="31">
        <f t="shared" si="1436"/>
        <v>0.17339828061545595</v>
      </c>
      <c r="AW2247" s="31">
        <f t="shared" si="1436"/>
        <v>8.0336908521186884E-2</v>
      </c>
      <c r="AX2247" s="31">
        <f t="shared" si="1436"/>
        <v>5.5085999461569592E-2</v>
      </c>
      <c r="AY2247" s="31">
        <f t="shared" si="1433"/>
        <v>7.7393583665529815E-3</v>
      </c>
      <c r="AZ2247" s="31">
        <f t="shared" si="1433"/>
        <v>4.0491966668569949E-4</v>
      </c>
      <c r="BA2247" s="31">
        <f t="shared" si="1434"/>
        <v>0.99999999999999978</v>
      </c>
      <c r="BB2247" s="34">
        <f>AU2247*'Propiedades físicas'!$C$4+'Diseño reactor'!AV2247*'Propiedades físicas'!$C$5+'Diseño reactor'!AW2247*'Propiedades físicas'!$C$8+'Diseño reactor'!AX2247*'Propiedades físicas'!$C$9+'Diseño reactor'!AY2247*'Propiedades físicas'!$C$7+'Diseño reactor'!AZ2247*'Propiedades físicas'!$C$6</f>
        <v>875.358755708594</v>
      </c>
      <c r="BC2247" s="45">
        <f>AU2247*'Propiedades físicas'!$L$4+'Diseño reactor'!AV2247*'Propiedades físicas'!$L$5+'Diseño reactor'!AW2247*'Propiedades físicas'!$L$8+AX2247*'Propiedades físicas'!$L$9+'Diseño reactor'!AY2247*'Propiedades físicas'!$L$7+'Diseño reactor'!AZ2247*'Propiedades físicas'!$L$6</f>
        <v>2.1139479936430625</v>
      </c>
      <c r="BD2247" s="29">
        <f t="shared" si="1411"/>
        <v>1.4799180049892091</v>
      </c>
      <c r="BE2247" s="58">
        <f t="shared" si="1412"/>
        <v>41.276634786439573</v>
      </c>
      <c r="BF2247" s="30">
        <f>AU2247*'Propiedades físicas'!$I$4+'Diseño reactor'!AV2247*'Propiedades físicas'!$I$5+'Diseño reactor'!AW2247*'Propiedades físicas'!$I$8+'Diseño reactor'!AX2247*'Propiedades físicas'!$I$9+'Diseño reactor'!AY2247*'Propiedades físicas'!$I$7+'Diseño reactor'!AZ2247*'Propiedades físicas'!$I$6</f>
        <v>1.9981140088533363E-2</v>
      </c>
      <c r="BG2247" s="24">
        <f>AU2247*'Propiedades físicas'!$O$4+'Diseño reactor'!AV2247*'Propiedades físicas'!$O$5+'Diseño reactor'!AW2247*'Propiedades físicas'!$O$8+'Diseño reactor'!AX2247*'Propiedades físicas'!$O$9+'Diseño reactor'!AY2247*'Propiedades físicas'!$O$7+'Diseño reactor'!AZ2247*'Propiedades físicas'!$O$6</f>
        <v>0.15427694762629846</v>
      </c>
      <c r="BH2247" s="54">
        <f t="shared" si="1413"/>
        <v>41132.017787015473</v>
      </c>
      <c r="BI2247" s="34">
        <f t="shared" si="1435"/>
        <v>273.78744297671</v>
      </c>
      <c r="BJ2247" s="27">
        <f t="shared" si="1414"/>
        <v>4797.1453193405459</v>
      </c>
      <c r="BK2247" s="34">
        <f t="shared" si="1415"/>
        <v>569.29918245203396</v>
      </c>
      <c r="BL2247" s="27">
        <f t="shared" si="1416"/>
        <v>105.69526268784978</v>
      </c>
      <c r="BM2247" s="34">
        <f t="shared" si="1417"/>
        <v>1.1054421768707483</v>
      </c>
      <c r="BN2247" s="45">
        <f t="shared" si="1418"/>
        <v>2438.8502598467876</v>
      </c>
      <c r="BO2247" s="45">
        <f t="shared" si="1419"/>
        <v>109.01740529792595</v>
      </c>
      <c r="BP2247" s="66">
        <f t="shared" si="1420"/>
        <v>6.6875427671463177</v>
      </c>
    </row>
    <row r="2248" spans="8:68">
      <c r="H2248" s="68">
        <v>2243</v>
      </c>
      <c r="I2248" s="31">
        <f>('Propiedades físicas'!$C$10*'Diseño reactor'!H2248)/1000</f>
        <v>1963.1751666283985</v>
      </c>
      <c r="J2248" s="31">
        <f t="shared" si="1397"/>
        <v>0.23227677680089276</v>
      </c>
      <c r="K2248" s="31">
        <f>(I2248*1000)/'Propiedades físicas'!$F$10</f>
        <v>12823.786572104655</v>
      </c>
      <c r="L2248" s="31">
        <f t="shared" si="1398"/>
        <v>1831.9695103006648</v>
      </c>
      <c r="M2248" s="31">
        <f t="shared" si="1399"/>
        <v>10991.817061803989</v>
      </c>
      <c r="N2248" s="31">
        <f t="shared" si="1400"/>
        <v>0.81674967021875378</v>
      </c>
      <c r="O2248" s="32">
        <f t="shared" si="1401"/>
        <v>4.9004980213125231</v>
      </c>
      <c r="P2248" s="33">
        <f t="shared" si="1402"/>
        <v>0.67987381886268505</v>
      </c>
      <c r="Q2248" s="31">
        <f t="shared" si="1403"/>
        <v>4.7368395168193969</v>
      </c>
      <c r="R2248" s="31">
        <f t="shared" si="1404"/>
        <v>0.11393736803910487</v>
      </c>
      <c r="S2248" s="31">
        <f t="shared" si="1405"/>
        <v>0.16365850449312633</v>
      </c>
      <c r="T2248" s="31">
        <f t="shared" si="1406"/>
        <v>1.9094313496870186E-2</v>
      </c>
      <c r="U2248" s="31">
        <f t="shared" si="1407"/>
        <v>3.8441698200936941E-3</v>
      </c>
      <c r="V2248" s="47">
        <f t="shared" si="1421"/>
        <v>6.732731021746979E-4</v>
      </c>
      <c r="W2248" s="31">
        <f t="shared" si="1408"/>
        <v>0.16758605034931778</v>
      </c>
      <c r="X2248" s="34">
        <f>(S2248*H2248*'Propiedades físicas'!$F$5*60*24*365)/(1000000)</f>
        <v>56815.1640179596</v>
      </c>
      <c r="Y2248" s="34">
        <f>(U2248*H2248*'Propiedades físicas'!$F$7*60*24*365)/(1000000)</f>
        <v>417.34927934531339</v>
      </c>
      <c r="Z2248" s="31">
        <f t="shared" si="1422"/>
        <v>1524.9569757090026</v>
      </c>
      <c r="AA2248" s="31">
        <f t="shared" si="1438"/>
        <v>10624.731036225907</v>
      </c>
      <c r="AB2248" s="31">
        <f t="shared" si="1439"/>
        <v>255.56151651171223</v>
      </c>
      <c r="AC2248" s="31">
        <f t="shared" si="1440"/>
        <v>367.08602557808234</v>
      </c>
      <c r="AD2248" s="31">
        <f t="shared" si="1437"/>
        <v>42.828545173479824</v>
      </c>
      <c r="AE2248" s="31">
        <f t="shared" si="1426"/>
        <v>8.622472906470156</v>
      </c>
      <c r="AF2248" s="31">
        <f t="shared" si="1427"/>
        <v>12823.786572104655</v>
      </c>
      <c r="AG2248" s="31">
        <f t="shared" si="1428"/>
        <v>0.11891627852152602</v>
      </c>
      <c r="AH2248" s="31">
        <f t="shared" si="1429"/>
        <v>0.82851745671888266</v>
      </c>
      <c r="AI2248" s="31">
        <f t="shared" si="1429"/>
        <v>1.9928709439661952E-2</v>
      </c>
      <c r="AJ2248" s="31">
        <f t="shared" si="1429"/>
        <v>2.8625400423974441E-2</v>
      </c>
      <c r="AK2248" s="31">
        <f t="shared" si="1410"/>
        <v>3.3397737035521136E-3</v>
      </c>
      <c r="AL2248" s="31">
        <f t="shared" si="1410"/>
        <v>6.7238119240275421E-4</v>
      </c>
      <c r="AM2248" s="31">
        <f t="shared" si="1430"/>
        <v>0.99999999999999989</v>
      </c>
      <c r="AN2248" s="31">
        <f>(Z2248*'Propiedades físicas'!$F$4)/1000</f>
        <v>1341.0166652989828</v>
      </c>
      <c r="AO2248" s="31">
        <f>(AA2248*'Propiedades físicas'!$F$6)/1000</f>
        <v>340.41638240067806</v>
      </c>
      <c r="AP2248" s="31">
        <f>(AB2248*'Propiedades físicas'!$F$9)/1000</f>
        <v>157.66867761190085</v>
      </c>
      <c r="AQ2248" s="31">
        <f>(AC2248*'Propiedades físicas'!$F$5)/1000</f>
        <v>108.09582195197792</v>
      </c>
      <c r="AR2248" s="31">
        <f>(AD2248*'Propiedades físicas'!$F$8)/1000</f>
        <v>15.183575834902062</v>
      </c>
      <c r="AS2248" s="31">
        <f>(AE2248*'Propiedades físicas'!$F$7)/1000</f>
        <v>0.79404352995683669</v>
      </c>
      <c r="AT2248" s="31">
        <f t="shared" si="1431"/>
        <v>1963.1751666283985</v>
      </c>
      <c r="AU2248" s="31">
        <f t="shared" si="1432"/>
        <v>0.68308558914896789</v>
      </c>
      <c r="AV2248" s="31">
        <f t="shared" si="1436"/>
        <v>0.17340092121545977</v>
      </c>
      <c r="AW2248" s="31">
        <f t="shared" si="1436"/>
        <v>8.0313097013489945E-2</v>
      </c>
      <c r="AX2248" s="31">
        <f t="shared" si="1436"/>
        <v>5.5061730501422414E-2</v>
      </c>
      <c r="AY2248" s="31">
        <f t="shared" si="1433"/>
        <v>7.7341931036030162E-3</v>
      </c>
      <c r="AZ2248" s="31">
        <f t="shared" si="1433"/>
        <v>4.0446901705696746E-4</v>
      </c>
      <c r="BA2248" s="31">
        <f t="shared" si="1434"/>
        <v>1</v>
      </c>
      <c r="BB2248" s="34">
        <f>AU2248*'Propiedades físicas'!$C$4+'Diseño reactor'!AV2248*'Propiedades físicas'!$C$5+'Diseño reactor'!AW2248*'Propiedades físicas'!$C$8+'Diseño reactor'!AX2248*'Propiedades físicas'!$C$9+'Diseño reactor'!AY2248*'Propiedades físicas'!$C$7+'Diseño reactor'!AZ2248*'Propiedades físicas'!$C$6</f>
        <v>875.35860637461553</v>
      </c>
      <c r="BC2248" s="45">
        <f>AU2248*'Propiedades físicas'!$L$4+'Diseño reactor'!AV2248*'Propiedades físicas'!$L$5+'Diseño reactor'!AW2248*'Propiedades físicas'!$L$8+AX2248*'Propiedades físicas'!$L$9+'Diseño reactor'!AY2248*'Propiedades físicas'!$L$7+'Diseño reactor'!AZ2248*'Propiedades físicas'!$L$6</f>
        <v>2.1139844685927196</v>
      </c>
      <c r="BD2248" s="29">
        <f t="shared" si="1411"/>
        <v>1.4793435103964998</v>
      </c>
      <c r="BE2248" s="58">
        <f t="shared" si="1412"/>
        <v>41.276015504442135</v>
      </c>
      <c r="BF2248" s="30">
        <f>AU2248*'Propiedades físicas'!$I$4+'Diseño reactor'!AV2248*'Propiedades físicas'!$I$5+'Diseño reactor'!AW2248*'Propiedades físicas'!$I$8+'Diseño reactor'!AX2248*'Propiedades físicas'!$I$9+'Diseño reactor'!AY2248*'Propiedades físicas'!$I$7+'Diseño reactor'!AZ2248*'Propiedades físicas'!$I$6</f>
        <v>1.9981204676258295E-2</v>
      </c>
      <c r="BG2248" s="24">
        <f>AU2248*'Propiedades físicas'!$O$4+'Diseño reactor'!AV2248*'Propiedades físicas'!$O$5+'Diseño reactor'!AW2248*'Propiedades físicas'!$O$8+'Diseño reactor'!AX2248*'Propiedades físicas'!$O$9+'Diseño reactor'!AY2248*'Propiedades físicas'!$O$7+'Diseño reactor'!AZ2248*'Propiedades físicas'!$O$6</f>
        <v>0.15427871724253345</v>
      </c>
      <c r="BH2248" s="54">
        <f t="shared" si="1413"/>
        <v>41131.877813900282</v>
      </c>
      <c r="BI2248" s="34">
        <f t="shared" si="1435"/>
        <v>273.78991155973279</v>
      </c>
      <c r="BJ2248" s="27">
        <f t="shared" si="1414"/>
        <v>4797.1488537628275</v>
      </c>
      <c r="BK2248" s="34">
        <f t="shared" si="1415"/>
        <v>569.3061319846297</v>
      </c>
      <c r="BL2248" s="27">
        <f t="shared" si="1416"/>
        <v>105.69550222959188</v>
      </c>
      <c r="BM2248" s="34">
        <f t="shared" si="1417"/>
        <v>1.1054421768707483</v>
      </c>
      <c r="BN2248" s="45">
        <f t="shared" si="1418"/>
        <v>2440.0480089400744</v>
      </c>
      <c r="BO2248" s="45">
        <f t="shared" si="1419"/>
        <v>109.02505315682261</v>
      </c>
      <c r="BP2248" s="66">
        <f t="shared" si="1420"/>
        <v>6.6875416262685219</v>
      </c>
    </row>
    <row r="2249" spans="8:68">
      <c r="H2249" s="68">
        <v>2244</v>
      </c>
      <c r="I2249" s="31">
        <f>('Propiedades físicas'!$C$10*'Diseño reactor'!H2249)/1000</f>
        <v>1964.0504119099983</v>
      </c>
      <c r="J2249" s="31">
        <f t="shared" si="1397"/>
        <v>0.23217326665080326</v>
      </c>
      <c r="K2249" s="31">
        <f>(I2249*1000)/'Propiedades físicas'!$F$10</f>
        <v>12829.503819796186</v>
      </c>
      <c r="L2249" s="31">
        <f t="shared" si="1398"/>
        <v>1832.7862599708835</v>
      </c>
      <c r="M2249" s="31">
        <f t="shared" si="1399"/>
        <v>10996.717559825302</v>
      </c>
      <c r="N2249" s="31">
        <f t="shared" si="1400"/>
        <v>0.81674967021875378</v>
      </c>
      <c r="O2249" s="32">
        <f t="shared" si="1401"/>
        <v>4.9004980213125231</v>
      </c>
      <c r="P2249" s="33">
        <f t="shared" si="1402"/>
        <v>0.6799245968830625</v>
      </c>
      <c r="Q2249" s="31">
        <f t="shared" si="1403"/>
        <v>4.7369115877865973</v>
      </c>
      <c r="R2249" s="31">
        <f t="shared" si="1404"/>
        <v>0.11390360623757403</v>
      </c>
      <c r="S2249" s="31">
        <f t="shared" si="1405"/>
        <v>0.16358643352592522</v>
      </c>
      <c r="T2249" s="31">
        <f t="shared" si="1406"/>
        <v>1.9081574006000648E-2</v>
      </c>
      <c r="U2249" s="31">
        <f t="shared" si="1407"/>
        <v>3.8398930921166351E-3</v>
      </c>
      <c r="V2249" s="47">
        <f t="shared" si="1421"/>
        <v>6.7332338720458619E-4</v>
      </c>
      <c r="W2249" s="31">
        <f t="shared" si="1408"/>
        <v>0.1675238795003674</v>
      </c>
      <c r="X2249" s="34">
        <f>(S2249*H2249*'Propiedades físicas'!$F$5*60*24*365)/(1000000)</f>
        <v>56815.462924783766</v>
      </c>
      <c r="Y2249" s="34">
        <f>(U2249*H2249*'Propiedades físicas'!$F$7*60*24*365)/(1000000)</f>
        <v>417.07082904467802</v>
      </c>
      <c r="Z2249" s="31">
        <f t="shared" si="1422"/>
        <v>1525.7507954055923</v>
      </c>
      <c r="AA2249" s="31">
        <f t="shared" si="1438"/>
        <v>10629.629602993124</v>
      </c>
      <c r="AB2249" s="31">
        <f t="shared" si="1439"/>
        <v>255.59969239711614</v>
      </c>
      <c r="AC2249" s="31">
        <f t="shared" si="1440"/>
        <v>367.08795683217619</v>
      </c>
      <c r="AD2249" s="31">
        <f t="shared" si="1437"/>
        <v>42.819052069465457</v>
      </c>
      <c r="AE2249" s="31">
        <f t="shared" si="1426"/>
        <v>8.6167200987097292</v>
      </c>
      <c r="AF2249" s="31">
        <f t="shared" si="1427"/>
        <v>12829.503819796184</v>
      </c>
      <c r="AG2249" s="31">
        <f t="shared" si="1428"/>
        <v>0.1189251600713761</v>
      </c>
      <c r="AH2249" s="31">
        <f t="shared" si="1429"/>
        <v>0.82853006260393247</v>
      </c>
      <c r="AI2249" s="31">
        <f t="shared" si="1429"/>
        <v>1.9922804185359112E-2</v>
      </c>
      <c r="AJ2249" s="31">
        <f t="shared" si="1429"/>
        <v>2.8612794538924572E-2</v>
      </c>
      <c r="AK2249" s="31">
        <f t="shared" si="1410"/>
        <v>3.3375454476575151E-3</v>
      </c>
      <c r="AL2249" s="31">
        <f t="shared" si="1410"/>
        <v>6.7163315275014417E-4</v>
      </c>
      <c r="AM2249" s="31">
        <f t="shared" si="1430"/>
        <v>0.99999999999999989</v>
      </c>
      <c r="AN2249" s="31">
        <f>(Z2249*'Propiedades físicas'!$F$4)/1000</f>
        <v>1341.7147344637697</v>
      </c>
      <c r="AO2249" s="31">
        <f>(AA2249*'Propiedades físicas'!$F$6)/1000</f>
        <v>340.5733324798997</v>
      </c>
      <c r="AP2249" s="31">
        <f>(AB2249*'Propiedades físicas'!$F$9)/1000</f>
        <v>157.69223022440079</v>
      </c>
      <c r="AQ2249" s="31">
        <f>(AC2249*'Propiedades físicas'!$F$5)/1000</f>
        <v>108.09639064837093</v>
      </c>
      <c r="AR2249" s="31">
        <f>(AD2249*'Propiedades físicas'!$F$8)/1000</f>
        <v>15.180210339666887</v>
      </c>
      <c r="AS2249" s="31">
        <f>(AE2249*'Propiedades físicas'!$F$7)/1000</f>
        <v>0.79351375389017909</v>
      </c>
      <c r="AT2249" s="31">
        <f t="shared" si="1431"/>
        <v>1964.0504119099985</v>
      </c>
      <c r="AU2249" s="31">
        <f t="shared" si="1432"/>
        <v>0.68313660704817647</v>
      </c>
      <c r="AV2249" s="31">
        <f t="shared" si="1436"/>
        <v>0.17340355950879038</v>
      </c>
      <c r="AW2249" s="31">
        <f t="shared" si="1436"/>
        <v>8.0289298720722935E-2</v>
      </c>
      <c r="AX2249" s="31">
        <f t="shared" si="1436"/>
        <v>5.5037482741214068E-2</v>
      </c>
      <c r="AY2249" s="31">
        <f t="shared" si="1433"/>
        <v>7.729032945190264E-3</v>
      </c>
      <c r="AZ2249" s="31">
        <f t="shared" si="1433"/>
        <v>4.0401903590575524E-4</v>
      </c>
      <c r="BA2249" s="31">
        <f t="shared" si="1434"/>
        <v>0.99999999999999989</v>
      </c>
      <c r="BB2249" s="34">
        <f>AU2249*'Propiedades físicas'!$C$4+'Diseño reactor'!AV2249*'Propiedades físicas'!$C$5+'Diseño reactor'!AW2249*'Propiedades físicas'!$C$8+'Diseño reactor'!AX2249*'Propiedades físicas'!$C$9+'Diseño reactor'!AY2249*'Propiedades físicas'!$C$7+'Diseño reactor'!AZ2249*'Propiedades físicas'!$C$6</f>
        <v>875.35845725229137</v>
      </c>
      <c r="BC2249" s="45">
        <f>AU2249*'Propiedades físicas'!$L$4+'Diseño reactor'!AV2249*'Propiedades físicas'!$L$5+'Diseño reactor'!AW2249*'Propiedades físicas'!$L$8+AX2249*'Propiedades físicas'!$L$9+'Diseño reactor'!AY2249*'Propiedades físicas'!$L$7+'Diseño reactor'!AZ2249*'Propiedades físicas'!$L$6</f>
        <v>2.1140209153596778</v>
      </c>
      <c r="BD2249" s="29">
        <f t="shared" si="1411"/>
        <v>1.4787694622825331</v>
      </c>
      <c r="BE2249" s="58">
        <f t="shared" si="1412"/>
        <v>41.275396710186619</v>
      </c>
      <c r="BF2249" s="30">
        <f>AU2249*'Propiedades físicas'!$I$4+'Diseño reactor'!AV2249*'Propiedades físicas'!$I$5+'Diseño reactor'!AW2249*'Propiedades físicas'!$I$8+'Diseño reactor'!AX2249*'Propiedades físicas'!$I$9+'Diseño reactor'!AY2249*'Propiedades físicas'!$I$7+'Diseño reactor'!AZ2249*'Propiedades físicas'!$I$6</f>
        <v>1.9981269163998283E-2</v>
      </c>
      <c r="BG2249" s="24">
        <f>AU2249*'Propiedades físicas'!$O$4+'Diseño reactor'!AV2249*'Propiedades físicas'!$O$5+'Diseño reactor'!AW2249*'Propiedades físicas'!$O$8+'Diseño reactor'!AX2249*'Propiedades físicas'!$O$9+'Diseño reactor'!AY2249*'Propiedades físicas'!$O$7+'Diseño reactor'!AZ2249*'Propiedades físicas'!$O$6</f>
        <v>0.1542804855493487</v>
      </c>
      <c r="BH2249" s="54">
        <f t="shared" si="1413"/>
        <v>41131.738057455783</v>
      </c>
      <c r="BI2249" s="34">
        <f t="shared" si="1435"/>
        <v>273.79237742036048</v>
      </c>
      <c r="BJ2249" s="27">
        <f t="shared" si="1414"/>
        <v>4797.1523889675927</v>
      </c>
      <c r="BK2249" s="34">
        <f t="shared" si="1415"/>
        <v>569.31307678779865</v>
      </c>
      <c r="BL2249" s="27">
        <f t="shared" si="1416"/>
        <v>105.695741603559</v>
      </c>
      <c r="BM2249" s="34">
        <f t="shared" si="1417"/>
        <v>1.1054421768707483</v>
      </c>
      <c r="BN2249" s="45">
        <f t="shared" si="1418"/>
        <v>2441.2457761768619</v>
      </c>
      <c r="BO2249" s="45">
        <f t="shared" si="1419"/>
        <v>109.03269534210482</v>
      </c>
      <c r="BP2249" s="66">
        <f t="shared" si="1420"/>
        <v>6.6875404870077171</v>
      </c>
    </row>
    <row r="2250" spans="8:68">
      <c r="H2250" s="68">
        <v>2245</v>
      </c>
      <c r="I2250" s="31">
        <f>('Propiedades físicas'!$C$10*'Diseño reactor'!H2250)/1000</f>
        <v>1964.925657191598</v>
      </c>
      <c r="J2250" s="31">
        <f t="shared" ref="J2250:J2313" si="1441">$F$7/I2250</f>
        <v>0.23206984871465591</v>
      </c>
      <c r="K2250" s="31">
        <f>(I2250*1000)/'Propiedades físicas'!$F$10</f>
        <v>12835.221067487717</v>
      </c>
      <c r="L2250" s="31">
        <f t="shared" ref="L2250:L2313" si="1442">K2250*$I$5</f>
        <v>1833.6030096411023</v>
      </c>
      <c r="M2250" s="31">
        <f t="shared" ref="M2250:M2313" si="1443">$I$6*K2250</f>
        <v>11001.618057846614</v>
      </c>
      <c r="N2250" s="31">
        <f t="shared" ref="N2250:N2313" si="1444">L2250/H2250</f>
        <v>0.81674967021875378</v>
      </c>
      <c r="O2250" s="32">
        <f t="shared" ref="O2250:O2313" si="1445">M2250/H2250</f>
        <v>4.9004980213125231</v>
      </c>
      <c r="P2250" s="33">
        <f t="shared" ref="P2250:P2313" si="1446">(H2250*$C$5*N2250)/(H2250*$C$5+$F$7*1000*$C$4)</f>
        <v>0.6799753372422872</v>
      </c>
      <c r="Q2250" s="31">
        <f t="shared" ref="Q2250:Q2313" si="1447">((H2250^3)*($C$5^3)*O2250+3*(H2250^2)*($C$5^2)*O2250*$F$7*1000*$C$4+3*H2250*$C$5*O2250*(($F$7*1000)^2)*($C$4^2)+O2250*(($F$7*1000)^3)*($C$4^3)-3*N2250*(($F$7*1000)^3)*($C$4^3)-3*(($F$7*1000)^2)*($C$4^2)*H2250*$C$5*N2250-$F$7*1000*$C$4*(H2250^2)*($C$5^2)*N2250)/(3*(($F$7*1000)^2)*($C$4^2)*H2250*$C$5+(($F$7*1000)^3)*($C$4^3)+3*(H2250^2)*($C$5^2)*$F$7*1000*$C$4+(H2250^3)*($C$5^3))</f>
        <v>4.7369835958236237</v>
      </c>
      <c r="R2250" s="31">
        <f t="shared" ref="R2250:R2313" si="1448">($F$7*1000*$C$4*H2250*$C$5*N2250)/((H2250^2)*($C$5^2)+2*$F$7*1000*$C$4*H2250*$C$5+(($F$7*1000)^2)*($C$4^2))</f>
        <v>0.11386986316976694</v>
      </c>
      <c r="S2250" s="31">
        <f t="shared" ref="S2250:S2313" si="1449">(N2250*$F$7*1000*$C$4*(3*(($F$7*1000)^2)*($C$4^2)+3*$F$7*1000*$C$4*H2250*$C$5+(H2250^2)*($C$5^2)))/(3*(($F$7*1000)^2)*($C$4^2)*H2250*$C$5+(($F$7*1000)^3)*($C$4^3)+3*(H2250^2)*($C$5^2)*$F$7*1000*$C$4+(H2250^3)*($C$5^3))</f>
        <v>0.16351442548889933</v>
      </c>
      <c r="T2250" s="31">
        <f t="shared" ref="T2250:T2313" si="1450">((($F$7*1000)^2)*($C$4^2)*H2250*$C$5*N2250)/(3*(($F$7*1000)^2)*($C$4^2)*H2250*$C$5+(($F$7*1000)^3)*($C$4^3)+3*(H2250^2)*($C$5^2)*$F$7*1000*$C$4+(H2250^3)*($C$5^3))</f>
        <v>1.9068847100966714E-2</v>
      </c>
      <c r="U2250" s="31">
        <f t="shared" ref="U2250:U2313" si="1451">((($F$7*1000)^3)*($C$4^3)*N2250)/(3*(($F$7*1000)^2)*($C$4^2)*H2250*$C$5+(($F$7*1000)^3)*($C$4^3)+3*(H2250^2)*($C$5^2)*$F$7*1000*$C$4+(H2250^3)*($C$5^3))</f>
        <v>3.835622705732972E-3</v>
      </c>
      <c r="V2250" s="47">
        <f t="shared" si="1421"/>
        <v>6.7337363493896404E-4</v>
      </c>
      <c r="W2250" s="31">
        <f t="shared" ref="W2250:W2313" si="1452">($F$7*1000*$C$4)/(H2250*$C$5+$F$7*1000*$C$4)</f>
        <v>0.16746175476242772</v>
      </c>
      <c r="X2250" s="34">
        <f>(S2250*H2250*'Propiedades físicas'!$F$5*60*24*365)/(1000000)</f>
        <v>56815.761388384642</v>
      </c>
      <c r="Y2250" s="34">
        <f>(U2250*H2250*'Propiedades físicas'!$F$7*60*24*365)/(1000000)</f>
        <v>416.79265383586113</v>
      </c>
      <c r="Z2250" s="31">
        <f t="shared" si="1422"/>
        <v>1526.5446321089348</v>
      </c>
      <c r="AA2250" s="31">
        <f t="shared" si="1438"/>
        <v>10634.528172624036</v>
      </c>
      <c r="AB2250" s="31">
        <f t="shared" si="1439"/>
        <v>255.63784281612678</v>
      </c>
      <c r="AC2250" s="31">
        <f t="shared" si="1440"/>
        <v>367.08988522257897</v>
      </c>
      <c r="AD2250" s="31">
        <f t="shared" si="1437"/>
        <v>42.809561741670272</v>
      </c>
      <c r="AE2250" s="31">
        <f t="shared" ref="AE2250" si="1453">U2250*$H2250</f>
        <v>8.6109729743705223</v>
      </c>
      <c r="AF2250" s="31">
        <f t="shared" si="1427"/>
        <v>12835.221067487717</v>
      </c>
      <c r="AG2250" s="31">
        <f t="shared" si="1428"/>
        <v>0.1189340350339389</v>
      </c>
      <c r="AH2250" s="31">
        <f t="shared" si="1429"/>
        <v>0.82854265748190725</v>
      </c>
      <c r="AI2250" s="31">
        <f t="shared" si="1429"/>
        <v>1.9916902207759456E-2</v>
      </c>
      <c r="AJ2250" s="31">
        <f t="shared" si="1429"/>
        <v>2.8600199660949881E-2</v>
      </c>
      <c r="AK2250" s="31">
        <f t="shared" si="1429"/>
        <v>3.3353193931430695E-3</v>
      </c>
      <c r="AL2250" s="31">
        <f t="shared" si="1429"/>
        <v>6.7088622230142693E-4</v>
      </c>
      <c r="AM2250" s="31">
        <f t="shared" si="1430"/>
        <v>0.99999999999999989</v>
      </c>
      <c r="AN2250" s="31">
        <f>(Z2250*'Propiedades físicas'!$F$4)/1000</f>
        <v>1342.412818583955</v>
      </c>
      <c r="AO2250" s="31">
        <f>(AA2250*'Propiedades físicas'!$F$6)/1000</f>
        <v>340.73028265087413</v>
      </c>
      <c r="AP2250" s="31">
        <f>(AB2250*'Propiedades físicas'!$F$9)/1000</f>
        <v>157.7157671254094</v>
      </c>
      <c r="AQ2250" s="31">
        <f>(AC2250*'Propiedades físicas'!$F$5)/1000</f>
        <v>108.09695850149285</v>
      </c>
      <c r="AR2250" s="31">
        <f>(AD2250*'Propiedades físicas'!$F$8)/1000</f>
        <v>15.176845828656939</v>
      </c>
      <c r="AS2250" s="31">
        <f>(AE2250*'Propiedades físicas'!$F$7)/1000</f>
        <v>0.79298450120978148</v>
      </c>
      <c r="AT2250" s="31">
        <f t="shared" si="1431"/>
        <v>1964.9256571915982</v>
      </c>
      <c r="AU2250" s="31">
        <f t="shared" si="1432"/>
        <v>0.68318758710831851</v>
      </c>
      <c r="AV2250" s="31">
        <f t="shared" si="1436"/>
        <v>0.17340619549844363</v>
      </c>
      <c r="AW2250" s="31">
        <f t="shared" si="1436"/>
        <v>8.0265513633135208E-2</v>
      </c>
      <c r="AX2250" s="31">
        <f t="shared" si="1436"/>
        <v>5.5013256153412023E-2</v>
      </c>
      <c r="AY2250" s="31">
        <f t="shared" si="1433"/>
        <v>7.7238778846975267E-3</v>
      </c>
      <c r="AZ2250" s="31">
        <f t="shared" si="1433"/>
        <v>4.0356972199302819E-4</v>
      </c>
      <c r="BA2250" s="31">
        <f t="shared" si="1434"/>
        <v>0.99999999999999989</v>
      </c>
      <c r="BB2250" s="34">
        <f>AU2250*'Propiedades físicas'!$C$4+'Diseño reactor'!AV2250*'Propiedades físicas'!$C$5+'Diseño reactor'!AW2250*'Propiedades físicas'!$C$8+'Diseño reactor'!AX2250*'Propiedades físicas'!$C$9+'Diseño reactor'!AY2250*'Propiedades físicas'!$C$7+'Diseño reactor'!AZ2250*'Propiedades físicas'!$C$6</f>
        <v>875.35830834125034</v>
      </c>
      <c r="BC2250" s="45">
        <f>AU2250*'Propiedades físicas'!$L$4+'Diseño reactor'!AV2250*'Propiedades físicas'!$L$5+'Diseño reactor'!AW2250*'Propiedades físicas'!$L$8+AX2250*'Propiedades físicas'!$L$9+'Diseño reactor'!AY2250*'Propiedades físicas'!$L$7+'Diseño reactor'!AZ2250*'Propiedades físicas'!$L$6</f>
        <v>2.1140573339763757</v>
      </c>
      <c r="BD2250" s="29">
        <f t="shared" ref="BD2250:BD2313" si="1454">((-$F$19)*V2250*($F$7*1000))/(H2250*(BB2250/1000)*BC2250)</f>
        <v>1.4781958601264806</v>
      </c>
      <c r="BE2250" s="58">
        <f t="shared" ref="BE2250:BE2313" si="1455">BD2250+$F$20+((BP2250*60)/(H2250*(BB2250/1000)*BC2250))</f>
        <v>41.274778403095432</v>
      </c>
      <c r="BF2250" s="30">
        <f>AU2250*'Propiedades físicas'!$I$4+'Diseño reactor'!AV2250*'Propiedades físicas'!$I$5+'Diseño reactor'!AW2250*'Propiedades físicas'!$I$8+'Diseño reactor'!AX2250*'Propiedades físicas'!$I$9+'Diseño reactor'!AY2250*'Propiedades físicas'!$I$7+'Diseño reactor'!AZ2250*'Propiedades físicas'!$I$6</f>
        <v>1.9981333551929551E-2</v>
      </c>
      <c r="BG2250" s="24">
        <f>AU2250*'Propiedades físicas'!$O$4+'Diseño reactor'!AV2250*'Propiedades físicas'!$O$5+'Diseño reactor'!AW2250*'Propiedades físicas'!$O$8+'Diseño reactor'!AX2250*'Propiedades físicas'!$O$9+'Diseño reactor'!AY2250*'Propiedades físicas'!$O$7+'Diseño reactor'!AZ2250*'Propiedades físicas'!$O$6</f>
        <v>0.15428225254816988</v>
      </c>
      <c r="BH2250" s="54">
        <f t="shared" ref="BH2250:BH2313" si="1456">(BB2250*($F$33^2)*$F$34)/BF2250</f>
        <v>41131.598517297578</v>
      </c>
      <c r="BI2250" s="34">
        <f t="shared" si="1435"/>
        <v>273.79484056272923</v>
      </c>
      <c r="BJ2250" s="27">
        <f t="shared" ref="BJ2250:BJ2313" si="1457">$F$43*(BH2250^$F$44)*(BI2250^$F$45)</f>
        <v>4797.1559249497095</v>
      </c>
      <c r="BK2250" s="34">
        <f t="shared" ref="BK2250:BK2313" si="1458">(BJ2250*BG2250)/$F$16</f>
        <v>569.32001686618503</v>
      </c>
      <c r="BL2250" s="27">
        <f t="shared" ref="BL2250:BL2313" si="1459">1/((1/BK2250)+(1/$F$61))</f>
        <v>105.69598080992104</v>
      </c>
      <c r="BM2250" s="34">
        <f t="shared" ref="BM2250:BM2313" si="1460">($F$33*($F$34^2))/9.8</f>
        <v>1.1054421768707483</v>
      </c>
      <c r="BN2250" s="45">
        <f t="shared" ref="BN2250:BN2313" si="1461">((((H2250/60)*(BB2250/1000)*BC2250*($F$20-$F$4)+(((-$F$19)*V2250*($F$7*1000))/60)))/(-BL2250*$F$46/1000))+$F$4</f>
        <v>2442.4435615363795</v>
      </c>
      <c r="BO2250" s="45">
        <f t="shared" ref="BO2250:BO2313" si="1462">((-$F$19)*V2250*($F$7*1000)/60)+BP2250</f>
        <v>109.04033186008361</v>
      </c>
      <c r="BP2250" s="66">
        <f t="shared" ref="BP2250:BP2313" si="1463">($F$35*($F$33^5)*($F$34^3)*BB2250)/1000</f>
        <v>6.6875393493610682</v>
      </c>
    </row>
    <row r="2251" spans="8:68">
      <c r="H2251" s="68">
        <v>2246</v>
      </c>
      <c r="I2251" s="31">
        <f>('Propiedades físicas'!$C$10*'Diseño reactor'!H2251)/1000</f>
        <v>1965.8009024731978</v>
      </c>
      <c r="J2251" s="31">
        <f t="shared" si="1441"/>
        <v>0.23196652286927985</v>
      </c>
      <c r="K2251" s="31">
        <f>(I2251*1000)/'Propiedades físicas'!$F$10</f>
        <v>12840.938315179248</v>
      </c>
      <c r="L2251" s="31">
        <f t="shared" si="1442"/>
        <v>1834.4197593113211</v>
      </c>
      <c r="M2251" s="31">
        <f t="shared" si="1443"/>
        <v>11006.518555867926</v>
      </c>
      <c r="N2251" s="31">
        <f t="shared" si="1444"/>
        <v>0.81674967021875378</v>
      </c>
      <c r="O2251" s="32">
        <f t="shared" si="1445"/>
        <v>4.9004980213125231</v>
      </c>
      <c r="P2251" s="33">
        <f t="shared" si="1446"/>
        <v>0.68002603998224243</v>
      </c>
      <c r="Q2251" s="31">
        <f t="shared" si="1447"/>
        <v>4.7370555410121673</v>
      </c>
      <c r="R2251" s="31">
        <f t="shared" si="1448"/>
        <v>0.11383613882186094</v>
      </c>
      <c r="S2251" s="31">
        <f t="shared" si="1449"/>
        <v>0.16344248030035455</v>
      </c>
      <c r="T2251" s="31">
        <f t="shared" si="1450"/>
        <v>1.905613276545761E-2</v>
      </c>
      <c r="U2251" s="31">
        <f t="shared" si="1451"/>
        <v>3.8313586491928019E-3</v>
      </c>
      <c r="V2251" s="47">
        <f t="shared" ref="V2251:V2314" si="1464">$C$4*P2251/$C$5</f>
        <v>6.7342384541930805E-4</v>
      </c>
      <c r="W2251" s="31">
        <f t="shared" si="1452"/>
        <v>0.16739967608421813</v>
      </c>
      <c r="X2251" s="34">
        <f>(S2251*H2251*'Propiedades físicas'!$F$5*60*24*365)/(1000000)</f>
        <v>56816.059409583388</v>
      </c>
      <c r="Y2251" s="34">
        <f>(U2251*H2251*'Propiedades físicas'!$F$7*60*24*365)/(1000000)</f>
        <v>416.51475336235382</v>
      </c>
      <c r="Z2251" s="31">
        <f t="shared" ref="Z2251:Z2314" si="1465">P2251*$H2251</f>
        <v>1527.3384858001166</v>
      </c>
      <c r="AA2251" s="31">
        <f t="shared" ref="AA2251:AD2314" si="1466">Q2251*$H2251</f>
        <v>10639.426745113327</v>
      </c>
      <c r="AB2251" s="31">
        <f t="shared" si="1466"/>
        <v>255.67596779389967</v>
      </c>
      <c r="AC2251" s="31">
        <f t="shared" si="1466"/>
        <v>367.09181075459634</v>
      </c>
      <c r="AD2251" s="31">
        <f t="shared" si="1466"/>
        <v>42.800074191217796</v>
      </c>
      <c r="AE2251" s="31">
        <f t="shared" ref="AE2251:AE2314" si="1467">U2251*$H2251</f>
        <v>8.6052315260870333</v>
      </c>
      <c r="AF2251" s="31">
        <f t="shared" ref="AF2251:AF2314" si="1468">Z2251+AA2251+AB2251+AC2251+AD2251+AE2251</f>
        <v>12840.938315179246</v>
      </c>
      <c r="AG2251" s="31">
        <f t="shared" ref="AG2251:AG2314" si="1469">Z2251/AF2251</f>
        <v>0.11894290341654028</v>
      </c>
      <c r="AH2251" s="31">
        <f t="shared" ref="AH2251:AK2314" si="1470">AA2251/$AF2251</f>
        <v>0.82855524136709569</v>
      </c>
      <c r="AI2251" s="31">
        <f t="shared" si="1470"/>
        <v>1.9911003504445281E-2</v>
      </c>
      <c r="AJ2251" s="31">
        <f t="shared" si="1470"/>
        <v>2.858761577576133E-2</v>
      </c>
      <c r="AK2251" s="31">
        <f t="shared" si="1470"/>
        <v>3.3330955371558726E-3</v>
      </c>
      <c r="AL2251" s="31">
        <f t="shared" ref="AL2251:AL2314" si="1471">AE2251/$AF2251</f>
        <v>6.7014039900143492E-4</v>
      </c>
      <c r="AM2251" s="31">
        <f t="shared" ref="AM2251:AM2314" si="1472">AG2251+AH2251+AI2251+AJ2251+AK2251+AL2251</f>
        <v>0.99999999999999989</v>
      </c>
      <c r="AN2251" s="31">
        <f>(Z2251*'Propiedades físicas'!$F$4)/1000</f>
        <v>1343.1109176429065</v>
      </c>
      <c r="AO2251" s="31">
        <f>(AA2251*'Propiedades físicas'!$F$6)/1000</f>
        <v>340.88723291343103</v>
      </c>
      <c r="AP2251" s="31">
        <f>(AB2251*'Propiedades físicas'!$F$9)/1000</f>
        <v>157.73928833044639</v>
      </c>
      <c r="AQ2251" s="31">
        <f>(AC2251*'Propiedades físicas'!$F$5)/1000</f>
        <v>108.09752551290599</v>
      </c>
      <c r="AR2251" s="31">
        <f>(AD2251*'Propiedades físicas'!$F$8)/1000</f>
        <v>15.173482302270529</v>
      </c>
      <c r="AS2251" s="31">
        <f>(AE2251*'Propiedades físicas'!$F$7)/1000</f>
        <v>0.792455771237355</v>
      </c>
      <c r="AT2251" s="31">
        <f t="shared" ref="AT2251:AT2314" si="1473">AN2251+AO2251+AP2251+AQ2251+AR2251+AS2251</f>
        <v>1965.800902473198</v>
      </c>
      <c r="AU2251" s="31">
        <f t="shared" ref="AU2251:AU2314" si="1474">AN2251/$AT2251</f>
        <v>0.68323852937147522</v>
      </c>
      <c r="AV2251" s="31">
        <f t="shared" si="1436"/>
        <v>0.17340882918740991</v>
      </c>
      <c r="AW2251" s="31">
        <f t="shared" si="1436"/>
        <v>8.0241741740983363E-2</v>
      </c>
      <c r="AX2251" s="31">
        <f t="shared" si="1436"/>
        <v>5.4989050710530847E-2</v>
      </c>
      <c r="AY2251" s="31">
        <f t="shared" si="1436"/>
        <v>7.71872791551809E-3</v>
      </c>
      <c r="AZ2251" s="31">
        <f t="shared" si="1436"/>
        <v>4.0312107408250591E-4</v>
      </c>
      <c r="BA2251" s="31">
        <f t="shared" ref="BA2251:BA2314" si="1475">AU2251+AV2251+AW2251+AX2251+AY2251+AZ2251</f>
        <v>0.99999999999999989</v>
      </c>
      <c r="BB2251" s="34">
        <f>AU2251*'Propiedades físicas'!$C$4+'Diseño reactor'!AV2251*'Propiedades físicas'!$C$5+'Diseño reactor'!AW2251*'Propiedades físicas'!$C$8+'Diseño reactor'!AX2251*'Propiedades físicas'!$C$9+'Diseño reactor'!AY2251*'Propiedades físicas'!$C$7+'Diseño reactor'!AZ2251*'Propiedades físicas'!$C$6</f>
        <v>875.35815964112192</v>
      </c>
      <c r="BC2251" s="45">
        <f>AU2251*'Propiedades físicas'!$L$4+'Diseño reactor'!AV2251*'Propiedades físicas'!$L$5+'Diseño reactor'!AW2251*'Propiedades físicas'!$L$8+AX2251*'Propiedades físicas'!$L$9+'Diseño reactor'!AY2251*'Propiedades físicas'!$L$7+'Diseño reactor'!AZ2251*'Propiedades físicas'!$L$6</f>
        <v>2.1140937244752016</v>
      </c>
      <c r="BD2251" s="29">
        <f t="shared" si="1454"/>
        <v>1.4776227034083247</v>
      </c>
      <c r="BE2251" s="58">
        <f t="shared" si="1455"/>
        <v>41.274160582591897</v>
      </c>
      <c r="BF2251" s="30">
        <f>AU2251*'Propiedades físicas'!$I$4+'Diseño reactor'!AV2251*'Propiedades físicas'!$I$5+'Diseño reactor'!AW2251*'Propiedades físicas'!$I$8+'Diseño reactor'!AX2251*'Propiedades físicas'!$I$9+'Diseño reactor'!AY2251*'Propiedades físicas'!$I$7+'Diseño reactor'!AZ2251*'Propiedades físicas'!$I$6</f>
        <v>1.9981397840227989E-2</v>
      </c>
      <c r="BG2251" s="24">
        <f>AU2251*'Propiedades físicas'!$O$4+'Diseño reactor'!AV2251*'Propiedades físicas'!$O$5+'Diseño reactor'!AW2251*'Propiedades físicas'!$O$8+'Diseño reactor'!AX2251*'Propiedades físicas'!$O$9+'Diseño reactor'!AY2251*'Propiedades físicas'!$O$7+'Diseño reactor'!AZ2251*'Propiedades físicas'!$O$6</f>
        <v>0.15428401824042071</v>
      </c>
      <c r="BH2251" s="54">
        <f t="shared" si="1456"/>
        <v>41131.459193042028</v>
      </c>
      <c r="BI2251" s="34">
        <f t="shared" ref="BI2251:BI2314" si="1476">(BC2251*BF2251)/(BG2251/1000)</f>
        <v>273.79730099096719</v>
      </c>
      <c r="BJ2251" s="27">
        <f t="shared" si="1457"/>
        <v>4797.15946170406</v>
      </c>
      <c r="BK2251" s="34">
        <f t="shared" si="1458"/>
        <v>569.3269522244276</v>
      </c>
      <c r="BL2251" s="27">
        <f t="shared" si="1459"/>
        <v>105.69621984884779</v>
      </c>
      <c r="BM2251" s="34">
        <f t="shared" si="1460"/>
        <v>1.1054421768707483</v>
      </c>
      <c r="BN2251" s="45">
        <f t="shared" si="1461"/>
        <v>2443.6413649978813</v>
      </c>
      <c r="BO2251" s="45">
        <f t="shared" si="1462"/>
        <v>109.04796271706056</v>
      </c>
      <c r="BP2251" s="66">
        <f t="shared" si="1463"/>
        <v>6.6875382133257437</v>
      </c>
    </row>
    <row r="2252" spans="8:68">
      <c r="H2252" s="68">
        <v>2247</v>
      </c>
      <c r="I2252" s="31">
        <f>('Propiedades físicas'!$C$10*'Diseño reactor'!H2252)/1000</f>
        <v>1966.6761477547977</v>
      </c>
      <c r="J2252" s="31">
        <f t="shared" si="1441"/>
        <v>0.2318632889917234</v>
      </c>
      <c r="K2252" s="31">
        <f>(I2252*1000)/'Propiedades físicas'!$F$10</f>
        <v>12846.655562870779</v>
      </c>
      <c r="L2252" s="31">
        <f t="shared" si="1442"/>
        <v>1835.2365089815398</v>
      </c>
      <c r="M2252" s="31">
        <f t="shared" si="1443"/>
        <v>11011.419053889238</v>
      </c>
      <c r="N2252" s="31">
        <f t="shared" si="1444"/>
        <v>0.81674967021875378</v>
      </c>
      <c r="O2252" s="32">
        <f t="shared" si="1445"/>
        <v>4.9004980213125222</v>
      </c>
      <c r="P2252" s="33">
        <f t="shared" si="1446"/>
        <v>0.6800767051447496</v>
      </c>
      <c r="Q2252" s="31">
        <f t="shared" si="1447"/>
        <v>4.7371274234337841</v>
      </c>
      <c r="R2252" s="31">
        <f t="shared" si="1448"/>
        <v>0.11380243318004336</v>
      </c>
      <c r="S2252" s="31">
        <f t="shared" si="1449"/>
        <v>0.16337059787873728</v>
      </c>
      <c r="T2252" s="31">
        <f t="shared" si="1450"/>
        <v>1.9043430983188447E-2</v>
      </c>
      <c r="U2252" s="31">
        <f t="shared" si="1451"/>
        <v>3.8271009107723394E-3</v>
      </c>
      <c r="V2252" s="47">
        <f t="shared" si="1464"/>
        <v>6.7347401868703366E-4</v>
      </c>
      <c r="W2252" s="31">
        <f t="shared" si="1452"/>
        <v>0.16733764341453414</v>
      </c>
      <c r="X2252" s="34">
        <f>(S2252*H2252*'Propiedades físicas'!$F$5*60*24*365)/(1000000)</f>
        <v>56816.356989199463</v>
      </c>
      <c r="Y2252" s="34">
        <f>(U2252*H2252*'Propiedades físicas'!$F$7*60*24*365)/(1000000)</f>
        <v>416.23712726821287</v>
      </c>
      <c r="Z2252" s="31">
        <f t="shared" si="1465"/>
        <v>1528.1323564602524</v>
      </c>
      <c r="AA2252" s="31">
        <f t="shared" si="1466"/>
        <v>10644.325320455713</v>
      </c>
      <c r="AB2252" s="31">
        <f t="shared" si="1466"/>
        <v>255.71406735555743</v>
      </c>
      <c r="AC2252" s="31">
        <f t="shared" si="1466"/>
        <v>367.09373343352269</v>
      </c>
      <c r="AD2252" s="31">
        <f t="shared" si="1466"/>
        <v>42.790589419224439</v>
      </c>
      <c r="AE2252" s="31">
        <f t="shared" si="1467"/>
        <v>8.5994957465054469</v>
      </c>
      <c r="AF2252" s="31">
        <f t="shared" si="1468"/>
        <v>12846.655562870774</v>
      </c>
      <c r="AG2252" s="31">
        <f t="shared" si="1469"/>
        <v>0.11895176522649517</v>
      </c>
      <c r="AH2252" s="31">
        <f t="shared" si="1470"/>
        <v>0.8285678142737628</v>
      </c>
      <c r="AI2252" s="31">
        <f t="shared" si="1470"/>
        <v>1.9905108073000624E-2</v>
      </c>
      <c r="AJ2252" s="31">
        <f t="shared" si="1470"/>
        <v>2.857504286909442E-2</v>
      </c>
      <c r="AK2252" s="31">
        <f t="shared" si="1470"/>
        <v>3.3308738768475436E-3</v>
      </c>
      <c r="AL2252" s="31">
        <f t="shared" si="1471"/>
        <v>6.6939568079956856E-4</v>
      </c>
      <c r="AM2252" s="31">
        <f t="shared" si="1472"/>
        <v>1</v>
      </c>
      <c r="AN2252" s="31">
        <f>(Z2252*'Propiedades físicas'!$F$4)/1000</f>
        <v>1343.8090316240168</v>
      </c>
      <c r="AO2252" s="31">
        <f>(AA2252*'Propiedades físicas'!$F$6)/1000</f>
        <v>341.04418326740108</v>
      </c>
      <c r="AP2252" s="31">
        <f>(AB2252*'Propiedades físicas'!$F$9)/1000</f>
        <v>157.76279385501115</v>
      </c>
      <c r="AQ2252" s="31">
        <f>(AC2252*'Propiedades físicas'!$F$5)/1000</f>
        <v>108.09809168416945</v>
      </c>
      <c r="AR2252" s="31">
        <f>(AD2252*'Propiedades físicas'!$F$8)/1000</f>
        <v>15.170119760903443</v>
      </c>
      <c r="AS2252" s="31">
        <f>(AE2252*'Propiedades físicas'!$F$7)/1000</f>
        <v>0.79192756329568659</v>
      </c>
      <c r="AT2252" s="31">
        <f t="shared" si="1473"/>
        <v>1966.6761477547975</v>
      </c>
      <c r="AU2252" s="31">
        <f t="shared" si="1474"/>
        <v>0.68328943387966545</v>
      </c>
      <c r="AV2252" s="31">
        <f t="shared" ref="AV2252:AY2315" si="1477">AO2252/$AT2252</f>
        <v>0.17341146057867479</v>
      </c>
      <c r="AW2252" s="31">
        <f t="shared" si="1477"/>
        <v>8.021798303453101E-2</v>
      </c>
      <c r="AX2252" s="31">
        <f t="shared" si="1477"/>
        <v>5.4964866385132448E-2</v>
      </c>
      <c r="AY2252" s="31">
        <f t="shared" si="1477"/>
        <v>7.7135830310557226E-3</v>
      </c>
      <c r="AZ2252" s="31">
        <f t="shared" ref="AZ2252:AZ2315" si="1478">AS2252/$AT2252</f>
        <v>4.0267309094065598E-4</v>
      </c>
      <c r="BA2252" s="31">
        <f t="shared" si="1475"/>
        <v>1</v>
      </c>
      <c r="BB2252" s="34">
        <f>AU2252*'Propiedades físicas'!$C$4+'Diseño reactor'!AV2252*'Propiedades físicas'!$C$5+'Diseño reactor'!AW2252*'Propiedades físicas'!$C$8+'Diseño reactor'!AX2252*'Propiedades físicas'!$C$9+'Diseño reactor'!AY2252*'Propiedades físicas'!$C$7+'Diseño reactor'!AZ2252*'Propiedades físicas'!$C$6</f>
        <v>875.35801115153663</v>
      </c>
      <c r="BC2252" s="45">
        <f>AU2252*'Propiedades físicas'!$L$4+'Diseño reactor'!AV2252*'Propiedades físicas'!$L$5+'Diseño reactor'!AW2252*'Propiedades físicas'!$L$8+AX2252*'Propiedades físicas'!$L$9+'Diseño reactor'!AY2252*'Propiedades físicas'!$L$7+'Diseño reactor'!AZ2252*'Propiedades físicas'!$L$6</f>
        <v>2.1141300868884931</v>
      </c>
      <c r="BD2252" s="29">
        <f t="shared" si="1454"/>
        <v>1.4770499916088582</v>
      </c>
      <c r="BE2252" s="58">
        <f t="shared" si="1455"/>
        <v>41.273543248100275</v>
      </c>
      <c r="BF2252" s="30">
        <f>AU2252*'Propiedades físicas'!$I$4+'Diseño reactor'!AV2252*'Propiedades físicas'!$I$5+'Diseño reactor'!AW2252*'Propiedades físicas'!$I$8+'Diseño reactor'!AX2252*'Propiedades físicas'!$I$9+'Diseño reactor'!AY2252*'Propiedades físicas'!$I$7+'Diseño reactor'!AZ2252*'Propiedades físicas'!$I$6</f>
        <v>1.99814620290691E-2</v>
      </c>
      <c r="BG2252" s="24">
        <f>AU2252*'Propiedades físicas'!$O$4+'Diseño reactor'!AV2252*'Propiedades físicas'!$O$5+'Diseño reactor'!AW2252*'Propiedades físicas'!$O$8+'Diseño reactor'!AX2252*'Propiedades físicas'!$O$9+'Diseño reactor'!AY2252*'Propiedades físicas'!$O$7+'Diseño reactor'!AZ2252*'Propiedades físicas'!$O$6</f>
        <v>0.15428578262752277</v>
      </c>
      <c r="BH2252" s="54">
        <f t="shared" si="1456"/>
        <v>41131.32008430631</v>
      </c>
      <c r="BI2252" s="34">
        <f t="shared" si="1476"/>
        <v>273.79975870919463</v>
      </c>
      <c r="BJ2252" s="27">
        <f t="shared" si="1457"/>
        <v>4797.1629992255512</v>
      </c>
      <c r="BK2252" s="34">
        <f t="shared" si="1458"/>
        <v>569.33388286716047</v>
      </c>
      <c r="BL2252" s="27">
        <f t="shared" si="1459"/>
        <v>105.69645872050876</v>
      </c>
      <c r="BM2252" s="34">
        <f t="shared" si="1460"/>
        <v>1.1054421768707483</v>
      </c>
      <c r="BN2252" s="45">
        <f t="shared" si="1461"/>
        <v>2444.8391865406556</v>
      </c>
      <c r="BO2252" s="45">
        <f t="shared" si="1462"/>
        <v>109.05558791932802</v>
      </c>
      <c r="BP2252" s="66">
        <f t="shared" si="1463"/>
        <v>6.6875370788989201</v>
      </c>
    </row>
    <row r="2253" spans="8:68">
      <c r="H2253" s="68">
        <v>2248</v>
      </c>
      <c r="I2253" s="31">
        <f>('Propiedades físicas'!$C$10*'Diseño reactor'!H2253)/1000</f>
        <v>1967.5513930363975</v>
      </c>
      <c r="J2253" s="31">
        <f t="shared" si="1441"/>
        <v>0.23176014695925379</v>
      </c>
      <c r="K2253" s="31">
        <f>(I2253*1000)/'Propiedades físicas'!$F$10</f>
        <v>12852.37281056231</v>
      </c>
      <c r="L2253" s="31">
        <f t="shared" si="1442"/>
        <v>1836.0532586517586</v>
      </c>
      <c r="M2253" s="31">
        <f t="shared" si="1443"/>
        <v>11016.319551910552</v>
      </c>
      <c r="N2253" s="31">
        <f t="shared" si="1444"/>
        <v>0.81674967021875378</v>
      </c>
      <c r="O2253" s="32">
        <f t="shared" si="1445"/>
        <v>4.9004980213125231</v>
      </c>
      <c r="P2253" s="33">
        <f t="shared" si="1446"/>
        <v>0.68012733277156812</v>
      </c>
      <c r="Q2253" s="31">
        <f t="shared" si="1447"/>
        <v>4.7371992431698891</v>
      </c>
      <c r="R2253" s="31">
        <f t="shared" si="1448"/>
        <v>0.11376874623051175</v>
      </c>
      <c r="S2253" s="31">
        <f t="shared" si="1449"/>
        <v>0.1632987781426336</v>
      </c>
      <c r="T2253" s="31">
        <f t="shared" si="1450"/>
        <v>1.9030741737900148E-2</v>
      </c>
      <c r="U2253" s="31">
        <f t="shared" si="1451"/>
        <v>3.8228494787738471E-3</v>
      </c>
      <c r="V2253" s="47">
        <f t="shared" si="1464"/>
        <v>6.7352415478349472E-4</v>
      </c>
      <c r="W2253" s="31">
        <f t="shared" si="1452"/>
        <v>0.16727565670224706</v>
      </c>
      <c r="X2253" s="34">
        <f>(S2253*H2253*'Propiedades físicas'!$F$5*60*24*365)/(1000000)</f>
        <v>56816.654128050395</v>
      </c>
      <c r="Y2253" s="34">
        <f>(U2253*H2253*'Propiedades físicas'!$F$7*60*24*365)/(1000000)</f>
        <v>415.95977519805984</v>
      </c>
      <c r="Z2253" s="31">
        <f t="shared" si="1465"/>
        <v>1528.9262440704852</v>
      </c>
      <c r="AA2253" s="31">
        <f t="shared" si="1466"/>
        <v>10649.223898645911</v>
      </c>
      <c r="AB2253" s="31">
        <f t="shared" si="1466"/>
        <v>255.75214152619043</v>
      </c>
      <c r="AC2253" s="31">
        <f t="shared" si="1466"/>
        <v>367.09565326464036</v>
      </c>
      <c r="AD2253" s="31">
        <f t="shared" si="1466"/>
        <v>42.781107426799529</v>
      </c>
      <c r="AE2253" s="31">
        <f t="shared" si="1467"/>
        <v>8.5937656282836077</v>
      </c>
      <c r="AF2253" s="31">
        <f t="shared" si="1468"/>
        <v>12852.37281056231</v>
      </c>
      <c r="AG2253" s="31">
        <f t="shared" si="1469"/>
        <v>0.11896062047110757</v>
      </c>
      <c r="AH2253" s="31">
        <f t="shared" si="1470"/>
        <v>0.828580376216148</v>
      </c>
      <c r="AI2253" s="31">
        <f t="shared" si="1470"/>
        <v>1.9899215911011292E-2</v>
      </c>
      <c r="AJ2253" s="31">
        <f t="shared" si="1470"/>
        <v>2.8562480926709079E-2</v>
      </c>
      <c r="AK2253" s="31">
        <f t="shared" si="1470"/>
        <v>3.3286544093742167E-3</v>
      </c>
      <c r="AL2253" s="31">
        <f t="shared" si="1471"/>
        <v>6.6865206564978394E-4</v>
      </c>
      <c r="AM2253" s="31">
        <f t="shared" si="1472"/>
        <v>1</v>
      </c>
      <c r="AN2253" s="31">
        <f>(Z2253*'Propiedades físicas'!$F$4)/1000</f>
        <v>1344.5071605107032</v>
      </c>
      <c r="AO2253" s="31">
        <f>(AA2253*'Propiedades físicas'!$F$6)/1000</f>
        <v>341.20113371261493</v>
      </c>
      <c r="AP2253" s="31">
        <f>(AB2253*'Propiedades físicas'!$F$9)/1000</f>
        <v>157.78628371458316</v>
      </c>
      <c r="AQ2253" s="31">
        <f>(AC2253*'Propiedades físicas'!$F$5)/1000</f>
        <v>108.09865701683866</v>
      </c>
      <c r="AR2253" s="31">
        <f>(AD2253*'Propiedades físicas'!$F$8)/1000</f>
        <v>15.166758204948962</v>
      </c>
      <c r="AS2253" s="31">
        <f>(AE2253*'Propiedades físicas'!$F$7)/1000</f>
        <v>0.79139987670863743</v>
      </c>
      <c r="AT2253" s="31">
        <f t="shared" si="1473"/>
        <v>1967.5513930363977</v>
      </c>
      <c r="AU2253" s="31">
        <f t="shared" si="1474"/>
        <v>0.68334030067484552</v>
      </c>
      <c r="AV2253" s="31">
        <f t="shared" si="1477"/>
        <v>0.17341408967521849</v>
      </c>
      <c r="AW2253" s="31">
        <f t="shared" si="1477"/>
        <v>8.0194237504048915E-2</v>
      </c>
      <c r="AX2253" s="31">
        <f t="shared" si="1477"/>
        <v>5.4940703149825645E-2</v>
      </c>
      <c r="AY2253" s="31">
        <f t="shared" si="1477"/>
        <v>7.7084432247246475E-3</v>
      </c>
      <c r="AZ2253" s="31">
        <f t="shared" si="1478"/>
        <v>4.0222577133668667E-4</v>
      </c>
      <c r="BA2253" s="31">
        <f t="shared" si="1475"/>
        <v>1</v>
      </c>
      <c r="BB2253" s="34">
        <f>AU2253*'Propiedades físicas'!$C$4+'Diseño reactor'!AV2253*'Propiedades físicas'!$C$5+'Diseño reactor'!AW2253*'Propiedades físicas'!$C$8+'Diseño reactor'!AX2253*'Propiedades físicas'!$C$9+'Diseño reactor'!AY2253*'Propiedades físicas'!$C$7+'Diseño reactor'!AZ2253*'Propiedades físicas'!$C$6</f>
        <v>875.35786287212477</v>
      </c>
      <c r="BC2253" s="45">
        <f>AU2253*'Propiedades físicas'!$L$4+'Diseño reactor'!AV2253*'Propiedades físicas'!$L$5+'Diseño reactor'!AW2253*'Propiedades físicas'!$L$8+AX2253*'Propiedades físicas'!$L$9+'Diseño reactor'!AY2253*'Propiedades físicas'!$L$7+'Diseño reactor'!AZ2253*'Propiedades físicas'!$L$6</f>
        <v>2.1141664212485396</v>
      </c>
      <c r="BD2253" s="29">
        <f t="shared" si="1454"/>
        <v>1.4764777242096809</v>
      </c>
      <c r="BE2253" s="58">
        <f t="shared" si="1455"/>
        <v>41.272926399045701</v>
      </c>
      <c r="BF2253" s="30">
        <f>AU2253*'Propiedades físicas'!$I$4+'Diseño reactor'!AV2253*'Propiedades físicas'!$I$5+'Diseño reactor'!AW2253*'Propiedades físicas'!$I$8+'Diseño reactor'!AX2253*'Propiedades físicas'!$I$9+'Diseño reactor'!AY2253*'Propiedades físicas'!$I$7+'Diseño reactor'!AZ2253*'Propiedades físicas'!$I$6</f>
        <v>1.9981526118628006E-2</v>
      </c>
      <c r="BG2253" s="24">
        <f>AU2253*'Propiedades físicas'!$O$4+'Diseño reactor'!AV2253*'Propiedades físicas'!$O$5+'Diseño reactor'!AW2253*'Propiedades físicas'!$O$8+'Diseño reactor'!AX2253*'Propiedades físicas'!$O$9+'Diseño reactor'!AY2253*'Propiedades físicas'!$O$7+'Diseño reactor'!AZ2253*'Propiedades físicas'!$O$6</f>
        <v>0.15428754571089559</v>
      </c>
      <c r="BH2253" s="54">
        <f t="shared" si="1456"/>
        <v>41131.181190708441</v>
      </c>
      <c r="BI2253" s="34">
        <f t="shared" si="1476"/>
        <v>273.80221372152369</v>
      </c>
      <c r="BJ2253" s="27">
        <f t="shared" si="1457"/>
        <v>4797.1665375090924</v>
      </c>
      <c r="BK2253" s="34">
        <f t="shared" si="1458"/>
        <v>569.34080879900989</v>
      </c>
      <c r="BL2253" s="27">
        <f t="shared" si="1459"/>
        <v>105.69669742507317</v>
      </c>
      <c r="BM2253" s="34">
        <f t="shared" si="1460"/>
        <v>1.1054421768707483</v>
      </c>
      <c r="BN2253" s="45">
        <f t="shared" si="1461"/>
        <v>2446.0370261440216</v>
      </c>
      <c r="BO2253" s="45">
        <f t="shared" si="1462"/>
        <v>109.06320747316897</v>
      </c>
      <c r="BP2253" s="66">
        <f t="shared" si="1463"/>
        <v>6.6875359460777748</v>
      </c>
    </row>
    <row r="2254" spans="8:68">
      <c r="H2254" s="68">
        <v>2249</v>
      </c>
      <c r="I2254" s="31">
        <f>('Propiedades físicas'!$C$10*'Diseño reactor'!H2254)/1000</f>
        <v>1968.4266383179972</v>
      </c>
      <c r="J2254" s="31">
        <f t="shared" si="1441"/>
        <v>0.23165709664935641</v>
      </c>
      <c r="K2254" s="31">
        <f>(I2254*1000)/'Propiedades físicas'!$F$10</f>
        <v>12858.090058253843</v>
      </c>
      <c r="L2254" s="31">
        <f t="shared" si="1442"/>
        <v>1836.8700083219776</v>
      </c>
      <c r="M2254" s="31">
        <f t="shared" si="1443"/>
        <v>11021.220049931866</v>
      </c>
      <c r="N2254" s="31">
        <f t="shared" si="1444"/>
        <v>0.81674967021875389</v>
      </c>
      <c r="O2254" s="32">
        <f t="shared" si="1445"/>
        <v>4.900498021312524</v>
      </c>
      <c r="P2254" s="33">
        <f t="shared" si="1446"/>
        <v>0.68017792290439527</v>
      </c>
      <c r="Q2254" s="31">
        <f t="shared" si="1447"/>
        <v>4.737271000301754</v>
      </c>
      <c r="R2254" s="31">
        <f t="shared" si="1448"/>
        <v>0.11373507795947366</v>
      </c>
      <c r="S2254" s="31">
        <f t="shared" si="1449"/>
        <v>0.16322702101076916</v>
      </c>
      <c r="T2254" s="31">
        <f t="shared" si="1450"/>
        <v>1.9018065013359408E-2</v>
      </c>
      <c r="U2254" s="31">
        <f t="shared" si="1451"/>
        <v>3.8186043415255663E-3</v>
      </c>
      <c r="V2254" s="47">
        <f t="shared" si="1464"/>
        <v>6.7357425374998372E-4</v>
      </c>
      <c r="W2254" s="31">
        <f t="shared" si="1452"/>
        <v>0.16721371589630393</v>
      </c>
      <c r="X2254" s="34">
        <f>(S2254*H2254*'Propiedades físicas'!$F$5*60*24*365)/(1000000)</f>
        <v>56816.950826951936</v>
      </c>
      <c r="Y2254" s="34">
        <f>(U2254*H2254*'Propiedades físicas'!$F$7*60*24*365)/(1000000)</f>
        <v>415.68269679707919</v>
      </c>
      <c r="Z2254" s="31">
        <f t="shared" si="1465"/>
        <v>1529.720148611985</v>
      </c>
      <c r="AA2254" s="31">
        <f t="shared" si="1466"/>
        <v>10654.122479678645</v>
      </c>
      <c r="AB2254" s="31">
        <f t="shared" si="1466"/>
        <v>255.79019033085626</v>
      </c>
      <c r="AC2254" s="31">
        <f t="shared" si="1466"/>
        <v>367.09757025321983</v>
      </c>
      <c r="AD2254" s="31">
        <f t="shared" si="1466"/>
        <v>42.771628215045311</v>
      </c>
      <c r="AE2254" s="31">
        <f t="shared" si="1467"/>
        <v>8.588041164090999</v>
      </c>
      <c r="AF2254" s="31">
        <f t="shared" si="1468"/>
        <v>12858.09005825384</v>
      </c>
      <c r="AG2254" s="31">
        <f t="shared" si="1469"/>
        <v>0.1189694691576709</v>
      </c>
      <c r="AH2254" s="31">
        <f t="shared" si="1470"/>
        <v>0.82859292720846756</v>
      </c>
      <c r="AI2254" s="31">
        <f t="shared" si="1470"/>
        <v>1.9893327016064874E-2</v>
      </c>
      <c r="AJ2254" s="31">
        <f t="shared" si="1470"/>
        <v>2.8549929934389696E-2</v>
      </c>
      <c r="AK2254" s="31">
        <f t="shared" si="1470"/>
        <v>3.3264371318965395E-3</v>
      </c>
      <c r="AL2254" s="31">
        <f t="shared" si="1471"/>
        <v>6.6790955151058227E-4</v>
      </c>
      <c r="AM2254" s="31">
        <f t="shared" si="1472"/>
        <v>1</v>
      </c>
      <c r="AN2254" s="31">
        <f>(Z2254*'Propiedades físicas'!$F$4)/1000</f>
        <v>1345.2053042864072</v>
      </c>
      <c r="AO2254" s="31">
        <f>(AA2254*'Propiedades físicas'!$F$6)/1000</f>
        <v>341.35808424890377</v>
      </c>
      <c r="AP2254" s="31">
        <f>(AB2254*'Propiedades físicas'!$F$9)/1000</f>
        <v>157.80975792462175</v>
      </c>
      <c r="AQ2254" s="31">
        <f>(AC2254*'Propiedades físicas'!$F$5)/1000</f>
        <v>108.09922151246565</v>
      </c>
      <c r="AR2254" s="31">
        <f>(AD2254*'Propiedades físicas'!$F$8)/1000</f>
        <v>15.163397634797859</v>
      </c>
      <c r="AS2254" s="31">
        <f>(AE2254*'Propiedades físicas'!$F$7)/1000</f>
        <v>0.79087271080114008</v>
      </c>
      <c r="AT2254" s="31">
        <f t="shared" si="1473"/>
        <v>1968.4266383179972</v>
      </c>
      <c r="AU2254" s="31">
        <f t="shared" si="1474"/>
        <v>0.68339112979891037</v>
      </c>
      <c r="AV2254" s="31">
        <f t="shared" si="1477"/>
        <v>0.17341671648001633</v>
      </c>
      <c r="AW2254" s="31">
        <f t="shared" si="1477"/>
        <v>8.0170505139814996E-2</v>
      </c>
      <c r="AX2254" s="31">
        <f t="shared" si="1477"/>
        <v>5.491656097726632E-2</v>
      </c>
      <c r="AY2254" s="31">
        <f t="shared" si="1477"/>
        <v>7.7033084899495391E-3</v>
      </c>
      <c r="AZ2254" s="31">
        <f t="shared" si="1478"/>
        <v>4.017791140425399E-4</v>
      </c>
      <c r="BA2254" s="31">
        <f t="shared" si="1475"/>
        <v>1</v>
      </c>
      <c r="BB2254" s="34">
        <f>AU2254*'Propiedades físicas'!$C$4+'Diseño reactor'!AV2254*'Propiedades físicas'!$C$5+'Diseño reactor'!AW2254*'Propiedades físicas'!$C$8+'Diseño reactor'!AX2254*'Propiedades físicas'!$C$9+'Diseño reactor'!AY2254*'Propiedades físicas'!$C$7+'Diseño reactor'!AZ2254*'Propiedades físicas'!$C$6</f>
        <v>875.35771480251879</v>
      </c>
      <c r="BC2254" s="45">
        <f>AU2254*'Propiedades físicas'!$L$4+'Diseño reactor'!AV2254*'Propiedades físicas'!$L$5+'Diseño reactor'!AW2254*'Propiedades físicas'!$L$8+AX2254*'Propiedades físicas'!$L$9+'Diseño reactor'!AY2254*'Propiedades físicas'!$L$7+'Diseño reactor'!AZ2254*'Propiedades físicas'!$L$6</f>
        <v>2.1142027275875828</v>
      </c>
      <c r="BD2254" s="29">
        <f t="shared" si="1454"/>
        <v>1.4759059006931954</v>
      </c>
      <c r="BE2254" s="58">
        <f t="shared" si="1455"/>
        <v>41.272310034854236</v>
      </c>
      <c r="BF2254" s="30">
        <f>AU2254*'Propiedades físicas'!$I$4+'Diseño reactor'!AV2254*'Propiedades físicas'!$I$5+'Diseño reactor'!AW2254*'Propiedades físicas'!$I$8+'Diseño reactor'!AX2254*'Propiedades físicas'!$I$9+'Diseño reactor'!AY2254*'Propiedades físicas'!$I$7+'Diseño reactor'!AZ2254*'Propiedades físicas'!$I$6</f>
        <v>1.9981590109079499E-2</v>
      </c>
      <c r="BG2254" s="24">
        <f>AU2254*'Propiedades físicas'!$O$4+'Diseño reactor'!AV2254*'Propiedades físicas'!$O$5+'Diseño reactor'!AW2254*'Propiedades físicas'!$O$8+'Diseño reactor'!AX2254*'Propiedades físicas'!$O$9+'Diseño reactor'!AY2254*'Propiedades físicas'!$O$7+'Diseño reactor'!AZ2254*'Propiedades físicas'!$O$6</f>
        <v>0.15428930749195682</v>
      </c>
      <c r="BH2254" s="54">
        <f t="shared" si="1456"/>
        <v>41131.042511867192</v>
      </c>
      <c r="BI2254" s="34">
        <f t="shared" si="1476"/>
        <v>273.80466603205934</v>
      </c>
      <c r="BJ2254" s="27">
        <f t="shared" si="1457"/>
        <v>4797.1700765496098</v>
      </c>
      <c r="BK2254" s="34">
        <f t="shared" si="1458"/>
        <v>569.34773002459758</v>
      </c>
      <c r="BL2254" s="27">
        <f t="shared" si="1459"/>
        <v>105.69693596271014</v>
      </c>
      <c r="BM2254" s="34">
        <f t="shared" si="1460"/>
        <v>1.1054421768707483</v>
      </c>
      <c r="BN2254" s="45">
        <f t="shared" si="1461"/>
        <v>2447.2348837873328</v>
      </c>
      <c r="BO2254" s="45">
        <f t="shared" si="1462"/>
        <v>109.07082138485704</v>
      </c>
      <c r="BP2254" s="66">
        <f t="shared" si="1463"/>
        <v>6.6875348148594984</v>
      </c>
    </row>
    <row r="2255" spans="8:68">
      <c r="H2255" s="68">
        <v>2250</v>
      </c>
      <c r="I2255" s="31">
        <f>('Propiedades físicas'!$C$10*'Diseño reactor'!H2255)/1000</f>
        <v>1969.301883599597</v>
      </c>
      <c r="J2255" s="31">
        <f t="shared" si="1441"/>
        <v>0.23155413793973448</v>
      </c>
      <c r="K2255" s="31">
        <f>(I2255*1000)/'Propiedades físicas'!$F$10</f>
        <v>12863.807305945373</v>
      </c>
      <c r="L2255" s="31">
        <f t="shared" si="1442"/>
        <v>1837.6867579921959</v>
      </c>
      <c r="M2255" s="31">
        <f t="shared" si="1443"/>
        <v>11026.120547953176</v>
      </c>
      <c r="N2255" s="31">
        <f t="shared" si="1444"/>
        <v>0.81674967021875378</v>
      </c>
      <c r="O2255" s="32">
        <f t="shared" si="1445"/>
        <v>4.9004980213125231</v>
      </c>
      <c r="P2255" s="33">
        <f t="shared" si="1446"/>
        <v>0.68022847558486677</v>
      </c>
      <c r="Q2255" s="31">
        <f t="shared" si="1447"/>
        <v>4.7373426949105131</v>
      </c>
      <c r="R2255" s="31">
        <f t="shared" si="1448"/>
        <v>0.11370142835314676</v>
      </c>
      <c r="S2255" s="31">
        <f t="shared" si="1449"/>
        <v>0.16315532640200897</v>
      </c>
      <c r="T2255" s="31">
        <f t="shared" si="1450"/>
        <v>1.9005400793358641E-2</v>
      </c>
      <c r="U2255" s="31">
        <f t="shared" si="1451"/>
        <v>3.814365487381649E-3</v>
      </c>
      <c r="V2255" s="47">
        <f t="shared" si="1464"/>
        <v>6.7362431562773212E-4</v>
      </c>
      <c r="W2255" s="31">
        <f t="shared" si="1452"/>
        <v>0.16715182094572745</v>
      </c>
      <c r="X2255" s="34">
        <f>(S2255*H2255*'Propiedades físicas'!$F$5*60*24*365)/(1000000)</f>
        <v>56817.24708671806</v>
      </c>
      <c r="Y2255" s="34">
        <f>(U2255*H2255*'Propiedades físicas'!$F$7*60*24*365)/(1000000)</f>
        <v>415.40589171101749</v>
      </c>
      <c r="Z2255" s="31">
        <f t="shared" si="1465"/>
        <v>1530.5140700659501</v>
      </c>
      <c r="AA2255" s="31">
        <f t="shared" si="1466"/>
        <v>10659.021063548655</v>
      </c>
      <c r="AB2255" s="31">
        <f t="shared" si="1466"/>
        <v>255.82821379458019</v>
      </c>
      <c r="AC2255" s="31">
        <f t="shared" si="1466"/>
        <v>367.09948440452018</v>
      </c>
      <c r="AD2255" s="31">
        <f t="shared" si="1466"/>
        <v>42.762151785056943</v>
      </c>
      <c r="AE2255" s="31">
        <f t="shared" si="1467"/>
        <v>8.5823223466087111</v>
      </c>
      <c r="AF2255" s="31">
        <f t="shared" si="1468"/>
        <v>12863.807305945371</v>
      </c>
      <c r="AG2255" s="31">
        <f t="shared" si="1469"/>
        <v>0.11897831129346752</v>
      </c>
      <c r="AH2255" s="31">
        <f t="shared" si="1470"/>
        <v>0.82860546726491213</v>
      </c>
      <c r="AI2255" s="31">
        <f t="shared" si="1470"/>
        <v>1.9887441385750701E-2</v>
      </c>
      <c r="AJ2255" s="31">
        <f t="shared" si="1470"/>
        <v>2.8537389877944987E-2</v>
      </c>
      <c r="AK2255" s="31">
        <f t="shared" si="1470"/>
        <v>3.3242220415796503E-3</v>
      </c>
      <c r="AL2255" s="31">
        <f t="shared" si="1471"/>
        <v>6.6716813634499551E-4</v>
      </c>
      <c r="AM2255" s="31">
        <f t="shared" si="1472"/>
        <v>1</v>
      </c>
      <c r="AN2255" s="31">
        <f>(Z2255*'Propiedades físicas'!$F$4)/1000</f>
        <v>1345.9034629345954</v>
      </c>
      <c r="AO2255" s="31">
        <f>(AA2255*'Propiedades físicas'!$F$6)/1000</f>
        <v>341.51503487609892</v>
      </c>
      <c r="AP2255" s="31">
        <f>(AB2255*'Propiedades físicas'!$F$9)/1000</f>
        <v>157.83321650056624</v>
      </c>
      <c r="AQ2255" s="31">
        <f>(AC2255*'Propiedades físicas'!$F$5)/1000</f>
        <v>108.09978517259906</v>
      </c>
      <c r="AR2255" s="31">
        <f>(AD2255*'Propiedades físicas'!$F$8)/1000</f>
        <v>15.160038050838383</v>
      </c>
      <c r="AS2255" s="31">
        <f>(AE2255*'Propiedades físicas'!$F$7)/1000</f>
        <v>0.79034606489919623</v>
      </c>
      <c r="AT2255" s="31">
        <f t="shared" si="1473"/>
        <v>1969.3018835995974</v>
      </c>
      <c r="AU2255" s="31">
        <f t="shared" si="1474"/>
        <v>0.68344192129369197</v>
      </c>
      <c r="AV2255" s="31">
        <f t="shared" si="1477"/>
        <v>0.1734193409960382</v>
      </c>
      <c r="AW2255" s="31">
        <f t="shared" si="1477"/>
        <v>8.0146785932114217E-2</v>
      </c>
      <c r="AX2255" s="31">
        <f t="shared" si="1477"/>
        <v>5.4892439840157146E-2</v>
      </c>
      <c r="AY2255" s="31">
        <f t="shared" si="1477"/>
        <v>7.6981788201654676E-3</v>
      </c>
      <c r="AZ2255" s="31">
        <f t="shared" si="1478"/>
        <v>4.0133311783288329E-4</v>
      </c>
      <c r="BA2255" s="31">
        <f t="shared" si="1475"/>
        <v>0.99999999999999978</v>
      </c>
      <c r="BB2255" s="34">
        <f>AU2255*'Propiedades físicas'!$C$4+'Diseño reactor'!AV2255*'Propiedades físicas'!$C$5+'Diseño reactor'!AW2255*'Propiedades físicas'!$C$8+'Diseño reactor'!AX2255*'Propiedades físicas'!$C$9+'Diseño reactor'!AY2255*'Propiedades físicas'!$C$7+'Diseño reactor'!AZ2255*'Propiedades físicas'!$C$6</f>
        <v>875.35756694235079</v>
      </c>
      <c r="BC2255" s="45">
        <f>AU2255*'Propiedades físicas'!$L$4+'Diseño reactor'!AV2255*'Propiedades físicas'!$L$5+'Diseño reactor'!AW2255*'Propiedades físicas'!$L$8+AX2255*'Propiedades físicas'!$L$9+'Diseño reactor'!AY2255*'Propiedades físicas'!$L$7+'Diseño reactor'!AZ2255*'Propiedades físicas'!$L$6</f>
        <v>2.1142390059378116</v>
      </c>
      <c r="BD2255" s="29">
        <f t="shared" si="1454"/>
        <v>1.4753345205426118</v>
      </c>
      <c r="BE2255" s="58">
        <f t="shared" si="1455"/>
        <v>41.271694154952854</v>
      </c>
      <c r="BF2255" s="30">
        <f>AU2255*'Propiedades físicas'!$I$4+'Diseño reactor'!AV2255*'Propiedades físicas'!$I$5+'Diseño reactor'!AW2255*'Propiedades físicas'!$I$8+'Diseño reactor'!AX2255*'Propiedades físicas'!$I$9+'Diseño reactor'!AY2255*'Propiedades físicas'!$I$7+'Diseño reactor'!AZ2255*'Propiedades físicas'!$I$6</f>
        <v>1.9981654000597971E-2</v>
      </c>
      <c r="BG2255" s="24">
        <f>AU2255*'Propiedades físicas'!$O$4+'Diseño reactor'!AV2255*'Propiedades físicas'!$O$5+'Diseño reactor'!AW2255*'Propiedades físicas'!$O$8+'Diseño reactor'!AX2255*'Propiedades físicas'!$O$9+'Diseño reactor'!AY2255*'Propiedades físicas'!$O$7+'Diseño reactor'!AZ2255*'Propiedades físicas'!$O$6</f>
        <v>0.15429106797212211</v>
      </c>
      <c r="BH2255" s="54">
        <f t="shared" si="1456"/>
        <v>41130.904047402175</v>
      </c>
      <c r="BI2255" s="34">
        <f t="shared" si="1476"/>
        <v>273.80711564489735</v>
      </c>
      <c r="BJ2255" s="27">
        <f t="shared" si="1457"/>
        <v>4797.1736163420537</v>
      </c>
      <c r="BK2255" s="34">
        <f t="shared" si="1458"/>
        <v>569.35464654854047</v>
      </c>
      <c r="BL2255" s="27">
        <f t="shared" si="1459"/>
        <v>105.69717433358855</v>
      </c>
      <c r="BM2255" s="34">
        <f t="shared" si="1460"/>
        <v>1.1054421768707483</v>
      </c>
      <c r="BN2255" s="45">
        <f t="shared" si="1461"/>
        <v>2448.4327594499673</v>
      </c>
      <c r="BO2255" s="45">
        <f t="shared" si="1462"/>
        <v>109.07842966065657</v>
      </c>
      <c r="BP2255" s="66">
        <f t="shared" si="1463"/>
        <v>6.6875336852412817</v>
      </c>
    </row>
    <row r="2256" spans="8:68">
      <c r="H2256" s="68">
        <v>2251</v>
      </c>
      <c r="I2256" s="31">
        <f>('Propiedades físicas'!$C$10*'Diseño reactor'!H2256)/1000</f>
        <v>1970.1771288811969</v>
      </c>
      <c r="J2256" s="31">
        <f t="shared" si="1441"/>
        <v>0.23145127070830854</v>
      </c>
      <c r="K2256" s="31">
        <f>(I2256*1000)/'Propiedades físicas'!$F$10</f>
        <v>12869.524553636906</v>
      </c>
      <c r="L2256" s="31">
        <f t="shared" si="1442"/>
        <v>1838.5035076624149</v>
      </c>
      <c r="M2256" s="31">
        <f t="shared" si="1443"/>
        <v>11031.02104597449</v>
      </c>
      <c r="N2256" s="31">
        <f t="shared" si="1444"/>
        <v>0.81674967021875389</v>
      </c>
      <c r="O2256" s="32">
        <f t="shared" si="1445"/>
        <v>4.9004980213125231</v>
      </c>
      <c r="P2256" s="33">
        <f t="shared" si="1446"/>
        <v>0.68027899085455701</v>
      </c>
      <c r="Q2256" s="31">
        <f t="shared" si="1447"/>
        <v>4.7374143270771656</v>
      </c>
      <c r="R2256" s="31">
        <f t="shared" si="1448"/>
        <v>0.11366779739775888</v>
      </c>
      <c r="S2256" s="31">
        <f t="shared" si="1449"/>
        <v>0.1630836942353571</v>
      </c>
      <c r="T2256" s="31">
        <f t="shared" si="1450"/>
        <v>1.8992749061715955E-2</v>
      </c>
      <c r="U2256" s="31">
        <f t="shared" si="1451"/>
        <v>3.8101329047220984E-3</v>
      </c>
      <c r="V2256" s="47">
        <f t="shared" si="1464"/>
        <v>6.7367434045791075E-4</v>
      </c>
      <c r="W2256" s="31">
        <f t="shared" si="1452"/>
        <v>0.16708997179961563</v>
      </c>
      <c r="X2256" s="34">
        <f>(S2256*H2256*'Propiedades físicas'!$F$5*60*24*365)/(1000000)</f>
        <v>56817.542908160918</v>
      </c>
      <c r="Y2256" s="34">
        <f>(U2256*H2256*'Propiedades físicas'!$F$7*60*24*365)/(1000000)</f>
        <v>415.12935958618311</v>
      </c>
      <c r="Z2256" s="31">
        <f t="shared" si="1465"/>
        <v>1531.3080084136079</v>
      </c>
      <c r="AA2256" s="31">
        <f t="shared" si="1466"/>
        <v>10663.9196502507</v>
      </c>
      <c r="AB2256" s="31">
        <f t="shared" si="1466"/>
        <v>255.86621194235525</v>
      </c>
      <c r="AC2256" s="31">
        <f t="shared" si="1466"/>
        <v>367.10139572378881</v>
      </c>
      <c r="AD2256" s="31">
        <f t="shared" si="1466"/>
        <v>42.752678137922615</v>
      </c>
      <c r="AE2256" s="31">
        <f t="shared" si="1467"/>
        <v>8.5766091685294441</v>
      </c>
      <c r="AF2256" s="31">
        <f t="shared" si="1468"/>
        <v>12869.524553636902</v>
      </c>
      <c r="AG2256" s="31">
        <f t="shared" si="1469"/>
        <v>0.11898714688576924</v>
      </c>
      <c r="AH2256" s="31">
        <f t="shared" si="1470"/>
        <v>0.82861799639964928</v>
      </c>
      <c r="AI2256" s="31">
        <f t="shared" si="1470"/>
        <v>1.9881559017659901E-2</v>
      </c>
      <c r="AJ2256" s="31">
        <f t="shared" si="1470"/>
        <v>2.8524860743208008E-2</v>
      </c>
      <c r="AK2256" s="31">
        <f t="shared" si="1470"/>
        <v>3.3220091355931868E-3</v>
      </c>
      <c r="AL2256" s="31">
        <f t="shared" si="1471"/>
        <v>6.6642781812057783E-4</v>
      </c>
      <c r="AM2256" s="31">
        <f t="shared" si="1472"/>
        <v>1.0000000000000002</v>
      </c>
      <c r="AN2256" s="31">
        <f>(Z2256*'Propiedades físicas'!$F$4)/1000</f>
        <v>1346.6016364387585</v>
      </c>
      <c r="AO2256" s="31">
        <f>(AA2256*'Propiedades físicas'!$F$6)/1000</f>
        <v>341.67198559403244</v>
      </c>
      <c r="AP2256" s="31">
        <f>(AB2256*'Propiedades físicas'!$F$9)/1000</f>
        <v>157.85665945783606</v>
      </c>
      <c r="AQ2256" s="31">
        <f>(AC2256*'Propiedades físicas'!$F$5)/1000</f>
        <v>108.1003479987841</v>
      </c>
      <c r="AR2256" s="31">
        <f>(AD2256*'Propiedades físicas'!$F$8)/1000</f>
        <v>15.15667945345632</v>
      </c>
      <c r="AS2256" s="31">
        <f>(AE2256*'Propiedades físicas'!$F$7)/1000</f>
        <v>0.78981993832987651</v>
      </c>
      <c r="AT2256" s="31">
        <f t="shared" si="1473"/>
        <v>1970.1771288811974</v>
      </c>
      <c r="AU2256" s="31">
        <f t="shared" si="1474"/>
        <v>0.68349267520096124</v>
      </c>
      <c r="AV2256" s="31">
        <f t="shared" si="1477"/>
        <v>0.17342196322624928</v>
      </c>
      <c r="AW2256" s="31">
        <f t="shared" si="1477"/>
        <v>8.0123079871238775E-2</v>
      </c>
      <c r="AX2256" s="31">
        <f t="shared" si="1477"/>
        <v>5.486833971124766E-2</v>
      </c>
      <c r="AY2256" s="31">
        <f t="shared" si="1477"/>
        <v>7.6930542088179295E-3</v>
      </c>
      <c r="AZ2256" s="31">
        <f t="shared" si="1478"/>
        <v>4.0088778148510476E-4</v>
      </c>
      <c r="BA2256" s="31">
        <f t="shared" si="1475"/>
        <v>1</v>
      </c>
      <c r="BB2256" s="34">
        <f>AU2256*'Propiedades físicas'!$C$4+'Diseño reactor'!AV2256*'Propiedades físicas'!$C$5+'Diseño reactor'!AW2256*'Propiedades físicas'!$C$8+'Diseño reactor'!AX2256*'Propiedades físicas'!$C$9+'Diseño reactor'!AY2256*'Propiedades físicas'!$C$7+'Diseño reactor'!AZ2256*'Propiedades físicas'!$C$6</f>
        <v>875.35741929125459</v>
      </c>
      <c r="BC2256" s="45">
        <f>AU2256*'Propiedades físicas'!$L$4+'Diseño reactor'!AV2256*'Propiedades físicas'!$L$5+'Diseño reactor'!AW2256*'Propiedades físicas'!$L$8+AX2256*'Propiedades físicas'!$L$9+'Diseño reactor'!AY2256*'Propiedades físicas'!$L$7+'Diseño reactor'!AZ2256*'Propiedades físicas'!$L$6</f>
        <v>2.1142752563313705</v>
      </c>
      <c r="BD2256" s="29">
        <f t="shared" si="1454"/>
        <v>1.4747635832419406</v>
      </c>
      <c r="BE2256" s="58">
        <f t="shared" si="1455"/>
        <v>41.27107875876942</v>
      </c>
      <c r="BF2256" s="30">
        <f>AU2256*'Propiedades físicas'!$I$4+'Diseño reactor'!AV2256*'Propiedades físicas'!$I$5+'Diseño reactor'!AW2256*'Propiedades físicas'!$I$8+'Diseño reactor'!AX2256*'Propiedades físicas'!$I$9+'Diseño reactor'!AY2256*'Propiedades físicas'!$I$7+'Diseño reactor'!AZ2256*'Propiedades físicas'!$I$6</f>
        <v>1.998171779335748E-2</v>
      </c>
      <c r="BG2256" s="24">
        <f>AU2256*'Propiedades físicas'!$O$4+'Diseño reactor'!AV2256*'Propiedades físicas'!$O$5+'Diseño reactor'!AW2256*'Propiedades físicas'!$O$8+'Diseño reactor'!AX2256*'Propiedades físicas'!$O$9+'Diseño reactor'!AY2256*'Propiedades físicas'!$O$7+'Diseño reactor'!AZ2256*'Propiedades físicas'!$O$6</f>
        <v>0.1542928271528049</v>
      </c>
      <c r="BH2256" s="54">
        <f t="shared" si="1456"/>
        <v>41130.765796933803</v>
      </c>
      <c r="BI2256" s="34">
        <f t="shared" si="1476"/>
        <v>273.80956256412719</v>
      </c>
      <c r="BJ2256" s="27">
        <f t="shared" si="1457"/>
        <v>4797.1771568813783</v>
      </c>
      <c r="BK2256" s="34">
        <f t="shared" si="1458"/>
        <v>569.36155837544811</v>
      </c>
      <c r="BL2256" s="27">
        <f t="shared" si="1459"/>
        <v>105.69741253787701</v>
      </c>
      <c r="BM2256" s="34">
        <f t="shared" si="1460"/>
        <v>1.1054421768707483</v>
      </c>
      <c r="BN2256" s="45">
        <f t="shared" si="1461"/>
        <v>2449.6306531113437</v>
      </c>
      <c r="BO2256" s="45">
        <f t="shared" si="1462"/>
        <v>109.08603230682276</v>
      </c>
      <c r="BP2256" s="66">
        <f t="shared" si="1463"/>
        <v>6.6875325572203259</v>
      </c>
    </row>
    <row r="2257" spans="8:68">
      <c r="H2257" s="68">
        <v>2252</v>
      </c>
      <c r="I2257" s="31">
        <f>('Propiedades físicas'!$C$10*'Diseño reactor'!H2257)/1000</f>
        <v>1971.0523741627967</v>
      </c>
      <c r="J2257" s="31">
        <f t="shared" si="1441"/>
        <v>0.23134849483321604</v>
      </c>
      <c r="K2257" s="31">
        <f>(I2257*1000)/'Propiedades físicas'!$F$10</f>
        <v>12875.241801328435</v>
      </c>
      <c r="L2257" s="31">
        <f t="shared" si="1442"/>
        <v>1839.3202573326334</v>
      </c>
      <c r="M2257" s="31">
        <f t="shared" si="1443"/>
        <v>11035.921543995801</v>
      </c>
      <c r="N2257" s="31">
        <f t="shared" si="1444"/>
        <v>0.81674967021875378</v>
      </c>
      <c r="O2257" s="32">
        <f t="shared" si="1445"/>
        <v>4.9004980213125222</v>
      </c>
      <c r="P2257" s="33">
        <f t="shared" si="1446"/>
        <v>0.68032946875497813</v>
      </c>
      <c r="Q2257" s="31">
        <f t="shared" si="1447"/>
        <v>4.7374858968825659</v>
      </c>
      <c r="R2257" s="31">
        <f t="shared" si="1448"/>
        <v>0.11363418507954789</v>
      </c>
      <c r="S2257" s="31">
        <f t="shared" si="1449"/>
        <v>0.16301212442995608</v>
      </c>
      <c r="T2257" s="31">
        <f t="shared" si="1450"/>
        <v>1.8980109802275064E-2</v>
      </c>
      <c r="U2257" s="31">
        <f t="shared" si="1451"/>
        <v>3.8059065819526883E-3</v>
      </c>
      <c r="V2257" s="47">
        <f t="shared" si="1464"/>
        <v>6.7372432828162888E-4</v>
      </c>
      <c r="W2257" s="31">
        <f t="shared" si="1452"/>
        <v>0.16702816840714196</v>
      </c>
      <c r="X2257" s="34">
        <f>(S2257*H2257*'Propiedades físicas'!$F$5*60*24*365)/(1000000)</f>
        <v>56817.838292090804</v>
      </c>
      <c r="Y2257" s="34">
        <f>(U2257*H2257*'Propiedades físicas'!$F$7*60*24*365)/(1000000)</f>
        <v>414.8531000694436</v>
      </c>
      <c r="Z2257" s="31">
        <f t="shared" si="1465"/>
        <v>1532.1019636362107</v>
      </c>
      <c r="AA2257" s="31">
        <f t="shared" si="1466"/>
        <v>10668.818239779539</v>
      </c>
      <c r="AB2257" s="31">
        <f t="shared" si="1466"/>
        <v>255.90418479914186</v>
      </c>
      <c r="AC2257" s="31">
        <f t="shared" si="1466"/>
        <v>367.10330421626111</v>
      </c>
      <c r="AD2257" s="31">
        <f t="shared" si="1466"/>
        <v>42.743207274723446</v>
      </c>
      <c r="AE2257" s="31">
        <f t="shared" si="1467"/>
        <v>8.5709016225574537</v>
      </c>
      <c r="AF2257" s="31">
        <f t="shared" si="1468"/>
        <v>12875.241801328433</v>
      </c>
      <c r="AG2257" s="31">
        <f t="shared" si="1469"/>
        <v>0.11899597594183688</v>
      </c>
      <c r="AH2257" s="31">
        <f t="shared" si="1470"/>
        <v>0.82863051462682114</v>
      </c>
      <c r="AI2257" s="31">
        <f t="shared" si="1470"/>
        <v>1.9875679909385342E-2</v>
      </c>
      <c r="AJ2257" s="31">
        <f t="shared" si="1470"/>
        <v>2.8512342516036036E-2</v>
      </c>
      <c r="AK2257" s="31">
        <f t="shared" si="1470"/>
        <v>3.3197984111112628E-3</v>
      </c>
      <c r="AL2257" s="31">
        <f t="shared" si="1471"/>
        <v>6.6568859480939076E-4</v>
      </c>
      <c r="AM2257" s="31">
        <f t="shared" si="1472"/>
        <v>1</v>
      </c>
      <c r="AN2257" s="31">
        <f>(Z2257*'Propiedades físicas'!$F$4)/1000</f>
        <v>1347.299824782411</v>
      </c>
      <c r="AO2257" s="31">
        <f>(AA2257*'Propiedades físicas'!$F$6)/1000</f>
        <v>341.82893640253639</v>
      </c>
      <c r="AP2257" s="31">
        <f>(AB2257*'Propiedades físicas'!$F$9)/1000</f>
        <v>157.88008681183055</v>
      </c>
      <c r="AQ2257" s="31">
        <f>(AC2257*'Propiedades físicas'!$F$5)/1000</f>
        <v>108.10090999256242</v>
      </c>
      <c r="AR2257" s="31">
        <f>(AD2257*'Propiedades físicas'!$F$8)/1000</f>
        <v>15.15332184303495</v>
      </c>
      <c r="AS2257" s="31">
        <f>(AE2257*'Propiedades físicas'!$F$7)/1000</f>
        <v>0.78929433042131603</v>
      </c>
      <c r="AT2257" s="31">
        <f t="shared" si="1473"/>
        <v>1971.0523741627967</v>
      </c>
      <c r="AU2257" s="31">
        <f t="shared" si="1474"/>
        <v>0.68354339156242649</v>
      </c>
      <c r="AV2257" s="31">
        <f t="shared" si="1477"/>
        <v>0.17342458317360948</v>
      </c>
      <c r="AW2257" s="31">
        <f t="shared" si="1477"/>
        <v>8.0099386947487902E-2</v>
      </c>
      <c r="AX2257" s="31">
        <f t="shared" si="1477"/>
        <v>5.4844260563333948E-2</v>
      </c>
      <c r="AY2257" s="31">
        <f t="shared" si="1477"/>
        <v>7.6879346493627879E-3</v>
      </c>
      <c r="AZ2257" s="31">
        <f t="shared" si="1478"/>
        <v>4.0044310377930384E-4</v>
      </c>
      <c r="BA2257" s="31">
        <f t="shared" si="1475"/>
        <v>0.99999999999999978</v>
      </c>
      <c r="BB2257" s="34">
        <f>AU2257*'Propiedades físicas'!$C$4+'Diseño reactor'!AV2257*'Propiedades físicas'!$C$5+'Diseño reactor'!AW2257*'Propiedades físicas'!$C$8+'Diseño reactor'!AX2257*'Propiedades físicas'!$C$9+'Diseño reactor'!AY2257*'Propiedades físicas'!$C$7+'Diseño reactor'!AZ2257*'Propiedades físicas'!$C$6</f>
        <v>875.35727184886377</v>
      </c>
      <c r="BC2257" s="45">
        <f>AU2257*'Propiedades físicas'!$L$4+'Diseño reactor'!AV2257*'Propiedades físicas'!$L$5+'Diseño reactor'!AW2257*'Propiedades físicas'!$L$8+AX2257*'Propiedades físicas'!$L$9+'Diseño reactor'!AY2257*'Propiedades físicas'!$L$7+'Diseño reactor'!AZ2257*'Propiedades físicas'!$L$6</f>
        <v>2.1143114788003499</v>
      </c>
      <c r="BD2257" s="29">
        <f t="shared" si="1454"/>
        <v>1.4741930882759955</v>
      </c>
      <c r="BE2257" s="58">
        <f t="shared" si="1455"/>
        <v>41.270463845732714</v>
      </c>
      <c r="BF2257" s="30">
        <f>AU2257*'Propiedades físicas'!$I$4+'Diseño reactor'!AV2257*'Propiedades físicas'!$I$5+'Diseño reactor'!AW2257*'Propiedades físicas'!$I$8+'Diseño reactor'!AX2257*'Propiedades físicas'!$I$9+'Diseño reactor'!AY2257*'Propiedades físicas'!$I$7+'Diseño reactor'!AZ2257*'Propiedades físicas'!$I$6</f>
        <v>1.9981781487531696E-2</v>
      </c>
      <c r="BG2257" s="24">
        <f>AU2257*'Propiedades físicas'!$O$4+'Diseño reactor'!AV2257*'Propiedades físicas'!$O$5+'Diseño reactor'!AW2257*'Propiedades físicas'!$O$8+'Diseño reactor'!AX2257*'Propiedades físicas'!$O$9+'Diseño reactor'!AY2257*'Propiedades físicas'!$O$7+'Diseño reactor'!AZ2257*'Propiedades físicas'!$O$6</f>
        <v>0.15429458503541671</v>
      </c>
      <c r="BH2257" s="54">
        <f t="shared" si="1456"/>
        <v>41130.627760083255</v>
      </c>
      <c r="BI2257" s="34">
        <f t="shared" si="1476"/>
        <v>273.81200679382937</v>
      </c>
      <c r="BJ2257" s="27">
        <f t="shared" si="1457"/>
        <v>4797.1806981625532</v>
      </c>
      <c r="BK2257" s="34">
        <f t="shared" si="1458"/>
        <v>569.36846550992436</v>
      </c>
      <c r="BL2257" s="27">
        <f t="shared" si="1459"/>
        <v>105.69765057574391</v>
      </c>
      <c r="BM2257" s="34">
        <f t="shared" si="1460"/>
        <v>1.1054421768707483</v>
      </c>
      <c r="BN2257" s="45">
        <f t="shared" si="1461"/>
        <v>2450.8285647509051</v>
      </c>
      <c r="BO2257" s="45">
        <f t="shared" si="1462"/>
        <v>109.09362932960141</v>
      </c>
      <c r="BP2257" s="66">
        <f t="shared" si="1463"/>
        <v>6.6875314307938316</v>
      </c>
    </row>
    <row r="2258" spans="8:68">
      <c r="H2258" s="68">
        <v>2253</v>
      </c>
      <c r="I2258" s="31">
        <f>('Propiedades físicas'!$C$10*'Diseño reactor'!H2258)/1000</f>
        <v>1971.9276194443967</v>
      </c>
      <c r="J2258" s="31">
        <f t="shared" si="1441"/>
        <v>0.23124581019281071</v>
      </c>
      <c r="K2258" s="31">
        <f>(I2258*1000)/'Propiedades físicas'!$F$10</f>
        <v>12880.959049019968</v>
      </c>
      <c r="L2258" s="31">
        <f t="shared" si="1442"/>
        <v>1840.1370070028524</v>
      </c>
      <c r="M2258" s="31">
        <f t="shared" si="1443"/>
        <v>11040.822042017115</v>
      </c>
      <c r="N2258" s="31">
        <f t="shared" si="1444"/>
        <v>0.81674967021875389</v>
      </c>
      <c r="O2258" s="32">
        <f t="shared" si="1445"/>
        <v>4.9004980213125231</v>
      </c>
      <c r="P2258" s="33">
        <f t="shared" si="1446"/>
        <v>0.68037990932758186</v>
      </c>
      <c r="Q2258" s="31">
        <f t="shared" si="1447"/>
        <v>4.7375574044074362</v>
      </c>
      <c r="R2258" s="31">
        <f t="shared" si="1448"/>
        <v>0.11360059138476183</v>
      </c>
      <c r="S2258" s="31">
        <f t="shared" si="1449"/>
        <v>0.16294061690508713</v>
      </c>
      <c r="T2258" s="31">
        <f t="shared" si="1450"/>
        <v>1.8967482998905286E-2</v>
      </c>
      <c r="U2258" s="31">
        <f t="shared" si="1451"/>
        <v>3.801686507504913E-3</v>
      </c>
      <c r="V2258" s="47">
        <f t="shared" si="1464"/>
        <v>6.7377427913993548E-4</v>
      </c>
      <c r="W2258" s="31">
        <f t="shared" si="1452"/>
        <v>0.16696641071755497</v>
      </c>
      <c r="X2258" s="34">
        <f>(S2258*H2258*'Propiedades físicas'!$F$5*60*24*365)/(1000000)</f>
        <v>56818.133239316303</v>
      </c>
      <c r="Y2258" s="34">
        <f>(U2258*H2258*'Propiedades físicas'!$F$7*60*24*365)/(1000000)</f>
        <v>414.57711280822701</v>
      </c>
      <c r="Z2258" s="31">
        <f t="shared" si="1465"/>
        <v>1532.895935715042</v>
      </c>
      <c r="AA2258" s="31">
        <f t="shared" si="1466"/>
        <v>10673.716832129954</v>
      </c>
      <c r="AB2258" s="31">
        <f t="shared" si="1466"/>
        <v>255.94213238986842</v>
      </c>
      <c r="AC2258" s="31">
        <f t="shared" si="1466"/>
        <v>367.10520988716132</v>
      </c>
      <c r="AD2258" s="31">
        <f t="shared" si="1466"/>
        <v>42.733739196533605</v>
      </c>
      <c r="AE2258" s="31">
        <f t="shared" si="1467"/>
        <v>8.5651997014085683</v>
      </c>
      <c r="AF2258" s="31">
        <f t="shared" si="1468"/>
        <v>12880.959049019966</v>
      </c>
      <c r="AG2258" s="31">
        <f t="shared" si="1469"/>
        <v>0.11900479846892074</v>
      </c>
      <c r="AH2258" s="31">
        <f t="shared" si="1470"/>
        <v>0.82864302196054662</v>
      </c>
      <c r="AI2258" s="31">
        <f t="shared" si="1470"/>
        <v>1.9869804058521675E-2</v>
      </c>
      <c r="AJ2258" s="31">
        <f t="shared" si="1470"/>
        <v>2.8499835182310602E-2</v>
      </c>
      <c r="AK2258" s="31">
        <f t="shared" si="1470"/>
        <v>3.3175898653124711E-3</v>
      </c>
      <c r="AL2258" s="31">
        <f t="shared" si="1471"/>
        <v>6.6495046438799462E-4</v>
      </c>
      <c r="AM2258" s="31">
        <f t="shared" si="1472"/>
        <v>1.0000000000000002</v>
      </c>
      <c r="AN2258" s="31">
        <f>(Z2258*'Propiedades físicas'!$F$4)/1000</f>
        <v>1347.9980279490935</v>
      </c>
      <c r="AO2258" s="31">
        <f>(AA2258*'Propiedades físicas'!$F$6)/1000</f>
        <v>341.98588730144371</v>
      </c>
      <c r="AP2258" s="31">
        <f>(AB2258*'Propiedades físicas'!$F$9)/1000</f>
        <v>157.9034985779293</v>
      </c>
      <c r="AQ2258" s="31">
        <f>(AC2258*'Propiedades físicas'!$F$5)/1000</f>
        <v>108.10147115547241</v>
      </c>
      <c r="AR2258" s="31">
        <f>(AD2258*'Propiedades físicas'!$F$8)/1000</f>
        <v>15.149965219955087</v>
      </c>
      <c r="AS2258" s="31">
        <f>(AE2258*'Propiedades físicas'!$F$7)/1000</f>
        <v>0.78876924050271513</v>
      </c>
      <c r="AT2258" s="31">
        <f t="shared" si="1473"/>
        <v>1971.9276194443964</v>
      </c>
      <c r="AU2258" s="31">
        <f t="shared" si="1474"/>
        <v>0.68359407041973519</v>
      </c>
      <c r="AV2258" s="31">
        <f t="shared" si="1477"/>
        <v>0.17342720084107371</v>
      </c>
      <c r="AW2258" s="31">
        <f t="shared" si="1477"/>
        <v>8.0075707151167977E-2</v>
      </c>
      <c r="AX2258" s="31">
        <f t="shared" si="1477"/>
        <v>5.4820202369258719E-2</v>
      </c>
      <c r="AY2258" s="31">
        <f t="shared" si="1477"/>
        <v>7.6828201352662677E-3</v>
      </c>
      <c r="AZ2258" s="31">
        <f t="shared" si="1478"/>
        <v>3.9999908349828582E-4</v>
      </c>
      <c r="BA2258" s="31">
        <f t="shared" si="1475"/>
        <v>1.0000000000000002</v>
      </c>
      <c r="BB2258" s="34">
        <f>AU2258*'Propiedades físicas'!$C$4+'Diseño reactor'!AV2258*'Propiedades físicas'!$C$5+'Diseño reactor'!AW2258*'Propiedades físicas'!$C$8+'Diseño reactor'!AX2258*'Propiedades físicas'!$C$9+'Diseño reactor'!AY2258*'Propiedades físicas'!$C$7+'Diseño reactor'!AZ2258*'Propiedades físicas'!$C$6</f>
        <v>875.35712461481398</v>
      </c>
      <c r="BC2258" s="45">
        <f>AU2258*'Propiedades físicas'!$L$4+'Diseño reactor'!AV2258*'Propiedades físicas'!$L$5+'Diseño reactor'!AW2258*'Propiedades físicas'!$L$8+AX2258*'Propiedades físicas'!$L$9+'Diseño reactor'!AY2258*'Propiedades físicas'!$L$7+'Diseño reactor'!AZ2258*'Propiedades físicas'!$L$6</f>
        <v>2.114347673376797</v>
      </c>
      <c r="BD2258" s="29">
        <f t="shared" si="1454"/>
        <v>1.4736230351303863</v>
      </c>
      <c r="BE2258" s="58">
        <f t="shared" si="1455"/>
        <v>41.269849415272404</v>
      </c>
      <c r="BF2258" s="30">
        <f>AU2258*'Propiedades físicas'!$I$4+'Diseño reactor'!AV2258*'Propiedades físicas'!$I$5+'Diseño reactor'!AW2258*'Propiedades físicas'!$I$8+'Diseño reactor'!AX2258*'Propiedades físicas'!$I$9+'Diseño reactor'!AY2258*'Propiedades físicas'!$I$7+'Diseño reactor'!AZ2258*'Propiedades físicas'!$I$6</f>
        <v>1.9981845083293953E-2</v>
      </c>
      <c r="BG2258" s="24">
        <f>AU2258*'Propiedades físicas'!$O$4+'Diseño reactor'!AV2258*'Propiedades físicas'!$O$5+'Diseño reactor'!AW2258*'Propiedades físicas'!$O$8+'Diseño reactor'!AX2258*'Propiedades físicas'!$O$9+'Diseño reactor'!AY2258*'Propiedades físicas'!$O$7+'Diseño reactor'!AZ2258*'Propiedades físicas'!$O$6</f>
        <v>0.15429634162136735</v>
      </c>
      <c r="BH2258" s="54">
        <f t="shared" si="1456"/>
        <v>41130.48993647255</v>
      </c>
      <c r="BI2258" s="34">
        <f t="shared" si="1476"/>
        <v>273.81444833807694</v>
      </c>
      <c r="BJ2258" s="27">
        <f t="shared" si="1457"/>
        <v>4797.1842401805734</v>
      </c>
      <c r="BK2258" s="34">
        <f t="shared" si="1458"/>
        <v>569.37536795657024</v>
      </c>
      <c r="BL2258" s="27">
        <f t="shared" si="1459"/>
        <v>105.69788844735756</v>
      </c>
      <c r="BM2258" s="34">
        <f t="shared" si="1460"/>
        <v>1.1054421768707483</v>
      </c>
      <c r="BN2258" s="45">
        <f t="shared" si="1461"/>
        <v>2452.0264943481284</v>
      </c>
      <c r="BO2258" s="45">
        <f t="shared" si="1462"/>
        <v>109.10122073522921</v>
      </c>
      <c r="BP2258" s="66">
        <f t="shared" si="1463"/>
        <v>6.6875303059590161</v>
      </c>
    </row>
    <row r="2259" spans="8:68">
      <c r="H2259" s="68">
        <v>2254</v>
      </c>
      <c r="I2259" s="31">
        <f>('Propiedades físicas'!$C$10*'Diseño reactor'!H2259)/1000</f>
        <v>1972.8028647259964</v>
      </c>
      <c r="J2259" s="31">
        <f t="shared" si="1441"/>
        <v>0.23114321666566218</v>
      </c>
      <c r="K2259" s="31">
        <f>(I2259*1000)/'Propiedades físicas'!$F$10</f>
        <v>12886.676296711499</v>
      </c>
      <c r="L2259" s="31">
        <f t="shared" si="1442"/>
        <v>1840.9537566730712</v>
      </c>
      <c r="M2259" s="31">
        <f t="shared" si="1443"/>
        <v>11045.722540038427</v>
      </c>
      <c r="N2259" s="31">
        <f t="shared" si="1444"/>
        <v>0.81674967021875389</v>
      </c>
      <c r="O2259" s="32">
        <f t="shared" si="1445"/>
        <v>4.9004980213125231</v>
      </c>
      <c r="P2259" s="33">
        <f t="shared" si="1446"/>
        <v>0.68043031261375786</v>
      </c>
      <c r="Q2259" s="31">
        <f t="shared" si="1447"/>
        <v>4.737628849732352</v>
      </c>
      <c r="R2259" s="31">
        <f t="shared" si="1448"/>
        <v>0.11356701629965875</v>
      </c>
      <c r="S2259" s="31">
        <f t="shared" si="1449"/>
        <v>0.16286917158016936</v>
      </c>
      <c r="T2259" s="31">
        <f t="shared" si="1450"/>
        <v>1.8954868635501443E-2</v>
      </c>
      <c r="U2259" s="31">
        <f t="shared" si="1451"/>
        <v>3.7974726698359043E-3</v>
      </c>
      <c r="V2259" s="47">
        <f t="shared" si="1464"/>
        <v>6.7382419307381849E-4</v>
      </c>
      <c r="W2259" s="31">
        <f t="shared" si="1452"/>
        <v>0.16690469868017832</v>
      </c>
      <c r="X2259" s="34">
        <f>(S2259*H2259*'Propiedades físicas'!$F$5*60*24*365)/(1000000)</f>
        <v>56818.427750644121</v>
      </c>
      <c r="Y2259" s="34">
        <f>(U2259*H2259*'Propiedades físicas'!$F$7*60*24*365)/(1000000)</f>
        <v>414.30139745051827</v>
      </c>
      <c r="Z2259" s="31">
        <f t="shared" si="1465"/>
        <v>1533.6899246314101</v>
      </c>
      <c r="AA2259" s="31">
        <f t="shared" si="1466"/>
        <v>10678.615427296721</v>
      </c>
      <c r="AB2259" s="31">
        <f t="shared" si="1466"/>
        <v>255.98005473943081</v>
      </c>
      <c r="AC2259" s="31">
        <f t="shared" si="1466"/>
        <v>367.10711274170177</v>
      </c>
      <c r="AD2259" s="31">
        <f t="shared" si="1466"/>
        <v>42.724273904420251</v>
      </c>
      <c r="AE2259" s="31">
        <f t="shared" si="1467"/>
        <v>8.5595033978101274</v>
      </c>
      <c r="AF2259" s="31">
        <f t="shared" si="1468"/>
        <v>12886.676296711494</v>
      </c>
      <c r="AG2259" s="31">
        <f t="shared" si="1469"/>
        <v>0.1190136144742603</v>
      </c>
      <c r="AH2259" s="31">
        <f t="shared" si="1470"/>
        <v>0.8286555184149198</v>
      </c>
      <c r="AI2259" s="31">
        <f t="shared" si="1470"/>
        <v>1.9863931462665317E-2</v>
      </c>
      <c r="AJ2259" s="31">
        <f t="shared" si="1470"/>
        <v>2.8487338727937364E-2</v>
      </c>
      <c r="AK2259" s="31">
        <f t="shared" si="1470"/>
        <v>3.3153834953798685E-3</v>
      </c>
      <c r="AL2259" s="31">
        <f t="shared" si="1471"/>
        <v>6.6421342483743442E-4</v>
      </c>
      <c r="AM2259" s="31">
        <f t="shared" si="1472"/>
        <v>1</v>
      </c>
      <c r="AN2259" s="31">
        <f>(Z2259*'Propiedades físicas'!$F$4)/1000</f>
        <v>1348.6962459223694</v>
      </c>
      <c r="AO2259" s="31">
        <f>(AA2259*'Propiedades físicas'!$F$6)/1000</f>
        <v>342.14283829058695</v>
      </c>
      <c r="AP2259" s="31">
        <f>(AB2259*'Propiedades físicas'!$F$9)/1000</f>
        <v>157.92689477149182</v>
      </c>
      <c r="AQ2259" s="31">
        <f>(AC2259*'Propiedades físicas'!$F$5)/1000</f>
        <v>108.10203148904893</v>
      </c>
      <c r="AR2259" s="31">
        <f>(AD2259*'Propiedades físicas'!$F$8)/1000</f>
        <v>15.146609584595062</v>
      </c>
      <c r="AS2259" s="31">
        <f>(AE2259*'Propiedades físicas'!$F$7)/1000</f>
        <v>0.78824466790433467</v>
      </c>
      <c r="AT2259" s="31">
        <f t="shared" si="1473"/>
        <v>1972.8028647259964</v>
      </c>
      <c r="AU2259" s="31">
        <f t="shared" si="1474"/>
        <v>0.68364471181447239</v>
      </c>
      <c r="AV2259" s="31">
        <f t="shared" si="1477"/>
        <v>0.17342981623159157</v>
      </c>
      <c r="AW2259" s="31">
        <f t="shared" si="1477"/>
        <v>8.0052040472592456E-2</v>
      </c>
      <c r="AX2259" s="31">
        <f t="shared" si="1477"/>
        <v>5.4796165101911119E-2</v>
      </c>
      <c r="AY2259" s="31">
        <f t="shared" si="1477"/>
        <v>7.6777106600049378E-3</v>
      </c>
      <c r="AZ2259" s="31">
        <f t="shared" si="1478"/>
        <v>3.9955571942755383E-4</v>
      </c>
      <c r="BA2259" s="31">
        <f t="shared" si="1475"/>
        <v>1</v>
      </c>
      <c r="BB2259" s="34">
        <f>AU2259*'Propiedades físicas'!$C$4+'Diseño reactor'!AV2259*'Propiedades físicas'!$C$5+'Diseño reactor'!AW2259*'Propiedades físicas'!$C$8+'Diseño reactor'!AX2259*'Propiedades físicas'!$C$9+'Diseño reactor'!AY2259*'Propiedades físicas'!$C$7+'Diseño reactor'!AZ2259*'Propiedades físicas'!$C$6</f>
        <v>875.35697758873982</v>
      </c>
      <c r="BC2259" s="45">
        <f>AU2259*'Propiedades físicas'!$L$4+'Diseño reactor'!AV2259*'Propiedades físicas'!$L$5+'Diseño reactor'!AW2259*'Propiedades físicas'!$L$8+AX2259*'Propiedades físicas'!$L$9+'Diseño reactor'!AY2259*'Propiedades físicas'!$L$7+'Diseño reactor'!AZ2259*'Propiedades físicas'!$L$6</f>
        <v>2.1143838400927049</v>
      </c>
      <c r="BD2259" s="29">
        <f t="shared" si="1454"/>
        <v>1.4730534232915249</v>
      </c>
      <c r="BE2259" s="58">
        <f t="shared" si="1455"/>
        <v>41.269235466819076</v>
      </c>
      <c r="BF2259" s="30">
        <f>AU2259*'Propiedades físicas'!$I$4+'Diseño reactor'!AV2259*'Propiedades físicas'!$I$5+'Diseño reactor'!AW2259*'Propiedades físicas'!$I$8+'Diseño reactor'!AX2259*'Propiedades físicas'!$I$9+'Diseño reactor'!AY2259*'Propiedades físicas'!$I$7+'Diseño reactor'!AZ2259*'Propiedades físicas'!$I$6</f>
        <v>1.99819085808172E-2</v>
      </c>
      <c r="BG2259" s="24">
        <f>AU2259*'Propiedades físicas'!$O$4+'Diseño reactor'!AV2259*'Propiedades físicas'!$O$5+'Diseño reactor'!AW2259*'Propiedades físicas'!$O$8+'Diseño reactor'!AX2259*'Propiedades físicas'!$O$9+'Diseño reactor'!AY2259*'Propiedades físicas'!$O$7+'Diseño reactor'!AZ2259*'Propiedades físicas'!$O$6</f>
        <v>0.15429809691206406</v>
      </c>
      <c r="BH2259" s="54">
        <f t="shared" si="1456"/>
        <v>41130.352325724452</v>
      </c>
      <c r="BI2259" s="34">
        <f t="shared" si="1476"/>
        <v>273.81688720093541</v>
      </c>
      <c r="BJ2259" s="27">
        <f t="shared" si="1457"/>
        <v>4797.1877829304267</v>
      </c>
      <c r="BK2259" s="34">
        <f t="shared" si="1458"/>
        <v>569.38226571997586</v>
      </c>
      <c r="BL2259" s="27">
        <f t="shared" si="1459"/>
        <v>105.69812615288582</v>
      </c>
      <c r="BM2259" s="34">
        <f t="shared" si="1460"/>
        <v>1.1054421768707483</v>
      </c>
      <c r="BN2259" s="45">
        <f t="shared" si="1461"/>
        <v>2453.2244418825208</v>
      </c>
      <c r="BO2259" s="45">
        <f t="shared" si="1462"/>
        <v>109.1088065299335</v>
      </c>
      <c r="BP2259" s="66">
        <f t="shared" si="1463"/>
        <v>6.6875291827130869</v>
      </c>
    </row>
    <row r="2260" spans="8:68">
      <c r="H2260" s="68">
        <v>2255</v>
      </c>
      <c r="I2260" s="31">
        <f>('Propiedades físicas'!$C$10*'Diseño reactor'!H2260)/1000</f>
        <v>1973.6781100075962</v>
      </c>
      <c r="J2260" s="31">
        <f t="shared" si="1441"/>
        <v>0.23104071413055546</v>
      </c>
      <c r="K2260" s="31">
        <f>(I2260*1000)/'Propiedades físicas'!$F$10</f>
        <v>12892.39354440303</v>
      </c>
      <c r="L2260" s="31">
        <f t="shared" si="1442"/>
        <v>1841.77050634329</v>
      </c>
      <c r="M2260" s="31">
        <f t="shared" si="1443"/>
        <v>11050.623038059739</v>
      </c>
      <c r="N2260" s="31">
        <f t="shared" si="1444"/>
        <v>0.81674967021875389</v>
      </c>
      <c r="O2260" s="32">
        <f t="shared" si="1445"/>
        <v>4.9004980213125231</v>
      </c>
      <c r="P2260" s="33">
        <f t="shared" si="1446"/>
        <v>0.68048067865483475</v>
      </c>
      <c r="Q2260" s="31">
        <f t="shared" si="1447"/>
        <v>4.7377002329377627</v>
      </c>
      <c r="R2260" s="31">
        <f t="shared" si="1448"/>
        <v>0.11353345981050689</v>
      </c>
      <c r="S2260" s="31">
        <f t="shared" si="1449"/>
        <v>0.16279778837475975</v>
      </c>
      <c r="T2260" s="31">
        <f t="shared" si="1450"/>
        <v>1.8942266695983874E-2</v>
      </c>
      <c r="U2260" s="31">
        <f t="shared" si="1451"/>
        <v>3.7932650574283772E-3</v>
      </c>
      <c r="V2260" s="47">
        <f t="shared" si="1464"/>
        <v>6.7387407012420536E-4</v>
      </c>
      <c r="W2260" s="31">
        <f t="shared" si="1452"/>
        <v>0.16684303224441044</v>
      </c>
      <c r="X2260" s="34">
        <f>(S2260*H2260*'Propiedades físicas'!$F$5*60*24*365)/(1000000)</f>
        <v>56818.721826879213</v>
      </c>
      <c r="Y2260" s="34">
        <f>(U2260*H2260*'Propiedades físicas'!$F$7*60*24*365)/(1000000)</f>
        <v>414.02595364486001</v>
      </c>
      <c r="Z2260" s="31">
        <f t="shared" si="1465"/>
        <v>1534.4839303666524</v>
      </c>
      <c r="AA2260" s="31">
        <f t="shared" si="1466"/>
        <v>10683.514025274655</v>
      </c>
      <c r="AB2260" s="31">
        <f t="shared" si="1466"/>
        <v>256.017951872693</v>
      </c>
      <c r="AC2260" s="31">
        <f t="shared" si="1466"/>
        <v>367.10901278508322</v>
      </c>
      <c r="AD2260" s="31">
        <f t="shared" si="1466"/>
        <v>42.714811399443633</v>
      </c>
      <c r="AE2260" s="31">
        <f t="shared" si="1467"/>
        <v>8.5538127045009915</v>
      </c>
      <c r="AF2260" s="31">
        <f t="shared" si="1468"/>
        <v>12892.393544403028</v>
      </c>
      <c r="AG2260" s="31">
        <f t="shared" si="1469"/>
        <v>0.11902242396508425</v>
      </c>
      <c r="AH2260" s="31">
        <f t="shared" si="1470"/>
        <v>0.82866800400401108</v>
      </c>
      <c r="AI2260" s="31">
        <f t="shared" si="1470"/>
        <v>1.9858062119414436E-2</v>
      </c>
      <c r="AJ2260" s="31">
        <f t="shared" si="1470"/>
        <v>2.8474853138846058E-2</v>
      </c>
      <c r="AK2260" s="31">
        <f t="shared" si="1470"/>
        <v>3.3131792985009677E-3</v>
      </c>
      <c r="AL2260" s="31">
        <f t="shared" si="1471"/>
        <v>6.634774741432289E-4</v>
      </c>
      <c r="AM2260" s="31">
        <f t="shared" si="1472"/>
        <v>0.99999999999999989</v>
      </c>
      <c r="AN2260" s="31">
        <f>(Z2260*'Propiedades físicas'!$F$4)/1000</f>
        <v>1349.3944786858267</v>
      </c>
      <c r="AO2260" s="31">
        <f>(AA2260*'Propiedades físicas'!$F$6)/1000</f>
        <v>342.29978936979995</v>
      </c>
      <c r="AP2260" s="31">
        <f>(AB2260*'Propiedades físicas'!$F$9)/1000</f>
        <v>157.95027540785793</v>
      </c>
      <c r="AQ2260" s="31">
        <f>(AC2260*'Propiedades físicas'!$F$5)/1000</f>
        <v>108.10259099482346</v>
      </c>
      <c r="AR2260" s="31">
        <f>(AD2260*'Propiedades físicas'!$F$8)/1000</f>
        <v>15.143254937330752</v>
      </c>
      <c r="AS2260" s="31">
        <f>(AE2260*'Propiedades físicas'!$F$7)/1000</f>
        <v>0.78772061195749632</v>
      </c>
      <c r="AT2260" s="31">
        <f t="shared" si="1473"/>
        <v>1973.6781100075964</v>
      </c>
      <c r="AU2260" s="31">
        <f t="shared" si="1474"/>
        <v>0.68369531578816223</v>
      </c>
      <c r="AV2260" s="31">
        <f t="shared" si="1477"/>
        <v>0.17343242934810807</v>
      </c>
      <c r="AW2260" s="31">
        <f t="shared" si="1477"/>
        <v>8.0028386902082027E-2</v>
      </c>
      <c r="AX2260" s="31">
        <f t="shared" si="1477"/>
        <v>5.4772148734226672E-2</v>
      </c>
      <c r="AY2260" s="31">
        <f t="shared" si="1477"/>
        <v>7.6726062170656938E-3</v>
      </c>
      <c r="AZ2260" s="31">
        <f t="shared" si="1478"/>
        <v>3.9911301035530281E-4</v>
      </c>
      <c r="BA2260" s="31">
        <f t="shared" si="1475"/>
        <v>1</v>
      </c>
      <c r="BB2260" s="34">
        <f>AU2260*'Propiedades físicas'!$C$4+'Diseño reactor'!AV2260*'Propiedades físicas'!$C$5+'Diseño reactor'!AW2260*'Propiedades físicas'!$C$8+'Diseño reactor'!AX2260*'Propiedades físicas'!$C$9+'Diseño reactor'!AY2260*'Propiedades físicas'!$C$7+'Diseño reactor'!AZ2260*'Propiedades físicas'!$C$6</f>
        <v>875.35683077027875</v>
      </c>
      <c r="BC2260" s="45">
        <f>AU2260*'Propiedades físicas'!$L$4+'Diseño reactor'!AV2260*'Propiedades físicas'!$L$5+'Diseño reactor'!AW2260*'Propiedades físicas'!$L$8+AX2260*'Propiedades físicas'!$L$9+'Diseño reactor'!AY2260*'Propiedades físicas'!$L$7+'Diseño reactor'!AZ2260*'Propiedades físicas'!$L$6</f>
        <v>2.1144199789800231</v>
      </c>
      <c r="BD2260" s="29">
        <f t="shared" si="1454"/>
        <v>1.4724842522466139</v>
      </c>
      <c r="BE2260" s="58">
        <f t="shared" si="1455"/>
        <v>41.268621999804196</v>
      </c>
      <c r="BF2260" s="30">
        <f>AU2260*'Propiedades físicas'!$I$4+'Diseño reactor'!AV2260*'Propiedades físicas'!$I$5+'Diseño reactor'!AW2260*'Propiedades físicas'!$I$8+'Diseño reactor'!AX2260*'Propiedades físicas'!$I$9+'Diseño reactor'!AY2260*'Propiedades físicas'!$I$7+'Diseño reactor'!AZ2260*'Propiedades físicas'!$I$6</f>
        <v>1.998197198027403E-2</v>
      </c>
      <c r="BG2260" s="24">
        <f>AU2260*'Propiedades físicas'!$O$4+'Diseño reactor'!AV2260*'Propiedades físicas'!$O$5+'Diseño reactor'!AW2260*'Propiedades físicas'!$O$8+'Diseño reactor'!AX2260*'Propiedades físicas'!$O$9+'Diseño reactor'!AY2260*'Propiedades físicas'!$O$7+'Diseño reactor'!AZ2260*'Propiedades físicas'!$O$6</f>
        <v>0.15429985090891257</v>
      </c>
      <c r="BH2260" s="54">
        <f t="shared" si="1456"/>
        <v>41130.214927462599</v>
      </c>
      <c r="BI2260" s="34">
        <f t="shared" si="1476"/>
        <v>273.81932338646209</v>
      </c>
      <c r="BJ2260" s="27">
        <f t="shared" si="1457"/>
        <v>4797.1913264071391</v>
      </c>
      <c r="BK2260" s="34">
        <f t="shared" si="1458"/>
        <v>569.38915880473087</v>
      </c>
      <c r="BL2260" s="27">
        <f t="shared" si="1459"/>
        <v>105.69836369249659</v>
      </c>
      <c r="BM2260" s="34">
        <f t="shared" si="1460"/>
        <v>1.1054421768707483</v>
      </c>
      <c r="BN2260" s="45">
        <f t="shared" si="1461"/>
        <v>2454.4224073336218</v>
      </c>
      <c r="BO2260" s="45">
        <f t="shared" si="1462"/>
        <v>109.11638671993248</v>
      </c>
      <c r="BP2260" s="66">
        <f t="shared" si="1463"/>
        <v>6.6875280610532748</v>
      </c>
    </row>
    <row r="2261" spans="8:68">
      <c r="H2261" s="68">
        <v>2256</v>
      </c>
      <c r="I2261" s="31">
        <f>('Propiedades físicas'!$C$10*'Diseño reactor'!H2261)/1000</f>
        <v>1974.5533552891961</v>
      </c>
      <c r="J2261" s="31">
        <f t="shared" si="1441"/>
        <v>0.23093830246649047</v>
      </c>
      <c r="K2261" s="31">
        <f>(I2261*1000)/'Propiedades físicas'!$F$10</f>
        <v>12898.110792094561</v>
      </c>
      <c r="L2261" s="31">
        <f t="shared" si="1442"/>
        <v>1842.5872560135087</v>
      </c>
      <c r="M2261" s="31">
        <f t="shared" si="1443"/>
        <v>11055.523536081053</v>
      </c>
      <c r="N2261" s="31">
        <f t="shared" si="1444"/>
        <v>0.81674967021875389</v>
      </c>
      <c r="O2261" s="32">
        <f t="shared" si="1445"/>
        <v>4.9004980213125231</v>
      </c>
      <c r="P2261" s="33">
        <f t="shared" si="1446"/>
        <v>0.68053100749208051</v>
      </c>
      <c r="Q2261" s="31">
        <f t="shared" si="1447"/>
        <v>4.7377715541039702</v>
      </c>
      <c r="R2261" s="31">
        <f t="shared" si="1448"/>
        <v>0.11349992190358454</v>
      </c>
      <c r="S2261" s="31">
        <f t="shared" si="1449"/>
        <v>0.16272646720855288</v>
      </c>
      <c r="T2261" s="31">
        <f t="shared" si="1450"/>
        <v>1.8929677164298348E-2</v>
      </c>
      <c r="U2261" s="31">
        <f t="shared" si="1451"/>
        <v>3.7890636587905599E-3</v>
      </c>
      <c r="V2261" s="47">
        <f t="shared" si="1464"/>
        <v>6.7392391033196323E-4</v>
      </c>
      <c r="W2261" s="31">
        <f t="shared" si="1452"/>
        <v>0.16678141135972466</v>
      </c>
      <c r="X2261" s="34">
        <f>(S2261*H2261*'Propiedades físicas'!$F$5*60*24*365)/(1000000)</f>
        <v>56819.0154688248</v>
      </c>
      <c r="Y2261" s="34">
        <f>(U2261*H2261*'Propiedades físicas'!$F$7*60*24*365)/(1000000)</f>
        <v>413.75078104035089</v>
      </c>
      <c r="Z2261" s="31">
        <f t="shared" si="1465"/>
        <v>1535.2779529021336</v>
      </c>
      <c r="AA2261" s="31">
        <f t="shared" si="1466"/>
        <v>10688.412626058556</v>
      </c>
      <c r="AB2261" s="31">
        <f t="shared" si="1466"/>
        <v>256.05582381448676</v>
      </c>
      <c r="AC2261" s="31">
        <f t="shared" si="1466"/>
        <v>367.11091002249532</v>
      </c>
      <c r="AD2261" s="31">
        <f t="shared" si="1466"/>
        <v>42.705351682657074</v>
      </c>
      <c r="AE2261" s="31">
        <f t="shared" si="1467"/>
        <v>8.5481276142315039</v>
      </c>
      <c r="AF2261" s="31">
        <f t="shared" si="1468"/>
        <v>12898.11079209456</v>
      </c>
      <c r="AG2261" s="31">
        <f t="shared" si="1469"/>
        <v>0.11903122694861079</v>
      </c>
      <c r="AH2261" s="31">
        <f t="shared" si="1470"/>
        <v>0.82868047874186668</v>
      </c>
      <c r="AI2261" s="31">
        <f t="shared" si="1470"/>
        <v>1.9852196026369003E-2</v>
      </c>
      <c r="AJ2261" s="31">
        <f t="shared" si="1470"/>
        <v>2.846237840099055E-2</v>
      </c>
      <c r="AK2261" s="31">
        <f t="shared" si="1470"/>
        <v>3.3109772718677381E-3</v>
      </c>
      <c r="AL2261" s="31">
        <f t="shared" si="1471"/>
        <v>6.6274261029536017E-4</v>
      </c>
      <c r="AM2261" s="31">
        <f t="shared" si="1472"/>
        <v>1</v>
      </c>
      <c r="AN2261" s="31">
        <f>(Z2261*'Propiedades físicas'!$F$4)/1000</f>
        <v>1350.0927262230782</v>
      </c>
      <c r="AO2261" s="31">
        <f>(AA2261*'Propiedades físicas'!$F$6)/1000</f>
        <v>342.45674053891616</v>
      </c>
      <c r="AP2261" s="31">
        <f>(AB2261*'Propiedades físicas'!$F$9)/1000</f>
        <v>157.97364050234759</v>
      </c>
      <c r="AQ2261" s="31">
        <f>(AC2261*'Propiedades físicas'!$F$5)/1000</f>
        <v>108.1031496743242</v>
      </c>
      <c r="AR2261" s="31">
        <f>(AD2261*'Propiedades físicas'!$F$8)/1000</f>
        <v>15.13990127853558</v>
      </c>
      <c r="AS2261" s="31">
        <f>(AE2261*'Propiedades físicas'!$F$7)/1000</f>
        <v>0.78719707199457922</v>
      </c>
      <c r="AT2261" s="31">
        <f t="shared" si="1473"/>
        <v>1974.5533552891961</v>
      </c>
      <c r="AU2261" s="31">
        <f t="shared" si="1474"/>
        <v>0.68374588238226741</v>
      </c>
      <c r="AV2261" s="31">
        <f t="shared" si="1477"/>
        <v>0.17343504019356287</v>
      </c>
      <c r="AW2261" s="31">
        <f t="shared" si="1477"/>
        <v>8.0004746429964427E-2</v>
      </c>
      <c r="AX2261" s="31">
        <f t="shared" si="1477"/>
        <v>5.4748153239187219E-2</v>
      </c>
      <c r="AY2261" s="31">
        <f t="shared" si="1477"/>
        <v>7.6675067999457365E-3</v>
      </c>
      <c r="AZ2261" s="31">
        <f t="shared" si="1478"/>
        <v>3.9867095507241189E-4</v>
      </c>
      <c r="BA2261" s="31">
        <f t="shared" si="1475"/>
        <v>1.0000000000000002</v>
      </c>
      <c r="BB2261" s="34">
        <f>AU2261*'Propiedades físicas'!$C$4+'Diseño reactor'!AV2261*'Propiedades físicas'!$C$5+'Diseño reactor'!AW2261*'Propiedades físicas'!$C$8+'Diseño reactor'!AX2261*'Propiedades físicas'!$C$9+'Diseño reactor'!AY2261*'Propiedades físicas'!$C$7+'Diseño reactor'!AZ2261*'Propiedades físicas'!$C$6</f>
        <v>875.35668415906753</v>
      </c>
      <c r="BC2261" s="45">
        <f>AU2261*'Propiedades físicas'!$L$4+'Diseño reactor'!AV2261*'Propiedades físicas'!$L$5+'Diseño reactor'!AW2261*'Propiedades físicas'!$L$8+AX2261*'Propiedades físicas'!$L$9+'Diseño reactor'!AY2261*'Propiedades físicas'!$L$7+'Diseño reactor'!AZ2261*'Propiedades físicas'!$L$6</f>
        <v>2.1144560900706488</v>
      </c>
      <c r="BD2261" s="29">
        <f t="shared" si="1454"/>
        <v>1.4719155214836559</v>
      </c>
      <c r="BE2261" s="58">
        <f t="shared" si="1455"/>
        <v>41.268009013660141</v>
      </c>
      <c r="BF2261" s="30">
        <f>AU2261*'Propiedades físicas'!$I$4+'Diseño reactor'!AV2261*'Propiedades físicas'!$I$5+'Diseño reactor'!AW2261*'Propiedades físicas'!$I$8+'Diseño reactor'!AX2261*'Propiedades físicas'!$I$9+'Diseño reactor'!AY2261*'Propiedades físicas'!$I$7+'Diseño reactor'!AZ2261*'Propiedades físicas'!$I$6</f>
        <v>1.9982035281836698E-2</v>
      </c>
      <c r="BG2261" s="24">
        <f>AU2261*'Propiedades físicas'!$O$4+'Diseño reactor'!AV2261*'Propiedades físicas'!$O$5+'Diseño reactor'!AW2261*'Propiedades físicas'!$O$8+'Diseño reactor'!AX2261*'Propiedades físicas'!$O$9+'Diseño reactor'!AY2261*'Propiedades físicas'!$O$7+'Diseño reactor'!AZ2261*'Propiedades físicas'!$O$6</f>
        <v>0.15430160361331643</v>
      </c>
      <c r="BH2261" s="54">
        <f t="shared" si="1456"/>
        <v>41130.077741311317</v>
      </c>
      <c r="BI2261" s="34">
        <f t="shared" si="1476"/>
        <v>273.82175689870695</v>
      </c>
      <c r="BJ2261" s="27">
        <f t="shared" si="1457"/>
        <v>4797.1948706057356</v>
      </c>
      <c r="BK2261" s="34">
        <f t="shared" si="1458"/>
        <v>569.39604721541616</v>
      </c>
      <c r="BL2261" s="27">
        <f t="shared" si="1459"/>
        <v>105.69860106635733</v>
      </c>
      <c r="BM2261" s="34">
        <f t="shared" si="1460"/>
        <v>1.1054421768707483</v>
      </c>
      <c r="BN2261" s="45">
        <f t="shared" si="1461"/>
        <v>2455.6203906810006</v>
      </c>
      <c r="BO2261" s="45">
        <f t="shared" si="1462"/>
        <v>109.12396131143524</v>
      </c>
      <c r="BP2261" s="66">
        <f t="shared" si="1463"/>
        <v>6.6875269409768041</v>
      </c>
    </row>
    <row r="2262" spans="8:68">
      <c r="H2262" s="68">
        <v>2257</v>
      </c>
      <c r="I2262" s="31">
        <f>('Propiedades físicas'!$C$10*'Diseño reactor'!H2262)/1000</f>
        <v>1975.4286005707959</v>
      </c>
      <c r="J2262" s="31">
        <f t="shared" si="1441"/>
        <v>0.23083598155268167</v>
      </c>
      <c r="K2262" s="31">
        <f>(I2262*1000)/'Propiedades físicas'!$F$10</f>
        <v>12903.828039786093</v>
      </c>
      <c r="L2262" s="31">
        <f t="shared" si="1442"/>
        <v>1843.4040056837275</v>
      </c>
      <c r="M2262" s="31">
        <f t="shared" si="1443"/>
        <v>11060.424034102365</v>
      </c>
      <c r="N2262" s="31">
        <f t="shared" si="1444"/>
        <v>0.81674967021875389</v>
      </c>
      <c r="O2262" s="32">
        <f t="shared" si="1445"/>
        <v>4.9004980213125231</v>
      </c>
      <c r="P2262" s="33">
        <f t="shared" si="1446"/>
        <v>0.68058129916670174</v>
      </c>
      <c r="Q2262" s="31">
        <f t="shared" si="1447"/>
        <v>4.7378428133111425</v>
      </c>
      <c r="R2262" s="31">
        <f t="shared" si="1448"/>
        <v>0.11346640256518006</v>
      </c>
      <c r="S2262" s="31">
        <f t="shared" si="1449"/>
        <v>0.16265520800138053</v>
      </c>
      <c r="T2262" s="31">
        <f t="shared" si="1450"/>
        <v>1.8917100024416031E-2</v>
      </c>
      <c r="U2262" s="31">
        <f t="shared" si="1451"/>
        <v>3.7848684624561275E-3</v>
      </c>
      <c r="V2262" s="47">
        <f t="shared" si="1464"/>
        <v>6.7397371373789888E-4</v>
      </c>
      <c r="W2262" s="31">
        <f t="shared" si="1452"/>
        <v>0.16671983597566881</v>
      </c>
      <c r="X2262" s="34">
        <f>(S2262*H2262*'Propiedades físicas'!$F$5*60*24*365)/(1000000)</f>
        <v>56819.308677282272</v>
      </c>
      <c r="Y2262" s="34">
        <f>(U2262*H2262*'Propiedades físicas'!$F$7*60*24*365)/(1000000)</f>
        <v>413.47587928664421</v>
      </c>
      <c r="Z2262" s="31">
        <f t="shared" si="1465"/>
        <v>1536.0719922192459</v>
      </c>
      <c r="AA2262" s="31">
        <f t="shared" si="1466"/>
        <v>10693.311229643248</v>
      </c>
      <c r="AB2262" s="31">
        <f t="shared" si="1466"/>
        <v>256.09367058961141</v>
      </c>
      <c r="AC2262" s="31">
        <f t="shared" si="1466"/>
        <v>367.11280445911586</v>
      </c>
      <c r="AD2262" s="31">
        <f t="shared" si="1466"/>
        <v>42.695894755106984</v>
      </c>
      <c r="AE2262" s="31">
        <f t="shared" si="1467"/>
        <v>8.5424481197634794</v>
      </c>
      <c r="AF2262" s="31">
        <f t="shared" si="1468"/>
        <v>12903.828039786091</v>
      </c>
      <c r="AG2262" s="31">
        <f t="shared" si="1469"/>
        <v>0.11904002343204735</v>
      </c>
      <c r="AH2262" s="31">
        <f t="shared" si="1470"/>
        <v>0.82869294264250848</v>
      </c>
      <c r="AI2262" s="31">
        <f t="shared" si="1470"/>
        <v>1.9846333181130698E-2</v>
      </c>
      <c r="AJ2262" s="31">
        <f t="shared" si="1470"/>
        <v>2.8449914500348655E-2</v>
      </c>
      <c r="AK2262" s="31">
        <f t="shared" si="1470"/>
        <v>3.3087774126765845E-3</v>
      </c>
      <c r="AL2262" s="31">
        <f t="shared" si="1471"/>
        <v>6.6200883128826084E-4</v>
      </c>
      <c r="AM2262" s="31">
        <f t="shared" si="1472"/>
        <v>1</v>
      </c>
      <c r="AN2262" s="31">
        <f>(Z2262*'Propiedades físicas'!$F$4)/1000</f>
        <v>1350.7909885177605</v>
      </c>
      <c r="AO2262" s="31">
        <f>(AA2262*'Propiedades físicas'!$F$6)/1000</f>
        <v>342.61369179776966</v>
      </c>
      <c r="AP2262" s="31">
        <f>(AB2262*'Propiedades físicas'!$F$9)/1000</f>
        <v>157.99699007026075</v>
      </c>
      <c r="AQ2262" s="31">
        <f>(AC2262*'Propiedades físicas'!$F$5)/1000</f>
        <v>108.10370752907586</v>
      </c>
      <c r="AR2262" s="31">
        <f>(AD2262*'Propiedades físicas'!$F$8)/1000</f>
        <v>15.136548608580522</v>
      </c>
      <c r="AS2262" s="31">
        <f>(AE2262*'Propiedades físicas'!$F$7)/1000</f>
        <v>0.7866740473490188</v>
      </c>
      <c r="AT2262" s="31">
        <f t="shared" si="1473"/>
        <v>1975.4286005707963</v>
      </c>
      <c r="AU2262" s="31">
        <f t="shared" si="1474"/>
        <v>0.68379641163818927</v>
      </c>
      <c r="AV2262" s="31">
        <f t="shared" si="1477"/>
        <v>0.17343764877089057</v>
      </c>
      <c r="AW2262" s="31">
        <f t="shared" si="1477"/>
        <v>7.9981119046574414E-2</v>
      </c>
      <c r="AX2262" s="31">
        <f t="shared" si="1477"/>
        <v>5.4724178589820711E-2</v>
      </c>
      <c r="AY2262" s="31">
        <f t="shared" si="1477"/>
        <v>7.6624124021525486E-3</v>
      </c>
      <c r="AZ2262" s="31">
        <f t="shared" si="1478"/>
        <v>3.9822955237243745E-4</v>
      </c>
      <c r="BA2262" s="31">
        <f t="shared" si="1475"/>
        <v>1</v>
      </c>
      <c r="BB2262" s="34">
        <f>AU2262*'Propiedades físicas'!$C$4+'Diseño reactor'!AV2262*'Propiedades físicas'!$C$5+'Diseño reactor'!AW2262*'Propiedades físicas'!$C$8+'Diseño reactor'!AX2262*'Propiedades físicas'!$C$9+'Diseño reactor'!AY2262*'Propiedades físicas'!$C$7+'Diseño reactor'!AZ2262*'Propiedades físicas'!$C$6</f>
        <v>875.35653775474418</v>
      </c>
      <c r="BC2262" s="45">
        <f>AU2262*'Propiedades físicas'!$L$4+'Diseño reactor'!AV2262*'Propiedades físicas'!$L$5+'Diseño reactor'!AW2262*'Propiedades físicas'!$L$8+AX2262*'Propiedades físicas'!$L$9+'Diseño reactor'!AY2262*'Propiedades físicas'!$L$7+'Diseño reactor'!AZ2262*'Propiedades físicas'!$L$6</f>
        <v>2.1144921733964317</v>
      </c>
      <c r="BD2262" s="29">
        <f t="shared" si="1454"/>
        <v>1.4713472304914443</v>
      </c>
      <c r="BE2262" s="58">
        <f t="shared" si="1455"/>
        <v>41.267396507820159</v>
      </c>
      <c r="BF2262" s="30">
        <f>AU2262*'Propiedades físicas'!$I$4+'Diseño reactor'!AV2262*'Propiedades físicas'!$I$5+'Diseño reactor'!AW2262*'Propiedades físicas'!$I$8+'Diseño reactor'!AX2262*'Propiedades físicas'!$I$9+'Diseño reactor'!AY2262*'Propiedades físicas'!$I$7+'Diseño reactor'!AZ2262*'Propiedades físicas'!$I$6</f>
        <v>1.9982098485677065E-2</v>
      </c>
      <c r="BG2262" s="24">
        <f>AU2262*'Propiedades físicas'!$O$4+'Diseño reactor'!AV2262*'Propiedades físicas'!$O$5+'Diseño reactor'!AW2262*'Propiedades físicas'!$O$8+'Diseño reactor'!AX2262*'Propiedades físicas'!$O$9+'Diseño reactor'!AY2262*'Propiedades físicas'!$O$7+'Diseño reactor'!AZ2262*'Propiedades físicas'!$O$6</f>
        <v>0.15430335502667719</v>
      </c>
      <c r="BH2262" s="54">
        <f t="shared" si="1456"/>
        <v>41129.94076689583</v>
      </c>
      <c r="BI2262" s="34">
        <f t="shared" si="1476"/>
        <v>273.82418774171163</v>
      </c>
      <c r="BJ2262" s="27">
        <f t="shared" si="1457"/>
        <v>4797.1984155212558</v>
      </c>
      <c r="BK2262" s="34">
        <f t="shared" si="1458"/>
        <v>569.40293095660741</v>
      </c>
      <c r="BL2262" s="27">
        <f t="shared" si="1459"/>
        <v>105.69883827463543</v>
      </c>
      <c r="BM2262" s="34">
        <f t="shared" si="1460"/>
        <v>1.1054421768707483</v>
      </c>
      <c r="BN2262" s="45">
        <f t="shared" si="1461"/>
        <v>2456.8183919042585</v>
      </c>
      <c r="BO2262" s="45">
        <f t="shared" si="1462"/>
        <v>109.13153031064154</v>
      </c>
      <c r="BP2262" s="66">
        <f t="shared" si="1463"/>
        <v>6.6875258224809109</v>
      </c>
    </row>
    <row r="2263" spans="8:68">
      <c r="H2263" s="68">
        <v>2258</v>
      </c>
      <c r="I2263" s="31">
        <f>('Propiedades físicas'!$C$10*'Diseño reactor'!H2263)/1000</f>
        <v>1976.3038458523959</v>
      </c>
      <c r="J2263" s="31">
        <f t="shared" si="1441"/>
        <v>0.23073375126855736</v>
      </c>
      <c r="K2263" s="31">
        <f>(I2263*1000)/'Propiedades físicas'!$F$10</f>
        <v>12909.545287477624</v>
      </c>
      <c r="L2263" s="31">
        <f t="shared" si="1442"/>
        <v>1844.2207553539461</v>
      </c>
      <c r="M2263" s="31">
        <f t="shared" si="1443"/>
        <v>11065.324532123677</v>
      </c>
      <c r="N2263" s="31">
        <f t="shared" si="1444"/>
        <v>0.81674967021875378</v>
      </c>
      <c r="O2263" s="32">
        <f t="shared" si="1445"/>
        <v>4.9004980213125231</v>
      </c>
      <c r="P2263" s="33">
        <f t="shared" si="1446"/>
        <v>0.6806315537198443</v>
      </c>
      <c r="Q2263" s="31">
        <f t="shared" si="1447"/>
        <v>4.7379140106393116</v>
      </c>
      <c r="R2263" s="31">
        <f t="shared" si="1448"/>
        <v>0.11343290178159203</v>
      </c>
      <c r="S2263" s="31">
        <f t="shared" si="1449"/>
        <v>0.16258401067321124</v>
      </c>
      <c r="T2263" s="31">
        <f t="shared" si="1450"/>
        <v>1.8904535260333408E-2</v>
      </c>
      <c r="U2263" s="31">
        <f t="shared" si="1451"/>
        <v>3.7806794569841319E-3</v>
      </c>
      <c r="V2263" s="47">
        <f t="shared" si="1464"/>
        <v>6.7402348038275847E-4</v>
      </c>
      <c r="W2263" s="31">
        <f t="shared" si="1452"/>
        <v>0.16665830604186524</v>
      </c>
      <c r="X2263" s="34">
        <f>(S2263*H2263*'Propiedades físicas'!$F$5*60*24*365)/(1000000)</f>
        <v>56819.601453051197</v>
      </c>
      <c r="Y2263" s="34">
        <f>(U2263*H2263*'Propiedades físicas'!$F$7*60*24*365)/(1000000)</f>
        <v>413.20124803394765</v>
      </c>
      <c r="Z2263" s="31">
        <f t="shared" si="1465"/>
        <v>1536.8660482994085</v>
      </c>
      <c r="AA2263" s="31">
        <f t="shared" si="1466"/>
        <v>10698.209836023565</v>
      </c>
      <c r="AB2263" s="31">
        <f t="shared" si="1466"/>
        <v>256.13149222283482</v>
      </c>
      <c r="AC2263" s="31">
        <f t="shared" si="1466"/>
        <v>367.11469610011096</v>
      </c>
      <c r="AD2263" s="31">
        <f t="shared" si="1466"/>
        <v>42.686440617832837</v>
      </c>
      <c r="AE2263" s="31">
        <f t="shared" si="1467"/>
        <v>8.536774213870169</v>
      </c>
      <c r="AF2263" s="31">
        <f t="shared" si="1468"/>
        <v>12909.54528747762</v>
      </c>
      <c r="AG2263" s="31">
        <f t="shared" si="1469"/>
        <v>0.11904881342259072</v>
      </c>
      <c r="AH2263" s="31">
        <f t="shared" si="1470"/>
        <v>0.82870539571993518</v>
      </c>
      <c r="AI2263" s="31">
        <f t="shared" si="1470"/>
        <v>1.9840473581303034E-2</v>
      </c>
      <c r="AJ2263" s="31">
        <f t="shared" si="1470"/>
        <v>2.8437461422922129E-2</v>
      </c>
      <c r="AK2263" s="31">
        <f t="shared" si="1470"/>
        <v>3.3065797181283437E-3</v>
      </c>
      <c r="AL2263" s="31">
        <f t="shared" si="1471"/>
        <v>6.6127613512080238E-4</v>
      </c>
      <c r="AM2263" s="31">
        <f t="shared" si="1472"/>
        <v>1.0000000000000002</v>
      </c>
      <c r="AN2263" s="31">
        <f>(Z2263*'Propiedades físicas'!$F$4)/1000</f>
        <v>1351.4892655535339</v>
      </c>
      <c r="AO2263" s="31">
        <f>(AA2263*'Propiedades físicas'!$F$6)/1000</f>
        <v>342.77064314619503</v>
      </c>
      <c r="AP2263" s="31">
        <f>(AB2263*'Propiedades físicas'!$F$9)/1000</f>
        <v>158.02032412687794</v>
      </c>
      <c r="AQ2263" s="31">
        <f>(AC2263*'Propiedades físicas'!$F$5)/1000</f>
        <v>108.10426456059967</v>
      </c>
      <c r="AR2263" s="31">
        <f>(AD2263*'Propiedades físicas'!$F$8)/1000</f>
        <v>15.13319692783409</v>
      </c>
      <c r="AS2263" s="31">
        <f>(AE2263*'Propiedades físicas'!$F$7)/1000</f>
        <v>0.78615153735530385</v>
      </c>
      <c r="AT2263" s="31">
        <f t="shared" si="1473"/>
        <v>1976.3038458523959</v>
      </c>
      <c r="AU2263" s="31">
        <f t="shared" si="1474"/>
        <v>0.6838469035972683</v>
      </c>
      <c r="AV2263" s="31">
        <f t="shared" si="1477"/>
        <v>0.17344025508302105</v>
      </c>
      <c r="AW2263" s="31">
        <f t="shared" si="1477"/>
        <v>7.995750474225409E-2</v>
      </c>
      <c r="AX2263" s="31">
        <f t="shared" si="1477"/>
        <v>5.4700224759201152E-2</v>
      </c>
      <c r="AY2263" s="31">
        <f t="shared" si="1477"/>
        <v>7.6573230172038752E-3</v>
      </c>
      <c r="AZ2263" s="31">
        <f t="shared" si="1478"/>
        <v>3.9778880105160666E-4</v>
      </c>
      <c r="BA2263" s="31">
        <f t="shared" si="1475"/>
        <v>1</v>
      </c>
      <c r="BB2263" s="34">
        <f>AU2263*'Propiedades físicas'!$C$4+'Diseño reactor'!AV2263*'Propiedades físicas'!$C$5+'Diseño reactor'!AW2263*'Propiedades físicas'!$C$8+'Diseño reactor'!AX2263*'Propiedades físicas'!$C$9+'Diseño reactor'!AY2263*'Propiedades físicas'!$C$7+'Diseño reactor'!AZ2263*'Propiedades físicas'!$C$6</f>
        <v>875.35639155694719</v>
      </c>
      <c r="BC2263" s="45">
        <f>AU2263*'Propiedades físicas'!$L$4+'Diseño reactor'!AV2263*'Propiedades físicas'!$L$5+'Diseño reactor'!AW2263*'Propiedades físicas'!$L$8+AX2263*'Propiedades físicas'!$L$9+'Diseño reactor'!AY2263*'Propiedades físicas'!$L$7+'Diseño reactor'!AZ2263*'Propiedades físicas'!$L$6</f>
        <v>2.1145282289891738</v>
      </c>
      <c r="BD2263" s="29">
        <f t="shared" si="1454"/>
        <v>1.4707793787595649</v>
      </c>
      <c r="BE2263" s="58">
        <f t="shared" si="1455"/>
        <v>41.266784481718425</v>
      </c>
      <c r="BF2263" s="30">
        <f>AU2263*'Propiedades físicas'!$I$4+'Diseño reactor'!AV2263*'Propiedades físicas'!$I$5+'Diseño reactor'!AW2263*'Propiedades físicas'!$I$8+'Diseño reactor'!AX2263*'Propiedades físicas'!$I$9+'Diseño reactor'!AY2263*'Propiedades físicas'!$I$7+'Diseño reactor'!AZ2263*'Propiedades físicas'!$I$6</f>
        <v>1.9982161591966672E-2</v>
      </c>
      <c r="BG2263" s="24">
        <f>AU2263*'Propiedades físicas'!$O$4+'Diseño reactor'!AV2263*'Propiedades físicas'!$O$5+'Diseño reactor'!AW2263*'Propiedades físicas'!$O$8+'Diseño reactor'!AX2263*'Propiedades físicas'!$O$9+'Diseño reactor'!AY2263*'Propiedades físicas'!$O$7+'Diseño reactor'!AZ2263*'Propiedades físicas'!$O$6</f>
        <v>0.15430510515039447</v>
      </c>
      <c r="BH2263" s="54">
        <f t="shared" si="1456"/>
        <v>41129.804003842037</v>
      </c>
      <c r="BI2263" s="34">
        <f t="shared" si="1476"/>
        <v>273.82661591951069</v>
      </c>
      <c r="BJ2263" s="27">
        <f t="shared" si="1457"/>
        <v>4797.2019611487658</v>
      </c>
      <c r="BK2263" s="34">
        <f t="shared" si="1458"/>
        <v>569.40981003287607</v>
      </c>
      <c r="BL2263" s="27">
        <f t="shared" si="1459"/>
        <v>105.69907531749803</v>
      </c>
      <c r="BM2263" s="34">
        <f t="shared" si="1460"/>
        <v>1.1054421768707483</v>
      </c>
      <c r="BN2263" s="45">
        <f t="shared" si="1461"/>
        <v>2458.0164109830262</v>
      </c>
      <c r="BO2263" s="45">
        <f t="shared" si="1462"/>
        <v>109.13909372374212</v>
      </c>
      <c r="BP2263" s="66">
        <f t="shared" si="1463"/>
        <v>6.6875247055628311</v>
      </c>
    </row>
    <row r="2264" spans="8:68">
      <c r="H2264" s="68">
        <v>2259</v>
      </c>
      <c r="I2264" s="31">
        <f>('Propiedades físicas'!$C$10*'Diseño reactor'!H2264)/1000</f>
        <v>1977.1790911339954</v>
      </c>
      <c r="J2264" s="31">
        <f t="shared" si="1441"/>
        <v>0.23063161149375944</v>
      </c>
      <c r="K2264" s="31">
        <f>(I2264*1000)/'Propiedades físicas'!$F$10</f>
        <v>12915.262535169155</v>
      </c>
      <c r="L2264" s="31">
        <f t="shared" si="1442"/>
        <v>1845.0375050241648</v>
      </c>
      <c r="M2264" s="31">
        <f t="shared" si="1443"/>
        <v>11070.225030144989</v>
      </c>
      <c r="N2264" s="31">
        <f t="shared" si="1444"/>
        <v>0.81674967021875378</v>
      </c>
      <c r="O2264" s="32">
        <f t="shared" si="1445"/>
        <v>4.9004980213125231</v>
      </c>
      <c r="P2264" s="33">
        <f t="shared" si="1446"/>
        <v>0.68068177119259343</v>
      </c>
      <c r="Q2264" s="31">
        <f t="shared" si="1447"/>
        <v>4.7379851461683717</v>
      </c>
      <c r="R2264" s="31">
        <f t="shared" si="1448"/>
        <v>0.11339941953912908</v>
      </c>
      <c r="S2264" s="31">
        <f t="shared" si="1449"/>
        <v>0.16251287514415053</v>
      </c>
      <c r="T2264" s="31">
        <f t="shared" si="1450"/>
        <v>1.8891982856072312E-2</v>
      </c>
      <c r="U2264" s="31">
        <f t="shared" si="1451"/>
        <v>3.7764966309589486E-3</v>
      </c>
      <c r="V2264" s="47">
        <f t="shared" si="1464"/>
        <v>6.7407321030722841E-4</v>
      </c>
      <c r="W2264" s="31">
        <f t="shared" si="1452"/>
        <v>0.16659682150801072</v>
      </c>
      <c r="X2264" s="34">
        <f>(S2264*H2264*'Propiedades físicas'!$F$5*60*24*365)/(1000000)</f>
        <v>56819.8937969295</v>
      </c>
      <c r="Y2264" s="34">
        <f>(U2264*H2264*'Propiedades físicas'!$F$7*60*24*365)/(1000000)</f>
        <v>412.92688693302216</v>
      </c>
      <c r="Z2264" s="31">
        <f t="shared" si="1465"/>
        <v>1537.6601211240686</v>
      </c>
      <c r="AA2264" s="31">
        <f t="shared" si="1466"/>
        <v>10703.108445194352</v>
      </c>
      <c r="AB2264" s="31">
        <f t="shared" si="1466"/>
        <v>256.16928873889259</v>
      </c>
      <c r="AC2264" s="31">
        <f t="shared" si="1466"/>
        <v>367.11658495063602</v>
      </c>
      <c r="AD2264" s="31">
        <f t="shared" si="1466"/>
        <v>42.676989271867356</v>
      </c>
      <c r="AE2264" s="31">
        <f t="shared" si="1467"/>
        <v>8.5311058893362652</v>
      </c>
      <c r="AF2264" s="31">
        <f t="shared" si="1468"/>
        <v>12915.262535169153</v>
      </c>
      <c r="AG2264" s="31">
        <f t="shared" si="1469"/>
        <v>0.11905759692742704</v>
      </c>
      <c r="AH2264" s="31">
        <f t="shared" si="1470"/>
        <v>0.82871783798812038</v>
      </c>
      <c r="AI2264" s="31">
        <f t="shared" si="1470"/>
        <v>1.9834617224491247E-2</v>
      </c>
      <c r="AJ2264" s="31">
        <f t="shared" si="1470"/>
        <v>2.8425019154736667E-2</v>
      </c>
      <c r="AK2264" s="31">
        <f t="shared" si="1470"/>
        <v>3.3043841854282839E-3</v>
      </c>
      <c r="AL2264" s="31">
        <f t="shared" si="1471"/>
        <v>6.6054451979628555E-4</v>
      </c>
      <c r="AM2264" s="31">
        <f t="shared" si="1472"/>
        <v>0.99999999999999989</v>
      </c>
      <c r="AN2264" s="31">
        <f>(Z2264*'Propiedades físicas'!$F$4)/1000</f>
        <v>1352.1875573140835</v>
      </c>
      <c r="AO2264" s="31">
        <f>(AA2264*'Propiedades físicas'!$F$6)/1000</f>
        <v>342.92759458402702</v>
      </c>
      <c r="AP2264" s="31">
        <f>(AB2264*'Propiedades físicas'!$F$9)/1000</f>
        <v>158.04364268745977</v>
      </c>
      <c r="AQ2264" s="31">
        <f>(AC2264*'Propiedades físicas'!$F$5)/1000</f>
        <v>108.10482077041381</v>
      </c>
      <c r="AR2264" s="31">
        <f>(AD2264*'Propiedades físicas'!$F$8)/1000</f>
        <v>15.129846236662409</v>
      </c>
      <c r="AS2264" s="31">
        <f>(AE2264*'Propiedades físicas'!$F$7)/1000</f>
        <v>0.78562954134897667</v>
      </c>
      <c r="AT2264" s="31">
        <f t="shared" si="1473"/>
        <v>1977.1790911339956</v>
      </c>
      <c r="AU2264" s="31">
        <f t="shared" si="1474"/>
        <v>0.68389735830078346</v>
      </c>
      <c r="AV2264" s="31">
        <f t="shared" si="1477"/>
        <v>0.17344285913287885</v>
      </c>
      <c r="AW2264" s="31">
        <f t="shared" si="1477"/>
        <v>7.9933903507352522E-2</v>
      </c>
      <c r="AX2264" s="31">
        <f t="shared" si="1477"/>
        <v>5.4676291720448619E-2</v>
      </c>
      <c r="AY2264" s="31">
        <f t="shared" si="1477"/>
        <v>7.6522386386277249E-3</v>
      </c>
      <c r="AZ2264" s="31">
        <f t="shared" si="1478"/>
        <v>3.9734869990881049E-4</v>
      </c>
      <c r="BA2264" s="31">
        <f t="shared" si="1475"/>
        <v>1</v>
      </c>
      <c r="BB2264" s="34">
        <f>AU2264*'Propiedades físicas'!$C$4+'Diseño reactor'!AV2264*'Propiedades físicas'!$C$5+'Diseño reactor'!AW2264*'Propiedades físicas'!$C$8+'Diseño reactor'!AX2264*'Propiedades físicas'!$C$9+'Diseño reactor'!AY2264*'Propiedades físicas'!$C$7+'Diseño reactor'!AZ2264*'Propiedades físicas'!$C$6</f>
        <v>875.35624556531639</v>
      </c>
      <c r="BC2264" s="45">
        <f>AU2264*'Propiedades físicas'!$L$4+'Diseño reactor'!AV2264*'Propiedades físicas'!$L$5+'Diseño reactor'!AW2264*'Propiedades físicas'!$L$8+AX2264*'Propiedades físicas'!$L$9+'Diseño reactor'!AY2264*'Propiedades físicas'!$L$7+'Diseño reactor'!AZ2264*'Propiedades físicas'!$L$6</f>
        <v>2.1145642568806298</v>
      </c>
      <c r="BD2264" s="29">
        <f t="shared" si="1454"/>
        <v>1.4702119657783916</v>
      </c>
      <c r="BE2264" s="58">
        <f t="shared" si="1455"/>
        <v>41.266172934789978</v>
      </c>
      <c r="BF2264" s="30">
        <f>AU2264*'Propiedades físicas'!$I$4+'Diseño reactor'!AV2264*'Propiedades físicas'!$I$5+'Diseño reactor'!AW2264*'Propiedades físicas'!$I$8+'Diseño reactor'!AX2264*'Propiedades físicas'!$I$9+'Diseño reactor'!AY2264*'Propiedades físicas'!$I$7+'Diseño reactor'!AZ2264*'Propiedades físicas'!$I$6</f>
        <v>1.9982224600876675E-2</v>
      </c>
      <c r="BG2264" s="24">
        <f>AU2264*'Propiedades físicas'!$O$4+'Diseño reactor'!AV2264*'Propiedades físicas'!$O$5+'Diseño reactor'!AW2264*'Propiedades físicas'!$O$8+'Diseño reactor'!AX2264*'Propiedades físicas'!$O$9+'Diseño reactor'!AY2264*'Propiedades físicas'!$O$7+'Diseño reactor'!AZ2264*'Propiedades físicas'!$O$6</f>
        <v>0.15430685398586574</v>
      </c>
      <c r="BH2264" s="54">
        <f t="shared" si="1456"/>
        <v>41129.66745177671</v>
      </c>
      <c r="BI2264" s="34">
        <f t="shared" si="1476"/>
        <v>273.82904143613086</v>
      </c>
      <c r="BJ2264" s="27">
        <f t="shared" si="1457"/>
        <v>4797.2055074833333</v>
      </c>
      <c r="BK2264" s="34">
        <f t="shared" si="1458"/>
        <v>569.41668444878599</v>
      </c>
      <c r="BL2264" s="27">
        <f t="shared" si="1459"/>
        <v>105.69931219511203</v>
      </c>
      <c r="BM2264" s="34">
        <f t="shared" si="1460"/>
        <v>1.1054421768707483</v>
      </c>
      <c r="BN2264" s="45">
        <f t="shared" si="1461"/>
        <v>2459.2144478969681</v>
      </c>
      <c r="BO2264" s="45">
        <f t="shared" si="1462"/>
        <v>109.14665155691854</v>
      </c>
      <c r="BP2264" s="66">
        <f t="shared" si="1463"/>
        <v>6.6875235902198158</v>
      </c>
    </row>
    <row r="2265" spans="8:68">
      <c r="H2265" s="68">
        <v>2260</v>
      </c>
      <c r="I2265" s="31">
        <f>('Propiedades físicas'!$C$10*'Diseño reactor'!H2265)/1000</f>
        <v>1978.0543364155953</v>
      </c>
      <c r="J2265" s="31">
        <f t="shared" si="1441"/>
        <v>0.23052956210814271</v>
      </c>
      <c r="K2265" s="31">
        <f>(I2265*1000)/'Propiedades físicas'!$F$10</f>
        <v>12920.979782860686</v>
      </c>
      <c r="L2265" s="31">
        <f t="shared" si="1442"/>
        <v>1845.8542546943836</v>
      </c>
      <c r="M2265" s="31">
        <f t="shared" si="1443"/>
        <v>11075.125528166302</v>
      </c>
      <c r="N2265" s="31">
        <f t="shared" si="1444"/>
        <v>0.81674967021875378</v>
      </c>
      <c r="O2265" s="32">
        <f t="shared" si="1445"/>
        <v>4.9004980213125231</v>
      </c>
      <c r="P2265" s="33">
        <f t="shared" si="1446"/>
        <v>0.680731951625974</v>
      </c>
      <c r="Q2265" s="31">
        <f t="shared" si="1447"/>
        <v>4.7380562199780822</v>
      </c>
      <c r="R2265" s="31">
        <f t="shared" si="1448"/>
        <v>0.1133659558241099</v>
      </c>
      <c r="S2265" s="31">
        <f t="shared" si="1449"/>
        <v>0.16244180133444006</v>
      </c>
      <c r="T2265" s="31">
        <f t="shared" si="1450"/>
        <v>1.8879442795679789E-2</v>
      </c>
      <c r="U2265" s="31">
        <f t="shared" si="1451"/>
        <v>3.7723199729901985E-3</v>
      </c>
      <c r="V2265" s="47">
        <f t="shared" si="1464"/>
        <v>6.7412290355193551E-4</v>
      </c>
      <c r="W2265" s="31">
        <f t="shared" si="1452"/>
        <v>0.1665353823238761</v>
      </c>
      <c r="X2265" s="34">
        <f>(S2265*H2265*'Propiedades físicas'!$F$5*60*24*365)/(1000000)</f>
        <v>56820.185709713245</v>
      </c>
      <c r="Y2265" s="34">
        <f>(U2265*H2265*'Propiedades físicas'!$F$7*60*24*365)/(1000000)</f>
        <v>412.65279563517987</v>
      </c>
      <c r="Z2265" s="31">
        <f t="shared" si="1465"/>
        <v>1538.4542106747012</v>
      </c>
      <c r="AA2265" s="31">
        <f t="shared" si="1466"/>
        <v>10708.007057150466</v>
      </c>
      <c r="AB2265" s="31">
        <f t="shared" si="1466"/>
        <v>256.20706016248835</v>
      </c>
      <c r="AC2265" s="31">
        <f t="shared" si="1466"/>
        <v>367.11847101583453</v>
      </c>
      <c r="AD2265" s="31">
        <f t="shared" si="1466"/>
        <v>42.667540718236324</v>
      </c>
      <c r="AE2265" s="31">
        <f t="shared" si="1467"/>
        <v>8.5254431389578489</v>
      </c>
      <c r="AF2265" s="31">
        <f t="shared" si="1468"/>
        <v>12920.979782860684</v>
      </c>
      <c r="AG2265" s="31">
        <f t="shared" si="1469"/>
        <v>0.11906637395373201</v>
      </c>
      <c r="AH2265" s="31">
        <f t="shared" si="1470"/>
        <v>0.82873026946101525</v>
      </c>
      <c r="AI2265" s="31">
        <f t="shared" si="1470"/>
        <v>1.9828764108302359E-2</v>
      </c>
      <c r="AJ2265" s="31">
        <f t="shared" si="1470"/>
        <v>2.8412587681841808E-2</v>
      </c>
      <c r="AK2265" s="31">
        <f t="shared" si="1470"/>
        <v>3.3021908117860858E-3</v>
      </c>
      <c r="AL2265" s="31">
        <f t="shared" si="1471"/>
        <v>6.598139833224265E-4</v>
      </c>
      <c r="AM2265" s="31">
        <f t="shared" si="1472"/>
        <v>0.99999999999999989</v>
      </c>
      <c r="AN2265" s="31">
        <f>(Z2265*'Propiedades físicas'!$F$4)/1000</f>
        <v>1352.8858637831188</v>
      </c>
      <c r="AO2265" s="31">
        <f>(AA2265*'Propiedades físicas'!$F$6)/1000</f>
        <v>343.08454611110096</v>
      </c>
      <c r="AP2265" s="31">
        <f>(AB2265*'Propiedades físicas'!$F$9)/1000</f>
        <v>158.06694576724718</v>
      </c>
      <c r="AQ2265" s="31">
        <f>(AC2265*'Propiedades físicas'!$F$5)/1000</f>
        <v>108.1053761600328</v>
      </c>
      <c r="AR2265" s="31">
        <f>(AD2265*'Propiedades físicas'!$F$8)/1000</f>
        <v>15.126496535429137</v>
      </c>
      <c r="AS2265" s="31">
        <f>(AE2265*'Propiedades físicas'!$F$7)/1000</f>
        <v>0.78510805866662836</v>
      </c>
      <c r="AT2265" s="31">
        <f t="shared" si="1473"/>
        <v>1978.0543364155956</v>
      </c>
      <c r="AU2265" s="31">
        <f t="shared" si="1474"/>
        <v>0.68394777578995336</v>
      </c>
      <c r="AV2265" s="31">
        <f t="shared" si="1477"/>
        <v>0.17344546092338375</v>
      </c>
      <c r="AW2265" s="31">
        <f t="shared" si="1477"/>
        <v>7.9910315332225937E-2</v>
      </c>
      <c r="AX2265" s="31">
        <f t="shared" si="1477"/>
        <v>5.4652379446728967E-2</v>
      </c>
      <c r="AY2265" s="31">
        <f t="shared" si="1477"/>
        <v>7.6471592599623162E-3</v>
      </c>
      <c r="AZ2265" s="31">
        <f t="shared" si="1478"/>
        <v>3.969092477455961E-4</v>
      </c>
      <c r="BA2265" s="31">
        <f t="shared" si="1475"/>
        <v>0.99999999999999989</v>
      </c>
      <c r="BB2265" s="34">
        <f>AU2265*'Propiedades físicas'!$C$4+'Diseño reactor'!AV2265*'Propiedades físicas'!$C$5+'Diseño reactor'!AW2265*'Propiedades físicas'!$C$8+'Diseño reactor'!AX2265*'Propiedades físicas'!$C$9+'Diseño reactor'!AY2265*'Propiedades físicas'!$C$7+'Diseño reactor'!AZ2265*'Propiedades físicas'!$C$6</f>
        <v>875.35609977949184</v>
      </c>
      <c r="BC2265" s="45">
        <f>AU2265*'Propiedades físicas'!$L$4+'Diseño reactor'!AV2265*'Propiedades físicas'!$L$5+'Diseño reactor'!AW2265*'Propiedades físicas'!$L$8+AX2265*'Propiedades físicas'!$L$9+'Diseño reactor'!AY2265*'Propiedades físicas'!$L$7+'Diseño reactor'!AZ2265*'Propiedades físicas'!$L$6</f>
        <v>2.1146002571025031</v>
      </c>
      <c r="BD2265" s="29">
        <f t="shared" si="1454"/>
        <v>1.4696449910390919</v>
      </c>
      <c r="BE2265" s="58">
        <f t="shared" si="1455"/>
        <v>41.265561866470755</v>
      </c>
      <c r="BF2265" s="30">
        <f>AU2265*'Propiedades físicas'!$I$4+'Diseño reactor'!AV2265*'Propiedades físicas'!$I$5+'Diseño reactor'!AW2265*'Propiedades físicas'!$I$8+'Diseño reactor'!AX2265*'Propiedades físicas'!$I$9+'Diseño reactor'!AY2265*'Propiedades físicas'!$I$7+'Diseño reactor'!AZ2265*'Propiedades físicas'!$I$6</f>
        <v>1.9982287512577891E-2</v>
      </c>
      <c r="BG2265" s="24">
        <f>AU2265*'Propiedades físicas'!$O$4+'Diseño reactor'!AV2265*'Propiedades físicas'!$O$5+'Diseño reactor'!AW2265*'Propiedades físicas'!$O$8+'Diseño reactor'!AX2265*'Propiedades físicas'!$O$9+'Diseño reactor'!AY2265*'Propiedades físicas'!$O$7+'Diseño reactor'!AZ2265*'Propiedades físicas'!$O$6</f>
        <v>0.15430860153448681</v>
      </c>
      <c r="BH2265" s="54">
        <f t="shared" si="1456"/>
        <v>41129.531110327371</v>
      </c>
      <c r="BI2265" s="34">
        <f t="shared" si="1476"/>
        <v>273.83146429559065</v>
      </c>
      <c r="BJ2265" s="27">
        <f t="shared" si="1457"/>
        <v>4797.209054520039</v>
      </c>
      <c r="BK2265" s="34">
        <f t="shared" si="1458"/>
        <v>569.42355420889601</v>
      </c>
      <c r="BL2265" s="27">
        <f t="shared" si="1459"/>
        <v>105.69954890764411</v>
      </c>
      <c r="BM2265" s="34">
        <f t="shared" si="1460"/>
        <v>1.1054421768707483</v>
      </c>
      <c r="BN2265" s="45">
        <f t="shared" si="1461"/>
        <v>2460.4125026257761</v>
      </c>
      <c r="BO2265" s="45">
        <f t="shared" si="1462"/>
        <v>109.15420381634331</v>
      </c>
      <c r="BP2265" s="66">
        <f t="shared" si="1463"/>
        <v>6.6875224764491135</v>
      </c>
    </row>
    <row r="2266" spans="8:68">
      <c r="H2266" s="68">
        <v>2261</v>
      </c>
      <c r="I2266" s="31">
        <f>('Propiedades físicas'!$C$10*'Diseño reactor'!H2266)/1000</f>
        <v>1978.9295816971951</v>
      </c>
      <c r="J2266" s="31">
        <f t="shared" si="1441"/>
        <v>0.23042760299177467</v>
      </c>
      <c r="K2266" s="31">
        <f>(I2266*1000)/'Propiedades físicas'!$F$10</f>
        <v>12926.697030552217</v>
      </c>
      <c r="L2266" s="31">
        <f t="shared" si="1442"/>
        <v>1846.6710043646024</v>
      </c>
      <c r="M2266" s="31">
        <f t="shared" si="1443"/>
        <v>11080.026026187614</v>
      </c>
      <c r="N2266" s="31">
        <f t="shared" si="1444"/>
        <v>0.81674967021875378</v>
      </c>
      <c r="O2266" s="32">
        <f t="shared" si="1445"/>
        <v>4.9004980213125231</v>
      </c>
      <c r="P2266" s="33">
        <f t="shared" si="1446"/>
        <v>0.68078209506094967</v>
      </c>
      <c r="Q2266" s="31">
        <f t="shared" si="1447"/>
        <v>4.7381272321480639</v>
      </c>
      <c r="R2266" s="31">
        <f t="shared" si="1448"/>
        <v>0.11333251062286331</v>
      </c>
      <c r="S2266" s="31">
        <f t="shared" si="1449"/>
        <v>0.1623707891644576</v>
      </c>
      <c r="T2266" s="31">
        <f t="shared" si="1450"/>
        <v>1.8866915063228112E-2</v>
      </c>
      <c r="U2266" s="31">
        <f t="shared" si="1451"/>
        <v>3.7681494717126882E-3</v>
      </c>
      <c r="V2266" s="47">
        <f t="shared" si="1464"/>
        <v>6.7417256015744539E-4</v>
      </c>
      <c r="W2266" s="31">
        <f t="shared" si="1452"/>
        <v>0.16647398843930639</v>
      </c>
      <c r="X2266" s="34">
        <f>(S2266*H2266*'Propiedades físicas'!$F$5*60*24*365)/(1000000)</f>
        <v>56820.477192196762</v>
      </c>
      <c r="Y2266" s="34">
        <f>(U2266*H2266*'Propiedades físicas'!$F$7*60*24*365)/(1000000)</f>
        <v>412.37897379228423</v>
      </c>
      <c r="Z2266" s="31">
        <f t="shared" si="1465"/>
        <v>1539.2483169328073</v>
      </c>
      <c r="AA2266" s="31">
        <f t="shared" si="1466"/>
        <v>10712.905671886772</v>
      </c>
      <c r="AB2266" s="31">
        <f t="shared" si="1466"/>
        <v>256.24480651829396</v>
      </c>
      <c r="AC2266" s="31">
        <f t="shared" si="1466"/>
        <v>367.12035430083864</v>
      </c>
      <c r="AD2266" s="31">
        <f t="shared" si="1466"/>
        <v>42.65809495795876</v>
      </c>
      <c r="AE2266" s="31">
        <f t="shared" si="1467"/>
        <v>8.5197859555423872</v>
      </c>
      <c r="AF2266" s="31">
        <f t="shared" si="1468"/>
        <v>12926.697030552214</v>
      </c>
      <c r="AG2266" s="31">
        <f t="shared" si="1469"/>
        <v>0.11907514450867054</v>
      </c>
      <c r="AH2266" s="31">
        <f t="shared" si="1470"/>
        <v>0.8287426901525462</v>
      </c>
      <c r="AI2266" s="31">
        <f t="shared" si="1470"/>
        <v>1.9822914230345157E-2</v>
      </c>
      <c r="AJ2266" s="31">
        <f t="shared" si="1470"/>
        <v>2.8400166990310879E-2</v>
      </c>
      <c r="AK2266" s="31">
        <f t="shared" si="1470"/>
        <v>3.2999995944158408E-3</v>
      </c>
      <c r="AL2266" s="31">
        <f t="shared" si="1471"/>
        <v>6.5908452371134685E-4</v>
      </c>
      <c r="AM2266" s="31">
        <f t="shared" si="1472"/>
        <v>1</v>
      </c>
      <c r="AN2266" s="31">
        <f>(Z2266*'Propiedades físicas'!$F$4)/1000</f>
        <v>1353.5841849443718</v>
      </c>
      <c r="AO2266" s="31">
        <f>(AA2266*'Propiedades físicas'!$F$6)/1000</f>
        <v>343.24149772725218</v>
      </c>
      <c r="AP2266" s="31">
        <f>(AB2266*'Propiedades físicas'!$F$9)/1000</f>
        <v>158.09023338146145</v>
      </c>
      <c r="AQ2266" s="31">
        <f>(AC2266*'Propiedades físicas'!$F$5)/1000</f>
        <v>108.10593073096797</v>
      </c>
      <c r="AR2266" s="31">
        <f>(AD2266*'Propiedades físicas'!$F$8)/1000</f>
        <v>15.123147824495534</v>
      </c>
      <c r="AS2266" s="31">
        <f>(AE2266*'Propiedades físicas'!$F$7)/1000</f>
        <v>0.78458708864589843</v>
      </c>
      <c r="AT2266" s="31">
        <f t="shared" si="1473"/>
        <v>1978.9295816971949</v>
      </c>
      <c r="AU2266" s="31">
        <f t="shared" si="1474"/>
        <v>0.68399815610593562</v>
      </c>
      <c r="AV2266" s="31">
        <f t="shared" si="1477"/>
        <v>0.17344806045745045</v>
      </c>
      <c r="AW2266" s="31">
        <f t="shared" si="1477"/>
        <v>7.9886740207237739E-2</v>
      </c>
      <c r="AX2266" s="31">
        <f t="shared" si="1477"/>
        <v>5.4628487911253909E-2</v>
      </c>
      <c r="AY2266" s="31">
        <f t="shared" si="1477"/>
        <v>7.6420848747560926E-3</v>
      </c>
      <c r="AZ2266" s="31">
        <f t="shared" si="1478"/>
        <v>3.9647044336616101E-4</v>
      </c>
      <c r="BA2266" s="31">
        <f t="shared" si="1475"/>
        <v>0.99999999999999989</v>
      </c>
      <c r="BB2266" s="34">
        <f>AU2266*'Propiedades físicas'!$C$4+'Diseño reactor'!AV2266*'Propiedades físicas'!$C$5+'Diseño reactor'!AW2266*'Propiedades físicas'!$C$8+'Diseño reactor'!AX2266*'Propiedades físicas'!$C$9+'Diseño reactor'!AY2266*'Propiedades físicas'!$C$7+'Diseño reactor'!AZ2266*'Propiedades físicas'!$C$6</f>
        <v>875.35595419911476</v>
      </c>
      <c r="BC2266" s="45">
        <f>AU2266*'Propiedades físicas'!$L$4+'Diseño reactor'!AV2266*'Propiedades físicas'!$L$5+'Diseño reactor'!AW2266*'Propiedades físicas'!$L$8+AX2266*'Propiedades físicas'!$L$9+'Diseño reactor'!AY2266*'Propiedades físicas'!$L$7+'Diseño reactor'!AZ2266*'Propiedades físicas'!$L$6</f>
        <v>2.1146362296864512</v>
      </c>
      <c r="BD2266" s="29">
        <f t="shared" si="1454"/>
        <v>1.4690784540336144</v>
      </c>
      <c r="BE2266" s="58">
        <f t="shared" si="1455"/>
        <v>41.264951276197586</v>
      </c>
      <c r="BF2266" s="30">
        <f>AU2266*'Propiedades físicas'!$I$4+'Diseño reactor'!AV2266*'Propiedades físicas'!$I$5+'Diseño reactor'!AW2266*'Propiedades físicas'!$I$8+'Diseño reactor'!AX2266*'Propiedades físicas'!$I$9+'Diseño reactor'!AY2266*'Propiedades físicas'!$I$7+'Diseño reactor'!AZ2266*'Propiedades físicas'!$I$6</f>
        <v>1.9982350327240769E-2</v>
      </c>
      <c r="BG2266" s="24">
        <f>AU2266*'Propiedades físicas'!$O$4+'Diseño reactor'!AV2266*'Propiedades físicas'!$O$5+'Diseño reactor'!AW2266*'Propiedades físicas'!$O$8+'Diseño reactor'!AX2266*'Propiedades físicas'!$O$9+'Diseño reactor'!AY2266*'Propiedades físicas'!$O$7+'Diseño reactor'!AZ2266*'Propiedades físicas'!$O$6</f>
        <v>0.15431034779765121</v>
      </c>
      <c r="BH2266" s="54">
        <f t="shared" si="1456"/>
        <v>41129.394979122335</v>
      </c>
      <c r="BI2266" s="34">
        <f t="shared" si="1476"/>
        <v>273.83388450190131</v>
      </c>
      <c r="BJ2266" s="27">
        <f t="shared" si="1457"/>
        <v>4797.2126022539942</v>
      </c>
      <c r="BK2266" s="34">
        <f t="shared" si="1458"/>
        <v>569.43041931776099</v>
      </c>
      <c r="BL2266" s="27">
        <f t="shared" si="1459"/>
        <v>105.69978545526079</v>
      </c>
      <c r="BM2266" s="34">
        <f t="shared" si="1460"/>
        <v>1.1054421768707483</v>
      </c>
      <c r="BN2266" s="45">
        <f t="shared" si="1461"/>
        <v>2461.610575149175</v>
      </c>
      <c r="BO2266" s="45">
        <f t="shared" si="1462"/>
        <v>109.16175050817969</v>
      </c>
      <c r="BP2266" s="66">
        <f t="shared" si="1463"/>
        <v>6.6875213642479832</v>
      </c>
    </row>
    <row r="2267" spans="8:68">
      <c r="H2267" s="68">
        <v>2262</v>
      </c>
      <c r="I2267" s="31">
        <f>('Propiedades físicas'!$C$10*'Diseño reactor'!H2267)/1000</f>
        <v>1979.8048269787951</v>
      </c>
      <c r="J2267" s="31">
        <f t="shared" si="1441"/>
        <v>0.23032573402493478</v>
      </c>
      <c r="K2267" s="31">
        <f>(I2267*1000)/'Propiedades físicas'!$F$10</f>
        <v>12932.414278243748</v>
      </c>
      <c r="L2267" s="31">
        <f t="shared" si="1442"/>
        <v>1847.4877540348211</v>
      </c>
      <c r="M2267" s="31">
        <f t="shared" si="1443"/>
        <v>11084.926524208926</v>
      </c>
      <c r="N2267" s="31">
        <f t="shared" si="1444"/>
        <v>0.81674967021875378</v>
      </c>
      <c r="O2267" s="32">
        <f t="shared" si="1445"/>
        <v>4.9004980213125222</v>
      </c>
      <c r="P2267" s="33">
        <f t="shared" si="1446"/>
        <v>0.6808322015384245</v>
      </c>
      <c r="Q2267" s="31">
        <f t="shared" si="1447"/>
        <v>4.7381981827578059</v>
      </c>
      <c r="R2267" s="31">
        <f t="shared" si="1448"/>
        <v>0.11329908392172824</v>
      </c>
      <c r="S2267" s="31">
        <f t="shared" si="1449"/>
        <v>0.16229983855471666</v>
      </c>
      <c r="T2267" s="31">
        <f t="shared" si="1450"/>
        <v>1.8854399642814702E-2</v>
      </c>
      <c r="U2267" s="31">
        <f t="shared" si="1451"/>
        <v>3.7639851157863459E-3</v>
      </c>
      <c r="V2267" s="47">
        <f t="shared" si="1464"/>
        <v>6.7422218016426505E-4</v>
      </c>
      <c r="W2267" s="31">
        <f t="shared" si="1452"/>
        <v>0.16641263980422044</v>
      </c>
      <c r="X2267" s="34">
        <f>(S2267*H2267*'Propiedades físicas'!$F$5*60*24*365)/(1000000)</f>
        <v>56820.768245172607</v>
      </c>
      <c r="Y2267" s="34">
        <f>(U2267*H2267*'Propiedades físicas'!$F$7*60*24*365)/(1000000)</f>
        <v>412.10542105674887</v>
      </c>
      <c r="Z2267" s="31">
        <f t="shared" si="1465"/>
        <v>1540.0424398799162</v>
      </c>
      <c r="AA2267" s="31">
        <f t="shared" si="1466"/>
        <v>10717.804289398156</v>
      </c>
      <c r="AB2267" s="31">
        <f t="shared" si="1466"/>
        <v>256.28252783094928</v>
      </c>
      <c r="AC2267" s="31">
        <f t="shared" si="1466"/>
        <v>367.1222348107691</v>
      </c>
      <c r="AD2267" s="31">
        <f t="shared" si="1466"/>
        <v>42.648651992046858</v>
      </c>
      <c r="AE2267" s="31">
        <f t="shared" si="1467"/>
        <v>8.5141343319087142</v>
      </c>
      <c r="AF2267" s="31">
        <f t="shared" si="1468"/>
        <v>12932.414278243748</v>
      </c>
      <c r="AG2267" s="31">
        <f t="shared" si="1469"/>
        <v>0.11908390859939708</v>
      </c>
      <c r="AH2267" s="31">
        <f t="shared" si="1470"/>
        <v>0.82875510007661612</v>
      </c>
      <c r="AI2267" s="31">
        <f t="shared" si="1470"/>
        <v>1.981706758823017E-2</v>
      </c>
      <c r="AJ2267" s="31">
        <f t="shared" si="1470"/>
        <v>2.8387757066240932E-2</v>
      </c>
      <c r="AK2267" s="31">
        <f t="shared" si="1470"/>
        <v>3.2978105305360387E-3</v>
      </c>
      <c r="AL2267" s="31">
        <f t="shared" si="1471"/>
        <v>6.5835613897956204E-4</v>
      </c>
      <c r="AM2267" s="31">
        <f t="shared" si="1472"/>
        <v>1</v>
      </c>
      <c r="AN2267" s="31">
        <f>(Z2267*'Propiedades físicas'!$F$4)/1000</f>
        <v>1354.2825207816006</v>
      </c>
      <c r="AO2267" s="31">
        <f>(AA2267*'Propiedades físicas'!$F$6)/1000</f>
        <v>343.39844943231691</v>
      </c>
      <c r="AP2267" s="31">
        <f>(AB2267*'Propiedades físicas'!$F$9)/1000</f>
        <v>158.11350554530412</v>
      </c>
      <c r="AQ2267" s="31">
        <f>(AC2267*'Propiedades físicas'!$F$5)/1000</f>
        <v>108.10648448472719</v>
      </c>
      <c r="AR2267" s="31">
        <f>(AD2267*'Propiedades físicas'!$F$8)/1000</f>
        <v>15.119800104220447</v>
      </c>
      <c r="AS2267" s="31">
        <f>(AE2267*'Propiedades físicas'!$F$7)/1000</f>
        <v>0.78406663062547355</v>
      </c>
      <c r="AT2267" s="31">
        <f t="shared" si="1473"/>
        <v>1979.8048269787948</v>
      </c>
      <c r="AU2267" s="31">
        <f t="shared" si="1474"/>
        <v>0.68404849928982725</v>
      </c>
      <c r="AV2267" s="31">
        <f t="shared" si="1477"/>
        <v>0.17345065773798871</v>
      </c>
      <c r="AW2267" s="31">
        <f t="shared" si="1477"/>
        <v>7.9863178122758283E-2</v>
      </c>
      <c r="AX2267" s="31">
        <f t="shared" si="1477"/>
        <v>5.4604617087280739E-2</v>
      </c>
      <c r="AY2267" s="31">
        <f t="shared" si="1477"/>
        <v>7.6370154765676764E-3</v>
      </c>
      <c r="AZ2267" s="31">
        <f t="shared" si="1478"/>
        <v>3.9603228557734567E-4</v>
      </c>
      <c r="BA2267" s="31">
        <f t="shared" si="1475"/>
        <v>1</v>
      </c>
      <c r="BB2267" s="34">
        <f>AU2267*'Propiedades físicas'!$C$4+'Diseño reactor'!AV2267*'Propiedades físicas'!$C$5+'Diseño reactor'!AW2267*'Propiedades físicas'!$C$8+'Diseño reactor'!AX2267*'Propiedades físicas'!$C$9+'Diseño reactor'!AY2267*'Propiedades físicas'!$C$7+'Diseño reactor'!AZ2267*'Propiedades físicas'!$C$6</f>
        <v>875.35580882382692</v>
      </c>
      <c r="BC2267" s="45">
        <f>AU2267*'Propiedades físicas'!$L$4+'Diseño reactor'!AV2267*'Propiedades físicas'!$L$5+'Diseño reactor'!AW2267*'Propiedades físicas'!$L$8+AX2267*'Propiedades físicas'!$L$9+'Diseño reactor'!AY2267*'Propiedades físicas'!$L$7+'Diseño reactor'!AZ2267*'Propiedades físicas'!$L$6</f>
        <v>2.1146721746640833</v>
      </c>
      <c r="BD2267" s="29">
        <f t="shared" si="1454"/>
        <v>1.4685123542546967</v>
      </c>
      <c r="BE2267" s="58">
        <f t="shared" si="1455"/>
        <v>41.264341163408176</v>
      </c>
      <c r="BF2267" s="30">
        <f>AU2267*'Propiedades físicas'!$I$4+'Diseño reactor'!AV2267*'Propiedades físicas'!$I$5+'Diseño reactor'!AW2267*'Propiedades físicas'!$I$8+'Diseño reactor'!AX2267*'Propiedades físicas'!$I$9+'Diseño reactor'!AY2267*'Propiedades físicas'!$I$7+'Diseño reactor'!AZ2267*'Propiedades físicas'!$I$6</f>
        <v>1.998241304503541E-2</v>
      </c>
      <c r="BG2267" s="24">
        <f>AU2267*'Propiedades físicas'!$O$4+'Diseño reactor'!AV2267*'Propiedades físicas'!$O$5+'Diseño reactor'!AW2267*'Propiedades físicas'!$O$8+'Diseño reactor'!AX2267*'Propiedades físicas'!$O$9+'Diseño reactor'!AY2267*'Propiedades físicas'!$O$7+'Diseño reactor'!AZ2267*'Propiedades físicas'!$O$6</f>
        <v>0.15431209277675073</v>
      </c>
      <c r="BH2267" s="54">
        <f t="shared" si="1456"/>
        <v>41129.259057790696</v>
      </c>
      <c r="BI2267" s="34">
        <f t="shared" si="1476"/>
        <v>273.83630205906633</v>
      </c>
      <c r="BJ2267" s="27">
        <f t="shared" si="1457"/>
        <v>4797.2161506803022</v>
      </c>
      <c r="BK2267" s="34">
        <f t="shared" si="1458"/>
        <v>569.43727977992751</v>
      </c>
      <c r="BL2267" s="27">
        <f t="shared" si="1459"/>
        <v>105.70002183812836</v>
      </c>
      <c r="BM2267" s="34">
        <f t="shared" si="1460"/>
        <v>1.1054421768707483</v>
      </c>
      <c r="BN2267" s="45">
        <f t="shared" si="1461"/>
        <v>2462.8086654469184</v>
      </c>
      <c r="BO2267" s="45">
        <f t="shared" si="1462"/>
        <v>109.16929163858198</v>
      </c>
      <c r="BP2267" s="66">
        <f t="shared" si="1463"/>
        <v>6.6875202536136875</v>
      </c>
    </row>
    <row r="2268" spans="8:68">
      <c r="H2268" s="68">
        <v>2263</v>
      </c>
      <c r="I2268" s="31">
        <f>('Propiedades físicas'!$C$10*'Diseño reactor'!H2268)/1000</f>
        <v>1980.6800722603946</v>
      </c>
      <c r="J2268" s="31">
        <f t="shared" si="1441"/>
        <v>0.23022395508811427</v>
      </c>
      <c r="K2268" s="31">
        <f>(I2268*1000)/'Propiedades físicas'!$F$10</f>
        <v>12938.13152593528</v>
      </c>
      <c r="L2268" s="31">
        <f t="shared" si="1442"/>
        <v>1848.3045037050399</v>
      </c>
      <c r="M2268" s="31">
        <f t="shared" si="1443"/>
        <v>11089.82702223024</v>
      </c>
      <c r="N2268" s="31">
        <f t="shared" si="1444"/>
        <v>0.81674967021875378</v>
      </c>
      <c r="O2268" s="32">
        <f t="shared" si="1445"/>
        <v>4.9004980213125231</v>
      </c>
      <c r="P2268" s="33">
        <f t="shared" si="1446"/>
        <v>0.68088227109924182</v>
      </c>
      <c r="Q2268" s="31">
        <f t="shared" si="1447"/>
        <v>4.7382690718866574</v>
      </c>
      <c r="R2268" s="31">
        <f t="shared" si="1448"/>
        <v>0.11326567570705375</v>
      </c>
      <c r="S2268" s="31">
        <f t="shared" si="1449"/>
        <v>0.16222894942586644</v>
      </c>
      <c r="T2268" s="31">
        <f t="shared" si="1450"/>
        <v>1.884189651856211E-2</v>
      </c>
      <c r="U2268" s="31">
        <f t="shared" si="1451"/>
        <v>3.7598268938961554E-3</v>
      </c>
      <c r="V2268" s="47">
        <f t="shared" si="1464"/>
        <v>6.7427176361284152E-4</v>
      </c>
      <c r="W2268" s="31">
        <f t="shared" si="1452"/>
        <v>0.16635133636861102</v>
      </c>
      <c r="X2268" s="34">
        <f>(S2268*H2268*'Propiedades físicas'!$F$5*60*24*365)/(1000000)</f>
        <v>56821.058869431654</v>
      </c>
      <c r="Y2268" s="34">
        <f>(U2268*H2268*'Propiedades físicas'!$F$7*60*24*365)/(1000000)</f>
        <v>411.83213708153602</v>
      </c>
      <c r="Z2268" s="31">
        <f t="shared" si="1465"/>
        <v>1540.8365794975844</v>
      </c>
      <c r="AA2268" s="31">
        <f t="shared" si="1466"/>
        <v>10722.702909679505</v>
      </c>
      <c r="AB2268" s="31">
        <f t="shared" si="1466"/>
        <v>256.32022412506262</v>
      </c>
      <c r="AC2268" s="31">
        <f t="shared" si="1466"/>
        <v>367.12411255073573</v>
      </c>
      <c r="AD2268" s="31">
        <f t="shared" si="1466"/>
        <v>42.639211821506052</v>
      </c>
      <c r="AE2268" s="31">
        <f t="shared" si="1467"/>
        <v>8.5084882608869989</v>
      </c>
      <c r="AF2268" s="31">
        <f t="shared" si="1468"/>
        <v>12938.131525935278</v>
      </c>
      <c r="AG2268" s="31">
        <f t="shared" si="1469"/>
        <v>0.1190926662330556</v>
      </c>
      <c r="AH2268" s="31">
        <f t="shared" si="1470"/>
        <v>0.82876749924710458</v>
      </c>
      <c r="AI2268" s="31">
        <f t="shared" si="1470"/>
        <v>1.981122417956975E-2</v>
      </c>
      <c r="AJ2268" s="31">
        <f t="shared" si="1470"/>
        <v>2.8375357895752795E-2</v>
      </c>
      <c r="AK2268" s="31">
        <f t="shared" si="1470"/>
        <v>3.2956236173695666E-3</v>
      </c>
      <c r="AL2268" s="31">
        <f t="shared" si="1471"/>
        <v>6.576288271479705E-4</v>
      </c>
      <c r="AM2268" s="31">
        <f t="shared" si="1472"/>
        <v>1.0000000000000002</v>
      </c>
      <c r="AN2268" s="31">
        <f>(Z2268*'Propiedades físicas'!$F$4)/1000</f>
        <v>1354.9808712785857</v>
      </c>
      <c r="AO2268" s="31">
        <f>(AA2268*'Propiedades físicas'!$F$6)/1000</f>
        <v>343.55540122613132</v>
      </c>
      <c r="AP2268" s="31">
        <f>(AB2268*'Propiedades físicas'!$F$9)/1000</f>
        <v>158.13676227395737</v>
      </c>
      <c r="AQ2268" s="31">
        <f>(AC2268*'Propiedades físicas'!$F$5)/1000</f>
        <v>108.10703742281517</v>
      </c>
      <c r="AR2268" s="31">
        <f>(AD2268*'Propiedades físicas'!$F$8)/1000</f>
        <v>15.11645337496032</v>
      </c>
      <c r="AS2268" s="31">
        <f>(AE2268*'Propiedades físicas'!$F$7)/1000</f>
        <v>0.78354668394508376</v>
      </c>
      <c r="AT2268" s="31">
        <f t="shared" si="1473"/>
        <v>1980.6800722603953</v>
      </c>
      <c r="AU2268" s="31">
        <f t="shared" si="1474"/>
        <v>0.68409880538266432</v>
      </c>
      <c r="AV2268" s="31">
        <f t="shared" si="1477"/>
        <v>0.1734532527679033</v>
      </c>
      <c r="AW2268" s="31">
        <f t="shared" si="1477"/>
        <v>7.9839629069165252E-2</v>
      </c>
      <c r="AX2268" s="31">
        <f t="shared" si="1477"/>
        <v>5.4580766948112452E-2</v>
      </c>
      <c r="AY2268" s="31">
        <f t="shared" si="1477"/>
        <v>7.63195105896587E-3</v>
      </c>
      <c r="AZ2268" s="31">
        <f t="shared" si="1478"/>
        <v>3.9559477318862666E-4</v>
      </c>
      <c r="BA2268" s="31">
        <f t="shared" si="1475"/>
        <v>0.99999999999999967</v>
      </c>
      <c r="BB2268" s="34">
        <f>AU2268*'Propiedades físicas'!$C$4+'Diseño reactor'!AV2268*'Propiedades físicas'!$C$5+'Diseño reactor'!AW2268*'Propiedades físicas'!$C$8+'Diseño reactor'!AX2268*'Propiedades físicas'!$C$9+'Diseño reactor'!AY2268*'Propiedades físicas'!$C$7+'Diseño reactor'!AZ2268*'Propiedades físicas'!$C$6</f>
        <v>875.35566365327043</v>
      </c>
      <c r="BC2268" s="45">
        <f>AU2268*'Propiedades físicas'!$L$4+'Diseño reactor'!AV2268*'Propiedades físicas'!$L$5+'Diseño reactor'!AW2268*'Propiedades físicas'!$L$8+AX2268*'Propiedades físicas'!$L$9+'Diseño reactor'!AY2268*'Propiedades físicas'!$L$7+'Diseño reactor'!AZ2268*'Propiedades físicas'!$L$6</f>
        <v>2.114708092066961</v>
      </c>
      <c r="BD2268" s="29">
        <f t="shared" si="1454"/>
        <v>1.4679466911958614</v>
      </c>
      <c r="BE2268" s="58">
        <f t="shared" si="1455"/>
        <v>41.263731527541118</v>
      </c>
      <c r="BF2268" s="30">
        <f>AU2268*'Propiedades físicas'!$I$4+'Diseño reactor'!AV2268*'Propiedades físicas'!$I$5+'Diseño reactor'!AW2268*'Propiedades físicas'!$I$8+'Diseño reactor'!AX2268*'Propiedades físicas'!$I$9+'Diseño reactor'!AY2268*'Propiedades físicas'!$I$7+'Diseño reactor'!AZ2268*'Propiedades físicas'!$I$6</f>
        <v>1.9982475666131573E-2</v>
      </c>
      <c r="BG2268" s="24">
        <f>AU2268*'Propiedades físicas'!$O$4+'Diseño reactor'!AV2268*'Propiedades físicas'!$O$5+'Diseño reactor'!AW2268*'Propiedades físicas'!$O$8+'Diseño reactor'!AX2268*'Propiedades físicas'!$O$9+'Diseño reactor'!AY2268*'Propiedades físicas'!$O$7+'Diseño reactor'!AZ2268*'Propiedades físicas'!$O$6</f>
        <v>0.15431383647317493</v>
      </c>
      <c r="BH2268" s="54">
        <f t="shared" si="1456"/>
        <v>41129.123345962267</v>
      </c>
      <c r="BI2268" s="34">
        <f t="shared" si="1476"/>
        <v>273.83871697108196</v>
      </c>
      <c r="BJ2268" s="27">
        <f t="shared" si="1457"/>
        <v>4797.2196997940919</v>
      </c>
      <c r="BK2268" s="34">
        <f t="shared" si="1458"/>
        <v>569.44413559993757</v>
      </c>
      <c r="BL2268" s="27">
        <f t="shared" si="1459"/>
        <v>105.70025805641284</v>
      </c>
      <c r="BM2268" s="34">
        <f t="shared" si="1460"/>
        <v>1.1054421768707483</v>
      </c>
      <c r="BN2268" s="45">
        <f t="shared" si="1461"/>
        <v>2464.0067734987938</v>
      </c>
      <c r="BO2268" s="45">
        <f t="shared" si="1462"/>
        <v>109.1768272136954</v>
      </c>
      <c r="BP2268" s="66">
        <f t="shared" si="1463"/>
        <v>6.6875191445434927</v>
      </c>
    </row>
    <row r="2269" spans="8:68">
      <c r="H2269" s="68">
        <v>2264</v>
      </c>
      <c r="I2269" s="31">
        <f>('Propiedades físicas'!$C$10*'Diseño reactor'!H2269)/1000</f>
        <v>1981.5553175419946</v>
      </c>
      <c r="J2269" s="31">
        <f t="shared" si="1441"/>
        <v>0.23012226606201525</v>
      </c>
      <c r="K2269" s="31">
        <f>(I2269*1000)/'Propiedades físicas'!$F$10</f>
        <v>12943.848773626811</v>
      </c>
      <c r="L2269" s="31">
        <f t="shared" si="1442"/>
        <v>1849.1212533752587</v>
      </c>
      <c r="M2269" s="31">
        <f t="shared" si="1443"/>
        <v>11094.727520251552</v>
      </c>
      <c r="N2269" s="31">
        <f t="shared" si="1444"/>
        <v>0.81674967021875389</v>
      </c>
      <c r="O2269" s="32">
        <f t="shared" si="1445"/>
        <v>4.9004980213125231</v>
      </c>
      <c r="P2269" s="33">
        <f t="shared" si="1446"/>
        <v>0.6809323037841849</v>
      </c>
      <c r="Q2269" s="31">
        <f t="shared" si="1447"/>
        <v>4.7383398996138322</v>
      </c>
      <c r="R2269" s="31">
        <f t="shared" si="1448"/>
        <v>0.11323228596519896</v>
      </c>
      <c r="S2269" s="31">
        <f t="shared" si="1449"/>
        <v>0.16215812169869112</v>
      </c>
      <c r="T2269" s="31">
        <f t="shared" si="1450"/>
        <v>1.8829405674617938E-2</v>
      </c>
      <c r="U2269" s="31">
        <f t="shared" si="1451"/>
        <v>3.755674794752091E-3</v>
      </c>
      <c r="V2269" s="47">
        <f t="shared" si="1464"/>
        <v>6.7432131054356176E-4</v>
      </c>
      <c r="W2269" s="31">
        <f t="shared" si="1452"/>
        <v>0.16629007808254442</v>
      </c>
      <c r="X2269" s="34">
        <f>(S2269*H2269*'Propiedades físicas'!$F$5*60*24*365)/(1000000)</f>
        <v>56821.349065762937</v>
      </c>
      <c r="Y2269" s="34">
        <f>(U2269*H2269*'Propiedades físicas'!$F$7*60*24*365)/(1000000)</f>
        <v>411.55912152015594</v>
      </c>
      <c r="Z2269" s="31">
        <f t="shared" si="1465"/>
        <v>1541.6307357673945</v>
      </c>
      <c r="AA2269" s="31">
        <f t="shared" si="1466"/>
        <v>10727.601532725716</v>
      </c>
      <c r="AB2269" s="31">
        <f t="shared" si="1466"/>
        <v>256.35789542521047</v>
      </c>
      <c r="AC2269" s="31">
        <f t="shared" si="1466"/>
        <v>367.12598752583671</v>
      </c>
      <c r="AD2269" s="31">
        <f t="shared" si="1466"/>
        <v>42.629774447335009</v>
      </c>
      <c r="AE2269" s="31">
        <f t="shared" si="1467"/>
        <v>8.5028477353187348</v>
      </c>
      <c r="AF2269" s="31">
        <f t="shared" si="1468"/>
        <v>12943.848773626811</v>
      </c>
      <c r="AG2269" s="31">
        <f t="shared" si="1469"/>
        <v>0.11910141741677938</v>
      </c>
      <c r="AH2269" s="31">
        <f t="shared" si="1470"/>
        <v>0.82877988767786626</v>
      </c>
      <c r="AI2269" s="31">
        <f t="shared" si="1470"/>
        <v>1.9805384001977958E-2</v>
      </c>
      <c r="AJ2269" s="31">
        <f t="shared" si="1470"/>
        <v>2.8362969464990867E-2</v>
      </c>
      <c r="AK2269" s="31">
        <f t="shared" si="1470"/>
        <v>3.2934388521436912E-3</v>
      </c>
      <c r="AL2269" s="31">
        <f t="shared" si="1471"/>
        <v>6.569025862418411E-4</v>
      </c>
      <c r="AM2269" s="31">
        <f t="shared" si="1472"/>
        <v>1</v>
      </c>
      <c r="AN2269" s="31">
        <f>(Z2269*'Propiedades físicas'!$F$4)/1000</f>
        <v>1355.6792364191313</v>
      </c>
      <c r="AO2269" s="31">
        <f>(AA2269*'Propiedades físicas'!$F$6)/1000</f>
        <v>343.71235310853189</v>
      </c>
      <c r="AP2269" s="31">
        <f>(AB2269*'Propiedades físicas'!$F$9)/1000</f>
        <v>158.16000358258358</v>
      </c>
      <c r="AQ2269" s="31">
        <f>(AC2269*'Propiedades físicas'!$F$5)/1000</f>
        <v>108.10758954673314</v>
      </c>
      <c r="AR2269" s="31">
        <f>(AD2269*'Propiedades físicas'!$F$8)/1000</f>
        <v>15.113107637069202</v>
      </c>
      <c r="AS2269" s="31">
        <f>(AE2269*'Propiedades físicas'!$F$7)/1000</f>
        <v>0.78302724794550227</v>
      </c>
      <c r="AT2269" s="31">
        <f t="shared" si="1473"/>
        <v>1981.5553175419946</v>
      </c>
      <c r="AU2269" s="31">
        <f t="shared" si="1474"/>
        <v>0.68414907442542328</v>
      </c>
      <c r="AV2269" s="31">
        <f t="shared" si="1477"/>
        <v>0.17345584555009411</v>
      </c>
      <c r="AW2269" s="31">
        <f t="shared" si="1477"/>
        <v>7.9816093036843394E-2</v>
      </c>
      <c r="AX2269" s="31">
        <f t="shared" si="1477"/>
        <v>5.4556937467097506E-2</v>
      </c>
      <c r="AY2269" s="31">
        <f t="shared" si="1477"/>
        <v>7.6268916155296353E-3</v>
      </c>
      <c r="AZ2269" s="31">
        <f t="shared" si="1478"/>
        <v>3.9515790501211065E-4</v>
      </c>
      <c r="BA2269" s="31">
        <f t="shared" si="1475"/>
        <v>1.0000000000000002</v>
      </c>
      <c r="BB2269" s="34">
        <f>AU2269*'Propiedades físicas'!$C$4+'Diseño reactor'!AV2269*'Propiedades físicas'!$C$5+'Diseño reactor'!AW2269*'Propiedades físicas'!$C$8+'Diseño reactor'!AX2269*'Propiedades físicas'!$C$9+'Diseño reactor'!AY2269*'Propiedades físicas'!$C$7+'Diseño reactor'!AZ2269*'Propiedades físicas'!$C$6</f>
        <v>875.35551868708944</v>
      </c>
      <c r="BC2269" s="45">
        <f>AU2269*'Propiedades físicas'!$L$4+'Diseño reactor'!AV2269*'Propiedades físicas'!$L$5+'Diseño reactor'!AW2269*'Propiedades físicas'!$L$8+AX2269*'Propiedades físicas'!$L$9+'Diseño reactor'!AY2269*'Propiedades físicas'!$L$7+'Diseño reactor'!AZ2269*'Propiedades físicas'!$L$6</f>
        <v>2.1147439819265998</v>
      </c>
      <c r="BD2269" s="29">
        <f t="shared" si="1454"/>
        <v>1.4673814643514074</v>
      </c>
      <c r="BE2269" s="58">
        <f t="shared" si="1455"/>
        <v>41.263122368035873</v>
      </c>
      <c r="BF2269" s="30">
        <f>AU2269*'Propiedades físicas'!$I$4+'Diseño reactor'!AV2269*'Propiedades físicas'!$I$5+'Diseño reactor'!AW2269*'Propiedades físicas'!$I$8+'Diseño reactor'!AX2269*'Propiedades físicas'!$I$9+'Diseño reactor'!AY2269*'Propiedades físicas'!$I$7+'Diseño reactor'!AZ2269*'Propiedades físicas'!$I$6</f>
        <v>1.9982538190698642E-2</v>
      </c>
      <c r="BG2269" s="24">
        <f>AU2269*'Propiedades físicas'!$O$4+'Diseño reactor'!AV2269*'Propiedades físicas'!$O$5+'Diseño reactor'!AW2269*'Propiedades físicas'!$O$8+'Diseño reactor'!AX2269*'Propiedades físicas'!$O$9+'Diseño reactor'!AY2269*'Propiedades físicas'!$O$7+'Diseño reactor'!AZ2269*'Propiedades físicas'!$O$6</f>
        <v>0.15431557888831171</v>
      </c>
      <c r="BH2269" s="54">
        <f t="shared" si="1456"/>
        <v>41128.987843267772</v>
      </c>
      <c r="BI2269" s="34">
        <f t="shared" si="1476"/>
        <v>273.84112924193636</v>
      </c>
      <c r="BJ2269" s="27">
        <f t="shared" si="1457"/>
        <v>4797.2232495905146</v>
      </c>
      <c r="BK2269" s="34">
        <f t="shared" si="1458"/>
        <v>569.45098678232932</v>
      </c>
      <c r="BL2269" s="27">
        <f t="shared" si="1459"/>
        <v>105.70049411028012</v>
      </c>
      <c r="BM2269" s="34">
        <f t="shared" si="1460"/>
        <v>1.1054421768707483</v>
      </c>
      <c r="BN2269" s="45">
        <f t="shared" si="1461"/>
        <v>2465.2048992846194</v>
      </c>
      <c r="BO2269" s="45">
        <f t="shared" si="1462"/>
        <v>109.18435723965607</v>
      </c>
      <c r="BP2269" s="66">
        <f t="shared" si="1463"/>
        <v>6.6875180370346818</v>
      </c>
    </row>
    <row r="2270" spans="8:68">
      <c r="H2270" s="68">
        <v>2265</v>
      </c>
      <c r="I2270" s="31">
        <f>('Propiedades físicas'!$C$10*'Diseño reactor'!H2270)/1000</f>
        <v>1982.4305628235945</v>
      </c>
      <c r="J2270" s="31">
        <f t="shared" si="1441"/>
        <v>0.23002066682755076</v>
      </c>
      <c r="K2270" s="31">
        <f>(I2270*1000)/'Propiedades físicas'!$F$10</f>
        <v>12949.566021318344</v>
      </c>
      <c r="L2270" s="31">
        <f t="shared" si="1442"/>
        <v>1849.9380030454777</v>
      </c>
      <c r="M2270" s="31">
        <f t="shared" si="1443"/>
        <v>11099.628018272866</v>
      </c>
      <c r="N2270" s="31">
        <f t="shared" si="1444"/>
        <v>0.81674967021875389</v>
      </c>
      <c r="O2270" s="32">
        <f t="shared" si="1445"/>
        <v>4.900498021312524</v>
      </c>
      <c r="P2270" s="33">
        <f t="shared" si="1446"/>
        <v>0.68098229963397694</v>
      </c>
      <c r="Q2270" s="31">
        <f t="shared" si="1447"/>
        <v>4.7384106660184138</v>
      </c>
      <c r="R2270" s="31">
        <f t="shared" si="1448"/>
        <v>0.11319891468253308</v>
      </c>
      <c r="S2270" s="31">
        <f t="shared" si="1449"/>
        <v>0.16208735529410986</v>
      </c>
      <c r="T2270" s="31">
        <f t="shared" si="1450"/>
        <v>1.8816927095154805E-2</v>
      </c>
      <c r="U2270" s="31">
        <f t="shared" si="1451"/>
        <v>3.7515288070890515E-3</v>
      </c>
      <c r="V2270" s="47">
        <f t="shared" si="1464"/>
        <v>6.7437082099675385E-4</v>
      </c>
      <c r="W2270" s="31">
        <f t="shared" si="1452"/>
        <v>0.16622886489616057</v>
      </c>
      <c r="X2270" s="34">
        <f>(S2270*H2270*'Propiedades físicas'!$F$5*60*24*365)/(1000000)</f>
        <v>56821.638834953788</v>
      </c>
      <c r="Y2270" s="34">
        <f>(U2270*H2270*'Propiedades físicas'!$F$7*60*24*365)/(1000000)</f>
        <v>411.2863740266655</v>
      </c>
      <c r="Z2270" s="31">
        <f t="shared" si="1465"/>
        <v>1542.4249086709578</v>
      </c>
      <c r="AA2270" s="31">
        <f t="shared" si="1466"/>
        <v>10732.500158531708</v>
      </c>
      <c r="AB2270" s="31">
        <f t="shared" si="1466"/>
        <v>256.39554175593742</v>
      </c>
      <c r="AC2270" s="31">
        <f t="shared" si="1466"/>
        <v>367.12785974115883</v>
      </c>
      <c r="AD2270" s="31">
        <f t="shared" si="1466"/>
        <v>42.620339870525633</v>
      </c>
      <c r="AE2270" s="31">
        <f t="shared" si="1467"/>
        <v>8.4972127480567021</v>
      </c>
      <c r="AF2270" s="31">
        <f t="shared" si="1468"/>
        <v>12949.566021318342</v>
      </c>
      <c r="AG2270" s="31">
        <f t="shared" si="1469"/>
        <v>0.11911016215769137</v>
      </c>
      <c r="AH2270" s="31">
        <f t="shared" si="1470"/>
        <v>0.82879226538273409</v>
      </c>
      <c r="AI2270" s="31">
        <f t="shared" si="1470"/>
        <v>1.9799547053070653E-2</v>
      </c>
      <c r="AJ2270" s="31">
        <f t="shared" si="1470"/>
        <v>2.8350591760123174E-2</v>
      </c>
      <c r="AK2270" s="31">
        <f t="shared" si="1470"/>
        <v>3.2912562320900566E-3</v>
      </c>
      <c r="AL2270" s="31">
        <f t="shared" si="1471"/>
        <v>6.5617741429080227E-4</v>
      </c>
      <c r="AM2270" s="31">
        <f t="shared" si="1472"/>
        <v>1</v>
      </c>
      <c r="AN2270" s="31">
        <f>(Z2270*'Propiedades físicas'!$F$4)/1000</f>
        <v>1356.3776161870669</v>
      </c>
      <c r="AO2270" s="31">
        <f>(AA2270*'Propiedades físicas'!$F$6)/1000</f>
        <v>343.86930507935591</v>
      </c>
      <c r="AP2270" s="31">
        <f>(AB2270*'Propiedades físicas'!$F$9)/1000</f>
        <v>158.18322948632559</v>
      </c>
      <c r="AQ2270" s="31">
        <f>(AC2270*'Propiedades físicas'!$F$5)/1000</f>
        <v>108.10814085797904</v>
      </c>
      <c r="AR2270" s="31">
        <f>(AD2270*'Propiedades físicas'!$F$8)/1000</f>
        <v>15.109762890898743</v>
      </c>
      <c r="AS2270" s="31">
        <f>(AE2270*'Propiedades físicas'!$F$7)/1000</f>
        <v>0.7825083219685417</v>
      </c>
      <c r="AT2270" s="31">
        <f t="shared" si="1473"/>
        <v>1982.4305628235948</v>
      </c>
      <c r="AU2270" s="31">
        <f t="shared" si="1474"/>
        <v>0.68419930645901939</v>
      </c>
      <c r="AV2270" s="31">
        <f t="shared" si="1477"/>
        <v>0.17345843608745598</v>
      </c>
      <c r="AW2270" s="31">
        <f t="shared" si="1477"/>
        <v>7.9792570016184422E-2</v>
      </c>
      <c r="AX2270" s="31">
        <f t="shared" si="1477"/>
        <v>5.4533128617629656E-2</v>
      </c>
      <c r="AY2270" s="31">
        <f t="shared" si="1477"/>
        <v>7.6218371398480474E-3</v>
      </c>
      <c r="AZ2270" s="31">
        <f t="shared" si="1478"/>
        <v>3.9472167986252576E-4</v>
      </c>
      <c r="BA2270" s="31">
        <f t="shared" si="1475"/>
        <v>1</v>
      </c>
      <c r="BB2270" s="34">
        <f>AU2270*'Propiedades físicas'!$C$4+'Diseño reactor'!AV2270*'Propiedades físicas'!$C$5+'Diseño reactor'!AW2270*'Propiedades físicas'!$C$8+'Diseño reactor'!AX2270*'Propiedades físicas'!$C$9+'Diseño reactor'!AY2270*'Propiedades físicas'!$C$7+'Diseño reactor'!AZ2270*'Propiedades físicas'!$C$6</f>
        <v>875.35537392492711</v>
      </c>
      <c r="BC2270" s="45">
        <f>AU2270*'Propiedades físicas'!$L$4+'Diseño reactor'!AV2270*'Propiedades físicas'!$L$5+'Diseño reactor'!AW2270*'Propiedades físicas'!$L$8+AX2270*'Propiedades físicas'!$L$9+'Diseño reactor'!AY2270*'Propiedades físicas'!$L$7+'Diseño reactor'!AZ2270*'Propiedades físicas'!$L$6</f>
        <v>2.1147798442744623</v>
      </c>
      <c r="BD2270" s="29">
        <f t="shared" si="1454"/>
        <v>1.4668166732164236</v>
      </c>
      <c r="BE2270" s="58">
        <f t="shared" si="1455"/>
        <v>41.262513684332816</v>
      </c>
      <c r="BF2270" s="30">
        <f>AU2270*'Propiedades físicas'!$I$4+'Diseño reactor'!AV2270*'Propiedades físicas'!$I$5+'Diseño reactor'!AW2270*'Propiedades físicas'!$I$8+'Diseño reactor'!AX2270*'Propiedades físicas'!$I$9+'Diseño reactor'!AY2270*'Propiedades físicas'!$I$7+'Diseño reactor'!AZ2270*'Propiedades físicas'!$I$6</f>
        <v>1.9982600618905666E-2</v>
      </c>
      <c r="BG2270" s="24">
        <f>AU2270*'Propiedades físicas'!$O$4+'Diseño reactor'!AV2270*'Propiedades físicas'!$O$5+'Diseño reactor'!AW2270*'Propiedades físicas'!$O$8+'Diseño reactor'!AX2270*'Propiedades físicas'!$O$9+'Diseño reactor'!AY2270*'Propiedades físicas'!$O$7+'Diseño reactor'!AZ2270*'Propiedades físicas'!$O$6</f>
        <v>0.15431732002354673</v>
      </c>
      <c r="BH2270" s="54">
        <f t="shared" si="1456"/>
        <v>41128.852549338568</v>
      </c>
      <c r="BI2270" s="34">
        <f t="shared" si="1476"/>
        <v>273.84353887561019</v>
      </c>
      <c r="BJ2270" s="27">
        <f t="shared" si="1457"/>
        <v>4797.2268000647127</v>
      </c>
      <c r="BK2270" s="34">
        <f t="shared" si="1458"/>
        <v>569.45783333163172</v>
      </c>
      <c r="BL2270" s="27">
        <f t="shared" si="1459"/>
        <v>105.70072999989578</v>
      </c>
      <c r="BM2270" s="34">
        <f t="shared" si="1460"/>
        <v>1.1054421768707483</v>
      </c>
      <c r="BN2270" s="45">
        <f t="shared" si="1461"/>
        <v>2466.4030427842381</v>
      </c>
      <c r="BO2270" s="45">
        <f t="shared" si="1462"/>
        <v>109.19188172259111</v>
      </c>
      <c r="BP2270" s="66">
        <f t="shared" si="1463"/>
        <v>6.6875169310845264</v>
      </c>
    </row>
    <row r="2271" spans="8:68">
      <c r="H2271" s="68">
        <v>2266</v>
      </c>
      <c r="I2271" s="31">
        <f>('Propiedades físicas'!$C$10*'Diseño reactor'!H2271)/1000</f>
        <v>1983.3058081051943</v>
      </c>
      <c r="J2271" s="31">
        <f t="shared" si="1441"/>
        <v>0.229919157265844</v>
      </c>
      <c r="K2271" s="31">
        <f>(I2271*1000)/'Propiedades físicas'!$F$10</f>
        <v>12955.283269009873</v>
      </c>
      <c r="L2271" s="31">
        <f t="shared" si="1442"/>
        <v>1850.754752715696</v>
      </c>
      <c r="M2271" s="31">
        <f t="shared" si="1443"/>
        <v>11104.528516294176</v>
      </c>
      <c r="N2271" s="31">
        <f t="shared" si="1444"/>
        <v>0.81674967021875378</v>
      </c>
      <c r="O2271" s="32">
        <f t="shared" si="1445"/>
        <v>4.9004980213125231</v>
      </c>
      <c r="P2271" s="33">
        <f t="shared" si="1446"/>
        <v>0.68103225868928119</v>
      </c>
      <c r="Q2271" s="31">
        <f t="shared" si="1447"/>
        <v>4.7384813711793461</v>
      </c>
      <c r="R2271" s="31">
        <f t="shared" si="1448"/>
        <v>0.1131655618454355</v>
      </c>
      <c r="S2271" s="31">
        <f t="shared" si="1449"/>
        <v>0.16201665013317657</v>
      </c>
      <c r="T2271" s="31">
        <f t="shared" si="1450"/>
        <v>1.8804460764370319E-2</v>
      </c>
      <c r="U2271" s="31">
        <f t="shared" si="1451"/>
        <v>3.7473889196668027E-3</v>
      </c>
      <c r="V2271" s="47">
        <f t="shared" si="1464"/>
        <v>6.7442029501268627E-4</v>
      </c>
      <c r="W2271" s="31">
        <f t="shared" si="1452"/>
        <v>0.16616769675967277</v>
      </c>
      <c r="X2271" s="34">
        <f>(S2271*H2271*'Propiedades físicas'!$F$5*60*24*365)/(1000000)</f>
        <v>56821.928177789829</v>
      </c>
      <c r="Y2271" s="34">
        <f>(U2271*H2271*'Propiedades físicas'!$F$7*60*24*365)/(1000000)</f>
        <v>411.01389425566794</v>
      </c>
      <c r="Z2271" s="31">
        <f t="shared" si="1465"/>
        <v>1543.2190981899112</v>
      </c>
      <c r="AA2271" s="31">
        <f t="shared" si="1466"/>
        <v>10737.398787092397</v>
      </c>
      <c r="AB2271" s="31">
        <f t="shared" si="1466"/>
        <v>256.43316314175684</v>
      </c>
      <c r="AC2271" s="31">
        <f t="shared" si="1466"/>
        <v>367.1297292017781</v>
      </c>
      <c r="AD2271" s="31">
        <f t="shared" si="1466"/>
        <v>42.610908092063141</v>
      </c>
      <c r="AE2271" s="31">
        <f t="shared" si="1467"/>
        <v>8.4915832919649752</v>
      </c>
      <c r="AF2271" s="31">
        <f t="shared" si="1468"/>
        <v>12955.283269009873</v>
      </c>
      <c r="AG2271" s="31">
        <f t="shared" si="1469"/>
        <v>0.11911890046290388</v>
      </c>
      <c r="AH2271" s="31">
        <f t="shared" si="1470"/>
        <v>0.82880463237551572</v>
      </c>
      <c r="AI2271" s="31">
        <f t="shared" si="1470"/>
        <v>1.9793713330465458E-2</v>
      </c>
      <c r="AJ2271" s="31">
        <f t="shared" si="1470"/>
        <v>2.8338224767341311E-2</v>
      </c>
      <c r="AK2271" s="31">
        <f t="shared" si="1470"/>
        <v>3.2890757544446762E-3</v>
      </c>
      <c r="AL2271" s="31">
        <f t="shared" si="1471"/>
        <v>6.5545330932883237E-4</v>
      </c>
      <c r="AM2271" s="31">
        <f t="shared" si="1472"/>
        <v>0.99999999999999978</v>
      </c>
      <c r="AN2271" s="31">
        <f>(Z2271*'Propiedades físicas'!$F$4)/1000</f>
        <v>1357.0760105662441</v>
      </c>
      <c r="AO2271" s="31">
        <f>(AA2271*'Propiedades físicas'!$F$6)/1000</f>
        <v>344.02625713844037</v>
      </c>
      <c r="AP2271" s="31">
        <f>(AB2271*'Propiedades físicas'!$F$9)/1000</f>
        <v>158.20644000030688</v>
      </c>
      <c r="AQ2271" s="31">
        <f>(AC2271*'Propiedades físicas'!$F$5)/1000</f>
        <v>108.10869135804761</v>
      </c>
      <c r="AR2271" s="31">
        <f>(AD2271*'Propiedades físicas'!$F$8)/1000</f>
        <v>15.106419136798218</v>
      </c>
      <c r="AS2271" s="31">
        <f>(AE2271*'Propiedades físicas'!$F$7)/1000</f>
        <v>0.78198990535705459</v>
      </c>
      <c r="AT2271" s="31">
        <f t="shared" si="1473"/>
        <v>1983.305808105194</v>
      </c>
      <c r="AU2271" s="31">
        <f t="shared" si="1474"/>
        <v>0.68424950152430808</v>
      </c>
      <c r="AV2271" s="31">
        <f t="shared" si="1477"/>
        <v>0.17346102438287889</v>
      </c>
      <c r="AW2271" s="31">
        <f t="shared" si="1477"/>
        <v>7.9769059997587446E-2</v>
      </c>
      <c r="AX2271" s="31">
        <f t="shared" si="1477"/>
        <v>5.450934037314812E-2</v>
      </c>
      <c r="AY2271" s="31">
        <f t="shared" si="1477"/>
        <v>7.6167876255203186E-3</v>
      </c>
      <c r="AZ2271" s="31">
        <f t="shared" si="1478"/>
        <v>3.9428609655721739E-4</v>
      </c>
      <c r="BA2271" s="31">
        <f t="shared" si="1475"/>
        <v>1</v>
      </c>
      <c r="BB2271" s="34">
        <f>AU2271*'Propiedades físicas'!$C$4+'Diseño reactor'!AV2271*'Propiedades físicas'!$C$5+'Diseño reactor'!AW2271*'Propiedades físicas'!$C$8+'Diseño reactor'!AX2271*'Propiedades físicas'!$C$9+'Diseño reactor'!AY2271*'Propiedades físicas'!$C$7+'Diseño reactor'!AZ2271*'Propiedades físicas'!$C$6</f>
        <v>875.35522936642849</v>
      </c>
      <c r="BC2271" s="45">
        <f>AU2271*'Propiedades físicas'!$L$4+'Diseño reactor'!AV2271*'Propiedades físicas'!$L$5+'Diseño reactor'!AW2271*'Propiedades físicas'!$L$8+AX2271*'Propiedades físicas'!$L$9+'Diseño reactor'!AY2271*'Propiedades físicas'!$L$7+'Diseño reactor'!AZ2271*'Propiedades físicas'!$L$6</f>
        <v>2.1148156791419681</v>
      </c>
      <c r="BD2271" s="29">
        <f t="shared" si="1454"/>
        <v>1.4662523172867732</v>
      </c>
      <c r="BE2271" s="58">
        <f t="shared" si="1455"/>
        <v>41.261905475873185</v>
      </c>
      <c r="BF2271" s="30">
        <f>AU2271*'Propiedades físicas'!$I$4+'Diseño reactor'!AV2271*'Propiedades físicas'!$I$5+'Diseño reactor'!AW2271*'Propiedades físicas'!$I$8+'Diseño reactor'!AX2271*'Propiedades físicas'!$I$9+'Diseño reactor'!AY2271*'Propiedades físicas'!$I$7+'Diseño reactor'!AZ2271*'Propiedades físicas'!$I$6</f>
        <v>1.9982662950921336E-2</v>
      </c>
      <c r="BG2271" s="24">
        <f>AU2271*'Propiedades físicas'!$O$4+'Diseño reactor'!AV2271*'Propiedades físicas'!$O$5+'Diseño reactor'!AW2271*'Propiedades físicas'!$O$8+'Diseño reactor'!AX2271*'Propiedades físicas'!$O$9+'Diseño reactor'!AY2271*'Propiedades físicas'!$O$7+'Diseño reactor'!AZ2271*'Propiedades físicas'!$O$6</f>
        <v>0.15431905988026387</v>
      </c>
      <c r="BH2271" s="54">
        <f t="shared" si="1456"/>
        <v>41128.717463806854</v>
      </c>
      <c r="BI2271" s="34">
        <f t="shared" si="1476"/>
        <v>273.84594587607654</v>
      </c>
      <c r="BJ2271" s="27">
        <f t="shared" si="1457"/>
        <v>4797.2303512118715</v>
      </c>
      <c r="BK2271" s="34">
        <f t="shared" si="1458"/>
        <v>569.46467525237233</v>
      </c>
      <c r="BL2271" s="27">
        <f t="shared" si="1459"/>
        <v>105.70096572542533</v>
      </c>
      <c r="BM2271" s="34">
        <f t="shared" si="1460"/>
        <v>1.1054421768707483</v>
      </c>
      <c r="BN2271" s="45">
        <f t="shared" si="1461"/>
        <v>2467.601203977526</v>
      </c>
      <c r="BO2271" s="45">
        <f t="shared" si="1462"/>
        <v>109.19940066861864</v>
      </c>
      <c r="BP2271" s="66">
        <f t="shared" si="1463"/>
        <v>6.6875158266903165</v>
      </c>
    </row>
    <row r="2272" spans="8:68">
      <c r="H2272" s="68">
        <v>2267</v>
      </c>
      <c r="I2272" s="31">
        <f>('Propiedades físicas'!$C$10*'Diseño reactor'!H2272)/1000</f>
        <v>1984.1810533867942</v>
      </c>
      <c r="J2272" s="31">
        <f t="shared" si="1441"/>
        <v>0.22981773725822782</v>
      </c>
      <c r="K2272" s="31">
        <f>(I2272*1000)/'Propiedades físicas'!$F$10</f>
        <v>12961.000516701406</v>
      </c>
      <c r="L2272" s="31">
        <f t="shared" si="1442"/>
        <v>1851.571502385915</v>
      </c>
      <c r="M2272" s="31">
        <f t="shared" si="1443"/>
        <v>11109.42901431549</v>
      </c>
      <c r="N2272" s="31">
        <f t="shared" si="1444"/>
        <v>0.81674967021875389</v>
      </c>
      <c r="O2272" s="32">
        <f t="shared" si="1445"/>
        <v>4.9004980213125231</v>
      </c>
      <c r="P2272" s="33">
        <f t="shared" si="1446"/>
        <v>0.68108218099070139</v>
      </c>
      <c r="Q2272" s="31">
        <f t="shared" si="1447"/>
        <v>4.7385520151754443</v>
      </c>
      <c r="R2272" s="31">
        <f t="shared" si="1448"/>
        <v>0.11313222744029564</v>
      </c>
      <c r="S2272" s="31">
        <f t="shared" si="1449"/>
        <v>0.16194600613707943</v>
      </c>
      <c r="T2272" s="31">
        <f t="shared" si="1450"/>
        <v>1.8792006666487025E-2</v>
      </c>
      <c r="U2272" s="31">
        <f t="shared" si="1451"/>
        <v>3.7432551212699073E-3</v>
      </c>
      <c r="V2272" s="47">
        <f t="shared" si="1464"/>
        <v>6.7446973263156839E-4</v>
      </c>
      <c r="W2272" s="31">
        <f t="shared" si="1452"/>
        <v>0.1661065736233675</v>
      </c>
      <c r="X2272" s="34">
        <f>(S2272*H2272*'Propiedades físicas'!$F$5*60*24*365)/(1000000)</f>
        <v>56822.217095054904</v>
      </c>
      <c r="Y2272" s="34">
        <f>(U2272*H2272*'Propiedades físicas'!$F$7*60*24*365)/(1000000)</f>
        <v>410.741681862311</v>
      </c>
      <c r="Z2272" s="31">
        <f t="shared" si="1465"/>
        <v>1544.01330430592</v>
      </c>
      <c r="AA2272" s="31">
        <f t="shared" si="1466"/>
        <v>10742.297418402732</v>
      </c>
      <c r="AB2272" s="31">
        <f t="shared" si="1466"/>
        <v>256.47075960715023</v>
      </c>
      <c r="AC2272" s="31">
        <f t="shared" si="1466"/>
        <v>367.13159591275905</v>
      </c>
      <c r="AD2272" s="31">
        <f t="shared" si="1466"/>
        <v>42.601479112926086</v>
      </c>
      <c r="AE2272" s="31">
        <f t="shared" si="1467"/>
        <v>8.4859593599188798</v>
      </c>
      <c r="AF2272" s="31">
        <f t="shared" si="1468"/>
        <v>12961.000516701404</v>
      </c>
      <c r="AG2272" s="31">
        <f t="shared" si="1469"/>
        <v>0.11912763233951895</v>
      </c>
      <c r="AH2272" s="31">
        <f t="shared" si="1470"/>
        <v>0.82881698866999687</v>
      </c>
      <c r="AI2272" s="31">
        <f t="shared" si="1470"/>
        <v>1.9787882831781758E-2</v>
      </c>
      <c r="AJ2272" s="31">
        <f t="shared" si="1470"/>
        <v>2.8325868472860352E-2</v>
      </c>
      <c r="AK2272" s="31">
        <f t="shared" si="1470"/>
        <v>3.2868974164479265E-3</v>
      </c>
      <c r="AL2272" s="31">
        <f t="shared" si="1471"/>
        <v>6.5473026939424656E-4</v>
      </c>
      <c r="AM2272" s="31">
        <f t="shared" si="1472"/>
        <v>1.0000000000000002</v>
      </c>
      <c r="AN2272" s="31">
        <f>(Z2272*'Propiedades físicas'!$F$4)/1000</f>
        <v>1357.7744195405398</v>
      </c>
      <c r="AO2272" s="31">
        <f>(AA2272*'Propiedades físicas'!$F$6)/1000</f>
        <v>344.18320928562349</v>
      </c>
      <c r="AP2272" s="31">
        <f>(AB2272*'Propiedades físicas'!$F$9)/1000</f>
        <v>158.22963513963131</v>
      </c>
      <c r="AQ2272" s="31">
        <f>(AC2272*'Propiedades físicas'!$F$5)/1000</f>
        <v>108.10924104843016</v>
      </c>
      <c r="AR2272" s="31">
        <f>(AD2272*'Propiedades físicas'!$F$8)/1000</f>
        <v>15.103076375114549</v>
      </c>
      <c r="AS2272" s="31">
        <f>(AE2272*'Propiedades físicas'!$F$7)/1000</f>
        <v>0.78147199745492968</v>
      </c>
      <c r="AT2272" s="31">
        <f t="shared" si="1473"/>
        <v>1984.1810533867942</v>
      </c>
      <c r="AU2272" s="31">
        <f t="shared" si="1474"/>
        <v>0.68429965966208461</v>
      </c>
      <c r="AV2272" s="31">
        <f t="shared" si="1477"/>
        <v>0.17346361043924793</v>
      </c>
      <c r="AW2272" s="31">
        <f t="shared" si="1477"/>
        <v>7.974556297145842E-2</v>
      </c>
      <c r="AX2272" s="31">
        <f t="shared" si="1477"/>
        <v>5.448557270713715E-2</v>
      </c>
      <c r="AY2272" s="31">
        <f t="shared" si="1477"/>
        <v>7.6117430661557526E-3</v>
      </c>
      <c r="AZ2272" s="31">
        <f t="shared" si="1478"/>
        <v>3.9385115391613929E-4</v>
      </c>
      <c r="BA2272" s="31">
        <f t="shared" si="1475"/>
        <v>1</v>
      </c>
      <c r="BB2272" s="34">
        <f>AU2272*'Propiedades físicas'!$C$4+'Diseño reactor'!AV2272*'Propiedades físicas'!$C$5+'Diseño reactor'!AW2272*'Propiedades físicas'!$C$8+'Diseño reactor'!AX2272*'Propiedades físicas'!$C$9+'Diseño reactor'!AY2272*'Propiedades físicas'!$C$7+'Diseño reactor'!AZ2272*'Propiedades físicas'!$C$6</f>
        <v>875.35508501123923</v>
      </c>
      <c r="BC2272" s="45">
        <f>AU2272*'Propiedades físicas'!$L$4+'Diseño reactor'!AV2272*'Propiedades físicas'!$L$5+'Diseño reactor'!AW2272*'Propiedades físicas'!$L$8+AX2272*'Propiedades físicas'!$L$9+'Diseño reactor'!AY2272*'Propiedades físicas'!$L$7+'Diseño reactor'!AZ2272*'Propiedades físicas'!$L$6</f>
        <v>2.1148514865604877</v>
      </c>
      <c r="BD2272" s="29">
        <f t="shared" si="1454"/>
        <v>1.465688396059097</v>
      </c>
      <c r="BE2272" s="58">
        <f t="shared" si="1455"/>
        <v>41.261297742099075</v>
      </c>
      <c r="BF2272" s="30">
        <f>AU2272*'Propiedades físicas'!$I$4+'Diseño reactor'!AV2272*'Propiedades físicas'!$I$5+'Diseño reactor'!AW2272*'Propiedades físicas'!$I$8+'Diseño reactor'!AX2272*'Propiedades físicas'!$I$9+'Diseño reactor'!AY2272*'Propiedades físicas'!$I$7+'Diseño reactor'!AZ2272*'Propiedades físicas'!$I$6</f>
        <v>1.9982725186914001E-2</v>
      </c>
      <c r="BG2272" s="24">
        <f>AU2272*'Propiedades físicas'!$O$4+'Diseño reactor'!AV2272*'Propiedades físicas'!$O$5+'Diseño reactor'!AW2272*'Propiedades físicas'!$O$8+'Diseño reactor'!AX2272*'Propiedades físicas'!$O$9+'Diseño reactor'!AY2272*'Propiedades físicas'!$O$7+'Diseño reactor'!AZ2272*'Propiedades físicas'!$O$6</f>
        <v>0.154320798459845</v>
      </c>
      <c r="BH2272" s="54">
        <f t="shared" si="1456"/>
        <v>41128.582586305587</v>
      </c>
      <c r="BI2272" s="34">
        <f t="shared" si="1476"/>
        <v>273.84835024730097</v>
      </c>
      <c r="BJ2272" s="27">
        <f t="shared" si="1457"/>
        <v>4797.2339030271569</v>
      </c>
      <c r="BK2272" s="34">
        <f t="shared" si="1458"/>
        <v>569.47151254906885</v>
      </c>
      <c r="BL2272" s="27">
        <f t="shared" si="1459"/>
        <v>105.70120128703392</v>
      </c>
      <c r="BM2272" s="34">
        <f t="shared" si="1460"/>
        <v>1.1054421768707483</v>
      </c>
      <c r="BN2272" s="45">
        <f t="shared" si="1461"/>
        <v>2468.799382844395</v>
      </c>
      <c r="BO2272" s="45">
        <f t="shared" si="1462"/>
        <v>109.20691408384775</v>
      </c>
      <c r="BP2272" s="66">
        <f t="shared" si="1463"/>
        <v>6.6875147238493433</v>
      </c>
    </row>
    <row r="2273" spans="8:68">
      <c r="H2273" s="68">
        <v>2268</v>
      </c>
      <c r="I2273" s="31">
        <f>('Propiedades físicas'!$C$10*'Diseño reactor'!H2273)/1000</f>
        <v>1985.0562986683938</v>
      </c>
      <c r="J2273" s="31">
        <f t="shared" si="1441"/>
        <v>0.22971640668624452</v>
      </c>
      <c r="K2273" s="31">
        <f>(I2273*1000)/'Propiedades físicas'!$F$10</f>
        <v>12966.717764392937</v>
      </c>
      <c r="L2273" s="31">
        <f t="shared" si="1442"/>
        <v>1852.3882520561338</v>
      </c>
      <c r="M2273" s="31">
        <f t="shared" si="1443"/>
        <v>11114.329512336803</v>
      </c>
      <c r="N2273" s="31">
        <f t="shared" si="1444"/>
        <v>0.81674967021875389</v>
      </c>
      <c r="O2273" s="32">
        <f t="shared" si="1445"/>
        <v>4.9004980213125231</v>
      </c>
      <c r="P2273" s="33">
        <f t="shared" si="1446"/>
        <v>0.68113206657878089</v>
      </c>
      <c r="Q2273" s="31">
        <f t="shared" si="1447"/>
        <v>4.7386225980853807</v>
      </c>
      <c r="R2273" s="31">
        <f t="shared" si="1448"/>
        <v>0.11309891145351304</v>
      </c>
      <c r="S2273" s="31">
        <f t="shared" si="1449"/>
        <v>0.16187542322714069</v>
      </c>
      <c r="T2273" s="31">
        <f t="shared" si="1450"/>
        <v>1.8779564785752326E-2</v>
      </c>
      <c r="U2273" s="31">
        <f t="shared" si="1451"/>
        <v>3.7391274007076603E-3</v>
      </c>
      <c r="V2273" s="47">
        <f t="shared" si="1464"/>
        <v>6.7451913389355005E-4</v>
      </c>
      <c r="W2273" s="31">
        <f t="shared" si="1452"/>
        <v>0.16604549543760444</v>
      </c>
      <c r="X2273" s="34">
        <f>(S2273*H2273*'Propiedades físicas'!$F$5*60*24*365)/(1000000)</f>
        <v>56822.505587531137</v>
      </c>
      <c r="Y2273" s="34">
        <f>(U2273*H2273*'Propiedades físicas'!$F$7*60*24*365)/(1000000)</f>
        <v>410.46973650228654</v>
      </c>
      <c r="Z2273" s="31">
        <f t="shared" si="1465"/>
        <v>1544.807527000675</v>
      </c>
      <c r="AA2273" s="31">
        <f t="shared" si="1466"/>
        <v>10747.196052457643</v>
      </c>
      <c r="AB2273" s="31">
        <f t="shared" si="1466"/>
        <v>256.50833117656759</v>
      </c>
      <c r="AC2273" s="31">
        <f t="shared" si="1466"/>
        <v>367.13345987915505</v>
      </c>
      <c r="AD2273" s="31">
        <f t="shared" si="1466"/>
        <v>42.592052934086276</v>
      </c>
      <c r="AE2273" s="31">
        <f t="shared" si="1467"/>
        <v>8.4803409448049738</v>
      </c>
      <c r="AF2273" s="31">
        <f t="shared" si="1468"/>
        <v>12966.717764392932</v>
      </c>
      <c r="AG2273" s="31">
        <f t="shared" si="1469"/>
        <v>0.11913635779462799</v>
      </c>
      <c r="AH2273" s="31">
        <f t="shared" si="1470"/>
        <v>0.82882933427993821</v>
      </c>
      <c r="AI2273" s="31">
        <f t="shared" si="1470"/>
        <v>1.9782055554640712E-2</v>
      </c>
      <c r="AJ2273" s="31">
        <f t="shared" si="1470"/>
        <v>2.8313522862918834E-2</v>
      </c>
      <c r="AK2273" s="31">
        <f t="shared" si="1470"/>
        <v>3.2847212153445313E-3</v>
      </c>
      <c r="AL2273" s="31">
        <f t="shared" si="1471"/>
        <v>6.5400829252968643E-4</v>
      </c>
      <c r="AM2273" s="31">
        <f t="shared" si="1472"/>
        <v>1</v>
      </c>
      <c r="AN2273" s="31">
        <f>(Z2273*'Propiedades físicas'!$F$4)/1000</f>
        <v>1358.4728430938537</v>
      </c>
      <c r="AO2273" s="31">
        <f>(AA2273*'Propiedades físicas'!$F$6)/1000</f>
        <v>344.34016152074287</v>
      </c>
      <c r="AP2273" s="31">
        <f>(AB2273*'Propiedades físicas'!$F$9)/1000</f>
        <v>158.25281491938335</v>
      </c>
      <c r="AQ2273" s="31">
        <f>(AC2273*'Propiedades físicas'!$F$5)/1000</f>
        <v>108.10978993061481</v>
      </c>
      <c r="AR2273" s="31">
        <f>(AD2273*'Propiedades físicas'!$F$8)/1000</f>
        <v>15.099734606192262</v>
      </c>
      <c r="AS2273" s="31">
        <f>(AE2273*'Propiedades físicas'!$F$7)/1000</f>
        <v>0.78095459760709007</v>
      </c>
      <c r="AT2273" s="31">
        <f t="shared" si="1473"/>
        <v>1985.056298668394</v>
      </c>
      <c r="AU2273" s="31">
        <f t="shared" si="1474"/>
        <v>0.6843497809130844</v>
      </c>
      <c r="AV2273" s="31">
        <f t="shared" si="1477"/>
        <v>0.17346619425944318</v>
      </c>
      <c r="AW2273" s="31">
        <f t="shared" si="1477"/>
        <v>7.9722078928210621E-2</v>
      </c>
      <c r="AX2273" s="31">
        <f t="shared" si="1477"/>
        <v>5.4461825593126255E-2</v>
      </c>
      <c r="AY2273" s="31">
        <f t="shared" si="1477"/>
        <v>7.6067034553737312E-3</v>
      </c>
      <c r="AZ2273" s="31">
        <f t="shared" si="1478"/>
        <v>3.9341685076184807E-4</v>
      </c>
      <c r="BA2273" s="31">
        <f t="shared" si="1475"/>
        <v>1</v>
      </c>
      <c r="BB2273" s="34">
        <f>AU2273*'Propiedades físicas'!$C$4+'Diseño reactor'!AV2273*'Propiedades físicas'!$C$5+'Diseño reactor'!AW2273*'Propiedades físicas'!$C$8+'Diseño reactor'!AX2273*'Propiedades físicas'!$C$9+'Diseño reactor'!AY2273*'Propiedades físicas'!$C$7+'Diseño reactor'!AZ2273*'Propiedades físicas'!$C$6</f>
        <v>875.35494085900552</v>
      </c>
      <c r="BC2273" s="45">
        <f>AU2273*'Propiedades físicas'!$L$4+'Diseño reactor'!AV2273*'Propiedades físicas'!$L$5+'Diseño reactor'!AW2273*'Propiedades físicas'!$L$8+AX2273*'Propiedades físicas'!$L$9+'Diseño reactor'!AY2273*'Propiedades físicas'!$L$7+'Diseño reactor'!AZ2273*'Propiedades físicas'!$L$6</f>
        <v>2.1148872665613432</v>
      </c>
      <c r="BD2273" s="29">
        <f t="shared" si="1454"/>
        <v>1.4651249090308154</v>
      </c>
      <c r="BE2273" s="58">
        <f t="shared" si="1455"/>
        <v>41.260690482453477</v>
      </c>
      <c r="BF2273" s="30">
        <f>AU2273*'Propiedades físicas'!$I$4+'Diseño reactor'!AV2273*'Propiedades físicas'!$I$5+'Diseño reactor'!AW2273*'Propiedades físicas'!$I$8+'Diseño reactor'!AX2273*'Propiedades físicas'!$I$9+'Diseño reactor'!AY2273*'Propiedades físicas'!$I$7+'Diseño reactor'!AZ2273*'Propiedades físicas'!$I$6</f>
        <v>1.9982787327051655E-2</v>
      </c>
      <c r="BG2273" s="24">
        <f>AU2273*'Propiedades físicas'!$O$4+'Diseño reactor'!AV2273*'Propiedades físicas'!$O$5+'Diseño reactor'!AW2273*'Propiedades físicas'!$O$8+'Diseño reactor'!AX2273*'Propiedades físicas'!$O$9+'Diseño reactor'!AY2273*'Propiedades físicas'!$O$7+'Diseño reactor'!AZ2273*'Propiedades físicas'!$O$6</f>
        <v>0.15432253576367003</v>
      </c>
      <c r="BH2273" s="54">
        <f t="shared" si="1456"/>
        <v>41128.447916468504</v>
      </c>
      <c r="BI2273" s="34">
        <f t="shared" si="1476"/>
        <v>273.85075199324137</v>
      </c>
      <c r="BJ2273" s="27">
        <f t="shared" si="1457"/>
        <v>4797.2374555057759</v>
      </c>
      <c r="BK2273" s="34">
        <f t="shared" si="1458"/>
        <v>569.47834522623657</v>
      </c>
      <c r="BL2273" s="27">
        <f t="shared" si="1459"/>
        <v>105.70143668488656</v>
      </c>
      <c r="BM2273" s="34">
        <f t="shared" si="1460"/>
        <v>1.1054421768707483</v>
      </c>
      <c r="BN2273" s="45">
        <f t="shared" si="1461"/>
        <v>2469.9975793647795</v>
      </c>
      <c r="BO2273" s="45">
        <f t="shared" si="1462"/>
        <v>109.21442197437852</v>
      </c>
      <c r="BP2273" s="66">
        <f t="shared" si="1463"/>
        <v>6.6875136225589049</v>
      </c>
    </row>
    <row r="2274" spans="8:68">
      <c r="H2274" s="68">
        <v>2269</v>
      </c>
      <c r="I2274" s="31">
        <f>('Propiedades físicas'!$C$10*'Diseño reactor'!H2274)/1000</f>
        <v>1985.9315439499937</v>
      </c>
      <c r="J2274" s="31">
        <f t="shared" si="1441"/>
        <v>0.22961516543164501</v>
      </c>
      <c r="K2274" s="31">
        <f>(I2274*1000)/'Propiedades físicas'!$F$10</f>
        <v>12972.435012084468</v>
      </c>
      <c r="L2274" s="31">
        <f t="shared" si="1442"/>
        <v>1853.2050017263525</v>
      </c>
      <c r="M2274" s="31">
        <f t="shared" si="1443"/>
        <v>11119.230010358115</v>
      </c>
      <c r="N2274" s="31">
        <f t="shared" si="1444"/>
        <v>0.81674967021875389</v>
      </c>
      <c r="O2274" s="32">
        <f t="shared" si="1445"/>
        <v>4.9004980213125231</v>
      </c>
      <c r="P2274" s="33">
        <f t="shared" si="1446"/>
        <v>0.68118191549400409</v>
      </c>
      <c r="Q2274" s="31">
        <f t="shared" si="1447"/>
        <v>4.7386931199877056</v>
      </c>
      <c r="R2274" s="31">
        <f t="shared" si="1448"/>
        <v>0.11306561387149736</v>
      </c>
      <c r="S2274" s="31">
        <f t="shared" si="1449"/>
        <v>0.1618049013248164</v>
      </c>
      <c r="T2274" s="31">
        <f t="shared" si="1450"/>
        <v>1.8767135106438484E-2</v>
      </c>
      <c r="U2274" s="31">
        <f t="shared" si="1451"/>
        <v>3.7350057468140312E-3</v>
      </c>
      <c r="V2274" s="47">
        <f t="shared" si="1464"/>
        <v>6.7456849883872256E-4</v>
      </c>
      <c r="W2274" s="31">
        <f t="shared" si="1452"/>
        <v>0.1659844621528162</v>
      </c>
      <c r="X2274" s="34">
        <f>(S2274*H2274*'Propiedades físicas'!$F$5*60*24*365)/(1000000)</f>
        <v>56822.793655998968</v>
      </c>
      <c r="Y2274" s="34">
        <f>(U2274*H2274*'Propiedades físicas'!$F$7*60*24*365)/(1000000)</f>
        <v>410.19805783182915</v>
      </c>
      <c r="Z2274" s="31">
        <f t="shared" si="1465"/>
        <v>1545.6017662558952</v>
      </c>
      <c r="AA2274" s="31">
        <f t="shared" si="1466"/>
        <v>10752.094689252104</v>
      </c>
      <c r="AB2274" s="31">
        <f t="shared" si="1466"/>
        <v>256.5458778744275</v>
      </c>
      <c r="AC2274" s="31">
        <f t="shared" si="1466"/>
        <v>367.1353211060084</v>
      </c>
      <c r="AD2274" s="31">
        <f t="shared" si="1466"/>
        <v>42.58262955650892</v>
      </c>
      <c r="AE2274" s="31">
        <f t="shared" si="1467"/>
        <v>8.474728039521036</v>
      </c>
      <c r="AF2274" s="31">
        <f t="shared" si="1468"/>
        <v>12972.435012084465</v>
      </c>
      <c r="AG2274" s="31">
        <f t="shared" si="1469"/>
        <v>0.119145076835312</v>
      </c>
      <c r="AH2274" s="31">
        <f t="shared" si="1470"/>
        <v>0.82884166921907843</v>
      </c>
      <c r="AI2274" s="31">
        <f t="shared" si="1470"/>
        <v>1.9776231496665225E-2</v>
      </c>
      <c r="AJ2274" s="31">
        <f t="shared" si="1470"/>
        <v>2.8301187923778667E-2</v>
      </c>
      <c r="AK2274" s="31">
        <f t="shared" si="1470"/>
        <v>3.2825471483835605E-3</v>
      </c>
      <c r="AL2274" s="31">
        <f t="shared" si="1471"/>
        <v>6.5328737678210823E-4</v>
      </c>
      <c r="AM2274" s="31">
        <f t="shared" si="1472"/>
        <v>1</v>
      </c>
      <c r="AN2274" s="31">
        <f>(Z2274*'Propiedades físicas'!$F$4)/1000</f>
        <v>1359.1712812101091</v>
      </c>
      <c r="AO2274" s="31">
        <f>(AA2274*'Propiedades físicas'!$F$6)/1000</f>
        <v>344.49711384363741</v>
      </c>
      <c r="AP2274" s="31">
        <f>(AB2274*'Propiedades físicas'!$F$9)/1000</f>
        <v>158.27597935462805</v>
      </c>
      <c r="AQ2274" s="31">
        <f>(AC2274*'Propiedades físicas'!$F$5)/1000</f>
        <v>108.11033800608629</v>
      </c>
      <c r="AR2274" s="31">
        <f>(AD2274*'Propiedades físicas'!$F$8)/1000</f>
        <v>15.096393830373536</v>
      </c>
      <c r="AS2274" s="31">
        <f>(AE2274*'Propiedades físicas'!$F$7)/1000</f>
        <v>0.78043770515949218</v>
      </c>
      <c r="AT2274" s="31">
        <f t="shared" si="1473"/>
        <v>1985.931543949994</v>
      </c>
      <c r="AU2274" s="31">
        <f t="shared" si="1474"/>
        <v>0.68439986531798258</v>
      </c>
      <c r="AV2274" s="31">
        <f t="shared" si="1477"/>
        <v>0.17346877584633999</v>
      </c>
      <c r="AW2274" s="31">
        <f t="shared" si="1477"/>
        <v>7.9698607858264353E-2</v>
      </c>
      <c r="AX2274" s="31">
        <f t="shared" si="1477"/>
        <v>5.4438099004689829E-2</v>
      </c>
      <c r="AY2274" s="31">
        <f t="shared" si="1477"/>
        <v>7.6016687868036932E-3</v>
      </c>
      <c r="AZ2274" s="31">
        <f t="shared" si="1478"/>
        <v>3.9298318591949596E-4</v>
      </c>
      <c r="BA2274" s="31">
        <f t="shared" si="1475"/>
        <v>1</v>
      </c>
      <c r="BB2274" s="34">
        <f>AU2274*'Propiedades físicas'!$C$4+'Diseño reactor'!AV2274*'Propiedades físicas'!$C$5+'Diseño reactor'!AW2274*'Propiedades físicas'!$C$8+'Diseño reactor'!AX2274*'Propiedades físicas'!$C$9+'Diseño reactor'!AY2274*'Propiedades físicas'!$C$7+'Diseño reactor'!AZ2274*'Propiedades físicas'!$C$6</f>
        <v>875.35479690937416</v>
      </c>
      <c r="BC2274" s="45">
        <f>AU2274*'Propiedades físicas'!$L$4+'Diseño reactor'!AV2274*'Propiedades físicas'!$L$5+'Diseño reactor'!AW2274*'Propiedades físicas'!$L$8+AX2274*'Propiedades físicas'!$L$9+'Diseño reactor'!AY2274*'Propiedades físicas'!$L$7+'Diseño reactor'!AZ2274*'Propiedades físicas'!$L$6</f>
        <v>2.1149230191758117</v>
      </c>
      <c r="BD2274" s="29">
        <f t="shared" si="1454"/>
        <v>1.464561855700121</v>
      </c>
      <c r="BE2274" s="58">
        <f t="shared" si="1455"/>
        <v>41.260083696380249</v>
      </c>
      <c r="BF2274" s="30">
        <f>AU2274*'Propiedades físicas'!$I$4+'Diseño reactor'!AV2274*'Propiedades físicas'!$I$5+'Diseño reactor'!AW2274*'Propiedades físicas'!$I$8+'Diseño reactor'!AX2274*'Propiedades físicas'!$I$9+'Diseño reactor'!AY2274*'Propiedades físicas'!$I$7+'Diseño reactor'!AZ2274*'Propiedades físicas'!$I$6</f>
        <v>1.9982849371501934E-2</v>
      </c>
      <c r="BG2274" s="24">
        <f>AU2274*'Propiedades físicas'!$O$4+'Diseño reactor'!AV2274*'Propiedades físicas'!$O$5+'Diseño reactor'!AW2274*'Propiedades físicas'!$O$8+'Diseño reactor'!AX2274*'Propiedades físicas'!$O$9+'Diseño reactor'!AY2274*'Propiedades físicas'!$O$7+'Diseño reactor'!AZ2274*'Propiedades físicas'!$O$6</f>
        <v>0.15432427179311689</v>
      </c>
      <c r="BH2274" s="54">
        <f t="shared" si="1456"/>
        <v>41128.313453930088</v>
      </c>
      <c r="BI2274" s="34">
        <f t="shared" si="1476"/>
        <v>273.85315111784837</v>
      </c>
      <c r="BJ2274" s="27">
        <f t="shared" si="1457"/>
        <v>4797.24100864294</v>
      </c>
      <c r="BK2274" s="34">
        <f t="shared" si="1458"/>
        <v>569.48517328838398</v>
      </c>
      <c r="BL2274" s="27">
        <f t="shared" si="1459"/>
        <v>105.70167191914804</v>
      </c>
      <c r="BM2274" s="34">
        <f t="shared" si="1460"/>
        <v>1.1054421768707483</v>
      </c>
      <c r="BN2274" s="45">
        <f t="shared" si="1461"/>
        <v>2471.1957935186492</v>
      </c>
      <c r="BO2274" s="45">
        <f t="shared" si="1462"/>
        <v>109.22192434630213</v>
      </c>
      <c r="BP2274" s="66">
        <f t="shared" si="1463"/>
        <v>6.6875125228163022</v>
      </c>
    </row>
    <row r="2275" spans="8:68">
      <c r="H2275" s="68">
        <v>2270</v>
      </c>
      <c r="I2275" s="31">
        <f>('Propiedades físicas'!$C$10*'Diseño reactor'!H2275)/1000</f>
        <v>1986.8067892315935</v>
      </c>
      <c r="J2275" s="31">
        <f t="shared" si="1441"/>
        <v>0.2295140133763888</v>
      </c>
      <c r="K2275" s="31">
        <f>(I2275*1000)/'Propiedades físicas'!$F$10</f>
        <v>12978.152259775999</v>
      </c>
      <c r="L2275" s="31">
        <f t="shared" si="1442"/>
        <v>1854.0217513965713</v>
      </c>
      <c r="M2275" s="31">
        <f t="shared" si="1443"/>
        <v>11124.130508379427</v>
      </c>
      <c r="N2275" s="31">
        <f t="shared" si="1444"/>
        <v>0.81674967021875389</v>
      </c>
      <c r="O2275" s="32">
        <f t="shared" si="1445"/>
        <v>4.9004980213125231</v>
      </c>
      <c r="P2275" s="33">
        <f t="shared" si="1446"/>
        <v>0.68123172777679541</v>
      </c>
      <c r="Q2275" s="31">
        <f t="shared" si="1447"/>
        <v>4.7387635809608257</v>
      </c>
      <c r="R2275" s="31">
        <f t="shared" si="1448"/>
        <v>0.11303233468066835</v>
      </c>
      <c r="S2275" s="31">
        <f t="shared" si="1449"/>
        <v>0.16173444035169618</v>
      </c>
      <c r="T2275" s="31">
        <f t="shared" si="1450"/>
        <v>1.8754717612842538E-2</v>
      </c>
      <c r="U2275" s="31">
        <f t="shared" si="1451"/>
        <v>3.7308901484475951E-3</v>
      </c>
      <c r="V2275" s="47">
        <f t="shared" si="1464"/>
        <v>6.7461782750711781E-4</v>
      </c>
      <c r="W2275" s="31">
        <f t="shared" si="1452"/>
        <v>0.1659234737195083</v>
      </c>
      <c r="X2275" s="34">
        <f>(S2275*H2275*'Propiedades físicas'!$F$5*60*24*365)/(1000000)</f>
        <v>56823.081301237071</v>
      </c>
      <c r="Y2275" s="34">
        <f>(U2275*H2275*'Propiedades físicas'!$F$7*60*24*365)/(1000000)</f>
        <v>409.92664550771536</v>
      </c>
      <c r="Z2275" s="31">
        <f t="shared" si="1465"/>
        <v>1546.3960220533256</v>
      </c>
      <c r="AA2275" s="31">
        <f t="shared" si="1466"/>
        <v>10756.993328781075</v>
      </c>
      <c r="AB2275" s="31">
        <f t="shared" si="1466"/>
        <v>256.58339972511715</v>
      </c>
      <c r="AC2275" s="31">
        <f t="shared" si="1466"/>
        <v>367.13717959835031</v>
      </c>
      <c r="AD2275" s="31">
        <f t="shared" si="1466"/>
        <v>42.573208981152561</v>
      </c>
      <c r="AE2275" s="31">
        <f t="shared" si="1467"/>
        <v>8.4691206369760401</v>
      </c>
      <c r="AF2275" s="31">
        <f t="shared" si="1468"/>
        <v>12978.152259775996</v>
      </c>
      <c r="AG2275" s="31">
        <f t="shared" si="1469"/>
        <v>0.1191537894686417</v>
      </c>
      <c r="AH2275" s="31">
        <f t="shared" si="1470"/>
        <v>0.82885399350113198</v>
      </c>
      <c r="AI2275" s="31">
        <f t="shared" si="1470"/>
        <v>1.9770410655479995E-2</v>
      </c>
      <c r="AJ2275" s="31">
        <f t="shared" si="1470"/>
        <v>2.8288863641725153E-2</v>
      </c>
      <c r="AK2275" s="31">
        <f t="shared" si="1470"/>
        <v>3.2803752128184216E-3</v>
      </c>
      <c r="AL2275" s="31">
        <f t="shared" si="1471"/>
        <v>6.5256752020277327E-4</v>
      </c>
      <c r="AM2275" s="31">
        <f t="shared" si="1472"/>
        <v>1</v>
      </c>
      <c r="AN2275" s="31">
        <f>(Z2275*'Propiedades físicas'!$F$4)/1000</f>
        <v>1359.8697338732534</v>
      </c>
      <c r="AO2275" s="31">
        <f>(AA2275*'Propiedades físicas'!$F$6)/1000</f>
        <v>344.65406625414562</v>
      </c>
      <c r="AP2275" s="31">
        <f>(AB2275*'Propiedades físicas'!$F$9)/1000</f>
        <v>158.299128460411</v>
      </c>
      <c r="AQ2275" s="31">
        <f>(AC2275*'Propiedades físicas'!$F$5)/1000</f>
        <v>108.11088527632623</v>
      </c>
      <c r="AR2275" s="31">
        <f>(AD2275*'Propiedades físicas'!$F$8)/1000</f>
        <v>15.093054047998201</v>
      </c>
      <c r="AS2275" s="31">
        <f>(AE2275*'Propiedades físicas'!$F$7)/1000</f>
        <v>0.77992131945912357</v>
      </c>
      <c r="AT2275" s="31">
        <f t="shared" si="1473"/>
        <v>1986.8067892315937</v>
      </c>
      <c r="AU2275" s="31">
        <f t="shared" si="1474"/>
        <v>0.68444991291739499</v>
      </c>
      <c r="AV2275" s="31">
        <f t="shared" si="1477"/>
        <v>0.17347135520280868</v>
      </c>
      <c r="AW2275" s="31">
        <f t="shared" si="1477"/>
        <v>7.967514975204705E-2</v>
      </c>
      <c r="AX2275" s="31">
        <f t="shared" si="1477"/>
        <v>5.44143929154473E-2</v>
      </c>
      <c r="AY2275" s="31">
        <f t="shared" si="1477"/>
        <v>7.5966390540851267E-3</v>
      </c>
      <c r="AZ2275" s="31">
        <f t="shared" si="1478"/>
        <v>3.9255015821682471E-4</v>
      </c>
      <c r="BA2275" s="31">
        <f t="shared" si="1475"/>
        <v>0.99999999999999989</v>
      </c>
      <c r="BB2275" s="34">
        <f>AU2275*'Propiedades físicas'!$C$4+'Diseño reactor'!AV2275*'Propiedades físicas'!$C$5+'Diseño reactor'!AW2275*'Propiedades físicas'!$C$8+'Diseño reactor'!AX2275*'Propiedades físicas'!$C$9+'Diseño reactor'!AY2275*'Propiedades físicas'!$C$7+'Diseño reactor'!AZ2275*'Propiedades físicas'!$C$6</f>
        <v>875.35465316199327</v>
      </c>
      <c r="BC2275" s="45">
        <f>AU2275*'Propiedades físicas'!$L$4+'Diseño reactor'!AV2275*'Propiedades físicas'!$L$5+'Diseño reactor'!AW2275*'Propiedades físicas'!$L$8+AX2275*'Propiedades físicas'!$L$9+'Diseño reactor'!AY2275*'Propiedades físicas'!$L$7+'Diseño reactor'!AZ2275*'Propiedades físicas'!$L$6</f>
        <v>2.1149587444351212</v>
      </c>
      <c r="BD2275" s="29">
        <f t="shared" si="1454"/>
        <v>1.4639992355659803</v>
      </c>
      <c r="BE2275" s="58">
        <f t="shared" si="1455"/>
        <v>41.259477383324132</v>
      </c>
      <c r="BF2275" s="30">
        <f>AU2275*'Propiedades físicas'!$I$4+'Diseño reactor'!AV2275*'Propiedades físicas'!$I$5+'Diseño reactor'!AW2275*'Propiedades físicas'!$I$8+'Diseño reactor'!AX2275*'Propiedades físicas'!$I$9+'Diseño reactor'!AY2275*'Propiedades físicas'!$I$7+'Diseño reactor'!AZ2275*'Propiedades físicas'!$I$6</f>
        <v>1.9982911320432152E-2</v>
      </c>
      <c r="BG2275" s="24">
        <f>AU2275*'Propiedades físicas'!$O$4+'Diseño reactor'!AV2275*'Propiedades físicas'!$O$5+'Diseño reactor'!AW2275*'Propiedades físicas'!$O$8+'Diseño reactor'!AX2275*'Propiedades físicas'!$O$9+'Diseño reactor'!AY2275*'Propiedades físicas'!$O$7+'Diseño reactor'!AZ2275*'Propiedades físicas'!$O$6</f>
        <v>0.15432600654956169</v>
      </c>
      <c r="BH2275" s="54">
        <f t="shared" si="1456"/>
        <v>41128.17919832559</v>
      </c>
      <c r="BI2275" s="34">
        <f t="shared" si="1476"/>
        <v>273.85554762506479</v>
      </c>
      <c r="BJ2275" s="27">
        <f t="shared" si="1457"/>
        <v>4797.2445624338716</v>
      </c>
      <c r="BK2275" s="34">
        <f t="shared" si="1458"/>
        <v>569.49199674001454</v>
      </c>
      <c r="BL2275" s="27">
        <f t="shared" si="1459"/>
        <v>105.70190698998299</v>
      </c>
      <c r="BM2275" s="34">
        <f t="shared" si="1460"/>
        <v>1.1054421768707483</v>
      </c>
      <c r="BN2275" s="45">
        <f t="shared" si="1461"/>
        <v>2472.3940252860011</v>
      </c>
      <c r="BO2275" s="45">
        <f t="shared" si="1462"/>
        <v>109.22942120570075</v>
      </c>
      <c r="BP2275" s="66">
        <f t="shared" si="1463"/>
        <v>6.6875114246188474</v>
      </c>
    </row>
    <row r="2276" spans="8:68">
      <c r="H2276" s="68">
        <v>2271</v>
      </c>
      <c r="I2276" s="31">
        <f>('Propiedades físicas'!$C$10*'Diseño reactor'!H2276)/1000</f>
        <v>1987.6820345131935</v>
      </c>
      <c r="J2276" s="31">
        <f t="shared" si="1441"/>
        <v>0.22941295040264312</v>
      </c>
      <c r="K2276" s="31">
        <f>(I2276*1000)/'Propiedades físicas'!$F$10</f>
        <v>12983.869507467531</v>
      </c>
      <c r="L2276" s="31">
        <f t="shared" si="1442"/>
        <v>1854.8385010667901</v>
      </c>
      <c r="M2276" s="31">
        <f t="shared" si="1443"/>
        <v>11129.031006400741</v>
      </c>
      <c r="N2276" s="31">
        <f t="shared" si="1444"/>
        <v>0.81674967021875389</v>
      </c>
      <c r="O2276" s="32">
        <f t="shared" si="1445"/>
        <v>4.9004980213125231</v>
      </c>
      <c r="P2276" s="33">
        <f t="shared" si="1446"/>
        <v>0.68128150346752037</v>
      </c>
      <c r="Q2276" s="31">
        <f t="shared" si="1447"/>
        <v>4.7388339810830198</v>
      </c>
      <c r="R2276" s="31">
        <f t="shared" si="1448"/>
        <v>0.11299907386745588</v>
      </c>
      <c r="S2276" s="31">
        <f t="shared" si="1449"/>
        <v>0.16166404022950284</v>
      </c>
      <c r="T2276" s="31">
        <f t="shared" si="1450"/>
        <v>1.874231228928629E-2</v>
      </c>
      <c r="U2276" s="31">
        <f t="shared" si="1451"/>
        <v>3.7267805944914728E-3</v>
      </c>
      <c r="V2276" s="47">
        <f t="shared" si="1464"/>
        <v>6.7466711993870957E-4</v>
      </c>
      <c r="W2276" s="31">
        <f t="shared" si="1452"/>
        <v>0.16586253008825891</v>
      </c>
      <c r="X2276" s="34">
        <f>(S2276*H2276*'Propiedades físicas'!$F$5*60*24*365)/(1000000)</f>
        <v>56823.368524022437</v>
      </c>
      <c r="Y2276" s="34">
        <f>(U2276*H2276*'Propiedades físicas'!$F$7*60*24*365)/(1000000)</f>
        <v>409.65549918726265</v>
      </c>
      <c r="Z2276" s="31">
        <f t="shared" si="1465"/>
        <v>1547.1902943747386</v>
      </c>
      <c r="AA2276" s="31">
        <f t="shared" si="1466"/>
        <v>10761.891971039538</v>
      </c>
      <c r="AB2276" s="31">
        <f t="shared" si="1466"/>
        <v>256.62089675299228</v>
      </c>
      <c r="AC2276" s="31">
        <f t="shared" si="1466"/>
        <v>367.13903536120097</v>
      </c>
      <c r="AD2276" s="31">
        <f t="shared" si="1466"/>
        <v>42.563791208969164</v>
      </c>
      <c r="AE2276" s="31">
        <f t="shared" si="1467"/>
        <v>8.4635187300901347</v>
      </c>
      <c r="AF2276" s="31">
        <f t="shared" si="1468"/>
        <v>12983.869507467531</v>
      </c>
      <c r="AG2276" s="31">
        <f t="shared" si="1469"/>
        <v>0.11916249570167731</v>
      </c>
      <c r="AH2276" s="31">
        <f t="shared" si="1470"/>
        <v>0.82886630713979015</v>
      </c>
      <c r="AI2276" s="31">
        <f t="shared" si="1470"/>
        <v>1.9764593028711478E-2</v>
      </c>
      <c r="AJ2276" s="31">
        <f t="shared" si="1470"/>
        <v>2.8276550003066881E-2</v>
      </c>
      <c r="AK2276" s="31">
        <f t="shared" si="1470"/>
        <v>3.2782054059068495E-3</v>
      </c>
      <c r="AL2276" s="31">
        <f t="shared" si="1471"/>
        <v>6.5184872084723543E-4</v>
      </c>
      <c r="AM2276" s="31">
        <f t="shared" si="1472"/>
        <v>0.99999999999999978</v>
      </c>
      <c r="AN2276" s="31">
        <f>(Z2276*'Propiedades físicas'!$F$4)/1000</f>
        <v>1360.5682010672576</v>
      </c>
      <c r="AO2276" s="31">
        <f>(AA2276*'Propiedades físicas'!$F$6)/1000</f>
        <v>344.8110187521068</v>
      </c>
      <c r="AP2276" s="31">
        <f>(AB2276*'Propiedades físicas'!$F$9)/1000</f>
        <v>158.32226225175856</v>
      </c>
      <c r="AQ2276" s="31">
        <f>(AC2276*'Propiedades físicas'!$F$5)/1000</f>
        <v>108.11143174281285</v>
      </c>
      <c r="AR2276" s="31">
        <f>(AD2276*'Propiedades físicas'!$F$8)/1000</f>
        <v>15.089715259403741</v>
      </c>
      <c r="AS2276" s="31">
        <f>(AE2276*'Propiedades físicas'!$F$7)/1000</f>
        <v>0.77940543985400057</v>
      </c>
      <c r="AT2276" s="31">
        <f t="shared" si="1473"/>
        <v>1987.6820345131932</v>
      </c>
      <c r="AU2276" s="31">
        <f t="shared" si="1474"/>
        <v>0.68449992375187751</v>
      </c>
      <c r="AV2276" s="31">
        <f t="shared" si="1477"/>
        <v>0.17347393233171476</v>
      </c>
      <c r="AW2276" s="31">
        <f t="shared" si="1477"/>
        <v>7.9651704599993309E-2</v>
      </c>
      <c r="AX2276" s="31">
        <f t="shared" si="1477"/>
        <v>5.4390707299062861E-2</v>
      </c>
      <c r="AY2276" s="31">
        <f t="shared" si="1477"/>
        <v>7.5916142508675385E-3</v>
      </c>
      <c r="AZ2276" s="31">
        <f t="shared" si="1478"/>
        <v>3.9211776648415809E-4</v>
      </c>
      <c r="BA2276" s="31">
        <f t="shared" si="1475"/>
        <v>1</v>
      </c>
      <c r="BB2276" s="34">
        <f>AU2276*'Propiedades físicas'!$C$4+'Diseño reactor'!AV2276*'Propiedades físicas'!$C$5+'Diseño reactor'!AW2276*'Propiedades físicas'!$C$8+'Diseño reactor'!AX2276*'Propiedades físicas'!$C$9+'Diseño reactor'!AY2276*'Propiedades físicas'!$C$7+'Diseño reactor'!AZ2276*'Propiedades físicas'!$C$6</f>
        <v>875.35450961651134</v>
      </c>
      <c r="BC2276" s="45">
        <f>AU2276*'Propiedades físicas'!$L$4+'Diseño reactor'!AV2276*'Propiedades físicas'!$L$5+'Diseño reactor'!AW2276*'Propiedades físicas'!$L$8+AX2276*'Propiedades físicas'!$L$9+'Diseño reactor'!AY2276*'Propiedades físicas'!$L$7+'Diseño reactor'!AZ2276*'Propiedades físicas'!$L$6</f>
        <v>2.1149944423704539</v>
      </c>
      <c r="BD2276" s="29">
        <f t="shared" si="1454"/>
        <v>1.4634370481281331</v>
      </c>
      <c r="BE2276" s="58">
        <f t="shared" si="1455"/>
        <v>41.258871542730716</v>
      </c>
      <c r="BF2276" s="30">
        <f>AU2276*'Propiedades físicas'!$I$4+'Diseño reactor'!AV2276*'Propiedades físicas'!$I$5+'Diseño reactor'!AW2276*'Propiedades físicas'!$I$8+'Diseño reactor'!AX2276*'Propiedades físicas'!$I$9+'Diseño reactor'!AY2276*'Propiedades físicas'!$I$7+'Diseño reactor'!AZ2276*'Propiedades físicas'!$I$6</f>
        <v>1.9982973174009249E-2</v>
      </c>
      <c r="BG2276" s="24">
        <f>AU2276*'Propiedades físicas'!$O$4+'Diseño reactor'!AV2276*'Propiedades físicas'!$O$5+'Diseño reactor'!AW2276*'Propiedades físicas'!$O$8+'Diseño reactor'!AX2276*'Propiedades físicas'!$O$9+'Diseño reactor'!AY2276*'Propiedades físicas'!$O$7+'Diseño reactor'!AZ2276*'Propiedades físicas'!$O$6</f>
        <v>0.15432774003437844</v>
      </c>
      <c r="BH2276" s="54">
        <f t="shared" si="1456"/>
        <v>41128.045149291065</v>
      </c>
      <c r="BI2276" s="34">
        <f t="shared" si="1476"/>
        <v>273.85794151882629</v>
      </c>
      <c r="BJ2276" s="27">
        <f t="shared" si="1457"/>
        <v>4797.2481168738059</v>
      </c>
      <c r="BK2276" s="34">
        <f t="shared" si="1458"/>
        <v>569.4988155856247</v>
      </c>
      <c r="BL2276" s="27">
        <f t="shared" si="1459"/>
        <v>105.70214189755571</v>
      </c>
      <c r="BM2276" s="34">
        <f t="shared" si="1460"/>
        <v>1.1054421768707483</v>
      </c>
      <c r="BN2276" s="45">
        <f t="shared" si="1461"/>
        <v>2473.5922746468682</v>
      </c>
      <c r="BO2276" s="45">
        <f t="shared" si="1462"/>
        <v>109.2369125586477</v>
      </c>
      <c r="BP2276" s="66">
        <f t="shared" si="1463"/>
        <v>6.6875103279638548</v>
      </c>
    </row>
    <row r="2277" spans="8:68">
      <c r="H2277" s="68">
        <v>2272</v>
      </c>
      <c r="I2277" s="31">
        <f>('Propiedades físicas'!$C$10*'Diseño reactor'!H2277)/1000</f>
        <v>1988.5572797947932</v>
      </c>
      <c r="J2277" s="31">
        <f t="shared" si="1441"/>
        <v>0.22931197639278281</v>
      </c>
      <c r="K2277" s="31">
        <f>(I2277*1000)/'Propiedades físicas'!$F$10</f>
        <v>12989.586755159062</v>
      </c>
      <c r="L2277" s="31">
        <f t="shared" si="1442"/>
        <v>1855.6552507370088</v>
      </c>
      <c r="M2277" s="31">
        <f t="shared" si="1443"/>
        <v>11133.931504422053</v>
      </c>
      <c r="N2277" s="31">
        <f t="shared" si="1444"/>
        <v>0.81674967021875389</v>
      </c>
      <c r="O2277" s="32">
        <f t="shared" si="1445"/>
        <v>4.9004980213125231</v>
      </c>
      <c r="P2277" s="33">
        <f t="shared" si="1446"/>
        <v>0.68133124260648459</v>
      </c>
      <c r="Q2277" s="31">
        <f t="shared" si="1447"/>
        <v>4.7389043204324324</v>
      </c>
      <c r="R2277" s="31">
        <f t="shared" si="1448"/>
        <v>0.11296583141829983</v>
      </c>
      <c r="S2277" s="31">
        <f t="shared" si="1449"/>
        <v>0.16159370088009209</v>
      </c>
      <c r="T2277" s="31">
        <f t="shared" si="1450"/>
        <v>1.872991912011622E-2</v>
      </c>
      <c r="U2277" s="31">
        <f t="shared" si="1451"/>
        <v>3.7226770738532653E-3</v>
      </c>
      <c r="V2277" s="47">
        <f t="shared" si="1464"/>
        <v>6.7471637617341198E-4</v>
      </c>
      <c r="W2277" s="31">
        <f t="shared" si="1452"/>
        <v>0.16580163120971886</v>
      </c>
      <c r="X2277" s="34">
        <f>(S2277*H2277*'Propiedades físicas'!$F$5*60*24*365)/(1000000)</f>
        <v>56823.655325130319</v>
      </c>
      <c r="Y2277" s="34">
        <f>(U2277*H2277*'Propiedades físicas'!$F$7*60*24*365)/(1000000)</f>
        <v>409.3846185283283</v>
      </c>
      <c r="Z2277" s="31">
        <f t="shared" si="1465"/>
        <v>1547.984583201933</v>
      </c>
      <c r="AA2277" s="31">
        <f t="shared" si="1466"/>
        <v>10766.790616022487</v>
      </c>
      <c r="AB2277" s="31">
        <f t="shared" si="1466"/>
        <v>256.65836898237723</v>
      </c>
      <c r="AC2277" s="31">
        <f t="shared" si="1466"/>
        <v>367.14088839956923</v>
      </c>
      <c r="AD2277" s="31">
        <f t="shared" si="1466"/>
        <v>42.554376240904055</v>
      </c>
      <c r="AE2277" s="31">
        <f t="shared" si="1467"/>
        <v>8.4579223117946185</v>
      </c>
      <c r="AF2277" s="31">
        <f t="shared" si="1468"/>
        <v>12989.586755159064</v>
      </c>
      <c r="AG2277" s="31">
        <f t="shared" si="1469"/>
        <v>0.11917119554146872</v>
      </c>
      <c r="AH2277" s="31">
        <f t="shared" si="1470"/>
        <v>0.82887861014872155</v>
      </c>
      <c r="AI2277" s="31">
        <f t="shared" si="1470"/>
        <v>1.9758778613987886E-2</v>
      </c>
      <c r="AJ2277" s="31">
        <f t="shared" si="1470"/>
        <v>2.8264246994135683E-2</v>
      </c>
      <c r="AK2277" s="31">
        <f t="shared" si="1470"/>
        <v>3.2760377249108998E-3</v>
      </c>
      <c r="AL2277" s="31">
        <f t="shared" si="1471"/>
        <v>6.5113097677533063E-4</v>
      </c>
      <c r="AM2277" s="31">
        <f t="shared" si="1472"/>
        <v>1</v>
      </c>
      <c r="AN2277" s="31">
        <f>(Z2277*'Propiedades físicas'!$F$4)/1000</f>
        <v>1361.2666827761159</v>
      </c>
      <c r="AO2277" s="31">
        <f>(AA2277*'Propiedades físicas'!$F$6)/1000</f>
        <v>344.96797133736044</v>
      </c>
      <c r="AP2277" s="31">
        <f>(AB2277*'Propiedades físicas'!$F$9)/1000</f>
        <v>158.34538074367762</v>
      </c>
      <c r="AQ2277" s="31">
        <f>(AC2277*'Propiedades físicas'!$F$5)/1000</f>
        <v>108.11197740702116</v>
      </c>
      <c r="AR2277" s="31">
        <f>(AD2277*'Propiedades físicas'!$F$8)/1000</f>
        <v>15.086377464925301</v>
      </c>
      <c r="AS2277" s="31">
        <f>(AE2277*'Propiedades físicas'!$F$7)/1000</f>
        <v>0.77889006569316643</v>
      </c>
      <c r="AT2277" s="31">
        <f t="shared" si="1473"/>
        <v>1988.5572797947937</v>
      </c>
      <c r="AU2277" s="31">
        <f t="shared" si="1474"/>
        <v>0.68454989786192622</v>
      </c>
      <c r="AV2277" s="31">
        <f t="shared" si="1477"/>
        <v>0.17347650723591876</v>
      </c>
      <c r="AW2277" s="31">
        <f t="shared" si="1477"/>
        <v>7.9628272392544733E-2</v>
      </c>
      <c r="AX2277" s="31">
        <f t="shared" si="1477"/>
        <v>5.436704212924539E-2</v>
      </c>
      <c r="AY2277" s="31">
        <f t="shared" si="1477"/>
        <v>7.5865943708104391E-3</v>
      </c>
      <c r="AZ2277" s="31">
        <f t="shared" si="1478"/>
        <v>3.9168600955439555E-4</v>
      </c>
      <c r="BA2277" s="31">
        <f t="shared" si="1475"/>
        <v>1</v>
      </c>
      <c r="BB2277" s="34">
        <f>AU2277*'Propiedades físicas'!$C$4+'Diseño reactor'!AV2277*'Propiedades físicas'!$C$5+'Diseño reactor'!AW2277*'Propiedades físicas'!$C$8+'Diseño reactor'!AX2277*'Propiedades físicas'!$C$9+'Diseño reactor'!AY2277*'Propiedades físicas'!$C$7+'Diseño reactor'!AZ2277*'Propiedades físicas'!$C$6</f>
        <v>875.35436627257729</v>
      </c>
      <c r="BC2277" s="45">
        <f>AU2277*'Propiedades físicas'!$L$4+'Diseño reactor'!AV2277*'Propiedades físicas'!$L$5+'Diseño reactor'!AW2277*'Propiedades físicas'!$L$8+AX2277*'Propiedades físicas'!$L$9+'Diseño reactor'!AY2277*'Propiedades físicas'!$L$7+'Diseño reactor'!AZ2277*'Propiedades físicas'!$L$6</f>
        <v>2.1150301130129416</v>
      </c>
      <c r="BD2277" s="29">
        <f t="shared" si="1454"/>
        <v>1.4628752928870896</v>
      </c>
      <c r="BE2277" s="58">
        <f t="shared" si="1455"/>
        <v>41.258266174046476</v>
      </c>
      <c r="BF2277" s="30">
        <f>AU2277*'Propiedades físicas'!$I$4+'Diseño reactor'!AV2277*'Propiedades físicas'!$I$5+'Diseño reactor'!AW2277*'Propiedades físicas'!$I$8+'Diseño reactor'!AX2277*'Propiedades físicas'!$I$9+'Diseño reactor'!AY2277*'Propiedades físicas'!$I$7+'Diseño reactor'!AZ2277*'Propiedades físicas'!$I$6</f>
        <v>1.9983034932399835E-2</v>
      </c>
      <c r="BG2277" s="24">
        <f>AU2277*'Propiedades físicas'!$O$4+'Diseño reactor'!AV2277*'Propiedades físicas'!$O$5+'Diseño reactor'!AW2277*'Propiedades físicas'!$O$8+'Diseño reactor'!AX2277*'Propiedades físicas'!$O$9+'Diseño reactor'!AY2277*'Propiedades físicas'!$O$7+'Diseño reactor'!AZ2277*'Propiedades físicas'!$O$6</f>
        <v>0.15432947224893931</v>
      </c>
      <c r="BH2277" s="54">
        <f t="shared" si="1456"/>
        <v>41127.911306463277</v>
      </c>
      <c r="BI2277" s="34">
        <f t="shared" si="1476"/>
        <v>273.86033280306032</v>
      </c>
      <c r="BJ2277" s="27">
        <f t="shared" si="1457"/>
        <v>4797.2516719580062</v>
      </c>
      <c r="BK2277" s="34">
        <f t="shared" si="1458"/>
        <v>569.50562982970837</v>
      </c>
      <c r="BL2277" s="27">
        <f t="shared" si="1459"/>
        <v>105.70237664203042</v>
      </c>
      <c r="BM2277" s="34">
        <f t="shared" si="1460"/>
        <v>1.1054421768707483</v>
      </c>
      <c r="BN2277" s="45">
        <f t="shared" si="1461"/>
        <v>2474.7905415813029</v>
      </c>
      <c r="BO2277" s="45">
        <f t="shared" si="1462"/>
        <v>109.24439841120727</v>
      </c>
      <c r="BP2277" s="66">
        <f t="shared" si="1463"/>
        <v>6.6875092328486438</v>
      </c>
    </row>
    <row r="2278" spans="8:68">
      <c r="H2278" s="68">
        <v>2273</v>
      </c>
      <c r="I2278" s="31">
        <f>('Propiedades físicas'!$C$10*'Diseño reactor'!H2278)/1000</f>
        <v>1989.4325250763929</v>
      </c>
      <c r="J2278" s="31">
        <f t="shared" si="1441"/>
        <v>0.2292110912293896</v>
      </c>
      <c r="K2278" s="31">
        <f>(I2278*1000)/'Propiedades físicas'!$F$10</f>
        <v>12995.304002850593</v>
      </c>
      <c r="L2278" s="31">
        <f t="shared" si="1442"/>
        <v>1856.4720004072274</v>
      </c>
      <c r="M2278" s="31">
        <f t="shared" si="1443"/>
        <v>11138.832002443365</v>
      </c>
      <c r="N2278" s="31">
        <f t="shared" si="1444"/>
        <v>0.81674967021875378</v>
      </c>
      <c r="O2278" s="32">
        <f t="shared" si="1445"/>
        <v>4.9004980213125231</v>
      </c>
      <c r="P2278" s="33">
        <f t="shared" si="1446"/>
        <v>0.681380945233935</v>
      </c>
      <c r="Q2278" s="31">
        <f t="shared" si="1447"/>
        <v>4.7389745990870704</v>
      </c>
      <c r="R2278" s="31">
        <f t="shared" si="1448"/>
        <v>0.11293260731965032</v>
      </c>
      <c r="S2278" s="31">
        <f t="shared" si="1449"/>
        <v>0.16152342222545224</v>
      </c>
      <c r="T2278" s="31">
        <f t="shared" si="1450"/>
        <v>1.8717538089703476E-2</v>
      </c>
      <c r="U2278" s="31">
        <f t="shared" si="1451"/>
        <v>3.7185795754649904E-3</v>
      </c>
      <c r="V2278" s="47">
        <f t="shared" si="1464"/>
        <v>6.747655962510813E-4</v>
      </c>
      <c r="W2278" s="31">
        <f t="shared" si="1452"/>
        <v>0.16574077703461132</v>
      </c>
      <c r="X2278" s="34">
        <f>(S2278*H2278*'Propiedades físicas'!$F$5*60*24*365)/(1000000)</f>
        <v>56823.94170533424</v>
      </c>
      <c r="Y2278" s="34">
        <f>(U2278*H2278*'Propiedades físicas'!$F$7*60*24*365)/(1000000)</f>
        <v>409.11400318930811</v>
      </c>
      <c r="Z2278" s="31">
        <f t="shared" si="1465"/>
        <v>1548.7788885167342</v>
      </c>
      <c r="AA2278" s="31">
        <f t="shared" si="1466"/>
        <v>10771.689263724911</v>
      </c>
      <c r="AB2278" s="31">
        <f t="shared" si="1466"/>
        <v>256.69581643756521</v>
      </c>
      <c r="AC2278" s="31">
        <f t="shared" si="1466"/>
        <v>367.14273871845296</v>
      </c>
      <c r="AD2278" s="31">
        <f t="shared" si="1466"/>
        <v>42.544964077896005</v>
      </c>
      <c r="AE2278" s="31">
        <f t="shared" si="1467"/>
        <v>8.4523313750319229</v>
      </c>
      <c r="AF2278" s="31">
        <f t="shared" si="1468"/>
        <v>12995.304002850589</v>
      </c>
      <c r="AG2278" s="31">
        <f t="shared" si="1469"/>
        <v>0.11917988899505555</v>
      </c>
      <c r="AH2278" s="31">
        <f t="shared" si="1470"/>
        <v>0.82889090254157072</v>
      </c>
      <c r="AI2278" s="31">
        <f t="shared" si="1470"/>
        <v>1.9752967408939229E-2</v>
      </c>
      <c r="AJ2278" s="31">
        <f t="shared" si="1470"/>
        <v>2.8251954601286607E-2</v>
      </c>
      <c r="AK2278" s="31">
        <f t="shared" si="1470"/>
        <v>3.2738721670969406E-3</v>
      </c>
      <c r="AL2278" s="31">
        <f t="shared" si="1471"/>
        <v>6.5041428605116581E-4</v>
      </c>
      <c r="AM2278" s="31">
        <f t="shared" si="1472"/>
        <v>1.0000000000000002</v>
      </c>
      <c r="AN2278" s="31">
        <f>(Z2278*'Propiedades físicas'!$F$4)/1000</f>
        <v>1361.9651789838458</v>
      </c>
      <c r="AO2278" s="31">
        <f>(AA2278*'Propiedades físicas'!$F$6)/1000</f>
        <v>345.12492400974611</v>
      </c>
      <c r="AP2278" s="31">
        <f>(AB2278*'Propiedades físicas'!$F$9)/1000</f>
        <v>158.36848395115587</v>
      </c>
      <c r="AQ2278" s="31">
        <f>(AC2278*'Propiedades físicas'!$F$5)/1000</f>
        <v>108.11252227042286</v>
      </c>
      <c r="AR2278" s="31">
        <f>(AD2278*'Propiedades físicas'!$F$8)/1000</f>
        <v>15.083040664895686</v>
      </c>
      <c r="AS2278" s="31">
        <f>(AE2278*'Propiedades físicas'!$F$7)/1000</f>
        <v>0.77837519632668972</v>
      </c>
      <c r="AT2278" s="31">
        <f t="shared" si="1473"/>
        <v>1989.4325250763929</v>
      </c>
      <c r="AU2278" s="31">
        <f t="shared" si="1474"/>
        <v>0.68459983528797852</v>
      </c>
      <c r="AV2278" s="31">
        <f t="shared" si="1477"/>
        <v>0.17347907991827646</v>
      </c>
      <c r="AW2278" s="31">
        <f t="shared" si="1477"/>
        <v>7.960485312015024E-2</v>
      </c>
      <c r="AX2278" s="31">
        <f t="shared" si="1477"/>
        <v>5.4343397379748484E-2</v>
      </c>
      <c r="AY2278" s="31">
        <f t="shared" si="1477"/>
        <v>7.5815794075833288E-3</v>
      </c>
      <c r="AZ2278" s="31">
        <f t="shared" si="1478"/>
        <v>3.912548862630064E-4</v>
      </c>
      <c r="BA2278" s="31">
        <f t="shared" si="1475"/>
        <v>1</v>
      </c>
      <c r="BB2278" s="34">
        <f>AU2278*'Propiedades físicas'!$C$4+'Diseño reactor'!AV2278*'Propiedades físicas'!$C$5+'Diseño reactor'!AW2278*'Propiedades físicas'!$C$8+'Diseño reactor'!AX2278*'Propiedades físicas'!$C$9+'Diseño reactor'!AY2278*'Propiedades físicas'!$C$7+'Diseño reactor'!AZ2278*'Propiedades físicas'!$C$6</f>
        <v>875.35422312984133</v>
      </c>
      <c r="BC2278" s="45">
        <f>AU2278*'Propiedades físicas'!$L$4+'Diseño reactor'!AV2278*'Propiedades físicas'!$L$5+'Diseño reactor'!AW2278*'Propiedades físicas'!$L$8+AX2278*'Propiedades físicas'!$L$9+'Diseño reactor'!AY2278*'Propiedades físicas'!$L$7+'Diseño reactor'!AZ2278*'Propiedades físicas'!$L$6</f>
        <v>2.1150657563936752</v>
      </c>
      <c r="BD2278" s="29">
        <f t="shared" si="1454"/>
        <v>1.4623139693441272</v>
      </c>
      <c r="BE2278" s="58">
        <f t="shared" si="1455"/>
        <v>41.257661276718743</v>
      </c>
      <c r="BF2278" s="30">
        <f>AU2278*'Propiedades físicas'!$I$4+'Diseño reactor'!AV2278*'Propiedades físicas'!$I$5+'Diseño reactor'!AW2278*'Propiedades físicas'!$I$8+'Diseño reactor'!AX2278*'Propiedades físicas'!$I$9+'Diseño reactor'!AY2278*'Propiedades físicas'!$I$7+'Diseño reactor'!AZ2278*'Propiedades físicas'!$I$6</f>
        <v>1.9983096595770182E-2</v>
      </c>
      <c r="BG2278" s="24">
        <f>AU2278*'Propiedades físicas'!$O$4+'Diseño reactor'!AV2278*'Propiedades físicas'!$O$5+'Diseño reactor'!AW2278*'Propiedades físicas'!$O$8+'Diseño reactor'!AX2278*'Propiedades físicas'!$O$9+'Diseño reactor'!AY2278*'Propiedades físicas'!$O$7+'Diseño reactor'!AZ2278*'Propiedades físicas'!$O$6</f>
        <v>0.15433120319461455</v>
      </c>
      <c r="BH2278" s="54">
        <f t="shared" si="1456"/>
        <v>41127.777669479729</v>
      </c>
      <c r="BI2278" s="34">
        <f t="shared" si="1476"/>
        <v>273.86272148168808</v>
      </c>
      <c r="BJ2278" s="27">
        <f t="shared" si="1457"/>
        <v>4797.255227681716</v>
      </c>
      <c r="BK2278" s="34">
        <f t="shared" si="1458"/>
        <v>569.51243947674902</v>
      </c>
      <c r="BL2278" s="27">
        <f t="shared" si="1459"/>
        <v>105.70261122357101</v>
      </c>
      <c r="BM2278" s="34">
        <f t="shared" si="1460"/>
        <v>1.1054421768707483</v>
      </c>
      <c r="BN2278" s="45">
        <f t="shared" si="1461"/>
        <v>2475.9888260694006</v>
      </c>
      <c r="BO2278" s="45">
        <f t="shared" si="1462"/>
        <v>109.2518787694349</v>
      </c>
      <c r="BP2278" s="66">
        <f t="shared" si="1463"/>
        <v>6.6875081392705393</v>
      </c>
    </row>
    <row r="2279" spans="8:68">
      <c r="H2279" s="68">
        <v>2274</v>
      </c>
      <c r="I2279" s="31">
        <f>('Propiedades físicas'!$C$10*'Diseño reactor'!H2279)/1000</f>
        <v>1990.3077703579927</v>
      </c>
      <c r="J2279" s="31">
        <f t="shared" si="1441"/>
        <v>0.22911029479525177</v>
      </c>
      <c r="K2279" s="31">
        <f>(I2279*1000)/'Propiedades físicas'!$F$10</f>
        <v>13001.021250542124</v>
      </c>
      <c r="L2279" s="31">
        <f t="shared" si="1442"/>
        <v>1857.2887500774461</v>
      </c>
      <c r="M2279" s="31">
        <f t="shared" si="1443"/>
        <v>11143.732500464677</v>
      </c>
      <c r="N2279" s="31">
        <f t="shared" si="1444"/>
        <v>0.81674967021875378</v>
      </c>
      <c r="O2279" s="32">
        <f t="shared" si="1445"/>
        <v>4.9004980213125231</v>
      </c>
      <c r="P2279" s="33">
        <f t="shared" si="1446"/>
        <v>0.68143061139005945</v>
      </c>
      <c r="Q2279" s="31">
        <f t="shared" si="1447"/>
        <v>4.7390448171248192</v>
      </c>
      <c r="R2279" s="31">
        <f t="shared" si="1448"/>
        <v>0.11289940155796749</v>
      </c>
      <c r="S2279" s="31">
        <f t="shared" si="1449"/>
        <v>0.16145320418770426</v>
      </c>
      <c r="T2279" s="31">
        <f t="shared" si="1450"/>
        <v>1.8705169182443828E-2</v>
      </c>
      <c r="U2279" s="31">
        <f t="shared" si="1451"/>
        <v>3.7144880882830273E-3</v>
      </c>
      <c r="V2279" s="47">
        <f t="shared" si="1464"/>
        <v>6.7481478021151522E-4</v>
      </c>
      <c r="W2279" s="31">
        <f t="shared" si="1452"/>
        <v>0.16567996751373187</v>
      </c>
      <c r="X2279" s="34">
        <f>(S2279*H2279*'Propiedades físicas'!$F$5*60*24*365)/(1000000)</f>
        <v>56824.227665406128</v>
      </c>
      <c r="Y2279" s="34">
        <f>(U2279*H2279*'Propiedades físicas'!$F$7*60*24*365)/(1000000)</f>
        <v>408.84365282913689</v>
      </c>
      <c r="Z2279" s="31">
        <f t="shared" si="1465"/>
        <v>1549.5732103009952</v>
      </c>
      <c r="AA2279" s="31">
        <f t="shared" si="1466"/>
        <v>10776.587914141839</v>
      </c>
      <c r="AB2279" s="31">
        <f t="shared" si="1466"/>
        <v>256.73323914281809</v>
      </c>
      <c r="AC2279" s="31">
        <f t="shared" si="1466"/>
        <v>367.14458632283947</v>
      </c>
      <c r="AD2279" s="31">
        <f t="shared" si="1466"/>
        <v>42.535554720877265</v>
      </c>
      <c r="AE2279" s="31">
        <f t="shared" si="1467"/>
        <v>8.4467459127556044</v>
      </c>
      <c r="AF2279" s="31">
        <f t="shared" si="1468"/>
        <v>13001.021250542124</v>
      </c>
      <c r="AG2279" s="31">
        <f t="shared" si="1469"/>
        <v>0.11918857606946687</v>
      </c>
      <c r="AH2279" s="31">
        <f t="shared" si="1470"/>
        <v>0.82890318433195931</v>
      </c>
      <c r="AI2279" s="31">
        <f t="shared" si="1470"/>
        <v>1.9747159411197229E-2</v>
      </c>
      <c r="AJ2279" s="31">
        <f t="shared" si="1470"/>
        <v>2.8239672810897842E-2</v>
      </c>
      <c r="AK2279" s="31">
        <f t="shared" si="1470"/>
        <v>3.2717087297356425E-3</v>
      </c>
      <c r="AL2279" s="31">
        <f t="shared" si="1471"/>
        <v>6.4969864674310773E-4</v>
      </c>
      <c r="AM2279" s="31">
        <f t="shared" si="1472"/>
        <v>0.99999999999999989</v>
      </c>
      <c r="AN2279" s="31">
        <f>(Z2279*'Propiedades físicas'!$F$4)/1000</f>
        <v>1362.6636896744892</v>
      </c>
      <c r="AO2279" s="31">
        <f>(AA2279*'Propiedades físicas'!$F$6)/1000</f>
        <v>345.28187676910449</v>
      </c>
      <c r="AP2279" s="31">
        <f>(AB2279*'Propiedades físicas'!$F$9)/1000</f>
        <v>158.39157188916161</v>
      </c>
      <c r="AQ2279" s="31">
        <f>(AC2279*'Propiedades físicas'!$F$5)/1000</f>
        <v>108.11306633448655</v>
      </c>
      <c r="AR2279" s="31">
        <f>(AD2279*'Propiedades físicas'!$F$8)/1000</f>
        <v>15.079704859645402</v>
      </c>
      <c r="AS2279" s="31">
        <f>(AE2279*'Propiedades físicas'!$F$7)/1000</f>
        <v>0.77786083110566373</v>
      </c>
      <c r="AT2279" s="31">
        <f t="shared" si="1473"/>
        <v>1990.3077703579929</v>
      </c>
      <c r="AU2279" s="31">
        <f t="shared" si="1474"/>
        <v>0.68464973607041157</v>
      </c>
      <c r="AV2279" s="31">
        <f t="shared" si="1477"/>
        <v>0.17348165038163885</v>
      </c>
      <c r="AW2279" s="31">
        <f t="shared" si="1477"/>
        <v>7.9581446773265632E-2</v>
      </c>
      <c r="AX2279" s="31">
        <f t="shared" si="1477"/>
        <v>5.4319773024370223E-2</v>
      </c>
      <c r="AY2279" s="31">
        <f t="shared" si="1477"/>
        <v>7.5765693548656768E-3</v>
      </c>
      <c r="AZ2279" s="31">
        <f t="shared" si="1478"/>
        <v>3.9082439544802227E-4</v>
      </c>
      <c r="BA2279" s="31">
        <f t="shared" si="1475"/>
        <v>1</v>
      </c>
      <c r="BB2279" s="34">
        <f>AU2279*'Propiedades físicas'!$C$4+'Diseño reactor'!AV2279*'Propiedades físicas'!$C$5+'Diseño reactor'!AW2279*'Propiedades físicas'!$C$8+'Diseño reactor'!AX2279*'Propiedades físicas'!$C$9+'Diseño reactor'!AY2279*'Propiedades físicas'!$C$7+'Diseño reactor'!AZ2279*'Propiedades físicas'!$C$6</f>
        <v>875.35408018795408</v>
      </c>
      <c r="BC2279" s="45">
        <f>AU2279*'Propiedades físicas'!$L$4+'Diseño reactor'!AV2279*'Propiedades físicas'!$L$5+'Diseño reactor'!AW2279*'Propiedades físicas'!$L$8+AX2279*'Propiedades físicas'!$L$9+'Diseño reactor'!AY2279*'Propiedades físicas'!$L$7+'Diseño reactor'!AZ2279*'Propiedades físicas'!$L$6</f>
        <v>2.1151013725436916</v>
      </c>
      <c r="BD2279" s="29">
        <f t="shared" si="1454"/>
        <v>1.4617530770012939</v>
      </c>
      <c r="BE2279" s="58">
        <f t="shared" si="1455"/>
        <v>41.257056850195717</v>
      </c>
      <c r="BF2279" s="30">
        <f>AU2279*'Propiedades físicas'!$I$4+'Diseño reactor'!AV2279*'Propiedades físicas'!$I$5+'Diseño reactor'!AW2279*'Propiedades físicas'!$I$8+'Diseño reactor'!AX2279*'Propiedades físicas'!$I$9+'Diseño reactor'!AY2279*'Propiedades físicas'!$I$7+'Diseño reactor'!AZ2279*'Propiedades físicas'!$I$6</f>
        <v>1.9983158164286197E-2</v>
      </c>
      <c r="BG2279" s="24">
        <f>AU2279*'Propiedades físicas'!$O$4+'Diseño reactor'!AV2279*'Propiedades físicas'!$O$5+'Diseño reactor'!AW2279*'Propiedades físicas'!$O$8+'Diseño reactor'!AX2279*'Propiedades físicas'!$O$9+'Diseño reactor'!AY2279*'Propiedades físicas'!$O$7+'Diseño reactor'!AZ2279*'Propiedades físicas'!$O$6</f>
        <v>0.15433293287277228</v>
      </c>
      <c r="BH2279" s="54">
        <f t="shared" si="1456"/>
        <v>41127.64423797877</v>
      </c>
      <c r="BI2279" s="34">
        <f t="shared" si="1476"/>
        <v>273.8651075586223</v>
      </c>
      <c r="BJ2279" s="27">
        <f t="shared" si="1457"/>
        <v>4797.2587840402357</v>
      </c>
      <c r="BK2279" s="34">
        <f t="shared" si="1458"/>
        <v>569.5192445312299</v>
      </c>
      <c r="BL2279" s="27">
        <f t="shared" si="1459"/>
        <v>105.70284564234127</v>
      </c>
      <c r="BM2279" s="34">
        <f t="shared" si="1460"/>
        <v>1.1054421768707483</v>
      </c>
      <c r="BN2279" s="45">
        <f t="shared" si="1461"/>
        <v>2477.1871280912751</v>
      </c>
      <c r="BO2279" s="45">
        <f t="shared" si="1462"/>
        <v>109.25935363937718</v>
      </c>
      <c r="BP2279" s="66">
        <f t="shared" si="1463"/>
        <v>6.6875070472268732</v>
      </c>
    </row>
    <row r="2280" spans="8:68">
      <c r="H2280" s="68">
        <v>2275</v>
      </c>
      <c r="I2280" s="31">
        <f>('Propiedades físicas'!$C$10*'Diseño reactor'!H2280)/1000</f>
        <v>1991.1830156395927</v>
      </c>
      <c r="J2280" s="31">
        <f t="shared" si="1441"/>
        <v>0.22900958697336374</v>
      </c>
      <c r="K2280" s="31">
        <f>(I2280*1000)/'Propiedades físicas'!$F$10</f>
        <v>13006.738498233655</v>
      </c>
      <c r="L2280" s="31">
        <f t="shared" si="1442"/>
        <v>1858.1054997476649</v>
      </c>
      <c r="M2280" s="31">
        <f t="shared" si="1443"/>
        <v>11148.632998485989</v>
      </c>
      <c r="N2280" s="31">
        <f t="shared" si="1444"/>
        <v>0.81674967021875378</v>
      </c>
      <c r="O2280" s="32">
        <f t="shared" si="1445"/>
        <v>4.9004980213125231</v>
      </c>
      <c r="P2280" s="33">
        <f t="shared" si="1446"/>
        <v>0.68148024111498662</v>
      </c>
      <c r="Q2280" s="31">
        <f t="shared" si="1447"/>
        <v>4.7391149746234218</v>
      </c>
      <c r="R2280" s="31">
        <f t="shared" si="1448"/>
        <v>0.1128662141197216</v>
      </c>
      <c r="S2280" s="31">
        <f t="shared" si="1449"/>
        <v>0.16138304668910089</v>
      </c>
      <c r="T2280" s="31">
        <f t="shared" si="1450"/>
        <v>1.8692812382757586E-2</v>
      </c>
      <c r="U2280" s="31">
        <f t="shared" si="1451"/>
        <v>3.7104026012880439E-3</v>
      </c>
      <c r="V2280" s="47">
        <f t="shared" si="1464"/>
        <v>6.7486392809445279E-4</v>
      </c>
      <c r="W2280" s="31">
        <f t="shared" si="1452"/>
        <v>0.1656192025979483</v>
      </c>
      <c r="X2280" s="34">
        <f>(S2280*H2280*'Propiedades físicas'!$F$5*60*24*365)/(1000000)</f>
        <v>56824.513206116077</v>
      </c>
      <c r="Y2280" s="34">
        <f>(U2280*H2280*'Propiedades físicas'!$F$7*60*24*365)/(1000000)</f>
        <v>408.5735671072851</v>
      </c>
      <c r="Z2280" s="31">
        <f t="shared" si="1465"/>
        <v>1550.3675485365945</v>
      </c>
      <c r="AA2280" s="31">
        <f t="shared" si="1466"/>
        <v>10781.486567268284</v>
      </c>
      <c r="AB2280" s="31">
        <f t="shared" si="1466"/>
        <v>256.77063712236662</v>
      </c>
      <c r="AC2280" s="31">
        <f t="shared" si="1466"/>
        <v>367.1464312177045</v>
      </c>
      <c r="AD2280" s="31">
        <f t="shared" si="1466"/>
        <v>42.52614817077351</v>
      </c>
      <c r="AE2280" s="31">
        <f t="shared" si="1467"/>
        <v>8.4411659179303005</v>
      </c>
      <c r="AF2280" s="31">
        <f t="shared" si="1468"/>
        <v>13006.738498233653</v>
      </c>
      <c r="AG2280" s="31">
        <f t="shared" si="1469"/>
        <v>0.11919725677172169</v>
      </c>
      <c r="AH2280" s="31">
        <f t="shared" si="1470"/>
        <v>0.82891545553348644</v>
      </c>
      <c r="AI2280" s="31">
        <f t="shared" si="1470"/>
        <v>1.9741354618395435E-2</v>
      </c>
      <c r="AJ2280" s="31">
        <f t="shared" si="1470"/>
        <v>2.8227401609370702E-2</v>
      </c>
      <c r="AK2280" s="31">
        <f t="shared" si="1470"/>
        <v>3.2695474101019761E-3</v>
      </c>
      <c r="AL2280" s="31">
        <f t="shared" si="1471"/>
        <v>6.4898405692377311E-4</v>
      </c>
      <c r="AM2280" s="31">
        <f t="shared" si="1472"/>
        <v>1</v>
      </c>
      <c r="AN2280" s="31">
        <f>(Z2280*'Propiedades físicas'!$F$4)/1000</f>
        <v>1363.3622148321106</v>
      </c>
      <c r="AO2280" s="31">
        <f>(AA2280*'Propiedades físicas'!$F$6)/1000</f>
        <v>345.43882961527584</v>
      </c>
      <c r="AP2280" s="31">
        <f>(AB2280*'Propiedades físicas'!$F$9)/1000</f>
        <v>158.41464457264405</v>
      </c>
      <c r="AQ2280" s="31">
        <f>(AC2280*'Propiedades físicas'!$F$5)/1000</f>
        <v>108.11360960067746</v>
      </c>
      <c r="AR2280" s="31">
        <f>(AD2280*'Propiedades físicas'!$F$8)/1000</f>
        <v>15.076370049502618</v>
      </c>
      <c r="AS2280" s="31">
        <f>(AE2280*'Propiedades físicas'!$F$7)/1000</f>
        <v>0.77734696938220149</v>
      </c>
      <c r="AT2280" s="31">
        <f t="shared" si="1473"/>
        <v>1991.1830156395927</v>
      </c>
      <c r="AU2280" s="31">
        <f t="shared" si="1474"/>
        <v>0.68469960024954402</v>
      </c>
      <c r="AV2280" s="31">
        <f t="shared" si="1477"/>
        <v>0.17348421862885197</v>
      </c>
      <c r="AW2280" s="31">
        <f t="shared" si="1477"/>
        <v>7.9558053342354024E-2</v>
      </c>
      <c r="AX2280" s="31">
        <f t="shared" si="1477"/>
        <v>5.4296169036953154E-2</v>
      </c>
      <c r="AY2280" s="31">
        <f t="shared" si="1477"/>
        <v>7.571564206346899E-3</v>
      </c>
      <c r="AZ2280" s="31">
        <f t="shared" si="1478"/>
        <v>3.9039453595003068E-4</v>
      </c>
      <c r="BA2280" s="31">
        <f t="shared" si="1475"/>
        <v>1</v>
      </c>
      <c r="BB2280" s="34">
        <f>AU2280*'Propiedades físicas'!$C$4+'Diseño reactor'!AV2280*'Propiedades físicas'!$C$5+'Diseño reactor'!AW2280*'Propiedades físicas'!$C$8+'Diseño reactor'!AX2280*'Propiedades físicas'!$C$9+'Diseño reactor'!AY2280*'Propiedades físicas'!$C$7+'Diseño reactor'!AZ2280*'Propiedades físicas'!$C$6</f>
        <v>875.3539374465671</v>
      </c>
      <c r="BC2280" s="45">
        <f>AU2280*'Propiedades físicas'!$L$4+'Diseño reactor'!AV2280*'Propiedades físicas'!$L$5+'Diseño reactor'!AW2280*'Propiedades físicas'!$L$8+AX2280*'Propiedades físicas'!$L$9+'Diseño reactor'!AY2280*'Propiedades físicas'!$L$7+'Diseño reactor'!AZ2280*'Propiedades físicas'!$L$6</f>
        <v>2.1151369614939859</v>
      </c>
      <c r="BD2280" s="29">
        <f t="shared" si="1454"/>
        <v>1.4611926153614008</v>
      </c>
      <c r="BE2280" s="58">
        <f t="shared" si="1455"/>
        <v>41.256452893926479</v>
      </c>
      <c r="BF2280" s="30">
        <f>AU2280*'Propiedades físicas'!$I$4+'Diseño reactor'!AV2280*'Propiedades físicas'!$I$5+'Diseño reactor'!AW2280*'Propiedades físicas'!$I$8+'Diseño reactor'!AX2280*'Propiedades físicas'!$I$9+'Diseño reactor'!AY2280*'Propiedades físicas'!$I$7+'Diseño reactor'!AZ2280*'Propiedades físicas'!$I$6</f>
        <v>1.9983219638113465E-2</v>
      </c>
      <c r="BG2280" s="24">
        <f>AU2280*'Propiedades físicas'!$O$4+'Diseño reactor'!AV2280*'Propiedades físicas'!$O$5+'Diseño reactor'!AW2280*'Propiedades físicas'!$O$8+'Diseño reactor'!AX2280*'Propiedades físicas'!$O$9+'Diseño reactor'!AY2280*'Propiedades físicas'!$O$7+'Diseño reactor'!AZ2280*'Propiedades físicas'!$O$6</f>
        <v>0.15433466128477907</v>
      </c>
      <c r="BH2280" s="54">
        <f t="shared" si="1456"/>
        <v>41127.511011599425</v>
      </c>
      <c r="BI2280" s="34">
        <f t="shared" si="1476"/>
        <v>273.86749103776845</v>
      </c>
      <c r="BJ2280" s="27">
        <f t="shared" si="1457"/>
        <v>4797.262341028847</v>
      </c>
      <c r="BK2280" s="34">
        <f t="shared" si="1458"/>
        <v>569.5260449976256</v>
      </c>
      <c r="BL2280" s="27">
        <f t="shared" si="1459"/>
        <v>105.7030798985047</v>
      </c>
      <c r="BM2280" s="34">
        <f t="shared" si="1460"/>
        <v>1.1054421768707483</v>
      </c>
      <c r="BN2280" s="45">
        <f t="shared" si="1461"/>
        <v>2478.3854476270767</v>
      </c>
      <c r="BO2280" s="45">
        <f t="shared" si="1462"/>
        <v>109.26682302707181</v>
      </c>
      <c r="BP2280" s="66">
        <f t="shared" si="1463"/>
        <v>6.6875059567149844</v>
      </c>
    </row>
    <row r="2281" spans="8:68">
      <c r="H2281" s="68">
        <v>2276</v>
      </c>
      <c r="I2281" s="31">
        <f>('Propiedades físicas'!$C$10*'Diseño reactor'!H2281)/1000</f>
        <v>1992.0582609211924</v>
      </c>
      <c r="J2281" s="31">
        <f t="shared" si="1441"/>
        <v>0.22890896764692553</v>
      </c>
      <c r="K2281" s="31">
        <f>(I2281*1000)/'Propiedades físicas'!$F$10</f>
        <v>13012.455745925186</v>
      </c>
      <c r="L2281" s="31">
        <f t="shared" si="1442"/>
        <v>1858.9222494178837</v>
      </c>
      <c r="M2281" s="31">
        <f t="shared" si="1443"/>
        <v>11153.533496507302</v>
      </c>
      <c r="N2281" s="31">
        <f t="shared" si="1444"/>
        <v>0.81674967021875378</v>
      </c>
      <c r="O2281" s="32">
        <f t="shared" si="1445"/>
        <v>4.9004980213125231</v>
      </c>
      <c r="P2281" s="33">
        <f t="shared" si="1446"/>
        <v>0.68152983444878634</v>
      </c>
      <c r="Q2281" s="31">
        <f t="shared" si="1447"/>
        <v>4.7391850716604971</v>
      </c>
      <c r="R2281" s="31">
        <f t="shared" si="1448"/>
        <v>0.112833044991393</v>
      </c>
      <c r="S2281" s="31">
        <f t="shared" si="1449"/>
        <v>0.16131294965202703</v>
      </c>
      <c r="T2281" s="31">
        <f t="shared" si="1450"/>
        <v>1.8680467675089598E-2</v>
      </c>
      <c r="U2281" s="31">
        <f t="shared" si="1451"/>
        <v>3.7063231034849399E-3</v>
      </c>
      <c r="V2281" s="47">
        <f t="shared" si="1464"/>
        <v>6.7491303993957483E-4</v>
      </c>
      <c r="W2281" s="31">
        <f t="shared" si="1452"/>
        <v>0.16555848223820036</v>
      </c>
      <c r="X2281" s="34">
        <f>(S2281*H2281*'Propiedades físicas'!$F$5*60*24*365)/(1000000)</f>
        <v>56824.798328232588</v>
      </c>
      <c r="Y2281" s="34">
        <f>(U2281*H2281*'Propiedades físicas'!$F$7*60*24*365)/(1000000)</f>
        <v>408.3037456837597</v>
      </c>
      <c r="Z2281" s="31">
        <f t="shared" si="1465"/>
        <v>1551.1619032054377</v>
      </c>
      <c r="AA2281" s="31">
        <f t="shared" si="1466"/>
        <v>10786.385223099291</v>
      </c>
      <c r="AB2281" s="31">
        <f t="shared" si="1466"/>
        <v>256.80801040041047</v>
      </c>
      <c r="AC2281" s="31">
        <f t="shared" si="1466"/>
        <v>367.14827340801349</v>
      </c>
      <c r="AD2281" s="31">
        <f t="shared" si="1466"/>
        <v>42.516744428503927</v>
      </c>
      <c r="AE2281" s="31">
        <f t="shared" si="1467"/>
        <v>8.4355913835317224</v>
      </c>
      <c r="AF2281" s="31">
        <f t="shared" si="1468"/>
        <v>13012.455745925188</v>
      </c>
      <c r="AG2281" s="31">
        <f t="shared" si="1469"/>
        <v>0.11920593110882852</v>
      </c>
      <c r="AH2281" s="31">
        <f t="shared" si="1470"/>
        <v>0.8289277161597276</v>
      </c>
      <c r="AI2281" s="31">
        <f t="shared" si="1470"/>
        <v>1.9735553028169116E-2</v>
      </c>
      <c r="AJ2281" s="31">
        <f t="shared" si="1470"/>
        <v>2.821514098312956E-2</v>
      </c>
      <c r="AK2281" s="31">
        <f t="shared" si="1470"/>
        <v>3.2673882054751976E-3</v>
      </c>
      <c r="AL2281" s="31">
        <f t="shared" si="1471"/>
        <v>6.4827051467001553E-4</v>
      </c>
      <c r="AM2281" s="31">
        <f t="shared" si="1472"/>
        <v>1</v>
      </c>
      <c r="AN2281" s="31">
        <f>(Z2281*'Propiedades físicas'!$F$4)/1000</f>
        <v>1364.0607544407978</v>
      </c>
      <c r="AO2281" s="31">
        <f>(AA2281*'Propiedades físicas'!$F$6)/1000</f>
        <v>345.59578254810128</v>
      </c>
      <c r="AP2281" s="31">
        <f>(AB2281*'Propiedades físicas'!$F$9)/1000</f>
        <v>158.43770201653319</v>
      </c>
      <c r="AQ2281" s="31">
        <f>(AC2281*'Propiedades físicas'!$F$5)/1000</f>
        <v>108.11415207045773</v>
      </c>
      <c r="AR2281" s="31">
        <f>(AD2281*'Propiedades físicas'!$F$8)/1000</f>
        <v>15.073036234793205</v>
      </c>
      <c r="AS2281" s="31">
        <f>(AE2281*'Propiedades físicas'!$F$7)/1000</f>
        <v>0.77683361050943633</v>
      </c>
      <c r="AT2281" s="31">
        <f t="shared" si="1473"/>
        <v>1992.0582609211924</v>
      </c>
      <c r="AU2281" s="31">
        <f t="shared" si="1474"/>
        <v>0.68474942786563475</v>
      </c>
      <c r="AV2281" s="31">
        <f t="shared" si="1477"/>
        <v>0.17348678466275708</v>
      </c>
      <c r="AW2281" s="31">
        <f t="shared" si="1477"/>
        <v>7.9534672817885579E-2</v>
      </c>
      <c r="AX2281" s="31">
        <f t="shared" si="1477"/>
        <v>5.4272585391384208E-2</v>
      </c>
      <c r="AY2281" s="31">
        <f t="shared" si="1477"/>
        <v>7.5665639557263471E-3</v>
      </c>
      <c r="AZ2281" s="31">
        <f t="shared" si="1478"/>
        <v>3.8996530661216869E-4</v>
      </c>
      <c r="BA2281" s="31">
        <f t="shared" si="1475"/>
        <v>1</v>
      </c>
      <c r="BB2281" s="34">
        <f>AU2281*'Propiedades físicas'!$C$4+'Diseño reactor'!AV2281*'Propiedades físicas'!$C$5+'Diseño reactor'!AW2281*'Propiedades físicas'!$C$8+'Diseño reactor'!AX2281*'Propiedades físicas'!$C$9+'Diseño reactor'!AY2281*'Propiedades físicas'!$C$7+'Diseño reactor'!AZ2281*'Propiedades físicas'!$C$6</f>
        <v>875.35379490533262</v>
      </c>
      <c r="BC2281" s="45">
        <f>AU2281*'Propiedades físicas'!$L$4+'Diseño reactor'!AV2281*'Propiedades físicas'!$L$5+'Diseño reactor'!AW2281*'Propiedades físicas'!$L$8+AX2281*'Propiedades físicas'!$L$9+'Diseño reactor'!AY2281*'Propiedades físicas'!$L$7+'Diseño reactor'!AZ2281*'Propiedades físicas'!$L$6</f>
        <v>2.1151725232755045</v>
      </c>
      <c r="BD2281" s="29">
        <f t="shared" si="1454"/>
        <v>1.4606325839280256</v>
      </c>
      <c r="BE2281" s="58">
        <f t="shared" si="1455"/>
        <v>41.255849407360934</v>
      </c>
      <c r="BF2281" s="30">
        <f>AU2281*'Propiedades físicas'!$I$4+'Diseño reactor'!AV2281*'Propiedades físicas'!$I$5+'Diseño reactor'!AW2281*'Propiedades físicas'!$I$8+'Diseño reactor'!AX2281*'Propiedades físicas'!$I$9+'Diseño reactor'!AY2281*'Propiedades físicas'!$I$7+'Diseño reactor'!AZ2281*'Propiedades físicas'!$I$6</f>
        <v>1.9983281017417209E-2</v>
      </c>
      <c r="BG2281" s="24">
        <f>AU2281*'Propiedades físicas'!$O$4+'Diseño reactor'!AV2281*'Propiedades físicas'!$O$5+'Diseño reactor'!AW2281*'Propiedades físicas'!$O$8+'Diseño reactor'!AX2281*'Propiedades físicas'!$O$9+'Diseño reactor'!AY2281*'Propiedades físicas'!$O$7+'Diseño reactor'!AZ2281*'Propiedades físicas'!$O$6</f>
        <v>0.15433638843199915</v>
      </c>
      <c r="BH2281" s="54">
        <f t="shared" si="1456"/>
        <v>41127.377989981527</v>
      </c>
      <c r="BI2281" s="34">
        <f t="shared" si="1476"/>
        <v>273.86987192302507</v>
      </c>
      <c r="BJ2281" s="27">
        <f t="shared" si="1457"/>
        <v>4797.2658986428651</v>
      </c>
      <c r="BK2281" s="34">
        <f t="shared" si="1458"/>
        <v>569.53284088040664</v>
      </c>
      <c r="BL2281" s="27">
        <f t="shared" si="1459"/>
        <v>105.70331399222468</v>
      </c>
      <c r="BM2281" s="34">
        <f t="shared" si="1460"/>
        <v>1.1054421768707483</v>
      </c>
      <c r="BN2281" s="45">
        <f t="shared" si="1461"/>
        <v>2479.5837846569852</v>
      </c>
      <c r="BO2281" s="45">
        <f t="shared" si="1462"/>
        <v>109.27428693854759</v>
      </c>
      <c r="BP2281" s="66">
        <f t="shared" si="1463"/>
        <v>6.6875048677322155</v>
      </c>
    </row>
    <row r="2282" spans="8:68">
      <c r="H2282" s="68">
        <v>2277</v>
      </c>
      <c r="I2282" s="31">
        <f>('Propiedades físicas'!$C$10*'Diseño reactor'!H2282)/1000</f>
        <v>1992.9335062027924</v>
      </c>
      <c r="J2282" s="31">
        <f t="shared" si="1441"/>
        <v>0.22880843669934234</v>
      </c>
      <c r="K2282" s="31">
        <f>(I2282*1000)/'Propiedades físicas'!$F$10</f>
        <v>13018.172993616718</v>
      </c>
      <c r="L2282" s="31">
        <f t="shared" si="1442"/>
        <v>1859.7389990881024</v>
      </c>
      <c r="M2282" s="31">
        <f t="shared" si="1443"/>
        <v>11158.433994528614</v>
      </c>
      <c r="N2282" s="31">
        <f t="shared" si="1444"/>
        <v>0.81674967021875378</v>
      </c>
      <c r="O2282" s="32">
        <f t="shared" si="1445"/>
        <v>4.9004980213125222</v>
      </c>
      <c r="P2282" s="33">
        <f t="shared" si="1446"/>
        <v>0.68157939143146973</v>
      </c>
      <c r="Q2282" s="31">
        <f t="shared" si="1447"/>
        <v>4.7392551083135217</v>
      </c>
      <c r="R2282" s="31">
        <f t="shared" si="1448"/>
        <v>0.11279989415947211</v>
      </c>
      <c r="S2282" s="31">
        <f t="shared" si="1449"/>
        <v>0.16124291299899882</v>
      </c>
      <c r="T2282" s="31">
        <f t="shared" si="1450"/>
        <v>1.8668135043909181E-2</v>
      </c>
      <c r="U2282" s="31">
        <f t="shared" si="1451"/>
        <v>3.7022495839027841E-3</v>
      </c>
      <c r="V2282" s="47">
        <f t="shared" si="1464"/>
        <v>6.7496211578650406E-4</v>
      </c>
      <c r="W2282" s="31">
        <f t="shared" si="1452"/>
        <v>0.16549780638549977</v>
      </c>
      <c r="X2282" s="34">
        <f>(S2282*H2282*'Propiedades físicas'!$F$5*60*24*365)/(1000000)</f>
        <v>56825.083032522416</v>
      </c>
      <c r="Y2282" s="34">
        <f>(U2282*H2282*'Propiedades físicas'!$F$7*60*24*365)/(1000000)</f>
        <v>408.03418821910287</v>
      </c>
      <c r="Z2282" s="31">
        <f t="shared" si="1465"/>
        <v>1551.9562742894566</v>
      </c>
      <c r="AA2282" s="31">
        <f t="shared" si="1466"/>
        <v>10791.283881629888</v>
      </c>
      <c r="AB2282" s="31">
        <f t="shared" si="1466"/>
        <v>256.84535900111803</v>
      </c>
      <c r="AC2282" s="31">
        <f t="shared" si="1466"/>
        <v>367.15011289872029</v>
      </c>
      <c r="AD2282" s="31">
        <f t="shared" si="1466"/>
        <v>42.507343494981207</v>
      </c>
      <c r="AE2282" s="31">
        <f t="shared" si="1467"/>
        <v>8.4300223025466394</v>
      </c>
      <c r="AF2282" s="31">
        <f t="shared" si="1468"/>
        <v>13018.17299361671</v>
      </c>
      <c r="AG2282" s="31">
        <f t="shared" si="1469"/>
        <v>0.11921459908778581</v>
      </c>
      <c r="AH2282" s="31">
        <f t="shared" si="1470"/>
        <v>0.82893996622423527</v>
      </c>
      <c r="AI2282" s="31">
        <f t="shared" si="1470"/>
        <v>1.972975463815535E-2</v>
      </c>
      <c r="AJ2282" s="31">
        <f t="shared" si="1470"/>
        <v>2.8202890918621801E-2</v>
      </c>
      <c r="AK2282" s="31">
        <f t="shared" si="1470"/>
        <v>3.2652311131388502E-3</v>
      </c>
      <c r="AL2282" s="31">
        <f t="shared" si="1471"/>
        <v>6.4755801806291792E-4</v>
      </c>
      <c r="AM2282" s="31">
        <f t="shared" si="1472"/>
        <v>1</v>
      </c>
      <c r="AN2282" s="31">
        <f>(Z2282*'Propiedades físicas'!$F$4)/1000</f>
        <v>1364.7593084846624</v>
      </c>
      <c r="AO2282" s="31">
        <f>(AA2282*'Propiedades físicas'!$F$6)/1000</f>
        <v>345.75273556742161</v>
      </c>
      <c r="AP2282" s="31">
        <f>(AB2282*'Propiedades físicas'!$F$9)/1000</f>
        <v>158.46074423573975</v>
      </c>
      <c r="AQ2282" s="31">
        <f>(AC2282*'Propiedades físicas'!$F$5)/1000</f>
        <v>108.11469374528617</v>
      </c>
      <c r="AR2282" s="31">
        <f>(AD2282*'Propiedades físicas'!$F$8)/1000</f>
        <v>15.069703415840731</v>
      </c>
      <c r="AS2282" s="31">
        <f>(AE2282*'Propiedades físicas'!$F$7)/1000</f>
        <v>0.77632075384152011</v>
      </c>
      <c r="AT2282" s="31">
        <f t="shared" si="1473"/>
        <v>1992.9335062027919</v>
      </c>
      <c r="AU2282" s="31">
        <f t="shared" si="1474"/>
        <v>0.68479921895888418</v>
      </c>
      <c r="AV2282" s="31">
        <f t="shared" si="1477"/>
        <v>0.17348934848619046</v>
      </c>
      <c r="AW2282" s="31">
        <f t="shared" si="1477"/>
        <v>7.9511305190337597E-2</v>
      </c>
      <c r="AX2282" s="31">
        <f t="shared" si="1477"/>
        <v>5.4249022061594515E-2</v>
      </c>
      <c r="AY2282" s="31">
        <f t="shared" si="1477"/>
        <v>7.5615685967132841E-3</v>
      </c>
      <c r="AZ2282" s="31">
        <f t="shared" si="1478"/>
        <v>3.895367062801167E-4</v>
      </c>
      <c r="BA2282" s="31">
        <f t="shared" si="1475"/>
        <v>1.0000000000000002</v>
      </c>
      <c r="BB2282" s="34">
        <f>AU2282*'Propiedades físicas'!$C$4+'Diseño reactor'!AV2282*'Propiedades físicas'!$C$5+'Diseño reactor'!AW2282*'Propiedades físicas'!$C$8+'Diseño reactor'!AX2282*'Propiedades físicas'!$C$9+'Diseño reactor'!AY2282*'Propiedades físicas'!$C$7+'Diseño reactor'!AZ2282*'Propiedades físicas'!$C$6</f>
        <v>875.3536525639031</v>
      </c>
      <c r="BC2282" s="45">
        <f>AU2282*'Propiedades físicas'!$L$4+'Diseño reactor'!AV2282*'Propiedades físicas'!$L$5+'Diseño reactor'!AW2282*'Propiedades físicas'!$L$8+AX2282*'Propiedades físicas'!$L$9+'Diseño reactor'!AY2282*'Propiedades físicas'!$L$7+'Diseño reactor'!AZ2282*'Propiedades físicas'!$L$6</f>
        <v>2.1152080579191468</v>
      </c>
      <c r="BD2282" s="29">
        <f t="shared" si="1454"/>
        <v>1.4600729822055096</v>
      </c>
      <c r="BE2282" s="58">
        <f t="shared" si="1455"/>
        <v>41.255246389949882</v>
      </c>
      <c r="BF2282" s="30">
        <f>AU2282*'Propiedades físicas'!$I$4+'Diseño reactor'!AV2282*'Propiedades físicas'!$I$5+'Diseño reactor'!AW2282*'Propiedades físicas'!$I$8+'Diseño reactor'!AX2282*'Propiedades físicas'!$I$9+'Diseño reactor'!AY2282*'Propiedades físicas'!$I$7+'Diseño reactor'!AZ2282*'Propiedades físicas'!$I$6</f>
        <v>1.9983342302362338E-2</v>
      </c>
      <c r="BG2282" s="24">
        <f>AU2282*'Propiedades físicas'!$O$4+'Diseño reactor'!AV2282*'Propiedades físicas'!$O$5+'Diseño reactor'!AW2282*'Propiedades físicas'!$O$8+'Diseño reactor'!AX2282*'Propiedades físicas'!$O$9+'Diseño reactor'!AY2282*'Propiedades físicas'!$O$7+'Diseño reactor'!AZ2282*'Propiedades físicas'!$O$6</f>
        <v>0.15433811431579514</v>
      </c>
      <c r="BH2282" s="54">
        <f t="shared" si="1456"/>
        <v>41127.245172765572</v>
      </c>
      <c r="BI2282" s="34">
        <f t="shared" si="1476"/>
        <v>273.87225021828272</v>
      </c>
      <c r="BJ2282" s="27">
        <f t="shared" si="1457"/>
        <v>4797.2694568775951</v>
      </c>
      <c r="BK2282" s="34">
        <f t="shared" si="1458"/>
        <v>569.5396321840359</v>
      </c>
      <c r="BL2282" s="27">
        <f t="shared" si="1459"/>
        <v>105.70354792366423</v>
      </c>
      <c r="BM2282" s="34">
        <f t="shared" si="1460"/>
        <v>1.1054421768707483</v>
      </c>
      <c r="BN2282" s="45">
        <f t="shared" si="1461"/>
        <v>2480.7821391612079</v>
      </c>
      <c r="BO2282" s="45">
        <f t="shared" si="1462"/>
        <v>109.28174537982454</v>
      </c>
      <c r="BP2282" s="66">
        <f t="shared" si="1463"/>
        <v>6.6875037802759119</v>
      </c>
    </row>
    <row r="2283" spans="8:68">
      <c r="H2283" s="68">
        <v>2278</v>
      </c>
      <c r="I2283" s="31">
        <f>('Propiedades físicas'!$C$10*'Diseño reactor'!H2283)/1000</f>
        <v>1993.8087514843921</v>
      </c>
      <c r="J2283" s="31">
        <f t="shared" si="1441"/>
        <v>0.22870799401422412</v>
      </c>
      <c r="K2283" s="31">
        <f>(I2283*1000)/'Propiedades físicas'!$F$10</f>
        <v>13023.890241308251</v>
      </c>
      <c r="L2283" s="31">
        <f t="shared" si="1442"/>
        <v>1860.5557487583214</v>
      </c>
      <c r="M2283" s="31">
        <f t="shared" si="1443"/>
        <v>11163.334492549928</v>
      </c>
      <c r="N2283" s="31">
        <f t="shared" si="1444"/>
        <v>0.81674967021875389</v>
      </c>
      <c r="O2283" s="32">
        <f t="shared" si="1445"/>
        <v>4.9004980213125231</v>
      </c>
      <c r="P2283" s="33">
        <f t="shared" si="1446"/>
        <v>0.68162891210298959</v>
      </c>
      <c r="Q2283" s="31">
        <f t="shared" si="1447"/>
        <v>4.7393250846598587</v>
      </c>
      <c r="R2283" s="31">
        <f t="shared" si="1448"/>
        <v>0.11276676161045952</v>
      </c>
      <c r="S2283" s="31">
        <f t="shared" si="1449"/>
        <v>0.16117293665266394</v>
      </c>
      <c r="T2283" s="31">
        <f t="shared" si="1450"/>
        <v>1.8655814473710081E-2</v>
      </c>
      <c r="U2283" s="31">
        <f t="shared" si="1451"/>
        <v>3.6981820315947528E-3</v>
      </c>
      <c r="V2283" s="47">
        <f t="shared" si="1464"/>
        <v>6.7501115567480529E-4</v>
      </c>
      <c r="W2283" s="31">
        <f t="shared" si="1452"/>
        <v>0.16543717499093</v>
      </c>
      <c r="X2283" s="34">
        <f>(S2283*H2283*'Propiedades físicas'!$F$5*60*24*365)/(1000000)</f>
        <v>56825.367319750672</v>
      </c>
      <c r="Y2283" s="34">
        <f>(U2283*H2283*'Propiedades físicas'!$F$7*60*24*365)/(1000000)</f>
        <v>407.76489437439045</v>
      </c>
      <c r="Z2283" s="31">
        <f t="shared" si="1465"/>
        <v>1552.7506617706103</v>
      </c>
      <c r="AA2283" s="31">
        <f t="shared" si="1466"/>
        <v>10796.182542855158</v>
      </c>
      <c r="AB2283" s="31">
        <f t="shared" si="1466"/>
        <v>256.88268294862678</v>
      </c>
      <c r="AC2283" s="31">
        <f t="shared" si="1466"/>
        <v>367.15194969476846</v>
      </c>
      <c r="AD2283" s="31">
        <f t="shared" si="1466"/>
        <v>42.497945371111562</v>
      </c>
      <c r="AE2283" s="31">
        <f t="shared" si="1467"/>
        <v>8.4244586679728464</v>
      </c>
      <c r="AF2283" s="31">
        <f t="shared" si="1468"/>
        <v>13023.890241308247</v>
      </c>
      <c r="AG2283" s="31">
        <f t="shared" si="1469"/>
        <v>0.11922326071558147</v>
      </c>
      <c r="AH2283" s="31">
        <f t="shared" si="1470"/>
        <v>0.82895220574053952</v>
      </c>
      <c r="AI2283" s="31">
        <f t="shared" si="1470"/>
        <v>1.9723959445992919E-2</v>
      </c>
      <c r="AJ2283" s="31">
        <f t="shared" si="1470"/>
        <v>2.8190651402317725E-2</v>
      </c>
      <c r="AK2283" s="31">
        <f t="shared" si="1470"/>
        <v>3.2630761303807372E-3</v>
      </c>
      <c r="AL2283" s="31">
        <f t="shared" si="1471"/>
        <v>6.4684656518777686E-4</v>
      </c>
      <c r="AM2283" s="31">
        <f t="shared" si="1472"/>
        <v>1</v>
      </c>
      <c r="AN2283" s="31">
        <f>(Z2283*'Propiedades físicas'!$F$4)/1000</f>
        <v>1365.4578769478392</v>
      </c>
      <c r="AO2283" s="31">
        <f>(AA2283*'Propiedades físicas'!$F$6)/1000</f>
        <v>345.90968867307924</v>
      </c>
      <c r="AP2283" s="31">
        <f>(AB2283*'Propiedades físicas'!$F$9)/1000</f>
        <v>158.48377124515528</v>
      </c>
      <c r="AQ2283" s="31">
        <f>(AC2283*'Propiedades físicas'!$F$5)/1000</f>
        <v>108.11523462661847</v>
      </c>
      <c r="AR2283" s="31">
        <f>(AD2283*'Propiedades físicas'!$F$8)/1000</f>
        <v>15.066371592966465</v>
      </c>
      <c r="AS2283" s="31">
        <f>(AE2283*'Propiedades físicas'!$F$7)/1000</f>
        <v>0.77580839873361951</v>
      </c>
      <c r="AT2283" s="31">
        <f t="shared" si="1473"/>
        <v>1993.8087514843926</v>
      </c>
      <c r="AU2283" s="31">
        <f t="shared" si="1474"/>
        <v>0.68484897356943308</v>
      </c>
      <c r="AV2283" s="31">
        <f t="shared" si="1477"/>
        <v>0.17349191010198403</v>
      </c>
      <c r="AW2283" s="31">
        <f t="shared" si="1477"/>
        <v>7.9487950450194356E-2</v>
      </c>
      <c r="AX2283" s="31">
        <f t="shared" si="1477"/>
        <v>5.42254790215594E-2</v>
      </c>
      <c r="AY2283" s="31">
        <f t="shared" si="1477"/>
        <v>7.5565781230268634E-3</v>
      </c>
      <c r="AZ2283" s="31">
        <f t="shared" si="1478"/>
        <v>3.891087338020908E-4</v>
      </c>
      <c r="BA2283" s="31">
        <f t="shared" si="1475"/>
        <v>0.99999999999999978</v>
      </c>
      <c r="BB2283" s="34">
        <f>AU2283*'Propiedades físicas'!$C$4+'Diseño reactor'!AV2283*'Propiedades físicas'!$C$5+'Diseño reactor'!AW2283*'Propiedades físicas'!$C$8+'Diseño reactor'!AX2283*'Propiedades físicas'!$C$9+'Diseño reactor'!AY2283*'Propiedades físicas'!$C$7+'Diseño reactor'!AZ2283*'Propiedades físicas'!$C$6</f>
        <v>875.35351042193247</v>
      </c>
      <c r="BC2283" s="45">
        <f>AU2283*'Propiedades físicas'!$L$4+'Diseño reactor'!AV2283*'Propiedades físicas'!$L$5+'Diseño reactor'!AW2283*'Propiedades físicas'!$L$8+AX2283*'Propiedades físicas'!$L$9+'Diseño reactor'!AY2283*'Propiedades físicas'!$L$7+'Diseño reactor'!AZ2283*'Propiedades físicas'!$L$6</f>
        <v>2.1152435654557671</v>
      </c>
      <c r="BD2283" s="29">
        <f t="shared" si="1454"/>
        <v>1.4595138096989537</v>
      </c>
      <c r="BE2283" s="58">
        <f t="shared" si="1455"/>
        <v>41.254643841144954</v>
      </c>
      <c r="BF2283" s="30">
        <f>AU2283*'Propiedades físicas'!$I$4+'Diseño reactor'!AV2283*'Propiedades físicas'!$I$5+'Diseño reactor'!AW2283*'Propiedades físicas'!$I$8+'Diseño reactor'!AX2283*'Propiedades físicas'!$I$9+'Diseño reactor'!AY2283*'Propiedades físicas'!$I$7+'Diseño reactor'!AZ2283*'Propiedades físicas'!$I$6</f>
        <v>1.998340349311337E-2</v>
      </c>
      <c r="BG2283" s="24">
        <f>AU2283*'Propiedades físicas'!$O$4+'Diseño reactor'!AV2283*'Propiedades físicas'!$O$5+'Diseño reactor'!AW2283*'Propiedades físicas'!$O$8+'Diseño reactor'!AX2283*'Propiedades físicas'!$O$9+'Diseño reactor'!AY2283*'Propiedades físicas'!$O$7+'Diseño reactor'!AZ2283*'Propiedades físicas'!$O$6</f>
        <v>0.15433983893752751</v>
      </c>
      <c r="BH2283" s="54">
        <f t="shared" si="1456"/>
        <v>41127.112559592962</v>
      </c>
      <c r="BI2283" s="34">
        <f t="shared" si="1476"/>
        <v>273.87462592742492</v>
      </c>
      <c r="BJ2283" s="27">
        <f t="shared" si="1457"/>
        <v>4797.273015728385</v>
      </c>
      <c r="BK2283" s="34">
        <f t="shared" si="1458"/>
        <v>569.54641891297365</v>
      </c>
      <c r="BL2283" s="27">
        <f t="shared" si="1459"/>
        <v>105.70378169298633</v>
      </c>
      <c r="BM2283" s="34">
        <f t="shared" si="1460"/>
        <v>1.1054421768707483</v>
      </c>
      <c r="BN2283" s="45">
        <f t="shared" si="1461"/>
        <v>2481.9805111199839</v>
      </c>
      <c r="BO2283" s="45">
        <f t="shared" si="1462"/>
        <v>109.28919835691381</v>
      </c>
      <c r="BP2283" s="66">
        <f t="shared" si="1463"/>
        <v>6.6875026943434275</v>
      </c>
    </row>
    <row r="2284" spans="8:68">
      <c r="H2284" s="68">
        <v>2279</v>
      </c>
      <c r="I2284" s="31">
        <f>('Propiedades físicas'!$C$10*'Diseño reactor'!H2284)/1000</f>
        <v>1994.6839967659919</v>
      </c>
      <c r="J2284" s="31">
        <f t="shared" si="1441"/>
        <v>0.22860763947538507</v>
      </c>
      <c r="K2284" s="31">
        <f>(I2284*1000)/'Propiedades físicas'!$F$10</f>
        <v>13029.60748899978</v>
      </c>
      <c r="L2284" s="31">
        <f t="shared" si="1442"/>
        <v>1861.37249842854</v>
      </c>
      <c r="M2284" s="31">
        <f t="shared" si="1443"/>
        <v>11168.23499057124</v>
      </c>
      <c r="N2284" s="31">
        <f t="shared" si="1444"/>
        <v>0.81674967021875389</v>
      </c>
      <c r="O2284" s="32">
        <f t="shared" si="1445"/>
        <v>4.9004980213125231</v>
      </c>
      <c r="P2284" s="33">
        <f t="shared" si="1446"/>
        <v>0.68167839650323958</v>
      </c>
      <c r="Q2284" s="31">
        <f t="shared" si="1447"/>
        <v>4.7393950007767218</v>
      </c>
      <c r="R2284" s="31">
        <f t="shared" si="1448"/>
        <v>0.11273364733086583</v>
      </c>
      <c r="S2284" s="31">
        <f t="shared" si="1449"/>
        <v>0.16110302053580089</v>
      </c>
      <c r="T2284" s="31">
        <f t="shared" si="1450"/>
        <v>1.864350594901042E-2</v>
      </c>
      <c r="U2284" s="31">
        <f t="shared" si="1451"/>
        <v>3.6941204356380664E-3</v>
      </c>
      <c r="V2284" s="47">
        <f t="shared" si="1464"/>
        <v>6.7506015964398478E-4</v>
      </c>
      <c r="W2284" s="31">
        <f t="shared" si="1452"/>
        <v>0.16537658800564628</v>
      </c>
      <c r="X2284" s="34">
        <f>(S2284*H2284*'Propiedades físicas'!$F$5*60*24*365)/(1000000)</f>
        <v>56825.651190680757</v>
      </c>
      <c r="Y2284" s="34">
        <f>(U2284*H2284*'Propiedades físicas'!$F$7*60*24*365)/(1000000)</f>
        <v>407.495863811231</v>
      </c>
      <c r="Z2284" s="31">
        <f t="shared" si="1465"/>
        <v>1553.5450656308831</v>
      </c>
      <c r="AA2284" s="31">
        <f t="shared" si="1466"/>
        <v>10801.081206770148</v>
      </c>
      <c r="AB2284" s="31">
        <f t="shared" si="1466"/>
        <v>256.91998226704322</v>
      </c>
      <c r="AC2284" s="31">
        <f t="shared" si="1466"/>
        <v>367.15378380109024</v>
      </c>
      <c r="AD2284" s="31">
        <f t="shared" si="1466"/>
        <v>42.488550057794747</v>
      </c>
      <c r="AE2284" s="31">
        <f t="shared" si="1467"/>
        <v>8.4189004728191534</v>
      </c>
      <c r="AF2284" s="31">
        <f t="shared" si="1468"/>
        <v>13029.607488999778</v>
      </c>
      <c r="AG2284" s="31">
        <f t="shared" si="1469"/>
        <v>0.11923191599919342</v>
      </c>
      <c r="AH2284" s="31">
        <f t="shared" si="1470"/>
        <v>0.82896443472214654</v>
      </c>
      <c r="AI2284" s="31">
        <f t="shared" si="1470"/>
        <v>1.9718167449322432E-2</v>
      </c>
      <c r="AJ2284" s="31">
        <f t="shared" si="1470"/>
        <v>2.817842242071061E-2</v>
      </c>
      <c r="AK2284" s="31">
        <f t="shared" si="1470"/>
        <v>3.2609232544929404E-3</v>
      </c>
      <c r="AL2284" s="31">
        <f t="shared" si="1471"/>
        <v>6.4613615413409758E-4</v>
      </c>
      <c r="AM2284" s="31">
        <f t="shared" si="1472"/>
        <v>1</v>
      </c>
      <c r="AN2284" s="31">
        <f>(Z2284*'Propiedades físicas'!$F$4)/1000</f>
        <v>1366.156459814486</v>
      </c>
      <c r="AO2284" s="31">
        <f>(AA2284*'Propiedades físicas'!$F$6)/1000</f>
        <v>346.06664186491554</v>
      </c>
      <c r="AP2284" s="31">
        <f>(AB2284*'Propiedades físicas'!$F$9)/1000</f>
        <v>158.50678305965232</v>
      </c>
      <c r="AQ2284" s="31">
        <f>(AC2284*'Propiedades físicas'!$F$5)/1000</f>
        <v>108.11577471590705</v>
      </c>
      <c r="AR2284" s="31">
        <f>(AD2284*'Propiedades físicas'!$F$8)/1000</f>
        <v>15.063040766489388</v>
      </c>
      <c r="AS2284" s="31">
        <f>(AE2284*'Propiedades físicas'!$F$7)/1000</f>
        <v>0.77529654454191588</v>
      </c>
      <c r="AT2284" s="31">
        <f t="shared" si="1473"/>
        <v>1994.6839967659923</v>
      </c>
      <c r="AU2284" s="31">
        <f t="shared" si="1474"/>
        <v>0.68489869173736473</v>
      </c>
      <c r="AV2284" s="31">
        <f t="shared" si="1477"/>
        <v>0.17349446951296446</v>
      </c>
      <c r="AW2284" s="31">
        <f t="shared" si="1477"/>
        <v>7.9464608587947502E-2</v>
      </c>
      <c r="AX2284" s="31">
        <f t="shared" si="1477"/>
        <v>5.4201956245298298E-2</v>
      </c>
      <c r="AY2284" s="31">
        <f t="shared" si="1477"/>
        <v>7.5515925283961248E-3</v>
      </c>
      <c r="AZ2284" s="31">
        <f t="shared" si="1478"/>
        <v>3.8868138802883789E-4</v>
      </c>
      <c r="BA2284" s="31">
        <f t="shared" si="1475"/>
        <v>0.99999999999999989</v>
      </c>
      <c r="BB2284" s="34">
        <f>AU2284*'Propiedades físicas'!$C$4+'Diseño reactor'!AV2284*'Propiedades físicas'!$C$5+'Diseño reactor'!AW2284*'Propiedades físicas'!$C$8+'Diseño reactor'!AX2284*'Propiedades físicas'!$C$9+'Diseño reactor'!AY2284*'Propiedades físicas'!$C$7+'Diseño reactor'!AZ2284*'Propiedades físicas'!$C$6</f>
        <v>875.35336847907513</v>
      </c>
      <c r="BC2284" s="45">
        <f>AU2284*'Propiedades físicas'!$L$4+'Diseño reactor'!AV2284*'Propiedades físicas'!$L$5+'Diseño reactor'!AW2284*'Propiedades físicas'!$L$8+AX2284*'Propiedades físicas'!$L$9+'Diseño reactor'!AY2284*'Propiedades físicas'!$L$7+'Diseño reactor'!AZ2284*'Propiedades físicas'!$L$6</f>
        <v>2.1152790459161723</v>
      </c>
      <c r="BD2284" s="29">
        <f t="shared" si="1454"/>
        <v>1.4589550659142196</v>
      </c>
      <c r="BE2284" s="58">
        <f t="shared" si="1455"/>
        <v>41.254041760398657</v>
      </c>
      <c r="BF2284" s="30">
        <f>AU2284*'Propiedades físicas'!$I$4+'Diseño reactor'!AV2284*'Propiedades físicas'!$I$5+'Diseño reactor'!AW2284*'Propiedades físicas'!$I$8+'Diseño reactor'!AX2284*'Propiedades físicas'!$I$9+'Diseño reactor'!AY2284*'Propiedades físicas'!$I$7+'Diseño reactor'!AZ2284*'Propiedades físicas'!$I$6</f>
        <v>1.9983464589834549E-2</v>
      </c>
      <c r="BG2284" s="24">
        <f>AU2284*'Propiedades físicas'!$O$4+'Diseño reactor'!AV2284*'Propiedades físicas'!$O$5+'Diseño reactor'!AW2284*'Propiedades físicas'!$O$8+'Diseño reactor'!AX2284*'Propiedades físicas'!$O$9+'Diseño reactor'!AY2284*'Propiedades físicas'!$O$7+'Diseño reactor'!AZ2284*'Propiedades físicas'!$O$6</f>
        <v>0.15434156229855509</v>
      </c>
      <c r="BH2284" s="54">
        <f t="shared" si="1456"/>
        <v>41126.980150105672</v>
      </c>
      <c r="BI2284" s="34">
        <f t="shared" si="1476"/>
        <v>273.87699905432771</v>
      </c>
      <c r="BJ2284" s="27">
        <f t="shared" si="1457"/>
        <v>4797.2765751905627</v>
      </c>
      <c r="BK2284" s="34">
        <f t="shared" si="1458"/>
        <v>569.55320107167165</v>
      </c>
      <c r="BL2284" s="27">
        <f t="shared" si="1459"/>
        <v>105.70401530035363</v>
      </c>
      <c r="BM2284" s="34">
        <f t="shared" si="1460"/>
        <v>1.1054421768707483</v>
      </c>
      <c r="BN2284" s="45">
        <f t="shared" si="1461"/>
        <v>2483.1789005135811</v>
      </c>
      <c r="BO2284" s="45">
        <f t="shared" si="1462"/>
        <v>109.29664587581782</v>
      </c>
      <c r="BP2284" s="66">
        <f t="shared" si="1463"/>
        <v>6.6875016099321245</v>
      </c>
    </row>
    <row r="2285" spans="8:68">
      <c r="H2285" s="68">
        <v>2280</v>
      </c>
      <c r="I2285" s="31">
        <f>('Propiedades físicas'!$C$10*'Diseño reactor'!H2285)/1000</f>
        <v>1995.5592420475919</v>
      </c>
      <c r="J2285" s="31">
        <f t="shared" si="1441"/>
        <v>0.2285073729668432</v>
      </c>
      <c r="K2285" s="31">
        <f>(I2285*1000)/'Propiedades físicas'!$F$10</f>
        <v>13035.324736691313</v>
      </c>
      <c r="L2285" s="31">
        <f t="shared" si="1442"/>
        <v>1862.189248098759</v>
      </c>
      <c r="M2285" s="31">
        <f t="shared" si="1443"/>
        <v>11173.135488592554</v>
      </c>
      <c r="N2285" s="31">
        <f t="shared" si="1444"/>
        <v>0.81674967021875389</v>
      </c>
      <c r="O2285" s="32">
        <f t="shared" si="1445"/>
        <v>4.900498021312524</v>
      </c>
      <c r="P2285" s="33">
        <f t="shared" si="1446"/>
        <v>0.68172784467205561</v>
      </c>
      <c r="Q2285" s="31">
        <f t="shared" si="1447"/>
        <v>4.7394648567412023</v>
      </c>
      <c r="R2285" s="31">
        <f t="shared" si="1448"/>
        <v>0.11270055130721178</v>
      </c>
      <c r="S2285" s="31">
        <f t="shared" si="1449"/>
        <v>0.16103316457131889</v>
      </c>
      <c r="T2285" s="31">
        <f t="shared" si="1450"/>
        <v>1.863120945435268E-2</v>
      </c>
      <c r="U2285" s="31">
        <f t="shared" si="1451"/>
        <v>3.6900647851339286E-3</v>
      </c>
      <c r="V2285" s="47">
        <f t="shared" si="1464"/>
        <v>6.7510912773349199E-4</v>
      </c>
      <c r="W2285" s="31">
        <f t="shared" si="1452"/>
        <v>0.16531604538087522</v>
      </c>
      <c r="X2285" s="34">
        <f>(S2285*H2285*'Propiedades físicas'!$F$5*60*24*365)/(1000000)</f>
        <v>56825.934646074355</v>
      </c>
      <c r="Y2285" s="34">
        <f>(U2285*H2285*'Propiedades físicas'!$F$7*60*24*365)/(1000000)</f>
        <v>407.22709619176538</v>
      </c>
      <c r="Z2285" s="31">
        <f t="shared" si="1465"/>
        <v>1554.3394858522868</v>
      </c>
      <c r="AA2285" s="31">
        <f t="shared" si="1466"/>
        <v>10805.979873369941</v>
      </c>
      <c r="AB2285" s="31">
        <f t="shared" si="1466"/>
        <v>256.95725698044288</v>
      </c>
      <c r="AC2285" s="31">
        <f t="shared" si="1466"/>
        <v>367.15561522260708</v>
      </c>
      <c r="AD2285" s="31">
        <f t="shared" si="1466"/>
        <v>42.479157555924111</v>
      </c>
      <c r="AE2285" s="31">
        <f t="shared" si="1467"/>
        <v>8.4133477101053575</v>
      </c>
      <c r="AF2285" s="31">
        <f t="shared" si="1468"/>
        <v>13035.324736691307</v>
      </c>
      <c r="AG2285" s="31">
        <f t="shared" si="1469"/>
        <v>0.11924056494558931</v>
      </c>
      <c r="AH2285" s="31">
        <f t="shared" si="1470"/>
        <v>0.82897665318254043</v>
      </c>
      <c r="AI2285" s="31">
        <f t="shared" si="1470"/>
        <v>1.971237864578624E-2</v>
      </c>
      <c r="AJ2285" s="31">
        <f t="shared" si="1470"/>
        <v>2.8166203960316556E-2</v>
      </c>
      <c r="AK2285" s="31">
        <f t="shared" si="1470"/>
        <v>3.258772482771794E-3</v>
      </c>
      <c r="AL2285" s="31">
        <f t="shared" si="1471"/>
        <v>6.4542678299557858E-4</v>
      </c>
      <c r="AM2285" s="31">
        <f t="shared" si="1472"/>
        <v>1</v>
      </c>
      <c r="AN2285" s="31">
        <f>(Z2285*'Propiedades físicas'!$F$4)/1000</f>
        <v>1366.8550570687839</v>
      </c>
      <c r="AO2285" s="31">
        <f>(AA2285*'Propiedades físicas'!$F$6)/1000</f>
        <v>346.22359514277287</v>
      </c>
      <c r="AP2285" s="31">
        <f>(AB2285*'Propiedades físicas'!$F$9)/1000</f>
        <v>158.52977969408423</v>
      </c>
      <c r="AQ2285" s="31">
        <f>(AC2285*'Propiedades físicas'!$F$5)/1000</f>
        <v>108.11631401460112</v>
      </c>
      <c r="AR2285" s="31">
        <f>(AD2285*'Propiedades físicas'!$F$8)/1000</f>
        <v>15.05971093672621</v>
      </c>
      <c r="AS2285" s="31">
        <f>(AE2285*'Propiedades físicas'!$F$7)/1000</f>
        <v>0.7747851906236024</v>
      </c>
      <c r="AT2285" s="31">
        <f t="shared" si="1473"/>
        <v>1995.5592420475919</v>
      </c>
      <c r="AU2285" s="31">
        <f t="shared" si="1474"/>
        <v>0.68494837350270255</v>
      </c>
      <c r="AV2285" s="31">
        <f t="shared" si="1477"/>
        <v>0.17349702672195377</v>
      </c>
      <c r="AW2285" s="31">
        <f t="shared" si="1477"/>
        <v>7.9441279594095596E-2</v>
      </c>
      <c r="AX2285" s="31">
        <f t="shared" si="1477"/>
        <v>5.4178453706874546E-2</v>
      </c>
      <c r="AY2285" s="31">
        <f t="shared" si="1477"/>
        <v>7.5466118065599646E-3</v>
      </c>
      <c r="AZ2285" s="31">
        <f t="shared" si="1478"/>
        <v>3.8825466781362768E-4</v>
      </c>
      <c r="BA2285" s="31">
        <f t="shared" si="1475"/>
        <v>1</v>
      </c>
      <c r="BB2285" s="34">
        <f>AU2285*'Propiedades físicas'!$C$4+'Diseño reactor'!AV2285*'Propiedades físicas'!$C$5+'Diseño reactor'!AW2285*'Propiedades físicas'!$C$8+'Diseño reactor'!AX2285*'Propiedades físicas'!$C$9+'Diseño reactor'!AY2285*'Propiedades físicas'!$C$7+'Diseño reactor'!AZ2285*'Propiedades físicas'!$C$6</f>
        <v>875.35322673498627</v>
      </c>
      <c r="BC2285" s="45">
        <f>AU2285*'Propiedades físicas'!$L$4+'Diseño reactor'!AV2285*'Propiedades físicas'!$L$5+'Diseño reactor'!AW2285*'Propiedades físicas'!$L$8+AX2285*'Propiedades físicas'!$L$9+'Diseño reactor'!AY2285*'Propiedades físicas'!$L$7+'Diseño reactor'!AZ2285*'Propiedades físicas'!$L$6</f>
        <v>2.1153144993311237</v>
      </c>
      <c r="BD2285" s="29">
        <f t="shared" si="1454"/>
        <v>1.4583967503579283</v>
      </c>
      <c r="BE2285" s="58">
        <f t="shared" si="1455"/>
        <v>41.253440147164348</v>
      </c>
      <c r="BF2285" s="30">
        <f>AU2285*'Propiedades físicas'!$I$4+'Diseño reactor'!AV2285*'Propiedades físicas'!$I$5+'Diseño reactor'!AW2285*'Propiedades físicas'!$I$8+'Diseño reactor'!AX2285*'Propiedades físicas'!$I$9+'Diseño reactor'!AY2285*'Propiedades físicas'!$I$7+'Diseño reactor'!AZ2285*'Propiedades físicas'!$I$6</f>
        <v>1.9983525592689736E-2</v>
      </c>
      <c r="BG2285" s="24">
        <f>AU2285*'Propiedades físicas'!$O$4+'Diseño reactor'!AV2285*'Propiedades físicas'!$O$5+'Diseño reactor'!AW2285*'Propiedades físicas'!$O$8+'Diseño reactor'!AX2285*'Propiedades físicas'!$O$9+'Diseño reactor'!AY2285*'Propiedades físicas'!$O$7+'Diseño reactor'!AZ2285*'Propiedades físicas'!$O$6</f>
        <v>0.15434328440023451</v>
      </c>
      <c r="BH2285" s="54">
        <f t="shared" si="1456"/>
        <v>41126.847943946545</v>
      </c>
      <c r="BI2285" s="34">
        <f t="shared" si="1476"/>
        <v>273.87936960286015</v>
      </c>
      <c r="BJ2285" s="27">
        <f t="shared" si="1457"/>
        <v>4797.2801352595052</v>
      </c>
      <c r="BK2285" s="34">
        <f t="shared" si="1458"/>
        <v>569.55997866457938</v>
      </c>
      <c r="BL2285" s="27">
        <f t="shared" si="1459"/>
        <v>105.70424874592867</v>
      </c>
      <c r="BM2285" s="34">
        <f t="shared" si="1460"/>
        <v>1.1054421768707483</v>
      </c>
      <c r="BN2285" s="45">
        <f t="shared" si="1461"/>
        <v>2484.3773073222983</v>
      </c>
      <c r="BO2285" s="45">
        <f t="shared" si="1462"/>
        <v>109.30408794253015</v>
      </c>
      <c r="BP2285" s="66">
        <f t="shared" si="1463"/>
        <v>6.6875005270393686</v>
      </c>
    </row>
    <row r="2286" spans="8:68">
      <c r="H2286" s="68">
        <v>2281</v>
      </c>
      <c r="I2286" s="31">
        <f>('Propiedades físicas'!$C$10*'Diseño reactor'!H2286)/1000</f>
        <v>1996.4344873291916</v>
      </c>
      <c r="J2286" s="31">
        <f t="shared" si="1441"/>
        <v>0.22840719437282003</v>
      </c>
      <c r="K2286" s="31">
        <f>(I2286*1000)/'Propiedades físicas'!$F$10</f>
        <v>13041.041984382842</v>
      </c>
      <c r="L2286" s="31">
        <f t="shared" si="1442"/>
        <v>1863.0059977689773</v>
      </c>
      <c r="M2286" s="31">
        <f t="shared" si="1443"/>
        <v>11178.035986613864</v>
      </c>
      <c r="N2286" s="31">
        <f t="shared" si="1444"/>
        <v>0.81674967021875378</v>
      </c>
      <c r="O2286" s="32">
        <f t="shared" si="1445"/>
        <v>4.9004980213125231</v>
      </c>
      <c r="P2286" s="33">
        <f t="shared" si="1446"/>
        <v>0.68177725664921451</v>
      </c>
      <c r="Q2286" s="31">
        <f t="shared" si="1447"/>
        <v>4.7395346526302653</v>
      </c>
      <c r="R2286" s="31">
        <f t="shared" si="1448"/>
        <v>0.11266747352602823</v>
      </c>
      <c r="S2286" s="31">
        <f t="shared" si="1449"/>
        <v>0.1609633686822578</v>
      </c>
      <c r="T2286" s="31">
        <f t="shared" si="1450"/>
        <v>1.8618924974303615E-2</v>
      </c>
      <c r="U2286" s="31">
        <f t="shared" si="1451"/>
        <v>3.6860150692074665E-3</v>
      </c>
      <c r="V2286" s="47">
        <f t="shared" si="1464"/>
        <v>6.7515805998271728E-4</v>
      </c>
      <c r="W2286" s="31">
        <f t="shared" si="1452"/>
        <v>0.16525554706791498</v>
      </c>
      <c r="X2286" s="34">
        <f>(S2286*H2286*'Propiedades físicas'!$F$5*60*24*365)/(1000000)</f>
        <v>56826.217686691576</v>
      </c>
      <c r="Y2286" s="34">
        <f>(U2286*H2286*'Propiedades físicas'!$F$7*60*24*365)/(1000000)</f>
        <v>406.9585911786657</v>
      </c>
      <c r="Z2286" s="31">
        <f t="shared" si="1465"/>
        <v>1555.1339224168582</v>
      </c>
      <c r="AA2286" s="31">
        <f t="shared" si="1466"/>
        <v>10810.878542649634</v>
      </c>
      <c r="AB2286" s="31">
        <f t="shared" si="1466"/>
        <v>256.99450711287039</v>
      </c>
      <c r="AC2286" s="31">
        <f t="shared" si="1466"/>
        <v>367.15744396423003</v>
      </c>
      <c r="AD2286" s="31">
        <f t="shared" si="1466"/>
        <v>42.469767866386547</v>
      </c>
      <c r="AE2286" s="31">
        <f t="shared" si="1467"/>
        <v>8.4078003728622317</v>
      </c>
      <c r="AF2286" s="31">
        <f t="shared" si="1468"/>
        <v>13041.041984382842</v>
      </c>
      <c r="AG2286" s="31">
        <f t="shared" si="1469"/>
        <v>0.11924920756172643</v>
      </c>
      <c r="AH2286" s="31">
        <f t="shared" si="1470"/>
        <v>0.82898886113518266</v>
      </c>
      <c r="AI2286" s="31">
        <f t="shared" si="1470"/>
        <v>1.9706593033028446E-2</v>
      </c>
      <c r="AJ2286" s="31">
        <f t="shared" si="1470"/>
        <v>2.8153996007674497E-2</v>
      </c>
      <c r="AK2286" s="31">
        <f t="shared" si="1470"/>
        <v>3.2566238125178765E-3</v>
      </c>
      <c r="AL2286" s="31">
        <f t="shared" si="1471"/>
        <v>6.447184498701025E-4</v>
      </c>
      <c r="AM2286" s="31">
        <f t="shared" si="1472"/>
        <v>1</v>
      </c>
      <c r="AN2286" s="31">
        <f>(Z2286*'Propiedades físicas'!$F$4)/1000</f>
        <v>1367.553668694937</v>
      </c>
      <c r="AO2286" s="31">
        <f>(AA2286*'Propiedades físicas'!$F$6)/1000</f>
        <v>346.38054850649428</v>
      </c>
      <c r="AP2286" s="31">
        <f>(AB2286*'Propiedades físicas'!$F$9)/1000</f>
        <v>158.55276116328537</v>
      </c>
      <c r="AQ2286" s="31">
        <f>(AC2286*'Propiedades físicas'!$F$5)/1000</f>
        <v>108.11685252414684</v>
      </c>
      <c r="AR2286" s="31">
        <f>(AD2286*'Propiedades físicas'!$F$8)/1000</f>
        <v>15.056382103991353</v>
      </c>
      <c r="AS2286" s="31">
        <f>(AE2286*'Propiedades físicas'!$F$7)/1000</f>
        <v>0.77427433633688292</v>
      </c>
      <c r="AT2286" s="31">
        <f t="shared" si="1473"/>
        <v>1996.4344873291918</v>
      </c>
      <c r="AU2286" s="31">
        <f t="shared" si="1474"/>
        <v>0.68499801890541134</v>
      </c>
      <c r="AV2286" s="31">
        <f t="shared" si="1477"/>
        <v>0.17349958173176941</v>
      </c>
      <c r="AW2286" s="31">
        <f t="shared" si="1477"/>
        <v>7.9417963459144369E-2</v>
      </c>
      <c r="AX2286" s="31">
        <f t="shared" si="1477"/>
        <v>5.4154971380395447E-2</v>
      </c>
      <c r="AY2286" s="31">
        <f t="shared" si="1477"/>
        <v>7.541635951267109E-3</v>
      </c>
      <c r="AZ2286" s="31">
        <f t="shared" si="1478"/>
        <v>3.8782857201224703E-4</v>
      </c>
      <c r="BA2286" s="31">
        <f t="shared" si="1475"/>
        <v>0.99999999999999989</v>
      </c>
      <c r="BB2286" s="34">
        <f>AU2286*'Propiedades físicas'!$C$4+'Diseño reactor'!AV2286*'Propiedades físicas'!$C$5+'Diseño reactor'!AW2286*'Propiedades físicas'!$C$8+'Diseño reactor'!AX2286*'Propiedades físicas'!$C$9+'Diseño reactor'!AY2286*'Propiedades físicas'!$C$7+'Diseño reactor'!AZ2286*'Propiedades físicas'!$C$6</f>
        <v>875.35308518932129</v>
      </c>
      <c r="BC2286" s="45">
        <f>AU2286*'Propiedades físicas'!$L$4+'Diseño reactor'!AV2286*'Propiedades físicas'!$L$5+'Diseño reactor'!AW2286*'Propiedades físicas'!$L$8+AX2286*'Propiedades físicas'!$L$9+'Diseño reactor'!AY2286*'Propiedades físicas'!$L$7+'Diseño reactor'!AZ2286*'Propiedades físicas'!$L$6</f>
        <v>2.1153499257313344</v>
      </c>
      <c r="BD2286" s="29">
        <f t="shared" si="1454"/>
        <v>1.4578388625374585</v>
      </c>
      <c r="BE2286" s="58">
        <f t="shared" si="1455"/>
        <v>41.25283900089623</v>
      </c>
      <c r="BF2286" s="30">
        <f>AU2286*'Propiedades físicas'!$I$4+'Diseño reactor'!AV2286*'Propiedades físicas'!$I$5+'Diseño reactor'!AW2286*'Propiedades físicas'!$I$8+'Diseño reactor'!AX2286*'Propiedades físicas'!$I$9+'Diseño reactor'!AY2286*'Propiedades físicas'!$I$7+'Diseño reactor'!AZ2286*'Propiedades físicas'!$I$6</f>
        <v>1.9983586501842454E-2</v>
      </c>
      <c r="BG2286" s="24">
        <f>AU2286*'Propiedades físicas'!$O$4+'Diseño reactor'!AV2286*'Propiedades físicas'!$O$5+'Diseño reactor'!AW2286*'Propiedades físicas'!$O$8+'Diseño reactor'!AX2286*'Propiedades físicas'!$O$9+'Diseño reactor'!AY2286*'Propiedades físicas'!$O$7+'Diseño reactor'!AZ2286*'Propiedades físicas'!$O$6</f>
        <v>0.15434500524392059</v>
      </c>
      <c r="BH2286" s="54">
        <f t="shared" si="1456"/>
        <v>41126.715940759124</v>
      </c>
      <c r="BI2286" s="34">
        <f t="shared" si="1476"/>
        <v>273.88173757688332</v>
      </c>
      <c r="BJ2286" s="27">
        <f t="shared" si="1457"/>
        <v>4797.283695930575</v>
      </c>
      <c r="BK2286" s="34">
        <f t="shared" si="1458"/>
        <v>569.56675169613789</v>
      </c>
      <c r="BL2286" s="27">
        <f t="shared" si="1459"/>
        <v>105.7044820298737</v>
      </c>
      <c r="BM2286" s="34">
        <f t="shared" si="1460"/>
        <v>1.1054421768707483</v>
      </c>
      <c r="BN2286" s="45">
        <f t="shared" si="1461"/>
        <v>2485.5757315264605</v>
      </c>
      <c r="BO2286" s="45">
        <f t="shared" si="1462"/>
        <v>109.31152456303555</v>
      </c>
      <c r="BP2286" s="66">
        <f t="shared" si="1463"/>
        <v>6.6874994456625245</v>
      </c>
    </row>
    <row r="2287" spans="8:68">
      <c r="H2287" s="68">
        <v>2282</v>
      </c>
      <c r="I2287" s="31">
        <f>('Propiedades físicas'!$C$10*'Diseño reactor'!H2287)/1000</f>
        <v>1997.3097326107913</v>
      </c>
      <c r="J2287" s="31">
        <f t="shared" si="1441"/>
        <v>0.22830710357773995</v>
      </c>
      <c r="K2287" s="31">
        <f>(I2287*1000)/'Propiedades físicas'!$F$10</f>
        <v>13046.759232074375</v>
      </c>
      <c r="L2287" s="31">
        <f t="shared" si="1442"/>
        <v>1863.8227474391963</v>
      </c>
      <c r="M2287" s="31">
        <f t="shared" si="1443"/>
        <v>11182.936484635178</v>
      </c>
      <c r="N2287" s="31">
        <f t="shared" si="1444"/>
        <v>0.81674967021875389</v>
      </c>
      <c r="O2287" s="32">
        <f t="shared" si="1445"/>
        <v>4.9004980213125231</v>
      </c>
      <c r="P2287" s="33">
        <f t="shared" si="1446"/>
        <v>0.68182663247443587</v>
      </c>
      <c r="Q2287" s="31">
        <f t="shared" si="1447"/>
        <v>4.7396043885207346</v>
      </c>
      <c r="R2287" s="31">
        <f t="shared" si="1448"/>
        <v>0.11263441397385607</v>
      </c>
      <c r="S2287" s="31">
        <f t="shared" si="1449"/>
        <v>0.16089363279178759</v>
      </c>
      <c r="T2287" s="31">
        <f t="shared" si="1450"/>
        <v>1.8606652493454261E-2</v>
      </c>
      <c r="U2287" s="31">
        <f t="shared" si="1451"/>
        <v>3.6819712770076686E-3</v>
      </c>
      <c r="V2287" s="47">
        <f t="shared" si="1464"/>
        <v>6.7520695643099476E-4</v>
      </c>
      <c r="W2287" s="31">
        <f t="shared" si="1452"/>
        <v>0.16519509301813484</v>
      </c>
      <c r="X2287" s="34">
        <f>(S2287*H2287*'Propiedades físicas'!$F$5*60*24*365)/(1000000)</f>
        <v>56826.500313290839</v>
      </c>
      <c r="Y2287" s="34">
        <f>(U2287*H2287*'Propiedades físicas'!$F$7*60*24*365)/(1000000)</f>
        <v>406.69034843513384</v>
      </c>
      <c r="Z2287" s="31">
        <f t="shared" si="1465"/>
        <v>1555.9283753066627</v>
      </c>
      <c r="AA2287" s="31">
        <f t="shared" si="1466"/>
        <v>10815.777214604317</v>
      </c>
      <c r="AB2287" s="31">
        <f t="shared" si="1466"/>
        <v>257.03173268833956</v>
      </c>
      <c r="AC2287" s="31">
        <f t="shared" si="1466"/>
        <v>367.15927003085926</v>
      </c>
      <c r="AD2287" s="31">
        <f t="shared" si="1466"/>
        <v>42.460380990062625</v>
      </c>
      <c r="AE2287" s="31">
        <f t="shared" si="1467"/>
        <v>8.4022584541315002</v>
      </c>
      <c r="AF2287" s="31">
        <f t="shared" si="1468"/>
        <v>13046.759232074372</v>
      </c>
      <c r="AG2287" s="31">
        <f t="shared" si="1469"/>
        <v>0.1192578438545522</v>
      </c>
      <c r="AH2287" s="31">
        <f t="shared" si="1470"/>
        <v>0.82900105859351103</v>
      </c>
      <c r="AI2287" s="31">
        <f t="shared" si="1470"/>
        <v>1.9700810608694951E-2</v>
      </c>
      <c r="AJ2287" s="31">
        <f t="shared" si="1470"/>
        <v>2.8141798549346168E-2</v>
      </c>
      <c r="AK2287" s="31">
        <f t="shared" si="1470"/>
        <v>3.2544772410360201E-3</v>
      </c>
      <c r="AL2287" s="31">
        <f t="shared" si="1471"/>
        <v>6.4401115285972683E-4</v>
      </c>
      <c r="AM2287" s="31">
        <f t="shared" si="1472"/>
        <v>1.0000000000000002</v>
      </c>
      <c r="AN2287" s="31">
        <f>(Z2287*'Propiedades físicas'!$F$4)/1000</f>
        <v>1368.252294677173</v>
      </c>
      <c r="AO2287" s="31">
        <f>(AA2287*'Propiedades físicas'!$F$6)/1000</f>
        <v>346.53750195592227</v>
      </c>
      <c r="AP2287" s="31">
        <f>(AB2287*'Propiedades físicas'!$F$9)/1000</f>
        <v>158.5757274820711</v>
      </c>
      <c r="AQ2287" s="31">
        <f>(AC2287*'Propiedades físicas'!$F$5)/1000</f>
        <v>108.11739024598714</v>
      </c>
      <c r="AR2287" s="31">
        <f>(AD2287*'Propiedades físicas'!$F$8)/1000</f>
        <v>15.053054268596997</v>
      </c>
      <c r="AS2287" s="31">
        <f>(AE2287*'Propiedades físicas'!$F$7)/1000</f>
        <v>0.77376398104096988</v>
      </c>
      <c r="AT2287" s="31">
        <f t="shared" si="1473"/>
        <v>1997.3097326107913</v>
      </c>
      <c r="AU2287" s="31">
        <f t="shared" si="1474"/>
        <v>0.68504762798539842</v>
      </c>
      <c r="AV2287" s="31">
        <f t="shared" si="1477"/>
        <v>0.17350213454522367</v>
      </c>
      <c r="AW2287" s="31">
        <f t="shared" si="1477"/>
        <v>7.9394660173606732E-2</v>
      </c>
      <c r="AX2287" s="31">
        <f t="shared" si="1477"/>
        <v>5.4131509240012095E-2</v>
      </c>
      <c r="AY2287" s="31">
        <f t="shared" si="1477"/>
        <v>7.5366649562761288E-3</v>
      </c>
      <c r="AZ2287" s="31">
        <f t="shared" si="1478"/>
        <v>3.8740309948299365E-4</v>
      </c>
      <c r="BA2287" s="31">
        <f t="shared" si="1475"/>
        <v>1</v>
      </c>
      <c r="BB2287" s="34">
        <f>AU2287*'Propiedades físicas'!$C$4+'Diseño reactor'!AV2287*'Propiedades físicas'!$C$5+'Diseño reactor'!AW2287*'Propiedades físicas'!$C$8+'Diseño reactor'!AX2287*'Propiedades físicas'!$C$9+'Diseño reactor'!AY2287*'Propiedades físicas'!$C$7+'Diseño reactor'!AZ2287*'Propiedades físicas'!$C$6</f>
        <v>875.3529438417371</v>
      </c>
      <c r="BC2287" s="45">
        <f>AU2287*'Propiedades físicas'!$L$4+'Diseño reactor'!AV2287*'Propiedades físicas'!$L$5+'Diseño reactor'!AW2287*'Propiedades físicas'!$L$8+AX2287*'Propiedades físicas'!$L$9+'Diseño reactor'!AY2287*'Propiedades físicas'!$L$7+'Diseño reactor'!AZ2287*'Propiedades físicas'!$L$6</f>
        <v>2.1153853251474732</v>
      </c>
      <c r="BD2287" s="29">
        <f t="shared" si="1454"/>
        <v>1.457281401960945</v>
      </c>
      <c r="BE2287" s="58">
        <f t="shared" si="1455"/>
        <v>41.252238321049369</v>
      </c>
      <c r="BF2287" s="30">
        <f>AU2287*'Propiedades físicas'!$I$4+'Diseño reactor'!AV2287*'Propiedades físicas'!$I$5+'Diseño reactor'!AW2287*'Propiedades físicas'!$I$8+'Diseño reactor'!AX2287*'Propiedades físicas'!$I$9+'Diseño reactor'!AY2287*'Propiedades físicas'!$I$7+'Diseño reactor'!AZ2287*'Propiedades físicas'!$I$6</f>
        <v>1.9983647317455919E-2</v>
      </c>
      <c r="BG2287" s="24">
        <f>AU2287*'Propiedades físicas'!$O$4+'Diseño reactor'!AV2287*'Propiedades físicas'!$O$5+'Diseño reactor'!AW2287*'Propiedades físicas'!$O$8+'Diseño reactor'!AX2287*'Propiedades físicas'!$O$9+'Diseño reactor'!AY2287*'Propiedades físicas'!$O$7+'Diseño reactor'!AZ2287*'Propiedades físicas'!$O$6</f>
        <v>0.15434672483096643</v>
      </c>
      <c r="BH2287" s="54">
        <f t="shared" si="1456"/>
        <v>41126.584140187675</v>
      </c>
      <c r="BI2287" s="34">
        <f t="shared" si="1476"/>
        <v>273.88410298025133</v>
      </c>
      <c r="BJ2287" s="27">
        <f t="shared" si="1457"/>
        <v>4797.2872571991547</v>
      </c>
      <c r="BK2287" s="34">
        <f t="shared" si="1458"/>
        <v>569.57352017078426</v>
      </c>
      <c r="BL2287" s="27">
        <f t="shared" si="1459"/>
        <v>105.70471515235077</v>
      </c>
      <c r="BM2287" s="34">
        <f t="shared" si="1460"/>
        <v>1.1054421768707483</v>
      </c>
      <c r="BN2287" s="45">
        <f t="shared" si="1461"/>
        <v>2486.774173106427</v>
      </c>
      <c r="BO2287" s="45">
        <f t="shared" si="1462"/>
        <v>109.31895574331017</v>
      </c>
      <c r="BP2287" s="66">
        <f t="shared" si="1463"/>
        <v>6.6874983657989739</v>
      </c>
    </row>
    <row r="2288" spans="8:68">
      <c r="H2288" s="68">
        <v>2283</v>
      </c>
      <c r="I2288" s="31">
        <f>('Propiedades físicas'!$C$10*'Diseño reactor'!H2288)/1000</f>
        <v>1998.1849778923911</v>
      </c>
      <c r="J2288" s="31">
        <f t="shared" si="1441"/>
        <v>0.22820710046622977</v>
      </c>
      <c r="K2288" s="31">
        <f>(I2288*1000)/'Propiedades físicas'!$F$10</f>
        <v>13052.476479765905</v>
      </c>
      <c r="L2288" s="31">
        <f t="shared" si="1442"/>
        <v>1864.6394971094148</v>
      </c>
      <c r="M2288" s="31">
        <f t="shared" si="1443"/>
        <v>11187.836982656489</v>
      </c>
      <c r="N2288" s="31">
        <f t="shared" si="1444"/>
        <v>0.81674967021875378</v>
      </c>
      <c r="O2288" s="32">
        <f t="shared" si="1445"/>
        <v>4.9004980213125222</v>
      </c>
      <c r="P2288" s="33">
        <f t="shared" si="1446"/>
        <v>0.68187597218738039</v>
      </c>
      <c r="Q2288" s="31">
        <f t="shared" si="1447"/>
        <v>4.7396740644893143</v>
      </c>
      <c r="R2288" s="31">
        <f t="shared" si="1448"/>
        <v>0.11260137263724634</v>
      </c>
      <c r="S2288" s="31">
        <f t="shared" si="1449"/>
        <v>0.16082395682320794</v>
      </c>
      <c r="T2288" s="31">
        <f t="shared" si="1450"/>
        <v>1.859439199641982E-2</v>
      </c>
      <c r="U2288" s="31">
        <f t="shared" si="1451"/>
        <v>3.6779333977073202E-3</v>
      </c>
      <c r="V2288" s="47">
        <f t="shared" si="1464"/>
        <v>6.7525581711760008E-4</v>
      </c>
      <c r="W2288" s="31">
        <f t="shared" si="1452"/>
        <v>0.16513468318297531</v>
      </c>
      <c r="X2288" s="34">
        <f>(S2288*H2288*'Propiedades físicas'!$F$5*60*24*365)/(1000000)</f>
        <v>56826.782526628827</v>
      </c>
      <c r="Y2288" s="34">
        <f>(U2288*H2288*'Propiedades físicas'!$F$7*60*24*365)/(1000000)</f>
        <v>406.42236762490052</v>
      </c>
      <c r="Z2288" s="31">
        <f t="shared" si="1465"/>
        <v>1556.7228445037895</v>
      </c>
      <c r="AA2288" s="31">
        <f t="shared" si="1466"/>
        <v>10820.675889229104</v>
      </c>
      <c r="AB2288" s="31">
        <f t="shared" si="1466"/>
        <v>257.06893373083341</v>
      </c>
      <c r="AC2288" s="31">
        <f t="shared" si="1466"/>
        <v>367.16109342738372</v>
      </c>
      <c r="AD2288" s="31">
        <f t="shared" si="1466"/>
        <v>42.450996927826452</v>
      </c>
      <c r="AE2288" s="31">
        <f t="shared" si="1467"/>
        <v>8.3967219469658119</v>
      </c>
      <c r="AF2288" s="31">
        <f t="shared" si="1468"/>
        <v>13052.476479765901</v>
      </c>
      <c r="AG2288" s="31">
        <f t="shared" si="1469"/>
        <v>0.11926647383100357</v>
      </c>
      <c r="AH2288" s="31">
        <f t="shared" si="1470"/>
        <v>0.82901324557094125</v>
      </c>
      <c r="AI2288" s="31">
        <f t="shared" si="1470"/>
        <v>1.9695031370433391E-2</v>
      </c>
      <c r="AJ2288" s="31">
        <f t="shared" si="1470"/>
        <v>2.8129611571915954E-2</v>
      </c>
      <c r="AK2288" s="31">
        <f t="shared" si="1470"/>
        <v>3.252332765635278E-3</v>
      </c>
      <c r="AL2288" s="31">
        <f t="shared" si="1471"/>
        <v>6.433048900706703E-4</v>
      </c>
      <c r="AM2288" s="31">
        <f t="shared" si="1472"/>
        <v>1</v>
      </c>
      <c r="AN2288" s="31">
        <f>(Z2288*'Propiedades físicas'!$F$4)/1000</f>
        <v>1368.9509349997422</v>
      </c>
      <c r="AO2288" s="31">
        <f>(AA2288*'Propiedades físicas'!$F$6)/1000</f>
        <v>346.69445549090051</v>
      </c>
      <c r="AP2288" s="31">
        <f>(AB2288*'Propiedades físicas'!$F$9)/1000</f>
        <v>158.59867866523766</v>
      </c>
      <c r="AQ2288" s="31">
        <f>(AC2288*'Propiedades físicas'!$F$5)/1000</f>
        <v>108.1179271815617</v>
      </c>
      <c r="AR2288" s="31">
        <f>(AD2288*'Propiedades físicas'!$F$8)/1000</f>
        <v>15.049727430853029</v>
      </c>
      <c r="AS2288" s="31">
        <f>(AE2288*'Propiedades físicas'!$F$7)/1000</f>
        <v>0.77325412409608163</v>
      </c>
      <c r="AT2288" s="31">
        <f t="shared" si="1473"/>
        <v>1998.1849778923913</v>
      </c>
      <c r="AU2288" s="31">
        <f t="shared" si="1474"/>
        <v>0.68509720078251168</v>
      </c>
      <c r="AV2288" s="31">
        <f t="shared" si="1477"/>
        <v>0.17350468516512443</v>
      </c>
      <c r="AW2288" s="31">
        <f t="shared" si="1477"/>
        <v>7.9371369728002586E-2</v>
      </c>
      <c r="AX2288" s="31">
        <f t="shared" si="1477"/>
        <v>5.4108067259919214E-2</v>
      </c>
      <c r="AY2288" s="31">
        <f t="shared" si="1477"/>
        <v>7.5316988153553742E-3</v>
      </c>
      <c r="AZ2288" s="31">
        <f t="shared" si="1478"/>
        <v>3.8697824908666883E-4</v>
      </c>
      <c r="BA2288" s="31">
        <f t="shared" si="1475"/>
        <v>1</v>
      </c>
      <c r="BB2288" s="34">
        <f>AU2288*'Propiedades físicas'!$C$4+'Diseño reactor'!AV2288*'Propiedades físicas'!$C$5+'Diseño reactor'!AW2288*'Propiedades físicas'!$C$8+'Diseño reactor'!AX2288*'Propiedades físicas'!$C$9+'Diseño reactor'!AY2288*'Propiedades físicas'!$C$7+'Diseño reactor'!AZ2288*'Propiedades físicas'!$C$6</f>
        <v>875.35280269189047</v>
      </c>
      <c r="BC2288" s="45">
        <f>AU2288*'Propiedades físicas'!$L$4+'Diseño reactor'!AV2288*'Propiedades físicas'!$L$5+'Diseño reactor'!AW2288*'Propiedades físicas'!$L$8+AX2288*'Propiedades físicas'!$L$9+'Diseño reactor'!AY2288*'Propiedades físicas'!$L$7+'Diseño reactor'!AZ2288*'Propiedades físicas'!$L$6</f>
        <v>2.1154206976101615</v>
      </c>
      <c r="BD2288" s="29">
        <f t="shared" si="1454"/>
        <v>1.4567243681372766</v>
      </c>
      <c r="BE2288" s="58">
        <f t="shared" si="1455"/>
        <v>41.251638107079664</v>
      </c>
      <c r="BF2288" s="30">
        <f>AU2288*'Propiedades físicas'!$I$4+'Diseño reactor'!AV2288*'Propiedades físicas'!$I$5+'Diseño reactor'!AW2288*'Propiedades físicas'!$I$8+'Diseño reactor'!AX2288*'Propiedades físicas'!$I$9+'Diseño reactor'!AY2288*'Propiedades físicas'!$I$7+'Diseño reactor'!AZ2288*'Propiedades físicas'!$I$6</f>
        <v>1.9983708039692974E-2</v>
      </c>
      <c r="BG2288" s="24">
        <f>AU2288*'Propiedades físicas'!$O$4+'Diseño reactor'!AV2288*'Propiedades físicas'!$O$5+'Diseño reactor'!AW2288*'Propiedades físicas'!$O$8+'Diseño reactor'!AX2288*'Propiedades físicas'!$O$9+'Diseño reactor'!AY2288*'Propiedades físicas'!$O$7+'Diseño reactor'!AZ2288*'Propiedades físicas'!$O$6</f>
        <v>0.15434844316272292</v>
      </c>
      <c r="BH2288" s="54">
        <f t="shared" si="1456"/>
        <v>41126.452541877246</v>
      </c>
      <c r="BI2288" s="34">
        <f t="shared" si="1476"/>
        <v>273.88646581681098</v>
      </c>
      <c r="BJ2288" s="27">
        <f t="shared" si="1457"/>
        <v>4797.2908190606586</v>
      </c>
      <c r="BK2288" s="34">
        <f t="shared" si="1458"/>
        <v>569.58028409295116</v>
      </c>
      <c r="BL2288" s="27">
        <f t="shared" si="1459"/>
        <v>105.70494811352182</v>
      </c>
      <c r="BM2288" s="34">
        <f t="shared" si="1460"/>
        <v>1.1054421768707483</v>
      </c>
      <c r="BN2288" s="45">
        <f t="shared" si="1461"/>
        <v>2487.9726320425816</v>
      </c>
      <c r="BO2288" s="45">
        <f t="shared" si="1462"/>
        <v>109.32638148932131</v>
      </c>
      <c r="BP2288" s="66">
        <f t="shared" si="1463"/>
        <v>6.6874972874460932</v>
      </c>
    </row>
    <row r="2289" spans="8:68">
      <c r="H2289" s="68">
        <v>2284</v>
      </c>
      <c r="I2289" s="31">
        <f>('Propiedades físicas'!$C$10*'Diseño reactor'!H2289)/1000</f>
        <v>1999.0602231739911</v>
      </c>
      <c r="J2289" s="31">
        <f t="shared" si="1441"/>
        <v>0.22810718492311843</v>
      </c>
      <c r="K2289" s="31">
        <f>(I2289*1000)/'Propiedades físicas'!$F$10</f>
        <v>13058.193727457437</v>
      </c>
      <c r="L2289" s="31">
        <f t="shared" si="1442"/>
        <v>1865.4562467796338</v>
      </c>
      <c r="M2289" s="31">
        <f t="shared" si="1443"/>
        <v>11192.737480677803</v>
      </c>
      <c r="N2289" s="31">
        <f t="shared" si="1444"/>
        <v>0.81674967021875389</v>
      </c>
      <c r="O2289" s="32">
        <f t="shared" si="1445"/>
        <v>4.9004980213125231</v>
      </c>
      <c r="P2289" s="33">
        <f t="shared" si="1446"/>
        <v>0.68192527582765117</v>
      </c>
      <c r="Q2289" s="31">
        <f t="shared" si="1447"/>
        <v>4.7397436806125741</v>
      </c>
      <c r="R2289" s="31">
        <f t="shared" si="1448"/>
        <v>0.11256834950276015</v>
      </c>
      <c r="S2289" s="31">
        <f t="shared" si="1449"/>
        <v>0.16075434069994834</v>
      </c>
      <c r="T2289" s="31">
        <f t="shared" si="1450"/>
        <v>1.8582143467839686E-2</v>
      </c>
      <c r="U2289" s="31">
        <f t="shared" si="1451"/>
        <v>3.6739014205029478E-3</v>
      </c>
      <c r="V2289" s="47">
        <f t="shared" si="1464"/>
        <v>6.7530464208175164E-4</v>
      </c>
      <c r="W2289" s="31">
        <f t="shared" si="1452"/>
        <v>0.16507431751394788</v>
      </c>
      <c r="X2289" s="34">
        <f>(S2289*H2289*'Propiedades físicas'!$F$5*60*24*365)/(1000000)</f>
        <v>56827.064327460626</v>
      </c>
      <c r="Y2289" s="34">
        <f>(U2289*H2289*'Propiedades físicas'!$F$7*60*24*365)/(1000000)</f>
        <v>406.15464841222507</v>
      </c>
      <c r="Z2289" s="31">
        <f t="shared" si="1465"/>
        <v>1557.5173299903552</v>
      </c>
      <c r="AA2289" s="31">
        <f t="shared" si="1466"/>
        <v>10825.574566519119</v>
      </c>
      <c r="AB2289" s="31">
        <f t="shared" si="1466"/>
        <v>257.10611026430416</v>
      </c>
      <c r="AC2289" s="31">
        <f t="shared" si="1466"/>
        <v>367.16291415868204</v>
      </c>
      <c r="AD2289" s="31">
        <f t="shared" si="1466"/>
        <v>42.441615680545844</v>
      </c>
      <c r="AE2289" s="31">
        <f t="shared" si="1467"/>
        <v>8.3911908444287331</v>
      </c>
      <c r="AF2289" s="31">
        <f t="shared" si="1468"/>
        <v>13058.193727457432</v>
      </c>
      <c r="AG2289" s="31">
        <f t="shared" si="1469"/>
        <v>0.11927509749800749</v>
      </c>
      <c r="AH2289" s="31">
        <f t="shared" si="1470"/>
        <v>0.82902542208086638</v>
      </c>
      <c r="AI2289" s="31">
        <f t="shared" si="1470"/>
        <v>1.9689255315893175E-2</v>
      </c>
      <c r="AJ2289" s="31">
        <f t="shared" si="1470"/>
        <v>2.8117435061990961E-2</v>
      </c>
      <c r="AK2289" s="31">
        <f t="shared" si="1470"/>
        <v>3.2501903836289364E-3</v>
      </c>
      <c r="AL2289" s="31">
        <f t="shared" si="1471"/>
        <v>6.425996596133044E-4</v>
      </c>
      <c r="AM2289" s="31">
        <f t="shared" si="1472"/>
        <v>1.0000000000000002</v>
      </c>
      <c r="AN2289" s="31">
        <f>(Z2289*'Propiedades físicas'!$F$4)/1000</f>
        <v>1369.6495896469185</v>
      </c>
      <c r="AO2289" s="31">
        <f>(AA2289*'Propiedades físicas'!$F$6)/1000</f>
        <v>346.85140911127252</v>
      </c>
      <c r="AP2289" s="31">
        <f>(AB2289*'Propiedades físicas'!$F$9)/1000</f>
        <v>158.62161472756245</v>
      </c>
      <c r="AQ2289" s="31">
        <f>(AC2289*'Propiedades físicas'!$F$5)/1000</f>
        <v>108.11846333230712</v>
      </c>
      <c r="AR2289" s="31">
        <f>(AD2289*'Propiedades físicas'!$F$8)/1000</f>
        <v>15.046401591067108</v>
      </c>
      <c r="AS2289" s="31">
        <f>(AE2289*'Propiedades físicas'!$F$7)/1000</f>
        <v>0.77274476486344201</v>
      </c>
      <c r="AT2289" s="31">
        <f t="shared" si="1473"/>
        <v>1999.0602231739911</v>
      </c>
      <c r="AU2289" s="31">
        <f t="shared" si="1474"/>
        <v>0.68514673733654152</v>
      </c>
      <c r="AV2289" s="31">
        <f t="shared" si="1477"/>
        <v>0.17350723359427467</v>
      </c>
      <c r="AW2289" s="31">
        <f t="shared" si="1477"/>
        <v>7.9348092112859064E-2</v>
      </c>
      <c r="AX2289" s="31">
        <f t="shared" si="1477"/>
        <v>5.4084645414355217E-2</v>
      </c>
      <c r="AY2289" s="31">
        <f t="shared" si="1477"/>
        <v>7.5267375222830002E-3</v>
      </c>
      <c r="AZ2289" s="31">
        <f t="shared" si="1478"/>
        <v>3.8655401968657203E-4</v>
      </c>
      <c r="BA2289" s="31">
        <f t="shared" si="1475"/>
        <v>1</v>
      </c>
      <c r="BB2289" s="34">
        <f>AU2289*'Propiedades físicas'!$C$4+'Diseño reactor'!AV2289*'Propiedades físicas'!$C$5+'Diseño reactor'!AW2289*'Propiedades físicas'!$C$8+'Diseño reactor'!AX2289*'Propiedades físicas'!$C$9+'Diseño reactor'!AY2289*'Propiedades físicas'!$C$7+'Diseño reactor'!AZ2289*'Propiedades físicas'!$C$6</f>
        <v>875.35266173943978</v>
      </c>
      <c r="BC2289" s="45">
        <f>AU2289*'Propiedades físicas'!$L$4+'Diseño reactor'!AV2289*'Propiedades físicas'!$L$5+'Diseño reactor'!AW2289*'Propiedades físicas'!$L$8+AX2289*'Propiedades físicas'!$L$9+'Diseño reactor'!AY2289*'Propiedades físicas'!$L$7+'Diseño reactor'!AZ2289*'Propiedades físicas'!$L$6</f>
        <v>2.115456043149976</v>
      </c>
      <c r="BD2289" s="29">
        <f t="shared" si="1454"/>
        <v>1.456167760576093</v>
      </c>
      <c r="BE2289" s="58">
        <f t="shared" si="1455"/>
        <v>41.251038358443878</v>
      </c>
      <c r="BF2289" s="30">
        <f>AU2289*'Propiedades físicas'!$I$4+'Diseño reactor'!AV2289*'Propiedades físicas'!$I$5+'Diseño reactor'!AW2289*'Propiedades físicas'!$I$8+'Diseño reactor'!AX2289*'Propiedades físicas'!$I$9+'Diseño reactor'!AY2289*'Propiedades físicas'!$I$7+'Diseño reactor'!AZ2289*'Propiedades físicas'!$I$6</f>
        <v>1.9983768668716158E-2</v>
      </c>
      <c r="BG2289" s="24">
        <f>AU2289*'Propiedades físicas'!$O$4+'Diseño reactor'!AV2289*'Propiedades físicas'!$O$5+'Diseño reactor'!AW2289*'Propiedades físicas'!$O$8+'Diseño reactor'!AX2289*'Propiedades físicas'!$O$9+'Diseño reactor'!AY2289*'Propiedades físicas'!$O$7+'Diseño reactor'!AZ2289*'Propiedades físicas'!$O$6</f>
        <v>0.15435016024053927</v>
      </c>
      <c r="BH2289" s="54">
        <f t="shared" si="1456"/>
        <v>41126.321145473594</v>
      </c>
      <c r="BI2289" s="34">
        <f t="shared" si="1476"/>
        <v>273.88882609040206</v>
      </c>
      <c r="BJ2289" s="27">
        <f t="shared" si="1457"/>
        <v>4797.2943815104827</v>
      </c>
      <c r="BK2289" s="34">
        <f t="shared" si="1458"/>
        <v>569.58704346706281</v>
      </c>
      <c r="BL2289" s="27">
        <f t="shared" si="1459"/>
        <v>105.70518091354845</v>
      </c>
      <c r="BM2289" s="34">
        <f t="shared" si="1460"/>
        <v>1.1054421768707483</v>
      </c>
      <c r="BN2289" s="45">
        <f t="shared" si="1461"/>
        <v>2489.171108315345</v>
      </c>
      <c r="BO2289" s="45">
        <f t="shared" si="1462"/>
        <v>109.33380180702751</v>
      </c>
      <c r="BP2289" s="66">
        <f t="shared" si="1463"/>
        <v>6.6874962106012728</v>
      </c>
    </row>
    <row r="2290" spans="8:68">
      <c r="H2290" s="68">
        <v>2285</v>
      </c>
      <c r="I2290" s="31">
        <f>('Propiedades físicas'!$C$10*'Diseño reactor'!H2290)/1000</f>
        <v>1999.9354684555908</v>
      </c>
      <c r="J2290" s="31">
        <f t="shared" si="1441"/>
        <v>0.22800735683343656</v>
      </c>
      <c r="K2290" s="31">
        <f>(I2290*1000)/'Propiedades físicas'!$F$10</f>
        <v>13063.910975148969</v>
      </c>
      <c r="L2290" s="31">
        <f t="shared" si="1442"/>
        <v>1866.2729964498526</v>
      </c>
      <c r="M2290" s="31">
        <f t="shared" si="1443"/>
        <v>11197.637978699115</v>
      </c>
      <c r="N2290" s="31">
        <f t="shared" si="1444"/>
        <v>0.81674967021875389</v>
      </c>
      <c r="O2290" s="32">
        <f t="shared" si="1445"/>
        <v>4.9004980213125231</v>
      </c>
      <c r="P2290" s="33">
        <f t="shared" si="1446"/>
        <v>0.68197454343479313</v>
      </c>
      <c r="Q2290" s="31">
        <f t="shared" si="1447"/>
        <v>4.7398132369669552</v>
      </c>
      <c r="R2290" s="31">
        <f t="shared" si="1448"/>
        <v>0.11253534455696869</v>
      </c>
      <c r="S2290" s="31">
        <f t="shared" si="1449"/>
        <v>0.16068478434556771</v>
      </c>
      <c r="T2290" s="31">
        <f t="shared" si="1450"/>
        <v>1.856990689237736E-2</v>
      </c>
      <c r="U2290" s="31">
        <f t="shared" si="1451"/>
        <v>3.6698753346147556E-3</v>
      </c>
      <c r="V2290" s="47">
        <f t="shared" si="1464"/>
        <v>6.7535343136261073E-4</v>
      </c>
      <c r="W2290" s="31">
        <f t="shared" si="1452"/>
        <v>0.16501399596263489</v>
      </c>
      <c r="X2290" s="34">
        <f>(S2290*H2290*'Propiedades físicas'!$F$5*60*24*365)/(1000000)</f>
        <v>56827.345716539647</v>
      </c>
      <c r="Y2290" s="34">
        <f>(U2290*H2290*'Propiedades físicas'!$F$7*60*24*365)/(1000000)</f>
        <v>405.88719046189385</v>
      </c>
      <c r="Z2290" s="31">
        <f t="shared" si="1465"/>
        <v>1558.3118317485023</v>
      </c>
      <c r="AA2290" s="31">
        <f t="shared" si="1466"/>
        <v>10830.473246469493</v>
      </c>
      <c r="AB2290" s="31">
        <f t="shared" si="1466"/>
        <v>257.14326231267347</v>
      </c>
      <c r="AC2290" s="31">
        <f t="shared" si="1466"/>
        <v>367.16473222962225</v>
      </c>
      <c r="AD2290" s="31">
        <f t="shared" si="1466"/>
        <v>42.43223724908227</v>
      </c>
      <c r="AE2290" s="31">
        <f t="shared" si="1467"/>
        <v>8.3856651395947157</v>
      </c>
      <c r="AF2290" s="31">
        <f t="shared" si="1468"/>
        <v>13063.910975148969</v>
      </c>
      <c r="AG2290" s="31">
        <f t="shared" si="1469"/>
        <v>0.11928371486248074</v>
      </c>
      <c r="AH2290" s="31">
        <f t="shared" si="1470"/>
        <v>0.82903758813665618</v>
      </c>
      <c r="AI2290" s="31">
        <f t="shared" si="1470"/>
        <v>1.9683482442725483E-2</v>
      </c>
      <c r="AJ2290" s="31">
        <f t="shared" si="1470"/>
        <v>2.8105269006200913E-2</v>
      </c>
      <c r="AK2290" s="31">
        <f t="shared" si="1470"/>
        <v>3.2480500923344978E-3</v>
      </c>
      <c r="AL2290" s="31">
        <f t="shared" si="1471"/>
        <v>6.4189545960214212E-4</v>
      </c>
      <c r="AM2290" s="31">
        <f t="shared" si="1472"/>
        <v>0.99999999999999989</v>
      </c>
      <c r="AN2290" s="31">
        <f>(Z2290*'Propiedades físicas'!$F$4)/1000</f>
        <v>1370.3482586029979</v>
      </c>
      <c r="AO2290" s="31">
        <f>(AA2290*'Propiedades físicas'!$F$6)/1000</f>
        <v>347.00836281688254</v>
      </c>
      <c r="AP2290" s="31">
        <f>(AB2290*'Propiedades físicas'!$F$9)/1000</f>
        <v>158.64453568380387</v>
      </c>
      <c r="AQ2290" s="31">
        <f>(AC2290*'Propiedades físicas'!$F$5)/1000</f>
        <v>108.11899869965687</v>
      </c>
      <c r="AR2290" s="31">
        <f>(AD2290*'Propiedades físicas'!$F$8)/1000</f>
        <v>15.043076749544642</v>
      </c>
      <c r="AS2290" s="31">
        <f>(AE2290*'Propiedades físicas'!$F$7)/1000</f>
        <v>0.77223590270527742</v>
      </c>
      <c r="AT2290" s="31">
        <f t="shared" si="1473"/>
        <v>1999.9354684555913</v>
      </c>
      <c r="AU2290" s="31">
        <f t="shared" si="1474"/>
        <v>0.68519623768721949</v>
      </c>
      <c r="AV2290" s="31">
        <f t="shared" si="1477"/>
        <v>0.17350977983547267</v>
      </c>
      <c r="AW2290" s="31">
        <f t="shared" si="1477"/>
        <v>7.932482731871035E-2</v>
      </c>
      <c r="AX2290" s="31">
        <f t="shared" si="1477"/>
        <v>5.4061243677602025E-2</v>
      </c>
      <c r="AY2290" s="31">
        <f t="shared" si="1477"/>
        <v>7.5217810708469246E-3</v>
      </c>
      <c r="AZ2290" s="31">
        <f t="shared" si="1478"/>
        <v>3.8613041014849372E-4</v>
      </c>
      <c r="BA2290" s="31">
        <f t="shared" si="1475"/>
        <v>0.99999999999999989</v>
      </c>
      <c r="BB2290" s="34">
        <f>AU2290*'Propiedades físicas'!$C$4+'Diseño reactor'!AV2290*'Propiedades físicas'!$C$5+'Diseño reactor'!AW2290*'Propiedades físicas'!$C$8+'Diseño reactor'!AX2290*'Propiedades físicas'!$C$9+'Diseño reactor'!AY2290*'Propiedades físicas'!$C$7+'Diseño reactor'!AZ2290*'Propiedades físicas'!$C$6</f>
        <v>875.35252098404362</v>
      </c>
      <c r="BC2290" s="45">
        <f>AU2290*'Propiedades físicas'!$L$4+'Diseño reactor'!AV2290*'Propiedades físicas'!$L$5+'Diseño reactor'!AW2290*'Propiedades físicas'!$L$8+AX2290*'Propiedades físicas'!$L$9+'Diseño reactor'!AY2290*'Propiedades físicas'!$L$7+'Diseño reactor'!AZ2290*'Propiedades físicas'!$L$6</f>
        <v>2.1154913617974458</v>
      </c>
      <c r="BD2290" s="29">
        <f t="shared" si="1454"/>
        <v>1.4556115787877888</v>
      </c>
      <c r="BE2290" s="58">
        <f t="shared" si="1455"/>
        <v>41.250439074599619</v>
      </c>
      <c r="BF2290" s="30">
        <f>AU2290*'Propiedades físicas'!$I$4+'Diseño reactor'!AV2290*'Propiedades físicas'!$I$5+'Diseño reactor'!AW2290*'Propiedades físicas'!$I$8+'Diseño reactor'!AX2290*'Propiedades físicas'!$I$9+'Diseño reactor'!AY2290*'Propiedades físicas'!$I$7+'Diseño reactor'!AZ2290*'Propiedades físicas'!$I$6</f>
        <v>1.9983829204687643E-2</v>
      </c>
      <c r="BG2290" s="24">
        <f>AU2290*'Propiedades físicas'!$O$4+'Diseño reactor'!AV2290*'Propiedades físicas'!$O$5+'Diseño reactor'!AW2290*'Propiedades físicas'!$O$8+'Diseño reactor'!AX2290*'Propiedades físicas'!$O$9+'Diseño reactor'!AY2290*'Propiedades físicas'!$O$7+'Diseño reactor'!AZ2290*'Propiedades físicas'!$O$6</f>
        <v>0.15435187606576273</v>
      </c>
      <c r="BH2290" s="54">
        <f t="shared" si="1456"/>
        <v>41126.189950623266</v>
      </c>
      <c r="BI2290" s="34">
        <f t="shared" si="1476"/>
        <v>273.89118380485638</v>
      </c>
      <c r="BJ2290" s="27">
        <f t="shared" si="1457"/>
        <v>4797.2979445440642</v>
      </c>
      <c r="BK2290" s="34">
        <f t="shared" si="1458"/>
        <v>569.5937982975413</v>
      </c>
      <c r="BL2290" s="27">
        <f t="shared" si="1459"/>
        <v>105.70541355259216</v>
      </c>
      <c r="BM2290" s="34">
        <f t="shared" si="1460"/>
        <v>1.1054421768707483</v>
      </c>
      <c r="BN2290" s="45">
        <f t="shared" si="1461"/>
        <v>2490.3696019051577</v>
      </c>
      <c r="BO2290" s="45">
        <f t="shared" si="1462"/>
        <v>109.34121670237874</v>
      </c>
      <c r="BP2290" s="66">
        <f t="shared" si="1463"/>
        <v>6.687495135261905</v>
      </c>
    </row>
    <row r="2291" spans="8:68">
      <c r="H2291" s="68">
        <v>2286</v>
      </c>
      <c r="I2291" s="31">
        <f>('Propiedades físicas'!$C$10*'Diseño reactor'!H2291)/1000</f>
        <v>2000.8107137371908</v>
      </c>
      <c r="J2291" s="31">
        <f t="shared" si="1441"/>
        <v>0.2279076160824158</v>
      </c>
      <c r="K2291" s="31">
        <f>(I2291*1000)/'Propiedades físicas'!$F$10</f>
        <v>13069.6282228405</v>
      </c>
      <c r="L2291" s="31">
        <f t="shared" si="1442"/>
        <v>1867.0897461200714</v>
      </c>
      <c r="M2291" s="31">
        <f t="shared" si="1443"/>
        <v>11202.538476720429</v>
      </c>
      <c r="N2291" s="31">
        <f t="shared" si="1444"/>
        <v>0.81674967021875389</v>
      </c>
      <c r="O2291" s="32">
        <f t="shared" si="1445"/>
        <v>4.9004980213125231</v>
      </c>
      <c r="P2291" s="33">
        <f t="shared" si="1446"/>
        <v>0.6820237750482937</v>
      </c>
      <c r="Q2291" s="31">
        <f t="shared" si="1447"/>
        <v>4.739882733628769</v>
      </c>
      <c r="R2291" s="31">
        <f t="shared" si="1448"/>
        <v>0.11250235778645327</v>
      </c>
      <c r="S2291" s="31">
        <f t="shared" si="1449"/>
        <v>0.16061528768375383</v>
      </c>
      <c r="T2291" s="31">
        <f t="shared" si="1450"/>
        <v>1.8557682254720417E-2</v>
      </c>
      <c r="U2291" s="31">
        <f t="shared" si="1451"/>
        <v>3.6658551292865654E-3</v>
      </c>
      <c r="V2291" s="47">
        <f t="shared" si="1464"/>
        <v>6.7540218499928116E-4</v>
      </c>
      <c r="W2291" s="31">
        <f t="shared" si="1452"/>
        <v>0.16495371848068946</v>
      </c>
      <c r="X2291" s="34">
        <f>(S2291*H2291*'Propiedades físicas'!$F$5*60*24*365)/(1000000)</f>
        <v>56827.626694617655</v>
      </c>
      <c r="Y2291" s="34">
        <f>(U2291*H2291*'Propiedades físicas'!$F$7*60*24*365)/(1000000)</f>
        <v>405.61999343921906</v>
      </c>
      <c r="Z2291" s="31">
        <f t="shared" si="1465"/>
        <v>1559.1063497603993</v>
      </c>
      <c r="AA2291" s="31">
        <f t="shared" si="1466"/>
        <v>10835.371929075365</v>
      </c>
      <c r="AB2291" s="31">
        <f t="shared" si="1466"/>
        <v>257.18038989983216</v>
      </c>
      <c r="AC2291" s="31">
        <f t="shared" si="1466"/>
        <v>367.16654764506126</v>
      </c>
      <c r="AD2291" s="31">
        <f t="shared" si="1466"/>
        <v>42.422861634290875</v>
      </c>
      <c r="AE2291" s="31">
        <f t="shared" si="1467"/>
        <v>8.3801448255490882</v>
      </c>
      <c r="AF2291" s="31">
        <f t="shared" si="1468"/>
        <v>13069.628222840498</v>
      </c>
      <c r="AG2291" s="31">
        <f t="shared" si="1469"/>
        <v>0.1192923259313301</v>
      </c>
      <c r="AH2291" s="31">
        <f t="shared" si="1470"/>
        <v>0.82904974375165896</v>
      </c>
      <c r="AI2291" s="31">
        <f t="shared" si="1470"/>
        <v>1.9677712748583268E-2</v>
      </c>
      <c r="AJ2291" s="31">
        <f t="shared" si="1470"/>
        <v>2.8093113391198118E-2</v>
      </c>
      <c r="AK2291" s="31">
        <f t="shared" si="1470"/>
        <v>3.2459118890736795E-3</v>
      </c>
      <c r="AL2291" s="31">
        <f t="shared" si="1471"/>
        <v>6.4119228815582815E-4</v>
      </c>
      <c r="AM2291" s="31">
        <f t="shared" si="1472"/>
        <v>1</v>
      </c>
      <c r="AN2291" s="31">
        <f>(Z2291*'Propiedades físicas'!$F$4)/1000</f>
        <v>1371.0469418523001</v>
      </c>
      <c r="AO2291" s="31">
        <f>(AA2291*'Propiedades físicas'!$F$6)/1000</f>
        <v>347.16531660757471</v>
      </c>
      <c r="AP2291" s="31">
        <f>(AB2291*'Propiedades físicas'!$F$9)/1000</f>
        <v>158.66744154870145</v>
      </c>
      <c r="AQ2291" s="31">
        <f>(AC2291*'Propiedades físicas'!$F$5)/1000</f>
        <v>108.1195332850412</v>
      </c>
      <c r="AR2291" s="31">
        <f>(AD2291*'Propiedades físicas'!$F$8)/1000</f>
        <v>15.039752906588795</v>
      </c>
      <c r="AS2291" s="31">
        <f>(AE2291*'Propiedades físicas'!$F$7)/1000</f>
        <v>0.77172753698481555</v>
      </c>
      <c r="AT2291" s="31">
        <f t="shared" si="1473"/>
        <v>2000.8107137371908</v>
      </c>
      <c r="AU2291" s="31">
        <f t="shared" si="1474"/>
        <v>0.68524570187421985</v>
      </c>
      <c r="AV2291" s="31">
        <f t="shared" si="1477"/>
        <v>0.17351232389151197</v>
      </c>
      <c r="AW2291" s="31">
        <f t="shared" si="1477"/>
        <v>7.9301575336097802E-2</v>
      </c>
      <c r="AX2291" s="31">
        <f t="shared" si="1477"/>
        <v>5.4037862023984966E-2</v>
      </c>
      <c r="AY2291" s="31">
        <f t="shared" si="1477"/>
        <v>7.5168294548448164E-3</v>
      </c>
      <c r="AZ2291" s="31">
        <f t="shared" si="1478"/>
        <v>3.8570741934070983E-4</v>
      </c>
      <c r="BA2291" s="31">
        <f t="shared" si="1475"/>
        <v>1</v>
      </c>
      <c r="BB2291" s="34">
        <f>AU2291*'Propiedades físicas'!$C$4+'Diseño reactor'!AV2291*'Propiedades físicas'!$C$5+'Diseño reactor'!AW2291*'Propiedades físicas'!$C$8+'Diseño reactor'!AX2291*'Propiedades físicas'!$C$9+'Diseño reactor'!AY2291*'Propiedades físicas'!$C$7+'Diseño reactor'!AZ2291*'Propiedades físicas'!$C$6</f>
        <v>875.35238042536139</v>
      </c>
      <c r="BC2291" s="45">
        <f>AU2291*'Propiedades físicas'!$L$4+'Diseño reactor'!AV2291*'Propiedades físicas'!$L$5+'Diseño reactor'!AW2291*'Propiedades físicas'!$L$8+AX2291*'Propiedades físicas'!$L$9+'Diseño reactor'!AY2291*'Propiedades físicas'!$L$7+'Diseño reactor'!AZ2291*'Propiedades físicas'!$L$6</f>
        <v>2.1155266535830561</v>
      </c>
      <c r="BD2291" s="29">
        <f t="shared" si="1454"/>
        <v>1.4550558222835055</v>
      </c>
      <c r="BE2291" s="58">
        <f t="shared" si="1455"/>
        <v>41.249840255005324</v>
      </c>
      <c r="BF2291" s="30">
        <f>AU2291*'Propiedades físicas'!$I$4+'Diseño reactor'!AV2291*'Propiedades físicas'!$I$5+'Diseño reactor'!AW2291*'Propiedades físicas'!$I$8+'Diseño reactor'!AX2291*'Propiedades físicas'!$I$9+'Diseño reactor'!AY2291*'Propiedades físicas'!$I$7+'Diseño reactor'!AZ2291*'Propiedades físicas'!$I$6</f>
        <v>1.9983889647769301E-2</v>
      </c>
      <c r="BG2291" s="24">
        <f>AU2291*'Propiedades físicas'!$O$4+'Diseño reactor'!AV2291*'Propiedades físicas'!$O$5+'Diseño reactor'!AW2291*'Propiedades físicas'!$O$8+'Diseño reactor'!AX2291*'Propiedades físicas'!$O$9+'Diseño reactor'!AY2291*'Propiedades físicas'!$O$7+'Diseño reactor'!AZ2291*'Propiedades físicas'!$O$6</f>
        <v>0.15435359063973858</v>
      </c>
      <c r="BH2291" s="54">
        <f t="shared" si="1456"/>
        <v>41126.058956973444</v>
      </c>
      <c r="BI2291" s="34">
        <f t="shared" si="1476"/>
        <v>273.89353896399945</v>
      </c>
      <c r="BJ2291" s="27">
        <f t="shared" si="1457"/>
        <v>4797.3015081568356</v>
      </c>
      <c r="BK2291" s="34">
        <f t="shared" si="1458"/>
        <v>569.60054858880062</v>
      </c>
      <c r="BL2291" s="27">
        <f t="shared" si="1459"/>
        <v>105.70564603081418</v>
      </c>
      <c r="BM2291" s="34">
        <f t="shared" si="1460"/>
        <v>1.1054421768707483</v>
      </c>
      <c r="BN2291" s="45">
        <f t="shared" si="1461"/>
        <v>2491.5681127924968</v>
      </c>
      <c r="BO2291" s="45">
        <f t="shared" si="1462"/>
        <v>109.34862618131611</v>
      </c>
      <c r="BP2291" s="66">
        <f t="shared" si="1463"/>
        <v>6.6874940614253857</v>
      </c>
    </row>
    <row r="2292" spans="8:68">
      <c r="H2292" s="68">
        <v>2287</v>
      </c>
      <c r="I2292" s="31">
        <f>('Propiedades físicas'!$C$10*'Diseño reactor'!H2292)/1000</f>
        <v>2001.6859590187903</v>
      </c>
      <c r="J2292" s="31">
        <f t="shared" si="1441"/>
        <v>0.22780796255548866</v>
      </c>
      <c r="K2292" s="31">
        <f>(I2292*1000)/'Propiedades físicas'!$F$10</f>
        <v>13075.345470532031</v>
      </c>
      <c r="L2292" s="31">
        <f t="shared" si="1442"/>
        <v>1867.9064957902901</v>
      </c>
      <c r="M2292" s="31">
        <f t="shared" si="1443"/>
        <v>11207.438974741741</v>
      </c>
      <c r="N2292" s="31">
        <f t="shared" si="1444"/>
        <v>0.81674967021875389</v>
      </c>
      <c r="O2292" s="32">
        <f t="shared" si="1445"/>
        <v>4.9004980213125231</v>
      </c>
      <c r="P2292" s="33">
        <f t="shared" si="1446"/>
        <v>0.68207297070758244</v>
      </c>
      <c r="Q2292" s="31">
        <f t="shared" si="1447"/>
        <v>4.7399521706741989</v>
      </c>
      <c r="R2292" s="31">
        <f t="shared" si="1448"/>
        <v>0.1124693891778053</v>
      </c>
      <c r="S2292" s="31">
        <f t="shared" si="1449"/>
        <v>0.1605458506383235</v>
      </c>
      <c r="T2292" s="31">
        <f t="shared" si="1450"/>
        <v>1.8545469539580466E-2</v>
      </c>
      <c r="U2292" s="31">
        <f t="shared" si="1451"/>
        <v>3.6618407937857567E-3</v>
      </c>
      <c r="V2292" s="47">
        <f t="shared" si="1464"/>
        <v>6.7545090303080982E-4</v>
      </c>
      <c r="W2292" s="31">
        <f t="shared" si="1452"/>
        <v>0.16489348501983531</v>
      </c>
      <c r="X2292" s="34">
        <f>(S2292*H2292*'Propiedades físicas'!$F$5*60*24*365)/(1000000)</f>
        <v>56827.907262444765</v>
      </c>
      <c r="Y2292" s="34">
        <f>(U2292*H2292*'Propiedades físicas'!$F$7*60*24*365)/(1000000)</f>
        <v>405.35305701003841</v>
      </c>
      <c r="Z2292" s="31">
        <f t="shared" si="1465"/>
        <v>1559.9008840082411</v>
      </c>
      <c r="AA2292" s="31">
        <f t="shared" si="1466"/>
        <v>10840.270614331894</v>
      </c>
      <c r="AB2292" s="31">
        <f t="shared" si="1466"/>
        <v>257.21749304964072</v>
      </c>
      <c r="AC2292" s="31">
        <f t="shared" si="1466"/>
        <v>367.16836040984583</v>
      </c>
      <c r="AD2292" s="31">
        <f t="shared" si="1466"/>
        <v>42.413488837020523</v>
      </c>
      <c r="AE2292" s="31">
        <f t="shared" si="1467"/>
        <v>8.3746298953880256</v>
      </c>
      <c r="AF2292" s="31">
        <f t="shared" si="1468"/>
        <v>13075.345470532029</v>
      </c>
      <c r="AG2292" s="31">
        <f t="shared" si="1469"/>
        <v>0.11930093071145213</v>
      </c>
      <c r="AH2292" s="31">
        <f t="shared" si="1470"/>
        <v>0.82906188893919974</v>
      </c>
      <c r="AI2292" s="31">
        <f t="shared" si="1470"/>
        <v>1.9671946231121239E-2</v>
      </c>
      <c r="AJ2292" s="31">
        <f t="shared" si="1470"/>
        <v>2.8080968203657408E-2</v>
      </c>
      <c r="AK2292" s="31">
        <f t="shared" si="1470"/>
        <v>3.2437757711723954E-3</v>
      </c>
      <c r="AL2292" s="31">
        <f t="shared" si="1471"/>
        <v>6.4049014339712638E-4</v>
      </c>
      <c r="AM2292" s="31">
        <f t="shared" si="1472"/>
        <v>1</v>
      </c>
      <c r="AN2292" s="31">
        <f>(Z2292*'Propiedades físicas'!$F$4)/1000</f>
        <v>1371.745639379167</v>
      </c>
      <c r="AO2292" s="31">
        <f>(AA2292*'Propiedades físicas'!$F$6)/1000</f>
        <v>347.32227048319385</v>
      </c>
      <c r="AP2292" s="31">
        <f>(AB2292*'Propiedades físicas'!$F$9)/1000</f>
        <v>158.69033233697581</v>
      </c>
      <c r="AQ2292" s="31">
        <f>(AC2292*'Propiedades físicas'!$F$5)/1000</f>
        <v>108.1200670898873</v>
      </c>
      <c r="AR2292" s="31">
        <f>(AD2292*'Propiedades físicas'!$F$8)/1000</f>
        <v>15.036430062500511</v>
      </c>
      <c r="AS2292" s="31">
        <f>(AE2292*'Propiedades físicas'!$F$7)/1000</f>
        <v>0.7712196670662832</v>
      </c>
      <c r="AT2292" s="31">
        <f t="shared" si="1473"/>
        <v>2001.685959018791</v>
      </c>
      <c r="AU2292" s="31">
        <f t="shared" si="1474"/>
        <v>0.68529512993715791</v>
      </c>
      <c r="AV2292" s="31">
        <f t="shared" si="1477"/>
        <v>0.17351486576518135</v>
      </c>
      <c r="AW2292" s="31">
        <f t="shared" si="1477"/>
        <v>7.9278336155569798E-2</v>
      </c>
      <c r="AX2292" s="31">
        <f t="shared" si="1477"/>
        <v>5.4014500427872716E-2</v>
      </c>
      <c r="AY2292" s="31">
        <f t="shared" si="1477"/>
        <v>7.5118826680840778E-3</v>
      </c>
      <c r="AZ2292" s="31">
        <f t="shared" si="1478"/>
        <v>3.8528504613397416E-4</v>
      </c>
      <c r="BA2292" s="31">
        <f t="shared" si="1475"/>
        <v>0.99999999999999989</v>
      </c>
      <c r="BB2292" s="34">
        <f>AU2292*'Propiedades físicas'!$C$4+'Diseño reactor'!AV2292*'Propiedades físicas'!$C$5+'Diseño reactor'!AW2292*'Propiedades físicas'!$C$8+'Diseño reactor'!AX2292*'Propiedades físicas'!$C$9+'Diseño reactor'!AY2292*'Propiedades físicas'!$C$7+'Diseño reactor'!AZ2292*'Propiedades físicas'!$C$6</f>
        <v>875.35224006305248</v>
      </c>
      <c r="BC2292" s="45">
        <f>AU2292*'Propiedades físicas'!$L$4+'Diseño reactor'!AV2292*'Propiedades físicas'!$L$5+'Diseño reactor'!AW2292*'Propiedades físicas'!$L$8+AX2292*'Propiedades físicas'!$L$9+'Diseño reactor'!AY2292*'Propiedades físicas'!$L$7+'Diseño reactor'!AZ2292*'Propiedades físicas'!$L$6</f>
        <v>2.1155619185372432</v>
      </c>
      <c r="BD2292" s="29">
        <f t="shared" si="1454"/>
        <v>1.4545004905751384</v>
      </c>
      <c r="BE2292" s="58">
        <f t="shared" si="1455"/>
        <v>41.249241899120292</v>
      </c>
      <c r="BF2292" s="30">
        <f>AU2292*'Propiedades físicas'!$I$4+'Diseño reactor'!AV2292*'Propiedades físicas'!$I$5+'Diseño reactor'!AW2292*'Propiedades físicas'!$I$8+'Diseño reactor'!AX2292*'Propiedades físicas'!$I$9+'Diseño reactor'!AY2292*'Propiedades físicas'!$I$7+'Diseño reactor'!AZ2292*'Propiedades físicas'!$I$6</f>
        <v>1.9983949998122641E-2</v>
      </c>
      <c r="BG2292" s="24">
        <f>AU2292*'Propiedades físicas'!$O$4+'Diseño reactor'!AV2292*'Propiedades físicas'!$O$5+'Diseño reactor'!AW2292*'Propiedades físicas'!$O$8+'Diseño reactor'!AX2292*'Propiedades físicas'!$O$9+'Diseño reactor'!AY2292*'Propiedades físicas'!$O$7+'Diseño reactor'!AZ2292*'Propiedades físicas'!$O$6</f>
        <v>0.15435530396381031</v>
      </c>
      <c r="BH2292" s="54">
        <f t="shared" si="1456"/>
        <v>41125.928164172117</v>
      </c>
      <c r="BI2292" s="34">
        <f t="shared" si="1476"/>
        <v>273.89589157164869</v>
      </c>
      <c r="BJ2292" s="27">
        <f t="shared" si="1457"/>
        <v>4797.3050723442411</v>
      </c>
      <c r="BK2292" s="34">
        <f t="shared" si="1458"/>
        <v>569.60729434524956</v>
      </c>
      <c r="BL2292" s="27">
        <f t="shared" si="1459"/>
        <v>105.70587834837549</v>
      </c>
      <c r="BM2292" s="34">
        <f t="shared" si="1460"/>
        <v>1.1054421768707483</v>
      </c>
      <c r="BN2292" s="45">
        <f t="shared" si="1461"/>
        <v>2492.7666409578642</v>
      </c>
      <c r="BO2292" s="45">
        <f t="shared" si="1462"/>
        <v>109.3560302497722</v>
      </c>
      <c r="BP2292" s="66">
        <f t="shared" si="1463"/>
        <v>6.6874929890891144</v>
      </c>
    </row>
    <row r="2293" spans="8:68">
      <c r="H2293" s="68">
        <v>2288</v>
      </c>
      <c r="I2293" s="31">
        <f>('Propiedades físicas'!$C$10*'Diseño reactor'!H2293)/1000</f>
        <v>2002.5612043003903</v>
      </c>
      <c r="J2293" s="31">
        <f t="shared" si="1441"/>
        <v>0.22770839613828783</v>
      </c>
      <c r="K2293" s="31">
        <f>(I2293*1000)/'Propiedades físicas'!$F$10</f>
        <v>13081.062718223562</v>
      </c>
      <c r="L2293" s="31">
        <f t="shared" si="1442"/>
        <v>1868.7232454605087</v>
      </c>
      <c r="M2293" s="31">
        <f t="shared" si="1443"/>
        <v>11212.339472763053</v>
      </c>
      <c r="N2293" s="31">
        <f t="shared" si="1444"/>
        <v>0.81674967021875378</v>
      </c>
      <c r="O2293" s="32">
        <f t="shared" si="1445"/>
        <v>4.9004980213125231</v>
      </c>
      <c r="P2293" s="33">
        <f t="shared" si="1446"/>
        <v>0.68212213045203129</v>
      </c>
      <c r="Q2293" s="31">
        <f t="shared" si="1447"/>
        <v>4.7400215481792998</v>
      </c>
      <c r="R2293" s="31">
        <f t="shared" si="1448"/>
        <v>0.11243643871762617</v>
      </c>
      <c r="S2293" s="31">
        <f t="shared" si="1449"/>
        <v>0.16047647313322194</v>
      </c>
      <c r="T2293" s="31">
        <f t="shared" si="1450"/>
        <v>1.853326873169309E-2</v>
      </c>
      <c r="U2293" s="31">
        <f t="shared" si="1451"/>
        <v>3.6578323174032055E-3</v>
      </c>
      <c r="V2293" s="47">
        <f t="shared" si="1464"/>
        <v>6.7549958549618634E-4</v>
      </c>
      <c r="W2293" s="31">
        <f t="shared" si="1452"/>
        <v>0.16483329553186668</v>
      </c>
      <c r="X2293" s="34">
        <f>(S2293*H2293*'Propiedades físicas'!$F$5*60*24*365)/(1000000)</f>
        <v>56828.187420769464</v>
      </c>
      <c r="Y2293" s="34">
        <f>(U2293*H2293*'Propiedades físicas'!$F$7*60*24*365)/(1000000)</f>
        <v>405.08638084071396</v>
      </c>
      <c r="Z2293" s="31">
        <f t="shared" si="1465"/>
        <v>1560.6954344742476</v>
      </c>
      <c r="AA2293" s="31">
        <f t="shared" si="1466"/>
        <v>10845.169302234237</v>
      </c>
      <c r="AB2293" s="31">
        <f t="shared" si="1466"/>
        <v>257.25457178592865</v>
      </c>
      <c r="AC2293" s="31">
        <f t="shared" si="1466"/>
        <v>367.17017052881181</v>
      </c>
      <c r="AD2293" s="31">
        <f t="shared" si="1466"/>
        <v>42.40411885811379</v>
      </c>
      <c r="AE2293" s="31">
        <f t="shared" si="1467"/>
        <v>8.369120342218535</v>
      </c>
      <c r="AF2293" s="31">
        <f t="shared" si="1468"/>
        <v>13081.062718223558</v>
      </c>
      <c r="AG2293" s="31">
        <f t="shared" si="1469"/>
        <v>0.11930952920973335</v>
      </c>
      <c r="AH2293" s="31">
        <f t="shared" si="1470"/>
        <v>0.82907402371258099</v>
      </c>
      <c r="AI2293" s="31">
        <f t="shared" si="1470"/>
        <v>1.9666182887995851E-2</v>
      </c>
      <c r="AJ2293" s="31">
        <f t="shared" si="1470"/>
        <v>2.8068833430276104E-2</v>
      </c>
      <c r="AK2293" s="31">
        <f t="shared" si="1470"/>
        <v>3.2416417359607597E-3</v>
      </c>
      <c r="AL2293" s="31">
        <f t="shared" si="1471"/>
        <v>6.3978902345291125E-4</v>
      </c>
      <c r="AM2293" s="31">
        <f t="shared" si="1472"/>
        <v>1</v>
      </c>
      <c r="AN2293" s="31">
        <f>(Z2293*'Propiedades físicas'!$F$4)/1000</f>
        <v>1372.4443511679638</v>
      </c>
      <c r="AO2293" s="31">
        <f>(AA2293*'Propiedades físicas'!$F$6)/1000</f>
        <v>347.479224443585</v>
      </c>
      <c r="AP2293" s="31">
        <f>(AB2293*'Propiedades físicas'!$F$9)/1000</f>
        <v>158.71320806332866</v>
      </c>
      <c r="AQ2293" s="31">
        <f>(AC2293*'Propiedades físicas'!$F$5)/1000</f>
        <v>108.12060011561923</v>
      </c>
      <c r="AR2293" s="31">
        <f>(AD2293*'Propiedades físicas'!$F$8)/1000</f>
        <v>15.033108217578496</v>
      </c>
      <c r="AS2293" s="31">
        <f>(AE2293*'Propiedades físicas'!$F$7)/1000</f>
        <v>0.7707122923149049</v>
      </c>
      <c r="AT2293" s="31">
        <f t="shared" si="1473"/>
        <v>2002.5612043003903</v>
      </c>
      <c r="AU2293" s="31">
        <f t="shared" si="1474"/>
        <v>0.68534452191559236</v>
      </c>
      <c r="AV2293" s="31">
        <f t="shared" si="1477"/>
        <v>0.17351740545926508</v>
      </c>
      <c r="AW2293" s="31">
        <f t="shared" si="1477"/>
        <v>7.9255109767681881E-2</v>
      </c>
      <c r="AX2293" s="31">
        <f t="shared" si="1477"/>
        <v>5.3991158863677259E-2</v>
      </c>
      <c r="AY2293" s="31">
        <f t="shared" si="1477"/>
        <v>7.506940704381829E-3</v>
      </c>
      <c r="AZ2293" s="31">
        <f t="shared" si="1478"/>
        <v>3.848632894015137E-4</v>
      </c>
      <c r="BA2293" s="31">
        <f t="shared" si="1475"/>
        <v>0.99999999999999989</v>
      </c>
      <c r="BB2293" s="34">
        <f>AU2293*'Propiedades físicas'!$C$4+'Diseño reactor'!AV2293*'Propiedades físicas'!$C$5+'Diseño reactor'!AW2293*'Propiedades físicas'!$C$8+'Diseño reactor'!AX2293*'Propiedades físicas'!$C$9+'Diseño reactor'!AY2293*'Propiedades físicas'!$C$7+'Diseño reactor'!AZ2293*'Propiedades físicas'!$C$6</f>
        <v>875.35209989677901</v>
      </c>
      <c r="BC2293" s="45">
        <f>AU2293*'Propiedades físicas'!$L$4+'Diseño reactor'!AV2293*'Propiedades físicas'!$L$5+'Diseño reactor'!AW2293*'Propiedades físicas'!$L$8+AX2293*'Propiedades físicas'!$L$9+'Diseño reactor'!AY2293*'Propiedades físicas'!$L$7+'Diseño reactor'!AZ2293*'Propiedades físicas'!$L$6</f>
        <v>2.1155971566904022</v>
      </c>
      <c r="BD2293" s="29">
        <f t="shared" si="1454"/>
        <v>1.4539455831753214</v>
      </c>
      <c r="BE2293" s="58">
        <f t="shared" si="1455"/>
        <v>41.24864400640466</v>
      </c>
      <c r="BF2293" s="30">
        <f>AU2293*'Propiedades físicas'!$I$4+'Diseño reactor'!AV2293*'Propiedades físicas'!$I$5+'Diseño reactor'!AW2293*'Propiedades físicas'!$I$8+'Diseño reactor'!AX2293*'Propiedades físicas'!$I$9+'Diseño reactor'!AY2293*'Propiedades físicas'!$I$7+'Diseño reactor'!AZ2293*'Propiedades físicas'!$I$6</f>
        <v>1.9984010255908864E-2</v>
      </c>
      <c r="BG2293" s="24">
        <f>AU2293*'Propiedades físicas'!$O$4+'Diseño reactor'!AV2293*'Propiedades físicas'!$O$5+'Diseño reactor'!AW2293*'Propiedades físicas'!$O$8+'Diseño reactor'!AX2293*'Propiedades físicas'!$O$9+'Diseño reactor'!AY2293*'Propiedades físicas'!$O$7+'Diseño reactor'!AZ2293*'Propiedades físicas'!$O$6</f>
        <v>0.15435701603931959</v>
      </c>
      <c r="BH2293" s="54">
        <f t="shared" si="1456"/>
        <v>41125.797571868039</v>
      </c>
      <c r="BI2293" s="34">
        <f t="shared" si="1476"/>
        <v>273.89824163161495</v>
      </c>
      <c r="BJ2293" s="27">
        <f t="shared" si="1457"/>
        <v>4797.3086371017644</v>
      </c>
      <c r="BK2293" s="34">
        <f t="shared" si="1458"/>
        <v>569.61403557129495</v>
      </c>
      <c r="BL2293" s="27">
        <f t="shared" si="1459"/>
        <v>105.70611050543707</v>
      </c>
      <c r="BM2293" s="34">
        <f t="shared" si="1460"/>
        <v>1.1054421768707483</v>
      </c>
      <c r="BN2293" s="45">
        <f t="shared" si="1461"/>
        <v>2493.9651863817967</v>
      </c>
      <c r="BO2293" s="45">
        <f t="shared" si="1462"/>
        <v>109.36342891367083</v>
      </c>
      <c r="BP2293" s="66">
        <f t="shared" si="1463"/>
        <v>6.6874919182505099</v>
      </c>
    </row>
    <row r="2294" spans="8:68">
      <c r="H2294" s="68">
        <v>2289</v>
      </c>
      <c r="I2294" s="31">
        <f>('Propiedades físicas'!$C$10*'Diseño reactor'!H2294)/1000</f>
        <v>2003.4364495819902</v>
      </c>
      <c r="J2294" s="31">
        <f t="shared" si="1441"/>
        <v>0.2276089167166459</v>
      </c>
      <c r="K2294" s="31">
        <f>(I2294*1000)/'Propiedades físicas'!$F$10</f>
        <v>13086.779965915093</v>
      </c>
      <c r="L2294" s="31">
        <f t="shared" si="1442"/>
        <v>1869.5399951307274</v>
      </c>
      <c r="M2294" s="31">
        <f t="shared" si="1443"/>
        <v>11217.239970784365</v>
      </c>
      <c r="N2294" s="31">
        <f t="shared" si="1444"/>
        <v>0.81674967021875378</v>
      </c>
      <c r="O2294" s="32">
        <f t="shared" si="1445"/>
        <v>4.9004980213125231</v>
      </c>
      <c r="P2294" s="33">
        <f t="shared" si="1446"/>
        <v>0.68217125432095527</v>
      </c>
      <c r="Q2294" s="31">
        <f t="shared" si="1447"/>
        <v>4.7400908662199992</v>
      </c>
      <c r="R2294" s="31">
        <f t="shared" si="1448"/>
        <v>0.11240350639252751</v>
      </c>
      <c r="S2294" s="31">
        <f t="shared" si="1449"/>
        <v>0.16040715509252285</v>
      </c>
      <c r="T2294" s="31">
        <f t="shared" si="1450"/>
        <v>1.8521079815817822E-2</v>
      </c>
      <c r="U2294" s="31">
        <f t="shared" si="1451"/>
        <v>3.6538296894532262E-3</v>
      </c>
      <c r="V2294" s="47">
        <f t="shared" si="1464"/>
        <v>6.7554823243434411E-4</v>
      </c>
      <c r="W2294" s="31">
        <f t="shared" si="1452"/>
        <v>0.16477314996864806</v>
      </c>
      <c r="X2294" s="34">
        <f>(S2294*H2294*'Propiedades físicas'!$F$5*60*24*365)/(1000000)</f>
        <v>56828.467170338612</v>
      </c>
      <c r="Y2294" s="34">
        <f>(U2294*H2294*'Propiedades físicas'!$F$7*60*24*365)/(1000000)</f>
        <v>404.8199645981307</v>
      </c>
      <c r="Z2294" s="31">
        <f t="shared" si="1465"/>
        <v>1561.4900011406667</v>
      </c>
      <c r="AA2294" s="31">
        <f t="shared" si="1466"/>
        <v>10850.067992777578</v>
      </c>
      <c r="AB2294" s="31">
        <f t="shared" si="1466"/>
        <v>257.29162613249548</v>
      </c>
      <c r="AC2294" s="31">
        <f t="shared" si="1466"/>
        <v>367.1719780067848</v>
      </c>
      <c r="AD2294" s="31">
        <f t="shared" si="1466"/>
        <v>42.394751698406992</v>
      </c>
      <c r="AE2294" s="31">
        <f t="shared" si="1467"/>
        <v>8.3636161591584344</v>
      </c>
      <c r="AF2294" s="31">
        <f t="shared" si="1468"/>
        <v>13086.77996591509</v>
      </c>
      <c r="AG2294" s="31">
        <f t="shared" si="1469"/>
        <v>0.11931812143305032</v>
      </c>
      <c r="AH2294" s="31">
        <f t="shared" si="1470"/>
        <v>0.82908614808508319</v>
      </c>
      <c r="AI2294" s="31">
        <f t="shared" si="1470"/>
        <v>1.9660422716865359E-2</v>
      </c>
      <c r="AJ2294" s="31">
        <f t="shared" si="1470"/>
        <v>2.8056709057773969E-2</v>
      </c>
      <c r="AK2294" s="31">
        <f t="shared" si="1470"/>
        <v>3.2395097807730697E-3</v>
      </c>
      <c r="AL2294" s="31">
        <f t="shared" si="1471"/>
        <v>6.3908892645415623E-4</v>
      </c>
      <c r="AM2294" s="31">
        <f t="shared" si="1472"/>
        <v>1.0000000000000002</v>
      </c>
      <c r="AN2294" s="31">
        <f>(Z2294*'Propiedades físicas'!$F$4)/1000</f>
        <v>1373.1430772030794</v>
      </c>
      <c r="AO2294" s="31">
        <f>(AA2294*'Propiedades físicas'!$F$6)/1000</f>
        <v>347.6361784885936</v>
      </c>
      <c r="AP2294" s="31">
        <f>(AB2294*'Propiedades físicas'!$F$9)/1000</f>
        <v>158.73606874244308</v>
      </c>
      <c r="AQ2294" s="31">
        <f>(AC2294*'Propiedades físicas'!$F$5)/1000</f>
        <v>108.12113236365794</v>
      </c>
      <c r="AR2294" s="31">
        <f>(AD2294*'Propiedades físicas'!$F$8)/1000</f>
        <v>15.029787372119241</v>
      </c>
      <c r="AS2294" s="31">
        <f>(AE2294*'Propiedades físicas'!$F$7)/1000</f>
        <v>0.77020541209690019</v>
      </c>
      <c r="AT2294" s="31">
        <f t="shared" si="1473"/>
        <v>2003.43644958199</v>
      </c>
      <c r="AU2294" s="31">
        <f t="shared" si="1474"/>
        <v>0.68539387784902328</v>
      </c>
      <c r="AV2294" s="31">
        <f t="shared" si="1477"/>
        <v>0.17351994297654247</v>
      </c>
      <c r="AW2294" s="31">
        <f t="shared" si="1477"/>
        <v>7.9231896162996737E-2</v>
      </c>
      <c r="AX2294" s="31">
        <f t="shared" si="1477"/>
        <v>5.3967837305853666E-2</v>
      </c>
      <c r="AY2294" s="31">
        <f t="shared" si="1477"/>
        <v>7.5020035575648798E-3</v>
      </c>
      <c r="AZ2294" s="31">
        <f t="shared" si="1478"/>
        <v>3.8444214801902046E-4</v>
      </c>
      <c r="BA2294" s="31">
        <f t="shared" si="1475"/>
        <v>1</v>
      </c>
      <c r="BB2294" s="34">
        <f>AU2294*'Propiedades físicas'!$C$4+'Diseño reactor'!AV2294*'Propiedades físicas'!$C$5+'Diseño reactor'!AW2294*'Propiedades físicas'!$C$8+'Diseño reactor'!AX2294*'Propiedades físicas'!$C$9+'Diseño reactor'!AY2294*'Propiedades físicas'!$C$7+'Diseño reactor'!AZ2294*'Propiedades físicas'!$C$6</f>
        <v>875.35195992620174</v>
      </c>
      <c r="BC2294" s="45">
        <f>AU2294*'Propiedades físicas'!$L$4+'Diseño reactor'!AV2294*'Propiedades físicas'!$L$5+'Diseño reactor'!AW2294*'Propiedades físicas'!$L$8+AX2294*'Propiedades físicas'!$L$9+'Diseño reactor'!AY2294*'Propiedades físicas'!$L$7+'Diseño reactor'!AZ2294*'Propiedades físicas'!$L$6</f>
        <v>2.115632368072879</v>
      </c>
      <c r="BD2294" s="29">
        <f t="shared" si="1454"/>
        <v>1.4533910995974424</v>
      </c>
      <c r="BE2294" s="58">
        <f t="shared" si="1455"/>
        <v>41.248046576319389</v>
      </c>
      <c r="BF2294" s="30">
        <f>AU2294*'Propiedades físicas'!$I$4+'Diseño reactor'!AV2294*'Propiedades físicas'!$I$5+'Diseño reactor'!AW2294*'Propiedades físicas'!$I$8+'Diseño reactor'!AX2294*'Propiedades físicas'!$I$9+'Diseño reactor'!AY2294*'Propiedades físicas'!$I$7+'Diseño reactor'!AZ2294*'Propiedades físicas'!$I$6</f>
        <v>1.9984070421288823E-2</v>
      </c>
      <c r="BG2294" s="24">
        <f>AU2294*'Propiedades físicas'!$O$4+'Diseño reactor'!AV2294*'Propiedades físicas'!$O$5+'Diseño reactor'!AW2294*'Propiedades físicas'!$O$8+'Diseño reactor'!AX2294*'Propiedades físicas'!$O$9+'Diseño reactor'!AY2294*'Propiedades físicas'!$O$7+'Diseño reactor'!AZ2294*'Propiedades físicas'!$O$6</f>
        <v>0.15435872686760604</v>
      </c>
      <c r="BH2294" s="54">
        <f t="shared" si="1456"/>
        <v>41125.667179710588</v>
      </c>
      <c r="BI2294" s="34">
        <f t="shared" si="1476"/>
        <v>273.90058914770162</v>
      </c>
      <c r="BJ2294" s="27">
        <f t="shared" si="1457"/>
        <v>4797.3122024248678</v>
      </c>
      <c r="BK2294" s="34">
        <f t="shared" si="1458"/>
        <v>569.62077227133364</v>
      </c>
      <c r="BL2294" s="27">
        <f t="shared" si="1459"/>
        <v>105.70634250215946</v>
      </c>
      <c r="BM2294" s="34">
        <f t="shared" si="1460"/>
        <v>1.1054421768707483</v>
      </c>
      <c r="BN2294" s="45">
        <f t="shared" si="1461"/>
        <v>2495.1637490448547</v>
      </c>
      <c r="BO2294" s="45">
        <f t="shared" si="1462"/>
        <v>109.37082217892728</v>
      </c>
      <c r="BP2294" s="66">
        <f t="shared" si="1463"/>
        <v>6.6874908489069806</v>
      </c>
    </row>
    <row r="2295" spans="8:68">
      <c r="H2295" s="68">
        <v>2290</v>
      </c>
      <c r="I2295" s="31">
        <f>('Propiedades físicas'!$C$10*'Diseño reactor'!H2295)/1000</f>
        <v>2004.31169486359</v>
      </c>
      <c r="J2295" s="31">
        <f t="shared" si="1441"/>
        <v>0.22750952417659498</v>
      </c>
      <c r="K2295" s="31">
        <f>(I2295*1000)/'Propiedades físicas'!$F$10</f>
        <v>13092.497213606624</v>
      </c>
      <c r="L2295" s="31">
        <f t="shared" si="1442"/>
        <v>1870.3567448009462</v>
      </c>
      <c r="M2295" s="31">
        <f t="shared" si="1443"/>
        <v>11222.140468805677</v>
      </c>
      <c r="N2295" s="31">
        <f t="shared" si="1444"/>
        <v>0.81674967021875378</v>
      </c>
      <c r="O2295" s="32">
        <f t="shared" si="1445"/>
        <v>4.9004980213125231</v>
      </c>
      <c r="P2295" s="33">
        <f t="shared" si="1446"/>
        <v>0.68222034235361129</v>
      </c>
      <c r="Q2295" s="31">
        <f t="shared" si="1447"/>
        <v>4.7401601248720953</v>
      </c>
      <c r="R2295" s="31">
        <f t="shared" si="1448"/>
        <v>0.11237059218913092</v>
      </c>
      <c r="S2295" s="31">
        <f t="shared" si="1449"/>
        <v>0.16033789644042767</v>
      </c>
      <c r="T2295" s="31">
        <f t="shared" si="1450"/>
        <v>1.8508902776738102E-2</v>
      </c>
      <c r="U2295" s="31">
        <f t="shared" si="1451"/>
        <v>3.6498328992735089E-3</v>
      </c>
      <c r="V2295" s="47">
        <f t="shared" si="1464"/>
        <v>6.7559684388415872E-4</v>
      </c>
      <c r="W2295" s="31">
        <f t="shared" si="1452"/>
        <v>0.1647130482821143</v>
      </c>
      <c r="X2295" s="34">
        <f>(S2295*H2295*'Propiedades físicas'!$F$5*60*24*365)/(1000000)</f>
        <v>56828.746511897363</v>
      </c>
      <c r="Y2295" s="34">
        <f>(U2295*H2295*'Propiedades físicas'!$F$7*60*24*365)/(1000000)</f>
        <v>404.55380794969636</v>
      </c>
      <c r="Z2295" s="31">
        <f t="shared" si="1465"/>
        <v>1562.2845839897698</v>
      </c>
      <c r="AA2295" s="31">
        <f t="shared" si="1466"/>
        <v>10854.966685957099</v>
      </c>
      <c r="AB2295" s="31">
        <f t="shared" si="1466"/>
        <v>257.32865611310984</v>
      </c>
      <c r="AC2295" s="31">
        <f t="shared" si="1466"/>
        <v>367.17378284857938</v>
      </c>
      <c r="AD2295" s="31">
        <f t="shared" si="1466"/>
        <v>42.385387358730256</v>
      </c>
      <c r="AE2295" s="31">
        <f t="shared" si="1467"/>
        <v>8.358117339336335</v>
      </c>
      <c r="AF2295" s="31">
        <f t="shared" si="1468"/>
        <v>13092.497213606624</v>
      </c>
      <c r="AG2295" s="31">
        <f t="shared" si="1469"/>
        <v>0.11932670738826938</v>
      </c>
      <c r="AH2295" s="31">
        <f t="shared" si="1470"/>
        <v>0.82909826206996406</v>
      </c>
      <c r="AI2295" s="31">
        <f t="shared" si="1470"/>
        <v>1.9654665715389742E-2</v>
      </c>
      <c r="AJ2295" s="31">
        <f t="shared" si="1470"/>
        <v>2.8044595072893131E-2</v>
      </c>
      <c r="AK2295" s="31">
        <f t="shared" si="1470"/>
        <v>3.2373799029478075E-3</v>
      </c>
      <c r="AL2295" s="31">
        <f t="shared" si="1471"/>
        <v>6.3838985053592408E-4</v>
      </c>
      <c r="AM2295" s="31">
        <f t="shared" si="1472"/>
        <v>1</v>
      </c>
      <c r="AN2295" s="31">
        <f>(Z2295*'Propiedades físicas'!$F$4)/1000</f>
        <v>1373.8418174689236</v>
      </c>
      <c r="AO2295" s="31">
        <f>(AA2295*'Propiedades físicas'!$F$6)/1000</f>
        <v>347.79313261806544</v>
      </c>
      <c r="AP2295" s="31">
        <f>(AB2295*'Propiedades físicas'!$F$9)/1000</f>
        <v>158.7589143889831</v>
      </c>
      <c r="AQ2295" s="31">
        <f>(AC2295*'Propiedades físicas'!$F$5)/1000</f>
        <v>108.12166383542117</v>
      </c>
      <c r="AR2295" s="31">
        <f>(AD2295*'Propiedades físicas'!$F$8)/1000</f>
        <v>15.026467526417045</v>
      </c>
      <c r="AS2295" s="31">
        <f>(AE2295*'Propiedades físicas'!$F$7)/1000</f>
        <v>0.76969902577948313</v>
      </c>
      <c r="AT2295" s="31">
        <f t="shared" si="1473"/>
        <v>2004.3116948635902</v>
      </c>
      <c r="AU2295" s="31">
        <f t="shared" si="1474"/>
        <v>0.68544319777689311</v>
      </c>
      <c r="AV2295" s="31">
        <f t="shared" si="1477"/>
        <v>0.17352247831978829</v>
      </c>
      <c r="AW2295" s="31">
        <f t="shared" si="1477"/>
        <v>7.9208695332084036E-2</v>
      </c>
      <c r="AX2295" s="31">
        <f t="shared" si="1477"/>
        <v>5.394453572890006E-2</v>
      </c>
      <c r="AY2295" s="31">
        <f t="shared" si="1477"/>
        <v>7.4970712214697324E-3</v>
      </c>
      <c r="AZ2295" s="31">
        <f t="shared" si="1478"/>
        <v>3.8402162086464671E-4</v>
      </c>
      <c r="BA2295" s="31">
        <f t="shared" si="1475"/>
        <v>0.99999999999999978</v>
      </c>
      <c r="BB2295" s="34">
        <f>AU2295*'Propiedades físicas'!$C$4+'Diseño reactor'!AV2295*'Propiedades físicas'!$C$5+'Diseño reactor'!AW2295*'Propiedades físicas'!$C$8+'Diseño reactor'!AX2295*'Propiedades físicas'!$C$9+'Diseño reactor'!AY2295*'Propiedades físicas'!$C$7+'Diseño reactor'!AZ2295*'Propiedades físicas'!$C$6</f>
        <v>875.35182015098246</v>
      </c>
      <c r="BC2295" s="45">
        <f>AU2295*'Propiedades físicas'!$L$4+'Diseño reactor'!AV2295*'Propiedades físicas'!$L$5+'Diseño reactor'!AW2295*'Propiedades físicas'!$L$8+AX2295*'Propiedades físicas'!$L$9+'Diseño reactor'!AY2295*'Propiedades físicas'!$L$7+'Diseño reactor'!AZ2295*'Propiedades físicas'!$L$6</f>
        <v>2.1156675527149744</v>
      </c>
      <c r="BD2295" s="29">
        <f t="shared" si="1454"/>
        <v>1.4528370393556309</v>
      </c>
      <c r="BE2295" s="58">
        <f t="shared" si="1455"/>
        <v>41.247449608326299</v>
      </c>
      <c r="BF2295" s="30">
        <f>AU2295*'Propiedades físicas'!$I$4+'Diseño reactor'!AV2295*'Propiedades físicas'!$I$5+'Diseño reactor'!AW2295*'Propiedades físicas'!$I$8+'Diseño reactor'!AX2295*'Propiedades físicas'!$I$9+'Diseño reactor'!AY2295*'Propiedades físicas'!$I$7+'Diseño reactor'!AZ2295*'Propiedades físicas'!$I$6</f>
        <v>1.998413049442304E-2</v>
      </c>
      <c r="BG2295" s="24">
        <f>AU2295*'Propiedades físicas'!$O$4+'Diseño reactor'!AV2295*'Propiedades físicas'!$O$5+'Diseño reactor'!AW2295*'Propiedades físicas'!$O$8+'Diseño reactor'!AX2295*'Propiedades físicas'!$O$9+'Diseño reactor'!AY2295*'Propiedades físicas'!$O$7+'Diseño reactor'!AZ2295*'Propiedades físicas'!$O$6</f>
        <v>0.15436043645000747</v>
      </c>
      <c r="BH2295" s="54">
        <f t="shared" si="1456"/>
        <v>41125.536987349937</v>
      </c>
      <c r="BI2295" s="34">
        <f t="shared" si="1476"/>
        <v>273.9029341237046</v>
      </c>
      <c r="BJ2295" s="27">
        <f t="shared" si="1457"/>
        <v>4797.3157683090421</v>
      </c>
      <c r="BK2295" s="34">
        <f t="shared" si="1458"/>
        <v>569.62750444975893</v>
      </c>
      <c r="BL2295" s="27">
        <f t="shared" si="1459"/>
        <v>105.70657433870308</v>
      </c>
      <c r="BM2295" s="34">
        <f t="shared" si="1460"/>
        <v>1.1054421768707483</v>
      </c>
      <c r="BN2295" s="45">
        <f t="shared" si="1461"/>
        <v>2496.3623289276288</v>
      </c>
      <c r="BO2295" s="45">
        <f t="shared" si="1462"/>
        <v>109.37821005144808</v>
      </c>
      <c r="BP2295" s="66">
        <f t="shared" si="1463"/>
        <v>6.6874897810559411</v>
      </c>
    </row>
    <row r="2296" spans="8:68">
      <c r="H2296" s="68">
        <v>2291</v>
      </c>
      <c r="I2296" s="31">
        <f>('Propiedades físicas'!$C$10*'Diseño reactor'!H2296)/1000</f>
        <v>2005.18694014519</v>
      </c>
      <c r="J2296" s="31">
        <f t="shared" si="1441"/>
        <v>0.22741021840436598</v>
      </c>
      <c r="K2296" s="31">
        <f>(I2296*1000)/'Propiedades físicas'!$F$10</f>
        <v>13098.214461298157</v>
      </c>
      <c r="L2296" s="31">
        <f t="shared" si="1442"/>
        <v>1871.1734944711652</v>
      </c>
      <c r="M2296" s="31">
        <f t="shared" si="1443"/>
        <v>11227.040966826991</v>
      </c>
      <c r="N2296" s="31">
        <f t="shared" si="1444"/>
        <v>0.81674967021875389</v>
      </c>
      <c r="O2296" s="32">
        <f t="shared" si="1445"/>
        <v>4.9004980213125231</v>
      </c>
      <c r="P2296" s="33">
        <f t="shared" si="1446"/>
        <v>0.68226939458919944</v>
      </c>
      <c r="Q2296" s="31">
        <f t="shared" si="1447"/>
        <v>4.7402293242112554</v>
      </c>
      <c r="R2296" s="31">
        <f t="shared" si="1448"/>
        <v>0.11233769609406818</v>
      </c>
      <c r="S2296" s="31">
        <f t="shared" si="1449"/>
        <v>0.16026869710126576</v>
      </c>
      <c r="T2296" s="31">
        <f t="shared" si="1450"/>
        <v>1.8496737599261195E-2</v>
      </c>
      <c r="U2296" s="31">
        <f t="shared" si="1451"/>
        <v>3.6458419362250631E-3</v>
      </c>
      <c r="V2296" s="47">
        <f t="shared" si="1464"/>
        <v>6.7564541988445002E-4</v>
      </c>
      <c r="W2296" s="31">
        <f t="shared" si="1452"/>
        <v>0.16465299042427034</v>
      </c>
      <c r="X2296" s="34">
        <f>(S2296*H2296*'Propiedades físicas'!$F$5*60*24*365)/(1000000)</f>
        <v>56829.025446189335</v>
      </c>
      <c r="Y2296" s="34">
        <f>(U2296*H2296*'Propiedades físicas'!$F$7*60*24*365)/(1000000)</f>
        <v>404.28791056333966</v>
      </c>
      <c r="Z2296" s="31">
        <f t="shared" si="1465"/>
        <v>1563.0791830038559</v>
      </c>
      <c r="AA2296" s="31">
        <f t="shared" si="1466"/>
        <v>10859.865381767986</v>
      </c>
      <c r="AB2296" s="31">
        <f t="shared" si="1466"/>
        <v>257.36566175151023</v>
      </c>
      <c r="AC2296" s="31">
        <f t="shared" si="1466"/>
        <v>367.17558505899984</v>
      </c>
      <c r="AD2296" s="31">
        <f t="shared" si="1466"/>
        <v>42.376025839907399</v>
      </c>
      <c r="AE2296" s="31">
        <f t="shared" si="1467"/>
        <v>8.35262387589162</v>
      </c>
      <c r="AF2296" s="31">
        <f t="shared" si="1468"/>
        <v>13098.21446129815</v>
      </c>
      <c r="AG2296" s="31">
        <f t="shared" si="1469"/>
        <v>0.11933528708224714</v>
      </c>
      <c r="AH2296" s="31">
        <f t="shared" si="1470"/>
        <v>0.82911036568045904</v>
      </c>
      <c r="AI2296" s="31">
        <f t="shared" si="1470"/>
        <v>1.9648911881230795E-2</v>
      </c>
      <c r="AJ2296" s="31">
        <f t="shared" si="1470"/>
        <v>2.8032491462398109E-2</v>
      </c>
      <c r="AK2296" s="31">
        <f t="shared" si="1470"/>
        <v>3.2352520998276246E-3</v>
      </c>
      <c r="AL2296" s="31">
        <f t="shared" si="1471"/>
        <v>6.3769179383735644E-4</v>
      </c>
      <c r="AM2296" s="31">
        <f t="shared" si="1472"/>
        <v>1</v>
      </c>
      <c r="AN2296" s="31">
        <f>(Z2296*'Propiedades físicas'!$F$4)/1000</f>
        <v>1374.5405719499308</v>
      </c>
      <c r="AO2296" s="31">
        <f>(AA2296*'Propiedades físicas'!$F$6)/1000</f>
        <v>347.95008683184625</v>
      </c>
      <c r="AP2296" s="31">
        <f>(AB2296*'Propiedades físicas'!$F$9)/1000</f>
        <v>158.78174501759423</v>
      </c>
      <c r="AQ2296" s="31">
        <f>(AC2296*'Propiedades físicas'!$F$5)/1000</f>
        <v>108.12219453232369</v>
      </c>
      <c r="AR2296" s="31">
        <f>(AD2296*'Propiedades físicas'!$F$8)/1000</f>
        <v>15.023148680763965</v>
      </c>
      <c r="AS2296" s="31">
        <f>(AE2296*'Propiedades físicas'!$F$7)/1000</f>
        <v>0.76919313273085932</v>
      </c>
      <c r="AT2296" s="31">
        <f t="shared" si="1473"/>
        <v>2005.1869401451897</v>
      </c>
      <c r="AU2296" s="31">
        <f t="shared" si="1474"/>
        <v>0.68549248173858757</v>
      </c>
      <c r="AV2296" s="31">
        <f t="shared" si="1477"/>
        <v>0.17352501149177252</v>
      </c>
      <c r="AW2296" s="31">
        <f t="shared" si="1477"/>
        <v>7.9185507265520746E-2</v>
      </c>
      <c r="AX2296" s="31">
        <f t="shared" si="1477"/>
        <v>5.3921254107357632E-2</v>
      </c>
      <c r="AY2296" s="31">
        <f t="shared" si="1477"/>
        <v>7.492143689942536E-3</v>
      </c>
      <c r="AZ2296" s="31">
        <f t="shared" si="1478"/>
        <v>3.8360170681899826E-4</v>
      </c>
      <c r="BA2296" s="31">
        <f t="shared" si="1475"/>
        <v>0.99999999999999989</v>
      </c>
      <c r="BB2296" s="34">
        <f>AU2296*'Propiedades físicas'!$C$4+'Diseño reactor'!AV2296*'Propiedades físicas'!$C$5+'Diseño reactor'!AW2296*'Propiedades físicas'!$C$8+'Diseño reactor'!AX2296*'Propiedades físicas'!$C$9+'Diseño reactor'!AY2296*'Propiedades físicas'!$C$7+'Diseño reactor'!AZ2296*'Propiedades físicas'!$C$6</f>
        <v>875.35168057078511</v>
      </c>
      <c r="BC2296" s="45">
        <f>AU2296*'Propiedades físicas'!$L$4+'Diseño reactor'!AV2296*'Propiedades físicas'!$L$5+'Diseño reactor'!AW2296*'Propiedades físicas'!$L$8+AX2296*'Propiedades físicas'!$L$9+'Diseño reactor'!AY2296*'Propiedades físicas'!$L$7+'Diseño reactor'!AZ2296*'Propiedades físicas'!$L$6</f>
        <v>2.1157027106469446</v>
      </c>
      <c r="BD2296" s="29">
        <f t="shared" si="1454"/>
        <v>1.4522834019647579</v>
      </c>
      <c r="BE2296" s="58">
        <f t="shared" si="1455"/>
        <v>41.246853101888043</v>
      </c>
      <c r="BF2296" s="30">
        <f>AU2296*'Propiedades físicas'!$I$4+'Diseño reactor'!AV2296*'Propiedades físicas'!$I$5+'Diseño reactor'!AW2296*'Propiedades físicas'!$I$8+'Diseño reactor'!AX2296*'Propiedades físicas'!$I$9+'Diseño reactor'!AY2296*'Propiedades físicas'!$I$7+'Diseño reactor'!AZ2296*'Propiedades físicas'!$I$6</f>
        <v>1.9984190475471716E-2</v>
      </c>
      <c r="BG2296" s="24">
        <f>AU2296*'Propiedades físicas'!$O$4+'Diseño reactor'!AV2296*'Propiedades físicas'!$O$5+'Diseño reactor'!AW2296*'Propiedades físicas'!$O$8+'Diseño reactor'!AX2296*'Propiedades físicas'!$O$9+'Diseño reactor'!AY2296*'Propiedades físicas'!$O$7+'Diseño reactor'!AZ2296*'Propiedades físicas'!$O$6</f>
        <v>0.15436214478785981</v>
      </c>
      <c r="BH2296" s="54">
        <f t="shared" si="1456"/>
        <v>41125.40699443702</v>
      </c>
      <c r="BI2296" s="34">
        <f t="shared" si="1476"/>
        <v>273.90527656341311</v>
      </c>
      <c r="BJ2296" s="27">
        <f t="shared" si="1457"/>
        <v>4797.3193347497972</v>
      </c>
      <c r="BK2296" s="34">
        <f t="shared" si="1458"/>
        <v>569.6342321109596</v>
      </c>
      <c r="BL2296" s="27">
        <f t="shared" si="1459"/>
        <v>105.70680601522821</v>
      </c>
      <c r="BM2296" s="34">
        <f t="shared" si="1460"/>
        <v>1.1054421768707483</v>
      </c>
      <c r="BN2296" s="45">
        <f t="shared" si="1461"/>
        <v>2497.5609260107412</v>
      </c>
      <c r="BO2296" s="45">
        <f t="shared" si="1462"/>
        <v>109.38559253713123</v>
      </c>
      <c r="BP2296" s="66">
        <f t="shared" si="1463"/>
        <v>6.6874887146948261</v>
      </c>
    </row>
    <row r="2297" spans="8:68">
      <c r="H2297" s="68">
        <v>2292</v>
      </c>
      <c r="I2297" s="31">
        <f>('Propiedades físicas'!$C$10*'Diseño reactor'!H2297)/1000</f>
        <v>2006.0621854267895</v>
      </c>
      <c r="J2297" s="31">
        <f t="shared" si="1441"/>
        <v>0.22731099928638854</v>
      </c>
      <c r="K2297" s="31">
        <f>(I2297*1000)/'Propiedades físicas'!$F$10</f>
        <v>13103.931708989687</v>
      </c>
      <c r="L2297" s="31">
        <f t="shared" si="1442"/>
        <v>1871.9902441413838</v>
      </c>
      <c r="M2297" s="31">
        <f t="shared" si="1443"/>
        <v>11231.941464848302</v>
      </c>
      <c r="N2297" s="31">
        <f t="shared" si="1444"/>
        <v>0.81674967021875378</v>
      </c>
      <c r="O2297" s="32">
        <f t="shared" si="1445"/>
        <v>4.9004980213125222</v>
      </c>
      <c r="P2297" s="33">
        <f t="shared" si="1446"/>
        <v>0.68231841106686242</v>
      </c>
      <c r="Q2297" s="31">
        <f t="shared" si="1447"/>
        <v>4.7402984643130281</v>
      </c>
      <c r="R2297" s="31">
        <f t="shared" si="1448"/>
        <v>0.112304818093981</v>
      </c>
      <c r="S2297" s="31">
        <f t="shared" si="1449"/>
        <v>0.16019955699949387</v>
      </c>
      <c r="T2297" s="31">
        <f t="shared" si="1450"/>
        <v>1.8484584268218203E-2</v>
      </c>
      <c r="U2297" s="31">
        <f t="shared" si="1451"/>
        <v>3.6418567896921547E-3</v>
      </c>
      <c r="V2297" s="47">
        <f t="shared" si="1464"/>
        <v>6.7569396047398029E-4</v>
      </c>
      <c r="W2297" s="31">
        <f t="shared" si="1452"/>
        <v>0.16459297634719097</v>
      </c>
      <c r="X2297" s="34">
        <f>(S2297*H2297*'Propiedades físicas'!$F$5*60*24*365)/(1000000)</f>
        <v>56829.303973956441</v>
      </c>
      <c r="Y2297" s="34">
        <f>(U2297*H2297*'Propiedades físicas'!$F$7*60*24*365)/(1000000)</f>
        <v>404.02227210750988</v>
      </c>
      <c r="Z2297" s="31">
        <f t="shared" si="1465"/>
        <v>1563.8737981652487</v>
      </c>
      <c r="AA2297" s="31">
        <f t="shared" si="1466"/>
        <v>10864.764080205461</v>
      </c>
      <c r="AB2297" s="31">
        <f t="shared" si="1466"/>
        <v>257.40264307140444</v>
      </c>
      <c r="AC2297" s="31">
        <f t="shared" si="1466"/>
        <v>367.17738464283997</v>
      </c>
      <c r="AD2297" s="31">
        <f t="shared" si="1466"/>
        <v>42.366667142756121</v>
      </c>
      <c r="AE2297" s="31">
        <f t="shared" si="1467"/>
        <v>8.3471357619744193</v>
      </c>
      <c r="AF2297" s="31">
        <f t="shared" si="1468"/>
        <v>13103.931708989685</v>
      </c>
      <c r="AG2297" s="31">
        <f t="shared" si="1469"/>
        <v>0.11934386052182987</v>
      </c>
      <c r="AH2297" s="31">
        <f t="shared" si="1470"/>
        <v>0.82912245892978143</v>
      </c>
      <c r="AI2297" s="31">
        <f t="shared" si="1470"/>
        <v>1.9643161212052E-2</v>
      </c>
      <c r="AJ2297" s="31">
        <f t="shared" si="1470"/>
        <v>2.8020398213075653E-2</v>
      </c>
      <c r="AK2297" s="31">
        <f t="shared" si="1470"/>
        <v>3.2331263687593345E-3</v>
      </c>
      <c r="AL2297" s="31">
        <f t="shared" si="1471"/>
        <v>6.3699475450166134E-4</v>
      </c>
      <c r="AM2297" s="31">
        <f t="shared" si="1472"/>
        <v>1</v>
      </c>
      <c r="AN2297" s="31">
        <f>(Z2297*'Propiedades físicas'!$F$4)/1000</f>
        <v>1375.2393406305564</v>
      </c>
      <c r="AO2297" s="31">
        <f>(AA2297*'Propiedades físicas'!$F$6)/1000</f>
        <v>348.10704112978294</v>
      </c>
      <c r="AP2297" s="31">
        <f>(AB2297*'Propiedades físicas'!$F$9)/1000</f>
        <v>158.80456064290294</v>
      </c>
      <c r="AQ2297" s="31">
        <f>(AC2297*'Propiedades físicas'!$F$5)/1000</f>
        <v>108.12272445577709</v>
      </c>
      <c r="AR2297" s="31">
        <f>(AD2297*'Propiedades físicas'!$F$8)/1000</f>
        <v>15.019830835449895</v>
      </c>
      <c r="AS2297" s="31">
        <f>(AE2297*'Propiedades físicas'!$F$7)/1000</f>
        <v>0.76868773232022436</v>
      </c>
      <c r="AT2297" s="31">
        <f t="shared" si="1473"/>
        <v>2006.0621854267895</v>
      </c>
      <c r="AU2297" s="31">
        <f t="shared" si="1474"/>
        <v>0.68554172977343397</v>
      </c>
      <c r="AV2297" s="31">
        <f t="shared" si="1477"/>
        <v>0.17352754249526078</v>
      </c>
      <c r="AW2297" s="31">
        <f t="shared" si="1477"/>
        <v>7.9162331953890691E-2</v>
      </c>
      <c r="AX2297" s="31">
        <f t="shared" si="1477"/>
        <v>5.3897992415810378E-2</v>
      </c>
      <c r="AY2297" s="31">
        <f t="shared" si="1477"/>
        <v>7.487220956839096E-3</v>
      </c>
      <c r="AZ2297" s="31">
        <f t="shared" si="1478"/>
        <v>3.8318240476512753E-4</v>
      </c>
      <c r="BA2297" s="31">
        <f t="shared" si="1475"/>
        <v>1</v>
      </c>
      <c r="BB2297" s="34">
        <f>AU2297*'Propiedades físicas'!$C$4+'Diseño reactor'!AV2297*'Propiedades físicas'!$C$5+'Diseño reactor'!AW2297*'Propiedades físicas'!$C$8+'Diseño reactor'!AX2297*'Propiedades físicas'!$C$9+'Diseño reactor'!AY2297*'Propiedades físicas'!$C$7+'Diseño reactor'!AZ2297*'Propiedades físicas'!$C$6</f>
        <v>875.35154118527214</v>
      </c>
      <c r="BC2297" s="45">
        <f>AU2297*'Propiedades físicas'!$L$4+'Diseño reactor'!AV2297*'Propiedades físicas'!$L$5+'Diseño reactor'!AW2297*'Propiedades físicas'!$L$8+AX2297*'Propiedades físicas'!$L$9+'Diseño reactor'!AY2297*'Propiedades físicas'!$L$7+'Diseño reactor'!AZ2297*'Propiedades físicas'!$L$6</f>
        <v>2.1157378418990014</v>
      </c>
      <c r="BD2297" s="29">
        <f t="shared" si="1454"/>
        <v>1.4517301869404373</v>
      </c>
      <c r="BE2297" s="58">
        <f t="shared" si="1455"/>
        <v>41.246257056468089</v>
      </c>
      <c r="BF2297" s="30">
        <f>AU2297*'Propiedades físicas'!$I$4+'Diseño reactor'!AV2297*'Propiedades físicas'!$I$5+'Diseño reactor'!AW2297*'Propiedades físicas'!$I$8+'Diseño reactor'!AX2297*'Propiedades físicas'!$I$9+'Diseño reactor'!AY2297*'Propiedades físicas'!$I$7+'Diseño reactor'!AZ2297*'Propiedades físicas'!$I$6</f>
        <v>1.9984250364594718E-2</v>
      </c>
      <c r="BG2297" s="24">
        <f>AU2297*'Propiedades físicas'!$O$4+'Diseño reactor'!AV2297*'Propiedades físicas'!$O$5+'Diseño reactor'!AW2297*'Propiedades físicas'!$O$8+'Diseño reactor'!AX2297*'Propiedades físicas'!$O$9+'Diseño reactor'!AY2297*'Propiedades físicas'!$O$7+'Diseño reactor'!AZ2297*'Propiedades físicas'!$O$6</f>
        <v>0.15436385188249718</v>
      </c>
      <c r="BH2297" s="54">
        <f t="shared" si="1456"/>
        <v>41125.277200623386</v>
      </c>
      <c r="BI2297" s="34">
        <f t="shared" si="1476"/>
        <v>273.90761647060913</v>
      </c>
      <c r="BJ2297" s="27">
        <f t="shared" si="1457"/>
        <v>4797.3229017426429</v>
      </c>
      <c r="BK2297" s="34">
        <f t="shared" si="1458"/>
        <v>569.64095525931759</v>
      </c>
      <c r="BL2297" s="27">
        <f t="shared" si="1459"/>
        <v>105.70703753189483</v>
      </c>
      <c r="BM2297" s="34">
        <f t="shared" si="1460"/>
        <v>1.1054421768707483</v>
      </c>
      <c r="BN2297" s="45">
        <f t="shared" si="1461"/>
        <v>2498.7595402748407</v>
      </c>
      <c r="BO2297" s="45">
        <f t="shared" si="1462"/>
        <v>109.39296964186606</v>
      </c>
      <c r="BP2297" s="66">
        <f t="shared" si="1463"/>
        <v>6.6874876498210547</v>
      </c>
    </row>
    <row r="2298" spans="8:68">
      <c r="H2298" s="68">
        <v>2293</v>
      </c>
      <c r="I2298" s="31">
        <f>('Propiedades físicas'!$C$10*'Diseño reactor'!H2298)/1000</f>
        <v>2006.9374307083895</v>
      </c>
      <c r="J2298" s="31">
        <f t="shared" si="1441"/>
        <v>0.22721186670929025</v>
      </c>
      <c r="K2298" s="31">
        <f>(I2298*1000)/'Propiedades físicas'!$F$10</f>
        <v>13109.64895668122</v>
      </c>
      <c r="L2298" s="31">
        <f t="shared" si="1442"/>
        <v>1872.8069938116028</v>
      </c>
      <c r="M2298" s="31">
        <f t="shared" si="1443"/>
        <v>11236.841962869616</v>
      </c>
      <c r="N2298" s="31">
        <f t="shared" si="1444"/>
        <v>0.81674967021875389</v>
      </c>
      <c r="O2298" s="32">
        <f t="shared" si="1445"/>
        <v>4.9004980213125231</v>
      </c>
      <c r="P2298" s="33">
        <f t="shared" si="1446"/>
        <v>0.68236739182568629</v>
      </c>
      <c r="Q2298" s="31">
        <f t="shared" si="1447"/>
        <v>4.7403675452528269</v>
      </c>
      <c r="R2298" s="31">
        <f t="shared" si="1448"/>
        <v>0.11227195817552141</v>
      </c>
      <c r="S2298" s="31">
        <f t="shared" si="1449"/>
        <v>0.16013047605969613</v>
      </c>
      <c r="T2298" s="31">
        <f t="shared" si="1450"/>
        <v>1.8472442768463986E-2</v>
      </c>
      <c r="U2298" s="31">
        <f t="shared" si="1451"/>
        <v>3.6378774490822509E-3</v>
      </c>
      <c r="V2298" s="47">
        <f t="shared" si="1464"/>
        <v>6.7574246569145644E-4</v>
      </c>
      <c r="W2298" s="31">
        <f t="shared" si="1452"/>
        <v>0.16453300600302101</v>
      </c>
      <c r="X2298" s="34">
        <f>(S2298*H2298*'Propiedades físicas'!$F$5*60*24*365)/(1000000)</f>
        <v>56829.582095939055</v>
      </c>
      <c r="Y2298" s="34">
        <f>(U2298*H2298*'Propiedades físicas'!$F$7*60*24*365)/(1000000)</f>
        <v>403.75689225117588</v>
      </c>
      <c r="Z2298" s="31">
        <f t="shared" si="1465"/>
        <v>1564.6684294562986</v>
      </c>
      <c r="AA2298" s="31">
        <f t="shared" si="1466"/>
        <v>10869.662781264731</v>
      </c>
      <c r="AB2298" s="31">
        <f t="shared" si="1466"/>
        <v>257.4396000964706</v>
      </c>
      <c r="AC2298" s="31">
        <f t="shared" si="1466"/>
        <v>367.17918160488324</v>
      </c>
      <c r="AD2298" s="31">
        <f t="shared" si="1466"/>
        <v>42.357311268087919</v>
      </c>
      <c r="AE2298" s="31">
        <f t="shared" si="1467"/>
        <v>8.341652990745601</v>
      </c>
      <c r="AF2298" s="31">
        <f t="shared" si="1468"/>
        <v>13109.648956681216</v>
      </c>
      <c r="AG2298" s="31">
        <f t="shared" si="1469"/>
        <v>0.11935242771385417</v>
      </c>
      <c r="AH2298" s="31">
        <f t="shared" si="1470"/>
        <v>0.82913454183112234</v>
      </c>
      <c r="AI2298" s="31">
        <f t="shared" si="1470"/>
        <v>1.9637413705518698E-2</v>
      </c>
      <c r="AJ2298" s="31">
        <f t="shared" si="1470"/>
        <v>2.8008315311734845E-2</v>
      </c>
      <c r="AK2298" s="31">
        <f t="shared" si="1470"/>
        <v>3.2310027070939144E-3</v>
      </c>
      <c r="AL2298" s="31">
        <f t="shared" si="1471"/>
        <v>6.3629873067610641E-4</v>
      </c>
      <c r="AM2298" s="31">
        <f t="shared" si="1472"/>
        <v>1</v>
      </c>
      <c r="AN2298" s="31">
        <f>(Z2298*'Propiedades físicas'!$F$4)/1000</f>
        <v>1375.9381234952798</v>
      </c>
      <c r="AO2298" s="31">
        <f>(AA2298*'Propiedades físicas'!$F$6)/1000</f>
        <v>348.26399551172199</v>
      </c>
      <c r="AP2298" s="31">
        <f>(AB2298*'Propiedades físicas'!$F$9)/1000</f>
        <v>158.82736127951753</v>
      </c>
      <c r="AQ2298" s="31">
        <f>(AC2298*'Propiedades físicas'!$F$5)/1000</f>
        <v>108.12325360718998</v>
      </c>
      <c r="AR2298" s="31">
        <f>(AD2298*'Propiedades físicas'!$F$8)/1000</f>
        <v>15.016513990762524</v>
      </c>
      <c r="AS2298" s="31">
        <f>(AE2298*'Propiedades físicas'!$F$7)/1000</f>
        <v>0.76818282391776249</v>
      </c>
      <c r="AT2298" s="31">
        <f t="shared" si="1473"/>
        <v>2006.9374307083899</v>
      </c>
      <c r="AU2298" s="31">
        <f t="shared" si="1474"/>
        <v>0.68559094192070258</v>
      </c>
      <c r="AV2298" s="31">
        <f t="shared" si="1477"/>
        <v>0.17353007133301362</v>
      </c>
      <c r="AW2298" s="31">
        <f t="shared" si="1477"/>
        <v>7.9139169387785119E-2</v>
      </c>
      <c r="AX2298" s="31">
        <f t="shared" si="1477"/>
        <v>5.3874750628885151E-2</v>
      </c>
      <c r="AY2298" s="31">
        <f t="shared" si="1477"/>
        <v>7.4823030160248378E-3</v>
      </c>
      <c r="AZ2298" s="31">
        <f t="shared" si="1478"/>
        <v>3.8276371358852805E-4</v>
      </c>
      <c r="BA2298" s="31">
        <f t="shared" si="1475"/>
        <v>0.99999999999999967</v>
      </c>
      <c r="BB2298" s="34">
        <f>AU2298*'Propiedades físicas'!$C$4+'Diseño reactor'!AV2298*'Propiedades físicas'!$C$5+'Diseño reactor'!AW2298*'Propiedades físicas'!$C$8+'Diseño reactor'!AX2298*'Propiedades físicas'!$C$9+'Diseño reactor'!AY2298*'Propiedades físicas'!$C$7+'Diseño reactor'!AZ2298*'Propiedades físicas'!$C$6</f>
        <v>875.35140199410864</v>
      </c>
      <c r="BC2298" s="45">
        <f>AU2298*'Propiedades físicas'!$L$4+'Diseño reactor'!AV2298*'Propiedades físicas'!$L$5+'Diseño reactor'!AW2298*'Propiedades físicas'!$L$8+AX2298*'Propiedades físicas'!$L$9+'Diseño reactor'!AY2298*'Propiedades físicas'!$L$7+'Diseño reactor'!AZ2298*'Propiedades físicas'!$L$6</f>
        <v>2.1157729465013073</v>
      </c>
      <c r="BD2298" s="29">
        <f t="shared" si="1454"/>
        <v>1.4511773937990242</v>
      </c>
      <c r="BE2298" s="58">
        <f t="shared" si="1455"/>
        <v>41.245661471530767</v>
      </c>
      <c r="BF2298" s="30">
        <f>AU2298*'Propiedades físicas'!$I$4+'Diseño reactor'!AV2298*'Propiedades físicas'!$I$5+'Diseño reactor'!AW2298*'Propiedades físicas'!$I$8+'Diseño reactor'!AX2298*'Propiedades físicas'!$I$9+'Diseño reactor'!AY2298*'Propiedades físicas'!$I$7+'Diseño reactor'!AZ2298*'Propiedades físicas'!$I$6</f>
        <v>1.9984310161951586E-2</v>
      </c>
      <c r="BG2298" s="24">
        <f>AU2298*'Propiedades físicas'!$O$4+'Diseño reactor'!AV2298*'Propiedades físicas'!$O$5+'Diseño reactor'!AW2298*'Propiedades físicas'!$O$8+'Diseño reactor'!AX2298*'Propiedades físicas'!$O$9+'Diseño reactor'!AY2298*'Propiedades físicas'!$O$7+'Diseño reactor'!AZ2298*'Propiedades físicas'!$O$6</f>
        <v>0.15436555773525171</v>
      </c>
      <c r="BH2298" s="54">
        <f t="shared" si="1456"/>
        <v>41125.147605561411</v>
      </c>
      <c r="BI2298" s="34">
        <f t="shared" si="1476"/>
        <v>273.90995384906728</v>
      </c>
      <c r="BJ2298" s="27">
        <f t="shared" si="1457"/>
        <v>4797.3264692831126</v>
      </c>
      <c r="BK2298" s="34">
        <f t="shared" si="1458"/>
        <v>569.64767389921042</v>
      </c>
      <c r="BL2298" s="27">
        <f t="shared" si="1459"/>
        <v>105.70726888886279</v>
      </c>
      <c r="BM2298" s="34">
        <f t="shared" si="1460"/>
        <v>1.1054421768707483</v>
      </c>
      <c r="BN2298" s="45">
        <f t="shared" si="1461"/>
        <v>2499.9581717006035</v>
      </c>
      <c r="BO2298" s="45">
        <f t="shared" si="1462"/>
        <v>109.40034137153344</v>
      </c>
      <c r="BP2298" s="66">
        <f t="shared" si="1463"/>
        <v>6.6874865864320698</v>
      </c>
    </row>
    <row r="2299" spans="8:68">
      <c r="H2299" s="68">
        <v>2294</v>
      </c>
      <c r="I2299" s="31">
        <f>('Propiedades físicas'!$C$10*'Diseño reactor'!H2299)/1000</f>
        <v>2007.8126759899892</v>
      </c>
      <c r="J2299" s="31">
        <f t="shared" si="1441"/>
        <v>0.22711282055989648</v>
      </c>
      <c r="K2299" s="31">
        <f>(I2299*1000)/'Propiedades físicas'!$F$10</f>
        <v>13115.366204372749</v>
      </c>
      <c r="L2299" s="31">
        <f t="shared" si="1442"/>
        <v>1873.6237434818213</v>
      </c>
      <c r="M2299" s="31">
        <f t="shared" si="1443"/>
        <v>11241.742460890928</v>
      </c>
      <c r="N2299" s="31">
        <f t="shared" si="1444"/>
        <v>0.81674967021875389</v>
      </c>
      <c r="O2299" s="32">
        <f t="shared" si="1445"/>
        <v>4.9004980213125231</v>
      </c>
      <c r="P2299" s="33">
        <f t="shared" si="1446"/>
        <v>0.68241633690469961</v>
      </c>
      <c r="Q2299" s="31">
        <f t="shared" si="1447"/>
        <v>4.7404365671059399</v>
      </c>
      <c r="R2299" s="31">
        <f t="shared" si="1448"/>
        <v>0.11223911632535126</v>
      </c>
      <c r="S2299" s="31">
        <f t="shared" si="1449"/>
        <v>0.16006145420658338</v>
      </c>
      <c r="T2299" s="31">
        <f t="shared" si="1450"/>
        <v>1.8460313084877115E-2</v>
      </c>
      <c r="U2299" s="31">
        <f t="shared" si="1451"/>
        <v>3.6339039038259559E-3</v>
      </c>
      <c r="V2299" s="47">
        <f t="shared" si="1464"/>
        <v>6.7579093557552775E-4</v>
      </c>
      <c r="W2299" s="31">
        <f t="shared" si="1452"/>
        <v>0.16447307934397479</v>
      </c>
      <c r="X2299" s="34">
        <f>(S2299*H2299*'Propiedades físicas'!$F$5*60*24*365)/(1000000)</f>
        <v>56829.859812875853</v>
      </c>
      <c r="Y2299" s="34">
        <f>(U2299*H2299*'Propiedades físicas'!$F$7*60*24*365)/(1000000)</f>
        <v>403.49177066382498</v>
      </c>
      <c r="Z2299" s="31">
        <f t="shared" si="1465"/>
        <v>1565.4630768593809</v>
      </c>
      <c r="AA2299" s="31">
        <f t="shared" si="1466"/>
        <v>10874.561484941027</v>
      </c>
      <c r="AB2299" s="31">
        <f t="shared" si="1466"/>
        <v>257.4765328503558</v>
      </c>
      <c r="AC2299" s="31">
        <f t="shared" si="1466"/>
        <v>367.18097594990229</v>
      </c>
      <c r="AD2299" s="31">
        <f t="shared" si="1466"/>
        <v>42.347958216708101</v>
      </c>
      <c r="AE2299" s="31">
        <f t="shared" si="1467"/>
        <v>8.3361755553767427</v>
      </c>
      <c r="AF2299" s="31">
        <f t="shared" si="1468"/>
        <v>13115.366204372751</v>
      </c>
      <c r="AG2299" s="31">
        <f t="shared" si="1469"/>
        <v>0.11936098866514645</v>
      </c>
      <c r="AH2299" s="31">
        <f t="shared" si="1470"/>
        <v>0.82914661439765025</v>
      </c>
      <c r="AI2299" s="31">
        <f t="shared" si="1470"/>
        <v>1.9631669359297905E-2</v>
      </c>
      <c r="AJ2299" s="31">
        <f t="shared" si="1470"/>
        <v>2.7996242745206894E-2</v>
      </c>
      <c r="AK2299" s="31">
        <f t="shared" si="1470"/>
        <v>3.228881112186483E-3</v>
      </c>
      <c r="AL2299" s="31">
        <f t="shared" si="1471"/>
        <v>6.3560372051200563E-4</v>
      </c>
      <c r="AM2299" s="31">
        <f t="shared" si="1472"/>
        <v>0.99999999999999989</v>
      </c>
      <c r="AN2299" s="31">
        <f>(Z2299*'Propiedades físicas'!$F$4)/1000</f>
        <v>1376.6369205286023</v>
      </c>
      <c r="AO2299" s="31">
        <f>(AA2299*'Propiedades físicas'!$F$6)/1000</f>
        <v>348.42094997751047</v>
      </c>
      <c r="AP2299" s="31">
        <f>(AB2299*'Propiedades físicas'!$F$9)/1000</f>
        <v>158.85014694202701</v>
      </c>
      <c r="AQ2299" s="31">
        <f>(AC2299*'Propiedades físicas'!$F$5)/1000</f>
        <v>108.12378198796775</v>
      </c>
      <c r="AR2299" s="31">
        <f>(AD2299*'Propiedades físicas'!$F$8)/1000</f>
        <v>15.013198146987349</v>
      </c>
      <c r="AS2299" s="31">
        <f>(AE2299*'Propiedades físicas'!$F$7)/1000</f>
        <v>0.76767840689464428</v>
      </c>
      <c r="AT2299" s="31">
        <f t="shared" si="1473"/>
        <v>2007.8126759899897</v>
      </c>
      <c r="AU2299" s="31">
        <f t="shared" si="1474"/>
        <v>0.68564011821960713</v>
      </c>
      <c r="AV2299" s="31">
        <f t="shared" si="1477"/>
        <v>0.17353259800778725</v>
      </c>
      <c r="AW2299" s="31">
        <f t="shared" si="1477"/>
        <v>7.9116019557802106E-2</v>
      </c>
      <c r="AX2299" s="31">
        <f t="shared" si="1477"/>
        <v>5.3851528721251492E-2</v>
      </c>
      <c r="AY2299" s="31">
        <f t="shared" si="1477"/>
        <v>7.4773898613747971E-3</v>
      </c>
      <c r="AZ2299" s="31">
        <f t="shared" si="1478"/>
        <v>3.8234563217712833E-4</v>
      </c>
      <c r="BA2299" s="31">
        <f t="shared" si="1475"/>
        <v>0.99999999999999989</v>
      </c>
      <c r="BB2299" s="34">
        <f>AU2299*'Propiedades físicas'!$C$4+'Diseño reactor'!AV2299*'Propiedades físicas'!$C$5+'Diseño reactor'!AW2299*'Propiedades físicas'!$C$8+'Diseño reactor'!AX2299*'Propiedades físicas'!$C$9+'Diseño reactor'!AY2299*'Propiedades físicas'!$C$7+'Diseño reactor'!AZ2299*'Propiedades físicas'!$C$6</f>
        <v>875.35126299695958</v>
      </c>
      <c r="BC2299" s="45">
        <f>AU2299*'Propiedades físicas'!$L$4+'Diseño reactor'!AV2299*'Propiedades físicas'!$L$5+'Diseño reactor'!AW2299*'Propiedades físicas'!$L$8+AX2299*'Propiedades físicas'!$L$9+'Diseño reactor'!AY2299*'Propiedades físicas'!$L$7+'Diseño reactor'!AZ2299*'Propiedades físicas'!$L$6</f>
        <v>2.1158080244839863</v>
      </c>
      <c r="BD2299" s="29">
        <f t="shared" si="1454"/>
        <v>1.4506250220576078</v>
      </c>
      <c r="BE2299" s="58">
        <f t="shared" si="1455"/>
        <v>41.245066346541215</v>
      </c>
      <c r="BF2299" s="30">
        <f>AU2299*'Propiedades físicas'!$I$4+'Diseño reactor'!AV2299*'Propiedades físicas'!$I$5+'Diseño reactor'!AW2299*'Propiedades físicas'!$I$8+'Diseño reactor'!AX2299*'Propiedades físicas'!$I$9+'Diseño reactor'!AY2299*'Propiedades físicas'!$I$7+'Diseño reactor'!AZ2299*'Propiedades físicas'!$I$6</f>
        <v>1.9984369867701527E-2</v>
      </c>
      <c r="BG2299" s="24">
        <f>AU2299*'Propiedades físicas'!$O$4+'Diseño reactor'!AV2299*'Propiedades físicas'!$O$5+'Diseño reactor'!AW2299*'Propiedades físicas'!$O$8+'Diseño reactor'!AX2299*'Propiedades físicas'!$O$9+'Diseño reactor'!AY2299*'Propiedades físicas'!$O$7+'Diseño reactor'!AZ2299*'Propiedades físicas'!$O$6</f>
        <v>0.15436726234745377</v>
      </c>
      <c r="BH2299" s="54">
        <f t="shared" si="1456"/>
        <v>41125.01820890417</v>
      </c>
      <c r="BI2299" s="34">
        <f t="shared" si="1476"/>
        <v>273.91228870255543</v>
      </c>
      <c r="BJ2299" s="27">
        <f t="shared" si="1457"/>
        <v>4797.330037366748</v>
      </c>
      <c r="BK2299" s="34">
        <f t="shared" si="1458"/>
        <v>569.65438803501002</v>
      </c>
      <c r="BL2299" s="27">
        <f t="shared" si="1459"/>
        <v>105.70750008629167</v>
      </c>
      <c r="BM2299" s="34">
        <f t="shared" si="1460"/>
        <v>1.1054421768707483</v>
      </c>
      <c r="BN2299" s="45">
        <f t="shared" si="1461"/>
        <v>2501.1568202687426</v>
      </c>
      <c r="BO2299" s="45">
        <f t="shared" si="1462"/>
        <v>109.40770773200553</v>
      </c>
      <c r="BP2299" s="66">
        <f t="shared" si="1463"/>
        <v>6.6874855245253118</v>
      </c>
    </row>
    <row r="2300" spans="8:68">
      <c r="H2300" s="68">
        <v>2295</v>
      </c>
      <c r="I2300" s="31">
        <f>('Propiedades físicas'!$C$10*'Diseño reactor'!H2300)/1000</f>
        <v>2008.6879212715892</v>
      </c>
      <c r="J2300" s="31">
        <f t="shared" si="1441"/>
        <v>0.22701386072522986</v>
      </c>
      <c r="K2300" s="31">
        <f>(I2300*1000)/'Propiedades físicas'!$F$10</f>
        <v>13121.083452064282</v>
      </c>
      <c r="L2300" s="31">
        <f t="shared" si="1442"/>
        <v>1874.4404931520403</v>
      </c>
      <c r="M2300" s="31">
        <f t="shared" si="1443"/>
        <v>11246.642958912242</v>
      </c>
      <c r="N2300" s="31">
        <f t="shared" si="1444"/>
        <v>0.81674967021875389</v>
      </c>
      <c r="O2300" s="32">
        <f t="shared" si="1445"/>
        <v>4.900498021312524</v>
      </c>
      <c r="P2300" s="33">
        <f t="shared" si="1446"/>
        <v>0.68246524634287442</v>
      </c>
      <c r="Q2300" s="31">
        <f t="shared" si="1447"/>
        <v>4.7405055299475301</v>
      </c>
      <c r="R2300" s="31">
        <f t="shared" si="1448"/>
        <v>0.11220629253014269</v>
      </c>
      <c r="S2300" s="31">
        <f t="shared" si="1449"/>
        <v>0.1599924913649933</v>
      </c>
      <c r="T2300" s="31">
        <f t="shared" si="1450"/>
        <v>1.8448195202359862E-2</v>
      </c>
      <c r="U2300" s="31">
        <f t="shared" si="1451"/>
        <v>3.6299361433769568E-3</v>
      </c>
      <c r="V2300" s="47">
        <f t="shared" si="1464"/>
        <v>6.7583937016478827E-4</v>
      </c>
      <c r="W2300" s="31">
        <f t="shared" si="1452"/>
        <v>0.16441319632233642</v>
      </c>
      <c r="X2300" s="34">
        <f>(S2300*H2300*'Propiedades físicas'!$F$5*60*24*365)/(1000000)</f>
        <v>56830.137125503919</v>
      </c>
      <c r="Y2300" s="34">
        <f>(U2300*H2300*'Propiedades físicas'!$F$7*60*24*365)/(1000000)</f>
        <v>403.22690701546207</v>
      </c>
      <c r="Z2300" s="31">
        <f t="shared" si="1465"/>
        <v>1566.2577403568969</v>
      </c>
      <c r="AA2300" s="31">
        <f t="shared" si="1466"/>
        <v>10879.460191229582</v>
      </c>
      <c r="AB2300" s="31">
        <f t="shared" si="1466"/>
        <v>257.5134413566775</v>
      </c>
      <c r="AC2300" s="31">
        <f t="shared" si="1466"/>
        <v>367.18276768265963</v>
      </c>
      <c r="AD2300" s="31">
        <f t="shared" si="1466"/>
        <v>42.338607989415884</v>
      </c>
      <c r="AE2300" s="31">
        <f t="shared" si="1467"/>
        <v>8.3307034490501159</v>
      </c>
      <c r="AF2300" s="31">
        <f t="shared" si="1468"/>
        <v>13121.083452064282</v>
      </c>
      <c r="AG2300" s="31">
        <f t="shared" si="1469"/>
        <v>0.11936954338252337</v>
      </c>
      <c r="AH2300" s="31">
        <f t="shared" si="1470"/>
        <v>0.82915867664251197</v>
      </c>
      <c r="AI2300" s="31">
        <f t="shared" si="1470"/>
        <v>1.962592817105847E-2</v>
      </c>
      <c r="AJ2300" s="31">
        <f t="shared" si="1470"/>
        <v>2.7984180500345221E-2</v>
      </c>
      <c r="AK2300" s="31">
        <f t="shared" si="1470"/>
        <v>3.226761581396309E-3</v>
      </c>
      <c r="AL2300" s="31">
        <f t="shared" si="1471"/>
        <v>6.3490972216471064E-4</v>
      </c>
      <c r="AM2300" s="31">
        <f t="shared" si="1472"/>
        <v>1</v>
      </c>
      <c r="AN2300" s="31">
        <f>(Z2300*'Propiedades físicas'!$F$4)/1000</f>
        <v>1377.335731715048</v>
      </c>
      <c r="AO2300" s="31">
        <f>(AA2300*'Propiedades físicas'!$F$6)/1000</f>
        <v>348.57790452699578</v>
      </c>
      <c r="AP2300" s="31">
        <f>(AB2300*'Propiedades físicas'!$F$9)/1000</f>
        <v>158.87291764500216</v>
      </c>
      <c r="AQ2300" s="31">
        <f>(AC2300*'Propiedades físicas'!$F$5)/1000</f>
        <v>108.1243095995128</v>
      </c>
      <c r="AR2300" s="31">
        <f>(AD2300*'Propiedades físicas'!$F$8)/1000</f>
        <v>15.009883304407714</v>
      </c>
      <c r="AS2300" s="31">
        <f>(AE2300*'Propiedades físicas'!$F$7)/1000</f>
        <v>0.76717448062302529</v>
      </c>
      <c r="AT2300" s="31">
        <f t="shared" si="1473"/>
        <v>2008.6879212715896</v>
      </c>
      <c r="AU2300" s="31">
        <f t="shared" si="1474"/>
        <v>0.68568925870930353</v>
      </c>
      <c r="AV2300" s="31">
        <f t="shared" si="1477"/>
        <v>0.17353512252233305</v>
      </c>
      <c r="AW2300" s="31">
        <f t="shared" si="1477"/>
        <v>7.9092882454546987E-2</v>
      </c>
      <c r="AX2300" s="31">
        <f t="shared" si="1477"/>
        <v>5.3828326667621544E-2</v>
      </c>
      <c r="AY2300" s="31">
        <f t="shared" si="1477"/>
        <v>7.4724814867736071E-3</v>
      </c>
      <c r="AZ2300" s="31">
        <f t="shared" si="1478"/>
        <v>3.81928159421285E-4</v>
      </c>
      <c r="BA2300" s="31">
        <f t="shared" si="1475"/>
        <v>1</v>
      </c>
      <c r="BB2300" s="34">
        <f>AU2300*'Propiedades físicas'!$C$4+'Diseño reactor'!AV2300*'Propiedades físicas'!$C$5+'Diseño reactor'!AW2300*'Propiedades físicas'!$C$8+'Diseño reactor'!AX2300*'Propiedades físicas'!$C$9+'Diseño reactor'!AY2300*'Propiedades físicas'!$C$7+'Diseño reactor'!AZ2300*'Propiedades físicas'!$C$6</f>
        <v>875.3511241934907</v>
      </c>
      <c r="BC2300" s="45">
        <f>AU2300*'Propiedades físicas'!$L$4+'Diseño reactor'!AV2300*'Propiedades físicas'!$L$5+'Diseño reactor'!AW2300*'Propiedades físicas'!$L$8+AX2300*'Propiedades físicas'!$L$9+'Diseño reactor'!AY2300*'Propiedades físicas'!$L$7+'Diseño reactor'!AZ2300*'Propiedades físicas'!$L$6</f>
        <v>2.1158430758771107</v>
      </c>
      <c r="BD2300" s="29">
        <f t="shared" si="1454"/>
        <v>1.4500730712340197</v>
      </c>
      <c r="BE2300" s="58">
        <f t="shared" si="1455"/>
        <v>41.244471680965418</v>
      </c>
      <c r="BF2300" s="30">
        <f>AU2300*'Propiedades físicas'!$I$4+'Diseño reactor'!AV2300*'Propiedades físicas'!$I$5+'Diseño reactor'!AW2300*'Propiedades físicas'!$I$8+'Diseño reactor'!AX2300*'Propiedades físicas'!$I$9+'Diseño reactor'!AY2300*'Propiedades físicas'!$I$7+'Diseño reactor'!AZ2300*'Propiedades físicas'!$I$6</f>
        <v>1.9984429482003428E-2</v>
      </c>
      <c r="BG2300" s="24">
        <f>AU2300*'Propiedades físicas'!$O$4+'Diseño reactor'!AV2300*'Propiedades físicas'!$O$5+'Diseño reactor'!AW2300*'Propiedades físicas'!$O$8+'Diseño reactor'!AX2300*'Propiedades físicas'!$O$9+'Diseño reactor'!AY2300*'Propiedades físicas'!$O$7+'Diseño reactor'!AZ2300*'Propiedades físicas'!$O$6</f>
        <v>0.15436896572043191</v>
      </c>
      <c r="BH2300" s="54">
        <f t="shared" si="1456"/>
        <v>41124.889010305415</v>
      </c>
      <c r="BI2300" s="34">
        <f t="shared" si="1476"/>
        <v>273.91462103483377</v>
      </c>
      <c r="BJ2300" s="27">
        <f t="shared" si="1457"/>
        <v>4797.3336059891044</v>
      </c>
      <c r="BK2300" s="34">
        <f t="shared" si="1458"/>
        <v>569.6610976710831</v>
      </c>
      <c r="BL2300" s="27">
        <f t="shared" si="1459"/>
        <v>105.70773112434094</v>
      </c>
      <c r="BM2300" s="34">
        <f t="shared" si="1460"/>
        <v>1.1054421768707483</v>
      </c>
      <c r="BN2300" s="45">
        <f t="shared" si="1461"/>
        <v>2502.3554859599908</v>
      </c>
      <c r="BO2300" s="45">
        <f t="shared" si="1462"/>
        <v>109.41506872914604</v>
      </c>
      <c r="BP2300" s="66">
        <f t="shared" si="1463"/>
        <v>6.6874844640982252</v>
      </c>
    </row>
    <row r="2301" spans="8:68">
      <c r="H2301" s="68">
        <v>2296</v>
      </c>
      <c r="I2301" s="31">
        <f>('Propiedades físicas'!$C$10*'Diseño reactor'!H2301)/1000</f>
        <v>2009.5631665531889</v>
      </c>
      <c r="J2301" s="31">
        <f t="shared" si="1441"/>
        <v>0.22691498709250982</v>
      </c>
      <c r="K2301" s="31">
        <f>(I2301*1000)/'Propiedades físicas'!$F$10</f>
        <v>13126.800699755811</v>
      </c>
      <c r="L2301" s="31">
        <f t="shared" si="1442"/>
        <v>1875.2572428222586</v>
      </c>
      <c r="M2301" s="31">
        <f t="shared" si="1443"/>
        <v>11251.543456933552</v>
      </c>
      <c r="N2301" s="31">
        <f t="shared" si="1444"/>
        <v>0.81674967021875378</v>
      </c>
      <c r="O2301" s="32">
        <f t="shared" si="1445"/>
        <v>4.9004980213125231</v>
      </c>
      <c r="P2301" s="33">
        <f t="shared" si="1446"/>
        <v>0.68251412017912594</v>
      </c>
      <c r="Q2301" s="31">
        <f t="shared" si="1447"/>
        <v>4.7405744338526326</v>
      </c>
      <c r="R2301" s="31">
        <f t="shared" si="1448"/>
        <v>0.11217348677657776</v>
      </c>
      <c r="S2301" s="31">
        <f t="shared" si="1449"/>
        <v>0.15992358745988988</v>
      </c>
      <c r="T2301" s="31">
        <f t="shared" si="1450"/>
        <v>1.8436089105838115E-2</v>
      </c>
      <c r="U2301" s="31">
        <f t="shared" si="1451"/>
        <v>3.6259741572119615E-3</v>
      </c>
      <c r="V2301" s="47">
        <f t="shared" si="1464"/>
        <v>6.7588776949777519E-4</v>
      </c>
      <c r="W2301" s="31">
        <f t="shared" si="1452"/>
        <v>0.16435335689045938</v>
      </c>
      <c r="X2301" s="34">
        <f>(S2301*H2301*'Propiedades físicas'!$F$5*60*24*365)/(1000000)</f>
        <v>56830.414034558758</v>
      </c>
      <c r="Y2301" s="34">
        <f>(U2301*H2301*'Propiedades físicas'!$F$7*60*24*365)/(1000000)</f>
        <v>402.96230097660833</v>
      </c>
      <c r="Z2301" s="31">
        <f t="shared" si="1465"/>
        <v>1567.0524199312731</v>
      </c>
      <c r="AA2301" s="31">
        <f t="shared" si="1466"/>
        <v>10884.358900125644</v>
      </c>
      <c r="AB2301" s="31">
        <f t="shared" si="1466"/>
        <v>257.55032563902256</v>
      </c>
      <c r="AC2301" s="31">
        <f t="shared" si="1466"/>
        <v>367.18455680790714</v>
      </c>
      <c r="AD2301" s="31">
        <f t="shared" si="1466"/>
        <v>42.329260587004313</v>
      </c>
      <c r="AE2301" s="31">
        <f t="shared" si="1467"/>
        <v>8.3252366649586627</v>
      </c>
      <c r="AF2301" s="31">
        <f t="shared" si="1468"/>
        <v>13126.800699755811</v>
      </c>
      <c r="AG2301" s="31">
        <f t="shared" si="1469"/>
        <v>0.11937809187279151</v>
      </c>
      <c r="AH2301" s="31">
        <f t="shared" si="1470"/>
        <v>0.82917072857883167</v>
      </c>
      <c r="AI2301" s="31">
        <f t="shared" si="1470"/>
        <v>1.9620190138470953E-2</v>
      </c>
      <c r="AJ2301" s="31">
        <f t="shared" si="1470"/>
        <v>2.7972128564025325E-2</v>
      </c>
      <c r="AK2301" s="31">
        <f t="shared" si="1470"/>
        <v>3.2246441120867887E-3</v>
      </c>
      <c r="AL2301" s="31">
        <f t="shared" si="1471"/>
        <v>6.3421673379359918E-4</v>
      </c>
      <c r="AM2301" s="31">
        <f t="shared" si="1472"/>
        <v>0.99999999999999978</v>
      </c>
      <c r="AN2301" s="31">
        <f>(Z2301*'Propiedades físicas'!$F$4)/1000</f>
        <v>1378.0345570391628</v>
      </c>
      <c r="AO2301" s="31">
        <f>(AA2301*'Propiedades físicas'!$F$6)/1000</f>
        <v>348.73485916002562</v>
      </c>
      <c r="AP2301" s="31">
        <f>(AB2301*'Propiedades físicas'!$F$9)/1000</f>
        <v>158.89567340299496</v>
      </c>
      <c r="AQ2301" s="31">
        <f>(AC2301*'Propiedades físicas'!$F$5)/1000</f>
        <v>108.12483644322442</v>
      </c>
      <c r="AR2301" s="31">
        <f>(AD2301*'Propiedades físicas'!$F$8)/1000</f>
        <v>15.006569463304764</v>
      </c>
      <c r="AS2301" s="31">
        <f>(AE2301*'Propiedades físicas'!$F$7)/1000</f>
        <v>0.76667104447604317</v>
      </c>
      <c r="AT2301" s="31">
        <f t="shared" si="1473"/>
        <v>2009.5631665531887</v>
      </c>
      <c r="AU2301" s="31">
        <f t="shared" si="1474"/>
        <v>0.68573836342889061</v>
      </c>
      <c r="AV2301" s="31">
        <f t="shared" si="1477"/>
        <v>0.17353764487939791</v>
      </c>
      <c r="AW2301" s="31">
        <f t="shared" si="1477"/>
        <v>7.9069758068632146E-2</v>
      </c>
      <c r="AX2301" s="31">
        <f t="shared" si="1477"/>
        <v>5.3805144442750016E-2</v>
      </c>
      <c r="AY2301" s="31">
        <f t="shared" si="1477"/>
        <v>7.467577886115467E-3</v>
      </c>
      <c r="AZ2301" s="31">
        <f t="shared" si="1478"/>
        <v>3.8151129421377711E-4</v>
      </c>
      <c r="BA2301" s="31">
        <f t="shared" si="1475"/>
        <v>1</v>
      </c>
      <c r="BB2301" s="34">
        <f>AU2301*'Propiedades físicas'!$C$4+'Diseño reactor'!AV2301*'Propiedades físicas'!$C$5+'Diseño reactor'!AW2301*'Propiedades físicas'!$C$8+'Diseño reactor'!AX2301*'Propiedades físicas'!$C$9+'Diseño reactor'!AY2301*'Propiedades físicas'!$C$7+'Diseño reactor'!AZ2301*'Propiedades físicas'!$C$6</f>
        <v>875.3509855833679</v>
      </c>
      <c r="BC2301" s="45">
        <f>AU2301*'Propiedades físicas'!$L$4+'Diseño reactor'!AV2301*'Propiedades físicas'!$L$5+'Diseño reactor'!AW2301*'Propiedades físicas'!$L$8+AX2301*'Propiedades físicas'!$L$9+'Diseño reactor'!AY2301*'Propiedades físicas'!$L$7+'Diseño reactor'!AZ2301*'Propiedades físicas'!$L$6</f>
        <v>2.1158781007107117</v>
      </c>
      <c r="BD2301" s="29">
        <f t="shared" si="1454"/>
        <v>1.4495215408468252</v>
      </c>
      <c r="BE2301" s="58">
        <f t="shared" si="1455"/>
        <v>41.243877474270164</v>
      </c>
      <c r="BF2301" s="30">
        <f>AU2301*'Propiedades físicas'!$I$4+'Diseño reactor'!AV2301*'Propiedades físicas'!$I$5+'Diseño reactor'!AW2301*'Propiedades físicas'!$I$8+'Diseño reactor'!AX2301*'Propiedades físicas'!$I$9+'Diseño reactor'!AY2301*'Propiedades físicas'!$I$7+'Diseño reactor'!AZ2301*'Propiedades físicas'!$I$6</f>
        <v>1.998448900501585E-2</v>
      </c>
      <c r="BG2301" s="24">
        <f>AU2301*'Propiedades físicas'!$O$4+'Diseño reactor'!AV2301*'Propiedades físicas'!$O$5+'Diseño reactor'!AW2301*'Propiedades físicas'!$O$8+'Diseño reactor'!AX2301*'Propiedades físicas'!$O$9+'Diseño reactor'!AY2301*'Propiedades físicas'!$O$7+'Diseño reactor'!AZ2301*'Propiedades físicas'!$O$6</f>
        <v>0.15437066785551254</v>
      </c>
      <c r="BH2301" s="54">
        <f t="shared" si="1456"/>
        <v>41124.760009419631</v>
      </c>
      <c r="BI2301" s="34">
        <f t="shared" si="1476"/>
        <v>273.91695084965625</v>
      </c>
      <c r="BJ2301" s="27">
        <f t="shared" si="1457"/>
        <v>4797.3371751457453</v>
      </c>
      <c r="BK2301" s="34">
        <f t="shared" si="1458"/>
        <v>569.66780281178967</v>
      </c>
      <c r="BL2301" s="27">
        <f t="shared" si="1459"/>
        <v>105.70796200316975</v>
      </c>
      <c r="BM2301" s="34">
        <f t="shared" si="1460"/>
        <v>1.1054421768707483</v>
      </c>
      <c r="BN2301" s="45">
        <f t="shared" si="1461"/>
        <v>2503.5541687551122</v>
      </c>
      <c r="BO2301" s="45">
        <f t="shared" si="1462"/>
        <v>109.42242436881008</v>
      </c>
      <c r="BP2301" s="66">
        <f t="shared" si="1463"/>
        <v>6.6874834051482601</v>
      </c>
    </row>
    <row r="2302" spans="8:68">
      <c r="H2302" s="68">
        <v>2297</v>
      </c>
      <c r="I2302" s="31">
        <f>('Propiedades físicas'!$C$10*'Diseño reactor'!H2302)/1000</f>
        <v>2010.4384118347887</v>
      </c>
      <c r="J2302" s="31">
        <f t="shared" si="1441"/>
        <v>0.22681619954915216</v>
      </c>
      <c r="K2302" s="31">
        <f>(I2302*1000)/'Propiedades físicas'!$F$10</f>
        <v>13132.517947447344</v>
      </c>
      <c r="L2302" s="31">
        <f t="shared" si="1442"/>
        <v>1876.0739924924776</v>
      </c>
      <c r="M2302" s="31">
        <f t="shared" si="1443"/>
        <v>11256.443954954866</v>
      </c>
      <c r="N2302" s="31">
        <f t="shared" si="1444"/>
        <v>0.81674967021875389</v>
      </c>
      <c r="O2302" s="32">
        <f t="shared" si="1445"/>
        <v>4.9004980213125231</v>
      </c>
      <c r="P2302" s="33">
        <f t="shared" si="1446"/>
        <v>0.68256295845231318</v>
      </c>
      <c r="Q2302" s="31">
        <f t="shared" si="1447"/>
        <v>4.7406432788961599</v>
      </c>
      <c r="R2302" s="31">
        <f t="shared" si="1448"/>
        <v>0.11214069905134878</v>
      </c>
      <c r="S2302" s="31">
        <f t="shared" si="1449"/>
        <v>0.15985474241636347</v>
      </c>
      <c r="T2302" s="31">
        <f t="shared" si="1450"/>
        <v>1.8423994780261368E-2</v>
      </c>
      <c r="U2302" s="31">
        <f t="shared" si="1451"/>
        <v>3.6220179348306438E-3</v>
      </c>
      <c r="V2302" s="47">
        <f t="shared" si="1464"/>
        <v>6.7593613361297043E-4</v>
      </c>
      <c r="W2302" s="31">
        <f t="shared" si="1452"/>
        <v>0.16429356100076653</v>
      </c>
      <c r="X2302" s="34">
        <f>(S2302*H2302*'Propiedades físicas'!$F$5*60*24*365)/(1000000)</f>
        <v>56830.690540774289</v>
      </c>
      <c r="Y2302" s="34">
        <f>(U2302*H2302*'Propiedades físicas'!$F$7*60*24*365)/(1000000)</f>
        <v>402.69795221830145</v>
      </c>
      <c r="Z2302" s="31">
        <f t="shared" si="1465"/>
        <v>1567.8471155649634</v>
      </c>
      <c r="AA2302" s="31">
        <f t="shared" si="1466"/>
        <v>10889.25761162448</v>
      </c>
      <c r="AB2302" s="31">
        <f t="shared" si="1466"/>
        <v>257.58718572094813</v>
      </c>
      <c r="AC2302" s="31">
        <f t="shared" si="1466"/>
        <v>367.18634333038688</v>
      </c>
      <c r="AD2302" s="31">
        <f t="shared" si="1466"/>
        <v>42.319916010260364</v>
      </c>
      <c r="AE2302" s="31">
        <f t="shared" si="1467"/>
        <v>8.3197751963059883</v>
      </c>
      <c r="AF2302" s="31">
        <f t="shared" si="1468"/>
        <v>13132.517947447343</v>
      </c>
      <c r="AG2302" s="31">
        <f t="shared" si="1469"/>
        <v>0.11938663414274767</v>
      </c>
      <c r="AH2302" s="31">
        <f t="shared" si="1470"/>
        <v>0.82918277021971243</v>
      </c>
      <c r="AI2302" s="31">
        <f t="shared" si="1470"/>
        <v>1.9614455259207707E-2</v>
      </c>
      <c r="AJ2302" s="31">
        <f t="shared" si="1470"/>
        <v>2.7960086923144802E-2</v>
      </c>
      <c r="AK2302" s="31">
        <f t="shared" si="1470"/>
        <v>3.2225287016254471E-3</v>
      </c>
      <c r="AL2302" s="31">
        <f t="shared" si="1471"/>
        <v>6.3352475356206616E-4</v>
      </c>
      <c r="AM2302" s="31">
        <f t="shared" si="1472"/>
        <v>1</v>
      </c>
      <c r="AN2302" s="31">
        <f>(Z2302*'Propiedades físicas'!$F$4)/1000</f>
        <v>1378.7333964855175</v>
      </c>
      <c r="AO2302" s="31">
        <f>(AA2302*'Propiedades físicas'!$F$6)/1000</f>
        <v>348.89181387644834</v>
      </c>
      <c r="AP2302" s="31">
        <f>(AB2302*'Propiedades físicas'!$F$9)/1000</f>
        <v>158.91841423053893</v>
      </c>
      <c r="AQ2302" s="31">
        <f>(AC2302*'Propiedades físicas'!$F$5)/1000</f>
        <v>108.12536252049904</v>
      </c>
      <c r="AR2302" s="31">
        <f>(AD2302*'Propiedades físicas'!$F$8)/1000</f>
        <v>15.003256623957499</v>
      </c>
      <c r="AS2302" s="31">
        <f>(AE2302*'Propiedades físicas'!$F$7)/1000</f>
        <v>0.76616809782781858</v>
      </c>
      <c r="AT2302" s="31">
        <f t="shared" si="1473"/>
        <v>2010.4384118347891</v>
      </c>
      <c r="AU2302" s="31">
        <f t="shared" si="1474"/>
        <v>0.68578743241741091</v>
      </c>
      <c r="AV2302" s="31">
        <f t="shared" si="1477"/>
        <v>0.17354016508172401</v>
      </c>
      <c r="AW2302" s="31">
        <f t="shared" si="1477"/>
        <v>7.9046646390677044E-2</v>
      </c>
      <c r="AX2302" s="31">
        <f t="shared" si="1477"/>
        <v>5.3781982021434041E-2</v>
      </c>
      <c r="AY2302" s="31">
        <f t="shared" si="1477"/>
        <v>7.4626790533041283E-3</v>
      </c>
      <c r="AZ2302" s="31">
        <f t="shared" si="1478"/>
        <v>3.8109503544980002E-4</v>
      </c>
      <c r="BA2302" s="31">
        <f t="shared" si="1475"/>
        <v>0.99999999999999989</v>
      </c>
      <c r="BB2302" s="34">
        <f>AU2302*'Propiedades físicas'!$C$4+'Diseño reactor'!AV2302*'Propiedades físicas'!$C$5+'Diseño reactor'!AW2302*'Propiedades físicas'!$C$8+'Diseño reactor'!AX2302*'Propiedades físicas'!$C$9+'Diseño reactor'!AY2302*'Propiedades físicas'!$C$7+'Diseño reactor'!AZ2302*'Propiedades físicas'!$C$6</f>
        <v>875.35084716625897</v>
      </c>
      <c r="BC2302" s="45">
        <f>AU2302*'Propiedades físicas'!$L$4+'Diseño reactor'!AV2302*'Propiedades físicas'!$L$5+'Diseño reactor'!AW2302*'Propiedades físicas'!$L$8+AX2302*'Propiedades físicas'!$L$9+'Diseño reactor'!AY2302*'Propiedades físicas'!$L$7+'Diseño reactor'!AZ2302*'Propiedades físicas'!$L$6</f>
        <v>2.1159130990147732</v>
      </c>
      <c r="BD2302" s="29">
        <f t="shared" si="1454"/>
        <v>1.448970430415325</v>
      </c>
      <c r="BE2302" s="58">
        <f t="shared" si="1455"/>
        <v>41.243283725923114</v>
      </c>
      <c r="BF2302" s="30">
        <f>AU2302*'Propiedades físicas'!$I$4+'Diseño reactor'!AV2302*'Propiedades físicas'!$I$5+'Diseño reactor'!AW2302*'Propiedades físicas'!$I$8+'Diseño reactor'!AX2302*'Propiedades físicas'!$I$9+'Diseño reactor'!AY2302*'Propiedades físicas'!$I$7+'Diseño reactor'!AZ2302*'Propiedades físicas'!$I$6</f>
        <v>1.9984548436897023E-2</v>
      </c>
      <c r="BG2302" s="24">
        <f>AU2302*'Propiedades físicas'!$O$4+'Diseño reactor'!AV2302*'Propiedades físicas'!$O$5+'Diseño reactor'!AW2302*'Propiedades físicas'!$O$8+'Diseño reactor'!AX2302*'Propiedades físicas'!$O$9+'Diseño reactor'!AY2302*'Propiedades físicas'!$O$7+'Diseño reactor'!AZ2302*'Propiedades físicas'!$O$6</f>
        <v>0.15437236875402063</v>
      </c>
      <c r="BH2302" s="54">
        <f t="shared" si="1456"/>
        <v>41124.631205902057</v>
      </c>
      <c r="BI2302" s="34">
        <f t="shared" si="1476"/>
        <v>273.91927815076878</v>
      </c>
      <c r="BJ2302" s="27">
        <f t="shared" si="1457"/>
        <v>4797.3407448322496</v>
      </c>
      <c r="BK2302" s="34">
        <f t="shared" si="1458"/>
        <v>569.6745034614861</v>
      </c>
      <c r="BL2302" s="27">
        <f t="shared" si="1459"/>
        <v>105.70819272293711</v>
      </c>
      <c r="BM2302" s="34">
        <f t="shared" si="1460"/>
        <v>1.1054421768707483</v>
      </c>
      <c r="BN2302" s="45">
        <f t="shared" si="1461"/>
        <v>2504.7528686349046</v>
      </c>
      <c r="BO2302" s="45">
        <f t="shared" si="1462"/>
        <v>109.42977465684439</v>
      </c>
      <c r="BP2302" s="66">
        <f t="shared" si="1463"/>
        <v>6.6874823476728773</v>
      </c>
    </row>
    <row r="2303" spans="8:68">
      <c r="H2303" s="68">
        <v>2298</v>
      </c>
      <c r="I2303" s="31">
        <f>('Propiedades físicas'!$C$10*'Diseño reactor'!H2303)/1000</f>
        <v>2011.3136571163884</v>
      </c>
      <c r="J2303" s="31">
        <f t="shared" si="1441"/>
        <v>0.22671749798276875</v>
      </c>
      <c r="K2303" s="31">
        <f>(I2303*1000)/'Propiedades físicas'!$F$10</f>
        <v>13138.235195138874</v>
      </c>
      <c r="L2303" s="31">
        <f t="shared" si="1442"/>
        <v>1876.8907421626961</v>
      </c>
      <c r="M2303" s="31">
        <f t="shared" si="1443"/>
        <v>11261.344452976176</v>
      </c>
      <c r="N2303" s="31">
        <f t="shared" si="1444"/>
        <v>0.81674967021875378</v>
      </c>
      <c r="O2303" s="32">
        <f t="shared" si="1445"/>
        <v>4.9004980213125222</v>
      </c>
      <c r="P2303" s="33">
        <f t="shared" si="1446"/>
        <v>0.68261176120123768</v>
      </c>
      <c r="Q2303" s="31">
        <f t="shared" si="1447"/>
        <v>4.7407120651528913</v>
      </c>
      <c r="R2303" s="31">
        <f t="shared" si="1448"/>
        <v>0.11210792934115792</v>
      </c>
      <c r="S2303" s="31">
        <f t="shared" si="1449"/>
        <v>0.15978595615962998</v>
      </c>
      <c r="T2303" s="31">
        <f t="shared" si="1450"/>
        <v>1.8411912210602663E-2</v>
      </c>
      <c r="U2303" s="31">
        <f t="shared" si="1451"/>
        <v>3.6180674657555795E-3</v>
      </c>
      <c r="V2303" s="47">
        <f t="shared" si="1464"/>
        <v>6.7598446254879855E-4</v>
      </c>
      <c r="W2303" s="31">
        <f t="shared" si="1452"/>
        <v>0.1642338086057499</v>
      </c>
      <c r="X2303" s="34">
        <f>(S2303*H2303*'Propiedades físicas'!$F$5*60*24*365)/(1000000)</f>
        <v>56830.966644882734</v>
      </c>
      <c r="Y2303" s="34">
        <f>(U2303*H2303*'Propiedades físicas'!$F$7*60*24*365)/(1000000)</f>
        <v>402.43386041209294</v>
      </c>
      <c r="Z2303" s="31">
        <f t="shared" si="1465"/>
        <v>1568.6418272404442</v>
      </c>
      <c r="AA2303" s="31">
        <f t="shared" si="1466"/>
        <v>10894.156325721344</v>
      </c>
      <c r="AB2303" s="31">
        <f t="shared" si="1466"/>
        <v>257.6240216259809</v>
      </c>
      <c r="AC2303" s="31">
        <f t="shared" si="1466"/>
        <v>367.18812725482968</v>
      </c>
      <c r="AD2303" s="31">
        <f t="shared" si="1466"/>
        <v>42.310574259964916</v>
      </c>
      <c r="AE2303" s="31">
        <f t="shared" si="1467"/>
        <v>8.3143190363063209</v>
      </c>
      <c r="AF2303" s="31">
        <f t="shared" si="1468"/>
        <v>13138.23519513887</v>
      </c>
      <c r="AG2303" s="31">
        <f t="shared" si="1469"/>
        <v>0.11939517019917863</v>
      </c>
      <c r="AH2303" s="31">
        <f t="shared" si="1470"/>
        <v>0.82919480157823389</v>
      </c>
      <c r="AI2303" s="31">
        <f t="shared" si="1470"/>
        <v>1.9608723530942836E-2</v>
      </c>
      <c r="AJ2303" s="31">
        <f t="shared" si="1470"/>
        <v>2.794805556462323E-2</v>
      </c>
      <c r="AK2303" s="31">
        <f t="shared" si="1470"/>
        <v>3.2204153473839297E-3</v>
      </c>
      <c r="AL2303" s="31">
        <f t="shared" si="1471"/>
        <v>6.3283377963751239E-4</v>
      </c>
      <c r="AM2303" s="31">
        <f t="shared" si="1472"/>
        <v>1</v>
      </c>
      <c r="AN2303" s="31">
        <f>(Z2303*'Propiedades físicas'!$F$4)/1000</f>
        <v>1379.4322500387018</v>
      </c>
      <c r="AO2303" s="31">
        <f>(AA2303*'Propiedades físicas'!$F$6)/1000</f>
        <v>349.04876867611182</v>
      </c>
      <c r="AP2303" s="31">
        <f>(AB2303*'Propiedades físicas'!$F$9)/1000</f>
        <v>158.94114014214892</v>
      </c>
      <c r="AQ2303" s="31">
        <f>(AC2303*'Propiedades físicas'!$F$5)/1000</f>
        <v>108.1258878327297</v>
      </c>
      <c r="AR2303" s="31">
        <f>(AD2303*'Propiedades físicas'!$F$8)/1000</f>
        <v>14.999944786642756</v>
      </c>
      <c r="AS2303" s="31">
        <f>(AE2303*'Propiedades físicas'!$F$7)/1000</f>
        <v>0.76566564005344917</v>
      </c>
      <c r="AT2303" s="31">
        <f t="shared" si="1473"/>
        <v>2011.3136571163884</v>
      </c>
      <c r="AU2303" s="31">
        <f t="shared" si="1474"/>
        <v>0.68583646571384982</v>
      </c>
      <c r="AV2303" s="31">
        <f t="shared" si="1477"/>
        <v>0.17354268313204887</v>
      </c>
      <c r="AW2303" s="31">
        <f t="shared" si="1477"/>
        <v>7.9023547411308362E-2</v>
      </c>
      <c r="AX2303" s="31">
        <f t="shared" si="1477"/>
        <v>5.3758839378513106E-2</v>
      </c>
      <c r="AY2303" s="31">
        <f t="shared" si="1477"/>
        <v>7.4577849822528974E-3</v>
      </c>
      <c r="AZ2303" s="31">
        <f t="shared" si="1478"/>
        <v>3.8067938202695877E-4</v>
      </c>
      <c r="BA2303" s="31">
        <f t="shared" si="1475"/>
        <v>1</v>
      </c>
      <c r="BB2303" s="34">
        <f>AU2303*'Propiedades físicas'!$C$4+'Diseño reactor'!AV2303*'Propiedades físicas'!$C$5+'Diseño reactor'!AW2303*'Propiedades físicas'!$C$8+'Diseño reactor'!AX2303*'Propiedades físicas'!$C$9+'Diseño reactor'!AY2303*'Propiedades físicas'!$C$7+'Diseño reactor'!AZ2303*'Propiedades físicas'!$C$6</f>
        <v>875.35070894183127</v>
      </c>
      <c r="BC2303" s="45">
        <f>AU2303*'Propiedades físicas'!$L$4+'Diseño reactor'!AV2303*'Propiedades físicas'!$L$5+'Diseño reactor'!AW2303*'Propiedades físicas'!$L$8+AX2303*'Propiedades físicas'!$L$9+'Diseño reactor'!AY2303*'Propiedades físicas'!$L$7+'Diseño reactor'!AZ2303*'Propiedades físicas'!$L$6</f>
        <v>2.1159480708192366</v>
      </c>
      <c r="BD2303" s="29">
        <f t="shared" si="1454"/>
        <v>1.4484197394595506</v>
      </c>
      <c r="BE2303" s="58">
        <f t="shared" si="1455"/>
        <v>41.242690435392717</v>
      </c>
      <c r="BF2303" s="30">
        <f>AU2303*'Propiedades físicas'!$I$4+'Diseño reactor'!AV2303*'Propiedades físicas'!$I$5+'Diseño reactor'!AW2303*'Propiedades físicas'!$I$8+'Diseño reactor'!AX2303*'Propiedades físicas'!$I$9+'Diseño reactor'!AY2303*'Propiedades físicas'!$I$7+'Diseño reactor'!AZ2303*'Propiedades físicas'!$I$6</f>
        <v>1.998460777780485E-2</v>
      </c>
      <c r="BG2303" s="24">
        <f>AU2303*'Propiedades físicas'!$O$4+'Diseño reactor'!AV2303*'Propiedades físicas'!$O$5+'Diseño reactor'!AW2303*'Propiedades físicas'!$O$8+'Diseño reactor'!AX2303*'Propiedades físicas'!$O$9+'Diseño reactor'!AY2303*'Propiedades físicas'!$O$7+'Diseño reactor'!AZ2303*'Propiedades físicas'!$O$6</f>
        <v>0.15437406841727896</v>
      </c>
      <c r="BH2303" s="54">
        <f t="shared" si="1456"/>
        <v>41124.502599408617</v>
      </c>
      <c r="BI2303" s="34">
        <f t="shared" si="1476"/>
        <v>273.92160294191098</v>
      </c>
      <c r="BJ2303" s="27">
        <f t="shared" si="1457"/>
        <v>4797.3443150442145</v>
      </c>
      <c r="BK2303" s="34">
        <f t="shared" si="1458"/>
        <v>569.68119962452295</v>
      </c>
      <c r="BL2303" s="27">
        <f t="shared" si="1459"/>
        <v>105.70842328380188</v>
      </c>
      <c r="BM2303" s="34">
        <f t="shared" si="1460"/>
        <v>1.1054421768707483</v>
      </c>
      <c r="BN2303" s="45">
        <f t="shared" si="1461"/>
        <v>2505.9515855801874</v>
      </c>
      <c r="BO2303" s="45">
        <f t="shared" si="1462"/>
        <v>109.43711959908691</v>
      </c>
      <c r="BP2303" s="66">
        <f t="shared" si="1463"/>
        <v>6.6874812916695348</v>
      </c>
    </row>
    <row r="2304" spans="8:68">
      <c r="H2304" s="68">
        <v>2299</v>
      </c>
      <c r="I2304" s="31">
        <f>('Propiedades físicas'!$C$10*'Diseño reactor'!H2304)/1000</f>
        <v>2012.1889023979884</v>
      </c>
      <c r="J2304" s="31">
        <f t="shared" si="1441"/>
        <v>0.22661888228116681</v>
      </c>
      <c r="K2304" s="31">
        <f>(I2304*1000)/'Propiedades físicas'!$F$10</f>
        <v>13143.952442830407</v>
      </c>
      <c r="L2304" s="31">
        <f t="shared" si="1442"/>
        <v>1877.7074918329151</v>
      </c>
      <c r="M2304" s="31">
        <f t="shared" si="1443"/>
        <v>11266.24495099749</v>
      </c>
      <c r="N2304" s="31">
        <f t="shared" si="1444"/>
        <v>0.81674967021875389</v>
      </c>
      <c r="O2304" s="32">
        <f t="shared" si="1445"/>
        <v>4.9004980213125231</v>
      </c>
      <c r="P2304" s="33">
        <f t="shared" si="1446"/>
        <v>0.68266052846464553</v>
      </c>
      <c r="Q2304" s="31">
        <f t="shared" si="1447"/>
        <v>4.7407807926974916</v>
      </c>
      <c r="R2304" s="31">
        <f t="shared" si="1448"/>
        <v>0.11207517763271764</v>
      </c>
      <c r="S2304" s="31">
        <f t="shared" si="1449"/>
        <v>0.15971722861503126</v>
      </c>
      <c r="T2304" s="31">
        <f t="shared" si="1450"/>
        <v>1.8399841381858545E-2</v>
      </c>
      <c r="U2304" s="31">
        <f t="shared" si="1451"/>
        <v>3.6141227395321929E-3</v>
      </c>
      <c r="V2304" s="47">
        <f t="shared" si="1464"/>
        <v>6.7603275634362957E-4</v>
      </c>
      <c r="W2304" s="31">
        <f t="shared" si="1452"/>
        <v>0.16417409965797064</v>
      </c>
      <c r="X2304" s="34">
        <f>(S2304*H2304*'Propiedades físicas'!$F$5*60*24*365)/(1000000)</f>
        <v>56831.242347614818</v>
      </c>
      <c r="Y2304" s="34">
        <f>(U2304*H2304*'Propiedades físicas'!$F$7*60*24*365)/(1000000)</f>
        <v>402.17002523004845</v>
      </c>
      <c r="Z2304" s="31">
        <f t="shared" si="1465"/>
        <v>1569.43655494022</v>
      </c>
      <c r="AA2304" s="31">
        <f t="shared" si="1466"/>
        <v>10899.055042411534</v>
      </c>
      <c r="AB2304" s="31">
        <f t="shared" si="1466"/>
        <v>257.66083337761785</v>
      </c>
      <c r="AC2304" s="31">
        <f t="shared" si="1466"/>
        <v>367.18990858595686</v>
      </c>
      <c r="AD2304" s="31">
        <f t="shared" si="1466"/>
        <v>42.301235336892795</v>
      </c>
      <c r="AE2304" s="31">
        <f t="shared" si="1467"/>
        <v>8.3088681781845111</v>
      </c>
      <c r="AF2304" s="31">
        <f t="shared" si="1468"/>
        <v>13143.952442830405</v>
      </c>
      <c r="AG2304" s="31">
        <f t="shared" si="1469"/>
        <v>0.11940370004886135</v>
      </c>
      <c r="AH2304" s="31">
        <f t="shared" si="1470"/>
        <v>0.82920682266745505</v>
      </c>
      <c r="AI2304" s="31">
        <f t="shared" si="1470"/>
        <v>1.96029949513522E-2</v>
      </c>
      <c r="AJ2304" s="31">
        <f t="shared" si="1470"/>
        <v>2.7936034475402178E-2</v>
      </c>
      <c r="AK2304" s="31">
        <f t="shared" si="1470"/>
        <v>3.218304046737991E-3</v>
      </c>
      <c r="AL2304" s="31">
        <f t="shared" si="1471"/>
        <v>6.3214381019133454E-4</v>
      </c>
      <c r="AM2304" s="31">
        <f t="shared" si="1472"/>
        <v>1</v>
      </c>
      <c r="AN2304" s="31">
        <f>(Z2304*'Propiedades físicas'!$F$4)/1000</f>
        <v>1380.1311176833308</v>
      </c>
      <c r="AO2304" s="31">
        <f>(AA2304*'Propiedades físicas'!$F$6)/1000</f>
        <v>349.20572355886554</v>
      </c>
      <c r="AP2304" s="31">
        <f>(AB2304*'Propiedades físicas'!$F$9)/1000</f>
        <v>158.96385115232133</v>
      </c>
      <c r="AQ2304" s="31">
        <f>(AC2304*'Propiedades físicas'!$F$5)/1000</f>
        <v>108.12641238130672</v>
      </c>
      <c r="AR2304" s="31">
        <f>(AD2304*'Propiedades físicas'!$F$8)/1000</f>
        <v>14.996633951635227</v>
      </c>
      <c r="AS2304" s="31">
        <f>(AE2304*'Propiedades físicas'!$F$7)/1000</f>
        <v>0.76516367052901157</v>
      </c>
      <c r="AT2304" s="31">
        <f t="shared" si="1473"/>
        <v>2012.1889023979886</v>
      </c>
      <c r="AU2304" s="31">
        <f t="shared" si="1474"/>
        <v>0.68588546335713574</v>
      </c>
      <c r="AV2304" s="31">
        <f t="shared" si="1477"/>
        <v>0.17354519903310575</v>
      </c>
      <c r="AW2304" s="31">
        <f t="shared" si="1477"/>
        <v>7.9000461121159701E-2</v>
      </c>
      <c r="AX2304" s="31">
        <f t="shared" si="1477"/>
        <v>5.3735716488868955E-2</v>
      </c>
      <c r="AY2304" s="31">
        <f t="shared" si="1477"/>
        <v>7.4528956668845894E-3</v>
      </c>
      <c r="AZ2304" s="31">
        <f t="shared" si="1478"/>
        <v>3.8026433284526221E-4</v>
      </c>
      <c r="BA2304" s="31">
        <f t="shared" si="1475"/>
        <v>0.99999999999999989</v>
      </c>
      <c r="BB2304" s="34">
        <f>AU2304*'Propiedades físicas'!$C$4+'Diseño reactor'!AV2304*'Propiedades físicas'!$C$5+'Diseño reactor'!AW2304*'Propiedades físicas'!$C$8+'Diseño reactor'!AX2304*'Propiedades físicas'!$C$9+'Diseño reactor'!AY2304*'Propiedades físicas'!$C$7+'Diseño reactor'!AZ2304*'Propiedades físicas'!$C$6</f>
        <v>875.35057090975351</v>
      </c>
      <c r="BC2304" s="45">
        <f>AU2304*'Propiedades físicas'!$L$4+'Diseño reactor'!AV2304*'Propiedades físicas'!$L$5+'Diseño reactor'!AW2304*'Propiedades físicas'!$L$8+AX2304*'Propiedades físicas'!$L$9+'Diseño reactor'!AY2304*'Propiedades físicas'!$L$7+'Diseño reactor'!AZ2304*'Propiedades físicas'!$L$6</f>
        <v>2.1159830161539972</v>
      </c>
      <c r="BD2304" s="29">
        <f t="shared" si="1454"/>
        <v>1.4478694675002675</v>
      </c>
      <c r="BE2304" s="58">
        <f t="shared" si="1455"/>
        <v>41.242097602148242</v>
      </c>
      <c r="BF2304" s="30">
        <f>AU2304*'Propiedades físicas'!$I$4+'Diseño reactor'!AV2304*'Propiedades físicas'!$I$5+'Diseño reactor'!AW2304*'Propiedades físicas'!$I$8+'Diseño reactor'!AX2304*'Propiedades físicas'!$I$9+'Diseño reactor'!AY2304*'Propiedades físicas'!$I$7+'Diseño reactor'!AZ2304*'Propiedades físicas'!$I$6</f>
        <v>1.9984667027896922E-2</v>
      </c>
      <c r="BG2304" s="24">
        <f>AU2304*'Propiedades físicas'!$O$4+'Diseño reactor'!AV2304*'Propiedades físicas'!$O$5+'Diseño reactor'!AW2304*'Propiedades físicas'!$O$8+'Diseño reactor'!AX2304*'Propiedades físicas'!$O$9+'Diseño reactor'!AY2304*'Propiedades físicas'!$O$7+'Diseño reactor'!AZ2304*'Propiedades físicas'!$O$6</f>
        <v>0.15437576684660853</v>
      </c>
      <c r="BH2304" s="54">
        <f t="shared" si="1456"/>
        <v>41124.374189595932</v>
      </c>
      <c r="BI2304" s="34">
        <f t="shared" si="1476"/>
        <v>273.9239252268153</v>
      </c>
      <c r="BJ2304" s="27">
        <f t="shared" si="1457"/>
        <v>4797.3478857772461</v>
      </c>
      <c r="BK2304" s="34">
        <f t="shared" si="1458"/>
        <v>569.68789130524499</v>
      </c>
      <c r="BL2304" s="27">
        <f t="shared" si="1459"/>
        <v>105.7086536859226</v>
      </c>
      <c r="BM2304" s="34">
        <f t="shared" si="1460"/>
        <v>1.1054421768707483</v>
      </c>
      <c r="BN2304" s="45">
        <f t="shared" si="1461"/>
        <v>2507.1503195718137</v>
      </c>
      <c r="BO2304" s="45">
        <f t="shared" si="1462"/>
        <v>109.44445920136739</v>
      </c>
      <c r="BP2304" s="66">
        <f t="shared" si="1463"/>
        <v>6.6874802371357029</v>
      </c>
    </row>
    <row r="2305" spans="8:68">
      <c r="H2305" s="68">
        <v>2300</v>
      </c>
      <c r="I2305" s="31">
        <f>('Propiedades físicas'!$C$10*'Diseño reactor'!H2305)/1000</f>
        <v>2013.0641476795881</v>
      </c>
      <c r="J2305" s="31">
        <f t="shared" si="1441"/>
        <v>0.22652035233234893</v>
      </c>
      <c r="K2305" s="31">
        <f>(I2305*1000)/'Propiedades físicas'!$F$10</f>
        <v>13149.669690521936</v>
      </c>
      <c r="L2305" s="31">
        <f t="shared" si="1442"/>
        <v>1878.5242415031337</v>
      </c>
      <c r="M2305" s="31">
        <f t="shared" si="1443"/>
        <v>11271.145449018803</v>
      </c>
      <c r="N2305" s="31">
        <f t="shared" si="1444"/>
        <v>0.81674967021875378</v>
      </c>
      <c r="O2305" s="32">
        <f t="shared" si="1445"/>
        <v>4.9004980213125231</v>
      </c>
      <c r="P2305" s="33">
        <f t="shared" si="1446"/>
        <v>0.6827092602812258</v>
      </c>
      <c r="Q2305" s="31">
        <f t="shared" si="1447"/>
        <v>4.7408494616044878</v>
      </c>
      <c r="R2305" s="31">
        <f t="shared" si="1448"/>
        <v>0.11204244391275027</v>
      </c>
      <c r="S2305" s="31">
        <f t="shared" si="1449"/>
        <v>0.1596485597080344</v>
      </c>
      <c r="T2305" s="31">
        <f t="shared" si="1450"/>
        <v>1.8387782279049022E-2</v>
      </c>
      <c r="U2305" s="31">
        <f t="shared" si="1451"/>
        <v>3.6101837457286957E-3</v>
      </c>
      <c r="V2305" s="47">
        <f t="shared" si="1464"/>
        <v>6.7608101503577702E-4</v>
      </c>
      <c r="W2305" s="31">
        <f t="shared" si="1452"/>
        <v>0.16411443411005888</v>
      </c>
      <c r="X2305" s="34">
        <f>(S2305*H2305*'Propiedades físicas'!$F$5*60*24*365)/(1000000)</f>
        <v>56831.517649699621</v>
      </c>
      <c r="Y2305" s="34">
        <f>(U2305*H2305*'Propiedades físicas'!$F$7*60*24*365)/(1000000)</f>
        <v>401.90644634474677</v>
      </c>
      <c r="Z2305" s="31">
        <f t="shared" si="1465"/>
        <v>1570.2312986468194</v>
      </c>
      <c r="AA2305" s="31">
        <f t="shared" si="1466"/>
        <v>10903.953761690322</v>
      </c>
      <c r="AB2305" s="31">
        <f t="shared" si="1466"/>
        <v>257.69762099932564</v>
      </c>
      <c r="AC2305" s="31">
        <f t="shared" si="1466"/>
        <v>367.19168732847913</v>
      </c>
      <c r="AD2305" s="31">
        <f t="shared" si="1466"/>
        <v>42.29189924181275</v>
      </c>
      <c r="AE2305" s="31">
        <f t="shared" si="1467"/>
        <v>8.3034226151760002</v>
      </c>
      <c r="AF2305" s="31">
        <f t="shared" si="1468"/>
        <v>13149.669690521934</v>
      </c>
      <c r="AG2305" s="31">
        <f t="shared" si="1469"/>
        <v>0.11941222369856304</v>
      </c>
      <c r="AH2305" s="31">
        <f t="shared" si="1470"/>
        <v>0.82921883350041203</v>
      </c>
      <c r="AI2305" s="31">
        <f t="shared" si="1470"/>
        <v>1.9597269518113435E-2</v>
      </c>
      <c r="AJ2305" s="31">
        <f t="shared" si="1470"/>
        <v>2.7924023642445169E-2</v>
      </c>
      <c r="AK2305" s="31">
        <f t="shared" si="1470"/>
        <v>3.2161947970674926E-3</v>
      </c>
      <c r="AL2305" s="31">
        <f t="shared" si="1471"/>
        <v>6.3145484339891596E-4</v>
      </c>
      <c r="AM2305" s="31">
        <f t="shared" si="1472"/>
        <v>1.0000000000000002</v>
      </c>
      <c r="AN2305" s="31">
        <f>(Z2305*'Propiedades físicas'!$F$4)/1000</f>
        <v>1380.8299994040399</v>
      </c>
      <c r="AO2305" s="31">
        <f>(AA2305*'Propiedades físicas'!$F$6)/1000</f>
        <v>349.36267852455791</v>
      </c>
      <c r="AP2305" s="31">
        <f>(AB2305*'Propiedades físicas'!$F$9)/1000</f>
        <v>158.98654727553392</v>
      </c>
      <c r="AQ2305" s="31">
        <f>(AC2305*'Propiedades físicas'!$F$5)/1000</f>
        <v>108.12693616761726</v>
      </c>
      <c r="AR2305" s="31">
        <f>(AD2305*'Propiedades físicas'!$F$8)/1000</f>
        <v>14.99332411920745</v>
      </c>
      <c r="AS2305" s="31">
        <f>(AE2305*'Propiedades físicas'!$F$7)/1000</f>
        <v>0.76466218863155788</v>
      </c>
      <c r="AT2305" s="31">
        <f t="shared" si="1473"/>
        <v>2013.0641476795879</v>
      </c>
      <c r="AU2305" s="31">
        <f t="shared" si="1474"/>
        <v>0.68593442538614102</v>
      </c>
      <c r="AV2305" s="31">
        <f t="shared" si="1477"/>
        <v>0.17354771278762285</v>
      </c>
      <c r="AW2305" s="31">
        <f t="shared" si="1477"/>
        <v>7.8977387510871924E-2</v>
      </c>
      <c r="AX2305" s="31">
        <f t="shared" si="1477"/>
        <v>5.3712613327425586E-2</v>
      </c>
      <c r="AY2305" s="31">
        <f t="shared" si="1477"/>
        <v>7.4480111011315294E-3</v>
      </c>
      <c r="AZ2305" s="31">
        <f t="shared" si="1478"/>
        <v>3.7984988680711746E-4</v>
      </c>
      <c r="BA2305" s="31">
        <f t="shared" si="1475"/>
        <v>1</v>
      </c>
      <c r="BB2305" s="34">
        <f>AU2305*'Propiedades físicas'!$C$4+'Diseño reactor'!AV2305*'Propiedades físicas'!$C$5+'Diseño reactor'!AW2305*'Propiedades físicas'!$C$8+'Diseño reactor'!AX2305*'Propiedades físicas'!$C$9+'Diseño reactor'!AY2305*'Propiedades físicas'!$C$7+'Diseño reactor'!AZ2305*'Propiedades físicas'!$C$6</f>
        <v>875.35043306969465</v>
      </c>
      <c r="BC2305" s="45">
        <f>AU2305*'Propiedades físicas'!$L$4+'Diseño reactor'!AV2305*'Propiedades físicas'!$L$5+'Diseño reactor'!AW2305*'Propiedades físicas'!$L$8+AX2305*'Propiedades físicas'!$L$9+'Diseño reactor'!AY2305*'Propiedades físicas'!$L$7+'Diseño reactor'!AZ2305*'Propiedades físicas'!$L$6</f>
        <v>2.1160179350489052</v>
      </c>
      <c r="BD2305" s="29">
        <f t="shared" si="1454"/>
        <v>1.4473196140589708</v>
      </c>
      <c r="BE2305" s="58">
        <f t="shared" si="1455"/>
        <v>41.2415052256598</v>
      </c>
      <c r="BF2305" s="30">
        <f>AU2305*'Propiedades físicas'!$I$4+'Diseño reactor'!AV2305*'Propiedades físicas'!$I$5+'Diseño reactor'!AW2305*'Propiedades físicas'!$I$8+'Diseño reactor'!AX2305*'Propiedades físicas'!$I$9+'Diseño reactor'!AY2305*'Propiedades físicas'!$I$7+'Diseño reactor'!AZ2305*'Propiedades físicas'!$I$6</f>
        <v>1.9984726187330496E-2</v>
      </c>
      <c r="BG2305" s="24">
        <f>AU2305*'Propiedades físicas'!$O$4+'Diseño reactor'!AV2305*'Propiedades físicas'!$O$5+'Diseño reactor'!AW2305*'Propiedades físicas'!$O$8+'Diseño reactor'!AX2305*'Propiedades físicas'!$O$9+'Diseño reactor'!AY2305*'Propiedades físicas'!$O$7+'Diseño reactor'!AZ2305*'Propiedades físicas'!$O$6</f>
        <v>0.15437746404332867</v>
      </c>
      <c r="BH2305" s="54">
        <f t="shared" si="1456"/>
        <v>41124.245976121361</v>
      </c>
      <c r="BI2305" s="34">
        <f t="shared" si="1476"/>
        <v>273.92624500920681</v>
      </c>
      <c r="BJ2305" s="27">
        <f t="shared" si="1457"/>
        <v>4797.351457026959</v>
      </c>
      <c r="BK2305" s="34">
        <f t="shared" si="1458"/>
        <v>569.69457850799211</v>
      </c>
      <c r="BL2305" s="27">
        <f t="shared" si="1459"/>
        <v>105.7088839294577</v>
      </c>
      <c r="BM2305" s="34">
        <f t="shared" si="1460"/>
        <v>1.1054421768707483</v>
      </c>
      <c r="BN2305" s="45">
        <f t="shared" si="1461"/>
        <v>2508.3490705906611</v>
      </c>
      <c r="BO2305" s="45">
        <f t="shared" si="1462"/>
        <v>109.45179346950695</v>
      </c>
      <c r="BP2305" s="66">
        <f t="shared" si="1463"/>
        <v>6.6874791840688514</v>
      </c>
    </row>
    <row r="2306" spans="8:68">
      <c r="H2306" s="68">
        <v>2301</v>
      </c>
      <c r="I2306" s="31">
        <f>('Propiedades físicas'!$C$10*'Diseño reactor'!H2306)/1000</f>
        <v>2013.9393929611879</v>
      </c>
      <c r="J2306" s="31">
        <f t="shared" si="1441"/>
        <v>0.2264219080245122</v>
      </c>
      <c r="K2306" s="31">
        <f>(I2306*1000)/'Propiedades físicas'!$F$10</f>
        <v>13155.386938213469</v>
      </c>
      <c r="L2306" s="31">
        <f t="shared" si="1442"/>
        <v>1879.3409911733527</v>
      </c>
      <c r="M2306" s="31">
        <f t="shared" si="1443"/>
        <v>11276.045947040117</v>
      </c>
      <c r="N2306" s="31">
        <f t="shared" si="1444"/>
        <v>0.81674967021875389</v>
      </c>
      <c r="O2306" s="32">
        <f t="shared" si="1445"/>
        <v>4.9004980213125231</v>
      </c>
      <c r="P2306" s="33">
        <f t="shared" si="1446"/>
        <v>0.68275795668961203</v>
      </c>
      <c r="Q2306" s="31">
        <f t="shared" si="1447"/>
        <v>4.7409180719482915</v>
      </c>
      <c r="R2306" s="31">
        <f t="shared" si="1448"/>
        <v>0.1120097281679884</v>
      </c>
      <c r="S2306" s="31">
        <f t="shared" si="1449"/>
        <v>0.15957994936423156</v>
      </c>
      <c r="T2306" s="31">
        <f t="shared" si="1450"/>
        <v>1.8375734887217526E-2</v>
      </c>
      <c r="U2306" s="31">
        <f t="shared" si="1451"/>
        <v>3.6062504739360333E-3</v>
      </c>
      <c r="V2306" s="47">
        <f t="shared" si="1464"/>
        <v>6.7612923866349937E-4</v>
      </c>
      <c r="W2306" s="31">
        <f t="shared" si="1452"/>
        <v>0.16405481191471352</v>
      </c>
      <c r="X2306" s="34">
        <f>(S2306*H2306*'Propiedades físicas'!$F$5*60*24*365)/(1000000)</f>
        <v>56831.792551864666</v>
      </c>
      <c r="Y2306" s="34">
        <f>(U2306*H2306*'Propiedades físicas'!$F$7*60*24*365)/(1000000)</f>
        <v>401.64312342927838</v>
      </c>
      <c r="Z2306" s="31">
        <f t="shared" si="1465"/>
        <v>1571.0260583427973</v>
      </c>
      <c r="AA2306" s="31">
        <f t="shared" si="1466"/>
        <v>10908.852483553019</v>
      </c>
      <c r="AB2306" s="31">
        <f t="shared" si="1466"/>
        <v>257.73438451454132</v>
      </c>
      <c r="AC2306" s="31">
        <f t="shared" si="1466"/>
        <v>367.19346348709684</v>
      </c>
      <c r="AD2306" s="31">
        <f t="shared" si="1466"/>
        <v>42.282565975487529</v>
      </c>
      <c r="AE2306" s="31">
        <f t="shared" si="1467"/>
        <v>8.2979823405268132</v>
      </c>
      <c r="AF2306" s="31">
        <f t="shared" si="1468"/>
        <v>13155.386938213469</v>
      </c>
      <c r="AG2306" s="31">
        <f t="shared" si="1469"/>
        <v>0.11942074115504095</v>
      </c>
      <c r="AH2306" s="31">
        <f t="shared" si="1470"/>
        <v>0.82923083409011955</v>
      </c>
      <c r="AI2306" s="31">
        <f t="shared" si="1470"/>
        <v>1.9591547228905926E-2</v>
      </c>
      <c r="AJ2306" s="31">
        <f t="shared" si="1470"/>
        <v>2.7912023052737552E-2</v>
      </c>
      <c r="AK2306" s="31">
        <f t="shared" si="1470"/>
        <v>3.2140875957563887E-3</v>
      </c>
      <c r="AL2306" s="31">
        <f t="shared" si="1471"/>
        <v>6.3076687743961548E-4</v>
      </c>
      <c r="AM2306" s="31">
        <f t="shared" si="1472"/>
        <v>0.99999999999999989</v>
      </c>
      <c r="AN2306" s="31">
        <f>(Z2306*'Propiedades físicas'!$F$4)/1000</f>
        <v>1381.5288951854893</v>
      </c>
      <c r="AO2306" s="31">
        <f>(AA2306*'Propiedades físicas'!$F$6)/1000</f>
        <v>349.51963357303873</v>
      </c>
      <c r="AP2306" s="31">
        <f>(AB2306*'Propiedades físicas'!$F$9)/1000</f>
        <v>159.00922852624623</v>
      </c>
      <c r="AQ2306" s="31">
        <f>(AC2306*'Propiedades físicas'!$F$5)/1000</f>
        <v>108.12745919304542</v>
      </c>
      <c r="AR2306" s="31">
        <f>(AD2306*'Propiedades físicas'!$F$8)/1000</f>
        <v>14.990015289629833</v>
      </c>
      <c r="AS2306" s="31">
        <f>(AE2306*'Propiedades físicas'!$F$7)/1000</f>
        <v>0.76416119373911418</v>
      </c>
      <c r="AT2306" s="31">
        <f t="shared" si="1473"/>
        <v>2013.9393929611886</v>
      </c>
      <c r="AU2306" s="31">
        <f t="shared" si="1474"/>
        <v>0.6859833518396814</v>
      </c>
      <c r="AV2306" s="31">
        <f t="shared" si="1477"/>
        <v>0.17355022439832402</v>
      </c>
      <c r="AW2306" s="31">
        <f t="shared" si="1477"/>
        <v>7.8954326571092873E-2</v>
      </c>
      <c r="AX2306" s="31">
        <f t="shared" si="1477"/>
        <v>5.3689529869148947E-2</v>
      </c>
      <c r="AY2306" s="31">
        <f t="shared" si="1477"/>
        <v>7.4431312789355183E-3</v>
      </c>
      <c r="AZ2306" s="31">
        <f t="shared" si="1478"/>
        <v>3.7943604281732258E-4</v>
      </c>
      <c r="BA2306" s="31">
        <f t="shared" si="1475"/>
        <v>1.0000000000000002</v>
      </c>
      <c r="BB2306" s="34">
        <f>AU2306*'Propiedades físicas'!$C$4+'Diseño reactor'!AV2306*'Propiedades físicas'!$C$5+'Diseño reactor'!AW2306*'Propiedades físicas'!$C$8+'Diseño reactor'!AX2306*'Propiedades físicas'!$C$9+'Diseño reactor'!AY2306*'Propiedades físicas'!$C$7+'Diseño reactor'!AZ2306*'Propiedades físicas'!$C$6</f>
        <v>875.35029542132463</v>
      </c>
      <c r="BC2306" s="45">
        <f>AU2306*'Propiedades físicas'!$L$4+'Diseño reactor'!AV2306*'Propiedades físicas'!$L$5+'Diseño reactor'!AW2306*'Propiedades físicas'!$L$8+AX2306*'Propiedades físicas'!$L$9+'Diseño reactor'!AY2306*'Propiedades físicas'!$L$7+'Diseño reactor'!AZ2306*'Propiedades físicas'!$L$6</f>
        <v>2.1160528275337667</v>
      </c>
      <c r="BD2306" s="29">
        <f t="shared" si="1454"/>
        <v>1.4467701786578855</v>
      </c>
      <c r="BE2306" s="58">
        <f t="shared" si="1455"/>
        <v>41.24091330539833</v>
      </c>
      <c r="BF2306" s="30">
        <f>AU2306*'Propiedades físicas'!$I$4+'Diseño reactor'!AV2306*'Propiedades físicas'!$I$5+'Diseño reactor'!AW2306*'Propiedades físicas'!$I$8+'Diseño reactor'!AX2306*'Propiedades físicas'!$I$9+'Diseño reactor'!AY2306*'Propiedades físicas'!$I$7+'Diseño reactor'!AZ2306*'Propiedades físicas'!$I$6</f>
        <v>1.9984785256262509E-2</v>
      </c>
      <c r="BG2306" s="24">
        <f>AU2306*'Propiedades físicas'!$O$4+'Diseño reactor'!AV2306*'Propiedades físicas'!$O$5+'Diseño reactor'!AW2306*'Propiedades físicas'!$O$8+'Diseño reactor'!AX2306*'Propiedades físicas'!$O$9+'Diseño reactor'!AY2306*'Propiedades físicas'!$O$7+'Diseño reactor'!AZ2306*'Propiedades físicas'!$O$6</f>
        <v>0.15437916000875659</v>
      </c>
      <c r="BH2306" s="54">
        <f t="shared" si="1456"/>
        <v>41124.117958642964</v>
      </c>
      <c r="BI2306" s="34">
        <f t="shared" si="1476"/>
        <v>273.9285622928038</v>
      </c>
      <c r="BJ2306" s="27">
        <f t="shared" si="1457"/>
        <v>4797.3550287889821</v>
      </c>
      <c r="BK2306" s="34">
        <f t="shared" si="1458"/>
        <v>569.70126123709792</v>
      </c>
      <c r="BL2306" s="27">
        <f t="shared" si="1459"/>
        <v>105.70911401456539</v>
      </c>
      <c r="BM2306" s="34">
        <f t="shared" si="1460"/>
        <v>1.1054421768707483</v>
      </c>
      <c r="BN2306" s="45">
        <f t="shared" si="1461"/>
        <v>2509.5478386176392</v>
      </c>
      <c r="BO2306" s="45">
        <f t="shared" si="1462"/>
        <v>109.45912240931835</v>
      </c>
      <c r="BP2306" s="66">
        <f t="shared" si="1463"/>
        <v>6.6874781324664587</v>
      </c>
    </row>
    <row r="2307" spans="8:68">
      <c r="H2307" s="68">
        <v>2302</v>
      </c>
      <c r="I2307" s="31">
        <f>('Propiedades físicas'!$C$10*'Diseño reactor'!H2307)/1000</f>
        <v>2014.8146382427879</v>
      </c>
      <c r="J2307" s="31">
        <f t="shared" si="1441"/>
        <v>0.226323549246048</v>
      </c>
      <c r="K2307" s="31">
        <f>(I2307*1000)/'Propiedades físicas'!$F$10</f>
        <v>13161.104185905</v>
      </c>
      <c r="L2307" s="31">
        <f t="shared" si="1442"/>
        <v>1880.1577408435714</v>
      </c>
      <c r="M2307" s="31">
        <f t="shared" si="1443"/>
        <v>11280.946445061429</v>
      </c>
      <c r="N2307" s="31">
        <f t="shared" si="1444"/>
        <v>0.81674967021875389</v>
      </c>
      <c r="O2307" s="32">
        <f t="shared" si="1445"/>
        <v>4.9004980213125231</v>
      </c>
      <c r="P2307" s="33">
        <f t="shared" si="1446"/>
        <v>0.68280661772838069</v>
      </c>
      <c r="Q2307" s="31">
        <f t="shared" si="1447"/>
        <v>4.7409866238031819</v>
      </c>
      <c r="R2307" s="31">
        <f t="shared" si="1448"/>
        <v>0.11197703038517458</v>
      </c>
      <c r="S2307" s="31">
        <f t="shared" si="1449"/>
        <v>0.15951139750933976</v>
      </c>
      <c r="T2307" s="31">
        <f t="shared" si="1450"/>
        <v>1.8363699191430868E-2</v>
      </c>
      <c r="U2307" s="31">
        <f t="shared" si="1451"/>
        <v>3.6023229137678195E-3</v>
      </c>
      <c r="V2307" s="47">
        <f t="shared" si="1464"/>
        <v>6.7617742726499837E-4</v>
      </c>
      <c r="W2307" s="31">
        <f t="shared" si="1452"/>
        <v>0.16399523302470226</v>
      </c>
      <c r="X2307" s="34">
        <f>(S2307*H2307*'Propiedades físicas'!$F$5*60*24*365)/(1000000)</f>
        <v>56832.067054835847</v>
      </c>
      <c r="Y2307" s="34">
        <f>(U2307*H2307*'Propiedades físicas'!$F$7*60*24*365)/(1000000)</f>
        <v>401.38005615724455</v>
      </c>
      <c r="Z2307" s="31">
        <f t="shared" si="1465"/>
        <v>1571.8208340107324</v>
      </c>
      <c r="AA2307" s="31">
        <f t="shared" si="1466"/>
        <v>10913.751207994925</v>
      </c>
      <c r="AB2307" s="31">
        <f t="shared" si="1466"/>
        <v>257.77112394667188</v>
      </c>
      <c r="AC2307" s="31">
        <f t="shared" si="1466"/>
        <v>367.19523706650011</v>
      </c>
      <c r="AD2307" s="31">
        <f t="shared" si="1466"/>
        <v>42.273235538673859</v>
      </c>
      <c r="AE2307" s="31">
        <f t="shared" si="1467"/>
        <v>8.292547347493521</v>
      </c>
      <c r="AF2307" s="31">
        <f t="shared" si="1468"/>
        <v>13161.104185904996</v>
      </c>
      <c r="AG2307" s="31">
        <f t="shared" si="1469"/>
        <v>0.11942925242504258</v>
      </c>
      <c r="AH2307" s="31">
        <f t="shared" si="1470"/>
        <v>0.82924282444957054</v>
      </c>
      <c r="AI2307" s="31">
        <f t="shared" si="1470"/>
        <v>1.9585828081410843E-2</v>
      </c>
      <c r="AJ2307" s="31">
        <f t="shared" si="1470"/>
        <v>2.7900032693286569E-2</v>
      </c>
      <c r="AK2307" s="31">
        <f t="shared" si="1470"/>
        <v>3.2119824401927281E-3</v>
      </c>
      <c r="AL2307" s="31">
        <f t="shared" si="1471"/>
        <v>6.3007991049675749E-4</v>
      </c>
      <c r="AM2307" s="31">
        <f t="shared" si="1472"/>
        <v>1</v>
      </c>
      <c r="AN2307" s="31">
        <f>(Z2307*'Propiedades físicas'!$F$4)/1000</f>
        <v>1382.227805012358</v>
      </c>
      <c r="AO2307" s="31">
        <f>(AA2307*'Propiedades físicas'!$F$6)/1000</f>
        <v>349.67658870415738</v>
      </c>
      <c r="AP2307" s="31">
        <f>(AB2307*'Propiedades físicas'!$F$9)/1000</f>
        <v>159.03189491889918</v>
      </c>
      <c r="AQ2307" s="31">
        <f>(AC2307*'Propiedades físicas'!$F$5)/1000</f>
        <v>108.1279814589723</v>
      </c>
      <c r="AR2307" s="31">
        <f>(AD2307*'Propiedades físicas'!$F$8)/1000</f>
        <v>14.986707463170651</v>
      </c>
      <c r="AS2307" s="31">
        <f>(AE2307*'Propiedades físicas'!$F$7)/1000</f>
        <v>0.76366068523067843</v>
      </c>
      <c r="AT2307" s="31">
        <f t="shared" si="1473"/>
        <v>2014.8146382427883</v>
      </c>
      <c r="AU2307" s="31">
        <f t="shared" si="1474"/>
        <v>0.68603224275651575</v>
      </c>
      <c r="AV2307" s="31">
        <f t="shared" si="1477"/>
        <v>0.17355273386792855</v>
      </c>
      <c r="AW2307" s="31">
        <f t="shared" si="1477"/>
        <v>7.8931278292477633E-2</v>
      </c>
      <c r="AX2307" s="31">
        <f t="shared" si="1477"/>
        <v>5.3666466089047099E-2</v>
      </c>
      <c r="AY2307" s="31">
        <f t="shared" si="1477"/>
        <v>7.4382561942478451E-3</v>
      </c>
      <c r="AZ2307" s="31">
        <f t="shared" si="1478"/>
        <v>3.7902279978306179E-4</v>
      </c>
      <c r="BA2307" s="31">
        <f t="shared" si="1475"/>
        <v>1</v>
      </c>
      <c r="BB2307" s="34">
        <f>AU2307*'Propiedades físicas'!$C$4+'Diseño reactor'!AV2307*'Propiedades físicas'!$C$5+'Diseño reactor'!AW2307*'Propiedades físicas'!$C$8+'Diseño reactor'!AX2307*'Propiedades físicas'!$C$9+'Diseño reactor'!AY2307*'Propiedades físicas'!$C$7+'Diseño reactor'!AZ2307*'Propiedades físicas'!$C$6</f>
        <v>875.35015796431401</v>
      </c>
      <c r="BC2307" s="45">
        <f>AU2307*'Propiedades físicas'!$L$4+'Diseño reactor'!AV2307*'Propiedades físicas'!$L$5+'Diseño reactor'!AW2307*'Propiedades físicas'!$L$8+AX2307*'Propiedades físicas'!$L$9+'Diseño reactor'!AY2307*'Propiedades físicas'!$L$7+'Diseño reactor'!AZ2307*'Propiedades físicas'!$L$6</f>
        <v>2.1160876936383426</v>
      </c>
      <c r="BD2307" s="29">
        <f t="shared" si="1454"/>
        <v>1.4462211608199609</v>
      </c>
      <c r="BE2307" s="58">
        <f t="shared" si="1455"/>
        <v>41.240321840835556</v>
      </c>
      <c r="BF2307" s="30">
        <f>AU2307*'Propiedades físicas'!$I$4+'Diseño reactor'!AV2307*'Propiedades físicas'!$I$5+'Diseño reactor'!AW2307*'Propiedades físicas'!$I$8+'Diseño reactor'!AX2307*'Propiedades físicas'!$I$9+'Diseño reactor'!AY2307*'Propiedades físicas'!$I$7+'Diseño reactor'!AZ2307*'Propiedades físicas'!$I$6</f>
        <v>1.9984844234849586E-2</v>
      </c>
      <c r="BG2307" s="24">
        <f>AU2307*'Propiedades físicas'!$O$4+'Diseño reactor'!AV2307*'Propiedades físicas'!$O$5+'Diseño reactor'!AW2307*'Propiedades físicas'!$O$8+'Diseño reactor'!AX2307*'Propiedades físicas'!$O$9+'Diseño reactor'!AY2307*'Propiedades físicas'!$O$7+'Diseño reactor'!AZ2307*'Propiedades físicas'!$O$6</f>
        <v>0.15438085474420793</v>
      </c>
      <c r="BH2307" s="54">
        <f t="shared" si="1456"/>
        <v>41123.990136819491</v>
      </c>
      <c r="BI2307" s="34">
        <f t="shared" si="1476"/>
        <v>273.9308770813177</v>
      </c>
      <c r="BJ2307" s="27">
        <f t="shared" si="1457"/>
        <v>4797.3586010589552</v>
      </c>
      <c r="BK2307" s="34">
        <f t="shared" si="1458"/>
        <v>569.70793949689164</v>
      </c>
      <c r="BL2307" s="27">
        <f t="shared" si="1459"/>
        <v>105.7093439414036</v>
      </c>
      <c r="BM2307" s="34">
        <f t="shared" si="1460"/>
        <v>1.1054421768707483</v>
      </c>
      <c r="BN2307" s="45">
        <f t="shared" si="1461"/>
        <v>2510.7466236336845</v>
      </c>
      <c r="BO2307" s="45">
        <f t="shared" si="1462"/>
        <v>109.46644602660577</v>
      </c>
      <c r="BP2307" s="66">
        <f t="shared" si="1463"/>
        <v>6.6874770823260095</v>
      </c>
    </row>
    <row r="2308" spans="8:68">
      <c r="H2308" s="68">
        <v>2303</v>
      </c>
      <c r="I2308" s="31">
        <f>('Propiedades físicas'!$C$10*'Diseño reactor'!H2308)/1000</f>
        <v>2015.6898835243876</v>
      </c>
      <c r="J2308" s="31">
        <f t="shared" si="1441"/>
        <v>0.2262252758855417</v>
      </c>
      <c r="K2308" s="31">
        <f>(I2308*1000)/'Propiedades físicas'!$F$10</f>
        <v>13166.821433596531</v>
      </c>
      <c r="L2308" s="31">
        <f t="shared" si="1442"/>
        <v>1880.97449051379</v>
      </c>
      <c r="M2308" s="31">
        <f t="shared" si="1443"/>
        <v>11285.846943082741</v>
      </c>
      <c r="N2308" s="31">
        <f t="shared" si="1444"/>
        <v>0.81674967021875378</v>
      </c>
      <c r="O2308" s="32">
        <f t="shared" si="1445"/>
        <v>4.9004980213125231</v>
      </c>
      <c r="P2308" s="33">
        <f t="shared" si="1446"/>
        <v>0.68285524343605286</v>
      </c>
      <c r="Q2308" s="31">
        <f t="shared" si="1447"/>
        <v>4.741055117243322</v>
      </c>
      <c r="R2308" s="31">
        <f t="shared" si="1448"/>
        <v>0.1119443505510614</v>
      </c>
      <c r="S2308" s="31">
        <f t="shared" si="1449"/>
        <v>0.15944290406920067</v>
      </c>
      <c r="T2308" s="31">
        <f t="shared" si="1450"/>
        <v>1.8351675176779193E-2</v>
      </c>
      <c r="U2308" s="31">
        <f t="shared" si="1451"/>
        <v>3.5984010548602871E-3</v>
      </c>
      <c r="V2308" s="47">
        <f t="shared" si="1464"/>
        <v>6.7622558087842134E-4</v>
      </c>
      <c r="W2308" s="31">
        <f t="shared" si="1452"/>
        <v>0.16393569739286132</v>
      </c>
      <c r="X2308" s="34">
        <f>(S2308*H2308*'Propiedades físicas'!$F$5*60*24*365)/(1000000)</f>
        <v>56832.341159337506</v>
      </c>
      <c r="Y2308" s="34">
        <f>(U2308*H2308*'Propiedades físicas'!$F$7*60*24*365)/(1000000)</f>
        <v>401.11724420275669</v>
      </c>
      <c r="Z2308" s="31">
        <f t="shared" si="1465"/>
        <v>1572.6156256332297</v>
      </c>
      <c r="AA2308" s="31">
        <f t="shared" si="1466"/>
        <v>10918.64993501137</v>
      </c>
      <c r="AB2308" s="31">
        <f t="shared" si="1466"/>
        <v>257.8078393190944</v>
      </c>
      <c r="AC2308" s="31">
        <f t="shared" si="1466"/>
        <v>367.19700807136917</v>
      </c>
      <c r="AD2308" s="31">
        <f t="shared" si="1466"/>
        <v>42.263907932122486</v>
      </c>
      <c r="AE2308" s="31">
        <f t="shared" si="1467"/>
        <v>8.2871176293432409</v>
      </c>
      <c r="AF2308" s="31">
        <f t="shared" si="1468"/>
        <v>13166.821433596526</v>
      </c>
      <c r="AG2308" s="31">
        <f t="shared" si="1469"/>
        <v>0.11943775751530555</v>
      </c>
      <c r="AH2308" s="31">
        <f t="shared" si="1470"/>
        <v>0.82925480459173617</v>
      </c>
      <c r="AI2308" s="31">
        <f t="shared" si="1470"/>
        <v>1.9580112073311076E-2</v>
      </c>
      <c r="AJ2308" s="31">
        <f t="shared" si="1470"/>
        <v>2.7888052551121222E-2</v>
      </c>
      <c r="AK2308" s="31">
        <f t="shared" si="1470"/>
        <v>3.2098793277686361E-3</v>
      </c>
      <c r="AL2308" s="31">
        <f t="shared" si="1471"/>
        <v>6.293939407576221E-4</v>
      </c>
      <c r="AM2308" s="31">
        <f t="shared" si="1472"/>
        <v>1.0000000000000002</v>
      </c>
      <c r="AN2308" s="31">
        <f>(Z2308*'Propiedades físicas'!$F$4)/1000</f>
        <v>1382.9267288693495</v>
      </c>
      <c r="AO2308" s="31">
        <f>(AA2308*'Propiedades físicas'!$F$6)/1000</f>
        <v>349.83354391776425</v>
      </c>
      <c r="AP2308" s="31">
        <f>(AB2308*'Propiedades físicas'!$F$9)/1000</f>
        <v>159.05454646791526</v>
      </c>
      <c r="AQ2308" s="31">
        <f>(AC2308*'Propiedades físicas'!$F$5)/1000</f>
        <v>108.12850296677608</v>
      </c>
      <c r="AR2308" s="31">
        <f>(AD2308*'Propiedades físicas'!$F$8)/1000</f>
        <v>14.983400640096059</v>
      </c>
      <c r="AS2308" s="31">
        <f>(AE2308*'Propiedades físicas'!$F$7)/1000</f>
        <v>0.76316066248621905</v>
      </c>
      <c r="AT2308" s="31">
        <f t="shared" si="1473"/>
        <v>2015.6898835243874</v>
      </c>
      <c r="AU2308" s="31">
        <f t="shared" si="1474"/>
        <v>0.68608109817534724</v>
      </c>
      <c r="AV2308" s="31">
        <f t="shared" si="1477"/>
        <v>0.17355524119915131</v>
      </c>
      <c r="AW2308" s="31">
        <f t="shared" si="1477"/>
        <v>7.8908242665688258E-2</v>
      </c>
      <c r="AX2308" s="31">
        <f t="shared" si="1477"/>
        <v>5.3643421962170035E-2</v>
      </c>
      <c r="AY2308" s="31">
        <f t="shared" si="1477"/>
        <v>7.43338584102924E-3</v>
      </c>
      <c r="AZ2308" s="31">
        <f t="shared" si="1478"/>
        <v>3.7861015661389848E-4</v>
      </c>
      <c r="BA2308" s="31">
        <f t="shared" si="1475"/>
        <v>1.0000000000000002</v>
      </c>
      <c r="BB2308" s="34">
        <f>AU2308*'Propiedades físicas'!$C$4+'Diseño reactor'!AV2308*'Propiedades físicas'!$C$5+'Diseño reactor'!AW2308*'Propiedades físicas'!$C$8+'Diseño reactor'!AX2308*'Propiedades físicas'!$C$9+'Diseño reactor'!AY2308*'Propiedades físicas'!$C$7+'Diseño reactor'!AZ2308*'Propiedades físicas'!$C$6</f>
        <v>875.35002069833411</v>
      </c>
      <c r="BC2308" s="45">
        <f>AU2308*'Propiedades físicas'!$L$4+'Diseño reactor'!AV2308*'Propiedades físicas'!$L$5+'Diseño reactor'!AW2308*'Propiedades físicas'!$L$8+AX2308*'Propiedades físicas'!$L$9+'Diseño reactor'!AY2308*'Propiedades físicas'!$L$7+'Diseño reactor'!AZ2308*'Propiedades físicas'!$L$6</f>
        <v>2.1161225333923523</v>
      </c>
      <c r="BD2308" s="29">
        <f t="shared" si="1454"/>
        <v>1.4456725600688745</v>
      </c>
      <c r="BE2308" s="58">
        <f t="shared" si="1455"/>
        <v>41.239730831444049</v>
      </c>
      <c r="BF2308" s="30">
        <f>AU2308*'Propiedades físicas'!$I$4+'Diseño reactor'!AV2308*'Propiedades físicas'!$I$5+'Diseño reactor'!AW2308*'Propiedades físicas'!$I$8+'Diseño reactor'!AX2308*'Propiedades físicas'!$I$9+'Diseño reactor'!AY2308*'Propiedades físicas'!$I$7+'Diseño reactor'!AZ2308*'Propiedades físicas'!$I$6</f>
        <v>1.9984903123248014E-2</v>
      </c>
      <c r="BG2308" s="24">
        <f>AU2308*'Propiedades físicas'!$O$4+'Diseño reactor'!AV2308*'Propiedades físicas'!$O$5+'Diseño reactor'!AW2308*'Propiedades físicas'!$O$8+'Diseño reactor'!AX2308*'Propiedades físicas'!$O$9+'Diseño reactor'!AY2308*'Propiedades físicas'!$O$7+'Diseño reactor'!AZ2308*'Propiedades físicas'!$O$6</f>
        <v>0.15438254825099626</v>
      </c>
      <c r="BH2308" s="54">
        <f t="shared" si="1456"/>
        <v>41123.862510310435</v>
      </c>
      <c r="BI2308" s="34">
        <f t="shared" si="1476"/>
        <v>273.93318937845305</v>
      </c>
      <c r="BJ2308" s="27">
        <f t="shared" si="1457"/>
        <v>4797.362173832541</v>
      </c>
      <c r="BK2308" s="34">
        <f t="shared" si="1458"/>
        <v>569.71461329169733</v>
      </c>
      <c r="BL2308" s="27">
        <f t="shared" si="1459"/>
        <v>105.70957371013021</v>
      </c>
      <c r="BM2308" s="34">
        <f t="shared" si="1460"/>
        <v>1.1054421768707483</v>
      </c>
      <c r="BN2308" s="45">
        <f t="shared" si="1461"/>
        <v>2511.9454256197641</v>
      </c>
      <c r="BO2308" s="45">
        <f t="shared" si="1462"/>
        <v>109.47376432716504</v>
      </c>
      <c r="BP2308" s="66">
        <f t="shared" si="1463"/>
        <v>6.6874760336449919</v>
      </c>
    </row>
    <row r="2309" spans="8:68">
      <c r="H2309" s="68">
        <v>2304</v>
      </c>
      <c r="I2309" s="31">
        <f>('Propiedades físicas'!$C$10*'Diseño reactor'!H2309)/1000</f>
        <v>2016.5651288059876</v>
      </c>
      <c r="J2309" s="31">
        <f t="shared" si="1441"/>
        <v>0.22612708783177191</v>
      </c>
      <c r="K2309" s="31">
        <f>(I2309*1000)/'Propiedades físicas'!$F$10</f>
        <v>13172.538681288062</v>
      </c>
      <c r="L2309" s="31">
        <f t="shared" si="1442"/>
        <v>1881.7912401840088</v>
      </c>
      <c r="M2309" s="31">
        <f t="shared" si="1443"/>
        <v>11290.747441104053</v>
      </c>
      <c r="N2309" s="31">
        <f t="shared" si="1444"/>
        <v>0.81674967021875378</v>
      </c>
      <c r="O2309" s="32">
        <f t="shared" si="1445"/>
        <v>4.9004980213125231</v>
      </c>
      <c r="P2309" s="33">
        <f t="shared" si="1446"/>
        <v>0.68290383385109399</v>
      </c>
      <c r="Q2309" s="31">
        <f t="shared" si="1447"/>
        <v>4.7411235523427422</v>
      </c>
      <c r="R2309" s="31">
        <f t="shared" si="1448"/>
        <v>0.11191168865241168</v>
      </c>
      <c r="S2309" s="31">
        <f t="shared" si="1449"/>
        <v>0.15937446896978019</v>
      </c>
      <c r="T2309" s="31">
        <f t="shared" si="1450"/>
        <v>1.8339662828375933E-2</v>
      </c>
      <c r="U2309" s="31">
        <f t="shared" si="1451"/>
        <v>3.5944848868722248E-3</v>
      </c>
      <c r="V2309" s="47">
        <f t="shared" si="1464"/>
        <v>6.7627369954186012E-4</v>
      </c>
      <c r="W2309" s="31">
        <f t="shared" si="1452"/>
        <v>0.16387620497209543</v>
      </c>
      <c r="X2309" s="34">
        <f>(S2309*H2309*'Propiedades físicas'!$F$5*60*24*365)/(1000000)</f>
        <v>56832.614866092415</v>
      </c>
      <c r="Y2309" s="34">
        <f>(U2309*H2309*'Propiedades físicas'!$F$7*60*24*365)/(1000000)</f>
        <v>400.85468724043568</v>
      </c>
      <c r="Z2309" s="31">
        <f t="shared" si="1465"/>
        <v>1573.4104331929207</v>
      </c>
      <c r="AA2309" s="31">
        <f t="shared" si="1466"/>
        <v>10923.548664597678</v>
      </c>
      <c r="AB2309" s="31">
        <f t="shared" si="1466"/>
        <v>257.84453065515652</v>
      </c>
      <c r="AC2309" s="31">
        <f t="shared" si="1466"/>
        <v>367.19877650637358</v>
      </c>
      <c r="AD2309" s="31">
        <f t="shared" si="1466"/>
        <v>42.25458315657815</v>
      </c>
      <c r="AE2309" s="31">
        <f t="shared" si="1467"/>
        <v>8.2816931793536064</v>
      </c>
      <c r="AF2309" s="31">
        <f t="shared" si="1468"/>
        <v>13172.538681288061</v>
      </c>
      <c r="AG2309" s="31">
        <f t="shared" si="1469"/>
        <v>0.11944625643255781</v>
      </c>
      <c r="AH2309" s="31">
        <f t="shared" si="1470"/>
        <v>0.82926677452956488</v>
      </c>
      <c r="AI2309" s="31">
        <f t="shared" si="1470"/>
        <v>1.9574399202291315E-2</v>
      </c>
      <c r="AJ2309" s="31">
        <f t="shared" si="1470"/>
        <v>2.787608261329224E-2</v>
      </c>
      <c r="AK2309" s="31">
        <f t="shared" si="1470"/>
        <v>3.2077782558803114E-3</v>
      </c>
      <c r="AL2309" s="31">
        <f t="shared" si="1471"/>
        <v>6.287089664134348E-4</v>
      </c>
      <c r="AM2309" s="31">
        <f t="shared" si="1472"/>
        <v>1</v>
      </c>
      <c r="AN2309" s="31">
        <f>(Z2309*'Propiedades físicas'!$F$4)/1000</f>
        <v>1383.6256667411906</v>
      </c>
      <c r="AO2309" s="31">
        <f>(AA2309*'Propiedades físicas'!$F$6)/1000</f>
        <v>349.9904992137096</v>
      </c>
      <c r="AP2309" s="31">
        <f>(AB2309*'Propiedades físicas'!$F$9)/1000</f>
        <v>159.07718318769881</v>
      </c>
      <c r="AQ2309" s="31">
        <f>(AC2309*'Propiedades físicas'!$F$5)/1000</f>
        <v>108.12902371783183</v>
      </c>
      <c r="AR2309" s="31">
        <f>(AD2309*'Propiedades físicas'!$F$8)/1000</f>
        <v>14.980094820670079</v>
      </c>
      <c r="AS2309" s="31">
        <f>(AE2309*'Propiedades físicas'!$F$7)/1000</f>
        <v>0.76266112488667359</v>
      </c>
      <c r="AT2309" s="31">
        <f t="shared" si="1473"/>
        <v>2016.5651288059876</v>
      </c>
      <c r="AU2309" s="31">
        <f t="shared" si="1474"/>
        <v>0.68612991813482271</v>
      </c>
      <c r="AV2309" s="31">
        <f t="shared" si="1477"/>
        <v>0.17355774639470223</v>
      </c>
      <c r="AW2309" s="31">
        <f t="shared" si="1477"/>
        <v>7.8885219681393948E-2</v>
      </c>
      <c r="AX2309" s="31">
        <f t="shared" si="1477"/>
        <v>5.3620397463609443E-2</v>
      </c>
      <c r="AY2309" s="31">
        <f t="shared" si="1477"/>
        <v>7.4285202132498562E-3</v>
      </c>
      <c r="AZ2309" s="31">
        <f t="shared" si="1478"/>
        <v>3.7819811222176931E-4</v>
      </c>
      <c r="BA2309" s="31">
        <f t="shared" si="1475"/>
        <v>1</v>
      </c>
      <c r="BB2309" s="34">
        <f>AU2309*'Propiedades físicas'!$C$4+'Diseño reactor'!AV2309*'Propiedades físicas'!$C$5+'Diseño reactor'!AW2309*'Propiedades físicas'!$C$8+'Diseño reactor'!AX2309*'Propiedades físicas'!$C$9+'Diseño reactor'!AY2309*'Propiedades físicas'!$C$7+'Diseño reactor'!AZ2309*'Propiedades físicas'!$C$6</f>
        <v>875.34988362305683</v>
      </c>
      <c r="BC2309" s="45">
        <f>AU2309*'Propiedades físicas'!$L$4+'Diseño reactor'!AV2309*'Propiedades físicas'!$L$5+'Diseño reactor'!AW2309*'Propiedades físicas'!$L$8+AX2309*'Propiedades físicas'!$L$9+'Diseño reactor'!AY2309*'Propiedades físicas'!$L$7+'Diseño reactor'!AZ2309*'Propiedades físicas'!$L$6</f>
        <v>2.1161573468254669</v>
      </c>
      <c r="BD2309" s="29">
        <f t="shared" si="1454"/>
        <v>1.4451243759290295</v>
      </c>
      <c r="BE2309" s="58">
        <f t="shared" si="1455"/>
        <v>41.239140276697185</v>
      </c>
      <c r="BF2309" s="30">
        <f>AU2309*'Propiedades físicas'!$I$4+'Diseño reactor'!AV2309*'Propiedades físicas'!$I$5+'Diseño reactor'!AW2309*'Propiedades físicas'!$I$8+'Diseño reactor'!AX2309*'Propiedades físicas'!$I$9+'Diseño reactor'!AY2309*'Propiedades físicas'!$I$7+'Diseño reactor'!AZ2309*'Propiedades físicas'!$I$6</f>
        <v>1.9984961921613777E-2</v>
      </c>
      <c r="BG2309" s="24">
        <f>AU2309*'Propiedades físicas'!$O$4+'Diseño reactor'!AV2309*'Propiedades físicas'!$O$5+'Diseño reactor'!AW2309*'Propiedades físicas'!$O$8+'Diseño reactor'!AX2309*'Propiedades físicas'!$O$9+'Diseño reactor'!AY2309*'Propiedades físicas'!$O$7+'Diseño reactor'!AZ2309*'Propiedades físicas'!$O$6</f>
        <v>0.15438424053043356</v>
      </c>
      <c r="BH2309" s="54">
        <f t="shared" si="1456"/>
        <v>41123.735078775942</v>
      </c>
      <c r="BI2309" s="34">
        <f t="shared" si="1476"/>
        <v>273.93549918790677</v>
      </c>
      <c r="BJ2309" s="27">
        <f t="shared" si="1457"/>
        <v>4797.3657471054057</v>
      </c>
      <c r="BK2309" s="34">
        <f t="shared" si="1458"/>
        <v>569.72128262583385</v>
      </c>
      <c r="BL2309" s="27">
        <f t="shared" si="1459"/>
        <v>105.70980332090281</v>
      </c>
      <c r="BM2309" s="34">
        <f t="shared" si="1460"/>
        <v>1.1054421768707483</v>
      </c>
      <c r="BN2309" s="45">
        <f t="shared" si="1461"/>
        <v>2513.1442445568696</v>
      </c>
      <c r="BO2309" s="45">
        <f t="shared" si="1462"/>
        <v>109.48107731678363</v>
      </c>
      <c r="BP2309" s="66">
        <f t="shared" si="1463"/>
        <v>6.6874749864208987</v>
      </c>
    </row>
    <row r="2310" spans="8:68">
      <c r="H2310" s="68">
        <v>2305</v>
      </c>
      <c r="I2310" s="31">
        <f>('Propiedades físicas'!$C$10*'Diseño reactor'!H2310)/1000</f>
        <v>2017.4403740875873</v>
      </c>
      <c r="J2310" s="31">
        <f t="shared" si="1441"/>
        <v>0.22602898497371041</v>
      </c>
      <c r="K2310" s="31">
        <f>(I2310*1000)/'Propiedades físicas'!$F$10</f>
        <v>13178.255928979594</v>
      </c>
      <c r="L2310" s="31">
        <f t="shared" si="1442"/>
        <v>1882.6079898542275</v>
      </c>
      <c r="M2310" s="31">
        <f t="shared" si="1443"/>
        <v>11295.647939125365</v>
      </c>
      <c r="N2310" s="31">
        <f t="shared" si="1444"/>
        <v>0.81674967021875378</v>
      </c>
      <c r="O2310" s="32">
        <f t="shared" si="1445"/>
        <v>4.9004980213125231</v>
      </c>
      <c r="P2310" s="33">
        <f t="shared" si="1446"/>
        <v>0.68295238901191302</v>
      </c>
      <c r="Q2310" s="31">
        <f t="shared" si="1447"/>
        <v>4.741191929175355</v>
      </c>
      <c r="R2310" s="31">
        <f t="shared" si="1448"/>
        <v>0.11187904467599805</v>
      </c>
      <c r="S2310" s="31">
        <f t="shared" si="1449"/>
        <v>0.15930609213716843</v>
      </c>
      <c r="T2310" s="31">
        <f t="shared" si="1450"/>
        <v>1.8327662131357787E-2</v>
      </c>
      <c r="U2310" s="31">
        <f t="shared" si="1451"/>
        <v>3.5905743994849248E-3</v>
      </c>
      <c r="V2310" s="47">
        <f t="shared" si="1464"/>
        <v>6.7632178329335077E-4</v>
      </c>
      <c r="W2310" s="31">
        <f t="shared" si="1452"/>
        <v>0.16381675571537757</v>
      </c>
      <c r="X2310" s="34">
        <f>(S2310*H2310*'Propiedades físicas'!$F$5*60*24*365)/(1000000)</f>
        <v>56832.888175821769</v>
      </c>
      <c r="Y2310" s="34">
        <f>(U2310*H2310*'Propiedades físicas'!$F$7*60*24*365)/(1000000)</f>
        <v>400.59238494541017</v>
      </c>
      <c r="Z2310" s="31">
        <f t="shared" si="1465"/>
        <v>1574.2052566724594</v>
      </c>
      <c r="AA2310" s="31">
        <f t="shared" si="1466"/>
        <v>10928.447396749194</v>
      </c>
      <c r="AB2310" s="31">
        <f t="shared" si="1466"/>
        <v>257.88119797817552</v>
      </c>
      <c r="AC2310" s="31">
        <f t="shared" si="1466"/>
        <v>367.20054237617325</v>
      </c>
      <c r="AD2310" s="31">
        <f t="shared" si="1466"/>
        <v>42.245261212779702</v>
      </c>
      <c r="AE2310" s="31">
        <f t="shared" si="1467"/>
        <v>8.2762739908127507</v>
      </c>
      <c r="AF2310" s="31">
        <f t="shared" si="1468"/>
        <v>13178.255928979594</v>
      </c>
      <c r="AG2310" s="31">
        <f t="shared" si="1469"/>
        <v>0.11945474918351748</v>
      </c>
      <c r="AH2310" s="31">
        <f t="shared" si="1470"/>
        <v>0.82927873427598509</v>
      </c>
      <c r="AI2310" s="31">
        <f t="shared" si="1470"/>
        <v>1.9568689466037979E-2</v>
      </c>
      <c r="AJ2310" s="31">
        <f t="shared" si="1470"/>
        <v>2.786412286687211E-2</v>
      </c>
      <c r="AK2310" s="31">
        <f t="shared" si="1470"/>
        <v>3.2056792219280262E-3</v>
      </c>
      <c r="AL2310" s="31">
        <f t="shared" si="1471"/>
        <v>6.2802498565935744E-4</v>
      </c>
      <c r="AM2310" s="31">
        <f t="shared" si="1472"/>
        <v>1</v>
      </c>
      <c r="AN2310" s="31">
        <f>(Z2310*'Propiedades físicas'!$F$4)/1000</f>
        <v>1384.3246186126273</v>
      </c>
      <c r="AO2310" s="31">
        <f>(AA2310*'Propiedades físicas'!$F$6)/1000</f>
        <v>350.14745459184417</v>
      </c>
      <c r="AP2310" s="31">
        <f>(AB2310*'Propiedades físicas'!$F$9)/1000</f>
        <v>159.09980509263536</v>
      </c>
      <c r="AQ2310" s="31">
        <f>(AC2310*'Propiedades físicas'!$F$5)/1000</f>
        <v>108.12954371351174</v>
      </c>
      <c r="AR2310" s="31">
        <f>(AD2310*'Propiedades físicas'!$F$8)/1000</f>
        <v>14.976790005154655</v>
      </c>
      <c r="AS2310" s="31">
        <f>(AE2310*'Propiedades físicas'!$F$7)/1000</f>
        <v>0.76216207181394624</v>
      </c>
      <c r="AT2310" s="31">
        <f t="shared" si="1473"/>
        <v>2017.4403740875873</v>
      </c>
      <c r="AU2310" s="31">
        <f t="shared" si="1474"/>
        <v>0.68617870267353276</v>
      </c>
      <c r="AV2310" s="31">
        <f t="shared" si="1477"/>
        <v>0.17356024945728704</v>
      </c>
      <c r="AW2310" s="31">
        <f t="shared" si="1477"/>
        <v>7.886220933027091E-2</v>
      </c>
      <c r="AX2310" s="31">
        <f t="shared" si="1477"/>
        <v>5.3597392568498922E-2</v>
      </c>
      <c r="AY2310" s="31">
        <f t="shared" si="1477"/>
        <v>7.4236593048892935E-3</v>
      </c>
      <c r="AZ2310" s="31">
        <f t="shared" si="1478"/>
        <v>3.7778666552097906E-4</v>
      </c>
      <c r="BA2310" s="31">
        <f t="shared" si="1475"/>
        <v>1</v>
      </c>
      <c r="BB2310" s="34">
        <f>AU2310*'Propiedades físicas'!$C$4+'Diseño reactor'!AV2310*'Propiedades físicas'!$C$5+'Diseño reactor'!AW2310*'Propiedades físicas'!$C$8+'Diseño reactor'!AX2310*'Propiedades físicas'!$C$9+'Diseño reactor'!AY2310*'Propiedades físicas'!$C$7+'Diseño reactor'!AZ2310*'Propiedades físicas'!$C$6</f>
        <v>875.34974673815475</v>
      </c>
      <c r="BC2310" s="45">
        <f>AU2310*'Propiedades físicas'!$L$4+'Diseño reactor'!AV2310*'Propiedades físicas'!$L$5+'Diseño reactor'!AW2310*'Propiedades físicas'!$L$8+AX2310*'Propiedades físicas'!$L$9+'Diseño reactor'!AY2310*'Propiedades físicas'!$L$7+'Diseño reactor'!AZ2310*'Propiedades físicas'!$L$6</f>
        <v>2.1161921339673153</v>
      </c>
      <c r="BD2310" s="29">
        <f t="shared" si="1454"/>
        <v>1.4445766079255511</v>
      </c>
      <c r="BE2310" s="58">
        <f t="shared" si="1455"/>
        <v>41.238550176069154</v>
      </c>
      <c r="BF2310" s="30">
        <f>AU2310*'Propiedades físicas'!$I$4+'Diseño reactor'!AV2310*'Propiedades físicas'!$I$5+'Diseño reactor'!AW2310*'Propiedades físicas'!$I$8+'Diseño reactor'!AX2310*'Propiedades físicas'!$I$9+'Diseño reactor'!AY2310*'Propiedades físicas'!$I$7+'Diseño reactor'!AZ2310*'Propiedades físicas'!$I$6</f>
        <v>1.9985020630102532E-2</v>
      </c>
      <c r="BG2310" s="24">
        <f>AU2310*'Propiedades físicas'!$O$4+'Diseño reactor'!AV2310*'Propiedades físicas'!$O$5+'Diseño reactor'!AW2310*'Propiedades físicas'!$O$8+'Diseño reactor'!AX2310*'Propiedades físicas'!$O$9+'Diseño reactor'!AY2310*'Propiedades físicas'!$O$7+'Diseño reactor'!AZ2310*'Propiedades físicas'!$O$6</f>
        <v>0.15438593158382971</v>
      </c>
      <c r="BH2310" s="54">
        <f t="shared" si="1456"/>
        <v>41123.607841876925</v>
      </c>
      <c r="BI2310" s="34">
        <f t="shared" si="1476"/>
        <v>273.93780651336982</v>
      </c>
      <c r="BJ2310" s="27">
        <f t="shared" si="1457"/>
        <v>4797.3693208732338</v>
      </c>
      <c r="BK2310" s="34">
        <f t="shared" si="1458"/>
        <v>569.72794750361436</v>
      </c>
      <c r="BL2310" s="27">
        <f t="shared" si="1459"/>
        <v>105.71003277387877</v>
      </c>
      <c r="BM2310" s="34">
        <f t="shared" si="1460"/>
        <v>1.1054421768707483</v>
      </c>
      <c r="BN2310" s="45">
        <f t="shared" si="1461"/>
        <v>2514.3430804260247</v>
      </c>
      <c r="BO2310" s="45">
        <f t="shared" si="1462"/>
        <v>109.48838500124054</v>
      </c>
      <c r="BP2310" s="66">
        <f t="shared" si="1463"/>
        <v>6.6874739406512287</v>
      </c>
    </row>
    <row r="2311" spans="8:68">
      <c r="H2311" s="68">
        <v>2306</v>
      </c>
      <c r="I2311" s="31">
        <f>('Propiedades físicas'!$C$10*'Diseño reactor'!H2311)/1000</f>
        <v>2018.3156193691871</v>
      </c>
      <c r="J2311" s="31">
        <f t="shared" si="1441"/>
        <v>0.22593096720052147</v>
      </c>
      <c r="K2311" s="31">
        <f>(I2311*1000)/'Propiedades físicas'!$F$10</f>
        <v>13183.973176671125</v>
      </c>
      <c r="L2311" s="31">
        <f t="shared" si="1442"/>
        <v>1883.4247395244463</v>
      </c>
      <c r="M2311" s="31">
        <f t="shared" si="1443"/>
        <v>11300.548437146677</v>
      </c>
      <c r="N2311" s="31">
        <f t="shared" si="1444"/>
        <v>0.81674967021875378</v>
      </c>
      <c r="O2311" s="32">
        <f t="shared" si="1445"/>
        <v>4.9004980213125231</v>
      </c>
      <c r="P2311" s="33">
        <f t="shared" si="1446"/>
        <v>0.68300090895686361</v>
      </c>
      <c r="Q2311" s="31">
        <f t="shared" si="1447"/>
        <v>4.7412602478149442</v>
      </c>
      <c r="R2311" s="31">
        <f t="shared" si="1448"/>
        <v>0.11184641860860348</v>
      </c>
      <c r="S2311" s="31">
        <f t="shared" si="1449"/>
        <v>0.15923777349757912</v>
      </c>
      <c r="T2311" s="31">
        <f t="shared" si="1450"/>
        <v>1.8315673070884643E-2</v>
      </c>
      <c r="U2311" s="31">
        <f t="shared" si="1451"/>
        <v>3.5866695824021189E-3</v>
      </c>
      <c r="V2311" s="47">
        <f t="shared" si="1464"/>
        <v>6.7636983217087465E-4</v>
      </c>
      <c r="W2311" s="31">
        <f t="shared" si="1452"/>
        <v>0.16375734957574908</v>
      </c>
      <c r="X2311" s="34">
        <f>(S2311*H2311*'Propiedades físicas'!$F$5*60*24*365)/(1000000)</f>
        <v>56833.161089245172</v>
      </c>
      <c r="Y2311" s="34">
        <f>(U2311*H2311*'Propiedades físicas'!$F$7*60*24*365)/(1000000)</f>
        <v>400.33033699331622</v>
      </c>
      <c r="Z2311" s="31">
        <f t="shared" si="1465"/>
        <v>1575.0000960545274</v>
      </c>
      <c r="AA2311" s="31">
        <f t="shared" si="1466"/>
        <v>10933.346131461261</v>
      </c>
      <c r="AB2311" s="31">
        <f t="shared" si="1466"/>
        <v>257.91784131143959</v>
      </c>
      <c r="AC2311" s="31">
        <f t="shared" si="1466"/>
        <v>367.20230568541746</v>
      </c>
      <c r="AD2311" s="31">
        <f t="shared" si="1466"/>
        <v>42.235942101459983</v>
      </c>
      <c r="AE2311" s="31">
        <f t="shared" si="1467"/>
        <v>8.2708600570192861</v>
      </c>
      <c r="AF2311" s="31">
        <f t="shared" si="1468"/>
        <v>13183.973176671127</v>
      </c>
      <c r="AG2311" s="31">
        <f t="shared" si="1469"/>
        <v>0.11946323577489297</v>
      </c>
      <c r="AH2311" s="31">
        <f t="shared" si="1470"/>
        <v>0.82929068384390214</v>
      </c>
      <c r="AI2311" s="31">
        <f t="shared" si="1470"/>
        <v>1.956298286223928E-2</v>
      </c>
      <c r="AJ2311" s="31">
        <f t="shared" si="1470"/>
        <v>2.7852173298954921E-2</v>
      </c>
      <c r="AK2311" s="31">
        <f t="shared" si="1470"/>
        <v>3.2035822233161051E-3</v>
      </c>
      <c r="AL2311" s="31">
        <f t="shared" si="1471"/>
        <v>6.2734199669447664E-4</v>
      </c>
      <c r="AM2311" s="31">
        <f t="shared" si="1472"/>
        <v>0.99999999999999978</v>
      </c>
      <c r="AN2311" s="31">
        <f>(Z2311*'Propiedades físicas'!$F$4)/1000</f>
        <v>1385.0235844684303</v>
      </c>
      <c r="AO2311" s="31">
        <f>(AA2311*'Propiedades físicas'!$F$6)/1000</f>
        <v>350.3044100520188</v>
      </c>
      <c r="AP2311" s="31">
        <f>(AB2311*'Propiedades físicas'!$F$9)/1000</f>
        <v>159.12241219709264</v>
      </c>
      <c r="AQ2311" s="31">
        <f>(AC2311*'Propiedades físicas'!$F$5)/1000</f>
        <v>108.13006295518488</v>
      </c>
      <c r="AR2311" s="31">
        <f>(AD2311*'Propiedades físicas'!$F$8)/1000</f>
        <v>14.973486193809588</v>
      </c>
      <c r="AS2311" s="31">
        <f>(AE2311*'Propiedades físicas'!$F$7)/1000</f>
        <v>0.76166350265090599</v>
      </c>
      <c r="AT2311" s="31">
        <f t="shared" si="1473"/>
        <v>2018.3156193691871</v>
      </c>
      <c r="AU2311" s="31">
        <f t="shared" si="1474"/>
        <v>0.68622745183001232</v>
      </c>
      <c r="AV2311" s="31">
        <f t="shared" si="1477"/>
        <v>0.17356275038960678</v>
      </c>
      <c r="AW2311" s="31">
        <f t="shared" si="1477"/>
        <v>7.8839211603002626E-2</v>
      </c>
      <c r="AX2311" s="31">
        <f t="shared" si="1477"/>
        <v>5.3574407252013595E-2</v>
      </c>
      <c r="AY2311" s="31">
        <f t="shared" si="1477"/>
        <v>7.418803109936525E-3</v>
      </c>
      <c r="AZ2311" s="31">
        <f t="shared" si="1478"/>
        <v>3.7737581542819328E-4</v>
      </c>
      <c r="BA2311" s="31">
        <f t="shared" si="1475"/>
        <v>1</v>
      </c>
      <c r="BB2311" s="34">
        <f>AU2311*'Propiedades físicas'!$C$4+'Diseño reactor'!AV2311*'Propiedades físicas'!$C$5+'Diseño reactor'!AW2311*'Propiedades físicas'!$C$8+'Diseño reactor'!AX2311*'Propiedades físicas'!$C$9+'Diseño reactor'!AY2311*'Propiedades físicas'!$C$7+'Diseño reactor'!AZ2311*'Propiedades físicas'!$C$6</f>
        <v>875.34961004330125</v>
      </c>
      <c r="BC2311" s="45">
        <f>AU2311*'Propiedades físicas'!$L$4+'Diseño reactor'!AV2311*'Propiedades físicas'!$L$5+'Diseño reactor'!AW2311*'Propiedades físicas'!$L$8+AX2311*'Propiedades físicas'!$L$9+'Diseño reactor'!AY2311*'Propiedades físicas'!$L$7+'Diseño reactor'!AZ2311*'Propiedades físicas'!$L$6</f>
        <v>2.1162268948474821</v>
      </c>
      <c r="BD2311" s="29">
        <f t="shared" si="1454"/>
        <v>1.4440292555842864</v>
      </c>
      <c r="BE2311" s="58">
        <f t="shared" si="1455"/>
        <v>41.23796052903495</v>
      </c>
      <c r="BF2311" s="30">
        <f>AU2311*'Propiedades físicas'!$I$4+'Diseño reactor'!AV2311*'Propiedades físicas'!$I$5+'Diseño reactor'!AW2311*'Propiedades físicas'!$I$8+'Diseño reactor'!AX2311*'Propiedades físicas'!$I$9+'Diseño reactor'!AY2311*'Propiedades físicas'!$I$7+'Diseño reactor'!AZ2311*'Propiedades físicas'!$I$6</f>
        <v>1.9985079248869619E-2</v>
      </c>
      <c r="BG2311" s="24">
        <f>AU2311*'Propiedades físicas'!$O$4+'Diseño reactor'!AV2311*'Propiedades físicas'!$O$5+'Diseño reactor'!AW2311*'Propiedades físicas'!$O$8+'Diseño reactor'!AX2311*'Propiedades físicas'!$O$9+'Diseño reactor'!AY2311*'Propiedades físicas'!$O$7+'Diseño reactor'!AZ2311*'Propiedades físicas'!$O$6</f>
        <v>0.15438762141249296</v>
      </c>
      <c r="BH2311" s="54">
        <f t="shared" si="1456"/>
        <v>41123.480799274919</v>
      </c>
      <c r="BI2311" s="34">
        <f t="shared" si="1476"/>
        <v>273.94011135852554</v>
      </c>
      <c r="BJ2311" s="27">
        <f t="shared" si="1457"/>
        <v>4797.3728951317098</v>
      </c>
      <c r="BK2311" s="34">
        <f t="shared" si="1458"/>
        <v>569.73460792934588</v>
      </c>
      <c r="BL2311" s="27">
        <f t="shared" si="1459"/>
        <v>105.71026206921529</v>
      </c>
      <c r="BM2311" s="34">
        <f t="shared" si="1460"/>
        <v>1.1054421768707483</v>
      </c>
      <c r="BN2311" s="45">
        <f t="shared" si="1461"/>
        <v>2515.5419332082779</v>
      </c>
      <c r="BO2311" s="45">
        <f t="shared" si="1462"/>
        <v>109.49568738630643</v>
      </c>
      <c r="BP2311" s="66">
        <f t="shared" si="1463"/>
        <v>6.6874728963334871</v>
      </c>
    </row>
    <row r="2312" spans="8:68">
      <c r="H2312" s="68">
        <v>2307</v>
      </c>
      <c r="I2312" s="31">
        <f>('Propiedades físicas'!$C$10*'Diseño reactor'!H2312)/1000</f>
        <v>2019.1908646507868</v>
      </c>
      <c r="J2312" s="31">
        <f t="shared" si="1441"/>
        <v>0.22583303440156158</v>
      </c>
      <c r="K2312" s="31">
        <f>(I2312*1000)/'Propiedades físicas'!$F$10</f>
        <v>13189.690424362656</v>
      </c>
      <c r="L2312" s="31">
        <f t="shared" si="1442"/>
        <v>1884.2414891946651</v>
      </c>
      <c r="M2312" s="31">
        <f t="shared" si="1443"/>
        <v>11305.448935167989</v>
      </c>
      <c r="N2312" s="31">
        <f t="shared" si="1444"/>
        <v>0.81674967021875378</v>
      </c>
      <c r="O2312" s="32">
        <f t="shared" si="1445"/>
        <v>4.9004980213125222</v>
      </c>
      <c r="P2312" s="33">
        <f t="shared" si="1446"/>
        <v>0.68304939372424356</v>
      </c>
      <c r="Q2312" s="31">
        <f t="shared" si="1447"/>
        <v>4.7413285083351724</v>
      </c>
      <c r="R2312" s="31">
        <f t="shared" si="1448"/>
        <v>0.11181381043702075</v>
      </c>
      <c r="S2312" s="31">
        <f t="shared" si="1449"/>
        <v>0.15916951297734966</v>
      </c>
      <c r="T2312" s="31">
        <f t="shared" si="1450"/>
        <v>1.8303695632139561E-2</v>
      </c>
      <c r="U2312" s="31">
        <f t="shared" si="1451"/>
        <v>3.5827704253499283E-3</v>
      </c>
      <c r="V2312" s="47">
        <f t="shared" si="1464"/>
        <v>6.7641784621235768E-4</v>
      </c>
      <c r="W2312" s="31">
        <f t="shared" si="1452"/>
        <v>0.16369798650631925</v>
      </c>
      <c r="X2312" s="34">
        <f>(S2312*H2312*'Propiedades físicas'!$F$5*60*24*365)/(1000000)</f>
        <v>56833.433607080689</v>
      </c>
      <c r="Y2312" s="34">
        <f>(U2312*H2312*'Propiedades físicas'!$F$7*60*24*365)/(1000000)</f>
        <v>400.06854306029629</v>
      </c>
      <c r="Z2312" s="31">
        <f t="shared" si="1465"/>
        <v>1575.7949513218298</v>
      </c>
      <c r="AA2312" s="31">
        <f t="shared" si="1466"/>
        <v>10938.244868729244</v>
      </c>
      <c r="AB2312" s="31">
        <f t="shared" si="1466"/>
        <v>257.95446067820689</v>
      </c>
      <c r="AC2312" s="31">
        <f t="shared" si="1466"/>
        <v>367.20406643874566</v>
      </c>
      <c r="AD2312" s="31">
        <f t="shared" si="1466"/>
        <v>42.226625823345969</v>
      </c>
      <c r="AE2312" s="31">
        <f t="shared" si="1467"/>
        <v>8.2654513712822855</v>
      </c>
      <c r="AF2312" s="31">
        <f t="shared" si="1468"/>
        <v>13189.690424362656</v>
      </c>
      <c r="AG2312" s="31">
        <f t="shared" si="1469"/>
        <v>0.11947171621338296</v>
      </c>
      <c r="AH2312" s="31">
        <f t="shared" si="1470"/>
        <v>0.82930262324620063</v>
      </c>
      <c r="AI2312" s="31">
        <f t="shared" si="1470"/>
        <v>1.9557279388585164E-2</v>
      </c>
      <c r="AJ2312" s="31">
        <f t="shared" si="1470"/>
        <v>2.7840233896656408E-2</v>
      </c>
      <c r="AK2312" s="31">
        <f t="shared" si="1470"/>
        <v>3.2014872574529299E-3</v>
      </c>
      <c r="AL2312" s="31">
        <f t="shared" si="1471"/>
        <v>6.2665999772179516E-4</v>
      </c>
      <c r="AM2312" s="31">
        <f t="shared" si="1472"/>
        <v>0.99999999999999989</v>
      </c>
      <c r="AN2312" s="31">
        <f>(Z2312*'Propiedades físicas'!$F$4)/1000</f>
        <v>1385.7225642933906</v>
      </c>
      <c r="AO2312" s="31">
        <f>(AA2312*'Propiedades físicas'!$F$6)/1000</f>
        <v>350.46136559408495</v>
      </c>
      <c r="AP2312" s="31">
        <f>(AB2312*'Propiedades físicas'!$F$9)/1000</f>
        <v>159.14500451541971</v>
      </c>
      <c r="AQ2312" s="31">
        <f>(AC2312*'Propiedades físicas'!$F$5)/1000</f>
        <v>108.13058144421744</v>
      </c>
      <c r="AR2312" s="31">
        <f>(AD2312*'Propiedades físicas'!$F$8)/1000</f>
        <v>14.970183386892607</v>
      </c>
      <c r="AS2312" s="31">
        <f>(AE2312*'Propiedades físicas'!$F$7)/1000</f>
        <v>0.76116541678138572</v>
      </c>
      <c r="AT2312" s="31">
        <f t="shared" si="1473"/>
        <v>2019.1908646507866</v>
      </c>
      <c r="AU2312" s="31">
        <f t="shared" si="1474"/>
        <v>0.68627616564273997</v>
      </c>
      <c r="AV2312" s="31">
        <f t="shared" si="1477"/>
        <v>0.17356524919435798</v>
      </c>
      <c r="AW2312" s="31">
        <f t="shared" si="1477"/>
        <v>7.8816226490279515E-2</v>
      </c>
      <c r="AX2312" s="31">
        <f t="shared" si="1477"/>
        <v>5.3551441489370209E-2</v>
      </c>
      <c r="AY2312" s="31">
        <f t="shared" si="1477"/>
        <v>7.4139516223899211E-3</v>
      </c>
      <c r="AZ2312" s="31">
        <f t="shared" si="1478"/>
        <v>3.7696556086243348E-4</v>
      </c>
      <c r="BA2312" s="31">
        <f t="shared" si="1475"/>
        <v>1</v>
      </c>
      <c r="BB2312" s="34">
        <f>AU2312*'Propiedades físicas'!$C$4+'Diseño reactor'!AV2312*'Propiedades físicas'!$C$5+'Diseño reactor'!AW2312*'Propiedades físicas'!$C$8+'Diseño reactor'!AX2312*'Propiedades físicas'!$C$9+'Diseño reactor'!AY2312*'Propiedades físicas'!$C$7+'Diseño reactor'!AZ2312*'Propiedades físicas'!$C$6</f>
        <v>875.34947353817006</v>
      </c>
      <c r="BC2312" s="45">
        <f>AU2312*'Propiedades físicas'!$L$4+'Diseño reactor'!AV2312*'Propiedades físicas'!$L$5+'Diseño reactor'!AW2312*'Propiedades físicas'!$L$8+AX2312*'Propiedades físicas'!$L$9+'Diseño reactor'!AY2312*'Propiedades físicas'!$L$7+'Diseño reactor'!AZ2312*'Propiedades físicas'!$L$6</f>
        <v>2.1162616294955066</v>
      </c>
      <c r="BD2312" s="29">
        <f t="shared" si="1454"/>
        <v>1.4434823184318046</v>
      </c>
      <c r="BE2312" s="58">
        <f t="shared" si="1455"/>
        <v>41.237371335070414</v>
      </c>
      <c r="BF2312" s="30">
        <f>AU2312*'Propiedades físicas'!$I$4+'Diseño reactor'!AV2312*'Propiedades físicas'!$I$5+'Diseño reactor'!AW2312*'Propiedades físicas'!$I$8+'Diseño reactor'!AX2312*'Propiedades físicas'!$I$9+'Diseño reactor'!AY2312*'Propiedades físicas'!$I$7+'Diseño reactor'!AZ2312*'Propiedades físicas'!$I$6</f>
        <v>1.9985137778070049E-2</v>
      </c>
      <c r="BG2312" s="24">
        <f>AU2312*'Propiedades físicas'!$O$4+'Diseño reactor'!AV2312*'Propiedades físicas'!$O$5+'Diseño reactor'!AW2312*'Propiedades físicas'!$O$8+'Diseño reactor'!AX2312*'Propiedades físicas'!$O$9+'Diseño reactor'!AY2312*'Propiedades físicas'!$O$7+'Diseño reactor'!AZ2312*'Propiedades físicas'!$O$6</f>
        <v>0.15438931001772965</v>
      </c>
      <c r="BH2312" s="54">
        <f t="shared" si="1456"/>
        <v>41123.353950632234</v>
      </c>
      <c r="BI2312" s="34">
        <f t="shared" si="1476"/>
        <v>273.94241372705034</v>
      </c>
      <c r="BJ2312" s="27">
        <f t="shared" si="1457"/>
        <v>4797.3764698765344</v>
      </c>
      <c r="BK2312" s="34">
        <f t="shared" si="1458"/>
        <v>569.74126390733056</v>
      </c>
      <c r="BL2312" s="27">
        <f t="shared" si="1459"/>
        <v>105.71049120706935</v>
      </c>
      <c r="BM2312" s="34">
        <f t="shared" si="1460"/>
        <v>1.1054421768707483</v>
      </c>
      <c r="BN2312" s="45">
        <f t="shared" si="1461"/>
        <v>2516.7408028847094</v>
      </c>
      <c r="BO2312" s="45">
        <f t="shared" si="1462"/>
        <v>109.50298447774355</v>
      </c>
      <c r="BP2312" s="66">
        <f t="shared" si="1463"/>
        <v>6.6874718534651807</v>
      </c>
    </row>
    <row r="2313" spans="8:68">
      <c r="H2313" s="68">
        <v>2308</v>
      </c>
      <c r="I2313" s="31">
        <f>('Propiedades físicas'!$C$10*'Diseño reactor'!H2313)/1000</f>
        <v>2020.0661099323868</v>
      </c>
      <c r="J2313" s="31">
        <f t="shared" si="1441"/>
        <v>0.22573518646637891</v>
      </c>
      <c r="K2313" s="31">
        <f>(I2313*1000)/'Propiedades físicas'!$F$10</f>
        <v>13195.407672054189</v>
      </c>
      <c r="L2313" s="31">
        <f t="shared" si="1442"/>
        <v>1885.0582388648841</v>
      </c>
      <c r="M2313" s="31">
        <f t="shared" si="1443"/>
        <v>11310.349433189303</v>
      </c>
      <c r="N2313" s="31">
        <f t="shared" si="1444"/>
        <v>0.81674967021875389</v>
      </c>
      <c r="O2313" s="32">
        <f t="shared" si="1445"/>
        <v>4.9004980213125231</v>
      </c>
      <c r="P2313" s="33">
        <f t="shared" si="1446"/>
        <v>0.68309784335229551</v>
      </c>
      <c r="Q2313" s="31">
        <f t="shared" si="1447"/>
        <v>4.7413967108095827</v>
      </c>
      <c r="R2313" s="31">
        <f t="shared" si="1448"/>
        <v>0.11178122014805293</v>
      </c>
      <c r="S2313" s="31">
        <f t="shared" si="1449"/>
        <v>0.1591013105029408</v>
      </c>
      <c r="T2313" s="31">
        <f t="shared" si="1450"/>
        <v>1.8291729800328737E-2</v>
      </c>
      <c r="U2313" s="31">
        <f t="shared" si="1451"/>
        <v>3.5788769180768042E-3</v>
      </c>
      <c r="V2313" s="47">
        <f t="shared" si="1464"/>
        <v>6.7646582545567127E-4</v>
      </c>
      <c r="W2313" s="31">
        <f t="shared" si="1452"/>
        <v>0.16363866646026543</v>
      </c>
      <c r="X2313" s="34">
        <f>(S2313*H2313*'Propiedades físicas'!$F$5*60*24*365)/(1000000)</f>
        <v>56833.705730044821</v>
      </c>
      <c r="Y2313" s="34">
        <f>(U2313*H2313*'Propiedades físicas'!$F$7*60*24*365)/(1000000)</f>
        <v>399.80700282299824</v>
      </c>
      <c r="Z2313" s="31">
        <f t="shared" si="1465"/>
        <v>1576.5898224570981</v>
      </c>
      <c r="AA2313" s="31">
        <f t="shared" si="1466"/>
        <v>10943.143608548517</v>
      </c>
      <c r="AB2313" s="31">
        <f t="shared" si="1466"/>
        <v>257.99105610170619</v>
      </c>
      <c r="AC2313" s="31">
        <f t="shared" si="1466"/>
        <v>367.20582464078734</v>
      </c>
      <c r="AD2313" s="31">
        <f t="shared" si="1466"/>
        <v>42.217312379158727</v>
      </c>
      <c r="AE2313" s="31">
        <f t="shared" si="1467"/>
        <v>8.2600479269212634</v>
      </c>
      <c r="AF2313" s="31">
        <f t="shared" si="1468"/>
        <v>13195.407672054185</v>
      </c>
      <c r="AG2313" s="31">
        <f t="shared" si="1469"/>
        <v>0.1194801905056764</v>
      </c>
      <c r="AH2313" s="31">
        <f t="shared" si="1470"/>
        <v>0.82931455249574348</v>
      </c>
      <c r="AI2313" s="31">
        <f t="shared" si="1470"/>
        <v>1.9551579042767355E-2</v>
      </c>
      <c r="AJ2313" s="31">
        <f t="shared" si="1470"/>
        <v>2.7828304647113857E-2</v>
      </c>
      <c r="AK2313" s="31">
        <f t="shared" si="1470"/>
        <v>3.1993943217509231E-3</v>
      </c>
      <c r="AL2313" s="31">
        <f t="shared" si="1471"/>
        <v>6.2597898694822108E-4</v>
      </c>
      <c r="AM2313" s="31">
        <f t="shared" si="1472"/>
        <v>1.0000000000000002</v>
      </c>
      <c r="AN2313" s="31">
        <f>(Z2313*'Propiedades físicas'!$F$4)/1000</f>
        <v>1386.421558072323</v>
      </c>
      <c r="AO2313" s="31">
        <f>(AA2313*'Propiedades físicas'!$F$6)/1000</f>
        <v>350.61832121789445</v>
      </c>
      <c r="AP2313" s="31">
        <f>(AB2313*'Propiedades físicas'!$F$9)/1000</f>
        <v>159.16758206194763</v>
      </c>
      <c r="AQ2313" s="31">
        <f>(AC2313*'Propiedades físicas'!$F$5)/1000</f>
        <v>108.13109918197266</v>
      </c>
      <c r="AR2313" s="31">
        <f>(AD2313*'Propiedades físicas'!$F$8)/1000</f>
        <v>14.966881584659346</v>
      </c>
      <c r="AS2313" s="31">
        <f>(AE2313*'Propiedades físicas'!$F$7)/1000</f>
        <v>0.76066781359017921</v>
      </c>
      <c r="AT2313" s="31">
        <f t="shared" si="1473"/>
        <v>2020.066109932387</v>
      </c>
      <c r="AU2313" s="31">
        <f t="shared" si="1474"/>
        <v>0.68632484415013895</v>
      </c>
      <c r="AV2313" s="31">
        <f t="shared" si="1477"/>
        <v>0.17356774587423274</v>
      </c>
      <c r="AW2313" s="31">
        <f t="shared" si="1477"/>
        <v>7.8793253982799141E-2</v>
      </c>
      <c r="AX2313" s="31">
        <f t="shared" si="1477"/>
        <v>5.3528495255826987E-2</v>
      </c>
      <c r="AY2313" s="31">
        <f t="shared" si="1477"/>
        <v>7.4091048362572142E-3</v>
      </c>
      <c r="AZ2313" s="31">
        <f t="shared" si="1478"/>
        <v>3.7655590074506983E-4</v>
      </c>
      <c r="BA2313" s="31">
        <f t="shared" si="1475"/>
        <v>1.0000000000000002</v>
      </c>
      <c r="BB2313" s="34">
        <f>AU2313*'Propiedades físicas'!$C$4+'Diseño reactor'!AV2313*'Propiedades físicas'!$C$5+'Diseño reactor'!AW2313*'Propiedades físicas'!$C$8+'Diseño reactor'!AX2313*'Propiedades físicas'!$C$9+'Diseño reactor'!AY2313*'Propiedades físicas'!$C$7+'Diseño reactor'!AZ2313*'Propiedades físicas'!$C$6</f>
        <v>875.34933722243591</v>
      </c>
      <c r="BC2313" s="45">
        <f>AU2313*'Propiedades físicas'!$L$4+'Diseño reactor'!AV2313*'Propiedades físicas'!$L$5+'Diseño reactor'!AW2313*'Propiedades físicas'!$L$8+AX2313*'Propiedades físicas'!$L$9+'Diseño reactor'!AY2313*'Propiedades físicas'!$L$7+'Diseño reactor'!AZ2313*'Propiedades físicas'!$L$6</f>
        <v>2.1162963379408848</v>
      </c>
      <c r="BD2313" s="29">
        <f t="shared" si="1454"/>
        <v>1.4429357959953926</v>
      </c>
      <c r="BE2313" s="58">
        <f t="shared" si="1455"/>
        <v>41.236782593652144</v>
      </c>
      <c r="BF2313" s="30">
        <f>AU2313*'Propiedades físicas'!$I$4+'Diseño reactor'!AV2313*'Propiedades físicas'!$I$5+'Diseño reactor'!AW2313*'Propiedades físicas'!$I$8+'Diseño reactor'!AX2313*'Propiedades físicas'!$I$9+'Diseño reactor'!AY2313*'Propiedades físicas'!$I$7+'Diseño reactor'!AZ2313*'Propiedades físicas'!$I$6</f>
        <v>1.998519621785854E-2</v>
      </c>
      <c r="BG2313" s="24">
        <f>AU2313*'Propiedades físicas'!$O$4+'Diseño reactor'!AV2313*'Propiedades físicas'!$O$5+'Diseño reactor'!AW2313*'Propiedades físicas'!$O$8+'Diseño reactor'!AX2313*'Propiedades físicas'!$O$9+'Diseño reactor'!AY2313*'Propiedades físicas'!$O$7+'Diseño reactor'!AZ2313*'Propiedades físicas'!$O$6</f>
        <v>0.15439099740084433</v>
      </c>
      <c r="BH2313" s="54">
        <f t="shared" si="1456"/>
        <v>41123.22729561181</v>
      </c>
      <c r="BI2313" s="34">
        <f t="shared" si="1476"/>
        <v>273.94471362261402</v>
      </c>
      <c r="BJ2313" s="27">
        <f t="shared" si="1457"/>
        <v>4797.3800451034422</v>
      </c>
      <c r="BK2313" s="34">
        <f t="shared" si="1458"/>
        <v>569.74791544186769</v>
      </c>
      <c r="BL2313" s="27">
        <f t="shared" si="1459"/>
        <v>105.71072018759783</v>
      </c>
      <c r="BM2313" s="34">
        <f t="shared" si="1460"/>
        <v>1.1054421768707483</v>
      </c>
      <c r="BN2313" s="45">
        <f t="shared" si="1461"/>
        <v>2517.9396894364227</v>
      </c>
      <c r="BO2313" s="45">
        <f t="shared" si="1462"/>
        <v>109.51027628130585</v>
      </c>
      <c r="BP2313" s="66">
        <f t="shared" si="1463"/>
        <v>6.6874708120438253</v>
      </c>
    </row>
    <row r="2314" spans="8:68">
      <c r="H2314" s="68">
        <v>2309</v>
      </c>
      <c r="I2314" s="31">
        <f>('Propiedades físicas'!$C$10*'Diseño reactor'!H2314)/1000</f>
        <v>2020.9413552139865</v>
      </c>
      <c r="J2314" s="31">
        <f t="shared" ref="J2314:J2377" si="1479">$F$7/I2314</f>
        <v>0.22563742328471309</v>
      </c>
      <c r="K2314" s="31">
        <f>(I2314*1000)/'Propiedades físicas'!$F$10</f>
        <v>13201.124919745718</v>
      </c>
      <c r="L2314" s="31">
        <f t="shared" ref="L2314:L2377" si="1480">K2314*$I$5</f>
        <v>1885.8749885351026</v>
      </c>
      <c r="M2314" s="31">
        <f t="shared" ref="M2314:M2377" si="1481">$I$6*K2314</f>
        <v>11315.249931210616</v>
      </c>
      <c r="N2314" s="31">
        <f t="shared" ref="N2314:N2377" si="1482">L2314/H2314</f>
        <v>0.81674967021875389</v>
      </c>
      <c r="O2314" s="32">
        <f t="shared" ref="O2314:O2377" si="1483">M2314/H2314</f>
        <v>4.9004980213125231</v>
      </c>
      <c r="P2314" s="33">
        <f t="shared" ref="P2314:P2377" si="1484">(H2314*$C$5*N2314)/(H2314*$C$5+$F$7*1000*$C$4)</f>
        <v>0.68314625787920613</v>
      </c>
      <c r="Q2314" s="31">
        <f t="shared" ref="Q2314:Q2377" si="1485">((H2314^3)*($C$5^3)*O2314+3*(H2314^2)*($C$5^2)*O2314*$F$7*1000*$C$4+3*H2314*$C$5*O2314*(($F$7*1000)^2)*($C$4^2)+O2314*(($F$7*1000)^3)*($C$4^3)-3*N2314*(($F$7*1000)^3)*($C$4^3)-3*(($F$7*1000)^2)*($C$4^2)*H2314*$C$5*N2314-$F$7*1000*$C$4*(H2314^2)*($C$5^2)*N2314)/(3*(($F$7*1000)^2)*($C$4^2)*H2314*$C$5+(($F$7*1000)^3)*($C$4^3)+3*(H2314^2)*($C$5^2)*$F$7*1000*$C$4+(H2314^3)*($C$5^3))</f>
        <v>4.7414648553115866</v>
      </c>
      <c r="R2314" s="31">
        <f t="shared" ref="R2314:R2377" si="1486">($F$7*1000*$C$4*H2314*$C$5*N2314)/((H2314^2)*($C$5^2)+2*$F$7*1000*$C$4*H2314*$C$5+(($F$7*1000)^2)*($C$4^2))</f>
        <v>0.11174864772851292</v>
      </c>
      <c r="S2314" s="31">
        <f t="shared" ref="S2314:S2377" si="1487">(N2314*$F$7*1000*$C$4*(3*(($F$7*1000)^2)*($C$4^2)+3*$F$7*1000*$C$4*H2314*$C$5+(H2314^2)*($C$5^2)))/(3*(($F$7*1000)^2)*($C$4^2)*H2314*$C$5+(($F$7*1000)^3)*($C$4^3)+3*(H2314^2)*($C$5^2)*$F$7*1000*$C$4+(H2314^3)*($C$5^3))</f>
        <v>0.15903316600093614</v>
      </c>
      <c r="T2314" s="31">
        <f t="shared" ref="T2314:T2377" si="1488">((($F$7*1000)^2)*($C$4^2)*H2314*$C$5*N2314)/(3*(($F$7*1000)^2)*($C$4^2)*H2314*$C$5+(($F$7*1000)^3)*($C$4^3)+3*(H2314^2)*($C$5^2)*$F$7*1000*$C$4+(H2314^3)*($C$5^3))</f>
        <v>1.827977556068142E-2</v>
      </c>
      <c r="U2314" s="31">
        <f t="shared" ref="U2314:U2377" si="1489">((($F$7*1000)^3)*($C$4^3)*N2314)/(3*(($F$7*1000)^2)*($C$4^2)*H2314*$C$5+(($F$7*1000)^3)*($C$4^3)+3*(H2314^2)*($C$5^2)*$F$7*1000*$C$4+(H2314^3)*($C$5^3))</f>
        <v>3.5749890503534681E-3</v>
      </c>
      <c r="V2314" s="47">
        <f t="shared" si="1464"/>
        <v>6.7651376993863141E-4</v>
      </c>
      <c r="W2314" s="31">
        <f t="shared" ref="W2314:W2377" si="1490">($F$7*1000*$C$4)/(H2314*$C$5+$F$7*1000*$C$4)</f>
        <v>0.1635793893908328</v>
      </c>
      <c r="X2314" s="34">
        <f>(S2314*H2314*'Propiedades físicas'!$F$5*60*24*365)/(1000000)</f>
        <v>56833.977458852511</v>
      </c>
      <c r="Y2314" s="34">
        <f>(U2314*H2314*'Propiedades físicas'!$F$7*60*24*365)/(1000000)</f>
        <v>399.54571595857414</v>
      </c>
      <c r="Z2314" s="31">
        <f t="shared" si="1465"/>
        <v>1577.3847094430869</v>
      </c>
      <c r="AA2314" s="31">
        <f t="shared" si="1466"/>
        <v>10948.042350914453</v>
      </c>
      <c r="AB2314" s="31">
        <f t="shared" si="1466"/>
        <v>258.02762760513633</v>
      </c>
      <c r="AC2314" s="31">
        <f t="shared" si="1466"/>
        <v>367.20758029616155</v>
      </c>
      <c r="AD2314" s="31">
        <f t="shared" ref="AD2314:AD2345" si="1491">T2314*$H2314</f>
        <v>42.208001769613396</v>
      </c>
      <c r="AE2314" s="31">
        <f t="shared" si="1467"/>
        <v>8.2546497172661581</v>
      </c>
      <c r="AF2314" s="31">
        <f t="shared" si="1468"/>
        <v>13201.124919745716</v>
      </c>
      <c r="AG2314" s="31">
        <f t="shared" si="1469"/>
        <v>0.11948865865845248</v>
      </c>
      <c r="AH2314" s="31">
        <f t="shared" si="1470"/>
        <v>0.8293264716053711</v>
      </c>
      <c r="AI2314" s="31">
        <f t="shared" si="1470"/>
        <v>1.9545881822479301E-2</v>
      </c>
      <c r="AJ2314" s="31">
        <f t="shared" si="1470"/>
        <v>2.7816385537486058E-2</v>
      </c>
      <c r="AK2314" s="31">
        <f t="shared" ref="AK2314:AL2377" si="1492">AD2314/$AF2314</f>
        <v>3.1973034136265426E-3</v>
      </c>
      <c r="AL2314" s="31">
        <f t="shared" si="1471"/>
        <v>6.2529896258455844E-4</v>
      </c>
      <c r="AM2314" s="31">
        <f t="shared" si="1472"/>
        <v>1</v>
      </c>
      <c r="AN2314" s="31">
        <f>(Z2314*'Propiedades físicas'!$F$4)/1000</f>
        <v>1387.1205657900618</v>
      </c>
      <c r="AO2314" s="31">
        <f>(AA2314*'Propiedades físicas'!$F$6)/1000</f>
        <v>350.77527692329909</v>
      </c>
      <c r="AP2314" s="31">
        <f>(AB2314*'Propiedades físicas'!$F$9)/1000</f>
        <v>159.19014485098884</v>
      </c>
      <c r="AQ2314" s="31">
        <f>(AC2314*'Propiedades físicas'!$F$5)/1000</f>
        <v>108.1316161698107</v>
      </c>
      <c r="AR2314" s="31">
        <f>(AD2314*'Propiedades físicas'!$F$8)/1000</f>
        <v>14.963580787363338</v>
      </c>
      <c r="AS2314" s="31">
        <f>(AE2314*'Propiedades físicas'!$F$7)/1000</f>
        <v>0.76017069246304048</v>
      </c>
      <c r="AT2314" s="31">
        <f t="shared" si="1473"/>
        <v>2020.941355213987</v>
      </c>
      <c r="AU2314" s="31">
        <f t="shared" si="1474"/>
        <v>0.68637348739057635</v>
      </c>
      <c r="AV2314" s="31">
        <f t="shared" si="1477"/>
        <v>0.17357024043191857</v>
      </c>
      <c r="AW2314" s="31">
        <f t="shared" si="1477"/>
        <v>7.8770294071266123E-2</v>
      </c>
      <c r="AX2314" s="31">
        <f t="shared" si="1477"/>
        <v>5.3505568526683547E-2</v>
      </c>
      <c r="AY2314" s="31">
        <f t="shared" si="1477"/>
        <v>7.4042627455554845E-3</v>
      </c>
      <c r="AZ2314" s="31">
        <f t="shared" si="1478"/>
        <v>3.7614683399981685E-4</v>
      </c>
      <c r="BA2314" s="31">
        <f t="shared" si="1475"/>
        <v>0.99999999999999989</v>
      </c>
      <c r="BB2314" s="34">
        <f>AU2314*'Propiedades físicas'!$C$4+'Diseño reactor'!AV2314*'Propiedades físicas'!$C$5+'Diseño reactor'!AW2314*'Propiedades físicas'!$C$8+'Diseño reactor'!AX2314*'Propiedades físicas'!$C$9+'Diseño reactor'!AY2314*'Propiedades físicas'!$C$7+'Diseño reactor'!AZ2314*'Propiedades físicas'!$C$6</f>
        <v>875.34920109577365</v>
      </c>
      <c r="BC2314" s="45">
        <f>AU2314*'Propiedades físicas'!$L$4+'Diseño reactor'!AV2314*'Propiedades físicas'!$L$5+'Diseño reactor'!AW2314*'Propiedades físicas'!$L$8+AX2314*'Propiedades físicas'!$L$9+'Diseño reactor'!AY2314*'Propiedades físicas'!$L$7+'Diseño reactor'!AZ2314*'Propiedades físicas'!$L$6</f>
        <v>2.1163310202130701</v>
      </c>
      <c r="BD2314" s="29">
        <f t="shared" ref="BD2314:BD2377" si="1493">((-$F$19)*V2314*($F$7*1000))/(H2314*(BB2314/1000)*BC2314)</f>
        <v>1.442389687803056</v>
      </c>
      <c r="BE2314" s="58">
        <f t="shared" ref="BE2314:BE2377" si="1494">BD2314+$F$20+((BP2314*60)/(H2314*(BB2314/1000)*BC2314))</f>
        <v>41.236194304257573</v>
      </c>
      <c r="BF2314" s="30">
        <f>AU2314*'Propiedades físicas'!$I$4+'Diseño reactor'!AV2314*'Propiedades físicas'!$I$5+'Diseño reactor'!AW2314*'Propiedades físicas'!$I$8+'Diseño reactor'!AX2314*'Propiedades físicas'!$I$9+'Diseño reactor'!AY2314*'Propiedades físicas'!$I$7+'Diseño reactor'!AZ2314*'Propiedades físicas'!$I$6</f>
        <v>1.9985254568389468E-2</v>
      </c>
      <c r="BG2314" s="24">
        <f>AU2314*'Propiedades físicas'!$O$4+'Diseño reactor'!AV2314*'Propiedades físicas'!$O$5+'Diseño reactor'!AW2314*'Propiedades físicas'!$O$8+'Diseño reactor'!AX2314*'Propiedades físicas'!$O$9+'Diseño reactor'!AY2314*'Propiedades físicas'!$O$7+'Diseño reactor'!AZ2314*'Propiedades físicas'!$O$6</f>
        <v>0.15439268356313965</v>
      </c>
      <c r="BH2314" s="54">
        <f t="shared" ref="BH2314:BH2377" si="1495">(BB2314*($F$33^2)*$F$34)/BF2314</f>
        <v>41123.100833877332</v>
      </c>
      <c r="BI2314" s="34">
        <f t="shared" si="1476"/>
        <v>273.94701104887969</v>
      </c>
      <c r="BJ2314" s="27">
        <f t="shared" ref="BJ2314:BJ2377" si="1496">$F$43*(BH2314^$F$44)*(BI2314^$F$45)</f>
        <v>4797.383620808143</v>
      </c>
      <c r="BK2314" s="34">
        <f t="shared" ref="BK2314:BK2377" si="1497">(BJ2314*BG2314)/$F$16</f>
        <v>569.75456253724678</v>
      </c>
      <c r="BL2314" s="27">
        <f t="shared" ref="BL2314:BL2377" si="1498">1/((1/BK2314)+(1/$F$61))</f>
        <v>105.71094901095721</v>
      </c>
      <c r="BM2314" s="34">
        <f t="shared" ref="BM2314:BM2377" si="1499">($F$33*($F$34^2))/9.8</f>
        <v>1.1054421768707483</v>
      </c>
      <c r="BN2314" s="45">
        <f t="shared" ref="BN2314:BN2377" si="1500">((((H2314/60)*(BB2314/1000)*BC2314*($F$20-$F$4)+(((-$F$19)*V2314*($F$7*1000))/60)))/(-BL2314*$F$46/1000))+$F$4</f>
        <v>2519.1385928445548</v>
      </c>
      <c r="BO2314" s="45">
        <f t="shared" ref="BO2314:BO2377" si="1501">((-$F$19)*V2314*($F$7*1000)/60)+BP2314</f>
        <v>109.51756280273891</v>
      </c>
      <c r="BP2314" s="66">
        <f t="shared" ref="BP2314:BP2377" si="1502">($F$35*($F$33^5)*($F$34^3)*BB2314)/1000</f>
        <v>6.6874697720669367</v>
      </c>
    </row>
    <row r="2315" spans="8:68">
      <c r="H2315" s="68">
        <v>2310</v>
      </c>
      <c r="I2315" s="31">
        <f>('Propiedades físicas'!$C$10*'Diseño reactor'!H2315)/1000</f>
        <v>2021.8166004955865</v>
      </c>
      <c r="J2315" s="31">
        <f t="shared" si="1479"/>
        <v>0.22553974474649457</v>
      </c>
      <c r="K2315" s="31">
        <f>(I2315*1000)/'Propiedades físicas'!$F$10</f>
        <v>13206.842167437251</v>
      </c>
      <c r="L2315" s="31">
        <f t="shared" si="1480"/>
        <v>1886.6917382053216</v>
      </c>
      <c r="M2315" s="31">
        <f t="shared" si="1481"/>
        <v>11320.15042923193</v>
      </c>
      <c r="N2315" s="31">
        <f t="shared" si="1482"/>
        <v>0.81674967021875389</v>
      </c>
      <c r="O2315" s="32">
        <f t="shared" si="1483"/>
        <v>4.900498021312524</v>
      </c>
      <c r="P2315" s="33">
        <f t="shared" si="1484"/>
        <v>0.68319463734310726</v>
      </c>
      <c r="Q2315" s="31">
        <f t="shared" si="1485"/>
        <v>4.74153294191448</v>
      </c>
      <c r="R2315" s="31">
        <f t="shared" si="1486"/>
        <v>0.11171609316522389</v>
      </c>
      <c r="S2315" s="31">
        <f t="shared" si="1487"/>
        <v>0.15896507939804227</v>
      </c>
      <c r="T2315" s="31">
        <f t="shared" si="1488"/>
        <v>1.8267832898449923E-2</v>
      </c>
      <c r="U2315" s="31">
        <f t="shared" si="1489"/>
        <v>3.5711068119728615E-3</v>
      </c>
      <c r="V2315" s="47">
        <f t="shared" ref="V2315:V2378" si="1503">$C$4*P2315/$C$5</f>
        <v>6.7656167969899945E-4</v>
      </c>
      <c r="W2315" s="31">
        <f t="shared" si="1490"/>
        <v>0.1635201552513342</v>
      </c>
      <c r="X2315" s="34">
        <f>(S2315*H2315*'Propiedades físicas'!$F$5*60*24*365)/(1000000)</f>
        <v>56834.248794217128</v>
      </c>
      <c r="Y2315" s="34">
        <f>(U2315*H2315*'Propiedades físicas'!$F$7*60*24*365)/(1000000)</f>
        <v>399.28468214467989</v>
      </c>
      <c r="Z2315" s="31">
        <f t="shared" ref="Z2315:Z2378" si="1504">P2315*$H2315</f>
        <v>1578.1796122625778</v>
      </c>
      <c r="AA2315" s="31">
        <f t="shared" ref="AA2315:AA2346" si="1505">Q2315*$H2315</f>
        <v>10952.941095822449</v>
      </c>
      <c r="AB2315" s="31">
        <f t="shared" ref="AB2315:AB2346" si="1506">R2315*$H2315</f>
        <v>258.06417521166719</v>
      </c>
      <c r="AC2315" s="31">
        <f t="shared" ref="AC2315:AC2346" si="1507">S2315*$H2315</f>
        <v>367.20933340947767</v>
      </c>
      <c r="AD2315" s="31">
        <f t="shared" si="1491"/>
        <v>42.198693995419326</v>
      </c>
      <c r="AE2315" s="31">
        <f t="shared" ref="AE2315:AE2377" si="1508">U2315*$H2315</f>
        <v>8.2492567356573101</v>
      </c>
      <c r="AF2315" s="31">
        <f t="shared" ref="AF2315:AF2378" si="1509">Z2315+AA2315+AB2315+AC2315+AD2315+AE2315</f>
        <v>13206.842167437248</v>
      </c>
      <c r="AG2315" s="31">
        <f t="shared" ref="AG2315:AG2378" si="1510">Z2315/AF2315</f>
        <v>0.11949712067838086</v>
      </c>
      <c r="AH2315" s="31">
        <f t="shared" ref="AH2315:AL2378" si="1511">AA2315/$AF2315</f>
        <v>0.82933838058790388</v>
      </c>
      <c r="AI2315" s="31">
        <f t="shared" si="1511"/>
        <v>1.9540187725416262E-2</v>
      </c>
      <c r="AJ2315" s="31">
        <f t="shared" si="1511"/>
        <v>2.7804476554953307E-2</v>
      </c>
      <c r="AK2315" s="31">
        <f t="shared" si="1492"/>
        <v>3.1952145305002818E-3</v>
      </c>
      <c r="AL2315" s="31">
        <f t="shared" si="1492"/>
        <v>6.2461992284549705E-4</v>
      </c>
      <c r="AM2315" s="31">
        <f t="shared" ref="AM2315:AM2378" si="1512">AG2315+AH2315+AI2315+AJ2315+AK2315+AL2315</f>
        <v>1.0000000000000002</v>
      </c>
      <c r="AN2315" s="31">
        <f>(Z2315*'Propiedades físicas'!$F$4)/1000</f>
        <v>1387.8195874314658</v>
      </c>
      <c r="AO2315" s="31">
        <f>(AA2315*'Propiedades físicas'!$F$6)/1000</f>
        <v>350.93223271015125</v>
      </c>
      <c r="AP2315" s="31">
        <f>(AB2315*'Propiedades físicas'!$F$9)/1000</f>
        <v>159.21269289683806</v>
      </c>
      <c r="AQ2315" s="31">
        <f>(AC2315*'Propiedades físicas'!$F$5)/1000</f>
        <v>108.1321324090889</v>
      </c>
      <c r="AR2315" s="31">
        <f>(AD2315*'Propiedades físicas'!$F$8)/1000</f>
        <v>14.960280995256054</v>
      </c>
      <c r="AS2315" s="31">
        <f>(AE2315*'Propiedades físicas'!$F$7)/1000</f>
        <v>0.75967405278668176</v>
      </c>
      <c r="AT2315" s="31">
        <f t="shared" ref="AT2315:AT2378" si="1513">AN2315+AO2315+AP2315+AQ2315+AR2315+AS2315</f>
        <v>2021.8166004955867</v>
      </c>
      <c r="AU2315" s="31">
        <f t="shared" ref="AU2315:AU2378" si="1514">AN2315/$AT2315</f>
        <v>0.68642209540236443</v>
      </c>
      <c r="AV2315" s="31">
        <f t="shared" si="1477"/>
        <v>0.17357273287009856</v>
      </c>
      <c r="AW2315" s="31">
        <f t="shared" si="1477"/>
        <v>7.8747346746392291E-2</v>
      </c>
      <c r="AX2315" s="31">
        <f t="shared" si="1477"/>
        <v>5.3482661277280838E-2</v>
      </c>
      <c r="AY2315" s="31">
        <f t="shared" ref="AY2315:AZ2378" si="1515">AR2315/$AT2315</f>
        <v>7.3994253443111493E-3</v>
      </c>
      <c r="AZ2315" s="31">
        <f t="shared" si="1478"/>
        <v>3.7573835955272638E-4</v>
      </c>
      <c r="BA2315" s="31">
        <f t="shared" ref="BA2315:BA2378" si="1516">AU2315+AV2315+AW2315+AX2315+AY2315+AZ2315</f>
        <v>1</v>
      </c>
      <c r="BB2315" s="34">
        <f>AU2315*'Propiedades físicas'!$C$4+'Diseño reactor'!AV2315*'Propiedades físicas'!$C$5+'Diseño reactor'!AW2315*'Propiedades físicas'!$C$8+'Diseño reactor'!AX2315*'Propiedades físicas'!$C$9+'Diseño reactor'!AY2315*'Propiedades físicas'!$C$7+'Diseño reactor'!AZ2315*'Propiedades físicas'!$C$6</f>
        <v>875.34906515786031</v>
      </c>
      <c r="BC2315" s="45">
        <f>AU2315*'Propiedades físicas'!$L$4+'Diseño reactor'!AV2315*'Propiedades físicas'!$L$5+'Diseño reactor'!AW2315*'Propiedades físicas'!$L$8+AX2315*'Propiedades físicas'!$L$9+'Diseño reactor'!AY2315*'Propiedades físicas'!$L$7+'Diseño reactor'!AZ2315*'Propiedades físicas'!$L$6</f>
        <v>2.1163656763414709</v>
      </c>
      <c r="BD2315" s="29">
        <f t="shared" si="1493"/>
        <v>1.4418439933835137</v>
      </c>
      <c r="BE2315" s="58">
        <f t="shared" si="1494"/>
        <v>41.235606466364949</v>
      </c>
      <c r="BF2315" s="30">
        <f>AU2315*'Propiedades físicas'!$I$4+'Diseño reactor'!AV2315*'Propiedades físicas'!$I$5+'Diseño reactor'!AW2315*'Propiedades físicas'!$I$8+'Diseño reactor'!AX2315*'Propiedades físicas'!$I$9+'Diseño reactor'!AY2315*'Propiedades físicas'!$I$7+'Diseño reactor'!AZ2315*'Propiedades físicas'!$I$6</f>
        <v>1.9985312829816918E-2</v>
      </c>
      <c r="BG2315" s="24">
        <f>AU2315*'Propiedades físicas'!$O$4+'Diseño reactor'!AV2315*'Propiedades físicas'!$O$5+'Diseño reactor'!AW2315*'Propiedades físicas'!$O$8+'Diseño reactor'!AX2315*'Propiedades físicas'!$O$9+'Diseño reactor'!AY2315*'Propiedades físicas'!$O$7+'Diseño reactor'!AZ2315*'Propiedades físicas'!$O$6</f>
        <v>0.15439436850591653</v>
      </c>
      <c r="BH2315" s="54">
        <f t="shared" si="1495"/>
        <v>41122.974565093165</v>
      </c>
      <c r="BI2315" s="34">
        <f t="shared" ref="BI2315:BI2378" si="1517">(BC2315*BF2315)/(BG2315/1000)</f>
        <v>273.94930600950335</v>
      </c>
      <c r="BJ2315" s="27">
        <f t="shared" si="1496"/>
        <v>4797.3871969863922</v>
      </c>
      <c r="BK2315" s="34">
        <f t="shared" si="1497"/>
        <v>569.76120519775623</v>
      </c>
      <c r="BL2315" s="27">
        <f t="shared" si="1498"/>
        <v>105.71117767730399</v>
      </c>
      <c r="BM2315" s="34">
        <f t="shared" si="1499"/>
        <v>1.1054421768707483</v>
      </c>
      <c r="BN2315" s="45">
        <f t="shared" si="1500"/>
        <v>2520.33751309027</v>
      </c>
      <c r="BO2315" s="45">
        <f t="shared" si="1501"/>
        <v>109.52484404777996</v>
      </c>
      <c r="BP2315" s="66">
        <f t="shared" si="1502"/>
        <v>6.6874687335320466</v>
      </c>
    </row>
    <row r="2316" spans="8:68">
      <c r="H2316" s="68">
        <v>2311</v>
      </c>
      <c r="I2316" s="31">
        <f>('Propiedades físicas'!$C$10*'Diseño reactor'!H2316)/1000</f>
        <v>2022.691845777186</v>
      </c>
      <c r="J2316" s="31">
        <f t="shared" si="1479"/>
        <v>0.22544215074184448</v>
      </c>
      <c r="K2316" s="31">
        <f>(I2316*1000)/'Propiedades físicas'!$F$10</f>
        <v>13212.559415128781</v>
      </c>
      <c r="L2316" s="31">
        <f t="shared" si="1480"/>
        <v>1887.5084878755399</v>
      </c>
      <c r="M2316" s="31">
        <f t="shared" si="1481"/>
        <v>11325.05092725324</v>
      </c>
      <c r="N2316" s="31">
        <f t="shared" si="1482"/>
        <v>0.81674967021875378</v>
      </c>
      <c r="O2316" s="32">
        <f t="shared" si="1483"/>
        <v>4.9004980213125231</v>
      </c>
      <c r="P2316" s="33">
        <f t="shared" si="1484"/>
        <v>0.68324298178207532</v>
      </c>
      <c r="Q2316" s="31">
        <f t="shared" si="1485"/>
        <v>4.7416009706914348</v>
      </c>
      <c r="R2316" s="31">
        <f t="shared" si="1486"/>
        <v>0.11168355644501884</v>
      </c>
      <c r="S2316" s="31">
        <f t="shared" si="1487"/>
        <v>0.15889705062108819</v>
      </c>
      <c r="T2316" s="31">
        <f t="shared" si="1488"/>
        <v>1.8255901798909548E-2</v>
      </c>
      <c r="U2316" s="31">
        <f t="shared" si="1489"/>
        <v>3.5672301927500848E-3</v>
      </c>
      <c r="V2316" s="47">
        <f t="shared" si="1503"/>
        <v>6.7660955477448232E-4</v>
      </c>
      <c r="W2316" s="31">
        <f t="shared" si="1490"/>
        <v>0.16346096399515017</v>
      </c>
      <c r="X2316" s="34">
        <f>(S2316*H2316*'Propiedades físicas'!$F$5*60*24*365)/(1000000)</f>
        <v>56834.519736850511</v>
      </c>
      <c r="Y2316" s="34">
        <f>(U2316*H2316*'Propiedades físicas'!$F$7*60*24*365)/(1000000)</f>
        <v>399.0239010594741</v>
      </c>
      <c r="Z2316" s="31">
        <f t="shared" si="1504"/>
        <v>1578.9745308983761</v>
      </c>
      <c r="AA2316" s="31">
        <f t="shared" si="1505"/>
        <v>10957.839843267906</v>
      </c>
      <c r="AB2316" s="31">
        <f t="shared" si="1506"/>
        <v>258.10069894443853</v>
      </c>
      <c r="AC2316" s="31">
        <f t="shared" si="1507"/>
        <v>367.21108398533482</v>
      </c>
      <c r="AD2316" s="31">
        <f t="shared" si="1491"/>
        <v>42.189389057279968</v>
      </c>
      <c r="AE2316" s="31">
        <f t="shared" si="1508"/>
        <v>8.2438689754454462</v>
      </c>
      <c r="AF2316" s="31">
        <f t="shared" si="1509"/>
        <v>13212.559415128779</v>
      </c>
      <c r="AG2316" s="31">
        <f t="shared" si="1510"/>
        <v>0.11950557657212142</v>
      </c>
      <c r="AH2316" s="31">
        <f t="shared" si="1511"/>
        <v>0.82935027945613993</v>
      </c>
      <c r="AI2316" s="31">
        <f t="shared" si="1511"/>
        <v>1.9534496749275199E-2</v>
      </c>
      <c r="AJ2316" s="31">
        <f t="shared" si="1511"/>
        <v>2.779257768671731E-2</v>
      </c>
      <c r="AK2316" s="31">
        <f t="shared" si="1492"/>
        <v>3.1931276697966518E-3</v>
      </c>
      <c r="AL2316" s="31">
        <f t="shared" si="1492"/>
        <v>6.2394186594960308E-4</v>
      </c>
      <c r="AM2316" s="31">
        <f t="shared" si="1512"/>
        <v>1</v>
      </c>
      <c r="AN2316" s="31">
        <f>(Z2316*'Propiedades físicas'!$F$4)/1000</f>
        <v>1388.518622981414</v>
      </c>
      <c r="AO2316" s="31">
        <f>(AA2316*'Propiedades físicas'!$F$6)/1000</f>
        <v>351.08918857830366</v>
      </c>
      <c r="AP2316" s="31">
        <f>(AB2316*'Propiedades físicas'!$F$9)/1000</f>
        <v>159.23522621377131</v>
      </c>
      <c r="AQ2316" s="31">
        <f>(AC2316*'Propiedades físicas'!$F$5)/1000</f>
        <v>108.13264790116156</v>
      </c>
      <c r="AR2316" s="31">
        <f>(AD2316*'Propiedades físicas'!$F$8)/1000</f>
        <v>14.95698220858689</v>
      </c>
      <c r="AS2316" s="31">
        <f>(AE2316*'Propiedades físicas'!$F$7)/1000</f>
        <v>0.75917789394877111</v>
      </c>
      <c r="AT2316" s="31">
        <f t="shared" si="1513"/>
        <v>2022.6918457771862</v>
      </c>
      <c r="AU2316" s="31">
        <f t="shared" si="1514"/>
        <v>0.68647066822375924</v>
      </c>
      <c r="AV2316" s="31">
        <f t="shared" ref="AV2316:AZ2379" si="1518">AO2316/$AT2316</f>
        <v>0.17357522319145127</v>
      </c>
      <c r="AW2316" s="31">
        <f t="shared" si="1518"/>
        <v>7.8724411998896349E-2</v>
      </c>
      <c r="AX2316" s="31">
        <f t="shared" si="1518"/>
        <v>5.3459773483000995E-2</v>
      </c>
      <c r="AY2316" s="31">
        <f t="shared" si="1515"/>
        <v>7.3945926265599369E-3</v>
      </c>
      <c r="AZ2316" s="31">
        <f t="shared" si="1515"/>
        <v>3.7533047633218171E-4</v>
      </c>
      <c r="BA2316" s="31">
        <f t="shared" si="1516"/>
        <v>1</v>
      </c>
      <c r="BB2316" s="34">
        <f>AU2316*'Propiedades físicas'!$C$4+'Diseño reactor'!AV2316*'Propiedades físicas'!$C$5+'Diseño reactor'!AW2316*'Propiedades físicas'!$C$8+'Diseño reactor'!AX2316*'Propiedades físicas'!$C$9+'Diseño reactor'!AY2316*'Propiedades físicas'!$C$7+'Diseño reactor'!AZ2316*'Propiedades físicas'!$C$6</f>
        <v>875.34892940837176</v>
      </c>
      <c r="BC2316" s="45">
        <f>AU2316*'Propiedades físicas'!$L$4+'Diseño reactor'!AV2316*'Propiedades físicas'!$L$5+'Diseño reactor'!AW2316*'Propiedades físicas'!$L$8+AX2316*'Propiedades físicas'!$L$9+'Diseño reactor'!AY2316*'Propiedades físicas'!$L$7+'Diseño reactor'!AZ2316*'Propiedades físicas'!$L$6</f>
        <v>2.1164003063554508</v>
      </c>
      <c r="BD2316" s="29">
        <f t="shared" si="1493"/>
        <v>1.4412987122662049</v>
      </c>
      <c r="BE2316" s="58">
        <f t="shared" si="1494"/>
        <v>41.235019079453302</v>
      </c>
      <c r="BF2316" s="30">
        <f>AU2316*'Propiedades físicas'!$I$4+'Diseño reactor'!AV2316*'Propiedades físicas'!$I$5+'Diseño reactor'!AW2316*'Propiedades físicas'!$I$8+'Diseño reactor'!AX2316*'Propiedades físicas'!$I$9+'Diseño reactor'!AY2316*'Propiedades físicas'!$I$7+'Diseño reactor'!AZ2316*'Propiedades físicas'!$I$6</f>
        <v>1.9985371002294628E-2</v>
      </c>
      <c r="BG2316" s="24">
        <f>AU2316*'Propiedades físicas'!$O$4+'Diseño reactor'!AV2316*'Propiedades físicas'!$O$5+'Diseño reactor'!AW2316*'Propiedades físicas'!$O$8+'Diseño reactor'!AX2316*'Propiedades físicas'!$O$9+'Diseño reactor'!AY2316*'Propiedades físicas'!$O$7+'Diseño reactor'!AZ2316*'Propiedades físicas'!$O$6</f>
        <v>0.15439605223047415</v>
      </c>
      <c r="BH2316" s="54">
        <f t="shared" si="1495"/>
        <v>41122.84848892437</v>
      </c>
      <c r="BI2316" s="34">
        <f t="shared" si="1517"/>
        <v>273.95159850813371</v>
      </c>
      <c r="BJ2316" s="27">
        <f t="shared" si="1496"/>
        <v>4797.3907736339379</v>
      </c>
      <c r="BK2316" s="34">
        <f t="shared" si="1497"/>
        <v>569.76784342767712</v>
      </c>
      <c r="BL2316" s="27">
        <f t="shared" si="1498"/>
        <v>105.71140618679433</v>
      </c>
      <c r="BM2316" s="34">
        <f t="shared" si="1499"/>
        <v>1.1054421768707483</v>
      </c>
      <c r="BN2316" s="45">
        <f t="shared" si="1500"/>
        <v>2521.5364501547574</v>
      </c>
      <c r="BO2316" s="45">
        <f t="shared" si="1501"/>
        <v>109.53212002215798</v>
      </c>
      <c r="BP2316" s="66">
        <f t="shared" si="1502"/>
        <v>6.6874676964366788</v>
      </c>
    </row>
    <row r="2317" spans="8:68">
      <c r="H2317" s="68">
        <v>2312</v>
      </c>
      <c r="I2317" s="31">
        <f>('Propiedades físicas'!$C$10*'Diseño reactor'!H2317)/1000</f>
        <v>2023.567091058786</v>
      </c>
      <c r="J2317" s="31">
        <f t="shared" si="1479"/>
        <v>0.22534464116107375</v>
      </c>
      <c r="K2317" s="31">
        <f>(I2317*1000)/'Propiedades físicas'!$F$10</f>
        <v>13218.276662820314</v>
      </c>
      <c r="L2317" s="31">
        <f t="shared" si="1480"/>
        <v>1888.3252375457589</v>
      </c>
      <c r="M2317" s="31">
        <f t="shared" si="1481"/>
        <v>11329.951425274554</v>
      </c>
      <c r="N2317" s="31">
        <f t="shared" si="1482"/>
        <v>0.81674967021875389</v>
      </c>
      <c r="O2317" s="32">
        <f t="shared" si="1483"/>
        <v>4.9004980213125231</v>
      </c>
      <c r="P2317" s="33">
        <f t="shared" si="1484"/>
        <v>0.68329129123413201</v>
      </c>
      <c r="Q2317" s="31">
        <f t="shared" si="1485"/>
        <v>4.7416689417154974</v>
      </c>
      <c r="R2317" s="31">
        <f t="shared" si="1486"/>
        <v>0.11165103755474111</v>
      </c>
      <c r="S2317" s="31">
        <f t="shared" si="1487"/>
        <v>0.15882907959702525</v>
      </c>
      <c r="T2317" s="31">
        <f t="shared" si="1488"/>
        <v>1.824398224735856E-2</v>
      </c>
      <c r="U2317" s="31">
        <f t="shared" si="1489"/>
        <v>3.5633591825223456E-3</v>
      </c>
      <c r="V2317" s="47">
        <f t="shared" si="1503"/>
        <v>6.7665739520273273E-4</v>
      </c>
      <c r="W2317" s="31">
        <f t="shared" si="1490"/>
        <v>0.16340181557572864</v>
      </c>
      <c r="X2317" s="34">
        <f>(S2317*H2317*'Propiedades físicas'!$F$5*60*24*365)/(1000000)</f>
        <v>56834.79028746298</v>
      </c>
      <c r="Y2317" s="34">
        <f>(U2317*H2317*'Propiedades físicas'!$F$7*60*24*365)/(1000000)</f>
        <v>398.76337238161722</v>
      </c>
      <c r="Z2317" s="31">
        <f t="shared" si="1504"/>
        <v>1579.7694653333133</v>
      </c>
      <c r="AA2317" s="31">
        <f t="shared" si="1505"/>
        <v>10962.738593246229</v>
      </c>
      <c r="AB2317" s="31">
        <f t="shared" si="1506"/>
        <v>258.13719882656142</v>
      </c>
      <c r="AC2317" s="31">
        <f t="shared" si="1507"/>
        <v>367.2128320283224</v>
      </c>
      <c r="AD2317" s="31">
        <f t="shared" si="1491"/>
        <v>42.180086955892989</v>
      </c>
      <c r="AE2317" s="31">
        <f t="shared" si="1508"/>
        <v>8.2384864299916636</v>
      </c>
      <c r="AF2317" s="31">
        <f t="shared" si="1509"/>
        <v>13218.276662820312</v>
      </c>
      <c r="AG2317" s="31">
        <f t="shared" si="1510"/>
        <v>0.11951402634632452</v>
      </c>
      <c r="AH2317" s="31">
        <f t="shared" si="1511"/>
        <v>0.82936216822285591</v>
      </c>
      <c r="AI2317" s="31">
        <f t="shared" si="1511"/>
        <v>1.9528808891754887E-2</v>
      </c>
      <c r="AJ2317" s="31">
        <f t="shared" si="1511"/>
        <v>2.7780688920001181E-2</v>
      </c>
      <c r="AK2317" s="31">
        <f t="shared" si="1492"/>
        <v>3.1910428289441822E-3</v>
      </c>
      <c r="AL2317" s="31">
        <f t="shared" si="1492"/>
        <v>6.2326479011930917E-4</v>
      </c>
      <c r="AM2317" s="31">
        <f t="shared" si="1512"/>
        <v>1</v>
      </c>
      <c r="AN2317" s="31">
        <f>(Z2317*'Propiedades físicas'!$F$4)/1000</f>
        <v>1389.2176724248091</v>
      </c>
      <c r="AO2317" s="31">
        <f>(AA2317*'Propiedades físicas'!$F$6)/1000</f>
        <v>351.24614452760915</v>
      </c>
      <c r="AP2317" s="31">
        <f>(AB2317*'Propiedades físicas'!$F$9)/1000</f>
        <v>159.25774481604705</v>
      </c>
      <c r="AQ2317" s="31">
        <f>(AC2317*'Propiedades físicas'!$F$5)/1000</f>
        <v>108.1331626473801</v>
      </c>
      <c r="AR2317" s="31">
        <f>(AD2317*'Propiedades físicas'!$F$8)/1000</f>
        <v>14.953684427603177</v>
      </c>
      <c r="AS2317" s="31">
        <f>(AE2317*'Propiedades físicas'!$F$7)/1000</f>
        <v>0.75868221533793234</v>
      </c>
      <c r="AT2317" s="31">
        <f t="shared" si="1513"/>
        <v>2023.5670910587864</v>
      </c>
      <c r="AU2317" s="31">
        <f t="shared" si="1514"/>
        <v>0.68651920589296189</v>
      </c>
      <c r="AV2317" s="31">
        <f t="shared" si="1518"/>
        <v>0.17357771139865069</v>
      </c>
      <c r="AW2317" s="31">
        <f t="shared" si="1518"/>
        <v>7.8701489819504325E-2</v>
      </c>
      <c r="AX2317" s="31">
        <f t="shared" si="1518"/>
        <v>5.3436905119267297E-2</v>
      </c>
      <c r="AY2317" s="31">
        <f t="shared" si="1515"/>
        <v>7.3897645863468722E-3</v>
      </c>
      <c r="AZ2317" s="31">
        <f t="shared" si="1515"/>
        <v>3.7492318326889213E-4</v>
      </c>
      <c r="BA2317" s="31">
        <f t="shared" si="1516"/>
        <v>1</v>
      </c>
      <c r="BB2317" s="34">
        <f>AU2317*'Propiedades físicas'!$C$4+'Diseño reactor'!AV2317*'Propiedades físicas'!$C$5+'Diseño reactor'!AW2317*'Propiedades físicas'!$C$8+'Diseño reactor'!AX2317*'Propiedades físicas'!$C$9+'Diseño reactor'!AY2317*'Propiedades físicas'!$C$7+'Diseño reactor'!AZ2317*'Propiedades físicas'!$C$6</f>
        <v>875.34879384698525</v>
      </c>
      <c r="BC2317" s="45">
        <f>AU2317*'Propiedades físicas'!$L$4+'Diseño reactor'!AV2317*'Propiedades físicas'!$L$5+'Diseño reactor'!AW2317*'Propiedades físicas'!$L$8+AX2317*'Propiedades físicas'!$L$9+'Diseño reactor'!AY2317*'Propiedades físicas'!$L$7+'Diseño reactor'!AZ2317*'Propiedades físicas'!$L$6</f>
        <v>2.116434910284331</v>
      </c>
      <c r="BD2317" s="29">
        <f t="shared" si="1493"/>
        <v>1.440753843981281</v>
      </c>
      <c r="BE2317" s="58">
        <f t="shared" si="1494"/>
        <v>41.2344321430025</v>
      </c>
      <c r="BF2317" s="30">
        <f>AU2317*'Propiedades físicas'!$I$4+'Diseño reactor'!AV2317*'Propiedades físicas'!$I$5+'Diseño reactor'!AW2317*'Propiedades físicas'!$I$8+'Diseño reactor'!AX2317*'Propiedades físicas'!$I$9+'Diseño reactor'!AY2317*'Propiedades físicas'!$I$7+'Diseño reactor'!AZ2317*'Propiedades físicas'!$I$6</f>
        <v>1.9985429085976069E-2</v>
      </c>
      <c r="BG2317" s="24">
        <f>AU2317*'Propiedades físicas'!$O$4+'Diseño reactor'!AV2317*'Propiedades físicas'!$O$5+'Diseño reactor'!AW2317*'Propiedades físicas'!$O$8+'Diseño reactor'!AX2317*'Propiedades físicas'!$O$9+'Diseño reactor'!AY2317*'Propiedades físicas'!$O$7+'Diseño reactor'!AZ2317*'Propiedades físicas'!$O$6</f>
        <v>0.15439773473810969</v>
      </c>
      <c r="BH2317" s="54">
        <f t="shared" si="1495"/>
        <v>41122.722605036652</v>
      </c>
      <c r="BI2317" s="34">
        <f t="shared" si="1517"/>
        <v>273.95388854841349</v>
      </c>
      <c r="BJ2317" s="27">
        <f t="shared" si="1496"/>
        <v>4797.3943507465383</v>
      </c>
      <c r="BK2317" s="34">
        <f t="shared" si="1497"/>
        <v>569.77447723128466</v>
      </c>
      <c r="BL2317" s="27">
        <f t="shared" si="1498"/>
        <v>105.7116345395842</v>
      </c>
      <c r="BM2317" s="34">
        <f t="shared" si="1499"/>
        <v>1.1054421768707483</v>
      </c>
      <c r="BN2317" s="45">
        <f t="shared" si="1500"/>
        <v>2522.7354040192358</v>
      </c>
      <c r="BO2317" s="45">
        <f t="shared" si="1501"/>
        <v>109.53939073159374</v>
      </c>
      <c r="BP2317" s="66">
        <f t="shared" si="1502"/>
        <v>6.6874666607783695</v>
      </c>
    </row>
    <row r="2318" spans="8:68">
      <c r="H2318" s="68">
        <v>2313</v>
      </c>
      <c r="I2318" s="31">
        <f>('Propiedades físicas'!$C$10*'Diseño reactor'!H2318)/1000</f>
        <v>2024.4423363403857</v>
      </c>
      <c r="J2318" s="31">
        <f t="shared" si="1479"/>
        <v>0.22524721589468333</v>
      </c>
      <c r="K2318" s="31">
        <f>(I2318*1000)/'Propiedades físicas'!$F$10</f>
        <v>13223.993910511843</v>
      </c>
      <c r="L2318" s="31">
        <f t="shared" si="1480"/>
        <v>1889.1419872159775</v>
      </c>
      <c r="M2318" s="31">
        <f t="shared" si="1481"/>
        <v>11334.851923295864</v>
      </c>
      <c r="N2318" s="31">
        <f t="shared" si="1482"/>
        <v>0.81674967021875378</v>
      </c>
      <c r="O2318" s="32">
        <f t="shared" si="1483"/>
        <v>4.9004980213125222</v>
      </c>
      <c r="P2318" s="33">
        <f t="shared" si="1484"/>
        <v>0.68333956573724297</v>
      </c>
      <c r="Q2318" s="31">
        <f t="shared" si="1485"/>
        <v>4.7417368550595951</v>
      </c>
      <c r="R2318" s="31">
        <f t="shared" si="1486"/>
        <v>0.11161853648124379</v>
      </c>
      <c r="S2318" s="31">
        <f t="shared" si="1487"/>
        <v>0.15876116625292666</v>
      </c>
      <c r="T2318" s="31">
        <f t="shared" si="1488"/>
        <v>1.8232074229118111E-2</v>
      </c>
      <c r="U2318" s="31">
        <f t="shared" si="1489"/>
        <v>3.5594937711488947E-3</v>
      </c>
      <c r="V2318" s="47">
        <f t="shared" si="1503"/>
        <v>6.7670520102134746E-4</v>
      </c>
      <c r="W2318" s="31">
        <f t="shared" si="1490"/>
        <v>0.16334270994658495</v>
      </c>
      <c r="X2318" s="34">
        <f>(S2318*H2318*'Propiedades físicas'!$F$5*60*24*365)/(1000000)</f>
        <v>56835.060446763244</v>
      </c>
      <c r="Y2318" s="34">
        <f>(U2318*H2318*'Propiedades físicas'!$F$7*60*24*365)/(1000000)</f>
        <v>398.50309579026992</v>
      </c>
      <c r="Z2318" s="31">
        <f t="shared" si="1504"/>
        <v>1580.564415550243</v>
      </c>
      <c r="AA2318" s="31">
        <f t="shared" si="1505"/>
        <v>10967.637345752843</v>
      </c>
      <c r="AB2318" s="31">
        <f t="shared" si="1506"/>
        <v>258.17367488111688</v>
      </c>
      <c r="AC2318" s="31">
        <f t="shared" si="1507"/>
        <v>367.21457754301935</v>
      </c>
      <c r="AD2318" s="31">
        <f t="shared" si="1491"/>
        <v>42.170787691950189</v>
      </c>
      <c r="AE2318" s="31">
        <f t="shared" si="1508"/>
        <v>8.2331090926673927</v>
      </c>
      <c r="AF2318" s="31">
        <f t="shared" si="1509"/>
        <v>13223.993910511839</v>
      </c>
      <c r="AG2318" s="31">
        <f t="shared" si="1510"/>
        <v>0.11952247000763075</v>
      </c>
      <c r="AH2318" s="31">
        <f t="shared" si="1511"/>
        <v>0.82937404690080774</v>
      </c>
      <c r="AI2318" s="31">
        <f t="shared" si="1511"/>
        <v>1.9523124150555828E-2</v>
      </c>
      <c r="AJ2318" s="31">
        <f t="shared" si="1511"/>
        <v>2.7768810242049347E-2</v>
      </c>
      <c r="AK2318" s="31">
        <f t="shared" si="1492"/>
        <v>3.1889600053754074E-3</v>
      </c>
      <c r="AL2318" s="31">
        <f t="shared" si="1492"/>
        <v>6.2258869358090374E-4</v>
      </c>
      <c r="AM2318" s="31">
        <f t="shared" si="1512"/>
        <v>0.99999999999999989</v>
      </c>
      <c r="AN2318" s="31">
        <f>(Z2318*'Propiedades físicas'!$F$4)/1000</f>
        <v>1389.9167357465726</v>
      </c>
      <c r="AO2318" s="31">
        <f>(AA2318*'Propiedades físicas'!$F$6)/1000</f>
        <v>351.40310055792105</v>
      </c>
      <c r="AP2318" s="31">
        <f>(AB2318*'Propiedades físicas'!$F$9)/1000</f>
        <v>159.28024871790504</v>
      </c>
      <c r="AQ2318" s="31">
        <f>(AC2318*'Propiedades físicas'!$F$5)/1000</f>
        <v>108.13367664909292</v>
      </c>
      <c r="AR2318" s="31">
        <f>(AD2318*'Propiedades físicas'!$F$8)/1000</f>
        <v>14.950387652550175</v>
      </c>
      <c r="AS2318" s="31">
        <f>(AE2318*'Propiedades físicas'!$F$7)/1000</f>
        <v>0.75818701634374019</v>
      </c>
      <c r="AT2318" s="31">
        <f t="shared" si="1513"/>
        <v>2024.4423363403857</v>
      </c>
      <c r="AU2318" s="31">
        <f t="shared" si="1514"/>
        <v>0.68656770844811787</v>
      </c>
      <c r="AV2318" s="31">
        <f t="shared" si="1518"/>
        <v>0.17358019749436657</v>
      </c>
      <c r="AW2318" s="31">
        <f t="shared" si="1518"/>
        <v>7.8678580198949161E-2</v>
      </c>
      <c r="AX2318" s="31">
        <f t="shared" si="1518"/>
        <v>5.3414056161544106E-2</v>
      </c>
      <c r="AY2318" s="31">
        <f t="shared" si="1515"/>
        <v>7.3849412177262657E-3</v>
      </c>
      <c r="AZ2318" s="31">
        <f t="shared" si="1515"/>
        <v>3.7451647929588654E-4</v>
      </c>
      <c r="BA2318" s="31">
        <f t="shared" si="1516"/>
        <v>0.99999999999999989</v>
      </c>
      <c r="BB2318" s="34">
        <f>AU2318*'Propiedades físicas'!$C$4+'Diseño reactor'!AV2318*'Propiedades físicas'!$C$5+'Diseño reactor'!AW2318*'Propiedades físicas'!$C$8+'Diseño reactor'!AX2318*'Propiedades físicas'!$C$9+'Diseño reactor'!AY2318*'Propiedades físicas'!$C$7+'Diseño reactor'!AZ2318*'Propiedades físicas'!$C$6</f>
        <v>875.34865847337915</v>
      </c>
      <c r="BC2318" s="45">
        <f>AU2318*'Propiedades físicas'!$L$4+'Diseño reactor'!AV2318*'Propiedades físicas'!$L$5+'Diseño reactor'!AW2318*'Propiedades físicas'!$L$8+AX2318*'Propiedades físicas'!$L$9+'Diseño reactor'!AY2318*'Propiedades físicas'!$L$7+'Diseño reactor'!AZ2318*'Propiedades físicas'!$L$6</f>
        <v>2.1164694881573887</v>
      </c>
      <c r="BD2318" s="29">
        <f t="shared" si="1493"/>
        <v>1.4402093880596032</v>
      </c>
      <c r="BE2318" s="58">
        <f t="shared" si="1494"/>
        <v>41.233845656493166</v>
      </c>
      <c r="BF2318" s="30">
        <f>AU2318*'Propiedades físicas'!$I$4+'Diseño reactor'!AV2318*'Propiedades físicas'!$I$5+'Diseño reactor'!AW2318*'Propiedades físicas'!$I$8+'Diseño reactor'!AX2318*'Propiedades físicas'!$I$9+'Diseño reactor'!AY2318*'Propiedades físicas'!$I$7+'Diseño reactor'!AZ2318*'Propiedades físicas'!$I$6</f>
        <v>1.9985487081014355E-2</v>
      </c>
      <c r="BG2318" s="24">
        <f>AU2318*'Propiedades físicas'!$O$4+'Diseño reactor'!AV2318*'Propiedades físicas'!$O$5+'Diseño reactor'!AW2318*'Propiedades físicas'!$O$8+'Diseño reactor'!AX2318*'Propiedades físicas'!$O$9+'Diseño reactor'!AY2318*'Propiedades físicas'!$O$7+'Diseño reactor'!AZ2318*'Propiedades físicas'!$O$6</f>
        <v>0.15439941603011861</v>
      </c>
      <c r="BH2318" s="54">
        <f t="shared" si="1495"/>
        <v>41122.59691309648</v>
      </c>
      <c r="BI2318" s="34">
        <f t="shared" si="1517"/>
        <v>273.9561761339782</v>
      </c>
      <c r="BJ2318" s="27">
        <f t="shared" si="1496"/>
        <v>4797.3979283199951</v>
      </c>
      <c r="BK2318" s="34">
        <f t="shared" si="1497"/>
        <v>569.78110661285234</v>
      </c>
      <c r="BL2318" s="27">
        <f t="shared" si="1498"/>
        <v>105.71186273582951</v>
      </c>
      <c r="BM2318" s="34">
        <f t="shared" si="1499"/>
        <v>1.1054421768707483</v>
      </c>
      <c r="BN2318" s="45">
        <f t="shared" si="1500"/>
        <v>2523.9343746649506</v>
      </c>
      <c r="BO2318" s="45">
        <f t="shared" si="1501"/>
        <v>109.54665618179948</v>
      </c>
      <c r="BP2318" s="66">
        <f t="shared" si="1502"/>
        <v>6.6874656265546584</v>
      </c>
    </row>
    <row r="2319" spans="8:68">
      <c r="H2319" s="68">
        <v>2314</v>
      </c>
      <c r="I2319" s="31">
        <f>('Propiedades físicas'!$C$10*'Diseño reactor'!H2319)/1000</f>
        <v>2025.3175816219857</v>
      </c>
      <c r="J2319" s="31">
        <f t="shared" si="1479"/>
        <v>0.22514987483336324</v>
      </c>
      <c r="K2319" s="31">
        <f>(I2319*1000)/'Propiedades físicas'!$F$10</f>
        <v>13229.711158203376</v>
      </c>
      <c r="L2319" s="31">
        <f t="shared" si="1480"/>
        <v>1889.9587368861964</v>
      </c>
      <c r="M2319" s="31">
        <f t="shared" si="1481"/>
        <v>11339.752421317178</v>
      </c>
      <c r="N2319" s="31">
        <f t="shared" si="1482"/>
        <v>0.81674967021875389</v>
      </c>
      <c r="O2319" s="32">
        <f t="shared" si="1483"/>
        <v>4.9004980213125231</v>
      </c>
      <c r="P2319" s="33">
        <f t="shared" si="1484"/>
        <v>0.68338780532932042</v>
      </c>
      <c r="Q2319" s="31">
        <f t="shared" si="1485"/>
        <v>4.7418047107965355</v>
      </c>
      <c r="R2319" s="31">
        <f t="shared" si="1486"/>
        <v>0.11158605321139024</v>
      </c>
      <c r="S2319" s="31">
        <f t="shared" si="1487"/>
        <v>0.15869331051598773</v>
      </c>
      <c r="T2319" s="31">
        <f t="shared" si="1488"/>
        <v>1.8220177729532262E-2</v>
      </c>
      <c r="U2319" s="31">
        <f t="shared" si="1489"/>
        <v>3.5556339485109832E-3</v>
      </c>
      <c r="V2319" s="47">
        <f t="shared" si="1503"/>
        <v>6.7675297226787079E-4</v>
      </c>
      <c r="W2319" s="31">
        <f t="shared" si="1490"/>
        <v>0.16328364706130161</v>
      </c>
      <c r="X2319" s="34">
        <f>(S2319*H2319*'Propiedades físicas'!$F$5*60*24*365)/(1000000)</f>
        <v>56835.330215458569</v>
      </c>
      <c r="Y2319" s="34">
        <f>(U2319*H2319*'Propiedades físicas'!$F$7*60*24*365)/(1000000)</f>
        <v>398.24307096509364</v>
      </c>
      <c r="Z2319" s="31">
        <f t="shared" si="1504"/>
        <v>1581.3593815320473</v>
      </c>
      <c r="AA2319" s="31">
        <f t="shared" si="1505"/>
        <v>10972.536100783183</v>
      </c>
      <c r="AB2319" s="31">
        <f t="shared" si="1506"/>
        <v>258.21012713115704</v>
      </c>
      <c r="AC2319" s="31">
        <f t="shared" si="1507"/>
        <v>367.2163205339956</v>
      </c>
      <c r="AD2319" s="31">
        <f t="shared" si="1491"/>
        <v>42.161491266137652</v>
      </c>
      <c r="AE2319" s="31">
        <f t="shared" si="1508"/>
        <v>8.2277369568544145</v>
      </c>
      <c r="AF2319" s="31">
        <f t="shared" si="1509"/>
        <v>13229.711158203374</v>
      </c>
      <c r="AG2319" s="31">
        <f t="shared" si="1510"/>
        <v>0.11953090756267121</v>
      </c>
      <c r="AH2319" s="31">
        <f t="shared" si="1511"/>
        <v>0.82938591550272966</v>
      </c>
      <c r="AI2319" s="31">
        <f t="shared" si="1511"/>
        <v>1.9517442523380276E-2</v>
      </c>
      <c r="AJ2319" s="31">
        <f t="shared" si="1511"/>
        <v>2.7756941640127573E-2</v>
      </c>
      <c r="AK2319" s="31">
        <f t="shared" si="1492"/>
        <v>3.1868791965268639E-3</v>
      </c>
      <c r="AL2319" s="31">
        <f t="shared" si="1492"/>
        <v>6.2191357456452289E-4</v>
      </c>
      <c r="AM2319" s="31">
        <f t="shared" si="1512"/>
        <v>1</v>
      </c>
      <c r="AN2319" s="31">
        <f>(Z2319*'Propiedades físicas'!$F$4)/1000</f>
        <v>1390.6158129316518</v>
      </c>
      <c r="AO2319" s="31">
        <f>(AA2319*'Propiedades físicas'!$F$6)/1000</f>
        <v>351.56005666909323</v>
      </c>
      <c r="AP2319" s="31">
        <f>(AB2319*'Propiedades físicas'!$F$9)/1000</f>
        <v>159.30273793356733</v>
      </c>
      <c r="AQ2319" s="31">
        <f>(AC2319*'Propiedades físicas'!$F$5)/1000</f>
        <v>108.13418990764569</v>
      </c>
      <c r="AR2319" s="31">
        <f>(AD2319*'Propiedades físicas'!$F$8)/1000</f>
        <v>14.947091883671115</v>
      </c>
      <c r="AS2319" s="31">
        <f>(AE2319*'Propiedades físicas'!$F$7)/1000</f>
        <v>0.75769229635672308</v>
      </c>
      <c r="AT2319" s="31">
        <f t="shared" si="1513"/>
        <v>2025.3175816219862</v>
      </c>
      <c r="AU2319" s="31">
        <f t="shared" si="1514"/>
        <v>0.68661617592731794</v>
      </c>
      <c r="AV2319" s="31">
        <f t="shared" si="1518"/>
        <v>0.17358268148126405</v>
      </c>
      <c r="AW2319" s="31">
        <f t="shared" si="1518"/>
        <v>7.8655683127970916E-2</v>
      </c>
      <c r="AX2319" s="31">
        <f t="shared" si="1518"/>
        <v>5.3391226585336737E-2</v>
      </c>
      <c r="AY2319" s="31">
        <f t="shared" si="1515"/>
        <v>7.3801225147616892E-3</v>
      </c>
      <c r="AZ2319" s="31">
        <f t="shared" si="1515"/>
        <v>3.7411036334850816E-4</v>
      </c>
      <c r="BA2319" s="31">
        <f t="shared" si="1516"/>
        <v>0.99999999999999989</v>
      </c>
      <c r="BB2319" s="34">
        <f>AU2319*'Propiedades físicas'!$C$4+'Diseño reactor'!AV2319*'Propiedades físicas'!$C$5+'Diseño reactor'!AW2319*'Propiedades físicas'!$C$8+'Diseño reactor'!AX2319*'Propiedades físicas'!$C$9+'Diseño reactor'!AY2319*'Propiedades físicas'!$C$7+'Diseño reactor'!AZ2319*'Propiedades físicas'!$C$6</f>
        <v>875.34852328723173</v>
      </c>
      <c r="BC2319" s="45">
        <f>AU2319*'Propiedades físicas'!$L$4+'Diseño reactor'!AV2319*'Propiedades físicas'!$L$5+'Diseño reactor'!AW2319*'Propiedades físicas'!$L$8+AX2319*'Propiedades físicas'!$L$9+'Diseño reactor'!AY2319*'Propiedades físicas'!$L$7+'Diseño reactor'!AZ2319*'Propiedades físicas'!$L$6</f>
        <v>2.1165040400038571</v>
      </c>
      <c r="BD2319" s="29">
        <f t="shared" si="1493"/>
        <v>1.4396653440327476</v>
      </c>
      <c r="BE2319" s="58">
        <f t="shared" si="1494"/>
        <v>41.233259619406766</v>
      </c>
      <c r="BF2319" s="30">
        <f>AU2319*'Propiedades físicas'!$I$4+'Diseño reactor'!AV2319*'Propiedades físicas'!$I$5+'Diseño reactor'!AW2319*'Propiedades físicas'!$I$8+'Diseño reactor'!AX2319*'Propiedades físicas'!$I$9+'Diseño reactor'!AY2319*'Propiedades físicas'!$I$7+'Diseño reactor'!AZ2319*'Propiedades físicas'!$I$6</f>
        <v>1.99855449875623E-2</v>
      </c>
      <c r="BG2319" s="24">
        <f>AU2319*'Propiedades físicas'!$O$4+'Diseño reactor'!AV2319*'Propiedades físicas'!$O$5+'Diseño reactor'!AW2319*'Propiedades físicas'!$O$8+'Diseño reactor'!AX2319*'Propiedades físicas'!$O$9+'Diseño reactor'!AY2319*'Propiedades físicas'!$O$7+'Diseño reactor'!AZ2319*'Propiedades físicas'!$O$6</f>
        <v>0.15440109610779465</v>
      </c>
      <c r="BH2319" s="54">
        <f t="shared" si="1495"/>
        <v>41122.471412770967</v>
      </c>
      <c r="BI2319" s="34">
        <f t="shared" si="1517"/>
        <v>273.95846126845618</v>
      </c>
      <c r="BJ2319" s="27">
        <f t="shared" si="1496"/>
        <v>4797.401506350071</v>
      </c>
      <c r="BK2319" s="34">
        <f t="shared" si="1497"/>
        <v>569.78773157664318</v>
      </c>
      <c r="BL2319" s="27">
        <f t="shared" si="1498"/>
        <v>105.71209077568575</v>
      </c>
      <c r="BM2319" s="34">
        <f t="shared" si="1499"/>
        <v>1.1054421768707483</v>
      </c>
      <c r="BN2319" s="45">
        <f t="shared" si="1500"/>
        <v>2525.1333620731789</v>
      </c>
      <c r="BO2319" s="45">
        <f t="shared" si="1501"/>
        <v>109.55391637847947</v>
      </c>
      <c r="BP2319" s="66">
        <f t="shared" si="1502"/>
        <v>6.6874645937630897</v>
      </c>
    </row>
    <row r="2320" spans="8:68">
      <c r="H2320" s="68">
        <v>2315</v>
      </c>
      <c r="I2320" s="31">
        <f>('Propiedades físicas'!$C$10*'Diseño reactor'!H2320)/1000</f>
        <v>2026.1928269035857</v>
      </c>
      <c r="J2320" s="31">
        <f t="shared" si="1479"/>
        <v>0.22505261786799244</v>
      </c>
      <c r="K2320" s="31">
        <f>(I2320*1000)/'Propiedades físicas'!$F$10</f>
        <v>13235.428405894907</v>
      </c>
      <c r="L2320" s="31">
        <f t="shared" si="1480"/>
        <v>1890.7754865564152</v>
      </c>
      <c r="M2320" s="31">
        <f t="shared" si="1481"/>
        <v>11344.65291933849</v>
      </c>
      <c r="N2320" s="31">
        <f t="shared" si="1482"/>
        <v>0.81674967021875389</v>
      </c>
      <c r="O2320" s="32">
        <f t="shared" si="1483"/>
        <v>4.9004980213125231</v>
      </c>
      <c r="P2320" s="33">
        <f t="shared" si="1484"/>
        <v>0.68343601004822052</v>
      </c>
      <c r="Q2320" s="31">
        <f t="shared" si="1485"/>
        <v>4.7418725089989984</v>
      </c>
      <c r="R2320" s="31">
        <f t="shared" si="1486"/>
        <v>0.11155358773205372</v>
      </c>
      <c r="S2320" s="31">
        <f t="shared" si="1487"/>
        <v>0.15862551231352487</v>
      </c>
      <c r="T2320" s="31">
        <f t="shared" si="1488"/>
        <v>1.8208292733967874E-2</v>
      </c>
      <c r="U2320" s="31">
        <f t="shared" si="1489"/>
        <v>3.5517797045117911E-3</v>
      </c>
      <c r="V2320" s="47">
        <f t="shared" si="1503"/>
        <v>6.7680070897979119E-4</v>
      </c>
      <c r="W2320" s="31">
        <f t="shared" si="1490"/>
        <v>0.16322462687352829</v>
      </c>
      <c r="X2320" s="34">
        <f>(S2320*H2320*'Propiedades físicas'!$F$5*60*24*365)/(1000000)</f>
        <v>56835.599594254592</v>
      </c>
      <c r="Y2320" s="34">
        <f>(U2320*H2320*'Propiedades físicas'!$F$7*60*24*365)/(1000000)</f>
        <v>397.98329758624806</v>
      </c>
      <c r="Z2320" s="31">
        <f t="shared" si="1504"/>
        <v>1582.1543632616306</v>
      </c>
      <c r="AA2320" s="31">
        <f t="shared" si="1505"/>
        <v>10977.434858332681</v>
      </c>
      <c r="AB2320" s="31">
        <f t="shared" si="1506"/>
        <v>258.24655559970438</v>
      </c>
      <c r="AC2320" s="31">
        <f t="shared" si="1507"/>
        <v>367.21806100581006</v>
      </c>
      <c r="AD2320" s="31">
        <f t="shared" si="1491"/>
        <v>42.152197679135625</v>
      </c>
      <c r="AE2320" s="31">
        <f t="shared" si="1508"/>
        <v>8.2223700159447954</v>
      </c>
      <c r="AF2320" s="31">
        <f t="shared" si="1509"/>
        <v>13235.428405894905</v>
      </c>
      <c r="AG2320" s="31">
        <f t="shared" si="1510"/>
        <v>0.11953933901806742</v>
      </c>
      <c r="AH2320" s="31">
        <f t="shared" si="1511"/>
        <v>0.82939777404133441</v>
      </c>
      <c r="AI2320" s="31">
        <f t="shared" si="1511"/>
        <v>1.9511764007932253E-2</v>
      </c>
      <c r="AJ2320" s="31">
        <f t="shared" si="1511"/>
        <v>2.7745083101522836E-2</v>
      </c>
      <c r="AK2320" s="31">
        <f t="shared" si="1492"/>
        <v>3.1848003998390809E-3</v>
      </c>
      <c r="AL2320" s="31">
        <f t="shared" si="1492"/>
        <v>6.2123943130413877E-4</v>
      </c>
      <c r="AM2320" s="31">
        <f t="shared" si="1512"/>
        <v>1</v>
      </c>
      <c r="AN2320" s="31">
        <f>(Z2320*'Propiedades físicas'!$F$4)/1000</f>
        <v>1391.3149039650127</v>
      </c>
      <c r="AO2320" s="31">
        <f>(AA2320*'Propiedades físicas'!$F$6)/1000</f>
        <v>351.71701286097908</v>
      </c>
      <c r="AP2320" s="31">
        <f>(AB2320*'Propiedades físicas'!$F$9)/1000</f>
        <v>159.32521247723759</v>
      </c>
      <c r="AQ2320" s="31">
        <f>(AC2320*'Propiedades físicas'!$F$5)/1000</f>
        <v>108.1347024243809</v>
      </c>
      <c r="AR2320" s="31">
        <f>(AD2320*'Propiedades físicas'!$F$8)/1000</f>
        <v>14.943797121207156</v>
      </c>
      <c r="AS2320" s="31">
        <f>(AE2320*'Propiedades físicas'!$F$7)/1000</f>
        <v>0.75719805476835622</v>
      </c>
      <c r="AT2320" s="31">
        <f t="shared" si="1513"/>
        <v>2026.1928269035859</v>
      </c>
      <c r="AU2320" s="31">
        <f t="shared" si="1514"/>
        <v>0.68666460836859766</v>
      </c>
      <c r="AV2320" s="31">
        <f t="shared" si="1518"/>
        <v>0.17358516336200372</v>
      </c>
      <c r="AW2320" s="31">
        <f t="shared" si="1518"/>
        <v>7.8632798597316769E-2</v>
      </c>
      <c r="AX2320" s="31">
        <f t="shared" si="1518"/>
        <v>5.3368416366191378E-2</v>
      </c>
      <c r="AY2320" s="31">
        <f t="shared" si="1515"/>
        <v>7.3753084715259629E-3</v>
      </c>
      <c r="AZ2320" s="31">
        <f t="shared" si="1515"/>
        <v>3.7370483436440801E-4</v>
      </c>
      <c r="BA2320" s="31">
        <f t="shared" si="1516"/>
        <v>0.99999999999999989</v>
      </c>
      <c r="BB2320" s="34">
        <f>AU2320*'Propiedades físicas'!$C$4+'Diseño reactor'!AV2320*'Propiedades físicas'!$C$5+'Diseño reactor'!AW2320*'Propiedades físicas'!$C$8+'Diseño reactor'!AX2320*'Propiedades físicas'!$C$9+'Diseño reactor'!AY2320*'Propiedades físicas'!$C$7+'Diseño reactor'!AZ2320*'Propiedades físicas'!$C$6</f>
        <v>875.34838828822285</v>
      </c>
      <c r="BC2320" s="45">
        <f>AU2320*'Propiedades físicas'!$L$4+'Diseño reactor'!AV2320*'Propiedades físicas'!$L$5+'Diseño reactor'!AW2320*'Propiedades físicas'!$L$8+AX2320*'Propiedades físicas'!$L$9+'Diseño reactor'!AY2320*'Propiedades físicas'!$L$7+'Diseño reactor'!AZ2320*'Propiedades físicas'!$L$6</f>
        <v>2.1165385658529274</v>
      </c>
      <c r="BD2320" s="29">
        <f t="shared" si="1493"/>
        <v>1.4391217114329948</v>
      </c>
      <c r="BE2320" s="58">
        <f t="shared" si="1494"/>
        <v>41.232674031225535</v>
      </c>
      <c r="BF2320" s="30">
        <f>AU2320*'Propiedades físicas'!$I$4+'Diseño reactor'!AV2320*'Propiedades físicas'!$I$5+'Diseño reactor'!AW2320*'Propiedades físicas'!$I$8+'Diseño reactor'!AX2320*'Propiedades físicas'!$I$9+'Diseño reactor'!AY2320*'Propiedades físicas'!$I$7+'Diseño reactor'!AZ2320*'Propiedades físicas'!$I$6</f>
        <v>1.9985602805772433E-2</v>
      </c>
      <c r="BG2320" s="24">
        <f>AU2320*'Propiedades físicas'!$O$4+'Diseño reactor'!AV2320*'Propiedades físicas'!$O$5+'Diseño reactor'!AW2320*'Propiedades físicas'!$O$8+'Diseño reactor'!AX2320*'Propiedades físicas'!$O$9+'Diseño reactor'!AY2320*'Propiedades físicas'!$O$7+'Diseño reactor'!AZ2320*'Propiedades físicas'!$O$6</f>
        <v>0.15440277497242963</v>
      </c>
      <c r="BH2320" s="54">
        <f t="shared" si="1495"/>
        <v>41122.346103727898</v>
      </c>
      <c r="BI2320" s="34">
        <f t="shared" si="1517"/>
        <v>273.96074395546992</v>
      </c>
      <c r="BJ2320" s="27">
        <f t="shared" si="1496"/>
        <v>4797.4050848325896</v>
      </c>
      <c r="BK2320" s="34">
        <f t="shared" si="1497"/>
        <v>569.79435212691999</v>
      </c>
      <c r="BL2320" s="27">
        <f t="shared" si="1498"/>
        <v>105.71231865930845</v>
      </c>
      <c r="BM2320" s="34">
        <f t="shared" si="1499"/>
        <v>1.1054421768707483</v>
      </c>
      <c r="BN2320" s="45">
        <f t="shared" si="1500"/>
        <v>2526.3323662252233</v>
      </c>
      <c r="BO2320" s="45">
        <f t="shared" si="1501"/>
        <v>109.56117132732948</v>
      </c>
      <c r="BP2320" s="66">
        <f t="shared" si="1502"/>
        <v>6.6874635624012173</v>
      </c>
    </row>
    <row r="2321" spans="8:68">
      <c r="H2321" s="68">
        <v>2316</v>
      </c>
      <c r="I2321" s="31">
        <f>('Propiedades físicas'!$C$10*'Diseño reactor'!H2321)/1000</f>
        <v>2027.0680721851852</v>
      </c>
      <c r="J2321" s="31">
        <f t="shared" si="1479"/>
        <v>0.2249554448896384</v>
      </c>
      <c r="K2321" s="31">
        <f>(I2321*1000)/'Propiedades físicas'!$F$10</f>
        <v>13241.145653586438</v>
      </c>
      <c r="L2321" s="31">
        <f t="shared" si="1480"/>
        <v>1891.592236226634</v>
      </c>
      <c r="M2321" s="31">
        <f t="shared" si="1481"/>
        <v>11349.553417359804</v>
      </c>
      <c r="N2321" s="31">
        <f t="shared" si="1482"/>
        <v>0.81674967021875389</v>
      </c>
      <c r="O2321" s="32">
        <f t="shared" si="1483"/>
        <v>4.9004980213125231</v>
      </c>
      <c r="P2321" s="33">
        <f t="shared" si="1484"/>
        <v>0.68348417993174526</v>
      </c>
      <c r="Q2321" s="31">
        <f t="shared" si="1485"/>
        <v>4.7419402497395469</v>
      </c>
      <c r="R2321" s="31">
        <f t="shared" si="1486"/>
        <v>0.11152114003011765</v>
      </c>
      <c r="S2321" s="31">
        <f t="shared" si="1487"/>
        <v>0.15855777157297599</v>
      </c>
      <c r="T2321" s="31">
        <f t="shared" si="1488"/>
        <v>1.8196419227814609E-2</v>
      </c>
      <c r="U2321" s="31">
        <f t="shared" si="1489"/>
        <v>3.5479310290763835E-3</v>
      </c>
      <c r="V2321" s="47">
        <f t="shared" si="1503"/>
        <v>6.7684841119454388E-4</v>
      </c>
      <c r="W2321" s="31">
        <f t="shared" si="1490"/>
        <v>0.16316564933698172</v>
      </c>
      <c r="X2321" s="34">
        <f>(S2321*H2321*'Propiedades físicas'!$F$5*60*24*365)/(1000000)</f>
        <v>56835.868583855474</v>
      </c>
      <c r="Y2321" s="34">
        <f>(U2321*H2321*'Propiedades físicas'!$F$7*60*24*365)/(1000000)</f>
        <v>397.72377533439118</v>
      </c>
      <c r="Z2321" s="31">
        <f t="shared" si="1504"/>
        <v>1582.9493607219219</v>
      </c>
      <c r="AA2321" s="31">
        <f t="shared" si="1505"/>
        <v>10982.333618396791</v>
      </c>
      <c r="AB2321" s="31">
        <f t="shared" si="1506"/>
        <v>258.28296030975247</v>
      </c>
      <c r="AC2321" s="31">
        <f t="shared" si="1507"/>
        <v>367.21979896301241</v>
      </c>
      <c r="AD2321" s="31">
        <f t="shared" si="1491"/>
        <v>42.142906931618633</v>
      </c>
      <c r="AE2321" s="31">
        <f t="shared" si="1508"/>
        <v>8.2170082633409045</v>
      </c>
      <c r="AF2321" s="31">
        <f t="shared" si="1509"/>
        <v>13241.145653586438</v>
      </c>
      <c r="AG2321" s="31">
        <f t="shared" si="1510"/>
        <v>0.11954776438043119</v>
      </c>
      <c r="AH2321" s="31">
        <f t="shared" si="1511"/>
        <v>0.82940962252931372</v>
      </c>
      <c r="AI2321" s="31">
        <f t="shared" si="1511"/>
        <v>1.9506088601917545E-2</v>
      </c>
      <c r="AJ2321" s="31">
        <f t="shared" si="1511"/>
        <v>2.7733234613543344E-2</v>
      </c>
      <c r="AK2321" s="31">
        <f t="shared" si="1492"/>
        <v>3.1827236127565739E-3</v>
      </c>
      <c r="AL2321" s="31">
        <f t="shared" si="1492"/>
        <v>6.2056626203755129E-4</v>
      </c>
      <c r="AM2321" s="31">
        <f t="shared" si="1512"/>
        <v>1</v>
      </c>
      <c r="AN2321" s="31">
        <f>(Z2321*'Propiedades físicas'!$F$4)/1000</f>
        <v>1392.0140088316437</v>
      </c>
      <c r="AO2321" s="31">
        <f>(AA2321*'Propiedades físicas'!$F$6)/1000</f>
        <v>351.87396913343321</v>
      </c>
      <c r="AP2321" s="31">
        <f>(AB2321*'Propiedades físicas'!$F$9)/1000</f>
        <v>159.34767236310176</v>
      </c>
      <c r="AQ2321" s="31">
        <f>(AC2321*'Propiedades físicas'!$F$5)/1000</f>
        <v>108.13521420063827</v>
      </c>
      <c r="AR2321" s="31">
        <f>(AD2321*'Propiedades físicas'!$F$8)/1000</f>
        <v>14.940503365397431</v>
      </c>
      <c r="AS2321" s="31">
        <f>(AE2321*'Propiedades físicas'!$F$7)/1000</f>
        <v>0.75670429097106384</v>
      </c>
      <c r="AT2321" s="31">
        <f t="shared" si="1513"/>
        <v>2027.0680721851857</v>
      </c>
      <c r="AU2321" s="31">
        <f t="shared" si="1514"/>
        <v>0.68671300580993722</v>
      </c>
      <c r="AV2321" s="31">
        <f t="shared" si="1518"/>
        <v>0.17358764313924196</v>
      </c>
      <c r="AW2321" s="31">
        <f t="shared" si="1518"/>
        <v>7.8609926597740978E-2</v>
      </c>
      <c r="AX2321" s="31">
        <f t="shared" si="1518"/>
        <v>5.3345625479695007E-2</v>
      </c>
      <c r="AY2321" s="31">
        <f t="shared" si="1515"/>
        <v>7.3704990821011366E-3</v>
      </c>
      <c r="AZ2321" s="31">
        <f t="shared" si="1515"/>
        <v>3.7329989128353954E-4</v>
      </c>
      <c r="BA2321" s="31">
        <f t="shared" si="1516"/>
        <v>0.99999999999999989</v>
      </c>
      <c r="BB2321" s="34">
        <f>AU2321*'Propiedades físicas'!$C$4+'Diseño reactor'!AV2321*'Propiedades físicas'!$C$5+'Diseño reactor'!AW2321*'Propiedades físicas'!$C$8+'Diseño reactor'!AX2321*'Propiedades físicas'!$C$9+'Diseño reactor'!AY2321*'Propiedades físicas'!$C$7+'Diseño reactor'!AZ2321*'Propiedades físicas'!$C$6</f>
        <v>875.34825347603203</v>
      </c>
      <c r="BC2321" s="45">
        <f>AU2321*'Propiedades físicas'!$L$4+'Diseño reactor'!AV2321*'Propiedades físicas'!$L$5+'Diseño reactor'!AW2321*'Propiedades físicas'!$L$8+AX2321*'Propiedades físicas'!$L$9+'Diseño reactor'!AY2321*'Propiedades físicas'!$L$7+'Diseño reactor'!AZ2321*'Propiedades físicas'!$L$6</f>
        <v>2.1165730657337449</v>
      </c>
      <c r="BD2321" s="29">
        <f t="shared" si="1493"/>
        <v>1.4385784897933407</v>
      </c>
      <c r="BE2321" s="58">
        <f t="shared" si="1494"/>
        <v>41.232088891432525</v>
      </c>
      <c r="BF2321" s="30">
        <f>AU2321*'Propiedades físicas'!$I$4+'Diseño reactor'!AV2321*'Propiedades físicas'!$I$5+'Diseño reactor'!AW2321*'Propiedades físicas'!$I$8+'Diseño reactor'!AX2321*'Propiedades físicas'!$I$9+'Diseño reactor'!AY2321*'Propiedades físicas'!$I$7+'Diseño reactor'!AZ2321*'Propiedades físicas'!$I$6</f>
        <v>1.998566053579693E-2</v>
      </c>
      <c r="BG2321" s="24">
        <f>AU2321*'Propiedades físicas'!$O$4+'Diseño reactor'!AV2321*'Propiedades físicas'!$O$5+'Diseño reactor'!AW2321*'Propiedades físicas'!$O$8+'Diseño reactor'!AX2321*'Propiedades físicas'!$O$9+'Diseño reactor'!AY2321*'Propiedades físicas'!$O$7+'Diseño reactor'!AZ2321*'Propiedades físicas'!$O$6</f>
        <v>0.1544044526253136</v>
      </c>
      <c r="BH2321" s="54">
        <f t="shared" si="1495"/>
        <v>41122.220985635773</v>
      </c>
      <c r="BI2321" s="34">
        <f t="shared" si="1517"/>
        <v>273.963024198634</v>
      </c>
      <c r="BJ2321" s="27">
        <f t="shared" si="1496"/>
        <v>4797.4086637633554</v>
      </c>
      <c r="BK2321" s="34">
        <f t="shared" si="1497"/>
        <v>569.80096826793692</v>
      </c>
      <c r="BL2321" s="27">
        <f t="shared" si="1498"/>
        <v>105.71254638685275</v>
      </c>
      <c r="BM2321" s="34">
        <f t="shared" si="1499"/>
        <v>1.1054421768707483</v>
      </c>
      <c r="BN2321" s="45">
        <f t="shared" si="1500"/>
        <v>2527.5313871024096</v>
      </c>
      <c r="BO2321" s="45">
        <f t="shared" si="1501"/>
        <v>109.56842103403727</v>
      </c>
      <c r="BP2321" s="66">
        <f t="shared" si="1502"/>
        <v>6.6874625324665917</v>
      </c>
    </row>
    <row r="2322" spans="8:68">
      <c r="H2322" s="68">
        <v>2317</v>
      </c>
      <c r="I2322" s="31">
        <f>('Propiedades físicas'!$C$10*'Diseño reactor'!H2322)/1000</f>
        <v>2027.9433174667852</v>
      </c>
      <c r="J2322" s="31">
        <f t="shared" si="1479"/>
        <v>0.22485835578955654</v>
      </c>
      <c r="K2322" s="31">
        <f>(I2322*1000)/'Propiedades físicas'!$F$10</f>
        <v>13246.862901277969</v>
      </c>
      <c r="L2322" s="31">
        <f t="shared" si="1480"/>
        <v>1892.4089858968528</v>
      </c>
      <c r="M2322" s="31">
        <f t="shared" si="1481"/>
        <v>11354.453915381117</v>
      </c>
      <c r="N2322" s="31">
        <f t="shared" si="1482"/>
        <v>0.81674967021875389</v>
      </c>
      <c r="O2322" s="32">
        <f t="shared" si="1483"/>
        <v>4.9004980213125231</v>
      </c>
      <c r="P2322" s="33">
        <f t="shared" si="1484"/>
        <v>0.683532315017642</v>
      </c>
      <c r="Q2322" s="31">
        <f t="shared" si="1485"/>
        <v>4.7420079330906226</v>
      </c>
      <c r="R2322" s="31">
        <f t="shared" si="1486"/>
        <v>0.11148871009247541</v>
      </c>
      <c r="S2322" s="31">
        <f t="shared" si="1487"/>
        <v>0.15849008822190014</v>
      </c>
      <c r="T2322" s="31">
        <f t="shared" si="1488"/>
        <v>1.8184557196484881E-2</v>
      </c>
      <c r="U2322" s="31">
        <f t="shared" si="1489"/>
        <v>3.5440879121516554E-3</v>
      </c>
      <c r="V2322" s="47">
        <f t="shared" si="1503"/>
        <v>6.7689607894950955E-4</v>
      </c>
      <c r="W2322" s="31">
        <f t="shared" si="1490"/>
        <v>0.16310671440544533</v>
      </c>
      <c r="X2322" s="34">
        <f>(S2322*H2322*'Propiedades físicas'!$F$5*60*24*365)/(1000000)</f>
        <v>56836.137184963874</v>
      </c>
      <c r="Y2322" s="34">
        <f>(U2322*H2322*'Propiedades físicas'!$F$7*60*24*365)/(1000000)</f>
        <v>397.46450389067854</v>
      </c>
      <c r="Z2322" s="31">
        <f t="shared" si="1504"/>
        <v>1583.7443738958766</v>
      </c>
      <c r="AA2322" s="31">
        <f t="shared" si="1505"/>
        <v>10987.232380970972</v>
      </c>
      <c r="AB2322" s="31">
        <f t="shared" si="1506"/>
        <v>258.31934128426553</v>
      </c>
      <c r="AC2322" s="31">
        <f t="shared" si="1507"/>
        <v>367.22153441014262</v>
      </c>
      <c r="AD2322" s="31">
        <f t="shared" si="1491"/>
        <v>42.133619024255466</v>
      </c>
      <c r="AE2322" s="31">
        <f t="shared" si="1508"/>
        <v>8.2116516924553853</v>
      </c>
      <c r="AF2322" s="31">
        <f t="shared" si="1509"/>
        <v>13246.862901277967</v>
      </c>
      <c r="AG2322" s="31">
        <f t="shared" si="1510"/>
        <v>0.11955618365636499</v>
      </c>
      <c r="AH2322" s="31">
        <f t="shared" si="1511"/>
        <v>0.82942146097933866</v>
      </c>
      <c r="AI2322" s="31">
        <f t="shared" si="1511"/>
        <v>1.950041630304369E-2</v>
      </c>
      <c r="AJ2322" s="31">
        <f t="shared" si="1511"/>
        <v>2.7721396163518503E-2</v>
      </c>
      <c r="AK2322" s="31">
        <f t="shared" si="1492"/>
        <v>3.180648832727838E-3</v>
      </c>
      <c r="AL2322" s="31">
        <f t="shared" si="1492"/>
        <v>6.1989406500637828E-4</v>
      </c>
      <c r="AM2322" s="31">
        <f t="shared" si="1512"/>
        <v>1</v>
      </c>
      <c r="AN2322" s="31">
        <f>(Z2322*'Propiedades físicas'!$F$4)/1000</f>
        <v>1392.7131275165561</v>
      </c>
      <c r="AO2322" s="31">
        <f>(AA2322*'Propiedades físicas'!$F$6)/1000</f>
        <v>352.03092548630991</v>
      </c>
      <c r="AP2322" s="31">
        <f>(AB2322*'Propiedades físicas'!$F$9)/1000</f>
        <v>159.37011760532761</v>
      </c>
      <c r="AQ2322" s="31">
        <f>(AC2322*'Propiedades físicas'!$F$5)/1000</f>
        <v>108.13572523775471</v>
      </c>
      <c r="AR2322" s="31">
        <f>(AD2322*'Propiedades físicas'!$F$8)/1000</f>
        <v>14.937210616479042</v>
      </c>
      <c r="AS2322" s="31">
        <f>(AE2322*'Propiedades físicas'!$F$7)/1000</f>
        <v>0.75621100435821642</v>
      </c>
      <c r="AT2322" s="31">
        <f t="shared" si="1513"/>
        <v>2027.9433174667856</v>
      </c>
      <c r="AU2322" s="31">
        <f t="shared" si="1514"/>
        <v>0.6867613682892626</v>
      </c>
      <c r="AV2322" s="31">
        <f t="shared" si="1518"/>
        <v>0.17359012081563055</v>
      </c>
      <c r="AW2322" s="31">
        <f t="shared" si="1518"/>
        <v>7.8587067120004864E-2</v>
      </c>
      <c r="AX2322" s="31">
        <f t="shared" si="1518"/>
        <v>5.3322853901475377E-2</v>
      </c>
      <c r="AY2322" s="31">
        <f t="shared" si="1515"/>
        <v>7.3656943405784759E-3</v>
      </c>
      <c r="AZ2322" s="31">
        <f t="shared" si="1515"/>
        <v>3.728955330481528E-4</v>
      </c>
      <c r="BA2322" s="31">
        <f t="shared" si="1516"/>
        <v>1</v>
      </c>
      <c r="BB2322" s="34">
        <f>AU2322*'Propiedades físicas'!$C$4+'Diseño reactor'!AV2322*'Propiedades físicas'!$C$5+'Diseño reactor'!AW2322*'Propiedades físicas'!$C$8+'Diseño reactor'!AX2322*'Propiedades físicas'!$C$9+'Diseño reactor'!AY2322*'Propiedades físicas'!$C$7+'Diseño reactor'!AZ2322*'Propiedades físicas'!$C$6</f>
        <v>875.34811885034014</v>
      </c>
      <c r="BC2322" s="45">
        <f>AU2322*'Propiedades físicas'!$L$4+'Diseño reactor'!AV2322*'Propiedades físicas'!$L$5+'Diseño reactor'!AW2322*'Propiedades físicas'!$L$8+AX2322*'Propiedades físicas'!$L$9+'Diseño reactor'!AY2322*'Propiedades físicas'!$L$7+'Diseño reactor'!AZ2322*'Propiedades físicas'!$L$6</f>
        <v>2.1166075396754156</v>
      </c>
      <c r="BD2322" s="29">
        <f t="shared" si="1493"/>
        <v>1.4380356786474811</v>
      </c>
      <c r="BE2322" s="58">
        <f t="shared" si="1494"/>
        <v>41.231504199511555</v>
      </c>
      <c r="BF2322" s="30">
        <f>AU2322*'Propiedades físicas'!$I$4+'Diseño reactor'!AV2322*'Propiedades físicas'!$I$5+'Diseño reactor'!AW2322*'Propiedades físicas'!$I$8+'Diseño reactor'!AX2322*'Propiedades físicas'!$I$9+'Diseño reactor'!AY2322*'Propiedades físicas'!$I$7+'Diseño reactor'!AZ2322*'Propiedades físicas'!$I$6</f>
        <v>1.9985718177787683E-2</v>
      </c>
      <c r="BG2322" s="24">
        <f>AU2322*'Propiedades físicas'!$O$4+'Diseño reactor'!AV2322*'Propiedades físicas'!$O$5+'Diseño reactor'!AW2322*'Propiedades físicas'!$O$8+'Diseño reactor'!AX2322*'Propiedades físicas'!$O$9+'Diseño reactor'!AY2322*'Propiedades físicas'!$O$7+'Diseño reactor'!AZ2322*'Propiedades físicas'!$O$6</f>
        <v>0.1544061290677349</v>
      </c>
      <c r="BH2322" s="54">
        <f t="shared" si="1495"/>
        <v>41122.096058163777</v>
      </c>
      <c r="BI2322" s="34">
        <f t="shared" si="1517"/>
        <v>273.96530200155723</v>
      </c>
      <c r="BJ2322" s="27">
        <f t="shared" si="1496"/>
        <v>4797.412243138192</v>
      </c>
      <c r="BK2322" s="34">
        <f t="shared" si="1497"/>
        <v>569.80758000394405</v>
      </c>
      <c r="BL2322" s="27">
        <f t="shared" si="1498"/>
        <v>105.71277395847368</v>
      </c>
      <c r="BM2322" s="34">
        <f t="shared" si="1499"/>
        <v>1.1054421768707483</v>
      </c>
      <c r="BN2322" s="45">
        <f t="shared" si="1500"/>
        <v>2528.7304246861008</v>
      </c>
      <c r="BO2322" s="45">
        <f t="shared" si="1501"/>
        <v>109.57566550428223</v>
      </c>
      <c r="BP2322" s="66">
        <f t="shared" si="1502"/>
        <v>6.6874615039567766</v>
      </c>
    </row>
    <row r="2323" spans="8:68">
      <c r="H2323" s="68">
        <v>2318</v>
      </c>
      <c r="I2323" s="31">
        <f>('Propiedades físicas'!$C$10*'Diseño reactor'!H2323)/1000</f>
        <v>2028.8185627483849</v>
      </c>
      <c r="J2323" s="31">
        <f t="shared" si="1479"/>
        <v>0.22476135045919005</v>
      </c>
      <c r="K2323" s="31">
        <f>(I2323*1000)/'Propiedades físicas'!$F$10</f>
        <v>13252.5801489695</v>
      </c>
      <c r="L2323" s="31">
        <f t="shared" si="1480"/>
        <v>1893.2257355670713</v>
      </c>
      <c r="M2323" s="31">
        <f t="shared" si="1481"/>
        <v>11359.354413402429</v>
      </c>
      <c r="N2323" s="31">
        <f t="shared" si="1482"/>
        <v>0.81674967021875378</v>
      </c>
      <c r="O2323" s="32">
        <f t="shared" si="1483"/>
        <v>4.9004980213125231</v>
      </c>
      <c r="P2323" s="33">
        <f t="shared" si="1484"/>
        <v>0.68358041534360336</v>
      </c>
      <c r="Q2323" s="31">
        <f t="shared" si="1485"/>
        <v>4.7420755591245456</v>
      </c>
      <c r="R2323" s="31">
        <f t="shared" si="1486"/>
        <v>0.11145629790603043</v>
      </c>
      <c r="S2323" s="31">
        <f t="shared" si="1487"/>
        <v>0.15842246218797681</v>
      </c>
      <c r="T2323" s="31">
        <f t="shared" si="1488"/>
        <v>1.8172706625413784E-2</v>
      </c>
      <c r="U2323" s="31">
        <f t="shared" si="1489"/>
        <v>3.5402503437062666E-3</v>
      </c>
      <c r="V2323" s="47">
        <f t="shared" si="1503"/>
        <v>6.76943712282015E-4</v>
      </c>
      <c r="W2323" s="31">
        <f t="shared" si="1490"/>
        <v>0.16304782203276943</v>
      </c>
      <c r="X2323" s="34">
        <f>(S2323*H2323*'Propiedades físicas'!$F$5*60*24*365)/(1000000)</f>
        <v>56836.405398280855</v>
      </c>
      <c r="Y2323" s="34">
        <f>(U2323*H2323*'Propiedades físicas'!$F$7*60*24*365)/(1000000)</f>
        <v>397.20548293676154</v>
      </c>
      <c r="Z2323" s="31">
        <f t="shared" si="1504"/>
        <v>1584.5394027664727</v>
      </c>
      <c r="AA2323" s="31">
        <f t="shared" si="1505"/>
        <v>10992.131146050697</v>
      </c>
      <c r="AB2323" s="31">
        <f t="shared" si="1506"/>
        <v>258.35569854617853</v>
      </c>
      <c r="AC2323" s="31">
        <f t="shared" si="1507"/>
        <v>367.22326735173027</v>
      </c>
      <c r="AD2323" s="31">
        <f t="shared" si="1491"/>
        <v>42.124333957709148</v>
      </c>
      <c r="AE2323" s="31">
        <f t="shared" si="1508"/>
        <v>8.2063002967111256</v>
      </c>
      <c r="AF2323" s="31">
        <f t="shared" si="1509"/>
        <v>13252.580148969499</v>
      </c>
      <c r="AG2323" s="31">
        <f t="shared" si="1510"/>
        <v>0.11956459685246153</v>
      </c>
      <c r="AH2323" s="31">
        <f t="shared" si="1511"/>
        <v>0.82943328940405836</v>
      </c>
      <c r="AI2323" s="31">
        <f t="shared" si="1511"/>
        <v>1.9494747109019966E-2</v>
      </c>
      <c r="AJ2323" s="31">
        <f t="shared" si="1511"/>
        <v>2.7709567738798773E-2</v>
      </c>
      <c r="AK2323" s="31">
        <f t="shared" si="1492"/>
        <v>3.178576057205334E-3</v>
      </c>
      <c r="AL2323" s="31">
        <f t="shared" si="1492"/>
        <v>6.1922283845604472E-4</v>
      </c>
      <c r="AM2323" s="31">
        <f t="shared" si="1512"/>
        <v>1</v>
      </c>
      <c r="AN2323" s="31">
        <f>(Z2323*'Propiedades físicas'!$F$4)/1000</f>
        <v>1393.4122600047808</v>
      </c>
      <c r="AO2323" s="31">
        <f>(AA2323*'Propiedades físicas'!$F$6)/1000</f>
        <v>352.1878819194643</v>
      </c>
      <c r="AP2323" s="31">
        <f>(AB2323*'Propiedades físicas'!$F$9)/1000</f>
        <v>159.39254821806483</v>
      </c>
      <c r="AQ2323" s="31">
        <f>(AC2323*'Propiedades físicas'!$F$5)/1000</f>
        <v>108.13623553706402</v>
      </c>
      <c r="AR2323" s="31">
        <f>(AD2323*'Propiedades físicas'!$F$8)/1000</f>
        <v>14.933918874687043</v>
      </c>
      <c r="AS2323" s="31">
        <f>(AE2323*'Propiedades físicas'!$F$7)/1000</f>
        <v>0.75571819432412757</v>
      </c>
      <c r="AT2323" s="31">
        <f t="shared" si="1513"/>
        <v>2028.8185627483854</v>
      </c>
      <c r="AU2323" s="31">
        <f t="shared" si="1514"/>
        <v>0.68680969584444407</v>
      </c>
      <c r="AV2323" s="31">
        <f t="shared" si="1518"/>
        <v>0.17359259639381697</v>
      </c>
      <c r="AW2323" s="31">
        <f t="shared" si="1518"/>
        <v>7.8564220154876782E-2</v>
      </c>
      <c r="AX2323" s="31">
        <f t="shared" si="1518"/>
        <v>5.3300101607200799E-2</v>
      </c>
      <c r="AY2323" s="31">
        <f t="shared" si="1515"/>
        <v>7.360894241058436E-3</v>
      </c>
      <c r="AZ2323" s="31">
        <f t="shared" si="1515"/>
        <v>3.7249175860278836E-4</v>
      </c>
      <c r="BA2323" s="31">
        <f t="shared" si="1516"/>
        <v>0.99999999999999978</v>
      </c>
      <c r="BB2323" s="34">
        <f>AU2323*'Propiedades físicas'!$C$4+'Diseño reactor'!AV2323*'Propiedades físicas'!$C$5+'Diseño reactor'!AW2323*'Propiedades físicas'!$C$8+'Diseño reactor'!AX2323*'Propiedades físicas'!$C$9+'Diseño reactor'!AY2323*'Propiedades físicas'!$C$7+'Diseño reactor'!AZ2323*'Propiedades físicas'!$C$6</f>
        <v>875.3479844108283</v>
      </c>
      <c r="BC2323" s="45">
        <f>AU2323*'Propiedades físicas'!$L$4+'Diseño reactor'!AV2323*'Propiedades físicas'!$L$5+'Diseño reactor'!AW2323*'Propiedades físicas'!$L$8+AX2323*'Propiedades físicas'!$L$9+'Diseño reactor'!AY2323*'Propiedades físicas'!$L$7+'Diseño reactor'!AZ2323*'Propiedades físicas'!$L$6</f>
        <v>2.1166419877069966</v>
      </c>
      <c r="BD2323" s="29">
        <f t="shared" si="1493"/>
        <v>1.4374932775298239</v>
      </c>
      <c r="BE2323" s="58">
        <f t="shared" si="1494"/>
        <v>41.230919954947282</v>
      </c>
      <c r="BF2323" s="30">
        <f>AU2323*'Propiedades físicas'!$I$4+'Diseño reactor'!AV2323*'Propiedades físicas'!$I$5+'Diseño reactor'!AW2323*'Propiedades físicas'!$I$8+'Diseño reactor'!AX2323*'Propiedades físicas'!$I$9+'Diseño reactor'!AY2323*'Propiedades físicas'!$I$7+'Diseño reactor'!AZ2323*'Propiedades físicas'!$I$6</f>
        <v>1.9985775731896267E-2</v>
      </c>
      <c r="BG2323" s="24">
        <f>AU2323*'Propiedades físicas'!$O$4+'Diseño reactor'!AV2323*'Propiedades físicas'!$O$5+'Diseño reactor'!AW2323*'Propiedades físicas'!$O$8+'Diseño reactor'!AX2323*'Propiedades físicas'!$O$9+'Diseño reactor'!AY2323*'Propiedades físicas'!$O$7+'Diseño reactor'!AZ2323*'Propiedades físicas'!$O$6</f>
        <v>0.15440780430097997</v>
      </c>
      <c r="BH2323" s="54">
        <f t="shared" si="1495"/>
        <v>41121.971320981742</v>
      </c>
      <c r="BI2323" s="34">
        <f t="shared" si="1517"/>
        <v>273.96757736784087</v>
      </c>
      <c r="BJ2323" s="27">
        <f t="shared" si="1496"/>
        <v>4797.4158229529403</v>
      </c>
      <c r="BK2323" s="34">
        <f t="shared" si="1497"/>
        <v>569.81418733918645</v>
      </c>
      <c r="BL2323" s="27">
        <f t="shared" si="1498"/>
        <v>105.71300137432607</v>
      </c>
      <c r="BM2323" s="34">
        <f t="shared" si="1499"/>
        <v>1.1054421768707483</v>
      </c>
      <c r="BN2323" s="45">
        <f t="shared" si="1500"/>
        <v>2529.9294789576788</v>
      </c>
      <c r="BO2323" s="45">
        <f t="shared" si="1501"/>
        <v>109.5829047437356</v>
      </c>
      <c r="BP2323" s="66">
        <f t="shared" si="1502"/>
        <v>6.6874604768693349</v>
      </c>
    </row>
    <row r="2324" spans="8:68">
      <c r="H2324" s="68">
        <v>2319</v>
      </c>
      <c r="I2324" s="31">
        <f>('Propiedades físicas'!$C$10*'Diseño reactor'!H2324)/1000</f>
        <v>2029.6938080299849</v>
      </c>
      <c r="J2324" s="31">
        <f t="shared" si="1479"/>
        <v>0.22466442879016926</v>
      </c>
      <c r="K2324" s="31">
        <f>(I2324*1000)/'Propiedades físicas'!$F$10</f>
        <v>13258.297396661032</v>
      </c>
      <c r="L2324" s="31">
        <f t="shared" si="1480"/>
        <v>1894.0424852372901</v>
      </c>
      <c r="M2324" s="31">
        <f t="shared" si="1481"/>
        <v>11364.254911423741</v>
      </c>
      <c r="N2324" s="31">
        <f t="shared" si="1482"/>
        <v>0.81674967021875378</v>
      </c>
      <c r="O2324" s="32">
        <f t="shared" si="1483"/>
        <v>4.9004980213125231</v>
      </c>
      <c r="P2324" s="33">
        <f t="shared" si="1484"/>
        <v>0.68362848094726791</v>
      </c>
      <c r="Q2324" s="31">
        <f t="shared" si="1485"/>
        <v>4.7421431279135167</v>
      </c>
      <c r="R2324" s="31">
        <f t="shared" si="1486"/>
        <v>0.11142390345769625</v>
      </c>
      <c r="S2324" s="31">
        <f t="shared" si="1487"/>
        <v>0.15835489339900627</v>
      </c>
      <c r="T2324" s="31">
        <f t="shared" si="1488"/>
        <v>1.8160867500059113E-2</v>
      </c>
      <c r="U2324" s="31">
        <f t="shared" si="1489"/>
        <v>3.5364183137305979E-3</v>
      </c>
      <c r="V2324" s="47">
        <f t="shared" si="1503"/>
        <v>6.7699131122933326E-4</v>
      </c>
      <c r="W2324" s="31">
        <f t="shared" si="1490"/>
        <v>0.16298897217287092</v>
      </c>
      <c r="X2324" s="34">
        <f>(S2324*H2324*'Propiedades físicas'!$F$5*60*24*365)/(1000000)</f>
        <v>56836.673224506005</v>
      </c>
      <c r="Y2324" s="34">
        <f>(U2324*H2324*'Propiedades físicas'!$F$7*60*24*365)/(1000000)</f>
        <v>396.94671215478695</v>
      </c>
      <c r="Z2324" s="31">
        <f t="shared" si="1504"/>
        <v>1585.3344473167142</v>
      </c>
      <c r="AA2324" s="31">
        <f t="shared" si="1505"/>
        <v>10997.029913631444</v>
      </c>
      <c r="AB2324" s="31">
        <f t="shared" si="1506"/>
        <v>258.39203211839759</v>
      </c>
      <c r="AC2324" s="31">
        <f t="shared" si="1507"/>
        <v>367.22499779229554</v>
      </c>
      <c r="AD2324" s="31">
        <f t="shared" si="1491"/>
        <v>42.115051732637085</v>
      </c>
      <c r="AE2324" s="31">
        <f t="shared" si="1508"/>
        <v>8.2009540695412557</v>
      </c>
      <c r="AF2324" s="31">
        <f t="shared" si="1509"/>
        <v>13258.29739666103</v>
      </c>
      <c r="AG2324" s="31">
        <f t="shared" si="1510"/>
        <v>0.11957300397530417</v>
      </c>
      <c r="AH2324" s="31">
        <f t="shared" si="1511"/>
        <v>0.82944510781610137</v>
      </c>
      <c r="AI2324" s="31">
        <f t="shared" si="1511"/>
        <v>1.9489081017557433E-2</v>
      </c>
      <c r="AJ2324" s="31">
        <f t="shared" si="1511"/>
        <v>2.7697749326755748E-2</v>
      </c>
      <c r="AK2324" s="31">
        <f t="shared" si="1492"/>
        <v>3.176505283645496E-3</v>
      </c>
      <c r="AL2324" s="31">
        <f t="shared" si="1492"/>
        <v>6.1855258063577489E-4</v>
      </c>
      <c r="AM2324" s="31">
        <f t="shared" si="1512"/>
        <v>1</v>
      </c>
      <c r="AN2324" s="31">
        <f>(Z2324*'Propiedades físicas'!$F$4)/1000</f>
        <v>1394.111406281372</v>
      </c>
      <c r="AO2324" s="31">
        <f>(AA2324*'Propiedades físicas'!$F$6)/1000</f>
        <v>352.34483843275149</v>
      </c>
      <c r="AP2324" s="31">
        <f>(AB2324*'Propiedades físicas'!$F$9)/1000</f>
        <v>159.41496421544539</v>
      </c>
      <c r="AQ2324" s="31">
        <f>(AC2324*'Propiedades físicas'!$F$5)/1000</f>
        <v>108.13674509989728</v>
      </c>
      <c r="AR2324" s="31">
        <f>(AD2324*'Propiedades físicas'!$F$8)/1000</f>
        <v>14.930628140254493</v>
      </c>
      <c r="AS2324" s="31">
        <f>(AE2324*'Propiedades físicas'!$F$7)/1000</f>
        <v>0.75522586026405425</v>
      </c>
      <c r="AT2324" s="31">
        <f t="shared" si="1513"/>
        <v>2029.6938080299847</v>
      </c>
      <c r="AU2324" s="31">
        <f t="shared" si="1514"/>
        <v>0.68685798851329838</v>
      </c>
      <c r="AV2324" s="31">
        <f t="shared" si="1518"/>
        <v>0.1735950698764443</v>
      </c>
      <c r="AW2324" s="31">
        <f t="shared" si="1518"/>
        <v>7.8541385693132265E-2</v>
      </c>
      <c r="AX2324" s="31">
        <f t="shared" si="1518"/>
        <v>5.3277368572580176E-2</v>
      </c>
      <c r="AY2324" s="31">
        <f t="shared" si="1515"/>
        <v>7.3560987776506645E-3</v>
      </c>
      <c r="AZ2324" s="31">
        <f t="shared" si="1515"/>
        <v>3.7208856689427183E-4</v>
      </c>
      <c r="BA2324" s="31">
        <f t="shared" si="1516"/>
        <v>1</v>
      </c>
      <c r="BB2324" s="34">
        <f>AU2324*'Propiedades físicas'!$C$4+'Diseño reactor'!AV2324*'Propiedades físicas'!$C$5+'Diseño reactor'!AW2324*'Propiedades físicas'!$C$8+'Diseño reactor'!AX2324*'Propiedades físicas'!$C$9+'Diseño reactor'!AY2324*'Propiedades físicas'!$C$7+'Diseño reactor'!AZ2324*'Propiedades físicas'!$C$6</f>
        <v>875.34785015717853</v>
      </c>
      <c r="BC2324" s="45">
        <f>AU2324*'Propiedades físicas'!$L$4+'Diseño reactor'!AV2324*'Propiedades físicas'!$L$5+'Diseño reactor'!AW2324*'Propiedades físicas'!$L$8+AX2324*'Propiedades físicas'!$L$9+'Diseño reactor'!AY2324*'Propiedades físicas'!$L$7+'Diseño reactor'!AZ2324*'Propiedades físicas'!$L$6</f>
        <v>2.1166764098575084</v>
      </c>
      <c r="BD2324" s="29">
        <f t="shared" si="1493"/>
        <v>1.4369512859754767</v>
      </c>
      <c r="BE2324" s="58">
        <f t="shared" si="1494"/>
        <v>41.230336157225111</v>
      </c>
      <c r="BF2324" s="30">
        <f>AU2324*'Propiedades físicas'!$I$4+'Diseño reactor'!AV2324*'Propiedades físicas'!$I$5+'Diseño reactor'!AW2324*'Propiedades físicas'!$I$8+'Diseño reactor'!AX2324*'Propiedades físicas'!$I$9+'Diseño reactor'!AY2324*'Propiedades físicas'!$I$7+'Diseño reactor'!AZ2324*'Propiedades físicas'!$I$6</f>
        <v>1.9985833198273951E-2</v>
      </c>
      <c r="BG2324" s="24">
        <f>AU2324*'Propiedades físicas'!$O$4+'Diseño reactor'!AV2324*'Propiedades físicas'!$O$5+'Diseño reactor'!AW2324*'Propiedades físicas'!$O$8+'Diseño reactor'!AX2324*'Propiedades físicas'!$O$9+'Diseño reactor'!AY2324*'Propiedades físicas'!$O$7+'Diseño reactor'!AZ2324*'Propiedades físicas'!$O$6</f>
        <v>0.1544094783263335</v>
      </c>
      <c r="BH2324" s="54">
        <f t="shared" si="1495"/>
        <v>41121.84677376019</v>
      </c>
      <c r="BI2324" s="34">
        <f t="shared" si="1517"/>
        <v>273.96985030108038</v>
      </c>
      <c r="BJ2324" s="27">
        <f t="shared" si="1496"/>
        <v>4797.4194032034593</v>
      </c>
      <c r="BK2324" s="34">
        <f t="shared" si="1497"/>
        <v>569.82079027790496</v>
      </c>
      <c r="BL2324" s="27">
        <f t="shared" si="1498"/>
        <v>105.71322863456457</v>
      </c>
      <c r="BM2324" s="34">
        <f t="shared" si="1499"/>
        <v>1.1054421768707483</v>
      </c>
      <c r="BN2324" s="45">
        <f t="shared" si="1500"/>
        <v>2531.128549898559</v>
      </c>
      <c r="BO2324" s="45">
        <f t="shared" si="1501"/>
        <v>109.59013875806048</v>
      </c>
      <c r="BP2324" s="66">
        <f t="shared" si="1502"/>
        <v>6.6874594512018373</v>
      </c>
    </row>
    <row r="2325" spans="8:68">
      <c r="H2325" s="68">
        <v>2320</v>
      </c>
      <c r="I2325" s="31">
        <f>('Propiedades físicas'!$C$10*'Diseño reactor'!H2325)/1000</f>
        <v>2030.5690533115844</v>
      </c>
      <c r="J2325" s="31">
        <f t="shared" si="1479"/>
        <v>0.22456759067431145</v>
      </c>
      <c r="K2325" s="31">
        <f>(I2325*1000)/'Propiedades físicas'!$F$10</f>
        <v>13264.014644352563</v>
      </c>
      <c r="L2325" s="31">
        <f t="shared" si="1480"/>
        <v>1894.8592349075088</v>
      </c>
      <c r="M2325" s="31">
        <f t="shared" si="1481"/>
        <v>11369.155409445053</v>
      </c>
      <c r="N2325" s="31">
        <f t="shared" si="1482"/>
        <v>0.81674967021875378</v>
      </c>
      <c r="O2325" s="32">
        <f t="shared" si="1483"/>
        <v>4.9004980213125231</v>
      </c>
      <c r="P2325" s="33">
        <f t="shared" si="1484"/>
        <v>0.68367651186621947</v>
      </c>
      <c r="Q2325" s="31">
        <f t="shared" si="1485"/>
        <v>4.7422106395296133</v>
      </c>
      <c r="R2325" s="31">
        <f t="shared" si="1486"/>
        <v>0.11139152673439637</v>
      </c>
      <c r="S2325" s="31">
        <f t="shared" si="1487"/>
        <v>0.15828738178290894</v>
      </c>
      <c r="T2325" s="31">
        <f t="shared" si="1488"/>
        <v>1.8149039805901261E-2</v>
      </c>
      <c r="U2325" s="31">
        <f t="shared" si="1489"/>
        <v>3.5325918122366901E-3</v>
      </c>
      <c r="V2325" s="47">
        <f t="shared" si="1503"/>
        <v>6.7703887582868337E-4</v>
      </c>
      <c r="W2325" s="31">
        <f t="shared" si="1490"/>
        <v>0.16293016477973324</v>
      </c>
      <c r="X2325" s="34">
        <f>(S2325*H2325*'Propiedades físicas'!$F$5*60*24*365)/(1000000)</f>
        <v>56836.940664337417</v>
      </c>
      <c r="Y2325" s="34">
        <f>(U2325*H2325*'Propiedades físicas'!$F$7*60*24*365)/(1000000)</f>
        <v>396.68819122739654</v>
      </c>
      <c r="Z2325" s="31">
        <f t="shared" si="1504"/>
        <v>1586.1295075296291</v>
      </c>
      <c r="AA2325" s="31">
        <f t="shared" si="1505"/>
        <v>11001.928683708702</v>
      </c>
      <c r="AB2325" s="31">
        <f t="shared" si="1506"/>
        <v>258.42834202379959</v>
      </c>
      <c r="AC2325" s="31">
        <f t="shared" si="1507"/>
        <v>367.22672573634873</v>
      </c>
      <c r="AD2325" s="31">
        <f t="shared" si="1491"/>
        <v>42.105772349690923</v>
      </c>
      <c r="AE2325" s="31">
        <f t="shared" si="1508"/>
        <v>8.1956130043891218</v>
      </c>
      <c r="AF2325" s="31">
        <f t="shared" si="1509"/>
        <v>13264.014644352559</v>
      </c>
      <c r="AG2325" s="31">
        <f t="shared" si="1510"/>
        <v>0.11958140503146671</v>
      </c>
      <c r="AH2325" s="31">
        <f t="shared" si="1511"/>
        <v>0.82945691622807516</v>
      </c>
      <c r="AI2325" s="31">
        <f t="shared" si="1511"/>
        <v>1.9483418026368889E-2</v>
      </c>
      <c r="AJ2325" s="31">
        <f t="shared" si="1511"/>
        <v>2.7685940914782044E-2</v>
      </c>
      <c r="AK2325" s="31">
        <f t="shared" si="1492"/>
        <v>3.1744365095087079E-3</v>
      </c>
      <c r="AL2325" s="31">
        <f t="shared" si="1492"/>
        <v>6.1788328979858157E-4</v>
      </c>
      <c r="AM2325" s="31">
        <f t="shared" si="1512"/>
        <v>1</v>
      </c>
      <c r="AN2325" s="31">
        <f>(Z2325*'Propiedades físicas'!$F$4)/1000</f>
        <v>1394.8105663314052</v>
      </c>
      <c r="AO2325" s="31">
        <f>(AA2325*'Propiedades físicas'!$F$6)/1000</f>
        <v>352.5017950260268</v>
      </c>
      <c r="AP2325" s="31">
        <f>(AB2325*'Propiedades físicas'!$F$9)/1000</f>
        <v>159.43736561158315</v>
      </c>
      <c r="AQ2325" s="31">
        <f>(AC2325*'Propiedades físicas'!$F$5)/1000</f>
        <v>108.13725392758262</v>
      </c>
      <c r="AR2325" s="31">
        <f>(AD2325*'Propiedades físicas'!$F$8)/1000</f>
        <v>14.927338413412421</v>
      </c>
      <c r="AS2325" s="31">
        <f>(AE2325*'Propiedades físicas'!$F$7)/1000</f>
        <v>0.75473400157419424</v>
      </c>
      <c r="AT2325" s="31">
        <f t="shared" si="1513"/>
        <v>2030.5690533115844</v>
      </c>
      <c r="AU2325" s="31">
        <f t="shared" si="1514"/>
        <v>0.68690624633358677</v>
      </c>
      <c r="AV2325" s="31">
        <f t="shared" si="1518"/>
        <v>0.17359754126615093</v>
      </c>
      <c r="AW2325" s="31">
        <f t="shared" si="1518"/>
        <v>7.8518563725553825E-2</v>
      </c>
      <c r="AX2325" s="31">
        <f t="shared" si="1518"/>
        <v>5.3254654773362838E-2</v>
      </c>
      <c r="AY2325" s="31">
        <f t="shared" si="1515"/>
        <v>7.3513079444739613E-3</v>
      </c>
      <c r="AZ2325" s="31">
        <f t="shared" si="1515"/>
        <v>3.7168595687170786E-4</v>
      </c>
      <c r="BA2325" s="31">
        <f t="shared" si="1516"/>
        <v>1</v>
      </c>
      <c r="BB2325" s="34">
        <f>AU2325*'Propiedades físicas'!$C$4+'Diseño reactor'!AV2325*'Propiedades físicas'!$C$5+'Diseño reactor'!AW2325*'Propiedades físicas'!$C$8+'Diseño reactor'!AX2325*'Propiedades físicas'!$C$9+'Diseño reactor'!AY2325*'Propiedades físicas'!$C$7+'Diseño reactor'!AZ2325*'Propiedades físicas'!$C$6</f>
        <v>875.34771608907351</v>
      </c>
      <c r="BC2325" s="45">
        <f>AU2325*'Propiedades físicas'!$L$4+'Diseño reactor'!AV2325*'Propiedades físicas'!$L$5+'Diseño reactor'!AW2325*'Propiedades físicas'!$L$8+AX2325*'Propiedades físicas'!$L$9+'Diseño reactor'!AY2325*'Propiedades físicas'!$L$7+'Diseño reactor'!AZ2325*'Propiedades físicas'!$L$6</f>
        <v>2.1167108061559219</v>
      </c>
      <c r="BD2325" s="29">
        <f t="shared" si="1493"/>
        <v>1.4364097035202532</v>
      </c>
      <c r="BE2325" s="58">
        <f t="shared" si="1494"/>
        <v>41.229752805831275</v>
      </c>
      <c r="BF2325" s="30">
        <f>AU2325*'Propiedades físicas'!$I$4+'Diseño reactor'!AV2325*'Propiedades físicas'!$I$5+'Diseño reactor'!AW2325*'Propiedades físicas'!$I$8+'Diseño reactor'!AX2325*'Propiedades físicas'!$I$9+'Diseño reactor'!AY2325*'Propiedades físicas'!$I$7+'Diseño reactor'!AZ2325*'Propiedades físicas'!$I$6</f>
        <v>1.9985890577071699E-2</v>
      </c>
      <c r="BG2325" s="24">
        <f>AU2325*'Propiedades físicas'!$O$4+'Diseño reactor'!AV2325*'Propiedades físicas'!$O$5+'Diseño reactor'!AW2325*'Propiedades físicas'!$O$8+'Diseño reactor'!AX2325*'Propiedades físicas'!$O$9+'Diseño reactor'!AY2325*'Propiedades físicas'!$O$7+'Diseño reactor'!AZ2325*'Propiedades físicas'!$O$6</f>
        <v>0.15441115114507842</v>
      </c>
      <c r="BH2325" s="54">
        <f t="shared" si="1495"/>
        <v>41121.722416170342</v>
      </c>
      <c r="BI2325" s="34">
        <f t="shared" si="1517"/>
        <v>273.97212080486361</v>
      </c>
      <c r="BJ2325" s="27">
        <f t="shared" si="1496"/>
        <v>4797.4229838855936</v>
      </c>
      <c r="BK2325" s="34">
        <f t="shared" si="1497"/>
        <v>569.82738882433193</v>
      </c>
      <c r="BL2325" s="27">
        <f t="shared" si="1498"/>
        <v>105.71345573934354</v>
      </c>
      <c r="BM2325" s="34">
        <f t="shared" si="1499"/>
        <v>1.1054421768707483</v>
      </c>
      <c r="BN2325" s="45">
        <f t="shared" si="1500"/>
        <v>2532.3276374901798</v>
      </c>
      <c r="BO2325" s="45">
        <f t="shared" si="1501"/>
        <v>109.59736755291175</v>
      </c>
      <c r="BP2325" s="66">
        <f t="shared" si="1502"/>
        <v>6.68745842695186</v>
      </c>
    </row>
    <row r="2326" spans="8:68">
      <c r="H2326" s="68">
        <v>2321</v>
      </c>
      <c r="I2326" s="31">
        <f>('Propiedades físicas'!$C$10*'Diseño reactor'!H2326)/1000</f>
        <v>2031.4442985931844</v>
      </c>
      <c r="J2326" s="31">
        <f t="shared" si="1479"/>
        <v>0.22447083600362022</v>
      </c>
      <c r="K2326" s="31">
        <f>(I2326*1000)/'Propiedades físicas'!$F$10</f>
        <v>13269.731892044094</v>
      </c>
      <c r="L2326" s="31">
        <f t="shared" si="1480"/>
        <v>1895.6759845777276</v>
      </c>
      <c r="M2326" s="31">
        <f t="shared" si="1481"/>
        <v>11374.055907466365</v>
      </c>
      <c r="N2326" s="31">
        <f t="shared" si="1482"/>
        <v>0.81674967021875378</v>
      </c>
      <c r="O2326" s="32">
        <f t="shared" si="1483"/>
        <v>4.9004980213125231</v>
      </c>
      <c r="P2326" s="33">
        <f t="shared" si="1484"/>
        <v>0.68372450813798802</v>
      </c>
      <c r="Q2326" s="31">
        <f t="shared" si="1485"/>
        <v>4.7422780940447966</v>
      </c>
      <c r="R2326" s="31">
        <f t="shared" si="1486"/>
        <v>0.11135916772306437</v>
      </c>
      <c r="S2326" s="31">
        <f t="shared" si="1487"/>
        <v>0.15821992726772535</v>
      </c>
      <c r="T2326" s="31">
        <f t="shared" si="1488"/>
        <v>1.8137223528443214E-2</v>
      </c>
      <c r="U2326" s="31">
        <f t="shared" si="1489"/>
        <v>3.52877082925819E-3</v>
      </c>
      <c r="V2326" s="47">
        <f t="shared" si="1503"/>
        <v>6.7708640611723091E-4</v>
      </c>
      <c r="W2326" s="31">
        <f t="shared" si="1490"/>
        <v>0.16287139980740614</v>
      </c>
      <c r="X2326" s="34">
        <f>(S2326*H2326*'Propiedades físicas'!$F$5*60*24*365)/(1000000)</f>
        <v>56837.207718471676</v>
      </c>
      <c r="Y2326" s="34">
        <f>(U2326*H2326*'Propiedades físicas'!$F$7*60*24*365)/(1000000)</f>
        <v>396.42991983772498</v>
      </c>
      <c r="Z2326" s="31">
        <f t="shared" si="1504"/>
        <v>1586.9245833882701</v>
      </c>
      <c r="AA2326" s="31">
        <f t="shared" si="1505"/>
        <v>11006.827456277973</v>
      </c>
      <c r="AB2326" s="31">
        <f t="shared" si="1506"/>
        <v>258.46462828523238</v>
      </c>
      <c r="AC2326" s="31">
        <f t="shared" si="1507"/>
        <v>367.22845118839052</v>
      </c>
      <c r="AD2326" s="31">
        <f t="shared" si="1491"/>
        <v>42.096495809516696</v>
      </c>
      <c r="AE2326" s="31">
        <f t="shared" si="1508"/>
        <v>8.190277094708259</v>
      </c>
      <c r="AF2326" s="31">
        <f t="shared" si="1509"/>
        <v>13269.731892044092</v>
      </c>
      <c r="AG2326" s="31">
        <f t="shared" si="1510"/>
        <v>0.1195898000275134</v>
      </c>
      <c r="AH2326" s="31">
        <f t="shared" si="1511"/>
        <v>0.82946871465256578</v>
      </c>
      <c r="AI2326" s="31">
        <f t="shared" si="1511"/>
        <v>1.9477758133168887E-2</v>
      </c>
      <c r="AJ2326" s="31">
        <f t="shared" si="1511"/>
        <v>2.7674142490291265E-2</v>
      </c>
      <c r="AK2326" s="31">
        <f t="shared" si="1492"/>
        <v>3.1723697322593065E-3</v>
      </c>
      <c r="AL2326" s="31">
        <f t="shared" si="1492"/>
        <v>6.1721496420125599E-4</v>
      </c>
      <c r="AM2326" s="31">
        <f t="shared" si="1512"/>
        <v>1</v>
      </c>
      <c r="AN2326" s="31">
        <f>(Z2326*'Propiedades físicas'!$F$4)/1000</f>
        <v>1395.5097401399769</v>
      </c>
      <c r="AO2326" s="31">
        <f>(AA2326*'Propiedades físicas'!$F$6)/1000</f>
        <v>352.65875169914625</v>
      </c>
      <c r="AP2326" s="31">
        <f>(AB2326*'Propiedades físicas'!$F$9)/1000</f>
        <v>159.45975242057412</v>
      </c>
      <c r="AQ2326" s="31">
        <f>(AC2326*'Propiedades físicas'!$F$5)/1000</f>
        <v>108.13776202144537</v>
      </c>
      <c r="AR2326" s="31">
        <f>(AD2326*'Propiedades físicas'!$F$8)/1000</f>
        <v>14.924049694389854</v>
      </c>
      <c r="AS2326" s="31">
        <f>(AE2326*'Propiedades físicas'!$F$7)/1000</f>
        <v>0.75424261765168366</v>
      </c>
      <c r="AT2326" s="31">
        <f t="shared" si="1513"/>
        <v>2031.4442985931842</v>
      </c>
      <c r="AU2326" s="31">
        <f t="shared" si="1514"/>
        <v>0.68695446934301641</v>
      </c>
      <c r="AV2326" s="31">
        <f t="shared" si="1518"/>
        <v>0.17360001056557126</v>
      </c>
      <c r="AW2326" s="31">
        <f t="shared" si="1518"/>
        <v>7.8495754242931093E-2</v>
      </c>
      <c r="AX2326" s="31">
        <f t="shared" si="1518"/>
        <v>5.3231960185338545E-2</v>
      </c>
      <c r="AY2326" s="31">
        <f t="shared" si="1515"/>
        <v>7.3465217356562806E-3</v>
      </c>
      <c r="AZ2326" s="31">
        <f t="shared" si="1515"/>
        <v>3.7128392748647443E-4</v>
      </c>
      <c r="BA2326" s="31">
        <f t="shared" si="1516"/>
        <v>1.0000000000000002</v>
      </c>
      <c r="BB2326" s="34">
        <f>AU2326*'Propiedades físicas'!$C$4+'Diseño reactor'!AV2326*'Propiedades físicas'!$C$5+'Diseño reactor'!AW2326*'Propiedades físicas'!$C$8+'Diseño reactor'!AX2326*'Propiedades físicas'!$C$9+'Diseño reactor'!AY2326*'Propiedades físicas'!$C$7+'Diseño reactor'!AZ2326*'Propiedades físicas'!$C$6</f>
        <v>875.34758220619642</v>
      </c>
      <c r="BC2326" s="45">
        <f>AU2326*'Propiedades físicas'!$L$4+'Diseño reactor'!AV2326*'Propiedades físicas'!$L$5+'Diseño reactor'!AW2326*'Propiedades físicas'!$L$8+AX2326*'Propiedades físicas'!$L$9+'Diseño reactor'!AY2326*'Propiedades físicas'!$L$7+'Diseño reactor'!AZ2326*'Propiedades físicas'!$L$6</f>
        <v>2.11674517663117</v>
      </c>
      <c r="BD2326" s="29">
        <f t="shared" si="1493"/>
        <v>1.4358685297006664</v>
      </c>
      <c r="BE2326" s="58">
        <f t="shared" si="1494"/>
        <v>41.229169900252764</v>
      </c>
      <c r="BF2326" s="30">
        <f>AU2326*'Propiedades físicas'!$I$4+'Diseño reactor'!AV2326*'Propiedades físicas'!$I$5+'Diseño reactor'!AW2326*'Propiedades físicas'!$I$8+'Diseño reactor'!AX2326*'Propiedades físicas'!$I$9+'Diseño reactor'!AY2326*'Propiedades físicas'!$I$7+'Diseño reactor'!AZ2326*'Propiedades físicas'!$I$6</f>
        <v>1.998594786844015E-2</v>
      </c>
      <c r="BG2326" s="24">
        <f>AU2326*'Propiedades físicas'!$O$4+'Diseño reactor'!AV2326*'Propiedades físicas'!$O$5+'Diseño reactor'!AW2326*'Propiedades físicas'!$O$8+'Diseño reactor'!AX2326*'Propiedades físicas'!$O$9+'Diseño reactor'!AY2326*'Propiedades físicas'!$O$7+'Diseño reactor'!AZ2326*'Propiedades físicas'!$O$6</f>
        <v>0.15441282275849577</v>
      </c>
      <c r="BH2326" s="54">
        <f t="shared" si="1495"/>
        <v>41121.598247884082</v>
      </c>
      <c r="BI2326" s="34">
        <f t="shared" si="1517"/>
        <v>273.97438888277225</v>
      </c>
      <c r="BJ2326" s="27">
        <f t="shared" si="1496"/>
        <v>4797.4265649952358</v>
      </c>
      <c r="BK2326" s="34">
        <f t="shared" si="1497"/>
        <v>569.8339829826989</v>
      </c>
      <c r="BL2326" s="27">
        <f t="shared" si="1498"/>
        <v>105.71368268881731</v>
      </c>
      <c r="BM2326" s="34">
        <f t="shared" si="1499"/>
        <v>1.1054421768707483</v>
      </c>
      <c r="BN2326" s="45">
        <f t="shared" si="1500"/>
        <v>2533.5267417140121</v>
      </c>
      <c r="BO2326" s="45">
        <f t="shared" si="1501"/>
        <v>109.60459113393608</v>
      </c>
      <c r="BP2326" s="66">
        <f t="shared" si="1502"/>
        <v>6.6874574041169819</v>
      </c>
    </row>
    <row r="2327" spans="8:68">
      <c r="H2327" s="68">
        <v>2322</v>
      </c>
      <c r="I2327" s="31">
        <f>('Propiedades físicas'!$C$10*'Diseño reactor'!H2327)/1000</f>
        <v>2032.3195438747841</v>
      </c>
      <c r="J2327" s="31">
        <f t="shared" si="1479"/>
        <v>0.22437416467028534</v>
      </c>
      <c r="K2327" s="31">
        <f>(I2327*1000)/'Propiedades físicas'!$F$10</f>
        <v>13275.449139735625</v>
      </c>
      <c r="L2327" s="31">
        <f t="shared" si="1480"/>
        <v>1896.4927342479464</v>
      </c>
      <c r="M2327" s="31">
        <f t="shared" si="1481"/>
        <v>11378.956405487677</v>
      </c>
      <c r="N2327" s="31">
        <f t="shared" si="1482"/>
        <v>0.81674967021875378</v>
      </c>
      <c r="O2327" s="32">
        <f t="shared" si="1483"/>
        <v>4.9004980213125222</v>
      </c>
      <c r="P2327" s="33">
        <f t="shared" si="1484"/>
        <v>0.68377246980004924</v>
      </c>
      <c r="Q2327" s="31">
        <f t="shared" si="1485"/>
        <v>4.742345491530906</v>
      </c>
      <c r="R2327" s="31">
        <f t="shared" si="1486"/>
        <v>0.11132682641064377</v>
      </c>
      <c r="S2327" s="31">
        <f t="shared" si="1487"/>
        <v>0.15815252978161565</v>
      </c>
      <c r="T2327" s="31">
        <f t="shared" si="1488"/>
        <v>1.8125418653210483E-2</v>
      </c>
      <c r="U2327" s="31">
        <f t="shared" si="1489"/>
        <v>3.5249553548502965E-3</v>
      </c>
      <c r="V2327" s="47">
        <f t="shared" si="1503"/>
        <v>6.7713390213208758E-4</v>
      </c>
      <c r="W2327" s="31">
        <f t="shared" si="1490"/>
        <v>0.1628126772100057</v>
      </c>
      <c r="X2327" s="34">
        <f>(S2327*H2327*'Propiedades físicas'!$F$5*60*24*365)/(1000000)</f>
        <v>56837.474387603819</v>
      </c>
      <c r="Y2327" s="34">
        <f>(U2327*H2327*'Propiedades físicas'!$F$7*60*24*365)/(1000000)</f>
        <v>396.17189766939981</v>
      </c>
      <c r="Z2327" s="31">
        <f t="shared" si="1504"/>
        <v>1587.7196748757144</v>
      </c>
      <c r="AA2327" s="31">
        <f t="shared" si="1505"/>
        <v>11011.726231334764</v>
      </c>
      <c r="AB2327" s="31">
        <f t="shared" si="1506"/>
        <v>258.50089092551485</v>
      </c>
      <c r="AC2327" s="31">
        <f t="shared" si="1507"/>
        <v>367.23017415291156</v>
      </c>
      <c r="AD2327" s="31">
        <f t="shared" si="1491"/>
        <v>42.087222112754745</v>
      </c>
      <c r="AE2327" s="31">
        <f t="shared" si="1508"/>
        <v>8.1849463339623885</v>
      </c>
      <c r="AF2327" s="31">
        <f t="shared" si="1509"/>
        <v>13275.449139735623</v>
      </c>
      <c r="AG2327" s="31">
        <f t="shared" si="1510"/>
        <v>0.1195981889699992</v>
      </c>
      <c r="AH2327" s="31">
        <f t="shared" si="1511"/>
        <v>0.82948050310213906</v>
      </c>
      <c r="AI2327" s="31">
        <f t="shared" si="1511"/>
        <v>1.9472101335673741E-2</v>
      </c>
      <c r="AJ2327" s="31">
        <f t="shared" si="1511"/>
        <v>2.7662354040717967E-2</v>
      </c>
      <c r="AK2327" s="31">
        <f t="shared" si="1492"/>
        <v>3.1703049493655702E-3</v>
      </c>
      <c r="AL2327" s="31">
        <f t="shared" si="1492"/>
        <v>6.1654760210436014E-4</v>
      </c>
      <c r="AM2327" s="31">
        <f t="shared" si="1512"/>
        <v>0.99999999999999989</v>
      </c>
      <c r="AN2327" s="31">
        <f>(Z2327*'Propiedades físicas'!$F$4)/1000</f>
        <v>1396.2089276922056</v>
      </c>
      <c r="AO2327" s="31">
        <f>(AA2327*'Propiedades físicas'!$F$6)/1000</f>
        <v>352.8157084519658</v>
      </c>
      <c r="AP2327" s="31">
        <f>(AB2327*'Propiedades físicas'!$F$9)/1000</f>
        <v>159.48212465649635</v>
      </c>
      <c r="AQ2327" s="31">
        <f>(AC2327*'Propiedades físicas'!$F$5)/1000</f>
        <v>108.13826938280788</v>
      </c>
      <c r="AR2327" s="31">
        <f>(AD2327*'Propiedades físicas'!$F$8)/1000</f>
        <v>14.920761983413806</v>
      </c>
      <c r="AS2327" s="31">
        <f>(AE2327*'Propiedades físicas'!$F$7)/1000</f>
        <v>0.75375170789459645</v>
      </c>
      <c r="AT2327" s="31">
        <f t="shared" si="1513"/>
        <v>2032.3195438747841</v>
      </c>
      <c r="AU2327" s="31">
        <f t="shared" si="1514"/>
        <v>0.68700265757924006</v>
      </c>
      <c r="AV2327" s="31">
        <f t="shared" si="1518"/>
        <v>0.17360247777733501</v>
      </c>
      <c r="AW2327" s="31">
        <f t="shared" si="1518"/>
        <v>7.8472957236060709E-2</v>
      </c>
      <c r="AX2327" s="31">
        <f t="shared" si="1518"/>
        <v>5.3209284784337299E-2</v>
      </c>
      <c r="AY2327" s="31">
        <f t="shared" si="1515"/>
        <v>7.3417401453346985E-3</v>
      </c>
      <c r="AZ2327" s="31">
        <f t="shared" si="1515"/>
        <v>3.7088247769221711E-4</v>
      </c>
      <c r="BA2327" s="31">
        <f t="shared" si="1516"/>
        <v>1</v>
      </c>
      <c r="BB2327" s="34">
        <f>AU2327*'Propiedades físicas'!$C$4+'Diseño reactor'!AV2327*'Propiedades físicas'!$C$5+'Diseño reactor'!AW2327*'Propiedades físicas'!$C$8+'Diseño reactor'!AX2327*'Propiedades físicas'!$C$9+'Diseño reactor'!AY2327*'Propiedades físicas'!$C$7+'Diseño reactor'!AZ2327*'Propiedades físicas'!$C$6</f>
        <v>875.34744850823074</v>
      </c>
      <c r="BC2327" s="45">
        <f>AU2327*'Propiedades físicas'!$L$4+'Diseño reactor'!AV2327*'Propiedades físicas'!$L$5+'Diseño reactor'!AW2327*'Propiedades físicas'!$L$8+AX2327*'Propiedades físicas'!$L$9+'Diseño reactor'!AY2327*'Propiedades físicas'!$L$7+'Diseño reactor'!AZ2327*'Propiedades físicas'!$L$6</f>
        <v>2.1167795213121399</v>
      </c>
      <c r="BD2327" s="29">
        <f t="shared" si="1493"/>
        <v>1.4353277640539328</v>
      </c>
      <c r="BE2327" s="58">
        <f t="shared" si="1494"/>
        <v>41.228587439977375</v>
      </c>
      <c r="BF2327" s="30">
        <f>AU2327*'Propiedades físicas'!$I$4+'Diseño reactor'!AV2327*'Propiedades físicas'!$I$5+'Diseño reactor'!AW2327*'Propiedades físicas'!$I$8+'Diseño reactor'!AX2327*'Propiedades físicas'!$I$9+'Diseño reactor'!AY2327*'Propiedades físicas'!$I$7+'Diseño reactor'!AZ2327*'Propiedades físicas'!$I$6</f>
        <v>1.9986005072529671E-2</v>
      </c>
      <c r="BG2327" s="24">
        <f>AU2327*'Propiedades físicas'!$O$4+'Diseño reactor'!AV2327*'Propiedades físicas'!$O$5+'Diseño reactor'!AW2327*'Propiedades físicas'!$O$8+'Diseño reactor'!AX2327*'Propiedades físicas'!$O$9+'Diseño reactor'!AY2327*'Propiedades físicas'!$O$7+'Diseño reactor'!AZ2327*'Propiedades físicas'!$O$6</f>
        <v>0.15441449316786493</v>
      </c>
      <c r="BH2327" s="54">
        <f t="shared" si="1495"/>
        <v>41121.474268573918</v>
      </c>
      <c r="BI2327" s="34">
        <f t="shared" si="1517"/>
        <v>273.97665453838118</v>
      </c>
      <c r="BJ2327" s="27">
        <f t="shared" si="1496"/>
        <v>4797.4301465282615</v>
      </c>
      <c r="BK2327" s="34">
        <f t="shared" si="1497"/>
        <v>569.84057275722887</v>
      </c>
      <c r="BL2327" s="27">
        <f t="shared" si="1498"/>
        <v>105.71390948313986</v>
      </c>
      <c r="BM2327" s="34">
        <f t="shared" si="1499"/>
        <v>1.1054421768707483</v>
      </c>
      <c r="BN2327" s="45">
        <f t="shared" si="1500"/>
        <v>2534.7258625515465</v>
      </c>
      <c r="BO2327" s="45">
        <f t="shared" si="1501"/>
        <v>109.6118095067721</v>
      </c>
      <c r="BP2327" s="66">
        <f t="shared" si="1502"/>
        <v>6.6874563826947853</v>
      </c>
    </row>
    <row r="2328" spans="8:68">
      <c r="H2328" s="68">
        <v>2323</v>
      </c>
      <c r="I2328" s="31">
        <f>('Propiedades físicas'!$C$10*'Diseño reactor'!H2328)/1000</f>
        <v>2033.1947891563841</v>
      </c>
      <c r="J2328" s="31">
        <f t="shared" si="1479"/>
        <v>0.2242775765666821</v>
      </c>
      <c r="K2328" s="31">
        <f>(I2328*1000)/'Propiedades físicas'!$F$10</f>
        <v>13281.166387427156</v>
      </c>
      <c r="L2328" s="31">
        <f t="shared" si="1480"/>
        <v>1897.3094839181651</v>
      </c>
      <c r="M2328" s="31">
        <f t="shared" si="1481"/>
        <v>11383.856903508991</v>
      </c>
      <c r="N2328" s="31">
        <f t="shared" si="1482"/>
        <v>0.81674967021875378</v>
      </c>
      <c r="O2328" s="32">
        <f t="shared" si="1483"/>
        <v>4.9004980213125231</v>
      </c>
      <c r="P2328" s="33">
        <f t="shared" si="1484"/>
        <v>0.68382039688982477</v>
      </c>
      <c r="Q2328" s="31">
        <f t="shared" si="1485"/>
        <v>4.7424128320596628</v>
      </c>
      <c r="R2328" s="31">
        <f t="shared" si="1486"/>
        <v>0.1112945027840883</v>
      </c>
      <c r="S2328" s="31">
        <f t="shared" si="1487"/>
        <v>0.15808518925285958</v>
      </c>
      <c r="T2328" s="31">
        <f t="shared" si="1488"/>
        <v>1.8113625165751098E-2</v>
      </c>
      <c r="U2328" s="31">
        <f t="shared" si="1489"/>
        <v>3.5211453790897069E-3</v>
      </c>
      <c r="V2328" s="47">
        <f t="shared" si="1503"/>
        <v>6.7718136391031194E-4</v>
      </c>
      <c r="W2328" s="31">
        <f t="shared" si="1490"/>
        <v>0.16275399694171414</v>
      </c>
      <c r="X2328" s="34">
        <f>(S2328*H2328*'Propiedades físicas'!$F$5*60*24*365)/(1000000)</f>
        <v>56837.740672427368</v>
      </c>
      <c r="Y2328" s="34">
        <f>(U2328*H2328*'Propiedades físicas'!$F$7*60*24*365)/(1000000)</f>
        <v>395.91412440654079</v>
      </c>
      <c r="Z2328" s="31">
        <f t="shared" si="1504"/>
        <v>1588.514781975063</v>
      </c>
      <c r="AA2328" s="31">
        <f t="shared" si="1505"/>
        <v>11016.625008874596</v>
      </c>
      <c r="AB2328" s="31">
        <f t="shared" si="1506"/>
        <v>258.53712996743712</v>
      </c>
      <c r="AC2328" s="31">
        <f t="shared" si="1507"/>
        <v>367.2318946343928</v>
      </c>
      <c r="AD2328" s="31">
        <f t="shared" si="1491"/>
        <v>42.077951260039804</v>
      </c>
      <c r="AE2328" s="31">
        <f t="shared" si="1508"/>
        <v>8.1796207156253899</v>
      </c>
      <c r="AF2328" s="31">
        <f t="shared" si="1509"/>
        <v>13281.166387427156</v>
      </c>
      <c r="AG2328" s="31">
        <f t="shared" si="1510"/>
        <v>0.11960657186546941</v>
      </c>
      <c r="AH2328" s="31">
        <f t="shared" si="1511"/>
        <v>0.82949228158933941</v>
      </c>
      <c r="AI2328" s="31">
        <f t="shared" si="1511"/>
        <v>1.9466447631601522E-2</v>
      </c>
      <c r="AJ2328" s="31">
        <f t="shared" si="1511"/>
        <v>2.7650575553517586E-2</v>
      </c>
      <c r="AK2328" s="31">
        <f t="shared" si="1492"/>
        <v>3.1682421582997122E-3</v>
      </c>
      <c r="AL2328" s="31">
        <f t="shared" si="1492"/>
        <v>6.1588120177221545E-4</v>
      </c>
      <c r="AM2328" s="31">
        <f t="shared" si="1512"/>
        <v>0.99999999999999989</v>
      </c>
      <c r="AN2328" s="31">
        <f>(Z2328*'Propiedades físicas'!$F$4)/1000</f>
        <v>1396.908128973231</v>
      </c>
      <c r="AO2328" s="31">
        <f>(AA2328*'Propiedades físicas'!$F$6)/1000</f>
        <v>352.9726652843421</v>
      </c>
      <c r="AP2328" s="31">
        <f>(AB2328*'Propiedades físicas'!$F$9)/1000</f>
        <v>159.50448233341032</v>
      </c>
      <c r="AQ2328" s="31">
        <f>(AC2328*'Propiedades físicas'!$F$5)/1000</f>
        <v>108.13877601298967</v>
      </c>
      <c r="AR2328" s="31">
        <f>(AD2328*'Propiedades físicas'!$F$8)/1000</f>
        <v>14.917475280709306</v>
      </c>
      <c r="AS2328" s="31">
        <f>(AE2328*'Propiedades físicas'!$F$7)/1000</f>
        <v>0.75326127170194213</v>
      </c>
      <c r="AT2328" s="31">
        <f t="shared" si="1513"/>
        <v>2033.1947891563843</v>
      </c>
      <c r="AU2328" s="31">
        <f t="shared" si="1514"/>
        <v>0.68705081107985611</v>
      </c>
      <c r="AV2328" s="31">
        <f t="shared" si="1518"/>
        <v>0.17360494290406772</v>
      </c>
      <c r="AW2328" s="31">
        <f t="shared" si="1518"/>
        <v>7.8450172695746542E-2</v>
      </c>
      <c r="AX2328" s="31">
        <f t="shared" si="1518"/>
        <v>5.3186628546229325E-2</v>
      </c>
      <c r="AY2328" s="31">
        <f t="shared" si="1515"/>
        <v>7.3369631676554132E-3</v>
      </c>
      <c r="AZ2328" s="31">
        <f t="shared" si="1515"/>
        <v>3.7048160644484349E-4</v>
      </c>
      <c r="BA2328" s="31">
        <f t="shared" si="1516"/>
        <v>0.99999999999999989</v>
      </c>
      <c r="BB2328" s="34">
        <f>AU2328*'Propiedades físicas'!$C$4+'Diseño reactor'!AV2328*'Propiedades físicas'!$C$5+'Diseño reactor'!AW2328*'Propiedades físicas'!$C$8+'Diseño reactor'!AX2328*'Propiedades físicas'!$C$9+'Diseño reactor'!AY2328*'Propiedades físicas'!$C$7+'Diseño reactor'!AZ2328*'Propiedades físicas'!$C$6</f>
        <v>875.34731499486179</v>
      </c>
      <c r="BC2328" s="45">
        <f>AU2328*'Propiedades físicas'!$L$4+'Diseño reactor'!AV2328*'Propiedades físicas'!$L$5+'Diseño reactor'!AW2328*'Propiedades físicas'!$L$8+AX2328*'Propiedades físicas'!$L$9+'Diseño reactor'!AY2328*'Propiedades físicas'!$L$7+'Diseño reactor'!AZ2328*'Propiedades físicas'!$L$6</f>
        <v>2.1168138402276782</v>
      </c>
      <c r="BD2328" s="29">
        <f t="shared" si="1493"/>
        <v>1.4347874061179633</v>
      </c>
      <c r="BE2328" s="58">
        <f t="shared" si="1494"/>
        <v>41.228005424493695</v>
      </c>
      <c r="BF2328" s="30">
        <f>AU2328*'Propiedades físicas'!$I$4+'Diseño reactor'!AV2328*'Propiedades físicas'!$I$5+'Diseño reactor'!AW2328*'Propiedades físicas'!$I$8+'Diseño reactor'!AX2328*'Propiedades físicas'!$I$9+'Diseño reactor'!AY2328*'Propiedades físicas'!$I$7+'Diseño reactor'!AZ2328*'Propiedades físicas'!$I$6</f>
        <v>1.9986062189490283E-2</v>
      </c>
      <c r="BG2328" s="24">
        <f>AU2328*'Propiedades físicas'!$O$4+'Diseño reactor'!AV2328*'Propiedades físicas'!$O$5+'Diseño reactor'!AW2328*'Propiedades físicas'!$O$8+'Diseño reactor'!AX2328*'Propiedades físicas'!$O$9+'Diseño reactor'!AY2328*'Propiedades físicas'!$O$7+'Diseño reactor'!AZ2328*'Propiedades físicas'!$O$6</f>
        <v>0.15441616237446365</v>
      </c>
      <c r="BH2328" s="54">
        <f t="shared" si="1495"/>
        <v>41121.35047791314</v>
      </c>
      <c r="BI2328" s="34">
        <f t="shared" si="1517"/>
        <v>273.97891777525842</v>
      </c>
      <c r="BJ2328" s="27">
        <f t="shared" si="1496"/>
        <v>4797.4337284805652</v>
      </c>
      <c r="BK2328" s="34">
        <f t="shared" si="1497"/>
        <v>569.84715815214122</v>
      </c>
      <c r="BL2328" s="27">
        <f t="shared" si="1498"/>
        <v>105.71413612246506</v>
      </c>
      <c r="BM2328" s="34">
        <f t="shared" si="1499"/>
        <v>1.1054421768707483</v>
      </c>
      <c r="BN2328" s="45">
        <f t="shared" si="1500"/>
        <v>2535.9249999843114</v>
      </c>
      <c r="BO2328" s="45">
        <f t="shared" si="1501"/>
        <v>109.61902267705028</v>
      </c>
      <c r="BP2328" s="66">
        <f t="shared" si="1502"/>
        <v>6.6874553626828659</v>
      </c>
    </row>
    <row r="2329" spans="8:68">
      <c r="H2329" s="68">
        <v>2324</v>
      </c>
      <c r="I2329" s="31">
        <f>('Propiedades físicas'!$C$10*'Diseño reactor'!H2329)/1000</f>
        <v>2034.0700344379838</v>
      </c>
      <c r="J2329" s="31">
        <f t="shared" si="1479"/>
        <v>0.22418107158537115</v>
      </c>
      <c r="K2329" s="31">
        <f>(I2329*1000)/'Propiedades físicas'!$F$10</f>
        <v>13286.883635118687</v>
      </c>
      <c r="L2329" s="31">
        <f t="shared" si="1480"/>
        <v>1898.1262335883839</v>
      </c>
      <c r="M2329" s="31">
        <f t="shared" si="1481"/>
        <v>11388.757401530303</v>
      </c>
      <c r="N2329" s="31">
        <f t="shared" si="1482"/>
        <v>0.81674967021875389</v>
      </c>
      <c r="O2329" s="32">
        <f t="shared" si="1483"/>
        <v>4.9004980213125231</v>
      </c>
      <c r="P2329" s="33">
        <f t="shared" si="1484"/>
        <v>0.68386828944468236</v>
      </c>
      <c r="Q2329" s="31">
        <f t="shared" si="1485"/>
        <v>4.7424801157026666</v>
      </c>
      <c r="R2329" s="31">
        <f t="shared" si="1486"/>
        <v>0.11126219683036151</v>
      </c>
      <c r="S2329" s="31">
        <f t="shared" si="1487"/>
        <v>0.15801790560985629</v>
      </c>
      <c r="T2329" s="31">
        <f t="shared" si="1488"/>
        <v>1.8101843051635539E-2</v>
      </c>
      <c r="U2329" s="31">
        <f t="shared" si="1489"/>
        <v>3.517340892074563E-3</v>
      </c>
      <c r="V2329" s="47">
        <f t="shared" si="1503"/>
        <v>6.772287914889088E-4</v>
      </c>
      <c r="W2329" s="31">
        <f t="shared" si="1490"/>
        <v>0.1626953589567797</v>
      </c>
      <c r="X2329" s="34">
        <f>(S2329*H2329*'Propiedades físicas'!$F$5*60*24*365)/(1000000)</f>
        <v>56838.006573634433</v>
      </c>
      <c r="Y2329" s="34">
        <f>(U2329*H2329*'Propiedades físicas'!$F$7*60*24*365)/(1000000)</f>
        <v>395.65659973375801</v>
      </c>
      <c r="Z2329" s="31">
        <f t="shared" si="1504"/>
        <v>1589.3099046694417</v>
      </c>
      <c r="AA2329" s="31">
        <f t="shared" si="1505"/>
        <v>11021.523788892997</v>
      </c>
      <c r="AB2329" s="31">
        <f t="shared" si="1506"/>
        <v>258.57334543376015</v>
      </c>
      <c r="AC2329" s="31">
        <f t="shared" si="1507"/>
        <v>367.23361263730601</v>
      </c>
      <c r="AD2329" s="31">
        <f t="shared" si="1491"/>
        <v>42.068683252000994</v>
      </c>
      <c r="AE2329" s="31">
        <f t="shared" si="1508"/>
        <v>8.1743002331812846</v>
      </c>
      <c r="AF2329" s="31">
        <f t="shared" si="1509"/>
        <v>13286.883635118687</v>
      </c>
      <c r="AG2329" s="31">
        <f t="shared" si="1510"/>
        <v>0.11961494872046005</v>
      </c>
      <c r="AH2329" s="31">
        <f t="shared" si="1511"/>
        <v>0.8295040501266906</v>
      </c>
      <c r="AI2329" s="31">
        <f t="shared" si="1511"/>
        <v>1.9460797018672045E-2</v>
      </c>
      <c r="AJ2329" s="31">
        <f t="shared" si="1511"/>
        <v>2.7638807016166483E-2</v>
      </c>
      <c r="AK2329" s="31">
        <f t="shared" si="1492"/>
        <v>3.1661813565378762E-3</v>
      </c>
      <c r="AL2329" s="31">
        <f t="shared" si="1492"/>
        <v>6.1521576147289452E-4</v>
      </c>
      <c r="AM2329" s="31">
        <f t="shared" si="1512"/>
        <v>1</v>
      </c>
      <c r="AN2329" s="31">
        <f>(Z2329*'Propiedades físicas'!$F$4)/1000</f>
        <v>1397.6073439682139</v>
      </c>
      <c r="AO2329" s="31">
        <f>(AA2329*'Propiedades físicas'!$F$6)/1000</f>
        <v>353.12962219613161</v>
      </c>
      <c r="AP2329" s="31">
        <f>(AB2329*'Propiedades físicas'!$F$9)/1000</f>
        <v>159.52682546535829</v>
      </c>
      <c r="AQ2329" s="31">
        <f>(AC2329*'Propiedades físicas'!$F$5)/1000</f>
        <v>108.13928191330751</v>
      </c>
      <c r="AR2329" s="31">
        <f>(AD2329*'Propiedades físicas'!$F$8)/1000</f>
        <v>14.914189586499388</v>
      </c>
      <c r="AS2329" s="31">
        <f>(AE2329*'Propiedades físicas'!$F$7)/1000</f>
        <v>0.75277130847366447</v>
      </c>
      <c r="AT2329" s="31">
        <f t="shared" si="1513"/>
        <v>2034.0700344379843</v>
      </c>
      <c r="AU2329" s="31">
        <f t="shared" si="1514"/>
        <v>0.68709892988240906</v>
      </c>
      <c r="AV2329" s="31">
        <f t="shared" si="1518"/>
        <v>0.17360740594839041</v>
      </c>
      <c r="AW2329" s="31">
        <f t="shared" si="1518"/>
        <v>7.8427400612799306E-2</v>
      </c>
      <c r="AX2329" s="31">
        <f t="shared" si="1518"/>
        <v>5.3163991446925039E-2</v>
      </c>
      <c r="AY2329" s="31">
        <f t="shared" si="1515"/>
        <v>7.3321907967737179E-3</v>
      </c>
      <c r="AZ2329" s="31">
        <f t="shared" si="1515"/>
        <v>3.700813127025176E-4</v>
      </c>
      <c r="BA2329" s="31">
        <f t="shared" si="1516"/>
        <v>1</v>
      </c>
      <c r="BB2329" s="34">
        <f>AU2329*'Propiedades físicas'!$C$4+'Diseño reactor'!AV2329*'Propiedades físicas'!$C$5+'Diseño reactor'!AW2329*'Propiedades físicas'!$C$8+'Diseño reactor'!AX2329*'Propiedades físicas'!$C$9+'Diseño reactor'!AY2329*'Propiedades físicas'!$C$7+'Diseño reactor'!AZ2329*'Propiedades físicas'!$C$6</f>
        <v>875.34718166577443</v>
      </c>
      <c r="BC2329" s="45">
        <f>AU2329*'Propiedades físicas'!$L$4+'Diseño reactor'!AV2329*'Propiedades físicas'!$L$5+'Diseño reactor'!AW2329*'Propiedades físicas'!$L$8+AX2329*'Propiedades físicas'!$L$9+'Diseño reactor'!AY2329*'Propiedades físicas'!$L$7+'Diseño reactor'!AZ2329*'Propiedades físicas'!$L$6</f>
        <v>2.1168481334065867</v>
      </c>
      <c r="BD2329" s="29">
        <f t="shared" si="1493"/>
        <v>1.4342474554313707</v>
      </c>
      <c r="BE2329" s="58">
        <f t="shared" si="1494"/>
        <v>41.227423853291079</v>
      </c>
      <c r="BF2329" s="30">
        <f>AU2329*'Propiedades físicas'!$I$4+'Diseño reactor'!AV2329*'Propiedades físicas'!$I$5+'Diseño reactor'!AW2329*'Propiedades físicas'!$I$8+'Diseño reactor'!AX2329*'Propiedades físicas'!$I$9+'Diseño reactor'!AY2329*'Propiedades físicas'!$I$7+'Diseño reactor'!AZ2329*'Propiedades físicas'!$I$6</f>
        <v>1.9986119219471733E-2</v>
      </c>
      <c r="BG2329" s="24">
        <f>AU2329*'Propiedades físicas'!$O$4+'Diseño reactor'!AV2329*'Propiedades físicas'!$O$5+'Diseño reactor'!AW2329*'Propiedades físicas'!$O$8+'Diseño reactor'!AX2329*'Propiedades físicas'!$O$9+'Diseño reactor'!AY2329*'Propiedades físicas'!$O$7+'Diseño reactor'!AZ2329*'Propiedades físicas'!$O$6</f>
        <v>0.15441783037956749</v>
      </c>
      <c r="BH2329" s="54">
        <f t="shared" si="1495"/>
        <v>41121.226875575623</v>
      </c>
      <c r="BI2329" s="34">
        <f t="shared" si="1517"/>
        <v>273.98117859696572</v>
      </c>
      <c r="BJ2329" s="27">
        <f t="shared" si="1496"/>
        <v>4797.4373108480595</v>
      </c>
      <c r="BK2329" s="34">
        <f t="shared" si="1497"/>
        <v>569.85373917164918</v>
      </c>
      <c r="BL2329" s="27">
        <f t="shared" si="1498"/>
        <v>105.71436260694652</v>
      </c>
      <c r="BM2329" s="34">
        <f t="shared" si="1499"/>
        <v>1.1054421768707483</v>
      </c>
      <c r="BN2329" s="45">
        <f t="shared" si="1500"/>
        <v>2537.1241539938555</v>
      </c>
      <c r="BO2329" s="45">
        <f t="shared" si="1501"/>
        <v>109.62623065039296</v>
      </c>
      <c r="BP2329" s="66">
        <f t="shared" si="1502"/>
        <v>6.6874543440788159</v>
      </c>
    </row>
    <row r="2330" spans="8:68">
      <c r="H2330" s="68">
        <v>2325</v>
      </c>
      <c r="I2330" s="31">
        <f>('Propiedades físicas'!$C$10*'Diseño reactor'!H2330)/1000</f>
        <v>2034.9452797195836</v>
      </c>
      <c r="J2330" s="31">
        <f t="shared" si="1479"/>
        <v>0.22408464961909788</v>
      </c>
      <c r="K2330" s="31">
        <f>(I2330*1000)/'Propiedades físicas'!$F$10</f>
        <v>13292.600882810219</v>
      </c>
      <c r="L2330" s="31">
        <f t="shared" si="1480"/>
        <v>1898.9429832586025</v>
      </c>
      <c r="M2330" s="31">
        <f t="shared" si="1481"/>
        <v>11393.657899551616</v>
      </c>
      <c r="N2330" s="31">
        <f t="shared" si="1482"/>
        <v>0.81674967021875378</v>
      </c>
      <c r="O2330" s="32">
        <f t="shared" si="1483"/>
        <v>4.9004980213125231</v>
      </c>
      <c r="P2330" s="33">
        <f t="shared" si="1484"/>
        <v>0.68391614750193563</v>
      </c>
      <c r="Q2330" s="31">
        <f t="shared" si="1485"/>
        <v>4.7425473425313989</v>
      </c>
      <c r="R2330" s="31">
        <f t="shared" si="1486"/>
        <v>0.11122990853643711</v>
      </c>
      <c r="S2330" s="31">
        <f t="shared" si="1487"/>
        <v>0.1579506787811237</v>
      </c>
      <c r="T2330" s="31">
        <f t="shared" si="1488"/>
        <v>1.8090072296456705E-2</v>
      </c>
      <c r="U2330" s="31">
        <f t="shared" si="1489"/>
        <v>3.5135418839243935E-3</v>
      </c>
      <c r="V2330" s="47">
        <f t="shared" si="1503"/>
        <v>6.772761849048295E-4</v>
      </c>
      <c r="W2330" s="31">
        <f t="shared" si="1490"/>
        <v>0.16263676320951653</v>
      </c>
      <c r="X2330" s="34">
        <f>(S2330*H2330*'Propiedades físicas'!$F$5*60*24*365)/(1000000)</f>
        <v>56838.272091915511</v>
      </c>
      <c r="Y2330" s="34">
        <f>(U2330*H2330*'Propiedades físicas'!$F$7*60*24*365)/(1000000)</f>
        <v>395.39932333615184</v>
      </c>
      <c r="Z2330" s="31">
        <f t="shared" si="1504"/>
        <v>1590.1050429420004</v>
      </c>
      <c r="AA2330" s="31">
        <f t="shared" si="1505"/>
        <v>11026.422571385503</v>
      </c>
      <c r="AB2330" s="31">
        <f t="shared" si="1506"/>
        <v>258.60953734721625</v>
      </c>
      <c r="AC2330" s="31">
        <f t="shared" si="1507"/>
        <v>367.23532816611259</v>
      </c>
      <c r="AD2330" s="31">
        <f t="shared" si="1491"/>
        <v>42.05941808926184</v>
      </c>
      <c r="AE2330" s="31">
        <f t="shared" si="1508"/>
        <v>8.1689848801242153</v>
      </c>
      <c r="AF2330" s="31">
        <f t="shared" si="1509"/>
        <v>13292.600882810219</v>
      </c>
      <c r="AG2330" s="31">
        <f t="shared" si="1510"/>
        <v>0.11962331954149764</v>
      </c>
      <c r="AH2330" s="31">
        <f t="shared" si="1511"/>
        <v>0.82951580872669539</v>
      </c>
      <c r="AI2330" s="31">
        <f t="shared" si="1511"/>
        <v>1.9455149494606885E-2</v>
      </c>
      <c r="AJ2330" s="31">
        <f t="shared" si="1511"/>
        <v>2.762704841616177E-2</v>
      </c>
      <c r="AK2330" s="31">
        <f t="shared" si="1492"/>
        <v>3.1641225415601259E-3</v>
      </c>
      <c r="AL2330" s="31">
        <f t="shared" si="1492"/>
        <v>6.1455127947821083E-4</v>
      </c>
      <c r="AM2330" s="31">
        <f t="shared" si="1512"/>
        <v>1.0000000000000002</v>
      </c>
      <c r="AN2330" s="31">
        <f>(Z2330*'Propiedades físicas'!$F$4)/1000</f>
        <v>1398.3065726623363</v>
      </c>
      <c r="AO2330" s="31">
        <f>(AA2330*'Propiedades físicas'!$F$6)/1000</f>
        <v>353.28657918719148</v>
      </c>
      <c r="AP2330" s="31">
        <f>(AB2330*'Propiedades físicas'!$F$9)/1000</f>
        <v>159.54915406636505</v>
      </c>
      <c r="AQ2330" s="31">
        <f>(AC2330*'Propiedades físicas'!$F$5)/1000</f>
        <v>108.13978708507518</v>
      </c>
      <c r="AR2330" s="31">
        <f>(AD2330*'Propiedades físicas'!$F$8)/1000</f>
        <v>14.910904901005102</v>
      </c>
      <c r="AS2330" s="31">
        <f>(AE2330*'Propiedades físicas'!$F$7)/1000</f>
        <v>0.75228181761063895</v>
      </c>
      <c r="AT2330" s="31">
        <f t="shared" si="1513"/>
        <v>2034.9452797195834</v>
      </c>
      <c r="AU2330" s="31">
        <f t="shared" si="1514"/>
        <v>0.68714701402438882</v>
      </c>
      <c r="AV2330" s="31">
        <f t="shared" si="1518"/>
        <v>0.17360986691291994</v>
      </c>
      <c r="AW2330" s="31">
        <f t="shared" si="1518"/>
        <v>7.8404640978037024E-2</v>
      </c>
      <c r="AX2330" s="31">
        <f t="shared" si="1518"/>
        <v>5.3141373462374825E-2</v>
      </c>
      <c r="AY2330" s="31">
        <f t="shared" si="1515"/>
        <v>7.3274230268539865E-3</v>
      </c>
      <c r="AZ2330" s="31">
        <f t="shared" si="1515"/>
        <v>3.6968159542565384E-4</v>
      </c>
      <c r="BA2330" s="31">
        <f t="shared" si="1516"/>
        <v>1.0000000000000002</v>
      </c>
      <c r="BB2330" s="34">
        <f>AU2330*'Propiedades físicas'!$C$4+'Diseño reactor'!AV2330*'Propiedades físicas'!$C$5+'Diseño reactor'!AW2330*'Propiedades físicas'!$C$8+'Diseño reactor'!AX2330*'Propiedades físicas'!$C$9+'Diseño reactor'!AY2330*'Propiedades físicas'!$C$7+'Diseño reactor'!AZ2330*'Propiedades físicas'!$C$6</f>
        <v>875.34704852065499</v>
      </c>
      <c r="BC2330" s="45">
        <f>AU2330*'Propiedades físicas'!$L$4+'Diseño reactor'!AV2330*'Propiedades físicas'!$L$5+'Diseño reactor'!AW2330*'Propiedades físicas'!$L$8+AX2330*'Propiedades físicas'!$L$9+'Diseño reactor'!AY2330*'Propiedades físicas'!$L$7+'Diseño reactor'!AZ2330*'Propiedades físicas'!$L$6</f>
        <v>2.1168824008776257</v>
      </c>
      <c r="BD2330" s="29">
        <f t="shared" si="1493"/>
        <v>1.4337079115334606</v>
      </c>
      <c r="BE2330" s="58">
        <f t="shared" si="1494"/>
        <v>41.226842725859676</v>
      </c>
      <c r="BF2330" s="30">
        <f>AU2330*'Propiedades físicas'!$I$4+'Diseño reactor'!AV2330*'Propiedades físicas'!$I$5+'Diseño reactor'!AW2330*'Propiedades físicas'!$I$8+'Diseño reactor'!AX2330*'Propiedades físicas'!$I$9+'Diseño reactor'!AY2330*'Propiedades físicas'!$I$7+'Diseño reactor'!AZ2330*'Propiedades físicas'!$I$6</f>
        <v>1.9986176162623451E-2</v>
      </c>
      <c r="BG2330" s="24">
        <f>AU2330*'Propiedades físicas'!$O$4+'Diseño reactor'!AV2330*'Propiedades físicas'!$O$5+'Diseño reactor'!AW2330*'Propiedades físicas'!$O$8+'Diseño reactor'!AX2330*'Propiedades físicas'!$O$9+'Diseño reactor'!AY2330*'Propiedades físicas'!$O$7+'Diseño reactor'!AZ2330*'Propiedades físicas'!$O$6</f>
        <v>0.15441949718445055</v>
      </c>
      <c r="BH2330" s="54">
        <f t="shared" si="1495"/>
        <v>41121.103461235929</v>
      </c>
      <c r="BI2330" s="34">
        <f t="shared" si="1517"/>
        <v>273.98343700705817</v>
      </c>
      <c r="BJ2330" s="27">
        <f t="shared" si="1496"/>
        <v>4797.4408936266718</v>
      </c>
      <c r="BK2330" s="34">
        <f t="shared" si="1497"/>
        <v>569.86031581996292</v>
      </c>
      <c r="BL2330" s="27">
        <f t="shared" si="1498"/>
        <v>105.71458893673777</v>
      </c>
      <c r="BM2330" s="34">
        <f t="shared" si="1499"/>
        <v>1.1054421768707483</v>
      </c>
      <c r="BN2330" s="45">
        <f t="shared" si="1500"/>
        <v>2538.3233245617562</v>
      </c>
      <c r="BO2330" s="45">
        <f t="shared" si="1501"/>
        <v>109.63343343241432</v>
      </c>
      <c r="BP2330" s="66">
        <f t="shared" si="1502"/>
        <v>6.687453326880239</v>
      </c>
    </row>
    <row r="2331" spans="8:68">
      <c r="H2331" s="68">
        <v>2326</v>
      </c>
      <c r="I2331" s="31">
        <f>('Propiedades físicas'!$C$10*'Diseño reactor'!H2331)/1000</f>
        <v>2035.8205250011836</v>
      </c>
      <c r="J2331" s="31">
        <f t="shared" si="1479"/>
        <v>0.22398831056079213</v>
      </c>
      <c r="K2331" s="31">
        <f>(I2331*1000)/'Propiedades físicas'!$F$10</f>
        <v>13298.318130501752</v>
      </c>
      <c r="L2331" s="31">
        <f t="shared" si="1480"/>
        <v>1899.7597329288214</v>
      </c>
      <c r="M2331" s="31">
        <f t="shared" si="1481"/>
        <v>11398.55839757293</v>
      </c>
      <c r="N2331" s="31">
        <f t="shared" si="1482"/>
        <v>0.81674967021875389</v>
      </c>
      <c r="O2331" s="32">
        <f t="shared" si="1483"/>
        <v>4.9004980213125231</v>
      </c>
      <c r="P2331" s="33">
        <f t="shared" si="1484"/>
        <v>0.68396397109884521</v>
      </c>
      <c r="Q2331" s="31">
        <f t="shared" si="1485"/>
        <v>4.7426145126172248</v>
      </c>
      <c r="R2331" s="31">
        <f t="shared" si="1486"/>
        <v>0.11119763788929879</v>
      </c>
      <c r="S2331" s="31">
        <f t="shared" si="1487"/>
        <v>0.15788350869529871</v>
      </c>
      <c r="T2331" s="31">
        <f t="shared" si="1488"/>
        <v>1.8078312885829867E-2</v>
      </c>
      <c r="U2331" s="31">
        <f t="shared" si="1489"/>
        <v>3.5097483447800665E-3</v>
      </c>
      <c r="V2331" s="47">
        <f t="shared" si="1503"/>
        <v>6.773235441949729E-4</v>
      </c>
      <c r="W2331" s="31">
        <f t="shared" si="1490"/>
        <v>0.16257820965430461</v>
      </c>
      <c r="X2331" s="34">
        <f>(S2331*H2331*'Propiedades físicas'!$F$5*60*24*365)/(1000000)</f>
        <v>56838.537227959721</v>
      </c>
      <c r="Y2331" s="34">
        <f>(U2331*H2331*'Propiedades físicas'!$F$7*60*24*365)/(1000000)</f>
        <v>395.14229489931171</v>
      </c>
      <c r="Z2331" s="31">
        <f t="shared" si="1504"/>
        <v>1590.9001967759139</v>
      </c>
      <c r="AA2331" s="31">
        <f t="shared" si="1505"/>
        <v>11031.321356347666</v>
      </c>
      <c r="AB2331" s="31">
        <f t="shared" si="1506"/>
        <v>258.64570573050901</v>
      </c>
      <c r="AC2331" s="31">
        <f t="shared" si="1507"/>
        <v>367.23704122526482</v>
      </c>
      <c r="AD2331" s="31">
        <f t="shared" si="1491"/>
        <v>42.05015577244027</v>
      </c>
      <c r="AE2331" s="31">
        <f t="shared" si="1508"/>
        <v>8.1636746499584341</v>
      </c>
      <c r="AF2331" s="31">
        <f t="shared" si="1509"/>
        <v>13298.318130501752</v>
      </c>
      <c r="AG2331" s="31">
        <f t="shared" si="1510"/>
        <v>0.11963168433509934</v>
      </c>
      <c r="AH2331" s="31">
        <f t="shared" si="1511"/>
        <v>0.82952755740183581</v>
      </c>
      <c r="AI2331" s="31">
        <f t="shared" si="1511"/>
        <v>1.944950505712937E-2</v>
      </c>
      <c r="AJ2331" s="31">
        <f t="shared" si="1511"/>
        <v>2.7615299741021372E-2</v>
      </c>
      <c r="AK2331" s="31">
        <f t="shared" si="1492"/>
        <v>3.1620657108504366E-3</v>
      </c>
      <c r="AL2331" s="31">
        <f t="shared" si="1492"/>
        <v>6.1388775406370994E-4</v>
      </c>
      <c r="AM2331" s="31">
        <f t="shared" si="1512"/>
        <v>1</v>
      </c>
      <c r="AN2331" s="31">
        <f>(Z2331*'Propiedades físicas'!$F$4)/1000</f>
        <v>1399.0058150408031</v>
      </c>
      <c r="AO2331" s="31">
        <f>(AA2331*'Propiedades físicas'!$F$6)/1000</f>
        <v>353.44353625737921</v>
      </c>
      <c r="AP2331" s="31">
        <f>(AB2331*'Propiedades físicas'!$F$9)/1000</f>
        <v>159.57146815043751</v>
      </c>
      <c r="AQ2331" s="31">
        <f>(AC2331*'Propiedades físicas'!$F$5)/1000</f>
        <v>108.14029152960374</v>
      </c>
      <c r="AR2331" s="31">
        <f>(AD2331*'Propiedades físicas'!$F$8)/1000</f>
        <v>14.907621224445519</v>
      </c>
      <c r="AS2331" s="31">
        <f>(AE2331*'Propiedades físicas'!$F$7)/1000</f>
        <v>0.75179279851467218</v>
      </c>
      <c r="AT2331" s="31">
        <f t="shared" si="1513"/>
        <v>2035.820525001184</v>
      </c>
      <c r="AU2331" s="31">
        <f t="shared" si="1514"/>
        <v>0.68719506354323123</v>
      </c>
      <c r="AV2331" s="31">
        <f t="shared" si="1518"/>
        <v>0.1736123258002685</v>
      </c>
      <c r="AW2331" s="31">
        <f t="shared" si="1518"/>
        <v>7.8381893782284523E-2</v>
      </c>
      <c r="AX2331" s="31">
        <f t="shared" si="1518"/>
        <v>5.3118774568569033E-2</v>
      </c>
      <c r="AY2331" s="31">
        <f t="shared" si="1515"/>
        <v>7.3226598520696462E-3</v>
      </c>
      <c r="AZ2331" s="31">
        <f t="shared" si="1515"/>
        <v>3.6928245357691091E-4</v>
      </c>
      <c r="BA2331" s="31">
        <f t="shared" si="1516"/>
        <v>0.99999999999999989</v>
      </c>
      <c r="BB2331" s="34">
        <f>AU2331*'Propiedades físicas'!$C$4+'Diseño reactor'!AV2331*'Propiedades físicas'!$C$5+'Diseño reactor'!AW2331*'Propiedades físicas'!$C$8+'Diseño reactor'!AX2331*'Propiedades físicas'!$C$9+'Diseño reactor'!AY2331*'Propiedades físicas'!$C$7+'Diseño reactor'!AZ2331*'Propiedades físicas'!$C$6</f>
        <v>875.34691555918891</v>
      </c>
      <c r="BC2331" s="45">
        <f>AU2331*'Propiedades físicas'!$L$4+'Diseño reactor'!AV2331*'Propiedades físicas'!$L$5+'Diseño reactor'!AW2331*'Propiedades físicas'!$L$8+AX2331*'Propiedades físicas'!$L$9+'Diseño reactor'!AY2331*'Propiedades físicas'!$L$7+'Diseño reactor'!AZ2331*'Propiedades físicas'!$L$6</f>
        <v>2.1169166426695107</v>
      </c>
      <c r="BD2331" s="29">
        <f t="shared" si="1493"/>
        <v>1.4331687739642409</v>
      </c>
      <c r="BE2331" s="58">
        <f t="shared" si="1494"/>
        <v>41.226262041690418</v>
      </c>
      <c r="BF2331" s="30">
        <f>AU2331*'Propiedades físicas'!$I$4+'Diseño reactor'!AV2331*'Propiedades físicas'!$I$5+'Diseño reactor'!AW2331*'Propiedades físicas'!$I$8+'Diseño reactor'!AX2331*'Propiedades físicas'!$I$9+'Diseño reactor'!AY2331*'Propiedades físicas'!$I$7+'Diseño reactor'!AZ2331*'Propiedades físicas'!$I$6</f>
        <v>1.9986233019094548E-2</v>
      </c>
      <c r="BG2331" s="24">
        <f>AU2331*'Propiedades físicas'!$O$4+'Diseño reactor'!AV2331*'Propiedades físicas'!$O$5+'Diseño reactor'!AW2331*'Propiedades físicas'!$O$8+'Diseño reactor'!AX2331*'Propiedades físicas'!$O$9+'Diseño reactor'!AY2331*'Propiedades físicas'!$O$7+'Diseño reactor'!AZ2331*'Propiedades físicas'!$O$6</f>
        <v>0.15442116279038506</v>
      </c>
      <c r="BH2331" s="54">
        <f t="shared" si="1495"/>
        <v>41120.980234569295</v>
      </c>
      <c r="BI2331" s="34">
        <f t="shared" si="1517"/>
        <v>273.98569300908349</v>
      </c>
      <c r="BJ2331" s="27">
        <f t="shared" si="1496"/>
        <v>4797.4444768123321</v>
      </c>
      <c r="BK2331" s="34">
        <f t="shared" si="1497"/>
        <v>569.86688810128521</v>
      </c>
      <c r="BL2331" s="27">
        <f t="shared" si="1498"/>
        <v>105.71481511199204</v>
      </c>
      <c r="BM2331" s="34">
        <f t="shared" si="1499"/>
        <v>1.1054421768707483</v>
      </c>
      <c r="BN2331" s="45">
        <f t="shared" si="1500"/>
        <v>2539.5225116696129</v>
      </c>
      <c r="BO2331" s="45">
        <f t="shared" si="1501"/>
        <v>109.64063102872061</v>
      </c>
      <c r="BP2331" s="66">
        <f t="shared" si="1502"/>
        <v>6.6874523110847326</v>
      </c>
    </row>
    <row r="2332" spans="8:68">
      <c r="H2332" s="68">
        <v>2327</v>
      </c>
      <c r="I2332" s="31">
        <f>('Propiedades físicas'!$C$10*'Diseño reactor'!H2332)/1000</f>
        <v>2036.6957702827833</v>
      </c>
      <c r="J2332" s="31">
        <f t="shared" si="1479"/>
        <v>0.2238920543035679</v>
      </c>
      <c r="K2332" s="31">
        <f>(I2332*1000)/'Propiedades físicas'!$F$10</f>
        <v>13304.035378193283</v>
      </c>
      <c r="L2332" s="31">
        <f t="shared" si="1480"/>
        <v>1900.5764825990402</v>
      </c>
      <c r="M2332" s="31">
        <f t="shared" si="1481"/>
        <v>11403.458895594242</v>
      </c>
      <c r="N2332" s="31">
        <f t="shared" si="1482"/>
        <v>0.81674967021875389</v>
      </c>
      <c r="O2332" s="32">
        <f t="shared" si="1483"/>
        <v>4.9004980213125231</v>
      </c>
      <c r="P2332" s="33">
        <f t="shared" si="1484"/>
        <v>0.68401176027261734</v>
      </c>
      <c r="Q2332" s="31">
        <f t="shared" si="1485"/>
        <v>4.742681626031386</v>
      </c>
      <c r="R2332" s="31">
        <f t="shared" si="1486"/>
        <v>0.11116538487594031</v>
      </c>
      <c r="S2332" s="31">
        <f t="shared" si="1487"/>
        <v>0.15781639528113678</v>
      </c>
      <c r="T2332" s="31">
        <f t="shared" si="1488"/>
        <v>1.8066564805392638E-2</v>
      </c>
      <c r="U2332" s="31">
        <f t="shared" si="1489"/>
        <v>3.5059602648037287E-3</v>
      </c>
      <c r="V2332" s="47">
        <f t="shared" si="1503"/>
        <v>6.7737086939618422E-4</v>
      </c>
      <c r="W2332" s="31">
        <f t="shared" si="1490"/>
        <v>0.16251969824558954</v>
      </c>
      <c r="X2332" s="34">
        <f>(S2332*H2332*'Propiedades físicas'!$F$5*60*24*365)/(1000000)</f>
        <v>56838.801982454657</v>
      </c>
      <c r="Y2332" s="34">
        <f>(U2332*H2332*'Propiedades físicas'!$F$7*60*24*365)/(1000000)</f>
        <v>394.8855141093153</v>
      </c>
      <c r="Z2332" s="31">
        <f t="shared" si="1504"/>
        <v>1591.6953661543805</v>
      </c>
      <c r="AA2332" s="31">
        <f t="shared" si="1505"/>
        <v>11036.220143775035</v>
      </c>
      <c r="AB2332" s="31">
        <f t="shared" si="1506"/>
        <v>258.68185060631311</v>
      </c>
      <c r="AC2332" s="31">
        <f t="shared" si="1507"/>
        <v>367.23875181920528</v>
      </c>
      <c r="AD2332" s="31">
        <f t="shared" si="1491"/>
        <v>42.040896302148667</v>
      </c>
      <c r="AE2332" s="31">
        <f t="shared" si="1508"/>
        <v>8.1583695361982773</v>
      </c>
      <c r="AF2332" s="31">
        <f t="shared" si="1509"/>
        <v>13304.035378193283</v>
      </c>
      <c r="AG2332" s="31">
        <f t="shared" si="1510"/>
        <v>0.11964004310777293</v>
      </c>
      <c r="AH2332" s="31">
        <f t="shared" si="1511"/>
        <v>0.82953929616457311</v>
      </c>
      <c r="AI2332" s="31">
        <f t="shared" si="1511"/>
        <v>1.9443863703964583E-2</v>
      </c>
      <c r="AJ2332" s="31">
        <f t="shared" si="1511"/>
        <v>2.7603560978283953E-2</v>
      </c>
      <c r="AK2332" s="31">
        <f t="shared" si="1492"/>
        <v>3.1600108618966942E-3</v>
      </c>
      <c r="AL2332" s="31">
        <f t="shared" si="1492"/>
        <v>6.1322518350865978E-4</v>
      </c>
      <c r="AM2332" s="31">
        <f t="shared" si="1512"/>
        <v>0.99999999999999989</v>
      </c>
      <c r="AN2332" s="31">
        <f>(Z2332*'Propiedades físicas'!$F$4)/1000</f>
        <v>1399.7050710888391</v>
      </c>
      <c r="AO2332" s="31">
        <f>(AA2332*'Propiedades físicas'!$F$6)/1000</f>
        <v>353.60049340655212</v>
      </c>
      <c r="AP2332" s="31">
        <f>(AB2332*'Propiedades físicas'!$F$9)/1000</f>
        <v>159.59376773156484</v>
      </c>
      <c r="AQ2332" s="31">
        <f>(AC2332*'Propiedades físicas'!$F$5)/1000</f>
        <v>108.1407952482014</v>
      </c>
      <c r="AR2332" s="31">
        <f>(AD2332*'Propiedades físicas'!$F$8)/1000</f>
        <v>14.90433855703774</v>
      </c>
      <c r="AS2332" s="31">
        <f>(AE2332*'Propiedades físicas'!$F$7)/1000</f>
        <v>0.75130425058849937</v>
      </c>
      <c r="AT2332" s="31">
        <f t="shared" si="1513"/>
        <v>2036.6957702827835</v>
      </c>
      <c r="AU2332" s="31">
        <f t="shared" si="1514"/>
        <v>0.68724307847631949</v>
      </c>
      <c r="AV2332" s="31">
        <f t="shared" si="1518"/>
        <v>0.17361478261304422</v>
      </c>
      <c r="AW2332" s="31">
        <f t="shared" si="1518"/>
        <v>7.8359159016373942E-2</v>
      </c>
      <c r="AX2332" s="31">
        <f t="shared" si="1518"/>
        <v>5.309619474153799E-2</v>
      </c>
      <c r="AY2332" s="31">
        <f t="shared" si="1515"/>
        <v>7.3179012666031891E-3</v>
      </c>
      <c r="AZ2332" s="31">
        <f t="shared" si="1515"/>
        <v>3.688838861211879E-4</v>
      </c>
      <c r="BA2332" s="31">
        <f t="shared" si="1516"/>
        <v>1</v>
      </c>
      <c r="BB2332" s="34">
        <f>AU2332*'Propiedades físicas'!$C$4+'Diseño reactor'!AV2332*'Propiedades físicas'!$C$5+'Diseño reactor'!AW2332*'Propiedades físicas'!$C$8+'Diseño reactor'!AX2332*'Propiedades físicas'!$C$9+'Diseño reactor'!AY2332*'Propiedades físicas'!$C$7+'Diseño reactor'!AZ2332*'Propiedades físicas'!$C$6</f>
        <v>875.34678278106423</v>
      </c>
      <c r="BC2332" s="45">
        <f>AU2332*'Propiedades físicas'!$L$4+'Diseño reactor'!AV2332*'Propiedades físicas'!$L$5+'Diseño reactor'!AW2332*'Propiedades físicas'!$L$8+AX2332*'Propiedades físicas'!$L$9+'Diseño reactor'!AY2332*'Propiedades físicas'!$L$7+'Diseño reactor'!AZ2332*'Propiedades físicas'!$L$6</f>
        <v>2.1169508588109189</v>
      </c>
      <c r="BD2332" s="29">
        <f t="shared" si="1493"/>
        <v>1.4326300422644038</v>
      </c>
      <c r="BE2332" s="58">
        <f t="shared" si="1494"/>
        <v>41.225681800275012</v>
      </c>
      <c r="BF2332" s="30">
        <f>AU2332*'Propiedades físicas'!$I$4+'Diseño reactor'!AV2332*'Propiedades físicas'!$I$5+'Diseño reactor'!AW2332*'Propiedades físicas'!$I$8+'Diseño reactor'!AX2332*'Propiedades físicas'!$I$9+'Diseño reactor'!AY2332*'Propiedades físicas'!$I$7+'Diseño reactor'!AZ2332*'Propiedades físicas'!$I$6</f>
        <v>1.998628978903387E-2</v>
      </c>
      <c r="BG2332" s="24">
        <f>AU2332*'Propiedades físicas'!$O$4+'Diseño reactor'!AV2332*'Propiedades físicas'!$O$5+'Diseño reactor'!AW2332*'Propiedades físicas'!$O$8+'Diseño reactor'!AX2332*'Propiedades físicas'!$O$9+'Diseño reactor'!AY2332*'Propiedades físicas'!$O$7+'Diseño reactor'!AZ2332*'Propiedades físicas'!$O$6</f>
        <v>0.15442282719864167</v>
      </c>
      <c r="BH2332" s="54">
        <f t="shared" si="1495"/>
        <v>41120.857195251599</v>
      </c>
      <c r="BI2332" s="34">
        <f t="shared" si="1517"/>
        <v>273.98794660658382</v>
      </c>
      <c r="BJ2332" s="27">
        <f t="shared" si="1496"/>
        <v>4797.4480604009759</v>
      </c>
      <c r="BK2332" s="34">
        <f t="shared" si="1497"/>
        <v>569.87345601981428</v>
      </c>
      <c r="BL2332" s="27">
        <f t="shared" si="1498"/>
        <v>105.71504113286238</v>
      </c>
      <c r="BM2332" s="34">
        <f t="shared" si="1499"/>
        <v>1.1054421768707483</v>
      </c>
      <c r="BN2332" s="45">
        <f t="shared" si="1500"/>
        <v>2540.7217152990665</v>
      </c>
      <c r="BO2332" s="45">
        <f t="shared" si="1501"/>
        <v>109.64782344490992</v>
      </c>
      <c r="BP2332" s="66">
        <f t="shared" si="1502"/>
        <v>6.687451296689912</v>
      </c>
    </row>
    <row r="2333" spans="8:68">
      <c r="H2333" s="68">
        <v>2328</v>
      </c>
      <c r="I2333" s="31">
        <f>('Propiedades físicas'!$C$10*'Diseño reactor'!H2333)/1000</f>
        <v>2037.5710155643833</v>
      </c>
      <c r="J2333" s="31">
        <f t="shared" si="1479"/>
        <v>0.22379588074072271</v>
      </c>
      <c r="K2333" s="31">
        <f>(I2333*1000)/'Propiedades físicas'!$F$10</f>
        <v>13309.752625884814</v>
      </c>
      <c r="L2333" s="31">
        <f t="shared" si="1480"/>
        <v>1901.393232269259</v>
      </c>
      <c r="M2333" s="31">
        <f t="shared" si="1481"/>
        <v>11408.359393615554</v>
      </c>
      <c r="N2333" s="31">
        <f t="shared" si="1482"/>
        <v>0.81674967021875389</v>
      </c>
      <c r="O2333" s="32">
        <f t="shared" si="1483"/>
        <v>4.9004980213125231</v>
      </c>
      <c r="P2333" s="33">
        <f t="shared" si="1484"/>
        <v>0.68405951506040497</v>
      </c>
      <c r="Q2333" s="31">
        <f t="shared" si="1485"/>
        <v>4.7427486828450114</v>
      </c>
      <c r="R2333" s="31">
        <f t="shared" si="1486"/>
        <v>0.11113314948336529</v>
      </c>
      <c r="S2333" s="31">
        <f t="shared" si="1487"/>
        <v>0.15774933846751146</v>
      </c>
      <c r="T2333" s="31">
        <f t="shared" si="1488"/>
        <v>1.8054828040804931E-2</v>
      </c>
      <c r="U2333" s="31">
        <f t="shared" si="1489"/>
        <v>3.5021776341787568E-3</v>
      </c>
      <c r="V2333" s="47">
        <f t="shared" si="1503"/>
        <v>6.7741816054525553E-4</v>
      </c>
      <c r="W2333" s="31">
        <f t="shared" si="1490"/>
        <v>0.16246122893788248</v>
      </c>
      <c r="X2333" s="34">
        <f>(S2333*H2333*'Propiedades físicas'!$F$5*60*24*365)/(1000000)</f>
        <v>56839.066356086347</v>
      </c>
      <c r="Y2333" s="34">
        <f>(U2333*H2333*'Propiedades físicas'!$F$7*60*24*365)/(1000000)</f>
        <v>394.62898065272736</v>
      </c>
      <c r="Z2333" s="31">
        <f t="shared" si="1504"/>
        <v>1592.4905510606227</v>
      </c>
      <c r="AA2333" s="31">
        <f t="shared" si="1505"/>
        <v>11041.118933663187</v>
      </c>
      <c r="AB2333" s="31">
        <f t="shared" si="1506"/>
        <v>258.71797199727439</v>
      </c>
      <c r="AC2333" s="31">
        <f t="shared" si="1507"/>
        <v>367.24045995236668</v>
      </c>
      <c r="AD2333" s="31">
        <f t="shared" si="1491"/>
        <v>42.031639678993876</v>
      </c>
      <c r="AE2333" s="31">
        <f t="shared" si="1508"/>
        <v>8.1530695323681464</v>
      </c>
      <c r="AF2333" s="31">
        <f t="shared" si="1509"/>
        <v>13309.752625884812</v>
      </c>
      <c r="AG2333" s="31">
        <f t="shared" si="1510"/>
        <v>0.1196483958660168</v>
      </c>
      <c r="AH2333" s="31">
        <f t="shared" si="1511"/>
        <v>0.82955102502734834</v>
      </c>
      <c r="AI2333" s="31">
        <f t="shared" si="1511"/>
        <v>1.9438225432839344E-2</v>
      </c>
      <c r="AJ2333" s="31">
        <f t="shared" si="1511"/>
        <v>2.7591832115508842E-2</v>
      </c>
      <c r="AK2333" s="31">
        <f t="shared" si="1492"/>
        <v>3.1579579921906832E-3</v>
      </c>
      <c r="AL2333" s="31">
        <f t="shared" si="1492"/>
        <v>6.1256356609604103E-4</v>
      </c>
      <c r="AM2333" s="31">
        <f t="shared" si="1512"/>
        <v>1</v>
      </c>
      <c r="AN2333" s="31">
        <f>(Z2333*'Propiedades físicas'!$F$4)/1000</f>
        <v>1400.4043407916904</v>
      </c>
      <c r="AO2333" s="31">
        <f>(AA2333*'Propiedades físicas'!$F$6)/1000</f>
        <v>353.7574506345685</v>
      </c>
      <c r="AP2333" s="31">
        <f>(AB2333*'Propiedades físicas'!$F$9)/1000</f>
        <v>159.61605282371841</v>
      </c>
      <c r="AQ2333" s="31">
        <f>(AC2333*'Propiedades físicas'!$F$5)/1000</f>
        <v>108.14129824217342</v>
      </c>
      <c r="AR2333" s="31">
        <f>(AD2333*'Propiedades físicas'!$F$8)/1000</f>
        <v>14.901056898996904</v>
      </c>
      <c r="AS2333" s="31">
        <f>(AE2333*'Propiedades físicas'!$F$7)/1000</f>
        <v>0.75081617323578254</v>
      </c>
      <c r="AT2333" s="31">
        <f t="shared" si="1513"/>
        <v>2037.5710155643833</v>
      </c>
      <c r="AU2333" s="31">
        <f t="shared" si="1514"/>
        <v>0.68729105886098152</v>
      </c>
      <c r="AV2333" s="31">
        <f t="shared" si="1518"/>
        <v>0.17361723735385087</v>
      </c>
      <c r="AW2333" s="31">
        <f t="shared" si="1518"/>
        <v>7.8336436671144261E-2</v>
      </c>
      <c r="AX2333" s="31">
        <f t="shared" si="1518"/>
        <v>5.3073633957351686E-2</v>
      </c>
      <c r="AY2333" s="31">
        <f t="shared" si="1515"/>
        <v>7.3131472646461287E-3</v>
      </c>
      <c r="AZ2333" s="31">
        <f t="shared" si="1515"/>
        <v>3.6848589202561623E-4</v>
      </c>
      <c r="BA2333" s="31">
        <f t="shared" si="1516"/>
        <v>1.0000000000000002</v>
      </c>
      <c r="BB2333" s="34">
        <f>AU2333*'Propiedades físicas'!$C$4+'Diseño reactor'!AV2333*'Propiedades físicas'!$C$5+'Diseño reactor'!AW2333*'Propiedades físicas'!$C$8+'Diseño reactor'!AX2333*'Propiedades físicas'!$C$9+'Diseño reactor'!AY2333*'Propiedades físicas'!$C$7+'Diseño reactor'!AZ2333*'Propiedades físicas'!$C$6</f>
        <v>875.34665018596854</v>
      </c>
      <c r="BC2333" s="45">
        <f>AU2333*'Propiedades físicas'!$L$4+'Diseño reactor'!AV2333*'Propiedades físicas'!$L$5+'Diseño reactor'!AW2333*'Propiedades físicas'!$L$8+AX2333*'Propiedades físicas'!$L$9+'Diseño reactor'!AY2333*'Propiedades físicas'!$L$7+'Diseño reactor'!AZ2333*'Propiedades físicas'!$L$6</f>
        <v>2.116985049330482</v>
      </c>
      <c r="BD2333" s="29">
        <f t="shared" si="1493"/>
        <v>1.4320917159753388</v>
      </c>
      <c r="BE2333" s="58">
        <f t="shared" si="1494"/>
        <v>41.225102001105945</v>
      </c>
      <c r="BF2333" s="30">
        <f>AU2333*'Propiedades físicas'!$I$4+'Diseño reactor'!AV2333*'Propiedades físicas'!$I$5+'Diseño reactor'!AW2333*'Propiedades físicas'!$I$8+'Diseño reactor'!AX2333*'Propiedades físicas'!$I$9+'Diseño reactor'!AY2333*'Propiedades físicas'!$I$7+'Diseño reactor'!AZ2333*'Propiedades físicas'!$I$6</f>
        <v>1.9986346472589935E-2</v>
      </c>
      <c r="BG2333" s="24">
        <f>AU2333*'Propiedades físicas'!$O$4+'Diseño reactor'!AV2333*'Propiedades físicas'!$O$5+'Diseño reactor'!AW2333*'Propiedades físicas'!$O$8+'Diseño reactor'!AX2333*'Propiedades físicas'!$O$9+'Diseño reactor'!AY2333*'Propiedades físicas'!$O$7+'Diseño reactor'!AZ2333*'Propiedades físicas'!$O$6</f>
        <v>0.15442449041048895</v>
      </c>
      <c r="BH2333" s="54">
        <f t="shared" si="1495"/>
        <v>41120.734342959433</v>
      </c>
      <c r="BI2333" s="34">
        <f t="shared" si="1517"/>
        <v>273.9901978030943</v>
      </c>
      <c r="BJ2333" s="27">
        <f t="shared" si="1496"/>
        <v>4797.4516443885668</v>
      </c>
      <c r="BK2333" s="34">
        <f t="shared" si="1497"/>
        <v>569.88001957974359</v>
      </c>
      <c r="BL2333" s="27">
        <f t="shared" si="1498"/>
        <v>105.71526699950167</v>
      </c>
      <c r="BM2333" s="34">
        <f t="shared" si="1499"/>
        <v>1.1054421768707483</v>
      </c>
      <c r="BN2333" s="45">
        <f t="shared" si="1500"/>
        <v>2541.9209354317718</v>
      </c>
      <c r="BO2333" s="45">
        <f t="shared" si="1501"/>
        <v>109.65501068657224</v>
      </c>
      <c r="BP2333" s="66">
        <f t="shared" si="1502"/>
        <v>6.6874502836933924</v>
      </c>
    </row>
    <row r="2334" spans="8:68">
      <c r="H2334" s="68">
        <v>2329</v>
      </c>
      <c r="I2334" s="31">
        <f>('Propiedades físicas'!$C$10*'Diseño reactor'!H2334)/1000</f>
        <v>2038.446260845983</v>
      </c>
      <c r="J2334" s="31">
        <f t="shared" si="1479"/>
        <v>0.22369978976573746</v>
      </c>
      <c r="K2334" s="31">
        <f>(I2334*1000)/'Propiedades físicas'!$F$10</f>
        <v>13315.469873576345</v>
      </c>
      <c r="L2334" s="31">
        <f t="shared" si="1480"/>
        <v>1902.2099819394778</v>
      </c>
      <c r="M2334" s="31">
        <f t="shared" si="1481"/>
        <v>11413.259891636866</v>
      </c>
      <c r="N2334" s="31">
        <f t="shared" si="1482"/>
        <v>0.81674967021875389</v>
      </c>
      <c r="O2334" s="32">
        <f t="shared" si="1483"/>
        <v>4.9004980213125231</v>
      </c>
      <c r="P2334" s="33">
        <f t="shared" si="1484"/>
        <v>0.68410723549930774</v>
      </c>
      <c r="Q2334" s="31">
        <f t="shared" si="1485"/>
        <v>4.7428156831291082</v>
      </c>
      <c r="R2334" s="31">
        <f t="shared" si="1486"/>
        <v>0.11110093169858763</v>
      </c>
      <c r="S2334" s="31">
        <f t="shared" si="1487"/>
        <v>0.15768233818341454</v>
      </c>
      <c r="T2334" s="31">
        <f t="shared" si="1488"/>
        <v>1.8043102577748906E-2</v>
      </c>
      <c r="U2334" s="31">
        <f t="shared" si="1489"/>
        <v>3.4984004431097026E-3</v>
      </c>
      <c r="V2334" s="47">
        <f t="shared" si="1503"/>
        <v>6.7746541767892609E-4</v>
      </c>
      <c r="W2334" s="31">
        <f t="shared" si="1490"/>
        <v>0.1624028016857601</v>
      </c>
      <c r="X2334" s="34">
        <f>(S2334*H2334*'Propiedades físicas'!$F$5*60*24*365)/(1000000)</f>
        <v>56839.330349539465</v>
      </c>
      <c r="Y2334" s="34">
        <f>(U2334*H2334*'Propiedades físicas'!$F$7*60*24*365)/(1000000)</f>
        <v>394.37269421659943</v>
      </c>
      <c r="Z2334" s="31">
        <f t="shared" si="1504"/>
        <v>1593.2857514778877</v>
      </c>
      <c r="AA2334" s="31">
        <f t="shared" si="1505"/>
        <v>11046.017726007693</v>
      </c>
      <c r="AB2334" s="31">
        <f t="shared" si="1506"/>
        <v>258.75406992601057</v>
      </c>
      <c r="AC2334" s="31">
        <f t="shared" si="1507"/>
        <v>367.24216562917246</v>
      </c>
      <c r="AD2334" s="31">
        <f t="shared" si="1491"/>
        <v>42.022385903577202</v>
      </c>
      <c r="AE2334" s="31">
        <f t="shared" si="1508"/>
        <v>8.1477746320024966</v>
      </c>
      <c r="AF2334" s="31">
        <f t="shared" si="1509"/>
        <v>13315.469873576343</v>
      </c>
      <c r="AG2334" s="31">
        <f t="shared" si="1510"/>
        <v>0.11965674261632002</v>
      </c>
      <c r="AH2334" s="31">
        <f t="shared" si="1511"/>
        <v>0.82956274400258112</v>
      </c>
      <c r="AI2334" s="31">
        <f t="shared" si="1511"/>
        <v>1.9432590241482254E-2</v>
      </c>
      <c r="AJ2334" s="31">
        <f t="shared" si="1511"/>
        <v>2.7580113140276027E-2</v>
      </c>
      <c r="AK2334" s="31">
        <f t="shared" si="1492"/>
        <v>3.1559070992280796E-3</v>
      </c>
      <c r="AL2334" s="31">
        <f t="shared" si="1492"/>
        <v>6.1190290011253821E-4</v>
      </c>
      <c r="AM2334" s="31">
        <f t="shared" si="1512"/>
        <v>1</v>
      </c>
      <c r="AN2334" s="31">
        <f>(Z2334*'Propiedades físicas'!$F$4)/1000</f>
        <v>1401.1036241346249</v>
      </c>
      <c r="AO2334" s="31">
        <f>(AA2334*'Propiedades físicas'!$F$6)/1000</f>
        <v>353.91440794128647</v>
      </c>
      <c r="AP2334" s="31">
        <f>(AB2334*'Propiedades físicas'!$F$9)/1000</f>
        <v>159.63832344085219</v>
      </c>
      <c r="AQ2334" s="31">
        <f>(AC2334*'Propiedades físicas'!$F$5)/1000</f>
        <v>108.14180051282241</v>
      </c>
      <c r="AR2334" s="31">
        <f>(AD2334*'Propiedades físicas'!$F$8)/1000</f>
        <v>14.897776250536184</v>
      </c>
      <c r="AS2334" s="31">
        <f>(AE2334*'Propiedades físicas'!$F$7)/1000</f>
        <v>0.75032856586110996</v>
      </c>
      <c r="AT2334" s="31">
        <f t="shared" si="1513"/>
        <v>2038.4462608459833</v>
      </c>
      <c r="AU2334" s="31">
        <f t="shared" si="1514"/>
        <v>0.68733900473449205</v>
      </c>
      <c r="AV2334" s="31">
        <f t="shared" si="1518"/>
        <v>0.17361969002528774</v>
      </c>
      <c r="AW2334" s="31">
        <f t="shared" si="1518"/>
        <v>7.8313726737441719E-2</v>
      </c>
      <c r="AX2334" s="31">
        <f t="shared" si="1518"/>
        <v>5.3051092192119932E-2</v>
      </c>
      <c r="AY2334" s="31">
        <f t="shared" si="1515"/>
        <v>7.308397840398992E-3</v>
      </c>
      <c r="AZ2334" s="31">
        <f t="shared" si="1515"/>
        <v>3.6808847025955604E-4</v>
      </c>
      <c r="BA2334" s="31">
        <f t="shared" si="1516"/>
        <v>1</v>
      </c>
      <c r="BB2334" s="34">
        <f>AU2334*'Propiedades físicas'!$C$4+'Diseño reactor'!AV2334*'Propiedades físicas'!$C$5+'Diseño reactor'!AW2334*'Propiedades físicas'!$C$8+'Diseño reactor'!AX2334*'Propiedades físicas'!$C$9+'Diseño reactor'!AY2334*'Propiedades físicas'!$C$7+'Diseño reactor'!AZ2334*'Propiedades físicas'!$C$6</f>
        <v>875.34651777359034</v>
      </c>
      <c r="BC2334" s="45">
        <f>AU2334*'Propiedades físicas'!$L$4+'Diseño reactor'!AV2334*'Propiedades físicas'!$L$5+'Diseño reactor'!AW2334*'Propiedades físicas'!$L$8+AX2334*'Propiedades físicas'!$L$9+'Diseño reactor'!AY2334*'Propiedades físicas'!$L$7+'Diseño reactor'!AZ2334*'Propiedades físicas'!$L$6</f>
        <v>2.1170192142567892</v>
      </c>
      <c r="BD2334" s="29">
        <f t="shared" si="1493"/>
        <v>1.4315537946391275</v>
      </c>
      <c r="BE2334" s="58">
        <f t="shared" si="1494"/>
        <v>41.22452264367648</v>
      </c>
      <c r="BF2334" s="30">
        <f>AU2334*'Propiedades físicas'!$I$4+'Diseño reactor'!AV2334*'Propiedades físicas'!$I$5+'Diseño reactor'!AW2334*'Propiedades físicas'!$I$8+'Diseño reactor'!AX2334*'Propiedades físicas'!$I$9+'Diseño reactor'!AY2334*'Propiedades físicas'!$I$7+'Diseño reactor'!AZ2334*'Propiedades físicas'!$I$6</f>
        <v>1.9986403069910948E-2</v>
      </c>
      <c r="BG2334" s="24">
        <f>AU2334*'Propiedades físicas'!$O$4+'Diseño reactor'!AV2334*'Propiedades físicas'!$O$5+'Diseño reactor'!AW2334*'Propiedades físicas'!$O$8+'Diseño reactor'!AX2334*'Propiedades físicas'!$O$9+'Diseño reactor'!AY2334*'Propiedades físicas'!$O$7+'Diseño reactor'!AZ2334*'Propiedades físicas'!$O$6</f>
        <v>0.15442615242719393</v>
      </c>
      <c r="BH2334" s="54">
        <f t="shared" si="1495"/>
        <v>41120.611677370027</v>
      </c>
      <c r="BI2334" s="34">
        <f t="shared" si="1517"/>
        <v>273.99244660214322</v>
      </c>
      <c r="BJ2334" s="27">
        <f t="shared" si="1496"/>
        <v>4797.4552287710749</v>
      </c>
      <c r="BK2334" s="34">
        <f t="shared" si="1497"/>
        <v>569.88657878526192</v>
      </c>
      <c r="BL2334" s="27">
        <f t="shared" si="1498"/>
        <v>105.71549271206263</v>
      </c>
      <c r="BM2334" s="34">
        <f t="shared" si="1499"/>
        <v>1.1054421768707483</v>
      </c>
      <c r="BN2334" s="45">
        <f t="shared" si="1500"/>
        <v>2543.120172049415</v>
      </c>
      <c r="BO2334" s="45">
        <f t="shared" si="1501"/>
        <v>109.66219275928955</v>
      </c>
      <c r="BP2334" s="66">
        <f t="shared" si="1502"/>
        <v>6.6874492720927927</v>
      </c>
    </row>
    <row r="2335" spans="8:68">
      <c r="H2335" s="68">
        <v>2330</v>
      </c>
      <c r="I2335" s="31">
        <f>('Propiedades físicas'!$C$10*'Diseño reactor'!H2335)/1000</f>
        <v>2039.3215061275828</v>
      </c>
      <c r="J2335" s="31">
        <f t="shared" si="1479"/>
        <v>0.22360378127227576</v>
      </c>
      <c r="K2335" s="31">
        <f>(I2335*1000)/'Propiedades físicas'!$F$10</f>
        <v>13321.187121267876</v>
      </c>
      <c r="L2335" s="31">
        <f t="shared" si="1480"/>
        <v>1903.0267316096965</v>
      </c>
      <c r="M2335" s="31">
        <f t="shared" si="1481"/>
        <v>11418.160389658178</v>
      </c>
      <c r="N2335" s="31">
        <f t="shared" si="1482"/>
        <v>0.81674967021875389</v>
      </c>
      <c r="O2335" s="32">
        <f t="shared" si="1483"/>
        <v>4.9004980213125231</v>
      </c>
      <c r="P2335" s="33">
        <f t="shared" si="1484"/>
        <v>0.6841549216263717</v>
      </c>
      <c r="Q2335" s="31">
        <f t="shared" si="1485"/>
        <v>4.7428826269545672</v>
      </c>
      <c r="R2335" s="31">
        <f t="shared" si="1486"/>
        <v>0.11106873150863102</v>
      </c>
      <c r="S2335" s="31">
        <f t="shared" si="1487"/>
        <v>0.15761539435795563</v>
      </c>
      <c r="T2335" s="31">
        <f t="shared" si="1488"/>
        <v>1.8031388401928944E-2</v>
      </c>
      <c r="U2335" s="31">
        <f t="shared" si="1489"/>
        <v>3.4946286818222394E-3</v>
      </c>
      <c r="V2335" s="47">
        <f t="shared" si="1503"/>
        <v>6.7751264083388272E-4</v>
      </c>
      <c r="W2335" s="31">
        <f t="shared" si="1490"/>
        <v>0.1623444164438643</v>
      </c>
      <c r="X2335" s="34">
        <f>(S2335*H2335*'Propiedades físicas'!$F$5*60*24*365)/(1000000)</f>
        <v>56839.593963497158</v>
      </c>
      <c r="Y2335" s="34">
        <f>(U2335*H2335*'Propiedades físicas'!$F$7*60*24*365)/(1000000)</f>
        <v>394.11665448846861</v>
      </c>
      <c r="Z2335" s="31">
        <f t="shared" si="1504"/>
        <v>1594.080967389446</v>
      </c>
      <c r="AA2335" s="31">
        <f t="shared" si="1505"/>
        <v>11050.916520804141</v>
      </c>
      <c r="AB2335" s="31">
        <f t="shared" si="1506"/>
        <v>258.79014441511026</v>
      </c>
      <c r="AC2335" s="31">
        <f t="shared" si="1507"/>
        <v>367.24386885403663</v>
      </c>
      <c r="AD2335" s="31">
        <f t="shared" si="1491"/>
        <v>42.013134976494442</v>
      </c>
      <c r="AE2335" s="31">
        <f t="shared" si="1508"/>
        <v>8.1424848286458182</v>
      </c>
      <c r="AF2335" s="31">
        <f t="shared" si="1509"/>
        <v>13321.187121267874</v>
      </c>
      <c r="AG2335" s="31">
        <f t="shared" si="1510"/>
        <v>0.11966508336516225</v>
      </c>
      <c r="AH2335" s="31">
        <f t="shared" si="1511"/>
        <v>0.82957445310267097</v>
      </c>
      <c r="AI2335" s="31">
        <f t="shared" si="1511"/>
        <v>1.9426958127623638E-2</v>
      </c>
      <c r="AJ2335" s="31">
        <f t="shared" si="1511"/>
        <v>2.7568404040186123E-2</v>
      </c>
      <c r="AK2335" s="31">
        <f t="shared" si="1492"/>
        <v>3.1538581805084461E-3</v>
      </c>
      <c r="AL2335" s="31">
        <f t="shared" si="1492"/>
        <v>6.1124318384853061E-4</v>
      </c>
      <c r="AM2335" s="31">
        <f t="shared" si="1512"/>
        <v>0.99999999999999989</v>
      </c>
      <c r="AN2335" s="31">
        <f>(Z2335*'Propiedades físicas'!$F$4)/1000</f>
        <v>1401.8029211029311</v>
      </c>
      <c r="AO2335" s="31">
        <f>(AA2335*'Propiedades físicas'!$F$6)/1000</f>
        <v>354.07136532656472</v>
      </c>
      <c r="AP2335" s="31">
        <f>(AB2335*'Propiedades físicas'!$F$9)/1000</f>
        <v>159.66057959690227</v>
      </c>
      <c r="AQ2335" s="31">
        <f>(AC2335*'Propiedades físicas'!$F$5)/1000</f>
        <v>108.14230206144818</v>
      </c>
      <c r="AR2335" s="31">
        <f>(AD2335*'Propiedades físicas'!$F$8)/1000</f>
        <v>14.894496611866803</v>
      </c>
      <c r="AS2335" s="31">
        <f>(AE2335*'Propiedades físicas'!$F$7)/1000</f>
        <v>0.74984142786999353</v>
      </c>
      <c r="AT2335" s="31">
        <f t="shared" si="1513"/>
        <v>2039.321506127583</v>
      </c>
      <c r="AU2335" s="31">
        <f t="shared" si="1514"/>
        <v>0.68738691613407243</v>
      </c>
      <c r="AV2335" s="31">
        <f t="shared" si="1518"/>
        <v>0.17362214062995002</v>
      </c>
      <c r="AW2335" s="31">
        <f t="shared" si="1518"/>
        <v>7.8291029206119522E-2</v>
      </c>
      <c r="AX2335" s="31">
        <f t="shared" si="1518"/>
        <v>5.3028569421992175E-2</v>
      </c>
      <c r="AY2335" s="31">
        <f t="shared" si="1515"/>
        <v>7.3036529880713087E-3</v>
      </c>
      <c r="AZ2335" s="31">
        <f t="shared" si="1515"/>
        <v>3.676916197945898E-4</v>
      </c>
      <c r="BA2335" s="31">
        <f t="shared" si="1516"/>
        <v>1.0000000000000002</v>
      </c>
      <c r="BB2335" s="34">
        <f>AU2335*'Propiedades físicas'!$C$4+'Diseño reactor'!AV2335*'Propiedades físicas'!$C$5+'Diseño reactor'!AW2335*'Propiedades físicas'!$C$8+'Diseño reactor'!AX2335*'Propiedades físicas'!$C$9+'Diseño reactor'!AY2335*'Propiedades físicas'!$C$7+'Diseño reactor'!AZ2335*'Propiedades físicas'!$C$6</f>
        <v>875.34638554361834</v>
      </c>
      <c r="BC2335" s="45">
        <f>AU2335*'Propiedades físicas'!$L$4+'Diseño reactor'!AV2335*'Propiedades físicas'!$L$5+'Diseño reactor'!AW2335*'Propiedades físicas'!$L$8+AX2335*'Propiedades físicas'!$L$9+'Diseño reactor'!AY2335*'Propiedades físicas'!$L$7+'Diseño reactor'!AZ2335*'Propiedades físicas'!$L$6</f>
        <v>2.1170533536183891</v>
      </c>
      <c r="BD2335" s="29">
        <f t="shared" si="1493"/>
        <v>1.4310162777985405</v>
      </c>
      <c r="BE2335" s="58">
        <f t="shared" si="1494"/>
        <v>41.223943727480666</v>
      </c>
      <c r="BF2335" s="30">
        <f>AU2335*'Propiedades físicas'!$I$4+'Diseño reactor'!AV2335*'Propiedades físicas'!$I$5+'Diseño reactor'!AW2335*'Propiedades físicas'!$I$8+'Diseño reactor'!AX2335*'Propiedades físicas'!$I$9+'Diseño reactor'!AY2335*'Propiedades físicas'!$I$7+'Diseño reactor'!AZ2335*'Propiedades físicas'!$I$6</f>
        <v>1.9986459581144849E-2</v>
      </c>
      <c r="BG2335" s="24">
        <f>AU2335*'Propiedades físicas'!$O$4+'Diseño reactor'!AV2335*'Propiedades físicas'!$O$5+'Diseño reactor'!AW2335*'Propiedades físicas'!$O$8+'Diseño reactor'!AX2335*'Propiedades físicas'!$O$9+'Diseño reactor'!AY2335*'Propiedades físicas'!$O$7+'Diseño reactor'!AZ2335*'Propiedades físicas'!$O$6</f>
        <v>0.15442781325002181</v>
      </c>
      <c r="BH2335" s="54">
        <f t="shared" si="1495"/>
        <v>41120.489198161238</v>
      </c>
      <c r="BI2335" s="34">
        <f t="shared" si="1517"/>
        <v>273.99469300725275</v>
      </c>
      <c r="BJ2335" s="27">
        <f t="shared" si="1496"/>
        <v>4797.4588135444737</v>
      </c>
      <c r="BK2335" s="34">
        <f t="shared" si="1497"/>
        <v>569.8931336405517</v>
      </c>
      <c r="BL2335" s="27">
        <f t="shared" si="1498"/>
        <v>105.71571827069771</v>
      </c>
      <c r="BM2335" s="34">
        <f t="shared" si="1499"/>
        <v>1.1054421768707483</v>
      </c>
      <c r="BN2335" s="45">
        <f t="shared" si="1500"/>
        <v>2544.319425133709</v>
      </c>
      <c r="BO2335" s="45">
        <f t="shared" si="1501"/>
        <v>109.66936966863591</v>
      </c>
      <c r="BP2335" s="66">
        <f t="shared" si="1502"/>
        <v>6.6874482618857343</v>
      </c>
    </row>
    <row r="2336" spans="8:68">
      <c r="H2336" s="68">
        <v>2331</v>
      </c>
      <c r="I2336" s="31">
        <f>('Propiedades físicas'!$C$10*'Diseño reactor'!H2336)/1000</f>
        <v>2040.1967514091825</v>
      </c>
      <c r="J2336" s="31">
        <f t="shared" si="1479"/>
        <v>0.22350785515418384</v>
      </c>
      <c r="K2336" s="31">
        <f>(I2336*1000)/'Propiedades físicas'!$F$10</f>
        <v>13326.904368959407</v>
      </c>
      <c r="L2336" s="31">
        <f t="shared" si="1480"/>
        <v>1903.8434812799153</v>
      </c>
      <c r="M2336" s="31">
        <f t="shared" si="1481"/>
        <v>11423.060887679492</v>
      </c>
      <c r="N2336" s="31">
        <f t="shared" si="1482"/>
        <v>0.81674967021875389</v>
      </c>
      <c r="O2336" s="32">
        <f t="shared" si="1483"/>
        <v>4.9004980213125231</v>
      </c>
      <c r="P2336" s="33">
        <f t="shared" si="1484"/>
        <v>0.68420257347858993</v>
      </c>
      <c r="Q2336" s="31">
        <f t="shared" si="1485"/>
        <v>4.7429495143921603</v>
      </c>
      <c r="R2336" s="31">
        <f t="shared" si="1486"/>
        <v>0.11103654890052923</v>
      </c>
      <c r="S2336" s="31">
        <f t="shared" si="1487"/>
        <v>0.15754850692036174</v>
      </c>
      <c r="T2336" s="31">
        <f t="shared" si="1488"/>
        <v>1.8019685499071601E-2</v>
      </c>
      <c r="U2336" s="31">
        <f t="shared" si="1489"/>
        <v>3.4908623405631081E-3</v>
      </c>
      <c r="V2336" s="47">
        <f t="shared" si="1503"/>
        <v>6.7755983004675897E-4</v>
      </c>
      <c r="W2336" s="31">
        <f t="shared" si="1490"/>
        <v>0.16228607316690222</v>
      </c>
      <c r="X2336" s="34">
        <f>(S2336*H2336*'Propiedades físicas'!$F$5*60*24*365)/(1000000)</f>
        <v>56839.857198641061</v>
      </c>
      <c r="Y2336" s="34">
        <f>(U2336*H2336*'Propiedades físicas'!$F$7*60*24*365)/(1000000)</f>
        <v>393.86086115635624</v>
      </c>
      <c r="Z2336" s="31">
        <f t="shared" si="1504"/>
        <v>1594.8761987785931</v>
      </c>
      <c r="AA2336" s="31">
        <f t="shared" si="1505"/>
        <v>11055.815318048126</v>
      </c>
      <c r="AB2336" s="31">
        <f t="shared" si="1506"/>
        <v>258.82619548713365</v>
      </c>
      <c r="AC2336" s="31">
        <f t="shared" si="1507"/>
        <v>367.2455696313632</v>
      </c>
      <c r="AD2336" s="31">
        <f t="shared" si="1491"/>
        <v>42.0038868983359</v>
      </c>
      <c r="AE2336" s="31">
        <f t="shared" si="1508"/>
        <v>8.1372001158526057</v>
      </c>
      <c r="AF2336" s="31">
        <f t="shared" si="1509"/>
        <v>13326.904368959404</v>
      </c>
      <c r="AG2336" s="31">
        <f t="shared" si="1510"/>
        <v>0.119673418119014</v>
      </c>
      <c r="AH2336" s="31">
        <f t="shared" si="1511"/>
        <v>0.82958615233999689</v>
      </c>
      <c r="AI2336" s="31">
        <f t="shared" si="1511"/>
        <v>1.9421329088995586E-2</v>
      </c>
      <c r="AJ2336" s="31">
        <f t="shared" si="1511"/>
        <v>2.7556704802860276E-2</v>
      </c>
      <c r="AK2336" s="31">
        <f t="shared" si="1492"/>
        <v>3.1518112335352237E-3</v>
      </c>
      <c r="AL2336" s="31">
        <f t="shared" si="1492"/>
        <v>6.1058441559808216E-4</v>
      </c>
      <c r="AM2336" s="31">
        <f t="shared" si="1512"/>
        <v>1.0000000000000002</v>
      </c>
      <c r="AN2336" s="31">
        <f>(Z2336*'Propiedades físicas'!$F$4)/1000</f>
        <v>1402.5022316819193</v>
      </c>
      <c r="AO2336" s="31">
        <f>(AA2336*'Propiedades físicas'!$F$6)/1000</f>
        <v>354.22832279026193</v>
      </c>
      <c r="AP2336" s="31">
        <f>(AB2336*'Propiedades físicas'!$F$9)/1000</f>
        <v>159.68282130578709</v>
      </c>
      <c r="AQ2336" s="31">
        <f>(AC2336*'Propiedades físicas'!$F$5)/1000</f>
        <v>108.14280288934752</v>
      </c>
      <c r="AR2336" s="31">
        <f>(AD2336*'Propiedades físicas'!$F$8)/1000</f>
        <v>14.891217983198038</v>
      </c>
      <c r="AS2336" s="31">
        <f>(AE2336*'Propiedades físicas'!$F$7)/1000</f>
        <v>0.74935475866886647</v>
      </c>
      <c r="AT2336" s="31">
        <f t="shared" si="1513"/>
        <v>2040.1967514091825</v>
      </c>
      <c r="AU2336" s="31">
        <f t="shared" si="1514"/>
        <v>0.68743479309689037</v>
      </c>
      <c r="AV2336" s="31">
        <f t="shared" si="1518"/>
        <v>0.17362458917042839</v>
      </c>
      <c r="AW2336" s="31">
        <f t="shared" si="1518"/>
        <v>7.8268344068037898E-2</v>
      </c>
      <c r="AX2336" s="31">
        <f t="shared" si="1518"/>
        <v>5.3006065623157322E-2</v>
      </c>
      <c r="AY2336" s="31">
        <f t="shared" si="1515"/>
        <v>7.2989127018815896E-3</v>
      </c>
      <c r="AZ2336" s="31">
        <f t="shared" si="1515"/>
        <v>3.6729533960451623E-4</v>
      </c>
      <c r="BA2336" s="31">
        <f t="shared" si="1516"/>
        <v>1</v>
      </c>
      <c r="BB2336" s="34">
        <f>AU2336*'Propiedades físicas'!$C$4+'Diseño reactor'!AV2336*'Propiedades físicas'!$C$5+'Diseño reactor'!AW2336*'Propiedades físicas'!$C$8+'Diseño reactor'!AX2336*'Propiedades físicas'!$C$9+'Diseño reactor'!AY2336*'Propiedades físicas'!$C$7+'Diseño reactor'!AZ2336*'Propiedades físicas'!$C$6</f>
        <v>875.34625349574276</v>
      </c>
      <c r="BC2336" s="45">
        <f>AU2336*'Propiedades físicas'!$L$4+'Diseño reactor'!AV2336*'Propiedades físicas'!$L$5+'Diseño reactor'!AW2336*'Propiedades físicas'!$L$8+AX2336*'Propiedades físicas'!$L$9+'Diseño reactor'!AY2336*'Propiedades físicas'!$L$7+'Diseño reactor'!AZ2336*'Propiedades físicas'!$L$6</f>
        <v>2.117087467443787</v>
      </c>
      <c r="BD2336" s="29">
        <f t="shared" si="1493"/>
        <v>1.4304791649970348</v>
      </c>
      <c r="BE2336" s="58">
        <f t="shared" si="1494"/>
        <v>41.223365252013316</v>
      </c>
      <c r="BF2336" s="30">
        <f>AU2336*'Propiedades físicas'!$I$4+'Diseño reactor'!AV2336*'Propiedades físicas'!$I$5+'Diseño reactor'!AW2336*'Propiedades físicas'!$I$8+'Diseño reactor'!AX2336*'Propiedades físicas'!$I$9+'Diseño reactor'!AY2336*'Propiedades físicas'!$I$7+'Diseño reactor'!AZ2336*'Propiedades físicas'!$I$6</f>
        <v>1.9986516006439248E-2</v>
      </c>
      <c r="BG2336" s="24">
        <f>AU2336*'Propiedades físicas'!$O$4+'Diseño reactor'!AV2336*'Propiedades físicas'!$O$5+'Diseño reactor'!AW2336*'Propiedades físicas'!$O$8+'Diseño reactor'!AX2336*'Propiedades físicas'!$O$9+'Diseño reactor'!AY2336*'Propiedades físicas'!$O$7+'Diseño reactor'!AZ2336*'Propiedades físicas'!$O$6</f>
        <v>0.15442947288023612</v>
      </c>
      <c r="BH2336" s="54">
        <f t="shared" si="1495"/>
        <v>41120.36690501163</v>
      </c>
      <c r="BI2336" s="34">
        <f t="shared" si="1517"/>
        <v>273.99693702193827</v>
      </c>
      <c r="BJ2336" s="27">
        <f t="shared" si="1496"/>
        <v>4797.4623987047544</v>
      </c>
      <c r="BK2336" s="34">
        <f t="shared" si="1497"/>
        <v>569.89968414979103</v>
      </c>
      <c r="BL2336" s="27">
        <f t="shared" si="1498"/>
        <v>105.71594367555922</v>
      </c>
      <c r="BM2336" s="34">
        <f t="shared" si="1499"/>
        <v>1.1054421768707483</v>
      </c>
      <c r="BN2336" s="45">
        <f t="shared" si="1500"/>
        <v>2545.5186946663953</v>
      </c>
      <c r="BO2336" s="45">
        <f t="shared" si="1501"/>
        <v>109.67654142017722</v>
      </c>
      <c r="BP2336" s="66">
        <f t="shared" si="1502"/>
        <v>6.6874472530698528</v>
      </c>
    </row>
    <row r="2337" spans="8:68">
      <c r="H2337" s="68">
        <v>2332</v>
      </c>
      <c r="I2337" s="31">
        <f>('Propiedades físicas'!$C$10*'Diseño reactor'!H2337)/1000</f>
        <v>2041.0719966907825</v>
      </c>
      <c r="J2337" s="31">
        <f t="shared" si="1479"/>
        <v>0.22341201130548993</v>
      </c>
      <c r="K2337" s="31">
        <f>(I2337*1000)/'Propiedades físicas'!$F$10</f>
        <v>13332.621616650938</v>
      </c>
      <c r="L2337" s="31">
        <f t="shared" si="1480"/>
        <v>1904.6602309501341</v>
      </c>
      <c r="M2337" s="31">
        <f t="shared" si="1481"/>
        <v>11427.961385700804</v>
      </c>
      <c r="N2337" s="31">
        <f t="shared" si="1482"/>
        <v>0.81674967021875389</v>
      </c>
      <c r="O2337" s="32">
        <f t="shared" si="1483"/>
        <v>4.9004980213125231</v>
      </c>
      <c r="P2337" s="33">
        <f t="shared" si="1484"/>
        <v>0.68425019109290219</v>
      </c>
      <c r="Q2337" s="31">
        <f t="shared" si="1485"/>
        <v>4.7430163455125447</v>
      </c>
      <c r="R2337" s="31">
        <f t="shared" si="1486"/>
        <v>0.11100438386132605</v>
      </c>
      <c r="S2337" s="31">
        <f t="shared" si="1487"/>
        <v>0.15748167579997738</v>
      </c>
      <c r="T2337" s="31">
        <f t="shared" si="1488"/>
        <v>1.8007993854925561E-2</v>
      </c>
      <c r="U2337" s="31">
        <f t="shared" si="1489"/>
        <v>3.4871014096000672E-3</v>
      </c>
      <c r="V2337" s="47">
        <f t="shared" si="1503"/>
        <v>6.7760698535413626E-4</v>
      </c>
      <c r="W2337" s="31">
        <f t="shared" si="1490"/>
        <v>0.16222777180964607</v>
      </c>
      <c r="X2337" s="34">
        <f>(S2337*H2337*'Propiedades físicas'!$F$5*60*24*365)/(1000000)</f>
        <v>56840.120055651409</v>
      </c>
      <c r="Y2337" s="34">
        <f>(U2337*H2337*'Propiedades físicas'!$F$7*60*24*365)/(1000000)</f>
        <v>393.60531390876793</v>
      </c>
      <c r="Z2337" s="31">
        <f t="shared" si="1504"/>
        <v>1595.6714456286479</v>
      </c>
      <c r="AA2337" s="31">
        <f t="shared" si="1505"/>
        <v>11060.714117735255</v>
      </c>
      <c r="AB2337" s="31">
        <f t="shared" si="1506"/>
        <v>258.86222316461237</v>
      </c>
      <c r="AC2337" s="31">
        <f t="shared" si="1507"/>
        <v>367.24726796554722</v>
      </c>
      <c r="AD2337" s="31">
        <f t="shared" si="1491"/>
        <v>41.994641669686409</v>
      </c>
      <c r="AE2337" s="31">
        <f t="shared" si="1508"/>
        <v>8.1319204871873563</v>
      </c>
      <c r="AF2337" s="31">
        <f t="shared" si="1509"/>
        <v>13332.621616650937</v>
      </c>
      <c r="AG2337" s="31">
        <f t="shared" si="1510"/>
        <v>0.11968174688433629</v>
      </c>
      <c r="AH2337" s="31">
        <f t="shared" si="1511"/>
        <v>0.82959784172691697</v>
      </c>
      <c r="AI2337" s="31">
        <f t="shared" si="1511"/>
        <v>1.9415703123331927E-2</v>
      </c>
      <c r="AJ2337" s="31">
        <f t="shared" si="1511"/>
        <v>2.754501541594017E-2</v>
      </c>
      <c r="AK2337" s="31">
        <f t="shared" si="1492"/>
        <v>3.1497662558157241E-3</v>
      </c>
      <c r="AL2337" s="31">
        <f t="shared" si="1492"/>
        <v>6.0992659365893256E-4</v>
      </c>
      <c r="AM2337" s="31">
        <f t="shared" si="1512"/>
        <v>1</v>
      </c>
      <c r="AN2337" s="31">
        <f>(Z2337*'Propiedades físicas'!$F$4)/1000</f>
        <v>1403.2015558569203</v>
      </c>
      <c r="AO2337" s="31">
        <f>(AA2337*'Propiedades físicas'!$F$6)/1000</f>
        <v>354.38528033223753</v>
      </c>
      <c r="AP2337" s="31">
        <f>(AB2337*'Propiedades físicas'!$F$9)/1000</f>
        <v>159.70504858140757</v>
      </c>
      <c r="AQ2337" s="31">
        <f>(AC2337*'Propiedades físicas'!$F$5)/1000</f>
        <v>108.1433029978147</v>
      </c>
      <c r="AR2337" s="31">
        <f>(AD2337*'Propiedades físicas'!$F$8)/1000</f>
        <v>14.88794036473722</v>
      </c>
      <c r="AS2337" s="31">
        <f>(AE2337*'Propiedades físicas'!$F$7)/1000</f>
        <v>0.74886855766508365</v>
      </c>
      <c r="AT2337" s="31">
        <f t="shared" si="1513"/>
        <v>2041.0719966907823</v>
      </c>
      <c r="AU2337" s="31">
        <f t="shared" si="1514"/>
        <v>0.68748263566006007</v>
      </c>
      <c r="AV2337" s="31">
        <f t="shared" si="1518"/>
        <v>0.17362703564930937</v>
      </c>
      <c r="AW2337" s="31">
        <f t="shared" si="1518"/>
        <v>7.8245671314064139E-2</v>
      </c>
      <c r="AX2337" s="31">
        <f t="shared" si="1518"/>
        <v>5.2983580771843869E-2</v>
      </c>
      <c r="AY2337" s="31">
        <f t="shared" si="1515"/>
        <v>7.2941769760573073E-3</v>
      </c>
      <c r="AZ2337" s="31">
        <f t="shared" si="1515"/>
        <v>3.6689962866534565E-4</v>
      </c>
      <c r="BA2337" s="31">
        <f t="shared" si="1516"/>
        <v>1</v>
      </c>
      <c r="BB2337" s="34">
        <f>AU2337*'Propiedades físicas'!$C$4+'Diseño reactor'!AV2337*'Propiedades físicas'!$C$5+'Diseño reactor'!AW2337*'Propiedades físicas'!$C$8+'Diseño reactor'!AX2337*'Propiedades físicas'!$C$9+'Diseño reactor'!AY2337*'Propiedades físicas'!$C$7+'Diseño reactor'!AZ2337*'Propiedades físicas'!$C$6</f>
        <v>875.34612162965379</v>
      </c>
      <c r="BC2337" s="45">
        <f>AU2337*'Propiedades físicas'!$L$4+'Diseño reactor'!AV2337*'Propiedades físicas'!$L$5+'Diseño reactor'!AW2337*'Propiedades físicas'!$L$8+AX2337*'Propiedades físicas'!$L$9+'Diseño reactor'!AY2337*'Propiedades físicas'!$L$7+'Diseño reactor'!AZ2337*'Propiedades físicas'!$L$6</f>
        <v>2.1171215557614458</v>
      </c>
      <c r="BD2337" s="29">
        <f t="shared" si="1493"/>
        <v>1.4299424557787588</v>
      </c>
      <c r="BE2337" s="58">
        <f t="shared" si="1494"/>
        <v>41.222787216770008</v>
      </c>
      <c r="BF2337" s="30">
        <f>AU2337*'Propiedades físicas'!$I$4+'Diseño reactor'!AV2337*'Propiedades físicas'!$I$5+'Diseño reactor'!AW2337*'Propiedades físicas'!$I$8+'Diseño reactor'!AX2337*'Propiedades físicas'!$I$9+'Diseño reactor'!AY2337*'Propiedades físicas'!$I$7+'Diseño reactor'!AZ2337*'Propiedades físicas'!$I$6</f>
        <v>1.9986572345941464E-2</v>
      </c>
      <c r="BG2337" s="24">
        <f>AU2337*'Propiedades físicas'!$O$4+'Diseño reactor'!AV2337*'Propiedades físicas'!$O$5+'Diseño reactor'!AW2337*'Propiedades físicas'!$O$8+'Diseño reactor'!AX2337*'Propiedades físicas'!$O$9+'Diseño reactor'!AY2337*'Propiedades físicas'!$O$7+'Diseño reactor'!AZ2337*'Propiedades físicas'!$O$6</f>
        <v>0.15443113131909852</v>
      </c>
      <c r="BH2337" s="54">
        <f t="shared" si="1495"/>
        <v>41120.244797600426</v>
      </c>
      <c r="BI2337" s="34">
        <f t="shared" si="1517"/>
        <v>273.9991786497086</v>
      </c>
      <c r="BJ2337" s="27">
        <f t="shared" si="1496"/>
        <v>4797.4659842479259</v>
      </c>
      <c r="BK2337" s="34">
        <f t="shared" si="1497"/>
        <v>569.90623031715359</v>
      </c>
      <c r="BL2337" s="27">
        <f t="shared" si="1498"/>
        <v>105.7161689267993</v>
      </c>
      <c r="BM2337" s="34">
        <f t="shared" si="1499"/>
        <v>1.1054421768707483</v>
      </c>
      <c r="BN2337" s="45">
        <f t="shared" si="1500"/>
        <v>2546.7179806292397</v>
      </c>
      <c r="BO2337" s="45">
        <f t="shared" si="1501"/>
        <v>109.6837080194715</v>
      </c>
      <c r="BP2337" s="66">
        <f t="shared" si="1502"/>
        <v>6.6874462456427795</v>
      </c>
    </row>
    <row r="2338" spans="8:68">
      <c r="H2338" s="68">
        <v>2333</v>
      </c>
      <c r="I2338" s="31">
        <f>('Propiedades físicas'!$C$10*'Diseño reactor'!H2338)/1000</f>
        <v>2041.9472419723822</v>
      </c>
      <c r="J2338" s="31">
        <f t="shared" si="1479"/>
        <v>0.223316249620404</v>
      </c>
      <c r="K2338" s="31">
        <f>(I2338*1000)/'Propiedades físicas'!$F$10</f>
        <v>13338.33886434247</v>
      </c>
      <c r="L2338" s="31">
        <f t="shared" si="1480"/>
        <v>1905.4769806203526</v>
      </c>
      <c r="M2338" s="31">
        <f t="shared" si="1481"/>
        <v>11432.861883722117</v>
      </c>
      <c r="N2338" s="31">
        <f t="shared" si="1482"/>
        <v>0.81674967021875378</v>
      </c>
      <c r="O2338" s="32">
        <f t="shared" si="1483"/>
        <v>4.9004980213125231</v>
      </c>
      <c r="P2338" s="33">
        <f t="shared" si="1484"/>
        <v>0.68429777450619511</v>
      </c>
      <c r="Q2338" s="31">
        <f t="shared" si="1485"/>
        <v>4.7430831203862578</v>
      </c>
      <c r="R2338" s="31">
        <f t="shared" si="1486"/>
        <v>0.11097223637807528</v>
      </c>
      <c r="S2338" s="31">
        <f t="shared" si="1487"/>
        <v>0.15741490092626398</v>
      </c>
      <c r="T2338" s="31">
        <f t="shared" si="1488"/>
        <v>1.7996313455261613E-2</v>
      </c>
      <c r="U2338" s="31">
        <f t="shared" si="1489"/>
        <v>3.4833458792218365E-3</v>
      </c>
      <c r="V2338" s="47">
        <f t="shared" si="1503"/>
        <v>6.7765410679254277E-4</v>
      </c>
      <c r="W2338" s="31">
        <f t="shared" si="1490"/>
        <v>0.16216951232693308</v>
      </c>
      <c r="X2338" s="34">
        <f>(S2338*H2338*'Propiedades físicas'!$F$5*60*24*365)/(1000000)</f>
        <v>56840.382535206896</v>
      </c>
      <c r="Y2338" s="34">
        <f>(U2338*H2338*'Propiedades físicas'!$F$7*60*24*365)/(1000000)</f>
        <v>393.3500124346923</v>
      </c>
      <c r="Z2338" s="31">
        <f t="shared" si="1504"/>
        <v>1596.4667079229532</v>
      </c>
      <c r="AA2338" s="31">
        <f t="shared" si="1505"/>
        <v>11065.61291986114</v>
      </c>
      <c r="AB2338" s="31">
        <f t="shared" si="1506"/>
        <v>258.89822747004962</v>
      </c>
      <c r="AC2338" s="31">
        <f t="shared" si="1507"/>
        <v>367.24896386097384</v>
      </c>
      <c r="AD2338" s="31">
        <f t="shared" si="1491"/>
        <v>41.98539929112534</v>
      </c>
      <c r="AE2338" s="31">
        <f t="shared" si="1508"/>
        <v>8.1266459362245449</v>
      </c>
      <c r="AF2338" s="31">
        <f t="shared" si="1509"/>
        <v>13338.338864342466</v>
      </c>
      <c r="AG2338" s="31">
        <f t="shared" si="1510"/>
        <v>0.11969006966758101</v>
      </c>
      <c r="AH2338" s="31">
        <f t="shared" si="1511"/>
        <v>0.82960952127576915</v>
      </c>
      <c r="AI2338" s="31">
        <f t="shared" si="1511"/>
        <v>1.9410080228368258E-2</v>
      </c>
      <c r="AJ2338" s="31">
        <f t="shared" si="1511"/>
        <v>2.753333586708797E-2</v>
      </c>
      <c r="AK2338" s="31">
        <f t="shared" si="1492"/>
        <v>3.1477232448611264E-3</v>
      </c>
      <c r="AL2338" s="31">
        <f t="shared" si="1492"/>
        <v>6.0926971633248883E-4</v>
      </c>
      <c r="AM2338" s="31">
        <f t="shared" si="1512"/>
        <v>0.99999999999999989</v>
      </c>
      <c r="AN2338" s="31">
        <f>(Z2338*'Propiedades físicas'!$F$4)/1000</f>
        <v>1403.9008936132866</v>
      </c>
      <c r="AO2338" s="31">
        <f>(AA2338*'Propiedades físicas'!$F$6)/1000</f>
        <v>354.54223795235094</v>
      </c>
      <c r="AP2338" s="31">
        <f>(AB2338*'Propiedades físicas'!$F$9)/1000</f>
        <v>159.72726143764712</v>
      </c>
      <c r="AQ2338" s="31">
        <f>(AC2338*'Propiedades físicas'!$F$5)/1000</f>
        <v>108.14380238814097</v>
      </c>
      <c r="AR2338" s="31">
        <f>(AD2338*'Propiedades físicas'!$F$8)/1000</f>
        <v>14.884663756689751</v>
      </c>
      <c r="AS2338" s="31">
        <f>(AE2338*'Propiedades físicas'!$F$7)/1000</f>
        <v>0.74838282426691838</v>
      </c>
      <c r="AT2338" s="31">
        <f t="shared" si="1513"/>
        <v>2041.9472419723822</v>
      </c>
      <c r="AU2338" s="31">
        <f t="shared" si="1514"/>
        <v>0.68753044386064244</v>
      </c>
      <c r="AV2338" s="31">
        <f t="shared" si="1518"/>
        <v>0.17362948006917517</v>
      </c>
      <c r="AW2338" s="31">
        <f t="shared" si="1518"/>
        <v>7.8223010935072654E-2</v>
      </c>
      <c r="AX2338" s="31">
        <f t="shared" si="1518"/>
        <v>5.2961114844319583E-2</v>
      </c>
      <c r="AY2338" s="31">
        <f t="shared" si="1515"/>
        <v>7.2894458048348874E-3</v>
      </c>
      <c r="AZ2338" s="31">
        <f t="shared" si="1515"/>
        <v>3.6650448595529404E-4</v>
      </c>
      <c r="BA2338" s="31">
        <f t="shared" si="1516"/>
        <v>1</v>
      </c>
      <c r="BB2338" s="34">
        <f>AU2338*'Propiedades físicas'!$C$4+'Diseño reactor'!AV2338*'Propiedades físicas'!$C$5+'Diseño reactor'!AW2338*'Propiedades físicas'!$C$8+'Diseño reactor'!AX2338*'Propiedades físicas'!$C$9+'Diseño reactor'!AY2338*'Propiedades físicas'!$C$7+'Diseño reactor'!AZ2338*'Propiedades físicas'!$C$6</f>
        <v>875.34598994504233</v>
      </c>
      <c r="BC2338" s="45">
        <f>AU2338*'Propiedades físicas'!$L$4+'Diseño reactor'!AV2338*'Propiedades físicas'!$L$5+'Diseño reactor'!AW2338*'Propiedades físicas'!$L$8+AX2338*'Propiedades físicas'!$L$9+'Diseño reactor'!AY2338*'Propiedades físicas'!$L$7+'Diseño reactor'!AZ2338*'Propiedades físicas'!$L$6</f>
        <v>2.1171556185997877</v>
      </c>
      <c r="BD2338" s="29">
        <f t="shared" si="1493"/>
        <v>1.429406149688542</v>
      </c>
      <c r="BE2338" s="58">
        <f t="shared" si="1494"/>
        <v>41.22220962124711</v>
      </c>
      <c r="BF2338" s="30">
        <f>AU2338*'Propiedades físicas'!$I$4+'Diseño reactor'!AV2338*'Propiedades físicas'!$I$5+'Diseño reactor'!AW2338*'Propiedades físicas'!$I$8+'Diseño reactor'!AX2338*'Propiedades físicas'!$I$9+'Diseño reactor'!AY2338*'Propiedades físicas'!$I$7+'Diseño reactor'!AZ2338*'Propiedades físicas'!$I$6</f>
        <v>1.9986628599798523E-2</v>
      </c>
      <c r="BG2338" s="24">
        <f>AU2338*'Propiedades físicas'!$O$4+'Diseño reactor'!AV2338*'Propiedades físicas'!$O$5+'Diseño reactor'!AW2338*'Propiedades físicas'!$O$8+'Diseño reactor'!AX2338*'Propiedades físicas'!$O$9+'Diseño reactor'!AY2338*'Propiedades físicas'!$O$7+'Diseño reactor'!AZ2338*'Propiedades físicas'!$O$6</f>
        <v>0.15443278856786902</v>
      </c>
      <c r="BH2338" s="54">
        <f t="shared" si="1495"/>
        <v>41120.122875607449</v>
      </c>
      <c r="BI2338" s="34">
        <f t="shared" si="1517"/>
        <v>274.00141789406621</v>
      </c>
      <c r="BJ2338" s="27">
        <f t="shared" si="1496"/>
        <v>4797.4695701699902</v>
      </c>
      <c r="BK2338" s="34">
        <f t="shared" si="1497"/>
        <v>569.91277214680576</v>
      </c>
      <c r="BL2338" s="27">
        <f t="shared" si="1498"/>
        <v>105.71639402456978</v>
      </c>
      <c r="BM2338" s="34">
        <f t="shared" si="1499"/>
        <v>1.1054421768707483</v>
      </c>
      <c r="BN2338" s="45">
        <f t="shared" si="1500"/>
        <v>2547.9172830040393</v>
      </c>
      <c r="BO2338" s="45">
        <f t="shared" si="1501"/>
        <v>109.69086947206867</v>
      </c>
      <c r="BP2338" s="66">
        <f t="shared" si="1502"/>
        <v>6.6874452396021535</v>
      </c>
    </row>
    <row r="2339" spans="8:68">
      <c r="H2339" s="68">
        <v>2334</v>
      </c>
      <c r="I2339" s="31">
        <f>('Propiedades físicas'!$C$10*'Diseño reactor'!H2339)/1000</f>
        <v>2042.8224872539822</v>
      </c>
      <c r="J2339" s="31">
        <f t="shared" si="1479"/>
        <v>0.22322056999331727</v>
      </c>
      <c r="K2339" s="31">
        <f>(I2339*1000)/'Propiedades físicas'!$F$10</f>
        <v>13344.056112034001</v>
      </c>
      <c r="L2339" s="31">
        <f t="shared" si="1480"/>
        <v>1906.2937302905714</v>
      </c>
      <c r="M2339" s="31">
        <f t="shared" si="1481"/>
        <v>11437.762381743429</v>
      </c>
      <c r="N2339" s="31">
        <f t="shared" si="1482"/>
        <v>0.81674967021875378</v>
      </c>
      <c r="O2339" s="32">
        <f t="shared" si="1483"/>
        <v>4.9004980213125231</v>
      </c>
      <c r="P2339" s="33">
        <f t="shared" si="1484"/>
        <v>0.68434532375530244</v>
      </c>
      <c r="Q2339" s="31">
        <f t="shared" si="1485"/>
        <v>4.7431498390837223</v>
      </c>
      <c r="R2339" s="31">
        <f t="shared" si="1486"/>
        <v>0.11094010643784072</v>
      </c>
      <c r="S2339" s="31">
        <f t="shared" si="1487"/>
        <v>0.15734818222880004</v>
      </c>
      <c r="T2339" s="31">
        <f t="shared" si="1488"/>
        <v>1.7984644285872587E-2</v>
      </c>
      <c r="U2339" s="31">
        <f t="shared" si="1489"/>
        <v>3.4795957397380462E-3</v>
      </c>
      <c r="V2339" s="47">
        <f t="shared" si="1503"/>
        <v>6.7770119439845486E-4</v>
      </c>
      <c r="W2339" s="31">
        <f t="shared" si="1490"/>
        <v>0.16211129467366531</v>
      </c>
      <c r="X2339" s="34">
        <f>(S2339*H2339*'Propiedades físicas'!$F$5*60*24*365)/(1000000)</f>
        <v>56840.644637984857</v>
      </c>
      <c r="Y2339" s="34">
        <f>(U2339*H2339*'Propiedades físicas'!$F$7*60*24*365)/(1000000)</f>
        <v>393.0949564235994</v>
      </c>
      <c r="Z2339" s="31">
        <f t="shared" si="1504"/>
        <v>1597.2619856448759</v>
      </c>
      <c r="AA2339" s="31">
        <f t="shared" si="1505"/>
        <v>11070.511724421407</v>
      </c>
      <c r="AB2339" s="31">
        <f t="shared" si="1506"/>
        <v>258.93420842592025</v>
      </c>
      <c r="AC2339" s="31">
        <f t="shared" si="1507"/>
        <v>367.25065732201926</v>
      </c>
      <c r="AD2339" s="31">
        <f t="shared" si="1491"/>
        <v>41.976159763226619</v>
      </c>
      <c r="AE2339" s="31">
        <f t="shared" si="1508"/>
        <v>8.1213764565485995</v>
      </c>
      <c r="AF2339" s="31">
        <f t="shared" si="1509"/>
        <v>13344.056112033999</v>
      </c>
      <c r="AG2339" s="31">
        <f t="shared" si="1510"/>
        <v>0.11969838647519068</v>
      </c>
      <c r="AH2339" s="31">
        <f t="shared" si="1511"/>
        <v>0.82962119099887077</v>
      </c>
      <c r="AI2339" s="31">
        <f t="shared" si="1511"/>
        <v>1.9404460401841909E-2</v>
      </c>
      <c r="AJ2339" s="31">
        <f t="shared" si="1511"/>
        <v>2.7521666143986278E-2</v>
      </c>
      <c r="AK2339" s="31">
        <f t="shared" si="1492"/>
        <v>3.1456821981864632E-3</v>
      </c>
      <c r="AL2339" s="31">
        <f t="shared" si="1492"/>
        <v>6.0861378192381414E-4</v>
      </c>
      <c r="AM2339" s="31">
        <f t="shared" si="1512"/>
        <v>1</v>
      </c>
      <c r="AN2339" s="31">
        <f>(Z2339*'Propiedades físicas'!$F$4)/1000</f>
        <v>1404.6002449363909</v>
      </c>
      <c r="AO2339" s="31">
        <f>(AA2339*'Propiedades físicas'!$F$6)/1000</f>
        <v>354.69919565046189</v>
      </c>
      <c r="AP2339" s="31">
        <f>(AB2339*'Propiedades físicas'!$F$9)/1000</f>
        <v>159.74945988837146</v>
      </c>
      <c r="AQ2339" s="31">
        <f>(AC2339*'Propiedades físicas'!$F$5)/1000</f>
        <v>108.14430106161502</v>
      </c>
      <c r="AR2339" s="31">
        <f>(AD2339*'Propiedades físicas'!$F$8)/1000</f>
        <v>14.881388159259096</v>
      </c>
      <c r="AS2339" s="31">
        <f>(AE2339*'Propiedades físicas'!$F$7)/1000</f>
        <v>0.7478975578835606</v>
      </c>
      <c r="AT2339" s="31">
        <f t="shared" si="1513"/>
        <v>2042.8224872539822</v>
      </c>
      <c r="AU2339" s="31">
        <f t="shared" si="1514"/>
        <v>0.6875782177356452</v>
      </c>
      <c r="AV2339" s="31">
        <f t="shared" si="1518"/>
        <v>0.17363192243260364</v>
      </c>
      <c r="AW2339" s="31">
        <f t="shared" si="1518"/>
        <v>7.8200362921944849E-2</v>
      </c>
      <c r="AX2339" s="31">
        <f t="shared" si="1518"/>
        <v>5.2938667816891688E-2</v>
      </c>
      <c r="AY2339" s="31">
        <f t="shared" si="1515"/>
        <v>7.2847191824596882E-3</v>
      </c>
      <c r="AZ2339" s="31">
        <f t="shared" si="1515"/>
        <v>3.6610991045477715E-4</v>
      </c>
      <c r="BA2339" s="31">
        <f t="shared" si="1516"/>
        <v>0.99999999999999989</v>
      </c>
      <c r="BB2339" s="34">
        <f>AU2339*'Propiedades físicas'!$C$4+'Diseño reactor'!AV2339*'Propiedades físicas'!$C$5+'Diseño reactor'!AW2339*'Propiedades físicas'!$C$8+'Diseño reactor'!AX2339*'Propiedades físicas'!$C$9+'Diseño reactor'!AY2339*'Propiedades físicas'!$C$7+'Diseño reactor'!AZ2339*'Propiedades físicas'!$C$6</f>
        <v>875.34585844159972</v>
      </c>
      <c r="BC2339" s="45">
        <f>AU2339*'Propiedades físicas'!$L$4+'Diseño reactor'!AV2339*'Propiedades físicas'!$L$5+'Diseño reactor'!AW2339*'Propiedades físicas'!$L$8+AX2339*'Propiedades físicas'!$L$9+'Diseño reactor'!AY2339*'Propiedades físicas'!$L$7+'Diseño reactor'!AZ2339*'Propiedades físicas'!$L$6</f>
        <v>2.1171896559871906</v>
      </c>
      <c r="BD2339" s="29">
        <f t="shared" si="1493"/>
        <v>1.4288702462719041</v>
      </c>
      <c r="BE2339" s="58">
        <f t="shared" si="1494"/>
        <v>41.221632464941756</v>
      </c>
      <c r="BF2339" s="30">
        <f>AU2339*'Propiedades físicas'!$I$4+'Diseño reactor'!AV2339*'Propiedades físicas'!$I$5+'Diseño reactor'!AW2339*'Propiedades físicas'!$I$8+'Diseño reactor'!AX2339*'Propiedades físicas'!$I$9+'Diseño reactor'!AY2339*'Propiedades físicas'!$I$7+'Diseño reactor'!AZ2339*'Propiedades físicas'!$I$6</f>
        <v>1.9986684768157143E-2</v>
      </c>
      <c r="BG2339" s="24">
        <f>AU2339*'Propiedades físicas'!$O$4+'Diseño reactor'!AV2339*'Propiedades físicas'!$O$5+'Diseño reactor'!AW2339*'Propiedades físicas'!$O$8+'Diseño reactor'!AX2339*'Propiedades físicas'!$O$9+'Diseño reactor'!AY2339*'Propiedades físicas'!$O$7+'Diseño reactor'!AZ2339*'Propiedades físicas'!$O$6</f>
        <v>0.15443444462780573</v>
      </c>
      <c r="BH2339" s="54">
        <f t="shared" si="1495"/>
        <v>41120.001138713233</v>
      </c>
      <c r="BI2339" s="34">
        <f t="shared" si="1517"/>
        <v>274.00365475850697</v>
      </c>
      <c r="BJ2339" s="27">
        <f t="shared" si="1496"/>
        <v>4797.4731564669828</v>
      </c>
      <c r="BK2339" s="34">
        <f t="shared" si="1497"/>
        <v>569.91930964291123</v>
      </c>
      <c r="BL2339" s="27">
        <f t="shared" si="1498"/>
        <v>105.71661896902245</v>
      </c>
      <c r="BM2339" s="34">
        <f t="shared" si="1499"/>
        <v>1.1054421768707483</v>
      </c>
      <c r="BN2339" s="45">
        <f t="shared" si="1500"/>
        <v>2549.1166017726091</v>
      </c>
      <c r="BO2339" s="45">
        <f t="shared" si="1501"/>
        <v>109.69802578351076</v>
      </c>
      <c r="BP2339" s="66">
        <f t="shared" si="1502"/>
        <v>6.687444234945616</v>
      </c>
    </row>
    <row r="2340" spans="8:68">
      <c r="H2340" s="68">
        <v>2335</v>
      </c>
      <c r="I2340" s="31">
        <f>('Propiedades físicas'!$C$10*'Diseño reactor'!H2340)/1000</f>
        <v>2043.6977325355817</v>
      </c>
      <c r="J2340" s="31">
        <f t="shared" si="1479"/>
        <v>0.22312497231880196</v>
      </c>
      <c r="K2340" s="31">
        <f>(I2340*1000)/'Propiedades físicas'!$F$10</f>
        <v>13349.773359725532</v>
      </c>
      <c r="L2340" s="31">
        <f t="shared" si="1480"/>
        <v>1907.1104799607901</v>
      </c>
      <c r="M2340" s="31">
        <f t="shared" si="1481"/>
        <v>11442.662879764741</v>
      </c>
      <c r="N2340" s="31">
        <f t="shared" si="1482"/>
        <v>0.81674967021875378</v>
      </c>
      <c r="O2340" s="32">
        <f t="shared" si="1483"/>
        <v>4.9004980213125231</v>
      </c>
      <c r="P2340" s="33">
        <f t="shared" si="1484"/>
        <v>0.68439283887700508</v>
      </c>
      <c r="Q2340" s="31">
        <f t="shared" si="1485"/>
        <v>4.7432165016752412</v>
      </c>
      <c r="R2340" s="31">
        <f t="shared" si="1486"/>
        <v>0.11090799402769615</v>
      </c>
      <c r="S2340" s="31">
        <f t="shared" si="1487"/>
        <v>0.15728151963728038</v>
      </c>
      <c r="T2340" s="31">
        <f t="shared" si="1488"/>
        <v>1.7972986332573344E-2</v>
      </c>
      <c r="U2340" s="31">
        <f t="shared" si="1489"/>
        <v>3.4758509814791848E-3</v>
      </c>
      <c r="V2340" s="47">
        <f t="shared" si="1503"/>
        <v>6.7774824820829641E-4</v>
      </c>
      <c r="W2340" s="31">
        <f t="shared" si="1490"/>
        <v>0.16205311880480949</v>
      </c>
      <c r="X2340" s="34">
        <f>(S2340*H2340*'Propiedades físicas'!$F$5*60*24*365)/(1000000)</f>
        <v>56840.906364661059</v>
      </c>
      <c r="Y2340" s="34">
        <f>(U2340*H2340*'Propiedades físicas'!$F$7*60*24*365)/(1000000)</f>
        <v>392.84014556544105</v>
      </c>
      <c r="Z2340" s="31">
        <f t="shared" si="1504"/>
        <v>1598.0572787778069</v>
      </c>
      <c r="AA2340" s="31">
        <f t="shared" si="1505"/>
        <v>11075.410531411688</v>
      </c>
      <c r="AB2340" s="31">
        <f t="shared" si="1506"/>
        <v>258.97016605467053</v>
      </c>
      <c r="AC2340" s="31">
        <f t="shared" si="1507"/>
        <v>367.25234835304968</v>
      </c>
      <c r="AD2340" s="31">
        <f t="shared" si="1491"/>
        <v>41.966923086558758</v>
      </c>
      <c r="AE2340" s="31">
        <f t="shared" si="1508"/>
        <v>8.1161120417538957</v>
      </c>
      <c r="AF2340" s="31">
        <f t="shared" si="1509"/>
        <v>13349.773359725528</v>
      </c>
      <c r="AG2340" s="31">
        <f t="shared" si="1510"/>
        <v>0.11970669731359866</v>
      </c>
      <c r="AH2340" s="31">
        <f t="shared" si="1511"/>
        <v>0.82963285090851902</v>
      </c>
      <c r="AI2340" s="31">
        <f t="shared" si="1511"/>
        <v>1.9398843641491977E-2</v>
      </c>
      <c r="AJ2340" s="31">
        <f t="shared" si="1511"/>
        <v>2.751000623433808E-2</v>
      </c>
      <c r="AK2340" s="31">
        <f t="shared" si="1492"/>
        <v>3.1436431133106215E-3</v>
      </c>
      <c r="AL2340" s="31">
        <f t="shared" si="1492"/>
        <v>6.0795878874162119E-4</v>
      </c>
      <c r="AM2340" s="31">
        <f t="shared" si="1512"/>
        <v>1</v>
      </c>
      <c r="AN2340" s="31">
        <f>(Z2340*'Propiedades físicas'!$F$4)/1000</f>
        <v>1405.2996098116278</v>
      </c>
      <c r="AO2340" s="31">
        <f>(AA2340*'Propiedades físicas'!$F$6)/1000</f>
        <v>354.85615342643047</v>
      </c>
      <c r="AP2340" s="31">
        <f>(AB2340*'Propiedades físicas'!$F$9)/1000</f>
        <v>159.77164394742897</v>
      </c>
      <c r="AQ2340" s="31">
        <f>(AC2340*'Propiedades físicas'!$F$5)/1000</f>
        <v>108.14479901952255</v>
      </c>
      <c r="AR2340" s="31">
        <f>(AD2340*'Propiedades físicas'!$F$8)/1000</f>
        <v>14.878113572646805</v>
      </c>
      <c r="AS2340" s="31">
        <f>(AE2340*'Propiedades físicas'!$F$7)/1000</f>
        <v>0.74741275792511619</v>
      </c>
      <c r="AT2340" s="31">
        <f t="shared" si="1513"/>
        <v>2043.6977325355813</v>
      </c>
      <c r="AU2340" s="31">
        <f t="shared" si="1514"/>
        <v>0.68762595732202347</v>
      </c>
      <c r="AV2340" s="31">
        <f t="shared" si="1518"/>
        <v>0.17363436274216854</v>
      </c>
      <c r="AW2340" s="31">
        <f t="shared" si="1518"/>
        <v>7.817772726556925E-2</v>
      </c>
      <c r="AX2340" s="31">
        <f t="shared" si="1518"/>
        <v>5.2916239665906528E-2</v>
      </c>
      <c r="AY2340" s="31">
        <f t="shared" si="1515"/>
        <v>7.2799971031859891E-3</v>
      </c>
      <c r="AZ2340" s="31">
        <f t="shared" si="1515"/>
        <v>3.6571590114640572E-4</v>
      </c>
      <c r="BA2340" s="31">
        <f t="shared" si="1516"/>
        <v>1</v>
      </c>
      <c r="BB2340" s="34">
        <f>AU2340*'Propiedades físicas'!$C$4+'Diseño reactor'!AV2340*'Propiedades físicas'!$C$5+'Diseño reactor'!AW2340*'Propiedades físicas'!$C$8+'Diseño reactor'!AX2340*'Propiedades físicas'!$C$9+'Diseño reactor'!AY2340*'Propiedades físicas'!$C$7+'Diseño reactor'!AZ2340*'Propiedades físicas'!$C$6</f>
        <v>875.3457271190191</v>
      </c>
      <c r="BC2340" s="45">
        <f>AU2340*'Propiedades físicas'!$L$4+'Diseño reactor'!AV2340*'Propiedades físicas'!$L$5+'Diseño reactor'!AW2340*'Propiedades físicas'!$L$8+AX2340*'Propiedades físicas'!$L$9+'Diseño reactor'!AY2340*'Propiedades físicas'!$L$7+'Diseño reactor'!AZ2340*'Propiedades físicas'!$L$6</f>
        <v>2.1172236679519938</v>
      </c>
      <c r="BD2340" s="29">
        <f t="shared" si="1493"/>
        <v>1.4283347450750428</v>
      </c>
      <c r="BE2340" s="58">
        <f t="shared" si="1494"/>
        <v>41.221055747351834</v>
      </c>
      <c r="BF2340" s="30">
        <f>AU2340*'Propiedades físicas'!$I$4+'Diseño reactor'!AV2340*'Propiedades físicas'!$I$5+'Diseño reactor'!AW2340*'Propiedades físicas'!$I$8+'Diseño reactor'!AX2340*'Propiedades físicas'!$I$9+'Diseño reactor'!AY2340*'Propiedades físicas'!$I$7+'Diseño reactor'!AZ2340*'Propiedades físicas'!$I$6</f>
        <v>1.9986740851163771E-2</v>
      </c>
      <c r="BG2340" s="24">
        <f>AU2340*'Propiedades físicas'!$O$4+'Diseño reactor'!AV2340*'Propiedades físicas'!$O$5+'Diseño reactor'!AW2340*'Propiedades físicas'!$O$8+'Diseño reactor'!AX2340*'Propiedades físicas'!$O$9+'Diseño reactor'!AY2340*'Propiedades físicas'!$O$7+'Diseño reactor'!AZ2340*'Propiedades físicas'!$O$6</f>
        <v>0.15443609950016535</v>
      </c>
      <c r="BH2340" s="54">
        <f t="shared" si="1495"/>
        <v>41119.879586598945</v>
      </c>
      <c r="BI2340" s="34">
        <f t="shared" si="1517"/>
        <v>274.00588924652038</v>
      </c>
      <c r="BJ2340" s="27">
        <f t="shared" si="1496"/>
        <v>4797.4767431349392</v>
      </c>
      <c r="BK2340" s="34">
        <f t="shared" si="1497"/>
        <v>569.92584280962819</v>
      </c>
      <c r="BL2340" s="27">
        <f t="shared" si="1498"/>
        <v>105.71684376030886</v>
      </c>
      <c r="BM2340" s="34">
        <f t="shared" si="1499"/>
        <v>1.1054421768707483</v>
      </c>
      <c r="BN2340" s="45">
        <f t="shared" si="1500"/>
        <v>2550.3159369168029</v>
      </c>
      <c r="BO2340" s="45">
        <f t="shared" si="1501"/>
        <v>109.70517695933189</v>
      </c>
      <c r="BP2340" s="66">
        <f t="shared" si="1502"/>
        <v>6.687443231670823</v>
      </c>
    </row>
    <row r="2341" spans="8:68">
      <c r="H2341" s="68">
        <v>2336</v>
      </c>
      <c r="I2341" s="31">
        <f>('Propiedades físicas'!$C$10*'Diseño reactor'!H2341)/1000</f>
        <v>2044.5729778171817</v>
      </c>
      <c r="J2341" s="31">
        <f t="shared" si="1479"/>
        <v>0.22302945649161068</v>
      </c>
      <c r="K2341" s="31">
        <f>(I2341*1000)/'Propiedades físicas'!$F$10</f>
        <v>13355.490607417063</v>
      </c>
      <c r="L2341" s="31">
        <f t="shared" si="1480"/>
        <v>1907.9272296310089</v>
      </c>
      <c r="M2341" s="31">
        <f t="shared" si="1481"/>
        <v>11447.563377786053</v>
      </c>
      <c r="N2341" s="31">
        <f t="shared" si="1482"/>
        <v>0.81674967021875378</v>
      </c>
      <c r="O2341" s="32">
        <f t="shared" si="1483"/>
        <v>4.9004980213125231</v>
      </c>
      <c r="P2341" s="33">
        <f t="shared" si="1484"/>
        <v>0.68444031990803123</v>
      </c>
      <c r="Q2341" s="31">
        <f t="shared" si="1485"/>
        <v>4.7432831082310063</v>
      </c>
      <c r="R2341" s="31">
        <f t="shared" si="1486"/>
        <v>0.11087589913472537</v>
      </c>
      <c r="S2341" s="31">
        <f t="shared" si="1487"/>
        <v>0.15721491308151642</v>
      </c>
      <c r="T2341" s="31">
        <f t="shared" si="1488"/>
        <v>1.7961339581200705E-2</v>
      </c>
      <c r="U2341" s="31">
        <f t="shared" si="1489"/>
        <v>3.4721115947965457E-3</v>
      </c>
      <c r="V2341" s="47">
        <f t="shared" si="1503"/>
        <v>6.7779526825843871E-4</v>
      </c>
      <c r="W2341" s="31">
        <f t="shared" si="1490"/>
        <v>0.16199498467539708</v>
      </c>
      <c r="X2341" s="34">
        <f>(S2341*H2341*'Propiedades físicas'!$F$5*60*24*365)/(1000000)</f>
        <v>56841.167715909884</v>
      </c>
      <c r="Y2341" s="34">
        <f>(U2341*H2341*'Propiedades físicas'!$F$7*60*24*365)/(1000000)</f>
        <v>392.58557955064941</v>
      </c>
      <c r="Z2341" s="31">
        <f t="shared" si="1504"/>
        <v>1598.852587305161</v>
      </c>
      <c r="AA2341" s="31">
        <f t="shared" si="1505"/>
        <v>11080.309340827631</v>
      </c>
      <c r="AB2341" s="31">
        <f t="shared" si="1506"/>
        <v>259.00610037871849</v>
      </c>
      <c r="AC2341" s="31">
        <f t="shared" si="1507"/>
        <v>367.25403695842238</v>
      </c>
      <c r="AD2341" s="31">
        <f t="shared" si="1491"/>
        <v>41.957689261684848</v>
      </c>
      <c r="AE2341" s="31">
        <f t="shared" si="1508"/>
        <v>8.1108526854447316</v>
      </c>
      <c r="AF2341" s="31">
        <f t="shared" si="1509"/>
        <v>13355.490607417059</v>
      </c>
      <c r="AG2341" s="31">
        <f t="shared" si="1510"/>
        <v>0.11971500218922904</v>
      </c>
      <c r="AH2341" s="31">
        <f t="shared" si="1511"/>
        <v>0.82964450101699061</v>
      </c>
      <c r="AI2341" s="31">
        <f t="shared" si="1511"/>
        <v>1.9393229945059282E-2</v>
      </c>
      <c r="AJ2341" s="31">
        <f t="shared" si="1511"/>
        <v>2.7498356125866721E-2</v>
      </c>
      <c r="AK2341" s="31">
        <f t="shared" si="1492"/>
        <v>3.1416059877563294E-3</v>
      </c>
      <c r="AL2341" s="31">
        <f t="shared" si="1492"/>
        <v>6.0730473509826115E-4</v>
      </c>
      <c r="AM2341" s="31">
        <f t="shared" si="1512"/>
        <v>1.0000000000000002</v>
      </c>
      <c r="AN2341" s="31">
        <f>(Z2341*'Propiedades físicas'!$F$4)/1000</f>
        <v>1405.9989882244126</v>
      </c>
      <c r="AO2341" s="31">
        <f>(AA2341*'Propiedades físicas'!$F$6)/1000</f>
        <v>355.0131112801173</v>
      </c>
      <c r="AP2341" s="31">
        <f>(AB2341*'Propiedades físicas'!$F$9)/1000</f>
        <v>159.79381362865035</v>
      </c>
      <c r="AQ2341" s="31">
        <f>(AC2341*'Propiedades físicas'!$F$5)/1000</f>
        <v>108.14529626314665</v>
      </c>
      <c r="AR2341" s="31">
        <f>(AD2341*'Propiedades físicas'!$F$8)/1000</f>
        <v>14.874839997052506</v>
      </c>
      <c r="AS2341" s="31">
        <f>(AE2341*'Propiedades físicas'!$F$7)/1000</f>
        <v>0.74692842380260538</v>
      </c>
      <c r="AT2341" s="31">
        <f t="shared" si="1513"/>
        <v>2044.5729778171819</v>
      </c>
      <c r="AU2341" s="31">
        <f t="shared" si="1514"/>
        <v>0.68767366265667818</v>
      </c>
      <c r="AV2341" s="31">
        <f t="shared" si="1518"/>
        <v>0.17363680100043916</v>
      </c>
      <c r="AW2341" s="31">
        <f t="shared" si="1518"/>
        <v>7.8155103956841263E-2</v>
      </c>
      <c r="AX2341" s="31">
        <f t="shared" si="1518"/>
        <v>5.2893830367749584E-2</v>
      </c>
      <c r="AY2341" s="31">
        <f t="shared" si="1515"/>
        <v>7.2752795612769554E-3</v>
      </c>
      <c r="AZ2341" s="31">
        <f t="shared" si="1515"/>
        <v>3.6532245701497915E-4</v>
      </c>
      <c r="BA2341" s="31">
        <f t="shared" si="1516"/>
        <v>1.0000000000000002</v>
      </c>
      <c r="BB2341" s="34">
        <f>AU2341*'Propiedades físicas'!$C$4+'Diseño reactor'!AV2341*'Propiedades físicas'!$C$5+'Diseño reactor'!AW2341*'Propiedades físicas'!$C$8+'Diseño reactor'!AX2341*'Propiedades físicas'!$C$9+'Diseño reactor'!AY2341*'Propiedades físicas'!$C$7+'Diseño reactor'!AZ2341*'Propiedades físicas'!$C$6</f>
        <v>875.34559597699263</v>
      </c>
      <c r="BC2341" s="45">
        <f>AU2341*'Propiedades físicas'!$L$4+'Diseño reactor'!AV2341*'Propiedades físicas'!$L$5+'Diseño reactor'!AW2341*'Propiedades físicas'!$L$8+AX2341*'Propiedades físicas'!$L$9+'Diseño reactor'!AY2341*'Propiedades físicas'!$L$7+'Diseño reactor'!AZ2341*'Propiedades físicas'!$L$6</f>
        <v>2.1172576545224926</v>
      </c>
      <c r="BD2341" s="29">
        <f t="shared" si="1493"/>
        <v>1.427799645644841</v>
      </c>
      <c r="BE2341" s="58">
        <f t="shared" si="1494"/>
        <v>41.22047946797602</v>
      </c>
      <c r="BF2341" s="30">
        <f>AU2341*'Propiedades físicas'!$I$4+'Diseño reactor'!AV2341*'Propiedades físicas'!$I$5+'Diseño reactor'!AW2341*'Propiedades físicas'!$I$8+'Diseño reactor'!AX2341*'Propiedades físicas'!$I$9+'Diseño reactor'!AY2341*'Propiedades físicas'!$I$7+'Diseño reactor'!AZ2341*'Propiedades físicas'!$I$6</f>
        <v>1.9986796848964507E-2</v>
      </c>
      <c r="BG2341" s="24">
        <f>AU2341*'Propiedades físicas'!$O$4+'Diseño reactor'!AV2341*'Propiedades físicas'!$O$5+'Diseño reactor'!AW2341*'Propiedades físicas'!$O$8+'Diseño reactor'!AX2341*'Propiedades físicas'!$O$9+'Diseño reactor'!AY2341*'Propiedades físicas'!$O$7+'Diseño reactor'!AZ2341*'Propiedades físicas'!$O$6</f>
        <v>0.15443775318620245</v>
      </c>
      <c r="BH2341" s="54">
        <f t="shared" si="1495"/>
        <v>41119.75821894643</v>
      </c>
      <c r="BI2341" s="34">
        <f t="shared" si="1517"/>
        <v>274.00812136158936</v>
      </c>
      <c r="BJ2341" s="27">
        <f t="shared" si="1496"/>
        <v>4797.4803301699039</v>
      </c>
      <c r="BK2341" s="34">
        <f t="shared" si="1497"/>
        <v>569.93237165110816</v>
      </c>
      <c r="BL2341" s="27">
        <f t="shared" si="1498"/>
        <v>105.7170683985803</v>
      </c>
      <c r="BM2341" s="34">
        <f t="shared" si="1499"/>
        <v>1.1054421768707483</v>
      </c>
      <c r="BN2341" s="45">
        <f t="shared" si="1500"/>
        <v>2551.5152884184931</v>
      </c>
      <c r="BO2341" s="45">
        <f t="shared" si="1501"/>
        <v>109.71232300505811</v>
      </c>
      <c r="BP2341" s="66">
        <f t="shared" si="1502"/>
        <v>6.6874422297754226</v>
      </c>
    </row>
    <row r="2342" spans="8:68">
      <c r="H2342" s="68">
        <v>2337</v>
      </c>
      <c r="I2342" s="31">
        <f>('Propiedades físicas'!$C$10*'Diseño reactor'!H2342)/1000</f>
        <v>2045.4482230987815</v>
      </c>
      <c r="J2342" s="31">
        <f t="shared" si="1479"/>
        <v>0.22293402240667631</v>
      </c>
      <c r="K2342" s="31">
        <f>(I2342*1000)/'Propiedades físicas'!$F$10</f>
        <v>13361.207855108594</v>
      </c>
      <c r="L2342" s="31">
        <f t="shared" si="1480"/>
        <v>1908.7439793012277</v>
      </c>
      <c r="M2342" s="31">
        <f t="shared" si="1481"/>
        <v>11452.463875807365</v>
      </c>
      <c r="N2342" s="31">
        <f t="shared" si="1482"/>
        <v>0.81674967021875378</v>
      </c>
      <c r="O2342" s="32">
        <f t="shared" si="1483"/>
        <v>4.9004980213125222</v>
      </c>
      <c r="P2342" s="33">
        <f t="shared" si="1484"/>
        <v>0.68448776688505608</v>
      </c>
      <c r="Q2342" s="31">
        <f t="shared" si="1485"/>
        <v>4.7433496588210868</v>
      </c>
      <c r="R2342" s="31">
        <f t="shared" si="1486"/>
        <v>0.11084382174602217</v>
      </c>
      <c r="S2342" s="31">
        <f t="shared" si="1487"/>
        <v>0.15714836249143557</v>
      </c>
      <c r="T2342" s="31">
        <f t="shared" si="1488"/>
        <v>1.7949704017613435E-2</v>
      </c>
      <c r="U2342" s="31">
        <f t="shared" si="1489"/>
        <v>3.4683775700621749E-3</v>
      </c>
      <c r="V2342" s="47">
        <f t="shared" si="1503"/>
        <v>6.7784225458520123E-4</v>
      </c>
      <c r="W2342" s="31">
        <f t="shared" si="1490"/>
        <v>0.16193689224052393</v>
      </c>
      <c r="X2342" s="34">
        <f>(S2342*H2342*'Propiedades físicas'!$F$5*60*24*365)/(1000000)</f>
        <v>56841.428692404239</v>
      </c>
      <c r="Y2342" s="34">
        <f>(U2342*H2342*'Propiedades físicas'!$F$7*60*24*365)/(1000000)</f>
        <v>392.33125807013528</v>
      </c>
      <c r="Z2342" s="31">
        <f t="shared" si="1504"/>
        <v>1599.6479112103762</v>
      </c>
      <c r="AA2342" s="31">
        <f t="shared" si="1505"/>
        <v>11085.20815266488</v>
      </c>
      <c r="AB2342" s="31">
        <f t="shared" si="1506"/>
        <v>259.04201142045383</v>
      </c>
      <c r="AC2342" s="31">
        <f t="shared" si="1507"/>
        <v>367.25572314248495</v>
      </c>
      <c r="AD2342" s="31">
        <f t="shared" si="1491"/>
        <v>41.948458289162602</v>
      </c>
      <c r="AE2342" s="31">
        <f t="shared" si="1508"/>
        <v>8.1055983812353034</v>
      </c>
      <c r="AF2342" s="31">
        <f t="shared" si="1509"/>
        <v>13361.207855108592</v>
      </c>
      <c r="AG2342" s="31">
        <f t="shared" si="1510"/>
        <v>0.1197233011084966</v>
      </c>
      <c r="AH2342" s="31">
        <f t="shared" si="1511"/>
        <v>0.82965614133654131</v>
      </c>
      <c r="AI2342" s="31">
        <f t="shared" si="1511"/>
        <v>1.9387619310286413E-2</v>
      </c>
      <c r="AJ2342" s="31">
        <f t="shared" si="1511"/>
        <v>2.748671580631586E-2</v>
      </c>
      <c r="AK2342" s="31">
        <f t="shared" si="1492"/>
        <v>3.1395708190501514E-3</v>
      </c>
      <c r="AL2342" s="31">
        <f t="shared" si="1492"/>
        <v>6.0665161930971434E-4</v>
      </c>
      <c r="AM2342" s="31">
        <f t="shared" si="1512"/>
        <v>1</v>
      </c>
      <c r="AN2342" s="31">
        <f>(Z2342*'Propiedades físicas'!$F$4)/1000</f>
        <v>1406.6983801601807</v>
      </c>
      <c r="AO2342" s="31">
        <f>(AA2342*'Propiedades físicas'!$F$6)/1000</f>
        <v>355.17006921138278</v>
      </c>
      <c r="AP2342" s="31">
        <f>(AB2342*'Propiedades físicas'!$F$9)/1000</f>
        <v>159.81596894584899</v>
      </c>
      <c r="AQ2342" s="31">
        <f>(AC2342*'Propiedades físicas'!$F$5)/1000</f>
        <v>108.14579279376755</v>
      </c>
      <c r="AR2342" s="31">
        <f>(AD2342*'Propiedades físicas'!$F$8)/1000</f>
        <v>14.87156743267392</v>
      </c>
      <c r="AS2342" s="31">
        <f>(AE2342*'Propiedades físicas'!$F$7)/1000</f>
        <v>0.74644455492795903</v>
      </c>
      <c r="AT2342" s="31">
        <f t="shared" si="1513"/>
        <v>2045.4482230987815</v>
      </c>
      <c r="AU2342" s="31">
        <f t="shared" si="1514"/>
        <v>0.68772133377645839</v>
      </c>
      <c r="AV2342" s="31">
        <f t="shared" si="1518"/>
        <v>0.17363923720998067</v>
      </c>
      <c r="AW2342" s="31">
        <f t="shared" si="1518"/>
        <v>7.8132492986663568E-2</v>
      </c>
      <c r="AX2342" s="31">
        <f t="shared" si="1518"/>
        <v>5.2871439898845504E-2</v>
      </c>
      <c r="AY2342" s="31">
        <f t="shared" si="1515"/>
        <v>7.2705665510046612E-3</v>
      </c>
      <c r="AZ2342" s="31">
        <f t="shared" si="1515"/>
        <v>3.649295770474806E-4</v>
      </c>
      <c r="BA2342" s="31">
        <f t="shared" si="1516"/>
        <v>1.0000000000000002</v>
      </c>
      <c r="BB2342" s="34">
        <f>AU2342*'Propiedades físicas'!$C$4+'Diseño reactor'!AV2342*'Propiedades físicas'!$C$5+'Diseño reactor'!AW2342*'Propiedades físicas'!$C$8+'Diseño reactor'!AX2342*'Propiedades físicas'!$C$9+'Diseño reactor'!AY2342*'Propiedades físicas'!$C$7+'Diseño reactor'!AZ2342*'Propiedades físicas'!$C$6</f>
        <v>875.3454650152139</v>
      </c>
      <c r="BC2342" s="45">
        <f>AU2342*'Propiedades físicas'!$L$4+'Diseño reactor'!AV2342*'Propiedades físicas'!$L$5+'Diseño reactor'!AW2342*'Propiedades físicas'!$L$8+AX2342*'Propiedades físicas'!$L$9+'Diseño reactor'!AY2342*'Propiedades físicas'!$L$7+'Diseño reactor'!AZ2342*'Propiedades físicas'!$L$6</f>
        <v>2.1172916157269404</v>
      </c>
      <c r="BD2342" s="29">
        <f t="shared" si="1493"/>
        <v>1.4272649475288632</v>
      </c>
      <c r="BE2342" s="58">
        <f t="shared" si="1494"/>
        <v>41.21990362631373</v>
      </c>
      <c r="BF2342" s="30">
        <f>AU2342*'Propiedades físicas'!$I$4+'Diseño reactor'!AV2342*'Propiedades físicas'!$I$5+'Diseño reactor'!AW2342*'Propiedades físicas'!$I$8+'Diseño reactor'!AX2342*'Propiedades físicas'!$I$9+'Diseño reactor'!AY2342*'Propiedades físicas'!$I$7+'Diseño reactor'!AZ2342*'Propiedades físicas'!$I$6</f>
        <v>1.9986852761705216E-2</v>
      </c>
      <c r="BG2342" s="24">
        <f>AU2342*'Propiedades físicas'!$O$4+'Diseño reactor'!AV2342*'Propiedades físicas'!$O$5+'Diseño reactor'!AW2342*'Propiedades físicas'!$O$8+'Diseño reactor'!AX2342*'Propiedades físicas'!$O$9+'Diseño reactor'!AY2342*'Propiedades físicas'!$O$7+'Diseño reactor'!AZ2342*'Propiedades físicas'!$O$6</f>
        <v>0.15443940568717021</v>
      </c>
      <c r="BH2342" s="54">
        <f t="shared" si="1495"/>
        <v>41119.637035438092</v>
      </c>
      <c r="BI2342" s="34">
        <f t="shared" si="1517"/>
        <v>274.01035110719016</v>
      </c>
      <c r="BJ2342" s="27">
        <f t="shared" si="1496"/>
        <v>4797.4839175679326</v>
      </c>
      <c r="BK2342" s="34">
        <f t="shared" si="1497"/>
        <v>569.93889617149887</v>
      </c>
      <c r="BL2342" s="27">
        <f t="shared" si="1498"/>
        <v>105.71729288398792</v>
      </c>
      <c r="BM2342" s="34">
        <f t="shared" si="1499"/>
        <v>1.1054421768707483</v>
      </c>
      <c r="BN2342" s="45">
        <f t="shared" si="1500"/>
        <v>2552.7146562595822</v>
      </c>
      <c r="BO2342" s="45">
        <f t="shared" si="1501"/>
        <v>109.71946392620767</v>
      </c>
      <c r="BP2342" s="66">
        <f t="shared" si="1502"/>
        <v>6.6874412292570753</v>
      </c>
    </row>
    <row r="2343" spans="8:68">
      <c r="H2343" s="68">
        <v>2338</v>
      </c>
      <c r="I2343" s="31">
        <f>('Propiedades físicas'!$C$10*'Diseño reactor'!H2343)/1000</f>
        <v>2046.3234683803814</v>
      </c>
      <c r="J2343" s="31">
        <f t="shared" si="1479"/>
        <v>0.22283866995911142</v>
      </c>
      <c r="K2343" s="31">
        <f>(I2343*1000)/'Propiedades físicas'!$F$10</f>
        <v>13366.925102800125</v>
      </c>
      <c r="L2343" s="31">
        <f t="shared" si="1480"/>
        <v>1909.5607289714465</v>
      </c>
      <c r="M2343" s="31">
        <f t="shared" si="1481"/>
        <v>11457.364373828679</v>
      </c>
      <c r="N2343" s="31">
        <f t="shared" si="1482"/>
        <v>0.81674967021875378</v>
      </c>
      <c r="O2343" s="32">
        <f t="shared" si="1483"/>
        <v>4.9004980213125231</v>
      </c>
      <c r="P2343" s="33">
        <f t="shared" si="1484"/>
        <v>0.68453517984470247</v>
      </c>
      <c r="Q2343" s="31">
        <f t="shared" si="1485"/>
        <v>4.7434161535154411</v>
      </c>
      <c r="R2343" s="31">
        <f t="shared" si="1486"/>
        <v>0.11081176184869035</v>
      </c>
      <c r="S2343" s="31">
        <f t="shared" si="1487"/>
        <v>0.15708186779708116</v>
      </c>
      <c r="T2343" s="31">
        <f t="shared" si="1488"/>
        <v>1.7938079627692189E-2</v>
      </c>
      <c r="U2343" s="31">
        <f t="shared" si="1489"/>
        <v>3.4646488976688193E-3</v>
      </c>
      <c r="V2343" s="47">
        <f t="shared" si="1503"/>
        <v>6.7788920722485109E-4</v>
      </c>
      <c r="W2343" s="31">
        <f t="shared" si="1490"/>
        <v>0.16187884145535039</v>
      </c>
      <c r="X2343" s="34">
        <f>(S2343*H2343*'Propiedades físicas'!$F$5*60*24*365)/(1000000)</f>
        <v>56841.689294815566</v>
      </c>
      <c r="Y2343" s="34">
        <f>(U2343*H2343*'Propiedades físicas'!$F$7*60*24*365)/(1000000)</f>
        <v>392.07718081528884</v>
      </c>
      <c r="Z2343" s="31">
        <f t="shared" si="1504"/>
        <v>1600.4432504769143</v>
      </c>
      <c r="AA2343" s="31">
        <f t="shared" si="1505"/>
        <v>11090.106966919102</v>
      </c>
      <c r="AB2343" s="31">
        <f t="shared" si="1506"/>
        <v>259.07789920223803</v>
      </c>
      <c r="AC2343" s="31">
        <f t="shared" si="1507"/>
        <v>367.25740690957576</v>
      </c>
      <c r="AD2343" s="31">
        <f t="shared" si="1491"/>
        <v>41.939230169544338</v>
      </c>
      <c r="AE2343" s="31">
        <f t="shared" si="1508"/>
        <v>8.1003491227496998</v>
      </c>
      <c r="AF2343" s="31">
        <f t="shared" si="1509"/>
        <v>13366.925102800124</v>
      </c>
      <c r="AG2343" s="31">
        <f t="shared" si="1510"/>
        <v>0.11973159407780709</v>
      </c>
      <c r="AH2343" s="31">
        <f t="shared" si="1511"/>
        <v>0.82966777187940777</v>
      </c>
      <c r="AI2343" s="31">
        <f t="shared" si="1511"/>
        <v>1.9382011734917704E-2</v>
      </c>
      <c r="AJ2343" s="31">
        <f t="shared" si="1511"/>
        <v>2.7475085263449418E-2</v>
      </c>
      <c r="AK2343" s="31">
        <f t="shared" si="1492"/>
        <v>3.1375376047224836E-3</v>
      </c>
      <c r="AL2343" s="31">
        <f t="shared" si="1492"/>
        <v>6.0599943969558308E-4</v>
      </c>
      <c r="AM2343" s="31">
        <f t="shared" si="1512"/>
        <v>1</v>
      </c>
      <c r="AN2343" s="31">
        <f>(Z2343*'Propiedades físicas'!$F$4)/1000</f>
        <v>1407.3977856043889</v>
      </c>
      <c r="AO2343" s="31">
        <f>(AA2343*'Propiedades físicas'!$F$6)/1000</f>
        <v>355.32702722008798</v>
      </c>
      <c r="AP2343" s="31">
        <f>(AB2343*'Propiedades físicas'!$F$9)/1000</f>
        <v>159.83810991282076</v>
      </c>
      <c r="AQ2343" s="31">
        <f>(AC2343*'Propiedades físicas'!$F$5)/1000</f>
        <v>108.14628861266279</v>
      </c>
      <c r="AR2343" s="31">
        <f>(AD2343*'Propiedades físicas'!$F$8)/1000</f>
        <v>14.868295879706853</v>
      </c>
      <c r="AS2343" s="31">
        <f>(AE2343*'Propiedades físicas'!$F$7)/1000</f>
        <v>0.74596115071401981</v>
      </c>
      <c r="AT2343" s="31">
        <f t="shared" si="1513"/>
        <v>2046.3234683803814</v>
      </c>
      <c r="AU2343" s="31">
        <f t="shared" si="1514"/>
        <v>0.68776897071815934</v>
      </c>
      <c r="AV2343" s="31">
        <f t="shared" si="1518"/>
        <v>0.17364167137335393</v>
      </c>
      <c r="AW2343" s="31">
        <f t="shared" si="1518"/>
        <v>7.8109894345945702E-2</v>
      </c>
      <c r="AX2343" s="31">
        <f t="shared" si="1518"/>
        <v>5.2849068235657833E-2</v>
      </c>
      <c r="AY2343" s="31">
        <f t="shared" si="1515"/>
        <v>7.2658580666500258E-3</v>
      </c>
      <c r="AZ2343" s="31">
        <f t="shared" si="1515"/>
        <v>3.645372602330711E-4</v>
      </c>
      <c r="BA2343" s="31">
        <f t="shared" si="1516"/>
        <v>1</v>
      </c>
      <c r="BB2343" s="34">
        <f>AU2343*'Propiedades físicas'!$C$4+'Diseño reactor'!AV2343*'Propiedades físicas'!$C$5+'Diseño reactor'!AW2343*'Propiedades físicas'!$C$8+'Diseño reactor'!AX2343*'Propiedades físicas'!$C$9+'Diseño reactor'!AY2343*'Propiedades físicas'!$C$7+'Diseño reactor'!AZ2343*'Propiedades físicas'!$C$6</f>
        <v>875.345334233377</v>
      </c>
      <c r="BC2343" s="45">
        <f>AU2343*'Propiedades físicas'!$L$4+'Diseño reactor'!AV2343*'Propiedades físicas'!$L$5+'Diseño reactor'!AW2343*'Propiedades físicas'!$L$8+AX2343*'Propiedades físicas'!$L$9+'Diseño reactor'!AY2343*'Propiedades físicas'!$L$7+'Diseño reactor'!AZ2343*'Propiedades físicas'!$L$6</f>
        <v>2.1173255515935483</v>
      </c>
      <c r="BD2343" s="29">
        <f t="shared" si="1493"/>
        <v>1.4267306502753521</v>
      </c>
      <c r="BE2343" s="58">
        <f t="shared" si="1494"/>
        <v>41.219328221865176</v>
      </c>
      <c r="BF2343" s="30">
        <f>AU2343*'Propiedades físicas'!$I$4+'Diseño reactor'!AV2343*'Propiedades físicas'!$I$5+'Diseño reactor'!AW2343*'Propiedades físicas'!$I$8+'Diseño reactor'!AX2343*'Propiedades físicas'!$I$9+'Diseño reactor'!AY2343*'Propiedades físicas'!$I$7+'Diseño reactor'!AZ2343*'Propiedades físicas'!$I$6</f>
        <v>1.9986908589531404E-2</v>
      </c>
      <c r="BG2343" s="24">
        <f>AU2343*'Propiedades físicas'!$O$4+'Diseño reactor'!AV2343*'Propiedades físicas'!$O$5+'Diseño reactor'!AW2343*'Propiedades físicas'!$O$8+'Diseño reactor'!AX2343*'Propiedades físicas'!$O$9+'Diseño reactor'!AY2343*'Propiedades físicas'!$O$7+'Diseño reactor'!AZ2343*'Propiedades físicas'!$O$6</f>
        <v>0.15444105700431973</v>
      </c>
      <c r="BH2343" s="54">
        <f t="shared" si="1495"/>
        <v>41119.516035757129</v>
      </c>
      <c r="BI2343" s="34">
        <f t="shared" si="1517"/>
        <v>274.01257848679285</v>
      </c>
      <c r="BJ2343" s="27">
        <f t="shared" si="1496"/>
        <v>4797.4875053251062</v>
      </c>
      <c r="BK2343" s="34">
        <f t="shared" si="1497"/>
        <v>569.94541637494331</v>
      </c>
      <c r="BL2343" s="27">
        <f t="shared" si="1498"/>
        <v>105.71751721668271</v>
      </c>
      <c r="BM2343" s="34">
        <f t="shared" si="1499"/>
        <v>1.1054421768707483</v>
      </c>
      <c r="BN2343" s="45">
        <f t="shared" si="1500"/>
        <v>2553.9140404219911</v>
      </c>
      <c r="BO2343" s="45">
        <f t="shared" si="1501"/>
        <v>109.72659972829081</v>
      </c>
      <c r="BP2343" s="66">
        <f t="shared" si="1502"/>
        <v>6.6874402301134426</v>
      </c>
    </row>
    <row r="2344" spans="8:68">
      <c r="H2344" s="68">
        <v>2339</v>
      </c>
      <c r="I2344" s="31">
        <f>('Propiedades físicas'!$C$10*'Diseño reactor'!H2344)/1000</f>
        <v>2047.1987136619812</v>
      </c>
      <c r="J2344" s="31">
        <f t="shared" si="1479"/>
        <v>0.22274339904420801</v>
      </c>
      <c r="K2344" s="31">
        <f>(I2344*1000)/'Propiedades físicas'!$F$10</f>
        <v>13372.642350491658</v>
      </c>
      <c r="L2344" s="31">
        <f t="shared" si="1480"/>
        <v>1910.3774786416654</v>
      </c>
      <c r="M2344" s="31">
        <f t="shared" si="1481"/>
        <v>11462.264871849993</v>
      </c>
      <c r="N2344" s="31">
        <f t="shared" si="1482"/>
        <v>0.81674967021875389</v>
      </c>
      <c r="O2344" s="32">
        <f t="shared" si="1483"/>
        <v>4.900498021312524</v>
      </c>
      <c r="P2344" s="33">
        <f t="shared" si="1484"/>
        <v>0.68458255882354091</v>
      </c>
      <c r="Q2344" s="31">
        <f t="shared" si="1485"/>
        <v>4.7434825923839101</v>
      </c>
      <c r="R2344" s="31">
        <f t="shared" si="1486"/>
        <v>0.11077971942984366</v>
      </c>
      <c r="S2344" s="31">
        <f t="shared" si="1487"/>
        <v>0.15701542892861228</v>
      </c>
      <c r="T2344" s="31">
        <f t="shared" si="1488"/>
        <v>1.7926466397339483E-2</v>
      </c>
      <c r="U2344" s="31">
        <f t="shared" si="1489"/>
        <v>3.4609255680298776E-3</v>
      </c>
      <c r="V2344" s="47">
        <f t="shared" si="1503"/>
        <v>6.7793612621360366E-4</v>
      </c>
      <c r="W2344" s="31">
        <f t="shared" si="1490"/>
        <v>0.161820832275101</v>
      </c>
      <c r="X2344" s="34">
        <f>(S2344*H2344*'Propiedades físicas'!$F$5*60*24*365)/(1000000)</f>
        <v>56841.949523813935</v>
      </c>
      <c r="Y2344" s="34">
        <f>(U2344*H2344*'Propiedades físicas'!$F$7*60*24*365)/(1000000)</f>
        <v>391.82334747797779</v>
      </c>
      <c r="Z2344" s="31">
        <f t="shared" si="1504"/>
        <v>1601.2386050882621</v>
      </c>
      <c r="AA2344" s="31">
        <f t="shared" si="1505"/>
        <v>11095.005783585966</v>
      </c>
      <c r="AB2344" s="31">
        <f t="shared" si="1506"/>
        <v>259.11376374640435</v>
      </c>
      <c r="AC2344" s="31">
        <f t="shared" si="1507"/>
        <v>367.25908826402411</v>
      </c>
      <c r="AD2344" s="31">
        <f t="shared" si="1491"/>
        <v>41.930004903377053</v>
      </c>
      <c r="AE2344" s="31">
        <f t="shared" si="1508"/>
        <v>8.0951049036218841</v>
      </c>
      <c r="AF2344" s="31">
        <f t="shared" si="1509"/>
        <v>13372.642350491653</v>
      </c>
      <c r="AG2344" s="31">
        <f t="shared" si="1510"/>
        <v>0.11973988110355704</v>
      </c>
      <c r="AH2344" s="31">
        <f t="shared" si="1511"/>
        <v>0.82967939265780577</v>
      </c>
      <c r="AI2344" s="31">
        <f t="shared" si="1511"/>
        <v>1.937640721669924E-2</v>
      </c>
      <c r="AJ2344" s="31">
        <f t="shared" si="1511"/>
        <v>2.7463464485051575E-2</v>
      </c>
      <c r="AK2344" s="31">
        <f t="shared" si="1492"/>
        <v>3.1355063423075449E-3</v>
      </c>
      <c r="AL2344" s="31">
        <f t="shared" si="1492"/>
        <v>6.0534819457908127E-4</v>
      </c>
      <c r="AM2344" s="31">
        <f t="shared" si="1512"/>
        <v>1.0000000000000002</v>
      </c>
      <c r="AN2344" s="31">
        <f>(Z2344*'Propiedades físicas'!$F$4)/1000</f>
        <v>1408.097204542516</v>
      </c>
      <c r="AO2344" s="31">
        <f>(AA2344*'Propiedades físicas'!$F$6)/1000</f>
        <v>355.48398530609433</v>
      </c>
      <c r="AP2344" s="31">
        <f>(AB2344*'Propiedades físicas'!$F$9)/1000</f>
        <v>159.86023654334414</v>
      </c>
      <c r="AQ2344" s="31">
        <f>(AC2344*'Propiedades físicas'!$F$5)/1000</f>
        <v>108.14678372110718</v>
      </c>
      <c r="AR2344" s="31">
        <f>(AD2344*'Propiedades físicas'!$F$8)/1000</f>
        <v>14.865025338345227</v>
      </c>
      <c r="AS2344" s="31">
        <f>(AE2344*'Propiedades físicas'!$F$7)/1000</f>
        <v>0.74547821057453922</v>
      </c>
      <c r="AT2344" s="31">
        <f t="shared" si="1513"/>
        <v>2047.1987136619814</v>
      </c>
      <c r="AU2344" s="31">
        <f t="shared" si="1514"/>
        <v>0.68781657351852499</v>
      </c>
      <c r="AV2344" s="31">
        <f t="shared" si="1518"/>
        <v>0.17364410349311565</v>
      </c>
      <c r="AW2344" s="31">
        <f t="shared" si="1518"/>
        <v>7.8087308025604346E-2</v>
      </c>
      <c r="AX2344" s="31">
        <f t="shared" si="1518"/>
        <v>5.2826715354689108E-2</v>
      </c>
      <c r="AY2344" s="31">
        <f t="shared" si="1515"/>
        <v>7.2611541025028366E-3</v>
      </c>
      <c r="AZ2344" s="31">
        <f t="shared" si="1515"/>
        <v>3.6414550556308485E-4</v>
      </c>
      <c r="BA2344" s="31">
        <f t="shared" si="1516"/>
        <v>1</v>
      </c>
      <c r="BB2344" s="34">
        <f>AU2344*'Propiedades físicas'!$C$4+'Diseño reactor'!AV2344*'Propiedades físicas'!$C$5+'Diseño reactor'!AW2344*'Propiedades físicas'!$C$8+'Diseño reactor'!AX2344*'Propiedades físicas'!$C$9+'Diseño reactor'!AY2344*'Propiedades físicas'!$C$7+'Diseño reactor'!AZ2344*'Propiedades físicas'!$C$6</f>
        <v>875.34520363117701</v>
      </c>
      <c r="BC2344" s="45">
        <f>AU2344*'Propiedades físicas'!$L$4+'Diseño reactor'!AV2344*'Propiedades físicas'!$L$5+'Diseño reactor'!AW2344*'Propiedades físicas'!$L$8+AX2344*'Propiedades físicas'!$L$9+'Diseño reactor'!AY2344*'Propiedades físicas'!$L$7+'Diseño reactor'!AZ2344*'Propiedades físicas'!$L$6</f>
        <v>2.1173594621504903</v>
      </c>
      <c r="BD2344" s="29">
        <f t="shared" si="1493"/>
        <v>1.4261967534332265</v>
      </c>
      <c r="BE2344" s="58">
        <f t="shared" si="1494"/>
        <v>41.218753254131293</v>
      </c>
      <c r="BF2344" s="30">
        <f>AU2344*'Propiedades físicas'!$I$4+'Diseño reactor'!AV2344*'Propiedades físicas'!$I$5+'Diseño reactor'!AW2344*'Propiedades físicas'!$I$8+'Diseño reactor'!AX2344*'Propiedades físicas'!$I$9+'Diseño reactor'!AY2344*'Propiedades físicas'!$I$7+'Diseño reactor'!AZ2344*'Propiedades físicas'!$I$6</f>
        <v>1.9986964332588352E-2</v>
      </c>
      <c r="BG2344" s="24">
        <f>AU2344*'Propiedades físicas'!$O$4+'Diseño reactor'!AV2344*'Propiedades físicas'!$O$5+'Diseño reactor'!AW2344*'Propiedades físicas'!$O$8+'Diseño reactor'!AX2344*'Propiedades físicas'!$O$9+'Diseño reactor'!AY2344*'Propiedades físicas'!$O$7+'Diseño reactor'!AZ2344*'Propiedades físicas'!$O$6</f>
        <v>0.15444270713890068</v>
      </c>
      <c r="BH2344" s="54">
        <f t="shared" si="1495"/>
        <v>41119.395219587233</v>
      </c>
      <c r="BI2344" s="34">
        <f t="shared" si="1517"/>
        <v>274.01480350386157</v>
      </c>
      <c r="BJ2344" s="27">
        <f t="shared" si="1496"/>
        <v>4797.4910934374966</v>
      </c>
      <c r="BK2344" s="34">
        <f t="shared" si="1497"/>
        <v>569.95193226557819</v>
      </c>
      <c r="BL2344" s="27">
        <f t="shared" si="1498"/>
        <v>105.7177413968154</v>
      </c>
      <c r="BM2344" s="34">
        <f t="shared" si="1499"/>
        <v>1.1054421768707483</v>
      </c>
      <c r="BN2344" s="45">
        <f t="shared" si="1500"/>
        <v>2555.1134408876851</v>
      </c>
      <c r="BO2344" s="45">
        <f t="shared" si="1501"/>
        <v>109.73373041680995</v>
      </c>
      <c r="BP2344" s="66">
        <f t="shared" si="1502"/>
        <v>6.6874392323421947</v>
      </c>
    </row>
    <row r="2345" spans="8:68">
      <c r="H2345" s="68">
        <v>2340</v>
      </c>
      <c r="I2345" s="31">
        <f>('Propiedades físicas'!$C$10*'Diseño reactor'!H2345)/1000</f>
        <v>2048.0739589435811</v>
      </c>
      <c r="J2345" s="31">
        <f t="shared" si="1479"/>
        <v>0.22264820955743697</v>
      </c>
      <c r="K2345" s="31">
        <f>(I2345*1000)/'Propiedades físicas'!$F$10</f>
        <v>13378.35959818319</v>
      </c>
      <c r="L2345" s="31">
        <f t="shared" si="1480"/>
        <v>1911.1942283118842</v>
      </c>
      <c r="M2345" s="31">
        <f t="shared" si="1481"/>
        <v>11467.165369871305</v>
      </c>
      <c r="N2345" s="31">
        <f t="shared" si="1482"/>
        <v>0.81674967021875389</v>
      </c>
      <c r="O2345" s="32">
        <f t="shared" si="1483"/>
        <v>4.900498021312524</v>
      </c>
      <c r="P2345" s="33">
        <f t="shared" si="1484"/>
        <v>0.68462990385808908</v>
      </c>
      <c r="Q2345" s="31">
        <f t="shared" si="1485"/>
        <v>4.7435489754962212</v>
      </c>
      <c r="R2345" s="31">
        <f t="shared" si="1486"/>
        <v>0.11074769447660589</v>
      </c>
      <c r="S2345" s="31">
        <f t="shared" si="1487"/>
        <v>0.15694904581630315</v>
      </c>
      <c r="T2345" s="31">
        <f t="shared" si="1488"/>
        <v>1.7914864312479632E-2</v>
      </c>
      <c r="U2345" s="31">
        <f t="shared" si="1489"/>
        <v>3.4572075715793406E-3</v>
      </c>
      <c r="V2345" s="47">
        <f t="shared" si="1503"/>
        <v>6.779830115876222E-4</v>
      </c>
      <c r="W2345" s="31">
        <f t="shared" si="1490"/>
        <v>0.16176286465506448</v>
      </c>
      <c r="X2345" s="34">
        <f>(S2345*H2345*'Propiedades físicas'!$F$5*60*24*365)/(1000000)</f>
        <v>56842.209380067885</v>
      </c>
      <c r="Y2345" s="34">
        <f>(U2345*H2345*'Propiedades físicas'!$F$7*60*24*365)/(1000000)</f>
        <v>391.56975775054639</v>
      </c>
      <c r="Z2345" s="31">
        <f t="shared" si="1504"/>
        <v>1602.0339750279284</v>
      </c>
      <c r="AA2345" s="31">
        <f t="shared" si="1505"/>
        <v>11099.904602661158</v>
      </c>
      <c r="AB2345" s="31">
        <f t="shared" si="1506"/>
        <v>259.1496050752578</v>
      </c>
      <c r="AC2345" s="31">
        <f t="shared" si="1507"/>
        <v>367.26076721014937</v>
      </c>
      <c r="AD2345" s="31">
        <f t="shared" si="1491"/>
        <v>41.920782491202338</v>
      </c>
      <c r="AE2345" s="31">
        <f t="shared" si="1508"/>
        <v>8.0898657174956572</v>
      </c>
      <c r="AF2345" s="31">
        <f t="shared" si="1509"/>
        <v>13378.359598183191</v>
      </c>
      <c r="AG2345" s="31">
        <f t="shared" si="1510"/>
        <v>0.11974816219213362</v>
      </c>
      <c r="AH2345" s="31">
        <f t="shared" si="1511"/>
        <v>0.82969100368393056</v>
      </c>
      <c r="AI2345" s="31">
        <f t="shared" si="1511"/>
        <v>1.9370805753378826E-2</v>
      </c>
      <c r="AJ2345" s="31">
        <f t="shared" si="1511"/>
        <v>2.7451853458926617E-2</v>
      </c>
      <c r="AK2345" s="31">
        <f t="shared" si="1492"/>
        <v>3.1334770293433632E-3</v>
      </c>
      <c r="AL2345" s="31">
        <f t="shared" si="1492"/>
        <v>6.04697882287024E-4</v>
      </c>
      <c r="AM2345" s="31">
        <f t="shared" si="1512"/>
        <v>1</v>
      </c>
      <c r="AN2345" s="31">
        <f>(Z2345*'Propiedades físicas'!$F$4)/1000</f>
        <v>1408.7966369600597</v>
      </c>
      <c r="AO2345" s="31">
        <f>(AA2345*'Propiedades físicas'!$F$6)/1000</f>
        <v>355.6409434692635</v>
      </c>
      <c r="AP2345" s="31">
        <f>(AB2345*'Propiedades físicas'!$F$9)/1000</f>
        <v>159.8823488511803</v>
      </c>
      <c r="AQ2345" s="31">
        <f>(AC2345*'Propiedades físicas'!$F$5)/1000</f>
        <v>108.14727812037269</v>
      </c>
      <c r="AR2345" s="31">
        <f>(AD2345*'Propiedades físicas'!$F$8)/1000</f>
        <v>14.861755808781046</v>
      </c>
      <c r="AS2345" s="31">
        <f>(AE2345*'Propiedades físicas'!$F$7)/1000</f>
        <v>0.74499573392417506</v>
      </c>
      <c r="AT2345" s="31">
        <f t="shared" si="1513"/>
        <v>2048.0739589435811</v>
      </c>
      <c r="AU2345" s="31">
        <f t="shared" si="1514"/>
        <v>0.68786414221424519</v>
      </c>
      <c r="AV2345" s="31">
        <f t="shared" si="1518"/>
        <v>0.17364653357181836</v>
      </c>
      <c r="AW2345" s="31">
        <f t="shared" si="1518"/>
        <v>7.806473401656322E-2</v>
      </c>
      <c r="AX2345" s="31">
        <f t="shared" si="1518"/>
        <v>5.2804381232480602E-2</v>
      </c>
      <c r="AY2345" s="31">
        <f t="shared" si="1515"/>
        <v>7.2564546528617073E-3</v>
      </c>
      <c r="AZ2345" s="31">
        <f t="shared" si="1515"/>
        <v>3.6375431203102254E-4</v>
      </c>
      <c r="BA2345" s="31">
        <f t="shared" si="1516"/>
        <v>1</v>
      </c>
      <c r="BB2345" s="34">
        <f>AU2345*'Propiedades físicas'!$C$4+'Diseño reactor'!AV2345*'Propiedades físicas'!$C$5+'Diseño reactor'!AW2345*'Propiedades físicas'!$C$8+'Diseño reactor'!AX2345*'Propiedades físicas'!$C$9+'Diseño reactor'!AY2345*'Propiedades físicas'!$C$7+'Diseño reactor'!AZ2345*'Propiedades físicas'!$C$6</f>
        <v>875.34507320830949</v>
      </c>
      <c r="BC2345" s="45">
        <f>AU2345*'Propiedades físicas'!$L$4+'Diseño reactor'!AV2345*'Propiedades físicas'!$L$5+'Diseño reactor'!AW2345*'Propiedades físicas'!$L$8+AX2345*'Propiedades físicas'!$L$9+'Diseño reactor'!AY2345*'Propiedades físicas'!$L$7+'Diseño reactor'!AZ2345*'Propiedades físicas'!$L$6</f>
        <v>2.1173933474258919</v>
      </c>
      <c r="BD2345" s="29">
        <f t="shared" si="1493"/>
        <v>1.4256632565520866</v>
      </c>
      <c r="BE2345" s="58">
        <f t="shared" si="1494"/>
        <v>41.218178722613821</v>
      </c>
      <c r="BF2345" s="30">
        <f>AU2345*'Propiedades físicas'!$I$4+'Diseño reactor'!AV2345*'Propiedades físicas'!$I$5+'Diseño reactor'!AW2345*'Propiedades físicas'!$I$8+'Diseño reactor'!AX2345*'Propiedades físicas'!$I$9+'Diseño reactor'!AY2345*'Propiedades físicas'!$I$7+'Diseño reactor'!AZ2345*'Propiedades físicas'!$I$6</f>
        <v>1.9987019991020986E-2</v>
      </c>
      <c r="BG2345" s="24">
        <f>AU2345*'Propiedades físicas'!$O$4+'Diseño reactor'!AV2345*'Propiedades físicas'!$O$5+'Diseño reactor'!AW2345*'Propiedades físicas'!$O$8+'Diseño reactor'!AX2345*'Propiedades físicas'!$O$9+'Diseño reactor'!AY2345*'Propiedades físicas'!$O$7+'Diseño reactor'!AZ2345*'Propiedades físicas'!$O$6</f>
        <v>0.15444435609216087</v>
      </c>
      <c r="BH2345" s="54">
        <f t="shared" si="1495"/>
        <v>41119.27458661289</v>
      </c>
      <c r="BI2345" s="34">
        <f t="shared" si="1517"/>
        <v>274.01702616185275</v>
      </c>
      <c r="BJ2345" s="27">
        <f t="shared" si="1496"/>
        <v>4797.4946819012066</v>
      </c>
      <c r="BK2345" s="34">
        <f t="shared" si="1497"/>
        <v>569.95844384753684</v>
      </c>
      <c r="BL2345" s="27">
        <f t="shared" si="1498"/>
        <v>105.71796542453663</v>
      </c>
      <c r="BM2345" s="34">
        <f t="shared" si="1499"/>
        <v>1.1054421768707483</v>
      </c>
      <c r="BN2345" s="45">
        <f t="shared" si="1500"/>
        <v>2556.3128576386357</v>
      </c>
      <c r="BO2345" s="45">
        <f t="shared" si="1501"/>
        <v>109.74085599725959</v>
      </c>
      <c r="BP2345" s="66">
        <f t="shared" si="1502"/>
        <v>6.6874382359410056</v>
      </c>
    </row>
    <row r="2346" spans="8:68">
      <c r="H2346" s="68">
        <v>2341</v>
      </c>
      <c r="I2346" s="31">
        <f>('Propiedades físicas'!$C$10*'Diseño reactor'!H2346)/1000</f>
        <v>2048.9492042251809</v>
      </c>
      <c r="J2346" s="31">
        <f t="shared" si="1479"/>
        <v>0.22255310139444789</v>
      </c>
      <c r="K2346" s="31">
        <f>(I2346*1000)/'Propiedades físicas'!$F$10</f>
        <v>13384.076845874721</v>
      </c>
      <c r="L2346" s="31">
        <f t="shared" si="1480"/>
        <v>1912.0109779821028</v>
      </c>
      <c r="M2346" s="31">
        <f t="shared" si="1481"/>
        <v>11472.065867892617</v>
      </c>
      <c r="N2346" s="31">
        <f t="shared" si="1482"/>
        <v>0.81674967021875389</v>
      </c>
      <c r="O2346" s="32">
        <f t="shared" si="1483"/>
        <v>4.9004980213125231</v>
      </c>
      <c r="P2346" s="33">
        <f t="shared" si="1484"/>
        <v>0.68467721498481271</v>
      </c>
      <c r="Q2346" s="31">
        <f t="shared" si="1485"/>
        <v>4.7436153029219792</v>
      </c>
      <c r="R2346" s="31">
        <f t="shared" si="1486"/>
        <v>0.11071568697611073</v>
      </c>
      <c r="S2346" s="31">
        <f t="shared" si="1487"/>
        <v>0.15688271839054352</v>
      </c>
      <c r="T2346" s="31">
        <f t="shared" si="1488"/>
        <v>1.7903273359058749E-2</v>
      </c>
      <c r="U2346" s="31">
        <f t="shared" si="1489"/>
        <v>3.4534948987717498E-3</v>
      </c>
      <c r="V2346" s="47">
        <f t="shared" si="1503"/>
        <v>6.7802986338301842E-4</v>
      </c>
      <c r="W2346" s="31">
        <f t="shared" si="1490"/>
        <v>0.16170493855059367</v>
      </c>
      <c r="X2346" s="34">
        <f>(S2346*H2346*'Propiedades físicas'!$F$5*60*24*365)/(1000000)</f>
        <v>56842.468864244613</v>
      </c>
      <c r="Y2346" s="34">
        <f>(U2346*H2346*'Propiedades físicas'!$F$7*60*24*365)/(1000000)</f>
        <v>391.31641132581518</v>
      </c>
      <c r="Z2346" s="31">
        <f t="shared" si="1504"/>
        <v>1602.8293602794465</v>
      </c>
      <c r="AA2346" s="31">
        <f t="shared" si="1505"/>
        <v>11104.803424140353</v>
      </c>
      <c r="AB2346" s="31">
        <f t="shared" si="1506"/>
        <v>259.1854232110752</v>
      </c>
      <c r="AC2346" s="31">
        <f t="shared" si="1507"/>
        <v>367.26244375226236</v>
      </c>
      <c r="AD2346" s="31">
        <f t="shared" ref="AD2346:AD2378" si="1519">T2346*$H2346</f>
        <v>41.911562933556532</v>
      </c>
      <c r="AE2346" s="31">
        <f t="shared" si="1508"/>
        <v>8.0846315580246664</v>
      </c>
      <c r="AF2346" s="31">
        <f t="shared" si="1509"/>
        <v>13384.076845874717</v>
      </c>
      <c r="AG2346" s="31">
        <f t="shared" si="1510"/>
        <v>0.11975643734991523</v>
      </c>
      <c r="AH2346" s="31">
        <f t="shared" si="1511"/>
        <v>0.82970260496995807</v>
      </c>
      <c r="AI2346" s="31">
        <f t="shared" si="1511"/>
        <v>1.9365207342706057E-2</v>
      </c>
      <c r="AJ2346" s="31">
        <f t="shared" si="1511"/>
        <v>2.744025217289911E-2</v>
      </c>
      <c r="AK2346" s="31">
        <f t="shared" si="1492"/>
        <v>3.1314496633717886E-3</v>
      </c>
      <c r="AL2346" s="31">
        <f t="shared" si="1492"/>
        <v>6.0404850114982253E-4</v>
      </c>
      <c r="AM2346" s="31">
        <f t="shared" si="1512"/>
        <v>1.0000000000000002</v>
      </c>
      <c r="AN2346" s="31">
        <f>(Z2346*'Propiedades físicas'!$F$4)/1000</f>
        <v>1409.4960828425399</v>
      </c>
      <c r="AO2346" s="31">
        <f>(AA2346*'Propiedades físicas'!$F$6)/1000</f>
        <v>355.79790170945688</v>
      </c>
      <c r="AP2346" s="31">
        <f>(AB2346*'Propiedades físicas'!$F$9)/1000</f>
        <v>159.90444685007282</v>
      </c>
      <c r="AQ2346" s="31">
        <f>(AC2346*'Propiedades físicas'!$F$5)/1000</f>
        <v>108.1477718117287</v>
      </c>
      <c r="AR2346" s="31">
        <f>(AD2346*'Propiedades físicas'!$F$8)/1000</f>
        <v>14.858487291204456</v>
      </c>
      <c r="AS2346" s="31">
        <f>(AE2346*'Propiedades físicas'!$F$7)/1000</f>
        <v>0.7445137201784916</v>
      </c>
      <c r="AT2346" s="31">
        <f t="shared" si="1513"/>
        <v>2048.9492042251813</v>
      </c>
      <c r="AU2346" s="31">
        <f t="shared" si="1514"/>
        <v>0.68791167684195798</v>
      </c>
      <c r="AV2346" s="31">
        <f t="shared" si="1518"/>
        <v>0.17364896161200996</v>
      </c>
      <c r="AW2346" s="31">
        <f t="shared" si="1518"/>
        <v>7.8042172309752966E-2</v>
      </c>
      <c r="AX2346" s="31">
        <f t="shared" si="1518"/>
        <v>5.2782065845612423E-2</v>
      </c>
      <c r="AY2346" s="31">
        <f t="shared" si="1515"/>
        <v>7.2517597120340792E-3</v>
      </c>
      <c r="AZ2346" s="31">
        <f t="shared" si="1515"/>
        <v>3.6336367863254692E-4</v>
      </c>
      <c r="BA2346" s="31">
        <f t="shared" si="1516"/>
        <v>0.99999999999999989</v>
      </c>
      <c r="BB2346" s="34">
        <f>AU2346*'Propiedades físicas'!$C$4+'Diseño reactor'!AV2346*'Propiedades físicas'!$C$5+'Diseño reactor'!AW2346*'Propiedades físicas'!$C$8+'Diseño reactor'!AX2346*'Propiedades físicas'!$C$9+'Diseño reactor'!AY2346*'Propiedades físicas'!$C$7+'Diseño reactor'!AZ2346*'Propiedades físicas'!$C$6</f>
        <v>875.34494296446974</v>
      </c>
      <c r="BC2346" s="45">
        <f>AU2346*'Propiedades físicas'!$L$4+'Diseño reactor'!AV2346*'Propiedades físicas'!$L$5+'Diseño reactor'!AW2346*'Propiedades físicas'!$L$8+AX2346*'Propiedades físicas'!$L$9+'Diseño reactor'!AY2346*'Propiedades físicas'!$L$7+'Diseño reactor'!AZ2346*'Propiedades físicas'!$L$6</f>
        <v>2.1174272074478435</v>
      </c>
      <c r="BD2346" s="29">
        <f t="shared" si="1493"/>
        <v>1.4251301591822059</v>
      </c>
      <c r="BE2346" s="58">
        <f t="shared" si="1494"/>
        <v>41.217604626815216</v>
      </c>
      <c r="BF2346" s="30">
        <f>AU2346*'Propiedades físicas'!$I$4+'Diseño reactor'!AV2346*'Propiedades físicas'!$I$5+'Diseño reactor'!AW2346*'Propiedades físicas'!$I$8+'Diseño reactor'!AX2346*'Propiedades físicas'!$I$9+'Diseño reactor'!AY2346*'Propiedades físicas'!$I$7+'Diseño reactor'!AZ2346*'Propiedades físicas'!$I$6</f>
        <v>1.9987075564973977E-2</v>
      </c>
      <c r="BG2346" s="24">
        <f>AU2346*'Propiedades físicas'!$O$4+'Diseño reactor'!AV2346*'Propiedades físicas'!$O$5+'Diseño reactor'!AW2346*'Propiedades físicas'!$O$8+'Diseño reactor'!AX2346*'Propiedades físicas'!$O$9+'Diseño reactor'!AY2346*'Propiedades físicas'!$O$7+'Diseño reactor'!AZ2346*'Propiedades físicas'!$O$6</f>
        <v>0.1544460038653464</v>
      </c>
      <c r="BH2346" s="54">
        <f t="shared" si="1495"/>
        <v>41119.154136519064</v>
      </c>
      <c r="BI2346" s="34">
        <f t="shared" si="1517"/>
        <v>274.0192464642177</v>
      </c>
      <c r="BJ2346" s="27">
        <f t="shared" si="1496"/>
        <v>4797.4982707123227</v>
      </c>
      <c r="BK2346" s="34">
        <f t="shared" si="1497"/>
        <v>569.9649511249446</v>
      </c>
      <c r="BL2346" s="27">
        <f t="shared" si="1498"/>
        <v>105.71818929999669</v>
      </c>
      <c r="BM2346" s="34">
        <f t="shared" si="1499"/>
        <v>1.1054421768707483</v>
      </c>
      <c r="BN2346" s="45">
        <f t="shared" si="1500"/>
        <v>2557.5122906568567</v>
      </c>
      <c r="BO2346" s="45">
        <f t="shared" si="1501"/>
        <v>109.74797647512636</v>
      </c>
      <c r="BP2346" s="66">
        <f t="shared" si="1502"/>
        <v>6.6874372409075491</v>
      </c>
    </row>
    <row r="2347" spans="8:68">
      <c r="H2347" s="68">
        <v>2342</v>
      </c>
      <c r="I2347" s="31">
        <f>('Propiedades físicas'!$C$10*'Diseño reactor'!H2347)/1000</f>
        <v>2049.8244495067806</v>
      </c>
      <c r="J2347" s="31">
        <f t="shared" si="1479"/>
        <v>0.22245807445106855</v>
      </c>
      <c r="K2347" s="31">
        <f>(I2347*1000)/'Propiedades físicas'!$F$10</f>
        <v>13389.79409356625</v>
      </c>
      <c r="L2347" s="31">
        <f t="shared" si="1480"/>
        <v>1912.8277276523213</v>
      </c>
      <c r="M2347" s="31">
        <f t="shared" si="1481"/>
        <v>11476.966365913928</v>
      </c>
      <c r="N2347" s="31">
        <f t="shared" si="1482"/>
        <v>0.81674967021875378</v>
      </c>
      <c r="O2347" s="32">
        <f t="shared" si="1483"/>
        <v>4.9004980213125222</v>
      </c>
      <c r="P2347" s="33">
        <f t="shared" si="1484"/>
        <v>0.68472449224012499</v>
      </c>
      <c r="Q2347" s="31">
        <f t="shared" si="1485"/>
        <v>4.743681574730684</v>
      </c>
      <c r="R2347" s="31">
        <f t="shared" si="1486"/>
        <v>0.11068369691550194</v>
      </c>
      <c r="S2347" s="31">
        <f t="shared" si="1487"/>
        <v>0.15681644658183766</v>
      </c>
      <c r="T2347" s="31">
        <f t="shared" si="1488"/>
        <v>1.7891693523044667E-2</v>
      </c>
      <c r="U2347" s="31">
        <f t="shared" si="1489"/>
        <v>3.4497875400821372E-3</v>
      </c>
      <c r="V2347" s="47">
        <f t="shared" si="1503"/>
        <v>6.7807668163585193E-4</v>
      </c>
      <c r="W2347" s="31">
        <f t="shared" si="1490"/>
        <v>0.16164705391710515</v>
      </c>
      <c r="X2347" s="34">
        <f>(S2347*H2347*'Propiedades físicas'!$F$5*60*24*365)/(1000000)</f>
        <v>56842.72797700973</v>
      </c>
      <c r="Y2347" s="34">
        <f>(U2347*H2347*'Propiedades físicas'!$F$7*60*24*365)/(1000000)</f>
        <v>391.06330789707931</v>
      </c>
      <c r="Z2347" s="31">
        <f t="shared" si="1504"/>
        <v>1603.6247608263727</v>
      </c>
      <c r="AA2347" s="31">
        <f t="shared" ref="AA2347:AA2378" si="1520">Q2347*$H2347</f>
        <v>11109.702248019263</v>
      </c>
      <c r="AB2347" s="31">
        <f t="shared" ref="AB2347:AB2378" si="1521">R2347*$H2347</f>
        <v>259.22121817610554</v>
      </c>
      <c r="AC2347" s="31">
        <f t="shared" ref="AC2347:AC2378" si="1522">S2347*$H2347</f>
        <v>367.2641178946638</v>
      </c>
      <c r="AD2347" s="31">
        <f t="shared" si="1519"/>
        <v>41.902346230970608</v>
      </c>
      <c r="AE2347" s="31">
        <f t="shared" si="1508"/>
        <v>8.0794024188723661</v>
      </c>
      <c r="AF2347" s="31">
        <f t="shared" si="1509"/>
        <v>13389.794093566248</v>
      </c>
      <c r="AG2347" s="31">
        <f t="shared" si="1510"/>
        <v>0.11976470658327069</v>
      </c>
      <c r="AH2347" s="31">
        <f t="shared" si="1511"/>
        <v>0.82971419652804357</v>
      </c>
      <c r="AI2347" s="31">
        <f t="shared" si="1511"/>
        <v>1.9359611982432239E-2</v>
      </c>
      <c r="AJ2347" s="31">
        <f t="shared" si="1511"/>
        <v>2.7428660614813562E-2</v>
      </c>
      <c r="AK2347" s="31">
        <f t="shared" si="1492"/>
        <v>3.1294242419384589E-3</v>
      </c>
      <c r="AL2347" s="31">
        <f t="shared" si="1492"/>
        <v>6.0340004950147012E-4</v>
      </c>
      <c r="AM2347" s="31">
        <f t="shared" si="1512"/>
        <v>0.99999999999999978</v>
      </c>
      <c r="AN2347" s="31">
        <f>(Z2347*'Propiedades físicas'!$F$4)/1000</f>
        <v>1410.1955421754956</v>
      </c>
      <c r="AO2347" s="31">
        <f>(AA2347*'Propiedades físicas'!$F$6)/1000</f>
        <v>355.95486002653718</v>
      </c>
      <c r="AP2347" s="31">
        <f>(AB2347*'Propiedades físicas'!$F$9)/1000</f>
        <v>159.92653055374831</v>
      </c>
      <c r="AQ2347" s="31">
        <f>(AC2347*'Propiedades físicas'!$F$5)/1000</f>
        <v>108.14826479644165</v>
      </c>
      <c r="AR2347" s="31">
        <f>(AD2347*'Propiedades físicas'!$F$8)/1000</f>
        <v>14.855219785803694</v>
      </c>
      <c r="AS2347" s="31">
        <f>(AE2347*'Propiedades físicas'!$F$7)/1000</f>
        <v>0.74403216875395617</v>
      </c>
      <c r="AT2347" s="31">
        <f t="shared" si="1513"/>
        <v>2049.8244495067806</v>
      </c>
      <c r="AU2347" s="31">
        <f t="shared" si="1514"/>
        <v>0.68795917743824864</v>
      </c>
      <c r="AV2347" s="31">
        <f t="shared" si="1518"/>
        <v>0.17365138761623483</v>
      </c>
      <c r="AW2347" s="31">
        <f t="shared" si="1518"/>
        <v>7.8019622896111473E-2</v>
      </c>
      <c r="AX2347" s="31">
        <f t="shared" si="1518"/>
        <v>5.2759769170703269E-2</v>
      </c>
      <c r="AY2347" s="31">
        <f t="shared" si="1515"/>
        <v>7.2470692743361945E-3</v>
      </c>
      <c r="AZ2347" s="31">
        <f t="shared" si="1515"/>
        <v>3.6297360436547715E-4</v>
      </c>
      <c r="BA2347" s="31">
        <f t="shared" si="1516"/>
        <v>0.99999999999999967</v>
      </c>
      <c r="BB2347" s="34">
        <f>AU2347*'Propiedades físicas'!$C$4+'Diseño reactor'!AV2347*'Propiedades físicas'!$C$5+'Diseño reactor'!AW2347*'Propiedades físicas'!$C$8+'Diseño reactor'!AX2347*'Propiedades físicas'!$C$9+'Diseño reactor'!AY2347*'Propiedades físicas'!$C$7+'Diseño reactor'!AZ2347*'Propiedades físicas'!$C$6</f>
        <v>875.34481289935502</v>
      </c>
      <c r="BC2347" s="45">
        <f>AU2347*'Propiedades físicas'!$L$4+'Diseño reactor'!AV2347*'Propiedades físicas'!$L$5+'Diseño reactor'!AW2347*'Propiedades físicas'!$L$8+AX2347*'Propiedades físicas'!$L$9+'Diseño reactor'!AY2347*'Propiedades físicas'!$L$7+'Diseño reactor'!AZ2347*'Propiedades físicas'!$L$6</f>
        <v>2.1174610422443894</v>
      </c>
      <c r="BD2347" s="29">
        <f t="shared" si="1493"/>
        <v>1.4245974608745324</v>
      </c>
      <c r="BE2347" s="58">
        <f t="shared" si="1494"/>
        <v>41.217030966238731</v>
      </c>
      <c r="BF2347" s="30">
        <f>AU2347*'Propiedades físicas'!$I$4+'Diseño reactor'!AV2347*'Propiedades físicas'!$I$5+'Diseño reactor'!AW2347*'Propiedades físicas'!$I$8+'Diseño reactor'!AX2347*'Propiedades físicas'!$I$9+'Diseño reactor'!AY2347*'Propiedades físicas'!$I$7+'Diseño reactor'!AZ2347*'Propiedades físicas'!$I$6</f>
        <v>1.9987131054591691E-2</v>
      </c>
      <c r="BG2347" s="24">
        <f>AU2347*'Propiedades físicas'!$O$4+'Diseño reactor'!AV2347*'Propiedades físicas'!$O$5+'Diseño reactor'!AW2347*'Propiedades físicas'!$O$8+'Diseño reactor'!AX2347*'Propiedades físicas'!$O$9+'Diseño reactor'!AY2347*'Propiedades físicas'!$O$7+'Diseño reactor'!AZ2347*'Propiedades físicas'!$O$6</f>
        <v>0.15444765045970163</v>
      </c>
      <c r="BH2347" s="54">
        <f t="shared" si="1495"/>
        <v>41119.033868991515</v>
      </c>
      <c r="BI2347" s="34">
        <f t="shared" si="1517"/>
        <v>274.02146441440061</v>
      </c>
      <c r="BJ2347" s="27">
        <f t="shared" si="1496"/>
        <v>4797.5018598669858</v>
      </c>
      <c r="BK2347" s="34">
        <f t="shared" si="1497"/>
        <v>569.97145410192661</v>
      </c>
      <c r="BL2347" s="27">
        <f t="shared" si="1498"/>
        <v>105.71841302334586</v>
      </c>
      <c r="BM2347" s="34">
        <f t="shared" si="1499"/>
        <v>1.1054421768707483</v>
      </c>
      <c r="BN2347" s="45">
        <f t="shared" si="1500"/>
        <v>2558.7117399243784</v>
      </c>
      <c r="BO2347" s="45">
        <f t="shared" si="1501"/>
        <v>109.75509185588902</v>
      </c>
      <c r="BP2347" s="66">
        <f t="shared" si="1502"/>
        <v>6.6874362472395115</v>
      </c>
    </row>
    <row r="2348" spans="8:68">
      <c r="H2348" s="68">
        <v>2343</v>
      </c>
      <c r="I2348" s="31">
        <f>('Propiedades físicas'!$C$10*'Diseño reactor'!H2348)/1000</f>
        <v>2050.6996947883804</v>
      </c>
      <c r="J2348" s="31">
        <f t="shared" si="1479"/>
        <v>0.22236312862330454</v>
      </c>
      <c r="K2348" s="31">
        <f>(I2348*1000)/'Propiedades físicas'!$F$10</f>
        <v>13395.511341257781</v>
      </c>
      <c r="L2348" s="31">
        <f t="shared" si="1480"/>
        <v>1913.6444773225401</v>
      </c>
      <c r="M2348" s="31">
        <f t="shared" si="1481"/>
        <v>11481.86686393524</v>
      </c>
      <c r="N2348" s="31">
        <f t="shared" si="1482"/>
        <v>0.81674967021875378</v>
      </c>
      <c r="O2348" s="32">
        <f t="shared" si="1483"/>
        <v>4.9004980213125222</v>
      </c>
      <c r="P2348" s="33">
        <f t="shared" si="1484"/>
        <v>0.68477173566038763</v>
      </c>
      <c r="Q2348" s="31">
        <f t="shared" si="1485"/>
        <v>4.7437477909917165</v>
      </c>
      <c r="R2348" s="31">
        <f t="shared" si="1486"/>
        <v>0.11065172428193326</v>
      </c>
      <c r="S2348" s="31">
        <f t="shared" si="1487"/>
        <v>0.15675023032080507</v>
      </c>
      <c r="T2348" s="31">
        <f t="shared" si="1488"/>
        <v>1.788012479042694E-2</v>
      </c>
      <c r="U2348" s="31">
        <f t="shared" si="1489"/>
        <v>3.4460854860059831E-3</v>
      </c>
      <c r="V2348" s="47">
        <f t="shared" si="1503"/>
        <v>6.7812346638213147E-4</v>
      </c>
      <c r="W2348" s="31">
        <f t="shared" si="1490"/>
        <v>0.16158921071007956</v>
      </c>
      <c r="X2348" s="34">
        <f>(S2348*H2348*'Propiedades físicas'!$F$5*60*24*365)/(1000000)</f>
        <v>56842.986719027642</v>
      </c>
      <c r="Y2348" s="34">
        <f>(U2348*H2348*'Propiedades físicas'!$F$7*60*24*365)/(1000000)</f>
        <v>390.81044715810907</v>
      </c>
      <c r="Z2348" s="31">
        <f t="shared" si="1504"/>
        <v>1604.4201766522883</v>
      </c>
      <c r="AA2348" s="31">
        <f t="shared" si="1520"/>
        <v>11114.601074293592</v>
      </c>
      <c r="AB2348" s="31">
        <f t="shared" si="1521"/>
        <v>259.25698999256963</v>
      </c>
      <c r="AC2348" s="31">
        <f t="shared" si="1522"/>
        <v>367.26578964164628</v>
      </c>
      <c r="AD2348" s="31">
        <f t="shared" si="1519"/>
        <v>41.893132383970318</v>
      </c>
      <c r="AE2348" s="31">
        <f t="shared" si="1508"/>
        <v>8.0741782937120181</v>
      </c>
      <c r="AF2348" s="31">
        <f t="shared" si="1509"/>
        <v>13395.511341257776</v>
      </c>
      <c r="AG2348" s="31">
        <f t="shared" si="1510"/>
        <v>0.11977296989856012</v>
      </c>
      <c r="AH2348" s="31">
        <f t="shared" si="1511"/>
        <v>0.82972577837032258</v>
      </c>
      <c r="AI2348" s="31">
        <f t="shared" si="1511"/>
        <v>1.9354019670310443E-2</v>
      </c>
      <c r="AJ2348" s="31">
        <f t="shared" si="1511"/>
        <v>2.741707877253469E-2</v>
      </c>
      <c r="AK2348" s="31">
        <f t="shared" si="1492"/>
        <v>3.1274007625928186E-3</v>
      </c>
      <c r="AL2348" s="31">
        <f t="shared" si="1492"/>
        <v>6.027525256795379E-4</v>
      </c>
      <c r="AM2348" s="31">
        <f t="shared" si="1512"/>
        <v>1.0000000000000002</v>
      </c>
      <c r="AN2348" s="31">
        <f>(Z2348*'Propiedades físicas'!$F$4)/1000</f>
        <v>1410.8950149444893</v>
      </c>
      <c r="AO2348" s="31">
        <f>(AA2348*'Propiedades físicas'!$F$6)/1000</f>
        <v>356.11181842036666</v>
      </c>
      <c r="AP2348" s="31">
        <f>(AB2348*'Propiedades físicas'!$F$9)/1000</f>
        <v>159.94859997591584</v>
      </c>
      <c r="AQ2348" s="31">
        <f>(AC2348*'Propiedades físicas'!$F$5)/1000</f>
        <v>108.14875707577559</v>
      </c>
      <c r="AR2348" s="31">
        <f>(AD2348*'Propiedades físicas'!$F$8)/1000</f>
        <v>14.851953292765153</v>
      </c>
      <c r="AS2348" s="31">
        <f>(AE2348*'Propiedades físicas'!$F$7)/1000</f>
        <v>0.74355107906793982</v>
      </c>
      <c r="AT2348" s="31">
        <f t="shared" si="1513"/>
        <v>2050.6996947883804</v>
      </c>
      <c r="AU2348" s="31">
        <f t="shared" si="1514"/>
        <v>0.68800664403965062</v>
      </c>
      <c r="AV2348" s="31">
        <f t="shared" si="1518"/>
        <v>0.17365381158703261</v>
      </c>
      <c r="AW2348" s="31">
        <f t="shared" si="1518"/>
        <v>7.7997085766583471E-2</v>
      </c>
      <c r="AX2348" s="31">
        <f t="shared" si="1518"/>
        <v>5.273749118441054E-2</v>
      </c>
      <c r="AY2348" s="31">
        <f t="shared" si="1515"/>
        <v>7.2423833340930898E-3</v>
      </c>
      <c r="AZ2348" s="31">
        <f t="shared" si="1515"/>
        <v>3.6258408822978334E-4</v>
      </c>
      <c r="BA2348" s="31">
        <f t="shared" si="1516"/>
        <v>1.0000000000000002</v>
      </c>
      <c r="BB2348" s="34">
        <f>AU2348*'Propiedades físicas'!$C$4+'Diseño reactor'!AV2348*'Propiedades físicas'!$C$5+'Diseño reactor'!AW2348*'Propiedades físicas'!$C$8+'Diseño reactor'!AX2348*'Propiedades físicas'!$C$9+'Diseño reactor'!AY2348*'Propiedades físicas'!$C$7+'Diseño reactor'!AZ2348*'Propiedades físicas'!$C$6</f>
        <v>875.3446830126627</v>
      </c>
      <c r="BC2348" s="45">
        <f>AU2348*'Propiedades físicas'!$L$4+'Diseño reactor'!AV2348*'Propiedades físicas'!$L$5+'Diseño reactor'!AW2348*'Propiedades físicas'!$L$8+AX2348*'Propiedades físicas'!$L$9+'Diseño reactor'!AY2348*'Propiedades físicas'!$L$7+'Diseño reactor'!AZ2348*'Propiedades físicas'!$L$6</f>
        <v>2.1174948518435373</v>
      </c>
      <c r="BD2348" s="29">
        <f t="shared" si="1493"/>
        <v>1.4240651611806867</v>
      </c>
      <c r="BE2348" s="58">
        <f t="shared" si="1494"/>
        <v>41.216457740388357</v>
      </c>
      <c r="BF2348" s="30">
        <f>AU2348*'Propiedades físicas'!$I$4+'Diseño reactor'!AV2348*'Propiedades físicas'!$I$5+'Diseño reactor'!AW2348*'Propiedades físicas'!$I$8+'Diseño reactor'!AX2348*'Propiedades físicas'!$I$9+'Diseño reactor'!AY2348*'Propiedades físicas'!$I$7+'Diseño reactor'!AZ2348*'Propiedades físicas'!$I$6</f>
        <v>1.9987186460018205E-2</v>
      </c>
      <c r="BG2348" s="24">
        <f>AU2348*'Propiedades físicas'!$O$4+'Diseño reactor'!AV2348*'Propiedades físicas'!$O$5+'Diseño reactor'!AW2348*'Propiedades físicas'!$O$8+'Diseño reactor'!AX2348*'Propiedades físicas'!$O$9+'Diseño reactor'!AY2348*'Propiedades físicas'!$O$7+'Diseño reactor'!AZ2348*'Propiedades físicas'!$O$6</f>
        <v>0.15444929587646933</v>
      </c>
      <c r="BH2348" s="54">
        <f t="shared" si="1495"/>
        <v>41118.913783716562</v>
      </c>
      <c r="BI2348" s="34">
        <f t="shared" si="1517"/>
        <v>274.02368001583989</v>
      </c>
      <c r="BJ2348" s="27">
        <f t="shared" si="1496"/>
        <v>4797.5054493613043</v>
      </c>
      <c r="BK2348" s="34">
        <f t="shared" si="1497"/>
        <v>569.97795278259844</v>
      </c>
      <c r="BL2348" s="27">
        <f t="shared" si="1498"/>
        <v>105.71863659473415</v>
      </c>
      <c r="BM2348" s="34">
        <f t="shared" si="1499"/>
        <v>1.1054421768707483</v>
      </c>
      <c r="BN2348" s="45">
        <f t="shared" si="1500"/>
        <v>2559.9112054232642</v>
      </c>
      <c r="BO2348" s="45">
        <f t="shared" si="1501"/>
        <v>109.76220214501856</v>
      </c>
      <c r="BP2348" s="66">
        <f t="shared" si="1502"/>
        <v>6.6874352549345808</v>
      </c>
    </row>
    <row r="2349" spans="8:68">
      <c r="H2349" s="68">
        <v>2344</v>
      </c>
      <c r="I2349" s="31">
        <f>('Propiedades físicas'!$C$10*'Diseño reactor'!H2349)/1000</f>
        <v>2051.5749400699801</v>
      </c>
      <c r="J2349" s="31">
        <f t="shared" si="1479"/>
        <v>0.22226826380733897</v>
      </c>
      <c r="K2349" s="31">
        <f>(I2349*1000)/'Propiedades físicas'!$F$10</f>
        <v>13401.228588949312</v>
      </c>
      <c r="L2349" s="31">
        <f t="shared" si="1480"/>
        <v>1914.4612269927588</v>
      </c>
      <c r="M2349" s="31">
        <f t="shared" si="1481"/>
        <v>11486.767361956552</v>
      </c>
      <c r="N2349" s="31">
        <f t="shared" si="1482"/>
        <v>0.81674967021875378</v>
      </c>
      <c r="O2349" s="32">
        <f t="shared" si="1483"/>
        <v>4.9004980213125222</v>
      </c>
      <c r="P2349" s="33">
        <f t="shared" si="1484"/>
        <v>0.68481894528190956</v>
      </c>
      <c r="Q2349" s="31">
        <f t="shared" si="1485"/>
        <v>4.7438139517743423</v>
      </c>
      <c r="R2349" s="31">
        <f t="shared" si="1486"/>
        <v>0.11061976906256833</v>
      </c>
      <c r="S2349" s="31">
        <f t="shared" si="1487"/>
        <v>0.15668406953817929</v>
      </c>
      <c r="T2349" s="31">
        <f t="shared" si="1488"/>
        <v>1.7868567147216748E-2</v>
      </c>
      <c r="U2349" s="31">
        <f t="shared" si="1489"/>
        <v>3.4423887270591531E-3</v>
      </c>
      <c r="V2349" s="47">
        <f t="shared" si="1503"/>
        <v>6.781702176578134E-4</v>
      </c>
      <c r="W2349" s="31">
        <f t="shared" si="1490"/>
        <v>0.16153140888506101</v>
      </c>
      <c r="X2349" s="34">
        <f>(S2349*H2349*'Propiedades físicas'!$F$5*60*24*365)/(1000000)</f>
        <v>56843.245090961165</v>
      </c>
      <c r="Y2349" s="34">
        <f>(U2349*H2349*'Propiedades físicas'!$F$7*60*24*365)/(1000000)</f>
        <v>390.5578288031474</v>
      </c>
      <c r="Z2349" s="31">
        <f t="shared" si="1504"/>
        <v>1605.215607740796</v>
      </c>
      <c r="AA2349" s="31">
        <f t="shared" si="1520"/>
        <v>11119.499902959058</v>
      </c>
      <c r="AB2349" s="31">
        <f t="shared" si="1521"/>
        <v>259.29273868266017</v>
      </c>
      <c r="AC2349" s="31">
        <f t="shared" si="1522"/>
        <v>367.26745899749227</v>
      </c>
      <c r="AD2349" s="31">
        <f t="shared" si="1519"/>
        <v>41.883921393076058</v>
      </c>
      <c r="AE2349" s="31">
        <f t="shared" si="1508"/>
        <v>8.0689591762266542</v>
      </c>
      <c r="AF2349" s="31">
        <f t="shared" si="1509"/>
        <v>13401.228588949311</v>
      </c>
      <c r="AG2349" s="31">
        <f t="shared" si="1510"/>
        <v>0.11978122730213417</v>
      </c>
      <c r="AH2349" s="31">
        <f t="shared" si="1511"/>
        <v>0.82973735050890995</v>
      </c>
      <c r="AI2349" s="31">
        <f t="shared" si="1511"/>
        <v>1.9348430404095462E-2</v>
      </c>
      <c r="AJ2349" s="31">
        <f t="shared" si="1511"/>
        <v>2.7405506633947131E-2</v>
      </c>
      <c r="AK2349" s="31">
        <f t="shared" si="1492"/>
        <v>3.1253792228880905E-3</v>
      </c>
      <c r="AL2349" s="31">
        <f t="shared" si="1492"/>
        <v>6.0210592802516184E-4</v>
      </c>
      <c r="AM2349" s="31">
        <f t="shared" si="1512"/>
        <v>1</v>
      </c>
      <c r="AN2349" s="31">
        <f>(Z2349*'Propiedades físicas'!$F$4)/1000</f>
        <v>1411.5945011351014</v>
      </c>
      <c r="AO2349" s="31">
        <f>(AA2349*'Propiedades físicas'!$F$6)/1000</f>
        <v>356.26877689080817</v>
      </c>
      <c r="AP2349" s="31">
        <f>(AB2349*'Propiedades físicas'!$F$9)/1000</f>
        <v>159.97065513026718</v>
      </c>
      <c r="AQ2349" s="31">
        <f>(AC2349*'Propiedades físicas'!$F$5)/1000</f>
        <v>108.14924865099157</v>
      </c>
      <c r="AR2349" s="31">
        <f>(AD2349*'Propiedades físicas'!$F$8)/1000</f>
        <v>14.848687812273317</v>
      </c>
      <c r="AS2349" s="31">
        <f>(AE2349*'Propiedades físicas'!$F$7)/1000</f>
        <v>0.74307045053871268</v>
      </c>
      <c r="AT2349" s="31">
        <f t="shared" si="1513"/>
        <v>2051.5749400699801</v>
      </c>
      <c r="AU2349" s="31">
        <f t="shared" si="1514"/>
        <v>0.68805407668264429</v>
      </c>
      <c r="AV2349" s="31">
        <f t="shared" si="1518"/>
        <v>0.1736562335269389</v>
      </c>
      <c r="AW2349" s="31">
        <f t="shared" si="1518"/>
        <v>7.7974560912120766E-2</v>
      </c>
      <c r="AX2349" s="31">
        <f t="shared" si="1518"/>
        <v>5.271523186343003E-2</v>
      </c>
      <c r="AY2349" s="31">
        <f t="shared" si="1515"/>
        <v>7.2377018856385634E-3</v>
      </c>
      <c r="AZ2349" s="31">
        <f t="shared" si="1515"/>
        <v>3.6219512922758073E-4</v>
      </c>
      <c r="BA2349" s="31">
        <f t="shared" si="1516"/>
        <v>1.0000000000000002</v>
      </c>
      <c r="BB2349" s="34">
        <f>AU2349*'Propiedades físicas'!$C$4+'Diseño reactor'!AV2349*'Propiedades físicas'!$C$5+'Diseño reactor'!AW2349*'Propiedades físicas'!$C$8+'Diseño reactor'!AX2349*'Propiedades físicas'!$C$9+'Diseño reactor'!AY2349*'Propiedades físicas'!$C$7+'Diseño reactor'!AZ2349*'Propiedades físicas'!$C$6</f>
        <v>875.34455330409025</v>
      </c>
      <c r="BC2349" s="45">
        <f>AU2349*'Propiedades físicas'!$L$4+'Diseño reactor'!AV2349*'Propiedades físicas'!$L$5+'Diseño reactor'!AW2349*'Propiedades físicas'!$L$8+AX2349*'Propiedades físicas'!$L$9+'Diseño reactor'!AY2349*'Propiedades físicas'!$L$7+'Diseño reactor'!AZ2349*'Propiedades físicas'!$L$6</f>
        <v>2.1175286362732488</v>
      </c>
      <c r="BD2349" s="29">
        <f t="shared" si="1493"/>
        <v>1.4235332596529637</v>
      </c>
      <c r="BE2349" s="58">
        <f t="shared" si="1494"/>
        <v>41.215884948768831</v>
      </c>
      <c r="BF2349" s="30">
        <f>AU2349*'Propiedades físicas'!$I$4+'Diseño reactor'!AV2349*'Propiedades físicas'!$I$5+'Diseño reactor'!AW2349*'Propiedades físicas'!$I$8+'Diseño reactor'!AX2349*'Propiedades físicas'!$I$9+'Diseño reactor'!AY2349*'Propiedades físicas'!$I$7+'Diseño reactor'!AZ2349*'Propiedades físicas'!$I$6</f>
        <v>1.9987241781397286E-2</v>
      </c>
      <c r="BG2349" s="24">
        <f>AU2349*'Propiedades físicas'!$O$4+'Diseño reactor'!AV2349*'Propiedades físicas'!$O$5+'Diseño reactor'!AW2349*'Propiedades físicas'!$O$8+'Diseño reactor'!AX2349*'Propiedades físicas'!$O$9+'Diseño reactor'!AY2349*'Propiedades físicas'!$O$7+'Diseño reactor'!AZ2349*'Propiedades físicas'!$O$6</f>
        <v>0.15445094011689034</v>
      </c>
      <c r="BH2349" s="54">
        <f t="shared" si="1495"/>
        <v>41118.793880381192</v>
      </c>
      <c r="BI2349" s="34">
        <f t="shared" si="1517"/>
        <v>274.02589327196665</v>
      </c>
      <c r="BJ2349" s="27">
        <f t="shared" si="1496"/>
        <v>4797.5090391914218</v>
      </c>
      <c r="BK2349" s="34">
        <f t="shared" si="1497"/>
        <v>569.98444717107259</v>
      </c>
      <c r="BL2349" s="27">
        <f t="shared" si="1498"/>
        <v>105.71886001431133</v>
      </c>
      <c r="BM2349" s="34">
        <f t="shared" si="1499"/>
        <v>1.1054421768707483</v>
      </c>
      <c r="BN2349" s="45">
        <f t="shared" si="1500"/>
        <v>2561.1106871355978</v>
      </c>
      <c r="BO2349" s="45">
        <f t="shared" si="1501"/>
        <v>109.76930734797807</v>
      </c>
      <c r="BP2349" s="66">
        <f t="shared" si="1502"/>
        <v>6.6874342639904452</v>
      </c>
    </row>
    <row r="2350" spans="8:68">
      <c r="H2350" s="68">
        <v>2345</v>
      </c>
      <c r="I2350" s="31">
        <f>('Propiedades físicas'!$C$10*'Diseño reactor'!H2350)/1000</f>
        <v>2052.4501853515803</v>
      </c>
      <c r="J2350" s="31">
        <f t="shared" si="1479"/>
        <v>0.22217347989953198</v>
      </c>
      <c r="K2350" s="31">
        <f>(I2350*1000)/'Propiedades físicas'!$F$10</f>
        <v>13406.945836640847</v>
      </c>
      <c r="L2350" s="31">
        <f t="shared" si="1480"/>
        <v>1915.2779766629781</v>
      </c>
      <c r="M2350" s="31">
        <f t="shared" si="1481"/>
        <v>11491.667859977868</v>
      </c>
      <c r="N2350" s="31">
        <f t="shared" si="1482"/>
        <v>0.816749670218754</v>
      </c>
      <c r="O2350" s="32">
        <f t="shared" si="1483"/>
        <v>4.900498021312524</v>
      </c>
      <c r="P2350" s="33">
        <f t="shared" si="1484"/>
        <v>0.68486612114094836</v>
      </c>
      <c r="Q2350" s="31">
        <f t="shared" si="1485"/>
        <v>4.7438800571477149</v>
      </c>
      <c r="R2350" s="31">
        <f t="shared" si="1486"/>
        <v>0.11058783124458089</v>
      </c>
      <c r="S2350" s="31">
        <f t="shared" si="1487"/>
        <v>0.15661796416480828</v>
      </c>
      <c r="T2350" s="31">
        <f t="shared" si="1488"/>
        <v>1.7857020579446919E-2</v>
      </c>
      <c r="U2350" s="31">
        <f t="shared" si="1489"/>
        <v>3.4386972537778586E-3</v>
      </c>
      <c r="V2350" s="47">
        <f t="shared" si="1503"/>
        <v>6.7821693549880325E-4</v>
      </c>
      <c r="W2350" s="31">
        <f t="shared" si="1490"/>
        <v>0.16147364839765735</v>
      </c>
      <c r="X2350" s="34">
        <f>(S2350*H2350*'Propiedades físicas'!$F$5*60*24*365)/(1000000)</f>
        <v>56843.503093471736</v>
      </c>
      <c r="Y2350" s="34">
        <f>(U2350*H2350*'Propiedades físicas'!$F$7*60*24*365)/(1000000)</f>
        <v>390.3054525269099</v>
      </c>
      <c r="Z2350" s="31">
        <f t="shared" si="1504"/>
        <v>1606.0110540755238</v>
      </c>
      <c r="AA2350" s="31">
        <f t="shared" si="1520"/>
        <v>11124.398734011391</v>
      </c>
      <c r="AB2350" s="31">
        <f t="shared" si="1521"/>
        <v>259.32846426854218</v>
      </c>
      <c r="AC2350" s="31">
        <f t="shared" si="1522"/>
        <v>367.26912596647543</v>
      </c>
      <c r="AD2350" s="31">
        <f t="shared" si="1519"/>
        <v>41.874713258803027</v>
      </c>
      <c r="AE2350" s="31">
        <f t="shared" si="1508"/>
        <v>8.0637450601090777</v>
      </c>
      <c r="AF2350" s="31">
        <f t="shared" si="1509"/>
        <v>13406.945836640845</v>
      </c>
      <c r="AG2350" s="31">
        <f t="shared" si="1510"/>
        <v>0.11978947880033468</v>
      </c>
      <c r="AH2350" s="31">
        <f t="shared" si="1511"/>
        <v>0.82974891295590147</v>
      </c>
      <c r="AI2350" s="31">
        <f t="shared" si="1511"/>
        <v>1.9342844181543868E-2</v>
      </c>
      <c r="AJ2350" s="31">
        <f t="shared" si="1511"/>
        <v>2.7393944186955552E-2</v>
      </c>
      <c r="AK2350" s="31">
        <f t="shared" si="1492"/>
        <v>3.1233596203812872E-3</v>
      </c>
      <c r="AL2350" s="31">
        <f t="shared" si="1492"/>
        <v>6.0146025488303726E-4</v>
      </c>
      <c r="AM2350" s="31">
        <f t="shared" si="1512"/>
        <v>0.99999999999999978</v>
      </c>
      <c r="AN2350" s="31">
        <f>(Z2350*'Propiedades físicas'!$F$4)/1000</f>
        <v>1412.2940007329341</v>
      </c>
      <c r="AO2350" s="31">
        <f>(AA2350*'Propiedades físicas'!$F$6)/1000</f>
        <v>356.425735437725</v>
      </c>
      <c r="AP2350" s="31">
        <f>(AB2350*'Propiedades físicas'!$F$9)/1000</f>
        <v>159.99269603047708</v>
      </c>
      <c r="AQ2350" s="31">
        <f>(AC2350*'Propiedades físicas'!$F$5)/1000</f>
        <v>108.14973952334803</v>
      </c>
      <c r="AR2350" s="31">
        <f>(AD2350*'Propiedades físicas'!$F$8)/1000</f>
        <v>14.845423344510843</v>
      </c>
      <c r="AS2350" s="31">
        <f>(AE2350*'Propiedades físicas'!$F$7)/1000</f>
        <v>0.74259028258544502</v>
      </c>
      <c r="AT2350" s="31">
        <f t="shared" si="1513"/>
        <v>2052.4501853515803</v>
      </c>
      <c r="AU2350" s="31">
        <f t="shared" si="1514"/>
        <v>0.68810147540365818</v>
      </c>
      <c r="AV2350" s="31">
        <f t="shared" si="1518"/>
        <v>0.1736586534384853</v>
      </c>
      <c r="AW2350" s="31">
        <f t="shared" si="1518"/>
        <v>7.7952048323682299E-2</v>
      </c>
      <c r="AX2350" s="31">
        <f t="shared" si="1518"/>
        <v>5.2692991184496017E-2</v>
      </c>
      <c r="AY2350" s="31">
        <f t="shared" si="1515"/>
        <v>7.2330249233151806E-3</v>
      </c>
      <c r="AZ2350" s="31">
        <f t="shared" si="1515"/>
        <v>3.618067263631253E-4</v>
      </c>
      <c r="BA2350" s="31">
        <f t="shared" si="1516"/>
        <v>1.0000000000000002</v>
      </c>
      <c r="BB2350" s="34">
        <f>AU2350*'Propiedades físicas'!$C$4+'Diseño reactor'!AV2350*'Propiedades físicas'!$C$5+'Diseño reactor'!AW2350*'Propiedades físicas'!$C$8+'Diseño reactor'!AX2350*'Propiedades físicas'!$C$9+'Diseño reactor'!AY2350*'Propiedades físicas'!$C$7+'Diseño reactor'!AZ2350*'Propiedades físicas'!$C$6</f>
        <v>875.34442377333608</v>
      </c>
      <c r="BC2350" s="45">
        <f>AU2350*'Propiedades físicas'!$L$4+'Diseño reactor'!AV2350*'Propiedades físicas'!$L$5+'Diseño reactor'!AW2350*'Propiedades físicas'!$L$8+AX2350*'Propiedades físicas'!$L$9+'Diseño reactor'!AY2350*'Propiedades físicas'!$L$7+'Diseño reactor'!AZ2350*'Propiedades físicas'!$L$6</f>
        <v>2.1175623955614475</v>
      </c>
      <c r="BD2350" s="29">
        <f t="shared" si="1493"/>
        <v>1.4230017558443286</v>
      </c>
      <c r="BE2350" s="58">
        <f t="shared" si="1494"/>
        <v>41.215312590885652</v>
      </c>
      <c r="BF2350" s="30">
        <f>AU2350*'Propiedades físicas'!$I$4+'Diseño reactor'!AV2350*'Propiedades físicas'!$I$5+'Diseño reactor'!AW2350*'Propiedades físicas'!$I$8+'Diseño reactor'!AX2350*'Propiedades físicas'!$I$9+'Diseño reactor'!AY2350*'Propiedades físicas'!$I$7+'Diseño reactor'!AZ2350*'Propiedades físicas'!$I$6</f>
        <v>1.9987297018872439E-2</v>
      </c>
      <c r="BG2350" s="24">
        <f>AU2350*'Propiedades físicas'!$O$4+'Diseño reactor'!AV2350*'Propiedades físicas'!$O$5+'Diseño reactor'!AW2350*'Propiedades físicas'!$O$8+'Diseño reactor'!AX2350*'Propiedades físicas'!$O$9+'Diseño reactor'!AY2350*'Propiedades físicas'!$O$7+'Diseño reactor'!AZ2350*'Propiedades físicas'!$O$6</f>
        <v>0.15445258318220401</v>
      </c>
      <c r="BH2350" s="54">
        <f t="shared" si="1495"/>
        <v>41118.674158673013</v>
      </c>
      <c r="BI2350" s="34">
        <f t="shared" si="1517"/>
        <v>274.02810418620629</v>
      </c>
      <c r="BJ2350" s="27">
        <f t="shared" si="1496"/>
        <v>4797.5126293534813</v>
      </c>
      <c r="BK2350" s="34">
        <f t="shared" si="1497"/>
        <v>569.990937271456</v>
      </c>
      <c r="BL2350" s="27">
        <f t="shared" si="1498"/>
        <v>105.71908328222706</v>
      </c>
      <c r="BM2350" s="34">
        <f t="shared" si="1499"/>
        <v>1.1054421768707483</v>
      </c>
      <c r="BN2350" s="45">
        <f t="shared" si="1500"/>
        <v>2562.3101850434932</v>
      </c>
      <c r="BO2350" s="45">
        <f t="shared" si="1501"/>
        <v>109.77640747022289</v>
      </c>
      <c r="BP2350" s="66">
        <f t="shared" si="1502"/>
        <v>6.6874332744048006</v>
      </c>
    </row>
    <row r="2351" spans="8:68">
      <c r="H2351" s="68">
        <v>2346</v>
      </c>
      <c r="I2351" s="31">
        <f>('Propiedades físicas'!$C$10*'Diseño reactor'!H2351)/1000</f>
        <v>2053.3254306331796</v>
      </c>
      <c r="J2351" s="31">
        <f t="shared" si="1479"/>
        <v>0.22207877679642055</v>
      </c>
      <c r="K2351" s="31">
        <f>(I2351*1000)/'Propiedades físicas'!$F$10</f>
        <v>13412.663084332375</v>
      </c>
      <c r="L2351" s="31">
        <f t="shared" si="1480"/>
        <v>1916.0947263331964</v>
      </c>
      <c r="M2351" s="31">
        <f t="shared" si="1481"/>
        <v>11496.568357999178</v>
      </c>
      <c r="N2351" s="31">
        <f t="shared" si="1482"/>
        <v>0.81674967021875378</v>
      </c>
      <c r="O2351" s="32">
        <f t="shared" si="1483"/>
        <v>4.9004980213125231</v>
      </c>
      <c r="P2351" s="33">
        <f t="shared" si="1484"/>
        <v>0.68491326327370894</v>
      </c>
      <c r="Q2351" s="31">
        <f t="shared" si="1485"/>
        <v>4.7439461071808688</v>
      </c>
      <c r="R2351" s="31">
        <f t="shared" si="1486"/>
        <v>0.11055591081515442</v>
      </c>
      <c r="S2351" s="31">
        <f t="shared" si="1487"/>
        <v>0.15655191413165392</v>
      </c>
      <c r="T2351" s="31">
        <f t="shared" si="1488"/>
        <v>1.7845485073171834E-2</v>
      </c>
      <c r="U2351" s="31">
        <f t="shared" si="1489"/>
        <v>3.4350110567185972E-3</v>
      </c>
      <c r="V2351" s="47">
        <f t="shared" si="1503"/>
        <v>6.782636199409545E-4</v>
      </c>
      <c r="W2351" s="31">
        <f t="shared" si="1490"/>
        <v>0.16141592920353984</v>
      </c>
      <c r="X2351" s="34">
        <f>(S2351*H2351*'Propiedades físicas'!$F$5*60*24*365)/(1000000)</f>
        <v>56843.760727219335</v>
      </c>
      <c r="Y2351" s="34">
        <f>(U2351*H2351*'Propiedades físicas'!$F$7*60*24*365)/(1000000)</f>
        <v>390.05331802458392</v>
      </c>
      <c r="Z2351" s="31">
        <f t="shared" si="1504"/>
        <v>1606.8065156401212</v>
      </c>
      <c r="AA2351" s="31">
        <f t="shared" si="1520"/>
        <v>11129.297567446318</v>
      </c>
      <c r="AB2351" s="31">
        <f t="shared" si="1521"/>
        <v>259.36416677235229</v>
      </c>
      <c r="AC2351" s="31">
        <f t="shared" si="1522"/>
        <v>367.27079055286009</v>
      </c>
      <c r="AD2351" s="31">
        <f t="shared" si="1519"/>
        <v>41.865507981661125</v>
      </c>
      <c r="AE2351" s="31">
        <f t="shared" si="1508"/>
        <v>8.0585359390618283</v>
      </c>
      <c r="AF2351" s="31">
        <f t="shared" si="1509"/>
        <v>13412.663084332375</v>
      </c>
      <c r="AG2351" s="31">
        <f t="shared" si="1510"/>
        <v>0.11979772439949432</v>
      </c>
      <c r="AH2351" s="31">
        <f t="shared" si="1511"/>
        <v>0.82976046572337259</v>
      </c>
      <c r="AI2351" s="31">
        <f t="shared" si="1511"/>
        <v>1.9337261000413948E-2</v>
      </c>
      <c r="AJ2351" s="31">
        <f t="shared" si="1511"/>
        <v>2.7382391419484557E-2</v>
      </c>
      <c r="AK2351" s="31">
        <f t="shared" si="1492"/>
        <v>3.1213419526331903E-3</v>
      </c>
      <c r="AL2351" s="31">
        <f t="shared" si="1492"/>
        <v>6.0081550460140763E-4</v>
      </c>
      <c r="AM2351" s="31">
        <f t="shared" si="1512"/>
        <v>1</v>
      </c>
      <c r="AN2351" s="31">
        <f>(Z2351*'Propiedades físicas'!$F$4)/1000</f>
        <v>1412.9935137236098</v>
      </c>
      <c r="AO2351" s="31">
        <f>(AA2351*'Propiedades físicas'!$F$6)/1000</f>
        <v>356.58269406097997</v>
      </c>
      <c r="AP2351" s="31">
        <f>(AB2351*'Propiedades físicas'!$F$9)/1000</f>
        <v>160.01472269020275</v>
      </c>
      <c r="AQ2351" s="31">
        <f>(AC2351*'Propiedades físicas'!$F$5)/1000</f>
        <v>108.15022969410072</v>
      </c>
      <c r="AR2351" s="31">
        <f>(AD2351*'Propiedades físicas'!$F$8)/1000</f>
        <v>14.842159889658497</v>
      </c>
      <c r="AS2351" s="31">
        <f>(AE2351*'Propiedades físicas'!$F$7)/1000</f>
        <v>0.74211057462820385</v>
      </c>
      <c r="AT2351" s="31">
        <f t="shared" si="1513"/>
        <v>2053.3254306331796</v>
      </c>
      <c r="AU2351" s="31">
        <f t="shared" si="1514"/>
        <v>0.68814884023906919</v>
      </c>
      <c r="AV2351" s="31">
        <f t="shared" si="1518"/>
        <v>0.17366107132419886</v>
      </c>
      <c r="AW2351" s="31">
        <f t="shared" si="1518"/>
        <v>7.7929547992233922E-2</v>
      </c>
      <c r="AX2351" s="31">
        <f t="shared" si="1518"/>
        <v>5.2670769124381157E-2</v>
      </c>
      <c r="AY2351" s="31">
        <f t="shared" si="1515"/>
        <v>7.2283524414742438E-3</v>
      </c>
      <c r="AZ2351" s="31">
        <f t="shared" si="1515"/>
        <v>3.6141887864280761E-4</v>
      </c>
      <c r="BA2351" s="31">
        <f t="shared" si="1516"/>
        <v>1.0000000000000002</v>
      </c>
      <c r="BB2351" s="34">
        <f>AU2351*'Propiedades físicas'!$C$4+'Diseño reactor'!AV2351*'Propiedades físicas'!$C$5+'Diseño reactor'!AW2351*'Propiedades físicas'!$C$8+'Diseño reactor'!AX2351*'Propiedades físicas'!$C$9+'Diseño reactor'!AY2351*'Propiedades físicas'!$C$7+'Diseño reactor'!AZ2351*'Propiedades físicas'!$C$6</f>
        <v>875.34429442009969</v>
      </c>
      <c r="BC2351" s="45">
        <f>AU2351*'Propiedades físicas'!$L$4+'Diseño reactor'!AV2351*'Propiedades físicas'!$L$5+'Diseño reactor'!AW2351*'Propiedades físicas'!$L$8+AX2351*'Propiedades físicas'!$L$9+'Diseño reactor'!AY2351*'Propiedades físicas'!$L$7+'Diseño reactor'!AZ2351*'Propiedades físicas'!$L$6</f>
        <v>2.1175961297360146</v>
      </c>
      <c r="BD2351" s="29">
        <f t="shared" si="1493"/>
        <v>1.4224706493084132</v>
      </c>
      <c r="BE2351" s="58">
        <f t="shared" si="1494"/>
        <v>41.214740666245099</v>
      </c>
      <c r="BF2351" s="30">
        <f>AU2351*'Propiedades físicas'!$I$4+'Diseño reactor'!AV2351*'Propiedades físicas'!$I$5+'Diseño reactor'!AW2351*'Propiedades físicas'!$I$8+'Diseño reactor'!AX2351*'Propiedades físicas'!$I$9+'Diseño reactor'!AY2351*'Propiedades físicas'!$I$7+'Diseño reactor'!AZ2351*'Propiedades físicas'!$I$6</f>
        <v>1.9987352172586875E-2</v>
      </c>
      <c r="BG2351" s="24">
        <f>AU2351*'Propiedades físicas'!$O$4+'Diseño reactor'!AV2351*'Propiedades físicas'!$O$5+'Diseño reactor'!AW2351*'Propiedades físicas'!$O$8+'Diseño reactor'!AX2351*'Propiedades físicas'!$O$9+'Diseño reactor'!AY2351*'Propiedades físicas'!$O$7+'Diseño reactor'!AZ2351*'Propiedades físicas'!$O$6</f>
        <v>0.15445422507364781</v>
      </c>
      <c r="BH2351" s="54">
        <f t="shared" si="1495"/>
        <v>41118.55461828025</v>
      </c>
      <c r="BI2351" s="34">
        <f t="shared" si="1517"/>
        <v>274.03031276197828</v>
      </c>
      <c r="BJ2351" s="27">
        <f t="shared" si="1496"/>
        <v>4797.516219843651</v>
      </c>
      <c r="BK2351" s="34">
        <f t="shared" si="1497"/>
        <v>569.99742308785176</v>
      </c>
      <c r="BL2351" s="27">
        <f t="shared" si="1498"/>
        <v>105.71930639863078</v>
      </c>
      <c r="BM2351" s="34">
        <f t="shared" si="1499"/>
        <v>1.1054421768707483</v>
      </c>
      <c r="BN2351" s="45">
        <f t="shared" si="1500"/>
        <v>2563.5096991290893</v>
      </c>
      <c r="BO2351" s="45">
        <f t="shared" si="1501"/>
        <v>109.78350251720045</v>
      </c>
      <c r="BP2351" s="66">
        <f t="shared" si="1502"/>
        <v>6.6874322861753521</v>
      </c>
    </row>
    <row r="2352" spans="8:68">
      <c r="H2352" s="68">
        <v>2347</v>
      </c>
      <c r="I2352" s="31">
        <f>('Propiedades físicas'!$C$10*'Diseño reactor'!H2352)/1000</f>
        <v>2054.2006759147798</v>
      </c>
      <c r="J2352" s="31">
        <f t="shared" si="1479"/>
        <v>0.22198415439471772</v>
      </c>
      <c r="K2352" s="31">
        <f>(I2352*1000)/'Propiedades físicas'!$F$10</f>
        <v>13418.380332023908</v>
      </c>
      <c r="L2352" s="31">
        <f t="shared" si="1480"/>
        <v>1916.9114760034154</v>
      </c>
      <c r="M2352" s="31">
        <f t="shared" si="1481"/>
        <v>11501.468856020492</v>
      </c>
      <c r="N2352" s="31">
        <f t="shared" si="1482"/>
        <v>0.81674967021875389</v>
      </c>
      <c r="O2352" s="32">
        <f t="shared" si="1483"/>
        <v>4.9004980213125231</v>
      </c>
      <c r="P2352" s="33">
        <f t="shared" si="1484"/>
        <v>0.68496037171634572</v>
      </c>
      <c r="Q2352" s="31">
        <f t="shared" si="1485"/>
        <v>4.7440121019427304</v>
      </c>
      <c r="R2352" s="31">
        <f t="shared" si="1486"/>
        <v>0.1105240077614827</v>
      </c>
      <c r="S2352" s="31">
        <f t="shared" si="1487"/>
        <v>0.15648591936979192</v>
      </c>
      <c r="T2352" s="31">
        <f t="shared" si="1488"/>
        <v>1.7833960614467445E-2</v>
      </c>
      <c r="U2352" s="31">
        <f t="shared" si="1489"/>
        <v>3.4313301264581094E-3</v>
      </c>
      <c r="V2352" s="47">
        <f t="shared" si="1503"/>
        <v>6.7831027102007054E-4</v>
      </c>
      <c r="W2352" s="31">
        <f t="shared" si="1490"/>
        <v>0.16135825125844314</v>
      </c>
      <c r="X2352" s="34">
        <f>(S2352*H2352*'Propiedades físicas'!$F$5*60*24*365)/(1000000)</f>
        <v>56844.017992862617</v>
      </c>
      <c r="Y2352" s="34">
        <f>(U2352*H2352*'Propiedades físicas'!$F$7*60*24*365)/(1000000)</f>
        <v>389.8014249918279</v>
      </c>
      <c r="Z2352" s="31">
        <f t="shared" si="1504"/>
        <v>1607.6019924182633</v>
      </c>
      <c r="AA2352" s="31">
        <f t="shared" si="1520"/>
        <v>11134.196403259588</v>
      </c>
      <c r="AB2352" s="31">
        <f t="shared" si="1521"/>
        <v>259.39984621619993</v>
      </c>
      <c r="AC2352" s="31">
        <f t="shared" si="1522"/>
        <v>367.27245276090161</v>
      </c>
      <c r="AD2352" s="31">
        <f t="shared" si="1519"/>
        <v>41.856305562155093</v>
      </c>
      <c r="AE2352" s="31">
        <f t="shared" si="1508"/>
        <v>8.053331806797182</v>
      </c>
      <c r="AF2352" s="31">
        <f t="shared" si="1509"/>
        <v>13418.380332023904</v>
      </c>
      <c r="AG2352" s="31">
        <f t="shared" si="1510"/>
        <v>0.11980596410593673</v>
      </c>
      <c r="AH2352" s="31">
        <f t="shared" si="1511"/>
        <v>0.82977200882337854</v>
      </c>
      <c r="AI2352" s="31">
        <f t="shared" si="1511"/>
        <v>1.9331680858465761E-2</v>
      </c>
      <c r="AJ2352" s="31">
        <f t="shared" si="1511"/>
        <v>2.7370848319478634E-2</v>
      </c>
      <c r="AK2352" s="31">
        <f t="shared" si="1492"/>
        <v>3.1193262172083533E-3</v>
      </c>
      <c r="AL2352" s="31">
        <f t="shared" si="1492"/>
        <v>6.0017167553205676E-4</v>
      </c>
      <c r="AM2352" s="31">
        <f t="shared" si="1512"/>
        <v>1</v>
      </c>
      <c r="AN2352" s="31">
        <f>(Z2352*'Propiedades físicas'!$F$4)/1000</f>
        <v>1413.6930400927724</v>
      </c>
      <c r="AO2352" s="31">
        <f>(AA2352*'Propiedades físicas'!$F$6)/1000</f>
        <v>356.73965276043714</v>
      </c>
      <c r="AP2352" s="31">
        <f>(AB2352*'Propiedades físicas'!$F$9)/1000</f>
        <v>160.03673512308453</v>
      </c>
      <c r="AQ2352" s="31">
        <f>(AC2352*'Propiedades físicas'!$F$5)/1000</f>
        <v>108.1507191645027</v>
      </c>
      <c r="AR2352" s="31">
        <f>(AD2352*'Propiedades físicas'!$F$8)/1000</f>
        <v>14.838897447895219</v>
      </c>
      <c r="AS2352" s="31">
        <f>(AE2352*'Propiedades físicas'!$F$7)/1000</f>
        <v>0.74163132608795257</v>
      </c>
      <c r="AT2352" s="31">
        <f t="shared" si="1513"/>
        <v>2054.2006759147798</v>
      </c>
      <c r="AU2352" s="31">
        <f t="shared" si="1514"/>
        <v>0.68819617122520149</v>
      </c>
      <c r="AV2352" s="31">
        <f t="shared" si="1518"/>
        <v>0.17366348718660279</v>
      </c>
      <c r="AW2352" s="31">
        <f t="shared" si="1518"/>
        <v>7.7907059908748549E-2</v>
      </c>
      <c r="AX2352" s="31">
        <f t="shared" si="1518"/>
        <v>5.2648565659896326E-2</v>
      </c>
      <c r="AY2352" s="31">
        <f t="shared" si="1515"/>
        <v>7.2236844344757785E-3</v>
      </c>
      <c r="AZ2352" s="31">
        <f t="shared" si="1515"/>
        <v>3.6103158507514761E-4</v>
      </c>
      <c r="BA2352" s="31">
        <f t="shared" si="1516"/>
        <v>1</v>
      </c>
      <c r="BB2352" s="34">
        <f>AU2352*'Propiedades físicas'!$C$4+'Diseño reactor'!AV2352*'Propiedades físicas'!$C$5+'Diseño reactor'!AW2352*'Propiedades físicas'!$C$8+'Diseño reactor'!AX2352*'Propiedades físicas'!$C$9+'Diseño reactor'!AY2352*'Propiedades físicas'!$C$7+'Diseño reactor'!AZ2352*'Propiedades físicas'!$C$6</f>
        <v>875.3441652440805</v>
      </c>
      <c r="BC2352" s="45">
        <f>AU2352*'Propiedades físicas'!$L$4+'Diseño reactor'!AV2352*'Propiedades físicas'!$L$5+'Diseño reactor'!AW2352*'Propiedades físicas'!$L$8+AX2352*'Propiedades físicas'!$L$9+'Diseño reactor'!AY2352*'Propiedades físicas'!$L$7+'Diseño reactor'!AZ2352*'Propiedades físicas'!$L$6</f>
        <v>2.1176298388247918</v>
      </c>
      <c r="BD2352" s="29">
        <f t="shared" si="1493"/>
        <v>1.4219399395995194</v>
      </c>
      <c r="BE2352" s="58">
        <f t="shared" si="1494"/>
        <v>41.214169174354147</v>
      </c>
      <c r="BF2352" s="30">
        <f>AU2352*'Propiedades físicas'!$I$4+'Diseño reactor'!AV2352*'Propiedades físicas'!$I$5+'Diseño reactor'!AW2352*'Propiedades físicas'!$I$8+'Diseño reactor'!AX2352*'Propiedades físicas'!$I$9+'Diseño reactor'!AY2352*'Propiedades físicas'!$I$7+'Diseño reactor'!AZ2352*'Propiedades físicas'!$I$6</f>
        <v>1.9987407242683497E-2</v>
      </c>
      <c r="BG2352" s="24">
        <f>AU2352*'Propiedades físicas'!$O$4+'Diseño reactor'!AV2352*'Propiedades físicas'!$O$5+'Diseño reactor'!AW2352*'Propiedades físicas'!$O$8+'Diseño reactor'!AX2352*'Propiedades físicas'!$O$9+'Diseño reactor'!AY2352*'Propiedades físicas'!$O$7+'Diseño reactor'!AZ2352*'Propiedades físicas'!$O$6</f>
        <v>0.15445586579245754</v>
      </c>
      <c r="BH2352" s="54">
        <f t="shared" si="1495"/>
        <v>41118.435258891819</v>
      </c>
      <c r="BI2352" s="34">
        <f t="shared" si="1517"/>
        <v>274.03251900269498</v>
      </c>
      <c r="BJ2352" s="27">
        <f t="shared" si="1496"/>
        <v>4797.5198106581011</v>
      </c>
      <c r="BK2352" s="34">
        <f t="shared" si="1497"/>
        <v>570.00390462435689</v>
      </c>
      <c r="BL2352" s="27">
        <f t="shared" si="1498"/>
        <v>105.71952936367177</v>
      </c>
      <c r="BM2352" s="34">
        <f t="shared" si="1499"/>
        <v>1.1054421768707483</v>
      </c>
      <c r="BN2352" s="45">
        <f t="shared" si="1500"/>
        <v>2564.7092293745527</v>
      </c>
      <c r="BO2352" s="45">
        <f t="shared" si="1501"/>
        <v>109.79059249435052</v>
      </c>
      <c r="BP2352" s="66">
        <f t="shared" si="1502"/>
        <v>6.6874312992998028</v>
      </c>
    </row>
    <row r="2353" spans="8:68">
      <c r="H2353" s="68">
        <v>2348</v>
      </c>
      <c r="I2353" s="31">
        <f>('Propiedades físicas'!$C$10*'Diseño reactor'!H2353)/1000</f>
        <v>2055.0759211963796</v>
      </c>
      <c r="J2353" s="31">
        <f t="shared" si="1479"/>
        <v>0.22188961259131282</v>
      </c>
      <c r="K2353" s="31">
        <f>(I2353*1000)/'Propiedades físicas'!$F$10</f>
        <v>13424.097579715439</v>
      </c>
      <c r="L2353" s="31">
        <f t="shared" si="1480"/>
        <v>1917.7282256736339</v>
      </c>
      <c r="M2353" s="31">
        <f t="shared" si="1481"/>
        <v>11506.369354041804</v>
      </c>
      <c r="N2353" s="31">
        <f t="shared" si="1482"/>
        <v>0.81674967021875378</v>
      </c>
      <c r="O2353" s="32">
        <f t="shared" si="1483"/>
        <v>4.9004980213125231</v>
      </c>
      <c r="P2353" s="33">
        <f t="shared" si="1484"/>
        <v>0.68500744650496015</v>
      </c>
      <c r="Q2353" s="31">
        <f t="shared" si="1485"/>
        <v>4.7440780415021111</v>
      </c>
      <c r="R2353" s="31">
        <f t="shared" si="1486"/>
        <v>0.11049212207076915</v>
      </c>
      <c r="S2353" s="31">
        <f t="shared" si="1487"/>
        <v>0.15641997981041145</v>
      </c>
      <c r="T2353" s="31">
        <f t="shared" si="1488"/>
        <v>1.782244718943117E-2</v>
      </c>
      <c r="U2353" s="31">
        <f t="shared" si="1489"/>
        <v>3.4276544535933192E-3</v>
      </c>
      <c r="V2353" s="47">
        <f t="shared" si="1503"/>
        <v>6.7835688877190229E-4</v>
      </c>
      <c r="W2353" s="31">
        <f t="shared" si="1490"/>
        <v>0.16130061451816508</v>
      </c>
      <c r="X2353" s="34">
        <f>(S2353*H2353*'Propiedades físicas'!$F$5*60*24*365)/(1000000)</f>
        <v>56844.274891058762</v>
      </c>
      <c r="Y2353" s="34">
        <f>(U2353*H2353*'Propiedades físicas'!$F$7*60*24*365)/(1000000)</f>
        <v>389.5497731247695</v>
      </c>
      <c r="Z2353" s="31">
        <f t="shared" si="1504"/>
        <v>1608.3974843936464</v>
      </c>
      <c r="AA2353" s="31">
        <f t="shared" si="1520"/>
        <v>11139.095241446958</v>
      </c>
      <c r="AB2353" s="31">
        <f t="shared" si="1521"/>
        <v>259.43550262216598</v>
      </c>
      <c r="AC2353" s="31">
        <f t="shared" si="1522"/>
        <v>367.27411259484609</v>
      </c>
      <c r="AD2353" s="31">
        <f t="shared" si="1519"/>
        <v>41.847106000784386</v>
      </c>
      <c r="AE2353" s="31">
        <f t="shared" si="1508"/>
        <v>8.0481326570371134</v>
      </c>
      <c r="AF2353" s="31">
        <f t="shared" si="1509"/>
        <v>13424.097579715439</v>
      </c>
      <c r="AG2353" s="31">
        <f t="shared" si="1510"/>
        <v>0.1198141979259764</v>
      </c>
      <c r="AH2353" s="31">
        <f t="shared" si="1511"/>
        <v>0.82978354226795492</v>
      </c>
      <c r="AI2353" s="31">
        <f t="shared" si="1511"/>
        <v>1.9326103753461055E-2</v>
      </c>
      <c r="AJ2353" s="31">
        <f t="shared" si="1511"/>
        <v>2.7359314874902115E-2</v>
      </c>
      <c r="AK2353" s="31">
        <f t="shared" si="1492"/>
        <v>3.1173124116750835E-3</v>
      </c>
      <c r="AL2353" s="31">
        <f t="shared" si="1492"/>
        <v>5.9952876603029844E-4</v>
      </c>
      <c r="AM2353" s="31">
        <f t="shared" si="1512"/>
        <v>0.99999999999999989</v>
      </c>
      <c r="AN2353" s="31">
        <f>(Z2353*'Propiedades físicas'!$F$4)/1000</f>
        <v>1414.3925798260848</v>
      </c>
      <c r="AO2353" s="31">
        <f>(AA2353*'Propiedades físicas'!$F$6)/1000</f>
        <v>356.89661153596052</v>
      </c>
      <c r="AP2353" s="31">
        <f>(AB2353*'Propiedades físicas'!$F$9)/1000</f>
        <v>160.05873334274528</v>
      </c>
      <c r="AQ2353" s="31">
        <f>(AC2353*'Propiedades físicas'!$F$5)/1000</f>
        <v>108.15120793580434</v>
      </c>
      <c r="AR2353" s="31">
        <f>(AD2353*'Propiedades físicas'!$F$8)/1000</f>
        <v>14.835636019398075</v>
      </c>
      <c r="AS2353" s="31">
        <f>(AE2353*'Propiedades físicas'!$F$7)/1000</f>
        <v>0.74115253638654777</v>
      </c>
      <c r="AT2353" s="31">
        <f t="shared" si="1513"/>
        <v>2055.0759211963791</v>
      </c>
      <c r="AU2353" s="31">
        <f t="shared" si="1514"/>
        <v>0.68824346839832795</v>
      </c>
      <c r="AV2353" s="31">
        <f t="shared" si="1518"/>
        <v>0.17366590102821616</v>
      </c>
      <c r="AW2353" s="31">
        <f t="shared" si="1518"/>
        <v>7.7884584064206147E-2</v>
      </c>
      <c r="AX2353" s="31">
        <f t="shared" si="1518"/>
        <v>5.2626380767890675E-2</v>
      </c>
      <c r="AY2353" s="31">
        <f t="shared" si="1515"/>
        <v>7.2190208966885216E-3</v>
      </c>
      <c r="AZ2353" s="31">
        <f t="shared" si="1515"/>
        <v>3.606448446707895E-4</v>
      </c>
      <c r="BA2353" s="31">
        <f t="shared" si="1516"/>
        <v>1.0000000000000002</v>
      </c>
      <c r="BB2353" s="34">
        <f>AU2353*'Propiedades físicas'!$C$4+'Diseño reactor'!AV2353*'Propiedades físicas'!$C$5+'Diseño reactor'!AW2353*'Propiedades físicas'!$C$8+'Diseño reactor'!AX2353*'Propiedades físicas'!$C$9+'Diseño reactor'!AY2353*'Propiedades físicas'!$C$7+'Diseño reactor'!AZ2353*'Propiedades físicas'!$C$6</f>
        <v>875.34403624497929</v>
      </c>
      <c r="BC2353" s="45">
        <f>AU2353*'Propiedades físicas'!$L$4+'Diseño reactor'!AV2353*'Propiedades físicas'!$L$5+'Diseño reactor'!AW2353*'Propiedades físicas'!$L$8+AX2353*'Propiedades físicas'!$L$9+'Diseño reactor'!AY2353*'Propiedades físicas'!$L$7+'Diseño reactor'!AZ2353*'Propiedades físicas'!$L$6</f>
        <v>2.1176635228555782</v>
      </c>
      <c r="BD2353" s="29">
        <f t="shared" si="1493"/>
        <v>1.4214096262726161</v>
      </c>
      <c r="BE2353" s="58">
        <f t="shared" si="1494"/>
        <v>41.213598114720561</v>
      </c>
      <c r="BF2353" s="30">
        <f>AU2353*'Propiedades físicas'!$I$4+'Diseño reactor'!AV2353*'Propiedades físicas'!$I$5+'Diseño reactor'!AW2353*'Propiedades físicas'!$I$8+'Diseño reactor'!AX2353*'Propiedades físicas'!$I$9+'Diseño reactor'!AY2353*'Propiedades físicas'!$I$7+'Diseño reactor'!AZ2353*'Propiedades físicas'!$I$6</f>
        <v>1.9987462229304941E-2</v>
      </c>
      <c r="BG2353" s="24">
        <f>AU2353*'Propiedades físicas'!$O$4+'Diseño reactor'!AV2353*'Propiedades físicas'!$O$5+'Diseño reactor'!AW2353*'Propiedades físicas'!$O$8+'Diseño reactor'!AX2353*'Propiedades físicas'!$O$9+'Diseño reactor'!AY2353*'Propiedades físicas'!$O$7+'Diseño reactor'!AZ2353*'Propiedades físicas'!$O$6</f>
        <v>0.15445750533986741</v>
      </c>
      <c r="BH2353" s="54">
        <f t="shared" si="1495"/>
        <v>41118.316080197226</v>
      </c>
      <c r="BI2353" s="34">
        <f t="shared" si="1517"/>
        <v>274.03472291176297</v>
      </c>
      <c r="BJ2353" s="27">
        <f t="shared" si="1496"/>
        <v>4797.5234017930052</v>
      </c>
      <c r="BK2353" s="34">
        <f t="shared" si="1497"/>
        <v>570.010381885063</v>
      </c>
      <c r="BL2353" s="27">
        <f t="shared" si="1498"/>
        <v>105.71975217749905</v>
      </c>
      <c r="BM2353" s="34">
        <f t="shared" si="1499"/>
        <v>1.1054421768707483</v>
      </c>
      <c r="BN2353" s="45">
        <f t="shared" si="1500"/>
        <v>2565.9087757620741</v>
      </c>
      <c r="BO2353" s="45">
        <f t="shared" si="1501"/>
        <v>109.79767740710501</v>
      </c>
      <c r="BP2353" s="66">
        <f t="shared" si="1502"/>
        <v>6.6874303137758666</v>
      </c>
    </row>
    <row r="2354" spans="8:68">
      <c r="H2354" s="68">
        <v>2349</v>
      </c>
      <c r="I2354" s="31">
        <f>('Propiedades físicas'!$C$10*'Diseño reactor'!H2354)/1000</f>
        <v>2055.9511664779793</v>
      </c>
      <c r="J2354" s="31">
        <f t="shared" si="1479"/>
        <v>0.22179515128327057</v>
      </c>
      <c r="K2354" s="31">
        <f>(I2354*1000)/'Propiedades físicas'!$F$10</f>
        <v>13429.81482740697</v>
      </c>
      <c r="L2354" s="31">
        <f t="shared" si="1480"/>
        <v>1918.5449753438527</v>
      </c>
      <c r="M2354" s="31">
        <f t="shared" si="1481"/>
        <v>11511.269852063117</v>
      </c>
      <c r="N2354" s="31">
        <f t="shared" si="1482"/>
        <v>0.81674967021875378</v>
      </c>
      <c r="O2354" s="32">
        <f t="shared" si="1483"/>
        <v>4.9004980213125231</v>
      </c>
      <c r="P2354" s="33">
        <f t="shared" si="1484"/>
        <v>0.68505448767560329</v>
      </c>
      <c r="Q2354" s="31">
        <f t="shared" si="1485"/>
        <v>4.7441439259277081</v>
      </c>
      <c r="R2354" s="31">
        <f t="shared" si="1486"/>
        <v>0.11046025373022739</v>
      </c>
      <c r="S2354" s="31">
        <f t="shared" si="1487"/>
        <v>0.15635409538481512</v>
      </c>
      <c r="T2354" s="31">
        <f t="shared" si="1488"/>
        <v>1.7810944784181933E-2</v>
      </c>
      <c r="U2354" s="31">
        <f t="shared" si="1489"/>
        <v>3.4239840287412951E-3</v>
      </c>
      <c r="V2354" s="47">
        <f t="shared" si="1503"/>
        <v>6.784034732321509E-4</v>
      </c>
      <c r="W2354" s="31">
        <f t="shared" si="1490"/>
        <v>0.16124301893856668</v>
      </c>
      <c r="X2354" s="34">
        <f>(S2354*H2354*'Propiedades físicas'!$F$5*60*24*365)/(1000000)</f>
        <v>56844.531422463551</v>
      </c>
      <c r="Y2354" s="34">
        <f>(U2354*H2354*'Propiedades físicas'!$F$7*60*24*365)/(1000000)</f>
        <v>389.29836212000657</v>
      </c>
      <c r="Z2354" s="31">
        <f t="shared" si="1504"/>
        <v>1609.192991549992</v>
      </c>
      <c r="AA2354" s="31">
        <f t="shared" si="1520"/>
        <v>11143.994082004187</v>
      </c>
      <c r="AB2354" s="31">
        <f t="shared" si="1521"/>
        <v>259.47113601230416</v>
      </c>
      <c r="AC2354" s="31">
        <f t="shared" si="1522"/>
        <v>367.27577005893073</v>
      </c>
      <c r="AD2354" s="31">
        <f t="shared" si="1519"/>
        <v>41.837909298043364</v>
      </c>
      <c r="AE2354" s="31">
        <f t="shared" si="1508"/>
        <v>8.0429384835133018</v>
      </c>
      <c r="AF2354" s="31">
        <f t="shared" si="1509"/>
        <v>13429.814827406968</v>
      </c>
      <c r="AG2354" s="31">
        <f t="shared" si="1510"/>
        <v>0.11982242586591905</v>
      </c>
      <c r="AH2354" s="31">
        <f t="shared" si="1511"/>
        <v>0.82979506606911801</v>
      </c>
      <c r="AI2354" s="31">
        <f t="shared" si="1511"/>
        <v>1.932052968316339E-2</v>
      </c>
      <c r="AJ2354" s="31">
        <f t="shared" si="1511"/>
        <v>2.7347791073739205E-2</v>
      </c>
      <c r="AK2354" s="31">
        <f t="shared" si="1492"/>
        <v>3.1153005336054538E-3</v>
      </c>
      <c r="AL2354" s="31">
        <f t="shared" si="1492"/>
        <v>5.9888677445497094E-4</v>
      </c>
      <c r="AM2354" s="31">
        <f t="shared" si="1512"/>
        <v>1</v>
      </c>
      <c r="AN2354" s="31">
        <f>(Z2354*'Propiedades físicas'!$F$4)/1000</f>
        <v>1415.0921329092321</v>
      </c>
      <c r="AO2354" s="31">
        <f>(AA2354*'Propiedades físicas'!$F$6)/1000</f>
        <v>357.05357038741414</v>
      </c>
      <c r="AP2354" s="31">
        <f>(AB2354*'Propiedades físicas'!$F$9)/1000</f>
        <v>160.08071736279103</v>
      </c>
      <c r="AQ2354" s="31">
        <f>(AC2354*'Propiedades físicas'!$F$5)/1000</f>
        <v>108.15169600925334</v>
      </c>
      <c r="AR2354" s="31">
        <f>(AD2354*'Propiedades físicas'!$F$8)/1000</f>
        <v>14.832375604342328</v>
      </c>
      <c r="AS2354" s="31">
        <f>(AE2354*'Propiedades físicas'!$F$7)/1000</f>
        <v>0.74067420494673997</v>
      </c>
      <c r="AT2354" s="31">
        <f t="shared" si="1513"/>
        <v>2055.9511664779793</v>
      </c>
      <c r="AU2354" s="31">
        <f t="shared" si="1514"/>
        <v>0.68829073179466915</v>
      </c>
      <c r="AV2354" s="31">
        <f t="shared" si="1518"/>
        <v>0.17366831285155354</v>
      </c>
      <c r="AW2354" s="31">
        <f t="shared" si="1518"/>
        <v>7.7862120449593675E-2</v>
      </c>
      <c r="AX2354" s="31">
        <f t="shared" si="1518"/>
        <v>5.2604214425251393E-2</v>
      </c>
      <c r="AY2354" s="31">
        <f t="shared" si="1515"/>
        <v>7.2143618224899085E-3</v>
      </c>
      <c r="AZ2354" s="31">
        <f t="shared" si="1515"/>
        <v>3.6025865644249635E-4</v>
      </c>
      <c r="BA2354" s="31">
        <f t="shared" si="1516"/>
        <v>1.0000000000000002</v>
      </c>
      <c r="BB2354" s="34">
        <f>AU2354*'Propiedades físicas'!$C$4+'Diseño reactor'!AV2354*'Propiedades físicas'!$C$5+'Diseño reactor'!AW2354*'Propiedades físicas'!$C$8+'Diseño reactor'!AX2354*'Propiedades físicas'!$C$9+'Diseño reactor'!AY2354*'Propiedades físicas'!$C$7+'Diseño reactor'!AZ2354*'Propiedades físicas'!$C$6</f>
        <v>875.3439074224965</v>
      </c>
      <c r="BC2354" s="45">
        <f>AU2354*'Propiedades físicas'!$L$4+'Diseño reactor'!AV2354*'Propiedades físicas'!$L$5+'Diseño reactor'!AW2354*'Propiedades físicas'!$L$8+AX2354*'Propiedades físicas'!$L$9+'Diseño reactor'!AY2354*'Propiedades físicas'!$L$7+'Diseño reactor'!AZ2354*'Propiedades físicas'!$L$6</f>
        <v>2.1176971818561325</v>
      </c>
      <c r="BD2354" s="29">
        <f t="shared" si="1493"/>
        <v>1.4208797088833396</v>
      </c>
      <c r="BE2354" s="58">
        <f t="shared" si="1494"/>
        <v>41.213027486852859</v>
      </c>
      <c r="BF2354" s="30">
        <f>AU2354*'Propiedades físicas'!$I$4+'Diseño reactor'!AV2354*'Propiedades físicas'!$I$5+'Diseño reactor'!AW2354*'Propiedades físicas'!$I$8+'Diseño reactor'!AX2354*'Propiedades físicas'!$I$9+'Diseño reactor'!AY2354*'Propiedades físicas'!$I$7+'Diseño reactor'!AZ2354*'Propiedades físicas'!$I$6</f>
        <v>1.9987517132593537E-2</v>
      </c>
      <c r="BG2354" s="24">
        <f>AU2354*'Propiedades físicas'!$O$4+'Diseño reactor'!AV2354*'Propiedades físicas'!$O$5+'Diseño reactor'!AW2354*'Propiedades físicas'!$O$8+'Diseño reactor'!AX2354*'Propiedades físicas'!$O$9+'Diseño reactor'!AY2354*'Propiedades físicas'!$O$7+'Diseño reactor'!AZ2354*'Propiedades físicas'!$O$6</f>
        <v>0.15445914371710978</v>
      </c>
      <c r="BH2354" s="54">
        <f t="shared" si="1495"/>
        <v>41118.197081886618</v>
      </c>
      <c r="BI2354" s="34">
        <f t="shared" si="1517"/>
        <v>274.0369244925821</v>
      </c>
      <c r="BJ2354" s="27">
        <f t="shared" si="1496"/>
        <v>4797.5269932445699</v>
      </c>
      <c r="BK2354" s="34">
        <f t="shared" si="1497"/>
        <v>570.01685487405894</v>
      </c>
      <c r="BL2354" s="27">
        <f t="shared" si="1498"/>
        <v>105.71997484026154</v>
      </c>
      <c r="BM2354" s="34">
        <f t="shared" si="1499"/>
        <v>1.1054421768707483</v>
      </c>
      <c r="BN2354" s="45">
        <f t="shared" si="1500"/>
        <v>2567.1083382738702</v>
      </c>
      <c r="BO2354" s="45">
        <f t="shared" si="1501"/>
        <v>109.80475726088819</v>
      </c>
      <c r="BP2354" s="66">
        <f t="shared" si="1502"/>
        <v>6.6874293296012555</v>
      </c>
    </row>
    <row r="2355" spans="8:68">
      <c r="H2355" s="68">
        <v>2350</v>
      </c>
      <c r="I2355" s="31">
        <f>('Propiedades físicas'!$C$10*'Diseño reactor'!H2355)/1000</f>
        <v>2056.8264117595795</v>
      </c>
      <c r="J2355" s="31">
        <f t="shared" si="1479"/>
        <v>0.22170077036783084</v>
      </c>
      <c r="K2355" s="31">
        <f>(I2355*1000)/'Propiedades físicas'!$F$10</f>
        <v>13435.532075098503</v>
      </c>
      <c r="L2355" s="31">
        <f t="shared" si="1480"/>
        <v>1919.3617250140717</v>
      </c>
      <c r="M2355" s="31">
        <f t="shared" si="1481"/>
        <v>11516.170350084431</v>
      </c>
      <c r="N2355" s="31">
        <f t="shared" si="1482"/>
        <v>0.81674967021875389</v>
      </c>
      <c r="O2355" s="32">
        <f t="shared" si="1483"/>
        <v>4.900498021312524</v>
      </c>
      <c r="P2355" s="33">
        <f t="shared" si="1484"/>
        <v>0.68510149526427389</v>
      </c>
      <c r="Q2355" s="31">
        <f t="shared" si="1485"/>
        <v>4.7442097552881055</v>
      </c>
      <c r="R2355" s="31">
        <f t="shared" si="1486"/>
        <v>0.11042840272708086</v>
      </c>
      <c r="S2355" s="31">
        <f t="shared" si="1487"/>
        <v>0.15628826602441853</v>
      </c>
      <c r="T2355" s="31">
        <f t="shared" si="1488"/>
        <v>1.779945338486005E-2</v>
      </c>
      <c r="U2355" s="31">
        <f t="shared" si="1489"/>
        <v>3.4203188425391889E-3</v>
      </c>
      <c r="V2355" s="47">
        <f t="shared" si="1503"/>
        <v>6.7845002443646548E-4</v>
      </c>
      <c r="W2355" s="31">
        <f t="shared" si="1490"/>
        <v>0.161185464475572</v>
      </c>
      <c r="X2355" s="34">
        <f>(S2355*H2355*'Propiedades físicas'!$F$5*60*24*365)/(1000000)</f>
        <v>56844.7875877314</v>
      </c>
      <c r="Y2355" s="34">
        <f>(U2355*H2355*'Propiedades físicas'!$F$7*60*24*365)/(1000000)</f>
        <v>389.04719167460433</v>
      </c>
      <c r="Z2355" s="31">
        <f t="shared" si="1504"/>
        <v>1609.9885138710436</v>
      </c>
      <c r="AA2355" s="31">
        <f t="shared" si="1520"/>
        <v>11148.892924927048</v>
      </c>
      <c r="AB2355" s="31">
        <f t="shared" si="1521"/>
        <v>259.50674640864003</v>
      </c>
      <c r="AC2355" s="31">
        <f t="shared" si="1522"/>
        <v>367.27742515738356</v>
      </c>
      <c r="AD2355" s="31">
        <f t="shared" si="1519"/>
        <v>41.828715454421115</v>
      </c>
      <c r="AE2355" s="31">
        <f t="shared" si="1508"/>
        <v>8.0377492799670947</v>
      </c>
      <c r="AF2355" s="31">
        <f t="shared" si="1509"/>
        <v>13435.532075098503</v>
      </c>
      <c r="AG2355" s="31">
        <f t="shared" si="1510"/>
        <v>0.11983064793206114</v>
      </c>
      <c r="AH2355" s="31">
        <f t="shared" si="1511"/>
        <v>0.82980658023886333</v>
      </c>
      <c r="AI2355" s="31">
        <f t="shared" si="1511"/>
        <v>1.9314958645338016E-2</v>
      </c>
      <c r="AJ2355" s="31">
        <f t="shared" si="1511"/>
        <v>2.7336276903993834E-2</v>
      </c>
      <c r="AK2355" s="31">
        <f t="shared" si="1492"/>
        <v>3.1132905805752726E-3</v>
      </c>
      <c r="AL2355" s="31">
        <f t="shared" si="1492"/>
        <v>5.9824569916842429E-4</v>
      </c>
      <c r="AM2355" s="31">
        <f t="shared" si="1512"/>
        <v>1</v>
      </c>
      <c r="AN2355" s="31">
        <f>(Z2355*'Propiedades físicas'!$F$4)/1000</f>
        <v>1415.7916993279182</v>
      </c>
      <c r="AO2355" s="31">
        <f>(AA2355*'Propiedades físicas'!$F$6)/1000</f>
        <v>357.21052931466261</v>
      </c>
      <c r="AP2355" s="31">
        <f>(AB2355*'Propiedades físicas'!$F$9)/1000</f>
        <v>160.10268719681045</v>
      </c>
      <c r="AQ2355" s="31">
        <f>(AC2355*'Propiedades físicas'!$F$5)/1000</f>
        <v>108.15218338609475</v>
      </c>
      <c r="AR2355" s="31">
        <f>(AD2355*'Propiedades físicas'!$F$8)/1000</f>
        <v>14.829116202901368</v>
      </c>
      <c r="AS2355" s="31">
        <f>(AE2355*'Propiedades físicas'!$F$7)/1000</f>
        <v>0.74019633119216977</v>
      </c>
      <c r="AT2355" s="31">
        <f t="shared" si="1513"/>
        <v>2056.8264117595795</v>
      </c>
      <c r="AU2355" s="31">
        <f t="shared" si="1514"/>
        <v>0.68833796145039428</v>
      </c>
      <c r="AV2355" s="31">
        <f t="shared" si="1518"/>
        <v>0.1736707226591257</v>
      </c>
      <c r="AW2355" s="31">
        <f t="shared" si="1518"/>
        <v>7.78396690559051E-2</v>
      </c>
      <c r="AX2355" s="31">
        <f t="shared" si="1518"/>
        <v>5.2582066608903771E-2</v>
      </c>
      <c r="AY2355" s="31">
        <f t="shared" si="1515"/>
        <v>7.2097072062660425E-3</v>
      </c>
      <c r="AZ2355" s="31">
        <f t="shared" si="1515"/>
        <v>3.5987301940514495E-4</v>
      </c>
      <c r="BA2355" s="31">
        <f t="shared" si="1516"/>
        <v>1</v>
      </c>
      <c r="BB2355" s="34">
        <f>AU2355*'Propiedades físicas'!$C$4+'Diseño reactor'!AV2355*'Propiedades físicas'!$C$5+'Diseño reactor'!AW2355*'Propiedades físicas'!$C$8+'Diseño reactor'!AX2355*'Propiedades físicas'!$C$9+'Diseño reactor'!AY2355*'Propiedades físicas'!$C$7+'Diseño reactor'!AZ2355*'Propiedades físicas'!$C$6</f>
        <v>875.34377877633403</v>
      </c>
      <c r="BC2355" s="45">
        <f>AU2355*'Propiedades físicas'!$L$4+'Diseño reactor'!AV2355*'Propiedades físicas'!$L$5+'Diseño reactor'!AW2355*'Propiedades físicas'!$L$8+AX2355*'Propiedades físicas'!$L$9+'Diseño reactor'!AY2355*'Propiedades físicas'!$L$7+'Diseño reactor'!AZ2355*'Propiedades físicas'!$L$6</f>
        <v>2.1177308158541734</v>
      </c>
      <c r="BD2355" s="29">
        <f t="shared" si="1493"/>
        <v>1.4203501869879871</v>
      </c>
      <c r="BE2355" s="58">
        <f t="shared" si="1494"/>
        <v>41.212457290260268</v>
      </c>
      <c r="BF2355" s="30">
        <f>AU2355*'Propiedades físicas'!$I$4+'Diseño reactor'!AV2355*'Propiedades físicas'!$I$5+'Diseño reactor'!AW2355*'Propiedades físicas'!$I$8+'Diseño reactor'!AX2355*'Propiedades físicas'!$I$9+'Diseño reactor'!AY2355*'Propiedades físicas'!$I$7+'Diseño reactor'!AZ2355*'Propiedades físicas'!$I$6</f>
        <v>1.9987571952691342E-2</v>
      </c>
      <c r="BG2355" s="24">
        <f>AU2355*'Propiedades físicas'!$O$4+'Diseño reactor'!AV2355*'Propiedades físicas'!$O$5+'Diseño reactor'!AW2355*'Propiedades físicas'!$O$8+'Diseño reactor'!AX2355*'Propiedades físicas'!$O$9+'Diseño reactor'!AY2355*'Propiedades físicas'!$O$7+'Diseño reactor'!AZ2355*'Propiedades físicas'!$O$6</f>
        <v>0.1544607809254154</v>
      </c>
      <c r="BH2355" s="54">
        <f t="shared" si="1495"/>
        <v>41118.078263650779</v>
      </c>
      <c r="BI2355" s="34">
        <f t="shared" si="1517"/>
        <v>274.03912374854644</v>
      </c>
      <c r="BJ2355" s="27">
        <f t="shared" si="1496"/>
        <v>4797.5305850089853</v>
      </c>
      <c r="BK2355" s="34">
        <f t="shared" si="1497"/>
        <v>570.02332359542527</v>
      </c>
      <c r="BL2355" s="27">
        <f t="shared" si="1498"/>
        <v>105.72019735210792</v>
      </c>
      <c r="BM2355" s="34">
        <f t="shared" si="1499"/>
        <v>1.1054421768707483</v>
      </c>
      <c r="BN2355" s="45">
        <f t="shared" si="1500"/>
        <v>2568.3079168921863</v>
      </c>
      <c r="BO2355" s="45">
        <f t="shared" si="1501"/>
        <v>109.81183206111645</v>
      </c>
      <c r="BP2355" s="66">
        <f t="shared" si="1502"/>
        <v>6.6874283467736921</v>
      </c>
    </row>
    <row r="2356" spans="8:68">
      <c r="H2356" s="68">
        <v>2351</v>
      </c>
      <c r="I2356" s="31">
        <f>('Propiedades físicas'!$C$10*'Diseño reactor'!H2356)/1000</f>
        <v>2057.7016570411788</v>
      </c>
      <c r="J2356" s="31">
        <f t="shared" si="1479"/>
        <v>0.22160646974240858</v>
      </c>
      <c r="K2356" s="31">
        <f>(I2356*1000)/'Propiedades físicas'!$F$10</f>
        <v>13441.24932279003</v>
      </c>
      <c r="L2356" s="31">
        <f t="shared" si="1480"/>
        <v>1920.17847468429</v>
      </c>
      <c r="M2356" s="31">
        <f t="shared" si="1481"/>
        <v>11521.070848105739</v>
      </c>
      <c r="N2356" s="31">
        <f t="shared" si="1482"/>
        <v>0.81674967021875367</v>
      </c>
      <c r="O2356" s="32">
        <f t="shared" si="1483"/>
        <v>4.9004980213125222</v>
      </c>
      <c r="P2356" s="33">
        <f t="shared" si="1484"/>
        <v>0.68514846930691931</v>
      </c>
      <c r="Q2356" s="31">
        <f t="shared" si="1485"/>
        <v>4.7442755296517722</v>
      </c>
      <c r="R2356" s="31">
        <f t="shared" si="1486"/>
        <v>0.11039656904856299</v>
      </c>
      <c r="S2356" s="31">
        <f t="shared" si="1487"/>
        <v>0.15622249166074997</v>
      </c>
      <c r="T2356" s="31">
        <f t="shared" si="1488"/>
        <v>1.7787972977627225E-2</v>
      </c>
      <c r="U2356" s="31">
        <f t="shared" si="1489"/>
        <v>3.416658885644189E-3</v>
      </c>
      <c r="V2356" s="47">
        <f t="shared" si="1503"/>
        <v>6.7849654242044439E-4</v>
      </c>
      <c r="W2356" s="31">
        <f t="shared" si="1490"/>
        <v>0.16112795108516795</v>
      </c>
      <c r="X2356" s="34">
        <f>(S2356*H2356*'Propiedades físicas'!$F$5*60*24*365)/(1000000)</f>
        <v>56845.043387515223</v>
      </c>
      <c r="Y2356" s="34">
        <f>(U2356*H2356*'Propiedades físicas'!$F$7*60*24*365)/(1000000)</f>
        <v>388.79626148609583</v>
      </c>
      <c r="Z2356" s="31">
        <f t="shared" si="1504"/>
        <v>1610.7840513405672</v>
      </c>
      <c r="AA2356" s="31">
        <f t="shared" si="1520"/>
        <v>11153.791770211317</v>
      </c>
      <c r="AB2356" s="31">
        <f t="shared" si="1521"/>
        <v>259.5423338331716</v>
      </c>
      <c r="AC2356" s="31">
        <f t="shared" si="1522"/>
        <v>367.27907789442321</v>
      </c>
      <c r="AD2356" s="31">
        <f t="shared" si="1519"/>
        <v>41.819524470401603</v>
      </c>
      <c r="AE2356" s="31">
        <f t="shared" si="1508"/>
        <v>8.032565040149489</v>
      </c>
      <c r="AF2356" s="31">
        <f t="shared" si="1509"/>
        <v>13441.24932279003</v>
      </c>
      <c r="AG2356" s="31">
        <f t="shared" si="1510"/>
        <v>0.11983886413069028</v>
      </c>
      <c r="AH2356" s="31">
        <f t="shared" si="1511"/>
        <v>0.82981808478916752</v>
      </c>
      <c r="AI2356" s="31">
        <f t="shared" si="1511"/>
        <v>1.9309390637751955E-2</v>
      </c>
      <c r="AJ2356" s="31">
        <f t="shared" si="1511"/>
        <v>2.7324772353689682E-2</v>
      </c>
      <c r="AK2356" s="31">
        <f t="shared" si="1492"/>
        <v>3.1112825501640965E-3</v>
      </c>
      <c r="AL2356" s="31">
        <f t="shared" si="1492"/>
        <v>5.9760553853651396E-4</v>
      </c>
      <c r="AM2356" s="31">
        <f t="shared" si="1512"/>
        <v>1.0000000000000002</v>
      </c>
      <c r="AN2356" s="31">
        <f>(Z2356*'Propiedades físicas'!$F$4)/1000</f>
        <v>1416.4912790678679</v>
      </c>
      <c r="AO2356" s="31">
        <f>(AA2356*'Propiedades físicas'!$F$6)/1000</f>
        <v>357.36748831757058</v>
      </c>
      <c r="AP2356" s="31">
        <f>(AB2356*'Propiedades físicas'!$F$9)/1000</f>
        <v>160.12464285837521</v>
      </c>
      <c r="AQ2356" s="31">
        <f>(AC2356*'Propiedades físicas'!$F$5)/1000</f>
        <v>108.15267006757081</v>
      </c>
      <c r="AR2356" s="31">
        <f>(AD2356*'Propiedades físicas'!$F$8)/1000</f>
        <v>14.825857815246771</v>
      </c>
      <c r="AS2356" s="31">
        <f>(AE2356*'Propiedades físicas'!$F$7)/1000</f>
        <v>0.73971891454736649</v>
      </c>
      <c r="AT2356" s="31">
        <f t="shared" si="1513"/>
        <v>2057.7016570411788</v>
      </c>
      <c r="AU2356" s="31">
        <f t="shared" si="1514"/>
        <v>0.68838515740162087</v>
      </c>
      <c r="AV2356" s="31">
        <f t="shared" si="1518"/>
        <v>0.17367313045343916</v>
      </c>
      <c r="AW2356" s="31">
        <f t="shared" si="1518"/>
        <v>7.7817229874141469E-2</v>
      </c>
      <c r="AX2356" s="31">
        <f t="shared" si="1518"/>
        <v>5.2559937295811029E-2</v>
      </c>
      <c r="AY2356" s="31">
        <f t="shared" si="1515"/>
        <v>7.2050570424117E-3</v>
      </c>
      <c r="AZ2356" s="31">
        <f t="shared" si="1515"/>
        <v>3.5948793257571996E-4</v>
      </c>
      <c r="BA2356" s="31">
        <f t="shared" si="1516"/>
        <v>0.99999999999999989</v>
      </c>
      <c r="BB2356" s="34">
        <f>AU2356*'Propiedades físicas'!$C$4+'Diseño reactor'!AV2356*'Propiedades físicas'!$C$5+'Diseño reactor'!AW2356*'Propiedades físicas'!$C$8+'Diseño reactor'!AX2356*'Propiedades físicas'!$C$9+'Diseño reactor'!AY2356*'Propiedades físicas'!$C$7+'Diseño reactor'!AZ2356*'Propiedades físicas'!$C$6</f>
        <v>875.34365030619404</v>
      </c>
      <c r="BC2356" s="45">
        <f>AU2356*'Propiedades físicas'!$L$4+'Diseño reactor'!AV2356*'Propiedades físicas'!$L$5+'Diseño reactor'!AW2356*'Propiedades físicas'!$L$8+AX2356*'Propiedades físicas'!$L$9+'Diseño reactor'!AY2356*'Propiedades físicas'!$L$7+'Diseño reactor'!AZ2356*'Propiedades físicas'!$L$6</f>
        <v>2.1177644248773784</v>
      </c>
      <c r="BD2356" s="29">
        <f t="shared" si="1493"/>
        <v>1.4198210601435204</v>
      </c>
      <c r="BE2356" s="58">
        <f t="shared" si="1494"/>
        <v>41.211887524452784</v>
      </c>
      <c r="BF2356" s="30">
        <f>AU2356*'Propiedades físicas'!$I$4+'Diseño reactor'!AV2356*'Propiedades físicas'!$I$5+'Diseño reactor'!AW2356*'Propiedades físicas'!$I$8+'Diseño reactor'!AX2356*'Propiedades físicas'!$I$9+'Diseño reactor'!AY2356*'Propiedades físicas'!$I$7+'Diseño reactor'!AZ2356*'Propiedades físicas'!$I$6</f>
        <v>1.9987626689740128E-2</v>
      </c>
      <c r="BG2356" s="24">
        <f>AU2356*'Propiedades físicas'!$O$4+'Diseño reactor'!AV2356*'Propiedades físicas'!$O$5+'Diseño reactor'!AW2356*'Propiedades físicas'!$O$8+'Diseño reactor'!AX2356*'Propiedades físicas'!$O$9+'Diseño reactor'!AY2356*'Propiedades físicas'!$O$7+'Diseño reactor'!AZ2356*'Propiedades físicas'!$O$6</f>
        <v>0.1544624169660134</v>
      </c>
      <c r="BH2356" s="54">
        <f t="shared" si="1495"/>
        <v>41117.959625181102</v>
      </c>
      <c r="BI2356" s="34">
        <f t="shared" si="1517"/>
        <v>274.04132068304335</v>
      </c>
      <c r="BJ2356" s="27">
        <f t="shared" si="1496"/>
        <v>4797.5341770824734</v>
      </c>
      <c r="BK2356" s="34">
        <f t="shared" si="1497"/>
        <v>570.02978805324074</v>
      </c>
      <c r="BL2356" s="27">
        <f t="shared" si="1498"/>
        <v>105.72041971318669</v>
      </c>
      <c r="BM2356" s="34">
        <f t="shared" si="1499"/>
        <v>1.1054421768707483</v>
      </c>
      <c r="BN2356" s="45">
        <f t="shared" si="1500"/>
        <v>2569.5075115992927</v>
      </c>
      <c r="BO2356" s="45">
        <f t="shared" si="1501"/>
        <v>109.81890181319845</v>
      </c>
      <c r="BP2356" s="66">
        <f t="shared" si="1502"/>
        <v>6.6874273652908993</v>
      </c>
    </row>
    <row r="2357" spans="8:68">
      <c r="H2357" s="68">
        <v>2352</v>
      </c>
      <c r="I2357" s="31">
        <f>('Propiedades físicas'!$C$10*'Diseño reactor'!H2357)/1000</f>
        <v>2058.576902322779</v>
      </c>
      <c r="J2357" s="31">
        <f t="shared" si="1479"/>
        <v>0.2215122493045929</v>
      </c>
      <c r="K2357" s="31">
        <f>(I2357*1000)/'Propiedades físicas'!$F$10</f>
        <v>13446.966570481565</v>
      </c>
      <c r="L2357" s="31">
        <f t="shared" si="1480"/>
        <v>1920.9952243545092</v>
      </c>
      <c r="M2357" s="31">
        <f t="shared" si="1481"/>
        <v>11525.971346127055</v>
      </c>
      <c r="N2357" s="31">
        <f t="shared" si="1482"/>
        <v>0.81674967021875389</v>
      </c>
      <c r="O2357" s="32">
        <f t="shared" si="1483"/>
        <v>4.9004980213125231</v>
      </c>
      <c r="P2357" s="33">
        <f t="shared" si="1484"/>
        <v>0.68519540983943661</v>
      </c>
      <c r="Q2357" s="31">
        <f t="shared" si="1485"/>
        <v>4.7443412490870713</v>
      </c>
      <c r="R2357" s="31">
        <f t="shared" si="1486"/>
        <v>0.11036475268191726</v>
      </c>
      <c r="S2357" s="31">
        <f t="shared" si="1487"/>
        <v>0.15615677222545074</v>
      </c>
      <c r="T2357" s="31">
        <f t="shared" si="1488"/>
        <v>1.7776503548666528E-2</v>
      </c>
      <c r="U2357" s="31">
        <f t="shared" si="1489"/>
        <v>3.4130041487334785E-3</v>
      </c>
      <c r="V2357" s="47">
        <f t="shared" si="1503"/>
        <v>6.7854302721963625E-4</v>
      </c>
      <c r="W2357" s="31">
        <f t="shared" si="1490"/>
        <v>0.1610704787234043</v>
      </c>
      <c r="X2357" s="34">
        <f>(S2357*H2357*'Propiedades físicas'!$F$5*60*24*365)/(1000000)</f>
        <v>56845.298822466684</v>
      </c>
      <c r="Y2357" s="34">
        <f>(U2357*H2357*'Propiedades físicas'!$F$7*60*24*365)/(1000000)</f>
        <v>388.54557125248084</v>
      </c>
      <c r="Z2357" s="31">
        <f t="shared" si="1504"/>
        <v>1611.5796039423549</v>
      </c>
      <c r="AA2357" s="31">
        <f t="shared" si="1520"/>
        <v>11158.690617852792</v>
      </c>
      <c r="AB2357" s="31">
        <f t="shared" si="1521"/>
        <v>259.57789830786936</v>
      </c>
      <c r="AC2357" s="31">
        <f t="shared" si="1522"/>
        <v>367.28072827426013</v>
      </c>
      <c r="AD2357" s="31">
        <f t="shared" si="1519"/>
        <v>41.810336346463671</v>
      </c>
      <c r="AE2357" s="31">
        <f t="shared" si="1508"/>
        <v>8.0273857578211416</v>
      </c>
      <c r="AF2357" s="31">
        <f t="shared" si="1509"/>
        <v>13446.96657048156</v>
      </c>
      <c r="AG2357" s="31">
        <f t="shared" si="1510"/>
        <v>0.11984707446808514</v>
      </c>
      <c r="AH2357" s="31">
        <f t="shared" si="1511"/>
        <v>0.82982957973198701</v>
      </c>
      <c r="AI2357" s="31">
        <f t="shared" si="1511"/>
        <v>1.9303825658173953E-2</v>
      </c>
      <c r="AJ2357" s="31">
        <f t="shared" si="1511"/>
        <v>2.7313277410870158E-2</v>
      </c>
      <c r="AK2357" s="31">
        <f t="shared" si="1492"/>
        <v>3.1092764399552135E-3</v>
      </c>
      <c r="AL2357" s="31">
        <f t="shared" si="1492"/>
        <v>5.9696629092859165E-4</v>
      </c>
      <c r="AM2357" s="31">
        <f t="shared" si="1512"/>
        <v>1</v>
      </c>
      <c r="AN2357" s="31">
        <f>(Z2357*'Propiedades físicas'!$F$4)/1000</f>
        <v>1417.1908721148282</v>
      </c>
      <c r="AO2357" s="31">
        <f>(AA2357*'Propiedades físicas'!$F$6)/1000</f>
        <v>357.52444739600338</v>
      </c>
      <c r="AP2357" s="31">
        <f>(AB2357*'Propiedades físicas'!$F$9)/1000</f>
        <v>160.14658436103997</v>
      </c>
      <c r="AQ2357" s="31">
        <f>(AC2357*'Propiedades físicas'!$F$5)/1000</f>
        <v>108.1531560549214</v>
      </c>
      <c r="AR2357" s="31">
        <f>(AD2357*'Propiedades físicas'!$F$8)/1000</f>
        <v>14.822600441548294</v>
      </c>
      <c r="AS2357" s="31">
        <f>(AE2357*'Propiedades físicas'!$F$7)/1000</f>
        <v>0.73924195443774898</v>
      </c>
      <c r="AT2357" s="31">
        <f t="shared" si="1513"/>
        <v>2058.5769023227786</v>
      </c>
      <c r="AU2357" s="31">
        <f t="shared" si="1514"/>
        <v>0.68843231968441521</v>
      </c>
      <c r="AV2357" s="31">
        <f t="shared" si="1518"/>
        <v>0.17367553623699633</v>
      </c>
      <c r="AW2357" s="31">
        <f t="shared" si="1518"/>
        <v>7.7794802895310766E-2</v>
      </c>
      <c r="AX2357" s="31">
        <f t="shared" si="1518"/>
        <v>5.2537826462974328E-2</v>
      </c>
      <c r="AY2357" s="31">
        <f t="shared" si="1515"/>
        <v>7.2004113253302969E-3</v>
      </c>
      <c r="AZ2357" s="31">
        <f t="shared" si="1515"/>
        <v>3.5910339497330964E-4</v>
      </c>
      <c r="BA2357" s="31">
        <f t="shared" si="1516"/>
        <v>1.0000000000000002</v>
      </c>
      <c r="BB2357" s="34">
        <f>AU2357*'Propiedades físicas'!$C$4+'Diseño reactor'!AV2357*'Propiedades físicas'!$C$5+'Diseño reactor'!AW2357*'Propiedades físicas'!$C$8+'Diseño reactor'!AX2357*'Propiedades físicas'!$C$9+'Diseño reactor'!AY2357*'Propiedades físicas'!$C$7+'Diseño reactor'!AZ2357*'Propiedades físicas'!$C$6</f>
        <v>875.34352201177933</v>
      </c>
      <c r="BC2357" s="45">
        <f>AU2357*'Propiedades físicas'!$L$4+'Diseño reactor'!AV2357*'Propiedades físicas'!$L$5+'Diseño reactor'!AW2357*'Propiedades físicas'!$L$8+AX2357*'Propiedades físicas'!$L$9+'Diseño reactor'!AY2357*'Propiedades físicas'!$L$7+'Diseño reactor'!AZ2357*'Propiedades físicas'!$L$6</f>
        <v>2.1177980089533852</v>
      </c>
      <c r="BD2357" s="29">
        <f t="shared" si="1493"/>
        <v>1.4192923279075642</v>
      </c>
      <c r="BE2357" s="58">
        <f t="shared" si="1494"/>
        <v>41.211318188941163</v>
      </c>
      <c r="BF2357" s="30">
        <f>AU2357*'Propiedades físicas'!$I$4+'Diseño reactor'!AV2357*'Propiedades físicas'!$I$5+'Diseño reactor'!AW2357*'Propiedades físicas'!$I$8+'Diseño reactor'!AX2357*'Propiedades físicas'!$I$9+'Diseño reactor'!AY2357*'Propiedades físicas'!$I$7+'Diseño reactor'!AZ2357*'Propiedades físicas'!$I$6</f>
        <v>1.9987681343881371E-2</v>
      </c>
      <c r="BG2357" s="24">
        <f>AU2357*'Propiedades físicas'!$O$4+'Diseño reactor'!AV2357*'Propiedades físicas'!$O$5+'Diseño reactor'!AW2357*'Propiedades físicas'!$O$8+'Diseño reactor'!AX2357*'Propiedades físicas'!$O$9+'Diseño reactor'!AY2357*'Propiedades físicas'!$O$7+'Diseño reactor'!AZ2357*'Propiedades físicas'!$O$6</f>
        <v>0.15446405184013101</v>
      </c>
      <c r="BH2357" s="54">
        <f t="shared" si="1495"/>
        <v>41117.84116616963</v>
      </c>
      <c r="BI2357" s="34">
        <f t="shared" si="1517"/>
        <v>274.04351529945461</v>
      </c>
      <c r="BJ2357" s="27">
        <f t="shared" si="1496"/>
        <v>4797.5377694612607</v>
      </c>
      <c r="BK2357" s="34">
        <f t="shared" si="1497"/>
        <v>570.03624825157749</v>
      </c>
      <c r="BL2357" s="27">
        <f t="shared" si="1498"/>
        <v>105.72064192364618</v>
      </c>
      <c r="BM2357" s="34">
        <f t="shared" si="1499"/>
        <v>1.1054421768707483</v>
      </c>
      <c r="BN2357" s="45">
        <f t="shared" si="1500"/>
        <v>2570.707122377486</v>
      </c>
      <c r="BO2357" s="45">
        <f t="shared" si="1501"/>
        <v>109.82596652253534</v>
      </c>
      <c r="BP2357" s="66">
        <f t="shared" si="1502"/>
        <v>6.6874263851506095</v>
      </c>
    </row>
    <row r="2358" spans="8:68">
      <c r="H2358" s="68">
        <v>2353</v>
      </c>
      <c r="I2358" s="31">
        <f>('Propiedades físicas'!$C$10*'Diseño reactor'!H2358)/1000</f>
        <v>2059.4521476043788</v>
      </c>
      <c r="J2358" s="31">
        <f t="shared" si="1479"/>
        <v>0.22141810895214725</v>
      </c>
      <c r="K2358" s="31">
        <f>(I2358*1000)/'Propiedades físicas'!$F$10</f>
        <v>13452.683818173095</v>
      </c>
      <c r="L2358" s="31">
        <f t="shared" si="1480"/>
        <v>1921.8119740247278</v>
      </c>
      <c r="M2358" s="31">
        <f t="shared" si="1481"/>
        <v>11530.871844148367</v>
      </c>
      <c r="N2358" s="31">
        <f t="shared" si="1482"/>
        <v>0.81674967021875378</v>
      </c>
      <c r="O2358" s="32">
        <f t="shared" si="1483"/>
        <v>4.9004980213125231</v>
      </c>
      <c r="P2358" s="33">
        <f t="shared" si="1484"/>
        <v>0.68524231689767046</v>
      </c>
      <c r="Q2358" s="31">
        <f t="shared" si="1485"/>
        <v>4.7444069136622478</v>
      </c>
      <c r="R2358" s="31">
        <f t="shared" si="1486"/>
        <v>0.11033295361439692</v>
      </c>
      <c r="S2358" s="31">
        <f t="shared" si="1487"/>
        <v>0.15609110765027404</v>
      </c>
      <c r="T2358" s="31">
        <f t="shared" si="1488"/>
        <v>1.7765045084182318E-2</v>
      </c>
      <c r="U2358" s="31">
        <f t="shared" si="1489"/>
        <v>3.4093546225041687E-3</v>
      </c>
      <c r="V2358" s="47">
        <f t="shared" si="1503"/>
        <v>6.7858947886953772E-4</v>
      </c>
      <c r="W2358" s="31">
        <f t="shared" si="1490"/>
        <v>0.16101304734639338</v>
      </c>
      <c r="X2358" s="34">
        <f>(S2358*H2358*'Propiedades físicas'!$F$5*60*24*365)/(1000000)</f>
        <v>56845.55389323592</v>
      </c>
      <c r="Y2358" s="34">
        <f>(U2358*H2358*'Propiedades físicas'!$F$7*60*24*365)/(1000000)</f>
        <v>388.2951206722243</v>
      </c>
      <c r="Z2358" s="31">
        <f t="shared" si="1504"/>
        <v>1612.3751716602185</v>
      </c>
      <c r="AA2358" s="31">
        <f t="shared" si="1520"/>
        <v>11163.589467847269</v>
      </c>
      <c r="AB2358" s="31">
        <f t="shared" si="1521"/>
        <v>259.61343985467596</v>
      </c>
      <c r="AC2358" s="31">
        <f t="shared" si="1522"/>
        <v>367.28237630109481</v>
      </c>
      <c r="AD2358" s="31">
        <f t="shared" si="1519"/>
        <v>41.801151083080995</v>
      </c>
      <c r="AE2358" s="31">
        <f t="shared" si="1508"/>
        <v>8.0222114267523086</v>
      </c>
      <c r="AF2358" s="31">
        <f t="shared" si="1509"/>
        <v>13452.683818173091</v>
      </c>
      <c r="AG2358" s="31">
        <f t="shared" si="1510"/>
        <v>0.11985527895051526</v>
      </c>
      <c r="AH2358" s="31">
        <f t="shared" si="1511"/>
        <v>0.82984106507925892</v>
      </c>
      <c r="AI2358" s="31">
        <f t="shared" si="1511"/>
        <v>1.9298263704374503E-2</v>
      </c>
      <c r="AJ2358" s="31">
        <f t="shared" si="1511"/>
        <v>2.730179206359826E-2</v>
      </c>
      <c r="AK2358" s="31">
        <f t="shared" si="1492"/>
        <v>3.1072722475356369E-3</v>
      </c>
      <c r="AL2358" s="31">
        <f t="shared" si="1492"/>
        <v>5.9632795471749561E-4</v>
      </c>
      <c r="AM2358" s="31">
        <f t="shared" si="1512"/>
        <v>1</v>
      </c>
      <c r="AN2358" s="31">
        <f>(Z2358*'Propiedades físicas'!$F$4)/1000</f>
        <v>1417.8904784545628</v>
      </c>
      <c r="AO2358" s="31">
        <f>(AA2358*'Propiedades físicas'!$F$6)/1000</f>
        <v>357.68140654982648</v>
      </c>
      <c r="AP2358" s="31">
        <f>(AB2358*'Propiedades físicas'!$F$9)/1000</f>
        <v>160.1685117183423</v>
      </c>
      <c r="AQ2358" s="31">
        <f>(AC2358*'Propiedades físicas'!$F$5)/1000</f>
        <v>108.15364134938339</v>
      </c>
      <c r="AR2358" s="31">
        <f>(AD2358*'Propiedades físicas'!$F$8)/1000</f>
        <v>14.81934408197387</v>
      </c>
      <c r="AS2358" s="31">
        <f>(AE2358*'Propiedades físicas'!$F$7)/1000</f>
        <v>0.73876545028962015</v>
      </c>
      <c r="AT2358" s="31">
        <f t="shared" si="1513"/>
        <v>2059.4521476043783</v>
      </c>
      <c r="AU2358" s="31">
        <f t="shared" si="1514"/>
        <v>0.68847944833479091</v>
      </c>
      <c r="AV2358" s="31">
        <f t="shared" si="1518"/>
        <v>0.17367794001229556</v>
      </c>
      <c r="AW2358" s="31">
        <f t="shared" si="1518"/>
        <v>7.7772388110428067E-2</v>
      </c>
      <c r="AX2358" s="31">
        <f t="shared" si="1518"/>
        <v>5.2515734087432535E-2</v>
      </c>
      <c r="AY2358" s="31">
        <f t="shared" si="1515"/>
        <v>7.1957700494338812E-3</v>
      </c>
      <c r="AZ2358" s="31">
        <f t="shared" si="1515"/>
        <v>3.5871940561909931E-4</v>
      </c>
      <c r="BA2358" s="31">
        <f t="shared" si="1516"/>
        <v>0.99999999999999989</v>
      </c>
      <c r="BB2358" s="34">
        <f>AU2358*'Propiedades físicas'!$C$4+'Diseño reactor'!AV2358*'Propiedades físicas'!$C$5+'Diseño reactor'!AW2358*'Propiedades físicas'!$C$8+'Diseño reactor'!AX2358*'Propiedades físicas'!$C$9+'Diseño reactor'!AY2358*'Propiedades físicas'!$C$7+'Diseño reactor'!AZ2358*'Propiedades físicas'!$C$6</f>
        <v>875.34339389279307</v>
      </c>
      <c r="BC2358" s="45">
        <f>AU2358*'Propiedades físicas'!$L$4+'Diseño reactor'!AV2358*'Propiedades físicas'!$L$5+'Diseño reactor'!AW2358*'Propiedades físicas'!$L$8+AX2358*'Propiedades físicas'!$L$9+'Diseño reactor'!AY2358*'Propiedades físicas'!$L$7+'Diseño reactor'!AZ2358*'Propiedades físicas'!$L$6</f>
        <v>2.1178315681097888</v>
      </c>
      <c r="BD2358" s="29">
        <f t="shared" si="1493"/>
        <v>1.4187639898384039</v>
      </c>
      <c r="BE2358" s="58">
        <f t="shared" si="1494"/>
        <v>41.210749283236872</v>
      </c>
      <c r="BF2358" s="30">
        <f>AU2358*'Propiedades físicas'!$I$4+'Diseño reactor'!AV2358*'Propiedades físicas'!$I$5+'Diseño reactor'!AW2358*'Propiedades físicas'!$I$8+'Diseño reactor'!AX2358*'Propiedades físicas'!$I$9+'Diseño reactor'!AY2358*'Propiedades físicas'!$I$7+'Diseño reactor'!AZ2358*'Propiedades físicas'!$I$6</f>
        <v>1.9987735915256263E-2</v>
      </c>
      <c r="BG2358" s="24">
        <f>AU2358*'Propiedades físicas'!$O$4+'Diseño reactor'!AV2358*'Propiedades físicas'!$O$5+'Diseño reactor'!AW2358*'Propiedades físicas'!$O$8+'Diseño reactor'!AX2358*'Propiedades físicas'!$O$9+'Diseño reactor'!AY2358*'Propiedades físicas'!$O$7+'Diseño reactor'!AZ2358*'Propiedades físicas'!$O$6</f>
        <v>0.15446568554899393</v>
      </c>
      <c r="BH2358" s="54">
        <f t="shared" si="1495"/>
        <v>41117.722886309042</v>
      </c>
      <c r="BI2358" s="34">
        <f t="shared" si="1517"/>
        <v>274.04570760115479</v>
      </c>
      <c r="BJ2358" s="27">
        <f t="shared" si="1496"/>
        <v>4797.5413621415773</v>
      </c>
      <c r="BK2358" s="34">
        <f t="shared" si="1497"/>
        <v>570.04270419450222</v>
      </c>
      <c r="BL2358" s="27">
        <f t="shared" si="1498"/>
        <v>105.72086398363453</v>
      </c>
      <c r="BM2358" s="34">
        <f t="shared" si="1499"/>
        <v>1.1054421768707483</v>
      </c>
      <c r="BN2358" s="45">
        <f t="shared" si="1500"/>
        <v>2571.9067492090844</v>
      </c>
      <c r="BO2358" s="45">
        <f t="shared" si="1501"/>
        <v>109.83302619452029</v>
      </c>
      <c r="BP2358" s="66">
        <f t="shared" si="1502"/>
        <v>6.6874254063505525</v>
      </c>
    </row>
    <row r="2359" spans="8:68">
      <c r="H2359" s="68">
        <v>2354</v>
      </c>
      <c r="I2359" s="31">
        <f>('Propiedades físicas'!$C$10*'Diseño reactor'!H2359)/1000</f>
        <v>2060.3273928859785</v>
      </c>
      <c r="J2359" s="31">
        <f t="shared" si="1479"/>
        <v>0.22132404858300872</v>
      </c>
      <c r="K2359" s="31">
        <f>(I2359*1000)/'Propiedades físicas'!$F$10</f>
        <v>13458.401065864628</v>
      </c>
      <c r="L2359" s="31">
        <f t="shared" si="1480"/>
        <v>1922.6287236949468</v>
      </c>
      <c r="M2359" s="31">
        <f t="shared" si="1481"/>
        <v>11535.772342169681</v>
      </c>
      <c r="N2359" s="31">
        <f t="shared" si="1482"/>
        <v>0.81674967021875389</v>
      </c>
      <c r="O2359" s="32">
        <f t="shared" si="1483"/>
        <v>4.900498021312524</v>
      </c>
      <c r="P2359" s="33">
        <f t="shared" si="1484"/>
        <v>0.6852891905174151</v>
      </c>
      <c r="Q2359" s="31">
        <f t="shared" si="1485"/>
        <v>4.7444725234454381</v>
      </c>
      <c r="R2359" s="31">
        <f t="shared" si="1486"/>
        <v>0.11030117183326532</v>
      </c>
      <c r="S2359" s="31">
        <f t="shared" si="1487"/>
        <v>0.15602549786708561</v>
      </c>
      <c r="T2359" s="31">
        <f t="shared" si="1488"/>
        <v>1.7753597570400233E-2</v>
      </c>
      <c r="U2359" s="31">
        <f t="shared" si="1489"/>
        <v>3.4057102976732673E-3</v>
      </c>
      <c r="V2359" s="47">
        <f t="shared" si="1503"/>
        <v>6.786358974055955E-4</v>
      </c>
      <c r="W2359" s="31">
        <f t="shared" si="1490"/>
        <v>0.1609556569103103</v>
      </c>
      <c r="X2359" s="34">
        <f>(S2359*H2359*'Propiedades físicas'!$F$5*60*24*365)/(1000000)</f>
        <v>56845.808600471755</v>
      </c>
      <c r="Y2359" s="34">
        <f>(U2359*H2359*'Propiedades físicas'!$F$7*60*24*365)/(1000000)</f>
        <v>388.04490944425692</v>
      </c>
      <c r="Z2359" s="31">
        <f t="shared" si="1504"/>
        <v>1613.1707544779952</v>
      </c>
      <c r="AA2359" s="31">
        <f t="shared" si="1520"/>
        <v>11168.488320190561</v>
      </c>
      <c r="AB2359" s="31">
        <f t="shared" si="1521"/>
        <v>259.64895849550658</v>
      </c>
      <c r="AC2359" s="31">
        <f t="shared" si="1522"/>
        <v>367.28402197911953</v>
      </c>
      <c r="AD2359" s="31">
        <f t="shared" si="1519"/>
        <v>41.79196868072215</v>
      </c>
      <c r="AE2359" s="31">
        <f t="shared" si="1508"/>
        <v>8.0170420407228704</v>
      </c>
      <c r="AF2359" s="31">
        <f t="shared" si="1509"/>
        <v>13458.401065864628</v>
      </c>
      <c r="AG2359" s="31">
        <f t="shared" si="1510"/>
        <v>0.11986347758424139</v>
      </c>
      <c r="AH2359" s="31">
        <f t="shared" si="1511"/>
        <v>0.8298525408429005</v>
      </c>
      <c r="AI2359" s="31">
        <f t="shared" si="1511"/>
        <v>1.9292704774125823E-2</v>
      </c>
      <c r="AJ2359" s="31">
        <f t="shared" si="1511"/>
        <v>2.7290316299956659E-2</v>
      </c>
      <c r="AK2359" s="31">
        <f t="shared" si="1492"/>
        <v>3.1052699704961014E-3</v>
      </c>
      <c r="AL2359" s="31">
        <f t="shared" si="1492"/>
        <v>5.9569052827954344E-4</v>
      </c>
      <c r="AM2359" s="31">
        <f t="shared" si="1512"/>
        <v>1</v>
      </c>
      <c r="AN2359" s="31">
        <f>(Z2359*'Propiedades físicas'!$F$4)/1000</f>
        <v>1418.5900980728595</v>
      </c>
      <c r="AO2359" s="31">
        <f>(AA2359*'Propiedades físicas'!$F$6)/1000</f>
        <v>357.8383657789056</v>
      </c>
      <c r="AP2359" s="31">
        <f>(AB2359*'Propiedades físicas'!$F$9)/1000</f>
        <v>160.19042494380275</v>
      </c>
      <c r="AQ2359" s="31">
        <f>(AC2359*'Propiedades físicas'!$F$5)/1000</f>
        <v>108.15412595219134</v>
      </c>
      <c r="AR2359" s="31">
        <f>(AD2359*'Propiedades físicas'!$F$8)/1000</f>
        <v>14.816088736689611</v>
      </c>
      <c r="AS2359" s="31">
        <f>(AE2359*'Propiedades físicas'!$F$7)/1000</f>
        <v>0.73828940153016909</v>
      </c>
      <c r="AT2359" s="31">
        <f t="shared" si="1513"/>
        <v>2060.327392885979</v>
      </c>
      <c r="AU2359" s="31">
        <f t="shared" si="1514"/>
        <v>0.68852654338871189</v>
      </c>
      <c r="AV2359" s="31">
        <f t="shared" si="1518"/>
        <v>0.17368034178183098</v>
      </c>
      <c r="AW2359" s="31">
        <f t="shared" si="1518"/>
        <v>7.774998551051536E-2</v>
      </c>
      <c r="AX2359" s="31">
        <f t="shared" si="1518"/>
        <v>5.2493660146262354E-2</v>
      </c>
      <c r="AY2359" s="31">
        <f t="shared" si="1515"/>
        <v>7.1911332091431123E-3</v>
      </c>
      <c r="AZ2359" s="31">
        <f t="shared" si="1515"/>
        <v>3.5833596353636744E-4</v>
      </c>
      <c r="BA2359" s="31">
        <f t="shared" si="1516"/>
        <v>1</v>
      </c>
      <c r="BB2359" s="34">
        <f>AU2359*'Propiedades físicas'!$C$4+'Diseño reactor'!AV2359*'Propiedades físicas'!$C$5+'Diseño reactor'!AW2359*'Propiedades físicas'!$C$8+'Diseño reactor'!AX2359*'Propiedades físicas'!$C$9+'Diseño reactor'!AY2359*'Propiedades físicas'!$C$7+'Diseño reactor'!AZ2359*'Propiedades físicas'!$C$6</f>
        <v>875.34326594893946</v>
      </c>
      <c r="BC2359" s="45">
        <f>AU2359*'Propiedades físicas'!$L$4+'Diseño reactor'!AV2359*'Propiedades físicas'!$L$5+'Diseño reactor'!AW2359*'Propiedades físicas'!$L$8+AX2359*'Propiedades físicas'!$L$9+'Diseño reactor'!AY2359*'Propiedades físicas'!$L$7+'Diseño reactor'!AZ2359*'Propiedades físicas'!$L$6</f>
        <v>2.1178651023741453</v>
      </c>
      <c r="BD2359" s="29">
        <f t="shared" si="1493"/>
        <v>1.4182360454949836</v>
      </c>
      <c r="BE2359" s="58">
        <f t="shared" si="1494"/>
        <v>41.210180806852136</v>
      </c>
      <c r="BF2359" s="30">
        <f>AU2359*'Propiedades físicas'!$I$4+'Diseño reactor'!AV2359*'Propiedades físicas'!$I$5+'Diseño reactor'!AW2359*'Propiedades físicas'!$I$8+'Diseño reactor'!AX2359*'Propiedades físicas'!$I$9+'Diseño reactor'!AY2359*'Propiedades físicas'!$I$7+'Diseño reactor'!AZ2359*'Propiedades físicas'!$I$6</f>
        <v>1.9987790404005723E-2</v>
      </c>
      <c r="BG2359" s="24">
        <f>AU2359*'Propiedades físicas'!$O$4+'Diseño reactor'!AV2359*'Propiedades físicas'!$O$5+'Diseño reactor'!AW2359*'Propiedades físicas'!$O$8+'Diseño reactor'!AX2359*'Propiedades físicas'!$O$9+'Diseño reactor'!AY2359*'Propiedades físicas'!$O$7+'Diseño reactor'!AZ2359*'Propiedades físicas'!$O$6</f>
        <v>0.15446731809382619</v>
      </c>
      <c r="BH2359" s="54">
        <f t="shared" si="1495"/>
        <v>41117.604785292591</v>
      </c>
      <c r="BI2359" s="34">
        <f t="shared" si="1517"/>
        <v>274.04789759151294</v>
      </c>
      <c r="BJ2359" s="27">
        <f t="shared" si="1496"/>
        <v>4797.5449551196834</v>
      </c>
      <c r="BK2359" s="34">
        <f t="shared" si="1497"/>
        <v>570.04915588607946</v>
      </c>
      <c r="BL2359" s="27">
        <f t="shared" si="1498"/>
        <v>105.72108589329972</v>
      </c>
      <c r="BM2359" s="34">
        <f t="shared" si="1499"/>
        <v>1.1054421768707483</v>
      </c>
      <c r="BN2359" s="45">
        <f t="shared" si="1500"/>
        <v>2573.1063920764354</v>
      </c>
      <c r="BO2359" s="45">
        <f t="shared" si="1501"/>
        <v>109.84008083453898</v>
      </c>
      <c r="BP2359" s="66">
        <f t="shared" si="1502"/>
        <v>6.6874244288884697</v>
      </c>
    </row>
    <row r="2360" spans="8:68">
      <c r="H2360" s="68">
        <v>2355</v>
      </c>
      <c r="I2360" s="31">
        <f>('Propiedades físicas'!$C$10*'Diseño reactor'!H2360)/1000</f>
        <v>2061.2026381675782</v>
      </c>
      <c r="J2360" s="31">
        <f t="shared" si="1479"/>
        <v>0.2212300680952877</v>
      </c>
      <c r="K2360" s="31">
        <f>(I2360*1000)/'Propiedades físicas'!$F$10</f>
        <v>13464.118313556157</v>
      </c>
      <c r="L2360" s="31">
        <f t="shared" si="1480"/>
        <v>1923.4454733651651</v>
      </c>
      <c r="M2360" s="31">
        <f t="shared" si="1481"/>
        <v>11540.672840190991</v>
      </c>
      <c r="N2360" s="31">
        <f t="shared" si="1482"/>
        <v>0.81674967021875378</v>
      </c>
      <c r="O2360" s="32">
        <f t="shared" si="1483"/>
        <v>4.9004980213125231</v>
      </c>
      <c r="P2360" s="33">
        <f t="shared" si="1484"/>
        <v>0.6853360307344134</v>
      </c>
      <c r="Q2360" s="31">
        <f t="shared" si="1485"/>
        <v>4.7445380785046591</v>
      </c>
      <c r="R2360" s="31">
        <f t="shared" si="1486"/>
        <v>0.1102694073257957</v>
      </c>
      <c r="S2360" s="31">
        <f t="shared" si="1487"/>
        <v>0.15595994280786277</v>
      </c>
      <c r="T2360" s="31">
        <f t="shared" si="1488"/>
        <v>1.7742160993567142E-2</v>
      </c>
      <c r="U2360" s="31">
        <f t="shared" si="1489"/>
        <v>3.402071164977614E-3</v>
      </c>
      <c r="V2360" s="47">
        <f t="shared" si="1503"/>
        <v>6.7868228286320552E-4</v>
      </c>
      <c r="W2360" s="31">
        <f t="shared" si="1490"/>
        <v>0.16089830737139241</v>
      </c>
      <c r="X2360" s="34">
        <f>(S2360*H2360*'Propiedades físicas'!$F$5*60*24*365)/(1000000)</f>
        <v>56846.062944821584</v>
      </c>
      <c r="Y2360" s="34">
        <f>(U2360*H2360*'Propiedades físicas'!$F$7*60*24*365)/(1000000)</f>
        <v>387.79493726797261</v>
      </c>
      <c r="Z2360" s="31">
        <f t="shared" si="1504"/>
        <v>1613.9663523795437</v>
      </c>
      <c r="AA2360" s="31">
        <f t="shared" si="1520"/>
        <v>11173.387174878473</v>
      </c>
      <c r="AB2360" s="31">
        <f t="shared" si="1521"/>
        <v>259.68445425224888</v>
      </c>
      <c r="AC2360" s="31">
        <f t="shared" si="1522"/>
        <v>367.28566531251681</v>
      </c>
      <c r="AD2360" s="31">
        <f t="shared" si="1519"/>
        <v>41.782789139850621</v>
      </c>
      <c r="AE2360" s="31">
        <f t="shared" si="1508"/>
        <v>8.0118775935222803</v>
      </c>
      <c r="AF2360" s="31">
        <f t="shared" si="1509"/>
        <v>13464.118313556155</v>
      </c>
      <c r="AG2360" s="31">
        <f t="shared" si="1510"/>
        <v>0.1198716703755154</v>
      </c>
      <c r="AH2360" s="31">
        <f t="shared" si="1511"/>
        <v>0.82986400703480956</v>
      </c>
      <c r="AI2360" s="31">
        <f t="shared" si="1511"/>
        <v>1.9287148865201914E-2</v>
      </c>
      <c r="AJ2360" s="31">
        <f t="shared" si="1511"/>
        <v>2.7278850108047585E-2</v>
      </c>
      <c r="AK2360" s="31">
        <f t="shared" si="1492"/>
        <v>3.1032696064310587E-3</v>
      </c>
      <c r="AL2360" s="31">
        <f t="shared" si="1492"/>
        <v>5.950540099945227E-4</v>
      </c>
      <c r="AM2360" s="31">
        <f t="shared" si="1512"/>
        <v>0.99999999999999989</v>
      </c>
      <c r="AN2360" s="31">
        <f>(Z2360*'Propiedades físicas'!$F$4)/1000</f>
        <v>1419.2897309555231</v>
      </c>
      <c r="AO2360" s="31">
        <f>(AA2360*'Propiedades físicas'!$F$6)/1000</f>
        <v>357.99532508310631</v>
      </c>
      <c r="AP2360" s="31">
        <f>(AB2360*'Propiedades físicas'!$F$9)/1000</f>
        <v>160.21232405092493</v>
      </c>
      <c r="AQ2360" s="31">
        <f>(AC2360*'Propiedades físicas'!$F$5)/1000</f>
        <v>108.15460986457684</v>
      </c>
      <c r="AR2360" s="31">
        <f>(AD2360*'Propiedades físicas'!$F$8)/1000</f>
        <v>14.812834405859835</v>
      </c>
      <c r="AS2360" s="31">
        <f>(AE2360*'Propiedades físicas'!$F$7)/1000</f>
        <v>0.73781380758746684</v>
      </c>
      <c r="AT2360" s="31">
        <f t="shared" si="1513"/>
        <v>2061.2026381675782</v>
      </c>
      <c r="AU2360" s="31">
        <f t="shared" si="1514"/>
        <v>0.68857360488208974</v>
      </c>
      <c r="AV2360" s="31">
        <f t="shared" si="1518"/>
        <v>0.17368274154809268</v>
      </c>
      <c r="AW2360" s="31">
        <f t="shared" si="1518"/>
        <v>7.7727595086601806E-2</v>
      </c>
      <c r="AX2360" s="31">
        <f t="shared" si="1518"/>
        <v>5.2471604616578092E-2</v>
      </c>
      <c r="AY2360" s="31">
        <f t="shared" si="1515"/>
        <v>7.1865007988872629E-3</v>
      </c>
      <c r="AZ2360" s="31">
        <f t="shared" si="1515"/>
        <v>3.5795306775047981E-4</v>
      </c>
      <c r="BA2360" s="31">
        <f t="shared" si="1516"/>
        <v>1</v>
      </c>
      <c r="BB2360" s="34">
        <f>AU2360*'Propiedades físicas'!$C$4+'Diseño reactor'!AV2360*'Propiedades físicas'!$C$5+'Diseño reactor'!AW2360*'Propiedades físicas'!$C$8+'Diseño reactor'!AX2360*'Propiedades físicas'!$C$9+'Diseño reactor'!AY2360*'Propiedades físicas'!$C$7+'Diseño reactor'!AZ2360*'Propiedades físicas'!$C$6</f>
        <v>875.34313817992302</v>
      </c>
      <c r="BC2360" s="45">
        <f>AU2360*'Propiedades físicas'!$L$4+'Diseño reactor'!AV2360*'Propiedades físicas'!$L$5+'Diseño reactor'!AW2360*'Propiedades físicas'!$L$8+AX2360*'Propiedades físicas'!$L$9+'Diseño reactor'!AY2360*'Propiedades físicas'!$L$7+'Diseño reactor'!AZ2360*'Propiedades físicas'!$L$6</f>
        <v>2.1178986117739713</v>
      </c>
      <c r="BD2360" s="29">
        <f t="shared" si="1493"/>
        <v>1.4177084944369047</v>
      </c>
      <c r="BE2360" s="58">
        <f t="shared" si="1494"/>
        <v>41.209612759299908</v>
      </c>
      <c r="BF2360" s="30">
        <f>AU2360*'Propiedades físicas'!$I$4+'Diseño reactor'!AV2360*'Propiedades físicas'!$I$5+'Diseño reactor'!AW2360*'Propiedades físicas'!$I$8+'Diseño reactor'!AX2360*'Propiedades físicas'!$I$9+'Diseño reactor'!AY2360*'Propiedades físicas'!$I$7+'Diseño reactor'!AZ2360*'Propiedades físicas'!$I$6</f>
        <v>1.9987844810270376E-2</v>
      </c>
      <c r="BG2360" s="24">
        <f>AU2360*'Propiedades físicas'!$O$4+'Diseño reactor'!AV2360*'Propiedades físicas'!$O$5+'Diseño reactor'!AW2360*'Propiedades físicas'!$O$8+'Diseño reactor'!AX2360*'Propiedades físicas'!$O$9+'Diseño reactor'!AY2360*'Propiedades físicas'!$O$7+'Diseño reactor'!AZ2360*'Propiedades físicas'!$O$6</f>
        <v>0.15446894947584994</v>
      </c>
      <c r="BH2360" s="54">
        <f t="shared" si="1495"/>
        <v>41117.486862814199</v>
      </c>
      <c r="BI2360" s="34">
        <f t="shared" si="1517"/>
        <v>274.05008527389214</v>
      </c>
      <c r="BJ2360" s="27">
        <f t="shared" si="1496"/>
        <v>4797.5485483918201</v>
      </c>
      <c r="BK2360" s="34">
        <f t="shared" si="1497"/>
        <v>570.05560333036408</v>
      </c>
      <c r="BL2360" s="27">
        <f t="shared" si="1498"/>
        <v>105.72130765278939</v>
      </c>
      <c r="BM2360" s="34">
        <f t="shared" si="1499"/>
        <v>1.1054421768707483</v>
      </c>
      <c r="BN2360" s="45">
        <f t="shared" si="1500"/>
        <v>2574.3060509619181</v>
      </c>
      <c r="BO2360" s="45">
        <f t="shared" si="1501"/>
        <v>109.84713044796933</v>
      </c>
      <c r="BP2360" s="66">
        <f t="shared" si="1502"/>
        <v>6.6874234527621033</v>
      </c>
    </row>
    <row r="2361" spans="8:68">
      <c r="H2361" s="68">
        <v>2356</v>
      </c>
      <c r="I2361" s="31">
        <f>('Propiedades físicas'!$C$10*'Diseño reactor'!H2361)/1000</f>
        <v>2062.077883449178</v>
      </c>
      <c r="J2361" s="31">
        <f t="shared" si="1479"/>
        <v>0.22113616738726763</v>
      </c>
      <c r="K2361" s="31">
        <f>(I2361*1000)/'Propiedades físicas'!$F$10</f>
        <v>13469.835561247688</v>
      </c>
      <c r="L2361" s="31">
        <f t="shared" si="1480"/>
        <v>1924.2622230353838</v>
      </c>
      <c r="M2361" s="31">
        <f t="shared" si="1481"/>
        <v>11545.573338212303</v>
      </c>
      <c r="N2361" s="31">
        <f t="shared" si="1482"/>
        <v>0.81674967021875378</v>
      </c>
      <c r="O2361" s="32">
        <f t="shared" si="1483"/>
        <v>4.9004980213125231</v>
      </c>
      <c r="P2361" s="33">
        <f t="shared" si="1484"/>
        <v>0.6853828375843577</v>
      </c>
      <c r="Q2361" s="31">
        <f t="shared" si="1485"/>
        <v>4.744603578907828</v>
      </c>
      <c r="R2361" s="31">
        <f t="shared" si="1486"/>
        <v>0.11023766007927119</v>
      </c>
      <c r="S2361" s="31">
        <f t="shared" si="1487"/>
        <v>0.15589444240469497</v>
      </c>
      <c r="T2361" s="31">
        <f t="shared" si="1488"/>
        <v>1.773073533995111E-2</v>
      </c>
      <c r="U2361" s="31">
        <f t="shared" si="1489"/>
        <v>3.3984372151738434E-3</v>
      </c>
      <c r="V2361" s="47">
        <f t="shared" si="1503"/>
        <v>6.7872863527771354E-4</v>
      </c>
      <c r="W2361" s="31">
        <f t="shared" si="1490"/>
        <v>0.1608409986859396</v>
      </c>
      <c r="X2361" s="34">
        <f>(S2361*H2361*'Propiedades físicas'!$F$5*60*24*365)/(1000000)</f>
        <v>56846.316926931504</v>
      </c>
      <c r="Y2361" s="34">
        <f>(U2361*H2361*'Propiedades físicas'!$F$7*60*24*365)/(1000000)</f>
        <v>387.5452038432291</v>
      </c>
      <c r="Z2361" s="31">
        <f t="shared" si="1504"/>
        <v>1614.7619653487468</v>
      </c>
      <c r="AA2361" s="31">
        <f t="shared" si="1520"/>
        <v>11178.286031906842</v>
      </c>
      <c r="AB2361" s="31">
        <f t="shared" si="1521"/>
        <v>259.71992714676293</v>
      </c>
      <c r="AC2361" s="31">
        <f t="shared" si="1522"/>
        <v>367.28730630546136</v>
      </c>
      <c r="AD2361" s="31">
        <f t="shared" si="1519"/>
        <v>41.773612460924817</v>
      </c>
      <c r="AE2361" s="31">
        <f t="shared" si="1508"/>
        <v>8.0067180789495751</v>
      </c>
      <c r="AF2361" s="31">
        <f t="shared" si="1509"/>
        <v>13469.83556124769</v>
      </c>
      <c r="AG2361" s="31">
        <f t="shared" si="1510"/>
        <v>0.11987985733058006</v>
      </c>
      <c r="AH2361" s="31">
        <f t="shared" si="1511"/>
        <v>0.82987546366686415</v>
      </c>
      <c r="AI2361" s="31">
        <f t="shared" si="1511"/>
        <v>1.9281595975378447E-2</v>
      </c>
      <c r="AJ2361" s="31">
        <f t="shared" si="1511"/>
        <v>2.7267393475992822E-2</v>
      </c>
      <c r="AK2361" s="31">
        <f t="shared" si="1492"/>
        <v>3.1012711529386622E-3</v>
      </c>
      <c r="AL2361" s="31">
        <f t="shared" si="1492"/>
        <v>5.9441839824568175E-4</v>
      </c>
      <c r="AM2361" s="31">
        <f t="shared" si="1512"/>
        <v>0.99999999999999989</v>
      </c>
      <c r="AN2361" s="31">
        <f>(Z2361*'Propiedades físicas'!$F$4)/1000</f>
        <v>1419.9893770883809</v>
      </c>
      <c r="AO2361" s="31">
        <f>(AA2361*'Propiedades físicas'!$F$6)/1000</f>
        <v>358.15228446229526</v>
      </c>
      <c r="AP2361" s="31">
        <f>(AB2361*'Propiedades físicas'!$F$9)/1000</f>
        <v>160.23420905319537</v>
      </c>
      <c r="AQ2361" s="31">
        <f>(AC2361*'Propiedades físicas'!$F$5)/1000</f>
        <v>108.15509308776922</v>
      </c>
      <c r="AR2361" s="31">
        <f>(AD2361*'Propiedades físicas'!$F$8)/1000</f>
        <v>14.809581089647061</v>
      </c>
      <c r="AS2361" s="31">
        <f>(AE2361*'Propiedades físicas'!$F$7)/1000</f>
        <v>0.73733866789046631</v>
      </c>
      <c r="AT2361" s="31">
        <f t="shared" si="1513"/>
        <v>2062.0778834491784</v>
      </c>
      <c r="AU2361" s="31">
        <f t="shared" si="1514"/>
        <v>0.68862063285078523</v>
      </c>
      <c r="AV2361" s="31">
        <f t="shared" si="1518"/>
        <v>0.17368513931356666</v>
      </c>
      <c r="AW2361" s="31">
        <f t="shared" si="1518"/>
        <v>7.7705216829723339E-2</v>
      </c>
      <c r="AX2361" s="31">
        <f t="shared" si="1518"/>
        <v>5.2449567475531672E-2</v>
      </c>
      <c r="AY2361" s="31">
        <f t="shared" si="1515"/>
        <v>7.1818728131041783E-3</v>
      </c>
      <c r="AZ2361" s="31">
        <f t="shared" si="1515"/>
        <v>3.5757071728888392E-4</v>
      </c>
      <c r="BA2361" s="31">
        <f t="shared" si="1516"/>
        <v>1</v>
      </c>
      <c r="BB2361" s="34">
        <f>AU2361*'Propiedades físicas'!$C$4+'Diseño reactor'!AV2361*'Propiedades físicas'!$C$5+'Diseño reactor'!AW2361*'Propiedades físicas'!$C$8+'Diseño reactor'!AX2361*'Propiedades físicas'!$C$9+'Diseño reactor'!AY2361*'Propiedades físicas'!$C$7+'Diseño reactor'!AZ2361*'Propiedades físicas'!$C$6</f>
        <v>875.34301058544895</v>
      </c>
      <c r="BC2361" s="45">
        <f>AU2361*'Propiedades físicas'!$L$4+'Diseño reactor'!AV2361*'Propiedades físicas'!$L$5+'Diseño reactor'!AW2361*'Propiedades físicas'!$L$8+AX2361*'Propiedades físicas'!$L$9+'Diseño reactor'!AY2361*'Propiedades físicas'!$L$7+'Diseño reactor'!AZ2361*'Propiedades físicas'!$L$6</f>
        <v>2.1179320963367414</v>
      </c>
      <c r="BD2361" s="29">
        <f t="shared" si="1493"/>
        <v>1.417181336224429</v>
      </c>
      <c r="BE2361" s="58">
        <f t="shared" si="1494"/>
        <v>41.209045140093906</v>
      </c>
      <c r="BF2361" s="30">
        <f>AU2361*'Propiedades físicas'!$I$4+'Diseño reactor'!AV2361*'Propiedades físicas'!$I$5+'Diseño reactor'!AW2361*'Propiedades físicas'!$I$8+'Diseño reactor'!AX2361*'Propiedades físicas'!$I$9+'Diseño reactor'!AY2361*'Propiedades físicas'!$I$7+'Diseño reactor'!AZ2361*'Propiedades físicas'!$I$6</f>
        <v>1.9987899134190565E-2</v>
      </c>
      <c r="BG2361" s="24">
        <f>AU2361*'Propiedades físicas'!$O$4+'Diseño reactor'!AV2361*'Propiedades físicas'!$O$5+'Diseño reactor'!AW2361*'Propiedades físicas'!$O$8+'Diseño reactor'!AX2361*'Propiedades físicas'!$O$9+'Diseño reactor'!AY2361*'Propiedades físicas'!$O$7+'Diseño reactor'!AZ2361*'Propiedades físicas'!$O$6</f>
        <v>0.15447057969628591</v>
      </c>
      <c r="BH2361" s="54">
        <f t="shared" si="1495"/>
        <v>41117.3691185684</v>
      </c>
      <c r="BI2361" s="34">
        <f t="shared" si="1517"/>
        <v>274.05227065164837</v>
      </c>
      <c r="BJ2361" s="27">
        <f t="shared" si="1496"/>
        <v>4797.5521419542665</v>
      </c>
      <c r="BK2361" s="34">
        <f t="shared" si="1497"/>
        <v>570.06204653141049</v>
      </c>
      <c r="BL2361" s="27">
        <f t="shared" si="1498"/>
        <v>105.72152926225122</v>
      </c>
      <c r="BM2361" s="34">
        <f t="shared" si="1499"/>
        <v>1.1054421768707483</v>
      </c>
      <c r="BN2361" s="45">
        <f t="shared" si="1500"/>
        <v>2575.5057258479264</v>
      </c>
      <c r="BO2361" s="45">
        <f t="shared" si="1501"/>
        <v>109.85417504018167</v>
      </c>
      <c r="BP2361" s="66">
        <f t="shared" si="1502"/>
        <v>6.6874224779692</v>
      </c>
    </row>
    <row r="2362" spans="8:68">
      <c r="H2362" s="68">
        <v>2357</v>
      </c>
      <c r="I2362" s="31">
        <f>('Propiedades físicas'!$C$10*'Diseño reactor'!H2362)/1000</f>
        <v>2062.9531287307777</v>
      </c>
      <c r="J2362" s="31">
        <f t="shared" si="1479"/>
        <v>0.22104234635740458</v>
      </c>
      <c r="K2362" s="31">
        <f>(I2362*1000)/'Propiedades físicas'!$F$10</f>
        <v>13475.552808939217</v>
      </c>
      <c r="L2362" s="31">
        <f t="shared" si="1480"/>
        <v>1925.0789727056024</v>
      </c>
      <c r="M2362" s="31">
        <f t="shared" si="1481"/>
        <v>11550.473836233614</v>
      </c>
      <c r="N2362" s="31">
        <f t="shared" si="1482"/>
        <v>0.81674967021875367</v>
      </c>
      <c r="O2362" s="32">
        <f t="shared" si="1483"/>
        <v>4.9004980213125222</v>
      </c>
      <c r="P2362" s="33">
        <f t="shared" si="1484"/>
        <v>0.68542961110288914</v>
      </c>
      <c r="Q2362" s="31">
        <f t="shared" si="1485"/>
        <v>4.7446690247227385</v>
      </c>
      <c r="R2362" s="31">
        <f t="shared" si="1486"/>
        <v>0.11020593008098498</v>
      </c>
      <c r="S2362" s="31">
        <f t="shared" si="1487"/>
        <v>0.15582899658978266</v>
      </c>
      <c r="T2362" s="31">
        <f t="shared" si="1488"/>
        <v>1.7719320595841352E-2</v>
      </c>
      <c r="U2362" s="31">
        <f t="shared" si="1489"/>
        <v>3.3948084390383244E-3</v>
      </c>
      <c r="V2362" s="47">
        <f t="shared" si="1503"/>
        <v>6.7877495468441457E-4</v>
      </c>
      <c r="W2362" s="31">
        <f t="shared" si="1490"/>
        <v>0.1607837308103138</v>
      </c>
      <c r="X2362" s="34">
        <f>(S2362*H2362*'Propiedades físicas'!$F$5*60*24*365)/(1000000)</f>
        <v>56846.57054744607</v>
      </c>
      <c r="Y2362" s="34">
        <f>(U2362*H2362*'Propiedades físicas'!$F$7*60*24*365)/(1000000)</f>
        <v>387.29570887034617</v>
      </c>
      <c r="Z2362" s="31">
        <f t="shared" si="1504"/>
        <v>1615.5575933695097</v>
      </c>
      <c r="AA2362" s="31">
        <f t="shared" si="1520"/>
        <v>11183.184891271494</v>
      </c>
      <c r="AB2362" s="31">
        <f t="shared" si="1521"/>
        <v>259.75537720088158</v>
      </c>
      <c r="AC2362" s="31">
        <f t="shared" si="1522"/>
        <v>367.28894496211774</v>
      </c>
      <c r="AD2362" s="31">
        <f t="shared" si="1519"/>
        <v>41.764438644398069</v>
      </c>
      <c r="AE2362" s="31">
        <f t="shared" si="1508"/>
        <v>8.0015634908133304</v>
      </c>
      <c r="AF2362" s="31">
        <f t="shared" si="1509"/>
        <v>13475.552808939216</v>
      </c>
      <c r="AG2362" s="31">
        <f t="shared" si="1510"/>
        <v>0.11988803845566949</v>
      </c>
      <c r="AH2362" s="31">
        <f t="shared" si="1511"/>
        <v>0.82988691075092336</v>
      </c>
      <c r="AI2362" s="31">
        <f t="shared" si="1511"/>
        <v>1.9276046102432907E-2</v>
      </c>
      <c r="AJ2362" s="31">
        <f t="shared" si="1511"/>
        <v>2.7255946391933617E-2</v>
      </c>
      <c r="AK2362" s="31">
        <f t="shared" si="1492"/>
        <v>3.0992746076207714E-3</v>
      </c>
      <c r="AL2362" s="31">
        <f t="shared" si="1492"/>
        <v>5.937836914197219E-4</v>
      </c>
      <c r="AM2362" s="31">
        <f t="shared" si="1512"/>
        <v>0.99999999999999989</v>
      </c>
      <c r="AN2362" s="31">
        <f>(Z2362*'Propiedades físicas'!$F$4)/1000</f>
        <v>1420.6890364572794</v>
      </c>
      <c r="AO2362" s="31">
        <f>(AA2362*'Propiedades físicas'!$F$6)/1000</f>
        <v>358.30924391633869</v>
      </c>
      <c r="AP2362" s="31">
        <f>(AB2362*'Propiedades físicas'!$F$9)/1000</f>
        <v>160.25607996408388</v>
      </c>
      <c r="AQ2362" s="31">
        <f>(AC2362*'Propiedades físicas'!$F$5)/1000</f>
        <v>108.15557562299482</v>
      </c>
      <c r="AR2362" s="31">
        <f>(AD2362*'Propiedades físicas'!$F$8)/1000</f>
        <v>14.806328788211998</v>
      </c>
      <c r="AS2362" s="31">
        <f>(AE2362*'Propiedades físicas'!$F$7)/1000</f>
        <v>0.7368639818689996</v>
      </c>
      <c r="AT2362" s="31">
        <f t="shared" si="1513"/>
        <v>2062.9531287307777</v>
      </c>
      <c r="AU2362" s="31">
        <f t="shared" si="1514"/>
        <v>0.68866762733060816</v>
      </c>
      <c r="AV2362" s="31">
        <f t="shared" si="1518"/>
        <v>0.17368753508073487</v>
      </c>
      <c r="AW2362" s="31">
        <f t="shared" si="1518"/>
        <v>7.7682850730923139E-2</v>
      </c>
      <c r="AX2362" s="31">
        <f t="shared" si="1518"/>
        <v>5.2427548700312465E-2</v>
      </c>
      <c r="AY2362" s="31">
        <f t="shared" si="1515"/>
        <v>7.1772492462402783E-3</v>
      </c>
      <c r="AZ2362" s="31">
        <f t="shared" si="1515"/>
        <v>3.5718891118110462E-4</v>
      </c>
      <c r="BA2362" s="31">
        <f t="shared" si="1516"/>
        <v>1</v>
      </c>
      <c r="BB2362" s="34">
        <f>AU2362*'Propiedades físicas'!$C$4+'Diseño reactor'!AV2362*'Propiedades físicas'!$C$5+'Diseño reactor'!AW2362*'Propiedades físicas'!$C$8+'Diseño reactor'!AX2362*'Propiedades físicas'!$C$9+'Diseño reactor'!AY2362*'Propiedades físicas'!$C$7+'Diseño reactor'!AZ2362*'Propiedades físicas'!$C$6</f>
        <v>875.34288316522316</v>
      </c>
      <c r="BC2362" s="45">
        <f>AU2362*'Propiedades físicas'!$L$4+'Diseño reactor'!AV2362*'Propiedades físicas'!$L$5+'Diseño reactor'!AW2362*'Propiedades físicas'!$L$8+AX2362*'Propiedades físicas'!$L$9+'Diseño reactor'!AY2362*'Propiedades físicas'!$L$7+'Diseño reactor'!AZ2362*'Propiedades físicas'!$L$6</f>
        <v>2.11796555608989</v>
      </c>
      <c r="BD2362" s="29">
        <f t="shared" si="1493"/>
        <v>1.4166545704184699</v>
      </c>
      <c r="BE2362" s="58">
        <f t="shared" si="1494"/>
        <v>41.208477948748552</v>
      </c>
      <c r="BF2362" s="30">
        <f>AU2362*'Propiedades físicas'!$I$4+'Diseño reactor'!AV2362*'Propiedades físicas'!$I$5+'Diseño reactor'!AW2362*'Propiedades físicas'!$I$8+'Diseño reactor'!AX2362*'Propiedades físicas'!$I$9+'Diseño reactor'!AY2362*'Propiedades físicas'!$I$7+'Diseño reactor'!AZ2362*'Propiedades físicas'!$I$6</f>
        <v>1.9987953375906368E-2</v>
      </c>
      <c r="BG2362" s="24">
        <f>AU2362*'Propiedades físicas'!$O$4+'Diseño reactor'!AV2362*'Propiedades físicas'!$O$5+'Diseño reactor'!AW2362*'Propiedades físicas'!$O$8+'Diseño reactor'!AX2362*'Propiedades físicas'!$O$9+'Diseño reactor'!AY2362*'Propiedades físicas'!$O$7+'Diseño reactor'!AZ2362*'Propiedades físicas'!$O$6</f>
        <v>0.15447220875635301</v>
      </c>
      <c r="BH2362" s="54">
        <f t="shared" si="1495"/>
        <v>41117.251552250316</v>
      </c>
      <c r="BI2362" s="34">
        <f t="shared" si="1517"/>
        <v>274.05445372813222</v>
      </c>
      <c r="BJ2362" s="27">
        <f t="shared" si="1496"/>
        <v>4797.5557358032966</v>
      </c>
      <c r="BK2362" s="34">
        <f t="shared" si="1497"/>
        <v>570.06848549326583</v>
      </c>
      <c r="BL2362" s="27">
        <f t="shared" si="1498"/>
        <v>105.72175072183258</v>
      </c>
      <c r="BM2362" s="34">
        <f t="shared" si="1499"/>
        <v>1.1054421768707483</v>
      </c>
      <c r="BN2362" s="45">
        <f t="shared" si="1500"/>
        <v>2576.7054167168867</v>
      </c>
      <c r="BO2362" s="45">
        <f t="shared" si="1501"/>
        <v>109.86121461653852</v>
      </c>
      <c r="BP2362" s="66">
        <f t="shared" si="1502"/>
        <v>6.6874215045075154</v>
      </c>
    </row>
    <row r="2363" spans="8:68">
      <c r="H2363" s="68">
        <v>2358</v>
      </c>
      <c r="I2363" s="31">
        <f>('Propiedades físicas'!$C$10*'Diseño reactor'!H2363)/1000</f>
        <v>2063.8283740123779</v>
      </c>
      <c r="J2363" s="31">
        <f t="shared" si="1479"/>
        <v>0.22094860490432675</v>
      </c>
      <c r="K2363" s="31">
        <f>(I2363*1000)/'Propiedades físicas'!$F$10</f>
        <v>13481.270056630754</v>
      </c>
      <c r="L2363" s="31">
        <f t="shared" si="1480"/>
        <v>1925.8957223758218</v>
      </c>
      <c r="M2363" s="31">
        <f t="shared" si="1481"/>
        <v>11555.374334254931</v>
      </c>
      <c r="N2363" s="31">
        <f t="shared" si="1482"/>
        <v>0.816749670218754</v>
      </c>
      <c r="O2363" s="32">
        <f t="shared" si="1483"/>
        <v>4.900498021312524</v>
      </c>
      <c r="P2363" s="33">
        <f t="shared" si="1484"/>
        <v>0.68547635132559859</v>
      </c>
      <c r="Q2363" s="31">
        <f t="shared" si="1485"/>
        <v>4.7447344160170859</v>
      </c>
      <c r="R2363" s="31">
        <f t="shared" si="1486"/>
        <v>0.11017421731824015</v>
      </c>
      <c r="S2363" s="31">
        <f t="shared" si="1487"/>
        <v>0.15576360529543792</v>
      </c>
      <c r="T2363" s="31">
        <f t="shared" si="1488"/>
        <v>1.7707916747548208E-2</v>
      </c>
      <c r="U2363" s="31">
        <f t="shared" si="1489"/>
        <v>3.3911848273671216E-3</v>
      </c>
      <c r="V2363" s="47">
        <f t="shared" si="1503"/>
        <v>6.7882124111855397E-4</v>
      </c>
      <c r="W2363" s="31">
        <f t="shared" si="1490"/>
        <v>0.16072650370093924</v>
      </c>
      <c r="X2363" s="34">
        <f>(S2363*H2363*'Propiedades físicas'!$F$5*60*24*365)/(1000000)</f>
        <v>56846.823807008652</v>
      </c>
      <c r="Y2363" s="34">
        <f>(U2363*H2363*'Propiedades físicas'!$F$7*60*24*365)/(1000000)</f>
        <v>387.04645205010559</v>
      </c>
      <c r="Z2363" s="31">
        <f t="shared" si="1504"/>
        <v>1616.3532364257615</v>
      </c>
      <c r="AA2363" s="31">
        <f t="shared" si="1520"/>
        <v>11188.083752968289</v>
      </c>
      <c r="AB2363" s="31">
        <f t="shared" si="1521"/>
        <v>259.79080443641027</v>
      </c>
      <c r="AC2363" s="31">
        <f t="shared" si="1522"/>
        <v>367.29058128664263</v>
      </c>
      <c r="AD2363" s="31">
        <f t="shared" si="1519"/>
        <v>41.755267690718675</v>
      </c>
      <c r="AE2363" s="31">
        <f t="shared" si="1508"/>
        <v>7.9964138229316726</v>
      </c>
      <c r="AF2363" s="31">
        <f t="shared" si="1509"/>
        <v>13481.270056630752</v>
      </c>
      <c r="AG2363" s="31">
        <f t="shared" si="1510"/>
        <v>0.11989621375700871</v>
      </c>
      <c r="AH2363" s="31">
        <f t="shared" si="1511"/>
        <v>0.82989834829882647</v>
      </c>
      <c r="AI2363" s="31">
        <f t="shared" si="1511"/>
        <v>1.9270499244144462E-2</v>
      </c>
      <c r="AJ2363" s="31">
        <f t="shared" si="1511"/>
        <v>2.724450884403069E-2</v>
      </c>
      <c r="AK2363" s="31">
        <f t="shared" si="1492"/>
        <v>3.0972799680829316E-3</v>
      </c>
      <c r="AL2363" s="31">
        <f t="shared" si="1492"/>
        <v>5.931498879067883E-4</v>
      </c>
      <c r="AM2363" s="31">
        <f t="shared" si="1512"/>
        <v>1.0000000000000002</v>
      </c>
      <c r="AN2363" s="31">
        <f>(Z2363*'Propiedades físicas'!$F$4)/1000</f>
        <v>1421.3887090480862</v>
      </c>
      <c r="AO2363" s="31">
        <f>(AA2363*'Propiedades físicas'!$F$6)/1000</f>
        <v>358.46620344510393</v>
      </c>
      <c r="AP2363" s="31">
        <f>(AB2363*'Propiedades físicas'!$F$9)/1000</f>
        <v>160.27793679704331</v>
      </c>
      <c r="AQ2363" s="31">
        <f>(AC2363*'Propiedades físicas'!$F$5)/1000</f>
        <v>108.15605747147767</v>
      </c>
      <c r="AR2363" s="31">
        <f>(AD2363*'Propiedades físicas'!$F$8)/1000</f>
        <v>14.803077501713579</v>
      </c>
      <c r="AS2363" s="31">
        <f>(AE2363*'Propiedades físicas'!$F$7)/1000</f>
        <v>0.73638974895377773</v>
      </c>
      <c r="AT2363" s="31">
        <f t="shared" si="1513"/>
        <v>2063.8283740123784</v>
      </c>
      <c r="AU2363" s="31">
        <f t="shared" si="1514"/>
        <v>0.68871458835731703</v>
      </c>
      <c r="AV2363" s="31">
        <f t="shared" si="1518"/>
        <v>0.17368992885207515</v>
      </c>
      <c r="AW2363" s="31">
        <f t="shared" si="1518"/>
        <v>7.7660496781251254E-2</v>
      </c>
      <c r="AX2363" s="31">
        <f t="shared" si="1518"/>
        <v>5.2405548268147306E-2</v>
      </c>
      <c r="AY2363" s="31">
        <f t="shared" si="1515"/>
        <v>7.1726300927505288E-3</v>
      </c>
      <c r="AZ2363" s="31">
        <f t="shared" si="1515"/>
        <v>3.568076484587381E-4</v>
      </c>
      <c r="BA2363" s="31">
        <f t="shared" si="1516"/>
        <v>1</v>
      </c>
      <c r="BB2363" s="34">
        <f>AU2363*'Propiedades físicas'!$C$4+'Diseño reactor'!AV2363*'Propiedades físicas'!$C$5+'Diseño reactor'!AW2363*'Propiedades físicas'!$C$8+'Diseño reactor'!AX2363*'Propiedades físicas'!$C$9+'Diseño reactor'!AY2363*'Propiedades físicas'!$C$7+'Diseño reactor'!AZ2363*'Propiedades físicas'!$C$6</f>
        <v>875.34275591895198</v>
      </c>
      <c r="BC2363" s="45">
        <f>AU2363*'Propiedades físicas'!$L$4+'Diseño reactor'!AV2363*'Propiedades físicas'!$L$5+'Diseño reactor'!AW2363*'Propiedades físicas'!$L$8+AX2363*'Propiedades físicas'!$L$9+'Diseño reactor'!AY2363*'Propiedades físicas'!$L$7+'Diseño reactor'!AZ2363*'Propiedades físicas'!$L$6</f>
        <v>2.1179989910608135</v>
      </c>
      <c r="BD2363" s="29">
        <f t="shared" si="1493"/>
        <v>1.4161281965805983</v>
      </c>
      <c r="BE2363" s="58">
        <f t="shared" si="1494"/>
        <v>41.207911184779022</v>
      </c>
      <c r="BF2363" s="30">
        <f>AU2363*'Propiedades físicas'!$I$4+'Diseño reactor'!AV2363*'Propiedades físicas'!$I$5+'Diseño reactor'!AW2363*'Propiedades físicas'!$I$8+'Diseño reactor'!AX2363*'Propiedades físicas'!$I$9+'Diseño reactor'!AY2363*'Propiedades físicas'!$I$7+'Diseño reactor'!AZ2363*'Propiedades físicas'!$I$6</f>
        <v>1.9988007535557541E-2</v>
      </c>
      <c r="BG2363" s="24">
        <f>AU2363*'Propiedades físicas'!$O$4+'Diseño reactor'!AV2363*'Propiedades físicas'!$O$5+'Diseño reactor'!AW2363*'Propiedades físicas'!$O$8+'Diseño reactor'!AX2363*'Propiedades físicas'!$O$9+'Diseño reactor'!AY2363*'Propiedades físicas'!$O$7+'Diseño reactor'!AZ2363*'Propiedades físicas'!$O$6</f>
        <v>0.15447383665726852</v>
      </c>
      <c r="BH2363" s="54">
        <f t="shared" si="1495"/>
        <v>41117.134163555755</v>
      </c>
      <c r="BI2363" s="34">
        <f t="shared" si="1517"/>
        <v>274.05663450668766</v>
      </c>
      <c r="BJ2363" s="27">
        <f t="shared" si="1496"/>
        <v>4797.5593299352131</v>
      </c>
      <c r="BK2363" s="34">
        <f t="shared" si="1497"/>
        <v>570.07492021997439</v>
      </c>
      <c r="BL2363" s="27">
        <f t="shared" si="1498"/>
        <v>105.72197203168071</v>
      </c>
      <c r="BM2363" s="34">
        <f t="shared" si="1499"/>
        <v>1.1054421768707483</v>
      </c>
      <c r="BN2363" s="45">
        <f t="shared" si="1500"/>
        <v>2577.9051235512497</v>
      </c>
      <c r="BO2363" s="45">
        <f t="shared" si="1501"/>
        <v>109.868249182395</v>
      </c>
      <c r="BP2363" s="66">
        <f t="shared" si="1502"/>
        <v>6.6874205323748042</v>
      </c>
    </row>
    <row r="2364" spans="8:68">
      <c r="H2364" s="68">
        <v>2359</v>
      </c>
      <c r="I2364" s="31">
        <f>('Propiedades físicas'!$C$10*'Diseño reactor'!H2364)/1000</f>
        <v>2064.7036192939777</v>
      </c>
      <c r="J2364" s="31">
        <f t="shared" si="1479"/>
        <v>0.22085494292683447</v>
      </c>
      <c r="K2364" s="31">
        <f>(I2364*1000)/'Propiedades físicas'!$F$10</f>
        <v>13486.987304322283</v>
      </c>
      <c r="L2364" s="31">
        <f t="shared" si="1480"/>
        <v>1926.7124720460404</v>
      </c>
      <c r="M2364" s="31">
        <f t="shared" si="1481"/>
        <v>11560.274832276242</v>
      </c>
      <c r="N2364" s="31">
        <f t="shared" si="1482"/>
        <v>0.81674967021875389</v>
      </c>
      <c r="O2364" s="32">
        <f t="shared" si="1483"/>
        <v>4.9004980213125231</v>
      </c>
      <c r="P2364" s="33">
        <f t="shared" si="1484"/>
        <v>0.6855230582880254</v>
      </c>
      <c r="Q2364" s="31">
        <f t="shared" si="1485"/>
        <v>4.7447997528584391</v>
      </c>
      <c r="R2364" s="31">
        <f t="shared" si="1486"/>
        <v>0.11014252177834954</v>
      </c>
      <c r="S2364" s="31">
        <f t="shared" si="1487"/>
        <v>0.15569826845408355</v>
      </c>
      <c r="T2364" s="31">
        <f t="shared" si="1488"/>
        <v>1.769652378140308E-2</v>
      </c>
      <c r="U2364" s="31">
        <f t="shared" si="1489"/>
        <v>3.387566370975936E-3</v>
      </c>
      <c r="V2364" s="47">
        <f t="shared" si="1503"/>
        <v>6.7886749461532612E-4</v>
      </c>
      <c r="W2364" s="31">
        <f t="shared" si="1490"/>
        <v>0.16066931731430212</v>
      </c>
      <c r="X2364" s="34">
        <f>(S2364*H2364*'Propiedades físicas'!$F$5*60*24*365)/(1000000)</f>
        <v>56847.076706261105</v>
      </c>
      <c r="Y2364" s="34">
        <f>(U2364*H2364*'Propiedades físicas'!$F$7*60*24*365)/(1000000)</f>
        <v>386.79743308374918</v>
      </c>
      <c r="Z2364" s="31">
        <f t="shared" si="1504"/>
        <v>1617.1488945014519</v>
      </c>
      <c r="AA2364" s="31">
        <f t="shared" si="1520"/>
        <v>11192.982616993058</v>
      </c>
      <c r="AB2364" s="31">
        <f t="shared" si="1521"/>
        <v>259.82620887512655</v>
      </c>
      <c r="AC2364" s="31">
        <f t="shared" si="1522"/>
        <v>367.29221528318311</v>
      </c>
      <c r="AD2364" s="31">
        <f t="shared" si="1519"/>
        <v>41.746099600329863</v>
      </c>
      <c r="AE2364" s="31">
        <f t="shared" si="1508"/>
        <v>7.9912690691322332</v>
      </c>
      <c r="AF2364" s="31">
        <f t="shared" si="1509"/>
        <v>13486.987304322283</v>
      </c>
      <c r="AG2364" s="31">
        <f t="shared" si="1510"/>
        <v>0.119904383240814</v>
      </c>
      <c r="AH2364" s="31">
        <f t="shared" si="1511"/>
        <v>0.82990977632239282</v>
      </c>
      <c r="AI2364" s="31">
        <f t="shared" si="1511"/>
        <v>1.9264955398294027E-2</v>
      </c>
      <c r="AJ2364" s="31">
        <f t="shared" si="1511"/>
        <v>2.7233080820464182E-2</v>
      </c>
      <c r="AK2364" s="31">
        <f t="shared" si="1492"/>
        <v>3.0952872319343814E-3</v>
      </c>
      <c r="AL2364" s="31">
        <f t="shared" si="1492"/>
        <v>5.9251698610046199E-4</v>
      </c>
      <c r="AM2364" s="31">
        <f t="shared" si="1512"/>
        <v>0.99999999999999978</v>
      </c>
      <c r="AN2364" s="31">
        <f>(Z2364*'Propiedades físicas'!$F$4)/1000</f>
        <v>1422.0883948466869</v>
      </c>
      <c r="AO2364" s="31">
        <f>(AA2364*'Propiedades físicas'!$F$6)/1000</f>
        <v>358.62316304845757</v>
      </c>
      <c r="AP2364" s="31">
        <f>(AB2364*'Propiedades físicas'!$F$9)/1000</f>
        <v>160.29977956550931</v>
      </c>
      <c r="AQ2364" s="31">
        <f>(AC2364*'Propiedades físicas'!$F$5)/1000</f>
        <v>108.15653863443895</v>
      </c>
      <c r="AR2364" s="31">
        <f>(AD2364*'Propiedades físicas'!$F$8)/1000</f>
        <v>14.799827230308939</v>
      </c>
      <c r="AS2364" s="31">
        <f>(AE2364*'Propiedades físicas'!$F$7)/1000</f>
        <v>0.73591596857638741</v>
      </c>
      <c r="AT2364" s="31">
        <f t="shared" si="1513"/>
        <v>2064.7036192939786</v>
      </c>
      <c r="AU2364" s="31">
        <f t="shared" si="1514"/>
        <v>0.68876151596661961</v>
      </c>
      <c r="AV2364" s="31">
        <f t="shared" si="1518"/>
        <v>0.17369232063006121</v>
      </c>
      <c r="AW2364" s="31">
        <f t="shared" si="1518"/>
        <v>7.763815497176467E-2</v>
      </c>
      <c r="AX2364" s="31">
        <f t="shared" si="1518"/>
        <v>5.2383566156300375E-2</v>
      </c>
      <c r="AY2364" s="31">
        <f t="shared" si="1515"/>
        <v>7.1680153470984427E-3</v>
      </c>
      <c r="AZ2364" s="31">
        <f t="shared" si="1515"/>
        <v>3.5642692815544754E-4</v>
      </c>
      <c r="BA2364" s="31">
        <f t="shared" si="1516"/>
        <v>0.99999999999999967</v>
      </c>
      <c r="BB2364" s="34">
        <f>AU2364*'Propiedades físicas'!$C$4+'Diseño reactor'!AV2364*'Propiedades físicas'!$C$5+'Diseño reactor'!AW2364*'Propiedades físicas'!$C$8+'Diseño reactor'!AX2364*'Propiedades físicas'!$C$9+'Diseño reactor'!AY2364*'Propiedades físicas'!$C$7+'Diseño reactor'!AZ2364*'Propiedades físicas'!$C$6</f>
        <v>875.34262884634211</v>
      </c>
      <c r="BC2364" s="45">
        <f>AU2364*'Propiedades físicas'!$L$4+'Diseño reactor'!AV2364*'Propiedades físicas'!$L$5+'Diseño reactor'!AW2364*'Propiedades físicas'!$L$8+AX2364*'Propiedades físicas'!$L$9+'Diseño reactor'!AY2364*'Propiedades físicas'!$L$7+'Diseño reactor'!AZ2364*'Propiedades físicas'!$L$6</f>
        <v>2.1180324012768645</v>
      </c>
      <c r="BD2364" s="29">
        <f t="shared" si="1493"/>
        <v>1.4156022142730387</v>
      </c>
      <c r="BE2364" s="58">
        <f t="shared" si="1494"/>
        <v>41.207344847701222</v>
      </c>
      <c r="BF2364" s="30">
        <f>AU2364*'Propiedades físicas'!$I$4+'Diseño reactor'!AV2364*'Propiedades físicas'!$I$5+'Diseño reactor'!AW2364*'Propiedades físicas'!$I$8+'Diseño reactor'!AX2364*'Propiedades físicas'!$I$9+'Diseño reactor'!AY2364*'Propiedades físicas'!$I$7+'Diseño reactor'!AZ2364*'Propiedades físicas'!$I$6</f>
        <v>1.9988061613283606E-2</v>
      </c>
      <c r="BG2364" s="24">
        <f>AU2364*'Propiedades físicas'!$O$4+'Diseño reactor'!AV2364*'Propiedades físicas'!$O$5+'Diseño reactor'!AW2364*'Propiedades físicas'!$O$8+'Diseño reactor'!AX2364*'Propiedades físicas'!$O$9+'Diseño reactor'!AY2364*'Propiedades físicas'!$O$7+'Diseño reactor'!AZ2364*'Propiedades físicas'!$O$6</f>
        <v>0.15447546340024793</v>
      </c>
      <c r="BH2364" s="54">
        <f t="shared" si="1495"/>
        <v>41117.016952181046</v>
      </c>
      <c r="BI2364" s="34">
        <f t="shared" si="1517"/>
        <v>274.05881299065294</v>
      </c>
      <c r="BJ2364" s="27">
        <f t="shared" si="1496"/>
        <v>4797.5629243463054</v>
      </c>
      <c r="BK2364" s="34">
        <f t="shared" si="1497"/>
        <v>570.0813507155724</v>
      </c>
      <c r="BL2364" s="27">
        <f t="shared" si="1498"/>
        <v>105.72219319194257</v>
      </c>
      <c r="BM2364" s="34">
        <f t="shared" si="1499"/>
        <v>1.1054421768707483</v>
      </c>
      <c r="BN2364" s="45">
        <f t="shared" si="1500"/>
        <v>2579.104846333491</v>
      </c>
      <c r="BO2364" s="45">
        <f t="shared" si="1501"/>
        <v>109.87527874309841</v>
      </c>
      <c r="BP2364" s="66">
        <f t="shared" si="1502"/>
        <v>6.6874195615688254</v>
      </c>
    </row>
    <row r="2365" spans="8:68">
      <c r="H2365" s="68">
        <v>2360</v>
      </c>
      <c r="I2365" s="31">
        <f>('Propiedades físicas'!$C$10*'Diseño reactor'!H2365)/1000</f>
        <v>2065.5788645755774</v>
      </c>
      <c r="J2365" s="31">
        <f t="shared" si="1479"/>
        <v>0.22076136032389937</v>
      </c>
      <c r="K2365" s="31">
        <f>(I2365*1000)/'Propiedades físicas'!$F$10</f>
        <v>13492.704552013814</v>
      </c>
      <c r="L2365" s="31">
        <f t="shared" si="1480"/>
        <v>1927.5292217162591</v>
      </c>
      <c r="M2365" s="31">
        <f t="shared" si="1481"/>
        <v>11565.175330297554</v>
      </c>
      <c r="N2365" s="31">
        <f t="shared" si="1482"/>
        <v>0.81674967021875389</v>
      </c>
      <c r="O2365" s="32">
        <f t="shared" si="1483"/>
        <v>4.9004980213125231</v>
      </c>
      <c r="P2365" s="33">
        <f t="shared" si="1484"/>
        <v>0.68556973202565918</v>
      </c>
      <c r="Q2365" s="31">
        <f t="shared" si="1485"/>
        <v>4.7448650353142696</v>
      </c>
      <c r="R2365" s="31">
        <f t="shared" si="1486"/>
        <v>0.11011084344863624</v>
      </c>
      <c r="S2365" s="31">
        <f t="shared" si="1487"/>
        <v>0.15563298599825326</v>
      </c>
      <c r="T2365" s="31">
        <f t="shared" si="1488"/>
        <v>1.7685141683758423E-2</v>
      </c>
      <c r="U2365" s="31">
        <f t="shared" si="1489"/>
        <v>3.3839530607000651E-3</v>
      </c>
      <c r="V2365" s="47">
        <f t="shared" si="1503"/>
        <v>6.7891371520987609E-4</v>
      </c>
      <c r="W2365" s="31">
        <f t="shared" si="1490"/>
        <v>0.16061217160695049</v>
      </c>
      <c r="X2365" s="34">
        <f>(S2365*H2365*'Propiedades físicas'!$F$5*60*24*365)/(1000000)</f>
        <v>56847.329245843946</v>
      </c>
      <c r="Y2365" s="34">
        <f>(U2365*H2365*'Propiedades físicas'!$F$7*60*24*365)/(1000000)</f>
        <v>386.54865167297925</v>
      </c>
      <c r="Z2365" s="31">
        <f t="shared" si="1504"/>
        <v>1617.9445675805557</v>
      </c>
      <c r="AA2365" s="31">
        <f t="shared" si="1520"/>
        <v>11197.881483341676</v>
      </c>
      <c r="AB2365" s="31">
        <f t="shared" si="1521"/>
        <v>259.86159053878151</v>
      </c>
      <c r="AC2365" s="31">
        <f t="shared" si="1522"/>
        <v>367.29384695587771</v>
      </c>
      <c r="AD2365" s="31">
        <f t="shared" si="1519"/>
        <v>41.736934373669875</v>
      </c>
      <c r="AE2365" s="31">
        <f t="shared" si="1508"/>
        <v>7.9861292232521537</v>
      </c>
      <c r="AF2365" s="31">
        <f t="shared" si="1509"/>
        <v>13492.704552013814</v>
      </c>
      <c r="AG2365" s="31">
        <f t="shared" si="1510"/>
        <v>0.1199125469132928</v>
      </c>
      <c r="AH2365" s="31">
        <f t="shared" si="1511"/>
        <v>0.82992119483342341</v>
      </c>
      <c r="AI2365" s="31">
        <f t="shared" si="1511"/>
        <v>1.9259414562664282E-2</v>
      </c>
      <c r="AJ2365" s="31">
        <f t="shared" si="1511"/>
        <v>2.7221662309433608E-2</v>
      </c>
      <c r="AK2365" s="31">
        <f t="shared" si="1492"/>
        <v>3.093296396788037E-3</v>
      </c>
      <c r="AL2365" s="31">
        <f t="shared" si="1492"/>
        <v>5.9188498439775048E-4</v>
      </c>
      <c r="AM2365" s="31">
        <f t="shared" si="1512"/>
        <v>0.99999999999999989</v>
      </c>
      <c r="AN2365" s="31">
        <f>(Z2365*'Propiedades físicas'!$F$4)/1000</f>
        <v>1422.788093838989</v>
      </c>
      <c r="AO2365" s="31">
        <f>(AA2365*'Propiedades físicas'!$F$6)/1000</f>
        <v>358.78012272626734</v>
      </c>
      <c r="AP2365" s="31">
        <f>(AB2365*'Propiedades físicas'!$F$9)/1000</f>
        <v>160.32160828290122</v>
      </c>
      <c r="AQ2365" s="31">
        <f>(AC2365*'Propiedades físicas'!$F$5)/1000</f>
        <v>108.15701911309732</v>
      </c>
      <c r="AR2365" s="31">
        <f>(AD2365*'Propiedades físicas'!$F$8)/1000</f>
        <v>14.796577974153438</v>
      </c>
      <c r="AS2365" s="31">
        <f>(AE2365*'Propiedades físicas'!$F$7)/1000</f>
        <v>0.73544264016929084</v>
      </c>
      <c r="AT2365" s="31">
        <f t="shared" si="1513"/>
        <v>2065.5788645755779</v>
      </c>
      <c r="AU2365" s="31">
        <f t="shared" si="1514"/>
        <v>0.68880841019417305</v>
      </c>
      <c r="AV2365" s="31">
        <f t="shared" si="1518"/>
        <v>0.173694710417163</v>
      </c>
      <c r="AW2365" s="31">
        <f t="shared" si="1518"/>
        <v>7.7615825293527632E-2</v>
      </c>
      <c r="AX2365" s="31">
        <f t="shared" si="1518"/>
        <v>5.236160234207312E-2</v>
      </c>
      <c r="AY2365" s="31">
        <f t="shared" si="1515"/>
        <v>7.1634050037560513E-3</v>
      </c>
      <c r="AZ2365" s="31">
        <f t="shared" si="1515"/>
        <v>3.5604674930695757E-4</v>
      </c>
      <c r="BA2365" s="31">
        <f t="shared" si="1516"/>
        <v>0.99999999999999978</v>
      </c>
      <c r="BB2365" s="34">
        <f>AU2365*'Propiedades físicas'!$C$4+'Diseño reactor'!AV2365*'Propiedades físicas'!$C$5+'Diseño reactor'!AW2365*'Propiedades físicas'!$C$8+'Diseño reactor'!AX2365*'Propiedades físicas'!$C$9+'Diseño reactor'!AY2365*'Propiedades físicas'!$C$7+'Diseño reactor'!AZ2365*'Propiedades físicas'!$C$6</f>
        <v>875.34250194710171</v>
      </c>
      <c r="BC2365" s="45">
        <f>AU2365*'Propiedades físicas'!$L$4+'Diseño reactor'!AV2365*'Propiedades físicas'!$L$5+'Diseño reactor'!AW2365*'Propiedades físicas'!$L$8+AX2365*'Propiedades físicas'!$L$9+'Diseño reactor'!AY2365*'Propiedades físicas'!$L$7+'Diseño reactor'!AZ2365*'Propiedades físicas'!$L$6</f>
        <v>2.1180657867653596</v>
      </c>
      <c r="BD2365" s="29">
        <f t="shared" si="1493"/>
        <v>1.4150766230586638</v>
      </c>
      <c r="BE2365" s="58">
        <f t="shared" si="1494"/>
        <v>41.206778937031793</v>
      </c>
      <c r="BF2365" s="30">
        <f>AU2365*'Propiedades físicas'!$I$4+'Diseño reactor'!AV2365*'Propiedades físicas'!$I$5+'Diseño reactor'!AW2365*'Propiedades físicas'!$I$8+'Diseño reactor'!AX2365*'Propiedades físicas'!$I$9+'Diseño reactor'!AY2365*'Propiedades físicas'!$I$7+'Diseño reactor'!AZ2365*'Propiedades físicas'!$I$6</f>
        <v>1.998811560922378E-2</v>
      </c>
      <c r="BG2365" s="24">
        <f>AU2365*'Propiedades físicas'!$O$4+'Diseño reactor'!AV2365*'Propiedades físicas'!$O$5+'Diseño reactor'!AW2365*'Propiedades físicas'!$O$8+'Diseño reactor'!AX2365*'Propiedades físicas'!$O$9+'Diseño reactor'!AY2365*'Propiedades físicas'!$O$7+'Diseño reactor'!AZ2365*'Propiedades físicas'!$O$6</f>
        <v>0.15447708898650525</v>
      </c>
      <c r="BH2365" s="54">
        <f t="shared" si="1495"/>
        <v>41116.899917823233</v>
      </c>
      <c r="BI2365" s="34">
        <f t="shared" si="1517"/>
        <v>274.06098918335982</v>
      </c>
      <c r="BJ2365" s="27">
        <f t="shared" si="1496"/>
        <v>4797.5665190328864</v>
      </c>
      <c r="BK2365" s="34">
        <f t="shared" si="1497"/>
        <v>570.08777698409335</v>
      </c>
      <c r="BL2365" s="27">
        <f t="shared" si="1498"/>
        <v>105.72241420276501</v>
      </c>
      <c r="BM2365" s="34">
        <f t="shared" si="1499"/>
        <v>1.1054421768707483</v>
      </c>
      <c r="BN2365" s="45">
        <f t="shared" si="1500"/>
        <v>2580.3045850461144</v>
      </c>
      <c r="BO2365" s="45">
        <f t="shared" si="1501"/>
        <v>109.88230330398852</v>
      </c>
      <c r="BP2365" s="66">
        <f t="shared" si="1502"/>
        <v>6.6874185920873517</v>
      </c>
    </row>
    <row r="2366" spans="8:68">
      <c r="H2366" s="68">
        <v>2361</v>
      </c>
      <c r="I2366" s="31">
        <f>('Propiedades físicas'!$C$10*'Diseño reactor'!H2366)/1000</f>
        <v>2066.4541098571772</v>
      </c>
      <c r="J2366" s="31">
        <f t="shared" si="1479"/>
        <v>0.22066785699466435</v>
      </c>
      <c r="K2366" s="31">
        <f>(I2366*1000)/'Propiedades físicas'!$F$10</f>
        <v>13498.421799705344</v>
      </c>
      <c r="L2366" s="31">
        <f t="shared" si="1480"/>
        <v>1928.3459713864777</v>
      </c>
      <c r="M2366" s="31">
        <f t="shared" si="1481"/>
        <v>11570.075828318866</v>
      </c>
      <c r="N2366" s="31">
        <f t="shared" si="1482"/>
        <v>0.81674967021875378</v>
      </c>
      <c r="O2366" s="32">
        <f t="shared" si="1483"/>
        <v>4.9004980213125231</v>
      </c>
      <c r="P2366" s="33">
        <f t="shared" si="1484"/>
        <v>0.68561637257393881</v>
      </c>
      <c r="Q2366" s="31">
        <f t="shared" si="1485"/>
        <v>4.7449302634519315</v>
      </c>
      <c r="R2366" s="31">
        <f t="shared" si="1486"/>
        <v>0.11007918231643297</v>
      </c>
      <c r="S2366" s="31">
        <f t="shared" si="1487"/>
        <v>0.1555677578605914</v>
      </c>
      <c r="T2366" s="31">
        <f t="shared" si="1488"/>
        <v>1.7673770440987693E-2</v>
      </c>
      <c r="U2366" s="31">
        <f t="shared" si="1489"/>
        <v>3.3803448873943476E-3</v>
      </c>
      <c r="V2366" s="47">
        <f t="shared" si="1503"/>
        <v>6.7895990293729864E-4</v>
      </c>
      <c r="W2366" s="31">
        <f t="shared" si="1490"/>
        <v>0.16055506653549426</v>
      </c>
      <c r="X2366" s="34">
        <f>(S2366*H2366*'Propiedades físicas'!$F$5*60*24*365)/(1000000)</f>
        <v>56847.581426396384</v>
      </c>
      <c r="Y2366" s="34">
        <f>(U2366*H2366*'Propiedades físicas'!$F$7*60*24*365)/(1000000)</f>
        <v>386.30010751995684</v>
      </c>
      <c r="Z2366" s="31">
        <f t="shared" si="1504"/>
        <v>1618.7402556470695</v>
      </c>
      <c r="AA2366" s="31">
        <f t="shared" si="1520"/>
        <v>11202.78035201001</v>
      </c>
      <c r="AB2366" s="31">
        <f t="shared" si="1521"/>
        <v>259.89694944909826</v>
      </c>
      <c r="AC2366" s="31">
        <f t="shared" si="1522"/>
        <v>367.29547630885628</v>
      </c>
      <c r="AD2366" s="31">
        <f t="shared" si="1519"/>
        <v>41.727772011171943</v>
      </c>
      <c r="AE2366" s="31">
        <f t="shared" si="1508"/>
        <v>7.9809942791380548</v>
      </c>
      <c r="AF2366" s="31">
        <f t="shared" si="1509"/>
        <v>13498.421799705344</v>
      </c>
      <c r="AG2366" s="31">
        <f t="shared" si="1510"/>
        <v>0.11992070478064368</v>
      </c>
      <c r="AH2366" s="31">
        <f t="shared" si="1511"/>
        <v>0.82993260384369927</v>
      </c>
      <c r="AI2366" s="31">
        <f t="shared" si="1511"/>
        <v>1.9253876735039612E-2</v>
      </c>
      <c r="AJ2366" s="31">
        <f t="shared" si="1511"/>
        <v>2.7210253299157827E-2</v>
      </c>
      <c r="AK2366" s="31">
        <f t="shared" si="1492"/>
        <v>3.0913074602604887E-3</v>
      </c>
      <c r="AL2366" s="31">
        <f t="shared" si="1492"/>
        <v>5.9125388119907999E-4</v>
      </c>
      <c r="AM2366" s="31">
        <f t="shared" si="1512"/>
        <v>1</v>
      </c>
      <c r="AN2366" s="31">
        <f>(Z2366*'Propiedades físicas'!$F$4)/1000</f>
        <v>1423.4878060109199</v>
      </c>
      <c r="AO2366" s="31">
        <f>(AA2366*'Propiedades físicas'!$F$6)/1000</f>
        <v>358.93708247840073</v>
      </c>
      <c r="AP2366" s="31">
        <f>(AB2366*'Propiedades físicas'!$F$9)/1000</f>
        <v>160.34342296262113</v>
      </c>
      <c r="AQ2366" s="31">
        <f>(AC2366*'Propiedades físicas'!$F$5)/1000</f>
        <v>108.15749890866891</v>
      </c>
      <c r="AR2366" s="31">
        <f>(AD2366*'Propiedades físicas'!$F$8)/1000</f>
        <v>14.793329733400672</v>
      </c>
      <c r="AS2366" s="31">
        <f>(AE2366*'Propiedades físicas'!$F$7)/1000</f>
        <v>0.73496976316582341</v>
      </c>
      <c r="AT2366" s="31">
        <f t="shared" si="1513"/>
        <v>2066.4541098571772</v>
      </c>
      <c r="AU2366" s="31">
        <f t="shared" si="1514"/>
        <v>0.68885527107558375</v>
      </c>
      <c r="AV2366" s="31">
        <f t="shared" si="1518"/>
        <v>0.173697098215846</v>
      </c>
      <c r="AW2366" s="31">
        <f t="shared" si="1518"/>
        <v>7.7593507737611103E-2</v>
      </c>
      <c r="AX2366" s="31">
        <f t="shared" si="1518"/>
        <v>5.2339656802804203E-2</v>
      </c>
      <c r="AY2366" s="31">
        <f t="shared" si="1515"/>
        <v>7.1587990572038939E-3</v>
      </c>
      <c r="AZ2366" s="31">
        <f t="shared" si="1515"/>
        <v>3.556671109510488E-4</v>
      </c>
      <c r="BA2366" s="31">
        <f t="shared" si="1516"/>
        <v>0.99999999999999989</v>
      </c>
      <c r="BB2366" s="34">
        <f>AU2366*'Propiedades físicas'!$C$4+'Diseño reactor'!AV2366*'Propiedades físicas'!$C$5+'Diseño reactor'!AW2366*'Propiedades físicas'!$C$8+'Diseño reactor'!AX2366*'Propiedades físicas'!$C$9+'Diseño reactor'!AY2366*'Propiedades físicas'!$C$7+'Diseño reactor'!AZ2366*'Propiedades físicas'!$C$6</f>
        <v>875.34237522093883</v>
      </c>
      <c r="BC2366" s="45">
        <f>AU2366*'Propiedades físicas'!$L$4+'Diseño reactor'!AV2366*'Propiedades físicas'!$L$5+'Diseño reactor'!AW2366*'Propiedades físicas'!$L$8+AX2366*'Propiedades físicas'!$L$9+'Diseño reactor'!AY2366*'Propiedades físicas'!$L$7+'Diseño reactor'!AZ2366*'Propiedades físicas'!$L$6</f>
        <v>2.1180991475535738</v>
      </c>
      <c r="BD2366" s="29">
        <f t="shared" si="1493"/>
        <v>1.4145514225010019</v>
      </c>
      <c r="BE2366" s="58">
        <f t="shared" si="1494"/>
        <v>41.20621345228809</v>
      </c>
      <c r="BF2366" s="30">
        <f>AU2366*'Propiedades físicas'!$I$4+'Diseño reactor'!AV2366*'Propiedades físicas'!$I$5+'Diseño reactor'!AW2366*'Propiedades físicas'!$I$8+'Diseño reactor'!AX2366*'Propiedades físicas'!$I$9+'Diseño reactor'!AY2366*'Propiedades físicas'!$I$7+'Diseño reactor'!AZ2366*'Propiedades físicas'!$I$6</f>
        <v>1.9988169523517008E-2</v>
      </c>
      <c r="BG2366" s="24">
        <f>AU2366*'Propiedades físicas'!$O$4+'Diseño reactor'!AV2366*'Propiedades físicas'!$O$5+'Diseño reactor'!AW2366*'Propiedades físicas'!$O$8+'Diseño reactor'!AX2366*'Propiedades físicas'!$O$9+'Diseño reactor'!AY2366*'Propiedades físicas'!$O$7+'Diseño reactor'!AZ2366*'Propiedades físicas'!$O$6</f>
        <v>0.15447871341725278</v>
      </c>
      <c r="BH2366" s="54">
        <f t="shared" si="1495"/>
        <v>41116.7830601799</v>
      </c>
      <c r="BI2366" s="34">
        <f t="shared" si="1517"/>
        <v>274.06316308813422</v>
      </c>
      <c r="BJ2366" s="27">
        <f t="shared" si="1496"/>
        <v>4797.5701139912762</v>
      </c>
      <c r="BK2366" s="34">
        <f t="shared" si="1497"/>
        <v>570.0941990295654</v>
      </c>
      <c r="BL2366" s="27">
        <f t="shared" si="1498"/>
        <v>105.72263506429469</v>
      </c>
      <c r="BM2366" s="34">
        <f t="shared" si="1499"/>
        <v>1.1054421768707483</v>
      </c>
      <c r="BN2366" s="45">
        <f t="shared" si="1500"/>
        <v>2581.5043396716478</v>
      </c>
      <c r="BO2366" s="45">
        <f t="shared" si="1501"/>
        <v>109.88932287039754</v>
      </c>
      <c r="BP2366" s="66">
        <f t="shared" si="1502"/>
        <v>6.68741762392815</v>
      </c>
    </row>
    <row r="2367" spans="8:68">
      <c r="H2367" s="68">
        <v>2362</v>
      </c>
      <c r="I2367" s="31">
        <f>('Propiedades físicas'!$C$10*'Diseño reactor'!H2367)/1000</f>
        <v>2067.3293551387769</v>
      </c>
      <c r="J2367" s="31">
        <f t="shared" si="1479"/>
        <v>0.22057443283844308</v>
      </c>
      <c r="K2367" s="31">
        <f>(I2367*1000)/'Propiedades físicas'!$F$10</f>
        <v>13504.139047396875</v>
      </c>
      <c r="L2367" s="31">
        <f t="shared" si="1480"/>
        <v>1929.1627210566962</v>
      </c>
      <c r="M2367" s="31">
        <f t="shared" si="1481"/>
        <v>11574.976326340178</v>
      </c>
      <c r="N2367" s="31">
        <f t="shared" si="1482"/>
        <v>0.81674967021875367</v>
      </c>
      <c r="O2367" s="32">
        <f t="shared" si="1483"/>
        <v>4.9004980213125222</v>
      </c>
      <c r="P2367" s="33">
        <f t="shared" si="1484"/>
        <v>0.68566297996825276</v>
      </c>
      <c r="Q2367" s="31">
        <f t="shared" si="1485"/>
        <v>4.7449954373386678</v>
      </c>
      <c r="R2367" s="31">
        <f t="shared" si="1486"/>
        <v>0.11004753836908254</v>
      </c>
      <c r="S2367" s="31">
        <f t="shared" si="1487"/>
        <v>0.1555025839738525</v>
      </c>
      <c r="T2367" s="31">
        <f t="shared" si="1488"/>
        <v>1.7662410039485318E-2</v>
      </c>
      <c r="U2367" s="31">
        <f t="shared" si="1489"/>
        <v>3.3767418419331204E-3</v>
      </c>
      <c r="V2367" s="47">
        <f t="shared" si="1503"/>
        <v>6.7900605783263865E-4</v>
      </c>
      <c r="W2367" s="31">
        <f t="shared" si="1490"/>
        <v>0.16049800205660497</v>
      </c>
      <c r="X2367" s="34">
        <f>(S2367*H2367*'Propiedades físicas'!$F$5*60*24*365)/(1000000)</f>
        <v>56847.833248556199</v>
      </c>
      <c r="Y2367" s="34">
        <f>(U2367*H2367*'Propiedades físicas'!$F$7*60*24*365)/(1000000)</f>
        <v>386.05180032730141</v>
      </c>
      <c r="Z2367" s="31">
        <f t="shared" si="1504"/>
        <v>1619.5359586850129</v>
      </c>
      <c r="AA2367" s="31">
        <f t="shared" si="1520"/>
        <v>11207.679222993933</v>
      </c>
      <c r="AB2367" s="31">
        <f t="shared" si="1521"/>
        <v>259.93228562777296</v>
      </c>
      <c r="AC2367" s="31">
        <f t="shared" si="1522"/>
        <v>367.29710334623962</v>
      </c>
      <c r="AD2367" s="31">
        <f t="shared" si="1519"/>
        <v>41.718612513264318</v>
      </c>
      <c r="AE2367" s="31">
        <f t="shared" si="1508"/>
        <v>7.9758642306460308</v>
      </c>
      <c r="AF2367" s="31">
        <f t="shared" si="1509"/>
        <v>13504.13904739687</v>
      </c>
      <c r="AG2367" s="31">
        <f t="shared" si="1510"/>
        <v>0.11992885684905646</v>
      </c>
      <c r="AH2367" s="31">
        <f t="shared" si="1511"/>
        <v>0.82994400336498209</v>
      </c>
      <c r="AI2367" s="31">
        <f t="shared" si="1511"/>
        <v>1.9248341913206152E-2</v>
      </c>
      <c r="AJ2367" s="31">
        <f t="shared" si="1511"/>
        <v>2.7198853777874999E-2</v>
      </c>
      <c r="AK2367" s="31">
        <f t="shared" si="1492"/>
        <v>3.0893204199719955E-3</v>
      </c>
      <c r="AL2367" s="31">
        <f t="shared" si="1492"/>
        <v>5.9062367490828678E-4</v>
      </c>
      <c r="AM2367" s="31">
        <f t="shared" si="1512"/>
        <v>0.99999999999999989</v>
      </c>
      <c r="AN2367" s="31">
        <f>(Z2367*'Propiedades físicas'!$F$4)/1000</f>
        <v>1424.1875313484265</v>
      </c>
      <c r="AO2367" s="31">
        <f>(AA2367*'Propiedades físicas'!$F$6)/1000</f>
        <v>359.09404230472563</v>
      </c>
      <c r="AP2367" s="31">
        <f>(AB2367*'Propiedades físicas'!$F$9)/1000</f>
        <v>160.3652236180545</v>
      </c>
      <c r="AQ2367" s="31">
        <f>(AC2367*'Propiedades físicas'!$F$5)/1000</f>
        <v>108.1579780223672</v>
      </c>
      <c r="AR2367" s="31">
        <f>(AD2367*'Propiedades físicas'!$F$8)/1000</f>
        <v>14.79008250820246</v>
      </c>
      <c r="AS2367" s="31">
        <f>(AE2367*'Propiedades físicas'!$F$7)/1000</f>
        <v>0.73449733700019304</v>
      </c>
      <c r="AT2367" s="31">
        <f t="shared" si="1513"/>
        <v>2067.3293551387765</v>
      </c>
      <c r="AU2367" s="31">
        <f t="shared" si="1514"/>
        <v>0.68890209864640706</v>
      </c>
      <c r="AV2367" s="31">
        <f t="shared" si="1518"/>
        <v>0.17369948402857185</v>
      </c>
      <c r="AW2367" s="31">
        <f t="shared" si="1518"/>
        <v>7.757120229509315E-2</v>
      </c>
      <c r="AX2367" s="31">
        <f t="shared" si="1518"/>
        <v>5.2317729515869389E-2</v>
      </c>
      <c r="AY2367" s="31">
        <f t="shared" si="1515"/>
        <v>7.1541975019309995E-3</v>
      </c>
      <c r="AZ2367" s="31">
        <f t="shared" si="1515"/>
        <v>3.5528801212755351E-4</v>
      </c>
      <c r="BA2367" s="31">
        <f t="shared" si="1516"/>
        <v>1</v>
      </c>
      <c r="BB2367" s="34">
        <f>AU2367*'Propiedades físicas'!$C$4+'Diseño reactor'!AV2367*'Propiedades físicas'!$C$5+'Diseño reactor'!AW2367*'Propiedades físicas'!$C$8+'Diseño reactor'!AX2367*'Propiedades físicas'!$C$9+'Diseño reactor'!AY2367*'Propiedades físicas'!$C$7+'Diseño reactor'!AZ2367*'Propiedades físicas'!$C$6</f>
        <v>875.34224866756176</v>
      </c>
      <c r="BC2367" s="45">
        <f>AU2367*'Propiedades físicas'!$L$4+'Diseño reactor'!AV2367*'Propiedades físicas'!$L$5+'Diseño reactor'!AW2367*'Propiedades físicas'!$L$8+AX2367*'Propiedades físicas'!$L$9+'Diseño reactor'!AY2367*'Propiedades físicas'!$L$7+'Diseño reactor'!AZ2367*'Propiedades físicas'!$L$6</f>
        <v>2.1181324836687394</v>
      </c>
      <c r="BD2367" s="29">
        <f t="shared" si="1493"/>
        <v>1.4140266121642302</v>
      </c>
      <c r="BE2367" s="58">
        <f t="shared" si="1494"/>
        <v>41.20564839298823</v>
      </c>
      <c r="BF2367" s="30">
        <f>AU2367*'Propiedades físicas'!$I$4+'Diseño reactor'!AV2367*'Propiedades físicas'!$I$5+'Diseño reactor'!AW2367*'Propiedades físicas'!$I$8+'Diseño reactor'!AX2367*'Propiedades físicas'!$I$9+'Diseño reactor'!AY2367*'Propiedades físicas'!$I$7+'Diseño reactor'!AZ2367*'Propiedades físicas'!$I$6</f>
        <v>1.9988223356301942E-2</v>
      </c>
      <c r="BG2367" s="24">
        <f>AU2367*'Propiedades físicas'!$O$4+'Diseño reactor'!AV2367*'Propiedades físicas'!$O$5+'Diseño reactor'!AW2367*'Propiedades físicas'!$O$8+'Diseño reactor'!AX2367*'Propiedades físicas'!$O$9+'Diseño reactor'!AY2367*'Propiedades físicas'!$O$7+'Diseño reactor'!AZ2367*'Propiedades físicas'!$O$6</f>
        <v>0.15448033669370098</v>
      </c>
      <c r="BH2367" s="54">
        <f t="shared" si="1495"/>
        <v>41116.666378949267</v>
      </c>
      <c r="BI2367" s="34">
        <f t="shared" si="1517"/>
        <v>274.0653347082955</v>
      </c>
      <c r="BJ2367" s="27">
        <f t="shared" si="1496"/>
        <v>4797.5737092178197</v>
      </c>
      <c r="BK2367" s="34">
        <f t="shared" si="1497"/>
        <v>570.10061685601283</v>
      </c>
      <c r="BL2367" s="27">
        <f t="shared" si="1498"/>
        <v>105.72285577667813</v>
      </c>
      <c r="BM2367" s="34">
        <f t="shared" si="1499"/>
        <v>1.1054421768707483</v>
      </c>
      <c r="BN2367" s="45">
        <f t="shared" si="1500"/>
        <v>2582.7041101926384</v>
      </c>
      <c r="BO2367" s="45">
        <f t="shared" si="1501"/>
        <v>109.89633744765005</v>
      </c>
      <c r="BP2367" s="66">
        <f t="shared" si="1502"/>
        <v>6.6874166570889928</v>
      </c>
    </row>
    <row r="2368" spans="8:68">
      <c r="H2368" s="68">
        <v>2363</v>
      </c>
      <c r="I2368" s="31">
        <f>('Propiedades físicas'!$C$10*'Diseño reactor'!H2368)/1000</f>
        <v>2068.2046004203771</v>
      </c>
      <c r="J2368" s="31">
        <f t="shared" si="1479"/>
        <v>0.22048108775471961</v>
      </c>
      <c r="K2368" s="31">
        <f>(I2368*1000)/'Propiedades físicas'!$F$10</f>
        <v>13509.85629508841</v>
      </c>
      <c r="L2368" s="31">
        <f t="shared" si="1480"/>
        <v>1929.9794707269157</v>
      </c>
      <c r="M2368" s="31">
        <f t="shared" si="1481"/>
        <v>11579.876824361494</v>
      </c>
      <c r="N2368" s="31">
        <f t="shared" si="1482"/>
        <v>0.816749670218754</v>
      </c>
      <c r="O2368" s="32">
        <f t="shared" si="1483"/>
        <v>4.900498021312524</v>
      </c>
      <c r="P2368" s="33">
        <f t="shared" si="1484"/>
        <v>0.68570955424393953</v>
      </c>
      <c r="Q2368" s="31">
        <f t="shared" si="1485"/>
        <v>4.7450605570416213</v>
      </c>
      <c r="R2368" s="31">
        <f t="shared" si="1486"/>
        <v>0.11001591159393767</v>
      </c>
      <c r="S2368" s="31">
        <f t="shared" si="1487"/>
        <v>0.15543746427090147</v>
      </c>
      <c r="T2368" s="31">
        <f t="shared" si="1488"/>
        <v>1.7651060465666654E-2</v>
      </c>
      <c r="U2368" s="31">
        <f t="shared" si="1489"/>
        <v>3.3731439152101667E-3</v>
      </c>
      <c r="V2368" s="47">
        <f t="shared" si="1503"/>
        <v>6.7905217993089167E-4</v>
      </c>
      <c r="W2368" s="31">
        <f t="shared" si="1490"/>
        <v>0.1604409781270158</v>
      </c>
      <c r="X2368" s="34">
        <f>(S2368*H2368*'Propiedades físicas'!$F$5*60*24*365)/(1000000)</f>
        <v>56848.084712959877</v>
      </c>
      <c r="Y2368" s="34">
        <f>(U2368*H2368*'Propiedades físicas'!$F$7*60*24*365)/(1000000)</f>
        <v>385.8037297980901</v>
      </c>
      <c r="Z2368" s="31">
        <f t="shared" si="1504"/>
        <v>1620.3316766784292</v>
      </c>
      <c r="AA2368" s="31">
        <f t="shared" si="1520"/>
        <v>11212.578096289351</v>
      </c>
      <c r="AB2368" s="31">
        <f t="shared" si="1521"/>
        <v>259.96759909647471</v>
      </c>
      <c r="AC2368" s="31">
        <f t="shared" si="1522"/>
        <v>367.29872807214014</v>
      </c>
      <c r="AD2368" s="31">
        <f t="shared" si="1519"/>
        <v>41.709455880370307</v>
      </c>
      <c r="AE2368" s="31">
        <f t="shared" si="1508"/>
        <v>7.9707390716416242</v>
      </c>
      <c r="AF2368" s="31">
        <f t="shared" si="1509"/>
        <v>13509.85629508841</v>
      </c>
      <c r="AG2368" s="31">
        <f t="shared" si="1510"/>
        <v>0.11993700312471203</v>
      </c>
      <c r="AH2368" s="31">
        <f t="shared" si="1511"/>
        <v>0.82995539340901447</v>
      </c>
      <c r="AI2368" s="31">
        <f t="shared" si="1511"/>
        <v>1.924281009495175E-2</v>
      </c>
      <c r="AJ2368" s="31">
        <f t="shared" si="1511"/>
        <v>2.7187463733842513E-2</v>
      </c>
      <c r="AK2368" s="31">
        <f t="shared" si="1492"/>
        <v>3.0873352735464724E-3</v>
      </c>
      <c r="AL2368" s="31">
        <f t="shared" si="1492"/>
        <v>5.8999436393260783E-4</v>
      </c>
      <c r="AM2368" s="31">
        <f t="shared" si="1512"/>
        <v>0.99999999999999978</v>
      </c>
      <c r="AN2368" s="31">
        <f>(Z2368*'Propiedades físicas'!$F$4)/1000</f>
        <v>1424.8872698374771</v>
      </c>
      <c r="AO2368" s="31">
        <f>(AA2368*'Propiedades físicas'!$F$6)/1000</f>
        <v>359.25100220511081</v>
      </c>
      <c r="AP2368" s="31">
        <f>(AB2368*'Propiedades físicas'!$F$9)/1000</f>
        <v>160.38701026257004</v>
      </c>
      <c r="AQ2368" s="31">
        <f>(AC2368*'Propiedades físicas'!$F$5)/1000</f>
        <v>108.15845645540311</v>
      </c>
      <c r="AR2368" s="31">
        <f>(AD2368*'Propiedades físicas'!$F$8)/1000</f>
        <v>14.786836298708876</v>
      </c>
      <c r="AS2368" s="31">
        <f>(AE2368*'Propiedades físicas'!$F$7)/1000</f>
        <v>0.73402536110747729</v>
      </c>
      <c r="AT2368" s="31">
        <f t="shared" si="1513"/>
        <v>2068.2046004203771</v>
      </c>
      <c r="AU2368" s="31">
        <f t="shared" si="1514"/>
        <v>0.68894889294214834</v>
      </c>
      <c r="AV2368" s="31">
        <f t="shared" si="1518"/>
        <v>0.17370186785779826</v>
      </c>
      <c r="AW2368" s="31">
        <f t="shared" si="1518"/>
        <v>7.7548908957058821E-2</v>
      </c>
      <c r="AX2368" s="31">
        <f t="shared" si="1518"/>
        <v>5.2295820458681481E-2</v>
      </c>
      <c r="AY2368" s="31">
        <f t="shared" si="1515"/>
        <v>7.1496003324348798E-3</v>
      </c>
      <c r="AZ2368" s="31">
        <f t="shared" si="1515"/>
        <v>3.5490945187834972E-4</v>
      </c>
      <c r="BA2368" s="31">
        <f t="shared" si="1516"/>
        <v>1.0000000000000002</v>
      </c>
      <c r="BB2368" s="34">
        <f>AU2368*'Propiedades físicas'!$C$4+'Diseño reactor'!AV2368*'Propiedades físicas'!$C$5+'Diseño reactor'!AW2368*'Propiedades físicas'!$C$8+'Diseño reactor'!AX2368*'Propiedades físicas'!$C$9+'Diseño reactor'!AY2368*'Propiedades físicas'!$C$7+'Diseño reactor'!AZ2368*'Propiedades físicas'!$C$6</f>
        <v>875.34212228668059</v>
      </c>
      <c r="BC2368" s="45">
        <f>AU2368*'Propiedades físicas'!$L$4+'Diseño reactor'!AV2368*'Propiedades físicas'!$L$5+'Diseño reactor'!AW2368*'Propiedades físicas'!$L$8+AX2368*'Propiedades físicas'!$L$9+'Diseño reactor'!AY2368*'Propiedades físicas'!$L$7+'Diseño reactor'!AZ2368*'Propiedades físicas'!$L$6</f>
        <v>2.1181657951380539</v>
      </c>
      <c r="BD2368" s="29">
        <f t="shared" si="1493"/>
        <v>1.4135021916131723</v>
      </c>
      <c r="BE2368" s="58">
        <f t="shared" si="1494"/>
        <v>41.205083758651035</v>
      </c>
      <c r="BF2368" s="30">
        <f>AU2368*'Propiedades físicas'!$I$4+'Diseño reactor'!AV2368*'Propiedades físicas'!$I$5+'Diseño reactor'!AW2368*'Propiedades físicas'!$I$8+'Diseño reactor'!AX2368*'Propiedades físicas'!$I$9+'Diseño reactor'!AY2368*'Propiedades físicas'!$I$7+'Diseño reactor'!AZ2368*'Propiedades físicas'!$I$6</f>
        <v>1.9988277107716976E-2</v>
      </c>
      <c r="BG2368" s="24">
        <f>AU2368*'Propiedades físicas'!$O$4+'Diseño reactor'!AV2368*'Propiedades físicas'!$O$5+'Diseño reactor'!AW2368*'Propiedades físicas'!$O$8+'Diseño reactor'!AX2368*'Propiedades físicas'!$O$9+'Diseño reactor'!AY2368*'Propiedades físicas'!$O$7+'Diseño reactor'!AZ2368*'Propiedades físicas'!$O$6</f>
        <v>0.15448195881705895</v>
      </c>
      <c r="BH2368" s="54">
        <f t="shared" si="1495"/>
        <v>41116.549873830198</v>
      </c>
      <c r="BI2368" s="34">
        <f t="shared" si="1517"/>
        <v>274.06750404715729</v>
      </c>
      <c r="BJ2368" s="27">
        <f t="shared" si="1496"/>
        <v>4797.577304708846</v>
      </c>
      <c r="BK2368" s="34">
        <f t="shared" si="1497"/>
        <v>570.10703046745277</v>
      </c>
      <c r="BL2368" s="27">
        <f t="shared" si="1498"/>
        <v>105.72307634006154</v>
      </c>
      <c r="BM2368" s="34">
        <f t="shared" si="1499"/>
        <v>1.1054421768707483</v>
      </c>
      <c r="BN2368" s="45">
        <f t="shared" si="1500"/>
        <v>2583.9038965916707</v>
      </c>
      <c r="BO2368" s="45">
        <f t="shared" si="1501"/>
        <v>109.9033470410632</v>
      </c>
      <c r="BP2368" s="66">
        <f t="shared" si="1502"/>
        <v>6.687415691567665</v>
      </c>
    </row>
    <row r="2369" spans="8:68">
      <c r="H2369" s="68">
        <v>2364</v>
      </c>
      <c r="I2369" s="31">
        <f>('Propiedades físicas'!$C$10*'Diseño reactor'!H2369)/1000</f>
        <v>2069.0798457019769</v>
      </c>
      <c r="J2369" s="31">
        <f t="shared" si="1479"/>
        <v>0.22038782164314827</v>
      </c>
      <c r="K2369" s="31">
        <f>(I2369*1000)/'Propiedades físicas'!$F$10</f>
        <v>13515.573542779941</v>
      </c>
      <c r="L2369" s="31">
        <f t="shared" si="1480"/>
        <v>1930.7962203971342</v>
      </c>
      <c r="M2369" s="31">
        <f t="shared" si="1481"/>
        <v>11584.777322382806</v>
      </c>
      <c r="N2369" s="31">
        <f t="shared" si="1482"/>
        <v>0.81674967021875389</v>
      </c>
      <c r="O2369" s="32">
        <f t="shared" si="1483"/>
        <v>4.900498021312524</v>
      </c>
      <c r="P2369" s="33">
        <f t="shared" si="1484"/>
        <v>0.68575609543628646</v>
      </c>
      <c r="Q2369" s="31">
        <f t="shared" si="1485"/>
        <v>4.7451256226278105</v>
      </c>
      <c r="R2369" s="31">
        <f t="shared" si="1486"/>
        <v>0.10998430197836087</v>
      </c>
      <c r="S2369" s="31">
        <f t="shared" si="1487"/>
        <v>0.1553723986847127</v>
      </c>
      <c r="T2369" s="31">
        <f t="shared" si="1488"/>
        <v>1.763972170596792E-2</v>
      </c>
      <c r="U2369" s="31">
        <f t="shared" si="1489"/>
        <v>3.3695510981386649E-3</v>
      </c>
      <c r="V2369" s="47">
        <f t="shared" si="1503"/>
        <v>6.7909826926700219E-4</v>
      </c>
      <c r="W2369" s="31">
        <f t="shared" si="1490"/>
        <v>0.16038399470352135</v>
      </c>
      <c r="X2369" s="34">
        <f>(S2369*H2369*'Propiedades físicas'!$F$5*60*24*365)/(1000000)</f>
        <v>56848.335820242464</v>
      </c>
      <c r="Y2369" s="34">
        <f>(U2369*H2369*'Propiedades físicas'!$F$7*60*24*365)/(1000000)</f>
        <v>385.55589563585568</v>
      </c>
      <c r="Z2369" s="31">
        <f t="shared" si="1504"/>
        <v>1621.1274096113812</v>
      </c>
      <c r="AA2369" s="31">
        <f t="shared" si="1520"/>
        <v>11217.476971892143</v>
      </c>
      <c r="AB2369" s="31">
        <f t="shared" si="1521"/>
        <v>260.00288987684507</v>
      </c>
      <c r="AC2369" s="31">
        <f t="shared" si="1522"/>
        <v>367.30035049066083</v>
      </c>
      <c r="AD2369" s="31">
        <f t="shared" si="1519"/>
        <v>41.700302112908162</v>
      </c>
      <c r="AE2369" s="31">
        <f t="shared" si="1508"/>
        <v>7.9656187959998039</v>
      </c>
      <c r="AF2369" s="31">
        <f t="shared" si="1509"/>
        <v>13515.573542779937</v>
      </c>
      <c r="AG2369" s="31">
        <f t="shared" si="1510"/>
        <v>0.11994514361378268</v>
      </c>
      <c r="AH2369" s="31">
        <f t="shared" si="1511"/>
        <v>0.82996677398752017</v>
      </c>
      <c r="AI2369" s="31">
        <f t="shared" si="1511"/>
        <v>1.923728127806603E-2</v>
      </c>
      <c r="AJ2369" s="31">
        <f t="shared" si="1511"/>
        <v>2.7176083155337042E-2</v>
      </c>
      <c r="AK2369" s="31">
        <f t="shared" si="1492"/>
        <v>3.0853520186114925E-3</v>
      </c>
      <c r="AL2369" s="31">
        <f t="shared" si="1492"/>
        <v>5.8936594668267432E-4</v>
      </c>
      <c r="AM2369" s="31">
        <f t="shared" si="1512"/>
        <v>1</v>
      </c>
      <c r="AN2369" s="31">
        <f>(Z2369*'Propiedades físicas'!$F$4)/1000</f>
        <v>1425.5870214640563</v>
      </c>
      <c r="AO2369" s="31">
        <f>(AA2369*'Propiedades físicas'!$F$6)/1000</f>
        <v>359.40796217942426</v>
      </c>
      <c r="AP2369" s="31">
        <f>(AB2369*'Propiedades físicas'!$F$9)/1000</f>
        <v>160.40878290951957</v>
      </c>
      <c r="AQ2369" s="31">
        <f>(AC2369*'Propiedades físicas'!$F$5)/1000</f>
        <v>108.1589342089849</v>
      </c>
      <c r="AR2369" s="31">
        <f>(AD2369*'Propiedades físicas'!$F$8)/1000</f>
        <v>14.783591105068195</v>
      </c>
      <c r="AS2369" s="31">
        <f>(AE2369*'Propiedades físicas'!$F$7)/1000</f>
        <v>0.73355383492362192</v>
      </c>
      <c r="AT2369" s="31">
        <f t="shared" si="1513"/>
        <v>2069.0798457019769</v>
      </c>
      <c r="AU2369" s="31">
        <f t="shared" si="1514"/>
        <v>0.6889956539982619</v>
      </c>
      <c r="AV2369" s="31">
        <f t="shared" si="1518"/>
        <v>0.17370424970597878</v>
      </c>
      <c r="AW2369" s="31">
        <f t="shared" si="1518"/>
        <v>7.7526627714600199E-2</v>
      </c>
      <c r="AX2369" s="31">
        <f t="shared" si="1518"/>
        <v>5.2273929608690289E-2</v>
      </c>
      <c r="AY2369" s="31">
        <f t="shared" si="1515"/>
        <v>7.1450075432214965E-3</v>
      </c>
      <c r="AZ2369" s="31">
        <f t="shared" si="1515"/>
        <v>3.5453142924735662E-4</v>
      </c>
      <c r="BA2369" s="31">
        <f t="shared" si="1516"/>
        <v>0.99999999999999989</v>
      </c>
      <c r="BB2369" s="34">
        <f>AU2369*'Propiedades físicas'!$C$4+'Diseño reactor'!AV2369*'Propiedades físicas'!$C$5+'Diseño reactor'!AW2369*'Propiedades físicas'!$C$8+'Diseño reactor'!AX2369*'Propiedades físicas'!$C$9+'Diseño reactor'!AY2369*'Propiedades físicas'!$C$7+'Diseño reactor'!AZ2369*'Propiedades físicas'!$C$6</f>
        <v>875.3419960780044</v>
      </c>
      <c r="BC2369" s="45">
        <f>AU2369*'Propiedades físicas'!$L$4+'Diseño reactor'!AV2369*'Propiedades físicas'!$L$5+'Diseño reactor'!AW2369*'Propiedades físicas'!$L$8+AX2369*'Propiedades físicas'!$L$9+'Diseño reactor'!AY2369*'Propiedades físicas'!$L$7+'Diseño reactor'!AZ2369*'Propiedades físicas'!$L$6</f>
        <v>2.1181990819886716</v>
      </c>
      <c r="BD2369" s="29">
        <f t="shared" si="1493"/>
        <v>1.4129781604133003</v>
      </c>
      <c r="BE2369" s="58">
        <f t="shared" si="1494"/>
        <v>41.204519548796064</v>
      </c>
      <c r="BF2369" s="30">
        <f>AU2369*'Propiedades físicas'!$I$4+'Diseño reactor'!AV2369*'Propiedades físicas'!$I$5+'Diseño reactor'!AW2369*'Propiedades físicas'!$I$8+'Diseño reactor'!AX2369*'Propiedades físicas'!$I$9+'Diseño reactor'!AY2369*'Propiedades físicas'!$I$7+'Diseño reactor'!AZ2369*'Propiedades físicas'!$I$6</f>
        <v>1.9988330777900198E-2</v>
      </c>
      <c r="BG2369" s="24">
        <f>AU2369*'Propiedades físicas'!$O$4+'Diseño reactor'!AV2369*'Propiedades físicas'!$O$5+'Diseño reactor'!AW2369*'Propiedades físicas'!$O$8+'Diseño reactor'!AX2369*'Propiedades físicas'!$O$9+'Diseño reactor'!AY2369*'Propiedades físicas'!$O$7+'Diseño reactor'!AZ2369*'Propiedades físicas'!$O$6</f>
        <v>0.15448357978853378</v>
      </c>
      <c r="BH2369" s="54">
        <f t="shared" si="1495"/>
        <v>41116.43354452213</v>
      </c>
      <c r="BI2369" s="34">
        <f t="shared" si="1517"/>
        <v>274.06967110802708</v>
      </c>
      <c r="BJ2369" s="27">
        <f t="shared" si="1496"/>
        <v>4797.5809004607145</v>
      </c>
      <c r="BK2369" s="34">
        <f t="shared" si="1497"/>
        <v>570.11343986789882</v>
      </c>
      <c r="BL2369" s="27">
        <f t="shared" si="1498"/>
        <v>105.72329675459103</v>
      </c>
      <c r="BM2369" s="34">
        <f t="shared" si="1499"/>
        <v>1.1054421768707483</v>
      </c>
      <c r="BN2369" s="45">
        <f t="shared" si="1500"/>
        <v>2585.1036988513456</v>
      </c>
      <c r="BO2369" s="45">
        <f t="shared" si="1501"/>
        <v>109.91035165594629</v>
      </c>
      <c r="BP2369" s="66">
        <f t="shared" si="1502"/>
        <v>6.6874147273619444</v>
      </c>
    </row>
    <row r="2370" spans="8:68">
      <c r="H2370" s="68">
        <v>2365</v>
      </c>
      <c r="I2370" s="31">
        <f>('Propiedades físicas'!$C$10*'Diseño reactor'!H2370)/1000</f>
        <v>2069.9550909835766</v>
      </c>
      <c r="J2370" s="31">
        <f t="shared" si="1479"/>
        <v>0.22029463440355285</v>
      </c>
      <c r="K2370" s="31">
        <f>(I2370*1000)/'Propiedades físicas'!$F$10</f>
        <v>13521.29079047147</v>
      </c>
      <c r="L2370" s="31">
        <f t="shared" si="1480"/>
        <v>1931.6129700673528</v>
      </c>
      <c r="M2370" s="31">
        <f t="shared" si="1481"/>
        <v>11589.677820404117</v>
      </c>
      <c r="N2370" s="31">
        <f t="shared" si="1482"/>
        <v>0.81674967021875378</v>
      </c>
      <c r="O2370" s="32">
        <f t="shared" si="1483"/>
        <v>4.9004980213125231</v>
      </c>
      <c r="P2370" s="33">
        <f t="shared" si="1484"/>
        <v>0.6858026035805318</v>
      </c>
      <c r="Q2370" s="31">
        <f t="shared" si="1485"/>
        <v>4.7451906341641523</v>
      </c>
      <c r="R2370" s="31">
        <f t="shared" si="1486"/>
        <v>0.10995270950972466</v>
      </c>
      <c r="S2370" s="31">
        <f t="shared" si="1487"/>
        <v>0.15530738714837056</v>
      </c>
      <c r="T2370" s="31">
        <f t="shared" si="1488"/>
        <v>1.7628393746846216E-2</v>
      </c>
      <c r="U2370" s="31">
        <f t="shared" si="1489"/>
        <v>3.3659633816511473E-3</v>
      </c>
      <c r="V2370" s="47">
        <f t="shared" si="1503"/>
        <v>6.7914432587586645E-4</v>
      </c>
      <c r="W2370" s="31">
        <f t="shared" si="1490"/>
        <v>0.16032705174297759</v>
      </c>
      <c r="X2370" s="34">
        <f>(S2370*H2370*'Propiedades físicas'!$F$5*60*24*365)/(1000000)</f>
        <v>56848.586571037704</v>
      </c>
      <c r="Y2370" s="34">
        <f>(U2370*H2370*'Propiedades físicas'!$F$7*60*24*365)/(1000000)</f>
        <v>385.30829754458784</v>
      </c>
      <c r="Z2370" s="31">
        <f t="shared" si="1504"/>
        <v>1621.9231574679577</v>
      </c>
      <c r="AA2370" s="31">
        <f t="shared" si="1520"/>
        <v>11222.37584979822</v>
      </c>
      <c r="AB2370" s="31">
        <f t="shared" si="1521"/>
        <v>260.0381579904988</v>
      </c>
      <c r="AC2370" s="31">
        <f t="shared" si="1522"/>
        <v>367.30197060589637</v>
      </c>
      <c r="AD2370" s="31">
        <f t="shared" si="1519"/>
        <v>41.691151211291299</v>
      </c>
      <c r="AE2370" s="31">
        <f t="shared" si="1508"/>
        <v>7.9605033976049633</v>
      </c>
      <c r="AF2370" s="31">
        <f t="shared" si="1509"/>
        <v>13521.29079047147</v>
      </c>
      <c r="AG2370" s="31">
        <f t="shared" si="1510"/>
        <v>0.11995327832243177</v>
      </c>
      <c r="AH2370" s="31">
        <f t="shared" si="1511"/>
        <v>0.82997814511220269</v>
      </c>
      <c r="AI2370" s="31">
        <f t="shared" si="1511"/>
        <v>1.9231755460340307E-2</v>
      </c>
      <c r="AJ2370" s="31">
        <f t="shared" si="1511"/>
        <v>2.7164712030654362E-2</v>
      </c>
      <c r="AK2370" s="31">
        <f t="shared" si="1492"/>
        <v>3.0833706527982735E-3</v>
      </c>
      <c r="AL2370" s="31">
        <f t="shared" si="1492"/>
        <v>5.8873842157250065E-4</v>
      </c>
      <c r="AM2370" s="31">
        <f t="shared" si="1512"/>
        <v>0.99999999999999989</v>
      </c>
      <c r="AN2370" s="31">
        <f>(Z2370*'Propiedades físicas'!$F$4)/1000</f>
        <v>1426.2867862141727</v>
      </c>
      <c r="AO2370" s="31">
        <f>(AA2370*'Propiedades físicas'!$F$6)/1000</f>
        <v>359.56492222753491</v>
      </c>
      <c r="AP2370" s="31">
        <f>(AB2370*'Propiedades físicas'!$F$9)/1000</f>
        <v>160.43054157223824</v>
      </c>
      <c r="AQ2370" s="31">
        <f>(AC2370*'Propiedades físicas'!$F$5)/1000</f>
        <v>108.15941128431831</v>
      </c>
      <c r="AR2370" s="31">
        <f>(AD2370*'Propiedades físicas'!$F$8)/1000</f>
        <v>14.780346927426987</v>
      </c>
      <c r="AS2370" s="31">
        <f>(AE2370*'Propiedades físicas'!$F$7)/1000</f>
        <v>0.73308275788544108</v>
      </c>
      <c r="AT2370" s="31">
        <f t="shared" si="1513"/>
        <v>2069.9550909835762</v>
      </c>
      <c r="AU2370" s="31">
        <f t="shared" si="1514"/>
        <v>0.68904238185015265</v>
      </c>
      <c r="AV2370" s="31">
        <f t="shared" si="1518"/>
        <v>0.17370662957556302</v>
      </c>
      <c r="AW2370" s="31">
        <f t="shared" si="1518"/>
        <v>7.7504358558816266E-2</v>
      </c>
      <c r="AX2370" s="31">
        <f t="shared" si="1518"/>
        <v>5.2252056943382495E-2</v>
      </c>
      <c r="AY2370" s="31">
        <f t="shared" si="1515"/>
        <v>7.1404191288052732E-3</v>
      </c>
      <c r="AZ2370" s="31">
        <f t="shared" si="1515"/>
        <v>3.541539432805297E-4</v>
      </c>
      <c r="BA2370" s="31">
        <f t="shared" si="1516"/>
        <v>1.0000000000000002</v>
      </c>
      <c r="BB2370" s="34">
        <f>AU2370*'Propiedades físicas'!$C$4+'Diseño reactor'!AV2370*'Propiedades físicas'!$C$5+'Diseño reactor'!AW2370*'Propiedades físicas'!$C$8+'Diseño reactor'!AX2370*'Propiedades físicas'!$C$9+'Diseño reactor'!AY2370*'Propiedades físicas'!$C$7+'Diseño reactor'!AZ2370*'Propiedades físicas'!$C$6</f>
        <v>875.34187004124487</v>
      </c>
      <c r="BC2370" s="45">
        <f>AU2370*'Propiedades físicas'!$L$4+'Diseño reactor'!AV2370*'Propiedades físicas'!$L$5+'Diseño reactor'!AW2370*'Propiedades físicas'!$L$8+AX2370*'Propiedades físicas'!$L$9+'Diseño reactor'!AY2370*'Propiedades físicas'!$L$7+'Diseño reactor'!AZ2370*'Propiedades físicas'!$L$6</f>
        <v>2.1182323442477089</v>
      </c>
      <c r="BD2370" s="29">
        <f t="shared" si="1493"/>
        <v>1.4124545181307315</v>
      </c>
      <c r="BE2370" s="58">
        <f t="shared" si="1494"/>
        <v>41.203955762943586</v>
      </c>
      <c r="BF2370" s="30">
        <f>AU2370*'Propiedades físicas'!$I$4+'Diseño reactor'!AV2370*'Propiedades físicas'!$I$5+'Diseño reactor'!AW2370*'Propiedades físicas'!$I$8+'Diseño reactor'!AX2370*'Propiedades físicas'!$I$9+'Diseño reactor'!AY2370*'Propiedades físicas'!$I$7+'Diseño reactor'!AZ2370*'Propiedades físicas'!$I$6</f>
        <v>1.9988384366989468E-2</v>
      </c>
      <c r="BG2370" s="24">
        <f>AU2370*'Propiedades físicas'!$O$4+'Diseño reactor'!AV2370*'Propiedades físicas'!$O$5+'Diseño reactor'!AW2370*'Propiedades físicas'!$O$8+'Diseño reactor'!AX2370*'Propiedades físicas'!$O$9+'Diseño reactor'!AY2370*'Propiedades físicas'!$O$7+'Diseño reactor'!AZ2370*'Propiedades físicas'!$O$6</f>
        <v>0.15448519960933121</v>
      </c>
      <c r="BH2370" s="54">
        <f t="shared" si="1495"/>
        <v>41116.317390725097</v>
      </c>
      <c r="BI2370" s="34">
        <f t="shared" si="1517"/>
        <v>274.07183589420652</v>
      </c>
      <c r="BJ2370" s="27">
        <f t="shared" si="1496"/>
        <v>4797.5844964697908</v>
      </c>
      <c r="BK2370" s="34">
        <f t="shared" si="1497"/>
        <v>570.11984506136037</v>
      </c>
      <c r="BL2370" s="27">
        <f t="shared" si="1498"/>
        <v>105.72351702041257</v>
      </c>
      <c r="BM2370" s="34">
        <f t="shared" si="1499"/>
        <v>1.1054421768707483</v>
      </c>
      <c r="BN2370" s="45">
        <f t="shared" si="1500"/>
        <v>2586.3035169542941</v>
      </c>
      <c r="BO2370" s="45">
        <f t="shared" si="1501"/>
        <v>109.91735129760134</v>
      </c>
      <c r="BP2370" s="66">
        <f t="shared" si="1502"/>
        <v>6.6874137644696292</v>
      </c>
    </row>
    <row r="2371" spans="8:68">
      <c r="H2371" s="68">
        <v>2366</v>
      </c>
      <c r="I2371" s="31">
        <f>('Propiedades físicas'!$C$10*'Diseño reactor'!H2371)/1000</f>
        <v>2070.8303362651764</v>
      </c>
      <c r="J2371" s="31">
        <f t="shared" si="1479"/>
        <v>0.22020152593592668</v>
      </c>
      <c r="K2371" s="31">
        <f>(I2371*1000)/'Propiedades físicas'!$F$10</f>
        <v>13527.008038163001</v>
      </c>
      <c r="L2371" s="31">
        <f t="shared" si="1480"/>
        <v>1932.4297197375715</v>
      </c>
      <c r="M2371" s="31">
        <f t="shared" si="1481"/>
        <v>11594.578318425429</v>
      </c>
      <c r="N2371" s="31">
        <f t="shared" si="1482"/>
        <v>0.81674967021875378</v>
      </c>
      <c r="O2371" s="32">
        <f t="shared" si="1483"/>
        <v>4.9004980213125231</v>
      </c>
      <c r="P2371" s="33">
        <f t="shared" si="1484"/>
        <v>0.6858490787118634</v>
      </c>
      <c r="Q2371" s="31">
        <f t="shared" si="1485"/>
        <v>4.7452555917174539</v>
      </c>
      <c r="R2371" s="31">
        <f t="shared" si="1486"/>
        <v>0.10992113417541158</v>
      </c>
      <c r="S2371" s="31">
        <f t="shared" si="1487"/>
        <v>0.15524242959506879</v>
      </c>
      <c r="T2371" s="31">
        <f t="shared" si="1488"/>
        <v>1.7617076574779449E-2</v>
      </c>
      <c r="U2371" s="31">
        <f t="shared" si="1489"/>
        <v>3.362380756699446E-3</v>
      </c>
      <c r="V2371" s="47">
        <f t="shared" si="1503"/>
        <v>6.7919034979233082E-4</v>
      </c>
      <c r="W2371" s="31">
        <f t="shared" si="1490"/>
        <v>0.16027014920230181</v>
      </c>
      <c r="X2371" s="34">
        <f>(S2371*H2371*'Propiedades físicas'!$F$5*60*24*365)/(1000000)</f>
        <v>56848.836965978015</v>
      </c>
      <c r="Y2371" s="34">
        <f>(U2371*H2371*'Propiedades físicas'!$F$7*60*24*365)/(1000000)</f>
        <v>385.06093522873039</v>
      </c>
      <c r="Z2371" s="31">
        <f t="shared" si="1504"/>
        <v>1622.7189202322688</v>
      </c>
      <c r="AA2371" s="31">
        <f t="shared" si="1520"/>
        <v>11227.274730003495</v>
      </c>
      <c r="AB2371" s="31">
        <f t="shared" si="1521"/>
        <v>260.07340345902378</v>
      </c>
      <c r="AC2371" s="31">
        <f t="shared" si="1522"/>
        <v>367.30358842193277</v>
      </c>
      <c r="AD2371" s="31">
        <f t="shared" si="1519"/>
        <v>41.682003175928173</v>
      </c>
      <c r="AE2371" s="31">
        <f t="shared" si="1508"/>
        <v>7.9553928703508889</v>
      </c>
      <c r="AF2371" s="31">
        <f t="shared" si="1509"/>
        <v>13527.008038163001</v>
      </c>
      <c r="AG2371" s="31">
        <f t="shared" si="1510"/>
        <v>0.11996140725681403</v>
      </c>
      <c r="AH2371" s="31">
        <f t="shared" si="1511"/>
        <v>0.82998950679474759</v>
      </c>
      <c r="AI2371" s="31">
        <f t="shared" si="1511"/>
        <v>1.9226232639567672E-2</v>
      </c>
      <c r="AJ2371" s="31">
        <f t="shared" si="1511"/>
        <v>2.7153350348109458E-2</v>
      </c>
      <c r="AK2371" s="31">
        <f t="shared" si="1492"/>
        <v>3.0813911737416757E-3</v>
      </c>
      <c r="AL2371" s="31">
        <f t="shared" si="1492"/>
        <v>5.8811178701947823E-4</v>
      </c>
      <c r="AM2371" s="31">
        <f t="shared" si="1512"/>
        <v>0.99999999999999989</v>
      </c>
      <c r="AN2371" s="31">
        <f>(Z2371*'Propiedades físicas'!$F$4)/1000</f>
        <v>1426.9865640738526</v>
      </c>
      <c r="AO2371" s="31">
        <f>(AA2371*'Propiedades físicas'!$F$6)/1000</f>
        <v>359.72188234931195</v>
      </c>
      <c r="AP2371" s="31">
        <f>(AB2371*'Propiedades físicas'!$F$9)/1000</f>
        <v>160.45228626404469</v>
      </c>
      <c r="AQ2371" s="31">
        <f>(AC2371*'Propiedades físicas'!$F$5)/1000</f>
        <v>108.15988768260655</v>
      </c>
      <c r="AR2371" s="31">
        <f>(AD2371*'Propiedades físicas'!$F$8)/1000</f>
        <v>14.77710376593005</v>
      </c>
      <c r="AS2371" s="31">
        <f>(AE2371*'Propiedades físicas'!$F$7)/1000</f>
        <v>0.73261212943061349</v>
      </c>
      <c r="AT2371" s="31">
        <f t="shared" si="1513"/>
        <v>2070.8303362651764</v>
      </c>
      <c r="AU2371" s="31">
        <f t="shared" si="1514"/>
        <v>0.68908907653317397</v>
      </c>
      <c r="AV2371" s="31">
        <f t="shared" si="1518"/>
        <v>0.17370900746899645</v>
      </c>
      <c r="AW2371" s="31">
        <f t="shared" si="1518"/>
        <v>7.7482101480813095E-2</v>
      </c>
      <c r="AX2371" s="31">
        <f t="shared" si="1518"/>
        <v>5.2230202440281585E-2</v>
      </c>
      <c r="AY2371" s="31">
        <f t="shared" si="1515"/>
        <v>7.1358350837090476E-3</v>
      </c>
      <c r="AZ2371" s="31">
        <f t="shared" si="1515"/>
        <v>3.5377699302585462E-4</v>
      </c>
      <c r="BA2371" s="31">
        <f t="shared" si="1516"/>
        <v>1</v>
      </c>
      <c r="BB2371" s="34">
        <f>AU2371*'Propiedades físicas'!$C$4+'Diseño reactor'!AV2371*'Propiedades físicas'!$C$5+'Diseño reactor'!AW2371*'Propiedades físicas'!$C$8+'Diseño reactor'!AX2371*'Propiedades físicas'!$C$9+'Diseño reactor'!AY2371*'Propiedades físicas'!$C$7+'Diseño reactor'!AZ2371*'Propiedades físicas'!$C$6</f>
        <v>875.341744176112</v>
      </c>
      <c r="BC2371" s="45">
        <f>AU2371*'Propiedades físicas'!$L$4+'Diseño reactor'!AV2371*'Propiedades físicas'!$L$5+'Diseño reactor'!AW2371*'Propiedades físicas'!$L$8+AX2371*'Propiedades físicas'!$L$9+'Diseño reactor'!AY2371*'Propiedades físicas'!$L$7+'Diseño reactor'!AZ2371*'Propiedades físicas'!$L$6</f>
        <v>2.1182655819422402</v>
      </c>
      <c r="BD2371" s="29">
        <f t="shared" si="1493"/>
        <v>1.4119312643322315</v>
      </c>
      <c r="BE2371" s="58">
        <f t="shared" si="1494"/>
        <v>41.203392400614625</v>
      </c>
      <c r="BF2371" s="30">
        <f>AU2371*'Propiedades físicas'!$I$4+'Diseño reactor'!AV2371*'Propiedades físicas'!$I$5+'Diseño reactor'!AW2371*'Propiedades físicas'!$I$8+'Diseño reactor'!AX2371*'Propiedades físicas'!$I$9+'Diseño reactor'!AY2371*'Propiedades físicas'!$I$7+'Diseño reactor'!AZ2371*'Propiedades físicas'!$I$6</f>
        <v>1.9988437875122316E-2</v>
      </c>
      <c r="BG2371" s="24">
        <f>AU2371*'Propiedades físicas'!$O$4+'Diseño reactor'!AV2371*'Propiedades físicas'!$O$5+'Diseño reactor'!AW2371*'Propiedades físicas'!$O$8+'Diseño reactor'!AX2371*'Propiedades físicas'!$O$9+'Diseño reactor'!AY2371*'Propiedades físicas'!$O$7+'Diseño reactor'!AZ2371*'Propiedades físicas'!$O$6</f>
        <v>0.15448681828065514</v>
      </c>
      <c r="BH2371" s="54">
        <f t="shared" si="1495"/>
        <v>41116.201412139751</v>
      </c>
      <c r="BI2371" s="34">
        <f t="shared" si="1517"/>
        <v>274.07399840899058</v>
      </c>
      <c r="BJ2371" s="27">
        <f t="shared" si="1496"/>
        <v>4797.588092732447</v>
      </c>
      <c r="BK2371" s="34">
        <f t="shared" si="1497"/>
        <v>570.12624605184033</v>
      </c>
      <c r="BL2371" s="27">
        <f t="shared" si="1498"/>
        <v>105.72373713767183</v>
      </c>
      <c r="BM2371" s="34">
        <f t="shared" si="1499"/>
        <v>1.1054421768707483</v>
      </c>
      <c r="BN2371" s="45">
        <f t="shared" si="1500"/>
        <v>2587.5033508831675</v>
      </c>
      <c r="BO2371" s="45">
        <f t="shared" si="1501"/>
        <v>109.92434597132279</v>
      </c>
      <c r="BP2371" s="66">
        <f t="shared" si="1502"/>
        <v>6.6874128028885016</v>
      </c>
    </row>
    <row r="2372" spans="8:68">
      <c r="H2372" s="68">
        <v>2367</v>
      </c>
      <c r="I2372" s="31">
        <f>('Propiedades físicas'!$C$10*'Diseño reactor'!H2372)/1000</f>
        <v>2071.7055815467761</v>
      </c>
      <c r="J2372" s="31">
        <f t="shared" si="1479"/>
        <v>0.22010849614043201</v>
      </c>
      <c r="K2372" s="31">
        <f>(I2372*1000)/'Propiedades físicas'!$F$10</f>
        <v>13532.725285854533</v>
      </c>
      <c r="L2372" s="31">
        <f t="shared" si="1480"/>
        <v>1933.2464694077903</v>
      </c>
      <c r="M2372" s="31">
        <f t="shared" si="1481"/>
        <v>11599.478816446741</v>
      </c>
      <c r="N2372" s="31">
        <f t="shared" si="1482"/>
        <v>0.81674967021875378</v>
      </c>
      <c r="O2372" s="32">
        <f t="shared" si="1483"/>
        <v>4.9004980213125222</v>
      </c>
      <c r="P2372" s="33">
        <f t="shared" si="1484"/>
        <v>0.68589552086541905</v>
      </c>
      <c r="Q2372" s="31">
        <f t="shared" si="1485"/>
        <v>4.7453204953544112</v>
      </c>
      <c r="R2372" s="31">
        <f t="shared" si="1486"/>
        <v>0.10988957596281383</v>
      </c>
      <c r="S2372" s="31">
        <f t="shared" si="1487"/>
        <v>0.15517752595811038</v>
      </c>
      <c r="T2372" s="31">
        <f t="shared" si="1488"/>
        <v>1.7605770176266296E-2</v>
      </c>
      <c r="U2372" s="31">
        <f t="shared" si="1489"/>
        <v>3.3588032142546505E-3</v>
      </c>
      <c r="V2372" s="47">
        <f t="shared" si="1503"/>
        <v>6.7923634105119168E-4</v>
      </c>
      <c r="W2372" s="31">
        <f t="shared" si="1490"/>
        <v>0.16021328703847229</v>
      </c>
      <c r="X2372" s="34">
        <f>(S2372*H2372*'Propiedades físicas'!$F$5*60*24*365)/(1000000)</f>
        <v>56849.087005694411</v>
      </c>
      <c r="Y2372" s="34">
        <f>(U2372*H2372*'Propiedades físicas'!$F$7*60*24*365)/(1000000)</f>
        <v>384.81380839318189</v>
      </c>
      <c r="Z2372" s="31">
        <f t="shared" si="1504"/>
        <v>1623.5146978884468</v>
      </c>
      <c r="AA2372" s="31">
        <f t="shared" si="1520"/>
        <v>11232.173612503891</v>
      </c>
      <c r="AB2372" s="31">
        <f t="shared" si="1521"/>
        <v>260.10862630398032</v>
      </c>
      <c r="AC2372" s="31">
        <f t="shared" si="1522"/>
        <v>367.30520394284724</v>
      </c>
      <c r="AD2372" s="31">
        <f t="shared" si="1519"/>
        <v>41.672858007222324</v>
      </c>
      <c r="AE2372" s="31">
        <f t="shared" si="1508"/>
        <v>7.9502872081407574</v>
      </c>
      <c r="AF2372" s="31">
        <f t="shared" si="1509"/>
        <v>13532.725285854531</v>
      </c>
      <c r="AG2372" s="31">
        <f t="shared" si="1510"/>
        <v>0.1199695304230754</v>
      </c>
      <c r="AH2372" s="31">
        <f t="shared" si="1511"/>
        <v>0.83000085904682064</v>
      </c>
      <c r="AI2372" s="31">
        <f t="shared" si="1511"/>
        <v>1.9220712813542911E-2</v>
      </c>
      <c r="AJ2372" s="31">
        <f t="shared" si="1511"/>
        <v>2.7141998096036395E-2</v>
      </c>
      <c r="AK2372" s="31">
        <f t="shared" si="1492"/>
        <v>3.0794135790801927E-3</v>
      </c>
      <c r="AL2372" s="31">
        <f t="shared" si="1492"/>
        <v>5.8748604144436619E-4</v>
      </c>
      <c r="AM2372" s="31">
        <f t="shared" si="1512"/>
        <v>0.99999999999999978</v>
      </c>
      <c r="AN2372" s="31">
        <f>(Z2372*'Propiedades físicas'!$F$4)/1000</f>
        <v>1427.6863550291423</v>
      </c>
      <c r="AO2372" s="31">
        <f>(AA2372*'Propiedades físicas'!$F$6)/1000</f>
        <v>359.87884254462472</v>
      </c>
      <c r="AP2372" s="31">
        <f>(AB2372*'Propiedades físicas'!$F$9)/1000</f>
        <v>160.47401699824064</v>
      </c>
      <c r="AQ2372" s="31">
        <f>(AC2372*'Propiedades físicas'!$F$5)/1000</f>
        <v>108.16036340505025</v>
      </c>
      <c r="AR2372" s="31">
        <f>(AD2372*'Propiedades físicas'!$F$8)/1000</f>
        <v>14.773861620720453</v>
      </c>
      <c r="AS2372" s="31">
        <f>(AE2372*'Propiedades físicas'!$F$7)/1000</f>
        <v>0.73214194899768237</v>
      </c>
      <c r="AT2372" s="31">
        <f t="shared" si="1513"/>
        <v>2071.7055815467756</v>
      </c>
      <c r="AU2372" s="31">
        <f t="shared" si="1514"/>
        <v>0.6891357380826304</v>
      </c>
      <c r="AV2372" s="31">
        <f t="shared" si="1518"/>
        <v>0.1737113833887208</v>
      </c>
      <c r="AW2372" s="31">
        <f t="shared" si="1518"/>
        <v>7.7459856471703684E-2</v>
      </c>
      <c r="AX2372" s="31">
        <f t="shared" si="1518"/>
        <v>5.2208366076947871E-2</v>
      </c>
      <c r="AY2372" s="31">
        <f t="shared" si="1515"/>
        <v>7.1312554024640902E-3</v>
      </c>
      <c r="AZ2372" s="31">
        <f t="shared" si="1515"/>
        <v>3.5340057753334376E-4</v>
      </c>
      <c r="BA2372" s="31">
        <f t="shared" si="1516"/>
        <v>1.0000000000000002</v>
      </c>
      <c r="BB2372" s="34">
        <f>AU2372*'Propiedades físicas'!$C$4+'Diseño reactor'!AV2372*'Propiedades físicas'!$C$5+'Diseño reactor'!AW2372*'Propiedades físicas'!$C$8+'Diseño reactor'!AX2372*'Propiedades físicas'!$C$9+'Diseño reactor'!AY2372*'Propiedades físicas'!$C$7+'Diseño reactor'!AZ2372*'Propiedades físicas'!$C$6</f>
        <v>875.34161848231827</v>
      </c>
      <c r="BC2372" s="45">
        <f>AU2372*'Propiedades físicas'!$L$4+'Diseño reactor'!AV2372*'Propiedades físicas'!$L$5+'Diseño reactor'!AW2372*'Propiedades físicas'!$L$8+AX2372*'Propiedades físicas'!$L$9+'Diseño reactor'!AY2372*'Propiedades físicas'!$L$7+'Diseño reactor'!AZ2372*'Propiedades físicas'!$L$6</f>
        <v>2.1182987950993053</v>
      </c>
      <c r="BD2372" s="29">
        <f t="shared" si="1493"/>
        <v>1.4114083985852033</v>
      </c>
      <c r="BE2372" s="58">
        <f t="shared" si="1494"/>
        <v>41.202829461330886</v>
      </c>
      <c r="BF2372" s="30">
        <f>AU2372*'Propiedades físicas'!$I$4+'Diseño reactor'!AV2372*'Propiedades físicas'!$I$5+'Diseño reactor'!AW2372*'Propiedades físicas'!$I$8+'Diseño reactor'!AX2372*'Propiedades físicas'!$I$9+'Diseño reactor'!AY2372*'Propiedades físicas'!$I$7+'Diseño reactor'!AZ2372*'Propiedades físicas'!$I$6</f>
        <v>1.9988491302436039E-2</v>
      </c>
      <c r="BG2372" s="24">
        <f>AU2372*'Propiedades físicas'!$O$4+'Diseño reactor'!AV2372*'Propiedades físicas'!$O$5+'Diseño reactor'!AW2372*'Propiedades físicas'!$O$8+'Diseño reactor'!AX2372*'Propiedades físicas'!$O$9+'Diseño reactor'!AY2372*'Propiedades físicas'!$O$7+'Diseño reactor'!AZ2372*'Propiedades físicas'!$O$6</f>
        <v>0.15448843580370797</v>
      </c>
      <c r="BH2372" s="54">
        <f t="shared" si="1495"/>
        <v>41116.085608467365</v>
      </c>
      <c r="BI2372" s="34">
        <f t="shared" si="1517"/>
        <v>274.07615865566902</v>
      </c>
      <c r="BJ2372" s="27">
        <f t="shared" si="1496"/>
        <v>4797.5916892450732</v>
      </c>
      <c r="BK2372" s="34">
        <f t="shared" si="1497"/>
        <v>570.13264284333877</v>
      </c>
      <c r="BL2372" s="27">
        <f t="shared" si="1498"/>
        <v>105.72395710651445</v>
      </c>
      <c r="BM2372" s="34">
        <f t="shared" si="1499"/>
        <v>1.1054421768707483</v>
      </c>
      <c r="BN2372" s="45">
        <f t="shared" si="1500"/>
        <v>2588.7032006206496</v>
      </c>
      <c r="BO2372" s="45">
        <f t="shared" si="1501"/>
        <v>109.93133568239752</v>
      </c>
      <c r="BP2372" s="66">
        <f t="shared" si="1502"/>
        <v>6.6874118426163669</v>
      </c>
    </row>
    <row r="2373" spans="8:68">
      <c r="H2373" s="68">
        <v>2368</v>
      </c>
      <c r="I2373" s="31">
        <f>('Propiedades físicas'!$C$10*'Diseño reactor'!H2373)/1000</f>
        <v>2072.5808268283758</v>
      </c>
      <c r="J2373" s="31">
        <f t="shared" si="1479"/>
        <v>0.22001554491739972</v>
      </c>
      <c r="K2373" s="31">
        <f>(I2373*1000)/'Propiedades físicas'!$F$10</f>
        <v>13538.442533546064</v>
      </c>
      <c r="L2373" s="31">
        <f t="shared" si="1480"/>
        <v>1934.0632190780091</v>
      </c>
      <c r="M2373" s="31">
        <f t="shared" si="1481"/>
        <v>11604.379314468055</v>
      </c>
      <c r="N2373" s="31">
        <f t="shared" si="1482"/>
        <v>0.81674967021875378</v>
      </c>
      <c r="O2373" s="32">
        <f t="shared" si="1483"/>
        <v>4.9004980213125231</v>
      </c>
      <c r="P2373" s="33">
        <f t="shared" si="1484"/>
        <v>0.6859419300762869</v>
      </c>
      <c r="Q2373" s="31">
        <f t="shared" si="1485"/>
        <v>4.7453853451416164</v>
      </c>
      <c r="R2373" s="31">
        <f t="shared" si="1486"/>
        <v>0.10985803485933371</v>
      </c>
      <c r="S2373" s="31">
        <f t="shared" si="1487"/>
        <v>0.15511267617090727</v>
      </c>
      <c r="T2373" s="31">
        <f t="shared" si="1488"/>
        <v>1.7594474537826189E-2</v>
      </c>
      <c r="U2373" s="31">
        <f t="shared" si="1489"/>
        <v>3.3552307453070538E-3</v>
      </c>
      <c r="V2373" s="47">
        <f t="shared" si="1503"/>
        <v>6.7928229968719674E-4</v>
      </c>
      <c r="W2373" s="31">
        <f t="shared" si="1490"/>
        <v>0.1601564652085285</v>
      </c>
      <c r="X2373" s="34">
        <f>(S2373*H2373*'Propiedades físicas'!$F$5*60*24*365)/(1000000)</f>
        <v>56849.336690816628</v>
      </c>
      <c r="Y2373" s="34">
        <f>(U2373*H2373*'Propiedades físicas'!$F$7*60*24*365)/(1000000)</f>
        <v>384.56691674329358</v>
      </c>
      <c r="Z2373" s="31">
        <f t="shared" si="1504"/>
        <v>1624.3104904206473</v>
      </c>
      <c r="AA2373" s="31">
        <f t="shared" si="1520"/>
        <v>11237.072497295347</v>
      </c>
      <c r="AB2373" s="31">
        <f t="shared" si="1521"/>
        <v>260.14382654690223</v>
      </c>
      <c r="AC2373" s="31">
        <f t="shared" si="1522"/>
        <v>367.30681717270841</v>
      </c>
      <c r="AD2373" s="31">
        <f t="shared" si="1519"/>
        <v>41.663715705572415</v>
      </c>
      <c r="AE2373" s="31">
        <f t="shared" si="1508"/>
        <v>7.945186404887103</v>
      </c>
      <c r="AF2373" s="31">
        <f t="shared" si="1509"/>
        <v>13538.442533546064</v>
      </c>
      <c r="AG2373" s="31">
        <f t="shared" si="1510"/>
        <v>0.11997764782735307</v>
      </c>
      <c r="AH2373" s="31">
        <f t="shared" si="1511"/>
        <v>0.83001220188006886</v>
      </c>
      <c r="AI2373" s="31">
        <f t="shared" si="1511"/>
        <v>1.9215195980062556E-2</v>
      </c>
      <c r="AJ2373" s="31">
        <f t="shared" si="1511"/>
        <v>2.7130655262788295E-2</v>
      </c>
      <c r="AK2373" s="31">
        <f t="shared" si="1492"/>
        <v>3.0774378664559449E-3</v>
      </c>
      <c r="AL2373" s="31">
        <f t="shared" si="1492"/>
        <v>5.8686118327128253E-4</v>
      </c>
      <c r="AM2373" s="31">
        <f t="shared" si="1512"/>
        <v>1.0000000000000002</v>
      </c>
      <c r="AN2373" s="31">
        <f>(Z2373*'Propiedades físicas'!$F$4)/1000</f>
        <v>1428.3861590661088</v>
      </c>
      <c r="AO2373" s="31">
        <f>(AA2373*'Propiedades físicas'!$F$6)/1000</f>
        <v>360.03580281334291</v>
      </c>
      <c r="AP2373" s="31">
        <f>(AB2373*'Propiedades físicas'!$F$9)/1000</f>
        <v>160.49573378811129</v>
      </c>
      <c r="AQ2373" s="31">
        <f>(AC2373*'Propiedades físicas'!$F$5)/1000</f>
        <v>108.16083845284746</v>
      </c>
      <c r="AR2373" s="31">
        <f>(AD2373*'Propiedades físicas'!$F$8)/1000</f>
        <v>14.770620491939528</v>
      </c>
      <c r="AS2373" s="31">
        <f>(AE2373*'Propiedades físicas'!$F$7)/1000</f>
        <v>0.73167221602605337</v>
      </c>
      <c r="AT2373" s="31">
        <f t="shared" si="1513"/>
        <v>2072.5808268283763</v>
      </c>
      <c r="AU2373" s="31">
        <f t="shared" si="1514"/>
        <v>0.68918236653377518</v>
      </c>
      <c r="AV2373" s="31">
        <f t="shared" si="1518"/>
        <v>0.17371375733717348</v>
      </c>
      <c r="AW2373" s="31">
        <f t="shared" si="1518"/>
        <v>7.743762352260794E-2</v>
      </c>
      <c r="AX2373" s="31">
        <f t="shared" si="1518"/>
        <v>5.2186547830978224E-2</v>
      </c>
      <c r="AY2373" s="31">
        <f t="shared" si="1515"/>
        <v>7.1266800796100562E-3</v>
      </c>
      <c r="AZ2373" s="31">
        <f t="shared" si="1515"/>
        <v>3.5302469585502964E-4</v>
      </c>
      <c r="BA2373" s="31">
        <f t="shared" si="1516"/>
        <v>1</v>
      </c>
      <c r="BB2373" s="34">
        <f>AU2373*'Propiedades físicas'!$C$4+'Diseño reactor'!AV2373*'Propiedades físicas'!$C$5+'Diseño reactor'!AW2373*'Propiedades físicas'!$C$8+'Diseño reactor'!AX2373*'Propiedades físicas'!$C$9+'Diseño reactor'!AY2373*'Propiedades físicas'!$C$7+'Diseño reactor'!AZ2373*'Propiedades físicas'!$C$6</f>
        <v>875.34149295957548</v>
      </c>
      <c r="BC2373" s="45">
        <f>AU2373*'Propiedades físicas'!$L$4+'Diseño reactor'!AV2373*'Propiedades físicas'!$L$5+'Diseño reactor'!AW2373*'Propiedades físicas'!$L$8+AX2373*'Propiedades físicas'!$L$9+'Diseño reactor'!AY2373*'Propiedades físicas'!$L$7+'Diseño reactor'!AZ2373*'Propiedades físicas'!$L$6</f>
        <v>2.1183319837458972</v>
      </c>
      <c r="BD2373" s="29">
        <f t="shared" si="1493"/>
        <v>1.4108859204577011</v>
      </c>
      <c r="BE2373" s="58">
        <f t="shared" si="1494"/>
        <v>41.202266944614841</v>
      </c>
      <c r="BF2373" s="30">
        <f>AU2373*'Propiedades físicas'!$I$4+'Diseño reactor'!AV2373*'Propiedades físicas'!$I$5+'Diseño reactor'!AW2373*'Propiedades físicas'!$I$8+'Diseño reactor'!AX2373*'Propiedades físicas'!$I$9+'Diseño reactor'!AY2373*'Propiedades físicas'!$I$7+'Diseño reactor'!AZ2373*'Propiedades físicas'!$I$6</f>
        <v>1.9988544649067616E-2</v>
      </c>
      <c r="BG2373" s="24">
        <f>AU2373*'Propiedades físicas'!$O$4+'Diseño reactor'!AV2373*'Propiedades físicas'!$O$5+'Diseño reactor'!AW2373*'Propiedades físicas'!$O$8+'Diseño reactor'!AX2373*'Propiedades físicas'!$O$9+'Diseño reactor'!AY2373*'Propiedades físicas'!$O$7+'Diseño reactor'!AZ2373*'Propiedades físicas'!$O$6</f>
        <v>0.15449005217969025</v>
      </c>
      <c r="BH2373" s="54">
        <f t="shared" si="1495"/>
        <v>41115.969979409827</v>
      </c>
      <c r="BI2373" s="34">
        <f t="shared" si="1517"/>
        <v>274.07831663752461</v>
      </c>
      <c r="BJ2373" s="27">
        <f t="shared" si="1496"/>
        <v>4797.5952860040607</v>
      </c>
      <c r="BK2373" s="34">
        <f t="shared" si="1497"/>
        <v>570.13903543984873</v>
      </c>
      <c r="BL2373" s="27">
        <f t="shared" si="1498"/>
        <v>105.72417692708571</v>
      </c>
      <c r="BM2373" s="34">
        <f t="shared" si="1499"/>
        <v>1.1054421768707483</v>
      </c>
      <c r="BN2373" s="45">
        <f t="shared" si="1500"/>
        <v>2589.9030661494394</v>
      </c>
      <c r="BO2373" s="45">
        <f t="shared" si="1501"/>
        <v>109.93832043610493</v>
      </c>
      <c r="BP2373" s="66">
        <f t="shared" si="1502"/>
        <v>6.6874108836510224</v>
      </c>
    </row>
    <row r="2374" spans="8:68">
      <c r="H2374" s="68">
        <v>2369</v>
      </c>
      <c r="I2374" s="31">
        <f>('Propiedades físicas'!$C$10*'Diseño reactor'!H2374)/1000</f>
        <v>2073.456072109976</v>
      </c>
      <c r="J2374" s="31">
        <f t="shared" si="1479"/>
        <v>0.21992267216732903</v>
      </c>
      <c r="K2374" s="31">
        <f>(I2374*1000)/'Propiedades físicas'!$F$10</f>
        <v>13544.159781237597</v>
      </c>
      <c r="L2374" s="31">
        <f t="shared" si="1480"/>
        <v>1934.8799687482281</v>
      </c>
      <c r="M2374" s="31">
        <f t="shared" si="1481"/>
        <v>11609.279812489369</v>
      </c>
      <c r="N2374" s="31">
        <f t="shared" si="1482"/>
        <v>0.81674967021875389</v>
      </c>
      <c r="O2374" s="32">
        <f t="shared" si="1483"/>
        <v>4.900498021312524</v>
      </c>
      <c r="P2374" s="33">
        <f t="shared" si="1484"/>
        <v>0.68598830637950525</v>
      </c>
      <c r="Q2374" s="31">
        <f t="shared" si="1485"/>
        <v>4.7454501411455432</v>
      </c>
      <c r="R2374" s="31">
        <f t="shared" si="1486"/>
        <v>0.10982651085238333</v>
      </c>
      <c r="S2374" s="31">
        <f t="shared" si="1487"/>
        <v>0.15504788016698012</v>
      </c>
      <c r="T2374" s="31">
        <f t="shared" si="1488"/>
        <v>1.7583189645999239E-2</v>
      </c>
      <c r="U2374" s="31">
        <f t="shared" si="1489"/>
        <v>3.3516633408661092E-3</v>
      </c>
      <c r="V2374" s="47">
        <f t="shared" si="1503"/>
        <v>6.7932822573504414E-4</v>
      </c>
      <c r="W2374" s="31">
        <f t="shared" si="1490"/>
        <v>0.16009968366957067</v>
      </c>
      <c r="X2374" s="34">
        <f>(S2374*H2374*'Propiedades físicas'!$F$5*60*24*365)/(1000000)</f>
        <v>56849.586021972988</v>
      </c>
      <c r="Y2374" s="34">
        <f>(U2374*H2374*'Propiedades físicas'!$F$7*60*24*365)/(1000000)</f>
        <v>384.32025998486984</v>
      </c>
      <c r="Z2374" s="31">
        <f t="shared" si="1504"/>
        <v>1625.1062978130478</v>
      </c>
      <c r="AA2374" s="31">
        <f t="shared" si="1520"/>
        <v>11241.971384373792</v>
      </c>
      <c r="AB2374" s="31">
        <f t="shared" si="1521"/>
        <v>260.17900420929612</v>
      </c>
      <c r="AC2374" s="31">
        <f t="shared" si="1522"/>
        <v>367.30842811557591</v>
      </c>
      <c r="AD2374" s="31">
        <f t="shared" si="1519"/>
        <v>41.6545762713722</v>
      </c>
      <c r="AE2374" s="31">
        <f t="shared" si="1508"/>
        <v>7.9400904545118127</v>
      </c>
      <c r="AF2374" s="31">
        <f t="shared" si="1509"/>
        <v>13544.159781237595</v>
      </c>
      <c r="AG2374" s="31">
        <f t="shared" si="1510"/>
        <v>0.11998575947577562</v>
      </c>
      <c r="AH2374" s="31">
        <f t="shared" si="1511"/>
        <v>0.83002353530611983</v>
      </c>
      <c r="AI2374" s="31">
        <f t="shared" si="1511"/>
        <v>1.9209682136924873E-2</v>
      </c>
      <c r="AJ2374" s="31">
        <f t="shared" si="1511"/>
        <v>2.711932183673731E-2</v>
      </c>
      <c r="AK2374" s="31">
        <f t="shared" si="1492"/>
        <v>3.0754640335146741E-3</v>
      </c>
      <c r="AL2374" s="31">
        <f t="shared" si="1492"/>
        <v>5.8623721092769684E-4</v>
      </c>
      <c r="AM2374" s="31">
        <f t="shared" si="1512"/>
        <v>0.99999999999999989</v>
      </c>
      <c r="AN2374" s="31">
        <f>(Z2374*'Propiedades físicas'!$F$4)/1000</f>
        <v>1429.085976170838</v>
      </c>
      <c r="AO2374" s="31">
        <f>(AA2374*'Propiedades físicas'!$F$6)/1000</f>
        <v>360.19276315533625</v>
      </c>
      <c r="AP2374" s="31">
        <f>(AB2374*'Propiedades físicas'!$F$9)/1000</f>
        <v>160.51743664692523</v>
      </c>
      <c r="AQ2374" s="31">
        <f>(AC2374*'Propiedades físicas'!$F$5)/1000</f>
        <v>108.16131282719364</v>
      </c>
      <c r="AR2374" s="31">
        <f>(AD2374*'Propiedades físicas'!$F$8)/1000</f>
        <v>14.767380379726866</v>
      </c>
      <c r="AS2374" s="31">
        <f>(AE2374*'Propiedades físicas'!$F$7)/1000</f>
        <v>0.7312029299559929</v>
      </c>
      <c r="AT2374" s="31">
        <f t="shared" si="1513"/>
        <v>2073.456072109976</v>
      </c>
      <c r="AU2374" s="31">
        <f t="shared" si="1514"/>
        <v>0.68922896192181271</v>
      </c>
      <c r="AV2374" s="31">
        <f t="shared" si="1518"/>
        <v>0.17371612931678818</v>
      </c>
      <c r="AW2374" s="31">
        <f t="shared" si="1518"/>
        <v>7.7415402624652949E-2</v>
      </c>
      <c r="AX2374" s="31">
        <f t="shared" si="1518"/>
        <v>5.2164747680006202E-2</v>
      </c>
      <c r="AY2374" s="31">
        <f t="shared" si="1515"/>
        <v>7.1221091096949967E-3</v>
      </c>
      <c r="AZ2374" s="31">
        <f t="shared" si="1515"/>
        <v>3.5264934704496115E-4</v>
      </c>
      <c r="BA2374" s="31">
        <f t="shared" si="1516"/>
        <v>1</v>
      </c>
      <c r="BB2374" s="34">
        <f>AU2374*'Propiedades físicas'!$C$4+'Diseño reactor'!AV2374*'Propiedades físicas'!$C$5+'Diseño reactor'!AW2374*'Propiedades físicas'!$C$8+'Diseño reactor'!AX2374*'Propiedades físicas'!$C$9+'Diseño reactor'!AY2374*'Propiedades físicas'!$C$7+'Diseño reactor'!AZ2374*'Propiedades físicas'!$C$6</f>
        <v>875.34136760759691</v>
      </c>
      <c r="BC2374" s="45">
        <f>AU2374*'Propiedades físicas'!$L$4+'Diseño reactor'!AV2374*'Propiedades físicas'!$L$5+'Diseño reactor'!AW2374*'Propiedades físicas'!$L$8+AX2374*'Propiedades físicas'!$L$9+'Diseño reactor'!AY2374*'Propiedades físicas'!$L$7+'Diseño reactor'!AZ2374*'Propiedades físicas'!$L$6</f>
        <v>2.1183651479089769</v>
      </c>
      <c r="BD2374" s="29">
        <f t="shared" si="1493"/>
        <v>1.4103638295184118</v>
      </c>
      <c r="BE2374" s="58">
        <f t="shared" si="1494"/>
        <v>41.201704849989639</v>
      </c>
      <c r="BF2374" s="30">
        <f>AU2374*'Propiedades físicas'!$I$4+'Diseño reactor'!AV2374*'Propiedades físicas'!$I$5+'Diseño reactor'!AW2374*'Propiedades físicas'!$I$8+'Diseño reactor'!AX2374*'Propiedades físicas'!$I$9+'Diseño reactor'!AY2374*'Propiedades físicas'!$I$7+'Diseño reactor'!AZ2374*'Propiedades físicas'!$I$6</f>
        <v>1.9988597915153804E-2</v>
      </c>
      <c r="BG2374" s="24">
        <f>AU2374*'Propiedades físicas'!$O$4+'Diseño reactor'!AV2374*'Propiedades físicas'!$O$5+'Diseño reactor'!AW2374*'Propiedades físicas'!$O$8+'Diseño reactor'!AX2374*'Propiedades físicas'!$O$9+'Diseño reactor'!AY2374*'Propiedades físicas'!$O$7+'Diseño reactor'!AZ2374*'Propiedades físicas'!$O$6</f>
        <v>0.15449166740980119</v>
      </c>
      <c r="BH2374" s="54">
        <f t="shared" si="1495"/>
        <v>41115.854524669572</v>
      </c>
      <c r="BI2374" s="34">
        <f t="shared" si="1517"/>
        <v>274.08047235783499</v>
      </c>
      <c r="BJ2374" s="27">
        <f t="shared" si="1496"/>
        <v>4797.598883005815</v>
      </c>
      <c r="BK2374" s="34">
        <f t="shared" si="1497"/>
        <v>570.14542384536003</v>
      </c>
      <c r="BL2374" s="27">
        <f t="shared" si="1498"/>
        <v>105.72439659953085</v>
      </c>
      <c r="BM2374" s="34">
        <f t="shared" si="1499"/>
        <v>1.1054421768707483</v>
      </c>
      <c r="BN2374" s="45">
        <f t="shared" si="1500"/>
        <v>2591.1029474522729</v>
      </c>
      <c r="BO2374" s="45">
        <f t="shared" si="1501"/>
        <v>109.94530023771699</v>
      </c>
      <c r="BP2374" s="66">
        <f t="shared" si="1502"/>
        <v>6.6874099259902779</v>
      </c>
    </row>
    <row r="2375" spans="8:68">
      <c r="H2375" s="68">
        <v>2370</v>
      </c>
      <c r="I2375" s="31">
        <f>('Propiedades físicas'!$C$10*'Diseño reactor'!H2375)/1000</f>
        <v>2074.3313173915753</v>
      </c>
      <c r="J2375" s="31">
        <f t="shared" si="1479"/>
        <v>0.21982987779088717</v>
      </c>
      <c r="K2375" s="31">
        <f>(I2375*1000)/'Propiedades físicas'!$F$10</f>
        <v>13549.877028929124</v>
      </c>
      <c r="L2375" s="31">
        <f t="shared" si="1480"/>
        <v>1935.6967184184462</v>
      </c>
      <c r="M2375" s="31">
        <f t="shared" si="1481"/>
        <v>11614.180310510677</v>
      </c>
      <c r="N2375" s="31">
        <f t="shared" si="1482"/>
        <v>0.81674967021875367</v>
      </c>
      <c r="O2375" s="32">
        <f t="shared" si="1483"/>
        <v>4.9004980213125222</v>
      </c>
      <c r="P2375" s="33">
        <f t="shared" si="1484"/>
        <v>0.68603464981006246</v>
      </c>
      <c r="Q2375" s="31">
        <f t="shared" si="1485"/>
        <v>4.7455148834325636</v>
      </c>
      <c r="R2375" s="31">
        <f t="shared" si="1486"/>
        <v>0.10979500392938465</v>
      </c>
      <c r="S2375" s="31">
        <f t="shared" si="1487"/>
        <v>0.15498313787995827</v>
      </c>
      <c r="T2375" s="31">
        <f t="shared" si="1488"/>
        <v>1.7571915487346244E-2</v>
      </c>
      <c r="U2375" s="31">
        <f t="shared" si="1489"/>
        <v>3.3481009919603803E-3</v>
      </c>
      <c r="V2375" s="47">
        <f t="shared" si="1503"/>
        <v>6.7937411922938229E-4</v>
      </c>
      <c r="W2375" s="31">
        <f t="shared" si="1490"/>
        <v>0.16004294237876007</v>
      </c>
      <c r="X2375" s="34">
        <f>(S2375*H2375*'Propiedades físicas'!$F$5*60*24*365)/(1000000)</f>
        <v>56849.834999790524</v>
      </c>
      <c r="Y2375" s="34">
        <f>(U2375*H2375*'Propiedades físicas'!$F$7*60*24*365)/(1000000)</f>
        <v>384.07383782416605</v>
      </c>
      <c r="Z2375" s="31">
        <f t="shared" si="1504"/>
        <v>1625.902120049848</v>
      </c>
      <c r="AA2375" s="31">
        <f t="shared" si="1520"/>
        <v>11246.870273735176</v>
      </c>
      <c r="AB2375" s="31">
        <f t="shared" si="1521"/>
        <v>260.21415931264164</v>
      </c>
      <c r="AC2375" s="31">
        <f t="shared" si="1522"/>
        <v>367.31003677550109</v>
      </c>
      <c r="AD2375" s="31">
        <f t="shared" si="1519"/>
        <v>41.645439705010595</v>
      </c>
      <c r="AE2375" s="31">
        <f t="shared" si="1508"/>
        <v>7.934999350946101</v>
      </c>
      <c r="AF2375" s="31">
        <f t="shared" si="1509"/>
        <v>13549.877028929124</v>
      </c>
      <c r="AG2375" s="31">
        <f t="shared" si="1510"/>
        <v>0.11999386537446285</v>
      </c>
      <c r="AH2375" s="31">
        <f t="shared" si="1511"/>
        <v>0.8300348593365825</v>
      </c>
      <c r="AI2375" s="31">
        <f t="shared" si="1511"/>
        <v>1.920417128192985E-2</v>
      </c>
      <c r="AJ2375" s="31">
        <f t="shared" si="1511"/>
        <v>2.7107997806274584E-2</v>
      </c>
      <c r="AK2375" s="31">
        <f t="shared" si="1492"/>
        <v>3.0734920779057376E-3</v>
      </c>
      <c r="AL2375" s="31">
        <f t="shared" si="1492"/>
        <v>5.8561412284442119E-4</v>
      </c>
      <c r="AM2375" s="31">
        <f t="shared" si="1512"/>
        <v>1</v>
      </c>
      <c r="AN2375" s="31">
        <f>(Z2375*'Propiedades físicas'!$F$4)/1000</f>
        <v>1429.7858063294354</v>
      </c>
      <c r="AO2375" s="31">
        <f>(AA2375*'Propiedades físicas'!$F$6)/1000</f>
        <v>360.34972357047502</v>
      </c>
      <c r="AP2375" s="31">
        <f>(AB2375*'Propiedades físicas'!$F$9)/1000</f>
        <v>160.53912558793425</v>
      </c>
      <c r="AQ2375" s="31">
        <f>(AC2375*'Propiedades físicas'!$F$5)/1000</f>
        <v>108.16178652928181</v>
      </c>
      <c r="AR2375" s="31">
        <f>(AD2375*'Propiedades físicas'!$F$8)/1000</f>
        <v>14.764141284220351</v>
      </c>
      <c r="AS2375" s="31">
        <f>(AE2375*'Propiedades físicas'!$F$7)/1000</f>
        <v>0.73073409022862645</v>
      </c>
      <c r="AT2375" s="31">
        <f t="shared" si="1513"/>
        <v>2074.3313173915753</v>
      </c>
      <c r="AU2375" s="31">
        <f t="shared" si="1514"/>
        <v>0.68927552428189665</v>
      </c>
      <c r="AV2375" s="31">
        <f t="shared" si="1518"/>
        <v>0.1737184993299945</v>
      </c>
      <c r="AW2375" s="31">
        <f t="shared" si="1518"/>
        <v>7.7393193768972537E-2</v>
      </c>
      <c r="AX2375" s="31">
        <f t="shared" si="1518"/>
        <v>5.2142965601701861E-2</v>
      </c>
      <c r="AY2375" s="31">
        <f t="shared" si="1515"/>
        <v>7.1175424872753331E-3</v>
      </c>
      <c r="AZ2375" s="31">
        <f t="shared" si="1515"/>
        <v>3.5227453015919754E-4</v>
      </c>
      <c r="BA2375" s="31">
        <f t="shared" si="1516"/>
        <v>1.0000000000000002</v>
      </c>
      <c r="BB2375" s="34">
        <f>AU2375*'Propiedades físicas'!$C$4+'Diseño reactor'!AV2375*'Propiedades físicas'!$C$5+'Diseño reactor'!AW2375*'Propiedades físicas'!$C$8+'Diseño reactor'!AX2375*'Propiedades físicas'!$C$9+'Diseño reactor'!AY2375*'Propiedades físicas'!$C$7+'Diseño reactor'!AZ2375*'Propiedades físicas'!$C$6</f>
        <v>875.34124242609596</v>
      </c>
      <c r="BC2375" s="45">
        <f>AU2375*'Propiedades físicas'!$L$4+'Diseño reactor'!AV2375*'Propiedades físicas'!$L$5+'Diseño reactor'!AW2375*'Propiedades físicas'!$L$8+AX2375*'Propiedades físicas'!$L$9+'Diseño reactor'!AY2375*'Propiedades físicas'!$L$7+'Diseño reactor'!AZ2375*'Propiedades físicas'!$L$6</f>
        <v>2.1183982876154621</v>
      </c>
      <c r="BD2375" s="29">
        <f t="shared" si="1493"/>
        <v>1.409842125336666</v>
      </c>
      <c r="BE2375" s="58">
        <f t="shared" si="1494"/>
        <v>41.201143176979187</v>
      </c>
      <c r="BF2375" s="30">
        <f>AU2375*'Propiedades físicas'!$I$4+'Diseño reactor'!AV2375*'Propiedades físicas'!$I$5+'Diseño reactor'!AW2375*'Propiedades físicas'!$I$8+'Diseño reactor'!AX2375*'Propiedades físicas'!$I$9+'Diseño reactor'!AY2375*'Propiedades físicas'!$I$7+'Diseño reactor'!AZ2375*'Propiedades físicas'!$I$6</f>
        <v>1.9988651100831038E-2</v>
      </c>
      <c r="BG2375" s="24">
        <f>AU2375*'Propiedades físicas'!$O$4+'Diseño reactor'!AV2375*'Propiedades físicas'!$O$5+'Diseño reactor'!AW2375*'Propiedades físicas'!$O$8+'Diseño reactor'!AX2375*'Propiedades físicas'!$O$9+'Diseño reactor'!AY2375*'Propiedades físicas'!$O$7+'Diseño reactor'!AZ2375*'Propiedades físicas'!$O$6</f>
        <v>0.154493281495238</v>
      </c>
      <c r="BH2375" s="54">
        <f t="shared" si="1495"/>
        <v>41115.739243949691</v>
      </c>
      <c r="BI2375" s="34">
        <f t="shared" si="1517"/>
        <v>274.08262581987151</v>
      </c>
      <c r="BJ2375" s="27">
        <f t="shared" si="1496"/>
        <v>4797.6024802467546</v>
      </c>
      <c r="BK2375" s="34">
        <f t="shared" si="1497"/>
        <v>570.15180806385683</v>
      </c>
      <c r="BL2375" s="27">
        <f t="shared" si="1498"/>
        <v>105.72461612399485</v>
      </c>
      <c r="BM2375" s="34">
        <f t="shared" si="1499"/>
        <v>1.1054421768707483</v>
      </c>
      <c r="BN2375" s="45">
        <f t="shared" si="1500"/>
        <v>2592.3028445119035</v>
      </c>
      <c r="BO2375" s="45">
        <f t="shared" si="1501"/>
        <v>109.95227509249806</v>
      </c>
      <c r="BP2375" s="66">
        <f t="shared" si="1502"/>
        <v>6.6874089696319441</v>
      </c>
    </row>
    <row r="2376" spans="8:68">
      <c r="H2376" s="68">
        <v>2371</v>
      </c>
      <c r="I2376" s="31">
        <f>('Propiedades físicas'!$C$10*'Diseño reactor'!H2376)/1000</f>
        <v>2075.2065626731755</v>
      </c>
      <c r="J2376" s="31">
        <f t="shared" si="1479"/>
        <v>0.21973716168890869</v>
      </c>
      <c r="K2376" s="31">
        <f>(I2376*1000)/'Propiedades físicas'!$F$10</f>
        <v>13555.594276620659</v>
      </c>
      <c r="L2376" s="31">
        <f t="shared" si="1480"/>
        <v>1936.5134680886654</v>
      </c>
      <c r="M2376" s="31">
        <f t="shared" si="1481"/>
        <v>11619.080808531993</v>
      </c>
      <c r="N2376" s="31">
        <f t="shared" si="1482"/>
        <v>0.81674967021875389</v>
      </c>
      <c r="O2376" s="32">
        <f t="shared" si="1483"/>
        <v>4.9004980213125231</v>
      </c>
      <c r="P2376" s="33">
        <f t="shared" si="1484"/>
        <v>0.68608096040289812</v>
      </c>
      <c r="Q2376" s="31">
        <f t="shared" si="1485"/>
        <v>4.7455795720689435</v>
      </c>
      <c r="R2376" s="31">
        <f t="shared" si="1486"/>
        <v>0.10976351407776973</v>
      </c>
      <c r="S2376" s="31">
        <f t="shared" si="1487"/>
        <v>0.15491844924357945</v>
      </c>
      <c r="T2376" s="31">
        <f t="shared" si="1488"/>
        <v>1.756065204844862E-2</v>
      </c>
      <c r="U2376" s="31">
        <f t="shared" si="1489"/>
        <v>3.3445436896374983E-3</v>
      </c>
      <c r="V2376" s="47">
        <f t="shared" si="1503"/>
        <v>6.7941998020481175E-4</v>
      </c>
      <c r="W2376" s="31">
        <f t="shared" si="1490"/>
        <v>0.15998624129331845</v>
      </c>
      <c r="X2376" s="34">
        <f>(S2376*H2376*'Propiedades físicas'!$F$5*60*24*365)/(1000000)</f>
        <v>56850.083624894978</v>
      </c>
      <c r="Y2376" s="34">
        <f>(U2376*H2376*'Propiedades físicas'!$F$7*60*24*365)/(1000000)</f>
        <v>383.82764996788927</v>
      </c>
      <c r="Z2376" s="31">
        <f t="shared" si="1504"/>
        <v>1626.6979571152715</v>
      </c>
      <c r="AA2376" s="31">
        <f t="shared" si="1520"/>
        <v>11251.769165375465</v>
      </c>
      <c r="AB2376" s="31">
        <f t="shared" si="1521"/>
        <v>260.249291878392</v>
      </c>
      <c r="AC2376" s="31">
        <f t="shared" si="1522"/>
        <v>367.31164315652688</v>
      </c>
      <c r="AD2376" s="31">
        <f t="shared" si="1519"/>
        <v>41.636306006871678</v>
      </c>
      <c r="AE2376" s="31">
        <f t="shared" si="1508"/>
        <v>7.9299130881305082</v>
      </c>
      <c r="AF2376" s="31">
        <f t="shared" si="1509"/>
        <v>13555.594276620657</v>
      </c>
      <c r="AG2376" s="31">
        <f t="shared" si="1510"/>
        <v>0.12000196552952595</v>
      </c>
      <c r="AH2376" s="31">
        <f t="shared" si="1511"/>
        <v>0.83004617398304692</v>
      </c>
      <c r="AI2376" s="31">
        <f t="shared" si="1511"/>
        <v>1.9198663412879222E-2</v>
      </c>
      <c r="AJ2376" s="31">
        <f t="shared" si="1511"/>
        <v>2.7096683159810227E-2</v>
      </c>
      <c r="AK2376" s="31">
        <f t="shared" si="1492"/>
        <v>3.0715219972820996E-3</v>
      </c>
      <c r="AL2376" s="31">
        <f t="shared" si="1492"/>
        <v>5.8499191745560247E-4</v>
      </c>
      <c r="AM2376" s="31">
        <f t="shared" si="1512"/>
        <v>1</v>
      </c>
      <c r="AN2376" s="31">
        <f>(Z2376*'Propiedades físicas'!$F$4)/1000</f>
        <v>1430.4856495280276</v>
      </c>
      <c r="AO2376" s="31">
        <f>(AA2376*'Propiedades físicas'!$F$6)/1000</f>
        <v>360.50668405862984</v>
      </c>
      <c r="AP2376" s="31">
        <f>(AB2376*'Propiedades físicas'!$F$9)/1000</f>
        <v>160.56080062437391</v>
      </c>
      <c r="AQ2376" s="31">
        <f>(AC2376*'Propiedades físicas'!$F$5)/1000</f>
        <v>108.16225956030249</v>
      </c>
      <c r="AR2376" s="31">
        <f>(AD2376*'Propiedades físicas'!$F$8)/1000</f>
        <v>14.760903205556142</v>
      </c>
      <c r="AS2376" s="31">
        <f>(AE2376*'Propiedades físicas'!$F$7)/1000</f>
        <v>0.73026569628593851</v>
      </c>
      <c r="AT2376" s="31">
        <f t="shared" si="1513"/>
        <v>2075.206562673176</v>
      </c>
      <c r="AU2376" s="31">
        <f t="shared" si="1514"/>
        <v>0.68932205364913091</v>
      </c>
      <c r="AV2376" s="31">
        <f t="shared" si="1518"/>
        <v>0.1737208673792181</v>
      </c>
      <c r="AW2376" s="31">
        <f t="shared" si="1518"/>
        <v>7.7370996946707613E-2</v>
      </c>
      <c r="AX2376" s="31">
        <f t="shared" si="1518"/>
        <v>5.2121201573771696E-2</v>
      </c>
      <c r="AY2376" s="31">
        <f t="shared" si="1515"/>
        <v>7.1129802069158331E-3</v>
      </c>
      <c r="AZ2376" s="31">
        <f t="shared" si="1515"/>
        <v>3.5190024425580421E-4</v>
      </c>
      <c r="BA2376" s="31">
        <f t="shared" si="1516"/>
        <v>0.99999999999999989</v>
      </c>
      <c r="BB2376" s="34">
        <f>AU2376*'Propiedades físicas'!$C$4+'Diseño reactor'!AV2376*'Propiedades físicas'!$C$5+'Diseño reactor'!AW2376*'Propiedades físicas'!$C$8+'Diseño reactor'!AX2376*'Propiedades físicas'!$C$9+'Diseño reactor'!AY2376*'Propiedades físicas'!$C$7+'Diseño reactor'!AZ2376*'Propiedades físicas'!$C$6</f>
        <v>875.34111741478659</v>
      </c>
      <c r="BC2376" s="45">
        <f>AU2376*'Propiedades físicas'!$L$4+'Diseño reactor'!AV2376*'Propiedades físicas'!$L$5+'Diseño reactor'!AW2376*'Propiedades físicas'!$L$8+AX2376*'Propiedades físicas'!$L$9+'Diseño reactor'!AY2376*'Propiedades físicas'!$L$7+'Diseño reactor'!AZ2376*'Propiedades físicas'!$L$6</f>
        <v>2.1184314028922313</v>
      </c>
      <c r="BD2376" s="29">
        <f t="shared" si="1493"/>
        <v>1.4093208074824359</v>
      </c>
      <c r="BE2376" s="58">
        <f t="shared" si="1494"/>
        <v>41.200581925108082</v>
      </c>
      <c r="BF2376" s="30">
        <f>AU2376*'Propiedades físicas'!$I$4+'Diseño reactor'!AV2376*'Propiedades físicas'!$I$5+'Diseño reactor'!AW2376*'Propiedades físicas'!$I$8+'Diseño reactor'!AX2376*'Propiedades físicas'!$I$9+'Diseño reactor'!AY2376*'Propiedades físicas'!$I$7+'Diseño reactor'!AZ2376*'Propiedades físicas'!$I$6</f>
        <v>1.99887042062355E-2</v>
      </c>
      <c r="BG2376" s="24">
        <f>AU2376*'Propiedades físicas'!$O$4+'Diseño reactor'!AV2376*'Propiedades físicas'!$O$5+'Diseño reactor'!AW2376*'Propiedades físicas'!$O$8+'Diseño reactor'!AX2376*'Propiedades físicas'!$O$9+'Diseño reactor'!AY2376*'Propiedades físicas'!$O$7+'Diseño reactor'!AZ2376*'Propiedades físicas'!$O$6</f>
        <v>0.15449489443719655</v>
      </c>
      <c r="BH2376" s="54">
        <f t="shared" si="1495"/>
        <v>41115.624136953862</v>
      </c>
      <c r="BI2376" s="34">
        <f t="shared" si="1517"/>
        <v>274.08477702689902</v>
      </c>
      <c r="BJ2376" s="27">
        <f t="shared" si="1496"/>
        <v>4797.6060777233033</v>
      </c>
      <c r="BK2376" s="34">
        <f t="shared" si="1497"/>
        <v>570.15818809931875</v>
      </c>
      <c r="BL2376" s="27">
        <f t="shared" si="1498"/>
        <v>105.72483550062253</v>
      </c>
      <c r="BM2376" s="34">
        <f t="shared" si="1499"/>
        <v>1.1054421768707483</v>
      </c>
      <c r="BN2376" s="45">
        <f t="shared" si="1500"/>
        <v>2593.5027573111106</v>
      </c>
      <c r="BO2376" s="45">
        <f t="shared" si="1501"/>
        <v>109.95924500570521</v>
      </c>
      <c r="BP2376" s="66">
        <f t="shared" si="1502"/>
        <v>6.687408014573835</v>
      </c>
    </row>
    <row r="2377" spans="8:68">
      <c r="H2377" s="68">
        <v>2372</v>
      </c>
      <c r="I2377" s="31">
        <f>('Propiedades físicas'!$C$10*'Diseño reactor'!H2377)/1000</f>
        <v>2076.0818079547753</v>
      </c>
      <c r="J2377" s="31">
        <f t="shared" si="1479"/>
        <v>0.21964452376239565</v>
      </c>
      <c r="K2377" s="31">
        <f>(I2377*1000)/'Propiedades físicas'!$F$10</f>
        <v>13561.311524312188</v>
      </c>
      <c r="L2377" s="31">
        <f t="shared" si="1480"/>
        <v>1937.3302177588839</v>
      </c>
      <c r="M2377" s="31">
        <f t="shared" si="1481"/>
        <v>11623.981306553304</v>
      </c>
      <c r="N2377" s="31">
        <f t="shared" si="1482"/>
        <v>0.81674967021875378</v>
      </c>
      <c r="O2377" s="32">
        <f t="shared" si="1483"/>
        <v>4.9004980213125222</v>
      </c>
      <c r="P2377" s="33">
        <f t="shared" si="1484"/>
        <v>0.68612723819290111</v>
      </c>
      <c r="Q2377" s="31">
        <f t="shared" si="1485"/>
        <v>4.7456442071208329</v>
      </c>
      <c r="R2377" s="31">
        <f t="shared" si="1486"/>
        <v>0.10973204128498021</v>
      </c>
      <c r="S2377" s="31">
        <f t="shared" si="1487"/>
        <v>0.15485381419168923</v>
      </c>
      <c r="T2377" s="31">
        <f t="shared" si="1488"/>
        <v>1.7549399315908373E-2</v>
      </c>
      <c r="U2377" s="31">
        <f t="shared" si="1489"/>
        <v>3.3409914249641045E-3</v>
      </c>
      <c r="V2377" s="47">
        <f t="shared" si="1503"/>
        <v>6.7946580869588269E-4</v>
      </c>
      <c r="W2377" s="31">
        <f t="shared" si="1490"/>
        <v>0.15992958037052832</v>
      </c>
      <c r="X2377" s="34">
        <f>(S2377*H2377*'Propiedades físicas'!$F$5*60*24*365)/(1000000)</f>
        <v>56850.331897910655</v>
      </c>
      <c r="Y2377" s="34">
        <f>(U2377*H2377*'Propiedades físicas'!$F$7*60*24*365)/(1000000)</f>
        <v>383.58169612319563</v>
      </c>
      <c r="Z2377" s="31">
        <f t="shared" si="1504"/>
        <v>1627.4938089935615</v>
      </c>
      <c r="AA2377" s="31">
        <f t="shared" si="1520"/>
        <v>11256.668059290616</v>
      </c>
      <c r="AB2377" s="31">
        <f t="shared" si="1521"/>
        <v>260.28440192797308</v>
      </c>
      <c r="AC2377" s="31">
        <f t="shared" si="1522"/>
        <v>367.31324726268684</v>
      </c>
      <c r="AD2377" s="31">
        <f t="shared" si="1519"/>
        <v>41.627175177334657</v>
      </c>
      <c r="AE2377" s="31">
        <f t="shared" si="1508"/>
        <v>7.9248316600148554</v>
      </c>
      <c r="AF2377" s="31">
        <f t="shared" si="1509"/>
        <v>13561.311524312188</v>
      </c>
      <c r="AG2377" s="31">
        <f t="shared" si="1510"/>
        <v>0.12001005994706739</v>
      </c>
      <c r="AH2377" s="31">
        <f t="shared" si="1511"/>
        <v>0.83005747925708384</v>
      </c>
      <c r="AI2377" s="31">
        <f t="shared" si="1511"/>
        <v>1.9193158527576436E-2</v>
      </c>
      <c r="AJ2377" s="31">
        <f t="shared" si="1511"/>
        <v>2.7085377885773219E-2</v>
      </c>
      <c r="AK2377" s="31">
        <f t="shared" si="1492"/>
        <v>3.0695537893003261E-3</v>
      </c>
      <c r="AL2377" s="31">
        <f t="shared" si="1492"/>
        <v>5.8437059319871288E-4</v>
      </c>
      <c r="AM2377" s="31">
        <f t="shared" si="1512"/>
        <v>0.99999999999999989</v>
      </c>
      <c r="AN2377" s="31">
        <f>(Z2377*'Propiedades físicas'!$F$4)/1000</f>
        <v>1431.1855057527582</v>
      </c>
      <c r="AO2377" s="31">
        <f>(AA2377*'Propiedades físicas'!$F$6)/1000</f>
        <v>360.66364461967135</v>
      </c>
      <c r="AP2377" s="31">
        <f>(AB2377*'Propiedades físicas'!$F$9)/1000</f>
        <v>160.58246176946298</v>
      </c>
      <c r="AQ2377" s="31">
        <f>(AC2377*'Propiedades físicas'!$F$5)/1000</f>
        <v>108.16273192144341</v>
      </c>
      <c r="AR2377" s="31">
        <f>(AD2377*'Propiedades físicas'!$F$8)/1000</f>
        <v>14.757666143868677</v>
      </c>
      <c r="AS2377" s="31">
        <f>(AE2377*'Propiedades físicas'!$F$7)/1000</f>
        <v>0.72979774757076799</v>
      </c>
      <c r="AT2377" s="31">
        <f t="shared" si="1513"/>
        <v>2076.0818079547757</v>
      </c>
      <c r="AU2377" s="31">
        <f t="shared" si="1514"/>
        <v>0.6893685500585699</v>
      </c>
      <c r="AV2377" s="31">
        <f t="shared" si="1518"/>
        <v>0.17372323346688073</v>
      </c>
      <c r="AW2377" s="31">
        <f t="shared" si="1518"/>
        <v>7.734881214900613E-2</v>
      </c>
      <c r="AX2377" s="31">
        <f t="shared" si="1518"/>
        <v>5.2099455573958564E-2</v>
      </c>
      <c r="AY2377" s="31">
        <f t="shared" si="1515"/>
        <v>7.1084222631896165E-3</v>
      </c>
      <c r="AZ2377" s="31">
        <f t="shared" si="1515"/>
        <v>3.5152648839484725E-4</v>
      </c>
      <c r="BA2377" s="31">
        <f t="shared" si="1516"/>
        <v>0.99999999999999978</v>
      </c>
      <c r="BB2377" s="34">
        <f>AU2377*'Propiedades físicas'!$C$4+'Diseño reactor'!AV2377*'Propiedades físicas'!$C$5+'Diseño reactor'!AW2377*'Propiedades físicas'!$C$8+'Diseño reactor'!AX2377*'Propiedades físicas'!$C$9+'Diseño reactor'!AY2377*'Propiedades físicas'!$C$7+'Diseño reactor'!AZ2377*'Propiedades físicas'!$C$6</f>
        <v>875.34099257338357</v>
      </c>
      <c r="BC2377" s="45">
        <f>AU2377*'Propiedades físicas'!$L$4+'Diseño reactor'!AV2377*'Propiedades físicas'!$L$5+'Diseño reactor'!AW2377*'Propiedades físicas'!$L$8+AX2377*'Propiedades físicas'!$L$9+'Diseño reactor'!AY2377*'Propiedades físicas'!$L$7+'Diseño reactor'!AZ2377*'Propiedades físicas'!$L$6</f>
        <v>2.1184644937661248</v>
      </c>
      <c r="BD2377" s="29">
        <f t="shared" si="1493"/>
        <v>1.4087998755263267</v>
      </c>
      <c r="BE2377" s="58">
        <f t="shared" si="1494"/>
        <v>41.200021093901647</v>
      </c>
      <c r="BF2377" s="30">
        <f>AU2377*'Propiedades físicas'!$I$4+'Diseño reactor'!AV2377*'Propiedades físicas'!$I$5+'Diseño reactor'!AW2377*'Propiedades físicas'!$I$8+'Diseño reactor'!AX2377*'Propiedades físicas'!$I$9+'Diseño reactor'!AY2377*'Propiedades físicas'!$I$7+'Diseño reactor'!AZ2377*'Propiedades físicas'!$I$6</f>
        <v>1.9988757231503108E-2</v>
      </c>
      <c r="BG2377" s="24">
        <f>AU2377*'Propiedades físicas'!$O$4+'Diseño reactor'!AV2377*'Propiedades físicas'!$O$5+'Diseño reactor'!AW2377*'Propiedades físicas'!$O$8+'Diseño reactor'!AX2377*'Propiedades físicas'!$O$9+'Diseño reactor'!AY2377*'Propiedades físicas'!$O$7+'Diseño reactor'!AZ2377*'Propiedades físicas'!$O$6</f>
        <v>0.15449650623687083</v>
      </c>
      <c r="BH2377" s="54">
        <f t="shared" si="1495"/>
        <v>41115.50920338634</v>
      </c>
      <c r="BI2377" s="34">
        <f t="shared" si="1517"/>
        <v>274.08692598217721</v>
      </c>
      <c r="BJ2377" s="27">
        <f t="shared" si="1496"/>
        <v>4797.6096754319033</v>
      </c>
      <c r="BK2377" s="34">
        <f t="shared" si="1497"/>
        <v>570.16456395572061</v>
      </c>
      <c r="BL2377" s="27">
        <f t="shared" si="1498"/>
        <v>105.72505472955858</v>
      </c>
      <c r="BM2377" s="34">
        <f t="shared" si="1499"/>
        <v>1.1054421768707483</v>
      </c>
      <c r="BN2377" s="45">
        <f t="shared" si="1500"/>
        <v>2594.7026858327004</v>
      </c>
      <c r="BO2377" s="45">
        <f t="shared" si="1501"/>
        <v>109.96620998258793</v>
      </c>
      <c r="BP2377" s="66">
        <f t="shared" si="1502"/>
        <v>6.687407060813773</v>
      </c>
    </row>
    <row r="2378" spans="8:68">
      <c r="H2378" s="68">
        <v>2373</v>
      </c>
      <c r="I2378" s="31">
        <f>('Propiedades físicas'!$C$10*'Diseño reactor'!H2378)/1000</f>
        <v>2076.957053236375</v>
      </c>
      <c r="J2378" s="31">
        <f t="shared" ref="J2378:J2441" si="1523">$F$7/I2378</f>
        <v>0.21955196391251688</v>
      </c>
      <c r="K2378" s="31">
        <f>(I2378*1000)/'Propiedades físicas'!$F$10</f>
        <v>13567.028772003721</v>
      </c>
      <c r="L2378" s="31">
        <f t="shared" ref="L2378:L2441" si="1524">K2378*$I$5</f>
        <v>1938.1469674291029</v>
      </c>
      <c r="M2378" s="31">
        <f t="shared" ref="M2378:M2441" si="1525">$I$6*K2378</f>
        <v>11628.881804574617</v>
      </c>
      <c r="N2378" s="31">
        <f t="shared" ref="N2378:N2441" si="1526">L2378/H2378</f>
        <v>0.81674967021875389</v>
      </c>
      <c r="O2378" s="32">
        <f t="shared" ref="O2378:O2441" si="1527">M2378/H2378</f>
        <v>4.9004980213125231</v>
      </c>
      <c r="P2378" s="33">
        <f t="shared" ref="P2378:P2441" si="1528">(H2378*$C$5*N2378)/(H2378*$C$5+$F$7*1000*$C$4)</f>
        <v>0.68617348321491212</v>
      </c>
      <c r="Q2378" s="31">
        <f t="shared" ref="Q2378:Q2441" si="1529">((H2378^3)*($C$5^3)*O2378+3*(H2378^2)*($C$5^2)*O2378*$F$7*1000*$C$4+3*H2378*$C$5*O2378*(($F$7*1000)^2)*($C$4^2)+O2378*(($F$7*1000)^3)*($C$4^3)-3*N2378*(($F$7*1000)^3)*($C$4^3)-3*(($F$7*1000)^2)*($C$4^2)*H2378*$C$5*N2378-$F$7*1000*$C$4*(H2378^2)*($C$5^2)*N2378)/(3*(($F$7*1000)^2)*($C$4^2)*H2378*$C$5+(($F$7*1000)^3)*($C$4^3)+3*(H2378^2)*($C$5^2)*$F$7*1000*$C$4+(H2378^3)*($C$5^3))</f>
        <v>4.745708788654281</v>
      </c>
      <c r="R2378" s="31">
        <f t="shared" ref="R2378:R2441" si="1530">($F$7*1000*$C$4*H2378*$C$5*N2378)/((H2378^2)*($C$5^2)+2*$F$7*1000*$C$4*H2378*$C$5+(($F$7*1000)^2)*($C$4^2))</f>
        <v>0.10970058553846788</v>
      </c>
      <c r="S2378" s="31">
        <f t="shared" ref="S2378:S2441" si="1531">(N2378*$F$7*1000*$C$4*(3*(($F$7*1000)^2)*($C$4^2)+3*$F$7*1000*$C$4*H2378*$C$5+(H2378^2)*($C$5^2)))/(3*(($F$7*1000)^2)*($C$4^2)*H2378*$C$5+(($F$7*1000)^3)*($C$4^3)+3*(H2378^2)*($C$5^2)*$F$7*1000*$C$4+(H2378^3)*($C$5^3))</f>
        <v>0.15478923265824146</v>
      </c>
      <c r="T2378" s="31">
        <f t="shared" ref="T2378:T2441" si="1532">((($F$7*1000)^2)*($C$4^2)*H2378*$C$5*N2378)/(3*(($F$7*1000)^2)*($C$4^2)*H2378*$C$5+(($F$7*1000)^3)*($C$4^3)+3*(H2378^2)*($C$5^2)*$F$7*1000*$C$4+(H2378^3)*($C$5^3))</f>
        <v>1.7538157276348065E-2</v>
      </c>
      <c r="U2378" s="31">
        <f t="shared" ref="U2378:U2441" si="1533">((($F$7*1000)^3)*($C$4^3)*N2378)/(3*(($F$7*1000)^2)*($C$4^2)*H2378*$C$5+(($F$7*1000)^3)*($C$4^3)+3*(H2378^2)*($C$5^2)*$F$7*1000*$C$4+(H2378^3)*($C$5^3))</f>
        <v>3.3374441890258173E-3</v>
      </c>
      <c r="V2378" s="47">
        <f t="shared" si="1503"/>
        <v>6.7951160473709747E-4</v>
      </c>
      <c r="W2378" s="31">
        <f t="shared" ref="W2378:W2441" si="1534">($F$7*1000*$C$4)/(H2378*$C$5+$F$7*1000*$C$4)</f>
        <v>0.15987295956773259</v>
      </c>
      <c r="X2378" s="34">
        <f>(S2378*H2378*'Propiedades físicas'!$F$5*60*24*365)/(1000000)</f>
        <v>56850.579819460647</v>
      </c>
      <c r="Y2378" s="34">
        <f>(U2378*H2378*'Propiedades físicas'!$F$7*60*24*365)/(1000000)</f>
        <v>383.33597599769172</v>
      </c>
      <c r="Z2378" s="31">
        <f t="shared" si="1504"/>
        <v>1628.2896756689865</v>
      </c>
      <c r="AA2378" s="31">
        <f t="shared" si="1520"/>
        <v>11261.566955476608</v>
      </c>
      <c r="AB2378" s="31">
        <f t="shared" si="1521"/>
        <v>260.31948948278426</v>
      </c>
      <c r="AC2378" s="31">
        <f t="shared" si="1522"/>
        <v>367.31484909800696</v>
      </c>
      <c r="AD2378" s="31">
        <f t="shared" si="1519"/>
        <v>41.618047216773959</v>
      </c>
      <c r="AE2378" s="31">
        <f t="shared" ref="AE2378" si="1535">U2378*$H2378</f>
        <v>7.9197550605582645</v>
      </c>
      <c r="AF2378" s="31">
        <f t="shared" si="1509"/>
        <v>13567.028772003719</v>
      </c>
      <c r="AG2378" s="31">
        <f t="shared" si="1510"/>
        <v>0.12001814863318108</v>
      </c>
      <c r="AH2378" s="31">
        <f t="shared" si="1511"/>
        <v>0.83006877517024558</v>
      </c>
      <c r="AI2378" s="31">
        <f t="shared" si="1511"/>
        <v>1.9187656623826675E-2</v>
      </c>
      <c r="AJ2378" s="31">
        <f t="shared" si="1511"/>
        <v>2.7074081972611463E-2</v>
      </c>
      <c r="AK2378" s="31">
        <f t="shared" si="1511"/>
        <v>3.0675874516205787E-3</v>
      </c>
      <c r="AL2378" s="31">
        <f t="shared" si="1511"/>
        <v>5.8375014851454415E-4</v>
      </c>
      <c r="AM2378" s="31">
        <f t="shared" si="1512"/>
        <v>0.99999999999999989</v>
      </c>
      <c r="AN2378" s="31">
        <f>(Z2378*'Propiedades físicas'!$F$4)/1000</f>
        <v>1431.8853749897935</v>
      </c>
      <c r="AO2378" s="31">
        <f>(AA2378*'Propiedades físicas'!$F$6)/1000</f>
        <v>360.82060525347055</v>
      </c>
      <c r="AP2378" s="31">
        <f>(AB2378*'Propiedades físicas'!$F$9)/1000</f>
        <v>160.60410903640374</v>
      </c>
      <c r="AQ2378" s="31">
        <f>(AC2378*'Propiedades físicas'!$F$5)/1000</f>
        <v>108.16320361389012</v>
      </c>
      <c r="AR2378" s="31">
        <f>(AD2378*'Propiedades físicas'!$F$8)/1000</f>
        <v>14.754430099290699</v>
      </c>
      <c r="AS2378" s="31">
        <f>(AE2378*'Propiedades físicas'!$F$7)/1000</f>
        <v>0.72933024352681064</v>
      </c>
      <c r="AT2378" s="31">
        <f t="shared" si="1513"/>
        <v>2076.9570532363759</v>
      </c>
      <c r="AU2378" s="31">
        <f t="shared" si="1514"/>
        <v>0.68941501354521861</v>
      </c>
      <c r="AV2378" s="31">
        <f t="shared" si="1518"/>
        <v>0.17372559759540007</v>
      </c>
      <c r="AW2378" s="31">
        <f t="shared" si="1518"/>
        <v>7.7326639367022859E-2</v>
      </c>
      <c r="AX2378" s="31">
        <f t="shared" si="1518"/>
        <v>5.2077727580041686E-2</v>
      </c>
      <c r="AY2378" s="31">
        <f t="shared" si="1515"/>
        <v>7.1038686506781209E-3</v>
      </c>
      <c r="AZ2378" s="31">
        <f t="shared" si="1515"/>
        <v>3.5115326163838906E-4</v>
      </c>
      <c r="BA2378" s="31">
        <f t="shared" si="1516"/>
        <v>0.99999999999999978</v>
      </c>
      <c r="BB2378" s="34">
        <f>AU2378*'Propiedades físicas'!$C$4+'Diseño reactor'!AV2378*'Propiedades físicas'!$C$5+'Diseño reactor'!AW2378*'Propiedades físicas'!$C$8+'Diseño reactor'!AX2378*'Propiedades físicas'!$C$9+'Diseño reactor'!AY2378*'Propiedades físicas'!$C$7+'Diseño reactor'!AZ2378*'Propiedades físicas'!$C$6</f>
        <v>875.34086790160177</v>
      </c>
      <c r="BC2378" s="45">
        <f>AU2378*'Propiedades físicas'!$L$4+'Diseño reactor'!AV2378*'Propiedades físicas'!$L$5+'Diseño reactor'!AW2378*'Propiedades físicas'!$L$8+AX2378*'Propiedades físicas'!$L$9+'Diseño reactor'!AY2378*'Propiedades físicas'!$L$7+'Diseño reactor'!AZ2378*'Propiedades físicas'!$L$6</f>
        <v>2.1184975602639438</v>
      </c>
      <c r="BD2378" s="29">
        <f t="shared" ref="BD2378:BD2441" si="1536">((-$F$19)*V2378*($F$7*1000))/(H2378*(BB2378/1000)*BC2378)</f>
        <v>1.4082793290395841</v>
      </c>
      <c r="BE2378" s="58">
        <f t="shared" ref="BE2378:BE2441" si="1537">BD2378+$F$20+((BP2378*60)/(H2378*(BB2378/1000)*BC2378))</f>
        <v>41.19946068288592</v>
      </c>
      <c r="BF2378" s="30">
        <f>AU2378*'Propiedades físicas'!$I$4+'Diseño reactor'!AV2378*'Propiedades físicas'!$I$5+'Diseño reactor'!AW2378*'Propiedades físicas'!$I$8+'Diseño reactor'!AX2378*'Propiedades físicas'!$I$9+'Diseño reactor'!AY2378*'Propiedades físicas'!$I$7+'Diseño reactor'!AZ2378*'Propiedades físicas'!$I$6</f>
        <v>1.9988810176769505E-2</v>
      </c>
      <c r="BG2378" s="24">
        <f>AU2378*'Propiedades físicas'!$O$4+'Diseño reactor'!AV2378*'Propiedades físicas'!$O$5+'Diseño reactor'!AW2378*'Propiedades físicas'!$O$8+'Diseño reactor'!AX2378*'Propiedades físicas'!$O$9+'Diseño reactor'!AY2378*'Propiedades físicas'!$O$7+'Diseño reactor'!AZ2378*'Propiedades físicas'!$O$6</f>
        <v>0.15449811689545348</v>
      </c>
      <c r="BH2378" s="54">
        <f t="shared" ref="BH2378:BH2441" si="1538">(BB2378*($F$33^2)*$F$34)/BF2378</f>
        <v>41115.394442951969</v>
      </c>
      <c r="BI2378" s="34">
        <f t="shared" si="1517"/>
        <v>274.08907268895933</v>
      </c>
      <c r="BJ2378" s="27">
        <f t="shared" ref="BJ2378:BJ2441" si="1539">$F$43*(BH2378^$F$44)*(BI2378^$F$45)</f>
        <v>4797.613273369001</v>
      </c>
      <c r="BK2378" s="34">
        <f t="shared" ref="BK2378:BK2441" si="1540">(BJ2378*BG2378)/$F$16</f>
        <v>570.17093563703315</v>
      </c>
      <c r="BL2378" s="27">
        <f t="shared" ref="BL2378:BL2441" si="1541">1/((1/BK2378)+(1/$F$61))</f>
        <v>105.72527381094744</v>
      </c>
      <c r="BM2378" s="34">
        <f t="shared" ref="BM2378:BM2441" si="1542">($F$33*($F$34^2))/9.8</f>
        <v>1.1054421768707483</v>
      </c>
      <c r="BN2378" s="45">
        <f t="shared" ref="BN2378:BN2441" si="1543">((((H2378/60)*(BB2378/1000)*BC2378*($F$20-$F$4)+(((-$F$19)*V2378*($F$7*1000))/60)))/(-BL2378*$F$46/1000))+$F$4</f>
        <v>2595.9026300595019</v>
      </c>
      <c r="BO2378" s="45">
        <f t="shared" ref="BO2378:BO2441" si="1544">((-$F$19)*V2378*($F$7*1000)/60)+BP2378</f>
        <v>109.9731700283884</v>
      </c>
      <c r="BP2378" s="66">
        <f t="shared" ref="BP2378:BP2441" si="1545">($F$35*($F$33^5)*($F$34^3)*BB2378)/1000</f>
        <v>6.6874061083495775</v>
      </c>
    </row>
    <row r="2379" spans="8:68">
      <c r="H2379" s="68">
        <v>2374</v>
      </c>
      <c r="I2379" s="31">
        <f>('Propiedades físicas'!$C$10*'Diseño reactor'!H2379)/1000</f>
        <v>2077.8322985179752</v>
      </c>
      <c r="J2379" s="31">
        <f t="shared" si="1523"/>
        <v>0.21945948204060761</v>
      </c>
      <c r="K2379" s="31">
        <f>(I2379*1000)/'Propiedades físicas'!$F$10</f>
        <v>13572.746019695254</v>
      </c>
      <c r="L2379" s="31">
        <f t="shared" si="1524"/>
        <v>1938.9637170993219</v>
      </c>
      <c r="M2379" s="31">
        <f t="shared" si="1525"/>
        <v>11633.782302595931</v>
      </c>
      <c r="N2379" s="31">
        <f t="shared" si="1526"/>
        <v>0.816749670218754</v>
      </c>
      <c r="O2379" s="32">
        <f t="shared" si="1527"/>
        <v>4.900498021312524</v>
      </c>
      <c r="P2379" s="33">
        <f t="shared" si="1528"/>
        <v>0.68621969550372186</v>
      </c>
      <c r="Q2379" s="31">
        <f t="shared" si="1529"/>
        <v>4.7457733167352263</v>
      </c>
      <c r="R2379" s="31">
        <f t="shared" si="1530"/>
        <v>0.10966914682569429</v>
      </c>
      <c r="S2379" s="31">
        <f t="shared" si="1531"/>
        <v>0.15472470457729734</v>
      </c>
      <c r="T2379" s="31">
        <f t="shared" si="1532"/>
        <v>1.7526925916410776E-2</v>
      </c>
      <c r="U2379" s="31">
        <f t="shared" si="1533"/>
        <v>3.3339019729271718E-3</v>
      </c>
      <c r="V2379" s="47">
        <f t="shared" ref="V2379:V2442" si="1546">$C$4*P2379/$C$5</f>
        <v>6.7955736836290909E-4</v>
      </c>
      <c r="W2379" s="31">
        <f t="shared" si="1534"/>
        <v>0.15981637884233457</v>
      </c>
      <c r="X2379" s="34">
        <f>(S2379*H2379*'Propiedades físicas'!$F$5*60*24*365)/(1000000)</f>
        <v>56850.827390166633</v>
      </c>
      <c r="Y2379" s="34">
        <f>(U2379*H2379*'Propiedades físicas'!$F$7*60*24*365)/(1000000)</f>
        <v>383.09048929943134</v>
      </c>
      <c r="Z2379" s="31">
        <f t="shared" ref="Z2379:Z2442" si="1547">P2379*$H2379</f>
        <v>1629.0855571258357</v>
      </c>
      <c r="AA2379" s="31">
        <f t="shared" ref="AA2379:AD2442" si="1548">Q2379*$H2379</f>
        <v>11266.465853929427</v>
      </c>
      <c r="AB2379" s="31">
        <f t="shared" si="1548"/>
        <v>260.35455456419822</v>
      </c>
      <c r="AC2379" s="31">
        <f t="shared" si="1548"/>
        <v>367.3164486665039</v>
      </c>
      <c r="AD2379" s="31">
        <f t="shared" si="1548"/>
        <v>41.608922125559182</v>
      </c>
      <c r="AE2379" s="31">
        <f t="shared" ref="AE2379:AE2442" si="1549">U2379*$H2379</f>
        <v>7.9146832837291061</v>
      </c>
      <c r="AF2379" s="31">
        <f t="shared" ref="AF2379:AF2442" si="1550">Z2379+AA2379+AB2379+AC2379+AD2379+AE2379</f>
        <v>13572.746019695254</v>
      </c>
      <c r="AG2379" s="31">
        <f t="shared" ref="AG2379:AG2442" si="1551">Z2379/AF2379</f>
        <v>0.12002623159395222</v>
      </c>
      <c r="AH2379" s="31">
        <f t="shared" ref="AH2379:AK2442" si="1552">AA2379/$AF2379</f>
        <v>0.83008006173406534</v>
      </c>
      <c r="AI2379" s="31">
        <f t="shared" si="1552"/>
        <v>1.9182157699436854E-2</v>
      </c>
      <c r="AJ2379" s="31">
        <f t="shared" si="1552"/>
        <v>2.7062795408791654E-2</v>
      </c>
      <c r="AK2379" s="31">
        <f t="shared" si="1552"/>
        <v>3.065622981906606E-3</v>
      </c>
      <c r="AL2379" s="31">
        <f t="shared" ref="AL2379:AL2442" si="1553">AE2379/$AF2379</f>
        <v>5.8313058184719592E-4</v>
      </c>
      <c r="AM2379" s="31">
        <f t="shared" ref="AM2379:AM2442" si="1554">AG2379+AH2379+AI2379+AJ2379+AK2379+AL2379</f>
        <v>0.99999999999999989</v>
      </c>
      <c r="AN2379" s="31">
        <f>(Z2379*'Propiedades físicas'!$F$4)/1000</f>
        <v>1432.5852572253175</v>
      </c>
      <c r="AO2379" s="31">
        <f>(AA2379*'Propiedades físicas'!$F$6)/1000</f>
        <v>360.97756595989881</v>
      </c>
      <c r="AP2379" s="31">
        <f>(AB2379*'Propiedades físicas'!$F$9)/1000</f>
        <v>160.6257424383821</v>
      </c>
      <c r="AQ2379" s="31">
        <f>(AC2379*'Propiedades físicas'!$F$5)/1000</f>
        <v>108.16367463882541</v>
      </c>
      <c r="AR2379" s="31">
        <f>(AD2379*'Propiedades físicas'!$F$8)/1000</f>
        <v>14.751195071953235</v>
      </c>
      <c r="AS2379" s="31">
        <f>(AE2379*'Propiedades físicas'!$F$7)/1000</f>
        <v>0.72886318359861346</v>
      </c>
      <c r="AT2379" s="31">
        <f t="shared" ref="AT2379:AT2442" si="1555">AN2379+AO2379+AP2379+AQ2379+AR2379+AS2379</f>
        <v>2077.8322985179757</v>
      </c>
      <c r="AU2379" s="31">
        <f t="shared" ref="AU2379:AU2442" si="1556">AN2379/$AT2379</f>
        <v>0.68946144414403232</v>
      </c>
      <c r="AV2379" s="31">
        <f t="shared" si="1518"/>
        <v>0.17372795976718999</v>
      </c>
      <c r="AW2379" s="31">
        <f t="shared" si="1518"/>
        <v>7.7304478591919676E-2</v>
      </c>
      <c r="AX2379" s="31">
        <f t="shared" si="1518"/>
        <v>5.2056017569836459E-2</v>
      </c>
      <c r="AY2379" s="31">
        <f t="shared" si="1518"/>
        <v>7.0993193639710961E-3</v>
      </c>
      <c r="AZ2379" s="31">
        <f t="shared" si="1518"/>
        <v>3.5078056305048235E-4</v>
      </c>
      <c r="BA2379" s="31">
        <f t="shared" ref="BA2379:BA2442" si="1557">AU2379+AV2379+AW2379+AX2379+AY2379+AZ2379</f>
        <v>1</v>
      </c>
      <c r="BB2379" s="34">
        <f>AU2379*'Propiedades físicas'!$C$4+'Diseño reactor'!AV2379*'Propiedades físicas'!$C$5+'Diseño reactor'!AW2379*'Propiedades físicas'!$C$8+'Diseño reactor'!AX2379*'Propiedades físicas'!$C$9+'Diseño reactor'!AY2379*'Propiedades físicas'!$C$7+'Diseño reactor'!AZ2379*'Propiedades físicas'!$C$6</f>
        <v>875.34074339915765</v>
      </c>
      <c r="BC2379" s="45">
        <f>AU2379*'Propiedades físicas'!$L$4+'Diseño reactor'!AV2379*'Propiedades físicas'!$L$5+'Diseño reactor'!AW2379*'Propiedades físicas'!$L$8+AX2379*'Propiedades físicas'!$L$9+'Diseño reactor'!AY2379*'Propiedades físicas'!$L$7+'Diseño reactor'!AZ2379*'Propiedades físicas'!$L$6</f>
        <v>2.1185306024124517</v>
      </c>
      <c r="BD2379" s="29">
        <f t="shared" si="1536"/>
        <v>1.407759167594085</v>
      </c>
      <c r="BE2379" s="58">
        <f t="shared" si="1537"/>
        <v>41.198900691587653</v>
      </c>
      <c r="BF2379" s="30">
        <f>AU2379*'Propiedades físicas'!$I$4+'Diseño reactor'!AV2379*'Propiedades físicas'!$I$5+'Diseño reactor'!AW2379*'Propiedades físicas'!$I$8+'Diseño reactor'!AX2379*'Propiedades físicas'!$I$9+'Diseño reactor'!AY2379*'Propiedades físicas'!$I$7+'Diseño reactor'!AZ2379*'Propiedades físicas'!$I$6</f>
        <v>1.9988863042170058E-2</v>
      </c>
      <c r="BG2379" s="24">
        <f>AU2379*'Propiedades físicas'!$O$4+'Diseño reactor'!AV2379*'Propiedades físicas'!$O$5+'Diseño reactor'!AW2379*'Propiedades físicas'!$O$8+'Diseño reactor'!AX2379*'Propiedades físicas'!$O$9+'Diseño reactor'!AY2379*'Propiedades físicas'!$O$7+'Diseño reactor'!AZ2379*'Propiedades físicas'!$O$6</f>
        <v>0.15449972641413534</v>
      </c>
      <c r="BH2379" s="54">
        <f t="shared" si="1538"/>
        <v>41115.279855356232</v>
      </c>
      <c r="BI2379" s="34">
        <f t="shared" ref="BI2379:BI2442" si="1558">(BC2379*BF2379)/(BG2379/1000)</f>
        <v>274.09121715049298</v>
      </c>
      <c r="BJ2379" s="27">
        <f t="shared" si="1539"/>
        <v>4797.6168715310505</v>
      </c>
      <c r="BK2379" s="34">
        <f t="shared" si="1540"/>
        <v>570.17730314722087</v>
      </c>
      <c r="BL2379" s="27">
        <f t="shared" si="1541"/>
        <v>105.7254927449334</v>
      </c>
      <c r="BM2379" s="34">
        <f t="shared" si="1542"/>
        <v>1.1054421768707483</v>
      </c>
      <c r="BN2379" s="45">
        <f t="shared" si="1543"/>
        <v>2597.102589974374</v>
      </c>
      <c r="BO2379" s="45">
        <f t="shared" si="1544"/>
        <v>109.98012514834126</v>
      </c>
      <c r="BP2379" s="66">
        <f t="shared" si="1545"/>
        <v>6.687405157179084</v>
      </c>
    </row>
    <row r="2380" spans="8:68">
      <c r="H2380" s="68">
        <v>2375</v>
      </c>
      <c r="I2380" s="31">
        <f>('Propiedades físicas'!$C$10*'Diseño reactor'!H2380)/1000</f>
        <v>2078.7075437995745</v>
      </c>
      <c r="J2380" s="31">
        <f t="shared" si="1523"/>
        <v>0.21936707804816952</v>
      </c>
      <c r="K2380" s="31">
        <f>(I2380*1000)/'Propiedades físicas'!$F$10</f>
        <v>13578.463267386782</v>
      </c>
      <c r="L2380" s="31">
        <f t="shared" si="1524"/>
        <v>1939.7804667695402</v>
      </c>
      <c r="M2380" s="31">
        <f t="shared" si="1525"/>
        <v>11638.682800617242</v>
      </c>
      <c r="N2380" s="31">
        <f t="shared" si="1526"/>
        <v>0.81674967021875378</v>
      </c>
      <c r="O2380" s="32">
        <f t="shared" si="1527"/>
        <v>4.9004980213125231</v>
      </c>
      <c r="P2380" s="33">
        <f t="shared" si="1528"/>
        <v>0.68626587509407133</v>
      </c>
      <c r="Q2380" s="31">
        <f t="shared" si="1529"/>
        <v>4.745837791429496</v>
      </c>
      <c r="R2380" s="31">
        <f t="shared" si="1530"/>
        <v>0.10963772513413084</v>
      </c>
      <c r="S2380" s="31">
        <f t="shared" si="1531"/>
        <v>0.15466022988302566</v>
      </c>
      <c r="T2380" s="31">
        <f t="shared" si="1532"/>
        <v>1.7515705222760053E-2</v>
      </c>
      <c r="U2380" s="31">
        <f t="shared" si="1533"/>
        <v>3.3303647677915813E-3</v>
      </c>
      <c r="V2380" s="47">
        <f t="shared" si="1546"/>
        <v>6.7960309960772114E-4</v>
      </c>
      <c r="W2380" s="31">
        <f t="shared" si="1534"/>
        <v>0.15975983815179798</v>
      </c>
      <c r="X2380" s="34">
        <f>(S2380*H2380*'Propiedades físicas'!$F$5*60*24*365)/(1000000)</f>
        <v>56851.074610648997</v>
      </c>
      <c r="Y2380" s="34">
        <f>(U2380*H2380*'Propiedades físicas'!$F$7*60*24*365)/(1000000)</f>
        <v>382.84523573691644</v>
      </c>
      <c r="Z2380" s="31">
        <f t="shared" si="1547"/>
        <v>1629.8814533484194</v>
      </c>
      <c r="AA2380" s="31">
        <f t="shared" si="1548"/>
        <v>11271.364754645054</v>
      </c>
      <c r="AB2380" s="31">
        <f t="shared" si="1548"/>
        <v>260.38959719356075</v>
      </c>
      <c r="AC2380" s="31">
        <f t="shared" si="1548"/>
        <v>367.31804597218593</v>
      </c>
      <c r="AD2380" s="31">
        <f t="shared" si="1548"/>
        <v>41.599799904055125</v>
      </c>
      <c r="AE2380" s="31">
        <f t="shared" si="1549"/>
        <v>7.9096163235050057</v>
      </c>
      <c r="AF2380" s="31">
        <f t="shared" si="1550"/>
        <v>13578.46326738678</v>
      </c>
      <c r="AG2380" s="31">
        <f t="shared" si="1551"/>
        <v>0.12003430883545745</v>
      </c>
      <c r="AH2380" s="31">
        <f t="shared" si="1552"/>
        <v>0.83009133896005782</v>
      </c>
      <c r="AI2380" s="31">
        <f t="shared" si="1552"/>
        <v>1.9176661752215617E-2</v>
      </c>
      <c r="AJ2380" s="31">
        <f t="shared" si="1552"/>
        <v>2.7051518182799304E-2</v>
      </c>
      <c r="AK2380" s="31">
        <f t="shared" si="1552"/>
        <v>3.0636603778257409E-3</v>
      </c>
      <c r="AL2380" s="31">
        <f t="shared" si="1553"/>
        <v>5.8251189164407094E-4</v>
      </c>
      <c r="AM2380" s="31">
        <f t="shared" si="1554"/>
        <v>1</v>
      </c>
      <c r="AN2380" s="31">
        <f>(Z2380*'Propiedades físicas'!$F$4)/1000</f>
        <v>1433.2851524455332</v>
      </c>
      <c r="AO2380" s="31">
        <f>(AA2380*'Propiedades físicas'!$F$6)/1000</f>
        <v>361.1345267388275</v>
      </c>
      <c r="AP2380" s="31">
        <f>(AB2380*'Propiedades físicas'!$F$9)/1000</f>
        <v>160.64736198856727</v>
      </c>
      <c r="AQ2380" s="31">
        <f>(AC2380*'Propiedades físicas'!$F$5)/1000</f>
        <v>108.1641449974296</v>
      </c>
      <c r="AR2380" s="31">
        <f>(AD2380*'Propiedades físicas'!$F$8)/1000</f>
        <v>14.747961061985617</v>
      </c>
      <c r="AS2380" s="31">
        <f>(AE2380*'Propiedades físicas'!$F$7)/1000</f>
        <v>0.72839656723157598</v>
      </c>
      <c r="AT2380" s="31">
        <f t="shared" si="1555"/>
        <v>2078.7075437995745</v>
      </c>
      <c r="AU2380" s="31">
        <f t="shared" si="1556"/>
        <v>0.68950784188991621</v>
      </c>
      <c r="AV2380" s="31">
        <f t="shared" ref="AV2380:AY2443" si="1559">AO2380/$AT2380</f>
        <v>0.17373031998466038</v>
      </c>
      <c r="AW2380" s="31">
        <f t="shared" si="1559"/>
        <v>7.7282329814865297E-2</v>
      </c>
      <c r="AX2380" s="31">
        <f t="shared" si="1559"/>
        <v>5.2034325521194434E-2</v>
      </c>
      <c r="AY2380" s="31">
        <f t="shared" si="1559"/>
        <v>7.094774397666587E-3</v>
      </c>
      <c r="AZ2380" s="31">
        <f t="shared" ref="AZ2380:AZ2443" si="1560">AS2380/$AT2380</f>
        <v>3.5040839169716637E-4</v>
      </c>
      <c r="BA2380" s="31">
        <f t="shared" si="1557"/>
        <v>1</v>
      </c>
      <c r="BB2380" s="34">
        <f>AU2380*'Propiedades físicas'!$C$4+'Diseño reactor'!AV2380*'Propiedades físicas'!$C$5+'Diseño reactor'!AW2380*'Propiedades físicas'!$C$8+'Diseño reactor'!AX2380*'Propiedades físicas'!$C$9+'Diseño reactor'!AY2380*'Propiedades físicas'!$C$7+'Diseño reactor'!AZ2380*'Propiedades físicas'!$C$6</f>
        <v>875.34061906576687</v>
      </c>
      <c r="BC2380" s="45">
        <f>AU2380*'Propiedades físicas'!$L$4+'Diseño reactor'!AV2380*'Propiedades físicas'!$L$5+'Diseño reactor'!AW2380*'Propiedades físicas'!$L$8+AX2380*'Propiedades físicas'!$L$9+'Diseño reactor'!AY2380*'Propiedades físicas'!$L$7+'Diseño reactor'!AZ2380*'Propiedades físicas'!$L$6</f>
        <v>2.1185636202383695</v>
      </c>
      <c r="BD2380" s="29">
        <f t="shared" si="1536"/>
        <v>1.4072393907623451</v>
      </c>
      <c r="BE2380" s="58">
        <f t="shared" si="1537"/>
        <v>41.198341119534298</v>
      </c>
      <c r="BF2380" s="30">
        <f>AU2380*'Propiedades físicas'!$I$4+'Diseño reactor'!AV2380*'Propiedades físicas'!$I$5+'Diseño reactor'!AW2380*'Propiedades físicas'!$I$8+'Diseño reactor'!AX2380*'Propiedades físicas'!$I$9+'Diseño reactor'!AY2380*'Propiedades físicas'!$I$7+'Diseño reactor'!AZ2380*'Propiedades físicas'!$I$6</f>
        <v>1.9988915827839848E-2</v>
      </c>
      <c r="BG2380" s="24">
        <f>AU2380*'Propiedades físicas'!$O$4+'Diseño reactor'!AV2380*'Propiedades físicas'!$O$5+'Diseño reactor'!AW2380*'Propiedades físicas'!$O$8+'Diseño reactor'!AX2380*'Propiedades físicas'!$O$9+'Diseño reactor'!AY2380*'Propiedades físicas'!$O$7+'Diseño reactor'!AZ2380*'Propiedades físicas'!$O$6</f>
        <v>0.15450133479410549</v>
      </c>
      <c r="BH2380" s="54">
        <f t="shared" si="1538"/>
        <v>41115.165440305173</v>
      </c>
      <c r="BI2380" s="34">
        <f t="shared" si="1558"/>
        <v>274.09335937001936</v>
      </c>
      <c r="BJ2380" s="27">
        <f t="shared" si="1539"/>
        <v>4797.6204699145128</v>
      </c>
      <c r="BK2380" s="34">
        <f t="shared" si="1540"/>
        <v>570.18366649024301</v>
      </c>
      <c r="BL2380" s="27">
        <f t="shared" si="1541"/>
        <v>105.72571153166054</v>
      </c>
      <c r="BM2380" s="34">
        <f t="shared" si="1542"/>
        <v>1.1054421768707483</v>
      </c>
      <c r="BN2380" s="45">
        <f t="shared" si="1543"/>
        <v>2598.3025655601946</v>
      </c>
      <c r="BO2380" s="45">
        <f t="shared" si="1544"/>
        <v>109.98707534767374</v>
      </c>
      <c r="BP2380" s="66">
        <f t="shared" si="1545"/>
        <v>6.6874042073001201</v>
      </c>
    </row>
    <row r="2381" spans="8:68">
      <c r="H2381" s="68">
        <v>2376</v>
      </c>
      <c r="I2381" s="31">
        <f>('Propiedades físicas'!$C$10*'Diseño reactor'!H2381)/1000</f>
        <v>2079.5827890811747</v>
      </c>
      <c r="J2381" s="31">
        <f t="shared" si="1523"/>
        <v>0.21927475183686973</v>
      </c>
      <c r="K2381" s="31">
        <f>(I2381*1000)/'Propiedades físicas'!$F$10</f>
        <v>13584.180515078315</v>
      </c>
      <c r="L2381" s="31">
        <f t="shared" si="1524"/>
        <v>1940.5972164397592</v>
      </c>
      <c r="M2381" s="31">
        <f t="shared" si="1525"/>
        <v>11643.583298638556</v>
      </c>
      <c r="N2381" s="31">
        <f t="shared" si="1526"/>
        <v>0.81674967021875389</v>
      </c>
      <c r="O2381" s="32">
        <f t="shared" si="1527"/>
        <v>4.9004980213125231</v>
      </c>
      <c r="P2381" s="33">
        <f t="shared" si="1528"/>
        <v>0.68631202202065378</v>
      </c>
      <c r="Q2381" s="31">
        <f t="shared" si="1529"/>
        <v>4.7459022128028199</v>
      </c>
      <c r="R2381" s="31">
        <f t="shared" si="1530"/>
        <v>0.10960632045125894</v>
      </c>
      <c r="S2381" s="31">
        <f t="shared" si="1531"/>
        <v>0.15459580850970261</v>
      </c>
      <c r="T2381" s="31">
        <f t="shared" si="1532"/>
        <v>1.7504495182079922E-2</v>
      </c>
      <c r="U2381" s="31">
        <f t="shared" si="1533"/>
        <v>3.3268325647612912E-3</v>
      </c>
      <c r="V2381" s="47">
        <f t="shared" si="1546"/>
        <v>6.7964879850589024E-4</v>
      </c>
      <c r="W2381" s="31">
        <f t="shared" si="1534"/>
        <v>0.15970333745364648</v>
      </c>
      <c r="X2381" s="34">
        <f>(S2381*H2381*'Propiedades físicas'!$F$5*60*24*365)/(1000000)</f>
        <v>56851.32148152688</v>
      </c>
      <c r="Y2381" s="34">
        <f>(U2381*H2381*'Propiedades físicas'!$F$7*60*24*365)/(1000000)</f>
        <v>382.60021501909625</v>
      </c>
      <c r="Z2381" s="31">
        <f t="shared" si="1547"/>
        <v>1630.6773643210734</v>
      </c>
      <c r="AA2381" s="31">
        <f t="shared" si="1548"/>
        <v>11276.2636576195</v>
      </c>
      <c r="AB2381" s="31">
        <f t="shared" si="1548"/>
        <v>260.42461739219124</v>
      </c>
      <c r="AC2381" s="31">
        <f t="shared" si="1548"/>
        <v>367.31964101905339</v>
      </c>
      <c r="AD2381" s="31">
        <f t="shared" si="1548"/>
        <v>41.590680552621897</v>
      </c>
      <c r="AE2381" s="31">
        <f t="shared" si="1549"/>
        <v>7.9045541738728282</v>
      </c>
      <c r="AF2381" s="31">
        <f t="shared" si="1550"/>
        <v>13584.180515078311</v>
      </c>
      <c r="AG2381" s="31">
        <f t="shared" si="1551"/>
        <v>0.12004238036376483</v>
      </c>
      <c r="AH2381" s="31">
        <f t="shared" si="1552"/>
        <v>0.83010260685971848</v>
      </c>
      <c r="AI2381" s="31">
        <f t="shared" si="1552"/>
        <v>1.9171168779973321E-2</v>
      </c>
      <c r="AJ2381" s="31">
        <f t="shared" si="1552"/>
        <v>2.7040250283138691E-2</v>
      </c>
      <c r="AK2381" s="31">
        <f t="shared" si="1552"/>
        <v>3.0616996370488921E-3</v>
      </c>
      <c r="AL2381" s="31">
        <f t="shared" si="1553"/>
        <v>5.8189407635586467E-4</v>
      </c>
      <c r="AM2381" s="31">
        <f t="shared" si="1554"/>
        <v>1</v>
      </c>
      <c r="AN2381" s="31">
        <f>(Z2381*'Propiedades físicas'!$F$4)/1000</f>
        <v>1433.9850606366654</v>
      </c>
      <c r="AO2381" s="31">
        <f>(AA2381*'Propiedades físicas'!$F$6)/1000</f>
        <v>361.29148759012878</v>
      </c>
      <c r="AP2381" s="31">
        <f>(AB2381*'Propiedades físicas'!$F$9)/1000</f>
        <v>160.66896770011238</v>
      </c>
      <c r="AQ2381" s="31">
        <f>(AC2381*'Propiedades físicas'!$F$5)/1000</f>
        <v>108.16461469088067</v>
      </c>
      <c r="AR2381" s="31">
        <f>(AD2381*'Propiedades físicas'!$F$8)/1000</f>
        <v>14.74472806951551</v>
      </c>
      <c r="AS2381" s="31">
        <f>(AE2381*'Propiedades físicas'!$F$7)/1000</f>
        <v>0.7279303938719488</v>
      </c>
      <c r="AT2381" s="31">
        <f t="shared" si="1555"/>
        <v>2079.5827890811747</v>
      </c>
      <c r="AU2381" s="31">
        <f t="shared" si="1556"/>
        <v>0.68955420681772672</v>
      </c>
      <c r="AV2381" s="31">
        <f t="shared" si="1559"/>
        <v>0.17373267825021707</v>
      </c>
      <c r="AW2381" s="31">
        <f t="shared" si="1559"/>
        <v>7.7260193027035476E-2</v>
      </c>
      <c r="AX2381" s="31">
        <f t="shared" si="1559"/>
        <v>5.2012651412003272E-2</v>
      </c>
      <c r="AY2381" s="31">
        <f t="shared" si="1559"/>
        <v>7.090233746370923E-3</v>
      </c>
      <c r="AZ2381" s="31">
        <f t="shared" si="1560"/>
        <v>3.5003674664646142E-4</v>
      </c>
      <c r="BA2381" s="31">
        <f t="shared" si="1557"/>
        <v>1</v>
      </c>
      <c r="BB2381" s="34">
        <f>AU2381*'Propiedades físicas'!$C$4+'Diseño reactor'!AV2381*'Propiedades físicas'!$C$5+'Diseño reactor'!AW2381*'Propiedades físicas'!$C$8+'Diseño reactor'!AX2381*'Propiedades físicas'!$C$9+'Diseño reactor'!AY2381*'Propiedades físicas'!$C$7+'Diseño reactor'!AZ2381*'Propiedades físicas'!$C$6</f>
        <v>875.3404949011466</v>
      </c>
      <c r="BC2381" s="45">
        <f>AU2381*'Propiedades físicas'!$L$4+'Diseño reactor'!AV2381*'Propiedades físicas'!$L$5+'Diseño reactor'!AW2381*'Propiedades físicas'!$L$8+AX2381*'Propiedades físicas'!$L$9+'Diseño reactor'!AY2381*'Propiedades físicas'!$L$7+'Diseño reactor'!AZ2381*'Propiedades físicas'!$L$6</f>
        <v>2.1185966137683816</v>
      </c>
      <c r="BD2381" s="29">
        <f t="shared" si="1536"/>
        <v>1.4067199981175114</v>
      </c>
      <c r="BE2381" s="58">
        <f t="shared" si="1537"/>
        <v>41.197781966254055</v>
      </c>
      <c r="BF2381" s="30">
        <f>AU2381*'Propiedades físicas'!$I$4+'Diseño reactor'!AV2381*'Propiedades físicas'!$I$5+'Diseño reactor'!AW2381*'Propiedades físicas'!$I$8+'Diseño reactor'!AX2381*'Propiedades físicas'!$I$9+'Diseño reactor'!AY2381*'Propiedades físicas'!$I$7+'Diseño reactor'!AZ2381*'Propiedades físicas'!$I$6</f>
        <v>1.9988968533913711E-2</v>
      </c>
      <c r="BG2381" s="24">
        <f>AU2381*'Propiedades físicas'!$O$4+'Diseño reactor'!AV2381*'Propiedades físicas'!$O$5+'Diseño reactor'!AW2381*'Propiedades físicas'!$O$8+'Diseño reactor'!AX2381*'Propiedades físicas'!$O$9+'Diseño reactor'!AY2381*'Propiedades físicas'!$O$7+'Diseño reactor'!AZ2381*'Propiedades físicas'!$O$6</f>
        <v>0.15450294203655163</v>
      </c>
      <c r="BH2381" s="54">
        <f t="shared" si="1538"/>
        <v>41115.051197505454</v>
      </c>
      <c r="BI2381" s="34">
        <f t="shared" si="1558"/>
        <v>274.09549935077411</v>
      </c>
      <c r="BJ2381" s="27">
        <f t="shared" si="1539"/>
        <v>4797.6240685158809</v>
      </c>
      <c r="BK2381" s="34">
        <f t="shared" si="1540"/>
        <v>570.19002567005703</v>
      </c>
      <c r="BL2381" s="27">
        <f t="shared" si="1541"/>
        <v>105.72593017127279</v>
      </c>
      <c r="BM2381" s="34">
        <f t="shared" si="1542"/>
        <v>1.1054421768707483</v>
      </c>
      <c r="BN2381" s="45">
        <f t="shared" si="1543"/>
        <v>2599.5025567998659</v>
      </c>
      <c r="BO2381" s="45">
        <f t="shared" si="1544"/>
        <v>109.99402063160584</v>
      </c>
      <c r="BP2381" s="66">
        <f t="shared" si="1545"/>
        <v>6.6874032587105239</v>
      </c>
    </row>
    <row r="2382" spans="8:68">
      <c r="H2382" s="68">
        <v>2377</v>
      </c>
      <c r="I2382" s="31">
        <f>('Propiedades físicas'!$C$10*'Diseño reactor'!H2382)/1000</f>
        <v>2080.4580343627745</v>
      </c>
      <c r="J2382" s="31">
        <f t="shared" si="1523"/>
        <v>0.21918250330854122</v>
      </c>
      <c r="K2382" s="31">
        <f>(I2382*1000)/'Propiedades físicas'!$F$10</f>
        <v>13589.897762769848</v>
      </c>
      <c r="L2382" s="31">
        <f t="shared" si="1524"/>
        <v>1941.4139661099782</v>
      </c>
      <c r="M2382" s="31">
        <f t="shared" si="1525"/>
        <v>11648.48379665987</v>
      </c>
      <c r="N2382" s="31">
        <f t="shared" si="1526"/>
        <v>0.816749670218754</v>
      </c>
      <c r="O2382" s="32">
        <f t="shared" si="1527"/>
        <v>4.900498021312524</v>
      </c>
      <c r="P2382" s="33">
        <f t="shared" si="1528"/>
        <v>0.68635813631811227</v>
      </c>
      <c r="Q2382" s="31">
        <f t="shared" si="1529"/>
        <v>4.7459665809208129</v>
      </c>
      <c r="R2382" s="31">
        <f t="shared" si="1530"/>
        <v>0.10957493276456974</v>
      </c>
      <c r="S2382" s="31">
        <f t="shared" si="1531"/>
        <v>0.15453144039171127</v>
      </c>
      <c r="T2382" s="31">
        <f t="shared" si="1532"/>
        <v>1.7493295781074777E-2</v>
      </c>
      <c r="U2382" s="31">
        <f t="shared" si="1533"/>
        <v>3.3233053549973244E-3</v>
      </c>
      <c r="V2382" s="47">
        <f t="shared" si="1546"/>
        <v>6.7969446509172284E-4</v>
      </c>
      <c r="W2382" s="31">
        <f t="shared" si="1534"/>
        <v>0.15964687670546404</v>
      </c>
      <c r="X2382" s="34">
        <f>(S2382*H2382*'Propiedades físicas'!$F$5*60*24*365)/(1000000)</f>
        <v>56851.56800341804</v>
      </c>
      <c r="Y2382" s="34">
        <f>(U2382*H2382*'Propiedades físicas'!$F$7*60*24*365)/(1000000)</f>
        <v>382.35542685536558</v>
      </c>
      <c r="Z2382" s="31">
        <f t="shared" si="1547"/>
        <v>1631.4732900281529</v>
      </c>
      <c r="AA2382" s="31">
        <f t="shared" si="1548"/>
        <v>11281.162562848773</v>
      </c>
      <c r="AB2382" s="31">
        <f t="shared" si="1548"/>
        <v>260.45961518138228</v>
      </c>
      <c r="AC2382" s="31">
        <f t="shared" si="1548"/>
        <v>367.32123381109767</v>
      </c>
      <c r="AD2382" s="31">
        <f t="shared" si="1548"/>
        <v>41.581564071614743</v>
      </c>
      <c r="AE2382" s="31">
        <f t="shared" si="1549"/>
        <v>7.8994968288286405</v>
      </c>
      <c r="AF2382" s="31">
        <f t="shared" si="1550"/>
        <v>13589.897762769848</v>
      </c>
      <c r="AG2382" s="31">
        <f t="shared" si="1551"/>
        <v>0.12005044618493373</v>
      </c>
      <c r="AH2382" s="31">
        <f t="shared" si="1552"/>
        <v>0.83011386544452437</v>
      </c>
      <c r="AI2382" s="31">
        <f t="shared" si="1552"/>
        <v>1.9165678780522059E-2</v>
      </c>
      <c r="AJ2382" s="31">
        <f t="shared" si="1552"/>
        <v>2.7028991698332797E-2</v>
      </c>
      <c r="AK2382" s="31">
        <f t="shared" si="1552"/>
        <v>3.0597407572505331E-3</v>
      </c>
      <c r="AL2382" s="31">
        <f t="shared" si="1553"/>
        <v>5.8127713443655742E-4</v>
      </c>
      <c r="AM2382" s="31">
        <f t="shared" si="1554"/>
        <v>1.0000000000000002</v>
      </c>
      <c r="AN2382" s="31">
        <f>(Z2382*'Propiedades físicas'!$F$4)/1000</f>
        <v>1434.684981784957</v>
      </c>
      <c r="AO2382" s="31">
        <f>(AA2382*'Propiedades físicas'!$F$6)/1000</f>
        <v>361.44844851367469</v>
      </c>
      <c r="AP2382" s="31">
        <f>(AB2382*'Propiedades físicas'!$F$9)/1000</f>
        <v>160.69055958615377</v>
      </c>
      <c r="AQ2382" s="31">
        <f>(AC2382*'Propiedades físicas'!$F$5)/1000</f>
        <v>108.16508372035395</v>
      </c>
      <c r="AR2382" s="31">
        <f>(AD2382*'Propiedades físicas'!$F$8)/1000</f>
        <v>14.741496094668854</v>
      </c>
      <c r="AS2382" s="31">
        <f>(AE2382*'Propiedades físicas'!$F$7)/1000</f>
        <v>0.72746466296682954</v>
      </c>
      <c r="AT2382" s="31">
        <f t="shared" si="1555"/>
        <v>2080.4580343627749</v>
      </c>
      <c r="AU2382" s="31">
        <f t="shared" si="1556"/>
        <v>0.68960053896227125</v>
      </c>
      <c r="AV2382" s="31">
        <f t="shared" si="1559"/>
        <v>0.17373503456626224</v>
      </c>
      <c r="AW2382" s="31">
        <f t="shared" si="1559"/>
        <v>7.7238068219612904E-2</v>
      </c>
      <c r="AX2382" s="31">
        <f t="shared" si="1559"/>
        <v>5.1990995220186652E-2</v>
      </c>
      <c r="AY2382" s="31">
        <f t="shared" si="1559"/>
        <v>7.0856974046986905E-3</v>
      </c>
      <c r="AZ2382" s="31">
        <f t="shared" si="1560"/>
        <v>3.4966562696836387E-4</v>
      </c>
      <c r="BA2382" s="31">
        <f t="shared" si="1557"/>
        <v>1</v>
      </c>
      <c r="BB2382" s="34">
        <f>AU2382*'Propiedades físicas'!$C$4+'Diseño reactor'!AV2382*'Propiedades físicas'!$C$5+'Diseño reactor'!AW2382*'Propiedades físicas'!$C$8+'Diseño reactor'!AX2382*'Propiedades físicas'!$C$9+'Diseño reactor'!AY2382*'Propiedades físicas'!$C$7+'Diseño reactor'!AZ2382*'Propiedades físicas'!$C$6</f>
        <v>875.34037090501465</v>
      </c>
      <c r="BC2382" s="45">
        <f>AU2382*'Propiedades físicas'!$L$4+'Diseño reactor'!AV2382*'Propiedades físicas'!$L$5+'Diseño reactor'!AW2382*'Propiedades físicas'!$L$8+AX2382*'Propiedades físicas'!$L$9+'Diseño reactor'!AY2382*'Propiedades físicas'!$L$7+'Diseño reactor'!AZ2382*'Propiedades físicas'!$L$6</f>
        <v>2.1186295830291346</v>
      </c>
      <c r="BD2382" s="29">
        <f t="shared" si="1536"/>
        <v>1.4062009892333607</v>
      </c>
      <c r="BE2382" s="58">
        <f t="shared" si="1537"/>
        <v>41.197223231275785</v>
      </c>
      <c r="BF2382" s="30">
        <f>AU2382*'Propiedades físicas'!$I$4+'Diseño reactor'!AV2382*'Propiedades físicas'!$I$5+'Diseño reactor'!AW2382*'Propiedades físicas'!$I$8+'Diseño reactor'!AX2382*'Propiedades físicas'!$I$9+'Diseño reactor'!AY2382*'Propiedades físicas'!$I$7+'Diseño reactor'!AZ2382*'Propiedades físicas'!$I$6</f>
        <v>1.9989021160526199E-2</v>
      </c>
      <c r="BG2382" s="24">
        <f>AU2382*'Propiedades físicas'!$O$4+'Diseño reactor'!AV2382*'Propiedades físicas'!$O$5+'Diseño reactor'!AW2382*'Propiedades físicas'!$O$8+'Diseño reactor'!AX2382*'Propiedades físicas'!$O$9+'Diseño reactor'!AY2382*'Propiedades físicas'!$O$7+'Diseño reactor'!AZ2382*'Propiedades físicas'!$O$6</f>
        <v>0.15450454814265979</v>
      </c>
      <c r="BH2382" s="54">
        <f t="shared" si="1538"/>
        <v>41114.937126664307</v>
      </c>
      <c r="BI2382" s="34">
        <f t="shared" si="1558"/>
        <v>274.09763709598673</v>
      </c>
      <c r="BJ2382" s="27">
        <f t="shared" si="1539"/>
        <v>4797.6276673316379</v>
      </c>
      <c r="BK2382" s="34">
        <f t="shared" si="1540"/>
        <v>570.19638069061352</v>
      </c>
      <c r="BL2382" s="27">
        <f t="shared" si="1541"/>
        <v>105.72614866391392</v>
      </c>
      <c r="BM2382" s="34">
        <f t="shared" si="1542"/>
        <v>1.1054421768707483</v>
      </c>
      <c r="BN2382" s="45">
        <f t="shared" si="1543"/>
        <v>2600.7025636763233</v>
      </c>
      <c r="BO2382" s="45">
        <f t="shared" si="1544"/>
        <v>110.00096100534999</v>
      </c>
      <c r="BP2382" s="66">
        <f t="shared" si="1545"/>
        <v>6.6874023114081407</v>
      </c>
    </row>
    <row r="2383" spans="8:68">
      <c r="H2383" s="68">
        <v>2378</v>
      </c>
      <c r="I2383" s="31">
        <f>('Propiedades físicas'!$C$10*'Diseño reactor'!H2383)/1000</f>
        <v>2081.3332796443742</v>
      </c>
      <c r="J2383" s="31">
        <f t="shared" si="1523"/>
        <v>0.21909033236518188</v>
      </c>
      <c r="K2383" s="31">
        <f>(I2383*1000)/'Propiedades físicas'!$F$10</f>
        <v>13595.615010461377</v>
      </c>
      <c r="L2383" s="31">
        <f t="shared" si="1524"/>
        <v>1942.2307157801965</v>
      </c>
      <c r="M2383" s="31">
        <f t="shared" si="1525"/>
        <v>11653.38429468118</v>
      </c>
      <c r="N2383" s="31">
        <f t="shared" si="1526"/>
        <v>0.81674967021875378</v>
      </c>
      <c r="O2383" s="32">
        <f t="shared" si="1527"/>
        <v>4.9004980213125231</v>
      </c>
      <c r="P2383" s="33">
        <f t="shared" si="1528"/>
        <v>0.68640421802104079</v>
      </c>
      <c r="Q2383" s="31">
        <f t="shared" si="1529"/>
        <v>4.746030895848981</v>
      </c>
      <c r="R2383" s="31">
        <f t="shared" si="1530"/>
        <v>0.10954356206156424</v>
      </c>
      <c r="S2383" s="31">
        <f t="shared" si="1531"/>
        <v>0.1544671254635413</v>
      </c>
      <c r="T2383" s="31">
        <f t="shared" si="1532"/>
        <v>1.7482107006469384E-2</v>
      </c>
      <c r="U2383" s="31">
        <f t="shared" si="1533"/>
        <v>3.3197831296794401E-3</v>
      </c>
      <c r="V2383" s="47">
        <f t="shared" si="1546"/>
        <v>6.7974009939947733E-4</v>
      </c>
      <c r="W2383" s="31">
        <f t="shared" si="1534"/>
        <v>0.15959045586489437</v>
      </c>
      <c r="X2383" s="34">
        <f>(S2383*H2383*'Propiedades físicas'!$F$5*60*24*365)/(1000000)</f>
        <v>56851.814176938846</v>
      </c>
      <c r="Y2383" s="34">
        <f>(U2383*H2383*'Propiedades físicas'!$F$7*60*24*365)/(1000000)</f>
        <v>382.11087095556422</v>
      </c>
      <c r="Z2383" s="31">
        <f t="shared" si="1547"/>
        <v>1632.2692304540351</v>
      </c>
      <c r="AA2383" s="31">
        <f t="shared" si="1548"/>
        <v>11286.061470328877</v>
      </c>
      <c r="AB2383" s="31">
        <f t="shared" si="1548"/>
        <v>260.49459058239978</v>
      </c>
      <c r="AC2383" s="31">
        <f t="shared" si="1548"/>
        <v>367.32282435230121</v>
      </c>
      <c r="AD2383" s="31">
        <f t="shared" si="1548"/>
        <v>41.572450461384193</v>
      </c>
      <c r="AE2383" s="31">
        <f t="shared" si="1549"/>
        <v>7.8944442823777088</v>
      </c>
      <c r="AF2383" s="31">
        <f t="shared" si="1550"/>
        <v>13595.615010461377</v>
      </c>
      <c r="AG2383" s="31">
        <f t="shared" si="1551"/>
        <v>0.12005850630501509</v>
      </c>
      <c r="AH2383" s="31">
        <f t="shared" si="1552"/>
        <v>0.83012511472593375</v>
      </c>
      <c r="AI2383" s="31">
        <f t="shared" si="1552"/>
        <v>1.9160191751675652E-2</v>
      </c>
      <c r="AJ2383" s="31">
        <f t="shared" si="1552"/>
        <v>2.7017742416923281E-2</v>
      </c>
      <c r="AK2383" s="31">
        <f t="shared" si="1552"/>
        <v>3.0577837361087058E-3</v>
      </c>
      <c r="AL2383" s="31">
        <f t="shared" si="1553"/>
        <v>5.8066106434340734E-4</v>
      </c>
      <c r="AM2383" s="31">
        <f t="shared" si="1554"/>
        <v>0.99999999999999978</v>
      </c>
      <c r="AN2383" s="31">
        <f>(Z2383*'Propiedades físicas'!$F$4)/1000</f>
        <v>1435.3849158766693</v>
      </c>
      <c r="AO2383" s="31">
        <f>(AA2383*'Propiedades físicas'!$F$6)/1000</f>
        <v>361.60540950933722</v>
      </c>
      <c r="AP2383" s="31">
        <f>(AB2383*'Propiedades físicas'!$F$9)/1000</f>
        <v>160.71213765981153</v>
      </c>
      <c r="AQ2383" s="31">
        <f>(AC2383*'Propiedades físicas'!$F$5)/1000</f>
        <v>108.16555208702215</v>
      </c>
      <c r="AR2383" s="31">
        <f>(AD2383*'Propiedades físicas'!$F$8)/1000</f>
        <v>14.738265137569918</v>
      </c>
      <c r="AS2383" s="31">
        <f>(AE2383*'Propiedades físicas'!$F$7)/1000</f>
        <v>0.72699937396416325</v>
      </c>
      <c r="AT2383" s="31">
        <f t="shared" si="1555"/>
        <v>2081.3332796443747</v>
      </c>
      <c r="AU2383" s="31">
        <f t="shared" si="1556"/>
        <v>0.68964683835830709</v>
      </c>
      <c r="AV2383" s="31">
        <f t="shared" si="1559"/>
        <v>0.1737373889351938</v>
      </c>
      <c r="AW2383" s="31">
        <f t="shared" si="1559"/>
        <v>7.7215955383787199E-2</v>
      </c>
      <c r="AX2383" s="31">
        <f t="shared" si="1559"/>
        <v>5.1969356923704101E-2</v>
      </c>
      <c r="AY2383" s="31">
        <f t="shared" si="1559"/>
        <v>7.0811653672727317E-3</v>
      </c>
      <c r="AZ2383" s="31">
        <f t="shared" si="1560"/>
        <v>3.4929503173484133E-4</v>
      </c>
      <c r="BA2383" s="31">
        <f t="shared" si="1557"/>
        <v>0.99999999999999978</v>
      </c>
      <c r="BB2383" s="34">
        <f>AU2383*'Propiedades físicas'!$C$4+'Diseño reactor'!AV2383*'Propiedades físicas'!$C$5+'Diseño reactor'!AW2383*'Propiedades físicas'!$C$8+'Diseño reactor'!AX2383*'Propiedades físicas'!$C$9+'Diseño reactor'!AY2383*'Propiedades físicas'!$C$7+'Diseño reactor'!AZ2383*'Propiedades físicas'!$C$6</f>
        <v>875.34024707708829</v>
      </c>
      <c r="BC2383" s="45">
        <f>AU2383*'Propiedades físicas'!$L$4+'Diseño reactor'!AV2383*'Propiedades físicas'!$L$5+'Diseño reactor'!AW2383*'Propiedades físicas'!$L$8+AX2383*'Propiedades físicas'!$L$9+'Diseño reactor'!AY2383*'Propiedades físicas'!$L$7+'Diseño reactor'!AZ2383*'Propiedades físicas'!$L$6</f>
        <v>2.1186625280472335</v>
      </c>
      <c r="BD2383" s="29">
        <f t="shared" si="1536"/>
        <v>1.4056823636843041</v>
      </c>
      <c r="BE2383" s="58">
        <f t="shared" si="1537"/>
        <v>41.19666491412908</v>
      </c>
      <c r="BF2383" s="30">
        <f>AU2383*'Propiedades físicas'!$I$4+'Diseño reactor'!AV2383*'Propiedades físicas'!$I$5+'Diseño reactor'!AW2383*'Propiedades físicas'!$I$8+'Diseño reactor'!AX2383*'Propiedades físicas'!$I$9+'Diseño reactor'!AY2383*'Propiedades físicas'!$I$7+'Diseño reactor'!AZ2383*'Propiedades físicas'!$I$6</f>
        <v>1.9989073707811604E-2</v>
      </c>
      <c r="BG2383" s="24">
        <f>AU2383*'Propiedades físicas'!$O$4+'Diseño reactor'!AV2383*'Propiedades físicas'!$O$5+'Diseño reactor'!AW2383*'Propiedades físicas'!$O$8+'Diseño reactor'!AX2383*'Propiedades físicas'!$O$9+'Diseño reactor'!AY2383*'Propiedades físicas'!$O$7+'Diseño reactor'!AZ2383*'Propiedades físicas'!$O$6</f>
        <v>0.15450615311361418</v>
      </c>
      <c r="BH2383" s="54">
        <f t="shared" si="1538"/>
        <v>41114.823227489542</v>
      </c>
      <c r="BI2383" s="34">
        <f t="shared" si="1558"/>
        <v>274.09977260888115</v>
      </c>
      <c r="BJ2383" s="27">
        <f t="shared" si="1539"/>
        <v>4797.6312663582767</v>
      </c>
      <c r="BK2383" s="34">
        <f t="shared" si="1540"/>
        <v>570.20273155585733</v>
      </c>
      <c r="BL2383" s="27">
        <f t="shared" si="1541"/>
        <v>105.72636700972745</v>
      </c>
      <c r="BM2383" s="34">
        <f t="shared" si="1542"/>
        <v>1.1054421768707483</v>
      </c>
      <c r="BN2383" s="45">
        <f t="shared" si="1543"/>
        <v>2601.9025861725154</v>
      </c>
      <c r="BO2383" s="45">
        <f t="shared" si="1544"/>
        <v>110.00789647411136</v>
      </c>
      <c r="BP2383" s="66">
        <f t="shared" si="1545"/>
        <v>6.6874013653908104</v>
      </c>
    </row>
    <row r="2384" spans="8:68">
      <c r="H2384" s="68">
        <v>2379</v>
      </c>
      <c r="I2384" s="31">
        <f>('Propiedades físicas'!$C$10*'Diseño reactor'!H2384)/1000</f>
        <v>2082.208524925974</v>
      </c>
      <c r="J2384" s="31">
        <f t="shared" si="1523"/>
        <v>0.21899823890895442</v>
      </c>
      <c r="K2384" s="31">
        <f>(I2384*1000)/'Propiedades físicas'!$F$10</f>
        <v>13601.332258152908</v>
      </c>
      <c r="L2384" s="31">
        <f t="shared" si="1524"/>
        <v>1943.0474654504153</v>
      </c>
      <c r="M2384" s="31">
        <f t="shared" si="1525"/>
        <v>11658.284792702492</v>
      </c>
      <c r="N2384" s="31">
        <f t="shared" si="1526"/>
        <v>0.81674967021875378</v>
      </c>
      <c r="O2384" s="32">
        <f t="shared" si="1527"/>
        <v>4.9004980213125231</v>
      </c>
      <c r="P2384" s="33">
        <f t="shared" si="1528"/>
        <v>0.68645026716398538</v>
      </c>
      <c r="Q2384" s="31">
        <f t="shared" si="1529"/>
        <v>4.746095157652733</v>
      </c>
      <c r="R2384" s="31">
        <f t="shared" si="1530"/>
        <v>0.10951220832975347</v>
      </c>
      <c r="S2384" s="31">
        <f t="shared" si="1531"/>
        <v>0.15440286365978945</v>
      </c>
      <c r="T2384" s="31">
        <f t="shared" si="1532"/>
        <v>1.7470928845008876E-2</v>
      </c>
      <c r="U2384" s="31">
        <f t="shared" si="1533"/>
        <v>3.3162658800060924E-3</v>
      </c>
      <c r="V2384" s="47">
        <f t="shared" si="1546"/>
        <v>6.797857014633642E-4</v>
      </c>
      <c r="W2384" s="31">
        <f t="shared" si="1534"/>
        <v>0.15953407488964122</v>
      </c>
      <c r="X2384" s="34">
        <f>(S2384*H2384*'Propiedades físicas'!$F$5*60*24*365)/(1000000)</f>
        <v>56852.060002704537</v>
      </c>
      <c r="Y2384" s="34">
        <f>(U2384*H2384*'Propiedades físicas'!$F$7*60*24*365)/(1000000)</f>
        <v>381.86654702997697</v>
      </c>
      <c r="Z2384" s="31">
        <f t="shared" si="1547"/>
        <v>1633.0651855831213</v>
      </c>
      <c r="AA2384" s="31">
        <f t="shared" si="1548"/>
        <v>11290.960380055853</v>
      </c>
      <c r="AB2384" s="31">
        <f t="shared" si="1548"/>
        <v>260.52954361648352</v>
      </c>
      <c r="AC2384" s="31">
        <f t="shared" si="1548"/>
        <v>367.32441264663908</v>
      </c>
      <c r="AD2384" s="31">
        <f t="shared" si="1548"/>
        <v>41.563339722276112</v>
      </c>
      <c r="AE2384" s="31">
        <f t="shared" si="1549"/>
        <v>7.889396528534494</v>
      </c>
      <c r="AF2384" s="31">
        <f t="shared" si="1550"/>
        <v>13601.332258152908</v>
      </c>
      <c r="AG2384" s="31">
        <f t="shared" si="1551"/>
        <v>0.12006656073005126</v>
      </c>
      <c r="AH2384" s="31">
        <f t="shared" si="1552"/>
        <v>0.8301363547153866</v>
      </c>
      <c r="AI2384" s="31">
        <f t="shared" si="1552"/>
        <v>1.9154707691249651E-2</v>
      </c>
      <c r="AJ2384" s="31">
        <f t="shared" si="1552"/>
        <v>2.7006502427470481E-2</v>
      </c>
      <c r="AK2384" s="31">
        <f t="shared" si="1552"/>
        <v>3.0558285713050072E-3</v>
      </c>
      <c r="AL2384" s="31">
        <f t="shared" si="1553"/>
        <v>5.8004586453694145E-4</v>
      </c>
      <c r="AM2384" s="31">
        <f t="shared" si="1554"/>
        <v>1</v>
      </c>
      <c r="AN2384" s="31">
        <f>(Z2384*'Propiedades físicas'!$F$4)/1000</f>
        <v>1436.0848628980852</v>
      </c>
      <c r="AO2384" s="31">
        <f>(AA2384*'Propiedades físicas'!$F$6)/1000</f>
        <v>361.7623705769895</v>
      </c>
      <c r="AP2384" s="31">
        <f>(AB2384*'Propiedades físicas'!$F$9)/1000</f>
        <v>160.73370193418947</v>
      </c>
      <c r="AQ2384" s="31">
        <f>(AC2384*'Propiedades físicas'!$F$5)/1000</f>
        <v>108.16601979205581</v>
      </c>
      <c r="AR2384" s="31">
        <f>(AD2384*'Propiedades físicas'!$F$8)/1000</f>
        <v>14.735035198341322</v>
      </c>
      <c r="AS2384" s="31">
        <f>(AE2384*'Propiedades físicas'!$F$7)/1000</f>
        <v>0.72653452631274162</v>
      </c>
      <c r="AT2384" s="31">
        <f t="shared" si="1555"/>
        <v>2082.208524925974</v>
      </c>
      <c r="AU2384" s="31">
        <f t="shared" si="1556"/>
        <v>0.68969310504054371</v>
      </c>
      <c r="AV2384" s="31">
        <f t="shared" si="1559"/>
        <v>0.17373974135940623</v>
      </c>
      <c r="AW2384" s="31">
        <f t="shared" si="1559"/>
        <v>7.7193854510755028E-2</v>
      </c>
      <c r="AX2384" s="31">
        <f t="shared" si="1559"/>
        <v>5.1947736500551157E-2</v>
      </c>
      <c r="AY2384" s="31">
        <f t="shared" si="1559"/>
        <v>7.0766376287241346E-3</v>
      </c>
      <c r="AZ2384" s="31">
        <f t="shared" si="1560"/>
        <v>3.4892496001982852E-4</v>
      </c>
      <c r="BA2384" s="31">
        <f t="shared" si="1557"/>
        <v>1</v>
      </c>
      <c r="BB2384" s="34">
        <f>AU2384*'Propiedades físicas'!$C$4+'Diseño reactor'!AV2384*'Propiedades físicas'!$C$5+'Diseño reactor'!AW2384*'Propiedades físicas'!$C$8+'Diseño reactor'!AX2384*'Propiedades físicas'!$C$9+'Diseño reactor'!AY2384*'Propiedades físicas'!$C$7+'Diseño reactor'!AZ2384*'Propiedades físicas'!$C$6</f>
        <v>875.34012341708728</v>
      </c>
      <c r="BC2384" s="45">
        <f>AU2384*'Propiedades físicas'!$L$4+'Diseño reactor'!AV2384*'Propiedades físicas'!$L$5+'Diseño reactor'!AW2384*'Propiedades físicas'!$L$8+AX2384*'Propiedades físicas'!$L$9+'Diseño reactor'!AY2384*'Propiedades físicas'!$L$7+'Diseño reactor'!AZ2384*'Propiedades físicas'!$L$6</f>
        <v>2.1186954488492478</v>
      </c>
      <c r="BD2384" s="29">
        <f t="shared" si="1536"/>
        <v>1.405164121045378</v>
      </c>
      <c r="BE2384" s="58">
        <f t="shared" si="1537"/>
        <v>41.19610701434425</v>
      </c>
      <c r="BF2384" s="30">
        <f>AU2384*'Propiedades físicas'!$I$4+'Diseño reactor'!AV2384*'Propiedades físicas'!$I$5+'Diseño reactor'!AW2384*'Propiedades físicas'!$I$8+'Diseño reactor'!AX2384*'Propiedades físicas'!$I$9+'Diseño reactor'!AY2384*'Propiedades físicas'!$I$7+'Diseño reactor'!AZ2384*'Propiedades físicas'!$I$6</f>
        <v>1.9989126175903968E-2</v>
      </c>
      <c r="BG2384" s="24">
        <f>AU2384*'Propiedades físicas'!$O$4+'Diseño reactor'!AV2384*'Propiedades físicas'!$O$5+'Diseño reactor'!AW2384*'Propiedades físicas'!$O$8+'Diseño reactor'!AX2384*'Propiedades físicas'!$O$9+'Diseño reactor'!AY2384*'Propiedades físicas'!$O$7+'Diseño reactor'!AZ2384*'Propiedades físicas'!$O$6</f>
        <v>0.15450775695059768</v>
      </c>
      <c r="BH2384" s="54">
        <f t="shared" si="1538"/>
        <v>41114.709499689554</v>
      </c>
      <c r="BI2384" s="34">
        <f t="shared" si="1558"/>
        <v>274.10190589267552</v>
      </c>
      <c r="BJ2384" s="27">
        <f t="shared" si="1539"/>
        <v>4797.6348655923084</v>
      </c>
      <c r="BK2384" s="34">
        <f t="shared" si="1540"/>
        <v>570.20907826973053</v>
      </c>
      <c r="BL2384" s="27">
        <f t="shared" si="1541"/>
        <v>105.72658520885679</v>
      </c>
      <c r="BM2384" s="34">
        <f t="shared" si="1542"/>
        <v>1.1054421768707483</v>
      </c>
      <c r="BN2384" s="45">
        <f t="shared" si="1543"/>
        <v>2603.1026242714279</v>
      </c>
      <c r="BO2384" s="45">
        <f t="shared" si="1544"/>
        <v>110.01482704308775</v>
      </c>
      <c r="BP2384" s="66">
        <f t="shared" si="1545"/>
        <v>6.6874004206563917</v>
      </c>
    </row>
    <row r="2385" spans="8:68">
      <c r="H2385" s="68">
        <v>2380</v>
      </c>
      <c r="I2385" s="31">
        <f>('Propiedades físicas'!$C$10*'Diseño reactor'!H2385)/1000</f>
        <v>2083.0837702075737</v>
      </c>
      <c r="J2385" s="31">
        <f t="shared" si="1523"/>
        <v>0.21890622284218594</v>
      </c>
      <c r="K2385" s="31">
        <f>(I2385*1000)/'Propiedades físicas'!$F$10</f>
        <v>13607.049505844438</v>
      </c>
      <c r="L2385" s="31">
        <f t="shared" si="1524"/>
        <v>1943.8642151206338</v>
      </c>
      <c r="M2385" s="31">
        <f t="shared" si="1525"/>
        <v>11663.185290723803</v>
      </c>
      <c r="N2385" s="31">
        <f t="shared" si="1526"/>
        <v>0.81674967021875367</v>
      </c>
      <c r="O2385" s="32">
        <f t="shared" si="1527"/>
        <v>4.9004980213125222</v>
      </c>
      <c r="P2385" s="33">
        <f t="shared" si="1528"/>
        <v>0.68649628378144256</v>
      </c>
      <c r="Q2385" s="31">
        <f t="shared" si="1529"/>
        <v>4.7461593663973636</v>
      </c>
      <c r="R2385" s="31">
        <f t="shared" si="1530"/>
        <v>0.10948087155665813</v>
      </c>
      <c r="S2385" s="31">
        <f t="shared" si="1531"/>
        <v>0.15433865491515855</v>
      </c>
      <c r="T2385" s="31">
        <f t="shared" si="1532"/>
        <v>1.7459761283458657E-2</v>
      </c>
      <c r="U2385" s="31">
        <f t="shared" si="1533"/>
        <v>3.3127535971943746E-3</v>
      </c>
      <c r="V2385" s="47">
        <f t="shared" si="1546"/>
        <v>6.7983127131754514E-4</v>
      </c>
      <c r="W2385" s="31">
        <f t="shared" si="1534"/>
        <v>0.15947773373746796</v>
      </c>
      <c r="X2385" s="34">
        <f>(S2385*H2385*'Propiedades físicas'!$F$5*60*24*365)/(1000000)</f>
        <v>56852.305481328964</v>
      </c>
      <c r="Y2385" s="34">
        <f>(U2385*H2385*'Propiedades físicas'!$F$7*60*24*365)/(1000000)</f>
        <v>381.62245478933198</v>
      </c>
      <c r="Z2385" s="31">
        <f t="shared" si="1547"/>
        <v>1633.8611553998333</v>
      </c>
      <c r="AA2385" s="31">
        <f t="shared" si="1548"/>
        <v>11295.859292025725</v>
      </c>
      <c r="AB2385" s="31">
        <f t="shared" si="1548"/>
        <v>260.56447430484633</v>
      </c>
      <c r="AC2385" s="31">
        <f t="shared" si="1548"/>
        <v>367.32599869807734</v>
      </c>
      <c r="AD2385" s="31">
        <f t="shared" si="1548"/>
        <v>41.554231854631603</v>
      </c>
      <c r="AE2385" s="31">
        <f t="shared" si="1549"/>
        <v>7.8843535613226114</v>
      </c>
      <c r="AF2385" s="31">
        <f t="shared" si="1550"/>
        <v>13607.049505844438</v>
      </c>
      <c r="AG2385" s="31">
        <f t="shared" si="1551"/>
        <v>0.120074609466076</v>
      </c>
      <c r="AH2385" s="31">
        <f t="shared" si="1552"/>
        <v>0.83014758542430378</v>
      </c>
      <c r="AI2385" s="31">
        <f t="shared" si="1552"/>
        <v>1.9149226597061315E-2</v>
      </c>
      <c r="AJ2385" s="31">
        <f t="shared" si="1552"/>
        <v>2.6995271718553326E-2</v>
      </c>
      <c r="AK2385" s="31">
        <f t="shared" si="1552"/>
        <v>3.0538752605245847E-3</v>
      </c>
      <c r="AL2385" s="31">
        <f t="shared" si="1553"/>
        <v>5.794315334809475E-4</v>
      </c>
      <c r="AM2385" s="31">
        <f t="shared" si="1554"/>
        <v>0.99999999999999989</v>
      </c>
      <c r="AN2385" s="31">
        <f>(Z2385*'Propiedades físicas'!$F$4)/1000</f>
        <v>1436.7848228355053</v>
      </c>
      <c r="AO2385" s="31">
        <f>(AA2385*'Propiedades físicas'!$F$6)/1000</f>
        <v>361.91933171650425</v>
      </c>
      <c r="AP2385" s="31">
        <f>(AB2385*'Propiedades físicas'!$F$9)/1000</f>
        <v>160.75525242237492</v>
      </c>
      <c r="AQ2385" s="31">
        <f>(AC2385*'Propiedades físicas'!$F$5)/1000</f>
        <v>108.16648683662285</v>
      </c>
      <c r="AR2385" s="31">
        <f>(AD2385*'Propiedades físicas'!$F$8)/1000</f>
        <v>14.73180627710399</v>
      </c>
      <c r="AS2385" s="31">
        <f>(AE2385*'Propiedades físicas'!$F$7)/1000</f>
        <v>0.72607011946219924</v>
      </c>
      <c r="AT2385" s="31">
        <f t="shared" si="1555"/>
        <v>2083.0837702075737</v>
      </c>
      <c r="AU2385" s="31">
        <f t="shared" si="1556"/>
        <v>0.68973933904363993</v>
      </c>
      <c r="AV2385" s="31">
        <f t="shared" si="1559"/>
        <v>0.17374209184128969</v>
      </c>
      <c r="AW2385" s="31">
        <f t="shared" si="1559"/>
        <v>7.7171765591719857E-2</v>
      </c>
      <c r="AX2385" s="31">
        <f t="shared" si="1559"/>
        <v>5.1926133928759069E-2</v>
      </c>
      <c r="AY2385" s="31">
        <f t="shared" si="1559"/>
        <v>7.0721141836921925E-3</v>
      </c>
      <c r="AZ2385" s="31">
        <f t="shared" si="1560"/>
        <v>3.4855541089922097E-4</v>
      </c>
      <c r="BA2385" s="31">
        <f t="shared" si="1557"/>
        <v>1.0000000000000002</v>
      </c>
      <c r="BB2385" s="34">
        <f>AU2385*'Propiedades físicas'!$C$4+'Diseño reactor'!AV2385*'Propiedades físicas'!$C$5+'Diseño reactor'!AW2385*'Propiedades físicas'!$C$8+'Diseño reactor'!AX2385*'Propiedades físicas'!$C$9+'Diseño reactor'!AY2385*'Propiedades físicas'!$C$7+'Diseño reactor'!AZ2385*'Propiedades físicas'!$C$6</f>
        <v>875.3399999247298</v>
      </c>
      <c r="BC2385" s="45">
        <f>AU2385*'Propiedades físicas'!$L$4+'Diseño reactor'!AV2385*'Propiedades físicas'!$L$5+'Diseño reactor'!AW2385*'Propiedades físicas'!$L$8+AX2385*'Propiedades físicas'!$L$9+'Diseño reactor'!AY2385*'Propiedades físicas'!$L$7+'Diseño reactor'!AZ2385*'Propiedades físicas'!$L$6</f>
        <v>2.1187283454617054</v>
      </c>
      <c r="BD2385" s="29">
        <f t="shared" si="1536"/>
        <v>1.4046462608922519</v>
      </c>
      <c r="BE2385" s="58">
        <f t="shared" si="1537"/>
        <v>41.195549531452279</v>
      </c>
      <c r="BF2385" s="30">
        <f>AU2385*'Propiedades físicas'!$I$4+'Diseño reactor'!AV2385*'Propiedades físicas'!$I$5+'Diseño reactor'!AW2385*'Propiedades físicas'!$I$8+'Diseño reactor'!AX2385*'Propiedades físicas'!$I$9+'Diseño reactor'!AY2385*'Propiedades físicas'!$I$7+'Diseño reactor'!AZ2385*'Propiedades físicas'!$I$6</f>
        <v>1.9989178564937003E-2</v>
      </c>
      <c r="BG2385" s="24">
        <f>AU2385*'Propiedades físicas'!$O$4+'Diseño reactor'!AV2385*'Propiedades físicas'!$O$5+'Diseño reactor'!AW2385*'Propiedades físicas'!$O$8+'Diseño reactor'!AX2385*'Propiedades físicas'!$O$9+'Diseño reactor'!AY2385*'Propiedades físicas'!$O$7+'Diseño reactor'!AZ2385*'Propiedades físicas'!$O$6</f>
        <v>0.15450935965479137</v>
      </c>
      <c r="BH2385" s="54">
        <f t="shared" si="1538"/>
        <v>41114.595942973399</v>
      </c>
      <c r="BI2385" s="34">
        <f t="shared" si="1558"/>
        <v>274.10403695058113</v>
      </c>
      <c r="BJ2385" s="27">
        <f t="shared" si="1539"/>
        <v>4797.6384650302489</v>
      </c>
      <c r="BK2385" s="34">
        <f t="shared" si="1540"/>
        <v>570.21542083616919</v>
      </c>
      <c r="BL2385" s="27">
        <f t="shared" si="1541"/>
        <v>105.72680326144513</v>
      </c>
      <c r="BM2385" s="34">
        <f t="shared" si="1542"/>
        <v>1.1054421768707483</v>
      </c>
      <c r="BN2385" s="45">
        <f t="shared" si="1543"/>
        <v>2604.3026779560601</v>
      </c>
      <c r="BO2385" s="45">
        <f t="shared" si="1544"/>
        <v>110.0217527174696</v>
      </c>
      <c r="BP2385" s="66">
        <f t="shared" si="1545"/>
        <v>6.6873994772027308</v>
      </c>
    </row>
    <row r="2386" spans="8:68">
      <c r="H2386" s="68">
        <v>2381</v>
      </c>
      <c r="I2386" s="31">
        <f>('Propiedades físicas'!$C$10*'Diseño reactor'!H2386)/1000</f>
        <v>2083.9590154891735</v>
      </c>
      <c r="J2386" s="31">
        <f t="shared" si="1523"/>
        <v>0.21881428406736775</v>
      </c>
      <c r="K2386" s="31">
        <f>(I2386*1000)/'Propiedades físicas'!$F$10</f>
        <v>13612.766753535969</v>
      </c>
      <c r="L2386" s="31">
        <f t="shared" si="1524"/>
        <v>1944.6809647908526</v>
      </c>
      <c r="M2386" s="31">
        <f t="shared" si="1525"/>
        <v>11668.085788745115</v>
      </c>
      <c r="N2386" s="31">
        <f t="shared" si="1526"/>
        <v>0.81674967021875378</v>
      </c>
      <c r="O2386" s="32">
        <f t="shared" si="1527"/>
        <v>4.9004980213125222</v>
      </c>
      <c r="P2386" s="33">
        <f t="shared" si="1528"/>
        <v>0.68654226790786044</v>
      </c>
      <c r="Q2386" s="31">
        <f t="shared" si="1529"/>
        <v>4.7462235221480649</v>
      </c>
      <c r="R2386" s="31">
        <f t="shared" si="1530"/>
        <v>0.10944955172980897</v>
      </c>
      <c r="S2386" s="31">
        <f t="shared" si="1531"/>
        <v>0.15427449916445765</v>
      </c>
      <c r="T2386" s="31">
        <f t="shared" si="1532"/>
        <v>1.7448604308604392E-2</v>
      </c>
      <c r="U2386" s="31">
        <f t="shared" si="1533"/>
        <v>3.3092462724799792E-3</v>
      </c>
      <c r="V2386" s="47">
        <f t="shared" si="1546"/>
        <v>6.7987680899613369E-4</v>
      </c>
      <c r="W2386" s="31">
        <f t="shared" si="1534"/>
        <v>0.15942143236619771</v>
      </c>
      <c r="X2386" s="34">
        <f>(S2386*H2386*'Propiedades físicas'!$F$5*60*24*365)/(1000000)</f>
        <v>56852.550613424668</v>
      </c>
      <c r="Y2386" s="34">
        <f>(U2386*H2386*'Propiedades físicas'!$F$7*60*24*365)/(1000000)</f>
        <v>381.37859394480023</v>
      </c>
      <c r="Z2386" s="31">
        <f t="shared" si="1547"/>
        <v>1634.6571398886158</v>
      </c>
      <c r="AA2386" s="31">
        <f t="shared" si="1548"/>
        <v>11300.758206234543</v>
      </c>
      <c r="AB2386" s="31">
        <f t="shared" si="1548"/>
        <v>260.59938266867516</v>
      </c>
      <c r="AC2386" s="31">
        <f t="shared" si="1548"/>
        <v>367.32758251057368</v>
      </c>
      <c r="AD2386" s="31">
        <f t="shared" si="1548"/>
        <v>41.545126858787057</v>
      </c>
      <c r="AE2386" s="31">
        <f t="shared" si="1549"/>
        <v>7.8793153747748308</v>
      </c>
      <c r="AF2386" s="31">
        <f t="shared" si="1550"/>
        <v>13612.766753535971</v>
      </c>
      <c r="AG2386" s="31">
        <f t="shared" si="1551"/>
        <v>0.12008265251911461</v>
      </c>
      <c r="AH2386" s="31">
        <f t="shared" si="1552"/>
        <v>0.83015880686408772</v>
      </c>
      <c r="AI2386" s="31">
        <f t="shared" si="1552"/>
        <v>1.914374846692965E-2</v>
      </c>
      <c r="AJ2386" s="31">
        <f t="shared" si="1552"/>
        <v>2.6984050278769295E-2</v>
      </c>
      <c r="AK2386" s="31">
        <f t="shared" si="1552"/>
        <v>3.0519238014561252E-3</v>
      </c>
      <c r="AL2386" s="31">
        <f t="shared" si="1553"/>
        <v>5.788180696424661E-4</v>
      </c>
      <c r="AM2386" s="31">
        <f t="shared" si="1554"/>
        <v>0.99999999999999989</v>
      </c>
      <c r="AN2386" s="31">
        <f>(Z2386*'Propiedades físicas'!$F$4)/1000</f>
        <v>1437.484795675251</v>
      </c>
      <c r="AO2386" s="31">
        <f>(AA2386*'Propiedades físicas'!$F$6)/1000</f>
        <v>362.07629292775476</v>
      </c>
      <c r="AP2386" s="31">
        <f>(AB2386*'Propiedades físicas'!$F$9)/1000</f>
        <v>160.77678913743912</v>
      </c>
      <c r="AQ2386" s="31">
        <f>(AC2386*'Propiedades físicas'!$F$5)/1000</f>
        <v>108.16695322188865</v>
      </c>
      <c r="AR2386" s="31">
        <f>(AD2386*'Propiedades físicas'!$F$8)/1000</f>
        <v>14.728578373977182</v>
      </c>
      <c r="AS2386" s="31">
        <f>(AE2386*'Propiedades físicas'!$F$7)/1000</f>
        <v>0.72560615286301422</v>
      </c>
      <c r="AT2386" s="31">
        <f t="shared" si="1555"/>
        <v>2083.9590154891735</v>
      </c>
      <c r="AU2386" s="31">
        <f t="shared" si="1556"/>
        <v>0.68978554040220708</v>
      </c>
      <c r="AV2386" s="31">
        <f t="shared" si="1559"/>
        <v>0.17374444038323067</v>
      </c>
      <c r="AW2386" s="31">
        <f t="shared" si="1559"/>
        <v>7.7149688617892301E-2</v>
      </c>
      <c r="AX2386" s="31">
        <f t="shared" si="1559"/>
        <v>5.1904549186394783E-2</v>
      </c>
      <c r="AY2386" s="31">
        <f t="shared" si="1559"/>
        <v>7.0675950268244128E-3</v>
      </c>
      <c r="AZ2386" s="31">
        <f t="shared" si="1560"/>
        <v>3.4818638345087159E-4</v>
      </c>
      <c r="BA2386" s="31">
        <f t="shared" si="1557"/>
        <v>1</v>
      </c>
      <c r="BB2386" s="34">
        <f>AU2386*'Propiedades físicas'!$C$4+'Diseño reactor'!AV2386*'Propiedades físicas'!$C$5+'Diseño reactor'!AW2386*'Propiedades físicas'!$C$8+'Diseño reactor'!AX2386*'Propiedades físicas'!$C$9+'Diseño reactor'!AY2386*'Propiedades físicas'!$C$7+'Diseño reactor'!AZ2386*'Propiedades físicas'!$C$6</f>
        <v>875.3398765997365</v>
      </c>
      <c r="BC2386" s="45">
        <f>AU2386*'Propiedades físicas'!$L$4+'Diseño reactor'!AV2386*'Propiedades físicas'!$L$5+'Diseño reactor'!AW2386*'Propiedades físicas'!$L$8+AX2386*'Propiedades físicas'!$L$9+'Diseño reactor'!AY2386*'Propiedades físicas'!$L$7+'Diseño reactor'!AZ2386*'Propiedades físicas'!$L$6</f>
        <v>2.1187612179110991</v>
      </c>
      <c r="BD2386" s="29">
        <f t="shared" si="1536"/>
        <v>1.4041287828012186</v>
      </c>
      <c r="BE2386" s="58">
        <f t="shared" si="1537"/>
        <v>41.1949924649849</v>
      </c>
      <c r="BF2386" s="30">
        <f>AU2386*'Propiedades físicas'!$I$4+'Diseño reactor'!AV2386*'Propiedades físicas'!$I$5+'Diseño reactor'!AW2386*'Propiedades físicas'!$I$8+'Diseño reactor'!AX2386*'Propiedades físicas'!$I$9+'Diseño reactor'!AY2386*'Propiedades físicas'!$I$7+'Diseño reactor'!AZ2386*'Propiedades físicas'!$I$6</f>
        <v>1.9989230875044235E-2</v>
      </c>
      <c r="BG2386" s="24">
        <f>AU2386*'Propiedades físicas'!$O$4+'Diseño reactor'!AV2386*'Propiedades físicas'!$O$5+'Diseño reactor'!AW2386*'Propiedades físicas'!$O$8+'Diseño reactor'!AX2386*'Propiedades físicas'!$O$9+'Diseño reactor'!AY2386*'Propiedades físicas'!$O$7+'Diseño reactor'!AZ2386*'Propiedades físicas'!$O$6</f>
        <v>0.15451096122737484</v>
      </c>
      <c r="BH2386" s="54">
        <f t="shared" si="1538"/>
        <v>41114.482557050615</v>
      </c>
      <c r="BI2386" s="34">
        <f t="shared" si="1558"/>
        <v>274.10616578580482</v>
      </c>
      <c r="BJ2386" s="27">
        <f t="shared" si="1539"/>
        <v>4797.6420646686292</v>
      </c>
      <c r="BK2386" s="34">
        <f t="shared" si="1540"/>
        <v>570.22175925910551</v>
      </c>
      <c r="BL2386" s="27">
        <f t="shared" si="1541"/>
        <v>105.7270211676355</v>
      </c>
      <c r="BM2386" s="34">
        <f t="shared" si="1542"/>
        <v>1.1054421768707483</v>
      </c>
      <c r="BN2386" s="45">
        <f t="shared" si="1543"/>
        <v>2605.5027472094448</v>
      </c>
      <c r="BO2386" s="45">
        <f t="shared" si="1544"/>
        <v>110.02867350244003</v>
      </c>
      <c r="BP2386" s="66">
        <f t="shared" si="1545"/>
        <v>6.687398535027695</v>
      </c>
    </row>
    <row r="2387" spans="8:68">
      <c r="H2387" s="68">
        <v>2382</v>
      </c>
      <c r="I2387" s="31">
        <f>('Propiedades físicas'!$C$10*'Diseño reactor'!H2387)/1000</f>
        <v>2084.8342607707737</v>
      </c>
      <c r="J2387" s="31">
        <f t="shared" si="1523"/>
        <v>0.21872242248715471</v>
      </c>
      <c r="K2387" s="31">
        <f>(I2387*1000)/'Propiedades físicas'!$F$10</f>
        <v>13618.484001227504</v>
      </c>
      <c r="L2387" s="31">
        <f t="shared" si="1524"/>
        <v>1945.4977144610718</v>
      </c>
      <c r="M2387" s="31">
        <f t="shared" si="1525"/>
        <v>11672.986286766431</v>
      </c>
      <c r="N2387" s="31">
        <f t="shared" si="1526"/>
        <v>0.81674967021875389</v>
      </c>
      <c r="O2387" s="32">
        <f t="shared" si="1527"/>
        <v>4.9004980213125231</v>
      </c>
      <c r="P2387" s="33">
        <f t="shared" si="1528"/>
        <v>0.68658821957763838</v>
      </c>
      <c r="Q2387" s="31">
        <f t="shared" si="1529"/>
        <v>4.74628762496992</v>
      </c>
      <c r="R2387" s="31">
        <f t="shared" si="1530"/>
        <v>0.10941824883674636</v>
      </c>
      <c r="S2387" s="31">
        <f t="shared" si="1531"/>
        <v>0.15421039634260178</v>
      </c>
      <c r="T2387" s="31">
        <f t="shared" si="1532"/>
        <v>1.7437457907251978E-2</v>
      </c>
      <c r="U2387" s="31">
        <f t="shared" si="1533"/>
        <v>3.3057438971171491E-3</v>
      </c>
      <c r="V2387" s="47">
        <f t="shared" si="1546"/>
        <v>6.7992231453319529E-4</v>
      </c>
      <c r="W2387" s="31">
        <f t="shared" si="1534"/>
        <v>0.15936517073371301</v>
      </c>
      <c r="X2387" s="34">
        <f>(S2387*H2387*'Propiedades físicas'!$F$5*60*24*365)/(1000000)</f>
        <v>56852.795399602903</v>
      </c>
      <c r="Y2387" s="34">
        <f>(U2387*H2387*'Propiedades físicas'!$F$7*60*24*365)/(1000000)</f>
        <v>381.13496420799476</v>
      </c>
      <c r="Z2387" s="31">
        <f t="shared" si="1547"/>
        <v>1635.4531390339346</v>
      </c>
      <c r="AA2387" s="31">
        <f t="shared" si="1548"/>
        <v>11305.657122678349</v>
      </c>
      <c r="AB2387" s="31">
        <f t="shared" si="1548"/>
        <v>260.63426872912981</v>
      </c>
      <c r="AC2387" s="31">
        <f t="shared" si="1548"/>
        <v>367.32916408807745</v>
      </c>
      <c r="AD2387" s="31">
        <f t="shared" si="1548"/>
        <v>41.536024735074214</v>
      </c>
      <c r="AE2387" s="31">
        <f t="shared" si="1549"/>
        <v>7.8742819629330496</v>
      </c>
      <c r="AF2387" s="31">
        <f t="shared" si="1550"/>
        <v>13618.484001227498</v>
      </c>
      <c r="AG2387" s="31">
        <f t="shared" si="1551"/>
        <v>0.12009068989518389</v>
      </c>
      <c r="AH2387" s="31">
        <f t="shared" si="1552"/>
        <v>0.83017001904612264</v>
      </c>
      <c r="AI2387" s="31">
        <f t="shared" si="1552"/>
        <v>1.913827329867536E-2</v>
      </c>
      <c r="AJ2387" s="31">
        <f t="shared" si="1552"/>
        <v>2.6972838096734435E-2</v>
      </c>
      <c r="AK2387" s="31">
        <f t="shared" si="1552"/>
        <v>3.0499741917918602E-3</v>
      </c>
      <c r="AL2387" s="31">
        <f t="shared" si="1553"/>
        <v>5.7820547149178305E-4</v>
      </c>
      <c r="AM2387" s="31">
        <f t="shared" si="1554"/>
        <v>1</v>
      </c>
      <c r="AN2387" s="31">
        <f>(Z2387*'Propiedades físicas'!$F$4)/1000</f>
        <v>1438.1847814036614</v>
      </c>
      <c r="AO2387" s="31">
        <f>(AA2387*'Propiedades físicas'!$F$6)/1000</f>
        <v>362.23325421061429</v>
      </c>
      <c r="AP2387" s="31">
        <f>(AB2387*'Propiedades físicas'!$F$9)/1000</f>
        <v>160.79831209243662</v>
      </c>
      <c r="AQ2387" s="31">
        <f>(AC2387*'Propiedades físicas'!$F$5)/1000</f>
        <v>108.16741894901618</v>
      </c>
      <c r="AR2387" s="31">
        <f>(AD2387*'Propiedades físicas'!$F$8)/1000</f>
        <v>14.725351489078504</v>
      </c>
      <c r="AS2387" s="31">
        <f>(AE2387*'Propiedades físicas'!$F$7)/1000</f>
        <v>0.72514262596650447</v>
      </c>
      <c r="AT2387" s="31">
        <f t="shared" si="1555"/>
        <v>2084.8342607707732</v>
      </c>
      <c r="AU2387" s="31">
        <f t="shared" si="1556"/>
        <v>0.68983170915080683</v>
      </c>
      <c r="AV2387" s="31">
        <f t="shared" si="1559"/>
        <v>0.17374678698761162</v>
      </c>
      <c r="AW2387" s="31">
        <f t="shared" si="1559"/>
        <v>7.7127623580489663E-2</v>
      </c>
      <c r="AX2387" s="31">
        <f t="shared" si="1559"/>
        <v>5.1882982251560933E-2</v>
      </c>
      <c r="AY2387" s="31">
        <f t="shared" si="1559"/>
        <v>7.0630801527764948E-3</v>
      </c>
      <c r="AZ2387" s="31">
        <f t="shared" si="1560"/>
        <v>3.4781787675458467E-4</v>
      </c>
      <c r="BA2387" s="31">
        <f t="shared" si="1557"/>
        <v>1</v>
      </c>
      <c r="BB2387" s="34">
        <f>AU2387*'Propiedades físicas'!$C$4+'Diseño reactor'!AV2387*'Propiedades físicas'!$C$5+'Diseño reactor'!AW2387*'Propiedades físicas'!$C$8+'Diseño reactor'!AX2387*'Propiedades físicas'!$C$9+'Diseño reactor'!AY2387*'Propiedades físicas'!$C$7+'Diseño reactor'!AZ2387*'Propiedades físicas'!$C$6</f>
        <v>875.33975344182716</v>
      </c>
      <c r="BC2387" s="45">
        <f>AU2387*'Propiedades físicas'!$L$4+'Diseño reactor'!AV2387*'Propiedades físicas'!$L$5+'Diseño reactor'!AW2387*'Propiedades físicas'!$L$8+AX2387*'Propiedades físicas'!$L$9+'Diseño reactor'!AY2387*'Propiedades físicas'!$L$7+'Diseño reactor'!AZ2387*'Propiedades físicas'!$L$6</f>
        <v>2.1187940662238791</v>
      </c>
      <c r="BD2387" s="29">
        <f t="shared" si="1536"/>
        <v>1.4036116863491992</v>
      </c>
      <c r="BE2387" s="58">
        <f t="shared" si="1537"/>
        <v>41.19443581447451</v>
      </c>
      <c r="BF2387" s="30">
        <f>AU2387*'Propiedades físicas'!$I$4+'Diseño reactor'!AV2387*'Propiedades físicas'!$I$5+'Diseño reactor'!AW2387*'Propiedades físicas'!$I$8+'Diseño reactor'!AX2387*'Propiedades físicas'!$I$9+'Diseño reactor'!AY2387*'Propiedades físicas'!$I$7+'Diseño reactor'!AZ2387*'Propiedades físicas'!$I$6</f>
        <v>1.9989283106358852E-2</v>
      </c>
      <c r="BG2387" s="24">
        <f>AU2387*'Propiedades físicas'!$O$4+'Diseño reactor'!AV2387*'Propiedades físicas'!$O$5+'Diseño reactor'!AW2387*'Propiedades físicas'!$O$8+'Diseño reactor'!AX2387*'Propiedades físicas'!$O$9+'Diseño reactor'!AY2387*'Propiedades físicas'!$O$7+'Diseño reactor'!AZ2387*'Propiedades físicas'!$O$6</f>
        <v>0.15451256166952593</v>
      </c>
      <c r="BH2387" s="54">
        <f t="shared" si="1538"/>
        <v>41114.36934163142</v>
      </c>
      <c r="BI2387" s="34">
        <f t="shared" si="1558"/>
        <v>274.10829240154629</v>
      </c>
      <c r="BJ2387" s="27">
        <f t="shared" si="1539"/>
        <v>4797.6456645039925</v>
      </c>
      <c r="BK2387" s="34">
        <f t="shared" si="1540"/>
        <v>570.22809354246681</v>
      </c>
      <c r="BL2387" s="27">
        <f t="shared" si="1541"/>
        <v>105.72723892757078</v>
      </c>
      <c r="BM2387" s="34">
        <f t="shared" si="1542"/>
        <v>1.1054421768707483</v>
      </c>
      <c r="BN2387" s="45">
        <f t="shared" si="1543"/>
        <v>2606.702832014631</v>
      </c>
      <c r="BO2387" s="45">
        <f t="shared" si="1544"/>
        <v>110.03558940317482</v>
      </c>
      <c r="BP2387" s="66">
        <f t="shared" si="1545"/>
        <v>6.6873975941291439</v>
      </c>
    </row>
    <row r="2388" spans="8:68">
      <c r="H2388" s="68">
        <v>2383</v>
      </c>
      <c r="I2388" s="31">
        <f>('Propiedades físicas'!$C$10*'Diseño reactor'!H2388)/1000</f>
        <v>2085.7095060523734</v>
      </c>
      <c r="J2388" s="31">
        <f t="shared" si="1523"/>
        <v>0.2186306380043653</v>
      </c>
      <c r="K2388" s="31">
        <f>(I2388*1000)/'Propiedades físicas'!$F$10</f>
        <v>13624.201248919035</v>
      </c>
      <c r="L2388" s="31">
        <f t="shared" si="1524"/>
        <v>1946.3144641312906</v>
      </c>
      <c r="M2388" s="31">
        <f t="shared" si="1525"/>
        <v>11677.886784787743</v>
      </c>
      <c r="N2388" s="31">
        <f t="shared" si="1526"/>
        <v>0.81674967021875389</v>
      </c>
      <c r="O2388" s="32">
        <f t="shared" si="1527"/>
        <v>4.9004980213125231</v>
      </c>
      <c r="P2388" s="33">
        <f t="shared" si="1528"/>
        <v>0.68663413882512714</v>
      </c>
      <c r="Q2388" s="31">
        <f t="shared" si="1529"/>
        <v>4.7463516749279107</v>
      </c>
      <c r="R2388" s="31">
        <f t="shared" si="1530"/>
        <v>0.10938696286502071</v>
      </c>
      <c r="S2388" s="31">
        <f t="shared" si="1531"/>
        <v>0.15414634638461158</v>
      </c>
      <c r="T2388" s="31">
        <f t="shared" si="1532"/>
        <v>1.742632206622749E-2</v>
      </c>
      <c r="U2388" s="31">
        <f t="shared" si="1533"/>
        <v>3.3022464623786328E-3</v>
      </c>
      <c r="V2388" s="47">
        <f t="shared" si="1546"/>
        <v>6.7996778796274731E-4</v>
      </c>
      <c r="W2388" s="31">
        <f t="shared" si="1534"/>
        <v>0.1593089487979559</v>
      </c>
      <c r="X2388" s="34">
        <f>(S2388*H2388*'Propiedades físicas'!$F$5*60*24*365)/(1000000)</f>
        <v>56853.039840473597</v>
      </c>
      <c r="Y2388" s="34">
        <f>(U2388*H2388*'Propiedades físicas'!$F$7*60*24*365)/(1000000)</f>
        <v>380.89156529096977</v>
      </c>
      <c r="Z2388" s="31">
        <f t="shared" si="1547"/>
        <v>1636.2491528202779</v>
      </c>
      <c r="AA2388" s="31">
        <f t="shared" si="1548"/>
        <v>11310.556041353211</v>
      </c>
      <c r="AB2388" s="31">
        <f t="shared" si="1548"/>
        <v>260.66913250734433</v>
      </c>
      <c r="AC2388" s="31">
        <f t="shared" si="1548"/>
        <v>367.33074343452938</v>
      </c>
      <c r="AD2388" s="31">
        <f t="shared" si="1548"/>
        <v>41.526925483820108</v>
      </c>
      <c r="AE2388" s="31">
        <f t="shared" si="1549"/>
        <v>7.8692533198482817</v>
      </c>
      <c r="AF2388" s="31">
        <f t="shared" si="1550"/>
        <v>13624.201248919031</v>
      </c>
      <c r="AG2388" s="31">
        <f t="shared" si="1551"/>
        <v>0.12009872160029204</v>
      </c>
      <c r="AH2388" s="31">
        <f t="shared" si="1552"/>
        <v>0.83018122198177391</v>
      </c>
      <c r="AI2388" s="31">
        <f t="shared" si="1552"/>
        <v>1.9132801090120884E-2</v>
      </c>
      <c r="AJ2388" s="31">
        <f t="shared" si="1552"/>
        <v>2.6961635161083228E-2</v>
      </c>
      <c r="AK2388" s="31">
        <f t="shared" si="1552"/>
        <v>3.048026429227543E-3</v>
      </c>
      <c r="AL2388" s="31">
        <f t="shared" si="1553"/>
        <v>5.7759373750241997E-4</v>
      </c>
      <c r="AM2388" s="31">
        <f t="shared" si="1554"/>
        <v>0.99999999999999989</v>
      </c>
      <c r="AN2388" s="31">
        <f>(Z2388*'Propiedades físicas'!$F$4)/1000</f>
        <v>1438.884780007096</v>
      </c>
      <c r="AO2388" s="31">
        <f>(AA2388*'Propiedades físicas'!$F$6)/1000</f>
        <v>362.39021556495686</v>
      </c>
      <c r="AP2388" s="31">
        <f>(AB2388*'Propiedades físicas'!$F$9)/1000</f>
        <v>160.81982130040606</v>
      </c>
      <c r="AQ2388" s="31">
        <f>(AC2388*'Propiedades físicas'!$F$5)/1000</f>
        <v>108.16788401916588</v>
      </c>
      <c r="AR2388" s="31">
        <f>(AD2388*'Propiedades físicas'!$F$8)/1000</f>
        <v>14.722125622523899</v>
      </c>
      <c r="AS2388" s="31">
        <f>(AE2388*'Propiedades físicas'!$F$7)/1000</f>
        <v>0.72467953822482833</v>
      </c>
      <c r="AT2388" s="31">
        <f t="shared" si="1555"/>
        <v>2085.7095060523734</v>
      </c>
      <c r="AU2388" s="31">
        <f t="shared" si="1556"/>
        <v>0.68987784532395213</v>
      </c>
      <c r="AV2388" s="31">
        <f t="shared" si="1559"/>
        <v>0.17374913165681138</v>
      </c>
      <c r="AW2388" s="31">
        <f t="shared" si="1559"/>
        <v>7.7105570470736393E-2</v>
      </c>
      <c r="AX2388" s="31">
        <f t="shared" si="1559"/>
        <v>5.1861433102395674E-2</v>
      </c>
      <c r="AY2388" s="31">
        <f t="shared" si="1559"/>
        <v>7.0585695562123104E-3</v>
      </c>
      <c r="AZ2388" s="31">
        <f t="shared" si="1560"/>
        <v>3.4744988989211193E-4</v>
      </c>
      <c r="BA2388" s="31">
        <f t="shared" si="1557"/>
        <v>1</v>
      </c>
      <c r="BB2388" s="34">
        <f>AU2388*'Propiedades físicas'!$C$4+'Diseño reactor'!AV2388*'Propiedades físicas'!$C$5+'Diseño reactor'!AW2388*'Propiedades físicas'!$C$8+'Diseño reactor'!AX2388*'Propiedades físicas'!$C$9+'Diseño reactor'!AY2388*'Propiedades físicas'!$C$7+'Diseño reactor'!AZ2388*'Propiedades físicas'!$C$6</f>
        <v>875.33963045072267</v>
      </c>
      <c r="BC2388" s="45">
        <f>AU2388*'Propiedades físicas'!$L$4+'Diseño reactor'!AV2388*'Propiedades físicas'!$L$5+'Diseño reactor'!AW2388*'Propiedades físicas'!$L$8+AX2388*'Propiedades físicas'!$L$9+'Diseño reactor'!AY2388*'Propiedades físicas'!$L$7+'Diseño reactor'!AZ2388*'Propiedades físicas'!$L$6</f>
        <v>2.11882689042646</v>
      </c>
      <c r="BD2388" s="29">
        <f t="shared" si="1536"/>
        <v>1.4030949711137395</v>
      </c>
      <c r="BE2388" s="58">
        <f t="shared" si="1537"/>
        <v>41.193879579454212</v>
      </c>
      <c r="BF2388" s="30">
        <f>AU2388*'Propiedades físicas'!$I$4+'Diseño reactor'!AV2388*'Propiedades físicas'!$I$5+'Diseño reactor'!AW2388*'Propiedades físicas'!$I$8+'Diseño reactor'!AX2388*'Propiedades físicas'!$I$9+'Diseño reactor'!AY2388*'Propiedades físicas'!$I$7+'Diseño reactor'!AZ2388*'Propiedades físicas'!$I$6</f>
        <v>1.9989335259013832E-2</v>
      </c>
      <c r="BG2388" s="24">
        <f>AU2388*'Propiedades físicas'!$O$4+'Diseño reactor'!AV2388*'Propiedades físicas'!$O$5+'Diseño reactor'!AW2388*'Propiedades físicas'!$O$8+'Diseño reactor'!AX2388*'Propiedades físicas'!$O$9+'Diseño reactor'!AY2388*'Propiedades físicas'!$O$7+'Diseño reactor'!AZ2388*'Propiedades físicas'!$O$6</f>
        <v>0.15451416098242085</v>
      </c>
      <c r="BH2388" s="54">
        <f t="shared" si="1538"/>
        <v>41114.256296426502</v>
      </c>
      <c r="BI2388" s="34">
        <f t="shared" si="1558"/>
        <v>274.1104168010005</v>
      </c>
      <c r="BJ2388" s="27">
        <f t="shared" si="1539"/>
        <v>4797.6492645328717</v>
      </c>
      <c r="BK2388" s="34">
        <f t="shared" si="1540"/>
        <v>570.23442369017312</v>
      </c>
      <c r="BL2388" s="27">
        <f t="shared" si="1541"/>
        <v>105.72745654139354</v>
      </c>
      <c r="BM2388" s="34">
        <f t="shared" si="1542"/>
        <v>1.1054421768707483</v>
      </c>
      <c r="BN2388" s="45">
        <f t="shared" si="1543"/>
        <v>2607.9029323547002</v>
      </c>
      <c r="BO2388" s="45">
        <f t="shared" si="1544"/>
        <v>110.04250042484253</v>
      </c>
      <c r="BP2388" s="66">
        <f t="shared" si="1545"/>
        <v>6.6873966545049424</v>
      </c>
    </row>
    <row r="2389" spans="8:68">
      <c r="H2389" s="68">
        <v>2384</v>
      </c>
      <c r="I2389" s="31">
        <f>('Propiedades físicas'!$C$10*'Diseño reactor'!H2389)/1000</f>
        <v>2086.5847513339731</v>
      </c>
      <c r="J2389" s="31">
        <f t="shared" si="1523"/>
        <v>0.21853893052198092</v>
      </c>
      <c r="K2389" s="31">
        <f>(I2389*1000)/'Propiedades físicas'!$F$10</f>
        <v>13629.918496610564</v>
      </c>
      <c r="L2389" s="31">
        <f t="shared" si="1524"/>
        <v>1947.1312138015091</v>
      </c>
      <c r="M2389" s="31">
        <f t="shared" si="1525"/>
        <v>11682.787282809055</v>
      </c>
      <c r="N2389" s="31">
        <f t="shared" si="1526"/>
        <v>0.81674967021875389</v>
      </c>
      <c r="O2389" s="32">
        <f t="shared" si="1527"/>
        <v>4.9004980213125231</v>
      </c>
      <c r="P2389" s="33">
        <f t="shared" si="1528"/>
        <v>0.68668002568462894</v>
      </c>
      <c r="Q2389" s="31">
        <f t="shared" si="1529"/>
        <v>4.7464156720869086</v>
      </c>
      <c r="R2389" s="31">
        <f t="shared" si="1530"/>
        <v>0.10935569380219219</v>
      </c>
      <c r="S2389" s="31">
        <f t="shared" si="1531"/>
        <v>0.15408234922561342</v>
      </c>
      <c r="T2389" s="31">
        <f t="shared" si="1532"/>
        <v>1.7415196772377163E-2</v>
      </c>
      <c r="U2389" s="31">
        <f t="shared" si="1533"/>
        <v>3.2987539595556409E-3</v>
      </c>
      <c r="V2389" s="47">
        <f t="shared" si="1546"/>
        <v>6.8001322931875879E-4</v>
      </c>
      <c r="W2389" s="31">
        <f t="shared" si="1534"/>
        <v>0.15925276651692782</v>
      </c>
      <c r="X2389" s="34">
        <f>(S2389*H2389*'Propiedades físicas'!$F$5*60*24*365)/(1000000)</f>
        <v>56853.283936645428</v>
      </c>
      <c r="Y2389" s="34">
        <f>(U2389*H2389*'Propiedades físicas'!$F$7*60*24*365)/(1000000)</f>
        <v>380.64839690622006</v>
      </c>
      <c r="Z2389" s="31">
        <f t="shared" si="1547"/>
        <v>1637.0451812321553</v>
      </c>
      <c r="AA2389" s="31">
        <f t="shared" si="1548"/>
        <v>11315.454962255189</v>
      </c>
      <c r="AB2389" s="31">
        <f t="shared" si="1548"/>
        <v>260.7039740244262</v>
      </c>
      <c r="AC2389" s="31">
        <f t="shared" si="1548"/>
        <v>367.33232055386242</v>
      </c>
      <c r="AD2389" s="31">
        <f t="shared" si="1548"/>
        <v>41.517829105347154</v>
      </c>
      <c r="AE2389" s="31">
        <f t="shared" si="1549"/>
        <v>7.8642294395806482</v>
      </c>
      <c r="AF2389" s="31">
        <f t="shared" si="1550"/>
        <v>13629.91849661056</v>
      </c>
      <c r="AG2389" s="31">
        <f t="shared" si="1551"/>
        <v>0.12010674764043892</v>
      </c>
      <c r="AH2389" s="31">
        <f t="shared" si="1552"/>
        <v>0.83019241568238844</v>
      </c>
      <c r="AI2389" s="31">
        <f t="shared" si="1552"/>
        <v>1.9127331839090392E-2</v>
      </c>
      <c r="AJ2389" s="31">
        <f t="shared" si="1552"/>
        <v>2.6950441460468696E-2</v>
      </c>
      <c r="AK2389" s="31">
        <f t="shared" si="1552"/>
        <v>3.046080511462461E-3</v>
      </c>
      <c r="AL2389" s="31">
        <f t="shared" si="1553"/>
        <v>5.7698286615112898E-4</v>
      </c>
      <c r="AM2389" s="31">
        <f t="shared" si="1554"/>
        <v>1</v>
      </c>
      <c r="AN2389" s="31">
        <f>(Z2389*'Propiedades físicas'!$F$4)/1000</f>
        <v>1439.5847914719327</v>
      </c>
      <c r="AO2389" s="31">
        <f>(AA2389*'Propiedades físicas'!$F$6)/1000</f>
        <v>362.54717699065623</v>
      </c>
      <c r="AP2389" s="31">
        <f>(AB2389*'Propiedades físicas'!$F$9)/1000</f>
        <v>160.84131677436974</v>
      </c>
      <c r="AQ2389" s="31">
        <f>(AC2389*'Propiedades físicas'!$F$5)/1000</f>
        <v>108.16834843349588</v>
      </c>
      <c r="AR2389" s="31">
        <f>(AD2389*'Propiedades físicas'!$F$8)/1000</f>
        <v>14.718900774427668</v>
      </c>
      <c r="AS2389" s="31">
        <f>(AE2389*'Propiedades físicas'!$F$7)/1000</f>
        <v>0.72421688909098192</v>
      </c>
      <c r="AT2389" s="31">
        <f t="shared" si="1555"/>
        <v>2086.5847513339736</v>
      </c>
      <c r="AU2389" s="31">
        <f t="shared" si="1556"/>
        <v>0.68992394895610754</v>
      </c>
      <c r="AV2389" s="31">
        <f t="shared" si="1559"/>
        <v>0.17375147439320465</v>
      </c>
      <c r="AW2389" s="31">
        <f t="shared" si="1559"/>
        <v>7.7083529279863824E-2</v>
      </c>
      <c r="AX2389" s="31">
        <f t="shared" si="1559"/>
        <v>5.1839901717072749E-2</v>
      </c>
      <c r="AY2389" s="31">
        <f t="shared" si="1559"/>
        <v>7.0540632318039009E-3</v>
      </c>
      <c r="AZ2389" s="31">
        <f t="shared" si="1560"/>
        <v>3.4708242194714744E-4</v>
      </c>
      <c r="BA2389" s="31">
        <f t="shared" si="1557"/>
        <v>0.99999999999999989</v>
      </c>
      <c r="BB2389" s="34">
        <f>AU2389*'Propiedades físicas'!$C$4+'Diseño reactor'!AV2389*'Propiedades físicas'!$C$5+'Diseño reactor'!AW2389*'Propiedades físicas'!$C$8+'Diseño reactor'!AX2389*'Propiedades físicas'!$C$9+'Diseño reactor'!AY2389*'Propiedades físicas'!$C$7+'Diseño reactor'!AZ2389*'Propiedades físicas'!$C$6</f>
        <v>875.33950762614438</v>
      </c>
      <c r="BC2389" s="45">
        <f>AU2389*'Propiedades físicas'!$L$4+'Diseño reactor'!AV2389*'Propiedades físicas'!$L$5+'Diseño reactor'!AW2389*'Propiedades físicas'!$L$8+AX2389*'Propiedades físicas'!$L$9+'Diseño reactor'!AY2389*'Propiedades físicas'!$L$7+'Diseño reactor'!AZ2389*'Propiedades físicas'!$L$6</f>
        <v>2.1188596905452184</v>
      </c>
      <c r="BD2389" s="29">
        <f t="shared" si="1536"/>
        <v>1.4025786366730078</v>
      </c>
      <c r="BE2389" s="58">
        <f t="shared" si="1537"/>
        <v>41.193323759457833</v>
      </c>
      <c r="BF2389" s="30">
        <f>AU2389*'Propiedades físicas'!$I$4+'Diseño reactor'!AV2389*'Propiedades físicas'!$I$5+'Diseño reactor'!AW2389*'Propiedades físicas'!$I$8+'Diseño reactor'!AX2389*'Propiedades físicas'!$I$9+'Diseño reactor'!AY2389*'Propiedades físicas'!$I$7+'Diseño reactor'!AZ2389*'Propiedades físicas'!$I$6</f>
        <v>1.9989387333141855E-2</v>
      </c>
      <c r="BG2389" s="24">
        <f>AU2389*'Propiedades físicas'!$O$4+'Diseño reactor'!AV2389*'Propiedades físicas'!$O$5+'Diseño reactor'!AW2389*'Propiedades físicas'!$O$8+'Diseño reactor'!AX2389*'Propiedades físicas'!$O$9+'Diseño reactor'!AY2389*'Propiedades físicas'!$O$7+'Diseño reactor'!AZ2389*'Propiedades físicas'!$O$6</f>
        <v>0.15451575916723453</v>
      </c>
      <c r="BH2389" s="54">
        <f t="shared" si="1538"/>
        <v>41114.143421147222</v>
      </c>
      <c r="BI2389" s="34">
        <f t="shared" si="1558"/>
        <v>274.11253898735583</v>
      </c>
      <c r="BJ2389" s="27">
        <f t="shared" si="1539"/>
        <v>4797.6528647518453</v>
      </c>
      <c r="BK2389" s="34">
        <f t="shared" si="1540"/>
        <v>570.24074970614538</v>
      </c>
      <c r="BL2389" s="27">
        <f t="shared" si="1541"/>
        <v>105.7276740092464</v>
      </c>
      <c r="BM2389" s="34">
        <f t="shared" si="1542"/>
        <v>1.1054421768707483</v>
      </c>
      <c r="BN2389" s="45">
        <f t="shared" si="1543"/>
        <v>2609.1030482127494</v>
      </c>
      <c r="BO2389" s="45">
        <f t="shared" si="1544"/>
        <v>110.0494065726043</v>
      </c>
      <c r="BP2389" s="66">
        <f t="shared" si="1545"/>
        <v>6.687395716152964</v>
      </c>
    </row>
    <row r="2390" spans="8:68">
      <c r="H2390" s="68">
        <v>2385</v>
      </c>
      <c r="I2390" s="31">
        <f>('Propiedades físicas'!$C$10*'Diseño reactor'!H2390)/1000</f>
        <v>2087.4599966155729</v>
      </c>
      <c r="J2390" s="31">
        <f t="shared" si="1523"/>
        <v>0.21844729994314571</v>
      </c>
      <c r="K2390" s="31">
        <f>(I2390*1000)/'Propiedades físicas'!$F$10</f>
        <v>13635.635744302095</v>
      </c>
      <c r="L2390" s="31">
        <f t="shared" si="1524"/>
        <v>1947.9479634717277</v>
      </c>
      <c r="M2390" s="31">
        <f t="shared" si="1525"/>
        <v>11687.687780830367</v>
      </c>
      <c r="N2390" s="31">
        <f t="shared" si="1526"/>
        <v>0.81674967021875378</v>
      </c>
      <c r="O2390" s="32">
        <f t="shared" si="1527"/>
        <v>4.9004980213125231</v>
      </c>
      <c r="P2390" s="33">
        <f t="shared" si="1528"/>
        <v>0.68672588019039782</v>
      </c>
      <c r="Q2390" s="31">
        <f t="shared" si="1529"/>
        <v>4.7464796165116843</v>
      </c>
      <c r="R2390" s="31">
        <f t="shared" si="1530"/>
        <v>0.10932444163583085</v>
      </c>
      <c r="S2390" s="31">
        <f t="shared" si="1531"/>
        <v>0.15401840480083892</v>
      </c>
      <c r="T2390" s="31">
        <f t="shared" si="1532"/>
        <v>1.7404082012567348E-2</v>
      </c>
      <c r="U2390" s="31">
        <f t="shared" si="1533"/>
        <v>3.2952663799577964E-3</v>
      </c>
      <c r="V2390" s="47">
        <f t="shared" si="1546"/>
        <v>6.8005863863515126E-4</v>
      </c>
      <c r="W2390" s="31">
        <f t="shared" si="1534"/>
        <v>0.15919662384868929</v>
      </c>
      <c r="X2390" s="34">
        <f>(S2390*H2390*'Propiedades físicas'!$F$5*60*24*365)/(1000000)</f>
        <v>56853.527688725822</v>
      </c>
      <c r="Y2390" s="34">
        <f>(U2390*H2390*'Propiedades físicas'!$F$7*60*24*365)/(1000000)</f>
        <v>380.40545876668</v>
      </c>
      <c r="Z2390" s="31">
        <f t="shared" si="1547"/>
        <v>1637.8412242540987</v>
      </c>
      <c r="AA2390" s="31">
        <f t="shared" si="1548"/>
        <v>11320.353885380368</v>
      </c>
      <c r="AB2390" s="31">
        <f t="shared" si="1548"/>
        <v>260.73879330145661</v>
      </c>
      <c r="AC2390" s="31">
        <f t="shared" si="1548"/>
        <v>367.33389545000085</v>
      </c>
      <c r="AD2390" s="31">
        <f t="shared" si="1548"/>
        <v>41.508735599973122</v>
      </c>
      <c r="AE2390" s="31">
        <f t="shared" si="1549"/>
        <v>7.8592103161993441</v>
      </c>
      <c r="AF2390" s="31">
        <f t="shared" si="1550"/>
        <v>13635.635744302095</v>
      </c>
      <c r="AG2390" s="31">
        <f t="shared" si="1551"/>
        <v>0.1201147680216158</v>
      </c>
      <c r="AH2390" s="31">
        <f t="shared" si="1552"/>
        <v>0.83020360015929495</v>
      </c>
      <c r="AI2390" s="31">
        <f t="shared" si="1552"/>
        <v>1.912186554340975E-2</v>
      </c>
      <c r="AJ2390" s="31">
        <f t="shared" si="1552"/>
        <v>2.6939256983562219E-2</v>
      </c>
      <c r="AK2390" s="31">
        <f t="shared" si="1552"/>
        <v>3.0441364361994136E-3</v>
      </c>
      <c r="AL2390" s="31">
        <f t="shared" si="1553"/>
        <v>5.7637285591788129E-4</v>
      </c>
      <c r="AM2390" s="31">
        <f t="shared" si="1554"/>
        <v>1</v>
      </c>
      <c r="AN2390" s="31">
        <f>(Z2390*'Propiedades físicas'!$F$4)/1000</f>
        <v>1440.2848157845694</v>
      </c>
      <c r="AO2390" s="31">
        <f>(AA2390*'Propiedades físicas'!$F$6)/1000</f>
        <v>362.70413848758699</v>
      </c>
      <c r="AP2390" s="31">
        <f>(AB2390*'Propiedades físicas'!$F$9)/1000</f>
        <v>160.86279852733361</v>
      </c>
      <c r="AQ2390" s="31">
        <f>(AC2390*'Propiedades físicas'!$F$5)/1000</f>
        <v>108.16881219316177</v>
      </c>
      <c r="AR2390" s="31">
        <f>(AD2390*'Propiedades físicas'!$F$8)/1000</f>
        <v>14.715676944902466</v>
      </c>
      <c r="AS2390" s="31">
        <f>(AE2390*'Propiedades físicas'!$F$7)/1000</f>
        <v>0.72375467801879767</v>
      </c>
      <c r="AT2390" s="31">
        <f t="shared" si="1555"/>
        <v>2087.4599966155729</v>
      </c>
      <c r="AU2390" s="31">
        <f t="shared" si="1556"/>
        <v>0.68997002008168906</v>
      </c>
      <c r="AV2390" s="31">
        <f t="shared" si="1559"/>
        <v>0.17375381519916266</v>
      </c>
      <c r="AW2390" s="31">
        <f t="shared" si="1559"/>
        <v>7.7061499999110231E-2</v>
      </c>
      <c r="AX2390" s="31">
        <f t="shared" si="1559"/>
        <v>5.1818388073801333E-2</v>
      </c>
      <c r="AY2390" s="31">
        <f t="shared" si="1559"/>
        <v>7.0495611742314541E-3</v>
      </c>
      <c r="AZ2390" s="31">
        <f t="shared" si="1560"/>
        <v>3.4671547200532267E-4</v>
      </c>
      <c r="BA2390" s="31">
        <f t="shared" si="1557"/>
        <v>1.0000000000000002</v>
      </c>
      <c r="BB2390" s="34">
        <f>AU2390*'Propiedades físicas'!$C$4+'Diseño reactor'!AV2390*'Propiedades físicas'!$C$5+'Diseño reactor'!AW2390*'Propiedades físicas'!$C$8+'Diseño reactor'!AX2390*'Propiedades físicas'!$C$9+'Diseño reactor'!AY2390*'Propiedades físicas'!$C$7+'Diseño reactor'!AZ2390*'Propiedades físicas'!$C$6</f>
        <v>875.33938496781536</v>
      </c>
      <c r="BC2390" s="45">
        <f>AU2390*'Propiedades físicas'!$L$4+'Diseño reactor'!AV2390*'Propiedades físicas'!$L$5+'Diseño reactor'!AW2390*'Propiedades físicas'!$L$8+AX2390*'Propiedades físicas'!$L$9+'Diseño reactor'!AY2390*'Propiedades físicas'!$L$7+'Diseño reactor'!AZ2390*'Propiedades físicas'!$L$6</f>
        <v>2.1188924666064919</v>
      </c>
      <c r="BD2390" s="29">
        <f t="shared" si="1536"/>
        <v>1.4020626826057938</v>
      </c>
      <c r="BE2390" s="58">
        <f t="shared" si="1537"/>
        <v>41.192768354019876</v>
      </c>
      <c r="BF2390" s="30">
        <f>AU2390*'Propiedades físicas'!$I$4+'Diseño reactor'!AV2390*'Propiedades físicas'!$I$5+'Diseño reactor'!AW2390*'Propiedades físicas'!$I$8+'Diseño reactor'!AX2390*'Propiedades físicas'!$I$9+'Diseño reactor'!AY2390*'Propiedades físicas'!$I$7+'Diseño reactor'!AZ2390*'Propiedades físicas'!$I$6</f>
        <v>1.9989439328875352E-2</v>
      </c>
      <c r="BG2390" s="24">
        <f>AU2390*'Propiedades físicas'!$O$4+'Diseño reactor'!AV2390*'Propiedades físicas'!$O$5+'Diseño reactor'!AW2390*'Propiedades físicas'!$O$8+'Diseño reactor'!AX2390*'Propiedades físicas'!$O$9+'Diseño reactor'!AY2390*'Propiedades físicas'!$O$7+'Diseño reactor'!AZ2390*'Propiedades físicas'!$O$6</f>
        <v>0.15451735622513996</v>
      </c>
      <c r="BH2390" s="54">
        <f t="shared" si="1538"/>
        <v>41114.030715505542</v>
      </c>
      <c r="BI2390" s="34">
        <f t="shared" si="1558"/>
        <v>274.11465896379531</v>
      </c>
      <c r="BJ2390" s="27">
        <f t="shared" si="1539"/>
        <v>4797.6564651574718</v>
      </c>
      <c r="BK2390" s="34">
        <f t="shared" si="1540"/>
        <v>570.24707159429443</v>
      </c>
      <c r="BL2390" s="27">
        <f t="shared" si="1541"/>
        <v>105.72789133127162</v>
      </c>
      <c r="BM2390" s="34">
        <f t="shared" si="1542"/>
        <v>1.1054421768707483</v>
      </c>
      <c r="BN2390" s="45">
        <f t="shared" si="1543"/>
        <v>2610.303179571913</v>
      </c>
      <c r="BO2390" s="45">
        <f t="shared" si="1544"/>
        <v>110.05630785161408</v>
      </c>
      <c r="BP2390" s="66">
        <f t="shared" si="1545"/>
        <v>6.6873947790710924</v>
      </c>
    </row>
    <row r="2391" spans="8:68">
      <c r="H2391" s="68">
        <v>2386</v>
      </c>
      <c r="I2391" s="31">
        <f>('Propiedades físicas'!$C$10*'Diseño reactor'!H2391)/1000</f>
        <v>2088.3352418971726</v>
      </c>
      <c r="J2391" s="31">
        <f t="shared" si="1523"/>
        <v>0.21835574617116621</v>
      </c>
      <c r="K2391" s="31">
        <f>(I2391*1000)/'Propiedades físicas'!$F$10</f>
        <v>13641.352991993626</v>
      </c>
      <c r="L2391" s="31">
        <f t="shared" si="1524"/>
        <v>1948.7647131419465</v>
      </c>
      <c r="M2391" s="31">
        <f t="shared" si="1525"/>
        <v>11692.588278851679</v>
      </c>
      <c r="N2391" s="31">
        <f t="shared" si="1526"/>
        <v>0.81674967021875378</v>
      </c>
      <c r="O2391" s="32">
        <f t="shared" si="1527"/>
        <v>4.9004980213125231</v>
      </c>
      <c r="P2391" s="33">
        <f t="shared" si="1528"/>
        <v>0.68677170237663976</v>
      </c>
      <c r="Q2391" s="31">
        <f t="shared" si="1529"/>
        <v>4.7465435082668979</v>
      </c>
      <c r="R2391" s="31">
        <f t="shared" si="1530"/>
        <v>0.10929320635351651</v>
      </c>
      <c r="S2391" s="31">
        <f t="shared" si="1531"/>
        <v>0.15395451304562474</v>
      </c>
      <c r="T2391" s="31">
        <f t="shared" si="1532"/>
        <v>1.7392977773684471E-2</v>
      </c>
      <c r="U2391" s="31">
        <f t="shared" si="1533"/>
        <v>3.291783714913094E-3</v>
      </c>
      <c r="V2391" s="47">
        <f t="shared" si="1546"/>
        <v>6.8010401594579856E-4</v>
      </c>
      <c r="W2391" s="31">
        <f t="shared" si="1534"/>
        <v>0.15914052075136007</v>
      </c>
      <c r="X2391" s="34">
        <f>(S2391*H2391*'Propiedades físicas'!$F$5*60*24*365)/(1000000)</f>
        <v>56853.771097320838</v>
      </c>
      <c r="Y2391" s="34">
        <f>(U2391*H2391*'Propiedades físicas'!$F$7*60*24*365)/(1000000)</f>
        <v>380.16275058572307</v>
      </c>
      <c r="Z2391" s="31">
        <f t="shared" si="1547"/>
        <v>1638.6372818706625</v>
      </c>
      <c r="AA2391" s="31">
        <f t="shared" si="1548"/>
        <v>11325.252810724818</v>
      </c>
      <c r="AB2391" s="31">
        <f t="shared" si="1548"/>
        <v>260.77359035949041</v>
      </c>
      <c r="AC2391" s="31">
        <f t="shared" si="1548"/>
        <v>367.33546812686063</v>
      </c>
      <c r="AD2391" s="31">
        <f t="shared" si="1548"/>
        <v>41.499644968011147</v>
      </c>
      <c r="AE2391" s="31">
        <f t="shared" si="1549"/>
        <v>7.8541959437826421</v>
      </c>
      <c r="AF2391" s="31">
        <f t="shared" si="1550"/>
        <v>13641.352991993626</v>
      </c>
      <c r="AG2391" s="31">
        <f t="shared" si="1551"/>
        <v>0.12012278274980571</v>
      </c>
      <c r="AH2391" s="31">
        <f t="shared" si="1552"/>
        <v>0.83021477542380351</v>
      </c>
      <c r="AI2391" s="31">
        <f t="shared" si="1552"/>
        <v>1.9116402200906574E-2</v>
      </c>
      <c r="AJ2391" s="31">
        <f t="shared" si="1552"/>
        <v>2.6928081719053594E-2</v>
      </c>
      <c r="AK2391" s="31">
        <f t="shared" si="1552"/>
        <v>3.042194201144717E-3</v>
      </c>
      <c r="AL2391" s="31">
        <f t="shared" si="1553"/>
        <v>5.7576370528586288E-4</v>
      </c>
      <c r="AM2391" s="31">
        <f t="shared" si="1554"/>
        <v>1</v>
      </c>
      <c r="AN2391" s="31">
        <f>(Z2391*'Propiedades físicas'!$F$4)/1000</f>
        <v>1440.9848529314231</v>
      </c>
      <c r="AO2391" s="31">
        <f>(AA2391*'Propiedades físicas'!$F$6)/1000</f>
        <v>362.86110005562318</v>
      </c>
      <c r="AP2391" s="31">
        <f>(AB2391*'Propiedades físicas'!$F$9)/1000</f>
        <v>160.8842665722876</v>
      </c>
      <c r="AQ2391" s="31">
        <f>(AC2391*'Propiedades físicas'!$F$5)/1000</f>
        <v>108.16927529931667</v>
      </c>
      <c r="AR2391" s="31">
        <f>(AD2391*'Propiedades físicas'!$F$8)/1000</f>
        <v>14.712454134059305</v>
      </c>
      <c r="AS2391" s="31">
        <f>(AE2391*'Propiedades físicas'!$F$7)/1000</f>
        <v>0.72329290446294348</v>
      </c>
      <c r="AT2391" s="31">
        <f t="shared" si="1555"/>
        <v>2088.3352418971731</v>
      </c>
      <c r="AU2391" s="31">
        <f t="shared" si="1556"/>
        <v>0.69001605873506366</v>
      </c>
      <c r="AV2391" s="31">
        <f t="shared" si="1559"/>
        <v>0.17375615407705214</v>
      </c>
      <c r="AW2391" s="31">
        <f t="shared" si="1559"/>
        <v>7.7039482619720753E-2</v>
      </c>
      <c r="AX2391" s="31">
        <f t="shared" si="1559"/>
        <v>5.1796892150825842E-2</v>
      </c>
      <c r="AY2391" s="31">
        <f t="shared" si="1559"/>
        <v>7.0450633781832849E-3</v>
      </c>
      <c r="AZ2391" s="31">
        <f t="shared" si="1560"/>
        <v>3.4634903915420177E-4</v>
      </c>
      <c r="BA2391" s="31">
        <f t="shared" si="1557"/>
        <v>0.99999999999999989</v>
      </c>
      <c r="BB2391" s="34">
        <f>AU2391*'Propiedades físicas'!$C$4+'Diseño reactor'!AV2391*'Propiedades físicas'!$C$5+'Diseño reactor'!AW2391*'Propiedades físicas'!$C$8+'Diseño reactor'!AX2391*'Propiedades físicas'!$C$9+'Diseño reactor'!AY2391*'Propiedades físicas'!$C$7+'Diseño reactor'!AZ2391*'Propiedades físicas'!$C$6</f>
        <v>875.33926247545685</v>
      </c>
      <c r="BC2391" s="45">
        <f>AU2391*'Propiedades físicas'!$L$4+'Diseño reactor'!AV2391*'Propiedades físicas'!$L$5+'Diseño reactor'!AW2391*'Propiedades físicas'!$L$8+AX2391*'Propiedades físicas'!$L$9+'Diseño reactor'!AY2391*'Propiedades físicas'!$L$7+'Diseño reactor'!AZ2391*'Propiedades físicas'!$L$6</f>
        <v>2.1189252186365786</v>
      </c>
      <c r="BD2391" s="29">
        <f t="shared" si="1536"/>
        <v>1.4015471084915148</v>
      </c>
      <c r="BE2391" s="58">
        <f t="shared" si="1537"/>
        <v>41.192213362675545</v>
      </c>
      <c r="BF2391" s="30">
        <f>AU2391*'Propiedades físicas'!$I$4+'Diseño reactor'!AV2391*'Propiedades físicas'!$I$5+'Diseño reactor'!AW2391*'Propiedades físicas'!$I$8+'Diseño reactor'!AX2391*'Propiedades físicas'!$I$9+'Diseño reactor'!AY2391*'Propiedades físicas'!$I$7+'Diseño reactor'!AZ2391*'Propiedades físicas'!$I$6</f>
        <v>1.998949124634648E-2</v>
      </c>
      <c r="BG2391" s="24">
        <f>AU2391*'Propiedades físicas'!$O$4+'Diseño reactor'!AV2391*'Propiedades físicas'!$O$5+'Diseño reactor'!AW2391*'Propiedades físicas'!$O$8+'Diseño reactor'!AX2391*'Propiedades físicas'!$O$9+'Diseño reactor'!AY2391*'Propiedades físicas'!$O$7+'Diseño reactor'!AZ2391*'Propiedades físicas'!$O$6</f>
        <v>0.15451895215730863</v>
      </c>
      <c r="BH2391" s="54">
        <f t="shared" si="1538"/>
        <v>41113.918179213877</v>
      </c>
      <c r="BI2391" s="34">
        <f t="shared" si="1558"/>
        <v>274.11677673349584</v>
      </c>
      <c r="BJ2391" s="27">
        <f t="shared" si="1539"/>
        <v>4797.6600657463168</v>
      </c>
      <c r="BK2391" s="34">
        <f t="shared" si="1540"/>
        <v>570.2533893585271</v>
      </c>
      <c r="BL2391" s="27">
        <f t="shared" si="1541"/>
        <v>105.72810850761127</v>
      </c>
      <c r="BM2391" s="34">
        <f t="shared" si="1542"/>
        <v>1.1054421768707483</v>
      </c>
      <c r="BN2391" s="45">
        <f t="shared" si="1543"/>
        <v>2611.5033264153367</v>
      </c>
      <c r="BO2391" s="45">
        <f t="shared" si="1544"/>
        <v>110.06320426701858</v>
      </c>
      <c r="BP2391" s="66">
        <f t="shared" si="1545"/>
        <v>6.6873938432571984</v>
      </c>
    </row>
    <row r="2392" spans="8:68">
      <c r="H2392" s="68">
        <v>2387</v>
      </c>
      <c r="I2392" s="31">
        <f>('Propiedades físicas'!$C$10*'Diseño reactor'!H2392)/1000</f>
        <v>2089.2104871787728</v>
      </c>
      <c r="J2392" s="31">
        <f t="shared" si="1523"/>
        <v>0.21826426910951088</v>
      </c>
      <c r="K2392" s="31">
        <f>(I2392*1000)/'Propiedades físicas'!$F$10</f>
        <v>13647.070239685161</v>
      </c>
      <c r="L2392" s="31">
        <f t="shared" si="1524"/>
        <v>1949.5814628121657</v>
      </c>
      <c r="M2392" s="31">
        <f t="shared" si="1525"/>
        <v>11697.488776872995</v>
      </c>
      <c r="N2392" s="31">
        <f t="shared" si="1526"/>
        <v>0.816749670218754</v>
      </c>
      <c r="O2392" s="32">
        <f t="shared" si="1527"/>
        <v>4.900498021312524</v>
      </c>
      <c r="P2392" s="33">
        <f t="shared" si="1528"/>
        <v>0.68681749227751221</v>
      </c>
      <c r="Q2392" s="31">
        <f t="shared" si="1529"/>
        <v>4.7466073474171111</v>
      </c>
      <c r="R2392" s="31">
        <f t="shared" si="1530"/>
        <v>0.10926198794283896</v>
      </c>
      <c r="S2392" s="31">
        <f t="shared" si="1531"/>
        <v>0.15389067389541253</v>
      </c>
      <c r="T2392" s="31">
        <f t="shared" si="1532"/>
        <v>1.738188404263501E-2</v>
      </c>
      <c r="U2392" s="31">
        <f t="shared" si="1533"/>
        <v>3.2883059557678508E-3</v>
      </c>
      <c r="V2392" s="47">
        <f t="shared" si="1546"/>
        <v>6.8014936128452672E-4</v>
      </c>
      <c r="W2392" s="31">
        <f t="shared" si="1534"/>
        <v>0.15908445718311884</v>
      </c>
      <c r="X2392" s="34">
        <f>(S2392*H2392*'Propiedades físicas'!$F$5*60*24*365)/(1000000)</f>
        <v>56854.014163035317</v>
      </c>
      <c r="Y2392" s="34">
        <f>(U2392*H2392*'Propiedades físicas'!$F$7*60*24*365)/(1000000)</f>
        <v>379.9202720771608</v>
      </c>
      <c r="Z2392" s="31">
        <f t="shared" si="1547"/>
        <v>1639.4333540664215</v>
      </c>
      <c r="AA2392" s="31">
        <f t="shared" si="1548"/>
        <v>11330.151738284645</v>
      </c>
      <c r="AB2392" s="31">
        <f t="shared" si="1548"/>
        <v>260.80836521955661</v>
      </c>
      <c r="AC2392" s="31">
        <f t="shared" si="1548"/>
        <v>367.33703858834969</v>
      </c>
      <c r="AD2392" s="31">
        <f t="shared" si="1548"/>
        <v>41.490557209769769</v>
      </c>
      <c r="AE2392" s="31">
        <f t="shared" si="1549"/>
        <v>7.8491863164178595</v>
      </c>
      <c r="AF2392" s="31">
        <f t="shared" si="1550"/>
        <v>13647.070239685161</v>
      </c>
      <c r="AG2392" s="31">
        <f t="shared" si="1551"/>
        <v>0.12013079183098302</v>
      </c>
      <c r="AH2392" s="31">
        <f t="shared" si="1552"/>
        <v>0.83022594148720619</v>
      </c>
      <c r="AI2392" s="31">
        <f t="shared" si="1552"/>
        <v>1.9110941809410184E-2</v>
      </c>
      <c r="AJ2392" s="31">
        <f t="shared" si="1552"/>
        <v>2.691691565565095E-2</v>
      </c>
      <c r="AK2392" s="31">
        <f t="shared" si="1552"/>
        <v>3.0402538040081896E-3</v>
      </c>
      <c r="AL2392" s="31">
        <f t="shared" si="1553"/>
        <v>5.7515541274146334E-4</v>
      </c>
      <c r="AM2392" s="31">
        <f t="shared" si="1554"/>
        <v>1</v>
      </c>
      <c r="AN2392" s="31">
        <f>(Z2392*'Propiedades físicas'!$F$4)/1000</f>
        <v>1441.6849028989297</v>
      </c>
      <c r="AO2392" s="31">
        <f>(AA2392*'Propiedades físicas'!$F$6)/1000</f>
        <v>363.01806169464004</v>
      </c>
      <c r="AP2392" s="31">
        <f>(AB2392*'Propiedades físicas'!$F$9)/1000</f>
        <v>160.90572092220543</v>
      </c>
      <c r="AQ2392" s="31">
        <f>(AC2392*'Propiedades físicas'!$F$5)/1000</f>
        <v>108.16973775311135</v>
      </c>
      <c r="AR2392" s="31">
        <f>(AD2392*'Propiedades físicas'!$F$8)/1000</f>
        <v>14.709232342007574</v>
      </c>
      <c r="AS2392" s="31">
        <f>(AE2392*'Propiedades físicas'!$F$7)/1000</f>
        <v>0.72283156787892078</v>
      </c>
      <c r="AT2392" s="31">
        <f t="shared" si="1555"/>
        <v>2089.2104871787728</v>
      </c>
      <c r="AU2392" s="31">
        <f t="shared" si="1556"/>
        <v>0.69006206495055056</v>
      </c>
      <c r="AV2392" s="31">
        <f t="shared" si="1559"/>
        <v>0.17375849102923671</v>
      </c>
      <c r="AW2392" s="31">
        <f t="shared" si="1559"/>
        <v>7.7017477132947584E-2</v>
      </c>
      <c r="AX2392" s="31">
        <f t="shared" si="1559"/>
        <v>5.177541392642613E-2</v>
      </c>
      <c r="AY2392" s="31">
        <f t="shared" si="1559"/>
        <v>7.0405698383558379E-3</v>
      </c>
      <c r="AZ2392" s="31">
        <f t="shared" si="1560"/>
        <v>3.4598312248327728E-4</v>
      </c>
      <c r="BA2392" s="31">
        <f t="shared" si="1557"/>
        <v>1.0000000000000002</v>
      </c>
      <c r="BB2392" s="34">
        <f>AU2392*'Propiedades físicas'!$C$4+'Diseño reactor'!AV2392*'Propiedades físicas'!$C$5+'Diseño reactor'!AW2392*'Propiedades físicas'!$C$8+'Diseño reactor'!AX2392*'Propiedades físicas'!$C$9+'Diseño reactor'!AY2392*'Propiedades físicas'!$C$7+'Diseño reactor'!AZ2392*'Propiedades físicas'!$C$6</f>
        <v>875.33914014879304</v>
      </c>
      <c r="BC2392" s="45">
        <f>AU2392*'Propiedades físicas'!$L$4+'Diseño reactor'!AV2392*'Propiedades físicas'!$L$5+'Diseño reactor'!AW2392*'Propiedades físicas'!$L$8+AX2392*'Propiedades físicas'!$L$9+'Diseño reactor'!AY2392*'Propiedades físicas'!$L$7+'Diseño reactor'!AZ2392*'Propiedades físicas'!$L$6</f>
        <v>2.1189579466617401</v>
      </c>
      <c r="BD2392" s="29">
        <f t="shared" si="1536"/>
        <v>1.401031913910201</v>
      </c>
      <c r="BE2392" s="58">
        <f t="shared" si="1537"/>
        <v>41.191658784960765</v>
      </c>
      <c r="BF2392" s="30">
        <f>AU2392*'Propiedades físicas'!$I$4+'Diseño reactor'!AV2392*'Propiedades físicas'!$I$5+'Diseño reactor'!AW2392*'Propiedades físicas'!$I$8+'Diseño reactor'!AX2392*'Propiedades físicas'!$I$9+'Diseño reactor'!AY2392*'Propiedades físicas'!$I$7+'Diseño reactor'!AZ2392*'Propiedades físicas'!$I$6</f>
        <v>1.9989543085687147E-2</v>
      </c>
      <c r="BG2392" s="24">
        <f>AU2392*'Propiedades físicas'!$O$4+'Diseño reactor'!AV2392*'Propiedades físicas'!$O$5+'Diseño reactor'!AW2392*'Propiedades físicas'!$O$8+'Diseño reactor'!AX2392*'Propiedades físicas'!$O$9+'Diseño reactor'!AY2392*'Propiedades físicas'!$O$7+'Diseño reactor'!AZ2392*'Propiedades físicas'!$O$6</f>
        <v>0.15452054696491052</v>
      </c>
      <c r="BH2392" s="54">
        <f t="shared" si="1538"/>
        <v>41113.805811985345</v>
      </c>
      <c r="BI2392" s="34">
        <f t="shared" si="1558"/>
        <v>274.11889229962867</v>
      </c>
      <c r="BJ2392" s="27">
        <f t="shared" si="1539"/>
        <v>4797.6636665149927</v>
      </c>
      <c r="BK2392" s="34">
        <f t="shared" si="1540"/>
        <v>570.2597030027498</v>
      </c>
      <c r="BL2392" s="27">
        <f t="shared" si="1541"/>
        <v>105.72832553840745</v>
      </c>
      <c r="BM2392" s="34">
        <f t="shared" si="1542"/>
        <v>1.1054421768707483</v>
      </c>
      <c r="BN2392" s="45">
        <f t="shared" si="1543"/>
        <v>2612.7034887261975</v>
      </c>
      <c r="BO2392" s="45">
        <f t="shared" si="1544"/>
        <v>110.07009582395723</v>
      </c>
      <c r="BP2392" s="66">
        <f t="shared" si="1545"/>
        <v>6.6873929087091737</v>
      </c>
    </row>
    <row r="2393" spans="8:68">
      <c r="H2393" s="68">
        <v>2388</v>
      </c>
      <c r="I2393" s="31">
        <f>('Propiedades físicas'!$C$10*'Diseño reactor'!H2393)/1000</f>
        <v>2090.0857324603726</v>
      </c>
      <c r="J2393" s="31">
        <f t="shared" si="1523"/>
        <v>0.2181728686618101</v>
      </c>
      <c r="K2393" s="31">
        <f>(I2393*1000)/'Propiedades físicas'!$F$10</f>
        <v>13652.78748737669</v>
      </c>
      <c r="L2393" s="31">
        <f t="shared" si="1524"/>
        <v>1950.3982124823842</v>
      </c>
      <c r="M2393" s="31">
        <f t="shared" si="1525"/>
        <v>11702.389274894305</v>
      </c>
      <c r="N2393" s="31">
        <f t="shared" si="1526"/>
        <v>0.81674967021875389</v>
      </c>
      <c r="O2393" s="32">
        <f t="shared" si="1527"/>
        <v>4.9004980213125231</v>
      </c>
      <c r="P2393" s="33">
        <f t="shared" si="1528"/>
        <v>0.68686324992712422</v>
      </c>
      <c r="Q2393" s="31">
        <f t="shared" si="1529"/>
        <v>4.7466711340267747</v>
      </c>
      <c r="R2393" s="31">
        <f t="shared" si="1530"/>
        <v>0.10923078639139761</v>
      </c>
      <c r="S2393" s="31">
        <f t="shared" si="1531"/>
        <v>0.15382688728574842</v>
      </c>
      <c r="T2393" s="31">
        <f t="shared" si="1532"/>
        <v>1.7370800806345427E-2</v>
      </c>
      <c r="U2393" s="31">
        <f t="shared" si="1533"/>
        <v>3.2848330938866606E-3</v>
      </c>
      <c r="V2393" s="47">
        <f t="shared" si="1546"/>
        <v>6.801946746851134E-4</v>
      </c>
      <c r="W2393" s="31">
        <f t="shared" si="1534"/>
        <v>0.1590284331022033</v>
      </c>
      <c r="X2393" s="34">
        <f>(S2393*H2393*'Propiedades físicas'!$F$5*60*24*365)/(1000000)</f>
        <v>56854.256886472773</v>
      </c>
      <c r="Y2393" s="34">
        <f>(U2393*H2393*'Propiedades físicas'!$F$7*60*24*365)/(1000000)</f>
        <v>379.67802295524137</v>
      </c>
      <c r="Z2393" s="31">
        <f t="shared" si="1547"/>
        <v>1640.2294408259727</v>
      </c>
      <c r="AA2393" s="31">
        <f t="shared" si="1548"/>
        <v>11335.050668055937</v>
      </c>
      <c r="AB2393" s="31">
        <f t="shared" si="1548"/>
        <v>260.84311790265747</v>
      </c>
      <c r="AC2393" s="31">
        <f t="shared" si="1548"/>
        <v>367.33860683836724</v>
      </c>
      <c r="AD2393" s="31">
        <f t="shared" si="1548"/>
        <v>41.481472325552879</v>
      </c>
      <c r="AE2393" s="31">
        <f t="shared" si="1549"/>
        <v>7.8441814282013453</v>
      </c>
      <c r="AF2393" s="31">
        <f t="shared" si="1550"/>
        <v>13652.78748737669</v>
      </c>
      <c r="AG2393" s="31">
        <f t="shared" si="1551"/>
        <v>0.12013879527111382</v>
      </c>
      <c r="AH2393" s="31">
        <f t="shared" si="1552"/>
        <v>0.8302370983607763</v>
      </c>
      <c r="AI2393" s="31">
        <f t="shared" si="1552"/>
        <v>1.9105484366751618E-2</v>
      </c>
      <c r="AJ2393" s="31">
        <f t="shared" si="1552"/>
        <v>2.6905758782080725E-2</v>
      </c>
      <c r="AK2393" s="31">
        <f t="shared" si="1552"/>
        <v>3.0383152425031497E-3</v>
      </c>
      <c r="AL2393" s="31">
        <f t="shared" si="1553"/>
        <v>5.7454797677426988E-4</v>
      </c>
      <c r="AM2393" s="31">
        <f t="shared" si="1554"/>
        <v>0.99999999999999989</v>
      </c>
      <c r="AN2393" s="31">
        <f>(Z2393*'Propiedades físicas'!$F$4)/1000</f>
        <v>1442.3849656735438</v>
      </c>
      <c r="AO2393" s="31">
        <f>(AA2393*'Propiedades físicas'!$F$6)/1000</f>
        <v>363.17502340451222</v>
      </c>
      <c r="AP2393" s="31">
        <f>(AB2393*'Propiedades físicas'!$F$9)/1000</f>
        <v>160.92716159004451</v>
      </c>
      <c r="AQ2393" s="31">
        <f>(AC2393*'Propiedades físicas'!$F$5)/1000</f>
        <v>108.17019955569401</v>
      </c>
      <c r="AR2393" s="31">
        <f>(AD2393*'Propiedades físicas'!$F$8)/1000</f>
        <v>14.706011568855001</v>
      </c>
      <c r="AS2393" s="31">
        <f>(AE2393*'Propiedades físicas'!$F$7)/1000</f>
        <v>0.72237066772306191</v>
      </c>
      <c r="AT2393" s="31">
        <f t="shared" si="1555"/>
        <v>2090.0857324603726</v>
      </c>
      <c r="AU2393" s="31">
        <f t="shared" si="1556"/>
        <v>0.69010803876242</v>
      </c>
      <c r="AV2393" s="31">
        <f t="shared" si="1559"/>
        <v>0.17376082605807555</v>
      </c>
      <c r="AW2393" s="31">
        <f t="shared" si="1559"/>
        <v>7.6995483530049716E-2</v>
      </c>
      <c r="AX2393" s="31">
        <f t="shared" si="1559"/>
        <v>5.1753953378917146E-2</v>
      </c>
      <c r="AY2393" s="31">
        <f t="shared" si="1559"/>
        <v>7.0360805494536442E-3</v>
      </c>
      <c r="AZ2393" s="31">
        <f t="shared" si="1560"/>
        <v>3.4561772108396413E-4</v>
      </c>
      <c r="BA2393" s="31">
        <f t="shared" si="1557"/>
        <v>1</v>
      </c>
      <c r="BB2393" s="34">
        <f>AU2393*'Propiedades físicas'!$C$4+'Diseño reactor'!AV2393*'Propiedades físicas'!$C$5+'Diseño reactor'!AW2393*'Propiedades físicas'!$C$8+'Diseño reactor'!AX2393*'Propiedades físicas'!$C$9+'Diseño reactor'!AY2393*'Propiedades físicas'!$C$7+'Diseño reactor'!AZ2393*'Propiedades físicas'!$C$6</f>
        <v>875.33901798754709</v>
      </c>
      <c r="BC2393" s="45">
        <f>AU2393*'Propiedades físicas'!$L$4+'Diseño reactor'!AV2393*'Propiedades físicas'!$L$5+'Diseño reactor'!AW2393*'Propiedades físicas'!$L$8+AX2393*'Propiedades físicas'!$L$9+'Diseño reactor'!AY2393*'Propiedades físicas'!$L$7+'Diseño reactor'!AZ2393*'Propiedades físicas'!$L$6</f>
        <v>2.118990650708199</v>
      </c>
      <c r="BD2393" s="29">
        <f t="shared" si="1536"/>
        <v>1.4005170984425055</v>
      </c>
      <c r="BE2393" s="58">
        <f t="shared" si="1537"/>
        <v>41.191104620412112</v>
      </c>
      <c r="BF2393" s="30">
        <f>AU2393*'Propiedades físicas'!$I$4+'Diseño reactor'!AV2393*'Propiedades físicas'!$I$5+'Diseño reactor'!AW2393*'Propiedades físicas'!$I$8+'Diseño reactor'!AX2393*'Propiedades físicas'!$I$9+'Diseño reactor'!AY2393*'Propiedades físicas'!$I$7+'Diseño reactor'!AZ2393*'Propiedades físicas'!$I$6</f>
        <v>1.9989594847028978E-2</v>
      </c>
      <c r="BG2393" s="24">
        <f>AU2393*'Propiedades físicas'!$O$4+'Diseño reactor'!AV2393*'Propiedades físicas'!$O$5+'Diseño reactor'!AW2393*'Propiedades físicas'!$O$8+'Diseño reactor'!AX2393*'Propiedades físicas'!$O$9+'Diseño reactor'!AY2393*'Propiedades físicas'!$O$7+'Diseño reactor'!AZ2393*'Propiedades físicas'!$O$6</f>
        <v>0.15452214064911385</v>
      </c>
      <c r="BH2393" s="54">
        <f t="shared" si="1538"/>
        <v>41113.693613533593</v>
      </c>
      <c r="BI2393" s="34">
        <f t="shared" si="1558"/>
        <v>274.12100566535941</v>
      </c>
      <c r="BJ2393" s="27">
        <f t="shared" si="1539"/>
        <v>4797.6672674600786</v>
      </c>
      <c r="BK2393" s="34">
        <f t="shared" si="1540"/>
        <v>570.26601253085846</v>
      </c>
      <c r="BL2393" s="27">
        <f t="shared" si="1541"/>
        <v>105.72854242380177</v>
      </c>
      <c r="BM2393" s="34">
        <f t="shared" si="1542"/>
        <v>1.1054421768707483</v>
      </c>
      <c r="BN2393" s="45">
        <f t="shared" si="1543"/>
        <v>2613.9036664876962</v>
      </c>
      <c r="BO2393" s="45">
        <f t="shared" si="1544"/>
        <v>110.07698252756214</v>
      </c>
      <c r="BP2393" s="66">
        <f t="shared" si="1545"/>
        <v>6.6873919754249043</v>
      </c>
    </row>
    <row r="2394" spans="8:68">
      <c r="H2394" s="68">
        <v>2389</v>
      </c>
      <c r="I2394" s="31">
        <f>('Propiedades físicas'!$C$10*'Diseño reactor'!H2394)/1000</f>
        <v>2090.9609777419723</v>
      </c>
      <c r="J2394" s="31">
        <f t="shared" si="1523"/>
        <v>0.21808154473185537</v>
      </c>
      <c r="K2394" s="31">
        <f>(I2394*1000)/'Propiedades físicas'!$F$10</f>
        <v>13658.504735068222</v>
      </c>
      <c r="L2394" s="31">
        <f t="shared" si="1524"/>
        <v>1951.214962152603</v>
      </c>
      <c r="M2394" s="31">
        <f t="shared" si="1525"/>
        <v>11707.289772915618</v>
      </c>
      <c r="N2394" s="31">
        <f t="shared" si="1526"/>
        <v>0.81674967021875389</v>
      </c>
      <c r="O2394" s="32">
        <f t="shared" si="1527"/>
        <v>4.9004980213125231</v>
      </c>
      <c r="P2394" s="33">
        <f t="shared" si="1528"/>
        <v>0.68690897535953754</v>
      </c>
      <c r="Q2394" s="31">
        <f t="shared" si="1529"/>
        <v>4.7467348681602388</v>
      </c>
      <c r="R2394" s="31">
        <f t="shared" si="1530"/>
        <v>0.10919960168680189</v>
      </c>
      <c r="S2394" s="31">
        <f t="shared" si="1531"/>
        <v>0.15376315315228334</v>
      </c>
      <c r="T2394" s="31">
        <f t="shared" si="1532"/>
        <v>1.7359728051762193E-2</v>
      </c>
      <c r="U2394" s="31">
        <f t="shared" si="1533"/>
        <v>3.2813651206523554E-3</v>
      </c>
      <c r="V2394" s="47">
        <f t="shared" si="1546"/>
        <v>6.8023995618128965E-4</v>
      </c>
      <c r="W2394" s="31">
        <f t="shared" si="1534"/>
        <v>0.1589724484669098</v>
      </c>
      <c r="X2394" s="34">
        <f>(S2394*H2394*'Propiedades físicas'!$F$5*60*24*365)/(1000000)</f>
        <v>56854.499268235515</v>
      </c>
      <c r="Y2394" s="34">
        <f>(U2394*H2394*'Propiedades físicas'!$F$7*60*24*365)/(1000000)</f>
        <v>379.4360029346505</v>
      </c>
      <c r="Z2394" s="31">
        <f t="shared" si="1547"/>
        <v>1641.0255421339352</v>
      </c>
      <c r="AA2394" s="31">
        <f t="shared" si="1548"/>
        <v>11339.94960003481</v>
      </c>
      <c r="AB2394" s="31">
        <f t="shared" si="1548"/>
        <v>260.8778484297697</v>
      </c>
      <c r="AC2394" s="31">
        <f t="shared" si="1548"/>
        <v>367.34017288080491</v>
      </c>
      <c r="AD2394" s="31">
        <f t="shared" si="1548"/>
        <v>41.472390315659879</v>
      </c>
      <c r="AE2394" s="31">
        <f t="shared" si="1549"/>
        <v>7.8391812732384771</v>
      </c>
      <c r="AF2394" s="31">
        <f t="shared" si="1550"/>
        <v>13658.504735068218</v>
      </c>
      <c r="AG2394" s="31">
        <f t="shared" si="1551"/>
        <v>0.12014679307615579</v>
      </c>
      <c r="AH2394" s="31">
        <f t="shared" si="1552"/>
        <v>0.83024824605576941</v>
      </c>
      <c r="AI2394" s="31">
        <f t="shared" si="1552"/>
        <v>1.910002987076365E-2</v>
      </c>
      <c r="AJ2394" s="31">
        <f t="shared" si="1552"/>
        <v>2.6894611087087655E-2</v>
      </c>
      <c r="AK2394" s="31">
        <f t="shared" si="1552"/>
        <v>3.0363785143464129E-3</v>
      </c>
      <c r="AL2394" s="31">
        <f t="shared" si="1553"/>
        <v>5.7394139587705934E-4</v>
      </c>
      <c r="AM2394" s="31">
        <f t="shared" si="1554"/>
        <v>1</v>
      </c>
      <c r="AN2394" s="31">
        <f>(Z2394*'Propiedades físicas'!$F$4)/1000</f>
        <v>1443.0850412417399</v>
      </c>
      <c r="AO2394" s="31">
        <f>(AA2394*'Propiedades físicas'!$F$6)/1000</f>
        <v>363.33198518511529</v>
      </c>
      <c r="AP2394" s="31">
        <f>(AB2394*'Propiedades físicas'!$F$9)/1000</f>
        <v>160.94858858874642</v>
      </c>
      <c r="AQ2394" s="31">
        <f>(AC2394*'Propiedades físicas'!$F$5)/1000</f>
        <v>108.17066070821063</v>
      </c>
      <c r="AR2394" s="31">
        <f>(AD2394*'Propiedades físicas'!$F$8)/1000</f>
        <v>14.702791814707734</v>
      </c>
      <c r="AS2394" s="31">
        <f>(AE2394*'Propiedades físicas'!$F$7)/1000</f>
        <v>0.72191020345253143</v>
      </c>
      <c r="AT2394" s="31">
        <f t="shared" si="1555"/>
        <v>2090.9609777419723</v>
      </c>
      <c r="AU2394" s="31">
        <f t="shared" si="1556"/>
        <v>0.69015398020489438</v>
      </c>
      <c r="AV2394" s="31">
        <f t="shared" si="1559"/>
        <v>0.17376315916592441</v>
      </c>
      <c r="AW2394" s="31">
        <f t="shared" si="1559"/>
        <v>7.6973501802293176E-2</v>
      </c>
      <c r="AX2394" s="31">
        <f t="shared" si="1559"/>
        <v>5.1732510486649098E-2</v>
      </c>
      <c r="AY2394" s="31">
        <f t="shared" si="1559"/>
        <v>7.0315955061893464E-3</v>
      </c>
      <c r="AZ2394" s="31">
        <f t="shared" si="1560"/>
        <v>3.4525283404959658E-4</v>
      </c>
      <c r="BA2394" s="31">
        <f t="shared" si="1557"/>
        <v>1</v>
      </c>
      <c r="BB2394" s="34">
        <f>AU2394*'Propiedades físicas'!$C$4+'Diseño reactor'!AV2394*'Propiedades físicas'!$C$5+'Diseño reactor'!AW2394*'Propiedades físicas'!$C$8+'Diseño reactor'!AX2394*'Propiedades físicas'!$C$9+'Diseño reactor'!AY2394*'Propiedades físicas'!$C$7+'Diseño reactor'!AZ2394*'Propiedades físicas'!$C$6</f>
        <v>875.33889599144334</v>
      </c>
      <c r="BC2394" s="45">
        <f>AU2394*'Propiedades físicas'!$L$4+'Diseño reactor'!AV2394*'Propiedades físicas'!$L$5+'Diseño reactor'!AW2394*'Propiedades físicas'!$L$8+AX2394*'Propiedades físicas'!$L$9+'Diseño reactor'!AY2394*'Propiedades físicas'!$L$7+'Diseño reactor'!AZ2394*'Propiedades físicas'!$L$6</f>
        <v>2.1190233308021411</v>
      </c>
      <c r="BD2394" s="29">
        <f t="shared" si="1536"/>
        <v>1.4000026616696994</v>
      </c>
      <c r="BE2394" s="58">
        <f t="shared" si="1537"/>
        <v>41.190550868566888</v>
      </c>
      <c r="BF2394" s="30">
        <f>AU2394*'Propiedades físicas'!$I$4+'Diseño reactor'!AV2394*'Propiedades físicas'!$I$5+'Diseño reactor'!AW2394*'Propiedades físicas'!$I$8+'Diseño reactor'!AX2394*'Propiedades físicas'!$I$9+'Diseño reactor'!AY2394*'Propiedades físicas'!$I$7+'Diseño reactor'!AZ2394*'Propiedades físicas'!$I$6</f>
        <v>1.9989646530503363E-2</v>
      </c>
      <c r="BG2394" s="24">
        <f>AU2394*'Propiedades físicas'!$O$4+'Diseño reactor'!AV2394*'Propiedades físicas'!$O$5+'Diseño reactor'!AW2394*'Propiedades físicas'!$O$8+'Diseño reactor'!AX2394*'Propiedades físicas'!$O$9+'Diseño reactor'!AY2394*'Propiedades físicas'!$O$7+'Diseño reactor'!AZ2394*'Propiedades físicas'!$O$6</f>
        <v>0.15452373321108545</v>
      </c>
      <c r="BH2394" s="54">
        <f t="shared" si="1538"/>
        <v>41113.581583572799</v>
      </c>
      <c r="BI2394" s="34">
        <f t="shared" si="1558"/>
        <v>274.12311683384775</v>
      </c>
      <c r="BJ2394" s="27">
        <f t="shared" si="1539"/>
        <v>4797.6708685781878</v>
      </c>
      <c r="BK2394" s="34">
        <f t="shared" si="1540"/>
        <v>570.2723179467481</v>
      </c>
      <c r="BL2394" s="27">
        <f t="shared" si="1541"/>
        <v>105.72875916393596</v>
      </c>
      <c r="BM2394" s="34">
        <f t="shared" si="1542"/>
        <v>1.1054421768707483</v>
      </c>
      <c r="BN2394" s="45">
        <f t="shared" si="1543"/>
        <v>2615.1038596830558</v>
      </c>
      <c r="BO2394" s="45">
        <f t="shared" si="1544"/>
        <v>110.08386438295831</v>
      </c>
      <c r="BP2394" s="66">
        <f t="shared" si="1545"/>
        <v>6.6873910434022834</v>
      </c>
    </row>
    <row r="2395" spans="8:68">
      <c r="H2395" s="68">
        <v>2390</v>
      </c>
      <c r="I2395" s="31">
        <f>('Propiedades físicas'!$C$10*'Diseño reactor'!H2395)/1000</f>
        <v>2091.8362230235721</v>
      </c>
      <c r="J2395" s="31">
        <f t="shared" si="1523"/>
        <v>0.21799029722359939</v>
      </c>
      <c r="K2395" s="31">
        <f>(I2395*1000)/'Propiedades físicas'!$F$10</f>
        <v>13664.221982759753</v>
      </c>
      <c r="L2395" s="31">
        <f t="shared" si="1524"/>
        <v>1952.0317118228218</v>
      </c>
      <c r="M2395" s="31">
        <f t="shared" si="1525"/>
        <v>11712.19027093693</v>
      </c>
      <c r="N2395" s="31">
        <f t="shared" si="1526"/>
        <v>0.81674967021875389</v>
      </c>
      <c r="O2395" s="32">
        <f t="shared" si="1527"/>
        <v>4.9004980213125231</v>
      </c>
      <c r="P2395" s="33">
        <f t="shared" si="1528"/>
        <v>0.68695466860876531</v>
      </c>
      <c r="Q2395" s="31">
        <f t="shared" si="1529"/>
        <v>4.74679854988175</v>
      </c>
      <c r="R2395" s="31">
        <f t="shared" si="1530"/>
        <v>0.10916843381667098</v>
      </c>
      <c r="S2395" s="31">
        <f t="shared" si="1531"/>
        <v>0.15369947143077217</v>
      </c>
      <c r="T2395" s="31">
        <f t="shared" si="1532"/>
        <v>1.734866576585168E-2</v>
      </c>
      <c r="U2395" s="31">
        <f t="shared" si="1533"/>
        <v>3.2779020274659515E-3</v>
      </c>
      <c r="V2395" s="47">
        <f t="shared" si="1546"/>
        <v>6.802852058067385E-4</v>
      </c>
      <c r="W2395" s="31">
        <f t="shared" si="1534"/>
        <v>0.15891650323559359</v>
      </c>
      <c r="X2395" s="34">
        <f>(S2395*H2395*'Propiedades físicas'!$F$5*60*24*365)/(1000000)</f>
        <v>56854.741308924487</v>
      </c>
      <c r="Y2395" s="34">
        <f>(U2395*H2395*'Propiedades físicas'!$F$7*60*24*365)/(1000000)</f>
        <v>379.19421173050887</v>
      </c>
      <c r="Z2395" s="31">
        <f t="shared" si="1547"/>
        <v>1641.8216579749492</v>
      </c>
      <c r="AA2395" s="31">
        <f t="shared" si="1548"/>
        <v>11344.848534217383</v>
      </c>
      <c r="AB2395" s="31">
        <f t="shared" si="1548"/>
        <v>260.91255682184362</v>
      </c>
      <c r="AC2395" s="31">
        <f t="shared" si="1548"/>
        <v>367.34173671954551</v>
      </c>
      <c r="AD2395" s="31">
        <f t="shared" si="1548"/>
        <v>41.463311180385517</v>
      </c>
      <c r="AE2395" s="31">
        <f t="shared" si="1549"/>
        <v>7.8341858456436242</v>
      </c>
      <c r="AF2395" s="31">
        <f t="shared" si="1550"/>
        <v>13664.221982759751</v>
      </c>
      <c r="AG2395" s="31">
        <f t="shared" si="1551"/>
        <v>0.12015478525205808</v>
      </c>
      <c r="AH2395" s="31">
        <f t="shared" si="1552"/>
        <v>0.83025938458342241</v>
      </c>
      <c r="AI2395" s="31">
        <f t="shared" si="1552"/>
        <v>1.9094578319280738E-2</v>
      </c>
      <c r="AJ2395" s="31">
        <f t="shared" si="1552"/>
        <v>2.688347255943465E-2</v>
      </c>
      <c r="AK2395" s="31">
        <f t="shared" si="1552"/>
        <v>3.0344436172582735E-3</v>
      </c>
      <c r="AL2395" s="31">
        <f t="shared" si="1553"/>
        <v>5.7333566854578873E-4</v>
      </c>
      <c r="AM2395" s="31">
        <f t="shared" si="1554"/>
        <v>0.99999999999999989</v>
      </c>
      <c r="AN2395" s="31">
        <f>(Z2395*'Propiedades físicas'!$F$4)/1000</f>
        <v>1443.7851295900107</v>
      </c>
      <c r="AO2395" s="31">
        <f>(AA2395*'Propiedades físicas'!$F$6)/1000</f>
        <v>363.48894703632493</v>
      </c>
      <c r="AP2395" s="31">
        <f>(AB2395*'Propiedades físicas'!$F$9)/1000</f>
        <v>160.97000193123642</v>
      </c>
      <c r="AQ2395" s="31">
        <f>(AC2395*'Propiedades físicas'!$F$5)/1000</f>
        <v>108.17112121180458</v>
      </c>
      <c r="AR2395" s="31">
        <f>(AD2395*'Propiedades físicas'!$F$8)/1000</f>
        <v>14.699573079670268</v>
      </c>
      <c r="AS2395" s="31">
        <f>(AE2395*'Propiedades físicas'!$F$7)/1000</f>
        <v>0.72145017452532134</v>
      </c>
      <c r="AT2395" s="31">
        <f t="shared" si="1555"/>
        <v>2091.8362230235716</v>
      </c>
      <c r="AU2395" s="31">
        <f t="shared" si="1556"/>
        <v>0.69019988931214793</v>
      </c>
      <c r="AV2395" s="31">
        <f t="shared" si="1559"/>
        <v>0.17376549035513522</v>
      </c>
      <c r="AW2395" s="31">
        <f t="shared" si="1559"/>
        <v>7.6951531940950876E-2</v>
      </c>
      <c r="AX2395" s="31">
        <f t="shared" si="1559"/>
        <v>5.1711085228007193E-2</v>
      </c>
      <c r="AY2395" s="31">
        <f t="shared" si="1559"/>
        <v>7.0271147032836458E-3</v>
      </c>
      <c r="AZ2395" s="31">
        <f t="shared" si="1560"/>
        <v>3.4488846047542212E-4</v>
      </c>
      <c r="BA2395" s="31">
        <f t="shared" si="1557"/>
        <v>1.0000000000000002</v>
      </c>
      <c r="BB2395" s="34">
        <f>AU2395*'Propiedades físicas'!$C$4+'Diseño reactor'!AV2395*'Propiedades físicas'!$C$5+'Diseño reactor'!AW2395*'Propiedades físicas'!$C$8+'Diseño reactor'!AX2395*'Propiedades físicas'!$C$9+'Diseño reactor'!AY2395*'Propiedades físicas'!$C$7+'Diseño reactor'!AZ2395*'Propiedades físicas'!$C$6</f>
        <v>875.33877416020698</v>
      </c>
      <c r="BC2395" s="45">
        <f>AU2395*'Propiedades físicas'!$L$4+'Diseño reactor'!AV2395*'Propiedades físicas'!$L$5+'Diseño reactor'!AW2395*'Propiedades físicas'!$L$8+AX2395*'Propiedades físicas'!$L$9+'Diseño reactor'!AY2395*'Propiedades físicas'!$L$7+'Diseño reactor'!AZ2395*'Propiedades físicas'!$L$6</f>
        <v>2.1190559869697148</v>
      </c>
      <c r="BD2395" s="29">
        <f t="shared" si="1536"/>
        <v>1.399488603173668</v>
      </c>
      <c r="BE2395" s="58">
        <f t="shared" si="1537"/>
        <v>41.189997528963076</v>
      </c>
      <c r="BF2395" s="30">
        <f>AU2395*'Propiedades físicas'!$I$4+'Diseño reactor'!AV2395*'Propiedades físicas'!$I$5+'Diseño reactor'!AW2395*'Propiedades físicas'!$I$8+'Diseño reactor'!AX2395*'Propiedades físicas'!$I$9+'Diseño reactor'!AY2395*'Propiedades físicas'!$I$7+'Diseño reactor'!AZ2395*'Propiedades físicas'!$I$6</f>
        <v>1.9989698136241404E-2</v>
      </c>
      <c r="BG2395" s="24">
        <f>AU2395*'Propiedades físicas'!$O$4+'Diseño reactor'!AV2395*'Propiedades físicas'!$O$5+'Diseño reactor'!AW2395*'Propiedades físicas'!$O$8+'Diseño reactor'!AX2395*'Propiedades físicas'!$O$9+'Diseño reactor'!AY2395*'Propiedades físicas'!$O$7+'Diseño reactor'!AZ2395*'Propiedades físicas'!$O$6</f>
        <v>0.15452532465199043</v>
      </c>
      <c r="BH2395" s="54">
        <f t="shared" si="1538"/>
        <v>41113.469721817812</v>
      </c>
      <c r="BI2395" s="34">
        <f t="shared" si="1558"/>
        <v>274.12522580824788</v>
      </c>
      <c r="BJ2395" s="27">
        <f t="shared" si="1539"/>
        <v>4797.674469865944</v>
      </c>
      <c r="BK2395" s="34">
        <f t="shared" si="1540"/>
        <v>570.27861925430852</v>
      </c>
      <c r="BL2395" s="27">
        <f t="shared" si="1541"/>
        <v>105.72897575895141</v>
      </c>
      <c r="BM2395" s="34">
        <f t="shared" si="1542"/>
        <v>1.1054421768707483</v>
      </c>
      <c r="BN2395" s="45">
        <f t="shared" si="1543"/>
        <v>2616.3040682955279</v>
      </c>
      <c r="BO2395" s="45">
        <f t="shared" si="1544"/>
        <v>110.09074139526346</v>
      </c>
      <c r="BP2395" s="66">
        <f t="shared" si="1545"/>
        <v>6.6873901126392132</v>
      </c>
    </row>
    <row r="2396" spans="8:68">
      <c r="H2396" s="68">
        <v>2391</v>
      </c>
      <c r="I2396" s="31">
        <f>('Propiedades físicas'!$C$10*'Diseño reactor'!H2396)/1000</f>
        <v>2092.7114683051718</v>
      </c>
      <c r="J2396" s="31">
        <f t="shared" si="1523"/>
        <v>0.21789912604115538</v>
      </c>
      <c r="K2396" s="31">
        <f>(I2396*1000)/'Propiedades físicas'!$F$10</f>
        <v>13669.939230451284</v>
      </c>
      <c r="L2396" s="31">
        <f t="shared" si="1524"/>
        <v>1952.8484614930405</v>
      </c>
      <c r="M2396" s="31">
        <f t="shared" si="1525"/>
        <v>11717.090768958242</v>
      </c>
      <c r="N2396" s="31">
        <f t="shared" si="1526"/>
        <v>0.81674967021875389</v>
      </c>
      <c r="O2396" s="32">
        <f t="shared" si="1527"/>
        <v>4.9004980213125231</v>
      </c>
      <c r="P2396" s="33">
        <f t="shared" si="1528"/>
        <v>0.68700032970877334</v>
      </c>
      <c r="Q2396" s="31">
        <f t="shared" si="1529"/>
        <v>4.7468621792554488</v>
      </c>
      <c r="R2396" s="31">
        <f t="shared" si="1530"/>
        <v>0.10913728276863387</v>
      </c>
      <c r="S2396" s="31">
        <f t="shared" si="1531"/>
        <v>0.15363584205707406</v>
      </c>
      <c r="T2396" s="31">
        <f t="shared" si="1532"/>
        <v>1.7337613935600182E-2</v>
      </c>
      <c r="U2396" s="31">
        <f t="shared" si="1533"/>
        <v>3.2744438057466132E-3</v>
      </c>
      <c r="V2396" s="47">
        <f t="shared" si="1546"/>
        <v>6.80330423595096E-4</v>
      </c>
      <c r="W2396" s="31">
        <f t="shared" si="1534"/>
        <v>0.15886059736666841</v>
      </c>
      <c r="X2396" s="34">
        <f>(S2396*H2396*'Propiedades físicas'!$F$5*60*24*365)/(1000000)</f>
        <v>56854.983009139454</v>
      </c>
      <c r="Y2396" s="34">
        <f>(U2396*H2396*'Propiedades físicas'!$F$7*60*24*365)/(1000000)</f>
        <v>378.9526490583728</v>
      </c>
      <c r="Z2396" s="31">
        <f t="shared" si="1547"/>
        <v>1642.617788333677</v>
      </c>
      <c r="AA2396" s="31">
        <f t="shared" si="1548"/>
        <v>11349.747470599777</v>
      </c>
      <c r="AB2396" s="31">
        <f t="shared" si="1548"/>
        <v>260.94724309980359</v>
      </c>
      <c r="AC2396" s="31">
        <f t="shared" si="1548"/>
        <v>367.3432983584641</v>
      </c>
      <c r="AD2396" s="31">
        <f t="shared" si="1548"/>
        <v>41.454234920020035</v>
      </c>
      <c r="AE2396" s="31">
        <f t="shared" si="1549"/>
        <v>7.8291951395401522</v>
      </c>
      <c r="AF2396" s="31">
        <f t="shared" si="1550"/>
        <v>13669.939230451282</v>
      </c>
      <c r="AG2396" s="31">
        <f t="shared" si="1551"/>
        <v>0.12016277180476169</v>
      </c>
      <c r="AH2396" s="31">
        <f t="shared" si="1552"/>
        <v>0.83027051395495421</v>
      </c>
      <c r="AI2396" s="31">
        <f t="shared" si="1552"/>
        <v>1.90891297101391E-2</v>
      </c>
      <c r="AJ2396" s="31">
        <f t="shared" si="1552"/>
        <v>2.6872343187902898E-2</v>
      </c>
      <c r="AK2396" s="31">
        <f t="shared" si="1552"/>
        <v>3.0325105489625147E-3</v>
      </c>
      <c r="AL2396" s="31">
        <f t="shared" si="1553"/>
        <v>5.7273079327959005E-4</v>
      </c>
      <c r="AM2396" s="31">
        <f t="shared" si="1554"/>
        <v>0.99999999999999989</v>
      </c>
      <c r="AN2396" s="31">
        <f>(Z2396*'Propiedades físicas'!$F$4)/1000</f>
        <v>1444.4852307048689</v>
      </c>
      <c r="AO2396" s="31">
        <f>(AA2396*'Propiedades físicas'!$F$6)/1000</f>
        <v>363.64590895801683</v>
      </c>
      <c r="AP2396" s="31">
        <f>(AB2396*'Propiedades físicas'!$F$9)/1000</f>
        <v>160.99140163042381</v>
      </c>
      <c r="AQ2396" s="31">
        <f>(AC2396*'Propiedades físicas'!$F$5)/1000</f>
        <v>108.17158106761694</v>
      </c>
      <c r="AR2396" s="31">
        <f>(AD2396*'Propiedades físicas'!$F$8)/1000</f>
        <v>14.696355363845498</v>
      </c>
      <c r="AS2396" s="31">
        <f>(AE2396*'Propiedades físicas'!$F$7)/1000</f>
        <v>0.72099058040025266</v>
      </c>
      <c r="AT2396" s="31">
        <f t="shared" si="1555"/>
        <v>2092.7114683051723</v>
      </c>
      <c r="AU2396" s="31">
        <f t="shared" si="1556"/>
        <v>0.69024576611830613</v>
      </c>
      <c r="AV2396" s="31">
        <f t="shared" si="1559"/>
        <v>0.17376781962805574</v>
      </c>
      <c r="AW2396" s="31">
        <f t="shared" si="1559"/>
        <v>7.6929573937302584E-2</v>
      </c>
      <c r="AX2396" s="31">
        <f t="shared" si="1559"/>
        <v>5.1689677581411658E-2</v>
      </c>
      <c r="AY2396" s="31">
        <f t="shared" si="1559"/>
        <v>7.022638135465306E-3</v>
      </c>
      <c r="AZ2396" s="31">
        <f t="shared" si="1560"/>
        <v>3.4452459945859737E-4</v>
      </c>
      <c r="BA2396" s="31">
        <f t="shared" si="1557"/>
        <v>1</v>
      </c>
      <c r="BB2396" s="34">
        <f>AU2396*'Propiedades físicas'!$C$4+'Diseño reactor'!AV2396*'Propiedades físicas'!$C$5+'Diseño reactor'!AW2396*'Propiedades físicas'!$C$8+'Diseño reactor'!AX2396*'Propiedades físicas'!$C$9+'Diseño reactor'!AY2396*'Propiedades físicas'!$C$7+'Diseño reactor'!AZ2396*'Propiedades físicas'!$C$6</f>
        <v>875.33865249356245</v>
      </c>
      <c r="BC2396" s="45">
        <f>AU2396*'Propiedades físicas'!$L$4+'Diseño reactor'!AV2396*'Propiedades físicas'!$L$5+'Diseño reactor'!AW2396*'Propiedades físicas'!$L$8+AX2396*'Propiedades físicas'!$L$9+'Diseño reactor'!AY2396*'Propiedades físicas'!$L$7+'Diseño reactor'!AZ2396*'Propiedades físicas'!$L$6</f>
        <v>2.1190886192370266</v>
      </c>
      <c r="BD2396" s="29">
        <f t="shared" si="1536"/>
        <v>1.3989749225369181</v>
      </c>
      <c r="BE2396" s="58">
        <f t="shared" si="1537"/>
        <v>41.189444601139357</v>
      </c>
      <c r="BF2396" s="30">
        <f>AU2396*'Propiedades físicas'!$I$4+'Diseño reactor'!AV2396*'Propiedades físicas'!$I$5+'Diseño reactor'!AW2396*'Propiedades físicas'!$I$8+'Diseño reactor'!AX2396*'Propiedades físicas'!$I$9+'Diseño reactor'!AY2396*'Propiedades físicas'!$I$7+'Diseño reactor'!AZ2396*'Propiedades físicas'!$I$6</f>
        <v>1.9989749664373949E-2</v>
      </c>
      <c r="BG2396" s="24">
        <f>AU2396*'Propiedades físicas'!$O$4+'Diseño reactor'!AV2396*'Propiedades físicas'!$O$5+'Diseño reactor'!AW2396*'Propiedades físicas'!$O$8+'Diseño reactor'!AX2396*'Propiedades físicas'!$O$9+'Diseño reactor'!AY2396*'Propiedades físicas'!$O$7+'Diseño reactor'!AZ2396*'Propiedades físicas'!$O$6</f>
        <v>0.15452691497299234</v>
      </c>
      <c r="BH2396" s="54">
        <f t="shared" si="1538"/>
        <v>41113.358027983952</v>
      </c>
      <c r="BI2396" s="34">
        <f t="shared" si="1558"/>
        <v>274.12733259170773</v>
      </c>
      <c r="BJ2396" s="27">
        <f t="shared" si="1539"/>
        <v>4797.6780713199632</v>
      </c>
      <c r="BK2396" s="34">
        <f t="shared" si="1540"/>
        <v>570.28491645742292</v>
      </c>
      <c r="BL2396" s="27">
        <f t="shared" si="1541"/>
        <v>105.72919220898935</v>
      </c>
      <c r="BM2396" s="34">
        <f t="shared" si="1542"/>
        <v>1.1054421768707483</v>
      </c>
      <c r="BN2396" s="45">
        <f t="shared" si="1543"/>
        <v>2617.5042923083784</v>
      </c>
      <c r="BO2396" s="45">
        <f t="shared" si="1544"/>
        <v>110.09761356958818</v>
      </c>
      <c r="BP2396" s="66">
        <f t="shared" si="1545"/>
        <v>6.687389183133587</v>
      </c>
    </row>
    <row r="2397" spans="8:68">
      <c r="H2397" s="68">
        <v>2392</v>
      </c>
      <c r="I2397" s="31">
        <f>('Propiedades físicas'!$C$10*'Diseño reactor'!H2397)/1000</f>
        <v>2093.5867135867716</v>
      </c>
      <c r="J2397" s="31">
        <f t="shared" si="1523"/>
        <v>0.21780803108879707</v>
      </c>
      <c r="K2397" s="31">
        <f>(I2397*1000)/'Propiedades físicas'!$F$10</f>
        <v>13675.656478142815</v>
      </c>
      <c r="L2397" s="31">
        <f t="shared" si="1524"/>
        <v>1953.6652111632593</v>
      </c>
      <c r="M2397" s="31">
        <f t="shared" si="1525"/>
        <v>11721.991266979556</v>
      </c>
      <c r="N2397" s="31">
        <f t="shared" si="1526"/>
        <v>0.81674967021875389</v>
      </c>
      <c r="O2397" s="32">
        <f t="shared" si="1527"/>
        <v>4.9004980213125231</v>
      </c>
      <c r="P2397" s="33">
        <f t="shared" si="1528"/>
        <v>0.68704595869347918</v>
      </c>
      <c r="Q2397" s="31">
        <f t="shared" si="1529"/>
        <v>4.7469257563453713</v>
      </c>
      <c r="R2397" s="31">
        <f t="shared" si="1530"/>
        <v>0.10910614853032935</v>
      </c>
      <c r="S2397" s="31">
        <f t="shared" si="1531"/>
        <v>0.15357226496715184</v>
      </c>
      <c r="T2397" s="31">
        <f t="shared" si="1532"/>
        <v>1.7326572548013848E-2</v>
      </c>
      <c r="U2397" s="31">
        <f t="shared" si="1533"/>
        <v>3.2709904469316008E-3</v>
      </c>
      <c r="V2397" s="47">
        <f t="shared" si="1546"/>
        <v>6.8037560957995031E-4</v>
      </c>
      <c r="W2397" s="31">
        <f t="shared" si="1534"/>
        <v>0.15880473081860644</v>
      </c>
      <c r="X2397" s="34">
        <f>(S2397*H2397*'Propiedades físicas'!$F$5*60*24*365)/(1000000)</f>
        <v>56855.224369478863</v>
      </c>
      <c r="Y2397" s="34">
        <f>(U2397*H2397*'Propiedades físicas'!$F$7*60*24*365)/(1000000)</f>
        <v>378.71131463423211</v>
      </c>
      <c r="Z2397" s="31">
        <f t="shared" si="1547"/>
        <v>1643.4139331948022</v>
      </c>
      <c r="AA2397" s="31">
        <f t="shared" si="1548"/>
        <v>11354.646409178127</v>
      </c>
      <c r="AB2397" s="31">
        <f t="shared" si="1548"/>
        <v>260.98190728454779</v>
      </c>
      <c r="AC2397" s="31">
        <f t="shared" si="1548"/>
        <v>367.34485780142722</v>
      </c>
      <c r="AD2397" s="31">
        <f t="shared" si="1548"/>
        <v>41.445161534849127</v>
      </c>
      <c r="AE2397" s="31">
        <f t="shared" si="1549"/>
        <v>7.8242091490603887</v>
      </c>
      <c r="AF2397" s="31">
        <f t="shared" si="1550"/>
        <v>13675.656478142815</v>
      </c>
      <c r="AG2397" s="31">
        <f t="shared" si="1551"/>
        <v>0.1201707527401991</v>
      </c>
      <c r="AH2397" s="31">
        <f t="shared" si="1552"/>
        <v>0.83028163418156531</v>
      </c>
      <c r="AI2397" s="31">
        <f t="shared" si="1552"/>
        <v>1.9083684041176625E-2</v>
      </c>
      <c r="AJ2397" s="31">
        <f t="shared" si="1552"/>
        <v>2.6861222961291689E-2</v>
      </c>
      <c r="AK2397" s="31">
        <f t="shared" si="1552"/>
        <v>3.0305793071863907E-3</v>
      </c>
      <c r="AL2397" s="31">
        <f t="shared" si="1553"/>
        <v>5.7212676858076018E-4</v>
      </c>
      <c r="AM2397" s="31">
        <f t="shared" si="1554"/>
        <v>0.99999999999999989</v>
      </c>
      <c r="AN2397" s="31">
        <f>(Z2397*'Propiedades físicas'!$F$4)/1000</f>
        <v>1445.1853445728452</v>
      </c>
      <c r="AO2397" s="31">
        <f>(AA2397*'Propiedades físicas'!$F$6)/1000</f>
        <v>363.80287095006719</v>
      </c>
      <c r="AP2397" s="31">
        <f>(AB2397*'Propiedades físicas'!$F$9)/1000</f>
        <v>161.01278769920174</v>
      </c>
      <c r="AQ2397" s="31">
        <f>(AC2397*'Propiedades físicas'!$F$5)/1000</f>
        <v>108.17204027678628</v>
      </c>
      <c r="AR2397" s="31">
        <f>(AD2397*'Propiedades físicas'!$F$8)/1000</f>
        <v>14.693138667334708</v>
      </c>
      <c r="AS2397" s="31">
        <f>(AE2397*'Propiedades físicas'!$F$7)/1000</f>
        <v>0.72053142053697128</v>
      </c>
      <c r="AT2397" s="31">
        <f t="shared" si="1555"/>
        <v>2093.586713586772</v>
      </c>
      <c r="AU2397" s="31">
        <f t="shared" si="1556"/>
        <v>0.6902916106574476</v>
      </c>
      <c r="AV2397" s="31">
        <f t="shared" si="1559"/>
        <v>0.17377014698703036</v>
      </c>
      <c r="AW2397" s="31">
        <f t="shared" si="1559"/>
        <v>7.6907627782635102E-2</v>
      </c>
      <c r="AX2397" s="31">
        <f t="shared" si="1559"/>
        <v>5.1668287525317692E-2</v>
      </c>
      <c r="AY2397" s="31">
        <f t="shared" si="1559"/>
        <v>7.018165797471148E-3</v>
      </c>
      <c r="AZ2397" s="31">
        <f t="shared" si="1560"/>
        <v>3.4416125009818359E-4</v>
      </c>
      <c r="BA2397" s="31">
        <f t="shared" si="1557"/>
        <v>1.0000000000000002</v>
      </c>
      <c r="BB2397" s="34">
        <f>AU2397*'Propiedades físicas'!$C$4+'Diseño reactor'!AV2397*'Propiedades físicas'!$C$5+'Diseño reactor'!AW2397*'Propiedades físicas'!$C$8+'Diseño reactor'!AX2397*'Propiedades físicas'!$C$9+'Diseño reactor'!AY2397*'Propiedades físicas'!$C$7+'Diseño reactor'!AZ2397*'Propiedades físicas'!$C$6</f>
        <v>875.33853099123667</v>
      </c>
      <c r="BC2397" s="45">
        <f>AU2397*'Propiedades físicas'!$L$4+'Diseño reactor'!AV2397*'Propiedades físicas'!$L$5+'Diseño reactor'!AW2397*'Propiedades físicas'!$L$8+AX2397*'Propiedades físicas'!$L$9+'Diseño reactor'!AY2397*'Propiedades físicas'!$L$7+'Diseño reactor'!AZ2397*'Propiedades físicas'!$L$6</f>
        <v>2.1191212276301497</v>
      </c>
      <c r="BD2397" s="29">
        <f t="shared" si="1536"/>
        <v>1.3984616193425652</v>
      </c>
      <c r="BE2397" s="58">
        <f t="shared" si="1537"/>
        <v>41.188892084635093</v>
      </c>
      <c r="BF2397" s="30">
        <f>AU2397*'Propiedades físicas'!$I$4+'Diseño reactor'!AV2397*'Propiedades físicas'!$I$5+'Diseño reactor'!AW2397*'Propiedades físicas'!$I$8+'Diseño reactor'!AX2397*'Propiedades físicas'!$I$9+'Diseño reactor'!AY2397*'Propiedades físicas'!$I$7+'Diseño reactor'!AZ2397*'Propiedades físicas'!$I$6</f>
        <v>1.9989801115031611E-2</v>
      </c>
      <c r="BG2397" s="24">
        <f>AU2397*'Propiedades físicas'!$O$4+'Diseño reactor'!AV2397*'Propiedades físicas'!$O$5+'Diseño reactor'!AW2397*'Propiedades físicas'!$O$8+'Diseño reactor'!AX2397*'Propiedades físicas'!$O$9+'Diseño reactor'!AY2397*'Propiedades físicas'!$O$7+'Diseño reactor'!AZ2397*'Propiedades físicas'!$O$6</f>
        <v>0.1545285041752531</v>
      </c>
      <c r="BH2397" s="54">
        <f t="shared" si="1538"/>
        <v>41113.246501787158</v>
      </c>
      <c r="BI2397" s="34">
        <f t="shared" si="1558"/>
        <v>274.12943718737017</v>
      </c>
      <c r="BJ2397" s="27">
        <f t="shared" si="1539"/>
        <v>4797.6816729368857</v>
      </c>
      <c r="BK2397" s="34">
        <f t="shared" si="1540"/>
        <v>570.29120955997132</v>
      </c>
      <c r="BL2397" s="27">
        <f t="shared" si="1541"/>
        <v>105.72940851419085</v>
      </c>
      <c r="BM2397" s="34">
        <f t="shared" si="1542"/>
        <v>1.1054421768707483</v>
      </c>
      <c r="BN2397" s="45">
        <f t="shared" si="1543"/>
        <v>2618.704531704911</v>
      </c>
      <c r="BO2397" s="45">
        <f t="shared" si="1544"/>
        <v>110.10448091103576</v>
      </c>
      <c r="BP2397" s="66">
        <f t="shared" si="1545"/>
        <v>6.6873882548833183</v>
      </c>
    </row>
    <row r="2398" spans="8:68">
      <c r="H2398" s="68">
        <v>2393</v>
      </c>
      <c r="I2398" s="31">
        <f>('Propiedades físicas'!$C$10*'Diseño reactor'!H2398)/1000</f>
        <v>2094.4619588683718</v>
      </c>
      <c r="J2398" s="31">
        <f t="shared" si="1523"/>
        <v>0.21771701227095799</v>
      </c>
      <c r="K2398" s="31">
        <f>(I2398*1000)/'Propiedades físicas'!$F$10</f>
        <v>13681.373725834348</v>
      </c>
      <c r="L2398" s="31">
        <f t="shared" si="1524"/>
        <v>1954.4819608334783</v>
      </c>
      <c r="M2398" s="31">
        <f t="shared" si="1525"/>
        <v>11726.89176500087</v>
      </c>
      <c r="N2398" s="31">
        <f t="shared" si="1526"/>
        <v>0.816749670218754</v>
      </c>
      <c r="O2398" s="32">
        <f t="shared" si="1527"/>
        <v>4.900498021312524</v>
      </c>
      <c r="P2398" s="33">
        <f t="shared" si="1528"/>
        <v>0.68709155559675306</v>
      </c>
      <c r="Q2398" s="31">
        <f t="shared" si="1529"/>
        <v>4.7469892812154511</v>
      </c>
      <c r="R2398" s="31">
        <f t="shared" si="1530"/>
        <v>0.1090750310894061</v>
      </c>
      <c r="S2398" s="31">
        <f t="shared" si="1531"/>
        <v>0.1535087400970721</v>
      </c>
      <c r="T2398" s="31">
        <f t="shared" si="1532"/>
        <v>1.7315541590118663E-2</v>
      </c>
      <c r="U2398" s="31">
        <f t="shared" si="1533"/>
        <v>3.2675419424762317E-3</v>
      </c>
      <c r="V2398" s="47">
        <f t="shared" si="1546"/>
        <v>6.8042076379484285E-4</v>
      </c>
      <c r="W2398" s="31">
        <f t="shared" si="1534"/>
        <v>0.15874890354993842</v>
      </c>
      <c r="X2398" s="34">
        <f>(S2398*H2398*'Propiedades físicas'!$F$5*60*24*365)/(1000000)</f>
        <v>56855.465390539932</v>
      </c>
      <c r="Y2398" s="34">
        <f>(U2398*H2398*'Propiedades físicas'!$F$7*60*24*365)/(1000000)</f>
        <v>378.4702081745105</v>
      </c>
      <c r="Z2398" s="31">
        <f t="shared" si="1547"/>
        <v>1644.21009254303</v>
      </c>
      <c r="AA2398" s="31">
        <f t="shared" si="1548"/>
        <v>11359.545349948574</v>
      </c>
      <c r="AB2398" s="31">
        <f t="shared" si="1548"/>
        <v>261.01654939694879</v>
      </c>
      <c r="AC2398" s="31">
        <f t="shared" si="1548"/>
        <v>367.34641505229354</v>
      </c>
      <c r="AD2398" s="31">
        <f t="shared" si="1548"/>
        <v>41.436091025153956</v>
      </c>
      <c r="AE2398" s="31">
        <f t="shared" si="1549"/>
        <v>7.8192278683456227</v>
      </c>
      <c r="AF2398" s="31">
        <f t="shared" si="1550"/>
        <v>13681.373725834346</v>
      </c>
      <c r="AG2398" s="31">
        <f t="shared" si="1551"/>
        <v>0.12017872806429453</v>
      </c>
      <c r="AH2398" s="31">
        <f t="shared" si="1552"/>
        <v>0.83029274527443864</v>
      </c>
      <c r="AI2398" s="31">
        <f t="shared" si="1552"/>
        <v>1.9078241310232971E-2</v>
      </c>
      <c r="AJ2398" s="31">
        <f t="shared" si="1552"/>
        <v>2.6850111868418479E-2</v>
      </c>
      <c r="AK2398" s="31">
        <f t="shared" si="1552"/>
        <v>3.0286498896606243E-3</v>
      </c>
      <c r="AL2398" s="31">
        <f t="shared" si="1553"/>
        <v>5.7152359295475452E-4</v>
      </c>
      <c r="AM2398" s="31">
        <f t="shared" si="1554"/>
        <v>1</v>
      </c>
      <c r="AN2398" s="31">
        <f>(Z2398*'Propiedades físicas'!$F$4)/1000</f>
        <v>1445.8854711804897</v>
      </c>
      <c r="AO2398" s="31">
        <f>(AA2398*'Propiedades físicas'!$F$6)/1000</f>
        <v>363.95983301235231</v>
      </c>
      <c r="AP2398" s="31">
        <f>(AB2398*'Propiedades físicas'!$F$9)/1000</f>
        <v>161.03416015044755</v>
      </c>
      <c r="AQ2398" s="31">
        <f>(AC2398*'Propiedades físicas'!$F$5)/1000</f>
        <v>108.17249884044888</v>
      </c>
      <c r="AR2398" s="31">
        <f>(AD2398*'Propiedades físicas'!$F$8)/1000</f>
        <v>14.689922990237575</v>
      </c>
      <c r="AS2398" s="31">
        <f>(AE2398*'Propiedades físicas'!$F$7)/1000</f>
        <v>0.72007269439594845</v>
      </c>
      <c r="AT2398" s="31">
        <f t="shared" si="1555"/>
        <v>2094.4619588683718</v>
      </c>
      <c r="AU2398" s="31">
        <f t="shared" si="1556"/>
        <v>0.69033742296360212</v>
      </c>
      <c r="AV2398" s="31">
        <f t="shared" si="1559"/>
        <v>0.17377247243439939</v>
      </c>
      <c r="AW2398" s="31">
        <f t="shared" si="1559"/>
        <v>7.6885693468242117E-2</v>
      </c>
      <c r="AX2398" s="31">
        <f t="shared" si="1559"/>
        <v>5.1646915038215349E-2</v>
      </c>
      <c r="AY2398" s="31">
        <f t="shared" si="1559"/>
        <v>7.0136976840460127E-3</v>
      </c>
      <c r="AZ2398" s="31">
        <f t="shared" si="1560"/>
        <v>3.4379841149514143E-4</v>
      </c>
      <c r="BA2398" s="31">
        <f t="shared" si="1557"/>
        <v>1.0000000000000002</v>
      </c>
      <c r="BB2398" s="34">
        <f>AU2398*'Propiedades físicas'!$C$4+'Diseño reactor'!AV2398*'Propiedades físicas'!$C$5+'Diseño reactor'!AW2398*'Propiedades físicas'!$C$8+'Diseño reactor'!AX2398*'Propiedades físicas'!$C$9+'Diseño reactor'!AY2398*'Propiedades físicas'!$C$7+'Diseño reactor'!AZ2398*'Propiedades físicas'!$C$6</f>
        <v>875.33840965295576</v>
      </c>
      <c r="BC2398" s="45">
        <f>AU2398*'Propiedades físicas'!$L$4+'Diseño reactor'!AV2398*'Propiedades físicas'!$L$5+'Diseño reactor'!AW2398*'Propiedades físicas'!$L$8+AX2398*'Propiedades físicas'!$L$9+'Diseño reactor'!AY2398*'Propiedades físicas'!$L$7+'Diseño reactor'!AZ2398*'Propiedades físicas'!$L$6</f>
        <v>2.1191538121751186</v>
      </c>
      <c r="BD2398" s="29">
        <f t="shared" si="1536"/>
        <v>1.3979486931743392</v>
      </c>
      <c r="BE2398" s="58">
        <f t="shared" si="1537"/>
        <v>41.188339978990349</v>
      </c>
      <c r="BF2398" s="30">
        <f>AU2398*'Propiedades físicas'!$I$4+'Diseño reactor'!AV2398*'Propiedades físicas'!$I$5+'Diseño reactor'!AW2398*'Propiedades físicas'!$I$8+'Diseño reactor'!AX2398*'Propiedades físicas'!$I$9+'Diseño reactor'!AY2398*'Propiedades físicas'!$I$7+'Diseño reactor'!AZ2398*'Propiedades físicas'!$I$6</f>
        <v>1.9989852488344714E-2</v>
      </c>
      <c r="BG2398" s="24">
        <f>AU2398*'Propiedades físicas'!$O$4+'Diseño reactor'!AV2398*'Propiedades físicas'!$O$5+'Diseño reactor'!AW2398*'Propiedades físicas'!$O$8+'Diseño reactor'!AX2398*'Propiedades físicas'!$O$9+'Diseño reactor'!AY2398*'Propiedades físicas'!$O$7+'Diseño reactor'!AZ2398*'Propiedades físicas'!$O$6</f>
        <v>0.15453009225993328</v>
      </c>
      <c r="BH2398" s="54">
        <f t="shared" si="1538"/>
        <v>41113.13514294396</v>
      </c>
      <c r="BI2398" s="34">
        <f t="shared" si="1558"/>
        <v>274.131539598372</v>
      </c>
      <c r="BJ2398" s="27">
        <f t="shared" si="1539"/>
        <v>4797.685274713368</v>
      </c>
      <c r="BK2398" s="34">
        <f t="shared" si="1540"/>
        <v>570.29749856583078</v>
      </c>
      <c r="BL2398" s="27">
        <f t="shared" si="1541"/>
        <v>105.72962467469689</v>
      </c>
      <c r="BM2398" s="34">
        <f t="shared" si="1542"/>
        <v>1.1054421768707483</v>
      </c>
      <c r="BN2398" s="45">
        <f t="shared" si="1543"/>
        <v>2619.9047864684417</v>
      </c>
      <c r="BO2398" s="45">
        <f t="shared" si="1544"/>
        <v>110.11134342470241</v>
      </c>
      <c r="BP2398" s="66">
        <f t="shared" si="1545"/>
        <v>6.6873873278863156</v>
      </c>
    </row>
    <row r="2399" spans="8:68">
      <c r="H2399" s="68">
        <v>2394</v>
      </c>
      <c r="I2399" s="31">
        <f>('Propiedades físicas'!$C$10*'Diseño reactor'!H2399)/1000</f>
        <v>2095.3372041499711</v>
      </c>
      <c r="J2399" s="31">
        <f t="shared" si="1523"/>
        <v>0.21762606949223165</v>
      </c>
      <c r="K2399" s="31">
        <f>(I2399*1000)/'Propiedades físicas'!$F$10</f>
        <v>13687.090973525876</v>
      </c>
      <c r="L2399" s="31">
        <f t="shared" si="1524"/>
        <v>1955.2987105036964</v>
      </c>
      <c r="M2399" s="31">
        <f t="shared" si="1525"/>
        <v>11731.792263022178</v>
      </c>
      <c r="N2399" s="31">
        <f t="shared" si="1526"/>
        <v>0.81674967021875367</v>
      </c>
      <c r="O2399" s="32">
        <f t="shared" si="1527"/>
        <v>4.9004980213125222</v>
      </c>
      <c r="P2399" s="33">
        <f t="shared" si="1528"/>
        <v>0.68713712045241704</v>
      </c>
      <c r="Q2399" s="31">
        <f t="shared" si="1529"/>
        <v>4.7470527539295171</v>
      </c>
      <c r="R2399" s="31">
        <f t="shared" si="1530"/>
        <v>0.10904393043352244</v>
      </c>
      <c r="S2399" s="31">
        <f t="shared" si="1531"/>
        <v>0.15344526738300471</v>
      </c>
      <c r="T2399" s="31">
        <f t="shared" si="1532"/>
        <v>1.7304521048960388E-2</v>
      </c>
      <c r="U2399" s="31">
        <f t="shared" si="1533"/>
        <v>3.2640982838538319E-3</v>
      </c>
      <c r="V2399" s="47">
        <f t="shared" si="1546"/>
        <v>6.8046588627326734E-4</v>
      </c>
      <c r="W2399" s="31">
        <f t="shared" si="1534"/>
        <v>0.15869311551925322</v>
      </c>
      <c r="X2399" s="34">
        <f>(S2399*H2399*'Propiedades físicas'!$F$5*60*24*365)/(1000000)</f>
        <v>56855.706072918554</v>
      </c>
      <c r="Y2399" s="34">
        <f>(U2399*H2399*'Propiedades físicas'!$F$7*60*24*365)/(1000000)</f>
        <v>378.22932939606403</v>
      </c>
      <c r="Z2399" s="31">
        <f t="shared" si="1547"/>
        <v>1645.0062663630863</v>
      </c>
      <c r="AA2399" s="31">
        <f t="shared" si="1548"/>
        <v>11364.444292907265</v>
      </c>
      <c r="AB2399" s="31">
        <f t="shared" si="1548"/>
        <v>261.05116945785272</v>
      </c>
      <c r="AC2399" s="31">
        <f t="shared" si="1548"/>
        <v>367.34797011491327</v>
      </c>
      <c r="AD2399" s="31">
        <f t="shared" si="1548"/>
        <v>41.427023391211165</v>
      </c>
      <c r="AE2399" s="31">
        <f t="shared" si="1549"/>
        <v>7.814251291546074</v>
      </c>
      <c r="AF2399" s="31">
        <f t="shared" si="1550"/>
        <v>13687.090973525876</v>
      </c>
      <c r="AG2399" s="31">
        <f t="shared" si="1551"/>
        <v>0.12018669778296381</v>
      </c>
      <c r="AH2399" s="31">
        <f t="shared" si="1552"/>
        <v>0.83030384724473827</v>
      </c>
      <c r="AI2399" s="31">
        <f t="shared" si="1552"/>
        <v>1.9072801515149455E-2</v>
      </c>
      <c r="AJ2399" s="31">
        <f t="shared" si="1552"/>
        <v>2.6839009898118785E-2</v>
      </c>
      <c r="AK2399" s="31">
        <f t="shared" si="1552"/>
        <v>3.0267222941193998E-3</v>
      </c>
      <c r="AL2399" s="31">
        <f t="shared" si="1553"/>
        <v>5.7092126491017816E-4</v>
      </c>
      <c r="AM2399" s="31">
        <f t="shared" si="1554"/>
        <v>1</v>
      </c>
      <c r="AN2399" s="31">
        <f>(Z2399*'Propiedades físicas'!$F$4)/1000</f>
        <v>1446.5856105143707</v>
      </c>
      <c r="AO2399" s="31">
        <f>(AA2399*'Propiedades físicas'!$F$6)/1000</f>
        <v>364.11679514474878</v>
      </c>
      <c r="AP2399" s="31">
        <f>(AB2399*'Propiedades físicas'!$F$9)/1000</f>
        <v>161.0555189970222</v>
      </c>
      <c r="AQ2399" s="31">
        <f>(AC2399*'Propiedades físicas'!$F$5)/1000</f>
        <v>108.17295675973851</v>
      </c>
      <c r="AR2399" s="31">
        <f>(AD2399*'Propiedades físicas'!$F$8)/1000</f>
        <v>14.686708332652177</v>
      </c>
      <c r="AS2399" s="31">
        <f>(AE2399*'Propiedades físicas'!$F$7)/1000</f>
        <v>0.71961440143847799</v>
      </c>
      <c r="AT2399" s="31">
        <f t="shared" si="1555"/>
        <v>2095.3372041499706</v>
      </c>
      <c r="AU2399" s="31">
        <f t="shared" si="1556"/>
        <v>0.69038320307075196</v>
      </c>
      <c r="AV2399" s="31">
        <f t="shared" si="1559"/>
        <v>0.17377479597249956</v>
      </c>
      <c r="AW2399" s="31">
        <f t="shared" si="1559"/>
        <v>7.6863770985424115E-2</v>
      </c>
      <c r="AX2399" s="31">
        <f t="shared" si="1559"/>
        <v>5.1625560098629453E-2</v>
      </c>
      <c r="AY2399" s="31">
        <f t="shared" si="1559"/>
        <v>7.0092337899427658E-3</v>
      </c>
      <c r="AZ2399" s="31">
        <f t="shared" si="1560"/>
        <v>3.4343608275232661E-4</v>
      </c>
      <c r="BA2399" s="31">
        <f t="shared" si="1557"/>
        <v>1.0000000000000002</v>
      </c>
      <c r="BB2399" s="34">
        <f>AU2399*'Propiedades físicas'!$C$4+'Diseño reactor'!AV2399*'Propiedades físicas'!$C$5+'Diseño reactor'!AW2399*'Propiedades físicas'!$C$8+'Diseño reactor'!AX2399*'Propiedades físicas'!$C$9+'Diseño reactor'!AY2399*'Propiedades físicas'!$C$7+'Diseño reactor'!AZ2399*'Propiedades físicas'!$C$6</f>
        <v>875.33828847844677</v>
      </c>
      <c r="BC2399" s="45">
        <f>AU2399*'Propiedades físicas'!$L$4+'Diseño reactor'!AV2399*'Propiedades físicas'!$L$5+'Diseño reactor'!AW2399*'Propiedades físicas'!$L$8+AX2399*'Propiedades físicas'!$L$9+'Diseño reactor'!AY2399*'Propiedades físicas'!$L$7+'Diseño reactor'!AZ2399*'Propiedades físicas'!$L$6</f>
        <v>2.119186372897929</v>
      </c>
      <c r="BD2399" s="29">
        <f t="shared" si="1536"/>
        <v>1.3974361436165852</v>
      </c>
      <c r="BE2399" s="58">
        <f t="shared" si="1537"/>
        <v>41.187788283745853</v>
      </c>
      <c r="BF2399" s="30">
        <f>AU2399*'Propiedades físicas'!$I$4+'Diseño reactor'!AV2399*'Propiedades físicas'!$I$5+'Diseño reactor'!AW2399*'Propiedades físicas'!$I$8+'Diseño reactor'!AX2399*'Propiedades físicas'!$I$9+'Diseño reactor'!AY2399*'Propiedades físicas'!$I$7+'Diseño reactor'!AZ2399*'Propiedades físicas'!$I$6</f>
        <v>1.9989903784443326E-2</v>
      </c>
      <c r="BG2399" s="24">
        <f>AU2399*'Propiedades físicas'!$O$4+'Diseño reactor'!AV2399*'Propiedades físicas'!$O$5+'Diseño reactor'!AW2399*'Propiedades físicas'!$O$8+'Diseño reactor'!AX2399*'Propiedades físicas'!$O$9+'Diseño reactor'!AY2399*'Propiedades físicas'!$O$7+'Diseño reactor'!AZ2399*'Propiedades físicas'!$O$6</f>
        <v>0.15453167922819155</v>
      </c>
      <c r="BH2399" s="54">
        <f t="shared" si="1538"/>
        <v>41113.023951171417</v>
      </c>
      <c r="BI2399" s="34">
        <f t="shared" si="1558"/>
        <v>274.13363982784432</v>
      </c>
      <c r="BJ2399" s="27">
        <f t="shared" si="1539"/>
        <v>4797.6888766460534</v>
      </c>
      <c r="BK2399" s="34">
        <f t="shared" si="1540"/>
        <v>570.30378347886972</v>
      </c>
      <c r="BL2399" s="27">
        <f t="shared" si="1541"/>
        <v>105.72984069064812</v>
      </c>
      <c r="BM2399" s="34">
        <f t="shared" si="1542"/>
        <v>1.1054421768707483</v>
      </c>
      <c r="BN2399" s="45">
        <f t="shared" si="1543"/>
        <v>2621.1050565823193</v>
      </c>
      <c r="BO2399" s="45">
        <f t="shared" si="1544"/>
        <v>110.11820111567712</v>
      </c>
      <c r="BP2399" s="66">
        <f t="shared" si="1545"/>
        <v>6.6873864021404934</v>
      </c>
    </row>
    <row r="2400" spans="8:68">
      <c r="H2400" s="68">
        <v>2395</v>
      </c>
      <c r="I2400" s="31">
        <f>('Propiedades físicas'!$C$10*'Diseño reactor'!H2400)/1000</f>
        <v>2096.2124494315713</v>
      </c>
      <c r="J2400" s="31">
        <f t="shared" si="1523"/>
        <v>0.21753520265737056</v>
      </c>
      <c r="K2400" s="31">
        <f>(I2400*1000)/'Propiedades físicas'!$F$10</f>
        <v>13692.808221217409</v>
      </c>
      <c r="L2400" s="31">
        <f t="shared" si="1524"/>
        <v>1956.1154601739154</v>
      </c>
      <c r="M2400" s="31">
        <f t="shared" si="1525"/>
        <v>11736.692761043492</v>
      </c>
      <c r="N2400" s="31">
        <f t="shared" si="1526"/>
        <v>0.81674967021875378</v>
      </c>
      <c r="O2400" s="32">
        <f t="shared" si="1527"/>
        <v>4.9004980213125231</v>
      </c>
      <c r="P2400" s="33">
        <f t="shared" si="1528"/>
        <v>0.68718265329424677</v>
      </c>
      <c r="Q2400" s="31">
        <f t="shared" si="1529"/>
        <v>4.7471161745512997</v>
      </c>
      <c r="R2400" s="31">
        <f t="shared" si="1530"/>
        <v>0.10901284655034675</v>
      </c>
      <c r="S2400" s="31">
        <f t="shared" si="1531"/>
        <v>0.15338184676122296</v>
      </c>
      <c r="T2400" s="31">
        <f t="shared" si="1532"/>
        <v>1.7293510911604575E-2</v>
      </c>
      <c r="U2400" s="31">
        <f t="shared" si="1533"/>
        <v>3.2606594625556973E-3</v>
      </c>
      <c r="V2400" s="47">
        <f t="shared" si="1546"/>
        <v>6.8051097704867163E-4</v>
      </c>
      <c r="W2400" s="31">
        <f t="shared" si="1534"/>
        <v>0.15863736668519804</v>
      </c>
      <c r="X2400" s="34">
        <f>(S2400*H2400*'Propiedades físicas'!$F$5*60*24*365)/(1000000)</f>
        <v>56855.946417209496</v>
      </c>
      <c r="Y2400" s="34">
        <f>(U2400*H2400*'Propiedades físicas'!$F$7*60*24*365)/(1000000)</f>
        <v>377.98867801618098</v>
      </c>
      <c r="Z2400" s="31">
        <f t="shared" si="1547"/>
        <v>1645.802454639721</v>
      </c>
      <c r="AA2400" s="31">
        <f t="shared" si="1548"/>
        <v>11369.343238050364</v>
      </c>
      <c r="AB2400" s="31">
        <f t="shared" si="1548"/>
        <v>261.08576748808048</v>
      </c>
      <c r="AC2400" s="31">
        <f t="shared" si="1548"/>
        <v>367.34952299312897</v>
      </c>
      <c r="AD2400" s="31">
        <f t="shared" si="1548"/>
        <v>41.417958633292955</v>
      </c>
      <c r="AE2400" s="31">
        <f t="shared" si="1549"/>
        <v>7.8092794128208949</v>
      </c>
      <c r="AF2400" s="31">
        <f t="shared" si="1550"/>
        <v>13692.808221217407</v>
      </c>
      <c r="AG2400" s="31">
        <f t="shared" si="1551"/>
        <v>0.12019466190211457</v>
      </c>
      <c r="AH2400" s="31">
        <f t="shared" si="1552"/>
        <v>0.83031494010361107</v>
      </c>
      <c r="AI2400" s="31">
        <f t="shared" si="1552"/>
        <v>1.9067364653769157E-2</v>
      </c>
      <c r="AJ2400" s="31">
        <f t="shared" si="1552"/>
        <v>2.6827917039246203E-2</v>
      </c>
      <c r="AK2400" s="31">
        <f t="shared" si="1552"/>
        <v>3.0247965183003598E-3</v>
      </c>
      <c r="AL2400" s="31">
        <f t="shared" si="1553"/>
        <v>5.7031978295877888E-4</v>
      </c>
      <c r="AM2400" s="31">
        <f t="shared" si="1554"/>
        <v>1.0000000000000002</v>
      </c>
      <c r="AN2400" s="31">
        <f>(Z2400*'Propiedades físicas'!$F$4)/1000</f>
        <v>1447.2857625610777</v>
      </c>
      <c r="AO2400" s="31">
        <f>(AA2400*'Propiedades físicas'!$F$6)/1000</f>
        <v>364.27375734713365</v>
      </c>
      <c r="AP2400" s="31">
        <f>(AB2400*'Propiedades físicas'!$F$9)/1000</f>
        <v>161.07686425177124</v>
      </c>
      <c r="AQ2400" s="31">
        <f>(AC2400*'Propiedades físicas'!$F$5)/1000</f>
        <v>108.17341403578671</v>
      </c>
      <c r="AR2400" s="31">
        <f>(AD2400*'Propiedades físicas'!$F$8)/1000</f>
        <v>14.683494694675014</v>
      </c>
      <c r="AS2400" s="31">
        <f>(AE2400*'Propiedades físicas'!$F$7)/1000</f>
        <v>0.71915654112667615</v>
      </c>
      <c r="AT2400" s="31">
        <f t="shared" si="1555"/>
        <v>2096.2124494315713</v>
      </c>
      <c r="AU2400" s="31">
        <f t="shared" si="1556"/>
        <v>0.69042895101283142</v>
      </c>
      <c r="AV2400" s="31">
        <f t="shared" si="1559"/>
        <v>0.17377711760366349</v>
      </c>
      <c r="AW2400" s="31">
        <f t="shared" si="1559"/>
        <v>7.6841860325488648E-2</v>
      </c>
      <c r="AX2400" s="31">
        <f t="shared" si="1559"/>
        <v>5.160422268511955E-2</v>
      </c>
      <c r="AY2400" s="31">
        <f t="shared" si="1559"/>
        <v>7.0047741099222693E-3</v>
      </c>
      <c r="AZ2400" s="31">
        <f t="shared" si="1560"/>
        <v>3.4307426297448498E-4</v>
      </c>
      <c r="BA2400" s="31">
        <f t="shared" si="1557"/>
        <v>1</v>
      </c>
      <c r="BB2400" s="34">
        <f>AU2400*'Propiedades físicas'!$C$4+'Diseño reactor'!AV2400*'Propiedades físicas'!$C$5+'Diseño reactor'!AW2400*'Propiedades físicas'!$C$8+'Diseño reactor'!AX2400*'Propiedades físicas'!$C$9+'Diseño reactor'!AY2400*'Propiedades físicas'!$C$7+'Diseño reactor'!AZ2400*'Propiedades físicas'!$C$6</f>
        <v>875.33816746743662</v>
      </c>
      <c r="BC2400" s="45">
        <f>AU2400*'Propiedades físicas'!$L$4+'Diseño reactor'!AV2400*'Propiedades físicas'!$L$5+'Diseño reactor'!AW2400*'Propiedades físicas'!$L$8+AX2400*'Propiedades físicas'!$L$9+'Diseño reactor'!AY2400*'Propiedades físicas'!$L$7+'Diseño reactor'!AZ2400*'Propiedades físicas'!$L$6</f>
        <v>2.1192189098245384</v>
      </c>
      <c r="BD2400" s="29">
        <f t="shared" si="1536"/>
        <v>1.39692397025426</v>
      </c>
      <c r="BE2400" s="58">
        <f t="shared" si="1537"/>
        <v>41.187236998443034</v>
      </c>
      <c r="BF2400" s="30">
        <f>AU2400*'Propiedades físicas'!$I$4+'Diseño reactor'!AV2400*'Propiedades físicas'!$I$5+'Diseño reactor'!AW2400*'Propiedades físicas'!$I$8+'Diseño reactor'!AX2400*'Propiedades físicas'!$I$9+'Diseño reactor'!AY2400*'Propiedades físicas'!$I$7+'Diseño reactor'!AZ2400*'Propiedades físicas'!$I$6</f>
        <v>1.9989955003457266E-2</v>
      </c>
      <c r="BG2400" s="24">
        <f>AU2400*'Propiedades físicas'!$O$4+'Diseño reactor'!AV2400*'Propiedades físicas'!$O$5+'Diseño reactor'!AW2400*'Propiedades físicas'!$O$8+'Diseño reactor'!AX2400*'Propiedades físicas'!$O$9+'Diseño reactor'!AY2400*'Propiedades físicas'!$O$7+'Diseño reactor'!AZ2400*'Propiedades físicas'!$O$6</f>
        <v>0.1545332650811852</v>
      </c>
      <c r="BH2400" s="54">
        <f t="shared" si="1538"/>
        <v>41112.912926187157</v>
      </c>
      <c r="BI2400" s="34">
        <f t="shared" si="1558"/>
        <v>274.13573787891244</v>
      </c>
      <c r="BJ2400" s="27">
        <f t="shared" si="1539"/>
        <v>4797.6924787316157</v>
      </c>
      <c r="BK2400" s="34">
        <f t="shared" si="1540"/>
        <v>570.31006430295486</v>
      </c>
      <c r="BL2400" s="27">
        <f t="shared" si="1541"/>
        <v>105.73005656218508</v>
      </c>
      <c r="BM2400" s="34">
        <f t="shared" si="1542"/>
        <v>1.1054421768707483</v>
      </c>
      <c r="BN2400" s="45">
        <f t="shared" si="1543"/>
        <v>2622.3053420299079</v>
      </c>
      <c r="BO2400" s="45">
        <f t="shared" si="1544"/>
        <v>110.12505398904185</v>
      </c>
      <c r="BP2400" s="66">
        <f t="shared" si="1545"/>
        <v>6.6873854776437645</v>
      </c>
    </row>
    <row r="2401" spans="8:68">
      <c r="H2401" s="68">
        <v>2396</v>
      </c>
      <c r="I2401" s="31">
        <f>('Propiedades físicas'!$C$10*'Diseño reactor'!H2401)/1000</f>
        <v>2097.087694713171</v>
      </c>
      <c r="J2401" s="31">
        <f t="shared" si="1523"/>
        <v>0.21744441167128653</v>
      </c>
      <c r="K2401" s="31">
        <f>(I2401*1000)/'Propiedades físicas'!$F$10</f>
        <v>13698.525468908942</v>
      </c>
      <c r="L2401" s="31">
        <f t="shared" si="1524"/>
        <v>1956.9322098441344</v>
      </c>
      <c r="M2401" s="31">
        <f t="shared" si="1525"/>
        <v>11741.593259064806</v>
      </c>
      <c r="N2401" s="31">
        <f t="shared" si="1526"/>
        <v>0.81674967021875389</v>
      </c>
      <c r="O2401" s="32">
        <f t="shared" si="1527"/>
        <v>4.9004980213125231</v>
      </c>
      <c r="P2401" s="33">
        <f t="shared" si="1528"/>
        <v>0.6872281541559695</v>
      </c>
      <c r="Q2401" s="31">
        <f t="shared" si="1529"/>
        <v>4.7471795431444193</v>
      </c>
      <c r="R2401" s="31">
        <f t="shared" si="1530"/>
        <v>0.10898177942755696</v>
      </c>
      <c r="S2401" s="31">
        <f t="shared" si="1531"/>
        <v>0.15331847816810304</v>
      </c>
      <c r="T2401" s="31">
        <f t="shared" si="1532"/>
        <v>1.7282511165136478E-2</v>
      </c>
      <c r="U2401" s="31">
        <f t="shared" si="1533"/>
        <v>3.2572254700910419E-3</v>
      </c>
      <c r="V2401" s="47">
        <f t="shared" si="1546"/>
        <v>6.8055603615445532E-4</v>
      </c>
      <c r="W2401" s="31">
        <f t="shared" si="1534"/>
        <v>0.15858165700647803</v>
      </c>
      <c r="X2401" s="34">
        <f>(S2401*H2401*'Propiedades físicas'!$F$5*60*24*365)/(1000000)</f>
        <v>56856.18642400614</v>
      </c>
      <c r="Y2401" s="34">
        <f>(U2401*H2401*'Propiedades físicas'!$F$7*60*24*365)/(1000000)</f>
        <v>377.74825375258052</v>
      </c>
      <c r="Z2401" s="31">
        <f t="shared" si="1547"/>
        <v>1646.5986573577029</v>
      </c>
      <c r="AA2401" s="31">
        <f t="shared" si="1548"/>
        <v>11374.242185374029</v>
      </c>
      <c r="AB2401" s="31">
        <f t="shared" si="1548"/>
        <v>261.12034350842646</v>
      </c>
      <c r="AC2401" s="31">
        <f t="shared" si="1548"/>
        <v>367.35107369077491</v>
      </c>
      <c r="AD2401" s="31">
        <f t="shared" si="1548"/>
        <v>41.408896751667001</v>
      </c>
      <c r="AE2401" s="31">
        <f t="shared" si="1549"/>
        <v>7.8043122263381361</v>
      </c>
      <c r="AF2401" s="31">
        <f t="shared" si="1550"/>
        <v>13698.52546890894</v>
      </c>
      <c r="AG2401" s="31">
        <f t="shared" si="1551"/>
        <v>0.12020262042764601</v>
      </c>
      <c r="AH2401" s="31">
        <f t="shared" si="1552"/>
        <v>0.83032602386218468</v>
      </c>
      <c r="AI2401" s="31">
        <f t="shared" si="1552"/>
        <v>1.9061930723936828E-2</v>
      </c>
      <c r="AJ2401" s="31">
        <f t="shared" si="1552"/>
        <v>2.6816833280672338E-2</v>
      </c>
      <c r="AK2401" s="31">
        <f t="shared" si="1552"/>
        <v>3.0228725599445953E-3</v>
      </c>
      <c r="AL2401" s="31">
        <f t="shared" si="1553"/>
        <v>5.697191456154393E-4</v>
      </c>
      <c r="AM2401" s="31">
        <f t="shared" si="1554"/>
        <v>0.99999999999999978</v>
      </c>
      <c r="AN2401" s="31">
        <f>(Z2401*'Propiedades físicas'!$F$4)/1000</f>
        <v>1447.9859273072166</v>
      </c>
      <c r="AO2401" s="31">
        <f>(AA2401*'Propiedades físicas'!$F$6)/1000</f>
        <v>364.43071961938386</v>
      </c>
      <c r="AP2401" s="31">
        <f>(AB2401*'Propiedades físicas'!$F$9)/1000</f>
        <v>161.09819592752368</v>
      </c>
      <c r="AQ2401" s="31">
        <f>(AC2401*'Propiedades físicas'!$F$5)/1000</f>
        <v>108.1738706697225</v>
      </c>
      <c r="AR2401" s="31">
        <f>(AD2401*'Propiedades físicas'!$F$8)/1000</f>
        <v>14.68028207640098</v>
      </c>
      <c r="AS2401" s="31">
        <f>(AE2401*'Propiedades físicas'!$F$7)/1000</f>
        <v>0.71869911292347899</v>
      </c>
      <c r="AT2401" s="31">
        <f t="shared" si="1555"/>
        <v>2097.087694713171</v>
      </c>
      <c r="AU2401" s="31">
        <f t="shared" si="1556"/>
        <v>0.69047466682372804</v>
      </c>
      <c r="AV2401" s="31">
        <f t="shared" si="1559"/>
        <v>0.17377943733022039</v>
      </c>
      <c r="AW2401" s="31">
        <f t="shared" si="1559"/>
        <v>7.6819961479750079E-2</v>
      </c>
      <c r="AX2401" s="31">
        <f t="shared" si="1559"/>
        <v>5.1582902776279929E-2</v>
      </c>
      <c r="AY2401" s="31">
        <f t="shared" si="1559"/>
        <v>7.0003186387533854E-3</v>
      </c>
      <c r="AZ2401" s="31">
        <f t="shared" si="1560"/>
        <v>3.427129512682487E-4</v>
      </c>
      <c r="BA2401" s="31">
        <f t="shared" si="1557"/>
        <v>1.0000000000000002</v>
      </c>
      <c r="BB2401" s="34">
        <f>AU2401*'Propiedades físicas'!$C$4+'Diseño reactor'!AV2401*'Propiedades físicas'!$C$5+'Diseño reactor'!AW2401*'Propiedades físicas'!$C$8+'Diseño reactor'!AX2401*'Propiedades físicas'!$C$9+'Diseño reactor'!AY2401*'Propiedades físicas'!$C$7+'Diseño reactor'!AZ2401*'Propiedades físicas'!$C$6</f>
        <v>875.33804661965507</v>
      </c>
      <c r="BC2401" s="45">
        <f>AU2401*'Propiedades físicas'!$L$4+'Diseño reactor'!AV2401*'Propiedades físicas'!$L$5+'Diseño reactor'!AW2401*'Propiedades físicas'!$L$8+AX2401*'Propiedades físicas'!$L$9+'Diseño reactor'!AY2401*'Propiedades físicas'!$L$7+'Diseño reactor'!AZ2401*'Propiedades físicas'!$L$6</f>
        <v>2.119251422980871</v>
      </c>
      <c r="BD2401" s="29">
        <f t="shared" si="1536"/>
        <v>1.3964121726729239</v>
      </c>
      <c r="BE2401" s="58">
        <f t="shared" si="1537"/>
        <v>41.18668612262401</v>
      </c>
      <c r="BF2401" s="30">
        <f>AU2401*'Propiedades físicas'!$I$4+'Diseño reactor'!AV2401*'Propiedades físicas'!$I$5+'Diseño reactor'!AW2401*'Propiedades físicas'!$I$8+'Diseño reactor'!AX2401*'Propiedades físicas'!$I$9+'Diseño reactor'!AY2401*'Propiedades físicas'!$I$7+'Diseño reactor'!AZ2401*'Propiedades físicas'!$I$6</f>
        <v>1.9990006145516111E-2</v>
      </c>
      <c r="BG2401" s="24">
        <f>AU2401*'Propiedades físicas'!$O$4+'Diseño reactor'!AV2401*'Propiedades físicas'!$O$5+'Diseño reactor'!AW2401*'Propiedades físicas'!$O$8+'Diseño reactor'!AX2401*'Propiedades físicas'!$O$9+'Diseño reactor'!AY2401*'Propiedades físicas'!$O$7+'Diseño reactor'!AZ2401*'Propiedades físicas'!$O$6</f>
        <v>0.15453484982007001</v>
      </c>
      <c r="BH2401" s="54">
        <f t="shared" si="1538"/>
        <v>41112.80206770941</v>
      </c>
      <c r="BI2401" s="34">
        <f t="shared" si="1558"/>
        <v>274.13783375469671</v>
      </c>
      <c r="BJ2401" s="27">
        <f t="shared" si="1539"/>
        <v>4797.6960809667307</v>
      </c>
      <c r="BK2401" s="34">
        <f t="shared" si="1540"/>
        <v>570.31634104194779</v>
      </c>
      <c r="BL2401" s="27">
        <f t="shared" si="1541"/>
        <v>105.73027228944824</v>
      </c>
      <c r="BM2401" s="34">
        <f t="shared" si="1542"/>
        <v>1.1054421768707483</v>
      </c>
      <c r="BN2401" s="45">
        <f t="shared" si="1543"/>
        <v>2623.505642794607</v>
      </c>
      <c r="BO2401" s="45">
        <f t="shared" si="1544"/>
        <v>110.13190204987129</v>
      </c>
      <c r="BP2401" s="66">
        <f t="shared" si="1545"/>
        <v>6.6873845543940664</v>
      </c>
    </row>
    <row r="2402" spans="8:68">
      <c r="H2402" s="68">
        <v>2397</v>
      </c>
      <c r="I2402" s="31">
        <f>('Propiedades físicas'!$C$10*'Diseño reactor'!H2402)/1000</f>
        <v>2097.9629399947707</v>
      </c>
      <c r="J2402" s="31">
        <f t="shared" si="1523"/>
        <v>0.21735369643904986</v>
      </c>
      <c r="K2402" s="31">
        <f>(I2402*1000)/'Propiedades físicas'!$F$10</f>
        <v>13704.242716600469</v>
      </c>
      <c r="L2402" s="31">
        <f t="shared" si="1524"/>
        <v>1957.7489595143527</v>
      </c>
      <c r="M2402" s="31">
        <f t="shared" si="1525"/>
        <v>11746.493757086115</v>
      </c>
      <c r="N2402" s="31">
        <f t="shared" si="1526"/>
        <v>0.81674967021875378</v>
      </c>
      <c r="O2402" s="32">
        <f t="shared" si="1527"/>
        <v>4.9004980213125222</v>
      </c>
      <c r="P2402" s="33">
        <f t="shared" si="1528"/>
        <v>0.68727362307126494</v>
      </c>
      <c r="Q2402" s="31">
        <f t="shared" si="1529"/>
        <v>4.7472428597723972</v>
      </c>
      <c r="R2402" s="31">
        <f t="shared" si="1530"/>
        <v>0.10895072905284089</v>
      </c>
      <c r="S2402" s="31">
        <f t="shared" si="1531"/>
        <v>0.15325516154012381</v>
      </c>
      <c r="T2402" s="31">
        <f t="shared" si="1532"/>
        <v>1.7271521796661027E-2</v>
      </c>
      <c r="U2402" s="31">
        <f t="shared" si="1533"/>
        <v>3.2537962979869569E-3</v>
      </c>
      <c r="V2402" s="47">
        <f t="shared" si="1546"/>
        <v>6.8060106362397108E-4</v>
      </c>
      <c r="W2402" s="31">
        <f t="shared" si="1534"/>
        <v>0.15852598644185645</v>
      </c>
      <c r="X2402" s="34">
        <f>(S2402*H2402*'Propiedades físicas'!$F$5*60*24*365)/(1000000)</f>
        <v>56856.426093900649</v>
      </c>
      <c r="Y2402" s="34">
        <f>(U2402*H2402*'Propiedades físicas'!$F$7*60*24*365)/(1000000)</f>
        <v>377.50805632341184</v>
      </c>
      <c r="Z2402" s="31">
        <f t="shared" si="1547"/>
        <v>1647.394874501822</v>
      </c>
      <c r="AA2402" s="31">
        <f t="shared" si="1548"/>
        <v>11379.141134874437</v>
      </c>
      <c r="AB2402" s="31">
        <f t="shared" si="1548"/>
        <v>261.1548975396596</v>
      </c>
      <c r="AC2402" s="31">
        <f t="shared" si="1548"/>
        <v>367.35262221167676</v>
      </c>
      <c r="AD2402" s="31">
        <f t="shared" si="1548"/>
        <v>41.399837746596482</v>
      </c>
      <c r="AE2402" s="31">
        <f t="shared" si="1549"/>
        <v>7.7993497262747358</v>
      </c>
      <c r="AF2402" s="31">
        <f t="shared" si="1550"/>
        <v>13704.242716600465</v>
      </c>
      <c r="AG2402" s="31">
        <f t="shared" si="1551"/>
        <v>0.12021057336544912</v>
      </c>
      <c r="AH2402" s="31">
        <f t="shared" si="1552"/>
        <v>0.83033709853157045</v>
      </c>
      <c r="AI2402" s="31">
        <f t="shared" si="1552"/>
        <v>1.9056499723498974E-2</v>
      </c>
      <c r="AJ2402" s="31">
        <f t="shared" si="1552"/>
        <v>2.6805758611286756E-2</v>
      </c>
      <c r="AK2402" s="31">
        <f t="shared" si="1552"/>
        <v>3.020950416796639E-3</v>
      </c>
      <c r="AL2402" s="31">
        <f t="shared" si="1553"/>
        <v>5.6911935139816879E-4</v>
      </c>
      <c r="AM2402" s="31">
        <f t="shared" si="1554"/>
        <v>1.0000000000000002</v>
      </c>
      <c r="AN2402" s="31">
        <f>(Z2402*'Propiedades físicas'!$F$4)/1000</f>
        <v>1448.6861047394123</v>
      </c>
      <c r="AO2402" s="31">
        <f>(AA2402*'Propiedades físicas'!$F$6)/1000</f>
        <v>364.58768196137692</v>
      </c>
      <c r="AP2402" s="31">
        <f>(AB2402*'Propiedades físicas'!$F$9)/1000</f>
        <v>161.11951403709298</v>
      </c>
      <c r="AQ2402" s="31">
        <f>(AC2402*'Propiedades físicas'!$F$5)/1000</f>
        <v>108.17432666267247</v>
      </c>
      <c r="AR2402" s="31">
        <f>(AD2402*'Propiedades físicas'!$F$8)/1000</f>
        <v>14.67707047792338</v>
      </c>
      <c r="AS2402" s="31">
        <f>(AE2402*'Propiedades físicas'!$F$7)/1000</f>
        <v>0.71824211629264034</v>
      </c>
      <c r="AT2402" s="31">
        <f t="shared" si="1555"/>
        <v>2097.9629399947703</v>
      </c>
      <c r="AU2402" s="31">
        <f t="shared" si="1556"/>
        <v>0.69052035053728045</v>
      </c>
      <c r="AV2402" s="31">
        <f t="shared" si="1559"/>
        <v>0.17378175515449559</v>
      </c>
      <c r="AW2402" s="31">
        <f t="shared" si="1559"/>
        <v>7.6798074439529712E-2</v>
      </c>
      <c r="AX2402" s="31">
        <f t="shared" si="1559"/>
        <v>5.1561600350739333E-2</v>
      </c>
      <c r="AY2402" s="31">
        <f t="shared" si="1559"/>
        <v>6.9958673712129374E-3</v>
      </c>
      <c r="AZ2402" s="31">
        <f t="shared" si="1560"/>
        <v>3.4235214674213014E-4</v>
      </c>
      <c r="BA2402" s="31">
        <f t="shared" si="1557"/>
        <v>1</v>
      </c>
      <c r="BB2402" s="34">
        <f>AU2402*'Propiedades físicas'!$C$4+'Diseño reactor'!AV2402*'Propiedades físicas'!$C$5+'Diseño reactor'!AW2402*'Propiedades físicas'!$C$8+'Diseño reactor'!AX2402*'Propiedades físicas'!$C$9+'Diseño reactor'!AY2402*'Propiedades físicas'!$C$7+'Diseño reactor'!AZ2402*'Propiedades físicas'!$C$6</f>
        <v>875.33792593482917</v>
      </c>
      <c r="BC2402" s="45">
        <f>AU2402*'Propiedades físicas'!$L$4+'Diseño reactor'!AV2402*'Propiedades físicas'!$L$5+'Diseño reactor'!AW2402*'Propiedades físicas'!$L$8+AX2402*'Propiedades físicas'!$L$9+'Diseño reactor'!AY2402*'Propiedades físicas'!$L$7+'Diseño reactor'!AZ2402*'Propiedades físicas'!$L$6</f>
        <v>2.1192839123928082</v>
      </c>
      <c r="BD2402" s="29">
        <f t="shared" si="1536"/>
        <v>1.3959007504587528</v>
      </c>
      <c r="BE2402" s="58">
        <f t="shared" si="1537"/>
        <v>41.186135655831571</v>
      </c>
      <c r="BF2402" s="30">
        <f>AU2402*'Propiedades físicas'!$I$4+'Diseño reactor'!AV2402*'Propiedades físicas'!$I$5+'Diseño reactor'!AW2402*'Propiedades físicas'!$I$8+'Diseño reactor'!AX2402*'Propiedades físicas'!$I$9+'Diseño reactor'!AY2402*'Propiedades físicas'!$I$7+'Diseño reactor'!AZ2402*'Propiedades físicas'!$I$6</f>
        <v>1.9990057210749146E-2</v>
      </c>
      <c r="BG2402" s="24">
        <f>AU2402*'Propiedades físicas'!$O$4+'Diseño reactor'!AV2402*'Propiedades físicas'!$O$5+'Diseño reactor'!AW2402*'Propiedades físicas'!$O$8+'Diseño reactor'!AX2402*'Propiedades físicas'!$O$9+'Diseño reactor'!AY2402*'Propiedades físicas'!$O$7+'Diseño reactor'!AZ2402*'Propiedades físicas'!$O$6</f>
        <v>0.15453643344599996</v>
      </c>
      <c r="BH2402" s="54">
        <f t="shared" si="1538"/>
        <v>41112.691375456903</v>
      </c>
      <c r="BI2402" s="34">
        <f t="shared" si="1558"/>
        <v>274.13992745831086</v>
      </c>
      <c r="BJ2402" s="27">
        <f t="shared" si="1539"/>
        <v>4797.6996833480734</v>
      </c>
      <c r="BK2402" s="34">
        <f t="shared" si="1540"/>
        <v>570.32261369970354</v>
      </c>
      <c r="BL2402" s="27">
        <f t="shared" si="1541"/>
        <v>105.73048787257767</v>
      </c>
      <c r="BM2402" s="34">
        <f t="shared" si="1542"/>
        <v>1.1054421768707483</v>
      </c>
      <c r="BN2402" s="45">
        <f t="shared" si="1543"/>
        <v>2624.7059588598295</v>
      </c>
      <c r="BO2402" s="45">
        <f t="shared" si="1544"/>
        <v>110.13874530323292</v>
      </c>
      <c r="BP2402" s="66">
        <f t="shared" si="1545"/>
        <v>6.6873836323893121</v>
      </c>
    </row>
    <row r="2403" spans="8:68">
      <c r="H2403" s="68">
        <v>2398</v>
      </c>
      <c r="I2403" s="31">
        <f>('Propiedades físicas'!$C$10*'Diseño reactor'!H2403)/1000</f>
        <v>2098.8381852763705</v>
      </c>
      <c r="J2403" s="31">
        <f t="shared" si="1523"/>
        <v>0.21726305686588931</v>
      </c>
      <c r="K2403" s="31">
        <f>(I2403*1000)/'Propiedades físicas'!$F$10</f>
        <v>13709.959964292002</v>
      </c>
      <c r="L2403" s="31">
        <f t="shared" si="1524"/>
        <v>1958.5657091845717</v>
      </c>
      <c r="M2403" s="31">
        <f t="shared" si="1525"/>
        <v>11751.394255107429</v>
      </c>
      <c r="N2403" s="31">
        <f t="shared" si="1526"/>
        <v>0.81674967021875378</v>
      </c>
      <c r="O2403" s="32">
        <f t="shared" si="1527"/>
        <v>4.9004980213125222</v>
      </c>
      <c r="P2403" s="33">
        <f t="shared" si="1528"/>
        <v>0.68731906007376642</v>
      </c>
      <c r="Q2403" s="31">
        <f t="shared" si="1529"/>
        <v>4.7473061244986541</v>
      </c>
      <c r="R2403" s="31">
        <f t="shared" si="1530"/>
        <v>0.10891969541389623</v>
      </c>
      <c r="S2403" s="31">
        <f t="shared" si="1531"/>
        <v>0.153191896813867</v>
      </c>
      <c r="T2403" s="31">
        <f t="shared" si="1532"/>
        <v>1.7260542793302833E-2</v>
      </c>
      <c r="U2403" s="31">
        <f t="shared" si="1533"/>
        <v>3.2503719377883727E-3</v>
      </c>
      <c r="V2403" s="47">
        <f t="shared" si="1546"/>
        <v>6.8064605949052603E-4</v>
      </c>
      <c r="W2403" s="31">
        <f t="shared" si="1534"/>
        <v>0.15847035495015435</v>
      </c>
      <c r="X2403" s="34">
        <f>(S2403*H2403*'Propiedades físicas'!$F$5*60*24*365)/(1000000)</f>
        <v>56856.665427483997</v>
      </c>
      <c r="Y2403" s="34">
        <f>(U2403*H2403*'Propiedades físicas'!$F$7*60*24*365)/(1000000)</f>
        <v>377.26808544725418</v>
      </c>
      <c r="Z2403" s="31">
        <f t="shared" si="1547"/>
        <v>1648.1911060568918</v>
      </c>
      <c r="AA2403" s="31">
        <f t="shared" si="1548"/>
        <v>11384.040086547773</v>
      </c>
      <c r="AB2403" s="31">
        <f t="shared" si="1548"/>
        <v>261.18942960252315</v>
      </c>
      <c r="AC2403" s="31">
        <f t="shared" si="1548"/>
        <v>367.35416855965303</v>
      </c>
      <c r="AD2403" s="31">
        <f t="shared" si="1548"/>
        <v>41.390781618340192</v>
      </c>
      <c r="AE2403" s="31">
        <f t="shared" si="1549"/>
        <v>7.7943919068165179</v>
      </c>
      <c r="AF2403" s="31">
        <f t="shared" si="1550"/>
        <v>13709.959964291998</v>
      </c>
      <c r="AG2403" s="31">
        <f t="shared" si="1551"/>
        <v>0.12021852072140655</v>
      </c>
      <c r="AH2403" s="31">
        <f t="shared" si="1552"/>
        <v>0.83034816412286006</v>
      </c>
      <c r="AI2403" s="31">
        <f t="shared" si="1552"/>
        <v>1.9051071650303782E-2</v>
      </c>
      <c r="AJ2403" s="31">
        <f t="shared" si="1552"/>
        <v>2.6794693019996992E-2</v>
      </c>
      <c r="AK2403" s="31">
        <f t="shared" si="1552"/>
        <v>3.019030086604463E-3</v>
      </c>
      <c r="AL2403" s="31">
        <f t="shared" si="1553"/>
        <v>5.6852039882809618E-4</v>
      </c>
      <c r="AM2403" s="31">
        <f t="shared" si="1554"/>
        <v>0.99999999999999989</v>
      </c>
      <c r="AN2403" s="31">
        <f>(Z2403*'Propiedades físicas'!$F$4)/1000</f>
        <v>1449.3862948443095</v>
      </c>
      <c r="AO2403" s="31">
        <f>(AA2403*'Propiedades físicas'!$F$6)/1000</f>
        <v>364.74464437299065</v>
      </c>
      <c r="AP2403" s="31">
        <f>(AB2403*'Propiedades físicas'!$F$9)/1000</f>
        <v>161.14081859327663</v>
      </c>
      <c r="AQ2403" s="31">
        <f>(AC2403*'Propiedades físicas'!$F$5)/1000</f>
        <v>108.17478201576104</v>
      </c>
      <c r="AR2403" s="31">
        <f>(AD2403*'Propiedades físicas'!$F$8)/1000</f>
        <v>14.67385989933396</v>
      </c>
      <c r="AS2403" s="31">
        <f>(AE2403*'Propiedades físicas'!$F$7)/1000</f>
        <v>0.71778555069873307</v>
      </c>
      <c r="AT2403" s="31">
        <f t="shared" si="1555"/>
        <v>2098.8381852763705</v>
      </c>
      <c r="AU2403" s="31">
        <f t="shared" si="1556"/>
        <v>0.69056600218728037</v>
      </c>
      <c r="AV2403" s="31">
        <f t="shared" si="1559"/>
        <v>0.17378407107881061</v>
      </c>
      <c r="AW2403" s="31">
        <f t="shared" si="1559"/>
        <v>7.6776199196155734E-2</v>
      </c>
      <c r="AX2403" s="31">
        <f t="shared" si="1559"/>
        <v>5.1540315387161119E-2</v>
      </c>
      <c r="AY2403" s="31">
        <f t="shared" si="1559"/>
        <v>6.9914203020857175E-3</v>
      </c>
      <c r="AZ2403" s="31">
        <f t="shared" si="1560"/>
        <v>3.4199184850651867E-4</v>
      </c>
      <c r="BA2403" s="31">
        <f t="shared" si="1557"/>
        <v>1</v>
      </c>
      <c r="BB2403" s="34">
        <f>AU2403*'Propiedades físicas'!$C$4+'Diseño reactor'!AV2403*'Propiedades físicas'!$C$5+'Diseño reactor'!AW2403*'Propiedades físicas'!$C$8+'Diseño reactor'!AX2403*'Propiedades físicas'!$C$9+'Diseño reactor'!AY2403*'Propiedades físicas'!$C$7+'Diseño reactor'!AZ2403*'Propiedades físicas'!$C$6</f>
        <v>875.33780541268879</v>
      </c>
      <c r="BC2403" s="45">
        <f>AU2403*'Propiedades físicas'!$L$4+'Diseño reactor'!AV2403*'Propiedades físicas'!$L$5+'Diseño reactor'!AW2403*'Propiedades físicas'!$L$8+AX2403*'Propiedades físicas'!$L$9+'Diseño reactor'!AY2403*'Propiedades físicas'!$L$7+'Diseño reactor'!AZ2403*'Propiedades físicas'!$L$6</f>
        <v>2.1193163780861974</v>
      </c>
      <c r="BD2403" s="29">
        <f t="shared" si="1536"/>
        <v>1.3953897031985292</v>
      </c>
      <c r="BE2403" s="58">
        <f t="shared" si="1537"/>
        <v>41.185585597609204</v>
      </c>
      <c r="BF2403" s="30">
        <f>AU2403*'Propiedades físicas'!$I$4+'Diseño reactor'!AV2403*'Propiedades físicas'!$I$5+'Diseño reactor'!AW2403*'Propiedades físicas'!$I$8+'Diseño reactor'!AX2403*'Propiedades físicas'!$I$9+'Diseño reactor'!AY2403*'Propiedades físicas'!$I$7+'Diseño reactor'!AZ2403*'Propiedades físicas'!$I$6</f>
        <v>1.9990108199285411E-2</v>
      </c>
      <c r="BG2403" s="24">
        <f>AU2403*'Propiedades físicas'!$O$4+'Diseño reactor'!AV2403*'Propiedades físicas'!$O$5+'Diseño reactor'!AW2403*'Propiedades físicas'!$O$8+'Diseño reactor'!AX2403*'Propiedades físicas'!$O$9+'Diseño reactor'!AY2403*'Propiedades físicas'!$O$7+'Diseño reactor'!AZ2403*'Propiedades físicas'!$O$6</f>
        <v>0.15453801596012767</v>
      </c>
      <c r="BH2403" s="54">
        <f t="shared" si="1538"/>
        <v>41112.580849149002</v>
      </c>
      <c r="BI2403" s="34">
        <f t="shared" si="1558"/>
        <v>274.14201899286348</v>
      </c>
      <c r="BJ2403" s="27">
        <f t="shared" si="1539"/>
        <v>4797.7032858723505</v>
      </c>
      <c r="BK2403" s="34">
        <f t="shared" si="1540"/>
        <v>570.32888228007562</v>
      </c>
      <c r="BL2403" s="27">
        <f t="shared" si="1541"/>
        <v>105.73070331171348</v>
      </c>
      <c r="BM2403" s="34">
        <f t="shared" si="1542"/>
        <v>1.1054421768707483</v>
      </c>
      <c r="BN2403" s="45">
        <f t="shared" si="1543"/>
        <v>2625.9062902090172</v>
      </c>
      <c r="BO2403" s="45">
        <f t="shared" si="1544"/>
        <v>110.1455837541874</v>
      </c>
      <c r="BP2403" s="66">
        <f t="shared" si="1545"/>
        <v>6.6873827116274382</v>
      </c>
    </row>
    <row r="2404" spans="8:68">
      <c r="H2404" s="68">
        <v>2399</v>
      </c>
      <c r="I2404" s="31">
        <f>('Propiedades físicas'!$C$10*'Diseño reactor'!H2404)/1000</f>
        <v>2099.7134305579702</v>
      </c>
      <c r="J2404" s="31">
        <f t="shared" si="1523"/>
        <v>0.21717249285719156</v>
      </c>
      <c r="K2404" s="31">
        <f>(I2404*1000)/'Propiedades físicas'!$F$10</f>
        <v>13715.677211983533</v>
      </c>
      <c r="L2404" s="31">
        <f t="shared" si="1524"/>
        <v>1959.3824588547905</v>
      </c>
      <c r="M2404" s="31">
        <f t="shared" si="1525"/>
        <v>11756.294753128743</v>
      </c>
      <c r="N2404" s="31">
        <f t="shared" si="1526"/>
        <v>0.81674967021875389</v>
      </c>
      <c r="O2404" s="32">
        <f t="shared" si="1527"/>
        <v>4.9004980213125231</v>
      </c>
      <c r="P2404" s="33">
        <f t="shared" si="1528"/>
        <v>0.68736446519705952</v>
      </c>
      <c r="Q2404" s="31">
        <f t="shared" si="1529"/>
        <v>4.7473693373865062</v>
      </c>
      <c r="R2404" s="31">
        <f t="shared" si="1530"/>
        <v>0.10888867849843034</v>
      </c>
      <c r="S2404" s="31">
        <f t="shared" si="1531"/>
        <v>0.15312868392601656</v>
      </c>
      <c r="T2404" s="31">
        <f t="shared" si="1532"/>
        <v>1.7249574142206105E-2</v>
      </c>
      <c r="U2404" s="31">
        <f t="shared" si="1533"/>
        <v>3.2469523810580072E-3</v>
      </c>
      <c r="V2404" s="47">
        <f t="shared" si="1546"/>
        <v>6.8069102378737938E-4</v>
      </c>
      <c r="W2404" s="31">
        <f t="shared" si="1534"/>
        <v>0.15841476249025066</v>
      </c>
      <c r="X2404" s="34">
        <f>(S2404*H2404*'Propiedades físicas'!$F$5*60*24*365)/(1000000)</f>
        <v>56856.904425345892</v>
      </c>
      <c r="Y2404" s="34">
        <f>(U2404*H2404*'Propiedades físicas'!$F$7*60*24*365)/(1000000)</f>
        <v>377.02834084311547</v>
      </c>
      <c r="Z2404" s="31">
        <f t="shared" si="1547"/>
        <v>1648.9873520077458</v>
      </c>
      <c r="AA2404" s="31">
        <f t="shared" si="1548"/>
        <v>11388.939040390229</v>
      </c>
      <c r="AB2404" s="31">
        <f t="shared" si="1548"/>
        <v>261.22393971773437</v>
      </c>
      <c r="AC2404" s="31">
        <f t="shared" si="1548"/>
        <v>367.35571273851372</v>
      </c>
      <c r="AD2404" s="31">
        <f t="shared" si="1548"/>
        <v>41.381728367152448</v>
      </c>
      <c r="AE2404" s="31">
        <f t="shared" si="1549"/>
        <v>7.7894387621581593</v>
      </c>
      <c r="AF2404" s="31">
        <f t="shared" si="1550"/>
        <v>13715.677211983533</v>
      </c>
      <c r="AG2404" s="31">
        <f t="shared" si="1551"/>
        <v>0.12022646250139278</v>
      </c>
      <c r="AH2404" s="31">
        <f t="shared" si="1552"/>
        <v>0.83035922064712864</v>
      </c>
      <c r="AI2404" s="31">
        <f t="shared" si="1552"/>
        <v>1.9045646502201162E-2</v>
      </c>
      <c r="AJ2404" s="31">
        <f t="shared" si="1552"/>
        <v>2.6783636495728489E-2</v>
      </c>
      <c r="AK2404" s="31">
        <f t="shared" si="1552"/>
        <v>3.0171115671194706E-3</v>
      </c>
      <c r="AL2404" s="31">
        <f t="shared" si="1553"/>
        <v>5.6792228642946218E-4</v>
      </c>
      <c r="AM2404" s="31">
        <f t="shared" si="1554"/>
        <v>1</v>
      </c>
      <c r="AN2404" s="31">
        <f>(Z2404*'Propiedades físicas'!$F$4)/1000</f>
        <v>1450.0864976085716</v>
      </c>
      <c r="AO2404" s="31">
        <f>(AA2404*'Propiedades físicas'!$F$6)/1000</f>
        <v>364.90160685410291</v>
      </c>
      <c r="AP2404" s="31">
        <f>(AB2404*'Propiedades físicas'!$F$9)/1000</f>
        <v>161.16210960885621</v>
      </c>
      <c r="AQ2404" s="31">
        <f>(AC2404*'Propiedades físicas'!$F$5)/1000</f>
        <v>108.17523673011014</v>
      </c>
      <c r="AR2404" s="31">
        <f>(AD2404*'Propiedades físicas'!$F$8)/1000</f>
        <v>14.670650340722881</v>
      </c>
      <c r="AS2404" s="31">
        <f>(AE2404*'Propiedades físicas'!$F$7)/1000</f>
        <v>0.71732941560714492</v>
      </c>
      <c r="AT2404" s="31">
        <f t="shared" si="1555"/>
        <v>2099.7134305579707</v>
      </c>
      <c r="AU2404" s="31">
        <f t="shared" si="1556"/>
        <v>0.69061162180747238</v>
      </c>
      <c r="AV2404" s="31">
        <f t="shared" si="1559"/>
        <v>0.17378638510548328</v>
      </c>
      <c r="AW2404" s="31">
        <f t="shared" si="1559"/>
        <v>7.6754335740963256E-2</v>
      </c>
      <c r="AX2404" s="31">
        <f t="shared" si="1559"/>
        <v>5.1519047864243085E-2</v>
      </c>
      <c r="AY2404" s="31">
        <f t="shared" si="1559"/>
        <v>6.9869774261644615E-3</v>
      </c>
      <c r="AZ2404" s="31">
        <f t="shared" si="1560"/>
        <v>3.4163205567367555E-4</v>
      </c>
      <c r="BA2404" s="31">
        <f t="shared" si="1557"/>
        <v>1.0000000000000002</v>
      </c>
      <c r="BB2404" s="34">
        <f>AU2404*'Propiedades físicas'!$C$4+'Diseño reactor'!AV2404*'Propiedades físicas'!$C$5+'Diseño reactor'!AW2404*'Propiedades físicas'!$C$8+'Diseño reactor'!AX2404*'Propiedades físicas'!$C$9+'Diseño reactor'!AY2404*'Propiedades físicas'!$C$7+'Diseño reactor'!AZ2404*'Propiedades físicas'!$C$6</f>
        <v>875.33768505296371</v>
      </c>
      <c r="BC2404" s="45">
        <f>AU2404*'Propiedades físicas'!$L$4+'Diseño reactor'!AV2404*'Propiedades físicas'!$L$5+'Diseño reactor'!AW2404*'Propiedades físicas'!$L$8+AX2404*'Propiedades físicas'!$L$9+'Diseño reactor'!AY2404*'Propiedades físicas'!$L$7+'Diseño reactor'!AZ2404*'Propiedades físicas'!$L$6</f>
        <v>2.1193488200868464</v>
      </c>
      <c r="BD2404" s="29">
        <f t="shared" si="1536"/>
        <v>1.3948790304796412</v>
      </c>
      <c r="BE2404" s="58">
        <f t="shared" si="1537"/>
        <v>41.185035947501056</v>
      </c>
      <c r="BF2404" s="30">
        <f>AU2404*'Propiedades físicas'!$I$4+'Diseño reactor'!AV2404*'Propiedades físicas'!$I$5+'Diseño reactor'!AW2404*'Propiedades físicas'!$I$8+'Diseño reactor'!AX2404*'Propiedades físicas'!$I$9+'Diseño reactor'!AY2404*'Propiedades físicas'!$I$7+'Diseño reactor'!AZ2404*'Propiedades físicas'!$I$6</f>
        <v>1.9990159111253718E-2</v>
      </c>
      <c r="BG2404" s="24">
        <f>AU2404*'Propiedades físicas'!$O$4+'Diseño reactor'!AV2404*'Propiedades físicas'!$O$5+'Diseño reactor'!AW2404*'Propiedades físicas'!$O$8+'Diseño reactor'!AX2404*'Propiedades físicas'!$O$9+'Diseño reactor'!AY2404*'Propiedades físicas'!$O$7+'Diseño reactor'!AZ2404*'Propiedades físicas'!$O$6</f>
        <v>0.15453959736360406</v>
      </c>
      <c r="BH2404" s="54">
        <f t="shared" si="1538"/>
        <v>41112.470488505569</v>
      </c>
      <c r="BI2404" s="34">
        <f t="shared" si="1558"/>
        <v>274.14410836145754</v>
      </c>
      <c r="BJ2404" s="27">
        <f t="shared" si="1539"/>
        <v>4797.7068885362614</v>
      </c>
      <c r="BK2404" s="34">
        <f t="shared" si="1540"/>
        <v>570.3351467869104</v>
      </c>
      <c r="BL2404" s="27">
        <f t="shared" si="1541"/>
        <v>105.73091860699549</v>
      </c>
      <c r="BM2404" s="34">
        <f t="shared" si="1542"/>
        <v>1.1054421768707483</v>
      </c>
      <c r="BN2404" s="45">
        <f t="shared" si="1543"/>
        <v>2627.1066368256324</v>
      </c>
      <c r="BO2404" s="45">
        <f t="shared" si="1544"/>
        <v>110.15241740778805</v>
      </c>
      <c r="BP2404" s="66">
        <f t="shared" si="1545"/>
        <v>6.6873817921063798</v>
      </c>
    </row>
    <row r="2405" spans="8:68">
      <c r="H2405" s="68">
        <v>2400</v>
      </c>
      <c r="I2405" s="31">
        <f>('Propiedades físicas'!$C$10*'Diseño reactor'!H2405)/1000</f>
        <v>2100.5886758395704</v>
      </c>
      <c r="J2405" s="31">
        <f t="shared" si="1523"/>
        <v>0.21708200431850103</v>
      </c>
      <c r="K2405" s="31">
        <f>(I2405*1000)/'Propiedades físicas'!$F$10</f>
        <v>13721.394459675066</v>
      </c>
      <c r="L2405" s="31">
        <f t="shared" si="1524"/>
        <v>1960.1992085250095</v>
      </c>
      <c r="M2405" s="31">
        <f t="shared" si="1525"/>
        <v>11761.195251150057</v>
      </c>
      <c r="N2405" s="31">
        <f t="shared" si="1526"/>
        <v>0.81674967021875389</v>
      </c>
      <c r="O2405" s="32">
        <f t="shared" si="1527"/>
        <v>4.900498021312524</v>
      </c>
      <c r="P2405" s="33">
        <f t="shared" si="1528"/>
        <v>0.68740983847468262</v>
      </c>
      <c r="Q2405" s="31">
        <f t="shared" si="1529"/>
        <v>4.7474324984991645</v>
      </c>
      <c r="R2405" s="31">
        <f t="shared" si="1530"/>
        <v>0.1088576782941604</v>
      </c>
      <c r="S2405" s="31">
        <f t="shared" si="1531"/>
        <v>0.15306552281335861</v>
      </c>
      <c r="T2405" s="31">
        <f t="shared" si="1532"/>
        <v>1.7238615830534633E-2</v>
      </c>
      <c r="U2405" s="31">
        <f t="shared" si="1533"/>
        <v>3.2435376193763227E-3</v>
      </c>
      <c r="V2405" s="47">
        <f t="shared" si="1546"/>
        <v>6.8073595654774392E-4</v>
      </c>
      <c r="W2405" s="31">
        <f t="shared" si="1534"/>
        <v>0.15835920902108191</v>
      </c>
      <c r="X2405" s="34">
        <f>(S2405*H2405*'Propiedades físicas'!$F$5*60*24*365)/(1000000)</f>
        <v>56857.143088074736</v>
      </c>
      <c r="Y2405" s="34">
        <f>(U2405*H2405*'Propiedades físicas'!$F$7*60*24*365)/(1000000)</f>
        <v>376.78882223043109</v>
      </c>
      <c r="Z2405" s="31">
        <f t="shared" si="1547"/>
        <v>1649.7836123392383</v>
      </c>
      <c r="AA2405" s="31">
        <f t="shared" si="1548"/>
        <v>11393.837996397995</v>
      </c>
      <c r="AB2405" s="31">
        <f t="shared" si="1548"/>
        <v>261.25842790598495</v>
      </c>
      <c r="AC2405" s="31">
        <f t="shared" si="1548"/>
        <v>367.35725475206067</v>
      </c>
      <c r="AD2405" s="31">
        <f t="shared" si="1548"/>
        <v>41.372677993283119</v>
      </c>
      <c r="AE2405" s="31">
        <f t="shared" si="1549"/>
        <v>7.7844902865031749</v>
      </c>
      <c r="AF2405" s="31">
        <f t="shared" si="1550"/>
        <v>13721.394459675066</v>
      </c>
      <c r="AG2405" s="31">
        <f t="shared" si="1551"/>
        <v>0.12023439871127402</v>
      </c>
      <c r="AH2405" s="31">
        <f t="shared" si="1552"/>
        <v>0.83037026811543257</v>
      </c>
      <c r="AI2405" s="31">
        <f t="shared" si="1552"/>
        <v>1.9040224277042741E-2</v>
      </c>
      <c r="AJ2405" s="31">
        <f t="shared" si="1552"/>
        <v>2.6772589027424548E-2</v>
      </c>
      <c r="AK2405" s="31">
        <f t="shared" si="1552"/>
        <v>3.015194856096489E-3</v>
      </c>
      <c r="AL2405" s="31">
        <f t="shared" si="1553"/>
        <v>5.6732501272961134E-4</v>
      </c>
      <c r="AM2405" s="31">
        <f t="shared" si="1554"/>
        <v>1</v>
      </c>
      <c r="AN2405" s="31">
        <f>(Z2405*'Propiedades físicas'!$F$4)/1000</f>
        <v>1450.7867130188793</v>
      </c>
      <c r="AO2405" s="31">
        <f>(AA2405*'Propiedades físicas'!$F$6)/1000</f>
        <v>365.05856940459176</v>
      </c>
      <c r="AP2405" s="31">
        <f>(AB2405*'Propiedades físicas'!$F$9)/1000</f>
        <v>161.18338709659741</v>
      </c>
      <c r="AQ2405" s="31">
        <f>(AC2405*'Propiedades físicas'!$F$5)/1000</f>
        <v>108.17569080683931</v>
      </c>
      <c r="AR2405" s="31">
        <f>(AD2405*'Propiedades físicas'!$F$8)/1000</f>
        <v>14.667441802178725</v>
      </c>
      <c r="AS2405" s="31">
        <f>(AE2405*'Propiedades físicas'!$F$7)/1000</f>
        <v>0.71687371048407733</v>
      </c>
      <c r="AT2405" s="31">
        <f t="shared" si="1555"/>
        <v>2100.5886758395704</v>
      </c>
      <c r="AU2405" s="31">
        <f t="shared" si="1556"/>
        <v>0.69065720943155318</v>
      </c>
      <c r="AV2405" s="31">
        <f t="shared" si="1559"/>
        <v>0.17378869723682763</v>
      </c>
      <c r="AW2405" s="31">
        <f t="shared" si="1559"/>
        <v>7.673248406529426E-2</v>
      </c>
      <c r="AX2405" s="31">
        <f t="shared" si="1559"/>
        <v>5.1497797760717376E-2</v>
      </c>
      <c r="AY2405" s="31">
        <f t="shared" si="1559"/>
        <v>6.9825387382498345E-3</v>
      </c>
      <c r="AZ2405" s="31">
        <f t="shared" si="1560"/>
        <v>3.4127276735772879E-4</v>
      </c>
      <c r="BA2405" s="31">
        <f t="shared" si="1557"/>
        <v>1</v>
      </c>
      <c r="BB2405" s="34">
        <f>AU2405*'Propiedades físicas'!$C$4+'Diseño reactor'!AV2405*'Propiedades físicas'!$C$5+'Diseño reactor'!AW2405*'Propiedades físicas'!$C$8+'Diseño reactor'!AX2405*'Propiedades físicas'!$C$9+'Diseño reactor'!AY2405*'Propiedades físicas'!$C$7+'Diseño reactor'!AZ2405*'Propiedades físicas'!$C$6</f>
        <v>875.3375648553839</v>
      </c>
      <c r="BC2405" s="45">
        <f>AU2405*'Propiedades físicas'!$L$4+'Diseño reactor'!AV2405*'Propiedades físicas'!$L$5+'Diseño reactor'!AW2405*'Propiedades físicas'!$L$8+AX2405*'Propiedades físicas'!$L$9+'Diseño reactor'!AY2405*'Propiedades físicas'!$L$7+'Diseño reactor'!AZ2405*'Propiedades físicas'!$L$6</f>
        <v>2.1193812384205288</v>
      </c>
      <c r="BD2405" s="29">
        <f t="shared" si="1536"/>
        <v>1.3943687318900817</v>
      </c>
      <c r="BE2405" s="58">
        <f t="shared" si="1537"/>
        <v>41.184486705051974</v>
      </c>
      <c r="BF2405" s="30">
        <f>AU2405*'Propiedades físicas'!$I$4+'Diseño reactor'!AV2405*'Propiedades físicas'!$I$5+'Diseño reactor'!AW2405*'Propiedades físicas'!$I$8+'Diseño reactor'!AX2405*'Propiedades físicas'!$I$9+'Diseño reactor'!AY2405*'Propiedades físicas'!$I$7+'Diseño reactor'!AZ2405*'Propiedades físicas'!$I$6</f>
        <v>1.9990209946782585E-2</v>
      </c>
      <c r="BG2405" s="24">
        <f>AU2405*'Propiedades físicas'!$O$4+'Diseño reactor'!AV2405*'Propiedades físicas'!$O$5+'Diseño reactor'!AW2405*'Propiedades físicas'!$O$8+'Diseño reactor'!AX2405*'Propiedades físicas'!$O$9+'Diseño reactor'!AY2405*'Propiedades físicas'!$O$7+'Diseño reactor'!AZ2405*'Propiedades físicas'!$O$6</f>
        <v>0.15454117765757863</v>
      </c>
      <c r="BH2405" s="54">
        <f t="shared" si="1538"/>
        <v>41112.360293247082</v>
      </c>
      <c r="BI2405" s="34">
        <f t="shared" si="1558"/>
        <v>274.14619556719032</v>
      </c>
      <c r="BJ2405" s="27">
        <f t="shared" si="1539"/>
        <v>4797.710491336512</v>
      </c>
      <c r="BK2405" s="34">
        <f t="shared" si="1540"/>
        <v>570.34140722404982</v>
      </c>
      <c r="BL2405" s="27">
        <f t="shared" si="1541"/>
        <v>105.73113375856336</v>
      </c>
      <c r="BM2405" s="34">
        <f t="shared" si="1542"/>
        <v>1.1054421768707483</v>
      </c>
      <c r="BN2405" s="45">
        <f t="shared" si="1543"/>
        <v>2628.3069986931673</v>
      </c>
      <c r="BO2405" s="45">
        <f t="shared" si="1544"/>
        <v>110.15924626908115</v>
      </c>
      <c r="BP2405" s="66">
        <f t="shared" si="1545"/>
        <v>6.6873808738240763</v>
      </c>
    </row>
    <row r="2406" spans="8:68">
      <c r="H2406" s="68">
        <v>2401</v>
      </c>
      <c r="I2406" s="31">
        <f>('Propiedades físicas'!$C$10*'Diseño reactor'!H2406)/1000</f>
        <v>2101.4639211211702</v>
      </c>
      <c r="J2406" s="31">
        <f t="shared" si="1523"/>
        <v>0.21699159115551958</v>
      </c>
      <c r="K2406" s="31">
        <f>(I2406*1000)/'Propiedades físicas'!$F$10</f>
        <v>13727.111707366597</v>
      </c>
      <c r="L2406" s="31">
        <f t="shared" si="1524"/>
        <v>1961.015958195228</v>
      </c>
      <c r="M2406" s="31">
        <f t="shared" si="1525"/>
        <v>11766.095749171369</v>
      </c>
      <c r="N2406" s="31">
        <f t="shared" si="1526"/>
        <v>0.81674967021875389</v>
      </c>
      <c r="O2406" s="32">
        <f t="shared" si="1527"/>
        <v>4.9004980213125231</v>
      </c>
      <c r="P2406" s="33">
        <f t="shared" si="1528"/>
        <v>0.68745517994012728</v>
      </c>
      <c r="Q2406" s="31">
        <f t="shared" si="1529"/>
        <v>4.7474956078997419</v>
      </c>
      <c r="R2406" s="31">
        <f t="shared" si="1530"/>
        <v>0.10882669478881339</v>
      </c>
      <c r="S2406" s="31">
        <f t="shared" si="1531"/>
        <v>0.1530024134127814</v>
      </c>
      <c r="T2406" s="31">
        <f t="shared" si="1532"/>
        <v>1.7227667845471775E-2</v>
      </c>
      <c r="U2406" s="31">
        <f t="shared" si="1533"/>
        <v>3.2401276443414883E-3</v>
      </c>
      <c r="V2406" s="47">
        <f t="shared" si="1546"/>
        <v>6.8078085780478627E-4</v>
      </c>
      <c r="W2406" s="31">
        <f t="shared" si="1534"/>
        <v>0.15830369450164219</v>
      </c>
      <c r="X2406" s="34">
        <f>(S2406*H2406*'Propiedades físicas'!$F$5*60*24*365)/(1000000)</f>
        <v>56857.381416257806</v>
      </c>
      <c r="Y2406" s="34">
        <f>(U2406*H2406*'Propiedades físicas'!$F$7*60*24*365)/(1000000)</f>
        <v>376.54952932906451</v>
      </c>
      <c r="Z2406" s="31">
        <f t="shared" si="1547"/>
        <v>1650.5798870362455</v>
      </c>
      <c r="AA2406" s="31">
        <f t="shared" si="1548"/>
        <v>11398.736954567281</v>
      </c>
      <c r="AB2406" s="31">
        <f t="shared" si="1548"/>
        <v>261.29289418794093</v>
      </c>
      <c r="AC2406" s="31">
        <f t="shared" si="1548"/>
        <v>367.35879460408813</v>
      </c>
      <c r="AD2406" s="31">
        <f t="shared" si="1548"/>
        <v>41.363630496977727</v>
      </c>
      <c r="AE2406" s="31">
        <f t="shared" si="1549"/>
        <v>7.7795464740639133</v>
      </c>
      <c r="AF2406" s="31">
        <f t="shared" si="1550"/>
        <v>13727.111707366597</v>
      </c>
      <c r="AG2406" s="31">
        <f t="shared" si="1551"/>
        <v>0.12024232935690825</v>
      </c>
      <c r="AH2406" s="31">
        <f t="shared" si="1552"/>
        <v>0.83038130653881081</v>
      </c>
      <c r="AI2406" s="31">
        <f t="shared" si="1552"/>
        <v>1.9034804972681847E-2</v>
      </c>
      <c r="AJ2406" s="31">
        <f t="shared" si="1552"/>
        <v>2.6761550604046339E-2</v>
      </c>
      <c r="AK2406" s="31">
        <f t="shared" si="1552"/>
        <v>3.0132799512937675E-3</v>
      </c>
      <c r="AL2406" s="31">
        <f t="shared" si="1553"/>
        <v>5.6672857625898482E-4</v>
      </c>
      <c r="AM2406" s="31">
        <f t="shared" si="1554"/>
        <v>1</v>
      </c>
      <c r="AN2406" s="31">
        <f>(Z2406*'Propiedades físicas'!$F$4)/1000</f>
        <v>1451.4869410619335</v>
      </c>
      <c r="AO2406" s="31">
        <f>(AA2406*'Propiedades físicas'!$F$6)/1000</f>
        <v>365.21553202433569</v>
      </c>
      <c r="AP2406" s="31">
        <f>(AB2406*'Propiedades físicas'!$F$9)/1000</f>
        <v>161.20465106925013</v>
      </c>
      <c r="AQ2406" s="31">
        <f>(AC2406*'Propiedades físicas'!$F$5)/1000</f>
        <v>108.17614424706584</v>
      </c>
      <c r="AR2406" s="31">
        <f>(AD2406*'Propiedades físicas'!$F$8)/1000</f>
        <v>14.66423428378854</v>
      </c>
      <c r="AS2406" s="31">
        <f>(AE2406*'Propiedades físicas'!$F$7)/1000</f>
        <v>0.71641843479654588</v>
      </c>
      <c r="AT2406" s="31">
        <f t="shared" si="1555"/>
        <v>2101.4639211211702</v>
      </c>
      <c r="AU2406" s="31">
        <f t="shared" si="1556"/>
        <v>0.69070276509317285</v>
      </c>
      <c r="AV2406" s="31">
        <f t="shared" si="1559"/>
        <v>0.17379100747515397</v>
      </c>
      <c r="AW2406" s="31">
        <f t="shared" si="1559"/>
        <v>7.6710644160497624E-2</v>
      </c>
      <c r="AX2406" s="31">
        <f t="shared" si="1559"/>
        <v>5.1476565055350483E-2</v>
      </c>
      <c r="AY2406" s="31">
        <f t="shared" si="1559"/>
        <v>6.9781042331504301E-3</v>
      </c>
      <c r="AZ2406" s="31">
        <f t="shared" si="1560"/>
        <v>3.4091398267466959E-4</v>
      </c>
      <c r="BA2406" s="31">
        <f t="shared" si="1557"/>
        <v>1.0000000000000002</v>
      </c>
      <c r="BB2406" s="34">
        <f>AU2406*'Propiedades físicas'!$C$4+'Diseño reactor'!AV2406*'Propiedades físicas'!$C$5+'Diseño reactor'!AW2406*'Propiedades físicas'!$C$8+'Diseño reactor'!AX2406*'Propiedades físicas'!$C$9+'Diseño reactor'!AY2406*'Propiedades físicas'!$C$7+'Diseño reactor'!AZ2406*'Propiedades físicas'!$C$6</f>
        <v>875.33744481968051</v>
      </c>
      <c r="BC2406" s="45">
        <f>AU2406*'Propiedades físicas'!$L$4+'Diseño reactor'!AV2406*'Propiedades físicas'!$L$5+'Diseño reactor'!AW2406*'Propiedades físicas'!$L$8+AX2406*'Propiedades físicas'!$L$9+'Diseño reactor'!AY2406*'Propiedades físicas'!$L$7+'Diseño reactor'!AZ2406*'Propiedades físicas'!$L$6</f>
        <v>2.1194136331129783</v>
      </c>
      <c r="BD2406" s="29">
        <f t="shared" si="1536"/>
        <v>1.3938588070184503</v>
      </c>
      <c r="BE2406" s="58">
        <f t="shared" si="1537"/>
        <v>41.183937869807465</v>
      </c>
      <c r="BF2406" s="30">
        <f>AU2406*'Propiedades físicas'!$I$4+'Diseño reactor'!AV2406*'Propiedades físicas'!$I$5+'Diseño reactor'!AW2406*'Propiedades físicas'!$I$8+'Diseño reactor'!AX2406*'Propiedades físicas'!$I$9+'Diseño reactor'!AY2406*'Propiedades físicas'!$I$7+'Diseño reactor'!AZ2406*'Propiedades físicas'!$I$6</f>
        <v>1.9990260706000303E-2</v>
      </c>
      <c r="BG2406" s="24">
        <f>AU2406*'Propiedades físicas'!$O$4+'Diseño reactor'!AV2406*'Propiedades físicas'!$O$5+'Diseño reactor'!AW2406*'Propiedades físicas'!$O$8+'Diseño reactor'!AX2406*'Propiedades físicas'!$O$9+'Diseño reactor'!AY2406*'Propiedades físicas'!$O$7+'Diseño reactor'!AZ2406*'Propiedades físicas'!$O$6</f>
        <v>0.15454275684319921</v>
      </c>
      <c r="BH2406" s="54">
        <f t="shared" si="1538"/>
        <v>41112.250263094524</v>
      </c>
      <c r="BI2406" s="34">
        <f t="shared" si="1558"/>
        <v>274.14828061315342</v>
      </c>
      <c r="BJ2406" s="27">
        <f t="shared" si="1539"/>
        <v>4797.7140942698443</v>
      </c>
      <c r="BK2406" s="34">
        <f t="shared" si="1540"/>
        <v>570.3476635953341</v>
      </c>
      <c r="BL2406" s="27">
        <f t="shared" si="1541"/>
        <v>105.73134876655668</v>
      </c>
      <c r="BM2406" s="34">
        <f t="shared" si="1542"/>
        <v>1.1054421768707483</v>
      </c>
      <c r="BN2406" s="45">
        <f t="shared" si="1543"/>
        <v>2629.5073757951295</v>
      </c>
      <c r="BO2406" s="45">
        <f t="shared" si="1544"/>
        <v>110.16607034310599</v>
      </c>
      <c r="BP2406" s="66">
        <f t="shared" si="1545"/>
        <v>6.6873799567784706</v>
      </c>
    </row>
    <row r="2407" spans="8:68">
      <c r="H2407" s="68">
        <v>2402</v>
      </c>
      <c r="I2407" s="31">
        <f>('Propiedades físicas'!$C$10*'Diseño reactor'!H2407)/1000</f>
        <v>2102.3391664027699</v>
      </c>
      <c r="J2407" s="31">
        <f t="shared" si="1523"/>
        <v>0.21690125327410595</v>
      </c>
      <c r="K2407" s="31">
        <f>(I2407*1000)/'Propiedades físicas'!$F$10</f>
        <v>13732.828955058127</v>
      </c>
      <c r="L2407" s="31">
        <f t="shared" si="1524"/>
        <v>1961.8327078654465</v>
      </c>
      <c r="M2407" s="31">
        <f t="shared" si="1525"/>
        <v>11770.996247192679</v>
      </c>
      <c r="N2407" s="31">
        <f t="shared" si="1526"/>
        <v>0.81674967021875378</v>
      </c>
      <c r="O2407" s="32">
        <f t="shared" si="1527"/>
        <v>4.9004980213125222</v>
      </c>
      <c r="P2407" s="33">
        <f t="shared" si="1528"/>
        <v>0.68750048962683807</v>
      </c>
      <c r="Q2407" s="31">
        <f t="shared" si="1529"/>
        <v>4.7475586656512476</v>
      </c>
      <c r="R2407" s="31">
        <f t="shared" si="1530"/>
        <v>0.10879572797012603</v>
      </c>
      <c r="S2407" s="31">
        <f t="shared" si="1531"/>
        <v>0.1529393556612747</v>
      </c>
      <c r="T2407" s="31">
        <f t="shared" si="1532"/>
        <v>1.7216730174220367E-2</v>
      </c>
      <c r="U2407" s="31">
        <f t="shared" si="1533"/>
        <v>3.2367224475693302E-3</v>
      </c>
      <c r="V2407" s="47">
        <f t="shared" si="1546"/>
        <v>6.8082572759162608E-4</v>
      </c>
      <c r="W2407" s="31">
        <f t="shared" si="1534"/>
        <v>0.15824821889098323</v>
      </c>
      <c r="X2407" s="34">
        <f>(S2407*H2407*'Propiedades físicas'!$F$5*60*24*365)/(1000000)</f>
        <v>56857.619410481013</v>
      </c>
      <c r="Y2407" s="34">
        <f>(U2407*H2407*'Propiedades físicas'!$F$7*60*24*365)/(1000000)</f>
        <v>376.31046185930501</v>
      </c>
      <c r="Z2407" s="31">
        <f t="shared" si="1547"/>
        <v>1651.3761760836651</v>
      </c>
      <c r="AA2407" s="31">
        <f t="shared" si="1548"/>
        <v>11403.635914894297</v>
      </c>
      <c r="AB2407" s="31">
        <f t="shared" si="1548"/>
        <v>261.32733858424274</v>
      </c>
      <c r="AC2407" s="31">
        <f t="shared" si="1548"/>
        <v>367.36033229838182</v>
      </c>
      <c r="AD2407" s="31">
        <f t="shared" si="1548"/>
        <v>41.354585878477323</v>
      </c>
      <c r="AE2407" s="31">
        <f t="shared" si="1549"/>
        <v>7.7746073190615315</v>
      </c>
      <c r="AF2407" s="31">
        <f t="shared" si="1550"/>
        <v>13732.828955058123</v>
      </c>
      <c r="AG2407" s="31">
        <f t="shared" si="1551"/>
        <v>0.12025025444414528</v>
      </c>
      <c r="AH2407" s="31">
        <f t="shared" si="1552"/>
        <v>0.83039233592828454</v>
      </c>
      <c r="AI2407" s="31">
        <f t="shared" si="1552"/>
        <v>1.9029388586973534E-2</v>
      </c>
      <c r="AJ2407" s="31">
        <f t="shared" si="1552"/>
        <v>2.6750521214572793E-2</v>
      </c>
      <c r="AK2407" s="31">
        <f t="shared" si="1552"/>
        <v>3.0113668504729652E-3</v>
      </c>
      <c r="AL2407" s="31">
        <f t="shared" si="1553"/>
        <v>5.6613297555111255E-4</v>
      </c>
      <c r="AM2407" s="31">
        <f t="shared" si="1554"/>
        <v>1.0000000000000002</v>
      </c>
      <c r="AN2407" s="31">
        <f>(Z2407*'Propiedades físicas'!$F$4)/1000</f>
        <v>1452.1871817244532</v>
      </c>
      <c r="AO2407" s="31">
        <f>(AA2407*'Propiedades físicas'!$F$6)/1000</f>
        <v>365.37249471321331</v>
      </c>
      <c r="AP2407" s="31">
        <f>(AB2407*'Propiedades físicas'!$F$9)/1000</f>
        <v>161.22590153954854</v>
      </c>
      <c r="AQ2407" s="31">
        <f>(AC2407*'Propiedades físicas'!$F$5)/1000</f>
        <v>108.17659705190451</v>
      </c>
      <c r="AR2407" s="31">
        <f>(AD2407*'Propiedades físicas'!$F$8)/1000</f>
        <v>14.661027785637774</v>
      </c>
      <c r="AS2407" s="31">
        <f>(AE2407*'Propiedades físicas'!$F$7)/1000</f>
        <v>0.71596358801237647</v>
      </c>
      <c r="AT2407" s="31">
        <f t="shared" si="1555"/>
        <v>2102.3391664027699</v>
      </c>
      <c r="AU2407" s="31">
        <f t="shared" si="1556"/>
        <v>0.69074828882593375</v>
      </c>
      <c r="AV2407" s="31">
        <f t="shared" si="1559"/>
        <v>0.17379331582276891</v>
      </c>
      <c r="AW2407" s="31">
        <f t="shared" si="1559"/>
        <v>7.6688816017929137E-2</v>
      </c>
      <c r="AX2407" s="31">
        <f t="shared" si="1559"/>
        <v>5.145534972694308E-2</v>
      </c>
      <c r="AY2407" s="31">
        <f t="shared" si="1559"/>
        <v>6.9736739056827273E-3</v>
      </c>
      <c r="AZ2407" s="31">
        <f t="shared" si="1560"/>
        <v>3.4055570074234678E-4</v>
      </c>
      <c r="BA2407" s="31">
        <f t="shared" si="1557"/>
        <v>0.99999999999999989</v>
      </c>
      <c r="BB2407" s="34">
        <f>AU2407*'Propiedades físicas'!$C$4+'Diseño reactor'!AV2407*'Propiedades físicas'!$C$5+'Diseño reactor'!AW2407*'Propiedades físicas'!$C$8+'Diseño reactor'!AX2407*'Propiedades físicas'!$C$9+'Diseño reactor'!AY2407*'Propiedades físicas'!$C$7+'Diseño reactor'!AZ2407*'Propiedades físicas'!$C$6</f>
        <v>875.3373249455849</v>
      </c>
      <c r="BC2407" s="45">
        <f>AU2407*'Propiedades físicas'!$L$4+'Diseño reactor'!AV2407*'Propiedades físicas'!$L$5+'Diseño reactor'!AW2407*'Propiedades físicas'!$L$8+AX2407*'Propiedades físicas'!$L$9+'Diseño reactor'!AY2407*'Propiedades físicas'!$L$7+'Diseño reactor'!AZ2407*'Propiedades físicas'!$L$6</f>
        <v>2.1194460041898933</v>
      </c>
      <c r="BD2407" s="29">
        <f t="shared" si="1536"/>
        <v>1.3933492554539473</v>
      </c>
      <c r="BE2407" s="58">
        <f t="shared" si="1537"/>
        <v>41.183389441313722</v>
      </c>
      <c r="BF2407" s="30">
        <f>AU2407*'Propiedades físicas'!$I$4+'Diseño reactor'!AV2407*'Propiedades físicas'!$I$5+'Diseño reactor'!AW2407*'Propiedades físicas'!$I$8+'Diseño reactor'!AX2407*'Propiedades físicas'!$I$9+'Diseño reactor'!AY2407*'Propiedades físicas'!$I$7+'Diseño reactor'!AZ2407*'Propiedades físicas'!$I$6</f>
        <v>1.9990311389034891E-2</v>
      </c>
      <c r="BG2407" s="24">
        <f>AU2407*'Propiedades físicas'!$O$4+'Diseño reactor'!AV2407*'Propiedades físicas'!$O$5+'Diseño reactor'!AW2407*'Propiedades físicas'!$O$8+'Diseño reactor'!AX2407*'Propiedades físicas'!$O$9+'Diseño reactor'!AY2407*'Propiedades físicas'!$O$7+'Diseño reactor'!AZ2407*'Propiedades físicas'!$O$6</f>
        <v>0.15454433492161207</v>
      </c>
      <c r="BH2407" s="54">
        <f t="shared" si="1538"/>
        <v>41112.140397769479</v>
      </c>
      <c r="BI2407" s="34">
        <f t="shared" si="1558"/>
        <v>274.15036350243309</v>
      </c>
      <c r="BJ2407" s="27">
        <f t="shared" si="1539"/>
        <v>4797.7176973329751</v>
      </c>
      <c r="BK2407" s="34">
        <f t="shared" si="1540"/>
        <v>570.35391590459437</v>
      </c>
      <c r="BL2407" s="27">
        <f t="shared" si="1541"/>
        <v>105.73156363111467</v>
      </c>
      <c r="BM2407" s="34">
        <f t="shared" si="1542"/>
        <v>1.1054421768707483</v>
      </c>
      <c r="BN2407" s="45">
        <f t="shared" si="1543"/>
        <v>2630.7077681150595</v>
      </c>
      <c r="BO2407" s="45">
        <f t="shared" si="1544"/>
        <v>110.17288963489467</v>
      </c>
      <c r="BP2407" s="66">
        <f t="shared" si="1545"/>
        <v>6.687379040967512</v>
      </c>
    </row>
    <row r="2408" spans="8:68">
      <c r="H2408" s="68">
        <v>2403</v>
      </c>
      <c r="I2408" s="31">
        <f>('Propiedades físicas'!$C$10*'Diseño reactor'!H2408)/1000</f>
        <v>2103.2144116843697</v>
      </c>
      <c r="J2408" s="31">
        <f t="shared" si="1523"/>
        <v>0.21681099058027573</v>
      </c>
      <c r="K2408" s="31">
        <f>(I2408*1000)/'Propiedades físicas'!$F$10</f>
        <v>13738.546202749658</v>
      </c>
      <c r="L2408" s="31">
        <f t="shared" si="1524"/>
        <v>1962.6494575356653</v>
      </c>
      <c r="M2408" s="31">
        <f t="shared" si="1525"/>
        <v>11775.896745213991</v>
      </c>
      <c r="N2408" s="31">
        <f t="shared" si="1526"/>
        <v>0.81674967021875378</v>
      </c>
      <c r="O2408" s="32">
        <f t="shared" si="1527"/>
        <v>4.9004980213125222</v>
      </c>
      <c r="P2408" s="33">
        <f t="shared" si="1528"/>
        <v>0.68754576756821295</v>
      </c>
      <c r="Q2408" s="31">
        <f t="shared" si="1529"/>
        <v>4.7476216718165913</v>
      </c>
      <c r="R2408" s="31">
        <f t="shared" si="1530"/>
        <v>0.10876477782584486</v>
      </c>
      <c r="S2408" s="31">
        <f t="shared" si="1531"/>
        <v>0.15287634949593021</v>
      </c>
      <c r="T2408" s="31">
        <f t="shared" si="1532"/>
        <v>1.7205802804002759E-2</v>
      </c>
      <c r="U2408" s="31">
        <f t="shared" si="1533"/>
        <v>3.2333220206932937E-3</v>
      </c>
      <c r="V2408" s="47">
        <f t="shared" si="1546"/>
        <v>6.8087056594133707E-4</v>
      </c>
      <c r="W2408" s="31">
        <f t="shared" si="1534"/>
        <v>0.15819278214821392</v>
      </c>
      <c r="X2408" s="34">
        <f>(S2408*H2408*'Propiedades físicas'!$F$5*60*24*365)/(1000000)</f>
        <v>56857.85707132917</v>
      </c>
      <c r="Y2408" s="34">
        <f>(U2408*H2408*'Propiedades físicas'!$F$7*60*24*365)/(1000000)</f>
        <v>376.07161954186824</v>
      </c>
      <c r="Z2408" s="31">
        <f t="shared" si="1547"/>
        <v>1652.1724794664158</v>
      </c>
      <c r="AA2408" s="31">
        <f t="shared" si="1548"/>
        <v>11408.534877375268</v>
      </c>
      <c r="AB2408" s="31">
        <f t="shared" si="1548"/>
        <v>261.3617611155052</v>
      </c>
      <c r="AC2408" s="31">
        <f t="shared" si="1548"/>
        <v>367.36186783872029</v>
      </c>
      <c r="AD2408" s="31">
        <f t="shared" si="1548"/>
        <v>41.345544138018631</v>
      </c>
      <c r="AE2408" s="31">
        <f t="shared" si="1549"/>
        <v>7.7696728157259844</v>
      </c>
      <c r="AF2408" s="31">
        <f t="shared" si="1550"/>
        <v>13738.546202749656</v>
      </c>
      <c r="AG2408" s="31">
        <f t="shared" si="1551"/>
        <v>0.12025817397882661</v>
      </c>
      <c r="AH2408" s="31">
        <f t="shared" si="1552"/>
        <v>0.8304033562948564</v>
      </c>
      <c r="AI2408" s="31">
        <f t="shared" si="1552"/>
        <v>1.9023975117774528E-2</v>
      </c>
      <c r="AJ2408" s="31">
        <f t="shared" si="1552"/>
        <v>2.6739500848000631E-2</v>
      </c>
      <c r="AK2408" s="31">
        <f t="shared" si="1552"/>
        <v>3.0094555513991476E-3</v>
      </c>
      <c r="AL2408" s="31">
        <f t="shared" si="1553"/>
        <v>5.6553820914260556E-4</v>
      </c>
      <c r="AM2408" s="31">
        <f t="shared" si="1554"/>
        <v>1</v>
      </c>
      <c r="AN2408" s="31">
        <f>(Z2408*'Propiedades físicas'!$F$4)/1000</f>
        <v>1452.8874349931766</v>
      </c>
      <c r="AO2408" s="31">
        <f>(AA2408*'Propiedades físicas'!$F$6)/1000</f>
        <v>365.52945747110357</v>
      </c>
      <c r="AP2408" s="31">
        <f>(AB2408*'Propiedades físicas'!$F$9)/1000</f>
        <v>161.24713852021091</v>
      </c>
      <c r="AQ2408" s="31">
        <f>(AC2408*'Propiedades físicas'!$F$5)/1000</f>
        <v>108.17704922246797</v>
      </c>
      <c r="AR2408" s="31">
        <f>(AD2408*'Propiedades físicas'!$F$8)/1000</f>
        <v>14.65782230781036</v>
      </c>
      <c r="AS2408" s="31">
        <f>(AE2408*'Propiedades físicas'!$F$7)/1000</f>
        <v>0.71550916960020594</v>
      </c>
      <c r="AT2408" s="31">
        <f t="shared" si="1555"/>
        <v>2103.2144116843697</v>
      </c>
      <c r="AU2408" s="31">
        <f t="shared" si="1556"/>
        <v>0.69079378066339159</v>
      </c>
      <c r="AV2408" s="31">
        <f t="shared" si="1559"/>
        <v>0.17379562228197529</v>
      </c>
      <c r="AW2408" s="31">
        <f t="shared" si="1559"/>
        <v>7.6666999628951446E-2</v>
      </c>
      <c r="AX2408" s="31">
        <f t="shared" si="1559"/>
        <v>5.1434151754330103E-2</v>
      </c>
      <c r="AY2408" s="31">
        <f t="shared" si="1559"/>
        <v>6.9692477506711125E-3</v>
      </c>
      <c r="AZ2408" s="31">
        <f t="shared" si="1560"/>
        <v>3.4019792068046306E-4</v>
      </c>
      <c r="BA2408" s="31">
        <f t="shared" si="1557"/>
        <v>1</v>
      </c>
      <c r="BB2408" s="34">
        <f>AU2408*'Propiedades físicas'!$C$4+'Diseño reactor'!AV2408*'Propiedades físicas'!$C$5+'Diseño reactor'!AW2408*'Propiedades físicas'!$C$8+'Diseño reactor'!AX2408*'Propiedades físicas'!$C$9+'Diseño reactor'!AY2408*'Propiedades físicas'!$C$7+'Diseño reactor'!AZ2408*'Propiedades físicas'!$C$6</f>
        <v>875.33720523282898</v>
      </c>
      <c r="BC2408" s="45">
        <f>AU2408*'Propiedades físicas'!$L$4+'Diseño reactor'!AV2408*'Propiedades físicas'!$L$5+'Diseño reactor'!AW2408*'Propiedades físicas'!$L$8+AX2408*'Propiedades físicas'!$L$9+'Diseño reactor'!AY2408*'Propiedades físicas'!$L$7+'Diseño reactor'!AZ2408*'Propiedades físicas'!$L$6</f>
        <v>2.1194783516769342</v>
      </c>
      <c r="BD2408" s="29">
        <f t="shared" si="1536"/>
        <v>1.3928400767863784</v>
      </c>
      <c r="BE2408" s="58">
        <f t="shared" si="1537"/>
        <v>41.182841419117615</v>
      </c>
      <c r="BF2408" s="30">
        <f>AU2408*'Propiedades físicas'!$I$4+'Diseño reactor'!AV2408*'Propiedades físicas'!$I$5+'Diseño reactor'!AW2408*'Propiedades físicas'!$I$8+'Diseño reactor'!AX2408*'Propiedades físicas'!$I$9+'Diseño reactor'!AY2408*'Propiedades físicas'!$I$7+'Diseño reactor'!AZ2408*'Propiedades físicas'!$I$6</f>
        <v>1.9990361996014127E-2</v>
      </c>
      <c r="BG2408" s="24">
        <f>AU2408*'Propiedades físicas'!$O$4+'Diseño reactor'!AV2408*'Propiedades físicas'!$O$5+'Diseño reactor'!AW2408*'Propiedades físicas'!$O$8+'Diseño reactor'!AX2408*'Propiedades físicas'!$O$9+'Diseño reactor'!AY2408*'Propiedades físicas'!$O$7+'Diseño reactor'!AZ2408*'Propiedades físicas'!$O$6</f>
        <v>0.154545911893962</v>
      </c>
      <c r="BH2408" s="54">
        <f t="shared" si="1538"/>
        <v>41112.030696994058</v>
      </c>
      <c r="BI2408" s="34">
        <f t="shared" si="1558"/>
        <v>274.15244423810981</v>
      </c>
      <c r="BJ2408" s="27">
        <f t="shared" si="1539"/>
        <v>4797.7213005226549</v>
      </c>
      <c r="BK2408" s="34">
        <f t="shared" si="1540"/>
        <v>570.36016415566075</v>
      </c>
      <c r="BL2408" s="27">
        <f t="shared" si="1541"/>
        <v>105.73177835237654</v>
      </c>
      <c r="BM2408" s="34">
        <f t="shared" si="1542"/>
        <v>1.1054421768707483</v>
      </c>
      <c r="BN2408" s="45">
        <f t="shared" si="1543"/>
        <v>2631.9081756365158</v>
      </c>
      <c r="BO2408" s="45">
        <f t="shared" si="1544"/>
        <v>110.17970414947239</v>
      </c>
      <c r="BP2408" s="66">
        <f t="shared" si="1545"/>
        <v>6.6873781263891523</v>
      </c>
    </row>
    <row r="2409" spans="8:68">
      <c r="H2409" s="68">
        <v>2404</v>
      </c>
      <c r="I2409" s="31">
        <f>('Propiedades físicas'!$C$10*'Diseño reactor'!H2409)/1000</f>
        <v>2104.0896569659694</v>
      </c>
      <c r="J2409" s="31">
        <f t="shared" si="1523"/>
        <v>0.21672080298020074</v>
      </c>
      <c r="K2409" s="31">
        <f>(I2409*1000)/'Propiedades físicas'!$F$10</f>
        <v>13744.263450441191</v>
      </c>
      <c r="L2409" s="31">
        <f t="shared" si="1524"/>
        <v>1963.4662072058843</v>
      </c>
      <c r="M2409" s="31">
        <f t="shared" si="1525"/>
        <v>11780.797243235305</v>
      </c>
      <c r="N2409" s="31">
        <f t="shared" si="1526"/>
        <v>0.81674967021875389</v>
      </c>
      <c r="O2409" s="32">
        <f t="shared" si="1527"/>
        <v>4.9004980213125231</v>
      </c>
      <c r="P2409" s="33">
        <f t="shared" si="1528"/>
        <v>0.68759101379760268</v>
      </c>
      <c r="Q2409" s="31">
        <f t="shared" si="1529"/>
        <v>4.7476846264585824</v>
      </c>
      <c r="R2409" s="31">
        <f t="shared" si="1530"/>
        <v>0.10873384434372613</v>
      </c>
      <c r="S2409" s="31">
        <f t="shared" si="1531"/>
        <v>0.15281339485394074</v>
      </c>
      <c r="T2409" s="31">
        <f t="shared" si="1532"/>
        <v>1.7194885722060727E-2</v>
      </c>
      <c r="U2409" s="31">
        <f t="shared" si="1533"/>
        <v>3.2299263553643947E-3</v>
      </c>
      <c r="V2409" s="47">
        <f t="shared" si="1546"/>
        <v>6.809153728869464E-4</v>
      </c>
      <c r="W2409" s="31">
        <f t="shared" si="1534"/>
        <v>0.15813738423250062</v>
      </c>
      <c r="X2409" s="34">
        <f>(S2409*H2409*'Propiedades físicas'!$F$5*60*24*365)/(1000000)</f>
        <v>56858.094399385787</v>
      </c>
      <c r="Y2409" s="34">
        <f>(U2409*H2409*'Propiedades físicas'!$F$7*60*24*365)/(1000000)</f>
        <v>375.83300209789422</v>
      </c>
      <c r="Z2409" s="31">
        <f t="shared" si="1547"/>
        <v>1652.9687971694368</v>
      </c>
      <c r="AA2409" s="31">
        <f t="shared" si="1548"/>
        <v>11413.433842006432</v>
      </c>
      <c r="AB2409" s="31">
        <f t="shared" si="1548"/>
        <v>261.39616180231764</v>
      </c>
      <c r="AC2409" s="31">
        <f t="shared" si="1548"/>
        <v>367.36340122887356</v>
      </c>
      <c r="AD2409" s="31">
        <f t="shared" si="1548"/>
        <v>41.336505275833986</v>
      </c>
      <c r="AE2409" s="31">
        <f t="shared" si="1549"/>
        <v>7.7647429582960052</v>
      </c>
      <c r="AF2409" s="31">
        <f t="shared" si="1550"/>
        <v>13744.263450441189</v>
      </c>
      <c r="AG2409" s="31">
        <f t="shared" si="1551"/>
        <v>0.12026608796678565</v>
      </c>
      <c r="AH2409" s="31">
        <f t="shared" si="1552"/>
        <v>0.83041436764951293</v>
      </c>
      <c r="AI2409" s="31">
        <f t="shared" si="1552"/>
        <v>1.9018564562943301E-2</v>
      </c>
      <c r="AJ2409" s="31">
        <f t="shared" si="1552"/>
        <v>2.6728489493344311E-2</v>
      </c>
      <c r="AK2409" s="31">
        <f t="shared" si="1552"/>
        <v>3.0075460518407837E-3</v>
      </c>
      <c r="AL2409" s="31">
        <f t="shared" si="1553"/>
        <v>5.6494427557314889E-4</v>
      </c>
      <c r="AM2409" s="31">
        <f t="shared" si="1554"/>
        <v>1</v>
      </c>
      <c r="AN2409" s="31">
        <f>(Z2409*'Propiedades físicas'!$F$4)/1000</f>
        <v>1453.5877008548593</v>
      </c>
      <c r="AO2409" s="31">
        <f>(AA2409*'Propiedades físicas'!$F$6)/1000</f>
        <v>365.68642029788606</v>
      </c>
      <c r="AP2409" s="31">
        <f>(AB2409*'Propiedades físicas'!$F$9)/1000</f>
        <v>161.26836202393986</v>
      </c>
      <c r="AQ2409" s="31">
        <f>(AC2409*'Propiedades físicas'!$F$5)/1000</f>
        <v>108.1775007598664</v>
      </c>
      <c r="AR2409" s="31">
        <f>(AD2409*'Propiedades físicas'!$F$8)/1000</f>
        <v>14.654617850388659</v>
      </c>
      <c r="AS2409" s="31">
        <f>(AE2409*'Propiedades físicas'!$F$7)/1000</f>
        <v>0.71505517902947913</v>
      </c>
      <c r="AT2409" s="31">
        <f t="shared" si="1555"/>
        <v>2104.0896569659699</v>
      </c>
      <c r="AU2409" s="31">
        <f t="shared" si="1556"/>
        <v>0.69083924063905455</v>
      </c>
      <c r="AV2409" s="31">
        <f t="shared" si="1559"/>
        <v>0.17379792685507242</v>
      </c>
      <c r="AW2409" s="31">
        <f t="shared" si="1559"/>
        <v>7.6645194984934092E-2</v>
      </c>
      <c r="AX2409" s="31">
        <f t="shared" si="1559"/>
        <v>5.1412971116380518E-2</v>
      </c>
      <c r="AY2409" s="31">
        <f t="shared" si="1559"/>
        <v>6.9648257629478351E-3</v>
      </c>
      <c r="AZ2409" s="31">
        <f t="shared" si="1560"/>
        <v>3.398406416105699E-4</v>
      </c>
      <c r="BA2409" s="31">
        <f t="shared" si="1557"/>
        <v>1</v>
      </c>
      <c r="BB2409" s="34">
        <f>AU2409*'Propiedades físicas'!$C$4+'Diseño reactor'!AV2409*'Propiedades físicas'!$C$5+'Diseño reactor'!AW2409*'Propiedades físicas'!$C$8+'Diseño reactor'!AX2409*'Propiedades físicas'!$C$9+'Diseño reactor'!AY2409*'Propiedades físicas'!$C$7+'Diseño reactor'!AZ2409*'Propiedades físicas'!$C$6</f>
        <v>875.33708568114514</v>
      </c>
      <c r="BC2409" s="45">
        <f>AU2409*'Propiedades físicas'!$L$4+'Diseño reactor'!AV2409*'Propiedades físicas'!$L$5+'Diseño reactor'!AW2409*'Propiedades físicas'!$L$8+AX2409*'Propiedades físicas'!$L$9+'Diseño reactor'!AY2409*'Propiedades físicas'!$L$7+'Diseño reactor'!AZ2409*'Propiedades físicas'!$L$6</f>
        <v>2.1195106755997237</v>
      </c>
      <c r="BD2409" s="29">
        <f t="shared" si="1536"/>
        <v>1.3923312706061493</v>
      </c>
      <c r="BE2409" s="58">
        <f t="shared" si="1537"/>
        <v>41.182293802766694</v>
      </c>
      <c r="BF2409" s="30">
        <f>AU2409*'Propiedades físicas'!$I$4+'Diseño reactor'!AV2409*'Propiedades físicas'!$I$5+'Diseño reactor'!AW2409*'Propiedades físicas'!$I$8+'Diseño reactor'!AX2409*'Propiedades físicas'!$I$9+'Diseño reactor'!AY2409*'Propiedades físicas'!$I$7+'Diseño reactor'!AZ2409*'Propiedades físicas'!$I$6</f>
        <v>1.9990412527065526E-2</v>
      </c>
      <c r="BG2409" s="24">
        <f>AU2409*'Propiedades físicas'!$O$4+'Diseño reactor'!AV2409*'Propiedades físicas'!$O$5+'Diseño reactor'!AW2409*'Propiedades físicas'!$O$8+'Diseño reactor'!AX2409*'Propiedades físicas'!$O$9+'Diseño reactor'!AY2409*'Propiedades físicas'!$O$7+'Diseño reactor'!AZ2409*'Propiedades físicas'!$O$6</f>
        <v>0.15454748776139229</v>
      </c>
      <c r="BH2409" s="54">
        <f t="shared" si="1538"/>
        <v>41111.921160490951</v>
      </c>
      <c r="BI2409" s="34">
        <f t="shared" si="1558"/>
        <v>274.15452282325811</v>
      </c>
      <c r="BJ2409" s="27">
        <f t="shared" si="1539"/>
        <v>4797.7249038356322</v>
      </c>
      <c r="BK2409" s="34">
        <f t="shared" si="1540"/>
        <v>570.36640835235721</v>
      </c>
      <c r="BL2409" s="27">
        <f t="shared" si="1541"/>
        <v>105.73199293048128</v>
      </c>
      <c r="BM2409" s="34">
        <f t="shared" si="1542"/>
        <v>1.1054421768707483</v>
      </c>
      <c r="BN2409" s="45">
        <f t="shared" si="1543"/>
        <v>2633.1085983430794</v>
      </c>
      <c r="BO2409" s="45">
        <f t="shared" si="1544"/>
        <v>110.18651389185719</v>
      </c>
      <c r="BP2409" s="66">
        <f t="shared" si="1545"/>
        <v>6.6873772130413469</v>
      </c>
    </row>
    <row r="2410" spans="8:68">
      <c r="H2410" s="68">
        <v>2405</v>
      </c>
      <c r="I2410" s="31">
        <f>('Propiedades físicas'!$C$10*'Diseño reactor'!H2410)/1000</f>
        <v>2104.9649022475696</v>
      </c>
      <c r="J2410" s="31">
        <f t="shared" si="1523"/>
        <v>0.21663069038020893</v>
      </c>
      <c r="K2410" s="31">
        <f>(I2410*1000)/'Propiedades físicas'!$F$10</f>
        <v>13749.980698132722</v>
      </c>
      <c r="L2410" s="31">
        <f t="shared" si="1524"/>
        <v>1964.2829568761031</v>
      </c>
      <c r="M2410" s="31">
        <f t="shared" si="1525"/>
        <v>11785.697741256618</v>
      </c>
      <c r="N2410" s="31">
        <f t="shared" si="1526"/>
        <v>0.81674967021875389</v>
      </c>
      <c r="O2410" s="32">
        <f t="shared" si="1527"/>
        <v>4.9004980213125231</v>
      </c>
      <c r="P2410" s="33">
        <f t="shared" si="1528"/>
        <v>0.6876362283483114</v>
      </c>
      <c r="Q2410" s="31">
        <f t="shared" si="1529"/>
        <v>4.7477475296399216</v>
      </c>
      <c r="R2410" s="31">
        <f t="shared" si="1530"/>
        <v>0.10870292751153589</v>
      </c>
      <c r="S2410" s="31">
        <f t="shared" si="1531"/>
        <v>0.15275049167260032</v>
      </c>
      <c r="T2410" s="31">
        <f t="shared" si="1532"/>
        <v>1.7183978915655453E-2</v>
      </c>
      <c r="U2410" s="31">
        <f t="shared" si="1533"/>
        <v>3.2265354432511814E-3</v>
      </c>
      <c r="V2410" s="47">
        <f t="shared" si="1546"/>
        <v>6.8096014846143465E-4</v>
      </c>
      <c r="W2410" s="31">
        <f t="shared" si="1534"/>
        <v>0.15808202510306671</v>
      </c>
      <c r="X2410" s="34">
        <f>(S2410*H2410*'Propiedades físicas'!$F$5*60*24*365)/(1000000)</f>
        <v>56858.331395233137</v>
      </c>
      <c r="Y2410" s="34">
        <f>(U2410*H2410*'Propiedades físicas'!$F$7*60*24*365)/(1000000)</f>
        <v>375.59460924894751</v>
      </c>
      <c r="Z2410" s="31">
        <f t="shared" si="1547"/>
        <v>1653.765129177689</v>
      </c>
      <c r="AA2410" s="31">
        <f t="shared" si="1548"/>
        <v>11418.332808784011</v>
      </c>
      <c r="AB2410" s="31">
        <f t="shared" si="1548"/>
        <v>261.43054066524383</v>
      </c>
      <c r="AC2410" s="31">
        <f t="shared" si="1548"/>
        <v>367.36493247260375</v>
      </c>
      <c r="AD2410" s="31">
        <f t="shared" si="1548"/>
        <v>41.327469292151363</v>
      </c>
      <c r="AE2410" s="31">
        <f t="shared" si="1549"/>
        <v>7.7598177410190914</v>
      </c>
      <c r="AF2410" s="31">
        <f t="shared" si="1550"/>
        <v>13749.980698132716</v>
      </c>
      <c r="AG2410" s="31">
        <f t="shared" si="1551"/>
        <v>0.12027399641384767</v>
      </c>
      <c r="AH2410" s="31">
        <f t="shared" si="1552"/>
        <v>0.83042537000322125</v>
      </c>
      <c r="AI2410" s="31">
        <f t="shared" si="1552"/>
        <v>1.9013156920340026E-2</v>
      </c>
      <c r="AJ2410" s="31">
        <f t="shared" si="1552"/>
        <v>2.6717487139635974E-2</v>
      </c>
      <c r="AK2410" s="31">
        <f t="shared" si="1552"/>
        <v>3.0056383495697375E-3</v>
      </c>
      <c r="AL2410" s="31">
        <f t="shared" si="1553"/>
        <v>5.6435117338549394E-4</v>
      </c>
      <c r="AM2410" s="31">
        <f t="shared" si="1554"/>
        <v>1</v>
      </c>
      <c r="AN2410" s="31">
        <f>(Z2410*'Propiedades físicas'!$F$4)/1000</f>
        <v>1454.287979296276</v>
      </c>
      <c r="AO2410" s="31">
        <f>(AA2410*'Propiedades físicas'!$F$6)/1000</f>
        <v>365.84338319343971</v>
      </c>
      <c r="AP2410" s="31">
        <f>(AB2410*'Propiedades físicas'!$F$9)/1000</f>
        <v>161.28957206342216</v>
      </c>
      <c r="AQ2410" s="31">
        <f>(AC2410*'Propiedades físicas'!$F$5)/1000</f>
        <v>108.17795166520764</v>
      </c>
      <c r="AR2410" s="31">
        <f>(AD2410*'Propiedades físicas'!$F$8)/1000</f>
        <v>14.651414413453496</v>
      </c>
      <c r="AS2410" s="31">
        <f>(AE2410*'Propiedades físicas'!$F$7)/1000</f>
        <v>0.71460161577044812</v>
      </c>
      <c r="AT2410" s="31">
        <f t="shared" si="1555"/>
        <v>2104.9649022475692</v>
      </c>
      <c r="AU2410" s="31">
        <f t="shared" si="1556"/>
        <v>0.69088466878638444</v>
      </c>
      <c r="AV2410" s="31">
        <f t="shared" si="1559"/>
        <v>0.17380022954435567</v>
      </c>
      <c r="AW2410" s="31">
        <f t="shared" si="1559"/>
        <v>7.662340207725353E-2</v>
      </c>
      <c r="AX2410" s="31">
        <f t="shared" si="1559"/>
        <v>5.1391807791997389E-2</v>
      </c>
      <c r="AY2410" s="31">
        <f t="shared" si="1559"/>
        <v>6.9604079373530164E-3</v>
      </c>
      <c r="AZ2410" s="31">
        <f t="shared" si="1560"/>
        <v>3.3948386265606362E-4</v>
      </c>
      <c r="BA2410" s="31">
        <f t="shared" si="1557"/>
        <v>1</v>
      </c>
      <c r="BB2410" s="34">
        <f>AU2410*'Propiedades físicas'!$C$4+'Diseño reactor'!AV2410*'Propiedades físicas'!$C$5+'Diseño reactor'!AW2410*'Propiedades físicas'!$C$8+'Diseño reactor'!AX2410*'Propiedades físicas'!$C$9+'Diseño reactor'!AY2410*'Propiedades físicas'!$C$7+'Diseño reactor'!AZ2410*'Propiedades físicas'!$C$6</f>
        <v>875.33696629026645</v>
      </c>
      <c r="BC2410" s="45">
        <f>AU2410*'Propiedades físicas'!$L$4+'Diseño reactor'!AV2410*'Propiedades físicas'!$L$5+'Diseño reactor'!AW2410*'Propiedades físicas'!$L$8+AX2410*'Propiedades físicas'!$L$9+'Diseño reactor'!AY2410*'Propiedades físicas'!$L$7+'Diseño reactor'!AZ2410*'Propiedades físicas'!$L$6</f>
        <v>2.1195429759838502</v>
      </c>
      <c r="BD2410" s="29">
        <f t="shared" si="1536"/>
        <v>1.3918228365042633</v>
      </c>
      <c r="BE2410" s="58">
        <f t="shared" si="1537"/>
        <v>41.181746591809166</v>
      </c>
      <c r="BF2410" s="30">
        <f>AU2410*'Propiedades físicas'!$I$4+'Diseño reactor'!AV2410*'Propiedades físicas'!$I$5+'Diseño reactor'!AW2410*'Propiedades físicas'!$I$8+'Diseño reactor'!AX2410*'Propiedades físicas'!$I$9+'Diseño reactor'!AY2410*'Propiedades físicas'!$I$7+'Diseño reactor'!AZ2410*'Propiedades físicas'!$I$6</f>
        <v>1.9990462982316364E-2</v>
      </c>
      <c r="BG2410" s="24">
        <f>AU2410*'Propiedades físicas'!$O$4+'Diseño reactor'!AV2410*'Propiedades físicas'!$O$5+'Diseño reactor'!AW2410*'Propiedades físicas'!$O$8+'Diseño reactor'!AX2410*'Propiedades físicas'!$O$9+'Diseño reactor'!AY2410*'Propiedades físicas'!$O$7+'Diseño reactor'!AZ2410*'Propiedades físicas'!$O$6</f>
        <v>0.15454906252504447</v>
      </c>
      <c r="BH2410" s="54">
        <f t="shared" si="1538"/>
        <v>41111.811787983374</v>
      </c>
      <c r="BI2410" s="34">
        <f t="shared" si="1558"/>
        <v>274.15659926094804</v>
      </c>
      <c r="BJ2410" s="27">
        <f t="shared" si="1539"/>
        <v>4797.7285072686718</v>
      </c>
      <c r="BK2410" s="34">
        <f t="shared" si="1540"/>
        <v>570.37264849850328</v>
      </c>
      <c r="BL2410" s="27">
        <f t="shared" si="1541"/>
        <v>105.73220736556772</v>
      </c>
      <c r="BM2410" s="34">
        <f t="shared" si="1542"/>
        <v>1.1054421768707483</v>
      </c>
      <c r="BN2410" s="45">
        <f t="shared" si="1543"/>
        <v>2634.3090362183589</v>
      </c>
      <c r="BO2410" s="45">
        <f t="shared" si="1544"/>
        <v>110.19331886706013</v>
      </c>
      <c r="BP2410" s="66">
        <f t="shared" si="1545"/>
        <v>6.6873763009220566</v>
      </c>
    </row>
    <row r="2411" spans="8:68">
      <c r="H2411" s="68">
        <v>2406</v>
      </c>
      <c r="I2411" s="31">
        <f>('Propiedades físicas'!$C$10*'Diseño reactor'!H2411)/1000</f>
        <v>2105.8401475291689</v>
      </c>
      <c r="J2411" s="31">
        <f t="shared" si="1523"/>
        <v>0.21654065268678413</v>
      </c>
      <c r="K2411" s="31">
        <f>(I2411*1000)/'Propiedades físicas'!$F$10</f>
        <v>13755.697945824251</v>
      </c>
      <c r="L2411" s="31">
        <f t="shared" si="1524"/>
        <v>1965.0997065463216</v>
      </c>
      <c r="M2411" s="31">
        <f t="shared" si="1525"/>
        <v>11790.59823927793</v>
      </c>
      <c r="N2411" s="31">
        <f t="shared" si="1526"/>
        <v>0.81674967021875378</v>
      </c>
      <c r="O2411" s="32">
        <f t="shared" si="1527"/>
        <v>4.9004980213125231</v>
      </c>
      <c r="P2411" s="33">
        <f t="shared" si="1528"/>
        <v>0.68768141125359672</v>
      </c>
      <c r="Q2411" s="31">
        <f t="shared" si="1529"/>
        <v>4.7478103814232187</v>
      </c>
      <c r="R2411" s="31">
        <f t="shared" si="1530"/>
        <v>0.10867202731704989</v>
      </c>
      <c r="S2411" s="31">
        <f t="shared" si="1531"/>
        <v>0.15268763988930392</v>
      </c>
      <c r="T2411" s="31">
        <f t="shared" si="1532"/>
        <v>1.7173082372067494E-2</v>
      </c>
      <c r="U2411" s="31">
        <f t="shared" si="1533"/>
        <v>3.2231492760396874E-3</v>
      </c>
      <c r="V2411" s="47">
        <f t="shared" si="1546"/>
        <v>6.8100489269773661E-4</v>
      </c>
      <c r="W2411" s="31">
        <f t="shared" si="1534"/>
        <v>0.15802670471919275</v>
      </c>
      <c r="X2411" s="34">
        <f>(S2411*H2411*'Propiedades físicas'!$F$5*60*24*365)/(1000000)</f>
        <v>56858.568059452293</v>
      </c>
      <c r="Y2411" s="34">
        <f>(U2411*H2411*'Propiedades físicas'!$F$7*60*24*365)/(1000000)</f>
        <v>375.35644071701603</v>
      </c>
      <c r="Z2411" s="31">
        <f t="shared" si="1547"/>
        <v>1654.5614754761536</v>
      </c>
      <c r="AA2411" s="31">
        <f t="shared" si="1548"/>
        <v>11423.231777704264</v>
      </c>
      <c r="AB2411" s="31">
        <f t="shared" si="1548"/>
        <v>261.46489772482204</v>
      </c>
      <c r="AC2411" s="31">
        <f t="shared" si="1548"/>
        <v>367.36646157366522</v>
      </c>
      <c r="AD2411" s="31">
        <f t="shared" si="1548"/>
        <v>41.318436187194393</v>
      </c>
      <c r="AE2411" s="31">
        <f t="shared" si="1549"/>
        <v>7.7548971581514881</v>
      </c>
      <c r="AF2411" s="31">
        <f t="shared" si="1550"/>
        <v>13755.697945824249</v>
      </c>
      <c r="AG2411" s="31">
        <f t="shared" si="1551"/>
        <v>0.12028189932582961</v>
      </c>
      <c r="AH2411" s="31">
        <f t="shared" si="1552"/>
        <v>0.83043636336693183</v>
      </c>
      <c r="AI2411" s="31">
        <f t="shared" si="1552"/>
        <v>1.9007752187826549E-2</v>
      </c>
      <c r="AJ2411" s="31">
        <f t="shared" si="1552"/>
        <v>2.6706493775925405E-2</v>
      </c>
      <c r="AK2411" s="31">
        <f t="shared" si="1552"/>
        <v>3.0037324423612564E-3</v>
      </c>
      <c r="AL2411" s="31">
        <f t="shared" si="1553"/>
        <v>5.637589011254499E-4</v>
      </c>
      <c r="AM2411" s="31">
        <f t="shared" si="1554"/>
        <v>1.0000000000000002</v>
      </c>
      <c r="AN2411" s="31">
        <f>(Z2411*'Propiedades físicas'!$F$4)/1000</f>
        <v>1454.9882703042201</v>
      </c>
      <c r="AO2411" s="31">
        <f>(AA2411*'Propiedades físicas'!$F$6)/1000</f>
        <v>366.00034615764463</v>
      </c>
      <c r="AP2411" s="31">
        <f>(AB2411*'Propiedades físicas'!$F$9)/1000</f>
        <v>161.31076865132894</v>
      </c>
      <c r="AQ2411" s="31">
        <f>(AC2411*'Propiedades físicas'!$F$5)/1000</f>
        <v>108.17840193959721</v>
      </c>
      <c r="AR2411" s="31">
        <f>(AD2411*'Propiedades físicas'!$F$8)/1000</f>
        <v>14.64821199708415</v>
      </c>
      <c r="AS2411" s="31">
        <f>(AE2411*'Propiedades físicas'!$F$7)/1000</f>
        <v>0.71414847929417058</v>
      </c>
      <c r="AT2411" s="31">
        <f t="shared" si="1555"/>
        <v>2105.8401475291694</v>
      </c>
      <c r="AU2411" s="31">
        <f t="shared" si="1556"/>
        <v>0.69093006513879573</v>
      </c>
      <c r="AV2411" s="31">
        <f t="shared" si="1559"/>
        <v>0.17380253035211682</v>
      </c>
      <c r="AW2411" s="31">
        <f t="shared" si="1559"/>
        <v>7.6601620897292971E-2</v>
      </c>
      <c r="AX2411" s="31">
        <f t="shared" si="1559"/>
        <v>5.1370661760117647E-2</v>
      </c>
      <c r="AY2411" s="31">
        <f t="shared" si="1559"/>
        <v>6.955994268734611E-3</v>
      </c>
      <c r="AZ2411" s="31">
        <f t="shared" si="1560"/>
        <v>3.3912758294217982E-4</v>
      </c>
      <c r="BA2411" s="31">
        <f t="shared" si="1557"/>
        <v>0.99999999999999989</v>
      </c>
      <c r="BB2411" s="34">
        <f>AU2411*'Propiedades físicas'!$C$4+'Diseño reactor'!AV2411*'Propiedades físicas'!$C$5+'Diseño reactor'!AW2411*'Propiedades físicas'!$C$8+'Diseño reactor'!AX2411*'Propiedades físicas'!$C$9+'Diseño reactor'!AY2411*'Propiedades físicas'!$C$7+'Diseño reactor'!AZ2411*'Propiedades físicas'!$C$6</f>
        <v>875.33684705992641</v>
      </c>
      <c r="BC2411" s="45">
        <f>AU2411*'Propiedades físicas'!$L$4+'Diseño reactor'!AV2411*'Propiedades físicas'!$L$5+'Diseño reactor'!AW2411*'Propiedades físicas'!$L$8+AX2411*'Propiedades físicas'!$L$9+'Diseño reactor'!AY2411*'Propiedades físicas'!$L$7+'Diseño reactor'!AZ2411*'Propiedades físicas'!$L$6</f>
        <v>2.1195752528548617</v>
      </c>
      <c r="BD2411" s="29">
        <f t="shared" si="1536"/>
        <v>1.3913147740723275</v>
      </c>
      <c r="BE2411" s="58">
        <f t="shared" si="1537"/>
        <v>41.181199785793929</v>
      </c>
      <c r="BF2411" s="30">
        <f>AU2411*'Propiedades físicas'!$I$4+'Diseño reactor'!AV2411*'Propiedades físicas'!$I$5+'Diseño reactor'!AW2411*'Propiedades físicas'!$I$8+'Diseño reactor'!AX2411*'Propiedades físicas'!$I$9+'Diseño reactor'!AY2411*'Propiedades físicas'!$I$7+'Diseño reactor'!AZ2411*'Propiedades físicas'!$I$6</f>
        <v>1.9990513361893645E-2</v>
      </c>
      <c r="BG2411" s="24">
        <f>AU2411*'Propiedades físicas'!$O$4+'Diseño reactor'!AV2411*'Propiedades físicas'!$O$5+'Diseño reactor'!AW2411*'Propiedades físicas'!$O$8+'Diseño reactor'!AX2411*'Propiedades físicas'!$O$9+'Diseño reactor'!AY2411*'Propiedades físicas'!$O$7+'Diseño reactor'!AZ2411*'Propiedades físicas'!$O$6</f>
        <v>0.15455063618605872</v>
      </c>
      <c r="BH2411" s="54">
        <f t="shared" si="1538"/>
        <v>41111.702579195131</v>
      </c>
      <c r="BI2411" s="34">
        <f t="shared" si="1558"/>
        <v>274.1586735542428</v>
      </c>
      <c r="BJ2411" s="27">
        <f t="shared" si="1539"/>
        <v>4797.732110818537</v>
      </c>
      <c r="BK2411" s="34">
        <f t="shared" si="1540"/>
        <v>570.37888459791327</v>
      </c>
      <c r="BL2411" s="27">
        <f t="shared" si="1541"/>
        <v>105.73242165777442</v>
      </c>
      <c r="BM2411" s="34">
        <f t="shared" si="1542"/>
        <v>1.1054421768707483</v>
      </c>
      <c r="BN2411" s="45">
        <f t="shared" si="1543"/>
        <v>2635.5094892459842</v>
      </c>
      <c r="BO2411" s="45">
        <f t="shared" si="1544"/>
        <v>110.20011908008522</v>
      </c>
      <c r="BP2411" s="66">
        <f t="shared" si="1545"/>
        <v>6.6873753900292447</v>
      </c>
    </row>
    <row r="2412" spans="8:68">
      <c r="H2412" s="68">
        <v>2407</v>
      </c>
      <c r="I2412" s="31">
        <f>('Propiedades físicas'!$C$10*'Diseño reactor'!H2412)/1000</f>
        <v>2106.7153928107691</v>
      </c>
      <c r="J2412" s="31">
        <f t="shared" si="1523"/>
        <v>0.21645068980656523</v>
      </c>
      <c r="K2412" s="31">
        <f>(I2412*1000)/'Propiedades físicas'!$F$10</f>
        <v>13761.415193515784</v>
      </c>
      <c r="L2412" s="31">
        <f t="shared" si="1524"/>
        <v>1965.9164562165406</v>
      </c>
      <c r="M2412" s="31">
        <f t="shared" si="1525"/>
        <v>11795.498737299244</v>
      </c>
      <c r="N2412" s="31">
        <f t="shared" si="1526"/>
        <v>0.81674967021875389</v>
      </c>
      <c r="O2412" s="32">
        <f t="shared" si="1527"/>
        <v>4.9004980213125231</v>
      </c>
      <c r="P2412" s="33">
        <f t="shared" si="1528"/>
        <v>0.68772656254666997</v>
      </c>
      <c r="Q2412" s="31">
        <f t="shared" si="1529"/>
        <v>4.7478731818709754</v>
      </c>
      <c r="R2412" s="31">
        <f t="shared" si="1530"/>
        <v>0.10864114374805381</v>
      </c>
      <c r="S2412" s="31">
        <f t="shared" si="1531"/>
        <v>0.15262483944154748</v>
      </c>
      <c r="T2412" s="31">
        <f t="shared" si="1532"/>
        <v>1.7162196078596759E-2</v>
      </c>
      <c r="U2412" s="31">
        <f t="shared" si="1533"/>
        <v>3.2197678454333931E-3</v>
      </c>
      <c r="V2412" s="47">
        <f t="shared" si="1546"/>
        <v>6.8104960562874125E-4</v>
      </c>
      <c r="W2412" s="31">
        <f t="shared" si="1534"/>
        <v>0.1579714230402163</v>
      </c>
      <c r="X2412" s="34">
        <f>(S2412*H2412*'Propiedades físicas'!$F$5*60*24*365)/(1000000)</f>
        <v>56858.804392623169</v>
      </c>
      <c r="Y2412" s="34">
        <f>(U2412*H2412*'Propiedades físicas'!$F$7*60*24*365)/(1000000)</f>
        <v>375.11849622451052</v>
      </c>
      <c r="Z2412" s="31">
        <f t="shared" si="1547"/>
        <v>1655.3578360498345</v>
      </c>
      <c r="AA2412" s="31">
        <f t="shared" si="1548"/>
        <v>11428.130748763439</v>
      </c>
      <c r="AB2412" s="31">
        <f t="shared" si="1548"/>
        <v>261.49923300156553</v>
      </c>
      <c r="AC2412" s="31">
        <f t="shared" si="1548"/>
        <v>367.36798853580478</v>
      </c>
      <c r="AD2412" s="31">
        <f t="shared" si="1548"/>
        <v>41.309405961182399</v>
      </c>
      <c r="AE2412" s="31">
        <f t="shared" si="1549"/>
        <v>7.7499812039581775</v>
      </c>
      <c r="AF2412" s="31">
        <f t="shared" si="1550"/>
        <v>13761.415193515784</v>
      </c>
      <c r="AG2412" s="31">
        <f t="shared" si="1551"/>
        <v>0.12028979670854052</v>
      </c>
      <c r="AH2412" s="31">
        <f t="shared" si="1552"/>
        <v>0.83044734775157703</v>
      </c>
      <c r="AI2412" s="31">
        <f t="shared" si="1552"/>
        <v>1.9002350363266481E-2</v>
      </c>
      <c r="AJ2412" s="31">
        <f t="shared" si="1552"/>
        <v>2.6695509391280063E-2</v>
      </c>
      <c r="AK2412" s="31">
        <f t="shared" si="1552"/>
        <v>3.0018283279939773E-3</v>
      </c>
      <c r="AL2412" s="31">
        <f t="shared" si="1553"/>
        <v>5.631674573418784E-4</v>
      </c>
      <c r="AM2412" s="31">
        <f t="shared" si="1554"/>
        <v>1</v>
      </c>
      <c r="AN2412" s="31">
        <f>(Z2412*'Propiedades físicas'!$F$4)/1000</f>
        <v>1455.6885738655035</v>
      </c>
      <c r="AO2412" s="31">
        <f>(AA2412*'Propiedades físicas'!$F$6)/1000</f>
        <v>366.15730919038054</v>
      </c>
      <c r="AP2412" s="31">
        <f>(AB2412*'Propiedades físicas'!$F$9)/1000</f>
        <v>161.33195180031584</v>
      </c>
      <c r="AQ2412" s="31">
        <f>(AC2412*'Propiedades físicas'!$F$5)/1000</f>
        <v>108.17885158413846</v>
      </c>
      <c r="AR2412" s="31">
        <f>(AD2412*'Propiedades físicas'!$F$8)/1000</f>
        <v>14.645010601358379</v>
      </c>
      <c r="AS2412" s="31">
        <f>(AE2412*'Propiedades físicas'!$F$7)/1000</f>
        <v>0.71369576907250865</v>
      </c>
      <c r="AT2412" s="31">
        <f t="shared" si="1555"/>
        <v>2106.7153928107696</v>
      </c>
      <c r="AU2412" s="31">
        <f t="shared" si="1556"/>
        <v>0.69097542972965642</v>
      </c>
      <c r="AV2412" s="31">
        <f t="shared" si="1559"/>
        <v>0.17380482928064395</v>
      </c>
      <c r="AW2412" s="31">
        <f t="shared" si="1559"/>
        <v>7.6579851436442734E-2</v>
      </c>
      <c r="AX2412" s="31">
        <f t="shared" si="1559"/>
        <v>5.1349532999712295E-2</v>
      </c>
      <c r="AY2412" s="31">
        <f t="shared" si="1559"/>
        <v>6.9515847519484239E-3</v>
      </c>
      <c r="AZ2412" s="31">
        <f t="shared" si="1560"/>
        <v>3.3877180159599024E-4</v>
      </c>
      <c r="BA2412" s="31">
        <f t="shared" si="1557"/>
        <v>1</v>
      </c>
      <c r="BB2412" s="34">
        <f>AU2412*'Propiedades físicas'!$C$4+'Diseño reactor'!AV2412*'Propiedades físicas'!$C$5+'Diseño reactor'!AW2412*'Propiedades físicas'!$C$8+'Diseño reactor'!AX2412*'Propiedades físicas'!$C$9+'Diseño reactor'!AY2412*'Propiedades físicas'!$C$7+'Diseño reactor'!AZ2412*'Propiedades físicas'!$C$6</f>
        <v>875.33672798985867</v>
      </c>
      <c r="BC2412" s="45">
        <f>AU2412*'Propiedades físicas'!$L$4+'Diseño reactor'!AV2412*'Propiedades físicas'!$L$5+'Diseño reactor'!AW2412*'Propiedades físicas'!$L$8+AX2412*'Propiedades físicas'!$L$9+'Diseño reactor'!AY2412*'Propiedades físicas'!$L$7+'Diseño reactor'!AZ2412*'Propiedades físicas'!$L$6</f>
        <v>2.1196075062382729</v>
      </c>
      <c r="BD2412" s="29">
        <f t="shared" si="1536"/>
        <v>1.3908070829025432</v>
      </c>
      <c r="BE2412" s="58">
        <f t="shared" si="1537"/>
        <v>41.180653384270528</v>
      </c>
      <c r="BF2412" s="30">
        <f>AU2412*'Propiedades físicas'!$I$4+'Diseño reactor'!AV2412*'Propiedades físicas'!$I$5+'Diseño reactor'!AW2412*'Propiedades físicas'!$I$8+'Diseño reactor'!AX2412*'Propiedades físicas'!$I$9+'Diseño reactor'!AY2412*'Propiedades físicas'!$I$7+'Diseño reactor'!AZ2412*'Propiedades físicas'!$I$6</f>
        <v>1.9990563665924142E-2</v>
      </c>
      <c r="BG2412" s="24">
        <f>AU2412*'Propiedades físicas'!$O$4+'Diseño reactor'!AV2412*'Propiedades físicas'!$O$5+'Diseño reactor'!AW2412*'Propiedades físicas'!$O$8+'Diseño reactor'!AX2412*'Propiedades físicas'!$O$9+'Diseño reactor'!AY2412*'Propiedades físicas'!$O$7+'Diseño reactor'!AZ2412*'Propiedades físicas'!$O$6</f>
        <v>0.15455220874557352</v>
      </c>
      <c r="BH2412" s="54">
        <f t="shared" si="1538"/>
        <v>41111.593533850522</v>
      </c>
      <c r="BI2412" s="34">
        <f t="shared" si="1558"/>
        <v>274.16074570620111</v>
      </c>
      <c r="BJ2412" s="27">
        <f t="shared" si="1539"/>
        <v>4797.7357144820126</v>
      </c>
      <c r="BK2412" s="34">
        <f t="shared" si="1540"/>
        <v>570.38511665439785</v>
      </c>
      <c r="BL2412" s="27">
        <f t="shared" si="1541"/>
        <v>105.73263580723992</v>
      </c>
      <c r="BM2412" s="34">
        <f t="shared" si="1542"/>
        <v>1.1054421768707483</v>
      </c>
      <c r="BN2412" s="45">
        <f t="shared" si="1543"/>
        <v>2636.7099574096083</v>
      </c>
      <c r="BO2412" s="45">
        <f t="shared" si="1544"/>
        <v>110.20691453592954</v>
      </c>
      <c r="BP2412" s="66">
        <f t="shared" si="1545"/>
        <v>6.6873744803608766</v>
      </c>
    </row>
    <row r="2413" spans="8:68">
      <c r="H2413" s="68">
        <v>2408</v>
      </c>
      <c r="I2413" s="31">
        <f>('Propiedades físicas'!$C$10*'Diseño reactor'!H2413)/1000</f>
        <v>2107.5906380923689</v>
      </c>
      <c r="J2413" s="31">
        <f t="shared" si="1523"/>
        <v>0.21636080164634655</v>
      </c>
      <c r="K2413" s="31">
        <f>(I2413*1000)/'Propiedades físicas'!$F$10</f>
        <v>13767.132441207315</v>
      </c>
      <c r="L2413" s="31">
        <f t="shared" si="1524"/>
        <v>1966.7332058867592</v>
      </c>
      <c r="M2413" s="31">
        <f t="shared" si="1525"/>
        <v>11800.399235320556</v>
      </c>
      <c r="N2413" s="31">
        <f t="shared" si="1526"/>
        <v>0.81674967021875378</v>
      </c>
      <c r="O2413" s="32">
        <f t="shared" si="1527"/>
        <v>4.9004980213125231</v>
      </c>
      <c r="P2413" s="33">
        <f t="shared" si="1528"/>
        <v>0.68777168226069541</v>
      </c>
      <c r="Q2413" s="31">
        <f t="shared" si="1529"/>
        <v>4.7479359310455953</v>
      </c>
      <c r="R2413" s="31">
        <f t="shared" si="1530"/>
        <v>0.10861027679234279</v>
      </c>
      <c r="S2413" s="31">
        <f t="shared" si="1531"/>
        <v>0.15256209026692713</v>
      </c>
      <c r="T2413" s="31">
        <f t="shared" si="1532"/>
        <v>1.7151320022562425E-2</v>
      </c>
      <c r="U2413" s="31">
        <f t="shared" si="1533"/>
        <v>3.2163911431531775E-3</v>
      </c>
      <c r="V2413" s="47">
        <f t="shared" si="1546"/>
        <v>6.8109428728729067E-4</v>
      </c>
      <c r="W2413" s="31">
        <f t="shared" si="1534"/>
        <v>0.1579161800255317</v>
      </c>
      <c r="X2413" s="34">
        <f>(S2413*H2413*'Propiedades físicas'!$F$5*60*24*365)/(1000000)</f>
        <v>56859.040395324308</v>
      </c>
      <c r="Y2413" s="34">
        <f>(U2413*H2413*'Propiedades físicas'!$F$7*60*24*365)/(1000000)</f>
        <v>374.88077549426333</v>
      </c>
      <c r="Z2413" s="31">
        <f t="shared" si="1547"/>
        <v>1656.1542108837546</v>
      </c>
      <c r="AA2413" s="31">
        <f t="shared" si="1548"/>
        <v>11433.029721957793</v>
      </c>
      <c r="AB2413" s="31">
        <f t="shared" si="1548"/>
        <v>261.53354651596146</v>
      </c>
      <c r="AC2413" s="31">
        <f t="shared" si="1548"/>
        <v>367.36951336276053</v>
      </c>
      <c r="AD2413" s="31">
        <f t="shared" si="1548"/>
        <v>41.30037861433032</v>
      </c>
      <c r="AE2413" s="31">
        <f t="shared" si="1549"/>
        <v>7.7450698727128513</v>
      </c>
      <c r="AF2413" s="31">
        <f t="shared" si="1550"/>
        <v>13767.132441207315</v>
      </c>
      <c r="AG2413" s="31">
        <f t="shared" si="1551"/>
        <v>0.12029768856778117</v>
      </c>
      <c r="AH2413" s="31">
        <f t="shared" si="1552"/>
        <v>0.830458323168072</v>
      </c>
      <c r="AI2413" s="31">
        <f t="shared" si="1552"/>
        <v>1.8996951444525085E-2</v>
      </c>
      <c r="AJ2413" s="31">
        <f t="shared" si="1552"/>
        <v>2.668453397478494E-2</v>
      </c>
      <c r="AK2413" s="31">
        <f t="shared" si="1552"/>
        <v>2.9999260042499064E-3</v>
      </c>
      <c r="AL2413" s="31">
        <f t="shared" si="1553"/>
        <v>5.6257684058668388E-4</v>
      </c>
      <c r="AM2413" s="31">
        <f t="shared" si="1554"/>
        <v>0.99999999999999978</v>
      </c>
      <c r="AN2413" s="31">
        <f>(Z2413*'Propiedades físicas'!$F$4)/1000</f>
        <v>1456.3888899669562</v>
      </c>
      <c r="AO2413" s="31">
        <f>(AA2413*'Propiedades físicas'!$F$6)/1000</f>
        <v>366.31427229152769</v>
      </c>
      <c r="AP2413" s="31">
        <f>(AB2413*'Propiedades físicas'!$F$9)/1000</f>
        <v>161.35312152302242</v>
      </c>
      <c r="AQ2413" s="31">
        <f>(AC2413*'Propiedades físicas'!$F$5)/1000</f>
        <v>108.17930059993211</v>
      </c>
      <c r="AR2413" s="31">
        <f>(AD2413*'Propiedades físicas'!$F$8)/1000</f>
        <v>14.64181022635238</v>
      </c>
      <c r="AS2413" s="31">
        <f>(AE2413*'Propiedades físicas'!$F$7)/1000</f>
        <v>0.71324348457812647</v>
      </c>
      <c r="AT2413" s="31">
        <f t="shared" si="1555"/>
        <v>2107.5906380923689</v>
      </c>
      <c r="AU2413" s="31">
        <f t="shared" si="1556"/>
        <v>0.69102076259228828</v>
      </c>
      <c r="AV2413" s="31">
        <f t="shared" si="1559"/>
        <v>0.17380712633222151</v>
      </c>
      <c r="AW2413" s="31">
        <f t="shared" si="1559"/>
        <v>7.6558093686099796E-2</v>
      </c>
      <c r="AX2413" s="31">
        <f t="shared" si="1559"/>
        <v>5.1328421489785989E-2</v>
      </c>
      <c r="AY2413" s="31">
        <f t="shared" si="1559"/>
        <v>6.9471793818580612E-3</v>
      </c>
      <c r="AZ2413" s="31">
        <f t="shared" si="1560"/>
        <v>3.3841651774639705E-4</v>
      </c>
      <c r="BA2413" s="31">
        <f t="shared" si="1557"/>
        <v>1</v>
      </c>
      <c r="BB2413" s="34">
        <f>AU2413*'Propiedades físicas'!$C$4+'Diseño reactor'!AV2413*'Propiedades físicas'!$C$5+'Diseño reactor'!AW2413*'Propiedades físicas'!$C$8+'Diseño reactor'!AX2413*'Propiedades físicas'!$C$9+'Diseño reactor'!AY2413*'Propiedades físicas'!$C$7+'Diseño reactor'!AZ2413*'Propiedades físicas'!$C$6</f>
        <v>875.33660907979845</v>
      </c>
      <c r="BC2413" s="45">
        <f>AU2413*'Propiedades físicas'!$L$4+'Diseño reactor'!AV2413*'Propiedades físicas'!$L$5+'Diseño reactor'!AW2413*'Propiedades físicas'!$L$8+AX2413*'Propiedades físicas'!$L$9+'Diseño reactor'!AY2413*'Propiedades físicas'!$L$7+'Diseño reactor'!AZ2413*'Propiedades físicas'!$L$6</f>
        <v>2.1196397361595607</v>
      </c>
      <c r="BD2413" s="29">
        <f t="shared" si="1536"/>
        <v>1.3902997625877078</v>
      </c>
      <c r="BE2413" s="58">
        <f t="shared" si="1537"/>
        <v>41.180107386789203</v>
      </c>
      <c r="BF2413" s="30">
        <f>AU2413*'Propiedades físicas'!$I$4+'Diseño reactor'!AV2413*'Propiedades físicas'!$I$5+'Diseño reactor'!AW2413*'Propiedades físicas'!$I$8+'Diseño reactor'!AX2413*'Propiedades físicas'!$I$9+'Diseño reactor'!AY2413*'Propiedades físicas'!$I$7+'Diseño reactor'!AZ2413*'Propiedades físicas'!$I$6</f>
        <v>1.9990613894534371E-2</v>
      </c>
      <c r="BG2413" s="24">
        <f>AU2413*'Propiedades físicas'!$O$4+'Diseño reactor'!AV2413*'Propiedades físicas'!$O$5+'Diseño reactor'!AW2413*'Propiedades físicas'!$O$8+'Diseño reactor'!AX2413*'Propiedades físicas'!$O$9+'Diseño reactor'!AY2413*'Propiedades físicas'!$O$7+'Diseño reactor'!AZ2413*'Propiedades físicas'!$O$6</f>
        <v>0.1545537802047261</v>
      </c>
      <c r="BH2413" s="54">
        <f t="shared" si="1538"/>
        <v>41111.484651674444</v>
      </c>
      <c r="BI2413" s="34">
        <f t="shared" si="1558"/>
        <v>274.1628157198756</v>
      </c>
      <c r="BJ2413" s="27">
        <f t="shared" si="1539"/>
        <v>4797.739318255889</v>
      </c>
      <c r="BK2413" s="34">
        <f t="shared" si="1540"/>
        <v>570.39134467176393</v>
      </c>
      <c r="BL2413" s="27">
        <f t="shared" si="1541"/>
        <v>105.73284981410249</v>
      </c>
      <c r="BM2413" s="34">
        <f t="shared" si="1542"/>
        <v>1.1054421768707483</v>
      </c>
      <c r="BN2413" s="45">
        <f t="shared" si="1543"/>
        <v>2637.9104406929114</v>
      </c>
      <c r="BO2413" s="45">
        <f t="shared" si="1544"/>
        <v>110.21370523958312</v>
      </c>
      <c r="BP2413" s="66">
        <f t="shared" si="1545"/>
        <v>6.6873735719149305</v>
      </c>
    </row>
    <row r="2414" spans="8:68">
      <c r="H2414" s="68">
        <v>2409</v>
      </c>
      <c r="I2414" s="31">
        <f>('Propiedades físicas'!$C$10*'Diseño reactor'!H2414)/1000</f>
        <v>2108.4658833739686</v>
      </c>
      <c r="J2414" s="31">
        <f t="shared" si="1523"/>
        <v>0.21627098811307702</v>
      </c>
      <c r="K2414" s="31">
        <f>(I2414*1000)/'Propiedades físicas'!$F$10</f>
        <v>13772.849688898847</v>
      </c>
      <c r="L2414" s="31">
        <f t="shared" si="1524"/>
        <v>1967.5499555569779</v>
      </c>
      <c r="M2414" s="31">
        <f t="shared" si="1525"/>
        <v>11805.299733341868</v>
      </c>
      <c r="N2414" s="31">
        <f t="shared" si="1526"/>
        <v>0.81674967021875378</v>
      </c>
      <c r="O2414" s="32">
        <f t="shared" si="1527"/>
        <v>4.9004980213125231</v>
      </c>
      <c r="P2414" s="33">
        <f t="shared" si="1528"/>
        <v>0.68781677042879164</v>
      </c>
      <c r="Q2414" s="31">
        <f t="shared" si="1529"/>
        <v>4.7479986290093832</v>
      </c>
      <c r="R2414" s="31">
        <f t="shared" si="1530"/>
        <v>0.10857942643772195</v>
      </c>
      <c r="S2414" s="31">
        <f t="shared" si="1531"/>
        <v>0.15249939230313977</v>
      </c>
      <c r="T2414" s="31">
        <f t="shared" si="1532"/>
        <v>1.7140454191302997E-2</v>
      </c>
      <c r="U2414" s="31">
        <f t="shared" si="1533"/>
        <v>3.2130191609372823E-3</v>
      </c>
      <c r="V2414" s="47">
        <f t="shared" si="1546"/>
        <v>6.8113893770618209E-4</v>
      </c>
      <c r="W2414" s="31">
        <f t="shared" si="1534"/>
        <v>0.15786097563459014</v>
      </c>
      <c r="X2414" s="34">
        <f>(S2414*H2414*'Propiedades físicas'!$F$5*60*24*365)/(1000000)</f>
        <v>56859.276068133229</v>
      </c>
      <c r="Y2414" s="34">
        <f>(U2414*H2414*'Propiedades físicas'!$F$7*60*24*365)/(1000000)</f>
        <v>374.64327824952841</v>
      </c>
      <c r="Z2414" s="31">
        <f t="shared" si="1547"/>
        <v>1656.9505999629591</v>
      </c>
      <c r="AA2414" s="31">
        <f t="shared" si="1548"/>
        <v>11437.928697283603</v>
      </c>
      <c r="AB2414" s="31">
        <f t="shared" si="1548"/>
        <v>261.56783828847216</v>
      </c>
      <c r="AC2414" s="31">
        <f t="shared" si="1548"/>
        <v>367.37103605826371</v>
      </c>
      <c r="AD2414" s="31">
        <f t="shared" si="1548"/>
        <v>41.291354146848917</v>
      </c>
      <c r="AE2414" s="31">
        <f t="shared" si="1549"/>
        <v>7.7401631586979134</v>
      </c>
      <c r="AF2414" s="31">
        <f t="shared" si="1550"/>
        <v>13772.849688898848</v>
      </c>
      <c r="AG2414" s="31">
        <f t="shared" si="1551"/>
        <v>0.12030557490934425</v>
      </c>
      <c r="AH2414" s="31">
        <f t="shared" si="1552"/>
        <v>0.83046928962731426</v>
      </c>
      <c r="AI2414" s="31">
        <f t="shared" si="1552"/>
        <v>1.8991555429469349E-2</v>
      </c>
      <c r="AJ2414" s="31">
        <f t="shared" si="1552"/>
        <v>2.6673567515542628E-2</v>
      </c>
      <c r="AK2414" s="31">
        <f t="shared" si="1552"/>
        <v>2.9980254689144291E-3</v>
      </c>
      <c r="AL2414" s="31">
        <f t="shared" si="1553"/>
        <v>5.6198704941480754E-4</v>
      </c>
      <c r="AM2414" s="31">
        <f t="shared" si="1554"/>
        <v>0.99999999999999978</v>
      </c>
      <c r="AN2414" s="31">
        <f>(Z2414*'Propiedades físicas'!$F$4)/1000</f>
        <v>1457.0892185954269</v>
      </c>
      <c r="AO2414" s="31">
        <f>(AA2414*'Propiedades físicas'!$F$6)/1000</f>
        <v>366.47123546096662</v>
      </c>
      <c r="AP2414" s="31">
        <f>(AB2414*'Propiedades físicas'!$F$9)/1000</f>
        <v>161.37427783207286</v>
      </c>
      <c r="AQ2414" s="31">
        <f>(AC2414*'Propiedades físicas'!$F$5)/1000</f>
        <v>108.17974898807692</v>
      </c>
      <c r="AR2414" s="31">
        <f>(AD2414*'Propiedades físicas'!$F$8)/1000</f>
        <v>14.638610872140873</v>
      </c>
      <c r="AS2414" s="31">
        <f>(AE2414*'Propiedades físicas'!$F$7)/1000</f>
        <v>0.71279162528449092</v>
      </c>
      <c r="AT2414" s="31">
        <f t="shared" si="1555"/>
        <v>2108.4658833739686</v>
      </c>
      <c r="AU2414" s="31">
        <f t="shared" si="1556"/>
        <v>0.69106606375996549</v>
      </c>
      <c r="AV2414" s="31">
        <f t="shared" si="1559"/>
        <v>0.17380942150913017</v>
      </c>
      <c r="AW2414" s="31">
        <f t="shared" si="1559"/>
        <v>7.653634763766802E-2</v>
      </c>
      <c r="AX2414" s="31">
        <f t="shared" si="1559"/>
        <v>5.1307327209377279E-2</v>
      </c>
      <c r="AY2414" s="31">
        <f t="shared" si="1559"/>
        <v>6.9427781533349534E-3</v>
      </c>
      <c r="AZ2414" s="31">
        <f t="shared" si="1560"/>
        <v>3.3806173052412932E-4</v>
      </c>
      <c r="BA2414" s="31">
        <f t="shared" si="1557"/>
        <v>1</v>
      </c>
      <c r="BB2414" s="34">
        <f>AU2414*'Propiedades físicas'!$C$4+'Diseño reactor'!AV2414*'Propiedades físicas'!$C$5+'Diseño reactor'!AW2414*'Propiedades físicas'!$C$8+'Diseño reactor'!AX2414*'Propiedades físicas'!$C$9+'Diseño reactor'!AY2414*'Propiedades físicas'!$C$7+'Diseño reactor'!AZ2414*'Propiedades físicas'!$C$6</f>
        <v>875.33649032948063</v>
      </c>
      <c r="BC2414" s="45">
        <f>AU2414*'Propiedades físicas'!$L$4+'Diseño reactor'!AV2414*'Propiedades físicas'!$L$5+'Diseño reactor'!AW2414*'Propiedades físicas'!$L$8+AX2414*'Propiedades físicas'!$L$9+'Diseño reactor'!AY2414*'Propiedades físicas'!$L$7+'Diseño reactor'!AZ2414*'Propiedades físicas'!$L$6</f>
        <v>2.1196719426441635</v>
      </c>
      <c r="BD2414" s="29">
        <f t="shared" si="1536"/>
        <v>1.3897928127212185</v>
      </c>
      <c r="BE2414" s="58">
        <f t="shared" si="1537"/>
        <v>41.179561792900834</v>
      </c>
      <c r="BF2414" s="30">
        <f>AU2414*'Propiedades físicas'!$I$4+'Diseño reactor'!AV2414*'Propiedades físicas'!$I$5+'Diseño reactor'!AW2414*'Propiedades físicas'!$I$8+'Diseño reactor'!AX2414*'Propiedades físicas'!$I$9+'Diseño reactor'!AY2414*'Propiedades físicas'!$I$7+'Diseño reactor'!AZ2414*'Propiedades físicas'!$I$6</f>
        <v>1.9990664047850593E-2</v>
      </c>
      <c r="BG2414" s="24">
        <f>AU2414*'Propiedades físicas'!$O$4+'Diseño reactor'!AV2414*'Propiedades físicas'!$O$5+'Diseño reactor'!AW2414*'Propiedades físicas'!$O$8+'Diseño reactor'!AX2414*'Propiedades físicas'!$O$9+'Diseño reactor'!AY2414*'Propiedades físicas'!$O$7+'Diseño reactor'!AZ2414*'Propiedades físicas'!$O$6</f>
        <v>0.15455535056465178</v>
      </c>
      <c r="BH2414" s="54">
        <f t="shared" si="1538"/>
        <v>41111.375932392344</v>
      </c>
      <c r="BI2414" s="34">
        <f t="shared" si="1558"/>
        <v>274.16488359831357</v>
      </c>
      <c r="BJ2414" s="27">
        <f t="shared" si="1539"/>
        <v>4797.7429221369566</v>
      </c>
      <c r="BK2414" s="34">
        <f t="shared" si="1540"/>
        <v>570.39756865381082</v>
      </c>
      <c r="BL2414" s="27">
        <f t="shared" si="1541"/>
        <v>105.73306367850024</v>
      </c>
      <c r="BM2414" s="34">
        <f t="shared" si="1542"/>
        <v>1.1054421768707483</v>
      </c>
      <c r="BN2414" s="45">
        <f t="shared" si="1543"/>
        <v>2639.1109390795932</v>
      </c>
      <c r="BO2414" s="45">
        <f t="shared" si="1544"/>
        <v>110.22049119602906</v>
      </c>
      <c r="BP2414" s="66">
        <f t="shared" si="1545"/>
        <v>6.6873726646893799</v>
      </c>
    </row>
    <row r="2415" spans="8:68">
      <c r="H2415" s="68">
        <v>2410</v>
      </c>
      <c r="I2415" s="31">
        <f>('Propiedades físicas'!$C$10*'Diseño reactor'!H2415)/1000</f>
        <v>2109.3411286555688</v>
      </c>
      <c r="J2415" s="31">
        <f t="shared" si="1523"/>
        <v>0.21618124911385994</v>
      </c>
      <c r="K2415" s="31">
        <f>(I2415*1000)/'Propiedades físicas'!$F$10</f>
        <v>13778.56693659038</v>
      </c>
      <c r="L2415" s="31">
        <f t="shared" si="1524"/>
        <v>1968.3667052271969</v>
      </c>
      <c r="M2415" s="31">
        <f t="shared" si="1525"/>
        <v>11810.200231363182</v>
      </c>
      <c r="N2415" s="31">
        <f t="shared" si="1526"/>
        <v>0.81674967021875389</v>
      </c>
      <c r="O2415" s="32">
        <f t="shared" si="1527"/>
        <v>4.900498021312524</v>
      </c>
      <c r="P2415" s="33">
        <f t="shared" si="1528"/>
        <v>0.68786182708403043</v>
      </c>
      <c r="Q2415" s="31">
        <f t="shared" si="1529"/>
        <v>4.74806127582454</v>
      </c>
      <c r="R2415" s="31">
        <f t="shared" si="1530"/>
        <v>0.10854859267200613</v>
      </c>
      <c r="S2415" s="31">
        <f t="shared" si="1531"/>
        <v>0.15243674548798222</v>
      </c>
      <c r="T2415" s="31">
        <f t="shared" si="1532"/>
        <v>1.7129598572176167E-2</v>
      </c>
      <c r="U2415" s="31">
        <f t="shared" si="1533"/>
        <v>3.209651890541264E-3</v>
      </c>
      <c r="V2415" s="47">
        <f t="shared" si="1546"/>
        <v>6.8118355691816602E-4</v>
      </c>
      <c r="W2415" s="31">
        <f t="shared" si="1534"/>
        <v>0.15780580982689948</v>
      </c>
      <c r="X2415" s="34">
        <f>(S2415*H2415*'Propiedades físicas'!$F$5*60*24*365)/(1000000)</f>
        <v>56859.511411626117</v>
      </c>
      <c r="Y2415" s="34">
        <f>(U2415*H2415*'Propiedades físicas'!$F$7*60*24*365)/(1000000)</f>
        <v>374.40600421397994</v>
      </c>
      <c r="Z2415" s="31">
        <f t="shared" si="1547"/>
        <v>1657.7470032725134</v>
      </c>
      <c r="AA2415" s="31">
        <f t="shared" si="1548"/>
        <v>11442.827674737142</v>
      </c>
      <c r="AB2415" s="31">
        <f t="shared" si="1548"/>
        <v>261.60210833953477</v>
      </c>
      <c r="AC2415" s="31">
        <f t="shared" si="1548"/>
        <v>367.37255662603718</v>
      </c>
      <c r="AD2415" s="31">
        <f t="shared" si="1548"/>
        <v>41.28233255894456</v>
      </c>
      <c r="AE2415" s="31">
        <f t="shared" si="1549"/>
        <v>7.7352610562044459</v>
      </c>
      <c r="AF2415" s="31">
        <f t="shared" si="1550"/>
        <v>13778.566936590378</v>
      </c>
      <c r="AG2415" s="31">
        <f t="shared" si="1551"/>
        <v>0.12031345573901439</v>
      </c>
      <c r="AH2415" s="31">
        <f t="shared" si="1552"/>
        <v>0.83048024714018376</v>
      </c>
      <c r="AI2415" s="31">
        <f t="shared" si="1552"/>
        <v>1.8986162315967992E-2</v>
      </c>
      <c r="AJ2415" s="31">
        <f t="shared" si="1552"/>
        <v>2.6662610002673226E-2</v>
      </c>
      <c r="AK2415" s="31">
        <f t="shared" si="1552"/>
        <v>2.9961267197762889E-3</v>
      </c>
      <c r="AL2415" s="31">
        <f t="shared" si="1553"/>
        <v>5.6139808238421941E-4</v>
      </c>
      <c r="AM2415" s="31">
        <f t="shared" si="1554"/>
        <v>0.99999999999999989</v>
      </c>
      <c r="AN2415" s="31">
        <f>(Z2415*'Propiedades físicas'!$F$4)/1000</f>
        <v>1457.7895597377828</v>
      </c>
      <c r="AO2415" s="31">
        <f>(AA2415*'Propiedades físicas'!$F$6)/1000</f>
        <v>366.62819869857799</v>
      </c>
      <c r="AP2415" s="31">
        <f>(AB2415*'Propiedades físicas'!$F$9)/1000</f>
        <v>161.39542074007596</v>
      </c>
      <c r="AQ2415" s="31">
        <f>(AC2415*'Propiedades físicas'!$F$5)/1000</f>
        <v>108.18019674966918</v>
      </c>
      <c r="AR2415" s="31">
        <f>(AD2415*'Propiedades físicas'!$F$8)/1000</f>
        <v>14.63541253879702</v>
      </c>
      <c r="AS2415" s="31">
        <f>(AE2415*'Propiedades físicas'!$F$7)/1000</f>
        <v>0.7123401906658674</v>
      </c>
      <c r="AT2415" s="31">
        <f t="shared" si="1555"/>
        <v>2109.3411286555688</v>
      </c>
      <c r="AU2415" s="31">
        <f t="shared" si="1556"/>
        <v>0.69111133326591634</v>
      </c>
      <c r="AV2415" s="31">
        <f t="shared" si="1559"/>
        <v>0.17381171481364699</v>
      </c>
      <c r="AW2415" s="31">
        <f t="shared" si="1559"/>
        <v>7.6514613282558333E-2</v>
      </c>
      <c r="AX2415" s="31">
        <f t="shared" si="1559"/>
        <v>5.1286250137558366E-2</v>
      </c>
      <c r="AY2415" s="31">
        <f t="shared" si="1559"/>
        <v>6.938381061258307E-3</v>
      </c>
      <c r="AZ2415" s="31">
        <f t="shared" si="1560"/>
        <v>3.3770743906173762E-4</v>
      </c>
      <c r="BA2415" s="31">
        <f t="shared" si="1557"/>
        <v>1.0000000000000002</v>
      </c>
      <c r="BB2415" s="34">
        <f>AU2415*'Propiedades físicas'!$C$4+'Diseño reactor'!AV2415*'Propiedades físicas'!$C$5+'Diseño reactor'!AW2415*'Propiedades físicas'!$C$8+'Diseño reactor'!AX2415*'Propiedades físicas'!$C$9+'Diseño reactor'!AY2415*'Propiedades físicas'!$C$7+'Diseño reactor'!AZ2415*'Propiedades físicas'!$C$6</f>
        <v>875.33637173864065</v>
      </c>
      <c r="BC2415" s="45">
        <f>AU2415*'Propiedades físicas'!$L$4+'Diseño reactor'!AV2415*'Propiedades físicas'!$L$5+'Diseño reactor'!AW2415*'Propiedades físicas'!$L$8+AX2415*'Propiedades físicas'!$L$9+'Diseño reactor'!AY2415*'Propiedades físicas'!$L$7+'Diseño reactor'!AZ2415*'Propiedades físicas'!$L$6</f>
        <v>2.1197041257174845</v>
      </c>
      <c r="BD2415" s="29">
        <f t="shared" si="1536"/>
        <v>1.3892862328970643</v>
      </c>
      <c r="BE2415" s="58">
        <f t="shared" si="1537"/>
        <v>41.179016602157006</v>
      </c>
      <c r="BF2415" s="30">
        <f>AU2415*'Propiedades físicas'!$I$4+'Diseño reactor'!AV2415*'Propiedades físicas'!$I$5+'Diseño reactor'!AW2415*'Propiedades físicas'!$I$8+'Diseño reactor'!AX2415*'Propiedades físicas'!$I$9+'Diseño reactor'!AY2415*'Propiedades físicas'!$I$7+'Diseño reactor'!AZ2415*'Propiedades físicas'!$I$6</f>
        <v>1.9990714125998826E-2</v>
      </c>
      <c r="BG2415" s="24">
        <f>AU2415*'Propiedades físicas'!$O$4+'Diseño reactor'!AV2415*'Propiedades físicas'!$O$5+'Diseño reactor'!AW2415*'Propiedades físicas'!$O$8+'Diseño reactor'!AX2415*'Propiedades físicas'!$O$9+'Diseño reactor'!AY2415*'Propiedades físicas'!$O$7+'Diseño reactor'!AZ2415*'Propiedades físicas'!$O$6</f>
        <v>0.15455691982648456</v>
      </c>
      <c r="BH2415" s="54">
        <f t="shared" si="1538"/>
        <v>41111.267375730167</v>
      </c>
      <c r="BI2415" s="34">
        <f t="shared" si="1558"/>
        <v>274.16694934455671</v>
      </c>
      <c r="BJ2415" s="27">
        <f t="shared" si="1539"/>
        <v>4797.7465261220295</v>
      </c>
      <c r="BK2415" s="34">
        <f t="shared" si="1540"/>
        <v>570.40378860433646</v>
      </c>
      <c r="BL2415" s="27">
        <f t="shared" si="1541"/>
        <v>105.73327740057115</v>
      </c>
      <c r="BM2415" s="34">
        <f t="shared" si="1542"/>
        <v>1.1054421768707483</v>
      </c>
      <c r="BN2415" s="45">
        <f t="shared" si="1543"/>
        <v>2640.3114525533747</v>
      </c>
      <c r="BO2415" s="45">
        <f t="shared" si="1544"/>
        <v>110.22727241024344</v>
      </c>
      <c r="BP2415" s="66">
        <f t="shared" si="1545"/>
        <v>6.6873717586822048</v>
      </c>
    </row>
    <row r="2416" spans="8:68">
      <c r="H2416" s="68">
        <v>2411</v>
      </c>
      <c r="I2416" s="31">
        <f>('Propiedades físicas'!$C$10*'Diseño reactor'!H2416)/1000</f>
        <v>2110.2163739371681</v>
      </c>
      <c r="J2416" s="31">
        <f t="shared" si="1523"/>
        <v>0.21609158455595295</v>
      </c>
      <c r="K2416" s="31">
        <f>(I2416*1000)/'Propiedades físicas'!$F$10</f>
        <v>13784.284184281909</v>
      </c>
      <c r="L2416" s="31">
        <f t="shared" si="1524"/>
        <v>1969.1834548974155</v>
      </c>
      <c r="M2416" s="31">
        <f t="shared" si="1525"/>
        <v>11815.100729384492</v>
      </c>
      <c r="N2416" s="31">
        <f t="shared" si="1526"/>
        <v>0.81674967021875378</v>
      </c>
      <c r="O2416" s="32">
        <f t="shared" si="1527"/>
        <v>4.9004980213125231</v>
      </c>
      <c r="P2416" s="33">
        <f t="shared" si="1528"/>
        <v>0.68790685225943726</v>
      </c>
      <c r="Q2416" s="31">
        <f t="shared" si="1529"/>
        <v>4.7481238715531724</v>
      </c>
      <c r="R2416" s="31">
        <f t="shared" si="1530"/>
        <v>0.10851777548301972</v>
      </c>
      <c r="S2416" s="31">
        <f t="shared" si="1531"/>
        <v>0.15237414975935129</v>
      </c>
      <c r="T2416" s="31">
        <f t="shared" si="1532"/>
        <v>1.7118753152558855E-2</v>
      </c>
      <c r="U2416" s="31">
        <f t="shared" si="1533"/>
        <v>3.2062893237379537E-3</v>
      </c>
      <c r="V2416" s="47">
        <f t="shared" si="1546"/>
        <v>6.8122814495594761E-4</v>
      </c>
      <c r="W2416" s="31">
        <f t="shared" si="1534"/>
        <v>0.15775068256202415</v>
      </c>
      <c r="X2416" s="34">
        <f>(S2416*H2416*'Propiedades físicas'!$F$5*60*24*365)/(1000000)</f>
        <v>56859.746426377955</v>
      </c>
      <c r="Y2416" s="34">
        <f>(U2416*H2416*'Propiedades físicas'!$F$7*60*24*365)/(1000000)</f>
        <v>374.16895311171191</v>
      </c>
      <c r="Z2416" s="31">
        <f t="shared" si="1547"/>
        <v>1658.5434207975031</v>
      </c>
      <c r="AA2416" s="31">
        <f t="shared" si="1548"/>
        <v>11447.726654314698</v>
      </c>
      <c r="AB2416" s="31">
        <f t="shared" si="1548"/>
        <v>261.63635668956056</v>
      </c>
      <c r="AC2416" s="31">
        <f t="shared" si="1548"/>
        <v>367.37407506979594</v>
      </c>
      <c r="AD2416" s="31">
        <f t="shared" si="1548"/>
        <v>41.273313850819399</v>
      </c>
      <c r="AE2416" s="31">
        <f t="shared" si="1549"/>
        <v>7.7303635595322069</v>
      </c>
      <c r="AF2416" s="31">
        <f t="shared" si="1550"/>
        <v>13784.284184281909</v>
      </c>
      <c r="AG2416" s="31">
        <f t="shared" si="1551"/>
        <v>0.12032133106256797</v>
      </c>
      <c r="AH2416" s="31">
        <f t="shared" si="1552"/>
        <v>0.83049119571754293</v>
      </c>
      <c r="AI2416" s="31">
        <f t="shared" si="1552"/>
        <v>1.8980772101891374E-2</v>
      </c>
      <c r="AJ2416" s="31">
        <f t="shared" si="1552"/>
        <v>2.6651661425314284E-2</v>
      </c>
      <c r="AK2416" s="31">
        <f t="shared" si="1552"/>
        <v>2.9942297546275906E-3</v>
      </c>
      <c r="AL2416" s="31">
        <f t="shared" si="1553"/>
        <v>5.6080993805591073E-4</v>
      </c>
      <c r="AM2416" s="31">
        <f t="shared" si="1554"/>
        <v>1</v>
      </c>
      <c r="AN2416" s="31">
        <f>(Z2416*'Propiedades físicas'!$F$4)/1000</f>
        <v>1458.4899133809083</v>
      </c>
      <c r="AO2416" s="31">
        <f>(AA2416*'Propiedades físicas'!$F$6)/1000</f>
        <v>366.78516200424286</v>
      </c>
      <c r="AP2416" s="31">
        <f>(AB2416*'Propiedades físicas'!$F$9)/1000</f>
        <v>161.41655025962439</v>
      </c>
      <c r="AQ2416" s="31">
        <f>(AC2416*'Propiedades físicas'!$F$5)/1000</f>
        <v>108.18064388580281</v>
      </c>
      <c r="AR2416" s="31">
        <f>(AD2416*'Propiedades físicas'!$F$8)/1000</f>
        <v>14.632215226392487</v>
      </c>
      <c r="AS2416" s="31">
        <f>(AE2416*'Propiedades físicas'!$F$7)/1000</f>
        <v>0.71188918019732095</v>
      </c>
      <c r="AT2416" s="31">
        <f t="shared" si="1555"/>
        <v>2110.2163739371686</v>
      </c>
      <c r="AU2416" s="31">
        <f t="shared" si="1556"/>
        <v>0.6911565711433223</v>
      </c>
      <c r="AV2416" s="31">
        <f t="shared" si="1559"/>
        <v>0.17381400624804547</v>
      </c>
      <c r="AW2416" s="31">
        <f t="shared" si="1559"/>
        <v>7.6492890612188252E-2</v>
      </c>
      <c r="AX2416" s="31">
        <f t="shared" si="1559"/>
        <v>5.126519025343506E-2</v>
      </c>
      <c r="AY2416" s="31">
        <f t="shared" si="1559"/>
        <v>6.9339881005151182E-3</v>
      </c>
      <c r="AZ2416" s="31">
        <f t="shared" si="1560"/>
        <v>3.3735364249359075E-4</v>
      </c>
      <c r="BA2416" s="31">
        <f t="shared" si="1557"/>
        <v>0.99999999999999967</v>
      </c>
      <c r="BB2416" s="34">
        <f>AU2416*'Propiedades físicas'!$C$4+'Diseño reactor'!AV2416*'Propiedades físicas'!$C$5+'Diseño reactor'!AW2416*'Propiedades físicas'!$C$8+'Diseño reactor'!AX2416*'Propiedades físicas'!$C$9+'Diseño reactor'!AY2416*'Propiedades físicas'!$C$7+'Diseño reactor'!AZ2416*'Propiedades físicas'!$C$6</f>
        <v>875.33625330701466</v>
      </c>
      <c r="BC2416" s="45">
        <f>AU2416*'Propiedades físicas'!$L$4+'Diseño reactor'!AV2416*'Propiedades físicas'!$L$5+'Diseño reactor'!AW2416*'Propiedades físicas'!$L$8+AX2416*'Propiedades físicas'!$L$9+'Diseño reactor'!AY2416*'Propiedades físicas'!$L$7+'Diseño reactor'!AZ2416*'Propiedades físicas'!$L$6</f>
        <v>2.1197362854048918</v>
      </c>
      <c r="BD2416" s="29">
        <f t="shared" si="1536"/>
        <v>1.3887800227098275</v>
      </c>
      <c r="BE2416" s="58">
        <f t="shared" si="1537"/>
        <v>41.178471814109926</v>
      </c>
      <c r="BF2416" s="30">
        <f>AU2416*'Propiedades físicas'!$I$4+'Diseño reactor'!AV2416*'Propiedades físicas'!$I$5+'Diseño reactor'!AW2416*'Propiedades físicas'!$I$8+'Diseño reactor'!AX2416*'Propiedades físicas'!$I$9+'Diseño reactor'!AY2416*'Propiedades físicas'!$I$7+'Diseño reactor'!AZ2416*'Propiedades físicas'!$I$6</f>
        <v>1.9990764129104829E-2</v>
      </c>
      <c r="BG2416" s="24">
        <f>AU2416*'Propiedades físicas'!$O$4+'Diseño reactor'!AV2416*'Propiedades físicas'!$O$5+'Diseño reactor'!AW2416*'Propiedades físicas'!$O$8+'Diseño reactor'!AX2416*'Propiedades físicas'!$O$9+'Diseño reactor'!AY2416*'Propiedades físicas'!$O$7+'Diseño reactor'!AZ2416*'Propiedades físicas'!$O$6</f>
        <v>0.15455848799135688</v>
      </c>
      <c r="BH2416" s="54">
        <f t="shared" si="1538"/>
        <v>41111.158981414461</v>
      </c>
      <c r="BI2416" s="34">
        <f t="shared" si="1558"/>
        <v>274.16901296164144</v>
      </c>
      <c r="BJ2416" s="27">
        <f t="shared" si="1539"/>
        <v>4797.7501302079245</v>
      </c>
      <c r="BK2416" s="34">
        <f t="shared" si="1540"/>
        <v>570.41000452713251</v>
      </c>
      <c r="BL2416" s="27">
        <f t="shared" si="1541"/>
        <v>105.73349098045296</v>
      </c>
      <c r="BM2416" s="34">
        <f t="shared" si="1542"/>
        <v>1.1054421768707483</v>
      </c>
      <c r="BN2416" s="45">
        <f t="shared" si="1543"/>
        <v>2641.5119810980073</v>
      </c>
      <c r="BO2416" s="45">
        <f t="shared" si="1544"/>
        <v>110.23404888719543</v>
      </c>
      <c r="BP2416" s="66">
        <f t="shared" si="1545"/>
        <v>6.6873708538913874</v>
      </c>
    </row>
    <row r="2417" spans="8:68">
      <c r="H2417" s="68">
        <v>2412</v>
      </c>
      <c r="I2417" s="31">
        <f>('Propiedades físicas'!$C$10*'Diseño reactor'!H2417)/1000</f>
        <v>2111.0916192187683</v>
      </c>
      <c r="J2417" s="31">
        <f t="shared" si="1523"/>
        <v>0.2160019943467672</v>
      </c>
      <c r="K2417" s="31">
        <f>(I2417*1000)/'Propiedades físicas'!$F$10</f>
        <v>13790.00143197344</v>
      </c>
      <c r="L2417" s="31">
        <f t="shared" si="1524"/>
        <v>1970.0002045676342</v>
      </c>
      <c r="M2417" s="31">
        <f t="shared" si="1525"/>
        <v>11820.001227405804</v>
      </c>
      <c r="N2417" s="31">
        <f t="shared" si="1526"/>
        <v>0.81674967021875378</v>
      </c>
      <c r="O2417" s="32">
        <f t="shared" si="1527"/>
        <v>4.9004980213125222</v>
      </c>
      <c r="P2417" s="33">
        <f t="shared" si="1528"/>
        <v>0.68795184598799219</v>
      </c>
      <c r="Q2417" s="31">
        <f t="shared" si="1529"/>
        <v>4.748186416257278</v>
      </c>
      <c r="R2417" s="31">
        <f t="shared" si="1530"/>
        <v>0.10848697485859711</v>
      </c>
      <c r="S2417" s="31">
        <f t="shared" si="1531"/>
        <v>0.15231160505524358</v>
      </c>
      <c r="T2417" s="31">
        <f t="shared" si="1532"/>
        <v>1.7107917919847122E-2</v>
      </c>
      <c r="U2417" s="31">
        <f t="shared" si="1533"/>
        <v>3.2029314523174144E-3</v>
      </c>
      <c r="V2417" s="47">
        <f t="shared" si="1546"/>
        <v>6.8127270185218641E-4</v>
      </c>
      <c r="W2417" s="31">
        <f t="shared" si="1534"/>
        <v>0.15769559379958503</v>
      </c>
      <c r="X2417" s="34">
        <f>(S2417*H2417*'Propiedades físicas'!$F$5*60*24*365)/(1000000)</f>
        <v>56859.981112962596</v>
      </c>
      <c r="Y2417" s="34">
        <f>(U2417*H2417*'Propiedades físicas'!$F$7*60*24*365)/(1000000)</f>
        <v>373.93212466723691</v>
      </c>
      <c r="Z2417" s="31">
        <f t="shared" si="1547"/>
        <v>1659.3398525230373</v>
      </c>
      <c r="AA2417" s="31">
        <f t="shared" si="1548"/>
        <v>11452.625636012555</v>
      </c>
      <c r="AB2417" s="31">
        <f t="shared" si="1548"/>
        <v>261.67058335893626</v>
      </c>
      <c r="AC2417" s="31">
        <f t="shared" si="1548"/>
        <v>367.37559139324753</v>
      </c>
      <c r="AD2417" s="31">
        <f t="shared" si="1548"/>
        <v>41.264298022671262</v>
      </c>
      <c r="AE2417" s="31">
        <f t="shared" si="1549"/>
        <v>7.7254706629896033</v>
      </c>
      <c r="AF2417" s="31">
        <f t="shared" si="1550"/>
        <v>13790.001431973438</v>
      </c>
      <c r="AG2417" s="31">
        <f t="shared" si="1551"/>
        <v>0.12032920088577359</v>
      </c>
      <c r="AH2417" s="31">
        <f t="shared" si="1552"/>
        <v>0.83050213537023621</v>
      </c>
      <c r="AI2417" s="31">
        <f t="shared" si="1552"/>
        <v>1.8975384785111623E-2</v>
      </c>
      <c r="AJ2417" s="31">
        <f t="shared" si="1552"/>
        <v>2.6640721772620855E-2</v>
      </c>
      <c r="AK2417" s="31">
        <f t="shared" si="1552"/>
        <v>2.9923345712637881E-3</v>
      </c>
      <c r="AL2417" s="31">
        <f t="shared" si="1553"/>
        <v>5.6022261499388685E-4</v>
      </c>
      <c r="AM2417" s="31">
        <f t="shared" si="1554"/>
        <v>1</v>
      </c>
      <c r="AN2417" s="31">
        <f>(Z2417*'Propiedades físicas'!$F$4)/1000</f>
        <v>1459.1902795117085</v>
      </c>
      <c r="AO2417" s="31">
        <f>(AA2417*'Propiedades físicas'!$F$6)/1000</f>
        <v>366.94212537784227</v>
      </c>
      <c r="AP2417" s="31">
        <f>(AB2417*'Propiedades físicas'!$F$9)/1000</f>
        <v>161.43766640329571</v>
      </c>
      <c r="AQ2417" s="31">
        <f>(AC2417*'Propiedades físicas'!$F$5)/1000</f>
        <v>108.18109039756962</v>
      </c>
      <c r="AR2417" s="31">
        <f>(AD2417*'Propiedades físicas'!$F$8)/1000</f>
        <v>14.62901893499741</v>
      </c>
      <c r="AS2417" s="31">
        <f>(AE2417*'Propiedades físicas'!$F$7)/1000</f>
        <v>0.7114385933547126</v>
      </c>
      <c r="AT2417" s="31">
        <f t="shared" si="1555"/>
        <v>2111.0916192187683</v>
      </c>
      <c r="AU2417" s="31">
        <f t="shared" si="1556"/>
        <v>0.69120177742531952</v>
      </c>
      <c r="AV2417" s="31">
        <f t="shared" si="1559"/>
        <v>0.17381629581459523</v>
      </c>
      <c r="AW2417" s="31">
        <f t="shared" si="1559"/>
        <v>7.6471179617982388E-2</v>
      </c>
      <c r="AX2417" s="31">
        <f t="shared" si="1559"/>
        <v>5.1244147536146804E-2</v>
      </c>
      <c r="AY2417" s="31">
        <f t="shared" si="1559"/>
        <v>6.9295992660001332E-3</v>
      </c>
      <c r="AZ2417" s="31">
        <f t="shared" si="1560"/>
        <v>3.3700033995586983E-4</v>
      </c>
      <c r="BA2417" s="31">
        <f t="shared" si="1557"/>
        <v>0.99999999999999989</v>
      </c>
      <c r="BB2417" s="34">
        <f>AU2417*'Propiedades físicas'!$C$4+'Diseño reactor'!AV2417*'Propiedades físicas'!$C$5+'Diseño reactor'!AW2417*'Propiedades físicas'!$C$8+'Diseño reactor'!AX2417*'Propiedades físicas'!$C$9+'Diseño reactor'!AY2417*'Propiedades físicas'!$C$7+'Diseño reactor'!AZ2417*'Propiedades físicas'!$C$6</f>
        <v>875.3361350343398</v>
      </c>
      <c r="BC2417" s="45">
        <f>AU2417*'Propiedades físicas'!$L$4+'Diseño reactor'!AV2417*'Propiedades físicas'!$L$5+'Diseño reactor'!AW2417*'Propiedades físicas'!$L$8+AX2417*'Propiedades físicas'!$L$9+'Diseño reactor'!AY2417*'Propiedades físicas'!$L$7+'Diseño reactor'!AZ2417*'Propiedades físicas'!$L$6</f>
        <v>2.119768421731715</v>
      </c>
      <c r="BD2417" s="29">
        <f t="shared" si="1536"/>
        <v>1.3882741817546838</v>
      </c>
      <c r="BE2417" s="58">
        <f t="shared" si="1537"/>
        <v>41.177927428312501</v>
      </c>
      <c r="BF2417" s="30">
        <f>AU2417*'Propiedades físicas'!$I$4+'Diseño reactor'!AV2417*'Propiedades físicas'!$I$5+'Diseño reactor'!AW2417*'Propiedades físicas'!$I$8+'Diseño reactor'!AX2417*'Propiedades físicas'!$I$9+'Diseño reactor'!AY2417*'Propiedades físicas'!$I$7+'Diseño reactor'!AZ2417*'Propiedades físicas'!$I$6</f>
        <v>1.9990814057294137E-2</v>
      </c>
      <c r="BG2417" s="24">
        <f>AU2417*'Propiedades físicas'!$O$4+'Diseño reactor'!AV2417*'Propiedades físicas'!$O$5+'Diseño reactor'!AW2417*'Propiedades físicas'!$O$8+'Diseño reactor'!AX2417*'Propiedades físicas'!$O$9+'Diseño reactor'!AY2417*'Propiedades físicas'!$O$7+'Diseño reactor'!AZ2417*'Propiedades físicas'!$O$6</f>
        <v>0.15456005506039971</v>
      </c>
      <c r="BH2417" s="54">
        <f t="shared" si="1538"/>
        <v>41111.050749172275</v>
      </c>
      <c r="BI2417" s="34">
        <f t="shared" si="1558"/>
        <v>274.17107445259848</v>
      </c>
      <c r="BJ2417" s="27">
        <f t="shared" si="1539"/>
        <v>4797.7537343914728</v>
      </c>
      <c r="BK2417" s="34">
        <f t="shared" si="1540"/>
        <v>570.41621642598795</v>
      </c>
      <c r="BL2417" s="27">
        <f t="shared" si="1541"/>
        <v>105.73370441828335</v>
      </c>
      <c r="BM2417" s="34">
        <f t="shared" si="1542"/>
        <v>1.1054421768707483</v>
      </c>
      <c r="BN2417" s="45">
        <f t="shared" si="1543"/>
        <v>2642.712524697261</v>
      </c>
      <c r="BO2417" s="45">
        <f t="shared" si="1544"/>
        <v>110.24082063184724</v>
      </c>
      <c r="BP2417" s="66">
        <f t="shared" si="1545"/>
        <v>6.6873699503149213</v>
      </c>
    </row>
    <row r="2418" spans="8:68">
      <c r="H2418" s="68">
        <v>2413</v>
      </c>
      <c r="I2418" s="31">
        <f>('Propiedades físicas'!$C$10*'Diseño reactor'!H2418)/1000</f>
        <v>2111.966864500368</v>
      </c>
      <c r="J2418" s="31">
        <f t="shared" si="1523"/>
        <v>0.2159124783938676</v>
      </c>
      <c r="K2418" s="31">
        <f>(I2418*1000)/'Propiedades físicas'!$F$10</f>
        <v>13795.718679664973</v>
      </c>
      <c r="L2418" s="31">
        <f t="shared" si="1524"/>
        <v>1970.8169542378532</v>
      </c>
      <c r="M2418" s="31">
        <f t="shared" si="1525"/>
        <v>11824.901725427118</v>
      </c>
      <c r="N2418" s="31">
        <f t="shared" si="1526"/>
        <v>0.81674967021875389</v>
      </c>
      <c r="O2418" s="32">
        <f t="shared" si="1527"/>
        <v>4.9004980213125231</v>
      </c>
      <c r="P2418" s="33">
        <f t="shared" si="1528"/>
        <v>0.68799680830262866</v>
      </c>
      <c r="Q2418" s="31">
        <f t="shared" si="1529"/>
        <v>4.7482489099987681</v>
      </c>
      <c r="R2418" s="31">
        <f t="shared" si="1530"/>
        <v>0.10845619078658221</v>
      </c>
      <c r="S2418" s="31">
        <f t="shared" si="1531"/>
        <v>0.15224911131375526</v>
      </c>
      <c r="T2418" s="31">
        <f t="shared" si="1532"/>
        <v>1.7097092861456192E-2</v>
      </c>
      <c r="U2418" s="31">
        <f t="shared" si="1533"/>
        <v>3.1995782680869019E-3</v>
      </c>
      <c r="V2418" s="47">
        <f t="shared" si="1546"/>
        <v>6.8131722763949631E-4</v>
      </c>
      <c r="W2418" s="31">
        <f t="shared" si="1534"/>
        <v>0.15764054349925949</v>
      </c>
      <c r="X2418" s="34">
        <f>(S2418*H2418*'Propiedades físicas'!$F$5*60*24*365)/(1000000)</f>
        <v>56860.215471952579</v>
      </c>
      <c r="Y2418" s="34">
        <f>(U2418*H2418*'Propiedades físicas'!$F$7*60*24*365)/(1000000)</f>
        <v>373.69551860548643</v>
      </c>
      <c r="Z2418" s="31">
        <f t="shared" si="1547"/>
        <v>1660.1362984342429</v>
      </c>
      <c r="AA2418" s="31">
        <f t="shared" si="1548"/>
        <v>11457.524619827027</v>
      </c>
      <c r="AB2418" s="31">
        <f t="shared" si="1548"/>
        <v>261.70478836802289</v>
      </c>
      <c r="AC2418" s="31">
        <f t="shared" si="1548"/>
        <v>367.37710560009145</v>
      </c>
      <c r="AD2418" s="31">
        <f t="shared" si="1548"/>
        <v>41.255285074693795</v>
      </c>
      <c r="AE2418" s="31">
        <f t="shared" si="1549"/>
        <v>7.7205823608936939</v>
      </c>
      <c r="AF2418" s="31">
        <f t="shared" si="1550"/>
        <v>13795.718679664971</v>
      </c>
      <c r="AG2418" s="31">
        <f t="shared" si="1551"/>
        <v>0.12033706521439153</v>
      </c>
      <c r="AH2418" s="31">
        <f t="shared" si="1552"/>
        <v>0.83051306610909181</v>
      </c>
      <c r="AI2418" s="31">
        <f t="shared" si="1552"/>
        <v>1.897000036350251E-2</v>
      </c>
      <c r="AJ2418" s="31">
        <f t="shared" si="1552"/>
        <v>2.6629791033765355E-2</v>
      </c>
      <c r="AK2418" s="31">
        <f t="shared" si="1552"/>
        <v>2.9904411674836848E-3</v>
      </c>
      <c r="AL2418" s="31">
        <f t="shared" si="1553"/>
        <v>5.5963611176516014E-4</v>
      </c>
      <c r="AM2418" s="31">
        <f t="shared" si="1554"/>
        <v>1.0000000000000002</v>
      </c>
      <c r="AN2418" s="31">
        <f>(Z2418*'Propiedades físicas'!$F$4)/1000</f>
        <v>1459.8906581171045</v>
      </c>
      <c r="AO2418" s="31">
        <f>(AA2418*'Propiedades físicas'!$F$6)/1000</f>
        <v>367.09908881925793</v>
      </c>
      <c r="AP2418" s="31">
        <f>(AB2418*'Propiedades físicas'!$F$9)/1000</f>
        <v>161.4587691836517</v>
      </c>
      <c r="AQ2418" s="31">
        <f>(AC2418*'Propiedades físicas'!$F$5)/1000</f>
        <v>108.18153628605894</v>
      </c>
      <c r="AR2418" s="31">
        <f>(AD2418*'Propiedades físicas'!$F$8)/1000</f>
        <v>14.625823664680437</v>
      </c>
      <c r="AS2418" s="31">
        <f>(AE2418*'Propiedades físicas'!$F$7)/1000</f>
        <v>0.71098842961470032</v>
      </c>
      <c r="AT2418" s="31">
        <f t="shared" si="1555"/>
        <v>2111.966864500368</v>
      </c>
      <c r="AU2418" s="31">
        <f t="shared" si="1556"/>
        <v>0.69124695214499665</v>
      </c>
      <c r="AV2418" s="31">
        <f t="shared" si="1559"/>
        <v>0.17381858351556251</v>
      </c>
      <c r="AW2418" s="31">
        <f t="shared" si="1559"/>
        <v>7.6449480291372038E-2</v>
      </c>
      <c r="AX2418" s="31">
        <f t="shared" si="1559"/>
        <v>5.1223121964866454E-2</v>
      </c>
      <c r="AY2418" s="31">
        <f t="shared" si="1559"/>
        <v>6.92521455261586E-3</v>
      </c>
      <c r="AZ2418" s="31">
        <f t="shared" si="1560"/>
        <v>3.3664753058656544E-4</v>
      </c>
      <c r="BA2418" s="31">
        <f t="shared" si="1557"/>
        <v>1</v>
      </c>
      <c r="BB2418" s="34">
        <f>AU2418*'Propiedades físicas'!$C$4+'Diseño reactor'!AV2418*'Propiedades físicas'!$C$5+'Diseño reactor'!AW2418*'Propiedades físicas'!$C$8+'Diseño reactor'!AX2418*'Propiedades físicas'!$C$9+'Diseño reactor'!AY2418*'Propiedades físicas'!$C$7+'Diseño reactor'!AZ2418*'Propiedades físicas'!$C$6</f>
        <v>875.33601692035313</v>
      </c>
      <c r="BC2418" s="45">
        <f>AU2418*'Propiedades físicas'!$L$4+'Diseño reactor'!AV2418*'Propiedades físicas'!$L$5+'Diseño reactor'!AW2418*'Propiedades físicas'!$L$8+AX2418*'Propiedades físicas'!$L$9+'Diseño reactor'!AY2418*'Propiedades físicas'!$L$7+'Diseño reactor'!AZ2418*'Propiedades físicas'!$L$6</f>
        <v>2.119800534723248</v>
      </c>
      <c r="BD2418" s="29">
        <f t="shared" si="1536"/>
        <v>1.3877687096274005</v>
      </c>
      <c r="BE2418" s="58">
        <f t="shared" si="1537"/>
        <v>41.177383444318288</v>
      </c>
      <c r="BF2418" s="30">
        <f>AU2418*'Propiedades físicas'!$I$4+'Diseño reactor'!AV2418*'Propiedades físicas'!$I$5+'Diseño reactor'!AW2418*'Propiedades físicas'!$I$8+'Diseño reactor'!AX2418*'Propiedades físicas'!$I$9+'Diseño reactor'!AY2418*'Propiedades físicas'!$I$7+'Diseño reactor'!AZ2418*'Propiedades físicas'!$I$6</f>
        <v>1.9990863910692006E-2</v>
      </c>
      <c r="BG2418" s="24">
        <f>AU2418*'Propiedades físicas'!$O$4+'Diseño reactor'!AV2418*'Propiedades físicas'!$O$5+'Diseño reactor'!AW2418*'Propiedades físicas'!$O$8+'Diseño reactor'!AX2418*'Propiedades físicas'!$O$9+'Diseño reactor'!AY2418*'Propiedades físicas'!$O$7+'Diseño reactor'!AZ2418*'Propiedades físicas'!$O$6</f>
        <v>0.15456162103474227</v>
      </c>
      <c r="BH2418" s="54">
        <f t="shared" si="1538"/>
        <v>41110.94267873124</v>
      </c>
      <c r="BI2418" s="34">
        <f t="shared" si="1558"/>
        <v>274.17313382045342</v>
      </c>
      <c r="BJ2418" s="27">
        <f t="shared" si="1539"/>
        <v>4797.7573386694994</v>
      </c>
      <c r="BK2418" s="34">
        <f t="shared" si="1540"/>
        <v>570.42242430468366</v>
      </c>
      <c r="BL2418" s="27">
        <f t="shared" si="1541"/>
        <v>105.73391771419971</v>
      </c>
      <c r="BM2418" s="34">
        <f t="shared" si="1542"/>
        <v>1.1054421768707483</v>
      </c>
      <c r="BN2418" s="45">
        <f t="shared" si="1543"/>
        <v>2643.9130833349277</v>
      </c>
      <c r="BO2418" s="45">
        <f t="shared" si="1544"/>
        <v>110.24758764915424</v>
      </c>
      <c r="BP2418" s="66">
        <f t="shared" si="1545"/>
        <v>6.6873690479507966</v>
      </c>
    </row>
    <row r="2419" spans="8:68">
      <c r="H2419" s="68">
        <v>2414</v>
      </c>
      <c r="I2419" s="31">
        <f>('Propiedades físicas'!$C$10*'Diseño reactor'!H2419)/1000</f>
        <v>2112.8421097819678</v>
      </c>
      <c r="J2419" s="31">
        <f t="shared" si="1523"/>
        <v>0.21582303660497204</v>
      </c>
      <c r="K2419" s="31">
        <f>(I2419*1000)/'Propiedades físicas'!$F$10</f>
        <v>13801.435927356504</v>
      </c>
      <c r="L2419" s="31">
        <f t="shared" si="1524"/>
        <v>1971.633703908072</v>
      </c>
      <c r="M2419" s="31">
        <f t="shared" si="1525"/>
        <v>11829.802223448431</v>
      </c>
      <c r="N2419" s="31">
        <f t="shared" si="1526"/>
        <v>0.81674967021875389</v>
      </c>
      <c r="O2419" s="32">
        <f t="shared" si="1527"/>
        <v>4.9004980213125231</v>
      </c>
      <c r="P2419" s="33">
        <f t="shared" si="1528"/>
        <v>0.68804173923623402</v>
      </c>
      <c r="Q2419" s="31">
        <f t="shared" si="1529"/>
        <v>4.7483113528394405</v>
      </c>
      <c r="R2419" s="31">
        <f t="shared" si="1530"/>
        <v>0.10842542325482876</v>
      </c>
      <c r="S2419" s="31">
        <f t="shared" si="1531"/>
        <v>0.15218666847308193</v>
      </c>
      <c r="T2419" s="31">
        <f t="shared" si="1532"/>
        <v>1.708627796482038E-2</v>
      </c>
      <c r="U2419" s="31">
        <f t="shared" si="1533"/>
        <v>3.1962297628708165E-3</v>
      </c>
      <c r="V2419" s="47">
        <f t="shared" si="1546"/>
        <v>6.8136172235044542E-4</v>
      </c>
      <c r="W2419" s="31">
        <f t="shared" si="1534"/>
        <v>0.15758553162078104</v>
      </c>
      <c r="X2419" s="34">
        <f>(S2419*H2419*'Propiedades físicas'!$F$5*60*24*365)/(1000000)</f>
        <v>56860.449503919372</v>
      </c>
      <c r="Y2419" s="34">
        <f>(U2419*H2419*'Propiedades físicas'!$F$7*60*24*365)/(1000000)</f>
        <v>373.45913465180888</v>
      </c>
      <c r="Z2419" s="31">
        <f t="shared" si="1547"/>
        <v>1660.9327585162689</v>
      </c>
      <c r="AA2419" s="31">
        <f t="shared" si="1548"/>
        <v>11462.423605754409</v>
      </c>
      <c r="AB2419" s="31">
        <f t="shared" si="1548"/>
        <v>261.73897173715665</v>
      </c>
      <c r="AC2419" s="31">
        <f t="shared" si="1548"/>
        <v>367.37861769401979</v>
      </c>
      <c r="AD2419" s="31">
        <f t="shared" si="1548"/>
        <v>41.246275007076399</v>
      </c>
      <c r="AE2419" s="31">
        <f t="shared" si="1549"/>
        <v>7.715698647570151</v>
      </c>
      <c r="AF2419" s="31">
        <f t="shared" si="1550"/>
        <v>13801.435927356501</v>
      </c>
      <c r="AG2419" s="31">
        <f t="shared" si="1551"/>
        <v>0.12034492405417417</v>
      </c>
      <c r="AH2419" s="31">
        <f t="shared" si="1552"/>
        <v>0.83052398794491955</v>
      </c>
      <c r="AI2419" s="31">
        <f t="shared" si="1552"/>
        <v>1.8964618834939561E-2</v>
      </c>
      <c r="AJ2419" s="31">
        <f t="shared" si="1552"/>
        <v>2.6618869197937635E-2</v>
      </c>
      <c r="AK2419" s="31">
        <f t="shared" si="1552"/>
        <v>2.9885495410894268E-3</v>
      </c>
      <c r="AL2419" s="31">
        <f t="shared" si="1553"/>
        <v>5.5905042693974241E-4</v>
      </c>
      <c r="AM2419" s="31">
        <f t="shared" si="1554"/>
        <v>1.0000000000000002</v>
      </c>
      <c r="AN2419" s="31">
        <f>(Z2419*'Propiedades físicas'!$F$4)/1000</f>
        <v>1460.5910491840364</v>
      </c>
      <c r="AO2419" s="31">
        <f>(AA2419*'Propiedades físicas'!$F$6)/1000</f>
        <v>367.25605232837125</v>
      </c>
      <c r="AP2419" s="31">
        <f>(AB2419*'Propiedades físicas'!$F$9)/1000</f>
        <v>161.47985861323878</v>
      </c>
      <c r="AQ2419" s="31">
        <f>(AC2419*'Propiedades físicas'!$F$5)/1000</f>
        <v>108.18198155235802</v>
      </c>
      <c r="AR2419" s="31">
        <f>(AD2419*'Propiedades físicas'!$F$8)/1000</f>
        <v>14.622629415508721</v>
      </c>
      <c r="AS2419" s="31">
        <f>(AE2419*'Propiedades físicas'!$F$7)/1000</f>
        <v>0.71053868845473533</v>
      </c>
      <c r="AT2419" s="31">
        <f t="shared" si="1555"/>
        <v>2112.8421097819673</v>
      </c>
      <c r="AU2419" s="31">
        <f t="shared" si="1556"/>
        <v>0.69129209533539671</v>
      </c>
      <c r="AV2419" s="31">
        <f t="shared" si="1559"/>
        <v>0.17382086935320967</v>
      </c>
      <c r="AW2419" s="31">
        <f t="shared" si="1559"/>
        <v>7.642779262379551E-2</v>
      </c>
      <c r="AX2419" s="31">
        <f t="shared" si="1559"/>
        <v>5.1202113518800399E-2</v>
      </c>
      <c r="AY2419" s="31">
        <f t="shared" si="1559"/>
        <v>6.9208339552725446E-3</v>
      </c>
      <c r="AZ2419" s="31">
        <f t="shared" si="1560"/>
        <v>3.3629521352547195E-4</v>
      </c>
      <c r="BA2419" s="31">
        <f t="shared" si="1557"/>
        <v>1.0000000000000004</v>
      </c>
      <c r="BB2419" s="34">
        <f>AU2419*'Propiedades físicas'!$C$4+'Diseño reactor'!AV2419*'Propiedades físicas'!$C$5+'Diseño reactor'!AW2419*'Propiedades físicas'!$C$8+'Diseño reactor'!AX2419*'Propiedades físicas'!$C$9+'Diseño reactor'!AY2419*'Propiedades físicas'!$C$7+'Diseño reactor'!AZ2419*'Propiedades físicas'!$C$6</f>
        <v>875.33589896479225</v>
      </c>
      <c r="BC2419" s="45">
        <f>AU2419*'Propiedades físicas'!$L$4+'Diseño reactor'!AV2419*'Propiedades físicas'!$L$5+'Diseño reactor'!AW2419*'Propiedades físicas'!$L$8+AX2419*'Propiedades físicas'!$L$9+'Diseño reactor'!AY2419*'Propiedades físicas'!$L$7+'Diseño reactor'!AZ2419*'Propiedades físicas'!$L$6</f>
        <v>2.1198326244047485</v>
      </c>
      <c r="BD2419" s="29">
        <f t="shared" si="1536"/>
        <v>1.387263605924334</v>
      </c>
      <c r="BE2419" s="58">
        <f t="shared" si="1537"/>
        <v>41.176839861681493</v>
      </c>
      <c r="BF2419" s="30">
        <f>AU2419*'Propiedades físicas'!$I$4+'Diseño reactor'!AV2419*'Propiedades físicas'!$I$5+'Diseño reactor'!AW2419*'Propiedades físicas'!$I$8+'Diseño reactor'!AX2419*'Propiedades físicas'!$I$9+'Diseño reactor'!AY2419*'Propiedades físicas'!$I$7+'Diseño reactor'!AZ2419*'Propiedades físicas'!$I$6</f>
        <v>1.9990913689423465E-2</v>
      </c>
      <c r="BG2419" s="24">
        <f>AU2419*'Propiedades físicas'!$O$4+'Diseño reactor'!AV2419*'Propiedades físicas'!$O$5+'Diseño reactor'!AW2419*'Propiedades físicas'!$O$8+'Diseño reactor'!AX2419*'Propiedades físicas'!$O$9+'Diseño reactor'!AY2419*'Propiedades físicas'!$O$7+'Diseño reactor'!AZ2419*'Propiedades físicas'!$O$6</f>
        <v>0.1545631859155126</v>
      </c>
      <c r="BH2419" s="54">
        <f t="shared" si="1538"/>
        <v>41110.834769819485</v>
      </c>
      <c r="BI2419" s="34">
        <f t="shared" si="1558"/>
        <v>274.17519106822573</v>
      </c>
      <c r="BJ2419" s="27">
        <f t="shared" si="1539"/>
        <v>4797.7609430388511</v>
      </c>
      <c r="BK2419" s="34">
        <f t="shared" si="1540"/>
        <v>570.42862816699926</v>
      </c>
      <c r="BL2419" s="27">
        <f t="shared" si="1541"/>
        <v>105.73413086833931</v>
      </c>
      <c r="BM2419" s="34">
        <f t="shared" si="1542"/>
        <v>1.1054421768707483</v>
      </c>
      <c r="BN2419" s="45">
        <f t="shared" si="1543"/>
        <v>2645.1136569948262</v>
      </c>
      <c r="BO2419" s="45">
        <f t="shared" si="1544"/>
        <v>110.25434994406471</v>
      </c>
      <c r="BP2419" s="66">
        <f t="shared" si="1545"/>
        <v>6.6873681467970094</v>
      </c>
    </row>
    <row r="2420" spans="8:68">
      <c r="H2420" s="68">
        <v>2415</v>
      </c>
      <c r="I2420" s="31">
        <f>('Propiedades físicas'!$C$10*'Diseño reactor'!H2420)/1000</f>
        <v>2113.7173550635675</v>
      </c>
      <c r="J2420" s="31">
        <f t="shared" si="1523"/>
        <v>0.21573366888795137</v>
      </c>
      <c r="K2420" s="31">
        <f>(I2420*1000)/'Propiedades físicas'!$F$10</f>
        <v>13807.153175048034</v>
      </c>
      <c r="L2420" s="31">
        <f t="shared" si="1524"/>
        <v>1972.4504535782903</v>
      </c>
      <c r="M2420" s="31">
        <f t="shared" si="1525"/>
        <v>11834.702721469743</v>
      </c>
      <c r="N2420" s="31">
        <f t="shared" si="1526"/>
        <v>0.81674967021875378</v>
      </c>
      <c r="O2420" s="32">
        <f t="shared" si="1527"/>
        <v>4.9004980213125231</v>
      </c>
      <c r="P2420" s="33">
        <f t="shared" si="1528"/>
        <v>0.68808663882165</v>
      </c>
      <c r="Q2420" s="31">
        <f t="shared" si="1529"/>
        <v>4.7483737448410048</v>
      </c>
      <c r="R2420" s="31">
        <f t="shared" si="1530"/>
        <v>0.10839467225120011</v>
      </c>
      <c r="S2420" s="31">
        <f t="shared" si="1531"/>
        <v>0.15212427647151822</v>
      </c>
      <c r="T2420" s="31">
        <f t="shared" si="1532"/>
        <v>1.7075473217393049E-2</v>
      </c>
      <c r="U2420" s="31">
        <f t="shared" si="1533"/>
        <v>3.1928859285106658E-3</v>
      </c>
      <c r="V2420" s="47">
        <f t="shared" si="1546"/>
        <v>6.8140618601755635E-4</v>
      </c>
      <c r="W2420" s="31">
        <f t="shared" si="1534"/>
        <v>0.15753055812393948</v>
      </c>
      <c r="X2420" s="34">
        <f>(S2420*H2420*'Propiedades físicas'!$F$5*60*24*365)/(1000000)</f>
        <v>56860.68320943314</v>
      </c>
      <c r="Y2420" s="34">
        <f>(U2420*H2420*'Propiedades físicas'!$F$7*60*24*365)/(1000000)</f>
        <v>373.22297253196911</v>
      </c>
      <c r="Z2420" s="31">
        <f t="shared" si="1547"/>
        <v>1661.7292327542848</v>
      </c>
      <c r="AA2420" s="31">
        <f t="shared" si="1548"/>
        <v>11467.322593791027</v>
      </c>
      <c r="AB2420" s="31">
        <f t="shared" si="1548"/>
        <v>261.77313348664825</v>
      </c>
      <c r="AC2420" s="31">
        <f t="shared" si="1548"/>
        <v>367.38012767871652</v>
      </c>
      <c r="AD2420" s="31">
        <f t="shared" si="1548"/>
        <v>41.237267820004213</v>
      </c>
      <c r="AE2420" s="31">
        <f t="shared" si="1549"/>
        <v>7.7108195173532579</v>
      </c>
      <c r="AF2420" s="31">
        <f t="shared" si="1550"/>
        <v>13807.153175048034</v>
      </c>
      <c r="AG2420" s="31">
        <f t="shared" si="1551"/>
        <v>0.12035277741086578</v>
      </c>
      <c r="AH2420" s="31">
        <f t="shared" si="1552"/>
        <v>0.83053490088851234</v>
      </c>
      <c r="AI2420" s="31">
        <f t="shared" si="1552"/>
        <v>1.8959240197299946E-2</v>
      </c>
      <c r="AJ2420" s="31">
        <f t="shared" si="1552"/>
        <v>2.6607956254344839E-2</v>
      </c>
      <c r="AK2420" s="31">
        <f t="shared" si="1552"/>
        <v>2.9866596898864891E-3</v>
      </c>
      <c r="AL2420" s="31">
        <f t="shared" si="1553"/>
        <v>5.5846555909063659E-4</v>
      </c>
      <c r="AM2420" s="31">
        <f t="shared" si="1554"/>
        <v>1.0000000000000002</v>
      </c>
      <c r="AN2420" s="31">
        <f>(Z2420*'Propiedades físicas'!$F$4)/1000</f>
        <v>1461.291452699463</v>
      </c>
      <c r="AO2420" s="31">
        <f>(AA2420*'Propiedades físicas'!$F$6)/1000</f>
        <v>367.41301590506447</v>
      </c>
      <c r="AP2420" s="31">
        <f>(AB2420*'Propiedades físicas'!$F$9)/1000</f>
        <v>161.50093470458762</v>
      </c>
      <c r="AQ2420" s="31">
        <f>(AC2420*'Propiedades físicas'!$F$5)/1000</f>
        <v>108.18242619755166</v>
      </c>
      <c r="AR2420" s="31">
        <f>(AD2420*'Propiedades físicas'!$F$8)/1000</f>
        <v>14.619436187547889</v>
      </c>
      <c r="AS2420" s="31">
        <f>(AE2420*'Propiedades físicas'!$F$7)/1000</f>
        <v>0.71008936935306155</v>
      </c>
      <c r="AT2420" s="31">
        <f t="shared" si="1555"/>
        <v>2113.7173550635675</v>
      </c>
      <c r="AU2420" s="31">
        <f t="shared" si="1556"/>
        <v>0.69133720702951618</v>
      </c>
      <c r="AV2420" s="31">
        <f t="shared" si="1559"/>
        <v>0.17382315332979559</v>
      </c>
      <c r="AW2420" s="31">
        <f t="shared" si="1559"/>
        <v>7.6406116606697716E-2</v>
      </c>
      <c r="AX2420" s="31">
        <f t="shared" si="1559"/>
        <v>5.118112217718826E-2</v>
      </c>
      <c r="AY2420" s="31">
        <f t="shared" si="1559"/>
        <v>6.9164574688881366E-3</v>
      </c>
      <c r="AZ2420" s="31">
        <f t="shared" si="1560"/>
        <v>3.3594338791418326E-4</v>
      </c>
      <c r="BA2420" s="31">
        <f t="shared" si="1557"/>
        <v>1</v>
      </c>
      <c r="BB2420" s="34">
        <f>AU2420*'Propiedades físicas'!$C$4+'Diseño reactor'!AV2420*'Propiedades físicas'!$C$5+'Diseño reactor'!AW2420*'Propiedades físicas'!$C$8+'Diseño reactor'!AX2420*'Propiedades físicas'!$C$9+'Diseño reactor'!AY2420*'Propiedades físicas'!$C$7+'Diseño reactor'!AZ2420*'Propiedades físicas'!$C$6</f>
        <v>875.33578116739523</v>
      </c>
      <c r="BC2420" s="45">
        <f>AU2420*'Propiedades físicas'!$L$4+'Diseño reactor'!AV2420*'Propiedades físicas'!$L$5+'Diseño reactor'!AW2420*'Propiedades físicas'!$L$8+AX2420*'Propiedades físicas'!$L$9+'Diseño reactor'!AY2420*'Propiedades físicas'!$L$7+'Diseño reactor'!AZ2420*'Propiedades físicas'!$L$6</f>
        <v>2.1198646908014376</v>
      </c>
      <c r="BD2420" s="29">
        <f t="shared" si="1536"/>
        <v>1.3867588702424318</v>
      </c>
      <c r="BE2420" s="58">
        <f t="shared" si="1537"/>
        <v>41.176296679957012</v>
      </c>
      <c r="BF2420" s="30">
        <f>AU2420*'Propiedades físicas'!$I$4+'Diseño reactor'!AV2420*'Propiedades físicas'!$I$5+'Diseño reactor'!AW2420*'Propiedades físicas'!$I$8+'Diseño reactor'!AX2420*'Propiedades físicas'!$I$9+'Diseño reactor'!AY2420*'Propiedades físicas'!$I$7+'Diseño reactor'!AZ2420*'Propiedades físicas'!$I$6</f>
        <v>1.9990963393613278E-2</v>
      </c>
      <c r="BG2420" s="24">
        <f>AU2420*'Propiedades físicas'!$O$4+'Diseño reactor'!AV2420*'Propiedades físicas'!$O$5+'Diseño reactor'!AW2420*'Propiedades físicas'!$O$8+'Diseño reactor'!AX2420*'Propiedades físicas'!$O$9+'Diseño reactor'!AY2420*'Propiedades físicas'!$O$7+'Diseño reactor'!AZ2420*'Propiedades físicas'!$O$6</f>
        <v>0.15456474970383677</v>
      </c>
      <c r="BH2420" s="54">
        <f t="shared" si="1538"/>
        <v>41110.727022165738</v>
      </c>
      <c r="BI2420" s="34">
        <f t="shared" si="1558"/>
        <v>274.17724619893016</v>
      </c>
      <c r="BJ2420" s="27">
        <f t="shared" si="1539"/>
        <v>4797.7645474963829</v>
      </c>
      <c r="BK2420" s="34">
        <f t="shared" si="1540"/>
        <v>570.4348280167078</v>
      </c>
      <c r="BL2420" s="27">
        <f t="shared" si="1541"/>
        <v>105.73434388083921</v>
      </c>
      <c r="BM2420" s="34">
        <f t="shared" si="1542"/>
        <v>1.1054421768707483</v>
      </c>
      <c r="BN2420" s="45">
        <f t="shared" si="1543"/>
        <v>2646.3142456607975</v>
      </c>
      <c r="BO2420" s="45">
        <f t="shared" si="1544"/>
        <v>110.26110752152013</v>
      </c>
      <c r="BP2420" s="66">
        <f t="shared" si="1545"/>
        <v>6.6873672468515579</v>
      </c>
    </row>
    <row r="2421" spans="8:68">
      <c r="H2421" s="68">
        <v>2416</v>
      </c>
      <c r="I2421" s="31">
        <f>('Propiedades físicas'!$C$10*'Diseño reactor'!H2421)/1000</f>
        <v>2114.5926003451673</v>
      </c>
      <c r="J2421" s="31">
        <f t="shared" si="1523"/>
        <v>0.21564437515082888</v>
      </c>
      <c r="K2421" s="31">
        <f>(I2421*1000)/'Propiedades físicas'!$F$10</f>
        <v>13812.870422739565</v>
      </c>
      <c r="L2421" s="31">
        <f t="shared" si="1524"/>
        <v>1973.2672032485091</v>
      </c>
      <c r="M2421" s="31">
        <f t="shared" si="1525"/>
        <v>11839.603219491055</v>
      </c>
      <c r="N2421" s="31">
        <f t="shared" si="1526"/>
        <v>0.81674967021875378</v>
      </c>
      <c r="O2421" s="32">
        <f t="shared" si="1527"/>
        <v>4.9004980213125231</v>
      </c>
      <c r="P2421" s="33">
        <f t="shared" si="1528"/>
        <v>0.6881315070916727</v>
      </c>
      <c r="Q2421" s="31">
        <f t="shared" si="1529"/>
        <v>4.7484360860650652</v>
      </c>
      <c r="R2421" s="31">
        <f t="shared" si="1530"/>
        <v>0.10836393776356951</v>
      </c>
      <c r="S2421" s="31">
        <f t="shared" si="1531"/>
        <v>0.15206193524745781</v>
      </c>
      <c r="T2421" s="31">
        <f t="shared" si="1532"/>
        <v>1.7064678606646615E-2</v>
      </c>
      <c r="U2421" s="31">
        <f t="shared" si="1533"/>
        <v>3.1895467568650239E-3</v>
      </c>
      <c r="V2421" s="47">
        <f t="shared" si="1546"/>
        <v>6.8145061867330703E-4</v>
      </c>
      <c r="W2421" s="31">
        <f t="shared" si="1534"/>
        <v>0.15747562296858075</v>
      </c>
      <c r="X2421" s="34">
        <f>(S2421*H2421*'Propiedades físicas'!$F$5*60*24*365)/(1000000)</f>
        <v>56860.916589062945</v>
      </c>
      <c r="Y2421" s="34">
        <f>(U2421*H2421*'Propiedades físicas'!$F$7*60*24*365)/(1000000)</f>
        <v>372.98703197214871</v>
      </c>
      <c r="Z2421" s="31">
        <f t="shared" si="1547"/>
        <v>1662.5257211334813</v>
      </c>
      <c r="AA2421" s="31">
        <f t="shared" si="1548"/>
        <v>11472.221583933197</v>
      </c>
      <c r="AB2421" s="31">
        <f t="shared" si="1548"/>
        <v>261.80727363678392</v>
      </c>
      <c r="AC2421" s="31">
        <f t="shared" si="1548"/>
        <v>367.38163555785809</v>
      </c>
      <c r="AD2421" s="31">
        <f t="shared" si="1548"/>
        <v>41.22826351365822</v>
      </c>
      <c r="AE2421" s="31">
        <f t="shared" si="1549"/>
        <v>7.7059449645858979</v>
      </c>
      <c r="AF2421" s="31">
        <f t="shared" si="1550"/>
        <v>13812.870422739563</v>
      </c>
      <c r="AG2421" s="31">
        <f t="shared" si="1551"/>
        <v>0.12036062529020278</v>
      </c>
      <c r="AH2421" s="31">
        <f t="shared" si="1552"/>
        <v>0.83054580495064578</v>
      </c>
      <c r="AI2421" s="31">
        <f t="shared" si="1552"/>
        <v>1.8953864448462598E-2</v>
      </c>
      <c r="AJ2421" s="31">
        <f t="shared" si="1552"/>
        <v>2.6597052192211458E-2</v>
      </c>
      <c r="AK2421" s="31">
        <f t="shared" si="1552"/>
        <v>2.9847716116836813E-3</v>
      </c>
      <c r="AL2421" s="31">
        <f t="shared" si="1553"/>
        <v>5.5788150679383171E-4</v>
      </c>
      <c r="AM2421" s="31">
        <f t="shared" si="1554"/>
        <v>1</v>
      </c>
      <c r="AN2421" s="31">
        <f>(Z2421*'Propiedades físicas'!$F$4)/1000</f>
        <v>1461.9918686503606</v>
      </c>
      <c r="AO2421" s="31">
        <f>(AA2421*'Propiedades físicas'!$F$6)/1000</f>
        <v>367.56997954921962</v>
      </c>
      <c r="AP2421" s="31">
        <f>(AB2421*'Propiedades físicas'!$F$9)/1000</f>
        <v>161.52199747021382</v>
      </c>
      <c r="AQ2421" s="31">
        <f>(AC2421*'Propiedades físicas'!$F$5)/1000</f>
        <v>108.18287022272249</v>
      </c>
      <c r="AR2421" s="31">
        <f>(AD2421*'Propiedades físicas'!$F$8)/1000</f>
        <v>14.616243980862107</v>
      </c>
      <c r="AS2421" s="31">
        <f>(AE2421*'Propiedades físicas'!$F$7)/1000</f>
        <v>0.70964047178871537</v>
      </c>
      <c r="AT2421" s="31">
        <f t="shared" si="1555"/>
        <v>2114.5926003451673</v>
      </c>
      <c r="AU2421" s="31">
        <f t="shared" si="1556"/>
        <v>0.69138228726030637</v>
      </c>
      <c r="AV2421" s="31">
        <f t="shared" si="1559"/>
        <v>0.17382543544757548</v>
      </c>
      <c r="AW2421" s="31">
        <f t="shared" si="1559"/>
        <v>7.6384452231530744E-2</v>
      </c>
      <c r="AX2421" s="31">
        <f t="shared" si="1559"/>
        <v>5.1160147919303074E-2</v>
      </c>
      <c r="AY2421" s="31">
        <f t="shared" si="1559"/>
        <v>6.9120850883883167E-3</v>
      </c>
      <c r="AZ2421" s="31">
        <f t="shared" si="1560"/>
        <v>3.3559205289608975E-4</v>
      </c>
      <c r="BA2421" s="31">
        <f t="shared" si="1557"/>
        <v>1.0000000000000002</v>
      </c>
      <c r="BB2421" s="34">
        <f>AU2421*'Propiedades físicas'!$C$4+'Diseño reactor'!AV2421*'Propiedades físicas'!$C$5+'Diseño reactor'!AW2421*'Propiedades físicas'!$C$8+'Diseño reactor'!AX2421*'Propiedades físicas'!$C$9+'Diseño reactor'!AY2421*'Propiedades físicas'!$C$7+'Diseño reactor'!AZ2421*'Propiedades físicas'!$C$6</f>
        <v>875.33566352790115</v>
      </c>
      <c r="BC2421" s="45">
        <f>AU2421*'Propiedades físicas'!$L$4+'Diseño reactor'!AV2421*'Propiedades físicas'!$L$5+'Diseño reactor'!AW2421*'Propiedades físicas'!$L$8+AX2421*'Propiedades físicas'!$L$9+'Diseño reactor'!AY2421*'Propiedades físicas'!$L$7+'Diseño reactor'!AZ2421*'Propiedades físicas'!$L$6</f>
        <v>2.1198967339385013</v>
      </c>
      <c r="BD2421" s="29">
        <f t="shared" si="1536"/>
        <v>1.3862545021792265</v>
      </c>
      <c r="BE2421" s="58">
        <f t="shared" si="1537"/>
        <v>41.175753898700364</v>
      </c>
      <c r="BF2421" s="30">
        <f>AU2421*'Propiedades físicas'!$I$4+'Diseño reactor'!AV2421*'Propiedades físicas'!$I$5+'Diseño reactor'!AW2421*'Propiedades físicas'!$I$8+'Diseño reactor'!AX2421*'Propiedades físicas'!$I$9+'Diseño reactor'!AY2421*'Propiedades físicas'!$I$7+'Diseño reactor'!AZ2421*'Propiedades físicas'!$I$6</f>
        <v>1.9991013023385996E-2</v>
      </c>
      <c r="BG2421" s="24">
        <f>AU2421*'Propiedades físicas'!$O$4+'Diseño reactor'!AV2421*'Propiedades físicas'!$O$5+'Diseño reactor'!AW2421*'Propiedades físicas'!$O$8+'Diseño reactor'!AX2421*'Propiedades físicas'!$O$9+'Diseño reactor'!AY2421*'Propiedades físicas'!$O$7+'Diseño reactor'!AZ2421*'Propiedades físicas'!$O$6</f>
        <v>0.15456631240083979</v>
      </c>
      <c r="BH2421" s="54">
        <f t="shared" si="1538"/>
        <v>41110.619435499168</v>
      </c>
      <c r="BI2421" s="34">
        <f t="shared" si="1558"/>
        <v>274.17929921557578</v>
      </c>
      <c r="BJ2421" s="27">
        <f t="shared" si="1539"/>
        <v>4797.7681520389588</v>
      </c>
      <c r="BK2421" s="34">
        <f t="shared" si="1540"/>
        <v>570.44102385757958</v>
      </c>
      <c r="BL2421" s="27">
        <f t="shared" si="1541"/>
        <v>105.73455675183641</v>
      </c>
      <c r="BM2421" s="34">
        <f t="shared" si="1542"/>
        <v>1.1054421768707483</v>
      </c>
      <c r="BN2421" s="45">
        <f t="shared" si="1543"/>
        <v>2647.5148493167039</v>
      </c>
      <c r="BO2421" s="45">
        <f t="shared" si="1544"/>
        <v>110.26786038645513</v>
      </c>
      <c r="BP2421" s="66">
        <f t="shared" si="1545"/>
        <v>6.6873663481124499</v>
      </c>
    </row>
    <row r="2422" spans="8:68">
      <c r="H2422" s="68">
        <v>2417</v>
      </c>
      <c r="I2422" s="31">
        <f>('Propiedades físicas'!$C$10*'Diseño reactor'!H2422)/1000</f>
        <v>2115.4678456267675</v>
      </c>
      <c r="J2422" s="31">
        <f t="shared" si="1523"/>
        <v>0.21555515530178007</v>
      </c>
      <c r="K2422" s="31">
        <f>(I2422*1000)/'Propiedades físicas'!$F$10</f>
        <v>13818.587670431098</v>
      </c>
      <c r="L2422" s="31">
        <f t="shared" si="1524"/>
        <v>1974.0839529187281</v>
      </c>
      <c r="M2422" s="31">
        <f t="shared" si="1525"/>
        <v>11844.503717512369</v>
      </c>
      <c r="N2422" s="31">
        <f t="shared" si="1526"/>
        <v>0.81674967021875389</v>
      </c>
      <c r="O2422" s="32">
        <f t="shared" si="1527"/>
        <v>4.9004980213125231</v>
      </c>
      <c r="P2422" s="33">
        <f t="shared" si="1528"/>
        <v>0.68817634407905226</v>
      </c>
      <c r="Q2422" s="31">
        <f t="shared" si="1529"/>
        <v>4.7484983765731288</v>
      </c>
      <c r="R2422" s="31">
        <f t="shared" si="1530"/>
        <v>0.10833321977981974</v>
      </c>
      <c r="S2422" s="31">
        <f t="shared" si="1531"/>
        <v>0.15199964473939315</v>
      </c>
      <c r="T2422" s="31">
        <f t="shared" si="1532"/>
        <v>1.7053894120072483E-2</v>
      </c>
      <c r="U2422" s="31">
        <f t="shared" si="1533"/>
        <v>3.1862122398094864E-3</v>
      </c>
      <c r="V2422" s="47">
        <f t="shared" si="1546"/>
        <v>6.8149502035012941E-4</v>
      </c>
      <c r="W2422" s="31">
        <f t="shared" si="1534"/>
        <v>0.15742072611460659</v>
      </c>
      <c r="X2422" s="34">
        <f>(S2422*H2422*'Propiedades físicas'!$F$5*60*24*365)/(1000000)</f>
        <v>56861.149643376542</v>
      </c>
      <c r="Y2422" s="34">
        <f>(U2422*H2422*'Propiedades físicas'!$F$7*60*24*365)/(1000000)</f>
        <v>372.75131269894416</v>
      </c>
      <c r="Z2422" s="31">
        <f t="shared" si="1547"/>
        <v>1663.3222236390693</v>
      </c>
      <c r="AA2422" s="31">
        <f t="shared" si="1548"/>
        <v>11477.120576177253</v>
      </c>
      <c r="AB2422" s="31">
        <f t="shared" si="1548"/>
        <v>261.8413922078243</v>
      </c>
      <c r="AC2422" s="31">
        <f t="shared" si="1548"/>
        <v>367.38314133511324</v>
      </c>
      <c r="AD2422" s="31">
        <f t="shared" si="1548"/>
        <v>41.219262088215189</v>
      </c>
      <c r="AE2422" s="31">
        <f t="shared" si="1549"/>
        <v>7.7010749836195282</v>
      </c>
      <c r="AF2422" s="31">
        <f t="shared" si="1550"/>
        <v>13818.587670431094</v>
      </c>
      <c r="AG2422" s="31">
        <f t="shared" si="1551"/>
        <v>0.12036846769791339</v>
      </c>
      <c r="AH2422" s="31">
        <f t="shared" si="1552"/>
        <v>0.83055670014207783</v>
      </c>
      <c r="AI2422" s="31">
        <f t="shared" si="1552"/>
        <v>1.894849158630809E-2</v>
      </c>
      <c r="AJ2422" s="31">
        <f t="shared" si="1552"/>
        <v>2.6586157000779233E-2</v>
      </c>
      <c r="AK2422" s="31">
        <f t="shared" si="1552"/>
        <v>2.982885304293133E-3</v>
      </c>
      <c r="AL2422" s="31">
        <f t="shared" si="1553"/>
        <v>5.5729826862829324E-4</v>
      </c>
      <c r="AM2422" s="31">
        <f t="shared" si="1554"/>
        <v>1</v>
      </c>
      <c r="AN2422" s="31">
        <f>(Z2422*'Propiedades físicas'!$F$4)/1000</f>
        <v>1462.6922970237247</v>
      </c>
      <c r="AO2422" s="31">
        <f>(AA2422*'Propiedades físicas'!$F$6)/1000</f>
        <v>367.72694326071917</v>
      </c>
      <c r="AP2422" s="31">
        <f>(AB2422*'Propiedades físicas'!$F$9)/1000</f>
        <v>161.54304692261718</v>
      </c>
      <c r="AQ2422" s="31">
        <f>(AC2422*'Propiedades físicas'!$F$5)/1000</f>
        <v>108.18331362895081</v>
      </c>
      <c r="AR2422" s="31">
        <f>(AD2422*'Propiedades físicas'!$F$8)/1000</f>
        <v>14.613052795514042</v>
      </c>
      <c r="AS2422" s="31">
        <f>(AE2422*'Propiedades físicas'!$F$7)/1000</f>
        <v>0.70919199524152232</v>
      </c>
      <c r="AT2422" s="31">
        <f t="shared" si="1555"/>
        <v>2115.467845626767</v>
      </c>
      <c r="AU2422" s="31">
        <f t="shared" si="1556"/>
        <v>0.69142733606067208</v>
      </c>
      <c r="AV2422" s="31">
        <f t="shared" si="1559"/>
        <v>0.1738277157088009</v>
      </c>
      <c r="AW2422" s="31">
        <f t="shared" si="1559"/>
        <v>7.6362799489753289E-2</v>
      </c>
      <c r="AX2422" s="31">
        <f t="shared" si="1559"/>
        <v>5.1139190724451049E-2</v>
      </c>
      <c r="AY2422" s="31">
        <f t="shared" si="1559"/>
        <v>6.9077168087064511E-3</v>
      </c>
      <c r="AZ2422" s="31">
        <f t="shared" si="1560"/>
        <v>3.3524120761637208E-4</v>
      </c>
      <c r="BA2422" s="31">
        <f t="shared" si="1557"/>
        <v>1.0000000000000002</v>
      </c>
      <c r="BB2422" s="34">
        <f>AU2422*'Propiedades físicas'!$C$4+'Diseño reactor'!AV2422*'Propiedades físicas'!$C$5+'Diseño reactor'!AW2422*'Propiedades físicas'!$C$8+'Diseño reactor'!AX2422*'Propiedades físicas'!$C$9+'Diseño reactor'!AY2422*'Propiedades físicas'!$C$7+'Diseño reactor'!AZ2422*'Propiedades físicas'!$C$6</f>
        <v>875.33554604604944</v>
      </c>
      <c r="BC2422" s="45">
        <f>AU2422*'Propiedades físicas'!$L$4+'Diseño reactor'!AV2422*'Propiedades físicas'!$L$5+'Diseño reactor'!AW2422*'Propiedades físicas'!$L$8+AX2422*'Propiedades físicas'!$L$9+'Diseño reactor'!AY2422*'Propiedades físicas'!$L$7+'Diseño reactor'!AZ2422*'Propiedades físicas'!$L$6</f>
        <v>2.1199287538410885</v>
      </c>
      <c r="BD2422" s="29">
        <f t="shared" si="1536"/>
        <v>1.3857505013328404</v>
      </c>
      <c r="BE2422" s="58">
        <f t="shared" si="1537"/>
        <v>41.175211517467766</v>
      </c>
      <c r="BF2422" s="30">
        <f>AU2422*'Propiedades físicas'!$I$4+'Diseño reactor'!AV2422*'Propiedades físicas'!$I$5+'Diseño reactor'!AW2422*'Propiedades físicas'!$I$8+'Diseño reactor'!AX2422*'Propiedades físicas'!$I$9+'Diseño reactor'!AY2422*'Propiedades físicas'!$I$7+'Diseño reactor'!AZ2422*'Propiedades físicas'!$I$6</f>
        <v>1.9991062578865897E-2</v>
      </c>
      <c r="BG2422" s="24">
        <f>AU2422*'Propiedades físicas'!$O$4+'Diseño reactor'!AV2422*'Propiedades físicas'!$O$5+'Diseño reactor'!AW2422*'Propiedades físicas'!$O$8+'Diseño reactor'!AX2422*'Propiedades físicas'!$O$9+'Diseño reactor'!AY2422*'Propiedades físicas'!$O$7+'Diseño reactor'!AZ2422*'Propiedades físicas'!$O$6</f>
        <v>0.15456787400764493</v>
      </c>
      <c r="BH2422" s="54">
        <f t="shared" si="1538"/>
        <v>41110.51200954961</v>
      </c>
      <c r="BI2422" s="34">
        <f t="shared" si="1558"/>
        <v>274.18135012116613</v>
      </c>
      <c r="BJ2422" s="27">
        <f t="shared" si="1539"/>
        <v>4797.7717566634519</v>
      </c>
      <c r="BK2422" s="34">
        <f t="shared" si="1540"/>
        <v>570.4472156933798</v>
      </c>
      <c r="BL2422" s="27">
        <f t="shared" si="1541"/>
        <v>105.73476948146768</v>
      </c>
      <c r="BM2422" s="34">
        <f t="shared" si="1542"/>
        <v>1.1054421768707483</v>
      </c>
      <c r="BN2422" s="45">
        <f t="shared" si="1543"/>
        <v>2648.7154679464325</v>
      </c>
      <c r="BO2422" s="45">
        <f t="shared" si="1544"/>
        <v>110.27460854379736</v>
      </c>
      <c r="BP2422" s="66">
        <f t="shared" si="1545"/>
        <v>6.6873654505776932</v>
      </c>
    </row>
    <row r="2423" spans="8:68">
      <c r="H2423" s="68">
        <v>2418</v>
      </c>
      <c r="I2423" s="31">
        <f>('Propiedades físicas'!$C$10*'Diseño reactor'!H2423)/1000</f>
        <v>2116.3430909083672</v>
      </c>
      <c r="J2423" s="31">
        <f t="shared" si="1523"/>
        <v>0.21546600924913253</v>
      </c>
      <c r="K2423" s="31">
        <f>(I2423*1000)/'Propiedades físicas'!$F$10</f>
        <v>13824.304918122629</v>
      </c>
      <c r="L2423" s="31">
        <f t="shared" si="1524"/>
        <v>1974.9007025889468</v>
      </c>
      <c r="M2423" s="31">
        <f t="shared" si="1525"/>
        <v>11849.404215533681</v>
      </c>
      <c r="N2423" s="31">
        <f t="shared" si="1526"/>
        <v>0.81674967021875389</v>
      </c>
      <c r="O2423" s="32">
        <f t="shared" si="1527"/>
        <v>4.9004980213125231</v>
      </c>
      <c r="P2423" s="33">
        <f t="shared" si="1528"/>
        <v>0.68822114981649285</v>
      </c>
      <c r="Q2423" s="31">
        <f t="shared" si="1529"/>
        <v>4.7485606164266079</v>
      </c>
      <c r="R2423" s="31">
        <f t="shared" si="1530"/>
        <v>0.10830251828784342</v>
      </c>
      <c r="S2423" s="31">
        <f t="shared" si="1531"/>
        <v>0.15193740488591531</v>
      </c>
      <c r="T2423" s="31">
        <f t="shared" si="1532"/>
        <v>1.7043119745181017E-2</v>
      </c>
      <c r="U2423" s="31">
        <f t="shared" si="1533"/>
        <v>3.1828823692366293E-3</v>
      </c>
      <c r="V2423" s="47">
        <f t="shared" si="1546"/>
        <v>6.8153939108041045E-4</v>
      </c>
      <c r="W2423" s="31">
        <f t="shared" si="1534"/>
        <v>0.15736586752197482</v>
      </c>
      <c r="X2423" s="34">
        <f>(S2423*H2423*'Propiedades físicas'!$F$5*60*24*365)/(1000000)</f>
        <v>56861.382372940643</v>
      </c>
      <c r="Y2423" s="34">
        <f>(U2423*H2423*'Propiedades físicas'!$F$7*60*24*365)/(1000000)</f>
        <v>372.51581443936624</v>
      </c>
      <c r="Z2423" s="31">
        <f t="shared" si="1547"/>
        <v>1664.1187402562798</v>
      </c>
      <c r="AA2423" s="31">
        <f t="shared" si="1548"/>
        <v>11482.019570519538</v>
      </c>
      <c r="AB2423" s="31">
        <f t="shared" si="1548"/>
        <v>261.87548922000536</v>
      </c>
      <c r="AC2423" s="31">
        <f t="shared" si="1548"/>
        <v>367.38464501414325</v>
      </c>
      <c r="AD2423" s="31">
        <f t="shared" si="1548"/>
        <v>41.210263543847695</v>
      </c>
      <c r="AE2423" s="31">
        <f t="shared" si="1549"/>
        <v>7.6962095688141696</v>
      </c>
      <c r="AF2423" s="31">
        <f t="shared" si="1550"/>
        <v>13824.304918122627</v>
      </c>
      <c r="AG2423" s="31">
        <f t="shared" si="1551"/>
        <v>0.12037630463971791</v>
      </c>
      <c r="AH2423" s="31">
        <f t="shared" si="1552"/>
        <v>0.83056758647355</v>
      </c>
      <c r="AI2423" s="31">
        <f t="shared" si="1552"/>
        <v>1.8943121608718732E-2</v>
      </c>
      <c r="AJ2423" s="31">
        <f t="shared" si="1552"/>
        <v>2.6575270669307181E-2</v>
      </c>
      <c r="AK2423" s="31">
        <f t="shared" si="1552"/>
        <v>2.9810007655302895E-3</v>
      </c>
      <c r="AL2423" s="31">
        <f t="shared" si="1553"/>
        <v>5.5671584317595717E-4</v>
      </c>
      <c r="AM2423" s="31">
        <f t="shared" si="1554"/>
        <v>1</v>
      </c>
      <c r="AN2423" s="31">
        <f>(Z2423*'Propiedades físicas'!$F$4)/1000</f>
        <v>1463.3927378065673</v>
      </c>
      <c r="AO2423" s="31">
        <f>(AA2423*'Propiedades físicas'!$F$6)/1000</f>
        <v>367.883907039446</v>
      </c>
      <c r="AP2423" s="31">
        <f>(AB2423*'Propiedades físicas'!$F$9)/1000</f>
        <v>161.56408307428231</v>
      </c>
      <c r="AQ2423" s="31">
        <f>(AC2423*'Propiedades físicas'!$F$5)/1000</f>
        <v>108.18375641731477</v>
      </c>
      <c r="AR2423" s="31">
        <f>(AD2423*'Propiedades físicas'!$F$8)/1000</f>
        <v>14.60986263156488</v>
      </c>
      <c r="AS2423" s="31">
        <f>(AE2423*'Propiedades físicas'!$F$7)/1000</f>
        <v>0.70874393919209699</v>
      </c>
      <c r="AT2423" s="31">
        <f t="shared" si="1555"/>
        <v>2116.3430909083672</v>
      </c>
      <c r="AU2423" s="31">
        <f t="shared" si="1556"/>
        <v>0.69147235346347202</v>
      </c>
      <c r="AV2423" s="31">
        <f t="shared" si="1559"/>
        <v>0.17382999411571992</v>
      </c>
      <c r="AW2423" s="31">
        <f t="shared" si="1559"/>
        <v>7.6341158372830981E-2</v>
      </c>
      <c r="AX2423" s="31">
        <f t="shared" si="1559"/>
        <v>5.1118250571971592E-2</v>
      </c>
      <c r="AY2423" s="31">
        <f t="shared" si="1559"/>
        <v>6.903352624783584E-3</v>
      </c>
      <c r="AZ2423" s="31">
        <f t="shared" si="1560"/>
        <v>3.348908512219978E-4</v>
      </c>
      <c r="BA2423" s="31">
        <f t="shared" si="1557"/>
        <v>1</v>
      </c>
      <c r="BB2423" s="34">
        <f>AU2423*'Propiedades físicas'!$C$4+'Diseño reactor'!AV2423*'Propiedades físicas'!$C$5+'Diseño reactor'!AW2423*'Propiedades físicas'!$C$8+'Diseño reactor'!AX2423*'Propiedades físicas'!$C$9+'Diseño reactor'!AY2423*'Propiedades físicas'!$C$7+'Diseño reactor'!AZ2423*'Propiedades físicas'!$C$6</f>
        <v>875.33542872157977</v>
      </c>
      <c r="BC2423" s="45">
        <f>AU2423*'Propiedades físicas'!$L$4+'Diseño reactor'!AV2423*'Propiedades físicas'!$L$5+'Diseño reactor'!AW2423*'Propiedades físicas'!$L$8+AX2423*'Propiedades físicas'!$L$9+'Diseño reactor'!AY2423*'Propiedades físicas'!$L$7+'Diseño reactor'!AZ2423*'Propiedades físicas'!$L$6</f>
        <v>2.1199607505343114</v>
      </c>
      <c r="BD2423" s="29">
        <f t="shared" si="1536"/>
        <v>1.3852468673019818</v>
      </c>
      <c r="BE2423" s="58">
        <f t="shared" si="1537"/>
        <v>41.174669535816044</v>
      </c>
      <c r="BF2423" s="30">
        <f>AU2423*'Propiedades físicas'!$I$4+'Diseño reactor'!AV2423*'Propiedades físicas'!$I$5+'Diseño reactor'!AW2423*'Propiedades físicas'!$I$8+'Diseño reactor'!AX2423*'Propiedades físicas'!$I$9+'Diseño reactor'!AY2423*'Propiedades físicas'!$I$7+'Diseño reactor'!AZ2423*'Propiedades físicas'!$I$6</f>
        <v>1.9991112060177018E-2</v>
      </c>
      <c r="BG2423" s="24">
        <f>AU2423*'Propiedades físicas'!$O$4+'Diseño reactor'!AV2423*'Propiedades físicas'!$O$5+'Diseño reactor'!AW2423*'Propiedades físicas'!$O$8+'Diseño reactor'!AX2423*'Propiedades físicas'!$O$9+'Diseño reactor'!AY2423*'Propiedades físicas'!$O$7+'Diseño reactor'!AZ2423*'Propiedades físicas'!$O$6</f>
        <v>0.15456943452537383</v>
      </c>
      <c r="BH2423" s="54">
        <f t="shared" si="1538"/>
        <v>41110.404744047344</v>
      </c>
      <c r="BI2423" s="34">
        <f t="shared" si="1558"/>
        <v>274.1833989186996</v>
      </c>
      <c r="BJ2423" s="27">
        <f t="shared" si="1539"/>
        <v>4797.7753613667428</v>
      </c>
      <c r="BK2423" s="34">
        <f t="shared" si="1540"/>
        <v>570.45340352786809</v>
      </c>
      <c r="BL2423" s="27">
        <f t="shared" si="1541"/>
        <v>105.73498206986953</v>
      </c>
      <c r="BM2423" s="34">
        <f t="shared" si="1542"/>
        <v>1.1054421768707483</v>
      </c>
      <c r="BN2423" s="45">
        <f t="shared" si="1543"/>
        <v>2649.9161015338937</v>
      </c>
      <c r="BO2423" s="45">
        <f t="shared" si="1544"/>
        <v>110.2813519984677</v>
      </c>
      <c r="BP2423" s="66">
        <f t="shared" si="1545"/>
        <v>6.6873645542453</v>
      </c>
    </row>
    <row r="2424" spans="8:68">
      <c r="H2424" s="68">
        <v>2419</v>
      </c>
      <c r="I2424" s="31">
        <f>('Propiedades físicas'!$C$10*'Diseño reactor'!H2424)/1000</f>
        <v>2117.2183361899665</v>
      </c>
      <c r="J2424" s="31">
        <f t="shared" si="1523"/>
        <v>0.21537693690136528</v>
      </c>
      <c r="K2424" s="31">
        <f>(I2424*1000)/'Propiedades físicas'!$F$10</f>
        <v>13830.022165814158</v>
      </c>
      <c r="L2424" s="31">
        <f t="shared" si="1524"/>
        <v>1975.7174522591654</v>
      </c>
      <c r="M2424" s="31">
        <f t="shared" si="1525"/>
        <v>11854.304713554991</v>
      </c>
      <c r="N2424" s="31">
        <f t="shared" si="1526"/>
        <v>0.81674967021875378</v>
      </c>
      <c r="O2424" s="32">
        <f t="shared" si="1527"/>
        <v>4.9004980213125222</v>
      </c>
      <c r="P2424" s="33">
        <f t="shared" si="1528"/>
        <v>0.68826592433665368</v>
      </c>
      <c r="Q2424" s="31">
        <f t="shared" si="1529"/>
        <v>4.7486228056868081</v>
      </c>
      <c r="R2424" s="31">
        <f t="shared" si="1530"/>
        <v>0.10827183327554273</v>
      </c>
      <c r="S2424" s="31">
        <f t="shared" si="1531"/>
        <v>0.15187521562571363</v>
      </c>
      <c r="T2424" s="31">
        <f t="shared" si="1532"/>
        <v>1.7032355469501513E-2</v>
      </c>
      <c r="U2424" s="31">
        <f t="shared" si="1533"/>
        <v>3.1795571370559703E-3</v>
      </c>
      <c r="V2424" s="47">
        <f t="shared" si="1546"/>
        <v>6.8158373089649202E-4</v>
      </c>
      <c r="W2424" s="31">
        <f t="shared" si="1534"/>
        <v>0.15731104715069893</v>
      </c>
      <c r="X2424" s="34">
        <f>(S2424*H2424*'Propiedades físicas'!$F$5*60*24*365)/(1000000)</f>
        <v>56861.614778320647</v>
      </c>
      <c r="Y2424" s="34">
        <f>(U2424*H2424*'Propiedades físicas'!$F$7*60*24*365)/(1000000)</f>
        <v>372.28053692083938</v>
      </c>
      <c r="Z2424" s="31">
        <f t="shared" si="1547"/>
        <v>1664.9152709703653</v>
      </c>
      <c r="AA2424" s="31">
        <f t="shared" si="1548"/>
        <v>11486.918566956389</v>
      </c>
      <c r="AB2424" s="31">
        <f t="shared" si="1548"/>
        <v>261.90956469353785</v>
      </c>
      <c r="AC2424" s="31">
        <f t="shared" si="1548"/>
        <v>367.38614659860127</v>
      </c>
      <c r="AD2424" s="31">
        <f t="shared" si="1548"/>
        <v>41.20126788072416</v>
      </c>
      <c r="AE2424" s="31">
        <f t="shared" si="1549"/>
        <v>7.6913487145383916</v>
      </c>
      <c r="AF2424" s="31">
        <f t="shared" si="1550"/>
        <v>13830.022165814155</v>
      </c>
      <c r="AG2424" s="31">
        <f t="shared" si="1551"/>
        <v>0.12038413612132877</v>
      </c>
      <c r="AH2424" s="31">
        <f t="shared" si="1552"/>
        <v>0.83057846395578572</v>
      </c>
      <c r="AI2424" s="31">
        <f t="shared" si="1552"/>
        <v>1.8937754513578511E-2</v>
      </c>
      <c r="AJ2424" s="31">
        <f t="shared" si="1552"/>
        <v>2.6564393187071492E-2</v>
      </c>
      <c r="AK2424" s="31">
        <f t="shared" si="1552"/>
        <v>2.9791179932139103E-3</v>
      </c>
      <c r="AL2424" s="31">
        <f t="shared" si="1553"/>
        <v>5.5613422902172282E-4</v>
      </c>
      <c r="AM2424" s="31">
        <f t="shared" si="1554"/>
        <v>1.0000000000000002</v>
      </c>
      <c r="AN2424" s="31">
        <f>(Z2424*'Propiedades físicas'!$F$4)/1000</f>
        <v>1464.0931909859198</v>
      </c>
      <c r="AO2424" s="31">
        <f>(AA2424*'Propiedades físicas'!$F$6)/1000</f>
        <v>368.04087088528269</v>
      </c>
      <c r="AP2424" s="31">
        <f>(AB2424*'Propiedades físicas'!$F$9)/1000</f>
        <v>161.58510593767815</v>
      </c>
      <c r="AQ2424" s="31">
        <f>(AC2424*'Propiedades físicas'!$F$5)/1000</f>
        <v>108.18419858889013</v>
      </c>
      <c r="AR2424" s="31">
        <f>(AD2424*'Propiedades físicas'!$F$8)/1000</f>
        <v>14.606673489074325</v>
      </c>
      <c r="AS2424" s="31">
        <f>(AE2424*'Propiedades físicas'!$F$7)/1000</f>
        <v>0.70829630312184055</v>
      </c>
      <c r="AT2424" s="31">
        <f t="shared" si="1555"/>
        <v>2117.2183361899665</v>
      </c>
      <c r="AU2424" s="31">
        <f t="shared" si="1556"/>
        <v>0.69151733950151972</v>
      </c>
      <c r="AV2424" s="31">
        <f t="shared" si="1559"/>
        <v>0.17383227067057688</v>
      </c>
      <c r="AW2424" s="31">
        <f t="shared" si="1559"/>
        <v>7.6319528872236253E-2</v>
      </c>
      <c r="AX2424" s="31">
        <f t="shared" si="1559"/>
        <v>5.1097327441237191E-2</v>
      </c>
      <c r="AY2424" s="31">
        <f t="shared" si="1559"/>
        <v>6.8989925315684339E-3</v>
      </c>
      <c r="AZ2424" s="31">
        <f t="shared" si="1560"/>
        <v>3.3454098286171701E-4</v>
      </c>
      <c r="BA2424" s="31">
        <f t="shared" si="1557"/>
        <v>1.0000000000000002</v>
      </c>
      <c r="BB2424" s="34">
        <f>AU2424*'Propiedades físicas'!$C$4+'Diseño reactor'!AV2424*'Propiedades físicas'!$C$5+'Diseño reactor'!AW2424*'Propiedades físicas'!$C$8+'Diseño reactor'!AX2424*'Propiedades físicas'!$C$9+'Diseño reactor'!AY2424*'Propiedades físicas'!$C$7+'Diseño reactor'!AZ2424*'Propiedades físicas'!$C$6</f>
        <v>875.33531155423259</v>
      </c>
      <c r="BC2424" s="45">
        <f>AU2424*'Propiedades físicas'!$L$4+'Diseño reactor'!AV2424*'Propiedades físicas'!$L$5+'Diseño reactor'!AW2424*'Propiedades físicas'!$L$8+AX2424*'Propiedades físicas'!$L$9+'Diseño reactor'!AY2424*'Propiedades físicas'!$L$7+'Diseño reactor'!AZ2424*'Propiedades físicas'!$L$6</f>
        <v>2.1199927240432483</v>
      </c>
      <c r="BD2424" s="29">
        <f t="shared" si="1536"/>
        <v>1.3847435996859416</v>
      </c>
      <c r="BE2424" s="58">
        <f t="shared" si="1537"/>
        <v>41.174127953302737</v>
      </c>
      <c r="BF2424" s="30">
        <f>AU2424*'Propiedades físicas'!$I$4+'Diseño reactor'!AV2424*'Propiedades físicas'!$I$5+'Diseño reactor'!AW2424*'Propiedades físicas'!$I$8+'Diseño reactor'!AX2424*'Propiedades físicas'!$I$9+'Diseño reactor'!AY2424*'Propiedades físicas'!$I$7+'Diseño reactor'!AZ2424*'Propiedades físicas'!$I$6</f>
        <v>1.9991161467443161E-2</v>
      </c>
      <c r="BG2424" s="24">
        <f>AU2424*'Propiedades físicas'!$O$4+'Diseño reactor'!AV2424*'Propiedades físicas'!$O$5+'Diseño reactor'!AW2424*'Propiedades físicas'!$O$8+'Diseño reactor'!AX2424*'Propiedades físicas'!$O$9+'Diseño reactor'!AY2424*'Propiedades físicas'!$O$7+'Diseño reactor'!AZ2424*'Propiedades físicas'!$O$6</f>
        <v>0.1545709939551469</v>
      </c>
      <c r="BH2424" s="54">
        <f t="shared" si="1538"/>
        <v>41110.297638723197</v>
      </c>
      <c r="BI2424" s="34">
        <f t="shared" si="1558"/>
        <v>274.18544561116892</v>
      </c>
      <c r="BJ2424" s="27">
        <f t="shared" si="1539"/>
        <v>4797.7789661457173</v>
      </c>
      <c r="BK2424" s="34">
        <f t="shared" si="1540"/>
        <v>570.45958736480043</v>
      </c>
      <c r="BL2424" s="27">
        <f t="shared" si="1541"/>
        <v>105.73519451717844</v>
      </c>
      <c r="BM2424" s="34">
        <f t="shared" si="1542"/>
        <v>1.1054421768707483</v>
      </c>
      <c r="BN2424" s="45">
        <f t="shared" si="1543"/>
        <v>2651.1167500630208</v>
      </c>
      <c r="BO2424" s="45">
        <f t="shared" si="1544"/>
        <v>110.28809075538008</v>
      </c>
      <c r="BP2424" s="66">
        <f t="shared" si="1545"/>
        <v>6.6873636591132861</v>
      </c>
    </row>
    <row r="2425" spans="8:68">
      <c r="H2425" s="68">
        <v>2420</v>
      </c>
      <c r="I2425" s="31">
        <f>('Propiedades físicas'!$C$10*'Diseño reactor'!H2425)/1000</f>
        <v>2118.0935814715667</v>
      </c>
      <c r="J2425" s="31">
        <f t="shared" si="1523"/>
        <v>0.21528793816710848</v>
      </c>
      <c r="K2425" s="31">
        <f>(I2425*1000)/'Propiedades físicas'!$F$10</f>
        <v>13835.739413505689</v>
      </c>
      <c r="L2425" s="31">
        <f t="shared" si="1524"/>
        <v>1976.5342019293842</v>
      </c>
      <c r="M2425" s="31">
        <f t="shared" si="1525"/>
        <v>11859.205211576304</v>
      </c>
      <c r="N2425" s="31">
        <f t="shared" si="1526"/>
        <v>0.81674967021875378</v>
      </c>
      <c r="O2425" s="32">
        <f t="shared" si="1527"/>
        <v>4.9004980213125222</v>
      </c>
      <c r="P2425" s="33">
        <f t="shared" si="1528"/>
        <v>0.68831066767214799</v>
      </c>
      <c r="Q2425" s="31">
        <f t="shared" si="1529"/>
        <v>4.748684944414947</v>
      </c>
      <c r="R2425" s="31">
        <f t="shared" si="1530"/>
        <v>0.10824116473082966</v>
      </c>
      <c r="S2425" s="31">
        <f t="shared" si="1531"/>
        <v>0.15181307689757575</v>
      </c>
      <c r="T2425" s="31">
        <f t="shared" si="1532"/>
        <v>1.7021601280582169E-2</v>
      </c>
      <c r="U2425" s="31">
        <f t="shared" si="1533"/>
        <v>3.1762365351939263E-3</v>
      </c>
      <c r="V2425" s="47">
        <f t="shared" si="1546"/>
        <v>6.8162803983067087E-4</v>
      </c>
      <c r="W2425" s="31">
        <f t="shared" si="1534"/>
        <v>0.15725626496084824</v>
      </c>
      <c r="X2425" s="34">
        <f>(S2425*H2425*'Propiedades físicas'!$F$5*60*24*365)/(1000000)</f>
        <v>56861.84686008087</v>
      </c>
      <c r="Y2425" s="34">
        <f>(U2425*H2425*'Propiedades físicas'!$F$7*60*24*365)/(1000000)</f>
        <v>372.04547987120185</v>
      </c>
      <c r="Z2425" s="31">
        <f t="shared" si="1547"/>
        <v>1665.7118157665982</v>
      </c>
      <c r="AA2425" s="31">
        <f t="shared" si="1548"/>
        <v>11491.817565484173</v>
      </c>
      <c r="AB2425" s="31">
        <f t="shared" si="1548"/>
        <v>261.94361864860775</v>
      </c>
      <c r="AC2425" s="31">
        <f t="shared" si="1548"/>
        <v>367.38764609213331</v>
      </c>
      <c r="AD2425" s="31">
        <f t="shared" si="1548"/>
        <v>41.192275099008853</v>
      </c>
      <c r="AE2425" s="31">
        <f t="shared" si="1549"/>
        <v>7.6864924151693019</v>
      </c>
      <c r="AF2425" s="31">
        <f t="shared" si="1550"/>
        <v>13835.739413505687</v>
      </c>
      <c r="AG2425" s="31">
        <f t="shared" si="1551"/>
        <v>0.12039196214845027</v>
      </c>
      <c r="AH2425" s="31">
        <f t="shared" si="1552"/>
        <v>0.83058933259949175</v>
      </c>
      <c r="AI2425" s="31">
        <f t="shared" si="1552"/>
        <v>1.8932390298773104E-2</v>
      </c>
      <c r="AJ2425" s="31">
        <f t="shared" si="1552"/>
        <v>2.6553524543365545E-2</v>
      </c>
      <c r="AK2425" s="31">
        <f t="shared" si="1552"/>
        <v>2.9772369851660562E-3</v>
      </c>
      <c r="AL2425" s="31">
        <f t="shared" si="1553"/>
        <v>5.5555342475344474E-4</v>
      </c>
      <c r="AM2425" s="31">
        <f t="shared" si="1554"/>
        <v>1.0000000000000002</v>
      </c>
      <c r="AN2425" s="31">
        <f>(Z2425*'Propiedades físicas'!$F$4)/1000</f>
        <v>1464.7936565488312</v>
      </c>
      <c r="AO2425" s="31">
        <f>(AA2425*'Propiedades físicas'!$F$6)/1000</f>
        <v>368.19783479811286</v>
      </c>
      <c r="AP2425" s="31">
        <f>(AB2425*'Propiedades físicas'!$F$9)/1000</f>
        <v>161.60611552525853</v>
      </c>
      <c r="AQ2425" s="31">
        <f>(AC2425*'Propiedades físicas'!$F$5)/1000</f>
        <v>108.1846401447505</v>
      </c>
      <c r="AR2425" s="31">
        <f>(AD2425*'Propiedades físicas'!$F$8)/1000</f>
        <v>14.603485368100614</v>
      </c>
      <c r="AS2425" s="31">
        <f>(AE2425*'Propiedades físicas'!$F$7)/1000</f>
        <v>0.70784908651294109</v>
      </c>
      <c r="AT2425" s="31">
        <f t="shared" si="1555"/>
        <v>2118.0935814715667</v>
      </c>
      <c r="AU2425" s="31">
        <f t="shared" si="1556"/>
        <v>0.69156229420758231</v>
      </c>
      <c r="AV2425" s="31">
        <f t="shared" si="1559"/>
        <v>0.1738345453756126</v>
      </c>
      <c r="AW2425" s="31">
        <f t="shared" si="1559"/>
        <v>7.6297910979448352E-2</v>
      </c>
      <c r="AX2425" s="31">
        <f t="shared" si="1559"/>
        <v>5.1076421311653353E-2</v>
      </c>
      <c r="AY2425" s="31">
        <f t="shared" si="1559"/>
        <v>6.8946365240173651E-3</v>
      </c>
      <c r="AZ2425" s="31">
        <f t="shared" si="1560"/>
        <v>3.3419160168605765E-4</v>
      </c>
      <c r="BA2425" s="31">
        <f t="shared" si="1557"/>
        <v>1</v>
      </c>
      <c r="BB2425" s="34">
        <f>AU2425*'Propiedades físicas'!$C$4+'Diseño reactor'!AV2425*'Propiedades físicas'!$C$5+'Diseño reactor'!AW2425*'Propiedades físicas'!$C$8+'Diseño reactor'!AX2425*'Propiedades físicas'!$C$9+'Diseño reactor'!AY2425*'Propiedades físicas'!$C$7+'Diseño reactor'!AZ2425*'Propiedades físicas'!$C$6</f>
        <v>875.33519454374834</v>
      </c>
      <c r="BC2425" s="45">
        <f>AU2425*'Propiedades físicas'!$L$4+'Diseño reactor'!AV2425*'Propiedades físicas'!$L$5+'Diseño reactor'!AW2425*'Propiedades físicas'!$L$8+AX2425*'Propiedades físicas'!$L$9+'Diseño reactor'!AY2425*'Propiedades físicas'!$L$7+'Diseño reactor'!AZ2425*'Propiedades físicas'!$L$6</f>
        <v>2.1200246743929387</v>
      </c>
      <c r="BD2425" s="29">
        <f t="shared" si="1536"/>
        <v>1.3842406980845983</v>
      </c>
      <c r="BE2425" s="58">
        <f t="shared" si="1537"/>
        <v>41.173586769485993</v>
      </c>
      <c r="BF2425" s="30">
        <f>AU2425*'Propiedades físicas'!$I$4+'Diseño reactor'!AV2425*'Propiedades físicas'!$I$5+'Diseño reactor'!AW2425*'Propiedades físicas'!$I$8+'Diseño reactor'!AX2425*'Propiedades físicas'!$I$9+'Diseño reactor'!AY2425*'Propiedades físicas'!$I$7+'Diseño reactor'!AZ2425*'Propiedades físicas'!$I$6</f>
        <v>1.9991210800787869E-2</v>
      </c>
      <c r="BG2425" s="24">
        <f>AU2425*'Propiedades físicas'!$O$4+'Diseño reactor'!AV2425*'Propiedades físicas'!$O$5+'Diseño reactor'!AW2425*'Propiedades físicas'!$O$8+'Diseño reactor'!AX2425*'Propiedades físicas'!$O$9+'Diseño reactor'!AY2425*'Propiedades físicas'!$O$7+'Diseño reactor'!AZ2425*'Propiedades físicas'!$O$6</f>
        <v>0.15457255229808275</v>
      </c>
      <c r="BH2425" s="54">
        <f t="shared" si="1538"/>
        <v>41110.190693308577</v>
      </c>
      <c r="BI2425" s="34">
        <f t="shared" si="1558"/>
        <v>274.18749020156139</v>
      </c>
      <c r="BJ2425" s="27">
        <f t="shared" si="1539"/>
        <v>4797.7825709972794</v>
      </c>
      <c r="BK2425" s="34">
        <f t="shared" si="1540"/>
        <v>570.46576720792837</v>
      </c>
      <c r="BL2425" s="27">
        <f t="shared" si="1541"/>
        <v>105.73540682353064</v>
      </c>
      <c r="BM2425" s="34">
        <f t="shared" si="1542"/>
        <v>1.1054421768707483</v>
      </c>
      <c r="BN2425" s="45">
        <f t="shared" si="1543"/>
        <v>2652.3174135177655</v>
      </c>
      <c r="BO2425" s="45">
        <f t="shared" si="1544"/>
        <v>110.29482481944164</v>
      </c>
      <c r="BP2425" s="66">
        <f t="shared" si="1545"/>
        <v>6.6873627651796701</v>
      </c>
    </row>
    <row r="2426" spans="8:68">
      <c r="H2426" s="68">
        <v>2421</v>
      </c>
      <c r="I2426" s="31">
        <f>('Propiedades físicas'!$C$10*'Diseño reactor'!H2426)/1000</f>
        <v>2118.9688267531665</v>
      </c>
      <c r="J2426" s="31">
        <f t="shared" si="1523"/>
        <v>0.21519901295514354</v>
      </c>
      <c r="K2426" s="31">
        <f>(I2426*1000)/'Propiedades físicas'!$F$10</f>
        <v>13841.456661197222</v>
      </c>
      <c r="L2426" s="31">
        <f t="shared" si="1524"/>
        <v>1977.3509515996031</v>
      </c>
      <c r="M2426" s="31">
        <f t="shared" si="1525"/>
        <v>11864.105709597618</v>
      </c>
      <c r="N2426" s="31">
        <f t="shared" si="1526"/>
        <v>0.81674967021875389</v>
      </c>
      <c r="O2426" s="32">
        <f t="shared" si="1527"/>
        <v>4.9004980213125231</v>
      </c>
      <c r="P2426" s="33">
        <f t="shared" si="1528"/>
        <v>0.68835537985554418</v>
      </c>
      <c r="Q2426" s="31">
        <f t="shared" si="1529"/>
        <v>4.748747032672135</v>
      </c>
      <c r="R2426" s="31">
        <f t="shared" si="1530"/>
        <v>0.10821051264162594</v>
      </c>
      <c r="S2426" s="31">
        <f t="shared" si="1531"/>
        <v>0.15175098864038736</v>
      </c>
      <c r="T2426" s="31">
        <f t="shared" si="1532"/>
        <v>1.7010857165990052E-2</v>
      </c>
      <c r="U2426" s="31">
        <f t="shared" si="1533"/>
        <v>3.1729205555937699E-3</v>
      </c>
      <c r="V2426" s="47">
        <f t="shared" si="1546"/>
        <v>6.8167231791519908E-4</v>
      </c>
      <c r="W2426" s="31">
        <f t="shared" si="1534"/>
        <v>0.15720152091254755</v>
      </c>
      <c r="X2426" s="34">
        <f>(S2426*H2426*'Propiedades físicas'!$F$5*60*24*365)/(1000000)</f>
        <v>56862.078618784421</v>
      </c>
      <c r="Y2426" s="34">
        <f>(U2426*H2426*'Propiedades físicas'!$F$7*60*24*365)/(1000000)</f>
        <v>371.81064301870322</v>
      </c>
      <c r="Z2426" s="31">
        <f t="shared" si="1547"/>
        <v>1666.5083746302726</v>
      </c>
      <c r="AA2426" s="31">
        <f t="shared" si="1548"/>
        <v>11496.71656609924</v>
      </c>
      <c r="AB2426" s="31">
        <f t="shared" si="1548"/>
        <v>261.97765110537642</v>
      </c>
      <c r="AC2426" s="31">
        <f t="shared" si="1548"/>
        <v>367.38914349837779</v>
      </c>
      <c r="AD2426" s="31">
        <f t="shared" si="1548"/>
        <v>41.183285198861917</v>
      </c>
      <c r="AE2426" s="31">
        <f t="shared" si="1549"/>
        <v>7.6816406650925169</v>
      </c>
      <c r="AF2426" s="31">
        <f t="shared" si="1550"/>
        <v>13841.456661197222</v>
      </c>
      <c r="AG2426" s="31">
        <f t="shared" si="1551"/>
        <v>0.12039978272677894</v>
      </c>
      <c r="AH2426" s="31">
        <f t="shared" si="1552"/>
        <v>0.8306001924153571</v>
      </c>
      <c r="AI2426" s="31">
        <f t="shared" si="1552"/>
        <v>1.892702896218992E-2</v>
      </c>
      <c r="AJ2426" s="31">
        <f t="shared" si="1552"/>
        <v>2.654266472749988E-2</v>
      </c>
      <c r="AK2426" s="31">
        <f t="shared" si="1552"/>
        <v>2.9753577392120918E-3</v>
      </c>
      <c r="AL2426" s="31">
        <f t="shared" si="1553"/>
        <v>5.5497342896192615E-4</v>
      </c>
      <c r="AM2426" s="31">
        <f t="shared" si="1554"/>
        <v>0.99999999999999989</v>
      </c>
      <c r="AN2426" s="31">
        <f>(Z2426*'Propiedades físicas'!$F$4)/1000</f>
        <v>1465.494134482369</v>
      </c>
      <c r="AO2426" s="31">
        <f>(AA2426*'Propiedades físicas'!$F$6)/1000</f>
        <v>368.35479877781961</v>
      </c>
      <c r="AP2426" s="31">
        <f>(AB2426*'Propiedades físicas'!$F$9)/1000</f>
        <v>161.62711184946198</v>
      </c>
      <c r="AQ2426" s="31">
        <f>(AC2426*'Propiedades físicas'!$F$5)/1000</f>
        <v>108.18508108596733</v>
      </c>
      <c r="AR2426" s="31">
        <f>(AD2426*'Propiedades físicas'!$F$8)/1000</f>
        <v>14.60029826870052</v>
      </c>
      <c r="AS2426" s="31">
        <f>(AE2426*'Propiedades físicas'!$F$7)/1000</f>
        <v>0.70740228884836998</v>
      </c>
      <c r="AT2426" s="31">
        <f t="shared" si="1555"/>
        <v>2118.9688267531665</v>
      </c>
      <c r="AU2426" s="31">
        <f t="shared" si="1556"/>
        <v>0.69160721761438204</v>
      </c>
      <c r="AV2426" s="31">
        <f t="shared" si="1559"/>
        <v>0.17383681823306424</v>
      </c>
      <c r="AW2426" s="31">
        <f t="shared" si="1559"/>
        <v>7.6276304685953519E-2</v>
      </c>
      <c r="AX2426" s="31">
        <f t="shared" si="1559"/>
        <v>5.1055532162658637E-2</v>
      </c>
      <c r="AY2426" s="31">
        <f t="shared" si="1559"/>
        <v>6.890284597094393E-3</v>
      </c>
      <c r="AZ2426" s="31">
        <f t="shared" si="1560"/>
        <v>3.3384270684732144E-4</v>
      </c>
      <c r="BA2426" s="31">
        <f t="shared" si="1557"/>
        <v>1</v>
      </c>
      <c r="BB2426" s="34">
        <f>AU2426*'Propiedades físicas'!$C$4+'Diseño reactor'!AV2426*'Propiedades físicas'!$C$5+'Diseño reactor'!AW2426*'Propiedades físicas'!$C$8+'Diseño reactor'!AX2426*'Propiedades físicas'!$C$9+'Diseño reactor'!AY2426*'Propiedades físicas'!$C$7+'Diseño reactor'!AZ2426*'Propiedades físicas'!$C$6</f>
        <v>875.33507768986919</v>
      </c>
      <c r="BC2426" s="45">
        <f>AU2426*'Propiedades físicas'!$L$4+'Diseño reactor'!AV2426*'Propiedades físicas'!$L$5+'Diseño reactor'!AW2426*'Propiedades físicas'!$L$8+AX2426*'Propiedades físicas'!$L$9+'Diseño reactor'!AY2426*'Propiedades físicas'!$L$7+'Diseño reactor'!AZ2426*'Propiedades físicas'!$L$6</f>
        <v>2.1200566016083897</v>
      </c>
      <c r="BD2426" s="29">
        <f t="shared" si="1536"/>
        <v>1.3837381620984084</v>
      </c>
      <c r="BE2426" s="58">
        <f t="shared" si="1537"/>
        <v>41.173045983924638</v>
      </c>
      <c r="BF2426" s="30">
        <f>AU2426*'Propiedades físicas'!$I$4+'Diseño reactor'!AV2426*'Propiedades físicas'!$I$5+'Diseño reactor'!AW2426*'Propiedades físicas'!$I$8+'Diseño reactor'!AX2426*'Propiedades físicas'!$I$9+'Diseño reactor'!AY2426*'Propiedades físicas'!$I$7+'Diseño reactor'!AZ2426*'Propiedades físicas'!$I$6</f>
        <v>1.999126006033447E-2</v>
      </c>
      <c r="BG2426" s="24">
        <f>AU2426*'Propiedades físicas'!$O$4+'Diseño reactor'!AV2426*'Propiedades físicas'!$O$5+'Diseño reactor'!AW2426*'Propiedades físicas'!$O$8+'Diseño reactor'!AX2426*'Propiedades físicas'!$O$9+'Diseño reactor'!AY2426*'Propiedades físicas'!$O$7+'Diseño reactor'!AZ2426*'Propiedades físicas'!$O$6</f>
        <v>0.15457410955529877</v>
      </c>
      <c r="BH2426" s="54">
        <f t="shared" si="1538"/>
        <v>41110.083907535372</v>
      </c>
      <c r="BI2426" s="34">
        <f t="shared" si="1558"/>
        <v>274.18953269285947</v>
      </c>
      <c r="BJ2426" s="27">
        <f t="shared" si="1539"/>
        <v>4797.7861759183288</v>
      </c>
      <c r="BK2426" s="34">
        <f t="shared" si="1540"/>
        <v>570.47194306099823</v>
      </c>
      <c r="BL2426" s="27">
        <f t="shared" si="1541"/>
        <v>105.73561898906222</v>
      </c>
      <c r="BM2426" s="34">
        <f t="shared" si="1542"/>
        <v>1.1054421768707483</v>
      </c>
      <c r="BN2426" s="45">
        <f t="shared" si="1543"/>
        <v>2653.518091882112</v>
      </c>
      <c r="BO2426" s="45">
        <f t="shared" si="1544"/>
        <v>110.30155419555274</v>
      </c>
      <c r="BP2426" s="66">
        <f t="shared" si="1545"/>
        <v>6.6873618724424819</v>
      </c>
    </row>
    <row r="2427" spans="8:68">
      <c r="H2427" s="68">
        <v>2422</v>
      </c>
      <c r="I2427" s="31">
        <f>('Propiedades físicas'!$C$10*'Diseño reactor'!H2427)/1000</f>
        <v>2119.8440720347662</v>
      </c>
      <c r="J2427" s="31">
        <f t="shared" si="1523"/>
        <v>0.21511016117440238</v>
      </c>
      <c r="K2427" s="31">
        <f>(I2427*1000)/'Propiedades físicas'!$F$10</f>
        <v>13847.173908888753</v>
      </c>
      <c r="L2427" s="31">
        <f t="shared" si="1524"/>
        <v>1978.1677012698219</v>
      </c>
      <c r="M2427" s="31">
        <f t="shared" si="1525"/>
        <v>11869.006207618932</v>
      </c>
      <c r="N2427" s="31">
        <f t="shared" si="1526"/>
        <v>0.81674967021875389</v>
      </c>
      <c r="O2427" s="32">
        <f t="shared" si="1527"/>
        <v>4.9004980213125231</v>
      </c>
      <c r="P2427" s="33">
        <f t="shared" si="1528"/>
        <v>0.68840006091936445</v>
      </c>
      <c r="Q2427" s="31">
        <f t="shared" si="1529"/>
        <v>4.7488090705193908</v>
      </c>
      <c r="R2427" s="31">
        <f t="shared" si="1530"/>
        <v>0.10817987699586282</v>
      </c>
      <c r="S2427" s="31">
        <f t="shared" si="1531"/>
        <v>0.15168895079313163</v>
      </c>
      <c r="T2427" s="31">
        <f t="shared" si="1532"/>
        <v>1.700012311331103E-2</v>
      </c>
      <c r="U2427" s="31">
        <f t="shared" si="1533"/>
        <v>3.169609190215591E-3</v>
      </c>
      <c r="V2427" s="47">
        <f t="shared" si="1546"/>
        <v>6.8171656518228332E-4</v>
      </c>
      <c r="W2427" s="31">
        <f t="shared" si="1534"/>
        <v>0.15714681496597724</v>
      </c>
      <c r="X2427" s="34">
        <f>(S2427*H2427*'Propiedades físicas'!$F$5*60*24*365)/(1000000)</f>
        <v>56862.310054993155</v>
      </c>
      <c r="Y2427" s="34">
        <f>(U2427*H2427*'Propiedades físicas'!$F$7*60*24*365)/(1000000)</f>
        <v>371.57602609200524</v>
      </c>
      <c r="Z2427" s="31">
        <f t="shared" si="1547"/>
        <v>1667.3049475467008</v>
      </c>
      <c r="AA2427" s="31">
        <f t="shared" si="1548"/>
        <v>11501.615568797964</v>
      </c>
      <c r="AB2427" s="31">
        <f t="shared" si="1548"/>
        <v>262.01166208397973</v>
      </c>
      <c r="AC2427" s="31">
        <f t="shared" si="1548"/>
        <v>367.3906388209648</v>
      </c>
      <c r="AD2427" s="31">
        <f t="shared" si="1548"/>
        <v>41.174298180439315</v>
      </c>
      <c r="AE2427" s="31">
        <f t="shared" si="1549"/>
        <v>7.6767934587021616</v>
      </c>
      <c r="AF2427" s="31">
        <f t="shared" si="1550"/>
        <v>13847.173908888753</v>
      </c>
      <c r="AG2427" s="31">
        <f t="shared" si="1551"/>
        <v>0.12040759786200325</v>
      </c>
      <c r="AH2427" s="31">
        <f t="shared" si="1552"/>
        <v>0.83061104341405489</v>
      </c>
      <c r="AI2427" s="31">
        <f t="shared" si="1552"/>
        <v>1.8921670501718019E-2</v>
      </c>
      <c r="AJ2427" s="31">
        <f t="shared" si="1552"/>
        <v>2.6531813728802096E-2</v>
      </c>
      <c r="AK2427" s="31">
        <f t="shared" si="1552"/>
        <v>2.973480253180671E-3</v>
      </c>
      <c r="AL2427" s="31">
        <f t="shared" si="1553"/>
        <v>5.5439424024091206E-4</v>
      </c>
      <c r="AM2427" s="31">
        <f t="shared" si="1554"/>
        <v>0.99999999999999989</v>
      </c>
      <c r="AN2427" s="31">
        <f>(Z2427*'Propiedades físicas'!$F$4)/1000</f>
        <v>1466.1946247736175</v>
      </c>
      <c r="AO2427" s="31">
        <f>(AA2427*'Propiedades físicas'!$F$6)/1000</f>
        <v>368.51176282428679</v>
      </c>
      <c r="AP2427" s="31">
        <f>(AB2427*'Propiedades físicas'!$F$9)/1000</f>
        <v>161.64809492271129</v>
      </c>
      <c r="AQ2427" s="31">
        <f>(AC2427*'Propiedades físicas'!$F$5)/1000</f>
        <v>108.18552141360952</v>
      </c>
      <c r="AR2427" s="31">
        <f>(AD2427*'Propiedades físicas'!$F$8)/1000</f>
        <v>14.597112190929341</v>
      </c>
      <c r="AS2427" s="31">
        <f>(AE2427*'Propiedades físicas'!$F$7)/1000</f>
        <v>0.70695590961188215</v>
      </c>
      <c r="AT2427" s="31">
        <f t="shared" si="1555"/>
        <v>2119.8440720347662</v>
      </c>
      <c r="AU2427" s="31">
        <f t="shared" si="1556"/>
        <v>0.6916521097545949</v>
      </c>
      <c r="AV2427" s="31">
        <f t="shared" si="1559"/>
        <v>0.1738390892451655</v>
      </c>
      <c r="AW2427" s="31">
        <f t="shared" si="1559"/>
        <v>7.6254709983244559E-2</v>
      </c>
      <c r="AX2427" s="31">
        <f t="shared" si="1559"/>
        <v>5.1034659973724347E-2</v>
      </c>
      <c r="AY2427" s="31">
        <f t="shared" si="1559"/>
        <v>6.8859367457711502E-3</v>
      </c>
      <c r="AZ2427" s="31">
        <f t="shared" si="1560"/>
        <v>3.3349429749957938E-4</v>
      </c>
      <c r="BA2427" s="31">
        <f t="shared" si="1557"/>
        <v>1.0000000000000002</v>
      </c>
      <c r="BB2427" s="34">
        <f>AU2427*'Propiedades físicas'!$C$4+'Diseño reactor'!AV2427*'Propiedades físicas'!$C$5+'Diseño reactor'!AW2427*'Propiedades físicas'!$C$8+'Diseño reactor'!AX2427*'Propiedades físicas'!$C$9+'Diseño reactor'!AY2427*'Propiedades físicas'!$C$7+'Diseño reactor'!AZ2427*'Propiedades físicas'!$C$6</f>
        <v>875.33496099233628</v>
      </c>
      <c r="BC2427" s="45">
        <f>AU2427*'Propiedades físicas'!$L$4+'Diseño reactor'!AV2427*'Propiedades físicas'!$L$5+'Diseño reactor'!AW2427*'Propiedades físicas'!$L$8+AX2427*'Propiedades físicas'!$L$9+'Diseño reactor'!AY2427*'Propiedades físicas'!$L$7+'Diseño reactor'!AZ2427*'Propiedades físicas'!$L$6</f>
        <v>2.1200885057145702</v>
      </c>
      <c r="BD2427" s="29">
        <f t="shared" si="1536"/>
        <v>1.3832359913284138</v>
      </c>
      <c r="BE2427" s="58">
        <f t="shared" si="1537"/>
        <v>41.172505596178134</v>
      </c>
      <c r="BF2427" s="30">
        <f>AU2427*'Propiedades físicas'!$I$4+'Diseño reactor'!AV2427*'Propiedades físicas'!$I$5+'Diseño reactor'!AW2427*'Propiedades físicas'!$I$8+'Diseño reactor'!AX2427*'Propiedades físicas'!$I$9+'Diseño reactor'!AY2427*'Propiedades físicas'!$I$7+'Diseño reactor'!AZ2427*'Propiedades físicas'!$I$6</f>
        <v>1.9991309246206009E-2</v>
      </c>
      <c r="BG2427" s="24">
        <f>AU2427*'Propiedades físicas'!$O$4+'Diseño reactor'!AV2427*'Propiedades físicas'!$O$5+'Diseño reactor'!AW2427*'Propiedades físicas'!$O$8+'Diseño reactor'!AX2427*'Propiedades físicas'!$O$9+'Diseño reactor'!AY2427*'Propiedades físicas'!$O$7+'Diseño reactor'!AZ2427*'Propiedades físicas'!$O$6</f>
        <v>0.15457566572791057</v>
      </c>
      <c r="BH2427" s="54">
        <f t="shared" si="1538"/>
        <v>41109.977281136024</v>
      </c>
      <c r="BI2427" s="34">
        <f t="shared" si="1558"/>
        <v>274.1915730880396</v>
      </c>
      <c r="BJ2427" s="27">
        <f t="shared" si="1539"/>
        <v>4797.7897809057977</v>
      </c>
      <c r="BK2427" s="34">
        <f t="shared" si="1540"/>
        <v>570.47811492775372</v>
      </c>
      <c r="BL2427" s="27">
        <f t="shared" si="1541"/>
        <v>105.73583101390909</v>
      </c>
      <c r="BM2427" s="34">
        <f t="shared" si="1542"/>
        <v>1.1054421768707483</v>
      </c>
      <c r="BN2427" s="45">
        <f t="shared" si="1543"/>
        <v>2654.7187851400581</v>
      </c>
      <c r="BO2427" s="45">
        <f t="shared" si="1544"/>
        <v>110.30827888860681</v>
      </c>
      <c r="BP2427" s="66">
        <f t="shared" si="1545"/>
        <v>6.6873609808997436</v>
      </c>
    </row>
    <row r="2428" spans="8:68">
      <c r="H2428" s="68">
        <v>2423</v>
      </c>
      <c r="I2428" s="31">
        <f>('Propiedades físicas'!$C$10*'Diseño reactor'!H2428)/1000</f>
        <v>2120.7193173163664</v>
      </c>
      <c r="J2428" s="31">
        <f t="shared" si="1523"/>
        <v>0.21502138273396718</v>
      </c>
      <c r="K2428" s="31">
        <f>(I2428*1000)/'Propiedades físicas'!$F$10</f>
        <v>13852.891156580286</v>
      </c>
      <c r="L2428" s="31">
        <f t="shared" si="1524"/>
        <v>1978.9844509400409</v>
      </c>
      <c r="M2428" s="31">
        <f t="shared" si="1525"/>
        <v>11873.906705640245</v>
      </c>
      <c r="N2428" s="31">
        <f t="shared" si="1526"/>
        <v>0.816749670218754</v>
      </c>
      <c r="O2428" s="32">
        <f t="shared" si="1527"/>
        <v>4.900498021312524</v>
      </c>
      <c r="P2428" s="33">
        <f t="shared" si="1528"/>
        <v>0.68844471089608661</v>
      </c>
      <c r="Q2428" s="31">
        <f t="shared" si="1529"/>
        <v>4.7488710580176345</v>
      </c>
      <c r="R2428" s="31">
        <f t="shared" si="1530"/>
        <v>0.10814925778148136</v>
      </c>
      <c r="S2428" s="31">
        <f t="shared" si="1531"/>
        <v>0.15162696329488973</v>
      </c>
      <c r="T2428" s="31">
        <f t="shared" si="1532"/>
        <v>1.6989399110149798E-2</v>
      </c>
      <c r="U2428" s="31">
        <f t="shared" si="1533"/>
        <v>3.1663024310362559E-3</v>
      </c>
      <c r="V2428" s="47">
        <f t="shared" si="1546"/>
        <v>6.8176078166408579E-4</v>
      </c>
      <c r="W2428" s="31">
        <f t="shared" si="1534"/>
        <v>0.15709214708137303</v>
      </c>
      <c r="X2428" s="34">
        <f>(S2428*H2428*'Propiedades físicas'!$F$5*60*24*365)/(1000000)</f>
        <v>56862.54116926789</v>
      </c>
      <c r="Y2428" s="34">
        <f>(U2428*H2428*'Propiedades físicas'!$F$7*60*24*365)/(1000000)</f>
        <v>371.34162882018023</v>
      </c>
      <c r="Z2428" s="31">
        <f t="shared" si="1547"/>
        <v>1668.1015345012179</v>
      </c>
      <c r="AA2428" s="31">
        <f t="shared" si="1548"/>
        <v>11506.514573576729</v>
      </c>
      <c r="AB2428" s="31">
        <f t="shared" si="1548"/>
        <v>262.04565160452933</v>
      </c>
      <c r="AC2428" s="31">
        <f t="shared" si="1548"/>
        <v>367.39213206351781</v>
      </c>
      <c r="AD2428" s="31">
        <f t="shared" si="1548"/>
        <v>41.165314043892963</v>
      </c>
      <c r="AE2428" s="31">
        <f t="shared" si="1549"/>
        <v>7.6719507904008477</v>
      </c>
      <c r="AF2428" s="31">
        <f t="shared" si="1550"/>
        <v>13852.891156580288</v>
      </c>
      <c r="AG2428" s="31">
        <f t="shared" si="1551"/>
        <v>0.12041540755980384</v>
      </c>
      <c r="AH2428" s="31">
        <f t="shared" si="1552"/>
        <v>0.83062188560624028</v>
      </c>
      <c r="AI2428" s="31">
        <f t="shared" si="1552"/>
        <v>1.8916314915248179E-2</v>
      </c>
      <c r="AJ2428" s="31">
        <f t="shared" si="1552"/>
        <v>2.6520971536616901E-2</v>
      </c>
      <c r="AK2428" s="31">
        <f t="shared" si="1552"/>
        <v>2.9716045249037382E-3</v>
      </c>
      <c r="AL2428" s="31">
        <f t="shared" si="1553"/>
        <v>5.5381585718708112E-4</v>
      </c>
      <c r="AM2428" s="31">
        <f t="shared" si="1554"/>
        <v>1</v>
      </c>
      <c r="AN2428" s="31">
        <f>(Z2428*'Propiedades físicas'!$F$4)/1000</f>
        <v>1466.895127409681</v>
      </c>
      <c r="AO2428" s="31">
        <f>(AA2428*'Propiedades físicas'!$F$6)/1000</f>
        <v>368.66872693739839</v>
      </c>
      <c r="AP2428" s="31">
        <f>(AB2428*'Propiedades físicas'!$F$9)/1000</f>
        <v>161.66906475741433</v>
      </c>
      <c r="AQ2428" s="31">
        <f>(AC2428*'Propiedades físicas'!$F$5)/1000</f>
        <v>108.1859611287441</v>
      </c>
      <c r="AR2428" s="31">
        <f>(AD2428*'Propiedades físicas'!$F$8)/1000</f>
        <v>14.593927134840927</v>
      </c>
      <c r="AS2428" s="31">
        <f>(AE2428*'Propiedades físicas'!$F$7)/1000</f>
        <v>0.70650994828801417</v>
      </c>
      <c r="AT2428" s="31">
        <f t="shared" si="1555"/>
        <v>2120.7193173163669</v>
      </c>
      <c r="AU2428" s="31">
        <f t="shared" si="1556"/>
        <v>0.6916969706608519</v>
      </c>
      <c r="AV2428" s="31">
        <f t="shared" si="1559"/>
        <v>0.17384135841414639</v>
      </c>
      <c r="AW2428" s="31">
        <f t="shared" si="1559"/>
        <v>7.6233126862821285E-2</v>
      </c>
      <c r="AX2428" s="31">
        <f t="shared" si="1559"/>
        <v>5.1013804724354767E-2</v>
      </c>
      <c r="AY2428" s="31">
        <f t="shared" si="1559"/>
        <v>6.8815929650268845E-3</v>
      </c>
      <c r="AZ2428" s="31">
        <f t="shared" si="1560"/>
        <v>3.3314637279866757E-4</v>
      </c>
      <c r="BA2428" s="31">
        <f t="shared" si="1557"/>
        <v>0.99999999999999989</v>
      </c>
      <c r="BB2428" s="34">
        <f>AU2428*'Propiedades físicas'!$C$4+'Diseño reactor'!AV2428*'Propiedades físicas'!$C$5+'Diseño reactor'!AW2428*'Propiedades físicas'!$C$8+'Diseño reactor'!AX2428*'Propiedades físicas'!$C$9+'Diseño reactor'!AY2428*'Propiedades físicas'!$C$7+'Diseño reactor'!AZ2428*'Propiedades físicas'!$C$6</f>
        <v>875.33484445089243</v>
      </c>
      <c r="BC2428" s="45">
        <f>AU2428*'Propiedades físicas'!$L$4+'Diseño reactor'!AV2428*'Propiedades físicas'!$L$5+'Diseño reactor'!AW2428*'Propiedades físicas'!$L$8+AX2428*'Propiedades físicas'!$L$9+'Diseño reactor'!AY2428*'Propiedades físicas'!$L$7+'Diseño reactor'!AZ2428*'Propiedades físicas'!$L$6</f>
        <v>2.1201203867364136</v>
      </c>
      <c r="BD2428" s="29">
        <f t="shared" si="1536"/>
        <v>1.3827341853762367</v>
      </c>
      <c r="BE2428" s="58">
        <f t="shared" si="1537"/>
        <v>41.171965605806605</v>
      </c>
      <c r="BF2428" s="30">
        <f>AU2428*'Propiedades físicas'!$I$4+'Diseño reactor'!AV2428*'Propiedades físicas'!$I$5+'Diseño reactor'!AW2428*'Propiedades físicas'!$I$8+'Diseño reactor'!AX2428*'Propiedades físicas'!$I$9+'Diseño reactor'!AY2428*'Propiedades físicas'!$I$7+'Diseño reactor'!AZ2428*'Propiedades físicas'!$I$6</f>
        <v>1.9991358358525325E-2</v>
      </c>
      <c r="BG2428" s="24">
        <f>AU2428*'Propiedades físicas'!$O$4+'Diseño reactor'!AV2428*'Propiedades físicas'!$O$5+'Diseño reactor'!AW2428*'Propiedades físicas'!$O$8+'Diseño reactor'!AX2428*'Propiedades físicas'!$O$9+'Diseño reactor'!AY2428*'Propiedades físicas'!$O$7+'Diseño reactor'!AZ2428*'Propiedades físicas'!$O$6</f>
        <v>0.15457722081703248</v>
      </c>
      <c r="BH2428" s="54">
        <f t="shared" si="1538"/>
        <v>41109.87081384351</v>
      </c>
      <c r="BI2428" s="34">
        <f t="shared" si="1558"/>
        <v>274.19361139007327</v>
      </c>
      <c r="BJ2428" s="27">
        <f t="shared" si="1539"/>
        <v>4797.7933859565946</v>
      </c>
      <c r="BK2428" s="34">
        <f t="shared" si="1540"/>
        <v>570.48428281193117</v>
      </c>
      <c r="BL2428" s="27">
        <f t="shared" si="1541"/>
        <v>105.736042898207</v>
      </c>
      <c r="BM2428" s="34">
        <f t="shared" si="1542"/>
        <v>1.1054421768707483</v>
      </c>
      <c r="BN2428" s="45">
        <f t="shared" si="1543"/>
        <v>2655.9194932756282</v>
      </c>
      <c r="BO2428" s="45">
        <f t="shared" si="1544"/>
        <v>110.31499890349053</v>
      </c>
      <c r="BP2428" s="66">
        <f t="shared" si="1545"/>
        <v>6.6873600905494905</v>
      </c>
    </row>
    <row r="2429" spans="8:68">
      <c r="H2429" s="68">
        <v>2424</v>
      </c>
      <c r="I2429" s="31">
        <f>('Propiedades físicas'!$C$10*'Diseño reactor'!H2429)/1000</f>
        <v>2121.5945625979657</v>
      </c>
      <c r="J2429" s="31">
        <f t="shared" si="1523"/>
        <v>0.21493267754307038</v>
      </c>
      <c r="K2429" s="31">
        <f>(I2429*1000)/'Propiedades físicas'!$F$10</f>
        <v>13858.608404271816</v>
      </c>
      <c r="L2429" s="31">
        <f t="shared" si="1524"/>
        <v>1979.8012006102592</v>
      </c>
      <c r="M2429" s="31">
        <f t="shared" si="1525"/>
        <v>11878.807203661556</v>
      </c>
      <c r="N2429" s="31">
        <f t="shared" si="1526"/>
        <v>0.81674967021875378</v>
      </c>
      <c r="O2429" s="32">
        <f t="shared" si="1527"/>
        <v>4.9004980213125231</v>
      </c>
      <c r="P2429" s="33">
        <f t="shared" si="1528"/>
        <v>0.68848932981814237</v>
      </c>
      <c r="Q2429" s="31">
        <f t="shared" si="1529"/>
        <v>4.7489329952276824</v>
      </c>
      <c r="R2429" s="31">
        <f t="shared" si="1530"/>
        <v>0.10811865498643224</v>
      </c>
      <c r="S2429" s="31">
        <f t="shared" si="1531"/>
        <v>0.15156502608483985</v>
      </c>
      <c r="T2429" s="31">
        <f t="shared" si="1532"/>
        <v>1.6978685144129785E-2</v>
      </c>
      <c r="U2429" s="31">
        <f t="shared" si="1533"/>
        <v>3.1630002700493631E-3</v>
      </c>
      <c r="V2429" s="47">
        <f t="shared" si="1546"/>
        <v>6.8180496739272359E-4</v>
      </c>
      <c r="W2429" s="31">
        <f t="shared" si="1534"/>
        <v>0.15703751721902603</v>
      </c>
      <c r="X2429" s="34">
        <f>(S2429*H2429*'Propiedades físicas'!$F$5*60*24*365)/(1000000)</f>
        <v>56862.771962168132</v>
      </c>
      <c r="Y2429" s="34">
        <f>(U2429*H2429*'Propiedades físicas'!$F$7*60*24*365)/(1000000)</f>
        <v>371.10745093271049</v>
      </c>
      <c r="Z2429" s="31">
        <f t="shared" si="1547"/>
        <v>1668.8981354791772</v>
      </c>
      <c r="AA2429" s="31">
        <f t="shared" si="1548"/>
        <v>11511.413580431903</v>
      </c>
      <c r="AB2429" s="31">
        <f t="shared" si="1548"/>
        <v>262.07961968711174</v>
      </c>
      <c r="AC2429" s="31">
        <f t="shared" si="1548"/>
        <v>367.39362322965178</v>
      </c>
      <c r="AD2429" s="31">
        <f t="shared" si="1548"/>
        <v>41.156332789370602</v>
      </c>
      <c r="AE2429" s="31">
        <f t="shared" si="1549"/>
        <v>7.6671126545996557</v>
      </c>
      <c r="AF2429" s="31">
        <f t="shared" si="1550"/>
        <v>13858.608404271814</v>
      </c>
      <c r="AG2429" s="31">
        <f t="shared" si="1551"/>
        <v>0.12042321182585343</v>
      </c>
      <c r="AH2429" s="31">
        <f t="shared" si="1552"/>
        <v>0.83063271900255109</v>
      </c>
      <c r="AI2429" s="31">
        <f t="shared" si="1552"/>
        <v>1.8910962200672878E-2</v>
      </c>
      <c r="AJ2429" s="31">
        <f t="shared" si="1552"/>
        <v>2.6510138140306023E-2</v>
      </c>
      <c r="AK2429" s="31">
        <f t="shared" si="1552"/>
        <v>2.9697305522165172E-3</v>
      </c>
      <c r="AL2429" s="31">
        <f t="shared" si="1553"/>
        <v>5.5323827840003941E-4</v>
      </c>
      <c r="AM2429" s="31">
        <f t="shared" si="1554"/>
        <v>1</v>
      </c>
      <c r="AN2429" s="31">
        <f>(Z2429*'Propiedades físicas'!$F$4)/1000</f>
        <v>1467.5956423776788</v>
      </c>
      <c r="AO2429" s="31">
        <f>(AA2429*'Propiedades físicas'!$F$6)/1000</f>
        <v>368.82569111703816</v>
      </c>
      <c r="AP2429" s="31">
        <f>(AB2429*'Propiedades físicas'!$F$9)/1000</f>
        <v>161.69002136596356</v>
      </c>
      <c r="AQ2429" s="31">
        <f>(AC2429*'Propiedades físicas'!$F$5)/1000</f>
        <v>108.18640023243557</v>
      </c>
      <c r="AR2429" s="31">
        <f>(AD2429*'Propiedades físicas'!$F$8)/1000</f>
        <v>14.590743100487661</v>
      </c>
      <c r="AS2429" s="31">
        <f>(AE2429*'Propiedades físicas'!$F$7)/1000</f>
        <v>0.70606440436208229</v>
      </c>
      <c r="AT2429" s="31">
        <f t="shared" si="1555"/>
        <v>2121.5945625979657</v>
      </c>
      <c r="AU2429" s="31">
        <f t="shared" si="1556"/>
        <v>0.69174180036573873</v>
      </c>
      <c r="AV2429" s="31">
        <f t="shared" si="1559"/>
        <v>0.17384362574223342</v>
      </c>
      <c r="AW2429" s="31">
        <f t="shared" si="1559"/>
        <v>7.6211555316190366E-2</v>
      </c>
      <c r="AX2429" s="31">
        <f t="shared" si="1559"/>
        <v>5.0992966394086903E-2</v>
      </c>
      <c r="AY2429" s="31">
        <f t="shared" si="1559"/>
        <v>6.8772532498484499E-3</v>
      </c>
      <c r="AZ2429" s="31">
        <f t="shared" si="1560"/>
        <v>3.3279893190218306E-4</v>
      </c>
      <c r="BA2429" s="31">
        <f t="shared" si="1557"/>
        <v>1</v>
      </c>
      <c r="BB2429" s="34">
        <f>AU2429*'Propiedades físicas'!$C$4+'Diseño reactor'!AV2429*'Propiedades físicas'!$C$5+'Diseño reactor'!AW2429*'Propiedades físicas'!$C$8+'Diseño reactor'!AX2429*'Propiedades físicas'!$C$9+'Diseño reactor'!AY2429*'Propiedades físicas'!$C$7+'Diseño reactor'!AZ2429*'Propiedades físicas'!$C$6</f>
        <v>875.33472806528061</v>
      </c>
      <c r="BC2429" s="45">
        <f>AU2429*'Propiedades físicas'!$L$4+'Diseño reactor'!AV2429*'Propiedades físicas'!$L$5+'Diseño reactor'!AW2429*'Propiedades físicas'!$L$8+AX2429*'Propiedades físicas'!$L$9+'Diseño reactor'!AY2429*'Propiedades físicas'!$L$7+'Diseño reactor'!AZ2429*'Propiedades físicas'!$L$6</f>
        <v>2.120152244698819</v>
      </c>
      <c r="BD2429" s="29">
        <f t="shared" si="1536"/>
        <v>1.3822327438440754</v>
      </c>
      <c r="BE2429" s="58">
        <f t="shared" si="1537"/>
        <v>41.171426012370823</v>
      </c>
      <c r="BF2429" s="30">
        <f>AU2429*'Propiedades físicas'!$I$4+'Diseño reactor'!AV2429*'Propiedades físicas'!$I$5+'Diseño reactor'!AW2429*'Propiedades físicas'!$I$8+'Diseño reactor'!AX2429*'Propiedades físicas'!$I$9+'Diseño reactor'!AY2429*'Propiedades físicas'!$I$7+'Diseño reactor'!AZ2429*'Propiedades físicas'!$I$6</f>
        <v>1.9991407397415006E-2</v>
      </c>
      <c r="BG2429" s="24">
        <f>AU2429*'Propiedades físicas'!$O$4+'Diseño reactor'!AV2429*'Propiedades físicas'!$O$5+'Diseño reactor'!AW2429*'Propiedades físicas'!$O$8+'Diseño reactor'!AX2429*'Propiedades físicas'!$O$9+'Diseño reactor'!AY2429*'Propiedades físicas'!$O$7+'Diseño reactor'!AZ2429*'Propiedades físicas'!$O$6</f>
        <v>0.15457877482377724</v>
      </c>
      <c r="BH2429" s="54">
        <f t="shared" si="1538"/>
        <v>41109.764505391329</v>
      </c>
      <c r="BI2429" s="34">
        <f t="shared" si="1558"/>
        <v>274.19564760192668</v>
      </c>
      <c r="BJ2429" s="27">
        <f t="shared" si="1539"/>
        <v>4797.7969910676675</v>
      </c>
      <c r="BK2429" s="34">
        <f t="shared" si="1540"/>
        <v>570.49044671726529</v>
      </c>
      <c r="BL2429" s="27">
        <f t="shared" si="1541"/>
        <v>105.73625464209155</v>
      </c>
      <c r="BM2429" s="34">
        <f t="shared" si="1542"/>
        <v>1.1054421768707483</v>
      </c>
      <c r="BN2429" s="45">
        <f t="shared" si="1543"/>
        <v>2657.1202162728719</v>
      </c>
      <c r="BO2429" s="45">
        <f t="shared" si="1544"/>
        <v>110.32171424508374</v>
      </c>
      <c r="BP2429" s="66">
        <f t="shared" si="1545"/>
        <v>6.6873592013897589</v>
      </c>
    </row>
    <row r="2430" spans="8:68">
      <c r="H2430" s="68">
        <v>2425</v>
      </c>
      <c r="I2430" s="31">
        <f>('Propiedades físicas'!$C$10*'Diseño reactor'!H2430)/1000</f>
        <v>2122.4698078795659</v>
      </c>
      <c r="J2430" s="31">
        <f t="shared" si="1523"/>
        <v>0.21484404551109382</v>
      </c>
      <c r="K2430" s="31">
        <f>(I2430*1000)/'Propiedades físicas'!$F$10</f>
        <v>13864.325651963347</v>
      </c>
      <c r="L2430" s="31">
        <f t="shared" si="1524"/>
        <v>1980.617950280478</v>
      </c>
      <c r="M2430" s="31">
        <f t="shared" si="1525"/>
        <v>11883.707701682868</v>
      </c>
      <c r="N2430" s="31">
        <f t="shared" si="1526"/>
        <v>0.81674967021875378</v>
      </c>
      <c r="O2430" s="32">
        <f t="shared" si="1527"/>
        <v>4.9004980213125231</v>
      </c>
      <c r="P2430" s="33">
        <f t="shared" si="1528"/>
        <v>0.68853391771791961</v>
      </c>
      <c r="Q2430" s="31">
        <f t="shared" si="1529"/>
        <v>4.7489948822102654</v>
      </c>
      <c r="R2430" s="31">
        <f t="shared" si="1530"/>
        <v>0.10808806859867588</v>
      </c>
      <c r="S2430" s="31">
        <f t="shared" si="1531"/>
        <v>0.15150313910225782</v>
      </c>
      <c r="T2430" s="31">
        <f t="shared" si="1532"/>
        <v>1.6967981202893185E-2</v>
      </c>
      <c r="U2430" s="31">
        <f t="shared" si="1533"/>
        <v>3.1597026992652094E-3</v>
      </c>
      <c r="V2430" s="47">
        <f t="shared" si="1546"/>
        <v>6.8184912240026993E-4</v>
      </c>
      <c r="W2430" s="31">
        <f t="shared" si="1534"/>
        <v>0.15698292533928254</v>
      </c>
      <c r="X2430" s="34">
        <f>(S2430*H2430*'Propiedades físicas'!$F$5*60*24*365)/(1000000)</f>
        <v>56863.002434252368</v>
      </c>
      <c r="Y2430" s="34">
        <f>(U2430*H2430*'Propiedades físicas'!$F$7*60*24*365)/(1000000)</f>
        <v>370.87349215948814</v>
      </c>
      <c r="Z2430" s="31">
        <f t="shared" si="1547"/>
        <v>1669.6947504659549</v>
      </c>
      <c r="AA2430" s="31">
        <f t="shared" si="1548"/>
        <v>11516.312589359894</v>
      </c>
      <c r="AB2430" s="31">
        <f t="shared" si="1548"/>
        <v>262.11356635178902</v>
      </c>
      <c r="AC2430" s="31">
        <f t="shared" si="1548"/>
        <v>367.39511232297519</v>
      </c>
      <c r="AD2430" s="31">
        <f t="shared" si="1548"/>
        <v>41.147354417015976</v>
      </c>
      <c r="AE2430" s="31">
        <f t="shared" si="1549"/>
        <v>7.6622790457181331</v>
      </c>
      <c r="AF2430" s="31">
        <f t="shared" si="1550"/>
        <v>13864.325651963347</v>
      </c>
      <c r="AG2430" s="31">
        <f t="shared" si="1551"/>
        <v>0.12043101066581677</v>
      </c>
      <c r="AH2430" s="31">
        <f t="shared" si="1552"/>
        <v>0.83064354361360893</v>
      </c>
      <c r="AI2430" s="31">
        <f t="shared" si="1552"/>
        <v>1.8905612355886257E-2</v>
      </c>
      <c r="AJ2430" s="31">
        <f t="shared" si="1552"/>
        <v>2.6499313529248201E-2</v>
      </c>
      <c r="AK2430" s="31">
        <f t="shared" si="1552"/>
        <v>2.9678583329575095E-3</v>
      </c>
      <c r="AL2430" s="31">
        <f t="shared" si="1553"/>
        <v>5.5266150248231268E-4</v>
      </c>
      <c r="AM2430" s="31">
        <f t="shared" si="1554"/>
        <v>1</v>
      </c>
      <c r="AN2430" s="31">
        <f>(Z2430*'Propiedades físicas'!$F$4)/1000</f>
        <v>1468.2961696647515</v>
      </c>
      <c r="AO2430" s="31">
        <f>(AA2430*'Propiedades físicas'!$F$6)/1000</f>
        <v>368.982655363091</v>
      </c>
      <c r="AP2430" s="31">
        <f>(AB2430*'Propiedades físicas'!$F$9)/1000</f>
        <v>161.7109647607362</v>
      </c>
      <c r="AQ2430" s="31">
        <f>(AC2430*'Propiedades físicas'!$F$5)/1000</f>
        <v>108.18683872574653</v>
      </c>
      <c r="AR2430" s="31">
        <f>(AD2430*'Propiedades físicas'!$F$8)/1000</f>
        <v>14.587560087920497</v>
      </c>
      <c r="AS2430" s="31">
        <f>(AE2430*'Propiedades físicas'!$F$7)/1000</f>
        <v>0.70561927732018292</v>
      </c>
      <c r="AT2430" s="31">
        <f t="shared" si="1555"/>
        <v>2122.4698078795659</v>
      </c>
      <c r="AU2430" s="31">
        <f t="shared" si="1556"/>
        <v>0.69178659890179517</v>
      </c>
      <c r="AV2430" s="31">
        <f t="shared" si="1559"/>
        <v>0.17384589123164948</v>
      </c>
      <c r="AW2430" s="31">
        <f t="shared" si="1559"/>
        <v>7.6189995334865118E-2</v>
      </c>
      <c r="AX2430" s="31">
        <f t="shared" si="1559"/>
        <v>5.0972144962490466E-2</v>
      </c>
      <c r="AY2430" s="31">
        <f t="shared" si="1559"/>
        <v>6.8729175952302783E-3</v>
      </c>
      <c r="AZ2430" s="31">
        <f t="shared" si="1560"/>
        <v>3.3245197396947917E-4</v>
      </c>
      <c r="BA2430" s="31">
        <f t="shared" si="1557"/>
        <v>1</v>
      </c>
      <c r="BB2430" s="34">
        <f>AU2430*'Propiedades físicas'!$C$4+'Diseño reactor'!AV2430*'Propiedades físicas'!$C$5+'Diseño reactor'!AW2430*'Propiedades físicas'!$C$8+'Diseño reactor'!AX2430*'Propiedades físicas'!$C$9+'Diseño reactor'!AY2430*'Propiedades físicas'!$C$7+'Diseño reactor'!AZ2430*'Propiedades físicas'!$C$6</f>
        <v>875.334611835244</v>
      </c>
      <c r="BC2430" s="45">
        <f>AU2430*'Propiedades físicas'!$L$4+'Diseño reactor'!AV2430*'Propiedades físicas'!$L$5+'Diseño reactor'!AW2430*'Propiedades físicas'!$L$8+AX2430*'Propiedades físicas'!$L$9+'Diseño reactor'!AY2430*'Propiedades físicas'!$L$7+'Diseño reactor'!AZ2430*'Propiedades físicas'!$L$6</f>
        <v>2.1201840796266476</v>
      </c>
      <c r="BD2430" s="29">
        <f t="shared" si="1536"/>
        <v>1.381731666334713</v>
      </c>
      <c r="BE2430" s="58">
        <f t="shared" si="1537"/>
        <v>41.170886815432205</v>
      </c>
      <c r="BF2430" s="30">
        <f>AU2430*'Propiedades físicas'!$I$4+'Diseño reactor'!AV2430*'Propiedades físicas'!$I$5+'Diseño reactor'!AW2430*'Propiedades físicas'!$I$8+'Diseño reactor'!AX2430*'Propiedades físicas'!$I$9+'Diseño reactor'!AY2430*'Propiedades físicas'!$I$7+'Diseño reactor'!AZ2430*'Propiedades físicas'!$I$6</f>
        <v>1.9991456362997383E-2</v>
      </c>
      <c r="BG2430" s="24">
        <f>AU2430*'Propiedades físicas'!$O$4+'Diseño reactor'!AV2430*'Propiedades físicas'!$O$5+'Diseño reactor'!AW2430*'Propiedades físicas'!$O$8+'Diseño reactor'!AX2430*'Propiedades físicas'!$O$9+'Diseño reactor'!AY2430*'Propiedades físicas'!$O$7+'Diseño reactor'!AZ2430*'Propiedades físicas'!$O$6</f>
        <v>0.15458032774925601</v>
      </c>
      <c r="BH2430" s="54">
        <f t="shared" si="1538"/>
        <v>41109.658355513515</v>
      </c>
      <c r="BI2430" s="34">
        <f t="shared" si="1558"/>
        <v>274.1976817265604</v>
      </c>
      <c r="BJ2430" s="27">
        <f t="shared" si="1539"/>
        <v>4797.8005962359466</v>
      </c>
      <c r="BK2430" s="34">
        <f t="shared" si="1540"/>
        <v>570.49660664748342</v>
      </c>
      <c r="BL2430" s="27">
        <f t="shared" si="1541"/>
        <v>105.7364662456981</v>
      </c>
      <c r="BM2430" s="34">
        <f t="shared" si="1542"/>
        <v>1.1054421768707483</v>
      </c>
      <c r="BN2430" s="45">
        <f t="shared" si="1543"/>
        <v>2658.3209541158571</v>
      </c>
      <c r="BO2430" s="45">
        <f t="shared" si="1544"/>
        <v>110.32842491825961</v>
      </c>
      <c r="BP2430" s="66">
        <f t="shared" si="1545"/>
        <v>6.6873583134185868</v>
      </c>
    </row>
    <row r="2431" spans="8:68">
      <c r="H2431" s="68">
        <v>2426</v>
      </c>
      <c r="I2431" s="31">
        <f>('Propiedades físicas'!$C$10*'Diseño reactor'!H2431)/1000</f>
        <v>2123.3450531611657</v>
      </c>
      <c r="J2431" s="31">
        <f t="shared" si="1523"/>
        <v>0.21475548654756904</v>
      </c>
      <c r="K2431" s="31">
        <f>(I2431*1000)/'Propiedades físicas'!$F$10</f>
        <v>13870.042899654878</v>
      </c>
      <c r="L2431" s="31">
        <f t="shared" si="1524"/>
        <v>1981.4346999506968</v>
      </c>
      <c r="M2431" s="31">
        <f t="shared" si="1525"/>
        <v>11888.60819970418</v>
      </c>
      <c r="N2431" s="31">
        <f t="shared" si="1526"/>
        <v>0.81674967021875378</v>
      </c>
      <c r="O2431" s="32">
        <f t="shared" si="1527"/>
        <v>4.9004980213125231</v>
      </c>
      <c r="P2431" s="33">
        <f t="shared" si="1528"/>
        <v>0.6885784746277599</v>
      </c>
      <c r="Q2431" s="31">
        <f t="shared" si="1529"/>
        <v>4.7490567190260053</v>
      </c>
      <c r="R2431" s="31">
        <f t="shared" si="1530"/>
        <v>0.1080574986061823</v>
      </c>
      <c r="S2431" s="31">
        <f t="shared" si="1531"/>
        <v>0.15144130228651623</v>
      </c>
      <c r="T2431" s="31">
        <f t="shared" si="1532"/>
        <v>1.6957287274100851E-2</v>
      </c>
      <c r="U2431" s="31">
        <f t="shared" si="1533"/>
        <v>3.1564097107107422E-3</v>
      </c>
      <c r="V2431" s="47">
        <f t="shared" si="1546"/>
        <v>6.8189324671875256E-4</v>
      </c>
      <c r="W2431" s="31">
        <f t="shared" si="1534"/>
        <v>0.15692837140254395</v>
      </c>
      <c r="X2431" s="34">
        <f>(S2431*H2431*'Propiedades físicas'!$F$5*60*24*365)/(1000000)</f>
        <v>56863.232586077829</v>
      </c>
      <c r="Y2431" s="34">
        <f>(U2431*H2431*'Propiedades físicas'!$F$7*60*24*365)/(1000000)</f>
        <v>370.63975223081354</v>
      </c>
      <c r="Z2431" s="31">
        <f t="shared" si="1547"/>
        <v>1670.4913794469455</v>
      </c>
      <c r="AA2431" s="31">
        <f t="shared" si="1548"/>
        <v>11521.211600357088</v>
      </c>
      <c r="AB2431" s="31">
        <f t="shared" si="1548"/>
        <v>262.14749161859828</v>
      </c>
      <c r="AC2431" s="31">
        <f t="shared" si="1548"/>
        <v>367.39659934708834</v>
      </c>
      <c r="AD2431" s="31">
        <f t="shared" si="1548"/>
        <v>41.138378926968663</v>
      </c>
      <c r="AE2431" s="31">
        <f t="shared" si="1549"/>
        <v>7.6574499581842606</v>
      </c>
      <c r="AF2431" s="31">
        <f t="shared" si="1550"/>
        <v>13870.042899654873</v>
      </c>
      <c r="AG2431" s="31">
        <f t="shared" si="1551"/>
        <v>0.1204388040853509</v>
      </c>
      <c r="AH2431" s="31">
        <f t="shared" si="1552"/>
        <v>0.83065435945001798</v>
      </c>
      <c r="AI2431" s="31">
        <f t="shared" si="1552"/>
        <v>1.8900265378784177E-2</v>
      </c>
      <c r="AJ2431" s="31">
        <f t="shared" si="1552"/>
        <v>2.6488497692839164E-2</v>
      </c>
      <c r="AK2431" s="31">
        <f t="shared" si="1552"/>
        <v>2.9659878649684859E-3</v>
      </c>
      <c r="AL2431" s="31">
        <f t="shared" si="1553"/>
        <v>5.5208552803934013E-4</v>
      </c>
      <c r="AM2431" s="31">
        <f t="shared" si="1554"/>
        <v>1</v>
      </c>
      <c r="AN2431" s="31">
        <f>(Z2431*'Propiedades físicas'!$F$4)/1000</f>
        <v>1468.9967092580548</v>
      </c>
      <c r="AO2431" s="31">
        <f>(AA2431*'Propiedades físicas'!$F$6)/1000</f>
        <v>369.13961967544111</v>
      </c>
      <c r="AP2431" s="31">
        <f>(AB2431*'Propiedades físicas'!$F$9)/1000</f>
        <v>161.7318949540942</v>
      </c>
      <c r="AQ2431" s="31">
        <f>(AC2431*'Propiedades físicas'!$F$5)/1000</f>
        <v>108.18727660973713</v>
      </c>
      <c r="AR2431" s="31">
        <f>(AD2431*'Propiedades físicas'!$F$8)/1000</f>
        <v>14.584378097188925</v>
      </c>
      <c r="AS2431" s="31">
        <f>(AE2431*'Propiedades físicas'!$F$7)/1000</f>
        <v>0.70517456664918854</v>
      </c>
      <c r="AT2431" s="31">
        <f t="shared" si="1555"/>
        <v>2123.3450531611652</v>
      </c>
      <c r="AU2431" s="31">
        <f t="shared" si="1556"/>
        <v>0.69183136630151632</v>
      </c>
      <c r="AV2431" s="31">
        <f t="shared" si="1559"/>
        <v>0.17384815488461397</v>
      </c>
      <c r="AW2431" s="31">
        <f t="shared" si="1559"/>
        <v>7.6168446910365867E-2</v>
      </c>
      <c r="AX2431" s="31">
        <f t="shared" si="1559"/>
        <v>5.0951340409167843E-2</v>
      </c>
      <c r="AY2431" s="31">
        <f t="shared" si="1559"/>
        <v>6.8685859961743808E-3</v>
      </c>
      <c r="AZ2431" s="31">
        <f t="shared" si="1560"/>
        <v>3.3210549816166157E-4</v>
      </c>
      <c r="BA2431" s="31">
        <f t="shared" si="1557"/>
        <v>1</v>
      </c>
      <c r="BB2431" s="34">
        <f>AU2431*'Propiedades físicas'!$C$4+'Diseño reactor'!AV2431*'Propiedades físicas'!$C$5+'Diseño reactor'!AW2431*'Propiedades físicas'!$C$8+'Diseño reactor'!AX2431*'Propiedades físicas'!$C$9+'Diseño reactor'!AY2431*'Propiedades físicas'!$C$7+'Diseño reactor'!AZ2431*'Propiedades físicas'!$C$6</f>
        <v>875.33449576052658</v>
      </c>
      <c r="BC2431" s="45">
        <f>AU2431*'Propiedades físicas'!$L$4+'Diseño reactor'!AV2431*'Propiedades físicas'!$L$5+'Diseño reactor'!AW2431*'Propiedades físicas'!$L$8+AX2431*'Propiedades físicas'!$L$9+'Diseño reactor'!AY2431*'Propiedades físicas'!$L$7+'Diseño reactor'!AZ2431*'Propiedades físicas'!$L$6</f>
        <v>2.1202158915447278</v>
      </c>
      <c r="BD2431" s="29">
        <f t="shared" si="1536"/>
        <v>1.3812309524515041</v>
      </c>
      <c r="BE2431" s="58">
        <f t="shared" si="1537"/>
        <v>41.170348014552815</v>
      </c>
      <c r="BF2431" s="30">
        <f>AU2431*'Propiedades físicas'!$I$4+'Diseño reactor'!AV2431*'Propiedades físicas'!$I$5+'Diseño reactor'!AW2431*'Propiedades físicas'!$I$8+'Diseño reactor'!AX2431*'Propiedades físicas'!$I$9+'Diseño reactor'!AY2431*'Propiedades físicas'!$I$7+'Diseño reactor'!AZ2431*'Propiedades físicas'!$I$6</f>
        <v>1.999150525539457E-2</v>
      </c>
      <c r="BG2431" s="24">
        <f>AU2431*'Propiedades físicas'!$O$4+'Diseño reactor'!AV2431*'Propiedades físicas'!$O$5+'Diseño reactor'!AW2431*'Propiedades físicas'!$O$8+'Diseño reactor'!AX2431*'Propiedades físicas'!$O$9+'Diseño reactor'!AY2431*'Propiedades físicas'!$O$7+'Diseño reactor'!AZ2431*'Propiedades físicas'!$O$6</f>
        <v>0.15458187959457861</v>
      </c>
      <c r="BH2431" s="54">
        <f t="shared" si="1538"/>
        <v>41109.552363944596</v>
      </c>
      <c r="BI2431" s="34">
        <f t="shared" si="1558"/>
        <v>274.19971376693007</v>
      </c>
      <c r="BJ2431" s="27">
        <f t="shared" si="1539"/>
        <v>4797.804201458398</v>
      </c>
      <c r="BK2431" s="34">
        <f t="shared" si="1540"/>
        <v>570.50276260631188</v>
      </c>
      <c r="BL2431" s="27">
        <f t="shared" si="1541"/>
        <v>105.73667770916192</v>
      </c>
      <c r="BM2431" s="34">
        <f t="shared" si="1542"/>
        <v>1.1054421768707483</v>
      </c>
      <c r="BN2431" s="45">
        <f t="shared" si="1543"/>
        <v>2659.5217067886779</v>
      </c>
      <c r="BO2431" s="45">
        <f t="shared" si="1544"/>
        <v>110.33513092788441</v>
      </c>
      <c r="BP2431" s="66">
        <f t="shared" si="1545"/>
        <v>6.6873574266340174</v>
      </c>
    </row>
    <row r="2432" spans="8:68">
      <c r="H2432" s="68">
        <v>2427</v>
      </c>
      <c r="I2432" s="31">
        <f>('Propiedades físicas'!$C$10*'Diseño reactor'!H2432)/1000</f>
        <v>2124.2202984427654</v>
      </c>
      <c r="J2432" s="31">
        <f t="shared" si="1523"/>
        <v>0.21466700056217658</v>
      </c>
      <c r="K2432" s="31">
        <f>(I2432*1000)/'Propiedades físicas'!$F$10</f>
        <v>13875.760147346411</v>
      </c>
      <c r="L2432" s="31">
        <f t="shared" si="1524"/>
        <v>1982.2514496209158</v>
      </c>
      <c r="M2432" s="31">
        <f t="shared" si="1525"/>
        <v>11893.508697725494</v>
      </c>
      <c r="N2432" s="31">
        <f t="shared" si="1526"/>
        <v>0.81674967021875389</v>
      </c>
      <c r="O2432" s="32">
        <f t="shared" si="1527"/>
        <v>4.9004980213125231</v>
      </c>
      <c r="P2432" s="33">
        <f t="shared" si="1528"/>
        <v>0.68862300057996084</v>
      </c>
      <c r="Q2432" s="31">
        <f t="shared" si="1529"/>
        <v>4.7491185057354386</v>
      </c>
      <c r="R2432" s="31">
        <f t="shared" si="1530"/>
        <v>0.10802694499693127</v>
      </c>
      <c r="S2432" s="31">
        <f t="shared" si="1531"/>
        <v>0.15137951557708448</v>
      </c>
      <c r="T2432" s="31">
        <f t="shared" si="1532"/>
        <v>1.6946603345432326E-2</v>
      </c>
      <c r="U2432" s="31">
        <f t="shared" si="1533"/>
        <v>3.1531212964295225E-3</v>
      </c>
      <c r="V2432" s="47">
        <f t="shared" si="1546"/>
        <v>6.8193734038015546E-4</v>
      </c>
      <c r="W2432" s="31">
        <f t="shared" si="1534"/>
        <v>0.15687385536926676</v>
      </c>
      <c r="X2432" s="34">
        <f>(S2432*H2432*'Propiedades físicas'!$F$5*60*24*365)/(1000000)</f>
        <v>56863.462418200586</v>
      </c>
      <c r="Y2432" s="34">
        <f>(U2432*H2432*'Propiedades físicas'!$F$7*60*24*365)/(1000000)</f>
        <v>370.40623087739516</v>
      </c>
      <c r="Z2432" s="31">
        <f t="shared" si="1547"/>
        <v>1671.288022407565</v>
      </c>
      <c r="AA2432" s="31">
        <f t="shared" si="1548"/>
        <v>11526.110613419909</v>
      </c>
      <c r="AB2432" s="31">
        <f t="shared" si="1548"/>
        <v>262.18139550755222</v>
      </c>
      <c r="AC2432" s="31">
        <f t="shared" si="1548"/>
        <v>367.39808430558406</v>
      </c>
      <c r="AD2432" s="31">
        <f t="shared" si="1548"/>
        <v>41.129406319364257</v>
      </c>
      <c r="AE2432" s="31">
        <f t="shared" si="1549"/>
        <v>7.6526253864344511</v>
      </c>
      <c r="AF2432" s="31">
        <f t="shared" si="1550"/>
        <v>13875.760147346407</v>
      </c>
      <c r="AG2432" s="31">
        <f t="shared" si="1551"/>
        <v>0.12044659209010479</v>
      </c>
      <c r="AH2432" s="31">
        <f t="shared" si="1552"/>
        <v>0.83066516652236566</v>
      </c>
      <c r="AI2432" s="31">
        <f t="shared" si="1552"/>
        <v>1.8894921267264168E-2</v>
      </c>
      <c r="AJ2432" s="31">
        <f t="shared" si="1552"/>
        <v>2.6477690620491524E-2</v>
      </c>
      <c r="AK2432" s="31">
        <f t="shared" si="1552"/>
        <v>2.9641191460944806E-3</v>
      </c>
      <c r="AL2432" s="31">
        <f t="shared" si="1553"/>
        <v>5.5151035367946566E-4</v>
      </c>
      <c r="AM2432" s="31">
        <f t="shared" si="1554"/>
        <v>1.0000000000000002</v>
      </c>
      <c r="AN2432" s="31">
        <f>(Z2432*'Propiedades físicas'!$F$4)/1000</f>
        <v>1469.6972611447645</v>
      </c>
      <c r="AO2432" s="31">
        <f>(AA2432*'Propiedades físicas'!$F$6)/1000</f>
        <v>369.2965840539739</v>
      </c>
      <c r="AP2432" s="31">
        <f>(AB2432*'Propiedades físicas'!$F$9)/1000</f>
        <v>161.75281195838431</v>
      </c>
      <c r="AQ2432" s="31">
        <f>(AC2432*'Propiedades físicas'!$F$5)/1000</f>
        <v>108.18771388546534</v>
      </c>
      <c r="AR2432" s="31">
        <f>(AD2432*'Propiedades físicas'!$F$8)/1000</f>
        <v>14.581197128341012</v>
      </c>
      <c r="AS2432" s="31">
        <f>(AE2432*'Propiedades físicas'!$F$7)/1000</f>
        <v>0.70473027183674863</v>
      </c>
      <c r="AT2432" s="31">
        <f t="shared" si="1555"/>
        <v>2124.2202984427654</v>
      </c>
      <c r="AU2432" s="31">
        <f t="shared" si="1556"/>
        <v>0.69187610259735199</v>
      </c>
      <c r="AV2432" s="31">
        <f t="shared" si="1559"/>
        <v>0.17385041670334278</v>
      </c>
      <c r="AW2432" s="31">
        <f t="shared" si="1559"/>
        <v>7.614691003421957E-2</v>
      </c>
      <c r="AX2432" s="31">
        <f t="shared" si="1559"/>
        <v>5.0930552713753921E-2</v>
      </c>
      <c r="AY2432" s="31">
        <f t="shared" si="1559"/>
        <v>6.864258447690323E-3</v>
      </c>
      <c r="AZ2432" s="31">
        <f t="shared" si="1560"/>
        <v>3.3175950364158367E-4</v>
      </c>
      <c r="BA2432" s="31">
        <f t="shared" si="1557"/>
        <v>1.0000000000000002</v>
      </c>
      <c r="BB2432" s="34">
        <f>AU2432*'Propiedades físicas'!$C$4+'Diseño reactor'!AV2432*'Propiedades físicas'!$C$5+'Diseño reactor'!AW2432*'Propiedades físicas'!$C$8+'Diseño reactor'!AX2432*'Propiedades físicas'!$C$9+'Diseño reactor'!AY2432*'Propiedades físicas'!$C$7+'Diseño reactor'!AZ2432*'Propiedades físicas'!$C$6</f>
        <v>875.33437984087323</v>
      </c>
      <c r="BC2432" s="45">
        <f>AU2432*'Propiedades físicas'!$L$4+'Diseño reactor'!AV2432*'Propiedades físicas'!$L$5+'Diseño reactor'!AW2432*'Propiedades físicas'!$L$8+AX2432*'Propiedades físicas'!$L$9+'Diseño reactor'!AY2432*'Propiedades físicas'!$L$7+'Diseño reactor'!AZ2432*'Propiedades físicas'!$L$6</f>
        <v>2.1202476804778492</v>
      </c>
      <c r="BD2432" s="29">
        <f t="shared" si="1536"/>
        <v>1.380730601798384</v>
      </c>
      <c r="BE2432" s="58">
        <f t="shared" si="1537"/>
        <v>41.169809609295378</v>
      </c>
      <c r="BF2432" s="30">
        <f>AU2432*'Propiedades físicas'!$I$4+'Diseño reactor'!AV2432*'Propiedades físicas'!$I$5+'Diseño reactor'!AW2432*'Propiedades físicas'!$I$8+'Diseño reactor'!AX2432*'Propiedades físicas'!$I$9+'Diseño reactor'!AY2432*'Propiedades físicas'!$I$7+'Diseño reactor'!AZ2432*'Propiedades físicas'!$I$6</f>
        <v>1.999155407472842E-2</v>
      </c>
      <c r="BG2432" s="24">
        <f>AU2432*'Propiedades físicas'!$O$4+'Diseño reactor'!AV2432*'Propiedades físicas'!$O$5+'Diseño reactor'!AW2432*'Propiedades físicas'!$O$8+'Diseño reactor'!AX2432*'Propiedades físicas'!$O$9+'Diseño reactor'!AY2432*'Propiedades físicas'!$O$7+'Diseño reactor'!AZ2432*'Propiedades físicas'!$O$6</f>
        <v>0.15458343036085323</v>
      </c>
      <c r="BH2432" s="54">
        <f t="shared" si="1538"/>
        <v>41109.446530419707</v>
      </c>
      <c r="BI2432" s="34">
        <f t="shared" si="1558"/>
        <v>274.20174372598564</v>
      </c>
      <c r="BJ2432" s="27">
        <f t="shared" si="1539"/>
        <v>4797.807806731973</v>
      </c>
      <c r="BK2432" s="34">
        <f t="shared" si="1540"/>
        <v>570.50891459746913</v>
      </c>
      <c r="BL2432" s="27">
        <f t="shared" si="1541"/>
        <v>105.73688903261809</v>
      </c>
      <c r="BM2432" s="34">
        <f t="shared" si="1542"/>
        <v>1.1054421768707483</v>
      </c>
      <c r="BN2432" s="45">
        <f t="shared" si="1543"/>
        <v>2660.7224742754502</v>
      </c>
      <c r="BO2432" s="45">
        <f t="shared" si="1544"/>
        <v>110.34183227881775</v>
      </c>
      <c r="BP2432" s="66">
        <f t="shared" si="1545"/>
        <v>6.6873565410341023</v>
      </c>
    </row>
    <row r="2433" spans="8:68">
      <c r="H2433" s="68">
        <v>2428</v>
      </c>
      <c r="I2433" s="31">
        <f>('Propiedades físicas'!$C$10*'Diseño reactor'!H2433)/1000</f>
        <v>2125.0955437243651</v>
      </c>
      <c r="J2433" s="31">
        <f t="shared" si="1523"/>
        <v>0.2145785874647457</v>
      </c>
      <c r="K2433" s="31">
        <f>(I2433*1000)/'Propiedades físicas'!$F$10</f>
        <v>13881.47739503794</v>
      </c>
      <c r="L2433" s="31">
        <f t="shared" si="1524"/>
        <v>1983.0681992911343</v>
      </c>
      <c r="M2433" s="31">
        <f t="shared" si="1525"/>
        <v>11898.409195746804</v>
      </c>
      <c r="N2433" s="31">
        <f t="shared" si="1526"/>
        <v>0.81674967021875389</v>
      </c>
      <c r="O2433" s="32">
        <f t="shared" si="1527"/>
        <v>4.9004980213125222</v>
      </c>
      <c r="P2433" s="33">
        <f t="shared" si="1528"/>
        <v>0.68866749560677443</v>
      </c>
      <c r="Q2433" s="31">
        <f t="shared" si="1529"/>
        <v>4.7491802423989933</v>
      </c>
      <c r="R2433" s="31">
        <f t="shared" si="1530"/>
        <v>0.1079964077589121</v>
      </c>
      <c r="S2433" s="31">
        <f t="shared" si="1531"/>
        <v>0.15131777891352866</v>
      </c>
      <c r="T2433" s="31">
        <f t="shared" si="1532"/>
        <v>1.6935929404585767E-2</v>
      </c>
      <c r="U2433" s="31">
        <f t="shared" si="1533"/>
        <v>3.1498374484816827E-3</v>
      </c>
      <c r="V2433" s="47">
        <f t="shared" si="1546"/>
        <v>6.8198140341641747E-4</v>
      </c>
      <c r="W2433" s="31">
        <f t="shared" si="1534"/>
        <v>0.15681937719996225</v>
      </c>
      <c r="X2433" s="34">
        <f>(S2433*H2433*'Propiedades físicas'!$F$5*60*24*365)/(1000000)</f>
        <v>56863.691931175556</v>
      </c>
      <c r="Y2433" s="34">
        <f>(U2433*H2433*'Propiedades físicas'!$F$7*60*24*365)/(1000000)</f>
        <v>370.17292783034821</v>
      </c>
      <c r="Z2433" s="31">
        <f t="shared" si="1547"/>
        <v>1672.0846793332482</v>
      </c>
      <c r="AA2433" s="31">
        <f t="shared" si="1548"/>
        <v>11531.009628544756</v>
      </c>
      <c r="AB2433" s="31">
        <f t="shared" si="1548"/>
        <v>262.21527803863859</v>
      </c>
      <c r="AC2433" s="31">
        <f t="shared" si="1548"/>
        <v>367.39956720204759</v>
      </c>
      <c r="AD2433" s="31">
        <f t="shared" si="1548"/>
        <v>41.120436594334244</v>
      </c>
      <c r="AE2433" s="31">
        <f t="shared" si="1549"/>
        <v>7.6478053249135254</v>
      </c>
      <c r="AF2433" s="31">
        <f t="shared" si="1550"/>
        <v>13881.477395037939</v>
      </c>
      <c r="AG2433" s="31">
        <f t="shared" si="1551"/>
        <v>0.12045437468571971</v>
      </c>
      <c r="AH2433" s="31">
        <f t="shared" si="1552"/>
        <v>0.8306759648412223</v>
      </c>
      <c r="AI2433" s="31">
        <f t="shared" si="1552"/>
        <v>1.8889580019225465E-2</v>
      </c>
      <c r="AJ2433" s="31">
        <f t="shared" si="1552"/>
        <v>2.6466892301634834E-2</v>
      </c>
      <c r="AK2433" s="31">
        <f t="shared" si="1552"/>
        <v>2.9622521741837883E-3</v>
      </c>
      <c r="AL2433" s="31">
        <f t="shared" si="1553"/>
        <v>5.5093597801393265E-4</v>
      </c>
      <c r="AM2433" s="31">
        <f t="shared" si="1554"/>
        <v>1</v>
      </c>
      <c r="AN2433" s="31">
        <f>(Z2433*'Propiedades físicas'!$F$4)/1000</f>
        <v>1470.3978253120717</v>
      </c>
      <c r="AO2433" s="31">
        <f>(AA2433*'Propiedades físicas'!$F$6)/1000</f>
        <v>369.45354849857398</v>
      </c>
      <c r="AP2433" s="31">
        <f>(AB2433*'Propiedades físicas'!$F$9)/1000</f>
        <v>161.77371578593807</v>
      </c>
      <c r="AQ2433" s="31">
        <f>(AC2433*'Propiedades físicas'!$F$5)/1000</f>
        <v>108.18815055398697</v>
      </c>
      <c r="AR2433" s="31">
        <f>(AD2433*'Propiedades físicas'!$F$8)/1000</f>
        <v>14.578017181423371</v>
      </c>
      <c r="AS2433" s="31">
        <f>(AE2433*'Propiedades físicas'!$F$7)/1000</f>
        <v>0.70428639237128654</v>
      </c>
      <c r="AT2433" s="31">
        <f t="shared" si="1555"/>
        <v>2125.0955437243656</v>
      </c>
      <c r="AU2433" s="31">
        <f t="shared" si="1556"/>
        <v>0.69192080782170651</v>
      </c>
      <c r="AV2433" s="31">
        <f t="shared" si="1559"/>
        <v>0.17385267669004803</v>
      </c>
      <c r="AW2433" s="31">
        <f t="shared" si="1559"/>
        <v>7.6125384697960125E-2</v>
      </c>
      <c r="AX2433" s="31">
        <f t="shared" si="1559"/>
        <v>5.0909781855916152E-2</v>
      </c>
      <c r="AY2433" s="31">
        <f t="shared" si="1559"/>
        <v>6.8599349447952184E-3</v>
      </c>
      <c r="AZ2433" s="31">
        <f t="shared" si="1560"/>
        <v>3.314139895738427E-4</v>
      </c>
      <c r="BA2433" s="31">
        <f t="shared" si="1557"/>
        <v>0.99999999999999978</v>
      </c>
      <c r="BB2433" s="34">
        <f>AU2433*'Propiedades físicas'!$C$4+'Diseño reactor'!AV2433*'Propiedades físicas'!$C$5+'Diseño reactor'!AW2433*'Propiedades físicas'!$C$8+'Diseño reactor'!AX2433*'Propiedades físicas'!$C$9+'Diseño reactor'!AY2433*'Propiedades físicas'!$C$7+'Diseño reactor'!AZ2433*'Propiedades físicas'!$C$6</f>
        <v>875.33426407602792</v>
      </c>
      <c r="BC2433" s="45">
        <f>AU2433*'Propiedades físicas'!$L$4+'Diseño reactor'!AV2433*'Propiedades físicas'!$L$5+'Diseño reactor'!AW2433*'Propiedades físicas'!$L$8+AX2433*'Propiedades físicas'!$L$9+'Diseño reactor'!AY2433*'Propiedades físicas'!$L$7+'Diseño reactor'!AZ2433*'Propiedades físicas'!$L$6</f>
        <v>2.1202794464507693</v>
      </c>
      <c r="BD2433" s="29">
        <f t="shared" si="1536"/>
        <v>1.3802306139798617</v>
      </c>
      <c r="BE2433" s="58">
        <f t="shared" si="1537"/>
        <v>41.169271599223237</v>
      </c>
      <c r="BF2433" s="30">
        <f>AU2433*'Propiedades físicas'!$I$4+'Diseño reactor'!AV2433*'Propiedades físicas'!$I$5+'Diseño reactor'!AW2433*'Propiedades físicas'!$I$8+'Diseño reactor'!AX2433*'Propiedades físicas'!$I$9+'Diseño reactor'!AY2433*'Propiedades físicas'!$I$7+'Diseño reactor'!AZ2433*'Propiedades físicas'!$I$6</f>
        <v>1.9991602821120558E-2</v>
      </c>
      <c r="BG2433" s="24">
        <f>AU2433*'Propiedades físicas'!$O$4+'Diseño reactor'!AV2433*'Propiedades físicas'!$O$5+'Diseño reactor'!AW2433*'Propiedades físicas'!$O$8+'Diseño reactor'!AX2433*'Propiedades físicas'!$O$9+'Diseño reactor'!AY2433*'Propiedades físicas'!$O$7+'Diseño reactor'!AZ2433*'Propiedades físicas'!$O$6</f>
        <v>0.15458498004918667</v>
      </c>
      <c r="BH2433" s="54">
        <f t="shared" si="1538"/>
        <v>41109.340854674389</v>
      </c>
      <c r="BI2433" s="34">
        <f t="shared" si="1558"/>
        <v>274.20377160667203</v>
      </c>
      <c r="BJ2433" s="27">
        <f t="shared" si="1539"/>
        <v>4797.8114120536493</v>
      </c>
      <c r="BK2433" s="34">
        <f t="shared" si="1540"/>
        <v>570.51506262467194</v>
      </c>
      <c r="BL2433" s="27">
        <f t="shared" si="1541"/>
        <v>105.73710021620155</v>
      </c>
      <c r="BM2433" s="34">
        <f t="shared" si="1542"/>
        <v>1.1054421768707483</v>
      </c>
      <c r="BN2433" s="45">
        <f t="shared" si="1543"/>
        <v>2661.9232565603052</v>
      </c>
      <c r="BO2433" s="45">
        <f t="shared" si="1544"/>
        <v>110.34852897591233</v>
      </c>
      <c r="BP2433" s="66">
        <f t="shared" si="1545"/>
        <v>6.6873556566168864</v>
      </c>
    </row>
    <row r="2434" spans="8:68">
      <c r="H2434" s="68">
        <v>2429</v>
      </c>
      <c r="I2434" s="31">
        <f>('Propiedades físicas'!$C$10*'Diseño reactor'!H2434)/1000</f>
        <v>2125.9707890059649</v>
      </c>
      <c r="J2434" s="31">
        <f t="shared" si="1523"/>
        <v>0.21449024716525425</v>
      </c>
      <c r="K2434" s="31">
        <f>(I2434*1000)/'Propiedades físicas'!$F$10</f>
        <v>13887.194642729472</v>
      </c>
      <c r="L2434" s="31">
        <f t="shared" si="1524"/>
        <v>1983.8849489613531</v>
      </c>
      <c r="M2434" s="31">
        <f t="shared" si="1525"/>
        <v>11903.309693768118</v>
      </c>
      <c r="N2434" s="31">
        <f t="shared" si="1526"/>
        <v>0.81674967021875389</v>
      </c>
      <c r="O2434" s="32">
        <f t="shared" si="1527"/>
        <v>4.9004980213125231</v>
      </c>
      <c r="P2434" s="33">
        <f t="shared" si="1528"/>
        <v>0.68871195974040822</v>
      </c>
      <c r="Q2434" s="31">
        <f t="shared" si="1529"/>
        <v>4.7492419290770114</v>
      </c>
      <c r="R2434" s="31">
        <f t="shared" si="1530"/>
        <v>0.10796588688012387</v>
      </c>
      <c r="S2434" s="31">
        <f t="shared" si="1531"/>
        <v>0.15125609223551137</v>
      </c>
      <c r="T2434" s="31">
        <f t="shared" si="1532"/>
        <v>1.6925265439277925E-2</v>
      </c>
      <c r="U2434" s="31">
        <f t="shared" si="1533"/>
        <v>3.14655815894389E-3</v>
      </c>
      <c r="V2434" s="47">
        <f t="shared" si="1546"/>
        <v>6.8202543585943335E-4</v>
      </c>
      <c r="W2434" s="31">
        <f t="shared" si="1534"/>
        <v>0.15676493685519671</v>
      </c>
      <c r="X2434" s="34">
        <f>(S2434*H2434*'Propiedades físicas'!$F$5*60*24*365)/(1000000)</f>
        <v>56863.92112555651</v>
      </c>
      <c r="Y2434" s="34">
        <f>(U2434*H2434*'Propiedades físicas'!$F$7*60*24*365)/(1000000)</f>
        <v>369.9398428211951</v>
      </c>
      <c r="Z2434" s="31">
        <f t="shared" si="1547"/>
        <v>1672.8813502094515</v>
      </c>
      <c r="AA2434" s="31">
        <f t="shared" si="1548"/>
        <v>11535.908645728061</v>
      </c>
      <c r="AB2434" s="31">
        <f t="shared" si="1548"/>
        <v>262.24913923182089</v>
      </c>
      <c r="AC2434" s="31">
        <f t="shared" si="1548"/>
        <v>367.40104804005711</v>
      </c>
      <c r="AD2434" s="31">
        <f t="shared" si="1548"/>
        <v>41.11146975200608</v>
      </c>
      <c r="AE2434" s="31">
        <f t="shared" si="1549"/>
        <v>7.6429897680747088</v>
      </c>
      <c r="AF2434" s="31">
        <f t="shared" si="1550"/>
        <v>13887.194642729472</v>
      </c>
      <c r="AG2434" s="31">
        <f t="shared" si="1551"/>
        <v>0.12046215187782905</v>
      </c>
      <c r="AH2434" s="31">
        <f t="shared" si="1552"/>
        <v>0.83068675441714157</v>
      </c>
      <c r="AI2434" s="31">
        <f t="shared" si="1552"/>
        <v>1.8884241632568986E-2</v>
      </c>
      <c r="AJ2434" s="31">
        <f t="shared" si="1552"/>
        <v>2.6456102725715518E-2</v>
      </c>
      <c r="AK2434" s="31">
        <f t="shared" si="1552"/>
        <v>2.9603869470879534E-3</v>
      </c>
      <c r="AL2434" s="31">
        <f t="shared" si="1553"/>
        <v>5.5036239965687626E-4</v>
      </c>
      <c r="AM2434" s="31">
        <f t="shared" si="1554"/>
        <v>1</v>
      </c>
      <c r="AN2434" s="31">
        <f>(Z2434*'Propiedades físicas'!$F$4)/1000</f>
        <v>1471.0984017471874</v>
      </c>
      <c r="AO2434" s="31">
        <f>(AA2434*'Propiedades físicas'!$F$6)/1000</f>
        <v>369.61051300912703</v>
      </c>
      <c r="AP2434" s="31">
        <f>(AB2434*'Propiedades físicas'!$F$9)/1000</f>
        <v>161.79460644907186</v>
      </c>
      <c r="AQ2434" s="31">
        <f>(AC2434*'Propiedades físicas'!$F$5)/1000</f>
        <v>108.18858661635562</v>
      </c>
      <c r="AR2434" s="31">
        <f>(AD2434*'Propiedades físicas'!$F$8)/1000</f>
        <v>14.574838256481192</v>
      </c>
      <c r="AS2434" s="31">
        <f>(AE2434*'Propiedades físicas'!$F$7)/1000</f>
        <v>0.70384292774199997</v>
      </c>
      <c r="AT2434" s="31">
        <f t="shared" si="1555"/>
        <v>2125.9707890059649</v>
      </c>
      <c r="AU2434" s="31">
        <f t="shared" si="1556"/>
        <v>0.69196548200694019</v>
      </c>
      <c r="AV2434" s="31">
        <f t="shared" si="1559"/>
        <v>0.17385493484693876</v>
      </c>
      <c r="AW2434" s="31">
        <f t="shared" si="1559"/>
        <v>7.6103870893128214E-2</v>
      </c>
      <c r="AX2434" s="31">
        <f t="shared" si="1559"/>
        <v>5.0889027815354461E-2</v>
      </c>
      <c r="AY2434" s="31">
        <f t="shared" si="1559"/>
        <v>6.8556154825137154E-3</v>
      </c>
      <c r="AZ2434" s="31">
        <f t="shared" si="1560"/>
        <v>3.3106895512477577E-4</v>
      </c>
      <c r="BA2434" s="31">
        <f t="shared" si="1557"/>
        <v>1</v>
      </c>
      <c r="BB2434" s="34">
        <f>AU2434*'Propiedades físicas'!$C$4+'Diseño reactor'!AV2434*'Propiedades físicas'!$C$5+'Diseño reactor'!AW2434*'Propiedades físicas'!$C$8+'Diseño reactor'!AX2434*'Propiedades físicas'!$C$9+'Diseño reactor'!AY2434*'Propiedades físicas'!$C$7+'Diseño reactor'!AZ2434*'Propiedades físicas'!$C$6</f>
        <v>875.33414846573748</v>
      </c>
      <c r="BC2434" s="45">
        <f>AU2434*'Propiedades físicas'!$L$4+'Diseño reactor'!AV2434*'Propiedades físicas'!$L$5+'Diseño reactor'!AW2434*'Propiedades físicas'!$L$8+AX2434*'Propiedades físicas'!$L$9+'Diseño reactor'!AY2434*'Propiedades físicas'!$L$7+'Diseño reactor'!AZ2434*'Propiedades físicas'!$L$6</f>
        <v>2.1203111894882087</v>
      </c>
      <c r="BD2434" s="29">
        <f t="shared" si="1536"/>
        <v>1.3797309886010178</v>
      </c>
      <c r="BE2434" s="58">
        <f t="shared" si="1537"/>
        <v>41.168733983900403</v>
      </c>
      <c r="BF2434" s="30">
        <f>AU2434*'Propiedades físicas'!$I$4+'Diseño reactor'!AV2434*'Propiedades físicas'!$I$5+'Diseño reactor'!AW2434*'Propiedades físicas'!$I$8+'Diseño reactor'!AX2434*'Propiedades físicas'!$I$9+'Diseño reactor'!AY2434*'Propiedades físicas'!$I$7+'Diseño reactor'!AZ2434*'Propiedades físicas'!$I$6</f>
        <v>1.9991651494692377E-2</v>
      </c>
      <c r="BG2434" s="24">
        <f>AU2434*'Propiedades físicas'!$O$4+'Diseño reactor'!AV2434*'Propiedades físicas'!$O$5+'Diseño reactor'!AW2434*'Propiedades físicas'!$O$8+'Diseño reactor'!AX2434*'Propiedades físicas'!$O$9+'Diseño reactor'!AY2434*'Propiedades físicas'!$O$7+'Diseño reactor'!AZ2434*'Propiedades físicas'!$O$6</f>
        <v>0.15458652866068426</v>
      </c>
      <c r="BH2434" s="54">
        <f t="shared" si="1538"/>
        <v>41109.235336444835</v>
      </c>
      <c r="BI2434" s="34">
        <f t="shared" si="1558"/>
        <v>274.20579741192887</v>
      </c>
      <c r="BJ2434" s="27">
        <f t="shared" si="1539"/>
        <v>4797.8150174204029</v>
      </c>
      <c r="BK2434" s="34">
        <f t="shared" si="1540"/>
        <v>570.52120669163105</v>
      </c>
      <c r="BL2434" s="27">
        <f t="shared" si="1541"/>
        <v>105.73731126004701</v>
      </c>
      <c r="BM2434" s="34">
        <f t="shared" si="1542"/>
        <v>1.1054421768707483</v>
      </c>
      <c r="BN2434" s="45">
        <f t="shared" si="1543"/>
        <v>2663.1240536274131</v>
      </c>
      <c r="BO2434" s="45">
        <f t="shared" si="1544"/>
        <v>110.3552210240143</v>
      </c>
      <c r="BP2434" s="66">
        <f t="shared" si="1545"/>
        <v>6.6873547733804344</v>
      </c>
    </row>
    <row r="2435" spans="8:68">
      <c r="H2435" s="68">
        <v>2430</v>
      </c>
      <c r="I2435" s="31">
        <f>('Propiedades físicas'!$C$10*'Diseño reactor'!H2435)/1000</f>
        <v>2126.8460342875651</v>
      </c>
      <c r="J2435" s="31">
        <f t="shared" si="1523"/>
        <v>0.21440197957382817</v>
      </c>
      <c r="K2435" s="31">
        <f>(I2435*1000)/'Propiedades físicas'!$F$10</f>
        <v>13892.911890421005</v>
      </c>
      <c r="L2435" s="31">
        <f t="shared" si="1524"/>
        <v>1984.7016986315721</v>
      </c>
      <c r="M2435" s="31">
        <f t="shared" si="1525"/>
        <v>11908.210191789432</v>
      </c>
      <c r="N2435" s="31">
        <f t="shared" si="1526"/>
        <v>0.81674967021875389</v>
      </c>
      <c r="O2435" s="32">
        <f t="shared" si="1527"/>
        <v>4.900498021312524</v>
      </c>
      <c r="P2435" s="33">
        <f t="shared" si="1528"/>
        <v>0.68875639301302527</v>
      </c>
      <c r="Q2435" s="31">
        <f t="shared" si="1529"/>
        <v>4.7493035658297318</v>
      </c>
      <c r="R2435" s="31">
        <f t="shared" si="1530"/>
        <v>0.10793538234857526</v>
      </c>
      <c r="S2435" s="31">
        <f t="shared" si="1531"/>
        <v>0.15119445548279142</v>
      </c>
      <c r="T2435" s="31">
        <f t="shared" si="1532"/>
        <v>1.6914611437244129E-2</v>
      </c>
      <c r="U2435" s="31">
        <f t="shared" si="1533"/>
        <v>3.1432834199093015E-3</v>
      </c>
      <c r="V2435" s="47">
        <f t="shared" si="1546"/>
        <v>6.8206943774105422E-4</v>
      </c>
      <c r="W2435" s="31">
        <f t="shared" si="1534"/>
        <v>0.15671053429559101</v>
      </c>
      <c r="X2435" s="34">
        <f>(S2435*H2435*'Propiedades físicas'!$F$5*60*24*365)/(1000000)</f>
        <v>56864.150001896116</v>
      </c>
      <c r="Y2435" s="34">
        <f>(U2435*H2435*'Propiedades físicas'!$F$7*60*24*365)/(1000000)</f>
        <v>369.7069755818635</v>
      </c>
      <c r="Z2435" s="31">
        <f t="shared" si="1547"/>
        <v>1673.6780350216513</v>
      </c>
      <c r="AA2435" s="31">
        <f t="shared" si="1548"/>
        <v>11540.807664966249</v>
      </c>
      <c r="AB2435" s="31">
        <f t="shared" si="1548"/>
        <v>262.28297910703787</v>
      </c>
      <c r="AC2435" s="31">
        <f t="shared" si="1548"/>
        <v>367.40252682318317</v>
      </c>
      <c r="AD2435" s="31">
        <f t="shared" si="1548"/>
        <v>41.102505792503237</v>
      </c>
      <c r="AE2435" s="31">
        <f t="shared" si="1549"/>
        <v>7.6381787103796031</v>
      </c>
      <c r="AF2435" s="31">
        <f t="shared" si="1550"/>
        <v>13892.911890421006</v>
      </c>
      <c r="AG2435" s="31">
        <f t="shared" si="1551"/>
        <v>0.12046992367205842</v>
      </c>
      <c r="AH2435" s="31">
        <f t="shared" si="1552"/>
        <v>0.83069753526066015</v>
      </c>
      <c r="AI2435" s="31">
        <f t="shared" si="1552"/>
        <v>1.8878906105197341E-2</v>
      </c>
      <c r="AJ2435" s="31">
        <f t="shared" si="1552"/>
        <v>2.644532188219683E-2</v>
      </c>
      <c r="AK2435" s="31">
        <f t="shared" si="1552"/>
        <v>2.9585234626617702E-3</v>
      </c>
      <c r="AL2435" s="31">
        <f t="shared" si="1553"/>
        <v>5.4978961722531574E-4</v>
      </c>
      <c r="AM2435" s="31">
        <f t="shared" si="1554"/>
        <v>0.99999999999999989</v>
      </c>
      <c r="AN2435" s="31">
        <f>(Z2435*'Propiedades físicas'!$F$4)/1000</f>
        <v>1471.7989904373399</v>
      </c>
      <c r="AO2435" s="31">
        <f>(AA2435*'Propiedades físicas'!$F$6)/1000</f>
        <v>369.76747758551863</v>
      </c>
      <c r="AP2435" s="31">
        <f>(AB2435*'Propiedades físicas'!$F$9)/1000</f>
        <v>161.81548396008699</v>
      </c>
      <c r="AQ2435" s="31">
        <f>(AC2435*'Propiedades físicas'!$F$5)/1000</f>
        <v>108.18902207362277</v>
      </c>
      <c r="AR2435" s="31">
        <f>(AD2435*'Propiedades físicas'!$F$8)/1000</f>
        <v>14.571660353558242</v>
      </c>
      <c r="AS2435" s="31">
        <f>(AE2435*'Propiedades físicas'!$F$7)/1000</f>
        <v>0.70339987743885768</v>
      </c>
      <c r="AT2435" s="31">
        <f t="shared" si="1555"/>
        <v>2126.8460342875655</v>
      </c>
      <c r="AU2435" s="31">
        <f t="shared" si="1556"/>
        <v>0.69201012518536709</v>
      </c>
      <c r="AV2435" s="31">
        <f t="shared" si="1559"/>
        <v>0.17385719117622001</v>
      </c>
      <c r="AW2435" s="31">
        <f t="shared" si="1559"/>
        <v>7.6082368611271239E-2</v>
      </c>
      <c r="AX2435" s="31">
        <f t="shared" si="1559"/>
        <v>5.0868290571801117E-2</v>
      </c>
      <c r="AY2435" s="31">
        <f t="shared" si="1559"/>
        <v>6.8513000558779727E-3</v>
      </c>
      <c r="AZ2435" s="31">
        <f t="shared" si="1560"/>
        <v>3.3072439946245434E-4</v>
      </c>
      <c r="BA2435" s="31">
        <f t="shared" si="1557"/>
        <v>0.99999999999999989</v>
      </c>
      <c r="BB2435" s="34">
        <f>AU2435*'Propiedades físicas'!$C$4+'Diseño reactor'!AV2435*'Propiedades físicas'!$C$5+'Diseño reactor'!AW2435*'Propiedades físicas'!$C$8+'Diseño reactor'!AX2435*'Propiedades físicas'!$C$9+'Diseño reactor'!AY2435*'Propiedades físicas'!$C$7+'Diseño reactor'!AZ2435*'Propiedades físicas'!$C$6</f>
        <v>875.33403300974646</v>
      </c>
      <c r="BC2435" s="45">
        <f>AU2435*'Propiedades físicas'!$L$4+'Diseño reactor'!AV2435*'Propiedades físicas'!$L$5+'Diseño reactor'!AW2435*'Propiedades físicas'!$L$8+AX2435*'Propiedades físicas'!$L$9+'Diseño reactor'!AY2435*'Propiedades físicas'!$L$7+'Diseño reactor'!AZ2435*'Propiedades físicas'!$L$6</f>
        <v>2.1203429096148527</v>
      </c>
      <c r="BD2435" s="29">
        <f t="shared" si="1536"/>
        <v>1.3792317252675128</v>
      </c>
      <c r="BE2435" s="58">
        <f t="shared" si="1537"/>
        <v>41.168196762891519</v>
      </c>
      <c r="BF2435" s="30">
        <f>AU2435*'Propiedades físicas'!$I$4+'Diseño reactor'!AV2435*'Propiedades físicas'!$I$5+'Diseño reactor'!AW2435*'Propiedades físicas'!$I$8+'Diseño reactor'!AX2435*'Propiedades físicas'!$I$9+'Diseño reactor'!AY2435*'Propiedades físicas'!$I$7+'Diseño reactor'!AZ2435*'Propiedades físicas'!$I$6</f>
        <v>1.9991700095565001E-2</v>
      </c>
      <c r="BG2435" s="24">
        <f>AU2435*'Propiedades físicas'!$O$4+'Diseño reactor'!AV2435*'Propiedades físicas'!$O$5+'Diseño reactor'!AW2435*'Propiedades físicas'!$O$8+'Diseño reactor'!AX2435*'Propiedades físicas'!$O$9+'Diseño reactor'!AY2435*'Propiedades físicas'!$O$7+'Diseño reactor'!AZ2435*'Propiedades físicas'!$O$6</f>
        <v>0.15458807619644963</v>
      </c>
      <c r="BH2435" s="54">
        <f t="shared" si="1538"/>
        <v>41109.129975467666</v>
      </c>
      <c r="BI2435" s="34">
        <f t="shared" si="1558"/>
        <v>274.2078211446904</v>
      </c>
      <c r="BJ2435" s="27">
        <f t="shared" si="1539"/>
        <v>4797.8186228292197</v>
      </c>
      <c r="BK2435" s="34">
        <f t="shared" si="1540"/>
        <v>570.52734680205265</v>
      </c>
      <c r="BL2435" s="27">
        <f t="shared" si="1541"/>
        <v>105.73752216428902</v>
      </c>
      <c r="BM2435" s="34">
        <f t="shared" si="1542"/>
        <v>1.1054421768707483</v>
      </c>
      <c r="BN2435" s="45">
        <f t="shared" si="1543"/>
        <v>2664.3248654609502</v>
      </c>
      <c r="BO2435" s="45">
        <f t="shared" si="1544"/>
        <v>110.36190842796304</v>
      </c>
      <c r="BP2435" s="66">
        <f t="shared" si="1545"/>
        <v>6.687353891322795</v>
      </c>
    </row>
    <row r="2436" spans="8:68">
      <c r="H2436" s="68">
        <v>2431</v>
      </c>
      <c r="I2436" s="31">
        <f>('Propiedades físicas'!$C$10*'Diseño reactor'!H2436)/1000</f>
        <v>2127.7212795691648</v>
      </c>
      <c r="J2436" s="31">
        <f t="shared" si="1523"/>
        <v>0.21431378460074146</v>
      </c>
      <c r="K2436" s="31">
        <f>(I2436*1000)/'Propiedades físicas'!$F$10</f>
        <v>13898.629138112536</v>
      </c>
      <c r="L2436" s="31">
        <f t="shared" si="1524"/>
        <v>1985.5184483017906</v>
      </c>
      <c r="M2436" s="31">
        <f t="shared" si="1525"/>
        <v>11913.110689810745</v>
      </c>
      <c r="N2436" s="31">
        <f t="shared" si="1526"/>
        <v>0.81674967021875389</v>
      </c>
      <c r="O2436" s="32">
        <f t="shared" si="1527"/>
        <v>4.9004980213125231</v>
      </c>
      <c r="P2436" s="33">
        <f t="shared" si="1528"/>
        <v>0.68880079545674355</v>
      </c>
      <c r="Q2436" s="31">
        <f t="shared" si="1529"/>
        <v>4.7493651527172993</v>
      </c>
      <c r="R2436" s="31">
        <f t="shared" si="1530"/>
        <v>0.10790489415228462</v>
      </c>
      <c r="S2436" s="31">
        <f t="shared" si="1531"/>
        <v>0.15113286859522365</v>
      </c>
      <c r="T2436" s="31">
        <f t="shared" si="1532"/>
        <v>1.6903967386238231E-2</v>
      </c>
      <c r="U2436" s="31">
        <f t="shared" si="1533"/>
        <v>3.1400132234875281E-3</v>
      </c>
      <c r="V2436" s="47">
        <f t="shared" si="1546"/>
        <v>6.8211340909308583E-4</v>
      </c>
      <c r="W2436" s="31">
        <f t="shared" si="1534"/>
        <v>0.15665616948182079</v>
      </c>
      <c r="X2436" s="34">
        <f>(S2436*H2436*'Propiedades físicas'!$F$5*60*24*365)/(1000000)</f>
        <v>56864.378560745805</v>
      </c>
      <c r="Y2436" s="34">
        <f>(U2436*H2436*'Propiedades físicas'!$F$7*60*24*365)/(1000000)</f>
        <v>369.47432584468635</v>
      </c>
      <c r="Z2436" s="31">
        <f t="shared" si="1547"/>
        <v>1674.4747337553436</v>
      </c>
      <c r="AA2436" s="31">
        <f t="shared" si="1548"/>
        <v>11545.706686255755</v>
      </c>
      <c r="AB2436" s="31">
        <f t="shared" si="1548"/>
        <v>262.31679768420389</v>
      </c>
      <c r="AC2436" s="31">
        <f t="shared" si="1548"/>
        <v>367.40400355498872</v>
      </c>
      <c r="AD2436" s="31">
        <f t="shared" si="1548"/>
        <v>41.093544715945143</v>
      </c>
      <c r="AE2436" s="31">
        <f t="shared" si="1549"/>
        <v>7.6333721462981803</v>
      </c>
      <c r="AF2436" s="31">
        <f t="shared" si="1550"/>
        <v>13898.629138112532</v>
      </c>
      <c r="AG2436" s="31">
        <f t="shared" si="1551"/>
        <v>0.12047769007402563</v>
      </c>
      <c r="AH2436" s="31">
        <f t="shared" si="1552"/>
        <v>0.83070830738229839</v>
      </c>
      <c r="AI2436" s="31">
        <f t="shared" si="1552"/>
        <v>1.8873573435014841E-2</v>
      </c>
      <c r="AJ2436" s="31">
        <f t="shared" si="1552"/>
        <v>2.6434549760558836E-2</v>
      </c>
      <c r="AK2436" s="31">
        <f t="shared" si="1552"/>
        <v>2.9566617187632756E-3</v>
      </c>
      <c r="AL2436" s="31">
        <f t="shared" si="1553"/>
        <v>5.4921762933914868E-4</v>
      </c>
      <c r="AM2436" s="31">
        <f t="shared" si="1554"/>
        <v>1.0000000000000002</v>
      </c>
      <c r="AN2436" s="31">
        <f>(Z2436*'Propiedades físicas'!$F$4)/1000</f>
        <v>1472.499591369774</v>
      </c>
      <c r="AO2436" s="31">
        <f>(AA2436*'Propiedades físicas'!$F$6)/1000</f>
        <v>369.92444222763436</v>
      </c>
      <c r="AP2436" s="31">
        <f>(AB2436*'Propiedades físicas'!$F$9)/1000</f>
        <v>161.83634833126956</v>
      </c>
      <c r="AQ2436" s="31">
        <f>(AC2436*'Propiedades físicas'!$F$5)/1000</f>
        <v>108.18945692683754</v>
      </c>
      <c r="AR2436" s="31">
        <f>(AD2436*'Propiedades físicas'!$F$8)/1000</f>
        <v>14.568483472696867</v>
      </c>
      <c r="AS2436" s="31">
        <f>(AE2436*'Propiedades físicas'!$F$7)/1000</f>
        <v>0.70295724095259948</v>
      </c>
      <c r="AT2436" s="31">
        <f t="shared" si="1555"/>
        <v>2127.7212795691644</v>
      </c>
      <c r="AU2436" s="31">
        <f t="shared" si="1556"/>
        <v>0.69205473738925793</v>
      </c>
      <c r="AV2436" s="31">
        <f t="shared" si="1559"/>
        <v>0.17385944568009359</v>
      </c>
      <c r="AW2436" s="31">
        <f t="shared" si="1559"/>
        <v>7.6060877843943595E-2</v>
      </c>
      <c r="AX2436" s="31">
        <f t="shared" si="1559"/>
        <v>5.0847570105020751E-2</v>
      </c>
      <c r="AY2436" s="31">
        <f t="shared" si="1559"/>
        <v>6.8469886599276733E-3</v>
      </c>
      <c r="AZ2436" s="31">
        <f t="shared" si="1560"/>
        <v>3.3038032175668192E-4</v>
      </c>
      <c r="BA2436" s="31">
        <f t="shared" si="1557"/>
        <v>1.0000000000000002</v>
      </c>
      <c r="BB2436" s="34">
        <f>AU2436*'Propiedades físicas'!$C$4+'Diseño reactor'!AV2436*'Propiedades físicas'!$C$5+'Diseño reactor'!AW2436*'Propiedades físicas'!$C$8+'Diseño reactor'!AX2436*'Propiedades físicas'!$C$9+'Diseño reactor'!AY2436*'Propiedades físicas'!$C$7+'Diseño reactor'!AZ2436*'Propiedades físicas'!$C$6</f>
        <v>875.33391770780281</v>
      </c>
      <c r="BC2436" s="45">
        <f>AU2436*'Propiedades físicas'!$L$4+'Diseño reactor'!AV2436*'Propiedades físicas'!$L$5+'Diseño reactor'!AW2436*'Propiedades físicas'!$L$8+AX2436*'Propiedades físicas'!$L$9+'Diseño reactor'!AY2436*'Propiedades físicas'!$L$7+'Diseño reactor'!AZ2436*'Propiedades físicas'!$L$6</f>
        <v>2.1203746068553522</v>
      </c>
      <c r="BD2436" s="29">
        <f t="shared" si="1536"/>
        <v>1.3787328235855711</v>
      </c>
      <c r="BE2436" s="58">
        <f t="shared" si="1537"/>
        <v>41.167659935761861</v>
      </c>
      <c r="BF2436" s="30">
        <f>AU2436*'Propiedades físicas'!$I$4+'Diseño reactor'!AV2436*'Propiedades físicas'!$I$5+'Diseño reactor'!AW2436*'Propiedades físicas'!$I$8+'Diseño reactor'!AX2436*'Propiedades físicas'!$I$9+'Diseño reactor'!AY2436*'Propiedades físicas'!$I$7+'Diseño reactor'!AZ2436*'Propiedades físicas'!$I$6</f>
        <v>1.9991748623859371E-2</v>
      </c>
      <c r="BG2436" s="24">
        <f>AU2436*'Propiedades físicas'!$O$4+'Diseño reactor'!AV2436*'Propiedades físicas'!$O$5+'Diseño reactor'!AW2436*'Propiedades físicas'!$O$8+'Diseño reactor'!AX2436*'Propiedades físicas'!$O$9+'Diseño reactor'!AY2436*'Propiedades físicas'!$O$7+'Diseño reactor'!AZ2436*'Propiedades físicas'!$O$6</f>
        <v>0.15458962265758533</v>
      </c>
      <c r="BH2436" s="54">
        <f t="shared" si="1538"/>
        <v>41109.024771480057</v>
      </c>
      <c r="BI2436" s="34">
        <f t="shared" si="1558"/>
        <v>274.20984280788571</v>
      </c>
      <c r="BJ2436" s="27">
        <f t="shared" si="1539"/>
        <v>4797.8222282770985</v>
      </c>
      <c r="BK2436" s="34">
        <f t="shared" si="1540"/>
        <v>570.53348295963985</v>
      </c>
      <c r="BL2436" s="27">
        <f t="shared" si="1541"/>
        <v>105.73773292906203</v>
      </c>
      <c r="BM2436" s="34">
        <f t="shared" si="1542"/>
        <v>1.1054421768707483</v>
      </c>
      <c r="BN2436" s="45">
        <f t="shared" si="1543"/>
        <v>2665.5256920451275</v>
      </c>
      <c r="BO2436" s="45">
        <f t="shared" si="1544"/>
        <v>110.36859119259107</v>
      </c>
      <c r="BP2436" s="66">
        <f t="shared" si="1545"/>
        <v>6.6873530104420427</v>
      </c>
    </row>
    <row r="2437" spans="8:68">
      <c r="H2437" s="68">
        <v>2432</v>
      </c>
      <c r="I2437" s="31">
        <f>('Propiedades físicas'!$C$10*'Diseño reactor'!H2437)/1000</f>
        <v>2128.5965248507641</v>
      </c>
      <c r="J2437" s="31">
        <f t="shared" si="1523"/>
        <v>0.21422566215641556</v>
      </c>
      <c r="K2437" s="31">
        <f>(I2437*1000)/'Propiedades físicas'!$F$10</f>
        <v>13904.346385804065</v>
      </c>
      <c r="L2437" s="31">
        <f t="shared" si="1524"/>
        <v>1986.3351979720092</v>
      </c>
      <c r="M2437" s="31">
        <f t="shared" si="1525"/>
        <v>11918.011187832055</v>
      </c>
      <c r="N2437" s="31">
        <f t="shared" si="1526"/>
        <v>0.81674967021875378</v>
      </c>
      <c r="O2437" s="32">
        <f t="shared" si="1527"/>
        <v>4.9004980213125222</v>
      </c>
      <c r="P2437" s="33">
        <f t="shared" si="1528"/>
        <v>0.68884516710363675</v>
      </c>
      <c r="Q2437" s="31">
        <f t="shared" si="1529"/>
        <v>4.7494266897997628</v>
      </c>
      <c r="R2437" s="31">
        <f t="shared" si="1530"/>
        <v>0.10787442227927986</v>
      </c>
      <c r="S2437" s="31">
        <f t="shared" si="1531"/>
        <v>0.15107133151275878</v>
      </c>
      <c r="T2437" s="31">
        <f t="shared" si="1532"/>
        <v>1.6893333274032571E-2</v>
      </c>
      <c r="U2437" s="31">
        <f t="shared" si="1533"/>
        <v>3.1367475618045916E-3</v>
      </c>
      <c r="V2437" s="47">
        <f t="shared" si="1546"/>
        <v>6.8215734994729084E-4</v>
      </c>
      <c r="W2437" s="31">
        <f t="shared" si="1534"/>
        <v>0.15660184237461619</v>
      </c>
      <c r="X2437" s="34">
        <f>(S2437*H2437*'Propiedades físicas'!$F$5*60*24*365)/(1000000)</f>
        <v>56864.606802655893</v>
      </c>
      <c r="Y2437" s="34">
        <f>(U2437*H2437*'Propiedades físicas'!$F$7*60*24*365)/(1000000)</f>
        <v>369.24189334240037</v>
      </c>
      <c r="Z2437" s="31">
        <f t="shared" si="1547"/>
        <v>1675.2714463960447</v>
      </c>
      <c r="AA2437" s="31">
        <f t="shared" si="1548"/>
        <v>11550.605709593023</v>
      </c>
      <c r="AB2437" s="31">
        <f t="shared" si="1548"/>
        <v>262.35059498320862</v>
      </c>
      <c r="AC2437" s="31">
        <f t="shared" si="1548"/>
        <v>367.40547823902938</v>
      </c>
      <c r="AD2437" s="31">
        <f t="shared" si="1548"/>
        <v>41.084586522447211</v>
      </c>
      <c r="AE2437" s="31">
        <f t="shared" si="1549"/>
        <v>7.6285700703087667</v>
      </c>
      <c r="AF2437" s="31">
        <f t="shared" si="1550"/>
        <v>13904.34638580406</v>
      </c>
      <c r="AG2437" s="31">
        <f t="shared" si="1551"/>
        <v>0.1204854510893406</v>
      </c>
      <c r="AH2437" s="31">
        <f t="shared" si="1552"/>
        <v>0.83071907079255891</v>
      </c>
      <c r="AI2437" s="31">
        <f t="shared" si="1552"/>
        <v>1.8868243619927443E-2</v>
      </c>
      <c r="AJ2437" s="31">
        <f t="shared" si="1552"/>
        <v>2.642378635029834E-2</v>
      </c>
      <c r="AK2437" s="31">
        <f t="shared" si="1552"/>
        <v>2.9548017132537347E-3</v>
      </c>
      <c r="AL2437" s="31">
        <f t="shared" si="1553"/>
        <v>5.4864643462114253E-4</v>
      </c>
      <c r="AM2437" s="31">
        <f t="shared" si="1554"/>
        <v>1</v>
      </c>
      <c r="AN2437" s="31">
        <f>(Z2437*'Propiedades físicas'!$F$4)/1000</f>
        <v>1473.2002045317536</v>
      </c>
      <c r="AO2437" s="31">
        <f>(AA2437*'Propiedades físicas'!$F$6)/1000</f>
        <v>370.08140693536046</v>
      </c>
      <c r="AP2437" s="31">
        <f>(AB2437*'Propiedades físicas'!$F$9)/1000</f>
        <v>161.85719957489056</v>
      </c>
      <c r="AQ2437" s="31">
        <f>(AC2437*'Propiedades físicas'!$F$5)/1000</f>
        <v>108.18989117704699</v>
      </c>
      <c r="AR2437" s="31">
        <f>(AD2437*'Propiedades físicas'!$F$8)/1000</f>
        <v>14.565307613937978</v>
      </c>
      <c r="AS2437" s="31">
        <f>(AE2437*'Propiedades físicas'!$F$7)/1000</f>
        <v>0.70251501777473435</v>
      </c>
      <c r="AT2437" s="31">
        <f t="shared" si="1555"/>
        <v>2128.5965248507641</v>
      </c>
      <c r="AU2437" s="31">
        <f t="shared" si="1556"/>
        <v>0.69209931865083718</v>
      </c>
      <c r="AV2437" s="31">
        <f t="shared" si="1559"/>
        <v>0.17386169836075763</v>
      </c>
      <c r="AW2437" s="31">
        <f t="shared" si="1559"/>
        <v>7.6039398582706211E-2</v>
      </c>
      <c r="AX2437" s="31">
        <f t="shared" si="1559"/>
        <v>5.0826866394810155E-2</v>
      </c>
      <c r="AY2437" s="31">
        <f t="shared" si="1559"/>
        <v>6.8426812897099659E-3</v>
      </c>
      <c r="AZ2437" s="31">
        <f t="shared" si="1560"/>
        <v>3.3003672117898797E-4</v>
      </c>
      <c r="BA2437" s="31">
        <f t="shared" si="1557"/>
        <v>1.0000000000000002</v>
      </c>
      <c r="BB2437" s="34">
        <f>AU2437*'Propiedades físicas'!$C$4+'Diseño reactor'!AV2437*'Propiedades físicas'!$C$5+'Diseño reactor'!AW2437*'Propiedades físicas'!$C$8+'Diseño reactor'!AX2437*'Propiedades físicas'!$C$9+'Diseño reactor'!AY2437*'Propiedades físicas'!$C$7+'Diseño reactor'!AZ2437*'Propiedades físicas'!$C$6</f>
        <v>875.33380255965221</v>
      </c>
      <c r="BC2437" s="45">
        <f>AU2437*'Propiedades físicas'!$L$4+'Diseño reactor'!AV2437*'Propiedades físicas'!$L$5+'Diseño reactor'!AW2437*'Propiedades físicas'!$L$8+AX2437*'Propiedades físicas'!$L$9+'Diseño reactor'!AY2437*'Propiedades físicas'!$L$7+'Diseño reactor'!AZ2437*'Propiedades físicas'!$L$6</f>
        <v>2.1204062812343207</v>
      </c>
      <c r="BD2437" s="29">
        <f t="shared" si="1536"/>
        <v>1.3782342831619971</v>
      </c>
      <c r="BE2437" s="58">
        <f t="shared" si="1537"/>
        <v>41.167123502077366</v>
      </c>
      <c r="BF2437" s="30">
        <f>AU2437*'Propiedades físicas'!$I$4+'Diseño reactor'!AV2437*'Propiedades físicas'!$I$5+'Diseño reactor'!AW2437*'Propiedades físicas'!$I$8+'Diseño reactor'!AX2437*'Propiedades físicas'!$I$9+'Diseño reactor'!AY2437*'Propiedades físicas'!$I$7+'Diseño reactor'!AZ2437*'Propiedades físicas'!$I$6</f>
        <v>1.9991797079696141E-2</v>
      </c>
      <c r="BG2437" s="24">
        <f>AU2437*'Propiedades físicas'!$O$4+'Diseño reactor'!AV2437*'Propiedades físicas'!$O$5+'Diseño reactor'!AW2437*'Propiedades físicas'!$O$8+'Diseño reactor'!AX2437*'Propiedades físicas'!$O$9+'Diseño reactor'!AY2437*'Propiedades físicas'!$O$7+'Diseño reactor'!AZ2437*'Propiedades físicas'!$O$6</f>
        <v>0.15459116804519196</v>
      </c>
      <c r="BH2437" s="54">
        <f t="shared" si="1538"/>
        <v>41108.919724219675</v>
      </c>
      <c r="BI2437" s="34">
        <f t="shared" si="1558"/>
        <v>274.21186240443876</v>
      </c>
      <c r="BJ2437" s="27">
        <f t="shared" si="1539"/>
        <v>4797.8258337610441</v>
      </c>
      <c r="BK2437" s="34">
        <f t="shared" si="1540"/>
        <v>570.53961516808988</v>
      </c>
      <c r="BL2437" s="27">
        <f t="shared" si="1541"/>
        <v>105.73794355450029</v>
      </c>
      <c r="BM2437" s="34">
        <f t="shared" si="1542"/>
        <v>1.1054421768707483</v>
      </c>
      <c r="BN2437" s="45">
        <f t="shared" si="1543"/>
        <v>2666.7265333641676</v>
      </c>
      <c r="BO2437" s="45">
        <f t="shared" si="1544"/>
        <v>110.37526932272444</v>
      </c>
      <c r="BP2437" s="66">
        <f t="shared" si="1545"/>
        <v>6.687352130736234</v>
      </c>
    </row>
    <row r="2438" spans="8:68">
      <c r="H2438" s="68">
        <v>2433</v>
      </c>
      <c r="I2438" s="31">
        <f>('Propiedades físicas'!$C$10*'Diseño reactor'!H2438)/1000</f>
        <v>2129.4717701323643</v>
      </c>
      <c r="J2438" s="31">
        <f t="shared" si="1523"/>
        <v>0.21413761215141905</v>
      </c>
      <c r="K2438" s="31">
        <f>(I2438*1000)/'Propiedades físicas'!$F$10</f>
        <v>13910.063633495596</v>
      </c>
      <c r="L2438" s="31">
        <f t="shared" si="1524"/>
        <v>1987.1519476422279</v>
      </c>
      <c r="M2438" s="31">
        <f t="shared" si="1525"/>
        <v>11922.911685853367</v>
      </c>
      <c r="N2438" s="31">
        <f t="shared" si="1526"/>
        <v>0.81674967021875378</v>
      </c>
      <c r="O2438" s="32">
        <f t="shared" si="1527"/>
        <v>4.9004980213125222</v>
      </c>
      <c r="P2438" s="33">
        <f t="shared" si="1528"/>
        <v>0.68888950798573423</v>
      </c>
      <c r="Q2438" s="31">
        <f t="shared" si="1529"/>
        <v>4.7494881771370787</v>
      </c>
      <c r="R2438" s="31">
        <f t="shared" si="1530"/>
        <v>0.10784396671759873</v>
      </c>
      <c r="S2438" s="31">
        <f t="shared" si="1531"/>
        <v>0.15100984417544333</v>
      </c>
      <c r="T2438" s="31">
        <f t="shared" si="1532"/>
        <v>1.6882709088417974E-2</v>
      </c>
      <c r="U2438" s="31">
        <f t="shared" si="1533"/>
        <v>3.1334864270028879E-3</v>
      </c>
      <c r="V2438" s="47">
        <f t="shared" si="1546"/>
        <v>6.8220126033538737E-4</v>
      </c>
      <c r="W2438" s="31">
        <f t="shared" si="1534"/>
        <v>0.15654755293476177</v>
      </c>
      <c r="X2438" s="34">
        <f>(S2438*H2438*'Propiedades físicas'!$F$5*60*24*365)/(1000000)</f>
        <v>56864.834728175607</v>
      </c>
      <c r="Y2438" s="34">
        <f>(U2438*H2438*'Propiedades físicas'!$F$7*60*24*365)/(1000000)</f>
        <v>369.00967780814659</v>
      </c>
      <c r="Z2438" s="31">
        <f t="shared" si="1547"/>
        <v>1676.0681729292914</v>
      </c>
      <c r="AA2438" s="31">
        <f t="shared" si="1548"/>
        <v>11555.504734974513</v>
      </c>
      <c r="AB2438" s="31">
        <f t="shared" si="1548"/>
        <v>262.38437102391771</v>
      </c>
      <c r="AC2438" s="31">
        <f t="shared" si="1548"/>
        <v>367.40695087885365</v>
      </c>
      <c r="AD2438" s="31">
        <f t="shared" si="1548"/>
        <v>41.075631212120932</v>
      </c>
      <c r="AE2438" s="31">
        <f t="shared" si="1549"/>
        <v>7.6237724768980266</v>
      </c>
      <c r="AF2438" s="31">
        <f t="shared" si="1550"/>
        <v>13910.063633495596</v>
      </c>
      <c r="AG2438" s="31">
        <f t="shared" si="1551"/>
        <v>0.12049320672360547</v>
      </c>
      <c r="AH2438" s="31">
        <f t="shared" si="1552"/>
        <v>0.83072982550192809</v>
      </c>
      <c r="AI2438" s="31">
        <f t="shared" si="1552"/>
        <v>1.8862916657842819E-2</v>
      </c>
      <c r="AJ2438" s="31">
        <f t="shared" si="1552"/>
        <v>2.6413031640928904E-2</v>
      </c>
      <c r="AK2438" s="31">
        <f t="shared" si="1552"/>
        <v>2.9529434439976485E-3</v>
      </c>
      <c r="AL2438" s="31">
        <f t="shared" si="1553"/>
        <v>5.480760316969286E-4</v>
      </c>
      <c r="AM2438" s="31">
        <f t="shared" si="1554"/>
        <v>0.99999999999999978</v>
      </c>
      <c r="AN2438" s="31">
        <f>(Z2438*'Propiedades físicas'!$F$4)/1000</f>
        <v>1473.9008299105603</v>
      </c>
      <c r="AO2438" s="31">
        <f>(AA2438*'Propiedades físicas'!$F$6)/1000</f>
        <v>370.23837170858337</v>
      </c>
      <c r="AP2438" s="31">
        <f>(AB2438*'Propiedades físicas'!$F$9)/1000</f>
        <v>161.87803770320602</v>
      </c>
      <c r="AQ2438" s="31">
        <f>(AC2438*'Propiedades físicas'!$F$5)/1000</f>
        <v>108.19032482529605</v>
      </c>
      <c r="AR2438" s="31">
        <f>(AD2438*'Propiedades físicas'!$F$8)/1000</f>
        <v>14.562132777321107</v>
      </c>
      <c r="AS2438" s="31">
        <f>(AE2438*'Propiedades físicas'!$F$7)/1000</f>
        <v>0.7020732073975392</v>
      </c>
      <c r="AT2438" s="31">
        <f t="shared" si="1555"/>
        <v>2129.4717701323643</v>
      </c>
      <c r="AU2438" s="31">
        <f t="shared" si="1556"/>
        <v>0.69214386900228553</v>
      </c>
      <c r="AV2438" s="31">
        <f t="shared" si="1559"/>
        <v>0.1738639492204069</v>
      </c>
      <c r="AW2438" s="31">
        <f t="shared" si="1559"/>
        <v>7.6017930819127014E-2</v>
      </c>
      <c r="AX2438" s="31">
        <f t="shared" si="1559"/>
        <v>5.0806179420998437E-2</v>
      </c>
      <c r="AY2438" s="31">
        <f t="shared" si="1559"/>
        <v>6.8383779402795041E-3</v>
      </c>
      <c r="AZ2438" s="31">
        <f t="shared" si="1560"/>
        <v>3.2969359690262508E-4</v>
      </c>
      <c r="BA2438" s="31">
        <f t="shared" si="1557"/>
        <v>1</v>
      </c>
      <c r="BB2438" s="34">
        <f>AU2438*'Propiedades físicas'!$C$4+'Diseño reactor'!AV2438*'Propiedades físicas'!$C$5+'Diseño reactor'!AW2438*'Propiedades físicas'!$C$8+'Diseño reactor'!AX2438*'Propiedades físicas'!$C$9+'Diseño reactor'!AY2438*'Propiedades físicas'!$C$7+'Diseño reactor'!AZ2438*'Propiedades físicas'!$C$6</f>
        <v>875.33368756504262</v>
      </c>
      <c r="BC2438" s="45">
        <f>AU2438*'Propiedades físicas'!$L$4+'Diseño reactor'!AV2438*'Propiedades físicas'!$L$5+'Diseño reactor'!AW2438*'Propiedades físicas'!$L$8+AX2438*'Propiedades físicas'!$L$9+'Diseño reactor'!AY2438*'Propiedades físicas'!$L$7+'Diseño reactor'!AZ2438*'Propiedades físicas'!$L$6</f>
        <v>2.1204379327763392</v>
      </c>
      <c r="BD2438" s="29">
        <f t="shared" si="1536"/>
        <v>1.37773610360416</v>
      </c>
      <c r="BE2438" s="58">
        <f t="shared" si="1537"/>
        <v>41.166587461404596</v>
      </c>
      <c r="BF2438" s="30">
        <f>AU2438*'Propiedades físicas'!$I$4+'Diseño reactor'!AV2438*'Propiedades físicas'!$I$5+'Diseño reactor'!AW2438*'Propiedades físicas'!$I$8+'Diseño reactor'!AX2438*'Propiedades físicas'!$I$9+'Diseño reactor'!AY2438*'Propiedades físicas'!$I$7+'Diseño reactor'!AZ2438*'Propiedades físicas'!$I$6</f>
        <v>1.999184546319574E-2</v>
      </c>
      <c r="BG2438" s="24">
        <f>AU2438*'Propiedades físicas'!$O$4+'Diseño reactor'!AV2438*'Propiedades físicas'!$O$5+'Diseño reactor'!AW2438*'Propiedades físicas'!$O$8+'Diseño reactor'!AX2438*'Propiedades físicas'!$O$9+'Diseño reactor'!AY2438*'Propiedades físicas'!$O$7+'Diseño reactor'!AZ2438*'Propiedades físicas'!$O$6</f>
        <v>0.15459271236036895</v>
      </c>
      <c r="BH2438" s="54">
        <f t="shared" si="1538"/>
        <v>41108.814833424767</v>
      </c>
      <c r="BI2438" s="34">
        <f t="shared" si="1558"/>
        <v>274.21387993726796</v>
      </c>
      <c r="BJ2438" s="27">
        <f t="shared" si="1539"/>
        <v>4797.8294392780672</v>
      </c>
      <c r="BK2438" s="34">
        <f t="shared" si="1540"/>
        <v>570.54574343109573</v>
      </c>
      <c r="BL2438" s="27">
        <f t="shared" si="1541"/>
        <v>105.73815404073784</v>
      </c>
      <c r="BM2438" s="34">
        <f t="shared" si="1542"/>
        <v>1.1054421768707483</v>
      </c>
      <c r="BN2438" s="45">
        <f t="shared" si="1543"/>
        <v>2667.9273894023231</v>
      </c>
      <c r="BO2438" s="45">
        <f t="shared" si="1544"/>
        <v>110.38194282318231</v>
      </c>
      <c r="BP2438" s="66">
        <f t="shared" si="1545"/>
        <v>6.6873512522034444</v>
      </c>
    </row>
    <row r="2439" spans="8:68">
      <c r="H2439" s="68">
        <v>2434</v>
      </c>
      <c r="I2439" s="31">
        <f>('Propiedades físicas'!$C$10*'Diseño reactor'!H2439)/1000</f>
        <v>2130.3470154139641</v>
      </c>
      <c r="J2439" s="31">
        <f t="shared" si="1523"/>
        <v>0.21404963449646777</v>
      </c>
      <c r="K2439" s="31">
        <f>(I2439*1000)/'Propiedades físicas'!$F$10</f>
        <v>13915.780881187129</v>
      </c>
      <c r="L2439" s="31">
        <f t="shared" si="1524"/>
        <v>1987.9686973124469</v>
      </c>
      <c r="M2439" s="31">
        <f t="shared" si="1525"/>
        <v>11927.812183874681</v>
      </c>
      <c r="N2439" s="31">
        <f t="shared" si="1526"/>
        <v>0.81674967021875389</v>
      </c>
      <c r="O2439" s="32">
        <f t="shared" si="1527"/>
        <v>4.9004980213125231</v>
      </c>
      <c r="P2439" s="33">
        <f t="shared" si="1528"/>
        <v>0.68893381813502064</v>
      </c>
      <c r="Q2439" s="31">
        <f t="shared" si="1529"/>
        <v>4.7495496147891041</v>
      </c>
      <c r="R2439" s="31">
        <f t="shared" si="1530"/>
        <v>0.1078135274552884</v>
      </c>
      <c r="S2439" s="31">
        <f t="shared" si="1531"/>
        <v>0.1509484065234192</v>
      </c>
      <c r="T2439" s="31">
        <f t="shared" si="1532"/>
        <v>1.687209481720368E-2</v>
      </c>
      <c r="U2439" s="31">
        <f t="shared" si="1533"/>
        <v>3.1302298112411454E-3</v>
      </c>
      <c r="V2439" s="47">
        <f t="shared" si="1546"/>
        <v>6.8224514028904953E-4</v>
      </c>
      <c r="W2439" s="31">
        <f t="shared" si="1534"/>
        <v>0.15649330112309651</v>
      </c>
      <c r="X2439" s="34">
        <f>(S2439*H2439*'Propiedades físicas'!$F$5*60*24*365)/(1000000)</f>
        <v>56865.062337852942</v>
      </c>
      <c r="Y2439" s="34">
        <f>(U2439*H2439*'Propiedades físicas'!$F$7*60*24*365)/(1000000)</f>
        <v>368.77767897546875</v>
      </c>
      <c r="Z2439" s="31">
        <f t="shared" si="1547"/>
        <v>1676.8649133406402</v>
      </c>
      <c r="AA2439" s="31">
        <f t="shared" si="1548"/>
        <v>11560.40376239668</v>
      </c>
      <c r="AB2439" s="31">
        <f t="shared" si="1548"/>
        <v>262.41812582617194</v>
      </c>
      <c r="AC2439" s="31">
        <f t="shared" si="1548"/>
        <v>367.40842147800237</v>
      </c>
      <c r="AD2439" s="31">
        <f t="shared" si="1548"/>
        <v>41.066678785073755</v>
      </c>
      <c r="AE2439" s="31">
        <f t="shared" si="1549"/>
        <v>7.6189793605609477</v>
      </c>
      <c r="AF2439" s="31">
        <f t="shared" si="1550"/>
        <v>13915.780881187129</v>
      </c>
      <c r="AG2439" s="31">
        <f t="shared" si="1551"/>
        <v>0.12050095698241478</v>
      </c>
      <c r="AH2439" s="31">
        <f t="shared" si="1552"/>
        <v>0.83074057152087633</v>
      </c>
      <c r="AI2439" s="31">
        <f t="shared" si="1552"/>
        <v>1.8857592546670333E-2</v>
      </c>
      <c r="AJ2439" s="31">
        <f t="shared" si="1552"/>
        <v>2.6402285621980808E-2</v>
      </c>
      <c r="AK2439" s="31">
        <f t="shared" si="1552"/>
        <v>2.951086908862741E-3</v>
      </c>
      <c r="AL2439" s="31">
        <f t="shared" si="1553"/>
        <v>5.4750641919499579E-4</v>
      </c>
      <c r="AM2439" s="31">
        <f t="shared" si="1554"/>
        <v>0.99999999999999989</v>
      </c>
      <c r="AN2439" s="31">
        <f>(Z2439*'Propiedades físicas'!$F$4)/1000</f>
        <v>1474.6014674934922</v>
      </c>
      <c r="AO2439" s="31">
        <f>(AA2439*'Propiedades físicas'!$F$6)/1000</f>
        <v>370.39533654718963</v>
      </c>
      <c r="AP2439" s="31">
        <f>(AB2439*'Propiedades físicas'!$F$9)/1000</f>
        <v>161.89886272845678</v>
      </c>
      <c r="AQ2439" s="31">
        <f>(AC2439*'Propiedades físicas'!$F$5)/1000</f>
        <v>108.19075787262736</v>
      </c>
      <c r="AR2439" s="31">
        <f>(AD2439*'Propiedades físicas'!$F$8)/1000</f>
        <v>14.558958962884342</v>
      </c>
      <c r="AS2439" s="31">
        <f>(AE2439*'Propiedades físicas'!$F$7)/1000</f>
        <v>0.70163180931405766</v>
      </c>
      <c r="AT2439" s="31">
        <f t="shared" si="1555"/>
        <v>2130.3470154139645</v>
      </c>
      <c r="AU2439" s="31">
        <f t="shared" si="1556"/>
        <v>0.69218838847573894</v>
      </c>
      <c r="AV2439" s="31">
        <f t="shared" si="1559"/>
        <v>0.17386619826123267</v>
      </c>
      <c r="AW2439" s="31">
        <f t="shared" si="1559"/>
        <v>7.5996474544780646E-2</v>
      </c>
      <c r="AX2439" s="31">
        <f t="shared" si="1559"/>
        <v>5.0785509163446763E-2</v>
      </c>
      <c r="AY2439" s="31">
        <f t="shared" si="1559"/>
        <v>6.8340786066983907E-3</v>
      </c>
      <c r="AZ2439" s="31">
        <f t="shared" si="1560"/>
        <v>3.2935094810256446E-4</v>
      </c>
      <c r="BA2439" s="31">
        <f t="shared" si="1557"/>
        <v>0.99999999999999989</v>
      </c>
      <c r="BB2439" s="34">
        <f>AU2439*'Propiedades físicas'!$C$4+'Diseño reactor'!AV2439*'Propiedades físicas'!$C$5+'Diseño reactor'!AW2439*'Propiedades físicas'!$C$8+'Diseño reactor'!AX2439*'Propiedades físicas'!$C$9+'Diseño reactor'!AY2439*'Propiedades físicas'!$C$7+'Diseño reactor'!AZ2439*'Propiedades físicas'!$C$6</f>
        <v>875.33357272372234</v>
      </c>
      <c r="BC2439" s="45">
        <f>AU2439*'Propiedades físicas'!$L$4+'Diseño reactor'!AV2439*'Propiedades físicas'!$L$5+'Diseño reactor'!AW2439*'Propiedades físicas'!$L$8+AX2439*'Propiedades físicas'!$L$9+'Diseño reactor'!AY2439*'Propiedades físicas'!$L$7+'Diseño reactor'!AZ2439*'Propiedades físicas'!$L$6</f>
        <v>2.1204695615059532</v>
      </c>
      <c r="BD2439" s="29">
        <f t="shared" si="1536"/>
        <v>1.377238284519998</v>
      </c>
      <c r="BE2439" s="58">
        <f t="shared" si="1537"/>
        <v>41.166051813310759</v>
      </c>
      <c r="BF2439" s="30">
        <f>AU2439*'Propiedades físicas'!$I$4+'Diseño reactor'!AV2439*'Propiedades físicas'!$I$5+'Diseño reactor'!AW2439*'Propiedades físicas'!$I$8+'Diseño reactor'!AX2439*'Propiedades físicas'!$I$9+'Diseño reactor'!AY2439*'Propiedades físicas'!$I$7+'Diseño reactor'!AZ2439*'Propiedades físicas'!$I$6</f>
        <v>1.9991893774478381E-2</v>
      </c>
      <c r="BG2439" s="24">
        <f>AU2439*'Propiedades físicas'!$O$4+'Diseño reactor'!AV2439*'Propiedades físicas'!$O$5+'Diseño reactor'!AW2439*'Propiedades físicas'!$O$8+'Diseño reactor'!AX2439*'Propiedades físicas'!$O$9+'Diseño reactor'!AY2439*'Propiedades físicas'!$O$7+'Diseño reactor'!AZ2439*'Propiedades físicas'!$O$6</f>
        <v>0.15459425560421425</v>
      </c>
      <c r="BH2439" s="54">
        <f t="shared" si="1538"/>
        <v>41108.710098834061</v>
      </c>
      <c r="BI2439" s="34">
        <f t="shared" si="1558"/>
        <v>274.21589540928682</v>
      </c>
      <c r="BJ2439" s="27">
        <f t="shared" si="1539"/>
        <v>4797.8330448251982</v>
      </c>
      <c r="BK2439" s="34">
        <f t="shared" si="1540"/>
        <v>570.55186775234779</v>
      </c>
      <c r="BL2439" s="27">
        <f t="shared" si="1541"/>
        <v>105.73836438790863</v>
      </c>
      <c r="BM2439" s="34">
        <f t="shared" si="1542"/>
        <v>1.1054421768707483</v>
      </c>
      <c r="BN2439" s="45">
        <f t="shared" si="1543"/>
        <v>2669.1282601438711</v>
      </c>
      <c r="BO2439" s="45">
        <f t="shared" si="1544"/>
        <v>110.3886116987773</v>
      </c>
      <c r="BP2439" s="66">
        <f t="shared" si="1545"/>
        <v>6.6873503748417509</v>
      </c>
    </row>
    <row r="2440" spans="8:68">
      <c r="H2440" s="68">
        <v>2435</v>
      </c>
      <c r="I2440" s="31">
        <f>('Propiedades físicas'!$C$10*'Diseño reactor'!H2440)/1000</f>
        <v>2131.2222606955643</v>
      </c>
      <c r="J2440" s="31">
        <f t="shared" si="1523"/>
        <v>0.213961729102424</v>
      </c>
      <c r="K2440" s="31">
        <f>(I2440*1000)/'Propiedades físicas'!$F$10</f>
        <v>13921.49812887866</v>
      </c>
      <c r="L2440" s="31">
        <f t="shared" si="1524"/>
        <v>1988.7854469826657</v>
      </c>
      <c r="M2440" s="31">
        <f t="shared" si="1525"/>
        <v>11932.712681895993</v>
      </c>
      <c r="N2440" s="31">
        <f t="shared" si="1526"/>
        <v>0.81674967021875389</v>
      </c>
      <c r="O2440" s="32">
        <f t="shared" si="1527"/>
        <v>4.9004980213125231</v>
      </c>
      <c r="P2440" s="33">
        <f t="shared" si="1528"/>
        <v>0.68897809758343642</v>
      </c>
      <c r="Q2440" s="31">
        <f t="shared" si="1529"/>
        <v>4.7496110028155991</v>
      </c>
      <c r="R2440" s="31">
        <f t="shared" si="1530"/>
        <v>0.10778310448040576</v>
      </c>
      <c r="S2440" s="31">
        <f t="shared" si="1531"/>
        <v>0.15088701849692354</v>
      </c>
      <c r="T2440" s="31">
        <f t="shared" si="1532"/>
        <v>1.6861490448217335E-2</v>
      </c>
      <c r="U2440" s="31">
        <f t="shared" si="1533"/>
        <v>3.1269777066943827E-3</v>
      </c>
      <c r="V2440" s="47">
        <f t="shared" si="1546"/>
        <v>6.8228898983990793E-4</v>
      </c>
      <c r="W2440" s="31">
        <f t="shared" si="1534"/>
        <v>0.15643908690051361</v>
      </c>
      <c r="X2440" s="34">
        <f>(S2440*H2440*'Propiedades físicas'!$F$5*60*24*365)/(1000000)</f>
        <v>56865.289632234788</v>
      </c>
      <c r="Y2440" s="34">
        <f>(U2440*H2440*'Propiedades físicas'!$F$7*60*24*365)/(1000000)</f>
        <v>368.54589657831218</v>
      </c>
      <c r="Z2440" s="31">
        <f t="shared" si="1547"/>
        <v>1677.6616676156677</v>
      </c>
      <c r="AA2440" s="31">
        <f t="shared" si="1548"/>
        <v>11565.302791855984</v>
      </c>
      <c r="AB2440" s="31">
        <f t="shared" si="1548"/>
        <v>262.45185940978803</v>
      </c>
      <c r="AC2440" s="31">
        <f t="shared" si="1548"/>
        <v>367.4098900400088</v>
      </c>
      <c r="AD2440" s="31">
        <f t="shared" si="1548"/>
        <v>41.057729241409213</v>
      </c>
      <c r="AE2440" s="31">
        <f t="shared" si="1549"/>
        <v>7.614190715800822</v>
      </c>
      <c r="AF2440" s="31">
        <f t="shared" si="1550"/>
        <v>13921.49812887866</v>
      </c>
      <c r="AG2440" s="31">
        <f t="shared" si="1551"/>
        <v>0.12050870187135521</v>
      </c>
      <c r="AH2440" s="31">
        <f t="shared" si="1552"/>
        <v>0.83075130885985604</v>
      </c>
      <c r="AI2440" s="31">
        <f t="shared" si="1552"/>
        <v>1.8852271284321022E-2</v>
      </c>
      <c r="AJ2440" s="31">
        <f t="shared" si="1552"/>
        <v>2.6391548283000967E-2</v>
      </c>
      <c r="AK2440" s="31">
        <f t="shared" si="1552"/>
        <v>2.949232105719954E-3</v>
      </c>
      <c r="AL2440" s="31">
        <f t="shared" si="1553"/>
        <v>5.4693759574668164E-4</v>
      </c>
      <c r="AM2440" s="31">
        <f t="shared" si="1554"/>
        <v>0.99999999999999978</v>
      </c>
      <c r="AN2440" s="31">
        <f>(Z2440*'Propiedades físicas'!$F$4)/1000</f>
        <v>1475.3021172678659</v>
      </c>
      <c r="AO2440" s="31">
        <f>(AA2440*'Propiedades físicas'!$F$6)/1000</f>
        <v>370.55230145106572</v>
      </c>
      <c r="AP2440" s="31">
        <f>(AB2440*'Propiedades físicas'!$F$9)/1000</f>
        <v>161.91967466286869</v>
      </c>
      <c r="AQ2440" s="31">
        <f>(AC2440*'Propiedades físicas'!$F$5)/1000</f>
        <v>108.1911903200814</v>
      </c>
      <c r="AR2440" s="31">
        <f>(AD2440*'Propiedades físicas'!$F$8)/1000</f>
        <v>14.555786170664389</v>
      </c>
      <c r="AS2440" s="31">
        <f>(AE2440*'Propiedades físicas'!$F$7)/1000</f>
        <v>0.70119082301809776</v>
      </c>
      <c r="AT2440" s="31">
        <f t="shared" si="1555"/>
        <v>2131.2222606955638</v>
      </c>
      <c r="AU2440" s="31">
        <f t="shared" si="1556"/>
        <v>0.69223287710328896</v>
      </c>
      <c r="AV2440" s="31">
        <f t="shared" si="1559"/>
        <v>0.17386844548542257</v>
      </c>
      <c r="AW2440" s="31">
        <f t="shared" si="1559"/>
        <v>7.5975029751248563E-2</v>
      </c>
      <c r="AX2440" s="31">
        <f t="shared" si="1559"/>
        <v>5.0764855602048381E-2</v>
      </c>
      <c r="AY2440" s="31">
        <f t="shared" si="1559"/>
        <v>6.8297832840361937E-3</v>
      </c>
      <c r="AZ2440" s="31">
        <f t="shared" si="1560"/>
        <v>3.2900877395549121E-4</v>
      </c>
      <c r="BA2440" s="31">
        <f t="shared" si="1557"/>
        <v>1.0000000000000002</v>
      </c>
      <c r="BB2440" s="34">
        <f>AU2440*'Propiedades físicas'!$C$4+'Diseño reactor'!AV2440*'Propiedades físicas'!$C$5+'Diseño reactor'!AW2440*'Propiedades físicas'!$C$8+'Diseño reactor'!AX2440*'Propiedades físicas'!$C$9+'Diseño reactor'!AY2440*'Propiedades físicas'!$C$7+'Diseño reactor'!AZ2440*'Propiedades físicas'!$C$6</f>
        <v>875.33345803543955</v>
      </c>
      <c r="BC2440" s="45">
        <f>AU2440*'Propiedades físicas'!$L$4+'Diseño reactor'!AV2440*'Propiedades físicas'!$L$5+'Diseño reactor'!AW2440*'Propiedades físicas'!$L$8+AX2440*'Propiedades físicas'!$L$9+'Diseño reactor'!AY2440*'Propiedades físicas'!$L$7+'Diseño reactor'!AZ2440*'Propiedades físicas'!$L$6</f>
        <v>2.1205011674476717</v>
      </c>
      <c r="BD2440" s="29">
        <f t="shared" si="1536"/>
        <v>1.3767408255180202</v>
      </c>
      <c r="BE2440" s="58">
        <f t="shared" si="1537"/>
        <v>41.165516557363688</v>
      </c>
      <c r="BF2440" s="30">
        <f>AU2440*'Propiedades físicas'!$I$4+'Diseño reactor'!AV2440*'Propiedades físicas'!$I$5+'Diseño reactor'!AW2440*'Propiedades físicas'!$I$8+'Diseño reactor'!AX2440*'Propiedades físicas'!$I$9+'Diseño reactor'!AY2440*'Propiedades físicas'!$I$7+'Diseño reactor'!AZ2440*'Propiedades físicas'!$I$6</f>
        <v>1.9991942013664034E-2</v>
      </c>
      <c r="BG2440" s="24">
        <f>AU2440*'Propiedades físicas'!$O$4+'Diseño reactor'!AV2440*'Propiedades físicas'!$O$5+'Diseño reactor'!AW2440*'Propiedades físicas'!$O$8+'Diseño reactor'!AX2440*'Propiedades físicas'!$O$9+'Diseño reactor'!AY2440*'Propiedades físicas'!$O$7+'Diseño reactor'!AZ2440*'Propiedades físicas'!$O$6</f>
        <v>0.15459579777782417</v>
      </c>
      <c r="BH2440" s="54">
        <f t="shared" si="1538"/>
        <v>41108.605520186749</v>
      </c>
      <c r="BI2440" s="34">
        <f t="shared" si="1558"/>
        <v>274.21790882340366</v>
      </c>
      <c r="BJ2440" s="27">
        <f t="shared" si="1539"/>
        <v>4797.8366503994575</v>
      </c>
      <c r="BK2440" s="34">
        <f t="shared" si="1540"/>
        <v>570.55798813552906</v>
      </c>
      <c r="BL2440" s="27">
        <f t="shared" si="1541"/>
        <v>105.73857459614639</v>
      </c>
      <c r="BM2440" s="34">
        <f t="shared" si="1542"/>
        <v>1.1054421768707483</v>
      </c>
      <c r="BN2440" s="45">
        <f t="shared" si="1543"/>
        <v>2670.3291455731023</v>
      </c>
      <c r="BO2440" s="45">
        <f t="shared" si="1544"/>
        <v>110.39527595431524</v>
      </c>
      <c r="BP2440" s="66">
        <f t="shared" si="1545"/>
        <v>6.6873494986492279</v>
      </c>
    </row>
    <row r="2441" spans="8:68">
      <c r="H2441" s="68">
        <v>2436</v>
      </c>
      <c r="I2441" s="31">
        <f>('Propiedades físicas'!$C$10*'Diseño reactor'!H2441)/1000</f>
        <v>2132.097505977164</v>
      </c>
      <c r="J2441" s="31">
        <f t="shared" si="1523"/>
        <v>0.21387389588029659</v>
      </c>
      <c r="K2441" s="31">
        <f>(I2441*1000)/'Propiedades físicas'!$F$10</f>
        <v>13927.215376570193</v>
      </c>
      <c r="L2441" s="31">
        <f t="shared" si="1524"/>
        <v>1989.6021966528847</v>
      </c>
      <c r="M2441" s="31">
        <f t="shared" si="1525"/>
        <v>11937.613179917307</v>
      </c>
      <c r="N2441" s="31">
        <f t="shared" si="1526"/>
        <v>0.816749670218754</v>
      </c>
      <c r="O2441" s="32">
        <f t="shared" si="1527"/>
        <v>4.9004980213125231</v>
      </c>
      <c r="P2441" s="33">
        <f t="shared" si="1528"/>
        <v>0.68902234636287785</v>
      </c>
      <c r="Q2441" s="31">
        <f t="shared" si="1529"/>
        <v>4.7496723412762334</v>
      </c>
      <c r="R2441" s="31">
        <f t="shared" si="1530"/>
        <v>0.10775269778101734</v>
      </c>
      <c r="S2441" s="31">
        <f t="shared" si="1531"/>
        <v>0.15082568003628891</v>
      </c>
      <c r="T2441" s="31">
        <f t="shared" si="1532"/>
        <v>1.6850895969304957E-2</v>
      </c>
      <c r="U2441" s="31">
        <f t="shared" si="1533"/>
        <v>3.1237301055538763E-3</v>
      </c>
      <c r="V2441" s="47">
        <f t="shared" si="1546"/>
        <v>6.8233280901954896E-4</v>
      </c>
      <c r="W2441" s="31">
        <f t="shared" si="1534"/>
        <v>0.1563849102279605</v>
      </c>
      <c r="X2441" s="34">
        <f>(S2441*H2441*'Propiedades físicas'!$F$5*60*24*365)/(1000000)</f>
        <v>56865.51661186698</v>
      </c>
      <c r="Y2441" s="34">
        <f>(U2441*H2441*'Propiedades físicas'!$F$7*60*24*365)/(1000000)</f>
        <v>368.31433035102435</v>
      </c>
      <c r="Z2441" s="31">
        <f t="shared" si="1547"/>
        <v>1678.4584357399704</v>
      </c>
      <c r="AA2441" s="31">
        <f t="shared" si="1548"/>
        <v>11570.201823348905</v>
      </c>
      <c r="AB2441" s="31">
        <f t="shared" si="1548"/>
        <v>262.48557179455827</v>
      </c>
      <c r="AC2441" s="31">
        <f t="shared" si="1548"/>
        <v>367.41135656839975</v>
      </c>
      <c r="AD2441" s="31">
        <f t="shared" si="1548"/>
        <v>41.048782581226874</v>
      </c>
      <c r="AE2441" s="31">
        <f t="shared" si="1549"/>
        <v>7.6094065371292423</v>
      </c>
      <c r="AF2441" s="31">
        <f t="shared" si="1550"/>
        <v>13927.21537657019</v>
      </c>
      <c r="AG2441" s="31">
        <f t="shared" si="1551"/>
        <v>0.12051644139600567</v>
      </c>
      <c r="AH2441" s="31">
        <f t="shared" si="1552"/>
        <v>0.83076203752930411</v>
      </c>
      <c r="AI2441" s="31">
        <f t="shared" si="1552"/>
        <v>1.8846952868707609E-2</v>
      </c>
      <c r="AJ2441" s="31">
        <f t="shared" si="1552"/>
        <v>2.6380819613552996E-2</v>
      </c>
      <c r="AK2441" s="31">
        <f t="shared" si="1552"/>
        <v>2.947379032443442E-3</v>
      </c>
      <c r="AL2441" s="31">
        <f t="shared" si="1553"/>
        <v>5.4636955998616757E-4</v>
      </c>
      <c r="AM2441" s="31">
        <f t="shared" si="1554"/>
        <v>1</v>
      </c>
      <c r="AN2441" s="31">
        <f>(Z2441*'Propiedades físicas'!$F$4)/1000</f>
        <v>1476.0027792210151</v>
      </c>
      <c r="AO2441" s="31">
        <f>(AA2441*'Propiedades físicas'!$F$6)/1000</f>
        <v>370.70926642009891</v>
      </c>
      <c r="AP2441" s="31">
        <f>(AB2441*'Propiedades físicas'!$F$9)/1000</f>
        <v>161.94047351865271</v>
      </c>
      <c r="AQ2441" s="31">
        <f>(AC2441*'Propiedades físicas'!$F$5)/1000</f>
        <v>108.19162216869668</v>
      </c>
      <c r="AR2441" s="31">
        <f>(AD2441*'Propiedades físicas'!$F$8)/1000</f>
        <v>14.552614400696546</v>
      </c>
      <c r="AS2441" s="31">
        <f>(AE2441*'Propiedades físicas'!$F$7)/1000</f>
        <v>0.70075024800423191</v>
      </c>
      <c r="AT2441" s="31">
        <f t="shared" si="1555"/>
        <v>2132.097505977164</v>
      </c>
      <c r="AU2441" s="31">
        <f t="shared" si="1556"/>
        <v>0.69227733491698196</v>
      </c>
      <c r="AV2441" s="31">
        <f t="shared" si="1559"/>
        <v>0.17387069089516088</v>
      </c>
      <c r="AW2441" s="31">
        <f t="shared" si="1559"/>
        <v>7.595359643011898E-2</v>
      </c>
      <c r="AX2441" s="31">
        <f t="shared" si="1559"/>
        <v>5.0744218716728559E-2</v>
      </c>
      <c r="AY2441" s="31">
        <f t="shared" si="1559"/>
        <v>6.8254919673699076E-3</v>
      </c>
      <c r="AZ2441" s="31">
        <f t="shared" si="1560"/>
        <v>3.2866707363980068E-4</v>
      </c>
      <c r="BA2441" s="31">
        <f t="shared" si="1557"/>
        <v>1</v>
      </c>
      <c r="BB2441" s="34">
        <f>AU2441*'Propiedades físicas'!$C$4+'Diseño reactor'!AV2441*'Propiedades físicas'!$C$5+'Diseño reactor'!AW2441*'Propiedades físicas'!$C$8+'Diseño reactor'!AX2441*'Propiedades físicas'!$C$9+'Diseño reactor'!AY2441*'Propiedades físicas'!$C$7+'Diseño reactor'!AZ2441*'Propiedades físicas'!$C$6</f>
        <v>875.33334349994311</v>
      </c>
      <c r="BC2441" s="45">
        <f>AU2441*'Propiedades físicas'!$L$4+'Diseño reactor'!AV2441*'Propiedades físicas'!$L$5+'Diseño reactor'!AW2441*'Propiedades físicas'!$L$8+AX2441*'Propiedades físicas'!$L$9+'Diseño reactor'!AY2441*'Propiedades físicas'!$L$7+'Diseño reactor'!AZ2441*'Propiedades físicas'!$L$6</f>
        <v>2.1205327506259697</v>
      </c>
      <c r="BD2441" s="29">
        <f t="shared" si="1536"/>
        <v>1.3762437262073017</v>
      </c>
      <c r="BE2441" s="58">
        <f t="shared" si="1537"/>
        <v>41.16498169313185</v>
      </c>
      <c r="BF2441" s="30">
        <f>AU2441*'Propiedades físicas'!$I$4+'Diseño reactor'!AV2441*'Propiedades físicas'!$I$5+'Diseño reactor'!AW2441*'Propiedades físicas'!$I$8+'Diseño reactor'!AX2441*'Propiedades físicas'!$I$9+'Diseño reactor'!AY2441*'Propiedades físicas'!$I$7+'Diseño reactor'!AZ2441*'Propiedades físicas'!$I$6</f>
        <v>1.9991990180872402E-2</v>
      </c>
      <c r="BG2441" s="24">
        <f>AU2441*'Propiedades físicas'!$O$4+'Diseño reactor'!AV2441*'Propiedades físicas'!$O$5+'Diseño reactor'!AW2441*'Propiedades físicas'!$O$8+'Diseño reactor'!AX2441*'Propiedades físicas'!$O$9+'Diseño reactor'!AY2441*'Propiedades físicas'!$O$7+'Diseño reactor'!AZ2441*'Propiedades físicas'!$O$6</f>
        <v>0.15459733888229374</v>
      </c>
      <c r="BH2441" s="54">
        <f t="shared" si="1538"/>
        <v>41108.501097222659</v>
      </c>
      <c r="BI2441" s="34">
        <f t="shared" si="1558"/>
        <v>274.21992018252092</v>
      </c>
      <c r="BJ2441" s="27">
        <f t="shared" si="1539"/>
        <v>4797.8402559978958</v>
      </c>
      <c r="BK2441" s="34">
        <f t="shared" si="1540"/>
        <v>570.56410458432129</v>
      </c>
      <c r="BL2441" s="27">
        <f t="shared" si="1541"/>
        <v>105.73878466558473</v>
      </c>
      <c r="BM2441" s="34">
        <f t="shared" si="1542"/>
        <v>1.1054421768707483</v>
      </c>
      <c r="BN2441" s="45">
        <f t="shared" si="1543"/>
        <v>2671.5300456743335</v>
      </c>
      <c r="BO2441" s="45">
        <f t="shared" si="1544"/>
        <v>110.4019355945954</v>
      </c>
      <c r="BP2441" s="66">
        <f t="shared" si="1545"/>
        <v>6.6873486236239588</v>
      </c>
    </row>
    <row r="2442" spans="8:68">
      <c r="H2442" s="68">
        <v>2437</v>
      </c>
      <c r="I2442" s="31">
        <f>('Propiedades físicas'!$C$10*'Diseño reactor'!H2442)/1000</f>
        <v>2132.9727512587633</v>
      </c>
      <c r="J2442" s="31">
        <f t="shared" ref="J2442:J2505" si="1561">$F$7/I2442</f>
        <v>0.21378613474124031</v>
      </c>
      <c r="K2442" s="31">
        <f>(I2442*1000)/'Propiedades físicas'!$F$10</f>
        <v>13932.932624261721</v>
      </c>
      <c r="L2442" s="31">
        <f t="shared" ref="L2442:L2505" si="1562">K2442*$I$5</f>
        <v>1990.4189463231028</v>
      </c>
      <c r="M2442" s="31">
        <f t="shared" ref="M2442:M2505" si="1563">$I$6*K2442</f>
        <v>11942.513677938618</v>
      </c>
      <c r="N2442" s="31">
        <f t="shared" ref="N2442:N2505" si="1564">L2442/H2442</f>
        <v>0.81674967021875367</v>
      </c>
      <c r="O2442" s="32">
        <f t="shared" ref="O2442:O2505" si="1565">M2442/H2442</f>
        <v>4.9004980213125222</v>
      </c>
      <c r="P2442" s="33">
        <f t="shared" ref="P2442:P2505" si="1566">(H2442*$C$5*N2442)/(H2442*$C$5+$F$7*1000*$C$4)</f>
        <v>0.68906656450519643</v>
      </c>
      <c r="Q2442" s="31">
        <f t="shared" ref="Q2442:Q2505" si="1567">((H2442^3)*($C$5^3)*O2442+3*(H2442^2)*($C$5^2)*O2442*$F$7*1000*$C$4+3*H2442*$C$5*O2442*(($F$7*1000)^2)*($C$4^2)+O2442*(($F$7*1000)^3)*($C$4^3)-3*N2442*(($F$7*1000)^3)*($C$4^3)-3*(($F$7*1000)^2)*($C$4^2)*H2442*$C$5*N2442-$F$7*1000*$C$4*(H2442^2)*($C$5^2)*N2442)/(3*(($F$7*1000)^2)*($C$4^2)*H2442*$C$5+(($F$7*1000)^3)*($C$4^3)+3*(H2442^2)*($C$5^2)*$F$7*1000*$C$4+(H2442^3)*($C$5^3))</f>
        <v>4.7497336302305788</v>
      </c>
      <c r="R2442" s="31">
        <f t="shared" ref="R2442:R2505" si="1568">($F$7*1000*$C$4*H2442*$C$5*N2442)/((H2442^2)*($C$5^2)+2*$F$7*1000*$C$4*H2442*$C$5+(($F$7*1000)^2)*($C$4^2))</f>
        <v>0.10772230734519922</v>
      </c>
      <c r="S2442" s="31">
        <f t="shared" ref="S2442:S2505" si="1569">(N2442*$F$7*1000*$C$4*(3*(($F$7*1000)^2)*($C$4^2)+3*$F$7*1000*$C$4*H2442*$C$5+(H2442^2)*($C$5^2)))/(3*(($F$7*1000)^2)*($C$4^2)*H2442*$C$5+(($F$7*1000)^3)*($C$4^3)+3*(H2442^2)*($C$5^2)*$F$7*1000*$C$4+(H2442^3)*($C$5^3))</f>
        <v>0.15076439108194228</v>
      </c>
      <c r="T2442" s="31">
        <f t="shared" ref="T2442:T2505" si="1570">((($F$7*1000)^2)*($C$4^2)*H2442*$C$5*N2442)/(3*(($F$7*1000)^2)*($C$4^2)*H2442*$C$5+(($F$7*1000)^3)*($C$4^3)+3*(H2442^2)*($C$5^2)*$F$7*1000*$C$4+(H2442^3)*($C$5^3))</f>
        <v>1.6840311368330873E-2</v>
      </c>
      <c r="U2442" s="31">
        <f t="shared" ref="U2442:U2505" si="1571">((($F$7*1000)^3)*($C$4^3)*N2442)/(3*(($F$7*1000)^2)*($C$4^2)*H2442*$C$5+(($F$7*1000)^3)*($C$4^3)+3*(H2442^2)*($C$5^2)*$F$7*1000*$C$4+(H2442^3)*($C$5^3))</f>
        <v>3.1204870000271123E-3</v>
      </c>
      <c r="V2442" s="47">
        <f t="shared" si="1546"/>
        <v>6.8237659785951488E-4</v>
      </c>
      <c r="W2442" s="31">
        <f t="shared" ref="W2442:W2505" si="1572">($F$7*1000*$C$4)/(H2442*$C$5+$F$7*1000*$C$4)</f>
        <v>0.15633077106643858</v>
      </c>
      <c r="X2442" s="34">
        <f>(S2442*H2442*'Propiedades físicas'!$F$5*60*24*365)/(1000000)</f>
        <v>56865.743277294037</v>
      </c>
      <c r="Y2442" s="34">
        <f>(U2442*H2442*'Propiedades físicas'!$F$7*60*24*365)/(1000000)</f>
        <v>368.08298002835284</v>
      </c>
      <c r="Z2442" s="31">
        <f t="shared" si="1547"/>
        <v>1679.2552176991637</v>
      </c>
      <c r="AA2442" s="31">
        <f t="shared" si="1548"/>
        <v>11575.100856871921</v>
      </c>
      <c r="AB2442" s="31">
        <f t="shared" si="1548"/>
        <v>262.51926300025048</v>
      </c>
      <c r="AC2442" s="31">
        <f t="shared" si="1548"/>
        <v>367.41282106669337</v>
      </c>
      <c r="AD2442" s="31">
        <f t="shared" ref="AD2442:AD2473" si="1573">T2442*$H2442</f>
        <v>41.039838804622335</v>
      </c>
      <c r="AE2442" s="31">
        <f t="shared" si="1549"/>
        <v>7.6046268190660724</v>
      </c>
      <c r="AF2442" s="31">
        <f t="shared" si="1550"/>
        <v>13932.932624261715</v>
      </c>
      <c r="AG2442" s="31">
        <f t="shared" si="1551"/>
        <v>0.12052417556193737</v>
      </c>
      <c r="AH2442" s="31">
        <f t="shared" si="1552"/>
        <v>0.83077275753964019</v>
      </c>
      <c r="AI2442" s="31">
        <f t="shared" si="1552"/>
        <v>1.8841637297744483E-2</v>
      </c>
      <c r="AJ2442" s="31">
        <f t="shared" si="1552"/>
        <v>2.6370099603217022E-2</v>
      </c>
      <c r="AK2442" s="31">
        <f t="shared" ref="AK2442:AL2505" si="1574">AD2442/$AF2442</f>
        <v>2.9455276869105635E-3</v>
      </c>
      <c r="AL2442" s="31">
        <f t="shared" si="1553"/>
        <v>5.4580231055047039E-4</v>
      </c>
      <c r="AM2442" s="31">
        <f t="shared" si="1554"/>
        <v>1.0000000000000002</v>
      </c>
      <c r="AN2442" s="31">
        <f>(Z2442*'Propiedades físicas'!$F$4)/1000</f>
        <v>1476.7034533402905</v>
      </c>
      <c r="AO2442" s="31">
        <f>(AA2442*'Propiedades físicas'!$F$6)/1000</f>
        <v>370.86623145417633</v>
      </c>
      <c r="AP2442" s="31">
        <f>(AB2442*'Propiedades físicas'!$F$9)/1000</f>
        <v>161.96125930800451</v>
      </c>
      <c r="AQ2442" s="31">
        <f>(AC2442*'Propiedades físicas'!$F$5)/1000</f>
        <v>108.19205341950921</v>
      </c>
      <c r="AR2442" s="31">
        <f>(AD2442*'Propiedades físicas'!$F$8)/1000</f>
        <v>14.549443653014706</v>
      </c>
      <c r="AS2442" s="31">
        <f>(AE2442*'Propiedades físicas'!$F$7)/1000</f>
        <v>0.70031008376779458</v>
      </c>
      <c r="AT2442" s="31">
        <f t="shared" si="1555"/>
        <v>2132.9727512587633</v>
      </c>
      <c r="AU2442" s="31">
        <f t="shared" si="1556"/>
        <v>0.69232176194882056</v>
      </c>
      <c r="AV2442" s="31">
        <f t="shared" si="1559"/>
        <v>0.17387293449262839</v>
      </c>
      <c r="AW2442" s="31">
        <f t="shared" si="1559"/>
        <v>7.5932174572986871E-2</v>
      </c>
      <c r="AX2442" s="31">
        <f t="shared" si="1559"/>
        <v>5.0723598487444441E-2</v>
      </c>
      <c r="AY2442" s="31">
        <f t="shared" si="1559"/>
        <v>6.8212046517839593E-3</v>
      </c>
      <c r="AZ2442" s="31">
        <f t="shared" si="1560"/>
        <v>3.2832584633559435E-4</v>
      </c>
      <c r="BA2442" s="31">
        <f t="shared" si="1557"/>
        <v>0.99999999999999978</v>
      </c>
      <c r="BB2442" s="34">
        <f>AU2442*'Propiedades físicas'!$C$4+'Diseño reactor'!AV2442*'Propiedades físicas'!$C$5+'Diseño reactor'!AW2442*'Propiedades físicas'!$C$8+'Diseño reactor'!AX2442*'Propiedades físicas'!$C$9+'Diseño reactor'!AY2442*'Propiedades físicas'!$C$7+'Diseño reactor'!AZ2442*'Propiedades físicas'!$C$6</f>
        <v>875.33322911698258</v>
      </c>
      <c r="BC2442" s="45">
        <f>AU2442*'Propiedades físicas'!$L$4+'Diseño reactor'!AV2442*'Propiedades físicas'!$L$5+'Diseño reactor'!AW2442*'Propiedades físicas'!$L$8+AX2442*'Propiedades físicas'!$L$9+'Diseño reactor'!AY2442*'Propiedades físicas'!$L$7+'Diseño reactor'!AZ2442*'Propiedades físicas'!$L$6</f>
        <v>2.1205643110652872</v>
      </c>
      <c r="BD2442" s="29">
        <f t="shared" ref="BD2442:BD2505" si="1575">((-$F$19)*V2442*($F$7*1000))/(H2442*(BB2442/1000)*BC2442)</f>
        <v>1.3757469861974816</v>
      </c>
      <c r="BE2442" s="58">
        <f t="shared" ref="BE2442:BE2505" si="1576">BD2442+$F$20+((BP2442*60)/(H2442*(BB2442/1000)*BC2442))</f>
        <v>41.164447220184378</v>
      </c>
      <c r="BF2442" s="30">
        <f>AU2442*'Propiedades físicas'!$I$4+'Diseño reactor'!AV2442*'Propiedades físicas'!$I$5+'Diseño reactor'!AW2442*'Propiedades físicas'!$I$8+'Diseño reactor'!AX2442*'Propiedades físicas'!$I$9+'Diseño reactor'!AY2442*'Propiedades físicas'!$I$7+'Diseño reactor'!AZ2442*'Propiedades físicas'!$I$6</f>
        <v>1.9992038276222996E-2</v>
      </c>
      <c r="BG2442" s="24">
        <f>AU2442*'Propiedades físicas'!$O$4+'Diseño reactor'!AV2442*'Propiedades físicas'!$O$5+'Diseño reactor'!AW2442*'Propiedades físicas'!$O$8+'Diseño reactor'!AX2442*'Propiedades físicas'!$O$9+'Diseño reactor'!AY2442*'Propiedades físicas'!$O$7+'Diseño reactor'!AZ2442*'Propiedades físicas'!$O$6</f>
        <v>0.15459887891871626</v>
      </c>
      <c r="BH2442" s="54">
        <f t="shared" ref="BH2442:BH2505" si="1577">(BB2442*($F$33^2)*$F$34)/BF2442</f>
        <v>41108.396829682024</v>
      </c>
      <c r="BI2442" s="34">
        <f t="shared" si="1558"/>
        <v>274.22192948953688</v>
      </c>
      <c r="BJ2442" s="27">
        <f t="shared" ref="BJ2442:BJ2505" si="1578">$F$43*(BH2442^$F$44)*(BI2442^$F$45)</f>
        <v>4797.8438616175599</v>
      </c>
      <c r="BK2442" s="34">
        <f t="shared" ref="BK2442:BK2505" si="1579">(BJ2442*BG2442)/$F$16</f>
        <v>570.5702171023994</v>
      </c>
      <c r="BL2442" s="27">
        <f t="shared" ref="BL2442:BL2505" si="1580">1/((1/BK2442)+(1/$F$61))</f>
        <v>105.73899459635703</v>
      </c>
      <c r="BM2442" s="34">
        <f t="shared" ref="BM2442:BM2505" si="1581">($F$33*($F$34^2))/9.8</f>
        <v>1.1054421768707483</v>
      </c>
      <c r="BN2442" s="45">
        <f t="shared" ref="BN2442:BN2505" si="1582">((((H2442/60)*(BB2442/1000)*BC2442*($F$20-$F$4)+(((-$F$19)*V2442*($F$7*1000))/60)))/(-BL2442*$F$46/1000))+$F$4</f>
        <v>2672.7309604319066</v>
      </c>
      <c r="BO2442" s="45">
        <f t="shared" ref="BO2442:BO2505" si="1583">((-$F$19)*V2442*($F$7*1000)/60)+BP2442</f>
        <v>110.40859062441029</v>
      </c>
      <c r="BP2442" s="66">
        <f t="shared" ref="BP2442:BP2505" si="1584">($F$35*($F$33^5)*($F$34^3)*BB2442)/1000</f>
        <v>6.6873477497640295</v>
      </c>
    </row>
    <row r="2443" spans="8:68">
      <c r="H2443" s="68">
        <v>2438</v>
      </c>
      <c r="I2443" s="31">
        <f>('Propiedades físicas'!$C$10*'Diseño reactor'!H2443)/1000</f>
        <v>2133.8479965403635</v>
      </c>
      <c r="J2443" s="31">
        <f t="shared" si="1561"/>
        <v>0.2136984455965556</v>
      </c>
      <c r="K2443" s="31">
        <f>(I2443*1000)/'Propiedades físicas'!$F$10</f>
        <v>13938.649871953254</v>
      </c>
      <c r="L2443" s="31">
        <f t="shared" si="1562"/>
        <v>1991.2356959933218</v>
      </c>
      <c r="M2443" s="31">
        <f t="shared" si="1563"/>
        <v>11947.414175959932</v>
      </c>
      <c r="N2443" s="31">
        <f t="shared" si="1564"/>
        <v>0.81674967021875378</v>
      </c>
      <c r="O2443" s="32">
        <f t="shared" si="1565"/>
        <v>4.9004980213125231</v>
      </c>
      <c r="P2443" s="33">
        <f t="shared" si="1566"/>
        <v>0.68911075204220107</v>
      </c>
      <c r="Q2443" s="31">
        <f t="shared" si="1567"/>
        <v>4.7497948697381176</v>
      </c>
      <c r="R2443" s="31">
        <f t="shared" si="1568"/>
        <v>0.10769193316103721</v>
      </c>
      <c r="S2443" s="31">
        <f t="shared" si="1569"/>
        <v>0.150703151574406</v>
      </c>
      <c r="T2443" s="31">
        <f t="shared" si="1570"/>
        <v>1.6829736633177755E-2</v>
      </c>
      <c r="U2443" s="31">
        <f t="shared" si="1571"/>
        <v>3.1172483823377587E-3</v>
      </c>
      <c r="V2443" s="47">
        <f t="shared" ref="V2443:V2506" si="1585">$C$4*P2443/$C$5</f>
        <v>6.82420356391306E-4</v>
      </c>
      <c r="W2443" s="31">
        <f t="shared" si="1572"/>
        <v>0.15627666937700338</v>
      </c>
      <c r="X2443" s="34">
        <f>(S2443*H2443*'Propiedades físicas'!$F$5*60*24*365)/(1000000)</f>
        <v>56865.969629059553</v>
      </c>
      <c r="Y2443" s="34">
        <f>(U2443*H2443*'Propiedades físicas'!$F$7*60*24*365)/(1000000)</f>
        <v>367.85184534544624</v>
      </c>
      <c r="Z2443" s="31">
        <f t="shared" ref="Z2443:Z2506" si="1586">P2443*$H2443</f>
        <v>1680.0520134788862</v>
      </c>
      <c r="AA2443" s="31">
        <f t="shared" ref="AA2443:AA2474" si="1587">Q2443*$H2443</f>
        <v>11579.999892421531</v>
      </c>
      <c r="AB2443" s="31">
        <f t="shared" ref="AB2443:AB2474" si="1588">R2443*$H2443</f>
        <v>262.55293304660876</v>
      </c>
      <c r="AC2443" s="31">
        <f t="shared" ref="AC2443:AC2474" si="1589">S2443*$H2443</f>
        <v>367.41428353840183</v>
      </c>
      <c r="AD2443" s="31">
        <f t="shared" si="1573"/>
        <v>41.030897911687369</v>
      </c>
      <c r="AE2443" s="31">
        <f t="shared" ref="AE2443:AE2505" si="1590">U2443*$H2443</f>
        <v>7.5998515561394555</v>
      </c>
      <c r="AF2443" s="31">
        <f t="shared" ref="AF2443:AF2506" si="1591">Z2443+AA2443+AB2443+AC2443+AD2443+AE2443</f>
        <v>13938.649871953254</v>
      </c>
      <c r="AG2443" s="31">
        <f t="shared" ref="AG2443:AG2506" si="1592">Z2443/AF2443</f>
        <v>0.1205319043747138</v>
      </c>
      <c r="AH2443" s="31">
        <f t="shared" ref="AH2443:AL2506" si="1593">AA2443/$AF2443</f>
        <v>0.83078346890126742</v>
      </c>
      <c r="AI2443" s="31">
        <f t="shared" si="1593"/>
        <v>1.8836324569347737E-2</v>
      </c>
      <c r="AJ2443" s="31">
        <f t="shared" si="1593"/>
        <v>2.6359388241589805E-2</v>
      </c>
      <c r="AK2443" s="31">
        <f t="shared" si="1574"/>
        <v>2.943678067001881E-3</v>
      </c>
      <c r="AL2443" s="31">
        <f t="shared" si="1574"/>
        <v>5.4523584607943604E-4</v>
      </c>
      <c r="AM2443" s="31">
        <f t="shared" ref="AM2443:AM2506" si="1594">AG2443+AH2443+AI2443+AJ2443+AK2443+AL2443</f>
        <v>1</v>
      </c>
      <c r="AN2443" s="31">
        <f>(Z2443*'Propiedades físicas'!$F$4)/1000</f>
        <v>1477.4041396130631</v>
      </c>
      <c r="AO2443" s="31">
        <f>(AA2443*'Propiedades físicas'!$F$6)/1000</f>
        <v>371.02319655318581</v>
      </c>
      <c r="AP2443" s="31">
        <f>(AB2443*'Propiedades físicas'!$F$9)/1000</f>
        <v>161.98203204310525</v>
      </c>
      <c r="AQ2443" s="31">
        <f>(AC2443*'Propiedades físicas'!$F$5)/1000</f>
        <v>108.19248407355319</v>
      </c>
      <c r="AR2443" s="31">
        <f>(AD2443*'Propiedades físicas'!$F$8)/1000</f>
        <v>14.5462739276514</v>
      </c>
      <c r="AS2443" s="31">
        <f>(AE2443*'Propiedades físicas'!$F$7)/1000</f>
        <v>0.6998703298048824</v>
      </c>
      <c r="AT2443" s="31">
        <f t="shared" ref="AT2443:AT2506" si="1595">AN2443+AO2443+AP2443+AQ2443+AR2443+AS2443</f>
        <v>2133.8479965403635</v>
      </c>
      <c r="AU2443" s="31">
        <f t="shared" ref="AU2443:AU2506" si="1596">AN2443/$AT2443</f>
        <v>0.69236615823076353</v>
      </c>
      <c r="AV2443" s="31">
        <f t="shared" si="1559"/>
        <v>0.17387517628000249</v>
      </c>
      <c r="AW2443" s="31">
        <f t="shared" si="1559"/>
        <v>7.5910764171454065E-2</v>
      </c>
      <c r="AX2443" s="31">
        <f t="shared" si="1559"/>
        <v>5.0702994894185116E-2</v>
      </c>
      <c r="AY2443" s="31">
        <f t="shared" ref="AY2443:AZ2506" si="1597">AR2443/$AT2443</f>
        <v>6.8169213323701922E-3</v>
      </c>
      <c r="AZ2443" s="31">
        <f t="shared" si="1560"/>
        <v>3.2798509122467558E-4</v>
      </c>
      <c r="BA2443" s="31">
        <f t="shared" ref="BA2443:BA2506" si="1598">AU2443+AV2443+AW2443+AX2443+AY2443+AZ2443</f>
        <v>1</v>
      </c>
      <c r="BB2443" s="34">
        <f>AU2443*'Propiedades físicas'!$C$4+'Diseño reactor'!AV2443*'Propiedades físicas'!$C$5+'Diseño reactor'!AW2443*'Propiedades físicas'!$C$8+'Diseño reactor'!AX2443*'Propiedades físicas'!$C$9+'Diseño reactor'!AY2443*'Propiedades físicas'!$C$7+'Diseño reactor'!AZ2443*'Propiedades físicas'!$C$6</f>
        <v>875.33311488630829</v>
      </c>
      <c r="BC2443" s="45">
        <f>AU2443*'Propiedades físicas'!$L$4+'Diseño reactor'!AV2443*'Propiedades físicas'!$L$5+'Diseño reactor'!AW2443*'Propiedades físicas'!$L$8+AX2443*'Propiedades físicas'!$L$9+'Diseño reactor'!AY2443*'Propiedades físicas'!$L$7+'Diseño reactor'!AZ2443*'Propiedades físicas'!$L$6</f>
        <v>2.1205958487900314</v>
      </c>
      <c r="BD2443" s="29">
        <f t="shared" si="1575"/>
        <v>1.3752506050987672</v>
      </c>
      <c r="BE2443" s="58">
        <f t="shared" si="1576"/>
        <v>41.163913138090997</v>
      </c>
      <c r="BF2443" s="30">
        <f>AU2443*'Propiedades físicas'!$I$4+'Diseño reactor'!AV2443*'Propiedades físicas'!$I$5+'Diseño reactor'!AW2443*'Propiedades físicas'!$I$8+'Diseño reactor'!AX2443*'Propiedades físicas'!$I$9+'Diseño reactor'!AY2443*'Propiedades físicas'!$I$7+'Diseño reactor'!AZ2443*'Propiedades físicas'!$I$6</f>
        <v>1.9992086299835083E-2</v>
      </c>
      <c r="BG2443" s="24">
        <f>AU2443*'Propiedades físicas'!$O$4+'Diseño reactor'!AV2443*'Propiedades físicas'!$O$5+'Diseño reactor'!AW2443*'Propiedades físicas'!$O$8+'Diseño reactor'!AX2443*'Propiedades físicas'!$O$9+'Diseño reactor'!AY2443*'Propiedades físicas'!$O$7+'Diseño reactor'!AZ2443*'Propiedades físicas'!$O$6</f>
        <v>0.15460041788818388</v>
      </c>
      <c r="BH2443" s="54">
        <f t="shared" si="1577"/>
        <v>41108.292717305631</v>
      </c>
      <c r="BI2443" s="34">
        <f t="shared" ref="BI2443:BI2506" si="1599">(BC2443*BF2443)/(BG2443/1000)</f>
        <v>274.22393674734434</v>
      </c>
      <c r="BJ2443" s="27">
        <f t="shared" si="1578"/>
        <v>4797.8474672554976</v>
      </c>
      <c r="BK2443" s="34">
        <f t="shared" si="1579"/>
        <v>570.57632569343423</v>
      </c>
      <c r="BL2443" s="27">
        <f t="shared" si="1580"/>
        <v>105.73920438859656</v>
      </c>
      <c r="BM2443" s="34">
        <f t="shared" si="1581"/>
        <v>1.1054421768707483</v>
      </c>
      <c r="BN2443" s="45">
        <f t="shared" si="1582"/>
        <v>2673.9318898301863</v>
      </c>
      <c r="BO2443" s="45">
        <f t="shared" si="1583"/>
        <v>110.41524104854605</v>
      </c>
      <c r="BP2443" s="66">
        <f t="shared" si="1584"/>
        <v>6.6873468770675331</v>
      </c>
    </row>
    <row r="2444" spans="8:68">
      <c r="H2444" s="68">
        <v>2439</v>
      </c>
      <c r="I2444" s="31">
        <f>('Propiedades físicas'!$C$10*'Diseño reactor'!H2444)/1000</f>
        <v>2134.7232418219633</v>
      </c>
      <c r="J2444" s="31">
        <f t="shared" si="1561"/>
        <v>0.2136108283576886</v>
      </c>
      <c r="K2444" s="31">
        <f>(I2444*1000)/'Propiedades físicas'!$F$10</f>
        <v>13944.367119644785</v>
      </c>
      <c r="L2444" s="31">
        <f t="shared" si="1562"/>
        <v>1992.0524456635405</v>
      </c>
      <c r="M2444" s="31">
        <f t="shared" si="1563"/>
        <v>11952.314673981244</v>
      </c>
      <c r="N2444" s="31">
        <f t="shared" si="1564"/>
        <v>0.81674967021875378</v>
      </c>
      <c r="O2444" s="32">
        <f t="shared" si="1565"/>
        <v>4.9004980213125231</v>
      </c>
      <c r="P2444" s="33">
        <f t="shared" si="1566"/>
        <v>0.68915490900565501</v>
      </c>
      <c r="Q2444" s="31">
        <f t="shared" si="1567"/>
        <v>4.7498560598582271</v>
      </c>
      <c r="R2444" s="31">
        <f t="shared" si="1568"/>
        <v>0.10766157521662666</v>
      </c>
      <c r="S2444" s="31">
        <f t="shared" si="1569"/>
        <v>0.15064196145429651</v>
      </c>
      <c r="T2444" s="31">
        <f t="shared" si="1570"/>
        <v>1.681917175174652E-2</v>
      </c>
      <c r="U2444" s="31">
        <f t="shared" si="1571"/>
        <v>3.1140142447256122E-3</v>
      </c>
      <c r="V2444" s="47">
        <f t="shared" si="1585"/>
        <v>6.8246408464637685E-4</v>
      </c>
      <c r="W2444" s="31">
        <f t="shared" si="1572"/>
        <v>0.15622260512076422</v>
      </c>
      <c r="X2444" s="34">
        <f>(S2444*H2444*'Propiedades físicas'!$F$5*60*24*365)/(1000000)</f>
        <v>56866.195667705877</v>
      </c>
      <c r="Y2444" s="34">
        <f>(U2444*H2444*'Propiedades físicas'!$F$7*60*24*365)/(1000000)</f>
        <v>367.6209260378514</v>
      </c>
      <c r="Z2444" s="31">
        <f t="shared" si="1586"/>
        <v>1680.8488230647927</v>
      </c>
      <c r="AA2444" s="31">
        <f t="shared" si="1587"/>
        <v>11584.898929994217</v>
      </c>
      <c r="AB2444" s="31">
        <f t="shared" si="1588"/>
        <v>262.58658195335244</v>
      </c>
      <c r="AC2444" s="31">
        <f t="shared" si="1589"/>
        <v>367.4157439870292</v>
      </c>
      <c r="AD2444" s="31">
        <f t="shared" si="1573"/>
        <v>41.021959902509764</v>
      </c>
      <c r="AE2444" s="31">
        <f t="shared" si="1590"/>
        <v>7.5950807428857683</v>
      </c>
      <c r="AF2444" s="31">
        <f t="shared" si="1591"/>
        <v>13944.367119644785</v>
      </c>
      <c r="AG2444" s="31">
        <f t="shared" si="1592"/>
        <v>0.12053962783989082</v>
      </c>
      <c r="AH2444" s="31">
        <f t="shared" si="1593"/>
        <v>0.83079417162457259</v>
      </c>
      <c r="AI2444" s="31">
        <f t="shared" si="1593"/>
        <v>1.8831014681435145E-2</v>
      </c>
      <c r="AJ2444" s="31">
        <f t="shared" si="1593"/>
        <v>2.6348685518284651E-2</v>
      </c>
      <c r="AK2444" s="31">
        <f t="shared" si="1574"/>
        <v>2.9418301706011559E-3</v>
      </c>
      <c r="AL2444" s="31">
        <f t="shared" si="1574"/>
        <v>5.4467016521573359E-4</v>
      </c>
      <c r="AM2444" s="31">
        <f t="shared" si="1594"/>
        <v>1</v>
      </c>
      <c r="AN2444" s="31">
        <f>(Z2444*'Propiedades físicas'!$F$4)/1000</f>
        <v>1478.1048380267173</v>
      </c>
      <c r="AO2444" s="31">
        <f>(AA2444*'Propiedades físicas'!$F$6)/1000</f>
        <v>371.1801617170147</v>
      </c>
      <c r="AP2444" s="31">
        <f>(AB2444*'Propiedades físicas'!$F$9)/1000</f>
        <v>162.00279173612077</v>
      </c>
      <c r="AQ2444" s="31">
        <f>(AC2444*'Propiedades físicas'!$F$5)/1000</f>
        <v>108.19291413186049</v>
      </c>
      <c r="AR2444" s="31">
        <f>(AD2444*'Propiedades físicas'!$F$8)/1000</f>
        <v>14.543105224637756</v>
      </c>
      <c r="AS2444" s="31">
        <f>(AE2444*'Propiedades físicas'!$F$7)/1000</f>
        <v>0.69943098561235051</v>
      </c>
      <c r="AT2444" s="31">
        <f t="shared" si="1595"/>
        <v>2134.7232418219633</v>
      </c>
      <c r="AU2444" s="31">
        <f t="shared" si="1596"/>
        <v>0.69241052379472423</v>
      </c>
      <c r="AV2444" s="31">
        <f t="shared" ref="AV2444:AZ2507" si="1600">AO2444/$AT2444</f>
        <v>0.17387741625945685</v>
      </c>
      <c r="AW2444" s="31">
        <f t="shared" si="1600"/>
        <v>7.5889365217129093E-2</v>
      </c>
      <c r="AX2444" s="31">
        <f t="shared" si="1600"/>
        <v>5.0682407916971477E-2</v>
      </c>
      <c r="AY2444" s="31">
        <f t="shared" si="1597"/>
        <v>6.8126420042278514E-3</v>
      </c>
      <c r="AZ2444" s="31">
        <f t="shared" si="1597"/>
        <v>3.2764480749054555E-4</v>
      </c>
      <c r="BA2444" s="31">
        <f t="shared" si="1598"/>
        <v>1</v>
      </c>
      <c r="BB2444" s="34">
        <f>AU2444*'Propiedades físicas'!$C$4+'Diseño reactor'!AV2444*'Propiedades físicas'!$C$5+'Diseño reactor'!AW2444*'Propiedades físicas'!$C$8+'Diseño reactor'!AX2444*'Propiedades físicas'!$C$9+'Diseño reactor'!AY2444*'Propiedades físicas'!$C$7+'Diseño reactor'!AZ2444*'Propiedades físicas'!$C$6</f>
        <v>875.33300080767003</v>
      </c>
      <c r="BC2444" s="45">
        <f>AU2444*'Propiedades físicas'!$L$4+'Diseño reactor'!AV2444*'Propiedades físicas'!$L$5+'Diseño reactor'!AW2444*'Propiedades físicas'!$L$8+AX2444*'Propiedades físicas'!$L$9+'Diseño reactor'!AY2444*'Propiedades físicas'!$L$7+'Diseño reactor'!AZ2444*'Propiedades físicas'!$L$6</f>
        <v>2.1206273638245712</v>
      </c>
      <c r="BD2444" s="29">
        <f t="shared" si="1575"/>
        <v>1.3747545825219285</v>
      </c>
      <c r="BE2444" s="58">
        <f t="shared" si="1576"/>
        <v>41.163379446422077</v>
      </c>
      <c r="BF2444" s="30">
        <f>AU2444*'Propiedades físicas'!$I$4+'Diseño reactor'!AV2444*'Propiedades físicas'!$I$5+'Diseño reactor'!AW2444*'Propiedades físicas'!$I$8+'Diseño reactor'!AX2444*'Propiedades físicas'!$I$9+'Diseño reactor'!AY2444*'Propiedades físicas'!$I$7+'Diseño reactor'!AZ2444*'Propiedades físicas'!$I$6</f>
        <v>1.9992134251827678E-2</v>
      </c>
      <c r="BG2444" s="24">
        <f>AU2444*'Propiedades físicas'!$O$4+'Diseño reactor'!AV2444*'Propiedades físicas'!$O$5+'Diseño reactor'!AW2444*'Propiedades físicas'!$O$8+'Diseño reactor'!AX2444*'Propiedades físicas'!$O$9+'Diseño reactor'!AY2444*'Propiedades físicas'!$O$7+'Diseño reactor'!AZ2444*'Propiedades físicas'!$O$6</f>
        <v>0.15460195579178709</v>
      </c>
      <c r="BH2444" s="54">
        <f t="shared" si="1577"/>
        <v>41108.188759834768</v>
      </c>
      <c r="BI2444" s="34">
        <f t="shared" si="1599"/>
        <v>274.22594195883028</v>
      </c>
      <c r="BJ2444" s="27">
        <f t="shared" si="1578"/>
        <v>4797.8510729087802</v>
      </c>
      <c r="BK2444" s="34">
        <f t="shared" si="1579"/>
        <v>570.58243036109343</v>
      </c>
      <c r="BL2444" s="27">
        <f t="shared" si="1580"/>
        <v>105.73941404243639</v>
      </c>
      <c r="BM2444" s="34">
        <f t="shared" si="1581"/>
        <v>1.1054421768707483</v>
      </c>
      <c r="BN2444" s="45">
        <f t="shared" si="1582"/>
        <v>2675.1328338535536</v>
      </c>
      <c r="BO2444" s="45">
        <f t="shared" si="1583"/>
        <v>110.42188687178185</v>
      </c>
      <c r="BP2444" s="66">
        <f t="shared" si="1584"/>
        <v>6.6873460055325564</v>
      </c>
    </row>
    <row r="2445" spans="8:68">
      <c r="H2445" s="68">
        <v>2440</v>
      </c>
      <c r="I2445" s="31">
        <f>('Propiedades físicas'!$C$10*'Diseño reactor'!H2445)/1000</f>
        <v>2135.5984871035635</v>
      </c>
      <c r="J2445" s="31">
        <f t="shared" si="1561"/>
        <v>0.21352328293623052</v>
      </c>
      <c r="K2445" s="31">
        <f>(I2445*1000)/'Propiedades físicas'!$F$10</f>
        <v>13950.084367336318</v>
      </c>
      <c r="L2445" s="31">
        <f t="shared" si="1562"/>
        <v>1992.8691953337595</v>
      </c>
      <c r="M2445" s="31">
        <f t="shared" si="1563"/>
        <v>11957.215172002558</v>
      </c>
      <c r="N2445" s="31">
        <f t="shared" si="1564"/>
        <v>0.81674967021875389</v>
      </c>
      <c r="O2445" s="32">
        <f t="shared" si="1565"/>
        <v>4.900498021312524</v>
      </c>
      <c r="P2445" s="33">
        <f t="shared" si="1566"/>
        <v>0.68919903542727856</v>
      </c>
      <c r="Q2445" s="31">
        <f t="shared" si="1567"/>
        <v>4.7499172006501986</v>
      </c>
      <c r="R2445" s="31">
        <f t="shared" si="1568"/>
        <v>0.10763123350007248</v>
      </c>
      <c r="S2445" s="31">
        <f t="shared" si="1569"/>
        <v>0.15058082066232478</v>
      </c>
      <c r="T2445" s="31">
        <f t="shared" si="1570"/>
        <v>1.6808616711956308E-2</v>
      </c>
      <c r="U2445" s="31">
        <f t="shared" si="1571"/>
        <v>3.1107845794465694E-3</v>
      </c>
      <c r="V2445" s="47">
        <f t="shared" si="1585"/>
        <v>6.8250778265613993E-4</v>
      </c>
      <c r="W2445" s="31">
        <f t="shared" si="1572"/>
        <v>0.15616857825888422</v>
      </c>
      <c r="X2445" s="34">
        <f>(S2445*H2445*'Propiedades físicas'!$F$5*60*24*365)/(1000000)</f>
        <v>56866.421393774232</v>
      </c>
      <c r="Y2445" s="34">
        <f>(U2445*H2445*'Propiedades físicas'!$F$7*60*24*365)/(1000000)</f>
        <v>367.39022184151429</v>
      </c>
      <c r="Z2445" s="31">
        <f t="shared" si="1586"/>
        <v>1681.6456464425596</v>
      </c>
      <c r="AA2445" s="31">
        <f t="shared" si="1587"/>
        <v>11589.797969586485</v>
      </c>
      <c r="AB2445" s="31">
        <f t="shared" si="1588"/>
        <v>262.62020974017685</v>
      </c>
      <c r="AC2445" s="31">
        <f t="shared" si="1589"/>
        <v>367.41720241607248</v>
      </c>
      <c r="AD2445" s="31">
        <f t="shared" si="1573"/>
        <v>41.013024777173392</v>
      </c>
      <c r="AE2445" s="31">
        <f t="shared" si="1590"/>
        <v>7.5903143738496297</v>
      </c>
      <c r="AF2445" s="31">
        <f t="shared" si="1591"/>
        <v>13950.084367336316</v>
      </c>
      <c r="AG2445" s="31">
        <f t="shared" si="1592"/>
        <v>0.12054734596301654</v>
      </c>
      <c r="AH2445" s="31">
        <f t="shared" si="1593"/>
        <v>0.83080486571992584</v>
      </c>
      <c r="AI2445" s="31">
        <f t="shared" si="1593"/>
        <v>1.882570763192614E-2</v>
      </c>
      <c r="AJ2445" s="31">
        <f t="shared" si="1593"/>
        <v>2.6337991422931341E-2</v>
      </c>
      <c r="AK2445" s="31">
        <f t="shared" si="1574"/>
        <v>2.9399839955953312E-3</v>
      </c>
      <c r="AL2445" s="31">
        <f t="shared" si="1574"/>
        <v>5.4410526660484662E-4</v>
      </c>
      <c r="AM2445" s="31">
        <f t="shared" si="1594"/>
        <v>1</v>
      </c>
      <c r="AN2445" s="31">
        <f>(Z2445*'Propiedades físicas'!$F$4)/1000</f>
        <v>1478.805548568658</v>
      </c>
      <c r="AO2445" s="31">
        <f>(AA2445*'Propiedades físicas'!$F$6)/1000</f>
        <v>371.33712694555095</v>
      </c>
      <c r="AP2445" s="31">
        <f>(AB2445*'Propiedades físicas'!$F$9)/1000</f>
        <v>162.02353839920207</v>
      </c>
      <c r="AQ2445" s="31">
        <f>(AC2445*'Propiedades físicas'!$F$5)/1000</f>
        <v>108.19334359546087</v>
      </c>
      <c r="AR2445" s="31">
        <f>(AD2445*'Propiedades físicas'!$F$8)/1000</f>
        <v>14.539937544003505</v>
      </c>
      <c r="AS2445" s="31">
        <f>(AE2445*'Propiedades físicas'!$F$7)/1000</f>
        <v>0.69899205068781245</v>
      </c>
      <c r="AT2445" s="31">
        <f t="shared" si="1595"/>
        <v>2135.598487103563</v>
      </c>
      <c r="AU2445" s="31">
        <f t="shared" si="1596"/>
        <v>0.69245485867257284</v>
      </c>
      <c r="AV2445" s="31">
        <f t="shared" si="1600"/>
        <v>0.17387965443316192</v>
      </c>
      <c r="AW2445" s="31">
        <f t="shared" si="1600"/>
        <v>7.5867977701627273E-2</v>
      </c>
      <c r="AX2445" s="31">
        <f t="shared" si="1600"/>
        <v>5.0661837535856138E-2</v>
      </c>
      <c r="AY2445" s="31">
        <f t="shared" si="1597"/>
        <v>6.808366662463556E-3</v>
      </c>
      <c r="AZ2445" s="31">
        <f t="shared" si="1597"/>
        <v>3.2730499431839866E-4</v>
      </c>
      <c r="BA2445" s="31">
        <f t="shared" si="1598"/>
        <v>1</v>
      </c>
      <c r="BB2445" s="34">
        <f>AU2445*'Propiedades físicas'!$C$4+'Diseño reactor'!AV2445*'Propiedades físicas'!$C$5+'Diseño reactor'!AW2445*'Propiedades físicas'!$C$8+'Diseño reactor'!AX2445*'Propiedades físicas'!$C$9+'Diseño reactor'!AY2445*'Propiedades físicas'!$C$7+'Diseño reactor'!AZ2445*'Propiedades físicas'!$C$6</f>
        <v>875.33288688081939</v>
      </c>
      <c r="BC2445" s="45">
        <f>AU2445*'Propiedades físicas'!$L$4+'Diseño reactor'!AV2445*'Propiedades físicas'!$L$5+'Diseño reactor'!AW2445*'Propiedades físicas'!$L$8+AX2445*'Propiedades físicas'!$L$9+'Diseño reactor'!AY2445*'Propiedades físicas'!$L$7+'Diseño reactor'!AZ2445*'Propiedades físicas'!$L$6</f>
        <v>2.1206588561932427</v>
      </c>
      <c r="BD2445" s="29">
        <f t="shared" si="1575"/>
        <v>1.3742589180782985</v>
      </c>
      <c r="BE2445" s="58">
        <f t="shared" si="1576"/>
        <v>41.162846144748642</v>
      </c>
      <c r="BF2445" s="30">
        <f>AU2445*'Propiedades físicas'!$I$4+'Diseño reactor'!AV2445*'Propiedades físicas'!$I$5+'Diseño reactor'!AW2445*'Propiedades físicas'!$I$8+'Diseño reactor'!AX2445*'Propiedades físicas'!$I$9+'Diseño reactor'!AY2445*'Propiedades físicas'!$I$7+'Diseño reactor'!AZ2445*'Propiedades físicas'!$I$6</f>
        <v>1.9992182132319587E-2</v>
      </c>
      <c r="BG2445" s="24">
        <f>AU2445*'Propiedades físicas'!$O$4+'Diseño reactor'!AV2445*'Propiedades físicas'!$O$5+'Diseño reactor'!AW2445*'Propiedades físicas'!$O$8+'Diseño reactor'!AX2445*'Propiedades físicas'!$O$9+'Diseño reactor'!AY2445*'Propiedades físicas'!$O$7+'Diseño reactor'!AZ2445*'Propiedades físicas'!$O$6</f>
        <v>0.15460349263061501</v>
      </c>
      <c r="BH2445" s="54">
        <f t="shared" si="1577"/>
        <v>41108.084957011262</v>
      </c>
      <c r="BI2445" s="34">
        <f t="shared" si="1599"/>
        <v>274.22794512687705</v>
      </c>
      <c r="BJ2445" s="27">
        <f t="shared" si="1578"/>
        <v>4797.8546785744811</v>
      </c>
      <c r="BK2445" s="34">
        <f t="shared" si="1579"/>
        <v>570.58853110903965</v>
      </c>
      <c r="BL2445" s="27">
        <f t="shared" si="1580"/>
        <v>105.73962355800948</v>
      </c>
      <c r="BM2445" s="34">
        <f t="shared" si="1581"/>
        <v>1.1054421768707483</v>
      </c>
      <c r="BN2445" s="45">
        <f t="shared" si="1582"/>
        <v>2676.3337924864145</v>
      </c>
      <c r="BO2445" s="45">
        <f t="shared" si="1583"/>
        <v>110.42852809889048</v>
      </c>
      <c r="BP2445" s="66">
        <f t="shared" si="1584"/>
        <v>6.6873451351572042</v>
      </c>
    </row>
    <row r="2446" spans="8:68">
      <c r="H2446" s="68">
        <v>2441</v>
      </c>
      <c r="I2446" s="31">
        <f>('Propiedades físicas'!$C$10*'Diseño reactor'!H2446)/1000</f>
        <v>2136.4737323851627</v>
      </c>
      <c r="J2446" s="31">
        <f t="shared" si="1561"/>
        <v>0.21343580924391747</v>
      </c>
      <c r="K2446" s="31">
        <f>(I2446*1000)/'Propiedades físicas'!$F$10</f>
        <v>13955.801615027845</v>
      </c>
      <c r="L2446" s="31">
        <f t="shared" si="1562"/>
        <v>1993.6859450039778</v>
      </c>
      <c r="M2446" s="31">
        <f t="shared" si="1563"/>
        <v>11962.115670023866</v>
      </c>
      <c r="N2446" s="31">
        <f t="shared" si="1564"/>
        <v>0.81674967021875378</v>
      </c>
      <c r="O2446" s="32">
        <f t="shared" si="1565"/>
        <v>4.9004980213125222</v>
      </c>
      <c r="P2446" s="33">
        <f t="shared" si="1566"/>
        <v>0.68924313133874759</v>
      </c>
      <c r="Q2446" s="31">
        <f t="shared" si="1567"/>
        <v>4.7499782921732256</v>
      </c>
      <c r="R2446" s="31">
        <f t="shared" si="1568"/>
        <v>0.10760090799948926</v>
      </c>
      <c r="S2446" s="31">
        <f t="shared" si="1569"/>
        <v>0.15051972913929595</v>
      </c>
      <c r="T2446" s="31">
        <f t="shared" si="1570"/>
        <v>1.6798071501744487E-2</v>
      </c>
      <c r="U2446" s="31">
        <f t="shared" si="1571"/>
        <v>3.1075593787725847E-3</v>
      </c>
      <c r="V2446" s="47">
        <f t="shared" si="1585"/>
        <v>6.825514504519637E-4</v>
      </c>
      <c r="W2446" s="31">
        <f t="shared" si="1572"/>
        <v>0.15611458875258027</v>
      </c>
      <c r="X2446" s="34">
        <f>(S2446*H2446*'Propiedades físicas'!$F$5*60*24*365)/(1000000)</f>
        <v>56866.646807804747</v>
      </c>
      <c r="Y2446" s="34">
        <f>(U2446*H2446*'Propiedades físicas'!$F$7*60*24*365)/(1000000)</f>
        <v>367.1597324927784</v>
      </c>
      <c r="Z2446" s="31">
        <f t="shared" si="1586"/>
        <v>1682.442483597883</v>
      </c>
      <c r="AA2446" s="31">
        <f t="shared" si="1587"/>
        <v>11594.697011194843</v>
      </c>
      <c r="AB2446" s="31">
        <f t="shared" si="1588"/>
        <v>262.65381642675328</v>
      </c>
      <c r="AC2446" s="31">
        <f t="shared" si="1589"/>
        <v>367.41865882902141</v>
      </c>
      <c r="AD2446" s="31">
        <f t="shared" si="1573"/>
        <v>41.004092535758296</v>
      </c>
      <c r="AE2446" s="31">
        <f t="shared" si="1590"/>
        <v>7.5855524435838788</v>
      </c>
      <c r="AF2446" s="31">
        <f t="shared" si="1591"/>
        <v>13955.801615027844</v>
      </c>
      <c r="AG2446" s="31">
        <f t="shared" si="1592"/>
        <v>0.12055505874963143</v>
      </c>
      <c r="AH2446" s="31">
        <f t="shared" si="1593"/>
        <v>0.83081555119768091</v>
      </c>
      <c r="AI2446" s="31">
        <f t="shared" si="1593"/>
        <v>1.8820403418741867E-2</v>
      </c>
      <c r="AJ2446" s="31">
        <f t="shared" si="1593"/>
        <v>2.6327305945176148E-2</v>
      </c>
      <c r="AK2446" s="31">
        <f t="shared" si="1574"/>
        <v>2.938139539874542E-3</v>
      </c>
      <c r="AL2446" s="31">
        <f t="shared" si="1574"/>
        <v>5.4354114889506797E-4</v>
      </c>
      <c r="AM2446" s="31">
        <f t="shared" si="1594"/>
        <v>1</v>
      </c>
      <c r="AN2446" s="31">
        <f>(Z2446*'Propiedades físicas'!$F$4)/1000</f>
        <v>1479.5062712263064</v>
      </c>
      <c r="AO2446" s="31">
        <f>(AA2446*'Propiedades físicas'!$F$6)/1000</f>
        <v>371.49409223868281</v>
      </c>
      <c r="AP2446" s="31">
        <f>(AB2446*'Propiedades físicas'!$F$9)/1000</f>
        <v>162.04427204448541</v>
      </c>
      <c r="AQ2446" s="31">
        <f>(AC2446*'Propiedades físicas'!$F$5)/1000</f>
        <v>108.19377246538194</v>
      </c>
      <c r="AR2446" s="31">
        <f>(AD2446*'Propiedades físicas'!$F$8)/1000</f>
        <v>14.536770885777027</v>
      </c>
      <c r="AS2446" s="31">
        <f>(AE2446*'Propiedades físicas'!$F$7)/1000</f>
        <v>0.69855352452963937</v>
      </c>
      <c r="AT2446" s="31">
        <f t="shared" si="1595"/>
        <v>2136.4737323851632</v>
      </c>
      <c r="AU2446" s="31">
        <f t="shared" si="1596"/>
        <v>0.69249916289613489</v>
      </c>
      <c r="AV2446" s="31">
        <f t="shared" si="1600"/>
        <v>0.17388189080328459</v>
      </c>
      <c r="AW2446" s="31">
        <f t="shared" si="1600"/>
        <v>7.5846601616570725E-2</v>
      </c>
      <c r="AX2446" s="31">
        <f t="shared" si="1600"/>
        <v>5.0641283730923393E-2</v>
      </c>
      <c r="AY2446" s="31">
        <f t="shared" si="1597"/>
        <v>6.8040953021913124E-3</v>
      </c>
      <c r="AZ2446" s="31">
        <f t="shared" si="1597"/>
        <v>3.2696565089511908E-4</v>
      </c>
      <c r="BA2446" s="31">
        <f t="shared" si="1598"/>
        <v>0.99999999999999989</v>
      </c>
      <c r="BB2446" s="34">
        <f>AU2446*'Propiedades físicas'!$C$4+'Diseño reactor'!AV2446*'Propiedades físicas'!$C$5+'Diseño reactor'!AW2446*'Propiedades físicas'!$C$8+'Diseño reactor'!AX2446*'Propiedades físicas'!$C$9+'Diseño reactor'!AY2446*'Propiedades físicas'!$C$7+'Diseño reactor'!AZ2446*'Propiedades físicas'!$C$6</f>
        <v>875.33277310550761</v>
      </c>
      <c r="BC2446" s="45">
        <f>AU2446*'Propiedades físicas'!$L$4+'Diseño reactor'!AV2446*'Propiedades físicas'!$L$5+'Diseño reactor'!AW2446*'Propiedades físicas'!$L$8+AX2446*'Propiedades físicas'!$L$9+'Diseño reactor'!AY2446*'Propiedades físicas'!$L$7+'Diseño reactor'!AZ2446*'Propiedades físicas'!$L$6</f>
        <v>2.1206903259203482</v>
      </c>
      <c r="BD2446" s="29">
        <f t="shared" si="1575"/>
        <v>1.3737636113797713</v>
      </c>
      <c r="BE2446" s="58">
        <f t="shared" si="1576"/>
        <v>41.162313232642312</v>
      </c>
      <c r="BF2446" s="30">
        <f>AU2446*'Propiedades físicas'!$I$4+'Diseño reactor'!AV2446*'Propiedades físicas'!$I$5+'Diseño reactor'!AW2446*'Propiedades físicas'!$I$8+'Diseño reactor'!AX2446*'Propiedades físicas'!$I$9+'Diseño reactor'!AY2446*'Propiedades físicas'!$I$7+'Diseño reactor'!AZ2446*'Propiedades físicas'!$I$6</f>
        <v>1.9992229941429362E-2</v>
      </c>
      <c r="BG2446" s="24">
        <f>AU2446*'Propiedades físicas'!$O$4+'Diseño reactor'!AV2446*'Propiedades físicas'!$O$5+'Diseño reactor'!AW2446*'Propiedades físicas'!$O$8+'Diseño reactor'!AX2446*'Propiedades físicas'!$O$9+'Diseño reactor'!AY2446*'Propiedades físicas'!$O$7+'Diseño reactor'!AZ2446*'Propiedades físicas'!$O$6</f>
        <v>0.15460502840575516</v>
      </c>
      <c r="BH2446" s="54">
        <f t="shared" si="1577"/>
        <v>41107.981308577415</v>
      </c>
      <c r="BI2446" s="34">
        <f t="shared" si="1599"/>
        <v>274.22994625436218</v>
      </c>
      <c r="BJ2446" s="27">
        <f t="shared" si="1578"/>
        <v>4797.8582842496935</v>
      </c>
      <c r="BK2446" s="34">
        <f t="shared" si="1579"/>
        <v>570.5946279409319</v>
      </c>
      <c r="BL2446" s="27">
        <f t="shared" si="1580"/>
        <v>105.7398329354486</v>
      </c>
      <c r="BM2446" s="34">
        <f t="shared" si="1581"/>
        <v>1.1054421768707483</v>
      </c>
      <c r="BN2446" s="45">
        <f t="shared" si="1582"/>
        <v>2677.5347657132006</v>
      </c>
      <c r="BO2446" s="45">
        <f t="shared" si="1583"/>
        <v>110.43516473463806</v>
      </c>
      <c r="BP2446" s="66">
        <f t="shared" si="1584"/>
        <v>6.687344265939573</v>
      </c>
    </row>
    <row r="2447" spans="8:68">
      <c r="H2447" s="68">
        <v>2442</v>
      </c>
      <c r="I2447" s="31">
        <f>('Propiedades físicas'!$C$10*'Diseño reactor'!H2447)/1000</f>
        <v>2137.3489776667625</v>
      </c>
      <c r="J2447" s="31">
        <f t="shared" si="1561"/>
        <v>0.21334840719263004</v>
      </c>
      <c r="K2447" s="31">
        <f>(I2447*1000)/'Propiedades físicas'!$F$10</f>
        <v>13961.518862719378</v>
      </c>
      <c r="L2447" s="31">
        <f t="shared" si="1562"/>
        <v>1994.5026946741968</v>
      </c>
      <c r="M2447" s="31">
        <f t="shared" si="1563"/>
        <v>11967.01616804518</v>
      </c>
      <c r="N2447" s="31">
        <f t="shared" si="1564"/>
        <v>0.81674967021875378</v>
      </c>
      <c r="O2447" s="32">
        <f t="shared" si="1565"/>
        <v>4.9004980213125222</v>
      </c>
      <c r="P2447" s="33">
        <f t="shared" si="1566"/>
        <v>0.68928719677169448</v>
      </c>
      <c r="Q2447" s="31">
        <f t="shared" si="1567"/>
        <v>4.750039334486412</v>
      </c>
      <c r="R2447" s="31">
        <f t="shared" si="1568"/>
        <v>0.10757059870300115</v>
      </c>
      <c r="S2447" s="31">
        <f t="shared" si="1569"/>
        <v>0.15045868682610922</v>
      </c>
      <c r="T2447" s="31">
        <f t="shared" si="1570"/>
        <v>1.6787536109066591E-2</v>
      </c>
      <c r="U2447" s="31">
        <f t="shared" si="1571"/>
        <v>3.1043386349916325E-3</v>
      </c>
      <c r="V2447" s="47">
        <f t="shared" si="1585"/>
        <v>6.8259508806517324E-4</v>
      </c>
      <c r="W2447" s="31">
        <f t="shared" si="1572"/>
        <v>0.15606063656312283</v>
      </c>
      <c r="X2447" s="34">
        <f>(S2447*H2447*'Propiedades físicas'!$F$5*60*24*365)/(1000000)</f>
        <v>56866.871910336456</v>
      </c>
      <c r="Y2447" s="34">
        <f>(U2447*H2447*'Propiedades físicas'!$F$7*60*24*365)/(1000000)</f>
        <v>366.92945772838544</v>
      </c>
      <c r="Z2447" s="31">
        <f t="shared" si="1586"/>
        <v>1683.2393345164778</v>
      </c>
      <c r="AA2447" s="31">
        <f t="shared" si="1587"/>
        <v>11599.596054815818</v>
      </c>
      <c r="AB2447" s="31">
        <f t="shared" si="1588"/>
        <v>262.68740203272881</v>
      </c>
      <c r="AC2447" s="31">
        <f t="shared" si="1589"/>
        <v>367.42011322935872</v>
      </c>
      <c r="AD2447" s="31">
        <f t="shared" si="1573"/>
        <v>40.995163178340619</v>
      </c>
      <c r="AE2447" s="31">
        <f t="shared" si="1590"/>
        <v>7.5807949466495668</v>
      </c>
      <c r="AF2447" s="31">
        <f t="shared" si="1591"/>
        <v>13961.518862719373</v>
      </c>
      <c r="AG2447" s="31">
        <f t="shared" si="1592"/>
        <v>0.12056276620526821</v>
      </c>
      <c r="AH2447" s="31">
        <f t="shared" si="1593"/>
        <v>0.83082622806817541</v>
      </c>
      <c r="AI2447" s="31">
        <f t="shared" si="1593"/>
        <v>1.8815102039805111E-2</v>
      </c>
      <c r="AJ2447" s="31">
        <f t="shared" si="1593"/>
        <v>2.6316629074681779E-2</v>
      </c>
      <c r="AK2447" s="31">
        <f t="shared" si="1574"/>
        <v>2.9362968013320959E-3</v>
      </c>
      <c r="AL2447" s="31">
        <f t="shared" si="1574"/>
        <v>5.4297781073749216E-4</v>
      </c>
      <c r="AM2447" s="31">
        <f t="shared" si="1594"/>
        <v>1</v>
      </c>
      <c r="AN2447" s="31">
        <f>(Z2447*'Propiedades físicas'!$F$4)/1000</f>
        <v>1480.2070059871003</v>
      </c>
      <c r="AO2447" s="31">
        <f>(AA2447*'Propiedades físicas'!$F$6)/1000</f>
        <v>371.65105759629881</v>
      </c>
      <c r="AP2447" s="31">
        <f>(AB2447*'Propiedades físicas'!$F$9)/1000</f>
        <v>162.06499268409203</v>
      </c>
      <c r="AQ2447" s="31">
        <f>(AC2447*'Propiedades físicas'!$F$5)/1000</f>
        <v>108.19420074264927</v>
      </c>
      <c r="AR2447" s="31">
        <f>(AD2447*'Propiedades físicas'!$F$8)/1000</f>
        <v>14.53360524998531</v>
      </c>
      <c r="AS2447" s="31">
        <f>(AE2447*'Propiedades físicas'!$F$7)/1000</f>
        <v>0.69811540663695859</v>
      </c>
      <c r="AT2447" s="31">
        <f t="shared" si="1595"/>
        <v>2137.3489776667625</v>
      </c>
      <c r="AU2447" s="31">
        <f t="shared" si="1596"/>
        <v>0.69254343649719219</v>
      </c>
      <c r="AV2447" s="31">
        <f t="shared" si="1600"/>
        <v>0.17388412537198852</v>
      </c>
      <c r="AW2447" s="31">
        <f t="shared" si="1600"/>
        <v>7.5825236953588324E-2</v>
      </c>
      <c r="AX2447" s="31">
        <f t="shared" si="1600"/>
        <v>5.0620746482289238E-2</v>
      </c>
      <c r="AY2447" s="31">
        <f t="shared" si="1597"/>
        <v>6.7998279185324823E-3</v>
      </c>
      <c r="AZ2447" s="31">
        <f t="shared" si="1597"/>
        <v>3.2662677640927709E-4</v>
      </c>
      <c r="BA2447" s="31">
        <f t="shared" si="1598"/>
        <v>1</v>
      </c>
      <c r="BB2447" s="34">
        <f>AU2447*'Propiedades físicas'!$C$4+'Diseño reactor'!AV2447*'Propiedades físicas'!$C$5+'Diseño reactor'!AW2447*'Propiedades físicas'!$C$8+'Diseño reactor'!AX2447*'Propiedades físicas'!$C$9+'Diseño reactor'!AY2447*'Propiedades físicas'!$C$7+'Diseño reactor'!AZ2447*'Propiedades físicas'!$C$6</f>
        <v>875.33265948148619</v>
      </c>
      <c r="BC2447" s="45">
        <f>AU2447*'Propiedades físicas'!$L$4+'Diseño reactor'!AV2447*'Propiedades físicas'!$L$5+'Diseño reactor'!AW2447*'Propiedades físicas'!$L$8+AX2447*'Propiedades físicas'!$L$9+'Diseño reactor'!AY2447*'Propiedades físicas'!$L$7+'Diseño reactor'!AZ2447*'Propiedades físicas'!$L$6</f>
        <v>2.1207217730301537</v>
      </c>
      <c r="BD2447" s="29">
        <f t="shared" si="1575"/>
        <v>1.3732686620388046</v>
      </c>
      <c r="BE2447" s="58">
        <f t="shared" si="1576"/>
        <v>41.161780709675355</v>
      </c>
      <c r="BF2447" s="30">
        <f>AU2447*'Propiedades físicas'!$I$4+'Diseño reactor'!AV2447*'Propiedades físicas'!$I$5+'Diseño reactor'!AW2447*'Propiedades físicas'!$I$8+'Diseño reactor'!AX2447*'Propiedades físicas'!$I$9+'Diseño reactor'!AY2447*'Propiedades físicas'!$I$7+'Diseño reactor'!AZ2447*'Propiedades físicas'!$I$6</f>
        <v>1.999227767927534E-2</v>
      </c>
      <c r="BG2447" s="24">
        <f>AU2447*'Propiedades físicas'!$O$4+'Diseño reactor'!AV2447*'Propiedades físicas'!$O$5+'Diseño reactor'!AW2447*'Propiedades físicas'!$O$8+'Diseño reactor'!AX2447*'Propiedades físicas'!$O$9+'Diseño reactor'!AY2447*'Propiedades físicas'!$O$7+'Diseño reactor'!AZ2447*'Propiedades físicas'!$O$6</f>
        <v>0.15460656311829377</v>
      </c>
      <c r="BH2447" s="54">
        <f t="shared" si="1577"/>
        <v>41107.877814276035</v>
      </c>
      <c r="BI2447" s="34">
        <f t="shared" si="1599"/>
        <v>274.2319453441574</v>
      </c>
      <c r="BJ2447" s="27">
        <f t="shared" si="1578"/>
        <v>4797.8618899314879</v>
      </c>
      <c r="BK2447" s="34">
        <f t="shared" si="1579"/>
        <v>570.60072086042214</v>
      </c>
      <c r="BL2447" s="27">
        <f t="shared" si="1580"/>
        <v>105.7400421748863</v>
      </c>
      <c r="BM2447" s="34">
        <f t="shared" si="1581"/>
        <v>1.1054421768707483</v>
      </c>
      <c r="BN2447" s="45">
        <f t="shared" si="1582"/>
        <v>2678.7357535183605</v>
      </c>
      <c r="BO2447" s="45">
        <f t="shared" si="1583"/>
        <v>110.44179678378411</v>
      </c>
      <c r="BP2447" s="66">
        <f t="shared" si="1584"/>
        <v>6.6873433978777674</v>
      </c>
    </row>
    <row r="2448" spans="8:68">
      <c r="H2448" s="68">
        <v>2443</v>
      </c>
      <c r="I2448" s="31">
        <f>('Propiedades físicas'!$C$10*'Diseño reactor'!H2448)/1000</f>
        <v>2138.2242229483627</v>
      </c>
      <c r="J2448" s="31">
        <f t="shared" si="1561"/>
        <v>0.21326107669439318</v>
      </c>
      <c r="K2448" s="31">
        <f>(I2448*1000)/'Propiedades físicas'!$F$10</f>
        <v>13967.23611041091</v>
      </c>
      <c r="L2448" s="31">
        <f t="shared" si="1562"/>
        <v>1995.3194443444156</v>
      </c>
      <c r="M2448" s="31">
        <f t="shared" si="1563"/>
        <v>11971.916666066492</v>
      </c>
      <c r="N2448" s="31">
        <f t="shared" si="1564"/>
        <v>0.81674967021875389</v>
      </c>
      <c r="O2448" s="32">
        <f t="shared" si="1565"/>
        <v>4.9004980213125222</v>
      </c>
      <c r="P2448" s="33">
        <f t="shared" si="1566"/>
        <v>0.68933123175770805</v>
      </c>
      <c r="Q2448" s="31">
        <f t="shared" si="1567"/>
        <v>4.7501003276487639</v>
      </c>
      <c r="R2448" s="31">
        <f t="shared" si="1568"/>
        <v>0.10754030559874195</v>
      </c>
      <c r="S2448" s="31">
        <f t="shared" si="1569"/>
        <v>0.15039769366375755</v>
      </c>
      <c r="T2448" s="31">
        <f t="shared" si="1570"/>
        <v>1.6777010521896299E-2</v>
      </c>
      <c r="U2448" s="31">
        <f t="shared" si="1571"/>
        <v>3.1011223404076669E-3</v>
      </c>
      <c r="V2448" s="47">
        <f t="shared" si="1585"/>
        <v>6.8263869552705073E-4</v>
      </c>
      <c r="W2448" s="31">
        <f t="shared" si="1572"/>
        <v>0.15600672165183591</v>
      </c>
      <c r="X2448" s="34">
        <f>(S2448*H2448*'Propiedades físicas'!$F$5*60*24*365)/(1000000)</f>
        <v>56867.096701907241</v>
      </c>
      <c r="Y2448" s="34">
        <f>(U2448*H2448*'Propiedades físicas'!$F$7*60*24*365)/(1000000)</f>
        <v>366.69939728547257</v>
      </c>
      <c r="Z2448" s="31">
        <f t="shared" si="1586"/>
        <v>1684.0361991840807</v>
      </c>
      <c r="AA2448" s="31">
        <f t="shared" si="1587"/>
        <v>11604.495100445931</v>
      </c>
      <c r="AB2448" s="31">
        <f t="shared" si="1588"/>
        <v>262.72096657772659</v>
      </c>
      <c r="AC2448" s="31">
        <f t="shared" si="1589"/>
        <v>367.4215656205597</v>
      </c>
      <c r="AD2448" s="31">
        <f t="shared" si="1573"/>
        <v>40.986236704992656</v>
      </c>
      <c r="AE2448" s="31">
        <f t="shared" si="1590"/>
        <v>7.5760418776159302</v>
      </c>
      <c r="AF2448" s="31">
        <f t="shared" si="1591"/>
        <v>13967.236110410904</v>
      </c>
      <c r="AG2448" s="31">
        <f t="shared" si="1592"/>
        <v>0.12057046833545207</v>
      </c>
      <c r="AH2448" s="31">
        <f t="shared" si="1593"/>
        <v>0.83083689634172986</v>
      </c>
      <c r="AI2448" s="31">
        <f t="shared" si="1593"/>
        <v>1.8809803493040369E-2</v>
      </c>
      <c r="AJ2448" s="31">
        <f t="shared" si="1593"/>
        <v>2.6305960801127352E-2</v>
      </c>
      <c r="AK2448" s="31">
        <f t="shared" si="1574"/>
        <v>2.934455777864478E-3</v>
      </c>
      <c r="AL2448" s="31">
        <f t="shared" si="1574"/>
        <v>5.4241525078600891E-4</v>
      </c>
      <c r="AM2448" s="31">
        <f t="shared" si="1594"/>
        <v>1</v>
      </c>
      <c r="AN2448" s="31">
        <f>(Z2448*'Propiedades físicas'!$F$4)/1000</f>
        <v>1480.9077528384969</v>
      </c>
      <c r="AO2448" s="31">
        <f>(AA2448*'Propiedades físicas'!$F$6)/1000</f>
        <v>371.8080230182876</v>
      </c>
      <c r="AP2448" s="31">
        <f>(AB2448*'Propiedades físicas'!$F$9)/1000</f>
        <v>162.08570033012839</v>
      </c>
      <c r="AQ2448" s="31">
        <f>(AC2448*'Propiedades físicas'!$F$5)/1000</f>
        <v>108.19462842828624</v>
      </c>
      <c r="AR2448" s="31">
        <f>(AD2448*'Propiedades físicas'!$F$8)/1000</f>
        <v>14.530440636653992</v>
      </c>
      <c r="AS2448" s="31">
        <f>(AE2448*'Propiedades físicas'!$F$7)/1000</f>
        <v>0.69767769650965106</v>
      </c>
      <c r="AT2448" s="31">
        <f t="shared" si="1595"/>
        <v>2138.2242229483631</v>
      </c>
      <c r="AU2448" s="31">
        <f t="shared" si="1596"/>
        <v>0.69258767950748257</v>
      </c>
      <c r="AV2448" s="31">
        <f t="shared" si="1600"/>
        <v>0.17388635814143358</v>
      </c>
      <c r="AW2448" s="31">
        <f t="shared" si="1600"/>
        <v>7.5803883704315636E-2</v>
      </c>
      <c r="AX2448" s="31">
        <f t="shared" si="1600"/>
        <v>5.0600225770101134E-2</v>
      </c>
      <c r="AY2448" s="31">
        <f t="shared" si="1597"/>
        <v>6.795564506615775E-3</v>
      </c>
      <c r="AZ2448" s="31">
        <f t="shared" si="1597"/>
        <v>3.2628837005112331E-4</v>
      </c>
      <c r="BA2448" s="31">
        <f t="shared" si="1598"/>
        <v>0.99999999999999989</v>
      </c>
      <c r="BB2448" s="34">
        <f>AU2448*'Propiedades físicas'!$C$4+'Diseño reactor'!AV2448*'Propiedades físicas'!$C$5+'Diseño reactor'!AW2448*'Propiedades físicas'!$C$8+'Diseño reactor'!AX2448*'Propiedades físicas'!$C$9+'Diseño reactor'!AY2448*'Propiedades físicas'!$C$7+'Diseño reactor'!AZ2448*'Propiedades físicas'!$C$6</f>
        <v>875.33254600850819</v>
      </c>
      <c r="BC2448" s="45">
        <f>AU2448*'Propiedades físicas'!$L$4+'Diseño reactor'!AV2448*'Propiedades físicas'!$L$5+'Diseño reactor'!AW2448*'Propiedades físicas'!$L$8+AX2448*'Propiedades físicas'!$L$9+'Diseño reactor'!AY2448*'Propiedades físicas'!$L$7+'Diseño reactor'!AZ2448*'Propiedades físicas'!$L$6</f>
        <v>2.1207531975468914</v>
      </c>
      <c r="BD2448" s="29">
        <f t="shared" si="1575"/>
        <v>1.3727740696684132</v>
      </c>
      <c r="BE2448" s="58">
        <f t="shared" si="1576"/>
        <v>41.161248575420672</v>
      </c>
      <c r="BF2448" s="30">
        <f>AU2448*'Propiedades físicas'!$I$4+'Diseño reactor'!AV2448*'Propiedades físicas'!$I$5+'Diseño reactor'!AW2448*'Propiedades físicas'!$I$8+'Diseño reactor'!AX2448*'Propiedades físicas'!$I$9+'Diseño reactor'!AY2448*'Propiedades físicas'!$I$7+'Diseño reactor'!AZ2448*'Propiedades físicas'!$I$6</f>
        <v>1.9992325345975611E-2</v>
      </c>
      <c r="BG2448" s="24">
        <f>AU2448*'Propiedades físicas'!$O$4+'Diseño reactor'!AV2448*'Propiedades físicas'!$O$5+'Diseño reactor'!AW2448*'Propiedades físicas'!$O$8+'Diseño reactor'!AX2448*'Propiedades físicas'!$O$9+'Diseño reactor'!AY2448*'Propiedades físicas'!$O$7+'Diseño reactor'!AZ2448*'Propiedades físicas'!$O$6</f>
        <v>0.15460809676931556</v>
      </c>
      <c r="BH2448" s="54">
        <f t="shared" si="1577"/>
        <v>41107.774473850506</v>
      </c>
      <c r="BI2448" s="34">
        <f t="shared" si="1599"/>
        <v>274.2339423991296</v>
      </c>
      <c r="BJ2448" s="27">
        <f t="shared" si="1578"/>
        <v>4797.8654956169757</v>
      </c>
      <c r="BK2448" s="34">
        <f t="shared" si="1579"/>
        <v>570.6068098711612</v>
      </c>
      <c r="BL2448" s="27">
        <f t="shared" si="1580"/>
        <v>105.74025127645504</v>
      </c>
      <c r="BM2448" s="34">
        <f t="shared" si="1581"/>
        <v>1.1054421768707483</v>
      </c>
      <c r="BN2448" s="45">
        <f t="shared" si="1582"/>
        <v>2679.9367558863673</v>
      </c>
      <c r="BO2448" s="45">
        <f t="shared" si="1583"/>
        <v>110.4484242510816</v>
      </c>
      <c r="BP2448" s="66">
        <f t="shared" si="1584"/>
        <v>6.6873425309698984</v>
      </c>
    </row>
    <row r="2449" spans="8:68">
      <c r="H2449" s="68">
        <v>2444</v>
      </c>
      <c r="I2449" s="31">
        <f>('Propiedades físicas'!$C$10*'Diseño reactor'!H2449)/1000</f>
        <v>2139.0994682299624</v>
      </c>
      <c r="J2449" s="31">
        <f t="shared" si="1561"/>
        <v>0.21317381766137583</v>
      </c>
      <c r="K2449" s="31">
        <f>(I2449*1000)/'Propiedades físicas'!$F$10</f>
        <v>13972.953358102443</v>
      </c>
      <c r="L2449" s="31">
        <f t="shared" si="1562"/>
        <v>1996.1361940146346</v>
      </c>
      <c r="M2449" s="31">
        <f t="shared" si="1563"/>
        <v>11976.817164087806</v>
      </c>
      <c r="N2449" s="31">
        <f t="shared" si="1564"/>
        <v>0.81674967021875389</v>
      </c>
      <c r="O2449" s="32">
        <f t="shared" si="1565"/>
        <v>4.9004980213125231</v>
      </c>
      <c r="P2449" s="33">
        <f t="shared" si="1566"/>
        <v>0.68937523632833309</v>
      </c>
      <c r="Q2449" s="31">
        <f t="shared" si="1567"/>
        <v>4.750161271719195</v>
      </c>
      <c r="R2449" s="31">
        <f t="shared" si="1568"/>
        <v>0.10751002867485493</v>
      </c>
      <c r="S2449" s="31">
        <f t="shared" si="1569"/>
        <v>0.15033674959332743</v>
      </c>
      <c r="T2449" s="31">
        <f t="shared" si="1570"/>
        <v>1.6766494728225386E-2</v>
      </c>
      <c r="U2449" s="31">
        <f t="shared" si="1571"/>
        <v>3.0979104873405812E-3</v>
      </c>
      <c r="V2449" s="47">
        <f t="shared" si="1585"/>
        <v>6.8268227286883473E-4</v>
      </c>
      <c r="W2449" s="31">
        <f t="shared" si="1572"/>
        <v>0.15595284398009684</v>
      </c>
      <c r="X2449" s="34">
        <f>(S2449*H2449*'Propiedades físicas'!$F$5*60*24*365)/(1000000)</f>
        <v>56867.321183053835</v>
      </c>
      <c r="Y2449" s="34">
        <f>(U2449*H2449*'Propiedades físicas'!$F$7*60*24*365)/(1000000)</f>
        <v>366.46955090157309</v>
      </c>
      <c r="Z2449" s="31">
        <f t="shared" si="1586"/>
        <v>1684.8330775864461</v>
      </c>
      <c r="AA2449" s="31">
        <f t="shared" si="1587"/>
        <v>11609.394148081712</v>
      </c>
      <c r="AB2449" s="31">
        <f t="shared" si="1588"/>
        <v>262.75451008134547</v>
      </c>
      <c r="AC2449" s="31">
        <f t="shared" si="1589"/>
        <v>367.42301600609227</v>
      </c>
      <c r="AD2449" s="31">
        <f t="shared" si="1573"/>
        <v>40.977313115782842</v>
      </c>
      <c r="AE2449" s="31">
        <f t="shared" si="1590"/>
        <v>7.5712932310603804</v>
      </c>
      <c r="AF2449" s="31">
        <f t="shared" si="1591"/>
        <v>13972.953358102439</v>
      </c>
      <c r="AG2449" s="31">
        <f t="shared" si="1592"/>
        <v>0.12057816514570048</v>
      </c>
      <c r="AH2449" s="31">
        <f t="shared" si="1593"/>
        <v>0.83084755602864879</v>
      </c>
      <c r="AI2449" s="31">
        <f t="shared" si="1593"/>
        <v>1.8804507776373783E-2</v>
      </c>
      <c r="AJ2449" s="31">
        <f t="shared" si="1593"/>
        <v>2.6295301114208344E-2</v>
      </c>
      <c r="AK2449" s="31">
        <f t="shared" si="1574"/>
        <v>2.9326164673713377E-3</v>
      </c>
      <c r="AL2449" s="31">
        <f t="shared" si="1574"/>
        <v>5.4185346769729573E-4</v>
      </c>
      <c r="AM2449" s="31">
        <f t="shared" si="1594"/>
        <v>1</v>
      </c>
      <c r="AN2449" s="31">
        <f>(Z2449*'Propiedades físicas'!$F$4)/1000</f>
        <v>1481.608511767969</v>
      </c>
      <c r="AO2449" s="31">
        <f>(AA2449*'Propiedades físicas'!$F$6)/1000</f>
        <v>371.96498850453804</v>
      </c>
      <c r="AP2449" s="31">
        <f>(AB2449*'Propiedades físicas'!$F$9)/1000</f>
        <v>162.10639499468607</v>
      </c>
      <c r="AQ2449" s="31">
        <f>(AC2449*'Propiedades físicas'!$F$5)/1000</f>
        <v>108.19505552331401</v>
      </c>
      <c r="AR2449" s="31">
        <f>(AD2449*'Propiedades físicas'!$F$8)/1000</f>
        <v>14.527277045807327</v>
      </c>
      <c r="AS2449" s="31">
        <f>(AE2449*'Propiedades físicas'!$F$7)/1000</f>
        <v>0.69724039364835055</v>
      </c>
      <c r="AT2449" s="31">
        <f t="shared" si="1595"/>
        <v>2139.0994682299629</v>
      </c>
      <c r="AU2449" s="31">
        <f t="shared" si="1596"/>
        <v>0.69263189195870034</v>
      </c>
      <c r="AV2449" s="31">
        <f t="shared" si="1600"/>
        <v>0.17388858911377661</v>
      </c>
      <c r="AW2449" s="31">
        <f t="shared" si="1600"/>
        <v>7.5782541860395097E-2</v>
      </c>
      <c r="AX2449" s="31">
        <f t="shared" si="1600"/>
        <v>5.0579721574538092E-2</v>
      </c>
      <c r="AY2449" s="31">
        <f t="shared" si="1597"/>
        <v>6.7913050615772391E-3</v>
      </c>
      <c r="AZ2449" s="31">
        <f t="shared" si="1597"/>
        <v>3.2595043101258628E-4</v>
      </c>
      <c r="BA2449" s="31">
        <f t="shared" si="1598"/>
        <v>0.99999999999999989</v>
      </c>
      <c r="BB2449" s="34">
        <f>AU2449*'Propiedades físicas'!$C$4+'Diseño reactor'!AV2449*'Propiedades físicas'!$C$5+'Diseño reactor'!AW2449*'Propiedades físicas'!$C$8+'Diseño reactor'!AX2449*'Propiedades físicas'!$C$9+'Diseño reactor'!AY2449*'Propiedades físicas'!$C$7+'Diseño reactor'!AZ2449*'Propiedades físicas'!$C$6</f>
        <v>875.33243268632634</v>
      </c>
      <c r="BC2449" s="45">
        <f>AU2449*'Propiedades físicas'!$L$4+'Diseño reactor'!AV2449*'Propiedades físicas'!$L$5+'Diseño reactor'!AW2449*'Propiedades físicas'!$L$8+AX2449*'Propiedades físicas'!$L$9+'Diseño reactor'!AY2449*'Propiedades físicas'!$L$7+'Diseño reactor'!AZ2449*'Propiedades físicas'!$L$6</f>
        <v>2.1207845994947609</v>
      </c>
      <c r="BD2449" s="29">
        <f t="shared" si="1575"/>
        <v>1.3722798338821718</v>
      </c>
      <c r="BE2449" s="58">
        <f t="shared" si="1576"/>
        <v>41.160716829451772</v>
      </c>
      <c r="BF2449" s="30">
        <f>AU2449*'Propiedades físicas'!$I$4+'Diseño reactor'!AV2449*'Propiedades físicas'!$I$5+'Diseño reactor'!AW2449*'Propiedades físicas'!$I$8+'Diseño reactor'!AX2449*'Propiedades físicas'!$I$9+'Diseño reactor'!AY2449*'Propiedades físicas'!$I$7+'Diseño reactor'!AZ2449*'Propiedades físicas'!$I$6</f>
        <v>1.9992372941648063E-2</v>
      </c>
      <c r="BG2449" s="24">
        <f>AU2449*'Propiedades físicas'!$O$4+'Diseño reactor'!AV2449*'Propiedades físicas'!$O$5+'Diseño reactor'!AW2449*'Propiedades físicas'!$O$8+'Diseño reactor'!AX2449*'Propiedades físicas'!$O$9+'Diseño reactor'!AY2449*'Propiedades físicas'!$O$7+'Diseño reactor'!AZ2449*'Propiedades físicas'!$O$6</f>
        <v>0.15460962935990372</v>
      </c>
      <c r="BH2449" s="54">
        <f t="shared" si="1577"/>
        <v>41107.671287044584</v>
      </c>
      <c r="BI2449" s="34">
        <f t="shared" si="1599"/>
        <v>274.23593742214109</v>
      </c>
      <c r="BJ2449" s="27">
        <f t="shared" si="1578"/>
        <v>4797.8691013032694</v>
      </c>
      <c r="BK2449" s="34">
        <f t="shared" si="1579"/>
        <v>570.61289497679445</v>
      </c>
      <c r="BL2449" s="27">
        <f t="shared" si="1580"/>
        <v>105.74046024028708</v>
      </c>
      <c r="BM2449" s="34">
        <f t="shared" si="1581"/>
        <v>1.1054421768707483</v>
      </c>
      <c r="BN2449" s="45">
        <f t="shared" si="1582"/>
        <v>2681.1377728017183</v>
      </c>
      <c r="BO2449" s="45">
        <f t="shared" si="1583"/>
        <v>110.45504714127696</v>
      </c>
      <c r="BP2449" s="66">
        <f t="shared" si="1584"/>
        <v>6.6873416652140785</v>
      </c>
    </row>
    <row r="2450" spans="8:68">
      <c r="H2450" s="68">
        <v>2445</v>
      </c>
      <c r="I2450" s="31">
        <f>('Propiedades físicas'!$C$10*'Diseño reactor'!H2450)/1000</f>
        <v>2139.9747135115622</v>
      </c>
      <c r="J2450" s="31">
        <f t="shared" si="1561"/>
        <v>0.21308663000589059</v>
      </c>
      <c r="K2450" s="31">
        <f>(I2450*1000)/'Propiedades físicas'!$F$10</f>
        <v>13978.670605793972</v>
      </c>
      <c r="L2450" s="31">
        <f t="shared" si="1562"/>
        <v>1996.9529436848529</v>
      </c>
      <c r="M2450" s="31">
        <f t="shared" si="1563"/>
        <v>11981.717662109118</v>
      </c>
      <c r="N2450" s="31">
        <f t="shared" si="1564"/>
        <v>0.81674967021875378</v>
      </c>
      <c r="O2450" s="32">
        <f t="shared" si="1565"/>
        <v>4.9004980213125231</v>
      </c>
      <c r="P2450" s="33">
        <f t="shared" si="1566"/>
        <v>0.68941921051507082</v>
      </c>
      <c r="Q2450" s="31">
        <f t="shared" si="1567"/>
        <v>4.7502221667565232</v>
      </c>
      <c r="R2450" s="31">
        <f t="shared" si="1568"/>
        <v>0.10747976791949301</v>
      </c>
      <c r="S2450" s="31">
        <f t="shared" si="1569"/>
        <v>0.15027585455599896</v>
      </c>
      <c r="T2450" s="31">
        <f t="shared" si="1570"/>
        <v>1.6755988716063711E-2</v>
      </c>
      <c r="U2450" s="31">
        <f t="shared" si="1571"/>
        <v>3.0947030681261747E-3</v>
      </c>
      <c r="V2450" s="47">
        <f t="shared" si="1585"/>
        <v>6.8272582012172066E-4</v>
      </c>
      <c r="W2450" s="31">
        <f t="shared" si="1572"/>
        <v>0.15589900350933647</v>
      </c>
      <c r="X2450" s="34">
        <f>(S2450*H2450*'Propiedades físicas'!$F$5*60*24*365)/(1000000)</f>
        <v>56867.545354311929</v>
      </c>
      <c r="Y2450" s="34">
        <f>(U2450*H2450*'Propiedades físicas'!$F$7*60*24*365)/(1000000)</f>
        <v>366.23991831461524</v>
      </c>
      <c r="Z2450" s="31">
        <f t="shared" si="1586"/>
        <v>1685.6299697093482</v>
      </c>
      <c r="AA2450" s="31">
        <f t="shared" si="1587"/>
        <v>11614.293197719699</v>
      </c>
      <c r="AB2450" s="31">
        <f t="shared" si="1588"/>
        <v>262.78803256316041</v>
      </c>
      <c r="AC2450" s="31">
        <f t="shared" si="1589"/>
        <v>367.42446438941744</v>
      </c>
      <c r="AD2450" s="31">
        <f t="shared" si="1573"/>
        <v>40.96839241077577</v>
      </c>
      <c r="AE2450" s="31">
        <f t="shared" si="1590"/>
        <v>7.5665490015684975</v>
      </c>
      <c r="AF2450" s="31">
        <f t="shared" si="1591"/>
        <v>13978.670605793968</v>
      </c>
      <c r="AG2450" s="31">
        <f t="shared" si="1592"/>
        <v>0.12058585664152338</v>
      </c>
      <c r="AH2450" s="31">
        <f t="shared" si="1593"/>
        <v>0.83085820713922054</v>
      </c>
      <c r="AI2450" s="31">
        <f t="shared" si="1593"/>
        <v>1.8799214887733198E-2</v>
      </c>
      <c r="AJ2450" s="31">
        <f t="shared" si="1593"/>
        <v>2.6284650003636612E-2</v>
      </c>
      <c r="AK2450" s="31">
        <f t="shared" si="1574"/>
        <v>2.9307788677554883E-3</v>
      </c>
      <c r="AL2450" s="31">
        <f t="shared" si="1574"/>
        <v>5.4129246013081287E-4</v>
      </c>
      <c r="AM2450" s="31">
        <f t="shared" si="1594"/>
        <v>1.0000000000000002</v>
      </c>
      <c r="AN2450" s="31">
        <f>(Z2450*'Propiedades físicas'!$F$4)/1000</f>
        <v>1482.3092827630066</v>
      </c>
      <c r="AO2450" s="31">
        <f>(AA2450*'Propiedades físicas'!$F$6)/1000</f>
        <v>372.12195405493918</v>
      </c>
      <c r="AP2450" s="31">
        <f>(AB2450*'Propiedades físicas'!$F$9)/1000</f>
        <v>162.1270766898418</v>
      </c>
      <c r="AQ2450" s="31">
        <f>(AC2450*'Propiedades físicas'!$F$5)/1000</f>
        <v>108.19548202875177</v>
      </c>
      <c r="AR2450" s="31">
        <f>(AD2450*'Propiedades físicas'!$F$8)/1000</f>
        <v>14.524114477468222</v>
      </c>
      <c r="AS2450" s="31">
        <f>(AE2450*'Propiedades físicas'!$F$7)/1000</f>
        <v>0.69680349755444293</v>
      </c>
      <c r="AT2450" s="31">
        <f t="shared" si="1595"/>
        <v>2139.9747135115617</v>
      </c>
      <c r="AU2450" s="31">
        <f t="shared" si="1596"/>
        <v>0.69267607388249552</v>
      </c>
      <c r="AV2450" s="31">
        <f t="shared" si="1600"/>
        <v>0.17389081829117076</v>
      </c>
      <c r="AW2450" s="31">
        <f t="shared" si="1600"/>
        <v>7.5761211413475832E-2</v>
      </c>
      <c r="AX2450" s="31">
        <f t="shared" si="1600"/>
        <v>5.0559233875810572E-2</v>
      </c>
      <c r="AY2450" s="31">
        <f t="shared" si="1597"/>
        <v>6.787049578560243E-3</v>
      </c>
      <c r="AZ2450" s="31">
        <f t="shared" si="1597"/>
        <v>3.2561295848726777E-4</v>
      </c>
      <c r="BA2450" s="31">
        <f t="shared" si="1598"/>
        <v>1</v>
      </c>
      <c r="BB2450" s="34">
        <f>AU2450*'Propiedades físicas'!$C$4+'Diseño reactor'!AV2450*'Propiedades físicas'!$C$5+'Diseño reactor'!AW2450*'Propiedades físicas'!$C$8+'Diseño reactor'!AX2450*'Propiedades físicas'!$C$9+'Diseño reactor'!AY2450*'Propiedades físicas'!$C$7+'Diseño reactor'!AZ2450*'Propiedades físicas'!$C$6</f>
        <v>875.33231951469418</v>
      </c>
      <c r="BC2450" s="45">
        <f>AU2450*'Propiedades físicas'!$L$4+'Diseño reactor'!AV2450*'Propiedades físicas'!$L$5+'Diseño reactor'!AW2450*'Propiedades físicas'!$L$8+AX2450*'Propiedades físicas'!$L$9+'Diseño reactor'!AY2450*'Propiedades físicas'!$L$7+'Diseño reactor'!AZ2450*'Propiedades físicas'!$L$6</f>
        <v>2.1208159788979253</v>
      </c>
      <c r="BD2450" s="29">
        <f t="shared" si="1575"/>
        <v>1.3717859542942121</v>
      </c>
      <c r="BE2450" s="58">
        <f t="shared" si="1576"/>
        <v>41.160185471342785</v>
      </c>
      <c r="BF2450" s="30">
        <f>AU2450*'Propiedades físicas'!$I$4+'Diseño reactor'!AV2450*'Propiedades físicas'!$I$5+'Diseño reactor'!AW2450*'Propiedades físicas'!$I$8+'Diseño reactor'!AX2450*'Propiedades físicas'!$I$9+'Diseño reactor'!AY2450*'Propiedades físicas'!$I$7+'Diseño reactor'!AZ2450*'Propiedades físicas'!$I$6</f>
        <v>1.9992420466410327E-2</v>
      </c>
      <c r="BG2450" s="24">
        <f>AU2450*'Propiedades físicas'!$O$4+'Diseño reactor'!AV2450*'Propiedades físicas'!$O$5+'Diseño reactor'!AW2450*'Propiedades físicas'!$O$8+'Diseño reactor'!AX2450*'Propiedades físicas'!$O$9+'Diseño reactor'!AY2450*'Propiedades físicas'!$O$7+'Diseño reactor'!AZ2450*'Propiedades físicas'!$O$6</f>
        <v>0.15461116089114019</v>
      </c>
      <c r="BH2450" s="54">
        <f t="shared" si="1577"/>
        <v>41107.568253602651</v>
      </c>
      <c r="BI2450" s="34">
        <f t="shared" si="1599"/>
        <v>274.23793041604819</v>
      </c>
      <c r="BJ2450" s="27">
        <f t="shared" si="1578"/>
        <v>4797.8727069874749</v>
      </c>
      <c r="BK2450" s="34">
        <f t="shared" si="1579"/>
        <v>570.61897618096214</v>
      </c>
      <c r="BL2450" s="27">
        <f t="shared" si="1580"/>
        <v>105.74066906651456</v>
      </c>
      <c r="BM2450" s="34">
        <f t="shared" si="1581"/>
        <v>1.1054421768707483</v>
      </c>
      <c r="BN2450" s="45">
        <f t="shared" si="1582"/>
        <v>2682.3388042489291</v>
      </c>
      <c r="BO2450" s="45">
        <f t="shared" si="1583"/>
        <v>110.46166545910998</v>
      </c>
      <c r="BP2450" s="66">
        <f t="shared" si="1584"/>
        <v>6.6873408006084238</v>
      </c>
    </row>
    <row r="2451" spans="8:68">
      <c r="H2451" s="68">
        <v>2446</v>
      </c>
      <c r="I2451" s="31">
        <f>('Propiedades físicas'!$C$10*'Diseño reactor'!H2451)/1000</f>
        <v>2140.8499587931619</v>
      </c>
      <c r="J2451" s="31">
        <f t="shared" si="1561"/>
        <v>0.21299951364039352</v>
      </c>
      <c r="K2451" s="31">
        <f>(I2451*1000)/'Propiedades físicas'!$F$10</f>
        <v>13984.387853485503</v>
      </c>
      <c r="L2451" s="31">
        <f t="shared" si="1562"/>
        <v>1997.7696933550717</v>
      </c>
      <c r="M2451" s="31">
        <f t="shared" si="1563"/>
        <v>11986.618160130431</v>
      </c>
      <c r="N2451" s="31">
        <f t="shared" si="1564"/>
        <v>0.81674967021875378</v>
      </c>
      <c r="O2451" s="32">
        <f t="shared" si="1565"/>
        <v>4.9004980213125231</v>
      </c>
      <c r="P2451" s="33">
        <f t="shared" si="1566"/>
        <v>0.68946315434937988</v>
      </c>
      <c r="Q2451" s="31">
        <f t="shared" si="1567"/>
        <v>4.7502830128194766</v>
      </c>
      <c r="R2451" s="31">
        <f t="shared" si="1568"/>
        <v>0.10744952332081875</v>
      </c>
      <c r="S2451" s="31">
        <f t="shared" si="1569"/>
        <v>0.15021500849304545</v>
      </c>
      <c r="T2451" s="31">
        <f t="shared" si="1570"/>
        <v>1.6745492473439177E-2</v>
      </c>
      <c r="U2451" s="31">
        <f t="shared" si="1571"/>
        <v>3.0915000751161117E-3</v>
      </c>
      <c r="V2451" s="47">
        <f t="shared" si="1585"/>
        <v>6.8276933731686168E-4</v>
      </c>
      <c r="W2451" s="31">
        <f t="shared" si="1572"/>
        <v>0.15584520020103873</v>
      </c>
      <c r="X2451" s="34">
        <f>(S2451*H2451*'Propiedades físicas'!$F$5*60*24*365)/(1000000)</f>
        <v>56867.769216216089</v>
      </c>
      <c r="Y2451" s="34">
        <f>(U2451*H2451*'Propiedades físicas'!$F$7*60*24*365)/(1000000)</f>
        <v>366.01049926292217</v>
      </c>
      <c r="Z2451" s="31">
        <f t="shared" si="1586"/>
        <v>1686.4268755385831</v>
      </c>
      <c r="AA2451" s="31">
        <f t="shared" si="1587"/>
        <v>11619.19224935644</v>
      </c>
      <c r="AB2451" s="31">
        <f t="shared" si="1588"/>
        <v>262.82153404272265</v>
      </c>
      <c r="AC2451" s="31">
        <f t="shared" si="1589"/>
        <v>367.42591077398919</v>
      </c>
      <c r="AD2451" s="31">
        <f t="shared" si="1573"/>
        <v>40.959474590032229</v>
      </c>
      <c r="AE2451" s="31">
        <f t="shared" si="1590"/>
        <v>7.5618091837340096</v>
      </c>
      <c r="AF2451" s="31">
        <f t="shared" si="1591"/>
        <v>13984.387853485501</v>
      </c>
      <c r="AG2451" s="31">
        <f t="shared" si="1592"/>
        <v>0.12059354282842306</v>
      </c>
      <c r="AH2451" s="31">
        <f t="shared" si="1593"/>
        <v>0.83086884968371677</v>
      </c>
      <c r="AI2451" s="31">
        <f t="shared" si="1593"/>
        <v>1.8793924825048127E-2</v>
      </c>
      <c r="AJ2451" s="31">
        <f t="shared" si="1593"/>
        <v>2.6274007459140308E-2</v>
      </c>
      <c r="AK2451" s="31">
        <f t="shared" si="1574"/>
        <v>2.9289429769228971E-3</v>
      </c>
      <c r="AL2451" s="31">
        <f t="shared" si="1574"/>
        <v>5.4073222674879448E-4</v>
      </c>
      <c r="AM2451" s="31">
        <f t="shared" si="1594"/>
        <v>1</v>
      </c>
      <c r="AN2451" s="31">
        <f>(Z2451*'Propiedades físicas'!$F$4)/1000</f>
        <v>1483.0100658111194</v>
      </c>
      <c r="AO2451" s="31">
        <f>(AA2451*'Propiedades físicas'!$F$6)/1000</f>
        <v>372.27891966938029</v>
      </c>
      <c r="AP2451" s="31">
        <f>(AB2451*'Propiedades físicas'!$F$9)/1000</f>
        <v>162.1477454276577</v>
      </c>
      <c r="AQ2451" s="31">
        <f>(AC2451*'Propiedades físicas'!$F$5)/1000</f>
        <v>108.19590794561661</v>
      </c>
      <c r="AR2451" s="31">
        <f>(AD2451*'Propiedades físicas'!$F$8)/1000</f>
        <v>14.520952931658222</v>
      </c>
      <c r="AS2451" s="31">
        <f>(AE2451*'Propiedades físicas'!$F$7)/1000</f>
        <v>0.69636700773006499</v>
      </c>
      <c r="AT2451" s="31">
        <f t="shared" si="1595"/>
        <v>2140.8499587931619</v>
      </c>
      <c r="AU2451" s="31">
        <f t="shared" si="1596"/>
        <v>0.69272022531047461</v>
      </c>
      <c r="AV2451" s="31">
        <f t="shared" si="1600"/>
        <v>0.17389304567576563</v>
      </c>
      <c r="AW2451" s="31">
        <f t="shared" si="1600"/>
        <v>7.5739892355213667E-2</v>
      </c>
      <c r="AX2451" s="31">
        <f t="shared" si="1600"/>
        <v>5.0538762654160366E-2</v>
      </c>
      <c r="AY2451" s="31">
        <f t="shared" si="1597"/>
        <v>6.7827980527154557E-3</v>
      </c>
      <c r="AZ2451" s="31">
        <f t="shared" si="1597"/>
        <v>3.2527595167043861E-4</v>
      </c>
      <c r="BA2451" s="31">
        <f t="shared" si="1598"/>
        <v>1.0000000000000002</v>
      </c>
      <c r="BB2451" s="34">
        <f>AU2451*'Propiedades físicas'!$C$4+'Diseño reactor'!AV2451*'Propiedades físicas'!$C$5+'Diseño reactor'!AW2451*'Propiedades físicas'!$C$8+'Diseño reactor'!AX2451*'Propiedades físicas'!$C$9+'Diseño reactor'!AY2451*'Propiedades físicas'!$C$7+'Diseño reactor'!AZ2451*'Propiedades físicas'!$C$6</f>
        <v>875.33220649336511</v>
      </c>
      <c r="BC2451" s="45">
        <f>AU2451*'Propiedades físicas'!$L$4+'Diseño reactor'!AV2451*'Propiedades físicas'!$L$5+'Diseño reactor'!AW2451*'Propiedades físicas'!$L$8+AX2451*'Propiedades físicas'!$L$9+'Diseño reactor'!AY2451*'Propiedades físicas'!$L$7+'Diseño reactor'!AZ2451*'Propiedades físicas'!$L$6</f>
        <v>2.1208473357805118</v>
      </c>
      <c r="BD2451" s="29">
        <f t="shared" si="1575"/>
        <v>1.3712924305192282</v>
      </c>
      <c r="BE2451" s="58">
        <f t="shared" si="1576"/>
        <v>41.159654500668502</v>
      </c>
      <c r="BF2451" s="30">
        <f>AU2451*'Propiedades físicas'!$I$4+'Diseño reactor'!AV2451*'Propiedades físicas'!$I$5+'Diseño reactor'!AW2451*'Propiedades físicas'!$I$8+'Diseño reactor'!AX2451*'Propiedades físicas'!$I$9+'Diseño reactor'!AY2451*'Propiedades físicas'!$I$7+'Diseño reactor'!AZ2451*'Propiedades físicas'!$I$6</f>
        <v>1.99924679203798E-2</v>
      </c>
      <c r="BG2451" s="24">
        <f>AU2451*'Propiedades físicas'!$O$4+'Diseño reactor'!AV2451*'Propiedades físicas'!$O$5+'Diseño reactor'!AW2451*'Propiedades físicas'!$O$8+'Diseño reactor'!AX2451*'Propiedades físicas'!$O$9+'Diseño reactor'!AY2451*'Propiedades físicas'!$O$7+'Diseño reactor'!AZ2451*'Propiedades físicas'!$O$6</f>
        <v>0.15461269136410521</v>
      </c>
      <c r="BH2451" s="54">
        <f t="shared" si="1577"/>
        <v>41107.465373269559</v>
      </c>
      <c r="BI2451" s="34">
        <f t="shared" si="1599"/>
        <v>274.23992138370232</v>
      </c>
      <c r="BJ2451" s="27">
        <f t="shared" si="1578"/>
        <v>4797.8763126667218</v>
      </c>
      <c r="BK2451" s="34">
        <f t="shared" si="1579"/>
        <v>570.62505348730076</v>
      </c>
      <c r="BL2451" s="27">
        <f t="shared" si="1580"/>
        <v>105.74087775526938</v>
      </c>
      <c r="BM2451" s="34">
        <f t="shared" si="1581"/>
        <v>1.1054421768707483</v>
      </c>
      <c r="BN2451" s="45">
        <f t="shared" si="1582"/>
        <v>2683.5398502125349</v>
      </c>
      <c r="BO2451" s="45">
        <f t="shared" si="1583"/>
        <v>110.46827920931402</v>
      </c>
      <c r="BP2451" s="66">
        <f t="shared" si="1584"/>
        <v>6.6873399371510507</v>
      </c>
    </row>
    <row r="2452" spans="8:68">
      <c r="H2452" s="68">
        <v>2447</v>
      </c>
      <c r="I2452" s="31">
        <f>('Propiedades físicas'!$C$10*'Diseño reactor'!H2452)/1000</f>
        <v>2141.7252040747617</v>
      </c>
      <c r="J2452" s="31">
        <f t="shared" si="1561"/>
        <v>0.21291246847748369</v>
      </c>
      <c r="K2452" s="31">
        <f>(I2452*1000)/'Propiedades físicas'!$F$10</f>
        <v>13990.105101177036</v>
      </c>
      <c r="L2452" s="31">
        <f t="shared" si="1562"/>
        <v>1998.5864430252907</v>
      </c>
      <c r="M2452" s="31">
        <f t="shared" si="1563"/>
        <v>11991.518658151745</v>
      </c>
      <c r="N2452" s="31">
        <f t="shared" si="1564"/>
        <v>0.81674967021875389</v>
      </c>
      <c r="O2452" s="32">
        <f t="shared" si="1565"/>
        <v>4.9004980213125231</v>
      </c>
      <c r="P2452" s="33">
        <f t="shared" si="1566"/>
        <v>0.68950706786267413</v>
      </c>
      <c r="Q2452" s="31">
        <f t="shared" si="1567"/>
        <v>4.7503438099666884</v>
      </c>
      <c r="R2452" s="31">
        <f t="shared" si="1568"/>
        <v>0.10741929486700419</v>
      </c>
      <c r="S2452" s="31">
        <f t="shared" si="1569"/>
        <v>0.15015421134583326</v>
      </c>
      <c r="T2452" s="31">
        <f t="shared" si="1570"/>
        <v>1.6735005988397705E-2</v>
      </c>
      <c r="U2452" s="31">
        <f t="shared" si="1571"/>
        <v>3.0883015006778823E-3</v>
      </c>
      <c r="V2452" s="47">
        <f t="shared" si="1585"/>
        <v>6.8281282448536668E-4</v>
      </c>
      <c r="W2452" s="31">
        <f t="shared" si="1572"/>
        <v>0.15579143401674078</v>
      </c>
      <c r="X2452" s="34">
        <f>(S2452*H2452*'Propiedades físicas'!$F$5*60*24*365)/(1000000)</f>
        <v>56867.992769299744</v>
      </c>
      <c r="Y2452" s="34">
        <f>(U2452*H2452*'Propiedades físicas'!$F$7*60*24*365)/(1000000)</f>
        <v>365.78129348521037</v>
      </c>
      <c r="Z2452" s="31">
        <f t="shared" si="1586"/>
        <v>1687.2237950599635</v>
      </c>
      <c r="AA2452" s="31">
        <f t="shared" si="1587"/>
        <v>11624.091302988487</v>
      </c>
      <c r="AB2452" s="31">
        <f t="shared" si="1588"/>
        <v>262.85501453955925</v>
      </c>
      <c r="AC2452" s="31">
        <f t="shared" si="1589"/>
        <v>367.42735516325399</v>
      </c>
      <c r="AD2452" s="31">
        <f t="shared" si="1573"/>
        <v>40.950559653609183</v>
      </c>
      <c r="AE2452" s="31">
        <f t="shared" si="1590"/>
        <v>7.5570737721587777</v>
      </c>
      <c r="AF2452" s="31">
        <f t="shared" si="1591"/>
        <v>13990.105101177031</v>
      </c>
      <c r="AG2452" s="31">
        <f t="shared" si="1592"/>
        <v>0.12060122371189422</v>
      </c>
      <c r="AH2452" s="31">
        <f t="shared" si="1593"/>
        <v>0.83087948367239328</v>
      </c>
      <c r="AI2452" s="31">
        <f t="shared" si="1593"/>
        <v>1.8788637586249761E-2</v>
      </c>
      <c r="AJ2452" s="31">
        <f t="shared" si="1593"/>
        <v>2.6263373470463865E-2</v>
      </c>
      <c r="AK2452" s="31">
        <f t="shared" si="1574"/>
        <v>2.9271087927826853E-3</v>
      </c>
      <c r="AL2452" s="31">
        <f t="shared" si="1574"/>
        <v>5.4017276621624367E-4</v>
      </c>
      <c r="AM2452" s="31">
        <f t="shared" si="1594"/>
        <v>0.99999999999999989</v>
      </c>
      <c r="AN2452" s="31">
        <f>(Z2452*'Propiedades físicas'!$F$4)/1000</f>
        <v>1483.7108608998308</v>
      </c>
      <c r="AO2452" s="31">
        <f>(AA2452*'Propiedades físicas'!$F$6)/1000</f>
        <v>372.43588534775108</v>
      </c>
      <c r="AP2452" s="31">
        <f>(AB2452*'Propiedades físicas'!$F$9)/1000</f>
        <v>162.16840122018107</v>
      </c>
      <c r="AQ2452" s="31">
        <f>(AC2452*'Propiedades físicas'!$F$5)/1000</f>
        <v>108.1963332749234</v>
      </c>
      <c r="AR2452" s="31">
        <f>(AD2452*'Propiedades físicas'!$F$8)/1000</f>
        <v>14.517792408397522</v>
      </c>
      <c r="AS2452" s="31">
        <f>(AE2452*'Propiedades físicas'!$F$7)/1000</f>
        <v>0.69593092367810183</v>
      </c>
      <c r="AT2452" s="31">
        <f t="shared" si="1595"/>
        <v>2141.7252040747617</v>
      </c>
      <c r="AU2452" s="31">
        <f t="shared" si="1596"/>
        <v>0.69276434627420047</v>
      </c>
      <c r="AV2452" s="31">
        <f t="shared" si="1600"/>
        <v>0.17389527126970786</v>
      </c>
      <c r="AW2452" s="31">
        <f t="shared" si="1600"/>
        <v>7.5718584677271328E-2</v>
      </c>
      <c r="AX2452" s="31">
        <f t="shared" si="1600"/>
        <v>5.0518307889860635E-2</v>
      </c>
      <c r="AY2452" s="31">
        <f t="shared" si="1597"/>
        <v>6.7785504792008539E-3</v>
      </c>
      <c r="AZ2452" s="31">
        <f t="shared" si="1597"/>
        <v>3.2493940975903497E-4</v>
      </c>
      <c r="BA2452" s="31">
        <f t="shared" si="1598"/>
        <v>1.0000000000000002</v>
      </c>
      <c r="BB2452" s="34">
        <f>AU2452*'Propiedades físicas'!$C$4+'Diseño reactor'!AV2452*'Propiedades físicas'!$C$5+'Diseño reactor'!AW2452*'Propiedades físicas'!$C$8+'Diseño reactor'!AX2452*'Propiedades físicas'!$C$9+'Diseño reactor'!AY2452*'Propiedades físicas'!$C$7+'Diseño reactor'!AZ2452*'Propiedades físicas'!$C$6</f>
        <v>875.33209362209379</v>
      </c>
      <c r="BC2452" s="45">
        <f>AU2452*'Propiedades físicas'!$L$4+'Diseño reactor'!AV2452*'Propiedades físicas'!$L$5+'Diseño reactor'!AW2452*'Propiedades físicas'!$L$8+AX2452*'Propiedades físicas'!$L$9+'Diseño reactor'!AY2452*'Propiedades físicas'!$L$7+'Diseño reactor'!AZ2452*'Propiedades físicas'!$L$6</f>
        <v>2.120878670166618</v>
      </c>
      <c r="BD2452" s="29">
        <f t="shared" si="1575"/>
        <v>1.3707992621724621</v>
      </c>
      <c r="BE2452" s="58">
        <f t="shared" si="1576"/>
        <v>41.159123917004301</v>
      </c>
      <c r="BF2452" s="30">
        <f>AU2452*'Propiedades físicas'!$I$4+'Diseño reactor'!AV2452*'Propiedades físicas'!$I$5+'Diseño reactor'!AW2452*'Propiedades físicas'!$I$8+'Diseño reactor'!AX2452*'Propiedades físicas'!$I$9+'Diseño reactor'!AY2452*'Propiedades físicas'!$I$7+'Diseño reactor'!AZ2452*'Propiedades físicas'!$I$6</f>
        <v>1.9992515303673675E-2</v>
      </c>
      <c r="BG2452" s="24">
        <f>AU2452*'Propiedades físicas'!$O$4+'Diseño reactor'!AV2452*'Propiedades físicas'!$O$5+'Diseño reactor'!AW2452*'Propiedades físicas'!$O$8+'Diseño reactor'!AX2452*'Propiedades físicas'!$O$9+'Diseño reactor'!AY2452*'Propiedades físicas'!$O$7+'Diseño reactor'!AZ2452*'Propiedades físicas'!$O$6</f>
        <v>0.15461422077987769</v>
      </c>
      <c r="BH2452" s="54">
        <f t="shared" si="1577"/>
        <v>41107.362645790614</v>
      </c>
      <c r="BI2452" s="34">
        <f t="shared" si="1599"/>
        <v>274.24191032795062</v>
      </c>
      <c r="BJ2452" s="27">
        <f t="shared" si="1578"/>
        <v>4797.8799183381534</v>
      </c>
      <c r="BK2452" s="34">
        <f t="shared" si="1579"/>
        <v>570.63112689944364</v>
      </c>
      <c r="BL2452" s="27">
        <f t="shared" si="1580"/>
        <v>105.74108630668339</v>
      </c>
      <c r="BM2452" s="34">
        <f t="shared" si="1581"/>
        <v>1.1054421768707483</v>
      </c>
      <c r="BN2452" s="45">
        <f t="shared" si="1582"/>
        <v>2684.7409106771001</v>
      </c>
      <c r="BO2452" s="45">
        <f t="shared" si="1583"/>
        <v>110.47488839661582</v>
      </c>
      <c r="BP2452" s="66">
        <f t="shared" si="1584"/>
        <v>6.6873390748400841</v>
      </c>
    </row>
    <row r="2453" spans="8:68">
      <c r="H2453" s="68">
        <v>2448</v>
      </c>
      <c r="I2453" s="31">
        <f>('Propiedades físicas'!$C$10*'Diseño reactor'!H2453)/1000</f>
        <v>2142.6004493563619</v>
      </c>
      <c r="J2453" s="31">
        <f t="shared" si="1561"/>
        <v>0.21282549442990298</v>
      </c>
      <c r="K2453" s="31">
        <f>(I2453*1000)/'Propiedades físicas'!$F$10</f>
        <v>13995.822348868567</v>
      </c>
      <c r="L2453" s="31">
        <f t="shared" si="1562"/>
        <v>1999.4031926955095</v>
      </c>
      <c r="M2453" s="31">
        <f t="shared" si="1563"/>
        <v>11996.419156173057</v>
      </c>
      <c r="N2453" s="31">
        <f t="shared" si="1564"/>
        <v>0.81674967021875389</v>
      </c>
      <c r="O2453" s="32">
        <f t="shared" si="1565"/>
        <v>4.9004980213125231</v>
      </c>
      <c r="P2453" s="33">
        <f t="shared" si="1566"/>
        <v>0.68955095108632491</v>
      </c>
      <c r="Q2453" s="31">
        <f t="shared" si="1567"/>
        <v>4.7504045582567018</v>
      </c>
      <c r="R2453" s="31">
        <f t="shared" si="1568"/>
        <v>0.10738908254623096</v>
      </c>
      <c r="S2453" s="31">
        <f t="shared" si="1569"/>
        <v>0.15009346305582158</v>
      </c>
      <c r="T2453" s="31">
        <f t="shared" si="1570"/>
        <v>1.6724529249003181E-2</v>
      </c>
      <c r="U2453" s="31">
        <f t="shared" si="1571"/>
        <v>3.0851073371947623E-3</v>
      </c>
      <c r="V2453" s="47">
        <f t="shared" si="1585"/>
        <v>6.8285628165830228E-4</v>
      </c>
      <c r="W2453" s="31">
        <f t="shared" si="1572"/>
        <v>0.15573770491803282</v>
      </c>
      <c r="X2453" s="34">
        <f>(S2453*H2453*'Propiedades físicas'!$F$5*60*24*365)/(1000000)</f>
        <v>56868.216014095226</v>
      </c>
      <c r="Y2453" s="34">
        <f>(U2453*H2453*'Propiedades físicas'!$F$7*60*24*365)/(1000000)</f>
        <v>365.55230072058919</v>
      </c>
      <c r="Z2453" s="31">
        <f t="shared" si="1586"/>
        <v>1688.0207282593233</v>
      </c>
      <c r="AA2453" s="31">
        <f t="shared" si="1587"/>
        <v>11628.990358612406</v>
      </c>
      <c r="AB2453" s="31">
        <f t="shared" si="1588"/>
        <v>262.88847407317337</v>
      </c>
      <c r="AC2453" s="31">
        <f t="shared" si="1589"/>
        <v>367.42879756065122</v>
      </c>
      <c r="AD2453" s="31">
        <f t="shared" si="1573"/>
        <v>40.941647601559787</v>
      </c>
      <c r="AE2453" s="31">
        <f t="shared" si="1590"/>
        <v>7.5523427614527776</v>
      </c>
      <c r="AF2453" s="31">
        <f t="shared" si="1591"/>
        <v>13995.822348868567</v>
      </c>
      <c r="AG2453" s="31">
        <f t="shared" si="1592"/>
        <v>0.12060889929742385</v>
      </c>
      <c r="AH2453" s="31">
        <f t="shared" si="1593"/>
        <v>0.83089010911548911</v>
      </c>
      <c r="AI2453" s="31">
        <f t="shared" si="1593"/>
        <v>1.8783353169270933E-2</v>
      </c>
      <c r="AJ2453" s="31">
        <f t="shared" si="1593"/>
        <v>2.6252748027367927E-2</v>
      </c>
      <c r="AK2453" s="31">
        <f t="shared" si="1574"/>
        <v>2.9252763132471128E-3</v>
      </c>
      <c r="AL2453" s="31">
        <f t="shared" si="1574"/>
        <v>5.3961407720092382E-4</v>
      </c>
      <c r="AM2453" s="31">
        <f t="shared" si="1594"/>
        <v>0.99999999999999978</v>
      </c>
      <c r="AN2453" s="31">
        <f>(Z2453*'Propiedades físicas'!$F$4)/1000</f>
        <v>1484.4116680166837</v>
      </c>
      <c r="AO2453" s="31">
        <f>(AA2453*'Propiedades físicas'!$F$6)/1000</f>
        <v>372.59285108994146</v>
      </c>
      <c r="AP2453" s="31">
        <f>(AB2453*'Propiedades físicas'!$F$9)/1000</f>
        <v>162.18904407944427</v>
      </c>
      <c r="AQ2453" s="31">
        <f>(AC2453*'Propiedades físicas'!$F$5)/1000</f>
        <v>108.19675801768497</v>
      </c>
      <c r="AR2453" s="31">
        <f>(AD2453*'Propiedades físicas'!$F$8)/1000</f>
        <v>14.51463290770497</v>
      </c>
      <c r="AS2453" s="31">
        <f>(AE2453*'Propiedades físicas'!$F$7)/1000</f>
        <v>0.69549524490218628</v>
      </c>
      <c r="AT2453" s="31">
        <f t="shared" si="1595"/>
        <v>2142.6004493563619</v>
      </c>
      <c r="AU2453" s="31">
        <f t="shared" si="1596"/>
        <v>0.69280843680519233</v>
      </c>
      <c r="AV2453" s="31">
        <f t="shared" si="1600"/>
        <v>0.17389749507514035</v>
      </c>
      <c r="AW2453" s="31">
        <f t="shared" si="1600"/>
        <v>7.5697288371318103E-2</v>
      </c>
      <c r="AX2453" s="31">
        <f t="shared" si="1600"/>
        <v>5.0497869563215732E-2</v>
      </c>
      <c r="AY2453" s="31">
        <f t="shared" si="1597"/>
        <v>6.7743068531816893E-3</v>
      </c>
      <c r="AZ2453" s="31">
        <f t="shared" si="1597"/>
        <v>3.2460333195165407E-4</v>
      </c>
      <c r="BA2453" s="31">
        <f t="shared" si="1598"/>
        <v>0.99999999999999989</v>
      </c>
      <c r="BB2453" s="34">
        <f>AU2453*'Propiedades físicas'!$C$4+'Diseño reactor'!AV2453*'Propiedades físicas'!$C$5+'Diseño reactor'!AW2453*'Propiedades físicas'!$C$8+'Diseño reactor'!AX2453*'Propiedades físicas'!$C$9+'Diseño reactor'!AY2453*'Propiedades físicas'!$C$7+'Diseño reactor'!AZ2453*'Propiedades físicas'!$C$6</f>
        <v>875.3319809006349</v>
      </c>
      <c r="BC2453" s="45">
        <f>AU2453*'Propiedades físicas'!$L$4+'Diseño reactor'!AV2453*'Propiedades físicas'!$L$5+'Diseño reactor'!AW2453*'Propiedades físicas'!$L$8+AX2453*'Propiedades físicas'!$L$9+'Diseño reactor'!AY2453*'Propiedades físicas'!$L$7+'Diseño reactor'!AZ2453*'Propiedades físicas'!$L$6</f>
        <v>2.1209099820803021</v>
      </c>
      <c r="BD2453" s="29">
        <f t="shared" si="1575"/>
        <v>1.3703064488697161</v>
      </c>
      <c r="BE2453" s="58">
        <f t="shared" si="1576"/>
        <v>41.158593719926195</v>
      </c>
      <c r="BF2453" s="30">
        <f>AU2453*'Propiedades físicas'!$I$4+'Diseño reactor'!AV2453*'Propiedades físicas'!$I$5+'Diseño reactor'!AW2453*'Propiedades físicas'!$I$8+'Diseño reactor'!AX2453*'Propiedades físicas'!$I$9+'Diseño reactor'!AY2453*'Propiedades físicas'!$I$7+'Diseño reactor'!AZ2453*'Propiedades físicas'!$I$6</f>
        <v>1.9992562616408895E-2</v>
      </c>
      <c r="BG2453" s="24">
        <f>AU2453*'Propiedades físicas'!$O$4+'Diseño reactor'!AV2453*'Propiedades físicas'!$O$5+'Diseño reactor'!AW2453*'Propiedades físicas'!$O$8+'Diseño reactor'!AX2453*'Propiedades físicas'!$O$9+'Diseño reactor'!AY2453*'Propiedades físicas'!$O$7+'Diseño reactor'!AZ2453*'Propiedades físicas'!$O$6</f>
        <v>0.15461574913953513</v>
      </c>
      <c r="BH2453" s="54">
        <f t="shared" si="1577"/>
        <v>41107.260070911703</v>
      </c>
      <c r="BI2453" s="34">
        <f t="shared" si="1599"/>
        <v>274.24389725163405</v>
      </c>
      <c r="BJ2453" s="27">
        <f t="shared" si="1578"/>
        <v>4797.8835239988912</v>
      </c>
      <c r="BK2453" s="34">
        <f t="shared" si="1579"/>
        <v>570.63719642101637</v>
      </c>
      <c r="BL2453" s="27">
        <f t="shared" si="1580"/>
        <v>105.74129472088813</v>
      </c>
      <c r="BM2453" s="34">
        <f t="shared" si="1581"/>
        <v>1.1054421768707483</v>
      </c>
      <c r="BN2453" s="45">
        <f t="shared" si="1582"/>
        <v>2685.9419856272034</v>
      </c>
      <c r="BO2453" s="45">
        <f t="shared" si="1583"/>
        <v>110.48149302573562</v>
      </c>
      <c r="BP2453" s="66">
        <f t="shared" si="1584"/>
        <v>6.6873382136736517</v>
      </c>
    </row>
    <row r="2454" spans="8:68">
      <c r="H2454" s="68">
        <v>2449</v>
      </c>
      <c r="I2454" s="31">
        <f>('Propiedades físicas'!$C$10*'Diseño reactor'!H2454)/1000</f>
        <v>2143.4756946379616</v>
      </c>
      <c r="J2454" s="31">
        <f t="shared" si="1561"/>
        <v>0.21273859141053594</v>
      </c>
      <c r="K2454" s="31">
        <f>(I2454*1000)/'Propiedades físicas'!$F$10</f>
        <v>14001.539596560098</v>
      </c>
      <c r="L2454" s="31">
        <f t="shared" si="1562"/>
        <v>2000.2199423657282</v>
      </c>
      <c r="M2454" s="31">
        <f t="shared" si="1563"/>
        <v>12001.319654194369</v>
      </c>
      <c r="N2454" s="31">
        <f t="shared" si="1564"/>
        <v>0.81674967021875389</v>
      </c>
      <c r="O2454" s="32">
        <f t="shared" si="1565"/>
        <v>4.9004980213125231</v>
      </c>
      <c r="P2454" s="33">
        <f t="shared" si="1566"/>
        <v>0.68959480405166051</v>
      </c>
      <c r="Q2454" s="31">
        <f t="shared" si="1567"/>
        <v>4.7504652577479609</v>
      </c>
      <c r="R2454" s="31">
        <f t="shared" si="1568"/>
        <v>0.10735888634669025</v>
      </c>
      <c r="S2454" s="31">
        <f t="shared" si="1569"/>
        <v>0.15003276356456252</v>
      </c>
      <c r="T2454" s="31">
        <f t="shared" si="1570"/>
        <v>1.6714062243337467E-2</v>
      </c>
      <c r="U2454" s="31">
        <f t="shared" si="1571"/>
        <v>3.0819175770657819E-3</v>
      </c>
      <c r="V2454" s="47">
        <f t="shared" si="1585"/>
        <v>6.8289970886669293E-4</v>
      </c>
      <c r="W2454" s="31">
        <f t="shared" si="1572"/>
        <v>0.155684012866558</v>
      </c>
      <c r="X2454" s="34">
        <f>(S2454*H2454*'Propiedades físicas'!$F$5*60*24*365)/(1000000)</f>
        <v>56868.438951133823</v>
      </c>
      <c r="Y2454" s="34">
        <f>(U2454*H2454*'Propiedades físicas'!$F$7*60*24*365)/(1000000)</f>
        <v>365.32352070856058</v>
      </c>
      <c r="Z2454" s="31">
        <f t="shared" si="1586"/>
        <v>1688.8176751225167</v>
      </c>
      <c r="AA2454" s="31">
        <f t="shared" si="1587"/>
        <v>11633.889416224756</v>
      </c>
      <c r="AB2454" s="31">
        <f t="shared" si="1588"/>
        <v>262.9219126630444</v>
      </c>
      <c r="AC2454" s="31">
        <f t="shared" si="1589"/>
        <v>367.43023796961364</v>
      </c>
      <c r="AD2454" s="31">
        <f t="shared" si="1573"/>
        <v>40.932738433933459</v>
      </c>
      <c r="AE2454" s="31">
        <f t="shared" si="1590"/>
        <v>7.5476161462341</v>
      </c>
      <c r="AF2454" s="31">
        <f t="shared" si="1591"/>
        <v>14001.539596560098</v>
      </c>
      <c r="AG2454" s="31">
        <f t="shared" si="1592"/>
        <v>0.12061656959049173</v>
      </c>
      <c r="AH2454" s="31">
        <f t="shared" si="1593"/>
        <v>0.83090072602322773</v>
      </c>
      <c r="AI2454" s="31">
        <f t="shared" si="1593"/>
        <v>1.8778071572046199E-2</v>
      </c>
      <c r="AJ2454" s="31">
        <f t="shared" si="1593"/>
        <v>2.6242131119629444E-2</v>
      </c>
      <c r="AK2454" s="31">
        <f t="shared" si="1574"/>
        <v>2.9234455362315889E-3</v>
      </c>
      <c r="AL2454" s="31">
        <f t="shared" si="1574"/>
        <v>5.390561583733549E-4</v>
      </c>
      <c r="AM2454" s="31">
        <f t="shared" si="1594"/>
        <v>1.0000000000000002</v>
      </c>
      <c r="AN2454" s="31">
        <f>(Z2454*'Propiedades físicas'!$F$4)/1000</f>
        <v>1485.1124871492389</v>
      </c>
      <c r="AO2454" s="31">
        <f>(AA2454*'Propiedades físicas'!$F$6)/1000</f>
        <v>372.74981689584115</v>
      </c>
      <c r="AP2454" s="31">
        <f>(AB2454*'Propiedades físicas'!$F$9)/1000</f>
        <v>162.2096740174652</v>
      </c>
      <c r="AQ2454" s="31">
        <f>(AC2454*'Propiedades físicas'!$F$5)/1000</f>
        <v>108.19718217491214</v>
      </c>
      <c r="AR2454" s="31">
        <f>(AD2454*'Propiedades físicas'!$F$8)/1000</f>
        <v>14.511474429598083</v>
      </c>
      <c r="AS2454" s="31">
        <f>(AE2454*'Propiedades físicas'!$F$7)/1000</f>
        <v>0.69505997090669824</v>
      </c>
      <c r="AT2454" s="31">
        <f t="shared" si="1595"/>
        <v>2143.4756946379621</v>
      </c>
      <c r="AU2454" s="31">
        <f t="shared" si="1596"/>
        <v>0.6928524969349269</v>
      </c>
      <c r="AV2454" s="31">
        <f t="shared" si="1600"/>
        <v>0.17389971709420265</v>
      </c>
      <c r="AW2454" s="31">
        <f t="shared" si="1600"/>
        <v>7.567600342903015E-2</v>
      </c>
      <c r="AX2454" s="31">
        <f t="shared" si="1600"/>
        <v>5.0477447654561296E-2</v>
      </c>
      <c r="AY2454" s="31">
        <f t="shared" si="1597"/>
        <v>6.7700671698304954E-3</v>
      </c>
      <c r="AZ2454" s="31">
        <f t="shared" si="1597"/>
        <v>3.2426771744855054E-4</v>
      </c>
      <c r="BA2454" s="31">
        <f t="shared" si="1598"/>
        <v>1</v>
      </c>
      <c r="BB2454" s="34">
        <f>AU2454*'Propiedades físicas'!$C$4+'Diseño reactor'!AV2454*'Propiedades físicas'!$C$5+'Diseño reactor'!AW2454*'Propiedades físicas'!$C$8+'Diseño reactor'!AX2454*'Propiedades físicas'!$C$9+'Diseño reactor'!AY2454*'Propiedades físicas'!$C$7+'Diseño reactor'!AZ2454*'Propiedades físicas'!$C$6</f>
        <v>875.33186832874446</v>
      </c>
      <c r="BC2454" s="45">
        <f>AU2454*'Propiedades físicas'!$L$4+'Diseño reactor'!AV2454*'Propiedades físicas'!$L$5+'Diseño reactor'!AW2454*'Propiedades físicas'!$L$8+AX2454*'Propiedades físicas'!$L$9+'Diseño reactor'!AY2454*'Propiedades físicas'!$L$7+'Diseño reactor'!AZ2454*'Propiedades físicas'!$L$6</f>
        <v>2.1209412715455946</v>
      </c>
      <c r="BD2454" s="29">
        <f t="shared" si="1575"/>
        <v>1.3698139902273436</v>
      </c>
      <c r="BE2454" s="58">
        <f t="shared" si="1576"/>
        <v>41.158063909010806</v>
      </c>
      <c r="BF2454" s="30">
        <f>AU2454*'Propiedades físicas'!$I$4+'Diseño reactor'!AV2454*'Propiedades físicas'!$I$5+'Diseño reactor'!AW2454*'Propiedades físicas'!$I$8+'Diseño reactor'!AX2454*'Propiedades físicas'!$I$9+'Diseño reactor'!AY2454*'Propiedades físicas'!$I$7+'Diseño reactor'!AZ2454*'Propiedades físicas'!$I$6</f>
        <v>1.9992609858702201E-2</v>
      </c>
      <c r="BG2454" s="24">
        <f>AU2454*'Propiedades físicas'!$O$4+'Diseño reactor'!AV2454*'Propiedades físicas'!$O$5+'Diseño reactor'!AW2454*'Propiedades físicas'!$O$8+'Diseño reactor'!AX2454*'Propiedades físicas'!$O$9+'Diseño reactor'!AY2454*'Propiedades físicas'!$O$7+'Diseño reactor'!AZ2454*'Propiedades físicas'!$O$6</f>
        <v>0.15461727644415366</v>
      </c>
      <c r="BH2454" s="54">
        <f t="shared" si="1577"/>
        <v>41107.157648379129</v>
      </c>
      <c r="BI2454" s="34">
        <f t="shared" si="1599"/>
        <v>274.24588215758973</v>
      </c>
      <c r="BJ2454" s="27">
        <f t="shared" si="1578"/>
        <v>4797.8871296461057</v>
      </c>
      <c r="BK2454" s="34">
        <f t="shared" si="1579"/>
        <v>570.64326205564521</v>
      </c>
      <c r="BL2454" s="27">
        <f t="shared" si="1580"/>
        <v>105.74150299801514</v>
      </c>
      <c r="BM2454" s="34">
        <f t="shared" si="1581"/>
        <v>1.1054421768707483</v>
      </c>
      <c r="BN2454" s="45">
        <f t="shared" si="1582"/>
        <v>2687.1430750474569</v>
      </c>
      <c r="BO2454" s="45">
        <f t="shared" si="1583"/>
        <v>110.48809310138722</v>
      </c>
      <c r="BP2454" s="66">
        <f t="shared" si="1584"/>
        <v>6.6873373536498875</v>
      </c>
    </row>
    <row r="2455" spans="8:68">
      <c r="H2455" s="68">
        <v>2450</v>
      </c>
      <c r="I2455" s="31">
        <f>('Propiedades físicas'!$C$10*'Diseño reactor'!H2455)/1000</f>
        <v>2144.3509399195614</v>
      </c>
      <c r="J2455" s="31">
        <f t="shared" si="1561"/>
        <v>0.21265175933240918</v>
      </c>
      <c r="K2455" s="31">
        <f>(I2455*1000)/'Propiedades físicas'!$F$10</f>
        <v>14007.256844251628</v>
      </c>
      <c r="L2455" s="31">
        <f t="shared" si="1562"/>
        <v>2001.0366920359468</v>
      </c>
      <c r="M2455" s="31">
        <f t="shared" si="1563"/>
        <v>12006.220152215679</v>
      </c>
      <c r="N2455" s="31">
        <f t="shared" si="1564"/>
        <v>0.81674967021875378</v>
      </c>
      <c r="O2455" s="32">
        <f t="shared" si="1565"/>
        <v>4.9004980213125222</v>
      </c>
      <c r="P2455" s="33">
        <f t="shared" si="1566"/>
        <v>0.68963862678996501</v>
      </c>
      <c r="Q2455" s="31">
        <f t="shared" si="1567"/>
        <v>4.7505259084988216</v>
      </c>
      <c r="R2455" s="31">
        <f t="shared" si="1568"/>
        <v>0.10732870625658283</v>
      </c>
      <c r="S2455" s="31">
        <f t="shared" si="1569"/>
        <v>0.14997211281370049</v>
      </c>
      <c r="T2455" s="31">
        <f t="shared" si="1570"/>
        <v>1.6703604959500309E-2</v>
      </c>
      <c r="U2455" s="31">
        <f t="shared" si="1571"/>
        <v>3.0787322127056797E-3</v>
      </c>
      <c r="V2455" s="47">
        <f t="shared" si="1585"/>
        <v>6.8294310614151873E-4</v>
      </c>
      <c r="W2455" s="31">
        <f t="shared" si="1572"/>
        <v>0.15563035782401244</v>
      </c>
      <c r="X2455" s="34">
        <f>(S2455*H2455*'Propiedades físicas'!$F$5*60*24*365)/(1000000)</f>
        <v>56868.661580945634</v>
      </c>
      <c r="Y2455" s="34">
        <f>(U2455*H2455*'Propiedades físicas'!$F$7*60*24*365)/(1000000)</f>
        <v>365.09495318901799</v>
      </c>
      <c r="Z2455" s="31">
        <f t="shared" si="1586"/>
        <v>1689.6146356354143</v>
      </c>
      <c r="AA2455" s="31">
        <f t="shared" si="1587"/>
        <v>11638.788475822113</v>
      </c>
      <c r="AB2455" s="31">
        <f t="shared" si="1588"/>
        <v>262.95533032862795</v>
      </c>
      <c r="AC2455" s="31">
        <f t="shared" si="1589"/>
        <v>367.43167639356619</v>
      </c>
      <c r="AD2455" s="31">
        <f t="shared" si="1573"/>
        <v>40.923832150775759</v>
      </c>
      <c r="AE2455" s="31">
        <f t="shared" si="1590"/>
        <v>7.5428939211289157</v>
      </c>
      <c r="AF2455" s="31">
        <f t="shared" si="1591"/>
        <v>14007.256844251628</v>
      </c>
      <c r="AG2455" s="31">
        <f t="shared" si="1592"/>
        <v>0.12062423459656965</v>
      </c>
      <c r="AH2455" s="31">
        <f t="shared" si="1593"/>
        <v>0.83091133440581555</v>
      </c>
      <c r="AI2455" s="31">
        <f t="shared" si="1593"/>
        <v>1.8772792792511758E-2</v>
      </c>
      <c r="AJ2455" s="31">
        <f t="shared" si="1593"/>
        <v>2.6231522737041459E-2</v>
      </c>
      <c r="AK2455" s="31">
        <f t="shared" si="1574"/>
        <v>2.9216164596546465E-3</v>
      </c>
      <c r="AL2455" s="31">
        <f t="shared" si="1574"/>
        <v>5.3849900840680369E-4</v>
      </c>
      <c r="AM2455" s="31">
        <f t="shared" si="1594"/>
        <v>0.99999999999999989</v>
      </c>
      <c r="AN2455" s="31">
        <f>(Z2455*'Propiedades físicas'!$F$4)/1000</f>
        <v>1485.8133182850706</v>
      </c>
      <c r="AO2455" s="31">
        <f>(AA2455*'Propiedades físicas'!$F$6)/1000</f>
        <v>372.90678276534055</v>
      </c>
      <c r="AP2455" s="31">
        <f>(AB2455*'Propiedades físicas'!$F$9)/1000</f>
        <v>162.230291046247</v>
      </c>
      <c r="AQ2455" s="31">
        <f>(AC2455*'Propiedades físicas'!$F$5)/1000</f>
        <v>108.19760574761345</v>
      </c>
      <c r="AR2455" s="31">
        <f>(AD2455*'Propiedades físicas'!$F$8)/1000</f>
        <v>14.508316974093017</v>
      </c>
      <c r="AS2455" s="31">
        <f>(AE2455*'Propiedades físicas'!$F$7)/1000</f>
        <v>0.69462510119676191</v>
      </c>
      <c r="AT2455" s="31">
        <f t="shared" si="1595"/>
        <v>2144.3509399195614</v>
      </c>
      <c r="AU2455" s="31">
        <f t="shared" si="1596"/>
        <v>0.69289652669483581</v>
      </c>
      <c r="AV2455" s="31">
        <f t="shared" si="1600"/>
        <v>0.17390193732903111</v>
      </c>
      <c r="AW2455" s="31">
        <f t="shared" si="1600"/>
        <v>7.5654729842090387E-2</v>
      </c>
      <c r="AX2455" s="31">
        <f t="shared" si="1600"/>
        <v>5.0457042144264011E-2</v>
      </c>
      <c r="AY2455" s="31">
        <f t="shared" si="1597"/>
        <v>6.7658314243270509E-3</v>
      </c>
      <c r="AZ2455" s="31">
        <f t="shared" si="1597"/>
        <v>3.23932565451632E-4</v>
      </c>
      <c r="BA2455" s="31">
        <f t="shared" si="1598"/>
        <v>1.0000000000000002</v>
      </c>
      <c r="BB2455" s="34">
        <f>AU2455*'Propiedades físicas'!$C$4+'Diseño reactor'!AV2455*'Propiedades físicas'!$C$5+'Diseño reactor'!AW2455*'Propiedades físicas'!$C$8+'Diseño reactor'!AX2455*'Propiedades físicas'!$C$9+'Diseño reactor'!AY2455*'Propiedades físicas'!$C$7+'Diseño reactor'!AZ2455*'Propiedades físicas'!$C$6</f>
        <v>875.33175590617748</v>
      </c>
      <c r="BC2455" s="45">
        <f>AU2455*'Propiedades físicas'!$L$4+'Diseño reactor'!AV2455*'Propiedades físicas'!$L$5+'Diseño reactor'!AW2455*'Propiedades físicas'!$L$8+AX2455*'Propiedades físicas'!$L$9+'Diseño reactor'!AY2455*'Propiedades físicas'!$L$7+'Diseño reactor'!AZ2455*'Propiedades físicas'!$L$6</f>
        <v>2.1209725385864853</v>
      </c>
      <c r="BD2455" s="29">
        <f t="shared" si="1575"/>
        <v>1.3693218858622531</v>
      </c>
      <c r="BE2455" s="58">
        <f t="shared" si="1576"/>
        <v>41.157534483835398</v>
      </c>
      <c r="BF2455" s="30">
        <f>AU2455*'Propiedades físicas'!$I$4+'Diseño reactor'!AV2455*'Propiedades físicas'!$I$5+'Diseño reactor'!AW2455*'Propiedades físicas'!$I$8+'Diseño reactor'!AX2455*'Propiedades físicas'!$I$9+'Diseño reactor'!AY2455*'Propiedades físicas'!$I$7+'Diseño reactor'!AZ2455*'Propiedades físicas'!$I$6</f>
        <v>1.9992657030670068E-2</v>
      </c>
      <c r="BG2455" s="24">
        <f>AU2455*'Propiedades físicas'!$O$4+'Diseño reactor'!AV2455*'Propiedades físicas'!$O$5+'Diseño reactor'!AW2455*'Propiedades físicas'!$O$8+'Diseño reactor'!AX2455*'Propiedades físicas'!$O$9+'Diseño reactor'!AY2455*'Propiedades físicas'!$O$7+'Diseño reactor'!AZ2455*'Propiedades físicas'!$O$6</f>
        <v>0.15461880269480782</v>
      </c>
      <c r="BH2455" s="54">
        <f t="shared" si="1577"/>
        <v>41107.05537793976</v>
      </c>
      <c r="BI2455" s="34">
        <f t="shared" si="1599"/>
        <v>274.24786504864835</v>
      </c>
      <c r="BJ2455" s="27">
        <f t="shared" si="1578"/>
        <v>4797.8907352769374</v>
      </c>
      <c r="BK2455" s="34">
        <f t="shared" si="1579"/>
        <v>570.64932380694711</v>
      </c>
      <c r="BL2455" s="27">
        <f t="shared" si="1580"/>
        <v>105.74171113819565</v>
      </c>
      <c r="BM2455" s="34">
        <f t="shared" si="1581"/>
        <v>1.1054421768707483</v>
      </c>
      <c r="BN2455" s="45">
        <f t="shared" si="1582"/>
        <v>2688.3441789224789</v>
      </c>
      <c r="BO2455" s="45">
        <f t="shared" si="1583"/>
        <v>110.49468862827779</v>
      </c>
      <c r="BP2455" s="66">
        <f t="shared" si="1584"/>
        <v>6.6873364947669218</v>
      </c>
    </row>
    <row r="2456" spans="8:68">
      <c r="H2456" s="68">
        <v>2451</v>
      </c>
      <c r="I2456" s="31">
        <f>('Propiedades físicas'!$C$10*'Diseño reactor'!H2456)/1000</f>
        <v>2145.2261852011611</v>
      </c>
      <c r="J2456" s="31">
        <f t="shared" si="1561"/>
        <v>0.21256499810869137</v>
      </c>
      <c r="K2456" s="31">
        <f>(I2456*1000)/'Propiedades físicas'!$F$10</f>
        <v>14012.974091943161</v>
      </c>
      <c r="L2456" s="31">
        <f t="shared" si="1562"/>
        <v>2001.8534417061658</v>
      </c>
      <c r="M2456" s="31">
        <f t="shared" si="1563"/>
        <v>12011.120650236993</v>
      </c>
      <c r="N2456" s="31">
        <f t="shared" si="1564"/>
        <v>0.81674967021875389</v>
      </c>
      <c r="O2456" s="32">
        <f t="shared" si="1565"/>
        <v>4.9004980213125231</v>
      </c>
      <c r="P2456" s="33">
        <f t="shared" si="1566"/>
        <v>0.68968241933248065</v>
      </c>
      <c r="Q2456" s="31">
        <f t="shared" si="1567"/>
        <v>4.7505865105675502</v>
      </c>
      <c r="R2456" s="31">
        <f t="shared" si="1568"/>
        <v>0.10729854226411903</v>
      </c>
      <c r="S2456" s="31">
        <f t="shared" si="1569"/>
        <v>0.14991151074497236</v>
      </c>
      <c r="T2456" s="31">
        <f t="shared" si="1570"/>
        <v>1.6693157385609367E-2</v>
      </c>
      <c r="U2456" s="31">
        <f t="shared" si="1571"/>
        <v>3.0755512365448737E-3</v>
      </c>
      <c r="V2456" s="47">
        <f t="shared" si="1585"/>
        <v>6.829864735137187E-4</v>
      </c>
      <c r="W2456" s="31">
        <f t="shared" si="1572"/>
        <v>0.15557673975214492</v>
      </c>
      <c r="X2456" s="34">
        <f>(S2456*H2456*'Propiedades físicas'!$F$5*60*24*365)/(1000000)</f>
        <v>56868.88390405973</v>
      </c>
      <c r="Y2456" s="34">
        <f>(U2456*H2456*'Propiedades físicas'!$F$7*60*24*365)/(1000000)</f>
        <v>364.8665979022461</v>
      </c>
      <c r="Z2456" s="31">
        <f t="shared" si="1586"/>
        <v>1690.4116097839101</v>
      </c>
      <c r="AA2456" s="31">
        <f t="shared" si="1587"/>
        <v>11643.687537401065</v>
      </c>
      <c r="AB2456" s="31">
        <f t="shared" si="1588"/>
        <v>262.98872708935573</v>
      </c>
      <c r="AC2456" s="31">
        <f t="shared" si="1589"/>
        <v>367.43311283592726</v>
      </c>
      <c r="AD2456" s="31">
        <f t="shared" si="1573"/>
        <v>40.91492875212856</v>
      </c>
      <c r="AE2456" s="31">
        <f t="shared" si="1590"/>
        <v>7.5381760807714855</v>
      </c>
      <c r="AF2456" s="31">
        <f t="shared" si="1591"/>
        <v>14012.974091943161</v>
      </c>
      <c r="AG2456" s="31">
        <f t="shared" si="1592"/>
        <v>0.12063189432112216</v>
      </c>
      <c r="AH2456" s="31">
        <f t="shared" si="1593"/>
        <v>0.83092193427344374</v>
      </c>
      <c r="AI2456" s="31">
        <f t="shared" si="1593"/>
        <v>1.876751682860547E-2</v>
      </c>
      <c r="AJ2456" s="31">
        <f t="shared" si="1593"/>
        <v>2.6220922869413212E-2</v>
      </c>
      <c r="AK2456" s="31">
        <f t="shared" si="1574"/>
        <v>2.9197890814379535E-3</v>
      </c>
      <c r="AL2456" s="31">
        <f t="shared" si="1574"/>
        <v>5.3794262597727936E-4</v>
      </c>
      <c r="AM2456" s="31">
        <f t="shared" si="1594"/>
        <v>0.99999999999999989</v>
      </c>
      <c r="AN2456" s="31">
        <f>(Z2456*'Propiedades físicas'!$F$4)/1000</f>
        <v>1486.5141614117749</v>
      </c>
      <c r="AO2456" s="31">
        <f>(AA2456*'Propiedades físicas'!$F$6)/1000</f>
        <v>373.06374869833013</v>
      </c>
      <c r="AP2456" s="31">
        <f>(AB2456*'Propiedades físicas'!$F$9)/1000</f>
        <v>162.25089517777801</v>
      </c>
      <c r="AQ2456" s="31">
        <f>(AC2456*'Propiedades físicas'!$F$5)/1000</f>
        <v>108.19802873679552</v>
      </c>
      <c r="AR2456" s="31">
        <f>(AD2456*'Propiedades físicas'!$F$8)/1000</f>
        <v>14.505160541204612</v>
      </c>
      <c r="AS2456" s="31">
        <f>(AE2456*'Propiedades físicas'!$F$7)/1000</f>
        <v>0.69419063527824609</v>
      </c>
      <c r="AT2456" s="31">
        <f t="shared" si="1595"/>
        <v>2145.2261852011611</v>
      </c>
      <c r="AU2456" s="31">
        <f t="shared" si="1596"/>
        <v>0.69294052611630896</v>
      </c>
      <c r="AV2456" s="31">
        <f t="shared" si="1600"/>
        <v>0.17390415578175844</v>
      </c>
      <c r="AW2456" s="31">
        <f t="shared" si="1600"/>
        <v>7.5633467602188295E-2</v>
      </c>
      <c r="AX2456" s="31">
        <f t="shared" si="1600"/>
        <v>5.0436653012721655E-2</v>
      </c>
      <c r="AY2456" s="31">
        <f t="shared" si="1597"/>
        <v>6.7615996118583835E-3</v>
      </c>
      <c r="AZ2456" s="31">
        <f t="shared" si="1597"/>
        <v>3.2359787516445535E-4</v>
      </c>
      <c r="BA2456" s="31">
        <f t="shared" si="1598"/>
        <v>1.0000000000000002</v>
      </c>
      <c r="BB2456" s="34">
        <f>AU2456*'Propiedades físicas'!$C$4+'Diseño reactor'!AV2456*'Propiedades físicas'!$C$5+'Diseño reactor'!AW2456*'Propiedades físicas'!$C$8+'Diseño reactor'!AX2456*'Propiedades físicas'!$C$9+'Diseño reactor'!AY2456*'Propiedades físicas'!$C$7+'Diseño reactor'!AZ2456*'Propiedades físicas'!$C$6</f>
        <v>875.331643632691</v>
      </c>
      <c r="BC2456" s="45">
        <f>AU2456*'Propiedades físicas'!$L$4+'Diseño reactor'!AV2456*'Propiedades físicas'!$L$5+'Diseño reactor'!AW2456*'Propiedades físicas'!$L$8+AX2456*'Propiedades físicas'!$L$9+'Diseño reactor'!AY2456*'Propiedades físicas'!$L$7+'Diseño reactor'!AZ2456*'Propiedades físicas'!$L$6</f>
        <v>2.1210037832269339</v>
      </c>
      <c r="BD2456" s="29">
        <f t="shared" si="1575"/>
        <v>1.3688301353919032</v>
      </c>
      <c r="BE2456" s="58">
        <f t="shared" si="1576"/>
        <v>41.15700544397783</v>
      </c>
      <c r="BF2456" s="30">
        <f>AU2456*'Propiedades físicas'!$I$4+'Diseño reactor'!AV2456*'Propiedades físicas'!$I$5+'Diseño reactor'!AW2456*'Propiedades físicas'!$I$8+'Diseño reactor'!AX2456*'Propiedades físicas'!$I$9+'Diseño reactor'!AY2456*'Propiedades físicas'!$I$7+'Diseño reactor'!AZ2456*'Propiedades físicas'!$I$6</f>
        <v>1.9992704132428787E-2</v>
      </c>
      <c r="BG2456" s="24">
        <f>AU2456*'Propiedades físicas'!$O$4+'Diseño reactor'!AV2456*'Propiedades físicas'!$O$5+'Diseño reactor'!AW2456*'Propiedades físicas'!$O$8+'Diseño reactor'!AX2456*'Propiedades físicas'!$O$9+'Diseño reactor'!AY2456*'Propiedades físicas'!$O$7+'Diseño reactor'!AZ2456*'Propiedades físicas'!$O$6</f>
        <v>0.15462032789257077</v>
      </c>
      <c r="BH2456" s="54">
        <f t="shared" si="1577"/>
        <v>41106.953259340924</v>
      </c>
      <c r="BI2456" s="34">
        <f t="shared" si="1599"/>
        <v>274.24984592763678</v>
      </c>
      <c r="BJ2456" s="27">
        <f t="shared" si="1578"/>
        <v>4797.8943408885625</v>
      </c>
      <c r="BK2456" s="34">
        <f t="shared" si="1579"/>
        <v>570.65538167853788</v>
      </c>
      <c r="BL2456" s="27">
        <f t="shared" si="1580"/>
        <v>105.74191914156086</v>
      </c>
      <c r="BM2456" s="34">
        <f t="shared" si="1581"/>
        <v>1.1054421768707483</v>
      </c>
      <c r="BN2456" s="45">
        <f t="shared" si="1582"/>
        <v>2689.5452972369208</v>
      </c>
      <c r="BO2456" s="45">
        <f t="shared" si="1583"/>
        <v>110.50127961110815</v>
      </c>
      <c r="BP2456" s="66">
        <f t="shared" si="1584"/>
        <v>6.6873356370228967</v>
      </c>
    </row>
    <row r="2457" spans="8:68">
      <c r="H2457" s="68">
        <v>2452</v>
      </c>
      <c r="I2457" s="31">
        <f>('Propiedades físicas'!$C$10*'Diseño reactor'!H2457)/1000</f>
        <v>2146.1014304827609</v>
      </c>
      <c r="J2457" s="31">
        <f t="shared" si="1561"/>
        <v>0.21247830765269271</v>
      </c>
      <c r="K2457" s="31">
        <f>(I2457*1000)/'Propiedades físicas'!$F$10</f>
        <v>14018.691339634692</v>
      </c>
      <c r="L2457" s="31">
        <f t="shared" si="1562"/>
        <v>2002.6701913763845</v>
      </c>
      <c r="M2457" s="31">
        <f t="shared" si="1563"/>
        <v>12016.021148258307</v>
      </c>
      <c r="N2457" s="31">
        <f t="shared" si="1564"/>
        <v>0.81674967021875389</v>
      </c>
      <c r="O2457" s="32">
        <f t="shared" si="1565"/>
        <v>4.9004980213125231</v>
      </c>
      <c r="P2457" s="33">
        <f t="shared" si="1566"/>
        <v>0.68972618171040567</v>
      </c>
      <c r="Q2457" s="31">
        <f t="shared" si="1567"/>
        <v>4.7506470640123153</v>
      </c>
      <c r="R2457" s="31">
        <f t="shared" si="1568"/>
        <v>0.1072683943575187</v>
      </c>
      <c r="S2457" s="31">
        <f t="shared" si="1569"/>
        <v>0.1498509573002072</v>
      </c>
      <c r="T2457" s="31">
        <f t="shared" si="1570"/>
        <v>1.6682719509800142E-2</v>
      </c>
      <c r="U2457" s="31">
        <f t="shared" si="1571"/>
        <v>3.072374641029412E-3</v>
      </c>
      <c r="V2457" s="47">
        <f t="shared" si="1585"/>
        <v>6.8302981101418813E-4</v>
      </c>
      <c r="W2457" s="31">
        <f t="shared" si="1572"/>
        <v>0.15552315861275701</v>
      </c>
      <c r="X2457" s="34">
        <f>(S2457*H2457*'Propiedades físicas'!$F$5*60*24*365)/(1000000)</f>
        <v>56869.105921004069</v>
      </c>
      <c r="Y2457" s="34">
        <f>(U2457*H2457*'Propiedades físicas'!$F$7*60*24*365)/(1000000)</f>
        <v>364.63845458891927</v>
      </c>
      <c r="Z2457" s="31">
        <f t="shared" si="1586"/>
        <v>1691.2085975539146</v>
      </c>
      <c r="AA2457" s="31">
        <f t="shared" si="1587"/>
        <v>11648.586600958197</v>
      </c>
      <c r="AB2457" s="31">
        <f t="shared" si="1588"/>
        <v>263.02210296463585</v>
      </c>
      <c r="AC2457" s="31">
        <f t="shared" si="1589"/>
        <v>367.43454730010808</v>
      </c>
      <c r="AD2457" s="31">
        <f t="shared" si="1573"/>
        <v>40.906028238029947</v>
      </c>
      <c r="AE2457" s="31">
        <f t="shared" si="1590"/>
        <v>7.5334626198041184</v>
      </c>
      <c r="AF2457" s="31">
        <f t="shared" si="1591"/>
        <v>14018.69133963469</v>
      </c>
      <c r="AG2457" s="31">
        <f t="shared" si="1592"/>
        <v>0.12063954876960616</v>
      </c>
      <c r="AH2457" s="31">
        <f t="shared" si="1593"/>
        <v>0.83093252563628706</v>
      </c>
      <c r="AI2457" s="31">
        <f t="shared" si="1593"/>
        <v>1.8762243678266895E-2</v>
      </c>
      <c r="AJ2457" s="31">
        <f t="shared" si="1593"/>
        <v>2.6210331506570071E-2</v>
      </c>
      <c r="AK2457" s="31">
        <f t="shared" si="1574"/>
        <v>2.9179633995062987E-3</v>
      </c>
      <c r="AL2457" s="31">
        <f t="shared" si="1574"/>
        <v>5.3738700976352556E-4</v>
      </c>
      <c r="AM2457" s="31">
        <f t="shared" si="1594"/>
        <v>1</v>
      </c>
      <c r="AN2457" s="31">
        <f>(Z2457*'Propiedades físicas'!$F$4)/1000</f>
        <v>1487.2150165169614</v>
      </c>
      <c r="AO2457" s="31">
        <f>(AA2457*'Propiedades físicas'!$F$6)/1000</f>
        <v>373.22071469470063</v>
      </c>
      <c r="AP2457" s="31">
        <f>(AB2457*'Propiedades físicas'!$F$9)/1000</f>
        <v>162.27148642403208</v>
      </c>
      <c r="AQ2457" s="31">
        <f>(AC2457*'Propiedades físicas'!$F$5)/1000</f>
        <v>108.19845114346283</v>
      </c>
      <c r="AR2457" s="31">
        <f>(AD2457*'Propiedades físicas'!$F$8)/1000</f>
        <v>14.502005130946371</v>
      </c>
      <c r="AS2457" s="31">
        <f>(AE2457*'Propiedades físicas'!$F$7)/1000</f>
        <v>0.69375657265776125</v>
      </c>
      <c r="AT2457" s="31">
        <f t="shared" si="1595"/>
        <v>2146.1014304827609</v>
      </c>
      <c r="AU2457" s="31">
        <f t="shared" si="1596"/>
        <v>0.69298449523069172</v>
      </c>
      <c r="AV2457" s="31">
        <f t="shared" si="1600"/>
        <v>0.17390637245451415</v>
      </c>
      <c r="AW2457" s="31">
        <f t="shared" si="1600"/>
        <v>7.5612216701020252E-2</v>
      </c>
      <c r="AX2457" s="31">
        <f t="shared" si="1600"/>
        <v>5.0416280240363022E-2</v>
      </c>
      <c r="AY2457" s="31">
        <f t="shared" si="1597"/>
        <v>6.7573717276187533E-3</v>
      </c>
      <c r="AZ2457" s="31">
        <f t="shared" si="1597"/>
        <v>3.232636457922225E-4</v>
      </c>
      <c r="BA2457" s="31">
        <f t="shared" si="1598"/>
        <v>1</v>
      </c>
      <c r="BB2457" s="34">
        <f>AU2457*'Propiedades físicas'!$C$4+'Diseño reactor'!AV2457*'Propiedades físicas'!$C$5+'Diseño reactor'!AW2457*'Propiedades físicas'!$C$8+'Diseño reactor'!AX2457*'Propiedades físicas'!$C$9+'Diseño reactor'!AY2457*'Propiedades físicas'!$C$7+'Diseño reactor'!AZ2457*'Propiedades físicas'!$C$6</f>
        <v>875.33153150804094</v>
      </c>
      <c r="BC2457" s="45">
        <f>AU2457*'Propiedades físicas'!$L$4+'Diseño reactor'!AV2457*'Propiedades físicas'!$L$5+'Diseño reactor'!AW2457*'Propiedades físicas'!$L$8+AX2457*'Propiedades físicas'!$L$9+'Diseño reactor'!AY2457*'Propiedades físicas'!$L$7+'Diseño reactor'!AZ2457*'Propiedades físicas'!$L$6</f>
        <v>2.1210350054908647</v>
      </c>
      <c r="BD2457" s="29">
        <f t="shared" si="1575"/>
        <v>1.368338738434306</v>
      </c>
      <c r="BE2457" s="58">
        <f t="shared" si="1576"/>
        <v>41.156476789016601</v>
      </c>
      <c r="BF2457" s="30">
        <f>AU2457*'Propiedades físicas'!$I$4+'Diseño reactor'!AV2457*'Propiedades físicas'!$I$5+'Diseño reactor'!AW2457*'Propiedades físicas'!$I$8+'Diseño reactor'!AX2457*'Propiedades físicas'!$I$9+'Diseño reactor'!AY2457*'Propiedades físicas'!$I$7+'Diseño reactor'!AZ2457*'Propiedades físicas'!$I$6</f>
        <v>1.9992751164094373E-2</v>
      </c>
      <c r="BG2457" s="24">
        <f>AU2457*'Propiedades físicas'!$O$4+'Diseño reactor'!AV2457*'Propiedades físicas'!$O$5+'Diseño reactor'!AW2457*'Propiedades físicas'!$O$8+'Diseño reactor'!AX2457*'Propiedades físicas'!$O$9+'Diseño reactor'!AY2457*'Propiedades físicas'!$O$7+'Diseño reactor'!AZ2457*'Propiedades físicas'!$O$6</f>
        <v>0.1546218520385142</v>
      </c>
      <c r="BH2457" s="54">
        <f t="shared" si="1577"/>
        <v>41106.851292330459</v>
      </c>
      <c r="BI2457" s="34">
        <f t="shared" si="1599"/>
        <v>274.251824797376</v>
      </c>
      <c r="BJ2457" s="27">
        <f t="shared" si="1578"/>
        <v>4797.8979464781505</v>
      </c>
      <c r="BK2457" s="34">
        <f t="shared" si="1579"/>
        <v>570.66143567402742</v>
      </c>
      <c r="BL2457" s="27">
        <f t="shared" si="1580"/>
        <v>105.74212700824167</v>
      </c>
      <c r="BM2457" s="34">
        <f t="shared" si="1581"/>
        <v>1.1054421768707483</v>
      </c>
      <c r="BN2457" s="45">
        <f t="shared" si="1582"/>
        <v>2690.7464299754502</v>
      </c>
      <c r="BO2457" s="45">
        <f t="shared" si="1583"/>
        <v>110.50786605457255</v>
      </c>
      <c r="BP2457" s="66">
        <f t="shared" si="1584"/>
        <v>6.6873347804159486</v>
      </c>
    </row>
    <row r="2458" spans="8:68">
      <c r="H2458" s="68">
        <v>2453</v>
      </c>
      <c r="I2458" s="31">
        <f>('Propiedades físicas'!$C$10*'Diseño reactor'!H2458)/1000</f>
        <v>2146.9766757643611</v>
      </c>
      <c r="J2458" s="31">
        <f t="shared" si="1561"/>
        <v>0.21239168787786483</v>
      </c>
      <c r="K2458" s="31">
        <f>(I2458*1000)/'Propiedades físicas'!$F$10</f>
        <v>14024.408587326225</v>
      </c>
      <c r="L2458" s="31">
        <f t="shared" si="1562"/>
        <v>2003.4869410466035</v>
      </c>
      <c r="M2458" s="31">
        <f t="shared" si="1563"/>
        <v>12020.921646279621</v>
      </c>
      <c r="N2458" s="31">
        <f t="shared" si="1564"/>
        <v>0.816749670218754</v>
      </c>
      <c r="O2458" s="32">
        <f t="shared" si="1565"/>
        <v>4.900498021312524</v>
      </c>
      <c r="P2458" s="33">
        <f t="shared" si="1566"/>
        <v>0.68976991395489595</v>
      </c>
      <c r="Q2458" s="31">
        <f t="shared" si="1567"/>
        <v>4.7507075688911975</v>
      </c>
      <c r="R2458" s="31">
        <f t="shared" si="1568"/>
        <v>0.10723826252501119</v>
      </c>
      <c r="S2458" s="31">
        <f t="shared" si="1569"/>
        <v>0.14979045242132596</v>
      </c>
      <c r="T2458" s="31">
        <f t="shared" si="1570"/>
        <v>1.6672291320225963E-2</v>
      </c>
      <c r="U2458" s="31">
        <f t="shared" si="1571"/>
        <v>3.069202418620947E-3</v>
      </c>
      <c r="V2458" s="47">
        <f t="shared" si="1585"/>
        <v>6.8307311867378052E-4</v>
      </c>
      <c r="W2458" s="31">
        <f t="shared" si="1572"/>
        <v>0.15546961436770276</v>
      </c>
      <c r="X2458" s="34">
        <f>(S2458*H2458*'Propiedades físicas'!$F$5*60*24*365)/(1000000)</f>
        <v>56869.327632305511</v>
      </c>
      <c r="Y2458" s="34">
        <f>(U2458*H2458*'Propiedades físicas'!$F$7*60*24*365)/(1000000)</f>
        <v>364.41052299010204</v>
      </c>
      <c r="Z2458" s="31">
        <f t="shared" si="1586"/>
        <v>1692.0055989313598</v>
      </c>
      <c r="AA2458" s="31">
        <f t="shared" si="1587"/>
        <v>11653.485666490107</v>
      </c>
      <c r="AB2458" s="31">
        <f t="shared" si="1588"/>
        <v>263.05545797385247</v>
      </c>
      <c r="AC2458" s="31">
        <f t="shared" si="1589"/>
        <v>367.4359797895126</v>
      </c>
      <c r="AD2458" s="31">
        <f t="shared" si="1573"/>
        <v>40.897130608514288</v>
      </c>
      <c r="AE2458" s="31">
        <f t="shared" si="1590"/>
        <v>7.5287535328771833</v>
      </c>
      <c r="AF2458" s="31">
        <f t="shared" si="1591"/>
        <v>14024.408587326225</v>
      </c>
      <c r="AG2458" s="31">
        <f t="shared" si="1592"/>
        <v>0.12064719794747104</v>
      </c>
      <c r="AH2458" s="31">
        <f t="shared" si="1593"/>
        <v>0.83094310850450359</v>
      </c>
      <c r="AI2458" s="31">
        <f t="shared" si="1593"/>
        <v>1.8756973339437225E-2</v>
      </c>
      <c r="AJ2458" s="31">
        <f t="shared" si="1593"/>
        <v>2.6199748638353445E-2</v>
      </c>
      <c r="AK2458" s="31">
        <f t="shared" si="1574"/>
        <v>2.9161394117875874E-3</v>
      </c>
      <c r="AL2458" s="31">
        <f t="shared" si="1574"/>
        <v>5.3683215844701451E-4</v>
      </c>
      <c r="AM2458" s="31">
        <f t="shared" si="1594"/>
        <v>0.99999999999999989</v>
      </c>
      <c r="AN2458" s="31">
        <f>(Z2458*'Propiedades físicas'!$F$4)/1000</f>
        <v>1487.915883588259</v>
      </c>
      <c r="AO2458" s="31">
        <f>(AA2458*'Propiedades físicas'!$F$6)/1000</f>
        <v>373.37768075434303</v>
      </c>
      <c r="AP2458" s="31">
        <f>(AB2458*'Propiedades físicas'!$F$9)/1000</f>
        <v>162.29206479696828</v>
      </c>
      <c r="AQ2458" s="31">
        <f>(AC2458*'Propiedades físicas'!$F$5)/1000</f>
        <v>108.19887296861778</v>
      </c>
      <c r="AR2458" s="31">
        <f>(AD2458*'Propiedades físicas'!$F$8)/1000</f>
        <v>14.498850743330481</v>
      </c>
      <c r="AS2458" s="31">
        <f>(AE2458*'Propiedades físicas'!$F$7)/1000</f>
        <v>0.6933229128426599</v>
      </c>
      <c r="AT2458" s="31">
        <f t="shared" si="1595"/>
        <v>2146.9766757643615</v>
      </c>
      <c r="AU2458" s="31">
        <f t="shared" si="1596"/>
        <v>0.69302843406928716</v>
      </c>
      <c r="AV2458" s="31">
        <f t="shared" si="1600"/>
        <v>0.17390858734942427</v>
      </c>
      <c r="AW2458" s="31">
        <f t="shared" si="1600"/>
        <v>7.5590977130289241E-2</v>
      </c>
      <c r="AX2458" s="31">
        <f t="shared" si="1600"/>
        <v>5.0395923807647826E-2</v>
      </c>
      <c r="AY2458" s="31">
        <f t="shared" si="1597"/>
        <v>6.7531477668096394E-3</v>
      </c>
      <c r="AZ2458" s="31">
        <f t="shared" si="1597"/>
        <v>3.2292987654177694E-4</v>
      </c>
      <c r="BA2458" s="31">
        <f t="shared" si="1598"/>
        <v>1</v>
      </c>
      <c r="BB2458" s="34">
        <f>AU2458*'Propiedades físicas'!$C$4+'Diseño reactor'!AV2458*'Propiedades físicas'!$C$5+'Diseño reactor'!AW2458*'Propiedades físicas'!$C$8+'Diseño reactor'!AX2458*'Propiedades físicas'!$C$9+'Diseño reactor'!AY2458*'Propiedades físicas'!$C$7+'Diseño reactor'!AZ2458*'Propiedades físicas'!$C$6</f>
        <v>875.33141953198503</v>
      </c>
      <c r="BC2458" s="45">
        <f>AU2458*'Propiedades físicas'!$L$4+'Diseño reactor'!AV2458*'Propiedades físicas'!$L$5+'Diseño reactor'!AW2458*'Propiedades físicas'!$L$8+AX2458*'Propiedades físicas'!$L$9+'Diseño reactor'!AY2458*'Propiedades físicas'!$L$7+'Diseño reactor'!AZ2458*'Propiedades físicas'!$L$6</f>
        <v>2.1210662054021681</v>
      </c>
      <c r="BD2458" s="29">
        <f t="shared" si="1575"/>
        <v>1.367847694608022</v>
      </c>
      <c r="BE2458" s="58">
        <f t="shared" si="1576"/>
        <v>41.155948518530806</v>
      </c>
      <c r="BF2458" s="30">
        <f>AU2458*'Propiedades físicas'!$I$4+'Diseño reactor'!AV2458*'Propiedades físicas'!$I$5+'Diseño reactor'!AW2458*'Propiedades físicas'!$I$8+'Diseño reactor'!AX2458*'Propiedades físicas'!$I$9+'Diseño reactor'!AY2458*'Propiedades físicas'!$I$7+'Diseño reactor'!AZ2458*'Propiedades físicas'!$I$6</f>
        <v>1.9992798125782661E-2</v>
      </c>
      <c r="BG2458" s="24">
        <f>AU2458*'Propiedades físicas'!$O$4+'Diseño reactor'!AV2458*'Propiedades físicas'!$O$5+'Diseño reactor'!AW2458*'Propiedades físicas'!$O$8+'Diseño reactor'!AX2458*'Propiedades físicas'!$O$9+'Diseño reactor'!AY2458*'Propiedades físicas'!$O$7+'Diseño reactor'!AZ2458*'Propiedades físicas'!$O$6</f>
        <v>0.15462337513370844</v>
      </c>
      <c r="BH2458" s="54">
        <f t="shared" si="1577"/>
        <v>41106.749476656696</v>
      </c>
      <c r="BI2458" s="34">
        <f t="shared" si="1599"/>
        <v>274.25380166068265</v>
      </c>
      <c r="BJ2458" s="27">
        <f t="shared" si="1578"/>
        <v>4797.9015520428957</v>
      </c>
      <c r="BK2458" s="34">
        <f t="shared" si="1579"/>
        <v>570.66748579702346</v>
      </c>
      <c r="BL2458" s="27">
        <f t="shared" si="1580"/>
        <v>105.74233473836897</v>
      </c>
      <c r="BM2458" s="34">
        <f t="shared" si="1581"/>
        <v>1.1054421768707483</v>
      </c>
      <c r="BN2458" s="45">
        <f t="shared" si="1582"/>
        <v>2691.9475771227567</v>
      </c>
      <c r="BO2458" s="45">
        <f t="shared" si="1583"/>
        <v>110.51444796335888</v>
      </c>
      <c r="BP2458" s="66">
        <f t="shared" si="1584"/>
        <v>6.687333924944225</v>
      </c>
    </row>
    <row r="2459" spans="8:68">
      <c r="H2459" s="68">
        <v>2454</v>
      </c>
      <c r="I2459" s="31">
        <f>('Propiedades físicas'!$C$10*'Diseño reactor'!H2459)/1000</f>
        <v>2147.8519210459604</v>
      </c>
      <c r="J2459" s="31">
        <f t="shared" si="1561"/>
        <v>0.21230513869780057</v>
      </c>
      <c r="K2459" s="31">
        <f>(I2459*1000)/'Propiedades físicas'!$F$10</f>
        <v>14030.125835017752</v>
      </c>
      <c r="L2459" s="31">
        <f t="shared" si="1562"/>
        <v>2004.3036907168216</v>
      </c>
      <c r="M2459" s="31">
        <f t="shared" si="1563"/>
        <v>12025.82214430093</v>
      </c>
      <c r="N2459" s="31">
        <f t="shared" si="1564"/>
        <v>0.81674967021875367</v>
      </c>
      <c r="O2459" s="32">
        <f t="shared" si="1565"/>
        <v>4.9004980213125222</v>
      </c>
      <c r="P2459" s="33">
        <f t="shared" si="1566"/>
        <v>0.6898136160970636</v>
      </c>
      <c r="Q2459" s="31">
        <f t="shared" si="1567"/>
        <v>4.7507680252621816</v>
      </c>
      <c r="R2459" s="31">
        <f t="shared" si="1568"/>
        <v>0.10720814675483548</v>
      </c>
      <c r="S2459" s="31">
        <f t="shared" si="1569"/>
        <v>0.1497299960503414</v>
      </c>
      <c r="T2459" s="31">
        <f t="shared" si="1570"/>
        <v>1.6661872805057935E-2</v>
      </c>
      <c r="U2459" s="31">
        <f t="shared" si="1571"/>
        <v>3.0660345617966886E-3</v>
      </c>
      <c r="V2459" s="47">
        <f t="shared" si="1585"/>
        <v>6.8311639652330572E-4</v>
      </c>
      <c r="W2459" s="31">
        <f t="shared" si="1572"/>
        <v>0.15541610697888894</v>
      </c>
      <c r="X2459" s="34">
        <f>(S2459*H2459*'Propiedades físicas'!$F$5*60*24*365)/(1000000)</f>
        <v>56869.549038489808</v>
      </c>
      <c r="Y2459" s="34">
        <f>(U2459*H2459*'Propiedades físicas'!$F$7*60*24*365)/(1000000)</f>
        <v>364.18280284724705</v>
      </c>
      <c r="Z2459" s="31">
        <f t="shared" si="1586"/>
        <v>1692.802613902194</v>
      </c>
      <c r="AA2459" s="31">
        <f t="shared" si="1587"/>
        <v>11658.384733993393</v>
      </c>
      <c r="AB2459" s="31">
        <f t="shared" si="1588"/>
        <v>263.08879213636624</v>
      </c>
      <c r="AC2459" s="31">
        <f t="shared" si="1589"/>
        <v>367.43741030753779</v>
      </c>
      <c r="AD2459" s="31">
        <f t="shared" si="1573"/>
        <v>40.888235863612174</v>
      </c>
      <c r="AE2459" s="31">
        <f t="shared" si="1590"/>
        <v>7.524048814649074</v>
      </c>
      <c r="AF2459" s="31">
        <f t="shared" si="1591"/>
        <v>14030.12583501775</v>
      </c>
      <c r="AG2459" s="31">
        <f t="shared" si="1592"/>
        <v>0.12065484186015872</v>
      </c>
      <c r="AH2459" s="31">
        <f t="shared" si="1593"/>
        <v>0.83095368288823646</v>
      </c>
      <c r="AI2459" s="31">
        <f t="shared" si="1593"/>
        <v>1.8751705810059357E-2</v>
      </c>
      <c r="AJ2459" s="31">
        <f t="shared" si="1593"/>
        <v>2.6189174254620855E-2</v>
      </c>
      <c r="AK2459" s="31">
        <f t="shared" si="1574"/>
        <v>2.9143171162128384E-3</v>
      </c>
      <c r="AL2459" s="31">
        <f t="shared" si="1574"/>
        <v>5.3627807071194059E-4</v>
      </c>
      <c r="AM2459" s="31">
        <f t="shared" si="1594"/>
        <v>1.0000000000000002</v>
      </c>
      <c r="AN2459" s="31">
        <f>(Z2459*'Propiedades físicas'!$F$4)/1000</f>
        <v>1488.6167626133115</v>
      </c>
      <c r="AO2459" s="31">
        <f>(AA2459*'Propiedades físicas'!$F$6)/1000</f>
        <v>373.5346468771483</v>
      </c>
      <c r="AP2459" s="31">
        <f>(AB2459*'Propiedades físicas'!$F$9)/1000</f>
        <v>162.31263030853114</v>
      </c>
      <c r="AQ2459" s="31">
        <f>(AC2459*'Propiedades físicas'!$F$5)/1000</f>
        <v>108.19929421326067</v>
      </c>
      <c r="AR2459" s="31">
        <f>(AD2459*'Propiedades físicas'!$F$8)/1000</f>
        <v>14.495697378367781</v>
      </c>
      <c r="AS2459" s="31">
        <f>(AE2459*'Propiedades físicas'!$F$7)/1000</f>
        <v>0.69288965534103331</v>
      </c>
      <c r="AT2459" s="31">
        <f t="shared" si="1595"/>
        <v>2147.8519210459604</v>
      </c>
      <c r="AU2459" s="31">
        <f t="shared" si="1596"/>
        <v>0.69307234266335516</v>
      </c>
      <c r="AV2459" s="31">
        <f t="shared" si="1600"/>
        <v>0.17391080046861168</v>
      </c>
      <c r="AW2459" s="31">
        <f t="shared" si="1600"/>
        <v>7.5569748881705118E-2</v>
      </c>
      <c r="AX2459" s="31">
        <f t="shared" si="1600"/>
        <v>5.0375583695066749E-2</v>
      </c>
      <c r="AY2459" s="31">
        <f t="shared" si="1597"/>
        <v>6.7489277246397276E-3</v>
      </c>
      <c r="AZ2459" s="31">
        <f t="shared" si="1597"/>
        <v>3.2259656662159933E-4</v>
      </c>
      <c r="BA2459" s="31">
        <f t="shared" si="1598"/>
        <v>1</v>
      </c>
      <c r="BB2459" s="34">
        <f>AU2459*'Propiedades físicas'!$C$4+'Diseño reactor'!AV2459*'Propiedades físicas'!$C$5+'Diseño reactor'!AW2459*'Propiedades físicas'!$C$8+'Diseño reactor'!AX2459*'Propiedades físicas'!$C$9+'Diseño reactor'!AY2459*'Propiedades físicas'!$C$7+'Diseño reactor'!AZ2459*'Propiedades físicas'!$C$6</f>
        <v>875.33130770428136</v>
      </c>
      <c r="BC2459" s="45">
        <f>AU2459*'Propiedades físicas'!$L$4+'Diseño reactor'!AV2459*'Propiedades físicas'!$L$5+'Diseño reactor'!AW2459*'Propiedades físicas'!$L$8+AX2459*'Propiedades físicas'!$L$9+'Diseño reactor'!AY2459*'Propiedades físicas'!$L$7+'Diseño reactor'!AZ2459*'Propiedades físicas'!$L$6</f>
        <v>2.1210973829847029</v>
      </c>
      <c r="BD2459" s="29">
        <f t="shared" si="1575"/>
        <v>1.3673570035321569</v>
      </c>
      <c r="BE2459" s="58">
        <f t="shared" si="1576"/>
        <v>41.15542063210016</v>
      </c>
      <c r="BF2459" s="30">
        <f>AU2459*'Propiedades físicas'!$I$4+'Diseño reactor'!AV2459*'Propiedades físicas'!$I$5+'Diseño reactor'!AW2459*'Propiedades físicas'!$I$8+'Diseño reactor'!AX2459*'Propiedades físicas'!$I$9+'Diseño reactor'!AY2459*'Propiedades físicas'!$I$7+'Diseño reactor'!AZ2459*'Propiedades físicas'!$I$6</f>
        <v>1.9992845017609239E-2</v>
      </c>
      <c r="BG2459" s="24">
        <f>AU2459*'Propiedades físicas'!$O$4+'Diseño reactor'!AV2459*'Propiedades físicas'!$O$5+'Diseño reactor'!AW2459*'Propiedades físicas'!$O$8+'Diseño reactor'!AX2459*'Propiedades físicas'!$O$9+'Diseño reactor'!AY2459*'Propiedades físicas'!$O$7+'Diseño reactor'!AZ2459*'Propiedades físicas'!$O$6</f>
        <v>0.15462489717922245</v>
      </c>
      <c r="BH2459" s="54">
        <f t="shared" si="1577"/>
        <v>41106.64781206847</v>
      </c>
      <c r="BI2459" s="34">
        <f t="shared" si="1599"/>
        <v>274.25577652036799</v>
      </c>
      <c r="BJ2459" s="27">
        <f t="shared" si="1578"/>
        <v>4797.905157579974</v>
      </c>
      <c r="BK2459" s="34">
        <f t="shared" si="1579"/>
        <v>570.67353205112659</v>
      </c>
      <c r="BL2459" s="27">
        <f t="shared" si="1580"/>
        <v>105.7425423320734</v>
      </c>
      <c r="BM2459" s="34">
        <f t="shared" si="1581"/>
        <v>1.1054421768707483</v>
      </c>
      <c r="BN2459" s="45">
        <f t="shared" si="1582"/>
        <v>2693.1487386635586</v>
      </c>
      <c r="BO2459" s="45">
        <f t="shared" si="1583"/>
        <v>110.52102534214836</v>
      </c>
      <c r="BP2459" s="66">
        <f t="shared" si="1584"/>
        <v>6.6873330706058809</v>
      </c>
    </row>
    <row r="2460" spans="8:68">
      <c r="H2460" s="68">
        <v>2455</v>
      </c>
      <c r="I2460" s="31">
        <f>('Propiedades físicas'!$C$10*'Diseño reactor'!H2460)/1000</f>
        <v>2148.7271663275601</v>
      </c>
      <c r="J2460" s="31">
        <f t="shared" si="1561"/>
        <v>0.21221866002623324</v>
      </c>
      <c r="K2460" s="31">
        <f>(I2460*1000)/'Propiedades físicas'!$F$10</f>
        <v>14035.843082709285</v>
      </c>
      <c r="L2460" s="31">
        <f t="shared" si="1562"/>
        <v>2005.1204403870406</v>
      </c>
      <c r="M2460" s="31">
        <f t="shared" si="1563"/>
        <v>12030.722642322244</v>
      </c>
      <c r="N2460" s="31">
        <f t="shared" si="1564"/>
        <v>0.81674967021875378</v>
      </c>
      <c r="O2460" s="32">
        <f t="shared" si="1565"/>
        <v>4.9004980213125231</v>
      </c>
      <c r="P2460" s="33">
        <f t="shared" si="1566"/>
        <v>0.68985728816797942</v>
      </c>
      <c r="Q2460" s="31">
        <f t="shared" si="1567"/>
        <v>4.7508284331831661</v>
      </c>
      <c r="R2460" s="31">
        <f t="shared" si="1568"/>
        <v>0.10717804703524006</v>
      </c>
      <c r="S2460" s="31">
        <f t="shared" si="1569"/>
        <v>0.14966958812935807</v>
      </c>
      <c r="T2460" s="31">
        <f t="shared" si="1570"/>
        <v>1.6651463952484947E-2</v>
      </c>
      <c r="U2460" s="31">
        <f t="shared" si="1571"/>
        <v>3.0628710630493739E-3</v>
      </c>
      <c r="V2460" s="47">
        <f t="shared" si="1585"/>
        <v>6.8315964459353309E-4</v>
      </c>
      <c r="W2460" s="31">
        <f t="shared" si="1572"/>
        <v>0.15536263640827455</v>
      </c>
      <c r="X2460" s="34">
        <f>(S2460*H2460*'Propiedades físicas'!$F$5*60*24*365)/(1000000)</f>
        <v>56869.770140081702</v>
      </c>
      <c r="Y2460" s="34">
        <f>(U2460*H2460*'Propiedades físicas'!$F$7*60*24*365)/(1000000)</f>
        <v>363.95529390219599</v>
      </c>
      <c r="Z2460" s="31">
        <f t="shared" si="1586"/>
        <v>1693.5996424523894</v>
      </c>
      <c r="AA2460" s="31">
        <f t="shared" si="1587"/>
        <v>11663.283803464672</v>
      </c>
      <c r="AB2460" s="31">
        <f t="shared" si="1588"/>
        <v>263.12210547151437</v>
      </c>
      <c r="AC2460" s="31">
        <f t="shared" si="1589"/>
        <v>367.43883885757407</v>
      </c>
      <c r="AD2460" s="31">
        <f t="shared" si="1573"/>
        <v>40.879344003350546</v>
      </c>
      <c r="AE2460" s="31">
        <f t="shared" si="1590"/>
        <v>7.5193484597862126</v>
      </c>
      <c r="AF2460" s="31">
        <f t="shared" si="1591"/>
        <v>14035.843082709287</v>
      </c>
      <c r="AG2460" s="31">
        <f t="shared" si="1592"/>
        <v>0.1206624805131036</v>
      </c>
      <c r="AH2460" s="31">
        <f t="shared" si="1593"/>
        <v>0.83096424879761133</v>
      </c>
      <c r="AI2460" s="31">
        <f t="shared" si="1593"/>
        <v>1.8746441088077829E-2</v>
      </c>
      <c r="AJ2460" s="31">
        <f t="shared" si="1593"/>
        <v>2.6178608345245814E-2</v>
      </c>
      <c r="AK2460" s="31">
        <f t="shared" si="1574"/>
        <v>2.9124965107161739E-3</v>
      </c>
      <c r="AL2460" s="31">
        <f t="shared" si="1574"/>
        <v>5.3572474524521266E-4</v>
      </c>
      <c r="AM2460" s="31">
        <f t="shared" si="1594"/>
        <v>0.99999999999999989</v>
      </c>
      <c r="AN2460" s="31">
        <f>(Z2460*'Propiedades físicas'!$F$4)/1000</f>
        <v>1489.3176535797822</v>
      </c>
      <c r="AO2460" s="31">
        <f>(AA2460*'Propiedades físicas'!$F$6)/1000</f>
        <v>373.69161306300805</v>
      </c>
      <c r="AP2460" s="31">
        <f>(AB2460*'Propiedades físicas'!$F$9)/1000</f>
        <v>162.3331829706508</v>
      </c>
      <c r="AQ2460" s="31">
        <f>(AC2460*'Propiedades físicas'!$F$5)/1000</f>
        <v>108.19971487838984</v>
      </c>
      <c r="AR2460" s="31">
        <f>(AD2460*'Propiedades físicas'!$F$8)/1000</f>
        <v>14.492545036067829</v>
      </c>
      <c r="AS2460" s="31">
        <f>(AE2460*'Propiedades físicas'!$F$7)/1000</f>
        <v>0.69245679966171236</v>
      </c>
      <c r="AT2460" s="31">
        <f t="shared" si="1595"/>
        <v>2148.7271663275606</v>
      </c>
      <c r="AU2460" s="31">
        <f t="shared" si="1596"/>
        <v>0.69311622104411219</v>
      </c>
      <c r="AV2460" s="31">
        <f t="shared" si="1600"/>
        <v>0.17391301181419558</v>
      </c>
      <c r="AW2460" s="31">
        <f t="shared" si="1600"/>
        <v>7.5548531946984313E-2</v>
      </c>
      <c r="AX2460" s="31">
        <f t="shared" si="1600"/>
        <v>5.0355259883141185E-2</v>
      </c>
      <c r="AY2460" s="31">
        <f t="shared" si="1597"/>
        <v>6.7447115963248953E-3</v>
      </c>
      <c r="AZ2460" s="31">
        <f t="shared" si="1597"/>
        <v>3.2226371524180354E-4</v>
      </c>
      <c r="BA2460" s="31">
        <f t="shared" si="1598"/>
        <v>1</v>
      </c>
      <c r="BB2460" s="34">
        <f>AU2460*'Propiedades físicas'!$C$4+'Diseño reactor'!AV2460*'Propiedades físicas'!$C$5+'Diseño reactor'!AW2460*'Propiedades físicas'!$C$8+'Diseño reactor'!AX2460*'Propiedades físicas'!$C$9+'Diseño reactor'!AY2460*'Propiedades físicas'!$C$7+'Diseño reactor'!AZ2460*'Propiedades físicas'!$C$6</f>
        <v>875.33119602468764</v>
      </c>
      <c r="BC2460" s="45">
        <f>AU2460*'Propiedades físicas'!$L$4+'Diseño reactor'!AV2460*'Propiedades físicas'!$L$5+'Diseño reactor'!AW2460*'Propiedades físicas'!$L$8+AX2460*'Propiedades físicas'!$L$9+'Diseño reactor'!AY2460*'Propiedades físicas'!$L$7+'Diseño reactor'!AZ2460*'Propiedades físicas'!$L$6</f>
        <v>2.1211285382622909</v>
      </c>
      <c r="BD2460" s="29">
        <f t="shared" si="1575"/>
        <v>1.3668666648263725</v>
      </c>
      <c r="BE2460" s="58">
        <f t="shared" si="1576"/>
        <v>41.154893129305002</v>
      </c>
      <c r="BF2460" s="30">
        <f>AU2460*'Propiedades físicas'!$I$4+'Diseño reactor'!AV2460*'Propiedades físicas'!$I$5+'Diseño reactor'!AW2460*'Propiedades físicas'!$I$8+'Diseño reactor'!AX2460*'Propiedades físicas'!$I$9+'Diseño reactor'!AY2460*'Propiedades físicas'!$I$7+'Diseño reactor'!AZ2460*'Propiedades físicas'!$I$6</f>
        <v>1.9992891839689476E-2</v>
      </c>
      <c r="BG2460" s="24">
        <f>AU2460*'Propiedades físicas'!$O$4+'Diseño reactor'!AV2460*'Propiedades físicas'!$O$5+'Diseño reactor'!AW2460*'Propiedades físicas'!$O$8+'Diseño reactor'!AX2460*'Propiedades físicas'!$O$9+'Diseño reactor'!AY2460*'Propiedades físicas'!$O$7+'Diseño reactor'!AZ2460*'Propiedades físicas'!$O$6</f>
        <v>0.1546264181761236</v>
      </c>
      <c r="BH2460" s="54">
        <f t="shared" si="1577"/>
        <v>41106.546298315079</v>
      </c>
      <c r="BI2460" s="34">
        <f t="shared" si="1599"/>
        <v>274.25774937923842</v>
      </c>
      <c r="BJ2460" s="27">
        <f t="shared" si="1578"/>
        <v>4797.9087630865934</v>
      </c>
      <c r="BK2460" s="34">
        <f t="shared" si="1579"/>
        <v>570.67957443993498</v>
      </c>
      <c r="BL2460" s="27">
        <f t="shared" si="1580"/>
        <v>105.7427497894854</v>
      </c>
      <c r="BM2460" s="34">
        <f t="shared" si="1581"/>
        <v>1.1054421768707483</v>
      </c>
      <c r="BN2460" s="45">
        <f t="shared" si="1582"/>
        <v>2694.3499145825858</v>
      </c>
      <c r="BO2460" s="45">
        <f t="shared" si="1583"/>
        <v>110.52759819561609</v>
      </c>
      <c r="BP2460" s="66">
        <f t="shared" si="1584"/>
        <v>6.6873322173990619</v>
      </c>
    </row>
    <row r="2461" spans="8:68">
      <c r="H2461" s="68">
        <v>2456</v>
      </c>
      <c r="I2461" s="31">
        <f>('Propiedades físicas'!$C$10*'Diseño reactor'!H2461)/1000</f>
        <v>2149.6024116091603</v>
      </c>
      <c r="J2461" s="31">
        <f t="shared" si="1561"/>
        <v>0.21213225177703685</v>
      </c>
      <c r="K2461" s="31">
        <f>(I2461*1000)/'Propiedades físicas'!$F$10</f>
        <v>14041.560330400816</v>
      </c>
      <c r="L2461" s="31">
        <f t="shared" si="1562"/>
        <v>2005.9371900572594</v>
      </c>
      <c r="M2461" s="31">
        <f t="shared" si="1563"/>
        <v>12035.623140343556</v>
      </c>
      <c r="N2461" s="31">
        <f t="shared" si="1564"/>
        <v>0.81674967021875378</v>
      </c>
      <c r="O2461" s="32">
        <f t="shared" si="1565"/>
        <v>4.9004980213125231</v>
      </c>
      <c r="P2461" s="33">
        <f t="shared" si="1566"/>
        <v>0.68990093019867005</v>
      </c>
      <c r="Q2461" s="31">
        <f t="shared" si="1567"/>
        <v>4.750888792711951</v>
      </c>
      <c r="R2461" s="31">
        <f t="shared" si="1568"/>
        <v>0.10714796335448296</v>
      </c>
      <c r="S2461" s="31">
        <f t="shared" si="1569"/>
        <v>0.14960922860057183</v>
      </c>
      <c r="T2461" s="31">
        <f t="shared" si="1570"/>
        <v>1.6641064750713603E-2</v>
      </c>
      <c r="U2461" s="31">
        <f t="shared" si="1571"/>
        <v>3.0597119148872238E-3</v>
      </c>
      <c r="V2461" s="47">
        <f t="shared" si="1585"/>
        <v>6.8320286291518792E-4</v>
      </c>
      <c r="W2461" s="31">
        <f t="shared" si="1572"/>
        <v>0.15530920261787098</v>
      </c>
      <c r="X2461" s="34">
        <f>(S2461*H2461*'Propiedades físicas'!$F$5*60*24*365)/(1000000)</f>
        <v>56869.990937604787</v>
      </c>
      <c r="Y2461" s="34">
        <f>(U2461*H2461*'Propiedades físicas'!$F$7*60*24*365)/(1000000)</f>
        <v>363.72799589717749</v>
      </c>
      <c r="Z2461" s="31">
        <f t="shared" si="1586"/>
        <v>1694.3966845679336</v>
      </c>
      <c r="AA2461" s="31">
        <f t="shared" si="1587"/>
        <v>11668.182874900551</v>
      </c>
      <c r="AB2461" s="31">
        <f t="shared" si="1588"/>
        <v>263.15539799861011</v>
      </c>
      <c r="AC2461" s="31">
        <f t="shared" si="1589"/>
        <v>367.44026544300442</v>
      </c>
      <c r="AD2461" s="31">
        <f t="shared" si="1573"/>
        <v>40.870455027752605</v>
      </c>
      <c r="AE2461" s="31">
        <f t="shared" si="1590"/>
        <v>7.5146524629630216</v>
      </c>
      <c r="AF2461" s="31">
        <f t="shared" si="1591"/>
        <v>14041.560330400815</v>
      </c>
      <c r="AG2461" s="31">
        <f t="shared" si="1592"/>
        <v>0.12067011391173271</v>
      </c>
      <c r="AH2461" s="31">
        <f t="shared" si="1593"/>
        <v>0.83097480624273923</v>
      </c>
      <c r="AI2461" s="31">
        <f t="shared" si="1593"/>
        <v>1.8741179171438874E-2</v>
      </c>
      <c r="AJ2461" s="31">
        <f t="shared" si="1593"/>
        <v>2.6168050900117871E-2</v>
      </c>
      <c r="AK2461" s="31">
        <f t="shared" si="1574"/>
        <v>2.9106775932348228E-3</v>
      </c>
      <c r="AL2461" s="31">
        <f t="shared" si="1574"/>
        <v>5.3517218073644934E-4</v>
      </c>
      <c r="AM2461" s="31">
        <f t="shared" si="1594"/>
        <v>0.99999999999999989</v>
      </c>
      <c r="AN2461" s="31">
        <f>(Z2461*'Propiedades físicas'!$F$4)/1000</f>
        <v>1490.0185564753494</v>
      </c>
      <c r="AO2461" s="31">
        <f>(AA2461*'Propiedades físicas'!$F$6)/1000</f>
        <v>373.84857931181364</v>
      </c>
      <c r="AP2461" s="31">
        <f>(AB2461*'Propiedades físicas'!$F$9)/1000</f>
        <v>162.3537227952425</v>
      </c>
      <c r="AQ2461" s="31">
        <f>(AC2461*'Propiedades físicas'!$F$5)/1000</f>
        <v>108.20013496500152</v>
      </c>
      <c r="AR2461" s="31">
        <f>(AD2461*'Propiedades físicas'!$F$8)/1000</f>
        <v>14.489393716438848</v>
      </c>
      <c r="AS2461" s="31">
        <f>(AE2461*'Propiedades físicas'!$F$7)/1000</f>
        <v>0.69202434531426471</v>
      </c>
      <c r="AT2461" s="31">
        <f t="shared" si="1595"/>
        <v>2149.6024116091598</v>
      </c>
      <c r="AU2461" s="31">
        <f t="shared" si="1596"/>
        <v>0.69316006924273221</v>
      </c>
      <c r="AV2461" s="31">
        <f t="shared" si="1600"/>
        <v>0.1739152213882921</v>
      </c>
      <c r="AW2461" s="31">
        <f t="shared" si="1600"/>
        <v>7.5527326317850085E-2</v>
      </c>
      <c r="AX2461" s="31">
        <f t="shared" si="1600"/>
        <v>5.0334952352423412E-2</v>
      </c>
      <c r="AY2461" s="31">
        <f t="shared" si="1597"/>
        <v>6.7404993770882058E-3</v>
      </c>
      <c r="AZ2461" s="31">
        <f t="shared" si="1597"/>
        <v>3.2193132161413318E-4</v>
      </c>
      <c r="BA2461" s="31">
        <f t="shared" si="1598"/>
        <v>1.0000000000000002</v>
      </c>
      <c r="BB2461" s="34">
        <f>AU2461*'Propiedades físicas'!$C$4+'Diseño reactor'!AV2461*'Propiedades físicas'!$C$5+'Diseño reactor'!AW2461*'Propiedades físicas'!$C$8+'Diseño reactor'!AX2461*'Propiedades físicas'!$C$9+'Diseño reactor'!AY2461*'Propiedades físicas'!$C$7+'Diseño reactor'!AZ2461*'Propiedades físicas'!$C$6</f>
        <v>875.33108449296287</v>
      </c>
      <c r="BC2461" s="45">
        <f>AU2461*'Propiedades físicas'!$L$4+'Diseño reactor'!AV2461*'Propiedades físicas'!$L$5+'Diseño reactor'!AW2461*'Propiedades físicas'!$L$8+AX2461*'Propiedades físicas'!$L$9+'Diseño reactor'!AY2461*'Propiedades físicas'!$L$7+'Diseño reactor'!AZ2461*'Propiedades físicas'!$L$6</f>
        <v>2.1211596712587233</v>
      </c>
      <c r="BD2461" s="29">
        <f t="shared" si="1575"/>
        <v>1.3663766781108706</v>
      </c>
      <c r="BE2461" s="58">
        <f t="shared" si="1576"/>
        <v>41.15436600972626</v>
      </c>
      <c r="BF2461" s="30">
        <f>AU2461*'Propiedades físicas'!$I$4+'Diseño reactor'!AV2461*'Propiedades físicas'!$I$5+'Diseño reactor'!AW2461*'Propiedades físicas'!$I$8+'Diseño reactor'!AX2461*'Propiedades físicas'!$I$9+'Diseño reactor'!AY2461*'Propiedades físicas'!$I$7+'Diseño reactor'!AZ2461*'Propiedades físicas'!$I$6</f>
        <v>1.9992938592138521E-2</v>
      </c>
      <c r="BG2461" s="24">
        <f>AU2461*'Propiedades físicas'!$O$4+'Diseño reactor'!AV2461*'Propiedades físicas'!$O$5+'Diseño reactor'!AW2461*'Propiedades físicas'!$O$8+'Diseño reactor'!AX2461*'Propiedades físicas'!$O$9+'Diseño reactor'!AY2461*'Propiedades físicas'!$O$7+'Diseño reactor'!AZ2461*'Propiedades físicas'!$O$6</f>
        <v>0.15462793812547795</v>
      </c>
      <c r="BH2461" s="54">
        <f t="shared" si="1577"/>
        <v>41106.444935146334</v>
      </c>
      <c r="BI2461" s="34">
        <f t="shared" si="1599"/>
        <v>274.25972024009553</v>
      </c>
      <c r="BJ2461" s="27">
        <f t="shared" si="1578"/>
        <v>4797.9123685599643</v>
      </c>
      <c r="BK2461" s="34">
        <f t="shared" si="1579"/>
        <v>570.68561296704274</v>
      </c>
      <c r="BL2461" s="27">
        <f t="shared" si="1580"/>
        <v>105.74295711073538</v>
      </c>
      <c r="BM2461" s="34">
        <f t="shared" si="1581"/>
        <v>1.1054421768707483</v>
      </c>
      <c r="BN2461" s="45">
        <f t="shared" si="1582"/>
        <v>2695.5511048645972</v>
      </c>
      <c r="BO2461" s="45">
        <f t="shared" si="1583"/>
        <v>110.53416652843049</v>
      </c>
      <c r="BP2461" s="66">
        <f t="shared" si="1584"/>
        <v>6.6873313653219286</v>
      </c>
    </row>
    <row r="2462" spans="8:68">
      <c r="H2462" s="68">
        <v>2457</v>
      </c>
      <c r="I2462" s="31">
        <f>('Propiedades físicas'!$C$10*'Diseño reactor'!H2462)/1000</f>
        <v>2150.47765689076</v>
      </c>
      <c r="J2462" s="31">
        <f t="shared" si="1561"/>
        <v>0.21204591386422569</v>
      </c>
      <c r="K2462" s="31">
        <f>(I2462*1000)/'Propiedades físicas'!$F$10</f>
        <v>14047.277578092349</v>
      </c>
      <c r="L2462" s="31">
        <f t="shared" si="1562"/>
        <v>2006.7539397274784</v>
      </c>
      <c r="M2462" s="31">
        <f t="shared" si="1563"/>
        <v>12040.52363836487</v>
      </c>
      <c r="N2462" s="31">
        <f t="shared" si="1564"/>
        <v>0.81674967021875389</v>
      </c>
      <c r="O2462" s="32">
        <f t="shared" si="1565"/>
        <v>4.9004980213125231</v>
      </c>
      <c r="P2462" s="33">
        <f t="shared" si="1566"/>
        <v>0.68994454222012025</v>
      </c>
      <c r="Q2462" s="31">
        <f t="shared" si="1567"/>
        <v>4.7509491039062537</v>
      </c>
      <c r="R2462" s="31">
        <f t="shared" si="1568"/>
        <v>0.10711789570083159</v>
      </c>
      <c r="S2462" s="31">
        <f t="shared" si="1569"/>
        <v>0.14954891740626974</v>
      </c>
      <c r="T2462" s="31">
        <f t="shared" si="1570"/>
        <v>1.6630675187968208E-2</v>
      </c>
      <c r="U2462" s="31">
        <f t="shared" si="1571"/>
        <v>3.0565571098339099E-3</v>
      </c>
      <c r="V2462" s="47">
        <f t="shared" si="1585"/>
        <v>6.8324605151895402E-4</v>
      </c>
      <c r="W2462" s="31">
        <f t="shared" si="1572"/>
        <v>0.15525580556974197</v>
      </c>
      <c r="X2462" s="34">
        <f>(S2462*H2462*'Propiedades físicas'!$F$5*60*24*365)/(1000000)</f>
        <v>56870.211431581607</v>
      </c>
      <c r="Y2462" s="34">
        <f>(U2462*H2462*'Propiedades físicas'!$F$7*60*24*365)/(1000000)</f>
        <v>363.50090857480717</v>
      </c>
      <c r="Z2462" s="31">
        <f t="shared" si="1586"/>
        <v>1695.1937402348356</v>
      </c>
      <c r="AA2462" s="31">
        <f t="shared" si="1587"/>
        <v>11673.081948297666</v>
      </c>
      <c r="AB2462" s="31">
        <f t="shared" si="1588"/>
        <v>263.18866973694321</v>
      </c>
      <c r="AC2462" s="31">
        <f t="shared" si="1589"/>
        <v>367.44169006720477</v>
      </c>
      <c r="AD2462" s="31">
        <f t="shared" si="1573"/>
        <v>40.861568936837884</v>
      </c>
      <c r="AE2462" s="31">
        <f t="shared" si="1590"/>
        <v>7.5099608188619165</v>
      </c>
      <c r="AF2462" s="31">
        <f t="shared" si="1591"/>
        <v>14047.277578092348</v>
      </c>
      <c r="AG2462" s="31">
        <f t="shared" si="1592"/>
        <v>0.12067774206146546</v>
      </c>
      <c r="AH2462" s="31">
        <f t="shared" si="1593"/>
        <v>0.83098535523371475</v>
      </c>
      <c r="AI2462" s="31">
        <f t="shared" si="1593"/>
        <v>1.8735920058090348E-2</v>
      </c>
      <c r="AJ2462" s="31">
        <f t="shared" si="1593"/>
        <v>2.6157501909142469E-2</v>
      </c>
      <c r="AK2462" s="31">
        <f t="shared" si="1574"/>
        <v>2.9088603617091033E-3</v>
      </c>
      <c r="AL2462" s="31">
        <f t="shared" si="1574"/>
        <v>5.3462037587797043E-4</v>
      </c>
      <c r="AM2462" s="31">
        <f t="shared" si="1594"/>
        <v>1</v>
      </c>
      <c r="AN2462" s="31">
        <f>(Z2462*'Propiedades físicas'!$F$4)/1000</f>
        <v>1490.7194712877097</v>
      </c>
      <c r="AO2462" s="31">
        <f>(AA2462*'Propiedades físicas'!$F$6)/1000</f>
        <v>374.00554562345718</v>
      </c>
      <c r="AP2462" s="31">
        <f>(AB2462*'Propiedades físicas'!$F$9)/1000</f>
        <v>162.37424979420712</v>
      </c>
      <c r="AQ2462" s="31">
        <f>(AC2462*'Propiedades físicas'!$F$5)/1000</f>
        <v>108.2005544740898</v>
      </c>
      <c r="AR2462" s="31">
        <f>(AD2462*'Propiedades físicas'!$F$8)/1000</f>
        <v>14.48624341948776</v>
      </c>
      <c r="AS2462" s="31">
        <f>(AE2462*'Propiedades físicas'!$F$7)/1000</f>
        <v>0.69159229180899384</v>
      </c>
      <c r="AT2462" s="31">
        <f t="shared" si="1595"/>
        <v>2150.4776568907605</v>
      </c>
      <c r="AU2462" s="31">
        <f t="shared" si="1596"/>
        <v>0.69320388729034577</v>
      </c>
      <c r="AV2462" s="31">
        <f t="shared" si="1600"/>
        <v>0.17391742919301387</v>
      </c>
      <c r="AW2462" s="31">
        <f t="shared" si="1600"/>
        <v>7.5506131986032246E-2</v>
      </c>
      <c r="AX2462" s="31">
        <f t="shared" si="1600"/>
        <v>5.0314661083496276E-2</v>
      </c>
      <c r="AY2462" s="31">
        <f t="shared" si="1597"/>
        <v>6.7362910621598842E-3</v>
      </c>
      <c r="AZ2462" s="31">
        <f t="shared" si="1597"/>
        <v>3.2159938495195686E-4</v>
      </c>
      <c r="BA2462" s="31">
        <f t="shared" si="1598"/>
        <v>1</v>
      </c>
      <c r="BB2462" s="34">
        <f>AU2462*'Propiedades físicas'!$C$4+'Diseño reactor'!AV2462*'Propiedades físicas'!$C$5+'Diseño reactor'!AW2462*'Propiedades físicas'!$C$8+'Diseño reactor'!AX2462*'Propiedades físicas'!$C$9+'Diseño reactor'!AY2462*'Propiedades físicas'!$C$7+'Diseño reactor'!AZ2462*'Propiedades físicas'!$C$6</f>
        <v>875.33097310886569</v>
      </c>
      <c r="BC2462" s="45">
        <f>AU2462*'Propiedades físicas'!$L$4+'Diseño reactor'!AV2462*'Propiedades físicas'!$L$5+'Diseño reactor'!AW2462*'Propiedades físicas'!$L$8+AX2462*'Propiedades físicas'!$L$9+'Diseño reactor'!AY2462*'Propiedades físicas'!$L$7+'Diseño reactor'!AZ2462*'Propiedades físicas'!$L$6</f>
        <v>2.1211907819977536</v>
      </c>
      <c r="BD2462" s="29">
        <f t="shared" si="1575"/>
        <v>1.3658870430064034</v>
      </c>
      <c r="BE2462" s="58">
        <f t="shared" si="1576"/>
        <v>41.153839272945504</v>
      </c>
      <c r="BF2462" s="30">
        <f>AU2462*'Propiedades físicas'!$I$4+'Diseño reactor'!AV2462*'Propiedades físicas'!$I$5+'Diseño reactor'!AW2462*'Propiedades físicas'!$I$8+'Diseño reactor'!AX2462*'Propiedades físicas'!$I$9+'Diseño reactor'!AY2462*'Propiedades físicas'!$I$7+'Diseño reactor'!AZ2462*'Propiedades físicas'!$I$6</f>
        <v>1.9992985275071266E-2</v>
      </c>
      <c r="BG2462" s="24">
        <f>AU2462*'Propiedades físicas'!$O$4+'Diseño reactor'!AV2462*'Propiedades físicas'!$O$5+'Diseño reactor'!AW2462*'Propiedades físicas'!$O$8+'Diseño reactor'!AX2462*'Propiedades físicas'!$O$9+'Diseño reactor'!AY2462*'Propiedades físicas'!$O$7+'Diseño reactor'!AZ2462*'Propiedades físicas'!$O$6</f>
        <v>0.15462945702835013</v>
      </c>
      <c r="BH2462" s="54">
        <f t="shared" si="1577"/>
        <v>41106.343722312544</v>
      </c>
      <c r="BI2462" s="34">
        <f t="shared" si="1599"/>
        <v>274.26168910573512</v>
      </c>
      <c r="BJ2462" s="27">
        <f t="shared" si="1578"/>
        <v>4797.9159739972911</v>
      </c>
      <c r="BK2462" s="34">
        <f t="shared" si="1579"/>
        <v>570.69164763603749</v>
      </c>
      <c r="BL2462" s="27">
        <f t="shared" si="1580"/>
        <v>105.74316429595343</v>
      </c>
      <c r="BM2462" s="34">
        <f t="shared" si="1581"/>
        <v>1.1054421768707483</v>
      </c>
      <c r="BN2462" s="45">
        <f t="shared" si="1582"/>
        <v>2696.7523094943672</v>
      </c>
      <c r="BO2462" s="45">
        <f t="shared" si="1583"/>
        <v>110.54073034525365</v>
      </c>
      <c r="BP2462" s="66">
        <f t="shared" si="1584"/>
        <v>6.6873305143726354</v>
      </c>
    </row>
    <row r="2463" spans="8:68">
      <c r="H2463" s="68">
        <v>2458</v>
      </c>
      <c r="I2463" s="31">
        <f>('Propiedades físicas'!$C$10*'Diseño reactor'!H2463)/1000</f>
        <v>2151.3529021723602</v>
      </c>
      <c r="J2463" s="31">
        <f t="shared" si="1561"/>
        <v>0.21195964620195379</v>
      </c>
      <c r="K2463" s="31">
        <f>(I2463*1000)/'Propiedades físicas'!$F$10</f>
        <v>14052.994825783881</v>
      </c>
      <c r="L2463" s="31">
        <f t="shared" si="1562"/>
        <v>2007.5706893976972</v>
      </c>
      <c r="M2463" s="31">
        <f t="shared" si="1563"/>
        <v>12045.424136386182</v>
      </c>
      <c r="N2463" s="31">
        <f t="shared" si="1564"/>
        <v>0.81674967021875389</v>
      </c>
      <c r="O2463" s="32">
        <f t="shared" si="1565"/>
        <v>4.9004980213125231</v>
      </c>
      <c r="P2463" s="33">
        <f t="shared" si="1566"/>
        <v>0.68998812426327161</v>
      </c>
      <c r="Q2463" s="31">
        <f t="shared" si="1567"/>
        <v>4.7510093668236921</v>
      </c>
      <c r="R2463" s="31">
        <f t="shared" si="1568"/>
        <v>0.10708784406256314</v>
      </c>
      <c r="S2463" s="31">
        <f t="shared" si="1569"/>
        <v>0.14948865448883011</v>
      </c>
      <c r="T2463" s="31">
        <f t="shared" si="1570"/>
        <v>1.662029525249073E-2</v>
      </c>
      <c r="U2463" s="31">
        <f t="shared" si="1571"/>
        <v>3.0534066404285147E-3</v>
      </c>
      <c r="V2463" s="47">
        <f t="shared" si="1585"/>
        <v>6.8328921043547288E-4</v>
      </c>
      <c r="W2463" s="31">
        <f t="shared" si="1572"/>
        <v>0.15520244522600324</v>
      </c>
      <c r="X2463" s="34">
        <f>(S2463*H2463*'Propiedades físicas'!$F$5*60*24*365)/(1000000)</f>
        <v>56870.431622533579</v>
      </c>
      <c r="Y2463" s="34">
        <f>(U2463*H2463*'Propiedades físicas'!$F$7*60*24*365)/(1000000)</f>
        <v>363.27403167808671</v>
      </c>
      <c r="Z2463" s="31">
        <f t="shared" si="1586"/>
        <v>1695.9908094391217</v>
      </c>
      <c r="AA2463" s="31">
        <f t="shared" si="1587"/>
        <v>11677.981023652635</v>
      </c>
      <c r="AB2463" s="31">
        <f t="shared" si="1588"/>
        <v>263.22192070578018</v>
      </c>
      <c r="AC2463" s="31">
        <f t="shared" si="1589"/>
        <v>367.44311273354441</v>
      </c>
      <c r="AD2463" s="31">
        <f t="shared" si="1573"/>
        <v>40.852685730622213</v>
      </c>
      <c r="AE2463" s="31">
        <f t="shared" si="1590"/>
        <v>7.5052735221732894</v>
      </c>
      <c r="AF2463" s="31">
        <f t="shared" si="1591"/>
        <v>14052.994825783877</v>
      </c>
      <c r="AG2463" s="31">
        <f t="shared" si="1592"/>
        <v>0.12068536496771386</v>
      </c>
      <c r="AH2463" s="31">
        <f t="shared" si="1593"/>
        <v>0.83099589578061606</v>
      </c>
      <c r="AI2463" s="31">
        <f t="shared" si="1593"/>
        <v>1.873066374598182E-2</v>
      </c>
      <c r="AJ2463" s="31">
        <f t="shared" si="1593"/>
        <v>2.6146961362241049E-2</v>
      </c>
      <c r="AK2463" s="31">
        <f t="shared" si="1574"/>
        <v>2.9070448140824279E-3</v>
      </c>
      <c r="AL2463" s="31">
        <f t="shared" si="1574"/>
        <v>5.3406932936479214E-4</v>
      </c>
      <c r="AM2463" s="31">
        <f t="shared" si="1594"/>
        <v>1</v>
      </c>
      <c r="AN2463" s="31">
        <f>(Z2463*'Propiedades físicas'!$F$4)/1000</f>
        <v>1491.4203980045747</v>
      </c>
      <c r="AO2463" s="31">
        <f>(AA2463*'Propiedades físicas'!$F$6)/1000</f>
        <v>374.16251199783039</v>
      </c>
      <c r="AP2463" s="31">
        <f>(AB2463*'Propiedades físicas'!$F$9)/1000</f>
        <v>162.39476397943108</v>
      </c>
      <c r="AQ2463" s="31">
        <f>(AC2463*'Propiedades físicas'!$F$5)/1000</f>
        <v>108.20097340664684</v>
      </c>
      <c r="AR2463" s="31">
        <f>(AD2463*'Propiedades físicas'!$F$8)/1000</f>
        <v>14.483094145220182</v>
      </c>
      <c r="AS2463" s="31">
        <f>(AE2463*'Propiedades físicas'!$F$7)/1000</f>
        <v>0.69116063865693822</v>
      </c>
      <c r="AT2463" s="31">
        <f t="shared" si="1595"/>
        <v>2151.3529021723602</v>
      </c>
      <c r="AU2463" s="31">
        <f t="shared" si="1596"/>
        <v>0.6932476752180412</v>
      </c>
      <c r="AV2463" s="31">
        <f t="shared" si="1600"/>
        <v>0.17391963523047022</v>
      </c>
      <c r="AW2463" s="31">
        <f t="shared" si="1600"/>
        <v>7.5484948943267544E-2</v>
      </c>
      <c r="AX2463" s="31">
        <f t="shared" si="1600"/>
        <v>5.0294386056973409E-2</v>
      </c>
      <c r="AY2463" s="31">
        <f t="shared" si="1597"/>
        <v>6.7320866467773209E-3</v>
      </c>
      <c r="AZ2463" s="31">
        <f t="shared" si="1597"/>
        <v>3.2126790447026547E-4</v>
      </c>
      <c r="BA2463" s="31">
        <f t="shared" si="1598"/>
        <v>0.99999999999999989</v>
      </c>
      <c r="BB2463" s="34">
        <f>AU2463*'Propiedades físicas'!$C$4+'Diseño reactor'!AV2463*'Propiedades físicas'!$C$5+'Diseño reactor'!AW2463*'Propiedades físicas'!$C$8+'Diseño reactor'!AX2463*'Propiedades físicas'!$C$9+'Diseño reactor'!AY2463*'Propiedades físicas'!$C$7+'Diseño reactor'!AZ2463*'Propiedades físicas'!$C$6</f>
        <v>875.33086187215679</v>
      </c>
      <c r="BC2463" s="45">
        <f>AU2463*'Propiedades físicas'!$L$4+'Diseño reactor'!AV2463*'Propiedades físicas'!$L$5+'Diseño reactor'!AW2463*'Propiedades físicas'!$L$8+AX2463*'Propiedades físicas'!$L$9+'Diseño reactor'!AY2463*'Propiedades físicas'!$L$7+'Diseño reactor'!AZ2463*'Propiedades físicas'!$L$6</f>
        <v>2.1212218705031063</v>
      </c>
      <c r="BD2463" s="29">
        <f t="shared" si="1575"/>
        <v>1.3653977591342632</v>
      </c>
      <c r="BE2463" s="58">
        <f t="shared" si="1576"/>
        <v>41.153312918544891</v>
      </c>
      <c r="BF2463" s="30">
        <f>AU2463*'Propiedades físicas'!$I$4+'Diseño reactor'!AV2463*'Propiedades físicas'!$I$5+'Diseño reactor'!AW2463*'Propiedades físicas'!$I$8+'Diseño reactor'!AX2463*'Propiedades físicas'!$I$9+'Diseño reactor'!AY2463*'Propiedades físicas'!$I$7+'Diseño reactor'!AZ2463*'Propiedades físicas'!$I$6</f>
        <v>1.9993031888602436E-2</v>
      </c>
      <c r="BG2463" s="24">
        <f>AU2463*'Propiedades físicas'!$O$4+'Diseño reactor'!AV2463*'Propiedades físicas'!$O$5+'Diseño reactor'!AW2463*'Propiedades físicas'!$O$8+'Diseño reactor'!AX2463*'Propiedades físicas'!$O$9+'Diseño reactor'!AY2463*'Propiedades físicas'!$O$7+'Diseño reactor'!AZ2463*'Propiedades físicas'!$O$6</f>
        <v>0.15463097488580324</v>
      </c>
      <c r="BH2463" s="54">
        <f t="shared" si="1577"/>
        <v>41106.242659564501</v>
      </c>
      <c r="BI2463" s="34">
        <f t="shared" si="1599"/>
        <v>274.26365597894949</v>
      </c>
      <c r="BJ2463" s="27">
        <f t="shared" si="1578"/>
        <v>4797.9195793958106</v>
      </c>
      <c r="BK2463" s="34">
        <f t="shared" si="1579"/>
        <v>570.69767845050558</v>
      </c>
      <c r="BL2463" s="27">
        <f t="shared" si="1580"/>
        <v>105.74337134526964</v>
      </c>
      <c r="BM2463" s="34">
        <f t="shared" si="1581"/>
        <v>1.1054421768707483</v>
      </c>
      <c r="BN2463" s="45">
        <f t="shared" si="1582"/>
        <v>2697.9535284566982</v>
      </c>
      <c r="BO2463" s="45">
        <f t="shared" si="1583"/>
        <v>110.54728965074123</v>
      </c>
      <c r="BP2463" s="66">
        <f t="shared" si="1584"/>
        <v>6.6873296645493561</v>
      </c>
    </row>
    <row r="2464" spans="8:68">
      <c r="H2464" s="68">
        <v>2459</v>
      </c>
      <c r="I2464" s="31">
        <f>('Propiedades físicas'!$C$10*'Diseño reactor'!H2464)/1000</f>
        <v>2152.2281474539595</v>
      </c>
      <c r="J2464" s="31">
        <f t="shared" si="1561"/>
        <v>0.21187344870451508</v>
      </c>
      <c r="K2464" s="31">
        <f>(I2464*1000)/'Propiedades físicas'!$F$10</f>
        <v>14058.71207347541</v>
      </c>
      <c r="L2464" s="31">
        <f t="shared" si="1562"/>
        <v>2008.3874390679157</v>
      </c>
      <c r="M2464" s="31">
        <f t="shared" si="1563"/>
        <v>12050.324634407494</v>
      </c>
      <c r="N2464" s="31">
        <f t="shared" si="1564"/>
        <v>0.81674967021875389</v>
      </c>
      <c r="O2464" s="32">
        <f t="shared" si="1565"/>
        <v>4.9004980213125231</v>
      </c>
      <c r="P2464" s="33">
        <f t="shared" si="1566"/>
        <v>0.69003167635902363</v>
      </c>
      <c r="Q2464" s="31">
        <f t="shared" si="1567"/>
        <v>4.7510695815217998</v>
      </c>
      <c r="R2464" s="31">
        <f t="shared" si="1568"/>
        <v>0.10705780842796404</v>
      </c>
      <c r="S2464" s="31">
        <f t="shared" si="1569"/>
        <v>0.14942843979072207</v>
      </c>
      <c r="T2464" s="31">
        <f t="shared" si="1570"/>
        <v>1.6609924932540768E-2</v>
      </c>
      <c r="U2464" s="31">
        <f t="shared" si="1571"/>
        <v>3.0502604992254968E-3</v>
      </c>
      <c r="V2464" s="47">
        <f t="shared" si="1585"/>
        <v>6.8333233969534383E-4</v>
      </c>
      <c r="W2464" s="31">
        <f t="shared" si="1572"/>
        <v>0.15514912154882271</v>
      </c>
      <c r="X2464" s="34">
        <f>(S2464*H2464*'Propiedades físicas'!$F$5*60*24*365)/(1000000)</f>
        <v>56870.651510981123</v>
      </c>
      <c r="Y2464" s="34">
        <f>(U2464*H2464*'Propiedades físicas'!$F$7*60*24*365)/(1000000)</f>
        <v>363.04736495040333</v>
      </c>
      <c r="Z2464" s="31">
        <f t="shared" si="1586"/>
        <v>1696.7878921668391</v>
      </c>
      <c r="AA2464" s="31">
        <f t="shared" si="1587"/>
        <v>11682.880100962106</v>
      </c>
      <c r="AB2464" s="31">
        <f t="shared" si="1588"/>
        <v>263.25515092436359</v>
      </c>
      <c r="AC2464" s="31">
        <f t="shared" si="1589"/>
        <v>367.44453344538556</v>
      </c>
      <c r="AD2464" s="31">
        <f t="shared" si="1573"/>
        <v>40.843805409117749</v>
      </c>
      <c r="AE2464" s="31">
        <f t="shared" si="1590"/>
        <v>7.5005905675954967</v>
      </c>
      <c r="AF2464" s="31">
        <f t="shared" si="1591"/>
        <v>14058.712073475408</v>
      </c>
      <c r="AG2464" s="31">
        <f t="shared" si="1592"/>
        <v>0.1206929826358825</v>
      </c>
      <c r="AH2464" s="31">
        <f t="shared" si="1593"/>
        <v>0.83100642789350609</v>
      </c>
      <c r="AI2464" s="31">
        <f t="shared" si="1593"/>
        <v>1.8725410233064482E-2</v>
      </c>
      <c r="AJ2464" s="31">
        <f t="shared" si="1593"/>
        <v>2.6136429249350918E-2</v>
      </c>
      <c r="AK2464" s="31">
        <f t="shared" si="1574"/>
        <v>2.9052309483012895E-3</v>
      </c>
      <c r="AL2464" s="31">
        <f t="shared" si="1574"/>
        <v>5.335190398946196E-4</v>
      </c>
      <c r="AM2464" s="31">
        <f t="shared" si="1594"/>
        <v>0.99999999999999989</v>
      </c>
      <c r="AN2464" s="31">
        <f>(Z2464*'Propiedades físicas'!$F$4)/1000</f>
        <v>1492.1213366136749</v>
      </c>
      <c r="AO2464" s="31">
        <f>(AA2464*'Propiedades físicas'!$F$6)/1000</f>
        <v>374.31947843482584</v>
      </c>
      <c r="AP2464" s="31">
        <f>(AB2464*'Propiedades físicas'!$F$9)/1000</f>
        <v>162.4152653627861</v>
      </c>
      <c r="AQ2464" s="31">
        <f>(AC2464*'Propiedades físicas'!$F$5)/1000</f>
        <v>108.2013917636627</v>
      </c>
      <c r="AR2464" s="31">
        <f>(AD2464*'Propiedades físicas'!$F$8)/1000</f>
        <v>14.479945893640419</v>
      </c>
      <c r="AS2464" s="31">
        <f>(AE2464*'Propiedades físicas'!$F$7)/1000</f>
        <v>0.69072938536986928</v>
      </c>
      <c r="AT2464" s="31">
        <f t="shared" si="1595"/>
        <v>2152.2281474539595</v>
      </c>
      <c r="AU2464" s="31">
        <f t="shared" si="1596"/>
        <v>0.6932914330568638</v>
      </c>
      <c r="AV2464" s="31">
        <f t="shared" si="1600"/>
        <v>0.17392183950276735</v>
      </c>
      <c r="AW2464" s="31">
        <f t="shared" si="1600"/>
        <v>7.5463777181299263E-2</v>
      </c>
      <c r="AX2464" s="31">
        <f t="shared" si="1600"/>
        <v>5.0274127253498967E-2</v>
      </c>
      <c r="AY2464" s="31">
        <f t="shared" si="1597"/>
        <v>6.727886126185037E-3</v>
      </c>
      <c r="AZ2464" s="31">
        <f t="shared" si="1597"/>
        <v>3.2093687938566717E-4</v>
      </c>
      <c r="BA2464" s="31">
        <f t="shared" si="1598"/>
        <v>1</v>
      </c>
      <c r="BB2464" s="34">
        <f>AU2464*'Propiedades físicas'!$C$4+'Diseño reactor'!AV2464*'Propiedades físicas'!$C$5+'Diseño reactor'!AW2464*'Propiedades físicas'!$C$8+'Diseño reactor'!AX2464*'Propiedades físicas'!$C$9+'Diseño reactor'!AY2464*'Propiedades físicas'!$C$7+'Diseño reactor'!AZ2464*'Propiedades físicas'!$C$6</f>
        <v>875.33075078259526</v>
      </c>
      <c r="BC2464" s="45">
        <f>AU2464*'Propiedades físicas'!$L$4+'Diseño reactor'!AV2464*'Propiedades físicas'!$L$5+'Diseño reactor'!AW2464*'Propiedades físicas'!$L$8+AX2464*'Propiedades físicas'!$L$9+'Diseño reactor'!AY2464*'Propiedades físicas'!$L$7+'Diseño reactor'!AZ2464*'Propiedades físicas'!$L$6</f>
        <v>2.1212529367984696</v>
      </c>
      <c r="BD2464" s="29">
        <f t="shared" si="1575"/>
        <v>1.3649088261162916</v>
      </c>
      <c r="BE2464" s="58">
        <f t="shared" si="1576"/>
        <v>41.152786946107206</v>
      </c>
      <c r="BF2464" s="30">
        <f>AU2464*'Propiedades físicas'!$I$4+'Diseño reactor'!AV2464*'Propiedades físicas'!$I$5+'Diseño reactor'!AW2464*'Propiedades físicas'!$I$8+'Diseño reactor'!AX2464*'Propiedades físicas'!$I$9+'Diseño reactor'!AY2464*'Propiedades físicas'!$I$7+'Diseño reactor'!AZ2464*'Propiedades físicas'!$I$6</f>
        <v>1.9993078432846478E-2</v>
      </c>
      <c r="BG2464" s="24">
        <f>AU2464*'Propiedades físicas'!$O$4+'Diseño reactor'!AV2464*'Propiedades físicas'!$O$5+'Diseño reactor'!AW2464*'Propiedades físicas'!$O$8+'Diseño reactor'!AX2464*'Propiedades físicas'!$O$9+'Diseño reactor'!AY2464*'Propiedades físicas'!$O$7+'Diseño reactor'!AZ2464*'Propiedades físicas'!$O$6</f>
        <v>0.15463249169889914</v>
      </c>
      <c r="BH2464" s="54">
        <f t="shared" si="1577"/>
        <v>41106.141746653469</v>
      </c>
      <c r="BI2464" s="34">
        <f t="shared" si="1599"/>
        <v>274.26562086252449</v>
      </c>
      <c r="BJ2464" s="27">
        <f t="shared" si="1578"/>
        <v>4797.9231847527471</v>
      </c>
      <c r="BK2464" s="34">
        <f t="shared" si="1579"/>
        <v>570.70370541402679</v>
      </c>
      <c r="BL2464" s="27">
        <f t="shared" si="1580"/>
        <v>105.7435782588138</v>
      </c>
      <c r="BM2464" s="34">
        <f t="shared" si="1581"/>
        <v>1.1054421768707483</v>
      </c>
      <c r="BN2464" s="45">
        <f t="shared" si="1582"/>
        <v>2699.1547617364076</v>
      </c>
      <c r="BO2464" s="45">
        <f t="shared" si="1583"/>
        <v>110.55384444954251</v>
      </c>
      <c r="BP2464" s="66">
        <f t="shared" si="1584"/>
        <v>6.6873288158502513</v>
      </c>
    </row>
    <row r="2465" spans="8:68">
      <c r="H2465" s="68">
        <v>2460</v>
      </c>
      <c r="I2465" s="31">
        <f>('Propiedades físicas'!$C$10*'Diseño reactor'!H2465)/1000</f>
        <v>2153.1033927355593</v>
      </c>
      <c r="J2465" s="31">
        <f t="shared" si="1561"/>
        <v>0.21178732128634251</v>
      </c>
      <c r="K2465" s="31">
        <f>(I2465*1000)/'Propiedades físicas'!$F$10</f>
        <v>14064.429321166941</v>
      </c>
      <c r="L2465" s="31">
        <f t="shared" si="1562"/>
        <v>2009.2041887381342</v>
      </c>
      <c r="M2465" s="31">
        <f t="shared" si="1563"/>
        <v>12055.225132428806</v>
      </c>
      <c r="N2465" s="31">
        <f t="shared" si="1564"/>
        <v>0.81674967021875378</v>
      </c>
      <c r="O2465" s="32">
        <f t="shared" si="1565"/>
        <v>4.9004980213125231</v>
      </c>
      <c r="P2465" s="33">
        <f t="shared" si="1566"/>
        <v>0.69007519853823329</v>
      </c>
      <c r="Q2465" s="31">
        <f t="shared" si="1567"/>
        <v>4.751129748058017</v>
      </c>
      <c r="R2465" s="31">
        <f t="shared" si="1568"/>
        <v>0.10702778878533042</v>
      </c>
      <c r="S2465" s="31">
        <f t="shared" si="1569"/>
        <v>0.14936827325450541</v>
      </c>
      <c r="T2465" s="31">
        <f t="shared" si="1570"/>
        <v>1.6599564216395527E-2</v>
      </c>
      <c r="U2465" s="31">
        <f t="shared" si="1571"/>
        <v>3.0471186787946517E-3</v>
      </c>
      <c r="V2465" s="47">
        <f t="shared" si="1585"/>
        <v>6.8337543932912425E-4</v>
      </c>
      <c r="W2465" s="31">
        <f t="shared" si="1572"/>
        <v>0.15509583450042017</v>
      </c>
      <c r="X2465" s="34">
        <f>(S2465*H2465*'Propiedades físicas'!$F$5*60*24*365)/(1000000)</f>
        <v>56870.87109744348</v>
      </c>
      <c r="Y2465" s="34">
        <f>(U2465*H2465*'Propiedades físicas'!$F$7*60*24*365)/(1000000)</f>
        <v>362.82090813552884</v>
      </c>
      <c r="Z2465" s="31">
        <f t="shared" si="1586"/>
        <v>1697.584988404054</v>
      </c>
      <c r="AA2465" s="31">
        <f t="shared" si="1587"/>
        <v>11687.779180222722</v>
      </c>
      <c r="AB2465" s="31">
        <f t="shared" si="1588"/>
        <v>263.28836041191283</v>
      </c>
      <c r="AC2465" s="31">
        <f t="shared" si="1589"/>
        <v>367.44595220608329</v>
      </c>
      <c r="AD2465" s="31">
        <f t="shared" si="1573"/>
        <v>40.834927972332999</v>
      </c>
      <c r="AE2465" s="31">
        <f t="shared" si="1590"/>
        <v>7.4959119498348432</v>
      </c>
      <c r="AF2465" s="31">
        <f t="shared" si="1591"/>
        <v>14064.429321166939</v>
      </c>
      <c r="AG2465" s="31">
        <f t="shared" si="1592"/>
        <v>0.12070059507136859</v>
      </c>
      <c r="AH2465" s="31">
        <f t="shared" si="1593"/>
        <v>0.83101695158243194</v>
      </c>
      <c r="AI2465" s="31">
        <f t="shared" si="1593"/>
        <v>1.872015951729121E-2</v>
      </c>
      <c r="AJ2465" s="31">
        <f t="shared" si="1593"/>
        <v>2.6125905560425253E-2</v>
      </c>
      <c r="AK2465" s="31">
        <f t="shared" si="1574"/>
        <v>2.9034187623152622E-3</v>
      </c>
      <c r="AL2465" s="31">
        <f t="shared" si="1574"/>
        <v>5.3296950616784071E-4</v>
      </c>
      <c r="AM2465" s="31">
        <f t="shared" si="1594"/>
        <v>1</v>
      </c>
      <c r="AN2465" s="31">
        <f>(Z2465*'Propiedades físicas'!$F$4)/1000</f>
        <v>1492.8222871027569</v>
      </c>
      <c r="AO2465" s="31">
        <f>(AA2465*'Propiedades físicas'!$F$6)/1000</f>
        <v>374.47644493433603</v>
      </c>
      <c r="AP2465" s="31">
        <f>(AB2465*'Propiedades físicas'!$F$9)/1000</f>
        <v>162.43575395612959</v>
      </c>
      <c r="AQ2465" s="31">
        <f>(AC2465*'Propiedades físicas'!$F$5)/1000</f>
        <v>108.20180954612536</v>
      </c>
      <c r="AR2465" s="31">
        <f>(AD2465*'Propiedades físicas'!$F$8)/1000</f>
        <v>14.47679866475149</v>
      </c>
      <c r="AS2465" s="31">
        <f>(AE2465*'Propiedades físicas'!$F$7)/1000</f>
        <v>0.69029853146029074</v>
      </c>
      <c r="AT2465" s="31">
        <f t="shared" si="1595"/>
        <v>2153.1033927355602</v>
      </c>
      <c r="AU2465" s="31">
        <f t="shared" si="1596"/>
        <v>0.69333516083781599</v>
      </c>
      <c r="AV2465" s="31">
        <f t="shared" si="1600"/>
        <v>0.17392404201200776</v>
      </c>
      <c r="AW2465" s="31">
        <f t="shared" si="1600"/>
        <v>7.5442616691877379E-2</v>
      </c>
      <c r="AX2465" s="31">
        <f t="shared" si="1600"/>
        <v>5.0253884653747555E-2</v>
      </c>
      <c r="AY2465" s="31">
        <f t="shared" si="1597"/>
        <v>6.7236894956346858E-3</v>
      </c>
      <c r="AZ2465" s="31">
        <f t="shared" si="1597"/>
        <v>3.2060630891638366E-4</v>
      </c>
      <c r="BA2465" s="31">
        <f t="shared" si="1598"/>
        <v>0.99999999999999978</v>
      </c>
      <c r="BB2465" s="34">
        <f>AU2465*'Propiedades físicas'!$C$4+'Diseño reactor'!AV2465*'Propiedades físicas'!$C$5+'Diseño reactor'!AW2465*'Propiedades físicas'!$C$8+'Diseño reactor'!AX2465*'Propiedades físicas'!$C$9+'Diseño reactor'!AY2465*'Propiedades físicas'!$C$7+'Diseño reactor'!AZ2465*'Propiedades físicas'!$C$6</f>
        <v>875.3306398399418</v>
      </c>
      <c r="BC2465" s="45">
        <f>AU2465*'Propiedades físicas'!$L$4+'Diseño reactor'!AV2465*'Propiedades físicas'!$L$5+'Diseño reactor'!AW2465*'Propiedades físicas'!$L$8+AX2465*'Propiedades físicas'!$L$9+'Diseño reactor'!AY2465*'Propiedades físicas'!$L$7+'Diseño reactor'!AZ2465*'Propiedades físicas'!$L$6</f>
        <v>2.1212839809074979</v>
      </c>
      <c r="BD2465" s="29">
        <f t="shared" si="1575"/>
        <v>1.3644202435748718</v>
      </c>
      <c r="BE2465" s="58">
        <f t="shared" si="1576"/>
        <v>41.152261355215828</v>
      </c>
      <c r="BF2465" s="30">
        <f>AU2465*'Propiedades físicas'!$I$4+'Diseño reactor'!AV2465*'Propiedades físicas'!$I$5+'Diseño reactor'!AW2465*'Propiedades físicas'!$I$8+'Diseño reactor'!AX2465*'Propiedades físicas'!$I$9+'Diseño reactor'!AY2465*'Propiedades físicas'!$I$7+'Diseño reactor'!AZ2465*'Propiedades físicas'!$I$6</f>
        <v>1.9993124907917652E-2</v>
      </c>
      <c r="BG2465" s="24">
        <f>AU2465*'Propiedades físicas'!$O$4+'Diseño reactor'!AV2465*'Propiedades físicas'!$O$5+'Diseño reactor'!AW2465*'Propiedades físicas'!$O$8+'Diseño reactor'!AX2465*'Propiedades físicas'!$O$9+'Diseño reactor'!AY2465*'Propiedades físicas'!$O$7+'Diseño reactor'!AZ2465*'Propiedades físicas'!$O$6</f>
        <v>0.15463400746869815</v>
      </c>
      <c r="BH2465" s="54">
        <f t="shared" si="1577"/>
        <v>41106.040983331215</v>
      </c>
      <c r="BI2465" s="34">
        <f t="shared" si="1599"/>
        <v>274.26758375924192</v>
      </c>
      <c r="BJ2465" s="27">
        <f t="shared" si="1578"/>
        <v>4797.9267900653422</v>
      </c>
      <c r="BK2465" s="34">
        <f t="shared" si="1579"/>
        <v>570.7097285301777</v>
      </c>
      <c r="BL2465" s="27">
        <f t="shared" si="1580"/>
        <v>105.74378503671565</v>
      </c>
      <c r="BM2465" s="34">
        <f t="shared" si="1581"/>
        <v>1.1054421768707483</v>
      </c>
      <c r="BN2465" s="45">
        <f t="shared" si="1582"/>
        <v>2700.3560093183351</v>
      </c>
      <c r="BO2465" s="45">
        <f t="shared" si="1583"/>
        <v>110.56039474630037</v>
      </c>
      <c r="BP2465" s="66">
        <f t="shared" si="1584"/>
        <v>6.6873279682734879</v>
      </c>
    </row>
    <row r="2466" spans="8:68">
      <c r="H2466" s="68">
        <v>2461</v>
      </c>
      <c r="I2466" s="31">
        <f>('Propiedades físicas'!$C$10*'Diseño reactor'!H2466)/1000</f>
        <v>2153.9786380171595</v>
      </c>
      <c r="J2466" s="31">
        <f t="shared" si="1561"/>
        <v>0.21170126386200833</v>
      </c>
      <c r="K2466" s="31">
        <f>(I2466*1000)/'Propiedades físicas'!$F$10</f>
        <v>14070.146568858474</v>
      </c>
      <c r="L2466" s="31">
        <f t="shared" si="1562"/>
        <v>2010.0209384083532</v>
      </c>
      <c r="M2466" s="31">
        <f t="shared" si="1563"/>
        <v>12060.12563045012</v>
      </c>
      <c r="N2466" s="31">
        <f t="shared" si="1564"/>
        <v>0.81674967021875389</v>
      </c>
      <c r="O2466" s="32">
        <f t="shared" si="1565"/>
        <v>4.9004980213125231</v>
      </c>
      <c r="P2466" s="33">
        <f t="shared" si="1566"/>
        <v>0.69011869083171518</v>
      </c>
      <c r="Q2466" s="31">
        <f t="shared" si="1567"/>
        <v>4.7511898664896917</v>
      </c>
      <c r="R2466" s="31">
        <f t="shared" si="1568"/>
        <v>0.10699778512296786</v>
      </c>
      <c r="S2466" s="31">
        <f t="shared" si="1569"/>
        <v>0.14930815482283069</v>
      </c>
      <c r="T2466" s="31">
        <f t="shared" si="1570"/>
        <v>1.6589213092349807E-2</v>
      </c>
      <c r="U2466" s="31">
        <f t="shared" si="1571"/>
        <v>3.0439811717210791E-3</v>
      </c>
      <c r="V2466" s="47">
        <f t="shared" si="1585"/>
        <v>6.8341850936732965E-4</v>
      </c>
      <c r="W2466" s="31">
        <f t="shared" si="1572"/>
        <v>0.15504258404306742</v>
      </c>
      <c r="X2466" s="34">
        <f>(S2466*H2466*'Propiedades físicas'!$F$5*60*24*365)/(1000000)</f>
        <v>56871.09038243899</v>
      </c>
      <c r="Y2466" s="34">
        <f>(U2466*H2466*'Propiedades físicas'!$F$7*60*24*365)/(1000000)</f>
        <v>362.59466097761953</v>
      </c>
      <c r="Z2466" s="31">
        <f t="shared" si="1586"/>
        <v>1698.382098136851</v>
      </c>
      <c r="AA2466" s="31">
        <f t="shared" si="1587"/>
        <v>11692.678261431131</v>
      </c>
      <c r="AB2466" s="31">
        <f t="shared" si="1588"/>
        <v>263.32154918762387</v>
      </c>
      <c r="AC2466" s="31">
        <f t="shared" si="1589"/>
        <v>367.44736901898631</v>
      </c>
      <c r="AD2466" s="31">
        <f t="shared" si="1573"/>
        <v>40.826053420272878</v>
      </c>
      <c r="AE2466" s="31">
        <f t="shared" si="1590"/>
        <v>7.4912376636055757</v>
      </c>
      <c r="AF2466" s="31">
        <f t="shared" si="1591"/>
        <v>14070.14656885847</v>
      </c>
      <c r="AG2466" s="31">
        <f t="shared" si="1592"/>
        <v>0.12070820227956183</v>
      </c>
      <c r="AH2466" s="31">
        <f t="shared" si="1593"/>
        <v>0.83102746685742401</v>
      </c>
      <c r="AI2466" s="31">
        <f t="shared" si="1593"/>
        <v>1.8714911596616545E-2</v>
      </c>
      <c r="AJ2466" s="31">
        <f t="shared" si="1593"/>
        <v>2.6115390285433096E-2</v>
      </c>
      <c r="AK2466" s="31">
        <f t="shared" si="1574"/>
        <v>2.9016082540769973E-3</v>
      </c>
      <c r="AL2466" s="31">
        <f t="shared" si="1574"/>
        <v>5.3242072688752026E-4</v>
      </c>
      <c r="AM2466" s="31">
        <f t="shared" si="1594"/>
        <v>1</v>
      </c>
      <c r="AN2466" s="31">
        <f>(Z2466*'Propiedades físicas'!$F$4)/1000</f>
        <v>1493.5232494595841</v>
      </c>
      <c r="AO2466" s="31">
        <f>(AA2466*'Propiedades físicas'!$F$6)/1000</f>
        <v>374.63341149625342</v>
      </c>
      <c r="AP2466" s="31">
        <f>(AB2466*'Propiedades físicas'!$F$9)/1000</f>
        <v>162.45622977130452</v>
      </c>
      <c r="AQ2466" s="31">
        <f>(AC2466*'Propiedades físicas'!$F$5)/1000</f>
        <v>108.2022267550209</v>
      </c>
      <c r="AR2466" s="31">
        <f>(AD2466*'Propiedades físicas'!$F$8)/1000</f>
        <v>14.473652458555136</v>
      </c>
      <c r="AS2466" s="31">
        <f>(AE2466*'Propiedades físicas'!$F$7)/1000</f>
        <v>0.68986807644143755</v>
      </c>
      <c r="AT2466" s="31">
        <f t="shared" si="1595"/>
        <v>2153.9786380171599</v>
      </c>
      <c r="AU2466" s="31">
        <f t="shared" si="1596"/>
        <v>0.69337885859185844</v>
      </c>
      <c r="AV2466" s="31">
        <f t="shared" si="1600"/>
        <v>0.17392624276029095</v>
      </c>
      <c r="AW2466" s="31">
        <f t="shared" si="1600"/>
        <v>7.5421467466758735E-2</v>
      </c>
      <c r="AX2466" s="31">
        <f t="shared" si="1600"/>
        <v>5.0233658238424413E-2</v>
      </c>
      <c r="AY2466" s="31">
        <f t="shared" si="1597"/>
        <v>6.7194967503850563E-3</v>
      </c>
      <c r="AZ2466" s="31">
        <f t="shared" si="1597"/>
        <v>3.2027619228224751E-4</v>
      </c>
      <c r="BA2466" s="31">
        <f t="shared" si="1598"/>
        <v>0.99999999999999978</v>
      </c>
      <c r="BB2466" s="34">
        <f>AU2466*'Propiedades físicas'!$C$4+'Diseño reactor'!AV2466*'Propiedades físicas'!$C$5+'Diseño reactor'!AW2466*'Propiedades físicas'!$C$8+'Diseño reactor'!AX2466*'Propiedades físicas'!$C$9+'Diseño reactor'!AY2466*'Propiedades físicas'!$C$7+'Diseño reactor'!AZ2466*'Propiedades físicas'!$C$6</f>
        <v>875.33052904395834</v>
      </c>
      <c r="BC2466" s="45">
        <f>AU2466*'Propiedades físicas'!$L$4+'Diseño reactor'!AV2466*'Propiedades físicas'!$L$5+'Diseño reactor'!AW2466*'Propiedades físicas'!$L$8+AX2466*'Propiedades físicas'!$L$9+'Diseño reactor'!AY2466*'Propiedades físicas'!$L$7+'Diseño reactor'!AZ2466*'Propiedades físicas'!$L$6</f>
        <v>2.1213150028538155</v>
      </c>
      <c r="BD2466" s="29">
        <f t="shared" si="1575"/>
        <v>1.3639320111329258</v>
      </c>
      <c r="BE2466" s="58">
        <f t="shared" si="1576"/>
        <v>41.151736145454734</v>
      </c>
      <c r="BF2466" s="30">
        <f>AU2466*'Propiedades físicas'!$I$4+'Diseño reactor'!AV2466*'Propiedades físicas'!$I$5+'Diseño reactor'!AW2466*'Propiedades físicas'!$I$8+'Diseño reactor'!AX2466*'Propiedades físicas'!$I$9+'Diseño reactor'!AY2466*'Propiedades físicas'!$I$7+'Diseño reactor'!AZ2466*'Propiedades físicas'!$I$6</f>
        <v>1.999317131392999E-2</v>
      </c>
      <c r="BG2466" s="24">
        <f>AU2466*'Propiedades físicas'!$O$4+'Diseño reactor'!AV2466*'Propiedades físicas'!$O$5+'Diseño reactor'!AW2466*'Propiedades físicas'!$O$8+'Diseño reactor'!AX2466*'Propiedades físicas'!$O$9+'Diseño reactor'!AY2466*'Propiedades físicas'!$O$7+'Diseño reactor'!AZ2466*'Propiedades físicas'!$O$6</f>
        <v>0.15463552219625928</v>
      </c>
      <c r="BH2466" s="54">
        <f t="shared" si="1577"/>
        <v>41105.940369350013</v>
      </c>
      <c r="BI2466" s="34">
        <f t="shared" si="1599"/>
        <v>274.26954467187863</v>
      </c>
      <c r="BJ2466" s="27">
        <f t="shared" si="1578"/>
        <v>4797.9303953308427</v>
      </c>
      <c r="BK2466" s="34">
        <f t="shared" si="1579"/>
        <v>570.71574780253047</v>
      </c>
      <c r="BL2466" s="27">
        <f t="shared" si="1580"/>
        <v>105.74399167910472</v>
      </c>
      <c r="BM2466" s="34">
        <f t="shared" si="1581"/>
        <v>1.1054421768707483</v>
      </c>
      <c r="BN2466" s="45">
        <f t="shared" si="1582"/>
        <v>2701.557271187351</v>
      </c>
      <c r="BO2466" s="45">
        <f t="shared" si="1583"/>
        <v>110.56694054565135</v>
      </c>
      <c r="BP2466" s="66">
        <f t="shared" si="1584"/>
        <v>6.6873271218172521</v>
      </c>
    </row>
    <row r="2467" spans="8:68">
      <c r="H2467" s="68">
        <v>2462</v>
      </c>
      <c r="I2467" s="31">
        <f>('Propiedades físicas'!$C$10*'Diseño reactor'!H2467)/1000</f>
        <v>2154.8538832987592</v>
      </c>
      <c r="J2467" s="31">
        <f t="shared" si="1561"/>
        <v>0.2116152763462236</v>
      </c>
      <c r="K2467" s="31">
        <f>(I2467*1000)/'Propiedades físicas'!$F$10</f>
        <v>14075.863816550005</v>
      </c>
      <c r="L2467" s="31">
        <f t="shared" si="1562"/>
        <v>2010.837688078572</v>
      </c>
      <c r="M2467" s="31">
        <f t="shared" si="1563"/>
        <v>12065.026128471432</v>
      </c>
      <c r="N2467" s="31">
        <f t="shared" si="1564"/>
        <v>0.81674967021875389</v>
      </c>
      <c r="O2467" s="32">
        <f t="shared" si="1565"/>
        <v>4.9004980213125231</v>
      </c>
      <c r="P2467" s="33">
        <f t="shared" si="1566"/>
        <v>0.69016215327024155</v>
      </c>
      <c r="Q2467" s="31">
        <f t="shared" si="1567"/>
        <v>4.7512499368740846</v>
      </c>
      <c r="R2467" s="31">
        <f t="shared" si="1568"/>
        <v>0.10696779742919138</v>
      </c>
      <c r="S2467" s="31">
        <f t="shared" si="1569"/>
        <v>0.14924808443843865</v>
      </c>
      <c r="T2467" s="31">
        <f t="shared" si="1570"/>
        <v>1.6578871548715922E-2</v>
      </c>
      <c r="U2467" s="31">
        <f t="shared" si="1571"/>
        <v>3.0408479706051398E-3</v>
      </c>
      <c r="V2467" s="47">
        <f t="shared" si="1585"/>
        <v>6.8346154984043339E-4</v>
      </c>
      <c r="W2467" s="31">
        <f t="shared" si="1572"/>
        <v>0.15498937013908792</v>
      </c>
      <c r="X2467" s="34">
        <f>(S2467*H2467*'Propiedades físicas'!$F$5*60*24*365)/(1000000)</f>
        <v>56871.309366484777</v>
      </c>
      <c r="Y2467" s="34">
        <f>(U2467*H2467*'Propiedades físicas'!$F$7*60*24*365)/(1000000)</f>
        <v>362.36862322121482</v>
      </c>
      <c r="Z2467" s="31">
        <f t="shared" si="1586"/>
        <v>1699.1792213513347</v>
      </c>
      <c r="AA2467" s="31">
        <f t="shared" si="1587"/>
        <v>11697.577344583997</v>
      </c>
      <c r="AB2467" s="31">
        <f t="shared" si="1588"/>
        <v>263.3547172706692</v>
      </c>
      <c r="AC2467" s="31">
        <f t="shared" si="1589"/>
        <v>367.44878388743598</v>
      </c>
      <c r="AD2467" s="31">
        <f t="shared" si="1573"/>
        <v>40.817181752938602</v>
      </c>
      <c r="AE2467" s="31">
        <f t="shared" si="1590"/>
        <v>7.4865677036298539</v>
      </c>
      <c r="AF2467" s="31">
        <f t="shared" si="1591"/>
        <v>14075.863816550005</v>
      </c>
      <c r="AG2467" s="31">
        <f t="shared" si="1592"/>
        <v>0.12071580426584459</v>
      </c>
      <c r="AH2467" s="31">
        <f t="shared" si="1593"/>
        <v>0.83103797372849786</v>
      </c>
      <c r="AI2467" s="31">
        <f t="shared" si="1593"/>
        <v>1.8709666468996675E-2</v>
      </c>
      <c r="AJ2467" s="31">
        <f t="shared" si="1593"/>
        <v>2.6104883414359268E-2</v>
      </c>
      <c r="AK2467" s="31">
        <f t="shared" si="1574"/>
        <v>2.899799421542208E-3</v>
      </c>
      <c r="AL2467" s="31">
        <f t="shared" si="1574"/>
        <v>5.3187270075939199E-4</v>
      </c>
      <c r="AM2467" s="31">
        <f t="shared" si="1594"/>
        <v>0.99999999999999989</v>
      </c>
      <c r="AN2467" s="31">
        <f>(Z2467*'Propiedades físicas'!$F$4)/1000</f>
        <v>1494.2242236719367</v>
      </c>
      <c r="AO2467" s="31">
        <f>(AA2467*'Propiedades físicas'!$F$6)/1000</f>
        <v>374.79037812047125</v>
      </c>
      <c r="AP2467" s="31">
        <f>(AB2467*'Propiedades físicas'!$F$9)/1000</f>
        <v>162.47669282013933</v>
      </c>
      <c r="AQ2467" s="31">
        <f>(AC2467*'Propiedades físicas'!$F$5)/1000</f>
        <v>108.20264339133328</v>
      </c>
      <c r="AR2467" s="31">
        <f>(AD2467*'Propiedades físicas'!$F$8)/1000</f>
        <v>14.470507275051789</v>
      </c>
      <c r="AS2467" s="31">
        <f>(AE2467*'Propiedades físicas'!$F$7)/1000</f>
        <v>0.68943801982727326</v>
      </c>
      <c r="AT2467" s="31">
        <f t="shared" si="1595"/>
        <v>2154.8538832987597</v>
      </c>
      <c r="AU2467" s="31">
        <f t="shared" si="1596"/>
        <v>0.69342252634990842</v>
      </c>
      <c r="AV2467" s="31">
        <f t="shared" si="1600"/>
        <v>0.17392844174971303</v>
      </c>
      <c r="AW2467" s="31">
        <f t="shared" si="1600"/>
        <v>7.5400329497706711E-2</v>
      </c>
      <c r="AX2467" s="31">
        <f t="shared" si="1600"/>
        <v>5.0213447988265075E-2</v>
      </c>
      <c r="AY2467" s="31">
        <f t="shared" si="1597"/>
        <v>6.7153078857020232E-3</v>
      </c>
      <c r="AZ2467" s="31">
        <f t="shared" si="1597"/>
        <v>3.1994652870469644E-4</v>
      </c>
      <c r="BA2467" s="31">
        <f t="shared" si="1598"/>
        <v>1</v>
      </c>
      <c r="BB2467" s="34">
        <f>AU2467*'Propiedades físicas'!$C$4+'Diseño reactor'!AV2467*'Propiedades físicas'!$C$5+'Diseño reactor'!AW2467*'Propiedades físicas'!$C$8+'Diseño reactor'!AX2467*'Propiedades físicas'!$C$9+'Diseño reactor'!AY2467*'Propiedades físicas'!$C$7+'Diseño reactor'!AZ2467*'Propiedades físicas'!$C$6</f>
        <v>875.33041839440534</v>
      </c>
      <c r="BC2467" s="45">
        <f>AU2467*'Propiedades físicas'!$L$4+'Diseño reactor'!AV2467*'Propiedades físicas'!$L$5+'Diseño reactor'!AW2467*'Propiedades físicas'!$L$8+AX2467*'Propiedades físicas'!$L$9+'Diseño reactor'!AY2467*'Propiedades físicas'!$L$7+'Diseño reactor'!AZ2467*'Propiedades físicas'!$L$6</f>
        <v>2.1213460026610087</v>
      </c>
      <c r="BD2467" s="29">
        <f t="shared" si="1575"/>
        <v>1.3634441284139223</v>
      </c>
      <c r="BE2467" s="58">
        <f t="shared" si="1576"/>
        <v>41.151211316408542</v>
      </c>
      <c r="BF2467" s="30">
        <f>AU2467*'Propiedades físicas'!$I$4+'Diseño reactor'!AV2467*'Propiedades físicas'!$I$5+'Diseño reactor'!AW2467*'Propiedades físicas'!$I$8+'Diseño reactor'!AX2467*'Propiedades físicas'!$I$9+'Diseño reactor'!AY2467*'Propiedades físicas'!$I$7+'Diseño reactor'!AZ2467*'Propiedades físicas'!$I$6</f>
        <v>1.9993217650997295E-2</v>
      </c>
      <c r="BG2467" s="24">
        <f>AU2467*'Propiedades físicas'!$O$4+'Diseño reactor'!AV2467*'Propiedades físicas'!$O$5+'Diseño reactor'!AW2467*'Propiedades físicas'!$O$8+'Diseño reactor'!AX2467*'Propiedades físicas'!$O$9+'Diseño reactor'!AY2467*'Propiedades físicas'!$O$7+'Diseño reactor'!AZ2467*'Propiedades físicas'!$O$6</f>
        <v>0.15463703588264005</v>
      </c>
      <c r="BH2467" s="54">
        <f t="shared" si="1577"/>
        <v>41105.839904462548</v>
      </c>
      <c r="BI2467" s="34">
        <f t="shared" si="1599"/>
        <v>274.27150360320616</v>
      </c>
      <c r="BJ2467" s="27">
        <f t="shared" si="1578"/>
        <v>4797.9340005465046</v>
      </c>
      <c r="BK2467" s="34">
        <f t="shared" si="1579"/>
        <v>570.72176323465271</v>
      </c>
      <c r="BL2467" s="27">
        <f t="shared" si="1580"/>
        <v>105.74419818611037</v>
      </c>
      <c r="BM2467" s="34">
        <f t="shared" si="1581"/>
        <v>1.1054421768707483</v>
      </c>
      <c r="BN2467" s="45">
        <f t="shared" si="1582"/>
        <v>2702.7585473283334</v>
      </c>
      <c r="BO2467" s="45">
        <f t="shared" si="1583"/>
        <v>110.5734818522256</v>
      </c>
      <c r="BP2467" s="66">
        <f t="shared" si="1584"/>
        <v>6.6873262764797117</v>
      </c>
    </row>
    <row r="2468" spans="8:68">
      <c r="H2468" s="68">
        <v>2463</v>
      </c>
      <c r="I2468" s="31">
        <f>('Propiedades físicas'!$C$10*'Diseño reactor'!H2468)/1000</f>
        <v>2155.729128580359</v>
      </c>
      <c r="J2468" s="31">
        <f t="shared" si="1561"/>
        <v>0.21152935865383782</v>
      </c>
      <c r="K2468" s="31">
        <f>(I2468*1000)/'Propiedades físicas'!$F$10</f>
        <v>14081.581064241534</v>
      </c>
      <c r="L2468" s="31">
        <f t="shared" si="1562"/>
        <v>2011.6544377487905</v>
      </c>
      <c r="M2468" s="31">
        <f t="shared" si="1563"/>
        <v>12069.926626492743</v>
      </c>
      <c r="N2468" s="31">
        <f t="shared" si="1564"/>
        <v>0.81674967021875378</v>
      </c>
      <c r="O2468" s="32">
        <f t="shared" si="1565"/>
        <v>4.9004980213125222</v>
      </c>
      <c r="P2468" s="33">
        <f t="shared" si="1566"/>
        <v>0.69020558588454206</v>
      </c>
      <c r="Q2468" s="31">
        <f t="shared" si="1567"/>
        <v>4.7513099592683616</v>
      </c>
      <c r="R2468" s="31">
        <f t="shared" si="1568"/>
        <v>0.10693782569232557</v>
      </c>
      <c r="S2468" s="31">
        <f t="shared" si="1569"/>
        <v>0.14918806204416021</v>
      </c>
      <c r="T2468" s="31">
        <f t="shared" si="1570"/>
        <v>1.6568539573823697E-2</v>
      </c>
      <c r="U2468" s="31">
        <f t="shared" si="1571"/>
        <v>3.0377190680624219E-3</v>
      </c>
      <c r="V2468" s="47">
        <f t="shared" si="1585"/>
        <v>6.8350456077886695E-4</v>
      </c>
      <c r="W2468" s="31">
        <f t="shared" si="1572"/>
        <v>0.15493619275085696</v>
      </c>
      <c r="X2468" s="34">
        <f>(S2468*H2468*'Propiedades físicas'!$F$5*60*24*365)/(1000000)</f>
        <v>56871.528050096909</v>
      </c>
      <c r="Y2468" s="34">
        <f>(U2468*H2468*'Propiedades físicas'!$F$7*60*24*365)/(1000000)</f>
        <v>362.14279461123675</v>
      </c>
      <c r="Z2468" s="31">
        <f t="shared" si="1586"/>
        <v>1699.9763580336271</v>
      </c>
      <c r="AA2468" s="31">
        <f t="shared" si="1587"/>
        <v>11702.476429677974</v>
      </c>
      <c r="AB2468" s="31">
        <f t="shared" si="1588"/>
        <v>263.38786468019788</v>
      </c>
      <c r="AC2468" s="31">
        <f t="shared" si="1589"/>
        <v>367.45019681476663</v>
      </c>
      <c r="AD2468" s="31">
        <f t="shared" si="1573"/>
        <v>40.808312970327769</v>
      </c>
      <c r="AE2468" s="31">
        <f t="shared" si="1590"/>
        <v>7.4819020646377457</v>
      </c>
      <c r="AF2468" s="31">
        <f t="shared" si="1591"/>
        <v>14081.581064241533</v>
      </c>
      <c r="AG2468" s="31">
        <f t="shared" si="1592"/>
        <v>0.12072340103559187</v>
      </c>
      <c r="AH2468" s="31">
        <f t="shared" si="1593"/>
        <v>0.8310484722056527</v>
      </c>
      <c r="AI2468" s="31">
        <f t="shared" si="1593"/>
        <v>1.8704424132389468E-2</v>
      </c>
      <c r="AJ2468" s="31">
        <f t="shared" si="1593"/>
        <v>2.6094384937204378E-2</v>
      </c>
      <c r="AK2468" s="31">
        <f t="shared" si="1574"/>
        <v>2.8979922626696749E-3</v>
      </c>
      <c r="AL2468" s="31">
        <f t="shared" si="1574"/>
        <v>5.313254264918539E-4</v>
      </c>
      <c r="AM2468" s="31">
        <f t="shared" si="1594"/>
        <v>0.99999999999999989</v>
      </c>
      <c r="AN2468" s="31">
        <f>(Z2468*'Propiedades físicas'!$F$4)/1000</f>
        <v>1494.925209727611</v>
      </c>
      <c r="AO2468" s="31">
        <f>(AA2468*'Propiedades físicas'!$F$6)/1000</f>
        <v>374.94734480688226</v>
      </c>
      <c r="AP2468" s="31">
        <f>(AB2468*'Propiedades físicas'!$F$9)/1000</f>
        <v>162.49714311444805</v>
      </c>
      <c r="AQ2468" s="31">
        <f>(AC2468*'Propiedades físicas'!$F$5)/1000</f>
        <v>108.20305945604434</v>
      </c>
      <c r="AR2468" s="31">
        <f>(AD2468*'Propiedades físicas'!$F$8)/1000</f>
        <v>14.467363114240596</v>
      </c>
      <c r="AS2468" s="31">
        <f>(AE2468*'Propiedades físicas'!$F$7)/1000</f>
        <v>0.68900836113248998</v>
      </c>
      <c r="AT2468" s="31">
        <f t="shared" si="1595"/>
        <v>2155.7291285803585</v>
      </c>
      <c r="AU2468" s="31">
        <f t="shared" si="1596"/>
        <v>0.69346616414284123</v>
      </c>
      <c r="AV2468" s="31">
        <f t="shared" si="1600"/>
        <v>0.17393063898236669</v>
      </c>
      <c r="AW2468" s="31">
        <f t="shared" si="1600"/>
        <v>7.5379202776491447E-2</v>
      </c>
      <c r="AX2468" s="31">
        <f t="shared" si="1600"/>
        <v>5.0193253884035408E-2</v>
      </c>
      <c r="AY2468" s="31">
        <f t="shared" si="1597"/>
        <v>6.7111228968585604E-3</v>
      </c>
      <c r="AZ2468" s="31">
        <f t="shared" si="1597"/>
        <v>3.1961731740677086E-4</v>
      </c>
      <c r="BA2468" s="31">
        <f t="shared" si="1598"/>
        <v>1.0000000000000002</v>
      </c>
      <c r="BB2468" s="34">
        <f>AU2468*'Propiedades físicas'!$C$4+'Diseño reactor'!AV2468*'Propiedades físicas'!$C$5+'Diseño reactor'!AW2468*'Propiedades físicas'!$C$8+'Diseño reactor'!AX2468*'Propiedades físicas'!$C$9+'Diseño reactor'!AY2468*'Propiedades físicas'!$C$7+'Diseño reactor'!AZ2468*'Propiedades físicas'!$C$6</f>
        <v>875.33030789104544</v>
      </c>
      <c r="BC2468" s="45">
        <f>AU2468*'Propiedades físicas'!$L$4+'Diseño reactor'!AV2468*'Propiedades físicas'!$L$5+'Diseño reactor'!AW2468*'Propiedades físicas'!$L$8+AX2468*'Propiedades físicas'!$L$9+'Diseño reactor'!AY2468*'Propiedades físicas'!$L$7+'Diseño reactor'!AZ2468*'Propiedades físicas'!$L$6</f>
        <v>2.1213769803526343</v>
      </c>
      <c r="BD2468" s="29">
        <f t="shared" si="1575"/>
        <v>1.3629565950418643</v>
      </c>
      <c r="BE2468" s="58">
        <f t="shared" si="1576"/>
        <v>41.150686867662436</v>
      </c>
      <c r="BF2468" s="30">
        <f>AU2468*'Propiedades físicas'!$I$4+'Diseño reactor'!AV2468*'Propiedades físicas'!$I$5+'Diseño reactor'!AW2468*'Propiedades físicas'!$I$8+'Diseño reactor'!AX2468*'Propiedades físicas'!$I$9+'Diseño reactor'!AY2468*'Propiedades físicas'!$I$7+'Diseño reactor'!AZ2468*'Propiedades físicas'!$I$6</f>
        <v>1.9993263919233149E-2</v>
      </c>
      <c r="BG2468" s="24">
        <f>AU2468*'Propiedades físicas'!$O$4+'Diseño reactor'!AV2468*'Propiedades físicas'!$O$5+'Diseño reactor'!AW2468*'Propiedades físicas'!$O$8+'Diseño reactor'!AX2468*'Propiedades físicas'!$O$9+'Diseño reactor'!AY2468*'Propiedades físicas'!$O$7+'Diseño reactor'!AZ2468*'Propiedades físicas'!$O$6</f>
        <v>0.15463854852889655</v>
      </c>
      <c r="BH2468" s="54">
        <f t="shared" si="1577"/>
        <v>41105.739588422068</v>
      </c>
      <c r="BI2468" s="34">
        <f t="shared" si="1599"/>
        <v>274.27346055599156</v>
      </c>
      <c r="BJ2468" s="27">
        <f t="shared" si="1578"/>
        <v>4797.9376057096006</v>
      </c>
      <c r="BK2468" s="34">
        <f t="shared" si="1579"/>
        <v>570.72777483010907</v>
      </c>
      <c r="BL2468" s="27">
        <f t="shared" si="1580"/>
        <v>105.74440455786184</v>
      </c>
      <c r="BM2468" s="34">
        <f t="shared" si="1581"/>
        <v>1.1054421768707483</v>
      </c>
      <c r="BN2468" s="45">
        <f t="shared" si="1582"/>
        <v>2703.95983772619</v>
      </c>
      <c r="BO2468" s="45">
        <f t="shared" si="1583"/>
        <v>110.58001867064685</v>
      </c>
      <c r="BP2468" s="66">
        <f t="shared" si="1584"/>
        <v>6.687325432259053</v>
      </c>
    </row>
    <row r="2469" spans="8:68">
      <c r="H2469" s="68">
        <v>2464</v>
      </c>
      <c r="I2469" s="31">
        <f>('Propiedades físicas'!$C$10*'Diseño reactor'!H2469)/1000</f>
        <v>2156.6043738619587</v>
      </c>
      <c r="J2469" s="31">
        <f t="shared" si="1561"/>
        <v>0.21144351069983869</v>
      </c>
      <c r="K2469" s="31">
        <f>(I2469*1000)/'Propiedades físicas'!$F$10</f>
        <v>14087.298311933066</v>
      </c>
      <c r="L2469" s="31">
        <f t="shared" si="1562"/>
        <v>2012.4711874190093</v>
      </c>
      <c r="M2469" s="31">
        <f t="shared" si="1563"/>
        <v>12074.827124514055</v>
      </c>
      <c r="N2469" s="31">
        <f t="shared" si="1564"/>
        <v>0.81674967021875378</v>
      </c>
      <c r="O2469" s="32">
        <f t="shared" si="1565"/>
        <v>4.9004980213125222</v>
      </c>
      <c r="P2469" s="33">
        <f t="shared" si="1566"/>
        <v>0.69024898870530527</v>
      </c>
      <c r="Q2469" s="31">
        <f t="shared" si="1567"/>
        <v>4.7513699337296043</v>
      </c>
      <c r="R2469" s="31">
        <f t="shared" si="1568"/>
        <v>0.10690786990070449</v>
      </c>
      <c r="S2469" s="31">
        <f t="shared" si="1569"/>
        <v>0.14912808758291649</v>
      </c>
      <c r="T2469" s="31">
        <f t="shared" si="1570"/>
        <v>1.6558217156020457E-2</v>
      </c>
      <c r="U2469" s="31">
        <f t="shared" si="1571"/>
        <v>3.0345944567237086E-3</v>
      </c>
      <c r="V2469" s="47">
        <f t="shared" si="1585"/>
        <v>6.8354754221302075E-4</v>
      </c>
      <c r="W2469" s="31">
        <f t="shared" si="1572"/>
        <v>0.15488305184080134</v>
      </c>
      <c r="X2469" s="34">
        <f>(S2469*H2469*'Propiedades físicas'!$F$5*60*24*365)/(1000000)</f>
        <v>56871.74643379046</v>
      </c>
      <c r="Y2469" s="34">
        <f>(U2469*H2469*'Propiedades físicas'!$F$7*60*24*365)/(1000000)</f>
        <v>361.91717489298975</v>
      </c>
      <c r="Z2469" s="31">
        <f t="shared" si="1586"/>
        <v>1700.7735081698722</v>
      </c>
      <c r="AA2469" s="31">
        <f t="shared" si="1587"/>
        <v>11707.375516709744</v>
      </c>
      <c r="AB2469" s="31">
        <f t="shared" si="1588"/>
        <v>263.42099143533585</v>
      </c>
      <c r="AC2469" s="31">
        <f t="shared" si="1589"/>
        <v>367.45160780430621</v>
      </c>
      <c r="AD2469" s="31">
        <f t="shared" si="1573"/>
        <v>40.799447072434404</v>
      </c>
      <c r="AE2469" s="31">
        <f t="shared" si="1590"/>
        <v>7.4772407413672184</v>
      </c>
      <c r="AF2469" s="31">
        <f t="shared" si="1591"/>
        <v>14087.298311933062</v>
      </c>
      <c r="AG2469" s="31">
        <f t="shared" si="1592"/>
        <v>0.12073099259417129</v>
      </c>
      <c r="AH2469" s="31">
        <f t="shared" si="1593"/>
        <v>0.83105896229887222</v>
      </c>
      <c r="AI2469" s="31">
        <f t="shared" si="1593"/>
        <v>1.8699184584754433E-2</v>
      </c>
      <c r="AJ2469" s="31">
        <f t="shared" si="1593"/>
        <v>2.6083894843984774E-2</v>
      </c>
      <c r="AK2469" s="31">
        <f t="shared" si="1574"/>
        <v>2.8961867754212335E-3</v>
      </c>
      <c r="AL2469" s="31">
        <f t="shared" si="1574"/>
        <v>5.3077890279596058E-4</v>
      </c>
      <c r="AM2469" s="31">
        <f t="shared" si="1594"/>
        <v>0.99999999999999989</v>
      </c>
      <c r="AN2469" s="31">
        <f>(Z2469*'Propiedades físicas'!$F$4)/1000</f>
        <v>1495.6262076144224</v>
      </c>
      <c r="AO2469" s="31">
        <f>(AA2469*'Propiedades físicas'!$F$6)/1000</f>
        <v>375.10431155538015</v>
      </c>
      <c r="AP2469" s="31">
        <f>(AB2469*'Propiedades físicas'!$F$9)/1000</f>
        <v>162.51758066603043</v>
      </c>
      <c r="AQ2469" s="31">
        <f>(AC2469*'Propiedades físicas'!$F$5)/1000</f>
        <v>108.20347495013405</v>
      </c>
      <c r="AR2469" s="31">
        <f>(AD2469*'Propiedades físicas'!$F$8)/1000</f>
        <v>14.464219976119439</v>
      </c>
      <c r="AS2469" s="31">
        <f>(AE2469*'Propiedades físicas'!$F$7)/1000</f>
        <v>0.68857909987250721</v>
      </c>
      <c r="AT2469" s="31">
        <f t="shared" si="1595"/>
        <v>2156.6043738619587</v>
      </c>
      <c r="AU2469" s="31">
        <f t="shared" si="1596"/>
        <v>0.69350977200148967</v>
      </c>
      <c r="AV2469" s="31">
        <f t="shared" si="1600"/>
        <v>0.17393283446034133</v>
      </c>
      <c r="AW2469" s="31">
        <f t="shared" si="1600"/>
        <v>7.53580872948897E-2</v>
      </c>
      <c r="AX2469" s="31">
        <f t="shared" si="1600"/>
        <v>5.0173075906531577E-2</v>
      </c>
      <c r="AY2469" s="31">
        <f t="shared" si="1597"/>
        <v>6.7069417791347178E-3</v>
      </c>
      <c r="AZ2469" s="31">
        <f t="shared" si="1597"/>
        <v>3.1928855761310915E-4</v>
      </c>
      <c r="BA2469" s="31">
        <f t="shared" si="1598"/>
        <v>1</v>
      </c>
      <c r="BB2469" s="34">
        <f>AU2469*'Propiedades físicas'!$C$4+'Diseño reactor'!AV2469*'Propiedades físicas'!$C$5+'Diseño reactor'!AW2469*'Propiedades físicas'!$C$8+'Diseño reactor'!AX2469*'Propiedades físicas'!$C$9+'Diseño reactor'!AY2469*'Propiedades físicas'!$C$7+'Diseño reactor'!AZ2469*'Propiedades físicas'!$C$6</f>
        <v>875.3301975336409</v>
      </c>
      <c r="BC2469" s="45">
        <f>AU2469*'Propiedades físicas'!$L$4+'Diseño reactor'!AV2469*'Propiedades físicas'!$L$5+'Diseño reactor'!AW2469*'Propiedades físicas'!$L$8+AX2469*'Propiedades físicas'!$L$9+'Diseño reactor'!AY2469*'Propiedades físicas'!$L$7+'Diseño reactor'!AZ2469*'Propiedades físicas'!$L$6</f>
        <v>2.1214079359522136</v>
      </c>
      <c r="BD2469" s="29">
        <f t="shared" si="1575"/>
        <v>1.3624694106412989</v>
      </c>
      <c r="BE2469" s="58">
        <f t="shared" si="1576"/>
        <v>41.150162798802221</v>
      </c>
      <c r="BF2469" s="30">
        <f>AU2469*'Propiedades físicas'!$I$4+'Diseño reactor'!AV2469*'Propiedades físicas'!$I$5+'Diseño reactor'!AW2469*'Propiedades físicas'!$I$8+'Diseño reactor'!AX2469*'Propiedades físicas'!$I$9+'Diseño reactor'!AY2469*'Propiedades físicas'!$I$7+'Diseño reactor'!AZ2469*'Propiedades físicas'!$I$6</f>
        <v>1.9993310118750919E-2</v>
      </c>
      <c r="BG2469" s="24">
        <f>AU2469*'Propiedades físicas'!$O$4+'Diseño reactor'!AV2469*'Propiedades físicas'!$O$5+'Diseño reactor'!AW2469*'Propiedades físicas'!$O$8+'Diseño reactor'!AX2469*'Propiedades físicas'!$O$9+'Diseño reactor'!AY2469*'Propiedades físicas'!$O$7+'Diseño reactor'!AZ2469*'Propiedades físicas'!$O$6</f>
        <v>0.15464006013608353</v>
      </c>
      <c r="BH2469" s="54">
        <f t="shared" si="1577"/>
        <v>41105.639420982283</v>
      </c>
      <c r="BI2469" s="34">
        <f t="shared" si="1599"/>
        <v>274.27541553299665</v>
      </c>
      <c r="BJ2469" s="27">
        <f t="shared" si="1578"/>
        <v>4797.9412108173956</v>
      </c>
      <c r="BK2469" s="34">
        <f t="shared" si="1579"/>
        <v>570.73378259245806</v>
      </c>
      <c r="BL2469" s="27">
        <f t="shared" si="1580"/>
        <v>105.7446107944882</v>
      </c>
      <c r="BM2469" s="34">
        <f t="shared" si="1581"/>
        <v>1.1054421768707483</v>
      </c>
      <c r="BN2469" s="45">
        <f t="shared" si="1582"/>
        <v>2705.1611423658483</v>
      </c>
      <c r="BO2469" s="45">
        <f t="shared" si="1583"/>
        <v>110.58655100553261</v>
      </c>
      <c r="BP2469" s="66">
        <f t="shared" si="1584"/>
        <v>6.6873245891534596</v>
      </c>
    </row>
    <row r="2470" spans="8:68">
      <c r="H2470" s="68">
        <v>2465</v>
      </c>
      <c r="I2470" s="31">
        <f>('Propiedades físicas'!$C$10*'Diseño reactor'!H2470)/1000</f>
        <v>2157.4796191435585</v>
      </c>
      <c r="J2470" s="31">
        <f t="shared" si="1561"/>
        <v>0.21135773239935196</v>
      </c>
      <c r="K2470" s="31">
        <f>(I2470*1000)/'Propiedades físicas'!$F$10</f>
        <v>14093.015559624599</v>
      </c>
      <c r="L2470" s="31">
        <f t="shared" si="1562"/>
        <v>2013.2879370892283</v>
      </c>
      <c r="M2470" s="31">
        <f t="shared" si="1563"/>
        <v>12079.727622535369</v>
      </c>
      <c r="N2470" s="31">
        <f t="shared" si="1564"/>
        <v>0.81674967021875389</v>
      </c>
      <c r="O2470" s="32">
        <f t="shared" si="1565"/>
        <v>4.9004980213125231</v>
      </c>
      <c r="P2470" s="33">
        <f t="shared" si="1566"/>
        <v>0.69029236176317632</v>
      </c>
      <c r="Q2470" s="31">
        <f t="shared" si="1567"/>
        <v>4.7514298603148042</v>
      </c>
      <c r="R2470" s="31">
        <f t="shared" si="1568"/>
        <v>0.10687793004267164</v>
      </c>
      <c r="S2470" s="31">
        <f t="shared" si="1569"/>
        <v>0.14906816099771839</v>
      </c>
      <c r="T2470" s="31">
        <f t="shared" si="1570"/>
        <v>1.6547904283670964E-2</v>
      </c>
      <c r="U2470" s="31">
        <f t="shared" si="1571"/>
        <v>3.0314741292349358E-3</v>
      </c>
      <c r="V2470" s="47">
        <f t="shared" si="1585"/>
        <v>6.8359049417324256E-4</v>
      </c>
      <c r="W2470" s="31">
        <f t="shared" si="1572"/>
        <v>0.15482994737139949</v>
      </c>
      <c r="X2470" s="34">
        <f>(S2470*H2470*'Propiedades físicas'!$F$5*60*24*365)/(1000000)</f>
        <v>56871.964518079469</v>
      </c>
      <c r="Y2470" s="34">
        <f>(U2470*H2470*'Propiedades físicas'!$F$7*60*24*365)/(1000000)</f>
        <v>361.69176381215959</v>
      </c>
      <c r="Z2470" s="31">
        <f t="shared" si="1586"/>
        <v>1701.5706717462297</v>
      </c>
      <c r="AA2470" s="31">
        <f t="shared" si="1587"/>
        <v>11712.274605675992</v>
      </c>
      <c r="AB2470" s="31">
        <f t="shared" si="1588"/>
        <v>263.45409755518557</v>
      </c>
      <c r="AC2470" s="31">
        <f t="shared" si="1589"/>
        <v>367.45301685937579</v>
      </c>
      <c r="AD2470" s="31">
        <f t="shared" si="1573"/>
        <v>40.790584059248928</v>
      </c>
      <c r="AE2470" s="31">
        <f t="shared" si="1590"/>
        <v>7.4725837285641168</v>
      </c>
      <c r="AF2470" s="31">
        <f t="shared" si="1591"/>
        <v>14093.015559624595</v>
      </c>
      <c r="AG2470" s="31">
        <f t="shared" si="1592"/>
        <v>0.12073857894694295</v>
      </c>
      <c r="AH2470" s="31">
        <f t="shared" si="1593"/>
        <v>0.83106944401812466</v>
      </c>
      <c r="AI2470" s="31">
        <f t="shared" si="1593"/>
        <v>1.8693947824052738E-2</v>
      </c>
      <c r="AJ2470" s="31">
        <f t="shared" si="1593"/>
        <v>2.6073413124732537E-2</v>
      </c>
      <c r="AK2470" s="31">
        <f t="shared" si="1574"/>
        <v>2.8943829577617731E-3</v>
      </c>
      <c r="AL2470" s="31">
        <f t="shared" si="1574"/>
        <v>5.3023312838541771E-4</v>
      </c>
      <c r="AM2470" s="31">
        <f t="shared" si="1594"/>
        <v>1.0000000000000002</v>
      </c>
      <c r="AN2470" s="31">
        <f>(Z2470*'Propiedades físicas'!$F$4)/1000</f>
        <v>1496.3272173201995</v>
      </c>
      <c r="AO2470" s="31">
        <f>(AA2470*'Propiedades físicas'!$F$6)/1000</f>
        <v>375.2612783658588</v>
      </c>
      <c r="AP2470" s="31">
        <f>(AB2470*'Propiedades físicas'!$F$9)/1000</f>
        <v>162.53800548667172</v>
      </c>
      <c r="AQ2470" s="31">
        <f>(AC2470*'Propiedades físicas'!$F$5)/1000</f>
        <v>108.2038898745804</v>
      </c>
      <c r="AR2470" s="31">
        <f>(AD2470*'Propiedades físicas'!$F$8)/1000</f>
        <v>14.461077860684926</v>
      </c>
      <c r="AS2470" s="31">
        <f>(AE2470*'Propiedades físicas'!$F$7)/1000</f>
        <v>0.68815023556346955</v>
      </c>
      <c r="AT2470" s="31">
        <f t="shared" si="1595"/>
        <v>2157.4796191435585</v>
      </c>
      <c r="AU2470" s="31">
        <f t="shared" si="1596"/>
        <v>0.69355334995664397</v>
      </c>
      <c r="AV2470" s="31">
        <f t="shared" si="1600"/>
        <v>0.17393502818572348</v>
      </c>
      <c r="AW2470" s="31">
        <f t="shared" si="1600"/>
        <v>7.5336983044685002E-2</v>
      </c>
      <c r="AX2470" s="31">
        <f t="shared" si="1600"/>
        <v>5.0152914036580072E-2</v>
      </c>
      <c r="AY2470" s="31">
        <f t="shared" si="1597"/>
        <v>6.7027645278176264E-3</v>
      </c>
      <c r="AZ2470" s="31">
        <f t="shared" si="1597"/>
        <v>3.1896024854994475E-4</v>
      </c>
      <c r="BA2470" s="31">
        <f t="shared" si="1598"/>
        <v>1.0000000000000002</v>
      </c>
      <c r="BB2470" s="34">
        <f>AU2470*'Propiedades físicas'!$C$4+'Diseño reactor'!AV2470*'Propiedades físicas'!$C$5+'Diseño reactor'!AW2470*'Propiedades físicas'!$C$8+'Diseño reactor'!AX2470*'Propiedades físicas'!$C$9+'Diseño reactor'!AY2470*'Propiedades físicas'!$C$7+'Diseño reactor'!AZ2470*'Propiedades físicas'!$C$6</f>
        <v>875.33008732195469</v>
      </c>
      <c r="BC2470" s="45">
        <f>AU2470*'Propiedades físicas'!$L$4+'Diseño reactor'!AV2470*'Propiedades físicas'!$L$5+'Diseño reactor'!AW2470*'Propiedades físicas'!$L$8+AX2470*'Propiedades físicas'!$L$9+'Diseño reactor'!AY2470*'Propiedades físicas'!$L$7+'Diseño reactor'!AZ2470*'Propiedades físicas'!$L$6</f>
        <v>2.121438869483236</v>
      </c>
      <c r="BD2470" s="29">
        <f t="shared" si="1575"/>
        <v>1.3619825748373082</v>
      </c>
      <c r="BE2470" s="58">
        <f t="shared" si="1576"/>
        <v>41.149639109414309</v>
      </c>
      <c r="BF2470" s="30">
        <f>AU2470*'Propiedades físicas'!$I$4+'Diseño reactor'!AV2470*'Propiedades físicas'!$I$5+'Diseño reactor'!AW2470*'Propiedades físicas'!$I$8+'Diseño reactor'!AX2470*'Propiedades físicas'!$I$9+'Diseño reactor'!AY2470*'Propiedades físicas'!$I$7+'Diseño reactor'!AZ2470*'Propiedades físicas'!$I$6</f>
        <v>1.9993356249663741E-2</v>
      </c>
      <c r="BG2470" s="24">
        <f>AU2470*'Propiedades físicas'!$O$4+'Diseño reactor'!AV2470*'Propiedades físicas'!$O$5+'Diseño reactor'!AW2470*'Propiedades físicas'!$O$8+'Diseño reactor'!AX2470*'Propiedades físicas'!$O$9+'Diseño reactor'!AY2470*'Propiedades físicas'!$O$7+'Diseño reactor'!AZ2470*'Propiedades físicas'!$O$6</f>
        <v>0.15464157070525433</v>
      </c>
      <c r="BH2470" s="54">
        <f t="shared" si="1577"/>
        <v>41105.539401897382</v>
      </c>
      <c r="BI2470" s="34">
        <f t="shared" si="1599"/>
        <v>274.27736853697832</v>
      </c>
      <c r="BJ2470" s="27">
        <f t="shared" si="1578"/>
        <v>4797.944815867163</v>
      </c>
      <c r="BK2470" s="34">
        <f t="shared" si="1579"/>
        <v>570.73978652525409</v>
      </c>
      <c r="BL2470" s="27">
        <f t="shared" si="1580"/>
        <v>105.74481689611829</v>
      </c>
      <c r="BM2470" s="34">
        <f t="shared" si="1581"/>
        <v>1.1054421768707483</v>
      </c>
      <c r="BN2470" s="45">
        <f t="shared" si="1582"/>
        <v>2706.3624612322565</v>
      </c>
      <c r="BO2470" s="45">
        <f t="shared" si="1583"/>
        <v>110.59307886149398</v>
      </c>
      <c r="BP2470" s="66">
        <f t="shared" si="1584"/>
        <v>6.6873237471611224</v>
      </c>
    </row>
    <row r="2471" spans="8:68">
      <c r="H2471" s="68">
        <v>2466</v>
      </c>
      <c r="I2471" s="31">
        <f>('Propiedades físicas'!$C$10*'Diseño reactor'!H2471)/1000</f>
        <v>2158.3548644251587</v>
      </c>
      <c r="J2471" s="31">
        <f t="shared" si="1561"/>
        <v>0.21127202366764092</v>
      </c>
      <c r="K2471" s="31">
        <f>(I2471*1000)/'Propiedades físicas'!$F$10</f>
        <v>14098.73280731613</v>
      </c>
      <c r="L2471" s="31">
        <f t="shared" si="1562"/>
        <v>2014.1046867594471</v>
      </c>
      <c r="M2471" s="31">
        <f t="shared" si="1563"/>
        <v>12084.628120556681</v>
      </c>
      <c r="N2471" s="31">
        <f t="shared" si="1564"/>
        <v>0.81674967021875389</v>
      </c>
      <c r="O2471" s="32">
        <f t="shared" si="1565"/>
        <v>4.9004980213125231</v>
      </c>
      <c r="P2471" s="33">
        <f t="shared" si="1566"/>
        <v>0.69033570508875941</v>
      </c>
      <c r="Q2471" s="31">
        <f t="shared" si="1567"/>
        <v>4.7514897390808573</v>
      </c>
      <c r="R2471" s="31">
        <f t="shared" si="1568"/>
        <v>0.10684800610658007</v>
      </c>
      <c r="S2471" s="31">
        <f t="shared" si="1569"/>
        <v>0.14900828223166637</v>
      </c>
      <c r="T2471" s="31">
        <f t="shared" si="1570"/>
        <v>1.653760094515741E-2</v>
      </c>
      <c r="U2471" s="31">
        <f t="shared" si="1571"/>
        <v>3.0283580782571569E-3</v>
      </c>
      <c r="V2471" s="47">
        <f t="shared" si="1585"/>
        <v>6.8363341668983943E-4</v>
      </c>
      <c r="W2471" s="31">
        <f t="shared" si="1572"/>
        <v>0.15477687930518122</v>
      </c>
      <c r="X2471" s="34">
        <f>(S2471*H2471*'Propiedades físicas'!$F$5*60*24*365)/(1000000)</f>
        <v>56872.182303476809</v>
      </c>
      <c r="Y2471" s="34">
        <f>(U2471*H2471*'Propiedades físicas'!$F$7*60*24*365)/(1000000)</f>
        <v>361.46656111481258</v>
      </c>
      <c r="Z2471" s="31">
        <f t="shared" si="1586"/>
        <v>1702.3678487488808</v>
      </c>
      <c r="AA2471" s="31">
        <f t="shared" si="1587"/>
        <v>11717.173696573394</v>
      </c>
      <c r="AB2471" s="31">
        <f t="shared" si="1588"/>
        <v>263.48718305882647</v>
      </c>
      <c r="AC2471" s="31">
        <f t="shared" si="1589"/>
        <v>367.4544239832893</v>
      </c>
      <c r="AD2471" s="31">
        <f t="shared" si="1573"/>
        <v>40.781723930758176</v>
      </c>
      <c r="AE2471" s="31">
        <f t="shared" si="1590"/>
        <v>7.4679310209821486</v>
      </c>
      <c r="AF2471" s="31">
        <f t="shared" si="1591"/>
        <v>14098.732807316132</v>
      </c>
      <c r="AG2471" s="31">
        <f t="shared" si="1592"/>
        <v>0.12074616009925984</v>
      </c>
      <c r="AH2471" s="31">
        <f t="shared" si="1593"/>
        <v>0.83107991737336173</v>
      </c>
      <c r="AI2471" s="31">
        <f t="shared" si="1593"/>
        <v>1.8688713848247225E-2</v>
      </c>
      <c r="AJ2471" s="31">
        <f t="shared" si="1593"/>
        <v>2.6062939769495412E-2</v>
      </c>
      <c r="AK2471" s="31">
        <f t="shared" si="1574"/>
        <v>2.8925808076592299E-3</v>
      </c>
      <c r="AL2471" s="31">
        <f t="shared" si="1574"/>
        <v>5.2968810197657481E-4</v>
      </c>
      <c r="AM2471" s="31">
        <f t="shared" si="1594"/>
        <v>1</v>
      </c>
      <c r="AN2471" s="31">
        <f>(Z2471*'Propiedades físicas'!$F$4)/1000</f>
        <v>1497.028238832791</v>
      </c>
      <c r="AO2471" s="31">
        <f>(AA2471*'Propiedades físicas'!$F$6)/1000</f>
        <v>375.41824523821151</v>
      </c>
      <c r="AP2471" s="31">
        <f>(AB2471*'Propiedades físicas'!$F$9)/1000</f>
        <v>162.55841758814296</v>
      </c>
      <c r="AQ2471" s="31">
        <f>(AC2471*'Propiedades físicas'!$F$5)/1000</f>
        <v>108.20430423035921</v>
      </c>
      <c r="AR2471" s="31">
        <f>(AD2471*'Propiedades físicas'!$F$8)/1000</f>
        <v>14.457936767932383</v>
      </c>
      <c r="AS2471" s="31">
        <f>(AE2471*'Propiedades físicas'!$F$7)/1000</f>
        <v>0.68772176772224614</v>
      </c>
      <c r="AT2471" s="31">
        <f t="shared" si="1595"/>
        <v>2158.3548644251596</v>
      </c>
      <c r="AU2471" s="31">
        <f t="shared" si="1596"/>
        <v>0.69359689803905278</v>
      </c>
      <c r="AV2471" s="31">
        <f t="shared" si="1600"/>
        <v>0.17393722016059562</v>
      </c>
      <c r="AW2471" s="31">
        <f t="shared" si="1600"/>
        <v>7.5315890017667503E-2</v>
      </c>
      <c r="AX2471" s="31">
        <f t="shared" si="1600"/>
        <v>5.0132768255037409E-2</v>
      </c>
      <c r="AY2471" s="31">
        <f t="shared" si="1597"/>
        <v>6.6985911382014575E-3</v>
      </c>
      <c r="AZ2471" s="31">
        <f t="shared" si="1597"/>
        <v>3.1863238944510123E-4</v>
      </c>
      <c r="BA2471" s="31">
        <f t="shared" si="1598"/>
        <v>0.99999999999999989</v>
      </c>
      <c r="BB2471" s="34">
        <f>AU2471*'Propiedades físicas'!$C$4+'Diseño reactor'!AV2471*'Propiedades físicas'!$C$5+'Diseño reactor'!AW2471*'Propiedades físicas'!$C$8+'Diseño reactor'!AX2471*'Propiedades físicas'!$C$9+'Diseño reactor'!AY2471*'Propiedades físicas'!$C$7+'Diseño reactor'!AZ2471*'Propiedades físicas'!$C$6</f>
        <v>875.3299772557499</v>
      </c>
      <c r="BC2471" s="45">
        <f>AU2471*'Propiedades físicas'!$L$4+'Diseño reactor'!AV2471*'Propiedades físicas'!$L$5+'Diseño reactor'!AW2471*'Propiedades físicas'!$L$8+AX2471*'Propiedades físicas'!$L$9+'Diseño reactor'!AY2471*'Propiedades físicas'!$L$7+'Diseño reactor'!AZ2471*'Propiedades físicas'!$L$6</f>
        <v>2.1214697809691567</v>
      </c>
      <c r="BD2471" s="29">
        <f t="shared" si="1575"/>
        <v>1.3614960872555142</v>
      </c>
      <c r="BE2471" s="58">
        <f t="shared" si="1576"/>
        <v>41.14911579908572</v>
      </c>
      <c r="BF2471" s="30">
        <f>AU2471*'Propiedades físicas'!$I$4+'Diseño reactor'!AV2471*'Propiedades físicas'!$I$5+'Diseño reactor'!AW2471*'Propiedades físicas'!$I$8+'Diseño reactor'!AX2471*'Propiedades físicas'!$I$9+'Diseño reactor'!AY2471*'Propiedades físicas'!$I$7+'Diseño reactor'!AZ2471*'Propiedades físicas'!$I$6</f>
        <v>1.999340231208455E-2</v>
      </c>
      <c r="BG2471" s="24">
        <f>AU2471*'Propiedades físicas'!$O$4+'Diseño reactor'!AV2471*'Propiedades físicas'!$O$5+'Diseño reactor'!AW2471*'Propiedades físicas'!$O$8+'Diseño reactor'!AX2471*'Propiedades físicas'!$O$9+'Diseño reactor'!AY2471*'Propiedades físicas'!$O$7+'Diseño reactor'!AZ2471*'Propiedades físicas'!$O$6</f>
        <v>0.15464308023746087</v>
      </c>
      <c r="BH2471" s="54">
        <f t="shared" si="1577"/>
        <v>41105.439530921998</v>
      </c>
      <c r="BI2471" s="34">
        <f t="shared" si="1599"/>
        <v>274.27931957068904</v>
      </c>
      <c r="BJ2471" s="27">
        <f t="shared" si="1578"/>
        <v>4797.9484208562035</v>
      </c>
      <c r="BK2471" s="34">
        <f t="shared" si="1579"/>
        <v>570.74578663204966</v>
      </c>
      <c r="BL2471" s="27">
        <f t="shared" si="1580"/>
        <v>105.74502286288092</v>
      </c>
      <c r="BM2471" s="34">
        <f t="shared" si="1581"/>
        <v>1.1054421768707483</v>
      </c>
      <c r="BN2471" s="45">
        <f t="shared" si="1582"/>
        <v>2707.5637943103802</v>
      </c>
      <c r="BO2471" s="45">
        <f t="shared" si="1583"/>
        <v>110.59960224313582</v>
      </c>
      <c r="BP2471" s="66">
        <f t="shared" si="1584"/>
        <v>6.6873229062802304</v>
      </c>
    </row>
    <row r="2472" spans="8:68">
      <c r="H2472" s="68">
        <v>2467</v>
      </c>
      <c r="I2472" s="31">
        <f>('Propiedades físicas'!$C$10*'Diseño reactor'!H2472)/1000</f>
        <v>2159.230109706758</v>
      </c>
      <c r="J2472" s="31">
        <f t="shared" si="1561"/>
        <v>0.21118638442010645</v>
      </c>
      <c r="K2472" s="31">
        <f>(I2472*1000)/'Propiedades físicas'!$F$10</f>
        <v>14104.450055007659</v>
      </c>
      <c r="L2472" s="31">
        <f t="shared" si="1562"/>
        <v>2014.9214364296654</v>
      </c>
      <c r="M2472" s="31">
        <f t="shared" si="1563"/>
        <v>12089.528618577993</v>
      </c>
      <c r="N2472" s="31">
        <f t="shared" si="1564"/>
        <v>0.81674967021875367</v>
      </c>
      <c r="O2472" s="32">
        <f t="shared" si="1565"/>
        <v>4.9004980213125222</v>
      </c>
      <c r="P2472" s="33">
        <f t="shared" si="1566"/>
        <v>0.69037901871261564</v>
      </c>
      <c r="Q2472" s="31">
        <f t="shared" si="1567"/>
        <v>4.7515495700845722</v>
      </c>
      <c r="R2472" s="31">
        <f t="shared" si="1568"/>
        <v>0.10681809808079219</v>
      </c>
      <c r="S2472" s="31">
        <f t="shared" si="1569"/>
        <v>0.14894845122795042</v>
      </c>
      <c r="T2472" s="31">
        <f t="shared" si="1570"/>
        <v>1.652730712887935E-2</v>
      </c>
      <c r="U2472" s="31">
        <f t="shared" si="1571"/>
        <v>3.0252462964665081E-3</v>
      </c>
      <c r="V2472" s="47">
        <f t="shared" si="1585"/>
        <v>6.8367630979307566E-4</v>
      </c>
      <c r="W2472" s="31">
        <f t="shared" si="1572"/>
        <v>0.15472384760472768</v>
      </c>
      <c r="X2472" s="34">
        <f>(S2472*H2472*'Propiedades físicas'!$F$5*60*24*365)/(1000000)</f>
        <v>56872.399790494324</v>
      </c>
      <c r="Y2472" s="34">
        <f>(U2472*H2472*'Propiedades físicas'!$F$7*60*24*365)/(1000000)</f>
        <v>361.24156654739511</v>
      </c>
      <c r="Z2472" s="31">
        <f t="shared" si="1586"/>
        <v>1703.1650391640228</v>
      </c>
      <c r="AA2472" s="31">
        <f t="shared" si="1587"/>
        <v>11722.07278939864</v>
      </c>
      <c r="AB2472" s="31">
        <f t="shared" si="1588"/>
        <v>263.52024796531435</v>
      </c>
      <c r="AC2472" s="31">
        <f t="shared" si="1589"/>
        <v>367.45582917935366</v>
      </c>
      <c r="AD2472" s="31">
        <f t="shared" si="1573"/>
        <v>40.772866686945356</v>
      </c>
      <c r="AE2472" s="31">
        <f t="shared" si="1590"/>
        <v>7.4632826133828756</v>
      </c>
      <c r="AF2472" s="31">
        <f t="shared" si="1591"/>
        <v>14104.450055007659</v>
      </c>
      <c r="AG2472" s="31">
        <f t="shared" si="1592"/>
        <v>0.12075373605646746</v>
      </c>
      <c r="AH2472" s="31">
        <f t="shared" si="1593"/>
        <v>0.83109038237452038</v>
      </c>
      <c r="AI2472" s="31">
        <f t="shared" si="1593"/>
        <v>1.8683482655302383E-2</v>
      </c>
      <c r="AJ2472" s="31">
        <f t="shared" si="1593"/>
        <v>2.6052474768336803E-2</v>
      </c>
      <c r="AK2472" s="31">
        <f t="shared" si="1574"/>
        <v>2.8907803230845794E-3</v>
      </c>
      <c r="AL2472" s="31">
        <f t="shared" si="1574"/>
        <v>5.2914382228842055E-4</v>
      </c>
      <c r="AM2472" s="31">
        <f t="shared" si="1594"/>
        <v>1</v>
      </c>
      <c r="AN2472" s="31">
        <f>(Z2472*'Propiedades físicas'!$F$4)/1000</f>
        <v>1497.7292721400584</v>
      </c>
      <c r="AO2472" s="31">
        <f>(AA2472*'Propiedades físicas'!$F$6)/1000</f>
        <v>375.57521217233244</v>
      </c>
      <c r="AP2472" s="31">
        <f>(AB2472*'Propiedades físicas'!$F$9)/1000</f>
        <v>162.57881698220066</v>
      </c>
      <c r="AQ2472" s="31">
        <f>(AC2472*'Propiedades físicas'!$F$5)/1000</f>
        <v>108.20471801844428</v>
      </c>
      <c r="AR2472" s="31">
        <f>(AD2472*'Propiedades físicas'!$F$8)/1000</f>
        <v>14.454796697855862</v>
      </c>
      <c r="AS2472" s="31">
        <f>(AE2472*'Propiedades físicas'!$F$7)/1000</f>
        <v>0.68729369586642908</v>
      </c>
      <c r="AT2472" s="31">
        <f t="shared" si="1595"/>
        <v>2159.230109706758</v>
      </c>
      <c r="AU2472" s="31">
        <f t="shared" si="1596"/>
        <v>0.6936404162794223</v>
      </c>
      <c r="AV2472" s="31">
        <f t="shared" si="1600"/>
        <v>0.17393941038703781</v>
      </c>
      <c r="AW2472" s="31">
        <f t="shared" si="1600"/>
        <v>7.5294808205634126E-2</v>
      </c>
      <c r="AX2472" s="31">
        <f t="shared" si="1600"/>
        <v>5.0112638542790335E-2</v>
      </c>
      <c r="AY2472" s="31">
        <f t="shared" si="1597"/>
        <v>6.6944216055874412E-3</v>
      </c>
      <c r="AZ2472" s="31">
        <f t="shared" si="1597"/>
        <v>3.1830497952798996E-4</v>
      </c>
      <c r="BA2472" s="31">
        <f t="shared" si="1598"/>
        <v>1</v>
      </c>
      <c r="BB2472" s="34">
        <f>AU2472*'Propiedades físicas'!$C$4+'Diseño reactor'!AV2472*'Propiedades físicas'!$C$5+'Diseño reactor'!AW2472*'Propiedades físicas'!$C$8+'Diseño reactor'!AX2472*'Propiedades físicas'!$C$9+'Diseño reactor'!AY2472*'Propiedades físicas'!$C$7+'Diseño reactor'!AZ2472*'Propiedades físicas'!$C$6</f>
        <v>875.32986733479106</v>
      </c>
      <c r="BC2472" s="45">
        <f>AU2472*'Propiedades físicas'!$L$4+'Diseño reactor'!AV2472*'Propiedades físicas'!$L$5+'Diseño reactor'!AW2472*'Propiedades físicas'!$L$8+AX2472*'Propiedades físicas'!$L$9+'Diseño reactor'!AY2472*'Propiedades físicas'!$L$7+'Diseño reactor'!AZ2472*'Propiedades físicas'!$L$6</f>
        <v>2.1215006704333992</v>
      </c>
      <c r="BD2472" s="29">
        <f t="shared" si="1575"/>
        <v>1.3610099475220707</v>
      </c>
      <c r="BE2472" s="58">
        <f t="shared" si="1576"/>
        <v>41.148592867404041</v>
      </c>
      <c r="BF2472" s="30">
        <f>AU2472*'Propiedades físicas'!$I$4+'Diseño reactor'!AV2472*'Propiedades físicas'!$I$5+'Diseño reactor'!AW2472*'Propiedades físicas'!$I$8+'Diseño reactor'!AX2472*'Propiedades físicas'!$I$9+'Diseño reactor'!AY2472*'Propiedades físicas'!$I$7+'Diseño reactor'!AZ2472*'Propiedades físicas'!$I$6</f>
        <v>1.9993448306126049E-2</v>
      </c>
      <c r="BG2472" s="24">
        <f>AU2472*'Propiedades físicas'!$O$4+'Diseño reactor'!AV2472*'Propiedades físicas'!$O$5+'Diseño reactor'!AW2472*'Propiedades físicas'!$O$8+'Diseño reactor'!AX2472*'Propiedades físicas'!$O$9+'Diseño reactor'!AY2472*'Propiedades físicas'!$O$7+'Diseño reactor'!AZ2472*'Propiedades físicas'!$O$6</f>
        <v>0.1546445887337537</v>
      </c>
      <c r="BH2472" s="54">
        <f t="shared" si="1577"/>
        <v>41105.33980781131</v>
      </c>
      <c r="BI2472" s="34">
        <f t="shared" si="1599"/>
        <v>274.28126863687606</v>
      </c>
      <c r="BJ2472" s="27">
        <f t="shared" si="1578"/>
        <v>4797.9520257818076</v>
      </c>
      <c r="BK2472" s="34">
        <f t="shared" si="1579"/>
        <v>570.75178291639077</v>
      </c>
      <c r="BL2472" s="27">
        <f t="shared" si="1580"/>
        <v>105.74522869490464</v>
      </c>
      <c r="BM2472" s="34">
        <f t="shared" si="1581"/>
        <v>1.1054421768707483</v>
      </c>
      <c r="BN2472" s="45">
        <f t="shared" si="1582"/>
        <v>2708.7651415852147</v>
      </c>
      <c r="BO2472" s="45">
        <f t="shared" si="1583"/>
        <v>110.60612115505648</v>
      </c>
      <c r="BP2472" s="66">
        <f t="shared" si="1584"/>
        <v>6.6873220665089841</v>
      </c>
    </row>
    <row r="2473" spans="8:68">
      <c r="H2473" s="68">
        <v>2468</v>
      </c>
      <c r="I2473" s="31">
        <f>('Propiedades físicas'!$C$10*'Diseño reactor'!H2473)/1000</f>
        <v>2160.1053549883582</v>
      </c>
      <c r="J2473" s="31">
        <f t="shared" si="1561"/>
        <v>0.21110081457228627</v>
      </c>
      <c r="K2473" s="31">
        <f>(I2473*1000)/'Propiedades físicas'!$F$10</f>
        <v>14110.167302699192</v>
      </c>
      <c r="L2473" s="31">
        <f t="shared" si="1562"/>
        <v>2015.7381860998844</v>
      </c>
      <c r="M2473" s="31">
        <f t="shared" si="1563"/>
        <v>12094.429116599307</v>
      </c>
      <c r="N2473" s="31">
        <f t="shared" si="1564"/>
        <v>0.81674967021875378</v>
      </c>
      <c r="O2473" s="32">
        <f t="shared" si="1565"/>
        <v>4.9004980213125231</v>
      </c>
      <c r="P2473" s="33">
        <f t="shared" si="1566"/>
        <v>0.69042230266526583</v>
      </c>
      <c r="Q2473" s="31">
        <f t="shared" si="1567"/>
        <v>4.7516093533826735</v>
      </c>
      <c r="R2473" s="31">
        <f t="shared" si="1568"/>
        <v>0.10678820595368005</v>
      </c>
      <c r="S2473" s="31">
        <f t="shared" si="1569"/>
        <v>0.14888866792985003</v>
      </c>
      <c r="T2473" s="31">
        <f t="shared" si="1570"/>
        <v>1.6517022823253728E-2</v>
      </c>
      <c r="U2473" s="31">
        <f t="shared" si="1571"/>
        <v>3.0221387765541744E-3</v>
      </c>
      <c r="V2473" s="47">
        <f t="shared" si="1585"/>
        <v>6.8371917351317589E-4</v>
      </c>
      <c r="W2473" s="31">
        <f t="shared" si="1572"/>
        <v>0.15467085223267138</v>
      </c>
      <c r="X2473" s="34">
        <f>(S2473*H2473*'Propiedades físicas'!$F$5*60*24*365)/(1000000)</f>
        <v>56872.616979642902</v>
      </c>
      <c r="Y2473" s="34">
        <f>(U2473*H2473*'Propiedades físicas'!$F$7*60*24*365)/(1000000)</f>
        <v>361.01677985673331</v>
      </c>
      <c r="Z2473" s="31">
        <f t="shared" si="1586"/>
        <v>1703.962242977876</v>
      </c>
      <c r="AA2473" s="31">
        <f t="shared" si="1587"/>
        <v>11726.971884148439</v>
      </c>
      <c r="AB2473" s="31">
        <f t="shared" si="1588"/>
        <v>263.55329229368238</v>
      </c>
      <c r="AC2473" s="31">
        <f t="shared" si="1589"/>
        <v>367.45723245086987</v>
      </c>
      <c r="AD2473" s="31">
        <f t="shared" si="1573"/>
        <v>40.764012327790205</v>
      </c>
      <c r="AE2473" s="31">
        <f t="shared" si="1590"/>
        <v>7.4586385005357023</v>
      </c>
      <c r="AF2473" s="31">
        <f t="shared" si="1591"/>
        <v>14110.167302699192</v>
      </c>
      <c r="AG2473" s="31">
        <f t="shared" si="1592"/>
        <v>0.12076130682390407</v>
      </c>
      <c r="AH2473" s="31">
        <f t="shared" si="1593"/>
        <v>0.83110083903152154</v>
      </c>
      <c r="AI2473" s="31">
        <f t="shared" si="1593"/>
        <v>1.867825424318436E-2</v>
      </c>
      <c r="AJ2473" s="31">
        <f t="shared" si="1593"/>
        <v>2.604201811133575E-2</v>
      </c>
      <c r="AK2473" s="31">
        <f t="shared" si="1574"/>
        <v>2.8889815020118358E-3</v>
      </c>
      <c r="AL2473" s="31">
        <f t="shared" si="1574"/>
        <v>5.2860028804257401E-4</v>
      </c>
      <c r="AM2473" s="31">
        <f t="shared" si="1594"/>
        <v>1.0000000000000002</v>
      </c>
      <c r="AN2473" s="31">
        <f>(Z2473*'Propiedades físicas'!$F$4)/1000</f>
        <v>1498.4303172298846</v>
      </c>
      <c r="AO2473" s="31">
        <f>(AA2473*'Propiedades físicas'!$F$6)/1000</f>
        <v>375.73217916811598</v>
      </c>
      <c r="AP2473" s="31">
        <f>(AB2473*'Propiedades físicas'!$F$9)/1000</f>
        <v>162.59920368058732</v>
      </c>
      <c r="AQ2473" s="31">
        <f>(AC2473*'Propiedades físicas'!$F$5)/1000</f>
        <v>108.20513123980766</v>
      </c>
      <c r="AR2473" s="31">
        <f>(AD2473*'Propiedades físicas'!$F$8)/1000</f>
        <v>14.451657650448178</v>
      </c>
      <c r="AS2473" s="31">
        <f>(AE2473*'Propiedades físicas'!$F$7)/1000</f>
        <v>0.68686601951433279</v>
      </c>
      <c r="AT2473" s="31">
        <f t="shared" si="1595"/>
        <v>2160.1053549883582</v>
      </c>
      <c r="AU2473" s="31">
        <f t="shared" si="1596"/>
        <v>0.69368390470841657</v>
      </c>
      <c r="AV2473" s="31">
        <f t="shared" si="1600"/>
        <v>0.17394159886712607</v>
      </c>
      <c r="AW2473" s="31">
        <f t="shared" si="1600"/>
        <v>7.5273737600388316E-2</v>
      </c>
      <c r="AX2473" s="31">
        <f t="shared" si="1600"/>
        <v>5.0092524880755565E-2</v>
      </c>
      <c r="AY2473" s="31">
        <f t="shared" si="1597"/>
        <v>6.6902559252838226E-3</v>
      </c>
      <c r="AZ2473" s="31">
        <f t="shared" si="1597"/>
        <v>3.1797801802960424E-4</v>
      </c>
      <c r="BA2473" s="31">
        <f t="shared" si="1598"/>
        <v>1</v>
      </c>
      <c r="BB2473" s="34">
        <f>AU2473*'Propiedades físicas'!$C$4+'Diseño reactor'!AV2473*'Propiedades físicas'!$C$5+'Diseño reactor'!AW2473*'Propiedades físicas'!$C$8+'Diseño reactor'!AX2473*'Propiedades físicas'!$C$9+'Diseño reactor'!AY2473*'Propiedades físicas'!$C$7+'Diseño reactor'!AZ2473*'Propiedades físicas'!$C$6</f>
        <v>875.32975755884172</v>
      </c>
      <c r="BC2473" s="45">
        <f>AU2473*'Propiedades físicas'!$L$4+'Diseño reactor'!AV2473*'Propiedades físicas'!$L$5+'Diseño reactor'!AW2473*'Propiedades físicas'!$L$8+AX2473*'Propiedades físicas'!$L$9+'Diseño reactor'!AY2473*'Propiedades físicas'!$L$7+'Diseño reactor'!AZ2473*'Propiedades físicas'!$L$6</f>
        <v>2.121531537899354</v>
      </c>
      <c r="BD2473" s="29">
        <f t="shared" si="1575"/>
        <v>1.360524155263672</v>
      </c>
      <c r="BE2473" s="58">
        <f t="shared" si="1576"/>
        <v>41.148070313957497</v>
      </c>
      <c r="BF2473" s="30">
        <f>AU2473*'Propiedades físicas'!$I$4+'Diseño reactor'!AV2473*'Propiedades físicas'!$I$5+'Diseño reactor'!AW2473*'Propiedades físicas'!$I$8+'Diseño reactor'!AX2473*'Propiedades físicas'!$I$9+'Diseño reactor'!AY2473*'Propiedades físicas'!$I$7+'Diseño reactor'!AZ2473*'Propiedades físicas'!$I$6</f>
        <v>1.9993494231900735E-2</v>
      </c>
      <c r="BG2473" s="24">
        <f>AU2473*'Propiedades físicas'!$O$4+'Diseño reactor'!AV2473*'Propiedades físicas'!$O$5+'Diseño reactor'!AW2473*'Propiedades físicas'!$O$8+'Diseño reactor'!AX2473*'Propiedades físicas'!$O$9+'Diseño reactor'!AY2473*'Propiedades físicas'!$O$7+'Diseño reactor'!AZ2473*'Propiedades físicas'!$O$6</f>
        <v>0.15464609619518194</v>
      </c>
      <c r="BH2473" s="54">
        <f t="shared" si="1577"/>
        <v>41105.240232320881</v>
      </c>
      <c r="BI2473" s="34">
        <f t="shared" si="1599"/>
        <v>274.28321573828219</v>
      </c>
      <c r="BJ2473" s="27">
        <f t="shared" si="1578"/>
        <v>4797.9556306412796</v>
      </c>
      <c r="BK2473" s="34">
        <f t="shared" si="1579"/>
        <v>570.75777538182012</v>
      </c>
      <c r="BL2473" s="27">
        <f t="shared" si="1580"/>
        <v>105.74543439231788</v>
      </c>
      <c r="BM2473" s="34">
        <f t="shared" si="1581"/>
        <v>1.1054421768707483</v>
      </c>
      <c r="BN2473" s="45">
        <f t="shared" si="1582"/>
        <v>2709.9665030417705</v>
      </c>
      <c r="BO2473" s="45">
        <f t="shared" si="1583"/>
        <v>110.6126356018483</v>
      </c>
      <c r="BP2473" s="66">
        <f t="shared" si="1584"/>
        <v>6.6873212278455778</v>
      </c>
    </row>
    <row r="2474" spans="8:68">
      <c r="H2474" s="68">
        <v>2469</v>
      </c>
      <c r="I2474" s="31">
        <f>('Propiedades físicas'!$C$10*'Diseño reactor'!H2474)/1000</f>
        <v>2160.9806002699579</v>
      </c>
      <c r="J2474" s="31">
        <f t="shared" si="1561"/>
        <v>0.21101531403985521</v>
      </c>
      <c r="K2474" s="31">
        <f>(I2474*1000)/'Propiedades físicas'!$F$10</f>
        <v>14115.884550390723</v>
      </c>
      <c r="L2474" s="31">
        <f t="shared" si="1562"/>
        <v>2016.5549357701032</v>
      </c>
      <c r="M2474" s="31">
        <f t="shared" si="1563"/>
        <v>12099.329614620619</v>
      </c>
      <c r="N2474" s="31">
        <f t="shared" si="1564"/>
        <v>0.81674967021875378</v>
      </c>
      <c r="O2474" s="32">
        <f t="shared" si="1565"/>
        <v>4.9004980213125231</v>
      </c>
      <c r="P2474" s="33">
        <f t="shared" si="1566"/>
        <v>0.69046555697718759</v>
      </c>
      <c r="Q2474" s="31">
        <f t="shared" si="1567"/>
        <v>4.7516690890317888</v>
      </c>
      <c r="R2474" s="31">
        <f t="shared" si="1568"/>
        <v>0.10675832971362502</v>
      </c>
      <c r="S2474" s="31">
        <f t="shared" si="1569"/>
        <v>0.1488289322807336</v>
      </c>
      <c r="T2474" s="31">
        <f t="shared" si="1570"/>
        <v>1.6506748016714791E-2</v>
      </c>
      <c r="U2474" s="31">
        <f t="shared" si="1571"/>
        <v>3.0190355112263458E-3</v>
      </c>
      <c r="V2474" s="47">
        <f t="shared" si="1585"/>
        <v>6.837620078803217E-4</v>
      </c>
      <c r="W2474" s="31">
        <f t="shared" si="1572"/>
        <v>0.15461789315169588</v>
      </c>
      <c r="X2474" s="34">
        <f>(S2474*H2474*'Propiedades físicas'!$F$5*60*24*365)/(1000000)</f>
        <v>56872.833871432296</v>
      </c>
      <c r="Y2474" s="34">
        <f>(U2474*H2474*'Propiedades físicas'!$F$7*60*24*365)/(1000000)</f>
        <v>360.79220079003153</v>
      </c>
      <c r="Z2474" s="31">
        <f t="shared" si="1586"/>
        <v>1704.7594601766762</v>
      </c>
      <c r="AA2474" s="31">
        <f t="shared" si="1587"/>
        <v>11731.870980819487</v>
      </c>
      <c r="AB2474" s="31">
        <f t="shared" si="1588"/>
        <v>263.58631606294017</v>
      </c>
      <c r="AC2474" s="31">
        <f t="shared" si="1589"/>
        <v>367.45863380113127</v>
      </c>
      <c r="AD2474" s="31">
        <f t="shared" ref="AD2474:AD2506" si="1601">T2474*$H2474</f>
        <v>40.755160853268819</v>
      </c>
      <c r="AE2474" s="31">
        <f t="shared" si="1590"/>
        <v>7.4539986772178475</v>
      </c>
      <c r="AF2474" s="31">
        <f t="shared" si="1591"/>
        <v>14115.88455039072</v>
      </c>
      <c r="AG2474" s="31">
        <f t="shared" si="1592"/>
        <v>0.1207688724069006</v>
      </c>
      <c r="AH2474" s="31">
        <f t="shared" si="1593"/>
        <v>0.83111128735427042</v>
      </c>
      <c r="AI2474" s="31">
        <f t="shared" si="1593"/>
        <v>1.8673028609860958E-2</v>
      </c>
      <c r="AJ2474" s="31">
        <f t="shared" si="1593"/>
        <v>2.6031569788586874E-2</v>
      </c>
      <c r="AK2474" s="31">
        <f t="shared" si="1574"/>
        <v>2.8871843424180415E-3</v>
      </c>
      <c r="AL2474" s="31">
        <f t="shared" si="1574"/>
        <v>5.2805749796328027E-4</v>
      </c>
      <c r="AM2474" s="31">
        <f t="shared" si="1594"/>
        <v>1.0000000000000002</v>
      </c>
      <c r="AN2474" s="31">
        <f>(Z2474*'Propiedades físicas'!$F$4)/1000</f>
        <v>1499.1313740901653</v>
      </c>
      <c r="AO2474" s="31">
        <f>(AA2474*'Propiedades físicas'!$F$6)/1000</f>
        <v>375.88914622545639</v>
      </c>
      <c r="AP2474" s="31">
        <f>(AB2474*'Propiedades físicas'!$F$9)/1000</f>
        <v>162.61957769503093</v>
      </c>
      <c r="AQ2474" s="31">
        <f>(AC2474*'Propiedades físicas'!$F$5)/1000</f>
        <v>108.20554389541914</v>
      </c>
      <c r="AR2474" s="31">
        <f>(AD2474*'Propiedades físicas'!$F$8)/1000</f>
        <v>14.448519625700856</v>
      </c>
      <c r="AS2474" s="31">
        <f>(AE2474*'Propiedades físicas'!$F$7)/1000</f>
        <v>0.68643873818499157</v>
      </c>
      <c r="AT2474" s="31">
        <f t="shared" si="1595"/>
        <v>2160.9806002699579</v>
      </c>
      <c r="AU2474" s="31">
        <f t="shared" si="1596"/>
        <v>0.69372736335665763</v>
      </c>
      <c r="AV2474" s="31">
        <f t="shared" si="1600"/>
        <v>0.17394378560293364</v>
      </c>
      <c r="AW2474" s="31">
        <f t="shared" si="1600"/>
        <v>7.5252678193740319E-2</v>
      </c>
      <c r="AX2474" s="31">
        <f t="shared" si="1600"/>
        <v>5.0072427249879842E-2</v>
      </c>
      <c r="AY2474" s="31">
        <f t="shared" si="1597"/>
        <v>6.6860940926058718E-3</v>
      </c>
      <c r="AZ2474" s="31">
        <f t="shared" si="1597"/>
        <v>3.1765150418251742E-4</v>
      </c>
      <c r="BA2474" s="31">
        <f t="shared" si="1598"/>
        <v>0.99999999999999978</v>
      </c>
      <c r="BB2474" s="34">
        <f>AU2474*'Propiedades físicas'!$C$4+'Diseño reactor'!AV2474*'Propiedades físicas'!$C$5+'Diseño reactor'!AW2474*'Propiedades físicas'!$C$8+'Diseño reactor'!AX2474*'Propiedades físicas'!$C$9+'Diseño reactor'!AY2474*'Propiedades físicas'!$C$7+'Diseño reactor'!AZ2474*'Propiedades físicas'!$C$6</f>
        <v>875.329647927667</v>
      </c>
      <c r="BC2474" s="45">
        <f>AU2474*'Propiedades físicas'!$L$4+'Diseño reactor'!AV2474*'Propiedades físicas'!$L$5+'Diseño reactor'!AW2474*'Propiedades físicas'!$L$8+AX2474*'Propiedades físicas'!$L$9+'Diseño reactor'!AY2474*'Propiedades físicas'!$L$7+'Diseño reactor'!AZ2474*'Propiedades físicas'!$L$6</f>
        <v>2.1215623833903754</v>
      </c>
      <c r="BD2474" s="29">
        <f t="shared" si="1575"/>
        <v>1.3600387101075457</v>
      </c>
      <c r="BE2474" s="58">
        <f t="shared" si="1576"/>
        <v>41.147548138334884</v>
      </c>
      <c r="BF2474" s="30">
        <f>AU2474*'Propiedades físicas'!$I$4+'Diseño reactor'!AV2474*'Propiedades físicas'!$I$5+'Diseño reactor'!AW2474*'Propiedades físicas'!$I$8+'Diseño reactor'!AX2474*'Propiedades físicas'!$I$9+'Diseño reactor'!AY2474*'Propiedades físicas'!$I$7+'Diseño reactor'!AZ2474*'Propiedades físicas'!$I$6</f>
        <v>1.999354008952086E-2</v>
      </c>
      <c r="BG2474" s="24">
        <f>AU2474*'Propiedades físicas'!$O$4+'Diseño reactor'!AV2474*'Propiedades físicas'!$O$5+'Diseño reactor'!AW2474*'Propiedades físicas'!$O$8+'Diseño reactor'!AX2474*'Propiedades físicas'!$O$9+'Diseño reactor'!AY2474*'Propiedades físicas'!$O$7+'Diseño reactor'!AZ2474*'Propiedades físicas'!$O$6</f>
        <v>0.15464760262279331</v>
      </c>
      <c r="BH2474" s="54">
        <f t="shared" si="1577"/>
        <v>41105.140804206858</v>
      </c>
      <c r="BI2474" s="34">
        <f t="shared" si="1599"/>
        <v>274.2851608776445</v>
      </c>
      <c r="BJ2474" s="27">
        <f t="shared" si="1578"/>
        <v>4797.9592354319275</v>
      </c>
      <c r="BK2474" s="34">
        <f t="shared" si="1579"/>
        <v>570.76376403187533</v>
      </c>
      <c r="BL2474" s="27">
        <f t="shared" si="1580"/>
        <v>105.74563995524892</v>
      </c>
      <c r="BM2474" s="34">
        <f t="shared" si="1581"/>
        <v>1.1054421768707483</v>
      </c>
      <c r="BN2474" s="45">
        <f t="shared" si="1582"/>
        <v>2711.1678786650778</v>
      </c>
      <c r="BO2474" s="45">
        <f t="shared" si="1583"/>
        <v>110.61914558809711</v>
      </c>
      <c r="BP2474" s="66">
        <f t="shared" si="1584"/>
        <v>6.6873203902882157</v>
      </c>
    </row>
    <row r="2475" spans="8:68">
      <c r="H2475" s="68">
        <v>2470</v>
      </c>
      <c r="I2475" s="31">
        <f>('Propiedades físicas'!$C$10*'Diseño reactor'!H2475)/1000</f>
        <v>2161.8558455515576</v>
      </c>
      <c r="J2475" s="31">
        <f t="shared" si="1561"/>
        <v>0.21092988273862451</v>
      </c>
      <c r="K2475" s="31">
        <f>(I2475*1000)/'Propiedades físicas'!$F$10</f>
        <v>14121.601798082254</v>
      </c>
      <c r="L2475" s="31">
        <f t="shared" si="1562"/>
        <v>2017.3716854403219</v>
      </c>
      <c r="M2475" s="31">
        <f t="shared" si="1563"/>
        <v>12104.230112641932</v>
      </c>
      <c r="N2475" s="31">
        <f t="shared" si="1564"/>
        <v>0.81674967021875378</v>
      </c>
      <c r="O2475" s="32">
        <f t="shared" si="1565"/>
        <v>4.9004980213125231</v>
      </c>
      <c r="P2475" s="33">
        <f t="shared" si="1566"/>
        <v>0.69050878167881768</v>
      </c>
      <c r="Q2475" s="31">
        <f t="shared" si="1567"/>
        <v>4.7517287770884646</v>
      </c>
      <c r="R2475" s="31">
        <f t="shared" si="1568"/>
        <v>0.10672846934901793</v>
      </c>
      <c r="S2475" s="31">
        <f t="shared" si="1569"/>
        <v>0.14876924422405866</v>
      </c>
      <c r="T2475" s="31">
        <f t="shared" si="1570"/>
        <v>1.6496482697714098E-2</v>
      </c>
      <c r="U2475" s="31">
        <f t="shared" si="1571"/>
        <v>3.0159364932041905E-3</v>
      </c>
      <c r="V2475" s="47">
        <f t="shared" si="1585"/>
        <v>6.8380481292465445E-4</v>
      </c>
      <c r="W2475" s="31">
        <f t="shared" si="1572"/>
        <v>0.15456497032453595</v>
      </c>
      <c r="X2475" s="34">
        <f>(S2475*H2475*'Propiedades físicas'!$F$5*60*24*365)/(1000000)</f>
        <v>56873.050466371235</v>
      </c>
      <c r="Y2475" s="34">
        <f>(U2475*H2475*'Propiedades físicas'!$F$7*60*24*365)/(1000000)</f>
        <v>360.56782909487265</v>
      </c>
      <c r="Z2475" s="31">
        <f t="shared" si="1586"/>
        <v>1705.5566907466796</v>
      </c>
      <c r="AA2475" s="31">
        <f t="shared" ref="AA2475:AA2506" si="1602">Q2475*$H2475</f>
        <v>11736.770079408509</v>
      </c>
      <c r="AB2475" s="31">
        <f t="shared" ref="AB2475:AB2506" si="1603">R2475*$H2475</f>
        <v>263.61931929207429</v>
      </c>
      <c r="AC2475" s="31">
        <f t="shared" ref="AC2475:AC2506" si="1604">S2475*$H2475</f>
        <v>367.46003323342489</v>
      </c>
      <c r="AD2475" s="31">
        <f t="shared" si="1601"/>
        <v>40.746312263353822</v>
      </c>
      <c r="AE2475" s="31">
        <f t="shared" si="1590"/>
        <v>7.4493631382143501</v>
      </c>
      <c r="AF2475" s="31">
        <f t="shared" si="1591"/>
        <v>14121.601798082256</v>
      </c>
      <c r="AG2475" s="31">
        <f t="shared" si="1592"/>
        <v>0.12077643281078056</v>
      </c>
      <c r="AH2475" s="31">
        <f t="shared" si="1593"/>
        <v>0.83112172735265677</v>
      </c>
      <c r="AI2475" s="31">
        <f t="shared" si="1593"/>
        <v>1.8667805753301608E-2</v>
      </c>
      <c r="AJ2475" s="31">
        <f t="shared" si="1593"/>
        <v>2.602112979020034E-2</v>
      </c>
      <c r="AK2475" s="31">
        <f t="shared" si="1574"/>
        <v>2.885388842283264E-3</v>
      </c>
      <c r="AL2475" s="31">
        <f t="shared" si="1574"/>
        <v>5.2751545077740325E-4</v>
      </c>
      <c r="AM2475" s="31">
        <f t="shared" si="1594"/>
        <v>1</v>
      </c>
      <c r="AN2475" s="31">
        <f>(Z2475*'Propiedades físicas'!$F$4)/1000</f>
        <v>1499.8324427088151</v>
      </c>
      <c r="AO2475" s="31">
        <f>(AA2475*'Propiedades físicas'!$F$6)/1000</f>
        <v>376.04611334424862</v>
      </c>
      <c r="AP2475" s="31">
        <f>(AB2475*'Propiedades físicas'!$F$9)/1000</f>
        <v>162.6399390372452</v>
      </c>
      <c r="AQ2475" s="31">
        <f>(AC2475*'Propiedades físicas'!$F$5)/1000</f>
        <v>108.20595598624664</v>
      </c>
      <c r="AR2475" s="31">
        <f>(AD2475*'Propiedades físicas'!$F$8)/1000</f>
        <v>14.445382623604191</v>
      </c>
      <c r="AS2475" s="31">
        <f>(AE2475*'Propiedades físicas'!$F$7)/1000</f>
        <v>0.68601185139815946</v>
      </c>
      <c r="AT2475" s="31">
        <f t="shared" si="1595"/>
        <v>2161.8558455515581</v>
      </c>
      <c r="AU2475" s="31">
        <f t="shared" si="1596"/>
        <v>0.69377079225472604</v>
      </c>
      <c r="AV2475" s="31">
        <f t="shared" si="1600"/>
        <v>0.17394597059653036</v>
      </c>
      <c r="AW2475" s="31">
        <f t="shared" si="1600"/>
        <v>7.5231629977506931E-2</v>
      </c>
      <c r="AX2475" s="31">
        <f t="shared" si="1600"/>
        <v>5.0052345631139833E-2</v>
      </c>
      <c r="AY2475" s="31">
        <f t="shared" si="1597"/>
        <v>6.681936102875867E-3</v>
      </c>
      <c r="AZ2475" s="31">
        <f t="shared" si="1597"/>
        <v>3.1732543722087818E-4</v>
      </c>
      <c r="BA2475" s="31">
        <f t="shared" si="1598"/>
        <v>0.99999999999999989</v>
      </c>
      <c r="BB2475" s="34">
        <f>AU2475*'Propiedades físicas'!$C$4+'Diseño reactor'!AV2475*'Propiedades físicas'!$C$5+'Diseño reactor'!AW2475*'Propiedades físicas'!$C$8+'Diseño reactor'!AX2475*'Propiedades físicas'!$C$9+'Diseño reactor'!AY2475*'Propiedades físicas'!$C$7+'Diseño reactor'!AZ2475*'Propiedades físicas'!$C$6</f>
        <v>875.32953844103258</v>
      </c>
      <c r="BC2475" s="45">
        <f>AU2475*'Propiedades físicas'!$L$4+'Diseño reactor'!AV2475*'Propiedades físicas'!$L$5+'Diseño reactor'!AW2475*'Propiedades físicas'!$L$8+AX2475*'Propiedades físicas'!$L$9+'Diseño reactor'!AY2475*'Propiedades físicas'!$L$7+'Diseño reactor'!AZ2475*'Propiedades físicas'!$L$6</f>
        <v>2.1215932069297896</v>
      </c>
      <c r="BD2475" s="29">
        <f t="shared" si="1575"/>
        <v>1.3595536116814491</v>
      </c>
      <c r="BE2475" s="58">
        <f t="shared" si="1576"/>
        <v>41.147026340125606</v>
      </c>
      <c r="BF2475" s="30">
        <f>AU2475*'Propiedades físicas'!$I$4+'Diseño reactor'!AV2475*'Propiedades físicas'!$I$5+'Diseño reactor'!AW2475*'Propiedades físicas'!$I$8+'Diseño reactor'!AX2475*'Propiedades físicas'!$I$9+'Diseño reactor'!AY2475*'Propiedades físicas'!$I$7+'Diseño reactor'!AZ2475*'Propiedades físicas'!$I$6</f>
        <v>1.9993585879098497E-2</v>
      </c>
      <c r="BG2475" s="24">
        <f>AU2475*'Propiedades físicas'!$O$4+'Diseño reactor'!AV2475*'Propiedades físicas'!$O$5+'Diseño reactor'!AW2475*'Propiedades físicas'!$O$8+'Diseño reactor'!AX2475*'Propiedades físicas'!$O$9+'Diseño reactor'!AY2475*'Propiedades físicas'!$O$7+'Diseño reactor'!AZ2475*'Propiedades físicas'!$O$6</f>
        <v>0.15464910801763423</v>
      </c>
      <c r="BH2475" s="54">
        <f t="shared" si="1577"/>
        <v>41105.041523225824</v>
      </c>
      <c r="BI2475" s="34">
        <f t="shared" si="1599"/>
        <v>274.28710405769618</v>
      </c>
      <c r="BJ2475" s="27">
        <f t="shared" si="1578"/>
        <v>4797.9628401510727</v>
      </c>
      <c r="BK2475" s="34">
        <f t="shared" si="1579"/>
        <v>570.76974887009112</v>
      </c>
      <c r="BL2475" s="27">
        <f t="shared" si="1580"/>
        <v>105.74584538382587</v>
      </c>
      <c r="BM2475" s="34">
        <f t="shared" si="1581"/>
        <v>1.1054421768707483</v>
      </c>
      <c r="BN2475" s="45">
        <f t="shared" si="1582"/>
        <v>2712.3692684401931</v>
      </c>
      <c r="BO2475" s="45">
        <f t="shared" si="1583"/>
        <v>110.62565111838259</v>
      </c>
      <c r="BP2475" s="66">
        <f t="shared" si="1584"/>
        <v>6.6873195538351098</v>
      </c>
    </row>
    <row r="2476" spans="8:68">
      <c r="H2476" s="68">
        <v>2471</v>
      </c>
      <c r="I2476" s="31">
        <f>('Propiedades físicas'!$C$10*'Diseño reactor'!H2476)/1000</f>
        <v>2162.7310908331579</v>
      </c>
      <c r="J2476" s="31">
        <f t="shared" si="1561"/>
        <v>0.21084452058454167</v>
      </c>
      <c r="K2476" s="31">
        <f>(I2476*1000)/'Propiedades físicas'!$F$10</f>
        <v>14127.319045773787</v>
      </c>
      <c r="L2476" s="31">
        <f t="shared" si="1562"/>
        <v>2018.1884351105409</v>
      </c>
      <c r="M2476" s="31">
        <f t="shared" si="1563"/>
        <v>12109.130610663246</v>
      </c>
      <c r="N2476" s="31">
        <f t="shared" si="1564"/>
        <v>0.81674967021875389</v>
      </c>
      <c r="O2476" s="32">
        <f t="shared" si="1565"/>
        <v>4.9004980213125231</v>
      </c>
      <c r="P2476" s="33">
        <f t="shared" si="1566"/>
        <v>0.69055197680055047</v>
      </c>
      <c r="Q2476" s="31">
        <f t="shared" si="1567"/>
        <v>4.751788417609152</v>
      </c>
      <c r="R2476" s="31">
        <f t="shared" si="1568"/>
        <v>0.10669862484825916</v>
      </c>
      <c r="S2476" s="31">
        <f t="shared" si="1569"/>
        <v>0.14870960370337152</v>
      </c>
      <c r="T2476" s="31">
        <f t="shared" si="1570"/>
        <v>1.6486226854720468E-2</v>
      </c>
      <c r="U2476" s="31">
        <f t="shared" si="1571"/>
        <v>3.0128417152238142E-3</v>
      </c>
      <c r="V2476" s="47">
        <f t="shared" si="1585"/>
        <v>6.8384758867627332E-4</v>
      </c>
      <c r="W2476" s="31">
        <f t="shared" si="1572"/>
        <v>0.15451208371397726</v>
      </c>
      <c r="X2476" s="34">
        <f>(S2476*H2476*'Propiedades físicas'!$F$5*60*24*365)/(1000000)</f>
        <v>56873.266764967426</v>
      </c>
      <c r="Y2476" s="34">
        <f>(U2476*H2476*'Propiedades físicas'!$F$7*60*24*365)/(1000000)</f>
        <v>360.3436645192167</v>
      </c>
      <c r="Z2476" s="31">
        <f t="shared" si="1586"/>
        <v>1706.3539346741602</v>
      </c>
      <c r="AA2476" s="31">
        <f t="shared" si="1602"/>
        <v>11741.669179912215</v>
      </c>
      <c r="AB2476" s="31">
        <f t="shared" si="1603"/>
        <v>263.65230200004839</v>
      </c>
      <c r="AC2476" s="31">
        <f t="shared" si="1604"/>
        <v>367.46143075103106</v>
      </c>
      <c r="AD2476" s="31">
        <f t="shared" si="1601"/>
        <v>40.737466558014276</v>
      </c>
      <c r="AE2476" s="31">
        <f t="shared" si="1590"/>
        <v>7.4447318783180449</v>
      </c>
      <c r="AF2476" s="31">
        <f t="shared" si="1591"/>
        <v>14127.319045773786</v>
      </c>
      <c r="AG2476" s="31">
        <f t="shared" si="1592"/>
        <v>0.12078398804086039</v>
      </c>
      <c r="AH2476" s="31">
        <f t="shared" si="1593"/>
        <v>0.83113215903655524</v>
      </c>
      <c r="AI2476" s="31">
        <f t="shared" si="1593"/>
        <v>1.8662585671477456E-2</v>
      </c>
      <c r="AJ2476" s="31">
        <f t="shared" si="1593"/>
        <v>2.6010698106301907E-2</v>
      </c>
      <c r="AK2476" s="31">
        <f t="shared" si="1574"/>
        <v>2.8835949995905958E-3</v>
      </c>
      <c r="AL2476" s="31">
        <f t="shared" si="1574"/>
        <v>5.2697414521442061E-4</v>
      </c>
      <c r="AM2476" s="31">
        <f t="shared" si="1594"/>
        <v>1</v>
      </c>
      <c r="AN2476" s="31">
        <f>(Z2476*'Propiedades físicas'!$F$4)/1000</f>
        <v>1500.5335230737628</v>
      </c>
      <c r="AO2476" s="31">
        <f>(AA2476*'Propiedades físicas'!$F$6)/1000</f>
        <v>376.20308052438736</v>
      </c>
      <c r="AP2476" s="31">
        <f>(AB2476*'Propiedades físicas'!$F$9)/1000</f>
        <v>162.66028771892985</v>
      </c>
      <c r="AQ2476" s="31">
        <f>(AC2476*'Propiedades físicas'!$F$5)/1000</f>
        <v>108.20636751325614</v>
      </c>
      <c r="AR2476" s="31">
        <f>(AD2476*'Propiedades físicas'!$F$8)/1000</f>
        <v>14.442246644147215</v>
      </c>
      <c r="AS2476" s="31">
        <f>(AE2476*'Propiedades físicas'!$F$7)/1000</f>
        <v>0.6855853586743087</v>
      </c>
      <c r="AT2476" s="31">
        <f t="shared" si="1595"/>
        <v>2162.7310908331579</v>
      </c>
      <c r="AU2476" s="31">
        <f t="shared" si="1596"/>
        <v>0.6938141914331597</v>
      </c>
      <c r="AV2476" s="31">
        <f t="shared" si="1600"/>
        <v>0.17394815384998286</v>
      </c>
      <c r="AW2476" s="31">
        <f t="shared" si="1600"/>
        <v>7.5210592943511789E-2</v>
      </c>
      <c r="AX2476" s="31">
        <f t="shared" si="1600"/>
        <v>5.0032280005542135E-2</v>
      </c>
      <c r="AY2476" s="31">
        <f t="shared" si="1597"/>
        <v>6.6777819514230816E-3</v>
      </c>
      <c r="AZ2476" s="31">
        <f t="shared" si="1597"/>
        <v>3.1699981638040717E-4</v>
      </c>
      <c r="BA2476" s="31">
        <f t="shared" si="1598"/>
        <v>1</v>
      </c>
      <c r="BB2476" s="34">
        <f>AU2476*'Propiedades físicas'!$C$4+'Diseño reactor'!AV2476*'Propiedades físicas'!$C$5+'Diseño reactor'!AW2476*'Propiedades físicas'!$C$8+'Diseño reactor'!AX2476*'Propiedades físicas'!$C$9+'Diseño reactor'!AY2476*'Propiedades físicas'!$C$7+'Diseño reactor'!AZ2476*'Propiedades físicas'!$C$6</f>
        <v>875.32942909870326</v>
      </c>
      <c r="BC2476" s="45">
        <f>AU2476*'Propiedades físicas'!$L$4+'Diseño reactor'!AV2476*'Propiedades físicas'!$L$5+'Diseño reactor'!AW2476*'Propiedades físicas'!$L$8+AX2476*'Propiedades físicas'!$L$9+'Diseño reactor'!AY2476*'Propiedades físicas'!$L$7+'Diseño reactor'!AZ2476*'Propiedades físicas'!$L$6</f>
        <v>2.1216240085408877</v>
      </c>
      <c r="BD2476" s="29">
        <f t="shared" si="1575"/>
        <v>1.3590688596136757</v>
      </c>
      <c r="BE2476" s="58">
        <f t="shared" si="1576"/>
        <v>41.146504918919682</v>
      </c>
      <c r="BF2476" s="30">
        <f>AU2476*'Propiedades físicas'!$I$4+'Diseño reactor'!AV2476*'Propiedades físicas'!$I$5+'Diseño reactor'!AW2476*'Propiedades físicas'!$I$8+'Diseño reactor'!AX2476*'Propiedades físicas'!$I$9+'Diseño reactor'!AY2476*'Propiedades físicas'!$I$7+'Diseño reactor'!AZ2476*'Propiedades físicas'!$I$6</f>
        <v>1.9993631600745472E-2</v>
      </c>
      <c r="BG2476" s="24">
        <f>AU2476*'Propiedades físicas'!$O$4+'Diseño reactor'!AV2476*'Propiedades físicas'!$O$5+'Diseño reactor'!AW2476*'Propiedades físicas'!$O$8+'Diseño reactor'!AX2476*'Propiedades físicas'!$O$9+'Diseño reactor'!AY2476*'Propiedades físicas'!$O$7+'Diseño reactor'!AZ2476*'Propiedades físicas'!$O$6</f>
        <v>0.15465061238074962</v>
      </c>
      <c r="BH2476" s="54">
        <f t="shared" si="1577"/>
        <v>41104.942389134769</v>
      </c>
      <c r="BI2476" s="34">
        <f t="shared" si="1599"/>
        <v>274.28904528116533</v>
      </c>
      <c r="BJ2476" s="27">
        <f t="shared" si="1578"/>
        <v>4797.9664447960467</v>
      </c>
      <c r="BK2476" s="34">
        <f t="shared" si="1579"/>
        <v>570.77572989999749</v>
      </c>
      <c r="BL2476" s="27">
        <f t="shared" si="1580"/>
        <v>105.7460506781767</v>
      </c>
      <c r="BM2476" s="34">
        <f t="shared" si="1581"/>
        <v>1.1054421768707483</v>
      </c>
      <c r="BN2476" s="45">
        <f t="shared" si="1582"/>
        <v>2713.5706723521894</v>
      </c>
      <c r="BO2476" s="45">
        <f t="shared" si="1583"/>
        <v>110.632152197278</v>
      </c>
      <c r="BP2476" s="66">
        <f t="shared" si="1584"/>
        <v>6.6873187184844616</v>
      </c>
    </row>
    <row r="2477" spans="8:68">
      <c r="H2477" s="68">
        <v>2472</v>
      </c>
      <c r="I2477" s="31">
        <f>('Propiedades físicas'!$C$10*'Diseño reactor'!H2477)/1000</f>
        <v>2163.6063361147571</v>
      </c>
      <c r="J2477" s="31">
        <f t="shared" si="1561"/>
        <v>0.21075922749369036</v>
      </c>
      <c r="K2477" s="31">
        <f>(I2477*1000)/'Propiedades físicas'!$F$10</f>
        <v>14133.036293465317</v>
      </c>
      <c r="L2477" s="31">
        <f t="shared" si="1562"/>
        <v>2019.0051847807595</v>
      </c>
      <c r="M2477" s="31">
        <f t="shared" si="1563"/>
        <v>12114.031108684556</v>
      </c>
      <c r="N2477" s="31">
        <f t="shared" si="1564"/>
        <v>0.81674967021875378</v>
      </c>
      <c r="O2477" s="32">
        <f t="shared" si="1565"/>
        <v>4.9004980213125222</v>
      </c>
      <c r="P2477" s="33">
        <f t="shared" si="1566"/>
        <v>0.69059514237273922</v>
      </c>
      <c r="Q2477" s="31">
        <f t="shared" si="1567"/>
        <v>4.7518480106502157</v>
      </c>
      <c r="R2477" s="31">
        <f t="shared" si="1568"/>
        <v>0.10666879619975841</v>
      </c>
      <c r="S2477" s="31">
        <f t="shared" si="1569"/>
        <v>0.14865001066230699</v>
      </c>
      <c r="T2477" s="31">
        <f t="shared" si="1570"/>
        <v>1.6475980476219957E-2</v>
      </c>
      <c r="U2477" s="31">
        <f t="shared" si="1571"/>
        <v>3.0097511700362218E-3</v>
      </c>
      <c r="V2477" s="47">
        <f t="shared" si="1585"/>
        <v>6.8389033516523686E-4</v>
      </c>
      <c r="W2477" s="31">
        <f t="shared" si="1572"/>
        <v>0.15445923328285649</v>
      </c>
      <c r="X2477" s="34">
        <f>(S2477*H2477*'Propiedades físicas'!$F$5*60*24*365)/(1000000)</f>
        <v>56873.482767727444</v>
      </c>
      <c r="Y2477" s="34">
        <f>(U2477*H2477*'Propiedades físicas'!$F$7*60*24*365)/(1000000)</f>
        <v>360.11970681140019</v>
      </c>
      <c r="Z2477" s="31">
        <f t="shared" si="1586"/>
        <v>1707.1511919454113</v>
      </c>
      <c r="AA2477" s="31">
        <f t="shared" si="1602"/>
        <v>11746.568282327333</v>
      </c>
      <c r="AB2477" s="31">
        <f t="shared" si="1603"/>
        <v>263.68526420580281</v>
      </c>
      <c r="AC2477" s="31">
        <f t="shared" si="1604"/>
        <v>367.46282635722287</v>
      </c>
      <c r="AD2477" s="31">
        <f t="shared" si="1601"/>
        <v>40.728623737215734</v>
      </c>
      <c r="AE2477" s="31">
        <f t="shared" si="1590"/>
        <v>7.4401048923295408</v>
      </c>
      <c r="AF2477" s="31">
        <f t="shared" si="1591"/>
        <v>14133.036293465315</v>
      </c>
      <c r="AG2477" s="31">
        <f t="shared" si="1592"/>
        <v>0.12079153810244908</v>
      </c>
      <c r="AH2477" s="31">
        <f t="shared" si="1593"/>
        <v>0.83114258241582439</v>
      </c>
      <c r="AI2477" s="31">
        <f t="shared" si="1593"/>
        <v>1.8657368362361232E-2</v>
      </c>
      <c r="AJ2477" s="31">
        <f t="shared" si="1593"/>
        <v>2.600027472703275E-2</v>
      </c>
      <c r="AK2477" s="31">
        <f t="shared" si="1574"/>
        <v>2.8818028123261388E-3</v>
      </c>
      <c r="AL2477" s="31">
        <f t="shared" si="1574"/>
        <v>5.2643358000641505E-4</v>
      </c>
      <c r="AM2477" s="31">
        <f t="shared" si="1594"/>
        <v>0.99999999999999978</v>
      </c>
      <c r="AN2477" s="31">
        <f>(Z2477*'Propiedades físicas'!$F$4)/1000</f>
        <v>1501.2346151729557</v>
      </c>
      <c r="AO2477" s="31">
        <f>(AA2477*'Propiedades físicas'!$F$6)/1000</f>
        <v>376.36004776576772</v>
      </c>
      <c r="AP2477" s="31">
        <f>(AB2477*'Propiedades físicas'!$F$9)/1000</f>
        <v>162.68062375177004</v>
      </c>
      <c r="AQ2477" s="31">
        <f>(AC2477*'Propiedades físicas'!$F$5)/1000</f>
        <v>108.20677847741143</v>
      </c>
      <c r="AR2477" s="31">
        <f>(AD2477*'Propiedades físicas'!$F$8)/1000</f>
        <v>14.439111687317716</v>
      </c>
      <c r="AS2477" s="31">
        <f>(AE2477*'Propiedades físicas'!$F$7)/1000</f>
        <v>0.68515925953462742</v>
      </c>
      <c r="AT2477" s="31">
        <f t="shared" si="1595"/>
        <v>2163.6063361147571</v>
      </c>
      <c r="AU2477" s="31">
        <f t="shared" si="1596"/>
        <v>0.69385756092245543</v>
      </c>
      <c r="AV2477" s="31">
        <f t="shared" si="1600"/>
        <v>0.1739503353653544</v>
      </c>
      <c r="AW2477" s="31">
        <f t="shared" si="1600"/>
        <v>7.5189567083584985E-2</v>
      </c>
      <c r="AX2477" s="31">
        <f t="shared" si="1600"/>
        <v>5.0012230354123055E-2</v>
      </c>
      <c r="AY2477" s="31">
        <f t="shared" si="1597"/>
        <v>6.6736316335837672E-3</v>
      </c>
      <c r="AZ2477" s="31">
        <f t="shared" si="1597"/>
        <v>3.1667464089839249E-4</v>
      </c>
      <c r="BA2477" s="31">
        <f t="shared" si="1598"/>
        <v>1.0000000000000002</v>
      </c>
      <c r="BB2477" s="34">
        <f>AU2477*'Propiedades físicas'!$C$4+'Diseño reactor'!AV2477*'Propiedades físicas'!$C$5+'Diseño reactor'!AW2477*'Propiedades físicas'!$C$8+'Diseño reactor'!AX2477*'Propiedades físicas'!$C$9+'Diseño reactor'!AY2477*'Propiedades físicas'!$C$7+'Diseño reactor'!AZ2477*'Propiedades físicas'!$C$6</f>
        <v>875.32931990044597</v>
      </c>
      <c r="BC2477" s="45">
        <f>AU2477*'Propiedades físicas'!$L$4+'Diseño reactor'!AV2477*'Propiedades físicas'!$L$5+'Diseño reactor'!AW2477*'Propiedades físicas'!$L$8+AX2477*'Propiedades físicas'!$L$9+'Diseño reactor'!AY2477*'Propiedades físicas'!$L$7+'Diseño reactor'!AZ2477*'Propiedades físicas'!$L$6</f>
        <v>2.1216547882469272</v>
      </c>
      <c r="BD2477" s="29">
        <f t="shared" si="1575"/>
        <v>1.3585844535330487</v>
      </c>
      <c r="BE2477" s="58">
        <f t="shared" si="1576"/>
        <v>41.145983874307674</v>
      </c>
      <c r="BF2477" s="30">
        <f>AU2477*'Propiedades físicas'!$I$4+'Diseño reactor'!AV2477*'Propiedades físicas'!$I$5+'Diseño reactor'!AW2477*'Propiedades físicas'!$I$8+'Diseño reactor'!AX2477*'Propiedades físicas'!$I$9+'Diseño reactor'!AY2477*'Propiedades físicas'!$I$7+'Diseño reactor'!AZ2477*'Propiedades físicas'!$I$6</f>
        <v>1.9993677254573405E-2</v>
      </c>
      <c r="BG2477" s="24">
        <f>AU2477*'Propiedades físicas'!$O$4+'Diseño reactor'!AV2477*'Propiedades físicas'!$O$5+'Diseño reactor'!AW2477*'Propiedades físicas'!$O$8+'Diseño reactor'!AX2477*'Propiedades físicas'!$O$9+'Diseño reactor'!AY2477*'Propiedades físicas'!$O$7+'Diseño reactor'!AZ2477*'Propiedades físicas'!$O$6</f>
        <v>0.15465211571318307</v>
      </c>
      <c r="BH2477" s="54">
        <f t="shared" si="1577"/>
        <v>41104.843401691272</v>
      </c>
      <c r="BI2477" s="34">
        <f t="shared" si="1599"/>
        <v>274.29098455077485</v>
      </c>
      <c r="BJ2477" s="27">
        <f t="shared" si="1578"/>
        <v>4797.9700493641812</v>
      </c>
      <c r="BK2477" s="34">
        <f t="shared" si="1579"/>
        <v>570.78170712511996</v>
      </c>
      <c r="BL2477" s="27">
        <f t="shared" si="1580"/>
        <v>105.74625583842921</v>
      </c>
      <c r="BM2477" s="34">
        <f t="shared" si="1581"/>
        <v>1.1054421768707483</v>
      </c>
      <c r="BN2477" s="45">
        <f t="shared" si="1582"/>
        <v>2714.7720903861627</v>
      </c>
      <c r="BO2477" s="45">
        <f t="shared" si="1583"/>
        <v>110.6386488293505</v>
      </c>
      <c r="BP2477" s="66">
        <f t="shared" si="1584"/>
        <v>6.687317884234492</v>
      </c>
    </row>
    <row r="2478" spans="8:68">
      <c r="H2478" s="68">
        <v>2473</v>
      </c>
      <c r="I2478" s="31">
        <f>('Propiedades físicas'!$C$10*'Diseño reactor'!H2478)/1000</f>
        <v>2164.4815813963573</v>
      </c>
      <c r="J2478" s="31">
        <f t="shared" si="1561"/>
        <v>0.21067400338228973</v>
      </c>
      <c r="K2478" s="31">
        <f>(I2478*1000)/'Propiedades físicas'!$F$10</f>
        <v>14138.753541156848</v>
      </c>
      <c r="L2478" s="31">
        <f t="shared" si="1562"/>
        <v>2019.8219344509782</v>
      </c>
      <c r="M2478" s="31">
        <f t="shared" si="1563"/>
        <v>12118.931606705868</v>
      </c>
      <c r="N2478" s="31">
        <f t="shared" si="1564"/>
        <v>0.81674967021875389</v>
      </c>
      <c r="O2478" s="32">
        <f t="shared" si="1565"/>
        <v>4.9004980213125222</v>
      </c>
      <c r="P2478" s="33">
        <f t="shared" si="1566"/>
        <v>0.69063827842569592</v>
      </c>
      <c r="Q2478" s="31">
        <f t="shared" si="1567"/>
        <v>4.7519075562679332</v>
      </c>
      <c r="R2478" s="31">
        <f t="shared" si="1568"/>
        <v>0.106638983391935</v>
      </c>
      <c r="S2478" s="31">
        <f t="shared" si="1569"/>
        <v>0.1485904650445885</v>
      </c>
      <c r="T2478" s="31">
        <f t="shared" si="1570"/>
        <v>1.6465743550715832E-2</v>
      </c>
      <c r="U2478" s="31">
        <f t="shared" si="1571"/>
        <v>3.0066648504072911E-3</v>
      </c>
      <c r="V2478" s="47">
        <f t="shared" si="1585"/>
        <v>6.8393305242156303E-4</v>
      </c>
      <c r="W2478" s="31">
        <f t="shared" si="1572"/>
        <v>0.15440641899406107</v>
      </c>
      <c r="X2478" s="34">
        <f>(S2478*H2478*'Propiedades físicas'!$F$5*60*24*365)/(1000000)</f>
        <v>56873.698475156969</v>
      </c>
      <c r="Y2478" s="34">
        <f>(U2478*H2478*'Propiedades físicas'!$F$7*60*24*365)/(1000000)</f>
        <v>359.89595572013633</v>
      </c>
      <c r="Z2478" s="31">
        <f t="shared" si="1586"/>
        <v>1707.948462546746</v>
      </c>
      <c r="AA2478" s="31">
        <f t="shared" si="1602"/>
        <v>11751.467386650598</v>
      </c>
      <c r="AB2478" s="31">
        <f t="shared" si="1603"/>
        <v>263.71820592825526</v>
      </c>
      <c r="AC2478" s="31">
        <f t="shared" si="1604"/>
        <v>367.46422005526739</v>
      </c>
      <c r="AD2478" s="31">
        <f t="shared" si="1601"/>
        <v>40.719783800920254</v>
      </c>
      <c r="AE2478" s="31">
        <f t="shared" si="1590"/>
        <v>7.4354821750572304</v>
      </c>
      <c r="AF2478" s="31">
        <f t="shared" si="1591"/>
        <v>14138.753541156844</v>
      </c>
      <c r="AG2478" s="31">
        <f t="shared" si="1592"/>
        <v>0.12079908300084848</v>
      </c>
      <c r="AH2478" s="31">
        <f t="shared" si="1593"/>
        <v>0.83115299750030747</v>
      </c>
      <c r="AI2478" s="31">
        <f t="shared" si="1593"/>
        <v>1.8652153823927368E-2</v>
      </c>
      <c r="AJ2478" s="31">
        <f t="shared" si="1593"/>
        <v>2.598985964254959E-2</v>
      </c>
      <c r="AK2478" s="31">
        <f t="shared" si="1574"/>
        <v>2.8800122784790072E-3</v>
      </c>
      <c r="AL2478" s="31">
        <f t="shared" si="1574"/>
        <v>5.2589375388807104E-4</v>
      </c>
      <c r="AM2478" s="31">
        <f t="shared" si="1594"/>
        <v>1</v>
      </c>
      <c r="AN2478" s="31">
        <f>(Z2478*'Propiedades físicas'!$F$4)/1000</f>
        <v>1501.9357189943573</v>
      </c>
      <c r="AO2478" s="31">
        <f>(AA2478*'Propiedades físicas'!$F$6)/1000</f>
        <v>376.51701506828516</v>
      </c>
      <c r="AP2478" s="31">
        <f>(AB2478*'Propiedades físicas'!$F$9)/1000</f>
        <v>162.70094714743706</v>
      </c>
      <c r="AQ2478" s="31">
        <f>(AC2478*'Propiedades físicas'!$F$5)/1000</f>
        <v>108.20718887967459</v>
      </c>
      <c r="AR2478" s="31">
        <f>(AD2478*'Propiedades físicas'!$F$8)/1000</f>
        <v>14.435977753102243</v>
      </c>
      <c r="AS2478" s="31">
        <f>(AE2478*'Propiedades físicas'!$F$7)/1000</f>
        <v>0.68473355350102039</v>
      </c>
      <c r="AT2478" s="31">
        <f t="shared" si="1595"/>
        <v>2164.4815813963578</v>
      </c>
      <c r="AU2478" s="31">
        <f t="shared" si="1596"/>
        <v>0.69390090075306776</v>
      </c>
      <c r="AV2478" s="31">
        <f t="shared" si="1600"/>
        <v>0.17395251514470508</v>
      </c>
      <c r="AW2478" s="31">
        <f t="shared" si="1600"/>
        <v>7.5168552389563353E-2</v>
      </c>
      <c r="AX2478" s="31">
        <f t="shared" si="1600"/>
        <v>4.9992196657948733E-2</v>
      </c>
      <c r="AY2478" s="31">
        <f t="shared" si="1597"/>
        <v>6.6694851447011419E-3</v>
      </c>
      <c r="AZ2478" s="31">
        <f t="shared" si="1597"/>
        <v>3.1634991001368686E-4</v>
      </c>
      <c r="BA2478" s="31">
        <f t="shared" si="1598"/>
        <v>0.99999999999999978</v>
      </c>
      <c r="BB2478" s="34">
        <f>AU2478*'Propiedades físicas'!$C$4+'Diseño reactor'!AV2478*'Propiedades físicas'!$C$5+'Diseño reactor'!AW2478*'Propiedades físicas'!$C$8+'Diseño reactor'!AX2478*'Propiedades físicas'!$C$9+'Diseño reactor'!AY2478*'Propiedades físicas'!$C$7+'Diseño reactor'!AZ2478*'Propiedades físicas'!$C$6</f>
        <v>875.32921084602663</v>
      </c>
      <c r="BC2478" s="45">
        <f>AU2478*'Propiedades físicas'!$L$4+'Diseño reactor'!AV2478*'Propiedades físicas'!$L$5+'Diseño reactor'!AW2478*'Propiedades físicas'!$L$8+AX2478*'Propiedades físicas'!$L$9+'Diseño reactor'!AY2478*'Propiedades físicas'!$L$7+'Diseño reactor'!AZ2478*'Propiedades físicas'!$L$6</f>
        <v>2.1216855460711335</v>
      </c>
      <c r="BD2478" s="29">
        <f t="shared" si="1575"/>
        <v>1.3581003930689246</v>
      </c>
      <c r="BE2478" s="58">
        <f t="shared" si="1576"/>
        <v>41.145463205880802</v>
      </c>
      <c r="BF2478" s="30">
        <f>AU2478*'Propiedades físicas'!$I$4+'Diseño reactor'!AV2478*'Propiedades físicas'!$I$5+'Diseño reactor'!AW2478*'Propiedades físicas'!$I$8+'Diseño reactor'!AX2478*'Propiedades físicas'!$I$9+'Diseño reactor'!AY2478*'Propiedades físicas'!$I$7+'Diseño reactor'!AZ2478*'Propiedades físicas'!$I$6</f>
        <v>1.9993722840693694E-2</v>
      </c>
      <c r="BG2478" s="24">
        <f>AU2478*'Propiedades físicas'!$O$4+'Diseño reactor'!AV2478*'Propiedades físicas'!$O$5+'Diseño reactor'!AW2478*'Propiedades físicas'!$O$8+'Diseño reactor'!AX2478*'Propiedades físicas'!$O$9+'Diseño reactor'!AY2478*'Propiedades físicas'!$O$7+'Diseño reactor'!AZ2478*'Propiedades físicas'!$O$6</f>
        <v>0.15465361801597671</v>
      </c>
      <c r="BH2478" s="54">
        <f t="shared" si="1577"/>
        <v>41104.744560653307</v>
      </c>
      <c r="BI2478" s="34">
        <f t="shared" si="1599"/>
        <v>274.29292186924329</v>
      </c>
      <c r="BJ2478" s="27">
        <f t="shared" si="1578"/>
        <v>4797.9736538528168</v>
      </c>
      <c r="BK2478" s="34">
        <f t="shared" si="1579"/>
        <v>570.78768054897967</v>
      </c>
      <c r="BL2478" s="27">
        <f t="shared" si="1580"/>
        <v>105.746460864711</v>
      </c>
      <c r="BM2478" s="34">
        <f t="shared" si="1581"/>
        <v>1.1054421768707483</v>
      </c>
      <c r="BN2478" s="45">
        <f t="shared" si="1582"/>
        <v>2715.9735225272289</v>
      </c>
      <c r="BO2478" s="45">
        <f t="shared" si="1583"/>
        <v>110.64514101916099</v>
      </c>
      <c r="BP2478" s="66">
        <f t="shared" si="1584"/>
        <v>6.6873170510834115</v>
      </c>
    </row>
    <row r="2479" spans="8:68">
      <c r="H2479" s="68">
        <v>2474</v>
      </c>
      <c r="I2479" s="31">
        <f>('Propiedades físicas'!$C$10*'Diseño reactor'!H2479)/1000</f>
        <v>2165.3568266779571</v>
      </c>
      <c r="J2479" s="31">
        <f t="shared" si="1561"/>
        <v>0.21058884816669463</v>
      </c>
      <c r="K2479" s="31">
        <f>(I2479*1000)/'Propiedades físicas'!$F$10</f>
        <v>14144.470788848381</v>
      </c>
      <c r="L2479" s="31">
        <f t="shared" si="1562"/>
        <v>2020.6386841211972</v>
      </c>
      <c r="M2479" s="31">
        <f t="shared" si="1563"/>
        <v>12123.832104727182</v>
      </c>
      <c r="N2479" s="31">
        <f t="shared" si="1564"/>
        <v>0.81674967021875389</v>
      </c>
      <c r="O2479" s="32">
        <f t="shared" si="1565"/>
        <v>4.9004980213125231</v>
      </c>
      <c r="P2479" s="33">
        <f t="shared" si="1566"/>
        <v>0.69068138498969023</v>
      </c>
      <c r="Q2479" s="31">
        <f t="shared" si="1567"/>
        <v>4.7519670545184942</v>
      </c>
      <c r="R2479" s="31">
        <f t="shared" si="1568"/>
        <v>0.10660918641321748</v>
      </c>
      <c r="S2479" s="31">
        <f t="shared" si="1569"/>
        <v>0.14853096679402766</v>
      </c>
      <c r="T2479" s="31">
        <f t="shared" si="1570"/>
        <v>1.6455516066728518E-2</v>
      </c>
      <c r="U2479" s="31">
        <f t="shared" si="1571"/>
        <v>3.0035827491177252E-3</v>
      </c>
      <c r="V2479" s="47">
        <f t="shared" si="1585"/>
        <v>6.8397574047522722E-4</v>
      </c>
      <c r="W2479" s="31">
        <f t="shared" si="1572"/>
        <v>0.15435364081052919</v>
      </c>
      <c r="X2479" s="34">
        <f>(S2479*H2479*'Propiedades físicas'!$F$5*60*24*365)/(1000000)</f>
        <v>56873.913887760522</v>
      </c>
      <c r="Y2479" s="34">
        <f>(U2479*H2479*'Propiedades físicas'!$F$7*60*24*365)/(1000000)</f>
        <v>359.67241099451309</v>
      </c>
      <c r="Z2479" s="31">
        <f t="shared" si="1586"/>
        <v>1708.7457464644935</v>
      </c>
      <c r="AA2479" s="31">
        <f t="shared" si="1602"/>
        <v>11756.366492878755</v>
      </c>
      <c r="AB2479" s="31">
        <f t="shared" si="1603"/>
        <v>263.75112718630004</v>
      </c>
      <c r="AC2479" s="31">
        <f t="shared" si="1604"/>
        <v>367.46561184842443</v>
      </c>
      <c r="AD2479" s="31">
        <f t="shared" si="1601"/>
        <v>40.710946749086354</v>
      </c>
      <c r="AE2479" s="31">
        <f t="shared" si="1590"/>
        <v>7.4308637213172517</v>
      </c>
      <c r="AF2479" s="31">
        <f t="shared" si="1591"/>
        <v>14144.470788848377</v>
      </c>
      <c r="AG2479" s="31">
        <f t="shared" si="1592"/>
        <v>0.120806622741353</v>
      </c>
      <c r="AH2479" s="31">
        <f t="shared" si="1593"/>
        <v>0.83116340429983249</v>
      </c>
      <c r="AI2479" s="31">
        <f t="shared" si="1593"/>
        <v>1.8646942054151908E-2</v>
      </c>
      <c r="AJ2479" s="31">
        <f t="shared" si="1593"/>
        <v>2.5979452843024532E-2</v>
      </c>
      <c r="AK2479" s="31">
        <f t="shared" si="1574"/>
        <v>2.8782233960413148E-3</v>
      </c>
      <c r="AL2479" s="31">
        <f t="shared" si="1574"/>
        <v>5.2535466559666612E-4</v>
      </c>
      <c r="AM2479" s="31">
        <f t="shared" si="1594"/>
        <v>0.99999999999999989</v>
      </c>
      <c r="AN2479" s="31">
        <f>(Z2479*'Propiedades físicas'!$F$4)/1000</f>
        <v>1502.6368345259464</v>
      </c>
      <c r="AO2479" s="31">
        <f>(AA2479*'Propiedades físicas'!$F$6)/1000</f>
        <v>376.67398243183533</v>
      </c>
      <c r="AP2479" s="31">
        <f>(AB2479*'Propiedades físicas'!$F$9)/1000</f>
        <v>162.72125791758779</v>
      </c>
      <c r="AQ2479" s="31">
        <f>(AC2479*'Propiedades físicas'!$F$5)/1000</f>
        <v>108.20759872100555</v>
      </c>
      <c r="AR2479" s="31">
        <f>(AD2479*'Propiedades físicas'!$F$8)/1000</f>
        <v>14.432844841486089</v>
      </c>
      <c r="AS2479" s="31">
        <f>(AE2479*'Propiedades físicas'!$F$7)/1000</f>
        <v>0.68430824009610569</v>
      </c>
      <c r="AT2479" s="31">
        <f t="shared" si="1595"/>
        <v>2165.3568266779575</v>
      </c>
      <c r="AU2479" s="31">
        <f t="shared" si="1596"/>
        <v>0.69394421095541026</v>
      </c>
      <c r="AV2479" s="31">
        <f t="shared" si="1600"/>
        <v>0.17395469319009199</v>
      </c>
      <c r="AW2479" s="31">
        <f t="shared" si="1600"/>
        <v>7.5147548853290447E-2</v>
      </c>
      <c r="AX2479" s="31">
        <f t="shared" si="1600"/>
        <v>4.9972178898115033E-2</v>
      </c>
      <c r="AY2479" s="31">
        <f t="shared" si="1597"/>
        <v>6.6653424801253842E-3</v>
      </c>
      <c r="AZ2479" s="31">
        <f t="shared" si="1597"/>
        <v>3.1602562296670345E-4</v>
      </c>
      <c r="BA2479" s="31">
        <f t="shared" si="1598"/>
        <v>0.99999999999999989</v>
      </c>
      <c r="BB2479" s="34">
        <f>AU2479*'Propiedades físicas'!$C$4+'Diseño reactor'!AV2479*'Propiedades físicas'!$C$5+'Diseño reactor'!AW2479*'Propiedades físicas'!$C$8+'Diseño reactor'!AX2479*'Propiedades físicas'!$C$9+'Diseño reactor'!AY2479*'Propiedades físicas'!$C$7+'Diseño reactor'!AZ2479*'Propiedades físicas'!$C$6</f>
        <v>875.32910193521286</v>
      </c>
      <c r="BC2479" s="45">
        <f>AU2479*'Propiedades físicas'!$L$4+'Diseño reactor'!AV2479*'Propiedades físicas'!$L$5+'Diseño reactor'!AW2479*'Propiedades físicas'!$L$8+AX2479*'Propiedades físicas'!$L$9+'Diseño reactor'!AY2479*'Propiedades físicas'!$L$7+'Diseño reactor'!AZ2479*'Propiedades físicas'!$L$6</f>
        <v>2.1217162820367004</v>
      </c>
      <c r="BD2479" s="29">
        <f t="shared" si="1575"/>
        <v>1.3576166778511845</v>
      </c>
      <c r="BE2479" s="58">
        <f t="shared" si="1576"/>
        <v>41.144942913230828</v>
      </c>
      <c r="BF2479" s="30">
        <f>AU2479*'Propiedades físicas'!$I$4+'Diseño reactor'!AV2479*'Propiedades físicas'!$I$5+'Diseño reactor'!AW2479*'Propiedades físicas'!$I$8+'Diseño reactor'!AX2479*'Propiedades físicas'!$I$9+'Diseño reactor'!AY2479*'Propiedades físicas'!$I$7+'Diseño reactor'!AZ2479*'Propiedades físicas'!$I$6</f>
        <v>1.9993768359217529E-2</v>
      </c>
      <c r="BG2479" s="24">
        <f>AU2479*'Propiedades físicas'!$O$4+'Diseño reactor'!AV2479*'Propiedades físicas'!$O$5+'Diseño reactor'!AW2479*'Propiedades físicas'!$O$8+'Diseño reactor'!AX2479*'Propiedades físicas'!$O$9+'Diseño reactor'!AY2479*'Propiedades físicas'!$O$7+'Diseño reactor'!AZ2479*'Propiedades físicas'!$O$6</f>
        <v>0.15465511929017151</v>
      </c>
      <c r="BH2479" s="54">
        <f t="shared" si="1577"/>
        <v>41104.645865779356</v>
      </c>
      <c r="BI2479" s="34">
        <f t="shared" si="1599"/>
        <v>274.294857239284</v>
      </c>
      <c r="BJ2479" s="27">
        <f t="shared" si="1578"/>
        <v>4797.9772582593132</v>
      </c>
      <c r="BK2479" s="34">
        <f t="shared" si="1579"/>
        <v>570.79365017509542</v>
      </c>
      <c r="BL2479" s="27">
        <f t="shared" si="1580"/>
        <v>105.74666575714964</v>
      </c>
      <c r="BM2479" s="34">
        <f t="shared" si="1581"/>
        <v>1.1054421768707483</v>
      </c>
      <c r="BN2479" s="45">
        <f t="shared" si="1582"/>
        <v>2717.1749687605256</v>
      </c>
      <c r="BO2479" s="45">
        <f t="shared" si="1583"/>
        <v>110.65162877126397</v>
      </c>
      <c r="BP2479" s="66">
        <f t="shared" si="1584"/>
        <v>6.6873162190294453</v>
      </c>
    </row>
    <row r="2480" spans="8:68">
      <c r="H2480" s="68">
        <v>2475</v>
      </c>
      <c r="I2480" s="31">
        <f>('Propiedades físicas'!$C$10*'Diseño reactor'!H2480)/1000</f>
        <v>2166.2320719595568</v>
      </c>
      <c r="J2480" s="31">
        <f t="shared" si="1561"/>
        <v>0.21050376176339497</v>
      </c>
      <c r="K2480" s="31">
        <f>(I2480*1000)/'Propiedades físicas'!$F$10</f>
        <v>14150.188036539912</v>
      </c>
      <c r="L2480" s="31">
        <f t="shared" si="1562"/>
        <v>2021.455433791416</v>
      </c>
      <c r="M2480" s="31">
        <f t="shared" si="1563"/>
        <v>12128.732602748496</v>
      </c>
      <c r="N2480" s="31">
        <f t="shared" si="1564"/>
        <v>0.81674967021875389</v>
      </c>
      <c r="O2480" s="32">
        <f t="shared" si="1565"/>
        <v>4.900498021312524</v>
      </c>
      <c r="P2480" s="33">
        <f t="shared" si="1566"/>
        <v>0.69072446209495131</v>
      </c>
      <c r="Q2480" s="31">
        <f t="shared" si="1567"/>
        <v>4.7520265054579989</v>
      </c>
      <c r="R2480" s="31">
        <f t="shared" si="1568"/>
        <v>0.106579405252044</v>
      </c>
      <c r="S2480" s="31">
        <f t="shared" si="1569"/>
        <v>0.14847151585452426</v>
      </c>
      <c r="T2480" s="31">
        <f t="shared" si="1570"/>
        <v>1.6445298012795605E-2</v>
      </c>
      <c r="U2480" s="31">
        <f t="shared" si="1571"/>
        <v>3.0005048589630255E-3</v>
      </c>
      <c r="V2480" s="47">
        <f t="shared" si="1585"/>
        <v>6.8401839935616543E-4</v>
      </c>
      <c r="W2480" s="31">
        <f t="shared" si="1572"/>
        <v>0.15430089869524977</v>
      </c>
      <c r="X2480" s="34">
        <f>(S2480*H2480*'Propiedades físicas'!$F$5*60*24*365)/(1000000)</f>
        <v>56874.129006041658</v>
      </c>
      <c r="Y2480" s="34">
        <f>(U2480*H2480*'Propiedades físicas'!$F$7*60*24*365)/(1000000)</f>
        <v>359.44907238399378</v>
      </c>
      <c r="Z2480" s="31">
        <f t="shared" si="1586"/>
        <v>1709.5430436850045</v>
      </c>
      <c r="AA2480" s="31">
        <f t="shared" si="1602"/>
        <v>11761.265601008547</v>
      </c>
      <c r="AB2480" s="31">
        <f t="shared" si="1603"/>
        <v>263.78402799880888</v>
      </c>
      <c r="AC2480" s="31">
        <f t="shared" si="1604"/>
        <v>367.46700173994753</v>
      </c>
      <c r="AD2480" s="31">
        <f t="shared" si="1601"/>
        <v>40.702112581669127</v>
      </c>
      <c r="AE2480" s="31">
        <f t="shared" si="1590"/>
        <v>7.4262495259334882</v>
      </c>
      <c r="AF2480" s="31">
        <f t="shared" si="1591"/>
        <v>14150.18803653991</v>
      </c>
      <c r="AG2480" s="31">
        <f t="shared" si="1592"/>
        <v>0.12081415732925005</v>
      </c>
      <c r="AH2480" s="31">
        <f t="shared" si="1593"/>
        <v>0.83117380282421194</v>
      </c>
      <c r="AI2480" s="31">
        <f t="shared" si="1593"/>
        <v>1.8641733051012584E-2</v>
      </c>
      <c r="AJ2480" s="31">
        <f t="shared" si="1593"/>
        <v>2.596905431864514E-2</v>
      </c>
      <c r="AK2480" s="31">
        <f t="shared" si="1574"/>
        <v>2.8764361630081812E-3</v>
      </c>
      <c r="AL2480" s="31">
        <f t="shared" si="1574"/>
        <v>5.2481631387206636E-4</v>
      </c>
      <c r="AM2480" s="31">
        <f t="shared" si="1594"/>
        <v>0.99999999999999989</v>
      </c>
      <c r="AN2480" s="31">
        <f>(Z2480*'Propiedades físicas'!$F$4)/1000</f>
        <v>1503.3379617557193</v>
      </c>
      <c r="AO2480" s="31">
        <f>(AA2480*'Propiedades físicas'!$F$6)/1000</f>
        <v>376.83094985631379</v>
      </c>
      <c r="AP2480" s="31">
        <f>(AB2480*'Propiedades físicas'!$F$9)/1000</f>
        <v>162.74155607386513</v>
      </c>
      <c r="AQ2480" s="31">
        <f>(AC2480*'Propiedades físicas'!$F$5)/1000</f>
        <v>108.20800800236236</v>
      </c>
      <c r="AR2480" s="31">
        <f>(AD2480*'Propiedades físicas'!$F$8)/1000</f>
        <v>14.429712952453334</v>
      </c>
      <c r="AS2480" s="31">
        <f>(AE2480*'Propiedades físicas'!$F$7)/1000</f>
        <v>0.68388331884321496</v>
      </c>
      <c r="AT2480" s="31">
        <f t="shared" si="1595"/>
        <v>2166.2320719595573</v>
      </c>
      <c r="AU2480" s="31">
        <f t="shared" si="1596"/>
        <v>0.69398749155985451</v>
      </c>
      <c r="AV2480" s="31">
        <f t="shared" si="1600"/>
        <v>0.17395686950356862</v>
      </c>
      <c r="AW2480" s="31">
        <f t="shared" si="1600"/>
        <v>7.5126556466616409E-2</v>
      </c>
      <c r="AX2480" s="31">
        <f t="shared" si="1600"/>
        <v>4.9952177055747407E-2</v>
      </c>
      <c r="AY2480" s="31">
        <f t="shared" si="1597"/>
        <v>6.6612036352136196E-3</v>
      </c>
      <c r="AZ2480" s="31">
        <f t="shared" si="1597"/>
        <v>3.1570177899941222E-4</v>
      </c>
      <c r="BA2480" s="31">
        <f t="shared" si="1598"/>
        <v>0.99999999999999989</v>
      </c>
      <c r="BB2480" s="34">
        <f>AU2480*'Propiedades físicas'!$C$4+'Diseño reactor'!AV2480*'Propiedades físicas'!$C$5+'Diseño reactor'!AW2480*'Propiedades físicas'!$C$8+'Diseño reactor'!AX2480*'Propiedades físicas'!$C$9+'Diseño reactor'!AY2480*'Propiedades físicas'!$C$7+'Diseño reactor'!AZ2480*'Propiedades físicas'!$C$6</f>
        <v>875.3289931677723</v>
      </c>
      <c r="BC2480" s="45">
        <f>AU2480*'Propiedades físicas'!$L$4+'Diseño reactor'!AV2480*'Propiedades físicas'!$L$5+'Diseño reactor'!AW2480*'Propiedades físicas'!$L$8+AX2480*'Propiedades físicas'!$L$9+'Diseño reactor'!AY2480*'Propiedades físicas'!$L$7+'Diseño reactor'!AZ2480*'Propiedades físicas'!$L$6</f>
        <v>2.1217469961667885</v>
      </c>
      <c r="BD2480" s="29">
        <f t="shared" si="1575"/>
        <v>1.3571333075102419</v>
      </c>
      <c r="BE2480" s="58">
        <f t="shared" si="1576"/>
        <v>41.14442299595013</v>
      </c>
      <c r="BF2480" s="30">
        <f>AU2480*'Propiedades físicas'!$I$4+'Diseño reactor'!AV2480*'Propiedades físicas'!$I$5+'Diseño reactor'!AW2480*'Propiedades físicas'!$I$8+'Diseño reactor'!AX2480*'Propiedades físicas'!$I$9+'Diseño reactor'!AY2480*'Propiedades físicas'!$I$7+'Diseño reactor'!AZ2480*'Propiedades físicas'!$I$6</f>
        <v>1.9993813810255903E-2</v>
      </c>
      <c r="BG2480" s="24">
        <f>AU2480*'Propiedades físicas'!$O$4+'Diseño reactor'!AV2480*'Propiedades físicas'!$O$5+'Diseño reactor'!AW2480*'Propiedades físicas'!$O$8+'Diseño reactor'!AX2480*'Propiedades físicas'!$O$9+'Diseño reactor'!AY2480*'Propiedades físicas'!$O$7+'Diseño reactor'!AZ2480*'Propiedades físicas'!$O$6</f>
        <v>0.15465661953680676</v>
      </c>
      <c r="BH2480" s="54">
        <f t="shared" si="1577"/>
        <v>41104.547316828335</v>
      </c>
      <c r="BI2480" s="34">
        <f t="shared" si="1599"/>
        <v>274.29679066360649</v>
      </c>
      <c r="BJ2480" s="27">
        <f t="shared" si="1578"/>
        <v>4797.9808625810228</v>
      </c>
      <c r="BK2480" s="34">
        <f t="shared" si="1579"/>
        <v>570.79961600697936</v>
      </c>
      <c r="BL2480" s="27">
        <f t="shared" si="1580"/>
        <v>105.74687051587242</v>
      </c>
      <c r="BM2480" s="34">
        <f t="shared" si="1581"/>
        <v>1.1054421768707483</v>
      </c>
      <c r="BN2480" s="45">
        <f t="shared" si="1582"/>
        <v>2718.3764290712129</v>
      </c>
      <c r="BO2480" s="45">
        <f t="shared" si="1583"/>
        <v>110.65811209020796</v>
      </c>
      <c r="BP2480" s="66">
        <f t="shared" si="1584"/>
        <v>6.6873153880708172</v>
      </c>
    </row>
    <row r="2481" spans="8:68">
      <c r="H2481" s="68">
        <v>2476</v>
      </c>
      <c r="I2481" s="31">
        <f>('Propiedades físicas'!$C$10*'Diseño reactor'!H2481)/1000</f>
        <v>2167.1073172411566</v>
      </c>
      <c r="J2481" s="31">
        <f t="shared" si="1561"/>
        <v>0.21041874408901556</v>
      </c>
      <c r="K2481" s="31">
        <f>(I2481*1000)/'Propiedades físicas'!$F$10</f>
        <v>14155.905284231441</v>
      </c>
      <c r="L2481" s="31">
        <f t="shared" si="1562"/>
        <v>2022.2721834616343</v>
      </c>
      <c r="M2481" s="31">
        <f t="shared" si="1563"/>
        <v>12133.633100769806</v>
      </c>
      <c r="N2481" s="31">
        <f t="shared" si="1564"/>
        <v>0.81674967021875378</v>
      </c>
      <c r="O2481" s="32">
        <f t="shared" si="1565"/>
        <v>4.9004980213125231</v>
      </c>
      <c r="P2481" s="33">
        <f t="shared" si="1566"/>
        <v>0.69076750977166668</v>
      </c>
      <c r="Q2481" s="31">
        <f t="shared" si="1567"/>
        <v>4.7520859091424574</v>
      </c>
      <c r="R2481" s="31">
        <f t="shared" si="1568"/>
        <v>0.10654963989686198</v>
      </c>
      <c r="S2481" s="31">
        <f t="shared" si="1569"/>
        <v>0.14841211217006595</v>
      </c>
      <c r="T2481" s="31">
        <f t="shared" si="1570"/>
        <v>1.6435089377471797E-2</v>
      </c>
      <c r="U2481" s="31">
        <f t="shared" si="1571"/>
        <v>2.9974311727534548E-3</v>
      </c>
      <c r="V2481" s="47">
        <f t="shared" si="1585"/>
        <v>6.8406102909427194E-4</v>
      </c>
      <c r="W2481" s="31">
        <f t="shared" si="1572"/>
        <v>0.15424819261126221</v>
      </c>
      <c r="X2481" s="34">
        <f>(S2481*H2481*'Propiedades físicas'!$F$5*60*24*365)/(1000000)</f>
        <v>56874.343830502869</v>
      </c>
      <c r="Y2481" s="34">
        <f>(U2481*H2481*'Propiedades físicas'!$F$7*60*24*365)/(1000000)</f>
        <v>359.22593963841535</v>
      </c>
      <c r="Z2481" s="31">
        <f t="shared" si="1586"/>
        <v>1710.3403541946466</v>
      </c>
      <c r="AA2481" s="31">
        <f t="shared" si="1602"/>
        <v>11766.164711036725</v>
      </c>
      <c r="AB2481" s="31">
        <f t="shared" si="1603"/>
        <v>263.81690838463027</v>
      </c>
      <c r="AC2481" s="31">
        <f t="shared" si="1604"/>
        <v>367.46838973308326</v>
      </c>
      <c r="AD2481" s="31">
        <f t="shared" si="1601"/>
        <v>40.693281298620171</v>
      </c>
      <c r="AE2481" s="31">
        <f t="shared" si="1590"/>
        <v>7.4216395837375542</v>
      </c>
      <c r="AF2481" s="31">
        <f t="shared" si="1591"/>
        <v>14155.905284231441</v>
      </c>
      <c r="AG2481" s="31">
        <f t="shared" si="1592"/>
        <v>0.12082168676981969</v>
      </c>
      <c r="AH2481" s="31">
        <f t="shared" si="1593"/>
        <v>0.83118419308324287</v>
      </c>
      <c r="AI2481" s="31">
        <f t="shared" si="1593"/>
        <v>1.8636526812488736E-2</v>
      </c>
      <c r="AJ2481" s="31">
        <f t="shared" si="1593"/>
        <v>2.5958664059614327E-2</v>
      </c>
      <c r="AK2481" s="31">
        <f t="shared" si="1574"/>
        <v>2.8746505773777158E-3</v>
      </c>
      <c r="AL2481" s="31">
        <f t="shared" si="1574"/>
        <v>5.2427869745671964E-4</v>
      </c>
      <c r="AM2481" s="31">
        <f t="shared" si="1594"/>
        <v>1</v>
      </c>
      <c r="AN2481" s="31">
        <f>(Z2481*'Propiedades físicas'!$F$4)/1000</f>
        <v>1504.0391006716884</v>
      </c>
      <c r="AO2481" s="31">
        <f>(AA2481*'Propiedades físicas'!$F$6)/1000</f>
        <v>376.98791734161665</v>
      </c>
      <c r="AP2481" s="31">
        <f>(AB2481*'Propiedades físicas'!$F$9)/1000</f>
        <v>162.76184162789764</v>
      </c>
      <c r="AQ2481" s="31">
        <f>(AC2481*'Propiedades físicas'!$F$5)/1000</f>
        <v>108.20841672470104</v>
      </c>
      <c r="AR2481" s="31">
        <f>(AD2481*'Propiedades físicas'!$F$8)/1000</f>
        <v>14.426582085986817</v>
      </c>
      <c r="AS2481" s="31">
        <f>(AE2481*'Propiedades físicas'!$F$7)/1000</f>
        <v>0.68345878926639136</v>
      </c>
      <c r="AT2481" s="31">
        <f t="shared" si="1595"/>
        <v>2167.107317241157</v>
      </c>
      <c r="AU2481" s="31">
        <f t="shared" si="1596"/>
        <v>0.69403074259673037</v>
      </c>
      <c r="AV2481" s="31">
        <f t="shared" si="1600"/>
        <v>0.17395904408718546</v>
      </c>
      <c r="AW2481" s="31">
        <f t="shared" si="1600"/>
        <v>7.5105575221397949E-2</v>
      </c>
      <c r="AX2481" s="31">
        <f t="shared" si="1600"/>
        <v>4.9932191112000909E-2</v>
      </c>
      <c r="AY2481" s="31">
        <f t="shared" si="1597"/>
        <v>6.6570686053299029E-3</v>
      </c>
      <c r="AZ2481" s="31">
        <f t="shared" si="1597"/>
        <v>3.1537837735533595E-4</v>
      </c>
      <c r="BA2481" s="31">
        <f t="shared" si="1598"/>
        <v>0.99999999999999978</v>
      </c>
      <c r="BB2481" s="34">
        <f>AU2481*'Propiedades físicas'!$C$4+'Diseño reactor'!AV2481*'Propiedades físicas'!$C$5+'Diseño reactor'!AW2481*'Propiedades físicas'!$C$8+'Diseño reactor'!AX2481*'Propiedades físicas'!$C$9+'Diseño reactor'!AY2481*'Propiedades físicas'!$C$7+'Diseño reactor'!AZ2481*'Propiedades físicas'!$C$6</f>
        <v>875.3288845434721</v>
      </c>
      <c r="BC2481" s="45">
        <f>AU2481*'Propiedades físicas'!$L$4+'Diseño reactor'!AV2481*'Propiedades físicas'!$L$5+'Diseño reactor'!AW2481*'Propiedades físicas'!$L$8+AX2481*'Propiedades físicas'!$L$9+'Diseño reactor'!AY2481*'Propiedades físicas'!$L$7+'Diseño reactor'!AZ2481*'Propiedades físicas'!$L$6</f>
        <v>2.1217776884845252</v>
      </c>
      <c r="BD2481" s="29">
        <f t="shared" si="1575"/>
        <v>1.3566502816770392</v>
      </c>
      <c r="BE2481" s="58">
        <f t="shared" si="1576"/>
        <v>41.143903453631687</v>
      </c>
      <c r="BF2481" s="30">
        <f>AU2481*'Propiedades físicas'!$I$4+'Diseño reactor'!AV2481*'Propiedades físicas'!$I$5+'Diseño reactor'!AW2481*'Propiedades físicas'!$I$8+'Diseño reactor'!AX2481*'Propiedades físicas'!$I$9+'Diseño reactor'!AY2481*'Propiedades físicas'!$I$7+'Diseño reactor'!AZ2481*'Propiedades físicas'!$I$6</f>
        <v>1.9993859193919543E-2</v>
      </c>
      <c r="BG2481" s="24">
        <f>AU2481*'Propiedades físicas'!$O$4+'Diseño reactor'!AV2481*'Propiedades físicas'!$O$5+'Diseño reactor'!AW2481*'Propiedades físicas'!$O$8+'Diseño reactor'!AX2481*'Propiedades físicas'!$O$9+'Diseño reactor'!AY2481*'Propiedades físicas'!$O$7+'Diseño reactor'!AZ2481*'Propiedades físicas'!$O$6</f>
        <v>0.15465811875692057</v>
      </c>
      <c r="BH2481" s="54">
        <f t="shared" si="1577"/>
        <v>41104.448913559667</v>
      </c>
      <c r="BI2481" s="34">
        <f t="shared" si="1599"/>
        <v>274.29872214491411</v>
      </c>
      <c r="BJ2481" s="27">
        <f t="shared" si="1578"/>
        <v>4797.9844668153119</v>
      </c>
      <c r="BK2481" s="34">
        <f t="shared" si="1579"/>
        <v>570.80557804814055</v>
      </c>
      <c r="BL2481" s="27">
        <f t="shared" si="1580"/>
        <v>105.74707514100649</v>
      </c>
      <c r="BM2481" s="34">
        <f t="shared" si="1581"/>
        <v>1.1054421768707483</v>
      </c>
      <c r="BN2481" s="45">
        <f t="shared" si="1582"/>
        <v>2719.5779034444658</v>
      </c>
      <c r="BO2481" s="45">
        <f t="shared" si="1583"/>
        <v>110.6645909805351</v>
      </c>
      <c r="BP2481" s="66">
        <f t="shared" si="1584"/>
        <v>6.6873145582057498</v>
      </c>
    </row>
    <row r="2482" spans="8:68">
      <c r="H2482" s="68">
        <v>2477</v>
      </c>
      <c r="I2482" s="31">
        <f>('Propiedades físicas'!$C$10*'Diseño reactor'!H2482)/1000</f>
        <v>2167.9825625227563</v>
      </c>
      <c r="J2482" s="31">
        <f t="shared" si="1561"/>
        <v>0.21033379506031594</v>
      </c>
      <c r="K2482" s="31">
        <f>(I2482*1000)/'Propiedades físicas'!$F$10</f>
        <v>14161.622531922972</v>
      </c>
      <c r="L2482" s="31">
        <f t="shared" si="1562"/>
        <v>2023.0889331318531</v>
      </c>
      <c r="M2482" s="31">
        <f t="shared" si="1563"/>
        <v>12138.533598791118</v>
      </c>
      <c r="N2482" s="31">
        <f t="shared" si="1564"/>
        <v>0.81674967021875378</v>
      </c>
      <c r="O2482" s="32">
        <f t="shared" si="1565"/>
        <v>4.9004980213125222</v>
      </c>
      <c r="P2482" s="33">
        <f t="shared" si="1566"/>
        <v>0.69081052804998255</v>
      </c>
      <c r="Q2482" s="31">
        <f t="shared" si="1567"/>
        <v>4.752145265627794</v>
      </c>
      <c r="R2482" s="31">
        <f t="shared" si="1568"/>
        <v>0.10651989033612845</v>
      </c>
      <c r="S2482" s="31">
        <f t="shared" si="1569"/>
        <v>0.14835275568472817</v>
      </c>
      <c r="T2482" s="31">
        <f t="shared" si="1570"/>
        <v>1.6424890149328863E-2</v>
      </c>
      <c r="U2482" s="31">
        <f t="shared" si="1571"/>
        <v>2.9943616833139996E-3</v>
      </c>
      <c r="V2482" s="47">
        <f t="shared" si="1585"/>
        <v>6.8410362971940025E-4</v>
      </c>
      <c r="W2482" s="31">
        <f t="shared" si="1572"/>
        <v>0.15419552252165641</v>
      </c>
      <c r="X2482" s="34">
        <f>(S2482*H2482*'Propiedades físicas'!$F$5*60*24*365)/(1000000)</f>
        <v>56874.558361645621</v>
      </c>
      <c r="Y2482" s="34">
        <f>(U2482*H2482*'Propiedades físicas'!$F$7*60*24*365)/(1000000)</f>
        <v>359.00301250798827</v>
      </c>
      <c r="Z2482" s="31">
        <f t="shared" si="1586"/>
        <v>1711.1376779798068</v>
      </c>
      <c r="AA2482" s="31">
        <f t="shared" si="1602"/>
        <v>11771.063822960046</v>
      </c>
      <c r="AB2482" s="31">
        <f t="shared" si="1603"/>
        <v>263.84976836259017</v>
      </c>
      <c r="AC2482" s="31">
        <f t="shared" si="1604"/>
        <v>367.46977583107167</v>
      </c>
      <c r="AD2482" s="31">
        <f t="shared" si="1601"/>
        <v>40.684452899887596</v>
      </c>
      <c r="AE2482" s="31">
        <f t="shared" si="1590"/>
        <v>7.4170338895687768</v>
      </c>
      <c r="AF2482" s="31">
        <f t="shared" si="1591"/>
        <v>14161.622531922972</v>
      </c>
      <c r="AG2482" s="31">
        <f t="shared" si="1592"/>
        <v>0.1208292110683348</v>
      </c>
      <c r="AH2482" s="31">
        <f t="shared" si="1593"/>
        <v>0.83119457508670669</v>
      </c>
      <c r="AI2482" s="31">
        <f t="shared" si="1593"/>
        <v>1.8631323336561395E-2</v>
      </c>
      <c r="AJ2482" s="31">
        <f t="shared" si="1593"/>
        <v>2.5948282056150372E-2</v>
      </c>
      <c r="AK2482" s="31">
        <f t="shared" si="1574"/>
        <v>2.8728666371510151E-3</v>
      </c>
      <c r="AL2482" s="31">
        <f t="shared" si="1574"/>
        <v>5.2374181509564895E-4</v>
      </c>
      <c r="AM2482" s="31">
        <f t="shared" si="1594"/>
        <v>0.99999999999999989</v>
      </c>
      <c r="AN2482" s="31">
        <f>(Z2482*'Propiedades físicas'!$F$4)/1000</f>
        <v>1504.7402512618826</v>
      </c>
      <c r="AO2482" s="31">
        <f>(AA2482*'Propiedades físicas'!$F$6)/1000</f>
        <v>377.14488488763988</v>
      </c>
      <c r="AP2482" s="31">
        <f>(AB2482*'Propiedades físicas'!$F$9)/1000</f>
        <v>162.7821145913</v>
      </c>
      <c r="AQ2482" s="31">
        <f>(AC2482*'Propiedades físicas'!$F$5)/1000</f>
        <v>108.20882488897568</v>
      </c>
      <c r="AR2482" s="31">
        <f>(AD2482*'Propiedades físicas'!$F$8)/1000</f>
        <v>14.423452242068146</v>
      </c>
      <c r="AS2482" s="31">
        <f>(AE2482*'Propiedades físicas'!$F$7)/1000</f>
        <v>0.68303465089038862</v>
      </c>
      <c r="AT2482" s="31">
        <f t="shared" si="1595"/>
        <v>2167.9825625227568</v>
      </c>
      <c r="AU2482" s="31">
        <f t="shared" si="1596"/>
        <v>0.69407396409632682</v>
      </c>
      <c r="AV2482" s="31">
        <f t="shared" si="1600"/>
        <v>0.17396121694298963</v>
      </c>
      <c r="AW2482" s="31">
        <f t="shared" si="1600"/>
        <v>7.5084605109498576E-2</v>
      </c>
      <c r="AX2482" s="31">
        <f t="shared" si="1600"/>
        <v>4.9912221048060132E-2</v>
      </c>
      <c r="AY2482" s="31">
        <f t="shared" si="1597"/>
        <v>6.6529373858452085E-3</v>
      </c>
      <c r="AZ2482" s="31">
        <f t="shared" si="1597"/>
        <v>3.1505541727954697E-4</v>
      </c>
      <c r="BA2482" s="31">
        <f t="shared" si="1598"/>
        <v>0.99999999999999978</v>
      </c>
      <c r="BB2482" s="34">
        <f>AU2482*'Propiedades físicas'!$C$4+'Diseño reactor'!AV2482*'Propiedades físicas'!$C$5+'Diseño reactor'!AW2482*'Propiedades físicas'!$C$8+'Diseño reactor'!AX2482*'Propiedades físicas'!$C$9+'Diseño reactor'!AY2482*'Propiedades físicas'!$C$7+'Diseño reactor'!AZ2482*'Propiedades físicas'!$C$6</f>
        <v>875.3287760620816</v>
      </c>
      <c r="BC2482" s="45">
        <f>AU2482*'Propiedades físicas'!$L$4+'Diseño reactor'!AV2482*'Propiedades físicas'!$L$5+'Diseño reactor'!AW2482*'Propiedades físicas'!$L$8+AX2482*'Propiedades físicas'!$L$9+'Diseño reactor'!AY2482*'Propiedades físicas'!$L$7+'Diseño reactor'!AZ2482*'Propiedades físicas'!$L$6</f>
        <v>2.1218083590130052</v>
      </c>
      <c r="BD2482" s="29">
        <f t="shared" si="1575"/>
        <v>1.3561675999830409</v>
      </c>
      <c r="BE2482" s="58">
        <f t="shared" si="1576"/>
        <v>41.143384285869026</v>
      </c>
      <c r="BF2482" s="30">
        <f>AU2482*'Propiedades físicas'!$I$4+'Diseño reactor'!AV2482*'Propiedades físicas'!$I$5+'Diseño reactor'!AW2482*'Propiedades físicas'!$I$8+'Diseño reactor'!AX2482*'Propiedades físicas'!$I$9+'Diseño reactor'!AY2482*'Propiedades físicas'!$I$7+'Diseño reactor'!AZ2482*'Propiedades físicas'!$I$6</f>
        <v>1.9993904510319009E-2</v>
      </c>
      <c r="BG2482" s="24">
        <f>AU2482*'Propiedades físicas'!$O$4+'Diseño reactor'!AV2482*'Propiedades físicas'!$O$5+'Diseño reactor'!AW2482*'Propiedades físicas'!$O$8+'Diseño reactor'!AX2482*'Propiedades físicas'!$O$9+'Diseño reactor'!AY2482*'Propiedades físicas'!$O$7+'Diseño reactor'!AZ2482*'Propiedades físicas'!$O$6</f>
        <v>0.15465961695154956</v>
      </c>
      <c r="BH2482" s="54">
        <f t="shared" si="1577"/>
        <v>41104.350655733237</v>
      </c>
      <c r="BI2482" s="34">
        <f t="shared" si="1599"/>
        <v>274.30065168590642</v>
      </c>
      <c r="BJ2482" s="27">
        <f t="shared" si="1578"/>
        <v>4797.9880709595591</v>
      </c>
      <c r="BK2482" s="34">
        <f t="shared" si="1579"/>
        <v>570.81153630208428</v>
      </c>
      <c r="BL2482" s="27">
        <f t="shared" si="1580"/>
        <v>105.74727963267891</v>
      </c>
      <c r="BM2482" s="34">
        <f t="shared" si="1581"/>
        <v>1.1054421768707483</v>
      </c>
      <c r="BN2482" s="45">
        <f t="shared" si="1582"/>
        <v>2720.7793918654875</v>
      </c>
      <c r="BO2482" s="45">
        <f t="shared" si="1583"/>
        <v>110.67106544678131</v>
      </c>
      <c r="BP2482" s="66">
        <f t="shared" si="1584"/>
        <v>6.6873137294324794</v>
      </c>
    </row>
    <row r="2483" spans="8:68">
      <c r="H2483" s="68">
        <v>2478</v>
      </c>
      <c r="I2483" s="31">
        <f>('Propiedades físicas'!$C$10*'Diseño reactor'!H2483)/1000</f>
        <v>2168.8578078043565</v>
      </c>
      <c r="J2483" s="31">
        <f t="shared" si="1561"/>
        <v>0.21024891459418987</v>
      </c>
      <c r="K2483" s="31">
        <f>(I2483*1000)/'Propiedades físicas'!$F$10</f>
        <v>14167.339779614505</v>
      </c>
      <c r="L2483" s="31">
        <f t="shared" si="1562"/>
        <v>2023.9056828020721</v>
      </c>
      <c r="M2483" s="31">
        <f t="shared" si="1563"/>
        <v>12143.434096812432</v>
      </c>
      <c r="N2483" s="31">
        <f t="shared" si="1564"/>
        <v>0.81674967021875389</v>
      </c>
      <c r="O2483" s="32">
        <f t="shared" si="1565"/>
        <v>4.9004980213125231</v>
      </c>
      <c r="P2483" s="33">
        <f t="shared" si="1566"/>
        <v>0.6908535169600043</v>
      </c>
      <c r="Q2483" s="31">
        <f t="shared" si="1567"/>
        <v>4.7522045749698494</v>
      </c>
      <c r="R2483" s="31">
        <f t="shared" si="1568"/>
        <v>0.10649015655830972</v>
      </c>
      <c r="S2483" s="31">
        <f t="shared" si="1569"/>
        <v>0.14829344634267405</v>
      </c>
      <c r="T2483" s="31">
        <f t="shared" si="1570"/>
        <v>1.6414700316955657E-2</v>
      </c>
      <c r="U2483" s="31">
        <f t="shared" si="1571"/>
        <v>2.9912963834843381E-3</v>
      </c>
      <c r="V2483" s="47">
        <f t="shared" si="1585"/>
        <v>6.8414620126136343E-4</v>
      </c>
      <c r="W2483" s="31">
        <f t="shared" si="1572"/>
        <v>0.15414288838957271</v>
      </c>
      <c r="X2483" s="34">
        <f>(S2483*H2483*'Propiedades físicas'!$F$5*60*24*365)/(1000000)</f>
        <v>56874.772599970391</v>
      </c>
      <c r="Y2483" s="34">
        <f>(U2483*H2483*'Propiedades físicas'!$F$7*60*24*365)/(1000000)</f>
        <v>358.78029074329629</v>
      </c>
      <c r="Z2483" s="31">
        <f t="shared" si="1586"/>
        <v>1711.9350150268906</v>
      </c>
      <c r="AA2483" s="31">
        <f t="shared" si="1602"/>
        <v>11775.962936775286</v>
      </c>
      <c r="AB2483" s="31">
        <f t="shared" si="1603"/>
        <v>263.88260795149148</v>
      </c>
      <c r="AC2483" s="31">
        <f t="shared" si="1604"/>
        <v>367.47116003714632</v>
      </c>
      <c r="AD2483" s="31">
        <f t="shared" si="1601"/>
        <v>40.675627385416121</v>
      </c>
      <c r="AE2483" s="31">
        <f t="shared" si="1590"/>
        <v>7.4124324382741902</v>
      </c>
      <c r="AF2483" s="31">
        <f t="shared" si="1591"/>
        <v>14167.339779614504</v>
      </c>
      <c r="AG2483" s="31">
        <f t="shared" si="1592"/>
        <v>0.12083673023006107</v>
      </c>
      <c r="AH2483" s="31">
        <f t="shared" si="1593"/>
        <v>0.83120494884437035</v>
      </c>
      <c r="AI2483" s="31">
        <f t="shared" si="1593"/>
        <v>1.8626122621213211E-2</v>
      </c>
      <c r="AJ2483" s="31">
        <f t="shared" si="1593"/>
        <v>2.593790829848688E-2</v>
      </c>
      <c r="AK2483" s="31">
        <f t="shared" si="1574"/>
        <v>2.8710843403321629E-3</v>
      </c>
      <c r="AL2483" s="31">
        <f t="shared" si="1574"/>
        <v>5.2320566553644724E-4</v>
      </c>
      <c r="AM2483" s="31">
        <f t="shared" si="1594"/>
        <v>1</v>
      </c>
      <c r="AN2483" s="31">
        <f>(Z2483*'Propiedades físicas'!$F$4)/1000</f>
        <v>1505.441413514347</v>
      </c>
      <c r="AO2483" s="31">
        <f>(AA2483*'Propiedades físicas'!$F$6)/1000</f>
        <v>377.30185249428013</v>
      </c>
      <c r="AP2483" s="31">
        <f>(AB2483*'Propiedades físicas'!$F$9)/1000</f>
        <v>162.80237497567265</v>
      </c>
      <c r="AQ2483" s="31">
        <f>(AC2483*'Propiedades físicas'!$F$5)/1000</f>
        <v>108.20923249613848</v>
      </c>
      <c r="AR2483" s="31">
        <f>(AD2483*'Propiedades físicas'!$F$8)/1000</f>
        <v>14.420323420677718</v>
      </c>
      <c r="AS2483" s="31">
        <f>(AE2483*'Propiedades físicas'!$F$7)/1000</f>
        <v>0.6826109032406702</v>
      </c>
      <c r="AT2483" s="31">
        <f t="shared" si="1595"/>
        <v>2168.8578078043565</v>
      </c>
      <c r="AU2483" s="31">
        <f t="shared" si="1596"/>
        <v>0.69411715608889124</v>
      </c>
      <c r="AV2483" s="31">
        <f t="shared" si="1600"/>
        <v>0.17396338807302528</v>
      </c>
      <c r="AW2483" s="31">
        <f t="shared" si="1600"/>
        <v>7.5063646122788319E-2</v>
      </c>
      <c r="AX2483" s="31">
        <f t="shared" si="1600"/>
        <v>4.9892266845139151E-2</v>
      </c>
      <c r="AY2483" s="31">
        <f t="shared" si="1597"/>
        <v>6.6488099721374238E-3</v>
      </c>
      <c r="AZ2483" s="31">
        <f t="shared" si="1597"/>
        <v>3.147328980186633E-4</v>
      </c>
      <c r="BA2483" s="31">
        <f t="shared" si="1598"/>
        <v>1.0000000000000002</v>
      </c>
      <c r="BB2483" s="34">
        <f>AU2483*'Propiedades físicas'!$C$4+'Diseño reactor'!AV2483*'Propiedades físicas'!$C$5+'Diseño reactor'!AW2483*'Propiedades físicas'!$C$8+'Diseño reactor'!AX2483*'Propiedades físicas'!$C$9+'Diseño reactor'!AY2483*'Propiedades físicas'!$C$7+'Diseño reactor'!AZ2483*'Propiedades físicas'!$C$6</f>
        <v>875.32866772336922</v>
      </c>
      <c r="BC2483" s="45">
        <f>AU2483*'Propiedades físicas'!$L$4+'Diseño reactor'!AV2483*'Propiedades físicas'!$L$5+'Diseño reactor'!AW2483*'Propiedades físicas'!$L$8+AX2483*'Propiedades físicas'!$L$9+'Diseño reactor'!AY2483*'Propiedades físicas'!$L$7+'Diseño reactor'!AZ2483*'Propiedades físicas'!$L$6</f>
        <v>2.1218390077752933</v>
      </c>
      <c r="BD2483" s="29">
        <f t="shared" si="1575"/>
        <v>1.3556852620602413</v>
      </c>
      <c r="BE2483" s="58">
        <f t="shared" si="1576"/>
        <v>41.142865492256306</v>
      </c>
      <c r="BF2483" s="30">
        <f>AU2483*'Propiedades físicas'!$I$4+'Diseño reactor'!AV2483*'Propiedades físicas'!$I$5+'Diseño reactor'!AW2483*'Propiedades físicas'!$I$8+'Diseño reactor'!AX2483*'Propiedades físicas'!$I$9+'Diseño reactor'!AY2483*'Propiedades físicas'!$I$7+'Diseño reactor'!AZ2483*'Propiedades físicas'!$I$6</f>
        <v>1.9993949759564644E-2</v>
      </c>
      <c r="BG2483" s="24">
        <f>AU2483*'Propiedades físicas'!$O$4+'Diseño reactor'!AV2483*'Propiedades físicas'!$O$5+'Diseño reactor'!AW2483*'Propiedades físicas'!$O$8+'Diseño reactor'!AX2483*'Propiedades físicas'!$O$9+'Diseño reactor'!AY2483*'Propiedades físicas'!$O$7+'Diseño reactor'!AZ2483*'Propiedades físicas'!$O$6</f>
        <v>0.15466111412172917</v>
      </c>
      <c r="BH2483" s="54">
        <f t="shared" si="1577"/>
        <v>41104.252543109353</v>
      </c>
      <c r="BI2483" s="34">
        <f t="shared" si="1599"/>
        <v>274.30257928927813</v>
      </c>
      <c r="BJ2483" s="27">
        <f t="shared" si="1578"/>
        <v>4797.9916750111379</v>
      </c>
      <c r="BK2483" s="34">
        <f t="shared" si="1579"/>
        <v>570.81749077231086</v>
      </c>
      <c r="BL2483" s="27">
        <f t="shared" si="1580"/>
        <v>105.74748399101654</v>
      </c>
      <c r="BM2483" s="34">
        <f t="shared" si="1581"/>
        <v>1.1054421768707483</v>
      </c>
      <c r="BN2483" s="45">
        <f t="shared" si="1582"/>
        <v>2721.9808943194989</v>
      </c>
      <c r="BO2483" s="45">
        <f t="shared" si="1583"/>
        <v>110.67753549347648</v>
      </c>
      <c r="BP2483" s="66">
        <f t="shared" si="1584"/>
        <v>6.6873129017492383</v>
      </c>
    </row>
    <row r="2484" spans="8:68">
      <c r="H2484" s="68">
        <v>2479</v>
      </c>
      <c r="I2484" s="31">
        <f>('Propiedades físicas'!$C$10*'Diseño reactor'!H2484)/1000</f>
        <v>2169.7330530859563</v>
      </c>
      <c r="J2484" s="31">
        <f t="shared" si="1561"/>
        <v>0.21016410260766538</v>
      </c>
      <c r="K2484" s="31">
        <f>(I2484*1000)/'Propiedades físicas'!$F$10</f>
        <v>14173.057027306037</v>
      </c>
      <c r="L2484" s="31">
        <f t="shared" si="1562"/>
        <v>2024.7224324722908</v>
      </c>
      <c r="M2484" s="31">
        <f t="shared" si="1563"/>
        <v>12148.334594833745</v>
      </c>
      <c r="N2484" s="31">
        <f t="shared" si="1564"/>
        <v>0.81674967021875389</v>
      </c>
      <c r="O2484" s="32">
        <f t="shared" si="1565"/>
        <v>4.9004980213125231</v>
      </c>
      <c r="P2484" s="33">
        <f t="shared" si="1566"/>
        <v>0.69089647653179564</v>
      </c>
      <c r="Q2484" s="31">
        <f t="shared" si="1567"/>
        <v>4.7522638372243691</v>
      </c>
      <c r="R2484" s="31">
        <f t="shared" si="1568"/>
        <v>0.1064604385518815</v>
      </c>
      <c r="S2484" s="31">
        <f t="shared" si="1569"/>
        <v>0.14823418408815398</v>
      </c>
      <c r="T2484" s="31">
        <f t="shared" si="1570"/>
        <v>1.640451986895803E-2</v>
      </c>
      <c r="U2484" s="31">
        <f t="shared" si="1571"/>
        <v>2.9882352661187998E-3</v>
      </c>
      <c r="V2484" s="47">
        <f t="shared" si="1585"/>
        <v>6.8418874374993356E-4</v>
      </c>
      <c r="W2484" s="31">
        <f t="shared" si="1572"/>
        <v>0.15409029017820172</v>
      </c>
      <c r="X2484" s="34">
        <f>(S2484*H2484*'Propiedades físicas'!$F$5*60*24*365)/(1000000)</f>
        <v>56874.98654597655</v>
      </c>
      <c r="Y2484" s="34">
        <f>(U2484*H2484*'Propiedades físicas'!$F$7*60*24*365)/(1000000)</f>
        <v>358.55777409529429</v>
      </c>
      <c r="Z2484" s="31">
        <f t="shared" si="1586"/>
        <v>1712.7323653223214</v>
      </c>
      <c r="AA2484" s="31">
        <f t="shared" si="1602"/>
        <v>11780.862052479211</v>
      </c>
      <c r="AB2484" s="31">
        <f t="shared" si="1603"/>
        <v>263.91542717011424</v>
      </c>
      <c r="AC2484" s="31">
        <f t="shared" si="1604"/>
        <v>367.47254235453369</v>
      </c>
      <c r="AD2484" s="31">
        <f t="shared" si="1601"/>
        <v>40.666804755146956</v>
      </c>
      <c r="AE2484" s="31">
        <f t="shared" si="1590"/>
        <v>7.4078352247085046</v>
      </c>
      <c r="AF2484" s="31">
        <f t="shared" si="1591"/>
        <v>14173.057027306035</v>
      </c>
      <c r="AG2484" s="31">
        <f t="shared" si="1592"/>
        <v>0.12084424426025693</v>
      </c>
      <c r="AH2484" s="31">
        <f t="shared" si="1593"/>
        <v>0.8312153143659845</v>
      </c>
      <c r="AI2484" s="31">
        <f t="shared" si="1593"/>
        <v>1.8620924664428475E-2</v>
      </c>
      <c r="AJ2484" s="31">
        <f t="shared" si="1593"/>
        <v>2.5927542776872717E-2</v>
      </c>
      <c r="AK2484" s="31">
        <f t="shared" si="1574"/>
        <v>2.8693036849282163E-3</v>
      </c>
      <c r="AL2484" s="31">
        <f t="shared" si="1574"/>
        <v>5.2267024752927001E-4</v>
      </c>
      <c r="AM2484" s="31">
        <f t="shared" si="1594"/>
        <v>1</v>
      </c>
      <c r="AN2484" s="31">
        <f>(Z2484*'Propiedades físicas'!$F$4)/1000</f>
        <v>1506.142587417143</v>
      </c>
      <c r="AO2484" s="31">
        <f>(AA2484*'Propiedades físicas'!$F$6)/1000</f>
        <v>377.45882016143395</v>
      </c>
      <c r="AP2484" s="31">
        <f>(AB2484*'Propiedades físicas'!$F$9)/1000</f>
        <v>162.82262279260198</v>
      </c>
      <c r="AQ2484" s="31">
        <f>(AC2484*'Propiedades físicas'!$F$5)/1000</f>
        <v>108.20963954713955</v>
      </c>
      <c r="AR2484" s="31">
        <f>(AD2484*'Propiedades físicas'!$F$8)/1000</f>
        <v>14.417195621794693</v>
      </c>
      <c r="AS2484" s="31">
        <f>(AE2484*'Propiedades físicas'!$F$7)/1000</f>
        <v>0.68218754584340624</v>
      </c>
      <c r="AT2484" s="31">
        <f t="shared" si="1595"/>
        <v>2169.7330530859567</v>
      </c>
      <c r="AU2484" s="31">
        <f t="shared" si="1596"/>
        <v>0.69416031860462934</v>
      </c>
      <c r="AV2484" s="31">
        <f t="shared" si="1600"/>
        <v>0.17396555747933312</v>
      </c>
      <c r="AW2484" s="31">
        <f t="shared" si="1600"/>
        <v>7.5042698253143844E-2</v>
      </c>
      <c r="AX2484" s="31">
        <f t="shared" si="1600"/>
        <v>4.9872328484481393E-2</v>
      </c>
      <c r="AY2484" s="31">
        <f t="shared" si="1597"/>
        <v>6.6446863595913232E-3</v>
      </c>
      <c r="AZ2484" s="31">
        <f t="shared" si="1597"/>
        <v>3.1441081882084435E-4</v>
      </c>
      <c r="BA2484" s="31">
        <f t="shared" si="1598"/>
        <v>1</v>
      </c>
      <c r="BB2484" s="34">
        <f>AU2484*'Propiedades físicas'!$C$4+'Diseño reactor'!AV2484*'Propiedades físicas'!$C$5+'Diseño reactor'!AW2484*'Propiedades físicas'!$C$8+'Diseño reactor'!AX2484*'Propiedades físicas'!$C$9+'Diseño reactor'!AY2484*'Propiedades físicas'!$C$7+'Diseño reactor'!AZ2484*'Propiedades físicas'!$C$6</f>
        <v>875.32855952710406</v>
      </c>
      <c r="BC2484" s="45">
        <f>AU2484*'Propiedades físicas'!$L$4+'Diseño reactor'!AV2484*'Propiedades físicas'!$L$5+'Diseño reactor'!AW2484*'Propiedades físicas'!$L$8+AX2484*'Propiedades físicas'!$L$9+'Diseño reactor'!AY2484*'Propiedades físicas'!$L$7+'Diseño reactor'!AZ2484*'Propiedades físicas'!$L$6</f>
        <v>2.1218696347944177</v>
      </c>
      <c r="BD2484" s="29">
        <f t="shared" si="1575"/>
        <v>1.3552032675411594</v>
      </c>
      <c r="BE2484" s="58">
        <f t="shared" si="1576"/>
        <v>41.142347072388255</v>
      </c>
      <c r="BF2484" s="30">
        <f>AU2484*'Propiedades físicas'!$I$4+'Diseño reactor'!AV2484*'Propiedades físicas'!$I$5+'Diseño reactor'!AW2484*'Propiedades físicas'!$I$8+'Diseño reactor'!AX2484*'Propiedades físicas'!$I$9+'Diseño reactor'!AY2484*'Propiedades físicas'!$I$7+'Diseño reactor'!AZ2484*'Propiedades físicas'!$I$6</f>
        <v>1.9993994941766537E-2</v>
      </c>
      <c r="BG2484" s="24">
        <f>AU2484*'Propiedades físicas'!$O$4+'Diseño reactor'!AV2484*'Propiedades físicas'!$O$5+'Diseño reactor'!AW2484*'Propiedades físicas'!$O$8+'Diseño reactor'!AX2484*'Propiedades físicas'!$O$9+'Diseño reactor'!AY2484*'Propiedades físicas'!$O$7+'Diseño reactor'!AZ2484*'Propiedades físicas'!$O$6</f>
        <v>0.15466261026849321</v>
      </c>
      <c r="BH2484" s="54">
        <f t="shared" si="1577"/>
        <v>41104.154575448862</v>
      </c>
      <c r="BI2484" s="34">
        <f t="shared" si="1599"/>
        <v>274.30450495771862</v>
      </c>
      <c r="BJ2484" s="27">
        <f t="shared" si="1578"/>
        <v>4797.9952789674444</v>
      </c>
      <c r="BK2484" s="34">
        <f t="shared" si="1579"/>
        <v>570.82344146231708</v>
      </c>
      <c r="BL2484" s="27">
        <f t="shared" si="1580"/>
        <v>105.74768821614607</v>
      </c>
      <c r="BM2484" s="34">
        <f t="shared" si="1581"/>
        <v>1.1054421768707483</v>
      </c>
      <c r="BN2484" s="45">
        <f t="shared" si="1582"/>
        <v>2723.182410791735</v>
      </c>
      <c r="BO2484" s="45">
        <f t="shared" si="1583"/>
        <v>110.68400112514418</v>
      </c>
      <c r="BP2484" s="66">
        <f t="shared" si="1584"/>
        <v>6.687312075154261</v>
      </c>
    </row>
    <row r="2485" spans="8:68">
      <c r="H2485" s="68">
        <v>2480</v>
      </c>
      <c r="I2485" s="31">
        <f>('Propiedades físicas'!$C$10*'Diseño reactor'!H2485)/1000</f>
        <v>2170.6082983675556</v>
      </c>
      <c r="J2485" s="31">
        <f t="shared" si="1561"/>
        <v>0.21007935901790428</v>
      </c>
      <c r="K2485" s="31">
        <f>(I2485*1000)/'Propiedades físicas'!$F$10</f>
        <v>14178.774274997566</v>
      </c>
      <c r="L2485" s="31">
        <f t="shared" si="1562"/>
        <v>2025.5391821425094</v>
      </c>
      <c r="M2485" s="31">
        <f t="shared" si="1563"/>
        <v>12153.235092855055</v>
      </c>
      <c r="N2485" s="31">
        <f t="shared" si="1564"/>
        <v>0.81674967021875378</v>
      </c>
      <c r="O2485" s="32">
        <f t="shared" si="1565"/>
        <v>4.9004980213125222</v>
      </c>
      <c r="P2485" s="33">
        <f t="shared" si="1566"/>
        <v>0.69093940679537957</v>
      </c>
      <c r="Q2485" s="31">
        <f t="shared" si="1567"/>
        <v>4.7523230524470153</v>
      </c>
      <c r="R2485" s="31">
        <f t="shared" si="1568"/>
        <v>0.10643073630532901</v>
      </c>
      <c r="S2485" s="31">
        <f t="shared" si="1569"/>
        <v>0.14817496886550571</v>
      </c>
      <c r="T2485" s="31">
        <f t="shared" si="1570"/>
        <v>1.6394348793958853E-2</v>
      </c>
      <c r="U2485" s="31">
        <f t="shared" si="1571"/>
        <v>2.9851783240863374E-3</v>
      </c>
      <c r="V2485" s="47">
        <f t="shared" si="1585"/>
        <v>6.8423125721484197E-4</v>
      </c>
      <c r="W2485" s="31">
        <f t="shared" si="1572"/>
        <v>0.15403772785078426</v>
      </c>
      <c r="X2485" s="34">
        <f>(S2485*H2485*'Propiedades físicas'!$F$5*60*24*365)/(1000000)</f>
        <v>56875.20020016253</v>
      </c>
      <c r="Y2485" s="34">
        <f>(U2485*H2485*'Propiedades físicas'!$F$7*60*24*365)/(1000000)</f>
        <v>358.33546231530966</v>
      </c>
      <c r="Z2485" s="31">
        <f t="shared" si="1586"/>
        <v>1713.5297288525414</v>
      </c>
      <c r="AA2485" s="31">
        <f t="shared" si="1602"/>
        <v>11785.761170068597</v>
      </c>
      <c r="AB2485" s="31">
        <f t="shared" si="1603"/>
        <v>263.94822603721593</v>
      </c>
      <c r="AC2485" s="31">
        <f t="shared" si="1604"/>
        <v>367.47392278645418</v>
      </c>
      <c r="AD2485" s="31">
        <f t="shared" si="1601"/>
        <v>40.657985009017956</v>
      </c>
      <c r="AE2485" s="31">
        <f t="shared" si="1590"/>
        <v>7.403242243734117</v>
      </c>
      <c r="AF2485" s="31">
        <f t="shared" si="1591"/>
        <v>14178.77427499756</v>
      </c>
      <c r="AG2485" s="31">
        <f t="shared" si="1592"/>
        <v>0.12085175316417372</v>
      </c>
      <c r="AH2485" s="31">
        <f t="shared" si="1593"/>
        <v>0.83122567166128503</v>
      </c>
      <c r="AI2485" s="31">
        <f t="shared" si="1593"/>
        <v>1.8615729464193147E-2</v>
      </c>
      <c r="AJ2485" s="31">
        <f t="shared" si="1593"/>
        <v>2.5917185481572059E-2</v>
      </c>
      <c r="AK2485" s="31">
        <f t="shared" si="1574"/>
        <v>2.86752466894921E-3</v>
      </c>
      <c r="AL2485" s="31">
        <f t="shared" si="1574"/>
        <v>5.2213555982683069E-4</v>
      </c>
      <c r="AM2485" s="31">
        <f t="shared" si="1594"/>
        <v>1</v>
      </c>
      <c r="AN2485" s="31">
        <f>(Z2485*'Propiedades físicas'!$F$4)/1000</f>
        <v>1506.8437729583477</v>
      </c>
      <c r="AO2485" s="31">
        <f>(AA2485*'Propiedades físicas'!$F$6)/1000</f>
        <v>377.61578788899789</v>
      </c>
      <c r="AP2485" s="31">
        <f>(AB2485*'Propiedades físicas'!$F$9)/1000</f>
        <v>162.84285805366034</v>
      </c>
      <c r="AQ2485" s="31">
        <f>(AC2485*'Propiedades físicas'!$F$5)/1000</f>
        <v>108.21004604292717</v>
      </c>
      <c r="AR2485" s="31">
        <f>(AD2485*'Propiedades físicas'!$F$8)/1000</f>
        <v>14.41406884539704</v>
      </c>
      <c r="AS2485" s="31">
        <f>(AE2485*'Propiedades físicas'!$F$7)/1000</f>
        <v>0.68176457822547487</v>
      </c>
      <c r="AT2485" s="31">
        <f t="shared" si="1595"/>
        <v>2170.6082983675556</v>
      </c>
      <c r="AU2485" s="31">
        <f t="shared" si="1596"/>
        <v>0.69420345167370656</v>
      </c>
      <c r="AV2485" s="31">
        <f t="shared" si="1600"/>
        <v>0.17396772516395084</v>
      </c>
      <c r="AW2485" s="31">
        <f t="shared" si="1600"/>
        <v>7.5021761492448547E-2</v>
      </c>
      <c r="AX2485" s="31">
        <f t="shared" si="1600"/>
        <v>4.9852405947359762E-2</v>
      </c>
      <c r="AY2485" s="31">
        <f t="shared" si="1597"/>
        <v>6.6405665435985825E-3</v>
      </c>
      <c r="AZ2485" s="31">
        <f t="shared" si="1597"/>
        <v>3.1408917893578864E-4</v>
      </c>
      <c r="BA2485" s="31">
        <f t="shared" si="1598"/>
        <v>1</v>
      </c>
      <c r="BB2485" s="34">
        <f>AU2485*'Propiedades físicas'!$C$4+'Diseño reactor'!AV2485*'Propiedades físicas'!$C$5+'Diseño reactor'!AW2485*'Propiedades físicas'!$C$8+'Diseño reactor'!AX2485*'Propiedades físicas'!$C$9+'Diseño reactor'!AY2485*'Propiedades físicas'!$C$7+'Diseño reactor'!AZ2485*'Propiedades físicas'!$C$6</f>
        <v>875.3284514730567</v>
      </c>
      <c r="BC2485" s="45">
        <f>AU2485*'Propiedades físicas'!$L$4+'Diseño reactor'!AV2485*'Propiedades físicas'!$L$5+'Diseño reactor'!AW2485*'Propiedades físicas'!$L$8+AX2485*'Propiedades físicas'!$L$9+'Diseño reactor'!AY2485*'Propiedades físicas'!$L$7+'Diseño reactor'!AZ2485*'Propiedades físicas'!$L$6</f>
        <v>2.1219002400933791</v>
      </c>
      <c r="BD2485" s="29">
        <f t="shared" si="1575"/>
        <v>1.354721616058834</v>
      </c>
      <c r="BE2485" s="58">
        <f t="shared" si="1576"/>
        <v>41.14182902586019</v>
      </c>
      <c r="BF2485" s="30">
        <f>AU2485*'Propiedades físicas'!$I$4+'Diseño reactor'!AV2485*'Propiedades físicas'!$I$5+'Diseño reactor'!AW2485*'Propiedades físicas'!$I$8+'Diseño reactor'!AX2485*'Propiedades físicas'!$I$9+'Diseño reactor'!AY2485*'Propiedades físicas'!$I$7+'Diseño reactor'!AZ2485*'Propiedades físicas'!$I$6</f>
        <v>1.9994040057034618E-2</v>
      </c>
      <c r="BG2485" s="24">
        <f>AU2485*'Propiedades físicas'!$O$4+'Diseño reactor'!AV2485*'Propiedades físicas'!$O$5+'Diseño reactor'!AW2485*'Propiedades físicas'!$O$8+'Diseño reactor'!AX2485*'Propiedades físicas'!$O$9+'Diseño reactor'!AY2485*'Propiedades físicas'!$O$7+'Diseño reactor'!AZ2485*'Propiedades físicas'!$O$6</f>
        <v>0.15466410539287442</v>
      </c>
      <c r="BH2485" s="54">
        <f t="shared" si="1577"/>
        <v>41104.056752513039</v>
      </c>
      <c r="BI2485" s="34">
        <f t="shared" si="1599"/>
        <v>274.30642869391323</v>
      </c>
      <c r="BJ2485" s="27">
        <f t="shared" si="1578"/>
        <v>4797.9988828258683</v>
      </c>
      <c r="BK2485" s="34">
        <f t="shared" si="1579"/>
        <v>570.82938837559527</v>
      </c>
      <c r="BL2485" s="27">
        <f t="shared" si="1580"/>
        <v>105.74789230819407</v>
      </c>
      <c r="BM2485" s="34">
        <f t="shared" si="1581"/>
        <v>1.1054421768707483</v>
      </c>
      <c r="BN2485" s="45">
        <f t="shared" si="1582"/>
        <v>2724.3839412674674</v>
      </c>
      <c r="BO2485" s="45">
        <f t="shared" si="1583"/>
        <v>110.69046234630179</v>
      </c>
      <c r="BP2485" s="66">
        <f t="shared" si="1584"/>
        <v>6.6873112496457958</v>
      </c>
    </row>
    <row r="2486" spans="8:68">
      <c r="H2486" s="68">
        <v>2481</v>
      </c>
      <c r="I2486" s="31">
        <f>('Propiedades físicas'!$C$10*'Diseño reactor'!H2486)/1000</f>
        <v>2171.4835436491558</v>
      </c>
      <c r="J2486" s="31">
        <f t="shared" si="1561"/>
        <v>0.20999468374220173</v>
      </c>
      <c r="K2486" s="31">
        <f>(I2486*1000)/'Propiedades físicas'!$F$10</f>
        <v>14184.491522689097</v>
      </c>
      <c r="L2486" s="31">
        <f t="shared" si="1562"/>
        <v>2026.3559318127282</v>
      </c>
      <c r="M2486" s="31">
        <f t="shared" si="1563"/>
        <v>12158.135590876369</v>
      </c>
      <c r="N2486" s="31">
        <f t="shared" si="1564"/>
        <v>0.81674967021875378</v>
      </c>
      <c r="O2486" s="32">
        <f t="shared" si="1565"/>
        <v>4.9004980213125231</v>
      </c>
      <c r="P2486" s="33">
        <f t="shared" si="1566"/>
        <v>0.69098230778073855</v>
      </c>
      <c r="Q2486" s="31">
        <f t="shared" si="1567"/>
        <v>4.7523822206933684</v>
      </c>
      <c r="R2486" s="31">
        <f t="shared" si="1568"/>
        <v>0.10640104980714679</v>
      </c>
      <c r="S2486" s="31">
        <f t="shared" si="1569"/>
        <v>0.14811580061915411</v>
      </c>
      <c r="T2486" s="31">
        <f t="shared" si="1570"/>
        <v>1.6384187080597939E-2</v>
      </c>
      <c r="U2486" s="31">
        <f t="shared" si="1571"/>
        <v>2.9821255502704884E-3</v>
      </c>
      <c r="V2486" s="47">
        <f t="shared" si="1585"/>
        <v>6.8427374168577996E-4</v>
      </c>
      <c r="W2486" s="31">
        <f t="shared" si="1572"/>
        <v>0.15398520137061134</v>
      </c>
      <c r="X2486" s="34">
        <f>(S2486*H2486*'Propiedades físicas'!$F$5*60*24*365)/(1000000)</f>
        <v>56875.413563025686</v>
      </c>
      <c r="Y2486" s="34">
        <f>(U2486*H2486*'Propiedades físicas'!$F$7*60*24*365)/(1000000)</f>
        <v>358.11335515503998</v>
      </c>
      <c r="Z2486" s="31">
        <f t="shared" si="1586"/>
        <v>1714.3271056040123</v>
      </c>
      <c r="AA2486" s="31">
        <f t="shared" si="1602"/>
        <v>11790.660289540247</v>
      </c>
      <c r="AB2486" s="31">
        <f t="shared" si="1603"/>
        <v>263.98100457153117</v>
      </c>
      <c r="AC2486" s="31">
        <f t="shared" si="1604"/>
        <v>367.47530133612133</v>
      </c>
      <c r="AD2486" s="31">
        <f t="shared" si="1601"/>
        <v>40.64916814696349</v>
      </c>
      <c r="AE2486" s="31">
        <f t="shared" si="1590"/>
        <v>7.3986534902210819</v>
      </c>
      <c r="AF2486" s="31">
        <f t="shared" si="1591"/>
        <v>14184.491522689095</v>
      </c>
      <c r="AG2486" s="31">
        <f t="shared" si="1592"/>
        <v>0.12085925694705553</v>
      </c>
      <c r="AH2486" s="31">
        <f t="shared" si="1593"/>
        <v>0.83123602073999292</v>
      </c>
      <c r="AI2486" s="31">
        <f t="shared" si="1593"/>
        <v>1.8610537018494806E-2</v>
      </c>
      <c r="AJ2486" s="31">
        <f t="shared" si="1593"/>
        <v>2.5906836402864258E-2</v>
      </c>
      <c r="AK2486" s="31">
        <f t="shared" si="1574"/>
        <v>2.8657472904081386E-3</v>
      </c>
      <c r="AL2486" s="31">
        <f t="shared" si="1574"/>
        <v>5.2160160118439308E-4</v>
      </c>
      <c r="AM2486" s="31">
        <f t="shared" si="1594"/>
        <v>1</v>
      </c>
      <c r="AN2486" s="31">
        <f>(Z2486*'Propiedades físicas'!$F$4)/1000</f>
        <v>1507.5449701260563</v>
      </c>
      <c r="AO2486" s="31">
        <f>(AA2486*'Propiedades físicas'!$F$6)/1000</f>
        <v>377.77275567686945</v>
      </c>
      <c r="AP2486" s="31">
        <f>(AB2486*'Propiedades físicas'!$F$9)/1000</f>
        <v>162.86308077040616</v>
      </c>
      <c r="AQ2486" s="31">
        <f>(AC2486*'Propiedades físicas'!$F$5)/1000</f>
        <v>108.21045198444766</v>
      </c>
      <c r="AR2486" s="31">
        <f>(AD2486*'Propiedades físicas'!$F$8)/1000</f>
        <v>14.410943091461492</v>
      </c>
      <c r="AS2486" s="31">
        <f>(AE2486*'Propiedades físicas'!$F$7)/1000</f>
        <v>0.68134199991445954</v>
      </c>
      <c r="AT2486" s="31">
        <f t="shared" si="1595"/>
        <v>2171.4835436491553</v>
      </c>
      <c r="AU2486" s="31">
        <f t="shared" si="1596"/>
        <v>0.69424655532624613</v>
      </c>
      <c r="AV2486" s="31">
        <f t="shared" si="1600"/>
        <v>0.17396989112891287</v>
      </c>
      <c r="AW2486" s="31">
        <f t="shared" si="1600"/>
        <v>7.5000835832592344E-2</v>
      </c>
      <c r="AX2486" s="31">
        <f t="shared" si="1600"/>
        <v>4.9832499215076313E-2</v>
      </c>
      <c r="AY2486" s="31">
        <f t="shared" si="1597"/>
        <v>6.6364505195577279E-3</v>
      </c>
      <c r="AZ2486" s="31">
        <f t="shared" si="1597"/>
        <v>3.1376797761472854E-4</v>
      </c>
      <c r="BA2486" s="31">
        <f t="shared" si="1598"/>
        <v>1</v>
      </c>
      <c r="BB2486" s="34">
        <f>AU2486*'Propiedades físicas'!$C$4+'Diseño reactor'!AV2486*'Propiedades físicas'!$C$5+'Diseño reactor'!AW2486*'Propiedades físicas'!$C$8+'Diseño reactor'!AX2486*'Propiedades físicas'!$C$9+'Diseño reactor'!AY2486*'Propiedades físicas'!$C$7+'Diseño reactor'!AZ2486*'Propiedades físicas'!$C$6</f>
        <v>875.32834356099681</v>
      </c>
      <c r="BC2486" s="45">
        <f>AU2486*'Propiedades físicas'!$L$4+'Diseño reactor'!AV2486*'Propiedades físicas'!$L$5+'Diseño reactor'!AW2486*'Propiedades físicas'!$L$8+AX2486*'Propiedades físicas'!$L$9+'Diseño reactor'!AY2486*'Propiedades físicas'!$L$7+'Diseño reactor'!AZ2486*'Propiedades físicas'!$L$6</f>
        <v>2.1219308236951413</v>
      </c>
      <c r="BD2486" s="29">
        <f t="shared" si="1575"/>
        <v>1.3542403072468328</v>
      </c>
      <c r="BE2486" s="58">
        <f t="shared" si="1576"/>
        <v>41.141311352268012</v>
      </c>
      <c r="BF2486" s="30">
        <f>AU2486*'Propiedades físicas'!$I$4+'Diseño reactor'!AV2486*'Propiedades físicas'!$I$5+'Diseño reactor'!AW2486*'Propiedades físicas'!$I$8+'Diseño reactor'!AX2486*'Propiedades físicas'!$I$9+'Diseño reactor'!AY2486*'Propiedades físicas'!$I$7+'Diseño reactor'!AZ2486*'Propiedades físicas'!$I$6</f>
        <v>1.9994085105478576E-2</v>
      </c>
      <c r="BG2486" s="24">
        <f>AU2486*'Propiedades físicas'!$O$4+'Diseño reactor'!AV2486*'Propiedades físicas'!$O$5+'Diseño reactor'!AW2486*'Propiedades físicas'!$O$8+'Diseño reactor'!AX2486*'Propiedades físicas'!$O$9+'Diseño reactor'!AY2486*'Propiedades físicas'!$O$7+'Diseño reactor'!AZ2486*'Propiedades físicas'!$O$6</f>
        <v>0.15466559949590378</v>
      </c>
      <c r="BH2486" s="54">
        <f t="shared" si="1577"/>
        <v>41103.959074063605</v>
      </c>
      <c r="BI2486" s="34">
        <f t="shared" si="1599"/>
        <v>274.30835050054253</v>
      </c>
      <c r="BJ2486" s="27">
        <f t="shared" si="1578"/>
        <v>4798.002486583825</v>
      </c>
      <c r="BK2486" s="34">
        <f t="shared" si="1579"/>
        <v>570.83533151563404</v>
      </c>
      <c r="BL2486" s="27">
        <f t="shared" si="1580"/>
        <v>105.74809626728695</v>
      </c>
      <c r="BM2486" s="34">
        <f t="shared" si="1581"/>
        <v>1.1054421768707483</v>
      </c>
      <c r="BN2486" s="45">
        <f t="shared" si="1582"/>
        <v>2725.5854857319709</v>
      </c>
      <c r="BO2486" s="45">
        <f t="shared" si="1583"/>
        <v>110.69691916146064</v>
      </c>
      <c r="BP2486" s="66">
        <f t="shared" si="1584"/>
        <v>6.6873104252220825</v>
      </c>
    </row>
    <row r="2487" spans="8:68">
      <c r="H2487" s="68">
        <v>2482</v>
      </c>
      <c r="I2487" s="31">
        <f>('Propiedades físicas'!$C$10*'Diseño reactor'!H2487)/1000</f>
        <v>2172.3587889307555</v>
      </c>
      <c r="J2487" s="31">
        <f t="shared" si="1561"/>
        <v>0.20991007669798653</v>
      </c>
      <c r="K2487" s="31">
        <f>(I2487*1000)/'Propiedades físicas'!$F$10</f>
        <v>14190.20877038063</v>
      </c>
      <c r="L2487" s="31">
        <f t="shared" si="1562"/>
        <v>2027.1726814829472</v>
      </c>
      <c r="M2487" s="31">
        <f t="shared" si="1563"/>
        <v>12163.036088897683</v>
      </c>
      <c r="N2487" s="31">
        <f t="shared" si="1564"/>
        <v>0.81674967021875389</v>
      </c>
      <c r="O2487" s="32">
        <f t="shared" si="1565"/>
        <v>4.9004980213125231</v>
      </c>
      <c r="P2487" s="33">
        <f t="shared" si="1566"/>
        <v>0.69102517951781373</v>
      </c>
      <c r="Q2487" s="31">
        <f t="shared" si="1567"/>
        <v>4.7524413420189111</v>
      </c>
      <c r="R2487" s="31">
        <f t="shared" si="1568"/>
        <v>0.10637137904583879</v>
      </c>
      <c r="S2487" s="31">
        <f t="shared" si="1569"/>
        <v>0.14805667929361094</v>
      </c>
      <c r="T2487" s="31">
        <f t="shared" si="1570"/>
        <v>1.6374034717532061E-2</v>
      </c>
      <c r="U2487" s="31">
        <f t="shared" si="1571"/>
        <v>2.9790769375693396E-3</v>
      </c>
      <c r="V2487" s="47">
        <f t="shared" si="1585"/>
        <v>6.8431619719239807E-4</v>
      </c>
      <c r="W2487" s="31">
        <f t="shared" si="1572"/>
        <v>0.15393271070102399</v>
      </c>
      <c r="X2487" s="34">
        <f>(S2487*H2487*'Propiedades físicas'!$F$5*60*24*365)/(1000000)</f>
        <v>56875.626635062436</v>
      </c>
      <c r="Y2487" s="34">
        <f>(U2487*H2487*'Propiedades físicas'!$F$7*60*24*365)/(1000000)</f>
        <v>357.89145236655321</v>
      </c>
      <c r="Z2487" s="31">
        <f t="shared" si="1586"/>
        <v>1715.1244955632137</v>
      </c>
      <c r="AA2487" s="31">
        <f t="shared" si="1602"/>
        <v>11795.559410890937</v>
      </c>
      <c r="AB2487" s="31">
        <f t="shared" si="1603"/>
        <v>264.01376279177191</v>
      </c>
      <c r="AC2487" s="31">
        <f t="shared" si="1604"/>
        <v>367.47667800674236</v>
      </c>
      <c r="AD2487" s="31">
        <f t="shared" si="1601"/>
        <v>40.640354168914577</v>
      </c>
      <c r="AE2487" s="31">
        <f t="shared" si="1590"/>
        <v>7.3940689590471012</v>
      </c>
      <c r="AF2487" s="31">
        <f t="shared" si="1591"/>
        <v>14190.208770380626</v>
      </c>
      <c r="AG2487" s="31">
        <f t="shared" si="1592"/>
        <v>0.12086675561413947</v>
      </c>
      <c r="AH2487" s="31">
        <f t="shared" si="1593"/>
        <v>0.8312463616118132</v>
      </c>
      <c r="AI2487" s="31">
        <f t="shared" si="1593"/>
        <v>1.8605347325322701E-2</v>
      </c>
      <c r="AJ2487" s="31">
        <f t="shared" si="1593"/>
        <v>2.5896495531043937E-2</v>
      </c>
      <c r="AK2487" s="31">
        <f t="shared" si="1574"/>
        <v>2.8639715473209684E-3</v>
      </c>
      <c r="AL2487" s="31">
        <f t="shared" si="1574"/>
        <v>5.2106837035976669E-4</v>
      </c>
      <c r="AM2487" s="31">
        <f t="shared" si="1594"/>
        <v>1</v>
      </c>
      <c r="AN2487" s="31">
        <f>(Z2487*'Propiedades físicas'!$F$4)/1000</f>
        <v>1508.2461789083789</v>
      </c>
      <c r="AO2487" s="31">
        <f>(AA2487*'Propiedades físicas'!$F$6)/1000</f>
        <v>377.92972352494559</v>
      </c>
      <c r="AP2487" s="31">
        <f>(AB2487*'Propiedades físicas'!$F$9)/1000</f>
        <v>162.88329095438368</v>
      </c>
      <c r="AQ2487" s="31">
        <f>(AC2487*'Propiedades físicas'!$F$5)/1000</f>
        <v>108.21085737264544</v>
      </c>
      <c r="AR2487" s="31">
        <f>(AD2487*'Propiedades físicas'!$F$8)/1000</f>
        <v>14.40781835996359</v>
      </c>
      <c r="AS2487" s="31">
        <f>(AE2487*'Propiedades físicas'!$F$7)/1000</f>
        <v>0.68091981043864758</v>
      </c>
      <c r="AT2487" s="31">
        <f t="shared" si="1595"/>
        <v>2172.358788930756</v>
      </c>
      <c r="AU2487" s="31">
        <f t="shared" si="1596"/>
        <v>0.69428962959233076</v>
      </c>
      <c r="AV2487" s="31">
        <f t="shared" si="1600"/>
        <v>0.17397205537625032</v>
      </c>
      <c r="AW2487" s="31">
        <f t="shared" si="1600"/>
        <v>7.4979921265471761E-2</v>
      </c>
      <c r="AX2487" s="31">
        <f t="shared" si="1600"/>
        <v>4.9812608268962451E-2</v>
      </c>
      <c r="AY2487" s="31">
        <f t="shared" si="1597"/>
        <v>6.6323382828741553E-3</v>
      </c>
      <c r="AZ2487" s="31">
        <f t="shared" si="1597"/>
        <v>3.1344721411042748E-4</v>
      </c>
      <c r="BA2487" s="31">
        <f t="shared" si="1598"/>
        <v>1</v>
      </c>
      <c r="BB2487" s="34">
        <f>AU2487*'Propiedades físicas'!$C$4+'Diseño reactor'!AV2487*'Propiedades físicas'!$C$5+'Diseño reactor'!AW2487*'Propiedades físicas'!$C$8+'Diseño reactor'!AX2487*'Propiedades físicas'!$C$9+'Diseño reactor'!AY2487*'Propiedades físicas'!$C$7+'Diseño reactor'!AZ2487*'Propiedades físicas'!$C$6</f>
        <v>875.32823579069463</v>
      </c>
      <c r="BC2487" s="45">
        <f>AU2487*'Propiedades físicas'!$L$4+'Diseño reactor'!AV2487*'Propiedades físicas'!$L$5+'Diseño reactor'!AW2487*'Propiedades físicas'!$L$8+AX2487*'Propiedades físicas'!$L$9+'Diseño reactor'!AY2487*'Propiedades físicas'!$L$7+'Diseño reactor'!AZ2487*'Propiedades físicas'!$L$6</f>
        <v>2.1219613856226398</v>
      </c>
      <c r="BD2487" s="29">
        <f t="shared" si="1575"/>
        <v>1.3537593407392425</v>
      </c>
      <c r="BE2487" s="58">
        <f t="shared" si="1576"/>
        <v>41.140794051208204</v>
      </c>
      <c r="BF2487" s="30">
        <f>AU2487*'Propiedades físicas'!$I$4+'Diseño reactor'!AV2487*'Propiedades físicas'!$I$5+'Diseño reactor'!AW2487*'Propiedades físicas'!$I$8+'Diseño reactor'!AX2487*'Propiedades físicas'!$I$9+'Diseño reactor'!AY2487*'Propiedades físicas'!$I$7+'Diseño reactor'!AZ2487*'Propiedades físicas'!$I$6</f>
        <v>1.9994130087207875E-2</v>
      </c>
      <c r="BG2487" s="24">
        <f>AU2487*'Propiedades físicas'!$O$4+'Diseño reactor'!AV2487*'Propiedades físicas'!$O$5+'Diseño reactor'!AW2487*'Propiedades físicas'!$O$8+'Diseño reactor'!AX2487*'Propiedades físicas'!$O$9+'Diseño reactor'!AY2487*'Propiedades físicas'!$O$7+'Diseño reactor'!AZ2487*'Propiedades físicas'!$O$6</f>
        <v>0.15466709257861125</v>
      </c>
      <c r="BH2487" s="54">
        <f t="shared" si="1577"/>
        <v>41103.861539862766</v>
      </c>
      <c r="BI2487" s="34">
        <f t="shared" si="1599"/>
        <v>274.31027038028185</v>
      </c>
      <c r="BJ2487" s="27">
        <f t="shared" si="1578"/>
        <v>4798.0060902387268</v>
      </c>
      <c r="BK2487" s="34">
        <f t="shared" si="1579"/>
        <v>570.84127088591822</v>
      </c>
      <c r="BL2487" s="27">
        <f t="shared" si="1580"/>
        <v>105.74830009355099</v>
      </c>
      <c r="BM2487" s="34">
        <f t="shared" si="1581"/>
        <v>1.1054421768707483</v>
      </c>
      <c r="BN2487" s="45">
        <f t="shared" si="1582"/>
        <v>2726.7870441705491</v>
      </c>
      <c r="BO2487" s="45">
        <f t="shared" si="1583"/>
        <v>110.70337157512587</v>
      </c>
      <c r="BP2487" s="66">
        <f t="shared" si="1584"/>
        <v>6.6873096018813669</v>
      </c>
    </row>
    <row r="2488" spans="8:68">
      <c r="H2488" s="68">
        <v>2483</v>
      </c>
      <c r="I2488" s="31">
        <f>('Propiedades físicas'!$C$10*'Diseño reactor'!H2488)/1000</f>
        <v>2173.2340342123557</v>
      </c>
      <c r="J2488" s="31">
        <f t="shared" si="1561"/>
        <v>0.20982553780282015</v>
      </c>
      <c r="K2488" s="31">
        <f>(I2488*1000)/'Propiedades físicas'!$F$10</f>
        <v>14195.926018072161</v>
      </c>
      <c r="L2488" s="31">
        <f t="shared" si="1562"/>
        <v>2027.9894311531657</v>
      </c>
      <c r="M2488" s="31">
        <f t="shared" si="1563"/>
        <v>12167.936586918995</v>
      </c>
      <c r="N2488" s="31">
        <f t="shared" si="1564"/>
        <v>0.81674967021875378</v>
      </c>
      <c r="O2488" s="32">
        <f t="shared" si="1565"/>
        <v>4.9004980213125231</v>
      </c>
      <c r="P2488" s="33">
        <f t="shared" si="1566"/>
        <v>0.69106802203650519</v>
      </c>
      <c r="Q2488" s="31">
        <f t="shared" si="1567"/>
        <v>4.7525004164790481</v>
      </c>
      <c r="R2488" s="31">
        <f t="shared" si="1568"/>
        <v>0.10634172400991834</v>
      </c>
      <c r="S2488" s="31">
        <f t="shared" si="1569"/>
        <v>0.14799760483347457</v>
      </c>
      <c r="T2488" s="31">
        <f t="shared" si="1570"/>
        <v>1.6363891693434888E-2</v>
      </c>
      <c r="U2488" s="31">
        <f t="shared" si="1571"/>
        <v>2.9760324788954931E-3</v>
      </c>
      <c r="V2488" s="47">
        <f t="shared" si="1585"/>
        <v>6.8435862376430609E-4</v>
      </c>
      <c r="W2488" s="31">
        <f t="shared" si="1572"/>
        <v>0.15388025580541323</v>
      </c>
      <c r="X2488" s="34">
        <f>(S2488*H2488*'Propiedades físicas'!$F$5*60*24*365)/(1000000)</f>
        <v>56875.839416768067</v>
      </c>
      <c r="Y2488" s="34">
        <f>(U2488*H2488*'Propiedades físicas'!$F$7*60*24*365)/(1000000)</f>
        <v>357.66975370228676</v>
      </c>
      <c r="Z2488" s="31">
        <f t="shared" si="1586"/>
        <v>1715.9218987166423</v>
      </c>
      <c r="AA2488" s="31">
        <f t="shared" si="1602"/>
        <v>11800.458534117477</v>
      </c>
      <c r="AB2488" s="31">
        <f t="shared" si="1603"/>
        <v>264.04650071662724</v>
      </c>
      <c r="AC2488" s="31">
        <f t="shared" si="1604"/>
        <v>367.47805280151738</v>
      </c>
      <c r="AD2488" s="31">
        <f t="shared" si="1601"/>
        <v>40.631543074798827</v>
      </c>
      <c r="AE2488" s="31">
        <f t="shared" si="1590"/>
        <v>7.3894886450975097</v>
      </c>
      <c r="AF2488" s="31">
        <f t="shared" si="1591"/>
        <v>14195.926018072161</v>
      </c>
      <c r="AG2488" s="31">
        <f t="shared" si="1592"/>
        <v>0.12087424917065526</v>
      </c>
      <c r="AH2488" s="31">
        <f t="shared" si="1593"/>
        <v>0.83125669428643623</v>
      </c>
      <c r="AI2488" s="31">
        <f t="shared" si="1593"/>
        <v>1.8600160382667683E-2</v>
      </c>
      <c r="AJ2488" s="31">
        <f t="shared" si="1593"/>
        <v>2.5886162856420813E-2</v>
      </c>
      <c r="AK2488" s="31">
        <f t="shared" si="1574"/>
        <v>2.8621974377066161E-3</v>
      </c>
      <c r="AL2488" s="31">
        <f t="shared" si="1574"/>
        <v>5.2053586611329906E-4</v>
      </c>
      <c r="AM2488" s="31">
        <f t="shared" si="1594"/>
        <v>0.99999999999999989</v>
      </c>
      <c r="AN2488" s="31">
        <f>(Z2488*'Propiedades físicas'!$F$4)/1000</f>
        <v>1508.9473992934409</v>
      </c>
      <c r="AO2488" s="31">
        <f>(AA2488*'Propiedades físicas'!$F$6)/1000</f>
        <v>378.08669143312397</v>
      </c>
      <c r="AP2488" s="31">
        <f>(AB2488*'Propiedades físicas'!$F$9)/1000</f>
        <v>162.90348861712317</v>
      </c>
      <c r="AQ2488" s="31">
        <f>(AC2488*'Propiedades físicas'!$F$5)/1000</f>
        <v>108.21126220846284</v>
      </c>
      <c r="AR2488" s="31">
        <f>(AD2488*'Propiedades físicas'!$F$8)/1000</f>
        <v>14.404694650877675</v>
      </c>
      <c r="AS2488" s="31">
        <f>(AE2488*'Propiedades físicas'!$F$7)/1000</f>
        <v>0.68049800932702964</v>
      </c>
      <c r="AT2488" s="31">
        <f t="shared" si="1595"/>
        <v>2173.2340342123557</v>
      </c>
      <c r="AU2488" s="31">
        <f t="shared" si="1596"/>
        <v>0.69433267450200231</v>
      </c>
      <c r="AV2488" s="31">
        <f t="shared" si="1600"/>
        <v>0.17397421790799156</v>
      </c>
      <c r="AW2488" s="31">
        <f t="shared" si="1600"/>
        <v>7.4959017782990051E-2</v>
      </c>
      <c r="AX2488" s="31">
        <f t="shared" si="1600"/>
        <v>4.9792733090378738E-2</v>
      </c>
      <c r="AY2488" s="31">
        <f t="shared" si="1597"/>
        <v>6.6282298289601204E-3</v>
      </c>
      <c r="AZ2488" s="31">
        <f t="shared" si="1597"/>
        <v>3.1312688767717661E-4</v>
      </c>
      <c r="BA2488" s="31">
        <f t="shared" si="1598"/>
        <v>1.0000000000000002</v>
      </c>
      <c r="BB2488" s="34">
        <f>AU2488*'Propiedades físicas'!$C$4+'Diseño reactor'!AV2488*'Propiedades físicas'!$C$5+'Diseño reactor'!AW2488*'Propiedades físicas'!$C$8+'Diseño reactor'!AX2488*'Propiedades físicas'!$C$9+'Diseño reactor'!AY2488*'Propiedades físicas'!$C$7+'Diseño reactor'!AZ2488*'Propiedades físicas'!$C$6</f>
        <v>875.32812816192222</v>
      </c>
      <c r="BC2488" s="45">
        <f>AU2488*'Propiedades físicas'!$L$4+'Diseño reactor'!AV2488*'Propiedades físicas'!$L$5+'Diseño reactor'!AW2488*'Propiedades físicas'!$L$8+AX2488*'Propiedades físicas'!$L$9+'Diseño reactor'!AY2488*'Propiedades físicas'!$L$7+'Diseño reactor'!AZ2488*'Propiedades físicas'!$L$6</f>
        <v>2.1219919258987754</v>
      </c>
      <c r="BD2488" s="29">
        <f t="shared" si="1575"/>
        <v>1.3532787161706699</v>
      </c>
      <c r="BE2488" s="58">
        <f t="shared" si="1576"/>
        <v>41.14027712227783</v>
      </c>
      <c r="BF2488" s="30">
        <f>AU2488*'Propiedades físicas'!$I$4+'Diseño reactor'!AV2488*'Propiedades físicas'!$I$5+'Diseño reactor'!AW2488*'Propiedades físicas'!$I$8+'Diseño reactor'!AX2488*'Propiedades físicas'!$I$9+'Diseño reactor'!AY2488*'Propiedades físicas'!$I$7+'Diseño reactor'!AZ2488*'Propiedades físicas'!$I$6</f>
        <v>1.9994175002331808E-2</v>
      </c>
      <c r="BG2488" s="24">
        <f>AU2488*'Propiedades físicas'!$O$4+'Diseño reactor'!AV2488*'Propiedades físicas'!$O$5+'Diseño reactor'!AW2488*'Propiedades físicas'!$O$8+'Diseño reactor'!AX2488*'Propiedades físicas'!$O$9+'Diseño reactor'!AY2488*'Propiedades físicas'!$O$7+'Diseño reactor'!AZ2488*'Propiedades físicas'!$O$6</f>
        <v>0.15466858464202532</v>
      </c>
      <c r="BH2488" s="54">
        <f t="shared" si="1577"/>
        <v>41103.764149673196</v>
      </c>
      <c r="BI2488" s="34">
        <f t="shared" si="1599"/>
        <v>274.31218833580226</v>
      </c>
      <c r="BJ2488" s="27">
        <f t="shared" si="1578"/>
        <v>4798.0096937879798</v>
      </c>
      <c r="BK2488" s="34">
        <f t="shared" si="1579"/>
        <v>570.84720648992629</v>
      </c>
      <c r="BL2488" s="27">
        <f t="shared" si="1580"/>
        <v>105.7485037871122</v>
      </c>
      <c r="BM2488" s="34">
        <f t="shared" si="1581"/>
        <v>1.1054421768707483</v>
      </c>
      <c r="BN2488" s="45">
        <f t="shared" si="1582"/>
        <v>2727.9886165685298</v>
      </c>
      <c r="BO2488" s="45">
        <f t="shared" si="1583"/>
        <v>110.70981959179643</v>
      </c>
      <c r="BP2488" s="66">
        <f t="shared" si="1584"/>
        <v>6.6873087796219064</v>
      </c>
    </row>
    <row r="2489" spans="8:68">
      <c r="H2489" s="68">
        <v>2484</v>
      </c>
      <c r="I2489" s="31">
        <f>('Propiedades físicas'!$C$10*'Diseño reactor'!H2489)/1000</f>
        <v>2174.1092794939555</v>
      </c>
      <c r="J2489" s="31">
        <f t="shared" si="1561"/>
        <v>0.20974106697439712</v>
      </c>
      <c r="K2489" s="31">
        <f>(I2489*1000)/'Propiedades físicas'!$F$10</f>
        <v>14201.643265763694</v>
      </c>
      <c r="L2489" s="31">
        <f t="shared" si="1562"/>
        <v>2028.8061808233847</v>
      </c>
      <c r="M2489" s="31">
        <f t="shared" si="1563"/>
        <v>12172.837084940309</v>
      </c>
      <c r="N2489" s="31">
        <f t="shared" si="1564"/>
        <v>0.81674967021875389</v>
      </c>
      <c r="O2489" s="32">
        <f t="shared" si="1565"/>
        <v>4.900498021312524</v>
      </c>
      <c r="P2489" s="33">
        <f t="shared" si="1566"/>
        <v>0.69111083536667273</v>
      </c>
      <c r="Q2489" s="31">
        <f t="shared" si="1567"/>
        <v>4.7525594441290924</v>
      </c>
      <c r="R2489" s="31">
        <f t="shared" si="1568"/>
        <v>0.10631208468790823</v>
      </c>
      <c r="S2489" s="31">
        <f t="shared" si="1569"/>
        <v>0.14793857718343026</v>
      </c>
      <c r="T2489" s="31">
        <f t="shared" si="1570"/>
        <v>1.6353757996996957E-2</v>
      </c>
      <c r="U2489" s="31">
        <f t="shared" si="1571"/>
        <v>2.9729921671760337E-3</v>
      </c>
      <c r="V2489" s="47">
        <f t="shared" si="1585"/>
        <v>6.8440102143107399E-4</v>
      </c>
      <c r="W2489" s="31">
        <f t="shared" si="1572"/>
        <v>0.15382783664721994</v>
      </c>
      <c r="X2489" s="34">
        <f>(S2489*H2489*'Propiedades físicas'!$F$5*60*24*365)/(1000000)</f>
        <v>56876.051908636968</v>
      </c>
      <c r="Y2489" s="34">
        <f>(U2489*H2489*'Propiedades físicas'!$F$7*60*24*365)/(1000000)</f>
        <v>357.44825891504735</v>
      </c>
      <c r="Z2489" s="31">
        <f t="shared" si="1586"/>
        <v>1716.7193150508151</v>
      </c>
      <c r="AA2489" s="31">
        <f t="shared" si="1602"/>
        <v>11805.357659216665</v>
      </c>
      <c r="AB2489" s="31">
        <f t="shared" si="1603"/>
        <v>264.07921836476407</v>
      </c>
      <c r="AC2489" s="31">
        <f t="shared" si="1604"/>
        <v>367.47942572364076</v>
      </c>
      <c r="AD2489" s="31">
        <f t="shared" si="1601"/>
        <v>40.62273486454044</v>
      </c>
      <c r="AE2489" s="31">
        <f t="shared" si="1590"/>
        <v>7.3849125432652674</v>
      </c>
      <c r="AF2489" s="31">
        <f t="shared" si="1591"/>
        <v>14201.643265763691</v>
      </c>
      <c r="AG2489" s="31">
        <f t="shared" si="1592"/>
        <v>0.12088173762182576</v>
      </c>
      <c r="AH2489" s="31">
        <f t="shared" si="1593"/>
        <v>0.83126701877353726</v>
      </c>
      <c r="AI2489" s="31">
        <f t="shared" si="1593"/>
        <v>1.8594976188522312E-2</v>
      </c>
      <c r="AJ2489" s="31">
        <f t="shared" si="1593"/>
        <v>2.5875838369319837E-2</v>
      </c>
      <c r="AK2489" s="31">
        <f t="shared" si="1574"/>
        <v>2.860424959586954E-3</v>
      </c>
      <c r="AL2489" s="31">
        <f t="shared" si="1574"/>
        <v>5.200040872078718E-4</v>
      </c>
      <c r="AM2489" s="31">
        <f t="shared" si="1594"/>
        <v>1</v>
      </c>
      <c r="AN2489" s="31">
        <f>(Z2489*'Propiedades físicas'!$F$4)/1000</f>
        <v>1509.6486312693858</v>
      </c>
      <c r="AO2489" s="31">
        <f>(AA2489*'Propiedades físicas'!$F$6)/1000</f>
        <v>378.24365940130195</v>
      </c>
      <c r="AP2489" s="31">
        <f>(AB2489*'Propiedades físicas'!$F$9)/1000</f>
        <v>162.92367377014116</v>
      </c>
      <c r="AQ2489" s="31">
        <f>(AC2489*'Propiedades físicas'!$F$5)/1000</f>
        <v>108.21166649284051</v>
      </c>
      <c r="AR2489" s="31">
        <f>(AD2489*'Propiedades físicas'!$F$8)/1000</f>
        <v>14.401571964176872</v>
      </c>
      <c r="AS2489" s="31">
        <f>(AE2489*'Propiedades físicas'!$F$7)/1000</f>
        <v>0.68007659610929849</v>
      </c>
      <c r="AT2489" s="31">
        <f t="shared" si="1595"/>
        <v>2174.1092794939555</v>
      </c>
      <c r="AU2489" s="31">
        <f t="shared" si="1596"/>
        <v>0.69437569008526134</v>
      </c>
      <c r="AV2489" s="31">
        <f t="shared" si="1600"/>
        <v>0.17397637872616126</v>
      </c>
      <c r="AW2489" s="31">
        <f t="shared" si="1600"/>
        <v>7.4938125377057033E-2</v>
      </c>
      <c r="AX2489" s="31">
        <f t="shared" si="1600"/>
        <v>4.9772873660714881E-2</v>
      </c>
      <c r="AY2489" s="31">
        <f t="shared" si="1597"/>
        <v>6.6241251532346964E-3</v>
      </c>
      <c r="AZ2489" s="31">
        <f t="shared" si="1597"/>
        <v>3.1280699757079035E-4</v>
      </c>
      <c r="BA2489" s="31">
        <f t="shared" si="1598"/>
        <v>1</v>
      </c>
      <c r="BB2489" s="34">
        <f>AU2489*'Propiedades físicas'!$C$4+'Diseño reactor'!AV2489*'Propiedades físicas'!$C$5+'Diseño reactor'!AW2489*'Propiedades físicas'!$C$8+'Diseño reactor'!AX2489*'Propiedades físicas'!$C$9+'Diseño reactor'!AY2489*'Propiedades físicas'!$C$7+'Diseño reactor'!AZ2489*'Propiedades físicas'!$C$6</f>
        <v>875.32802067445061</v>
      </c>
      <c r="BC2489" s="45">
        <f>AU2489*'Propiedades físicas'!$L$4+'Diseño reactor'!AV2489*'Propiedades físicas'!$L$5+'Diseño reactor'!AW2489*'Propiedades físicas'!$L$8+AX2489*'Propiedades físicas'!$L$9+'Diseño reactor'!AY2489*'Propiedades físicas'!$L$7+'Diseño reactor'!AZ2489*'Propiedades físicas'!$L$6</f>
        <v>2.1220224445464191</v>
      </c>
      <c r="BD2489" s="29">
        <f t="shared" si="1575"/>
        <v>1.3527984331762433</v>
      </c>
      <c r="BE2489" s="58">
        <f t="shared" si="1576"/>
        <v>41.139760565074553</v>
      </c>
      <c r="BF2489" s="30">
        <f>AU2489*'Propiedades físicas'!$I$4+'Diseño reactor'!AV2489*'Propiedades físicas'!$I$5+'Diseño reactor'!AW2489*'Propiedades físicas'!$I$8+'Diseño reactor'!AX2489*'Propiedades físicas'!$I$9+'Diseño reactor'!AY2489*'Propiedades físicas'!$I$7+'Diseño reactor'!AZ2489*'Propiedades físicas'!$I$6</f>
        <v>1.9994219850959425E-2</v>
      </c>
      <c r="BG2489" s="24">
        <f>AU2489*'Propiedades físicas'!$O$4+'Diseño reactor'!AV2489*'Propiedades físicas'!$O$5+'Diseño reactor'!AW2489*'Propiedades físicas'!$O$8+'Diseño reactor'!AX2489*'Propiedades físicas'!$O$9+'Diseño reactor'!AY2489*'Propiedades físicas'!$O$7+'Diseño reactor'!AZ2489*'Propiedades físicas'!$O$6</f>
        <v>0.15467007568717309</v>
      </c>
      <c r="BH2489" s="54">
        <f t="shared" si="1577"/>
        <v>41103.666903258018</v>
      </c>
      <c r="BI2489" s="34">
        <f t="shared" si="1599"/>
        <v>274.31410436977018</v>
      </c>
      <c r="BJ2489" s="27">
        <f t="shared" si="1578"/>
        <v>4798.0132972290276</v>
      </c>
      <c r="BK2489" s="34">
        <f t="shared" si="1579"/>
        <v>570.85313833113582</v>
      </c>
      <c r="BL2489" s="27">
        <f t="shared" si="1580"/>
        <v>105.74870734809659</v>
      </c>
      <c r="BM2489" s="34">
        <f t="shared" si="1581"/>
        <v>1.1054421768707483</v>
      </c>
      <c r="BN2489" s="45">
        <f t="shared" si="1582"/>
        <v>2729.1902029112553</v>
      </c>
      <c r="BO2489" s="45">
        <f t="shared" si="1583"/>
        <v>110.7162632159652</v>
      </c>
      <c r="BP2489" s="66">
        <f t="shared" si="1584"/>
        <v>6.6873079584419512</v>
      </c>
    </row>
    <row r="2490" spans="8:68">
      <c r="H2490" s="68">
        <v>2485</v>
      </c>
      <c r="I2490" s="31">
        <f>('Propiedades físicas'!$C$10*'Diseño reactor'!H2490)/1000</f>
        <v>2174.9845247755547</v>
      </c>
      <c r="J2490" s="31">
        <f t="shared" si="1561"/>
        <v>0.20965666413054432</v>
      </c>
      <c r="K2490" s="31">
        <f>(I2490*1000)/'Propiedades físicas'!$F$10</f>
        <v>14207.360513455224</v>
      </c>
      <c r="L2490" s="31">
        <f t="shared" si="1562"/>
        <v>2029.6229304936032</v>
      </c>
      <c r="M2490" s="31">
        <f t="shared" si="1563"/>
        <v>12177.737582961619</v>
      </c>
      <c r="N2490" s="31">
        <f t="shared" si="1564"/>
        <v>0.81674967021875378</v>
      </c>
      <c r="O2490" s="32">
        <f t="shared" si="1565"/>
        <v>4.9004980213125231</v>
      </c>
      <c r="P2490" s="33">
        <f t="shared" si="1566"/>
        <v>0.69115361953813514</v>
      </c>
      <c r="Q2490" s="31">
        <f t="shared" si="1567"/>
        <v>4.7526184250242736</v>
      </c>
      <c r="R2490" s="31">
        <f t="shared" si="1568"/>
        <v>0.10628246106834051</v>
      </c>
      <c r="S2490" s="31">
        <f t="shared" si="1569"/>
        <v>0.14787959628824926</v>
      </c>
      <c r="T2490" s="31">
        <f t="shared" si="1570"/>
        <v>1.6343633616925663E-2</v>
      </c>
      <c r="U2490" s="31">
        <f t="shared" si="1571"/>
        <v>2.969955995352489E-3</v>
      </c>
      <c r="V2490" s="47">
        <f t="shared" si="1585"/>
        <v>6.8444339022223101E-4</v>
      </c>
      <c r="W2490" s="31">
        <f t="shared" si="1572"/>
        <v>0.1537754531899348</v>
      </c>
      <c r="X2490" s="34">
        <f>(S2490*H2490*'Propiedades físicas'!$F$5*60*24*365)/(1000000)</f>
        <v>56876.264111162403</v>
      </c>
      <c r="Y2490" s="34">
        <f>(U2490*H2490*'Propiedades físicas'!$F$7*60*24*365)/(1000000)</f>
        <v>357.22696775800898</v>
      </c>
      <c r="Z2490" s="31">
        <f t="shared" si="1586"/>
        <v>1717.5167445522659</v>
      </c>
      <c r="AA2490" s="31">
        <f t="shared" si="1602"/>
        <v>11810.25678618532</v>
      </c>
      <c r="AB2490" s="31">
        <f t="shared" si="1603"/>
        <v>264.11191575482616</v>
      </c>
      <c r="AC2490" s="31">
        <f t="shared" si="1604"/>
        <v>367.48079677629943</v>
      </c>
      <c r="AD2490" s="31">
        <f t="shared" si="1601"/>
        <v>40.613929538060276</v>
      </c>
      <c r="AE2490" s="31">
        <f t="shared" si="1590"/>
        <v>7.3803406484509351</v>
      </c>
      <c r="AF2490" s="31">
        <f t="shared" si="1591"/>
        <v>14207.360513455222</v>
      </c>
      <c r="AG2490" s="31">
        <f t="shared" si="1592"/>
        <v>0.12088922097286647</v>
      </c>
      <c r="AH2490" s="31">
        <f t="shared" si="1593"/>
        <v>0.83127733508277624</v>
      </c>
      <c r="AI2490" s="31">
        <f t="shared" si="1593"/>
        <v>1.8589794740880711E-2</v>
      </c>
      <c r="AJ2490" s="31">
        <f t="shared" si="1593"/>
        <v>2.5865522060080977E-2</v>
      </c>
      <c r="AK2490" s="31">
        <f t="shared" si="1574"/>
        <v>2.8586541109867983E-3</v>
      </c>
      <c r="AL2490" s="31">
        <f t="shared" si="1574"/>
        <v>5.1947303240889187E-4</v>
      </c>
      <c r="AM2490" s="31">
        <f t="shared" si="1594"/>
        <v>1.0000000000000002</v>
      </c>
      <c r="AN2490" s="31">
        <f>(Z2490*'Propiedades físicas'!$F$4)/1000</f>
        <v>1510.3498748243717</v>
      </c>
      <c r="AO2490" s="31">
        <f>(AA2490*'Propiedades físicas'!$F$6)/1000</f>
        <v>378.40062742937766</v>
      </c>
      <c r="AP2490" s="31">
        <f>(AB2490*'Propiedades físicas'!$F$9)/1000</f>
        <v>162.94384642493998</v>
      </c>
      <c r="AQ2490" s="31">
        <f>(AC2490*'Propiedades físicas'!$F$5)/1000</f>
        <v>108.21207022671689</v>
      </c>
      <c r="AR2490" s="31">
        <f>(AD2490*'Propiedades físicas'!$F$8)/1000</f>
        <v>14.398450299833124</v>
      </c>
      <c r="AS2490" s="31">
        <f>(AE2490*'Propiedades físicas'!$F$7)/1000</f>
        <v>0.67965557031584656</v>
      </c>
      <c r="AT2490" s="31">
        <f t="shared" si="1595"/>
        <v>2174.9845247755557</v>
      </c>
      <c r="AU2490" s="31">
        <f t="shared" si="1596"/>
        <v>0.69441867637206756</v>
      </c>
      <c r="AV2490" s="31">
        <f t="shared" si="1600"/>
        <v>0.17397853783278119</v>
      </c>
      <c r="AW2490" s="31">
        <f t="shared" si="1600"/>
        <v>7.4917244039589076E-2</v>
      </c>
      <c r="AX2490" s="31">
        <f t="shared" si="1600"/>
        <v>4.9753029961389576E-2</v>
      </c>
      <c r="AY2490" s="31">
        <f t="shared" si="1597"/>
        <v>6.6200242511237871E-3</v>
      </c>
      <c r="AZ2490" s="31">
        <f t="shared" si="1597"/>
        <v>3.124875430486029E-4</v>
      </c>
      <c r="BA2490" s="31">
        <f t="shared" si="1598"/>
        <v>0.99999999999999967</v>
      </c>
      <c r="BB2490" s="34">
        <f>AU2490*'Propiedades físicas'!$C$4+'Diseño reactor'!AV2490*'Propiedades físicas'!$C$5+'Diseño reactor'!AW2490*'Propiedades físicas'!$C$8+'Diseño reactor'!AX2490*'Propiedades físicas'!$C$9+'Diseño reactor'!AY2490*'Propiedades físicas'!$C$7+'Diseño reactor'!AZ2490*'Propiedades físicas'!$C$6</f>
        <v>875.32791332805175</v>
      </c>
      <c r="BC2490" s="45">
        <f>AU2490*'Propiedades físicas'!$L$4+'Diseño reactor'!AV2490*'Propiedades físicas'!$L$5+'Diseño reactor'!AW2490*'Propiedades físicas'!$L$8+AX2490*'Propiedades físicas'!$L$9+'Diseño reactor'!AY2490*'Propiedades físicas'!$L$7+'Diseño reactor'!AZ2490*'Propiedades físicas'!$L$6</f>
        <v>2.122052941588406</v>
      </c>
      <c r="BD2490" s="29">
        <f t="shared" si="1575"/>
        <v>1.3523184913916122</v>
      </c>
      <c r="BE2490" s="58">
        <f t="shared" si="1576"/>
        <v>41.13924437919659</v>
      </c>
      <c r="BF2490" s="30">
        <f>AU2490*'Propiedades físicas'!$I$4+'Diseño reactor'!AV2490*'Propiedades físicas'!$I$5+'Diseño reactor'!AW2490*'Propiedades físicas'!$I$8+'Diseño reactor'!AX2490*'Propiedades físicas'!$I$9+'Diseño reactor'!AY2490*'Propiedades físicas'!$I$7+'Diseño reactor'!AZ2490*'Propiedades físicas'!$I$6</f>
        <v>1.9994264633199574E-2</v>
      </c>
      <c r="BG2490" s="24">
        <f>AU2490*'Propiedades físicas'!$O$4+'Diseño reactor'!AV2490*'Propiedades físicas'!$O$5+'Diseño reactor'!AW2490*'Propiedades físicas'!$O$8+'Diseño reactor'!AX2490*'Propiedades físicas'!$O$9+'Diseño reactor'!AY2490*'Propiedades físicas'!$O$7+'Diseño reactor'!AZ2490*'Propiedades físicas'!$O$6</f>
        <v>0.15467156571508028</v>
      </c>
      <c r="BH2490" s="54">
        <f t="shared" si="1577"/>
        <v>41103.569800380821</v>
      </c>
      <c r="BI2490" s="34">
        <f t="shared" si="1599"/>
        <v>274.31601848484701</v>
      </c>
      <c r="BJ2490" s="27">
        <f t="shared" si="1578"/>
        <v>4798.0169005593007</v>
      </c>
      <c r="BK2490" s="34">
        <f t="shared" si="1579"/>
        <v>570.85906641301824</v>
      </c>
      <c r="BL2490" s="27">
        <f t="shared" si="1580"/>
        <v>105.74891077662994</v>
      </c>
      <c r="BM2490" s="34">
        <f t="shared" si="1581"/>
        <v>1.1054421768707483</v>
      </c>
      <c r="BN2490" s="45">
        <f t="shared" si="1582"/>
        <v>2730.3918031840858</v>
      </c>
      <c r="BO2490" s="45">
        <f t="shared" si="1583"/>
        <v>110.72270245211888</v>
      </c>
      <c r="BP2490" s="66">
        <f t="shared" si="1584"/>
        <v>6.6873071383397598</v>
      </c>
    </row>
    <row r="2491" spans="8:68">
      <c r="H2491" s="68">
        <v>2486</v>
      </c>
      <c r="I2491" s="31">
        <f>('Propiedades físicas'!$C$10*'Diseño reactor'!H2491)/1000</f>
        <v>2175.8597700571549</v>
      </c>
      <c r="J2491" s="31">
        <f t="shared" si="1561"/>
        <v>0.20957232918922064</v>
      </c>
      <c r="K2491" s="31">
        <f>(I2491*1000)/'Propiedades físicas'!$F$10</f>
        <v>14213.077761146755</v>
      </c>
      <c r="L2491" s="31">
        <f t="shared" si="1562"/>
        <v>2030.439680163822</v>
      </c>
      <c r="M2491" s="31">
        <f t="shared" si="1563"/>
        <v>12182.638080982932</v>
      </c>
      <c r="N2491" s="31">
        <f t="shared" si="1564"/>
        <v>0.81674967021875378</v>
      </c>
      <c r="O2491" s="32">
        <f t="shared" si="1565"/>
        <v>4.9004980213125231</v>
      </c>
      <c r="P2491" s="33">
        <f t="shared" si="1566"/>
        <v>0.69119637458067107</v>
      </c>
      <c r="Q2491" s="31">
        <f t="shared" si="1567"/>
        <v>4.7526773592197333</v>
      </c>
      <c r="R2491" s="31">
        <f t="shared" si="1568"/>
        <v>0.10625285313975669</v>
      </c>
      <c r="S2491" s="31">
        <f t="shared" si="1569"/>
        <v>0.14782066209278952</v>
      </c>
      <c r="T2491" s="31">
        <f t="shared" si="1570"/>
        <v>1.6333518541945213E-2</v>
      </c>
      <c r="U2491" s="31">
        <f t="shared" si="1571"/>
        <v>2.9669239563808038E-3</v>
      </c>
      <c r="V2491" s="47">
        <f t="shared" si="1585"/>
        <v>6.8448573016726647E-4</v>
      </c>
      <c r="W2491" s="31">
        <f t="shared" si="1572"/>
        <v>0.15372310539709821</v>
      </c>
      <c r="X2491" s="34">
        <f>(S2491*H2491*'Propiedades físicas'!$F$5*60*24*365)/(1000000)</f>
        <v>56876.47602483676</v>
      </c>
      <c r="Y2491" s="34">
        <f>(U2491*H2491*'Propiedades físicas'!$F$7*60*24*365)/(1000000)</f>
        <v>357.0058799847144</v>
      </c>
      <c r="Z2491" s="31">
        <f t="shared" si="1586"/>
        <v>1718.3141872075482</v>
      </c>
      <c r="AA2491" s="31">
        <f t="shared" si="1602"/>
        <v>11815.155915020257</v>
      </c>
      <c r="AB2491" s="31">
        <f t="shared" si="1603"/>
        <v>264.1445929054351</v>
      </c>
      <c r="AC2491" s="31">
        <f t="shared" si="1604"/>
        <v>367.48216596267474</v>
      </c>
      <c r="AD2491" s="31">
        <f t="shared" si="1601"/>
        <v>40.605127095275797</v>
      </c>
      <c r="AE2491" s="31">
        <f t="shared" si="1590"/>
        <v>7.3757729555626783</v>
      </c>
      <c r="AF2491" s="31">
        <f t="shared" si="1591"/>
        <v>14213.077761146753</v>
      </c>
      <c r="AG2491" s="31">
        <f t="shared" si="1592"/>
        <v>0.12089669922898597</v>
      </c>
      <c r="AH2491" s="31">
        <f t="shared" si="1593"/>
        <v>0.83128764322379789</v>
      </c>
      <c r="AI2491" s="31">
        <f t="shared" si="1593"/>
        <v>1.8584616037738692E-2</v>
      </c>
      <c r="AJ2491" s="31">
        <f t="shared" si="1593"/>
        <v>2.5855213919059372E-2</v>
      </c>
      <c r="AK2491" s="31">
        <f t="shared" si="1574"/>
        <v>2.8568848899339066E-3</v>
      </c>
      <c r="AL2491" s="31">
        <f t="shared" si="1574"/>
        <v>5.189427004842883E-4</v>
      </c>
      <c r="AM2491" s="31">
        <f t="shared" si="1594"/>
        <v>1</v>
      </c>
      <c r="AN2491" s="31">
        <f>(Z2491*'Propiedades físicas'!$F$4)/1000</f>
        <v>1511.0511299465738</v>
      </c>
      <c r="AO2491" s="31">
        <f>(AA2491*'Propiedades físicas'!$F$6)/1000</f>
        <v>378.55759551724901</v>
      </c>
      <c r="AP2491" s="31">
        <f>(AB2491*'Propiedades físicas'!$F$9)/1000</f>
        <v>162.96400659300818</v>
      </c>
      <c r="AQ2491" s="31">
        <f>(AC2491*'Propiedades físicas'!$F$5)/1000</f>
        <v>108.21247341102884</v>
      </c>
      <c r="AR2491" s="31">
        <f>(AD2491*'Propiedades físicas'!$F$8)/1000</f>
        <v>14.39532965781717</v>
      </c>
      <c r="AS2491" s="31">
        <f>(AE2491*'Propiedades físicas'!$F$7)/1000</f>
        <v>0.67923493147776703</v>
      </c>
      <c r="AT2491" s="31">
        <f t="shared" si="1595"/>
        <v>2175.8597700571545</v>
      </c>
      <c r="AU2491" s="31">
        <f t="shared" si="1596"/>
        <v>0.69446163339234046</v>
      </c>
      <c r="AV2491" s="31">
        <f t="shared" si="1600"/>
        <v>0.17398069522987009</v>
      </c>
      <c r="AW2491" s="31">
        <f t="shared" si="1600"/>
        <v>7.4896373762509294E-2</v>
      </c>
      <c r="AX2491" s="31">
        <f t="shared" si="1600"/>
        <v>4.9733201973850713E-2</v>
      </c>
      <c r="AY2491" s="31">
        <f t="shared" si="1597"/>
        <v>6.6159271180601126E-3</v>
      </c>
      <c r="AZ2491" s="31">
        <f t="shared" si="1597"/>
        <v>3.121685233694657E-4</v>
      </c>
      <c r="BA2491" s="31">
        <f t="shared" si="1598"/>
        <v>1</v>
      </c>
      <c r="BB2491" s="34">
        <f>AU2491*'Propiedades físicas'!$C$4+'Diseño reactor'!AV2491*'Propiedades físicas'!$C$5+'Diseño reactor'!AW2491*'Propiedades físicas'!$C$8+'Diseño reactor'!AX2491*'Propiedades físicas'!$C$9+'Diseño reactor'!AY2491*'Propiedades físicas'!$C$7+'Diseño reactor'!AZ2491*'Propiedades físicas'!$C$6</f>
        <v>875.32780612249871</v>
      </c>
      <c r="BC2491" s="45">
        <f>AU2491*'Propiedades físicas'!$L$4+'Diseño reactor'!AV2491*'Propiedades físicas'!$L$5+'Diseño reactor'!AW2491*'Propiedades físicas'!$L$8+AX2491*'Propiedades físicas'!$L$9+'Diseño reactor'!AY2491*'Propiedades físicas'!$L$7+'Diseño reactor'!AZ2491*'Propiedades físicas'!$L$6</f>
        <v>2.1220834170475449</v>
      </c>
      <c r="BD2491" s="29">
        <f t="shared" si="1575"/>
        <v>1.3518388904529395</v>
      </c>
      <c r="BE2491" s="58">
        <f t="shared" si="1576"/>
        <v>41.138728564242768</v>
      </c>
      <c r="BF2491" s="30">
        <f>AU2491*'Propiedades físicas'!$I$4+'Diseño reactor'!AV2491*'Propiedades físicas'!$I$5+'Diseño reactor'!AW2491*'Propiedades físicas'!$I$8+'Diseño reactor'!AX2491*'Propiedades físicas'!$I$9+'Diseño reactor'!AY2491*'Propiedades físicas'!$I$7+'Diseño reactor'!AZ2491*'Propiedades físicas'!$I$6</f>
        <v>1.9994309349160907E-2</v>
      </c>
      <c r="BG2491" s="24">
        <f>AU2491*'Propiedades físicas'!$O$4+'Diseño reactor'!AV2491*'Propiedades físicas'!$O$5+'Diseño reactor'!AW2491*'Propiedades físicas'!$O$8+'Diseño reactor'!AX2491*'Propiedades físicas'!$O$9+'Diseño reactor'!AY2491*'Propiedades físicas'!$O$7+'Diseño reactor'!AZ2491*'Propiedades físicas'!$O$6</f>
        <v>0.15467305472677148</v>
      </c>
      <c r="BH2491" s="54">
        <f t="shared" si="1577"/>
        <v>41103.47284080564</v>
      </c>
      <c r="BI2491" s="34">
        <f t="shared" si="1599"/>
        <v>274.31793068368972</v>
      </c>
      <c r="BJ2491" s="27">
        <f t="shared" si="1578"/>
        <v>4798.0205037762316</v>
      </c>
      <c r="BK2491" s="34">
        <f t="shared" si="1579"/>
        <v>570.86499073904054</v>
      </c>
      <c r="BL2491" s="27">
        <f t="shared" si="1580"/>
        <v>105.74911407283786</v>
      </c>
      <c r="BM2491" s="34">
        <f t="shared" si="1581"/>
        <v>1.1054421768707483</v>
      </c>
      <c r="BN2491" s="45">
        <f t="shared" si="1582"/>
        <v>2731.5934173724154</v>
      </c>
      <c r="BO2491" s="45">
        <f t="shared" si="1583"/>
        <v>110.72913730473809</v>
      </c>
      <c r="BP2491" s="66">
        <f t="shared" si="1584"/>
        <v>6.6873063193135991</v>
      </c>
    </row>
    <row r="2492" spans="8:68">
      <c r="H2492" s="68">
        <v>2487</v>
      </c>
      <c r="I2492" s="31">
        <f>('Propiedades físicas'!$C$10*'Diseño reactor'!H2492)/1000</f>
        <v>2176.7350153387547</v>
      </c>
      <c r="J2492" s="31">
        <f t="shared" si="1561"/>
        <v>0.20948806206851731</v>
      </c>
      <c r="K2492" s="31">
        <f>(I2492*1000)/'Propiedades físicas'!$F$10</f>
        <v>14218.795008838286</v>
      </c>
      <c r="L2492" s="31">
        <f t="shared" si="1562"/>
        <v>2031.2564298340408</v>
      </c>
      <c r="M2492" s="31">
        <f t="shared" si="1563"/>
        <v>12187.538579004244</v>
      </c>
      <c r="N2492" s="31">
        <f t="shared" si="1564"/>
        <v>0.81674967021875378</v>
      </c>
      <c r="O2492" s="32">
        <f t="shared" si="1565"/>
        <v>4.9004980213125222</v>
      </c>
      <c r="P2492" s="33">
        <f t="shared" si="1566"/>
        <v>0.69123910052401827</v>
      </c>
      <c r="Q2492" s="31">
        <f t="shared" si="1567"/>
        <v>4.7527362467705281</v>
      </c>
      <c r="R2492" s="31">
        <f t="shared" si="1568"/>
        <v>0.10622326089070762</v>
      </c>
      <c r="S2492" s="31">
        <f t="shared" si="1569"/>
        <v>0.14776177454199468</v>
      </c>
      <c r="T2492" s="31">
        <f t="shared" si="1570"/>
        <v>1.6323412760796609E-2</v>
      </c>
      <c r="U2492" s="31">
        <f t="shared" si="1571"/>
        <v>2.9638960432312954E-3</v>
      </c>
      <c r="V2492" s="47">
        <f t="shared" si="1585"/>
        <v>6.8452804129562979E-4</v>
      </c>
      <c r="W2492" s="31">
        <f t="shared" si="1572"/>
        <v>0.15367079323230023</v>
      </c>
      <c r="X2492" s="34">
        <f>(S2492*H2492*'Propiedades físicas'!$F$5*60*24*365)/(1000000)</f>
        <v>56876.687650151296</v>
      </c>
      <c r="Y2492" s="34">
        <f>(U2492*H2492*'Propiedades físicas'!$F$7*60*24*365)/(1000000)</f>
        <v>356.78499534907223</v>
      </c>
      <c r="Z2492" s="31">
        <f t="shared" si="1586"/>
        <v>1719.1116430032334</v>
      </c>
      <c r="AA2492" s="31">
        <f t="shared" si="1602"/>
        <v>11820.055045718304</v>
      </c>
      <c r="AB2492" s="31">
        <f t="shared" si="1603"/>
        <v>264.17724983518985</v>
      </c>
      <c r="AC2492" s="31">
        <f t="shared" si="1604"/>
        <v>367.48353328594078</v>
      </c>
      <c r="AD2492" s="31">
        <f t="shared" si="1601"/>
        <v>40.596327536101164</v>
      </c>
      <c r="AE2492" s="31">
        <f t="shared" si="1590"/>
        <v>7.3712094595162316</v>
      </c>
      <c r="AF2492" s="31">
        <f t="shared" si="1591"/>
        <v>14218.795008838282</v>
      </c>
      <c r="AG2492" s="31">
        <f t="shared" si="1592"/>
        <v>0.1209041723953857</v>
      </c>
      <c r="AH2492" s="31">
        <f t="shared" si="1593"/>
        <v>0.83129794320623218</v>
      </c>
      <c r="AI2492" s="31">
        <f t="shared" si="1593"/>
        <v>1.8579440077093699E-2</v>
      </c>
      <c r="AJ2492" s="31">
        <f t="shared" si="1593"/>
        <v>2.584491393662516E-2</v>
      </c>
      <c r="AK2492" s="31">
        <f t="shared" si="1574"/>
        <v>2.8551172944589771E-3</v>
      </c>
      <c r="AL2492" s="31">
        <f t="shared" si="1574"/>
        <v>5.1841309020450403E-4</v>
      </c>
      <c r="AM2492" s="31">
        <f t="shared" si="1594"/>
        <v>1</v>
      </c>
      <c r="AN2492" s="31">
        <f>(Z2492*'Propiedades físicas'!$F$4)/1000</f>
        <v>1511.7523966241836</v>
      </c>
      <c r="AO2492" s="31">
        <f>(AA2492*'Propiedades físicas'!$F$6)/1000</f>
        <v>378.71456366481448</v>
      </c>
      <c r="AP2492" s="31">
        <f>(AB2492*'Propiedades físicas'!$F$9)/1000</f>
        <v>162.98415428582038</v>
      </c>
      <c r="AQ2492" s="31">
        <f>(AC2492*'Propiedades físicas'!$F$5)/1000</f>
        <v>108.212876046711</v>
      </c>
      <c r="AR2492" s="31">
        <f>(AD2492*'Propiedades físicas'!$F$8)/1000</f>
        <v>14.392210038098579</v>
      </c>
      <c r="AS2492" s="31">
        <f>(AE2492*'Propiedades físicas'!$F$7)/1000</f>
        <v>0.67881467912684978</v>
      </c>
      <c r="AT2492" s="31">
        <f t="shared" si="1595"/>
        <v>2176.7350153387547</v>
      </c>
      <c r="AU2492" s="31">
        <f t="shared" si="1596"/>
        <v>0.69450456117595782</v>
      </c>
      <c r="AV2492" s="31">
        <f t="shared" si="1600"/>
        <v>0.17398285091944321</v>
      </c>
      <c r="AW2492" s="31">
        <f t="shared" si="1600"/>
        <v>7.487551453774724E-2</v>
      </c>
      <c r="AX2492" s="31">
        <f t="shared" si="1600"/>
        <v>4.9713389679574921E-2</v>
      </c>
      <c r="AY2492" s="31">
        <f t="shared" si="1597"/>
        <v>6.6118337494831857E-3</v>
      </c>
      <c r="AZ2492" s="31">
        <f t="shared" si="1597"/>
        <v>3.1184993779374159E-4</v>
      </c>
      <c r="BA2492" s="31">
        <f t="shared" si="1598"/>
        <v>1</v>
      </c>
      <c r="BB2492" s="34">
        <f>AU2492*'Propiedades físicas'!$C$4+'Diseño reactor'!AV2492*'Propiedades físicas'!$C$5+'Diseño reactor'!AW2492*'Propiedades físicas'!$C$8+'Diseño reactor'!AX2492*'Propiedades físicas'!$C$9+'Diseño reactor'!AY2492*'Propiedades físicas'!$C$7+'Diseño reactor'!AZ2492*'Propiedades físicas'!$C$6</f>
        <v>875.32769905756368</v>
      </c>
      <c r="BC2492" s="45">
        <f>AU2492*'Propiedades físicas'!$L$4+'Diseño reactor'!AV2492*'Propiedades físicas'!$L$5+'Diseño reactor'!AW2492*'Propiedades físicas'!$L$8+AX2492*'Propiedades físicas'!$L$9+'Diseño reactor'!AY2492*'Propiedades físicas'!$L$7+'Diseño reactor'!AZ2492*'Propiedades físicas'!$L$6</f>
        <v>2.1221138709466061</v>
      </c>
      <c r="BD2492" s="29">
        <f t="shared" si="1575"/>
        <v>1.3513596299969131</v>
      </c>
      <c r="BE2492" s="58">
        <f t="shared" si="1576"/>
        <v>41.138213119812477</v>
      </c>
      <c r="BF2492" s="30">
        <f>AU2492*'Propiedades físicas'!$I$4+'Diseño reactor'!AV2492*'Propiedades físicas'!$I$5+'Diseño reactor'!AW2492*'Propiedades físicas'!$I$8+'Diseño reactor'!AX2492*'Propiedades físicas'!$I$9+'Diseño reactor'!AY2492*'Propiedades físicas'!$I$7+'Diseño reactor'!AZ2492*'Propiedades físicas'!$I$6</f>
        <v>1.9994353998951841E-2</v>
      </c>
      <c r="BG2492" s="24">
        <f>AU2492*'Propiedades físicas'!$O$4+'Diseño reactor'!AV2492*'Propiedades físicas'!$O$5+'Diseño reactor'!AW2492*'Propiedades físicas'!$O$8+'Diseño reactor'!AX2492*'Propiedades físicas'!$O$9+'Diseño reactor'!AY2492*'Propiedades físicas'!$O$7+'Diseño reactor'!AZ2492*'Propiedades físicas'!$O$6</f>
        <v>0.15467454272326953</v>
      </c>
      <c r="BH2492" s="54">
        <f t="shared" si="1577"/>
        <v>41103.376024296987</v>
      </c>
      <c r="BI2492" s="34">
        <f t="shared" si="1599"/>
        <v>274.31984096895053</v>
      </c>
      <c r="BJ2492" s="27">
        <f t="shared" si="1578"/>
        <v>4798.0241068772766</v>
      </c>
      <c r="BK2492" s="34">
        <f t="shared" si="1579"/>
        <v>570.87091131266652</v>
      </c>
      <c r="BL2492" s="27">
        <f t="shared" si="1580"/>
        <v>105.74931723684581</v>
      </c>
      <c r="BM2492" s="34">
        <f t="shared" si="1581"/>
        <v>1.1054421768707483</v>
      </c>
      <c r="BN2492" s="45">
        <f t="shared" si="1582"/>
        <v>2732.7950454616421</v>
      </c>
      <c r="BO2492" s="45">
        <f t="shared" si="1583"/>
        <v>110.73556777829747</v>
      </c>
      <c r="BP2492" s="66">
        <f t="shared" si="1584"/>
        <v>6.6873055013617284</v>
      </c>
    </row>
    <row r="2493" spans="8:68">
      <c r="H2493" s="68">
        <v>2488</v>
      </c>
      <c r="I2493" s="31">
        <f>('Propiedades físicas'!$C$10*'Diseño reactor'!H2493)/1000</f>
        <v>2177.6102606203549</v>
      </c>
      <c r="J2493" s="31">
        <f t="shared" si="1561"/>
        <v>0.20940386268665692</v>
      </c>
      <c r="K2493" s="31">
        <f>(I2493*1000)/'Propiedades físicas'!$F$10</f>
        <v>14224.512256529819</v>
      </c>
      <c r="L2493" s="31">
        <f t="shared" si="1562"/>
        <v>2032.0731795042598</v>
      </c>
      <c r="M2493" s="31">
        <f t="shared" si="1563"/>
        <v>12192.439077025558</v>
      </c>
      <c r="N2493" s="31">
        <f t="shared" si="1564"/>
        <v>0.81674967021875389</v>
      </c>
      <c r="O2493" s="32">
        <f t="shared" si="1565"/>
        <v>4.9004980213125231</v>
      </c>
      <c r="P2493" s="33">
        <f t="shared" si="1566"/>
        <v>0.6912817973978741</v>
      </c>
      <c r="Q2493" s="31">
        <f t="shared" si="1567"/>
        <v>4.752795087731629</v>
      </c>
      <c r="R2493" s="31">
        <f t="shared" si="1568"/>
        <v>0.10619368430975351</v>
      </c>
      <c r="S2493" s="31">
        <f t="shared" si="1569"/>
        <v>0.14770293358089462</v>
      </c>
      <c r="T2493" s="31">
        <f t="shared" si="1570"/>
        <v>1.6313316262237615E-2</v>
      </c>
      <c r="U2493" s="31">
        <f t="shared" si="1571"/>
        <v>2.9608722488886304E-3</v>
      </c>
      <c r="V2493" s="47">
        <f t="shared" si="1585"/>
        <v>6.8457032363672973E-4</v>
      </c>
      <c r="W2493" s="31">
        <f t="shared" si="1572"/>
        <v>0.15361851665918042</v>
      </c>
      <c r="X2493" s="34">
        <f>(S2493*H2493*'Propiedades físicas'!$F$5*60*24*365)/(1000000)</f>
        <v>56876.898987596382</v>
      </c>
      <c r="Y2493" s="34">
        <f>(U2493*H2493*'Propiedades físicas'!$F$7*60*24*365)/(1000000)</f>
        <v>356.56431360535851</v>
      </c>
      <c r="Z2493" s="31">
        <f t="shared" si="1586"/>
        <v>1719.9091119259108</v>
      </c>
      <c r="AA2493" s="31">
        <f t="shared" si="1602"/>
        <v>11824.954178276294</v>
      </c>
      <c r="AB2493" s="31">
        <f t="shared" si="1603"/>
        <v>264.20988656266672</v>
      </c>
      <c r="AC2493" s="31">
        <f t="shared" si="1604"/>
        <v>367.48489874926582</v>
      </c>
      <c r="AD2493" s="31">
        <f t="shared" si="1601"/>
        <v>40.587530860447188</v>
      </c>
      <c r="AE2493" s="31">
        <f t="shared" si="1590"/>
        <v>7.3666501552349128</v>
      </c>
      <c r="AF2493" s="31">
        <f t="shared" si="1591"/>
        <v>14224.512256529817</v>
      </c>
      <c r="AG2493" s="31">
        <f t="shared" si="1592"/>
        <v>0.12091164047725994</v>
      </c>
      <c r="AH2493" s="31">
        <f t="shared" si="1593"/>
        <v>0.83130823503969375</v>
      </c>
      <c r="AI2493" s="31">
        <f t="shared" si="1593"/>
        <v>1.8574266856944788E-2</v>
      </c>
      <c r="AJ2493" s="31">
        <f t="shared" si="1593"/>
        <v>2.5834622103163535E-2</v>
      </c>
      <c r="AK2493" s="31">
        <f t="shared" si="1574"/>
        <v>2.853351322595636E-3</v>
      </c>
      <c r="AL2493" s="31">
        <f t="shared" si="1574"/>
        <v>5.1788420034249143E-4</v>
      </c>
      <c r="AM2493" s="31">
        <f t="shared" si="1594"/>
        <v>1.0000000000000002</v>
      </c>
      <c r="AN2493" s="31">
        <f>(Z2493*'Propiedades físicas'!$F$4)/1000</f>
        <v>1512.4536748454075</v>
      </c>
      <c r="AO2493" s="31">
        <f>(AA2493*'Propiedades físicas'!$F$6)/1000</f>
        <v>378.87153187197242</v>
      </c>
      <c r="AP2493" s="31">
        <f>(AB2493*'Propiedades físicas'!$F$9)/1000</f>
        <v>163.00428951483721</v>
      </c>
      <c r="AQ2493" s="31">
        <f>(AC2493*'Propiedades físicas'!$F$5)/1000</f>
        <v>108.21327813469631</v>
      </c>
      <c r="AR2493" s="31">
        <f>(AD2493*'Propiedades físicas'!$F$8)/1000</f>
        <v>14.389091440645732</v>
      </c>
      <c r="AS2493" s="31">
        <f>(AE2493*'Propiedades físicas'!$F$7)/1000</f>
        <v>0.67839481279558311</v>
      </c>
      <c r="AT2493" s="31">
        <f t="shared" si="1595"/>
        <v>2177.6102606203544</v>
      </c>
      <c r="AU2493" s="31">
        <f t="shared" si="1596"/>
        <v>0.69454745975275756</v>
      </c>
      <c r="AV2493" s="31">
        <f t="shared" si="1600"/>
        <v>0.17398500490351293</v>
      </c>
      <c r="AW2493" s="31">
        <f t="shared" si="1600"/>
        <v>7.4854666357239141E-2</v>
      </c>
      <c r="AX2493" s="31">
        <f t="shared" si="1600"/>
        <v>4.9693593060067903E-2</v>
      </c>
      <c r="AY2493" s="31">
        <f t="shared" si="1597"/>
        <v>6.6077441408393198E-3</v>
      </c>
      <c r="AZ2493" s="31">
        <f t="shared" si="1597"/>
        <v>3.1153178558330407E-4</v>
      </c>
      <c r="BA2493" s="31">
        <f t="shared" si="1598"/>
        <v>1.0000000000000002</v>
      </c>
      <c r="BB2493" s="34">
        <f>AU2493*'Propiedades físicas'!$C$4+'Diseño reactor'!AV2493*'Propiedades físicas'!$C$5+'Diseño reactor'!AW2493*'Propiedades físicas'!$C$8+'Diseño reactor'!AX2493*'Propiedades físicas'!$C$9+'Diseño reactor'!AY2493*'Propiedades físicas'!$C$7+'Diseño reactor'!AZ2493*'Propiedades físicas'!$C$6</f>
        <v>875.32759213302029</v>
      </c>
      <c r="BC2493" s="45">
        <f>AU2493*'Propiedades físicas'!$L$4+'Diseño reactor'!AV2493*'Propiedades físicas'!$L$5+'Diseño reactor'!AW2493*'Propiedades físicas'!$L$8+AX2493*'Propiedades físicas'!$L$9+'Diseño reactor'!AY2493*'Propiedades físicas'!$L$7+'Diseño reactor'!AZ2493*'Propiedades físicas'!$L$6</f>
        <v>2.1221443033083345</v>
      </c>
      <c r="BD2493" s="29">
        <f t="shared" si="1575"/>
        <v>1.3508807096607296</v>
      </c>
      <c r="BE2493" s="58">
        <f t="shared" si="1576"/>
        <v>41.137698045505672</v>
      </c>
      <c r="BF2493" s="30">
        <f>AU2493*'Propiedades físicas'!$I$4+'Diseño reactor'!AV2493*'Propiedades físicas'!$I$5+'Diseño reactor'!AW2493*'Propiedades físicas'!$I$8+'Diseño reactor'!AX2493*'Propiedades físicas'!$I$9+'Diseño reactor'!AY2493*'Propiedades físicas'!$I$7+'Diseño reactor'!AZ2493*'Propiedades físicas'!$I$6</f>
        <v>1.9994398582680602E-2</v>
      </c>
      <c r="BG2493" s="24">
        <f>AU2493*'Propiedades físicas'!$O$4+'Diseño reactor'!AV2493*'Propiedades físicas'!$O$5+'Diseño reactor'!AW2493*'Propiedades físicas'!$O$8+'Diseño reactor'!AX2493*'Propiedades físicas'!$O$9+'Diseño reactor'!AY2493*'Propiedades físicas'!$O$7+'Diseño reactor'!AZ2493*'Propiedades físicas'!$O$6</f>
        <v>0.15467602970559619</v>
      </c>
      <c r="BH2493" s="54">
        <f t="shared" si="1577"/>
        <v>41103.279350619829</v>
      </c>
      <c r="BI2493" s="34">
        <f t="shared" si="1599"/>
        <v>274.32174934327736</v>
      </c>
      <c r="BJ2493" s="27">
        <f t="shared" si="1578"/>
        <v>4798.0277098598954</v>
      </c>
      <c r="BK2493" s="34">
        <f t="shared" si="1579"/>
        <v>570.87682813735603</v>
      </c>
      <c r="BL2493" s="27">
        <f t="shared" si="1580"/>
        <v>105.74952026877915</v>
      </c>
      <c r="BM2493" s="34">
        <f t="shared" si="1581"/>
        <v>1.1054421768707483</v>
      </c>
      <c r="BN2493" s="45">
        <f t="shared" si="1582"/>
        <v>2733.9966874371944</v>
      </c>
      <c r="BO2493" s="45">
        <f t="shared" si="1583"/>
        <v>110.74199387726533</v>
      </c>
      <c r="BP2493" s="66">
        <f t="shared" si="1584"/>
        <v>6.6873046844824184</v>
      </c>
    </row>
    <row r="2494" spans="8:68">
      <c r="H2494" s="68">
        <v>2489</v>
      </c>
      <c r="I2494" s="31">
        <f>('Propiedades físicas'!$C$10*'Diseño reactor'!H2494)/1000</f>
        <v>2178.4855059019542</v>
      </c>
      <c r="J2494" s="31">
        <f t="shared" si="1561"/>
        <v>0.2093197309619938</v>
      </c>
      <c r="K2494" s="31">
        <f>(I2494*1000)/'Propiedades físicas'!$F$10</f>
        <v>14230.229504221348</v>
      </c>
      <c r="L2494" s="31">
        <f t="shared" si="1562"/>
        <v>2032.8899291744783</v>
      </c>
      <c r="M2494" s="31">
        <f t="shared" si="1563"/>
        <v>12197.33957504687</v>
      </c>
      <c r="N2494" s="31">
        <f t="shared" si="1564"/>
        <v>0.81674967021875389</v>
      </c>
      <c r="O2494" s="32">
        <f t="shared" si="1565"/>
        <v>4.9004980213125231</v>
      </c>
      <c r="P2494" s="33">
        <f t="shared" si="1566"/>
        <v>0.6913244652318955</v>
      </c>
      <c r="Q2494" s="31">
        <f t="shared" si="1567"/>
        <v>4.7528538821579183</v>
      </c>
      <c r="R2494" s="31">
        <f t="shared" si="1568"/>
        <v>0.10616412338546392</v>
      </c>
      <c r="S2494" s="31">
        <f t="shared" si="1569"/>
        <v>0.14764413915460467</v>
      </c>
      <c r="T2494" s="31">
        <f t="shared" si="1570"/>
        <v>1.6303229035042704E-2</v>
      </c>
      <c r="U2494" s="31">
        <f t="shared" si="1571"/>
        <v>2.9578525663517779E-3</v>
      </c>
      <c r="V2494" s="47">
        <f t="shared" si="1585"/>
        <v>6.8461257721993539E-4</v>
      </c>
      <c r="W2494" s="31">
        <f t="shared" si="1572"/>
        <v>0.15356627564142777</v>
      </c>
      <c r="X2494" s="34">
        <f>(S2494*H2494*'Propiedades físicas'!$F$5*60*24*365)/(1000000)</f>
        <v>56877.110037661281</v>
      </c>
      <c r="Y2494" s="34">
        <f>(U2494*H2494*'Propiedades físicas'!$F$7*60*24*365)/(1000000)</f>
        <v>356.34383450821377</v>
      </c>
      <c r="Z2494" s="31">
        <f t="shared" si="1586"/>
        <v>1720.706593962188</v>
      </c>
      <c r="AA2494" s="31">
        <f t="shared" si="1602"/>
        <v>11829.853312691059</v>
      </c>
      <c r="AB2494" s="31">
        <f t="shared" si="1603"/>
        <v>264.24250310641969</v>
      </c>
      <c r="AC2494" s="31">
        <f t="shared" si="1604"/>
        <v>367.48626235581105</v>
      </c>
      <c r="AD2494" s="31">
        <f t="shared" si="1601"/>
        <v>40.578737068221287</v>
      </c>
      <c r="AE2494" s="31">
        <f t="shared" si="1590"/>
        <v>7.3620950376495751</v>
      </c>
      <c r="AF2494" s="31">
        <f t="shared" si="1591"/>
        <v>14230.229504221348</v>
      </c>
      <c r="AG2494" s="31">
        <f t="shared" si="1592"/>
        <v>0.12091910347979605</v>
      </c>
      <c r="AH2494" s="31">
        <f t="shared" si="1593"/>
        <v>0.83131851873378249</v>
      </c>
      <c r="AI2494" s="31">
        <f t="shared" si="1593"/>
        <v>1.8569096375292686E-2</v>
      </c>
      <c r="AJ2494" s="31">
        <f t="shared" si="1593"/>
        <v>2.5824338409074676E-2</v>
      </c>
      <c r="AK2494" s="31">
        <f t="shared" si="1574"/>
        <v>2.8515869723804346E-3</v>
      </c>
      <c r="AL2494" s="31">
        <f t="shared" si="1574"/>
        <v>5.1735602967370518E-4</v>
      </c>
      <c r="AM2494" s="31">
        <f t="shared" si="1594"/>
        <v>1</v>
      </c>
      <c r="AN2494" s="31">
        <f>(Z2494*'Propiedades físicas'!$F$4)/1000</f>
        <v>1513.154964598469</v>
      </c>
      <c r="AO2494" s="31">
        <f>(AA2494*'Propiedades físicas'!$F$6)/1000</f>
        <v>379.0285001386215</v>
      </c>
      <c r="AP2494" s="31">
        <f>(AB2494*'Propiedades físicas'!$F$9)/1000</f>
        <v>163.0244122915056</v>
      </c>
      <c r="AQ2494" s="31">
        <f>(AC2494*'Propiedades físicas'!$F$5)/1000</f>
        <v>108.21367967591569</v>
      </c>
      <c r="AR2494" s="31">
        <f>(AD2494*'Propiedades físicas'!$F$8)/1000</f>
        <v>14.385973865425806</v>
      </c>
      <c r="AS2494" s="31">
        <f>(AE2494*'Propiedades físicas'!$F$7)/1000</f>
        <v>0.67797533201714943</v>
      </c>
      <c r="AT2494" s="31">
        <f t="shared" si="1595"/>
        <v>2178.4855059019546</v>
      </c>
      <c r="AU2494" s="31">
        <f t="shared" si="1596"/>
        <v>0.6945903291525366</v>
      </c>
      <c r="AV2494" s="31">
        <f t="shared" si="1600"/>
        <v>0.1739871571840883</v>
      </c>
      <c r="AW2494" s="31">
        <f t="shared" si="1600"/>
        <v>7.4833829212927847E-2</v>
      </c>
      <c r="AX2494" s="31">
        <f t="shared" si="1600"/>
        <v>4.9673812096864126E-2</v>
      </c>
      <c r="AY2494" s="31">
        <f t="shared" si="1597"/>
        <v>6.6036582875815854E-3</v>
      </c>
      <c r="AZ2494" s="31">
        <f t="shared" si="1597"/>
        <v>3.1121406600153093E-4</v>
      </c>
      <c r="BA2494" s="31">
        <f t="shared" si="1598"/>
        <v>1</v>
      </c>
      <c r="BB2494" s="34">
        <f>AU2494*'Propiedades físicas'!$C$4+'Diseño reactor'!AV2494*'Propiedades físicas'!$C$5+'Diseño reactor'!AW2494*'Propiedades físicas'!$C$8+'Diseño reactor'!AX2494*'Propiedades físicas'!$C$9+'Diseño reactor'!AY2494*'Propiedades físicas'!$C$7+'Diseño reactor'!AZ2494*'Propiedades físicas'!$C$6</f>
        <v>875.32748534864209</v>
      </c>
      <c r="BC2494" s="45">
        <f>AU2494*'Propiedades físicas'!$L$4+'Diseño reactor'!AV2494*'Propiedades físicas'!$L$5+'Diseño reactor'!AW2494*'Propiedades físicas'!$L$8+AX2494*'Propiedades físicas'!$L$9+'Diseño reactor'!AY2494*'Propiedades físicas'!$L$7+'Diseño reactor'!AZ2494*'Propiedades físicas'!$L$6</f>
        <v>2.1221747141554368</v>
      </c>
      <c r="BD2494" s="29">
        <f t="shared" si="1575"/>
        <v>1.3504021290821071</v>
      </c>
      <c r="BE2494" s="58">
        <f t="shared" si="1576"/>
        <v>41.137183340922917</v>
      </c>
      <c r="BF2494" s="30">
        <f>AU2494*'Propiedades físicas'!$I$4+'Diseño reactor'!AV2494*'Propiedades físicas'!$I$5+'Diseño reactor'!AW2494*'Propiedades físicas'!$I$8+'Diseño reactor'!AX2494*'Propiedades físicas'!$I$9+'Diseño reactor'!AY2494*'Propiedades físicas'!$I$7+'Diseño reactor'!AZ2494*'Propiedades físicas'!$I$6</f>
        <v>1.9994443100455193E-2</v>
      </c>
      <c r="BG2494" s="24">
        <f>AU2494*'Propiedades físicas'!$O$4+'Diseño reactor'!AV2494*'Propiedades físicas'!$O$5+'Diseño reactor'!AW2494*'Propiedades físicas'!$O$8+'Diseño reactor'!AX2494*'Propiedades físicas'!$O$9+'Diseño reactor'!AY2494*'Propiedades físicas'!$O$7+'Diseño reactor'!AZ2494*'Propiedades físicas'!$O$6</f>
        <v>0.15467751567477181</v>
      </c>
      <c r="BH2494" s="54">
        <f t="shared" si="1577"/>
        <v>41103.182819539594</v>
      </c>
      <c r="BI2494" s="34">
        <f t="shared" si="1599"/>
        <v>274.32365580931258</v>
      </c>
      <c r="BJ2494" s="27">
        <f t="shared" si="1578"/>
        <v>4798.0313127215541</v>
      </c>
      <c r="BK2494" s="34">
        <f t="shared" si="1579"/>
        <v>570.88274121656468</v>
      </c>
      <c r="BL2494" s="27">
        <f t="shared" si="1580"/>
        <v>105.74972316876304</v>
      </c>
      <c r="BM2494" s="34">
        <f t="shared" si="1581"/>
        <v>1.1054421768707483</v>
      </c>
      <c r="BN2494" s="45">
        <f t="shared" si="1582"/>
        <v>2735.1983432845159</v>
      </c>
      <c r="BO2494" s="45">
        <f t="shared" si="1583"/>
        <v>110.7484156061041</v>
      </c>
      <c r="BP2494" s="66">
        <f t="shared" si="1584"/>
        <v>6.6873038686739381</v>
      </c>
    </row>
    <row r="2495" spans="8:68">
      <c r="H2495" s="68">
        <v>2490</v>
      </c>
      <c r="I2495" s="31">
        <f>('Propiedades físicas'!$C$10*'Diseño reactor'!H2495)/1000</f>
        <v>2179.3607511835539</v>
      </c>
      <c r="J2495" s="31">
        <f t="shared" si="1561"/>
        <v>0.20923566681301309</v>
      </c>
      <c r="K2495" s="31">
        <f>(I2495*1000)/'Propiedades físicas'!$F$10</f>
        <v>14235.946751912879</v>
      </c>
      <c r="L2495" s="31">
        <f t="shared" si="1562"/>
        <v>2033.7066788446969</v>
      </c>
      <c r="M2495" s="31">
        <f t="shared" si="1563"/>
        <v>12202.240073068182</v>
      </c>
      <c r="N2495" s="31">
        <f t="shared" si="1564"/>
        <v>0.81674967021875378</v>
      </c>
      <c r="O2495" s="32">
        <f t="shared" si="1565"/>
        <v>4.9004980213125231</v>
      </c>
      <c r="P2495" s="33">
        <f t="shared" si="1566"/>
        <v>0.69136710405569901</v>
      </c>
      <c r="Q2495" s="31">
        <f t="shared" si="1567"/>
        <v>4.7529126301041966</v>
      </c>
      <c r="R2495" s="31">
        <f t="shared" si="1568"/>
        <v>0.10613457810641777</v>
      </c>
      <c r="S2495" s="31">
        <f t="shared" si="1569"/>
        <v>0.14758539120832589</v>
      </c>
      <c r="T2495" s="31">
        <f t="shared" si="1570"/>
        <v>1.629315106800306E-2</v>
      </c>
      <c r="U2495" s="31">
        <f t="shared" si="1571"/>
        <v>2.9548369886339865E-3</v>
      </c>
      <c r="V2495" s="47">
        <f t="shared" si="1585"/>
        <v>6.8465480207457574E-4</v>
      </c>
      <c r="W2495" s="31">
        <f t="shared" si="1572"/>
        <v>0.15351407014278076</v>
      </c>
      <c r="X2495" s="34">
        <f>(S2495*H2495*'Propiedades físicas'!$F$5*60*24*365)/(1000000)</f>
        <v>56877.320800834321</v>
      </c>
      <c r="Y2495" s="34">
        <f>(U2495*H2495*'Propiedades físicas'!$F$7*60*24*365)/(1000000)</f>
        <v>356.12355781264421</v>
      </c>
      <c r="Z2495" s="31">
        <f t="shared" si="1586"/>
        <v>1721.5040890986904</v>
      </c>
      <c r="AA2495" s="31">
        <f t="shared" si="1602"/>
        <v>11834.752448959449</v>
      </c>
      <c r="AB2495" s="31">
        <f t="shared" si="1603"/>
        <v>264.27509948498027</v>
      </c>
      <c r="AC2495" s="31">
        <f t="shared" si="1604"/>
        <v>367.4876241087315</v>
      </c>
      <c r="AD2495" s="31">
        <f t="shared" si="1601"/>
        <v>40.569946159327621</v>
      </c>
      <c r="AE2495" s="31">
        <f t="shared" si="1590"/>
        <v>7.3575441016986263</v>
      </c>
      <c r="AF2495" s="31">
        <f t="shared" si="1591"/>
        <v>14235.946751912878</v>
      </c>
      <c r="AG2495" s="31">
        <f t="shared" si="1592"/>
        <v>0.12092656140817419</v>
      </c>
      <c r="AH2495" s="31">
        <f t="shared" si="1593"/>
        <v>0.83132879429808337</v>
      </c>
      <c r="AI2495" s="31">
        <f t="shared" si="1593"/>
        <v>1.8563928630139739E-2</v>
      </c>
      <c r="AJ2495" s="31">
        <f t="shared" si="1593"/>
        <v>2.5814062844773732E-2</v>
      </c>
      <c r="AK2495" s="31">
        <f t="shared" si="1574"/>
        <v>2.8498242418528476E-3</v>
      </c>
      <c r="AL2495" s="31">
        <f t="shared" si="1574"/>
        <v>5.1682857697609721E-4</v>
      </c>
      <c r="AM2495" s="31">
        <f t="shared" si="1594"/>
        <v>1</v>
      </c>
      <c r="AN2495" s="31">
        <f>(Z2495*'Propiedades físicas'!$F$4)/1000</f>
        <v>1513.8562658716064</v>
      </c>
      <c r="AO2495" s="31">
        <f>(AA2495*'Propiedades físicas'!$F$6)/1000</f>
        <v>379.18546846466074</v>
      </c>
      <c r="AP2495" s="31">
        <f>(AB2495*'Propiedades físicas'!$F$9)/1000</f>
        <v>163.04452262725854</v>
      </c>
      <c r="AQ2495" s="31">
        <f>(AC2495*'Propiedades físicas'!$F$5)/1000</f>
        <v>108.21408067129818</v>
      </c>
      <c r="AR2495" s="31">
        <f>(AD2495*'Propiedades físicas'!$F$8)/1000</f>
        <v>14.382857312404823</v>
      </c>
      <c r="AS2495" s="31">
        <f>(AE2495*'Propiedades físicas'!$F$7)/1000</f>
        <v>0.6775562363254265</v>
      </c>
      <c r="AT2495" s="31">
        <f t="shared" si="1595"/>
        <v>2179.3607511835539</v>
      </c>
      <c r="AU2495" s="31">
        <f t="shared" si="1596"/>
        <v>0.69463316940505171</v>
      </c>
      <c r="AV2495" s="31">
        <f t="shared" si="1600"/>
        <v>0.1739893077631755</v>
      </c>
      <c r="AW2495" s="31">
        <f t="shared" si="1600"/>
        <v>7.4813003096762809E-2</v>
      </c>
      <c r="AX2495" s="31">
        <f t="shared" si="1600"/>
        <v>4.9654046771526898E-2</v>
      </c>
      <c r="AY2495" s="31">
        <f t="shared" si="1597"/>
        <v>6.5995761851698346E-3</v>
      </c>
      <c r="AZ2495" s="31">
        <f t="shared" si="1597"/>
        <v>3.1089677831330282E-4</v>
      </c>
      <c r="BA2495" s="31">
        <f t="shared" si="1598"/>
        <v>1</v>
      </c>
      <c r="BB2495" s="34">
        <f>AU2495*'Propiedades físicas'!$C$4+'Diseño reactor'!AV2495*'Propiedades físicas'!$C$5+'Diseño reactor'!AW2495*'Propiedades físicas'!$C$8+'Diseño reactor'!AX2495*'Propiedades físicas'!$C$9+'Diseño reactor'!AY2495*'Propiedades físicas'!$C$7+'Diseño reactor'!AZ2495*'Propiedades físicas'!$C$6</f>
        <v>875.32737870420374</v>
      </c>
      <c r="BC2495" s="45">
        <f>AU2495*'Propiedades físicas'!$L$4+'Diseño reactor'!AV2495*'Propiedades físicas'!$L$5+'Diseño reactor'!AW2495*'Propiedades físicas'!$L$8+AX2495*'Propiedades físicas'!$L$9+'Diseño reactor'!AY2495*'Propiedades físicas'!$L$7+'Diseño reactor'!AZ2495*'Propiedades físicas'!$L$6</f>
        <v>2.1222051035105944</v>
      </c>
      <c r="BD2495" s="29">
        <f t="shared" si="1575"/>
        <v>1.3499238878992743</v>
      </c>
      <c r="BE2495" s="58">
        <f t="shared" si="1576"/>
        <v>41.136669005665325</v>
      </c>
      <c r="BF2495" s="30">
        <f>AU2495*'Propiedades físicas'!$I$4+'Diseño reactor'!AV2495*'Propiedades físicas'!$I$5+'Diseño reactor'!AW2495*'Propiedades físicas'!$I$8+'Diseño reactor'!AX2495*'Propiedades físicas'!$I$9+'Diseño reactor'!AY2495*'Propiedades físicas'!$I$7+'Diseño reactor'!AZ2495*'Propiedades físicas'!$I$6</f>
        <v>1.999448755238345E-2</v>
      </c>
      <c r="BG2495" s="24">
        <f>AU2495*'Propiedades físicas'!$O$4+'Diseño reactor'!AV2495*'Propiedades físicas'!$O$5+'Diseño reactor'!AW2495*'Propiedades físicas'!$O$8+'Diseño reactor'!AX2495*'Propiedades físicas'!$O$9+'Diseño reactor'!AY2495*'Propiedades físicas'!$O$7+'Diseño reactor'!AZ2495*'Propiedades físicas'!$O$6</f>
        <v>0.15467900063181547</v>
      </c>
      <c r="BH2495" s="54">
        <f t="shared" si="1577"/>
        <v>41103.086430822099</v>
      </c>
      <c r="BI2495" s="34">
        <f t="shared" si="1599"/>
        <v>274.32556036969515</v>
      </c>
      <c r="BJ2495" s="27">
        <f t="shared" si="1578"/>
        <v>4798.034915459727</v>
      </c>
      <c r="BK2495" s="34">
        <f t="shared" si="1579"/>
        <v>570.88865055374447</v>
      </c>
      <c r="BL2495" s="27">
        <f t="shared" si="1580"/>
        <v>105.74992593692255</v>
      </c>
      <c r="BM2495" s="34">
        <f t="shared" si="1581"/>
        <v>1.1054421768707483</v>
      </c>
      <c r="BN2495" s="45">
        <f t="shared" si="1582"/>
        <v>2736.4000129890755</v>
      </c>
      <c r="BO2495" s="45">
        <f t="shared" si="1583"/>
        <v>110.7548329692701</v>
      </c>
      <c r="BP2495" s="66">
        <f t="shared" si="1584"/>
        <v>6.687303053934567</v>
      </c>
    </row>
    <row r="2496" spans="8:68">
      <c r="H2496" s="68">
        <v>2491</v>
      </c>
      <c r="I2496" s="31">
        <f>('Propiedades físicas'!$C$10*'Diseño reactor'!H2496)/1000</f>
        <v>2180.2359964651541</v>
      </c>
      <c r="J2496" s="31">
        <f t="shared" si="1561"/>
        <v>0.209151670158331</v>
      </c>
      <c r="K2496" s="31">
        <f>(I2496*1000)/'Propiedades físicas'!$F$10</f>
        <v>14241.663999604412</v>
      </c>
      <c r="L2496" s="31">
        <f t="shared" si="1562"/>
        <v>2034.5234285149158</v>
      </c>
      <c r="M2496" s="31">
        <f t="shared" si="1563"/>
        <v>12207.140571089496</v>
      </c>
      <c r="N2496" s="31">
        <f t="shared" si="1564"/>
        <v>0.81674967021875389</v>
      </c>
      <c r="O2496" s="32">
        <f t="shared" si="1565"/>
        <v>4.9004980213125231</v>
      </c>
      <c r="P2496" s="33">
        <f t="shared" si="1566"/>
        <v>0.69140971389886119</v>
      </c>
      <c r="Q2496" s="31">
        <f t="shared" si="1567"/>
        <v>4.7529713316251767</v>
      </c>
      <c r="R2496" s="31">
        <f t="shared" si="1568"/>
        <v>0.10610504846120342</v>
      </c>
      <c r="S2496" s="31">
        <f t="shared" si="1569"/>
        <v>0.14752668968734475</v>
      </c>
      <c r="T2496" s="31">
        <f t="shared" si="1570"/>
        <v>1.6283082349926564E-2</v>
      </c>
      <c r="U2496" s="31">
        <f t="shared" si="1571"/>
        <v>2.9518255087627476E-3</v>
      </c>
      <c r="V2496" s="47">
        <f t="shared" si="1585"/>
        <v>6.8469699822994027E-4</v>
      </c>
      <c r="W2496" s="31">
        <f t="shared" si="1572"/>
        <v>0.1534619001270271</v>
      </c>
      <c r="X2496" s="34">
        <f>(S2496*H2496*'Propiedades físicas'!$F$5*60*24*365)/(1000000)</f>
        <v>56877.531277602808</v>
      </c>
      <c r="Y2496" s="34">
        <f>(U2496*H2496*'Propiedades físicas'!$F$7*60*24*365)/(1000000)</f>
        <v>355.90348327402063</v>
      </c>
      <c r="Z2496" s="31">
        <f t="shared" si="1586"/>
        <v>1722.3015973220631</v>
      </c>
      <c r="AA2496" s="31">
        <f t="shared" si="1602"/>
        <v>11839.651587078315</v>
      </c>
      <c r="AB2496" s="31">
        <f t="shared" si="1603"/>
        <v>264.30767571685772</v>
      </c>
      <c r="AC2496" s="31">
        <f t="shared" si="1604"/>
        <v>367.48898401117577</v>
      </c>
      <c r="AD2496" s="31">
        <f t="shared" si="1601"/>
        <v>40.561158133667071</v>
      </c>
      <c r="AE2496" s="31">
        <f t="shared" si="1590"/>
        <v>7.3529973423280044</v>
      </c>
      <c r="AF2496" s="31">
        <f t="shared" si="1591"/>
        <v>14241.663999604407</v>
      </c>
      <c r="AG2496" s="31">
        <f t="shared" si="1592"/>
        <v>0.1209340142675676</v>
      </c>
      <c r="AH2496" s="31">
        <f t="shared" si="1593"/>
        <v>0.83133906174216632</v>
      </c>
      <c r="AI2496" s="31">
        <f t="shared" si="1593"/>
        <v>1.8558763619489931E-2</v>
      </c>
      <c r="AJ2496" s="31">
        <f t="shared" si="1593"/>
        <v>2.5803795400690787E-2</v>
      </c>
      <c r="AK2496" s="31">
        <f t="shared" si="1574"/>
        <v>2.8480631290552665E-3</v>
      </c>
      <c r="AL2496" s="31">
        <f t="shared" si="1574"/>
        <v>5.1630184103011061E-4</v>
      </c>
      <c r="AM2496" s="31">
        <f t="shared" si="1594"/>
        <v>1</v>
      </c>
      <c r="AN2496" s="31">
        <f>(Z2496*'Propiedades físicas'!$F$4)/1000</f>
        <v>1514.557578653076</v>
      </c>
      <c r="AO2496" s="31">
        <f>(AA2496*'Propiedades físicas'!$F$6)/1000</f>
        <v>379.34243684998921</v>
      </c>
      <c r="AP2496" s="31">
        <f>(AB2496*'Propiedades físicas'!$F$9)/1000</f>
        <v>163.06462053351535</v>
      </c>
      <c r="AQ2496" s="31">
        <f>(AC2496*'Propiedades físicas'!$F$5)/1000</f>
        <v>108.21448112177093</v>
      </c>
      <c r="AR2496" s="31">
        <f>(AD2496*'Propiedades físicas'!$F$8)/1000</f>
        <v>14.379741781547644</v>
      </c>
      <c r="AS2496" s="31">
        <f>(AE2496*'Propiedades físicas'!$F$7)/1000</f>
        <v>0.67713752525498594</v>
      </c>
      <c r="AT2496" s="31">
        <f t="shared" si="1595"/>
        <v>2180.2359964651541</v>
      </c>
      <c r="AU2496" s="31">
        <f t="shared" si="1596"/>
        <v>0.69467598054001889</v>
      </c>
      <c r="AV2496" s="31">
        <f t="shared" si="1600"/>
        <v>0.17399145664277729</v>
      </c>
      <c r="AW2496" s="31">
        <f t="shared" si="1600"/>
        <v>7.4792188000700019E-2</v>
      </c>
      <c r="AX2496" s="31">
        <f t="shared" si="1600"/>
        <v>4.9634297065648175E-2</v>
      </c>
      <c r="AY2496" s="31">
        <f t="shared" si="1597"/>
        <v>6.5954978290706659E-3</v>
      </c>
      <c r="AZ2496" s="31">
        <f t="shared" si="1597"/>
        <v>3.1057992178499855E-4</v>
      </c>
      <c r="BA2496" s="31">
        <f t="shared" si="1598"/>
        <v>0.99999999999999989</v>
      </c>
      <c r="BB2496" s="34">
        <f>AU2496*'Propiedades físicas'!$C$4+'Diseño reactor'!AV2496*'Propiedades físicas'!$C$5+'Diseño reactor'!AW2496*'Propiedades físicas'!$C$8+'Diseño reactor'!AX2496*'Propiedades físicas'!$C$9+'Diseño reactor'!AY2496*'Propiedades físicas'!$C$7+'Diseño reactor'!AZ2496*'Propiedades físicas'!$C$6</f>
        <v>875.32727219947981</v>
      </c>
      <c r="BC2496" s="45">
        <f>AU2496*'Propiedades físicas'!$L$4+'Diseño reactor'!AV2496*'Propiedades físicas'!$L$5+'Diseño reactor'!AW2496*'Propiedades físicas'!$L$8+AX2496*'Propiedades físicas'!$L$9+'Diseño reactor'!AY2496*'Propiedades físicas'!$L$7+'Diseño reactor'!AZ2496*'Propiedades físicas'!$L$6</f>
        <v>2.122235471396452</v>
      </c>
      <c r="BD2496" s="29">
        <f t="shared" si="1575"/>
        <v>1.3494459857509762</v>
      </c>
      <c r="BE2496" s="58">
        <f t="shared" si="1576"/>
        <v>41.136155039334596</v>
      </c>
      <c r="BF2496" s="30">
        <f>AU2496*'Propiedades físicas'!$I$4+'Diseño reactor'!AV2496*'Propiedades físicas'!$I$5+'Diseño reactor'!AW2496*'Propiedades físicas'!$I$8+'Diseño reactor'!AX2496*'Propiedades físicas'!$I$9+'Diseño reactor'!AY2496*'Propiedades físicas'!$I$7+'Diseño reactor'!AZ2496*'Propiedades físicas'!$I$6</f>
        <v>1.9994531938572944E-2</v>
      </c>
      <c r="BG2496" s="24">
        <f>AU2496*'Propiedades físicas'!$O$4+'Diseño reactor'!AV2496*'Propiedades físicas'!$O$5+'Diseño reactor'!AW2496*'Propiedades físicas'!$O$8+'Diseño reactor'!AX2496*'Propiedades físicas'!$O$9+'Diseño reactor'!AY2496*'Propiedades físicas'!$O$7+'Diseño reactor'!AZ2496*'Propiedades físicas'!$O$6</f>
        <v>0.1546804845777448</v>
      </c>
      <c r="BH2496" s="54">
        <f t="shared" si="1577"/>
        <v>41102.990184233742</v>
      </c>
      <c r="BI2496" s="34">
        <f t="shared" si="1599"/>
        <v>274.32746302705846</v>
      </c>
      <c r="BJ2496" s="27">
        <f t="shared" si="1578"/>
        <v>4798.0385180718868</v>
      </c>
      <c r="BK2496" s="34">
        <f t="shared" si="1579"/>
        <v>570.89455615234147</v>
      </c>
      <c r="BL2496" s="27">
        <f t="shared" si="1580"/>
        <v>105.75012857338248</v>
      </c>
      <c r="BM2496" s="34">
        <f t="shared" si="1581"/>
        <v>1.1054421768707483</v>
      </c>
      <c r="BN2496" s="45">
        <f t="shared" si="1582"/>
        <v>2737.601696536361</v>
      </c>
      <c r="BO2496" s="45">
        <f t="shared" si="1583"/>
        <v>110.76124597121351</v>
      </c>
      <c r="BP2496" s="66">
        <f t="shared" si="1584"/>
        <v>6.6873022402625821</v>
      </c>
    </row>
    <row r="2497" spans="8:68">
      <c r="H2497" s="68">
        <v>2492</v>
      </c>
      <c r="I2497" s="31">
        <f>('Propiedades físicas'!$C$10*'Diseño reactor'!H2497)/1000</f>
        <v>2181.1112417467539</v>
      </c>
      <c r="J2497" s="31">
        <f t="shared" si="1561"/>
        <v>0.20906774091669442</v>
      </c>
      <c r="K2497" s="31">
        <f>(I2497*1000)/'Propiedades físicas'!$F$10</f>
        <v>14247.381247295943</v>
      </c>
      <c r="L2497" s="31">
        <f t="shared" si="1562"/>
        <v>2035.3401781851346</v>
      </c>
      <c r="M2497" s="31">
        <f t="shared" si="1563"/>
        <v>12212.041069110808</v>
      </c>
      <c r="N2497" s="31">
        <f t="shared" si="1564"/>
        <v>0.81674967021875389</v>
      </c>
      <c r="O2497" s="32">
        <f t="shared" si="1565"/>
        <v>4.9004980213125231</v>
      </c>
      <c r="P2497" s="33">
        <f t="shared" si="1566"/>
        <v>0.69145229479091819</v>
      </c>
      <c r="Q2497" s="31">
        <f t="shared" si="1567"/>
        <v>4.7530299867754895</v>
      </c>
      <c r="R2497" s="31">
        <f t="shared" si="1568"/>
        <v>0.10607553443841837</v>
      </c>
      <c r="S2497" s="31">
        <f t="shared" si="1569"/>
        <v>0.14746803453703305</v>
      </c>
      <c r="T2497" s="31">
        <f t="shared" si="1570"/>
        <v>1.6273022869637704E-2</v>
      </c>
      <c r="U2497" s="31">
        <f t="shared" si="1571"/>
        <v>2.9488181197797566E-3</v>
      </c>
      <c r="V2497" s="47">
        <f t="shared" si="1585"/>
        <v>6.8473916571527827E-4</v>
      </c>
      <c r="W2497" s="31">
        <f t="shared" si="1572"/>
        <v>0.15340976555800362</v>
      </c>
      <c r="X2497" s="34">
        <f>(S2497*H2497*'Propiedades físicas'!$F$5*60*24*365)/(1000000)</f>
        <v>56877.74146845311</v>
      </c>
      <c r="Y2497" s="34">
        <f>(U2497*H2497*'Propiedades físicas'!$F$7*60*24*365)/(1000000)</f>
        <v>355.68361064807709</v>
      </c>
      <c r="Z2497" s="31">
        <f t="shared" si="1586"/>
        <v>1723.0991186189681</v>
      </c>
      <c r="AA2497" s="31">
        <f t="shared" si="1602"/>
        <v>11844.55072704452</v>
      </c>
      <c r="AB2497" s="31">
        <f t="shared" si="1603"/>
        <v>264.34023182053858</v>
      </c>
      <c r="AC2497" s="31">
        <f t="shared" si="1604"/>
        <v>367.49034206628636</v>
      </c>
      <c r="AD2497" s="31">
        <f t="shared" si="1601"/>
        <v>40.552372991137155</v>
      </c>
      <c r="AE2497" s="31">
        <f t="shared" si="1590"/>
        <v>7.3484547544911534</v>
      </c>
      <c r="AF2497" s="31">
        <f t="shared" si="1591"/>
        <v>14247.38124729594</v>
      </c>
      <c r="AG2497" s="31">
        <f t="shared" si="1592"/>
        <v>0.12094146206314238</v>
      </c>
      <c r="AH2497" s="31">
        <f t="shared" si="1593"/>
        <v>0.83134932107558634</v>
      </c>
      <c r="AI2497" s="31">
        <f t="shared" si="1593"/>
        <v>1.8553601341348862E-2</v>
      </c>
      <c r="AJ2497" s="31">
        <f t="shared" si="1593"/>
        <v>2.5793536067270861E-2</v>
      </c>
      <c r="AK2497" s="31">
        <f t="shared" si="1574"/>
        <v>2.8463036320329907E-3</v>
      </c>
      <c r="AL2497" s="31">
        <f t="shared" si="1574"/>
        <v>5.1577582061867284E-4</v>
      </c>
      <c r="AM2497" s="31">
        <f t="shared" si="1594"/>
        <v>1</v>
      </c>
      <c r="AN2497" s="31">
        <f>(Z2497*'Propiedades físicas'!$F$4)/1000</f>
        <v>1515.2589029311482</v>
      </c>
      <c r="AO2497" s="31">
        <f>(AA2497*'Propiedades físicas'!$F$6)/1000</f>
        <v>379.4994052945064</v>
      </c>
      <c r="AP2497" s="31">
        <f>(AB2497*'Propiedades físicas'!$F$9)/1000</f>
        <v>163.08470602168126</v>
      </c>
      <c r="AQ2497" s="31">
        <f>(AC2497*'Propiedades físicas'!$F$5)/1000</f>
        <v>108.21488102825934</v>
      </c>
      <c r="AR2497" s="31">
        <f>(AD2497*'Propiedades físicas'!$F$8)/1000</f>
        <v>14.37662727281794</v>
      </c>
      <c r="AS2497" s="31">
        <f>(AE2497*'Propiedades físicas'!$F$7)/1000</f>
        <v>0.67671919834109029</v>
      </c>
      <c r="AT2497" s="31">
        <f t="shared" si="1595"/>
        <v>2181.1112417467543</v>
      </c>
      <c r="AU2497" s="31">
        <f t="shared" si="1596"/>
        <v>0.69471876258711374</v>
      </c>
      <c r="AV2497" s="31">
        <f t="shared" si="1600"/>
        <v>0.17399360382489357</v>
      </c>
      <c r="AW2497" s="31">
        <f t="shared" si="1600"/>
        <v>7.4771383916702031E-2</v>
      </c>
      <c r="AX2497" s="31">
        <f t="shared" si="1600"/>
        <v>4.9614562960848749E-2</v>
      </c>
      <c r="AY2497" s="31">
        <f t="shared" si="1597"/>
        <v>6.5914232147574201E-3</v>
      </c>
      <c r="AZ2497" s="31">
        <f t="shared" si="1597"/>
        <v>3.1026349568449163E-4</v>
      </c>
      <c r="BA2497" s="31">
        <f t="shared" si="1598"/>
        <v>1</v>
      </c>
      <c r="BB2497" s="34">
        <f>AU2497*'Propiedades físicas'!$C$4+'Diseño reactor'!AV2497*'Propiedades físicas'!$C$5+'Diseño reactor'!AW2497*'Propiedades físicas'!$C$8+'Diseño reactor'!AX2497*'Propiedades físicas'!$C$9+'Diseño reactor'!AY2497*'Propiedades físicas'!$C$7+'Diseño reactor'!AZ2497*'Propiedades físicas'!$C$6</f>
        <v>875.32716583424497</v>
      </c>
      <c r="BC2497" s="45">
        <f>AU2497*'Propiedades físicas'!$L$4+'Diseño reactor'!AV2497*'Propiedades físicas'!$L$5+'Diseño reactor'!AW2497*'Propiedades físicas'!$L$8+AX2497*'Propiedades físicas'!$L$9+'Diseño reactor'!AY2497*'Propiedades físicas'!$L$7+'Diseño reactor'!AZ2497*'Propiedades físicas'!$L$6</f>
        <v>2.1222658178356246</v>
      </c>
      <c r="BD2497" s="29">
        <f t="shared" si="1575"/>
        <v>1.3489684222764702</v>
      </c>
      <c r="BE2497" s="58">
        <f t="shared" si="1576"/>
        <v>41.135641441533004</v>
      </c>
      <c r="BF2497" s="30">
        <f>AU2497*'Propiedades físicas'!$I$4+'Diseño reactor'!AV2497*'Propiedades físicas'!$I$5+'Diseño reactor'!AW2497*'Propiedades físicas'!$I$8+'Diseño reactor'!AX2497*'Propiedades físicas'!$I$9+'Diseño reactor'!AY2497*'Propiedades físicas'!$I$7+'Diseño reactor'!AZ2497*'Propiedades físicas'!$I$6</f>
        <v>1.9994576259131074E-2</v>
      </c>
      <c r="BG2497" s="24">
        <f>AU2497*'Propiedades físicas'!$O$4+'Diseño reactor'!AV2497*'Propiedades físicas'!$O$5+'Diseño reactor'!AW2497*'Propiedades físicas'!$O$8+'Diseño reactor'!AX2497*'Propiedades físicas'!$O$9+'Diseño reactor'!AY2497*'Propiedades físicas'!$O$7+'Diseño reactor'!AZ2497*'Propiedades físicas'!$O$6</f>
        <v>0.1546819675135761</v>
      </c>
      <c r="BH2497" s="54">
        <f t="shared" si="1577"/>
        <v>41102.894079541242</v>
      </c>
      <c r="BI2497" s="34">
        <f t="shared" si="1599"/>
        <v>274.32936378403156</v>
      </c>
      <c r="BJ2497" s="27">
        <f t="shared" si="1578"/>
        <v>4798.0421205555213</v>
      </c>
      <c r="BK2497" s="34">
        <f t="shared" si="1579"/>
        <v>570.90045801579913</v>
      </c>
      <c r="BL2497" s="27">
        <f t="shared" si="1580"/>
        <v>105.75033107826756</v>
      </c>
      <c r="BM2497" s="34">
        <f t="shared" si="1581"/>
        <v>1.1054421768707483</v>
      </c>
      <c r="BN2497" s="45">
        <f t="shared" si="1582"/>
        <v>2738.8033939118768</v>
      </c>
      <c r="BO2497" s="45">
        <f t="shared" si="1583"/>
        <v>110.76765461637856</v>
      </c>
      <c r="BP2497" s="66">
        <f t="shared" si="1584"/>
        <v>6.687301427656263</v>
      </c>
    </row>
    <row r="2498" spans="8:68">
      <c r="H2498" s="68">
        <v>2493</v>
      </c>
      <c r="I2498" s="31">
        <f>('Propiedades físicas'!$C$10*'Diseño reactor'!H2498)/1000</f>
        <v>2181.9864870283532</v>
      </c>
      <c r="J2498" s="31">
        <f t="shared" si="1561"/>
        <v>0.20898387900698059</v>
      </c>
      <c r="K2498" s="31">
        <f>(I2498*1000)/'Propiedades físicas'!$F$10</f>
        <v>14253.098494987473</v>
      </c>
      <c r="L2498" s="31">
        <f t="shared" si="1562"/>
        <v>2036.1569278553532</v>
      </c>
      <c r="M2498" s="31">
        <f t="shared" si="1563"/>
        <v>12216.941567132119</v>
      </c>
      <c r="N2498" s="31">
        <f t="shared" si="1564"/>
        <v>0.81674967021875378</v>
      </c>
      <c r="O2498" s="32">
        <f t="shared" si="1565"/>
        <v>4.9004980213125222</v>
      </c>
      <c r="P2498" s="33">
        <f t="shared" si="1566"/>
        <v>0.69149484676136586</v>
      </c>
      <c r="Q2498" s="31">
        <f t="shared" si="1567"/>
        <v>4.7530885956096753</v>
      </c>
      <c r="R2498" s="31">
        <f t="shared" si="1568"/>
        <v>0.10604603602666959</v>
      </c>
      <c r="S2498" s="31">
        <f t="shared" si="1569"/>
        <v>0.1474094257028474</v>
      </c>
      <c r="T2498" s="31">
        <f t="shared" si="1570"/>
        <v>1.6262972615977582E-2</v>
      </c>
      <c r="U2498" s="31">
        <f t="shared" si="1571"/>
        <v>2.945814814740883E-3</v>
      </c>
      <c r="V2498" s="47">
        <f t="shared" si="1585"/>
        <v>6.8478130455979923E-4</v>
      </c>
      <c r="W2498" s="31">
        <f t="shared" si="1572"/>
        <v>0.15335766639959644</v>
      </c>
      <c r="X2498" s="34">
        <f>(S2498*H2498*'Propiedades físicas'!$F$5*60*24*365)/(1000000)</f>
        <v>56877.951373870521</v>
      </c>
      <c r="Y2498" s="34">
        <f>(U2498*H2498*'Propiedades físicas'!$F$7*60*24*365)/(1000000)</f>
        <v>355.46393969091088</v>
      </c>
      <c r="Z2498" s="31">
        <f t="shared" si="1586"/>
        <v>1723.8966529760851</v>
      </c>
      <c r="AA2498" s="31">
        <f t="shared" si="1602"/>
        <v>11849.449868854921</v>
      </c>
      <c r="AB2498" s="31">
        <f t="shared" si="1603"/>
        <v>264.3727678144873</v>
      </c>
      <c r="AC2498" s="31">
        <f t="shared" si="1604"/>
        <v>367.49169827719857</v>
      </c>
      <c r="AD2498" s="31">
        <f t="shared" si="1601"/>
        <v>40.543590731632115</v>
      </c>
      <c r="AE2498" s="31">
        <f t="shared" si="1590"/>
        <v>7.3439163331490214</v>
      </c>
      <c r="AF2498" s="31">
        <f t="shared" si="1591"/>
        <v>14253.098494987475</v>
      </c>
      <c r="AG2498" s="31">
        <f t="shared" si="1592"/>
        <v>0.12094890480005765</v>
      </c>
      <c r="AH2498" s="31">
        <f t="shared" si="1593"/>
        <v>0.83135957230788327</v>
      </c>
      <c r="AI2498" s="31">
        <f t="shared" si="1593"/>
        <v>1.8548441793723787E-2</v>
      </c>
      <c r="AJ2498" s="31">
        <f t="shared" si="1593"/>
        <v>2.5783284834973809E-2</v>
      </c>
      <c r="AK2498" s="31">
        <f t="shared" si="1574"/>
        <v>2.8445457488342251E-3</v>
      </c>
      <c r="AL2498" s="31">
        <f t="shared" si="1574"/>
        <v>5.1525051452719058E-4</v>
      </c>
      <c r="AM2498" s="31">
        <f t="shared" si="1594"/>
        <v>0.99999999999999989</v>
      </c>
      <c r="AN2498" s="31">
        <f>(Z2498*'Propiedades físicas'!$F$4)/1000</f>
        <v>1515.9602386941096</v>
      </c>
      <c r="AO2498" s="31">
        <f>(AA2498*'Propiedades físicas'!$F$6)/1000</f>
        <v>379.6563737981117</v>
      </c>
      <c r="AP2498" s="31">
        <f>(AB2498*'Propiedades físicas'!$F$9)/1000</f>
        <v>163.10477910314791</v>
      </c>
      <c r="AQ2498" s="31">
        <f>(AC2498*'Propiedades físicas'!$F$5)/1000</f>
        <v>108.21528039168666</v>
      </c>
      <c r="AR2498" s="31">
        <f>(AD2498*'Propiedades físicas'!$F$8)/1000</f>
        <v>14.373513786178211</v>
      </c>
      <c r="AS2498" s="31">
        <f>(AE2498*'Propiedades físicas'!$F$7)/1000</f>
        <v>0.67630125511969341</v>
      </c>
      <c r="AT2498" s="31">
        <f t="shared" si="1595"/>
        <v>2181.9864870283536</v>
      </c>
      <c r="AU2498" s="31">
        <f t="shared" si="1596"/>
        <v>0.69476151557597188</v>
      </c>
      <c r="AV2498" s="31">
        <f t="shared" si="1600"/>
        <v>0.17399574931152095</v>
      </c>
      <c r="AW2498" s="31">
        <f t="shared" si="1600"/>
        <v>7.4750590836738059E-2</v>
      </c>
      <c r="AX2498" s="31">
        <f t="shared" si="1600"/>
        <v>4.9594844438777895E-2</v>
      </c>
      <c r="AY2498" s="31">
        <f t="shared" si="1597"/>
        <v>6.5873523377101631E-3</v>
      </c>
      <c r="AZ2498" s="31">
        <f t="shared" si="1597"/>
        <v>3.0994749928114717E-4</v>
      </c>
      <c r="BA2498" s="31">
        <f t="shared" si="1598"/>
        <v>1</v>
      </c>
      <c r="BB2498" s="34">
        <f>AU2498*'Propiedades físicas'!$C$4+'Diseño reactor'!AV2498*'Propiedades físicas'!$C$5+'Diseño reactor'!AW2498*'Propiedades físicas'!$C$8+'Diseño reactor'!AX2498*'Propiedades físicas'!$C$9+'Diseño reactor'!AY2498*'Propiedades físicas'!$C$7+'Diseño reactor'!AZ2498*'Propiedades físicas'!$C$6</f>
        <v>875.32705960827514</v>
      </c>
      <c r="BC2498" s="45">
        <f>AU2498*'Propiedades físicas'!$L$4+'Diseño reactor'!AV2498*'Propiedades físicas'!$L$5+'Diseño reactor'!AW2498*'Propiedades físicas'!$L$8+AX2498*'Propiedades físicas'!$L$9+'Diseño reactor'!AY2498*'Propiedades físicas'!$L$7+'Diseño reactor'!AZ2498*'Propiedades físicas'!$L$6</f>
        <v>2.122296142850697</v>
      </c>
      <c r="BD2498" s="29">
        <f t="shared" si="1575"/>
        <v>1.3484911971155238</v>
      </c>
      <c r="BE2498" s="58">
        <f t="shared" si="1576"/>
        <v>41.135128211863382</v>
      </c>
      <c r="BF2498" s="30">
        <f>AU2498*'Propiedades físicas'!$I$4+'Diseño reactor'!AV2498*'Propiedades físicas'!$I$5+'Diseño reactor'!AW2498*'Propiedades físicas'!$I$8+'Diseño reactor'!AX2498*'Propiedades físicas'!$I$9+'Diseño reactor'!AY2498*'Propiedades físicas'!$I$7+'Diseño reactor'!AZ2498*'Propiedades físicas'!$I$6</f>
        <v>1.9994620514165038E-2</v>
      </c>
      <c r="BG2498" s="24">
        <f>AU2498*'Propiedades físicas'!$O$4+'Diseño reactor'!AV2498*'Propiedades físicas'!$O$5+'Diseño reactor'!AW2498*'Propiedades físicas'!$O$8+'Diseño reactor'!AX2498*'Propiedades físicas'!$O$9+'Diseño reactor'!AY2498*'Propiedades físicas'!$O$7+'Diseño reactor'!AZ2498*'Propiedades físicas'!$O$6</f>
        <v>0.15468344944032444</v>
      </c>
      <c r="BH2498" s="54">
        <f t="shared" si="1577"/>
        <v>41102.79811651184</v>
      </c>
      <c r="BI2498" s="34">
        <f t="shared" si="1599"/>
        <v>274.33126264323937</v>
      </c>
      <c r="BJ2498" s="27">
        <f t="shared" si="1578"/>
        <v>4798.0457229081294</v>
      </c>
      <c r="BK2498" s="34">
        <f t="shared" si="1579"/>
        <v>570.90635614755729</v>
      </c>
      <c r="BL2498" s="27">
        <f t="shared" si="1580"/>
        <v>105.7505334517024</v>
      </c>
      <c r="BM2498" s="34">
        <f t="shared" si="1581"/>
        <v>1.1054421768707483</v>
      </c>
      <c r="BN2498" s="45">
        <f t="shared" si="1582"/>
        <v>2740.0051051011515</v>
      </c>
      <c r="BO2498" s="45">
        <f t="shared" si="1583"/>
        <v>110.77405890920339</v>
      </c>
      <c r="BP2498" s="66">
        <f t="shared" si="1584"/>
        <v>6.6873006161138955</v>
      </c>
    </row>
    <row r="2499" spans="8:68">
      <c r="H2499" s="68">
        <v>2494</v>
      </c>
      <c r="I2499" s="31">
        <f>('Propiedades físicas'!$C$10*'Diseño reactor'!H2499)/1000</f>
        <v>2182.8617323099534</v>
      </c>
      <c r="J2499" s="31">
        <f t="shared" si="1561"/>
        <v>0.20890008434819668</v>
      </c>
      <c r="K2499" s="31">
        <f>(I2499*1000)/'Propiedades físicas'!$F$10</f>
        <v>14258.815742679004</v>
      </c>
      <c r="L2499" s="31">
        <f t="shared" si="1562"/>
        <v>2036.9736775255719</v>
      </c>
      <c r="M2499" s="31">
        <f t="shared" si="1563"/>
        <v>12221.842065153431</v>
      </c>
      <c r="N2499" s="31">
        <f t="shared" si="1564"/>
        <v>0.81674967021875378</v>
      </c>
      <c r="O2499" s="32">
        <f t="shared" si="1565"/>
        <v>4.9004980213125222</v>
      </c>
      <c r="P2499" s="33">
        <f t="shared" si="1566"/>
        <v>0.69153736983966041</v>
      </c>
      <c r="Q2499" s="31">
        <f t="shared" si="1567"/>
        <v>4.7531471581821929</v>
      </c>
      <c r="R2499" s="31">
        <f t="shared" si="1568"/>
        <v>0.10601655321457341</v>
      </c>
      <c r="S2499" s="31">
        <f t="shared" si="1569"/>
        <v>0.14735086313032966</v>
      </c>
      <c r="T2499" s="31">
        <f t="shared" si="1570"/>
        <v>1.6252931577803911E-2</v>
      </c>
      <c r="U2499" s="31">
        <f t="shared" si="1571"/>
        <v>2.9428155867161402E-3</v>
      </c>
      <c r="V2499" s="47">
        <f t="shared" si="1585"/>
        <v>6.848234147926735E-4</v>
      </c>
      <c r="W2499" s="31">
        <f t="shared" si="1572"/>
        <v>0.15330560261574061</v>
      </c>
      <c r="X2499" s="34">
        <f>(S2499*H2499*'Propiedades físicas'!$F$5*60*24*365)/(1000000)</f>
        <v>56878.160994339407</v>
      </c>
      <c r="Y2499" s="34">
        <f>(U2499*H2499*'Propiedades físicas'!$F$7*60*24*365)/(1000000)</f>
        <v>355.2444701589821</v>
      </c>
      <c r="Z2499" s="31">
        <f t="shared" si="1586"/>
        <v>1724.694200380113</v>
      </c>
      <c r="AA2499" s="31">
        <f t="shared" si="1602"/>
        <v>11854.349012506389</v>
      </c>
      <c r="AB2499" s="31">
        <f t="shared" si="1603"/>
        <v>264.40528371714612</v>
      </c>
      <c r="AC2499" s="31">
        <f t="shared" si="1604"/>
        <v>367.49305264704219</v>
      </c>
      <c r="AD2499" s="31">
        <f t="shared" si="1601"/>
        <v>40.534811355042955</v>
      </c>
      <c r="AE2499" s="31">
        <f t="shared" si="1590"/>
        <v>7.3393820732700537</v>
      </c>
      <c r="AF2499" s="31">
        <f t="shared" si="1591"/>
        <v>14258.815742679002</v>
      </c>
      <c r="AG2499" s="31">
        <f t="shared" si="1592"/>
        <v>0.12095634248346565</v>
      </c>
      <c r="AH2499" s="31">
        <f t="shared" si="1593"/>
        <v>0.83136981544858279</v>
      </c>
      <c r="AI2499" s="31">
        <f t="shared" si="1593"/>
        <v>1.8543284974623608E-2</v>
      </c>
      <c r="AJ2499" s="31">
        <f t="shared" si="1593"/>
        <v>2.5773041694274405E-2</v>
      </c>
      <c r="AK2499" s="31">
        <f t="shared" si="1574"/>
        <v>2.8427894775100806E-3</v>
      </c>
      <c r="AL2499" s="31">
        <f t="shared" si="1574"/>
        <v>5.1472592154354476E-4</v>
      </c>
      <c r="AM2499" s="31">
        <f t="shared" si="1594"/>
        <v>1</v>
      </c>
      <c r="AN2499" s="31">
        <f>(Z2499*'Propiedades físicas'!$F$4)/1000</f>
        <v>1516.6615859302638</v>
      </c>
      <c r="AO2499" s="31">
        <f>(AA2499*'Propiedades físicas'!$F$6)/1000</f>
        <v>379.81334236070467</v>
      </c>
      <c r="AP2499" s="31">
        <f>(AB2499*'Propiedades físicas'!$F$9)/1000</f>
        <v>163.12483978929328</v>
      </c>
      <c r="AQ2499" s="31">
        <f>(AC2499*'Propiedades físicas'!$F$5)/1000</f>
        <v>108.21567921297454</v>
      </c>
      <c r="AR2499" s="31">
        <f>(AD2499*'Propiedades físicas'!$F$8)/1000</f>
        <v>14.370401321589823</v>
      </c>
      <c r="AS2499" s="31">
        <f>(AE2499*'Propiedades físicas'!$F$7)/1000</f>
        <v>0.67588369512743929</v>
      </c>
      <c r="AT2499" s="31">
        <f t="shared" si="1595"/>
        <v>2182.8617323099534</v>
      </c>
      <c r="AU2499" s="31">
        <f t="shared" si="1596"/>
        <v>0.69480423953618831</v>
      </c>
      <c r="AV2499" s="31">
        <f t="shared" si="1600"/>
        <v>0.17399789310465288</v>
      </c>
      <c r="AW2499" s="31">
        <f t="shared" si="1600"/>
        <v>7.4729808752783858E-2</v>
      </c>
      <c r="AX2499" s="31">
        <f t="shared" si="1600"/>
        <v>4.9575141481113541E-2</v>
      </c>
      <c r="AY2499" s="31">
        <f t="shared" si="1597"/>
        <v>6.5832851934156823E-3</v>
      </c>
      <c r="AZ2499" s="31">
        <f t="shared" si="1597"/>
        <v>3.0963193184581784E-4</v>
      </c>
      <c r="BA2499" s="31">
        <f t="shared" si="1598"/>
        <v>1</v>
      </c>
      <c r="BB2499" s="34">
        <f>AU2499*'Propiedades físicas'!$C$4+'Diseño reactor'!AV2499*'Propiedades físicas'!$C$5+'Diseño reactor'!AW2499*'Propiedades físicas'!$C$8+'Diseño reactor'!AX2499*'Propiedades físicas'!$C$9+'Diseño reactor'!AY2499*'Propiedades físicas'!$C$7+'Diseño reactor'!AZ2499*'Propiedades físicas'!$C$6</f>
        <v>875.32695352134635</v>
      </c>
      <c r="BC2499" s="45">
        <f>AU2499*'Propiedades físicas'!$L$4+'Diseño reactor'!AV2499*'Propiedades físicas'!$L$5+'Diseño reactor'!AW2499*'Propiedades físicas'!$L$8+AX2499*'Propiedades físicas'!$L$9+'Diseño reactor'!AY2499*'Propiedades físicas'!$L$7+'Diseño reactor'!AZ2499*'Propiedades físicas'!$L$6</f>
        <v>2.1223264464642195</v>
      </c>
      <c r="BD2499" s="29">
        <f t="shared" si="1575"/>
        <v>1.3480143099084185</v>
      </c>
      <c r="BE2499" s="58">
        <f t="shared" si="1576"/>
        <v>41.134615349929156</v>
      </c>
      <c r="BF2499" s="30">
        <f>AU2499*'Propiedades físicas'!$I$4+'Diseño reactor'!AV2499*'Propiedades físicas'!$I$5+'Diseño reactor'!AW2499*'Propiedades físicas'!$I$8+'Diseño reactor'!AX2499*'Propiedades físicas'!$I$9+'Diseño reactor'!AY2499*'Propiedades físicas'!$I$7+'Diseño reactor'!AZ2499*'Propiedades físicas'!$I$6</f>
        <v>1.9994664703781792E-2</v>
      </c>
      <c r="BG2499" s="24">
        <f>AU2499*'Propiedades físicas'!$O$4+'Diseño reactor'!AV2499*'Propiedades físicas'!$O$5+'Diseño reactor'!AW2499*'Propiedades físicas'!$O$8+'Diseño reactor'!AX2499*'Propiedades físicas'!$O$9+'Diseño reactor'!AY2499*'Propiedades físicas'!$O$7+'Diseño reactor'!AZ2499*'Propiedades físicas'!$O$6</f>
        <v>0.15468493035900335</v>
      </c>
      <c r="BH2499" s="54">
        <f t="shared" si="1577"/>
        <v>41102.702294913266</v>
      </c>
      <c r="BI2499" s="34">
        <f t="shared" si="1599"/>
        <v>274.33315960730135</v>
      </c>
      <c r="BJ2499" s="27">
        <f t="shared" si="1578"/>
        <v>4798.0493251272173</v>
      </c>
      <c r="BK2499" s="34">
        <f t="shared" si="1579"/>
        <v>570.91225055105133</v>
      </c>
      <c r="BL2499" s="27">
        <f t="shared" si="1580"/>
        <v>105.75073569381139</v>
      </c>
      <c r="BM2499" s="34">
        <f t="shared" si="1581"/>
        <v>1.1054421768707483</v>
      </c>
      <c r="BN2499" s="45">
        <f t="shared" si="1582"/>
        <v>2741.2068300897322</v>
      </c>
      <c r="BO2499" s="45">
        <f t="shared" si="1583"/>
        <v>110.78045885412014</v>
      </c>
      <c r="BP2499" s="66">
        <f t="shared" si="1584"/>
        <v>6.6872998056337707</v>
      </c>
    </row>
    <row r="2500" spans="8:68">
      <c r="H2500" s="68">
        <v>2495</v>
      </c>
      <c r="I2500" s="31">
        <f>('Propiedades físicas'!$C$10*'Diseño reactor'!H2500)/1000</f>
        <v>2183.7369775915531</v>
      </c>
      <c r="J2500" s="31">
        <f t="shared" si="1561"/>
        <v>0.20881635685948</v>
      </c>
      <c r="K2500" s="31">
        <f>(I2500*1000)/'Propiedades físicas'!$F$10</f>
        <v>14264.532990370537</v>
      </c>
      <c r="L2500" s="31">
        <f t="shared" si="1562"/>
        <v>2037.7904271957909</v>
      </c>
      <c r="M2500" s="31">
        <f t="shared" si="1563"/>
        <v>12226.742563174745</v>
      </c>
      <c r="N2500" s="31">
        <f t="shared" si="1564"/>
        <v>0.81674967021875389</v>
      </c>
      <c r="O2500" s="32">
        <f t="shared" si="1565"/>
        <v>4.9004980213125231</v>
      </c>
      <c r="P2500" s="33">
        <f t="shared" si="1566"/>
        <v>0.69157986405521799</v>
      </c>
      <c r="Q2500" s="31">
        <f t="shared" si="1567"/>
        <v>4.7532056745474165</v>
      </c>
      <c r="R2500" s="31">
        <f t="shared" si="1568"/>
        <v>0.10598708599075544</v>
      </c>
      <c r="S2500" s="31">
        <f t="shared" si="1569"/>
        <v>0.14729234676510622</v>
      </c>
      <c r="T2500" s="31">
        <f t="shared" si="1570"/>
        <v>1.6242899743990933E-2</v>
      </c>
      <c r="U2500" s="31">
        <f t="shared" si="1571"/>
        <v>2.9398204287896432E-3</v>
      </c>
      <c r="V2500" s="47">
        <f t="shared" si="1585"/>
        <v>6.8486549644303143E-4</v>
      </c>
      <c r="W2500" s="31">
        <f t="shared" si="1572"/>
        <v>0.15325357417042015</v>
      </c>
      <c r="X2500" s="34">
        <f>(S2500*H2500*'Propiedades físicas'!$F$5*60*24*365)/(1000000)</f>
        <v>56878.370330343125</v>
      </c>
      <c r="Y2500" s="34">
        <f>(U2500*H2500*'Propiedades físicas'!$F$7*60*24*365)/(1000000)</f>
        <v>355.02520180911227</v>
      </c>
      <c r="Z2500" s="31">
        <f t="shared" si="1586"/>
        <v>1725.4917608177689</v>
      </c>
      <c r="AA2500" s="31">
        <f t="shared" si="1602"/>
        <v>11859.248157995804</v>
      </c>
      <c r="AB2500" s="31">
        <f t="shared" si="1603"/>
        <v>264.43777954693485</v>
      </c>
      <c r="AC2500" s="31">
        <f t="shared" si="1604"/>
        <v>367.49440517894004</v>
      </c>
      <c r="AD2500" s="31">
        <f t="shared" si="1601"/>
        <v>40.526034861257379</v>
      </c>
      <c r="AE2500" s="31">
        <f t="shared" si="1590"/>
        <v>7.3348519698301597</v>
      </c>
      <c r="AF2500" s="31">
        <f t="shared" si="1591"/>
        <v>14264.532990370537</v>
      </c>
      <c r="AG2500" s="31">
        <f t="shared" si="1592"/>
        <v>0.12096377511851142</v>
      </c>
      <c r="AH2500" s="31">
        <f t="shared" si="1593"/>
        <v>0.83138005050719488</v>
      </c>
      <c r="AI2500" s="31">
        <f t="shared" si="1593"/>
        <v>1.8538130882058815E-2</v>
      </c>
      <c r="AJ2500" s="31">
        <f t="shared" si="1593"/>
        <v>2.5762806635662171E-2</v>
      </c>
      <c r="AK2500" s="31">
        <f t="shared" si="1574"/>
        <v>2.8410348161145562E-3</v>
      </c>
      <c r="AL2500" s="31">
        <f t="shared" si="1574"/>
        <v>5.1420204045808226E-4</v>
      </c>
      <c r="AM2500" s="31">
        <f t="shared" si="1594"/>
        <v>0.99999999999999989</v>
      </c>
      <c r="AN2500" s="31">
        <f>(Z2500*'Propiedades físicas'!$F$4)/1000</f>
        <v>1517.3629446279294</v>
      </c>
      <c r="AO2500" s="31">
        <f>(AA2500*'Propiedades físicas'!$F$6)/1000</f>
        <v>379.97031098218554</v>
      </c>
      <c r="AP2500" s="31">
        <f>(AB2500*'Propiedades físicas'!$F$9)/1000</f>
        <v>163.14488809148145</v>
      </c>
      <c r="AQ2500" s="31">
        <f>(AC2500*'Propiedades físicas'!$F$5)/1000</f>
        <v>108.21607749304248</v>
      </c>
      <c r="AR2500" s="31">
        <f>(AD2500*'Propiedades físicas'!$F$8)/1000</f>
        <v>14.36728987901296</v>
      </c>
      <c r="AS2500" s="31">
        <f>(AE2500*'Propiedades físicas'!$F$7)/1000</f>
        <v>0.67546651790165946</v>
      </c>
      <c r="AT2500" s="31">
        <f t="shared" si="1595"/>
        <v>2183.7369775915531</v>
      </c>
      <c r="AU2500" s="31">
        <f t="shared" si="1596"/>
        <v>0.69484693449731816</v>
      </c>
      <c r="AV2500" s="31">
        <f t="shared" si="1600"/>
        <v>0.17400003520627991</v>
      </c>
      <c r="AW2500" s="31">
        <f t="shared" si="1600"/>
        <v>7.4709037656821742E-2</v>
      </c>
      <c r="AX2500" s="31">
        <f t="shared" si="1600"/>
        <v>4.9555454069562056E-2</v>
      </c>
      <c r="AY2500" s="31">
        <f t="shared" si="1597"/>
        <v>6.5792217773674678E-3</v>
      </c>
      <c r="AZ2500" s="31">
        <f t="shared" si="1597"/>
        <v>3.0931679265084044E-4</v>
      </c>
      <c r="BA2500" s="31">
        <f t="shared" si="1598"/>
        <v>1.0000000000000002</v>
      </c>
      <c r="BB2500" s="34">
        <f>AU2500*'Propiedades físicas'!$C$4+'Diseño reactor'!AV2500*'Propiedades físicas'!$C$5+'Diseño reactor'!AW2500*'Propiedades físicas'!$C$8+'Diseño reactor'!AX2500*'Propiedades físicas'!$C$9+'Diseño reactor'!AY2500*'Propiedades físicas'!$C$7+'Diseño reactor'!AZ2500*'Propiedades físicas'!$C$6</f>
        <v>875.32684757323466</v>
      </c>
      <c r="BC2500" s="45">
        <f>AU2500*'Propiedades físicas'!$L$4+'Diseño reactor'!AV2500*'Propiedades físicas'!$L$5+'Diseño reactor'!AW2500*'Propiedades físicas'!$L$8+AX2500*'Propiedades físicas'!$L$9+'Diseño reactor'!AY2500*'Propiedades físicas'!$L$7+'Diseño reactor'!AZ2500*'Propiedades físicas'!$L$6</f>
        <v>2.1223567286987137</v>
      </c>
      <c r="BD2500" s="29">
        <f t="shared" si="1575"/>
        <v>1.3475377602959449</v>
      </c>
      <c r="BE2500" s="58">
        <f t="shared" si="1576"/>
        <v>41.134102855334298</v>
      </c>
      <c r="BF2500" s="30">
        <f>AU2500*'Propiedades físicas'!$I$4+'Diseño reactor'!AV2500*'Propiedades físicas'!$I$5+'Diseño reactor'!AW2500*'Propiedades físicas'!$I$8+'Diseño reactor'!AX2500*'Propiedades físicas'!$I$9+'Diseño reactor'!AY2500*'Propiedades físicas'!$I$7+'Diseño reactor'!AZ2500*'Propiedades físicas'!$I$6</f>
        <v>1.9994708828088122E-2</v>
      </c>
      <c r="BG2500" s="24">
        <f>AU2500*'Propiedades físicas'!$O$4+'Diseño reactor'!AV2500*'Propiedades físicas'!$O$5+'Diseño reactor'!AW2500*'Propiedades físicas'!$O$8+'Diseño reactor'!AX2500*'Propiedades físicas'!$O$9+'Diseño reactor'!AY2500*'Propiedades físicas'!$O$7+'Diseño reactor'!AZ2500*'Propiedades físicas'!$O$6</f>
        <v>0.15468641027062524</v>
      </c>
      <c r="BH2500" s="54">
        <f t="shared" si="1577"/>
        <v>41102.606614513592</v>
      </c>
      <c r="BI2500" s="34">
        <f t="shared" si="1599"/>
        <v>274.33505467883322</v>
      </c>
      <c r="BJ2500" s="27">
        <f t="shared" si="1578"/>
        <v>4798.0529272102867</v>
      </c>
      <c r="BK2500" s="34">
        <f t="shared" si="1579"/>
        <v>570.9181412297113</v>
      </c>
      <c r="BL2500" s="27">
        <f t="shared" si="1580"/>
        <v>105.75093780471877</v>
      </c>
      <c r="BM2500" s="34">
        <f t="shared" si="1581"/>
        <v>1.1054421768707483</v>
      </c>
      <c r="BN2500" s="45">
        <f t="shared" si="1582"/>
        <v>2742.4085688631862</v>
      </c>
      <c r="BO2500" s="45">
        <f t="shared" si="1583"/>
        <v>110.78685445555496</v>
      </c>
      <c r="BP2500" s="66">
        <f t="shared" si="1584"/>
        <v>6.687298996214178</v>
      </c>
    </row>
    <row r="2501" spans="8:68">
      <c r="H2501" s="68">
        <v>2496</v>
      </c>
      <c r="I2501" s="31">
        <f>('Propiedades físicas'!$C$10*'Diseño reactor'!H2501)/1000</f>
        <v>2184.6122228731533</v>
      </c>
      <c r="J2501" s="31">
        <f t="shared" si="1561"/>
        <v>0.20873269646009715</v>
      </c>
      <c r="K2501" s="31">
        <f>(I2501*1000)/'Propiedades físicas'!$F$10</f>
        <v>14270.250238062068</v>
      </c>
      <c r="L2501" s="31">
        <f t="shared" si="1562"/>
        <v>2038.6071768660097</v>
      </c>
      <c r="M2501" s="31">
        <f t="shared" si="1563"/>
        <v>12231.643061196057</v>
      </c>
      <c r="N2501" s="31">
        <f t="shared" si="1564"/>
        <v>0.81674967021875389</v>
      </c>
      <c r="O2501" s="32">
        <f t="shared" si="1565"/>
        <v>4.9004980213125231</v>
      </c>
      <c r="P2501" s="33">
        <f t="shared" si="1566"/>
        <v>0.69162232943741442</v>
      </c>
      <c r="Q2501" s="31">
        <f t="shared" si="1567"/>
        <v>4.7532641447596351</v>
      </c>
      <c r="R2501" s="31">
        <f t="shared" si="1568"/>
        <v>0.10595763434385053</v>
      </c>
      <c r="S2501" s="31">
        <f t="shared" si="1569"/>
        <v>0.14723387655288814</v>
      </c>
      <c r="T2501" s="31">
        <f t="shared" si="1570"/>
        <v>1.6232877103429435E-2</v>
      </c>
      <c r="U2501" s="31">
        <f t="shared" si="1571"/>
        <v>2.9368293340595823E-3</v>
      </c>
      <c r="V2501" s="47">
        <f t="shared" si="1585"/>
        <v>6.8490754953996378E-4</v>
      </c>
      <c r="W2501" s="31">
        <f t="shared" si="1572"/>
        <v>0.15320158102766801</v>
      </c>
      <c r="X2501" s="34">
        <f>(S2501*H2501*'Propiedades físicas'!$F$5*60*24*365)/(1000000)</f>
        <v>56878.579382364049</v>
      </c>
      <c r="Y2501" s="34">
        <f>(U2501*H2501*'Propiedades físicas'!$F$7*60*24*365)/(1000000)</f>
        <v>354.80613439848406</v>
      </c>
      <c r="Z2501" s="31">
        <f t="shared" si="1586"/>
        <v>1726.2893342757864</v>
      </c>
      <c r="AA2501" s="31">
        <f t="shared" si="1602"/>
        <v>11864.14730532005</v>
      </c>
      <c r="AB2501" s="31">
        <f t="shared" si="1603"/>
        <v>264.47025532225092</v>
      </c>
      <c r="AC2501" s="31">
        <f t="shared" si="1604"/>
        <v>367.49575587600879</v>
      </c>
      <c r="AD2501" s="31">
        <f t="shared" si="1601"/>
        <v>40.517261250159869</v>
      </c>
      <c r="AE2501" s="31">
        <f t="shared" si="1590"/>
        <v>7.330326017812717</v>
      </c>
      <c r="AF2501" s="31">
        <f t="shared" si="1591"/>
        <v>14270.250238062068</v>
      </c>
      <c r="AG2501" s="31">
        <f t="shared" si="1592"/>
        <v>0.12097120271033315</v>
      </c>
      <c r="AH2501" s="31">
        <f t="shared" si="1593"/>
        <v>0.8313902774932157</v>
      </c>
      <c r="AI2501" s="31">
        <f t="shared" si="1593"/>
        <v>1.8532979514041554E-2</v>
      </c>
      <c r="AJ2501" s="31">
        <f t="shared" si="1593"/>
        <v>2.5752579649641488E-2</v>
      </c>
      <c r="AK2501" s="31">
        <f t="shared" si="1574"/>
        <v>2.8392817627045483E-3</v>
      </c>
      <c r="AL2501" s="31">
        <f t="shared" si="1574"/>
        <v>5.1367887006361225E-4</v>
      </c>
      <c r="AM2501" s="31">
        <f t="shared" si="1594"/>
        <v>1</v>
      </c>
      <c r="AN2501" s="31">
        <f>(Z2501*'Propiedades físicas'!$F$4)/1000</f>
        <v>1518.0643147754411</v>
      </c>
      <c r="AO2501" s="31">
        <f>(AA2501*'Propiedades físicas'!$F$6)/1000</f>
        <v>380.12727966245438</v>
      </c>
      <c r="AP2501" s="31">
        <f>(AB2501*'Propiedades físicas'!$F$9)/1000</f>
        <v>163.16492402106266</v>
      </c>
      <c r="AQ2501" s="31">
        <f>(AC2501*'Propiedades físicas'!$F$5)/1000</f>
        <v>108.21647523280831</v>
      </c>
      <c r="AR2501" s="31">
        <f>(AD2501*'Propiedades físicas'!$F$8)/1000</f>
        <v>14.364179458406673</v>
      </c>
      <c r="AS2501" s="31">
        <f>(AE2501*'Propiedades físicas'!$F$7)/1000</f>
        <v>0.67504972298037302</v>
      </c>
      <c r="AT2501" s="31">
        <f t="shared" si="1595"/>
        <v>2184.6122228731533</v>
      </c>
      <c r="AU2501" s="31">
        <f t="shared" si="1596"/>
        <v>0.69488960048887605</v>
      </c>
      <c r="AV2501" s="31">
        <f t="shared" si="1600"/>
        <v>0.17400217561838935</v>
      </c>
      <c r="AW2501" s="31">
        <f t="shared" si="1600"/>
        <v>7.4688277540840536E-2</v>
      </c>
      <c r="AX2501" s="31">
        <f t="shared" si="1600"/>
        <v>4.9535782185858329E-2</v>
      </c>
      <c r="AY2501" s="31">
        <f t="shared" si="1597"/>
        <v>6.5751620850657078E-3</v>
      </c>
      <c r="AZ2501" s="31">
        <f t="shared" si="1597"/>
        <v>3.0900208097003261E-4</v>
      </c>
      <c r="BA2501" s="31">
        <f t="shared" si="1598"/>
        <v>1</v>
      </c>
      <c r="BB2501" s="34">
        <f>AU2501*'Propiedades físicas'!$C$4+'Diseño reactor'!AV2501*'Propiedades físicas'!$C$5+'Diseño reactor'!AW2501*'Propiedades físicas'!$C$8+'Diseño reactor'!AX2501*'Propiedades físicas'!$C$9+'Diseño reactor'!AY2501*'Propiedades físicas'!$C$7+'Diseño reactor'!AZ2501*'Propiedades físicas'!$C$6</f>
        <v>875.32674176371711</v>
      </c>
      <c r="BC2501" s="45">
        <f>AU2501*'Propiedades físicas'!$L$4+'Diseño reactor'!AV2501*'Propiedades físicas'!$L$5+'Diseño reactor'!AW2501*'Propiedades físicas'!$L$8+AX2501*'Propiedades físicas'!$L$9+'Diseño reactor'!AY2501*'Propiedades físicas'!$L$7+'Diseño reactor'!AZ2501*'Propiedades físicas'!$L$6</f>
        <v>2.122386989576666</v>
      </c>
      <c r="BD2501" s="29">
        <f t="shared" si="1575"/>
        <v>1.3470615479194021</v>
      </c>
      <c r="BE2501" s="58">
        <f t="shared" si="1576"/>
        <v>41.133590727683377</v>
      </c>
      <c r="BF2501" s="30">
        <f>AU2501*'Propiedades físicas'!$I$4+'Diseño reactor'!AV2501*'Propiedades físicas'!$I$5+'Diseño reactor'!AW2501*'Propiedades físicas'!$I$8+'Diseño reactor'!AX2501*'Propiedades físicas'!$I$9+'Diseño reactor'!AY2501*'Propiedades físicas'!$I$7+'Diseño reactor'!AZ2501*'Propiedades físicas'!$I$6</f>
        <v>1.99947528871906E-2</v>
      </c>
      <c r="BG2501" s="24">
        <f>AU2501*'Propiedades físicas'!$O$4+'Diseño reactor'!AV2501*'Propiedades físicas'!$O$5+'Diseño reactor'!AW2501*'Propiedades físicas'!$O$8+'Diseño reactor'!AX2501*'Propiedades físicas'!$O$9+'Diseño reactor'!AY2501*'Propiedades físicas'!$O$7+'Diseño reactor'!AZ2501*'Propiedades físicas'!$O$6</f>
        <v>0.15468788917620102</v>
      </c>
      <c r="BH2501" s="54">
        <f t="shared" si="1577"/>
        <v>41102.51107508142</v>
      </c>
      <c r="BI2501" s="34">
        <f t="shared" si="1599"/>
        <v>274.33694786044538</v>
      </c>
      <c r="BJ2501" s="27">
        <f t="shared" si="1578"/>
        <v>4798.056529154861</v>
      </c>
      <c r="BK2501" s="34">
        <f t="shared" si="1579"/>
        <v>570.92402818696519</v>
      </c>
      <c r="BL2501" s="27">
        <f t="shared" si="1580"/>
        <v>105.75113978454868</v>
      </c>
      <c r="BM2501" s="34">
        <f t="shared" si="1581"/>
        <v>1.1054421768707483</v>
      </c>
      <c r="BN2501" s="45">
        <f t="shared" si="1582"/>
        <v>2743.610321407099</v>
      </c>
      <c r="BO2501" s="45">
        <f t="shared" si="1583"/>
        <v>110.7932457179279</v>
      </c>
      <c r="BP2501" s="66">
        <f t="shared" si="1584"/>
        <v>6.687298187853413</v>
      </c>
    </row>
    <row r="2502" spans="8:68">
      <c r="H2502" s="68">
        <v>2497</v>
      </c>
      <c r="I2502" s="31">
        <f>('Propiedades físicas'!$C$10*'Diseño reactor'!H2502)/1000</f>
        <v>2185.4874681547531</v>
      </c>
      <c r="J2502" s="31">
        <f t="shared" si="1561"/>
        <v>0.20864910306944434</v>
      </c>
      <c r="K2502" s="31">
        <f>(I2502*1000)/'Propiedades físicas'!$F$10</f>
        <v>14275.967485753601</v>
      </c>
      <c r="L2502" s="31">
        <f t="shared" si="1562"/>
        <v>2039.4239265362287</v>
      </c>
      <c r="M2502" s="31">
        <f t="shared" si="1563"/>
        <v>12236.543559217371</v>
      </c>
      <c r="N2502" s="31">
        <f t="shared" si="1564"/>
        <v>0.816749670218754</v>
      </c>
      <c r="O2502" s="32">
        <f t="shared" si="1565"/>
        <v>4.9004980213125231</v>
      </c>
      <c r="P2502" s="33">
        <f t="shared" si="1566"/>
        <v>0.69166476601558624</v>
      </c>
      <c r="Q2502" s="31">
        <f t="shared" si="1567"/>
        <v>4.7533225688730516</v>
      </c>
      <c r="R2502" s="31">
        <f t="shared" si="1568"/>
        <v>0.10592819826250301</v>
      </c>
      <c r="S2502" s="31">
        <f t="shared" si="1569"/>
        <v>0.14717545243947094</v>
      </c>
      <c r="T2502" s="31">
        <f t="shared" si="1570"/>
        <v>1.6222863645026685E-2</v>
      </c>
      <c r="U2502" s="31">
        <f t="shared" si="1571"/>
        <v>2.9338422956381878E-3</v>
      </c>
      <c r="V2502" s="47">
        <f t="shared" si="1585"/>
        <v>6.849495741125223E-4</v>
      </c>
      <c r="W2502" s="31">
        <f t="shared" si="1572"/>
        <v>0.15314962315156588</v>
      </c>
      <c r="X2502" s="34">
        <f>(S2502*H2502*'Propiedades físicas'!$F$5*60*24*365)/(1000000)</f>
        <v>56878.7881508836</v>
      </c>
      <c r="Y2502" s="34">
        <f>(U2502*H2502*'Propiedades físicas'!$F$7*60*24*365)/(1000000)</f>
        <v>354.58726768464146</v>
      </c>
      <c r="Z2502" s="31">
        <f t="shared" si="1586"/>
        <v>1727.0869207409189</v>
      </c>
      <c r="AA2502" s="31">
        <f t="shared" si="1602"/>
        <v>11869.046454476011</v>
      </c>
      <c r="AB2502" s="31">
        <f t="shared" si="1603"/>
        <v>264.50271106147</v>
      </c>
      <c r="AC2502" s="31">
        <f t="shared" si="1604"/>
        <v>367.49710474135895</v>
      </c>
      <c r="AD2502" s="31">
        <f t="shared" si="1601"/>
        <v>40.508490521631636</v>
      </c>
      <c r="AE2502" s="31">
        <f t="shared" si="1590"/>
        <v>7.3258042122085554</v>
      </c>
      <c r="AF2502" s="31">
        <f t="shared" si="1591"/>
        <v>14275.967485753599</v>
      </c>
      <c r="AG2502" s="31">
        <f t="shared" si="1592"/>
        <v>0.12097862526406206</v>
      </c>
      <c r="AH2502" s="31">
        <f t="shared" si="1593"/>
        <v>0.83140049641612557</v>
      </c>
      <c r="AI2502" s="31">
        <f t="shared" si="1593"/>
        <v>1.8527830868585608E-2</v>
      </c>
      <c r="AJ2502" s="31">
        <f t="shared" si="1593"/>
        <v>2.5742360726731476E-2</v>
      </c>
      <c r="AK2502" s="31">
        <f t="shared" si="1574"/>
        <v>2.8375303153398345E-3</v>
      </c>
      <c r="AL2502" s="31">
        <f t="shared" si="1574"/>
        <v>5.1315640915539963E-4</v>
      </c>
      <c r="AM2502" s="31">
        <f t="shared" si="1594"/>
        <v>0.99999999999999989</v>
      </c>
      <c r="AN2502" s="31">
        <f>(Z2502*'Propiedades físicas'!$F$4)/1000</f>
        <v>1518.7656963611491</v>
      </c>
      <c r="AO2502" s="31">
        <f>(AA2502*'Propiedades físicas'!$F$6)/1000</f>
        <v>380.28424840141139</v>
      </c>
      <c r="AP2502" s="31">
        <f>(AB2502*'Propiedades físicas'!$F$9)/1000</f>
        <v>163.18494758937388</v>
      </c>
      <c r="AQ2502" s="31">
        <f>(AC2502*'Propiedades físicas'!$F$5)/1000</f>
        <v>108.21687243318797</v>
      </c>
      <c r="AR2502" s="31">
        <f>(AD2502*'Propiedades físicas'!$F$8)/1000</f>
        <v>14.361070059728842</v>
      </c>
      <c r="AS2502" s="31">
        <f>(AE2502*'Propiedades físicas'!$F$7)/1000</f>
        <v>0.67463330990228587</v>
      </c>
      <c r="AT2502" s="31">
        <f t="shared" si="1595"/>
        <v>2185.4874681547535</v>
      </c>
      <c r="AU2502" s="31">
        <f t="shared" si="1596"/>
        <v>0.69493223754033717</v>
      </c>
      <c r="AV2502" s="31">
        <f t="shared" si="1600"/>
        <v>0.17400431434296543</v>
      </c>
      <c r="AW2502" s="31">
        <f t="shared" si="1600"/>
        <v>7.4667528396835825E-2</v>
      </c>
      <c r="AX2502" s="31">
        <f t="shared" si="1600"/>
        <v>4.9516125811765663E-2</v>
      </c>
      <c r="AY2502" s="31">
        <f t="shared" si="1597"/>
        <v>6.5711061120172663E-3</v>
      </c>
      <c r="AZ2502" s="31">
        <f t="shared" si="1597"/>
        <v>3.0868779607868944E-4</v>
      </c>
      <c r="BA2502" s="31">
        <f t="shared" si="1598"/>
        <v>1</v>
      </c>
      <c r="BB2502" s="34">
        <f>AU2502*'Propiedades físicas'!$C$4+'Diseño reactor'!AV2502*'Propiedades físicas'!$C$5+'Diseño reactor'!AW2502*'Propiedades físicas'!$C$8+'Diseño reactor'!AX2502*'Propiedades físicas'!$C$9+'Diseño reactor'!AY2502*'Propiedades físicas'!$C$7+'Diseño reactor'!AZ2502*'Propiedades físicas'!$C$6</f>
        <v>875.32663609257111</v>
      </c>
      <c r="BC2502" s="45">
        <f>AU2502*'Propiedades físicas'!$L$4+'Diseño reactor'!AV2502*'Propiedades físicas'!$L$5+'Diseño reactor'!AW2502*'Propiedades físicas'!$L$8+AX2502*'Propiedades físicas'!$L$9+'Diseño reactor'!AY2502*'Propiedades físicas'!$L$7+'Diseño reactor'!AZ2502*'Propiedades físicas'!$L$6</f>
        <v>2.1224172291205363</v>
      </c>
      <c r="BD2502" s="29">
        <f t="shared" si="1575"/>
        <v>1.3465856724205982</v>
      </c>
      <c r="BE2502" s="58">
        <f t="shared" si="1576"/>
        <v>41.133078966581508</v>
      </c>
      <c r="BF2502" s="30">
        <f>AU2502*'Propiedades físicas'!$I$4+'Diseño reactor'!AV2502*'Propiedades físicas'!$I$5+'Diseño reactor'!AW2502*'Propiedades físicas'!$I$8+'Diseño reactor'!AX2502*'Propiedades físicas'!$I$9+'Diseño reactor'!AY2502*'Propiedades físicas'!$I$7+'Diseño reactor'!AZ2502*'Propiedades físicas'!$I$6</f>
        <v>1.9994796881195584E-2</v>
      </c>
      <c r="BG2502" s="24">
        <f>AU2502*'Propiedades físicas'!$O$4+'Diseño reactor'!AV2502*'Propiedades físicas'!$O$5+'Diseño reactor'!AW2502*'Propiedades físicas'!$O$8+'Diseño reactor'!AX2502*'Propiedades físicas'!$O$9+'Diseño reactor'!AY2502*'Propiedades físicas'!$O$7+'Diseño reactor'!AZ2502*'Propiedades físicas'!$O$6</f>
        <v>0.15468936707674041</v>
      </c>
      <c r="BH2502" s="54">
        <f t="shared" si="1577"/>
        <v>41102.415676385783</v>
      </c>
      <c r="BI2502" s="34">
        <f t="shared" si="1599"/>
        <v>274.33883915474422</v>
      </c>
      <c r="BJ2502" s="27">
        <f t="shared" si="1578"/>
        <v>4798.0601309584554</v>
      </c>
      <c r="BK2502" s="34">
        <f t="shared" si="1579"/>
        <v>570.92991142623509</v>
      </c>
      <c r="BL2502" s="27">
        <f t="shared" si="1580"/>
        <v>105.75134163342507</v>
      </c>
      <c r="BM2502" s="34">
        <f t="shared" si="1581"/>
        <v>1.1054421768707483</v>
      </c>
      <c r="BN2502" s="45">
        <f t="shared" si="1582"/>
        <v>2744.812087707081</v>
      </c>
      <c r="BO2502" s="45">
        <f t="shared" si="1583"/>
        <v>110.79963264565316</v>
      </c>
      <c r="BP2502" s="66">
        <f t="shared" si="1584"/>
        <v>6.687297380549774</v>
      </c>
    </row>
    <row r="2503" spans="8:68">
      <c r="H2503" s="68">
        <v>2498</v>
      </c>
      <c r="I2503" s="31">
        <f>('Propiedades físicas'!$C$10*'Diseño reactor'!H2503)/1000</f>
        <v>2186.3627134363524</v>
      </c>
      <c r="J2503" s="31">
        <f t="shared" si="1561"/>
        <v>0.20856557660704669</v>
      </c>
      <c r="K2503" s="31">
        <f>(I2503*1000)/'Propiedades físicas'!$F$10</f>
        <v>14281.684733445129</v>
      </c>
      <c r="L2503" s="31">
        <f t="shared" si="1562"/>
        <v>2040.2406762064468</v>
      </c>
      <c r="M2503" s="31">
        <f t="shared" si="1563"/>
        <v>12241.444057238681</v>
      </c>
      <c r="N2503" s="31">
        <f t="shared" si="1564"/>
        <v>0.81674967021875367</v>
      </c>
      <c r="O2503" s="32">
        <f t="shared" si="1565"/>
        <v>4.9004980213125222</v>
      </c>
      <c r="P2503" s="33">
        <f t="shared" si="1566"/>
        <v>0.69170717381902935</v>
      </c>
      <c r="Q2503" s="31">
        <f t="shared" si="1567"/>
        <v>4.753380946941788</v>
      </c>
      <c r="R2503" s="31">
        <f t="shared" si="1568"/>
        <v>0.10589877773536631</v>
      </c>
      <c r="S2503" s="31">
        <f t="shared" si="1569"/>
        <v>0.14711707437073421</v>
      </c>
      <c r="T2503" s="31">
        <f t="shared" si="1570"/>
        <v>1.6212859357706427E-2</v>
      </c>
      <c r="U2503" s="31">
        <f t="shared" si="1571"/>
        <v>2.930859306651695E-3</v>
      </c>
      <c r="V2503" s="47">
        <f t="shared" si="1585"/>
        <v>6.8499157018971839E-4</v>
      </c>
      <c r="W2503" s="31">
        <f t="shared" si="1572"/>
        <v>0.15309770050624413</v>
      </c>
      <c r="X2503" s="34">
        <f>(S2503*H2503*'Propiedades físicas'!$F$5*60*24*365)/(1000000)</f>
        <v>56878.996636382122</v>
      </c>
      <c r="Y2503" s="34">
        <f>(U2503*H2503*'Propiedades físicas'!$F$7*60*24*365)/(1000000)</f>
        <v>354.36860142548744</v>
      </c>
      <c r="Z2503" s="31">
        <f t="shared" si="1586"/>
        <v>1727.8845201999354</v>
      </c>
      <c r="AA2503" s="31">
        <f t="shared" si="1602"/>
        <v>11873.945605460587</v>
      </c>
      <c r="AB2503" s="31">
        <f t="shared" si="1603"/>
        <v>264.53514678294505</v>
      </c>
      <c r="AC2503" s="31">
        <f t="shared" si="1604"/>
        <v>367.49845177809408</v>
      </c>
      <c r="AD2503" s="31">
        <f t="shared" si="1601"/>
        <v>40.49972267555065</v>
      </c>
      <c r="AE2503" s="31">
        <f t="shared" si="1590"/>
        <v>7.3212865480159337</v>
      </c>
      <c r="AF2503" s="31">
        <f t="shared" si="1591"/>
        <v>14281.68473344513</v>
      </c>
      <c r="AG2503" s="31">
        <f t="shared" si="1592"/>
        <v>0.12098604278482226</v>
      </c>
      <c r="AH2503" s="31">
        <f t="shared" si="1593"/>
        <v>0.83141070728539102</v>
      </c>
      <c r="AI2503" s="31">
        <f t="shared" si="1593"/>
        <v>1.8522684943706357E-2</v>
      </c>
      <c r="AJ2503" s="31">
        <f t="shared" si="1593"/>
        <v>2.5732149857465973E-2</v>
      </c>
      <c r="AK2503" s="31">
        <f t="shared" si="1574"/>
        <v>2.8357804720830731E-3</v>
      </c>
      <c r="AL2503" s="31">
        <f t="shared" si="1574"/>
        <v>5.1263465653115842E-4</v>
      </c>
      <c r="AM2503" s="31">
        <f t="shared" si="1594"/>
        <v>0.99999999999999989</v>
      </c>
      <c r="AN2503" s="31">
        <f>(Z2503*'Propiedades físicas'!$F$4)/1000</f>
        <v>1519.4670893734192</v>
      </c>
      <c r="AO2503" s="31">
        <f>(AA2503*'Propiedades físicas'!$F$6)/1000</f>
        <v>380.44121719895725</v>
      </c>
      <c r="AP2503" s="31">
        <f>(AB2503*'Propiedades físicas'!$F$9)/1000</f>
        <v>163.20495880773791</v>
      </c>
      <c r="AQ2503" s="31">
        <f>(AC2503*'Propiedades físicas'!$F$5)/1000</f>
        <v>108.21726909509538</v>
      </c>
      <c r="AR2503" s="31">
        <f>(AD2503*'Propiedades físicas'!$F$8)/1000</f>
        <v>14.357961682936212</v>
      </c>
      <c r="AS2503" s="31">
        <f>(AE2503*'Propiedades físicas'!$F$7)/1000</f>
        <v>0.67421727820678734</v>
      </c>
      <c r="AT2503" s="31">
        <f t="shared" si="1595"/>
        <v>2186.3627134363524</v>
      </c>
      <c r="AU2503" s="31">
        <f t="shared" si="1596"/>
        <v>0.69497484568113621</v>
      </c>
      <c r="AV2503" s="31">
        <f t="shared" si="1600"/>
        <v>0.17400645138198947</v>
      </c>
      <c r="AW2503" s="31">
        <f t="shared" si="1600"/>
        <v>7.4646790216809561E-2</v>
      </c>
      <c r="AX2503" s="31">
        <f t="shared" si="1600"/>
        <v>4.9496484929075657E-2</v>
      </c>
      <c r="AY2503" s="31">
        <f t="shared" si="1597"/>
        <v>6.567053853735687E-3</v>
      </c>
      <c r="AZ2503" s="31">
        <f t="shared" si="1597"/>
        <v>3.083739372535794E-4</v>
      </c>
      <c r="BA2503" s="31">
        <f t="shared" si="1598"/>
        <v>1</v>
      </c>
      <c r="BB2503" s="34">
        <f>AU2503*'Propiedades físicas'!$C$4+'Diseño reactor'!AV2503*'Propiedades físicas'!$C$5+'Diseño reactor'!AW2503*'Propiedades físicas'!$C$8+'Diseño reactor'!AX2503*'Propiedades físicas'!$C$9+'Diseño reactor'!AY2503*'Propiedades físicas'!$C$7+'Diseño reactor'!AZ2503*'Propiedades físicas'!$C$6</f>
        <v>875.32653055957417</v>
      </c>
      <c r="BC2503" s="45">
        <f>AU2503*'Propiedades físicas'!$L$4+'Diseño reactor'!AV2503*'Propiedades físicas'!$L$5+'Diseño reactor'!AW2503*'Propiedades físicas'!$L$8+AX2503*'Propiedades físicas'!$L$9+'Diseño reactor'!AY2503*'Propiedades físicas'!$L$7+'Diseño reactor'!AZ2503*'Propiedades físicas'!$L$6</f>
        <v>2.122447447352751</v>
      </c>
      <c r="BD2503" s="29">
        <f t="shared" si="1575"/>
        <v>1.3461101334418468</v>
      </c>
      <c r="BE2503" s="58">
        <f t="shared" si="1576"/>
        <v>41.132567571634397</v>
      </c>
      <c r="BF2503" s="30">
        <f>AU2503*'Propiedades físicas'!$I$4+'Diseño reactor'!AV2503*'Propiedades físicas'!$I$5+'Diseño reactor'!AW2503*'Propiedades físicas'!$I$8+'Diseño reactor'!AX2503*'Propiedades físicas'!$I$9+'Diseño reactor'!AY2503*'Propiedades físicas'!$I$7+'Diseño reactor'!AZ2503*'Propiedades físicas'!$I$6</f>
        <v>1.999484081020924E-2</v>
      </c>
      <c r="BG2503" s="24">
        <f>AU2503*'Propiedades físicas'!$O$4+'Diseño reactor'!AV2503*'Propiedades físicas'!$O$5+'Diseño reactor'!AW2503*'Propiedades físicas'!$O$8+'Diseño reactor'!AX2503*'Propiedades físicas'!$O$9+'Diseño reactor'!AY2503*'Propiedades físicas'!$O$7+'Diseño reactor'!AZ2503*'Propiedades físicas'!$O$6</f>
        <v>0.15469084397325167</v>
      </c>
      <c r="BH2503" s="54">
        <f t="shared" si="1577"/>
        <v>41102.320418196141</v>
      </c>
      <c r="BI2503" s="34">
        <f t="shared" si="1599"/>
        <v>274.34072856433164</v>
      </c>
      <c r="BJ2503" s="27">
        <f t="shared" si="1578"/>
        <v>4798.0637326186015</v>
      </c>
      <c r="BK2503" s="34">
        <f t="shared" si="1579"/>
        <v>570.93579095093969</v>
      </c>
      <c r="BL2503" s="27">
        <f t="shared" si="1580"/>
        <v>105.75154335147172</v>
      </c>
      <c r="BM2503" s="34">
        <f t="shared" si="1581"/>
        <v>1.1054421768707483</v>
      </c>
      <c r="BN2503" s="45">
        <f t="shared" si="1582"/>
        <v>2746.0138677487603</v>
      </c>
      <c r="BO2503" s="45">
        <f t="shared" si="1583"/>
        <v>110.80601524313876</v>
      </c>
      <c r="BP2503" s="66">
        <f t="shared" si="1584"/>
        <v>6.6872965743015635</v>
      </c>
    </row>
    <row r="2504" spans="8:68">
      <c r="H2504" s="68">
        <v>2499</v>
      </c>
      <c r="I2504" s="31">
        <f>('Propiedades físicas'!$C$10*'Diseño reactor'!H2504)/1000</f>
        <v>2187.2379587179526</v>
      </c>
      <c r="J2504" s="31">
        <f t="shared" si="1561"/>
        <v>0.20848211699255803</v>
      </c>
      <c r="K2504" s="31">
        <f>(I2504*1000)/'Propiedades físicas'!$F$10</f>
        <v>14287.401981136662</v>
      </c>
      <c r="L2504" s="31">
        <f t="shared" si="1562"/>
        <v>2041.0574258766658</v>
      </c>
      <c r="M2504" s="31">
        <f t="shared" si="1563"/>
        <v>12246.344555259995</v>
      </c>
      <c r="N2504" s="31">
        <f t="shared" si="1564"/>
        <v>0.81674967021875378</v>
      </c>
      <c r="O2504" s="32">
        <f t="shared" si="1565"/>
        <v>4.9004980213125231</v>
      </c>
      <c r="P2504" s="33">
        <f t="shared" si="1566"/>
        <v>0.69174955287700124</v>
      </c>
      <c r="Q2504" s="31">
        <f t="shared" si="1567"/>
        <v>4.7534392790198812</v>
      </c>
      <c r="R2504" s="31">
        <f t="shared" si="1568"/>
        <v>0.10586937275110343</v>
      </c>
      <c r="S2504" s="31">
        <f t="shared" si="1569"/>
        <v>0.14705874229264201</v>
      </c>
      <c r="T2504" s="31">
        <f t="shared" si="1570"/>
        <v>1.6202864230408842E-2</v>
      </c>
      <c r="U2504" s="31">
        <f t="shared" si="1571"/>
        <v>2.9278803602403145E-3</v>
      </c>
      <c r="V2504" s="47">
        <f t="shared" si="1585"/>
        <v>6.8503353780052551E-4</v>
      </c>
      <c r="W2504" s="31">
        <f t="shared" si="1572"/>
        <v>0.15304581305588189</v>
      </c>
      <c r="X2504" s="34">
        <f>(S2504*H2504*'Propiedades físicas'!$F$5*60*24*365)/(1000000)</f>
        <v>56879.20483933916</v>
      </c>
      <c r="Y2504" s="34">
        <f>(U2504*H2504*'Propiedades físicas'!$F$7*60*24*365)/(1000000)</f>
        <v>354.15013537928513</v>
      </c>
      <c r="Z2504" s="31">
        <f t="shared" si="1586"/>
        <v>1728.6821326396262</v>
      </c>
      <c r="AA2504" s="31">
        <f t="shared" si="1602"/>
        <v>11878.844758270683</v>
      </c>
      <c r="AB2504" s="31">
        <f t="shared" si="1603"/>
        <v>264.56756250500746</v>
      </c>
      <c r="AC2504" s="31">
        <f t="shared" si="1604"/>
        <v>367.49979698931242</v>
      </c>
      <c r="AD2504" s="31">
        <f t="shared" si="1601"/>
        <v>40.490957711791694</v>
      </c>
      <c r="AE2504" s="31">
        <f t="shared" si="1590"/>
        <v>7.3167730202405457</v>
      </c>
      <c r="AF2504" s="31">
        <f t="shared" si="1591"/>
        <v>14287.401981136662</v>
      </c>
      <c r="AG2504" s="31">
        <f t="shared" si="1592"/>
        <v>0.12099345527773116</v>
      </c>
      <c r="AH2504" s="31">
        <f t="shared" si="1593"/>
        <v>0.8314209101104636</v>
      </c>
      <c r="AI2504" s="31">
        <f t="shared" si="1593"/>
        <v>1.8517541737420849E-2</v>
      </c>
      <c r="AJ2504" s="31">
        <f t="shared" si="1593"/>
        <v>2.5721947032393586E-2</v>
      </c>
      <c r="AK2504" s="31">
        <f t="shared" si="1574"/>
        <v>2.8340322309997998E-3</v>
      </c>
      <c r="AL2504" s="31">
        <f t="shared" si="1574"/>
        <v>5.1211361099104782E-4</v>
      </c>
      <c r="AM2504" s="31">
        <f t="shared" si="1594"/>
        <v>1</v>
      </c>
      <c r="AN2504" s="31">
        <f>(Z2504*'Propiedades físicas'!$F$4)/1000</f>
        <v>1520.1684938006345</v>
      </c>
      <c r="AO2504" s="31">
        <f>(AA2504*'Propiedades físicas'!$F$6)/1000</f>
        <v>380.59818605499265</v>
      </c>
      <c r="AP2504" s="31">
        <f>(AB2504*'Propiedades físicas'!$F$9)/1000</f>
        <v>163.22495768746433</v>
      </c>
      <c r="AQ2504" s="31">
        <f>(AC2504*'Propiedades físicas'!$F$5)/1000</f>
        <v>108.21766521944284</v>
      </c>
      <c r="AR2504" s="31">
        <f>(AD2504*'Propiedades físicas'!$F$8)/1000</f>
        <v>14.354854327984386</v>
      </c>
      <c r="AS2504" s="31">
        <f>(AE2504*'Propiedades físicas'!$F$7)/1000</f>
        <v>0.67380162743395189</v>
      </c>
      <c r="AT2504" s="31">
        <f t="shared" si="1595"/>
        <v>2187.2379587179526</v>
      </c>
      <c r="AU2504" s="31">
        <f t="shared" si="1596"/>
        <v>0.69501742494066798</v>
      </c>
      <c r="AV2504" s="31">
        <f t="shared" si="1600"/>
        <v>0.17400858673743935</v>
      </c>
      <c r="AW2504" s="31">
        <f t="shared" si="1600"/>
        <v>7.4626062992770331E-2</v>
      </c>
      <c r="AX2504" s="31">
        <f t="shared" si="1600"/>
        <v>4.9476859519608243E-2</v>
      </c>
      <c r="AY2504" s="31">
        <f t="shared" si="1597"/>
        <v>6.5630053057411592E-3</v>
      </c>
      <c r="AZ2504" s="31">
        <f t="shared" si="1597"/>
        <v>3.0806050377294114E-4</v>
      </c>
      <c r="BA2504" s="31">
        <f t="shared" si="1598"/>
        <v>1</v>
      </c>
      <c r="BB2504" s="34">
        <f>AU2504*'Propiedades físicas'!$C$4+'Diseño reactor'!AV2504*'Propiedades físicas'!$C$5+'Diseño reactor'!AW2504*'Propiedades físicas'!$C$8+'Diseño reactor'!AX2504*'Propiedades físicas'!$C$9+'Diseño reactor'!AY2504*'Propiedades físicas'!$C$7+'Diseño reactor'!AZ2504*'Propiedades físicas'!$C$6</f>
        <v>875.32642516450449</v>
      </c>
      <c r="BC2504" s="45">
        <f>AU2504*'Propiedades físicas'!$L$4+'Diseño reactor'!AV2504*'Propiedades físicas'!$L$5+'Diseño reactor'!AW2504*'Propiedades físicas'!$L$8+AX2504*'Propiedades físicas'!$L$9+'Diseño reactor'!AY2504*'Propiedades físicas'!$L$7+'Diseño reactor'!AZ2504*'Propiedades físicas'!$L$6</f>
        <v>2.1224776442957034</v>
      </c>
      <c r="BD2504" s="29">
        <f t="shared" si="1575"/>
        <v>1.3456349306259727</v>
      </c>
      <c r="BE2504" s="58">
        <f t="shared" si="1576"/>
        <v>41.132056542448289</v>
      </c>
      <c r="BF2504" s="30">
        <f>AU2504*'Propiedades físicas'!$I$4+'Diseño reactor'!AV2504*'Propiedades físicas'!$I$5+'Diseño reactor'!AW2504*'Propiedades físicas'!$I$8+'Diseño reactor'!AX2504*'Propiedades físicas'!$I$9+'Diseño reactor'!AY2504*'Propiedades físicas'!$I$7+'Diseño reactor'!AZ2504*'Propiedades físicas'!$I$6</f>
        <v>1.999488467433751E-2</v>
      </c>
      <c r="BG2504" s="24">
        <f>AU2504*'Propiedades físicas'!$O$4+'Diseño reactor'!AV2504*'Propiedades físicas'!$O$5+'Diseño reactor'!AW2504*'Propiedades físicas'!$O$8+'Diseño reactor'!AX2504*'Propiedades físicas'!$O$9+'Diseño reactor'!AY2504*'Propiedades físicas'!$O$7+'Diseño reactor'!AZ2504*'Propiedades físicas'!$O$6</f>
        <v>0.15469231986674176</v>
      </c>
      <c r="BH2504" s="54">
        <f t="shared" si="1577"/>
        <v>41102.225300282436</v>
      </c>
      <c r="BI2504" s="34">
        <f t="shared" si="1599"/>
        <v>274.34261609180442</v>
      </c>
      <c r="BJ2504" s="27">
        <f t="shared" si="1578"/>
        <v>4798.0673341328538</v>
      </c>
      <c r="BK2504" s="34">
        <f t="shared" si="1579"/>
        <v>570.94166676449561</v>
      </c>
      <c r="BL2504" s="27">
        <f t="shared" si="1580"/>
        <v>105.75174493881237</v>
      </c>
      <c r="BM2504" s="34">
        <f t="shared" si="1581"/>
        <v>1.1054421768707483</v>
      </c>
      <c r="BN2504" s="45">
        <f t="shared" si="1582"/>
        <v>2747.215661517781</v>
      </c>
      <c r="BO2504" s="45">
        <f t="shared" si="1583"/>
        <v>110.81239351478695</v>
      </c>
      <c r="BP2504" s="66">
        <f t="shared" si="1584"/>
        <v>6.6872957691070862</v>
      </c>
    </row>
    <row r="2505" spans="8:68">
      <c r="H2505" s="68">
        <v>2500</v>
      </c>
      <c r="I2505" s="31">
        <f>('Propiedades físicas'!$C$10*'Diseño reactor'!H2505)/1000</f>
        <v>2188.1132039995523</v>
      </c>
      <c r="J2505" s="31">
        <f t="shared" si="1561"/>
        <v>0.20839872414576102</v>
      </c>
      <c r="K2505" s="31">
        <f>(I2505*1000)/'Propiedades físicas'!$F$10</f>
        <v>14293.119228828193</v>
      </c>
      <c r="L2505" s="31">
        <f t="shared" si="1562"/>
        <v>2041.8741755468845</v>
      </c>
      <c r="M2505" s="31">
        <f t="shared" si="1563"/>
        <v>12251.245053281307</v>
      </c>
      <c r="N2505" s="31">
        <f t="shared" si="1564"/>
        <v>0.81674967021875378</v>
      </c>
      <c r="O2505" s="32">
        <f t="shared" si="1565"/>
        <v>4.9004980213125231</v>
      </c>
      <c r="P2505" s="33">
        <f t="shared" si="1566"/>
        <v>0.69179190321871875</v>
      </c>
      <c r="Q2505" s="31">
        <f t="shared" si="1567"/>
        <v>4.7534975651612825</v>
      </c>
      <c r="R2505" s="31">
        <f t="shared" si="1568"/>
        <v>0.10583998329838641</v>
      </c>
      <c r="S2505" s="31">
        <f t="shared" si="1569"/>
        <v>0.14700045615124208</v>
      </c>
      <c r="T2505" s="31">
        <f t="shared" si="1570"/>
        <v>1.619287825209054E-2</v>
      </c>
      <c r="U2505" s="31">
        <f t="shared" si="1571"/>
        <v>2.9249054495581947E-3</v>
      </c>
      <c r="V2505" s="47">
        <f t="shared" si="1585"/>
        <v>6.8507547697387689E-4</v>
      </c>
      <c r="W2505" s="31">
        <f t="shared" si="1572"/>
        <v>0.15299396076470667</v>
      </c>
      <c r="X2505" s="34">
        <f>(S2505*H2505*'Propiedades físicas'!$F$5*60*24*365)/(1000000)</f>
        <v>56879.412760233114</v>
      </c>
      <c r="Y2505" s="34">
        <f>(U2505*H2505*'Propiedades físicas'!$F$7*60*24*365)/(1000000)</f>
        <v>353.93186930465578</v>
      </c>
      <c r="Z2505" s="31">
        <f t="shared" si="1586"/>
        <v>1729.4797580467969</v>
      </c>
      <c r="AA2505" s="31">
        <f t="shared" si="1602"/>
        <v>11883.743912903206</v>
      </c>
      <c r="AB2505" s="31">
        <f t="shared" si="1603"/>
        <v>264.59995824596604</v>
      </c>
      <c r="AC2505" s="31">
        <f t="shared" si="1604"/>
        <v>367.50114037810516</v>
      </c>
      <c r="AD2505" s="31">
        <f t="shared" si="1601"/>
        <v>40.48219563022635</v>
      </c>
      <c r="AE2505" s="31">
        <f t="shared" si="1590"/>
        <v>7.312263623895487</v>
      </c>
      <c r="AF2505" s="31">
        <f t="shared" si="1591"/>
        <v>14293.119228828195</v>
      </c>
      <c r="AG2505" s="31">
        <f t="shared" si="1592"/>
        <v>0.12100086274789904</v>
      </c>
      <c r="AH2505" s="31">
        <f t="shared" si="1593"/>
        <v>0.83143110490077976</v>
      </c>
      <c r="AI2505" s="31">
        <f t="shared" si="1593"/>
        <v>1.8512401247747723E-2</v>
      </c>
      <c r="AJ2505" s="31">
        <f t="shared" si="1593"/>
        <v>2.5711752242077557E-2</v>
      </c>
      <c r="AK2505" s="31">
        <f t="shared" si="1574"/>
        <v>2.8322855901584216E-3</v>
      </c>
      <c r="AL2505" s="31">
        <f t="shared" si="1574"/>
        <v>5.1159327133766411E-4</v>
      </c>
      <c r="AM2505" s="31">
        <f t="shared" si="1594"/>
        <v>1.0000000000000002</v>
      </c>
      <c r="AN2505" s="31">
        <f>(Z2505*'Propiedades físicas'!$F$4)/1000</f>
        <v>1520.8699096311923</v>
      </c>
      <c r="AO2505" s="31">
        <f>(AA2505*'Propiedades físicas'!$F$6)/1000</f>
        <v>380.7551549694187</v>
      </c>
      <c r="AP2505" s="31">
        <f>(AB2505*'Propiedades físicas'!$F$9)/1000</f>
        <v>163.24494423984873</v>
      </c>
      <c r="AQ2505" s="31">
        <f>(AC2505*'Propiedades físicas'!$F$5)/1000</f>
        <v>108.21806080714063</v>
      </c>
      <c r="AR2505" s="31">
        <f>(AD2505*'Propiedades físicas'!$F$8)/1000</f>
        <v>14.351747994827839</v>
      </c>
      <c r="AS2505" s="31">
        <f>(AE2505*'Propiedades físicas'!$F$7)/1000</f>
        <v>0.67338635712453543</v>
      </c>
      <c r="AT2505" s="31">
        <f t="shared" si="1595"/>
        <v>2188.1132039995528</v>
      </c>
      <c r="AU2505" s="31">
        <f t="shared" si="1596"/>
        <v>0.6950599753482879</v>
      </c>
      <c r="AV2505" s="31">
        <f t="shared" si="1600"/>
        <v>0.17401072041129026</v>
      </c>
      <c r="AW2505" s="31">
        <f t="shared" si="1600"/>
        <v>7.4605346716733259E-2</v>
      </c>
      <c r="AX2505" s="31">
        <f t="shared" si="1600"/>
        <v>4.9457249565211595E-2</v>
      </c>
      <c r="AY2505" s="31">
        <f t="shared" si="1597"/>
        <v>6.5589604635605371E-3</v>
      </c>
      <c r="AZ2505" s="31">
        <f t="shared" si="1597"/>
        <v>3.0774749491648012E-4</v>
      </c>
      <c r="BA2505" s="31">
        <f t="shared" si="1598"/>
        <v>1</v>
      </c>
      <c r="BB2505" s="34">
        <f>AU2505*'Propiedades físicas'!$C$4+'Diseño reactor'!AV2505*'Propiedades físicas'!$C$5+'Diseño reactor'!AW2505*'Propiedades físicas'!$C$8+'Diseño reactor'!AX2505*'Propiedades físicas'!$C$9+'Diseño reactor'!AY2505*'Propiedades físicas'!$C$7+'Diseño reactor'!AZ2505*'Propiedades físicas'!$C$6</f>
        <v>875.3263199071406</v>
      </c>
      <c r="BC2505" s="45">
        <f>AU2505*'Propiedades físicas'!$L$4+'Diseño reactor'!AV2505*'Propiedades físicas'!$L$5+'Diseño reactor'!AW2505*'Propiedades físicas'!$L$8+AX2505*'Propiedades físicas'!$L$9+'Diseño reactor'!AY2505*'Propiedades físicas'!$L$7+'Diseño reactor'!AZ2505*'Propiedades físicas'!$L$6</f>
        <v>2.1225078199717577</v>
      </c>
      <c r="BD2505" s="29">
        <f t="shared" si="1575"/>
        <v>1.345160063616303</v>
      </c>
      <c r="BE2505" s="58">
        <f t="shared" si="1576"/>
        <v>41.131545878630021</v>
      </c>
      <c r="BF2505" s="30">
        <f>AU2505*'Propiedades físicas'!$I$4+'Diseño reactor'!AV2505*'Propiedades físicas'!$I$5+'Diseño reactor'!AW2505*'Propiedades físicas'!$I$8+'Diseño reactor'!AX2505*'Propiedades físicas'!$I$9+'Diseño reactor'!AY2505*'Propiedades físicas'!$I$7+'Diseño reactor'!AZ2505*'Propiedades físicas'!$I$6</f>
        <v>1.9994928473686172E-2</v>
      </c>
      <c r="BG2505" s="24">
        <f>AU2505*'Propiedades físicas'!$O$4+'Diseño reactor'!AV2505*'Propiedades físicas'!$O$5+'Diseño reactor'!AW2505*'Propiedades físicas'!$O$8+'Diseño reactor'!AX2505*'Propiedades físicas'!$O$9+'Diseño reactor'!AY2505*'Propiedades físicas'!$O$7+'Diseño reactor'!AZ2505*'Propiedades físicas'!$O$6</f>
        <v>0.15469379475821646</v>
      </c>
      <c r="BH2505" s="54">
        <f t="shared" si="1577"/>
        <v>41102.130322415003</v>
      </c>
      <c r="BI2505" s="34">
        <f t="shared" si="1599"/>
        <v>274.34450173975529</v>
      </c>
      <c r="BJ2505" s="27">
        <f t="shared" si="1578"/>
        <v>4798.0709354987403</v>
      </c>
      <c r="BK2505" s="34">
        <f t="shared" si="1579"/>
        <v>570.94753887031209</v>
      </c>
      <c r="BL2505" s="27">
        <f t="shared" si="1580"/>
        <v>105.75194639557043</v>
      </c>
      <c r="BM2505" s="34">
        <f t="shared" si="1581"/>
        <v>1.1054421768707483</v>
      </c>
      <c r="BN2505" s="45">
        <f t="shared" si="1582"/>
        <v>2748.4174689998126</v>
      </c>
      <c r="BO2505" s="45">
        <f t="shared" si="1583"/>
        <v>110.81876746499394</v>
      </c>
      <c r="BP2505" s="66">
        <f t="shared" si="1584"/>
        <v>6.68729496496465</v>
      </c>
    </row>
    <row r="2506" spans="8:68">
      <c r="H2506" s="68">
        <v>2501</v>
      </c>
      <c r="I2506" s="31">
        <f>('Propiedades físicas'!$C$10*'Diseño reactor'!H2506)/1000</f>
        <v>2188.9884492811525</v>
      </c>
      <c r="J2506" s="31">
        <f t="shared" ref="J2506:J2569" si="1605">$F$7/I2506</f>
        <v>0.20831539798656634</v>
      </c>
      <c r="K2506" s="31">
        <f>(I2506*1000)/'Propiedades físicas'!$F$10</f>
        <v>14298.836476519726</v>
      </c>
      <c r="L2506" s="31">
        <f t="shared" ref="L2506:L2569" si="1606">K2506*$I$5</f>
        <v>2042.6909252171035</v>
      </c>
      <c r="M2506" s="31">
        <f t="shared" ref="M2506:M2569" si="1607">$I$6*K2506</f>
        <v>12256.145551302621</v>
      </c>
      <c r="N2506" s="31">
        <f t="shared" ref="N2506:N2569" si="1608">L2506/H2506</f>
        <v>0.81674967021875389</v>
      </c>
      <c r="O2506" s="32">
        <f t="shared" ref="O2506:O2569" si="1609">M2506/H2506</f>
        <v>4.9004980213125231</v>
      </c>
      <c r="P2506" s="33">
        <f t="shared" ref="P2506:P2569" si="1610">(H2506*$C$5*N2506)/(H2506*$C$5+$F$7*1000*$C$4)</f>
        <v>0.69183422487335922</v>
      </c>
      <c r="Q2506" s="31">
        <f t="shared" ref="Q2506:Q2569" si="1611">((H2506^3)*($C$5^3)*O2506+3*(H2506^2)*($C$5^2)*O2506*$F$7*1000*$C$4+3*H2506*$C$5*O2506*(($F$7*1000)^2)*($C$4^2)+O2506*(($F$7*1000)^3)*($C$4^3)-3*N2506*(($F$7*1000)^3)*($C$4^3)-3*(($F$7*1000)^2)*($C$4^2)*H2506*$C$5*N2506-$F$7*1000*$C$4*(H2506^2)*($C$5^2)*N2506)/(3*(($F$7*1000)^2)*($C$4^2)*H2506*$C$5+(($F$7*1000)^3)*($C$4^3)+3*(H2506^2)*($C$5^2)*$F$7*1000*$C$4+(H2506^3)*($C$5^3))</f>
        <v>4.7535558054198583</v>
      </c>
      <c r="R2506" s="31">
        <f t="shared" ref="R2506:R2569" si="1612">($F$7*1000*$C$4*H2506*$C$5*N2506)/((H2506^2)*($C$5^2)+2*$F$7*1000*$C$4*H2506*$C$5+(($F$7*1000)^2)*($C$4^2))</f>
        <v>0.10581060936589677</v>
      </c>
      <c r="S2506" s="31">
        <f t="shared" ref="S2506:S2569" si="1613">(N2506*$F$7*1000*$C$4*(3*(($F$7*1000)^2)*($C$4^2)+3*$F$7*1000*$C$4*H2506*$C$5+(H2506^2)*($C$5^2)))/(3*(($F$7*1000)^2)*($C$4^2)*H2506*$C$5+(($F$7*1000)^3)*($C$4^3)+3*(H2506^2)*($C$5^2)*$F$7*1000*$C$4+(H2506^3)*($C$5^3))</f>
        <v>0.14694221589266587</v>
      </c>
      <c r="T2506" s="31">
        <f t="shared" ref="T2506:T2569" si="1614">((($F$7*1000)^2)*($C$4^2)*H2506*$C$5*N2506)/(3*(($F$7*1000)^2)*($C$4^2)*H2506*$C$5+(($F$7*1000)^3)*($C$4^3)+3*(H2506^2)*($C$5^2)*$F$7*1000*$C$4+(H2506^3)*($C$5^3))</f>
        <v>1.6182901411724477E-2</v>
      </c>
      <c r="U2506" s="31">
        <f t="shared" ref="U2506:U2569" si="1615">((($F$7*1000)^3)*($C$4^3)*N2506)/(3*(($F$7*1000)^2)*($C$4^2)*H2506*$C$5+(($F$7*1000)^3)*($C$4^3)+3*(H2506^2)*($C$5^2)*$F$7*1000*$C$4+(H2506^3)*($C$5^3))</f>
        <v>2.9219345677733914E-3</v>
      </c>
      <c r="V2506" s="47">
        <f t="shared" si="1585"/>
        <v>6.8511738773866643E-4</v>
      </c>
      <c r="W2506" s="31">
        <f t="shared" ref="W2506:W2569" si="1616">($F$7*1000*$C$4)/(H2506*$C$5+$F$7*1000*$C$4)</f>
        <v>0.15294214359699457</v>
      </c>
      <c r="X2506" s="34">
        <f>(S2506*H2506*'Propiedades físicas'!$F$5*60*24*365)/(1000000)</f>
        <v>56879.620399541498</v>
      </c>
      <c r="Y2506" s="34">
        <f>(U2506*H2506*'Propiedades físicas'!$F$7*60*24*365)/(1000000)</f>
        <v>353.71380296057902</v>
      </c>
      <c r="Z2506" s="31">
        <f t="shared" si="1586"/>
        <v>1730.2773964082714</v>
      </c>
      <c r="AA2506" s="31">
        <f t="shared" si="1602"/>
        <v>11888.643069355066</v>
      </c>
      <c r="AB2506" s="31">
        <f t="shared" si="1603"/>
        <v>264.63233402410782</v>
      </c>
      <c r="AC2506" s="31">
        <f t="shared" si="1604"/>
        <v>367.50248194755733</v>
      </c>
      <c r="AD2506" s="31">
        <f t="shared" si="1601"/>
        <v>40.47343643072292</v>
      </c>
      <c r="AE2506" s="31">
        <f t="shared" ref="AE2506" si="1617">U2506*$H2506</f>
        <v>7.3077583540012521</v>
      </c>
      <c r="AF2506" s="31">
        <f t="shared" si="1591"/>
        <v>14298.836476519726</v>
      </c>
      <c r="AG2506" s="31">
        <f t="shared" si="1592"/>
        <v>0.12100826520042933</v>
      </c>
      <c r="AH2506" s="31">
        <f t="shared" si="1593"/>
        <v>0.83144129166576153</v>
      </c>
      <c r="AI2506" s="31">
        <f t="shared" si="1593"/>
        <v>1.8507263472707269E-2</v>
      </c>
      <c r="AJ2506" s="31">
        <f t="shared" si="1593"/>
        <v>2.5701565477095786E-2</v>
      </c>
      <c r="AK2506" s="31">
        <f t="shared" si="1593"/>
        <v>2.8305405476302067E-3</v>
      </c>
      <c r="AL2506" s="31">
        <f t="shared" si="1593"/>
        <v>5.1107363637603674E-4</v>
      </c>
      <c r="AM2506" s="31">
        <f t="shared" si="1594"/>
        <v>1.0000000000000002</v>
      </c>
      <c r="AN2506" s="31">
        <f>(Z2506*'Propiedades físicas'!$F$4)/1000</f>
        <v>1521.5713368535057</v>
      </c>
      <c r="AO2506" s="31">
        <f>(AA2506*'Propiedades físicas'!$F$6)/1000</f>
        <v>380.9121239421363</v>
      </c>
      <c r="AP2506" s="31">
        <f>(AB2506*'Propiedades físicas'!$F$9)/1000</f>
        <v>163.26491847617331</v>
      </c>
      <c r="AQ2506" s="31">
        <f>(AC2506*'Propiedades físicas'!$F$5)/1000</f>
        <v>108.21845585909722</v>
      </c>
      <c r="AR2506" s="31">
        <f>(AD2506*'Propiedades físicas'!$F$8)/1000</f>
        <v>14.348642683419884</v>
      </c>
      <c r="AS2506" s="31">
        <f>(AE2506*'Propiedades físicas'!$F$7)/1000</f>
        <v>0.67297146681997533</v>
      </c>
      <c r="AT2506" s="31">
        <f t="shared" si="1595"/>
        <v>2188.988449281152</v>
      </c>
      <c r="AU2506" s="31">
        <f t="shared" si="1596"/>
        <v>0.69510249693331128</v>
      </c>
      <c r="AV2506" s="31">
        <f t="shared" si="1600"/>
        <v>0.17401285240551409</v>
      </c>
      <c r="AW2506" s="31">
        <f t="shared" si="1600"/>
        <v>7.4584641380720088E-2</v>
      </c>
      <c r="AX2506" s="31">
        <f t="shared" si="1600"/>
        <v>4.9437655047762076E-2</v>
      </c>
      <c r="AY2506" s="31">
        <f t="shared" si="1597"/>
        <v>6.5549193227272965E-3</v>
      </c>
      <c r="AZ2506" s="31">
        <f t="shared" si="1597"/>
        <v>3.074349099653652E-4</v>
      </c>
      <c r="BA2506" s="31">
        <f t="shared" si="1598"/>
        <v>1.0000000000000002</v>
      </c>
      <c r="BB2506" s="34">
        <f>AU2506*'Propiedades físicas'!$C$4+'Diseño reactor'!AV2506*'Propiedades físicas'!$C$5+'Diseño reactor'!AW2506*'Propiedades físicas'!$C$8+'Diseño reactor'!AX2506*'Propiedades físicas'!$C$9+'Diseño reactor'!AY2506*'Propiedades físicas'!$C$7+'Diseño reactor'!AZ2506*'Propiedades físicas'!$C$6</f>
        <v>875.32621478726162</v>
      </c>
      <c r="BC2506" s="45">
        <f>AU2506*'Propiedades físicas'!$L$4+'Diseño reactor'!AV2506*'Propiedades físicas'!$L$5+'Diseño reactor'!AW2506*'Propiedades físicas'!$L$8+AX2506*'Propiedades físicas'!$L$9+'Diseño reactor'!AY2506*'Propiedades físicas'!$L$7+'Diseño reactor'!AZ2506*'Propiedades físicas'!$L$6</f>
        <v>2.1225379744032469</v>
      </c>
      <c r="BD2506" s="29">
        <f t="shared" ref="BD2506:BD2569" si="1618">((-$F$19)*V2506*($F$7*1000))/(H2506*(BB2506/1000)*BC2506)</f>
        <v>1.3446855320566684</v>
      </c>
      <c r="BE2506" s="58">
        <f t="shared" ref="BE2506:BE2569" si="1619">BD2506+$F$20+((BP2506*60)/(H2506*(BB2506/1000)*BC2506))</f>
        <v>41.13103557978696</v>
      </c>
      <c r="BF2506" s="30">
        <f>AU2506*'Propiedades físicas'!$I$4+'Diseño reactor'!AV2506*'Propiedades físicas'!$I$5+'Diseño reactor'!AW2506*'Propiedades físicas'!$I$8+'Diseño reactor'!AX2506*'Propiedades físicas'!$I$9+'Diseño reactor'!AY2506*'Propiedades físicas'!$I$7+'Diseño reactor'!AZ2506*'Propiedades físicas'!$I$6</f>
        <v>1.9994972208360755E-2</v>
      </c>
      <c r="BG2506" s="24">
        <f>AU2506*'Propiedades físicas'!$O$4+'Diseño reactor'!AV2506*'Propiedades físicas'!$O$5+'Diseño reactor'!AW2506*'Propiedades físicas'!$O$8+'Diseño reactor'!AX2506*'Propiedades físicas'!$O$9+'Diseño reactor'!AY2506*'Propiedades físicas'!$O$7+'Diseño reactor'!AZ2506*'Propiedades físicas'!$O$6</f>
        <v>0.15469526864868005</v>
      </c>
      <c r="BH2506" s="54">
        <f t="shared" ref="BH2506:BH2569" si="1620">(BB2506*($F$33^2)*$F$34)/BF2506</f>
        <v>41102.035484364664</v>
      </c>
      <c r="BI2506" s="34">
        <f t="shared" si="1599"/>
        <v>274.34638551077228</v>
      </c>
      <c r="BJ2506" s="27">
        <f t="shared" ref="BJ2506:BJ2569" si="1621">$F$43*(BH2506^$F$44)*(BI2506^$F$45)</f>
        <v>4798.0745367138252</v>
      </c>
      <c r="BK2506" s="34">
        <f t="shared" ref="BK2506:BK2569" si="1622">(BJ2506*BG2506)/$F$16</f>
        <v>570.95340727179712</v>
      </c>
      <c r="BL2506" s="27">
        <f t="shared" ref="BL2506:BL2569" si="1623">1/((1/BK2506)+(1/$F$61))</f>
        <v>105.75214772186933</v>
      </c>
      <c r="BM2506" s="34">
        <f t="shared" ref="BM2506:BM2569" si="1624">($F$33*($F$34^2))/9.8</f>
        <v>1.1054421768707483</v>
      </c>
      <c r="BN2506" s="45">
        <f t="shared" ref="BN2506:BN2569" si="1625">((((H2506/60)*(BB2506/1000)*BC2506*($F$20-$F$4)+(((-$F$19)*V2506*($F$7*1000))/60)))/(-BL2506*$F$46/1000))+$F$4</f>
        <v>2749.6192901805425</v>
      </c>
      <c r="BO2506" s="45">
        <f t="shared" ref="BO2506:BO2569" si="1626">((-$F$19)*V2506*($F$7*1000)/60)+BP2506</f>
        <v>110.82513709814988</v>
      </c>
      <c r="BP2506" s="66">
        <f t="shared" ref="BP2506:BP2569" si="1627">($F$35*($F$33^5)*($F$34^3)*BB2506)/1000</f>
        <v>6.6872941618725674</v>
      </c>
    </row>
    <row r="2507" spans="8:68">
      <c r="H2507" s="68">
        <v>2502</v>
      </c>
      <c r="I2507" s="31">
        <f>('Propiedades físicas'!$C$10*'Diseño reactor'!H2507)/1000</f>
        <v>2189.8636945627518</v>
      </c>
      <c r="J2507" s="31">
        <f t="shared" si="1605"/>
        <v>0.20823213843501301</v>
      </c>
      <c r="K2507" s="31">
        <f>(I2507*1000)/'Propiedades físicas'!$F$10</f>
        <v>14304.553724211255</v>
      </c>
      <c r="L2507" s="31">
        <f t="shared" si="1606"/>
        <v>2043.5076748873221</v>
      </c>
      <c r="M2507" s="31">
        <f t="shared" si="1607"/>
        <v>12261.046049323932</v>
      </c>
      <c r="N2507" s="31">
        <f t="shared" si="1608"/>
        <v>0.81674967021875378</v>
      </c>
      <c r="O2507" s="32">
        <f t="shared" si="1609"/>
        <v>4.9004980213125222</v>
      </c>
      <c r="P2507" s="33">
        <f t="shared" si="1610"/>
        <v>0.69187651787006077</v>
      </c>
      <c r="Q2507" s="31">
        <f t="shared" si="1611"/>
        <v>4.7536139998493949</v>
      </c>
      <c r="R2507" s="31">
        <f t="shared" si="1612"/>
        <v>0.10578125094232516</v>
      </c>
      <c r="S2507" s="31">
        <f t="shared" si="1613"/>
        <v>0.14688402146312865</v>
      </c>
      <c r="T2507" s="31">
        <f t="shared" si="1614"/>
        <v>1.6172933698299998E-2</v>
      </c>
      <c r="U2507" s="31">
        <f t="shared" si="1615"/>
        <v>2.918967708067835E-3</v>
      </c>
      <c r="V2507" s="47">
        <f t="shared" ref="V2507:V2570" si="1628">$C$4*P2507/$C$5</f>
        <v>6.851592701237495E-4</v>
      </c>
      <c r="W2507" s="31">
        <f t="shared" si="1616"/>
        <v>0.15289036151707003</v>
      </c>
      <c r="X2507" s="34">
        <f>(S2507*H2507*'Propiedades físicas'!$F$5*60*24*365)/(1000000)</f>
        <v>56879.82775774083</v>
      </c>
      <c r="Y2507" s="34">
        <f>(U2507*H2507*'Propiedades físicas'!$F$7*60*24*365)/(1000000)</f>
        <v>353.49593610639181</v>
      </c>
      <c r="Z2507" s="31">
        <f t="shared" ref="Z2507:Z2570" si="1629">P2507*$H2507</f>
        <v>1731.075047710892</v>
      </c>
      <c r="AA2507" s="31">
        <f t="shared" ref="AA2507:AD2570" si="1630">Q2507*$H2507</f>
        <v>11893.542227623186</v>
      </c>
      <c r="AB2507" s="31">
        <f t="shared" si="1630"/>
        <v>264.66468985769757</v>
      </c>
      <c r="AC2507" s="31">
        <f t="shared" si="1630"/>
        <v>367.50382170074789</v>
      </c>
      <c r="AD2507" s="31">
        <f t="shared" si="1630"/>
        <v>40.464680113146592</v>
      </c>
      <c r="AE2507" s="31">
        <f t="shared" ref="AE2507:AE2570" si="1631">U2507*$H2507</f>
        <v>7.303257205585723</v>
      </c>
      <c r="AF2507" s="31">
        <f t="shared" ref="AF2507:AF2570" si="1632">Z2507+AA2507+AB2507+AC2507+AD2507+AE2507</f>
        <v>14304.553724211255</v>
      </c>
      <c r="AG2507" s="31">
        <f t="shared" ref="AG2507:AG2570" si="1633">Z2507/AF2507</f>
        <v>0.12101566264041855</v>
      </c>
      <c r="AH2507" s="31">
        <f t="shared" ref="AH2507:AK2570" si="1634">AA2507/$AF2507</f>
        <v>0.83145147041481637</v>
      </c>
      <c r="AI2507" s="31">
        <f t="shared" si="1634"/>
        <v>1.8502128410321381E-2</v>
      </c>
      <c r="AJ2507" s="31">
        <f t="shared" si="1634"/>
        <v>2.5691386728040819E-2</v>
      </c>
      <c r="AK2507" s="31">
        <f t="shared" si="1634"/>
        <v>2.8287971014892875E-3</v>
      </c>
      <c r="AL2507" s="31">
        <f t="shared" ref="AL2507:AL2570" si="1635">AE2507/$AF2507</f>
        <v>5.1055470491362148E-4</v>
      </c>
      <c r="AM2507" s="31">
        <f t="shared" ref="AM2507:AM2570" si="1636">AG2507+AH2507+AI2507+AJ2507+AK2507+AL2507</f>
        <v>1</v>
      </c>
      <c r="AN2507" s="31">
        <f>(Z2507*'Propiedades físicas'!$F$4)/1000</f>
        <v>1522.2727754560044</v>
      </c>
      <c r="AO2507" s="31">
        <f>(AA2507*'Propiedades físicas'!$F$6)/1000</f>
        <v>381.06909297304685</v>
      </c>
      <c r="AP2507" s="31">
        <f>(AB2507*'Propiedades físicas'!$F$9)/1000</f>
        <v>163.28488040770648</v>
      </c>
      <c r="AQ2507" s="31">
        <f>(AC2507*'Propiedades físicas'!$F$5)/1000</f>
        <v>108.21885037621924</v>
      </c>
      <c r="AR2507" s="31">
        <f>(AD2507*'Propiedades físicas'!$F$8)/1000</f>
        <v>14.345538393712724</v>
      </c>
      <c r="AS2507" s="31">
        <f>(AE2507*'Propiedades físicas'!$F$7)/1000</f>
        <v>0.6725569560623893</v>
      </c>
      <c r="AT2507" s="31">
        <f t="shared" ref="AT2507:AT2570" si="1637">AN2507+AO2507+AP2507+AQ2507+AR2507+AS2507</f>
        <v>2189.8636945627518</v>
      </c>
      <c r="AU2507" s="31">
        <f t="shared" ref="AU2507:AU2570" si="1638">AN2507/$AT2507</f>
        <v>0.6951449897250136</v>
      </c>
      <c r="AV2507" s="31">
        <f t="shared" si="1600"/>
        <v>0.17401498272207969</v>
      </c>
      <c r="AW2507" s="31">
        <f t="shared" si="1600"/>
        <v>7.4563946976758944E-2</v>
      </c>
      <c r="AX2507" s="31">
        <f t="shared" si="1600"/>
        <v>4.9418075949164135E-2</v>
      </c>
      <c r="AY2507" s="31">
        <f t="shared" si="1600"/>
        <v>6.5508818787815403E-3</v>
      </c>
      <c r="AZ2507" s="31">
        <f t="shared" si="1600"/>
        <v>3.0712274820222463E-4</v>
      </c>
      <c r="BA2507" s="31">
        <f t="shared" ref="BA2507:BA2570" si="1639">AU2507+AV2507+AW2507+AX2507+AY2507+AZ2507</f>
        <v>1.0000000000000002</v>
      </c>
      <c r="BB2507" s="34">
        <f>AU2507*'Propiedades físicas'!$C$4+'Diseño reactor'!AV2507*'Propiedades físicas'!$C$5+'Diseño reactor'!AW2507*'Propiedades físicas'!$C$8+'Diseño reactor'!AX2507*'Propiedades físicas'!$C$9+'Diseño reactor'!AY2507*'Propiedades físicas'!$C$7+'Diseño reactor'!AZ2507*'Propiedades físicas'!$C$6</f>
        <v>875.32610980464665</v>
      </c>
      <c r="BC2507" s="45">
        <f>AU2507*'Propiedades físicas'!$L$4+'Diseño reactor'!AV2507*'Propiedades físicas'!$L$5+'Diseño reactor'!AW2507*'Propiedades físicas'!$L$8+AX2507*'Propiedades físicas'!$L$9+'Diseño reactor'!AY2507*'Propiedades físicas'!$L$7+'Diseño reactor'!AZ2507*'Propiedades físicas'!$L$6</f>
        <v>2.1225681076124725</v>
      </c>
      <c r="BD2507" s="29">
        <f t="shared" si="1618"/>
        <v>1.3442113355914058</v>
      </c>
      <c r="BE2507" s="58">
        <f t="shared" si="1619"/>
        <v>41.130525645527079</v>
      </c>
      <c r="BF2507" s="30">
        <f>AU2507*'Propiedades físicas'!$I$4+'Diseño reactor'!AV2507*'Propiedades físicas'!$I$5+'Diseño reactor'!AW2507*'Propiedades físicas'!$I$8+'Diseño reactor'!AX2507*'Propiedades físicas'!$I$9+'Diseño reactor'!AY2507*'Propiedades físicas'!$I$7+'Diseño reactor'!AZ2507*'Propiedades físicas'!$I$6</f>
        <v>1.9995015878466617E-2</v>
      </c>
      <c r="BG2507" s="24">
        <f>AU2507*'Propiedades físicas'!$O$4+'Diseño reactor'!AV2507*'Propiedades físicas'!$O$5+'Diseño reactor'!AW2507*'Propiedades físicas'!$O$8+'Diseño reactor'!AX2507*'Propiedades físicas'!$O$9+'Diseño reactor'!AY2507*'Propiedades físicas'!$O$7+'Diseño reactor'!AZ2507*'Propiedades físicas'!$O$6</f>
        <v>0.15469674153913554</v>
      </c>
      <c r="BH2507" s="54">
        <f t="shared" si="1620"/>
        <v>41101.940785902661</v>
      </c>
      <c r="BI2507" s="34">
        <f t="shared" ref="BI2507:BI2570" si="1640">(BC2507*BF2507)/(BG2507/1000)</f>
        <v>274.34826740743893</v>
      </c>
      <c r="BJ2507" s="27">
        <f t="shared" si="1621"/>
        <v>4798.0781377756575</v>
      </c>
      <c r="BK2507" s="34">
        <f t="shared" si="1622"/>
        <v>570.95927197235198</v>
      </c>
      <c r="BL2507" s="27">
        <f t="shared" si="1623"/>
        <v>105.75234891783224</v>
      </c>
      <c r="BM2507" s="34">
        <f t="shared" si="1624"/>
        <v>1.1054421768707483</v>
      </c>
      <c r="BN2507" s="45">
        <f t="shared" si="1625"/>
        <v>2750.8211250456784</v>
      </c>
      <c r="BO2507" s="45">
        <f t="shared" si="1626"/>
        <v>110.83150241863909</v>
      </c>
      <c r="BP2507" s="66">
        <f t="shared" si="1627"/>
        <v>6.68729335982915</v>
      </c>
    </row>
    <row r="2508" spans="8:68">
      <c r="H2508" s="68">
        <v>2503</v>
      </c>
      <c r="I2508" s="31">
        <f>('Propiedades físicas'!$C$10*'Diseño reactor'!H2508)/1000</f>
        <v>2190.7389398443515</v>
      </c>
      <c r="J2508" s="31">
        <f t="shared" si="1605"/>
        <v>0.20814894541126752</v>
      </c>
      <c r="K2508" s="31">
        <f>(I2508*1000)/'Propiedades físicas'!$F$10</f>
        <v>14310.270971902786</v>
      </c>
      <c r="L2508" s="31">
        <f t="shared" si="1606"/>
        <v>2044.3244245575409</v>
      </c>
      <c r="M2508" s="31">
        <f t="shared" si="1607"/>
        <v>12265.946547345244</v>
      </c>
      <c r="N2508" s="31">
        <f t="shared" si="1608"/>
        <v>0.81674967021875389</v>
      </c>
      <c r="O2508" s="32">
        <f t="shared" si="1609"/>
        <v>4.9004980213125222</v>
      </c>
      <c r="P2508" s="33">
        <f t="shared" si="1610"/>
        <v>0.69191878223792225</v>
      </c>
      <c r="Q2508" s="31">
        <f t="shared" si="1611"/>
        <v>4.7536721485035933</v>
      </c>
      <c r="R2508" s="31">
        <f t="shared" si="1612"/>
        <v>0.10575190801637167</v>
      </c>
      <c r="S2508" s="31">
        <f t="shared" si="1613"/>
        <v>0.14682587280892903</v>
      </c>
      <c r="T2508" s="31">
        <f t="shared" si="1614"/>
        <v>1.6162975100822746E-2</v>
      </c>
      <c r="U2508" s="31">
        <f t="shared" si="1615"/>
        <v>2.916004863637296E-3</v>
      </c>
      <c r="V2508" s="47">
        <f t="shared" si="1628"/>
        <v>6.8520112415794247E-4</v>
      </c>
      <c r="W2508" s="31">
        <f t="shared" si="1616"/>
        <v>0.15283861448930572</v>
      </c>
      <c r="X2508" s="34">
        <f>(S2508*H2508*'Propiedades físicas'!$F$5*60*24*365)/(1000000)</f>
        <v>56880.034835306666</v>
      </c>
      <c r="Y2508" s="34">
        <f>(U2508*H2508*'Propiedades físicas'!$F$7*60*24*365)/(1000000)</f>
        <v>353.27826850178792</v>
      </c>
      <c r="Z2508" s="31">
        <f t="shared" si="1629"/>
        <v>1731.8727119415194</v>
      </c>
      <c r="AA2508" s="31">
        <f t="shared" si="1630"/>
        <v>11898.441387704494</v>
      </c>
      <c r="AB2508" s="31">
        <f t="shared" si="1630"/>
        <v>264.69702576497832</v>
      </c>
      <c r="AC2508" s="31">
        <f t="shared" si="1630"/>
        <v>367.50515964074935</v>
      </c>
      <c r="AD2508" s="31">
        <f t="shared" si="1630"/>
        <v>40.455926677359329</v>
      </c>
      <c r="AE2508" s="31">
        <f t="shared" si="1631"/>
        <v>7.2987601736841521</v>
      </c>
      <c r="AF2508" s="31">
        <f t="shared" si="1632"/>
        <v>14310.270971902786</v>
      </c>
      <c r="AG2508" s="31">
        <f t="shared" si="1633"/>
        <v>0.12102305507295634</v>
      </c>
      <c r="AH2508" s="31">
        <f t="shared" si="1634"/>
        <v>0.83146164115733723</v>
      </c>
      <c r="AI2508" s="31">
        <f t="shared" si="1634"/>
        <v>1.8496996058613591E-2</v>
      </c>
      <c r="AJ2508" s="31">
        <f t="shared" si="1634"/>
        <v>2.568121598551977E-2</v>
      </c>
      <c r="AK2508" s="31">
        <f t="shared" si="1634"/>
        <v>2.8270552498126491E-3</v>
      </c>
      <c r="AL2508" s="31">
        <f t="shared" si="1635"/>
        <v>5.1003647576029526E-4</v>
      </c>
      <c r="AM2508" s="31">
        <f t="shared" si="1636"/>
        <v>0.99999999999999978</v>
      </c>
      <c r="AN2508" s="31">
        <f>(Z2508*'Propiedades físicas'!$F$4)/1000</f>
        <v>1522.9742254271332</v>
      </c>
      <c r="AO2508" s="31">
        <f>(AA2508*'Propiedades físicas'!$F$6)/1000</f>
        <v>381.22606206205194</v>
      </c>
      <c r="AP2508" s="31">
        <f>(AB2508*'Propiedades físicas'!$F$9)/1000</f>
        <v>163.30483004570337</v>
      </c>
      <c r="AQ2508" s="31">
        <f>(AC2508*'Propiedades físicas'!$F$5)/1000</f>
        <v>108.21924435941148</v>
      </c>
      <c r="AR2508" s="31">
        <f>(AD2508*'Propiedades físicas'!$F$8)/1000</f>
        <v>14.342435125657424</v>
      </c>
      <c r="AS2508" s="31">
        <f>(AE2508*'Propiedades físicas'!$F$7)/1000</f>
        <v>0.67214282439457362</v>
      </c>
      <c r="AT2508" s="31">
        <f t="shared" si="1637"/>
        <v>2190.738939844352</v>
      </c>
      <c r="AU2508" s="31">
        <f t="shared" si="1638"/>
        <v>0.69518745375263091</v>
      </c>
      <c r="AV2508" s="31">
        <f t="shared" ref="AV2508:AY2571" si="1641">AO2508/$AT2508</f>
        <v>0.17401711136295289</v>
      </c>
      <c r="AW2508" s="31">
        <f t="shared" si="1641"/>
        <v>7.4543263496884699E-2</v>
      </c>
      <c r="AX2508" s="31">
        <f t="shared" si="1641"/>
        <v>4.9398512251350342E-2</v>
      </c>
      <c r="AY2508" s="31">
        <f t="shared" si="1641"/>
        <v>6.5468481272699828E-3</v>
      </c>
      <c r="AZ2508" s="31">
        <f t="shared" ref="AZ2508:AZ2571" si="1642">AS2508/$AT2508</f>
        <v>3.0681100891114308E-4</v>
      </c>
      <c r="BA2508" s="31">
        <f t="shared" si="1639"/>
        <v>1</v>
      </c>
      <c r="BB2508" s="34">
        <f>AU2508*'Propiedades físicas'!$C$4+'Diseño reactor'!AV2508*'Propiedades físicas'!$C$5+'Diseño reactor'!AW2508*'Propiedades físicas'!$C$8+'Diseño reactor'!AX2508*'Propiedades físicas'!$C$9+'Diseño reactor'!AY2508*'Propiedades físicas'!$C$7+'Diseño reactor'!AZ2508*'Propiedades físicas'!$C$6</f>
        <v>875.32600495907559</v>
      </c>
      <c r="BC2508" s="45">
        <f>AU2508*'Propiedades físicas'!$L$4+'Diseño reactor'!AV2508*'Propiedades físicas'!$L$5+'Diseño reactor'!AW2508*'Propiedades físicas'!$L$8+AX2508*'Propiedades físicas'!$L$9+'Diseño reactor'!AY2508*'Propiedades físicas'!$L$7+'Diseño reactor'!AZ2508*'Propiedades físicas'!$L$6</f>
        <v>2.1225982196217053</v>
      </c>
      <c r="BD2508" s="29">
        <f t="shared" si="1618"/>
        <v>1.3437374738653551</v>
      </c>
      <c r="BE2508" s="58">
        <f t="shared" si="1619"/>
        <v>41.130016075458883</v>
      </c>
      <c r="BF2508" s="30">
        <f>AU2508*'Propiedades físicas'!$I$4+'Diseño reactor'!AV2508*'Propiedades físicas'!$I$5+'Diseño reactor'!AW2508*'Propiedades físicas'!$I$8+'Diseño reactor'!AX2508*'Propiedades físicas'!$I$9+'Diseño reactor'!AY2508*'Propiedades físicas'!$I$7+'Diseño reactor'!AZ2508*'Propiedades físicas'!$I$6</f>
        <v>1.9995059484108898E-2</v>
      </c>
      <c r="BG2508" s="24">
        <f>AU2508*'Propiedades físicas'!$O$4+'Diseño reactor'!AV2508*'Propiedades físicas'!$O$5+'Diseño reactor'!AW2508*'Propiedades físicas'!$O$8+'Diseño reactor'!AX2508*'Propiedades físicas'!$O$9+'Diseño reactor'!AY2508*'Propiedades físicas'!$O$7+'Diseño reactor'!AZ2508*'Propiedades físicas'!$O$6</f>
        <v>0.15469821343058468</v>
      </c>
      <c r="BH2508" s="54">
        <f t="shared" si="1620"/>
        <v>41101.846226800692</v>
      </c>
      <c r="BI2508" s="34">
        <f t="shared" si="1640"/>
        <v>274.35014743233438</v>
      </c>
      <c r="BJ2508" s="27">
        <f t="shared" si="1621"/>
        <v>4798.0817386818135</v>
      </c>
      <c r="BK2508" s="34">
        <f t="shared" si="1622"/>
        <v>570.96513297537695</v>
      </c>
      <c r="BL2508" s="27">
        <f t="shared" si="1623"/>
        <v>105.75254998358224</v>
      </c>
      <c r="BM2508" s="34">
        <f t="shared" si="1624"/>
        <v>1.1054421768707483</v>
      </c>
      <c r="BN2508" s="45">
        <f t="shared" si="1625"/>
        <v>2752.0229735809476</v>
      </c>
      <c r="BO2508" s="45">
        <f t="shared" si="1626"/>
        <v>110.83786343083997</v>
      </c>
      <c r="BP2508" s="66">
        <f t="shared" si="1627"/>
        <v>6.6872925588327181</v>
      </c>
    </row>
    <row r="2509" spans="8:68">
      <c r="H2509" s="68">
        <v>2504</v>
      </c>
      <c r="I2509" s="31">
        <f>('Propiedades físicas'!$C$10*'Diseño reactor'!H2509)/1000</f>
        <v>2191.6141851259517</v>
      </c>
      <c r="J2509" s="31">
        <f t="shared" si="1605"/>
        <v>0.208065818835624</v>
      </c>
      <c r="K2509" s="31">
        <f>(I2509*1000)/'Propiedades físicas'!$F$10</f>
        <v>14315.988219594317</v>
      </c>
      <c r="L2509" s="31">
        <f t="shared" si="1606"/>
        <v>2045.1411742277596</v>
      </c>
      <c r="M2509" s="31">
        <f t="shared" si="1607"/>
        <v>12270.847045366558</v>
      </c>
      <c r="N2509" s="31">
        <f t="shared" si="1608"/>
        <v>0.81674967021875389</v>
      </c>
      <c r="O2509" s="32">
        <f t="shared" si="1609"/>
        <v>4.9004980213125231</v>
      </c>
      <c r="P2509" s="33">
        <f t="shared" si="1610"/>
        <v>0.69196101800600229</v>
      </c>
      <c r="Q2509" s="31">
        <f t="shared" si="1611"/>
        <v>4.7537302514360755</v>
      </c>
      <c r="R2509" s="31">
        <f t="shared" si="1612"/>
        <v>0.10572258057674555</v>
      </c>
      <c r="S2509" s="31">
        <f t="shared" si="1613"/>
        <v>0.14676776987644899</v>
      </c>
      <c r="T2509" s="31">
        <f t="shared" si="1614"/>
        <v>1.6153025608314681E-2</v>
      </c>
      <c r="U2509" s="31">
        <f t="shared" si="1615"/>
        <v>2.9130460276913543E-3</v>
      </c>
      <c r="V2509" s="47">
        <f t="shared" si="1628"/>
        <v>6.852429498700218E-4</v>
      </c>
      <c r="W2509" s="31">
        <f t="shared" si="1616"/>
        <v>0.15278690247812265</v>
      </c>
      <c r="X2509" s="34">
        <f>(S2509*H2509*'Propiedades físicas'!$F$5*60*24*365)/(1000000)</f>
        <v>56880.241632713623</v>
      </c>
      <c r="Y2509" s="34">
        <f>(U2509*H2509*'Propiedades físicas'!$F$7*60*24*365)/(1000000)</f>
        <v>353.06079990681724</v>
      </c>
      <c r="Z2509" s="31">
        <f t="shared" si="1629"/>
        <v>1732.6703890870297</v>
      </c>
      <c r="AA2509" s="31">
        <f t="shared" si="1630"/>
        <v>11903.340549595932</v>
      </c>
      <c r="AB2509" s="31">
        <f t="shared" si="1630"/>
        <v>264.72934176417084</v>
      </c>
      <c r="AC2509" s="31">
        <f t="shared" si="1630"/>
        <v>367.50649577062825</v>
      </c>
      <c r="AD2509" s="31">
        <f t="shared" si="1630"/>
        <v>40.447176123219961</v>
      </c>
      <c r="AE2509" s="31">
        <f t="shared" si="1631"/>
        <v>7.294267253339151</v>
      </c>
      <c r="AF2509" s="31">
        <f t="shared" si="1632"/>
        <v>14315.988219594321</v>
      </c>
      <c r="AG2509" s="31">
        <f t="shared" si="1633"/>
        <v>0.12103044250312531</v>
      </c>
      <c r="AH2509" s="31">
        <f t="shared" si="1634"/>
        <v>0.83147180390270281</v>
      </c>
      <c r="AI2509" s="31">
        <f t="shared" si="1634"/>
        <v>1.8491866415609036E-2</v>
      </c>
      <c r="AJ2509" s="31">
        <f t="shared" si="1634"/>
        <v>2.5671053240154347E-2</v>
      </c>
      <c r="AK2509" s="31">
        <f t="shared" si="1634"/>
        <v>2.8253149906801289E-3</v>
      </c>
      <c r="AL2509" s="31">
        <f t="shared" si="1635"/>
        <v>5.0951894772834983E-4</v>
      </c>
      <c r="AM2509" s="31">
        <f t="shared" si="1636"/>
        <v>1.0000000000000002</v>
      </c>
      <c r="AN2509" s="31">
        <f>(Z2509*'Propiedades físicas'!$F$4)/1000</f>
        <v>1523.6756867553522</v>
      </c>
      <c r="AO2509" s="31">
        <f>(AA2509*'Propiedades físicas'!$F$6)/1000</f>
        <v>381.38303120905363</v>
      </c>
      <c r="AP2509" s="31">
        <f>(AB2509*'Propiedades físicas'!$F$9)/1000</f>
        <v>163.32476740140518</v>
      </c>
      <c r="AQ2509" s="31">
        <f>(AC2509*'Propiedades físicas'!$F$5)/1000</f>
        <v>108.21963780957691</v>
      </c>
      <c r="AR2509" s="31">
        <f>(AD2509*'Propiedades físicas'!$F$8)/1000</f>
        <v>14.339332879203935</v>
      </c>
      <c r="AS2509" s="31">
        <f>(AE2509*'Propiedades físicas'!$F$7)/1000</f>
        <v>0.67172907136000237</v>
      </c>
      <c r="AT2509" s="31">
        <f t="shared" si="1637"/>
        <v>2191.6141851259517</v>
      </c>
      <c r="AU2509" s="31">
        <f t="shared" si="1638"/>
        <v>0.69522988904535987</v>
      </c>
      <c r="AV2509" s="31">
        <f t="shared" si="1641"/>
        <v>0.17401923833009669</v>
      </c>
      <c r="AW2509" s="31">
        <f t="shared" si="1641"/>
        <v>7.4522590933138594E-2</v>
      </c>
      <c r="AX2509" s="31">
        <f t="shared" si="1641"/>
        <v>4.9378963936281307E-2</v>
      </c>
      <c r="AY2509" s="31">
        <f t="shared" si="1641"/>
        <v>6.5428180637459492E-3</v>
      </c>
      <c r="AZ2509" s="31">
        <f t="shared" si="1642"/>
        <v>3.0649969137765831E-4</v>
      </c>
      <c r="BA2509" s="31">
        <f t="shared" si="1639"/>
        <v>1</v>
      </c>
      <c r="BB2509" s="34">
        <f>AU2509*'Propiedades físicas'!$C$4+'Diseño reactor'!AV2509*'Propiedades físicas'!$C$5+'Diseño reactor'!AW2509*'Propiedades físicas'!$C$8+'Diseño reactor'!AX2509*'Propiedades físicas'!$C$9+'Diseño reactor'!AY2509*'Propiedades físicas'!$C$7+'Diseño reactor'!AZ2509*'Propiedades físicas'!$C$6</f>
        <v>875.32590025032914</v>
      </c>
      <c r="BC2509" s="45">
        <f>AU2509*'Propiedades físicas'!$L$4+'Diseño reactor'!AV2509*'Propiedades físicas'!$L$5+'Diseño reactor'!AW2509*'Propiedades físicas'!$L$8+AX2509*'Propiedades físicas'!$L$9+'Diseño reactor'!AY2509*'Propiedades físicas'!$L$7+'Diseño reactor'!AZ2509*'Propiedades físicas'!$L$6</f>
        <v>2.1226283104531838</v>
      </c>
      <c r="BD2509" s="29">
        <f t="shared" si="1618"/>
        <v>1.3432639465238569</v>
      </c>
      <c r="BE2509" s="58">
        <f t="shared" si="1619"/>
        <v>41.129506869191452</v>
      </c>
      <c r="BF2509" s="30">
        <f>AU2509*'Propiedades físicas'!$I$4+'Diseño reactor'!AV2509*'Propiedades físicas'!$I$5+'Diseño reactor'!AW2509*'Propiedades físicas'!$I$8+'Diseño reactor'!AX2509*'Propiedades físicas'!$I$9+'Diseño reactor'!AY2509*'Propiedades físicas'!$I$7+'Diseño reactor'!AZ2509*'Propiedades físicas'!$I$6</f>
        <v>1.9995103025392542E-2</v>
      </c>
      <c r="BG2509" s="24">
        <f>AU2509*'Propiedades físicas'!$O$4+'Diseño reactor'!AV2509*'Propiedades físicas'!$O$5+'Diseño reactor'!AW2509*'Propiedades físicas'!$O$8+'Diseño reactor'!AX2509*'Propiedades físicas'!$O$9+'Diseño reactor'!AY2509*'Propiedades físicas'!$O$7+'Diseño reactor'!AZ2509*'Propiedades físicas'!$O$6</f>
        <v>0.15469968432402781</v>
      </c>
      <c r="BH2509" s="54">
        <f t="shared" si="1620"/>
        <v>41101.7518068309</v>
      </c>
      <c r="BI2509" s="34">
        <f t="shared" si="1640"/>
        <v>274.35202558803303</v>
      </c>
      <c r="BJ2509" s="27">
        <f t="shared" si="1621"/>
        <v>4798.0853394298701</v>
      </c>
      <c r="BK2509" s="34">
        <f t="shared" si="1622"/>
        <v>570.97099028426669</v>
      </c>
      <c r="BL2509" s="27">
        <f t="shared" si="1623"/>
        <v>105.75275091924222</v>
      </c>
      <c r="BM2509" s="34">
        <f t="shared" si="1624"/>
        <v>1.1054421768707483</v>
      </c>
      <c r="BN2509" s="45">
        <f t="shared" si="1625"/>
        <v>2753.2248357720964</v>
      </c>
      <c r="BO2509" s="45">
        <f t="shared" si="1626"/>
        <v>110.84422013912491</v>
      </c>
      <c r="BP2509" s="66">
        <f t="shared" si="1627"/>
        <v>6.6872917588815941</v>
      </c>
    </row>
    <row r="2510" spans="8:68">
      <c r="H2510" s="68">
        <v>2505</v>
      </c>
      <c r="I2510" s="31">
        <f>('Propiedades físicas'!$C$10*'Diseño reactor'!H2510)/1000</f>
        <v>2192.4894304075515</v>
      </c>
      <c r="J2510" s="31">
        <f t="shared" si="1605"/>
        <v>0.20798275862850399</v>
      </c>
      <c r="K2510" s="31">
        <f>(I2510*1000)/'Propiedades físicas'!$F$10</f>
        <v>14321.70546728585</v>
      </c>
      <c r="L2510" s="31">
        <f t="shared" si="1606"/>
        <v>2045.9579238979786</v>
      </c>
      <c r="M2510" s="31">
        <f t="shared" si="1607"/>
        <v>12275.747543387872</v>
      </c>
      <c r="N2510" s="31">
        <f t="shared" si="1608"/>
        <v>0.81674967021875389</v>
      </c>
      <c r="O2510" s="32">
        <f t="shared" si="1609"/>
        <v>4.900498021312524</v>
      </c>
      <c r="P2510" s="33">
        <f t="shared" si="1610"/>
        <v>0.69200322520332114</v>
      </c>
      <c r="Q2510" s="31">
        <f t="shared" si="1611"/>
        <v>4.7537883087003721</v>
      </c>
      <c r="R2510" s="31">
        <f t="shared" si="1612"/>
        <v>0.10569326861216534</v>
      </c>
      <c r="S2510" s="31">
        <f t="shared" si="1613"/>
        <v>0.14670971261215351</v>
      </c>
      <c r="T2510" s="31">
        <f t="shared" si="1614"/>
        <v>1.6143085209814025E-2</v>
      </c>
      <c r="U2510" s="31">
        <f t="shared" si="1615"/>
        <v>2.9100911934533649E-3</v>
      </c>
      <c r="V2510" s="47">
        <f t="shared" si="1628"/>
        <v>6.8528474728872578E-4</v>
      </c>
      <c r="W2510" s="31">
        <f t="shared" si="1616"/>
        <v>0.15273522544798984</v>
      </c>
      <c r="X2510" s="34">
        <f>(S2510*H2510*'Propiedades físicas'!$F$5*60*24*365)/(1000000)</f>
        <v>56880.448150435303</v>
      </c>
      <c r="Y2510" s="34">
        <f>(U2510*H2510*'Propiedades físicas'!$F$7*60*24*365)/(1000000)</f>
        <v>352.84353008188572</v>
      </c>
      <c r="Z2510" s="31">
        <f t="shared" si="1629"/>
        <v>1733.4680791343194</v>
      </c>
      <c r="AA2510" s="31">
        <f t="shared" si="1630"/>
        <v>11908.239713294432</v>
      </c>
      <c r="AB2510" s="31">
        <f t="shared" si="1630"/>
        <v>264.76163787347417</v>
      </c>
      <c r="AC2510" s="31">
        <f t="shared" si="1630"/>
        <v>367.50783009344457</v>
      </c>
      <c r="AD2510" s="31">
        <f t="shared" si="1630"/>
        <v>40.438428450584134</v>
      </c>
      <c r="AE2510" s="31">
        <f t="shared" si="1631"/>
        <v>7.2897784396006795</v>
      </c>
      <c r="AF2510" s="31">
        <f t="shared" si="1632"/>
        <v>14321.705467285856</v>
      </c>
      <c r="AG2510" s="31">
        <f t="shared" si="1633"/>
        <v>0.12103782493600139</v>
      </c>
      <c r="AH2510" s="31">
        <f t="shared" si="1634"/>
        <v>0.8314819586602763</v>
      </c>
      <c r="AI2510" s="31">
        <f t="shared" si="1634"/>
        <v>1.8486739479334498E-2</v>
      </c>
      <c r="AJ2510" s="31">
        <f t="shared" si="1634"/>
        <v>2.5660898482580786E-2</v>
      </c>
      <c r="AK2510" s="31">
        <f t="shared" si="1634"/>
        <v>2.8235763221744099E-3</v>
      </c>
      <c r="AL2510" s="31">
        <f t="shared" si="1635"/>
        <v>5.0900211963248712E-4</v>
      </c>
      <c r="AM2510" s="31">
        <f t="shared" si="1636"/>
        <v>0.99999999999999989</v>
      </c>
      <c r="AN2510" s="31">
        <f>(Z2510*'Propiedades físicas'!$F$4)/1000</f>
        <v>1524.3771594291379</v>
      </c>
      <c r="AO2510" s="31">
        <f>(AA2510*'Propiedades físicas'!$F$6)/1000</f>
        <v>381.54000041395358</v>
      </c>
      <c r="AP2510" s="31">
        <f>(AB2510*'Propiedades físicas'!$F$9)/1000</f>
        <v>163.34469248603986</v>
      </c>
      <c r="AQ2510" s="31">
        <f>(AC2510*'Propiedades físicas'!$F$5)/1000</f>
        <v>108.22003072761663</v>
      </c>
      <c r="AR2510" s="31">
        <f>(AD2510*'Propiedades físicas'!$F$8)/1000</f>
        <v>14.336231654301082</v>
      </c>
      <c r="AS2510" s="31">
        <f>(AE2510*'Propiedades físicas'!$F$7)/1000</f>
        <v>0.67131569650282663</v>
      </c>
      <c r="AT2510" s="31">
        <f t="shared" si="1637"/>
        <v>2192.4894304075519</v>
      </c>
      <c r="AU2510" s="31">
        <f t="shared" si="1638"/>
        <v>0.69527229563235726</v>
      </c>
      <c r="AV2510" s="31">
        <f t="shared" si="1641"/>
        <v>0.17402136362547063</v>
      </c>
      <c r="AW2510" s="31">
        <f t="shared" si="1641"/>
        <v>7.450192927756849E-2</v>
      </c>
      <c r="AX2510" s="31">
        <f t="shared" si="1641"/>
        <v>4.935943098594555E-2</v>
      </c>
      <c r="AY2510" s="31">
        <f t="shared" si="1641"/>
        <v>6.5387916837693419E-3</v>
      </c>
      <c r="AZ2510" s="31">
        <f t="shared" si="1642"/>
        <v>3.0618879488875745E-4</v>
      </c>
      <c r="BA2510" s="31">
        <f t="shared" si="1639"/>
        <v>1</v>
      </c>
      <c r="BB2510" s="34">
        <f>AU2510*'Propiedades físicas'!$C$4+'Diseño reactor'!AV2510*'Propiedades físicas'!$C$5+'Diseño reactor'!AW2510*'Propiedades físicas'!$C$8+'Diseño reactor'!AX2510*'Propiedades físicas'!$C$9+'Diseño reactor'!AY2510*'Propiedades físicas'!$C$7+'Diseño reactor'!AZ2510*'Propiedades físicas'!$C$6</f>
        <v>875.32579567818789</v>
      </c>
      <c r="BC2510" s="45">
        <f>AU2510*'Propiedades físicas'!$L$4+'Diseño reactor'!AV2510*'Propiedades físicas'!$L$5+'Diseño reactor'!AW2510*'Propiedades físicas'!$L$8+AX2510*'Propiedades físicas'!$L$9+'Diseño reactor'!AY2510*'Propiedades físicas'!$L$7+'Diseño reactor'!AZ2510*'Propiedades físicas'!$L$6</f>
        <v>2.1226583801291166</v>
      </c>
      <c r="BD2510" s="29">
        <f t="shared" si="1618"/>
        <v>1.3427907532127537</v>
      </c>
      <c r="BE2510" s="58">
        <f t="shared" si="1619"/>
        <v>41.128998026334429</v>
      </c>
      <c r="BF2510" s="30">
        <f>AU2510*'Propiedades físicas'!$I$4+'Diseño reactor'!AV2510*'Propiedades físicas'!$I$5+'Diseño reactor'!AW2510*'Propiedades físicas'!$I$8+'Diseño reactor'!AX2510*'Propiedades físicas'!$I$9+'Diseño reactor'!AY2510*'Propiedades físicas'!$I$7+'Diseño reactor'!AZ2510*'Propiedades físicas'!$I$6</f>
        <v>1.9995146502422304E-2</v>
      </c>
      <c r="BG2510" s="24">
        <f>AU2510*'Propiedades físicas'!$O$4+'Diseño reactor'!AV2510*'Propiedades físicas'!$O$5+'Diseño reactor'!AW2510*'Propiedades físicas'!$O$8+'Diseño reactor'!AX2510*'Propiedades físicas'!$O$9+'Diseño reactor'!AY2510*'Propiedades físicas'!$O$7+'Diseño reactor'!AZ2510*'Propiedades físicas'!$O$6</f>
        <v>0.15470115422046407</v>
      </c>
      <c r="BH2510" s="54">
        <f t="shared" si="1620"/>
        <v>41101.657525765855</v>
      </c>
      <c r="BI2510" s="34">
        <f t="shared" si="1640"/>
        <v>274.35390187710505</v>
      </c>
      <c r="BJ2510" s="27">
        <f t="shared" si="1621"/>
        <v>4798.0889400174028</v>
      </c>
      <c r="BK2510" s="34">
        <f t="shared" si="1622"/>
        <v>570.9768439024117</v>
      </c>
      <c r="BL2510" s="27">
        <f t="shared" si="1623"/>
        <v>105.75295172493495</v>
      </c>
      <c r="BM2510" s="34">
        <f t="shared" si="1624"/>
        <v>1.1054421768707483</v>
      </c>
      <c r="BN2510" s="45">
        <f t="shared" si="1625"/>
        <v>2754.4267116048904</v>
      </c>
      <c r="BO2510" s="45">
        <f t="shared" si="1626"/>
        <v>110.85057254786042</v>
      </c>
      <c r="BP2510" s="66">
        <f t="shared" si="1627"/>
        <v>6.6872909599741046</v>
      </c>
    </row>
    <row r="2511" spans="8:68">
      <c r="H2511" s="68">
        <v>2506</v>
      </c>
      <c r="I2511" s="31">
        <f>('Propiedades físicas'!$C$10*'Diseño reactor'!H2511)/1000</f>
        <v>2193.3646756891517</v>
      </c>
      <c r="J2511" s="31">
        <f t="shared" si="1605"/>
        <v>0.20789976471045588</v>
      </c>
      <c r="K2511" s="31">
        <f>(I2511*1000)/'Propiedades físicas'!$F$10</f>
        <v>14327.422714977381</v>
      </c>
      <c r="L2511" s="31">
        <f t="shared" si="1606"/>
        <v>2046.7746735681972</v>
      </c>
      <c r="M2511" s="31">
        <f t="shared" si="1607"/>
        <v>12280.648041409184</v>
      </c>
      <c r="N2511" s="31">
        <f t="shared" si="1608"/>
        <v>0.81674967021875389</v>
      </c>
      <c r="O2511" s="32">
        <f t="shared" si="1609"/>
        <v>4.9004980213125231</v>
      </c>
      <c r="P2511" s="33">
        <f t="shared" si="1610"/>
        <v>0.69204540385885926</v>
      </c>
      <c r="Q2511" s="31">
        <f t="shared" si="1611"/>
        <v>4.7538463203499344</v>
      </c>
      <c r="R2511" s="31">
        <f t="shared" si="1612"/>
        <v>0.10566397211135894</v>
      </c>
      <c r="S2511" s="31">
        <f t="shared" si="1613"/>
        <v>0.14665170096259067</v>
      </c>
      <c r="T2511" s="31">
        <f t="shared" si="1614"/>
        <v>1.6133153894375234E-2</v>
      </c>
      <c r="U2511" s="31">
        <f t="shared" si="1615"/>
        <v>2.9071403541604261E-3</v>
      </c>
      <c r="V2511" s="47">
        <f t="shared" si="1628"/>
        <v>6.853265164427539E-4</v>
      </c>
      <c r="W2511" s="31">
        <f t="shared" si="1616"/>
        <v>0.1526835833634245</v>
      </c>
      <c r="X2511" s="34">
        <f>(S2511*H2511*'Propiedades físicas'!$F$5*60*24*365)/(1000000)</f>
        <v>56880.654388944371</v>
      </c>
      <c r="Y2511" s="34">
        <f>(U2511*H2511*'Propiedades físicas'!$F$7*60*24*365)/(1000000)</f>
        <v>352.62645878775345</v>
      </c>
      <c r="Z2511" s="31">
        <f t="shared" si="1629"/>
        <v>1734.2657820703014</v>
      </c>
      <c r="AA2511" s="31">
        <f t="shared" si="1630"/>
        <v>11913.138878796935</v>
      </c>
      <c r="AB2511" s="31">
        <f t="shared" si="1630"/>
        <v>264.79391411106553</v>
      </c>
      <c r="AC2511" s="31">
        <f t="shared" si="1630"/>
        <v>367.50916261225223</v>
      </c>
      <c r="AD2511" s="31">
        <f t="shared" si="1630"/>
        <v>40.429683659304338</v>
      </c>
      <c r="AE2511" s="31">
        <f t="shared" si="1631"/>
        <v>7.2852937275260281</v>
      </c>
      <c r="AF2511" s="31">
        <f t="shared" si="1632"/>
        <v>14327.422714977383</v>
      </c>
      <c r="AG2511" s="31">
        <f t="shared" si="1633"/>
        <v>0.12104520237665362</v>
      </c>
      <c r="AH2511" s="31">
        <f t="shared" si="1634"/>
        <v>0.83149210543940744</v>
      </c>
      <c r="AI2511" s="31">
        <f t="shared" si="1634"/>
        <v>1.8481615247818387E-2</v>
      </c>
      <c r="AJ2511" s="31">
        <f t="shared" si="1634"/>
        <v>2.5650751703449853E-2</v>
      </c>
      <c r="AK2511" s="31">
        <f t="shared" si="1634"/>
        <v>2.8218392423810159E-3</v>
      </c>
      <c r="AL2511" s="31">
        <f t="shared" si="1635"/>
        <v>5.0848599028981243E-4</v>
      </c>
      <c r="AM2511" s="31">
        <f t="shared" si="1636"/>
        <v>1.0000000000000002</v>
      </c>
      <c r="AN2511" s="31">
        <f>(Z2511*'Propiedades físicas'!$F$4)/1000</f>
        <v>1525.0786434369816</v>
      </c>
      <c r="AO2511" s="31">
        <f>(AA2511*'Propiedades físicas'!$F$6)/1000</f>
        <v>381.69696967665379</v>
      </c>
      <c r="AP2511" s="31">
        <f>(AB2511*'Propiedades físicas'!$F$9)/1000</f>
        <v>163.36460531082187</v>
      </c>
      <c r="AQ2511" s="31">
        <f>(AC2511*'Propiedades físicas'!$F$5)/1000</f>
        <v>108.22042311442992</v>
      </c>
      <c r="AR2511" s="31">
        <f>(AD2511*'Propiedades físicas'!$F$8)/1000</f>
        <v>14.333131450896568</v>
      </c>
      <c r="AS2511" s="31">
        <f>(AE2511*'Propiedades físicas'!$F$7)/1000</f>
        <v>0.67090269936787195</v>
      </c>
      <c r="AT2511" s="31">
        <f t="shared" si="1637"/>
        <v>2193.3646756891517</v>
      </c>
      <c r="AU2511" s="31">
        <f t="shared" si="1638"/>
        <v>0.69531467354274057</v>
      </c>
      <c r="AV2511" s="31">
        <f t="shared" si="1641"/>
        <v>0.17402348725103145</v>
      </c>
      <c r="AW2511" s="31">
        <f t="shared" si="1641"/>
        <v>7.4481278522228855E-2</v>
      </c>
      <c r="AX2511" s="31">
        <f t="shared" si="1641"/>
        <v>4.9339913382359567E-2</v>
      </c>
      <c r="AY2511" s="31">
        <f t="shared" si="1641"/>
        <v>6.5347689829066483E-3</v>
      </c>
      <c r="AZ2511" s="31">
        <f t="shared" si="1642"/>
        <v>3.0587831873287347E-4</v>
      </c>
      <c r="BA2511" s="31">
        <f t="shared" si="1639"/>
        <v>0.99999999999999989</v>
      </c>
      <c r="BB2511" s="34">
        <f>AU2511*'Propiedades físicas'!$C$4+'Diseño reactor'!AV2511*'Propiedades físicas'!$C$5+'Diseño reactor'!AW2511*'Propiedades físicas'!$C$8+'Diseño reactor'!AX2511*'Propiedades físicas'!$C$9+'Diseño reactor'!AY2511*'Propiedades físicas'!$C$7+'Diseño reactor'!AZ2511*'Propiedades físicas'!$C$6</f>
        <v>875.32569124243241</v>
      </c>
      <c r="BC2511" s="45">
        <f>AU2511*'Propiedades físicas'!$L$4+'Diseño reactor'!AV2511*'Propiedades físicas'!$L$5+'Diseño reactor'!AW2511*'Propiedades físicas'!$L$8+AX2511*'Propiedades físicas'!$L$9+'Diseño reactor'!AY2511*'Propiedades físicas'!$L$7+'Diseño reactor'!AZ2511*'Propiedades físicas'!$L$6</f>
        <v>2.1226884286716818</v>
      </c>
      <c r="BD2511" s="29">
        <f t="shared" si="1618"/>
        <v>1.3423178935783888</v>
      </c>
      <c r="BE2511" s="58">
        <f t="shared" si="1619"/>
        <v>41.128489546497995</v>
      </c>
      <c r="BF2511" s="30">
        <f>AU2511*'Propiedades físicas'!$I$4+'Diseño reactor'!AV2511*'Propiedades físicas'!$I$5+'Diseño reactor'!AW2511*'Propiedades físicas'!$I$8+'Diseño reactor'!AX2511*'Propiedades físicas'!$I$9+'Diseño reactor'!AY2511*'Propiedades físicas'!$I$7+'Diseño reactor'!AZ2511*'Propiedades físicas'!$I$6</f>
        <v>1.9995189915302716E-2</v>
      </c>
      <c r="BG2511" s="24">
        <f>AU2511*'Propiedades físicas'!$O$4+'Diseño reactor'!AV2511*'Propiedades físicas'!$O$5+'Diseño reactor'!AW2511*'Propiedades físicas'!$O$8+'Diseño reactor'!AX2511*'Propiedades físicas'!$O$9+'Diseño reactor'!AY2511*'Propiedades físicas'!$O$7+'Diseño reactor'!AZ2511*'Propiedades físicas'!$O$6</f>
        <v>0.1547026231208912</v>
      </c>
      <c r="BH2511" s="54">
        <f t="shared" si="1620"/>
        <v>41101.563383378547</v>
      </c>
      <c r="BI2511" s="34">
        <f t="shared" si="1640"/>
        <v>274.355776302116</v>
      </c>
      <c r="BJ2511" s="27">
        <f t="shared" si="1621"/>
        <v>4798.0925404420068</v>
      </c>
      <c r="BK2511" s="34">
        <f t="shared" si="1622"/>
        <v>570.98269383319928</v>
      </c>
      <c r="BL2511" s="27">
        <f t="shared" si="1623"/>
        <v>105.75315240078305</v>
      </c>
      <c r="BM2511" s="34">
        <f t="shared" si="1624"/>
        <v>1.1054421768707483</v>
      </c>
      <c r="BN2511" s="45">
        <f t="shared" si="1625"/>
        <v>2755.6286010651165</v>
      </c>
      <c r="BO2511" s="45">
        <f t="shared" si="1626"/>
        <v>110.85692066140716</v>
      </c>
      <c r="BP2511" s="66">
        <f t="shared" si="1627"/>
        <v>6.6872901621085701</v>
      </c>
    </row>
    <row r="2512" spans="8:68">
      <c r="H2512" s="68">
        <v>2507</v>
      </c>
      <c r="I2512" s="31">
        <f>('Propiedades físicas'!$C$10*'Diseño reactor'!H2512)/1000</f>
        <v>2194.239920970751</v>
      </c>
      <c r="J2512" s="31">
        <f t="shared" si="1605"/>
        <v>0.207816837002155</v>
      </c>
      <c r="K2512" s="31">
        <f>(I2512*1000)/'Propiedades físicas'!$F$10</f>
        <v>14333.139962668911</v>
      </c>
      <c r="L2512" s="31">
        <f t="shared" si="1606"/>
        <v>2047.5914232384157</v>
      </c>
      <c r="M2512" s="31">
        <f t="shared" si="1607"/>
        <v>12285.548539430494</v>
      </c>
      <c r="N2512" s="31">
        <f t="shared" si="1608"/>
        <v>0.81674967021875378</v>
      </c>
      <c r="O2512" s="32">
        <f t="shared" si="1609"/>
        <v>4.9004980213125222</v>
      </c>
      <c r="P2512" s="33">
        <f t="shared" si="1610"/>
        <v>0.69208755400155819</v>
      </c>
      <c r="Q2512" s="31">
        <f t="shared" si="1611"/>
        <v>4.7539042864381322</v>
      </c>
      <c r="R2512" s="31">
        <f t="shared" si="1612"/>
        <v>0.10563469106306334</v>
      </c>
      <c r="S2512" s="31">
        <f t="shared" si="1613"/>
        <v>0.14659373487439134</v>
      </c>
      <c r="T2512" s="31">
        <f t="shared" si="1614"/>
        <v>1.6123231651068975E-2</v>
      </c>
      <c r="U2512" s="31">
        <f t="shared" si="1615"/>
        <v>2.9041935030633455E-3</v>
      </c>
      <c r="V2512" s="47">
        <f t="shared" si="1628"/>
        <v>6.8536825736076638E-4</v>
      </c>
      <c r="W2512" s="31">
        <f t="shared" si="1616"/>
        <v>0.15263197618899169</v>
      </c>
      <c r="X2512" s="34">
        <f>(S2512*H2512*'Propiedades físicas'!$F$5*60*24*365)/(1000000)</f>
        <v>56880.860348712558</v>
      </c>
      <c r="Y2512" s="34">
        <f>(U2512*H2512*'Propiedades físicas'!$F$7*60*24*365)/(1000000)</f>
        <v>352.40958578553557</v>
      </c>
      <c r="Z2512" s="31">
        <f t="shared" si="1629"/>
        <v>1735.0634978819064</v>
      </c>
      <c r="AA2512" s="31">
        <f t="shared" si="1630"/>
        <v>11918.038046100397</v>
      </c>
      <c r="AB2512" s="31">
        <f t="shared" si="1630"/>
        <v>264.8261704950998</v>
      </c>
      <c r="AC2512" s="31">
        <f t="shared" si="1630"/>
        <v>367.51049333009911</v>
      </c>
      <c r="AD2512" s="31">
        <f t="shared" si="1630"/>
        <v>40.420941749229918</v>
      </c>
      <c r="AE2512" s="31">
        <f t="shared" si="1631"/>
        <v>7.280813112179807</v>
      </c>
      <c r="AF2512" s="31">
        <f t="shared" si="1632"/>
        <v>14333.139962668913</v>
      </c>
      <c r="AG2512" s="31">
        <f t="shared" si="1633"/>
        <v>0.12105257483014403</v>
      </c>
      <c r="AH2512" s="31">
        <f t="shared" si="1634"/>
        <v>0.83150224424943031</v>
      </c>
      <c r="AI2512" s="31">
        <f t="shared" si="1634"/>
        <v>1.8476493719090679E-2</v>
      </c>
      <c r="AJ2512" s="31">
        <f t="shared" si="1634"/>
        <v>2.5640612893426777E-2</v>
      </c>
      <c r="AK2512" s="31">
        <f t="shared" si="1634"/>
        <v>2.8201037493883027E-3</v>
      </c>
      <c r="AL2512" s="31">
        <f t="shared" si="1635"/>
        <v>5.0797055851982886E-4</v>
      </c>
      <c r="AM2512" s="31">
        <f t="shared" si="1636"/>
        <v>0.99999999999999989</v>
      </c>
      <c r="AN2512" s="31">
        <f>(Z2512*'Propiedades físicas'!$F$4)/1000</f>
        <v>1525.7801387673908</v>
      </c>
      <c r="AO2512" s="31">
        <f>(AA2512*'Propiedades físicas'!$F$6)/1000</f>
        <v>381.85393899705667</v>
      </c>
      <c r="AP2512" s="31">
        <f>(AB2512*'Propiedades físicas'!$F$9)/1000</f>
        <v>163.38450588695181</v>
      </c>
      <c r="AQ2512" s="31">
        <f>(AC2512*'Propiedades físicas'!$F$5)/1000</f>
        <v>108.22081497091429</v>
      </c>
      <c r="AR2512" s="31">
        <f>(AD2512*'Propiedades físicas'!$F$8)/1000</f>
        <v>14.330032268936986</v>
      </c>
      <c r="AS2512" s="31">
        <f>(AE2512*'Propiedades físicas'!$F$7)/1000</f>
        <v>0.67049007950063844</v>
      </c>
      <c r="AT2512" s="31">
        <f t="shared" si="1637"/>
        <v>2194.2399209707514</v>
      </c>
      <c r="AU2512" s="31">
        <f t="shared" si="1638"/>
        <v>0.6953570228055882</v>
      </c>
      <c r="AV2512" s="31">
        <f t="shared" si="1641"/>
        <v>0.17402560920873278</v>
      </c>
      <c r="AW2512" s="31">
        <f t="shared" si="1641"/>
        <v>7.4460638659180456E-2</v>
      </c>
      <c r="AX2512" s="31">
        <f t="shared" si="1641"/>
        <v>4.9320411107567685E-2</v>
      </c>
      <c r="AY2512" s="31">
        <f t="shared" si="1641"/>
        <v>6.5307499567309173E-3</v>
      </c>
      <c r="AZ2512" s="31">
        <f t="shared" si="1642"/>
        <v>3.055682621998818E-4</v>
      </c>
      <c r="BA2512" s="31">
        <f t="shared" si="1639"/>
        <v>0.99999999999999978</v>
      </c>
      <c r="BB2512" s="34">
        <f>AU2512*'Propiedades físicas'!$C$4+'Diseño reactor'!AV2512*'Propiedades físicas'!$C$5+'Diseño reactor'!AW2512*'Propiedades físicas'!$C$8+'Diseño reactor'!AX2512*'Propiedades físicas'!$C$9+'Diseño reactor'!AY2512*'Propiedades físicas'!$C$7+'Diseño reactor'!AZ2512*'Propiedades físicas'!$C$6</f>
        <v>875.32558694284467</v>
      </c>
      <c r="BC2512" s="45">
        <f>AU2512*'Propiedades físicas'!$L$4+'Diseño reactor'!AV2512*'Propiedades físicas'!$L$5+'Diseño reactor'!AW2512*'Propiedades físicas'!$L$8+AX2512*'Propiedades físicas'!$L$9+'Diseño reactor'!AY2512*'Propiedades físicas'!$L$7+'Diseño reactor'!AZ2512*'Propiedades físicas'!$L$6</f>
        <v>2.1227184561030272</v>
      </c>
      <c r="BD2512" s="29">
        <f t="shared" si="1618"/>
        <v>1.3418453672676034</v>
      </c>
      <c r="BE2512" s="58">
        <f t="shared" si="1619"/>
        <v>41.127981429292916</v>
      </c>
      <c r="BF2512" s="30">
        <f>AU2512*'Propiedades físicas'!$I$4+'Diseño reactor'!AV2512*'Propiedades físicas'!$I$5+'Diseño reactor'!AW2512*'Propiedades físicas'!$I$8+'Diseño reactor'!AX2512*'Propiedades físicas'!$I$9+'Diseño reactor'!AY2512*'Propiedades físicas'!$I$7+'Diseño reactor'!AZ2512*'Propiedades físicas'!$I$6</f>
        <v>1.9995233264138126E-2</v>
      </c>
      <c r="BG2512" s="24">
        <f>AU2512*'Propiedades físicas'!$O$4+'Diseño reactor'!AV2512*'Propiedades físicas'!$O$5+'Diseño reactor'!AW2512*'Propiedades físicas'!$O$8+'Diseño reactor'!AX2512*'Propiedades físicas'!$O$9+'Diseño reactor'!AY2512*'Propiedades físicas'!$O$7+'Diseño reactor'!AZ2512*'Propiedades físicas'!$O$6</f>
        <v>0.15470409102630564</v>
      </c>
      <c r="BH2512" s="54">
        <f t="shared" si="1620"/>
        <v>41101.469379442438</v>
      </c>
      <c r="BI2512" s="34">
        <f t="shared" si="1640"/>
        <v>274.35764886562714</v>
      </c>
      <c r="BJ2512" s="27">
        <f t="shared" si="1621"/>
        <v>4798.0961407012746</v>
      </c>
      <c r="BK2512" s="34">
        <f t="shared" si="1622"/>
        <v>570.98854008001217</v>
      </c>
      <c r="BL2512" s="27">
        <f t="shared" si="1623"/>
        <v>105.753352946909</v>
      </c>
      <c r="BM2512" s="34">
        <f t="shared" si="1624"/>
        <v>1.1054421768707483</v>
      </c>
      <c r="BN2512" s="45">
        <f t="shared" si="1625"/>
        <v>2756.8305041385829</v>
      </c>
      <c r="BO2512" s="45">
        <f t="shared" si="1626"/>
        <v>110.86326448411981</v>
      </c>
      <c r="BP2512" s="66">
        <f t="shared" si="1627"/>
        <v>6.6872893652833261</v>
      </c>
    </row>
    <row r="2513" spans="8:68">
      <c r="H2513" s="68">
        <v>2508</v>
      </c>
      <c r="I2513" s="31">
        <f>('Propiedades físicas'!$C$10*'Diseño reactor'!H2513)/1000</f>
        <v>2195.1151662523507</v>
      </c>
      <c r="J2513" s="31">
        <f t="shared" si="1605"/>
        <v>0.20773397542440294</v>
      </c>
      <c r="K2513" s="31">
        <f>(I2513*1000)/'Propiedades físicas'!$F$10</f>
        <v>14338.857210360444</v>
      </c>
      <c r="L2513" s="31">
        <f t="shared" si="1606"/>
        <v>2048.4081729086347</v>
      </c>
      <c r="M2513" s="31">
        <f t="shared" si="1607"/>
        <v>12290.449037451808</v>
      </c>
      <c r="N2513" s="31">
        <f t="shared" si="1608"/>
        <v>0.81674967021875389</v>
      </c>
      <c r="O2513" s="32">
        <f t="shared" si="1609"/>
        <v>4.9004980213125231</v>
      </c>
      <c r="P2513" s="33">
        <f t="shared" si="1610"/>
        <v>0.69212967566032035</v>
      </c>
      <c r="Q2513" s="31">
        <f t="shared" si="1611"/>
        <v>4.7539622070182554</v>
      </c>
      <c r="R2513" s="31">
        <f t="shared" si="1612"/>
        <v>0.10560542545602494</v>
      </c>
      <c r="S2513" s="31">
        <f t="shared" si="1613"/>
        <v>0.14653581429426901</v>
      </c>
      <c r="T2513" s="31">
        <f t="shared" si="1614"/>
        <v>1.6113318468982115E-2</v>
      </c>
      <c r="U2513" s="31">
        <f t="shared" si="1615"/>
        <v>2.9012506334266126E-3</v>
      </c>
      <c r="V2513" s="47">
        <f t="shared" si="1628"/>
        <v>6.854099700713852E-4</v>
      </c>
      <c r="W2513" s="31">
        <f t="shared" si="1616"/>
        <v>0.15258040388930444</v>
      </c>
      <c r="X2513" s="34">
        <f>(S2513*H2513*'Propiedades físicas'!$F$5*60*24*365)/(1000000)</f>
        <v>56881.066030210612</v>
      </c>
      <c r="Y2513" s="34">
        <f>(U2513*H2513*'Propiedades físicas'!$F$7*60*24*365)/(1000000)</f>
        <v>352.19291083670078</v>
      </c>
      <c r="Z2513" s="31">
        <f t="shared" si="1629"/>
        <v>1735.8612265560835</v>
      </c>
      <c r="AA2513" s="31">
        <f t="shared" si="1630"/>
        <v>11922.937215201784</v>
      </c>
      <c r="AB2513" s="31">
        <f t="shared" si="1630"/>
        <v>264.85840704371054</v>
      </c>
      <c r="AC2513" s="31">
        <f t="shared" si="1630"/>
        <v>367.51182225002668</v>
      </c>
      <c r="AD2513" s="31">
        <f t="shared" si="1630"/>
        <v>40.412202720207148</v>
      </c>
      <c r="AE2513" s="31">
        <f t="shared" si="1631"/>
        <v>7.2763365886339439</v>
      </c>
      <c r="AF2513" s="31">
        <f t="shared" si="1632"/>
        <v>14338.857210360444</v>
      </c>
      <c r="AG2513" s="31">
        <f t="shared" si="1633"/>
        <v>0.12105994230152796</v>
      </c>
      <c r="AH2513" s="31">
        <f t="shared" si="1634"/>
        <v>0.83151237509966602</v>
      </c>
      <c r="AI2513" s="31">
        <f t="shared" si="1634"/>
        <v>1.8471374891183022E-2</v>
      </c>
      <c r="AJ2513" s="31">
        <f t="shared" si="1634"/>
        <v>2.5630482043191245E-2</v>
      </c>
      <c r="AK2513" s="31">
        <f t="shared" si="1634"/>
        <v>2.8183698412874623E-3</v>
      </c>
      <c r="AL2513" s="31">
        <f t="shared" si="1635"/>
        <v>5.074558231444328E-4</v>
      </c>
      <c r="AM2513" s="31">
        <f t="shared" si="1636"/>
        <v>1.0000000000000002</v>
      </c>
      <c r="AN2513" s="31">
        <f>(Z2513*'Propiedades físicas'!$F$4)/1000</f>
        <v>1526.4816454088887</v>
      </c>
      <c r="AO2513" s="31">
        <f>(AA2513*'Propiedades físicas'!$F$6)/1000</f>
        <v>382.01090837506513</v>
      </c>
      <c r="AP2513" s="31">
        <f>(AB2513*'Propiedades físicas'!$F$9)/1000</f>
        <v>163.40439422561721</v>
      </c>
      <c r="AQ2513" s="31">
        <f>(AC2513*'Propiedades físicas'!$F$5)/1000</f>
        <v>108.22120629796537</v>
      </c>
      <c r="AR2513" s="31">
        <f>(AD2513*'Propiedades físicas'!$F$8)/1000</f>
        <v>14.326934108367832</v>
      </c>
      <c r="AS2513" s="31">
        <f>(AE2513*'Propiedades físicas'!$F$7)/1000</f>
        <v>0.6700778364472999</v>
      </c>
      <c r="AT2513" s="31">
        <f t="shared" si="1637"/>
        <v>2195.1151662523516</v>
      </c>
      <c r="AU2513" s="31">
        <f t="shared" si="1638"/>
        <v>0.69539934344993881</v>
      </c>
      <c r="AV2513" s="31">
        <f t="shared" si="1641"/>
        <v>0.17402772950052542</v>
      </c>
      <c r="AW2513" s="31">
        <f t="shared" si="1641"/>
        <v>7.444000968049079E-2</v>
      </c>
      <c r="AX2513" s="31">
        <f t="shared" si="1641"/>
        <v>4.9300924143642039E-2</v>
      </c>
      <c r="AY2513" s="31">
        <f t="shared" si="1641"/>
        <v>6.5267346008217588E-3</v>
      </c>
      <c r="AZ2513" s="31">
        <f t="shared" si="1642"/>
        <v>3.0525862458109744E-4</v>
      </c>
      <c r="BA2513" s="31">
        <f t="shared" si="1639"/>
        <v>1</v>
      </c>
      <c r="BB2513" s="34">
        <f>AU2513*'Propiedades físicas'!$C$4+'Diseño reactor'!AV2513*'Propiedades físicas'!$C$5+'Diseño reactor'!AW2513*'Propiedades físicas'!$C$8+'Diseño reactor'!AX2513*'Propiedades físicas'!$C$9+'Diseño reactor'!AY2513*'Propiedades físicas'!$C$7+'Diseño reactor'!AZ2513*'Propiedades físicas'!$C$6</f>
        <v>875.32548277920682</v>
      </c>
      <c r="BC2513" s="45">
        <f>AU2513*'Propiedades físicas'!$L$4+'Diseño reactor'!AV2513*'Propiedades físicas'!$L$5+'Diseño reactor'!AW2513*'Propiedades físicas'!$L$8+AX2513*'Propiedades físicas'!$L$9+'Diseño reactor'!AY2513*'Propiedades físicas'!$L$7+'Diseño reactor'!AZ2513*'Propiedades físicas'!$L$6</f>
        <v>2.1227484624452666</v>
      </c>
      <c r="BD2513" s="29">
        <f t="shared" si="1618"/>
        <v>1.3413731739277399</v>
      </c>
      <c r="BE2513" s="58">
        <f t="shared" si="1619"/>
        <v>41.127473674330503</v>
      </c>
      <c r="BF2513" s="30">
        <f>AU2513*'Propiedades físicas'!$I$4+'Diseño reactor'!AV2513*'Propiedades físicas'!$I$5+'Diseño reactor'!AW2513*'Propiedades físicas'!$I$8+'Diseño reactor'!AX2513*'Propiedades físicas'!$I$9+'Diseño reactor'!AY2513*'Propiedades físicas'!$I$7+'Diseño reactor'!AZ2513*'Propiedades físicas'!$I$6</f>
        <v>1.9995276549032666E-2</v>
      </c>
      <c r="BG2513" s="24">
        <f>AU2513*'Propiedades físicas'!$O$4+'Diseño reactor'!AV2513*'Propiedades físicas'!$O$5+'Diseño reactor'!AW2513*'Propiedades físicas'!$O$8+'Diseño reactor'!AX2513*'Propiedades físicas'!$O$9+'Diseño reactor'!AY2513*'Propiedades físicas'!$O$7+'Diseño reactor'!AZ2513*'Propiedades físicas'!$O$6</f>
        <v>0.15470555793770255</v>
      </c>
      <c r="BH2513" s="54">
        <f t="shared" si="1620"/>
        <v>41101.375513731444</v>
      </c>
      <c r="BI2513" s="34">
        <f t="shared" si="1640"/>
        <v>274.35951957019466</v>
      </c>
      <c r="BJ2513" s="27">
        <f t="shared" si="1621"/>
        <v>4798.099740792808</v>
      </c>
      <c r="BK2513" s="34">
        <f t="shared" si="1622"/>
        <v>570.9943826462287</v>
      </c>
      <c r="BL2513" s="27">
        <f t="shared" si="1623"/>
        <v>105.75355336343509</v>
      </c>
      <c r="BM2513" s="34">
        <f t="shared" si="1624"/>
        <v>1.1054421768707483</v>
      </c>
      <c r="BN2513" s="45">
        <f t="shared" si="1625"/>
        <v>2758.0324208111133</v>
      </c>
      <c r="BO2513" s="45">
        <f t="shared" si="1626"/>
        <v>110.86960402034727</v>
      </c>
      <c r="BP2513" s="66">
        <f t="shared" si="1627"/>
        <v>6.687288569496709</v>
      </c>
    </row>
    <row r="2514" spans="8:68">
      <c r="H2514" s="68">
        <v>2509</v>
      </c>
      <c r="I2514" s="31">
        <f>('Propiedades físicas'!$C$10*'Diseño reactor'!H2514)/1000</f>
        <v>2195.9904115339509</v>
      </c>
      <c r="J2514" s="31">
        <f t="shared" si="1605"/>
        <v>0.20765117989812773</v>
      </c>
      <c r="K2514" s="31">
        <f>(I2514*1000)/'Propiedades físicas'!$F$10</f>
        <v>14344.574458051975</v>
      </c>
      <c r="L2514" s="31">
        <f t="shared" si="1606"/>
        <v>2049.2249225788532</v>
      </c>
      <c r="M2514" s="31">
        <f t="shared" si="1607"/>
        <v>12295.34953547312</v>
      </c>
      <c r="N2514" s="31">
        <f t="shared" si="1608"/>
        <v>0.81674967021875378</v>
      </c>
      <c r="O2514" s="32">
        <f t="shared" si="1609"/>
        <v>4.9004980213125231</v>
      </c>
      <c r="P2514" s="33">
        <f t="shared" si="1610"/>
        <v>0.69217176886400844</v>
      </c>
      <c r="Q2514" s="31">
        <f t="shared" si="1611"/>
        <v>4.7540200821435041</v>
      </c>
      <c r="R2514" s="31">
        <f t="shared" si="1612"/>
        <v>0.1055761752789993</v>
      </c>
      <c r="S2514" s="31">
        <f t="shared" si="1613"/>
        <v>0.14647793916901966</v>
      </c>
      <c r="T2514" s="31">
        <f t="shared" si="1614"/>
        <v>1.610341433721766E-2</v>
      </c>
      <c r="U2514" s="31">
        <f t="shared" si="1615"/>
        <v>2.8983117385283572E-3</v>
      </c>
      <c r="V2514" s="47">
        <f t="shared" si="1628"/>
        <v>6.8545165460319284E-4</v>
      </c>
      <c r="W2514" s="31">
        <f t="shared" si="1616"/>
        <v>0.15252886642902352</v>
      </c>
      <c r="X2514" s="34">
        <f>(S2514*H2514*'Propiedades físicas'!$F$5*60*24*365)/(1000000)</f>
        <v>56881.271433908296</v>
      </c>
      <c r="Y2514" s="34">
        <f>(U2514*H2514*'Propiedades físicas'!$F$7*60*24*365)/(1000000)</f>
        <v>351.97643370307077</v>
      </c>
      <c r="Z2514" s="31">
        <f t="shared" si="1629"/>
        <v>1736.6589680797972</v>
      </c>
      <c r="AA2514" s="31">
        <f t="shared" si="1630"/>
        <v>11927.836386098052</v>
      </c>
      <c r="AB2514" s="31">
        <f t="shared" si="1630"/>
        <v>264.89062377500926</v>
      </c>
      <c r="AC2514" s="31">
        <f t="shared" si="1630"/>
        <v>367.51314937507033</v>
      </c>
      <c r="AD2514" s="31">
        <f t="shared" si="1630"/>
        <v>40.403466572079111</v>
      </c>
      <c r="AE2514" s="31">
        <f t="shared" si="1631"/>
        <v>7.2718641519676481</v>
      </c>
      <c r="AF2514" s="31">
        <f t="shared" si="1632"/>
        <v>14344.574458051975</v>
      </c>
      <c r="AG2514" s="31">
        <f t="shared" si="1633"/>
        <v>0.12106730479585376</v>
      </c>
      <c r="AH2514" s="31">
        <f t="shared" si="1634"/>
        <v>0.8315224979994198</v>
      </c>
      <c r="AI2514" s="31">
        <f t="shared" si="1634"/>
        <v>1.8466258762128662E-2</v>
      </c>
      <c r="AJ2514" s="31">
        <f t="shared" si="1634"/>
        <v>2.5620359143437389E-2</v>
      </c>
      <c r="AK2514" s="31">
        <f t="shared" si="1634"/>
        <v>2.8166375161725078E-3</v>
      </c>
      <c r="AL2514" s="31">
        <f t="shared" si="1635"/>
        <v>5.0694178298790629E-4</v>
      </c>
      <c r="AM2514" s="31">
        <f t="shared" si="1636"/>
        <v>1</v>
      </c>
      <c r="AN2514" s="31">
        <f>(Z2514*'Propiedades físicas'!$F$4)/1000</f>
        <v>1527.1831633500121</v>
      </c>
      <c r="AO2514" s="31">
        <f>(AA2514*'Propiedades físicas'!$F$6)/1000</f>
        <v>382.16787781058161</v>
      </c>
      <c r="AP2514" s="31">
        <f>(AB2514*'Propiedades físicas'!$F$9)/1000</f>
        <v>163.42427033799194</v>
      </c>
      <c r="AQ2514" s="31">
        <f>(AC2514*'Propiedades físicas'!$F$5)/1000</f>
        <v>108.22159709647697</v>
      </c>
      <c r="AR2514" s="31">
        <f>(AD2514*'Propiedades físicas'!$F$8)/1000</f>
        <v>14.323836969133481</v>
      </c>
      <c r="AS2514" s="31">
        <f>(AE2514*'Propiedades físicas'!$F$7)/1000</f>
        <v>0.66966596975470072</v>
      </c>
      <c r="AT2514" s="31">
        <f t="shared" si="1637"/>
        <v>2195.9904115339509</v>
      </c>
      <c r="AU2514" s="31">
        <f t="shared" si="1638"/>
        <v>0.69544163550479199</v>
      </c>
      <c r="AV2514" s="31">
        <f t="shared" si="1641"/>
        <v>0.17402984812835698</v>
      </c>
      <c r="AW2514" s="31">
        <f t="shared" si="1641"/>
        <v>7.4419391578233823E-2</v>
      </c>
      <c r="AX2514" s="31">
        <f t="shared" si="1641"/>
        <v>4.9281452472682535E-2</v>
      </c>
      <c r="AY2514" s="31">
        <f t="shared" si="1641"/>
        <v>6.5227229107653268E-3</v>
      </c>
      <c r="AZ2514" s="31">
        <f t="shared" si="1642"/>
        <v>3.0494940516927091E-4</v>
      </c>
      <c r="BA2514" s="31">
        <f t="shared" si="1639"/>
        <v>0.99999999999999989</v>
      </c>
      <c r="BB2514" s="34">
        <f>AU2514*'Propiedades físicas'!$C$4+'Diseño reactor'!AV2514*'Propiedades físicas'!$C$5+'Diseño reactor'!AW2514*'Propiedades físicas'!$C$8+'Diseño reactor'!AX2514*'Propiedades físicas'!$C$9+'Diseño reactor'!AY2514*'Propiedades físicas'!$C$7+'Diseño reactor'!AZ2514*'Propiedades físicas'!$C$6</f>
        <v>875.32537875130095</v>
      </c>
      <c r="BC2514" s="45">
        <f>AU2514*'Propiedades físicas'!$L$4+'Diseño reactor'!AV2514*'Propiedades físicas'!$L$5+'Diseño reactor'!AW2514*'Propiedades físicas'!$L$8+AX2514*'Propiedades físicas'!$L$9+'Diseño reactor'!AY2514*'Propiedades físicas'!$L$7+'Diseño reactor'!AZ2514*'Propiedades físicas'!$L$6</f>
        <v>2.1227784477204872</v>
      </c>
      <c r="BD2514" s="29">
        <f t="shared" si="1618"/>
        <v>1.3409013132066345</v>
      </c>
      <c r="BE2514" s="58">
        <f t="shared" si="1619"/>
        <v>41.126966281222622</v>
      </c>
      <c r="BF2514" s="30">
        <f>AU2514*'Propiedades físicas'!$I$4+'Diseño reactor'!AV2514*'Propiedades físicas'!$I$5+'Diseño reactor'!AW2514*'Propiedades físicas'!$I$8+'Diseño reactor'!AX2514*'Propiedades físicas'!$I$9+'Diseño reactor'!AY2514*'Propiedades físicas'!$I$7+'Diseño reactor'!AZ2514*'Propiedades físicas'!$I$6</f>
        <v>1.9995319770090305E-2</v>
      </c>
      <c r="BG2514" s="24">
        <f>AU2514*'Propiedades físicas'!$O$4+'Diseño reactor'!AV2514*'Propiedades físicas'!$O$5+'Diseño reactor'!AW2514*'Propiedades físicas'!$O$8+'Diseño reactor'!AX2514*'Propiedades físicas'!$O$9+'Diseño reactor'!AY2514*'Propiedades físicas'!$O$7+'Diseño reactor'!AZ2514*'Propiedades físicas'!$O$6</f>
        <v>0.15470702385607579</v>
      </c>
      <c r="BH2514" s="54">
        <f t="shared" si="1620"/>
        <v>41101.281786019827</v>
      </c>
      <c r="BI2514" s="34">
        <f t="shared" si="1640"/>
        <v>274.36138841837146</v>
      </c>
      <c r="BJ2514" s="27">
        <f t="shared" si="1621"/>
        <v>4798.1033407142113</v>
      </c>
      <c r="BK2514" s="34">
        <f t="shared" si="1622"/>
        <v>571.00022153522343</v>
      </c>
      <c r="BL2514" s="27">
        <f t="shared" si="1623"/>
        <v>105.75375365048343</v>
      </c>
      <c r="BM2514" s="34">
        <f t="shared" si="1624"/>
        <v>1.1054421768707483</v>
      </c>
      <c r="BN2514" s="45">
        <f t="shared" si="1625"/>
        <v>2759.2343510685564</v>
      </c>
      <c r="BO2514" s="45">
        <f t="shared" si="1626"/>
        <v>110.87593927443237</v>
      </c>
      <c r="BP2514" s="66">
        <f t="shared" si="1627"/>
        <v>6.6872877747470536</v>
      </c>
    </row>
    <row r="2515" spans="8:68">
      <c r="H2515" s="68">
        <v>2510</v>
      </c>
      <c r="I2515" s="31">
        <f>('Propiedades físicas'!$C$10*'Diseño reactor'!H2515)/1000</f>
        <v>2196.8656568155507</v>
      </c>
      <c r="J2515" s="31">
        <f t="shared" si="1605"/>
        <v>0.20756845034438345</v>
      </c>
      <c r="K2515" s="31">
        <f>(I2515*1000)/'Propiedades físicas'!$F$10</f>
        <v>14350.291705743506</v>
      </c>
      <c r="L2515" s="31">
        <f t="shared" si="1606"/>
        <v>2050.0416722490722</v>
      </c>
      <c r="M2515" s="31">
        <f t="shared" si="1607"/>
        <v>12300.250033494433</v>
      </c>
      <c r="N2515" s="31">
        <f t="shared" si="1608"/>
        <v>0.81674967021875389</v>
      </c>
      <c r="O2515" s="32">
        <f t="shared" si="1609"/>
        <v>4.9004980213125231</v>
      </c>
      <c r="P2515" s="33">
        <f t="shared" si="1610"/>
        <v>0.69221383364144762</v>
      </c>
      <c r="Q2515" s="31">
        <f t="shared" si="1611"/>
        <v>4.754077911867002</v>
      </c>
      <c r="R2515" s="31">
        <f t="shared" si="1612"/>
        <v>0.1055469405207513</v>
      </c>
      <c r="S2515" s="31">
        <f t="shared" si="1613"/>
        <v>0.14642010944552178</v>
      </c>
      <c r="T2515" s="31">
        <f t="shared" si="1614"/>
        <v>1.6093519244894751E-2</v>
      </c>
      <c r="U2515" s="31">
        <f t="shared" si="1615"/>
        <v>2.8953768116603282E-3</v>
      </c>
      <c r="V2515" s="47">
        <f t="shared" si="1628"/>
        <v>6.8549331098473462E-4</v>
      </c>
      <c r="W2515" s="31">
        <f t="shared" si="1616"/>
        <v>0.15247736377285753</v>
      </c>
      <c r="X2515" s="34">
        <f>(S2515*H2515*'Propiedades físicas'!$F$5*60*24*365)/(1000000)</f>
        <v>56881.476560274554</v>
      </c>
      <c r="Y2515" s="34">
        <f>(U2515*H2515*'Propiedades físicas'!$F$7*60*24*365)/(1000000)</f>
        <v>351.76015414681973</v>
      </c>
      <c r="Z2515" s="31">
        <f t="shared" si="1629"/>
        <v>1737.4567224400334</v>
      </c>
      <c r="AA2515" s="31">
        <f t="shared" si="1630"/>
        <v>11932.735558786175</v>
      </c>
      <c r="AB2515" s="31">
        <f t="shared" si="1630"/>
        <v>264.92282070708575</v>
      </c>
      <c r="AC2515" s="31">
        <f t="shared" si="1630"/>
        <v>367.51447470825968</v>
      </c>
      <c r="AD2515" s="31">
        <f t="shared" si="1630"/>
        <v>40.394733304685822</v>
      </c>
      <c r="AE2515" s="31">
        <f t="shared" si="1631"/>
        <v>7.2673957972674241</v>
      </c>
      <c r="AF2515" s="31">
        <f t="shared" si="1632"/>
        <v>14350.291705743508</v>
      </c>
      <c r="AG2515" s="31">
        <f t="shared" si="1633"/>
        <v>0.1210746623181632</v>
      </c>
      <c r="AH2515" s="31">
        <f t="shared" si="1634"/>
        <v>0.83153261295798331</v>
      </c>
      <c r="AI2515" s="31">
        <f t="shared" si="1634"/>
        <v>1.8461145329962458E-2</v>
      </c>
      <c r="AJ2515" s="31">
        <f t="shared" si="1634"/>
        <v>2.5610244184873749E-2</v>
      </c>
      <c r="AK2515" s="31">
        <f t="shared" si="1634"/>
        <v>2.8149067721402752E-3</v>
      </c>
      <c r="AL2515" s="31">
        <f t="shared" si="1635"/>
        <v>5.0642843687691372E-4</v>
      </c>
      <c r="AM2515" s="31">
        <f t="shared" si="1636"/>
        <v>0.99999999999999989</v>
      </c>
      <c r="AN2515" s="31">
        <f>(Z2515*'Propiedades físicas'!$F$4)/1000</f>
        <v>1527.8846925793166</v>
      </c>
      <c r="AO2515" s="31">
        <f>(AA2515*'Propiedades físicas'!$F$6)/1000</f>
        <v>382.32484730350899</v>
      </c>
      <c r="AP2515" s="31">
        <f>(AB2515*'Propiedades físicas'!$F$9)/1000</f>
        <v>163.44413423523653</v>
      </c>
      <c r="AQ2515" s="31">
        <f>(AC2515*'Propiedades físicas'!$F$5)/1000</f>
        <v>108.22198736734124</v>
      </c>
      <c r="AR2515" s="31">
        <f>(AD2515*'Propiedades físicas'!$F$8)/1000</f>
        <v>14.320740851177211</v>
      </c>
      <c r="AS2515" s="31">
        <f>(AE2515*'Propiedades físicas'!$F$7)/1000</f>
        <v>0.66925447897035717</v>
      </c>
      <c r="AT2515" s="31">
        <f t="shared" si="1637"/>
        <v>2196.8656568155507</v>
      </c>
      <c r="AU2515" s="31">
        <f t="shared" si="1638"/>
        <v>0.69548389899910845</v>
      </c>
      <c r="AV2515" s="31">
        <f t="shared" si="1641"/>
        <v>0.17403196509417193</v>
      </c>
      <c r="AW2515" s="31">
        <f t="shared" si="1641"/>
        <v>7.4398784344490002E-2</v>
      </c>
      <c r="AX2515" s="31">
        <f t="shared" si="1641"/>
        <v>4.9261996076816812E-2</v>
      </c>
      <c r="AY2515" s="31">
        <f t="shared" si="1641"/>
        <v>6.5187148821543002E-3</v>
      </c>
      <c r="AZ2515" s="31">
        <f t="shared" si="1642"/>
        <v>3.0464060325858513E-4</v>
      </c>
      <c r="BA2515" s="31">
        <f t="shared" si="1639"/>
        <v>1</v>
      </c>
      <c r="BB2515" s="34">
        <f>AU2515*'Propiedades físicas'!$C$4+'Diseño reactor'!AV2515*'Propiedades físicas'!$C$5+'Diseño reactor'!AW2515*'Propiedades físicas'!$C$8+'Diseño reactor'!AX2515*'Propiedades físicas'!$C$9+'Diseño reactor'!AY2515*'Propiedades físicas'!$C$7+'Diseño reactor'!AZ2515*'Propiedades físicas'!$C$6</f>
        <v>875.32527485891023</v>
      </c>
      <c r="BC2515" s="45">
        <f>AU2515*'Propiedades físicas'!$L$4+'Diseño reactor'!AV2515*'Propiedades físicas'!$L$5+'Diseño reactor'!AW2515*'Propiedades físicas'!$L$8+AX2515*'Propiedades físicas'!$L$9+'Diseño reactor'!AY2515*'Propiedades físicas'!$L$7+'Diseño reactor'!AZ2515*'Propiedades físicas'!$L$6</f>
        <v>2.1228084119507424</v>
      </c>
      <c r="BD2515" s="29">
        <f t="shared" si="1618"/>
        <v>1.3404297847526248</v>
      </c>
      <c r="BE2515" s="58">
        <f t="shared" si="1619"/>
        <v>41.1264592495817</v>
      </c>
      <c r="BF2515" s="30">
        <f>AU2515*'Propiedades físicas'!$I$4+'Diseño reactor'!AV2515*'Propiedades físicas'!$I$5+'Diseño reactor'!AW2515*'Propiedades físicas'!$I$8+'Diseño reactor'!AX2515*'Propiedades físicas'!$I$9+'Diseño reactor'!AY2515*'Propiedades físicas'!$I$7+'Diseño reactor'!AZ2515*'Propiedades físicas'!$I$6</f>
        <v>1.9995362927414769E-2</v>
      </c>
      <c r="BG2515" s="24">
        <f>AU2515*'Propiedades físicas'!$O$4+'Diseño reactor'!AV2515*'Propiedades físicas'!$O$5+'Diseño reactor'!AW2515*'Propiedades físicas'!$O$8+'Diseño reactor'!AX2515*'Propiedades físicas'!$O$9+'Diseño reactor'!AY2515*'Propiedades físicas'!$O$7+'Diseño reactor'!AZ2515*'Propiedades físicas'!$O$6</f>
        <v>0.15470848878241789</v>
      </c>
      <c r="BH2515" s="54">
        <f t="shared" si="1620"/>
        <v>41101.188196082403</v>
      </c>
      <c r="BI2515" s="34">
        <f t="shared" si="1640"/>
        <v>274.3632554127048</v>
      </c>
      <c r="BJ2515" s="27">
        <f t="shared" si="1621"/>
        <v>4798.1069404631226</v>
      </c>
      <c r="BK2515" s="34">
        <f t="shared" si="1622"/>
        <v>571.00605675036957</v>
      </c>
      <c r="BL2515" s="27">
        <f t="shared" si="1623"/>
        <v>105.75395380817615</v>
      </c>
      <c r="BM2515" s="34">
        <f t="shared" si="1624"/>
        <v>1.1054421768707483</v>
      </c>
      <c r="BN2515" s="45">
        <f t="shared" si="1625"/>
        <v>2760.4362948967746</v>
      </c>
      <c r="BO2515" s="45">
        <f t="shared" si="1626"/>
        <v>110.88227025071235</v>
      </c>
      <c r="BP2515" s="66">
        <f t="shared" si="1627"/>
        <v>6.6872869810327042</v>
      </c>
    </row>
    <row r="2516" spans="8:68">
      <c r="H2516" s="68">
        <v>2511</v>
      </c>
      <c r="I2516" s="31">
        <f>('Propiedades físicas'!$C$10*'Diseño reactor'!H2516)/1000</f>
        <v>2197.7409020971504</v>
      </c>
      <c r="J2516" s="31">
        <f t="shared" si="1605"/>
        <v>0.20748578668434986</v>
      </c>
      <c r="K2516" s="31">
        <f>(I2516*1000)/'Propiedades físicas'!$F$10</f>
        <v>14356.008953435035</v>
      </c>
      <c r="L2516" s="31">
        <f t="shared" si="1606"/>
        <v>2050.8584219192908</v>
      </c>
      <c r="M2516" s="31">
        <f t="shared" si="1607"/>
        <v>12305.150531515745</v>
      </c>
      <c r="N2516" s="31">
        <f t="shared" si="1608"/>
        <v>0.81674967021875378</v>
      </c>
      <c r="O2516" s="32">
        <f t="shared" si="1609"/>
        <v>4.9004980213125231</v>
      </c>
      <c r="P2516" s="33">
        <f t="shared" si="1610"/>
        <v>0.69225587002142253</v>
      </c>
      <c r="Q2516" s="31">
        <f t="shared" si="1611"/>
        <v>4.7541356962417884</v>
      </c>
      <c r="R2516" s="31">
        <f t="shared" si="1612"/>
        <v>0.10551772117005491</v>
      </c>
      <c r="S2516" s="31">
        <f t="shared" si="1613"/>
        <v>0.14636232507073571</v>
      </c>
      <c r="T2516" s="31">
        <f t="shared" si="1614"/>
        <v>1.6083633181148613E-2</v>
      </c>
      <c r="U2516" s="31">
        <f t="shared" si="1615"/>
        <v>2.8924458461278505E-3</v>
      </c>
      <c r="V2516" s="47">
        <f t="shared" si="1628"/>
        <v>6.8553493924451562E-4</v>
      </c>
      <c r="W2516" s="31">
        <f t="shared" si="1616"/>
        <v>0.15242589588556263</v>
      </c>
      <c r="X2516" s="34">
        <f>(S2516*H2516*'Propiedades físicas'!$F$5*60*24*365)/(1000000)</f>
        <v>56881.6814097772</v>
      </c>
      <c r="Y2516" s="34">
        <f>(U2516*H2516*'Propiedades físicas'!$F$7*60*24*365)/(1000000)</f>
        <v>351.54407193047348</v>
      </c>
      <c r="Z2516" s="31">
        <f t="shared" si="1629"/>
        <v>1738.2544896237919</v>
      </c>
      <c r="AA2516" s="31">
        <f t="shared" si="1630"/>
        <v>11937.63473326313</v>
      </c>
      <c r="AB2516" s="31">
        <f t="shared" si="1630"/>
        <v>264.95499785800786</v>
      </c>
      <c r="AC2516" s="31">
        <f t="shared" si="1630"/>
        <v>367.51579825261734</v>
      </c>
      <c r="AD2516" s="31">
        <f t="shared" si="1630"/>
        <v>40.386002917864168</v>
      </c>
      <c r="AE2516" s="31">
        <f t="shared" si="1631"/>
        <v>7.262931519627033</v>
      </c>
      <c r="AF2516" s="31">
        <f t="shared" si="1632"/>
        <v>14356.008953435039</v>
      </c>
      <c r="AG2516" s="31">
        <f t="shared" si="1633"/>
        <v>0.12108201487349103</v>
      </c>
      <c r="AH2516" s="31">
        <f t="shared" si="1634"/>
        <v>0.83154271998463392</v>
      </c>
      <c r="AI2516" s="31">
        <f t="shared" si="1634"/>
        <v>1.8456034592720886E-2</v>
      </c>
      <c r="AJ2516" s="31">
        <f t="shared" si="1634"/>
        <v>2.5600137158223204E-2</v>
      </c>
      <c r="AK2516" s="31">
        <f t="shared" si="1634"/>
        <v>2.8131776072904159E-3</v>
      </c>
      <c r="AL2516" s="31">
        <f t="shared" si="1635"/>
        <v>5.0591578364049376E-4</v>
      </c>
      <c r="AM2516" s="31">
        <f t="shared" si="1636"/>
        <v>0.99999999999999989</v>
      </c>
      <c r="AN2516" s="31">
        <f>(Z2516*'Propiedades físicas'!$F$4)/1000</f>
        <v>1528.5862330853702</v>
      </c>
      <c r="AO2516" s="31">
        <f>(AA2516*'Propiedades físicas'!$F$6)/1000</f>
        <v>382.48181685375067</v>
      </c>
      <c r="AP2516" s="31">
        <f>(AB2516*'Propiedades físicas'!$F$9)/1000</f>
        <v>163.46398592849792</v>
      </c>
      <c r="AQ2516" s="31">
        <f>(AC2516*'Propiedades físicas'!$F$5)/1000</f>
        <v>108.22237711144824</v>
      </c>
      <c r="AR2516" s="31">
        <f>(AD2516*'Propiedades físicas'!$F$8)/1000</f>
        <v>14.317645754441198</v>
      </c>
      <c r="AS2516" s="31">
        <f>(AE2516*'Propiedades físicas'!$F$7)/1000</f>
        <v>0.66884336364245345</v>
      </c>
      <c r="AT2516" s="31">
        <f t="shared" si="1637"/>
        <v>2197.7409020971504</v>
      </c>
      <c r="AU2516" s="31">
        <f t="shared" si="1638"/>
        <v>0.69552613396180929</v>
      </c>
      <c r="AV2516" s="31">
        <f t="shared" si="1641"/>
        <v>0.17403408039991203</v>
      </c>
      <c r="AW2516" s="31">
        <f t="shared" si="1641"/>
        <v>7.4378187971346252E-2</v>
      </c>
      <c r="AX2516" s="31">
        <f t="shared" si="1641"/>
        <v>4.9242554938200039E-2</v>
      </c>
      <c r="AY2516" s="31">
        <f t="shared" si="1641"/>
        <v>6.5147105105878818E-3</v>
      </c>
      <c r="AZ2516" s="31">
        <f t="shared" si="1642"/>
        <v>3.0433221814465163E-4</v>
      </c>
      <c r="BA2516" s="31">
        <f t="shared" si="1639"/>
        <v>1.0000000000000002</v>
      </c>
      <c r="BB2516" s="34">
        <f>AU2516*'Propiedades físicas'!$C$4+'Diseño reactor'!AV2516*'Propiedades físicas'!$C$5+'Diseño reactor'!AW2516*'Propiedades físicas'!$C$8+'Diseño reactor'!AX2516*'Propiedades físicas'!$C$9+'Diseño reactor'!AY2516*'Propiedades físicas'!$C$7+'Diseño reactor'!AZ2516*'Propiedades físicas'!$C$6</f>
        <v>875.3251711018172</v>
      </c>
      <c r="BC2516" s="45">
        <f>AU2516*'Propiedades físicas'!$L$4+'Diseño reactor'!AV2516*'Propiedades físicas'!$L$5+'Diseño reactor'!AW2516*'Propiedades físicas'!$L$8+AX2516*'Propiedades físicas'!$L$9+'Diseño reactor'!AY2516*'Propiedades físicas'!$L$7+'Diseño reactor'!AZ2516*'Propiedades físicas'!$L$6</f>
        <v>2.1228383551580579</v>
      </c>
      <c r="BD2516" s="29">
        <f t="shared" si="1618"/>
        <v>1.3399585882145399</v>
      </c>
      <c r="BE2516" s="58">
        <f t="shared" si="1619"/>
        <v>41.125952579020719</v>
      </c>
      <c r="BF2516" s="30">
        <f>AU2516*'Propiedades físicas'!$I$4+'Diseño reactor'!AV2516*'Propiedades físicas'!$I$5+'Diseño reactor'!AW2516*'Propiedades físicas'!$I$8+'Diseño reactor'!AX2516*'Propiedades físicas'!$I$9+'Diseño reactor'!AY2516*'Propiedades físicas'!$I$7+'Diseño reactor'!AZ2516*'Propiedades físicas'!$I$6</f>
        <v>1.9995406021109614E-2</v>
      </c>
      <c r="BG2516" s="24">
        <f>AU2516*'Propiedades físicas'!$O$4+'Diseño reactor'!AV2516*'Propiedades físicas'!$O$5+'Diseño reactor'!AW2516*'Propiedades físicas'!$O$8+'Diseño reactor'!AX2516*'Propiedades físicas'!$O$9+'Diseño reactor'!AY2516*'Propiedades físicas'!$O$7+'Diseño reactor'!AZ2516*'Propiedades físicas'!$O$6</f>
        <v>0.15470995271772009</v>
      </c>
      <c r="BH2516" s="54">
        <f t="shared" si="1620"/>
        <v>41101.094743694302</v>
      </c>
      <c r="BI2516" s="34">
        <f t="shared" si="1640"/>
        <v>274.36512055573837</v>
      </c>
      <c r="BJ2516" s="27">
        <f t="shared" si="1621"/>
        <v>4798.1105400371416</v>
      </c>
      <c r="BK2516" s="34">
        <f t="shared" si="1622"/>
        <v>571.01188829503121</v>
      </c>
      <c r="BL2516" s="27">
        <f t="shared" si="1623"/>
        <v>105.75415383663501</v>
      </c>
      <c r="BM2516" s="34">
        <f t="shared" si="1624"/>
        <v>1.1054421768707483</v>
      </c>
      <c r="BN2516" s="45">
        <f t="shared" si="1625"/>
        <v>2761.638252281653</v>
      </c>
      <c r="BO2516" s="45">
        <f t="shared" si="1626"/>
        <v>110.88859695351837</v>
      </c>
      <c r="BP2516" s="66">
        <f t="shared" si="1627"/>
        <v>6.6872861883519974</v>
      </c>
    </row>
    <row r="2517" spans="8:68">
      <c r="H2517" s="68">
        <v>2512</v>
      </c>
      <c r="I2517" s="31">
        <f>('Propiedades físicas'!$C$10*'Diseño reactor'!H2517)/1000</f>
        <v>2198.6161473787502</v>
      </c>
      <c r="J2517" s="31">
        <f t="shared" si="1605"/>
        <v>0.20740318883933223</v>
      </c>
      <c r="K2517" s="31">
        <f>(I2517*1000)/'Propiedades físicas'!$F$10</f>
        <v>14361.726201126568</v>
      </c>
      <c r="L2517" s="31">
        <f t="shared" si="1606"/>
        <v>2051.6751715895098</v>
      </c>
      <c r="M2517" s="31">
        <f t="shared" si="1607"/>
        <v>12310.051029537059</v>
      </c>
      <c r="N2517" s="31">
        <f t="shared" si="1608"/>
        <v>0.81674967021875389</v>
      </c>
      <c r="O2517" s="32">
        <f t="shared" si="1609"/>
        <v>4.9004980213125231</v>
      </c>
      <c r="P2517" s="33">
        <f t="shared" si="1610"/>
        <v>0.69229787803267995</v>
      </c>
      <c r="Q2517" s="31">
        <f t="shared" si="1611"/>
        <v>4.7541934353208202</v>
      </c>
      <c r="R2517" s="31">
        <f t="shared" si="1612"/>
        <v>0.10548851721569354</v>
      </c>
      <c r="S2517" s="31">
        <f t="shared" si="1613"/>
        <v>0.14630458599170409</v>
      </c>
      <c r="T2517" s="31">
        <f t="shared" si="1614"/>
        <v>1.6073756135130571E-2</v>
      </c>
      <c r="U2517" s="31">
        <f t="shared" si="1615"/>
        <v>2.889518835249804E-3</v>
      </c>
      <c r="V2517" s="47">
        <f t="shared" si="1628"/>
        <v>6.8557653941100341E-4</v>
      </c>
      <c r="W2517" s="31">
        <f t="shared" si="1616"/>
        <v>0.15237446273194258</v>
      </c>
      <c r="X2517" s="34">
        <f>(S2517*H2517*'Propiedades físicas'!$F$5*60*24*365)/(1000000)</f>
        <v>56881.885982883236</v>
      </c>
      <c r="Y2517" s="34">
        <f>(U2517*H2517*'Propiedades físicas'!$F$7*60*24*365)/(1000000)</f>
        <v>351.32818681690998</v>
      </c>
      <c r="Z2517" s="31">
        <f t="shared" si="1629"/>
        <v>1739.0522696180919</v>
      </c>
      <c r="AA2517" s="31">
        <f t="shared" si="1630"/>
        <v>11942.533909525901</v>
      </c>
      <c r="AB2517" s="31">
        <f t="shared" si="1630"/>
        <v>264.98715524582218</v>
      </c>
      <c r="AC2517" s="31">
        <f t="shared" si="1630"/>
        <v>367.51712001116067</v>
      </c>
      <c r="AD2517" s="31">
        <f t="shared" si="1630"/>
        <v>40.377275411447997</v>
      </c>
      <c r="AE2517" s="31">
        <f t="shared" si="1631"/>
        <v>7.2584713141475072</v>
      </c>
      <c r="AF2517" s="31">
        <f t="shared" si="1632"/>
        <v>14361.726201126572</v>
      </c>
      <c r="AG2517" s="31">
        <f t="shared" si="1633"/>
        <v>0.1210893624668653</v>
      </c>
      <c r="AH2517" s="31">
        <f t="shared" si="1634"/>
        <v>0.8315528190886341</v>
      </c>
      <c r="AI2517" s="31">
        <f t="shared" si="1634"/>
        <v>1.8450926548442059E-2</v>
      </c>
      <c r="AJ2517" s="31">
        <f t="shared" si="1634"/>
        <v>2.559003805422301E-2</v>
      </c>
      <c r="AK2517" s="31">
        <f t="shared" si="1634"/>
        <v>2.8114500197253933E-3</v>
      </c>
      <c r="AL2517" s="31">
        <f t="shared" si="1635"/>
        <v>5.0540382211005622E-4</v>
      </c>
      <c r="AM2517" s="31">
        <f t="shared" si="1636"/>
        <v>0.99999999999999989</v>
      </c>
      <c r="AN2517" s="31">
        <f>(Z2517*'Propiedades físicas'!$F$4)/1000</f>
        <v>1529.2877848567575</v>
      </c>
      <c r="AO2517" s="31">
        <f>(AA2517*'Propiedades físicas'!$F$6)/1000</f>
        <v>382.6387864612098</v>
      </c>
      <c r="AP2517" s="31">
        <f>(AB2517*'Propiedades físicas'!$F$9)/1000</f>
        <v>163.48382542890997</v>
      </c>
      <c r="AQ2517" s="31">
        <f>(AC2517*'Propiedades físicas'!$F$5)/1000</f>
        <v>108.22276632968649</v>
      </c>
      <c r="AR2517" s="31">
        <f>(AD2517*'Propiedades físicas'!$F$8)/1000</f>
        <v>14.31455167886654</v>
      </c>
      <c r="AS2517" s="31">
        <f>(AE2517*'Propiedades físicas'!$F$7)/1000</f>
        <v>0.66843262331984399</v>
      </c>
      <c r="AT2517" s="31">
        <f t="shared" si="1637"/>
        <v>2198.6161473787502</v>
      </c>
      <c r="AU2517" s="31">
        <f t="shared" si="1638"/>
        <v>0.69556834042177662</v>
      </c>
      <c r="AV2517" s="31">
        <f t="shared" si="1641"/>
        <v>0.17403619404751583</v>
      </c>
      <c r="AW2517" s="31">
        <f t="shared" si="1641"/>
        <v>7.4357602450896135E-2</v>
      </c>
      <c r="AX2517" s="31">
        <f t="shared" si="1641"/>
        <v>4.9223129039015115E-2</v>
      </c>
      <c r="AY2517" s="31">
        <f t="shared" si="1641"/>
        <v>6.5107097916717914E-3</v>
      </c>
      <c r="AZ2517" s="31">
        <f t="shared" si="1642"/>
        <v>3.0402424912450836E-4</v>
      </c>
      <c r="BA2517" s="31">
        <f t="shared" si="1639"/>
        <v>1</v>
      </c>
      <c r="BB2517" s="34">
        <f>AU2517*'Propiedades físicas'!$C$4+'Diseño reactor'!AV2517*'Propiedades físicas'!$C$5+'Diseño reactor'!AW2517*'Propiedades físicas'!$C$8+'Diseño reactor'!AX2517*'Propiedades físicas'!$C$9+'Diseño reactor'!AY2517*'Propiedades físicas'!$C$7+'Diseño reactor'!AZ2517*'Propiedades físicas'!$C$6</f>
        <v>875.32506747980563</v>
      </c>
      <c r="BC2517" s="45">
        <f>AU2517*'Propiedades físicas'!$L$4+'Diseño reactor'!AV2517*'Propiedades físicas'!$L$5+'Diseño reactor'!AW2517*'Propiedades físicas'!$L$8+AX2517*'Propiedades físicas'!$L$9+'Diseño reactor'!AY2517*'Propiedades físicas'!$L$7+'Diseño reactor'!AZ2517*'Propiedades físicas'!$L$6</f>
        <v>2.1228682773644247</v>
      </c>
      <c r="BD2517" s="29">
        <f t="shared" si="1618"/>
        <v>1.339487723241708</v>
      </c>
      <c r="BE2517" s="58">
        <f t="shared" si="1619"/>
        <v>41.125446269153201</v>
      </c>
      <c r="BF2517" s="30">
        <f>AU2517*'Propiedades físicas'!$I$4+'Diseño reactor'!AV2517*'Propiedades físicas'!$I$5+'Diseño reactor'!AW2517*'Propiedades físicas'!$I$8+'Diseño reactor'!AX2517*'Propiedades físicas'!$I$9+'Diseño reactor'!AY2517*'Propiedades físicas'!$I$7+'Diseño reactor'!AZ2517*'Propiedades físicas'!$I$6</f>
        <v>1.9995449051278182E-2</v>
      </c>
      <c r="BG2517" s="24">
        <f>AU2517*'Propiedades físicas'!$O$4+'Diseño reactor'!AV2517*'Propiedades físicas'!$O$5+'Diseño reactor'!AW2517*'Propiedades físicas'!$O$8+'Diseño reactor'!AX2517*'Propiedades físicas'!$O$9+'Diseño reactor'!AY2517*'Propiedades físicas'!$O$7+'Diseño reactor'!AZ2517*'Propiedades físicas'!$O$6</f>
        <v>0.15471141566297228</v>
      </c>
      <c r="BH2517" s="54">
        <f t="shared" si="1620"/>
        <v>41101.001428631178</v>
      </c>
      <c r="BI2517" s="34">
        <f t="shared" si="1640"/>
        <v>274.36698385001085</v>
      </c>
      <c r="BJ2517" s="27">
        <f t="shared" si="1621"/>
        <v>4798.1141394339165</v>
      </c>
      <c r="BK2517" s="34">
        <f t="shared" si="1622"/>
        <v>571.01771617257316</v>
      </c>
      <c r="BL2517" s="27">
        <f t="shared" si="1623"/>
        <v>105.75435373598181</v>
      </c>
      <c r="BM2517" s="34">
        <f t="shared" si="1624"/>
        <v>1.1054421768707483</v>
      </c>
      <c r="BN2517" s="45">
        <f t="shared" si="1625"/>
        <v>2762.8402232090953</v>
      </c>
      <c r="BO2517" s="45">
        <f t="shared" si="1626"/>
        <v>110.8949193871758</v>
      </c>
      <c r="BP2517" s="66">
        <f t="shared" si="1627"/>
        <v>6.6872853967032828</v>
      </c>
    </row>
    <row r="2518" spans="8:68">
      <c r="H2518" s="68">
        <v>2513</v>
      </c>
      <c r="I2518" s="31">
        <f>('Propiedades físicas'!$C$10*'Diseño reactor'!H2518)/1000</f>
        <v>2199.4913926603499</v>
      </c>
      <c r="J2518" s="31">
        <f t="shared" si="1605"/>
        <v>0.20732065673076105</v>
      </c>
      <c r="K2518" s="31">
        <f>(I2518*1000)/'Propiedades físicas'!$F$10</f>
        <v>14367.4434488181</v>
      </c>
      <c r="L2518" s="31">
        <f t="shared" si="1606"/>
        <v>2052.4919212597283</v>
      </c>
      <c r="M2518" s="31">
        <f t="shared" si="1607"/>
        <v>12314.951527558371</v>
      </c>
      <c r="N2518" s="31">
        <f t="shared" si="1608"/>
        <v>0.81674967021875378</v>
      </c>
      <c r="O2518" s="32">
        <f t="shared" si="1609"/>
        <v>4.9004980213125231</v>
      </c>
      <c r="P2518" s="33">
        <f t="shared" si="1610"/>
        <v>0.6923398577039277</v>
      </c>
      <c r="Q2518" s="31">
        <f t="shared" si="1611"/>
        <v>4.7542511291569731</v>
      </c>
      <c r="R2518" s="31">
        <f t="shared" si="1612"/>
        <v>0.10545932864645961</v>
      </c>
      <c r="S2518" s="31">
        <f t="shared" si="1613"/>
        <v>0.14624689215555126</v>
      </c>
      <c r="T2518" s="31">
        <f t="shared" si="1614"/>
        <v>1.6063888096007967E-2</v>
      </c>
      <c r="U2518" s="31">
        <f t="shared" si="1615"/>
        <v>2.8865957723585808E-3</v>
      </c>
      <c r="V2518" s="47">
        <f t="shared" si="1628"/>
        <v>6.856181115126274E-4</v>
      </c>
      <c r="W2518" s="31">
        <f t="shared" si="1616"/>
        <v>0.15232306427684864</v>
      </c>
      <c r="X2518" s="34">
        <f>(S2518*H2518*'Propiedades físicas'!$F$5*60*24*365)/(1000000)</f>
        <v>56882.090280058612</v>
      </c>
      <c r="Y2518" s="34">
        <f>(U2518*H2518*'Propiedades físicas'!$F$7*60*24*365)/(1000000)</f>
        <v>351.11249856935683</v>
      </c>
      <c r="Z2518" s="31">
        <f t="shared" si="1629"/>
        <v>1739.8500624099704</v>
      </c>
      <c r="AA2518" s="31">
        <f t="shared" si="1630"/>
        <v>11947.433087571473</v>
      </c>
      <c r="AB2518" s="31">
        <f t="shared" si="1630"/>
        <v>265.01929288855303</v>
      </c>
      <c r="AC2518" s="31">
        <f t="shared" si="1630"/>
        <v>367.51843998690032</v>
      </c>
      <c r="AD2518" s="31">
        <f t="shared" si="1630"/>
        <v>40.36855078526802</v>
      </c>
      <c r="AE2518" s="31">
        <f t="shared" si="1631"/>
        <v>7.2540151759371136</v>
      </c>
      <c r="AF2518" s="31">
        <f t="shared" si="1632"/>
        <v>14367.443448818101</v>
      </c>
      <c r="AG2518" s="31">
        <f t="shared" si="1633"/>
        <v>0.12109670510330733</v>
      </c>
      <c r="AH2518" s="31">
        <f t="shared" si="1634"/>
        <v>0.83156291027923246</v>
      </c>
      <c r="AI2518" s="31">
        <f t="shared" si="1634"/>
        <v>1.8445821195165666E-2</v>
      </c>
      <c r="AJ2518" s="31">
        <f t="shared" si="1634"/>
        <v>2.5579946863624733E-2</v>
      </c>
      <c r="AK2518" s="31">
        <f t="shared" si="1634"/>
        <v>2.8097240075504754E-3</v>
      </c>
      <c r="AL2518" s="31">
        <f t="shared" si="1635"/>
        <v>5.0489255111937437E-4</v>
      </c>
      <c r="AM2518" s="31">
        <f t="shared" si="1636"/>
        <v>1</v>
      </c>
      <c r="AN2518" s="31">
        <f>(Z2518*'Propiedades físicas'!$F$4)/1000</f>
        <v>1529.9893478820798</v>
      </c>
      <c r="AO2518" s="31">
        <f>(AA2518*'Propiedades físicas'!$F$6)/1000</f>
        <v>382.79575612579004</v>
      </c>
      <c r="AP2518" s="31">
        <f>(AB2518*'Propiedades físicas'!$F$9)/1000</f>
        <v>163.50365274759278</v>
      </c>
      <c r="AQ2518" s="31">
        <f>(AC2518*'Propiedades físicas'!$F$5)/1000</f>
        <v>108.22315502294255</v>
      </c>
      <c r="AR2518" s="31">
        <f>(AD2518*'Propiedades físicas'!$F$8)/1000</f>
        <v>14.311458624393213</v>
      </c>
      <c r="AS2518" s="31">
        <f>(AE2518*'Propiedades físicas'!$F$7)/1000</f>
        <v>0.6680222575520488</v>
      </c>
      <c r="AT2518" s="31">
        <f t="shared" si="1637"/>
        <v>2199.4913926603504</v>
      </c>
      <c r="AU2518" s="31">
        <f t="shared" si="1638"/>
        <v>0.69561051840785426</v>
      </c>
      <c r="AV2518" s="31">
        <f t="shared" si="1641"/>
        <v>0.17403830603891893</v>
      </c>
      <c r="AW2518" s="31">
        <f t="shared" si="1641"/>
        <v>7.4337027775239553E-2</v>
      </c>
      <c r="AX2518" s="31">
        <f t="shared" si="1641"/>
        <v>4.9203718361472387E-2</v>
      </c>
      <c r="AY2518" s="31">
        <f t="shared" si="1641"/>
        <v>6.5067127210182334E-3</v>
      </c>
      <c r="AZ2518" s="31">
        <f t="shared" si="1642"/>
        <v>3.0371669549661477E-4</v>
      </c>
      <c r="BA2518" s="31">
        <f t="shared" si="1639"/>
        <v>1</v>
      </c>
      <c r="BB2518" s="34">
        <f>AU2518*'Propiedades físicas'!$C$4+'Diseño reactor'!AV2518*'Propiedades físicas'!$C$5+'Diseño reactor'!AW2518*'Propiedades físicas'!$C$8+'Diseño reactor'!AX2518*'Propiedades físicas'!$C$9+'Diseño reactor'!AY2518*'Propiedades físicas'!$C$7+'Diseño reactor'!AZ2518*'Propiedades físicas'!$C$6</f>
        <v>875.3249639926604</v>
      </c>
      <c r="BC2518" s="45">
        <f>AU2518*'Propiedades físicas'!$L$4+'Diseño reactor'!AV2518*'Propiedades físicas'!$L$5+'Diseño reactor'!AW2518*'Propiedades físicas'!$L$8+AX2518*'Propiedades físicas'!$L$9+'Diseño reactor'!AY2518*'Propiedades físicas'!$L$7+'Diseño reactor'!AZ2518*'Propiedades físicas'!$L$6</f>
        <v>2.1228981785918064</v>
      </c>
      <c r="BD2518" s="29">
        <f t="shared" si="1618"/>
        <v>1.3390171894839484</v>
      </c>
      <c r="BE2518" s="58">
        <f t="shared" si="1619"/>
        <v>41.124940319593236</v>
      </c>
      <c r="BF2518" s="30">
        <f>AU2518*'Propiedades físicas'!$I$4+'Diseño reactor'!AV2518*'Propiedades físicas'!$I$5+'Diseño reactor'!AW2518*'Propiedades físicas'!$I$8+'Diseño reactor'!AX2518*'Propiedades físicas'!$I$9+'Diseño reactor'!AY2518*'Propiedades físicas'!$I$7+'Diseño reactor'!AZ2518*'Propiedades físicas'!$I$6</f>
        <v>1.9995492018023628E-2</v>
      </c>
      <c r="BG2518" s="24">
        <f>AU2518*'Propiedades físicas'!$O$4+'Diseño reactor'!AV2518*'Propiedades físicas'!$O$5+'Diseño reactor'!AW2518*'Propiedades físicas'!$O$8+'Diseño reactor'!AX2518*'Propiedades físicas'!$O$9+'Diseño reactor'!AY2518*'Propiedades físicas'!$O$7+'Diseño reactor'!AZ2518*'Propiedades físicas'!$O$6</f>
        <v>0.15471287761916319</v>
      </c>
      <c r="BH2518" s="54">
        <f t="shared" si="1620"/>
        <v>41100.908250669112</v>
      </c>
      <c r="BI2518" s="34">
        <f t="shared" si="1640"/>
        <v>274.36884529805673</v>
      </c>
      <c r="BJ2518" s="27">
        <f t="shared" si="1621"/>
        <v>4798.1177386510781</v>
      </c>
      <c r="BK2518" s="34">
        <f t="shared" si="1622"/>
        <v>571.02354038635406</v>
      </c>
      <c r="BL2518" s="27">
        <f t="shared" si="1623"/>
        <v>105.7545535063381</v>
      </c>
      <c r="BM2518" s="34">
        <f t="shared" si="1624"/>
        <v>1.1054421768707483</v>
      </c>
      <c r="BN2518" s="45">
        <f t="shared" si="1625"/>
        <v>2764.0422076650243</v>
      </c>
      <c r="BO2518" s="45">
        <f t="shared" si="1626"/>
        <v>110.90123755600428</v>
      </c>
      <c r="BP2518" s="66">
        <f t="shared" si="1627"/>
        <v>6.6872846060849147</v>
      </c>
    </row>
    <row r="2519" spans="8:68">
      <c r="H2519" s="68">
        <v>2514</v>
      </c>
      <c r="I2519" s="31">
        <f>('Propiedades físicas'!$C$10*'Diseño reactor'!H2519)/1000</f>
        <v>2200.3666379419501</v>
      </c>
      <c r="J2519" s="31">
        <f t="shared" si="1605"/>
        <v>0.20723819028019191</v>
      </c>
      <c r="K2519" s="31">
        <f>(I2519*1000)/'Propiedades físicas'!$F$10</f>
        <v>14373.160696509633</v>
      </c>
      <c r="L2519" s="31">
        <f t="shared" si="1606"/>
        <v>2053.3086709299473</v>
      </c>
      <c r="M2519" s="31">
        <f t="shared" si="1607"/>
        <v>12319.852025579685</v>
      </c>
      <c r="N2519" s="31">
        <f t="shared" si="1608"/>
        <v>0.81674967021875389</v>
      </c>
      <c r="O2519" s="32">
        <f t="shared" si="1609"/>
        <v>4.900498021312524</v>
      </c>
      <c r="P2519" s="33">
        <f t="shared" si="1610"/>
        <v>0.69238180906383473</v>
      </c>
      <c r="Q2519" s="31">
        <f t="shared" si="1611"/>
        <v>4.7543087778030406</v>
      </c>
      <c r="R2519" s="31">
        <f t="shared" si="1612"/>
        <v>0.10543015545115496</v>
      </c>
      <c r="S2519" s="31">
        <f t="shared" si="1613"/>
        <v>0.14618924350948348</v>
      </c>
      <c r="T2519" s="31">
        <f t="shared" si="1614"/>
        <v>1.6054029052964176E-2</v>
      </c>
      <c r="U2519" s="31">
        <f t="shared" si="1615"/>
        <v>2.8836766508000622E-3</v>
      </c>
      <c r="V2519" s="47">
        <f t="shared" si="1628"/>
        <v>6.8565965557777807E-4</v>
      </c>
      <c r="W2519" s="31">
        <f t="shared" si="1616"/>
        <v>0.15227170048517946</v>
      </c>
      <c r="X2519" s="34">
        <f>(S2519*H2519*'Propiedades físicas'!$F$5*60*24*365)/(1000000)</f>
        <v>56882.294301768467</v>
      </c>
      <c r="Y2519" s="34">
        <f>(U2519*H2519*'Propiedades físicas'!$F$7*60*24*365)/(1000000)</f>
        <v>350.89700695139243</v>
      </c>
      <c r="Z2519" s="31">
        <f t="shared" si="1629"/>
        <v>1740.6478679864806</v>
      </c>
      <c r="AA2519" s="31">
        <f t="shared" si="1630"/>
        <v>11952.332267396843</v>
      </c>
      <c r="AB2519" s="31">
        <f t="shared" si="1630"/>
        <v>265.05141080420356</v>
      </c>
      <c r="AC2519" s="31">
        <f t="shared" si="1630"/>
        <v>367.51975818284149</v>
      </c>
      <c r="AD2519" s="31">
        <f t="shared" si="1630"/>
        <v>40.35982903915194</v>
      </c>
      <c r="AE2519" s="31">
        <f t="shared" si="1631"/>
        <v>7.2495631001113567</v>
      </c>
      <c r="AF2519" s="31">
        <f t="shared" si="1632"/>
        <v>14373.160696509634</v>
      </c>
      <c r="AG2519" s="31">
        <f t="shared" si="1633"/>
        <v>0.12110404278783149</v>
      </c>
      <c r="AH2519" s="31">
        <f t="shared" si="1634"/>
        <v>0.83157299356566272</v>
      </c>
      <c r="AI2519" s="31">
        <f t="shared" si="1634"/>
        <v>1.8440718530933032E-2</v>
      </c>
      <c r="AJ2519" s="31">
        <f t="shared" si="1634"/>
        <v>2.5569863577194239E-2</v>
      </c>
      <c r="AK2519" s="31">
        <f t="shared" si="1634"/>
        <v>2.8079995688737331E-3</v>
      </c>
      <c r="AL2519" s="31">
        <f t="shared" si="1635"/>
        <v>5.0438196950458049E-4</v>
      </c>
      <c r="AM2519" s="31">
        <f t="shared" si="1636"/>
        <v>0.99999999999999978</v>
      </c>
      <c r="AN2519" s="31">
        <f>(Z2519*'Propiedades físicas'!$F$4)/1000</f>
        <v>1530.6909221499513</v>
      </c>
      <c r="AO2519" s="31">
        <f>(AA2519*'Propiedades físicas'!$F$6)/1000</f>
        <v>382.95272584739485</v>
      </c>
      <c r="AP2519" s="31">
        <f>(AB2519*'Propiedades físicas'!$F$9)/1000</f>
        <v>163.52346789565337</v>
      </c>
      <c r="AQ2519" s="31">
        <f>(AC2519*'Propiedades físicas'!$F$5)/1000</f>
        <v>108.22354319210133</v>
      </c>
      <c r="AR2519" s="31">
        <f>(AD2519*'Propiedades físicas'!$F$8)/1000</f>
        <v>14.308366590960141</v>
      </c>
      <c r="AS2519" s="31">
        <f>(AE2519*'Propiedades físicas'!$F$7)/1000</f>
        <v>0.66761226588925493</v>
      </c>
      <c r="AT2519" s="31">
        <f t="shared" si="1637"/>
        <v>2200.3666379419506</v>
      </c>
      <c r="AU2519" s="31">
        <f t="shared" si="1638"/>
        <v>0.69565266794884639</v>
      </c>
      <c r="AV2519" s="31">
        <f t="shared" si="1641"/>
        <v>0.17404041637605386</v>
      </c>
      <c r="AW2519" s="31">
        <f t="shared" si="1641"/>
        <v>7.4316463936483029E-2</v>
      </c>
      <c r="AX2519" s="31">
        <f t="shared" si="1641"/>
        <v>4.918432288780978E-2</v>
      </c>
      <c r="AY2519" s="31">
        <f t="shared" si="1641"/>
        <v>6.5027192942459164E-3</v>
      </c>
      <c r="AZ2519" s="31">
        <f t="shared" si="1642"/>
        <v>3.0340955656084969E-4</v>
      </c>
      <c r="BA2519" s="31">
        <f t="shared" si="1639"/>
        <v>0.99999999999999989</v>
      </c>
      <c r="BB2519" s="34">
        <f>AU2519*'Propiedades físicas'!$C$4+'Diseño reactor'!AV2519*'Propiedades físicas'!$C$5+'Diseño reactor'!AW2519*'Propiedades físicas'!$C$8+'Diseño reactor'!AX2519*'Propiedades físicas'!$C$9+'Diseño reactor'!AY2519*'Propiedades físicas'!$C$7+'Diseño reactor'!AZ2519*'Propiedades físicas'!$C$6</f>
        <v>875.32486064016518</v>
      </c>
      <c r="BC2519" s="45">
        <f>AU2519*'Propiedades físicas'!$L$4+'Diseño reactor'!AV2519*'Propiedades físicas'!$L$5+'Diseño reactor'!AW2519*'Propiedades físicas'!$L$8+AX2519*'Propiedades físicas'!$L$9+'Diseño reactor'!AY2519*'Propiedades físicas'!$L$7+'Diseño reactor'!AZ2519*'Propiedades físicas'!$L$6</f>
        <v>2.1229280588621369</v>
      </c>
      <c r="BD2519" s="29">
        <f t="shared" si="1618"/>
        <v>1.3385469865915749</v>
      </c>
      <c r="BE2519" s="58">
        <f t="shared" si="1619"/>
        <v>41.124434729955468</v>
      </c>
      <c r="BF2519" s="30">
        <f>AU2519*'Propiedades físicas'!$I$4+'Diseño reactor'!AV2519*'Propiedades físicas'!$I$5+'Diseño reactor'!AW2519*'Propiedades físicas'!$I$8+'Diseño reactor'!AX2519*'Propiedades físicas'!$I$9+'Diseño reactor'!AY2519*'Propiedades físicas'!$I$7+'Diseño reactor'!AZ2519*'Propiedades físicas'!$I$6</f>
        <v>1.9995534921448913E-2</v>
      </c>
      <c r="BG2519" s="24">
        <f>AU2519*'Propiedades físicas'!$O$4+'Diseño reactor'!AV2519*'Propiedades físicas'!$O$5+'Diseño reactor'!AW2519*'Propiedades físicas'!$O$8+'Diseño reactor'!AX2519*'Propiedades físicas'!$O$9+'Diseño reactor'!AY2519*'Propiedades físicas'!$O$7+'Diseño reactor'!AZ2519*'Propiedades físicas'!$O$6</f>
        <v>0.15471433858728009</v>
      </c>
      <c r="BH2519" s="54">
        <f t="shared" si="1620"/>
        <v>41100.815209584536</v>
      </c>
      <c r="BI2519" s="34">
        <f t="shared" si="1640"/>
        <v>274.37070490240637</v>
      </c>
      <c r="BJ2519" s="27">
        <f t="shared" si="1621"/>
        <v>4798.1213376862743</v>
      </c>
      <c r="BK2519" s="34">
        <f t="shared" si="1622"/>
        <v>571.0293609397288</v>
      </c>
      <c r="BL2519" s="27">
        <f t="shared" si="1623"/>
        <v>105.75475314782528</v>
      </c>
      <c r="BM2519" s="34">
        <f t="shared" si="1624"/>
        <v>1.1054421768707483</v>
      </c>
      <c r="BN2519" s="45">
        <f t="shared" si="1625"/>
        <v>2765.2442056353862</v>
      </c>
      <c r="BO2519" s="45">
        <f t="shared" si="1626"/>
        <v>110.90755146431751</v>
      </c>
      <c r="BP2519" s="66">
        <f t="shared" si="1627"/>
        <v>6.6872838164952446</v>
      </c>
    </row>
    <row r="2520" spans="8:68">
      <c r="H2520" s="68">
        <v>2515</v>
      </c>
      <c r="I2520" s="31">
        <f>('Propiedades físicas'!$C$10*'Diseño reactor'!H2520)/1000</f>
        <v>2201.2418832235494</v>
      </c>
      <c r="J2520" s="31">
        <f t="shared" si="1605"/>
        <v>0.20715578940930521</v>
      </c>
      <c r="K2520" s="31">
        <f>(I2520*1000)/'Propiedades físicas'!$F$10</f>
        <v>14378.87794420116</v>
      </c>
      <c r="L2520" s="31">
        <f t="shared" si="1606"/>
        <v>2054.1254206001654</v>
      </c>
      <c r="M2520" s="31">
        <f t="shared" si="1607"/>
        <v>12324.752523600993</v>
      </c>
      <c r="N2520" s="31">
        <f t="shared" si="1608"/>
        <v>0.81674967021875367</v>
      </c>
      <c r="O2520" s="32">
        <f t="shared" si="1609"/>
        <v>4.9004980213125222</v>
      </c>
      <c r="P2520" s="33">
        <f t="shared" si="1610"/>
        <v>0.69242373214103126</v>
      </c>
      <c r="Q2520" s="31">
        <f t="shared" si="1611"/>
        <v>4.7543663813117352</v>
      </c>
      <c r="R2520" s="31">
        <f t="shared" si="1612"/>
        <v>0.10540099761859045</v>
      </c>
      <c r="S2520" s="31">
        <f t="shared" si="1613"/>
        <v>0.14613164000078829</v>
      </c>
      <c r="T2520" s="31">
        <f t="shared" si="1614"/>
        <v>1.6044178995198537E-2</v>
      </c>
      <c r="U2520" s="31">
        <f t="shared" si="1615"/>
        <v>2.8807614639335807E-3</v>
      </c>
      <c r="V2520" s="47">
        <f t="shared" si="1628"/>
        <v>6.8570117163480775E-4</v>
      </c>
      <c r="W2520" s="31">
        <f t="shared" si="1616"/>
        <v>0.15222037132188104</v>
      </c>
      <c r="X2520" s="34">
        <f>(S2520*H2520*'Propiedades físicas'!$F$5*60*24*365)/(1000000)</f>
        <v>56882.498048476875</v>
      </c>
      <c r="Y2520" s="34">
        <f>(U2520*H2520*'Propiedades físicas'!$F$7*60*24*365)/(1000000)</f>
        <v>350.68171172694383</v>
      </c>
      <c r="Z2520" s="31">
        <f t="shared" si="1629"/>
        <v>1741.4456863346936</v>
      </c>
      <c r="AA2520" s="31">
        <f t="shared" si="1630"/>
        <v>11957.231448999013</v>
      </c>
      <c r="AB2520" s="31">
        <f t="shared" si="1630"/>
        <v>265.08350901075499</v>
      </c>
      <c r="AC2520" s="31">
        <f t="shared" si="1630"/>
        <v>367.52107460198255</v>
      </c>
      <c r="AD2520" s="31">
        <f t="shared" si="1630"/>
        <v>40.351110172924322</v>
      </c>
      <c r="AE2520" s="31">
        <f t="shared" si="1631"/>
        <v>7.2451150817929557</v>
      </c>
      <c r="AF2520" s="31">
        <f t="shared" si="1632"/>
        <v>14378.87794420116</v>
      </c>
      <c r="AG2520" s="31">
        <f t="shared" si="1633"/>
        <v>0.12111137552544558</v>
      </c>
      <c r="AH2520" s="31">
        <f t="shared" si="1634"/>
        <v>0.83158306895714562</v>
      </c>
      <c r="AI2520" s="31">
        <f t="shared" si="1634"/>
        <v>1.8435618553787097E-2</v>
      </c>
      <c r="AJ2520" s="31">
        <f t="shared" si="1634"/>
        <v>2.5559788185711644E-2</v>
      </c>
      <c r="AK2520" s="31">
        <f t="shared" si="1634"/>
        <v>2.8062767018060316E-3</v>
      </c>
      <c r="AL2520" s="31">
        <f t="shared" si="1635"/>
        <v>5.0387207610416013E-4</v>
      </c>
      <c r="AM2520" s="31">
        <f t="shared" si="1636"/>
        <v>1.0000000000000002</v>
      </c>
      <c r="AN2520" s="31">
        <f>(Z2520*'Propiedades físicas'!$F$4)/1000</f>
        <v>1531.3925076490029</v>
      </c>
      <c r="AO2520" s="31">
        <f>(AA2520*'Propiedades físicas'!$F$6)/1000</f>
        <v>383.10969562592834</v>
      </c>
      <c r="AP2520" s="31">
        <f>(AB2520*'Propiedades físicas'!$F$9)/1000</f>
        <v>163.54327088418526</v>
      </c>
      <c r="AQ2520" s="31">
        <f>(AC2520*'Propiedades físicas'!$F$5)/1000</f>
        <v>108.2239308380458</v>
      </c>
      <c r="AR2520" s="31">
        <f>(AD2520*'Propiedades físicas'!$F$8)/1000</f>
        <v>14.305275578505125</v>
      </c>
      <c r="AS2520" s="31">
        <f>(AE2520*'Propiedades físicas'!$F$7)/1000</f>
        <v>0.66720264788231332</v>
      </c>
      <c r="AT2520" s="31">
        <f t="shared" si="1637"/>
        <v>2201.2418832235498</v>
      </c>
      <c r="AU2520" s="31">
        <f t="shared" si="1638"/>
        <v>0.69569478907351889</v>
      </c>
      <c r="AV2520" s="31">
        <f t="shared" si="1641"/>
        <v>0.17404252506085047</v>
      </c>
      <c r="AW2520" s="31">
        <f t="shared" si="1641"/>
        <v>7.4295910926739539E-2</v>
      </c>
      <c r="AX2520" s="31">
        <f t="shared" si="1641"/>
        <v>4.9164942600292597E-2</v>
      </c>
      <c r="AY2520" s="31">
        <f t="shared" si="1641"/>
        <v>6.4987295069800083E-3</v>
      </c>
      <c r="AZ2520" s="31">
        <f t="shared" si="1642"/>
        <v>3.0310283161850721E-4</v>
      </c>
      <c r="BA2520" s="31">
        <f t="shared" si="1639"/>
        <v>1.0000000000000002</v>
      </c>
      <c r="BB2520" s="34">
        <f>AU2520*'Propiedades físicas'!$C$4+'Diseño reactor'!AV2520*'Propiedades físicas'!$C$5+'Diseño reactor'!AW2520*'Propiedades físicas'!$C$8+'Diseño reactor'!AX2520*'Propiedades físicas'!$C$9+'Diseño reactor'!AY2520*'Propiedades físicas'!$C$7+'Diseño reactor'!AZ2520*'Propiedades físicas'!$C$6</f>
        <v>875.32475742210534</v>
      </c>
      <c r="BC2520" s="45">
        <f>AU2520*'Propiedades físicas'!$L$4+'Diseño reactor'!AV2520*'Propiedades físicas'!$L$5+'Diseño reactor'!AW2520*'Propiedades físicas'!$L$8+AX2520*'Propiedades físicas'!$L$9+'Diseño reactor'!AY2520*'Propiedades físicas'!$L$7+'Diseño reactor'!AZ2520*'Propiedades físicas'!$L$6</f>
        <v>2.1229579181973182</v>
      </c>
      <c r="BD2520" s="29">
        <f t="shared" si="1618"/>
        <v>1.3380771142153929</v>
      </c>
      <c r="BE2520" s="58">
        <f t="shared" si="1619"/>
        <v>41.12392949985508</v>
      </c>
      <c r="BF2520" s="30">
        <f>AU2520*'Propiedades físicas'!$I$4+'Diseño reactor'!AV2520*'Propiedades físicas'!$I$5+'Diseño reactor'!AW2520*'Propiedades físicas'!$I$8+'Diseño reactor'!AX2520*'Propiedades físicas'!$I$9+'Diseño reactor'!AY2520*'Propiedades físicas'!$I$7+'Diseño reactor'!AZ2520*'Propiedades físicas'!$I$6</f>
        <v>1.9995577761656787E-2</v>
      </c>
      <c r="BG2520" s="24">
        <f>AU2520*'Propiedades físicas'!$O$4+'Diseño reactor'!AV2520*'Propiedades físicas'!$O$5+'Diseño reactor'!AW2520*'Propiedades físicas'!$O$8+'Diseño reactor'!AX2520*'Propiedades físicas'!$O$9+'Diseño reactor'!AY2520*'Propiedades físicas'!$O$7+'Diseño reactor'!AZ2520*'Propiedades físicas'!$O$6</f>
        <v>0.15471579856830914</v>
      </c>
      <c r="BH2520" s="54">
        <f t="shared" si="1620"/>
        <v>41100.722305154413</v>
      </c>
      <c r="BI2520" s="34">
        <f t="shared" si="1640"/>
        <v>274.37256266558535</v>
      </c>
      <c r="BJ2520" s="27">
        <f t="shared" si="1621"/>
        <v>4798.1249365371605</v>
      </c>
      <c r="BK2520" s="34">
        <f t="shared" si="1622"/>
        <v>571.03517783604946</v>
      </c>
      <c r="BL2520" s="27">
        <f t="shared" si="1623"/>
        <v>105.7549526605647</v>
      </c>
      <c r="BM2520" s="34">
        <f t="shared" si="1624"/>
        <v>1.1054421768707483</v>
      </c>
      <c r="BN2520" s="45">
        <f t="shared" si="1625"/>
        <v>2766.4462171061423</v>
      </c>
      <c r="BO2520" s="45">
        <f t="shared" si="1626"/>
        <v>110.9138611164234</v>
      </c>
      <c r="BP2520" s="66">
        <f t="shared" si="1627"/>
        <v>6.6872830279326303</v>
      </c>
    </row>
    <row r="2521" spans="8:68">
      <c r="H2521" s="68">
        <v>2516</v>
      </c>
      <c r="I2521" s="31">
        <f>('Propiedades físicas'!$C$10*'Diseño reactor'!H2521)/1000</f>
        <v>2202.1171285051496</v>
      </c>
      <c r="J2521" s="31">
        <f t="shared" si="1605"/>
        <v>0.2070734540399056</v>
      </c>
      <c r="K2521" s="31">
        <f>(I2521*1000)/'Propiedades físicas'!$F$10</f>
        <v>14384.595191892693</v>
      </c>
      <c r="L2521" s="31">
        <f t="shared" si="1606"/>
        <v>2054.9421702703844</v>
      </c>
      <c r="M2521" s="31">
        <f t="shared" si="1607"/>
        <v>12329.653021622307</v>
      </c>
      <c r="N2521" s="31">
        <f t="shared" si="1608"/>
        <v>0.81674967021875378</v>
      </c>
      <c r="O2521" s="32">
        <f t="shared" si="1609"/>
        <v>4.9004980213125231</v>
      </c>
      <c r="P2521" s="33">
        <f t="shared" si="1610"/>
        <v>0.69246562696410907</v>
      </c>
      <c r="Q2521" s="31">
        <f t="shared" si="1611"/>
        <v>4.7544239397356884</v>
      </c>
      <c r="R2521" s="31">
        <f t="shared" si="1612"/>
        <v>0.10537185513758637</v>
      </c>
      <c r="S2521" s="31">
        <f t="shared" si="1613"/>
        <v>0.14607408157683482</v>
      </c>
      <c r="T2521" s="31">
        <f t="shared" si="1614"/>
        <v>1.6034337911926381E-2</v>
      </c>
      <c r="U2521" s="31">
        <f t="shared" si="1615"/>
        <v>2.8778502051318932E-3</v>
      </c>
      <c r="V2521" s="47">
        <f t="shared" si="1628"/>
        <v>6.8574265971203037E-4</v>
      </c>
      <c r="W2521" s="31">
        <f t="shared" si="1616"/>
        <v>0.15216907675194663</v>
      </c>
      <c r="X2521" s="34">
        <f>(S2521*H2521*'Propiedades físicas'!$F$5*60*24*365)/(1000000)</f>
        <v>56882.701520647068</v>
      </c>
      <c r="Y2521" s="34">
        <f>(U2521*H2521*'Propiedades físicas'!$F$7*60*24*365)/(1000000)</f>
        <v>350.46661266028798</v>
      </c>
      <c r="Z2521" s="31">
        <f t="shared" si="1629"/>
        <v>1742.2435174416985</v>
      </c>
      <c r="AA2521" s="31">
        <f t="shared" si="1630"/>
        <v>11962.130632374992</v>
      </c>
      <c r="AB2521" s="31">
        <f t="shared" si="1630"/>
        <v>265.1155875261673</v>
      </c>
      <c r="AC2521" s="31">
        <f t="shared" si="1630"/>
        <v>367.52238924731643</v>
      </c>
      <c r="AD2521" s="31">
        <f t="shared" si="1630"/>
        <v>40.342394186406771</v>
      </c>
      <c r="AE2521" s="31">
        <f t="shared" si="1631"/>
        <v>7.2406711161118436</v>
      </c>
      <c r="AF2521" s="31">
        <f t="shared" si="1632"/>
        <v>14384.595191892693</v>
      </c>
      <c r="AG2521" s="31">
        <f t="shared" si="1633"/>
        <v>0.12111870332115046</v>
      </c>
      <c r="AH2521" s="31">
        <f t="shared" si="1634"/>
        <v>0.83159313646288591</v>
      </c>
      <c r="AI2521" s="31">
        <f t="shared" si="1634"/>
        <v>1.8430521261772401E-2</v>
      </c>
      <c r="AJ2521" s="31">
        <f t="shared" si="1634"/>
        <v>2.5549720679971296E-2</v>
      </c>
      <c r="AK2521" s="31">
        <f t="shared" si="1634"/>
        <v>2.8045554044610283E-3</v>
      </c>
      <c r="AL2521" s="31">
        <f t="shared" si="1635"/>
        <v>5.0336286975894611E-4</v>
      </c>
      <c r="AM2521" s="31">
        <f t="shared" si="1636"/>
        <v>1</v>
      </c>
      <c r="AN2521" s="31">
        <f>(Z2521*'Propiedades físicas'!$F$4)/1000</f>
        <v>1532.0941043678808</v>
      </c>
      <c r="AO2521" s="31">
        <f>(AA2521*'Propiedades físicas'!$F$6)/1000</f>
        <v>383.26666546129474</v>
      </c>
      <c r="AP2521" s="31">
        <f>(AB2521*'Propiedades físicas'!$F$9)/1000</f>
        <v>163.56306172426889</v>
      </c>
      <c r="AQ2521" s="31">
        <f>(AC2521*'Propiedades físicas'!$F$5)/1000</f>
        <v>108.22431796165728</v>
      </c>
      <c r="AR2521" s="31">
        <f>(AD2521*'Propiedades físicas'!$F$8)/1000</f>
        <v>14.302185586964923</v>
      </c>
      <c r="AS2521" s="31">
        <f>(AE2521*'Propiedades físicas'!$F$7)/1000</f>
        <v>0.66679340308273971</v>
      </c>
      <c r="AT2521" s="31">
        <f t="shared" si="1637"/>
        <v>2202.1171285051491</v>
      </c>
      <c r="AU2521" s="31">
        <f t="shared" si="1638"/>
        <v>0.69573688181059823</v>
      </c>
      <c r="AV2521" s="31">
        <f t="shared" si="1641"/>
        <v>0.17404463209523532</v>
      </c>
      <c r="AW2521" s="31">
        <f t="shared" si="1641"/>
        <v>7.4275368738128608E-2</v>
      </c>
      <c r="AX2521" s="31">
        <f t="shared" si="1641"/>
        <v>4.9145577481213537E-2</v>
      </c>
      <c r="AY2521" s="31">
        <f t="shared" si="1641"/>
        <v>6.4947433548521536E-3</v>
      </c>
      <c r="AZ2521" s="31">
        <f t="shared" si="1642"/>
        <v>3.0279651997229382E-4</v>
      </c>
      <c r="BA2521" s="31">
        <f t="shared" si="1639"/>
        <v>1</v>
      </c>
      <c r="BB2521" s="34">
        <f>AU2521*'Propiedades físicas'!$C$4+'Diseño reactor'!AV2521*'Propiedades físicas'!$C$5+'Diseño reactor'!AW2521*'Propiedades físicas'!$C$8+'Diseño reactor'!AX2521*'Propiedades físicas'!$C$9+'Diseño reactor'!AY2521*'Propiedades físicas'!$C$7+'Diseño reactor'!AZ2521*'Propiedades físicas'!$C$6</f>
        <v>875.32465433826576</v>
      </c>
      <c r="BC2521" s="45">
        <f>AU2521*'Propiedades físicas'!$L$4+'Diseño reactor'!AV2521*'Propiedades físicas'!$L$5+'Diseño reactor'!AW2521*'Propiedades físicas'!$L$8+AX2521*'Propiedades físicas'!$L$9+'Diseño reactor'!AY2521*'Propiedades físicas'!$L$7+'Diseño reactor'!AZ2521*'Propiedades físicas'!$L$6</f>
        <v>2.1229877566192217</v>
      </c>
      <c r="BD2521" s="29">
        <f t="shared" si="1618"/>
        <v>1.3376075720066998</v>
      </c>
      <c r="BE2521" s="58">
        <f t="shared" si="1619"/>
        <v>41.123424628907799</v>
      </c>
      <c r="BF2521" s="30">
        <f>AU2521*'Propiedades físicas'!$I$4+'Diseño reactor'!AV2521*'Propiedades físicas'!$I$5+'Diseño reactor'!AW2521*'Propiedades físicas'!$I$8+'Diseño reactor'!AX2521*'Propiedades físicas'!$I$9+'Diseño reactor'!AY2521*'Propiedades físicas'!$I$7+'Diseño reactor'!AZ2521*'Propiedades físicas'!$I$6</f>
        <v>1.9995620538749825E-2</v>
      </c>
      <c r="BG2521" s="24">
        <f>AU2521*'Propiedades físicas'!$O$4+'Diseño reactor'!AV2521*'Propiedades físicas'!$O$5+'Diseño reactor'!AW2521*'Propiedades físicas'!$O$8+'Diseño reactor'!AX2521*'Propiedades físicas'!$O$9+'Diseño reactor'!AY2521*'Propiedades físicas'!$O$7+'Diseño reactor'!AZ2521*'Propiedades físicas'!$O$6</f>
        <v>0.15471725756323501</v>
      </c>
      <c r="BH2521" s="54">
        <f t="shared" si="1620"/>
        <v>41100.629537156041</v>
      </c>
      <c r="BI2521" s="34">
        <f t="shared" si="1640"/>
        <v>274.37441859011528</v>
      </c>
      <c r="BJ2521" s="27">
        <f t="shared" si="1621"/>
        <v>4798.1285352013892</v>
      </c>
      <c r="BK2521" s="34">
        <f t="shared" si="1622"/>
        <v>571.04099107866216</v>
      </c>
      <c r="BL2521" s="27">
        <f t="shared" si="1623"/>
        <v>105.75515204467742</v>
      </c>
      <c r="BM2521" s="34">
        <f t="shared" si="1624"/>
        <v>1.1054421768707483</v>
      </c>
      <c r="BN2521" s="45">
        <f t="shared" si="1625"/>
        <v>2767.648242063276</v>
      </c>
      <c r="BO2521" s="45">
        <f t="shared" si="1626"/>
        <v>110.92016651662405</v>
      </c>
      <c r="BP2521" s="66">
        <f t="shared" si="1627"/>
        <v>6.6872822403954268</v>
      </c>
    </row>
    <row r="2522" spans="8:68">
      <c r="H2522" s="68">
        <v>2517</v>
      </c>
      <c r="I2522" s="31">
        <f>('Propiedades físicas'!$C$10*'Diseño reactor'!H2522)/1000</f>
        <v>2202.9923737867493</v>
      </c>
      <c r="J2522" s="31">
        <f t="shared" si="1605"/>
        <v>0.20699118409392234</v>
      </c>
      <c r="K2522" s="31">
        <f>(I2522*1000)/'Propiedades físicas'!$F$10</f>
        <v>14390.312439584224</v>
      </c>
      <c r="L2522" s="31">
        <f t="shared" si="1606"/>
        <v>2055.7589199406034</v>
      </c>
      <c r="M2522" s="31">
        <f t="shared" si="1607"/>
        <v>12334.553519643619</v>
      </c>
      <c r="N2522" s="31">
        <f t="shared" si="1608"/>
        <v>0.81674967021875378</v>
      </c>
      <c r="O2522" s="32">
        <f t="shared" si="1609"/>
        <v>4.9004980213125222</v>
      </c>
      <c r="P2522" s="33">
        <f t="shared" si="1610"/>
        <v>0.69250749356162178</v>
      </c>
      <c r="Q2522" s="31">
        <f t="shared" si="1611"/>
        <v>4.7544814531274495</v>
      </c>
      <c r="R2522" s="31">
        <f t="shared" si="1612"/>
        <v>0.10534272799697204</v>
      </c>
      <c r="S2522" s="31">
        <f t="shared" si="1613"/>
        <v>0.1460165681850733</v>
      </c>
      <c r="T2522" s="31">
        <f t="shared" si="1614"/>
        <v>1.6024505792378942E-2</v>
      </c>
      <c r="U2522" s="31">
        <f t="shared" si="1615"/>
        <v>2.8749428677811439E-3</v>
      </c>
      <c r="V2522" s="47">
        <f t="shared" si="1628"/>
        <v>6.8578411983772247E-4</v>
      </c>
      <c r="W2522" s="31">
        <f t="shared" si="1616"/>
        <v>0.15211781674041661</v>
      </c>
      <c r="X2522" s="34">
        <f>(S2522*H2522*'Propiedades físicas'!$F$5*60*24*365)/(1000000)</f>
        <v>56882.904718741243</v>
      </c>
      <c r="Y2522" s="34">
        <f>(U2522*H2522*'Propiedades físicas'!$F$7*60*24*365)/(1000000)</f>
        <v>350.251709516049</v>
      </c>
      <c r="Z2522" s="31">
        <f t="shared" si="1629"/>
        <v>1743.041361294602</v>
      </c>
      <c r="AA2522" s="31">
        <f t="shared" si="1630"/>
        <v>11967.02981752179</v>
      </c>
      <c r="AB2522" s="31">
        <f t="shared" si="1630"/>
        <v>265.14764636837862</v>
      </c>
      <c r="AC2522" s="31">
        <f t="shared" si="1630"/>
        <v>367.5237021218295</v>
      </c>
      <c r="AD2522" s="31">
        <f t="shared" si="1630"/>
        <v>40.333681079417794</v>
      </c>
      <c r="AE2522" s="31">
        <f t="shared" si="1631"/>
        <v>7.2362311982051395</v>
      </c>
      <c r="AF2522" s="31">
        <f t="shared" si="1632"/>
        <v>14390.312439584222</v>
      </c>
      <c r="AG2522" s="31">
        <f t="shared" si="1633"/>
        <v>0.1211260261799405</v>
      </c>
      <c r="AH2522" s="31">
        <f t="shared" si="1634"/>
        <v>0.83160319609207545</v>
      </c>
      <c r="AI2522" s="31">
        <f t="shared" si="1634"/>
        <v>1.8425426652935097E-2</v>
      </c>
      <c r="AJ2522" s="31">
        <f t="shared" si="1634"/>
        <v>2.5539661050781766E-2</v>
      </c>
      <c r="AK2522" s="31">
        <f t="shared" si="1634"/>
        <v>2.8028356749551678E-3</v>
      </c>
      <c r="AL2522" s="31">
        <f t="shared" si="1635"/>
        <v>5.0285434931211369E-4</v>
      </c>
      <c r="AM2522" s="31">
        <f t="shared" si="1636"/>
        <v>1.0000000000000002</v>
      </c>
      <c r="AN2522" s="31">
        <f>(Z2522*'Propiedades físicas'!$F$4)/1000</f>
        <v>1532.7957122952471</v>
      </c>
      <c r="AO2522" s="31">
        <f>(AA2522*'Propiedades físicas'!$F$6)/1000</f>
        <v>383.42363535339814</v>
      </c>
      <c r="AP2522" s="31">
        <f>(AB2522*'Propiedades físicas'!$F$9)/1000</f>
        <v>163.58284042697119</v>
      </c>
      <c r="AQ2522" s="31">
        <f>(AC2522*'Propiedades físicas'!$F$5)/1000</f>
        <v>108.22470456381515</v>
      </c>
      <c r="AR2522" s="31">
        <f>(AD2522*'Propiedades físicas'!$F$8)/1000</f>
        <v>14.29909661627519</v>
      </c>
      <c r="AS2522" s="31">
        <f>(AE2522*'Propiedades físicas'!$F$7)/1000</f>
        <v>0.66638453104271123</v>
      </c>
      <c r="AT2522" s="31">
        <f t="shared" si="1637"/>
        <v>2202.9923737867493</v>
      </c>
      <c r="AU2522" s="31">
        <f t="shared" si="1638"/>
        <v>0.69577894618877256</v>
      </c>
      <c r="AV2522" s="31">
        <f t="shared" si="1641"/>
        <v>0.17404673748113197</v>
      </c>
      <c r="AW2522" s="31">
        <f t="shared" si="1641"/>
        <v>7.4254837362776133E-2</v>
      </c>
      <c r="AX2522" s="31">
        <f t="shared" si="1641"/>
        <v>4.9126227512892584E-2</v>
      </c>
      <c r="AY2522" s="31">
        <f t="shared" si="1641"/>
        <v>6.4907608335004379E-3</v>
      </c>
      <c r="AZ2522" s="31">
        <f t="shared" si="1642"/>
        <v>3.0249062092632445E-4</v>
      </c>
      <c r="BA2522" s="31">
        <f t="shared" si="1639"/>
        <v>1</v>
      </c>
      <c r="BB2522" s="34">
        <f>AU2522*'Propiedades físicas'!$C$4+'Diseño reactor'!AV2522*'Propiedades físicas'!$C$5+'Diseño reactor'!AW2522*'Propiedades físicas'!$C$8+'Diseño reactor'!AX2522*'Propiedades físicas'!$C$9+'Diseño reactor'!AY2522*'Propiedades físicas'!$C$7+'Diseño reactor'!AZ2522*'Propiedades físicas'!$C$6</f>
        <v>875.32455138843227</v>
      </c>
      <c r="BC2522" s="45">
        <f>AU2522*'Propiedades físicas'!$L$4+'Diseño reactor'!AV2522*'Propiedades físicas'!$L$5+'Diseño reactor'!AW2522*'Propiedades físicas'!$L$8+AX2522*'Propiedades físicas'!$L$9+'Diseño reactor'!AY2522*'Propiedades físicas'!$L$7+'Diseño reactor'!AZ2522*'Propiedades físicas'!$L$6</f>
        <v>2.1230175741496868</v>
      </c>
      <c r="BD2522" s="29">
        <f t="shared" si="1618"/>
        <v>1.3371383596172868</v>
      </c>
      <c r="BE2522" s="58">
        <f t="shared" si="1619"/>
        <v>41.122920116729929</v>
      </c>
      <c r="BF2522" s="30">
        <f>AU2522*'Propiedades físicas'!$I$4+'Diseño reactor'!AV2522*'Propiedades físicas'!$I$5+'Diseño reactor'!AW2522*'Propiedades físicas'!$I$8+'Diseño reactor'!AX2522*'Propiedades físicas'!$I$9+'Diseño reactor'!AY2522*'Propiedades físicas'!$I$7+'Diseño reactor'!AZ2522*'Propiedades físicas'!$I$6</f>
        <v>1.9995663252830372E-2</v>
      </c>
      <c r="BG2522" s="24">
        <f>AU2522*'Propiedades físicas'!$O$4+'Diseño reactor'!AV2522*'Propiedades físicas'!$O$5+'Diseño reactor'!AW2522*'Propiedades físicas'!$O$8+'Diseño reactor'!AX2522*'Propiedades físicas'!$O$9+'Diseño reactor'!AY2522*'Propiedades físicas'!$O$7+'Diseño reactor'!AZ2522*'Propiedades físicas'!$O$6</f>
        <v>0.15471871557304123</v>
      </c>
      <c r="BH2522" s="54">
        <f t="shared" si="1620"/>
        <v>41100.536905367255</v>
      </c>
      <c r="BI2522" s="34">
        <f t="shared" si="1640"/>
        <v>274.37627267851246</v>
      </c>
      <c r="BJ2522" s="27">
        <f t="shared" si="1621"/>
        <v>4798.1321336766323</v>
      </c>
      <c r="BK2522" s="34">
        <f t="shared" si="1622"/>
        <v>571.04680067091101</v>
      </c>
      <c r="BL2522" s="27">
        <f t="shared" si="1623"/>
        <v>105.75535130028446</v>
      </c>
      <c r="BM2522" s="34">
        <f t="shared" si="1624"/>
        <v>1.1054421768707483</v>
      </c>
      <c r="BN2522" s="45">
        <f t="shared" si="1625"/>
        <v>2768.8502804927834</v>
      </c>
      <c r="BO2522" s="45">
        <f t="shared" si="1626"/>
        <v>110.9264676692158</v>
      </c>
      <c r="BP2522" s="66">
        <f t="shared" si="1627"/>
        <v>6.687281453882</v>
      </c>
    </row>
    <row r="2523" spans="8:68">
      <c r="H2523" s="68">
        <v>2518</v>
      </c>
      <c r="I2523" s="31">
        <f>('Propiedades físicas'!$C$10*'Diseño reactor'!H2523)/1000</f>
        <v>2203.8676190683491</v>
      </c>
      <c r="J2523" s="31">
        <f t="shared" si="1605"/>
        <v>0.20690897949340847</v>
      </c>
      <c r="K2523" s="31">
        <f>(I2523*1000)/'Propiedades físicas'!$F$10</f>
        <v>14396.029687275757</v>
      </c>
      <c r="L2523" s="31">
        <f t="shared" si="1606"/>
        <v>2056.5756696108224</v>
      </c>
      <c r="M2523" s="31">
        <f t="shared" si="1607"/>
        <v>12339.454017664933</v>
      </c>
      <c r="N2523" s="31">
        <f t="shared" si="1608"/>
        <v>0.81674967021875389</v>
      </c>
      <c r="O2523" s="32">
        <f t="shared" si="1609"/>
        <v>4.9004980213125231</v>
      </c>
      <c r="P2523" s="33">
        <f t="shared" si="1610"/>
        <v>0.69254933196208368</v>
      </c>
      <c r="Q2523" s="31">
        <f t="shared" si="1611"/>
        <v>4.7545389215394893</v>
      </c>
      <c r="R2523" s="31">
        <f t="shared" si="1612"/>
        <v>0.10531361618558599</v>
      </c>
      <c r="S2523" s="31">
        <f t="shared" si="1613"/>
        <v>0.14595909977303526</v>
      </c>
      <c r="T2523" s="31">
        <f t="shared" si="1614"/>
        <v>1.6014682625803377E-2</v>
      </c>
      <c r="U2523" s="31">
        <f t="shared" si="1615"/>
        <v>2.872039445280839E-3</v>
      </c>
      <c r="V2523" s="47">
        <f t="shared" si="1628"/>
        <v>6.8582555204012166E-4</v>
      </c>
      <c r="W2523" s="31">
        <f t="shared" si="1616"/>
        <v>0.15206659125237851</v>
      </c>
      <c r="X2523" s="34">
        <f>(S2523*H2523*'Propiedades físicas'!$F$5*60*24*365)/(1000000)</f>
        <v>56883.10764322077</v>
      </c>
      <c r="Y2523" s="34">
        <f>(U2523*H2523*'Propiedades físicas'!$F$7*60*24*365)/(1000000)</f>
        <v>350.03700205919955</v>
      </c>
      <c r="Z2523" s="31">
        <f t="shared" si="1629"/>
        <v>1743.8392178805268</v>
      </c>
      <c r="AA2523" s="31">
        <f t="shared" si="1630"/>
        <v>11971.929004436433</v>
      </c>
      <c r="AB2523" s="31">
        <f t="shared" si="1630"/>
        <v>265.17968555530553</v>
      </c>
      <c r="AC2523" s="31">
        <f t="shared" si="1630"/>
        <v>367.52501322850276</v>
      </c>
      <c r="AD2523" s="31">
        <f t="shared" si="1630"/>
        <v>40.324970851772903</v>
      </c>
      <c r="AE2523" s="31">
        <f t="shared" si="1631"/>
        <v>7.2317953232171526</v>
      </c>
      <c r="AF2523" s="31">
        <f t="shared" si="1632"/>
        <v>14396.029687275759</v>
      </c>
      <c r="AG2523" s="31">
        <f t="shared" si="1633"/>
        <v>0.12113334410680304</v>
      </c>
      <c r="AH2523" s="31">
        <f t="shared" si="1634"/>
        <v>0.83161324785389135</v>
      </c>
      <c r="AI2523" s="31">
        <f t="shared" si="1634"/>
        <v>1.8420334725322934E-2</v>
      </c>
      <c r="AJ2523" s="31">
        <f t="shared" si="1634"/>
        <v>2.5529609288965808E-2</v>
      </c>
      <c r="AK2523" s="31">
        <f t="shared" si="1634"/>
        <v>2.8011175114076763E-3</v>
      </c>
      <c r="AL2523" s="31">
        <f t="shared" si="1635"/>
        <v>5.0234651360917448E-4</v>
      </c>
      <c r="AM2523" s="31">
        <f t="shared" si="1636"/>
        <v>0.99999999999999989</v>
      </c>
      <c r="AN2523" s="31">
        <f>(Z2523*'Propiedades físicas'!$F$4)/1000</f>
        <v>1533.4973314197775</v>
      </c>
      <c r="AO2523" s="31">
        <f>(AA2523*'Propiedades físicas'!$F$6)/1000</f>
        <v>383.58060530214334</v>
      </c>
      <c r="AP2523" s="31">
        <f>(AB2523*'Propiedades físicas'!$F$9)/1000</f>
        <v>163.60260700334572</v>
      </c>
      <c r="AQ2523" s="31">
        <f>(AC2523*'Propiedades físicas'!$F$5)/1000</f>
        <v>108.22509064539722</v>
      </c>
      <c r="AR2523" s="31">
        <f>(AD2523*'Propiedades físicas'!$F$8)/1000</f>
        <v>14.296008666370524</v>
      </c>
      <c r="AS2523" s="31">
        <f>(AE2523*'Propiedades físicas'!$F$7)/1000</f>
        <v>0.66597603131506766</v>
      </c>
      <c r="AT2523" s="31">
        <f t="shared" si="1637"/>
        <v>2203.8676190683495</v>
      </c>
      <c r="AU2523" s="31">
        <f t="shared" si="1638"/>
        <v>0.69582098223669142</v>
      </c>
      <c r="AV2523" s="31">
        <f t="shared" si="1641"/>
        <v>0.17404884122046133</v>
      </c>
      <c r="AW2523" s="31">
        <f t="shared" si="1641"/>
        <v>7.4234316792814517E-2</v>
      </c>
      <c r="AX2523" s="31">
        <f t="shared" si="1641"/>
        <v>4.9106892677677108E-2</v>
      </c>
      <c r="AY2523" s="31">
        <f t="shared" si="1641"/>
        <v>6.4867819385694032E-3</v>
      </c>
      <c r="AZ2523" s="31">
        <f t="shared" si="1642"/>
        <v>3.0218513378612032E-4</v>
      </c>
      <c r="BA2523" s="31">
        <f t="shared" si="1639"/>
        <v>0.99999999999999989</v>
      </c>
      <c r="BB2523" s="34">
        <f>AU2523*'Propiedades físicas'!$C$4+'Diseño reactor'!AV2523*'Propiedades físicas'!$C$5+'Diseño reactor'!AW2523*'Propiedades físicas'!$C$8+'Diseño reactor'!AX2523*'Propiedades físicas'!$C$9+'Diseño reactor'!AY2523*'Propiedades físicas'!$C$7+'Diseño reactor'!AZ2523*'Propiedades físicas'!$C$6</f>
        <v>875.32444857239125</v>
      </c>
      <c r="BC2523" s="45">
        <f>AU2523*'Propiedades físicas'!$L$4+'Diseño reactor'!AV2523*'Propiedades físicas'!$L$5+'Diseño reactor'!AW2523*'Propiedades físicas'!$L$8+AX2523*'Propiedades físicas'!$L$9+'Diseño reactor'!AY2523*'Propiedades físicas'!$L$7+'Diseño reactor'!AZ2523*'Propiedades físicas'!$L$6</f>
        <v>2.123047370810526</v>
      </c>
      <c r="BD2523" s="29">
        <f t="shared" si="1618"/>
        <v>1.33666947669943</v>
      </c>
      <c r="BE2523" s="58">
        <f t="shared" si="1619"/>
        <v>41.122415962938284</v>
      </c>
      <c r="BF2523" s="30">
        <f>AU2523*'Propiedades físicas'!$I$4+'Diseño reactor'!AV2523*'Propiedades físicas'!$I$5+'Diseño reactor'!AW2523*'Propiedades físicas'!$I$8+'Diseño reactor'!AX2523*'Propiedades físicas'!$I$9+'Diseño reactor'!AY2523*'Propiedades físicas'!$I$7+'Diseño reactor'!AZ2523*'Propiedades físicas'!$I$6</f>
        <v>1.999570590400062E-2</v>
      </c>
      <c r="BG2523" s="24">
        <f>AU2523*'Propiedades físicas'!$O$4+'Diseño reactor'!AV2523*'Propiedades físicas'!$O$5+'Diseño reactor'!AW2523*'Propiedades físicas'!$O$8+'Diseño reactor'!AX2523*'Propiedades físicas'!$O$9+'Diseño reactor'!AY2523*'Propiedades físicas'!$O$7+'Diseño reactor'!AZ2523*'Propiedades físicas'!$O$6</f>
        <v>0.15472017259870988</v>
      </c>
      <c r="BH2523" s="54">
        <f t="shared" si="1620"/>
        <v>41100.444409566189</v>
      </c>
      <c r="BI2523" s="34">
        <f t="shared" si="1640"/>
        <v>274.37812493329011</v>
      </c>
      <c r="BJ2523" s="27">
        <f t="shared" si="1621"/>
        <v>4798.1357319605549</v>
      </c>
      <c r="BK2523" s="34">
        <f t="shared" si="1622"/>
        <v>571.05260661613397</v>
      </c>
      <c r="BL2523" s="27">
        <f t="shared" si="1623"/>
        <v>105.75555042750661</v>
      </c>
      <c r="BM2523" s="34">
        <f t="shared" si="1624"/>
        <v>1.1054421768707483</v>
      </c>
      <c r="BN2523" s="45">
        <f t="shared" si="1625"/>
        <v>2770.052332380691</v>
      </c>
      <c r="BO2523" s="45">
        <f t="shared" si="1626"/>
        <v>110.93276457848921</v>
      </c>
      <c r="BP2523" s="66">
        <f t="shared" si="1627"/>
        <v>6.6872806683907182</v>
      </c>
    </row>
    <row r="2524" spans="8:68">
      <c r="H2524" s="68">
        <v>2519</v>
      </c>
      <c r="I2524" s="31">
        <f>('Propiedades físicas'!$C$10*'Diseño reactor'!H2524)/1000</f>
        <v>2204.7428643499493</v>
      </c>
      <c r="J2524" s="31">
        <f t="shared" si="1605"/>
        <v>0.20682684016054087</v>
      </c>
      <c r="K2524" s="31">
        <f>(I2524*1000)/'Propiedades físicas'!$F$10</f>
        <v>14401.746934967288</v>
      </c>
      <c r="L2524" s="31">
        <f t="shared" si="1606"/>
        <v>2057.3924192810409</v>
      </c>
      <c r="M2524" s="31">
        <f t="shared" si="1607"/>
        <v>12344.354515686246</v>
      </c>
      <c r="N2524" s="31">
        <f t="shared" si="1608"/>
        <v>0.81674967021875389</v>
      </c>
      <c r="O2524" s="32">
        <f t="shared" si="1609"/>
        <v>4.9004980213125231</v>
      </c>
      <c r="P2524" s="33">
        <f t="shared" si="1610"/>
        <v>0.69259114219397144</v>
      </c>
      <c r="Q2524" s="31">
        <f t="shared" si="1611"/>
        <v>4.7545963450241899</v>
      </c>
      <c r="R2524" s="31">
        <f t="shared" si="1612"/>
        <v>0.10528451969227604</v>
      </c>
      <c r="S2524" s="31">
        <f t="shared" si="1613"/>
        <v>0.14590167628833284</v>
      </c>
      <c r="T2524" s="31">
        <f t="shared" si="1614"/>
        <v>1.6004868401462705E-2</v>
      </c>
      <c r="U2524" s="31">
        <f t="shared" si="1615"/>
        <v>2.8691399310438082E-3</v>
      </c>
      <c r="V2524" s="47">
        <f t="shared" si="1628"/>
        <v>6.8586695634742804E-4</v>
      </c>
      <c r="W2524" s="31">
        <f t="shared" si="1616"/>
        <v>0.15201540025296681</v>
      </c>
      <c r="X2524" s="34">
        <f>(S2524*H2524*'Propiedades físicas'!$F$5*60*24*365)/(1000000)</f>
        <v>56883.310294546012</v>
      </c>
      <c r="Y2524" s="34">
        <f>(U2524*H2524*'Propiedades físicas'!$F$7*60*24*365)/(1000000)</f>
        <v>349.82249005505844</v>
      </c>
      <c r="Z2524" s="31">
        <f t="shared" si="1629"/>
        <v>1744.6370871866141</v>
      </c>
      <c r="AA2524" s="31">
        <f t="shared" si="1630"/>
        <v>11976.828193115934</v>
      </c>
      <c r="AB2524" s="31">
        <f t="shared" si="1630"/>
        <v>265.2117051048433</v>
      </c>
      <c r="AC2524" s="31">
        <f t="shared" si="1630"/>
        <v>367.52632257031041</v>
      </c>
      <c r="AD2524" s="31">
        <f t="shared" si="1630"/>
        <v>40.316263503284553</v>
      </c>
      <c r="AE2524" s="31">
        <f t="shared" si="1631"/>
        <v>7.2273634862993532</v>
      </c>
      <c r="AF2524" s="31">
        <f t="shared" si="1632"/>
        <v>14401.746934967287</v>
      </c>
      <c r="AG2524" s="31">
        <f t="shared" si="1633"/>
        <v>0.12114065710671905</v>
      </c>
      <c r="AH2524" s="31">
        <f t="shared" si="1634"/>
        <v>0.83162329175749672</v>
      </c>
      <c r="AI2524" s="31">
        <f t="shared" si="1634"/>
        <v>1.8415245476985306E-2</v>
      </c>
      <c r="AJ2524" s="31">
        <f t="shared" si="1634"/>
        <v>2.5519565385360331E-2</v>
      </c>
      <c r="AK2524" s="31">
        <f t="shared" si="1634"/>
        <v>2.7994009119405579E-3</v>
      </c>
      <c r="AL2524" s="31">
        <f t="shared" si="1635"/>
        <v>5.0183936149797166E-4</v>
      </c>
      <c r="AM2524" s="31">
        <f t="shared" si="1636"/>
        <v>0.99999999999999989</v>
      </c>
      <c r="AN2524" s="31">
        <f>(Z2524*'Propiedades físicas'!$F$4)/1000</f>
        <v>1534.1989617301647</v>
      </c>
      <c r="AO2524" s="31">
        <f>(AA2524*'Propiedades físicas'!$F$6)/1000</f>
        <v>383.73757530743455</v>
      </c>
      <c r="AP2524" s="31">
        <f>(AB2524*'Propiedades físicas'!$F$9)/1000</f>
        <v>163.62236146443306</v>
      </c>
      <c r="AQ2524" s="31">
        <f>(AC2524*'Propiedades físicas'!$F$5)/1000</f>
        <v>108.22547620727933</v>
      </c>
      <c r="AR2524" s="31">
        <f>(AD2524*'Propiedades físicas'!$F$8)/1000</f>
        <v>14.292921737184436</v>
      </c>
      <c r="AS2524" s="31">
        <f>(AE2524*'Propiedades físicas'!$F$7)/1000</f>
        <v>0.66556790345330752</v>
      </c>
      <c r="AT2524" s="31">
        <f t="shared" si="1637"/>
        <v>2204.7428643499493</v>
      </c>
      <c r="AU2524" s="31">
        <f t="shared" si="1638"/>
        <v>0.69586298998296603</v>
      </c>
      <c r="AV2524" s="31">
        <f t="shared" si="1641"/>
        <v>0.17405094331514095</v>
      </c>
      <c r="AW2524" s="31">
        <f t="shared" si="1641"/>
        <v>7.4213807020382758E-2</v>
      </c>
      <c r="AX2524" s="31">
        <f t="shared" si="1641"/>
        <v>4.9087572957941625E-2</v>
      </c>
      <c r="AY2524" s="31">
        <f t="shared" si="1641"/>
        <v>6.4828066657100121E-3</v>
      </c>
      <c r="AZ2524" s="31">
        <f t="shared" si="1642"/>
        <v>3.0188005785860422E-4</v>
      </c>
      <c r="BA2524" s="31">
        <f t="shared" si="1639"/>
        <v>0.99999999999999989</v>
      </c>
      <c r="BB2524" s="34">
        <f>AU2524*'Propiedades físicas'!$C$4+'Diseño reactor'!AV2524*'Propiedades físicas'!$C$5+'Diseño reactor'!AW2524*'Propiedades físicas'!$C$8+'Diseño reactor'!AX2524*'Propiedades físicas'!$C$9+'Diseño reactor'!AY2524*'Propiedades físicas'!$C$7+'Diseño reactor'!AZ2524*'Propiedades físicas'!$C$6</f>
        <v>875.32434588992919</v>
      </c>
      <c r="BC2524" s="45">
        <f>AU2524*'Propiedades físicas'!$L$4+'Diseño reactor'!AV2524*'Propiedades físicas'!$L$5+'Diseño reactor'!AW2524*'Propiedades físicas'!$L$8+AX2524*'Propiedades físicas'!$L$9+'Diseño reactor'!AY2524*'Propiedades físicas'!$L$7+'Diseño reactor'!AZ2524*'Propiedades físicas'!$L$6</f>
        <v>2.1230771466235221</v>
      </c>
      <c r="BD2524" s="29">
        <f t="shared" si="1618"/>
        <v>1.3362009229058958</v>
      </c>
      <c r="BE2524" s="58">
        <f t="shared" si="1619"/>
        <v>41.121912167150256</v>
      </c>
      <c r="BF2524" s="30">
        <f>AU2524*'Propiedades físicas'!$I$4+'Diseño reactor'!AV2524*'Propiedades físicas'!$I$5+'Diseño reactor'!AW2524*'Propiedades físicas'!$I$8+'Diseño reactor'!AX2524*'Propiedades físicas'!$I$9+'Diseño reactor'!AY2524*'Propiedades físicas'!$I$7+'Diseño reactor'!AZ2524*'Propiedades físicas'!$I$6</f>
        <v>1.9995748492362547E-2</v>
      </c>
      <c r="BG2524" s="24">
        <f>AU2524*'Propiedades físicas'!$O$4+'Diseño reactor'!AV2524*'Propiedades físicas'!$O$5+'Diseño reactor'!AW2524*'Propiedades físicas'!$O$8+'Diseño reactor'!AX2524*'Propiedades físicas'!$O$9+'Diseño reactor'!AY2524*'Propiedades físicas'!$O$7+'Diseño reactor'!AZ2524*'Propiedades físicas'!$O$6</f>
        <v>0.15472162864122205</v>
      </c>
      <c r="BH2524" s="54">
        <f t="shared" si="1620"/>
        <v>41100.352049531481</v>
      </c>
      <c r="BI2524" s="34">
        <f t="shared" si="1640"/>
        <v>274.37997535695638</v>
      </c>
      <c r="BJ2524" s="27">
        <f t="shared" si="1621"/>
        <v>4798.1393300508462</v>
      </c>
      <c r="BK2524" s="34">
        <f t="shared" si="1622"/>
        <v>571.05840891766843</v>
      </c>
      <c r="BL2524" s="27">
        <f t="shared" si="1623"/>
        <v>105.75574942646465</v>
      </c>
      <c r="BM2524" s="34">
        <f t="shared" si="1624"/>
        <v>1.1054421768707483</v>
      </c>
      <c r="BN2524" s="45">
        <f t="shared" si="1625"/>
        <v>2771.2543977130395</v>
      </c>
      <c r="BO2524" s="45">
        <f t="shared" si="1626"/>
        <v>110.939057248729</v>
      </c>
      <c r="BP2524" s="66">
        <f t="shared" si="1627"/>
        <v>6.687279883919949</v>
      </c>
    </row>
    <row r="2525" spans="8:68">
      <c r="H2525" s="68">
        <v>2520</v>
      </c>
      <c r="I2525" s="31">
        <f>('Propiedades físicas'!$C$10*'Diseño reactor'!H2525)/1000</f>
        <v>2205.6181096315486</v>
      </c>
      <c r="J2525" s="31">
        <f t="shared" si="1605"/>
        <v>0.20674476601762007</v>
      </c>
      <c r="K2525" s="31">
        <f>(I2525*1000)/'Propiedades físicas'!$F$10</f>
        <v>14407.464182658818</v>
      </c>
      <c r="L2525" s="31">
        <f t="shared" si="1606"/>
        <v>2058.2091689512595</v>
      </c>
      <c r="M2525" s="31">
        <f t="shared" si="1607"/>
        <v>12349.255013707558</v>
      </c>
      <c r="N2525" s="31">
        <f t="shared" si="1608"/>
        <v>0.81674967021875378</v>
      </c>
      <c r="O2525" s="32">
        <f t="shared" si="1609"/>
        <v>4.9004980213125231</v>
      </c>
      <c r="P2525" s="33">
        <f t="shared" si="1610"/>
        <v>0.69263292428572276</v>
      </c>
      <c r="Q2525" s="31">
        <f t="shared" si="1611"/>
        <v>4.7546537236338642</v>
      </c>
      <c r="R2525" s="31">
        <f t="shared" si="1612"/>
        <v>0.10525543850589908</v>
      </c>
      <c r="S2525" s="31">
        <f t="shared" si="1613"/>
        <v>0.14584429767865917</v>
      </c>
      <c r="T2525" s="31">
        <f t="shared" si="1614"/>
        <v>1.5995063108635802E-2</v>
      </c>
      <c r="U2525" s="31">
        <f t="shared" si="1615"/>
        <v>2.8662443184961799E-3</v>
      </c>
      <c r="V2525" s="47">
        <f t="shared" si="1628"/>
        <v>6.8590833278780322E-4</v>
      </c>
      <c r="W2525" s="31">
        <f t="shared" si="1616"/>
        <v>0.151964243707363</v>
      </c>
      <c r="X2525" s="34">
        <f>(S2525*H2525*'Propiedades físicas'!$F$5*60*24*365)/(1000000)</f>
        <v>56883.512673176418</v>
      </c>
      <c r="Y2525" s="34">
        <f>(U2525*H2525*'Propiedades físicas'!$F$7*60*24*365)/(1000000)</f>
        <v>349.60817326929134</v>
      </c>
      <c r="Z2525" s="31">
        <f t="shared" si="1629"/>
        <v>1745.4349692000214</v>
      </c>
      <c r="AA2525" s="31">
        <f t="shared" si="1630"/>
        <v>11981.727383557338</v>
      </c>
      <c r="AB2525" s="31">
        <f t="shared" si="1630"/>
        <v>265.24370503486568</v>
      </c>
      <c r="AC2525" s="31">
        <f t="shared" si="1630"/>
        <v>367.52763015022111</v>
      </c>
      <c r="AD2525" s="31">
        <f t="shared" si="1630"/>
        <v>40.307559033762224</v>
      </c>
      <c r="AE2525" s="31">
        <f t="shared" si="1631"/>
        <v>7.2229356826103732</v>
      </c>
      <c r="AF2525" s="31">
        <f t="shared" si="1632"/>
        <v>14407.464182658819</v>
      </c>
      <c r="AG2525" s="31">
        <f t="shared" si="1633"/>
        <v>0.12114796518466242</v>
      </c>
      <c r="AH2525" s="31">
        <f t="shared" si="1634"/>
        <v>0.8316333278120408</v>
      </c>
      <c r="AI2525" s="31">
        <f t="shared" si="1634"/>
        <v>1.8410158905973167E-2</v>
      </c>
      <c r="AJ2525" s="31">
        <f t="shared" si="1634"/>
        <v>2.5509529330816346E-2</v>
      </c>
      <c r="AK2525" s="31">
        <f t="shared" si="1634"/>
        <v>2.797685874678585E-3</v>
      </c>
      <c r="AL2525" s="31">
        <f t="shared" si="1635"/>
        <v>5.0133289182867293E-4</v>
      </c>
      <c r="AM2525" s="31">
        <f t="shared" si="1636"/>
        <v>0.99999999999999989</v>
      </c>
      <c r="AN2525" s="31">
        <f>(Z2525*'Propiedades físicas'!$F$4)/1000</f>
        <v>1534.9006032151149</v>
      </c>
      <c r="AO2525" s="31">
        <f>(AA2525*'Propiedades físicas'!$F$6)/1000</f>
        <v>383.89454536917708</v>
      </c>
      <c r="AP2525" s="31">
        <f>(AB2525*'Propiedades físicas'!$F$9)/1000</f>
        <v>163.64210382126035</v>
      </c>
      <c r="AQ2525" s="31">
        <f>(AC2525*'Propiedades físicas'!$F$5)/1000</f>
        <v>108.22586125033563</v>
      </c>
      <c r="AR2525" s="31">
        <f>(AD2525*'Propiedades físicas'!$F$8)/1000</f>
        <v>14.289835828649379</v>
      </c>
      <c r="AS2525" s="31">
        <f>(AE2525*'Propiedades físicas'!$F$7)/1000</f>
        <v>0.66516014701158932</v>
      </c>
      <c r="AT2525" s="31">
        <f t="shared" si="1637"/>
        <v>2205.6181096315486</v>
      </c>
      <c r="AU2525" s="31">
        <f t="shared" si="1638"/>
        <v>0.69590496945616853</v>
      </c>
      <c r="AV2525" s="31">
        <f t="shared" si="1641"/>
        <v>0.17405304376708586</v>
      </c>
      <c r="AW2525" s="31">
        <f t="shared" si="1641"/>
        <v>7.4193308037626235E-2</v>
      </c>
      <c r="AX2525" s="31">
        <f t="shared" si="1641"/>
        <v>4.9068268336087836E-2</v>
      </c>
      <c r="AY2525" s="31">
        <f t="shared" si="1641"/>
        <v>6.4788350105796488E-3</v>
      </c>
      <c r="AZ2525" s="31">
        <f t="shared" si="1642"/>
        <v>3.0157539245209827E-4</v>
      </c>
      <c r="BA2525" s="31">
        <f t="shared" si="1639"/>
        <v>1.0000000000000002</v>
      </c>
      <c r="BB2525" s="34">
        <f>AU2525*'Propiedades físicas'!$C$4+'Diseño reactor'!AV2525*'Propiedades físicas'!$C$5+'Diseño reactor'!AW2525*'Propiedades físicas'!$C$8+'Diseño reactor'!AX2525*'Propiedades físicas'!$C$9+'Diseño reactor'!AY2525*'Propiedades físicas'!$C$7+'Diseño reactor'!AZ2525*'Propiedades físicas'!$C$6</f>
        <v>875.32424334083316</v>
      </c>
      <c r="BC2525" s="45">
        <f>AU2525*'Propiedades físicas'!$L$4+'Diseño reactor'!AV2525*'Propiedades físicas'!$L$5+'Diseño reactor'!AW2525*'Propiedades físicas'!$L$8+AX2525*'Propiedades físicas'!$L$9+'Diseño reactor'!AY2525*'Propiedades físicas'!$L$7+'Diseño reactor'!AZ2525*'Propiedades físicas'!$L$6</f>
        <v>2.123106901610424</v>
      </c>
      <c r="BD2525" s="29">
        <f t="shared" si="1618"/>
        <v>1.33573269788994</v>
      </c>
      <c r="BE2525" s="58">
        <f t="shared" si="1619"/>
        <v>41.121408728983766</v>
      </c>
      <c r="BF2525" s="30">
        <f>AU2525*'Propiedades físicas'!$I$4+'Diseño reactor'!AV2525*'Propiedades físicas'!$I$5+'Diseño reactor'!AW2525*'Propiedades físicas'!$I$8+'Diseño reactor'!AX2525*'Propiedades físicas'!$I$9+'Diseño reactor'!AY2525*'Propiedades físicas'!$I$7+'Diseño reactor'!AZ2525*'Propiedades físicas'!$I$6</f>
        <v>1.9995791018017923E-2</v>
      </c>
      <c r="BG2525" s="24">
        <f>AU2525*'Propiedades físicas'!$O$4+'Diseño reactor'!AV2525*'Propiedades físicas'!$O$5+'Diseño reactor'!AW2525*'Propiedades físicas'!$O$8+'Diseño reactor'!AX2525*'Propiedades físicas'!$O$9+'Diseño reactor'!AY2525*'Propiedades físicas'!$O$7+'Diseño reactor'!AZ2525*'Propiedades físicas'!$O$6</f>
        <v>0.15472308370155721</v>
      </c>
      <c r="BH2525" s="54">
        <f t="shared" si="1620"/>
        <v>41100.259825042231</v>
      </c>
      <c r="BI2525" s="34">
        <f t="shared" si="1640"/>
        <v>274.38182395201517</v>
      </c>
      <c r="BJ2525" s="27">
        <f t="shared" si="1621"/>
        <v>4798.1429279451877</v>
      </c>
      <c r="BK2525" s="34">
        <f t="shared" si="1622"/>
        <v>571.06420757884462</v>
      </c>
      <c r="BL2525" s="27">
        <f t="shared" si="1623"/>
        <v>105.75594829727905</v>
      </c>
      <c r="BM2525" s="34">
        <f t="shared" si="1624"/>
        <v>1.1054421768707483</v>
      </c>
      <c r="BN2525" s="45">
        <f t="shared" si="1625"/>
        <v>2772.4564764758848</v>
      </c>
      <c r="BO2525" s="45">
        <f t="shared" si="1626"/>
        <v>110.94534568421415</v>
      </c>
      <c r="BP2525" s="66">
        <f t="shared" si="1627"/>
        <v>6.6872791004680661</v>
      </c>
    </row>
    <row r="2526" spans="8:68">
      <c r="H2526" s="68">
        <v>2521</v>
      </c>
      <c r="I2526" s="31">
        <f>('Propiedades físicas'!$C$10*'Diseño reactor'!H2526)/1000</f>
        <v>2206.4933549131488</v>
      </c>
      <c r="J2526" s="31">
        <f t="shared" si="1605"/>
        <v>0.2066627569870696</v>
      </c>
      <c r="K2526" s="31">
        <f>(I2526*1000)/'Propiedades físicas'!$F$10</f>
        <v>14413.181430350349</v>
      </c>
      <c r="L2526" s="31">
        <f t="shared" si="1606"/>
        <v>2059.0259186214785</v>
      </c>
      <c r="M2526" s="31">
        <f t="shared" si="1607"/>
        <v>12354.15551172887</v>
      </c>
      <c r="N2526" s="31">
        <f t="shared" si="1608"/>
        <v>0.81674967021875389</v>
      </c>
      <c r="O2526" s="32">
        <f t="shared" si="1609"/>
        <v>4.9004980213125231</v>
      </c>
      <c r="P2526" s="33">
        <f t="shared" si="1610"/>
        <v>0.69267467826573792</v>
      </c>
      <c r="Q2526" s="31">
        <f t="shared" si="1611"/>
        <v>4.7547110574207352</v>
      </c>
      <c r="R2526" s="31">
        <f t="shared" si="1612"/>
        <v>0.10522637261532133</v>
      </c>
      <c r="S2526" s="31">
        <f t="shared" si="1613"/>
        <v>0.14578696389178808</v>
      </c>
      <c r="T2526" s="31">
        <f t="shared" si="1614"/>
        <v>1.5985266736617376E-2</v>
      </c>
      <c r="U2526" s="31">
        <f t="shared" si="1615"/>
        <v>2.863352601077348E-3</v>
      </c>
      <c r="V2526" s="47">
        <f t="shared" si="1628"/>
        <v>6.8594968138937162E-4</v>
      </c>
      <c r="W2526" s="31">
        <f t="shared" si="1616"/>
        <v>0.15191312158079531</v>
      </c>
      <c r="X2526" s="34">
        <f>(S2526*H2526*'Propiedades físicas'!$F$5*60*24*365)/(1000000)</f>
        <v>56883.714779570531</v>
      </c>
      <c r="Y2526" s="34">
        <f>(U2526*H2526*'Propiedades físicas'!$F$7*60*24*365)/(1000000)</f>
        <v>349.39405146791</v>
      </c>
      <c r="Z2526" s="31">
        <f t="shared" si="1629"/>
        <v>1746.2328639079253</v>
      </c>
      <c r="AA2526" s="31">
        <f t="shared" si="1630"/>
        <v>11986.626575757673</v>
      </c>
      <c r="AB2526" s="31">
        <f t="shared" si="1630"/>
        <v>265.27568536322508</v>
      </c>
      <c r="AC2526" s="31">
        <f t="shared" si="1630"/>
        <v>367.52893597119777</v>
      </c>
      <c r="AD2526" s="31">
        <f t="shared" si="1630"/>
        <v>40.298857443012409</v>
      </c>
      <c r="AE2526" s="31">
        <f t="shared" si="1631"/>
        <v>7.2185119073159942</v>
      </c>
      <c r="AF2526" s="31">
        <f t="shared" si="1632"/>
        <v>14413.181430350351</v>
      </c>
      <c r="AG2526" s="31">
        <f t="shared" si="1633"/>
        <v>0.12115526834560068</v>
      </c>
      <c r="AH2526" s="31">
        <f t="shared" si="1634"/>
        <v>0.83164335602665806</v>
      </c>
      <c r="AI2526" s="31">
        <f t="shared" si="1634"/>
        <v>1.8405075010339118E-2</v>
      </c>
      <c r="AJ2526" s="31">
        <f t="shared" si="1634"/>
        <v>2.549950111619902E-2</v>
      </c>
      <c r="AK2526" s="31">
        <f t="shared" si="1634"/>
        <v>2.7959723977493038E-3</v>
      </c>
      <c r="AL2526" s="31">
        <f t="shared" si="1635"/>
        <v>5.0082710345376738E-4</v>
      </c>
      <c r="AM2526" s="31">
        <f t="shared" si="1636"/>
        <v>1</v>
      </c>
      <c r="AN2526" s="31">
        <f>(Z2526*'Propiedades físicas'!$F$4)/1000</f>
        <v>1535.6022558633513</v>
      </c>
      <c r="AO2526" s="31">
        <f>(AA2526*'Propiedades físicas'!$F$6)/1000</f>
        <v>384.05151548727582</v>
      </c>
      <c r="AP2526" s="31">
        <f>(AB2526*'Propiedades físicas'!$F$9)/1000</f>
        <v>163.66183408484167</v>
      </c>
      <c r="AQ2526" s="31">
        <f>(AC2526*'Propiedades físicas'!$F$5)/1000</f>
        <v>108.22624577543861</v>
      </c>
      <c r="AR2526" s="31">
        <f>(AD2526*'Propiedades físicas'!$F$8)/1000</f>
        <v>14.286750940696754</v>
      </c>
      <c r="AS2526" s="31">
        <f>(AE2526*'Propiedades físicas'!$F$7)/1000</f>
        <v>0.66475276154472984</v>
      </c>
      <c r="AT2526" s="31">
        <f t="shared" si="1637"/>
        <v>2206.4933549131488</v>
      </c>
      <c r="AU2526" s="31">
        <f t="shared" si="1638"/>
        <v>0.69594692068483255</v>
      </c>
      <c r="AV2526" s="31">
        <f t="shared" si="1641"/>
        <v>0.17405514257820764</v>
      </c>
      <c r="AW2526" s="31">
        <f t="shared" si="1641"/>
        <v>7.4172819836696796E-2</v>
      </c>
      <c r="AX2526" s="31">
        <f t="shared" si="1641"/>
        <v>4.9048978794544604E-2</v>
      </c>
      <c r="AY2526" s="31">
        <f t="shared" si="1641"/>
        <v>6.4748669688421082E-3</v>
      </c>
      <c r="AZ2526" s="31">
        <f t="shared" si="1642"/>
        <v>3.0127113687632005E-4</v>
      </c>
      <c r="BA2526" s="31">
        <f t="shared" si="1639"/>
        <v>1</v>
      </c>
      <c r="BB2526" s="34">
        <f>AU2526*'Propiedades físicas'!$C$4+'Diseño reactor'!AV2526*'Propiedades físicas'!$C$5+'Diseño reactor'!AW2526*'Propiedades físicas'!$C$8+'Diseño reactor'!AX2526*'Propiedades físicas'!$C$9+'Diseño reactor'!AY2526*'Propiedades físicas'!$C$7+'Diseño reactor'!AZ2526*'Propiedades físicas'!$C$6</f>
        <v>875.32414092488978</v>
      </c>
      <c r="BC2526" s="45">
        <f>AU2526*'Propiedades físicas'!$L$4+'Diseño reactor'!AV2526*'Propiedades físicas'!$L$5+'Diseño reactor'!AW2526*'Propiedades físicas'!$L$8+AX2526*'Propiedades físicas'!$L$9+'Diseño reactor'!AY2526*'Propiedades físicas'!$L$7+'Diseño reactor'!AZ2526*'Propiedades físicas'!$L$6</f>
        <v>2.1231366357929522</v>
      </c>
      <c r="BD2526" s="29">
        <f t="shared" si="1618"/>
        <v>1.335264801305307</v>
      </c>
      <c r="BE2526" s="58">
        <f t="shared" si="1619"/>
        <v>41.120905648057288</v>
      </c>
      <c r="BF2526" s="30">
        <f>AU2526*'Propiedades físicas'!$I$4+'Diseño reactor'!AV2526*'Propiedades físicas'!$I$5+'Diseño reactor'!AW2526*'Propiedades físicas'!$I$8+'Diseño reactor'!AX2526*'Propiedades físicas'!$I$9+'Diseño reactor'!AY2526*'Propiedades físicas'!$I$7+'Diseño reactor'!AZ2526*'Propiedades físicas'!$I$6</f>
        <v>1.9995833481068339E-2</v>
      </c>
      <c r="BG2526" s="24">
        <f>AU2526*'Propiedades físicas'!$O$4+'Diseño reactor'!AV2526*'Propiedades físicas'!$O$5+'Diseño reactor'!AW2526*'Propiedades físicas'!$O$8+'Diseño reactor'!AX2526*'Propiedades físicas'!$O$9+'Diseño reactor'!AY2526*'Propiedades físicas'!$O$7+'Diseño reactor'!AZ2526*'Propiedades físicas'!$O$6</f>
        <v>0.15472453778069373</v>
      </c>
      <c r="BH2526" s="54">
        <f t="shared" si="1620"/>
        <v>41100.167735877854</v>
      </c>
      <c r="BI2526" s="34">
        <f t="shared" si="1640"/>
        <v>274.38367072096588</v>
      </c>
      <c r="BJ2526" s="27">
        <f t="shared" si="1621"/>
        <v>4798.1465256412785</v>
      </c>
      <c r="BK2526" s="34">
        <f t="shared" si="1622"/>
        <v>571.07000260299105</v>
      </c>
      <c r="BL2526" s="27">
        <f t="shared" si="1623"/>
        <v>105.75614704007025</v>
      </c>
      <c r="BM2526" s="34">
        <f t="shared" si="1624"/>
        <v>1.1054421768707483</v>
      </c>
      <c r="BN2526" s="45">
        <f t="shared" si="1625"/>
        <v>2773.6585686553035</v>
      </c>
      <c r="BO2526" s="45">
        <f t="shared" si="1626"/>
        <v>110.95162988921793</v>
      </c>
      <c r="BP2526" s="66">
        <f t="shared" si="1627"/>
        <v>6.6872783180334388</v>
      </c>
    </row>
    <row r="2527" spans="8:68">
      <c r="H2527" s="68">
        <v>2522</v>
      </c>
      <c r="I2527" s="31">
        <f>('Propiedades físicas'!$C$10*'Diseño reactor'!H2527)/1000</f>
        <v>2207.3686001947485</v>
      </c>
      <c r="J2527" s="31">
        <f t="shared" si="1605"/>
        <v>0.20658081299143635</v>
      </c>
      <c r="K2527" s="31">
        <f>(I2527*1000)/'Propiedades físicas'!$F$10</f>
        <v>14418.898678041882</v>
      </c>
      <c r="L2527" s="31">
        <f t="shared" si="1606"/>
        <v>2059.8426682916975</v>
      </c>
      <c r="M2527" s="31">
        <f t="shared" si="1607"/>
        <v>12359.056009750184</v>
      </c>
      <c r="N2527" s="31">
        <f t="shared" si="1608"/>
        <v>0.816749670218754</v>
      </c>
      <c r="O2527" s="32">
        <f t="shared" si="1609"/>
        <v>4.9004980213125231</v>
      </c>
      <c r="P2527" s="33">
        <f t="shared" si="1610"/>
        <v>0.69271640416237823</v>
      </c>
      <c r="Q2527" s="31">
        <f t="shared" si="1611"/>
        <v>4.7547683464369506</v>
      </c>
      <c r="R2527" s="31">
        <f t="shared" si="1612"/>
        <v>0.10519732200941803</v>
      </c>
      <c r="S2527" s="31">
        <f t="shared" si="1613"/>
        <v>0.14572967487557364</v>
      </c>
      <c r="T2527" s="31">
        <f t="shared" si="1614"/>
        <v>1.5975479274717912E-2</v>
      </c>
      <c r="U2527" s="31">
        <f t="shared" si="1615"/>
        <v>2.8604647722399366E-3</v>
      </c>
      <c r="V2527" s="47">
        <f t="shared" si="1628"/>
        <v>6.8599100218021917E-4</v>
      </c>
      <c r="W2527" s="31">
        <f t="shared" si="1616"/>
        <v>0.15186203383853888</v>
      </c>
      <c r="X2527" s="34">
        <f>(S2527*H2527*'Propiedades físicas'!$F$5*60*24*365)/(1000000)</f>
        <v>56883.916614185982</v>
      </c>
      <c r="Y2527" s="34">
        <f>(U2527*H2527*'Propiedades físicas'!$F$7*60*24*365)/(1000000)</f>
        <v>349.18012441727109</v>
      </c>
      <c r="Z2527" s="31">
        <f t="shared" si="1629"/>
        <v>1747.030771297518</v>
      </c>
      <c r="AA2527" s="31">
        <f t="shared" si="1630"/>
        <v>11991.52576971399</v>
      </c>
      <c r="AB2527" s="31">
        <f t="shared" si="1630"/>
        <v>265.30764610775225</v>
      </c>
      <c r="AC2527" s="31">
        <f t="shared" si="1630"/>
        <v>367.53024003619674</v>
      </c>
      <c r="AD2527" s="31">
        <f t="shared" si="1630"/>
        <v>40.290158730838577</v>
      </c>
      <c r="AE2527" s="31">
        <f t="shared" si="1631"/>
        <v>7.2140921555891202</v>
      </c>
      <c r="AF2527" s="31">
        <f t="shared" si="1632"/>
        <v>14418.898678041884</v>
      </c>
      <c r="AG2527" s="31">
        <f t="shared" si="1633"/>
        <v>0.12116256659449447</v>
      </c>
      <c r="AH2527" s="31">
        <f t="shared" si="1634"/>
        <v>0.83165337641046966</v>
      </c>
      <c r="AI2527" s="31">
        <f t="shared" si="1634"/>
        <v>1.8399993788137333E-2</v>
      </c>
      <c r="AJ2527" s="31">
        <f t="shared" si="1634"/>
        <v>2.5489480732387538E-2</v>
      </c>
      <c r="AK2527" s="31">
        <f t="shared" si="1634"/>
        <v>2.7942604792830172E-3</v>
      </c>
      <c r="AL2527" s="31">
        <f t="shared" si="1635"/>
        <v>5.0032199522805781E-4</v>
      </c>
      <c r="AM2527" s="31">
        <f t="shared" si="1636"/>
        <v>1</v>
      </c>
      <c r="AN2527" s="31">
        <f>(Z2527*'Propiedades físicas'!$F$4)/1000</f>
        <v>1536.3039196636114</v>
      </c>
      <c r="AO2527" s="31">
        <f>(AA2527*'Propiedades físicas'!$F$6)/1000</f>
        <v>384.20848566163625</v>
      </c>
      <c r="AP2527" s="31">
        <f>(AB2527*'Propiedades físicas'!$F$9)/1000</f>
        <v>163.68155226617773</v>
      </c>
      <c r="AQ2527" s="31">
        <f>(AC2527*'Propiedades físicas'!$F$5)/1000</f>
        <v>108.22662978345886</v>
      </c>
      <c r="AR2527" s="31">
        <f>(AD2527*'Propiedades físicas'!$F$8)/1000</f>
        <v>14.283667073256888</v>
      </c>
      <c r="AS2527" s="31">
        <f>(AE2527*'Propiedades físicas'!$F$7)/1000</f>
        <v>0.66434574660820211</v>
      </c>
      <c r="AT2527" s="31">
        <f t="shared" si="1637"/>
        <v>2207.368600194749</v>
      </c>
      <c r="AU2527" s="31">
        <f t="shared" si="1638"/>
        <v>0.69598884369745417</v>
      </c>
      <c r="AV2527" s="31">
        <f t="shared" si="1641"/>
        <v>0.1740572397504154</v>
      </c>
      <c r="AW2527" s="31">
        <f t="shared" si="1641"/>
        <v>7.4152342409752783E-2</v>
      </c>
      <c r="AX2527" s="31">
        <f t="shared" si="1641"/>
        <v>4.9029704315767822E-2</v>
      </c>
      <c r="AY2527" s="31">
        <f t="shared" si="1641"/>
        <v>6.4709025361675823E-3</v>
      </c>
      <c r="AZ2527" s="31">
        <f t="shared" si="1642"/>
        <v>3.0096729044237969E-4</v>
      </c>
      <c r="BA2527" s="31">
        <f t="shared" si="1639"/>
        <v>1.0000000000000002</v>
      </c>
      <c r="BB2527" s="34">
        <f>AU2527*'Propiedades físicas'!$C$4+'Diseño reactor'!AV2527*'Propiedades físicas'!$C$5+'Diseño reactor'!AW2527*'Propiedades físicas'!$C$8+'Diseño reactor'!AX2527*'Propiedades físicas'!$C$9+'Diseño reactor'!AY2527*'Propiedades físicas'!$C$7+'Diseño reactor'!AZ2527*'Propiedades físicas'!$C$6</f>
        <v>875.32403864188757</v>
      </c>
      <c r="BC2527" s="45">
        <f>AU2527*'Propiedades físicas'!$L$4+'Diseño reactor'!AV2527*'Propiedades físicas'!$L$5+'Diseño reactor'!AW2527*'Propiedades físicas'!$L$8+AX2527*'Propiedades físicas'!$L$9+'Diseño reactor'!AY2527*'Propiedades físicas'!$L$7+'Diseño reactor'!AZ2527*'Propiedades físicas'!$L$6</f>
        <v>2.1231663491927995</v>
      </c>
      <c r="BD2527" s="29">
        <f t="shared" si="1618"/>
        <v>1.3347972328062228</v>
      </c>
      <c r="BE2527" s="58">
        <f t="shared" si="1619"/>
        <v>41.120402923989829</v>
      </c>
      <c r="BF2527" s="30">
        <f>AU2527*'Propiedades físicas'!$I$4+'Diseño reactor'!AV2527*'Propiedades físicas'!$I$5+'Diseño reactor'!AW2527*'Propiedades físicas'!$I$8+'Diseño reactor'!AX2527*'Propiedades físicas'!$I$9+'Diseño reactor'!AY2527*'Propiedades físicas'!$I$7+'Diseño reactor'!AZ2527*'Propiedades físicas'!$I$6</f>
        <v>1.999587588161519E-2</v>
      </c>
      <c r="BG2527" s="24">
        <f>AU2527*'Propiedades físicas'!$O$4+'Diseño reactor'!AV2527*'Propiedades físicas'!$O$5+'Diseño reactor'!AW2527*'Propiedades físicas'!$O$8+'Diseño reactor'!AX2527*'Propiedades físicas'!$O$9+'Diseño reactor'!AY2527*'Propiedades físicas'!$O$7+'Diseño reactor'!AZ2527*'Propiedades físicas'!$O$6</f>
        <v>0.15472599087960873</v>
      </c>
      <c r="BH2527" s="54">
        <f t="shared" si="1620"/>
        <v>41100.075781818283</v>
      </c>
      <c r="BI2527" s="34">
        <f t="shared" si="1640"/>
        <v>274.38551566630389</v>
      </c>
      <c r="BJ2527" s="27">
        <f t="shared" si="1621"/>
        <v>4798.1501231368111</v>
      </c>
      <c r="BK2527" s="34">
        <f t="shared" si="1622"/>
        <v>571.07579399343058</v>
      </c>
      <c r="BL2527" s="27">
        <f t="shared" si="1623"/>
        <v>105.75634565495849</v>
      </c>
      <c r="BM2527" s="34">
        <f t="shared" si="1624"/>
        <v>1.1054421768707483</v>
      </c>
      <c r="BN2527" s="45">
        <f t="shared" si="1625"/>
        <v>2774.8606742374004</v>
      </c>
      <c r="BO2527" s="45">
        <f t="shared" si="1626"/>
        <v>110.95790986800776</v>
      </c>
      <c r="BP2527" s="66">
        <f t="shared" si="1627"/>
        <v>6.6872775366144523</v>
      </c>
    </row>
    <row r="2528" spans="8:68">
      <c r="H2528" s="68">
        <v>2523</v>
      </c>
      <c r="I2528" s="31">
        <f>('Propiedades físicas'!$C$10*'Diseño reactor'!H2528)/1000</f>
        <v>2208.2438454763483</v>
      </c>
      <c r="J2528" s="31">
        <f t="shared" si="1605"/>
        <v>0.20649893395338983</v>
      </c>
      <c r="K2528" s="31">
        <f>(I2528*1000)/'Propiedades físicas'!$F$10</f>
        <v>14424.615925733413</v>
      </c>
      <c r="L2528" s="31">
        <f t="shared" si="1606"/>
        <v>2060.659417961916</v>
      </c>
      <c r="M2528" s="31">
        <f t="shared" si="1607"/>
        <v>12363.956507771496</v>
      </c>
      <c r="N2528" s="31">
        <f t="shared" si="1608"/>
        <v>0.81674967021875389</v>
      </c>
      <c r="O2528" s="32">
        <f t="shared" si="1609"/>
        <v>4.9004980213125231</v>
      </c>
      <c r="P2528" s="33">
        <f t="shared" si="1610"/>
        <v>0.69275810200396681</v>
      </c>
      <c r="Q2528" s="31">
        <f t="shared" si="1611"/>
        <v>4.7548255907345736</v>
      </c>
      <c r="R2528" s="31">
        <f t="shared" si="1612"/>
        <v>0.10516828667707369</v>
      </c>
      <c r="S2528" s="31">
        <f t="shared" si="1613"/>
        <v>0.14567243057795032</v>
      </c>
      <c r="T2528" s="31">
        <f t="shared" si="1614"/>
        <v>1.5965700712263654E-2</v>
      </c>
      <c r="U2528" s="31">
        <f t="shared" si="1615"/>
        <v>2.8575808254497738E-3</v>
      </c>
      <c r="V2528" s="47">
        <f t="shared" si="1628"/>
        <v>6.8603229518839439E-4</v>
      </c>
      <c r="W2528" s="31">
        <f t="shared" si="1616"/>
        <v>0.1518109804459154</v>
      </c>
      <c r="X2528" s="34">
        <f>(S2528*H2528*'Propiedades físicas'!$F$5*60*24*365)/(1000000)</f>
        <v>56884.118177479409</v>
      </c>
      <c r="Y2528" s="34">
        <f>(U2528*H2528*'Propiedades físicas'!$F$7*60*24*365)/(1000000)</f>
        <v>348.96639188407551</v>
      </c>
      <c r="Z2528" s="31">
        <f t="shared" si="1629"/>
        <v>1747.8286913560082</v>
      </c>
      <c r="AA2528" s="31">
        <f t="shared" si="1630"/>
        <v>11996.42496542333</v>
      </c>
      <c r="AB2528" s="31">
        <f t="shared" si="1630"/>
        <v>265.33958728625691</v>
      </c>
      <c r="AC2528" s="31">
        <f t="shared" si="1630"/>
        <v>367.53154234816867</v>
      </c>
      <c r="AD2528" s="31">
        <f t="shared" si="1630"/>
        <v>40.281462897041202</v>
      </c>
      <c r="AE2528" s="31">
        <f t="shared" si="1631"/>
        <v>7.2096764226097791</v>
      </c>
      <c r="AF2528" s="31">
        <f t="shared" si="1632"/>
        <v>14424.615925733413</v>
      </c>
      <c r="AG2528" s="31">
        <f t="shared" si="1633"/>
        <v>0.12116985993629779</v>
      </c>
      <c r="AH2528" s="31">
        <f t="shared" si="1634"/>
        <v>0.83166338897258207</v>
      </c>
      <c r="AI2528" s="31">
        <f t="shared" si="1634"/>
        <v>1.8394915237423617E-2</v>
      </c>
      <c r="AJ2528" s="31">
        <f t="shared" si="1634"/>
        <v>2.547946817027516E-2</v>
      </c>
      <c r="AK2528" s="31">
        <f t="shared" si="1634"/>
        <v>2.7925501174127869E-3</v>
      </c>
      <c r="AL2528" s="31">
        <f t="shared" si="1635"/>
        <v>4.9981756600865656E-4</v>
      </c>
      <c r="AM2528" s="31">
        <f t="shared" si="1636"/>
        <v>1</v>
      </c>
      <c r="AN2528" s="31">
        <f>(Z2528*'Propiedades físicas'!$F$4)/1000</f>
        <v>1537.0055946046466</v>
      </c>
      <c r="AO2528" s="31">
        <f>(AA2528*'Propiedades físicas'!$F$6)/1000</f>
        <v>384.36545589216348</v>
      </c>
      <c r="AP2528" s="31">
        <f>(AB2528*'Propiedades físicas'!$F$9)/1000</f>
        <v>163.70125837625619</v>
      </c>
      <c r="AQ2528" s="31">
        <f>(AC2528*'Propiedades físicas'!$F$5)/1000</f>
        <v>108.22701327526524</v>
      </c>
      <c r="AR2528" s="31">
        <f>(AD2528*'Propiedades físicas'!$F$8)/1000</f>
        <v>14.280584226259041</v>
      </c>
      <c r="AS2528" s="31">
        <f>(AE2528*'Propiedades físicas'!$F$7)/1000</f>
        <v>0.66393910175813464</v>
      </c>
      <c r="AT2528" s="31">
        <f t="shared" si="1637"/>
        <v>2208.2438454763487</v>
      </c>
      <c r="AU2528" s="31">
        <f t="shared" si="1638"/>
        <v>0.69603073852249009</v>
      </c>
      <c r="AV2528" s="31">
        <f t="shared" si="1641"/>
        <v>0.17405933528561496</v>
      </c>
      <c r="AW2528" s="31">
        <f t="shared" si="1641"/>
        <v>7.4131875748959047E-2</v>
      </c>
      <c r="AX2528" s="31">
        <f t="shared" si="1641"/>
        <v>4.9010444882240427E-2</v>
      </c>
      <c r="AY2528" s="31">
        <f t="shared" si="1641"/>
        <v>6.4669417082326439E-3</v>
      </c>
      <c r="AZ2528" s="31">
        <f t="shared" si="1642"/>
        <v>3.0066385246277626E-4</v>
      </c>
      <c r="BA2528" s="31">
        <f t="shared" si="1639"/>
        <v>0.99999999999999989</v>
      </c>
      <c r="BB2528" s="34">
        <f>AU2528*'Propiedades físicas'!$C$4+'Diseño reactor'!AV2528*'Propiedades físicas'!$C$5+'Diseño reactor'!AW2528*'Propiedades físicas'!$C$8+'Diseño reactor'!AX2528*'Propiedades físicas'!$C$9+'Diseño reactor'!AY2528*'Propiedades físicas'!$C$7+'Diseño reactor'!AZ2528*'Propiedades físicas'!$C$6</f>
        <v>875.32393649161418</v>
      </c>
      <c r="BC2528" s="45">
        <f>AU2528*'Propiedades físicas'!$L$4+'Diseño reactor'!AV2528*'Propiedades físicas'!$L$5+'Diseño reactor'!AW2528*'Propiedades físicas'!$L$8+AX2528*'Propiedades físicas'!$L$9+'Diseño reactor'!AY2528*'Propiedades físicas'!$L$7+'Diseño reactor'!AZ2528*'Propiedades físicas'!$L$6</f>
        <v>2.1231960418316231</v>
      </c>
      <c r="BD2528" s="29">
        <f t="shared" si="1618"/>
        <v>1.3343299920474045</v>
      </c>
      <c r="BE2528" s="58">
        <f t="shared" si="1619"/>
        <v>41.119900556400943</v>
      </c>
      <c r="BF2528" s="30">
        <f>AU2528*'Propiedades físicas'!$I$4+'Diseño reactor'!AV2528*'Propiedades físicas'!$I$5+'Diseño reactor'!AW2528*'Propiedades físicas'!$I$8+'Diseño reactor'!AX2528*'Propiedades físicas'!$I$9+'Diseño reactor'!AY2528*'Propiedades físicas'!$I$7+'Diseño reactor'!AZ2528*'Propiedades físicas'!$I$6</f>
        <v>1.9995918219759677E-2</v>
      </c>
      <c r="BG2528" s="24">
        <f>AU2528*'Propiedades físicas'!$O$4+'Diseño reactor'!AV2528*'Propiedades físicas'!$O$5+'Diseño reactor'!AW2528*'Propiedades físicas'!$O$8+'Diseño reactor'!AX2528*'Propiedades físicas'!$O$9+'Diseño reactor'!AY2528*'Propiedades físicas'!$O$7+'Diseño reactor'!AZ2528*'Propiedades físicas'!$O$6</f>
        <v>0.1547274429992779</v>
      </c>
      <c r="BH2528" s="54">
        <f t="shared" si="1620"/>
        <v>41099.983962643819</v>
      </c>
      <c r="BI2528" s="34">
        <f t="shared" si="1640"/>
        <v>274.38735879051995</v>
      </c>
      <c r="BJ2528" s="27">
        <f t="shared" si="1621"/>
        <v>4798.1537204295037</v>
      </c>
      <c r="BK2528" s="34">
        <f t="shared" si="1622"/>
        <v>571.08158175348399</v>
      </c>
      <c r="BL2528" s="27">
        <f t="shared" si="1623"/>
        <v>105.75654414206393</v>
      </c>
      <c r="BM2528" s="34">
        <f t="shared" si="1624"/>
        <v>1.1054421768707483</v>
      </c>
      <c r="BN2528" s="45">
        <f t="shared" si="1625"/>
        <v>2776.0627932082834</v>
      </c>
      <c r="BO2528" s="45">
        <f t="shared" si="1626"/>
        <v>110.96418562484543</v>
      </c>
      <c r="BP2528" s="66">
        <f t="shared" si="1627"/>
        <v>6.6872767562094841</v>
      </c>
    </row>
    <row r="2529" spans="8:68">
      <c r="H2529" s="68">
        <v>2524</v>
      </c>
      <c r="I2529" s="31">
        <f>('Propiedades físicas'!$C$10*'Diseño reactor'!H2529)/1000</f>
        <v>2209.119090757948</v>
      </c>
      <c r="J2529" s="31">
        <f t="shared" si="1605"/>
        <v>0.20641711979572208</v>
      </c>
      <c r="K2529" s="31">
        <f>(I2529*1000)/'Propiedades físicas'!$F$10</f>
        <v>14430.333173424942</v>
      </c>
      <c r="L2529" s="31">
        <f t="shared" si="1606"/>
        <v>2061.4761676321345</v>
      </c>
      <c r="M2529" s="31">
        <f t="shared" si="1607"/>
        <v>12368.857005792806</v>
      </c>
      <c r="N2529" s="31">
        <f t="shared" si="1608"/>
        <v>0.81674967021875378</v>
      </c>
      <c r="O2529" s="32">
        <f t="shared" si="1609"/>
        <v>4.9004980213125222</v>
      </c>
      <c r="P2529" s="33">
        <f t="shared" si="1610"/>
        <v>0.69279977181878949</v>
      </c>
      <c r="Q2529" s="31">
        <f t="shared" si="1611"/>
        <v>4.754882790365591</v>
      </c>
      <c r="R2529" s="31">
        <f t="shared" si="1612"/>
        <v>0.10513926660718188</v>
      </c>
      <c r="S2529" s="31">
        <f t="shared" si="1613"/>
        <v>0.14561523094693274</v>
      </c>
      <c r="T2529" s="31">
        <f t="shared" si="1614"/>
        <v>1.5955931038596615E-2</v>
      </c>
      <c r="U2529" s="31">
        <f t="shared" si="1615"/>
        <v>2.8547007541858578E-3</v>
      </c>
      <c r="V2529" s="47">
        <f t="shared" si="1628"/>
        <v>6.8607356044190809E-4</v>
      </c>
      <c r="W2529" s="31">
        <f t="shared" si="1616"/>
        <v>0.15175996136829331</v>
      </c>
      <c r="X2529" s="34">
        <f>(S2529*H2529*'Propiedades físicas'!$F$5*60*24*365)/(1000000)</f>
        <v>56884.319469906579</v>
      </c>
      <c r="Y2529" s="34">
        <f>(U2529*H2529*'Propiedades físicas'!$F$7*60*24*365)/(1000000)</f>
        <v>348.75285363536881</v>
      </c>
      <c r="Z2529" s="31">
        <f t="shared" si="1629"/>
        <v>1748.6266240706248</v>
      </c>
      <c r="AA2529" s="31">
        <f t="shared" si="1630"/>
        <v>12001.324162882751</v>
      </c>
      <c r="AB2529" s="31">
        <f t="shared" si="1630"/>
        <v>265.37150891652709</v>
      </c>
      <c r="AC2529" s="31">
        <f t="shared" si="1630"/>
        <v>367.53284291005821</v>
      </c>
      <c r="AD2529" s="31">
        <f t="shared" si="1630"/>
        <v>40.272769941417856</v>
      </c>
      <c r="AE2529" s="31">
        <f t="shared" si="1631"/>
        <v>7.2052647035651054</v>
      </c>
      <c r="AF2529" s="31">
        <f t="shared" si="1632"/>
        <v>14430.333173424942</v>
      </c>
      <c r="AG2529" s="31">
        <f t="shared" si="1633"/>
        <v>0.12117714837595811</v>
      </c>
      <c r="AH2529" s="31">
        <f t="shared" si="1634"/>
        <v>0.83167339372208804</v>
      </c>
      <c r="AI2529" s="31">
        <f t="shared" si="1634"/>
        <v>1.8389839356255346E-2</v>
      </c>
      <c r="AJ2529" s="31">
        <f t="shared" si="1634"/>
        <v>2.5469463420769153E-2</v>
      </c>
      <c r="AK2529" s="31">
        <f t="shared" si="1634"/>
        <v>2.7908413102744312E-3</v>
      </c>
      <c r="AL2529" s="31">
        <f t="shared" si="1635"/>
        <v>4.9931381465497958E-4</v>
      </c>
      <c r="AM2529" s="31">
        <f t="shared" si="1636"/>
        <v>1.0000000000000002</v>
      </c>
      <c r="AN2529" s="31">
        <f>(Z2529*'Propiedades físicas'!$F$4)/1000</f>
        <v>1537.707280675226</v>
      </c>
      <c r="AO2529" s="31">
        <f>(AA2529*'Propiedades físicas'!$F$6)/1000</f>
        <v>384.52242617876334</v>
      </c>
      <c r="AP2529" s="31">
        <f>(AB2529*'Propiedades físicas'!$F$9)/1000</f>
        <v>163.72095242605138</v>
      </c>
      <c r="AQ2529" s="31">
        <f>(AC2529*'Propiedades físicas'!$F$5)/1000</f>
        <v>108.22739625172484</v>
      </c>
      <c r="AR2529" s="31">
        <f>(AD2529*'Propiedades físicas'!$F$8)/1000</f>
        <v>14.277502399631452</v>
      </c>
      <c r="AS2529" s="31">
        <f>(AE2529*'Propiedades físicas'!$F$7)/1000</f>
        <v>0.66353282655131052</v>
      </c>
      <c r="AT2529" s="31">
        <f t="shared" si="1637"/>
        <v>2209.119090757948</v>
      </c>
      <c r="AU2529" s="31">
        <f t="shared" si="1638"/>
        <v>0.69607260518836001</v>
      </c>
      <c r="AV2529" s="31">
        <f t="shared" si="1641"/>
        <v>0.17406142918570941</v>
      </c>
      <c r="AW2529" s="31">
        <f t="shared" si="1641"/>
        <v>7.4111419846486767E-2</v>
      </c>
      <c r="AX2529" s="31">
        <f t="shared" si="1641"/>
        <v>4.8991200476472305E-2</v>
      </c>
      <c r="AY2529" s="31">
        <f t="shared" si="1641"/>
        <v>6.4629844807202515E-3</v>
      </c>
      <c r="AZ2529" s="31">
        <f t="shared" si="1642"/>
        <v>3.0036082225139463E-4</v>
      </c>
      <c r="BA2529" s="31">
        <f t="shared" si="1639"/>
        <v>1.0000000000000002</v>
      </c>
      <c r="BB2529" s="34">
        <f>AU2529*'Propiedades físicas'!$C$4+'Diseño reactor'!AV2529*'Propiedades físicas'!$C$5+'Diseño reactor'!AW2529*'Propiedades físicas'!$C$8+'Diseño reactor'!AX2529*'Propiedades físicas'!$C$9+'Diseño reactor'!AY2529*'Propiedades físicas'!$C$7+'Diseño reactor'!AZ2529*'Propiedades físicas'!$C$6</f>
        <v>875.32383447385905</v>
      </c>
      <c r="BC2529" s="45">
        <f>AU2529*'Propiedades físicas'!$L$4+'Diseño reactor'!AV2529*'Propiedades físicas'!$L$5+'Diseño reactor'!AW2529*'Propiedades físicas'!$L$8+AX2529*'Propiedades físicas'!$L$9+'Diseño reactor'!AY2529*'Propiedades físicas'!$L$7+'Diseño reactor'!AZ2529*'Propiedades físicas'!$L$6</f>
        <v>2.1232257137310571</v>
      </c>
      <c r="BD2529" s="29">
        <f t="shared" si="1618"/>
        <v>1.3338630786840489</v>
      </c>
      <c r="BE2529" s="58">
        <f t="shared" si="1619"/>
        <v>41.119398544910737</v>
      </c>
      <c r="BF2529" s="30">
        <f>AU2529*'Propiedades físicas'!$I$4+'Diseño reactor'!AV2529*'Propiedades físicas'!$I$5+'Diseño reactor'!AW2529*'Propiedades físicas'!$I$8+'Diseño reactor'!AX2529*'Propiedades físicas'!$I$9+'Diseño reactor'!AY2529*'Propiedades físicas'!$I$7+'Diseño reactor'!AZ2529*'Propiedades físicas'!$I$6</f>
        <v>1.9995960495602826E-2</v>
      </c>
      <c r="BG2529" s="24">
        <f>AU2529*'Propiedades físicas'!$O$4+'Diseño reactor'!AV2529*'Propiedades físicas'!$O$5+'Diseño reactor'!AW2529*'Propiedades físicas'!$O$8+'Diseño reactor'!AX2529*'Propiedades físicas'!$O$9+'Diseño reactor'!AY2529*'Propiedades físicas'!$O$7+'Diseño reactor'!AZ2529*'Propiedades físicas'!$O$6</f>
        <v>0.15472889414067589</v>
      </c>
      <c r="BH2529" s="54">
        <f t="shared" si="1620"/>
        <v>41099.892278135208</v>
      </c>
      <c r="BI2529" s="34">
        <f t="shared" si="1640"/>
        <v>274.38920009610092</v>
      </c>
      <c r="BJ2529" s="27">
        <f t="shared" si="1621"/>
        <v>4798.1573175170561</v>
      </c>
      <c r="BK2529" s="34">
        <f t="shared" si="1622"/>
        <v>571.08736588646605</v>
      </c>
      <c r="BL2529" s="27">
        <f t="shared" si="1623"/>
        <v>105.75674250150645</v>
      </c>
      <c r="BM2529" s="34">
        <f t="shared" si="1624"/>
        <v>1.1054421768707483</v>
      </c>
      <c r="BN2529" s="45">
        <f t="shared" si="1625"/>
        <v>2777.2649255540987</v>
      </c>
      <c r="BO2529" s="45">
        <f t="shared" si="1626"/>
        <v>110.97045716398694</v>
      </c>
      <c r="BP2529" s="66">
        <f t="shared" si="1627"/>
        <v>6.6872759768169256</v>
      </c>
    </row>
    <row r="2530" spans="8:68">
      <c r="H2530" s="68">
        <v>2525</v>
      </c>
      <c r="I2530" s="31">
        <f>('Propiedades físicas'!$C$10*'Diseño reactor'!H2530)/1000</f>
        <v>2209.9943360395478</v>
      </c>
      <c r="J2530" s="31">
        <f t="shared" si="1605"/>
        <v>0.20633537044134756</v>
      </c>
      <c r="K2530" s="31">
        <f>(I2530*1000)/'Propiedades físicas'!$F$10</f>
        <v>14436.050421116473</v>
      </c>
      <c r="L2530" s="31">
        <f t="shared" si="1606"/>
        <v>2062.2929173023531</v>
      </c>
      <c r="M2530" s="31">
        <f t="shared" si="1607"/>
        <v>12373.757503814119</v>
      </c>
      <c r="N2530" s="31">
        <f t="shared" si="1608"/>
        <v>0.81674967021875367</v>
      </c>
      <c r="O2530" s="32">
        <f t="shared" si="1609"/>
        <v>4.9004980213125222</v>
      </c>
      <c r="P2530" s="33">
        <f t="shared" si="1610"/>
        <v>0.69284141363509333</v>
      </c>
      <c r="Q2530" s="31">
        <f t="shared" si="1611"/>
        <v>4.7549399453819072</v>
      </c>
      <c r="R2530" s="31">
        <f t="shared" si="1612"/>
        <v>0.10511026178864555</v>
      </c>
      <c r="S2530" s="31">
        <f t="shared" si="1613"/>
        <v>0.14555807593061551</v>
      </c>
      <c r="T2530" s="31">
        <f t="shared" si="1614"/>
        <v>1.5946170243074497E-2</v>
      </c>
      <c r="U2530" s="31">
        <f t="shared" si="1615"/>
        <v>2.8518245519403287E-3</v>
      </c>
      <c r="V2530" s="47">
        <f t="shared" si="1628"/>
        <v>6.8611479796873323E-4</v>
      </c>
      <c r="W2530" s="31">
        <f t="shared" si="1616"/>
        <v>0.15170897657108751</v>
      </c>
      <c r="X2530" s="34">
        <f>(S2530*H2530*'Propiedades físicas'!$F$5*60*24*365)/(1000000)</f>
        <v>56884.520491922347</v>
      </c>
      <c r="Y2530" s="34">
        <f>(U2530*H2530*'Propiedades físicas'!$F$7*60*24*365)/(1000000)</f>
        <v>348.53950943853977</v>
      </c>
      <c r="Z2530" s="31">
        <f t="shared" si="1629"/>
        <v>1749.4245694286108</v>
      </c>
      <c r="AA2530" s="31">
        <f t="shared" si="1630"/>
        <v>12006.223362089317</v>
      </c>
      <c r="AB2530" s="31">
        <f t="shared" si="1630"/>
        <v>265.40341101632998</v>
      </c>
      <c r="AC2530" s="31">
        <f t="shared" si="1630"/>
        <v>367.53414172480416</v>
      </c>
      <c r="AD2530" s="31">
        <f t="shared" si="1630"/>
        <v>40.264079863763108</v>
      </c>
      <c r="AE2530" s="31">
        <f t="shared" si="1631"/>
        <v>7.2008569936493299</v>
      </c>
      <c r="AF2530" s="31">
        <f t="shared" si="1632"/>
        <v>14436.050421116475</v>
      </c>
      <c r="AG2530" s="31">
        <f t="shared" si="1633"/>
        <v>0.12118443191841605</v>
      </c>
      <c r="AH2530" s="31">
        <f t="shared" si="1634"/>
        <v>0.83168339066806629</v>
      </c>
      <c r="AI2530" s="31">
        <f t="shared" si="1634"/>
        <v>1.8384766142691529E-2</v>
      </c>
      <c r="AJ2530" s="31">
        <f t="shared" si="1634"/>
        <v>2.5459466474790776E-2</v>
      </c>
      <c r="AK2530" s="31">
        <f t="shared" si="1634"/>
        <v>2.7891340560065119E-3</v>
      </c>
      <c r="AL2530" s="31">
        <f t="shared" si="1635"/>
        <v>4.9881074002874122E-4</v>
      </c>
      <c r="AM2530" s="31">
        <f t="shared" si="1636"/>
        <v>1</v>
      </c>
      <c r="AN2530" s="31">
        <f>(Z2530*'Propiedades físicas'!$F$4)/1000</f>
        <v>1538.4089778641319</v>
      </c>
      <c r="AO2530" s="31">
        <f>(AA2530*'Propiedades físicas'!$F$6)/1000</f>
        <v>384.67939652134169</v>
      </c>
      <c r="AP2530" s="31">
        <f>(AB2530*'Propiedades físicas'!$F$9)/1000</f>
        <v>163.74063442652476</v>
      </c>
      <c r="AQ2530" s="31">
        <f>(AC2530*'Propiedades físicas'!$F$5)/1000</f>
        <v>108.2277787137031</v>
      </c>
      <c r="AR2530" s="31">
        <f>(AD2530*'Propiedades físicas'!$F$8)/1000</f>
        <v>14.274421593301291</v>
      </c>
      <c r="AS2530" s="31">
        <f>(AE2530*'Propiedades físicas'!$F$7)/1000</f>
        <v>0.66312692054516686</v>
      </c>
      <c r="AT2530" s="31">
        <f t="shared" si="1637"/>
        <v>2209.9943360395478</v>
      </c>
      <c r="AU2530" s="31">
        <f t="shared" si="1638"/>
        <v>0.69611444372344411</v>
      </c>
      <c r="AV2530" s="31">
        <f t="shared" si="1641"/>
        <v>0.17406352145259882</v>
      </c>
      <c r="AW2530" s="31">
        <f t="shared" si="1641"/>
        <v>7.4090974694513714E-2</v>
      </c>
      <c r="AX2530" s="31">
        <f t="shared" si="1641"/>
        <v>4.8971971081000258E-2</v>
      </c>
      <c r="AY2530" s="31">
        <f t="shared" si="1641"/>
        <v>6.4590308493197197E-3</v>
      </c>
      <c r="AZ2530" s="31">
        <f t="shared" si="1642"/>
        <v>3.0005819912350232E-4</v>
      </c>
      <c r="BA2530" s="31">
        <f t="shared" si="1639"/>
        <v>1.0000000000000002</v>
      </c>
      <c r="BB2530" s="34">
        <f>AU2530*'Propiedades físicas'!$C$4+'Diseño reactor'!AV2530*'Propiedades físicas'!$C$5+'Diseño reactor'!AW2530*'Propiedades físicas'!$C$8+'Diseño reactor'!AX2530*'Propiedades físicas'!$C$9+'Diseño reactor'!AY2530*'Propiedades físicas'!$C$7+'Diseño reactor'!AZ2530*'Propiedades físicas'!$C$6</f>
        <v>875.32373258841051</v>
      </c>
      <c r="BC2530" s="45">
        <f>AU2530*'Propiedades físicas'!$L$4+'Diseño reactor'!AV2530*'Propiedades físicas'!$L$5+'Diseño reactor'!AW2530*'Propiedades físicas'!$L$8+AX2530*'Propiedades físicas'!$L$9+'Diseño reactor'!AY2530*'Propiedades físicas'!$L$7+'Diseño reactor'!AZ2530*'Propiedades físicas'!$L$6</f>
        <v>2.1232553649127008</v>
      </c>
      <c r="BD2530" s="29">
        <f t="shared" si="1618"/>
        <v>1.3333964923718404</v>
      </c>
      <c r="BE2530" s="58">
        <f t="shared" si="1619"/>
        <v>41.118896889139847</v>
      </c>
      <c r="BF2530" s="30">
        <f>AU2530*'Propiedades físicas'!$I$4+'Diseño reactor'!AV2530*'Propiedades físicas'!$I$5+'Diseño reactor'!AW2530*'Propiedades físicas'!$I$8+'Diseño reactor'!AX2530*'Propiedades físicas'!$I$9+'Diseño reactor'!AY2530*'Propiedades físicas'!$I$7+'Diseño reactor'!AZ2530*'Propiedades físicas'!$I$6</f>
        <v>1.9996002709245436E-2</v>
      </c>
      <c r="BG2530" s="24">
        <f>AU2530*'Propiedades físicas'!$O$4+'Diseño reactor'!AV2530*'Propiedades físicas'!$O$5+'Diseño reactor'!AW2530*'Propiedades físicas'!$O$8+'Diseño reactor'!AX2530*'Propiedades físicas'!$O$9+'Diseño reactor'!AY2530*'Propiedades físicas'!$O$7+'Diseño reactor'!AZ2530*'Propiedades físicas'!$O$6</f>
        <v>0.15473034430477586</v>
      </c>
      <c r="BH2530" s="54">
        <f t="shared" si="1620"/>
        <v>41099.800728073627</v>
      </c>
      <c r="BI2530" s="34">
        <f t="shared" si="1640"/>
        <v>274.39103958552892</v>
      </c>
      <c r="BJ2530" s="27">
        <f t="shared" si="1621"/>
        <v>4798.1609143972019</v>
      </c>
      <c r="BK2530" s="34">
        <f t="shared" si="1622"/>
        <v>571.09314639569016</v>
      </c>
      <c r="BL2530" s="27">
        <f t="shared" si="1623"/>
        <v>105.75694073340594</v>
      </c>
      <c r="BM2530" s="34">
        <f t="shared" si="1624"/>
        <v>1.1054421768707483</v>
      </c>
      <c r="BN2530" s="45">
        <f t="shared" si="1625"/>
        <v>2778.4670712609941</v>
      </c>
      <c r="BO2530" s="45">
        <f t="shared" si="1626"/>
        <v>110.97672448968261</v>
      </c>
      <c r="BP2530" s="66">
        <f t="shared" si="1627"/>
        <v>6.6872751984351586</v>
      </c>
    </row>
    <row r="2531" spans="8:68">
      <c r="H2531" s="68">
        <v>2526</v>
      </c>
      <c r="I2531" s="31">
        <f>('Propiedades físicas'!$C$10*'Diseño reactor'!H2531)/1000</f>
        <v>2210.869581321148</v>
      </c>
      <c r="J2531" s="31">
        <f t="shared" si="1605"/>
        <v>0.20625368581330264</v>
      </c>
      <c r="K2531" s="31">
        <f>(I2531*1000)/'Propiedades físicas'!$F$10</f>
        <v>14441.767668808006</v>
      </c>
      <c r="L2531" s="31">
        <f t="shared" si="1606"/>
        <v>2063.1096669725721</v>
      </c>
      <c r="M2531" s="31">
        <f t="shared" si="1607"/>
        <v>12378.658001835433</v>
      </c>
      <c r="N2531" s="31">
        <f t="shared" si="1608"/>
        <v>0.81674967021875378</v>
      </c>
      <c r="O2531" s="32">
        <f t="shared" si="1609"/>
        <v>4.9004980213125231</v>
      </c>
      <c r="P2531" s="33">
        <f t="shared" si="1610"/>
        <v>0.6928830274810881</v>
      </c>
      <c r="Q2531" s="31">
        <f t="shared" si="1611"/>
        <v>4.7549970558353518</v>
      </c>
      <c r="R2531" s="31">
        <f t="shared" si="1612"/>
        <v>0.10508127221037653</v>
      </c>
      <c r="S2531" s="31">
        <f t="shared" si="1613"/>
        <v>0.14550096547717323</v>
      </c>
      <c r="T2531" s="31">
        <f t="shared" si="1614"/>
        <v>1.5936418315070703E-2</v>
      </c>
      <c r="U2531" s="31">
        <f t="shared" si="1615"/>
        <v>2.8489522122184369E-3</v>
      </c>
      <c r="V2531" s="47">
        <f t="shared" si="1628"/>
        <v>6.8615600779680578E-4</v>
      </c>
      <c r="W2531" s="31">
        <f t="shared" si="1616"/>
        <v>0.15165802601975939</v>
      </c>
      <c r="X2531" s="34">
        <f>(S2531*H2531*'Propiedades físicas'!$F$5*60*24*365)/(1000000)</f>
        <v>56884.721243980661</v>
      </c>
      <c r="Y2531" s="34">
        <f>(U2531*H2531*'Propiedades físicas'!$F$7*60*24*365)/(1000000)</f>
        <v>348.32635906131986</v>
      </c>
      <c r="Z2531" s="31">
        <f t="shared" si="1629"/>
        <v>1750.2225274172285</v>
      </c>
      <c r="AA2531" s="31">
        <f t="shared" si="1630"/>
        <v>12011.122563040099</v>
      </c>
      <c r="AB2531" s="31">
        <f t="shared" si="1630"/>
        <v>265.43529360341108</v>
      </c>
      <c r="AC2531" s="31">
        <f t="shared" si="1630"/>
        <v>367.53543879533959</v>
      </c>
      <c r="AD2531" s="31">
        <f t="shared" si="1630"/>
        <v>40.255392663868598</v>
      </c>
      <c r="AE2531" s="31">
        <f t="shared" si="1631"/>
        <v>7.1964532880637719</v>
      </c>
      <c r="AF2531" s="31">
        <f t="shared" si="1632"/>
        <v>14441.767668808008</v>
      </c>
      <c r="AG2531" s="31">
        <f t="shared" si="1633"/>
        <v>0.12119171056860577</v>
      </c>
      <c r="AH2531" s="31">
        <f t="shared" si="1634"/>
        <v>0.83169337981958202</v>
      </c>
      <c r="AI2531" s="31">
        <f t="shared" si="1634"/>
        <v>1.8379695594792762E-2</v>
      </c>
      <c r="AJ2531" s="31">
        <f t="shared" si="1634"/>
        <v>2.5449477323275287E-2</v>
      </c>
      <c r="AK2531" s="31">
        <f t="shared" si="1634"/>
        <v>2.7874283527503383E-3</v>
      </c>
      <c r="AL2531" s="31">
        <f t="shared" si="1635"/>
        <v>4.9830834099394926E-4</v>
      </c>
      <c r="AM2531" s="31">
        <f t="shared" si="1636"/>
        <v>1.0000000000000002</v>
      </c>
      <c r="AN2531" s="31">
        <f>(Z2531*'Propiedades físicas'!$F$4)/1000</f>
        <v>1539.1106861601622</v>
      </c>
      <c r="AO2531" s="31">
        <f>(AA2531*'Propiedades físicas'!$F$6)/1000</f>
        <v>384.83636691980479</v>
      </c>
      <c r="AP2531" s="31">
        <f>(AB2531*'Propiedades físicas'!$F$9)/1000</f>
        <v>163.76030438862443</v>
      </c>
      <c r="AQ2531" s="31">
        <f>(AC2531*'Propiedades físicas'!$F$5)/1000</f>
        <v>108.22816066206366</v>
      </c>
      <c r="AR2531" s="31">
        <f>(AD2531*'Propiedades físicas'!$F$8)/1000</f>
        <v>14.271341807194691</v>
      </c>
      <c r="AS2531" s="31">
        <f>(AE2531*'Propiedades físicas'!$F$7)/1000</f>
        <v>0.66272138329779273</v>
      </c>
      <c r="AT2531" s="31">
        <f t="shared" si="1637"/>
        <v>2210.8695813211475</v>
      </c>
      <c r="AU2531" s="31">
        <f t="shared" si="1638"/>
        <v>0.69615625415608506</v>
      </c>
      <c r="AV2531" s="31">
        <f t="shared" si="1641"/>
        <v>0.17406561208818044</v>
      </c>
      <c r="AW2531" s="31">
        <f t="shared" si="1641"/>
        <v>7.4070540285224029E-2</v>
      </c>
      <c r="AX2531" s="31">
        <f t="shared" si="1641"/>
        <v>4.8952756678387985E-2</v>
      </c>
      <c r="AY2531" s="31">
        <f t="shared" si="1641"/>
        <v>6.4550808097267216E-3</v>
      </c>
      <c r="AZ2531" s="31">
        <f t="shared" si="1642"/>
        <v>2.9975598239574621E-4</v>
      </c>
      <c r="BA2531" s="31">
        <f t="shared" si="1639"/>
        <v>0.99999999999999989</v>
      </c>
      <c r="BB2531" s="34">
        <f>AU2531*'Propiedades físicas'!$C$4+'Diseño reactor'!AV2531*'Propiedades físicas'!$C$5+'Diseño reactor'!AW2531*'Propiedades físicas'!$C$8+'Diseño reactor'!AX2531*'Propiedades físicas'!$C$9+'Diseño reactor'!AY2531*'Propiedades físicas'!$C$7+'Diseño reactor'!AZ2531*'Propiedades físicas'!$C$6</f>
        <v>875.32363083505777</v>
      </c>
      <c r="BC2531" s="45">
        <f>AU2531*'Propiedades físicas'!$L$4+'Diseño reactor'!AV2531*'Propiedades físicas'!$L$5+'Diseño reactor'!AW2531*'Propiedades físicas'!$L$8+AX2531*'Propiedades físicas'!$L$9+'Diseño reactor'!AY2531*'Propiedades físicas'!$L$7+'Diseño reactor'!AZ2531*'Propiedades físicas'!$L$6</f>
        <v>2.1232849953981252</v>
      </c>
      <c r="BD2531" s="29">
        <f t="shared" si="1618"/>
        <v>1.3329302327669457</v>
      </c>
      <c r="BE2531" s="58">
        <f t="shared" si="1619"/>
        <v>41.118395588709454</v>
      </c>
      <c r="BF2531" s="30">
        <f>AU2531*'Propiedades físicas'!$I$4+'Diseño reactor'!AV2531*'Propiedades físicas'!$I$5+'Diseño reactor'!AW2531*'Propiedades físicas'!$I$8+'Diseño reactor'!AX2531*'Propiedades físicas'!$I$9+'Diseño reactor'!AY2531*'Propiedades físicas'!$I$7+'Diseño reactor'!AZ2531*'Propiedades físicas'!$I$6</f>
        <v>1.9996044860788126E-2</v>
      </c>
      <c r="BG2531" s="24">
        <f>AU2531*'Propiedades físicas'!$O$4+'Diseño reactor'!AV2531*'Propiedades físicas'!$O$5+'Diseño reactor'!AW2531*'Propiedades físicas'!$O$8+'Diseño reactor'!AX2531*'Propiedades físicas'!$O$9+'Diseño reactor'!AY2531*'Propiedades físicas'!$O$7+'Diseño reactor'!AZ2531*'Propiedades físicas'!$O$6</f>
        <v>0.15473179349254973</v>
      </c>
      <c r="BH2531" s="54">
        <f t="shared" si="1620"/>
        <v>41099.709312240644</v>
      </c>
      <c r="BI2531" s="34">
        <f t="shared" si="1640"/>
        <v>274.39287726128191</v>
      </c>
      <c r="BJ2531" s="27">
        <f t="shared" si="1621"/>
        <v>4798.1645110676645</v>
      </c>
      <c r="BK2531" s="34">
        <f t="shared" si="1622"/>
        <v>571.09892328446358</v>
      </c>
      <c r="BL2531" s="27">
        <f t="shared" si="1623"/>
        <v>105.75713883788204</v>
      </c>
      <c r="BM2531" s="34">
        <f t="shared" si="1624"/>
        <v>1.1054421768707483</v>
      </c>
      <c r="BN2531" s="45">
        <f t="shared" si="1625"/>
        <v>2779.6692303151458</v>
      </c>
      <c r="BO2531" s="45">
        <f t="shared" si="1626"/>
        <v>110.98298760617706</v>
      </c>
      <c r="BP2531" s="66">
        <f t="shared" si="1627"/>
        <v>6.6872744210625754</v>
      </c>
    </row>
    <row r="2532" spans="8:68">
      <c r="H2532" s="68">
        <v>2527</v>
      </c>
      <c r="I2532" s="31">
        <f>('Propiedades físicas'!$C$10*'Diseño reactor'!H2532)/1000</f>
        <v>2211.7448266027477</v>
      </c>
      <c r="J2532" s="31">
        <f t="shared" si="1605"/>
        <v>0.20617206583474573</v>
      </c>
      <c r="K2532" s="31">
        <f>(I2532*1000)/'Propiedades físicas'!$F$10</f>
        <v>14447.484916499538</v>
      </c>
      <c r="L2532" s="31">
        <f t="shared" si="1606"/>
        <v>2063.9264166427911</v>
      </c>
      <c r="M2532" s="31">
        <f t="shared" si="1607"/>
        <v>12383.558499856746</v>
      </c>
      <c r="N2532" s="31">
        <f t="shared" si="1608"/>
        <v>0.81674967021875389</v>
      </c>
      <c r="O2532" s="32">
        <f t="shared" si="1609"/>
        <v>4.9004980213125231</v>
      </c>
      <c r="P2532" s="33">
        <f t="shared" si="1610"/>
        <v>0.69292461338494515</v>
      </c>
      <c r="Q2532" s="31">
        <f t="shared" si="1611"/>
        <v>4.7550541217776638</v>
      </c>
      <c r="R2532" s="31">
        <f t="shared" si="1612"/>
        <v>0.105052297861296</v>
      </c>
      <c r="S2532" s="31">
        <f t="shared" si="1613"/>
        <v>0.14544389953486</v>
      </c>
      <c r="T2532" s="31">
        <f t="shared" si="1614"/>
        <v>1.5926675243974269E-2</v>
      </c>
      <c r="U2532" s="31">
        <f t="shared" si="1615"/>
        <v>2.8460837285385079E-3</v>
      </c>
      <c r="V2532" s="47">
        <f t="shared" si="1628"/>
        <v>6.8619718995402337E-4</v>
      </c>
      <c r="W2532" s="31">
        <f t="shared" si="1616"/>
        <v>0.15160710967981672</v>
      </c>
      <c r="X2532" s="34">
        <f>(S2532*H2532*'Propiedades físicas'!$F$5*60*24*365)/(1000000)</f>
        <v>56884.921726534507</v>
      </c>
      <c r="Y2532" s="34">
        <f>(U2532*H2532*'Propiedades físicas'!$F$7*60*24*365)/(1000000)</f>
        <v>348.11340227178295</v>
      </c>
      <c r="Z2532" s="31">
        <f t="shared" si="1629"/>
        <v>1751.0204980237563</v>
      </c>
      <c r="AA2532" s="31">
        <f t="shared" si="1630"/>
        <v>12016.021765732157</v>
      </c>
      <c r="AB2532" s="31">
        <f t="shared" si="1630"/>
        <v>265.46715669549496</v>
      </c>
      <c r="AC2532" s="31">
        <f t="shared" si="1630"/>
        <v>367.53673412459125</v>
      </c>
      <c r="AD2532" s="31">
        <f t="shared" si="1630"/>
        <v>40.246708341522975</v>
      </c>
      <c r="AE2532" s="31">
        <f t="shared" si="1631"/>
        <v>7.1920535820168094</v>
      </c>
      <c r="AF2532" s="31">
        <f t="shared" si="1632"/>
        <v>14447.484916499539</v>
      </c>
      <c r="AG2532" s="31">
        <f t="shared" si="1633"/>
        <v>0.12119898433145473</v>
      </c>
      <c r="AH2532" s="31">
        <f t="shared" si="1634"/>
        <v>0.83170336118568533</v>
      </c>
      <c r="AI2532" s="31">
        <f t="shared" si="1634"/>
        <v>1.837462771062125E-2</v>
      </c>
      <c r="AJ2532" s="31">
        <f t="shared" si="1634"/>
        <v>2.5439495957171845E-2</v>
      </c>
      <c r="AK2532" s="31">
        <f t="shared" si="1634"/>
        <v>2.785724198649954E-3</v>
      </c>
      <c r="AL2532" s="31">
        <f t="shared" si="1635"/>
        <v>4.9780661641689826E-4</v>
      </c>
      <c r="AM2532" s="31">
        <f t="shared" si="1636"/>
        <v>1</v>
      </c>
      <c r="AN2532" s="31">
        <f>(Z2532*'Propiedades físicas'!$F$4)/1000</f>
        <v>1539.8124055521309</v>
      </c>
      <c r="AO2532" s="31">
        <f>(AA2532*'Propiedades físicas'!$F$6)/1000</f>
        <v>384.99333737405834</v>
      </c>
      <c r="AP2532" s="31">
        <f>(AB2532*'Propiedades físicas'!$F$9)/1000</f>
        <v>163.77996232328562</v>
      </c>
      <c r="AQ2532" s="31">
        <f>(AC2532*'Propiedades físicas'!$F$5)/1000</f>
        <v>108.2285420976684</v>
      </c>
      <c r="AR2532" s="31">
        <f>(AD2532*'Propiedades físicas'!$F$8)/1000</f>
        <v>14.26826304123672</v>
      </c>
      <c r="AS2532" s="31">
        <f>(AE2532*'Propiedades físicas'!$F$7)/1000</f>
        <v>0.66231621436792798</v>
      </c>
      <c r="AT2532" s="31">
        <f t="shared" si="1637"/>
        <v>2211.7448266027477</v>
      </c>
      <c r="AU2532" s="31">
        <f t="shared" si="1638"/>
        <v>0.696198036514588</v>
      </c>
      <c r="AV2532" s="31">
        <f t="shared" si="1641"/>
        <v>0.17406770109434833</v>
      </c>
      <c r="AW2532" s="31">
        <f t="shared" si="1641"/>
        <v>7.4050116610808375E-2</v>
      </c>
      <c r="AX2532" s="31">
        <f t="shared" si="1641"/>
        <v>4.8933557251225966E-2</v>
      </c>
      <c r="AY2532" s="31">
        <f t="shared" si="1641"/>
        <v>6.4511343576432595E-3</v>
      </c>
      <c r="AZ2532" s="31">
        <f t="shared" si="1642"/>
        <v>2.9945417138614919E-4</v>
      </c>
      <c r="BA2532" s="31">
        <f t="shared" si="1639"/>
        <v>1</v>
      </c>
      <c r="BB2532" s="34">
        <f>AU2532*'Propiedades físicas'!$C$4+'Diseño reactor'!AV2532*'Propiedades físicas'!$C$5+'Diseño reactor'!AW2532*'Propiedades físicas'!$C$8+'Diseño reactor'!AX2532*'Propiedades físicas'!$C$9+'Diseño reactor'!AY2532*'Propiedades físicas'!$C$7+'Diseño reactor'!AZ2532*'Propiedades físicas'!$C$6</f>
        <v>875.32352921359143</v>
      </c>
      <c r="BC2532" s="45">
        <f>AU2532*'Propiedades físicas'!$L$4+'Diseño reactor'!AV2532*'Propiedades físicas'!$L$5+'Diseño reactor'!AW2532*'Propiedades físicas'!$L$8+AX2532*'Propiedades físicas'!$L$9+'Diseño reactor'!AY2532*'Propiedades físicas'!$L$7+'Diseño reactor'!AZ2532*'Propiedades físicas'!$L$6</f>
        <v>2.1233146052088725</v>
      </c>
      <c r="BD2532" s="29">
        <f t="shared" si="1618"/>
        <v>1.332464299526011</v>
      </c>
      <c r="BE2532" s="58">
        <f t="shared" si="1619"/>
        <v>41.117894643241272</v>
      </c>
      <c r="BF2532" s="30">
        <f>AU2532*'Propiedades físicas'!$I$4+'Diseño reactor'!AV2532*'Propiedades físicas'!$I$5+'Diseño reactor'!AW2532*'Propiedades físicas'!$I$8+'Diseño reactor'!AX2532*'Propiedades físicas'!$I$9+'Diseño reactor'!AY2532*'Propiedades físicas'!$I$7+'Diseño reactor'!AZ2532*'Propiedades físicas'!$I$6</f>
        <v>1.9996086950331365E-2</v>
      </c>
      <c r="BG2532" s="24">
        <f>AU2532*'Propiedades físicas'!$O$4+'Diseño reactor'!AV2532*'Propiedades físicas'!$O$5+'Diseño reactor'!AW2532*'Propiedades físicas'!$O$8+'Diseño reactor'!AX2532*'Propiedades físicas'!$O$9+'Diseño reactor'!AY2532*'Propiedades físicas'!$O$7+'Diseño reactor'!AZ2532*'Propiedades físicas'!$O$6</f>
        <v>0.1547332417049683</v>
      </c>
      <c r="BH2532" s="54">
        <f t="shared" si="1620"/>
        <v>41099.618030418234</v>
      </c>
      <c r="BI2532" s="34">
        <f t="shared" si="1640"/>
        <v>274.39471312583413</v>
      </c>
      <c r="BJ2532" s="27">
        <f t="shared" si="1621"/>
        <v>4798.1681075261768</v>
      </c>
      <c r="BK2532" s="34">
        <f t="shared" si="1622"/>
        <v>571.10469655609086</v>
      </c>
      <c r="BL2532" s="27">
        <f t="shared" si="1623"/>
        <v>105.7573368150543</v>
      </c>
      <c r="BM2532" s="34">
        <f t="shared" si="1624"/>
        <v>1.1054421768707483</v>
      </c>
      <c r="BN2532" s="45">
        <f t="shared" si="1625"/>
        <v>2780.8714027027477</v>
      </c>
      <c r="BO2532" s="45">
        <f t="shared" si="1626"/>
        <v>110.98924651770913</v>
      </c>
      <c r="BP2532" s="66">
        <f t="shared" si="1627"/>
        <v>6.6872736446975729</v>
      </c>
    </row>
    <row r="2533" spans="8:68">
      <c r="H2533" s="68">
        <v>2528</v>
      </c>
      <c r="I2533" s="31">
        <f>('Propiedades físicas'!$C$10*'Diseño reactor'!H2533)/1000</f>
        <v>2212.620071884347</v>
      </c>
      <c r="J2533" s="31">
        <f t="shared" si="1605"/>
        <v>0.20609051042895674</v>
      </c>
      <c r="K2533" s="31">
        <f>(I2533*1000)/'Propiedades físicas'!$F$10</f>
        <v>14453.202164191067</v>
      </c>
      <c r="L2533" s="31">
        <f t="shared" si="1606"/>
        <v>2064.7431663130096</v>
      </c>
      <c r="M2533" s="31">
        <f t="shared" si="1607"/>
        <v>12388.458997878057</v>
      </c>
      <c r="N2533" s="31">
        <f t="shared" si="1608"/>
        <v>0.81674967021875378</v>
      </c>
      <c r="O2533" s="32">
        <f t="shared" si="1609"/>
        <v>4.9004980213125222</v>
      </c>
      <c r="P2533" s="33">
        <f t="shared" si="1610"/>
        <v>0.69296617137479788</v>
      </c>
      <c r="Q2533" s="31">
        <f t="shared" si="1611"/>
        <v>4.7551111432605113</v>
      </c>
      <c r="R2533" s="31">
        <f t="shared" si="1612"/>
        <v>0.10502333873033406</v>
      </c>
      <c r="S2533" s="31">
        <f t="shared" si="1613"/>
        <v>0.14538687805200956</v>
      </c>
      <c r="T2533" s="31">
        <f t="shared" si="1614"/>
        <v>1.5916941019189883E-2</v>
      </c>
      <c r="U2533" s="31">
        <f t="shared" si="1615"/>
        <v>2.8432190944319151E-3</v>
      </c>
      <c r="V2533" s="47">
        <f t="shared" si="1628"/>
        <v>6.862383444682465E-4</v>
      </c>
      <c r="W2533" s="31">
        <f t="shared" si="1616"/>
        <v>0.15155622751681352</v>
      </c>
      <c r="X2533" s="34">
        <f>(S2533*H2533*'Propiedades físicas'!$F$5*60*24*365)/(1000000)</f>
        <v>56885.121940035999</v>
      </c>
      <c r="Y2533" s="34">
        <f>(U2533*H2533*'Propiedades físicas'!$F$7*60*24*365)/(1000000)</f>
        <v>347.90063883834421</v>
      </c>
      <c r="Z2533" s="31">
        <f t="shared" si="1629"/>
        <v>1751.8184812354891</v>
      </c>
      <c r="AA2533" s="31">
        <f t="shared" si="1630"/>
        <v>12020.920970162573</v>
      </c>
      <c r="AB2533" s="31">
        <f t="shared" si="1630"/>
        <v>265.49900031028454</v>
      </c>
      <c r="AC2533" s="31">
        <f t="shared" si="1630"/>
        <v>367.53802771548015</v>
      </c>
      <c r="AD2533" s="31">
        <f t="shared" si="1630"/>
        <v>40.238026896512025</v>
      </c>
      <c r="AE2533" s="31">
        <f t="shared" si="1631"/>
        <v>7.1876578707238812</v>
      </c>
      <c r="AF2533" s="31">
        <f t="shared" si="1632"/>
        <v>14453.202164191061</v>
      </c>
      <c r="AG2533" s="31">
        <f t="shared" si="1633"/>
        <v>0.12120625321188383</v>
      </c>
      <c r="AH2533" s="31">
        <f t="shared" si="1634"/>
        <v>0.83171333477541365</v>
      </c>
      <c r="AI2533" s="31">
        <f t="shared" si="1634"/>
        <v>1.8369562488240777E-2</v>
      </c>
      <c r="AJ2533" s="31">
        <f t="shared" si="1634"/>
        <v>2.5429522367443551E-2</v>
      </c>
      <c r="AK2533" s="31">
        <f t="shared" si="1634"/>
        <v>2.7840215918521422E-3</v>
      </c>
      <c r="AL2533" s="31">
        <f t="shared" si="1635"/>
        <v>4.9730556516616546E-4</v>
      </c>
      <c r="AM2533" s="31">
        <f t="shared" si="1636"/>
        <v>1</v>
      </c>
      <c r="AN2533" s="31">
        <f>(Z2533*'Propiedades físicas'!$F$4)/1000</f>
        <v>1540.5141360288644</v>
      </c>
      <c r="AO2533" s="31">
        <f>(AA2533*'Propiedades físicas'!$F$6)/1000</f>
        <v>385.15030788400884</v>
      </c>
      <c r="AP2533" s="31">
        <f>(AB2533*'Propiedades físicas'!$F$9)/1000</f>
        <v>163.79960824143001</v>
      </c>
      <c r="AQ2533" s="31">
        <f>(AC2533*'Propiedades físicas'!$F$5)/1000</f>
        <v>108.22892302137745</v>
      </c>
      <c r="AR2533" s="31">
        <f>(AD2533*'Propiedades físicas'!$F$8)/1000</f>
        <v>14.265185295351436</v>
      </c>
      <c r="AS2533" s="31">
        <f>(AE2533*'Propiedades físicas'!$F$7)/1000</f>
        <v>0.66191141331496228</v>
      </c>
      <c r="AT2533" s="31">
        <f t="shared" si="1637"/>
        <v>2212.620071884347</v>
      </c>
      <c r="AU2533" s="31">
        <f t="shared" si="1638"/>
        <v>0.69623979082721921</v>
      </c>
      <c r="AV2533" s="31">
        <f t="shared" si="1641"/>
        <v>0.1740697884729939</v>
      </c>
      <c r="AW2533" s="31">
        <f t="shared" si="1641"/>
        <v>7.4029703663463717E-2</v>
      </c>
      <c r="AX2533" s="31">
        <f t="shared" si="1641"/>
        <v>4.8914372782131461E-2</v>
      </c>
      <c r="AY2533" s="31">
        <f t="shared" si="1641"/>
        <v>6.4471914887776873E-3</v>
      </c>
      <c r="AZ2533" s="31">
        <f t="shared" si="1642"/>
        <v>2.9915276541410684E-4</v>
      </c>
      <c r="BA2533" s="31">
        <f t="shared" si="1639"/>
        <v>1.0000000000000002</v>
      </c>
      <c r="BB2533" s="34">
        <f>AU2533*'Propiedades físicas'!$C$4+'Diseño reactor'!AV2533*'Propiedades físicas'!$C$5+'Diseño reactor'!AW2533*'Propiedades físicas'!$C$8+'Diseño reactor'!AX2533*'Propiedades físicas'!$C$9+'Diseño reactor'!AY2533*'Propiedades físicas'!$C$7+'Diseño reactor'!AZ2533*'Propiedades físicas'!$C$6</f>
        <v>875.32342772380071</v>
      </c>
      <c r="BC2533" s="45">
        <f>AU2533*'Propiedades físicas'!$L$4+'Diseño reactor'!AV2533*'Propiedades físicas'!$L$5+'Diseño reactor'!AW2533*'Propiedades físicas'!$L$8+AX2533*'Propiedades físicas'!$L$9+'Diseño reactor'!AY2533*'Propiedades físicas'!$L$7+'Diseño reactor'!AZ2533*'Propiedades físicas'!$L$6</f>
        <v>2.1233441943664531</v>
      </c>
      <c r="BD2533" s="29">
        <f t="shared" si="1618"/>
        <v>1.3319986923061677</v>
      </c>
      <c r="BE2533" s="58">
        <f t="shared" si="1619"/>
        <v>41.117394052357547</v>
      </c>
      <c r="BF2533" s="30">
        <f>AU2533*'Propiedades físicas'!$I$4+'Diseño reactor'!AV2533*'Propiedades físicas'!$I$5+'Diseño reactor'!AW2533*'Propiedades físicas'!$I$8+'Diseño reactor'!AX2533*'Propiedades físicas'!$I$9+'Diseño reactor'!AY2533*'Propiedades físicas'!$I$7+'Diseño reactor'!AZ2533*'Propiedades físicas'!$I$6</f>
        <v>1.9996128977975359E-2</v>
      </c>
      <c r="BG2533" s="24">
        <f>AU2533*'Propiedades físicas'!$O$4+'Diseño reactor'!AV2533*'Propiedades físicas'!$O$5+'Diseño reactor'!AW2533*'Propiedades físicas'!$O$8+'Diseño reactor'!AX2533*'Propiedades físicas'!$O$9+'Diseño reactor'!AY2533*'Propiedades físicas'!$O$7+'Diseño reactor'!AZ2533*'Propiedades físicas'!$O$6</f>
        <v>0.15473468894300091</v>
      </c>
      <c r="BH2533" s="54">
        <f t="shared" si="1620"/>
        <v>41099.526882388855</v>
      </c>
      <c r="BI2533" s="34">
        <f t="shared" si="1640"/>
        <v>274.39654718165446</v>
      </c>
      <c r="BJ2533" s="27">
        <f t="shared" si="1621"/>
        <v>4798.1717037704784</v>
      </c>
      <c r="BK2533" s="34">
        <f t="shared" si="1622"/>
        <v>571.11046621387209</v>
      </c>
      <c r="BL2533" s="27">
        <f t="shared" si="1623"/>
        <v>105.75753466504206</v>
      </c>
      <c r="BM2533" s="34">
        <f t="shared" si="1624"/>
        <v>1.1054421768707483</v>
      </c>
      <c r="BN2533" s="45">
        <f t="shared" si="1625"/>
        <v>2782.0735884100122</v>
      </c>
      <c r="BO2533" s="45">
        <f t="shared" si="1626"/>
        <v>110.99550122851201</v>
      </c>
      <c r="BP2533" s="66">
        <f t="shared" si="1627"/>
        <v>6.6872728693385426</v>
      </c>
    </row>
    <row r="2534" spans="8:68">
      <c r="H2534" s="68">
        <v>2529</v>
      </c>
      <c r="I2534" s="31">
        <f>('Propiedades físicas'!$C$10*'Diseño reactor'!H2534)/1000</f>
        <v>2213.4953171659472</v>
      </c>
      <c r="J2534" s="31">
        <f t="shared" si="1605"/>
        <v>0.2060090195193367</v>
      </c>
      <c r="K2534" s="31">
        <f>(I2534*1000)/'Propiedades físicas'!$F$10</f>
        <v>14458.9194118826</v>
      </c>
      <c r="L2534" s="31">
        <f t="shared" si="1606"/>
        <v>2065.5599159832286</v>
      </c>
      <c r="M2534" s="31">
        <f t="shared" si="1607"/>
        <v>12393.359495899371</v>
      </c>
      <c r="N2534" s="31">
        <f t="shared" si="1608"/>
        <v>0.81674967021875389</v>
      </c>
      <c r="O2534" s="32">
        <f t="shared" si="1609"/>
        <v>4.9004980213125231</v>
      </c>
      <c r="P2534" s="33">
        <f t="shared" si="1610"/>
        <v>0.69300770147874269</v>
      </c>
      <c r="Q2534" s="31">
        <f t="shared" si="1611"/>
        <v>4.7551681203354894</v>
      </c>
      <c r="R2534" s="31">
        <f t="shared" si="1612"/>
        <v>0.10499439480643029</v>
      </c>
      <c r="S2534" s="31">
        <f t="shared" si="1613"/>
        <v>0.1453299009770351</v>
      </c>
      <c r="T2534" s="31">
        <f t="shared" si="1614"/>
        <v>1.5907215630137833E-2</v>
      </c>
      <c r="U2534" s="31">
        <f t="shared" si="1615"/>
        <v>2.8403583034430548E-3</v>
      </c>
      <c r="V2534" s="47">
        <f t="shared" si="1628"/>
        <v>6.8627947136729863E-4</v>
      </c>
      <c r="W2534" s="31">
        <f t="shared" si="1616"/>
        <v>0.15150537949635018</v>
      </c>
      <c r="X2534" s="34">
        <f>(S2534*H2534*'Propiedades físicas'!$F$5*60*24*365)/(1000000)</f>
        <v>56885.32188493634</v>
      </c>
      <c r="Y2534" s="34">
        <f>(U2534*H2534*'Propiedades físicas'!$F$7*60*24*365)/(1000000)</f>
        <v>347.68806852976047</v>
      </c>
      <c r="Z2534" s="31">
        <f t="shared" si="1629"/>
        <v>1752.6164770397402</v>
      </c>
      <c r="AA2534" s="31">
        <f t="shared" si="1630"/>
        <v>12025.820176328452</v>
      </c>
      <c r="AB2534" s="31">
        <f t="shared" si="1630"/>
        <v>265.53082446546222</v>
      </c>
      <c r="AC2534" s="31">
        <f t="shared" si="1630"/>
        <v>367.5393195709218</v>
      </c>
      <c r="AD2534" s="31">
        <f t="shared" si="1630"/>
        <v>40.229348328618578</v>
      </c>
      <c r="AE2534" s="31">
        <f t="shared" si="1631"/>
        <v>7.1832661494074861</v>
      </c>
      <c r="AF2534" s="31">
        <f t="shared" si="1632"/>
        <v>14458.919411882605</v>
      </c>
      <c r="AG2534" s="31">
        <f t="shared" si="1633"/>
        <v>0.12121351721480707</v>
      </c>
      <c r="AH2534" s="31">
        <f t="shared" si="1634"/>
        <v>0.83172330059778965</v>
      </c>
      <c r="AI2534" s="31">
        <f t="shared" si="1634"/>
        <v>1.8364499925716725E-2</v>
      </c>
      <c r="AJ2534" s="31">
        <f t="shared" si="1634"/>
        <v>2.5419556545067348E-2</v>
      </c>
      <c r="AK2534" s="31">
        <f t="shared" si="1634"/>
        <v>2.7823205305064058E-3</v>
      </c>
      <c r="AL2534" s="31">
        <f t="shared" si="1635"/>
        <v>4.968051861126044E-4</v>
      </c>
      <c r="AM2534" s="31">
        <f t="shared" si="1636"/>
        <v>0.99999999999999989</v>
      </c>
      <c r="AN2534" s="31">
        <f>(Z2534*'Propiedades físicas'!$F$4)/1000</f>
        <v>1541.2158775792066</v>
      </c>
      <c r="AO2534" s="31">
        <f>(AA2534*'Propiedades físicas'!$F$6)/1000</f>
        <v>385.30727844956363</v>
      </c>
      <c r="AP2534" s="31">
        <f>(AB2534*'Propiedades físicas'!$F$9)/1000</f>
        <v>163.81924215396688</v>
      </c>
      <c r="AQ2534" s="31">
        <f>(AC2534*'Propiedades físicas'!$F$5)/1000</f>
        <v>108.22930343404934</v>
      </c>
      <c r="AR2534" s="31">
        <f>(AD2534*'Propiedades físicas'!$F$8)/1000</f>
        <v>14.262108569461851</v>
      </c>
      <c r="AS2534" s="31">
        <f>(AE2534*'Propiedades físicas'!$F$7)/1000</f>
        <v>0.66150697969893546</v>
      </c>
      <c r="AT2534" s="31">
        <f t="shared" si="1637"/>
        <v>2213.4953171659472</v>
      </c>
      <c r="AU2534" s="31">
        <f t="shared" si="1638"/>
        <v>0.69628151712220698</v>
      </c>
      <c r="AV2534" s="31">
        <f t="shared" si="1641"/>
        <v>0.17407187422600581</v>
      </c>
      <c r="AW2534" s="31">
        <f t="shared" si="1641"/>
        <v>7.4009301435393665E-2</v>
      </c>
      <c r="AX2534" s="31">
        <f t="shared" si="1641"/>
        <v>4.889520325374843E-2</v>
      </c>
      <c r="AY2534" s="31">
        <f t="shared" si="1641"/>
        <v>6.4432521988446621E-3</v>
      </c>
      <c r="AZ2534" s="31">
        <f t="shared" si="1642"/>
        <v>2.988517638003848E-4</v>
      </c>
      <c r="BA2534" s="31">
        <f t="shared" si="1639"/>
        <v>0.99999999999999989</v>
      </c>
      <c r="BB2534" s="34">
        <f>AU2534*'Propiedades físicas'!$C$4+'Diseño reactor'!AV2534*'Propiedades físicas'!$C$5+'Diseño reactor'!AW2534*'Propiedades físicas'!$C$8+'Diseño reactor'!AX2534*'Propiedades físicas'!$C$9+'Diseño reactor'!AY2534*'Propiedades físicas'!$C$7+'Diseño reactor'!AZ2534*'Propiedades físicas'!$C$6</f>
        <v>875.32332636547699</v>
      </c>
      <c r="BC2534" s="45">
        <f>AU2534*'Propiedades físicas'!$L$4+'Diseño reactor'!AV2534*'Propiedades físicas'!$L$5+'Diseño reactor'!AW2534*'Propiedades físicas'!$L$8+AX2534*'Propiedades físicas'!$L$9+'Diseño reactor'!AY2534*'Propiedades físicas'!$L$7+'Diseño reactor'!AZ2534*'Propiedades físicas'!$L$6</f>
        <v>2.1233737628923488</v>
      </c>
      <c r="BD2534" s="29">
        <f t="shared" si="1618"/>
        <v>1.3315334107650247</v>
      </c>
      <c r="BE2534" s="58">
        <f t="shared" si="1619"/>
        <v>41.116893815681095</v>
      </c>
      <c r="BF2534" s="30">
        <f>AU2534*'Propiedades físicas'!$I$4+'Diseño reactor'!AV2534*'Propiedades físicas'!$I$5+'Diseño reactor'!AW2534*'Propiedades físicas'!$I$8+'Diseño reactor'!AX2534*'Propiedades físicas'!$I$9+'Diseño reactor'!AY2534*'Propiedades físicas'!$I$7+'Diseño reactor'!AZ2534*'Propiedades físicas'!$I$6</f>
        <v>1.9996170943820172E-2</v>
      </c>
      <c r="BG2534" s="24">
        <f>AU2534*'Propiedades físicas'!$O$4+'Diseño reactor'!AV2534*'Propiedades físicas'!$O$5+'Diseño reactor'!AW2534*'Propiedades físicas'!$O$8+'Diseño reactor'!AX2534*'Propiedades físicas'!$O$9+'Diseño reactor'!AY2534*'Propiedades físicas'!$O$7+'Diseño reactor'!AZ2534*'Propiedades físicas'!$O$6</f>
        <v>0.15473613520761587</v>
      </c>
      <c r="BH2534" s="54">
        <f t="shared" si="1620"/>
        <v>41099.435867935332</v>
      </c>
      <c r="BI2534" s="34">
        <f t="shared" si="1640"/>
        <v>274.39837943120807</v>
      </c>
      <c r="BJ2534" s="27">
        <f t="shared" si="1621"/>
        <v>4798.1752997983231</v>
      </c>
      <c r="BK2534" s="34">
        <f t="shared" si="1622"/>
        <v>571.11623226110464</v>
      </c>
      <c r="BL2534" s="27">
        <f t="shared" si="1623"/>
        <v>105.75773238796462</v>
      </c>
      <c r="BM2534" s="34">
        <f t="shared" si="1624"/>
        <v>1.1054421768707483</v>
      </c>
      <c r="BN2534" s="45">
        <f t="shared" si="1625"/>
        <v>2783.2757874231697</v>
      </c>
      <c r="BO2534" s="45">
        <f t="shared" si="1626"/>
        <v>111.00175174281328</v>
      </c>
      <c r="BP2534" s="66">
        <f t="shared" si="1627"/>
        <v>6.6872720949838902</v>
      </c>
    </row>
    <row r="2535" spans="8:68">
      <c r="H2535" s="68">
        <v>2530</v>
      </c>
      <c r="I2535" s="31">
        <f>('Propiedades físicas'!$C$10*'Diseño reactor'!H2535)/1000</f>
        <v>2214.3705624475469</v>
      </c>
      <c r="J2535" s="31">
        <f t="shared" si="1605"/>
        <v>0.20592759302940811</v>
      </c>
      <c r="K2535" s="31">
        <f>(I2535*1000)/'Propiedades físicas'!$F$10</f>
        <v>14464.636659574131</v>
      </c>
      <c r="L2535" s="31">
        <f t="shared" si="1606"/>
        <v>2066.3766656534472</v>
      </c>
      <c r="M2535" s="31">
        <f t="shared" si="1607"/>
        <v>12398.259993920683</v>
      </c>
      <c r="N2535" s="31">
        <f t="shared" si="1608"/>
        <v>0.81674967021875378</v>
      </c>
      <c r="O2535" s="32">
        <f t="shared" si="1609"/>
        <v>4.9004980213125231</v>
      </c>
      <c r="P2535" s="33">
        <f t="shared" si="1610"/>
        <v>0.69304920372483758</v>
      </c>
      <c r="Q2535" s="31">
        <f t="shared" si="1611"/>
        <v>4.7552250530540956</v>
      </c>
      <c r="R2535" s="31">
        <f t="shared" si="1612"/>
        <v>0.10496546607853302</v>
      </c>
      <c r="S2535" s="31">
        <f t="shared" si="1613"/>
        <v>0.14527296825842886</v>
      </c>
      <c r="T2535" s="31">
        <f t="shared" si="1614"/>
        <v>1.5897499066253973E-2</v>
      </c>
      <c r="U2535" s="31">
        <f t="shared" si="1615"/>
        <v>2.8375013491293019E-3</v>
      </c>
      <c r="V2535" s="47">
        <f t="shared" si="1628"/>
        <v>6.8632057067896538E-4</v>
      </c>
      <c r="W2535" s="31">
        <f t="shared" si="1616"/>
        <v>0.15145456558407305</v>
      </c>
      <c r="X2535" s="34">
        <f>(S2535*H2535*'Propiedades físicas'!$F$5*60*24*365)/(1000000)</f>
        <v>56885.521561685782</v>
      </c>
      <c r="Y2535" s="34">
        <f>(U2535*H2535*'Propiedades físicas'!$F$7*60*24*365)/(1000000)</f>
        <v>347.47569111512814</v>
      </c>
      <c r="Z2535" s="31">
        <f t="shared" si="1629"/>
        <v>1753.4144854238391</v>
      </c>
      <c r="AA2535" s="31">
        <f t="shared" si="1630"/>
        <v>12030.719384226863</v>
      </c>
      <c r="AB2535" s="31">
        <f t="shared" si="1630"/>
        <v>265.56262917868855</v>
      </c>
      <c r="AC2535" s="31">
        <f t="shared" si="1630"/>
        <v>367.54060969382505</v>
      </c>
      <c r="AD2535" s="31">
        <f t="shared" si="1630"/>
        <v>40.220672637622556</v>
      </c>
      <c r="AE2535" s="31">
        <f t="shared" si="1631"/>
        <v>7.1788784132971335</v>
      </c>
      <c r="AF2535" s="31">
        <f t="shared" si="1632"/>
        <v>14464.636659574135</v>
      </c>
      <c r="AG2535" s="31">
        <f t="shared" si="1633"/>
        <v>0.1212207763451324</v>
      </c>
      <c r="AH2535" s="31">
        <f t="shared" si="1634"/>
        <v>0.83173325866182313</v>
      </c>
      <c r="AI2535" s="31">
        <f t="shared" si="1634"/>
        <v>1.8359440021116107E-2</v>
      </c>
      <c r="AJ2535" s="31">
        <f t="shared" si="1634"/>
        <v>2.5409598481034096E-2</v>
      </c>
      <c r="AK2535" s="31">
        <f t="shared" si="1634"/>
        <v>2.7806210127649849E-3</v>
      </c>
      <c r="AL2535" s="31">
        <f t="shared" si="1635"/>
        <v>4.9630547812934086E-4</v>
      </c>
      <c r="AM2535" s="31">
        <f t="shared" si="1636"/>
        <v>1</v>
      </c>
      <c r="AN2535" s="31">
        <f>(Z2535*'Propiedades físicas'!$F$4)/1000</f>
        <v>1541.9176301920156</v>
      </c>
      <c r="AO2535" s="31">
        <f>(AA2535*'Propiedades físicas'!$F$6)/1000</f>
        <v>385.46424907062868</v>
      </c>
      <c r="AP2535" s="31">
        <f>(AB2535*'Propiedades físicas'!$F$9)/1000</f>
        <v>163.83886407179187</v>
      </c>
      <c r="AQ2535" s="31">
        <f>(AC2535*'Propiedades físicas'!$F$5)/1000</f>
        <v>108.22968333654067</v>
      </c>
      <c r="AR2535" s="31">
        <f>(AD2535*'Propiedades físicas'!$F$8)/1000</f>
        <v>14.259032863489944</v>
      </c>
      <c r="AS2535" s="31">
        <f>(AE2535*'Propiedades físicas'!$F$7)/1000</f>
        <v>0.66110291308053304</v>
      </c>
      <c r="AT2535" s="31">
        <f t="shared" si="1637"/>
        <v>2214.3705624475474</v>
      </c>
      <c r="AU2535" s="31">
        <f t="shared" si="1638"/>
        <v>0.69632321542774289</v>
      </c>
      <c r="AV2535" s="31">
        <f t="shared" si="1641"/>
        <v>0.17407395835526931</v>
      </c>
      <c r="AW2535" s="31">
        <f t="shared" si="1641"/>
        <v>7.3988909918808035E-2</v>
      </c>
      <c r="AX2535" s="31">
        <f t="shared" si="1641"/>
        <v>4.8876048648747492E-2</v>
      </c>
      <c r="AY2535" s="31">
        <f t="shared" si="1641"/>
        <v>6.4393164835651589E-3</v>
      </c>
      <c r="AZ2535" s="31">
        <f t="shared" si="1642"/>
        <v>2.9855116586711435E-4</v>
      </c>
      <c r="BA2535" s="31">
        <f t="shared" si="1639"/>
        <v>0.99999999999999989</v>
      </c>
      <c r="BB2535" s="34">
        <f>AU2535*'Propiedades físicas'!$C$4+'Diseño reactor'!AV2535*'Propiedades físicas'!$C$5+'Diseño reactor'!AW2535*'Propiedades físicas'!$C$8+'Diseño reactor'!AX2535*'Propiedades físicas'!$C$9+'Diseño reactor'!AY2535*'Propiedades físicas'!$C$7+'Diseño reactor'!AZ2535*'Propiedades físicas'!$C$6</f>
        <v>875.32322513841098</v>
      </c>
      <c r="BC2535" s="45">
        <f>AU2535*'Propiedades físicas'!$L$4+'Diseño reactor'!AV2535*'Propiedades físicas'!$L$5+'Diseño reactor'!AW2535*'Propiedades físicas'!$L$8+AX2535*'Propiedades físicas'!$L$9+'Diseño reactor'!AY2535*'Propiedades físicas'!$L$7+'Diseño reactor'!AZ2535*'Propiedades físicas'!$L$6</f>
        <v>2.1234033108080128</v>
      </c>
      <c r="BD2535" s="29">
        <f t="shared" si="1618"/>
        <v>1.3310684545606715</v>
      </c>
      <c r="BE2535" s="58">
        <f t="shared" si="1619"/>
        <v>41.11639393283523</v>
      </c>
      <c r="BF2535" s="30">
        <f>AU2535*'Propiedades físicas'!$I$4+'Diseño reactor'!AV2535*'Propiedades físicas'!$I$5+'Diseño reactor'!AW2535*'Propiedades físicas'!$I$8+'Diseño reactor'!AX2535*'Propiedades físicas'!$I$9+'Diseño reactor'!AY2535*'Propiedades físicas'!$I$7+'Diseño reactor'!AZ2535*'Propiedades físicas'!$I$6</f>
        <v>1.999621284796568E-2</v>
      </c>
      <c r="BG2535" s="24">
        <f>AU2535*'Propiedades físicas'!$O$4+'Diseño reactor'!AV2535*'Propiedades físicas'!$O$5+'Diseño reactor'!AW2535*'Propiedades físicas'!$O$8+'Diseño reactor'!AX2535*'Propiedades físicas'!$O$9+'Diseño reactor'!AY2535*'Propiedades físicas'!$O$7+'Diseño reactor'!AZ2535*'Propiedades físicas'!$O$6</f>
        <v>0.15473758049977993</v>
      </c>
      <c r="BH2535" s="54">
        <f t="shared" si="1620"/>
        <v>41099.344986840879</v>
      </c>
      <c r="BI2535" s="34">
        <f t="shared" si="1640"/>
        <v>274.40020987695641</v>
      </c>
      <c r="BJ2535" s="27">
        <f t="shared" si="1621"/>
        <v>4798.178895607457</v>
      </c>
      <c r="BK2535" s="34">
        <f t="shared" si="1622"/>
        <v>571.12199470107998</v>
      </c>
      <c r="BL2535" s="27">
        <f t="shared" si="1623"/>
        <v>105.75792998394104</v>
      </c>
      <c r="BM2535" s="34">
        <f t="shared" si="1624"/>
        <v>1.1054421768707483</v>
      </c>
      <c r="BN2535" s="45">
        <f t="shared" si="1625"/>
        <v>2784.4779997284713</v>
      </c>
      <c r="BO2535" s="45">
        <f t="shared" si="1626"/>
        <v>111.00799806483477</v>
      </c>
      <c r="BP2535" s="66">
        <f t="shared" si="1627"/>
        <v>6.6872713216320179</v>
      </c>
    </row>
    <row r="2536" spans="8:68">
      <c r="H2536" s="68">
        <v>2531</v>
      </c>
      <c r="I2536" s="31">
        <f>('Propiedades físicas'!$C$10*'Diseño reactor'!H2536)/1000</f>
        <v>2215.2458077291467</v>
      </c>
      <c r="J2536" s="31">
        <f t="shared" si="1605"/>
        <v>0.20584623088281412</v>
      </c>
      <c r="K2536" s="31">
        <f>(I2536*1000)/'Propiedades físicas'!$F$10</f>
        <v>14470.353907265664</v>
      </c>
      <c r="L2536" s="31">
        <f t="shared" si="1606"/>
        <v>2067.1934153236662</v>
      </c>
      <c r="M2536" s="31">
        <f t="shared" si="1607"/>
        <v>12403.160491941997</v>
      </c>
      <c r="N2536" s="31">
        <f t="shared" si="1608"/>
        <v>0.81674967021875389</v>
      </c>
      <c r="O2536" s="32">
        <f t="shared" si="1609"/>
        <v>4.9004980213125231</v>
      </c>
      <c r="P2536" s="33">
        <f t="shared" si="1610"/>
        <v>0.69309067814110326</v>
      </c>
      <c r="Q2536" s="31">
        <f t="shared" si="1611"/>
        <v>4.7552819414677625</v>
      </c>
      <c r="R2536" s="31">
        <f t="shared" si="1612"/>
        <v>0.1049365525356</v>
      </c>
      <c r="S2536" s="31">
        <f t="shared" si="1613"/>
        <v>0.14521607984476242</v>
      </c>
      <c r="T2536" s="31">
        <f t="shared" si="1614"/>
        <v>1.5887791316989721E-2</v>
      </c>
      <c r="U2536" s="31">
        <f t="shared" si="1615"/>
        <v>2.834648225060995E-3</v>
      </c>
      <c r="V2536" s="47">
        <f t="shared" si="1628"/>
        <v>6.8636164243099547E-4</v>
      </c>
      <c r="W2536" s="31">
        <f t="shared" si="1616"/>
        <v>0.15140378574567473</v>
      </c>
      <c r="X2536" s="34">
        <f>(S2536*H2536*'Propiedades físicas'!$F$5*60*24*365)/(1000000)</f>
        <v>56885.720970733717</v>
      </c>
      <c r="Y2536" s="34">
        <f>(U2536*H2536*'Propiedades físicas'!$F$7*60*24*365)/(1000000)</f>
        <v>347.26350636388463</v>
      </c>
      <c r="Z2536" s="31">
        <f t="shared" si="1629"/>
        <v>1754.2125063751323</v>
      </c>
      <c r="AA2536" s="31">
        <f t="shared" si="1630"/>
        <v>12035.618593854906</v>
      </c>
      <c r="AB2536" s="31">
        <f t="shared" si="1630"/>
        <v>265.5944144676036</v>
      </c>
      <c r="AC2536" s="31">
        <f t="shared" si="1630"/>
        <v>367.54189808709367</v>
      </c>
      <c r="AD2536" s="31">
        <f t="shared" si="1630"/>
        <v>40.211999823300985</v>
      </c>
      <c r="AE2536" s="31">
        <f t="shared" si="1631"/>
        <v>7.1744946576293787</v>
      </c>
      <c r="AF2536" s="31">
        <f t="shared" si="1632"/>
        <v>14470.353907265666</v>
      </c>
      <c r="AG2536" s="31">
        <f t="shared" si="1633"/>
        <v>0.12122803060776073</v>
      </c>
      <c r="AH2536" s="31">
        <f t="shared" si="1634"/>
        <v>0.83174320897650866</v>
      </c>
      <c r="AI2536" s="31">
        <f t="shared" si="1634"/>
        <v>1.8354382772507505E-2</v>
      </c>
      <c r="AJ2536" s="31">
        <f t="shared" si="1634"/>
        <v>2.5399648166348463E-2</v>
      </c>
      <c r="AK2536" s="31">
        <f t="shared" si="1634"/>
        <v>2.7789230367828294E-3</v>
      </c>
      <c r="AL2536" s="31">
        <f t="shared" si="1635"/>
        <v>4.9580644009176685E-4</v>
      </c>
      <c r="AM2536" s="31">
        <f t="shared" si="1636"/>
        <v>1</v>
      </c>
      <c r="AN2536" s="31">
        <f>(Z2536*'Propiedades físicas'!$F$4)/1000</f>
        <v>1542.6193938561639</v>
      </c>
      <c r="AO2536" s="31">
        <f>(AA2536*'Propiedades físicas'!$F$6)/1000</f>
        <v>385.62121974711118</v>
      </c>
      <c r="AP2536" s="31">
        <f>(AB2536*'Propiedades físicas'!$F$9)/1000</f>
        <v>163.85847400578803</v>
      </c>
      <c r="AQ2536" s="31">
        <f>(AC2536*'Propiedades físicas'!$F$5)/1000</f>
        <v>108.23006272970648</v>
      </c>
      <c r="AR2536" s="31">
        <f>(AD2536*'Propiedades físicas'!$F$8)/1000</f>
        <v>14.255958177356661</v>
      </c>
      <c r="AS2536" s="31">
        <f>(AE2536*'Propiedades físicas'!$F$7)/1000</f>
        <v>0.66069921302108947</v>
      </c>
      <c r="AT2536" s="31">
        <f t="shared" si="1637"/>
        <v>2215.2458077291471</v>
      </c>
      <c r="AU2536" s="31">
        <f t="shared" si="1638"/>
        <v>0.69636488577197941</v>
      </c>
      <c r="AV2536" s="31">
        <f t="shared" si="1641"/>
        <v>0.17407604086266718</v>
      </c>
      <c r="AW2536" s="31">
        <f t="shared" si="1641"/>
        <v>7.3968529105923317E-2</v>
      </c>
      <c r="AX2536" s="31">
        <f t="shared" si="1641"/>
        <v>4.8856908949825903E-2</v>
      </c>
      <c r="AY2536" s="31">
        <f t="shared" si="1641"/>
        <v>6.4353843386664488E-3</v>
      </c>
      <c r="AZ2536" s="31">
        <f t="shared" si="1642"/>
        <v>2.9825097093779112E-4</v>
      </c>
      <c r="BA2536" s="31">
        <f t="shared" si="1639"/>
        <v>1</v>
      </c>
      <c r="BB2536" s="34">
        <f>AU2536*'Propiedades físicas'!$C$4+'Diseño reactor'!AV2536*'Propiedades físicas'!$C$5+'Diseño reactor'!AW2536*'Propiedades físicas'!$C$8+'Diseño reactor'!AX2536*'Propiedades físicas'!$C$9+'Diseño reactor'!AY2536*'Propiedades físicas'!$C$7+'Diseño reactor'!AZ2536*'Propiedades físicas'!$C$6</f>
        <v>875.32312404239417</v>
      </c>
      <c r="BC2536" s="45">
        <f>AU2536*'Propiedades físicas'!$L$4+'Diseño reactor'!AV2536*'Propiedades físicas'!$L$5+'Diseño reactor'!AW2536*'Propiedades físicas'!$L$8+AX2536*'Propiedades físicas'!$L$9+'Diseño reactor'!AY2536*'Propiedades físicas'!$L$7+'Diseño reactor'!AZ2536*'Propiedades físicas'!$L$6</f>
        <v>2.1234328381348679</v>
      </c>
      <c r="BD2536" s="29">
        <f t="shared" si="1618"/>
        <v>1.3306038233516762</v>
      </c>
      <c r="BE2536" s="58">
        <f t="shared" si="1619"/>
        <v>41.115894403443804</v>
      </c>
      <c r="BF2536" s="30">
        <f>AU2536*'Propiedades físicas'!$I$4+'Diseño reactor'!AV2536*'Propiedades físicas'!$I$5+'Diseño reactor'!AW2536*'Propiedades físicas'!$I$8+'Diseño reactor'!AX2536*'Propiedades físicas'!$I$9+'Diseño reactor'!AY2536*'Propiedades físicas'!$I$7+'Diseño reactor'!AZ2536*'Propiedades físicas'!$I$6</f>
        <v>1.9996254690511542E-2</v>
      </c>
      <c r="BG2536" s="24">
        <f>AU2536*'Propiedades físicas'!$O$4+'Diseño reactor'!AV2536*'Propiedades físicas'!$O$5+'Diseño reactor'!AW2536*'Propiedades físicas'!$O$8+'Diseño reactor'!AX2536*'Propiedades físicas'!$O$9+'Diseño reactor'!AY2536*'Propiedades físicas'!$O$7+'Diseño reactor'!AZ2536*'Propiedades físicas'!$O$6</f>
        <v>0.15473902482045887</v>
      </c>
      <c r="BH2536" s="54">
        <f t="shared" si="1620"/>
        <v>41099.254238889203</v>
      </c>
      <c r="BI2536" s="34">
        <f t="shared" si="1640"/>
        <v>274.40203852135579</v>
      </c>
      <c r="BJ2536" s="27">
        <f t="shared" si="1621"/>
        <v>4798.1824911956546</v>
      </c>
      <c r="BK2536" s="34">
        <f t="shared" si="1622"/>
        <v>571.12775353708889</v>
      </c>
      <c r="BL2536" s="27">
        <f t="shared" si="1623"/>
        <v>105.75812745309034</v>
      </c>
      <c r="BM2536" s="34">
        <f t="shared" si="1624"/>
        <v>1.1054421768707483</v>
      </c>
      <c r="BN2536" s="45">
        <f t="shared" si="1625"/>
        <v>2785.6802253121868</v>
      </c>
      <c r="BO2536" s="45">
        <f t="shared" si="1626"/>
        <v>111.01424019879265</v>
      </c>
      <c r="BP2536" s="66">
        <f t="shared" si="1627"/>
        <v>6.6872705492813314</v>
      </c>
    </row>
    <row r="2537" spans="8:68">
      <c r="H2537" s="68">
        <v>2532</v>
      </c>
      <c r="I2537" s="31">
        <f>('Propiedades físicas'!$C$10*'Diseño reactor'!H2537)/1000</f>
        <v>2216.1210530107469</v>
      </c>
      <c r="J2537" s="31">
        <f t="shared" si="1605"/>
        <v>0.2057649330033185</v>
      </c>
      <c r="K2537" s="31">
        <f>(I2537*1000)/'Propiedades físicas'!$F$10</f>
        <v>14476.071154957195</v>
      </c>
      <c r="L2537" s="31">
        <f t="shared" si="1606"/>
        <v>2068.0101649938847</v>
      </c>
      <c r="M2537" s="31">
        <f t="shared" si="1607"/>
        <v>12408.060989963309</v>
      </c>
      <c r="N2537" s="31">
        <f t="shared" si="1608"/>
        <v>0.81674967021875378</v>
      </c>
      <c r="O2537" s="32">
        <f t="shared" si="1609"/>
        <v>4.9004980213125231</v>
      </c>
      <c r="P2537" s="33">
        <f t="shared" si="1610"/>
        <v>0.69313212475552255</v>
      </c>
      <c r="Q2537" s="31">
        <f t="shared" si="1611"/>
        <v>4.7553387856278375</v>
      </c>
      <c r="R2537" s="31">
        <f t="shared" si="1612"/>
        <v>0.10490765416659789</v>
      </c>
      <c r="S2537" s="31">
        <f t="shared" si="1613"/>
        <v>0.14515923568468608</v>
      </c>
      <c r="T2537" s="31">
        <f t="shared" si="1614"/>
        <v>1.5878092371812001E-2</v>
      </c>
      <c r="U2537" s="31">
        <f t="shared" si="1615"/>
        <v>2.8317989248213922E-3</v>
      </c>
      <c r="V2537" s="47">
        <f t="shared" si="1628"/>
        <v>6.8640268665110004E-4</v>
      </c>
      <c r="W2537" s="31">
        <f t="shared" si="1616"/>
        <v>0.1513530399468937</v>
      </c>
      <c r="X2537" s="34">
        <f>(S2537*H2537*'Propiedades físicas'!$F$5*60*24*365)/(1000000)</f>
        <v>56885.920112528649</v>
      </c>
      <c r="Y2537" s="34">
        <f>(U2537*H2537*'Propiedades físicas'!$F$7*60*24*365)/(1000000)</f>
        <v>347.05151404580545</v>
      </c>
      <c r="Z2537" s="31">
        <f t="shared" si="1629"/>
        <v>1755.0105398809831</v>
      </c>
      <c r="AA2537" s="31">
        <f t="shared" si="1630"/>
        <v>12040.517805209685</v>
      </c>
      <c r="AB2537" s="31">
        <f t="shared" si="1630"/>
        <v>265.62618034982586</v>
      </c>
      <c r="AC2537" s="31">
        <f t="shared" si="1630"/>
        <v>367.54318475362516</v>
      </c>
      <c r="AD2537" s="31">
        <f t="shared" si="1630"/>
        <v>40.203329885427991</v>
      </c>
      <c r="AE2537" s="31">
        <f t="shared" si="1631"/>
        <v>7.170114877647765</v>
      </c>
      <c r="AF2537" s="31">
        <f t="shared" si="1632"/>
        <v>14476.071154957195</v>
      </c>
      <c r="AG2537" s="31">
        <f t="shared" si="1633"/>
        <v>0.1212352800075866</v>
      </c>
      <c r="AH2537" s="31">
        <f t="shared" si="1634"/>
        <v>0.8317531515508283</v>
      </c>
      <c r="AI2537" s="31">
        <f t="shared" si="1634"/>
        <v>1.8349328177961095E-2</v>
      </c>
      <c r="AJ2537" s="31">
        <f t="shared" si="1634"/>
        <v>2.5389705592028914E-2</v>
      </c>
      <c r="AK2537" s="31">
        <f t="shared" si="1634"/>
        <v>2.7772266007176083E-3</v>
      </c>
      <c r="AL2537" s="31">
        <f t="shared" si="1635"/>
        <v>4.9530807087753406E-4</v>
      </c>
      <c r="AM2537" s="31">
        <f t="shared" si="1636"/>
        <v>1.0000000000000002</v>
      </c>
      <c r="AN2537" s="31">
        <f>(Z2537*'Propiedades físicas'!$F$4)/1000</f>
        <v>1543.3211685605388</v>
      </c>
      <c r="AO2537" s="31">
        <f>(AA2537*'Propiedades físicas'!$F$6)/1000</f>
        <v>385.7781904789183</v>
      </c>
      <c r="AP2537" s="31">
        <f>(AB2537*'Propiedades físicas'!$F$9)/1000</f>
        <v>163.87807196682505</v>
      </c>
      <c r="AQ2537" s="31">
        <f>(AC2537*'Propiedades físicas'!$F$5)/1000</f>
        <v>108.23044161440001</v>
      </c>
      <c r="AR2537" s="31">
        <f>(AD2537*'Propiedades físicas'!$F$8)/1000</f>
        <v>14.252884510981927</v>
      </c>
      <c r="AS2537" s="31">
        <f>(AE2537*'Propiedades físicas'!$F$7)/1000</f>
        <v>0.66029587908258269</v>
      </c>
      <c r="AT2537" s="31">
        <f t="shared" si="1637"/>
        <v>2216.1210530107469</v>
      </c>
      <c r="AU2537" s="31">
        <f t="shared" si="1638"/>
        <v>0.69640652818303184</v>
      </c>
      <c r="AV2537" s="31">
        <f t="shared" si="1641"/>
        <v>0.17407812175007911</v>
      </c>
      <c r="AW2537" s="31">
        <f t="shared" si="1641"/>
        <v>7.3948158988962204E-2</v>
      </c>
      <c r="AX2537" s="31">
        <f t="shared" si="1641"/>
        <v>4.8837784139707442E-2</v>
      </c>
      <c r="AY2537" s="31">
        <f t="shared" si="1641"/>
        <v>6.4314557598820887E-3</v>
      </c>
      <c r="AZ2537" s="31">
        <f t="shared" si="1642"/>
        <v>2.9795117833726956E-4</v>
      </c>
      <c r="BA2537" s="31">
        <f t="shared" si="1639"/>
        <v>1</v>
      </c>
      <c r="BB2537" s="34">
        <f>AU2537*'Propiedades físicas'!$C$4+'Diseño reactor'!AV2537*'Propiedades físicas'!$C$5+'Diseño reactor'!AW2537*'Propiedades físicas'!$C$8+'Diseño reactor'!AX2537*'Propiedades físicas'!$C$9+'Diseño reactor'!AY2537*'Propiedades físicas'!$C$7+'Diseño reactor'!AZ2537*'Propiedades físicas'!$C$6</f>
        <v>875.32302307721807</v>
      </c>
      <c r="BC2537" s="45">
        <f>AU2537*'Propiedades físicas'!$L$4+'Diseño reactor'!AV2537*'Propiedades físicas'!$L$5+'Diseño reactor'!AW2537*'Propiedades físicas'!$L$8+AX2537*'Propiedades físicas'!$L$9+'Diseño reactor'!AY2537*'Propiedades físicas'!$L$7+'Diseño reactor'!AZ2537*'Propiedades físicas'!$L$6</f>
        <v>2.1234623448943051</v>
      </c>
      <c r="BD2537" s="29">
        <f t="shared" si="1618"/>
        <v>1.3301395167970864</v>
      </c>
      <c r="BE2537" s="58">
        <f t="shared" si="1619"/>
        <v>41.115395227131245</v>
      </c>
      <c r="BF2537" s="30">
        <f>AU2537*'Propiedades físicas'!$I$4+'Diseño reactor'!AV2537*'Propiedades físicas'!$I$5+'Diseño reactor'!AW2537*'Propiedades físicas'!$I$8+'Diseño reactor'!AX2537*'Propiedades físicas'!$I$9+'Diseño reactor'!AY2537*'Propiedades físicas'!$I$7+'Diseño reactor'!AZ2537*'Propiedades físicas'!$I$6</f>
        <v>1.9996296471557241E-2</v>
      </c>
      <c r="BG2537" s="24">
        <f>AU2537*'Propiedades físicas'!$O$4+'Diseño reactor'!AV2537*'Propiedades físicas'!$O$5+'Diseño reactor'!AW2537*'Propiedades físicas'!$O$8+'Diseño reactor'!AX2537*'Propiedades físicas'!$O$9+'Diseño reactor'!AY2537*'Propiedades físicas'!$O$7+'Diseño reactor'!AZ2537*'Propiedades físicas'!$O$6</f>
        <v>0.15474046817061698</v>
      </c>
      <c r="BH2537" s="54">
        <f t="shared" si="1620"/>
        <v>41099.163623864355</v>
      </c>
      <c r="BI2537" s="34">
        <f t="shared" si="1640"/>
        <v>274.40386536685867</v>
      </c>
      <c r="BJ2537" s="27">
        <f t="shared" si="1621"/>
        <v>4798.1860865606723</v>
      </c>
      <c r="BK2537" s="34">
        <f t="shared" si="1622"/>
        <v>571.13350877241464</v>
      </c>
      <c r="BL2537" s="27">
        <f t="shared" si="1623"/>
        <v>105.75832479553125</v>
      </c>
      <c r="BM2537" s="34">
        <f t="shared" si="1624"/>
        <v>1.1054421768707483</v>
      </c>
      <c r="BN2537" s="45">
        <f t="shared" si="1625"/>
        <v>2786.8824641606011</v>
      </c>
      <c r="BO2537" s="45">
        <f t="shared" si="1626"/>
        <v>111.02047814889745</v>
      </c>
      <c r="BP2537" s="66">
        <f t="shared" si="1627"/>
        <v>6.6872697779302381</v>
      </c>
    </row>
    <row r="2538" spans="8:68">
      <c r="H2538" s="68">
        <v>2533</v>
      </c>
      <c r="I2538" s="31">
        <f>('Propiedades físicas'!$C$10*'Diseño reactor'!H2538)/1000</f>
        <v>2216.9962982923462</v>
      </c>
      <c r="J2538" s="31">
        <f t="shared" si="1605"/>
        <v>0.2056836993148056</v>
      </c>
      <c r="K2538" s="31">
        <f>(I2538*1000)/'Propiedades físicas'!$F$10</f>
        <v>14481.788402648725</v>
      </c>
      <c r="L2538" s="31">
        <f t="shared" si="1606"/>
        <v>2068.8269146641032</v>
      </c>
      <c r="M2538" s="31">
        <f t="shared" si="1607"/>
        <v>12412.961487984619</v>
      </c>
      <c r="N2538" s="31">
        <f t="shared" si="1608"/>
        <v>0.81674967021875378</v>
      </c>
      <c r="O2538" s="32">
        <f t="shared" si="1609"/>
        <v>4.9004980213125222</v>
      </c>
      <c r="P2538" s="33">
        <f t="shared" si="1610"/>
        <v>0.69317354359604122</v>
      </c>
      <c r="Q2538" s="31">
        <f t="shared" si="1611"/>
        <v>4.7553955855855952</v>
      </c>
      <c r="R2538" s="31">
        <f t="shared" si="1612"/>
        <v>0.10487877096050263</v>
      </c>
      <c r="S2538" s="31">
        <f t="shared" si="1613"/>
        <v>0.14510243572692907</v>
      </c>
      <c r="T2538" s="31">
        <f t="shared" si="1614"/>
        <v>1.5868402220203241E-2</v>
      </c>
      <c r="U2538" s="31">
        <f t="shared" si="1615"/>
        <v>2.8289534420066508E-3</v>
      </c>
      <c r="V2538" s="47">
        <f t="shared" si="1628"/>
        <v>6.8644370336695345E-4</v>
      </c>
      <c r="W2538" s="31">
        <f t="shared" si="1616"/>
        <v>0.15130232815351435</v>
      </c>
      <c r="X2538" s="34">
        <f>(S2538*H2538*'Propiedades físicas'!$F$5*60*24*365)/(1000000)</f>
        <v>56886.118987518115</v>
      </c>
      <c r="Y2538" s="34">
        <f>(U2538*H2538*'Propiedades físicas'!$F$7*60*24*365)/(1000000)</f>
        <v>346.83971393100558</v>
      </c>
      <c r="Z2538" s="31">
        <f t="shared" si="1629"/>
        <v>1755.8085859287723</v>
      </c>
      <c r="AA2538" s="31">
        <f t="shared" si="1630"/>
        <v>12045.417018288312</v>
      </c>
      <c r="AB2538" s="31">
        <f t="shared" si="1630"/>
        <v>265.65792684295315</v>
      </c>
      <c r="AC2538" s="31">
        <f t="shared" si="1630"/>
        <v>367.54446969631135</v>
      </c>
      <c r="AD2538" s="31">
        <f t="shared" si="1630"/>
        <v>40.194662823774813</v>
      </c>
      <c r="AE2538" s="31">
        <f t="shared" si="1631"/>
        <v>7.1657390686028464</v>
      </c>
      <c r="AF2538" s="31">
        <f t="shared" si="1632"/>
        <v>14481.788402648726</v>
      </c>
      <c r="AG2538" s="31">
        <f t="shared" si="1633"/>
        <v>0.12124252454949791</v>
      </c>
      <c r="AH2538" s="31">
        <f t="shared" si="1634"/>
        <v>0.83176308639374952</v>
      </c>
      <c r="AI2538" s="31">
        <f t="shared" si="1634"/>
        <v>1.8344276235548657E-2</v>
      </c>
      <c r="AJ2538" s="31">
        <f t="shared" si="1634"/>
        <v>2.5379770749107706E-2</v>
      </c>
      <c r="AK2538" s="31">
        <f t="shared" si="1634"/>
        <v>2.7755317027296981E-3</v>
      </c>
      <c r="AL2538" s="31">
        <f t="shared" si="1635"/>
        <v>4.9481036936655073E-4</v>
      </c>
      <c r="AM2538" s="31">
        <f t="shared" si="1636"/>
        <v>1</v>
      </c>
      <c r="AN2538" s="31">
        <f>(Z2538*'Propiedades físicas'!$F$4)/1000</f>
        <v>1544.0229542940438</v>
      </c>
      <c r="AO2538" s="31">
        <f>(AA2538*'Propiedades físicas'!$F$6)/1000</f>
        <v>385.9351612659575</v>
      </c>
      <c r="AP2538" s="31">
        <f>(AB2538*'Propiedades físicas'!$F$9)/1000</f>
        <v>163.89765796575992</v>
      </c>
      <c r="AQ2538" s="31">
        <f>(AC2538*'Propiedades físicas'!$F$5)/1000</f>
        <v>108.23081999147281</v>
      </c>
      <c r="AR2538" s="31">
        <f>(AD2538*'Propiedades físicas'!$F$8)/1000</f>
        <v>14.249811864284641</v>
      </c>
      <c r="AS2538" s="31">
        <f>(AE2538*'Propiedades físicas'!$F$7)/1000</f>
        <v>0.65989291082763613</v>
      </c>
      <c r="AT2538" s="31">
        <f t="shared" si="1637"/>
        <v>2216.9962982923466</v>
      </c>
      <c r="AU2538" s="31">
        <f t="shared" si="1638"/>
        <v>0.69644814268897781</v>
      </c>
      <c r="AV2538" s="31">
        <f t="shared" si="1641"/>
        <v>0.17408020101938201</v>
      </c>
      <c r="AW2538" s="31">
        <f t="shared" si="1641"/>
        <v>7.3927799560153967E-2</v>
      </c>
      <c r="AX2538" s="31">
        <f t="shared" si="1641"/>
        <v>4.8818674201142415E-2</v>
      </c>
      <c r="AY2538" s="31">
        <f t="shared" si="1641"/>
        <v>6.4275307429519099E-3</v>
      </c>
      <c r="AZ2538" s="31">
        <f t="shared" si="1642"/>
        <v>2.9765178739176161E-4</v>
      </c>
      <c r="BA2538" s="31">
        <f t="shared" si="1639"/>
        <v>0.99999999999999978</v>
      </c>
      <c r="BB2538" s="34">
        <f>AU2538*'Propiedades físicas'!$C$4+'Diseño reactor'!AV2538*'Propiedades físicas'!$C$5+'Diseño reactor'!AW2538*'Propiedades físicas'!$C$8+'Diseño reactor'!AX2538*'Propiedades físicas'!$C$9+'Diseño reactor'!AY2538*'Propiedades físicas'!$C$7+'Diseño reactor'!AZ2538*'Propiedades físicas'!$C$6</f>
        <v>875.3229222426753</v>
      </c>
      <c r="BC2538" s="45">
        <f>AU2538*'Propiedades físicas'!$L$4+'Diseño reactor'!AV2538*'Propiedades físicas'!$L$5+'Diseño reactor'!AW2538*'Propiedades físicas'!$L$8+AX2538*'Propiedades físicas'!$L$9+'Diseño reactor'!AY2538*'Propiedades físicas'!$L$7+'Diseño reactor'!AZ2538*'Propiedades físicas'!$L$6</f>
        <v>2.1234918311076907</v>
      </c>
      <c r="BD2538" s="29">
        <f t="shared" si="1618"/>
        <v>1.3296755345564235</v>
      </c>
      <c r="BE2538" s="58">
        <f t="shared" si="1619"/>
        <v>41.114896403522451</v>
      </c>
      <c r="BF2538" s="30">
        <f>AU2538*'Propiedades físicas'!$I$4+'Diseño reactor'!AV2538*'Propiedades físicas'!$I$5+'Diseño reactor'!AW2538*'Propiedades físicas'!$I$8+'Diseño reactor'!AX2538*'Propiedades físicas'!$I$9+'Diseño reactor'!AY2538*'Propiedades físicas'!$I$7+'Diseño reactor'!AZ2538*'Propiedades físicas'!$I$6</f>
        <v>1.9996338191202077E-2</v>
      </c>
      <c r="BG2538" s="24">
        <f>AU2538*'Propiedades físicas'!$O$4+'Diseño reactor'!AV2538*'Propiedades físicas'!$O$5+'Diseño reactor'!AW2538*'Propiedades físicas'!$O$8+'Diseño reactor'!AX2538*'Propiedades físicas'!$O$9+'Diseño reactor'!AY2538*'Propiedades físicas'!$O$7+'Diseño reactor'!AZ2538*'Propiedades físicas'!$O$6</f>
        <v>0.15474191055121744</v>
      </c>
      <c r="BH2538" s="54">
        <f t="shared" si="1620"/>
        <v>41099.073141550849</v>
      </c>
      <c r="BI2538" s="34">
        <f t="shared" si="1640"/>
        <v>274.40569041591345</v>
      </c>
      <c r="BJ2538" s="27">
        <f t="shared" si="1621"/>
        <v>4798.1896817002871</v>
      </c>
      <c r="BK2538" s="34">
        <f t="shared" si="1622"/>
        <v>571.13926041033869</v>
      </c>
      <c r="BL2538" s="27">
        <f t="shared" si="1623"/>
        <v>105.75852201138248</v>
      </c>
      <c r="BM2538" s="34">
        <f t="shared" si="1624"/>
        <v>1.1054421768707483</v>
      </c>
      <c r="BN2538" s="45">
        <f t="shared" si="1625"/>
        <v>2788.0847162600253</v>
      </c>
      <c r="BO2538" s="45">
        <f t="shared" si="1626"/>
        <v>111.02671191935407</v>
      </c>
      <c r="BP2538" s="66">
        <f t="shared" si="1627"/>
        <v>6.6872690075771546</v>
      </c>
    </row>
    <row r="2539" spans="8:68">
      <c r="H2539" s="68">
        <v>2534</v>
      </c>
      <c r="I2539" s="31">
        <f>('Propiedades físicas'!$C$10*'Diseño reactor'!H2539)/1000</f>
        <v>2217.8715435739464</v>
      </c>
      <c r="J2539" s="31">
        <f t="shared" si="1605"/>
        <v>0.2056025297412796</v>
      </c>
      <c r="K2539" s="31">
        <f>(I2539*1000)/'Propiedades físicas'!$F$10</f>
        <v>14487.505650340256</v>
      </c>
      <c r="L2539" s="31">
        <f t="shared" si="1606"/>
        <v>2069.6436643343222</v>
      </c>
      <c r="M2539" s="31">
        <f t="shared" si="1607"/>
        <v>12417.861986005933</v>
      </c>
      <c r="N2539" s="31">
        <f t="shared" si="1608"/>
        <v>0.81674967021875389</v>
      </c>
      <c r="O2539" s="32">
        <f t="shared" si="1609"/>
        <v>4.9004980213125231</v>
      </c>
      <c r="P2539" s="33">
        <f t="shared" si="1610"/>
        <v>0.69321493469056761</v>
      </c>
      <c r="Q2539" s="31">
        <f t="shared" si="1611"/>
        <v>4.7554523413922247</v>
      </c>
      <c r="R2539" s="31">
        <f t="shared" si="1612"/>
        <v>0.10484990290629917</v>
      </c>
      <c r="S2539" s="31">
        <f t="shared" si="1613"/>
        <v>0.14504567992029924</v>
      </c>
      <c r="T2539" s="31">
        <f t="shared" si="1614"/>
        <v>1.5858720851661349E-2</v>
      </c>
      <c r="U2539" s="31">
        <f t="shared" si="1615"/>
        <v>2.8261117702257938E-3</v>
      </c>
      <c r="V2539" s="47">
        <f t="shared" si="1628"/>
        <v>6.8648469260619322E-4</v>
      </c>
      <c r="W2539" s="31">
        <f t="shared" si="1616"/>
        <v>0.15125165033136706</v>
      </c>
      <c r="X2539" s="34">
        <f>(S2539*H2539*'Propiedades físicas'!$F$5*60*24*365)/(1000000)</f>
        <v>56886.317596148794</v>
      </c>
      <c r="Y2539" s="34">
        <f>(U2539*H2539*'Propiedades físicas'!$F$7*60*24*365)/(1000000)</f>
        <v>346.62810578993793</v>
      </c>
      <c r="Z2539" s="31">
        <f t="shared" si="1629"/>
        <v>1756.6066445058984</v>
      </c>
      <c r="AA2539" s="31">
        <f t="shared" si="1630"/>
        <v>12050.316233087897</v>
      </c>
      <c r="AB2539" s="31">
        <f t="shared" si="1630"/>
        <v>265.68965396456207</v>
      </c>
      <c r="AC2539" s="31">
        <f t="shared" si="1630"/>
        <v>367.54575291803826</v>
      </c>
      <c r="AD2539" s="31">
        <f t="shared" si="1630"/>
        <v>40.185998638109858</v>
      </c>
      <c r="AE2539" s="31">
        <f t="shared" si="1631"/>
        <v>7.1613672257521612</v>
      </c>
      <c r="AF2539" s="31">
        <f t="shared" si="1632"/>
        <v>14487.505650340257</v>
      </c>
      <c r="AG2539" s="31">
        <f t="shared" si="1633"/>
        <v>0.12124976423837613</v>
      </c>
      <c r="AH2539" s="31">
        <f t="shared" si="1634"/>
        <v>0.83177301351422628</v>
      </c>
      <c r="AI2539" s="31">
        <f t="shared" si="1634"/>
        <v>1.8339226943343556E-2</v>
      </c>
      <c r="AJ2539" s="31">
        <f t="shared" si="1634"/>
        <v>2.5369843628630852E-2</v>
      </c>
      <c r="AK2539" s="31">
        <f t="shared" si="1634"/>
        <v>2.7738383409821855E-3</v>
      </c>
      <c r="AL2539" s="31">
        <f t="shared" si="1635"/>
        <v>4.9431333444097515E-4</v>
      </c>
      <c r="AM2539" s="31">
        <f t="shared" si="1636"/>
        <v>0.99999999999999989</v>
      </c>
      <c r="AN2539" s="31">
        <f>(Z2539*'Propiedades físicas'!$F$4)/1000</f>
        <v>1544.724751045597</v>
      </c>
      <c r="AO2539" s="31">
        <f>(AA2539*'Propiedades físicas'!$F$6)/1000</f>
        <v>386.09213210813618</v>
      </c>
      <c r="AP2539" s="31">
        <f>(AB2539*'Propiedades físicas'!$F$9)/1000</f>
        <v>163.91723201343655</v>
      </c>
      <c r="AQ2539" s="31">
        <f>(AC2539*'Propiedades físicas'!$F$5)/1000</f>
        <v>108.23119786177473</v>
      </c>
      <c r="AR2539" s="31">
        <f>(AD2539*'Propiedades físicas'!$F$8)/1000</f>
        <v>14.246740237182701</v>
      </c>
      <c r="AS2539" s="31">
        <f>(AE2539*'Propiedades físicas'!$F$7)/1000</f>
        <v>0.65949030781951656</v>
      </c>
      <c r="AT2539" s="31">
        <f t="shared" si="1637"/>
        <v>2217.8715435739468</v>
      </c>
      <c r="AU2539" s="31">
        <f t="shared" si="1638"/>
        <v>0.69648972931785746</v>
      </c>
      <c r="AV2539" s="31">
        <f t="shared" si="1641"/>
        <v>0.1740822786724498</v>
      </c>
      <c r="AW2539" s="31">
        <f t="shared" si="1641"/>
        <v>7.3907450811734235E-2</v>
      </c>
      <c r="AX2539" s="31">
        <f t="shared" si="1641"/>
        <v>4.879957911690757E-2</v>
      </c>
      <c r="AY2539" s="31">
        <f t="shared" si="1641"/>
        <v>6.4236092836220185E-3</v>
      </c>
      <c r="AZ2539" s="31">
        <f t="shared" si="1642"/>
        <v>2.9735279742883284E-4</v>
      </c>
      <c r="BA2539" s="31">
        <f t="shared" si="1639"/>
        <v>0.99999999999999989</v>
      </c>
      <c r="BB2539" s="34">
        <f>AU2539*'Propiedades físicas'!$C$4+'Diseño reactor'!AV2539*'Propiedades físicas'!$C$5+'Diseño reactor'!AW2539*'Propiedades físicas'!$C$8+'Diseño reactor'!AX2539*'Propiedades físicas'!$C$9+'Diseño reactor'!AY2539*'Propiedades físicas'!$C$7+'Diseño reactor'!AZ2539*'Propiedades físicas'!$C$6</f>
        <v>875.3228215385584</v>
      </c>
      <c r="BC2539" s="45">
        <f>AU2539*'Propiedades físicas'!$L$4+'Diseño reactor'!AV2539*'Propiedades físicas'!$L$5+'Diseño reactor'!AW2539*'Propiedades físicas'!$L$8+AX2539*'Propiedades físicas'!$L$9+'Diseño reactor'!AY2539*'Propiedades físicas'!$L$7+'Diseño reactor'!AZ2539*'Propiedades físicas'!$L$6</f>
        <v>2.1235212967963575</v>
      </c>
      <c r="BD2539" s="29">
        <f t="shared" si="1618"/>
        <v>1.3292118762896881</v>
      </c>
      <c r="BE2539" s="58">
        <f t="shared" si="1619"/>
        <v>41.114397932242909</v>
      </c>
      <c r="BF2539" s="30">
        <f>AU2539*'Propiedades físicas'!$I$4+'Diseño reactor'!AV2539*'Propiedades físicas'!$I$5+'Diseño reactor'!AW2539*'Propiedades físicas'!$I$8+'Diseño reactor'!AX2539*'Propiedades físicas'!$I$9+'Diseño reactor'!AY2539*'Propiedades físicas'!$I$7+'Diseño reactor'!AZ2539*'Propiedades físicas'!$I$6</f>
        <v>1.9996379849545162E-2</v>
      </c>
      <c r="BG2539" s="24">
        <f>AU2539*'Propiedades físicas'!$O$4+'Diseño reactor'!AV2539*'Propiedades físicas'!$O$5+'Diseño reactor'!AW2539*'Propiedades físicas'!$O$8+'Diseño reactor'!AX2539*'Propiedades físicas'!$O$9+'Diseño reactor'!AY2539*'Propiedades físicas'!$O$7+'Diseño reactor'!AZ2539*'Propiedades físicas'!$O$6</f>
        <v>0.15474335196322214</v>
      </c>
      <c r="BH2539" s="54">
        <f t="shared" si="1620"/>
        <v>41098.982791733564</v>
      </c>
      <c r="BI2539" s="34">
        <f t="shared" si="1640"/>
        <v>274.40751367096414</v>
      </c>
      <c r="BJ2539" s="27">
        <f t="shared" si="1621"/>
        <v>4798.19327661228</v>
      </c>
      <c r="BK2539" s="34">
        <f t="shared" si="1622"/>
        <v>571.14500845413863</v>
      </c>
      <c r="BL2539" s="27">
        <f t="shared" si="1623"/>
        <v>105.75871910076253</v>
      </c>
      <c r="BM2539" s="34">
        <f t="shared" si="1624"/>
        <v>1.1054421768707483</v>
      </c>
      <c r="BN2539" s="45">
        <f t="shared" si="1625"/>
        <v>2789.2869815967833</v>
      </c>
      <c r="BO2539" s="45">
        <f t="shared" si="1626"/>
        <v>111.03294151436185</v>
      </c>
      <c r="BP2539" s="66">
        <f t="shared" si="1627"/>
        <v>6.6872682382204935</v>
      </c>
    </row>
    <row r="2540" spans="8:68">
      <c r="H2540" s="68">
        <v>2535</v>
      </c>
      <c r="I2540" s="31">
        <f>('Propiedades físicas'!$C$10*'Diseño reactor'!H2540)/1000</f>
        <v>2218.7467888555461</v>
      </c>
      <c r="J2540" s="31">
        <f t="shared" si="1605"/>
        <v>0.20552142420686489</v>
      </c>
      <c r="K2540" s="31">
        <f>(I2540*1000)/'Propiedades físicas'!$F$10</f>
        <v>14493.222898031789</v>
      </c>
      <c r="L2540" s="31">
        <f t="shared" si="1606"/>
        <v>2070.4604140045412</v>
      </c>
      <c r="M2540" s="31">
        <f t="shared" si="1607"/>
        <v>12422.762484027247</v>
      </c>
      <c r="N2540" s="31">
        <f t="shared" si="1608"/>
        <v>0.81674967021875389</v>
      </c>
      <c r="O2540" s="32">
        <f t="shared" si="1609"/>
        <v>4.900498021312524</v>
      </c>
      <c r="P2540" s="33">
        <f t="shared" si="1610"/>
        <v>0.69325629806697198</v>
      </c>
      <c r="Q2540" s="31">
        <f t="shared" si="1611"/>
        <v>4.7555090530988418</v>
      </c>
      <c r="R2540" s="31">
        <f t="shared" si="1612"/>
        <v>0.10482104999298157</v>
      </c>
      <c r="S2540" s="31">
        <f t="shared" si="1613"/>
        <v>0.1449889682136829</v>
      </c>
      <c r="T2540" s="31">
        <f t="shared" si="1614"/>
        <v>1.5849048255699646E-2</v>
      </c>
      <c r="U2540" s="31">
        <f t="shared" si="1615"/>
        <v>2.8232739031006761E-3</v>
      </c>
      <c r="V2540" s="47">
        <f t="shared" si="1628"/>
        <v>6.8652565439641889E-4</v>
      </c>
      <c r="W2540" s="31">
        <f t="shared" si="1616"/>
        <v>0.15120100644632775</v>
      </c>
      <c r="X2540" s="34">
        <f>(S2540*H2540*'Propiedades físicas'!$F$5*60*24*365)/(1000000)</f>
        <v>56886.515938866505</v>
      </c>
      <c r="Y2540" s="34">
        <f>(U2540*H2540*'Propiedades físicas'!$F$7*60*24*365)/(1000000)</f>
        <v>346.41668939339263</v>
      </c>
      <c r="Z2540" s="31">
        <f t="shared" si="1629"/>
        <v>1757.4047155997739</v>
      </c>
      <c r="AA2540" s="31">
        <f t="shared" si="1630"/>
        <v>12055.215449605565</v>
      </c>
      <c r="AB2540" s="31">
        <f t="shared" si="1630"/>
        <v>265.72136173220827</v>
      </c>
      <c r="AC2540" s="31">
        <f t="shared" si="1630"/>
        <v>367.54703442168613</v>
      </c>
      <c r="AD2540" s="31">
        <f t="shared" si="1630"/>
        <v>40.177337328198604</v>
      </c>
      <c r="AE2540" s="31">
        <f t="shared" si="1631"/>
        <v>7.156999344360214</v>
      </c>
      <c r="AF2540" s="31">
        <f t="shared" si="1632"/>
        <v>14493.222898031794</v>
      </c>
      <c r="AG2540" s="31">
        <f t="shared" si="1633"/>
        <v>0.12125699907909597</v>
      </c>
      <c r="AH2540" s="31">
        <f t="shared" si="1634"/>
        <v>0.83178293292119898</v>
      </c>
      <c r="AI2540" s="31">
        <f t="shared" si="1634"/>
        <v>1.8334180299420754E-2</v>
      </c>
      <c r="AJ2540" s="31">
        <f t="shared" si="1634"/>
        <v>2.535992422165809E-2</v>
      </c>
      <c r="AK2540" s="31">
        <f t="shared" si="1634"/>
        <v>2.7721465136408521E-3</v>
      </c>
      <c r="AL2540" s="31">
        <f t="shared" si="1635"/>
        <v>4.9381696498521023E-4</v>
      </c>
      <c r="AM2540" s="31">
        <f t="shared" si="1636"/>
        <v>0.99999999999999989</v>
      </c>
      <c r="AN2540" s="31">
        <f>(Z2540*'Propiedades físicas'!$F$4)/1000</f>
        <v>1545.4265588041292</v>
      </c>
      <c r="AO2540" s="31">
        <f>(AA2540*'Propiedades físicas'!$F$6)/1000</f>
        <v>386.24910300536226</v>
      </c>
      <c r="AP2540" s="31">
        <f>(AB2540*'Propiedades físicas'!$F$9)/1000</f>
        <v>163.93679412068587</v>
      </c>
      <c r="AQ2540" s="31">
        <f>(AC2540*'Propiedades físicas'!$F$5)/1000</f>
        <v>108.23157522615394</v>
      </c>
      <c r="AR2540" s="31">
        <f>(AD2540*'Propiedades físicas'!$F$8)/1000</f>
        <v>14.243669629592963</v>
      </c>
      <c r="AS2540" s="31">
        <f>(AE2540*'Propiedades físicas'!$F$7)/1000</f>
        <v>0.65908806962213218</v>
      </c>
      <c r="AT2540" s="31">
        <f t="shared" si="1637"/>
        <v>2218.7467888555466</v>
      </c>
      <c r="AU2540" s="31">
        <f t="shared" si="1638"/>
        <v>0.69653128809767284</v>
      </c>
      <c r="AV2540" s="31">
        <f t="shared" si="1641"/>
        <v>0.17408435471115372</v>
      </c>
      <c r="AW2540" s="31">
        <f t="shared" si="1641"/>
        <v>7.388711273594506E-2</v>
      </c>
      <c r="AX2540" s="31">
        <f t="shared" si="1641"/>
        <v>4.8780498869806115E-2</v>
      </c>
      <c r="AY2540" s="31">
        <f t="shared" si="1641"/>
        <v>6.4196913776447652E-3</v>
      </c>
      <c r="AZ2540" s="31">
        <f t="shared" si="1642"/>
        <v>2.970542077773989E-4</v>
      </c>
      <c r="BA2540" s="31">
        <f t="shared" si="1639"/>
        <v>0.99999999999999978</v>
      </c>
      <c r="BB2540" s="34">
        <f>AU2540*'Propiedades físicas'!$C$4+'Diseño reactor'!AV2540*'Propiedades físicas'!$C$5+'Diseño reactor'!AW2540*'Propiedades físicas'!$C$8+'Diseño reactor'!AX2540*'Propiedades físicas'!$C$9+'Diseño reactor'!AY2540*'Propiedades físicas'!$C$7+'Diseño reactor'!AZ2540*'Propiedades físicas'!$C$6</f>
        <v>875.32272096466033</v>
      </c>
      <c r="BC2540" s="45">
        <f>AU2540*'Propiedades físicas'!$L$4+'Diseño reactor'!AV2540*'Propiedades físicas'!$L$5+'Diseño reactor'!AW2540*'Propiedades físicas'!$L$8+AX2540*'Propiedades físicas'!$L$9+'Diseño reactor'!AY2540*'Propiedades físicas'!$L$7+'Diseño reactor'!AZ2540*'Propiedades físicas'!$L$6</f>
        <v>2.1235507419816098</v>
      </c>
      <c r="BD2540" s="29">
        <f t="shared" si="1618"/>
        <v>1.3287485416573555</v>
      </c>
      <c r="BE2540" s="58">
        <f t="shared" si="1619"/>
        <v>41.113899812918604</v>
      </c>
      <c r="BF2540" s="30">
        <f>AU2540*'Propiedades físicas'!$I$4+'Diseño reactor'!AV2540*'Propiedades físicas'!$I$5+'Diseño reactor'!AW2540*'Propiedades físicas'!$I$8+'Diseño reactor'!AX2540*'Propiedades físicas'!$I$9+'Diseño reactor'!AY2540*'Propiedades físicas'!$I$7+'Diseño reactor'!AZ2540*'Propiedades físicas'!$I$6</f>
        <v>1.9996421446685404E-2</v>
      </c>
      <c r="BG2540" s="24">
        <f>AU2540*'Propiedades físicas'!$O$4+'Diseño reactor'!AV2540*'Propiedades físicas'!$O$5+'Diseño reactor'!AW2540*'Propiedades físicas'!$O$8+'Diseño reactor'!AX2540*'Propiedades físicas'!$O$9+'Diseño reactor'!AY2540*'Propiedades físicas'!$O$7+'Diseño reactor'!AZ2540*'Propiedades físicas'!$O$6</f>
        <v>0.15474479240759173</v>
      </c>
      <c r="BH2540" s="54">
        <f t="shared" si="1620"/>
        <v>41098.892574197831</v>
      </c>
      <c r="BI2540" s="34">
        <f t="shared" si="1640"/>
        <v>274.4093351344502</v>
      </c>
      <c r="BJ2540" s="27">
        <f t="shared" si="1621"/>
        <v>4798.1968712944399</v>
      </c>
      <c r="BK2540" s="34">
        <f t="shared" si="1622"/>
        <v>571.15075290708785</v>
      </c>
      <c r="BL2540" s="27">
        <f t="shared" si="1623"/>
        <v>105.7589160637898</v>
      </c>
      <c r="BM2540" s="34">
        <f t="shared" si="1624"/>
        <v>1.1054421768707483</v>
      </c>
      <c r="BN2540" s="45">
        <f t="shared" si="1625"/>
        <v>2790.4892601572178</v>
      </c>
      <c r="BO2540" s="45">
        <f t="shared" si="1626"/>
        <v>111.03916693811435</v>
      </c>
      <c r="BP2540" s="66">
        <f t="shared" si="1627"/>
        <v>6.6872674698586758</v>
      </c>
    </row>
    <row r="2541" spans="8:68">
      <c r="H2541" s="68">
        <v>2536</v>
      </c>
      <c r="I2541" s="31">
        <f>('Propiedades físicas'!$C$10*'Diseño reactor'!H2541)/1000</f>
        <v>2219.6220341371459</v>
      </c>
      <c r="J2541" s="31">
        <f t="shared" si="1605"/>
        <v>0.20544038263580541</v>
      </c>
      <c r="K2541" s="31">
        <f>(I2541*1000)/'Propiedades físicas'!$F$10</f>
        <v>14498.94014572332</v>
      </c>
      <c r="L2541" s="31">
        <f t="shared" si="1606"/>
        <v>2071.2771636747598</v>
      </c>
      <c r="M2541" s="31">
        <f t="shared" si="1607"/>
        <v>12427.66298204856</v>
      </c>
      <c r="N2541" s="31">
        <f t="shared" si="1608"/>
        <v>0.81674967021875389</v>
      </c>
      <c r="O2541" s="32">
        <f t="shared" si="1609"/>
        <v>4.9004980213125231</v>
      </c>
      <c r="P2541" s="33">
        <f t="shared" si="1610"/>
        <v>0.69329763375308817</v>
      </c>
      <c r="Q2541" s="31">
        <f t="shared" si="1611"/>
        <v>4.7555657207564792</v>
      </c>
      <c r="R2541" s="31">
        <f t="shared" si="1612"/>
        <v>0.10479221220955295</v>
      </c>
      <c r="S2541" s="31">
        <f t="shared" si="1613"/>
        <v>0.14493230055604464</v>
      </c>
      <c r="T2541" s="31">
        <f t="shared" si="1614"/>
        <v>1.5839384421846896E-2</v>
      </c>
      <c r="U2541" s="31">
        <f t="shared" si="1615"/>
        <v>2.8204398342659607E-3</v>
      </c>
      <c r="V2541" s="47">
        <f t="shared" si="1628"/>
        <v>6.8656658876519415E-4</v>
      </c>
      <c r="W2541" s="31">
        <f t="shared" si="1616"/>
        <v>0.15115039646431824</v>
      </c>
      <c r="X2541" s="34">
        <f>(S2541*H2541*'Propiedades físicas'!$F$5*60*24*365)/(1000000)</f>
        <v>56886.714016116064</v>
      </c>
      <c r="Y2541" s="34">
        <f>(U2541*H2541*'Propiedades físicas'!$F$7*60*24*365)/(1000000)</f>
        <v>346.20546451249714</v>
      </c>
      <c r="Z2541" s="31">
        <f t="shared" si="1629"/>
        <v>1758.2027991978316</v>
      </c>
      <c r="AA2541" s="31">
        <f t="shared" si="1630"/>
        <v>12060.114667838432</v>
      </c>
      <c r="AB2541" s="31">
        <f t="shared" si="1630"/>
        <v>265.75305016342628</v>
      </c>
      <c r="AC2541" s="31">
        <f t="shared" si="1630"/>
        <v>367.54831421012921</v>
      </c>
      <c r="AD2541" s="31">
        <f t="shared" si="1630"/>
        <v>40.16867889380373</v>
      </c>
      <c r="AE2541" s="31">
        <f t="shared" si="1631"/>
        <v>7.152635419698476</v>
      </c>
      <c r="AF2541" s="31">
        <f t="shared" si="1632"/>
        <v>14498.940145723322</v>
      </c>
      <c r="AG2541" s="31">
        <f t="shared" si="1633"/>
        <v>0.12126422907652597</v>
      </c>
      <c r="AH2541" s="31">
        <f t="shared" si="1634"/>
        <v>0.83179284462359426</v>
      </c>
      <c r="AI2541" s="31">
        <f t="shared" si="1634"/>
        <v>1.8329136301856803E-2</v>
      </c>
      <c r="AJ2541" s="31">
        <f t="shared" si="1634"/>
        <v>2.535001251926287E-2</v>
      </c>
      <c r="AK2541" s="31">
        <f t="shared" si="1634"/>
        <v>2.7704562188741828E-3</v>
      </c>
      <c r="AL2541" s="31">
        <f t="shared" si="1635"/>
        <v>4.9332125988589949E-4</v>
      </c>
      <c r="AM2541" s="31">
        <f t="shared" si="1636"/>
        <v>1</v>
      </c>
      <c r="AN2541" s="31">
        <f>(Z2541*'Propiedades físicas'!$F$4)/1000</f>
        <v>1546.1283775585891</v>
      </c>
      <c r="AO2541" s="31">
        <f>(AA2541*'Propiedades físicas'!$F$6)/1000</f>
        <v>386.40607395754336</v>
      </c>
      <c r="AP2541" s="31">
        <f>(AB2541*'Propiedades físicas'!$F$9)/1000</f>
        <v>163.95634429832583</v>
      </c>
      <c r="AQ2541" s="31">
        <f>(AC2541*'Propiedades físicas'!$F$5)/1000</f>
        <v>108.23195208545675</v>
      </c>
      <c r="AR2541" s="31">
        <f>(AD2541*'Propiedades físicas'!$F$8)/1000</f>
        <v>14.240600041431293</v>
      </c>
      <c r="AS2541" s="31">
        <f>(AE2541*'Propiedades físicas'!$F$7)/1000</f>
        <v>0.65868619580003274</v>
      </c>
      <c r="AT2541" s="31">
        <f t="shared" si="1637"/>
        <v>2219.6220341371463</v>
      </c>
      <c r="AU2541" s="31">
        <f t="shared" si="1638"/>
        <v>0.69657281905638924</v>
      </c>
      <c r="AV2541" s="31">
        <f t="shared" si="1641"/>
        <v>0.17408642913736189</v>
      </c>
      <c r="AW2541" s="31">
        <f t="shared" si="1641"/>
        <v>7.3866785325034878E-2</v>
      </c>
      <c r="AX2541" s="31">
        <f t="shared" si="1641"/>
        <v>4.8761433442667521E-2</v>
      </c>
      <c r="AY2541" s="31">
        <f t="shared" si="1641"/>
        <v>6.4157770207787512E-3</v>
      </c>
      <c r="AZ2541" s="31">
        <f t="shared" si="1642"/>
        <v>2.9675601776772313E-4</v>
      </c>
      <c r="BA2541" s="31">
        <f t="shared" si="1639"/>
        <v>1</v>
      </c>
      <c r="BB2541" s="34">
        <f>AU2541*'Propiedades físicas'!$C$4+'Diseño reactor'!AV2541*'Propiedades físicas'!$C$5+'Diseño reactor'!AW2541*'Propiedades físicas'!$C$8+'Diseño reactor'!AX2541*'Propiedades físicas'!$C$9+'Diseño reactor'!AY2541*'Propiedades físicas'!$C$7+'Diseño reactor'!AZ2541*'Propiedades físicas'!$C$6</f>
        <v>875.32262052077454</v>
      </c>
      <c r="BC2541" s="45">
        <f>AU2541*'Propiedades físicas'!$L$4+'Diseño reactor'!AV2541*'Propiedades físicas'!$L$5+'Diseño reactor'!AW2541*'Propiedades físicas'!$L$8+AX2541*'Propiedades físicas'!$L$9+'Diseño reactor'!AY2541*'Propiedades físicas'!$L$7+'Diseño reactor'!AZ2541*'Propiedades físicas'!$L$6</f>
        <v>2.1235801666847247</v>
      </c>
      <c r="BD2541" s="29">
        <f t="shared" si="1618"/>
        <v>1.3282855303203747</v>
      </c>
      <c r="BE2541" s="58">
        <f t="shared" si="1619"/>
        <v>41.113402045176052</v>
      </c>
      <c r="BF2541" s="30">
        <f>AU2541*'Propiedades físicas'!$I$4+'Diseño reactor'!AV2541*'Propiedades físicas'!$I$5+'Diseño reactor'!AW2541*'Propiedades físicas'!$I$8+'Diseño reactor'!AX2541*'Propiedades físicas'!$I$9+'Diseño reactor'!AY2541*'Propiedades físicas'!$I$7+'Diseño reactor'!AZ2541*'Propiedades físicas'!$I$6</f>
        <v>1.9996462982721546E-2</v>
      </c>
      <c r="BG2541" s="24">
        <f>AU2541*'Propiedades físicas'!$O$4+'Diseño reactor'!AV2541*'Propiedades físicas'!$O$5+'Diseño reactor'!AW2541*'Propiedades físicas'!$O$8+'Diseño reactor'!AX2541*'Propiedades físicas'!$O$9+'Diseño reactor'!AY2541*'Propiedades físicas'!$O$7+'Diseño reactor'!AZ2541*'Propiedades físicas'!$O$6</f>
        <v>0.15474623188528558</v>
      </c>
      <c r="BH2541" s="54">
        <f t="shared" si="1620"/>
        <v>41098.80248872935</v>
      </c>
      <c r="BI2541" s="34">
        <f t="shared" si="1640"/>
        <v>274.41115480880768</v>
      </c>
      <c r="BJ2541" s="27">
        <f t="shared" si="1621"/>
        <v>4798.200465744565</v>
      </c>
      <c r="BK2541" s="34">
        <f t="shared" si="1622"/>
        <v>571.15649377245666</v>
      </c>
      <c r="BL2541" s="27">
        <f t="shared" si="1623"/>
        <v>105.75911290058254</v>
      </c>
      <c r="BM2541" s="34">
        <f t="shared" si="1624"/>
        <v>1.1054421768707483</v>
      </c>
      <c r="BN2541" s="45">
        <f t="shared" si="1625"/>
        <v>2791.6915519276959</v>
      </c>
      <c r="BO2541" s="45">
        <f t="shared" si="1626"/>
        <v>111.04538819479963</v>
      </c>
      <c r="BP2541" s="66">
        <f t="shared" si="1627"/>
        <v>6.6872667024901231</v>
      </c>
    </row>
    <row r="2542" spans="8:68">
      <c r="H2542" s="68">
        <v>2537</v>
      </c>
      <c r="I2542" s="31">
        <f>('Propiedades físicas'!$C$10*'Diseño reactor'!H2542)/1000</f>
        <v>2220.4972794187456</v>
      </c>
      <c r="J2542" s="31">
        <f t="shared" si="1605"/>
        <v>0.20535940495246455</v>
      </c>
      <c r="K2542" s="31">
        <f>(I2542*1000)/'Propiedades físicas'!$F$10</f>
        <v>14504.657393414849</v>
      </c>
      <c r="L2542" s="31">
        <f t="shared" si="1606"/>
        <v>2072.0939133449783</v>
      </c>
      <c r="M2542" s="31">
        <f t="shared" si="1607"/>
        <v>12432.56348006987</v>
      </c>
      <c r="N2542" s="31">
        <f t="shared" si="1608"/>
        <v>0.81674967021875378</v>
      </c>
      <c r="O2542" s="32">
        <f t="shared" si="1609"/>
        <v>4.9004980213125222</v>
      </c>
      <c r="P2542" s="33">
        <f t="shared" si="1610"/>
        <v>0.69333894177671185</v>
      </c>
      <c r="Q2542" s="31">
        <f t="shared" si="1611"/>
        <v>4.7556223444160963</v>
      </c>
      <c r="R2542" s="31">
        <f t="shared" si="1612"/>
        <v>0.10476338954502565</v>
      </c>
      <c r="S2542" s="31">
        <f t="shared" si="1613"/>
        <v>0.14487567689642736</v>
      </c>
      <c r="T2542" s="31">
        <f t="shared" si="1614"/>
        <v>1.5829729339647242E-2</v>
      </c>
      <c r="U2542" s="31">
        <f t="shared" si="1615"/>
        <v>2.8176095573690832E-3</v>
      </c>
      <c r="V2542" s="47">
        <f t="shared" si="1628"/>
        <v>6.8660749574004471E-4</v>
      </c>
      <c r="W2542" s="31">
        <f t="shared" si="1616"/>
        <v>0.15109982035130581</v>
      </c>
      <c r="X2542" s="34">
        <f>(S2542*H2542*'Propiedades físicas'!$F$5*60*24*365)/(1000000)</f>
        <v>56886.911828341516</v>
      </c>
      <c r="Y2542" s="34">
        <f>(U2542*H2542*'Propiedades físicas'!$F$7*60*24*365)/(1000000)</f>
        <v>345.99443091871507</v>
      </c>
      <c r="Z2542" s="31">
        <f t="shared" si="1629"/>
        <v>1759.000895287518</v>
      </c>
      <c r="AA2542" s="31">
        <f t="shared" si="1630"/>
        <v>12065.013887783636</v>
      </c>
      <c r="AB2542" s="31">
        <f t="shared" si="1630"/>
        <v>265.78471927573008</v>
      </c>
      <c r="AC2542" s="31">
        <f t="shared" si="1630"/>
        <v>367.54959228623619</v>
      </c>
      <c r="AD2542" s="31">
        <f t="shared" si="1630"/>
        <v>40.16002333468505</v>
      </c>
      <c r="AE2542" s="31">
        <f t="shared" si="1631"/>
        <v>7.1482754470453642</v>
      </c>
      <c r="AF2542" s="31">
        <f t="shared" si="1632"/>
        <v>14504.657393414851</v>
      </c>
      <c r="AG2542" s="31">
        <f t="shared" si="1633"/>
        <v>0.12127145423552772</v>
      </c>
      <c r="AH2542" s="31">
        <f t="shared" si="1634"/>
        <v>0.83180274863032488</v>
      </c>
      <c r="AI2542" s="31">
        <f t="shared" si="1634"/>
        <v>1.8324094948729847E-2</v>
      </c>
      <c r="AJ2542" s="31">
        <f t="shared" si="1634"/>
        <v>2.5340108512532298E-2</v>
      </c>
      <c r="AK2542" s="31">
        <f t="shared" si="1634"/>
        <v>2.7687674548533491E-3</v>
      </c>
      <c r="AL2542" s="31">
        <f t="shared" si="1635"/>
        <v>4.928262180319198E-4</v>
      </c>
      <c r="AM2542" s="31">
        <f t="shared" si="1636"/>
        <v>1</v>
      </c>
      <c r="AN2542" s="31">
        <f>(Z2542*'Propiedades físicas'!$F$4)/1000</f>
        <v>1546.8302072979375</v>
      </c>
      <c r="AO2542" s="31">
        <f>(AA2542*'Propiedades físicas'!$F$6)/1000</f>
        <v>386.56304496458768</v>
      </c>
      <c r="AP2542" s="31">
        <f>(AB2542*'Propiedades físicas'!$F$9)/1000</f>
        <v>163.97588255716164</v>
      </c>
      <c r="AQ2542" s="31">
        <f>(AC2542*'Propiedades físicas'!$F$5)/1000</f>
        <v>108.23232844052798</v>
      </c>
      <c r="AR2542" s="31">
        <f>(AD2542*'Propiedades físicas'!$F$8)/1000</f>
        <v>14.237531472612538</v>
      </c>
      <c r="AS2542" s="31">
        <f>(AE2542*'Propiedades físicas'!$F$7)/1000</f>
        <v>0.65828468591840761</v>
      </c>
      <c r="AT2542" s="31">
        <f t="shared" si="1637"/>
        <v>2220.4972794187452</v>
      </c>
      <c r="AU2542" s="31">
        <f t="shared" si="1638"/>
        <v>0.69661432222193398</v>
      </c>
      <c r="AV2542" s="31">
        <f t="shared" si="1641"/>
        <v>0.17408850195293976</v>
      </c>
      <c r="AW2542" s="31">
        <f t="shared" si="1641"/>
        <v>7.3846468571258622E-2</v>
      </c>
      <c r="AX2542" s="31">
        <f t="shared" si="1641"/>
        <v>4.8742382818347668E-2</v>
      </c>
      <c r="AY2542" s="31">
        <f t="shared" si="1641"/>
        <v>6.4118662087888105E-3</v>
      </c>
      <c r="AZ2542" s="31">
        <f t="shared" si="1642"/>
        <v>2.9645822673141277E-4</v>
      </c>
      <c r="BA2542" s="31">
        <f t="shared" si="1639"/>
        <v>1.0000000000000004</v>
      </c>
      <c r="BB2542" s="34">
        <f>AU2542*'Propiedades físicas'!$C$4+'Diseño reactor'!AV2542*'Propiedades físicas'!$C$5+'Diseño reactor'!AW2542*'Propiedades físicas'!$C$8+'Diseño reactor'!AX2542*'Propiedades físicas'!$C$9+'Diseño reactor'!AY2542*'Propiedades físicas'!$C$7+'Diseño reactor'!AZ2542*'Propiedades físicas'!$C$6</f>
        <v>875.32252020669478</v>
      </c>
      <c r="BC2542" s="45">
        <f>AU2542*'Propiedades físicas'!$L$4+'Diseño reactor'!AV2542*'Propiedades físicas'!$L$5+'Diseño reactor'!AW2542*'Propiedades físicas'!$L$8+AX2542*'Propiedades físicas'!$L$9+'Diseño reactor'!AY2542*'Propiedades físicas'!$L$7+'Diseño reactor'!AZ2542*'Propiedades físicas'!$L$6</f>
        <v>2.1236095709269476</v>
      </c>
      <c r="BD2542" s="29">
        <f t="shared" si="1618"/>
        <v>1.3278228419401681</v>
      </c>
      <c r="BE2542" s="58">
        <f t="shared" si="1619"/>
        <v>41.112904628642326</v>
      </c>
      <c r="BF2542" s="30">
        <f>AU2542*'Propiedades físicas'!$I$4+'Diseño reactor'!AV2542*'Propiedades físicas'!$I$5+'Diseño reactor'!AW2542*'Propiedades físicas'!$I$8+'Diseño reactor'!AX2542*'Propiedades físicas'!$I$9+'Diseño reactor'!AY2542*'Propiedades físicas'!$I$7+'Diseño reactor'!AZ2542*'Propiedades físicas'!$I$6</f>
        <v>1.9996504457752119E-2</v>
      </c>
      <c r="BG2542" s="24">
        <f>AU2542*'Propiedades físicas'!$O$4+'Diseño reactor'!AV2542*'Propiedades físicas'!$O$5+'Diseño reactor'!AW2542*'Propiedades físicas'!$O$8+'Diseño reactor'!AX2542*'Propiedades físicas'!$O$9+'Diseño reactor'!AY2542*'Propiedades físicas'!$O$7+'Diseño reactor'!AZ2542*'Propiedades físicas'!$O$6</f>
        <v>0.15474767039726178</v>
      </c>
      <c r="BH2542" s="54">
        <f t="shared" si="1620"/>
        <v>41098.712535114282</v>
      </c>
      <c r="BI2542" s="34">
        <f t="shared" si="1640"/>
        <v>274.41297269646765</v>
      </c>
      <c r="BJ2542" s="27">
        <f t="shared" si="1621"/>
        <v>4798.2040599604488</v>
      </c>
      <c r="BK2542" s="34">
        <f t="shared" si="1622"/>
        <v>571.1622310535098</v>
      </c>
      <c r="BL2542" s="27">
        <f t="shared" si="1623"/>
        <v>105.75930961125881</v>
      </c>
      <c r="BM2542" s="34">
        <f t="shared" si="1624"/>
        <v>1.1054421768707483</v>
      </c>
      <c r="BN2542" s="45">
        <f t="shared" si="1625"/>
        <v>2792.8938568945973</v>
      </c>
      <c r="BO2542" s="45">
        <f t="shared" si="1626"/>
        <v>111.05160528860004</v>
      </c>
      <c r="BP2542" s="66">
        <f t="shared" si="1627"/>
        <v>6.687265936113258</v>
      </c>
    </row>
    <row r="2543" spans="8:68">
      <c r="H2543" s="68">
        <v>2538</v>
      </c>
      <c r="I2543" s="31">
        <f>('Propiedades físicas'!$C$10*'Diseño reactor'!H2543)/1000</f>
        <v>2221.3725247003454</v>
      </c>
      <c r="J2543" s="31">
        <f t="shared" si="1605"/>
        <v>0.2052784910813249</v>
      </c>
      <c r="K2543" s="31">
        <f>(I2543*1000)/'Propiedades físicas'!$F$10</f>
        <v>14510.37464110638</v>
      </c>
      <c r="L2543" s="31">
        <f t="shared" si="1606"/>
        <v>2072.9106630151969</v>
      </c>
      <c r="M2543" s="31">
        <f t="shared" si="1607"/>
        <v>12437.463978091182</v>
      </c>
      <c r="N2543" s="31">
        <f t="shared" si="1608"/>
        <v>0.81674967021875367</v>
      </c>
      <c r="O2543" s="32">
        <f t="shared" si="1609"/>
        <v>4.9004980213125222</v>
      </c>
      <c r="P2543" s="33">
        <f t="shared" si="1610"/>
        <v>0.69338022216560247</v>
      </c>
      <c r="Q2543" s="31">
        <f t="shared" si="1611"/>
        <v>4.7556789241285715</v>
      </c>
      <c r="R2543" s="31">
        <f t="shared" si="1612"/>
        <v>0.10473458198842094</v>
      </c>
      <c r="S2543" s="31">
        <f t="shared" si="1613"/>
        <v>0.14481909718395194</v>
      </c>
      <c r="T2543" s="31">
        <f t="shared" si="1614"/>
        <v>1.5820082998660178E-2</v>
      </c>
      <c r="U2543" s="31">
        <f t="shared" si="1615"/>
        <v>2.8147830660702265E-3</v>
      </c>
      <c r="V2543" s="47">
        <f t="shared" si="1628"/>
        <v>6.8664837534846074E-4</v>
      </c>
      <c r="W2543" s="31">
        <f t="shared" si="1616"/>
        <v>0.15104927807330334</v>
      </c>
      <c r="X2543" s="34">
        <f>(S2543*H2543*'Propiedades físicas'!$F$5*60*24*365)/(1000000)</f>
        <v>56887.109375985914</v>
      </c>
      <c r="Y2543" s="34">
        <f>(U2543*H2543*'Propiedades físicas'!$F$7*60*24*365)/(1000000)</f>
        <v>345.78358838384565</v>
      </c>
      <c r="Z2543" s="31">
        <f t="shared" si="1629"/>
        <v>1759.7990038562991</v>
      </c>
      <c r="AA2543" s="31">
        <f t="shared" si="1630"/>
        <v>12069.913109438314</v>
      </c>
      <c r="AB2543" s="31">
        <f t="shared" si="1630"/>
        <v>265.81636908661233</v>
      </c>
      <c r="AC2543" s="31">
        <f t="shared" si="1630"/>
        <v>367.55086865287001</v>
      </c>
      <c r="AD2543" s="31">
        <f t="shared" si="1630"/>
        <v>40.151370650599532</v>
      </c>
      <c r="AE2543" s="31">
        <f t="shared" si="1631"/>
        <v>7.1439194216862347</v>
      </c>
      <c r="AF2543" s="31">
        <f t="shared" si="1632"/>
        <v>14510.37464110638</v>
      </c>
      <c r="AG2543" s="31">
        <f t="shared" si="1633"/>
        <v>0.12127867456095667</v>
      </c>
      <c r="AH2543" s="31">
        <f t="shared" si="1634"/>
        <v>0.83181264495029006</v>
      </c>
      <c r="AI2543" s="31">
        <f t="shared" si="1634"/>
        <v>1.8319056238119604E-2</v>
      </c>
      <c r="AJ2543" s="31">
        <f t="shared" si="1634"/>
        <v>2.5330212192567151E-2</v>
      </c>
      <c r="AK2543" s="31">
        <f t="shared" si="1634"/>
        <v>2.7670802197522094E-3</v>
      </c>
      <c r="AL2543" s="31">
        <f t="shared" si="1635"/>
        <v>4.9233183831437781E-4</v>
      </c>
      <c r="AM2543" s="31">
        <f t="shared" si="1636"/>
        <v>1</v>
      </c>
      <c r="AN2543" s="31">
        <f>(Z2543*'Propiedades físicas'!$F$4)/1000</f>
        <v>1547.5320480111523</v>
      </c>
      <c r="AO2543" s="31">
        <f>(AA2543*'Propiedades físicas'!$F$6)/1000</f>
        <v>386.72001602640358</v>
      </c>
      <c r="AP2543" s="31">
        <f>(AB2543*'Propiedades físicas'!$F$9)/1000</f>
        <v>163.99540890798545</v>
      </c>
      <c r="AQ2543" s="31">
        <f>(AC2543*'Propiedades físicas'!$F$5)/1000</f>
        <v>108.23270429221064</v>
      </c>
      <c r="AR2543" s="31">
        <f>(AD2543*'Propiedades físicas'!$F$8)/1000</f>
        <v>14.234463923050541</v>
      </c>
      <c r="AS2543" s="31">
        <f>(AE2543*'Propiedades físicas'!$F$7)/1000</f>
        <v>0.65788353954308532</v>
      </c>
      <c r="AT2543" s="31">
        <f t="shared" si="1637"/>
        <v>2221.3725247003454</v>
      </c>
      <c r="AU2543" s="31">
        <f t="shared" si="1638"/>
        <v>0.69665579762219687</v>
      </c>
      <c r="AV2543" s="31">
        <f t="shared" si="1641"/>
        <v>0.1740905731597498</v>
      </c>
      <c r="AW2543" s="31">
        <f t="shared" si="1641"/>
        <v>7.3826162466877454E-2</v>
      </c>
      <c r="AX2543" s="31">
        <f t="shared" si="1641"/>
        <v>4.8723346979728591E-2</v>
      </c>
      <c r="AY2543" s="31">
        <f t="shared" si="1641"/>
        <v>6.4079589374459898E-3</v>
      </c>
      <c r="AZ2543" s="31">
        <f t="shared" si="1642"/>
        <v>2.9616083400141601E-4</v>
      </c>
      <c r="BA2543" s="31">
        <f t="shared" si="1639"/>
        <v>1.0000000000000002</v>
      </c>
      <c r="BB2543" s="34">
        <f>AU2543*'Propiedades físicas'!$C$4+'Diseño reactor'!AV2543*'Propiedades físicas'!$C$5+'Diseño reactor'!AW2543*'Propiedades físicas'!$C$8+'Diseño reactor'!AX2543*'Propiedades físicas'!$C$9+'Diseño reactor'!AY2543*'Propiedades físicas'!$C$7+'Diseño reactor'!AZ2543*'Propiedades físicas'!$C$6</f>
        <v>875.32242002221471</v>
      </c>
      <c r="BC2543" s="45">
        <f>AU2543*'Propiedades físicas'!$L$4+'Diseño reactor'!AV2543*'Propiedades físicas'!$L$5+'Diseño reactor'!AW2543*'Propiedades físicas'!$L$8+AX2543*'Propiedades físicas'!$L$9+'Diseño reactor'!AY2543*'Propiedades físicas'!$L$7+'Diseño reactor'!AZ2543*'Propiedades físicas'!$L$6</f>
        <v>2.1236389547294952</v>
      </c>
      <c r="BD2543" s="29">
        <f t="shared" si="1618"/>
        <v>1.3273604761786353</v>
      </c>
      <c r="BE2543" s="58">
        <f t="shared" si="1619"/>
        <v>41.112407562944995</v>
      </c>
      <c r="BF2543" s="30">
        <f>AU2543*'Propiedades físicas'!$I$4+'Diseño reactor'!AV2543*'Propiedades físicas'!$I$5+'Diseño reactor'!AW2543*'Propiedades físicas'!$I$8+'Diseño reactor'!AX2543*'Propiedades físicas'!$I$9+'Diseño reactor'!AY2543*'Propiedades físicas'!$I$7+'Diseño reactor'!AZ2543*'Propiedades físicas'!$I$6</f>
        <v>1.9996545871875483E-2</v>
      </c>
      <c r="BG2543" s="24">
        <f>AU2543*'Propiedades físicas'!$O$4+'Diseño reactor'!AV2543*'Propiedades físicas'!$O$5+'Diseño reactor'!AW2543*'Propiedades físicas'!$O$8+'Diseño reactor'!AX2543*'Propiedades físicas'!$O$9+'Diseño reactor'!AY2543*'Propiedades físicas'!$O$7+'Diseño reactor'!AZ2543*'Propiedades físicas'!$O$6</f>
        <v>0.15474910794447722</v>
      </c>
      <c r="BH2543" s="54">
        <f t="shared" si="1620"/>
        <v>41098.622713139142</v>
      </c>
      <c r="BI2543" s="34">
        <f t="shared" si="1640"/>
        <v>274.41478879985738</v>
      </c>
      <c r="BJ2543" s="27">
        <f t="shared" si="1621"/>
        <v>4798.2076539399022</v>
      </c>
      <c r="BK2543" s="34">
        <f t="shared" si="1622"/>
        <v>571.16796475350975</v>
      </c>
      <c r="BL2543" s="27">
        <f t="shared" si="1623"/>
        <v>105.75950619593661</v>
      </c>
      <c r="BM2543" s="34">
        <f t="shared" si="1624"/>
        <v>1.1054421768707483</v>
      </c>
      <c r="BN2543" s="45">
        <f t="shared" si="1625"/>
        <v>2794.0961750443203</v>
      </c>
      <c r="BO2543" s="45">
        <f t="shared" si="1626"/>
        <v>111.05781822369254</v>
      </c>
      <c r="BP2543" s="66">
        <f t="shared" si="1627"/>
        <v>6.6872651707265058</v>
      </c>
    </row>
    <row r="2544" spans="8:68">
      <c r="H2544" s="68">
        <v>2539</v>
      </c>
      <c r="I2544" s="31">
        <f>('Propiedades físicas'!$C$10*'Diseño reactor'!H2544)/1000</f>
        <v>2222.2477699819456</v>
      </c>
      <c r="J2544" s="31">
        <f t="shared" si="1605"/>
        <v>0.20519764094698797</v>
      </c>
      <c r="K2544" s="31">
        <f>(I2544*1000)/'Propiedades físicas'!$F$10</f>
        <v>14516.091888797913</v>
      </c>
      <c r="L2544" s="31">
        <f t="shared" si="1606"/>
        <v>2073.7274126854159</v>
      </c>
      <c r="M2544" s="31">
        <f t="shared" si="1607"/>
        <v>12442.364476112496</v>
      </c>
      <c r="N2544" s="31">
        <f t="shared" si="1608"/>
        <v>0.81674967021875378</v>
      </c>
      <c r="O2544" s="32">
        <f t="shared" si="1609"/>
        <v>4.9004980213125231</v>
      </c>
      <c r="P2544" s="33">
        <f t="shared" si="1610"/>
        <v>0.69342147494748163</v>
      </c>
      <c r="Q2544" s="31">
        <f t="shared" si="1611"/>
        <v>4.7557354599447059</v>
      </c>
      <c r="R2544" s="31">
        <f t="shared" si="1612"/>
        <v>0.10470578952876929</v>
      </c>
      <c r="S2544" s="31">
        <f t="shared" si="1613"/>
        <v>0.14476256136781729</v>
      </c>
      <c r="T2544" s="31">
        <f t="shared" si="1614"/>
        <v>1.5810445388460558E-2</v>
      </c>
      <c r="U2544" s="31">
        <f t="shared" si="1615"/>
        <v>2.8119603540422895E-3</v>
      </c>
      <c r="V2544" s="47">
        <f t="shared" si="1628"/>
        <v>6.8668922761789446E-4</v>
      </c>
      <c r="W2544" s="31">
        <f t="shared" si="1616"/>
        <v>0.15099876959636918</v>
      </c>
      <c r="X2544" s="34">
        <f>(S2544*H2544*'Propiedades físicas'!$F$5*60*24*365)/(1000000)</f>
        <v>56887.306659491551</v>
      </c>
      <c r="Y2544" s="34">
        <f>(U2544*H2544*'Propiedades físicas'!$F$7*60*24*365)/(1000000)</f>
        <v>345.57293668002393</v>
      </c>
      <c r="Z2544" s="31">
        <f t="shared" si="1629"/>
        <v>1760.5971248916558</v>
      </c>
      <c r="AA2544" s="31">
        <f t="shared" si="1630"/>
        <v>12074.812332799609</v>
      </c>
      <c r="AB2544" s="31">
        <f t="shared" si="1630"/>
        <v>265.8479996135452</v>
      </c>
      <c r="AC2544" s="31">
        <f t="shared" si="1630"/>
        <v>367.55214331288812</v>
      </c>
      <c r="AD2544" s="31">
        <f t="shared" si="1630"/>
        <v>40.142720841301355</v>
      </c>
      <c r="AE2544" s="31">
        <f t="shared" si="1631"/>
        <v>7.1395673389133734</v>
      </c>
      <c r="AF2544" s="31">
        <f t="shared" si="1632"/>
        <v>14516.091888797913</v>
      </c>
      <c r="AG2544" s="31">
        <f t="shared" si="1633"/>
        <v>0.12128589005766151</v>
      </c>
      <c r="AH2544" s="31">
        <f t="shared" si="1634"/>
        <v>0.83182253359237535</v>
      </c>
      <c r="AI2544" s="31">
        <f t="shared" si="1634"/>
        <v>1.83140201681074E-2</v>
      </c>
      <c r="AJ2544" s="31">
        <f t="shared" si="1634"/>
        <v>2.5320323550481832E-2</v>
      </c>
      <c r="AK2544" s="31">
        <f t="shared" si="1634"/>
        <v>2.7653945117473073E-3</v>
      </c>
      <c r="AL2544" s="31">
        <f t="shared" si="1635"/>
        <v>4.918381196266046E-4</v>
      </c>
      <c r="AM2544" s="31">
        <f t="shared" si="1636"/>
        <v>1</v>
      </c>
      <c r="AN2544" s="31">
        <f>(Z2544*'Propiedades físicas'!$F$4)/1000</f>
        <v>1548.2338996872243</v>
      </c>
      <c r="AO2544" s="31">
        <f>(AA2544*'Propiedades físicas'!$F$6)/1000</f>
        <v>386.87698714289951</v>
      </c>
      <c r="AP2544" s="31">
        <f>(AB2544*'Propiedades físicas'!$F$9)/1000</f>
        <v>164.01492336157668</v>
      </c>
      <c r="AQ2544" s="31">
        <f>(AC2544*'Propiedades físicas'!$F$5)/1000</f>
        <v>108.23307964134618</v>
      </c>
      <c r="AR2544" s="31">
        <f>(AD2544*'Propiedades físicas'!$F$8)/1000</f>
        <v>14.231397392658151</v>
      </c>
      <c r="AS2544" s="31">
        <f>(AE2544*'Propiedades físicas'!$F$7)/1000</f>
        <v>0.65748275624053254</v>
      </c>
      <c r="AT2544" s="31">
        <f t="shared" si="1637"/>
        <v>2222.2477699819451</v>
      </c>
      <c r="AU2544" s="31">
        <f t="shared" si="1638"/>
        <v>0.69669724528503096</v>
      </c>
      <c r="AV2544" s="31">
        <f t="shared" si="1641"/>
        <v>0.17409264275965175</v>
      </c>
      <c r="AW2544" s="31">
        <f t="shared" si="1641"/>
        <v>7.3805867004159142E-2</v>
      </c>
      <c r="AX2544" s="31">
        <f t="shared" si="1641"/>
        <v>4.8704325909718668E-2</v>
      </c>
      <c r="AY2544" s="31">
        <f t="shared" si="1641"/>
        <v>6.4040552025275629E-3</v>
      </c>
      <c r="AZ2544" s="31">
        <f t="shared" si="1642"/>
        <v>2.9586383891201938E-4</v>
      </c>
      <c r="BA2544" s="31">
        <f t="shared" si="1639"/>
        <v>1</v>
      </c>
      <c r="BB2544" s="34">
        <f>AU2544*'Propiedades físicas'!$C$4+'Diseño reactor'!AV2544*'Propiedades físicas'!$C$5+'Diseño reactor'!AW2544*'Propiedades físicas'!$C$8+'Diseño reactor'!AX2544*'Propiedades físicas'!$C$9+'Diseño reactor'!AY2544*'Propiedades físicas'!$C$7+'Diseño reactor'!AZ2544*'Propiedades físicas'!$C$6</f>
        <v>875.3223199671296</v>
      </c>
      <c r="BC2544" s="45">
        <f>AU2544*'Propiedades físicas'!$L$4+'Diseño reactor'!AV2544*'Propiedades físicas'!$L$5+'Diseño reactor'!AW2544*'Propiedades físicas'!$L$8+AX2544*'Propiedades físicas'!$L$9+'Diseño reactor'!AY2544*'Propiedades físicas'!$L$7+'Diseño reactor'!AZ2544*'Propiedades físicas'!$L$6</f>
        <v>2.1236683181135549</v>
      </c>
      <c r="BD2544" s="29">
        <f t="shared" si="1618"/>
        <v>1.3268984326981426</v>
      </c>
      <c r="BE2544" s="58">
        <f t="shared" si="1619"/>
        <v>41.111910847712174</v>
      </c>
      <c r="BF2544" s="30">
        <f>AU2544*'Propiedades físicas'!$I$4+'Diseño reactor'!AV2544*'Propiedades físicas'!$I$5+'Diseño reactor'!AW2544*'Propiedades físicas'!$I$8+'Diseño reactor'!AX2544*'Propiedades físicas'!$I$9+'Diseño reactor'!AY2544*'Propiedades físicas'!$I$7+'Diseño reactor'!AZ2544*'Propiedades físicas'!$I$6</f>
        <v>1.9996587225189814E-2</v>
      </c>
      <c r="BG2544" s="24">
        <f>AU2544*'Propiedades físicas'!$O$4+'Diseño reactor'!AV2544*'Propiedades físicas'!$O$5+'Diseño reactor'!AW2544*'Propiedades físicas'!$O$8+'Diseño reactor'!AX2544*'Propiedades físicas'!$O$9+'Diseño reactor'!AY2544*'Propiedades físicas'!$O$7+'Diseño reactor'!AZ2544*'Propiedades físicas'!$O$6</f>
        <v>0.15475054452788761</v>
      </c>
      <c r="BH2544" s="54">
        <f t="shared" si="1620"/>
        <v>41098.533022590891</v>
      </c>
      <c r="BI2544" s="34">
        <f t="shared" si="1640"/>
        <v>274.41660312139987</v>
      </c>
      <c r="BJ2544" s="27">
        <f t="shared" si="1621"/>
        <v>4798.211247680737</v>
      </c>
      <c r="BK2544" s="34">
        <f t="shared" si="1622"/>
        <v>571.17369487571466</v>
      </c>
      <c r="BL2544" s="27">
        <f t="shared" si="1623"/>
        <v>105.7597026547337</v>
      </c>
      <c r="BM2544" s="34">
        <f t="shared" si="1624"/>
        <v>1.1054421768707483</v>
      </c>
      <c r="BN2544" s="45">
        <f t="shared" si="1625"/>
        <v>2795.2985063632873</v>
      </c>
      <c r="BO2544" s="45">
        <f t="shared" si="1626"/>
        <v>111.06402700424825</v>
      </c>
      <c r="BP2544" s="66">
        <f t="shared" si="1627"/>
        <v>6.6872644063283024</v>
      </c>
    </row>
    <row r="2545" spans="8:68">
      <c r="H2545" s="68">
        <v>2540</v>
      </c>
      <c r="I2545" s="31">
        <f>('Propiedades físicas'!$C$10*'Diseño reactor'!H2545)/1000</f>
        <v>2223.1230152635453</v>
      </c>
      <c r="J2545" s="31">
        <f t="shared" si="1605"/>
        <v>0.20511685447417422</v>
      </c>
      <c r="K2545" s="31">
        <f>(I2545*1000)/'Propiedades físicas'!$F$10</f>
        <v>14521.809136489444</v>
      </c>
      <c r="L2545" s="31">
        <f t="shared" si="1606"/>
        <v>2074.5441623556349</v>
      </c>
      <c r="M2545" s="31">
        <f t="shared" si="1607"/>
        <v>12447.264974133808</v>
      </c>
      <c r="N2545" s="31">
        <f t="shared" si="1608"/>
        <v>0.81674967021875389</v>
      </c>
      <c r="O2545" s="32">
        <f t="shared" si="1609"/>
        <v>4.9004980213125231</v>
      </c>
      <c r="P2545" s="33">
        <f t="shared" si="1610"/>
        <v>0.69346270015003442</v>
      </c>
      <c r="Q2545" s="31">
        <f t="shared" si="1611"/>
        <v>4.7557919519152252</v>
      </c>
      <c r="R2545" s="31">
        <f t="shared" si="1612"/>
        <v>0.10467701215511016</v>
      </c>
      <c r="S2545" s="31">
        <f t="shared" si="1613"/>
        <v>0.14470606939729977</v>
      </c>
      <c r="T2545" s="31">
        <f t="shared" si="1614"/>
        <v>1.5800816498638518E-2</v>
      </c>
      <c r="U2545" s="31">
        <f t="shared" si="1615"/>
        <v>2.8091414149708544E-3</v>
      </c>
      <c r="V2545" s="47">
        <f t="shared" si="1628"/>
        <v>6.867300525757623E-4</v>
      </c>
      <c r="W2545" s="31">
        <f t="shared" si="1616"/>
        <v>0.15094829488660705</v>
      </c>
      <c r="X2545" s="34">
        <f>(S2545*H2545*'Propiedades físicas'!$F$5*60*24*365)/(1000000)</f>
        <v>56887.503679299654</v>
      </c>
      <c r="Y2545" s="34">
        <f>(U2545*H2545*'Propiedades físicas'!$F$7*60*24*365)/(1000000)</f>
        <v>345.36247557971876</v>
      </c>
      <c r="Z2545" s="31">
        <f t="shared" si="1629"/>
        <v>1761.3952583810874</v>
      </c>
      <c r="AA2545" s="31">
        <f t="shared" si="1630"/>
        <v>12079.711557864672</v>
      </c>
      <c r="AB2545" s="31">
        <f t="shared" si="1630"/>
        <v>265.8796108739798</v>
      </c>
      <c r="AC2545" s="31">
        <f t="shared" si="1630"/>
        <v>367.55341626914139</v>
      </c>
      <c r="AD2545" s="31">
        <f t="shared" si="1630"/>
        <v>40.134073906541836</v>
      </c>
      <c r="AE2545" s="31">
        <f t="shared" si="1631"/>
        <v>7.1352191940259697</v>
      </c>
      <c r="AF2545" s="31">
        <f t="shared" si="1632"/>
        <v>14521.80913648945</v>
      </c>
      <c r="AG2545" s="31">
        <f t="shared" si="1633"/>
        <v>0.12129310073048466</v>
      </c>
      <c r="AH2545" s="31">
        <f t="shared" si="1634"/>
        <v>0.83183241456545276</v>
      </c>
      <c r="AI2545" s="31">
        <f t="shared" si="1634"/>
        <v>1.8308986736776132E-2</v>
      </c>
      <c r="AJ2545" s="31">
        <f t="shared" si="1634"/>
        <v>2.5310442577404304E-2</v>
      </c>
      <c r="AK2545" s="31">
        <f t="shared" si="1634"/>
        <v>2.7637103290178611E-3</v>
      </c>
      <c r="AL2545" s="31">
        <f t="shared" si="1635"/>
        <v>4.9134506086414946E-4</v>
      </c>
      <c r="AM2545" s="31">
        <f t="shared" si="1636"/>
        <v>1</v>
      </c>
      <c r="AN2545" s="31">
        <f>(Z2545*'Propiedades físicas'!$F$4)/1000</f>
        <v>1548.9357623151607</v>
      </c>
      <c r="AO2545" s="31">
        <f>(AA2545*'Propiedades físicas'!$F$6)/1000</f>
        <v>387.0339583139841</v>
      </c>
      <c r="AP2545" s="31">
        <f>(AB2545*'Propiedades físicas'!$F$9)/1000</f>
        <v>164.03442592870181</v>
      </c>
      <c r="AQ2545" s="31">
        <f>(AC2545*'Propiedades físicas'!$F$5)/1000</f>
        <v>108.23345448877407</v>
      </c>
      <c r="AR2545" s="31">
        <f>(AD2545*'Propiedades físicas'!$F$8)/1000</f>
        <v>14.228331881347207</v>
      </c>
      <c r="AS2545" s="31">
        <f>(AE2545*'Propiedades físicas'!$F$7)/1000</f>
        <v>0.65708233557785156</v>
      </c>
      <c r="AT2545" s="31">
        <f t="shared" si="1637"/>
        <v>2223.1230152635453</v>
      </c>
      <c r="AU2545" s="31">
        <f t="shared" si="1638"/>
        <v>0.69673866523825201</v>
      </c>
      <c r="AV2545" s="31">
        <f t="shared" si="1641"/>
        <v>0.17409471075450239</v>
      </c>
      <c r="AW2545" s="31">
        <f t="shared" si="1641"/>
        <v>7.3785582175377715E-2</v>
      </c>
      <c r="AX2545" s="31">
        <f t="shared" si="1641"/>
        <v>4.8685319591252253E-2</v>
      </c>
      <c r="AY2545" s="31">
        <f t="shared" si="1641"/>
        <v>6.4001549998169921E-3</v>
      </c>
      <c r="AZ2545" s="31">
        <f t="shared" si="1642"/>
        <v>2.9556724079884359E-4</v>
      </c>
      <c r="BA2545" s="31">
        <f t="shared" si="1639"/>
        <v>1.0000000000000002</v>
      </c>
      <c r="BB2545" s="34">
        <f>AU2545*'Propiedades físicas'!$C$4+'Diseño reactor'!AV2545*'Propiedades físicas'!$C$5+'Diseño reactor'!AW2545*'Propiedades físicas'!$C$8+'Diseño reactor'!AX2545*'Propiedades físicas'!$C$9+'Diseño reactor'!AY2545*'Propiedades físicas'!$C$7+'Diseño reactor'!AZ2545*'Propiedades físicas'!$C$6</f>
        <v>875.32222004123435</v>
      </c>
      <c r="BC2545" s="45">
        <f>AU2545*'Propiedades físicas'!$L$4+'Diseño reactor'!AV2545*'Propiedades físicas'!$L$5+'Diseño reactor'!AW2545*'Propiedades físicas'!$L$8+AX2545*'Propiedades físicas'!$L$9+'Diseño reactor'!AY2545*'Propiedades físicas'!$L$7+'Diseño reactor'!AZ2545*'Propiedades físicas'!$L$6</f>
        <v>2.1236976611002865</v>
      </c>
      <c r="BD2545" s="29">
        <f t="shared" si="1618"/>
        <v>1.3264367111615298</v>
      </c>
      <c r="BE2545" s="58">
        <f t="shared" si="1619"/>
        <v>41.111414482572492</v>
      </c>
      <c r="BF2545" s="30">
        <f>AU2545*'Propiedades físicas'!$I$4+'Diseño reactor'!AV2545*'Propiedades físicas'!$I$5+'Diseño reactor'!AW2545*'Propiedades físicas'!$I$8+'Diseño reactor'!AX2545*'Propiedades físicas'!$I$9+'Diseño reactor'!AY2545*'Propiedades físicas'!$I$7+'Diseño reactor'!AZ2545*'Propiedades físicas'!$I$6</f>
        <v>1.9996628517793096E-2</v>
      </c>
      <c r="BG2545" s="24">
        <f>AU2545*'Propiedades físicas'!$O$4+'Diseño reactor'!AV2545*'Propiedades físicas'!$O$5+'Diseño reactor'!AW2545*'Propiedades físicas'!$O$8+'Diseño reactor'!AX2545*'Propiedades físicas'!$O$9+'Diseño reactor'!AY2545*'Propiedades físicas'!$O$7+'Diseño reactor'!AZ2545*'Propiedades físicas'!$O$6</f>
        <v>0.15475198014844721</v>
      </c>
      <c r="BH2545" s="54">
        <f t="shared" si="1620"/>
        <v>41098.443463256895</v>
      </c>
      <c r="BI2545" s="34">
        <f t="shared" si="1640"/>
        <v>274.41841566351417</v>
      </c>
      <c r="BJ2545" s="27">
        <f t="shared" si="1621"/>
        <v>4798.2148411807802</v>
      </c>
      <c r="BK2545" s="34">
        <f t="shared" si="1622"/>
        <v>571.17942142337915</v>
      </c>
      <c r="BL2545" s="27">
        <f t="shared" si="1623"/>
        <v>105.7598989877678</v>
      </c>
      <c r="BM2545" s="34">
        <f t="shared" si="1624"/>
        <v>1.1054421768707483</v>
      </c>
      <c r="BN2545" s="45">
        <f t="shared" si="1625"/>
        <v>2796.500850837936</v>
      </c>
      <c r="BO2545" s="45">
        <f t="shared" si="1626"/>
        <v>111.07023163443294</v>
      </c>
      <c r="BP2545" s="66">
        <f t="shared" si="1627"/>
        <v>6.6872636429170802</v>
      </c>
    </row>
    <row r="2546" spans="8:68">
      <c r="H2546" s="68">
        <v>2541</v>
      </c>
      <c r="I2546" s="31">
        <f>('Propiedades físicas'!$C$10*'Diseño reactor'!H2546)/1000</f>
        <v>2223.9982605451446</v>
      </c>
      <c r="J2546" s="31">
        <f t="shared" si="1605"/>
        <v>0.20503613158772241</v>
      </c>
      <c r="K2546" s="31">
        <f>(I2546*1000)/'Propiedades físicas'!$F$10</f>
        <v>14527.526384180974</v>
      </c>
      <c r="L2546" s="31">
        <f t="shared" si="1606"/>
        <v>2075.3609120258534</v>
      </c>
      <c r="M2546" s="31">
        <f t="shared" si="1607"/>
        <v>12452.16547215512</v>
      </c>
      <c r="N2546" s="31">
        <f t="shared" si="1608"/>
        <v>0.81674967021875378</v>
      </c>
      <c r="O2546" s="32">
        <f t="shared" si="1609"/>
        <v>4.9004980213125231</v>
      </c>
      <c r="P2546" s="33">
        <f t="shared" si="1610"/>
        <v>0.69350389780090815</v>
      </c>
      <c r="Q2546" s="31">
        <f t="shared" si="1611"/>
        <v>4.7558484000907697</v>
      </c>
      <c r="R2546" s="31">
        <f t="shared" si="1612"/>
        <v>0.1046482498564921</v>
      </c>
      <c r="S2546" s="31">
        <f t="shared" si="1613"/>
        <v>0.14464962122175354</v>
      </c>
      <c r="T2546" s="31">
        <f t="shared" si="1614"/>
        <v>1.5791196318799491E-2</v>
      </c>
      <c r="U2546" s="31">
        <f t="shared" si="1615"/>
        <v>2.8063262425541578E-3</v>
      </c>
      <c r="V2546" s="47">
        <f t="shared" si="1628"/>
        <v>6.8677085024944308E-4</v>
      </c>
      <c r="W2546" s="31">
        <f t="shared" si="1616"/>
        <v>0.15089785391016597</v>
      </c>
      <c r="X2546" s="34">
        <f>(S2546*H2546*'Propiedades físicas'!$F$5*60*24*365)/(1000000)</f>
        <v>56887.700435850711</v>
      </c>
      <c r="Y2546" s="34">
        <f>(U2546*H2546*'Propiedades físicas'!$F$7*60*24*365)/(1000000)</f>
        <v>345.15220485573337</v>
      </c>
      <c r="Z2546" s="31">
        <f t="shared" si="1629"/>
        <v>1762.1934043121075</v>
      </c>
      <c r="AA2546" s="31">
        <f t="shared" si="1630"/>
        <v>12084.610784630646</v>
      </c>
      <c r="AB2546" s="31">
        <f t="shared" si="1630"/>
        <v>265.91120288534643</v>
      </c>
      <c r="AC2546" s="31">
        <f t="shared" si="1630"/>
        <v>367.55468752447575</v>
      </c>
      <c r="AD2546" s="31">
        <f t="shared" si="1630"/>
        <v>40.125429846069508</v>
      </c>
      <c r="AE2546" s="31">
        <f t="shared" si="1631"/>
        <v>7.1308749823301145</v>
      </c>
      <c r="AF2546" s="31">
        <f t="shared" si="1632"/>
        <v>14527.526384180976</v>
      </c>
      <c r="AG2546" s="31">
        <f t="shared" si="1633"/>
        <v>0.121300306584262</v>
      </c>
      <c r="AH2546" s="31">
        <f t="shared" si="1634"/>
        <v>0.83184228787838099</v>
      </c>
      <c r="AI2546" s="31">
        <f t="shared" si="1634"/>
        <v>1.830395594221031E-2</v>
      </c>
      <c r="AJ2546" s="31">
        <f t="shared" si="1634"/>
        <v>2.5300569264476165E-2</v>
      </c>
      <c r="AK2546" s="31">
        <f t="shared" si="1634"/>
        <v>2.7620276697457656E-3</v>
      </c>
      <c r="AL2546" s="31">
        <f t="shared" si="1635"/>
        <v>4.9085266092477548E-4</v>
      </c>
      <c r="AM2546" s="31">
        <f t="shared" si="1636"/>
        <v>1.0000000000000002</v>
      </c>
      <c r="AN2546" s="31">
        <f>(Z2546*'Propiedades físicas'!$F$4)/1000</f>
        <v>1549.6376358839811</v>
      </c>
      <c r="AO2546" s="31">
        <f>(AA2546*'Propiedades físicas'!$F$6)/1000</f>
        <v>387.19092953956584</v>
      </c>
      <c r="AP2546" s="31">
        <f>(AB2546*'Propiedades físicas'!$F$9)/1000</f>
        <v>164.05391662011448</v>
      </c>
      <c r="AQ2546" s="31">
        <f>(AC2546*'Propiedades físicas'!$F$5)/1000</f>
        <v>108.23382883533239</v>
      </c>
      <c r="AR2546" s="31">
        <f>(AD2546*'Propiedades físicas'!$F$8)/1000</f>
        <v>14.225267389028557</v>
      </c>
      <c r="AS2546" s="31">
        <f>(AE2546*'Propiedades físicas'!$F$7)/1000</f>
        <v>0.65668227712278027</v>
      </c>
      <c r="AT2546" s="31">
        <f t="shared" si="1637"/>
        <v>2223.9982605451451</v>
      </c>
      <c r="AU2546" s="31">
        <f t="shared" si="1638"/>
        <v>0.69678005750963801</v>
      </c>
      <c r="AV2546" s="31">
        <f t="shared" si="1641"/>
        <v>0.17409677714615562</v>
      </c>
      <c r="AW2546" s="31">
        <f t="shared" si="1641"/>
        <v>7.3765307972813651E-2</v>
      </c>
      <c r="AX2546" s="31">
        <f t="shared" si="1641"/>
        <v>4.8666328007289976E-2</v>
      </c>
      <c r="AY2546" s="31">
        <f t="shared" si="1641"/>
        <v>6.3962583251039361E-3</v>
      </c>
      <c r="AZ2546" s="31">
        <f t="shared" si="1642"/>
        <v>2.952710389988411E-4</v>
      </c>
      <c r="BA2546" s="31">
        <f t="shared" si="1639"/>
        <v>1</v>
      </c>
      <c r="BB2546" s="34">
        <f>AU2546*'Propiedades físicas'!$C$4+'Diseño reactor'!AV2546*'Propiedades físicas'!$C$5+'Diseño reactor'!AW2546*'Propiedades físicas'!$C$8+'Diseño reactor'!AX2546*'Propiedades físicas'!$C$9+'Diseño reactor'!AY2546*'Propiedades físicas'!$C$7+'Diseño reactor'!AZ2546*'Propiedades físicas'!$C$6</f>
        <v>875.32212024432397</v>
      </c>
      <c r="BC2546" s="45">
        <f>AU2546*'Propiedades físicas'!$L$4+'Diseño reactor'!AV2546*'Propiedades físicas'!$L$5+'Diseño reactor'!AW2546*'Propiedades físicas'!$L$8+AX2546*'Propiedades físicas'!$L$9+'Diseño reactor'!AY2546*'Propiedades físicas'!$L$7+'Diseño reactor'!AZ2546*'Propiedades físicas'!$L$6</f>
        <v>2.1237269837108181</v>
      </c>
      <c r="BD2546" s="29">
        <f t="shared" si="1618"/>
        <v>1.325975311232108</v>
      </c>
      <c r="BE2546" s="58">
        <f t="shared" si="1619"/>
        <v>41.110918467155123</v>
      </c>
      <c r="BF2546" s="30">
        <f>AU2546*'Propiedades físicas'!$I$4+'Diseño reactor'!AV2546*'Propiedades físicas'!$I$5+'Diseño reactor'!AW2546*'Propiedades físicas'!$I$8+'Diseño reactor'!AX2546*'Propiedades físicas'!$I$9+'Diseño reactor'!AY2546*'Propiedades físicas'!$I$7+'Diseño reactor'!AZ2546*'Propiedades físicas'!$I$6</f>
        <v>1.9996669749783123E-2</v>
      </c>
      <c r="BG2546" s="24">
        <f>AU2546*'Propiedades físicas'!$O$4+'Diseño reactor'!AV2546*'Propiedades físicas'!$O$5+'Diseño reactor'!AW2546*'Propiedades físicas'!$O$8+'Diseño reactor'!AX2546*'Propiedades físicas'!$O$9+'Diseño reactor'!AY2546*'Propiedades físicas'!$O$7+'Diseño reactor'!AZ2546*'Propiedades físicas'!$O$6</f>
        <v>0.15475341480710933</v>
      </c>
      <c r="BH2546" s="54">
        <f t="shared" si="1620"/>
        <v>41098.354034924894</v>
      </c>
      <c r="BI2546" s="34">
        <f t="shared" si="1640"/>
        <v>274.42022642861468</v>
      </c>
      <c r="BJ2546" s="27">
        <f t="shared" si="1621"/>
        <v>4798.2184344378502</v>
      </c>
      <c r="BK2546" s="34">
        <f t="shared" si="1622"/>
        <v>571.18514439975331</v>
      </c>
      <c r="BL2546" s="27">
        <f t="shared" si="1623"/>
        <v>105.76009519515641</v>
      </c>
      <c r="BM2546" s="34">
        <f t="shared" si="1624"/>
        <v>1.1054421768707483</v>
      </c>
      <c r="BN2546" s="45">
        <f t="shared" si="1625"/>
        <v>2797.7032084547204</v>
      </c>
      <c r="BO2546" s="45">
        <f t="shared" si="1626"/>
        <v>111.07643211840663</v>
      </c>
      <c r="BP2546" s="66">
        <f t="shared" si="1627"/>
        <v>6.6872628804912724</v>
      </c>
    </row>
    <row r="2547" spans="8:68">
      <c r="H2547" s="68">
        <v>2542</v>
      </c>
      <c r="I2547" s="31">
        <f>('Propiedades físicas'!$C$10*'Diseño reactor'!H2547)/1000</f>
        <v>2224.8735058267448</v>
      </c>
      <c r="J2547" s="31">
        <f t="shared" si="1605"/>
        <v>0.2049554722125895</v>
      </c>
      <c r="K2547" s="31">
        <f>(I2547*1000)/'Propiedades físicas'!$F$10</f>
        <v>14533.243631872505</v>
      </c>
      <c r="L2547" s="31">
        <f t="shared" si="1606"/>
        <v>2076.1776616960719</v>
      </c>
      <c r="M2547" s="31">
        <f t="shared" si="1607"/>
        <v>12457.065970176433</v>
      </c>
      <c r="N2547" s="31">
        <f t="shared" si="1608"/>
        <v>0.81674967021875367</v>
      </c>
      <c r="O2547" s="32">
        <f t="shared" si="1609"/>
        <v>4.9004980213125222</v>
      </c>
      <c r="P2547" s="33">
        <f t="shared" si="1610"/>
        <v>0.69354506792771375</v>
      </c>
      <c r="Q2547" s="31">
        <f t="shared" si="1611"/>
        <v>4.7559048045219132</v>
      </c>
      <c r="R2547" s="31">
        <f t="shared" si="1612"/>
        <v>0.10461950262197273</v>
      </c>
      <c r="S2547" s="31">
        <f t="shared" si="1613"/>
        <v>0.14459321679061024</v>
      </c>
      <c r="T2547" s="31">
        <f t="shared" si="1614"/>
        <v>1.578158483856416E-2</v>
      </c>
      <c r="U2547" s="31">
        <f t="shared" si="1615"/>
        <v>2.8035148305030674E-3</v>
      </c>
      <c r="V2547" s="47">
        <f t="shared" si="1628"/>
        <v>6.8681162066627972E-4</v>
      </c>
      <c r="W2547" s="31">
        <f t="shared" si="1616"/>
        <v>0.15084744663324015</v>
      </c>
      <c r="X2547" s="34">
        <f>(S2547*H2547*'Propiedades físicas'!$F$5*60*24*365)/(1000000)</f>
        <v>56887.896929584247</v>
      </c>
      <c r="Y2547" s="34">
        <f>(U2547*H2547*'Propiedades físicas'!$F$7*60*24*365)/(1000000)</f>
        <v>344.94212428120431</v>
      </c>
      <c r="Z2547" s="31">
        <f t="shared" si="1629"/>
        <v>1762.9915626722484</v>
      </c>
      <c r="AA2547" s="31">
        <f t="shared" si="1630"/>
        <v>12089.510013094703</v>
      </c>
      <c r="AB2547" s="31">
        <f t="shared" si="1630"/>
        <v>265.94277566505468</v>
      </c>
      <c r="AC2547" s="31">
        <f t="shared" si="1630"/>
        <v>367.55595708173121</v>
      </c>
      <c r="AD2547" s="31">
        <f t="shared" si="1630"/>
        <v>40.116788659630096</v>
      </c>
      <c r="AE2547" s="31">
        <f t="shared" si="1631"/>
        <v>7.126534699138797</v>
      </c>
      <c r="AF2547" s="31">
        <f t="shared" si="1632"/>
        <v>14533.243631872507</v>
      </c>
      <c r="AG2547" s="31">
        <f t="shared" si="1633"/>
        <v>0.12130750762382281</v>
      </c>
      <c r="AH2547" s="31">
        <f t="shared" si="1634"/>
        <v>0.83185215354000464</v>
      </c>
      <c r="AI2547" s="31">
        <f t="shared" si="1634"/>
        <v>1.8298927782495988E-2</v>
      </c>
      <c r="AJ2547" s="31">
        <f t="shared" si="1634"/>
        <v>2.5290703602852502E-2</v>
      </c>
      <c r="AK2547" s="31">
        <f t="shared" si="1634"/>
        <v>2.7603465321155789E-3</v>
      </c>
      <c r="AL2547" s="31">
        <f t="shared" si="1635"/>
        <v>4.9036091870845438E-4</v>
      </c>
      <c r="AM2547" s="31">
        <f t="shared" si="1636"/>
        <v>0.99999999999999989</v>
      </c>
      <c r="AN2547" s="31">
        <f>(Z2547*'Propiedades físicas'!$F$4)/1000</f>
        <v>1550.3395203827217</v>
      </c>
      <c r="AO2547" s="31">
        <f>(AA2547*'Propiedades físicas'!$F$6)/1000</f>
        <v>387.3479008195543</v>
      </c>
      <c r="AP2547" s="31">
        <f>(AB2547*'Propiedades físicas'!$F$9)/1000</f>
        <v>164.07339544655545</v>
      </c>
      <c r="AQ2547" s="31">
        <f>(AC2547*'Propiedades físicas'!$F$5)/1000</f>
        <v>108.2342026818574</v>
      </c>
      <c r="AR2547" s="31">
        <f>(AD2547*'Propiedades físicas'!$F$8)/1000</f>
        <v>14.222203915612058</v>
      </c>
      <c r="AS2547" s="31">
        <f>(AE2547*'Propiedades físicas'!$F$7)/1000</f>
        <v>0.65628258044369181</v>
      </c>
      <c r="AT2547" s="31">
        <f t="shared" si="1637"/>
        <v>2224.8735058267448</v>
      </c>
      <c r="AU2547" s="31">
        <f t="shared" si="1638"/>
        <v>0.69682142212693043</v>
      </c>
      <c r="AV2547" s="31">
        <f t="shared" si="1641"/>
        <v>0.1740988419364628</v>
      </c>
      <c r="AW2547" s="31">
        <f t="shared" si="1641"/>
        <v>7.3745044388753747E-2</v>
      </c>
      <c r="AX2547" s="31">
        <f t="shared" si="1641"/>
        <v>4.8647351140818432E-2</v>
      </c>
      <c r="AY2547" s="31">
        <f t="shared" si="1641"/>
        <v>6.3923651741842301E-3</v>
      </c>
      <c r="AZ2547" s="31">
        <f t="shared" si="1642"/>
        <v>2.9497523285029303E-4</v>
      </c>
      <c r="BA2547" s="31">
        <f t="shared" si="1639"/>
        <v>0.99999999999999989</v>
      </c>
      <c r="BB2547" s="34">
        <f>AU2547*'Propiedades físicas'!$C$4+'Diseño reactor'!AV2547*'Propiedades físicas'!$C$5+'Diseño reactor'!AW2547*'Propiedades físicas'!$C$8+'Diseño reactor'!AX2547*'Propiedades físicas'!$C$9+'Diseño reactor'!AY2547*'Propiedades físicas'!$C$7+'Diseño reactor'!AZ2547*'Propiedades físicas'!$C$6</f>
        <v>875.32202057619418</v>
      </c>
      <c r="BC2547" s="45">
        <f>AU2547*'Propiedades físicas'!$L$4+'Diseño reactor'!AV2547*'Propiedades físicas'!$L$5+'Diseño reactor'!AW2547*'Propiedades físicas'!$L$8+AX2547*'Propiedades físicas'!$L$9+'Diseño reactor'!AY2547*'Propiedades físicas'!$L$7+'Diseño reactor'!AZ2547*'Propiedades físicas'!$L$6</f>
        <v>2.1237562859662518</v>
      </c>
      <c r="BD2547" s="29">
        <f t="shared" si="1618"/>
        <v>1.3255142325736564</v>
      </c>
      <c r="BE2547" s="58">
        <f t="shared" si="1619"/>
        <v>41.110422801089747</v>
      </c>
      <c r="BF2547" s="30">
        <f>AU2547*'Propiedades físicas'!$I$4+'Diseño reactor'!AV2547*'Propiedades físicas'!$I$5+'Diseño reactor'!AW2547*'Propiedades físicas'!$I$8+'Diseño reactor'!AX2547*'Propiedades físicas'!$I$9+'Diseño reactor'!AY2547*'Propiedades físicas'!$I$7+'Diseño reactor'!AZ2547*'Propiedades físicas'!$I$6</f>
        <v>1.9996710921257509E-2</v>
      </c>
      <c r="BG2547" s="24">
        <f>AU2547*'Propiedades físicas'!$O$4+'Diseño reactor'!AV2547*'Propiedades físicas'!$O$5+'Diseño reactor'!AW2547*'Propiedades físicas'!$O$8+'Diseño reactor'!AX2547*'Propiedades físicas'!$O$9+'Diseño reactor'!AY2547*'Propiedades físicas'!$O$7+'Diseño reactor'!AZ2547*'Propiedades físicas'!$O$6</f>
        <v>0.15475484850482585</v>
      </c>
      <c r="BH2547" s="54">
        <f t="shared" si="1620"/>
        <v>41098.264737383055</v>
      </c>
      <c r="BI2547" s="34">
        <f t="shared" si="1640"/>
        <v>274.42203541911204</v>
      </c>
      <c r="BJ2547" s="27">
        <f t="shared" si="1621"/>
        <v>4798.2220274497831</v>
      </c>
      <c r="BK2547" s="34">
        <f t="shared" si="1622"/>
        <v>571.19086380808426</v>
      </c>
      <c r="BL2547" s="27">
        <f t="shared" si="1623"/>
        <v>105.76029127701692</v>
      </c>
      <c r="BM2547" s="34">
        <f t="shared" si="1624"/>
        <v>1.1054421768707483</v>
      </c>
      <c r="BN2547" s="45">
        <f t="shared" si="1625"/>
        <v>2798.9055792001168</v>
      </c>
      <c r="BO2547" s="45">
        <f t="shared" si="1626"/>
        <v>111.08262846032383</v>
      </c>
      <c r="BP2547" s="66">
        <f t="shared" si="1627"/>
        <v>6.6872621190493193</v>
      </c>
    </row>
    <row r="2548" spans="8:68">
      <c r="H2548" s="68">
        <v>2543</v>
      </c>
      <c r="I2548" s="31">
        <f>('Propiedades físicas'!$C$10*'Diseño reactor'!H2548)/1000</f>
        <v>2225.7487511083445</v>
      </c>
      <c r="J2548" s="31">
        <f t="shared" si="1605"/>
        <v>0.20487487627385079</v>
      </c>
      <c r="K2548" s="31">
        <f>(I2548*1000)/'Propiedades físicas'!$F$10</f>
        <v>14538.960879564038</v>
      </c>
      <c r="L2548" s="31">
        <f t="shared" si="1606"/>
        <v>2076.9944113662909</v>
      </c>
      <c r="M2548" s="31">
        <f t="shared" si="1607"/>
        <v>12461.966468197747</v>
      </c>
      <c r="N2548" s="31">
        <f t="shared" si="1608"/>
        <v>0.81674967021875378</v>
      </c>
      <c r="O2548" s="32">
        <f t="shared" si="1609"/>
        <v>4.9004980213125231</v>
      </c>
      <c r="P2548" s="33">
        <f t="shared" si="1610"/>
        <v>0.69358621055802561</v>
      </c>
      <c r="Q2548" s="31">
        <f t="shared" si="1611"/>
        <v>4.755961165259146</v>
      </c>
      <c r="R2548" s="31">
        <f t="shared" si="1612"/>
        <v>0.10459077044061875</v>
      </c>
      <c r="S2548" s="31">
        <f t="shared" si="1613"/>
        <v>0.14453685605337879</v>
      </c>
      <c r="T2548" s="31">
        <f t="shared" si="1614"/>
        <v>1.577198204756845E-2</v>
      </c>
      <c r="U2548" s="31">
        <f t="shared" si="1615"/>
        <v>2.8007071725410465E-3</v>
      </c>
      <c r="V2548" s="47">
        <f t="shared" si="1628"/>
        <v>6.8685236385357883E-4</v>
      </c>
      <c r="W2548" s="31">
        <f t="shared" si="1616"/>
        <v>0.15079707302206907</v>
      </c>
      <c r="X2548" s="34">
        <f>(S2548*H2548*'Propiedades físicas'!$F$5*60*24*365)/(1000000)</f>
        <v>56888.093160939003</v>
      </c>
      <c r="Y2548" s="34">
        <f>(U2548*H2548*'Propiedades físicas'!$F$7*60*24*365)/(1000000)</f>
        <v>344.73223362960175</v>
      </c>
      <c r="Z2548" s="31">
        <f t="shared" si="1629"/>
        <v>1763.7897334490592</v>
      </c>
      <c r="AA2548" s="31">
        <f t="shared" si="1630"/>
        <v>12094.409243254009</v>
      </c>
      <c r="AB2548" s="31">
        <f t="shared" si="1630"/>
        <v>265.97432923049348</v>
      </c>
      <c r="AC2548" s="31">
        <f t="shared" si="1630"/>
        <v>367.55722494374226</v>
      </c>
      <c r="AD2548" s="31">
        <f t="shared" si="1630"/>
        <v>40.108150346966568</v>
      </c>
      <c r="AE2548" s="31">
        <f t="shared" si="1631"/>
        <v>7.1221983397718809</v>
      </c>
      <c r="AF2548" s="31">
        <f t="shared" si="1632"/>
        <v>14538.960879564043</v>
      </c>
      <c r="AG2548" s="31">
        <f t="shared" si="1633"/>
        <v>0.1213147038539901</v>
      </c>
      <c r="AH2548" s="31">
        <f t="shared" si="1634"/>
        <v>0.83186201155915518</v>
      </c>
      <c r="AI2548" s="31">
        <f t="shared" si="1634"/>
        <v>1.8293902255720824E-2</v>
      </c>
      <c r="AJ2548" s="31">
        <f t="shared" si="1634"/>
        <v>2.5280845583701961E-2</v>
      </c>
      <c r="AK2548" s="31">
        <f t="shared" si="1634"/>
        <v>2.7586669143145276E-3</v>
      </c>
      <c r="AL2548" s="31">
        <f t="shared" si="1635"/>
        <v>4.8986983311736121E-4</v>
      </c>
      <c r="AM2548" s="31">
        <f t="shared" si="1636"/>
        <v>0.99999999999999989</v>
      </c>
      <c r="AN2548" s="31">
        <f>(Z2548*'Propiedades físicas'!$F$4)/1000</f>
        <v>1551.0414158004337</v>
      </c>
      <c r="AO2548" s="31">
        <f>(AA2548*'Propiedades físicas'!$F$6)/1000</f>
        <v>387.5048721538584</v>
      </c>
      <c r="AP2548" s="31">
        <f>(AB2548*'Propiedades físicas'!$F$9)/1000</f>
        <v>164.09286241875296</v>
      </c>
      <c r="AQ2548" s="31">
        <f>(AC2548*'Propiedades físicas'!$F$5)/1000</f>
        <v>108.2345760291838</v>
      </c>
      <c r="AR2548" s="31">
        <f>(AD2548*'Propiedades físicas'!$F$8)/1000</f>
        <v>14.219141461006583</v>
      </c>
      <c r="AS2548" s="31">
        <f>(AE2548*'Propiedades físicas'!$F$7)/1000</f>
        <v>0.65588324510959251</v>
      </c>
      <c r="AT2548" s="31">
        <f t="shared" si="1637"/>
        <v>2225.748751108345</v>
      </c>
      <c r="AU2548" s="31">
        <f t="shared" si="1638"/>
        <v>0.69686275911783369</v>
      </c>
      <c r="AV2548" s="31">
        <f t="shared" si="1641"/>
        <v>0.17410090512727214</v>
      </c>
      <c r="AW2548" s="31">
        <f t="shared" si="1641"/>
        <v>7.3724791415491278E-2</v>
      </c>
      <c r="AX2548" s="31">
        <f t="shared" si="1641"/>
        <v>4.8628388974850272E-2</v>
      </c>
      <c r="AY2548" s="31">
        <f t="shared" si="1641"/>
        <v>6.3884755428598797E-3</v>
      </c>
      <c r="AZ2548" s="31">
        <f t="shared" si="1642"/>
        <v>2.9467982169280587E-4</v>
      </c>
      <c r="BA2548" s="31">
        <f t="shared" si="1639"/>
        <v>1</v>
      </c>
      <c r="BB2548" s="34">
        <f>AU2548*'Propiedades físicas'!$C$4+'Diseño reactor'!AV2548*'Propiedades físicas'!$C$5+'Diseño reactor'!AW2548*'Propiedades físicas'!$C$8+'Diseño reactor'!AX2548*'Propiedades físicas'!$C$9+'Diseño reactor'!AY2548*'Propiedades físicas'!$C$7+'Diseño reactor'!AZ2548*'Propiedades físicas'!$C$6</f>
        <v>875.32192103664204</v>
      </c>
      <c r="BC2548" s="45">
        <f>AU2548*'Propiedades físicas'!$L$4+'Diseño reactor'!AV2548*'Propiedades físicas'!$L$5+'Diseño reactor'!AW2548*'Propiedades físicas'!$L$8+AX2548*'Propiedades físicas'!$L$9+'Diseño reactor'!AY2548*'Propiedades físicas'!$L$7+'Diseño reactor'!AZ2548*'Propiedades físicas'!$L$6</f>
        <v>2.1237855678876585</v>
      </c>
      <c r="BD2548" s="29">
        <f t="shared" si="1618"/>
        <v>1.3250534748504232</v>
      </c>
      <c r="BE2548" s="58">
        <f t="shared" si="1619"/>
        <v>41.109927484006576</v>
      </c>
      <c r="BF2548" s="30">
        <f>AU2548*'Propiedades físicas'!$I$4+'Diseño reactor'!AV2548*'Propiedades físicas'!$I$5+'Diseño reactor'!AW2548*'Propiedades físicas'!$I$8+'Diseño reactor'!AX2548*'Propiedades físicas'!$I$9+'Diseño reactor'!AY2548*'Propiedades físicas'!$I$7+'Diseño reactor'!AZ2548*'Propiedades físicas'!$I$6</f>
        <v>1.99967520323137E-2</v>
      </c>
      <c r="BG2548" s="24">
        <f>AU2548*'Propiedades físicas'!$O$4+'Diseño reactor'!AV2548*'Propiedades físicas'!$O$5+'Diseño reactor'!AW2548*'Propiedades físicas'!$O$8+'Diseño reactor'!AX2548*'Propiedades físicas'!$O$9+'Diseño reactor'!AY2548*'Propiedades físicas'!$O$7+'Diseño reactor'!AZ2548*'Propiedades físicas'!$O$6</f>
        <v>0.15475628124254737</v>
      </c>
      <c r="BH2548" s="54">
        <f t="shared" si="1620"/>
        <v>41098.175570419968</v>
      </c>
      <c r="BI2548" s="34">
        <f t="shared" si="1640"/>
        <v>274.42384263741292</v>
      </c>
      <c r="BJ2548" s="27">
        <f t="shared" si="1621"/>
        <v>4798.2256202144199</v>
      </c>
      <c r="BK2548" s="34">
        <f t="shared" si="1622"/>
        <v>571.19657965161468</v>
      </c>
      <c r="BL2548" s="27">
        <f t="shared" si="1623"/>
        <v>105.76048723346655</v>
      </c>
      <c r="BM2548" s="34">
        <f t="shared" si="1624"/>
        <v>1.1054421768707483</v>
      </c>
      <c r="BN2548" s="45">
        <f t="shared" si="1625"/>
        <v>2800.1079630606223</v>
      </c>
      <c r="BO2548" s="45">
        <f t="shared" si="1626"/>
        <v>111.08882066433365</v>
      </c>
      <c r="BP2548" s="66">
        <f t="shared" si="1627"/>
        <v>6.6872613585896694</v>
      </c>
    </row>
    <row r="2549" spans="8:68">
      <c r="H2549" s="68">
        <v>2544</v>
      </c>
      <c r="I2549" s="31">
        <f>('Propiedades físicas'!$C$10*'Diseño reactor'!H2549)/1000</f>
        <v>2226.6239963899448</v>
      </c>
      <c r="J2549" s="31">
        <f t="shared" si="1605"/>
        <v>0.20479434369669908</v>
      </c>
      <c r="K2549" s="31">
        <f>(I2549*1000)/'Propiedades físicas'!$F$10</f>
        <v>14544.678127255569</v>
      </c>
      <c r="L2549" s="31">
        <f t="shared" si="1606"/>
        <v>2077.8111610365099</v>
      </c>
      <c r="M2549" s="31">
        <f t="shared" si="1607"/>
        <v>12466.866966219059</v>
      </c>
      <c r="N2549" s="31">
        <f t="shared" si="1608"/>
        <v>0.81674967021875389</v>
      </c>
      <c r="O2549" s="32">
        <f t="shared" si="1609"/>
        <v>4.9004980213125231</v>
      </c>
      <c r="P2549" s="33">
        <f t="shared" si="1610"/>
        <v>0.69362732571938046</v>
      </c>
      <c r="Q2549" s="31">
        <f t="shared" si="1611"/>
        <v>4.7560174823528794</v>
      </c>
      <c r="R2549" s="31">
        <f t="shared" si="1612"/>
        <v>0.10456205330150589</v>
      </c>
      <c r="S2549" s="31">
        <f t="shared" si="1613"/>
        <v>0.14448053895964519</v>
      </c>
      <c r="T2549" s="31">
        <f t="shared" si="1614"/>
        <v>1.576238793546347E-2</v>
      </c>
      <c r="U2549" s="31">
        <f t="shared" si="1615"/>
        <v>2.7979032624041228E-3</v>
      </c>
      <c r="V2549" s="47">
        <f t="shared" si="1628"/>
        <v>6.8689307983860984E-4</v>
      </c>
      <c r="W2549" s="31">
        <f t="shared" si="1616"/>
        <v>0.15074673304293718</v>
      </c>
      <c r="X2549" s="34">
        <f>(S2549*H2549*'Propiedades físicas'!$F$5*60*24*365)/(1000000)</f>
        <v>56888.289130352736</v>
      </c>
      <c r="Y2549" s="34">
        <f>(U2549*H2549*'Propiedades físicas'!$F$7*60*24*365)/(1000000)</f>
        <v>344.52253267472719</v>
      </c>
      <c r="Z2549" s="31">
        <f t="shared" si="1629"/>
        <v>1764.5879166301038</v>
      </c>
      <c r="AA2549" s="31">
        <f t="shared" si="1630"/>
        <v>12099.308475105725</v>
      </c>
      <c r="AB2549" s="31">
        <f t="shared" si="1630"/>
        <v>266.00586359903099</v>
      </c>
      <c r="AC2549" s="31">
        <f t="shared" si="1630"/>
        <v>367.55849111333737</v>
      </c>
      <c r="AD2549" s="31">
        <f t="shared" si="1630"/>
        <v>40.099514907819071</v>
      </c>
      <c r="AE2549" s="31">
        <f t="shared" si="1631"/>
        <v>7.1178658995560884</v>
      </c>
      <c r="AF2549" s="31">
        <f t="shared" si="1632"/>
        <v>14544.678127255573</v>
      </c>
      <c r="AG2549" s="31">
        <f t="shared" si="1633"/>
        <v>0.12132189527958037</v>
      </c>
      <c r="AH2549" s="31">
        <f t="shared" si="1634"/>
        <v>0.83187186194465046</v>
      </c>
      <c r="AI2549" s="31">
        <f t="shared" si="1634"/>
        <v>1.8288879359974086E-2</v>
      </c>
      <c r="AJ2549" s="31">
        <f t="shared" si="1634"/>
        <v>2.5270995198206685E-2</v>
      </c>
      <c r="AK2549" s="31">
        <f t="shared" si="1634"/>
        <v>2.7569888145324963E-3</v>
      </c>
      <c r="AL2549" s="31">
        <f t="shared" si="1635"/>
        <v>4.8937940305586913E-4</v>
      </c>
      <c r="AM2549" s="31">
        <f t="shared" si="1636"/>
        <v>0.99999999999999978</v>
      </c>
      <c r="AN2549" s="31">
        <f>(Z2549*'Propiedades físicas'!$F$4)/1000</f>
        <v>1551.7433221261806</v>
      </c>
      <c r="AO2549" s="31">
        <f>(AA2549*'Propiedades físicas'!$F$6)/1000</f>
        <v>387.66184354238743</v>
      </c>
      <c r="AP2549" s="31">
        <f>(AB2549*'Propiedades físicas'!$F$9)/1000</f>
        <v>164.11231754742215</v>
      </c>
      <c r="AQ2549" s="31">
        <f>(AC2549*'Propiedades físicas'!$F$5)/1000</f>
        <v>108.23494887814446</v>
      </c>
      <c r="AR2549" s="31">
        <f>(AD2549*'Propiedades físicas'!$F$8)/1000</f>
        <v>14.216080025120011</v>
      </c>
      <c r="AS2549" s="31">
        <f>(AE2549*'Propiedades físicas'!$F$7)/1000</f>
        <v>0.65548427069012016</v>
      </c>
      <c r="AT2549" s="31">
        <f t="shared" si="1637"/>
        <v>2226.6239963899448</v>
      </c>
      <c r="AU2549" s="31">
        <f t="shared" si="1638"/>
        <v>0.69690406851001463</v>
      </c>
      <c r="AV2549" s="31">
        <f t="shared" si="1641"/>
        <v>0.1741029667204291</v>
      </c>
      <c r="AW2549" s="31">
        <f t="shared" si="1641"/>
        <v>7.3704549045325862E-2</v>
      </c>
      <c r="AX2549" s="31">
        <f t="shared" si="1641"/>
        <v>4.8609441492424063E-2</v>
      </c>
      <c r="AY2549" s="31">
        <f t="shared" si="1641"/>
        <v>6.3845894269390479E-3</v>
      </c>
      <c r="AZ2549" s="31">
        <f t="shared" si="1642"/>
        <v>2.9438480486730835E-4</v>
      </c>
      <c r="BA2549" s="31">
        <f t="shared" si="1639"/>
        <v>1</v>
      </c>
      <c r="BB2549" s="34">
        <f>AU2549*'Propiedades físicas'!$C$4+'Diseño reactor'!AV2549*'Propiedades físicas'!$C$5+'Diseño reactor'!AW2549*'Propiedades físicas'!$C$8+'Diseño reactor'!AX2549*'Propiedades físicas'!$C$9+'Diseño reactor'!AY2549*'Propiedades físicas'!$C$7+'Diseño reactor'!AZ2549*'Propiedades físicas'!$C$6</f>
        <v>875.32182162546314</v>
      </c>
      <c r="BC2549" s="45">
        <f>AU2549*'Propiedades físicas'!$L$4+'Diseño reactor'!AV2549*'Propiedades físicas'!$L$5+'Diseño reactor'!AW2549*'Propiedades físicas'!$L$8+AX2549*'Propiedades físicas'!$L$9+'Diseño reactor'!AY2549*'Propiedades físicas'!$L$7+'Diseño reactor'!AZ2549*'Propiedades físicas'!$L$6</f>
        <v>2.123814829496081</v>
      </c>
      <c r="BD2549" s="29">
        <f t="shared" si="1618"/>
        <v>1.3245930377271264</v>
      </c>
      <c r="BE2549" s="58">
        <f t="shared" si="1619"/>
        <v>41.109432515536341</v>
      </c>
      <c r="BF2549" s="30">
        <f>AU2549*'Propiedades físicas'!$I$4+'Diseño reactor'!AV2549*'Propiedades físicas'!$I$5+'Diseño reactor'!AW2549*'Propiedades físicas'!$I$8+'Diseño reactor'!AX2549*'Propiedades físicas'!$I$9+'Diseño reactor'!AY2549*'Propiedades físicas'!$I$7+'Diseño reactor'!AZ2549*'Propiedades físicas'!$I$6</f>
        <v>1.9996793083048917E-2</v>
      </c>
      <c r="BG2549" s="24">
        <f>AU2549*'Propiedades físicas'!$O$4+'Diseño reactor'!AV2549*'Propiedades físicas'!$O$5+'Diseño reactor'!AW2549*'Propiedades físicas'!$O$8+'Diseño reactor'!AX2549*'Propiedades físicas'!$O$9+'Diseño reactor'!AY2549*'Propiedades físicas'!$O$7+'Diseño reactor'!AZ2549*'Propiedades físicas'!$O$6</f>
        <v>0.1547577130212234</v>
      </c>
      <c r="BH2549" s="54">
        <f t="shared" si="1620"/>
        <v>41098.086533824586</v>
      </c>
      <c r="BI2549" s="34">
        <f t="shared" si="1640"/>
        <v>274.42564808591931</v>
      </c>
      <c r="BJ2549" s="27">
        <f t="shared" si="1621"/>
        <v>4798.2292127296096</v>
      </c>
      <c r="BK2549" s="34">
        <f t="shared" si="1622"/>
        <v>571.20229193358432</v>
      </c>
      <c r="BL2549" s="27">
        <f t="shared" si="1623"/>
        <v>105.76068306462244</v>
      </c>
      <c r="BM2549" s="34">
        <f t="shared" si="1624"/>
        <v>1.1054421768707483</v>
      </c>
      <c r="BN2549" s="45">
        <f t="shared" si="1625"/>
        <v>2801.3103600227446</v>
      </c>
      <c r="BO2549" s="45">
        <f t="shared" si="1626"/>
        <v>111.09500873457945</v>
      </c>
      <c r="BP2549" s="66">
        <f t="shared" si="1627"/>
        <v>6.6872605991107639</v>
      </c>
    </row>
    <row r="2550" spans="8:68">
      <c r="H2550" s="68">
        <v>2545</v>
      </c>
      <c r="I2550" s="31">
        <f>('Propiedades físicas'!$C$10*'Diseño reactor'!H2550)/1000</f>
        <v>2227.4992416715445</v>
      </c>
      <c r="J2550" s="31">
        <f t="shared" si="1605"/>
        <v>0.20471387440644498</v>
      </c>
      <c r="K2550" s="31">
        <f>(I2550*1000)/'Propiedades físicas'!$F$10</f>
        <v>14550.395374947102</v>
      </c>
      <c r="L2550" s="31">
        <f t="shared" si="1606"/>
        <v>2078.6279107067289</v>
      </c>
      <c r="M2550" s="31">
        <f t="shared" si="1607"/>
        <v>12471.767464240373</v>
      </c>
      <c r="N2550" s="31">
        <f t="shared" si="1608"/>
        <v>0.816749670218754</v>
      </c>
      <c r="O2550" s="32">
        <f t="shared" si="1609"/>
        <v>4.900498021312524</v>
      </c>
      <c r="P2550" s="33">
        <f t="shared" si="1610"/>
        <v>0.69366841343927887</v>
      </c>
      <c r="Q2550" s="31">
        <f t="shared" si="1611"/>
        <v>4.7560737558534525</v>
      </c>
      <c r="R2550" s="31">
        <f t="shared" si="1612"/>
        <v>0.10453335119371884</v>
      </c>
      <c r="S2550" s="31">
        <f t="shared" si="1613"/>
        <v>0.1444242654590725</v>
      </c>
      <c r="T2550" s="31">
        <f t="shared" si="1614"/>
        <v>1.5752802491915525E-2</v>
      </c>
      <c r="U2550" s="31">
        <f t="shared" si="1615"/>
        <v>2.7951030938408641E-3</v>
      </c>
      <c r="V2550" s="47">
        <f t="shared" si="1628"/>
        <v>6.8693376864860628E-4</v>
      </c>
      <c r="W2550" s="31">
        <f t="shared" si="1616"/>
        <v>0.15069642666217398</v>
      </c>
      <c r="X2550" s="34">
        <f>(S2550*H2550*'Propiedades físicas'!$F$5*60*24*365)/(1000000)</f>
        <v>56888.484838262353</v>
      </c>
      <c r="Y2550" s="34">
        <f>(U2550*H2550*'Propiedades físicas'!$F$7*60*24*365)/(1000000)</f>
        <v>344.31302119071398</v>
      </c>
      <c r="Z2550" s="31">
        <f t="shared" si="1629"/>
        <v>1765.3861122029648</v>
      </c>
      <c r="AA2550" s="31">
        <f t="shared" si="1630"/>
        <v>12104.207708647036</v>
      </c>
      <c r="AB2550" s="31">
        <f t="shared" si="1630"/>
        <v>266.03737878801445</v>
      </c>
      <c r="AC2550" s="31">
        <f t="shared" si="1630"/>
        <v>367.5597555933395</v>
      </c>
      <c r="AD2550" s="31">
        <f t="shared" si="1630"/>
        <v>40.09088234192501</v>
      </c>
      <c r="AE2550" s="31">
        <f t="shared" si="1631"/>
        <v>7.1135373738249994</v>
      </c>
      <c r="AF2550" s="31">
        <f t="shared" si="1632"/>
        <v>14550.395374947106</v>
      </c>
      <c r="AG2550" s="31">
        <f t="shared" si="1633"/>
        <v>0.12132908190540372</v>
      </c>
      <c r="AH2550" s="31">
        <f t="shared" si="1634"/>
        <v>0.83188170470529488</v>
      </c>
      <c r="AI2550" s="31">
        <f t="shared" si="1634"/>
        <v>1.8283859093346566E-2</v>
      </c>
      <c r="AJ2550" s="31">
        <f t="shared" si="1634"/>
        <v>2.5261152437562245E-2</v>
      </c>
      <c r="AK2550" s="31">
        <f t="shared" si="1634"/>
        <v>2.7553122309620227E-3</v>
      </c>
      <c r="AL2550" s="31">
        <f t="shared" si="1635"/>
        <v>4.8888962743054388E-4</v>
      </c>
      <c r="AM2550" s="31">
        <f t="shared" si="1636"/>
        <v>1</v>
      </c>
      <c r="AN2550" s="31">
        <f>(Z2550*'Propiedades físicas'!$F$4)/1000</f>
        <v>1552.4452393490433</v>
      </c>
      <c r="AO2550" s="31">
        <f>(AA2550*'Propiedades físicas'!$F$6)/1000</f>
        <v>387.81881498505106</v>
      </c>
      <c r="AP2550" s="31">
        <f>(AB2550*'Propiedades físicas'!$F$9)/1000</f>
        <v>164.13176084326551</v>
      </c>
      <c r="AQ2550" s="31">
        <f>(AC2550*'Propiedades físicas'!$F$5)/1000</f>
        <v>108.23532122957069</v>
      </c>
      <c r="AR2550" s="31">
        <f>(AD2550*'Propiedades físicas'!$F$8)/1000</f>
        <v>14.213019607859248</v>
      </c>
      <c r="AS2550" s="31">
        <f>(AE2550*'Propiedades físicas'!$F$7)/1000</f>
        <v>0.6550856567555442</v>
      </c>
      <c r="AT2550" s="31">
        <f t="shared" si="1637"/>
        <v>2227.4992416715454</v>
      </c>
      <c r="AU2550" s="31">
        <f t="shared" si="1638"/>
        <v>0.69694535033110383</v>
      </c>
      <c r="AV2550" s="31">
        <f t="shared" si="1641"/>
        <v>0.17410502671777639</v>
      </c>
      <c r="AW2550" s="31">
        <f t="shared" si="1641"/>
        <v>7.368431727056339E-2</v>
      </c>
      <c r="AX2550" s="31">
        <f t="shared" si="1641"/>
        <v>4.8590508676604284E-2</v>
      </c>
      <c r="AY2550" s="31">
        <f t="shared" si="1641"/>
        <v>6.3807068222360456E-3</v>
      </c>
      <c r="AZ2550" s="31">
        <f t="shared" si="1642"/>
        <v>2.9409018171604813E-4</v>
      </c>
      <c r="BA2550" s="31">
        <f t="shared" si="1639"/>
        <v>0.99999999999999989</v>
      </c>
      <c r="BB2550" s="34">
        <f>AU2550*'Propiedades físicas'!$C$4+'Diseño reactor'!AV2550*'Propiedades físicas'!$C$5+'Diseño reactor'!AW2550*'Propiedades físicas'!$C$8+'Diseño reactor'!AX2550*'Propiedades físicas'!$C$9+'Diseño reactor'!AY2550*'Propiedades físicas'!$C$7+'Diseño reactor'!AZ2550*'Propiedades físicas'!$C$6</f>
        <v>875.32172234245468</v>
      </c>
      <c r="BC2550" s="45">
        <f>AU2550*'Propiedades físicas'!$L$4+'Diseño reactor'!AV2550*'Propiedades físicas'!$L$5+'Diseño reactor'!AW2550*'Propiedades físicas'!$L$8+AX2550*'Propiedades físicas'!$L$9+'Diseño reactor'!AY2550*'Propiedades físicas'!$L$7+'Diseño reactor'!AZ2550*'Propiedades físicas'!$L$6</f>
        <v>2.1238440708125323</v>
      </c>
      <c r="BD2550" s="29">
        <f t="shared" si="1618"/>
        <v>1.3241329208689501</v>
      </c>
      <c r="BE2550" s="58">
        <f t="shared" si="1619"/>
        <v>41.108937895310298</v>
      </c>
      <c r="BF2550" s="30">
        <f>AU2550*'Propiedades físicas'!$I$4+'Diseño reactor'!AV2550*'Propiedades físicas'!$I$5+'Diseño reactor'!AW2550*'Propiedades físicas'!$I$8+'Diseño reactor'!AX2550*'Propiedades físicas'!$I$9+'Diseño reactor'!AY2550*'Propiedades físicas'!$I$7+'Diseño reactor'!AZ2550*'Propiedades físicas'!$I$6</f>
        <v>1.9996834073560243E-2</v>
      </c>
      <c r="BG2550" s="24">
        <f>AU2550*'Propiedades físicas'!$O$4+'Diseño reactor'!AV2550*'Propiedades físicas'!$O$5+'Diseño reactor'!AW2550*'Propiedades físicas'!$O$8+'Diseño reactor'!AX2550*'Propiedades físicas'!$O$9+'Diseño reactor'!AY2550*'Propiedades físicas'!$O$7+'Diseño reactor'!AZ2550*'Propiedades físicas'!$O$6</f>
        <v>0.1547591438418022</v>
      </c>
      <c r="BH2550" s="54">
        <f t="shared" si="1620"/>
        <v>41097.997627386278</v>
      </c>
      <c r="BI2550" s="34">
        <f t="shared" si="1640"/>
        <v>274.42745176702937</v>
      </c>
      <c r="BJ2550" s="27">
        <f t="shared" si="1621"/>
        <v>4798.2328049932021</v>
      </c>
      <c r="BK2550" s="34">
        <f t="shared" si="1622"/>
        <v>571.20800065722847</v>
      </c>
      <c r="BL2550" s="27">
        <f t="shared" si="1623"/>
        <v>105.76087877060158</v>
      </c>
      <c r="BM2550" s="34">
        <f t="shared" si="1624"/>
        <v>1.1054421768707483</v>
      </c>
      <c r="BN2550" s="45">
        <f t="shared" si="1625"/>
        <v>2802.5127700730141</v>
      </c>
      <c r="BO2550" s="45">
        <f t="shared" si="1626"/>
        <v>111.10119267519921</v>
      </c>
      <c r="BP2550" s="66">
        <f t="shared" si="1627"/>
        <v>6.6872598406110511</v>
      </c>
    </row>
    <row r="2551" spans="8:68">
      <c r="H2551" s="68">
        <v>2546</v>
      </c>
      <c r="I2551" s="31">
        <f>('Propiedades físicas'!$C$10*'Diseño reactor'!H2551)/1000</f>
        <v>2228.3744869531438</v>
      </c>
      <c r="J2551" s="31">
        <f t="shared" si="1605"/>
        <v>0.20463346832851634</v>
      </c>
      <c r="K2551" s="31">
        <f>(I2551*1000)/'Propiedades físicas'!$F$10</f>
        <v>14556.112622638631</v>
      </c>
      <c r="L2551" s="31">
        <f t="shared" si="1606"/>
        <v>2079.444660376947</v>
      </c>
      <c r="M2551" s="31">
        <f t="shared" si="1607"/>
        <v>12476.667962261683</v>
      </c>
      <c r="N2551" s="31">
        <f t="shared" si="1608"/>
        <v>0.81674967021875378</v>
      </c>
      <c r="O2551" s="32">
        <f t="shared" si="1609"/>
        <v>4.9004980213125231</v>
      </c>
      <c r="P2551" s="33">
        <f t="shared" si="1610"/>
        <v>0.6937094737451841</v>
      </c>
      <c r="Q2551" s="31">
        <f t="shared" si="1611"/>
        <v>4.7561299858111239</v>
      </c>
      <c r="R2551" s="31">
        <f t="shared" si="1612"/>
        <v>0.10450466410635144</v>
      </c>
      <c r="S2551" s="31">
        <f t="shared" si="1613"/>
        <v>0.14436803550140057</v>
      </c>
      <c r="T2551" s="31">
        <f t="shared" si="1614"/>
        <v>1.5743225706606051E-2</v>
      </c>
      <c r="U2551" s="31">
        <f t="shared" si="1615"/>
        <v>2.792306660612347E-3</v>
      </c>
      <c r="V2551" s="47">
        <f t="shared" si="1628"/>
        <v>6.869744303107648E-4</v>
      </c>
      <c r="W2551" s="31">
        <f t="shared" si="1616"/>
        <v>0.15064615384615387</v>
      </c>
      <c r="X2551" s="34">
        <f>(S2551*H2551*'Propiedades físicas'!$F$5*60*24*365)/(1000000)</f>
        <v>56888.680285103888</v>
      </c>
      <c r="Y2551" s="34">
        <f>(U2551*H2551*'Propiedades físicas'!$F$7*60*24*365)/(1000000)</f>
        <v>344.10369895202712</v>
      </c>
      <c r="Z2551" s="31">
        <f t="shared" si="1629"/>
        <v>1766.1843201552388</v>
      </c>
      <c r="AA2551" s="31">
        <f t="shared" si="1630"/>
        <v>12109.106943875122</v>
      </c>
      <c r="AB2551" s="31">
        <f t="shared" si="1630"/>
        <v>266.06887481477077</v>
      </c>
      <c r="AC2551" s="31">
        <f t="shared" si="1630"/>
        <v>367.56101838656582</v>
      </c>
      <c r="AD2551" s="31">
        <f t="shared" si="1630"/>
        <v>40.082252649019004</v>
      </c>
      <c r="AE2551" s="31">
        <f t="shared" si="1631"/>
        <v>7.1092127579190354</v>
      </c>
      <c r="AF2551" s="31">
        <f t="shared" si="1632"/>
        <v>14556.112622638637</v>
      </c>
      <c r="AG2551" s="31">
        <f t="shared" si="1633"/>
        <v>0.1213362637362637</v>
      </c>
      <c r="AH2551" s="31">
        <f t="shared" si="1634"/>
        <v>0.8318915398498794</v>
      </c>
      <c r="AI2551" s="31">
        <f t="shared" si="1634"/>
        <v>1.8278841453930682E-2</v>
      </c>
      <c r="AJ2551" s="31">
        <f t="shared" si="1634"/>
        <v>2.525131729297769E-2</v>
      </c>
      <c r="AK2551" s="31">
        <f t="shared" si="1634"/>
        <v>2.7536371617982959E-3</v>
      </c>
      <c r="AL2551" s="31">
        <f t="shared" si="1635"/>
        <v>4.8840050515013976E-4</v>
      </c>
      <c r="AM2551" s="31">
        <f t="shared" si="1636"/>
        <v>0.99999999999999989</v>
      </c>
      <c r="AN2551" s="31">
        <f>(Z2551*'Propiedades físicas'!$F$4)/1000</f>
        <v>1553.1471674581137</v>
      </c>
      <c r="AO2551" s="31">
        <f>(AA2551*'Propiedades físicas'!$F$6)/1000</f>
        <v>387.97578648175886</v>
      </c>
      <c r="AP2551" s="31">
        <f>(AB2551*'Propiedades físicas'!$F$9)/1000</f>
        <v>164.15119231697278</v>
      </c>
      <c r="AQ2551" s="31">
        <f>(AC2551*'Propiedades físicas'!$F$5)/1000</f>
        <v>108.23569308429204</v>
      </c>
      <c r="AR2551" s="31">
        <f>(AD2551*'Propiedades físicas'!$F$8)/1000</f>
        <v>14.209960209130211</v>
      </c>
      <c r="AS2551" s="31">
        <f>(AE2551*'Propiedades físicas'!$F$7)/1000</f>
        <v>0.65468740287676397</v>
      </c>
      <c r="AT2551" s="31">
        <f t="shared" si="1637"/>
        <v>2228.3744869531442</v>
      </c>
      <c r="AU2551" s="31">
        <f t="shared" si="1638"/>
        <v>0.69698660460869455</v>
      </c>
      <c r="AV2551" s="31">
        <f t="shared" si="1641"/>
        <v>0.17410708512115394</v>
      </c>
      <c r="AW2551" s="31">
        <f t="shared" si="1641"/>
        <v>7.3664096083516317E-2</v>
      </c>
      <c r="AX2551" s="31">
        <f t="shared" si="1641"/>
        <v>4.8571590510481329E-2</v>
      </c>
      <c r="AY2551" s="31">
        <f t="shared" si="1641"/>
        <v>6.3768277245713238E-3</v>
      </c>
      <c r="AZ2551" s="31">
        <f t="shared" si="1642"/>
        <v>2.9379595158258965E-4</v>
      </c>
      <c r="BA2551" s="31">
        <f t="shared" si="1639"/>
        <v>1</v>
      </c>
      <c r="BB2551" s="34">
        <f>AU2551*'Propiedades físicas'!$C$4+'Diseño reactor'!AV2551*'Propiedades físicas'!$C$5+'Diseño reactor'!AW2551*'Propiedades físicas'!$C$8+'Diseño reactor'!AX2551*'Propiedades físicas'!$C$9+'Diseño reactor'!AY2551*'Propiedades físicas'!$C$7+'Diseño reactor'!AZ2551*'Propiedades físicas'!$C$6</f>
        <v>875.32162318741416</v>
      </c>
      <c r="BC2551" s="45">
        <f>AU2551*'Propiedades físicas'!$L$4+'Diseño reactor'!AV2551*'Propiedades físicas'!$L$5+'Diseño reactor'!AW2551*'Propiedades físicas'!$L$8+AX2551*'Propiedades físicas'!$L$9+'Diseño reactor'!AY2551*'Propiedades físicas'!$L$7+'Diseño reactor'!AZ2551*'Propiedades físicas'!$L$6</f>
        <v>2.1238732918579997</v>
      </c>
      <c r="BD2551" s="29">
        <f t="shared" si="1618"/>
        <v>1.3236731239415418</v>
      </c>
      <c r="BE2551" s="58">
        <f t="shared" si="1619"/>
        <v>41.108443622960223</v>
      </c>
      <c r="BF2551" s="30">
        <f>AU2551*'Propiedades físicas'!$I$4+'Diseño reactor'!AV2551*'Propiedades físicas'!$I$5+'Diseño reactor'!AW2551*'Propiedades físicas'!$I$8+'Diseño reactor'!AX2551*'Propiedades físicas'!$I$9+'Diseño reactor'!AY2551*'Propiedades físicas'!$I$7+'Diseño reactor'!AZ2551*'Propiedades físicas'!$I$6</f>
        <v>1.9996875003944543E-2</v>
      </c>
      <c r="BG2551" s="24">
        <f>AU2551*'Propiedades físicas'!$O$4+'Diseño reactor'!AV2551*'Propiedades físicas'!$O$5+'Diseño reactor'!AW2551*'Propiedades físicas'!$O$8+'Diseño reactor'!AX2551*'Propiedades físicas'!$O$9+'Diseño reactor'!AY2551*'Propiedades físicas'!$O$7+'Diseño reactor'!AZ2551*'Propiedades físicas'!$O$6</f>
        <v>0.15476057370523075</v>
      </c>
      <c r="BH2551" s="54">
        <f t="shared" si="1620"/>
        <v>41097.908850894833</v>
      </c>
      <c r="BI2551" s="34">
        <f t="shared" si="1640"/>
        <v>274.4292536831374</v>
      </c>
      <c r="BJ2551" s="27">
        <f t="shared" si="1621"/>
        <v>4798.2363970030565</v>
      </c>
      <c r="BK2551" s="34">
        <f t="shared" si="1622"/>
        <v>571.21370582577867</v>
      </c>
      <c r="BL2551" s="27">
        <f t="shared" si="1623"/>
        <v>105.76107435152075</v>
      </c>
      <c r="BM2551" s="34">
        <f t="shared" si="1624"/>
        <v>1.1054421768707483</v>
      </c>
      <c r="BN2551" s="45">
        <f t="shared" si="1625"/>
        <v>2803.7151931979847</v>
      </c>
      <c r="BO2551" s="45">
        <f t="shared" si="1626"/>
        <v>111.10737249032523</v>
      </c>
      <c r="BP2551" s="66">
        <f t="shared" si="1627"/>
        <v>6.6872590830889838</v>
      </c>
    </row>
    <row r="2552" spans="8:68">
      <c r="H2552" s="68">
        <v>2547</v>
      </c>
      <c r="I2552" s="31">
        <f>('Propiedades físicas'!$C$10*'Diseño reactor'!H2552)/1000</f>
        <v>2229.249732234744</v>
      </c>
      <c r="J2552" s="31">
        <f t="shared" si="1605"/>
        <v>0.20455312538845799</v>
      </c>
      <c r="K2552" s="31">
        <f>(I2552*1000)/'Propiedades físicas'!$F$10</f>
        <v>14561.829870330163</v>
      </c>
      <c r="L2552" s="31">
        <f t="shared" si="1606"/>
        <v>2080.261410047166</v>
      </c>
      <c r="M2552" s="31">
        <f t="shared" si="1607"/>
        <v>12481.568460282995</v>
      </c>
      <c r="N2552" s="31">
        <f t="shared" si="1608"/>
        <v>0.81674967021875389</v>
      </c>
      <c r="O2552" s="32">
        <f t="shared" si="1609"/>
        <v>4.9004980213125222</v>
      </c>
      <c r="P2552" s="33">
        <f t="shared" si="1610"/>
        <v>0.69375050666452354</v>
      </c>
      <c r="Q2552" s="31">
        <f t="shared" si="1611"/>
        <v>4.7561861722760774</v>
      </c>
      <c r="R2552" s="31">
        <f t="shared" si="1612"/>
        <v>0.10447599202850653</v>
      </c>
      <c r="S2552" s="31">
        <f t="shared" si="1613"/>
        <v>0.14431184903644617</v>
      </c>
      <c r="T2552" s="31">
        <f t="shared" si="1614"/>
        <v>1.5733657569231632E-2</v>
      </c>
      <c r="U2552" s="31">
        <f t="shared" si="1615"/>
        <v>2.7895139564921285E-3</v>
      </c>
      <c r="V2552" s="47">
        <f t="shared" si="1628"/>
        <v>6.8701506485224664E-4</v>
      </c>
      <c r="W2552" s="31">
        <f t="shared" si="1616"/>
        <v>0.15059591456129617</v>
      </c>
      <c r="X2552" s="34">
        <f>(S2552*H2552*'Propiedades físicas'!$F$5*60*24*365)/(1000000)</f>
        <v>56888.875471312596</v>
      </c>
      <c r="Y2552" s="34">
        <f>(U2552*H2552*'Propiedades físicas'!$F$7*60*24*365)/(1000000)</f>
        <v>343.89456573346206</v>
      </c>
      <c r="Z2552" s="31">
        <f t="shared" si="1629"/>
        <v>1766.9825404745413</v>
      </c>
      <c r="AA2552" s="31">
        <f t="shared" si="1630"/>
        <v>12114.00618078717</v>
      </c>
      <c r="AB2552" s="31">
        <f t="shared" si="1630"/>
        <v>266.10035169660614</v>
      </c>
      <c r="AC2552" s="31">
        <f t="shared" si="1630"/>
        <v>367.56227949582842</v>
      </c>
      <c r="AD2552" s="31">
        <f t="shared" si="1630"/>
        <v>40.073625828832967</v>
      </c>
      <c r="AE2552" s="31">
        <f t="shared" si="1631"/>
        <v>7.1048920471854515</v>
      </c>
      <c r="AF2552" s="31">
        <f t="shared" si="1632"/>
        <v>14561.829870330164</v>
      </c>
      <c r="AG2552" s="31">
        <f t="shared" si="1633"/>
        <v>0.12134344077695766</v>
      </c>
      <c r="AH2552" s="31">
        <f t="shared" si="1634"/>
        <v>0.83190136738718168</v>
      </c>
      <c r="AI2552" s="31">
        <f t="shared" si="1634"/>
        <v>1.8273826439820423E-2</v>
      </c>
      <c r="AJ2552" s="31">
        <f t="shared" si="1634"/>
        <v>2.5241489755675507E-2</v>
      </c>
      <c r="AK2552" s="31">
        <f t="shared" si="1634"/>
        <v>2.7519636052391514E-3</v>
      </c>
      <c r="AL2552" s="31">
        <f t="shared" si="1635"/>
        <v>4.8791203512559375E-4</v>
      </c>
      <c r="AM2552" s="31">
        <f t="shared" si="1636"/>
        <v>1</v>
      </c>
      <c r="AN2552" s="31">
        <f>(Z2552*'Propiedades físicas'!$F$4)/1000</f>
        <v>1553.8491064425023</v>
      </c>
      <c r="AO2552" s="31">
        <f>(AA2552*'Propiedades físicas'!$F$6)/1000</f>
        <v>388.1327580324209</v>
      </c>
      <c r="AP2552" s="31">
        <f>(AB2552*'Propiedades físicas'!$F$9)/1000</f>
        <v>164.17061197922115</v>
      </c>
      <c r="AQ2552" s="31">
        <f>(AC2552*'Propiedades físicas'!$F$5)/1000</f>
        <v>108.23606444313661</v>
      </c>
      <c r="AR2552" s="31">
        <f>(AD2552*'Propiedades físicas'!$F$8)/1000</f>
        <v>14.206901828837857</v>
      </c>
      <c r="AS2552" s="31">
        <f>(AE2552*'Propiedades físicas'!$F$7)/1000</f>
        <v>0.65428950862530821</v>
      </c>
      <c r="AT2552" s="31">
        <f t="shared" si="1637"/>
        <v>2229.2497322347444</v>
      </c>
      <c r="AU2552" s="31">
        <f t="shared" si="1638"/>
        <v>0.69702783137034319</v>
      </c>
      <c r="AV2552" s="31">
        <f t="shared" si="1641"/>
        <v>0.17410914193239868</v>
      </c>
      <c r="AW2552" s="31">
        <f t="shared" si="1641"/>
        <v>7.3643885476503287E-2</v>
      </c>
      <c r="AX2552" s="31">
        <f t="shared" si="1641"/>
        <v>4.8552686977171355E-2</v>
      </c>
      <c r="AY2552" s="31">
        <f t="shared" si="1641"/>
        <v>6.3729521297714534E-3</v>
      </c>
      <c r="AZ2552" s="31">
        <f t="shared" si="1642"/>
        <v>2.935021138118097E-4</v>
      </c>
      <c r="BA2552" s="31">
        <f t="shared" si="1639"/>
        <v>0.99999999999999978</v>
      </c>
      <c r="BB2552" s="34">
        <f>AU2552*'Propiedades físicas'!$C$4+'Diseño reactor'!AV2552*'Propiedades físicas'!$C$5+'Diseño reactor'!AW2552*'Propiedades físicas'!$C$8+'Diseño reactor'!AX2552*'Propiedades físicas'!$C$9+'Diseño reactor'!AY2552*'Propiedades físicas'!$C$7+'Diseño reactor'!AZ2552*'Propiedades físicas'!$C$6</f>
        <v>875.32152416013878</v>
      </c>
      <c r="BC2552" s="45">
        <f>AU2552*'Propiedades físicas'!$L$4+'Diseño reactor'!AV2552*'Propiedades físicas'!$L$5+'Diseño reactor'!AW2552*'Propiedades físicas'!$L$8+AX2552*'Propiedades físicas'!$L$9+'Diseño reactor'!AY2552*'Propiedades físicas'!$L$7+'Diseño reactor'!AZ2552*'Propiedades físicas'!$L$6</f>
        <v>2.123902492653436</v>
      </c>
      <c r="BD2552" s="29">
        <f t="shared" si="1618"/>
        <v>1.3232136466110214</v>
      </c>
      <c r="BE2552" s="58">
        <f t="shared" si="1619"/>
        <v>41.107949698118425</v>
      </c>
      <c r="BF2552" s="30">
        <f>AU2552*'Propiedades físicas'!$I$4+'Diseño reactor'!AV2552*'Propiedades físicas'!$I$5+'Diseño reactor'!AW2552*'Propiedades físicas'!$I$8+'Diseño reactor'!AX2552*'Propiedades físicas'!$I$9+'Diseño reactor'!AY2552*'Propiedades físicas'!$I$7+'Diseño reactor'!AZ2552*'Propiedades físicas'!$I$6</f>
        <v>1.9996915874298502E-2</v>
      </c>
      <c r="BG2552" s="24">
        <f>AU2552*'Propiedades físicas'!$O$4+'Diseño reactor'!AV2552*'Propiedades físicas'!$O$5+'Diseño reactor'!AW2552*'Propiedades físicas'!$O$8+'Diseño reactor'!AX2552*'Propiedades físicas'!$O$9+'Diseño reactor'!AY2552*'Propiedades físicas'!$O$7+'Diseño reactor'!AZ2552*'Propiedades físicas'!$O$6</f>
        <v>0.15476200261245474</v>
      </c>
      <c r="BH2552" s="54">
        <f t="shared" si="1620"/>
        <v>41097.820204140429</v>
      </c>
      <c r="BI2552" s="34">
        <f t="shared" si="1640"/>
        <v>274.43105383663266</v>
      </c>
      <c r="BJ2552" s="27">
        <f t="shared" si="1621"/>
        <v>4798.2399887570373</v>
      </c>
      <c r="BK2552" s="34">
        <f t="shared" si="1622"/>
        <v>571.21940744246263</v>
      </c>
      <c r="BL2552" s="27">
        <f t="shared" si="1623"/>
        <v>105.76126980749662</v>
      </c>
      <c r="BM2552" s="34">
        <f t="shared" si="1624"/>
        <v>1.1054421768707483</v>
      </c>
      <c r="BN2552" s="45">
        <f t="shared" si="1625"/>
        <v>2804.9176293842174</v>
      </c>
      <c r="BO2552" s="45">
        <f t="shared" si="1626"/>
        <v>111.11354818408451</v>
      </c>
      <c r="BP2552" s="66">
        <f t="shared" si="1627"/>
        <v>6.687258326543013</v>
      </c>
    </row>
    <row r="2553" spans="8:68">
      <c r="H2553" s="68">
        <v>2548</v>
      </c>
      <c r="I2553" s="31">
        <f>('Propiedades físicas'!$C$10*'Diseño reactor'!H2553)/1000</f>
        <v>2230.1249775163437</v>
      </c>
      <c r="J2553" s="31">
        <f t="shared" si="1605"/>
        <v>0.20447284551193193</v>
      </c>
      <c r="K2553" s="31">
        <f>(I2553*1000)/'Propiedades físicas'!$F$10</f>
        <v>14567.547118021694</v>
      </c>
      <c r="L2553" s="31">
        <f t="shared" si="1606"/>
        <v>2081.0781597173846</v>
      </c>
      <c r="M2553" s="31">
        <f t="shared" si="1607"/>
        <v>12486.468958304307</v>
      </c>
      <c r="N2553" s="31">
        <f t="shared" si="1608"/>
        <v>0.81674967021875378</v>
      </c>
      <c r="O2553" s="32">
        <f t="shared" si="1609"/>
        <v>4.9004980213125222</v>
      </c>
      <c r="P2553" s="33">
        <f t="shared" si="1610"/>
        <v>0.69379151222468771</v>
      </c>
      <c r="Q2553" s="31">
        <f t="shared" si="1611"/>
        <v>4.7562423152984206</v>
      </c>
      <c r="R2553" s="31">
        <f t="shared" si="1612"/>
        <v>0.10444733494929598</v>
      </c>
      <c r="S2553" s="31">
        <f t="shared" si="1613"/>
        <v>0.14425570601410242</v>
      </c>
      <c r="T2553" s="31">
        <f t="shared" si="1614"/>
        <v>1.5724098069503919E-2</v>
      </c>
      <c r="U2553" s="31">
        <f t="shared" si="1615"/>
        <v>2.7867249752662141E-3</v>
      </c>
      <c r="V2553" s="47">
        <f t="shared" si="1628"/>
        <v>6.8705567230017625E-4</v>
      </c>
      <c r="W2553" s="31">
        <f t="shared" si="1616"/>
        <v>0.15054570877406495</v>
      </c>
      <c r="X2553" s="34">
        <f>(S2553*H2553*'Propiedades físicas'!$F$5*60*24*365)/(1000000)</f>
        <v>56889.070397322699</v>
      </c>
      <c r="Y2553" s="34">
        <f>(U2553*H2553*'Propiedades físicas'!$F$7*60*24*365)/(1000000)</f>
        <v>343.6856213101438</v>
      </c>
      <c r="Z2553" s="31">
        <f t="shared" si="1629"/>
        <v>1767.7807731485043</v>
      </c>
      <c r="AA2553" s="31">
        <f t="shared" si="1630"/>
        <v>12118.905419380375</v>
      </c>
      <c r="AB2553" s="31">
        <f t="shared" si="1630"/>
        <v>266.13180945080614</v>
      </c>
      <c r="AC2553" s="31">
        <f t="shared" si="1630"/>
        <v>367.56353892393298</v>
      </c>
      <c r="AD2553" s="31">
        <f t="shared" si="1630"/>
        <v>40.065001881095988</v>
      </c>
      <c r="AE2553" s="31">
        <f t="shared" si="1631"/>
        <v>7.1005752369783135</v>
      </c>
      <c r="AF2553" s="31">
        <f t="shared" si="1632"/>
        <v>14567.547118021692</v>
      </c>
      <c r="AG2553" s="31">
        <f t="shared" si="1633"/>
        <v>0.12135061303227644</v>
      </c>
      <c r="AH2553" s="31">
        <f t="shared" si="1634"/>
        <v>0.8319111873259657</v>
      </c>
      <c r="AI2553" s="31">
        <f t="shared" si="1634"/>
        <v>1.8268814049111345E-2</v>
      </c>
      <c r="AJ2553" s="31">
        <f t="shared" si="1634"/>
        <v>2.5231669816891521E-2</v>
      </c>
      <c r="AK2553" s="31">
        <f t="shared" si="1634"/>
        <v>2.7502915594850613E-3</v>
      </c>
      <c r="AL2553" s="31">
        <f t="shared" si="1635"/>
        <v>4.8742421627002015E-4</v>
      </c>
      <c r="AM2553" s="31">
        <f t="shared" si="1636"/>
        <v>1</v>
      </c>
      <c r="AN2553" s="31">
        <f>(Z2553*'Propiedades físicas'!$F$4)/1000</f>
        <v>1554.5510562913319</v>
      </c>
      <c r="AO2553" s="31">
        <f>(AA2553*'Propiedades físicas'!$F$6)/1000</f>
        <v>388.28972963694724</v>
      </c>
      <c r="AP2553" s="31">
        <f>(AB2553*'Propiedades físicas'!$F$9)/1000</f>
        <v>164.19001984067484</v>
      </c>
      <c r="AQ2553" s="31">
        <f>(AC2553*'Propiedades físicas'!$F$5)/1000</f>
        <v>108.23643530693055</v>
      </c>
      <c r="AR2553" s="31">
        <f>(AD2553*'Propiedades físicas'!$F$8)/1000</f>
        <v>14.203844466886144</v>
      </c>
      <c r="AS2553" s="31">
        <f>(AE2553*'Propiedades físicas'!$F$7)/1000</f>
        <v>0.65389197357333295</v>
      </c>
      <c r="AT2553" s="31">
        <f t="shared" si="1637"/>
        <v>2230.1249775163442</v>
      </c>
      <c r="AU2553" s="31">
        <f t="shared" si="1638"/>
        <v>0.69706903064357018</v>
      </c>
      <c r="AV2553" s="31">
        <f t="shared" si="1641"/>
        <v>0.17411119715334497</v>
      </c>
      <c r="AW2553" s="31">
        <f t="shared" si="1641"/>
        <v>7.3623685441849426E-2</v>
      </c>
      <c r="AX2553" s="31">
        <f t="shared" si="1641"/>
        <v>4.8533798059816266E-2</v>
      </c>
      <c r="AY2553" s="31">
        <f t="shared" si="1641"/>
        <v>6.3690800336691205E-3</v>
      </c>
      <c r="AZ2553" s="31">
        <f t="shared" si="1642"/>
        <v>2.9320866774989551E-4</v>
      </c>
      <c r="BA2553" s="31">
        <f t="shared" si="1639"/>
        <v>0.99999999999999978</v>
      </c>
      <c r="BB2553" s="34">
        <f>AU2553*'Propiedades físicas'!$C$4+'Diseño reactor'!AV2553*'Propiedades físicas'!$C$5+'Diseño reactor'!AW2553*'Propiedades físicas'!$C$8+'Diseño reactor'!AX2553*'Propiedades físicas'!$C$9+'Diseño reactor'!AY2553*'Propiedades físicas'!$C$7+'Diseño reactor'!AZ2553*'Propiedades físicas'!$C$6</f>
        <v>875.32142526042708</v>
      </c>
      <c r="BC2553" s="45">
        <f>AU2553*'Propiedades físicas'!$L$4+'Diseño reactor'!AV2553*'Propiedades físicas'!$L$5+'Diseño reactor'!AW2553*'Propiedades físicas'!$L$8+AX2553*'Propiedades físicas'!$L$9+'Diseño reactor'!AY2553*'Propiedades físicas'!$L$7+'Diseño reactor'!AZ2553*'Propiedades físicas'!$L$6</f>
        <v>2.1239316732197717</v>
      </c>
      <c r="BD2553" s="29">
        <f t="shared" si="1618"/>
        <v>1.3227544885439668</v>
      </c>
      <c r="BE2553" s="58">
        <f t="shared" si="1619"/>
        <v>41.107456120417687</v>
      </c>
      <c r="BF2553" s="30">
        <f>AU2553*'Propiedades físicas'!$I$4+'Diseño reactor'!AV2553*'Propiedades físicas'!$I$5+'Diseño reactor'!AW2553*'Propiedades físicas'!$I$8+'Diseño reactor'!AX2553*'Propiedades físicas'!$I$9+'Diseño reactor'!AY2553*'Propiedades físicas'!$I$7+'Diseño reactor'!AZ2553*'Propiedades físicas'!$I$6</f>
        <v>1.9996956684718663E-2</v>
      </c>
      <c r="BG2553" s="24">
        <f>AU2553*'Propiedades físicas'!$O$4+'Diseño reactor'!AV2553*'Propiedades físicas'!$O$5+'Diseño reactor'!AW2553*'Propiedades físicas'!$O$8+'Diseño reactor'!AX2553*'Propiedades físicas'!$O$9+'Diseño reactor'!AY2553*'Propiedades físicas'!$O$7+'Diseño reactor'!AZ2553*'Propiedades físicas'!$O$6</f>
        <v>0.15476343056441877</v>
      </c>
      <c r="BH2553" s="54">
        <f t="shared" si="1620"/>
        <v>41097.731686913605</v>
      </c>
      <c r="BI2553" s="34">
        <f t="shared" si="1640"/>
        <v>274.43285222990187</v>
      </c>
      <c r="BJ2553" s="27">
        <f t="shared" si="1621"/>
        <v>4798.2435802530154</v>
      </c>
      <c r="BK2553" s="34">
        <f t="shared" si="1622"/>
        <v>571.22510551050436</v>
      </c>
      <c r="BL2553" s="27">
        <f t="shared" si="1623"/>
        <v>105.76146513864576</v>
      </c>
      <c r="BM2553" s="34">
        <f t="shared" si="1624"/>
        <v>1.1054421768707483</v>
      </c>
      <c r="BN2553" s="45">
        <f t="shared" si="1625"/>
        <v>2806.1200786183012</v>
      </c>
      <c r="BO2553" s="45">
        <f t="shared" si="1626"/>
        <v>111.1197197605984</v>
      </c>
      <c r="BP2553" s="66">
        <f t="shared" si="1627"/>
        <v>6.6872575709716005</v>
      </c>
    </row>
    <row r="2554" spans="8:68">
      <c r="H2554" s="68">
        <v>2549</v>
      </c>
      <c r="I2554" s="31">
        <f>('Propiedades físicas'!$C$10*'Diseño reactor'!H2554)/1000</f>
        <v>2231.0002227979439</v>
      </c>
      <c r="J2554" s="31">
        <f t="shared" si="1605"/>
        <v>0.20439262862471652</v>
      </c>
      <c r="K2554" s="31">
        <f>(I2554*1000)/'Propiedades físicas'!$F$10</f>
        <v>14573.264365713227</v>
      </c>
      <c r="L2554" s="31">
        <f t="shared" si="1606"/>
        <v>2081.8949093876035</v>
      </c>
      <c r="M2554" s="31">
        <f t="shared" si="1607"/>
        <v>12491.369456325621</v>
      </c>
      <c r="N2554" s="31">
        <f t="shared" si="1608"/>
        <v>0.81674967021875389</v>
      </c>
      <c r="O2554" s="32">
        <f t="shared" si="1609"/>
        <v>4.9004980213125231</v>
      </c>
      <c r="P2554" s="33">
        <f t="shared" si="1610"/>
        <v>0.69383249045303064</v>
      </c>
      <c r="Q2554" s="31">
        <f t="shared" si="1611"/>
        <v>4.7562984149281835</v>
      </c>
      <c r="R2554" s="31">
        <f t="shared" si="1612"/>
        <v>0.10441869285784061</v>
      </c>
      <c r="S2554" s="31">
        <f t="shared" si="1613"/>
        <v>0.1441996063843391</v>
      </c>
      <c r="T2554" s="31">
        <f t="shared" si="1614"/>
        <v>1.5714547197149677E-2</v>
      </c>
      <c r="U2554" s="31">
        <f t="shared" si="1615"/>
        <v>2.7839397107330345E-3</v>
      </c>
      <c r="V2554" s="47">
        <f t="shared" si="1628"/>
        <v>6.8709625268164199E-4</v>
      </c>
      <c r="W2554" s="31">
        <f t="shared" si="1616"/>
        <v>0.15049553645096891</v>
      </c>
      <c r="X2554" s="34">
        <f>(S2554*H2554*'Propiedades físicas'!$F$5*60*24*365)/(1000000)</f>
        <v>56889.265063567706</v>
      </c>
      <c r="Y2554" s="34">
        <f>(U2554*H2554*'Propiedades físicas'!$F$7*60*24*365)/(1000000)</f>
        <v>343.47686545752754</v>
      </c>
      <c r="Z2554" s="31">
        <f t="shared" si="1629"/>
        <v>1768.5790181647751</v>
      </c>
      <c r="AA2554" s="31">
        <f t="shared" si="1630"/>
        <v>12123.80465965194</v>
      </c>
      <c r="AB2554" s="31">
        <f t="shared" si="1630"/>
        <v>266.16324809463572</v>
      </c>
      <c r="AC2554" s="31">
        <f t="shared" si="1630"/>
        <v>367.56479667368035</v>
      </c>
      <c r="AD2554" s="31">
        <f t="shared" si="1630"/>
        <v>40.056380805534531</v>
      </c>
      <c r="AE2554" s="31">
        <f t="shared" si="1631"/>
        <v>7.0962623226585047</v>
      </c>
      <c r="AF2554" s="31">
        <f t="shared" si="1632"/>
        <v>14573.264365713223</v>
      </c>
      <c r="AG2554" s="31">
        <f t="shared" si="1633"/>
        <v>0.12135778050700448</v>
      </c>
      <c r="AH2554" s="31">
        <f t="shared" si="1634"/>
        <v>0.83192099967498223</v>
      </c>
      <c r="AI2554" s="31">
        <f t="shared" si="1634"/>
        <v>1.8263804279900576E-2</v>
      </c>
      <c r="AJ2554" s="31">
        <f t="shared" si="1634"/>
        <v>2.5221857467874979E-2</v>
      </c>
      <c r="AK2554" s="31">
        <f t="shared" si="1634"/>
        <v>2.7486210227391393E-3</v>
      </c>
      <c r="AL2554" s="31">
        <f t="shared" si="1635"/>
        <v>4.8693704749870636E-4</v>
      </c>
      <c r="AM2554" s="31">
        <f t="shared" si="1636"/>
        <v>1.0000000000000002</v>
      </c>
      <c r="AN2554" s="31">
        <f>(Z2554*'Propiedades físicas'!$F$4)/1000</f>
        <v>1555.2530169937399</v>
      </c>
      <c r="AO2554" s="31">
        <f>(AA2554*'Propiedades físicas'!$F$6)/1000</f>
        <v>388.44670129524809</v>
      </c>
      <c r="AP2554" s="31">
        <f>(AB2554*'Propiedades físicas'!$F$9)/1000</f>
        <v>164.2094159119855</v>
      </c>
      <c r="AQ2554" s="31">
        <f>(AC2554*'Propiedades físicas'!$F$5)/1000</f>
        <v>108.23680567649866</v>
      </c>
      <c r="AR2554" s="31">
        <f>(AD2554*'Propiedades físicas'!$F$8)/1000</f>
        <v>14.200788123178096</v>
      </c>
      <c r="AS2554" s="31">
        <f>(AE2554*'Propiedades físicas'!$F$7)/1000</f>
        <v>0.6534947972936217</v>
      </c>
      <c r="AT2554" s="31">
        <f t="shared" si="1637"/>
        <v>2231.0002227979439</v>
      </c>
      <c r="AU2554" s="31">
        <f t="shared" si="1638"/>
        <v>0.69711020245585842</v>
      </c>
      <c r="AV2554" s="31">
        <f t="shared" si="1641"/>
        <v>0.17411325078582421</v>
      </c>
      <c r="AW2554" s="31">
        <f t="shared" si="1641"/>
        <v>7.3603495971886118E-2</v>
      </c>
      <c r="AX2554" s="31">
        <f t="shared" si="1641"/>
        <v>4.8514923741583775E-2</v>
      </c>
      <c r="AY2554" s="31">
        <f t="shared" si="1641"/>
        <v>6.3652114321031267E-3</v>
      </c>
      <c r="AZ2554" s="31">
        <f t="shared" si="1642"/>
        <v>2.9291561274434131E-4</v>
      </c>
      <c r="BA2554" s="31">
        <f t="shared" si="1639"/>
        <v>0.99999999999999989</v>
      </c>
      <c r="BB2554" s="34">
        <f>AU2554*'Propiedades físicas'!$C$4+'Diseño reactor'!AV2554*'Propiedades físicas'!$C$5+'Diseño reactor'!AW2554*'Propiedades físicas'!$C$8+'Diseño reactor'!AX2554*'Propiedades físicas'!$C$9+'Diseño reactor'!AY2554*'Propiedades físicas'!$C$7+'Diseño reactor'!AZ2554*'Propiedades físicas'!$C$6</f>
        <v>875.32132648807749</v>
      </c>
      <c r="BC2554" s="45">
        <f>AU2554*'Propiedades físicas'!$L$4+'Diseño reactor'!AV2554*'Propiedades físicas'!$L$5+'Diseño reactor'!AW2554*'Propiedades físicas'!$L$8+AX2554*'Propiedades físicas'!$L$9+'Diseño reactor'!AY2554*'Propiedades físicas'!$L$7+'Diseño reactor'!AZ2554*'Propiedades físicas'!$L$6</f>
        <v>2.1239608335779039</v>
      </c>
      <c r="BD2554" s="29">
        <f t="shared" si="1618"/>
        <v>1.3222956494074236</v>
      </c>
      <c r="BE2554" s="58">
        <f t="shared" si="1619"/>
        <v>41.106962889491378</v>
      </c>
      <c r="BF2554" s="30">
        <f>AU2554*'Propiedades físicas'!$I$4+'Diseño reactor'!AV2554*'Propiedades físicas'!$I$5+'Diseño reactor'!AW2554*'Propiedades físicas'!$I$8+'Diseño reactor'!AX2554*'Propiedades físicas'!$I$9+'Diseño reactor'!AY2554*'Propiedades físicas'!$I$7+'Diseño reactor'!AZ2554*'Propiedades físicas'!$I$6</f>
        <v>1.9996997435301332E-2</v>
      </c>
      <c r="BG2554" s="24">
        <f>AU2554*'Propiedades físicas'!$O$4+'Diseño reactor'!AV2554*'Propiedades físicas'!$O$5+'Diseño reactor'!AW2554*'Propiedades físicas'!$O$8+'Diseño reactor'!AX2554*'Propiedades físicas'!$O$9+'Diseño reactor'!AY2554*'Propiedades físicas'!$O$7+'Diseño reactor'!AZ2554*'Propiedades físicas'!$O$6</f>
        <v>0.15476485756206618</v>
      </c>
      <c r="BH2554" s="54">
        <f t="shared" si="1620"/>
        <v>41097.64329900538</v>
      </c>
      <c r="BI2554" s="34">
        <f t="shared" si="1640"/>
        <v>274.43464886532598</v>
      </c>
      <c r="BJ2554" s="27">
        <f t="shared" si="1621"/>
        <v>4798.2471714888752</v>
      </c>
      <c r="BK2554" s="34">
        <f t="shared" si="1622"/>
        <v>571.23080003312509</v>
      </c>
      <c r="BL2554" s="27">
        <f t="shared" si="1623"/>
        <v>105.76166034508458</v>
      </c>
      <c r="BM2554" s="34">
        <f t="shared" si="1624"/>
        <v>1.1054421768707483</v>
      </c>
      <c r="BN2554" s="45">
        <f t="shared" si="1625"/>
        <v>2807.3225408868411</v>
      </c>
      <c r="BO2554" s="45">
        <f t="shared" si="1626"/>
        <v>111.12588722398279</v>
      </c>
      <c r="BP2554" s="66">
        <f t="shared" si="1627"/>
        <v>6.687256816373206</v>
      </c>
    </row>
    <row r="2555" spans="8:68">
      <c r="H2555" s="68">
        <v>2550</v>
      </c>
      <c r="I2555" s="31">
        <f>('Propiedades físicas'!$C$10*'Diseño reactor'!H2555)/1000</f>
        <v>2231.8754680795432</v>
      </c>
      <c r="J2555" s="31">
        <f t="shared" si="1605"/>
        <v>0.20431247465270688</v>
      </c>
      <c r="K2555" s="31">
        <f>(I2555*1000)/'Propiedades físicas'!$F$10</f>
        <v>14578.981613404756</v>
      </c>
      <c r="L2555" s="31">
        <f t="shared" si="1606"/>
        <v>2082.7116590578221</v>
      </c>
      <c r="M2555" s="31">
        <f t="shared" si="1607"/>
        <v>12496.269954346933</v>
      </c>
      <c r="N2555" s="31">
        <f t="shared" si="1608"/>
        <v>0.81674967021875378</v>
      </c>
      <c r="O2555" s="32">
        <f t="shared" si="1609"/>
        <v>4.9004980213125231</v>
      </c>
      <c r="P2555" s="33">
        <f t="shared" si="1610"/>
        <v>0.69387344137686935</v>
      </c>
      <c r="Q2555" s="31">
        <f t="shared" si="1611"/>
        <v>4.756354471215321</v>
      </c>
      <c r="R2555" s="31">
        <f t="shared" si="1612"/>
        <v>0.10439006574327037</v>
      </c>
      <c r="S2555" s="31">
        <f t="shared" si="1613"/>
        <v>0.14414355009720195</v>
      </c>
      <c r="T2555" s="31">
        <f t="shared" si="1614"/>
        <v>1.5705004941910686E-2</v>
      </c>
      <c r="U2555" s="31">
        <f t="shared" si="1615"/>
        <v>2.7811581567034069E-3</v>
      </c>
      <c r="V2555" s="47">
        <f t="shared" si="1628"/>
        <v>6.871368060236959E-4</v>
      </c>
      <c r="W2555" s="31">
        <f t="shared" si="1616"/>
        <v>0.15044539755856157</v>
      </c>
      <c r="X2555" s="34">
        <f>(S2555*H2555*'Propiedades físicas'!$F$5*60*24*365)/(1000000)</f>
        <v>56889.459470480098</v>
      </c>
      <c r="Y2555" s="34">
        <f>(U2555*H2555*'Propiedades físicas'!$F$7*60*24*365)/(1000000)</f>
        <v>343.26829795139662</v>
      </c>
      <c r="Z2555" s="31">
        <f t="shared" si="1629"/>
        <v>1769.3772755110169</v>
      </c>
      <c r="AA2555" s="31">
        <f t="shared" si="1630"/>
        <v>12128.703901599069</v>
      </c>
      <c r="AB2555" s="31">
        <f t="shared" si="1630"/>
        <v>266.19466764533945</v>
      </c>
      <c r="AC2555" s="31">
        <f t="shared" si="1630"/>
        <v>367.566052747865</v>
      </c>
      <c r="AD2555" s="31">
        <f t="shared" si="1630"/>
        <v>40.04776260187225</v>
      </c>
      <c r="AE2555" s="31">
        <f t="shared" si="1631"/>
        <v>7.0919532995936878</v>
      </c>
      <c r="AF2555" s="31">
        <f t="shared" si="1632"/>
        <v>14578.981613404756</v>
      </c>
      <c r="AG2555" s="31">
        <f t="shared" si="1633"/>
        <v>0.12136494320591978</v>
      </c>
      <c r="AH2555" s="31">
        <f t="shared" si="1634"/>
        <v>0.83193080444296874</v>
      </c>
      <c r="AI2555" s="31">
        <f t="shared" si="1634"/>
        <v>1.8258797130286848E-2</v>
      </c>
      <c r="AJ2555" s="31">
        <f t="shared" si="1634"/>
        <v>2.521205269988842E-2</v>
      </c>
      <c r="AK2555" s="31">
        <f t="shared" si="1634"/>
        <v>2.7469519932071269E-3</v>
      </c>
      <c r="AL2555" s="31">
        <f t="shared" si="1635"/>
        <v>4.8645052772910676E-4</v>
      </c>
      <c r="AM2555" s="31">
        <f t="shared" si="1636"/>
        <v>1.0000000000000002</v>
      </c>
      <c r="AN2555" s="31">
        <f>(Z2555*'Propiedades físicas'!$F$4)/1000</f>
        <v>1555.9549885388781</v>
      </c>
      <c r="AO2555" s="31">
        <f>(AA2555*'Propiedades físicas'!$F$6)/1000</f>
        <v>388.60367300723419</v>
      </c>
      <c r="AP2555" s="31">
        <f>(AB2555*'Propiedades físicas'!$F$9)/1000</f>
        <v>164.22880020379216</v>
      </c>
      <c r="AQ2555" s="31">
        <f>(AC2555*'Propiedades físicas'!$F$5)/1000</f>
        <v>108.23717555266381</v>
      </c>
      <c r="AR2555" s="31">
        <f>(AD2555*'Propiedades físicas'!$F$8)/1000</f>
        <v>14.197732797615744</v>
      </c>
      <c r="AS2555" s="31">
        <f>(AE2555*'Propiedades físicas'!$F$7)/1000</f>
        <v>0.65309797935958269</v>
      </c>
      <c r="AT2555" s="31">
        <f t="shared" si="1637"/>
        <v>2231.8754680795437</v>
      </c>
      <c r="AU2555" s="31">
        <f t="shared" si="1638"/>
        <v>0.69715134683465418</v>
      </c>
      <c r="AV2555" s="31">
        <f t="shared" si="1641"/>
        <v>0.17411530283166518</v>
      </c>
      <c r="AW2555" s="31">
        <f t="shared" si="1641"/>
        <v>7.3583317058951186E-2</v>
      </c>
      <c r="AX2555" s="31">
        <f t="shared" si="1641"/>
        <v>4.8496064005667118E-2</v>
      </c>
      <c r="AY2555" s="31">
        <f t="shared" si="1641"/>
        <v>6.3613463209183582E-3</v>
      </c>
      <c r="AZ2555" s="31">
        <f t="shared" si="1642"/>
        <v>2.9262294814394474E-4</v>
      </c>
      <c r="BA2555" s="31">
        <f t="shared" si="1639"/>
        <v>0.99999999999999989</v>
      </c>
      <c r="BB2555" s="34">
        <f>AU2555*'Propiedades físicas'!$C$4+'Diseño reactor'!AV2555*'Propiedades físicas'!$C$5+'Diseño reactor'!AW2555*'Propiedades físicas'!$C$8+'Diseño reactor'!AX2555*'Propiedades físicas'!$C$9+'Diseño reactor'!AY2555*'Propiedades físicas'!$C$7+'Diseño reactor'!AZ2555*'Propiedades físicas'!$C$6</f>
        <v>875.32122784288867</v>
      </c>
      <c r="BC2555" s="45">
        <f>AU2555*'Propiedades físicas'!$L$4+'Diseño reactor'!AV2555*'Propiedades físicas'!$L$5+'Diseño reactor'!AW2555*'Propiedades físicas'!$L$8+AX2555*'Propiedades físicas'!$L$9+'Diseño reactor'!AY2555*'Propiedades físicas'!$L$7+'Diseño reactor'!AZ2555*'Propiedades físicas'!$L$6</f>
        <v>2.1239899737487029</v>
      </c>
      <c r="BD2555" s="29">
        <f t="shared" si="1618"/>
        <v>1.3218371288688997</v>
      </c>
      <c r="BE2555" s="58">
        <f t="shared" si="1619"/>
        <v>41.106470004973332</v>
      </c>
      <c r="BF2555" s="30">
        <f>AU2555*'Propiedades físicas'!$I$4+'Diseño reactor'!AV2555*'Propiedades físicas'!$I$5+'Diseño reactor'!AW2555*'Propiedades físicas'!$I$8+'Diseño reactor'!AX2555*'Propiedades físicas'!$I$9+'Diseño reactor'!AY2555*'Propiedades físicas'!$I$7+'Diseño reactor'!AZ2555*'Propiedades físicas'!$I$6</f>
        <v>1.9997038126142664E-2</v>
      </c>
      <c r="BG2555" s="24">
        <f>AU2555*'Propiedades físicas'!$O$4+'Diseño reactor'!AV2555*'Propiedades físicas'!$O$5+'Diseño reactor'!AW2555*'Propiedades físicas'!$O$8+'Diseño reactor'!AX2555*'Propiedades físicas'!$O$9+'Diseño reactor'!AY2555*'Propiedades físicas'!$O$7+'Diseño reactor'!AZ2555*'Propiedades físicas'!$O$6</f>
        <v>0.15476628360633896</v>
      </c>
      <c r="BH2555" s="54">
        <f t="shared" si="1620"/>
        <v>41097.555040207088</v>
      </c>
      <c r="BI2555" s="34">
        <f t="shared" si="1640"/>
        <v>274.4364437452831</v>
      </c>
      <c r="BJ2555" s="27">
        <f t="shared" si="1621"/>
        <v>4798.2507624624868</v>
      </c>
      <c r="BK2555" s="34">
        <f t="shared" si="1622"/>
        <v>571.23649101353953</v>
      </c>
      <c r="BL2555" s="27">
        <f t="shared" si="1623"/>
        <v>105.76185542692929</v>
      </c>
      <c r="BM2555" s="34">
        <f t="shared" si="1624"/>
        <v>1.1054421768707483</v>
      </c>
      <c r="BN2555" s="45">
        <f t="shared" si="1625"/>
        <v>2808.5250161764575</v>
      </c>
      <c r="BO2555" s="45">
        <f t="shared" si="1626"/>
        <v>111.13205057834807</v>
      </c>
      <c r="BP2555" s="66">
        <f t="shared" si="1627"/>
        <v>6.6872560627462896</v>
      </c>
    </row>
    <row r="2556" spans="8:68">
      <c r="H2556" s="68">
        <v>2551</v>
      </c>
      <c r="I2556" s="31">
        <f>('Propiedades físicas'!$C$10*'Diseño reactor'!H2556)/1000</f>
        <v>2232.750713361143</v>
      </c>
      <c r="J2556" s="31">
        <f t="shared" si="1605"/>
        <v>0.204232383521914</v>
      </c>
      <c r="K2556" s="31">
        <f>(I2556*1000)/'Propiedades físicas'!$F$10</f>
        <v>14584.698861096287</v>
      </c>
      <c r="L2556" s="31">
        <f t="shared" si="1606"/>
        <v>2083.5284087280411</v>
      </c>
      <c r="M2556" s="31">
        <f t="shared" si="1607"/>
        <v>12501.170452368246</v>
      </c>
      <c r="N2556" s="31">
        <f t="shared" si="1608"/>
        <v>0.81674967021875389</v>
      </c>
      <c r="O2556" s="32">
        <f t="shared" si="1609"/>
        <v>4.9004980213125231</v>
      </c>
      <c r="P2556" s="33">
        <f t="shared" si="1610"/>
        <v>0.69391436502348547</v>
      </c>
      <c r="Q2556" s="31">
        <f t="shared" si="1611"/>
        <v>4.7564104842097104</v>
      </c>
      <c r="R2556" s="31">
        <f t="shared" si="1612"/>
        <v>0.10436145359472415</v>
      </c>
      <c r="S2556" s="31">
        <f t="shared" si="1613"/>
        <v>0.14408753710281322</v>
      </c>
      <c r="T2556" s="31">
        <f t="shared" si="1614"/>
        <v>1.5695471293543758E-2</v>
      </c>
      <c r="U2556" s="31">
        <f t="shared" si="1615"/>
        <v>2.7783803070005188E-3</v>
      </c>
      <c r="V2556" s="47">
        <f t="shared" si="1628"/>
        <v>6.8717733235335455E-4</v>
      </c>
      <c r="W2556" s="31">
        <f t="shared" si="1616"/>
        <v>0.15039529206344077</v>
      </c>
      <c r="X2556" s="34">
        <f>(S2556*H2556*'Propiedades físicas'!$F$5*60*24*365)/(1000000)</f>
        <v>56889.653618491677</v>
      </c>
      <c r="Y2556" s="34">
        <f>(U2556*H2556*'Propiedades físicas'!$F$7*60*24*365)/(1000000)</f>
        <v>343.05991856786335</v>
      </c>
      <c r="Z2556" s="31">
        <f t="shared" si="1629"/>
        <v>1770.1755451749113</v>
      </c>
      <c r="AA2556" s="31">
        <f t="shared" si="1630"/>
        <v>12133.603145218971</v>
      </c>
      <c r="AB2556" s="31">
        <f t="shared" si="1630"/>
        <v>266.22606812014129</v>
      </c>
      <c r="AC2556" s="31">
        <f t="shared" si="1630"/>
        <v>367.56730714927653</v>
      </c>
      <c r="AD2556" s="31">
        <f t="shared" si="1630"/>
        <v>40.039147269830124</v>
      </c>
      <c r="AE2556" s="31">
        <f t="shared" si="1631"/>
        <v>7.087648163158323</v>
      </c>
      <c r="AF2556" s="31">
        <f t="shared" si="1632"/>
        <v>14584.698861096289</v>
      </c>
      <c r="AG2556" s="31">
        <f t="shared" si="1633"/>
        <v>0.12137210113379417</v>
      </c>
      <c r="AH2556" s="31">
        <f t="shared" si="1634"/>
        <v>0.83194060163864936</v>
      </c>
      <c r="AI2556" s="31">
        <f t="shared" si="1634"/>
        <v>1.8253792598370445E-2</v>
      </c>
      <c r="AJ2556" s="31">
        <f t="shared" si="1634"/>
        <v>2.5202255504207755E-2</v>
      </c>
      <c r="AK2556" s="31">
        <f t="shared" si="1634"/>
        <v>2.7452844690973961E-3</v>
      </c>
      <c r="AL2556" s="31">
        <f t="shared" si="1635"/>
        <v>4.8596465588083903E-4</v>
      </c>
      <c r="AM2556" s="31">
        <f t="shared" si="1636"/>
        <v>0.99999999999999989</v>
      </c>
      <c r="AN2556" s="31">
        <f>(Z2556*'Propiedades físicas'!$F$4)/1000</f>
        <v>1556.6569709159137</v>
      </c>
      <c r="AO2556" s="31">
        <f>(AA2556*'Propiedades físicas'!$F$6)/1000</f>
        <v>388.76064477281579</v>
      </c>
      <c r="AP2556" s="31">
        <f>(AB2556*'Propiedades físicas'!$F$9)/1000</f>
        <v>164.24817272672115</v>
      </c>
      <c r="AQ2556" s="31">
        <f>(AC2556*'Propiedades físicas'!$F$5)/1000</f>
        <v>108.23754493624747</v>
      </c>
      <c r="AR2556" s="31">
        <f>(AD2556*'Propiedades físicas'!$F$8)/1000</f>
        <v>14.19467849010017</v>
      </c>
      <c r="AS2556" s="31">
        <f>(AE2556*'Propiedades físicas'!$F$7)/1000</f>
        <v>0.65270151934525</v>
      </c>
      <c r="AT2556" s="31">
        <f t="shared" si="1637"/>
        <v>2232.7507133611434</v>
      </c>
      <c r="AU2556" s="31">
        <f t="shared" si="1638"/>
        <v>0.69719246380736788</v>
      </c>
      <c r="AV2556" s="31">
        <f t="shared" si="1641"/>
        <v>0.17411735329269357</v>
      </c>
      <c r="AW2556" s="31">
        <f t="shared" si="1641"/>
        <v>7.3563148695388769E-2</v>
      </c>
      <c r="AX2556" s="31">
        <f t="shared" si="1641"/>
        <v>4.8477218835285281E-2</v>
      </c>
      <c r="AY2556" s="31">
        <f t="shared" si="1641"/>
        <v>6.3574846959657903E-3</v>
      </c>
      <c r="AZ2556" s="31">
        <f t="shared" si="1642"/>
        <v>2.9233067329880488E-4</v>
      </c>
      <c r="BA2556" s="31">
        <f t="shared" si="1639"/>
        <v>1</v>
      </c>
      <c r="BB2556" s="34">
        <f>AU2556*'Propiedades físicas'!$C$4+'Diseño reactor'!AV2556*'Propiedades físicas'!$C$5+'Diseño reactor'!AW2556*'Propiedades físicas'!$C$8+'Diseño reactor'!AX2556*'Propiedades físicas'!$C$9+'Diseño reactor'!AY2556*'Propiedades físicas'!$C$7+'Diseño reactor'!AZ2556*'Propiedades físicas'!$C$6</f>
        <v>875.32112932466009</v>
      </c>
      <c r="BC2556" s="45">
        <f>AU2556*'Propiedades físicas'!$L$4+'Diseño reactor'!AV2556*'Propiedades físicas'!$L$5+'Diseño reactor'!AW2556*'Propiedades físicas'!$L$8+AX2556*'Propiedades físicas'!$L$9+'Diseño reactor'!AY2556*'Propiedades físicas'!$L$7+'Diseño reactor'!AZ2556*'Propiedades físicas'!$L$6</f>
        <v>2.1240190937530108</v>
      </c>
      <c r="BD2556" s="29">
        <f t="shared" si="1618"/>
        <v>1.3213789265963649</v>
      </c>
      <c r="BE2556" s="58">
        <f t="shared" si="1619"/>
        <v>41.105977466497919</v>
      </c>
      <c r="BF2556" s="30">
        <f>AU2556*'Propiedades físicas'!$I$4+'Diseño reactor'!AV2556*'Propiedades físicas'!$I$5+'Diseño reactor'!AW2556*'Propiedades físicas'!$I$8+'Diseño reactor'!AX2556*'Propiedades físicas'!$I$9+'Diseño reactor'!AY2556*'Propiedades físicas'!$I$7+'Diseño reactor'!AZ2556*'Propiedades físicas'!$I$6</f>
        <v>1.9997078757338627E-2</v>
      </c>
      <c r="BG2556" s="24">
        <f>AU2556*'Propiedades físicas'!$O$4+'Diseño reactor'!AV2556*'Propiedades físicas'!$O$5+'Diseño reactor'!AW2556*'Propiedades físicas'!$O$8+'Diseño reactor'!AX2556*'Propiedades físicas'!$O$9+'Diseño reactor'!AY2556*'Propiedades físicas'!$O$7+'Diseño reactor'!AZ2556*'Propiedades físicas'!$O$6</f>
        <v>0.15476770869817802</v>
      </c>
      <c r="BH2556" s="54">
        <f t="shared" si="1620"/>
        <v>41097.466910310519</v>
      </c>
      <c r="BI2556" s="34">
        <f t="shared" si="1640"/>
        <v>274.43823687214672</v>
      </c>
      <c r="BJ2556" s="27">
        <f t="shared" si="1621"/>
        <v>4798.2543531717665</v>
      </c>
      <c r="BK2556" s="34">
        <f t="shared" si="1622"/>
        <v>571.24217845496344</v>
      </c>
      <c r="BL2556" s="27">
        <f t="shared" si="1623"/>
        <v>105.7620503842961</v>
      </c>
      <c r="BM2556" s="34">
        <f t="shared" si="1624"/>
        <v>1.1054421768707483</v>
      </c>
      <c r="BN2556" s="45">
        <f t="shared" si="1625"/>
        <v>2809.7275044737917</v>
      </c>
      <c r="BO2556" s="45">
        <f t="shared" si="1626"/>
        <v>111.13820982779923</v>
      </c>
      <c r="BP2556" s="66">
        <f t="shared" si="1627"/>
        <v>6.6872553100893217</v>
      </c>
    </row>
    <row r="2557" spans="8:68">
      <c r="H2557" s="68">
        <v>2552</v>
      </c>
      <c r="I2557" s="31">
        <f>('Propiedades físicas'!$C$10*'Diseño reactor'!H2557)/1000</f>
        <v>2233.6259586427432</v>
      </c>
      <c r="J2557" s="31">
        <f t="shared" si="1605"/>
        <v>0.20415235515846492</v>
      </c>
      <c r="K2557" s="31">
        <f>(I2557*1000)/'Propiedades físicas'!$F$10</f>
        <v>14590.41610878782</v>
      </c>
      <c r="L2557" s="31">
        <f t="shared" si="1606"/>
        <v>2084.3451583982601</v>
      </c>
      <c r="M2557" s="31">
        <f t="shared" si="1607"/>
        <v>12506.07095038956</v>
      </c>
      <c r="N2557" s="31">
        <f t="shared" si="1608"/>
        <v>0.816749670218754</v>
      </c>
      <c r="O2557" s="32">
        <f t="shared" si="1609"/>
        <v>4.9004980213125231</v>
      </c>
      <c r="P2557" s="33">
        <f t="shared" si="1610"/>
        <v>0.69395526142012365</v>
      </c>
      <c r="Q2557" s="31">
        <f t="shared" si="1611"/>
        <v>4.7564664539611536</v>
      </c>
      <c r="R2557" s="31">
        <f t="shared" si="1612"/>
        <v>0.10433285640134983</v>
      </c>
      <c r="S2557" s="31">
        <f t="shared" si="1613"/>
        <v>0.14403156735137085</v>
      </c>
      <c r="T2557" s="31">
        <f t="shared" si="1614"/>
        <v>1.5685946241820691E-2</v>
      </c>
      <c r="U2557" s="31">
        <f t="shared" si="1615"/>
        <v>2.7756061554598866E-3</v>
      </c>
      <c r="V2557" s="47">
        <f t="shared" si="1628"/>
        <v>6.8721783169759822E-4</v>
      </c>
      <c r="W2557" s="31">
        <f t="shared" si="1616"/>
        <v>0.150345219932249</v>
      </c>
      <c r="X2557" s="34">
        <f>(S2557*H2557*'Propiedades físicas'!$F$5*60*24*365)/(1000000)</f>
        <v>56889.847508033206</v>
      </c>
      <c r="Y2557" s="34">
        <f>(U2557*H2557*'Propiedades físicas'!$F$7*60*24*365)/(1000000)</f>
        <v>342.85172708336722</v>
      </c>
      <c r="Z2557" s="31">
        <f t="shared" si="1629"/>
        <v>1770.9738271441556</v>
      </c>
      <c r="AA2557" s="31">
        <f t="shared" si="1630"/>
        <v>12138.502390508864</v>
      </c>
      <c r="AB2557" s="31">
        <f t="shared" si="1630"/>
        <v>266.25744953624479</v>
      </c>
      <c r="AC2557" s="31">
        <f t="shared" si="1630"/>
        <v>367.56855988069839</v>
      </c>
      <c r="AD2557" s="31">
        <f t="shared" si="1630"/>
        <v>40.030534809126401</v>
      </c>
      <c r="AE2557" s="31">
        <f t="shared" si="1631"/>
        <v>7.0833469087336303</v>
      </c>
      <c r="AF2557" s="31">
        <f t="shared" si="1632"/>
        <v>14590.416108787822</v>
      </c>
      <c r="AG2557" s="31">
        <f t="shared" si="1633"/>
        <v>0.12137925429539301</v>
      </c>
      <c r="AH2557" s="31">
        <f t="shared" si="1634"/>
        <v>0.831950391270735</v>
      </c>
      <c r="AI2557" s="31">
        <f t="shared" si="1634"/>
        <v>1.8248790682253241E-2</v>
      </c>
      <c r="AJ2557" s="31">
        <f t="shared" si="1634"/>
        <v>2.5192465872122146E-2</v>
      </c>
      <c r="AK2557" s="31">
        <f t="shared" si="1634"/>
        <v>2.7436184486209388E-3</v>
      </c>
      <c r="AL2557" s="31">
        <f t="shared" si="1635"/>
        <v>4.8547943087567762E-4</v>
      </c>
      <c r="AM2557" s="31">
        <f t="shared" si="1636"/>
        <v>0.99999999999999989</v>
      </c>
      <c r="AN2557" s="31">
        <f>(Z2557*'Propiedades físicas'!$F$4)/1000</f>
        <v>1557.3589641140275</v>
      </c>
      <c r="AO2557" s="31">
        <f>(AA2557*'Propiedades físicas'!$F$6)/1000</f>
        <v>388.91761659190394</v>
      </c>
      <c r="AP2557" s="31">
        <f>(AB2557*'Propiedades físicas'!$F$9)/1000</f>
        <v>164.26753349138622</v>
      </c>
      <c r="AQ2557" s="31">
        <f>(AC2557*'Propiedades físicas'!$F$5)/1000</f>
        <v>108.23791382806927</v>
      </c>
      <c r="AR2557" s="31">
        <f>(AD2557*'Propiedades físicas'!$F$8)/1000</f>
        <v>14.191625200531485</v>
      </c>
      <c r="AS2557" s="31">
        <f>(AE2557*'Propiedades físicas'!$F$7)/1000</f>
        <v>0.65230541682528009</v>
      </c>
      <c r="AT2557" s="31">
        <f t="shared" si="1637"/>
        <v>2233.6259586427436</v>
      </c>
      <c r="AU2557" s="31">
        <f t="shared" si="1638"/>
        <v>0.69723355340137261</v>
      </c>
      <c r="AV2557" s="31">
        <f t="shared" si="1641"/>
        <v>0.17411940217073257</v>
      </c>
      <c r="AW2557" s="31">
        <f t="shared" si="1641"/>
        <v>7.3542990873549346E-2</v>
      </c>
      <c r="AX2557" s="31">
        <f t="shared" si="1641"/>
        <v>4.8458388213682708E-2</v>
      </c>
      <c r="AY2557" s="31">
        <f t="shared" si="1641"/>
        <v>6.3536265531024651E-3</v>
      </c>
      <c r="AZ2557" s="31">
        <f t="shared" si="1642"/>
        <v>2.9203878756031812E-4</v>
      </c>
      <c r="BA2557" s="31">
        <f t="shared" si="1639"/>
        <v>1</v>
      </c>
      <c r="BB2557" s="34">
        <f>AU2557*'Propiedades físicas'!$C$4+'Diseño reactor'!AV2557*'Propiedades físicas'!$C$5+'Diseño reactor'!AW2557*'Propiedades físicas'!$C$8+'Diseño reactor'!AX2557*'Propiedades físicas'!$C$9+'Diseño reactor'!AY2557*'Propiedades físicas'!$C$7+'Diseño reactor'!AZ2557*'Propiedades físicas'!$C$6</f>
        <v>875.32103093319097</v>
      </c>
      <c r="BC2557" s="45">
        <f>AU2557*'Propiedades físicas'!$L$4+'Diseño reactor'!AV2557*'Propiedades físicas'!$L$5+'Diseño reactor'!AW2557*'Propiedades físicas'!$L$8+AX2557*'Propiedades físicas'!$L$9+'Diseño reactor'!AY2557*'Propiedades físicas'!$L$7+'Diseño reactor'!AZ2557*'Propiedades físicas'!$L$6</f>
        <v>2.1240481936116393</v>
      </c>
      <c r="BD2557" s="29">
        <f t="shared" si="1618"/>
        <v>1.3209210422582522</v>
      </c>
      <c r="BE2557" s="58">
        <f t="shared" si="1619"/>
        <v>41.105485273700019</v>
      </c>
      <c r="BF2557" s="30">
        <f>AU2557*'Propiedades físicas'!$I$4+'Diseño reactor'!AV2557*'Propiedades físicas'!$I$5+'Diseño reactor'!AW2557*'Propiedades físicas'!$I$8+'Diseño reactor'!AX2557*'Propiedades físicas'!$I$9+'Diseño reactor'!AY2557*'Propiedades físicas'!$I$7+'Diseño reactor'!AZ2557*'Propiedades físicas'!$I$6</f>
        <v>1.9997119328985E-2</v>
      </c>
      <c r="BG2557" s="24">
        <f>AU2557*'Propiedades físicas'!$O$4+'Diseño reactor'!AV2557*'Propiedades físicas'!$O$5+'Diseño reactor'!AW2557*'Propiedades físicas'!$O$8+'Diseño reactor'!AX2557*'Propiedades físicas'!$O$9+'Diseño reactor'!AY2557*'Propiedades físicas'!$O$7+'Diseño reactor'!AZ2557*'Propiedades físicas'!$O$6</f>
        <v>0.154769132838523</v>
      </c>
      <c r="BH2557" s="54">
        <f t="shared" si="1620"/>
        <v>41097.378909107822</v>
      </c>
      <c r="BI2557" s="34">
        <f t="shared" si="1640"/>
        <v>274.44002824828601</v>
      </c>
      <c r="BJ2557" s="27">
        <f t="shared" si="1621"/>
        <v>4798.2579436145843</v>
      </c>
      <c r="BK2557" s="34">
        <f t="shared" si="1622"/>
        <v>571.24786236060288</v>
      </c>
      <c r="BL2557" s="27">
        <f t="shared" si="1623"/>
        <v>105.76224521730089</v>
      </c>
      <c r="BM2557" s="34">
        <f t="shared" si="1624"/>
        <v>1.1054421768707483</v>
      </c>
      <c r="BN2557" s="45">
        <f t="shared" si="1625"/>
        <v>2810.9300057655014</v>
      </c>
      <c r="BO2557" s="45">
        <f t="shared" si="1626"/>
        <v>111.1443649764357</v>
      </c>
      <c r="BP2557" s="66">
        <f t="shared" si="1627"/>
        <v>6.6872545584007677</v>
      </c>
    </row>
    <row r="2558" spans="8:68">
      <c r="H2558" s="68">
        <v>2553</v>
      </c>
      <c r="I2558" s="31">
        <f>('Propiedades físicas'!$C$10*'Diseño reactor'!H2558)/1000</f>
        <v>2234.5012039243429</v>
      </c>
      <c r="J2558" s="31">
        <f t="shared" si="1605"/>
        <v>0.20407238948860262</v>
      </c>
      <c r="K2558" s="31">
        <f>(I2558*1000)/'Propiedades físicas'!$F$10</f>
        <v>14596.133356479351</v>
      </c>
      <c r="L2558" s="31">
        <f t="shared" si="1606"/>
        <v>2085.1619080684786</v>
      </c>
      <c r="M2558" s="31">
        <f t="shared" si="1607"/>
        <v>12510.971448410872</v>
      </c>
      <c r="N2558" s="31">
        <f t="shared" si="1608"/>
        <v>0.81674967021875389</v>
      </c>
      <c r="O2558" s="32">
        <f t="shared" si="1609"/>
        <v>4.9004980213125231</v>
      </c>
      <c r="P2558" s="33">
        <f t="shared" si="1610"/>
        <v>0.69399613059399201</v>
      </c>
      <c r="Q2558" s="31">
        <f t="shared" si="1611"/>
        <v>4.7565223805193755</v>
      </c>
      <c r="R2558" s="31">
        <f t="shared" si="1612"/>
        <v>0.10430427415230431</v>
      </c>
      <c r="S2558" s="31">
        <f t="shared" si="1613"/>
        <v>0.14397564079314884</v>
      </c>
      <c r="T2558" s="31">
        <f t="shared" si="1614"/>
        <v>1.5676429776528261E-2</v>
      </c>
      <c r="U2558" s="31">
        <f t="shared" si="1615"/>
        <v>2.7728356959293376E-3</v>
      </c>
      <c r="V2558" s="47">
        <f t="shared" si="1628"/>
        <v>6.8725830408337073E-4</v>
      </c>
      <c r="W2558" s="31">
        <f t="shared" si="1616"/>
        <v>0.15029518113167309</v>
      </c>
      <c r="X2558" s="34">
        <f>(S2558*H2558*'Propiedades físicas'!$F$5*60*24*365)/(1000000)</f>
        <v>56890.041139534726</v>
      </c>
      <c r="Y2558" s="34">
        <f>(U2558*H2558*'Propiedades físicas'!$F$7*60*24*365)/(1000000)</f>
        <v>342.64372327467521</v>
      </c>
      <c r="Z2558" s="31">
        <f t="shared" si="1629"/>
        <v>1771.7721214064616</v>
      </c>
      <c r="AA2558" s="31">
        <f t="shared" si="1630"/>
        <v>12143.401637465966</v>
      </c>
      <c r="AB2558" s="31">
        <f t="shared" si="1630"/>
        <v>266.28881191083292</v>
      </c>
      <c r="AC2558" s="31">
        <f t="shared" si="1630"/>
        <v>367.56981094490897</v>
      </c>
      <c r="AD2558" s="31">
        <f t="shared" si="1630"/>
        <v>40.02192521947665</v>
      </c>
      <c r="AE2558" s="31">
        <f t="shared" si="1631"/>
        <v>7.0790495317075992</v>
      </c>
      <c r="AF2558" s="31">
        <f t="shared" si="1632"/>
        <v>14596.133356479353</v>
      </c>
      <c r="AG2558" s="31">
        <f t="shared" si="1633"/>
        <v>0.12138640269547525</v>
      </c>
      <c r="AH2558" s="31">
        <f t="shared" si="1634"/>
        <v>0.83196017334792316</v>
      </c>
      <c r="AI2558" s="31">
        <f t="shared" si="1634"/>
        <v>1.8243791380038669E-2</v>
      </c>
      <c r="AJ2558" s="31">
        <f t="shared" si="1634"/>
        <v>2.518268379493405E-2</v>
      </c>
      <c r="AK2558" s="31">
        <f t="shared" si="1634"/>
        <v>2.7419539299913674E-3</v>
      </c>
      <c r="AL2558" s="31">
        <f t="shared" si="1635"/>
        <v>4.8499485163755007E-4</v>
      </c>
      <c r="AM2558" s="31">
        <f t="shared" si="1636"/>
        <v>1</v>
      </c>
      <c r="AN2558" s="31">
        <f>(Z2558*'Propiedades físicas'!$F$4)/1000</f>
        <v>1558.0609681224141</v>
      </c>
      <c r="AO2558" s="31">
        <f>(AA2558*'Propiedades físicas'!$F$6)/1000</f>
        <v>389.07458846440954</v>
      </c>
      <c r="AP2558" s="31">
        <f>(AB2558*'Propiedades físicas'!$F$9)/1000</f>
        <v>164.28688250838835</v>
      </c>
      <c r="AQ2558" s="31">
        <f>(AC2558*'Propiedades físicas'!$F$5)/1000</f>
        <v>108.23828222894736</v>
      </c>
      <c r="AR2558" s="31">
        <f>(AD2558*'Propiedades físicas'!$F$8)/1000</f>
        <v>14.188572928808856</v>
      </c>
      <c r="AS2558" s="31">
        <f>(AE2558*'Propiedades físicas'!$F$7)/1000</f>
        <v>0.65190967137495281</v>
      </c>
      <c r="AT2558" s="31">
        <f t="shared" si="1637"/>
        <v>2234.5012039243434</v>
      </c>
      <c r="AU2558" s="31">
        <f t="shared" si="1638"/>
        <v>0.6972746156440055</v>
      </c>
      <c r="AV2558" s="31">
        <f t="shared" si="1641"/>
        <v>0.17412144946760252</v>
      </c>
      <c r="AW2558" s="31">
        <f t="shared" si="1641"/>
        <v>7.3522843585789727E-2</v>
      </c>
      <c r="AX2558" s="31">
        <f t="shared" si="1641"/>
        <v>4.8439572124129464E-2</v>
      </c>
      <c r="AY2558" s="31">
        <f t="shared" si="1641"/>
        <v>6.3497718881914992E-3</v>
      </c>
      <c r="AZ2558" s="31">
        <f t="shared" si="1642"/>
        <v>2.9174729028117607E-4</v>
      </c>
      <c r="BA2558" s="31">
        <f t="shared" si="1639"/>
        <v>0.99999999999999989</v>
      </c>
      <c r="BB2558" s="34">
        <f>AU2558*'Propiedades físicas'!$C$4+'Diseño reactor'!AV2558*'Propiedades físicas'!$C$5+'Diseño reactor'!AW2558*'Propiedades físicas'!$C$8+'Diseño reactor'!AX2558*'Propiedades físicas'!$C$9+'Diseño reactor'!AY2558*'Propiedades físicas'!$C$7+'Diseño reactor'!AZ2558*'Propiedades físicas'!$C$6</f>
        <v>875.32093266828178</v>
      </c>
      <c r="BC2558" s="45">
        <f>AU2558*'Propiedades físicas'!$L$4+'Diseño reactor'!AV2558*'Propiedades físicas'!$L$5+'Diseño reactor'!AW2558*'Propiedades físicas'!$L$8+AX2558*'Propiedades físicas'!$L$9+'Diseño reactor'!AY2558*'Propiedades físicas'!$L$7+'Diseño reactor'!AZ2558*'Propiedades físicas'!$L$6</f>
        <v>2.1240772733453741</v>
      </c>
      <c r="BD2558" s="29">
        <f t="shared" si="1618"/>
        <v>1.3204634755234517</v>
      </c>
      <c r="BE2558" s="58">
        <f t="shared" si="1619"/>
        <v>41.104993426215039</v>
      </c>
      <c r="BF2558" s="30">
        <f>AU2558*'Propiedades físicas'!$I$4+'Diseño reactor'!AV2558*'Propiedades físicas'!$I$5+'Diseño reactor'!AW2558*'Propiedades físicas'!$I$8+'Diseño reactor'!AX2558*'Propiedades físicas'!$I$9+'Diseño reactor'!AY2558*'Propiedades físicas'!$I$7+'Diseño reactor'!AZ2558*'Propiedades físicas'!$I$6</f>
        <v>1.9997159841177392E-2</v>
      </c>
      <c r="BG2558" s="24">
        <f>AU2558*'Propiedades físicas'!$O$4+'Diseño reactor'!AV2558*'Propiedades físicas'!$O$5+'Diseño reactor'!AW2558*'Propiedades físicas'!$O$8+'Diseño reactor'!AX2558*'Propiedades físicas'!$O$9+'Diseño reactor'!AY2558*'Propiedades físicas'!$O$7+'Diseño reactor'!AZ2558*'Propiedades físicas'!$O$6</f>
        <v>0.15477055602831233</v>
      </c>
      <c r="BH2558" s="54">
        <f t="shared" si="1620"/>
        <v>41097.291036391573</v>
      </c>
      <c r="BI2558" s="34">
        <f t="shared" si="1640"/>
        <v>274.44181787606686</v>
      </c>
      <c r="BJ2558" s="27">
        <f t="shared" si="1621"/>
        <v>4798.2615337888583</v>
      </c>
      <c r="BK2558" s="34">
        <f t="shared" si="1622"/>
        <v>571.25354273366486</v>
      </c>
      <c r="BL2558" s="27">
        <f t="shared" si="1623"/>
        <v>105.76243992605957</v>
      </c>
      <c r="BM2558" s="34">
        <f t="shared" si="1624"/>
        <v>1.1054421768707483</v>
      </c>
      <c r="BN2558" s="45">
        <f t="shared" si="1625"/>
        <v>2812.1325200382666</v>
      </c>
      <c r="BO2558" s="45">
        <f t="shared" si="1626"/>
        <v>111.15051602835145</v>
      </c>
      <c r="BP2558" s="66">
        <f t="shared" si="1627"/>
        <v>6.6872538076791024</v>
      </c>
    </row>
    <row r="2559" spans="8:68">
      <c r="H2559" s="68">
        <v>2554</v>
      </c>
      <c r="I2559" s="31">
        <f>('Propiedades físicas'!$C$10*'Diseño reactor'!H2559)/1000</f>
        <v>2235.3764492059431</v>
      </c>
      <c r="J2559" s="31">
        <f t="shared" si="1605"/>
        <v>0.20399248643868537</v>
      </c>
      <c r="K2559" s="31">
        <f>(I2559*1000)/'Propiedades físicas'!$F$10</f>
        <v>14601.850604170884</v>
      </c>
      <c r="L2559" s="31">
        <f t="shared" si="1606"/>
        <v>2085.9786577386976</v>
      </c>
      <c r="M2559" s="31">
        <f t="shared" si="1607"/>
        <v>12515.871946432186</v>
      </c>
      <c r="N2559" s="31">
        <f t="shared" si="1608"/>
        <v>0.816749670218754</v>
      </c>
      <c r="O2559" s="32">
        <f t="shared" si="1609"/>
        <v>4.900498021312524</v>
      </c>
      <c r="P2559" s="33">
        <f t="shared" si="1610"/>
        <v>0.69403697257226338</v>
      </c>
      <c r="Q2559" s="31">
        <f t="shared" si="1611"/>
        <v>4.7565782639340268</v>
      </c>
      <c r="R2559" s="31">
        <f t="shared" si="1612"/>
        <v>0.10427570683675348</v>
      </c>
      <c r="S2559" s="31">
        <f t="shared" si="1613"/>
        <v>0.14391975737849677</v>
      </c>
      <c r="T2559" s="31">
        <f t="shared" si="1614"/>
        <v>1.5666921887468193E-2</v>
      </c>
      <c r="U2559" s="31">
        <f t="shared" si="1615"/>
        <v>2.7700689222689727E-3</v>
      </c>
      <c r="V2559" s="47">
        <f t="shared" si="1628"/>
        <v>6.8729874953758123E-4</v>
      </c>
      <c r="W2559" s="31">
        <f t="shared" si="1616"/>
        <v>0.15024517562844428</v>
      </c>
      <c r="X2559" s="34">
        <f>(S2559*H2559*'Propiedades físicas'!$F$5*60*24*365)/(1000000)</f>
        <v>56890.234513425356</v>
      </c>
      <c r="Y2559" s="34">
        <f>(U2559*H2559*'Propiedades físicas'!$F$7*60*24*365)/(1000000)</f>
        <v>342.43590691888068</v>
      </c>
      <c r="Z2559" s="31">
        <f t="shared" si="1629"/>
        <v>1772.5704279495606</v>
      </c>
      <c r="AA2559" s="31">
        <f t="shared" si="1630"/>
        <v>12148.300886087505</v>
      </c>
      <c r="AB2559" s="31">
        <f t="shared" si="1630"/>
        <v>266.32015526106841</v>
      </c>
      <c r="AC2559" s="31">
        <f t="shared" si="1630"/>
        <v>367.57106034468075</v>
      </c>
      <c r="AD2559" s="31">
        <f t="shared" si="1630"/>
        <v>40.013318500593762</v>
      </c>
      <c r="AE2559" s="31">
        <f t="shared" si="1631"/>
        <v>7.0747560274749564</v>
      </c>
      <c r="AF2559" s="31">
        <f t="shared" si="1632"/>
        <v>14601.850604170884</v>
      </c>
      <c r="AG2559" s="31">
        <f t="shared" si="1633"/>
        <v>0.12139354633879366</v>
      </c>
      <c r="AH2559" s="31">
        <f t="shared" si="1634"/>
        <v>0.831969947878898</v>
      </c>
      <c r="AI2559" s="31">
        <f t="shared" si="1634"/>
        <v>1.8238794689831746E-2</v>
      </c>
      <c r="AJ2559" s="31">
        <f t="shared" si="1634"/>
        <v>2.517290926395915E-2</v>
      </c>
      <c r="AK2559" s="31">
        <f t="shared" si="1634"/>
        <v>2.7402909114249072E-3</v>
      </c>
      <c r="AL2559" s="31">
        <f t="shared" si="1635"/>
        <v>4.8451091709253056E-4</v>
      </c>
      <c r="AM2559" s="31">
        <f t="shared" si="1636"/>
        <v>0.99999999999999989</v>
      </c>
      <c r="AN2559" s="31">
        <f>(Z2559*'Propiedades físicas'!$F$4)/1000</f>
        <v>1558.7629829302844</v>
      </c>
      <c r="AO2559" s="31">
        <f>(AA2559*'Propiedades físicas'!$F$6)/1000</f>
        <v>389.23156039024366</v>
      </c>
      <c r="AP2559" s="31">
        <f>(AB2559*'Propiedades físicas'!$F$9)/1000</f>
        <v>164.30621978831616</v>
      </c>
      <c r="AQ2559" s="31">
        <f>(AC2559*'Propiedades físicas'!$F$5)/1000</f>
        <v>108.23865013969815</v>
      </c>
      <c r="AR2559" s="31">
        <f>(AD2559*'Propiedades físicas'!$F$8)/1000</f>
        <v>14.185521674830495</v>
      </c>
      <c r="AS2559" s="31">
        <f>(AE2559*'Propiedades físicas'!$F$7)/1000</f>
        <v>0.65151428257016886</v>
      </c>
      <c r="AT2559" s="31">
        <f t="shared" si="1637"/>
        <v>2235.3764492059427</v>
      </c>
      <c r="AU2559" s="31">
        <f t="shared" si="1638"/>
        <v>0.69731565056256761</v>
      </c>
      <c r="AV2559" s="31">
        <f t="shared" si="1641"/>
        <v>0.17412349518512091</v>
      </c>
      <c r="AW2559" s="31">
        <f t="shared" si="1641"/>
        <v>7.350270682447313E-2</v>
      </c>
      <c r="AX2559" s="31">
        <f t="shared" si="1641"/>
        <v>4.8420770549921027E-2</v>
      </c>
      <c r="AY2559" s="31">
        <f t="shared" si="1641"/>
        <v>6.3459206971020563E-3</v>
      </c>
      <c r="AZ2559" s="31">
        <f t="shared" si="1642"/>
        <v>2.9145618081536192E-4</v>
      </c>
      <c r="BA2559" s="31">
        <f t="shared" si="1639"/>
        <v>1</v>
      </c>
      <c r="BB2559" s="34">
        <f>AU2559*'Propiedades físicas'!$C$4+'Diseño reactor'!AV2559*'Propiedades físicas'!$C$5+'Diseño reactor'!AW2559*'Propiedades físicas'!$C$8+'Diseño reactor'!AX2559*'Propiedades físicas'!$C$9+'Diseño reactor'!AY2559*'Propiedades físicas'!$C$7+'Diseño reactor'!AZ2559*'Propiedades físicas'!$C$6</f>
        <v>875.32083452973268</v>
      </c>
      <c r="BC2559" s="45">
        <f>AU2559*'Propiedades físicas'!$L$4+'Diseño reactor'!AV2559*'Propiedades físicas'!$L$5+'Diseño reactor'!AW2559*'Propiedades físicas'!$L$8+AX2559*'Propiedades físicas'!$L$9+'Diseño reactor'!AY2559*'Propiedades físicas'!$L$7+'Diseño reactor'!AZ2559*'Propiedades físicas'!$L$6</f>
        <v>2.1241063329749719</v>
      </c>
      <c r="BD2559" s="29">
        <f t="shared" si="1618"/>
        <v>1.3200062260613168</v>
      </c>
      <c r="BE2559" s="58">
        <f t="shared" si="1619"/>
        <v>41.104501923678875</v>
      </c>
      <c r="BF2559" s="30">
        <f>AU2559*'Propiedades físicas'!$I$4+'Diseño reactor'!AV2559*'Propiedades físicas'!$I$5+'Diseño reactor'!AW2559*'Propiedades físicas'!$I$8+'Diseño reactor'!AX2559*'Propiedades físicas'!$I$9+'Diseño reactor'!AY2559*'Propiedades físicas'!$I$7+'Diseño reactor'!AZ2559*'Propiedades físicas'!$I$6</f>
        <v>1.9997200294011235E-2</v>
      </c>
      <c r="BG2559" s="24">
        <f>AU2559*'Propiedades físicas'!$O$4+'Diseño reactor'!AV2559*'Propiedades físicas'!$O$5+'Diseño reactor'!AW2559*'Propiedades físicas'!$O$8+'Diseño reactor'!AX2559*'Propiedades físicas'!$O$9+'Diseño reactor'!AY2559*'Propiedades físicas'!$O$7+'Diseño reactor'!AZ2559*'Propiedades físicas'!$O$6</f>
        <v>0.1547719782684833</v>
      </c>
      <c r="BH2559" s="54">
        <f t="shared" si="1620"/>
        <v>41097.203291954684</v>
      </c>
      <c r="BI2559" s="34">
        <f t="shared" si="1640"/>
        <v>274.44360575785049</v>
      </c>
      <c r="BJ2559" s="27">
        <f t="shared" si="1621"/>
        <v>4798.2651236925003</v>
      </c>
      <c r="BK2559" s="34">
        <f t="shared" si="1622"/>
        <v>571.25921957735147</v>
      </c>
      <c r="BL2559" s="27">
        <f t="shared" si="1623"/>
        <v>105.76263451068786</v>
      </c>
      <c r="BM2559" s="34">
        <f t="shared" si="1624"/>
        <v>1.1054421768707483</v>
      </c>
      <c r="BN2559" s="45">
        <f t="shared" si="1625"/>
        <v>2813.3350472787797</v>
      </c>
      <c r="BO2559" s="45">
        <f t="shared" si="1626"/>
        <v>111.15666298763514</v>
      </c>
      <c r="BP2559" s="66">
        <f t="shared" si="1627"/>
        <v>6.6872530579228</v>
      </c>
    </row>
    <row r="2560" spans="8:68">
      <c r="H2560" s="68">
        <v>2555</v>
      </c>
      <c r="I2560" s="31">
        <f>('Propiedades físicas'!$C$10*'Diseño reactor'!H2560)/1000</f>
        <v>2236.2516944875424</v>
      </c>
      <c r="J2560" s="31">
        <f t="shared" si="1605"/>
        <v>0.2039126459351869</v>
      </c>
      <c r="K2560" s="31">
        <f>(I2560*1000)/'Propiedades físicas'!$F$10</f>
        <v>14607.567851862412</v>
      </c>
      <c r="L2560" s="31">
        <f t="shared" si="1606"/>
        <v>2086.7954074089157</v>
      </c>
      <c r="M2560" s="31">
        <f t="shared" si="1607"/>
        <v>12520.772444453494</v>
      </c>
      <c r="N2560" s="31">
        <f t="shared" si="1608"/>
        <v>0.81674967021875367</v>
      </c>
      <c r="O2560" s="32">
        <f t="shared" si="1609"/>
        <v>4.9004980213125222</v>
      </c>
      <c r="P2560" s="33">
        <f t="shared" si="1610"/>
        <v>0.69407778738207326</v>
      </c>
      <c r="Q2560" s="31">
        <f t="shared" si="1611"/>
        <v>4.7566341042546831</v>
      </c>
      <c r="R2560" s="31">
        <f t="shared" si="1612"/>
        <v>0.10424715444387214</v>
      </c>
      <c r="S2560" s="31">
        <f t="shared" si="1613"/>
        <v>0.14386391705783977</v>
      </c>
      <c r="T2560" s="31">
        <f t="shared" si="1614"/>
        <v>1.56574225644571E-2</v>
      </c>
      <c r="U2560" s="31">
        <f t="shared" si="1615"/>
        <v>2.7673058283511436E-3</v>
      </c>
      <c r="V2560" s="47">
        <f t="shared" si="1628"/>
        <v>6.8733916808710177E-4</v>
      </c>
      <c r="W2560" s="31">
        <f t="shared" si="1616"/>
        <v>0.15019520338933795</v>
      </c>
      <c r="X2560" s="34">
        <f>(S2560*H2560*'Propiedades físicas'!$F$5*60*24*365)/(1000000)</f>
        <v>56890.427630133301</v>
      </c>
      <c r="Y2560" s="34">
        <f>(U2560*H2560*'Propiedades físicas'!$F$7*60*24*365)/(1000000)</f>
        <v>342.22827779340327</v>
      </c>
      <c r="Z2560" s="31">
        <f t="shared" si="1629"/>
        <v>1773.3687467611971</v>
      </c>
      <c r="AA2560" s="31">
        <f t="shared" si="1630"/>
        <v>12153.200136370715</v>
      </c>
      <c r="AB2560" s="31">
        <f t="shared" si="1630"/>
        <v>266.3514796040933</v>
      </c>
      <c r="AC2560" s="31">
        <f t="shared" si="1630"/>
        <v>367.57230808278064</v>
      </c>
      <c r="AD2560" s="31">
        <f t="shared" si="1630"/>
        <v>40.004714652187893</v>
      </c>
      <c r="AE2560" s="31">
        <f t="shared" si="1631"/>
        <v>7.0704663914371721</v>
      </c>
      <c r="AF2560" s="31">
        <f t="shared" si="1632"/>
        <v>14607.567851862412</v>
      </c>
      <c r="AG2560" s="31">
        <f t="shared" si="1633"/>
        <v>0.12140068523009455</v>
      </c>
      <c r="AH2560" s="31">
        <f t="shared" si="1634"/>
        <v>0.8319797148723308</v>
      </c>
      <c r="AI2560" s="31">
        <f t="shared" si="1634"/>
        <v>1.8233800609739045E-2</v>
      </c>
      <c r="AJ2560" s="31">
        <f t="shared" si="1634"/>
        <v>2.5163142270526337E-2</v>
      </c>
      <c r="AK2560" s="31">
        <f t="shared" si="1634"/>
        <v>2.7386293911403903E-3</v>
      </c>
      <c r="AL2560" s="31">
        <f t="shared" si="1635"/>
        <v>4.8402762616883639E-4</v>
      </c>
      <c r="AM2560" s="31">
        <f t="shared" si="1636"/>
        <v>0.99999999999999978</v>
      </c>
      <c r="AN2560" s="31">
        <f>(Z2560*'Propiedades físicas'!$F$4)/1000</f>
        <v>1559.4650085268615</v>
      </c>
      <c r="AO2560" s="31">
        <f>(AA2560*'Propiedades físicas'!$F$6)/1000</f>
        <v>389.38853236931772</v>
      </c>
      <c r="AP2560" s="31">
        <f>(AB2560*'Propiedades físicas'!$F$9)/1000</f>
        <v>164.32554534174534</v>
      </c>
      <c r="AQ2560" s="31">
        <f>(AC2560*'Propiedades físicas'!$F$5)/1000</f>
        <v>108.23901756113642</v>
      </c>
      <c r="AR2560" s="31">
        <f>(AD2560*'Propiedades físicas'!$F$8)/1000</f>
        <v>14.182471438493646</v>
      </c>
      <c r="AS2560" s="31">
        <f>(AE2560*'Propiedades físicas'!$F$7)/1000</f>
        <v>0.65111924998744919</v>
      </c>
      <c r="AT2560" s="31">
        <f t="shared" si="1637"/>
        <v>2236.2516944875424</v>
      </c>
      <c r="AU2560" s="31">
        <f t="shared" si="1638"/>
        <v>0.69735665818432269</v>
      </c>
      <c r="AV2560" s="31">
        <f t="shared" si="1641"/>
        <v>0.17412553932510252</v>
      </c>
      <c r="AW2560" s="31">
        <f t="shared" si="1641"/>
        <v>7.3482580581968909E-2</v>
      </c>
      <c r="AX2560" s="31">
        <f t="shared" si="1641"/>
        <v>4.8401983474378268E-2</v>
      </c>
      <c r="AY2560" s="31">
        <f t="shared" si="1641"/>
        <v>6.3420729757093326E-3</v>
      </c>
      <c r="AZ2560" s="31">
        <f t="shared" si="1642"/>
        <v>2.911654585181473E-4</v>
      </c>
      <c r="BA2560" s="31">
        <f t="shared" si="1639"/>
        <v>0.99999999999999989</v>
      </c>
      <c r="BB2560" s="34">
        <f>AU2560*'Propiedades físicas'!$C$4+'Diseño reactor'!AV2560*'Propiedades físicas'!$C$5+'Diseño reactor'!AW2560*'Propiedades físicas'!$C$8+'Diseño reactor'!AX2560*'Propiedades físicas'!$C$9+'Diseño reactor'!AY2560*'Propiedades físicas'!$C$7+'Diseño reactor'!AZ2560*'Propiedades físicas'!$C$6</f>
        <v>875.32073651734402</v>
      </c>
      <c r="BC2560" s="45">
        <f>AU2560*'Propiedades físicas'!$L$4+'Diseño reactor'!AV2560*'Propiedades físicas'!$L$5+'Diseño reactor'!AW2560*'Propiedades físicas'!$L$8+AX2560*'Propiedades físicas'!$L$9+'Diseño reactor'!AY2560*'Propiedades físicas'!$L$7+'Diseño reactor'!AZ2560*'Propiedades físicas'!$L$6</f>
        <v>2.1241353725211587</v>
      </c>
      <c r="BD2560" s="29">
        <f t="shared" si="1618"/>
        <v>1.3195492935416597</v>
      </c>
      <c r="BE2560" s="58">
        <f t="shared" si="1619"/>
        <v>41.104010765727971</v>
      </c>
      <c r="BF2560" s="30">
        <f>AU2560*'Propiedades físicas'!$I$4+'Diseño reactor'!AV2560*'Propiedades físicas'!$I$5+'Diseño reactor'!AW2560*'Propiedades físicas'!$I$8+'Diseño reactor'!AX2560*'Propiedades físicas'!$I$9+'Diseño reactor'!AY2560*'Propiedades físicas'!$I$7+'Diseño reactor'!AZ2560*'Propiedades físicas'!$I$6</f>
        <v>1.9997240687581755E-2</v>
      </c>
      <c r="BG2560" s="24">
        <f>AU2560*'Propiedades físicas'!$O$4+'Diseño reactor'!AV2560*'Propiedades físicas'!$O$5+'Diseño reactor'!AW2560*'Propiedades físicas'!$O$8+'Diseño reactor'!AX2560*'Propiedades físicas'!$O$9+'Diseño reactor'!AY2560*'Propiedades físicas'!$O$7+'Diseño reactor'!AZ2560*'Propiedades físicas'!$O$6</f>
        <v>0.15477339955997177</v>
      </c>
      <c r="BH2560" s="54">
        <f t="shared" si="1620"/>
        <v>41097.115675590539</v>
      </c>
      <c r="BI2560" s="34">
        <f t="shared" si="1640"/>
        <v>274.44539189599413</v>
      </c>
      <c r="BJ2560" s="27">
        <f t="shared" si="1621"/>
        <v>4798.2687133234185</v>
      </c>
      <c r="BK2560" s="34">
        <f t="shared" si="1622"/>
        <v>571.26489289485926</v>
      </c>
      <c r="BL2560" s="27">
        <f t="shared" si="1623"/>
        <v>105.76282897130127</v>
      </c>
      <c r="BM2560" s="34">
        <f t="shared" si="1624"/>
        <v>1.1054421768707483</v>
      </c>
      <c r="BN2560" s="45">
        <f t="shared" si="1625"/>
        <v>2814.5375874737547</v>
      </c>
      <c r="BO2560" s="45">
        <f t="shared" si="1626"/>
        <v>111.16280585836981</v>
      </c>
      <c r="BP2560" s="66">
        <f t="shared" si="1627"/>
        <v>6.6872523091303346</v>
      </c>
    </row>
    <row r="2561" spans="8:68">
      <c r="H2561" s="68">
        <v>2556</v>
      </c>
      <c r="I2561" s="31">
        <f>('Propiedades físicas'!$C$10*'Diseño reactor'!H2561)/1000</f>
        <v>2237.1269397691422</v>
      </c>
      <c r="J2561" s="31">
        <f t="shared" si="1605"/>
        <v>0.20383286790469585</v>
      </c>
      <c r="K2561" s="31">
        <f>(I2561*1000)/'Propiedades físicas'!$F$10</f>
        <v>14613.285099553945</v>
      </c>
      <c r="L2561" s="31">
        <f t="shared" si="1606"/>
        <v>2087.6121570791347</v>
      </c>
      <c r="M2561" s="31">
        <f t="shared" si="1607"/>
        <v>12525.672942474808</v>
      </c>
      <c r="N2561" s="31">
        <f t="shared" si="1608"/>
        <v>0.81674967021875378</v>
      </c>
      <c r="O2561" s="32">
        <f t="shared" si="1609"/>
        <v>4.9004980213125231</v>
      </c>
      <c r="P2561" s="33">
        <f t="shared" si="1610"/>
        <v>0.69411857505052255</v>
      </c>
      <c r="Q2561" s="31">
        <f t="shared" si="1611"/>
        <v>4.7566899015308444</v>
      </c>
      <c r="R2561" s="31">
        <f t="shared" si="1612"/>
        <v>0.1042186169628443</v>
      </c>
      <c r="S2561" s="31">
        <f t="shared" si="1613"/>
        <v>0.14380811978167865</v>
      </c>
      <c r="T2561" s="31">
        <f t="shared" si="1614"/>
        <v>1.5647931797326538E-2</v>
      </c>
      <c r="U2561" s="31">
        <f t="shared" si="1615"/>
        <v>2.7645464080604245E-3</v>
      </c>
      <c r="V2561" s="47">
        <f t="shared" si="1628"/>
        <v>6.8737955975876994E-4</v>
      </c>
      <c r="W2561" s="31">
        <f t="shared" si="1616"/>
        <v>0.15014526438117376</v>
      </c>
      <c r="X2561" s="34">
        <f>(S2561*H2561*'Propiedades físicas'!$F$5*60*24*365)/(1000000)</f>
        <v>56890.620490086076</v>
      </c>
      <c r="Y2561" s="34">
        <f>(U2561*H2561*'Propiedades físicas'!$F$7*60*24*365)/(1000000)</f>
        <v>342.02083567598834</v>
      </c>
      <c r="Z2561" s="31">
        <f t="shared" si="1629"/>
        <v>1774.1670778291357</v>
      </c>
      <c r="AA2561" s="31">
        <f t="shared" si="1630"/>
        <v>12158.099388312838</v>
      </c>
      <c r="AB2561" s="31">
        <f t="shared" si="1630"/>
        <v>266.38278495703003</v>
      </c>
      <c r="AC2561" s="31">
        <f t="shared" si="1630"/>
        <v>367.57355416197061</v>
      </c>
      <c r="AD2561" s="31">
        <f t="shared" si="1630"/>
        <v>39.996113673966633</v>
      </c>
      <c r="AE2561" s="31">
        <f t="shared" si="1631"/>
        <v>7.066180619002445</v>
      </c>
      <c r="AF2561" s="31">
        <f t="shared" si="1632"/>
        <v>14613.285099553941</v>
      </c>
      <c r="AG2561" s="31">
        <f t="shared" si="1633"/>
        <v>0.12140781937411806</v>
      </c>
      <c r="AH2561" s="31">
        <f t="shared" si="1634"/>
        <v>0.83198947433687953</v>
      </c>
      <c r="AI2561" s="31">
        <f t="shared" si="1634"/>
        <v>1.8228809137868743E-2</v>
      </c>
      <c r="AJ2561" s="31">
        <f t="shared" si="1634"/>
        <v>2.5153382805977727E-2</v>
      </c>
      <c r="AK2561" s="31">
        <f t="shared" si="1634"/>
        <v>2.7369693673592586E-3</v>
      </c>
      <c r="AL2561" s="31">
        <f t="shared" si="1635"/>
        <v>4.8354497779682233E-4</v>
      </c>
      <c r="AM2561" s="31">
        <f t="shared" si="1636"/>
        <v>1</v>
      </c>
      <c r="AN2561" s="31">
        <f>(Z2561*'Propiedades físicas'!$F$4)/1000</f>
        <v>1560.1670449013855</v>
      </c>
      <c r="AO2561" s="31">
        <f>(AA2561*'Propiedades físicas'!$F$6)/1000</f>
        <v>389.54550440154327</v>
      </c>
      <c r="AP2561" s="31">
        <f>(AB2561*'Propiedades físicas'!$F$9)/1000</f>
        <v>164.34485917923965</v>
      </c>
      <c r="AQ2561" s="31">
        <f>(AC2561*'Propiedades físicas'!$F$5)/1000</f>
        <v>108.23938449407549</v>
      </c>
      <c r="AR2561" s="31">
        <f>(AD2561*'Propiedades físicas'!$F$8)/1000</f>
        <v>14.179422219694645</v>
      </c>
      <c r="AS2561" s="31">
        <f>(AE2561*'Propiedades físicas'!$F$7)/1000</f>
        <v>0.65072457320393517</v>
      </c>
      <c r="AT2561" s="31">
        <f t="shared" si="1637"/>
        <v>2237.1269397691426</v>
      </c>
      <c r="AU2561" s="31">
        <f t="shared" si="1638"/>
        <v>0.69739763853649939</v>
      </c>
      <c r="AV2561" s="31">
        <f t="shared" si="1641"/>
        <v>0.17412758188935934</v>
      </c>
      <c r="AW2561" s="31">
        <f t="shared" si="1641"/>
        <v>7.3462464850653039E-2</v>
      </c>
      <c r="AX2561" s="31">
        <f t="shared" si="1641"/>
        <v>4.8383210880847523E-2</v>
      </c>
      <c r="AY2561" s="31">
        <f t="shared" si="1641"/>
        <v>6.3382287198945767E-3</v>
      </c>
      <c r="AZ2561" s="31">
        <f t="shared" si="1642"/>
        <v>2.9087512274609048E-4</v>
      </c>
      <c r="BA2561" s="31">
        <f t="shared" si="1639"/>
        <v>0.99999999999999989</v>
      </c>
      <c r="BB2561" s="34">
        <f>AU2561*'Propiedades físicas'!$C$4+'Diseño reactor'!AV2561*'Propiedades físicas'!$C$5+'Diseño reactor'!AW2561*'Propiedades físicas'!$C$8+'Diseño reactor'!AX2561*'Propiedades físicas'!$C$9+'Diseño reactor'!AY2561*'Propiedades físicas'!$C$7+'Diseño reactor'!AZ2561*'Propiedades físicas'!$C$6</f>
        <v>875.32063863091787</v>
      </c>
      <c r="BC2561" s="45">
        <f>AU2561*'Propiedades físicas'!$L$4+'Diseño reactor'!AV2561*'Propiedades físicas'!$L$5+'Diseño reactor'!AW2561*'Propiedades físicas'!$L$8+AX2561*'Propiedades físicas'!$L$9+'Diseño reactor'!AY2561*'Propiedades físicas'!$L$7+'Diseño reactor'!AZ2561*'Propiedades físicas'!$L$6</f>
        <v>2.1241643920046345</v>
      </c>
      <c r="BD2561" s="29">
        <f t="shared" si="1618"/>
        <v>1.3190926776347489</v>
      </c>
      <c r="BE2561" s="58">
        <f t="shared" si="1619"/>
        <v>41.103519951999239</v>
      </c>
      <c r="BF2561" s="30">
        <f>AU2561*'Propiedades físicas'!$I$4+'Diseño reactor'!AV2561*'Propiedades físicas'!$I$5+'Diseño reactor'!AW2561*'Propiedades físicas'!$I$8+'Diseño reactor'!AX2561*'Propiedades físicas'!$I$9+'Diseño reactor'!AY2561*'Propiedades físicas'!$I$7+'Diseño reactor'!AZ2561*'Propiedades físicas'!$I$6</f>
        <v>1.9997281021984042E-2</v>
      </c>
      <c r="BG2561" s="24">
        <f>AU2561*'Propiedades físicas'!$O$4+'Diseño reactor'!AV2561*'Propiedades físicas'!$O$5+'Diseño reactor'!AW2561*'Propiedades físicas'!$O$8+'Diseño reactor'!AX2561*'Propiedades físicas'!$O$9+'Diseño reactor'!AY2561*'Propiedades físicas'!$O$7+'Diseño reactor'!AZ2561*'Propiedades físicas'!$O$6</f>
        <v>0.15477481990371267</v>
      </c>
      <c r="BH2561" s="54">
        <f t="shared" si="1620"/>
        <v>41097.028187092852</v>
      </c>
      <c r="BI2561" s="34">
        <f t="shared" si="1640"/>
        <v>274.44717629285134</v>
      </c>
      <c r="BJ2561" s="27">
        <f t="shared" si="1621"/>
        <v>4798.2723026795366</v>
      </c>
      <c r="BK2561" s="34">
        <f t="shared" si="1622"/>
        <v>571.27056268938304</v>
      </c>
      <c r="BL2561" s="27">
        <f t="shared" si="1623"/>
        <v>105.76302330801525</v>
      </c>
      <c r="BM2561" s="34">
        <f t="shared" si="1624"/>
        <v>1.1054421768707483</v>
      </c>
      <c r="BN2561" s="45">
        <f t="shared" si="1625"/>
        <v>2815.7401406099257</v>
      </c>
      <c r="BO2561" s="45">
        <f t="shared" si="1626"/>
        <v>111.16894464463323</v>
      </c>
      <c r="BP2561" s="66">
        <f t="shared" si="1627"/>
        <v>6.6872515613001946</v>
      </c>
    </row>
    <row r="2562" spans="8:68">
      <c r="H2562" s="68">
        <v>2557</v>
      </c>
      <c r="I2562" s="31">
        <f>('Propiedades físicas'!$C$10*'Diseño reactor'!H2562)/1000</f>
        <v>2238.0021850507424</v>
      </c>
      <c r="J2562" s="31">
        <f t="shared" si="1605"/>
        <v>0.20375315227391572</v>
      </c>
      <c r="K2562" s="31">
        <f>(I2562*1000)/'Propiedades físicas'!$F$10</f>
        <v>14619.002347245476</v>
      </c>
      <c r="L2562" s="31">
        <f t="shared" si="1606"/>
        <v>2088.4289067493537</v>
      </c>
      <c r="M2562" s="31">
        <f t="shared" si="1607"/>
        <v>12530.573440496122</v>
      </c>
      <c r="N2562" s="31">
        <f t="shared" si="1608"/>
        <v>0.81674967021875389</v>
      </c>
      <c r="O2562" s="32">
        <f t="shared" si="1609"/>
        <v>4.9004980213125231</v>
      </c>
      <c r="P2562" s="33">
        <f t="shared" si="1610"/>
        <v>0.6941593356046748</v>
      </c>
      <c r="Q2562" s="31">
        <f t="shared" si="1611"/>
        <v>4.756745655811935</v>
      </c>
      <c r="R2562" s="31">
        <f t="shared" si="1612"/>
        <v>0.1041900943828627</v>
      </c>
      <c r="S2562" s="31">
        <f t="shared" si="1613"/>
        <v>0.14375236550058917</v>
      </c>
      <c r="T2562" s="31">
        <f t="shared" si="1614"/>
        <v>1.5638449575922878E-2</v>
      </c>
      <c r="U2562" s="31">
        <f t="shared" si="1615"/>
        <v>2.7617906552935782E-3</v>
      </c>
      <c r="V2562" s="47">
        <f t="shared" si="1628"/>
        <v>6.8741992457938678E-4</v>
      </c>
      <c r="W2562" s="31">
        <f t="shared" si="1616"/>
        <v>0.15009535857081546</v>
      </c>
      <c r="X2562" s="34">
        <f>(S2562*H2562*'Propiedades físicas'!$F$5*60*24*365)/(1000000)</f>
        <v>56890.813093710218</v>
      </c>
      <c r="Y2562" s="34">
        <f>(U2562*H2562*'Propiedades físicas'!$F$7*60*24*365)/(1000000)</f>
        <v>341.81358034470566</v>
      </c>
      <c r="Z2562" s="31">
        <f t="shared" si="1629"/>
        <v>1774.9654211411535</v>
      </c>
      <c r="AA2562" s="31">
        <f t="shared" si="1630"/>
        <v>12162.998641911117</v>
      </c>
      <c r="AB2562" s="31">
        <f t="shared" si="1630"/>
        <v>266.41407133697993</v>
      </c>
      <c r="AC2562" s="31">
        <f t="shared" si="1630"/>
        <v>367.57479858500653</v>
      </c>
      <c r="AD2562" s="31">
        <f t="shared" si="1630"/>
        <v>39.987515565634801</v>
      </c>
      <c r="AE2562" s="31">
        <f t="shared" si="1631"/>
        <v>7.061898705585679</v>
      </c>
      <c r="AF2562" s="31">
        <f t="shared" si="1632"/>
        <v>14619.002347245478</v>
      </c>
      <c r="AG2562" s="31">
        <f t="shared" si="1633"/>
        <v>0.12141494877559779</v>
      </c>
      <c r="AH2562" s="31">
        <f t="shared" si="1634"/>
        <v>0.83199922628118861</v>
      </c>
      <c r="AI2562" s="31">
        <f t="shared" si="1634"/>
        <v>1.8223820272330542E-2</v>
      </c>
      <c r="AJ2562" s="31">
        <f t="shared" si="1634"/>
        <v>2.5143630861668563E-2</v>
      </c>
      <c r="AK2562" s="31">
        <f t="shared" si="1634"/>
        <v>2.7353108383055482E-3</v>
      </c>
      <c r="AL2562" s="31">
        <f t="shared" si="1635"/>
        <v>4.8306297090897499E-4</v>
      </c>
      <c r="AM2562" s="31">
        <f t="shared" si="1636"/>
        <v>1</v>
      </c>
      <c r="AN2562" s="31">
        <f>(Z2562*'Propiedades físicas'!$F$4)/1000</f>
        <v>1560.8690920431077</v>
      </c>
      <c r="AO2562" s="31">
        <f>(AA2562*'Propiedades físicas'!$F$6)/1000</f>
        <v>389.70247648683221</v>
      </c>
      <c r="AP2562" s="31">
        <f>(AB2562*'Propiedades físicas'!$F$9)/1000</f>
        <v>164.36416131134973</v>
      </c>
      <c r="AQ2562" s="31">
        <f>(AC2562*'Propiedades físicas'!$F$5)/1000</f>
        <v>108.23975093932688</v>
      </c>
      <c r="AR2562" s="31">
        <f>(AD2562*'Propiedades físicas'!$F$8)/1000</f>
        <v>14.176374018328845</v>
      </c>
      <c r="AS2562" s="31">
        <f>(AE2562*'Propiedades físicas'!$F$7)/1000</f>
        <v>0.65033025179738524</v>
      </c>
      <c r="AT2562" s="31">
        <f t="shared" si="1637"/>
        <v>2238.0021850507424</v>
      </c>
      <c r="AU2562" s="31">
        <f t="shared" si="1638"/>
        <v>0.69743859164628919</v>
      </c>
      <c r="AV2562" s="31">
        <f t="shared" si="1641"/>
        <v>0.17412962287970082</v>
      </c>
      <c r="AW2562" s="31">
        <f t="shared" si="1641"/>
        <v>7.3442359622907655E-2</v>
      </c>
      <c r="AX2562" s="31">
        <f t="shared" si="1641"/>
        <v>4.8364452752700397E-2</v>
      </c>
      <c r="AY2562" s="31">
        <f t="shared" si="1641"/>
        <v>6.3343879255450429E-3</v>
      </c>
      <c r="AZ2562" s="31">
        <f t="shared" si="1642"/>
        <v>2.9058517285703196E-4</v>
      </c>
      <c r="BA2562" s="31">
        <f t="shared" si="1639"/>
        <v>1.0000000000000002</v>
      </c>
      <c r="BB2562" s="34">
        <f>AU2562*'Propiedades físicas'!$C$4+'Diseño reactor'!AV2562*'Propiedades físicas'!$C$5+'Diseño reactor'!AW2562*'Propiedades físicas'!$C$8+'Diseño reactor'!AX2562*'Propiedades físicas'!$C$9+'Diseño reactor'!AY2562*'Propiedades físicas'!$C$7+'Diseño reactor'!AZ2562*'Propiedades físicas'!$C$6</f>
        <v>875.32054087025517</v>
      </c>
      <c r="BC2562" s="45">
        <f>AU2562*'Propiedades físicas'!$L$4+'Diseño reactor'!AV2562*'Propiedades físicas'!$L$5+'Diseño reactor'!AW2562*'Propiedades físicas'!$L$8+AX2562*'Propiedades físicas'!$L$9+'Diseño reactor'!AY2562*'Propiedades físicas'!$L$7+'Diseño reactor'!AZ2562*'Propiedades físicas'!$L$6</f>
        <v>2.1241933914460707</v>
      </c>
      <c r="BD2562" s="29">
        <f t="shared" si="1618"/>
        <v>1.3186363780113133</v>
      </c>
      <c r="BE2562" s="58">
        <f t="shared" si="1619"/>
        <v>41.10302948213014</v>
      </c>
      <c r="BF2562" s="30">
        <f>AU2562*'Propiedades físicas'!$I$4+'Diseño reactor'!AV2562*'Propiedades físicas'!$I$5+'Diseño reactor'!AW2562*'Propiedades físicas'!$I$8+'Diseño reactor'!AX2562*'Propiedades físicas'!$I$9+'Diseño reactor'!AY2562*'Propiedades físicas'!$I$7+'Diseño reactor'!AZ2562*'Propiedades físicas'!$I$6</f>
        <v>1.9997321297312964E-2</v>
      </c>
      <c r="BG2562" s="24">
        <f>AU2562*'Propiedades físicas'!$O$4+'Diseño reactor'!AV2562*'Propiedades físicas'!$O$5+'Diseño reactor'!AW2562*'Propiedades físicas'!$O$8+'Diseño reactor'!AX2562*'Propiedades físicas'!$O$9+'Diseño reactor'!AY2562*'Propiedades físicas'!$O$7+'Diseño reactor'!AZ2562*'Propiedades físicas'!$O$6</f>
        <v>0.15477623930063952</v>
      </c>
      <c r="BH2562" s="54">
        <f t="shared" si="1620"/>
        <v>41096.94082625577</v>
      </c>
      <c r="BI2562" s="34">
        <f t="shared" si="1640"/>
        <v>274.44895895077127</v>
      </c>
      <c r="BJ2562" s="27">
        <f t="shared" si="1621"/>
        <v>4798.2758917587889</v>
      </c>
      <c r="BK2562" s="34">
        <f t="shared" si="1622"/>
        <v>571.27622896411367</v>
      </c>
      <c r="BL2562" s="27">
        <f t="shared" si="1623"/>
        <v>105.76321752094512</v>
      </c>
      <c r="BM2562" s="34">
        <f t="shared" si="1624"/>
        <v>1.1054421768707483</v>
      </c>
      <c r="BN2562" s="45">
        <f t="shared" si="1625"/>
        <v>2816.9427066740377</v>
      </c>
      <c r="BO2562" s="45">
        <f t="shared" si="1626"/>
        <v>111.17507935049765</v>
      </c>
      <c r="BP2562" s="66">
        <f t="shared" si="1627"/>
        <v>6.6872508144308576</v>
      </c>
    </row>
    <row r="2563" spans="8:68">
      <c r="H2563" s="68">
        <v>2558</v>
      </c>
      <c r="I2563" s="31">
        <f>('Propiedades físicas'!$C$10*'Diseño reactor'!H2563)/1000</f>
        <v>2238.8774303323421</v>
      </c>
      <c r="J2563" s="31">
        <f t="shared" si="1605"/>
        <v>0.20367349896966477</v>
      </c>
      <c r="K2563" s="31">
        <f>(I2563*1000)/'Propiedades físicas'!$F$10</f>
        <v>14624.719594937009</v>
      </c>
      <c r="L2563" s="31">
        <f t="shared" si="1606"/>
        <v>2089.2456564195727</v>
      </c>
      <c r="M2563" s="31">
        <f t="shared" si="1607"/>
        <v>12535.473938517436</v>
      </c>
      <c r="N2563" s="31">
        <f t="shared" si="1608"/>
        <v>0.816749670218754</v>
      </c>
      <c r="O2563" s="32">
        <f t="shared" si="1609"/>
        <v>4.900498021312524</v>
      </c>
      <c r="P2563" s="33">
        <f t="shared" si="1610"/>
        <v>0.69420006907155807</v>
      </c>
      <c r="Q2563" s="31">
        <f t="shared" si="1611"/>
        <v>4.7568013671473022</v>
      </c>
      <c r="R2563" s="31">
        <f t="shared" si="1612"/>
        <v>0.10416158669312908</v>
      </c>
      <c r="S2563" s="31">
        <f t="shared" si="1613"/>
        <v>0.1436966541652224</v>
      </c>
      <c r="T2563" s="31">
        <f t="shared" si="1614"/>
        <v>1.5628975890107363E-2</v>
      </c>
      <c r="U2563" s="31">
        <f t="shared" si="1615"/>
        <v>2.7590385639595311E-3</v>
      </c>
      <c r="V2563" s="47">
        <f t="shared" si="1628"/>
        <v>6.8746026257571766E-4</v>
      </c>
      <c r="W2563" s="31">
        <f t="shared" si="1616"/>
        <v>0.15004548592517084</v>
      </c>
      <c r="X2563" s="34">
        <f>(S2563*H2563*'Propiedades físicas'!$F$5*60*24*365)/(1000000)</f>
        <v>56891.0054414314</v>
      </c>
      <c r="Y2563" s="34">
        <f>(U2563*H2563*'Propiedades físicas'!$F$7*60*24*365)/(1000000)</f>
        <v>341.6065115779495</v>
      </c>
      <c r="Z2563" s="31">
        <f t="shared" si="1629"/>
        <v>1775.7637766850455</v>
      </c>
      <c r="AA2563" s="31">
        <f t="shared" si="1630"/>
        <v>12167.897897162798</v>
      </c>
      <c r="AB2563" s="31">
        <f t="shared" si="1630"/>
        <v>266.44533876102417</v>
      </c>
      <c r="AC2563" s="31">
        <f t="shared" si="1630"/>
        <v>367.5760413546389</v>
      </c>
      <c r="AD2563" s="31">
        <f t="shared" si="1630"/>
        <v>39.978920326894631</v>
      </c>
      <c r="AE2563" s="31">
        <f t="shared" si="1631"/>
        <v>7.0576206466084805</v>
      </c>
      <c r="AF2563" s="31">
        <f t="shared" si="1632"/>
        <v>14624.719594937011</v>
      </c>
      <c r="AG2563" s="31">
        <f t="shared" si="1633"/>
        <v>0.1214220734392613</v>
      </c>
      <c r="AH2563" s="31">
        <f t="shared" si="1634"/>
        <v>0.83200897071388991</v>
      </c>
      <c r="AI2563" s="31">
        <f t="shared" si="1634"/>
        <v>1.8218834011235738E-2</v>
      </c>
      <c r="AJ2563" s="31">
        <f t="shared" si="1634"/>
        <v>2.5133886428967262E-2</v>
      </c>
      <c r="AK2563" s="31">
        <f t="shared" si="1634"/>
        <v>2.7336538022058958E-3</v>
      </c>
      <c r="AL2563" s="31">
        <f t="shared" si="1635"/>
        <v>4.8258160443990914E-4</v>
      </c>
      <c r="AM2563" s="31">
        <f t="shared" si="1636"/>
        <v>1</v>
      </c>
      <c r="AN2563" s="31">
        <f>(Z2563*'Propiedades físicas'!$F$4)/1000</f>
        <v>1561.5711499412953</v>
      </c>
      <c r="AO2563" s="31">
        <f>(AA2563*'Propiedades físicas'!$F$6)/1000</f>
        <v>389.85944862509604</v>
      </c>
      <c r="AP2563" s="31">
        <f>(AB2563*'Propiedades físicas'!$F$9)/1000</f>
        <v>164.38345174861385</v>
      </c>
      <c r="AQ2563" s="31">
        <f>(AC2563*'Propiedades físicas'!$F$5)/1000</f>
        <v>108.24011689770053</v>
      </c>
      <c r="AR2563" s="31">
        <f>(AD2563*'Propiedades físicas'!$F$8)/1000</f>
        <v>14.173326834290679</v>
      </c>
      <c r="AS2563" s="31">
        <f>(AE2563*'Propiedades físicas'!$F$7)/1000</f>
        <v>0.64993628534617498</v>
      </c>
      <c r="AT2563" s="31">
        <f t="shared" si="1637"/>
        <v>2238.8774303323421</v>
      </c>
      <c r="AU2563" s="31">
        <f t="shared" si="1638"/>
        <v>0.69747951754084792</v>
      </c>
      <c r="AV2563" s="31">
        <f t="shared" si="1641"/>
        <v>0.17413166229793328</v>
      </c>
      <c r="AW2563" s="31">
        <f t="shared" si="1641"/>
        <v>7.342226489112115E-2</v>
      </c>
      <c r="AX2563" s="31">
        <f t="shared" si="1641"/>
        <v>4.8345709073333784E-2</v>
      </c>
      <c r="AY2563" s="31">
        <f t="shared" si="1641"/>
        <v>6.3305505885540014E-3</v>
      </c>
      <c r="AZ2563" s="31">
        <f t="shared" si="1642"/>
        <v>2.9029560821009192E-4</v>
      </c>
      <c r="BA2563" s="31">
        <f t="shared" si="1639"/>
        <v>1.0000000000000002</v>
      </c>
      <c r="BB2563" s="34">
        <f>AU2563*'Propiedades físicas'!$C$4+'Diseño reactor'!AV2563*'Propiedades físicas'!$C$5+'Diseño reactor'!AW2563*'Propiedades físicas'!$C$8+'Diseño reactor'!AX2563*'Propiedades físicas'!$C$9+'Diseño reactor'!AY2563*'Propiedades físicas'!$C$7+'Diseño reactor'!AZ2563*'Propiedades físicas'!$C$6</f>
        <v>875.32044323515788</v>
      </c>
      <c r="BC2563" s="45">
        <f>AU2563*'Propiedades físicas'!$L$4+'Diseño reactor'!AV2563*'Propiedades físicas'!$L$5+'Diseño reactor'!AW2563*'Propiedades físicas'!$L$8+AX2563*'Propiedades físicas'!$L$9+'Diseño reactor'!AY2563*'Propiedades físicas'!$L$7+'Diseño reactor'!AZ2563*'Propiedades físicas'!$L$6</f>
        <v>2.1242223708661099</v>
      </c>
      <c r="BD2563" s="29">
        <f t="shared" si="1618"/>
        <v>1.318180394342535</v>
      </c>
      <c r="BE2563" s="58">
        <f t="shared" si="1619"/>
        <v>41.10253935575863</v>
      </c>
      <c r="BF2563" s="30">
        <f>AU2563*'Propiedades físicas'!$I$4+'Diseño reactor'!AV2563*'Propiedades físicas'!$I$5+'Diseño reactor'!AW2563*'Propiedades físicas'!$I$8+'Diseño reactor'!AX2563*'Propiedades físicas'!$I$9+'Diseño reactor'!AY2563*'Propiedades físicas'!$I$7+'Diseño reactor'!AZ2563*'Propiedades físicas'!$I$6</f>
        <v>1.9997361513663242E-2</v>
      </c>
      <c r="BG2563" s="24">
        <f>AU2563*'Propiedades físicas'!$O$4+'Diseño reactor'!AV2563*'Propiedades físicas'!$O$5+'Diseño reactor'!AW2563*'Propiedades físicas'!$O$8+'Diseño reactor'!AX2563*'Propiedades físicas'!$O$9+'Diseño reactor'!AY2563*'Propiedades físicas'!$O$7+'Diseño reactor'!AZ2563*'Propiedades físicas'!$O$6</f>
        <v>0.15477765775168473</v>
      </c>
      <c r="BH2563" s="54">
        <f t="shared" si="1620"/>
        <v>41096.853592873784</v>
      </c>
      <c r="BI2563" s="34">
        <f t="shared" si="1640"/>
        <v>274.45073987209923</v>
      </c>
      <c r="BJ2563" s="27">
        <f t="shared" si="1621"/>
        <v>4798.2794805591029</v>
      </c>
      <c r="BK2563" s="34">
        <f t="shared" si="1622"/>
        <v>571.28189172223722</v>
      </c>
      <c r="BL2563" s="27">
        <f t="shared" si="1623"/>
        <v>105.76341161020598</v>
      </c>
      <c r="BM2563" s="34">
        <f t="shared" si="1624"/>
        <v>1.1054421768707483</v>
      </c>
      <c r="BN2563" s="45">
        <f t="shared" si="1625"/>
        <v>2818.145285652864</v>
      </c>
      <c r="BO2563" s="45">
        <f t="shared" si="1626"/>
        <v>111.18120998002991</v>
      </c>
      <c r="BP2563" s="66">
        <f t="shared" si="1627"/>
        <v>6.6872500685208136</v>
      </c>
    </row>
    <row r="2564" spans="8:68">
      <c r="H2564" s="68">
        <v>2559</v>
      </c>
      <c r="I2564" s="31">
        <f>('Propiedades físicas'!$C$10*'Diseño reactor'!H2564)/1000</f>
        <v>2239.7526756139418</v>
      </c>
      <c r="J2564" s="31">
        <f t="shared" si="1605"/>
        <v>0.20359390791887555</v>
      </c>
      <c r="K2564" s="31">
        <f>(I2564*1000)/'Propiedades físicas'!$F$10</f>
        <v>14630.436842628536</v>
      </c>
      <c r="L2564" s="31">
        <f t="shared" si="1606"/>
        <v>2090.0624060897908</v>
      </c>
      <c r="M2564" s="31">
        <f t="shared" si="1607"/>
        <v>12540.374436538745</v>
      </c>
      <c r="N2564" s="31">
        <f t="shared" si="1608"/>
        <v>0.81674967021875378</v>
      </c>
      <c r="O2564" s="32">
        <f t="shared" si="1609"/>
        <v>4.9004980213125222</v>
      </c>
      <c r="P2564" s="33">
        <f t="shared" si="1610"/>
        <v>0.69424077547816432</v>
      </c>
      <c r="Q2564" s="31">
        <f t="shared" si="1611"/>
        <v>4.7568570355862185</v>
      </c>
      <c r="R2564" s="31">
        <f t="shared" si="1612"/>
        <v>0.10413309388285422</v>
      </c>
      <c r="S2564" s="31">
        <f t="shared" si="1613"/>
        <v>0.14364098572630427</v>
      </c>
      <c r="T2564" s="31">
        <f t="shared" si="1614"/>
        <v>1.5619510729756023E-2</v>
      </c>
      <c r="U2564" s="31">
        <f t="shared" si="1615"/>
        <v>2.7562901279793461E-3</v>
      </c>
      <c r="V2564" s="47">
        <f t="shared" si="1628"/>
        <v>6.8750057377449283E-4</v>
      </c>
      <c r="W2564" s="31">
        <f t="shared" si="1616"/>
        <v>0.14999564641119165</v>
      </c>
      <c r="X2564" s="34">
        <f>(S2564*H2564*'Propiedades físicas'!$F$5*60*24*365)/(1000000)</f>
        <v>56891.197533674487</v>
      </c>
      <c r="Y2564" s="34">
        <f>(U2564*H2564*'Propiedades físicas'!$F$7*60*24*365)/(1000000)</f>
        <v>341.39962915443817</v>
      </c>
      <c r="Z2564" s="31">
        <f t="shared" si="1629"/>
        <v>1776.5621444486226</v>
      </c>
      <c r="AA2564" s="31">
        <f t="shared" si="1630"/>
        <v>12172.797154065132</v>
      </c>
      <c r="AB2564" s="31">
        <f t="shared" si="1630"/>
        <v>266.47658724622391</v>
      </c>
      <c r="AC2564" s="31">
        <f t="shared" si="1630"/>
        <v>367.57728247361263</v>
      </c>
      <c r="AD2564" s="31">
        <f t="shared" si="1630"/>
        <v>39.970327957445662</v>
      </c>
      <c r="AE2564" s="31">
        <f t="shared" si="1631"/>
        <v>7.0533464374991466</v>
      </c>
      <c r="AF2564" s="31">
        <f t="shared" si="1632"/>
        <v>14630.436842628535</v>
      </c>
      <c r="AG2564" s="31">
        <f t="shared" si="1633"/>
        <v>0.12142919336982981</v>
      </c>
      <c r="AH2564" s="31">
        <f t="shared" si="1634"/>
        <v>0.83201870764360186</v>
      </c>
      <c r="AI2564" s="31">
        <f t="shared" si="1634"/>
        <v>1.8213850352697205E-2</v>
      </c>
      <c r="AJ2564" s="31">
        <f t="shared" si="1634"/>
        <v>2.5124149499255344E-2</v>
      </c>
      <c r="AK2564" s="31">
        <f t="shared" si="1634"/>
        <v>2.731998257289528E-3</v>
      </c>
      <c r="AL2564" s="31">
        <f t="shared" si="1635"/>
        <v>4.8210087732636201E-4</v>
      </c>
      <c r="AM2564" s="31">
        <f t="shared" si="1636"/>
        <v>1</v>
      </c>
      <c r="AN2564" s="31">
        <f>(Z2564*'Propiedades físicas'!$F$4)/1000</f>
        <v>1562.2732185852296</v>
      </c>
      <c r="AO2564" s="31">
        <f>(AA2564*'Propiedades físicas'!$F$6)/1000</f>
        <v>390.01642081624681</v>
      </c>
      <c r="AP2564" s="31">
        <f>(AB2564*'Propiedades físicas'!$F$9)/1000</f>
        <v>164.40273050155781</v>
      </c>
      <c r="AQ2564" s="31">
        <f>(AC2564*'Propiedades físicas'!$F$5)/1000</f>
        <v>108.24048237000473</v>
      </c>
      <c r="AR2564" s="31">
        <f>(AD2564*'Propiedades físicas'!$F$8)/1000</f>
        <v>14.170280667473632</v>
      </c>
      <c r="AS2564" s="31">
        <f>(AE2564*'Propiedades físicas'!$F$7)/1000</f>
        <v>0.64954267342929639</v>
      </c>
      <c r="AT2564" s="31">
        <f t="shared" si="1637"/>
        <v>2239.7526756139418</v>
      </c>
      <c r="AU2564" s="31">
        <f t="shared" si="1638"/>
        <v>0.69752041624729511</v>
      </c>
      <c r="AV2564" s="31">
        <f t="shared" si="1641"/>
        <v>0.17413370014586046</v>
      </c>
      <c r="AW2564" s="31">
        <f t="shared" si="1641"/>
        <v>7.3402180647688317E-2</v>
      </c>
      <c r="AX2564" s="31">
        <f t="shared" si="1641"/>
        <v>4.8326979826169771E-2</v>
      </c>
      <c r="AY2564" s="31">
        <f t="shared" si="1641"/>
        <v>6.3267167048207213E-3</v>
      </c>
      <c r="AZ2564" s="31">
        <f t="shared" si="1642"/>
        <v>2.9000642816566757E-4</v>
      </c>
      <c r="BA2564" s="31">
        <f t="shared" si="1639"/>
        <v>1</v>
      </c>
      <c r="BB2564" s="34">
        <f>AU2564*'Propiedades físicas'!$C$4+'Diseño reactor'!AV2564*'Propiedades físicas'!$C$5+'Diseño reactor'!AW2564*'Propiedades físicas'!$C$8+'Diseño reactor'!AX2564*'Propiedades físicas'!$C$9+'Diseño reactor'!AY2564*'Propiedades físicas'!$C$7+'Diseño reactor'!AZ2564*'Propiedades físicas'!$C$6</f>
        <v>875.32034572542796</v>
      </c>
      <c r="BC2564" s="45">
        <f>AU2564*'Propiedades físicas'!$L$4+'Diseño reactor'!AV2564*'Propiedades físicas'!$L$5+'Diseño reactor'!AW2564*'Propiedades físicas'!$L$8+AX2564*'Propiedades físicas'!$L$9+'Diseño reactor'!AY2564*'Propiedades físicas'!$L$7+'Diseño reactor'!AZ2564*'Propiedades físicas'!$L$6</f>
        <v>2.1242513302853663</v>
      </c>
      <c r="BD2564" s="29">
        <f t="shared" si="1618"/>
        <v>1.317724726300056</v>
      </c>
      <c r="BE2564" s="58">
        <f t="shared" si="1619"/>
        <v>41.102049572523178</v>
      </c>
      <c r="BF2564" s="30">
        <f>AU2564*'Propiedades físicas'!$I$4+'Diseño reactor'!AV2564*'Propiedades físicas'!$I$5+'Diseño reactor'!AW2564*'Propiedades físicas'!$I$8+'Diseño reactor'!AX2564*'Propiedades físicas'!$I$9+'Diseño reactor'!AY2564*'Propiedades físicas'!$I$7+'Diseño reactor'!AZ2564*'Propiedades físicas'!$I$6</f>
        <v>1.9997401671129383E-2</v>
      </c>
      <c r="BG2564" s="24">
        <f>AU2564*'Propiedades físicas'!$O$4+'Diseño reactor'!AV2564*'Propiedades físicas'!$O$5+'Diseño reactor'!AW2564*'Propiedades físicas'!$O$8+'Diseño reactor'!AX2564*'Propiedades físicas'!$O$9+'Diseño reactor'!AY2564*'Propiedades físicas'!$O$7+'Diseño reactor'!AZ2564*'Propiedades físicas'!$O$6</f>
        <v>0.1547790752577794</v>
      </c>
      <c r="BH2564" s="54">
        <f t="shared" si="1620"/>
        <v>41096.766486741835</v>
      </c>
      <c r="BI2564" s="34">
        <f t="shared" si="1640"/>
        <v>274.45251905917638</v>
      </c>
      <c r="BJ2564" s="27">
        <f t="shared" si="1621"/>
        <v>4798.2830690784276</v>
      </c>
      <c r="BK2564" s="34">
        <f t="shared" si="1622"/>
        <v>571.28755096693737</v>
      </c>
      <c r="BL2564" s="27">
        <f t="shared" si="1623"/>
        <v>105.76360557591289</v>
      </c>
      <c r="BM2564" s="34">
        <f t="shared" si="1624"/>
        <v>1.1054421768707483</v>
      </c>
      <c r="BN2564" s="45">
        <f t="shared" si="1625"/>
        <v>2819.3478775331841</v>
      </c>
      <c r="BO2564" s="45">
        <f t="shared" si="1626"/>
        <v>111.18733653729147</v>
      </c>
      <c r="BP2564" s="66">
        <f t="shared" si="1627"/>
        <v>6.6872493235685457</v>
      </c>
    </row>
    <row r="2565" spans="8:68">
      <c r="H2565" s="68">
        <v>2560</v>
      </c>
      <c r="I2565" s="31">
        <f>('Propiedades físicas'!$C$10*'Diseño reactor'!H2565)/1000</f>
        <v>2240.6279208955416</v>
      </c>
      <c r="J2565" s="31">
        <f t="shared" si="1605"/>
        <v>0.20351437904859473</v>
      </c>
      <c r="K2565" s="31">
        <f>(I2565*1000)/'Propiedades físicas'!$F$10</f>
        <v>14636.154090320069</v>
      </c>
      <c r="L2565" s="31">
        <f t="shared" si="1606"/>
        <v>2090.8791557600098</v>
      </c>
      <c r="M2565" s="31">
        <f t="shared" si="1607"/>
        <v>12545.274934560059</v>
      </c>
      <c r="N2565" s="31">
        <f t="shared" si="1608"/>
        <v>0.81674967021875378</v>
      </c>
      <c r="O2565" s="32">
        <f t="shared" si="1609"/>
        <v>4.9004980213125231</v>
      </c>
      <c r="P2565" s="33">
        <f t="shared" si="1610"/>
        <v>0.6942814548514501</v>
      </c>
      <c r="Q2565" s="31">
        <f t="shared" si="1611"/>
        <v>4.7569126611778874</v>
      </c>
      <c r="R2565" s="31">
        <f t="shared" si="1612"/>
        <v>0.10410461594125783</v>
      </c>
      <c r="S2565" s="31">
        <f t="shared" si="1613"/>
        <v>0.1435853601346358</v>
      </c>
      <c r="T2565" s="31">
        <f t="shared" si="1614"/>
        <v>1.5610054084759711E-2</v>
      </c>
      <c r="U2565" s="31">
        <f t="shared" si="1615"/>
        <v>2.7535453412861942E-3</v>
      </c>
      <c r="V2565" s="47">
        <f t="shared" si="1628"/>
        <v>6.8754085820240687E-4</v>
      </c>
      <c r="W2565" s="31">
        <f t="shared" si="1616"/>
        <v>0.14994583999587355</v>
      </c>
      <c r="X2565" s="34">
        <f>(S2565*H2565*'Propiedades físicas'!$F$5*60*24*365)/(1000000)</f>
        <v>56891.389370863515</v>
      </c>
      <c r="Y2565" s="34">
        <f>(U2565*H2565*'Propiedades físicas'!$F$7*60*24*365)/(1000000)</f>
        <v>341.19293285321311</v>
      </c>
      <c r="Z2565" s="31">
        <f t="shared" si="1629"/>
        <v>1777.3605244197122</v>
      </c>
      <c r="AA2565" s="31">
        <f t="shared" si="1630"/>
        <v>12177.696412615391</v>
      </c>
      <c r="AB2565" s="31">
        <f t="shared" si="1630"/>
        <v>266.50781680962007</v>
      </c>
      <c r="AC2565" s="31">
        <f t="shared" si="1630"/>
        <v>367.57852194466761</v>
      </c>
      <c r="AD2565" s="31">
        <f t="shared" si="1630"/>
        <v>39.961738456984861</v>
      </c>
      <c r="AE2565" s="31">
        <f t="shared" si="1631"/>
        <v>7.0490760736926568</v>
      </c>
      <c r="AF2565" s="31">
        <f t="shared" si="1632"/>
        <v>14636.154090320068</v>
      </c>
      <c r="AG2565" s="31">
        <f t="shared" si="1633"/>
        <v>0.12143630857201808</v>
      </c>
      <c r="AH2565" s="31">
        <f t="shared" si="1634"/>
        <v>0.83202843707892971</v>
      </c>
      <c r="AI2565" s="31">
        <f t="shared" si="1634"/>
        <v>1.8208869294829351E-2</v>
      </c>
      <c r="AJ2565" s="31">
        <f t="shared" si="1634"/>
        <v>2.5114420063927414E-2</v>
      </c>
      <c r="AK2565" s="31">
        <f t="shared" si="1634"/>
        <v>2.7303442017882558E-3</v>
      </c>
      <c r="AL2565" s="31">
        <f t="shared" si="1635"/>
        <v>4.8162078850718808E-4</v>
      </c>
      <c r="AM2565" s="31">
        <f t="shared" si="1636"/>
        <v>1</v>
      </c>
      <c r="AN2565" s="31">
        <f>(Z2565*'Propiedades físicas'!$F$4)/1000</f>
        <v>1562.9752979642064</v>
      </c>
      <c r="AO2565" s="31">
        <f>(AA2565*'Propiedades físicas'!$F$6)/1000</f>
        <v>390.1733930601971</v>
      </c>
      <c r="AP2565" s="31">
        <f>(AB2565*'Propiedades físicas'!$F$9)/1000</f>
        <v>164.42199758069509</v>
      </c>
      <c r="AQ2565" s="31">
        <f>(AC2565*'Propiedades físicas'!$F$5)/1000</f>
        <v>108.24084735704628</v>
      </c>
      <c r="AR2565" s="31">
        <f>(AD2565*'Propiedades físicas'!$F$8)/1000</f>
        <v>14.167235517770269</v>
      </c>
      <c r="AS2565" s="31">
        <f>(AE2565*'Propiedades físicas'!$F$7)/1000</f>
        <v>0.64914941562635686</v>
      </c>
      <c r="AT2565" s="31">
        <f t="shared" si="1637"/>
        <v>2240.6279208955411</v>
      </c>
      <c r="AU2565" s="31">
        <f t="shared" si="1638"/>
        <v>0.69756128779271465</v>
      </c>
      <c r="AV2565" s="31">
        <f t="shared" si="1641"/>
        <v>0.17413573642528357</v>
      </c>
      <c r="AW2565" s="31">
        <f t="shared" si="1641"/>
        <v>7.3382106885010345E-2</v>
      </c>
      <c r="AX2565" s="31">
        <f t="shared" si="1641"/>
        <v>4.8308264994655709E-2</v>
      </c>
      <c r="AY2565" s="31">
        <f t="shared" si="1641"/>
        <v>6.3228862702504685E-3</v>
      </c>
      <c r="AZ2565" s="31">
        <f t="shared" si="1642"/>
        <v>2.8971763208543021E-4</v>
      </c>
      <c r="BA2565" s="31">
        <f t="shared" si="1639"/>
        <v>1.0000000000000002</v>
      </c>
      <c r="BB2565" s="34">
        <f>AU2565*'Propiedades físicas'!$C$4+'Diseño reactor'!AV2565*'Propiedades físicas'!$C$5+'Diseño reactor'!AW2565*'Propiedades físicas'!$C$8+'Diseño reactor'!AX2565*'Propiedades físicas'!$C$9+'Diseño reactor'!AY2565*'Propiedades físicas'!$C$7+'Diseño reactor'!AZ2565*'Propiedades físicas'!$C$6</f>
        <v>875.3202483408686</v>
      </c>
      <c r="BC2565" s="45">
        <f>AU2565*'Propiedades físicas'!$L$4+'Diseño reactor'!AV2565*'Propiedades físicas'!$L$5+'Diseño reactor'!AW2565*'Propiedades físicas'!$L$8+AX2565*'Propiedades físicas'!$L$9+'Diseño reactor'!AY2565*'Propiedades físicas'!$L$7+'Diseño reactor'!AZ2565*'Propiedades físicas'!$L$6</f>
        <v>2.1242802697244274</v>
      </c>
      <c r="BD2565" s="29">
        <f t="shared" si="1618"/>
        <v>1.31726937355597</v>
      </c>
      <c r="BE2565" s="58">
        <f t="shared" si="1619"/>
        <v>41.101560132062751</v>
      </c>
      <c r="BF2565" s="30">
        <f>AU2565*'Propiedades físicas'!$I$4+'Diseño reactor'!AV2565*'Propiedades físicas'!$I$5+'Diseño reactor'!AW2565*'Propiedades físicas'!$I$8+'Diseño reactor'!AX2565*'Propiedades físicas'!$I$9+'Diseño reactor'!AY2565*'Propiedades físicas'!$I$7+'Diseño reactor'!AZ2565*'Propiedades físicas'!$I$6</f>
        <v>1.9997441769805769E-2</v>
      </c>
      <c r="BG2565" s="24">
        <f>AU2565*'Propiedades físicas'!$O$4+'Diseño reactor'!AV2565*'Propiedades físicas'!$O$5+'Diseño reactor'!AW2565*'Propiedades físicas'!$O$8+'Diseño reactor'!AX2565*'Propiedades físicas'!$O$9+'Diseño reactor'!AY2565*'Propiedades físicas'!$O$7+'Diseño reactor'!AZ2565*'Propiedades físicas'!$O$6</f>
        <v>0.15478049181985368</v>
      </c>
      <c r="BH2565" s="54">
        <f t="shared" si="1620"/>
        <v>41096.679507655179</v>
      </c>
      <c r="BI2565" s="34">
        <f t="shared" si="1640"/>
        <v>274.45429651434023</v>
      </c>
      <c r="BJ2565" s="27">
        <f t="shared" si="1621"/>
        <v>4798.2866573146957</v>
      </c>
      <c r="BK2565" s="34">
        <f t="shared" si="1622"/>
        <v>571.29320670139248</v>
      </c>
      <c r="BL2565" s="27">
        <f t="shared" si="1623"/>
        <v>105.76379941818068</v>
      </c>
      <c r="BM2565" s="34">
        <f t="shared" si="1624"/>
        <v>1.1054421768707483</v>
      </c>
      <c r="BN2565" s="45">
        <f t="shared" si="1625"/>
        <v>2820.5504823018073</v>
      </c>
      <c r="BO2565" s="45">
        <f t="shared" si="1626"/>
        <v>111.1934590263384</v>
      </c>
      <c r="BP2565" s="66">
        <f t="shared" si="1627"/>
        <v>6.6872485795725556</v>
      </c>
    </row>
    <row r="2566" spans="8:68">
      <c r="H2566" s="68">
        <v>2561</v>
      </c>
      <c r="I2566" s="31">
        <f>('Propiedades físicas'!$C$10*'Diseño reactor'!H2566)/1000</f>
        <v>2241.5031661771413</v>
      </c>
      <c r="J2566" s="31">
        <f t="shared" si="1605"/>
        <v>0.20343491228598304</v>
      </c>
      <c r="K2566" s="31">
        <f>(I2566*1000)/'Propiedades físicas'!$F$10</f>
        <v>14641.871338011601</v>
      </c>
      <c r="L2566" s="31">
        <f t="shared" si="1606"/>
        <v>2091.6959054302283</v>
      </c>
      <c r="M2566" s="31">
        <f t="shared" si="1607"/>
        <v>12550.175432581371</v>
      </c>
      <c r="N2566" s="31">
        <f t="shared" si="1608"/>
        <v>0.81674967021875378</v>
      </c>
      <c r="O2566" s="32">
        <f t="shared" si="1609"/>
        <v>4.9004980213125231</v>
      </c>
      <c r="P2566" s="33">
        <f t="shared" si="1610"/>
        <v>0.69432210721833587</v>
      </c>
      <c r="Q2566" s="31">
        <f t="shared" si="1611"/>
        <v>4.7569682439714303</v>
      </c>
      <c r="R2566" s="31">
        <f t="shared" si="1612"/>
        <v>0.10407615285756859</v>
      </c>
      <c r="S2566" s="31">
        <f t="shared" si="1613"/>
        <v>0.1435297773410926</v>
      </c>
      <c r="T2566" s="31">
        <f t="shared" si="1614"/>
        <v>1.5600605945024024E-2</v>
      </c>
      <c r="U2566" s="31">
        <f t="shared" si="1615"/>
        <v>2.7508041978253242E-3</v>
      </c>
      <c r="V2566" s="47">
        <f t="shared" si="1628"/>
        <v>6.875811158861191E-4</v>
      </c>
      <c r="W2566" s="31">
        <f t="shared" si="1616"/>
        <v>0.14989606664625602</v>
      </c>
      <c r="X2566" s="34">
        <f>(S2566*H2566*'Propiedades físicas'!$F$5*60*24*365)/(1000000)</f>
        <v>56891.580953421733</v>
      </c>
      <c r="Y2566" s="34">
        <f>(U2566*H2566*'Propiedades físicas'!$F$7*60*24*365)/(1000000)</f>
        <v>340.98642245363851</v>
      </c>
      <c r="Z2566" s="31">
        <f t="shared" si="1629"/>
        <v>1778.1589165861581</v>
      </c>
      <c r="AA2566" s="31">
        <f t="shared" si="1630"/>
        <v>12182.595672810832</v>
      </c>
      <c r="AB2566" s="31">
        <f t="shared" si="1630"/>
        <v>266.53902746823314</v>
      </c>
      <c r="AC2566" s="31">
        <f t="shared" si="1630"/>
        <v>367.57975977053815</v>
      </c>
      <c r="AD2566" s="31">
        <f t="shared" si="1630"/>
        <v>39.953151825206525</v>
      </c>
      <c r="AE2566" s="31">
        <f t="shared" si="1631"/>
        <v>7.0448095506306556</v>
      </c>
      <c r="AF2566" s="31">
        <f t="shared" si="1632"/>
        <v>14641.871338011599</v>
      </c>
      <c r="AG2566" s="31">
        <f t="shared" si="1633"/>
        <v>0.12144341905053485</v>
      </c>
      <c r="AH2566" s="31">
        <f t="shared" si="1634"/>
        <v>0.83203815902846601</v>
      </c>
      <c r="AI2566" s="31">
        <f t="shared" si="1634"/>
        <v>1.8203890835748169E-2</v>
      </c>
      <c r="AJ2566" s="31">
        <f t="shared" si="1634"/>
        <v>2.5104698114391186E-2</v>
      </c>
      <c r="AK2566" s="31">
        <f t="shared" si="1634"/>
        <v>2.7286916339364759E-3</v>
      </c>
      <c r="AL2566" s="31">
        <f t="shared" si="1635"/>
        <v>4.8114133692335513E-4</v>
      </c>
      <c r="AM2566" s="31">
        <f t="shared" si="1636"/>
        <v>1.0000000000000002</v>
      </c>
      <c r="AN2566" s="31">
        <f>(Z2566*'Propiedades físicas'!$F$4)/1000</f>
        <v>1563.6773880675355</v>
      </c>
      <c r="AO2566" s="31">
        <f>(AA2566*'Propiedades físicas'!$F$6)/1000</f>
        <v>390.33036535685903</v>
      </c>
      <c r="AP2566" s="31">
        <f>(AB2566*'Propiedades físicas'!$F$9)/1000</f>
        <v>164.44125299652643</v>
      </c>
      <c r="AQ2566" s="31">
        <f>(AC2566*'Propiedades físicas'!$F$5)/1000</f>
        <v>108.24121185963038</v>
      </c>
      <c r="AR2566" s="31">
        <f>(AD2566*'Propiedades físicas'!$F$8)/1000</f>
        <v>14.164191385072213</v>
      </c>
      <c r="AS2566" s="31">
        <f>(AE2566*'Propiedades físicas'!$F$7)/1000</f>
        <v>0.64875651151757707</v>
      </c>
      <c r="AT2566" s="31">
        <f t="shared" si="1637"/>
        <v>2241.5031661771413</v>
      </c>
      <c r="AU2566" s="31">
        <f t="shared" si="1638"/>
        <v>0.69760213220415379</v>
      </c>
      <c r="AV2566" s="31">
        <f t="shared" si="1641"/>
        <v>0.17413777113800072</v>
      </c>
      <c r="AW2566" s="31">
        <f t="shared" si="1641"/>
        <v>7.3362043595494517E-2</v>
      </c>
      <c r="AX2566" s="31">
        <f t="shared" si="1641"/>
        <v>4.8289564562264062E-2</v>
      </c>
      <c r="AY2566" s="31">
        <f t="shared" si="1641"/>
        <v>6.3190592807544788E-3</v>
      </c>
      <c r="AZ2566" s="31">
        <f t="shared" si="1642"/>
        <v>2.8942921933232157E-4</v>
      </c>
      <c r="BA2566" s="31">
        <f t="shared" si="1639"/>
        <v>0.99999999999999978</v>
      </c>
      <c r="BB2566" s="34">
        <f>AU2566*'Propiedades físicas'!$C$4+'Diseño reactor'!AV2566*'Propiedades físicas'!$C$5+'Diseño reactor'!AW2566*'Propiedades físicas'!$C$8+'Diseño reactor'!AX2566*'Propiedades físicas'!$C$9+'Diseño reactor'!AY2566*'Propiedades físicas'!$C$7+'Diseño reactor'!AZ2566*'Propiedades físicas'!$C$6</f>
        <v>875.32015108128212</v>
      </c>
      <c r="BC2566" s="45">
        <f>AU2566*'Propiedades físicas'!$L$4+'Diseño reactor'!AV2566*'Propiedades físicas'!$L$5+'Diseño reactor'!AW2566*'Propiedades físicas'!$L$8+AX2566*'Propiedades físicas'!$L$9+'Diseño reactor'!AY2566*'Propiedades físicas'!$L$7+'Diseño reactor'!AZ2566*'Propiedades físicas'!$L$6</f>
        <v>2.1243091892038493</v>
      </c>
      <c r="BD2566" s="29">
        <f t="shared" si="1618"/>
        <v>1.3168143357828288</v>
      </c>
      <c r="BE2566" s="58">
        <f t="shared" si="1619"/>
        <v>41.101071034016833</v>
      </c>
      <c r="BF2566" s="30">
        <f>AU2566*'Propiedades físicas'!$I$4+'Diseño reactor'!AV2566*'Propiedades físicas'!$I$5+'Diseño reactor'!AW2566*'Propiedades físicas'!$I$8+'Diseño reactor'!AX2566*'Propiedades físicas'!$I$9+'Diseño reactor'!AY2566*'Propiedades físicas'!$I$7+'Diseño reactor'!AZ2566*'Propiedades físicas'!$I$6</f>
        <v>1.9997481809786537E-2</v>
      </c>
      <c r="BG2566" s="24">
        <f>AU2566*'Propiedades físicas'!$O$4+'Diseño reactor'!AV2566*'Propiedades físicas'!$O$5+'Diseño reactor'!AW2566*'Propiedades físicas'!$O$8+'Diseño reactor'!AX2566*'Propiedades físicas'!$O$9+'Diseño reactor'!AY2566*'Propiedades físicas'!$O$7+'Diseño reactor'!AZ2566*'Propiedades físicas'!$O$6</f>
        <v>0.15478190743883605</v>
      </c>
      <c r="BH2566" s="54">
        <f t="shared" si="1620"/>
        <v>41096.592655409542</v>
      </c>
      <c r="BI2566" s="34">
        <f t="shared" si="1640"/>
        <v>274.45607223992369</v>
      </c>
      <c r="BJ2566" s="27">
        <f t="shared" si="1621"/>
        <v>4798.2902452658718</v>
      </c>
      <c r="BK2566" s="34">
        <f t="shared" si="1622"/>
        <v>571.29885892877849</v>
      </c>
      <c r="BL2566" s="27">
        <f t="shared" si="1623"/>
        <v>105.76399313712409</v>
      </c>
      <c r="BM2566" s="34">
        <f t="shared" si="1624"/>
        <v>1.1054421768707483</v>
      </c>
      <c r="BN2566" s="45">
        <f t="shared" si="1625"/>
        <v>2821.7530999455494</v>
      </c>
      <c r="BO2566" s="45">
        <f t="shared" si="1626"/>
        <v>111.19957745122143</v>
      </c>
      <c r="BP2566" s="66">
        <f t="shared" si="1627"/>
        <v>6.687247836531327</v>
      </c>
    </row>
    <row r="2567" spans="8:68">
      <c r="H2567" s="68">
        <v>2562</v>
      </c>
      <c r="I2567" s="31">
        <f>('Propiedades físicas'!$C$10*'Diseño reactor'!H2567)/1000</f>
        <v>2242.3784114587415</v>
      </c>
      <c r="J2567" s="31">
        <f t="shared" si="1605"/>
        <v>0.20335550755831477</v>
      </c>
      <c r="K2567" s="31">
        <f>(I2567*1000)/'Propiedades físicas'!$F$10</f>
        <v>14647.588585703134</v>
      </c>
      <c r="L2567" s="31">
        <f t="shared" si="1606"/>
        <v>2092.5126551004473</v>
      </c>
      <c r="M2567" s="31">
        <f t="shared" si="1607"/>
        <v>12555.075930602685</v>
      </c>
      <c r="N2567" s="31">
        <f t="shared" si="1608"/>
        <v>0.81674967021875389</v>
      </c>
      <c r="O2567" s="32">
        <f t="shared" si="1609"/>
        <v>4.9004980213125231</v>
      </c>
      <c r="P2567" s="33">
        <f t="shared" si="1610"/>
        <v>0.69436273260570658</v>
      </c>
      <c r="Q2567" s="31">
        <f t="shared" si="1611"/>
        <v>4.7570237840158995</v>
      </c>
      <c r="R2567" s="31">
        <f t="shared" si="1612"/>
        <v>0.10404770462102407</v>
      </c>
      <c r="S2567" s="31">
        <f t="shared" si="1613"/>
        <v>0.14347423729662476</v>
      </c>
      <c r="T2567" s="31">
        <f t="shared" si="1614"/>
        <v>1.5591166300469304E-2</v>
      </c>
      <c r="U2567" s="31">
        <f t="shared" si="1615"/>
        <v>2.7480666915540362E-3</v>
      </c>
      <c r="V2567" s="47">
        <f t="shared" si="1628"/>
        <v>6.876213468522531E-4</v>
      </c>
      <c r="W2567" s="31">
        <f t="shared" si="1616"/>
        <v>0.14984632632942224</v>
      </c>
      <c r="X2567" s="34">
        <f>(S2567*H2567*'Propiedades físicas'!$F$5*60*24*365)/(1000000)</f>
        <v>56891.772281771373</v>
      </c>
      <c r="Y2567" s="34">
        <f>(U2567*H2567*'Propiedades físicas'!$F$7*60*24*365)/(1000000)</f>
        <v>340.7800977354006</v>
      </c>
      <c r="Z2567" s="31">
        <f t="shared" si="1629"/>
        <v>1778.9573209358202</v>
      </c>
      <c r="AA2567" s="31">
        <f t="shared" si="1630"/>
        <v>12187.494934648734</v>
      </c>
      <c r="AB2567" s="31">
        <f t="shared" si="1630"/>
        <v>266.57021923906365</v>
      </c>
      <c r="AC2567" s="31">
        <f t="shared" si="1630"/>
        <v>367.58099595395265</v>
      </c>
      <c r="AD2567" s="31">
        <f t="shared" si="1630"/>
        <v>39.944568061802357</v>
      </c>
      <c r="AE2567" s="31">
        <f t="shared" si="1631"/>
        <v>7.040546863761441</v>
      </c>
      <c r="AF2567" s="31">
        <f t="shared" si="1632"/>
        <v>14647.588585703135</v>
      </c>
      <c r="AG2567" s="31">
        <f t="shared" si="1633"/>
        <v>0.12145052481008252</v>
      </c>
      <c r="AH2567" s="31">
        <f t="shared" si="1634"/>
        <v>0.83204787350078968</v>
      </c>
      <c r="AI2567" s="31">
        <f t="shared" si="1634"/>
        <v>1.8198914973571217E-2</v>
      </c>
      <c r="AJ2567" s="31">
        <f t="shared" si="1634"/>
        <v>2.5094983642067352E-2</v>
      </c>
      <c r="AK2567" s="31">
        <f t="shared" si="1634"/>
        <v>2.7270405519711611E-3</v>
      </c>
      <c r="AL2567" s="31">
        <f t="shared" si="1635"/>
        <v>4.8066252151793835E-4</v>
      </c>
      <c r="AM2567" s="31">
        <f t="shared" si="1636"/>
        <v>0.99999999999999978</v>
      </c>
      <c r="AN2567" s="31">
        <f>(Z2567*'Propiedades físicas'!$F$4)/1000</f>
        <v>1564.3794888845416</v>
      </c>
      <c r="AO2567" s="31">
        <f>(AA2567*'Propiedades físicas'!$F$6)/1000</f>
        <v>390.48733770614541</v>
      </c>
      <c r="AP2567" s="31">
        <f>(AB2567*'Propiedades físicas'!$F$9)/1000</f>
        <v>164.46049675954029</v>
      </c>
      <c r="AQ2567" s="31">
        <f>(AC2567*'Propiedades físicas'!$F$5)/1000</f>
        <v>108.24157587856044</v>
      </c>
      <c r="AR2567" s="31">
        <f>(AD2567*'Propiedades físicas'!$F$8)/1000</f>
        <v>14.161148269270166</v>
      </c>
      <c r="AS2567" s="31">
        <f>(AE2567*'Propiedades físicas'!$F$7)/1000</f>
        <v>0.6483639606837911</v>
      </c>
      <c r="AT2567" s="31">
        <f t="shared" si="1637"/>
        <v>2242.3784114587415</v>
      </c>
      <c r="AU2567" s="31">
        <f t="shared" si="1638"/>
        <v>0.69764294950862504</v>
      </c>
      <c r="AV2567" s="31">
        <f t="shared" si="1641"/>
        <v>0.17413980428580761</v>
      </c>
      <c r="AW2567" s="31">
        <f t="shared" si="1641"/>
        <v>7.3341990771554608E-2</v>
      </c>
      <c r="AX2567" s="31">
        <f t="shared" si="1641"/>
        <v>4.8270878512492323E-2</v>
      </c>
      <c r="AY2567" s="31">
        <f t="shared" si="1641"/>
        <v>6.3152357322499679E-3</v>
      </c>
      <c r="AZ2567" s="31">
        <f t="shared" si="1642"/>
        <v>2.8914118927055173E-4</v>
      </c>
      <c r="BA2567" s="31">
        <f t="shared" si="1639"/>
        <v>1.0000000000000002</v>
      </c>
      <c r="BB2567" s="34">
        <f>AU2567*'Propiedades físicas'!$C$4+'Diseño reactor'!AV2567*'Propiedades físicas'!$C$5+'Diseño reactor'!AW2567*'Propiedades físicas'!$C$8+'Diseño reactor'!AX2567*'Propiedades físicas'!$C$9+'Diseño reactor'!AY2567*'Propiedades físicas'!$C$7+'Diseño reactor'!AZ2567*'Propiedades físicas'!$C$6</f>
        <v>875.32005394647297</v>
      </c>
      <c r="BC2567" s="45">
        <f>AU2567*'Propiedades físicas'!$L$4+'Diseño reactor'!AV2567*'Propiedades físicas'!$L$5+'Diseño reactor'!AW2567*'Propiedades físicas'!$L$8+AX2567*'Propiedades físicas'!$L$9+'Diseño reactor'!AY2567*'Propiedades físicas'!$L$7+'Diseño reactor'!AZ2567*'Propiedades físicas'!$L$6</f>
        <v>2.1243380887441656</v>
      </c>
      <c r="BD2567" s="29">
        <f t="shared" si="1618"/>
        <v>1.3163596126536325</v>
      </c>
      <c r="BE2567" s="58">
        <f t="shared" si="1619"/>
        <v>41.100582278025414</v>
      </c>
      <c r="BF2567" s="30">
        <f>AU2567*'Propiedades físicas'!$I$4+'Diseño reactor'!AV2567*'Propiedades físicas'!$I$5+'Diseño reactor'!AW2567*'Propiedades físicas'!$I$8+'Diseño reactor'!AX2567*'Propiedades físicas'!$I$9+'Diseño reactor'!AY2567*'Propiedades físicas'!$I$7+'Diseño reactor'!AZ2567*'Propiedades físicas'!$I$6</f>
        <v>1.9997521791165724E-2</v>
      </c>
      <c r="BG2567" s="24">
        <f>AU2567*'Propiedades físicas'!$O$4+'Diseño reactor'!AV2567*'Propiedades físicas'!$O$5+'Diseño reactor'!AW2567*'Propiedades físicas'!$O$8+'Diseño reactor'!AX2567*'Propiedades físicas'!$O$9+'Diseño reactor'!AY2567*'Propiedades físicas'!$O$7+'Diseño reactor'!AZ2567*'Propiedades físicas'!$O$6</f>
        <v>0.15478332211565438</v>
      </c>
      <c r="BH2567" s="54">
        <f t="shared" si="1620"/>
        <v>41096.505929800973</v>
      </c>
      <c r="BI2567" s="34">
        <f t="shared" si="1640"/>
        <v>274.45784623825654</v>
      </c>
      <c r="BJ2567" s="27">
        <f t="shared" si="1621"/>
        <v>4798.2938329299177</v>
      </c>
      <c r="BK2567" s="34">
        <f t="shared" si="1622"/>
        <v>571.30450765226874</v>
      </c>
      <c r="BL2567" s="27">
        <f t="shared" si="1623"/>
        <v>105.76418673285777</v>
      </c>
      <c r="BM2567" s="34">
        <f t="shared" si="1624"/>
        <v>1.1054421768707483</v>
      </c>
      <c r="BN2567" s="45">
        <f t="shared" si="1625"/>
        <v>2822.9557304512582</v>
      </c>
      <c r="BO2567" s="45">
        <f t="shared" si="1626"/>
        <v>111.20569181598583</v>
      </c>
      <c r="BP2567" s="66">
        <f t="shared" si="1627"/>
        <v>6.6872470944433706</v>
      </c>
    </row>
    <row r="2568" spans="8:68">
      <c r="H2568" s="68">
        <v>2563</v>
      </c>
      <c r="I2568" s="31">
        <f>('Propiedades físicas'!$C$10*'Diseño reactor'!H2568)/1000</f>
        <v>2243.2536567403408</v>
      </c>
      <c r="J2568" s="31">
        <f t="shared" si="1605"/>
        <v>0.203276164792978</v>
      </c>
      <c r="K2568" s="31">
        <f>(I2568*1000)/'Propiedades físicas'!$F$10</f>
        <v>14653.305833394663</v>
      </c>
      <c r="L2568" s="31">
        <f t="shared" si="1606"/>
        <v>2093.3294047706659</v>
      </c>
      <c r="M2568" s="31">
        <f t="shared" si="1607"/>
        <v>12559.976428623995</v>
      </c>
      <c r="N2568" s="31">
        <f t="shared" si="1608"/>
        <v>0.81674967021875378</v>
      </c>
      <c r="O2568" s="32">
        <f t="shared" si="1609"/>
        <v>4.9004980213125222</v>
      </c>
      <c r="P2568" s="33">
        <f t="shared" si="1610"/>
        <v>0.69440333104041085</v>
      </c>
      <c r="Q2568" s="31">
        <f t="shared" si="1611"/>
        <v>4.7570792813602658</v>
      </c>
      <c r="R2568" s="31">
        <f t="shared" si="1612"/>
        <v>0.10401927122087075</v>
      </c>
      <c r="S2568" s="31">
        <f t="shared" si="1613"/>
        <v>0.1434187399522569</v>
      </c>
      <c r="T2568" s="31">
        <f t="shared" si="1614"/>
        <v>1.5581735141030598E-2</v>
      </c>
      <c r="U2568" s="31">
        <f t="shared" si="1615"/>
        <v>2.7453328164416518E-3</v>
      </c>
      <c r="V2568" s="47">
        <f t="shared" si="1628"/>
        <v>6.8766155112739719E-4</v>
      </c>
      <c r="W2568" s="31">
        <f t="shared" si="1616"/>
        <v>0.14979661901249919</v>
      </c>
      <c r="X2568" s="34">
        <f>(S2568*H2568*'Propiedades físicas'!$F$5*60*24*365)/(1000000)</f>
        <v>56891.963356333967</v>
      </c>
      <c r="Y2568" s="34">
        <f>(U2568*H2568*'Propiedades físicas'!$F$7*60*24*365)/(1000000)</f>
        <v>340.57395847850717</v>
      </c>
      <c r="Z2568" s="31">
        <f t="shared" si="1629"/>
        <v>1779.7557374565731</v>
      </c>
      <c r="AA2568" s="31">
        <f t="shared" si="1630"/>
        <v>12192.394198126362</v>
      </c>
      <c r="AB2568" s="31">
        <f t="shared" si="1630"/>
        <v>266.60139213909173</v>
      </c>
      <c r="AC2568" s="31">
        <f t="shared" si="1630"/>
        <v>367.58223049763444</v>
      </c>
      <c r="AD2568" s="31">
        <f t="shared" si="1630"/>
        <v>39.935987166461423</v>
      </c>
      <c r="AE2568" s="31">
        <f t="shared" si="1631"/>
        <v>7.0362880085399535</v>
      </c>
      <c r="AF2568" s="31">
        <f t="shared" si="1632"/>
        <v>14653.305833394661</v>
      </c>
      <c r="AG2568" s="31">
        <f t="shared" si="1633"/>
        <v>0.12145762585535728</v>
      </c>
      <c r="AH2568" s="31">
        <f t="shared" si="1634"/>
        <v>0.83205758050446754</v>
      </c>
      <c r="AI2568" s="31">
        <f t="shared" si="1634"/>
        <v>1.8193941706417621E-2</v>
      </c>
      <c r="AJ2568" s="31">
        <f t="shared" si="1634"/>
        <v>2.5085276638389688E-2</v>
      </c>
      <c r="AK2568" s="31">
        <f t="shared" si="1634"/>
        <v>2.7253909541318597E-3</v>
      </c>
      <c r="AL2568" s="31">
        <f t="shared" si="1635"/>
        <v>4.8018434123611617E-4</v>
      </c>
      <c r="AM2568" s="31">
        <f t="shared" si="1636"/>
        <v>1</v>
      </c>
      <c r="AN2568" s="31">
        <f>(Z2568*'Propiedades físicas'!$F$4)/1000</f>
        <v>1565.0816004045612</v>
      </c>
      <c r="AO2568" s="31">
        <f>(AA2568*'Propiedades físicas'!$F$6)/1000</f>
        <v>390.64431010796864</v>
      </c>
      <c r="AP2568" s="31">
        <f>(AB2568*'Propiedades físicas'!$F$9)/1000</f>
        <v>164.4797288802126</v>
      </c>
      <c r="AQ2568" s="31">
        <f>(AC2568*'Propiedades físicas'!$F$5)/1000</f>
        <v>108.24193941463842</v>
      </c>
      <c r="AR2568" s="31">
        <f>(AD2568*'Propiedades físicas'!$F$8)/1000</f>
        <v>14.1581061702539</v>
      </c>
      <c r="AS2568" s="31">
        <f>(AE2568*'Propiedades físicas'!$F$7)/1000</f>
        <v>0.6479717627064443</v>
      </c>
      <c r="AT2568" s="31">
        <f t="shared" si="1637"/>
        <v>2243.2536567403413</v>
      </c>
      <c r="AU2568" s="31">
        <f t="shared" si="1638"/>
        <v>0.6976837397331036</v>
      </c>
      <c r="AV2568" s="31">
        <f t="shared" si="1641"/>
        <v>0.17414183587049695</v>
      </c>
      <c r="AW2568" s="31">
        <f t="shared" si="1641"/>
        <v>7.3321948405610599E-2</v>
      </c>
      <c r="AX2568" s="31">
        <f t="shared" si="1641"/>
        <v>4.8252206828863102E-2</v>
      </c>
      <c r="AY2568" s="31">
        <f t="shared" si="1641"/>
        <v>6.3114156206601092E-3</v>
      </c>
      <c r="AZ2568" s="31">
        <f t="shared" si="1642"/>
        <v>2.8885354126559554E-4</v>
      </c>
      <c r="BA2568" s="31">
        <f t="shared" si="1639"/>
        <v>0.99999999999999989</v>
      </c>
      <c r="BB2568" s="34">
        <f>AU2568*'Propiedades físicas'!$C$4+'Diseño reactor'!AV2568*'Propiedades físicas'!$C$5+'Diseño reactor'!AW2568*'Propiedades físicas'!$C$8+'Diseño reactor'!AX2568*'Propiedades físicas'!$C$9+'Diseño reactor'!AY2568*'Propiedades físicas'!$C$7+'Diseño reactor'!AZ2568*'Propiedades físicas'!$C$6</f>
        <v>875.31995693624367</v>
      </c>
      <c r="BC2568" s="45">
        <f>AU2568*'Propiedades físicas'!$L$4+'Diseño reactor'!AV2568*'Propiedades físicas'!$L$5+'Diseño reactor'!AW2568*'Propiedades físicas'!$L$8+AX2568*'Propiedades físicas'!$L$9+'Diseño reactor'!AY2568*'Propiedades físicas'!$L$7+'Diseño reactor'!AZ2568*'Propiedades físicas'!$L$6</f>
        <v>2.1243669683658752</v>
      </c>
      <c r="BD2568" s="29">
        <f t="shared" si="1618"/>
        <v>1.3159052038418404</v>
      </c>
      <c r="BE2568" s="58">
        <f t="shared" si="1619"/>
        <v>41.100093863728979</v>
      </c>
      <c r="BF2568" s="30">
        <f>AU2568*'Propiedades físicas'!$I$4+'Diseño reactor'!AV2568*'Propiedades físicas'!$I$5+'Diseño reactor'!AW2568*'Propiedades físicas'!$I$8+'Diseño reactor'!AX2568*'Propiedades físicas'!$I$9+'Diseño reactor'!AY2568*'Propiedades físicas'!$I$7+'Diseño reactor'!AZ2568*'Propiedades físicas'!$I$6</f>
        <v>1.9997561714037118E-2</v>
      </c>
      <c r="BG2568" s="24">
        <f>AU2568*'Propiedades físicas'!$O$4+'Diseño reactor'!AV2568*'Propiedades físicas'!$O$5+'Diseño reactor'!AW2568*'Propiedades físicas'!$O$8+'Diseño reactor'!AX2568*'Propiedades físicas'!$O$9+'Diseño reactor'!AY2568*'Propiedades físicas'!$O$7+'Diseño reactor'!AZ2568*'Propiedades físicas'!$O$6</f>
        <v>0.15478473585123478</v>
      </c>
      <c r="BH2568" s="54">
        <f t="shared" si="1620"/>
        <v>41096.419330625926</v>
      </c>
      <c r="BI2568" s="34">
        <f t="shared" si="1640"/>
        <v>274.45961851166368</v>
      </c>
      <c r="BJ2568" s="27">
        <f t="shared" si="1621"/>
        <v>4798.2974203047916</v>
      </c>
      <c r="BK2568" s="34">
        <f t="shared" si="1622"/>
        <v>571.31015287502953</v>
      </c>
      <c r="BL2568" s="27">
        <f t="shared" si="1623"/>
        <v>105.76438020549611</v>
      </c>
      <c r="BM2568" s="34">
        <f t="shared" si="1624"/>
        <v>1.1054421768707483</v>
      </c>
      <c r="BN2568" s="45">
        <f t="shared" si="1625"/>
        <v>2824.158373805782</v>
      </c>
      <c r="BO2568" s="45">
        <f t="shared" si="1626"/>
        <v>111.21180212467155</v>
      </c>
      <c r="BP2568" s="66">
        <f t="shared" si="1627"/>
        <v>6.6872463533071755</v>
      </c>
    </row>
    <row r="2569" spans="8:68">
      <c r="H2569" s="68">
        <v>2564</v>
      </c>
      <c r="I2569" s="31">
        <f>('Propiedades físicas'!$C$10*'Diseño reactor'!H2569)/1000</f>
        <v>2244.1289020219406</v>
      </c>
      <c r="J2569" s="31">
        <f t="shared" si="1605"/>
        <v>0.2031968839174737</v>
      </c>
      <c r="K2569" s="31">
        <f>(I2569*1000)/'Propiedades físicas'!$F$10</f>
        <v>14659.023081086194</v>
      </c>
      <c r="L2569" s="31">
        <f t="shared" si="1606"/>
        <v>2094.1461544408849</v>
      </c>
      <c r="M2569" s="31">
        <f t="shared" si="1607"/>
        <v>12564.876926645309</v>
      </c>
      <c r="N2569" s="31">
        <f t="shared" si="1608"/>
        <v>0.81674967021875389</v>
      </c>
      <c r="O2569" s="32">
        <f t="shared" si="1609"/>
        <v>4.9004980213125231</v>
      </c>
      <c r="P2569" s="33">
        <f t="shared" si="1610"/>
        <v>0.69444390254926258</v>
      </c>
      <c r="Q2569" s="31">
        <f t="shared" si="1611"/>
        <v>4.7571347360534357</v>
      </c>
      <c r="R2569" s="31">
        <f t="shared" si="1612"/>
        <v>0.10399085264636421</v>
      </c>
      <c r="S2569" s="31">
        <f t="shared" si="1613"/>
        <v>0.14336328525908795</v>
      </c>
      <c r="T2569" s="31">
        <f t="shared" si="1614"/>
        <v>1.5572312456657644E-2</v>
      </c>
      <c r="U2569" s="31">
        <f t="shared" si="1615"/>
        <v>2.74260256646949E-3</v>
      </c>
      <c r="V2569" s="47">
        <f t="shared" si="1628"/>
        <v>6.8770172873810467E-4</v>
      </c>
      <c r="W2569" s="31">
        <f t="shared" si="1616"/>
        <v>0.14974694466265728</v>
      </c>
      <c r="X2569" s="34">
        <f>(S2569*H2569*'Propiedades físicas'!$F$5*60*24*365)/(1000000)</f>
        <v>56892.154177530145</v>
      </c>
      <c r="Y2569" s="34">
        <f>(U2569*H2569*'Propiedades físicas'!$F$7*60*24*365)/(1000000)</f>
        <v>340.36800446328715</v>
      </c>
      <c r="Z2569" s="31">
        <f t="shared" si="1629"/>
        <v>1780.5541661363093</v>
      </c>
      <c r="AA2569" s="31">
        <f t="shared" si="1630"/>
        <v>12197.293463241009</v>
      </c>
      <c r="AB2569" s="31">
        <f t="shared" si="1630"/>
        <v>266.63254618527782</v>
      </c>
      <c r="AC2569" s="31">
        <f t="shared" si="1630"/>
        <v>367.58346340430148</v>
      </c>
      <c r="AD2569" s="31">
        <f t="shared" si="1630"/>
        <v>39.927409138870196</v>
      </c>
      <c r="AE2569" s="31">
        <f t="shared" si="1631"/>
        <v>7.0320329804277728</v>
      </c>
      <c r="AF2569" s="31">
        <f t="shared" si="1632"/>
        <v>14659.023081086196</v>
      </c>
      <c r="AG2569" s="31">
        <f t="shared" si="1633"/>
        <v>0.12146472219104895</v>
      </c>
      <c r="AH2569" s="31">
        <f t="shared" si="1634"/>
        <v>0.83206728004805219</v>
      </c>
      <c r="AI2569" s="31">
        <f t="shared" si="1634"/>
        <v>1.818897103240805E-2</v>
      </c>
      <c r="AJ2569" s="31">
        <f t="shared" si="1634"/>
        <v>2.5075577094804909E-2</v>
      </c>
      <c r="AK2569" s="31">
        <f t="shared" si="1634"/>
        <v>2.7237428386606838E-3</v>
      </c>
      <c r="AL2569" s="31">
        <f t="shared" si="1635"/>
        <v>4.7970679502516462E-4</v>
      </c>
      <c r="AM2569" s="31">
        <f t="shared" si="1636"/>
        <v>1</v>
      </c>
      <c r="AN2569" s="31">
        <f>(Z2569*'Propiedades físicas'!$F$4)/1000</f>
        <v>1565.7837226169477</v>
      </c>
      <c r="AO2569" s="31">
        <f>(AA2569*'Propiedades físicas'!$F$6)/1000</f>
        <v>390.80128256224191</v>
      </c>
      <c r="AP2569" s="31">
        <f>(AB2569*'Propiedades físicas'!$F$9)/1000</f>
        <v>164.49894936900714</v>
      </c>
      <c r="AQ2569" s="31">
        <f>(AC2569*'Propiedades físicas'!$F$5)/1000</f>
        <v>108.24230246866466</v>
      </c>
      <c r="AR2569" s="31">
        <f>(AD2569*'Propiedades físicas'!$F$8)/1000</f>
        <v>14.155065087912257</v>
      </c>
      <c r="AS2569" s="31">
        <f>(AE2569*'Propiedades físicas'!$F$7)/1000</f>
        <v>0.64757991716759367</v>
      </c>
      <c r="AT2569" s="31">
        <f t="shared" si="1637"/>
        <v>2244.128902021941</v>
      </c>
      <c r="AU2569" s="31">
        <f t="shared" si="1638"/>
        <v>0.69772450290453003</v>
      </c>
      <c r="AV2569" s="31">
        <f t="shared" si="1641"/>
        <v>0.174143865893859</v>
      </c>
      <c r="AW2569" s="31">
        <f t="shared" si="1641"/>
        <v>7.3301916490088867E-2</v>
      </c>
      <c r="AX2569" s="31">
        <f t="shared" si="1641"/>
        <v>4.8233549494923963E-2</v>
      </c>
      <c r="AY2569" s="31">
        <f t="shared" si="1641"/>
        <v>6.3075989419140157E-3</v>
      </c>
      <c r="AZ2569" s="31">
        <f t="shared" si="1642"/>
        <v>2.8856627468419024E-4</v>
      </c>
      <c r="BA2569" s="31">
        <f t="shared" si="1639"/>
        <v>1</v>
      </c>
      <c r="BB2569" s="34">
        <f>AU2569*'Propiedades físicas'!$C$4+'Diseño reactor'!AV2569*'Propiedades físicas'!$C$5+'Diseño reactor'!AW2569*'Propiedades físicas'!$C$8+'Diseño reactor'!AX2569*'Propiedades físicas'!$C$9+'Diseño reactor'!AY2569*'Propiedades físicas'!$C$7+'Diseño reactor'!AZ2569*'Propiedades físicas'!$C$6</f>
        <v>875.3198600503996</v>
      </c>
      <c r="BC2569" s="45">
        <f>AU2569*'Propiedades físicas'!$L$4+'Diseño reactor'!AV2569*'Propiedades físicas'!$L$5+'Diseño reactor'!AW2569*'Propiedades físicas'!$L$8+AX2569*'Propiedades físicas'!$L$9+'Diseño reactor'!AY2569*'Propiedades físicas'!$L$7+'Diseño reactor'!AZ2569*'Propiedades físicas'!$L$6</f>
        <v>2.1243958280894555</v>
      </c>
      <c r="BD2569" s="29">
        <f t="shared" si="1618"/>
        <v>1.3154511090213574</v>
      </c>
      <c r="BE2569" s="58">
        <f t="shared" si="1619"/>
        <v>41.099605790768543</v>
      </c>
      <c r="BF2569" s="30">
        <f>AU2569*'Propiedades físicas'!$I$4+'Diseño reactor'!AV2569*'Propiedades físicas'!$I$5+'Diseño reactor'!AW2569*'Propiedades físicas'!$I$8+'Diseño reactor'!AX2569*'Propiedades físicas'!$I$9+'Diseño reactor'!AY2569*'Propiedades físicas'!$I$7+'Diseño reactor'!AZ2569*'Propiedades físicas'!$I$6</f>
        <v>1.9997601578494385E-2</v>
      </c>
      <c r="BG2569" s="24">
        <f>AU2569*'Propiedades físicas'!$O$4+'Diseño reactor'!AV2569*'Propiedades físicas'!$O$5+'Diseño reactor'!AW2569*'Propiedades físicas'!$O$8+'Diseño reactor'!AX2569*'Propiedades físicas'!$O$9+'Diseño reactor'!AY2569*'Propiedades físicas'!$O$7+'Diseño reactor'!AZ2569*'Propiedades físicas'!$O$6</f>
        <v>0.15478614864650264</v>
      </c>
      <c r="BH2569" s="54">
        <f t="shared" si="1620"/>
        <v>41096.332857681264</v>
      </c>
      <c r="BI2569" s="34">
        <f t="shared" si="1640"/>
        <v>274.46138906246682</v>
      </c>
      <c r="BJ2569" s="27">
        <f t="shared" si="1621"/>
        <v>4798.3010073884634</v>
      </c>
      <c r="BK2569" s="34">
        <f t="shared" si="1622"/>
        <v>571.31579460022613</v>
      </c>
      <c r="BL2569" s="27">
        <f t="shared" si="1623"/>
        <v>105.76457355515348</v>
      </c>
      <c r="BM2569" s="34">
        <f t="shared" si="1624"/>
        <v>1.1054421768707483</v>
      </c>
      <c r="BN2569" s="45">
        <f t="shared" si="1625"/>
        <v>2825.3610299960046</v>
      </c>
      <c r="BO2569" s="45">
        <f t="shared" si="1626"/>
        <v>111.21790838131318</v>
      </c>
      <c r="BP2569" s="66">
        <f t="shared" si="1627"/>
        <v>6.6872456131212568</v>
      </c>
    </row>
    <row r="2570" spans="8:68">
      <c r="H2570" s="68">
        <v>2565</v>
      </c>
      <c r="I2570" s="31">
        <f>('Propiedades físicas'!$C$10*'Diseño reactor'!H2570)/1000</f>
        <v>2245.0041473035408</v>
      </c>
      <c r="J2570" s="31">
        <f t="shared" ref="J2570:J2633" si="1643">$F$7/I2570</f>
        <v>0.20311766485941618</v>
      </c>
      <c r="K2570" s="31">
        <f>(I2570*1000)/'Propiedades físicas'!$F$10</f>
        <v>14664.740328777725</v>
      </c>
      <c r="L2570" s="31">
        <f t="shared" ref="L2570:L2633" si="1644">K2570*$I$5</f>
        <v>2094.9629041111034</v>
      </c>
      <c r="M2570" s="31">
        <f t="shared" ref="M2570:M2633" si="1645">$I$6*K2570</f>
        <v>12569.777424666621</v>
      </c>
      <c r="N2570" s="31">
        <f t="shared" ref="N2570:N2633" si="1646">L2570/H2570</f>
        <v>0.81674967021875378</v>
      </c>
      <c r="O2570" s="32">
        <f t="shared" ref="O2570:O2633" si="1647">M2570/H2570</f>
        <v>4.9004980213125231</v>
      </c>
      <c r="P2570" s="33">
        <f t="shared" ref="P2570:P2633" si="1648">(H2570*$C$5*N2570)/(H2570*$C$5+$F$7*1000*$C$4)</f>
        <v>0.69448444715903945</v>
      </c>
      <c r="Q2570" s="31">
        <f t="shared" ref="Q2570:Q2633" si="1649">((H2570^3)*($C$5^3)*O2570+3*(H2570^2)*($C$5^2)*O2570*$F$7*1000*$C$4+3*H2570*$C$5*O2570*(($F$7*1000)^2)*($C$4^2)+O2570*(($F$7*1000)^3)*($C$4^3)-3*N2570*(($F$7*1000)^3)*($C$4^3)-3*(($F$7*1000)^2)*($C$4^2)*H2570*$C$5*N2570-$F$7*1000*$C$4*(H2570^2)*($C$5^2)*N2570)/(3*(($F$7*1000)^2)*($C$4^2)*H2570*$C$5+(($F$7*1000)^3)*($C$4^3)+3*(H2570^2)*($C$5^2)*$F$7*1000*$C$4+(H2570^3)*($C$5^3))</f>
        <v>4.7571901481442334</v>
      </c>
      <c r="R2570" s="31">
        <f t="shared" ref="R2570:R2633" si="1650">($F$7*1000*$C$4*H2570*$C$5*N2570)/((H2570^2)*($C$5^2)+2*$F$7*1000*$C$4*H2570*$C$5+(($F$7*1000)^2)*($C$4^2))</f>
        <v>0.10396244888676871</v>
      </c>
      <c r="S2570" s="31">
        <f t="shared" ref="S2570:S2633" si="1651">(N2570*$F$7*1000*$C$4*(3*(($F$7*1000)^2)*($C$4^2)+3*$F$7*1000*$C$4*H2570*$C$5+(H2570^2)*($C$5^2)))/(3*(($F$7*1000)^2)*($C$4^2)*H2570*$C$5+(($F$7*1000)^3)*($C$4^3)+3*(H2570^2)*($C$5^2)*$F$7*1000*$C$4+(H2570^3)*($C$5^3))</f>
        <v>0.14330787316829094</v>
      </c>
      <c r="T2570" s="31">
        <f t="shared" ref="T2570:T2633" si="1652">((($F$7*1000)^2)*($C$4^2)*H2570*$C$5*N2570)/(3*(($F$7*1000)^2)*($C$4^2)*H2570*$C$5+(($F$7*1000)^3)*($C$4^3)+3*(H2570^2)*($C$5^2)*$F$7*1000*$C$4+(H2570^3)*($C$5^3))</f>
        <v>1.5562898237314856E-2</v>
      </c>
      <c r="U2570" s="31">
        <f t="shared" ref="U2570:U2633" si="1653">((($F$7*1000)^3)*($C$4^3)*N2570)/(3*(($F$7*1000)^2)*($C$4^2)*H2570*$C$5+(($F$7*1000)^3)*($C$4^3)+3*(H2570^2)*($C$5^2)*$F$7*1000*$C$4+(H2570^3)*($C$5^3))</f>
        <v>2.7398759356308355E-3</v>
      </c>
      <c r="V2570" s="47">
        <f t="shared" si="1628"/>
        <v>6.877418797108935E-4</v>
      </c>
      <c r="W2570" s="31">
        <f t="shared" ref="W2570:W2633" si="1654">($F$7*1000*$C$4)/(H2570*$C$5+$F$7*1000*$C$4)</f>
        <v>0.14969730324711064</v>
      </c>
      <c r="X2570" s="34">
        <f>(S2570*H2570*'Propiedades físicas'!$F$5*60*24*365)/(1000000)</f>
        <v>56892.344745779759</v>
      </c>
      <c r="Y2570" s="34">
        <f>(U2570*H2570*'Propiedades físicas'!$F$7*60*24*365)/(1000000)</f>
        <v>340.16223547039004</v>
      </c>
      <c r="Z2570" s="31">
        <f t="shared" si="1629"/>
        <v>1781.3526069629363</v>
      </c>
      <c r="AA2570" s="31">
        <f t="shared" si="1630"/>
        <v>12202.192729989958</v>
      </c>
      <c r="AB2570" s="31">
        <f t="shared" si="1630"/>
        <v>266.66368139456176</v>
      </c>
      <c r="AC2570" s="31">
        <f t="shared" si="1630"/>
        <v>367.58469467666623</v>
      </c>
      <c r="AD2570" s="31">
        <f t="shared" ref="AD2570:AD2601" si="1655">T2570*$H2570</f>
        <v>39.918833978712605</v>
      </c>
      <c r="AE2570" s="31">
        <f t="shared" si="1631"/>
        <v>7.0277817748930929</v>
      </c>
      <c r="AF2570" s="31">
        <f t="shared" si="1632"/>
        <v>14664.740328777731</v>
      </c>
      <c r="AG2570" s="31">
        <f t="shared" si="1633"/>
        <v>0.1214718138218413</v>
      </c>
      <c r="AH2570" s="31">
        <f t="shared" si="1634"/>
        <v>0.83207697214008425</v>
      </c>
      <c r="AI2570" s="31">
        <f t="shared" si="1634"/>
        <v>1.8184002949664744E-2</v>
      </c>
      <c r="AJ2570" s="31">
        <f t="shared" si="1634"/>
        <v>2.5065885002772736E-2</v>
      </c>
      <c r="AK2570" s="31">
        <f t="shared" ref="AK2570:AL2633" si="1656">AD2570/$AF2570</f>
        <v>2.7220962038023173E-3</v>
      </c>
      <c r="AL2570" s="31">
        <f t="shared" si="1635"/>
        <v>4.7922988183445324E-4</v>
      </c>
      <c r="AM2570" s="31">
        <f t="shared" si="1636"/>
        <v>0.99999999999999989</v>
      </c>
      <c r="AN2570" s="31">
        <f>(Z2570*'Propiedades físicas'!$F$4)/1000</f>
        <v>1566.485855511067</v>
      </c>
      <c r="AO2570" s="31">
        <f>(AA2570*'Propiedades físicas'!$F$6)/1000</f>
        <v>390.95825506887826</v>
      </c>
      <c r="AP2570" s="31">
        <f>(AB2570*'Propiedades físicas'!$F$9)/1000</f>
        <v>164.51815823637489</v>
      </c>
      <c r="AQ2570" s="31">
        <f>(AC2570*'Propiedades físicas'!$F$5)/1000</f>
        <v>108.24266504143792</v>
      </c>
      <c r="AR2570" s="31">
        <f>(AD2570*'Propiedades físicas'!$F$8)/1000</f>
        <v>14.152025022133188</v>
      </c>
      <c r="AS2570" s="31">
        <f>(AE2570*'Propiedades físicas'!$F$7)/1000</f>
        <v>0.64718842364990492</v>
      </c>
      <c r="AT2570" s="31">
        <f t="shared" si="1637"/>
        <v>2245.0041473035412</v>
      </c>
      <c r="AU2570" s="31">
        <f t="shared" si="1638"/>
        <v>0.69776523904980858</v>
      </c>
      <c r="AV2570" s="31">
        <f t="shared" si="1641"/>
        <v>0.17414589435768102</v>
      </c>
      <c r="AW2570" s="31">
        <f t="shared" si="1641"/>
        <v>7.3281895017421897E-2</v>
      </c>
      <c r="AX2570" s="31">
        <f t="shared" si="1641"/>
        <v>4.821490649424743E-2</v>
      </c>
      <c r="AY2570" s="31">
        <f t="shared" si="1641"/>
        <v>6.3037856919467544E-3</v>
      </c>
      <c r="AZ2570" s="31">
        <f t="shared" si="1642"/>
        <v>2.8827938889433162E-4</v>
      </c>
      <c r="BA2570" s="31">
        <f t="shared" si="1639"/>
        <v>1</v>
      </c>
      <c r="BB2570" s="34">
        <f>AU2570*'Propiedades físicas'!$C$4+'Diseño reactor'!AV2570*'Propiedades físicas'!$C$5+'Diseño reactor'!AW2570*'Propiedades físicas'!$C$8+'Diseño reactor'!AX2570*'Propiedades físicas'!$C$9+'Diseño reactor'!AY2570*'Propiedades físicas'!$C$7+'Diseño reactor'!AZ2570*'Propiedades físicas'!$C$6</f>
        <v>875.31976328874407</v>
      </c>
      <c r="BC2570" s="45">
        <f>AU2570*'Propiedades físicas'!$L$4+'Diseño reactor'!AV2570*'Propiedades físicas'!$L$5+'Diseño reactor'!AW2570*'Propiedades físicas'!$L$8+AX2570*'Propiedades físicas'!$L$9+'Diseño reactor'!AY2570*'Propiedades físicas'!$L$7+'Diseño reactor'!AZ2570*'Propiedades físicas'!$L$6</f>
        <v>2.12442466793535</v>
      </c>
      <c r="BD2570" s="29">
        <f t="shared" ref="BD2570:BD2633" si="1657">((-$F$19)*V2570*($F$7*1000))/(H2570*(BB2570/1000)*BC2570)</f>
        <v>1.3149973278665466</v>
      </c>
      <c r="BE2570" s="58">
        <f t="shared" ref="BE2570:BE2633" si="1658">BD2570+$F$20+((BP2570*60)/(H2570*(BB2570/1000)*BC2570))</f>
        <v>41.099118058785592</v>
      </c>
      <c r="BF2570" s="30">
        <f>AU2570*'Propiedades físicas'!$I$4+'Diseño reactor'!AV2570*'Propiedades físicas'!$I$5+'Diseño reactor'!AW2570*'Propiedades físicas'!$I$8+'Diseño reactor'!AX2570*'Propiedades físicas'!$I$9+'Diseño reactor'!AY2570*'Propiedades físicas'!$I$7+'Diseño reactor'!AZ2570*'Propiedades físicas'!$I$6</f>
        <v>1.9997641384630976E-2</v>
      </c>
      <c r="BG2570" s="24">
        <f>AU2570*'Propiedades físicas'!$O$4+'Diseño reactor'!AV2570*'Propiedades físicas'!$O$5+'Diseño reactor'!AW2570*'Propiedades físicas'!$O$8+'Diseño reactor'!AX2570*'Propiedades físicas'!$O$9+'Diseño reactor'!AY2570*'Propiedades físicas'!$O$7+'Diseño reactor'!AZ2570*'Propiedades físicas'!$O$6</f>
        <v>0.15478756050238182</v>
      </c>
      <c r="BH2570" s="54">
        <f t="shared" ref="BH2570:BH2633" si="1659">(BB2570*($F$33^2)*$F$34)/BF2570</f>
        <v>41096.246510764184</v>
      </c>
      <c r="BI2570" s="34">
        <f t="shared" si="1640"/>
        <v>274.46315789298296</v>
      </c>
      <c r="BJ2570" s="27">
        <f t="shared" ref="BJ2570:BJ2633" si="1660">$F$43*(BH2570^$F$44)*(BI2570^$F$45)</f>
        <v>4798.304594178916</v>
      </c>
      <c r="BK2570" s="34">
        <f t="shared" ref="BK2570:BK2633" si="1661">(BJ2570*BG2570)/$F$16</f>
        <v>571.32143283101971</v>
      </c>
      <c r="BL2570" s="27">
        <f t="shared" ref="BL2570:BL2633" si="1662">1/((1/BK2570)+(1/$F$61))</f>
        <v>105.76476678194406</v>
      </c>
      <c r="BM2570" s="34">
        <f t="shared" ref="BM2570:BM2633" si="1663">($F$33*($F$34^2))/9.8</f>
        <v>1.1054421768707483</v>
      </c>
      <c r="BN2570" s="45">
        <f t="shared" ref="BN2570:BN2633" si="1664">((((H2570/60)*(BB2570/1000)*BC2570*($F$20-$F$4)+(((-$F$19)*V2570*($F$7*1000))/60)))/(-BL2570*$F$46/1000))+$F$4</f>
        <v>2826.5636990088101</v>
      </c>
      <c r="BO2570" s="45">
        <f t="shared" ref="BO2570:BO2633" si="1665">((-$F$19)*V2570*($F$7*1000)/60)+BP2570</f>
        <v>111.22401058993994</v>
      </c>
      <c r="BP2570" s="66">
        <f t="shared" ref="BP2570:BP2633" si="1666">($F$35*($F$33^5)*($F$34^3)*BB2570)/1000</f>
        <v>6.6872448738841088</v>
      </c>
    </row>
    <row r="2571" spans="8:68">
      <c r="H2571" s="68">
        <v>2566</v>
      </c>
      <c r="I2571" s="31">
        <f>('Propiedades físicas'!$C$10*'Diseño reactor'!H2571)/1000</f>
        <v>2245.8793925851405</v>
      </c>
      <c r="J2571" s="31">
        <f t="shared" si="1643"/>
        <v>0.20303850754653255</v>
      </c>
      <c r="K2571" s="31">
        <f>(I2571*1000)/'Propiedades físicas'!$F$10</f>
        <v>14670.457576469258</v>
      </c>
      <c r="L2571" s="31">
        <f t="shared" si="1644"/>
        <v>2095.7796537813224</v>
      </c>
      <c r="M2571" s="31">
        <f t="shared" si="1645"/>
        <v>12574.677922687935</v>
      </c>
      <c r="N2571" s="31">
        <f t="shared" si="1646"/>
        <v>0.81674967021875389</v>
      </c>
      <c r="O2571" s="32">
        <f t="shared" si="1647"/>
        <v>4.9004980213125231</v>
      </c>
      <c r="P2571" s="33">
        <f t="shared" si="1648"/>
        <v>0.69452496489648419</v>
      </c>
      <c r="Q2571" s="31">
        <f t="shared" si="1649"/>
        <v>4.7572455176814108</v>
      </c>
      <c r="R2571" s="31">
        <f t="shared" si="1650"/>
        <v>0.10393405993135767</v>
      </c>
      <c r="S2571" s="31">
        <f t="shared" si="1651"/>
        <v>0.14325250363111294</v>
      </c>
      <c r="T2571" s="31">
        <f t="shared" si="1652"/>
        <v>1.5553492472981267E-2</v>
      </c>
      <c r="U2571" s="31">
        <f t="shared" si="1653"/>
        <v>2.7371529179309145E-3</v>
      </c>
      <c r="V2571" s="47">
        <f t="shared" ref="V2571:V2634" si="1667">$C$4*P2571/$C$5</f>
        <v>6.8778200407224651E-4</v>
      </c>
      <c r="W2571" s="31">
        <f t="shared" si="1654"/>
        <v>0.14964769473311673</v>
      </c>
      <c r="X2571" s="34">
        <f>(S2571*H2571*'Propiedades físicas'!$F$5*60*24*365)/(1000000)</f>
        <v>56892.535061501803</v>
      </c>
      <c r="Y2571" s="34">
        <f>(U2571*H2571*'Propiedades físicas'!$F$7*60*24*365)/(1000000)</f>
        <v>339.9566512807852</v>
      </c>
      <c r="Z2571" s="31">
        <f t="shared" ref="Z2571:Z2634" si="1668">P2571*$H2571</f>
        <v>1782.1510599243784</v>
      </c>
      <c r="AA2571" s="31">
        <f t="shared" ref="AA2571:AA2602" si="1669">Q2571*$H2571</f>
        <v>12207.091998370501</v>
      </c>
      <c r="AB2571" s="31">
        <f t="shared" ref="AB2571:AB2602" si="1670">R2571*$H2571</f>
        <v>266.69479778386375</v>
      </c>
      <c r="AC2571" s="31">
        <f t="shared" ref="AC2571:AC2602" si="1671">S2571*$H2571</f>
        <v>367.5859243174358</v>
      </c>
      <c r="AD2571" s="31">
        <f t="shared" si="1655"/>
        <v>39.91026168566993</v>
      </c>
      <c r="AE2571" s="31">
        <f t="shared" ref="AE2571:AE2633" si="1672">U2571*$H2571</f>
        <v>7.0235343874107263</v>
      </c>
      <c r="AF2571" s="31">
        <f t="shared" ref="AF2571:AF2634" si="1673">Z2571+AA2571+AB2571+AC2571+AD2571+AE2571</f>
        <v>14670.457576469262</v>
      </c>
      <c r="AG2571" s="31">
        <f t="shared" ref="AG2571:AG2634" si="1674">Z2571/AF2571</f>
        <v>0.12147890075241188</v>
      </c>
      <c r="AH2571" s="31">
        <f t="shared" ref="AH2571:AL2634" si="1675">AA2571/$AF2571</f>
        <v>0.83208665678909122</v>
      </c>
      <c r="AI2571" s="31">
        <f t="shared" si="1675"/>
        <v>1.8179037456311515E-2</v>
      </c>
      <c r="AJ2571" s="31">
        <f t="shared" si="1675"/>
        <v>2.5056200353765837E-2</v>
      </c>
      <c r="AK2571" s="31">
        <f t="shared" si="1656"/>
        <v>2.7204510478039999E-3</v>
      </c>
      <c r="AL2571" s="31">
        <f t="shared" si="1656"/>
        <v>4.7875360061544036E-4</v>
      </c>
      <c r="AM2571" s="31">
        <f t="shared" ref="AM2571:AM2634" si="1676">AG2571+AH2571+AI2571+AJ2571+AK2571+AL2571</f>
        <v>1</v>
      </c>
      <c r="AN2571" s="31">
        <f>(Z2571*'Propiedades físicas'!$F$4)/1000</f>
        <v>1567.1879990762998</v>
      </c>
      <c r="AO2571" s="31">
        <f>(AA2571*'Propiedades físicas'!$F$6)/1000</f>
        <v>391.11522762779083</v>
      </c>
      <c r="AP2571" s="31">
        <f>(AB2571*'Propiedades físicas'!$F$9)/1000</f>
        <v>164.53735549275473</v>
      </c>
      <c r="AQ2571" s="31">
        <f>(AC2571*'Propiedades físicas'!$F$5)/1000</f>
        <v>108.24302713375533</v>
      </c>
      <c r="AR2571" s="31">
        <f>(AD2571*'Propiedades físicas'!$F$8)/1000</f>
        <v>14.148985972803699</v>
      </c>
      <c r="AS2571" s="31">
        <f>(AE2571*'Propiedades físicas'!$F$7)/1000</f>
        <v>0.64679728173665374</v>
      </c>
      <c r="AT2571" s="31">
        <f t="shared" ref="AT2571:AT2634" si="1677">AN2571+AO2571+AP2571+AQ2571+AR2571+AS2571</f>
        <v>2245.879392585141</v>
      </c>
      <c r="AU2571" s="31">
        <f t="shared" ref="AU2571:AU2634" si="1678">AN2571/$AT2571</f>
        <v>0.6978059481958081</v>
      </c>
      <c r="AV2571" s="31">
        <f t="shared" si="1641"/>
        <v>0.17414792126374778</v>
      </c>
      <c r="AW2571" s="31">
        <f t="shared" si="1641"/>
        <v>7.3261883980048653E-2</v>
      </c>
      <c r="AX2571" s="31">
        <f t="shared" si="1641"/>
        <v>4.8196277810430933E-2</v>
      </c>
      <c r="AY2571" s="31">
        <f t="shared" ref="AY2571:AZ2634" si="1679">AR2571/$AT2571</f>
        <v>6.2999758666993123E-3</v>
      </c>
      <c r="AZ2571" s="31">
        <f t="shared" si="1642"/>
        <v>2.8799288326527254E-4</v>
      </c>
      <c r="BA2571" s="31">
        <f t="shared" ref="BA2571:BA2634" si="1680">AU2571+AV2571+AW2571+AX2571+AY2571+AZ2571</f>
        <v>1</v>
      </c>
      <c r="BB2571" s="34">
        <f>AU2571*'Propiedades físicas'!$C$4+'Diseño reactor'!AV2571*'Propiedades físicas'!$C$5+'Diseño reactor'!AW2571*'Propiedades físicas'!$C$8+'Diseño reactor'!AX2571*'Propiedades físicas'!$C$9+'Diseño reactor'!AY2571*'Propiedades físicas'!$C$7+'Diseño reactor'!AZ2571*'Propiedades físicas'!$C$6</f>
        <v>875.31966665108291</v>
      </c>
      <c r="BC2571" s="45">
        <f>AU2571*'Propiedades físicas'!$L$4+'Diseño reactor'!AV2571*'Propiedades físicas'!$L$5+'Diseño reactor'!AW2571*'Propiedades físicas'!$L$8+AX2571*'Propiedades físicas'!$L$9+'Diseño reactor'!AY2571*'Propiedades físicas'!$L$7+'Diseño reactor'!AZ2571*'Propiedades físicas'!$L$6</f>
        <v>2.1244534879239794</v>
      </c>
      <c r="BD2571" s="29">
        <f t="shared" si="1657"/>
        <v>1.3145438600522135</v>
      </c>
      <c r="BE2571" s="58">
        <f t="shared" si="1658"/>
        <v>41.098630667422128</v>
      </c>
      <c r="BF2571" s="30">
        <f>AU2571*'Propiedades físicas'!$I$4+'Diseño reactor'!AV2571*'Propiedades físicas'!$I$5+'Diseño reactor'!AW2571*'Propiedades físicas'!$I$8+'Diseño reactor'!AX2571*'Propiedades físicas'!$I$9+'Diseño reactor'!AY2571*'Propiedades físicas'!$I$7+'Diseño reactor'!AZ2571*'Propiedades físicas'!$I$6</f>
        <v>1.9997681132540194E-2</v>
      </c>
      <c r="BG2571" s="24">
        <f>AU2571*'Propiedades físicas'!$O$4+'Diseño reactor'!AV2571*'Propiedades físicas'!$O$5+'Diseño reactor'!AW2571*'Propiedades físicas'!$O$8+'Diseño reactor'!AX2571*'Propiedades físicas'!$O$9+'Diseño reactor'!AY2571*'Propiedades físicas'!$O$7+'Diseño reactor'!AZ2571*'Propiedades físicas'!$O$6</f>
        <v>0.15478897141979517</v>
      </c>
      <c r="BH2571" s="54">
        <f t="shared" si="1659"/>
        <v>41096.160289672327</v>
      </c>
      <c r="BI2571" s="34">
        <f t="shared" ref="BI2571:BI2634" si="1681">(BC2571*BF2571)/(BG2571/1000)</f>
        <v>274.46492500552591</v>
      </c>
      <c r="BJ2571" s="27">
        <f t="shared" si="1660"/>
        <v>4798.3081806741384</v>
      </c>
      <c r="BK2571" s="34">
        <f t="shared" si="1661"/>
        <v>571.32706757056815</v>
      </c>
      <c r="BL2571" s="27">
        <f t="shared" si="1662"/>
        <v>105.76495988598191</v>
      </c>
      <c r="BM2571" s="34">
        <f t="shared" si="1663"/>
        <v>1.1054421768707483</v>
      </c>
      <c r="BN2571" s="45">
        <f t="shared" si="1664"/>
        <v>2827.766380831119</v>
      </c>
      <c r="BO2571" s="45">
        <f t="shared" si="1665"/>
        <v>111.23010875457572</v>
      </c>
      <c r="BP2571" s="66">
        <f t="shared" si="1666"/>
        <v>6.6872441355942502</v>
      </c>
    </row>
    <row r="2572" spans="8:68">
      <c r="H2572" s="68">
        <v>2567</v>
      </c>
      <c r="I2572" s="31">
        <f>('Propiedades físicas'!$C$10*'Diseño reactor'!H2572)/1000</f>
        <v>2246.7546378667407</v>
      </c>
      <c r="J2572" s="31">
        <f t="shared" si="1643"/>
        <v>0.20295941190666242</v>
      </c>
      <c r="K2572" s="31">
        <f>(I2572*1000)/'Propiedades físicas'!$F$10</f>
        <v>14676.174824160789</v>
      </c>
      <c r="L2572" s="31">
        <f t="shared" si="1644"/>
        <v>2096.5964034515414</v>
      </c>
      <c r="M2572" s="31">
        <f t="shared" si="1645"/>
        <v>12579.578420709247</v>
      </c>
      <c r="N2572" s="31">
        <f t="shared" si="1646"/>
        <v>0.816749670218754</v>
      </c>
      <c r="O2572" s="32">
        <f t="shared" si="1647"/>
        <v>4.9004980213125231</v>
      </c>
      <c r="P2572" s="33">
        <f t="shared" si="1648"/>
        <v>0.69456545578830342</v>
      </c>
      <c r="Q2572" s="31">
        <f t="shared" si="1649"/>
        <v>4.7573008447136482</v>
      </c>
      <c r="R2572" s="31">
        <f t="shared" si="1650"/>
        <v>0.10390568576941323</v>
      </c>
      <c r="S2572" s="31">
        <f t="shared" si="1651"/>
        <v>0.14319717659887485</v>
      </c>
      <c r="T2572" s="31">
        <f t="shared" si="1652"/>
        <v>1.5544095153650534E-2</v>
      </c>
      <c r="U2572" s="31">
        <f t="shared" si="1653"/>
        <v>2.7344335073868613E-3</v>
      </c>
      <c r="V2572" s="47">
        <f t="shared" si="1667"/>
        <v>6.8782210184861118E-4</v>
      </c>
      <c r="W2572" s="31">
        <f t="shared" si="1654"/>
        <v>0.14959811908797641</v>
      </c>
      <c r="X2572" s="34">
        <f>(S2572*H2572*'Propiedades físicas'!$F$5*60*24*365)/(1000000)</f>
        <v>56892.725125114375</v>
      </c>
      <c r="Y2572" s="34">
        <f>(U2572*H2572*'Propiedades físicas'!$F$7*60*24*365)/(1000000)</f>
        <v>339.75125167576124</v>
      </c>
      <c r="Z2572" s="31">
        <f t="shared" si="1668"/>
        <v>1782.9495250085749</v>
      </c>
      <c r="AA2572" s="31">
        <f t="shared" si="1669"/>
        <v>12211.991268379936</v>
      </c>
      <c r="AB2572" s="31">
        <f t="shared" si="1670"/>
        <v>266.72589537008378</v>
      </c>
      <c r="AC2572" s="31">
        <f t="shared" si="1671"/>
        <v>367.58715232931172</v>
      </c>
      <c r="AD2572" s="31">
        <f t="shared" si="1655"/>
        <v>39.901692259420919</v>
      </c>
      <c r="AE2572" s="31">
        <f t="shared" si="1672"/>
        <v>7.0192908134620735</v>
      </c>
      <c r="AF2572" s="31">
        <f t="shared" si="1673"/>
        <v>14676.174824160787</v>
      </c>
      <c r="AG2572" s="31">
        <f t="shared" si="1674"/>
        <v>0.12148598298743198</v>
      </c>
      <c r="AH2572" s="31">
        <f t="shared" si="1675"/>
        <v>0.8320963340035874</v>
      </c>
      <c r="AI2572" s="31">
        <f t="shared" si="1675"/>
        <v>1.8174074550473727E-2</v>
      </c>
      <c r="AJ2572" s="31">
        <f t="shared" si="1675"/>
        <v>2.5046523139269777E-2</v>
      </c>
      <c r="AK2572" s="31">
        <f t="shared" si="1656"/>
        <v>2.7188073689155289E-3</v>
      </c>
      <c r="AL2572" s="31">
        <f t="shared" si="1656"/>
        <v>4.7827795032166705E-4</v>
      </c>
      <c r="AM2572" s="31">
        <f t="shared" si="1676"/>
        <v>1</v>
      </c>
      <c r="AN2572" s="31">
        <f>(Z2572*'Propiedades físicas'!$F$4)/1000</f>
        <v>1567.8901533020407</v>
      </c>
      <c r="AO2572" s="31">
        <f>(AA2572*'Propiedades físicas'!$F$6)/1000</f>
        <v>391.27220023889316</v>
      </c>
      <c r="AP2572" s="31">
        <f>(AB2572*'Propiedades físicas'!$F$9)/1000</f>
        <v>164.55654114857316</v>
      </c>
      <c r="AQ2572" s="31">
        <f>(AC2572*'Propiedades físicas'!$F$5)/1000</f>
        <v>108.24338874641242</v>
      </c>
      <c r="AR2572" s="31">
        <f>(AD2572*'Propiedades físicas'!$F$8)/1000</f>
        <v>14.145947939809899</v>
      </c>
      <c r="AS2572" s="31">
        <f>(AE2572*'Propiedades físicas'!$F$7)/1000</f>
        <v>0.64640649101172232</v>
      </c>
      <c r="AT2572" s="31">
        <f t="shared" si="1677"/>
        <v>2246.7546378667416</v>
      </c>
      <c r="AU2572" s="31">
        <f t="shared" si="1678"/>
        <v>0.69784663036936156</v>
      </c>
      <c r="AV2572" s="31">
        <f t="shared" ref="AV2572:AZ2635" si="1682">AO2572/$AT2572</f>
        <v>0.1741499466138412</v>
      </c>
      <c r="AW2572" s="31">
        <f t="shared" si="1682"/>
        <v>7.3241883370414235E-2</v>
      </c>
      <c r="AX2572" s="31">
        <f t="shared" si="1682"/>
        <v>4.8177663427096708E-2</v>
      </c>
      <c r="AY2572" s="31">
        <f t="shared" si="1679"/>
        <v>6.2961694621185942E-3</v>
      </c>
      <c r="AZ2572" s="31">
        <f t="shared" si="1679"/>
        <v>2.8770675716751839E-4</v>
      </c>
      <c r="BA2572" s="31">
        <f t="shared" si="1680"/>
        <v>0.99999999999999989</v>
      </c>
      <c r="BB2572" s="34">
        <f>AU2572*'Propiedades físicas'!$C$4+'Diseño reactor'!AV2572*'Propiedades físicas'!$C$5+'Diseño reactor'!AW2572*'Propiedades físicas'!$C$8+'Diseño reactor'!AX2572*'Propiedades físicas'!$C$9+'Diseño reactor'!AY2572*'Propiedades físicas'!$C$7+'Diseño reactor'!AZ2572*'Propiedades físicas'!$C$6</f>
        <v>875.31957013722069</v>
      </c>
      <c r="BC2572" s="45">
        <f>AU2572*'Propiedades físicas'!$L$4+'Diseño reactor'!AV2572*'Propiedades físicas'!$L$5+'Diseño reactor'!AW2572*'Propiedades físicas'!$L$8+AX2572*'Propiedades físicas'!$L$9+'Diseño reactor'!AY2572*'Propiedades físicas'!$L$7+'Diseño reactor'!AZ2572*'Propiedades físicas'!$L$6</f>
        <v>2.1244822880757335</v>
      </c>
      <c r="BD2572" s="29">
        <f t="shared" si="1657"/>
        <v>1.3140907052536208</v>
      </c>
      <c r="BE2572" s="58">
        <f t="shared" si="1658"/>
        <v>41.098143616320684</v>
      </c>
      <c r="BF2572" s="30">
        <f>AU2572*'Propiedades físicas'!$I$4+'Diseño reactor'!AV2572*'Propiedades físicas'!$I$5+'Diseño reactor'!AW2572*'Propiedades físicas'!$I$8+'Diseño reactor'!AX2572*'Propiedades físicas'!$I$9+'Diseño reactor'!AY2572*'Propiedades físicas'!$I$7+'Diseño reactor'!AZ2572*'Propiedades físicas'!$I$6</f>
        <v>1.9997720822315147E-2</v>
      </c>
      <c r="BG2572" s="24">
        <f>AU2572*'Propiedades físicas'!$O$4+'Diseño reactor'!AV2572*'Propiedades físicas'!$O$5+'Diseño reactor'!AW2572*'Propiedades físicas'!$O$8+'Diseño reactor'!AX2572*'Propiedades físicas'!$O$9+'Diseño reactor'!AY2572*'Propiedades físicas'!$O$7+'Diseño reactor'!AZ2572*'Propiedades físicas'!$O$6</f>
        <v>0.15479038139966422</v>
      </c>
      <c r="BH2572" s="54">
        <f t="shared" si="1659"/>
        <v>41096.074194203677</v>
      </c>
      <c r="BI2572" s="34">
        <f t="shared" si="1681"/>
        <v>274.46669040240494</v>
      </c>
      <c r="BJ2572" s="27">
        <f t="shared" si="1660"/>
        <v>4798.3117668721034</v>
      </c>
      <c r="BK2572" s="34">
        <f t="shared" si="1661"/>
        <v>571.33269882202273</v>
      </c>
      <c r="BL2572" s="27">
        <f t="shared" si="1662"/>
        <v>105.76515286738091</v>
      </c>
      <c r="BM2572" s="34">
        <f t="shared" si="1663"/>
        <v>1.1054421768707483</v>
      </c>
      <c r="BN2572" s="45">
        <f t="shared" si="1664"/>
        <v>2828.9690754498538</v>
      </c>
      <c r="BO2572" s="45">
        <f t="shared" si="1665"/>
        <v>111.2362028792391</v>
      </c>
      <c r="BP2572" s="66">
        <f t="shared" si="1666"/>
        <v>6.687243398250188</v>
      </c>
    </row>
    <row r="2573" spans="8:68">
      <c r="H2573" s="68">
        <v>2568</v>
      </c>
      <c r="I2573" s="31">
        <f>('Propiedades físicas'!$C$10*'Diseño reactor'!H2573)/1000</f>
        <v>2247.62988314834</v>
      </c>
      <c r="J2573" s="31">
        <f t="shared" si="1643"/>
        <v>0.202880377867758</v>
      </c>
      <c r="K2573" s="31">
        <f>(I2573*1000)/'Propiedades físicas'!$F$10</f>
        <v>14681.892071852319</v>
      </c>
      <c r="L2573" s="31">
        <f t="shared" si="1644"/>
        <v>2097.4131531217595</v>
      </c>
      <c r="M2573" s="31">
        <f t="shared" si="1645"/>
        <v>12584.478918730558</v>
      </c>
      <c r="N2573" s="31">
        <f t="shared" si="1646"/>
        <v>0.81674967021875367</v>
      </c>
      <c r="O2573" s="32">
        <f t="shared" si="1647"/>
        <v>4.9004980213125222</v>
      </c>
      <c r="P2573" s="33">
        <f t="shared" si="1648"/>
        <v>0.69460591986116871</v>
      </c>
      <c r="Q2573" s="31">
        <f t="shared" si="1649"/>
        <v>4.757356129289553</v>
      </c>
      <c r="R2573" s="31">
        <f t="shared" si="1650"/>
        <v>0.10387732639022648</v>
      </c>
      <c r="S2573" s="31">
        <f t="shared" si="1651"/>
        <v>0.14314189202297134</v>
      </c>
      <c r="T2573" s="31">
        <f t="shared" si="1652"/>
        <v>1.5534706269330885E-2</v>
      </c>
      <c r="U2573" s="31">
        <f t="shared" si="1653"/>
        <v>2.7317176980276975E-3</v>
      </c>
      <c r="V2573" s="47">
        <f t="shared" si="1667"/>
        <v>6.878621730664001E-4</v>
      </c>
      <c r="W2573" s="31">
        <f t="shared" si="1654"/>
        <v>0.1495485762790339</v>
      </c>
      <c r="X2573" s="34">
        <f>(S2573*H2573*'Propiedades físicas'!$F$5*60*24*365)/(1000000)</f>
        <v>56892.914937034824</v>
      </c>
      <c r="Y2573" s="34">
        <f>(U2573*H2573*'Propiedades físicas'!$F$7*60*24*365)/(1000000)</f>
        <v>339.5460364369257</v>
      </c>
      <c r="Z2573" s="31">
        <f t="shared" si="1668"/>
        <v>1783.7480022034813</v>
      </c>
      <c r="AA2573" s="31">
        <f t="shared" si="1669"/>
        <v>12216.890540015573</v>
      </c>
      <c r="AB2573" s="31">
        <f t="shared" si="1670"/>
        <v>266.75697417010161</v>
      </c>
      <c r="AC2573" s="31">
        <f t="shared" si="1671"/>
        <v>367.58837871499043</v>
      </c>
      <c r="AD2573" s="31">
        <f t="shared" si="1655"/>
        <v>39.893125699641715</v>
      </c>
      <c r="AE2573" s="31">
        <f t="shared" si="1672"/>
        <v>7.0150510485351276</v>
      </c>
      <c r="AF2573" s="31">
        <f t="shared" si="1673"/>
        <v>14681.892071852322</v>
      </c>
      <c r="AG2573" s="31">
        <f t="shared" si="1674"/>
        <v>0.12149306053156655</v>
      </c>
      <c r="AH2573" s="31">
        <f t="shared" si="1675"/>
        <v>0.83210600379207422</v>
      </c>
      <c r="AI2573" s="31">
        <f t="shared" si="1675"/>
        <v>1.8169114230278262E-2</v>
      </c>
      <c r="AJ2573" s="31">
        <f t="shared" si="1675"/>
        <v>2.5036853350783018E-2</v>
      </c>
      <c r="AK2573" s="31">
        <f t="shared" si="1656"/>
        <v>2.7171651653892489E-3</v>
      </c>
      <c r="AL2573" s="31">
        <f t="shared" si="1656"/>
        <v>4.7780292990875275E-4</v>
      </c>
      <c r="AM2573" s="31">
        <f t="shared" si="1676"/>
        <v>0.99999999999999989</v>
      </c>
      <c r="AN2573" s="31">
        <f>(Z2573*'Propiedades físicas'!$F$4)/1000</f>
        <v>1568.5923181776975</v>
      </c>
      <c r="AO2573" s="31">
        <f>(AA2573*'Propiedades físicas'!$F$6)/1000</f>
        <v>391.42917290209891</v>
      </c>
      <c r="AP2573" s="31">
        <f>(AB2573*'Propiedades físicas'!$F$9)/1000</f>
        <v>164.57571521424418</v>
      </c>
      <c r="AQ2573" s="31">
        <f>(AC2573*'Propiedades físicas'!$F$5)/1000</f>
        <v>108.24374988020324</v>
      </c>
      <c r="AR2573" s="31">
        <f>(AD2573*'Propiedades físicas'!$F$8)/1000</f>
        <v>14.142910923036975</v>
      </c>
      <c r="AS2573" s="31">
        <f>(AE2573*'Propiedades físicas'!$F$7)/1000</f>
        <v>0.64601605105959992</v>
      </c>
      <c r="AT2573" s="31">
        <f t="shared" si="1677"/>
        <v>2247.6298831483405</v>
      </c>
      <c r="AU2573" s="31">
        <f t="shared" si="1678"/>
        <v>0.69788728559726687</v>
      </c>
      <c r="AV2573" s="31">
        <f t="shared" si="1682"/>
        <v>0.17415197040974079</v>
      </c>
      <c r="AW2573" s="31">
        <f t="shared" si="1682"/>
        <v>7.3221893180970138E-2</v>
      </c>
      <c r="AX2573" s="31">
        <f t="shared" si="1682"/>
        <v>4.8159063327891917E-2</v>
      </c>
      <c r="AY2573" s="31">
        <f t="shared" si="1679"/>
        <v>6.2923664741574197E-3</v>
      </c>
      <c r="AZ2573" s="31">
        <f t="shared" si="1679"/>
        <v>2.8742100997282557E-4</v>
      </c>
      <c r="BA2573" s="31">
        <f t="shared" si="1680"/>
        <v>0.99999999999999989</v>
      </c>
      <c r="BB2573" s="34">
        <f>AU2573*'Propiedades físicas'!$C$4+'Diseño reactor'!AV2573*'Propiedades físicas'!$C$5+'Diseño reactor'!AW2573*'Propiedades físicas'!$C$8+'Diseño reactor'!AX2573*'Propiedades físicas'!$C$9+'Diseño reactor'!AY2573*'Propiedades físicas'!$C$7+'Diseño reactor'!AZ2573*'Propiedades físicas'!$C$6</f>
        <v>875.31947374696369</v>
      </c>
      <c r="BC2573" s="45">
        <f>AU2573*'Propiedades físicas'!$L$4+'Diseño reactor'!AV2573*'Propiedades físicas'!$L$5+'Diseño reactor'!AW2573*'Propiedades físicas'!$L$8+AX2573*'Propiedades físicas'!$L$9+'Diseño reactor'!AY2573*'Propiedades físicas'!$L$7+'Diseño reactor'!AZ2573*'Propiedades físicas'!$L$6</f>
        <v>2.124511068410976</v>
      </c>
      <c r="BD2573" s="29">
        <f t="shared" si="1657"/>
        <v>1.3136378631464736</v>
      </c>
      <c r="BE2573" s="58">
        <f t="shared" si="1658"/>
        <v>41.097656905124246</v>
      </c>
      <c r="BF2573" s="30">
        <f>AU2573*'Propiedades físicas'!$I$4+'Diseño reactor'!AV2573*'Propiedades físicas'!$I$5+'Diseño reactor'!AW2573*'Propiedades físicas'!$I$8+'Diseño reactor'!AX2573*'Propiedades físicas'!$I$9+'Diseño reactor'!AY2573*'Propiedades físicas'!$I$7+'Diseño reactor'!AZ2573*'Propiedades físicas'!$I$6</f>
        <v>1.9997760454048785E-2</v>
      </c>
      <c r="BG2573" s="24">
        <f>AU2573*'Propiedades físicas'!$O$4+'Diseño reactor'!AV2573*'Propiedades físicas'!$O$5+'Diseño reactor'!AW2573*'Propiedades físicas'!$O$8+'Diseño reactor'!AX2573*'Propiedades físicas'!$O$9+'Diseño reactor'!AY2573*'Propiedades físicas'!$O$7+'Diseño reactor'!AZ2573*'Propiedades físicas'!$O$6</f>
        <v>0.1547917904429095</v>
      </c>
      <c r="BH2573" s="54">
        <f t="shared" si="1659"/>
        <v>41095.988224156616</v>
      </c>
      <c r="BI2573" s="34">
        <f t="shared" si="1681"/>
        <v>274.46845408592577</v>
      </c>
      <c r="BJ2573" s="27">
        <f t="shared" si="1660"/>
        <v>4798.3153527708228</v>
      </c>
      <c r="BK2573" s="34">
        <f t="shared" si="1661"/>
        <v>571.33832658853578</v>
      </c>
      <c r="BL2573" s="27">
        <f t="shared" si="1662"/>
        <v>105.76534572625491</v>
      </c>
      <c r="BM2573" s="34">
        <f t="shared" si="1663"/>
        <v>1.1054421768707483</v>
      </c>
      <c r="BN2573" s="45">
        <f t="shared" si="1664"/>
        <v>2830.171782851965</v>
      </c>
      <c r="BO2573" s="45">
        <f t="shared" si="1665"/>
        <v>111.24229296794326</v>
      </c>
      <c r="BP2573" s="66">
        <f t="shared" si="1666"/>
        <v>6.6872426618504406</v>
      </c>
    </row>
    <row r="2574" spans="8:68">
      <c r="H2574" s="68">
        <v>2569</v>
      </c>
      <c r="I2574" s="31">
        <f>('Propiedades físicas'!$C$10*'Diseño reactor'!H2574)/1000</f>
        <v>2248.5051284299398</v>
      </c>
      <c r="J2574" s="31">
        <f t="shared" si="1643"/>
        <v>0.20280140535788346</v>
      </c>
      <c r="K2574" s="31">
        <f>(I2574*1000)/'Propiedades físicas'!$F$10</f>
        <v>14687.609319543852</v>
      </c>
      <c r="L2574" s="31">
        <f t="shared" si="1644"/>
        <v>2098.2299027919785</v>
      </c>
      <c r="M2574" s="31">
        <f t="shared" si="1645"/>
        <v>12589.379416751872</v>
      </c>
      <c r="N2574" s="31">
        <f t="shared" si="1646"/>
        <v>0.81674967021875378</v>
      </c>
      <c r="O2574" s="32">
        <f t="shared" si="1647"/>
        <v>4.9004980213125231</v>
      </c>
      <c r="P2574" s="33">
        <f t="shared" si="1648"/>
        <v>0.69464635714171674</v>
      </c>
      <c r="Q2574" s="31">
        <f t="shared" si="1649"/>
        <v>4.7574113714576525</v>
      </c>
      <c r="R2574" s="31">
        <f t="shared" si="1650"/>
        <v>0.10384898178309758</v>
      </c>
      <c r="S2574" s="31">
        <f t="shared" si="1651"/>
        <v>0.14308664985487077</v>
      </c>
      <c r="T2574" s="31">
        <f t="shared" si="1652"/>
        <v>1.5525325810045145E-2</v>
      </c>
      <c r="U2574" s="31">
        <f t="shared" si="1653"/>
        <v>2.7290054838943027E-3</v>
      </c>
      <c r="V2574" s="47">
        <f t="shared" si="1667"/>
        <v>6.8790221775199135E-4</v>
      </c>
      <c r="W2574" s="31">
        <f t="shared" si="1654"/>
        <v>0.14949906627367665</v>
      </c>
      <c r="X2574" s="34">
        <f>(S2574*H2574*'Propiedades físicas'!$F$5*60*24*365)/(1000000)</f>
        <v>56893.104497679655</v>
      </c>
      <c r="Y2574" s="34">
        <f>(U2574*H2574*'Propiedades físicas'!$F$7*60*24*365)/(1000000)</f>
        <v>339.34100534620461</v>
      </c>
      <c r="Z2574" s="31">
        <f t="shared" si="1668"/>
        <v>1784.5464914970703</v>
      </c>
      <c r="AA2574" s="31">
        <f t="shared" si="1669"/>
        <v>12221.789813274709</v>
      </c>
      <c r="AB2574" s="31">
        <f t="shared" si="1670"/>
        <v>266.7880342007777</v>
      </c>
      <c r="AC2574" s="31">
        <f t="shared" si="1671"/>
        <v>367.589603477163</v>
      </c>
      <c r="AD2574" s="31">
        <f t="shared" si="1655"/>
        <v>39.884562006005979</v>
      </c>
      <c r="AE2574" s="31">
        <f t="shared" si="1672"/>
        <v>7.0108150881244633</v>
      </c>
      <c r="AF2574" s="31">
        <f t="shared" si="1673"/>
        <v>14687.60931954385</v>
      </c>
      <c r="AG2574" s="31">
        <f t="shared" si="1674"/>
        <v>0.12150013338947475</v>
      </c>
      <c r="AH2574" s="31">
        <f t="shared" si="1675"/>
        <v>0.83211566616304022</v>
      </c>
      <c r="AI2574" s="31">
        <f t="shared" si="1675"/>
        <v>1.8164156493853643E-2</v>
      </c>
      <c r="AJ2574" s="31">
        <f t="shared" si="1675"/>
        <v>2.5027190979816937E-2</v>
      </c>
      <c r="AK2574" s="31">
        <f t="shared" si="1656"/>
        <v>2.71552443548006E-3</v>
      </c>
      <c r="AL2574" s="31">
        <f t="shared" si="1656"/>
        <v>4.7732853833439226E-4</v>
      </c>
      <c r="AM2574" s="31">
        <f t="shared" si="1676"/>
        <v>1</v>
      </c>
      <c r="AN2574" s="31">
        <f>(Z2574*'Propiedades físicas'!$F$4)/1000</f>
        <v>1569.2944936926938</v>
      </c>
      <c r="AO2574" s="31">
        <f>(AA2574*'Propiedades físicas'!$F$6)/1000</f>
        <v>391.58614561732168</v>
      </c>
      <c r="AP2574" s="31">
        <f>(AB2574*'Propiedades físicas'!$F$9)/1000</f>
        <v>164.59487770016977</v>
      </c>
      <c r="AQ2574" s="31">
        <f>(AC2574*'Propiedades físicas'!$F$5)/1000</f>
        <v>108.24411053592019</v>
      </c>
      <c r="AR2574" s="31">
        <f>(AD2574*'Propiedades físicas'!$F$8)/1000</f>
        <v>14.139874922369234</v>
      </c>
      <c r="AS2574" s="31">
        <f>(AE2574*'Propiedades físicas'!$F$7)/1000</f>
        <v>0.64562596146538176</v>
      </c>
      <c r="AT2574" s="31">
        <f t="shared" si="1677"/>
        <v>2248.5051284299398</v>
      </c>
      <c r="AU2574" s="31">
        <f t="shared" si="1678"/>
        <v>0.69792791390628606</v>
      </c>
      <c r="AV2574" s="31">
        <f t="shared" si="1682"/>
        <v>0.17415399265322287</v>
      </c>
      <c r="AW2574" s="31">
        <f t="shared" si="1682"/>
        <v>7.3201913404174077E-2</v>
      </c>
      <c r="AX2574" s="31">
        <f t="shared" si="1682"/>
        <v>4.8140477496488358E-2</v>
      </c>
      <c r="AY2574" s="31">
        <f t="shared" si="1679"/>
        <v>6.2885668987745042E-3</v>
      </c>
      <c r="AZ2574" s="31">
        <f t="shared" si="1679"/>
        <v>2.8713564105419762E-4</v>
      </c>
      <c r="BA2574" s="31">
        <f t="shared" si="1680"/>
        <v>1</v>
      </c>
      <c r="BB2574" s="34">
        <f>AU2574*'Propiedades físicas'!$C$4+'Diseño reactor'!AV2574*'Propiedades físicas'!$C$5+'Diseño reactor'!AW2574*'Propiedades físicas'!$C$8+'Diseño reactor'!AX2574*'Propiedades físicas'!$C$9+'Diseño reactor'!AY2574*'Propiedades físicas'!$C$7+'Diseño reactor'!AZ2574*'Propiedades físicas'!$C$6</f>
        <v>875.31937748011751</v>
      </c>
      <c r="BC2574" s="45">
        <f>AU2574*'Propiedades físicas'!$L$4+'Diseño reactor'!AV2574*'Propiedades físicas'!$L$5+'Diseño reactor'!AW2574*'Propiedades físicas'!$L$8+AX2574*'Propiedades físicas'!$L$9+'Diseño reactor'!AY2574*'Propiedades físicas'!$L$7+'Diseño reactor'!AZ2574*'Propiedades físicas'!$L$6</f>
        <v>2.1245398289500415</v>
      </c>
      <c r="BD2574" s="29">
        <f t="shared" si="1657"/>
        <v>1.3131853334069314</v>
      </c>
      <c r="BE2574" s="58">
        <f t="shared" si="1658"/>
        <v>41.09717053347633</v>
      </c>
      <c r="BF2574" s="30">
        <f>AU2574*'Propiedades físicas'!$I$4+'Diseño reactor'!AV2574*'Propiedades físicas'!$I$5+'Diseño reactor'!AW2574*'Propiedades físicas'!$I$8+'Diseño reactor'!AX2574*'Propiedades físicas'!$I$9+'Diseño reactor'!AY2574*'Propiedades físicas'!$I$7+'Diseño reactor'!AZ2574*'Propiedades físicas'!$I$6</f>
        <v>1.9997800027833877E-2</v>
      </c>
      <c r="BG2574" s="24">
        <f>AU2574*'Propiedades físicas'!$O$4+'Diseño reactor'!AV2574*'Propiedades físicas'!$O$5+'Diseño reactor'!AW2574*'Propiedades físicas'!$O$8+'Diseño reactor'!AX2574*'Propiedades físicas'!$O$9+'Diseño reactor'!AY2574*'Propiedades físicas'!$O$7+'Diseño reactor'!AZ2574*'Propiedades físicas'!$O$6</f>
        <v>0.15479319855045015</v>
      </c>
      <c r="BH2574" s="54">
        <f t="shared" si="1659"/>
        <v>41095.902379329884</v>
      </c>
      <c r="BI2574" s="34">
        <f t="shared" si="1681"/>
        <v>274.47021605839001</v>
      </c>
      <c r="BJ2574" s="27">
        <f t="shared" si="1660"/>
        <v>4798.3189383682884</v>
      </c>
      <c r="BK2574" s="34">
        <f t="shared" si="1661"/>
        <v>571.34395087325197</v>
      </c>
      <c r="BL2574" s="27">
        <f t="shared" si="1662"/>
        <v>105.76553846271744</v>
      </c>
      <c r="BM2574" s="34">
        <f t="shared" si="1663"/>
        <v>1.1054421768707483</v>
      </c>
      <c r="BN2574" s="45">
        <f t="shared" si="1664"/>
        <v>2831.3745030244149</v>
      </c>
      <c r="BO2574" s="45">
        <f t="shared" si="1665"/>
        <v>111.24837902469622</v>
      </c>
      <c r="BP2574" s="66">
        <f t="shared" si="1666"/>
        <v>6.6872419263935248</v>
      </c>
    </row>
    <row r="2575" spans="8:68">
      <c r="H2575" s="68">
        <v>2570</v>
      </c>
      <c r="I2575" s="31">
        <f>('Propiedades físicas'!$C$10*'Diseño reactor'!H2575)/1000</f>
        <v>2249.38037371154</v>
      </c>
      <c r="J2575" s="31">
        <f t="shared" si="1643"/>
        <v>0.20272249430521497</v>
      </c>
      <c r="K2575" s="31">
        <f>(I2575*1000)/'Propiedades físicas'!$F$10</f>
        <v>14693.326567235383</v>
      </c>
      <c r="L2575" s="31">
        <f t="shared" si="1644"/>
        <v>2099.0466524621975</v>
      </c>
      <c r="M2575" s="31">
        <f t="shared" si="1645"/>
        <v>12594.279914773184</v>
      </c>
      <c r="N2575" s="31">
        <f t="shared" si="1646"/>
        <v>0.81674967021875389</v>
      </c>
      <c r="O2575" s="32">
        <f t="shared" si="1647"/>
        <v>4.9004980213125231</v>
      </c>
      <c r="P2575" s="33">
        <f t="shared" si="1648"/>
        <v>0.69468676765654847</v>
      </c>
      <c r="Q2575" s="31">
        <f t="shared" si="1649"/>
        <v>4.7574665712664084</v>
      </c>
      <c r="R2575" s="31">
        <f t="shared" si="1650"/>
        <v>0.10382065193733536</v>
      </c>
      <c r="S2575" s="31">
        <f t="shared" si="1651"/>
        <v>0.14303145004611478</v>
      </c>
      <c r="T2575" s="31">
        <f t="shared" si="1652"/>
        <v>1.5515953765830637E-2</v>
      </c>
      <c r="U2575" s="31">
        <f t="shared" si="1653"/>
        <v>2.7262968590393813E-3</v>
      </c>
      <c r="V2575" s="47">
        <f t="shared" si="1667"/>
        <v>6.8794223593172759E-4</v>
      </c>
      <c r="W2575" s="31">
        <f t="shared" si="1654"/>
        <v>0.14944958903933531</v>
      </c>
      <c r="X2575" s="34">
        <f>(S2575*H2575*'Propiedades físicas'!$F$5*60*24*365)/(1000000)</f>
        <v>56893.293807464514</v>
      </c>
      <c r="Y2575" s="34">
        <f>(U2575*H2575*'Propiedades físicas'!$F$7*60*24*365)/(1000000)</f>
        <v>339.13615818584168</v>
      </c>
      <c r="Z2575" s="31">
        <f t="shared" si="1668"/>
        <v>1785.3449928773296</v>
      </c>
      <c r="AA2575" s="31">
        <f t="shared" si="1669"/>
        <v>12226.68908815467</v>
      </c>
      <c r="AB2575" s="31">
        <f t="shared" si="1670"/>
        <v>266.8190754789519</v>
      </c>
      <c r="AC2575" s="31">
        <f t="shared" si="1671"/>
        <v>367.590826618515</v>
      </c>
      <c r="AD2575" s="31">
        <f t="shared" si="1655"/>
        <v>39.876001178184737</v>
      </c>
      <c r="AE2575" s="31">
        <f t="shared" si="1672"/>
        <v>7.0065829277312099</v>
      </c>
      <c r="AF2575" s="31">
        <f t="shared" si="1673"/>
        <v>14693.326567235383</v>
      </c>
      <c r="AG2575" s="31">
        <f t="shared" si="1674"/>
        <v>0.12150720156580924</v>
      </c>
      <c r="AH2575" s="31">
        <f t="shared" si="1675"/>
        <v>0.8321253211249614</v>
      </c>
      <c r="AI2575" s="31">
        <f t="shared" si="1675"/>
        <v>1.815920133932987E-2</v>
      </c>
      <c r="AJ2575" s="31">
        <f t="shared" si="1675"/>
        <v>2.5017536017895702E-2</v>
      </c>
      <c r="AK2575" s="31">
        <f t="shared" si="1656"/>
        <v>2.7138851774453953E-3</v>
      </c>
      <c r="AL2575" s="31">
        <f t="shared" si="1656"/>
        <v>4.7685477455834772E-4</v>
      </c>
      <c r="AM2575" s="31">
        <f t="shared" si="1676"/>
        <v>1</v>
      </c>
      <c r="AN2575" s="31">
        <f>(Z2575*'Propiedades físicas'!$F$4)/1000</f>
        <v>1569.996679836466</v>
      </c>
      <c r="AO2575" s="31">
        <f>(AA2575*'Propiedades físicas'!$F$6)/1000</f>
        <v>391.74311838447557</v>
      </c>
      <c r="AP2575" s="31">
        <f>(AB2575*'Propiedades físicas'!$F$9)/1000</f>
        <v>164.61402861673935</v>
      </c>
      <c r="AQ2575" s="31">
        <f>(AC2575*'Propiedades físicas'!$F$5)/1000</f>
        <v>108.24447071435412</v>
      </c>
      <c r="AR2575" s="31">
        <f>(AD2575*'Propiedades físicas'!$F$8)/1000</f>
        <v>14.136839937690047</v>
      </c>
      <c r="AS2575" s="31">
        <f>(AE2575*'Propiedades físicas'!$F$7)/1000</f>
        <v>0.64523622181476714</v>
      </c>
      <c r="AT2575" s="31">
        <f t="shared" si="1677"/>
        <v>2249.38037371154</v>
      </c>
      <c r="AU2575" s="31">
        <f t="shared" si="1678"/>
        <v>0.69796851532314563</v>
      </c>
      <c r="AV2575" s="31">
        <f t="shared" si="1682"/>
        <v>0.17415601334606143</v>
      </c>
      <c r="AW2575" s="31">
        <f t="shared" si="1682"/>
        <v>7.3181944032489996E-2</v>
      </c>
      <c r="AX2575" s="31">
        <f t="shared" si="1682"/>
        <v>4.8121905916582594E-2</v>
      </c>
      <c r="AY2575" s="31">
        <f t="shared" si="1679"/>
        <v>6.284770731934443E-3</v>
      </c>
      <c r="AZ2575" s="31">
        <f t="shared" si="1679"/>
        <v>2.8685064978588282E-4</v>
      </c>
      <c r="BA2575" s="31">
        <f t="shared" si="1680"/>
        <v>1</v>
      </c>
      <c r="BB2575" s="34">
        <f>AU2575*'Propiedades físicas'!$C$4+'Diseño reactor'!AV2575*'Propiedades físicas'!$C$5+'Diseño reactor'!AW2575*'Propiedades físicas'!$C$8+'Diseño reactor'!AX2575*'Propiedades físicas'!$C$9+'Diseño reactor'!AY2575*'Propiedades físicas'!$C$7+'Diseño reactor'!AZ2575*'Propiedades físicas'!$C$6</f>
        <v>875.31928133648819</v>
      </c>
      <c r="BC2575" s="45">
        <f>AU2575*'Propiedades físicas'!$L$4+'Diseño reactor'!AV2575*'Propiedades físicas'!$L$5+'Diseño reactor'!AW2575*'Propiedades físicas'!$L$8+AX2575*'Propiedades físicas'!$L$9+'Diseño reactor'!AY2575*'Propiedades físicas'!$L$7+'Diseño reactor'!AZ2575*'Propiedades físicas'!$L$6</f>
        <v>2.1245685697132366</v>
      </c>
      <c r="BD2575" s="29">
        <f t="shared" si="1657"/>
        <v>1.3127331157115976</v>
      </c>
      <c r="BE2575" s="58">
        <f t="shared" si="1658"/>
        <v>41.096684501020931</v>
      </c>
      <c r="BF2575" s="30">
        <f>AU2575*'Propiedades físicas'!$I$4+'Diseño reactor'!AV2575*'Propiedades físicas'!$I$5+'Diseño reactor'!AW2575*'Propiedades físicas'!$I$8+'Diseño reactor'!AX2575*'Propiedades físicas'!$I$9+'Diseño reactor'!AY2575*'Propiedades físicas'!$I$7+'Diseño reactor'!AZ2575*'Propiedades físicas'!$I$6</f>
        <v>1.9997839543763014E-2</v>
      </c>
      <c r="BG2575" s="24">
        <f>AU2575*'Propiedades físicas'!$O$4+'Diseño reactor'!AV2575*'Propiedades físicas'!$O$5+'Diseño reactor'!AW2575*'Propiedades físicas'!$O$8+'Diseño reactor'!AX2575*'Propiedades físicas'!$O$9+'Diseño reactor'!AY2575*'Propiedades físicas'!$O$7+'Diseño reactor'!AZ2575*'Propiedades físicas'!$O$6</f>
        <v>0.15479460572320419</v>
      </c>
      <c r="BH2575" s="54">
        <f t="shared" si="1659"/>
        <v>41095.816659522614</v>
      </c>
      <c r="BI2575" s="34">
        <f t="shared" si="1681"/>
        <v>274.47197632209543</v>
      </c>
      <c r="BJ2575" s="27">
        <f t="shared" si="1660"/>
        <v>4798.3225236625149</v>
      </c>
      <c r="BK2575" s="34">
        <f t="shared" si="1661"/>
        <v>571.34957167931464</v>
      </c>
      <c r="BL2575" s="27">
        <f t="shared" si="1662"/>
        <v>105.76573107688212</v>
      </c>
      <c r="BM2575" s="34">
        <f t="shared" si="1663"/>
        <v>1.1054421768707483</v>
      </c>
      <c r="BN2575" s="45">
        <f t="shared" si="1664"/>
        <v>2832.5772359541834</v>
      </c>
      <c r="BO2575" s="45">
        <f t="shared" si="1665"/>
        <v>111.25446105350055</v>
      </c>
      <c r="BP2575" s="66">
        <f t="shared" si="1666"/>
        <v>6.6872411918779582</v>
      </c>
    </row>
    <row r="2576" spans="8:68">
      <c r="H2576" s="68">
        <v>2571</v>
      </c>
      <c r="I2576" s="31">
        <f>('Propiedades físicas'!$C$10*'Diseño reactor'!H2576)/1000</f>
        <v>2250.2556189931397</v>
      </c>
      <c r="J2576" s="31">
        <f t="shared" si="1643"/>
        <v>0.20264364463804066</v>
      </c>
      <c r="K2576" s="31">
        <f>(I2576*1000)/'Propiedades físicas'!$F$10</f>
        <v>14699.043814926914</v>
      </c>
      <c r="L2576" s="31">
        <f t="shared" si="1644"/>
        <v>2099.863402132416</v>
      </c>
      <c r="M2576" s="31">
        <f t="shared" si="1645"/>
        <v>12599.180412794496</v>
      </c>
      <c r="N2576" s="31">
        <f t="shared" si="1646"/>
        <v>0.81674967021875378</v>
      </c>
      <c r="O2576" s="32">
        <f t="shared" si="1647"/>
        <v>4.9004980213125231</v>
      </c>
      <c r="P2576" s="33">
        <f t="shared" si="1648"/>
        <v>0.69472715143222952</v>
      </c>
      <c r="Q2576" s="31">
        <f t="shared" si="1649"/>
        <v>4.7575217287642051</v>
      </c>
      <c r="R2576" s="31">
        <f t="shared" si="1650"/>
        <v>0.10379233684225765</v>
      </c>
      <c r="S2576" s="31">
        <f t="shared" si="1651"/>
        <v>0.14297629254831842</v>
      </c>
      <c r="T2576" s="31">
        <f t="shared" si="1652"/>
        <v>1.5506590126739224E-2</v>
      </c>
      <c r="U2576" s="31">
        <f t="shared" si="1653"/>
        <v>2.7235918175274429E-3</v>
      </c>
      <c r="V2576" s="47">
        <f t="shared" si="1667"/>
        <v>6.8798222763191664E-4</v>
      </c>
      <c r="W2576" s="31">
        <f t="shared" si="1654"/>
        <v>0.14940014454348352</v>
      </c>
      <c r="X2576" s="34">
        <f>(S2576*H2576*'Propiedades físicas'!$F$5*60*24*365)/(1000000)</f>
        <v>56893.482866804261</v>
      </c>
      <c r="Y2576" s="34">
        <f>(U2576*H2576*'Propiedades físicas'!$F$7*60*24*365)/(1000000)</f>
        <v>338.9314947383973</v>
      </c>
      <c r="Z2576" s="31">
        <f t="shared" si="1668"/>
        <v>1786.1435063322622</v>
      </c>
      <c r="AA2576" s="31">
        <f t="shared" si="1669"/>
        <v>12231.588364652771</v>
      </c>
      <c r="AB2576" s="31">
        <f t="shared" si="1670"/>
        <v>266.85009802144441</v>
      </c>
      <c r="AC2576" s="31">
        <f t="shared" si="1671"/>
        <v>367.59204814172665</v>
      </c>
      <c r="AD2576" s="31">
        <f t="shared" si="1655"/>
        <v>39.867443215846542</v>
      </c>
      <c r="AE2576" s="31">
        <f t="shared" si="1672"/>
        <v>7.0023545628630561</v>
      </c>
      <c r="AF2576" s="31">
        <f t="shared" si="1673"/>
        <v>14699.043814926914</v>
      </c>
      <c r="AG2576" s="31">
        <f t="shared" si="1674"/>
        <v>0.12151426506521663</v>
      </c>
      <c r="AH2576" s="31">
        <f t="shared" si="1675"/>
        <v>0.83213496868630077</v>
      </c>
      <c r="AI2576" s="31">
        <f t="shared" si="1675"/>
        <v>1.8154248764838534E-2</v>
      </c>
      <c r="AJ2576" s="31">
        <f t="shared" si="1675"/>
        <v>2.500788845655634E-2</v>
      </c>
      <c r="AK2576" s="31">
        <f t="shared" si="1656"/>
        <v>2.7122473895452343E-3</v>
      </c>
      <c r="AL2576" s="31">
        <f t="shared" si="1656"/>
        <v>4.7638163754244668E-4</v>
      </c>
      <c r="AM2576" s="31">
        <f t="shared" si="1676"/>
        <v>1</v>
      </c>
      <c r="AN2576" s="31">
        <f>(Z2576*'Propiedades físicas'!$F$4)/1000</f>
        <v>1570.6988765984647</v>
      </c>
      <c r="AO2576" s="31">
        <f>(AA2576*'Propiedades físicas'!$F$6)/1000</f>
        <v>391.9000912034748</v>
      </c>
      <c r="AP2576" s="31">
        <f>(AB2576*'Propiedades físicas'!$F$9)/1000</f>
        <v>164.63316797433009</v>
      </c>
      <c r="AQ2576" s="31">
        <f>(AC2576*'Propiedades físicas'!$F$5)/1000</f>
        <v>108.24483041629425</v>
      </c>
      <c r="AR2576" s="31">
        <f>(AD2576*'Propiedades físicas'!$F$8)/1000</f>
        <v>14.13380596888191</v>
      </c>
      <c r="AS2576" s="31">
        <f>(AE2576*'Propiedades físicas'!$F$7)/1000</f>
        <v>0.64484683169405888</v>
      </c>
      <c r="AT2576" s="31">
        <f t="shared" si="1677"/>
        <v>2250.2556189931402</v>
      </c>
      <c r="AU2576" s="31">
        <f t="shared" si="1678"/>
        <v>0.69800908987453703</v>
      </c>
      <c r="AV2576" s="31">
        <f t="shared" si="1682"/>
        <v>0.17415803249002776</v>
      </c>
      <c r="AW2576" s="31">
        <f t="shared" si="1682"/>
        <v>7.3161985058388154E-2</v>
      </c>
      <c r="AX2576" s="31">
        <f t="shared" si="1682"/>
        <v>4.8103348571895833E-2</v>
      </c>
      <c r="AY2576" s="31">
        <f t="shared" si="1679"/>
        <v>6.2809779696077258E-3</v>
      </c>
      <c r="AZ2576" s="31">
        <f t="shared" si="1679"/>
        <v>2.8656603554337118E-4</v>
      </c>
      <c r="BA2576" s="31">
        <f t="shared" si="1680"/>
        <v>0.99999999999999978</v>
      </c>
      <c r="BB2576" s="34">
        <f>AU2576*'Propiedades físicas'!$C$4+'Diseño reactor'!AV2576*'Propiedades físicas'!$C$5+'Diseño reactor'!AW2576*'Propiedades físicas'!$C$8+'Diseño reactor'!AX2576*'Propiedades físicas'!$C$9+'Diseño reactor'!AY2576*'Propiedades físicas'!$C$7+'Diseño reactor'!AZ2576*'Propiedades físicas'!$C$6</f>
        <v>875.31918531588269</v>
      </c>
      <c r="BC2576" s="45">
        <f>AU2576*'Propiedades físicas'!$L$4+'Diseño reactor'!AV2576*'Propiedades físicas'!$L$5+'Diseño reactor'!AW2576*'Propiedades físicas'!$L$8+AX2576*'Propiedades físicas'!$L$9+'Diseño reactor'!AY2576*'Propiedades físicas'!$L$7+'Diseño reactor'!AZ2576*'Propiedades físicas'!$L$6</f>
        <v>2.124597290720843</v>
      </c>
      <c r="BD2576" s="29">
        <f t="shared" si="1657"/>
        <v>1.312281209737522</v>
      </c>
      <c r="BE2576" s="58">
        <f t="shared" si="1658"/>
        <v>41.09619880740258</v>
      </c>
      <c r="BF2576" s="30">
        <f>AU2576*'Propiedades físicas'!$I$4+'Diseño reactor'!AV2576*'Propiedades físicas'!$I$5+'Diseño reactor'!AW2576*'Propiedades físicas'!$I$8+'Diseño reactor'!AX2576*'Propiedades físicas'!$I$9+'Diseño reactor'!AY2576*'Propiedades físicas'!$I$7+'Diseño reactor'!AZ2576*'Propiedades físicas'!$I$6</f>
        <v>1.9997879001928599E-2</v>
      </c>
      <c r="BG2576" s="24">
        <f>AU2576*'Propiedades físicas'!$O$4+'Diseño reactor'!AV2576*'Propiedades físicas'!$O$5+'Diseño reactor'!AW2576*'Propiedades físicas'!$O$8+'Diseño reactor'!AX2576*'Propiedades físicas'!$O$9+'Diseño reactor'!AY2576*'Propiedades físicas'!$O$7+'Diseño reactor'!AZ2576*'Propiedades físicas'!$O$6</f>
        <v>0.15479601196208853</v>
      </c>
      <c r="BH2576" s="54">
        <f t="shared" si="1659"/>
        <v>41095.73106453436</v>
      </c>
      <c r="BI2576" s="34">
        <f t="shared" si="1681"/>
        <v>274.4737348793355</v>
      </c>
      <c r="BJ2576" s="27">
        <f t="shared" si="1660"/>
        <v>4798.3261086515149</v>
      </c>
      <c r="BK2576" s="34">
        <f t="shared" si="1661"/>
        <v>571.35518900986278</v>
      </c>
      <c r="BL2576" s="27">
        <f t="shared" si="1662"/>
        <v>105.76592356886228</v>
      </c>
      <c r="BM2576" s="34">
        <f t="shared" si="1663"/>
        <v>1.1054421768707483</v>
      </c>
      <c r="BN2576" s="45">
        <f t="shared" si="1664"/>
        <v>2833.7799816282713</v>
      </c>
      <c r="BO2576" s="45">
        <f t="shared" si="1665"/>
        <v>111.2605390583536</v>
      </c>
      <c r="BP2576" s="66">
        <f t="shared" si="1666"/>
        <v>6.6872404583022647</v>
      </c>
    </row>
    <row r="2577" spans="8:68">
      <c r="H2577" s="68">
        <v>2572</v>
      </c>
      <c r="I2577" s="31">
        <f>('Propiedades físicas'!$C$10*'Diseño reactor'!H2577)/1000</f>
        <v>2251.1308642747395</v>
      </c>
      <c r="J2577" s="31">
        <f t="shared" si="1643"/>
        <v>0.20256485628475993</v>
      </c>
      <c r="K2577" s="31">
        <f>(I2577*1000)/'Propiedades físicas'!$F$10</f>
        <v>14704.761062618443</v>
      </c>
      <c r="L2577" s="31">
        <f t="shared" si="1644"/>
        <v>2100.6801518026346</v>
      </c>
      <c r="M2577" s="31">
        <f t="shared" si="1645"/>
        <v>12604.080910815808</v>
      </c>
      <c r="N2577" s="31">
        <f t="shared" si="1646"/>
        <v>0.81674967021875367</v>
      </c>
      <c r="O2577" s="32">
        <f t="shared" si="1647"/>
        <v>4.9004980213125222</v>
      </c>
      <c r="P2577" s="33">
        <f t="shared" si="1648"/>
        <v>0.69476750849529056</v>
      </c>
      <c r="Q2577" s="31">
        <f t="shared" si="1649"/>
        <v>4.7575768439993542</v>
      </c>
      <c r="R2577" s="31">
        <f t="shared" si="1650"/>
        <v>0.10376403648719112</v>
      </c>
      <c r="S2577" s="31">
        <f t="shared" si="1651"/>
        <v>0.14292117731316992</v>
      </c>
      <c r="T2577" s="31">
        <f t="shared" si="1652"/>
        <v>1.5497234882837231E-2</v>
      </c>
      <c r="U2577" s="31">
        <f t="shared" si="1653"/>
        <v>2.7208903534347694E-3</v>
      </c>
      <c r="V2577" s="47">
        <f t="shared" si="1667"/>
        <v>6.8802219287883144E-4</v>
      </c>
      <c r="W2577" s="31">
        <f t="shared" si="1654"/>
        <v>0.14935073275363811</v>
      </c>
      <c r="X2577" s="34">
        <f>(S2577*H2577*'Propiedades físicas'!$F$5*60*24*365)/(1000000)</f>
        <v>56893.671676112899</v>
      </c>
      <c r="Y2577" s="34">
        <f>(U2577*H2577*'Propiedades físicas'!$F$7*60*24*365)/(1000000)</f>
        <v>338.72701478674912</v>
      </c>
      <c r="Z2577" s="31">
        <f t="shared" si="1668"/>
        <v>1786.9420318498874</v>
      </c>
      <c r="AA2577" s="31">
        <f t="shared" si="1669"/>
        <v>12236.487642766338</v>
      </c>
      <c r="AB2577" s="31">
        <f t="shared" si="1670"/>
        <v>266.88110184505558</v>
      </c>
      <c r="AC2577" s="31">
        <f t="shared" si="1671"/>
        <v>367.59326804947301</v>
      </c>
      <c r="AD2577" s="31">
        <f t="shared" si="1655"/>
        <v>39.858888118657354</v>
      </c>
      <c r="AE2577" s="31">
        <f t="shared" si="1672"/>
        <v>6.9981299890342266</v>
      </c>
      <c r="AF2577" s="31">
        <f t="shared" si="1673"/>
        <v>14704.761062618447</v>
      </c>
      <c r="AG2577" s="31">
        <f t="shared" si="1674"/>
        <v>0.12152132389233737</v>
      </c>
      <c r="AH2577" s="31">
        <f t="shared" si="1675"/>
        <v>0.83214460885550845</v>
      </c>
      <c r="AI2577" s="31">
        <f t="shared" si="1675"/>
        <v>1.8149298768512775E-2</v>
      </c>
      <c r="AJ2577" s="31">
        <f t="shared" si="1675"/>
        <v>2.499824828734867E-2</v>
      </c>
      <c r="AK2577" s="31">
        <f t="shared" si="1656"/>
        <v>2.7106110700420836E-3</v>
      </c>
      <c r="AL2577" s="31">
        <f t="shared" si="1656"/>
        <v>4.7590912625057532E-4</v>
      </c>
      <c r="AM2577" s="31">
        <f t="shared" si="1676"/>
        <v>1</v>
      </c>
      <c r="AN2577" s="31">
        <f>(Z2577*'Propiedades físicas'!$F$4)/1000</f>
        <v>1571.4010839681539</v>
      </c>
      <c r="AO2577" s="31">
        <f>(AA2577*'Propiedades físicas'!$F$6)/1000</f>
        <v>392.05706407423344</v>
      </c>
      <c r="AP2577" s="31">
        <f>(AB2577*'Propiedades físicas'!$F$9)/1000</f>
        <v>164.65229578330701</v>
      </c>
      <c r="AQ2577" s="31">
        <f>(AC2577*'Propiedades físicas'!$F$5)/1000</f>
        <v>108.24518964252833</v>
      </c>
      <c r="AR2577" s="31">
        <f>(AD2577*'Propiedades físicas'!$F$8)/1000</f>
        <v>14.130773015826401</v>
      </c>
      <c r="AS2577" s="31">
        <f>(AE2577*'Propiedades físicas'!$F$7)/1000</f>
        <v>0.64445779069016196</v>
      </c>
      <c r="AT2577" s="31">
        <f t="shared" si="1677"/>
        <v>2251.130864274739</v>
      </c>
      <c r="AU2577" s="31">
        <f t="shared" si="1678"/>
        <v>0.69804963758711647</v>
      </c>
      <c r="AV2577" s="31">
        <f t="shared" si="1682"/>
        <v>0.17416005008689042</v>
      </c>
      <c r="AW2577" s="31">
        <f t="shared" si="1682"/>
        <v>7.3142036474345112E-2</v>
      </c>
      <c r="AX2577" s="31">
        <f t="shared" si="1682"/>
        <v>4.8084805446173988E-2</v>
      </c>
      <c r="AY2577" s="31">
        <f t="shared" si="1679"/>
        <v>6.2771886077706996E-3</v>
      </c>
      <c r="AZ2577" s="31">
        <f t="shared" si="1679"/>
        <v>2.8628179770339162E-4</v>
      </c>
      <c r="BA2577" s="31">
        <f t="shared" si="1680"/>
        <v>1</v>
      </c>
      <c r="BB2577" s="34">
        <f>AU2577*'Propiedades físicas'!$C$4+'Diseño reactor'!AV2577*'Propiedades físicas'!$C$5+'Diseño reactor'!AW2577*'Propiedades físicas'!$C$8+'Diseño reactor'!AX2577*'Propiedades físicas'!$C$9+'Diseño reactor'!AY2577*'Propiedades físicas'!$C$7+'Diseño reactor'!AZ2577*'Propiedades físicas'!$C$6</f>
        <v>875.31908941810843</v>
      </c>
      <c r="BC2577" s="45">
        <f>AU2577*'Propiedades físicas'!$L$4+'Diseño reactor'!AV2577*'Propiedades físicas'!$L$5+'Diseño reactor'!AW2577*'Propiedades físicas'!$L$8+AX2577*'Propiedades físicas'!$L$9+'Diseño reactor'!AY2577*'Propiedades físicas'!$L$7+'Diseño reactor'!AZ2577*'Propiedades físicas'!$L$6</f>
        <v>2.1246259919931125</v>
      </c>
      <c r="BD2577" s="29">
        <f t="shared" si="1657"/>
        <v>1.3118296151621993</v>
      </c>
      <c r="BE2577" s="58">
        <f t="shared" si="1658"/>
        <v>41.095713452266253</v>
      </c>
      <c r="BF2577" s="30">
        <f>AU2577*'Propiedades físicas'!$I$4+'Diseño reactor'!AV2577*'Propiedades físicas'!$I$5+'Diseño reactor'!AW2577*'Propiedades físicas'!$I$8+'Diseño reactor'!AX2577*'Propiedades físicas'!$I$9+'Diseño reactor'!AY2577*'Propiedades físicas'!$I$7+'Diseño reactor'!AZ2577*'Propiedades físicas'!$I$6</f>
        <v>1.9997918402422911E-2</v>
      </c>
      <c r="BG2577" s="24">
        <f>AU2577*'Propiedades físicas'!$O$4+'Diseño reactor'!AV2577*'Propiedades físicas'!$O$5+'Diseño reactor'!AW2577*'Propiedades físicas'!$O$8+'Diseño reactor'!AX2577*'Propiedades físicas'!$O$9+'Diseño reactor'!AY2577*'Propiedades físicas'!$O$7+'Diseño reactor'!AZ2577*'Propiedades físicas'!$O$6</f>
        <v>0.15479741726801891</v>
      </c>
      <c r="BH2577" s="54">
        <f t="shared" si="1659"/>
        <v>41095.645594164984</v>
      </c>
      <c r="BI2577" s="34">
        <f t="shared" si="1681"/>
        <v>274.4754917324006</v>
      </c>
      <c r="BJ2577" s="27">
        <f t="shared" si="1660"/>
        <v>4798.329693333304</v>
      </c>
      <c r="BK2577" s="34">
        <f t="shared" si="1661"/>
        <v>571.36080286803133</v>
      </c>
      <c r="BL2577" s="27">
        <f t="shared" si="1662"/>
        <v>105.76611593877112</v>
      </c>
      <c r="BM2577" s="34">
        <f t="shared" si="1663"/>
        <v>1.1054421768707483</v>
      </c>
      <c r="BN2577" s="45">
        <f t="shared" si="1664"/>
        <v>2834.9827400336999</v>
      </c>
      <c r="BO2577" s="45">
        <f t="shared" si="1665"/>
        <v>111.26661304324736</v>
      </c>
      <c r="BP2577" s="66">
        <f t="shared" si="1666"/>
        <v>6.6872397256649743</v>
      </c>
    </row>
    <row r="2578" spans="8:68">
      <c r="H2578" s="68">
        <v>2573</v>
      </c>
      <c r="I2578" s="31">
        <f>('Propiedades físicas'!$C$10*'Diseño reactor'!H2578)/1000</f>
        <v>2252.0061095563392</v>
      </c>
      <c r="J2578" s="31">
        <f t="shared" si="1643"/>
        <v>0.20248612917388362</v>
      </c>
      <c r="K2578" s="31">
        <f>(I2578*1000)/'Propiedades físicas'!$F$10</f>
        <v>14710.478310309976</v>
      </c>
      <c r="L2578" s="31">
        <f t="shared" si="1644"/>
        <v>2101.4969014728536</v>
      </c>
      <c r="M2578" s="31">
        <f t="shared" si="1645"/>
        <v>12608.981408837122</v>
      </c>
      <c r="N2578" s="31">
        <f t="shared" si="1646"/>
        <v>0.81674967021875378</v>
      </c>
      <c r="O2578" s="32">
        <f t="shared" si="1647"/>
        <v>4.9004980213125231</v>
      </c>
      <c r="P2578" s="33">
        <f t="shared" si="1648"/>
        <v>0.69480783887222752</v>
      </c>
      <c r="Q2578" s="31">
        <f t="shared" si="1649"/>
        <v>4.7576319170200936</v>
      </c>
      <c r="R2578" s="31">
        <f t="shared" si="1650"/>
        <v>0.10373575086147142</v>
      </c>
      <c r="S2578" s="31">
        <f t="shared" si="1651"/>
        <v>0.1428661042924306</v>
      </c>
      <c r="T2578" s="31">
        <f t="shared" si="1652"/>
        <v>1.5487888024205487E-2</v>
      </c>
      <c r="U2578" s="31">
        <f t="shared" si="1653"/>
        <v>2.7181924608493942E-3</v>
      </c>
      <c r="V2578" s="47">
        <f t="shared" si="1667"/>
        <v>6.8806213169871088E-4</v>
      </c>
      <c r="W2578" s="31">
        <f t="shared" si="1654"/>
        <v>0.14930135363735875</v>
      </c>
      <c r="X2578" s="34">
        <f>(S2578*H2578*'Propiedades físicas'!$F$5*60*24*365)/(1000000)</f>
        <v>56893.860235803637</v>
      </c>
      <c r="Y2578" s="34">
        <f>(U2578*H2578*'Propiedades físicas'!$F$7*60*24*365)/(1000000)</f>
        <v>338.52271811409099</v>
      </c>
      <c r="Z2578" s="31">
        <f t="shared" si="1668"/>
        <v>1787.7405694182414</v>
      </c>
      <c r="AA2578" s="31">
        <f t="shared" si="1669"/>
        <v>12241.3869224927</v>
      </c>
      <c r="AB2578" s="31">
        <f t="shared" si="1670"/>
        <v>266.91208696656599</v>
      </c>
      <c r="AC2578" s="31">
        <f t="shared" si="1671"/>
        <v>367.59448634442396</v>
      </c>
      <c r="AD2578" s="31">
        <f t="shared" si="1655"/>
        <v>39.850335886280718</v>
      </c>
      <c r="AE2578" s="31">
        <f t="shared" si="1672"/>
        <v>6.9939092017654909</v>
      </c>
      <c r="AF2578" s="31">
        <f t="shared" si="1673"/>
        <v>14710.478310309976</v>
      </c>
      <c r="AG2578" s="31">
        <f t="shared" si="1674"/>
        <v>0.12152837805180589</v>
      </c>
      <c r="AH2578" s="31">
        <f t="shared" si="1675"/>
        <v>0.83215424164102192</v>
      </c>
      <c r="AI2578" s="31">
        <f t="shared" si="1675"/>
        <v>1.8144351348487301E-2</v>
      </c>
      <c r="AJ2578" s="31">
        <f t="shared" si="1675"/>
        <v>2.4988615501835308E-2</v>
      </c>
      <c r="AK2578" s="31">
        <f t="shared" si="1656"/>
        <v>2.7089762172009891E-3</v>
      </c>
      <c r="AL2578" s="31">
        <f t="shared" si="1656"/>
        <v>4.7543723964867574E-4</v>
      </c>
      <c r="AM2578" s="31">
        <f t="shared" si="1676"/>
        <v>1.0000000000000002</v>
      </c>
      <c r="AN2578" s="31">
        <f>(Z2578*'Propiedades físicas'!$F$4)/1000</f>
        <v>1572.1033019350132</v>
      </c>
      <c r="AO2578" s="31">
        <f>(AA2578*'Propiedades físicas'!$F$6)/1000</f>
        <v>392.2140369966661</v>
      </c>
      <c r="AP2578" s="31">
        <f>(AB2578*'Propiedades físicas'!$F$9)/1000</f>
        <v>164.67141205402285</v>
      </c>
      <c r="AQ2578" s="31">
        <f>(AC2578*'Propiedades físicas'!$F$5)/1000</f>
        <v>108.24554839384253</v>
      </c>
      <c r="AR2578" s="31">
        <f>(AD2578*'Propiedades físicas'!$F$8)/1000</f>
        <v>14.127741078404235</v>
      </c>
      <c r="AS2578" s="31">
        <f>(AE2578*'Propiedades físicas'!$F$7)/1000</f>
        <v>0.64406909839058402</v>
      </c>
      <c r="AT2578" s="31">
        <f t="shared" si="1677"/>
        <v>2252.0061095563392</v>
      </c>
      <c r="AU2578" s="31">
        <f t="shared" si="1678"/>
        <v>0.69809015848750444</v>
      </c>
      <c r="AV2578" s="31">
        <f t="shared" si="1682"/>
        <v>0.17416206613841512</v>
      </c>
      <c r="AW2578" s="31">
        <f t="shared" si="1682"/>
        <v>7.3122098272843605E-2</v>
      </c>
      <c r="AX2578" s="31">
        <f t="shared" si="1682"/>
        <v>4.8066276523187429E-2</v>
      </c>
      <c r="AY2578" s="31">
        <f t="shared" si="1679"/>
        <v>6.273402642405574E-3</v>
      </c>
      <c r="AZ2578" s="31">
        <f t="shared" si="1679"/>
        <v>2.859979356439091E-4</v>
      </c>
      <c r="BA2578" s="31">
        <f t="shared" si="1680"/>
        <v>1.0000000000000002</v>
      </c>
      <c r="BB2578" s="34">
        <f>AU2578*'Propiedades físicas'!$C$4+'Diseño reactor'!AV2578*'Propiedades físicas'!$C$5+'Diseño reactor'!AW2578*'Propiedades físicas'!$C$8+'Diseño reactor'!AX2578*'Propiedades físicas'!$C$9+'Diseño reactor'!AY2578*'Propiedades físicas'!$C$7+'Diseño reactor'!AZ2578*'Propiedades físicas'!$C$6</f>
        <v>875.31899364297294</v>
      </c>
      <c r="BC2578" s="45">
        <f>AU2578*'Propiedades físicas'!$L$4+'Diseño reactor'!AV2578*'Propiedades físicas'!$L$5+'Diseño reactor'!AW2578*'Propiedades físicas'!$L$8+AX2578*'Propiedades físicas'!$L$9+'Diseño reactor'!AY2578*'Propiedades físicas'!$L$7+'Diseño reactor'!AZ2578*'Propiedades físicas'!$L$6</f>
        <v>2.1246546735502694</v>
      </c>
      <c r="BD2578" s="29">
        <f t="shared" si="1657"/>
        <v>1.311378331663573</v>
      </c>
      <c r="BE2578" s="58">
        <f t="shared" si="1658"/>
        <v>41.095228435257482</v>
      </c>
      <c r="BF2578" s="30">
        <f>AU2578*'Propiedades físicas'!$I$4+'Diseño reactor'!AV2578*'Propiedades físicas'!$I$5+'Diseño reactor'!AW2578*'Propiedades físicas'!$I$8+'Diseño reactor'!AX2578*'Propiedades físicas'!$I$9+'Diseño reactor'!AY2578*'Propiedades físicas'!$I$7+'Diseño reactor'!AZ2578*'Propiedades físicas'!$I$6</f>
        <v>1.9997957745338003E-2</v>
      </c>
      <c r="BG2578" s="24">
        <f>AU2578*'Propiedades físicas'!$O$4+'Diseño reactor'!AV2578*'Propiedades físicas'!$O$5+'Diseño reactor'!AW2578*'Propiedades físicas'!$O$8+'Diseño reactor'!AX2578*'Propiedades físicas'!$O$9+'Diseño reactor'!AY2578*'Propiedades físicas'!$O$7+'Diseño reactor'!AZ2578*'Propiedades físicas'!$O$6</f>
        <v>0.15479882164190972</v>
      </c>
      <c r="BH2578" s="54">
        <f t="shared" si="1659"/>
        <v>41095.560248214781</v>
      </c>
      <c r="BI2578" s="34">
        <f t="shared" si="1681"/>
        <v>274.47724688357664</v>
      </c>
      <c r="BJ2578" s="27">
        <f t="shared" si="1660"/>
        <v>4798.3332777059113</v>
      </c>
      <c r="BK2578" s="34">
        <f t="shared" si="1661"/>
        <v>571.36641325695189</v>
      </c>
      <c r="BL2578" s="27">
        <f t="shared" si="1662"/>
        <v>105.76630818672177</v>
      </c>
      <c r="BM2578" s="34">
        <f t="shared" si="1663"/>
        <v>1.1054421768707483</v>
      </c>
      <c r="BN2578" s="45">
        <f t="shared" si="1664"/>
        <v>2836.1855111575005</v>
      </c>
      <c r="BO2578" s="45">
        <f t="shared" si="1665"/>
        <v>111.27268301216866</v>
      </c>
      <c r="BP2578" s="66">
        <f t="shared" si="1666"/>
        <v>6.6872389939646171</v>
      </c>
    </row>
    <row r="2579" spans="8:68">
      <c r="H2579" s="68">
        <v>2574</v>
      </c>
      <c r="I2579" s="31">
        <f>('Propiedades físicas'!$C$10*'Diseño reactor'!H2579)/1000</f>
        <v>2252.8813548379389</v>
      </c>
      <c r="J2579" s="31">
        <f t="shared" si="1643"/>
        <v>0.20240746323403364</v>
      </c>
      <c r="K2579" s="31">
        <f>(I2579*1000)/'Propiedades físicas'!$F$10</f>
        <v>14716.195558001507</v>
      </c>
      <c r="L2579" s="31">
        <f t="shared" si="1644"/>
        <v>2102.3136511430725</v>
      </c>
      <c r="M2579" s="31">
        <f t="shared" si="1645"/>
        <v>12613.881906858434</v>
      </c>
      <c r="N2579" s="31">
        <f t="shared" si="1646"/>
        <v>0.81674967021875389</v>
      </c>
      <c r="O2579" s="32">
        <f t="shared" si="1647"/>
        <v>4.9004980213125231</v>
      </c>
      <c r="P2579" s="33">
        <f t="shared" si="1648"/>
        <v>0.69484814258950078</v>
      </c>
      <c r="Q2579" s="31">
        <f t="shared" si="1649"/>
        <v>4.7576869478745891</v>
      </c>
      <c r="R2579" s="31">
        <f t="shared" si="1650"/>
        <v>0.10370747995444292</v>
      </c>
      <c r="S2579" s="31">
        <f t="shared" si="1651"/>
        <v>0.1428110734379345</v>
      </c>
      <c r="T2579" s="31">
        <f t="shared" si="1652"/>
        <v>1.5478549540939208E-2</v>
      </c>
      <c r="U2579" s="31">
        <f t="shared" si="1653"/>
        <v>2.7154981338710651E-3</v>
      </c>
      <c r="V2579" s="47">
        <f t="shared" si="1667"/>
        <v>6.8810204411775817E-4</v>
      </c>
      <c r="W2579" s="31">
        <f t="shared" si="1654"/>
        <v>0.14925200716224804</v>
      </c>
      <c r="X2579" s="34">
        <f>(S2579*H2579*'Propiedades físicas'!$F$5*60*24*365)/(1000000)</f>
        <v>56894.048546288795</v>
      </c>
      <c r="Y2579" s="34">
        <f>(U2579*H2579*'Propiedades físicas'!$F$7*60*24*365)/(1000000)</f>
        <v>338.31860450393168</v>
      </c>
      <c r="Z2579" s="31">
        <f t="shared" si="1668"/>
        <v>1788.5391190253749</v>
      </c>
      <c r="AA2579" s="31">
        <f t="shared" si="1669"/>
        <v>12246.286203829193</v>
      </c>
      <c r="AB2579" s="31">
        <f t="shared" si="1670"/>
        <v>266.9430534027361</v>
      </c>
      <c r="AC2579" s="31">
        <f t="shared" si="1671"/>
        <v>367.5957030292434</v>
      </c>
      <c r="AD2579" s="31">
        <f t="shared" si="1655"/>
        <v>39.841786518377518</v>
      </c>
      <c r="AE2579" s="31">
        <f t="shared" si="1672"/>
        <v>6.9896921965841212</v>
      </c>
      <c r="AF2579" s="31">
        <f t="shared" si="1673"/>
        <v>14716.195558001511</v>
      </c>
      <c r="AG2579" s="31">
        <f t="shared" si="1674"/>
        <v>0.12153542754825025</v>
      </c>
      <c r="AH2579" s="31">
        <f t="shared" si="1675"/>
        <v>0.83216386705126555</v>
      </c>
      <c r="AI2579" s="31">
        <f t="shared" si="1675"/>
        <v>1.8139406502898327E-2</v>
      </c>
      <c r="AJ2579" s="31">
        <f t="shared" si="1675"/>
        <v>2.4978990091591553E-2</v>
      </c>
      <c r="AK2579" s="31">
        <f t="shared" si="1656"/>
        <v>2.7073428292895092E-3</v>
      </c>
      <c r="AL2579" s="31">
        <f t="shared" si="1656"/>
        <v>4.7496597670473845E-4</v>
      </c>
      <c r="AM2579" s="31">
        <f t="shared" si="1676"/>
        <v>0.99999999999999989</v>
      </c>
      <c r="AN2579" s="31">
        <f>(Z2579*'Propiedades físicas'!$F$4)/1000</f>
        <v>1572.805530488534</v>
      </c>
      <c r="AO2579" s="31">
        <f>(AA2579*'Propiedades físicas'!$F$6)/1000</f>
        <v>392.37100997068734</v>
      </c>
      <c r="AP2579" s="31">
        <f>(AB2579*'Propiedades físicas'!$F$9)/1000</f>
        <v>164.690516796818</v>
      </c>
      <c r="AQ2579" s="31">
        <f>(AC2579*'Propiedades físicas'!$F$5)/1000</f>
        <v>108.2459066710213</v>
      </c>
      <c r="AR2579" s="31">
        <f>(AD2579*'Propiedades físicas'!$F$8)/1000</f>
        <v>14.124710156495192</v>
      </c>
      <c r="AS2579" s="31">
        <f>(AE2579*'Propiedades físicas'!$F$7)/1000</f>
        <v>0.64368075438343164</v>
      </c>
      <c r="AT2579" s="31">
        <f t="shared" si="1677"/>
        <v>2252.8813548379389</v>
      </c>
      <c r="AU2579" s="31">
        <f t="shared" si="1678"/>
        <v>0.69813065260228668</v>
      </c>
      <c r="AV2579" s="31">
        <f t="shared" si="1682"/>
        <v>0.17416408064636521</v>
      </c>
      <c r="AW2579" s="31">
        <f t="shared" si="1682"/>
        <v>7.3102170446372669E-2</v>
      </c>
      <c r="AX2579" s="31">
        <f t="shared" si="1682"/>
        <v>4.8047761786731098E-2</v>
      </c>
      <c r="AY2579" s="31">
        <f t="shared" si="1679"/>
        <v>6.2696200695003994E-3</v>
      </c>
      <c r="AZ2579" s="31">
        <f t="shared" si="1679"/>
        <v>2.8571444874412162E-4</v>
      </c>
      <c r="BA2579" s="31">
        <f t="shared" si="1680"/>
        <v>1.0000000000000002</v>
      </c>
      <c r="BB2579" s="34">
        <f>AU2579*'Propiedades físicas'!$C$4+'Diseño reactor'!AV2579*'Propiedades físicas'!$C$5+'Diseño reactor'!AW2579*'Propiedades físicas'!$C$8+'Diseño reactor'!AX2579*'Propiedades físicas'!$C$9+'Diseño reactor'!AY2579*'Propiedades físicas'!$C$7+'Diseño reactor'!AZ2579*'Propiedades físicas'!$C$6</f>
        <v>875.31889799028318</v>
      </c>
      <c r="BC2579" s="45">
        <f>AU2579*'Propiedades físicas'!$L$4+'Diseño reactor'!AV2579*'Propiedades físicas'!$L$5+'Diseño reactor'!AW2579*'Propiedades físicas'!$L$8+AX2579*'Propiedades físicas'!$L$9+'Diseño reactor'!AY2579*'Propiedades físicas'!$L$7+'Diseño reactor'!AZ2579*'Propiedades físicas'!$L$6</f>
        <v>2.1246833354125112</v>
      </c>
      <c r="BD2579" s="29">
        <f t="shared" si="1657"/>
        <v>1.3109273589200283</v>
      </c>
      <c r="BE2579" s="58">
        <f t="shared" si="1658"/>
        <v>41.094743756022233</v>
      </c>
      <c r="BF2579" s="30">
        <f>AU2579*'Propiedades físicas'!$I$4+'Diseño reactor'!AV2579*'Propiedades físicas'!$I$5+'Diseño reactor'!AW2579*'Propiedades físicas'!$I$8+'Diseño reactor'!AX2579*'Propiedades físicas'!$I$9+'Diseño reactor'!AY2579*'Propiedades físicas'!$I$7+'Diseño reactor'!AZ2579*'Propiedades físicas'!$I$6</f>
        <v>1.9997997030765782E-2</v>
      </c>
      <c r="BG2579" s="24">
        <f>AU2579*'Propiedades físicas'!$O$4+'Diseño reactor'!AV2579*'Propiedades físicas'!$O$5+'Diseño reactor'!AW2579*'Propiedades físicas'!$O$8+'Diseño reactor'!AX2579*'Propiedades físicas'!$O$9+'Diseño reactor'!AY2579*'Propiedades físicas'!$O$7+'Diseño reactor'!AZ2579*'Propiedades físicas'!$O$6</f>
        <v>0.15480022508467431</v>
      </c>
      <c r="BH2579" s="54">
        <f t="shared" si="1659"/>
        <v>41095.475026484361</v>
      </c>
      <c r="BI2579" s="34">
        <f t="shared" si="1681"/>
        <v>274.47900033514566</v>
      </c>
      <c r="BJ2579" s="27">
        <f t="shared" si="1660"/>
        <v>4798.336861767365</v>
      </c>
      <c r="BK2579" s="34">
        <f t="shared" si="1661"/>
        <v>571.37202017975221</v>
      </c>
      <c r="BL2579" s="27">
        <f t="shared" si="1662"/>
        <v>105.76650031282719</v>
      </c>
      <c r="BM2579" s="34">
        <f t="shared" si="1663"/>
        <v>1.1054421768707483</v>
      </c>
      <c r="BN2579" s="45">
        <f t="shared" si="1664"/>
        <v>2837.3882949867252</v>
      </c>
      <c r="BO2579" s="45">
        <f t="shared" si="1665"/>
        <v>111.27874896909897</v>
      </c>
      <c r="BP2579" s="66">
        <f t="shared" si="1666"/>
        <v>6.6872382631997169</v>
      </c>
    </row>
    <row r="2580" spans="8:68">
      <c r="H2580" s="68">
        <v>2575</v>
      </c>
      <c r="I2580" s="31">
        <f>('Propiedades físicas'!$C$10*'Diseño reactor'!H2580)/1000</f>
        <v>2253.7566001195391</v>
      </c>
      <c r="J2580" s="31">
        <f t="shared" si="1643"/>
        <v>0.20232885839394271</v>
      </c>
      <c r="K2580" s="31">
        <f>(I2580*1000)/'Propiedades físicas'!$F$10</f>
        <v>14721.91280569304</v>
      </c>
      <c r="L2580" s="31">
        <f t="shared" si="1644"/>
        <v>2103.1304008132915</v>
      </c>
      <c r="M2580" s="31">
        <f t="shared" si="1645"/>
        <v>12618.782404879748</v>
      </c>
      <c r="N2580" s="31">
        <f t="shared" si="1646"/>
        <v>0.816749670218754</v>
      </c>
      <c r="O2580" s="32">
        <f t="shared" si="1647"/>
        <v>4.900498021312524</v>
      </c>
      <c r="P2580" s="33">
        <f t="shared" si="1648"/>
        <v>0.69488841967353587</v>
      </c>
      <c r="Q2580" s="31">
        <f t="shared" si="1649"/>
        <v>4.7577419366109375</v>
      </c>
      <c r="R2580" s="31">
        <f t="shared" si="1650"/>
        <v>0.10367922375545893</v>
      </c>
      <c r="S2580" s="31">
        <f t="shared" si="1651"/>
        <v>0.14275608470158874</v>
      </c>
      <c r="T2580" s="31">
        <f t="shared" si="1652"/>
        <v>1.5469219423148061E-2</v>
      </c>
      <c r="U2580" s="31">
        <f t="shared" si="1653"/>
        <v>2.712807366611226E-3</v>
      </c>
      <c r="V2580" s="47">
        <f t="shared" si="1667"/>
        <v>6.8814193016214237E-4</v>
      </c>
      <c r="W2580" s="31">
        <f t="shared" si="1654"/>
        <v>0.14920269329595143</v>
      </c>
      <c r="X2580" s="34">
        <f>(S2580*H2580*'Propiedades físicas'!$F$5*60*24*365)/(1000000)</f>
        <v>56894.236607980034</v>
      </c>
      <c r="Y2580" s="34">
        <f>(U2580*H2580*'Propiedades físicas'!$F$7*60*24*365)/(1000000)</f>
        <v>338.1146737400955</v>
      </c>
      <c r="Z2580" s="31">
        <f t="shared" si="1668"/>
        <v>1789.3376806593549</v>
      </c>
      <c r="AA2580" s="31">
        <f t="shared" si="1669"/>
        <v>12251.185486773164</v>
      </c>
      <c r="AB2580" s="31">
        <f t="shared" si="1670"/>
        <v>266.97400117030674</v>
      </c>
      <c r="AC2580" s="31">
        <f t="shared" si="1671"/>
        <v>367.59691810659098</v>
      </c>
      <c r="AD2580" s="31">
        <f t="shared" si="1655"/>
        <v>39.833240014606254</v>
      </c>
      <c r="AE2580" s="31">
        <f t="shared" si="1672"/>
        <v>6.985478969023907</v>
      </c>
      <c r="AF2580" s="31">
        <f t="shared" si="1673"/>
        <v>14721.912805693046</v>
      </c>
      <c r="AG2580" s="31">
        <f t="shared" si="1674"/>
        <v>0.12154247238629264</v>
      </c>
      <c r="AH2580" s="31">
        <f t="shared" si="1675"/>
        <v>0.83217348509465172</v>
      </c>
      <c r="AI2580" s="31">
        <f t="shared" si="1675"/>
        <v>1.813446422988366E-2</v>
      </c>
      <c r="AJ2580" s="31">
        <f t="shared" si="1675"/>
        <v>2.496937204820553E-2</v>
      </c>
      <c r="AK2580" s="31">
        <f t="shared" si="1656"/>
        <v>2.705710904577734E-3</v>
      </c>
      <c r="AL2580" s="31">
        <f t="shared" si="1656"/>
        <v>4.7449533638880019E-4</v>
      </c>
      <c r="AM2580" s="31">
        <f t="shared" si="1676"/>
        <v>1</v>
      </c>
      <c r="AN2580" s="31">
        <f>(Z2580*'Propiedades físicas'!$F$4)/1000</f>
        <v>1573.5077696182234</v>
      </c>
      <c r="AO2580" s="31">
        <f>(AA2580*'Propiedades físicas'!$F$6)/1000</f>
        <v>392.52798299621213</v>
      </c>
      <c r="AP2580" s="31">
        <f>(AB2580*'Propiedades físicas'!$F$9)/1000</f>
        <v>164.70961002202074</v>
      </c>
      <c r="AQ2580" s="31">
        <f>(AC2580*'Propiedades físicas'!$F$5)/1000</f>
        <v>108.24626447484785</v>
      </c>
      <c r="AR2580" s="31">
        <f>(AD2580*'Propiedades físicas'!$F$8)/1000</f>
        <v>14.121680249978205</v>
      </c>
      <c r="AS2580" s="31">
        <f>(AE2580*'Propiedades físicas'!$F$7)/1000</f>
        <v>0.64329275825741161</v>
      </c>
      <c r="AT2580" s="31">
        <f t="shared" si="1677"/>
        <v>2253.7566001195396</v>
      </c>
      <c r="AU2580" s="31">
        <f t="shared" si="1678"/>
        <v>0.6981711199580134</v>
      </c>
      <c r="AV2580" s="31">
        <f t="shared" si="1682"/>
        <v>0.17416609361250118</v>
      </c>
      <c r="AW2580" s="31">
        <f t="shared" si="1682"/>
        <v>7.3082252987427529E-2</v>
      </c>
      <c r="AX2580" s="31">
        <f t="shared" si="1682"/>
        <v>4.8029261220624467E-2</v>
      </c>
      <c r="AY2580" s="31">
        <f t="shared" si="1679"/>
        <v>6.2658408850490722E-3</v>
      </c>
      <c r="AZ2580" s="31">
        <f t="shared" si="1679"/>
        <v>2.8543133638445751E-4</v>
      </c>
      <c r="BA2580" s="31">
        <f t="shared" si="1680"/>
        <v>1</v>
      </c>
      <c r="BB2580" s="34">
        <f>AU2580*'Propiedades físicas'!$C$4+'Diseño reactor'!AV2580*'Propiedades físicas'!$C$5+'Diseño reactor'!AW2580*'Propiedades físicas'!$C$8+'Diseño reactor'!AX2580*'Propiedades físicas'!$C$9+'Diseño reactor'!AY2580*'Propiedades físicas'!$C$7+'Diseño reactor'!AZ2580*'Propiedades físicas'!$C$6</f>
        <v>875.31880245984803</v>
      </c>
      <c r="BC2580" s="45">
        <f>AU2580*'Propiedades físicas'!$L$4+'Diseño reactor'!AV2580*'Propiedades físicas'!$L$5+'Diseño reactor'!AW2580*'Propiedades físicas'!$L$8+AX2580*'Propiedades físicas'!$L$9+'Diseño reactor'!AY2580*'Propiedades físicas'!$L$7+'Diseño reactor'!AZ2580*'Propiedades físicas'!$L$6</f>
        <v>2.1247119776000081</v>
      </c>
      <c r="BD2580" s="29">
        <f t="shared" si="1657"/>
        <v>1.3104766966103933</v>
      </c>
      <c r="BE2580" s="58">
        <f t="shared" si="1658"/>
        <v>41.094259414207023</v>
      </c>
      <c r="BF2580" s="30">
        <f>AU2580*'Propiedades físicas'!$I$4+'Diseño reactor'!AV2580*'Propiedades físicas'!$I$5+'Diseño reactor'!AW2580*'Propiedades físicas'!$I$8+'Diseño reactor'!AX2580*'Propiedades físicas'!$I$9+'Diseño reactor'!AY2580*'Propiedades físicas'!$I$7+'Diseño reactor'!AZ2580*'Propiedades físicas'!$I$6</f>
        <v>1.9998036258797973E-2</v>
      </c>
      <c r="BG2580" s="24">
        <f>AU2580*'Propiedades físicas'!$O$4+'Diseño reactor'!AV2580*'Propiedades físicas'!$O$5+'Diseño reactor'!AW2580*'Propiedades físicas'!$O$8+'Diseño reactor'!AX2580*'Propiedades físicas'!$O$9+'Diseño reactor'!AY2580*'Propiedades físicas'!$O$7+'Diseño reactor'!AZ2580*'Propiedades físicas'!$O$6</f>
        <v>0.15480162759722491</v>
      </c>
      <c r="BH2580" s="54">
        <f t="shared" si="1659"/>
        <v>41095.389928774806</v>
      </c>
      <c r="BI2580" s="34">
        <f t="shared" si="1681"/>
        <v>274.48075208938576</v>
      </c>
      <c r="BJ2580" s="27">
        <f t="shared" si="1660"/>
        <v>4798.3404455157079</v>
      </c>
      <c r="BK2580" s="34">
        <f t="shared" si="1661"/>
        <v>571.37762363955756</v>
      </c>
      <c r="BL2580" s="27">
        <f t="shared" si="1662"/>
        <v>105.76669231720021</v>
      </c>
      <c r="BM2580" s="34">
        <f t="shared" si="1663"/>
        <v>1.1054421768707483</v>
      </c>
      <c r="BN2580" s="45">
        <f t="shared" si="1664"/>
        <v>2838.5910915084464</v>
      </c>
      <c r="BO2580" s="45">
        <f t="shared" si="1665"/>
        <v>111.28481091801446</v>
      </c>
      <c r="BP2580" s="66">
        <f t="shared" si="1666"/>
        <v>6.6872375333688145</v>
      </c>
    </row>
    <row r="2581" spans="8:68">
      <c r="H2581" s="68">
        <v>2576</v>
      </c>
      <c r="I2581" s="31">
        <f>('Propiedades físicas'!$C$10*'Diseño reactor'!H2581)/1000</f>
        <v>2254.6318454011384</v>
      </c>
      <c r="J2581" s="31">
        <f t="shared" si="1643"/>
        <v>0.20225031458245443</v>
      </c>
      <c r="K2581" s="31">
        <f>(I2581*1000)/'Propiedades físicas'!$F$10</f>
        <v>14727.630053384568</v>
      </c>
      <c r="L2581" s="31">
        <f t="shared" si="1644"/>
        <v>2103.9471504835096</v>
      </c>
      <c r="M2581" s="31">
        <f t="shared" si="1645"/>
        <v>12623.682902901057</v>
      </c>
      <c r="N2581" s="31">
        <f t="shared" si="1646"/>
        <v>0.81674967021875378</v>
      </c>
      <c r="O2581" s="32">
        <f t="shared" si="1647"/>
        <v>4.9004980213125222</v>
      </c>
      <c r="P2581" s="33">
        <f t="shared" si="1648"/>
        <v>0.69492867015072324</v>
      </c>
      <c r="Q2581" s="31">
        <f t="shared" si="1649"/>
        <v>4.7577968832771509</v>
      </c>
      <c r="R2581" s="31">
        <f t="shared" si="1650"/>
        <v>0.10365098225388163</v>
      </c>
      <c r="S2581" s="31">
        <f t="shared" si="1651"/>
        <v>0.14270113803537274</v>
      </c>
      <c r="T2581" s="31">
        <f t="shared" si="1652"/>
        <v>1.5459897660956071E-2</v>
      </c>
      <c r="U2581" s="31">
        <f t="shared" si="1653"/>
        <v>2.7101201531929873E-3</v>
      </c>
      <c r="V2581" s="47">
        <f t="shared" si="1667"/>
        <v>6.8818178985799775E-4</v>
      </c>
      <c r="W2581" s="31">
        <f t="shared" si="1654"/>
        <v>0.14915341200615703</v>
      </c>
      <c r="X2581" s="34">
        <f>(S2581*H2581*'Propiedades físicas'!$F$5*60*24*365)/(1000000)</f>
        <v>56894.424421288015</v>
      </c>
      <c r="Y2581" s="34">
        <f>(U2581*H2581*'Propiedades físicas'!$F$7*60*24*365)/(1000000)</f>
        <v>337.91092560672115</v>
      </c>
      <c r="Z2581" s="31">
        <f t="shared" si="1668"/>
        <v>1790.136254308263</v>
      </c>
      <c r="AA2581" s="31">
        <f t="shared" si="1669"/>
        <v>12256.084771321941</v>
      </c>
      <c r="AB2581" s="31">
        <f t="shared" si="1670"/>
        <v>267.00493028599908</v>
      </c>
      <c r="AC2581" s="31">
        <f t="shared" si="1671"/>
        <v>367.59813157912015</v>
      </c>
      <c r="AD2581" s="31">
        <f t="shared" si="1655"/>
        <v>39.824696374622839</v>
      </c>
      <c r="AE2581" s="31">
        <f t="shared" si="1672"/>
        <v>6.9812695146251356</v>
      </c>
      <c r="AF2581" s="31">
        <f t="shared" si="1673"/>
        <v>14727.63005338457</v>
      </c>
      <c r="AG2581" s="31">
        <f t="shared" si="1674"/>
        <v>0.121549512570549</v>
      </c>
      <c r="AH2581" s="31">
        <f t="shared" si="1675"/>
        <v>0.83218309577957927</v>
      </c>
      <c r="AI2581" s="31">
        <f t="shared" si="1675"/>
        <v>1.8129524527582659E-2</v>
      </c>
      <c r="AJ2581" s="31">
        <f t="shared" si="1675"/>
        <v>2.4959761363278005E-2</v>
      </c>
      <c r="AK2581" s="31">
        <f t="shared" si="1656"/>
        <v>2.7040804413382647E-3</v>
      </c>
      <c r="AL2581" s="31">
        <f t="shared" si="1656"/>
        <v>4.740253176729384E-4</v>
      </c>
      <c r="AM2581" s="31">
        <f t="shared" si="1676"/>
        <v>1.0000000000000002</v>
      </c>
      <c r="AN2581" s="31">
        <f>(Z2581*'Propiedades físicas'!$F$4)/1000</f>
        <v>1574.2100193136005</v>
      </c>
      <c r="AO2581" s="31">
        <f>(AA2581*'Propiedades físicas'!$F$6)/1000</f>
        <v>392.68495607315498</v>
      </c>
      <c r="AP2581" s="31">
        <f>(AB2581*'Propiedades físicas'!$F$9)/1000</f>
        <v>164.72869173994712</v>
      </c>
      <c r="AQ2581" s="31">
        <f>(AC2581*'Propiedades físicas'!$F$5)/1000</f>
        <v>108.24662180610352</v>
      </c>
      <c r="AR2581" s="31">
        <f>(AD2581*'Propiedades físicas'!$F$8)/1000</f>
        <v>14.118651358731285</v>
      </c>
      <c r="AS2581" s="31">
        <f>(AE2581*'Propiedades físicas'!$F$7)/1000</f>
        <v>0.64290510960182867</v>
      </c>
      <c r="AT2581" s="31">
        <f t="shared" si="1677"/>
        <v>2254.6318454011393</v>
      </c>
      <c r="AU2581" s="31">
        <f t="shared" si="1678"/>
        <v>0.69821156058120004</v>
      </c>
      <c r="AV2581" s="31">
        <f t="shared" si="1682"/>
        <v>0.17416810503858082</v>
      </c>
      <c r="AW2581" s="31">
        <f t="shared" si="1682"/>
        <v>7.3062345888509767E-2</v>
      </c>
      <c r="AX2581" s="31">
        <f t="shared" si="1682"/>
        <v>4.8010774808711403E-2</v>
      </c>
      <c r="AY2581" s="31">
        <f t="shared" si="1679"/>
        <v>6.262065085051313E-3</v>
      </c>
      <c r="AZ2581" s="31">
        <f t="shared" si="1679"/>
        <v>2.8514859794657267E-4</v>
      </c>
      <c r="BA2581" s="31">
        <f t="shared" si="1680"/>
        <v>1</v>
      </c>
      <c r="BB2581" s="34">
        <f>AU2581*'Propiedades físicas'!$C$4+'Diseño reactor'!AV2581*'Propiedades físicas'!$C$5+'Diseño reactor'!AW2581*'Propiedades físicas'!$C$8+'Diseño reactor'!AX2581*'Propiedades físicas'!$C$9+'Diseño reactor'!AY2581*'Propiedades físicas'!$C$7+'Diseño reactor'!AZ2581*'Propiedades físicas'!$C$6</f>
        <v>875.31870705147549</v>
      </c>
      <c r="BC2581" s="45">
        <f>AU2581*'Propiedades físicas'!$L$4+'Diseño reactor'!AV2581*'Propiedades físicas'!$L$5+'Diseño reactor'!AW2581*'Propiedades físicas'!$L$8+AX2581*'Propiedades físicas'!$L$9+'Diseño reactor'!AY2581*'Propiedades físicas'!$L$7+'Diseño reactor'!AZ2581*'Propiedades físicas'!$L$6</f>
        <v>2.1247406001329017</v>
      </c>
      <c r="BD2581" s="29">
        <f t="shared" si="1657"/>
        <v>1.3100263444139406</v>
      </c>
      <c r="BE2581" s="58">
        <f t="shared" si="1658"/>
        <v>41.093775409458821</v>
      </c>
      <c r="BF2581" s="30">
        <f>AU2581*'Propiedades físicas'!$I$4+'Diseño reactor'!AV2581*'Propiedades físicas'!$I$5+'Diseño reactor'!AW2581*'Propiedades físicas'!$I$8+'Diseño reactor'!AX2581*'Propiedades físicas'!$I$9+'Diseño reactor'!AY2581*'Propiedades físicas'!$I$7+'Diseño reactor'!AZ2581*'Propiedades físicas'!$I$6</f>
        <v>1.9998075429526131E-2</v>
      </c>
      <c r="BG2581" s="24">
        <f>AU2581*'Propiedades físicas'!$O$4+'Diseño reactor'!AV2581*'Propiedades físicas'!$O$5+'Diseño reactor'!AW2581*'Propiedades físicas'!$O$8+'Diseño reactor'!AX2581*'Propiedades físicas'!$O$9+'Diseño reactor'!AY2581*'Propiedades físicas'!$O$7+'Diseño reactor'!AZ2581*'Propiedades físicas'!$O$6</f>
        <v>0.15480302918047237</v>
      </c>
      <c r="BH2581" s="54">
        <f t="shared" si="1659"/>
        <v>41095.304954887477</v>
      </c>
      <c r="BI2581" s="34">
        <f t="shared" si="1681"/>
        <v>274.48250214857154</v>
      </c>
      <c r="BJ2581" s="27">
        <f t="shared" si="1660"/>
        <v>4798.3440289489781</v>
      </c>
      <c r="BK2581" s="34">
        <f t="shared" si="1661"/>
        <v>571.38322363948771</v>
      </c>
      <c r="BL2581" s="27">
        <f t="shared" si="1662"/>
        <v>105.76688419995351</v>
      </c>
      <c r="BM2581" s="34">
        <f t="shared" si="1663"/>
        <v>1.1054421768707483</v>
      </c>
      <c r="BN2581" s="45">
        <f t="shared" si="1664"/>
        <v>2839.7939007097461</v>
      </c>
      <c r="BO2581" s="45">
        <f t="shared" si="1665"/>
        <v>111.29086886288611</v>
      </c>
      <c r="BP2581" s="66">
        <f t="shared" si="1666"/>
        <v>6.6872368044704427</v>
      </c>
    </row>
    <row r="2582" spans="8:68">
      <c r="H2582" s="68">
        <v>2577</v>
      </c>
      <c r="I2582" s="31">
        <f>('Propiedades físicas'!$C$10*'Diseño reactor'!H2582)/1000</f>
        <v>2255.5070906827386</v>
      </c>
      <c r="J2582" s="31">
        <f t="shared" si="1643"/>
        <v>0.20217183172852252</v>
      </c>
      <c r="K2582" s="31">
        <f>(I2582*1000)/'Propiedades físicas'!$F$10</f>
        <v>14733.347301076101</v>
      </c>
      <c r="L2582" s="31">
        <f t="shared" si="1644"/>
        <v>2104.7639001537286</v>
      </c>
      <c r="M2582" s="31">
        <f t="shared" si="1645"/>
        <v>12628.583400922371</v>
      </c>
      <c r="N2582" s="31">
        <f t="shared" si="1646"/>
        <v>0.81674967021875389</v>
      </c>
      <c r="O2582" s="32">
        <f t="shared" si="1647"/>
        <v>4.9004980213125222</v>
      </c>
      <c r="P2582" s="33">
        <f t="shared" si="1648"/>
        <v>0.69496889404741924</v>
      </c>
      <c r="Q2582" s="31">
        <f t="shared" si="1649"/>
        <v>4.7578517879211839</v>
      </c>
      <c r="R2582" s="31">
        <f t="shared" si="1650"/>
        <v>0.10362275543908205</v>
      </c>
      <c r="S2582" s="31">
        <f t="shared" si="1651"/>
        <v>0.14264623339133861</v>
      </c>
      <c r="T2582" s="31">
        <f t="shared" si="1652"/>
        <v>1.5450584244501665E-2</v>
      </c>
      <c r="U2582" s="31">
        <f t="shared" si="1653"/>
        <v>2.7074364877510975E-3</v>
      </c>
      <c r="V2582" s="47">
        <f t="shared" si="1667"/>
        <v>6.8822162323142495E-4</v>
      </c>
      <c r="W2582" s="31">
        <f t="shared" si="1654"/>
        <v>0.14910416326059572</v>
      </c>
      <c r="X2582" s="34">
        <f>(S2582*H2582*'Propiedades físicas'!$F$5*60*24*365)/(1000000)</f>
        <v>56894.61198662268</v>
      </c>
      <c r="Y2582" s="34">
        <f>(U2582*H2582*'Propiedades físicas'!$F$7*60*24*365)/(1000000)</f>
        <v>337.70735988826124</v>
      </c>
      <c r="Z2582" s="31">
        <f t="shared" si="1668"/>
        <v>1790.9348399601993</v>
      </c>
      <c r="AA2582" s="31">
        <f t="shared" si="1669"/>
        <v>12260.984057472891</v>
      </c>
      <c r="AB2582" s="31">
        <f t="shared" si="1670"/>
        <v>267.03584076651441</v>
      </c>
      <c r="AC2582" s="31">
        <f t="shared" si="1671"/>
        <v>367.59934344947959</v>
      </c>
      <c r="AD2582" s="31">
        <f t="shared" si="1655"/>
        <v>39.81615559808079</v>
      </c>
      <c r="AE2582" s="31">
        <f t="shared" si="1672"/>
        <v>6.9770638289345781</v>
      </c>
      <c r="AF2582" s="31">
        <f t="shared" si="1673"/>
        <v>14733.347301076099</v>
      </c>
      <c r="AG2582" s="31">
        <f t="shared" si="1674"/>
        <v>0.12155654810562921</v>
      </c>
      <c r="AH2582" s="31">
        <f t="shared" si="1675"/>
        <v>0.83219269911443472</v>
      </c>
      <c r="AI2582" s="31">
        <f t="shared" si="1675"/>
        <v>1.8124587394136197E-2</v>
      </c>
      <c r="AJ2582" s="31">
        <f t="shared" si="1675"/>
        <v>2.4950158028422417E-2</v>
      </c>
      <c r="AK2582" s="31">
        <f t="shared" si="1656"/>
        <v>2.7024514378462174E-3</v>
      </c>
      <c r="AL2582" s="31">
        <f t="shared" si="1656"/>
        <v>4.7355591953126533E-4</v>
      </c>
      <c r="AM2582" s="31">
        <f t="shared" si="1676"/>
        <v>1</v>
      </c>
      <c r="AN2582" s="31">
        <f>(Z2582*'Propiedades físicas'!$F$4)/1000</f>
        <v>1574.9122795641999</v>
      </c>
      <c r="AO2582" s="31">
        <f>(AA2582*'Propiedades físicas'!$F$6)/1000</f>
        <v>392.84192920143147</v>
      </c>
      <c r="AP2582" s="31">
        <f>(AB2582*'Propiedades físicas'!$F$9)/1000</f>
        <v>164.74776196090104</v>
      </c>
      <c r="AQ2582" s="31">
        <f>(AC2582*'Propiedades físicas'!$F$5)/1000</f>
        <v>108.24697866556826</v>
      </c>
      <c r="AR2582" s="31">
        <f>(AD2582*'Propiedades físicas'!$F$8)/1000</f>
        <v>14.115623482631596</v>
      </c>
      <c r="AS2582" s="31">
        <f>(AE2582*'Propiedades físicas'!$F$7)/1000</f>
        <v>0.64251780800658542</v>
      </c>
      <c r="AT2582" s="31">
        <f t="shared" si="1677"/>
        <v>2255.5070906827391</v>
      </c>
      <c r="AU2582" s="31">
        <f t="shared" si="1678"/>
        <v>0.6982519744983271</v>
      </c>
      <c r="AV2582" s="31">
        <f t="shared" si="1682"/>
        <v>0.17417011492635953</v>
      </c>
      <c r="AW2582" s="31">
        <f t="shared" si="1682"/>
        <v>7.3042449142127111E-2</v>
      </c>
      <c r="AX2582" s="31">
        <f t="shared" si="1682"/>
        <v>4.799230253486015E-2</v>
      </c>
      <c r="AY2582" s="31">
        <f t="shared" si="1679"/>
        <v>6.2582926655126653E-3</v>
      </c>
      <c r="AZ2582" s="31">
        <f t="shared" si="1679"/>
        <v>2.8486623281334759E-4</v>
      </c>
      <c r="BA2582" s="31">
        <f t="shared" si="1680"/>
        <v>0.99999999999999989</v>
      </c>
      <c r="BB2582" s="34">
        <f>AU2582*'Propiedades físicas'!$C$4+'Diseño reactor'!AV2582*'Propiedades físicas'!$C$5+'Diseño reactor'!AW2582*'Propiedades físicas'!$C$8+'Diseño reactor'!AX2582*'Propiedades físicas'!$C$9+'Diseño reactor'!AY2582*'Propiedades físicas'!$C$7+'Diseño reactor'!AZ2582*'Propiedades físicas'!$C$6</f>
        <v>875.31861176497489</v>
      </c>
      <c r="BC2582" s="45">
        <f>AU2582*'Propiedades físicas'!$L$4+'Diseño reactor'!AV2582*'Propiedades físicas'!$L$5+'Diseño reactor'!AW2582*'Propiedades físicas'!$L$8+AX2582*'Propiedades físicas'!$L$9+'Diseño reactor'!AY2582*'Propiedades físicas'!$L$7+'Diseño reactor'!AZ2582*'Propiedades físicas'!$L$6</f>
        <v>2.1247692030313088</v>
      </c>
      <c r="BD2582" s="29">
        <f t="shared" si="1657"/>
        <v>1.3095763020103832</v>
      </c>
      <c r="BE2582" s="58">
        <f t="shared" si="1658"/>
        <v>41.093291741425112</v>
      </c>
      <c r="BF2582" s="30">
        <f>AU2582*'Propiedades físicas'!$I$4+'Diseño reactor'!AV2582*'Propiedades físicas'!$I$5+'Diseño reactor'!AW2582*'Propiedades físicas'!$I$8+'Diseño reactor'!AX2582*'Propiedades físicas'!$I$9+'Diseño reactor'!AY2582*'Propiedades físicas'!$I$7+'Diseño reactor'!AZ2582*'Propiedades físicas'!$I$6</f>
        <v>1.9998114543041647E-2</v>
      </c>
      <c r="BG2582" s="24">
        <f>AU2582*'Propiedades físicas'!$O$4+'Diseño reactor'!AV2582*'Propiedades físicas'!$O$5+'Diseño reactor'!AW2582*'Propiedades físicas'!$O$8+'Diseño reactor'!AX2582*'Propiedades físicas'!$O$9+'Diseño reactor'!AY2582*'Propiedades físicas'!$O$7+'Diseño reactor'!AZ2582*'Propiedades físicas'!$O$6</f>
        <v>0.15480442983532658</v>
      </c>
      <c r="BH2582" s="54">
        <f t="shared" si="1659"/>
        <v>41095.220104624168</v>
      </c>
      <c r="BI2582" s="34">
        <f t="shared" si="1681"/>
        <v>274.48425051497355</v>
      </c>
      <c r="BJ2582" s="27">
        <f t="shared" si="1660"/>
        <v>4798.3476120652294</v>
      </c>
      <c r="BK2582" s="34">
        <f t="shared" si="1661"/>
        <v>571.38882018266042</v>
      </c>
      <c r="BL2582" s="27">
        <f t="shared" si="1662"/>
        <v>105.76707596119967</v>
      </c>
      <c r="BM2582" s="34">
        <f t="shared" si="1663"/>
        <v>1.1054421768707483</v>
      </c>
      <c r="BN2582" s="45">
        <f t="shared" si="1664"/>
        <v>2840.9967225777382</v>
      </c>
      <c r="BO2582" s="45">
        <f t="shared" si="1665"/>
        <v>111.29692280767974</v>
      </c>
      <c r="BP2582" s="66">
        <f t="shared" si="1666"/>
        <v>6.6872360765031456</v>
      </c>
    </row>
    <row r="2583" spans="8:68">
      <c r="H2583" s="68">
        <v>2578</v>
      </c>
      <c r="I2583" s="31">
        <f>('Propiedades físicas'!$C$10*'Diseño reactor'!H2583)/1000</f>
        <v>2256.3823359643384</v>
      </c>
      <c r="J2583" s="31">
        <f t="shared" si="1643"/>
        <v>0.20209340976121123</v>
      </c>
      <c r="K2583" s="31">
        <f>(I2583*1000)/'Propiedades físicas'!$F$10</f>
        <v>14739.064548767632</v>
      </c>
      <c r="L2583" s="31">
        <f t="shared" si="1644"/>
        <v>2105.5806498239472</v>
      </c>
      <c r="M2583" s="31">
        <f t="shared" si="1645"/>
        <v>12633.483898943683</v>
      </c>
      <c r="N2583" s="31">
        <f t="shared" si="1646"/>
        <v>0.81674967021875378</v>
      </c>
      <c r="O2583" s="32">
        <f t="shared" si="1647"/>
        <v>4.9004980213125222</v>
      </c>
      <c r="P2583" s="33">
        <f t="shared" si="1648"/>
        <v>0.69500909138994438</v>
      </c>
      <c r="Q2583" s="31">
        <f t="shared" si="1649"/>
        <v>4.757906650590912</v>
      </c>
      <c r="R2583" s="31">
        <f t="shared" si="1650"/>
        <v>0.10359454330043998</v>
      </c>
      <c r="S2583" s="31">
        <f t="shared" si="1651"/>
        <v>0.14259137072161088</v>
      </c>
      <c r="T2583" s="31">
        <f t="shared" si="1652"/>
        <v>1.5441279163937578E-2</v>
      </c>
      <c r="U2583" s="31">
        <f t="shared" si="1653"/>
        <v>2.7047563644319169E-3</v>
      </c>
      <c r="V2583" s="47">
        <f t="shared" si="1667"/>
        <v>6.8826143030848862E-4</v>
      </c>
      <c r="W2583" s="31">
        <f t="shared" si="1654"/>
        <v>0.14905494702704089</v>
      </c>
      <c r="X2583" s="34">
        <f>(S2583*H2583*'Propiedades físicas'!$F$5*60*24*365)/(1000000)</f>
        <v>56894.799304393193</v>
      </c>
      <c r="Y2583" s="34">
        <f>(U2583*H2583*'Propiedades físicas'!$F$7*60*24*365)/(1000000)</f>
        <v>337.50397636948179</v>
      </c>
      <c r="Z2583" s="31">
        <f t="shared" si="1668"/>
        <v>1791.7334376032766</v>
      </c>
      <c r="AA2583" s="31">
        <f t="shared" si="1669"/>
        <v>12265.88334522337</v>
      </c>
      <c r="AB2583" s="31">
        <f t="shared" si="1670"/>
        <v>267.06673262853428</v>
      </c>
      <c r="AC2583" s="31">
        <f t="shared" si="1671"/>
        <v>367.60055372031286</v>
      </c>
      <c r="AD2583" s="31">
        <f t="shared" si="1655"/>
        <v>39.807617684631076</v>
      </c>
      <c r="AE2583" s="31">
        <f t="shared" si="1672"/>
        <v>6.9728619075054823</v>
      </c>
      <c r="AF2583" s="31">
        <f t="shared" si="1673"/>
        <v>14739.06454876763</v>
      </c>
      <c r="AG2583" s="31">
        <f t="shared" si="1674"/>
        <v>0.12156357899613703</v>
      </c>
      <c r="AH2583" s="31">
        <f t="shared" si="1675"/>
        <v>0.83220229510759225</v>
      </c>
      <c r="AI2583" s="31">
        <f t="shared" si="1675"/>
        <v>1.8119652827686707E-2</v>
      </c>
      <c r="AJ2583" s="31">
        <f t="shared" si="1675"/>
        <v>2.4940562035264909E-2</v>
      </c>
      <c r="AK2583" s="31">
        <f t="shared" si="1656"/>
        <v>2.7008238923792141E-3</v>
      </c>
      <c r="AL2583" s="31">
        <f t="shared" si="1656"/>
        <v>4.730871409399249E-4</v>
      </c>
      <c r="AM2583" s="31">
        <f t="shared" si="1676"/>
        <v>1</v>
      </c>
      <c r="AN2583" s="31">
        <f>(Z2583*'Propiedades físicas'!$F$4)/1000</f>
        <v>1575.6145503595692</v>
      </c>
      <c r="AO2583" s="31">
        <f>(AA2583*'Propiedades físicas'!$F$6)/1000</f>
        <v>392.99890238095674</v>
      </c>
      <c r="AP2583" s="31">
        <f>(AB2583*'Propiedades físicas'!$F$9)/1000</f>
        <v>164.7668206951742</v>
      </c>
      <c r="AQ2583" s="31">
        <f>(AC2583*'Propiedades físicas'!$F$5)/1000</f>
        <v>108.24733505402054</v>
      </c>
      <c r="AR2583" s="31">
        <f>(AD2583*'Propiedades físicas'!$F$8)/1000</f>
        <v>14.112596621555404</v>
      </c>
      <c r="AS2583" s="31">
        <f>(AE2583*'Propiedades físicas'!$F$7)/1000</f>
        <v>0.64213085306217987</v>
      </c>
      <c r="AT2583" s="31">
        <f t="shared" si="1677"/>
        <v>2256.3823359643379</v>
      </c>
      <c r="AU2583" s="31">
        <f t="shared" si="1678"/>
        <v>0.69829236173584008</v>
      </c>
      <c r="AV2583" s="31">
        <f t="shared" si="1682"/>
        <v>0.17417212327758982</v>
      </c>
      <c r="AW2583" s="31">
        <f t="shared" si="1682"/>
        <v>7.3022562740793565E-2</v>
      </c>
      <c r="AX2583" s="31">
        <f t="shared" si="1682"/>
        <v>4.7973844382963378E-2</v>
      </c>
      <c r="AY2583" s="31">
        <f t="shared" si="1679"/>
        <v>6.2545236224444785E-3</v>
      </c>
      <c r="AZ2583" s="31">
        <f t="shared" si="1679"/>
        <v>2.8458424036888435E-4</v>
      </c>
      <c r="BA2583" s="31">
        <f t="shared" si="1680"/>
        <v>1.0000000000000002</v>
      </c>
      <c r="BB2583" s="34">
        <f>AU2583*'Propiedades físicas'!$C$4+'Diseño reactor'!AV2583*'Propiedades físicas'!$C$5+'Diseño reactor'!AW2583*'Propiedades físicas'!$C$8+'Diseño reactor'!AX2583*'Propiedades físicas'!$C$9+'Diseño reactor'!AY2583*'Propiedades físicas'!$C$7+'Diseño reactor'!AZ2583*'Propiedades físicas'!$C$6</f>
        <v>875.31851660015593</v>
      </c>
      <c r="BC2583" s="45">
        <f>AU2583*'Propiedades físicas'!$L$4+'Diseño reactor'!AV2583*'Propiedades físicas'!$L$5+'Diseño reactor'!AW2583*'Propiedades físicas'!$L$8+AX2583*'Propiedades físicas'!$L$9+'Diseño reactor'!AY2583*'Propiedades físicas'!$L$7+'Diseño reactor'!AZ2583*'Propiedades físicas'!$L$6</f>
        <v>2.124797786315316</v>
      </c>
      <c r="BD2583" s="29">
        <f t="shared" si="1657"/>
        <v>1.3091265690798752</v>
      </c>
      <c r="BE2583" s="58">
        <f t="shared" si="1658"/>
        <v>41.092808409753864</v>
      </c>
      <c r="BF2583" s="30">
        <f>AU2583*'Propiedades físicas'!$I$4+'Diseño reactor'!AV2583*'Propiedades físicas'!$I$5+'Diseño reactor'!AW2583*'Propiedades físicas'!$I$8+'Diseño reactor'!AX2583*'Propiedades físicas'!$I$9+'Diseño reactor'!AY2583*'Propiedades físicas'!$I$7+'Diseño reactor'!AZ2583*'Propiedades físicas'!$I$6</f>
        <v>1.9998153599435745E-2</v>
      </c>
      <c r="BG2583" s="24">
        <f>AU2583*'Propiedades físicas'!$O$4+'Diseño reactor'!AV2583*'Propiedades físicas'!$O$5+'Diseño reactor'!AW2583*'Propiedades físicas'!$O$8+'Diseño reactor'!AX2583*'Propiedades físicas'!$O$9+'Diseño reactor'!AY2583*'Propiedades físicas'!$O$7+'Diseño reactor'!AZ2583*'Propiedades físicas'!$O$6</f>
        <v>0.15480582956269626</v>
      </c>
      <c r="BH2583" s="54">
        <f t="shared" si="1659"/>
        <v>41095.135377787024</v>
      </c>
      <c r="BI2583" s="34">
        <f t="shared" si="1681"/>
        <v>274.48599719085837</v>
      </c>
      <c r="BJ2583" s="27">
        <f t="shared" si="1660"/>
        <v>4798.3511948625173</v>
      </c>
      <c r="BK2583" s="34">
        <f t="shared" si="1661"/>
        <v>571.39441327218981</v>
      </c>
      <c r="BL2583" s="27">
        <f t="shared" si="1662"/>
        <v>105.76726760105115</v>
      </c>
      <c r="BM2583" s="34">
        <f t="shared" si="1663"/>
        <v>1.1054421768707483</v>
      </c>
      <c r="BN2583" s="45">
        <f t="shared" si="1664"/>
        <v>2842.1995570995391</v>
      </c>
      <c r="BO2583" s="45">
        <f t="shared" si="1665"/>
        <v>111.30297275635573</v>
      </c>
      <c r="BP2583" s="66">
        <f t="shared" si="1666"/>
        <v>6.6872353494654684</v>
      </c>
    </row>
    <row r="2584" spans="8:68">
      <c r="H2584" s="68">
        <v>2579</v>
      </c>
      <c r="I2584" s="31">
        <f>('Propiedades físicas'!$C$10*'Diseño reactor'!H2584)/1000</f>
        <v>2257.2575812459381</v>
      </c>
      <c r="J2584" s="31">
        <f t="shared" si="1643"/>
        <v>0.20201504860969466</v>
      </c>
      <c r="K2584" s="31">
        <f>(I2584*1000)/'Propiedades físicas'!$F$10</f>
        <v>14744.781796459165</v>
      </c>
      <c r="L2584" s="31">
        <f t="shared" si="1644"/>
        <v>2106.3973994941662</v>
      </c>
      <c r="M2584" s="31">
        <f t="shared" si="1645"/>
        <v>12638.384396964997</v>
      </c>
      <c r="N2584" s="31">
        <f t="shared" si="1646"/>
        <v>0.81674967021875389</v>
      </c>
      <c r="O2584" s="32">
        <f t="shared" si="1647"/>
        <v>4.9004980213125231</v>
      </c>
      <c r="P2584" s="33">
        <f t="shared" si="1648"/>
        <v>0.69504926220458541</v>
      </c>
      <c r="Q2584" s="31">
        <f t="shared" si="1649"/>
        <v>4.7579614713341387</v>
      </c>
      <c r="R2584" s="31">
        <f t="shared" si="1650"/>
        <v>0.10356634582734427</v>
      </c>
      <c r="S2584" s="31">
        <f t="shared" si="1651"/>
        <v>0.14253654997838616</v>
      </c>
      <c r="T2584" s="31">
        <f t="shared" si="1652"/>
        <v>1.543198240943087E-2</v>
      </c>
      <c r="U2584" s="31">
        <f t="shared" si="1653"/>
        <v>2.7020797773933927E-3</v>
      </c>
      <c r="V2584" s="47">
        <f t="shared" si="1667"/>
        <v>6.8830121111522057E-4</v>
      </c>
      <c r="W2584" s="31">
        <f t="shared" si="1654"/>
        <v>0.14900576327330861</v>
      </c>
      <c r="X2584" s="34">
        <f>(S2584*H2584*'Propiedades físicas'!$F$5*60*24*365)/(1000000)</f>
        <v>56894.986375007837</v>
      </c>
      <c r="Y2584" s="34">
        <f>(U2584*H2584*'Propiedades físicas'!$F$7*60*24*365)/(1000000)</f>
        <v>337.3007748354616</v>
      </c>
      <c r="Z2584" s="31">
        <f t="shared" si="1668"/>
        <v>1792.5320472256258</v>
      </c>
      <c r="AA2584" s="31">
        <f t="shared" si="1669"/>
        <v>12270.782634570744</v>
      </c>
      <c r="AB2584" s="31">
        <f t="shared" si="1670"/>
        <v>267.09760588872086</v>
      </c>
      <c r="AC2584" s="31">
        <f t="shared" si="1671"/>
        <v>367.60176239425789</v>
      </c>
      <c r="AD2584" s="31">
        <f t="shared" si="1655"/>
        <v>39.799082633922211</v>
      </c>
      <c r="AE2584" s="31">
        <f t="shared" si="1672"/>
        <v>6.96866374589756</v>
      </c>
      <c r="AF2584" s="31">
        <f t="shared" si="1673"/>
        <v>14744.781796459169</v>
      </c>
      <c r="AG2584" s="31">
        <f t="shared" si="1674"/>
        <v>0.12157060524667017</v>
      </c>
      <c r="AH2584" s="31">
        <f t="shared" si="1675"/>
        <v>0.83221188376741295</v>
      </c>
      <c r="AI2584" s="31">
        <f t="shared" si="1675"/>
        <v>1.8114720826378185E-2</v>
      </c>
      <c r="AJ2584" s="31">
        <f t="shared" si="1675"/>
        <v>2.4930973375444202E-2</v>
      </c>
      <c r="AK2584" s="31">
        <f t="shared" si="1656"/>
        <v>2.6991978032173806E-3</v>
      </c>
      <c r="AL2584" s="31">
        <f t="shared" si="1656"/>
        <v>4.7261898087708724E-4</v>
      </c>
      <c r="AM2584" s="31">
        <f t="shared" si="1676"/>
        <v>1</v>
      </c>
      <c r="AN2584" s="31">
        <f>(Z2584*'Propiedades físicas'!$F$4)/1000</f>
        <v>1576.3168316892707</v>
      </c>
      <c r="AO2584" s="31">
        <f>(AA2584*'Propiedades físicas'!$F$6)/1000</f>
        <v>393.15587561164665</v>
      </c>
      <c r="AP2584" s="31">
        <f>(AB2584*'Propiedades físicas'!$F$9)/1000</f>
        <v>164.78586795304631</v>
      </c>
      <c r="AQ2584" s="31">
        <f>(AC2584*'Propiedades físicas'!$F$5)/1000</f>
        <v>108.24769097223714</v>
      </c>
      <c r="AR2584" s="31">
        <f>(AD2584*'Propiedades físicas'!$F$8)/1000</f>
        <v>14.109570775378097</v>
      </c>
      <c r="AS2584" s="31">
        <f>(AE2584*'Propiedades físicas'!$F$7)/1000</f>
        <v>0.64174424435970623</v>
      </c>
      <c r="AT2584" s="31">
        <f t="shared" si="1677"/>
        <v>2257.2575812459386</v>
      </c>
      <c r="AU2584" s="31">
        <f t="shared" si="1678"/>
        <v>0.69833272232014876</v>
      </c>
      <c r="AV2584" s="31">
        <f t="shared" si="1682"/>
        <v>0.17417413009402161</v>
      </c>
      <c r="AW2584" s="31">
        <f t="shared" si="1682"/>
        <v>7.3002686677029319E-2</v>
      </c>
      <c r="AX2584" s="31">
        <f t="shared" si="1682"/>
        <v>4.795540033693791E-2</v>
      </c>
      <c r="AY2584" s="31">
        <f t="shared" si="1679"/>
        <v>6.2507579518638881E-3</v>
      </c>
      <c r="AZ2584" s="31">
        <f t="shared" si="1679"/>
        <v>2.8430261999850393E-4</v>
      </c>
      <c r="BA2584" s="31">
        <f t="shared" si="1680"/>
        <v>1</v>
      </c>
      <c r="BB2584" s="34">
        <f>AU2584*'Propiedades físicas'!$C$4+'Diseño reactor'!AV2584*'Propiedades físicas'!$C$5+'Diseño reactor'!AW2584*'Propiedades físicas'!$C$8+'Diseño reactor'!AX2584*'Propiedades físicas'!$C$9+'Diseño reactor'!AY2584*'Propiedades físicas'!$C$7+'Diseño reactor'!AZ2584*'Propiedades físicas'!$C$6</f>
        <v>875.31842155682705</v>
      </c>
      <c r="BC2584" s="45">
        <f>AU2584*'Propiedades físicas'!$L$4+'Diseño reactor'!AV2584*'Propiedades físicas'!$L$5+'Diseño reactor'!AW2584*'Propiedades físicas'!$L$8+AX2584*'Propiedades físicas'!$L$9+'Diseño reactor'!AY2584*'Propiedades físicas'!$L$7+'Diseño reactor'!AZ2584*'Propiedades físicas'!$L$6</f>
        <v>2.1248263500049838</v>
      </c>
      <c r="BD2584" s="29">
        <f t="shared" si="1657"/>
        <v>1.308677145303015</v>
      </c>
      <c r="BE2584" s="58">
        <f t="shared" si="1658"/>
        <v>41.092325414093551</v>
      </c>
      <c r="BF2584" s="30">
        <f>AU2584*'Propiedades físicas'!$I$4+'Diseño reactor'!AV2584*'Propiedades físicas'!$I$5+'Diseño reactor'!AW2584*'Propiedades físicas'!$I$8+'Diseño reactor'!AX2584*'Propiedades físicas'!$I$9+'Diseño reactor'!AY2584*'Propiedades físicas'!$I$7+'Diseño reactor'!AZ2584*'Propiedades físicas'!$I$6</f>
        <v>1.9998192598799456E-2</v>
      </c>
      <c r="BG2584" s="24">
        <f>AU2584*'Propiedades físicas'!$O$4+'Diseño reactor'!AV2584*'Propiedades físicas'!$O$5+'Diseño reactor'!AW2584*'Propiedades físicas'!$O$8+'Diseño reactor'!AX2584*'Propiedades físicas'!$O$9+'Diseño reactor'!AY2584*'Propiedades físicas'!$O$7+'Diseño reactor'!AZ2584*'Propiedades físicas'!$O$6</f>
        <v>0.15480722836348867</v>
      </c>
      <c r="BH2584" s="54">
        <f t="shared" si="1659"/>
        <v>41095.050774178555</v>
      </c>
      <c r="BI2584" s="34">
        <f t="shared" si="1681"/>
        <v>274.48774217848882</v>
      </c>
      <c r="BJ2584" s="27">
        <f t="shared" si="1660"/>
        <v>4798.3547773388955</v>
      </c>
      <c r="BK2584" s="34">
        <f t="shared" si="1661"/>
        <v>571.40000291118406</v>
      </c>
      <c r="BL2584" s="27">
        <f t="shared" si="1662"/>
        <v>105.76745911962014</v>
      </c>
      <c r="BM2584" s="34">
        <f t="shared" si="1663"/>
        <v>1.1054421768707483</v>
      </c>
      <c r="BN2584" s="45">
        <f t="shared" si="1664"/>
        <v>2843.4024042622877</v>
      </c>
      <c r="BO2584" s="45">
        <f t="shared" si="1665"/>
        <v>111.30901871286947</v>
      </c>
      <c r="BP2584" s="66">
        <f t="shared" si="1666"/>
        <v>6.6872346233559465</v>
      </c>
    </row>
    <row r="2585" spans="8:68">
      <c r="H2585" s="68">
        <v>2580</v>
      </c>
      <c r="I2585" s="31">
        <f>('Propiedades físicas'!$C$10*'Diseño reactor'!H2585)/1000</f>
        <v>2258.1328265275383</v>
      </c>
      <c r="J2585" s="31">
        <f t="shared" si="1643"/>
        <v>0.20193674820325677</v>
      </c>
      <c r="K2585" s="31">
        <f>(I2585*1000)/'Propiedades físicas'!$F$10</f>
        <v>14750.499044150696</v>
      </c>
      <c r="L2585" s="31">
        <f t="shared" si="1644"/>
        <v>2107.2141491643852</v>
      </c>
      <c r="M2585" s="31">
        <f t="shared" si="1645"/>
        <v>12643.284894986311</v>
      </c>
      <c r="N2585" s="31">
        <f t="shared" si="1646"/>
        <v>0.81674967021875389</v>
      </c>
      <c r="O2585" s="32">
        <f t="shared" si="1647"/>
        <v>4.900498021312524</v>
      </c>
      <c r="P2585" s="33">
        <f t="shared" si="1648"/>
        <v>0.69508940651759366</v>
      </c>
      <c r="Q2585" s="31">
        <f t="shared" si="1649"/>
        <v>4.7580162501985912</v>
      </c>
      <c r="R2585" s="31">
        <f t="shared" si="1650"/>
        <v>0.10353816300919232</v>
      </c>
      <c r="S2585" s="31">
        <f t="shared" si="1651"/>
        <v>0.1424817711139332</v>
      </c>
      <c r="T2585" s="31">
        <f t="shared" si="1652"/>
        <v>1.5422693971162887E-2</v>
      </c>
      <c r="U2585" s="31">
        <f t="shared" si="1653"/>
        <v>2.6994067208050286E-3</v>
      </c>
      <c r="V2585" s="47">
        <f t="shared" si="1667"/>
        <v>6.8834096567761704E-4</v>
      </c>
      <c r="W2585" s="31">
        <f t="shared" si="1654"/>
        <v>0.14895661196725724</v>
      </c>
      <c r="X2585" s="34">
        <f>(S2585*H2585*'Propiedades físicas'!$F$5*60*24*365)/(1000000)</f>
        <v>56895.173198874123</v>
      </c>
      <c r="Y2585" s="34">
        <f>(U2585*H2585*'Propiedades físicas'!$F$7*60*24*365)/(1000000)</f>
        <v>337.09775507159213</v>
      </c>
      <c r="Z2585" s="31">
        <f t="shared" si="1668"/>
        <v>1793.3306688153916</v>
      </c>
      <c r="AA2585" s="31">
        <f t="shared" si="1669"/>
        <v>12275.681925512365</v>
      </c>
      <c r="AB2585" s="31">
        <f t="shared" si="1670"/>
        <v>267.1284605637162</v>
      </c>
      <c r="AC2585" s="31">
        <f t="shared" si="1671"/>
        <v>367.60296947394767</v>
      </c>
      <c r="AD2585" s="31">
        <f t="shared" si="1655"/>
        <v>39.790550445600246</v>
      </c>
      <c r="AE2585" s="31">
        <f t="shared" si="1672"/>
        <v>6.9644693396769739</v>
      </c>
      <c r="AF2585" s="31">
        <f t="shared" si="1673"/>
        <v>14750.499044150696</v>
      </c>
      <c r="AG2585" s="31">
        <f t="shared" si="1674"/>
        <v>0.12157762686182039</v>
      </c>
      <c r="AH2585" s="31">
        <f t="shared" si="1675"/>
        <v>0.83222146510224548</v>
      </c>
      <c r="AI2585" s="31">
        <f t="shared" si="1675"/>
        <v>1.810979138835617E-2</v>
      </c>
      <c r="AJ2585" s="31">
        <f t="shared" si="1675"/>
        <v>2.4921392040611702E-2</v>
      </c>
      <c r="AK2585" s="31">
        <f t="shared" si="1656"/>
        <v>2.6975731686433462E-3</v>
      </c>
      <c r="AL2585" s="31">
        <f t="shared" si="1656"/>
        <v>4.7215143832294481E-4</v>
      </c>
      <c r="AM2585" s="31">
        <f t="shared" si="1676"/>
        <v>1.0000000000000002</v>
      </c>
      <c r="AN2585" s="31">
        <f>(Z2585*'Propiedades físicas'!$F$4)/1000</f>
        <v>1577.019123542879</v>
      </c>
      <c r="AO2585" s="31">
        <f>(AA2585*'Propiedades físicas'!$F$6)/1000</f>
        <v>393.31284889341617</v>
      </c>
      <c r="AP2585" s="31">
        <f>(AB2585*'Propiedades físicas'!$F$9)/1000</f>
        <v>164.8049037447847</v>
      </c>
      <c r="AQ2585" s="31">
        <f>(AC2585*'Propiedades físicas'!$F$5)/1000</f>
        <v>108.24804642099339</v>
      </c>
      <c r="AR2585" s="31">
        <f>(AD2585*'Propiedades físicas'!$F$8)/1000</f>
        <v>14.106545943974194</v>
      </c>
      <c r="AS2585" s="31">
        <f>(AE2585*'Propiedades físicas'!$F$7)/1000</f>
        <v>0.64135798149085255</v>
      </c>
      <c r="AT2585" s="31">
        <f t="shared" si="1677"/>
        <v>2258.1328265275383</v>
      </c>
      <c r="AU2585" s="31">
        <f t="shared" si="1678"/>
        <v>0.69837305627762947</v>
      </c>
      <c r="AV2585" s="31">
        <f t="shared" si="1682"/>
        <v>0.17417613537740209</v>
      </c>
      <c r="AW2585" s="31">
        <f t="shared" si="1682"/>
        <v>7.2982820943360865E-2</v>
      </c>
      <c r="AX2585" s="31">
        <f t="shared" si="1682"/>
        <v>4.7936970380724982E-2</v>
      </c>
      <c r="AY2585" s="31">
        <f t="shared" si="1679"/>
        <v>6.2469956497938376E-3</v>
      </c>
      <c r="AZ2585" s="31">
        <f t="shared" si="1679"/>
        <v>2.8402137108874407E-4</v>
      </c>
      <c r="BA2585" s="31">
        <f t="shared" si="1680"/>
        <v>0.99999999999999989</v>
      </c>
      <c r="BB2585" s="34">
        <f>AU2585*'Propiedades físicas'!$C$4+'Diseño reactor'!AV2585*'Propiedades físicas'!$C$5+'Diseño reactor'!AW2585*'Propiedades físicas'!$C$8+'Diseño reactor'!AX2585*'Propiedades físicas'!$C$9+'Diseño reactor'!AY2585*'Propiedades físicas'!$C$7+'Diseño reactor'!AZ2585*'Propiedades físicas'!$C$6</f>
        <v>875.31832663479918</v>
      </c>
      <c r="BC2585" s="45">
        <f>AU2585*'Propiedades físicas'!$L$4+'Diseño reactor'!AV2585*'Propiedades físicas'!$L$5+'Diseño reactor'!AW2585*'Propiedades físicas'!$L$8+AX2585*'Propiedades físicas'!$L$9+'Diseño reactor'!AY2585*'Propiedades físicas'!$L$7+'Diseño reactor'!AZ2585*'Propiedades físicas'!$L$6</f>
        <v>2.1248548941203453</v>
      </c>
      <c r="BD2585" s="29">
        <f t="shared" si="1657"/>
        <v>1.3082280303608356</v>
      </c>
      <c r="BE2585" s="58">
        <f t="shared" si="1658"/>
        <v>41.091842754093122</v>
      </c>
      <c r="BF2585" s="30">
        <f>AU2585*'Propiedades físicas'!$I$4+'Diseño reactor'!AV2585*'Propiedades físicas'!$I$5+'Diseño reactor'!AW2585*'Propiedades físicas'!$I$8+'Diseño reactor'!AX2585*'Propiedades físicas'!$I$9+'Diseño reactor'!AY2585*'Propiedades físicas'!$I$7+'Diseño reactor'!AZ2585*'Propiedades físicas'!$I$6</f>
        <v>1.9998231541223658E-2</v>
      </c>
      <c r="BG2585" s="24">
        <f>AU2585*'Propiedades físicas'!$O$4+'Diseño reactor'!AV2585*'Propiedades físicas'!$O$5+'Diseño reactor'!AW2585*'Propiedades físicas'!$O$8+'Diseño reactor'!AX2585*'Propiedades físicas'!$O$9+'Diseño reactor'!AY2585*'Propiedades físicas'!$O$7+'Diseño reactor'!AZ2585*'Propiedades físicas'!$O$6</f>
        <v>0.15480862623861022</v>
      </c>
      <c r="BH2585" s="54">
        <f t="shared" si="1659"/>
        <v>41094.966293601676</v>
      </c>
      <c r="BI2585" s="34">
        <f t="shared" si="1681"/>
        <v>274.48948548012402</v>
      </c>
      <c r="BJ2585" s="27">
        <f t="shared" si="1660"/>
        <v>4798.3583594924403</v>
      </c>
      <c r="BK2585" s="34">
        <f t="shared" si="1661"/>
        <v>571.40558910275081</v>
      </c>
      <c r="BL2585" s="27">
        <f t="shared" si="1662"/>
        <v>105.76765051701891</v>
      </c>
      <c r="BM2585" s="34">
        <f t="shared" si="1663"/>
        <v>1.1054421768707483</v>
      </c>
      <c r="BN2585" s="45">
        <f t="shared" si="1664"/>
        <v>2844.6052640531448</v>
      </c>
      <c r="BO2585" s="45">
        <f t="shared" si="1665"/>
        <v>111.31506068117092</v>
      </c>
      <c r="BP2585" s="66">
        <f t="shared" si="1666"/>
        <v>6.6872338981731385</v>
      </c>
    </row>
    <row r="2586" spans="8:68">
      <c r="H2586" s="68">
        <v>2581</v>
      </c>
      <c r="I2586" s="31">
        <f>('Propiedades físicas'!$C$10*'Diseño reactor'!H2586)/1000</f>
        <v>2259.0080718091376</v>
      </c>
      <c r="J2586" s="31">
        <f t="shared" si="1643"/>
        <v>0.20185850847129119</v>
      </c>
      <c r="K2586" s="31">
        <f>(I2586*1000)/'Propiedades físicas'!$F$10</f>
        <v>14756.216291842225</v>
      </c>
      <c r="L2586" s="31">
        <f t="shared" si="1644"/>
        <v>2108.0308988346037</v>
      </c>
      <c r="M2586" s="31">
        <f t="shared" si="1645"/>
        <v>12648.185393007621</v>
      </c>
      <c r="N2586" s="31">
        <f t="shared" si="1646"/>
        <v>0.81674967021875389</v>
      </c>
      <c r="O2586" s="32">
        <f t="shared" si="1647"/>
        <v>4.9004980213125231</v>
      </c>
      <c r="P2586" s="33">
        <f t="shared" si="1648"/>
        <v>0.69512952435518627</v>
      </c>
      <c r="Q2586" s="31">
        <f t="shared" si="1649"/>
        <v>4.75807098723193</v>
      </c>
      <c r="R2586" s="31">
        <f t="shared" si="1650"/>
        <v>0.1035099948353906</v>
      </c>
      <c r="S2586" s="31">
        <f t="shared" si="1651"/>
        <v>0.14242703408059265</v>
      </c>
      <c r="T2586" s="31">
        <f t="shared" si="1652"/>
        <v>1.5413413839329246E-2</v>
      </c>
      <c r="U2586" s="31">
        <f t="shared" si="1653"/>
        <v>2.6967371888478612E-3</v>
      </c>
      <c r="V2586" s="47">
        <f t="shared" si="1667"/>
        <v>6.8838069402164077E-4</v>
      </c>
      <c r="W2586" s="31">
        <f t="shared" si="1654"/>
        <v>0.14890749307678763</v>
      </c>
      <c r="X2586" s="34">
        <f>(S2586*H2586*'Propiedades físicas'!$F$5*60*24*365)/(1000000)</f>
        <v>56895.359776398698</v>
      </c>
      <c r="Y2586" s="34">
        <f>(U2586*H2586*'Propiedades físicas'!$F$7*60*24*365)/(1000000)</f>
        <v>336.89491686357616</v>
      </c>
      <c r="Z2586" s="31">
        <f t="shared" si="1668"/>
        <v>1794.1293023607357</v>
      </c>
      <c r="AA2586" s="31">
        <f t="shared" si="1669"/>
        <v>12280.581218045611</v>
      </c>
      <c r="AB2586" s="31">
        <f t="shared" si="1670"/>
        <v>267.15929667014314</v>
      </c>
      <c r="AC2586" s="31">
        <f t="shared" si="1671"/>
        <v>367.60417496200961</v>
      </c>
      <c r="AD2586" s="31">
        <f t="shared" si="1655"/>
        <v>39.78202111930878</v>
      </c>
      <c r="AE2586" s="31">
        <f t="shared" si="1672"/>
        <v>6.9602786844163296</v>
      </c>
      <c r="AF2586" s="31">
        <f t="shared" si="1673"/>
        <v>14756.216291842224</v>
      </c>
      <c r="AG2586" s="31">
        <f t="shared" si="1674"/>
        <v>0.12158464384617322</v>
      </c>
      <c r="AH2586" s="31">
        <f t="shared" si="1675"/>
        <v>0.83223103912042584</v>
      </c>
      <c r="AI2586" s="31">
        <f t="shared" si="1675"/>
        <v>1.8104864511767734E-2</v>
      </c>
      <c r="AJ2586" s="31">
        <f t="shared" si="1675"/>
        <v>2.4911818022431309E-2</v>
      </c>
      <c r="AK2586" s="31">
        <f t="shared" si="1656"/>
        <v>2.6959499869422311E-3</v>
      </c>
      <c r="AL2586" s="31">
        <f t="shared" si="1656"/>
        <v>4.7168451225970622E-4</v>
      </c>
      <c r="AM2586" s="31">
        <f t="shared" si="1676"/>
        <v>0.99999999999999989</v>
      </c>
      <c r="AN2586" s="31">
        <f>(Z2586*'Propiedades físicas'!$F$4)/1000</f>
        <v>1577.7214259099837</v>
      </c>
      <c r="AO2586" s="31">
        <f>(AA2586*'Propiedades físicas'!$F$6)/1000</f>
        <v>393.46982222618135</v>
      </c>
      <c r="AP2586" s="31">
        <f>(AB2586*'Propiedades físicas'!$F$9)/1000</f>
        <v>164.82392808064478</v>
      </c>
      <c r="AQ2586" s="31">
        <f>(AC2586*'Propiedades físicas'!$F$5)/1000</f>
        <v>108.24840140106298</v>
      </c>
      <c r="AR2586" s="31">
        <f>(AD2586*'Propiedades físicas'!$F$8)/1000</f>
        <v>14.103522127217344</v>
      </c>
      <c r="AS2586" s="31">
        <f>(AE2586*'Propiedades físicas'!$F$7)/1000</f>
        <v>0.64097206404789986</v>
      </c>
      <c r="AT2586" s="31">
        <f t="shared" si="1677"/>
        <v>2259.0080718091376</v>
      </c>
      <c r="AU2586" s="31">
        <f t="shared" si="1678"/>
        <v>0.69841336363462303</v>
      </c>
      <c r="AV2586" s="31">
        <f t="shared" si="1682"/>
        <v>0.17417813912947602</v>
      </c>
      <c r="AW2586" s="31">
        <f t="shared" si="1682"/>
        <v>7.2962965532320886E-2</v>
      </c>
      <c r="AX2586" s="31">
        <f t="shared" si="1682"/>
        <v>4.7918554498289911E-2</v>
      </c>
      <c r="AY2586" s="31">
        <f t="shared" si="1679"/>
        <v>6.2432367122630377E-3</v>
      </c>
      <c r="AZ2586" s="31">
        <f t="shared" si="1679"/>
        <v>2.8374049302735526E-4</v>
      </c>
      <c r="BA2586" s="31">
        <f t="shared" si="1680"/>
        <v>1</v>
      </c>
      <c r="BB2586" s="34">
        <f>AU2586*'Propiedades físicas'!$C$4+'Diseño reactor'!AV2586*'Propiedades físicas'!$C$5+'Diseño reactor'!AW2586*'Propiedades físicas'!$C$8+'Diseño reactor'!AX2586*'Propiedades físicas'!$C$9+'Diseño reactor'!AY2586*'Propiedades físicas'!$C$7+'Diseño reactor'!AZ2586*'Propiedades físicas'!$C$6</f>
        <v>875.31823183388258</v>
      </c>
      <c r="BC2586" s="45">
        <f>AU2586*'Propiedades físicas'!$L$4+'Diseño reactor'!AV2586*'Propiedades físicas'!$L$5+'Diseño reactor'!AW2586*'Propiedades físicas'!$L$8+AX2586*'Propiedades físicas'!$L$9+'Diseño reactor'!AY2586*'Propiedades físicas'!$L$7+'Diseño reactor'!AZ2586*'Propiedades físicas'!$L$6</f>
        <v>2.1248834186814083</v>
      </c>
      <c r="BD2586" s="29">
        <f t="shared" si="1657"/>
        <v>1.3077792239348105</v>
      </c>
      <c r="BE2586" s="58">
        <f t="shared" si="1658"/>
        <v>41.091360429402009</v>
      </c>
      <c r="BF2586" s="30">
        <f>AU2586*'Propiedades físicas'!$I$4+'Diseño reactor'!AV2586*'Propiedades físicas'!$I$5+'Diseño reactor'!AW2586*'Propiedades físicas'!$I$8+'Diseño reactor'!AX2586*'Propiedades físicas'!$I$9+'Diseño reactor'!AY2586*'Propiedades físicas'!$I$7+'Diseño reactor'!AZ2586*'Propiedades físicas'!$I$6</f>
        <v>1.999827042679906E-2</v>
      </c>
      <c r="BG2586" s="24">
        <f>AU2586*'Propiedades físicas'!$O$4+'Diseño reactor'!AV2586*'Propiedades físicas'!$O$5+'Diseño reactor'!AW2586*'Propiedades físicas'!$O$8+'Diseño reactor'!AX2586*'Propiedades físicas'!$O$9+'Diseño reactor'!AY2586*'Propiedades físicas'!$O$7+'Diseño reactor'!AZ2586*'Propiedades físicas'!$O$6</f>
        <v>0.15481002318896619</v>
      </c>
      <c r="BH2586" s="54">
        <f t="shared" si="1659"/>
        <v>41094.881935859652</v>
      </c>
      <c r="BI2586" s="34">
        <f t="shared" si="1681"/>
        <v>274.4912270980189</v>
      </c>
      <c r="BJ2586" s="27">
        <f t="shared" si="1660"/>
        <v>4798.3619413212209</v>
      </c>
      <c r="BK2586" s="34">
        <f t="shared" si="1661"/>
        <v>571.41117184999314</v>
      </c>
      <c r="BL2586" s="27">
        <f t="shared" si="1662"/>
        <v>105.76784179335942</v>
      </c>
      <c r="BM2586" s="34">
        <f t="shared" si="1663"/>
        <v>1.1054421768707483</v>
      </c>
      <c r="BN2586" s="45">
        <f t="shared" si="1664"/>
        <v>2845.808136459284</v>
      </c>
      <c r="BO2586" s="45">
        <f t="shared" si="1665"/>
        <v>111.32109866520499</v>
      </c>
      <c r="BP2586" s="66">
        <f t="shared" si="1666"/>
        <v>6.6872331739155921</v>
      </c>
    </row>
    <row r="2587" spans="8:68">
      <c r="H2587" s="68">
        <v>2582</v>
      </c>
      <c r="I2587" s="31">
        <f>('Propiedades físicas'!$C$10*'Diseño reactor'!H2587)/1000</f>
        <v>2259.8833170907378</v>
      </c>
      <c r="J2587" s="31">
        <f t="shared" si="1643"/>
        <v>0.20178032934330073</v>
      </c>
      <c r="K2587" s="31">
        <f>(I2587*1000)/'Propiedades físicas'!$F$10</f>
        <v>14761.933539533757</v>
      </c>
      <c r="L2587" s="31">
        <f t="shared" si="1644"/>
        <v>2108.8476485048222</v>
      </c>
      <c r="M2587" s="31">
        <f t="shared" si="1645"/>
        <v>12653.085891028933</v>
      </c>
      <c r="N2587" s="31">
        <f t="shared" si="1646"/>
        <v>0.81674967021875378</v>
      </c>
      <c r="O2587" s="32">
        <f t="shared" si="1647"/>
        <v>4.9004980213125222</v>
      </c>
      <c r="P2587" s="33">
        <f t="shared" si="1648"/>
        <v>0.69516961574354541</v>
      </c>
      <c r="Q2587" s="31">
        <f t="shared" si="1649"/>
        <v>4.7581256824817455</v>
      </c>
      <c r="R2587" s="31">
        <f t="shared" si="1650"/>
        <v>0.10348184129535422</v>
      </c>
      <c r="S2587" s="31">
        <f t="shared" si="1651"/>
        <v>0.14237233883077713</v>
      </c>
      <c r="T2587" s="31">
        <f t="shared" si="1652"/>
        <v>1.5404142004139809E-2</v>
      </c>
      <c r="U2587" s="31">
        <f t="shared" si="1653"/>
        <v>2.6940711757144336E-3</v>
      </c>
      <c r="V2587" s="47">
        <f t="shared" si="1667"/>
        <v>6.884203961732198E-4</v>
      </c>
      <c r="W2587" s="31">
        <f t="shared" si="1654"/>
        <v>0.148858406569843</v>
      </c>
      <c r="X2587" s="34">
        <f>(S2587*H2587*'Propiedades físicas'!$F$5*60*24*365)/(1000000)</f>
        <v>56895.546107987524</v>
      </c>
      <c r="Y2587" s="34">
        <f>(U2587*H2587*'Propiedades físicas'!$F$7*60*24*365)/(1000000)</f>
        <v>336.69225999742827</v>
      </c>
      <c r="Z2587" s="31">
        <f t="shared" si="1668"/>
        <v>1794.9279478498343</v>
      </c>
      <c r="AA2587" s="31">
        <f t="shared" si="1669"/>
        <v>12285.480512167867</v>
      </c>
      <c r="AB2587" s="31">
        <f t="shared" si="1670"/>
        <v>267.1901142246046</v>
      </c>
      <c r="AC2587" s="31">
        <f t="shared" si="1671"/>
        <v>367.60537886106653</v>
      </c>
      <c r="AD2587" s="31">
        <f t="shared" si="1655"/>
        <v>39.773494654688989</v>
      </c>
      <c r="AE2587" s="31">
        <f t="shared" si="1672"/>
        <v>6.9560917756946674</v>
      </c>
      <c r="AF2587" s="31">
        <f t="shared" si="1673"/>
        <v>14761.933539533757</v>
      </c>
      <c r="AG2587" s="31">
        <f t="shared" si="1674"/>
        <v>0.12159165620430815</v>
      </c>
      <c r="AH2587" s="31">
        <f t="shared" si="1675"/>
        <v>0.83224060583027759</v>
      </c>
      <c r="AI2587" s="31">
        <f t="shared" si="1675"/>
        <v>1.8099940194761476E-2</v>
      </c>
      <c r="AJ2587" s="31">
        <f t="shared" si="1675"/>
        <v>2.4902251312579546E-2</v>
      </c>
      <c r="AK2587" s="31">
        <f t="shared" si="1656"/>
        <v>2.6943282564016475E-3</v>
      </c>
      <c r="AL2587" s="31">
        <f t="shared" si="1656"/>
        <v>4.7121820167159281E-4</v>
      </c>
      <c r="AM2587" s="31">
        <f t="shared" si="1676"/>
        <v>1</v>
      </c>
      <c r="AN2587" s="31">
        <f>(Z2587*'Propiedades físicas'!$F$4)/1000</f>
        <v>1578.4237387801873</v>
      </c>
      <c r="AO2587" s="31">
        <f>(AA2587*'Propiedades físicas'!$F$6)/1000</f>
        <v>393.62679560985845</v>
      </c>
      <c r="AP2587" s="31">
        <f>(AB2587*'Propiedades físicas'!$F$9)/1000</f>
        <v>164.84294097086979</v>
      </c>
      <c r="AQ2587" s="31">
        <f>(AC2587*'Propiedades físicas'!$F$5)/1000</f>
        <v>108.24875591321826</v>
      </c>
      <c r="AR2587" s="31">
        <f>(AD2587*'Propiedades físicas'!$F$8)/1000</f>
        <v>14.100499324980335</v>
      </c>
      <c r="AS2587" s="31">
        <f>(AE2587*'Propiedades físicas'!$F$7)/1000</f>
        <v>0.64058649162372194</v>
      </c>
      <c r="AT2587" s="31">
        <f t="shared" si="1677"/>
        <v>2259.8833170907378</v>
      </c>
      <c r="AU2587" s="31">
        <f t="shared" si="1678"/>
        <v>0.69845364441743485</v>
      </c>
      <c r="AV2587" s="31">
        <f t="shared" si="1682"/>
        <v>0.17418014135198545</v>
      </c>
      <c r="AW2587" s="31">
        <f t="shared" si="1682"/>
        <v>7.2943120436448225E-2</v>
      </c>
      <c r="AX2587" s="31">
        <f t="shared" si="1682"/>
        <v>4.7900152673622264E-2</v>
      </c>
      <c r="AY2587" s="31">
        <f t="shared" si="1679"/>
        <v>6.2394811353059685E-3</v>
      </c>
      <c r="AZ2587" s="31">
        <f t="shared" si="1679"/>
        <v>2.8345998520329862E-4</v>
      </c>
      <c r="BA2587" s="31">
        <f t="shared" si="1680"/>
        <v>1</v>
      </c>
      <c r="BB2587" s="34">
        <f>AU2587*'Propiedades físicas'!$C$4+'Diseño reactor'!AV2587*'Propiedades físicas'!$C$5+'Diseño reactor'!AW2587*'Propiedades físicas'!$C$8+'Diseño reactor'!AX2587*'Propiedades físicas'!$C$9+'Diseño reactor'!AY2587*'Propiedades físicas'!$C$7+'Diseño reactor'!AZ2587*'Propiedades físicas'!$C$6</f>
        <v>875.31813715388705</v>
      </c>
      <c r="BC2587" s="45">
        <f>AU2587*'Propiedades físicas'!$L$4+'Diseño reactor'!AV2587*'Propiedades físicas'!$L$5+'Diseño reactor'!AW2587*'Propiedades físicas'!$L$8+AX2587*'Propiedades físicas'!$L$9+'Diseño reactor'!AY2587*'Propiedades físicas'!$L$7+'Diseño reactor'!AZ2587*'Propiedades físicas'!$L$6</f>
        <v>2.12491192370815</v>
      </c>
      <c r="BD2587" s="29">
        <f t="shared" si="1657"/>
        <v>1.3073307257068538</v>
      </c>
      <c r="BE2587" s="58">
        <f t="shared" si="1658"/>
        <v>41.090878439670163</v>
      </c>
      <c r="BF2587" s="30">
        <f>AU2587*'Propiedades físicas'!$I$4+'Diseño reactor'!AV2587*'Propiedades físicas'!$I$5+'Diseño reactor'!AW2587*'Propiedades físicas'!$I$8+'Diseño reactor'!AX2587*'Propiedades físicas'!$I$9+'Diseño reactor'!AY2587*'Propiedades físicas'!$I$7+'Diseño reactor'!AZ2587*'Propiedades físicas'!$I$6</f>
        <v>1.9998309255616187E-2</v>
      </c>
      <c r="BG2587" s="24">
        <f>AU2587*'Propiedades físicas'!$O$4+'Diseño reactor'!AV2587*'Propiedades físicas'!$O$5+'Diseño reactor'!AW2587*'Propiedades físicas'!$O$8+'Diseño reactor'!AX2587*'Propiedades físicas'!$O$9+'Diseño reactor'!AY2587*'Propiedades físicas'!$O$7+'Diseño reactor'!AZ2587*'Propiedades físicas'!$O$6</f>
        <v>0.15481141921546032</v>
      </c>
      <c r="BH2587" s="54">
        <f t="shared" si="1659"/>
        <v>41094.797700756084</v>
      </c>
      <c r="BI2587" s="34">
        <f t="shared" si="1681"/>
        <v>274.49296703442496</v>
      </c>
      <c r="BJ2587" s="27">
        <f t="shared" si="1660"/>
        <v>4798.3655228233129</v>
      </c>
      <c r="BK2587" s="34">
        <f t="shared" si="1661"/>
        <v>571.41675115600867</v>
      </c>
      <c r="BL2587" s="27">
        <f t="shared" si="1662"/>
        <v>105.76803294875356</v>
      </c>
      <c r="BM2587" s="34">
        <f t="shared" si="1663"/>
        <v>1.1054421768707483</v>
      </c>
      <c r="BN2587" s="45">
        <f t="shared" si="1664"/>
        <v>2847.0110214678966</v>
      </c>
      <c r="BO2587" s="45">
        <f t="shared" si="1665"/>
        <v>111.32713266891126</v>
      </c>
      <c r="BP2587" s="66">
        <f t="shared" si="1666"/>
        <v>6.6872324505818561</v>
      </c>
    </row>
    <row r="2588" spans="8:68">
      <c r="H2588" s="68">
        <v>2583</v>
      </c>
      <c r="I2588" s="31">
        <f>('Propiedades físicas'!$C$10*'Diseño reactor'!H2588)/1000</f>
        <v>2260.7585623723376</v>
      </c>
      <c r="J2588" s="31">
        <f t="shared" si="1643"/>
        <v>0.2017022107488976</v>
      </c>
      <c r="K2588" s="31">
        <f>(I2588*1000)/'Propiedades físicas'!$F$10</f>
        <v>14767.65078722529</v>
      </c>
      <c r="L2588" s="31">
        <f t="shared" si="1644"/>
        <v>2109.6643981750412</v>
      </c>
      <c r="M2588" s="31">
        <f t="shared" si="1645"/>
        <v>12657.986389050247</v>
      </c>
      <c r="N2588" s="31">
        <f t="shared" si="1646"/>
        <v>0.81674967021875389</v>
      </c>
      <c r="O2588" s="32">
        <f t="shared" si="1647"/>
        <v>4.9004980213125231</v>
      </c>
      <c r="P2588" s="33">
        <f t="shared" si="1648"/>
        <v>0.69520968070881917</v>
      </c>
      <c r="Q2588" s="31">
        <f t="shared" si="1649"/>
        <v>4.7581803359955526</v>
      </c>
      <c r="R2588" s="31">
        <f t="shared" si="1650"/>
        <v>0.10345370237850726</v>
      </c>
      <c r="S2588" s="31">
        <f t="shared" si="1651"/>
        <v>0.14231768531697081</v>
      </c>
      <c r="T2588" s="31">
        <f t="shared" si="1652"/>
        <v>1.5394878455818639E-2</v>
      </c>
      <c r="U2588" s="31">
        <f t="shared" si="1653"/>
        <v>2.6914086756087661E-3</v>
      </c>
      <c r="V2588" s="47">
        <f t="shared" si="1667"/>
        <v>6.8846007215824813E-4</v>
      </c>
      <c r="W2588" s="31">
        <f t="shared" si="1654"/>
        <v>0.14880935241440871</v>
      </c>
      <c r="X2588" s="34">
        <f>(S2588*H2588*'Propiedades físicas'!$F$5*60*24*365)/(1000000)</f>
        <v>56895.732194045646</v>
      </c>
      <c r="Y2588" s="34">
        <f>(U2588*H2588*'Propiedades físicas'!$F$7*60*24*365)/(1000000)</f>
        <v>336.48978425947337</v>
      </c>
      <c r="Z2588" s="31">
        <f t="shared" si="1668"/>
        <v>1795.7266052708799</v>
      </c>
      <c r="AA2588" s="31">
        <f t="shared" si="1669"/>
        <v>12290.379807876512</v>
      </c>
      <c r="AB2588" s="31">
        <f t="shared" si="1670"/>
        <v>267.22091324368427</v>
      </c>
      <c r="AC2588" s="31">
        <f t="shared" si="1671"/>
        <v>367.60658117373561</v>
      </c>
      <c r="AD2588" s="31">
        <f t="shared" si="1655"/>
        <v>39.764971051379547</v>
      </c>
      <c r="AE2588" s="31">
        <f t="shared" si="1672"/>
        <v>6.9519086090974431</v>
      </c>
      <c r="AF2588" s="31">
        <f t="shared" si="1673"/>
        <v>14767.650787225288</v>
      </c>
      <c r="AG2588" s="31">
        <f t="shared" si="1674"/>
        <v>0.12159866394079875</v>
      </c>
      <c r="AH2588" s="31">
        <f t="shared" si="1675"/>
        <v>0.83225016524011175</v>
      </c>
      <c r="AI2588" s="31">
        <f t="shared" si="1675"/>
        <v>1.8095018435487581E-2</v>
      </c>
      <c r="AJ2588" s="31">
        <f t="shared" si="1675"/>
        <v>2.4892691902745463E-2</v>
      </c>
      <c r="AK2588" s="31">
        <f t="shared" si="1656"/>
        <v>2.6927079753116937E-3</v>
      </c>
      <c r="AL2588" s="31">
        <f t="shared" si="1656"/>
        <v>4.7075250554483392E-4</v>
      </c>
      <c r="AM2588" s="31">
        <f t="shared" si="1676"/>
        <v>1</v>
      </c>
      <c r="AN2588" s="31">
        <f>(Z2588*'Propiedades físicas'!$F$4)/1000</f>
        <v>1579.1260621431063</v>
      </c>
      <c r="AO2588" s="31">
        <f>(AA2588*'Propiedades físicas'!$F$6)/1000</f>
        <v>393.78376904436345</v>
      </c>
      <c r="AP2588" s="31">
        <f>(AB2588*'Propiedades físicas'!$F$9)/1000</f>
        <v>164.86194242569101</v>
      </c>
      <c r="AQ2588" s="31">
        <f>(AC2588*'Propiedades físicas'!$F$5)/1000</f>
        <v>108.24910995822994</v>
      </c>
      <c r="AR2588" s="31">
        <f>(AD2588*'Propiedades físicas'!$F$8)/1000</f>
        <v>14.097477537135072</v>
      </c>
      <c r="AS2588" s="31">
        <f>(AE2588*'Propiedades físicas'!$F$7)/1000</f>
        <v>0.64020126381178355</v>
      </c>
      <c r="AT2588" s="31">
        <f t="shared" si="1677"/>
        <v>2260.7585623723376</v>
      </c>
      <c r="AU2588" s="31">
        <f t="shared" si="1678"/>
        <v>0.6984938986523368</v>
      </c>
      <c r="AV2588" s="31">
        <f t="shared" si="1682"/>
        <v>0.17418214204666976</v>
      </c>
      <c r="AW2588" s="31">
        <f t="shared" si="1682"/>
        <v>7.2923285648288053E-2</v>
      </c>
      <c r="AX2588" s="31">
        <f t="shared" si="1682"/>
        <v>4.7881764890735715E-2</v>
      </c>
      <c r="AY2588" s="31">
        <f t="shared" si="1679"/>
        <v>6.2357289149628688E-3</v>
      </c>
      <c r="AZ2588" s="31">
        <f t="shared" si="1679"/>
        <v>2.8317984700674333E-4</v>
      </c>
      <c r="BA2588" s="31">
        <f t="shared" si="1680"/>
        <v>1</v>
      </c>
      <c r="BB2588" s="34">
        <f>AU2588*'Propiedades físicas'!$C$4+'Diseño reactor'!AV2588*'Propiedades físicas'!$C$5+'Diseño reactor'!AW2588*'Propiedades físicas'!$C$8+'Diseño reactor'!AX2588*'Propiedades físicas'!$C$9+'Diseño reactor'!AY2588*'Propiedades físicas'!$C$7+'Diseño reactor'!AZ2588*'Propiedades físicas'!$C$6</f>
        <v>875.31804259462444</v>
      </c>
      <c r="BC2588" s="45">
        <f>AU2588*'Propiedades físicas'!$L$4+'Diseño reactor'!AV2588*'Propiedades físicas'!$L$5+'Diseño reactor'!AW2588*'Propiedades físicas'!$L$8+AX2588*'Propiedades físicas'!$L$9+'Diseño reactor'!AY2588*'Propiedades físicas'!$L$7+'Diseño reactor'!AZ2588*'Propiedades físicas'!$L$6</f>
        <v>2.1249404092205229</v>
      </c>
      <c r="BD2588" s="29">
        <f t="shared" si="1657"/>
        <v>1.3068825353593145</v>
      </c>
      <c r="BE2588" s="58">
        <f t="shared" si="1658"/>
        <v>41.090396784547991</v>
      </c>
      <c r="BF2588" s="30">
        <f>AU2588*'Propiedades físicas'!$I$4+'Diseño reactor'!AV2588*'Propiedades físicas'!$I$5+'Diseño reactor'!AW2588*'Propiedades físicas'!$I$8+'Diseño reactor'!AX2588*'Propiedades físicas'!$I$9+'Diseño reactor'!AY2588*'Propiedades físicas'!$I$7+'Diseño reactor'!AZ2588*'Propiedades físicas'!$I$6</f>
        <v>1.99983480277654E-2</v>
      </c>
      <c r="BG2588" s="24">
        <f>AU2588*'Propiedades físicas'!$O$4+'Diseño reactor'!AV2588*'Propiedades físicas'!$O$5+'Diseño reactor'!AW2588*'Propiedades físicas'!$O$8+'Diseño reactor'!AX2588*'Propiedades físicas'!$O$9+'Diseño reactor'!AY2588*'Propiedades físicas'!$O$7+'Diseño reactor'!AZ2588*'Propiedades físicas'!$O$6</f>
        <v>0.15481281431899555</v>
      </c>
      <c r="BH2588" s="54">
        <f t="shared" si="1659"/>
        <v>41094.713588095015</v>
      </c>
      <c r="BI2588" s="34">
        <f t="shared" si="1681"/>
        <v>274.49470529158947</v>
      </c>
      <c r="BJ2588" s="27">
        <f t="shared" si="1660"/>
        <v>4798.3691039968007</v>
      </c>
      <c r="BK2588" s="34">
        <f t="shared" si="1661"/>
        <v>571.42232702389356</v>
      </c>
      <c r="BL2588" s="27">
        <f t="shared" si="1662"/>
        <v>105.76822398331308</v>
      </c>
      <c r="BM2588" s="34">
        <f t="shared" si="1663"/>
        <v>1.1054421768707483</v>
      </c>
      <c r="BN2588" s="45">
        <f t="shared" si="1664"/>
        <v>2848.2139190661919</v>
      </c>
      <c r="BO2588" s="45">
        <f t="shared" si="1665"/>
        <v>111.33316269622421</v>
      </c>
      <c r="BP2588" s="66">
        <f t="shared" si="1666"/>
        <v>6.6872317281704925</v>
      </c>
    </row>
    <row r="2589" spans="8:68">
      <c r="H2589" s="68">
        <v>2584</v>
      </c>
      <c r="I2589" s="31">
        <f>('Propiedades físicas'!$C$10*'Diseño reactor'!H2589)/1000</f>
        <v>2261.6338076539373</v>
      </c>
      <c r="J2589" s="31">
        <f t="shared" si="1643"/>
        <v>0.20162415261780284</v>
      </c>
      <c r="K2589" s="31">
        <f>(I2589*1000)/'Propiedades físicas'!$F$10</f>
        <v>14773.368034916821</v>
      </c>
      <c r="L2589" s="31">
        <f t="shared" si="1644"/>
        <v>2110.4811478452598</v>
      </c>
      <c r="M2589" s="31">
        <f t="shared" si="1645"/>
        <v>12662.88688707156</v>
      </c>
      <c r="N2589" s="31">
        <f t="shared" si="1646"/>
        <v>0.81674967021875378</v>
      </c>
      <c r="O2589" s="32">
        <f t="shared" si="1647"/>
        <v>4.9004980213125231</v>
      </c>
      <c r="P2589" s="33">
        <f t="shared" si="1648"/>
        <v>0.69524971927712098</v>
      </c>
      <c r="Q2589" s="31">
        <f t="shared" si="1649"/>
        <v>4.758234947820795</v>
      </c>
      <c r="R2589" s="31">
        <f t="shared" si="1650"/>
        <v>0.10342557807428249</v>
      </c>
      <c r="S2589" s="31">
        <f t="shared" si="1651"/>
        <v>0.14226307349172948</v>
      </c>
      <c r="T2589" s="31">
        <f t="shared" si="1652"/>
        <v>1.538562318460401E-2</v>
      </c>
      <c r="U2589" s="31">
        <f t="shared" si="1653"/>
        <v>2.6887496827463315E-3</v>
      </c>
      <c r="V2589" s="47">
        <f t="shared" si="1667"/>
        <v>6.8849972200258594E-4</v>
      </c>
      <c r="W2589" s="31">
        <f t="shared" si="1654"/>
        <v>0.14876033057851243</v>
      </c>
      <c r="X2589" s="34">
        <f>(S2589*H2589*'Propiedades físicas'!$F$5*60*24*365)/(1000000)</f>
        <v>56895.918034977389</v>
      </c>
      <c r="Y2589" s="34">
        <f>(U2589*H2589*'Propiedades físicas'!$F$7*60*24*365)/(1000000)</f>
        <v>336.2874894363469</v>
      </c>
      <c r="Z2589" s="31">
        <f t="shared" si="1668"/>
        <v>1796.5252746120807</v>
      </c>
      <c r="AA2589" s="31">
        <f t="shared" si="1669"/>
        <v>12295.279105168935</v>
      </c>
      <c r="AB2589" s="31">
        <f t="shared" si="1670"/>
        <v>267.25169374394596</v>
      </c>
      <c r="AC2589" s="31">
        <f t="shared" si="1671"/>
        <v>367.60778190262897</v>
      </c>
      <c r="AD2589" s="31">
        <f t="shared" si="1655"/>
        <v>39.756450309016763</v>
      </c>
      <c r="AE2589" s="31">
        <f t="shared" si="1672"/>
        <v>6.9477291802165206</v>
      </c>
      <c r="AF2589" s="31">
        <f t="shared" si="1673"/>
        <v>14773.368034916823</v>
      </c>
      <c r="AG2589" s="31">
        <f t="shared" si="1674"/>
        <v>0.12160566706021249</v>
      </c>
      <c r="AH2589" s="31">
        <f t="shared" si="1675"/>
        <v>0.83225971735822657</v>
      </c>
      <c r="AI2589" s="31">
        <f t="shared" si="1675"/>
        <v>1.8090099232097732E-2</v>
      </c>
      <c r="AJ2589" s="31">
        <f t="shared" si="1675"/>
        <v>2.4883139784630613E-2</v>
      </c>
      <c r="AK2589" s="31">
        <f t="shared" si="1656"/>
        <v>2.6910891419649522E-3</v>
      </c>
      <c r="AL2589" s="31">
        <f t="shared" si="1656"/>
        <v>4.7028742286766147E-4</v>
      </c>
      <c r="AM2589" s="31">
        <f t="shared" si="1676"/>
        <v>1</v>
      </c>
      <c r="AN2589" s="31">
        <f>(Z2589*'Propiedades físicas'!$F$4)/1000</f>
        <v>1579.8283959883715</v>
      </c>
      <c r="AO2589" s="31">
        <f>(AA2589*'Propiedades físicas'!$F$6)/1000</f>
        <v>393.94074252961269</v>
      </c>
      <c r="AP2589" s="31">
        <f>(AB2589*'Propiedades físicas'!$F$9)/1000</f>
        <v>164.88093245532744</v>
      </c>
      <c r="AQ2589" s="31">
        <f>(AC2589*'Propiedades físicas'!$F$5)/1000</f>
        <v>108.24946353686715</v>
      </c>
      <c r="AR2589" s="31">
        <f>(AD2589*'Propiedades físicas'!$F$8)/1000</f>
        <v>14.094456763552618</v>
      </c>
      <c r="AS2589" s="31">
        <f>(AE2589*'Propiedades físicas'!$F$7)/1000</f>
        <v>0.6398163802061394</v>
      </c>
      <c r="AT2589" s="31">
        <f t="shared" si="1677"/>
        <v>2261.6338076539373</v>
      </c>
      <c r="AU2589" s="31">
        <f t="shared" si="1678"/>
        <v>0.698534126365566</v>
      </c>
      <c r="AV2589" s="31">
        <f t="shared" si="1682"/>
        <v>0.17418414121526579</v>
      </c>
      <c r="AW2589" s="31">
        <f t="shared" si="1682"/>
        <v>7.2903461160391619E-2</v>
      </c>
      <c r="AX2589" s="31">
        <f t="shared" si="1682"/>
        <v>4.786339113366795E-2</v>
      </c>
      <c r="AY2589" s="31">
        <f t="shared" si="1679"/>
        <v>6.2319800472797286E-3</v>
      </c>
      <c r="AZ2589" s="31">
        <f t="shared" si="1679"/>
        <v>2.8290007782906317E-4</v>
      </c>
      <c r="BA2589" s="31">
        <f t="shared" si="1680"/>
        <v>1.0000000000000002</v>
      </c>
      <c r="BB2589" s="34">
        <f>AU2589*'Propiedades físicas'!$C$4+'Diseño reactor'!AV2589*'Propiedades físicas'!$C$5+'Diseño reactor'!AW2589*'Propiedades físicas'!$C$8+'Diseño reactor'!AX2589*'Propiedades físicas'!$C$9+'Diseño reactor'!AY2589*'Propiedades físicas'!$C$7+'Diseño reactor'!AZ2589*'Propiedades físicas'!$C$6</f>
        <v>875.31794815590638</v>
      </c>
      <c r="BC2589" s="45">
        <f>AU2589*'Propiedades físicas'!$L$4+'Diseño reactor'!AV2589*'Propiedades físicas'!$L$5+'Diseño reactor'!AW2589*'Propiedades físicas'!$L$8+AX2589*'Propiedades físicas'!$L$9+'Diseño reactor'!AY2589*'Propiedades físicas'!$L$7+'Diseño reactor'!AZ2589*'Propiedades físicas'!$L$6</f>
        <v>2.1249688752384528</v>
      </c>
      <c r="BD2589" s="29">
        <f t="shared" si="1657"/>
        <v>1.3064346525749782</v>
      </c>
      <c r="BE2589" s="58">
        <f t="shared" si="1658"/>
        <v>41.08991546368641</v>
      </c>
      <c r="BF2589" s="30">
        <f>AU2589*'Propiedades físicas'!$I$4+'Diseño reactor'!AV2589*'Propiedades físicas'!$I$5+'Diseño reactor'!AW2589*'Propiedades físicas'!$I$8+'Diseño reactor'!AX2589*'Propiedades físicas'!$I$9+'Diseño reactor'!AY2589*'Propiedades físicas'!$I$7+'Diseño reactor'!AZ2589*'Propiedades físicas'!$I$6</f>
        <v>1.999838674333692E-2</v>
      </c>
      <c r="BG2589" s="24">
        <f>AU2589*'Propiedades físicas'!$O$4+'Diseño reactor'!AV2589*'Propiedades físicas'!$O$5+'Diseño reactor'!AW2589*'Propiedades físicas'!$O$8+'Diseño reactor'!AX2589*'Propiedades físicas'!$O$9+'Diseño reactor'!AY2589*'Propiedades físicas'!$O$7+'Diseño reactor'!AZ2589*'Propiedades físicas'!$O$6</f>
        <v>0.15481420850047359</v>
      </c>
      <c r="BH2589" s="54">
        <f t="shared" si="1659"/>
        <v>41094.629597680818</v>
      </c>
      <c r="BI2589" s="34">
        <f t="shared" si="1681"/>
        <v>274.49644187175653</v>
      </c>
      <c r="BJ2589" s="27">
        <f t="shared" si="1660"/>
        <v>4798.3726848397855</v>
      </c>
      <c r="BK2589" s="34">
        <f t="shared" si="1661"/>
        <v>571.42789945674144</v>
      </c>
      <c r="BL2589" s="27">
        <f t="shared" si="1662"/>
        <v>105.76841489714968</v>
      </c>
      <c r="BM2589" s="34">
        <f t="shared" si="1663"/>
        <v>1.1054421768707483</v>
      </c>
      <c r="BN2589" s="45">
        <f t="shared" si="1664"/>
        <v>2849.4168292413974</v>
      </c>
      <c r="BO2589" s="45">
        <f t="shared" si="1665"/>
        <v>111.33918875107312</v>
      </c>
      <c r="BP2589" s="66">
        <f t="shared" si="1666"/>
        <v>6.6872310066800607</v>
      </c>
    </row>
    <row r="2590" spans="8:68">
      <c r="H2590" s="68">
        <v>2585</v>
      </c>
      <c r="I2590" s="31">
        <f>('Propiedades físicas'!$C$10*'Diseño reactor'!H2590)/1000</f>
        <v>2262.5090529355371</v>
      </c>
      <c r="J2590" s="31">
        <f t="shared" si="1643"/>
        <v>0.20154615487984626</v>
      </c>
      <c r="K2590" s="31">
        <f>(I2590*1000)/'Propiedades físicas'!$F$10</f>
        <v>14779.08528260835</v>
      </c>
      <c r="L2590" s="31">
        <f t="shared" si="1644"/>
        <v>2111.2978975154783</v>
      </c>
      <c r="M2590" s="31">
        <f t="shared" si="1645"/>
        <v>12667.78738509287</v>
      </c>
      <c r="N2590" s="31">
        <f t="shared" si="1646"/>
        <v>0.81674967021875367</v>
      </c>
      <c r="O2590" s="32">
        <f t="shared" si="1647"/>
        <v>4.9004980213125222</v>
      </c>
      <c r="P2590" s="33">
        <f t="shared" si="1648"/>
        <v>0.69528973147452977</v>
      </c>
      <c r="Q2590" s="31">
        <f t="shared" si="1649"/>
        <v>4.758289518004843</v>
      </c>
      <c r="R2590" s="31">
        <f t="shared" si="1650"/>
        <v>0.10339746837212155</v>
      </c>
      <c r="S2590" s="31">
        <f t="shared" si="1651"/>
        <v>0.14220850330768028</v>
      </c>
      <c r="T2590" s="31">
        <f t="shared" si="1652"/>
        <v>1.5376376180748341E-2</v>
      </c>
      <c r="U2590" s="31">
        <f t="shared" si="1653"/>
        <v>2.6860941913540285E-3</v>
      </c>
      <c r="V2590" s="47">
        <f t="shared" si="1667"/>
        <v>6.885393457320586E-4</v>
      </c>
      <c r="W2590" s="31">
        <f t="shared" si="1654"/>
        <v>0.14871134103022379</v>
      </c>
      <c r="X2590" s="34">
        <f>(S2590*H2590*'Propiedades físicas'!$F$5*60*24*365)/(1000000)</f>
        <v>56896.103631186183</v>
      </c>
      <c r="Y2590" s="34">
        <f>(U2590*H2590*'Propiedades físicas'!$F$7*60*24*365)/(1000000)</f>
        <v>336.08537531499348</v>
      </c>
      <c r="Z2590" s="31">
        <f t="shared" si="1668"/>
        <v>1797.3239558616594</v>
      </c>
      <c r="AA2590" s="31">
        <f t="shared" si="1669"/>
        <v>12300.178404042519</v>
      </c>
      <c r="AB2590" s="31">
        <f t="shared" si="1670"/>
        <v>267.2824557419342</v>
      </c>
      <c r="AC2590" s="31">
        <f t="shared" si="1671"/>
        <v>367.60898105035352</v>
      </c>
      <c r="AD2590" s="31">
        <f t="shared" si="1655"/>
        <v>39.74793242723446</v>
      </c>
      <c r="AE2590" s="31">
        <f t="shared" si="1672"/>
        <v>6.9435534846501641</v>
      </c>
      <c r="AF2590" s="31">
        <f t="shared" si="1673"/>
        <v>14779.08528260835</v>
      </c>
      <c r="AG2590" s="31">
        <f t="shared" si="1674"/>
        <v>0.12161266556711087</v>
      </c>
      <c r="AH2590" s="31">
        <f t="shared" si="1675"/>
        <v>0.8322692621929082</v>
      </c>
      <c r="AI2590" s="31">
        <f t="shared" si="1675"/>
        <v>1.8085182582745184E-2</v>
      </c>
      <c r="AJ2590" s="31">
        <f t="shared" si="1675"/>
        <v>2.4873594949949059E-2</v>
      </c>
      <c r="AK2590" s="31">
        <f t="shared" si="1656"/>
        <v>2.6894717546564815E-3</v>
      </c>
      <c r="AL2590" s="31">
        <f t="shared" si="1656"/>
        <v>4.6982295263030656E-4</v>
      </c>
      <c r="AM2590" s="31">
        <f t="shared" si="1676"/>
        <v>1</v>
      </c>
      <c r="AN2590" s="31">
        <f>(Z2590*'Propiedades físicas'!$F$4)/1000</f>
        <v>1580.5307403056261</v>
      </c>
      <c r="AO2590" s="31">
        <f>(AA2590*'Propiedades físicas'!$F$6)/1000</f>
        <v>394.09771606552226</v>
      </c>
      <c r="AP2590" s="31">
        <f>(AB2590*'Propiedades físicas'!$F$9)/1000</f>
        <v>164.8999110699863</v>
      </c>
      <c r="AQ2590" s="31">
        <f>(AC2590*'Propiedades físicas'!$F$5)/1000</f>
        <v>108.24981664989761</v>
      </c>
      <c r="AR2590" s="31">
        <f>(AD2590*'Propiedades físicas'!$F$8)/1000</f>
        <v>14.091437004103156</v>
      </c>
      <c r="AS2590" s="31">
        <f>(AE2590*'Propiedades físicas'!$F$7)/1000</f>
        <v>0.63943184040143364</v>
      </c>
      <c r="AT2590" s="31">
        <f t="shared" si="1677"/>
        <v>2262.5090529355371</v>
      </c>
      <c r="AU2590" s="31">
        <f t="shared" si="1678"/>
        <v>0.69857432758332405</v>
      </c>
      <c r="AV2590" s="31">
        <f t="shared" si="1682"/>
        <v>0.17418613885950751</v>
      </c>
      <c r="AW2590" s="31">
        <f t="shared" si="1682"/>
        <v>7.2883646965316518E-2</v>
      </c>
      <c r="AX2590" s="31">
        <f t="shared" si="1682"/>
        <v>4.7845031386480753E-2</v>
      </c>
      <c r="AY2590" s="31">
        <f t="shared" si="1679"/>
        <v>6.2282345283082704E-3</v>
      </c>
      <c r="AZ2590" s="31">
        <f t="shared" si="1679"/>
        <v>2.8262067706283437E-4</v>
      </c>
      <c r="BA2590" s="31">
        <f t="shared" si="1680"/>
        <v>1</v>
      </c>
      <c r="BB2590" s="34">
        <f>AU2590*'Propiedades físicas'!$C$4+'Diseño reactor'!AV2590*'Propiedades físicas'!$C$5+'Diseño reactor'!AW2590*'Propiedades físicas'!$C$8+'Diseño reactor'!AX2590*'Propiedades físicas'!$C$9+'Diseño reactor'!AY2590*'Propiedades físicas'!$C$7+'Diseño reactor'!AZ2590*'Propiedades físicas'!$C$6</f>
        <v>875.31785383754402</v>
      </c>
      <c r="BC2590" s="45">
        <f>AU2590*'Propiedades físicas'!$L$4+'Diseño reactor'!AV2590*'Propiedades físicas'!$L$5+'Diseño reactor'!AW2590*'Propiedades físicas'!$L$8+AX2590*'Propiedades físicas'!$L$9+'Diseño reactor'!AY2590*'Propiedades físicas'!$L$7+'Diseño reactor'!AZ2590*'Propiedades físicas'!$L$6</f>
        <v>2.1249973217818372</v>
      </c>
      <c r="BD2590" s="29">
        <f t="shared" si="1657"/>
        <v>1.305987077037067</v>
      </c>
      <c r="BE2590" s="58">
        <f t="shared" si="1658"/>
        <v>41.089434476736805</v>
      </c>
      <c r="BF2590" s="30">
        <f>AU2590*'Propiedades físicas'!$I$4+'Diseño reactor'!AV2590*'Propiedades físicas'!$I$5+'Diseño reactor'!AW2590*'Propiedades físicas'!$I$8+'Diseño reactor'!AX2590*'Propiedades físicas'!$I$9+'Diseño reactor'!AY2590*'Propiedades físicas'!$I$7+'Diseño reactor'!AZ2590*'Propiedades físicas'!$I$6</f>
        <v>1.999842540242075E-2</v>
      </c>
      <c r="BG2590" s="24">
        <f>AU2590*'Propiedades físicas'!$O$4+'Diseño reactor'!AV2590*'Propiedades físicas'!$O$5+'Diseño reactor'!AW2590*'Propiedades físicas'!$O$8+'Diseño reactor'!AX2590*'Propiedades físicas'!$O$9+'Diseño reactor'!AY2590*'Propiedades físicas'!$O$7+'Diseño reactor'!AZ2590*'Propiedades físicas'!$O$6</f>
        <v>0.15481560176079481</v>
      </c>
      <c r="BH2590" s="54">
        <f t="shared" si="1659"/>
        <v>41094.545729318219</v>
      </c>
      <c r="BI2590" s="34">
        <f t="shared" si="1681"/>
        <v>274.49817677716584</v>
      </c>
      <c r="BJ2590" s="27">
        <f t="shared" si="1660"/>
        <v>4798.3762653503491</v>
      </c>
      <c r="BK2590" s="34">
        <f t="shared" si="1661"/>
        <v>571.43346845763813</v>
      </c>
      <c r="BL2590" s="27">
        <f t="shared" si="1662"/>
        <v>105.76860569037476</v>
      </c>
      <c r="BM2590" s="34">
        <f t="shared" si="1663"/>
        <v>1.1054421768707483</v>
      </c>
      <c r="BN2590" s="45">
        <f t="shared" si="1664"/>
        <v>2850.6197519807574</v>
      </c>
      <c r="BO2590" s="45">
        <f t="shared" si="1665"/>
        <v>111.34521083738203</v>
      </c>
      <c r="BP2590" s="66">
        <f t="shared" si="1666"/>
        <v>6.6872302861091208</v>
      </c>
    </row>
    <row r="2591" spans="8:68">
      <c r="H2591" s="68">
        <v>2586</v>
      </c>
      <c r="I2591" s="31">
        <f>('Propiedades físicas'!$C$10*'Diseño reactor'!H2591)/1000</f>
        <v>2263.3842982171368</v>
      </c>
      <c r="J2591" s="31">
        <f t="shared" si="1643"/>
        <v>0.20146821746496618</v>
      </c>
      <c r="K2591" s="31">
        <f>(I2591*1000)/'Propiedades físicas'!$F$10</f>
        <v>14784.802530299883</v>
      </c>
      <c r="L2591" s="31">
        <f t="shared" si="1644"/>
        <v>2112.1146471856973</v>
      </c>
      <c r="M2591" s="31">
        <f t="shared" si="1645"/>
        <v>12672.687883114184</v>
      </c>
      <c r="N2591" s="31">
        <f t="shared" si="1646"/>
        <v>0.81674967021875378</v>
      </c>
      <c r="O2591" s="32">
        <f t="shared" si="1647"/>
        <v>4.9004980213125231</v>
      </c>
      <c r="P2591" s="33">
        <f t="shared" si="1648"/>
        <v>0.69532971732709048</v>
      </c>
      <c r="Q2591" s="31">
        <f t="shared" si="1649"/>
        <v>4.7583440465950027</v>
      </c>
      <c r="R2591" s="31">
        <f t="shared" si="1650"/>
        <v>0.10336937326147486</v>
      </c>
      <c r="S2591" s="31">
        <f t="shared" si="1651"/>
        <v>0.14215397471752178</v>
      </c>
      <c r="T2591" s="31">
        <f t="shared" si="1652"/>
        <v>1.5367137434518233E-2</v>
      </c>
      <c r="U2591" s="31">
        <f t="shared" si="1653"/>
        <v>2.6834421956701583E-3</v>
      </c>
      <c r="V2591" s="47">
        <f t="shared" si="1667"/>
        <v>6.8857894337245862E-4</v>
      </c>
      <c r="W2591" s="31">
        <f t="shared" si="1654"/>
        <v>0.14866238373765464</v>
      </c>
      <c r="X2591" s="34">
        <f>(S2591*H2591*'Propiedades físicas'!$F$5*60*24*365)/(1000000)</f>
        <v>56896.288983074795</v>
      </c>
      <c r="Y2591" s="34">
        <f>(U2591*H2591*'Propiedades físicas'!$F$7*60*24*365)/(1000000)</f>
        <v>335.88344168266775</v>
      </c>
      <c r="Z2591" s="31">
        <f t="shared" si="1668"/>
        <v>1798.1226490078559</v>
      </c>
      <c r="AA2591" s="31">
        <f t="shared" si="1669"/>
        <v>12305.077704494677</v>
      </c>
      <c r="AB2591" s="31">
        <f t="shared" si="1670"/>
        <v>267.31319925417398</v>
      </c>
      <c r="AC2591" s="31">
        <f t="shared" si="1671"/>
        <v>367.61017861951132</v>
      </c>
      <c r="AD2591" s="31">
        <f t="shared" si="1655"/>
        <v>39.739417405664149</v>
      </c>
      <c r="AE2591" s="31">
        <f t="shared" si="1672"/>
        <v>6.9393815180030298</v>
      </c>
      <c r="AF2591" s="31">
        <f t="shared" si="1673"/>
        <v>14784.802530299885</v>
      </c>
      <c r="AG2591" s="31">
        <f t="shared" si="1674"/>
        <v>0.12161965946604929</v>
      </c>
      <c r="AH2591" s="31">
        <f t="shared" si="1675"/>
        <v>0.83227879975242991</v>
      </c>
      <c r="AI2591" s="31">
        <f t="shared" si="1675"/>
        <v>1.8080268485584704E-2</v>
      </c>
      <c r="AJ2591" s="31">
        <f t="shared" si="1675"/>
        <v>2.4864057390427314E-2</v>
      </c>
      <c r="AK2591" s="31">
        <f t="shared" si="1656"/>
        <v>2.6878558116838172E-3</v>
      </c>
      <c r="AL2591" s="31">
        <f t="shared" si="1656"/>
        <v>4.6935909382499381E-4</v>
      </c>
      <c r="AM2591" s="31">
        <f t="shared" si="1676"/>
        <v>1</v>
      </c>
      <c r="AN2591" s="31">
        <f>(Z2591*'Propiedades físicas'!$F$4)/1000</f>
        <v>1581.2330950845283</v>
      </c>
      <c r="AO2591" s="31">
        <f>(AA2591*'Propiedades físicas'!$F$6)/1000</f>
        <v>394.25468965200946</v>
      </c>
      <c r="AP2591" s="31">
        <f>(AB2591*'Propiedades físicas'!$F$9)/1000</f>
        <v>164.91887827986261</v>
      </c>
      <c r="AQ2591" s="31">
        <f>(AC2591*'Propiedades físicas'!$F$5)/1000</f>
        <v>108.25016929808751</v>
      </c>
      <c r="AR2591" s="31">
        <f>(AD2591*'Propiedades físicas'!$F$8)/1000</f>
        <v>14.088418258656048</v>
      </c>
      <c r="AS2591" s="31">
        <f>(AE2591*'Propiedades físicas'!$F$7)/1000</f>
        <v>0.63904764399289904</v>
      </c>
      <c r="AT2591" s="31">
        <f t="shared" si="1677"/>
        <v>2263.3842982171373</v>
      </c>
      <c r="AU2591" s="31">
        <f t="shared" si="1678"/>
        <v>0.69861450233177902</v>
      </c>
      <c r="AV2591" s="31">
        <f t="shared" si="1682"/>
        <v>0.1741881349811267</v>
      </c>
      <c r="AW2591" s="31">
        <f t="shared" si="1682"/>
        <v>7.2863843055626404E-2</v>
      </c>
      <c r="AX2591" s="31">
        <f t="shared" si="1682"/>
        <v>4.7826685633259862E-2</v>
      </c>
      <c r="AY2591" s="31">
        <f t="shared" si="1679"/>
        <v>6.2244923541059571E-3</v>
      </c>
      <c r="AZ2591" s="31">
        <f t="shared" si="1679"/>
        <v>2.8234164410183255E-4</v>
      </c>
      <c r="BA2591" s="31">
        <f t="shared" si="1680"/>
        <v>0.99999999999999978</v>
      </c>
      <c r="BB2591" s="34">
        <f>AU2591*'Propiedades físicas'!$C$4+'Diseño reactor'!AV2591*'Propiedades físicas'!$C$5+'Diseño reactor'!AW2591*'Propiedades físicas'!$C$8+'Diseño reactor'!AX2591*'Propiedades físicas'!$C$9+'Diseño reactor'!AY2591*'Propiedades físicas'!$C$7+'Diseño reactor'!AZ2591*'Propiedades físicas'!$C$6</f>
        <v>875.31775963934933</v>
      </c>
      <c r="BC2591" s="45">
        <f>AU2591*'Propiedades físicas'!$L$4+'Diseño reactor'!AV2591*'Propiedades físicas'!$L$5+'Diseño reactor'!AW2591*'Propiedades físicas'!$L$8+AX2591*'Propiedades físicas'!$L$9+'Diseño reactor'!AY2591*'Propiedades físicas'!$L$7+'Diseño reactor'!AZ2591*'Propiedades físicas'!$L$6</f>
        <v>2.1250257488705455</v>
      </c>
      <c r="BD2591" s="29">
        <f t="shared" si="1657"/>
        <v>1.3055398084292418</v>
      </c>
      <c r="BE2591" s="58">
        <f t="shared" si="1658"/>
        <v>41.088953823351076</v>
      </c>
      <c r="BF2591" s="30">
        <f>AU2591*'Propiedades físicas'!$I$4+'Diseño reactor'!AV2591*'Propiedades físicas'!$I$5+'Diseño reactor'!AW2591*'Propiedades físicas'!$I$8+'Diseño reactor'!AX2591*'Propiedades físicas'!$I$9+'Diseño reactor'!AY2591*'Propiedades físicas'!$I$7+'Diseño reactor'!AZ2591*'Propiedades físicas'!$I$6</f>
        <v>1.9998464005106763E-2</v>
      </c>
      <c r="BG2591" s="24">
        <f>AU2591*'Propiedades físicas'!$O$4+'Diseño reactor'!AV2591*'Propiedades físicas'!$O$5+'Diseño reactor'!AW2591*'Propiedades físicas'!$O$8+'Diseño reactor'!AX2591*'Propiedades físicas'!$O$9+'Diseño reactor'!AY2591*'Propiedades físicas'!$O$7+'Diseño reactor'!AZ2591*'Propiedades físicas'!$O$6</f>
        <v>0.15481699410085867</v>
      </c>
      <c r="BH2591" s="54">
        <f t="shared" si="1659"/>
        <v>41094.461982812303</v>
      </c>
      <c r="BI2591" s="34">
        <f t="shared" si="1681"/>
        <v>274.49991001005327</v>
      </c>
      <c r="BJ2591" s="27">
        <f t="shared" si="1660"/>
        <v>4798.3798455265905</v>
      </c>
      <c r="BK2591" s="34">
        <f t="shared" si="1661"/>
        <v>571.43903402966862</v>
      </c>
      <c r="BL2591" s="27">
        <f t="shared" si="1662"/>
        <v>105.76879636309967</v>
      </c>
      <c r="BM2591" s="34">
        <f t="shared" si="1663"/>
        <v>1.1054421768707483</v>
      </c>
      <c r="BN2591" s="45">
        <f t="shared" si="1664"/>
        <v>2851.8226872715286</v>
      </c>
      <c r="BO2591" s="45">
        <f t="shared" si="1665"/>
        <v>111.35122895906996</v>
      </c>
      <c r="BP2591" s="66">
        <f t="shared" si="1666"/>
        <v>6.6872295664562342</v>
      </c>
    </row>
    <row r="2592" spans="8:68">
      <c r="H2592" s="68">
        <v>2587</v>
      </c>
      <c r="I2592" s="31">
        <f>('Propiedades físicas'!$C$10*'Diseño reactor'!H2592)/1000</f>
        <v>2264.259543498737</v>
      </c>
      <c r="J2592" s="31">
        <f t="shared" si="1643"/>
        <v>0.20139034030320932</v>
      </c>
      <c r="K2592" s="31">
        <f>(I2592*1000)/'Propiedades físicas'!$F$10</f>
        <v>14790.519777991414</v>
      </c>
      <c r="L2592" s="31">
        <f t="shared" si="1644"/>
        <v>2112.9313968559163</v>
      </c>
      <c r="M2592" s="31">
        <f t="shared" si="1645"/>
        <v>12677.588381135498</v>
      </c>
      <c r="N2592" s="31">
        <f t="shared" si="1646"/>
        <v>0.81674967021875389</v>
      </c>
      <c r="O2592" s="32">
        <f t="shared" si="1647"/>
        <v>4.9004980213125231</v>
      </c>
      <c r="P2592" s="33">
        <f t="shared" si="1648"/>
        <v>0.69536967686081352</v>
      </c>
      <c r="Q2592" s="31">
        <f t="shared" si="1649"/>
        <v>4.7583985336385011</v>
      </c>
      <c r="R2592" s="31">
        <f t="shared" si="1650"/>
        <v>0.10334129273180168</v>
      </c>
      <c r="S2592" s="31">
        <f t="shared" si="1651"/>
        <v>0.14209948767402356</v>
      </c>
      <c r="T2592" s="31">
        <f t="shared" si="1652"/>
        <v>1.5357906936194366E-2</v>
      </c>
      <c r="U2592" s="31">
        <f t="shared" si="1653"/>
        <v>2.680793689944391E-3</v>
      </c>
      <c r="V2592" s="47">
        <f t="shared" si="1667"/>
        <v>6.8861851494954351E-4</v>
      </c>
      <c r="W2592" s="31">
        <f t="shared" si="1654"/>
        <v>0.14861345866895867</v>
      </c>
      <c r="X2592" s="34">
        <f>(S2592*H2592*'Propiedades físicas'!$F$5*60*24*365)/(1000000)</f>
        <v>56896.474091045093</v>
      </c>
      <c r="Y2592" s="34">
        <f>(U2592*H2592*'Propiedades físicas'!$F$7*60*24*365)/(1000000)</f>
        <v>335.68168832693203</v>
      </c>
      <c r="Z2592" s="31">
        <f t="shared" si="1668"/>
        <v>1798.9213540389246</v>
      </c>
      <c r="AA2592" s="31">
        <f t="shared" si="1669"/>
        <v>12309.977006522802</v>
      </c>
      <c r="AB2592" s="31">
        <f t="shared" si="1670"/>
        <v>267.34392429717093</v>
      </c>
      <c r="AC2592" s="31">
        <f t="shared" si="1671"/>
        <v>367.61137461269897</v>
      </c>
      <c r="AD2592" s="31">
        <f t="shared" si="1655"/>
        <v>39.730905243934828</v>
      </c>
      <c r="AE2592" s="31">
        <f t="shared" si="1672"/>
        <v>6.9352132758861398</v>
      </c>
      <c r="AF2592" s="31">
        <f t="shared" si="1673"/>
        <v>14790.519777991418</v>
      </c>
      <c r="AG2592" s="31">
        <f t="shared" si="1674"/>
        <v>0.12162664876157731</v>
      </c>
      <c r="AH2592" s="31">
        <f t="shared" si="1675"/>
        <v>0.83228833004505276</v>
      </c>
      <c r="AI2592" s="31">
        <f t="shared" si="1675"/>
        <v>1.8075356938772626E-2</v>
      </c>
      <c r="AJ2592" s="31">
        <f t="shared" si="1675"/>
        <v>2.4854527097804356E-2</v>
      </c>
      <c r="AK2592" s="31">
        <f t="shared" si="1656"/>
        <v>2.686241311346961E-3</v>
      </c>
      <c r="AL2592" s="31">
        <f t="shared" si="1656"/>
        <v>4.688958454459371E-4</v>
      </c>
      <c r="AM2592" s="31">
        <f t="shared" si="1676"/>
        <v>1</v>
      </c>
      <c r="AN2592" s="31">
        <f>(Z2592*'Propiedades físicas'!$F$4)/1000</f>
        <v>1581.9354603147494</v>
      </c>
      <c r="AO2592" s="31">
        <f>(AA2592*'Propiedades físicas'!$F$6)/1000</f>
        <v>394.41166328899055</v>
      </c>
      <c r="AP2592" s="31">
        <f>(AB2592*'Propiedades físicas'!$F$9)/1000</f>
        <v>164.93783409513958</v>
      </c>
      <c r="AQ2592" s="31">
        <f>(AC2592*'Propiedades físicas'!$F$5)/1000</f>
        <v>108.25052148220146</v>
      </c>
      <c r="AR2592" s="31">
        <f>(AD2592*'Propiedades físicas'!$F$8)/1000</f>
        <v>14.08540052707977</v>
      </c>
      <c r="AS2592" s="31">
        <f>(AE2592*'Propiedades físicas'!$F$7)/1000</f>
        <v>0.63866379057635458</v>
      </c>
      <c r="AT2592" s="31">
        <f t="shared" si="1677"/>
        <v>2264.2595434987365</v>
      </c>
      <c r="AU2592" s="31">
        <f t="shared" si="1678"/>
        <v>0.69865465063706467</v>
      </c>
      <c r="AV2592" s="31">
        <f t="shared" si="1682"/>
        <v>0.17419012958185226</v>
      </c>
      <c r="AW2592" s="31">
        <f t="shared" si="1682"/>
        <v>7.2844049423891333E-2</v>
      </c>
      <c r="AX2592" s="31">
        <f t="shared" si="1682"/>
        <v>4.7808353858114973E-2</v>
      </c>
      <c r="AY2592" s="31">
        <f t="shared" si="1679"/>
        <v>6.2207535207359629E-3</v>
      </c>
      <c r="AZ2592" s="31">
        <f t="shared" si="1679"/>
        <v>2.8206297834103001E-4</v>
      </c>
      <c r="BA2592" s="31">
        <f t="shared" si="1680"/>
        <v>1.0000000000000002</v>
      </c>
      <c r="BB2592" s="34">
        <f>AU2592*'Propiedades físicas'!$C$4+'Diseño reactor'!AV2592*'Propiedades físicas'!$C$5+'Diseño reactor'!AW2592*'Propiedades físicas'!$C$8+'Diseño reactor'!AX2592*'Propiedades físicas'!$C$9+'Diseño reactor'!AY2592*'Propiedades físicas'!$C$7+'Diseño reactor'!AZ2592*'Propiedades físicas'!$C$6</f>
        <v>875.31766556113598</v>
      </c>
      <c r="BC2592" s="45">
        <f>AU2592*'Propiedades físicas'!$L$4+'Diseño reactor'!AV2592*'Propiedades físicas'!$L$5+'Diseño reactor'!AW2592*'Propiedades físicas'!$L$8+AX2592*'Propiedades físicas'!$L$9+'Diseño reactor'!AY2592*'Propiedades físicas'!$L$7+'Diseño reactor'!AZ2592*'Propiedades físicas'!$L$6</f>
        <v>2.1250541565244259</v>
      </c>
      <c r="BD2592" s="29">
        <f t="shared" si="1657"/>
        <v>1.3050928464355884</v>
      </c>
      <c r="BE2592" s="58">
        <f t="shared" si="1658"/>
        <v>41.088473503181561</v>
      </c>
      <c r="BF2592" s="30">
        <f>AU2592*'Propiedades físicas'!$I$4+'Diseño reactor'!AV2592*'Propiedades físicas'!$I$5+'Diseño reactor'!AW2592*'Propiedades físicas'!$I$8+'Diseño reactor'!AX2592*'Propiedades físicas'!$I$9+'Diseño reactor'!AY2592*'Propiedades físicas'!$I$7+'Diseño reactor'!AZ2592*'Propiedades físicas'!$I$6</f>
        <v>1.9998502551484661E-2</v>
      </c>
      <c r="BG2592" s="24">
        <f>AU2592*'Propiedades físicas'!$O$4+'Diseño reactor'!AV2592*'Propiedades físicas'!$O$5+'Diseño reactor'!AW2592*'Propiedades físicas'!$O$8+'Diseño reactor'!AX2592*'Propiedades físicas'!$O$9+'Diseño reactor'!AY2592*'Propiedades físicas'!$O$7+'Diseño reactor'!AZ2592*'Propiedades físicas'!$O$6</f>
        <v>0.15481838552156338</v>
      </c>
      <c r="BH2592" s="54">
        <f t="shared" si="1659"/>
        <v>41094.378357968606</v>
      </c>
      <c r="BI2592" s="34">
        <f t="shared" si="1681"/>
        <v>274.50164157265181</v>
      </c>
      <c r="BJ2592" s="27">
        <f t="shared" si="1660"/>
        <v>4798.3834253666419</v>
      </c>
      <c r="BK2592" s="34">
        <f t="shared" si="1661"/>
        <v>571.44459617591735</v>
      </c>
      <c r="BL2592" s="27">
        <f t="shared" si="1662"/>
        <v>105.76898691543576</v>
      </c>
      <c r="BM2592" s="34">
        <f t="shared" si="1663"/>
        <v>1.1054421768707483</v>
      </c>
      <c r="BN2592" s="45">
        <f t="shared" si="1664"/>
        <v>2853.0256351009975</v>
      </c>
      <c r="BO2592" s="45">
        <f t="shared" si="1665"/>
        <v>111.3572431200506</v>
      </c>
      <c r="BP2592" s="66">
        <f t="shared" si="1666"/>
        <v>6.6872288477199771</v>
      </c>
    </row>
    <row r="2593" spans="8:68">
      <c r="H2593" s="68">
        <v>2588</v>
      </c>
      <c r="I2593" s="31">
        <f>('Propiedades físicas'!$C$10*'Diseño reactor'!H2593)/1000</f>
        <v>2265.1347887803367</v>
      </c>
      <c r="J2593" s="31">
        <f t="shared" si="1643"/>
        <v>0.20131252332473049</v>
      </c>
      <c r="K2593" s="31">
        <f>(I2593*1000)/'Propiedades físicas'!$F$10</f>
        <v>14796.237025682945</v>
      </c>
      <c r="L2593" s="31">
        <f t="shared" si="1644"/>
        <v>2113.7481465261349</v>
      </c>
      <c r="M2593" s="31">
        <f t="shared" si="1645"/>
        <v>12682.48887915681</v>
      </c>
      <c r="N2593" s="31">
        <f t="shared" si="1646"/>
        <v>0.81674967021875378</v>
      </c>
      <c r="O2593" s="32">
        <f t="shared" si="1647"/>
        <v>4.9004980213125231</v>
      </c>
      <c r="P2593" s="33">
        <f t="shared" si="1648"/>
        <v>0.69540961010167468</v>
      </c>
      <c r="Q2593" s="31">
        <f t="shared" si="1649"/>
        <v>4.7584529791824979</v>
      </c>
      <c r="R2593" s="31">
        <f t="shared" si="1650"/>
        <v>0.10331322677256989</v>
      </c>
      <c r="S2593" s="31">
        <f t="shared" si="1651"/>
        <v>0.14204504213002622</v>
      </c>
      <c r="T2593" s="31">
        <f t="shared" si="1652"/>
        <v>1.5348684676071537E-2</v>
      </c>
      <c r="U2593" s="31">
        <f t="shared" si="1653"/>
        <v>2.6781486684377457E-3</v>
      </c>
      <c r="V2593" s="47">
        <f t="shared" si="1667"/>
        <v>6.8865806048903715E-4</v>
      </c>
      <c r="W2593" s="31">
        <f t="shared" si="1654"/>
        <v>0.1485645657923316</v>
      </c>
      <c r="X2593" s="34">
        <f>(S2593*H2593*'Propiedades físicas'!$F$5*60*24*365)/(1000000)</f>
        <v>56896.658955498169</v>
      </c>
      <c r="Y2593" s="34">
        <f>(U2593*H2593*'Propiedades físicas'!$F$7*60*24*365)/(1000000)</f>
        <v>335.48011503565709</v>
      </c>
      <c r="Z2593" s="31">
        <f t="shared" si="1668"/>
        <v>1799.720070943134</v>
      </c>
      <c r="AA2593" s="31">
        <f t="shared" si="1669"/>
        <v>12314.876310124304</v>
      </c>
      <c r="AB2593" s="31">
        <f t="shared" si="1670"/>
        <v>267.37463088741089</v>
      </c>
      <c r="AC2593" s="31">
        <f t="shared" si="1671"/>
        <v>367.61256903250785</v>
      </c>
      <c r="AD2593" s="31">
        <f t="shared" si="1655"/>
        <v>39.722395941673135</v>
      </c>
      <c r="AE2593" s="31">
        <f t="shared" si="1672"/>
        <v>6.9310487539168859</v>
      </c>
      <c r="AF2593" s="31">
        <f t="shared" si="1673"/>
        <v>14796.237025682947</v>
      </c>
      <c r="AG2593" s="31">
        <f t="shared" si="1674"/>
        <v>0.12163363345823833</v>
      </c>
      <c r="AH2593" s="31">
        <f t="shared" si="1675"/>
        <v>0.8322978530790256</v>
      </c>
      <c r="AI2593" s="31">
        <f t="shared" si="1675"/>
        <v>1.8070447940466791E-2</v>
      </c>
      <c r="AJ2593" s="31">
        <f t="shared" si="1675"/>
        <v>2.4845004063831562E-2</v>
      </c>
      <c r="AK2593" s="31">
        <f t="shared" si="1656"/>
        <v>2.684628251948382E-3</v>
      </c>
      <c r="AL2593" s="31">
        <f t="shared" si="1656"/>
        <v>4.6843320648933516E-4</v>
      </c>
      <c r="AM2593" s="31">
        <f t="shared" si="1676"/>
        <v>1</v>
      </c>
      <c r="AN2593" s="31">
        <f>(Z2593*'Propiedades físicas'!$F$4)/1000</f>
        <v>1582.6378359859732</v>
      </c>
      <c r="AO2593" s="31">
        <f>(AA2593*'Propiedades físicas'!$F$6)/1000</f>
        <v>394.56863697638272</v>
      </c>
      <c r="AP2593" s="31">
        <f>(AB2593*'Propiedades físicas'!$F$9)/1000</f>
        <v>164.95677852598814</v>
      </c>
      <c r="AQ2593" s="31">
        <f>(AC2593*'Propiedades físicas'!$F$5)/1000</f>
        <v>108.2508732030026</v>
      </c>
      <c r="AR2593" s="31">
        <f>(AD2593*'Propiedades físicas'!$F$8)/1000</f>
        <v>14.082383809241954</v>
      </c>
      <c r="AS2593" s="31">
        <f>(AE2593*'Propiedades físicas'!$F$7)/1000</f>
        <v>0.638280279748206</v>
      </c>
      <c r="AT2593" s="31">
        <f t="shared" si="1677"/>
        <v>2265.1347887803372</v>
      </c>
      <c r="AU2593" s="31">
        <f t="shared" si="1678"/>
        <v>0.69869477252527878</v>
      </c>
      <c r="AV2593" s="31">
        <f t="shared" si="1682"/>
        <v>0.17419212266341041</v>
      </c>
      <c r="AW2593" s="31">
        <f t="shared" si="1682"/>
        <v>7.2824266062687243E-2</v>
      </c>
      <c r="AX2593" s="31">
        <f t="shared" si="1682"/>
        <v>4.7790036045179604E-2</v>
      </c>
      <c r="AY2593" s="31">
        <f t="shared" si="1679"/>
        <v>6.217018024267165E-3</v>
      </c>
      <c r="AZ2593" s="31">
        <f t="shared" si="1679"/>
        <v>2.8178467917659255E-4</v>
      </c>
      <c r="BA2593" s="31">
        <f t="shared" si="1680"/>
        <v>0.99999999999999989</v>
      </c>
      <c r="BB2593" s="34">
        <f>AU2593*'Propiedades físicas'!$C$4+'Diseño reactor'!AV2593*'Propiedades físicas'!$C$5+'Diseño reactor'!AW2593*'Propiedades físicas'!$C$8+'Diseño reactor'!AX2593*'Propiedades físicas'!$C$9+'Diseño reactor'!AY2593*'Propiedades físicas'!$C$7+'Diseño reactor'!AZ2593*'Propiedades físicas'!$C$6</f>
        <v>875.31757160271502</v>
      </c>
      <c r="BC2593" s="45">
        <f>AU2593*'Propiedades físicas'!$L$4+'Diseño reactor'!AV2593*'Propiedades físicas'!$L$5+'Diseño reactor'!AW2593*'Propiedades físicas'!$L$8+AX2593*'Propiedades físicas'!$L$9+'Diseño reactor'!AY2593*'Propiedades físicas'!$L$7+'Diseño reactor'!AZ2593*'Propiedades físicas'!$L$6</f>
        <v>2.1250825447632908</v>
      </c>
      <c r="BD2593" s="29">
        <f t="shared" si="1657"/>
        <v>1.3046461907406388</v>
      </c>
      <c r="BE2593" s="58">
        <f t="shared" si="1658"/>
        <v>41.087993515881131</v>
      </c>
      <c r="BF2593" s="30">
        <f>AU2593*'Propiedades físicas'!$I$4+'Diseño reactor'!AV2593*'Propiedades físicas'!$I$5+'Diseño reactor'!AW2593*'Propiedades físicas'!$I$8+'Diseño reactor'!AX2593*'Propiedades físicas'!$I$9+'Diseño reactor'!AY2593*'Propiedades físicas'!$I$7+'Diseño reactor'!AZ2593*'Propiedades físicas'!$I$6</f>
        <v>1.9998541041643933E-2</v>
      </c>
      <c r="BG2593" s="24">
        <f>AU2593*'Propiedades físicas'!$O$4+'Diseño reactor'!AV2593*'Propiedades físicas'!$O$5+'Diseño reactor'!AW2593*'Propiedades físicas'!$O$8+'Diseño reactor'!AX2593*'Propiedades físicas'!$O$9+'Diseño reactor'!AY2593*'Propiedades físicas'!$O$7+'Diseño reactor'!AZ2593*'Propiedades físicas'!$O$6</f>
        <v>0.15481977602380584</v>
      </c>
      <c r="BH2593" s="54">
        <f t="shared" si="1659"/>
        <v>41094.294854592925</v>
      </c>
      <c r="BI2593" s="34">
        <f t="shared" si="1681"/>
        <v>274.5033714671892</v>
      </c>
      <c r="BJ2593" s="27">
        <f t="shared" si="1660"/>
        <v>4798.3870048685922</v>
      </c>
      <c r="BK2593" s="34">
        <f t="shared" si="1661"/>
        <v>571.45015489945843</v>
      </c>
      <c r="BL2593" s="27">
        <f t="shared" si="1662"/>
        <v>105.76917734749399</v>
      </c>
      <c r="BM2593" s="34">
        <f t="shared" si="1663"/>
        <v>1.1054421768707483</v>
      </c>
      <c r="BN2593" s="45">
        <f t="shared" si="1664"/>
        <v>2854.2285954564486</v>
      </c>
      <c r="BO2593" s="45">
        <f t="shared" si="1665"/>
        <v>111.36325332423257</v>
      </c>
      <c r="BP2593" s="66">
        <f t="shared" si="1666"/>
        <v>6.6872281298989069</v>
      </c>
    </row>
    <row r="2594" spans="8:68">
      <c r="H2594" s="68">
        <v>2589</v>
      </c>
      <c r="I2594" s="31">
        <f>('Propiedades físicas'!$C$10*'Diseño reactor'!H2594)/1000</f>
        <v>2266.010034061936</v>
      </c>
      <c r="J2594" s="31">
        <f t="shared" si="1643"/>
        <v>0.20123476645979244</v>
      </c>
      <c r="K2594" s="31">
        <f>(I2594*1000)/'Propiedades físicas'!$F$10</f>
        <v>14801.954273374475</v>
      </c>
      <c r="L2594" s="31">
        <f t="shared" si="1644"/>
        <v>2114.5648961963534</v>
      </c>
      <c r="M2594" s="31">
        <f t="shared" si="1645"/>
        <v>12687.38937717812</v>
      </c>
      <c r="N2594" s="31">
        <f t="shared" si="1646"/>
        <v>0.81674967021875378</v>
      </c>
      <c r="O2594" s="32">
        <f t="shared" si="1647"/>
        <v>4.9004980213125222</v>
      </c>
      <c r="P2594" s="33">
        <f t="shared" si="1648"/>
        <v>0.69544951707561631</v>
      </c>
      <c r="Q2594" s="31">
        <f t="shared" si="1649"/>
        <v>4.7585073832740807</v>
      </c>
      <c r="R2594" s="31">
        <f t="shared" si="1650"/>
        <v>0.1032851753732564</v>
      </c>
      <c r="S2594" s="31">
        <f t="shared" si="1651"/>
        <v>0.14199063803844131</v>
      </c>
      <c r="T2594" s="31">
        <f t="shared" si="1652"/>
        <v>1.5339470644458605E-2</v>
      </c>
      <c r="U2594" s="31">
        <f t="shared" si="1653"/>
        <v>2.6755071254225635E-3</v>
      </c>
      <c r="V2594" s="47">
        <f t="shared" si="1667"/>
        <v>6.8869758001662983E-4</v>
      </c>
      <c r="W2594" s="31">
        <f t="shared" si="1654"/>
        <v>0.14851570507601086</v>
      </c>
      <c r="X2594" s="34">
        <f>(S2594*H2594*'Propiedades físicas'!$F$5*60*24*365)/(1000000)</f>
        <v>56896.843576834341</v>
      </c>
      <c r="Y2594" s="34">
        <f>(U2594*H2594*'Propiedades físicas'!$F$7*60*24*365)/(1000000)</f>
        <v>335.2787215970215</v>
      </c>
      <c r="Z2594" s="31">
        <f t="shared" si="1668"/>
        <v>1800.5187997087705</v>
      </c>
      <c r="AA2594" s="31">
        <f t="shared" si="1669"/>
        <v>12319.775615296596</v>
      </c>
      <c r="AB2594" s="31">
        <f t="shared" si="1670"/>
        <v>267.40531904136083</v>
      </c>
      <c r="AC2594" s="31">
        <f t="shared" si="1671"/>
        <v>367.61376188152457</v>
      </c>
      <c r="AD2594" s="31">
        <f t="shared" si="1655"/>
        <v>39.713889498503328</v>
      </c>
      <c r="AE2594" s="31">
        <f t="shared" si="1672"/>
        <v>6.9268879477190168</v>
      </c>
      <c r="AF2594" s="31">
        <f t="shared" si="1673"/>
        <v>14801.954273374475</v>
      </c>
      <c r="AG2594" s="31">
        <f t="shared" si="1674"/>
        <v>0.12164061356056989</v>
      </c>
      <c r="AH2594" s="31">
        <f t="shared" si="1675"/>
        <v>0.83230736886258438</v>
      </c>
      <c r="AI2594" s="31">
        <f t="shared" si="1675"/>
        <v>1.8065541488826605E-2</v>
      </c>
      <c r="AJ2594" s="31">
        <f t="shared" si="1675"/>
        <v>2.4835488280272728E-2</v>
      </c>
      <c r="AK2594" s="31">
        <f t="shared" si="1656"/>
        <v>2.6830166317930097E-3</v>
      </c>
      <c r="AL2594" s="31">
        <f t="shared" si="1656"/>
        <v>4.6797117595336686E-4</v>
      </c>
      <c r="AM2594" s="31">
        <f t="shared" si="1676"/>
        <v>0.99999999999999989</v>
      </c>
      <c r="AN2594" s="31">
        <f>(Z2594*'Propiedades físicas'!$F$4)/1000</f>
        <v>1583.3402220878986</v>
      </c>
      <c r="AO2594" s="31">
        <f>(AA2594*'Propiedades físicas'!$F$6)/1000</f>
        <v>394.72561071410291</v>
      </c>
      <c r="AP2594" s="31">
        <f>(AB2594*'Propiedades físicas'!$F$9)/1000</f>
        <v>164.97571158256756</v>
      </c>
      <c r="AQ2594" s="31">
        <f>(AC2594*'Propiedades físicas'!$F$5)/1000</f>
        <v>108.25122446125255</v>
      </c>
      <c r="AR2594" s="31">
        <f>(AD2594*'Propiedades físicas'!$F$8)/1000</f>
        <v>14.079368105009396</v>
      </c>
      <c r="AS2594" s="31">
        <f>(AE2594*'Propiedades físicas'!$F$7)/1000</f>
        <v>0.63789711110544434</v>
      </c>
      <c r="AT2594" s="31">
        <f t="shared" si="1677"/>
        <v>2266.0100340619365</v>
      </c>
      <c r="AU2594" s="31">
        <f t="shared" si="1678"/>
        <v>0.69873486802248708</v>
      </c>
      <c r="AV2594" s="31">
        <f t="shared" si="1682"/>
        <v>0.17419411422752507</v>
      </c>
      <c r="AW2594" s="31">
        <f t="shared" si="1682"/>
        <v>7.2804492964596595E-2</v>
      </c>
      <c r="AX2594" s="31">
        <f t="shared" si="1682"/>
        <v>4.7771732178611234E-2</v>
      </c>
      <c r="AY2594" s="31">
        <f t="shared" si="1679"/>
        <v>6.2132858607741566E-3</v>
      </c>
      <c r="AZ2594" s="31">
        <f t="shared" si="1679"/>
        <v>2.8150674600587795E-4</v>
      </c>
      <c r="BA2594" s="31">
        <f t="shared" si="1680"/>
        <v>1</v>
      </c>
      <c r="BB2594" s="34">
        <f>AU2594*'Propiedades físicas'!$C$4+'Diseño reactor'!AV2594*'Propiedades físicas'!$C$5+'Diseño reactor'!AW2594*'Propiedades físicas'!$C$8+'Diseño reactor'!AX2594*'Propiedades físicas'!$C$9+'Diseño reactor'!AY2594*'Propiedades físicas'!$C$7+'Diseño reactor'!AZ2594*'Propiedades físicas'!$C$6</f>
        <v>875.31747776390114</v>
      </c>
      <c r="BC2594" s="45">
        <f>AU2594*'Propiedades físicas'!$L$4+'Diseño reactor'!AV2594*'Propiedades físicas'!$L$5+'Diseño reactor'!AW2594*'Propiedades físicas'!$L$8+AX2594*'Propiedades físicas'!$L$9+'Diseño reactor'!AY2594*'Propiedades físicas'!$L$7+'Diseño reactor'!AZ2594*'Propiedades físicas'!$L$6</f>
        <v>2.1251109136069339</v>
      </c>
      <c r="BD2594" s="29">
        <f t="shared" si="1657"/>
        <v>1.3041998410293472</v>
      </c>
      <c r="BE2594" s="58">
        <f t="shared" si="1658"/>
        <v>41.087513861103105</v>
      </c>
      <c r="BF2594" s="30">
        <f>AU2594*'Propiedades físicas'!$I$4+'Diseño reactor'!AV2594*'Propiedades físicas'!$I$5+'Diseño reactor'!AW2594*'Propiedades físicas'!$I$8+'Diseño reactor'!AX2594*'Propiedades físicas'!$I$9+'Diseño reactor'!AY2594*'Propiedades físicas'!$I$7+'Diseño reactor'!AZ2594*'Propiedades físicas'!$I$6</f>
        <v>1.9998579475673982E-2</v>
      </c>
      <c r="BG2594" s="24">
        <f>AU2594*'Propiedades físicas'!$O$4+'Diseño reactor'!AV2594*'Propiedades físicas'!$O$5+'Diseño reactor'!AW2594*'Propiedades físicas'!$O$8+'Diseño reactor'!AX2594*'Propiedades físicas'!$O$9+'Diseño reactor'!AY2594*'Propiedades físicas'!$O$7+'Diseño reactor'!AZ2594*'Propiedades físicas'!$O$6</f>
        <v>0.15482116560848211</v>
      </c>
      <c r="BH2594" s="54">
        <f t="shared" si="1659"/>
        <v>41094.211472491457</v>
      </c>
      <c r="BI2594" s="34">
        <f t="shared" si="1681"/>
        <v>274.50509969589086</v>
      </c>
      <c r="BJ2594" s="27">
        <f t="shared" si="1660"/>
        <v>4798.3905840305697</v>
      </c>
      <c r="BK2594" s="34">
        <f t="shared" si="1661"/>
        <v>571.45571020336774</v>
      </c>
      <c r="BL2594" s="27">
        <f t="shared" si="1662"/>
        <v>105.76936765938538</v>
      </c>
      <c r="BM2594" s="34">
        <f t="shared" si="1663"/>
        <v>1.1054421768707483</v>
      </c>
      <c r="BN2594" s="45">
        <f t="shared" si="1664"/>
        <v>2855.4315683252025</v>
      </c>
      <c r="BO2594" s="45">
        <f t="shared" si="1665"/>
        <v>111.36925957551934</v>
      </c>
      <c r="BP2594" s="66">
        <f t="shared" si="1666"/>
        <v>6.6872274129916089</v>
      </c>
    </row>
    <row r="2595" spans="8:68">
      <c r="H2595" s="68">
        <v>2590</v>
      </c>
      <c r="I2595" s="31">
        <f>('Propiedades físicas'!$C$10*'Diseño reactor'!H2595)/1000</f>
        <v>2266.8852793435362</v>
      </c>
      <c r="J2595" s="31">
        <f t="shared" si="1643"/>
        <v>0.20115706963876545</v>
      </c>
      <c r="K2595" s="31">
        <f>(I2595*1000)/'Propiedades físicas'!$F$10</f>
        <v>14807.671521066008</v>
      </c>
      <c r="L2595" s="31">
        <f t="shared" si="1644"/>
        <v>2115.3816458665724</v>
      </c>
      <c r="M2595" s="31">
        <f t="shared" si="1645"/>
        <v>12692.289875199434</v>
      </c>
      <c r="N2595" s="31">
        <f t="shared" si="1646"/>
        <v>0.81674967021875378</v>
      </c>
      <c r="O2595" s="32">
        <f t="shared" si="1647"/>
        <v>4.9004980213125231</v>
      </c>
      <c r="P2595" s="33">
        <f t="shared" si="1648"/>
        <v>0.69548939780854613</v>
      </c>
      <c r="Q2595" s="31">
        <f t="shared" si="1649"/>
        <v>4.7585617459602734</v>
      </c>
      <c r="R2595" s="31">
        <f t="shared" si="1650"/>
        <v>0.1032571385233467</v>
      </c>
      <c r="S2595" s="31">
        <f t="shared" si="1651"/>
        <v>0.14193627535225115</v>
      </c>
      <c r="T2595" s="31">
        <f t="shared" si="1652"/>
        <v>1.5330264831678493E-2</v>
      </c>
      <c r="U2595" s="31">
        <f t="shared" si="1653"/>
        <v>2.6728690551824797E-3</v>
      </c>
      <c r="V2595" s="47">
        <f t="shared" si="1667"/>
        <v>6.8873707355797777E-4</v>
      </c>
      <c r="W2595" s="31">
        <f t="shared" si="1654"/>
        <v>0.14846687648827575</v>
      </c>
      <c r="X2595" s="34">
        <f>(S2595*H2595*'Propiedades físicas'!$F$5*60*24*365)/(1000000)</f>
        <v>56897.027955453144</v>
      </c>
      <c r="Y2595" s="34">
        <f>(U2595*H2595*'Propiedades físicas'!$F$7*60*24*365)/(1000000)</f>
        <v>335.07750779951067</v>
      </c>
      <c r="Z2595" s="31">
        <f t="shared" si="1668"/>
        <v>1801.3175403241344</v>
      </c>
      <c r="AA2595" s="31">
        <f t="shared" si="1669"/>
        <v>12324.674922037108</v>
      </c>
      <c r="AB2595" s="31">
        <f t="shared" si="1670"/>
        <v>267.43598877546793</v>
      </c>
      <c r="AC2595" s="31">
        <f t="shared" si="1671"/>
        <v>367.61495316233049</v>
      </c>
      <c r="AD2595" s="31">
        <f t="shared" si="1655"/>
        <v>39.705385914047298</v>
      </c>
      <c r="AE2595" s="31">
        <f t="shared" si="1672"/>
        <v>6.9227308529226228</v>
      </c>
      <c r="AF2595" s="31">
        <f t="shared" si="1673"/>
        <v>14807.67152106601</v>
      </c>
      <c r="AG2595" s="31">
        <f t="shared" si="1674"/>
        <v>0.12164758907310343</v>
      </c>
      <c r="AH2595" s="31">
        <f t="shared" si="1675"/>
        <v>0.83231687740395321</v>
      </c>
      <c r="AI2595" s="31">
        <f t="shared" si="1675"/>
        <v>1.806063758201297E-2</v>
      </c>
      <c r="AJ2595" s="31">
        <f t="shared" si="1675"/>
        <v>2.4825979738903999E-2</v>
      </c>
      <c r="AK2595" s="31">
        <f t="shared" si="1656"/>
        <v>2.6814064491882308E-3</v>
      </c>
      <c r="AL2595" s="31">
        <f t="shared" si="1656"/>
        <v>4.6750975283818644E-4</v>
      </c>
      <c r="AM2595" s="31">
        <f t="shared" si="1676"/>
        <v>1</v>
      </c>
      <c r="AN2595" s="31">
        <f>(Z2595*'Propiedades físicas'!$F$4)/1000</f>
        <v>1584.0426186102372</v>
      </c>
      <c r="AO2595" s="31">
        <f>(AA2595*'Propiedades físicas'!$F$6)/1000</f>
        <v>394.88258450206894</v>
      </c>
      <c r="AP2595" s="31">
        <f>(AB2595*'Propiedades físicas'!$F$9)/1000</f>
        <v>164.99463327502491</v>
      </c>
      <c r="AQ2595" s="31">
        <f>(AC2595*'Propiedades físicas'!$F$5)/1000</f>
        <v>108.25157525771148</v>
      </c>
      <c r="AR2595" s="31">
        <f>(AD2595*'Propiedades físicas'!$F$8)/1000</f>
        <v>14.076353414248041</v>
      </c>
      <c r="AS2595" s="31">
        <f>(AE2595*'Propiedades físicas'!$F$7)/1000</f>
        <v>0.63751428424564438</v>
      </c>
      <c r="AT2595" s="31">
        <f t="shared" si="1677"/>
        <v>2266.8852793435362</v>
      </c>
      <c r="AU2595" s="31">
        <f t="shared" si="1678"/>
        <v>0.69877493715471906</v>
      </c>
      <c r="AV2595" s="31">
        <f t="shared" si="1682"/>
        <v>0.17419610427591747</v>
      </c>
      <c r="AW2595" s="31">
        <f t="shared" si="1682"/>
        <v>7.2784730122207791E-2</v>
      </c>
      <c r="AX2595" s="31">
        <f t="shared" si="1682"/>
        <v>4.7753442242591072E-2</v>
      </c>
      <c r="AY2595" s="31">
        <f t="shared" si="1679"/>
        <v>6.2095570263372086E-3</v>
      </c>
      <c r="AZ2595" s="31">
        <f t="shared" si="1679"/>
        <v>2.8122917822743159E-4</v>
      </c>
      <c r="BA2595" s="31">
        <f t="shared" si="1680"/>
        <v>1</v>
      </c>
      <c r="BB2595" s="34">
        <f>AU2595*'Propiedades físicas'!$C$4+'Diseño reactor'!AV2595*'Propiedades físicas'!$C$5+'Diseño reactor'!AW2595*'Propiedades físicas'!$C$8+'Diseño reactor'!AX2595*'Propiedades físicas'!$C$9+'Diseño reactor'!AY2595*'Propiedades físicas'!$C$7+'Diseño reactor'!AZ2595*'Propiedades físicas'!$C$6</f>
        <v>875.31738404450732</v>
      </c>
      <c r="BC2595" s="45">
        <f>AU2595*'Propiedades físicas'!$L$4+'Diseño reactor'!AV2595*'Propiedades físicas'!$L$5+'Diseño reactor'!AW2595*'Propiedades físicas'!$L$8+AX2595*'Propiedades físicas'!$L$9+'Diseño reactor'!AY2595*'Propiedades físicas'!$L$7+'Diseño reactor'!AZ2595*'Propiedades físicas'!$L$6</f>
        <v>2.1251392630751185</v>
      </c>
      <c r="BD2595" s="29">
        <f t="shared" si="1657"/>
        <v>1.3037537969871056</v>
      </c>
      <c r="BE2595" s="58">
        <f t="shared" si="1658"/>
        <v>41.087034538501307</v>
      </c>
      <c r="BF2595" s="30">
        <f>AU2595*'Propiedades físicas'!$I$4+'Diseño reactor'!AV2595*'Propiedades físicas'!$I$5+'Diseño reactor'!AW2595*'Propiedades físicas'!$I$8+'Diseño reactor'!AX2595*'Propiedades físicas'!$I$9+'Diseño reactor'!AY2595*'Propiedades físicas'!$I$7+'Diseño reactor'!AZ2595*'Propiedades físicas'!$I$6</f>
        <v>1.9998617853663966E-2</v>
      </c>
      <c r="BG2595" s="24">
        <f>AU2595*'Propiedades físicas'!$O$4+'Diseño reactor'!AV2595*'Propiedades físicas'!$O$5+'Diseño reactor'!AW2595*'Propiedades físicas'!$O$8+'Diseño reactor'!AX2595*'Propiedades físicas'!$O$9+'Diseño reactor'!AY2595*'Propiedades físicas'!$O$7+'Diseño reactor'!AZ2595*'Propiedades físicas'!$O$6</f>
        <v>0.15482255427648689</v>
      </c>
      <c r="BH2595" s="54">
        <f t="shared" si="1659"/>
        <v>41094.128211470816</v>
      </c>
      <c r="BI2595" s="34">
        <f t="shared" si="1681"/>
        <v>274.5068262609775</v>
      </c>
      <c r="BJ2595" s="27">
        <f t="shared" si="1660"/>
        <v>4798.3941628506927</v>
      </c>
      <c r="BK2595" s="34">
        <f t="shared" si="1661"/>
        <v>571.46126209071485</v>
      </c>
      <c r="BL2595" s="27">
        <f t="shared" si="1662"/>
        <v>105.76955785122074</v>
      </c>
      <c r="BM2595" s="34">
        <f t="shared" si="1663"/>
        <v>1.1054421768707483</v>
      </c>
      <c r="BN2595" s="45">
        <f t="shared" si="1664"/>
        <v>2856.6345536945896</v>
      </c>
      <c r="BO2595" s="45">
        <f t="shared" si="1665"/>
        <v>111.37526187780928</v>
      </c>
      <c r="BP2595" s="66">
        <f t="shared" si="1666"/>
        <v>6.6872266969966523</v>
      </c>
    </row>
    <row r="2596" spans="8:68">
      <c r="H2596" s="68">
        <v>2591</v>
      </c>
      <c r="I2596" s="31">
        <f>('Propiedades físicas'!$C$10*'Diseño reactor'!H2596)/1000</f>
        <v>2267.760524625136</v>
      </c>
      <c r="J2596" s="31">
        <f t="shared" si="1643"/>
        <v>0.20107943279212756</v>
      </c>
      <c r="K2596" s="31">
        <f>(I2596*1000)/'Propiedades físicas'!$F$10</f>
        <v>14813.388768757539</v>
      </c>
      <c r="L2596" s="31">
        <f t="shared" si="1644"/>
        <v>2116.1983955367909</v>
      </c>
      <c r="M2596" s="31">
        <f t="shared" si="1645"/>
        <v>12697.190373220747</v>
      </c>
      <c r="N2596" s="31">
        <f t="shared" si="1646"/>
        <v>0.81674967021875378</v>
      </c>
      <c r="O2596" s="32">
        <f t="shared" si="1647"/>
        <v>4.9004980213125231</v>
      </c>
      <c r="P2596" s="33">
        <f t="shared" si="1648"/>
        <v>0.69552925232633811</v>
      </c>
      <c r="Q2596" s="31">
        <f t="shared" si="1649"/>
        <v>4.7586160672880151</v>
      </c>
      <c r="R2596" s="31">
        <f t="shared" si="1650"/>
        <v>0.10322911621233515</v>
      </c>
      <c r="S2596" s="31">
        <f t="shared" si="1651"/>
        <v>0.14188195402450859</v>
      </c>
      <c r="T2596" s="31">
        <f t="shared" si="1652"/>
        <v>1.5321067228068135E-2</v>
      </c>
      <c r="U2596" s="31">
        <f t="shared" si="1653"/>
        <v>2.6702344520123994E-3</v>
      </c>
      <c r="V2596" s="47">
        <f t="shared" si="1667"/>
        <v>6.8877654113870383E-4</v>
      </c>
      <c r="W2596" s="31">
        <f t="shared" si="1654"/>
        <v>0.14841807999744724</v>
      </c>
      <c r="X2596" s="34">
        <f>(S2596*H2596*'Propiedades físicas'!$F$5*60*24*365)/(1000000)</f>
        <v>56897.212091753303</v>
      </c>
      <c r="Y2596" s="34">
        <f>(U2596*H2596*'Propiedades físicas'!$F$7*60*24*365)/(1000000)</f>
        <v>334.87647343191651</v>
      </c>
      <c r="Z2596" s="31">
        <f t="shared" si="1668"/>
        <v>1802.116292777542</v>
      </c>
      <c r="AA2596" s="31">
        <f t="shared" si="1669"/>
        <v>12329.574230343247</v>
      </c>
      <c r="AB2596" s="31">
        <f t="shared" si="1670"/>
        <v>267.46664010616036</v>
      </c>
      <c r="AC2596" s="31">
        <f t="shared" si="1671"/>
        <v>367.61614287750177</v>
      </c>
      <c r="AD2596" s="31">
        <f t="shared" si="1655"/>
        <v>39.696885187924536</v>
      </c>
      <c r="AE2596" s="31">
        <f t="shared" si="1672"/>
        <v>6.9185774651641267</v>
      </c>
      <c r="AF2596" s="31">
        <f t="shared" si="1673"/>
        <v>14813.388768757539</v>
      </c>
      <c r="AG2596" s="31">
        <f t="shared" si="1674"/>
        <v>0.12165456000036466</v>
      </c>
      <c r="AH2596" s="31">
        <f t="shared" si="1675"/>
        <v>0.8323263787113433</v>
      </c>
      <c r="AI2596" s="31">
        <f t="shared" si="1675"/>
        <v>1.8055736218188373E-2</v>
      </c>
      <c r="AJ2596" s="31">
        <f t="shared" si="1675"/>
        <v>2.4816478431513904E-2</v>
      </c>
      <c r="AK2596" s="31">
        <f t="shared" si="1656"/>
        <v>2.6797977024438872E-3</v>
      </c>
      <c r="AL2596" s="31">
        <f t="shared" si="1656"/>
        <v>4.6704893614591992E-4</v>
      </c>
      <c r="AM2596" s="31">
        <f t="shared" si="1676"/>
        <v>1</v>
      </c>
      <c r="AN2596" s="31">
        <f>(Z2596*'Propiedades físicas'!$F$4)/1000</f>
        <v>1584.7450255427148</v>
      </c>
      <c r="AO2596" s="31">
        <f>(AA2596*'Propiedades físicas'!$F$6)/1000</f>
        <v>395.03955834019763</v>
      </c>
      <c r="AP2596" s="31">
        <f>(AB2596*'Propiedades físicas'!$F$9)/1000</f>
        <v>165.01354361349561</v>
      </c>
      <c r="AQ2596" s="31">
        <f>(AC2596*'Propiedades físicas'!$F$5)/1000</f>
        <v>108.25192559313795</v>
      </c>
      <c r="AR2596" s="31">
        <f>(AD2596*'Propiedades físicas'!$F$8)/1000</f>
        <v>14.073339736823002</v>
      </c>
      <c r="AS2596" s="31">
        <f>(AE2596*'Propiedades físicas'!$F$7)/1000</f>
        <v>0.63713179876696446</v>
      </c>
      <c r="AT2596" s="31">
        <f t="shared" si="1677"/>
        <v>2267.760524625136</v>
      </c>
      <c r="AU2596" s="31">
        <f t="shared" si="1678"/>
        <v>0.69881497994797104</v>
      </c>
      <c r="AV2596" s="31">
        <f t="shared" si="1682"/>
        <v>0.17419809281030599</v>
      </c>
      <c r="AW2596" s="31">
        <f t="shared" si="1682"/>
        <v>7.2764977528115574E-2</v>
      </c>
      <c r="AX2596" s="31">
        <f t="shared" si="1682"/>
        <v>4.7735166221324073E-2</v>
      </c>
      <c r="AY2596" s="31">
        <f t="shared" si="1679"/>
        <v>6.205831517042279E-3</v>
      </c>
      <c r="AZ2596" s="31">
        <f t="shared" si="1679"/>
        <v>2.8095197524098507E-4</v>
      </c>
      <c r="BA2596" s="31">
        <f t="shared" si="1680"/>
        <v>1</v>
      </c>
      <c r="BB2596" s="34">
        <f>AU2596*'Propiedades físicas'!$C$4+'Diseño reactor'!AV2596*'Propiedades físicas'!$C$5+'Diseño reactor'!AW2596*'Propiedades físicas'!$C$8+'Diseño reactor'!AX2596*'Propiedades físicas'!$C$9+'Diseño reactor'!AY2596*'Propiedades físicas'!$C$7+'Diseño reactor'!AZ2596*'Propiedades físicas'!$C$6</f>
        <v>875.31729044434701</v>
      </c>
      <c r="BC2596" s="45">
        <f>AU2596*'Propiedades físicas'!$L$4+'Diseño reactor'!AV2596*'Propiedades físicas'!$L$5+'Diseño reactor'!AW2596*'Propiedades físicas'!$L$8+AX2596*'Propiedades físicas'!$L$9+'Diseño reactor'!AY2596*'Propiedades físicas'!$L$7+'Diseño reactor'!AZ2596*'Propiedades físicas'!$L$6</f>
        <v>2.1251675931875806</v>
      </c>
      <c r="BD2596" s="29">
        <f t="shared" si="1657"/>
        <v>1.3033080582997369</v>
      </c>
      <c r="BE2596" s="58">
        <f t="shared" si="1658"/>
        <v>41.086555547730029</v>
      </c>
      <c r="BF2596" s="30">
        <f>AU2596*'Propiedades físicas'!$I$4+'Diseño reactor'!AV2596*'Propiedades físicas'!$I$5+'Diseño reactor'!AW2596*'Propiedades físicas'!$I$8+'Diseño reactor'!AX2596*'Propiedades físicas'!$I$9+'Diseño reactor'!AY2596*'Propiedades físicas'!$I$7+'Diseño reactor'!AZ2596*'Propiedades físicas'!$I$6</f>
        <v>1.9998656175702921E-2</v>
      </c>
      <c r="BG2596" s="24">
        <f>AU2596*'Propiedades físicas'!$O$4+'Diseño reactor'!AV2596*'Propiedades físicas'!$O$5+'Diseño reactor'!AW2596*'Propiedades físicas'!$O$8+'Diseño reactor'!AX2596*'Propiedades físicas'!$O$9+'Diseño reactor'!AY2596*'Propiedades físicas'!$O$7+'Diseño reactor'!AZ2596*'Propiedades físicas'!$O$6</f>
        <v>0.15482394202871375</v>
      </c>
      <c r="BH2596" s="54">
        <f t="shared" si="1659"/>
        <v>41094.045071337903</v>
      </c>
      <c r="BI2596" s="34">
        <f t="shared" si="1681"/>
        <v>274.50855116466647</v>
      </c>
      <c r="BJ2596" s="27">
        <f t="shared" si="1660"/>
        <v>4798.3977413271023</v>
      </c>
      <c r="BK2596" s="34">
        <f t="shared" si="1661"/>
        <v>571.46681056456794</v>
      </c>
      <c r="BL2596" s="27">
        <f t="shared" si="1662"/>
        <v>105.76974792311078</v>
      </c>
      <c r="BM2596" s="34">
        <f t="shared" si="1663"/>
        <v>1.1054421768707483</v>
      </c>
      <c r="BN2596" s="45">
        <f t="shared" si="1664"/>
        <v>2857.8375515519501</v>
      </c>
      <c r="BO2596" s="45">
        <f t="shared" si="1665"/>
        <v>111.38126023499559</v>
      </c>
      <c r="BP2596" s="66">
        <f t="shared" si="1666"/>
        <v>6.6872259819126132</v>
      </c>
    </row>
    <row r="2597" spans="8:68">
      <c r="H2597" s="68">
        <v>2592</v>
      </c>
      <c r="I2597" s="31">
        <f>('Propiedades físicas'!$C$10*'Diseño reactor'!H2597)/1000</f>
        <v>2268.6357699067362</v>
      </c>
      <c r="J2597" s="31">
        <f t="shared" si="1643"/>
        <v>0.2010018558504639</v>
      </c>
      <c r="K2597" s="31">
        <f>(I2597*1000)/'Propiedades físicas'!$F$10</f>
        <v>14819.106016449072</v>
      </c>
      <c r="L2597" s="31">
        <f t="shared" si="1644"/>
        <v>2117.0151452070099</v>
      </c>
      <c r="M2597" s="31">
        <f t="shared" si="1645"/>
        <v>12702.090871242061</v>
      </c>
      <c r="N2597" s="31">
        <f t="shared" si="1646"/>
        <v>0.81674967021875389</v>
      </c>
      <c r="O2597" s="32">
        <f t="shared" si="1647"/>
        <v>4.9004980213125231</v>
      </c>
      <c r="P2597" s="33">
        <f t="shared" si="1648"/>
        <v>0.69556908065483225</v>
      </c>
      <c r="Q2597" s="31">
        <f t="shared" si="1649"/>
        <v>4.7586703473041858</v>
      </c>
      <c r="R2597" s="31">
        <f t="shared" si="1650"/>
        <v>0.10320110842972478</v>
      </c>
      <c r="S2597" s="31">
        <f t="shared" si="1651"/>
        <v>0.14182767400833707</v>
      </c>
      <c r="T2597" s="31">
        <f t="shared" si="1652"/>
        <v>1.531187782397846E-2</v>
      </c>
      <c r="U2597" s="31">
        <f t="shared" si="1653"/>
        <v>2.6676033102184696E-3</v>
      </c>
      <c r="V2597" s="47">
        <f t="shared" si="1667"/>
        <v>6.8881598278439701E-4</v>
      </c>
      <c r="W2597" s="31">
        <f t="shared" si="1654"/>
        <v>0.14836931557188793</v>
      </c>
      <c r="X2597" s="34">
        <f>(S2597*H2597*'Propiedades físicas'!$F$5*60*24*365)/(1000000)</f>
        <v>56897.395986132789</v>
      </c>
      <c r="Y2597" s="34">
        <f>(U2597*H2597*'Propiedades físicas'!$F$7*60*24*365)/(1000000)</f>
        <v>334.67561828333692</v>
      </c>
      <c r="Z2597" s="31">
        <f t="shared" si="1668"/>
        <v>1802.9150570573252</v>
      </c>
      <c r="AA2597" s="31">
        <f t="shared" si="1669"/>
        <v>12334.47354021245</v>
      </c>
      <c r="AB2597" s="31">
        <f t="shared" si="1670"/>
        <v>267.49727304984663</v>
      </c>
      <c r="AC2597" s="31">
        <f t="shared" si="1671"/>
        <v>367.61733102960966</v>
      </c>
      <c r="AD2597" s="31">
        <f t="shared" si="1655"/>
        <v>39.688387319752167</v>
      </c>
      <c r="AE2597" s="31">
        <f t="shared" si="1672"/>
        <v>6.9144277800862728</v>
      </c>
      <c r="AF2597" s="31">
        <f t="shared" si="1673"/>
        <v>14819.10601644907</v>
      </c>
      <c r="AG2597" s="31">
        <f t="shared" si="1674"/>
        <v>0.12166152634687316</v>
      </c>
      <c r="AH2597" s="31">
        <f t="shared" si="1675"/>
        <v>0.83233587279295385</v>
      </c>
      <c r="AI2597" s="31">
        <f t="shared" si="1675"/>
        <v>1.8050837395516783E-2</v>
      </c>
      <c r="AJ2597" s="31">
        <f t="shared" si="1675"/>
        <v>2.4806984349903284E-2</v>
      </c>
      <c r="AK2597" s="31">
        <f t="shared" si="1656"/>
        <v>2.6781903898722651E-3</v>
      </c>
      <c r="AL2597" s="31">
        <f t="shared" si="1656"/>
        <v>4.6658872488065896E-4</v>
      </c>
      <c r="AM2597" s="31">
        <f t="shared" si="1676"/>
        <v>1</v>
      </c>
      <c r="AN2597" s="31">
        <f>(Z2597*'Propiedades físicas'!$F$4)/1000</f>
        <v>1585.4474428750705</v>
      </c>
      <c r="AO2597" s="31">
        <f>(AA2597*'Propiedades físicas'!$F$6)/1000</f>
        <v>395.19653222840685</v>
      </c>
      <c r="AP2597" s="31">
        <f>(AB2597*'Propiedades físicas'!$F$9)/1000</f>
        <v>165.03244260810285</v>
      </c>
      <c r="AQ2597" s="31">
        <f>(AC2597*'Propiedades físicas'!$F$5)/1000</f>
        <v>108.25227546828917</v>
      </c>
      <c r="AR2597" s="31">
        <f>(AD2597*'Propiedades físicas'!$F$8)/1000</f>
        <v>14.070327072598532</v>
      </c>
      <c r="AS2597" s="31">
        <f>(AE2597*'Propiedades físicas'!$F$7)/1000</f>
        <v>0.63674965426814489</v>
      </c>
      <c r="AT2597" s="31">
        <f t="shared" si="1677"/>
        <v>2268.6357699067357</v>
      </c>
      <c r="AU2597" s="31">
        <f t="shared" si="1678"/>
        <v>0.69885499642820526</v>
      </c>
      <c r="AV2597" s="31">
        <f t="shared" si="1682"/>
        <v>0.17420007983240673</v>
      </c>
      <c r="AW2597" s="31">
        <f t="shared" si="1682"/>
        <v>7.2745235174920736E-2</v>
      </c>
      <c r="AX2597" s="31">
        <f t="shared" si="1682"/>
        <v>4.7716904099038983E-2</v>
      </c>
      <c r="AY2597" s="31">
        <f t="shared" si="1679"/>
        <v>6.2021093289809882E-3</v>
      </c>
      <c r="AZ2597" s="31">
        <f t="shared" si="1679"/>
        <v>2.8067513644745265E-4</v>
      </c>
      <c r="BA2597" s="31">
        <f t="shared" si="1680"/>
        <v>1</v>
      </c>
      <c r="BB2597" s="34">
        <f>AU2597*'Propiedades físicas'!$C$4+'Diseño reactor'!AV2597*'Propiedades físicas'!$C$5+'Diseño reactor'!AW2597*'Propiedades físicas'!$C$8+'Diseño reactor'!AX2597*'Propiedades físicas'!$C$9+'Diseño reactor'!AY2597*'Propiedades físicas'!$C$7+'Diseño reactor'!AZ2597*'Propiedades físicas'!$C$6</f>
        <v>875.31719696323512</v>
      </c>
      <c r="BC2597" s="45">
        <f>AU2597*'Propiedades físicas'!$L$4+'Diseño reactor'!AV2597*'Propiedades físicas'!$L$5+'Diseño reactor'!AW2597*'Propiedades físicas'!$L$8+AX2597*'Propiedades físicas'!$L$9+'Diseño reactor'!AY2597*'Propiedades físicas'!$L$7+'Diseño reactor'!AZ2597*'Propiedades físicas'!$L$6</f>
        <v>2.1251959039640318</v>
      </c>
      <c r="BD2597" s="29">
        <f t="shared" si="1657"/>
        <v>1.3028626246534936</v>
      </c>
      <c r="BE2597" s="58">
        <f t="shared" si="1658"/>
        <v>41.086076888444047</v>
      </c>
      <c r="BF2597" s="30">
        <f>AU2597*'Propiedades físicas'!$I$4+'Diseño reactor'!AV2597*'Propiedades físicas'!$I$5+'Diseño reactor'!AW2597*'Propiedades físicas'!$I$8+'Diseño reactor'!AX2597*'Propiedades físicas'!$I$9+'Diseño reactor'!AY2597*'Propiedades físicas'!$I$7+'Diseño reactor'!AZ2597*'Propiedades físicas'!$I$6</f>
        <v>1.9998694441879721E-2</v>
      </c>
      <c r="BG2597" s="24">
        <f>AU2597*'Propiedades físicas'!$O$4+'Diseño reactor'!AV2597*'Propiedades físicas'!$O$5+'Diseño reactor'!AW2597*'Propiedades físicas'!$O$8+'Diseño reactor'!AX2597*'Propiedades físicas'!$O$9+'Diseño reactor'!AY2597*'Propiedades físicas'!$O$7+'Diseño reactor'!AZ2597*'Propiedades físicas'!$O$6</f>
        <v>0.15482532886605516</v>
      </c>
      <c r="BH2597" s="54">
        <f t="shared" si="1659"/>
        <v>41093.962051899987</v>
      </c>
      <c r="BI2597" s="34">
        <f t="shared" si="1681"/>
        <v>274.51027440917153</v>
      </c>
      <c r="BJ2597" s="27">
        <f t="shared" si="1660"/>
        <v>4798.4013194579247</v>
      </c>
      <c r="BK2597" s="34">
        <f t="shared" si="1661"/>
        <v>571.47235562798937</v>
      </c>
      <c r="BL2597" s="27">
        <f t="shared" si="1662"/>
        <v>105.76993787516605</v>
      </c>
      <c r="BM2597" s="34">
        <f t="shared" si="1663"/>
        <v>1.1054421768707483</v>
      </c>
      <c r="BN2597" s="45">
        <f t="shared" si="1664"/>
        <v>2859.0405618846539</v>
      </c>
      <c r="BO2597" s="45">
        <f t="shared" si="1665"/>
        <v>111.38725465096643</v>
      </c>
      <c r="BP2597" s="66">
        <f t="shared" si="1666"/>
        <v>6.6872252677380759</v>
      </c>
    </row>
    <row r="2598" spans="8:68">
      <c r="H2598" s="68">
        <v>2593</v>
      </c>
      <c r="I2598" s="31">
        <f>('Propiedades físicas'!$C$10*'Diseño reactor'!H2598)/1000</f>
        <v>2269.5110151883359</v>
      </c>
      <c r="J2598" s="31">
        <f t="shared" si="1643"/>
        <v>0.20092433874446683</v>
      </c>
      <c r="K2598" s="31">
        <f>(I2598*1000)/'Propiedades físicas'!$F$10</f>
        <v>14824.823264140603</v>
      </c>
      <c r="L2598" s="31">
        <f t="shared" si="1644"/>
        <v>2117.8318948772289</v>
      </c>
      <c r="M2598" s="31">
        <f t="shared" si="1645"/>
        <v>12706.991369263373</v>
      </c>
      <c r="N2598" s="31">
        <f t="shared" si="1646"/>
        <v>0.81674967021875389</v>
      </c>
      <c r="O2598" s="32">
        <f t="shared" si="1647"/>
        <v>4.9004980213125231</v>
      </c>
      <c r="P2598" s="33">
        <f t="shared" si="1648"/>
        <v>0.69560888281983402</v>
      </c>
      <c r="Q2598" s="31">
        <f t="shared" si="1649"/>
        <v>4.7587245860555933</v>
      </c>
      <c r="R2598" s="31">
        <f t="shared" si="1650"/>
        <v>0.10317311516502746</v>
      </c>
      <c r="S2598" s="31">
        <f t="shared" si="1651"/>
        <v>0.14177343525693037</v>
      </c>
      <c r="T2598" s="31">
        <f t="shared" si="1652"/>
        <v>1.5302696609774378E-2</v>
      </c>
      <c r="U2598" s="31">
        <f t="shared" si="1653"/>
        <v>2.664975624118055E-3</v>
      </c>
      <c r="V2598" s="47">
        <f t="shared" si="1667"/>
        <v>6.8885539852061239E-4</v>
      </c>
      <c r="W2598" s="31">
        <f t="shared" si="1654"/>
        <v>0.14832058318000199</v>
      </c>
      <c r="X2598" s="34">
        <f>(S2598*H2598*'Propiedades físicas'!$F$5*60*24*365)/(1000000)</f>
        <v>56897.579638988762</v>
      </c>
      <c r="Y2598" s="34">
        <f>(U2598*H2598*'Propiedades físicas'!$F$7*60*24*365)/(1000000)</f>
        <v>334.47494214317538</v>
      </c>
      <c r="Z2598" s="31">
        <f t="shared" si="1668"/>
        <v>1803.7138331518297</v>
      </c>
      <c r="AA2598" s="31">
        <f t="shared" si="1669"/>
        <v>12339.372851642154</v>
      </c>
      <c r="AB2598" s="31">
        <f t="shared" si="1670"/>
        <v>267.52788762291618</v>
      </c>
      <c r="AC2598" s="31">
        <f t="shared" si="1671"/>
        <v>367.61851762122046</v>
      </c>
      <c r="AD2598" s="31">
        <f t="shared" si="1655"/>
        <v>39.679892309144961</v>
      </c>
      <c r="AE2598" s="31">
        <f t="shared" si="1672"/>
        <v>6.9102817933381164</v>
      </c>
      <c r="AF2598" s="31">
        <f t="shared" si="1673"/>
        <v>14824.823264140603</v>
      </c>
      <c r="AG2598" s="31">
        <f t="shared" si="1674"/>
        <v>0.12166848811714256</v>
      </c>
      <c r="AH2598" s="31">
        <f t="shared" si="1675"/>
        <v>0.83234535965697187</v>
      </c>
      <c r="AI2598" s="31">
        <f t="shared" si="1675"/>
        <v>1.8045941112163729E-2</v>
      </c>
      <c r="AJ2598" s="31">
        <f t="shared" si="1675"/>
        <v>2.4797497485885295E-2</v>
      </c>
      <c r="AK2598" s="31">
        <f t="shared" si="1656"/>
        <v>2.6765845097880977E-3</v>
      </c>
      <c r="AL2598" s="31">
        <f t="shared" si="1656"/>
        <v>4.6612911804845764E-4</v>
      </c>
      <c r="AM2598" s="31">
        <f t="shared" si="1676"/>
        <v>1.0000000000000002</v>
      </c>
      <c r="AN2598" s="31">
        <f>(Z2598*'Propiedades físicas'!$F$4)/1000</f>
        <v>1586.149870597056</v>
      </c>
      <c r="AO2598" s="31">
        <f>(AA2598*'Propiedades físicas'!$F$6)/1000</f>
        <v>395.35350616661458</v>
      </c>
      <c r="AP2598" s="31">
        <f>(AB2598*'Propiedades físicas'!$F$9)/1000</f>
        <v>165.05133026895811</v>
      </c>
      <c r="AQ2598" s="31">
        <f>(AC2598*'Propiedades físicas'!$F$5)/1000</f>
        <v>108.2526248839208</v>
      </c>
      <c r="AR2598" s="31">
        <f>(AD2598*'Propiedades físicas'!$F$8)/1000</f>
        <v>14.067315421438067</v>
      </c>
      <c r="AS2598" s="31">
        <f>(AE2598*'Propiedades físicas'!$F$7)/1000</f>
        <v>0.63636785034850718</v>
      </c>
      <c r="AT2598" s="31">
        <f t="shared" si="1677"/>
        <v>2269.5110151883364</v>
      </c>
      <c r="AU2598" s="31">
        <f t="shared" si="1678"/>
        <v>0.69889498662134875</v>
      </c>
      <c r="AV2598" s="31">
        <f t="shared" si="1682"/>
        <v>0.17420206534393312</v>
      </c>
      <c r="AW2598" s="31">
        <f t="shared" si="1682"/>
        <v>7.2725503055230276E-2</v>
      </c>
      <c r="AX2598" s="31">
        <f t="shared" si="1682"/>
        <v>4.769865585998815E-2</v>
      </c>
      <c r="AY2598" s="31">
        <f t="shared" si="1679"/>
        <v>6.1983904582506221E-3</v>
      </c>
      <c r="AZ2598" s="31">
        <f t="shared" si="1679"/>
        <v>2.8039866124892894E-4</v>
      </c>
      <c r="BA2598" s="31">
        <f t="shared" si="1680"/>
        <v>0.99999999999999989</v>
      </c>
      <c r="BB2598" s="34">
        <f>AU2598*'Propiedades físicas'!$C$4+'Diseño reactor'!AV2598*'Propiedades físicas'!$C$5+'Diseño reactor'!AW2598*'Propiedades físicas'!$C$8+'Diseño reactor'!AX2598*'Propiedades físicas'!$C$9+'Diseño reactor'!AY2598*'Propiedades físicas'!$C$7+'Diseño reactor'!AZ2598*'Propiedades físicas'!$C$6</f>
        <v>875.31710360098555</v>
      </c>
      <c r="BC2598" s="45">
        <f>AU2598*'Propiedades físicas'!$L$4+'Diseño reactor'!AV2598*'Propiedades físicas'!$L$5+'Diseño reactor'!AW2598*'Propiedades físicas'!$L$8+AX2598*'Propiedades físicas'!$L$9+'Diseño reactor'!AY2598*'Propiedades físicas'!$L$7+'Diseño reactor'!AZ2598*'Propiedades físicas'!$L$6</f>
        <v>2.1252241954241535</v>
      </c>
      <c r="BD2598" s="29">
        <f t="shared" si="1657"/>
        <v>1.3024174957350594</v>
      </c>
      <c r="BE2598" s="58">
        <f t="shared" si="1658"/>
        <v>41.085598560298614</v>
      </c>
      <c r="BF2598" s="30">
        <f>AU2598*'Propiedades físicas'!$I$4+'Diseño reactor'!AV2598*'Propiedades físicas'!$I$5+'Diseño reactor'!AW2598*'Propiedades físicas'!$I$8+'Diseño reactor'!AX2598*'Propiedades físicas'!$I$9+'Diseño reactor'!AY2598*'Propiedades físicas'!$I$7+'Diseño reactor'!AZ2598*'Propiedades físicas'!$I$6</f>
        <v>1.9998732652283028E-2</v>
      </c>
      <c r="BG2598" s="24">
        <f>AU2598*'Propiedades físicas'!$O$4+'Diseño reactor'!AV2598*'Propiedades físicas'!$O$5+'Diseño reactor'!AW2598*'Propiedades físicas'!$O$8+'Diseño reactor'!AX2598*'Propiedades físicas'!$O$9+'Diseño reactor'!AY2598*'Propiedades físicas'!$O$7+'Diseño reactor'!AZ2598*'Propiedades físicas'!$O$6</f>
        <v>0.15482671478940235</v>
      </c>
      <c r="BH2598" s="54">
        <f t="shared" si="1659"/>
        <v>41093.879152964793</v>
      </c>
      <c r="BI2598" s="34">
        <f t="shared" si="1681"/>
        <v>274.51199599670201</v>
      </c>
      <c r="BJ2598" s="27">
        <f t="shared" si="1660"/>
        <v>4798.4048972413038</v>
      </c>
      <c r="BK2598" s="34">
        <f t="shared" si="1661"/>
        <v>571.47789728403916</v>
      </c>
      <c r="BL2598" s="27">
        <f t="shared" si="1662"/>
        <v>105.77012770749698</v>
      </c>
      <c r="BM2598" s="34">
        <f t="shared" si="1663"/>
        <v>1.1054421768707483</v>
      </c>
      <c r="BN2598" s="45">
        <f t="shared" si="1664"/>
        <v>2860.2435846800759</v>
      </c>
      <c r="BO2598" s="45">
        <f t="shared" si="1665"/>
        <v>111.39324512960471</v>
      </c>
      <c r="BP2598" s="66">
        <f t="shared" si="1666"/>
        <v>6.6872245544716202</v>
      </c>
    </row>
    <row r="2599" spans="8:68">
      <c r="H2599" s="68">
        <v>2594</v>
      </c>
      <c r="I2599" s="31">
        <f>('Propiedades físicas'!$C$10*'Diseño reactor'!H2599)/1000</f>
        <v>2270.3862604699352</v>
      </c>
      <c r="J2599" s="31">
        <f t="shared" si="1643"/>
        <v>0.20084688140493545</v>
      </c>
      <c r="K2599" s="31">
        <f>(I2599*1000)/'Propiedades físicas'!$F$10</f>
        <v>14830.540511832132</v>
      </c>
      <c r="L2599" s="31">
        <f t="shared" si="1644"/>
        <v>2118.6486445474475</v>
      </c>
      <c r="M2599" s="31">
        <f t="shared" si="1645"/>
        <v>12711.891867284685</v>
      </c>
      <c r="N2599" s="31">
        <f t="shared" si="1646"/>
        <v>0.81674967021875389</v>
      </c>
      <c r="O2599" s="32">
        <f t="shared" si="1647"/>
        <v>4.9004980213125231</v>
      </c>
      <c r="P2599" s="33">
        <f t="shared" si="1648"/>
        <v>0.69564865884711569</v>
      </c>
      <c r="Q2599" s="31">
        <f t="shared" si="1649"/>
        <v>4.758778783588971</v>
      </c>
      <c r="R2599" s="31">
        <f t="shared" si="1650"/>
        <v>0.10314513640776378</v>
      </c>
      <c r="S2599" s="31">
        <f t="shared" si="1651"/>
        <v>0.14171923772355241</v>
      </c>
      <c r="T2599" s="31">
        <f t="shared" si="1652"/>
        <v>1.5293523575834756E-2</v>
      </c>
      <c r="U2599" s="31">
        <f t="shared" si="1653"/>
        <v>2.6623513880397118E-3</v>
      </c>
      <c r="V2599" s="47">
        <f t="shared" si="1667"/>
        <v>6.8889478837287188E-4</v>
      </c>
      <c r="W2599" s="31">
        <f t="shared" si="1654"/>
        <v>0.14827188279023509</v>
      </c>
      <c r="X2599" s="34">
        <f>(S2599*H2599*'Propiedades físicas'!$F$5*60*24*365)/(1000000)</f>
        <v>56897.763050717615</v>
      </c>
      <c r="Y2599" s="34">
        <f>(U2599*H2599*'Propiedades físicas'!$F$7*60*24*365)/(1000000)</f>
        <v>334.27444480114008</v>
      </c>
      <c r="Z2599" s="31">
        <f t="shared" si="1668"/>
        <v>1804.5126210494182</v>
      </c>
      <c r="AA2599" s="31">
        <f t="shared" si="1669"/>
        <v>12344.27216462979</v>
      </c>
      <c r="AB2599" s="31">
        <f t="shared" si="1670"/>
        <v>267.55848384173925</v>
      </c>
      <c r="AC2599" s="31">
        <f t="shared" si="1671"/>
        <v>367.61970265489498</v>
      </c>
      <c r="AD2599" s="31">
        <f t="shared" si="1655"/>
        <v>39.671400155715361</v>
      </c>
      <c r="AE2599" s="31">
        <f t="shared" si="1672"/>
        <v>6.9061395005750121</v>
      </c>
      <c r="AF2599" s="31">
        <f t="shared" si="1673"/>
        <v>14830.540511832134</v>
      </c>
      <c r="AG2599" s="31">
        <f t="shared" si="1674"/>
        <v>0.12167544531568071</v>
      </c>
      <c r="AH2599" s="31">
        <f t="shared" si="1675"/>
        <v>0.83235483931157173</v>
      </c>
      <c r="AI2599" s="31">
        <f t="shared" si="1675"/>
        <v>1.8041047366296269E-2</v>
      </c>
      <c r="AJ2599" s="31">
        <f t="shared" si="1675"/>
        <v>2.4788017831285369E-2</v>
      </c>
      <c r="AK2599" s="31">
        <f t="shared" si="1656"/>
        <v>2.6749800605085591E-3</v>
      </c>
      <c r="AL2599" s="31">
        <f t="shared" si="1656"/>
        <v>4.6567011465732764E-4</v>
      </c>
      <c r="AM2599" s="31">
        <f t="shared" si="1676"/>
        <v>1</v>
      </c>
      <c r="AN2599" s="31">
        <f>(Z2599*'Propiedades físicas'!$F$4)/1000</f>
        <v>1586.8523086984374</v>
      </c>
      <c r="AO2599" s="31">
        <f>(AA2599*'Propiedades físicas'!$F$6)/1000</f>
        <v>395.51048015473845</v>
      </c>
      <c r="AP2599" s="31">
        <f>(AB2599*'Propiedades físicas'!$F$9)/1000</f>
        <v>165.07020660616104</v>
      </c>
      <c r="AQ2599" s="31">
        <f>(AC2599*'Propiedades físicas'!$F$5)/1000</f>
        <v>108.25297384078694</v>
      </c>
      <c r="AR2599" s="31">
        <f>(AD2599*'Propiedades físicas'!$F$8)/1000</f>
        <v>14.064304783204205</v>
      </c>
      <c r="AS2599" s="31">
        <f>(AE2599*'Propiedades físicas'!$F$7)/1000</f>
        <v>0.63598638660795292</v>
      </c>
      <c r="AT2599" s="31">
        <f t="shared" si="1677"/>
        <v>2270.3862604699357</v>
      </c>
      <c r="AU2599" s="31">
        <f t="shared" si="1678"/>
        <v>0.69893495055329613</v>
      </c>
      <c r="AV2599" s="31">
        <f t="shared" si="1682"/>
        <v>0.17420404934659608</v>
      </c>
      <c r="AW2599" s="31">
        <f t="shared" si="1682"/>
        <v>7.270578116165749E-2</v>
      </c>
      <c r="AX2599" s="31">
        <f t="shared" si="1682"/>
        <v>4.7680421488447609E-2</v>
      </c>
      <c r="AY2599" s="31">
        <f t="shared" si="1679"/>
        <v>6.1946749009541254E-3</v>
      </c>
      <c r="AZ2599" s="31">
        <f t="shared" si="1679"/>
        <v>2.8012254904868623E-4</v>
      </c>
      <c r="BA2599" s="31">
        <f t="shared" si="1680"/>
        <v>1.0000000000000002</v>
      </c>
      <c r="BB2599" s="34">
        <f>AU2599*'Propiedades físicas'!$C$4+'Diseño reactor'!AV2599*'Propiedades físicas'!$C$5+'Diseño reactor'!AW2599*'Propiedades físicas'!$C$8+'Diseño reactor'!AX2599*'Propiedades físicas'!$C$9+'Diseño reactor'!AY2599*'Propiedades físicas'!$C$7+'Diseño reactor'!AZ2599*'Propiedades físicas'!$C$6</f>
        <v>875.31701035741412</v>
      </c>
      <c r="BC2599" s="45">
        <f>AU2599*'Propiedades físicas'!$L$4+'Diseño reactor'!AV2599*'Propiedades físicas'!$L$5+'Diseño reactor'!AW2599*'Propiedades físicas'!$L$8+AX2599*'Propiedades físicas'!$L$9+'Diseño reactor'!AY2599*'Propiedades físicas'!$L$7+'Diseño reactor'!AZ2599*'Propiedades físicas'!$L$6</f>
        <v>2.1252524675876066</v>
      </c>
      <c r="BD2599" s="29">
        <f t="shared" si="1657"/>
        <v>1.3019726712315436</v>
      </c>
      <c r="BE2599" s="58">
        <f t="shared" si="1658"/>
        <v>41.08512056294947</v>
      </c>
      <c r="BF2599" s="30">
        <f>AU2599*'Propiedades físicas'!$I$4+'Diseño reactor'!AV2599*'Propiedades físicas'!$I$5+'Diseño reactor'!AW2599*'Propiedades físicas'!$I$8+'Diseño reactor'!AX2599*'Propiedades físicas'!$I$9+'Diseño reactor'!AY2599*'Propiedades físicas'!$I$7+'Diseño reactor'!AZ2599*'Propiedades físicas'!$I$6</f>
        <v>1.9998770807001409E-2</v>
      </c>
      <c r="BG2599" s="24">
        <f>AU2599*'Propiedades físicas'!$O$4+'Diseño reactor'!AV2599*'Propiedades físicas'!$O$5+'Diseño reactor'!AW2599*'Propiedades físicas'!$O$8+'Diseño reactor'!AX2599*'Propiedades físicas'!$O$9+'Diseño reactor'!AY2599*'Propiedades físicas'!$O$7+'Diseño reactor'!AZ2599*'Propiedades físicas'!$O$6</f>
        <v>0.15482809979964579</v>
      </c>
      <c r="BH2599" s="54">
        <f t="shared" si="1659"/>
        <v>41093.796374340272</v>
      </c>
      <c r="BI2599" s="34">
        <f t="shared" si="1681"/>
        <v>274.51371592946447</v>
      </c>
      <c r="BJ2599" s="27">
        <f t="shared" si="1660"/>
        <v>4798.4084746753961</v>
      </c>
      <c r="BK2599" s="34">
        <f t="shared" si="1661"/>
        <v>571.48343553577558</v>
      </c>
      <c r="BL2599" s="27">
        <f t="shared" si="1662"/>
        <v>105.77031742021393</v>
      </c>
      <c r="BM2599" s="34">
        <f t="shared" si="1663"/>
        <v>1.1054421768707483</v>
      </c>
      <c r="BN2599" s="45">
        <f t="shared" si="1664"/>
        <v>2861.4466199256203</v>
      </c>
      <c r="BO2599" s="45">
        <f t="shared" si="1665"/>
        <v>111.39923167478837</v>
      </c>
      <c r="BP2599" s="66">
        <f t="shared" si="1666"/>
        <v>6.6872238421118393</v>
      </c>
    </row>
    <row r="2600" spans="8:68">
      <c r="H2600" s="68">
        <v>2595</v>
      </c>
      <c r="I2600" s="31">
        <f>('Propiedades físicas'!$C$10*'Diseño reactor'!H2600)/1000</f>
        <v>2271.2615057515354</v>
      </c>
      <c r="J2600" s="31">
        <f t="shared" si="1643"/>
        <v>0.20076948376277554</v>
      </c>
      <c r="K2600" s="31">
        <f>(I2600*1000)/'Propiedades físicas'!$F$10</f>
        <v>14836.257759523663</v>
      </c>
      <c r="L2600" s="31">
        <f t="shared" si="1644"/>
        <v>2119.465394217666</v>
      </c>
      <c r="M2600" s="31">
        <f t="shared" si="1645"/>
        <v>12716.792365305997</v>
      </c>
      <c r="N2600" s="31">
        <f t="shared" si="1646"/>
        <v>0.81674967021875378</v>
      </c>
      <c r="O2600" s="32">
        <f t="shared" si="1647"/>
        <v>4.9004980213125231</v>
      </c>
      <c r="P2600" s="33">
        <f t="shared" si="1648"/>
        <v>0.69568840876241522</v>
      </c>
      <c r="Q2600" s="31">
        <f t="shared" si="1649"/>
        <v>4.7588329399509863</v>
      </c>
      <c r="R2600" s="31">
        <f t="shared" si="1650"/>
        <v>0.10311717214746305</v>
      </c>
      <c r="S2600" s="31">
        <f t="shared" si="1651"/>
        <v>0.1416650813615373</v>
      </c>
      <c r="T2600" s="31">
        <f t="shared" si="1652"/>
        <v>1.528435871255239E-2</v>
      </c>
      <c r="U2600" s="31">
        <f t="shared" si="1653"/>
        <v>2.6597305963231631E-3</v>
      </c>
      <c r="V2600" s="47">
        <f t="shared" si="1667"/>
        <v>6.8893415236666365E-4</v>
      </c>
      <c r="W2600" s="31">
        <f t="shared" si="1654"/>
        <v>0.14822321437107433</v>
      </c>
      <c r="X2600" s="34">
        <f>(S2600*H2600*'Propiedades físicas'!$F$5*60*24*365)/(1000000)</f>
        <v>56897.946221714927</v>
      </c>
      <c r="Y2600" s="34">
        <f>(U2600*H2600*'Propiedades físicas'!$F$7*60*24*365)/(1000000)</f>
        <v>334.07412604724385</v>
      </c>
      <c r="Z2600" s="31">
        <f t="shared" si="1668"/>
        <v>1805.3114207384674</v>
      </c>
      <c r="AA2600" s="31">
        <f t="shared" si="1669"/>
        <v>12349.17147917281</v>
      </c>
      <c r="AB2600" s="31">
        <f t="shared" si="1670"/>
        <v>267.5890617226666</v>
      </c>
      <c r="AC2600" s="31">
        <f t="shared" si="1671"/>
        <v>367.62088613318929</v>
      </c>
      <c r="AD2600" s="31">
        <f t="shared" si="1655"/>
        <v>39.662910859073449</v>
      </c>
      <c r="AE2600" s="31">
        <f t="shared" si="1672"/>
        <v>6.902000897458608</v>
      </c>
      <c r="AF2600" s="31">
        <f t="shared" si="1673"/>
        <v>14836.257759523665</v>
      </c>
      <c r="AG2600" s="31">
        <f t="shared" si="1674"/>
        <v>0.12168239794698936</v>
      </c>
      <c r="AH2600" s="31">
        <f t="shared" si="1675"/>
        <v>0.83236431176491599</v>
      </c>
      <c r="AI2600" s="31">
        <f t="shared" si="1675"/>
        <v>1.8036156156082978E-2</v>
      </c>
      <c r="AJ2600" s="31">
        <f t="shared" si="1675"/>
        <v>2.4778545377941195E-2</v>
      </c>
      <c r="AK2600" s="31">
        <f t="shared" si="1656"/>
        <v>2.6733770403532591E-3</v>
      </c>
      <c r="AL2600" s="31">
        <f t="shared" si="1656"/>
        <v>4.6521171371723352E-4</v>
      </c>
      <c r="AM2600" s="31">
        <f t="shared" si="1676"/>
        <v>1</v>
      </c>
      <c r="AN2600" s="31">
        <f>(Z2600*'Propiedades físicas'!$F$4)/1000</f>
        <v>1587.5547571689933</v>
      </c>
      <c r="AO2600" s="31">
        <f>(AA2600*'Propiedades físicas'!$F$6)/1000</f>
        <v>395.66745419269682</v>
      </c>
      <c r="AP2600" s="31">
        <f>(AB2600*'Propiedades físicas'!$F$9)/1000</f>
        <v>165.08907162979915</v>
      </c>
      <c r="AQ2600" s="31">
        <f>(AC2600*'Propiedades físicas'!$F$5)/1000</f>
        <v>108.25332233964026</v>
      </c>
      <c r="AR2600" s="31">
        <f>(AD2600*'Propiedades físicas'!$F$8)/1000</f>
        <v>14.061295157758714</v>
      </c>
      <c r="AS2600" s="31">
        <f>(AE2600*'Propiedades físicas'!$F$7)/1000</f>
        <v>0.63560526264696315</v>
      </c>
      <c r="AT2600" s="31">
        <f t="shared" si="1677"/>
        <v>2271.2615057515354</v>
      </c>
      <c r="AU2600" s="31">
        <f t="shared" si="1678"/>
        <v>0.69897488824990628</v>
      </c>
      <c r="AV2600" s="31">
        <f t="shared" si="1682"/>
        <v>0.1742060318421039</v>
      </c>
      <c r="AW2600" s="31">
        <f t="shared" si="1682"/>
        <v>7.2686069486821589E-2</v>
      </c>
      <c r="AX2600" s="31">
        <f t="shared" si="1682"/>
        <v>4.7662200968716914E-2</v>
      </c>
      <c r="AY2600" s="31">
        <f t="shared" si="1679"/>
        <v>6.1909626532000708E-3</v>
      </c>
      <c r="AZ2600" s="31">
        <f t="shared" si="1679"/>
        <v>2.7984679925117137E-4</v>
      </c>
      <c r="BA2600" s="31">
        <f t="shared" si="1680"/>
        <v>0.99999999999999989</v>
      </c>
      <c r="BB2600" s="34">
        <f>AU2600*'Propiedades físicas'!$C$4+'Diseño reactor'!AV2600*'Propiedades físicas'!$C$5+'Diseño reactor'!AW2600*'Propiedades físicas'!$C$8+'Diseño reactor'!AX2600*'Propiedades físicas'!$C$9+'Diseño reactor'!AY2600*'Propiedades físicas'!$C$7+'Diseño reactor'!AZ2600*'Propiedades físicas'!$C$6</f>
        <v>875.31691723233484</v>
      </c>
      <c r="BC2600" s="45">
        <f>AU2600*'Propiedades físicas'!$L$4+'Diseño reactor'!AV2600*'Propiedades físicas'!$L$5+'Diseño reactor'!AW2600*'Propiedades físicas'!$L$8+AX2600*'Propiedades físicas'!$L$9+'Diseño reactor'!AY2600*'Propiedades físicas'!$L$7+'Diseño reactor'!AZ2600*'Propiedades físicas'!$L$6</f>
        <v>2.1252807204740174</v>
      </c>
      <c r="BD2600" s="29">
        <f t="shared" si="1657"/>
        <v>1.3015281508304914</v>
      </c>
      <c r="BE2600" s="58">
        <f t="shared" si="1658"/>
        <v>41.084642896052827</v>
      </c>
      <c r="BF2600" s="30">
        <f>AU2600*'Propiedades físicas'!$I$4+'Diseño reactor'!AV2600*'Propiedades físicas'!$I$5+'Diseño reactor'!AW2600*'Propiedades físicas'!$I$8+'Diseño reactor'!AX2600*'Propiedades físicas'!$I$9+'Diseño reactor'!AY2600*'Propiedades físicas'!$I$7+'Diseño reactor'!AZ2600*'Propiedades físicas'!$I$6</f>
        <v>1.999880890612319E-2</v>
      </c>
      <c r="BG2600" s="24">
        <f>AU2600*'Propiedades físicas'!$O$4+'Diseño reactor'!AV2600*'Propiedades físicas'!$O$5+'Diseño reactor'!AW2600*'Propiedades físicas'!$O$8+'Diseño reactor'!AX2600*'Propiedades físicas'!$O$9+'Diseño reactor'!AY2600*'Propiedades físicas'!$O$7+'Diseño reactor'!AZ2600*'Propiedades físicas'!$O$6</f>
        <v>0.1548294838976742</v>
      </c>
      <c r="BH2600" s="54">
        <f t="shared" si="1659"/>
        <v>41093.713715834834</v>
      </c>
      <c r="BI2600" s="34">
        <f t="shared" si="1681"/>
        <v>274.51543420966061</v>
      </c>
      <c r="BJ2600" s="27">
        <f t="shared" si="1660"/>
        <v>4798.4120517583369</v>
      </c>
      <c r="BK2600" s="34">
        <f t="shared" si="1661"/>
        <v>571.48897038624864</v>
      </c>
      <c r="BL2600" s="27">
        <f t="shared" si="1662"/>
        <v>105.77050701342695</v>
      </c>
      <c r="BM2600" s="34">
        <f t="shared" si="1663"/>
        <v>1.1054421768707483</v>
      </c>
      <c r="BN2600" s="45">
        <f t="shared" si="1664"/>
        <v>2862.6496676086949</v>
      </c>
      <c r="BO2600" s="45">
        <f t="shared" si="1665"/>
        <v>111.40521429039019</v>
      </c>
      <c r="BP2600" s="66">
        <f t="shared" si="1666"/>
        <v>6.6872231306573111</v>
      </c>
    </row>
    <row r="2601" spans="8:68">
      <c r="H2601" s="68">
        <v>2596</v>
      </c>
      <c r="I2601" s="31">
        <f>('Propiedades físicas'!$C$10*'Diseño reactor'!H2601)/1000</f>
        <v>2272.1367510331352</v>
      </c>
      <c r="J2601" s="31">
        <f t="shared" si="1643"/>
        <v>0.20069214574899943</v>
      </c>
      <c r="K2601" s="31">
        <f>(I2601*1000)/'Propiedades físicas'!$F$10</f>
        <v>14841.975007215196</v>
      </c>
      <c r="L2601" s="31">
        <f t="shared" si="1644"/>
        <v>2120.282143887885</v>
      </c>
      <c r="M2601" s="31">
        <f t="shared" si="1645"/>
        <v>12721.692863327311</v>
      </c>
      <c r="N2601" s="31">
        <f t="shared" si="1646"/>
        <v>0.81674967021875389</v>
      </c>
      <c r="O2601" s="32">
        <f t="shared" si="1647"/>
        <v>4.9004980213125231</v>
      </c>
      <c r="P2601" s="33">
        <f t="shared" si="1648"/>
        <v>0.6957281325914374</v>
      </c>
      <c r="Q2601" s="31">
        <f t="shared" si="1649"/>
        <v>4.7588870551882341</v>
      </c>
      <c r="R2601" s="31">
        <f t="shared" si="1650"/>
        <v>0.10308922237366339</v>
      </c>
      <c r="S2601" s="31">
        <f t="shared" si="1651"/>
        <v>0.14161096612428914</v>
      </c>
      <c r="T2601" s="31">
        <f t="shared" si="1652"/>
        <v>1.5275202010333966E-2</v>
      </c>
      <c r="U2601" s="31">
        <f t="shared" si="1653"/>
        <v>2.6571132433192719E-3</v>
      </c>
      <c r="V2601" s="47">
        <f t="shared" si="1667"/>
        <v>6.8897349052744283E-4</v>
      </c>
      <c r="W2601" s="31">
        <f t="shared" si="1654"/>
        <v>0.14817457789104813</v>
      </c>
      <c r="X2601" s="34">
        <f>(S2601*H2601*'Propiedades físicas'!$F$5*60*24*365)/(1000000)</f>
        <v>56898.129152375557</v>
      </c>
      <c r="Y2601" s="34">
        <f>(U2601*H2601*'Propiedades físicas'!$F$7*60*24*365)/(1000000)</f>
        <v>333.87398567180367</v>
      </c>
      <c r="Z2601" s="31">
        <f t="shared" si="1668"/>
        <v>1806.1102322073714</v>
      </c>
      <c r="AA2601" s="31">
        <f t="shared" si="1669"/>
        <v>12354.070795268655</v>
      </c>
      <c r="AB2601" s="31">
        <f t="shared" si="1670"/>
        <v>267.61962128203015</v>
      </c>
      <c r="AC2601" s="31">
        <f t="shared" si="1671"/>
        <v>367.62206805865463</v>
      </c>
      <c r="AD2601" s="31">
        <f t="shared" si="1655"/>
        <v>39.654424418826977</v>
      </c>
      <c r="AE2601" s="31">
        <f t="shared" si="1672"/>
        <v>6.8978659796568298</v>
      </c>
      <c r="AF2601" s="31">
        <f t="shared" si="1673"/>
        <v>14841.975007215195</v>
      </c>
      <c r="AG2601" s="31">
        <f t="shared" si="1674"/>
        <v>0.12168934601556458</v>
      </c>
      <c r="AH2601" s="31">
        <f t="shared" si="1675"/>
        <v>0.83237377702515447</v>
      </c>
      <c r="AI2601" s="31">
        <f t="shared" si="1675"/>
        <v>1.8031267479693979E-2</v>
      </c>
      <c r="AJ2601" s="31">
        <f t="shared" si="1675"/>
        <v>2.4769080117702725E-2</v>
      </c>
      <c r="AK2601" s="31">
        <f t="shared" si="1656"/>
        <v>2.6717754476442384E-3</v>
      </c>
      <c r="AL2601" s="31">
        <f t="shared" si="1656"/>
        <v>4.6475391424008868E-4</v>
      </c>
      <c r="AM2601" s="31">
        <f t="shared" si="1676"/>
        <v>1</v>
      </c>
      <c r="AN2601" s="31">
        <f>(Z2601*'Propiedades físicas'!$F$4)/1000</f>
        <v>1588.2572159985182</v>
      </c>
      <c r="AO2601" s="31">
        <f>(AA2601*'Propiedades físicas'!$F$6)/1000</f>
        <v>395.82442828040769</v>
      </c>
      <c r="AP2601" s="31">
        <f>(AB2601*'Propiedades físicas'!$F$9)/1000</f>
        <v>165.10792534994849</v>
      </c>
      <c r="AQ2601" s="31">
        <f>(AC2601*'Propiedades físicas'!$F$5)/1000</f>
        <v>108.25367038123203</v>
      </c>
      <c r="AR2601" s="31">
        <f>(AD2601*'Propiedades físicas'!$F$8)/1000</f>
        <v>14.058286544962534</v>
      </c>
      <c r="AS2601" s="31">
        <f>(AE2601*'Propiedades físicas'!$F$7)/1000</f>
        <v>0.63522447806659754</v>
      </c>
      <c r="AT2601" s="31">
        <f t="shared" si="1677"/>
        <v>2272.1367510331352</v>
      </c>
      <c r="AU2601" s="31">
        <f t="shared" si="1678"/>
        <v>0.69901479973700587</v>
      </c>
      <c r="AV2601" s="31">
        <f t="shared" si="1682"/>
        <v>0.17420801283216217</v>
      </c>
      <c r="AW2601" s="31">
        <f t="shared" si="1682"/>
        <v>7.2666368023348207E-2</v>
      </c>
      <c r="AX2601" s="31">
        <f t="shared" si="1682"/>
        <v>4.7643994285119215E-2</v>
      </c>
      <c r="AY2601" s="31">
        <f t="shared" si="1679"/>
        <v>6.1872537111026726E-3</v>
      </c>
      <c r="AZ2601" s="31">
        <f t="shared" si="1679"/>
        <v>2.7957141126200372E-4</v>
      </c>
      <c r="BA2601" s="31">
        <f t="shared" si="1680"/>
        <v>1.0000000000000002</v>
      </c>
      <c r="BB2601" s="34">
        <f>AU2601*'Propiedades físicas'!$C$4+'Diseño reactor'!AV2601*'Propiedades físicas'!$C$5+'Diseño reactor'!AW2601*'Propiedades físicas'!$C$8+'Diseño reactor'!AX2601*'Propiedades físicas'!$C$9+'Diseño reactor'!AY2601*'Propiedades físicas'!$C$7+'Diseño reactor'!AZ2601*'Propiedades físicas'!$C$6</f>
        <v>875.31682422556457</v>
      </c>
      <c r="BC2601" s="45">
        <f>AU2601*'Propiedades físicas'!$L$4+'Diseño reactor'!AV2601*'Propiedades físicas'!$L$5+'Diseño reactor'!AW2601*'Propiedades físicas'!$L$8+AX2601*'Propiedades físicas'!$L$9+'Diseño reactor'!AY2601*'Propiedades físicas'!$L$7+'Diseño reactor'!AZ2601*'Propiedades físicas'!$L$6</f>
        <v>2.1253089541029948</v>
      </c>
      <c r="BD2601" s="29">
        <f t="shared" si="1657"/>
        <v>1.3010839342198666</v>
      </c>
      <c r="BE2601" s="58">
        <f t="shared" si="1658"/>
        <v>41.084165559265365</v>
      </c>
      <c r="BF2601" s="30">
        <f>AU2601*'Propiedades físicas'!$I$4+'Diseño reactor'!AV2601*'Propiedades físicas'!$I$5+'Diseño reactor'!AW2601*'Propiedades físicas'!$I$8+'Diseño reactor'!AX2601*'Propiedades físicas'!$I$9+'Diseño reactor'!AY2601*'Propiedades físicas'!$I$7+'Diseño reactor'!AZ2601*'Propiedades físicas'!$I$6</f>
        <v>1.9998846949736603E-2</v>
      </c>
      <c r="BG2601" s="24">
        <f>AU2601*'Propiedades físicas'!$O$4+'Diseño reactor'!AV2601*'Propiedades físicas'!$O$5+'Diseño reactor'!AW2601*'Propiedades físicas'!$O$8+'Diseño reactor'!AX2601*'Propiedades físicas'!$O$9+'Diseño reactor'!AY2601*'Propiedades físicas'!$O$7+'Diseño reactor'!AZ2601*'Propiedades físicas'!$O$6</f>
        <v>0.15483086708437568</v>
      </c>
      <c r="BH2601" s="54">
        <f t="shared" si="1659"/>
        <v>41093.631177257208</v>
      </c>
      <c r="BI2601" s="34">
        <f t="shared" si="1681"/>
        <v>274.51715083948989</v>
      </c>
      <c r="BJ2601" s="27">
        <f t="shared" si="1660"/>
        <v>4798.4156284883002</v>
      </c>
      <c r="BK2601" s="34">
        <f t="shared" si="1661"/>
        <v>571.4945018385099</v>
      </c>
      <c r="BL2601" s="27">
        <f t="shared" si="1662"/>
        <v>105.7706964872462</v>
      </c>
      <c r="BM2601" s="34">
        <f t="shared" si="1663"/>
        <v>1.1054421768707483</v>
      </c>
      <c r="BN2601" s="45">
        <f t="shared" si="1664"/>
        <v>2863.85272771674</v>
      </c>
      <c r="BO2601" s="45">
        <f t="shared" si="1665"/>
        <v>111.41119298027793</v>
      </c>
      <c r="BP2601" s="66">
        <f t="shared" si="1666"/>
        <v>6.6872224201066377</v>
      </c>
    </row>
    <row r="2602" spans="8:68">
      <c r="H2602" s="68">
        <v>2597</v>
      </c>
      <c r="I2602" s="31">
        <f>('Propiedades físicas'!$C$10*'Diseño reactor'!H2602)/1000</f>
        <v>2273.0119963147354</v>
      </c>
      <c r="J2602" s="31">
        <f t="shared" si="1643"/>
        <v>0.20061486729472564</v>
      </c>
      <c r="K2602" s="31">
        <f>(I2602*1000)/'Propiedades físicas'!$F$10</f>
        <v>14847.692254906728</v>
      </c>
      <c r="L2602" s="31">
        <f t="shared" si="1644"/>
        <v>2121.098893558104</v>
      </c>
      <c r="M2602" s="31">
        <f t="shared" si="1645"/>
        <v>12726.593361348623</v>
      </c>
      <c r="N2602" s="31">
        <f t="shared" si="1646"/>
        <v>0.816749670218754</v>
      </c>
      <c r="O2602" s="32">
        <f t="shared" si="1647"/>
        <v>4.9004980213125231</v>
      </c>
      <c r="P2602" s="33">
        <f t="shared" si="1648"/>
        <v>0.69576783035985246</v>
      </c>
      <c r="Q2602" s="31">
        <f t="shared" si="1649"/>
        <v>4.7589411293472414</v>
      </c>
      <c r="R2602" s="31">
        <f t="shared" si="1650"/>
        <v>0.10306128707591157</v>
      </c>
      <c r="S2602" s="31">
        <f t="shared" si="1651"/>
        <v>0.14155689196528173</v>
      </c>
      <c r="T2602" s="31">
        <f t="shared" si="1652"/>
        <v>1.5266053459600065E-2</v>
      </c>
      <c r="U2602" s="31">
        <f t="shared" si="1653"/>
        <v>2.6544993233900138E-3</v>
      </c>
      <c r="V2602" s="47">
        <f t="shared" si="1667"/>
        <v>6.8901280288063071E-4</v>
      </c>
      <c r="W2602" s="31">
        <f t="shared" si="1654"/>
        <v>0.14812597331872629</v>
      </c>
      <c r="X2602" s="34">
        <f>(S2602*H2602*'Propiedades físicas'!$F$5*60*24*365)/(1000000)</f>
        <v>56898.311843093521</v>
      </c>
      <c r="Y2602" s="34">
        <f>(U2602*H2602*'Propiedades físicas'!$F$7*60*24*365)/(1000000)</f>
        <v>333.67402346543912</v>
      </c>
      <c r="Z2602" s="31">
        <f t="shared" si="1668"/>
        <v>1806.9090554445368</v>
      </c>
      <c r="AA2602" s="31">
        <f t="shared" si="1669"/>
        <v>12358.970112914785</v>
      </c>
      <c r="AB2602" s="31">
        <f t="shared" si="1670"/>
        <v>267.65016253614237</v>
      </c>
      <c r="AC2602" s="31">
        <f t="shared" si="1671"/>
        <v>367.62324843383664</v>
      </c>
      <c r="AD2602" s="31">
        <f t="shared" ref="AD2602:AD2634" si="1683">T2602*$H2602</f>
        <v>39.645940834581367</v>
      </c>
      <c r="AE2602" s="31">
        <f t="shared" si="1672"/>
        <v>6.8937347428438658</v>
      </c>
      <c r="AF2602" s="31">
        <f t="shared" si="1673"/>
        <v>14847.692254906726</v>
      </c>
      <c r="AG2602" s="31">
        <f t="shared" si="1674"/>
        <v>0.12169628952589628</v>
      </c>
      <c r="AH2602" s="31">
        <f t="shared" si="1675"/>
        <v>0.832383235100425</v>
      </c>
      <c r="AI2602" s="31">
        <f t="shared" si="1675"/>
        <v>1.8026381335300903E-2</v>
      </c>
      <c r="AJ2602" s="31">
        <f t="shared" si="1675"/>
        <v>2.4759622042432081E-2</v>
      </c>
      <c r="AK2602" s="31">
        <f t="shared" si="1656"/>
        <v>2.6701752807059662E-3</v>
      </c>
      <c r="AL2602" s="31">
        <f t="shared" si="1656"/>
        <v>4.6429671523974975E-4</v>
      </c>
      <c r="AM2602" s="31">
        <f t="shared" si="1676"/>
        <v>1</v>
      </c>
      <c r="AN2602" s="31">
        <f>(Z2602*'Propiedades físicas'!$F$4)/1000</f>
        <v>1588.9596851768167</v>
      </c>
      <c r="AO2602" s="31">
        <f>(AA2602*'Propiedades físicas'!$F$6)/1000</f>
        <v>395.9814024177897</v>
      </c>
      <c r="AP2602" s="31">
        <f>(AB2602*'Propiedades físicas'!$F$9)/1000</f>
        <v>165.12676777667301</v>
      </c>
      <c r="AQ2602" s="31">
        <f>(AC2602*'Propiedades físicas'!$F$5)/1000</f>
        <v>108.25401796631189</v>
      </c>
      <c r="AR2602" s="31">
        <f>(AD2602*'Propiedades físicas'!$F$8)/1000</f>
        <v>14.055278944675781</v>
      </c>
      <c r="AS2602" s="31">
        <f>(AE2602*'Propiedades físicas'!$F$7)/1000</f>
        <v>0.63484403246849164</v>
      </c>
      <c r="AT2602" s="31">
        <f t="shared" si="1677"/>
        <v>2273.0119963147358</v>
      </c>
      <c r="AU2602" s="31">
        <f t="shared" si="1678"/>
        <v>0.69905468504038604</v>
      </c>
      <c r="AV2602" s="31">
        <f t="shared" si="1682"/>
        <v>0.17420999231847414</v>
      </c>
      <c r="AW2602" s="31">
        <f t="shared" si="1682"/>
        <v>7.2646676763868906E-2</v>
      </c>
      <c r="AX2602" s="31">
        <f t="shared" si="1682"/>
        <v>4.7625801422001096E-2</v>
      </c>
      <c r="AY2602" s="31">
        <f t="shared" si="1679"/>
        <v>6.1835480707817594E-3</v>
      </c>
      <c r="AZ2602" s="31">
        <f t="shared" si="1679"/>
        <v>2.792963844879713E-4</v>
      </c>
      <c r="BA2602" s="31">
        <f t="shared" si="1680"/>
        <v>1</v>
      </c>
      <c r="BB2602" s="34">
        <f>AU2602*'Propiedades físicas'!$C$4+'Diseño reactor'!AV2602*'Propiedades físicas'!$C$5+'Diseño reactor'!AW2602*'Propiedades físicas'!$C$8+'Diseño reactor'!AX2602*'Propiedades físicas'!$C$9+'Diseño reactor'!AY2602*'Propiedades físicas'!$C$7+'Diseño reactor'!AZ2602*'Propiedades físicas'!$C$6</f>
        <v>875.31673133691845</v>
      </c>
      <c r="BC2602" s="45">
        <f>AU2602*'Propiedades físicas'!$L$4+'Diseño reactor'!AV2602*'Propiedades físicas'!$L$5+'Diseño reactor'!AW2602*'Propiedades físicas'!$L$8+AX2602*'Propiedades físicas'!$L$9+'Diseño reactor'!AY2602*'Propiedades físicas'!$L$7+'Diseño reactor'!AZ2602*'Propiedades físicas'!$L$6</f>
        <v>2.125337168494112</v>
      </c>
      <c r="BD2602" s="29">
        <f t="shared" si="1657"/>
        <v>1.3006400210880691</v>
      </c>
      <c r="BE2602" s="58">
        <f t="shared" si="1658"/>
        <v>41.083688552244269</v>
      </c>
      <c r="BF2602" s="30">
        <f>AU2602*'Propiedades físicas'!$I$4+'Diseño reactor'!AV2602*'Propiedades físicas'!$I$5+'Diseño reactor'!AW2602*'Propiedades físicas'!$I$8+'Diseño reactor'!AX2602*'Propiedades físicas'!$I$9+'Diseño reactor'!AY2602*'Propiedades físicas'!$I$7+'Diseño reactor'!AZ2602*'Propiedades físicas'!$I$6</f>
        <v>1.9998884937929652E-2</v>
      </c>
      <c r="BG2602" s="24">
        <f>AU2602*'Propiedades físicas'!$O$4+'Diseño reactor'!AV2602*'Propiedades físicas'!$O$5+'Diseño reactor'!AW2602*'Propiedades físicas'!$O$8+'Diseño reactor'!AX2602*'Propiedades físicas'!$O$9+'Diseño reactor'!AY2602*'Propiedades físicas'!$O$7+'Diseño reactor'!AZ2602*'Propiedades físicas'!$O$6</f>
        <v>0.15483224936063683</v>
      </c>
      <c r="BH2602" s="54">
        <f t="shared" si="1659"/>
        <v>41093.548758416502</v>
      </c>
      <c r="BI2602" s="34">
        <f t="shared" si="1681"/>
        <v>274.51886582114645</v>
      </c>
      <c r="BJ2602" s="27">
        <f t="shared" si="1660"/>
        <v>4798.4192048634386</v>
      </c>
      <c r="BK2602" s="34">
        <f t="shared" si="1661"/>
        <v>571.50002989560346</v>
      </c>
      <c r="BL2602" s="27">
        <f t="shared" si="1662"/>
        <v>105.77088584178151</v>
      </c>
      <c r="BM2602" s="34">
        <f t="shared" si="1663"/>
        <v>1.1054421768707483</v>
      </c>
      <c r="BN2602" s="45">
        <f t="shared" si="1664"/>
        <v>2865.0558002371954</v>
      </c>
      <c r="BO2602" s="45">
        <f t="shared" si="1665"/>
        <v>111.41716774831427</v>
      </c>
      <c r="BP2602" s="66">
        <f t="shared" si="1666"/>
        <v>6.6872217104584051</v>
      </c>
    </row>
    <row r="2603" spans="8:68">
      <c r="H2603" s="68">
        <v>2598</v>
      </c>
      <c r="I2603" s="31">
        <f>('Propiedades físicas'!$C$10*'Diseño reactor'!H2603)/1000</f>
        <v>2273.8872415963347</v>
      </c>
      <c r="J2603" s="31">
        <f t="shared" si="1643"/>
        <v>0.20053764833117882</v>
      </c>
      <c r="K2603" s="31">
        <f>(I2603*1000)/'Propiedades físicas'!$F$10</f>
        <v>14853.409502598257</v>
      </c>
      <c r="L2603" s="31">
        <f t="shared" si="1644"/>
        <v>2121.9156432283221</v>
      </c>
      <c r="M2603" s="31">
        <f t="shared" si="1645"/>
        <v>12731.493859369933</v>
      </c>
      <c r="N2603" s="31">
        <f t="shared" si="1646"/>
        <v>0.81674967021875367</v>
      </c>
      <c r="O2603" s="32">
        <f t="shared" si="1647"/>
        <v>4.9004980213125222</v>
      </c>
      <c r="P2603" s="33">
        <f t="shared" si="1648"/>
        <v>0.69580750209329711</v>
      </c>
      <c r="Q2603" s="31">
        <f t="shared" si="1649"/>
        <v>4.7589951624744637</v>
      </c>
      <c r="R2603" s="31">
        <f t="shared" si="1650"/>
        <v>0.10303336624376308</v>
      </c>
      <c r="S2603" s="31">
        <f t="shared" si="1651"/>
        <v>0.1415028588380586</v>
      </c>
      <c r="T2603" s="31">
        <f t="shared" si="1652"/>
        <v>1.5256913050785106E-2</v>
      </c>
      <c r="U2603" s="31">
        <f t="shared" si="1653"/>
        <v>2.6518888309084543E-3</v>
      </c>
      <c r="V2603" s="47">
        <f t="shared" si="1667"/>
        <v>6.8905208945161463E-4</v>
      </c>
      <c r="W2603" s="31">
        <f t="shared" si="1654"/>
        <v>0.14807740062271973</v>
      </c>
      <c r="X2603" s="34">
        <f>(S2603*H2603*'Propiedades físicas'!$F$5*60*24*365)/(1000000)</f>
        <v>56898.494294262091</v>
      </c>
      <c r="Y2603" s="34">
        <f>(U2603*H2603*'Propiedades físicas'!$F$7*60*24*365)/(1000000)</f>
        <v>333.47423921907341</v>
      </c>
      <c r="Z2603" s="31">
        <f t="shared" si="1668"/>
        <v>1807.7078904383859</v>
      </c>
      <c r="AA2603" s="31">
        <f t="shared" ref="AA2603:AA2634" si="1684">Q2603*$H2603</f>
        <v>12363.869432108657</v>
      </c>
      <c r="AB2603" s="31">
        <f t="shared" ref="AB2603:AB2634" si="1685">R2603*$H2603</f>
        <v>267.68068550129647</v>
      </c>
      <c r="AC2603" s="31">
        <f t="shared" ref="AC2603:AC2634" si="1686">S2603*$H2603</f>
        <v>367.62442726127625</v>
      </c>
      <c r="AD2603" s="31">
        <f t="shared" si="1683"/>
        <v>39.637460105939702</v>
      </c>
      <c r="AE2603" s="31">
        <f t="shared" si="1672"/>
        <v>6.8896071827001641</v>
      </c>
      <c r="AF2603" s="31">
        <f t="shared" si="1673"/>
        <v>14853.409502598255</v>
      </c>
      <c r="AG2603" s="31">
        <f t="shared" si="1674"/>
        <v>0.12170322848246862</v>
      </c>
      <c r="AH2603" s="31">
        <f t="shared" si="1675"/>
        <v>0.83239268599885352</v>
      </c>
      <c r="AI2603" s="31">
        <f t="shared" si="1675"/>
        <v>1.8021497721076904E-2</v>
      </c>
      <c r="AJ2603" s="31">
        <f t="shared" si="1675"/>
        <v>2.4750171144003602E-2</v>
      </c>
      <c r="AK2603" s="31">
        <f t="shared" si="1656"/>
        <v>2.6685765378653341E-3</v>
      </c>
      <c r="AL2603" s="31">
        <f t="shared" si="1656"/>
        <v>4.6384011573201352E-4</v>
      </c>
      <c r="AM2603" s="31">
        <f t="shared" si="1676"/>
        <v>0.99999999999999989</v>
      </c>
      <c r="AN2603" s="31">
        <f>(Z2603*'Propiedades físicas'!$F$4)/1000</f>
        <v>1589.6621646937078</v>
      </c>
      <c r="AO2603" s="31">
        <f>(AA2603*'Propiedades físicas'!$F$6)/1000</f>
        <v>396.13837660476133</v>
      </c>
      <c r="AP2603" s="31">
        <f>(AB2603*'Propiedades físicas'!$F$9)/1000</f>
        <v>165.14559892002484</v>
      </c>
      <c r="AQ2603" s="31">
        <f>(AC2603*'Propiedades físicas'!$F$5)/1000</f>
        <v>108.25436509562803</v>
      </c>
      <c r="AR2603" s="31">
        <f>(AD2603*'Propiedades físicas'!$F$8)/1000</f>
        <v>14.052272356757738</v>
      </c>
      <c r="AS2603" s="31">
        <f>(AE2603*'Propiedades físicas'!$F$7)/1000</f>
        <v>0.63446392545485808</v>
      </c>
      <c r="AT2603" s="31">
        <f t="shared" si="1677"/>
        <v>2273.8872415963347</v>
      </c>
      <c r="AU2603" s="31">
        <f t="shared" si="1678"/>
        <v>0.6990945441858053</v>
      </c>
      <c r="AV2603" s="31">
        <f t="shared" si="1682"/>
        <v>0.17421197030274058</v>
      </c>
      <c r="AW2603" s="31">
        <f t="shared" si="1682"/>
        <v>7.2626995701021588E-2</v>
      </c>
      <c r="AX2603" s="31">
        <f t="shared" si="1682"/>
        <v>4.7607622363732657E-2</v>
      </c>
      <c r="AY2603" s="31">
        <f t="shared" si="1679"/>
        <v>6.1798457283627822E-3</v>
      </c>
      <c r="AZ2603" s="31">
        <f t="shared" si="1679"/>
        <v>2.7902171833702979E-4</v>
      </c>
      <c r="BA2603" s="31">
        <f t="shared" si="1680"/>
        <v>1</v>
      </c>
      <c r="BB2603" s="34">
        <f>AU2603*'Propiedades físicas'!$C$4+'Diseño reactor'!AV2603*'Propiedades físicas'!$C$5+'Diseño reactor'!AW2603*'Propiedades físicas'!$C$8+'Diseño reactor'!AX2603*'Propiedades físicas'!$C$9+'Diseño reactor'!AY2603*'Propiedades físicas'!$C$7+'Diseño reactor'!AZ2603*'Propiedades físicas'!$C$6</f>
        <v>875.31663856621321</v>
      </c>
      <c r="BC2603" s="45">
        <f>AU2603*'Propiedades físicas'!$L$4+'Diseño reactor'!AV2603*'Propiedades físicas'!$L$5+'Diseño reactor'!AW2603*'Propiedades físicas'!$L$8+AX2603*'Propiedades físicas'!$L$9+'Diseño reactor'!AY2603*'Propiedades físicas'!$L$7+'Diseño reactor'!AZ2603*'Propiedades físicas'!$L$6</f>
        <v>2.1253653636669232</v>
      </c>
      <c r="BD2603" s="29">
        <f t="shared" si="1657"/>
        <v>1.3001964111239162</v>
      </c>
      <c r="BE2603" s="58">
        <f t="shared" si="1658"/>
        <v>41.083211874647155</v>
      </c>
      <c r="BF2603" s="30">
        <f>AU2603*'Propiedades físicas'!$I$4+'Diseño reactor'!AV2603*'Propiedades físicas'!$I$5+'Diseño reactor'!AW2603*'Propiedades físicas'!$I$8+'Diseño reactor'!AX2603*'Propiedades físicas'!$I$9+'Diseño reactor'!AY2603*'Propiedades físicas'!$I$7+'Diseño reactor'!AZ2603*'Propiedades físicas'!$I$6</f>
        <v>1.9998922870790241E-2</v>
      </c>
      <c r="BG2603" s="24">
        <f>AU2603*'Propiedades físicas'!$O$4+'Diseño reactor'!AV2603*'Propiedades físicas'!$O$5+'Diseño reactor'!AW2603*'Propiedades físicas'!$O$8+'Diseño reactor'!AX2603*'Propiedades físicas'!$O$9+'Diseño reactor'!AY2603*'Propiedades físicas'!$O$7+'Diseño reactor'!AZ2603*'Propiedades físicas'!$O$6</f>
        <v>0.15483363072734344</v>
      </c>
      <c r="BH2603" s="54">
        <f t="shared" si="1659"/>
        <v>41093.466459122123</v>
      </c>
      <c r="BI2603" s="34">
        <f t="shared" si="1681"/>
        <v>274.52057915682212</v>
      </c>
      <c r="BJ2603" s="27">
        <f t="shared" si="1660"/>
        <v>4798.4227808819323</v>
      </c>
      <c r="BK2603" s="34">
        <f t="shared" si="1661"/>
        <v>571.5055545605735</v>
      </c>
      <c r="BL2603" s="27">
        <f t="shared" si="1662"/>
        <v>105.77107507714271</v>
      </c>
      <c r="BM2603" s="34">
        <f t="shared" si="1663"/>
        <v>1.1054421768707483</v>
      </c>
      <c r="BN2603" s="45">
        <f t="shared" si="1664"/>
        <v>2866.2588851575329</v>
      </c>
      <c r="BO2603" s="45">
        <f t="shared" si="1665"/>
        <v>111.42313859835662</v>
      </c>
      <c r="BP2603" s="66">
        <f t="shared" si="1666"/>
        <v>6.6872210017112144</v>
      </c>
    </row>
    <row r="2604" spans="8:68">
      <c r="H2604" s="68">
        <v>2599</v>
      </c>
      <c r="I2604" s="31">
        <f>('Propiedades físicas'!$C$10*'Diseño reactor'!H2604)/1000</f>
        <v>2274.7624868779344</v>
      </c>
      <c r="J2604" s="31">
        <f t="shared" si="1643"/>
        <v>0.20046048878968933</v>
      </c>
      <c r="K2604" s="31">
        <f>(I2604*1000)/'Propiedades físicas'!$F$10</f>
        <v>14859.126750289788</v>
      </c>
      <c r="L2604" s="31">
        <f t="shared" si="1644"/>
        <v>2122.7323928985411</v>
      </c>
      <c r="M2604" s="31">
        <f t="shared" si="1645"/>
        <v>12736.394357391246</v>
      </c>
      <c r="N2604" s="31">
        <f t="shared" si="1646"/>
        <v>0.81674967021875378</v>
      </c>
      <c r="O2604" s="32">
        <f t="shared" si="1647"/>
        <v>4.9004980213125222</v>
      </c>
      <c r="P2604" s="33">
        <f t="shared" si="1648"/>
        <v>0.69584714781737556</v>
      </c>
      <c r="Q2604" s="31">
        <f t="shared" si="1649"/>
        <v>4.7590491546162887</v>
      </c>
      <c r="R2604" s="31">
        <f t="shared" si="1650"/>
        <v>0.10300545986678224</v>
      </c>
      <c r="S2604" s="31">
        <f t="shared" si="1651"/>
        <v>0.14144886669623313</v>
      </c>
      <c r="T2604" s="31">
        <f t="shared" si="1652"/>
        <v>1.5247780774337383E-2</v>
      </c>
      <c r="U2604" s="31">
        <f t="shared" si="1653"/>
        <v>2.6492817602587265E-3</v>
      </c>
      <c r="V2604" s="47">
        <f t="shared" si="1667"/>
        <v>6.8909135026575061E-4</v>
      </c>
      <c r="W2604" s="31">
        <f t="shared" si="1654"/>
        <v>0.14802885977168065</v>
      </c>
      <c r="X2604" s="34">
        <f>(S2604*H2604*'Propiedades físicas'!$F$5*60*24*365)/(1000000)</f>
        <v>56898.676506273827</v>
      </c>
      <c r="Y2604" s="34">
        <f>(U2604*H2604*'Propiedades físicas'!$F$7*60*24*365)/(1000000)</f>
        <v>333.27463272393214</v>
      </c>
      <c r="Z2604" s="31">
        <f t="shared" si="1668"/>
        <v>1808.5067371773591</v>
      </c>
      <c r="AA2604" s="31">
        <f t="shared" si="1684"/>
        <v>12368.768752847735</v>
      </c>
      <c r="AB2604" s="31">
        <f t="shared" si="1685"/>
        <v>267.71119019376704</v>
      </c>
      <c r="AC2604" s="31">
        <f t="shared" si="1686"/>
        <v>367.62560454350989</v>
      </c>
      <c r="AD2604" s="31">
        <f t="shared" si="1683"/>
        <v>39.628982232502857</v>
      </c>
      <c r="AE2604" s="31">
        <f t="shared" si="1672"/>
        <v>6.8854832949124303</v>
      </c>
      <c r="AF2604" s="31">
        <f t="shared" si="1673"/>
        <v>14859.126750289786</v>
      </c>
      <c r="AG2604" s="31">
        <f t="shared" si="1674"/>
        <v>0.12171016288975994</v>
      </c>
      <c r="AH2604" s="31">
        <f t="shared" si="1675"/>
        <v>0.83240212972855321</v>
      </c>
      <c r="AI2604" s="31">
        <f t="shared" si="1675"/>
        <v>1.8016616635196686E-2</v>
      </c>
      <c r="AJ2604" s="31">
        <f t="shared" si="1675"/>
        <v>2.4740727414303831E-2</v>
      </c>
      <c r="AK2604" s="31">
        <f t="shared" si="1656"/>
        <v>2.6669792174516581E-3</v>
      </c>
      <c r="AL2604" s="31">
        <f t="shared" si="1656"/>
        <v>4.6338411473461239E-4</v>
      </c>
      <c r="AM2604" s="31">
        <f t="shared" si="1676"/>
        <v>1</v>
      </c>
      <c r="AN2604" s="31">
        <f>(Z2604*'Propiedades físicas'!$F$4)/1000</f>
        <v>1590.3646545390261</v>
      </c>
      <c r="AO2604" s="31">
        <f>(AA2604*'Propiedades físicas'!$F$6)/1000</f>
        <v>396.29535084124143</v>
      </c>
      <c r="AP2604" s="31">
        <f>(AB2604*'Propiedades físicas'!$F$9)/1000</f>
        <v>165.16441879004455</v>
      </c>
      <c r="AQ2604" s="31">
        <f>(AC2604*'Propiedades físicas'!$F$5)/1000</f>
        <v>108.25471176992737</v>
      </c>
      <c r="AR2604" s="31">
        <f>(AD2604*'Propiedades físicas'!$F$8)/1000</f>
        <v>14.049266781066908</v>
      </c>
      <c r="AS2604" s="31">
        <f>(AE2604*'Propiedades físicas'!$F$7)/1000</f>
        <v>0.63408415662848572</v>
      </c>
      <c r="AT2604" s="31">
        <f t="shared" si="1677"/>
        <v>2274.7624868779349</v>
      </c>
      <c r="AU2604" s="31">
        <f t="shared" si="1678"/>
        <v>0.69913437719898797</v>
      </c>
      <c r="AV2604" s="31">
        <f t="shared" si="1682"/>
        <v>0.17421394678665936</v>
      </c>
      <c r="AW2604" s="31">
        <f t="shared" si="1682"/>
        <v>7.2607324827450165E-2</v>
      </c>
      <c r="AX2604" s="31">
        <f t="shared" si="1682"/>
        <v>4.7589457094707389E-2</v>
      </c>
      <c r="AY2604" s="31">
        <f t="shared" si="1679"/>
        <v>6.1761466799767923E-3</v>
      </c>
      <c r="AZ2604" s="31">
        <f t="shared" si="1679"/>
        <v>2.7874741221829859E-4</v>
      </c>
      <c r="BA2604" s="31">
        <f t="shared" si="1680"/>
        <v>1</v>
      </c>
      <c r="BB2604" s="34">
        <f>AU2604*'Propiedades físicas'!$C$4+'Diseño reactor'!AV2604*'Propiedades físicas'!$C$5+'Diseño reactor'!AW2604*'Propiedades físicas'!$C$8+'Diseño reactor'!AX2604*'Propiedades físicas'!$C$9+'Diseño reactor'!AY2604*'Propiedades físicas'!$C$7+'Diseño reactor'!AZ2604*'Propiedades físicas'!$C$6</f>
        <v>875.31654591326526</v>
      </c>
      <c r="BC2604" s="45">
        <f>AU2604*'Propiedades físicas'!$L$4+'Diseño reactor'!AV2604*'Propiedades físicas'!$L$5+'Diseño reactor'!AW2604*'Propiedades físicas'!$L$8+AX2604*'Propiedades físicas'!$L$9+'Diseño reactor'!AY2604*'Propiedades físicas'!$L$7+'Diseño reactor'!AZ2604*'Propiedades físicas'!$L$6</f>
        <v>2.1253935396409522</v>
      </c>
      <c r="BD2604" s="29">
        <f t="shared" si="1657"/>
        <v>1.299753104016659</v>
      </c>
      <c r="BE2604" s="58">
        <f t="shared" si="1658"/>
        <v>41.082735526132169</v>
      </c>
      <c r="BF2604" s="30">
        <f>AU2604*'Propiedades físicas'!$I$4+'Diseño reactor'!AV2604*'Propiedades físicas'!$I$5+'Diseño reactor'!AW2604*'Propiedades físicas'!$I$8+'Diseño reactor'!AX2604*'Propiedades físicas'!$I$9+'Diseño reactor'!AY2604*'Propiedades físicas'!$I$7+'Diseño reactor'!AZ2604*'Propiedades físicas'!$I$6</f>
        <v>1.9998960748406056E-2</v>
      </c>
      <c r="BG2604" s="24">
        <f>AU2604*'Propiedades físicas'!$O$4+'Diseño reactor'!AV2604*'Propiedades físicas'!$O$5+'Diseño reactor'!AW2604*'Propiedades físicas'!$O$8+'Diseño reactor'!AX2604*'Propiedades físicas'!$O$9+'Diseño reactor'!AY2604*'Propiedades físicas'!$O$7+'Diseño reactor'!AZ2604*'Propiedades físicas'!$O$6</f>
        <v>0.15483501118537996</v>
      </c>
      <c r="BH2604" s="54">
        <f t="shared" si="1659"/>
        <v>41093.384279183927</v>
      </c>
      <c r="BI2604" s="34">
        <f t="shared" si="1681"/>
        <v>274.52229084870396</v>
      </c>
      <c r="BJ2604" s="27">
        <f t="shared" si="1660"/>
        <v>4798.4263565419506</v>
      </c>
      <c r="BK2604" s="34">
        <f t="shared" si="1661"/>
        <v>571.51107583645762</v>
      </c>
      <c r="BL2604" s="27">
        <f t="shared" si="1662"/>
        <v>105.77126419343944</v>
      </c>
      <c r="BM2604" s="34">
        <f t="shared" si="1663"/>
        <v>1.1054421768707483</v>
      </c>
      <c r="BN2604" s="45">
        <f t="shared" si="1664"/>
        <v>2867.46198246523</v>
      </c>
      <c r="BO2604" s="45">
        <f t="shared" si="1665"/>
        <v>111.42910553425776</v>
      </c>
      <c r="BP2604" s="66">
        <f t="shared" si="1666"/>
        <v>6.6872202938636631</v>
      </c>
    </row>
    <row r="2605" spans="8:68">
      <c r="H2605" s="68">
        <v>2600</v>
      </c>
      <c r="I2605" s="31">
        <f>('Propiedades físicas'!$C$10*'Diseño reactor'!H2605)/1000</f>
        <v>2275.6377321595346</v>
      </c>
      <c r="J2605" s="31">
        <f t="shared" si="1643"/>
        <v>0.20038338860169327</v>
      </c>
      <c r="K2605" s="31">
        <f>(I2605*1000)/'Propiedades físicas'!$F$10</f>
        <v>14864.843997981321</v>
      </c>
      <c r="L2605" s="31">
        <f t="shared" si="1644"/>
        <v>2123.5491425687601</v>
      </c>
      <c r="M2605" s="31">
        <f t="shared" si="1645"/>
        <v>12741.29485541256</v>
      </c>
      <c r="N2605" s="31">
        <f t="shared" si="1646"/>
        <v>0.81674967021875389</v>
      </c>
      <c r="O2605" s="32">
        <f t="shared" si="1647"/>
        <v>4.9004980213125231</v>
      </c>
      <c r="P2605" s="33">
        <f t="shared" si="1648"/>
        <v>0.69588676755765699</v>
      </c>
      <c r="Q2605" s="31">
        <f t="shared" si="1649"/>
        <v>4.7591031058190367</v>
      </c>
      <c r="R2605" s="31">
        <f t="shared" si="1650"/>
        <v>0.10297756793454195</v>
      </c>
      <c r="S2605" s="31">
        <f t="shared" si="1651"/>
        <v>0.14139491549348784</v>
      </c>
      <c r="T2605" s="31">
        <f t="shared" si="1652"/>
        <v>1.5238656620718955E-2</v>
      </c>
      <c r="U2605" s="31">
        <f t="shared" si="1653"/>
        <v>2.646678105835997E-3</v>
      </c>
      <c r="V2605" s="47">
        <f t="shared" si="1667"/>
        <v>6.8913058534835934E-4</v>
      </c>
      <c r="W2605" s="31">
        <f t="shared" si="1654"/>
        <v>0.14798035073430224</v>
      </c>
      <c r="X2605" s="34">
        <f>(S2605*H2605*'Propiedades físicas'!$F$5*60*24*365)/(1000000)</f>
        <v>56898.85847952043</v>
      </c>
      <c r="Y2605" s="34">
        <f>(U2605*H2605*'Propiedades físicas'!$F$7*60*24*365)/(1000000)</f>
        <v>333.07520377154214</v>
      </c>
      <c r="Z2605" s="31">
        <f t="shared" si="1668"/>
        <v>1809.3055956499081</v>
      </c>
      <c r="AA2605" s="31">
        <f t="shared" si="1684"/>
        <v>12373.668075129495</v>
      </c>
      <c r="AB2605" s="31">
        <f t="shared" si="1685"/>
        <v>267.74167662980909</v>
      </c>
      <c r="AC2605" s="31">
        <f t="shared" si="1686"/>
        <v>367.6267802830684</v>
      </c>
      <c r="AD2605" s="31">
        <f t="shared" si="1683"/>
        <v>39.620507213869281</v>
      </c>
      <c r="AE2605" s="31">
        <f t="shared" si="1672"/>
        <v>6.8813630751735921</v>
      </c>
      <c r="AF2605" s="31">
        <f t="shared" si="1673"/>
        <v>14864.843997981323</v>
      </c>
      <c r="AG2605" s="31">
        <f t="shared" si="1674"/>
        <v>0.12171709275224252</v>
      </c>
      <c r="AH2605" s="31">
        <f t="shared" si="1675"/>
        <v>0.8324115662976258</v>
      </c>
      <c r="AI2605" s="31">
        <f t="shared" si="1675"/>
        <v>1.8011738075836448E-2</v>
      </c>
      <c r="AJ2605" s="31">
        <f t="shared" si="1675"/>
        <v>2.4731290845231398E-2</v>
      </c>
      <c r="AK2605" s="31">
        <f t="shared" si="1656"/>
        <v>2.6653833177966639E-3</v>
      </c>
      <c r="AL2605" s="31">
        <f t="shared" si="1656"/>
        <v>4.6292871126720842E-4</v>
      </c>
      <c r="AM2605" s="31">
        <f t="shared" si="1676"/>
        <v>1</v>
      </c>
      <c r="AN2605" s="31">
        <f>(Z2605*'Propiedades físicas'!$F$4)/1000</f>
        <v>1591.0671547026161</v>
      </c>
      <c r="AO2605" s="31">
        <f>(AA2605*'Propiedades físicas'!$F$6)/1000</f>
        <v>396.45232512714898</v>
      </c>
      <c r="AP2605" s="31">
        <f>(AB2605*'Propiedades físicas'!$F$9)/1000</f>
        <v>165.18322739676069</v>
      </c>
      <c r="AQ2605" s="31">
        <f>(AC2605*'Propiedades físicas'!$F$5)/1000</f>
        <v>108.25505798995516</v>
      </c>
      <c r="AR2605" s="31">
        <f>(AD2605*'Propiedades físicas'!$F$8)/1000</f>
        <v>14.046262217460933</v>
      </c>
      <c r="AS2605" s="31">
        <f>(AE2605*'Propiedades físicas'!$F$7)/1000</f>
        <v>0.63370472559273616</v>
      </c>
      <c r="AT2605" s="31">
        <f t="shared" si="1677"/>
        <v>2275.6377321595346</v>
      </c>
      <c r="AU2605" s="31">
        <f t="shared" si="1678"/>
        <v>0.69917418410562449</v>
      </c>
      <c r="AV2605" s="31">
        <f t="shared" si="1682"/>
        <v>0.17421592177192619</v>
      </c>
      <c r="AW2605" s="31">
        <f t="shared" si="1682"/>
        <v>7.2587664135804739E-2</v>
      </c>
      <c r="AX2605" s="31">
        <f t="shared" si="1682"/>
        <v>4.757130559934216E-2</v>
      </c>
      <c r="AY2605" s="31">
        <f t="shared" si="1679"/>
        <v>6.1724509217604296E-3</v>
      </c>
      <c r="AZ2605" s="31">
        <f t="shared" si="1679"/>
        <v>2.7847346554205841E-4</v>
      </c>
      <c r="BA2605" s="31">
        <f t="shared" si="1680"/>
        <v>1</v>
      </c>
      <c r="BB2605" s="34">
        <f>AU2605*'Propiedades físicas'!$C$4+'Diseño reactor'!AV2605*'Propiedades físicas'!$C$5+'Diseño reactor'!AW2605*'Propiedades físicas'!$C$8+'Diseño reactor'!AX2605*'Propiedades físicas'!$C$9+'Diseño reactor'!AY2605*'Propiedades físicas'!$C$7+'Diseño reactor'!AZ2605*'Propiedades físicas'!$C$6</f>
        <v>875.31645337789178</v>
      </c>
      <c r="BC2605" s="45">
        <f>AU2605*'Propiedades físicas'!$L$4+'Diseño reactor'!AV2605*'Propiedades físicas'!$L$5+'Diseño reactor'!AW2605*'Propiedades físicas'!$L$8+AX2605*'Propiedades físicas'!$L$9+'Diseño reactor'!AY2605*'Propiedades físicas'!$L$7+'Diseño reactor'!AZ2605*'Propiedades físicas'!$L$6</f>
        <v>2.1254216964356973</v>
      </c>
      <c r="BD2605" s="29">
        <f t="shared" si="1657"/>
        <v>1.2993100994559685</v>
      </c>
      <c r="BE2605" s="58">
        <f t="shared" si="1658"/>
        <v>41.082259506357886</v>
      </c>
      <c r="BF2605" s="30">
        <f>AU2605*'Propiedades físicas'!$I$4+'Diseño reactor'!AV2605*'Propiedades físicas'!$I$5+'Diseño reactor'!AW2605*'Propiedades físicas'!$I$8+'Diseño reactor'!AX2605*'Propiedades físicas'!$I$9+'Diseño reactor'!AY2605*'Propiedades físicas'!$I$7+'Diseño reactor'!AZ2605*'Propiedades físicas'!$I$6</f>
        <v>1.9998998570864651E-2</v>
      </c>
      <c r="BG2605" s="24">
        <f>AU2605*'Propiedades físicas'!$O$4+'Diseño reactor'!AV2605*'Propiedades físicas'!$O$5+'Diseño reactor'!AW2605*'Propiedades físicas'!$O$8+'Diseño reactor'!AX2605*'Propiedades físicas'!$O$9+'Diseño reactor'!AY2605*'Propiedades físicas'!$O$7+'Diseño reactor'!AZ2605*'Propiedades físicas'!$O$6</f>
        <v>0.15483639073562977</v>
      </c>
      <c r="BH2605" s="54">
        <f t="shared" si="1659"/>
        <v>41093.302218412049</v>
      </c>
      <c r="BI2605" s="34">
        <f t="shared" si="1681"/>
        <v>274.52400089897606</v>
      </c>
      <c r="BJ2605" s="27">
        <f t="shared" si="1660"/>
        <v>4798.4299318416734</v>
      </c>
      <c r="BK2605" s="34">
        <f t="shared" si="1661"/>
        <v>571.51659372629126</v>
      </c>
      <c r="BL2605" s="27">
        <f t="shared" si="1662"/>
        <v>105.77145319078117</v>
      </c>
      <c r="BM2605" s="34">
        <f t="shared" si="1663"/>
        <v>1.1054421768707483</v>
      </c>
      <c r="BN2605" s="45">
        <f t="shared" si="1664"/>
        <v>2868.6650921477894</v>
      </c>
      <c r="BO2605" s="45">
        <f t="shared" si="1665"/>
        <v>111.43506855986497</v>
      </c>
      <c r="BP2605" s="66">
        <f t="shared" si="1666"/>
        <v>6.6872195869143543</v>
      </c>
    </row>
    <row r="2606" spans="8:68">
      <c r="H2606" s="68">
        <v>2601</v>
      </c>
      <c r="I2606" s="31">
        <f>('Propiedades físicas'!$C$10*'Diseño reactor'!H2606)/1000</f>
        <v>2276.5129774411344</v>
      </c>
      <c r="J2606" s="31">
        <f t="shared" si="1643"/>
        <v>0.20030634769873223</v>
      </c>
      <c r="K2606" s="31">
        <f>(I2606*1000)/'Propiedades físicas'!$F$10</f>
        <v>14870.561245672852</v>
      </c>
      <c r="L2606" s="31">
        <f t="shared" si="1644"/>
        <v>2124.3658922389786</v>
      </c>
      <c r="M2606" s="31">
        <f t="shared" si="1645"/>
        <v>12746.195353433872</v>
      </c>
      <c r="N2606" s="31">
        <f t="shared" si="1646"/>
        <v>0.81674967021875378</v>
      </c>
      <c r="O2606" s="32">
        <f t="shared" si="1647"/>
        <v>4.9004980213125231</v>
      </c>
      <c r="P2606" s="33">
        <f t="shared" si="1648"/>
        <v>0.69592636133967789</v>
      </c>
      <c r="Q2606" s="31">
        <f t="shared" si="1649"/>
        <v>4.7591570161289498</v>
      </c>
      <c r="R2606" s="31">
        <f t="shared" si="1650"/>
        <v>0.10294969043662387</v>
      </c>
      <c r="S2606" s="31">
        <f t="shared" si="1651"/>
        <v>0.14134100518357454</v>
      </c>
      <c r="T2606" s="31">
        <f t="shared" si="1652"/>
        <v>1.5229540580405675E-2</v>
      </c>
      <c r="U2606" s="31">
        <f t="shared" si="1653"/>
        <v>2.644077862046445E-3</v>
      </c>
      <c r="V2606" s="47">
        <f t="shared" si="1667"/>
        <v>6.891697947247296E-4</v>
      </c>
      <c r="W2606" s="31">
        <f t="shared" si="1654"/>
        <v>0.14793187347931874</v>
      </c>
      <c r="X2606" s="34">
        <f>(S2606*H2606*'Propiedades físicas'!$F$5*60*24*365)/(1000000)</f>
        <v>56899.040214392815</v>
      </c>
      <c r="Y2606" s="34">
        <f>(U2606*H2606*'Propiedades físicas'!$F$7*60*24*365)/(1000000)</f>
        <v>332.8759521537317</v>
      </c>
      <c r="Z2606" s="31">
        <f t="shared" si="1668"/>
        <v>1810.1044658445021</v>
      </c>
      <c r="AA2606" s="31">
        <f t="shared" si="1684"/>
        <v>12378.567398951398</v>
      </c>
      <c r="AB2606" s="31">
        <f t="shared" si="1685"/>
        <v>267.7721448256587</v>
      </c>
      <c r="AC2606" s="31">
        <f t="shared" si="1686"/>
        <v>367.62795448247738</v>
      </c>
      <c r="AD2606" s="31">
        <f t="shared" si="1683"/>
        <v>39.612035049635161</v>
      </c>
      <c r="AE2606" s="31">
        <f t="shared" si="1672"/>
        <v>6.8772465191828029</v>
      </c>
      <c r="AF2606" s="31">
        <f t="shared" si="1673"/>
        <v>14870.561245672854</v>
      </c>
      <c r="AG2606" s="31">
        <f t="shared" si="1674"/>
        <v>0.12172401807438302</v>
      </c>
      <c r="AH2606" s="31">
        <f t="shared" si="1675"/>
        <v>0.83242099571416006</v>
      </c>
      <c r="AI2606" s="31">
        <f t="shared" si="1675"/>
        <v>1.8006862041173934E-2</v>
      </c>
      <c r="AJ2606" s="31">
        <f t="shared" si="1675"/>
        <v>2.4721861428697083E-2</v>
      </c>
      <c r="AK2606" s="31">
        <f t="shared" si="1656"/>
        <v>2.6637888372344899E-3</v>
      </c>
      <c r="AL2606" s="31">
        <f t="shared" si="1656"/>
        <v>4.6247390435139057E-4</v>
      </c>
      <c r="AM2606" s="31">
        <f t="shared" si="1676"/>
        <v>1</v>
      </c>
      <c r="AN2606" s="31">
        <f>(Z2606*'Propiedades físicas'!$F$4)/1000</f>
        <v>1591.7696651743383</v>
      </c>
      <c r="AO2606" s="31">
        <f>(AA2606*'Propiedades físicas'!$F$6)/1000</f>
        <v>396.60929946240276</v>
      </c>
      <c r="AP2606" s="31">
        <f>(AB2606*'Propiedades físicas'!$F$9)/1000</f>
        <v>165.20202475019011</v>
      </c>
      <c r="AQ2606" s="31">
        <f>(AC2606*'Propiedades físicas'!$F$5)/1000</f>
        <v>108.25540375645512</v>
      </c>
      <c r="AR2606" s="31">
        <f>(AD2606*'Propiedades físicas'!$F$8)/1000</f>
        <v>14.043258665796651</v>
      </c>
      <c r="AS2606" s="31">
        <f>(AE2606*'Propiedades físicas'!$F$7)/1000</f>
        <v>0.63332563195154434</v>
      </c>
      <c r="AT2606" s="31">
        <f t="shared" si="1677"/>
        <v>2276.5129774411348</v>
      </c>
      <c r="AU2606" s="31">
        <f t="shared" si="1678"/>
        <v>0.69921396493137178</v>
      </c>
      <c r="AV2606" s="31">
        <f t="shared" si="1682"/>
        <v>0.17421789526023387</v>
      </c>
      <c r="AW2606" s="31">
        <f t="shared" si="1682"/>
        <v>7.2568013618741531E-2</v>
      </c>
      <c r="AX2606" s="31">
        <f t="shared" si="1682"/>
        <v>4.7553167862077056E-2</v>
      </c>
      <c r="AY2606" s="31">
        <f t="shared" si="1679"/>
        <v>6.1687584498559163E-3</v>
      </c>
      <c r="AZ2606" s="31">
        <f t="shared" si="1679"/>
        <v>2.7819987771974852E-4</v>
      </c>
      <c r="BA2606" s="31">
        <f t="shared" si="1680"/>
        <v>0.99999999999999989</v>
      </c>
      <c r="BB2606" s="34">
        <f>AU2606*'Propiedades físicas'!$C$4+'Diseño reactor'!AV2606*'Propiedades físicas'!$C$5+'Diseño reactor'!AW2606*'Propiedades físicas'!$C$8+'Diseño reactor'!AX2606*'Propiedades físicas'!$C$9+'Diseño reactor'!AY2606*'Propiedades físicas'!$C$7+'Diseño reactor'!AZ2606*'Propiedades físicas'!$C$6</f>
        <v>875.31636095990973</v>
      </c>
      <c r="BC2606" s="45">
        <f>AU2606*'Propiedades físicas'!$L$4+'Diseño reactor'!AV2606*'Propiedades físicas'!$L$5+'Diseño reactor'!AW2606*'Propiedades físicas'!$L$8+AX2606*'Propiedades físicas'!$L$9+'Diseño reactor'!AY2606*'Propiedades físicas'!$L$7+'Diseño reactor'!AZ2606*'Propiedades físicas'!$L$6</f>
        <v>2.1254498340706323</v>
      </c>
      <c r="BD2606" s="29">
        <f t="shared" si="1657"/>
        <v>1.2988673971319404</v>
      </c>
      <c r="BE2606" s="58">
        <f t="shared" si="1658"/>
        <v>41.081783814983375</v>
      </c>
      <c r="BF2606" s="30">
        <f>AU2606*'Propiedades físicas'!$I$4+'Diseño reactor'!AV2606*'Propiedades físicas'!$I$5+'Diseño reactor'!AW2606*'Propiedades físicas'!$I$8+'Diseño reactor'!AX2606*'Propiedades físicas'!$I$9+'Diseño reactor'!AY2606*'Propiedades físicas'!$I$7+'Diseño reactor'!AZ2606*'Propiedades físicas'!$I$6</f>
        <v>1.9999036338253395E-2</v>
      </c>
      <c r="BG2606" s="24">
        <f>AU2606*'Propiedades físicas'!$O$4+'Diseño reactor'!AV2606*'Propiedades físicas'!$O$5+'Diseño reactor'!AW2606*'Propiedades físicas'!$O$8+'Diseño reactor'!AX2606*'Propiedades físicas'!$O$9+'Diseño reactor'!AY2606*'Propiedades físicas'!$O$7+'Diseño reactor'!AZ2606*'Propiedades físicas'!$O$6</f>
        <v>0.15483776937897509</v>
      </c>
      <c r="BH2606" s="54">
        <f t="shared" si="1659"/>
        <v>41093.22027661703</v>
      </c>
      <c r="BI2606" s="34">
        <f t="shared" si="1681"/>
        <v>274.52570930981847</v>
      </c>
      <c r="BJ2606" s="27">
        <f t="shared" si="1660"/>
        <v>4798.4335067792827</v>
      </c>
      <c r="BK2606" s="34">
        <f t="shared" si="1661"/>
        <v>571.52210823310554</v>
      </c>
      <c r="BL2606" s="27">
        <f t="shared" si="1662"/>
        <v>105.77164206927729</v>
      </c>
      <c r="BM2606" s="34">
        <f t="shared" si="1663"/>
        <v>1.1054421768707483</v>
      </c>
      <c r="BN2606" s="45">
        <f t="shared" si="1664"/>
        <v>2869.8682141927266</v>
      </c>
      <c r="BO2606" s="45">
        <f t="shared" si="1665"/>
        <v>111.44102767902078</v>
      </c>
      <c r="BP2606" s="66">
        <f t="shared" si="1666"/>
        <v>6.6872188808618889</v>
      </c>
    </row>
    <row r="2607" spans="8:68">
      <c r="H2607" s="68">
        <v>2602</v>
      </c>
      <c r="I2607" s="31">
        <f>('Propiedades físicas'!$C$10*'Diseño reactor'!H2607)/1000</f>
        <v>2277.3882227227336</v>
      </c>
      <c r="J2607" s="31">
        <f t="shared" si="1643"/>
        <v>0.20022936601245298</v>
      </c>
      <c r="K2607" s="31">
        <f>(I2607*1000)/'Propiedades físicas'!$F$10</f>
        <v>14876.278493364382</v>
      </c>
      <c r="L2607" s="31">
        <f t="shared" si="1644"/>
        <v>2125.1826419091972</v>
      </c>
      <c r="M2607" s="31">
        <f t="shared" si="1645"/>
        <v>12751.095851455184</v>
      </c>
      <c r="N2607" s="31">
        <f t="shared" si="1646"/>
        <v>0.81674967021875367</v>
      </c>
      <c r="O2607" s="32">
        <f t="shared" si="1647"/>
        <v>4.9004980213125222</v>
      </c>
      <c r="P2607" s="33">
        <f t="shared" si="1648"/>
        <v>0.69596592918894085</v>
      </c>
      <c r="Q2607" s="31">
        <f t="shared" si="1649"/>
        <v>4.7592108855922088</v>
      </c>
      <c r="R2607" s="31">
        <f t="shared" si="1650"/>
        <v>0.10292182736261844</v>
      </c>
      <c r="S2607" s="31">
        <f t="shared" si="1651"/>
        <v>0.14128713572031451</v>
      </c>
      <c r="T2607" s="31">
        <f t="shared" si="1652"/>
        <v>1.522043264388718E-2</v>
      </c>
      <c r="U2607" s="31">
        <f t="shared" si="1653"/>
        <v>2.6414810233072413E-3</v>
      </c>
      <c r="V2607" s="47">
        <f t="shared" si="1667"/>
        <v>6.8920897842011616E-4</v>
      </c>
      <c r="W2607" s="31">
        <f t="shared" si="1654"/>
        <v>0.14788342797550541</v>
      </c>
      <c r="X2607" s="34">
        <f>(S2607*H2607*'Propiedades físicas'!$F$5*60*24*365)/(1000000)</f>
        <v>56899.221711281229</v>
      </c>
      <c r="Y2607" s="34">
        <f>(U2607*H2607*'Propiedades físicas'!$F$7*60*24*365)/(1000000)</f>
        <v>332.67687766263055</v>
      </c>
      <c r="Z2607" s="31">
        <f t="shared" si="1668"/>
        <v>1810.9033477496241</v>
      </c>
      <c r="AA2607" s="31">
        <f t="shared" si="1684"/>
        <v>12383.466724310927</v>
      </c>
      <c r="AB2607" s="31">
        <f t="shared" si="1685"/>
        <v>267.80259479753317</v>
      </c>
      <c r="AC2607" s="31">
        <f t="shared" si="1686"/>
        <v>367.62912714425835</v>
      </c>
      <c r="AD2607" s="31">
        <f t="shared" si="1683"/>
        <v>39.60356573939444</v>
      </c>
      <c r="AE2607" s="31">
        <f t="shared" si="1672"/>
        <v>6.873133622645442</v>
      </c>
      <c r="AF2607" s="31">
        <f t="shared" si="1673"/>
        <v>14876.278493364383</v>
      </c>
      <c r="AG2607" s="31">
        <f t="shared" si="1674"/>
        <v>0.12173093886064205</v>
      </c>
      <c r="AH2607" s="31">
        <f t="shared" si="1675"/>
        <v>0.8324304179862333</v>
      </c>
      <c r="AI2607" s="31">
        <f t="shared" si="1675"/>
        <v>1.8001988529388412E-2</v>
      </c>
      <c r="AJ2607" s="31">
        <f t="shared" si="1675"/>
        <v>2.471243915662379E-2</v>
      </c>
      <c r="AK2607" s="31">
        <f t="shared" si="1656"/>
        <v>2.6621957741016847E-3</v>
      </c>
      <c r="AL2607" s="31">
        <f t="shared" si="1656"/>
        <v>4.6201969301066983E-4</v>
      </c>
      <c r="AM2607" s="31">
        <f t="shared" si="1676"/>
        <v>0.99999999999999978</v>
      </c>
      <c r="AN2607" s="31">
        <f>(Z2607*'Propiedades físicas'!$F$4)/1000</f>
        <v>1592.4721859440644</v>
      </c>
      <c r="AO2607" s="31">
        <f>(AA2607*'Propiedades físicas'!$F$6)/1000</f>
        <v>396.7662738469221</v>
      </c>
      <c r="AP2607" s="31">
        <f>(AB2607*'Propiedades físicas'!$F$9)/1000</f>
        <v>165.22081086033808</v>
      </c>
      <c r="AQ2607" s="31">
        <f>(AC2607*'Propiedades físicas'!$F$5)/1000</f>
        <v>108.25574907016977</v>
      </c>
      <c r="AR2607" s="31">
        <f>(AD2607*'Propiedades físicas'!$F$8)/1000</f>
        <v>14.04025612593011</v>
      </c>
      <c r="AS2607" s="31">
        <f>(AE2607*'Propiedades físicas'!$F$7)/1000</f>
        <v>0.63294687530941884</v>
      </c>
      <c r="AT2607" s="31">
        <f t="shared" si="1677"/>
        <v>2277.3882227227336</v>
      </c>
      <c r="AU2607" s="31">
        <f t="shared" si="1678"/>
        <v>0.69925371970185335</v>
      </c>
      <c r="AV2607" s="31">
        <f t="shared" si="1682"/>
        <v>0.17421986725327304</v>
      </c>
      <c r="AW2607" s="31">
        <f t="shared" si="1682"/>
        <v>7.2548373268923022E-2</v>
      </c>
      <c r="AX2607" s="31">
        <f t="shared" si="1682"/>
        <v>4.7535043867375629E-2</v>
      </c>
      <c r="AY2607" s="31">
        <f t="shared" si="1679"/>
        <v>6.1650692604110638E-3</v>
      </c>
      <c r="AZ2607" s="31">
        <f t="shared" si="1679"/>
        <v>2.7792664816396505E-4</v>
      </c>
      <c r="BA2607" s="31">
        <f t="shared" si="1680"/>
        <v>1.0000000000000002</v>
      </c>
      <c r="BB2607" s="34">
        <f>AU2607*'Propiedades físicas'!$C$4+'Diseño reactor'!AV2607*'Propiedades físicas'!$C$5+'Diseño reactor'!AW2607*'Propiedades físicas'!$C$8+'Diseño reactor'!AX2607*'Propiedades físicas'!$C$9+'Diseño reactor'!AY2607*'Propiedades físicas'!$C$7+'Diseño reactor'!AZ2607*'Propiedades físicas'!$C$6</f>
        <v>875.31626865913722</v>
      </c>
      <c r="BC2607" s="45">
        <f>AU2607*'Propiedades físicas'!$L$4+'Diseño reactor'!AV2607*'Propiedades físicas'!$L$5+'Diseño reactor'!AW2607*'Propiedades físicas'!$L$8+AX2607*'Propiedades físicas'!$L$9+'Diseño reactor'!AY2607*'Propiedades físicas'!$L$7+'Diseño reactor'!AZ2607*'Propiedades físicas'!$L$6</f>
        <v>2.1254779525652014</v>
      </c>
      <c r="BD2607" s="29">
        <f t="shared" si="1657"/>
        <v>1.2984249967350956</v>
      </c>
      <c r="BE2607" s="58">
        <f t="shared" si="1658"/>
        <v>41.081308451668157</v>
      </c>
      <c r="BF2607" s="30">
        <f>AU2607*'Propiedades físicas'!$I$4+'Diseño reactor'!AV2607*'Propiedades físicas'!$I$5+'Diseño reactor'!AW2607*'Propiedades físicas'!$I$8+'Diseño reactor'!AX2607*'Propiedades físicas'!$I$9+'Diseño reactor'!AY2607*'Propiedades físicas'!$I$7+'Diseño reactor'!AZ2607*'Propiedades físicas'!$I$6</f>
        <v>1.9999074050659534E-2</v>
      </c>
      <c r="BG2607" s="24">
        <f>AU2607*'Propiedades físicas'!$O$4+'Diseño reactor'!AV2607*'Propiedades físicas'!$O$5+'Diseño reactor'!AW2607*'Propiedades físicas'!$O$8+'Diseño reactor'!AX2607*'Propiedades físicas'!$O$9+'Diseño reactor'!AY2607*'Propiedades físicas'!$O$7+'Diseño reactor'!AZ2607*'Propiedades físicas'!$O$6</f>
        <v>0.15483914711629709</v>
      </c>
      <c r="BH2607" s="54">
        <f t="shared" si="1659"/>
        <v>41093.13845360971</v>
      </c>
      <c r="BI2607" s="34">
        <f t="shared" si="1681"/>
        <v>274.52741608340773</v>
      </c>
      <c r="BJ2607" s="27">
        <f t="shared" si="1660"/>
        <v>4798.4370813529813</v>
      </c>
      <c r="BK2607" s="34">
        <f t="shared" si="1661"/>
        <v>571.52761935993044</v>
      </c>
      <c r="BL2607" s="27">
        <f t="shared" si="1662"/>
        <v>105.77183082903714</v>
      </c>
      <c r="BM2607" s="34">
        <f t="shared" si="1663"/>
        <v>1.1054421768707483</v>
      </c>
      <c r="BN2607" s="45">
        <f t="shared" si="1664"/>
        <v>2871.0713485875713</v>
      </c>
      <c r="BO2607" s="45">
        <f t="shared" si="1665"/>
        <v>111.44698289556254</v>
      </c>
      <c r="BP2607" s="66">
        <f t="shared" si="1666"/>
        <v>6.6872181757048788</v>
      </c>
    </row>
    <row r="2608" spans="8:68">
      <c r="H2608" s="68">
        <v>2603</v>
      </c>
      <c r="I2608" s="31">
        <f>('Propiedades físicas'!$C$10*'Diseño reactor'!H2608)/1000</f>
        <v>2278.2634680043338</v>
      </c>
      <c r="J2608" s="31">
        <f t="shared" si="1643"/>
        <v>0.2001524434746072</v>
      </c>
      <c r="K2608" s="31">
        <f>(I2608*1000)/'Propiedades físicas'!$F$10</f>
        <v>14881.995741055913</v>
      </c>
      <c r="L2608" s="31">
        <f t="shared" si="1644"/>
        <v>2125.9993915794162</v>
      </c>
      <c r="M2608" s="31">
        <f t="shared" si="1645"/>
        <v>12755.996349476496</v>
      </c>
      <c r="N2608" s="31">
        <f t="shared" si="1646"/>
        <v>0.81674967021875378</v>
      </c>
      <c r="O2608" s="32">
        <f t="shared" si="1647"/>
        <v>4.9004980213125222</v>
      </c>
      <c r="P2608" s="33">
        <f t="shared" si="1648"/>
        <v>0.69600547113091582</v>
      </c>
      <c r="Q2608" s="31">
        <f t="shared" si="1649"/>
        <v>4.7592647142549236</v>
      </c>
      <c r="R2608" s="31">
        <f t="shared" si="1650"/>
        <v>0.10289397870212467</v>
      </c>
      <c r="S2608" s="31">
        <f t="shared" si="1651"/>
        <v>0.1412333070575979</v>
      </c>
      <c r="T2608" s="31">
        <f t="shared" si="1652"/>
        <v>1.5211332801666838E-2</v>
      </c>
      <c r="U2608" s="31">
        <f t="shared" si="1653"/>
        <v>2.6388875840465185E-3</v>
      </c>
      <c r="V2608" s="47">
        <f t="shared" si="1667"/>
        <v>6.8924813645974189E-4</v>
      </c>
      <c r="W2608" s="31">
        <f t="shared" si="1654"/>
        <v>0.14783501419167827</v>
      </c>
      <c r="X2608" s="34">
        <f>(S2608*H2608*'Propiedades físicas'!$F$5*60*24*365)/(1000000)</f>
        <v>56899.402970575087</v>
      </c>
      <c r="Y2608" s="34">
        <f>(U2608*H2608*'Propiedades físicas'!$F$7*60*24*365)/(1000000)</f>
        <v>332.47798009066815</v>
      </c>
      <c r="Z2608" s="31">
        <f t="shared" si="1668"/>
        <v>1811.7022413537738</v>
      </c>
      <c r="AA2608" s="31">
        <f t="shared" si="1684"/>
        <v>12388.366051205567</v>
      </c>
      <c r="AB2608" s="31">
        <f t="shared" si="1685"/>
        <v>267.8330265616305</v>
      </c>
      <c r="AC2608" s="31">
        <f t="shared" si="1686"/>
        <v>367.63029827092731</v>
      </c>
      <c r="AD2608" s="31">
        <f t="shared" si="1683"/>
        <v>39.595099282738779</v>
      </c>
      <c r="AE2608" s="31">
        <f t="shared" si="1672"/>
        <v>6.8690243812730873</v>
      </c>
      <c r="AF2608" s="31">
        <f t="shared" si="1673"/>
        <v>14881.995741055909</v>
      </c>
      <c r="AG2608" s="31">
        <f t="shared" si="1674"/>
        <v>0.12173785511547457</v>
      </c>
      <c r="AH2608" s="31">
        <f t="shared" si="1675"/>
        <v>0.83243983312191072</v>
      </c>
      <c r="AI2608" s="31">
        <f t="shared" si="1675"/>
        <v>1.7997117538660658E-2</v>
      </c>
      <c r="AJ2608" s="31">
        <f t="shared" si="1675"/>
        <v>2.4703024020946478E-2</v>
      </c>
      <c r="AK2608" s="31">
        <f t="shared" si="1656"/>
        <v>2.6606041267371993E-3</v>
      </c>
      <c r="AL2608" s="31">
        <f t="shared" si="1656"/>
        <v>4.6156607627047443E-4</v>
      </c>
      <c r="AM2608" s="31">
        <f t="shared" si="1676"/>
        <v>1</v>
      </c>
      <c r="AN2608" s="31">
        <f>(Z2608*'Propiedades físicas'!$F$4)/1000</f>
        <v>1593.1747170016818</v>
      </c>
      <c r="AO2608" s="31">
        <f>(AA2608*'Propiedades físicas'!$F$6)/1000</f>
        <v>396.92324828062635</v>
      </c>
      <c r="AP2608" s="31">
        <f>(AB2608*'Propiedades físicas'!$F$9)/1000</f>
        <v>165.23958573719793</v>
      </c>
      <c r="AQ2608" s="31">
        <f>(AC2608*'Propiedades físicas'!$F$5)/1000</f>
        <v>108.25609393183997</v>
      </c>
      <c r="AR2608" s="31">
        <f>(AD2608*'Propiedades físicas'!$F$8)/1000</f>
        <v>14.037254597716547</v>
      </c>
      <c r="AS2608" s="31">
        <f>(AE2608*'Propiedades físicas'!$F$7)/1000</f>
        <v>0.63256845527143868</v>
      </c>
      <c r="AT2608" s="31">
        <f t="shared" si="1677"/>
        <v>2278.2634680043338</v>
      </c>
      <c r="AU2608" s="31">
        <f t="shared" si="1678"/>
        <v>0.69929344844265884</v>
      </c>
      <c r="AV2608" s="31">
        <f t="shared" si="1682"/>
        <v>0.17422183775273145</v>
      </c>
      <c r="AW2608" s="31">
        <f t="shared" si="1682"/>
        <v>7.2528743079017591E-2</v>
      </c>
      <c r="AX2608" s="31">
        <f t="shared" si="1682"/>
        <v>4.751693359972449E-2</v>
      </c>
      <c r="AY2608" s="31">
        <f t="shared" si="1679"/>
        <v>6.1613833495792348E-3</v>
      </c>
      <c r="AZ2608" s="31">
        <f t="shared" si="1679"/>
        <v>2.7765377628845663E-4</v>
      </c>
      <c r="BA2608" s="31">
        <f t="shared" si="1680"/>
        <v>1.0000000000000002</v>
      </c>
      <c r="BB2608" s="34">
        <f>AU2608*'Propiedades físicas'!$C$4+'Diseño reactor'!AV2608*'Propiedades físicas'!$C$5+'Diseño reactor'!AW2608*'Propiedades físicas'!$C$8+'Diseño reactor'!AX2608*'Propiedades físicas'!$C$9+'Diseño reactor'!AY2608*'Propiedades físicas'!$C$7+'Diseño reactor'!AZ2608*'Propiedades físicas'!$C$6</f>
        <v>875.31617647539224</v>
      </c>
      <c r="BC2608" s="45">
        <f>AU2608*'Propiedades físicas'!$L$4+'Diseño reactor'!AV2608*'Propiedades físicas'!$L$5+'Diseño reactor'!AW2608*'Propiedades físicas'!$L$8+AX2608*'Propiedades físicas'!$L$9+'Diseño reactor'!AY2608*'Propiedades físicas'!$L$7+'Diseño reactor'!AZ2608*'Propiedades físicas'!$L$6</f>
        <v>2.1255060519388262</v>
      </c>
      <c r="BD2608" s="29">
        <f t="shared" si="1657"/>
        <v>1.2979828979563754</v>
      </c>
      <c r="BE2608" s="58">
        <f t="shared" si="1658"/>
        <v>41.080833416072259</v>
      </c>
      <c r="BF2608" s="30">
        <f>AU2608*'Propiedades físicas'!$I$4+'Diseño reactor'!AV2608*'Propiedades físicas'!$I$5+'Diseño reactor'!AW2608*'Propiedades físicas'!$I$8+'Diseño reactor'!AX2608*'Propiedades físicas'!$I$9+'Diseño reactor'!AY2608*'Propiedades físicas'!$I$7+'Diseño reactor'!AZ2608*'Propiedades físicas'!$I$6</f>
        <v>1.9999111708170106E-2</v>
      </c>
      <c r="BG2608" s="24">
        <f>AU2608*'Propiedades físicas'!$O$4+'Diseño reactor'!AV2608*'Propiedades físicas'!$O$5+'Diseño reactor'!AW2608*'Propiedades físicas'!$O$8+'Diseño reactor'!AX2608*'Propiedades físicas'!$O$9+'Diseño reactor'!AY2608*'Propiedades físicas'!$O$7+'Diseño reactor'!AZ2608*'Propiedades físicas'!$O$6</f>
        <v>0.15484052394847575</v>
      </c>
      <c r="BH2608" s="54">
        <f t="shared" si="1659"/>
        <v>41093.056749201365</v>
      </c>
      <c r="BI2608" s="34">
        <f t="shared" si="1681"/>
        <v>274.52912122191668</v>
      </c>
      <c r="BJ2608" s="27">
        <f t="shared" si="1660"/>
        <v>4798.4406555609612</v>
      </c>
      <c r="BK2608" s="34">
        <f t="shared" si="1661"/>
        <v>571.5331271097898</v>
      </c>
      <c r="BL2608" s="27">
        <f t="shared" si="1662"/>
        <v>105.77201947016977</v>
      </c>
      <c r="BM2608" s="34">
        <f t="shared" si="1663"/>
        <v>1.1054421768707483</v>
      </c>
      <c r="BN2608" s="45">
        <f t="shared" si="1664"/>
        <v>2872.2744953198758</v>
      </c>
      <c r="BO2608" s="45">
        <f t="shared" si="1665"/>
        <v>111.45293421332269</v>
      </c>
      <c r="BP2608" s="66">
        <f t="shared" si="1666"/>
        <v>6.6872174714419303</v>
      </c>
    </row>
    <row r="2609" spans="8:68">
      <c r="H2609" s="68">
        <v>2604</v>
      </c>
      <c r="I2609" s="31">
        <f>('Propiedades físicas'!$C$10*'Diseño reactor'!H2609)/1000</f>
        <v>2279.1387132859336</v>
      </c>
      <c r="J2609" s="31">
        <f t="shared" si="1643"/>
        <v>0.20007558001705167</v>
      </c>
      <c r="K2609" s="31">
        <f>(I2609*1000)/'Propiedades físicas'!$F$10</f>
        <v>14887.712988747446</v>
      </c>
      <c r="L2609" s="31">
        <f t="shared" si="1644"/>
        <v>2126.8161412496352</v>
      </c>
      <c r="M2609" s="31">
        <f t="shared" si="1645"/>
        <v>12760.89684749781</v>
      </c>
      <c r="N2609" s="31">
        <f t="shared" si="1646"/>
        <v>0.81674967021875389</v>
      </c>
      <c r="O2609" s="32">
        <f t="shared" si="1647"/>
        <v>4.9004980213125231</v>
      </c>
      <c r="P2609" s="33">
        <f t="shared" si="1648"/>
        <v>0.69604498719103858</v>
      </c>
      <c r="Q2609" s="31">
        <f t="shared" si="1649"/>
        <v>4.7593185021631399</v>
      </c>
      <c r="R2609" s="31">
        <f t="shared" si="1650"/>
        <v>0.10286614444475031</v>
      </c>
      <c r="S2609" s="31">
        <f t="shared" si="1651"/>
        <v>0.14117951914938379</v>
      </c>
      <c r="T2609" s="31">
        <f t="shared" si="1652"/>
        <v>1.5202241044261723E-2</v>
      </c>
      <c r="U2609" s="31">
        <f t="shared" si="1653"/>
        <v>2.6362975387033438E-3</v>
      </c>
      <c r="V2609" s="47">
        <f t="shared" si="1667"/>
        <v>6.8928726886879552E-4</v>
      </c>
      <c r="W2609" s="31">
        <f t="shared" si="1654"/>
        <v>0.14778663209669426</v>
      </c>
      <c r="X2609" s="34">
        <f>(S2609*H2609*'Propiedades físicas'!$F$5*60*24*365)/(1000000)</f>
        <v>56899.583992663058</v>
      </c>
      <c r="Y2609" s="34">
        <f>(U2609*H2609*'Propiedades físicas'!$F$7*60*24*365)/(1000000)</f>
        <v>332.27925923057381</v>
      </c>
      <c r="Z2609" s="31">
        <f t="shared" si="1668"/>
        <v>1812.5011466454644</v>
      </c>
      <c r="AA2609" s="31">
        <f t="shared" si="1684"/>
        <v>12393.265379632816</v>
      </c>
      <c r="AB2609" s="31">
        <f t="shared" si="1685"/>
        <v>267.8634401341298</v>
      </c>
      <c r="AC2609" s="31">
        <f t="shared" si="1686"/>
        <v>367.63146786499539</v>
      </c>
      <c r="AD2609" s="31">
        <f t="shared" si="1683"/>
        <v>39.586635679257526</v>
      </c>
      <c r="AE2609" s="31">
        <f t="shared" si="1672"/>
        <v>6.8649187907835074</v>
      </c>
      <c r="AF2609" s="31">
        <f t="shared" si="1673"/>
        <v>14887.712988747446</v>
      </c>
      <c r="AG2609" s="31">
        <f t="shared" si="1674"/>
        <v>0.1217447668433294</v>
      </c>
      <c r="AH2609" s="31">
        <f t="shared" si="1675"/>
        <v>0.83244924112924501</v>
      </c>
      <c r="AI2609" s="31">
        <f t="shared" si="1675"/>
        <v>1.7992249067172946E-2</v>
      </c>
      <c r="AJ2609" s="31">
        <f t="shared" si="1675"/>
        <v>2.4693616013612141E-2</v>
      </c>
      <c r="AK2609" s="31">
        <f t="shared" si="1656"/>
        <v>2.6590138934823788E-3</v>
      </c>
      <c r="AL2609" s="31">
        <f t="shared" si="1656"/>
        <v>4.6111305315814507E-4</v>
      </c>
      <c r="AM2609" s="31">
        <f t="shared" si="1676"/>
        <v>0.99999999999999989</v>
      </c>
      <c r="AN2609" s="31">
        <f>(Z2609*'Propiedades físicas'!$F$4)/1000</f>
        <v>1593.8772583370885</v>
      </c>
      <c r="AO2609" s="31">
        <f>(AA2609*'Propiedades físicas'!$F$6)/1000</f>
        <v>397.08022276343542</v>
      </c>
      <c r="AP2609" s="31">
        <f>(AB2609*'Propiedades físicas'!$F$9)/1000</f>
        <v>165.25834939075136</v>
      </c>
      <c r="AQ2609" s="31">
        <f>(AC2609*'Propiedades físicas'!$F$5)/1000</f>
        <v>108.2564383422052</v>
      </c>
      <c r="AR2609" s="31">
        <f>(AD2609*'Propiedades físicas'!$F$8)/1000</f>
        <v>14.034254081010372</v>
      </c>
      <c r="AS2609" s="31">
        <f>(AE2609*'Propiedades físicas'!$F$7)/1000</f>
        <v>0.63219037144325319</v>
      </c>
      <c r="AT2609" s="31">
        <f t="shared" si="1677"/>
        <v>2279.1387132859336</v>
      </c>
      <c r="AU2609" s="31">
        <f t="shared" si="1678"/>
        <v>0.69933315117934447</v>
      </c>
      <c r="AV2609" s="31">
        <f t="shared" si="1682"/>
        <v>0.17422380676029478</v>
      </c>
      <c r="AW2609" s="31">
        <f t="shared" si="1682"/>
        <v>7.2509123041699902E-2</v>
      </c>
      <c r="AX2609" s="31">
        <f t="shared" si="1682"/>
        <v>4.749883704363355E-2</v>
      </c>
      <c r="AY2609" s="31">
        <f t="shared" si="1679"/>
        <v>6.1577007135193524E-3</v>
      </c>
      <c r="AZ2609" s="31">
        <f t="shared" si="1679"/>
        <v>2.7738126150812331E-4</v>
      </c>
      <c r="BA2609" s="31">
        <f t="shared" si="1680"/>
        <v>1.0000000000000002</v>
      </c>
      <c r="BB2609" s="34">
        <f>AU2609*'Propiedades físicas'!$C$4+'Diseño reactor'!AV2609*'Propiedades físicas'!$C$5+'Diseño reactor'!AW2609*'Propiedades físicas'!$C$8+'Diseño reactor'!AX2609*'Propiedades físicas'!$C$9+'Diseño reactor'!AY2609*'Propiedades físicas'!$C$7+'Diseño reactor'!AZ2609*'Propiedades físicas'!$C$6</f>
        <v>875.31608440849288</v>
      </c>
      <c r="BC2609" s="45">
        <f>AU2609*'Propiedades físicas'!$L$4+'Diseño reactor'!AV2609*'Propiedades físicas'!$L$5+'Diseño reactor'!AW2609*'Propiedades físicas'!$L$8+AX2609*'Propiedades físicas'!$L$9+'Diseño reactor'!AY2609*'Propiedades físicas'!$L$7+'Diseño reactor'!AZ2609*'Propiedades físicas'!$L$6</f>
        <v>2.1255341322108992</v>
      </c>
      <c r="BD2609" s="29">
        <f t="shared" si="1657"/>
        <v>1.2975411004871464</v>
      </c>
      <c r="BE2609" s="58">
        <f t="shared" si="1658"/>
        <v>41.080358707856156</v>
      </c>
      <c r="BF2609" s="30">
        <f>AU2609*'Propiedades físicas'!$I$4+'Diseño reactor'!AV2609*'Propiedades físicas'!$I$5+'Diseño reactor'!AW2609*'Propiedades físicas'!$I$8+'Diseño reactor'!AX2609*'Propiedades físicas'!$I$9+'Diseño reactor'!AY2609*'Propiedades físicas'!$I$7+'Diseño reactor'!AZ2609*'Propiedades físicas'!$I$6</f>
        <v>1.9999149310872013E-2</v>
      </c>
      <c r="BG2609" s="24">
        <f>AU2609*'Propiedades físicas'!$O$4+'Diseño reactor'!AV2609*'Propiedades físicas'!$O$5+'Diseño reactor'!AW2609*'Propiedades físicas'!$O$8+'Diseño reactor'!AX2609*'Propiedades físicas'!$O$9+'Diseño reactor'!AY2609*'Propiedades físicas'!$O$7+'Diseño reactor'!AZ2609*'Propiedades físicas'!$O$6</f>
        <v>0.15484189987638994</v>
      </c>
      <c r="BH2609" s="54">
        <f t="shared" si="1659"/>
        <v>41092.97516320354</v>
      </c>
      <c r="BI2609" s="34">
        <f t="shared" si="1681"/>
        <v>274.53082472751441</v>
      </c>
      <c r="BJ2609" s="27">
        <f t="shared" si="1660"/>
        <v>4798.4442294014207</v>
      </c>
      <c r="BK2609" s="34">
        <f t="shared" si="1661"/>
        <v>571.5386314857044</v>
      </c>
      <c r="BL2609" s="27">
        <f t="shared" si="1662"/>
        <v>105.7722079927842</v>
      </c>
      <c r="BM2609" s="34">
        <f t="shared" si="1663"/>
        <v>1.1054421768707483</v>
      </c>
      <c r="BN2609" s="45">
        <f t="shared" si="1664"/>
        <v>2873.4776543772055</v>
      </c>
      <c r="BO2609" s="45">
        <f t="shared" si="1665"/>
        <v>111.45888163612858</v>
      </c>
      <c r="BP2609" s="66">
        <f t="shared" si="1666"/>
        <v>6.6872167680716581</v>
      </c>
    </row>
    <row r="2610" spans="8:68">
      <c r="H2610" s="68">
        <v>2605</v>
      </c>
      <c r="I2610" s="31">
        <f>('Propiedades físicas'!$C$10*'Diseño reactor'!H2610)/1000</f>
        <v>2280.0139585675338</v>
      </c>
      <c r="J2610" s="31">
        <f t="shared" si="1643"/>
        <v>0.19999877557174758</v>
      </c>
      <c r="K2610" s="31">
        <f>(I2610*1000)/'Propiedades físicas'!$F$10</f>
        <v>14893.430236438977</v>
      </c>
      <c r="L2610" s="31">
        <f t="shared" si="1644"/>
        <v>2127.6328909198537</v>
      </c>
      <c r="M2610" s="31">
        <f t="shared" si="1645"/>
        <v>12765.797345519122</v>
      </c>
      <c r="N2610" s="31">
        <f t="shared" si="1646"/>
        <v>0.81674967021875378</v>
      </c>
      <c r="O2610" s="32">
        <f t="shared" si="1647"/>
        <v>4.9004980213125231</v>
      </c>
      <c r="P2610" s="33">
        <f t="shared" si="1648"/>
        <v>0.6960844773947118</v>
      </c>
      <c r="Q2610" s="31">
        <f t="shared" si="1649"/>
        <v>4.7593722493628219</v>
      </c>
      <c r="R2610" s="31">
        <f t="shared" si="1650"/>
        <v>0.10283832458011175</v>
      </c>
      <c r="S2610" s="31">
        <f t="shared" si="1651"/>
        <v>0.1411257719497</v>
      </c>
      <c r="T2610" s="31">
        <f t="shared" si="1652"/>
        <v>1.5193157362202595E-2</v>
      </c>
      <c r="U2610" s="31">
        <f t="shared" si="1653"/>
        <v>2.6337108817276978E-3</v>
      </c>
      <c r="V2610" s="47">
        <f t="shared" si="1667"/>
        <v>6.8932637567243314E-4</v>
      </c>
      <c r="W2610" s="31">
        <f t="shared" si="1654"/>
        <v>0.14773828165945108</v>
      </c>
      <c r="X2610" s="34">
        <f>(S2610*H2610*'Propiedades físicas'!$F$5*60*24*365)/(1000000)</f>
        <v>56899.764777932978</v>
      </c>
      <c r="Y2610" s="34">
        <f>(U2610*H2610*'Propiedades físicas'!$F$7*60*24*365)/(1000000)</f>
        <v>332.08071487537626</v>
      </c>
      <c r="Z2610" s="31">
        <f t="shared" si="1668"/>
        <v>1813.3000636132242</v>
      </c>
      <c r="AA2610" s="31">
        <f t="shared" si="1684"/>
        <v>12398.164709590152</v>
      </c>
      <c r="AB2610" s="31">
        <f t="shared" si="1685"/>
        <v>267.89383553119109</v>
      </c>
      <c r="AC2610" s="31">
        <f t="shared" si="1686"/>
        <v>367.63263592896851</v>
      </c>
      <c r="AD2610" s="31">
        <f t="shared" si="1683"/>
        <v>39.578174928537763</v>
      </c>
      <c r="AE2610" s="31">
        <f t="shared" si="1672"/>
        <v>6.8608168469006525</v>
      </c>
      <c r="AF2610" s="31">
        <f t="shared" si="1673"/>
        <v>14893.430236438973</v>
      </c>
      <c r="AG2610" s="31">
        <f t="shared" si="1674"/>
        <v>0.12175167404864987</v>
      </c>
      <c r="AH2610" s="31">
        <f t="shared" si="1675"/>
        <v>0.83245864201627728</v>
      </c>
      <c r="AI2610" s="31">
        <f t="shared" si="1675"/>
        <v>1.7987383113109115E-2</v>
      </c>
      <c r="AJ2610" s="31">
        <f t="shared" si="1675"/>
        <v>2.4684215126579843E-2</v>
      </c>
      <c r="AK2610" s="31">
        <f t="shared" si="1656"/>
        <v>2.6574250726809677E-3</v>
      </c>
      <c r="AL2610" s="31">
        <f t="shared" si="1656"/>
        <v>4.6066062270293197E-4</v>
      </c>
      <c r="AM2610" s="31">
        <f t="shared" si="1676"/>
        <v>0.99999999999999989</v>
      </c>
      <c r="AN2610" s="31">
        <f>(Z2610*'Propiedades físicas'!$F$4)/1000</f>
        <v>1594.579809940197</v>
      </c>
      <c r="AO2610" s="31">
        <f>(AA2610*'Propiedades físicas'!$F$6)/1000</f>
        <v>397.23719729526846</v>
      </c>
      <c r="AP2610" s="31">
        <f>(AB2610*'Propiedades físicas'!$F$9)/1000</f>
        <v>165.27710183096832</v>
      </c>
      <c r="AQ2610" s="31">
        <f>(AC2610*'Propiedades físicas'!$F$5)/1000</f>
        <v>108.25678230200337</v>
      </c>
      <c r="AR2610" s="31">
        <f>(AD2610*'Propiedades físicas'!$F$8)/1000</f>
        <v>14.031254575665201</v>
      </c>
      <c r="AS2610" s="31">
        <f>(AE2610*'Propiedades físicas'!$F$7)/1000</f>
        <v>0.63181262343108113</v>
      </c>
      <c r="AT2610" s="31">
        <f t="shared" si="1677"/>
        <v>2280.0139585675333</v>
      </c>
      <c r="AU2610" s="31">
        <f t="shared" si="1678"/>
        <v>0.69937282793743305</v>
      </c>
      <c r="AV2610" s="31">
        <f t="shared" si="1682"/>
        <v>0.17422577427764568</v>
      </c>
      <c r="AW2610" s="31">
        <f t="shared" si="1682"/>
        <v>7.2489513149650686E-2</v>
      </c>
      <c r="AX2610" s="31">
        <f t="shared" si="1682"/>
        <v>4.7480754183635773E-2</v>
      </c>
      <c r="AY2610" s="31">
        <f t="shared" si="1679"/>
        <v>6.1540213483958807E-3</v>
      </c>
      <c r="AZ2610" s="31">
        <f t="shared" si="1679"/>
        <v>2.7710910323901293E-4</v>
      </c>
      <c r="BA2610" s="31">
        <f t="shared" si="1680"/>
        <v>1.0000000000000002</v>
      </c>
      <c r="BB2610" s="34">
        <f>AU2610*'Propiedades físicas'!$C$4+'Diseño reactor'!AV2610*'Propiedades físicas'!$C$5+'Diseño reactor'!AW2610*'Propiedades físicas'!$C$8+'Diseño reactor'!AX2610*'Propiedades físicas'!$C$9+'Diseño reactor'!AY2610*'Propiedades físicas'!$C$7+'Diseño reactor'!AZ2610*'Propiedades físicas'!$C$6</f>
        <v>875.31599245825794</v>
      </c>
      <c r="BC2610" s="45">
        <f>AU2610*'Propiedades físicas'!$L$4+'Diseño reactor'!AV2610*'Propiedades físicas'!$L$5+'Diseño reactor'!AW2610*'Propiedades físicas'!$L$8+AX2610*'Propiedades físicas'!$L$9+'Diseño reactor'!AY2610*'Propiedades físicas'!$L$7+'Diseño reactor'!AZ2610*'Propiedades físicas'!$L$6</f>
        <v>2.1255621934007891</v>
      </c>
      <c r="BD2610" s="29">
        <f t="shared" si="1657"/>
        <v>1.2970996040191916</v>
      </c>
      <c r="BE2610" s="58">
        <f t="shared" si="1658"/>
        <v>41.079884326680791</v>
      </c>
      <c r="BF2610" s="30">
        <f>AU2610*'Propiedades físicas'!$I$4+'Diseño reactor'!AV2610*'Propiedades físicas'!$I$5+'Diseño reactor'!AW2610*'Propiedades físicas'!$I$8+'Diseño reactor'!AX2610*'Propiedades físicas'!$I$9+'Diseño reactor'!AY2610*'Propiedades físicas'!$I$7+'Diseño reactor'!AZ2610*'Propiedades físicas'!$I$6</f>
        <v>1.9999186858851985E-2</v>
      </c>
      <c r="BG2610" s="24">
        <f>AU2610*'Propiedades físicas'!$O$4+'Diseño reactor'!AV2610*'Propiedades físicas'!$O$5+'Diseño reactor'!AW2610*'Propiedades físicas'!$O$8+'Diseño reactor'!AX2610*'Propiedades físicas'!$O$9+'Diseño reactor'!AY2610*'Propiedades físicas'!$O$7+'Diseño reactor'!AZ2610*'Propiedades físicas'!$O$6</f>
        <v>0.15484327490091737</v>
      </c>
      <c r="BH2610" s="54">
        <f t="shared" si="1659"/>
        <v>41092.893695428182</v>
      </c>
      <c r="BI2610" s="34">
        <f t="shared" si="1681"/>
        <v>274.5325266023666</v>
      </c>
      <c r="BJ2610" s="27">
        <f t="shared" si="1660"/>
        <v>4798.4478028725807</v>
      </c>
      <c r="BK2610" s="34">
        <f t="shared" si="1661"/>
        <v>571.54413249069387</v>
      </c>
      <c r="BL2610" s="27">
        <f t="shared" si="1662"/>
        <v>105.77239639698932</v>
      </c>
      <c r="BM2610" s="34">
        <f t="shared" si="1663"/>
        <v>1.1054421768707483</v>
      </c>
      <c r="BN2610" s="45">
        <f t="shared" si="1664"/>
        <v>2874.6808257471412</v>
      </c>
      <c r="BO2610" s="45">
        <f t="shared" si="1665"/>
        <v>111.46482516780252</v>
      </c>
      <c r="BP2610" s="66">
        <f t="shared" si="1666"/>
        <v>6.6872160655926747</v>
      </c>
    </row>
    <row r="2611" spans="8:68">
      <c r="H2611" s="68">
        <v>2606</v>
      </c>
      <c r="I2611" s="31">
        <f>('Propiedades físicas'!$C$10*'Diseño reactor'!H2611)/1000</f>
        <v>2280.8892038491335</v>
      </c>
      <c r="J2611" s="31">
        <f t="shared" si="1643"/>
        <v>0.19992203007076073</v>
      </c>
      <c r="K2611" s="31">
        <f>(I2611*1000)/'Propiedades físicas'!$F$10</f>
        <v>14899.14748413051</v>
      </c>
      <c r="L2611" s="31">
        <f t="shared" si="1644"/>
        <v>2128.4496405900727</v>
      </c>
      <c r="M2611" s="31">
        <f t="shared" si="1645"/>
        <v>12770.697843540436</v>
      </c>
      <c r="N2611" s="31">
        <f t="shared" si="1646"/>
        <v>0.81674967021875389</v>
      </c>
      <c r="O2611" s="32">
        <f t="shared" si="1647"/>
        <v>4.9004980213125231</v>
      </c>
      <c r="P2611" s="33">
        <f t="shared" si="1648"/>
        <v>0.69612394176730541</v>
      </c>
      <c r="Q2611" s="31">
        <f t="shared" si="1649"/>
        <v>4.7594259558998804</v>
      </c>
      <c r="R2611" s="31">
        <f t="shared" si="1650"/>
        <v>0.10281051909783417</v>
      </c>
      <c r="S2611" s="31">
        <f t="shared" si="1651"/>
        <v>0.14107206541264339</v>
      </c>
      <c r="T2611" s="31">
        <f t="shared" si="1652"/>
        <v>1.5184081746033922E-2</v>
      </c>
      <c r="U2611" s="31">
        <f t="shared" si="1653"/>
        <v>2.6311276075804526E-3</v>
      </c>
      <c r="V2611" s="47">
        <f t="shared" si="1667"/>
        <v>6.8936545689577821E-4</v>
      </c>
      <c r="W2611" s="31">
        <f t="shared" si="1654"/>
        <v>0.14768996284888705</v>
      </c>
      <c r="X2611" s="34">
        <f>(S2611*H2611*'Propiedades físicas'!$F$5*60*24*365)/(1000000)</f>
        <v>56899.945326772082</v>
      </c>
      <c r="Y2611" s="34">
        <f>(U2611*H2611*'Propiedades físicas'!$F$7*60*24*365)/(1000000)</f>
        <v>331.88234681840305</v>
      </c>
      <c r="Z2611" s="31">
        <f t="shared" si="1668"/>
        <v>1814.0989922455979</v>
      </c>
      <c r="AA2611" s="31">
        <f t="shared" si="1684"/>
        <v>12403.064041075088</v>
      </c>
      <c r="AB2611" s="31">
        <f t="shared" si="1685"/>
        <v>267.92421276895584</v>
      </c>
      <c r="AC2611" s="31">
        <f t="shared" si="1686"/>
        <v>367.63380246534865</v>
      </c>
      <c r="AD2611" s="31">
        <f t="shared" si="1683"/>
        <v>39.569717030164405</v>
      </c>
      <c r="AE2611" s="31">
        <f t="shared" si="1672"/>
        <v>6.8567185453546591</v>
      </c>
      <c r="AF2611" s="31">
        <f t="shared" si="1673"/>
        <v>14899.147484130508</v>
      </c>
      <c r="AG2611" s="31">
        <f t="shared" si="1674"/>
        <v>0.12175857673587329</v>
      </c>
      <c r="AH2611" s="31">
        <f t="shared" si="1675"/>
        <v>0.83246803579103656</v>
      </c>
      <c r="AI2611" s="31">
        <f t="shared" si="1675"/>
        <v>1.7982519674654491E-2</v>
      </c>
      <c r="AJ2611" s="31">
        <f t="shared" si="1675"/>
        <v>2.4674821351820669E-2</v>
      </c>
      <c r="AK2611" s="31">
        <f t="shared" si="1656"/>
        <v>2.6558376626791029E-3</v>
      </c>
      <c r="AL2611" s="31">
        <f t="shared" si="1656"/>
        <v>4.6020878393598956E-4</v>
      </c>
      <c r="AM2611" s="31">
        <f t="shared" si="1676"/>
        <v>1</v>
      </c>
      <c r="AN2611" s="31">
        <f>(Z2611*'Propiedades físicas'!$F$4)/1000</f>
        <v>1595.2823718009338</v>
      </c>
      <c r="AO2611" s="31">
        <f>(AA2611*'Propiedades físicas'!$F$6)/1000</f>
        <v>397.39417187604579</v>
      </c>
      <c r="AP2611" s="31">
        <f>(AB2611*'Propiedades físicas'!$F$9)/1000</f>
        <v>165.29584306780728</v>
      </c>
      <c r="AQ2611" s="31">
        <f>(AC2611*'Propiedades físicas'!$F$5)/1000</f>
        <v>108.25712581197124</v>
      </c>
      <c r="AR2611" s="31">
        <f>(AD2611*'Propiedades físicas'!$F$8)/1000</f>
        <v>14.028256081533881</v>
      </c>
      <c r="AS2611" s="31">
        <f>(AE2611*'Propiedades físicas'!$F$7)/1000</f>
        <v>0.63143521084171061</v>
      </c>
      <c r="AT2611" s="31">
        <f t="shared" si="1677"/>
        <v>2280.8892038491335</v>
      </c>
      <c r="AU2611" s="31">
        <f t="shared" si="1678"/>
        <v>0.69941247874241408</v>
      </c>
      <c r="AV2611" s="31">
        <f t="shared" si="1682"/>
        <v>0.17422774030646468</v>
      </c>
      <c r="AW2611" s="31">
        <f t="shared" si="1682"/>
        <v>7.2469913395556834E-2</v>
      </c>
      <c r="AX2611" s="31">
        <f t="shared" si="1682"/>
        <v>4.7462685004287374E-2</v>
      </c>
      <c r="AY2611" s="31">
        <f t="shared" si="1679"/>
        <v>6.1503452503788346E-3</v>
      </c>
      <c r="AZ2611" s="31">
        <f t="shared" si="1679"/>
        <v>2.7683730089831933E-4</v>
      </c>
      <c r="BA2611" s="31">
        <f t="shared" si="1680"/>
        <v>1.0000000000000002</v>
      </c>
      <c r="BB2611" s="34">
        <f>AU2611*'Propiedades físicas'!$C$4+'Diseño reactor'!AV2611*'Propiedades físicas'!$C$5+'Diseño reactor'!AW2611*'Propiedades físicas'!$C$8+'Diseño reactor'!AX2611*'Propiedades físicas'!$C$9+'Diseño reactor'!AY2611*'Propiedades físicas'!$C$7+'Diseño reactor'!AZ2611*'Propiedades físicas'!$C$6</f>
        <v>875.31590062450653</v>
      </c>
      <c r="BC2611" s="45">
        <f>AU2611*'Propiedades físicas'!$L$4+'Diseño reactor'!AV2611*'Propiedades físicas'!$L$5+'Diseño reactor'!AW2611*'Propiedades físicas'!$L$8+AX2611*'Propiedades físicas'!$L$9+'Diseño reactor'!AY2611*'Propiedades físicas'!$L$7+'Diseño reactor'!AZ2611*'Propiedades físicas'!$L$6</f>
        <v>2.1255902355278371</v>
      </c>
      <c r="BD2611" s="29">
        <f t="shared" si="1657"/>
        <v>1.2966584082447188</v>
      </c>
      <c r="BE2611" s="58">
        <f t="shared" si="1658"/>
        <v>41.079410272207568</v>
      </c>
      <c r="BF2611" s="30">
        <f>AU2611*'Propiedades físicas'!$I$4+'Diseño reactor'!AV2611*'Propiedades físicas'!$I$5+'Diseño reactor'!AW2611*'Propiedades físicas'!$I$8+'Diseño reactor'!AX2611*'Propiedades físicas'!$I$9+'Diseño reactor'!AY2611*'Propiedades físicas'!$I$7+'Diseño reactor'!AZ2611*'Propiedades físicas'!$I$6</f>
        <v>1.9999224352196601E-2</v>
      </c>
      <c r="BG2611" s="24">
        <f>AU2611*'Propiedades físicas'!$O$4+'Diseño reactor'!AV2611*'Propiedades físicas'!$O$5+'Diseño reactor'!AW2611*'Propiedades físicas'!$O$8+'Diseño reactor'!AX2611*'Propiedades físicas'!$O$9+'Diseño reactor'!AY2611*'Propiedades físicas'!$O$7+'Diseño reactor'!AZ2611*'Propiedades físicas'!$O$6</f>
        <v>0.15484464902293477</v>
      </c>
      <c r="BH2611" s="54">
        <f t="shared" si="1659"/>
        <v>41092.812345687576</v>
      </c>
      <c r="BI2611" s="34">
        <f t="shared" si="1681"/>
        <v>274.53422684863489</v>
      </c>
      <c r="BJ2611" s="27">
        <f t="shared" si="1660"/>
        <v>4798.451375972636</v>
      </c>
      <c r="BK2611" s="34">
        <f t="shared" si="1661"/>
        <v>571.54963012777011</v>
      </c>
      <c r="BL2611" s="27">
        <f t="shared" si="1662"/>
        <v>105.77258468289382</v>
      </c>
      <c r="BM2611" s="34">
        <f t="shared" si="1663"/>
        <v>1.1054421768707483</v>
      </c>
      <c r="BN2611" s="45">
        <f t="shared" si="1664"/>
        <v>2875.8840094172856</v>
      </c>
      <c r="BO2611" s="45">
        <f t="shared" si="1665"/>
        <v>111.47076481216189</v>
      </c>
      <c r="BP2611" s="66">
        <f t="shared" si="1666"/>
        <v>6.6872153640035998</v>
      </c>
    </row>
    <row r="2612" spans="8:68">
      <c r="H2612" s="68">
        <v>2607</v>
      </c>
      <c r="I2612" s="31">
        <f>('Propiedades físicas'!$C$10*'Diseño reactor'!H2612)/1000</f>
        <v>2281.7644491307328</v>
      </c>
      <c r="J2612" s="31">
        <f t="shared" si="1643"/>
        <v>0.19984534344626106</v>
      </c>
      <c r="K2612" s="31">
        <f>(I2612*1000)/'Propiedades físicas'!$F$10</f>
        <v>14904.864731822039</v>
      </c>
      <c r="L2612" s="31">
        <f t="shared" si="1644"/>
        <v>2129.2663902602912</v>
      </c>
      <c r="M2612" s="31">
        <f t="shared" si="1645"/>
        <v>12775.598341561747</v>
      </c>
      <c r="N2612" s="31">
        <f t="shared" si="1646"/>
        <v>0.81674967021875389</v>
      </c>
      <c r="O2612" s="32">
        <f t="shared" si="1647"/>
        <v>4.9004980213125222</v>
      </c>
      <c r="P2612" s="33">
        <f t="shared" si="1648"/>
        <v>0.69616338033415559</v>
      </c>
      <c r="Q2612" s="31">
        <f t="shared" si="1649"/>
        <v>4.7594796218201436</v>
      </c>
      <c r="R2612" s="31">
        <f t="shared" si="1650"/>
        <v>0.1027827279875513</v>
      </c>
      <c r="S2612" s="31">
        <f t="shared" si="1651"/>
        <v>0.14101839949237885</v>
      </c>
      <c r="T2612" s="31">
        <f t="shared" si="1652"/>
        <v>1.5175014186313771E-2</v>
      </c>
      <c r="U2612" s="31">
        <f t="shared" si="1653"/>
        <v>2.6285477107333361E-3</v>
      </c>
      <c r="V2612" s="47">
        <f t="shared" si="1667"/>
        <v>6.8940451256392112E-4</v>
      </c>
      <c r="W2612" s="31">
        <f t="shared" si="1654"/>
        <v>0.14764167563398123</v>
      </c>
      <c r="X2612" s="34">
        <f>(S2612*H2612*'Propiedades físicas'!$F$5*60*24*365)/(1000000)</f>
        <v>56900.125639566671</v>
      </c>
      <c r="Y2612" s="34">
        <f>(U2612*H2612*'Propiedades físicas'!$F$7*60*24*365)/(1000000)</f>
        <v>331.68415485327972</v>
      </c>
      <c r="Z2612" s="31">
        <f t="shared" si="1668"/>
        <v>1814.8979325311436</v>
      </c>
      <c r="AA2612" s="31">
        <f t="shared" si="1684"/>
        <v>12407.963374085115</v>
      </c>
      <c r="AB2612" s="31">
        <f t="shared" si="1685"/>
        <v>267.95457186354622</v>
      </c>
      <c r="AC2612" s="31">
        <f t="shared" si="1686"/>
        <v>367.63496747663169</v>
      </c>
      <c r="AD2612" s="31">
        <f t="shared" si="1683"/>
        <v>39.561261983720001</v>
      </c>
      <c r="AE2612" s="31">
        <f t="shared" si="1672"/>
        <v>6.852623881881807</v>
      </c>
      <c r="AF2612" s="31">
        <f t="shared" si="1673"/>
        <v>14904.864731822036</v>
      </c>
      <c r="AG2612" s="31">
        <f t="shared" si="1674"/>
        <v>0.12176547490943131</v>
      </c>
      <c r="AH2612" s="31">
        <f t="shared" si="1675"/>
        <v>0.83247742246153966</v>
      </c>
      <c r="AI2612" s="31">
        <f t="shared" si="1675"/>
        <v>1.7977658749995934E-2</v>
      </c>
      <c r="AJ2612" s="31">
        <f t="shared" si="1675"/>
        <v>2.4665434681317662E-2</v>
      </c>
      <c r="AK2612" s="31">
        <f t="shared" si="1656"/>
        <v>2.654251661825304E-3</v>
      </c>
      <c r="AL2612" s="31">
        <f t="shared" si="1656"/>
        <v>4.5975753589037183E-4</v>
      </c>
      <c r="AM2612" s="31">
        <f t="shared" si="1676"/>
        <v>1.0000000000000002</v>
      </c>
      <c r="AN2612" s="31">
        <f>(Z2612*'Propiedades físicas'!$F$4)/1000</f>
        <v>1595.9849439092372</v>
      </c>
      <c r="AO2612" s="31">
        <f>(AA2612*'Propiedades físicas'!$F$6)/1000</f>
        <v>397.55114650568709</v>
      </c>
      <c r="AP2612" s="31">
        <f>(AB2612*'Propiedades físicas'!$F$9)/1000</f>
        <v>165.31457311121483</v>
      </c>
      <c r="AQ2612" s="31">
        <f>(AC2612*'Propiedades físicas'!$F$5)/1000</f>
        <v>108.25746887284375</v>
      </c>
      <c r="AR2612" s="31">
        <f>(AD2612*'Propiedades físicas'!$F$8)/1000</f>
        <v>14.02525859846841</v>
      </c>
      <c r="AS2612" s="31">
        <f>(AE2612*'Propiedades físicas'!$F$7)/1000</f>
        <v>0.6310581332824956</v>
      </c>
      <c r="AT2612" s="31">
        <f t="shared" si="1677"/>
        <v>2281.7644491307337</v>
      </c>
      <c r="AU2612" s="31">
        <f t="shared" si="1678"/>
        <v>0.69945210361974364</v>
      </c>
      <c r="AV2612" s="31">
        <f t="shared" si="1682"/>
        <v>0.17422970484842951</v>
      </c>
      <c r="AW2612" s="31">
        <f t="shared" si="1682"/>
        <v>7.2450323772111289E-2</v>
      </c>
      <c r="AX2612" s="31">
        <f t="shared" si="1682"/>
        <v>4.7444629490167471E-2</v>
      </c>
      <c r="AY2612" s="31">
        <f t="shared" si="1679"/>
        <v>6.1466724156437379E-3</v>
      </c>
      <c r="AZ2612" s="31">
        <f t="shared" si="1679"/>
        <v>2.7656585390437868E-4</v>
      </c>
      <c r="BA2612" s="31">
        <f t="shared" si="1680"/>
        <v>0.99999999999999989</v>
      </c>
      <c r="BB2612" s="34">
        <f>AU2612*'Propiedades físicas'!$C$4+'Diseño reactor'!AV2612*'Propiedades físicas'!$C$5+'Diseño reactor'!AW2612*'Propiedades físicas'!$C$8+'Diseño reactor'!AX2612*'Propiedades físicas'!$C$9+'Diseño reactor'!AY2612*'Propiedades físicas'!$C$7+'Diseño reactor'!AZ2612*'Propiedades físicas'!$C$6</f>
        <v>875.31580890705766</v>
      </c>
      <c r="BC2612" s="45">
        <f>AU2612*'Propiedades físicas'!$L$4+'Diseño reactor'!AV2612*'Propiedades físicas'!$L$5+'Diseño reactor'!AW2612*'Propiedades físicas'!$L$8+AX2612*'Propiedades físicas'!$L$9+'Diseño reactor'!AY2612*'Propiedades físicas'!$L$7+'Diseño reactor'!AZ2612*'Propiedades físicas'!$L$6</f>
        <v>2.1256182586113592</v>
      </c>
      <c r="BD2612" s="29">
        <f t="shared" si="1657"/>
        <v>1.296217512856354</v>
      </c>
      <c r="BE2612" s="58">
        <f t="shared" si="1658"/>
        <v>41.078936544098397</v>
      </c>
      <c r="BF2612" s="30">
        <f>AU2612*'Propiedades físicas'!$I$4+'Diseño reactor'!AV2612*'Propiedades físicas'!$I$5+'Diseño reactor'!AW2612*'Propiedades físicas'!$I$8+'Diseño reactor'!AX2612*'Propiedades físicas'!$I$9+'Diseño reactor'!AY2612*'Propiedades físicas'!$I$7+'Diseño reactor'!AZ2612*'Propiedades físicas'!$I$6</f>
        <v>1.9999261790992279E-2</v>
      </c>
      <c r="BG2612" s="24">
        <f>AU2612*'Propiedades físicas'!$O$4+'Diseño reactor'!AV2612*'Propiedades físicas'!$O$5+'Diseño reactor'!AW2612*'Propiedades físicas'!$O$8+'Diseño reactor'!AX2612*'Propiedades físicas'!$O$9+'Diseño reactor'!AY2612*'Propiedades físicas'!$O$7+'Diseño reactor'!AZ2612*'Propiedades físicas'!$O$6</f>
        <v>0.1548460222433175</v>
      </c>
      <c r="BH2612" s="54">
        <f t="shared" si="1659"/>
        <v>41092.731113794325</v>
      </c>
      <c r="BI2612" s="34">
        <f t="shared" si="1681"/>
        <v>274.53592546847801</v>
      </c>
      <c r="BJ2612" s="27">
        <f t="shared" si="1660"/>
        <v>4798.4549486998185</v>
      </c>
      <c r="BK2612" s="34">
        <f t="shared" si="1661"/>
        <v>571.55512439994538</v>
      </c>
      <c r="BL2612" s="27">
        <f t="shared" si="1662"/>
        <v>105.77277285060636</v>
      </c>
      <c r="BM2612" s="34">
        <f t="shared" si="1663"/>
        <v>1.1054421768707483</v>
      </c>
      <c r="BN2612" s="45">
        <f t="shared" si="1664"/>
        <v>2877.0872053752532</v>
      </c>
      <c r="BO2612" s="45">
        <f t="shared" si="1665"/>
        <v>111.47670057301906</v>
      </c>
      <c r="BP2612" s="66">
        <f t="shared" si="1666"/>
        <v>6.6872146633030498</v>
      </c>
    </row>
    <row r="2613" spans="8:68">
      <c r="H2613" s="68">
        <v>2608</v>
      </c>
      <c r="I2613" s="31">
        <f>('Propiedades físicas'!$C$10*'Diseño reactor'!H2613)/1000</f>
        <v>2282.639694412333</v>
      </c>
      <c r="J2613" s="31">
        <f t="shared" si="1643"/>
        <v>0.19976871563052245</v>
      </c>
      <c r="K2613" s="31">
        <f>(I2613*1000)/'Propiedades físicas'!$F$10</f>
        <v>14910.58197951357</v>
      </c>
      <c r="L2613" s="31">
        <f t="shared" si="1644"/>
        <v>2130.0831399305098</v>
      </c>
      <c r="M2613" s="31">
        <f t="shared" si="1645"/>
        <v>12780.498839583059</v>
      </c>
      <c r="N2613" s="31">
        <f t="shared" si="1646"/>
        <v>0.81674967021875378</v>
      </c>
      <c r="O2613" s="32">
        <f t="shared" si="1647"/>
        <v>4.9004980213125222</v>
      </c>
      <c r="P2613" s="33">
        <f t="shared" si="1648"/>
        <v>0.69620279312056543</v>
      </c>
      <c r="Q2613" s="31">
        <f t="shared" si="1649"/>
        <v>4.7595332471693821</v>
      </c>
      <c r="R2613" s="31">
        <f t="shared" si="1650"/>
        <v>0.10275495123890559</v>
      </c>
      <c r="S2613" s="31">
        <f t="shared" si="1651"/>
        <v>0.14096477414314001</v>
      </c>
      <c r="T2613" s="31">
        <f t="shared" si="1652"/>
        <v>1.5165954673613858E-2</v>
      </c>
      <c r="U2613" s="31">
        <f t="shared" si="1653"/>
        <v>2.625971185668919E-3</v>
      </c>
      <c r="V2613" s="47">
        <f t="shared" si="1667"/>
        <v>6.8944354270191919E-4</v>
      </c>
      <c r="W2613" s="31">
        <f t="shared" si="1654"/>
        <v>0.14759341998375305</v>
      </c>
      <c r="X2613" s="34">
        <f>(S2613*H2613*'Propiedades físicas'!$F$5*60*24*365)/(1000000)</f>
        <v>56900.30571670238</v>
      </c>
      <c r="Y2613" s="34">
        <f>(U2613*H2613*'Propiedades físicas'!$F$7*60*24*365)/(1000000)</f>
        <v>331.48613877392972</v>
      </c>
      <c r="Z2613" s="31">
        <f t="shared" si="1668"/>
        <v>1815.6968844584346</v>
      </c>
      <c r="AA2613" s="31">
        <f t="shared" si="1684"/>
        <v>12412.862708617749</v>
      </c>
      <c r="AB2613" s="31">
        <f t="shared" si="1685"/>
        <v>267.9849128310658</v>
      </c>
      <c r="AC2613" s="31">
        <f t="shared" si="1686"/>
        <v>367.63613096530918</v>
      </c>
      <c r="AD2613" s="31">
        <f t="shared" si="1683"/>
        <v>39.552809788784941</v>
      </c>
      <c r="AE2613" s="31">
        <f t="shared" si="1672"/>
        <v>6.8485328522245403</v>
      </c>
      <c r="AF2613" s="31">
        <f t="shared" si="1673"/>
        <v>14910.581979513569</v>
      </c>
      <c r="AG2613" s="31">
        <f t="shared" si="1674"/>
        <v>0.12177236857374957</v>
      </c>
      <c r="AH2613" s="31">
        <f t="shared" si="1675"/>
        <v>0.83248680203579128</v>
      </c>
      <c r="AI2613" s="31">
        <f t="shared" si="1675"/>
        <v>1.79728003373218E-2</v>
      </c>
      <c r="AJ2613" s="31">
        <f t="shared" si="1675"/>
        <v>2.4656055107065825E-2</v>
      </c>
      <c r="AK2613" s="31">
        <f t="shared" si="1656"/>
        <v>2.6526670684704746E-3</v>
      </c>
      <c r="AL2613" s="31">
        <f t="shared" si="1656"/>
        <v>4.5930687760102851E-4</v>
      </c>
      <c r="AM2613" s="31">
        <f t="shared" si="1676"/>
        <v>1</v>
      </c>
      <c r="AN2613" s="31">
        <f>(Z2613*'Propiedades físicas'!$F$4)/1000</f>
        <v>1596.6875262550582</v>
      </c>
      <c r="AO2613" s="31">
        <f>(AA2613*'Propiedades físicas'!$F$6)/1000</f>
        <v>397.70812118411266</v>
      </c>
      <c r="AP2613" s="31">
        <f>(AB2613*'Propiedades físicas'!$F$9)/1000</f>
        <v>165.33329197112602</v>
      </c>
      <c r="AQ2613" s="31">
        <f>(AC2613*'Propiedades físicas'!$F$5)/1000</f>
        <v>108.25781148535459</v>
      </c>
      <c r="AR2613" s="31">
        <f>(AD2613*'Propiedades físicas'!$F$8)/1000</f>
        <v>14.022262126320033</v>
      </c>
      <c r="AS2613" s="31">
        <f>(AE2613*'Propiedades físicas'!$F$7)/1000</f>
        <v>0.63068139036135795</v>
      </c>
      <c r="AT2613" s="31">
        <f t="shared" si="1677"/>
        <v>2282.6396944123326</v>
      </c>
      <c r="AU2613" s="31">
        <f t="shared" si="1678"/>
        <v>0.6994917025948445</v>
      </c>
      <c r="AV2613" s="31">
        <f t="shared" si="1682"/>
        <v>0.17423166790521574</v>
      </c>
      <c r="AW2613" s="31">
        <f t="shared" si="1682"/>
        <v>7.2430744272013195E-2</v>
      </c>
      <c r="AX2613" s="31">
        <f t="shared" si="1682"/>
        <v>4.7426587625878314E-2</v>
      </c>
      <c r="AY2613" s="31">
        <f t="shared" si="1679"/>
        <v>6.1430028403716497E-3</v>
      </c>
      <c r="AZ2613" s="31">
        <f t="shared" si="1679"/>
        <v>2.7629476167666809E-4</v>
      </c>
      <c r="BA2613" s="31">
        <f t="shared" si="1680"/>
        <v>1</v>
      </c>
      <c r="BB2613" s="34">
        <f>AU2613*'Propiedades físicas'!$C$4+'Diseño reactor'!AV2613*'Propiedades físicas'!$C$5+'Diseño reactor'!AW2613*'Propiedades físicas'!$C$8+'Diseño reactor'!AX2613*'Propiedades físicas'!$C$9+'Diseño reactor'!AY2613*'Propiedades físicas'!$C$7+'Diseño reactor'!AZ2613*'Propiedades físicas'!$C$6</f>
        <v>875.31571730573182</v>
      </c>
      <c r="BC2613" s="45">
        <f>AU2613*'Propiedades físicas'!$L$4+'Diseño reactor'!AV2613*'Propiedades físicas'!$L$5+'Diseño reactor'!AW2613*'Propiedades físicas'!$L$8+AX2613*'Propiedades físicas'!$L$9+'Diseño reactor'!AY2613*'Propiedades físicas'!$L$7+'Diseño reactor'!AZ2613*'Propiedades físicas'!$L$6</f>
        <v>2.1256462626706445</v>
      </c>
      <c r="BD2613" s="29">
        <f t="shared" si="1657"/>
        <v>1.295776917547141</v>
      </c>
      <c r="BE2613" s="58">
        <f t="shared" si="1658"/>
        <v>41.078463142015622</v>
      </c>
      <c r="BF2613" s="30">
        <f>AU2613*'Propiedades físicas'!$I$4+'Diseño reactor'!AV2613*'Propiedades físicas'!$I$5+'Diseño reactor'!AW2613*'Propiedades físicas'!$I$8+'Diseño reactor'!AX2613*'Propiedades físicas'!$I$9+'Diseño reactor'!AY2613*'Propiedades físicas'!$I$7+'Diseño reactor'!AZ2613*'Propiedades físicas'!$I$6</f>
        <v>1.9999299175325266E-2</v>
      </c>
      <c r="BG2613" s="24">
        <f>AU2613*'Propiedades físicas'!$O$4+'Diseño reactor'!AV2613*'Propiedades físicas'!$O$5+'Diseño reactor'!AW2613*'Propiedades físicas'!$O$8+'Diseño reactor'!AX2613*'Propiedades físicas'!$O$9+'Diseño reactor'!AY2613*'Propiedades físicas'!$O$7+'Diseño reactor'!AZ2613*'Propiedades físicas'!$O$6</f>
        <v>0.15484739456294019</v>
      </c>
      <c r="BH2613" s="54">
        <f t="shared" si="1659"/>
        <v>41092.649999561465</v>
      </c>
      <c r="BI2613" s="34">
        <f t="shared" si="1681"/>
        <v>274.53762246404995</v>
      </c>
      <c r="BJ2613" s="27">
        <f t="shared" si="1660"/>
        <v>4798.4585210523537</v>
      </c>
      <c r="BK2613" s="34">
        <f t="shared" si="1661"/>
        <v>571.56061531022794</v>
      </c>
      <c r="BL2613" s="27">
        <f t="shared" si="1662"/>
        <v>105.77296090023539</v>
      </c>
      <c r="BM2613" s="34">
        <f t="shared" si="1663"/>
        <v>1.1054421768707483</v>
      </c>
      <c r="BN2613" s="45">
        <f t="shared" si="1664"/>
        <v>2878.2904136086781</v>
      </c>
      <c r="BO2613" s="45">
        <f t="shared" si="1665"/>
        <v>111.48263245418137</v>
      </c>
      <c r="BP2613" s="66">
        <f t="shared" si="1666"/>
        <v>6.6872139634896532</v>
      </c>
    </row>
    <row r="2614" spans="8:68">
      <c r="H2614" s="68">
        <v>2609</v>
      </c>
      <c r="I2614" s="31">
        <f>('Propiedades físicas'!$C$10*'Diseño reactor'!H2614)/1000</f>
        <v>2283.5149396939328</v>
      </c>
      <c r="J2614" s="31">
        <f t="shared" si="1643"/>
        <v>0.19969214655592279</v>
      </c>
      <c r="K2614" s="31">
        <f>(I2614*1000)/'Propiedades físicas'!$F$10</f>
        <v>14916.299227205103</v>
      </c>
      <c r="L2614" s="31">
        <f t="shared" si="1644"/>
        <v>2130.8998896007288</v>
      </c>
      <c r="M2614" s="31">
        <f t="shared" si="1645"/>
        <v>12785.399337604373</v>
      </c>
      <c r="N2614" s="31">
        <f t="shared" si="1646"/>
        <v>0.81674967021875389</v>
      </c>
      <c r="O2614" s="32">
        <f t="shared" si="1647"/>
        <v>4.9004980213125231</v>
      </c>
      <c r="P2614" s="33">
        <f t="shared" si="1648"/>
        <v>0.69624218015180572</v>
      </c>
      <c r="Q2614" s="31">
        <f t="shared" si="1649"/>
        <v>4.7595868319932952</v>
      </c>
      <c r="R2614" s="31">
        <f t="shared" si="1650"/>
        <v>0.10272718884154813</v>
      </c>
      <c r="S2614" s="31">
        <f t="shared" si="1651"/>
        <v>0.14091118931922886</v>
      </c>
      <c r="T2614" s="31">
        <f t="shared" si="1652"/>
        <v>1.5156903198519492E-2</v>
      </c>
      <c r="U2614" s="31">
        <f t="shared" si="1653"/>
        <v>2.6233980268805844E-3</v>
      </c>
      <c r="V2614" s="47">
        <f t="shared" si="1667"/>
        <v>6.8948254733479798E-4</v>
      </c>
      <c r="W2614" s="31">
        <f t="shared" si="1654"/>
        <v>0.14754519586726264</v>
      </c>
      <c r="X2614" s="34">
        <f>(S2614*H2614*'Propiedades físicas'!$F$5*60*24*365)/(1000000)</f>
        <v>56900.48555856412</v>
      </c>
      <c r="Y2614" s="34">
        <f>(U2614*H2614*'Propiedades físicas'!$F$7*60*24*365)/(1000000)</f>
        <v>331.28829837457414</v>
      </c>
      <c r="Z2614" s="31">
        <f t="shared" si="1668"/>
        <v>1816.495848016061</v>
      </c>
      <c r="AA2614" s="31">
        <f t="shared" si="1684"/>
        <v>12417.762044670508</v>
      </c>
      <c r="AB2614" s="31">
        <f t="shared" si="1685"/>
        <v>268.0152356875991</v>
      </c>
      <c r="AC2614" s="31">
        <f t="shared" si="1686"/>
        <v>367.63729293386808</v>
      </c>
      <c r="AD2614" s="31">
        <f t="shared" si="1683"/>
        <v>39.544360444937354</v>
      </c>
      <c r="AE2614" s="31">
        <f t="shared" si="1672"/>
        <v>6.8444454521314446</v>
      </c>
      <c r="AF2614" s="31">
        <f t="shared" si="1673"/>
        <v>14916.299227205105</v>
      </c>
      <c r="AG2614" s="31">
        <f t="shared" si="1674"/>
        <v>0.12177925773324817</v>
      </c>
      <c r="AH2614" s="31">
        <f t="shared" si="1675"/>
        <v>0.83249617452178504</v>
      </c>
      <c r="AI2614" s="31">
        <f t="shared" si="1675"/>
        <v>1.7967944434821963E-2</v>
      </c>
      <c r="AJ2614" s="31">
        <f t="shared" si="1675"/>
        <v>2.4646682621072155E-2</v>
      </c>
      <c r="AK2614" s="31">
        <f t="shared" si="1656"/>
        <v>2.651083880967897E-3</v>
      </c>
      <c r="AL2614" s="31">
        <f t="shared" si="1656"/>
        <v>4.5885680810480101E-4</v>
      </c>
      <c r="AM2614" s="31">
        <f t="shared" si="1676"/>
        <v>1</v>
      </c>
      <c r="AN2614" s="31">
        <f>(Z2614*'Propiedades físicas'!$F$4)/1000</f>
        <v>1597.3901188283637</v>
      </c>
      <c r="AO2614" s="31">
        <f>(AA2614*'Propiedades físicas'!$F$6)/1000</f>
        <v>397.86509591124303</v>
      </c>
      <c r="AP2614" s="31">
        <f>(AB2614*'Propiedades físicas'!$F$9)/1000</f>
        <v>165.35199965746423</v>
      </c>
      <c r="AQ2614" s="31">
        <f>(AC2614*'Propiedades físicas'!$F$5)/1000</f>
        <v>108.25815365023614</v>
      </c>
      <c r="AR2614" s="31">
        <f>(AD2614*'Propiedades físicas'!$F$8)/1000</f>
        <v>14.019266664939185</v>
      </c>
      <c r="AS2614" s="31">
        <f>(AE2614*'Propiedades físicas'!$F$7)/1000</f>
        <v>0.63030498168678484</v>
      </c>
      <c r="AT2614" s="31">
        <f t="shared" si="1677"/>
        <v>2283.5149396939332</v>
      </c>
      <c r="AU2614" s="31">
        <f t="shared" si="1678"/>
        <v>0.69953127569310625</v>
      </c>
      <c r="AV2614" s="31">
        <f t="shared" si="1682"/>
        <v>0.17423362947849605</v>
      </c>
      <c r="AW2614" s="31">
        <f t="shared" si="1682"/>
        <v>7.2411174887967625E-2</v>
      </c>
      <c r="AX2614" s="31">
        <f t="shared" si="1682"/>
        <v>4.7408559396045082E-2</v>
      </c>
      <c r="AY2614" s="31">
        <f t="shared" si="1679"/>
        <v>6.1393365207491179E-3</v>
      </c>
      <c r="AZ2614" s="31">
        <f t="shared" si="1679"/>
        <v>2.7602402363580185E-4</v>
      </c>
      <c r="BA2614" s="31">
        <f t="shared" si="1680"/>
        <v>1</v>
      </c>
      <c r="BB2614" s="34">
        <f>AU2614*'Propiedades físicas'!$C$4+'Diseño reactor'!AV2614*'Propiedades físicas'!$C$5+'Diseño reactor'!AW2614*'Propiedades físicas'!$C$8+'Diseño reactor'!AX2614*'Propiedades físicas'!$C$9+'Diseño reactor'!AY2614*'Propiedades físicas'!$C$7+'Diseño reactor'!AZ2614*'Propiedades físicas'!$C$6</f>
        <v>875.31562582034826</v>
      </c>
      <c r="BC2614" s="45">
        <f>AU2614*'Propiedades físicas'!$L$4+'Diseño reactor'!AV2614*'Propiedades físicas'!$L$5+'Diseño reactor'!AW2614*'Propiedades físicas'!$L$8+AX2614*'Propiedades físicas'!$L$9+'Diseño reactor'!AY2614*'Propiedades físicas'!$L$7+'Diseño reactor'!AZ2614*'Propiedades físicas'!$L$6</f>
        <v>2.1256742477249571</v>
      </c>
      <c r="BD2614" s="29">
        <f t="shared" si="1657"/>
        <v>1.2953366220105458</v>
      </c>
      <c r="BE2614" s="58">
        <f t="shared" si="1658"/>
        <v>41.077990065622046</v>
      </c>
      <c r="BF2614" s="30">
        <f>AU2614*'Propiedades físicas'!$I$4+'Diseño reactor'!AV2614*'Propiedades físicas'!$I$5+'Diseño reactor'!AW2614*'Propiedades físicas'!$I$8+'Diseño reactor'!AX2614*'Propiedades físicas'!$I$9+'Diseño reactor'!AY2614*'Propiedades físicas'!$I$7+'Diseño reactor'!AZ2614*'Propiedades físicas'!$I$6</f>
        <v>1.9999336505281649E-2</v>
      </c>
      <c r="BG2614" s="24">
        <f>AU2614*'Propiedades físicas'!$O$4+'Diseño reactor'!AV2614*'Propiedades físicas'!$O$5+'Diseño reactor'!AW2614*'Propiedades físicas'!$O$8+'Diseño reactor'!AX2614*'Propiedades físicas'!$O$9+'Diseño reactor'!AY2614*'Propiedades físicas'!$O$7+'Diseño reactor'!AZ2614*'Propiedades físicas'!$O$6</f>
        <v>0.15484876598267594</v>
      </c>
      <c r="BH2614" s="54">
        <f t="shared" si="1659"/>
        <v>41092.569002802309</v>
      </c>
      <c r="BI2614" s="34">
        <f t="shared" si="1681"/>
        <v>274.53931783750204</v>
      </c>
      <c r="BJ2614" s="27">
        <f t="shared" si="1660"/>
        <v>4798.4620930284655</v>
      </c>
      <c r="BK2614" s="34">
        <f t="shared" si="1661"/>
        <v>571.56610286162015</v>
      </c>
      <c r="BL2614" s="27">
        <f t="shared" si="1662"/>
        <v>105.77314883188929</v>
      </c>
      <c r="BM2614" s="34">
        <f t="shared" si="1663"/>
        <v>1.1054421768707483</v>
      </c>
      <c r="BN2614" s="45">
        <f t="shared" si="1664"/>
        <v>2879.4936341052053</v>
      </c>
      <c r="BO2614" s="45">
        <f t="shared" si="1665"/>
        <v>111.48856045945134</v>
      </c>
      <c r="BP2614" s="66">
        <f t="shared" si="1666"/>
        <v>6.687213264562029</v>
      </c>
    </row>
    <row r="2615" spans="8:68">
      <c r="H2615" s="68">
        <v>2610</v>
      </c>
      <c r="I2615" s="31">
        <f>('Propiedades físicas'!$C$10*'Diseño reactor'!H2615)/1000</f>
        <v>2284.390184975533</v>
      </c>
      <c r="J2615" s="31">
        <f t="shared" si="1643"/>
        <v>0.19961563615494346</v>
      </c>
      <c r="K2615" s="31">
        <f>(I2615*1000)/'Propiedades físicas'!$F$10</f>
        <v>14922.016474896634</v>
      </c>
      <c r="L2615" s="31">
        <f t="shared" si="1644"/>
        <v>2131.7166392709478</v>
      </c>
      <c r="M2615" s="31">
        <f t="shared" si="1645"/>
        <v>12790.299835625687</v>
      </c>
      <c r="N2615" s="31">
        <f t="shared" si="1646"/>
        <v>0.81674967021875389</v>
      </c>
      <c r="O2615" s="32">
        <f t="shared" si="1647"/>
        <v>4.900498021312524</v>
      </c>
      <c r="P2615" s="33">
        <f t="shared" si="1648"/>
        <v>0.69628154145311316</v>
      </c>
      <c r="Q2615" s="31">
        <f t="shared" si="1649"/>
        <v>4.7596403763375088</v>
      </c>
      <c r="R2615" s="31">
        <f t="shared" si="1650"/>
        <v>0.10269944078513868</v>
      </c>
      <c r="S2615" s="31">
        <f t="shared" si="1651"/>
        <v>0.14085764497501532</v>
      </c>
      <c r="T2615" s="31">
        <f t="shared" si="1652"/>
        <v>1.5147859751629567E-2</v>
      </c>
      <c r="U2615" s="31">
        <f t="shared" si="1653"/>
        <v>2.6208282288725012E-3</v>
      </c>
      <c r="V2615" s="47">
        <f t="shared" si="1667"/>
        <v>6.8952152648754888E-4</v>
      </c>
      <c r="W2615" s="31">
        <f t="shared" si="1654"/>
        <v>0.14749700325361037</v>
      </c>
      <c r="X2615" s="34">
        <f>(S2615*H2615*'Propiedades físicas'!$F$5*60*24*365)/(1000000)</f>
        <v>56900.665165535975</v>
      </c>
      <c r="Y2615" s="34">
        <f>(U2615*H2615*'Propiedades físicas'!$F$7*60*24*365)/(1000000)</f>
        <v>331.09063344972992</v>
      </c>
      <c r="Z2615" s="31">
        <f t="shared" si="1668"/>
        <v>1817.2948231926252</v>
      </c>
      <c r="AA2615" s="31">
        <f t="shared" si="1684"/>
        <v>12422.661382240898</v>
      </c>
      <c r="AB2615" s="31">
        <f t="shared" si="1685"/>
        <v>268.04554044921196</v>
      </c>
      <c r="AC2615" s="31">
        <f t="shared" si="1686"/>
        <v>367.63845338479001</v>
      </c>
      <c r="AD2615" s="31">
        <f t="shared" si="1683"/>
        <v>39.535913951753173</v>
      </c>
      <c r="AE2615" s="31">
        <f t="shared" si="1672"/>
        <v>6.8403616773572278</v>
      </c>
      <c r="AF2615" s="31">
        <f t="shared" si="1673"/>
        <v>14922.016474896636</v>
      </c>
      <c r="AG2615" s="31">
        <f t="shared" si="1674"/>
        <v>0.12178614239234135</v>
      </c>
      <c r="AH2615" s="31">
        <f t="shared" si="1675"/>
        <v>0.83250553992750154</v>
      </c>
      <c r="AI2615" s="31">
        <f t="shared" si="1675"/>
        <v>1.7963091040687829E-2</v>
      </c>
      <c r="AJ2615" s="31">
        <f t="shared" si="1675"/>
        <v>2.4637317215355548E-2</v>
      </c>
      <c r="AK2615" s="31">
        <f t="shared" si="1656"/>
        <v>2.6495020976732325E-3</v>
      </c>
      <c r="AL2615" s="31">
        <f t="shared" si="1656"/>
        <v>4.5840732644041732E-4</v>
      </c>
      <c r="AM2615" s="31">
        <f t="shared" si="1676"/>
        <v>0.99999999999999989</v>
      </c>
      <c r="AN2615" s="31">
        <f>(Z2615*'Propiedades físicas'!$F$4)/1000</f>
        <v>1598.0927216191308</v>
      </c>
      <c r="AO2615" s="31">
        <f>(AA2615*'Propiedades físicas'!$F$6)/1000</f>
        <v>398.02207068699835</v>
      </c>
      <c r="AP2615" s="31">
        <f>(AB2615*'Propiedades físicas'!$F$9)/1000</f>
        <v>165.37069618014129</v>
      </c>
      <c r="AQ2615" s="31">
        <f>(AC2615*'Propiedades físicas'!$F$5)/1000</f>
        <v>108.25849536821913</v>
      </c>
      <c r="AR2615" s="31">
        <f>(AD2615*'Propiedades físicas'!$F$8)/1000</f>
        <v>14.01627221417553</v>
      </c>
      <c r="AS2615" s="31">
        <f>(AE2615*'Propiedades físicas'!$F$7)/1000</f>
        <v>0.6299289068678271</v>
      </c>
      <c r="AT2615" s="31">
        <f t="shared" si="1677"/>
        <v>2284.390184975533</v>
      </c>
      <c r="AU2615" s="31">
        <f t="shared" si="1678"/>
        <v>0.69957082293988548</v>
      </c>
      <c r="AV2615" s="31">
        <f t="shared" si="1682"/>
        <v>0.1742355895699409</v>
      </c>
      <c r="AW2615" s="31">
        <f t="shared" si="1682"/>
        <v>7.2391615612685936E-2</v>
      </c>
      <c r="AX2615" s="31">
        <f t="shared" si="1682"/>
        <v>4.739054478531593E-2</v>
      </c>
      <c r="AY2615" s="31">
        <f t="shared" si="1679"/>
        <v>6.1356734529682154E-3</v>
      </c>
      <c r="AZ2615" s="31">
        <f t="shared" si="1679"/>
        <v>2.7575363920352946E-4</v>
      </c>
      <c r="BA2615" s="31">
        <f t="shared" si="1680"/>
        <v>0.99999999999999989</v>
      </c>
      <c r="BB2615" s="34">
        <f>AU2615*'Propiedades físicas'!$C$4+'Diseño reactor'!AV2615*'Propiedades físicas'!$C$5+'Diseño reactor'!AW2615*'Propiedades físicas'!$C$8+'Diseño reactor'!AX2615*'Propiedades físicas'!$C$9+'Diseño reactor'!AY2615*'Propiedades físicas'!$C$7+'Diseño reactor'!AZ2615*'Propiedades físicas'!$C$6</f>
        <v>875.3155344507278</v>
      </c>
      <c r="BC2615" s="45">
        <f>AU2615*'Propiedades físicas'!$L$4+'Diseño reactor'!AV2615*'Propiedades físicas'!$L$5+'Diseño reactor'!AW2615*'Propiedades físicas'!$L$8+AX2615*'Propiedades físicas'!$L$9+'Diseño reactor'!AY2615*'Propiedades físicas'!$L$7+'Diseño reactor'!AZ2615*'Propiedades físicas'!$L$6</f>
        <v>2.1257022137935353</v>
      </c>
      <c r="BD2615" s="29">
        <f t="shared" si="1657"/>
        <v>1.2948966259404464</v>
      </c>
      <c r="BE2615" s="58">
        <f t="shared" si="1658"/>
        <v>41.077517314580973</v>
      </c>
      <c r="BF2615" s="30">
        <f>AU2615*'Propiedades físicas'!$I$4+'Diseño reactor'!AV2615*'Propiedades físicas'!$I$5+'Diseño reactor'!AW2615*'Propiedades físicas'!$I$8+'Diseño reactor'!AX2615*'Propiedades físicas'!$I$9+'Diseño reactor'!AY2615*'Propiedades físicas'!$I$7+'Diseño reactor'!AZ2615*'Propiedades físicas'!$I$6</f>
        <v>1.9999373780947387E-2</v>
      </c>
      <c r="BG2615" s="24">
        <f>AU2615*'Propiedades físicas'!$O$4+'Diseño reactor'!AV2615*'Propiedades físicas'!$O$5+'Diseño reactor'!AW2615*'Propiedades físicas'!$O$8+'Diseño reactor'!AX2615*'Propiedades físicas'!$O$9+'Diseño reactor'!AY2615*'Propiedades físicas'!$O$7+'Diseño reactor'!AZ2615*'Propiedades físicas'!$O$6</f>
        <v>0.15485013650339707</v>
      </c>
      <c r="BH2615" s="54">
        <f t="shared" si="1659"/>
        <v>41092.488123330491</v>
      </c>
      <c r="BI2615" s="34">
        <f t="shared" si="1681"/>
        <v>274.54101159098178</v>
      </c>
      <c r="BJ2615" s="27">
        <f t="shared" si="1660"/>
        <v>4798.4656646263911</v>
      </c>
      <c r="BK2615" s="34">
        <f t="shared" si="1661"/>
        <v>571.57158705712357</v>
      </c>
      <c r="BL2615" s="27">
        <f t="shared" si="1662"/>
        <v>105.77333664567628</v>
      </c>
      <c r="BM2615" s="34">
        <f t="shared" si="1663"/>
        <v>1.1054421768707483</v>
      </c>
      <c r="BN2615" s="45">
        <f t="shared" si="1664"/>
        <v>2880.6968668525046</v>
      </c>
      <c r="BO2615" s="45">
        <f t="shared" si="1665"/>
        <v>111.49448459262625</v>
      </c>
      <c r="BP2615" s="66">
        <f t="shared" si="1666"/>
        <v>6.6872125665188085</v>
      </c>
    </row>
    <row r="2616" spans="8:68">
      <c r="H2616" s="68">
        <v>2611</v>
      </c>
      <c r="I2616" s="31">
        <f>('Propiedades físicas'!$C$10*'Diseño reactor'!H2616)/1000</f>
        <v>2285.2654302571323</v>
      </c>
      <c r="J2616" s="31">
        <f t="shared" si="1643"/>
        <v>0.19953918436016951</v>
      </c>
      <c r="K2616" s="31">
        <f>(I2616*1000)/'Propiedades físicas'!$F$10</f>
        <v>14927.733722588164</v>
      </c>
      <c r="L2616" s="31">
        <f t="shared" si="1644"/>
        <v>2132.5333889411663</v>
      </c>
      <c r="M2616" s="31">
        <f t="shared" si="1645"/>
        <v>12795.200333646997</v>
      </c>
      <c r="N2616" s="31">
        <f t="shared" si="1646"/>
        <v>0.81674967021875389</v>
      </c>
      <c r="O2616" s="32">
        <f t="shared" si="1647"/>
        <v>4.9004980213125231</v>
      </c>
      <c r="P2616" s="33">
        <f t="shared" si="1648"/>
        <v>0.69632087704969214</v>
      </c>
      <c r="Q2616" s="31">
        <f t="shared" si="1649"/>
        <v>4.7596938802475863</v>
      </c>
      <c r="R2616" s="31">
        <f t="shared" si="1650"/>
        <v>0.10267170705934565</v>
      </c>
      <c r="S2616" s="31">
        <f t="shared" si="1651"/>
        <v>0.14080414106493747</v>
      </c>
      <c r="T2616" s="31">
        <f t="shared" si="1652"/>
        <v>1.5138824323556515E-2</v>
      </c>
      <c r="U2616" s="31">
        <f t="shared" si="1653"/>
        <v>2.6182617861596033E-3</v>
      </c>
      <c r="V2616" s="47">
        <f t="shared" si="1667"/>
        <v>6.8956048018513209E-4</v>
      </c>
      <c r="W2616" s="31">
        <f t="shared" si="1654"/>
        <v>0.14744884211193712</v>
      </c>
      <c r="X2616" s="34">
        <f>(S2616*H2616*'Propiedades físicas'!$F$5*60*24*365)/(1000000)</f>
        <v>56900.844538001278</v>
      </c>
      <c r="Y2616" s="34">
        <f>(U2616*H2616*'Propiedades físicas'!$F$7*60*24*365)/(1000000)</f>
        <v>330.89314379421114</v>
      </c>
      <c r="Z2616" s="31">
        <f t="shared" si="1668"/>
        <v>1818.0938099767461</v>
      </c>
      <c r="AA2616" s="31">
        <f t="shared" si="1684"/>
        <v>12427.560721326448</v>
      </c>
      <c r="AB2616" s="31">
        <f t="shared" si="1685"/>
        <v>268.07582713195148</v>
      </c>
      <c r="AC2616" s="31">
        <f t="shared" si="1686"/>
        <v>367.63961232055175</v>
      </c>
      <c r="AD2616" s="31">
        <f t="shared" si="1683"/>
        <v>39.527470308806059</v>
      </c>
      <c r="AE2616" s="31">
        <f t="shared" si="1672"/>
        <v>6.8362815236627243</v>
      </c>
      <c r="AF2616" s="31">
        <f t="shared" si="1673"/>
        <v>14927.733722588167</v>
      </c>
      <c r="AG2616" s="31">
        <f t="shared" si="1674"/>
        <v>0.12179302255543753</v>
      </c>
      <c r="AH2616" s="31">
        <f t="shared" si="1675"/>
        <v>0.8325148982609103</v>
      </c>
      <c r="AI2616" s="31">
        <f t="shared" si="1675"/>
        <v>1.7958240153112308E-2</v>
      </c>
      <c r="AJ2616" s="31">
        <f t="shared" si="1675"/>
        <v>2.4627958881946781E-2</v>
      </c>
      <c r="AK2616" s="31">
        <f t="shared" si="1656"/>
        <v>2.6479217169445056E-3</v>
      </c>
      <c r="AL2616" s="31">
        <f t="shared" si="1656"/>
        <v>4.5795843164848812E-4</v>
      </c>
      <c r="AM2616" s="31">
        <f t="shared" si="1676"/>
        <v>1</v>
      </c>
      <c r="AN2616" s="31">
        <f>(Z2616*'Propiedades físicas'!$F$4)/1000</f>
        <v>1598.795334617351</v>
      </c>
      <c r="AO2616" s="31">
        <f>(AA2616*'Propiedades físicas'!$F$6)/1000</f>
        <v>398.17904551129942</v>
      </c>
      <c r="AP2616" s="31">
        <f>(AB2616*'Propiedades físicas'!$F$9)/1000</f>
        <v>165.38938154905748</v>
      </c>
      <c r="AQ2616" s="31">
        <f>(AC2616*'Propiedades físicas'!$F$5)/1000</f>
        <v>108.25883664003288</v>
      </c>
      <c r="AR2616" s="31">
        <f>(AD2616*'Propiedades físicas'!$F$8)/1000</f>
        <v>14.01327877387792</v>
      </c>
      <c r="AS2616" s="31">
        <f>(AE2616*'Propiedades físicas'!$F$7)/1000</f>
        <v>0.62955316551410034</v>
      </c>
      <c r="AT2616" s="31">
        <f t="shared" si="1677"/>
        <v>2285.2654302571327</v>
      </c>
      <c r="AU2616" s="31">
        <f t="shared" si="1678"/>
        <v>0.6996103443605054</v>
      </c>
      <c r="AV2616" s="31">
        <f t="shared" si="1682"/>
        <v>0.17423754818121817</v>
      </c>
      <c r="AW2616" s="31">
        <f t="shared" si="1682"/>
        <v>7.237206643888551E-2</v>
      </c>
      <c r="AX2616" s="31">
        <f t="shared" si="1682"/>
        <v>4.7372543778361823E-2</v>
      </c>
      <c r="AY2616" s="31">
        <f t="shared" si="1679"/>
        <v>6.1320136332264821E-3</v>
      </c>
      <c r="AZ2616" s="31">
        <f t="shared" si="1679"/>
        <v>2.754836078027332E-4</v>
      </c>
      <c r="BA2616" s="31">
        <f t="shared" si="1680"/>
        <v>1.0000000000000002</v>
      </c>
      <c r="BB2616" s="34">
        <f>AU2616*'Propiedades físicas'!$C$4+'Diseño reactor'!AV2616*'Propiedades físicas'!$C$5+'Diseño reactor'!AW2616*'Propiedades físicas'!$C$8+'Diseño reactor'!AX2616*'Propiedades físicas'!$C$9+'Diseño reactor'!AY2616*'Propiedades físicas'!$C$7+'Diseño reactor'!AZ2616*'Propiedades físicas'!$C$6</f>
        <v>875.31544319669126</v>
      </c>
      <c r="BC2616" s="45">
        <f>AU2616*'Propiedades físicas'!$L$4+'Diseño reactor'!AV2616*'Propiedades físicas'!$L$5+'Diseño reactor'!AW2616*'Propiedades físicas'!$L$8+AX2616*'Propiedades físicas'!$L$9+'Diseño reactor'!AY2616*'Propiedades físicas'!$L$7+'Diseño reactor'!AZ2616*'Propiedades físicas'!$L$6</f>
        <v>2.1257301608955919</v>
      </c>
      <c r="BD2616" s="29">
        <f t="shared" si="1657"/>
        <v>1.2944569290311425</v>
      </c>
      <c r="BE2616" s="58">
        <f t="shared" si="1658"/>
        <v>41.077044888556145</v>
      </c>
      <c r="BF2616" s="30">
        <f>AU2616*'Propiedades físicas'!$I$4+'Diseño reactor'!AV2616*'Propiedades físicas'!$I$5+'Diseño reactor'!AW2616*'Propiedades físicas'!$I$8+'Diseño reactor'!AX2616*'Propiedades físicas'!$I$9+'Diseño reactor'!AY2616*'Propiedades físicas'!$I$7+'Diseño reactor'!AZ2616*'Propiedades físicas'!$I$6</f>
        <v>1.9999411002408235E-2</v>
      </c>
      <c r="BG2616" s="24">
        <f>AU2616*'Propiedades físicas'!$O$4+'Diseño reactor'!AV2616*'Propiedades físicas'!$O$5+'Diseño reactor'!AW2616*'Propiedades físicas'!$O$8+'Diseño reactor'!AX2616*'Propiedades físicas'!$O$9+'Diseño reactor'!AY2616*'Propiedades físicas'!$O$7+'Diseño reactor'!AZ2616*'Propiedades físicas'!$O$6</f>
        <v>0.15485150612597456</v>
      </c>
      <c r="BH2616" s="54">
        <f t="shared" si="1659"/>
        <v>41092.407360960118</v>
      </c>
      <c r="BI2616" s="34">
        <f t="shared" si="1681"/>
        <v>274.54270372663296</v>
      </c>
      <c r="BJ2616" s="27">
        <f t="shared" si="1660"/>
        <v>4798.469235844369</v>
      </c>
      <c r="BK2616" s="34">
        <f t="shared" si="1661"/>
        <v>571.5770678997344</v>
      </c>
      <c r="BL2616" s="27">
        <f t="shared" si="1662"/>
        <v>105.77352434170442</v>
      </c>
      <c r="BM2616" s="34">
        <f t="shared" si="1663"/>
        <v>1.1054421768707483</v>
      </c>
      <c r="BN2616" s="45">
        <f t="shared" si="1664"/>
        <v>2881.9001118382585</v>
      </c>
      <c r="BO2616" s="45">
        <f t="shared" si="1665"/>
        <v>111.50040485749871</v>
      </c>
      <c r="BP2616" s="66">
        <f t="shared" si="1666"/>
        <v>6.6872118693586247</v>
      </c>
    </row>
    <row r="2617" spans="8:68">
      <c r="H2617" s="68">
        <v>2612</v>
      </c>
      <c r="I2617" s="31">
        <f>('Propiedades físicas'!$C$10*'Diseño reactor'!H2617)/1000</f>
        <v>2286.140675538732</v>
      </c>
      <c r="J2617" s="31">
        <f t="shared" si="1643"/>
        <v>0.19946279110428888</v>
      </c>
      <c r="K2617" s="31">
        <f>(I2617*1000)/'Propiedades físicas'!$F$10</f>
        <v>14933.450970279695</v>
      </c>
      <c r="L2617" s="31">
        <f t="shared" si="1644"/>
        <v>2133.3501386113849</v>
      </c>
      <c r="M2617" s="31">
        <f t="shared" si="1645"/>
        <v>12800.100831668309</v>
      </c>
      <c r="N2617" s="31">
        <f t="shared" si="1646"/>
        <v>0.81674967021875378</v>
      </c>
      <c r="O2617" s="32">
        <f t="shared" si="1647"/>
        <v>4.9004980213125231</v>
      </c>
      <c r="P2617" s="33">
        <f t="shared" si="1648"/>
        <v>0.69636018696671398</v>
      </c>
      <c r="Q2617" s="31">
        <f t="shared" si="1649"/>
        <v>4.759747343769023</v>
      </c>
      <c r="R2617" s="31">
        <f t="shared" si="1650"/>
        <v>0.10264398765384602</v>
      </c>
      <c r="S2617" s="31">
        <f t="shared" si="1651"/>
        <v>0.14075067754350132</v>
      </c>
      <c r="T2617" s="31">
        <f t="shared" si="1652"/>
        <v>1.512979690492631E-2</v>
      </c>
      <c r="U2617" s="31">
        <f t="shared" si="1653"/>
        <v>2.6156986932675645E-3</v>
      </c>
      <c r="V2617" s="47">
        <f t="shared" si="1667"/>
        <v>6.8959940845247404E-4</v>
      </c>
      <c r="W2617" s="31">
        <f t="shared" si="1654"/>
        <v>0.14740071241142397</v>
      </c>
      <c r="X2617" s="34">
        <f>(S2617*H2617*'Propiedades físicas'!$F$5*60*24*365)/(1000000)</f>
        <v>56901.023676342673</v>
      </c>
      <c r="Y2617" s="34">
        <f>(U2617*H2617*'Propiedades físicas'!$F$7*60*24*365)/(1000000)</f>
        <v>330.69582920312706</v>
      </c>
      <c r="Z2617" s="31">
        <f t="shared" si="1668"/>
        <v>1818.892808357057</v>
      </c>
      <c r="AA2617" s="31">
        <f t="shared" si="1684"/>
        <v>12432.460061924688</v>
      </c>
      <c r="AB2617" s="31">
        <f t="shared" si="1685"/>
        <v>268.10609575184583</v>
      </c>
      <c r="AC2617" s="31">
        <f t="shared" si="1686"/>
        <v>367.64076974362547</v>
      </c>
      <c r="AD2617" s="31">
        <f t="shared" si="1683"/>
        <v>39.519029515667519</v>
      </c>
      <c r="AE2617" s="31">
        <f t="shared" si="1672"/>
        <v>6.8322049868148786</v>
      </c>
      <c r="AF2617" s="31">
        <f t="shared" si="1673"/>
        <v>14933.4509702797</v>
      </c>
      <c r="AG2617" s="31">
        <f t="shared" si="1674"/>
        <v>0.1217998982269394</v>
      </c>
      <c r="AH2617" s="31">
        <f t="shared" si="1675"/>
        <v>0.83252424952996862</v>
      </c>
      <c r="AI2617" s="31">
        <f t="shared" si="1675"/>
        <v>1.7953391770289803E-2</v>
      </c>
      <c r="AJ2617" s="31">
        <f t="shared" si="1675"/>
        <v>2.4618607612888532E-2</v>
      </c>
      <c r="AK2617" s="31">
        <f t="shared" si="1656"/>
        <v>2.6463427371421124E-3</v>
      </c>
      <c r="AL2617" s="31">
        <f t="shared" si="1656"/>
        <v>4.5751012277150249E-4</v>
      </c>
      <c r="AM2617" s="31">
        <f t="shared" si="1676"/>
        <v>1</v>
      </c>
      <c r="AN2617" s="31">
        <f>(Z2617*'Propiedades físicas'!$F$4)/1000</f>
        <v>1599.4979578130287</v>
      </c>
      <c r="AO2617" s="31">
        <f>(AA2617*'Propiedades físicas'!$F$6)/1000</f>
        <v>398.33602038406701</v>
      </c>
      <c r="AP2617" s="31">
        <f>(AB2617*'Propiedades físicas'!$F$9)/1000</f>
        <v>165.40805577410126</v>
      </c>
      <c r="AQ2617" s="31">
        <f>(AC2617*'Propiedades físicas'!$F$5)/1000</f>
        <v>108.25917746640539</v>
      </c>
      <c r="AR2617" s="31">
        <f>(AD2617*'Propiedades físicas'!$F$8)/1000</f>
        <v>14.010286343894444</v>
      </c>
      <c r="AS2617" s="31">
        <f>(AE2617*'Propiedades físicas'!$F$7)/1000</f>
        <v>0.62917775723578218</v>
      </c>
      <c r="AT2617" s="31">
        <f t="shared" si="1677"/>
        <v>2286.1406755387325</v>
      </c>
      <c r="AU2617" s="31">
        <f t="shared" si="1678"/>
        <v>0.69964983998025609</v>
      </c>
      <c r="AV2617" s="31">
        <f t="shared" si="1682"/>
        <v>0.17423950531399321</v>
      </c>
      <c r="AW2617" s="31">
        <f t="shared" si="1682"/>
        <v>7.2352527359289737E-2</v>
      </c>
      <c r="AX2617" s="31">
        <f t="shared" si="1682"/>
        <v>4.7354556359876655E-2</v>
      </c>
      <c r="AY2617" s="31">
        <f t="shared" si="1679"/>
        <v>6.1283570577269483E-3</v>
      </c>
      <c r="AZ2617" s="31">
        <f t="shared" si="1679"/>
        <v>2.7521392885742496E-4</v>
      </c>
      <c r="BA2617" s="31">
        <f t="shared" si="1680"/>
        <v>1</v>
      </c>
      <c r="BB2617" s="34">
        <f>AU2617*'Propiedades físicas'!$C$4+'Diseño reactor'!AV2617*'Propiedades físicas'!$C$5+'Diseño reactor'!AW2617*'Propiedades físicas'!$C$8+'Diseño reactor'!AX2617*'Propiedades físicas'!$C$9+'Diseño reactor'!AY2617*'Propiedades físicas'!$C$7+'Diseño reactor'!AZ2617*'Propiedades físicas'!$C$6</f>
        <v>875.31535205805903</v>
      </c>
      <c r="BC2617" s="45">
        <f>AU2617*'Propiedades físicas'!$L$4+'Diseño reactor'!AV2617*'Propiedades físicas'!$L$5+'Diseño reactor'!AW2617*'Propiedades físicas'!$L$8+AX2617*'Propiedades físicas'!$L$9+'Diseño reactor'!AY2617*'Propiedades físicas'!$L$7+'Diseño reactor'!AZ2617*'Propiedades físicas'!$L$6</f>
        <v>2.1257580890503105</v>
      </c>
      <c r="BD2617" s="29">
        <f t="shared" si="1657"/>
        <v>1.2940175309773494</v>
      </c>
      <c r="BE2617" s="58">
        <f t="shared" si="1658"/>
        <v>41.076572787211781</v>
      </c>
      <c r="BF2617" s="30">
        <f>AU2617*'Propiedades físicas'!$I$4+'Diseño reactor'!AV2617*'Propiedades físicas'!$I$5+'Diseño reactor'!AW2617*'Propiedades físicas'!$I$8+'Diseño reactor'!AX2617*'Propiedades físicas'!$I$9+'Diseño reactor'!AY2617*'Propiedades físicas'!$I$7+'Diseño reactor'!AZ2617*'Propiedades físicas'!$I$6</f>
        <v>1.9999448169749807E-2</v>
      </c>
      <c r="BG2617" s="24">
        <f>AU2617*'Propiedades físicas'!$O$4+'Diseño reactor'!AV2617*'Propiedades físicas'!$O$5+'Diseño reactor'!AW2617*'Propiedades físicas'!$O$8+'Diseño reactor'!AX2617*'Propiedades físicas'!$O$9+'Diseño reactor'!AY2617*'Propiedades físicas'!$O$7+'Diseño reactor'!AZ2617*'Propiedades físicas'!$O$6</f>
        <v>0.15485287485127835</v>
      </c>
      <c r="BH2617" s="54">
        <f t="shared" si="1659"/>
        <v>41092.326715505507</v>
      </c>
      <c r="BI2617" s="34">
        <f t="shared" si="1681"/>
        <v>274.54439424659552</v>
      </c>
      <c r="BJ2617" s="27">
        <f t="shared" si="1660"/>
        <v>4798.4728066806483</v>
      </c>
      <c r="BK2617" s="34">
        <f t="shared" si="1661"/>
        <v>571.58254539244672</v>
      </c>
      <c r="BL2617" s="27">
        <f t="shared" si="1662"/>
        <v>105.77371192008171</v>
      </c>
      <c r="BM2617" s="34">
        <f t="shared" si="1663"/>
        <v>1.1054421768707483</v>
      </c>
      <c r="BN2617" s="45">
        <f t="shared" si="1664"/>
        <v>2883.1033690501627</v>
      </c>
      <c r="BO2617" s="45">
        <f t="shared" si="1665"/>
        <v>111.50632125785614</v>
      </c>
      <c r="BP2617" s="66">
        <f t="shared" si="1666"/>
        <v>6.6872111730801018</v>
      </c>
    </row>
    <row r="2618" spans="8:68">
      <c r="H2618" s="68">
        <v>2613</v>
      </c>
      <c r="I2618" s="31">
        <f>('Propiedades físicas'!$C$10*'Diseño reactor'!H2618)/1000</f>
        <v>2287.0159208203322</v>
      </c>
      <c r="J2618" s="31">
        <f t="shared" si="1643"/>
        <v>0.1993864563200928</v>
      </c>
      <c r="K2618" s="31">
        <f>(I2618*1000)/'Propiedades físicas'!$F$10</f>
        <v>14939.168217971228</v>
      </c>
      <c r="L2618" s="31">
        <f t="shared" si="1644"/>
        <v>2134.1668882816039</v>
      </c>
      <c r="M2618" s="31">
        <f t="shared" si="1645"/>
        <v>12805.001329689623</v>
      </c>
      <c r="N2618" s="31">
        <f t="shared" si="1646"/>
        <v>0.81674967021875389</v>
      </c>
      <c r="O2618" s="32">
        <f t="shared" si="1647"/>
        <v>4.9004980213125231</v>
      </c>
      <c r="P2618" s="33">
        <f t="shared" si="1648"/>
        <v>0.69639947122931722</v>
      </c>
      <c r="Q2618" s="31">
        <f t="shared" si="1649"/>
        <v>4.7598007669472437</v>
      </c>
      <c r="R2618" s="31">
        <f t="shared" si="1650"/>
        <v>0.1026162825583255</v>
      </c>
      <c r="S2618" s="31">
        <f t="shared" si="1651"/>
        <v>0.14069725436528069</v>
      </c>
      <c r="T2618" s="31">
        <f t="shared" si="1652"/>
        <v>1.5120777486378422E-2</v>
      </c>
      <c r="U2618" s="31">
        <f t="shared" si="1653"/>
        <v>2.6131389447327713E-3</v>
      </c>
      <c r="V2618" s="47">
        <f t="shared" si="1667"/>
        <v>6.8963831131446955E-4</v>
      </c>
      <c r="W2618" s="31">
        <f t="shared" si="1654"/>
        <v>0.14735261412129222</v>
      </c>
      <c r="X2618" s="34">
        <f>(S2618*H2618*'Propiedades físicas'!$F$5*60*24*365)/(1000000)</f>
        <v>56901.202580942023</v>
      </c>
      <c r="Y2618" s="34">
        <f>(U2618*H2618*'Propiedades físicas'!$F$7*60*24*365)/(1000000)</f>
        <v>330.49868947188253</v>
      </c>
      <c r="Z2618" s="31">
        <f t="shared" si="1668"/>
        <v>1819.691818322206</v>
      </c>
      <c r="AA2618" s="31">
        <f t="shared" si="1684"/>
        <v>12437.359404033148</v>
      </c>
      <c r="AB2618" s="31">
        <f t="shared" si="1685"/>
        <v>268.13634632490454</v>
      </c>
      <c r="AC2618" s="31">
        <f t="shared" si="1686"/>
        <v>367.64192565647846</v>
      </c>
      <c r="AD2618" s="31">
        <f t="shared" si="1683"/>
        <v>39.510591571906815</v>
      </c>
      <c r="AE2618" s="31">
        <f t="shared" si="1672"/>
        <v>6.8281320625867314</v>
      </c>
      <c r="AF2618" s="31">
        <f t="shared" si="1673"/>
        <v>14939.168217971232</v>
      </c>
      <c r="AG2618" s="31">
        <f t="shared" si="1674"/>
        <v>0.12180676941124395</v>
      </c>
      <c r="AH2618" s="31">
        <f t="shared" si="1675"/>
        <v>0.83253359374262181</v>
      </c>
      <c r="AI2618" s="31">
        <f t="shared" si="1675"/>
        <v>1.7948545890416244E-2</v>
      </c>
      <c r="AJ2618" s="31">
        <f t="shared" si="1675"/>
        <v>2.4609263400235341E-2</v>
      </c>
      <c r="AK2618" s="31">
        <f t="shared" si="1656"/>
        <v>2.6447651566288092E-3</v>
      </c>
      <c r="AL2618" s="31">
        <f t="shared" si="1656"/>
        <v>4.5706239885382355E-4</v>
      </c>
      <c r="AM2618" s="31">
        <f t="shared" si="1676"/>
        <v>1</v>
      </c>
      <c r="AN2618" s="31">
        <f>(Z2618*'Propiedades físicas'!$F$4)/1000</f>
        <v>1600.2005911961814</v>
      </c>
      <c r="AO2618" s="31">
        <f>(AA2618*'Propiedades físicas'!$F$6)/1000</f>
        <v>398.49299530522205</v>
      </c>
      <c r="AP2618" s="31">
        <f>(AB2618*'Propiedades físicas'!$F$9)/1000</f>
        <v>165.42671886514984</v>
      </c>
      <c r="AQ2618" s="31">
        <f>(AC2618*'Propiedades físicas'!$F$5)/1000</f>
        <v>108.25951784806321</v>
      </c>
      <c r="AR2618" s="31">
        <f>(AD2618*'Propiedades físicas'!$F$8)/1000</f>
        <v>14.007294924072399</v>
      </c>
      <c r="AS2618" s="31">
        <f>(AE2618*'Propiedades físicas'!$F$7)/1000</f>
        <v>0.62880268164361208</v>
      </c>
      <c r="AT2618" s="31">
        <f t="shared" si="1677"/>
        <v>2287.0159208203327</v>
      </c>
      <c r="AU2618" s="31">
        <f t="shared" si="1678"/>
        <v>0.69968930982439481</v>
      </c>
      <c r="AV2618" s="31">
        <f t="shared" si="1682"/>
        <v>0.17424146096992893</v>
      </c>
      <c r="AW2618" s="31">
        <f t="shared" si="1682"/>
        <v>7.2332998366628209E-2</v>
      </c>
      <c r="AX2618" s="31">
        <f t="shared" si="1682"/>
        <v>4.7336582514577105E-2</v>
      </c>
      <c r="AY2618" s="31">
        <f t="shared" si="1679"/>
        <v>6.1247037226781105E-3</v>
      </c>
      <c r="AZ2618" s="31">
        <f t="shared" si="1679"/>
        <v>2.74944601792744E-4</v>
      </c>
      <c r="BA2618" s="31">
        <f t="shared" si="1680"/>
        <v>1</v>
      </c>
      <c r="BB2618" s="34">
        <f>AU2618*'Propiedades físicas'!$C$4+'Diseño reactor'!AV2618*'Propiedades físicas'!$C$5+'Diseño reactor'!AW2618*'Propiedades físicas'!$C$8+'Diseño reactor'!AX2618*'Propiedades físicas'!$C$9+'Diseño reactor'!AY2618*'Propiedades físicas'!$C$7+'Diseño reactor'!AZ2618*'Propiedades físicas'!$C$6</f>
        <v>875.31526103465308</v>
      </c>
      <c r="BC2618" s="45">
        <f>AU2618*'Propiedades físicas'!$L$4+'Diseño reactor'!AV2618*'Propiedades físicas'!$L$5+'Diseño reactor'!AW2618*'Propiedades físicas'!$L$8+AX2618*'Propiedades físicas'!$L$9+'Diseño reactor'!AY2618*'Propiedades físicas'!$L$7+'Diseño reactor'!AZ2618*'Propiedades físicas'!$L$6</f>
        <v>2.1257859982768541</v>
      </c>
      <c r="BD2618" s="29">
        <f t="shared" si="1657"/>
        <v>1.293578431474196</v>
      </c>
      <c r="BE2618" s="58">
        <f t="shared" si="1658"/>
        <v>41.076101010212547</v>
      </c>
      <c r="BF2618" s="30">
        <f>AU2618*'Propiedades físicas'!$I$4+'Diseño reactor'!AV2618*'Propiedades físicas'!$I$5+'Diseño reactor'!AW2618*'Propiedades físicas'!$I$8+'Diseño reactor'!AX2618*'Propiedades físicas'!$I$9+'Diseño reactor'!AY2618*'Propiedades físicas'!$I$7+'Diseño reactor'!AZ2618*'Propiedades físicas'!$I$6</f>
        <v>1.9999485283057561E-2</v>
      </c>
      <c r="BG2618" s="24">
        <f>AU2618*'Propiedades físicas'!$O$4+'Diseño reactor'!AV2618*'Propiedades físicas'!$O$5+'Diseño reactor'!AW2618*'Propiedades físicas'!$O$8+'Diseño reactor'!AX2618*'Propiedades físicas'!$O$9+'Diseño reactor'!AY2618*'Propiedades físicas'!$O$7+'Diseño reactor'!AZ2618*'Propiedades físicas'!$O$6</f>
        <v>0.15485424268017736</v>
      </c>
      <c r="BH2618" s="54">
        <f t="shared" si="1659"/>
        <v>41092.246186781427</v>
      </c>
      <c r="BI2618" s="34">
        <f t="shared" si="1681"/>
        <v>274.54608315300618</v>
      </c>
      <c r="BJ2618" s="27">
        <f t="shared" si="1660"/>
        <v>4798.4763771334847</v>
      </c>
      <c r="BK2618" s="34">
        <f t="shared" si="1661"/>
        <v>571.5880195382515</v>
      </c>
      <c r="BL2618" s="27">
        <f t="shared" si="1662"/>
        <v>105.77389938091601</v>
      </c>
      <c r="BM2618" s="34">
        <f t="shared" si="1663"/>
        <v>1.1054421768707483</v>
      </c>
      <c r="BN2618" s="45">
        <f t="shared" si="1664"/>
        <v>2884.3066384759331</v>
      </c>
      <c r="BO2618" s="45">
        <f t="shared" si="1665"/>
        <v>111.51223379748126</v>
      </c>
      <c r="BP2618" s="66">
        <f t="shared" si="1666"/>
        <v>6.6872104776818819</v>
      </c>
    </row>
    <row r="2619" spans="8:68">
      <c r="H2619" s="68">
        <v>2614</v>
      </c>
      <c r="I2619" s="31">
        <f>('Propiedades físicas'!$C$10*'Diseño reactor'!H2619)/1000</f>
        <v>2287.891166101932</v>
      </c>
      <c r="J2619" s="31">
        <f t="shared" si="1643"/>
        <v>0.19931017994047534</v>
      </c>
      <c r="K2619" s="31">
        <f>(I2619*1000)/'Propiedades físicas'!$F$10</f>
        <v>14944.885465662759</v>
      </c>
      <c r="L2619" s="31">
        <f t="shared" si="1644"/>
        <v>2134.9836379518224</v>
      </c>
      <c r="M2619" s="31">
        <f t="shared" si="1645"/>
        <v>12809.901827710935</v>
      </c>
      <c r="N2619" s="31">
        <f t="shared" si="1646"/>
        <v>0.81674967021875378</v>
      </c>
      <c r="O2619" s="32">
        <f t="shared" si="1647"/>
        <v>4.9004980213125231</v>
      </c>
      <c r="P2619" s="33">
        <f t="shared" si="1648"/>
        <v>0.69643872986260735</v>
      </c>
      <c r="Q2619" s="31">
        <f t="shared" si="1649"/>
        <v>4.7598541498276061</v>
      </c>
      <c r="R2619" s="31">
        <f t="shared" si="1650"/>
        <v>0.10258859176247838</v>
      </c>
      <c r="S2619" s="31">
        <f t="shared" si="1651"/>
        <v>0.14064387148491692</v>
      </c>
      <c r="T2619" s="31">
        <f t="shared" si="1652"/>
        <v>1.5111766058565828E-2</v>
      </c>
      <c r="U2619" s="31">
        <f t="shared" si="1653"/>
        <v>2.6105825351023012E-3</v>
      </c>
      <c r="V2619" s="47">
        <f t="shared" si="1667"/>
        <v>6.8967718879598013E-4</v>
      </c>
      <c r="W2619" s="31">
        <f t="shared" si="1654"/>
        <v>0.14730454721080335</v>
      </c>
      <c r="X2619" s="34">
        <f>(S2619*H2619*'Propiedades físicas'!$F$5*60*24*365)/(1000000)</f>
        <v>56901.381252180407</v>
      </c>
      <c r="Y2619" s="34">
        <f>(U2619*H2619*'Propiedades físicas'!$F$7*60*24*365)/(1000000)</f>
        <v>330.30172439617684</v>
      </c>
      <c r="Z2619" s="31">
        <f t="shared" si="1668"/>
        <v>1820.4908398608557</v>
      </c>
      <c r="AA2619" s="31">
        <f t="shared" si="1684"/>
        <v>12442.258747649363</v>
      </c>
      <c r="AB2619" s="31">
        <f t="shared" si="1685"/>
        <v>268.16657886711846</v>
      </c>
      <c r="AC2619" s="31">
        <f t="shared" si="1686"/>
        <v>367.64308006157285</v>
      </c>
      <c r="AD2619" s="31">
        <f t="shared" si="1683"/>
        <v>39.502156477091077</v>
      </c>
      <c r="AE2619" s="31">
        <f t="shared" si="1672"/>
        <v>6.8240627467574155</v>
      </c>
      <c r="AF2619" s="31">
        <f t="shared" si="1673"/>
        <v>14944.885465662755</v>
      </c>
      <c r="AG2619" s="31">
        <f t="shared" si="1674"/>
        <v>0.1218136361127424</v>
      </c>
      <c r="AH2619" s="31">
        <f t="shared" si="1675"/>
        <v>0.83254293090680376</v>
      </c>
      <c r="AI2619" s="31">
        <f t="shared" si="1675"/>
        <v>1.7943702511689082E-2</v>
      </c>
      <c r="AJ2619" s="31">
        <f t="shared" si="1675"/>
        <v>2.4599926236053567E-2</v>
      </c>
      <c r="AK2619" s="31">
        <f t="shared" si="1656"/>
        <v>2.6431889737697158E-3</v>
      </c>
      <c r="AL2619" s="31">
        <f t="shared" si="1656"/>
        <v>4.5661525894168445E-4</v>
      </c>
      <c r="AM2619" s="31">
        <f t="shared" si="1676"/>
        <v>1.0000000000000002</v>
      </c>
      <c r="AN2619" s="31">
        <f>(Z2619*'Propiedades físicas'!$F$4)/1000</f>
        <v>1600.9032347568393</v>
      </c>
      <c r="AO2619" s="31">
        <f>(AA2619*'Propiedades físicas'!$F$6)/1000</f>
        <v>398.64997027468559</v>
      </c>
      <c r="AP2619" s="31">
        <f>(AB2619*'Propiedades físicas'!$F$9)/1000</f>
        <v>165.44537083206873</v>
      </c>
      <c r="AQ2619" s="31">
        <f>(AC2619*'Propiedades físicas'!$F$5)/1000</f>
        <v>108.25985778573137</v>
      </c>
      <c r="AR2619" s="31">
        <f>(AD2619*'Propiedades físicas'!$F$8)/1000</f>
        <v>14.004304514258322</v>
      </c>
      <c r="AS2619" s="31">
        <f>(AE2619*'Propiedades físicas'!$F$7)/1000</f>
        <v>0.62842793834889044</v>
      </c>
      <c r="AT2619" s="31">
        <f t="shared" si="1677"/>
        <v>2287.8911661019324</v>
      </c>
      <c r="AU2619" s="31">
        <f t="shared" si="1678"/>
        <v>0.69972875391814604</v>
      </c>
      <c r="AV2619" s="31">
        <f t="shared" si="1682"/>
        <v>0.17424341515068578</v>
      </c>
      <c r="AW2619" s="31">
        <f t="shared" si="1682"/>
        <v>7.2313479453636587E-2</v>
      </c>
      <c r="AX2619" s="31">
        <f t="shared" si="1682"/>
        <v>4.7318622227202595E-2</v>
      </c>
      <c r="AY2619" s="31">
        <f t="shared" si="1679"/>
        <v>6.1210536242939399E-3</v>
      </c>
      <c r="AZ2619" s="31">
        <f t="shared" si="1679"/>
        <v>2.7467562603495456E-4</v>
      </c>
      <c r="BA2619" s="31">
        <f t="shared" si="1680"/>
        <v>1</v>
      </c>
      <c r="BB2619" s="34">
        <f>AU2619*'Propiedades físicas'!$C$4+'Diseño reactor'!AV2619*'Propiedades físicas'!$C$5+'Diseño reactor'!AW2619*'Propiedades físicas'!$C$8+'Diseño reactor'!AX2619*'Propiedades físicas'!$C$9+'Diseño reactor'!AY2619*'Propiedades físicas'!$C$7+'Diseño reactor'!AZ2619*'Propiedades físicas'!$C$6</f>
        <v>875.31517012629524</v>
      </c>
      <c r="BC2619" s="45">
        <f>AU2619*'Propiedades físicas'!$L$4+'Diseño reactor'!AV2619*'Propiedades físicas'!$L$5+'Diseño reactor'!AW2619*'Propiedades físicas'!$L$8+AX2619*'Propiedades físicas'!$L$9+'Diseño reactor'!AY2619*'Propiedades físicas'!$L$7+'Diseño reactor'!AZ2619*'Propiedades físicas'!$L$6</f>
        <v>2.1258138885943567</v>
      </c>
      <c r="BD2619" s="29">
        <f t="shared" si="1657"/>
        <v>1.2931396302172262</v>
      </c>
      <c r="BE2619" s="58">
        <f t="shared" si="1658"/>
        <v>41.075629557223593</v>
      </c>
      <c r="BF2619" s="30">
        <f>AU2619*'Propiedades físicas'!$I$4+'Diseño reactor'!AV2619*'Propiedades físicas'!$I$5+'Diseño reactor'!AW2619*'Propiedades físicas'!$I$8+'Diseño reactor'!AX2619*'Propiedades físicas'!$I$9+'Diseño reactor'!AY2619*'Propiedades físicas'!$I$7+'Diseño reactor'!AZ2619*'Propiedades físicas'!$I$6</f>
        <v>1.9999522342416816E-2</v>
      </c>
      <c r="BG2619" s="24">
        <f>AU2619*'Propiedades físicas'!$O$4+'Diseño reactor'!AV2619*'Propiedades físicas'!$O$5+'Diseño reactor'!AW2619*'Propiedades físicas'!$O$8+'Diseño reactor'!AX2619*'Propiedades físicas'!$O$9+'Diseño reactor'!AY2619*'Propiedades físicas'!$O$7+'Diseño reactor'!AZ2619*'Propiedades físicas'!$O$6</f>
        <v>0.15485560961353925</v>
      </c>
      <c r="BH2619" s="54">
        <f t="shared" si="1659"/>
        <v>41092.165774602894</v>
      </c>
      <c r="BI2619" s="34">
        <f t="shared" si="1681"/>
        <v>274.54777044799829</v>
      </c>
      <c r="BJ2619" s="27">
        <f t="shared" si="1660"/>
        <v>4798.4799472011291</v>
      </c>
      <c r="BK2619" s="34">
        <f t="shared" si="1661"/>
        <v>571.59349034013428</v>
      </c>
      <c r="BL2619" s="27">
        <f t="shared" si="1662"/>
        <v>105.774086724315</v>
      </c>
      <c r="BM2619" s="34">
        <f t="shared" si="1663"/>
        <v>1.1054421768707483</v>
      </c>
      <c r="BN2619" s="45">
        <f t="shared" si="1664"/>
        <v>2885.5099201033049</v>
      </c>
      <c r="BO2619" s="45">
        <f t="shared" si="1665"/>
        <v>111.51814248015158</v>
      </c>
      <c r="BP2619" s="66">
        <f t="shared" si="1666"/>
        <v>6.6872097831626043</v>
      </c>
    </row>
    <row r="2620" spans="8:68">
      <c r="H2620" s="68">
        <v>2615</v>
      </c>
      <c r="I2620" s="31">
        <f>('Propiedades físicas'!$C$10*'Diseño reactor'!H2620)/1000</f>
        <v>2288.7664113835322</v>
      </c>
      <c r="J2620" s="31">
        <f t="shared" si="1643"/>
        <v>0.19923396189843307</v>
      </c>
      <c r="K2620" s="31">
        <f>(I2620*1000)/'Propiedades físicas'!$F$10</f>
        <v>14950.602713354292</v>
      </c>
      <c r="L2620" s="31">
        <f t="shared" si="1644"/>
        <v>2135.8003876220414</v>
      </c>
      <c r="M2620" s="31">
        <f t="shared" si="1645"/>
        <v>12814.802325732249</v>
      </c>
      <c r="N2620" s="31">
        <f t="shared" si="1646"/>
        <v>0.81674967021875389</v>
      </c>
      <c r="O2620" s="32">
        <f t="shared" si="1647"/>
        <v>4.900498021312524</v>
      </c>
      <c r="P2620" s="33">
        <f t="shared" si="1648"/>
        <v>0.69647796289165753</v>
      </c>
      <c r="Q2620" s="31">
        <f t="shared" si="1649"/>
        <v>4.7599074924554063</v>
      </c>
      <c r="R2620" s="31">
        <f t="shared" si="1650"/>
        <v>0.10256091525600756</v>
      </c>
      <c r="S2620" s="31">
        <f t="shared" si="1651"/>
        <v>0.14059052885711915</v>
      </c>
      <c r="T2620" s="31">
        <f t="shared" si="1652"/>
        <v>1.5102762612154944E-2</v>
      </c>
      <c r="U2620" s="31">
        <f t="shared" si="1653"/>
        <v>2.6080294589338983E-3</v>
      </c>
      <c r="V2620" s="47">
        <f t="shared" si="1667"/>
        <v>6.8971604092183574E-4</v>
      </c>
      <c r="W2620" s="31">
        <f t="shared" si="1654"/>
        <v>0.14725651164925901</v>
      </c>
      <c r="X2620" s="34">
        <f>(S2620*H2620*'Propiedades físicas'!$F$5*60*24*365)/(1000000)</f>
        <v>56901.559690438233</v>
      </c>
      <c r="Y2620" s="34">
        <f>(U2620*H2620*'Propiedades físicas'!$F$7*60*24*365)/(1000000)</f>
        <v>330.10493377200373</v>
      </c>
      <c r="Z2620" s="31">
        <f t="shared" si="1668"/>
        <v>1821.2898729616845</v>
      </c>
      <c r="AA2620" s="31">
        <f t="shared" si="1684"/>
        <v>12447.158092770887</v>
      </c>
      <c r="AB2620" s="31">
        <f t="shared" si="1685"/>
        <v>268.1967933944598</v>
      </c>
      <c r="AC2620" s="31">
        <f t="shared" si="1686"/>
        <v>367.64423296136658</v>
      </c>
      <c r="AD2620" s="31">
        <f t="shared" si="1683"/>
        <v>39.493724230785176</v>
      </c>
      <c r="AE2620" s="31">
        <f t="shared" si="1672"/>
        <v>6.8199970351121442</v>
      </c>
      <c r="AF2620" s="31">
        <f t="shared" si="1673"/>
        <v>14950.602713354298</v>
      </c>
      <c r="AG2620" s="31">
        <f t="shared" si="1674"/>
        <v>0.12182049833582009</v>
      </c>
      <c r="AH2620" s="31">
        <f t="shared" si="1675"/>
        <v>0.83255226103043567</v>
      </c>
      <c r="AI2620" s="31">
        <f t="shared" si="1675"/>
        <v>1.7938861632307231E-2</v>
      </c>
      <c r="AJ2620" s="31">
        <f t="shared" si="1675"/>
        <v>2.459059611242137E-2</v>
      </c>
      <c r="AK2620" s="31">
        <f t="shared" si="1656"/>
        <v>2.6416141869322952E-3</v>
      </c>
      <c r="AL2620" s="31">
        <f t="shared" si="1656"/>
        <v>4.56168702083183E-4</v>
      </c>
      <c r="AM2620" s="31">
        <f t="shared" si="1676"/>
        <v>0.99999999999999978</v>
      </c>
      <c r="AN2620" s="31">
        <f>(Z2620*'Propiedades físicas'!$F$4)/1000</f>
        <v>1601.6058884850461</v>
      </c>
      <c r="AO2620" s="31">
        <f>(AA2620*'Propiedades físicas'!$F$6)/1000</f>
        <v>398.80694529237923</v>
      </c>
      <c r="AP2620" s="31">
        <f>(AB2620*'Propiedades físicas'!$F$9)/1000</f>
        <v>165.46401168471198</v>
      </c>
      <c r="AQ2620" s="31">
        <f>(AC2620*'Propiedades físicas'!$F$5)/1000</f>
        <v>108.26019728013362</v>
      </c>
      <c r="AR2620" s="31">
        <f>(AD2620*'Propiedades físicas'!$F$8)/1000</f>
        <v>14.001315114297954</v>
      </c>
      <c r="AS2620" s="31">
        <f>(AE2620*'Propiedades físicas'!$F$7)/1000</f>
        <v>0.62805352696347738</v>
      </c>
      <c r="AT2620" s="31">
        <f t="shared" si="1677"/>
        <v>2288.7664113835322</v>
      </c>
      <c r="AU2620" s="31">
        <f t="shared" si="1678"/>
        <v>0.69976817228670107</v>
      </c>
      <c r="AV2620" s="31">
        <f t="shared" si="1682"/>
        <v>0.17424536785792183</v>
      </c>
      <c r="AW2620" s="31">
        <f t="shared" si="1682"/>
        <v>7.2293970613056549E-2</v>
      </c>
      <c r="AX2620" s="31">
        <f t="shared" si="1682"/>
        <v>4.7300675482515327E-2</v>
      </c>
      <c r="AY2620" s="31">
        <f t="shared" si="1679"/>
        <v>6.1174067587938452E-3</v>
      </c>
      <c r="AZ2620" s="31">
        <f t="shared" si="1679"/>
        <v>2.7440700101144289E-4</v>
      </c>
      <c r="BA2620" s="31">
        <f t="shared" si="1680"/>
        <v>1</v>
      </c>
      <c r="BB2620" s="34">
        <f>AU2620*'Propiedades físicas'!$C$4+'Diseño reactor'!AV2620*'Propiedades físicas'!$C$5+'Diseño reactor'!AW2620*'Propiedades físicas'!$C$8+'Diseño reactor'!AX2620*'Propiedades físicas'!$C$9+'Diseño reactor'!AY2620*'Propiedades físicas'!$C$7+'Diseño reactor'!AZ2620*'Propiedades físicas'!$C$6</f>
        <v>875.31507933280704</v>
      </c>
      <c r="BC2620" s="45">
        <f>AU2620*'Propiedades físicas'!$L$4+'Diseño reactor'!AV2620*'Propiedades físicas'!$L$5+'Diseño reactor'!AW2620*'Propiedades físicas'!$L$8+AX2620*'Propiedades físicas'!$L$9+'Diseño reactor'!AY2620*'Propiedades físicas'!$L$7+'Diseño reactor'!AZ2620*'Propiedades físicas'!$L$6</f>
        <v>2.1258417600219279</v>
      </c>
      <c r="BD2620" s="29">
        <f t="shared" si="1657"/>
        <v>1.2927011269024005</v>
      </c>
      <c r="BE2620" s="58">
        <f t="shared" si="1658"/>
        <v>41.075158427910523</v>
      </c>
      <c r="BF2620" s="30">
        <f>AU2620*'Propiedades físicas'!$I$4+'Diseño reactor'!AV2620*'Propiedades físicas'!$I$5+'Diseño reactor'!AW2620*'Propiedades físicas'!$I$8+'Diseño reactor'!AX2620*'Propiedades físicas'!$I$9+'Diseño reactor'!AY2620*'Propiedades físicas'!$I$7+'Diseño reactor'!AZ2620*'Propiedades físicas'!$I$6</f>
        <v>1.9999559347912692E-2</v>
      </c>
      <c r="BG2620" s="24">
        <f>AU2620*'Propiedades físicas'!$O$4+'Diseño reactor'!AV2620*'Propiedades físicas'!$O$5+'Diseño reactor'!AW2620*'Propiedades físicas'!$O$8+'Diseño reactor'!AX2620*'Propiedades físicas'!$O$9+'Diseño reactor'!AY2620*'Propiedades físicas'!$O$7+'Diseño reactor'!AZ2620*'Propiedades físicas'!$O$6</f>
        <v>0.15485697565223086</v>
      </c>
      <c r="BH2620" s="54">
        <f t="shared" si="1659"/>
        <v>41092.085478785346</v>
      </c>
      <c r="BI2620" s="34">
        <f t="shared" si="1681"/>
        <v>274.54945613370074</v>
      </c>
      <c r="BJ2620" s="27">
        <f t="shared" si="1660"/>
        <v>4798.4835168818436</v>
      </c>
      <c r="BK2620" s="34">
        <f t="shared" si="1661"/>
        <v>571.598957801079</v>
      </c>
      <c r="BL2620" s="27">
        <f t="shared" si="1662"/>
        <v>105.77427395038629</v>
      </c>
      <c r="BM2620" s="34">
        <f t="shared" si="1663"/>
        <v>1.1054421768707483</v>
      </c>
      <c r="BN2620" s="45">
        <f t="shared" si="1664"/>
        <v>2886.7132139200207</v>
      </c>
      <c r="BO2620" s="45">
        <f t="shared" si="1665"/>
        <v>111.52404730963994</v>
      </c>
      <c r="BP2620" s="66">
        <f t="shared" si="1666"/>
        <v>6.6872090895209046</v>
      </c>
    </row>
    <row r="2621" spans="8:68">
      <c r="H2621" s="68">
        <v>2616</v>
      </c>
      <c r="I2621" s="31">
        <f>('Propiedades físicas'!$C$10*'Diseño reactor'!H2621)/1000</f>
        <v>2289.6416566651314</v>
      </c>
      <c r="J2621" s="31">
        <f t="shared" si="1643"/>
        <v>0.19915780212706519</v>
      </c>
      <c r="K2621" s="31">
        <f>(I2621*1000)/'Propiedades físicas'!$F$10</f>
        <v>14956.31996104582</v>
      </c>
      <c r="L2621" s="31">
        <f t="shared" si="1644"/>
        <v>2136.6171372922599</v>
      </c>
      <c r="M2621" s="31">
        <f t="shared" si="1645"/>
        <v>12819.70282375356</v>
      </c>
      <c r="N2621" s="31">
        <f t="shared" si="1646"/>
        <v>0.81674967021875378</v>
      </c>
      <c r="O2621" s="32">
        <f t="shared" si="1647"/>
        <v>4.9004980213125231</v>
      </c>
      <c r="P2621" s="33">
        <f t="shared" si="1648"/>
        <v>0.69651717034150762</v>
      </c>
      <c r="Q2621" s="31">
        <f t="shared" si="1649"/>
        <v>4.7599607948758598</v>
      </c>
      <c r="R2621" s="31">
        <f t="shared" si="1650"/>
        <v>0.10253325302862454</v>
      </c>
      <c r="S2621" s="31">
        <f t="shared" si="1651"/>
        <v>0.14053722643666361</v>
      </c>
      <c r="T2621" s="31">
        <f t="shared" si="1652"/>
        <v>1.5093767137825627E-2</v>
      </c>
      <c r="U2621" s="31">
        <f t="shared" si="1653"/>
        <v>2.6054797107959442E-3</v>
      </c>
      <c r="V2621" s="47">
        <f t="shared" si="1667"/>
        <v>6.8975486771683284E-4</v>
      </c>
      <c r="W2621" s="31">
        <f t="shared" si="1654"/>
        <v>0.14720850740600078</v>
      </c>
      <c r="X2621" s="34">
        <f>(S2621*H2621*'Propiedades físicas'!$F$5*60*24*365)/(1000000)</f>
        <v>56901.737896095066</v>
      </c>
      <c r="Y2621" s="34">
        <f>(U2621*H2621*'Propiedades físicas'!$F$7*60*24*365)/(1000000)</f>
        <v>329.90831739565033</v>
      </c>
      <c r="Z2621" s="31">
        <f t="shared" si="1668"/>
        <v>1822.088917613384</v>
      </c>
      <c r="AA2621" s="31">
        <f t="shared" si="1684"/>
        <v>12452.057439395248</v>
      </c>
      <c r="AB2621" s="31">
        <f t="shared" si="1685"/>
        <v>268.22698992288178</v>
      </c>
      <c r="AC2621" s="31">
        <f t="shared" si="1686"/>
        <v>367.64538435831201</v>
      </c>
      <c r="AD2621" s="31">
        <f t="shared" si="1683"/>
        <v>39.485294832551837</v>
      </c>
      <c r="AE2621" s="31">
        <f t="shared" si="1672"/>
        <v>6.8159349234421898</v>
      </c>
      <c r="AF2621" s="31">
        <f t="shared" si="1673"/>
        <v>14956.31996104582</v>
      </c>
      <c r="AG2621" s="31">
        <f t="shared" si="1674"/>
        <v>0.12182735608485702</v>
      </c>
      <c r="AH2621" s="31">
        <f t="shared" si="1675"/>
        <v>0.83256158412142844</v>
      </c>
      <c r="AI2621" s="31">
        <f t="shared" si="1675"/>
        <v>1.7934023250471168E-2</v>
      </c>
      <c r="AJ2621" s="31">
        <f t="shared" si="1675"/>
        <v>2.4581273021428759E-2</v>
      </c>
      <c r="AK2621" s="31">
        <f t="shared" si="1656"/>
        <v>2.6400407944863753E-3</v>
      </c>
      <c r="AL2621" s="31">
        <f t="shared" si="1656"/>
        <v>4.5572272732827962E-4</v>
      </c>
      <c r="AM2621" s="31">
        <f t="shared" si="1676"/>
        <v>1</v>
      </c>
      <c r="AN2621" s="31">
        <f>(Z2621*'Propiedades físicas'!$F$4)/1000</f>
        <v>1602.3085523708576</v>
      </c>
      <c r="AO2621" s="31">
        <f>(AA2621*'Propiedades físicas'!$F$6)/1000</f>
        <v>398.96392035822373</v>
      </c>
      <c r="AP2621" s="31">
        <f>(AB2621*'Propiedades físicas'!$F$9)/1000</f>
        <v>165.48264143292189</v>
      </c>
      <c r="AQ2621" s="31">
        <f>(AC2621*'Propiedades físicas'!$F$5)/1000</f>
        <v>108.26053633199214</v>
      </c>
      <c r="AR2621" s="31">
        <f>(AD2621*'Propiedades físicas'!$F$8)/1000</f>
        <v>13.998326724036271</v>
      </c>
      <c r="AS2621" s="31">
        <f>(AE2621*'Propiedades físicas'!$F$7)/1000</f>
        <v>0.62767944709979129</v>
      </c>
      <c r="AT2621" s="31">
        <f t="shared" si="1677"/>
        <v>2289.6416566651314</v>
      </c>
      <c r="AU2621" s="31">
        <f t="shared" si="1678"/>
        <v>0.69980756495521823</v>
      </c>
      <c r="AV2621" s="31">
        <f t="shared" si="1682"/>
        <v>0.17424731909329236</v>
      </c>
      <c r="AW2621" s="31">
        <f t="shared" si="1682"/>
        <v>7.2274471837635829E-2</v>
      </c>
      <c r="AX2621" s="31">
        <f t="shared" si="1682"/>
        <v>4.7282742265300097E-2</v>
      </c>
      <c r="AY2621" s="31">
        <f t="shared" si="1679"/>
        <v>6.1137631224026856E-3</v>
      </c>
      <c r="AZ2621" s="31">
        <f t="shared" si="1679"/>
        <v>2.7413872615071475E-4</v>
      </c>
      <c r="BA2621" s="31">
        <f t="shared" si="1680"/>
        <v>0.99999999999999978</v>
      </c>
      <c r="BB2621" s="34">
        <f>AU2621*'Propiedades físicas'!$C$4+'Diseño reactor'!AV2621*'Propiedades físicas'!$C$5+'Diseño reactor'!AW2621*'Propiedades físicas'!$C$8+'Diseño reactor'!AX2621*'Propiedades físicas'!$C$9+'Diseño reactor'!AY2621*'Propiedades físicas'!$C$7+'Diseño reactor'!AZ2621*'Propiedades físicas'!$C$6</f>
        <v>875.31498865401136</v>
      </c>
      <c r="BC2621" s="45">
        <f>AU2621*'Propiedades físicas'!$L$4+'Diseño reactor'!AV2621*'Propiedades físicas'!$L$5+'Diseño reactor'!AW2621*'Propiedades físicas'!$L$8+AX2621*'Propiedades físicas'!$L$9+'Diseño reactor'!AY2621*'Propiedades físicas'!$L$7+'Diseño reactor'!AZ2621*'Propiedades físicas'!$L$6</f>
        <v>2.1258696125786503</v>
      </c>
      <c r="BD2621" s="29">
        <f t="shared" si="1657"/>
        <v>1.2922629212260892</v>
      </c>
      <c r="BE2621" s="58">
        <f t="shared" si="1658"/>
        <v>41.07468762193939</v>
      </c>
      <c r="BF2621" s="30">
        <f>AU2621*'Propiedades físicas'!$I$4+'Diseño reactor'!AV2621*'Propiedades físicas'!$I$5+'Diseño reactor'!AW2621*'Propiedades físicas'!$I$8+'Diseño reactor'!AX2621*'Propiedades físicas'!$I$9+'Diseño reactor'!AY2621*'Propiedades físicas'!$I$7+'Diseño reactor'!AZ2621*'Propiedades físicas'!$I$6</f>
        <v>1.999959629963018E-2</v>
      </c>
      <c r="BG2621" s="24">
        <f>AU2621*'Propiedades físicas'!$O$4+'Diseño reactor'!AV2621*'Propiedades físicas'!$O$5+'Diseño reactor'!AW2621*'Propiedades físicas'!$O$8+'Diseño reactor'!AX2621*'Propiedades físicas'!$O$9+'Diseño reactor'!AY2621*'Propiedades físicas'!$O$7+'Diseño reactor'!AZ2621*'Propiedades físicas'!$O$6</f>
        <v>0.15485834079711747</v>
      </c>
      <c r="BH2621" s="54">
        <f t="shared" si="1659"/>
        <v>41092.005299144555</v>
      </c>
      <c r="BI2621" s="34">
        <f t="shared" si="1681"/>
        <v>274.55114021223989</v>
      </c>
      <c r="BJ2621" s="27">
        <f t="shared" si="1660"/>
        <v>4798.4870861738964</v>
      </c>
      <c r="BK2621" s="34">
        <f t="shared" si="1661"/>
        <v>571.60442192406492</v>
      </c>
      <c r="BL2621" s="27">
        <f t="shared" si="1662"/>
        <v>105.77446105923728</v>
      </c>
      <c r="BM2621" s="34">
        <f t="shared" si="1663"/>
        <v>1.1054421768707483</v>
      </c>
      <c r="BN2621" s="45">
        <f t="shared" si="1664"/>
        <v>2887.9165199138492</v>
      </c>
      <c r="BO2621" s="45">
        <f t="shared" si="1665"/>
        <v>111.52994828971401</v>
      </c>
      <c r="BP2621" s="66">
        <f t="shared" si="1666"/>
        <v>6.6872083967554303</v>
      </c>
    </row>
    <row r="2622" spans="8:68">
      <c r="H2622" s="68">
        <v>2617</v>
      </c>
      <c r="I2622" s="31">
        <f>('Propiedades físicas'!$C$10*'Diseño reactor'!H2622)/1000</f>
        <v>2290.5169019467312</v>
      </c>
      <c r="J2622" s="31">
        <f t="shared" si="1643"/>
        <v>0.199081700559573</v>
      </c>
      <c r="K2622" s="31">
        <f>(I2622*1000)/'Propiedades físicas'!$F$10</f>
        <v>14962.037208737353</v>
      </c>
      <c r="L2622" s="31">
        <f t="shared" si="1644"/>
        <v>2137.4338869624789</v>
      </c>
      <c r="M2622" s="31">
        <f t="shared" si="1645"/>
        <v>12824.603321774874</v>
      </c>
      <c r="N2622" s="31">
        <f t="shared" si="1646"/>
        <v>0.81674967021875389</v>
      </c>
      <c r="O2622" s="32">
        <f t="shared" si="1647"/>
        <v>4.9004980213125231</v>
      </c>
      <c r="P2622" s="33">
        <f t="shared" si="1648"/>
        <v>0.69655635223716583</v>
      </c>
      <c r="Q2622" s="31">
        <f t="shared" si="1649"/>
        <v>4.7600140571341294</v>
      </c>
      <c r="R2622" s="31">
        <f t="shared" si="1650"/>
        <v>0.10250560507004954</v>
      </c>
      <c r="S2622" s="31">
        <f t="shared" si="1651"/>
        <v>0.14048396417839415</v>
      </c>
      <c r="T2622" s="31">
        <f t="shared" si="1652"/>
        <v>1.5084779626271161E-2</v>
      </c>
      <c r="U2622" s="31">
        <f t="shared" si="1653"/>
        <v>2.6029332852674425E-3</v>
      </c>
      <c r="V2622" s="47">
        <f t="shared" si="1667"/>
        <v>6.8979366920573701E-4</v>
      </c>
      <c r="W2622" s="31">
        <f t="shared" si="1654"/>
        <v>0.14716053445041022</v>
      </c>
      <c r="X2622" s="34">
        <f>(S2622*H2622*'Propiedades físicas'!$F$5*60*24*365)/(1000000)</f>
        <v>56901.915869529854</v>
      </c>
      <c r="Y2622" s="34">
        <f>(U2622*H2622*'Propiedades físicas'!$F$7*60*24*365)/(1000000)</f>
        <v>329.71187506369751</v>
      </c>
      <c r="Z2622" s="31">
        <f t="shared" si="1668"/>
        <v>1822.887973804663</v>
      </c>
      <c r="AA2622" s="31">
        <f t="shared" si="1684"/>
        <v>12456.956787520017</v>
      </c>
      <c r="AB2622" s="31">
        <f t="shared" si="1685"/>
        <v>268.25716846831961</v>
      </c>
      <c r="AC2622" s="31">
        <f t="shared" si="1686"/>
        <v>367.6465342548575</v>
      </c>
      <c r="AD2622" s="31">
        <f t="shared" si="1683"/>
        <v>39.476868281951631</v>
      </c>
      <c r="AE2622" s="31">
        <f t="shared" si="1672"/>
        <v>6.8118764075448972</v>
      </c>
      <c r="AF2622" s="31">
        <f t="shared" si="1673"/>
        <v>14962.037208737354</v>
      </c>
      <c r="AG2622" s="31">
        <f t="shared" si="1674"/>
        <v>0.12183420936422711</v>
      </c>
      <c r="AH2622" s="31">
        <f t="shared" si="1675"/>
        <v>0.83257090018767965</v>
      </c>
      <c r="AI2622" s="31">
        <f t="shared" si="1675"/>
        <v>1.7929187364382836E-2</v>
      </c>
      <c r="AJ2622" s="31">
        <f t="shared" si="1675"/>
        <v>2.457195695517744E-2</v>
      </c>
      <c r="AK2622" s="31">
        <f t="shared" si="1656"/>
        <v>2.6384687948041189E-3</v>
      </c>
      <c r="AL2622" s="31">
        <f t="shared" si="1656"/>
        <v>4.5527733372879045E-4</v>
      </c>
      <c r="AM2622" s="31">
        <f t="shared" si="1676"/>
        <v>0.99999999999999989</v>
      </c>
      <c r="AN2622" s="31">
        <f>(Z2622*'Propiedades físicas'!$F$4)/1000</f>
        <v>1603.0112264043446</v>
      </c>
      <c r="AO2622" s="31">
        <f>(AA2622*'Propiedades físicas'!$F$6)/1000</f>
        <v>399.12089547214134</v>
      </c>
      <c r="AP2622" s="31">
        <f>(AB2622*'Propiedades físicas'!$F$9)/1000</f>
        <v>165.50126008652978</v>
      </c>
      <c r="AQ2622" s="31">
        <f>(AC2622*'Propiedades físicas'!$F$5)/1000</f>
        <v>108.2608749420279</v>
      </c>
      <c r="AR2622" s="31">
        <f>(AD2622*'Propiedades físicas'!$F$8)/1000</f>
        <v>13.995339343317488</v>
      </c>
      <c r="AS2622" s="31">
        <f>(AE2622*'Propiedades físicas'!$F$7)/1000</f>
        <v>0.62730569837080963</v>
      </c>
      <c r="AT2622" s="31">
        <f t="shared" si="1677"/>
        <v>2290.5169019467321</v>
      </c>
      <c r="AU2622" s="31">
        <f t="shared" si="1678"/>
        <v>0.69984693194882353</v>
      </c>
      <c r="AV2622" s="31">
        <f t="shared" si="1682"/>
        <v>0.17424926885845055</v>
      </c>
      <c r="AW2622" s="31">
        <f t="shared" si="1682"/>
        <v>7.2254983120128333E-2</v>
      </c>
      <c r="AX2622" s="31">
        <f t="shared" si="1682"/>
        <v>4.7264822560364413E-2</v>
      </c>
      <c r="AY2622" s="31">
        <f t="shared" si="1679"/>
        <v>6.1101227113507508E-3</v>
      </c>
      <c r="AZ2622" s="31">
        <f t="shared" si="1679"/>
        <v>2.7387080088239318E-4</v>
      </c>
      <c r="BA2622" s="31">
        <f t="shared" si="1680"/>
        <v>1</v>
      </c>
      <c r="BB2622" s="34">
        <f>AU2622*'Propiedades físicas'!$C$4+'Diseño reactor'!AV2622*'Propiedades físicas'!$C$5+'Diseño reactor'!AW2622*'Propiedades físicas'!$C$8+'Diseño reactor'!AX2622*'Propiedades físicas'!$C$9+'Diseño reactor'!AY2622*'Propiedades físicas'!$C$7+'Diseño reactor'!AZ2622*'Propiedades físicas'!$C$6</f>
        <v>875.31489808973072</v>
      </c>
      <c r="BC2622" s="45">
        <f>AU2622*'Propiedades físicas'!$L$4+'Diseño reactor'!AV2622*'Propiedades físicas'!$L$5+'Diseño reactor'!AW2622*'Propiedades físicas'!$L$8+AX2622*'Propiedades físicas'!$L$9+'Diseño reactor'!AY2622*'Propiedades físicas'!$L$7+'Diseño reactor'!AZ2622*'Propiedades físicas'!$L$6</f>
        <v>2.1258974462835831</v>
      </c>
      <c r="BD2622" s="29">
        <f t="shared" si="1657"/>
        <v>1.291825012885079</v>
      </c>
      <c r="BE2622" s="58">
        <f t="shared" si="1658"/>
        <v>41.074217138976714</v>
      </c>
      <c r="BF2622" s="30">
        <f>AU2622*'Propiedades físicas'!$I$4+'Diseño reactor'!AV2622*'Propiedades físicas'!$I$5+'Diseño reactor'!AW2622*'Propiedades físicas'!$I$8+'Diseño reactor'!AX2622*'Propiedades físicas'!$I$9+'Diseño reactor'!AY2622*'Propiedades físicas'!$I$7+'Diseño reactor'!AZ2622*'Propiedades físicas'!$I$6</f>
        <v>1.9999633197654108E-2</v>
      </c>
      <c r="BG2622" s="24">
        <f>AU2622*'Propiedades físicas'!$O$4+'Diseño reactor'!AV2622*'Propiedades físicas'!$O$5+'Diseño reactor'!AW2622*'Propiedades físicas'!$O$8+'Diseño reactor'!AX2622*'Propiedades físicas'!$O$9+'Diseño reactor'!AY2622*'Propiedades físicas'!$O$7+'Diseño reactor'!AZ2622*'Propiedades físicas'!$O$6</f>
        <v>0.15485970504906374</v>
      </c>
      <c r="BH2622" s="54">
        <f t="shared" si="1659"/>
        <v>41091.925235496594</v>
      </c>
      <c r="BI2622" s="34">
        <f t="shared" si="1681"/>
        <v>274.55282268573774</v>
      </c>
      <c r="BJ2622" s="27">
        <f t="shared" si="1660"/>
        <v>4798.4906550755595</v>
      </c>
      <c r="BK2622" s="34">
        <f t="shared" si="1661"/>
        <v>571.60988271206907</v>
      </c>
      <c r="BL2622" s="27">
        <f t="shared" si="1662"/>
        <v>105.77464805097539</v>
      </c>
      <c r="BM2622" s="34">
        <f t="shared" si="1663"/>
        <v>1.1054421768707483</v>
      </c>
      <c r="BN2622" s="45">
        <f t="shared" si="1664"/>
        <v>2889.1198380725705</v>
      </c>
      <c r="BO2622" s="45">
        <f t="shared" si="1665"/>
        <v>111.53584542413685</v>
      </c>
      <c r="BP2622" s="66">
        <f t="shared" si="1666"/>
        <v>6.6872077048648233</v>
      </c>
    </row>
    <row r="2623" spans="8:68">
      <c r="H2623" s="68">
        <v>2618</v>
      </c>
      <c r="I2623" s="31">
        <f>('Propiedades físicas'!$C$10*'Diseño reactor'!H2623)/1000</f>
        <v>2291.3921472283314</v>
      </c>
      <c r="J2623" s="31">
        <f t="shared" si="1643"/>
        <v>0.19900565712925994</v>
      </c>
      <c r="K2623" s="31">
        <f>(I2623*1000)/'Propiedades físicas'!$F$10</f>
        <v>14967.754456428884</v>
      </c>
      <c r="L2623" s="31">
        <f t="shared" si="1644"/>
        <v>2138.2506366326975</v>
      </c>
      <c r="M2623" s="31">
        <f t="shared" si="1645"/>
        <v>12829.503819796186</v>
      </c>
      <c r="N2623" s="31">
        <f t="shared" si="1646"/>
        <v>0.81674967021875378</v>
      </c>
      <c r="O2623" s="32">
        <f t="shared" si="1647"/>
        <v>4.9004980213125231</v>
      </c>
      <c r="P2623" s="33">
        <f t="shared" si="1648"/>
        <v>0.69659550860360653</v>
      </c>
      <c r="Q2623" s="31">
        <f t="shared" si="1649"/>
        <v>4.7600672792753018</v>
      </c>
      <c r="R2623" s="31">
        <f t="shared" si="1650"/>
        <v>0.10247797137001116</v>
      </c>
      <c r="S2623" s="31">
        <f t="shared" si="1651"/>
        <v>0.14043074203722153</v>
      </c>
      <c r="T2623" s="31">
        <f t="shared" si="1652"/>
        <v>1.5075800068198218E-2</v>
      </c>
      <c r="U2623" s="31">
        <f t="shared" si="1653"/>
        <v>2.6003901769379861E-3</v>
      </c>
      <c r="V2623" s="47">
        <f t="shared" si="1667"/>
        <v>6.8983244541328029E-4</v>
      </c>
      <c r="W2623" s="31">
        <f t="shared" si="1654"/>
        <v>0.14711259275190883</v>
      </c>
      <c r="X2623" s="34">
        <f>(S2623*H2623*'Propiedades físicas'!$F$5*60*24*365)/(1000000)</f>
        <v>56902.093611120697</v>
      </c>
      <c r="Y2623" s="34">
        <f>(U2623*H2623*'Propiedades físicas'!$F$7*60*24*365)/(1000000)</f>
        <v>329.51560657301854</v>
      </c>
      <c r="Z2623" s="31">
        <f t="shared" si="1668"/>
        <v>1823.687041524242</v>
      </c>
      <c r="AA2623" s="31">
        <f t="shared" si="1684"/>
        <v>12461.85613714274</v>
      </c>
      <c r="AB2623" s="31">
        <f t="shared" si="1685"/>
        <v>268.28732904668919</v>
      </c>
      <c r="AC2623" s="31">
        <f t="shared" si="1686"/>
        <v>367.64768265344594</v>
      </c>
      <c r="AD2623" s="31">
        <f t="shared" si="1683"/>
        <v>39.468444578542936</v>
      </c>
      <c r="AE2623" s="31">
        <f t="shared" si="1672"/>
        <v>6.8078214832236474</v>
      </c>
      <c r="AF2623" s="31">
        <f t="shared" si="1673"/>
        <v>14967.754456428884</v>
      </c>
      <c r="AG2623" s="31">
        <f t="shared" si="1674"/>
        <v>0.12184105817829875</v>
      </c>
      <c r="AH2623" s="31">
        <f t="shared" si="1675"/>
        <v>0.83258020923707621</v>
      </c>
      <c r="AI2623" s="31">
        <f t="shared" si="1675"/>
        <v>1.7924353972245691E-2</v>
      </c>
      <c r="AJ2623" s="31">
        <f t="shared" si="1675"/>
        <v>2.4562647905780919E-2</v>
      </c>
      <c r="AK2623" s="31">
        <f t="shared" si="1656"/>
        <v>2.6368981862600386E-3</v>
      </c>
      <c r="AL2623" s="31">
        <f t="shared" si="1656"/>
        <v>4.5483252033838529E-4</v>
      </c>
      <c r="AM2623" s="31">
        <f t="shared" si="1676"/>
        <v>0.99999999999999989</v>
      </c>
      <c r="AN2623" s="31">
        <f>(Z2623*'Propiedades físicas'!$F$4)/1000</f>
        <v>1603.713910575588</v>
      </c>
      <c r="AO2623" s="31">
        <f>(AA2623*'Propiedades físicas'!$F$6)/1000</f>
        <v>399.27787063405339</v>
      </c>
      <c r="AP2623" s="31">
        <f>(AB2623*'Propiedades físicas'!$F$9)/1000</f>
        <v>165.51986765535486</v>
      </c>
      <c r="AQ2623" s="31">
        <f>(AC2623*'Propiedades físicas'!$F$5)/1000</f>
        <v>108.26121311096023</v>
      </c>
      <c r="AR2623" s="31">
        <f>(AD2623*'Propiedades físicas'!$F$8)/1000</f>
        <v>13.992352971985035</v>
      </c>
      <c r="AS2623" s="31">
        <f>(AE2623*'Propiedades físicas'!$F$7)/1000</f>
        <v>0.62693228039006565</v>
      </c>
      <c r="AT2623" s="31">
        <f t="shared" si="1677"/>
        <v>2291.3921472283319</v>
      </c>
      <c r="AU2623" s="31">
        <f t="shared" si="1678"/>
        <v>0.69988627329260966</v>
      </c>
      <c r="AV2623" s="31">
        <f t="shared" si="1682"/>
        <v>0.17425121715504696</v>
      </c>
      <c r="AW2623" s="31">
        <f t="shared" si="1682"/>
        <v>7.2235504453293908E-2</v>
      </c>
      <c r="AX2623" s="31">
        <f t="shared" si="1682"/>
        <v>4.7246916352538346E-2</v>
      </c>
      <c r="AY2623" s="31">
        <f t="shared" si="1679"/>
        <v>6.1064855218737595E-3</v>
      </c>
      <c r="AZ2623" s="31">
        <f t="shared" si="1679"/>
        <v>2.7360322463721587E-4</v>
      </c>
      <c r="BA2623" s="31">
        <f t="shared" si="1680"/>
        <v>0.99999999999999978</v>
      </c>
      <c r="BB2623" s="34">
        <f>AU2623*'Propiedades físicas'!$C$4+'Diseño reactor'!AV2623*'Propiedades físicas'!$C$5+'Diseño reactor'!AW2623*'Propiedades físicas'!$C$8+'Diseño reactor'!AX2623*'Propiedades físicas'!$C$9+'Diseño reactor'!AY2623*'Propiedades físicas'!$C$7+'Diseño reactor'!AZ2623*'Propiedades físicas'!$C$6</f>
        <v>875.31480763978789</v>
      </c>
      <c r="BC2623" s="45">
        <f>AU2623*'Propiedades físicas'!$L$4+'Diseño reactor'!AV2623*'Propiedades físicas'!$L$5+'Diseño reactor'!AW2623*'Propiedades físicas'!$L$8+AX2623*'Propiedades físicas'!$L$9+'Diseño reactor'!AY2623*'Propiedades físicas'!$L$7+'Diseño reactor'!AZ2623*'Propiedades físicas'!$L$6</f>
        <v>2.1259252611557575</v>
      </c>
      <c r="BD2623" s="29">
        <f t="shared" si="1657"/>
        <v>1.2913874015765663</v>
      </c>
      <c r="BE2623" s="58">
        <f t="shared" si="1658"/>
        <v>41.073746978689485</v>
      </c>
      <c r="BF2623" s="30">
        <f>AU2623*'Propiedades físicas'!$I$4+'Diseño reactor'!AV2623*'Propiedades físicas'!$I$5+'Diseño reactor'!AW2623*'Propiedades físicas'!$I$8+'Diseño reactor'!AX2623*'Propiedades físicas'!$I$9+'Diseño reactor'!AY2623*'Propiedades físicas'!$I$7+'Diseño reactor'!AZ2623*'Propiedades físicas'!$I$6</f>
        <v>1.999967004206914E-2</v>
      </c>
      <c r="BG2623" s="24">
        <f>AU2623*'Propiedades físicas'!$O$4+'Diseño reactor'!AV2623*'Propiedades físicas'!$O$5+'Diseño reactor'!AW2623*'Propiedades físicas'!$O$8+'Diseño reactor'!AX2623*'Propiedades físicas'!$O$9+'Diseño reactor'!AY2623*'Propiedades físicas'!$O$7+'Diseño reactor'!AZ2623*'Propiedades físicas'!$O$6</f>
        <v>0.15486106840893288</v>
      </c>
      <c r="BH2623" s="54">
        <f t="shared" si="1659"/>
        <v>41091.845287657918</v>
      </c>
      <c r="BI2623" s="34">
        <f t="shared" si="1681"/>
        <v>274.55450355631319</v>
      </c>
      <c r="BJ2623" s="27">
        <f t="shared" si="1660"/>
        <v>4798.4942235851167</v>
      </c>
      <c r="BK2623" s="34">
        <f t="shared" si="1661"/>
        <v>571.61534016806456</v>
      </c>
      <c r="BL2623" s="27">
        <f t="shared" si="1662"/>
        <v>105.77483492570778</v>
      </c>
      <c r="BM2623" s="34">
        <f t="shared" si="1663"/>
        <v>1.1054421768707483</v>
      </c>
      <c r="BN2623" s="45">
        <f t="shared" si="1664"/>
        <v>2890.3231683839776</v>
      </c>
      <c r="BO2623" s="45">
        <f t="shared" si="1665"/>
        <v>111.54173871666634</v>
      </c>
      <c r="BP2623" s="66">
        <f t="shared" si="1666"/>
        <v>6.6872070138477326</v>
      </c>
    </row>
    <row r="2624" spans="8:68">
      <c r="H2624" s="68">
        <v>2619</v>
      </c>
      <c r="I2624" s="31">
        <f>('Propiedades físicas'!$C$10*'Diseño reactor'!H2624)/1000</f>
        <v>2292.2673925099311</v>
      </c>
      <c r="J2624" s="31">
        <f t="shared" si="1643"/>
        <v>0.1989296717695313</v>
      </c>
      <c r="K2624" s="31">
        <f>(I2624*1000)/'Propiedades físicas'!$F$10</f>
        <v>14973.471704120417</v>
      </c>
      <c r="L2624" s="31">
        <f t="shared" si="1644"/>
        <v>2139.0673863029165</v>
      </c>
      <c r="M2624" s="31">
        <f t="shared" si="1645"/>
        <v>12834.4043178175</v>
      </c>
      <c r="N2624" s="31">
        <f t="shared" si="1646"/>
        <v>0.81674967021875389</v>
      </c>
      <c r="O2624" s="32">
        <f t="shared" si="1647"/>
        <v>4.900498021312524</v>
      </c>
      <c r="P2624" s="33">
        <f t="shared" si="1648"/>
        <v>0.69663463946577253</v>
      </c>
      <c r="Q2624" s="31">
        <f t="shared" si="1649"/>
        <v>4.7601204613444006</v>
      </c>
      <c r="R2624" s="31">
        <f t="shared" si="1650"/>
        <v>0.10245035191824688</v>
      </c>
      <c r="S2624" s="31">
        <f t="shared" si="1651"/>
        <v>0.14037755996812373</v>
      </c>
      <c r="T2624" s="31">
        <f t="shared" si="1652"/>
        <v>1.5066828454326848E-2</v>
      </c>
      <c r="U2624" s="31">
        <f t="shared" si="1653"/>
        <v>2.5978503804077388E-3</v>
      </c>
      <c r="V2624" s="47">
        <f t="shared" si="1667"/>
        <v>6.8987119636416321E-4</v>
      </c>
      <c r="W2624" s="31">
        <f t="shared" si="1654"/>
        <v>0.14706468227995789</v>
      </c>
      <c r="X2624" s="34">
        <f>(S2624*H2624*'Propiedades físicas'!$F$5*60*24*365)/(1000000)</f>
        <v>56902.27112124503</v>
      </c>
      <c r="Y2624" s="34">
        <f>(U2624*H2624*'Propiedades físicas'!$F$7*60*24*365)/(1000000)</f>
        <v>329.31951172077913</v>
      </c>
      <c r="Z2624" s="31">
        <f t="shared" si="1668"/>
        <v>1824.4861207608583</v>
      </c>
      <c r="AA2624" s="31">
        <f t="shared" si="1684"/>
        <v>12466.755488260986</v>
      </c>
      <c r="AB2624" s="31">
        <f t="shared" si="1685"/>
        <v>268.31747167388858</v>
      </c>
      <c r="AC2624" s="31">
        <f t="shared" si="1686"/>
        <v>367.64882955651603</v>
      </c>
      <c r="AD2624" s="31">
        <f t="shared" si="1683"/>
        <v>39.460023721882017</v>
      </c>
      <c r="AE2624" s="31">
        <f t="shared" si="1672"/>
        <v>6.8037701462878681</v>
      </c>
      <c r="AF2624" s="31">
        <f t="shared" si="1673"/>
        <v>14973.471704120417</v>
      </c>
      <c r="AG2624" s="31">
        <f t="shared" si="1674"/>
        <v>0.12184790253143458</v>
      </c>
      <c r="AH2624" s="31">
        <f t="shared" si="1675"/>
        <v>0.83258951127749281</v>
      </c>
      <c r="AI2624" s="31">
        <f t="shared" si="1675"/>
        <v>1.7919523072264708E-2</v>
      </c>
      <c r="AJ2624" s="31">
        <f t="shared" si="1675"/>
        <v>2.4553345865364409E-2</v>
      </c>
      <c r="AK2624" s="31">
        <f t="shared" si="1656"/>
        <v>2.6353289672309838E-3</v>
      </c>
      <c r="AL2624" s="31">
        <f t="shared" si="1656"/>
        <v>4.5438828621258213E-4</v>
      </c>
      <c r="AM2624" s="31">
        <f t="shared" si="1676"/>
        <v>1.0000000000000002</v>
      </c>
      <c r="AN2624" s="31">
        <f>(Z2624*'Propiedades físicas'!$F$4)/1000</f>
        <v>1604.4166048746836</v>
      </c>
      <c r="AO2624" s="31">
        <f>(AA2624*'Propiedades físicas'!$F$6)/1000</f>
        <v>399.43484584388193</v>
      </c>
      <c r="AP2624" s="31">
        <f>(AB2624*'Propiedades físicas'!$F$9)/1000</f>
        <v>165.53846414920554</v>
      </c>
      <c r="AQ2624" s="31">
        <f>(AC2624*'Propiedades físicas'!$F$5)/1000</f>
        <v>108.26155083950728</v>
      </c>
      <c r="AR2624" s="31">
        <f>(AD2624*'Propiedades físicas'!$F$8)/1000</f>
        <v>13.989367609881606</v>
      </c>
      <c r="AS2624" s="31">
        <f>(AE2624*'Propiedades físicas'!$F$7)/1000</f>
        <v>0.62655919277164984</v>
      </c>
      <c r="AT2624" s="31">
        <f t="shared" si="1677"/>
        <v>2292.2673925099321</v>
      </c>
      <c r="AU2624" s="31">
        <f t="shared" si="1678"/>
        <v>0.69992558901163704</v>
      </c>
      <c r="AV2624" s="31">
        <f t="shared" si="1682"/>
        <v>0.1742531639847297</v>
      </c>
      <c r="AW2624" s="31">
        <f t="shared" si="1682"/>
        <v>7.221603582989862E-2</v>
      </c>
      <c r="AX2624" s="31">
        <f t="shared" si="1682"/>
        <v>4.7229023626674568E-2</v>
      </c>
      <c r="AY2624" s="31">
        <f t="shared" si="1679"/>
        <v>6.1028515502128495E-3</v>
      </c>
      <c r="AZ2624" s="31">
        <f t="shared" si="1679"/>
        <v>2.7333599684703237E-4</v>
      </c>
      <c r="BA2624" s="31">
        <f t="shared" si="1680"/>
        <v>0.99999999999999978</v>
      </c>
      <c r="BB2624" s="34">
        <f>AU2624*'Propiedades físicas'!$C$4+'Diseño reactor'!AV2624*'Propiedades físicas'!$C$5+'Diseño reactor'!AW2624*'Propiedades físicas'!$C$8+'Diseño reactor'!AX2624*'Propiedades físicas'!$C$9+'Diseño reactor'!AY2624*'Propiedades físicas'!$C$7+'Diseño reactor'!AZ2624*'Propiedades físicas'!$C$6</f>
        <v>875.31471730400676</v>
      </c>
      <c r="BC2624" s="45">
        <f>AU2624*'Propiedades físicas'!$L$4+'Diseño reactor'!AV2624*'Propiedades físicas'!$L$5+'Diseño reactor'!AW2624*'Propiedades físicas'!$L$8+AX2624*'Propiedades físicas'!$L$9+'Diseño reactor'!AY2624*'Propiedades físicas'!$L$7+'Diseño reactor'!AZ2624*'Propiedades físicas'!$L$6</f>
        <v>2.1259530572141818</v>
      </c>
      <c r="BD2624" s="29">
        <f t="shared" si="1657"/>
        <v>1.2909500869981585</v>
      </c>
      <c r="BE2624" s="58">
        <f t="shared" si="1658"/>
        <v>41.073277140745148</v>
      </c>
      <c r="BF2624" s="30">
        <f>AU2624*'Propiedades físicas'!$I$4+'Diseño reactor'!AV2624*'Propiedades físicas'!$I$5+'Diseño reactor'!AW2624*'Propiedades físicas'!$I$8+'Diseño reactor'!AX2624*'Propiedades físicas'!$I$9+'Diseño reactor'!AY2624*'Propiedades físicas'!$I$7+'Diseño reactor'!AZ2624*'Propiedades físicas'!$I$6</f>
        <v>1.9999706832959804E-2</v>
      </c>
      <c r="BG2624" s="24">
        <f>AU2624*'Propiedades físicas'!$O$4+'Diseño reactor'!AV2624*'Propiedades físicas'!$O$5+'Diseño reactor'!AW2624*'Propiedades físicas'!$O$8+'Diseño reactor'!AX2624*'Propiedades físicas'!$O$9+'Diseño reactor'!AY2624*'Propiedades físicas'!$O$7+'Diseño reactor'!AZ2624*'Propiedades físicas'!$O$6</f>
        <v>0.15486243087758722</v>
      </c>
      <c r="BH2624" s="54">
        <f t="shared" si="1659"/>
        <v>41091.765455445297</v>
      </c>
      <c r="BI2624" s="34">
        <f t="shared" si="1681"/>
        <v>274.55618282608157</v>
      </c>
      <c r="BJ2624" s="27">
        <f t="shared" si="1660"/>
        <v>4798.49779170084</v>
      </c>
      <c r="BK2624" s="34">
        <f t="shared" si="1661"/>
        <v>571.62079429502012</v>
      </c>
      <c r="BL2624" s="27">
        <f t="shared" si="1662"/>
        <v>105.77502168354151</v>
      </c>
      <c r="BM2624" s="34">
        <f t="shared" si="1663"/>
        <v>1.1054421768707483</v>
      </c>
      <c r="BN2624" s="45">
        <f t="shared" si="1664"/>
        <v>2891.5265108358899</v>
      </c>
      <c r="BO2624" s="45">
        <f t="shared" si="1665"/>
        <v>111.54762817105562</v>
      </c>
      <c r="BP2624" s="66">
        <f t="shared" si="1666"/>
        <v>6.6872063237028119</v>
      </c>
    </row>
    <row r="2625" spans="8:68">
      <c r="H2625" s="68">
        <v>2620</v>
      </c>
      <c r="I2625" s="31">
        <f>('Propiedades físicas'!$C$10*'Diseño reactor'!H2625)/1000</f>
        <v>2293.1426377915309</v>
      </c>
      <c r="J2625" s="31">
        <f t="shared" si="1643"/>
        <v>0.19885374441389408</v>
      </c>
      <c r="K2625" s="31">
        <f>(I2625*1000)/'Propiedades físicas'!$F$10</f>
        <v>14979.188951811944</v>
      </c>
      <c r="L2625" s="31">
        <f t="shared" si="1644"/>
        <v>2139.8841359731346</v>
      </c>
      <c r="M2625" s="31">
        <f t="shared" si="1645"/>
        <v>12839.304815838808</v>
      </c>
      <c r="N2625" s="31">
        <f t="shared" si="1646"/>
        <v>0.81674967021875367</v>
      </c>
      <c r="O2625" s="32">
        <f t="shared" si="1647"/>
        <v>4.9004980213125222</v>
      </c>
      <c r="P2625" s="33">
        <f t="shared" si="1648"/>
        <v>0.69667374484857347</v>
      </c>
      <c r="Q2625" s="31">
        <f t="shared" si="1649"/>
        <v>4.7601736033863773</v>
      </c>
      <c r="R2625" s="31">
        <f t="shared" si="1650"/>
        <v>0.10242274670450247</v>
      </c>
      <c r="S2625" s="31">
        <f t="shared" si="1651"/>
        <v>0.14032441792614553</v>
      </c>
      <c r="T2625" s="31">
        <f t="shared" si="1652"/>
        <v>1.5057864775390421E-2</v>
      </c>
      <c r="U2625" s="31">
        <f t="shared" si="1653"/>
        <v>2.5953138902874056E-3</v>
      </c>
      <c r="V2625" s="47">
        <f t="shared" si="1667"/>
        <v>6.8990992208305341E-4</v>
      </c>
      <c r="W2625" s="31">
        <f t="shared" si="1654"/>
        <v>0.14701680300405853</v>
      </c>
      <c r="X2625" s="34">
        <f>(S2625*H2625*'Propiedades físicas'!$F$5*60*24*365)/(1000000)</f>
        <v>56902.448400279492</v>
      </c>
      <c r="Y2625" s="34">
        <f>(U2625*H2625*'Propiedades físicas'!$F$7*60*24*365)/(1000000)</f>
        <v>329.12359030443628</v>
      </c>
      <c r="Z2625" s="31">
        <f t="shared" si="1668"/>
        <v>1825.2852115032624</v>
      </c>
      <c r="AA2625" s="31">
        <f t="shared" si="1684"/>
        <v>12471.654840872308</v>
      </c>
      <c r="AB2625" s="31">
        <f t="shared" si="1685"/>
        <v>268.34759636579645</v>
      </c>
      <c r="AC2625" s="31">
        <f t="shared" si="1686"/>
        <v>367.6499749665013</v>
      </c>
      <c r="AD2625" s="31">
        <f t="shared" si="1683"/>
        <v>39.451605711522902</v>
      </c>
      <c r="AE2625" s="31">
        <f t="shared" si="1672"/>
        <v>6.7997223925530026</v>
      </c>
      <c r="AF2625" s="31">
        <f t="shared" si="1673"/>
        <v>14979.188951811944</v>
      </c>
      <c r="AG2625" s="31">
        <f t="shared" si="1674"/>
        <v>0.12185474242799163</v>
      </c>
      <c r="AH2625" s="31">
        <f t="shared" si="1675"/>
        <v>0.83259880631679228</v>
      </c>
      <c r="AI2625" s="31">
        <f t="shared" si="1675"/>
        <v>1.7914694662646339E-2</v>
      </c>
      <c r="AJ2625" s="31">
        <f t="shared" si="1675"/>
        <v>2.4544050826064843E-2</v>
      </c>
      <c r="AK2625" s="31">
        <f t="shared" si="1656"/>
        <v>2.6337611360961353E-3</v>
      </c>
      <c r="AL2625" s="31">
        <f t="shared" si="1656"/>
        <v>4.5394463040874318E-4</v>
      </c>
      <c r="AM2625" s="31">
        <f t="shared" si="1676"/>
        <v>1</v>
      </c>
      <c r="AN2625" s="31">
        <f>(Z2625*'Propiedades físicas'!$F$4)/1000</f>
        <v>1605.1193092917388</v>
      </c>
      <c r="AO2625" s="31">
        <f>(AA2625*'Propiedades físicas'!$F$6)/1000</f>
        <v>399.59182110154876</v>
      </c>
      <c r="AP2625" s="31">
        <f>(AB2625*'Propiedades físicas'!$F$9)/1000</f>
        <v>165.5570495778781</v>
      </c>
      <c r="AQ2625" s="31">
        <f>(AC2625*'Propiedades físicas'!$F$5)/1000</f>
        <v>108.26188812838565</v>
      </c>
      <c r="AR2625" s="31">
        <f>(AD2625*'Propiedades físicas'!$F$8)/1000</f>
        <v>13.986383256849095</v>
      </c>
      <c r="AS2625" s="31">
        <f>(AE2625*'Propiedades físicas'!$F$7)/1000</f>
        <v>0.62618643513020611</v>
      </c>
      <c r="AT2625" s="31">
        <f t="shared" si="1677"/>
        <v>2293.1426377915304</v>
      </c>
      <c r="AU2625" s="31">
        <f t="shared" si="1678"/>
        <v>0.69996487913093353</v>
      </c>
      <c r="AV2625" s="31">
        <f t="shared" si="1682"/>
        <v>0.17425510934914448</v>
      </c>
      <c r="AW2625" s="31">
        <f t="shared" si="1682"/>
        <v>7.2196577242714416E-2</v>
      </c>
      <c r="AX2625" s="31">
        <f t="shared" si="1682"/>
        <v>4.7211144367648242E-2</v>
      </c>
      <c r="AY2625" s="31">
        <f t="shared" si="1679"/>
        <v>6.0992207926145571E-3</v>
      </c>
      <c r="AZ2625" s="31">
        <f t="shared" si="1679"/>
        <v>2.7306911694480152E-4</v>
      </c>
      <c r="BA2625" s="31">
        <f t="shared" si="1680"/>
        <v>1</v>
      </c>
      <c r="BB2625" s="34">
        <f>AU2625*'Propiedades físicas'!$C$4+'Diseño reactor'!AV2625*'Propiedades físicas'!$C$5+'Diseño reactor'!AW2625*'Propiedades físicas'!$C$8+'Diseño reactor'!AX2625*'Propiedades físicas'!$C$9+'Diseño reactor'!AY2625*'Propiedades físicas'!$C$7+'Diseño reactor'!AZ2625*'Propiedades físicas'!$C$6</f>
        <v>875.31462708221068</v>
      </c>
      <c r="BC2625" s="45">
        <f>AU2625*'Propiedades físicas'!$L$4+'Diseño reactor'!AV2625*'Propiedades físicas'!$L$5+'Diseño reactor'!AW2625*'Propiedades físicas'!$L$8+AX2625*'Propiedades físicas'!$L$9+'Diseño reactor'!AY2625*'Propiedades físicas'!$L$7+'Diseño reactor'!AZ2625*'Propiedades físicas'!$L$6</f>
        <v>2.1259808344778373</v>
      </c>
      <c r="BD2625" s="29">
        <f t="shared" si="1657"/>
        <v>1.2905130688478752</v>
      </c>
      <c r="BE2625" s="58">
        <f t="shared" si="1658"/>
        <v>41.072807624811588</v>
      </c>
      <c r="BF2625" s="30">
        <f>AU2625*'Propiedades físicas'!$I$4+'Diseño reactor'!AV2625*'Propiedades físicas'!$I$5+'Diseño reactor'!AW2625*'Propiedades físicas'!$I$8+'Diseño reactor'!AX2625*'Propiedades físicas'!$I$9+'Diseño reactor'!AY2625*'Propiedades físicas'!$I$7+'Diseño reactor'!AZ2625*'Propiedades físicas'!$I$6</f>
        <v>1.9999743570410445E-2</v>
      </c>
      <c r="BG2625" s="24">
        <f>AU2625*'Propiedades físicas'!$O$4+'Diseño reactor'!AV2625*'Propiedades físicas'!$O$5+'Diseño reactor'!AW2625*'Propiedades físicas'!$O$8+'Diseño reactor'!AX2625*'Propiedades físicas'!$O$9+'Diseño reactor'!AY2625*'Propiedades físicas'!$O$7+'Diseño reactor'!AZ2625*'Propiedades físicas'!$O$6</f>
        <v>0.15486379245588786</v>
      </c>
      <c r="BH2625" s="54">
        <f t="shared" si="1659"/>
        <v>41091.685738675857</v>
      </c>
      <c r="BI2625" s="34">
        <f t="shared" si="1681"/>
        <v>274.55786049715459</v>
      </c>
      <c r="BJ2625" s="27">
        <f t="shared" si="1660"/>
        <v>4798.501359421025</v>
      </c>
      <c r="BK2625" s="34">
        <f t="shared" si="1661"/>
        <v>571.6262450959025</v>
      </c>
      <c r="BL2625" s="27">
        <f t="shared" si="1662"/>
        <v>105.77520832458355</v>
      </c>
      <c r="BM2625" s="34">
        <f t="shared" si="1663"/>
        <v>1.1054421768707483</v>
      </c>
      <c r="BN2625" s="45">
        <f t="shared" si="1664"/>
        <v>2892.729865416135</v>
      </c>
      <c r="BO2625" s="45">
        <f t="shared" si="1665"/>
        <v>111.55351379105284</v>
      </c>
      <c r="BP2625" s="66">
        <f t="shared" si="1666"/>
        <v>6.6872056344287092</v>
      </c>
    </row>
    <row r="2626" spans="8:68">
      <c r="H2626" s="68">
        <v>2621</v>
      </c>
      <c r="I2626" s="31">
        <f>('Propiedades físicas'!$C$10*'Diseño reactor'!H2626)/1000</f>
        <v>2294.0178830731306</v>
      </c>
      <c r="J2626" s="31">
        <f t="shared" si="1643"/>
        <v>0.1987778749959567</v>
      </c>
      <c r="K2626" s="31">
        <f>(I2626*1000)/'Propiedades físicas'!$F$10</f>
        <v>14984.906199503477</v>
      </c>
      <c r="L2626" s="31">
        <f t="shared" si="1644"/>
        <v>2140.7008856433536</v>
      </c>
      <c r="M2626" s="31">
        <f t="shared" si="1645"/>
        <v>12844.205313860122</v>
      </c>
      <c r="N2626" s="31">
        <f t="shared" si="1646"/>
        <v>0.81674967021875378</v>
      </c>
      <c r="O2626" s="32">
        <f t="shared" si="1647"/>
        <v>4.9004980213125231</v>
      </c>
      <c r="P2626" s="33">
        <f t="shared" si="1648"/>
        <v>0.69671282477688734</v>
      </c>
      <c r="Q2626" s="31">
        <f t="shared" si="1649"/>
        <v>4.7602267054461258</v>
      </c>
      <c r="R2626" s="31">
        <f t="shared" si="1650"/>
        <v>0.10239515571853257</v>
      </c>
      <c r="S2626" s="31">
        <f t="shared" si="1651"/>
        <v>0.14027131586639852</v>
      </c>
      <c r="T2626" s="31">
        <f t="shared" si="1652"/>
        <v>1.5048909022135671E-2</v>
      </c>
      <c r="U2626" s="31">
        <f t="shared" si="1653"/>
        <v>2.5927807011982174E-3</v>
      </c>
      <c r="V2626" s="47">
        <f t="shared" si="1667"/>
        <v>6.8994862259458745E-4</v>
      </c>
      <c r="W2626" s="31">
        <f t="shared" si="1654"/>
        <v>0.1469689548937515</v>
      </c>
      <c r="X2626" s="34">
        <f>(S2626*H2626*'Propiedades físicas'!$F$5*60*24*365)/(1000000)</f>
        <v>56902.625448600011</v>
      </c>
      <c r="Y2626" s="34">
        <f>(U2626*H2626*'Propiedades físicas'!$F$7*60*24*365)/(1000000)</f>
        <v>328.92784212173899</v>
      </c>
      <c r="Z2626" s="31">
        <f t="shared" si="1668"/>
        <v>1826.0843137402217</v>
      </c>
      <c r="AA2626" s="31">
        <f t="shared" si="1684"/>
        <v>12476.554194974296</v>
      </c>
      <c r="AB2626" s="31">
        <f t="shared" si="1685"/>
        <v>268.37770313827389</v>
      </c>
      <c r="AC2626" s="31">
        <f t="shared" si="1686"/>
        <v>367.6511188858305</v>
      </c>
      <c r="AD2626" s="31">
        <f t="shared" si="1683"/>
        <v>39.443190547017593</v>
      </c>
      <c r="AE2626" s="31">
        <f t="shared" si="1672"/>
        <v>6.7956782178405275</v>
      </c>
      <c r="AF2626" s="31">
        <f t="shared" si="1673"/>
        <v>14984.906199503481</v>
      </c>
      <c r="AG2626" s="31">
        <f t="shared" si="1674"/>
        <v>0.12186157787232117</v>
      </c>
      <c r="AH2626" s="31">
        <f t="shared" si="1675"/>
        <v>0.83260809436282635</v>
      </c>
      <c r="AI2626" s="31">
        <f t="shared" si="1675"/>
        <v>1.7909868741598563E-2</v>
      </c>
      <c r="AJ2626" s="31">
        <f t="shared" si="1675"/>
        <v>2.4534762780030781E-2</v>
      </c>
      <c r="AK2626" s="31">
        <f t="shared" si="1656"/>
        <v>2.6321946912370082E-3</v>
      </c>
      <c r="AL2626" s="31">
        <f t="shared" si="1656"/>
        <v>4.5350155198607114E-4</v>
      </c>
      <c r="AM2626" s="31">
        <f t="shared" si="1676"/>
        <v>1</v>
      </c>
      <c r="AN2626" s="31">
        <f>(Z2626*'Propiedades físicas'!$F$4)/1000</f>
        <v>1605.822023816876</v>
      </c>
      <c r="AO2626" s="31">
        <f>(AA2626*'Propiedades físicas'!$F$6)/1000</f>
        <v>399.74879640697645</v>
      </c>
      <c r="AP2626" s="31">
        <f>(AB2626*'Propiedades físicas'!$F$9)/1000</f>
        <v>165.57562395115804</v>
      </c>
      <c r="AQ2626" s="31">
        <f>(AC2626*'Propiedades físicas'!$F$5)/1000</f>
        <v>108.26222497831053</v>
      </c>
      <c r="AR2626" s="31">
        <f>(AD2626*'Propiedades físicas'!$F$8)/1000</f>
        <v>13.983399912728672</v>
      </c>
      <c r="AS2626" s="31">
        <f>(AE2626*'Propiedades físicas'!$F$7)/1000</f>
        <v>0.62581400708093415</v>
      </c>
      <c r="AT2626" s="31">
        <f t="shared" si="1677"/>
        <v>2294.0178830731302</v>
      </c>
      <c r="AU2626" s="31">
        <f t="shared" si="1678"/>
        <v>0.70000414367549402</v>
      </c>
      <c r="AV2626" s="31">
        <f t="shared" si="1682"/>
        <v>0.17425705324993448</v>
      </c>
      <c r="AW2626" s="31">
        <f t="shared" si="1682"/>
        <v>7.2177128684519379E-2</v>
      </c>
      <c r="AX2626" s="31">
        <f t="shared" si="1682"/>
        <v>4.7193278560356926E-2</v>
      </c>
      <c r="AY2626" s="31">
        <f t="shared" si="1679"/>
        <v>6.0955932453308171E-3</v>
      </c>
      <c r="AZ2626" s="31">
        <f t="shared" si="1679"/>
        <v>2.7280258436458932E-4</v>
      </c>
      <c r="BA2626" s="31">
        <f t="shared" si="1680"/>
        <v>1.0000000000000002</v>
      </c>
      <c r="BB2626" s="34">
        <f>AU2626*'Propiedades físicas'!$C$4+'Diseño reactor'!AV2626*'Propiedades físicas'!$C$5+'Diseño reactor'!AW2626*'Propiedades físicas'!$C$8+'Diseño reactor'!AX2626*'Propiedades físicas'!$C$9+'Diseño reactor'!AY2626*'Propiedades físicas'!$C$7+'Diseño reactor'!AZ2626*'Propiedades físicas'!$C$6</f>
        <v>875.31453697422387</v>
      </c>
      <c r="BC2626" s="45">
        <f>AU2626*'Propiedades físicas'!$L$4+'Diseño reactor'!AV2626*'Propiedades físicas'!$L$5+'Diseño reactor'!AW2626*'Propiedades físicas'!$L$8+AX2626*'Propiedades físicas'!$L$9+'Diseño reactor'!AY2626*'Propiedades físicas'!$L$7+'Diseño reactor'!AZ2626*'Propiedades físicas'!$L$6</f>
        <v>2.1260085929656802</v>
      </c>
      <c r="BD2626" s="29">
        <f t="shared" si="1657"/>
        <v>1.2900763468241443</v>
      </c>
      <c r="BE2626" s="58">
        <f t="shared" si="1658"/>
        <v>41.072338430557174</v>
      </c>
      <c r="BF2626" s="30">
        <f>AU2626*'Propiedades físicas'!$I$4+'Diseño reactor'!AV2626*'Propiedades físicas'!$I$5+'Diseño reactor'!AW2626*'Propiedades físicas'!$I$8+'Diseño reactor'!AX2626*'Propiedades físicas'!$I$9+'Diseño reactor'!AY2626*'Propiedades físicas'!$I$7+'Diseño reactor'!AZ2626*'Propiedades físicas'!$I$6</f>
        <v>1.9999780254505269E-2</v>
      </c>
      <c r="BG2626" s="24">
        <f>AU2626*'Propiedades físicas'!$O$4+'Diseño reactor'!AV2626*'Propiedades físicas'!$O$5+'Diseño reactor'!AW2626*'Propiedades físicas'!$O$8+'Diseño reactor'!AX2626*'Propiedades físicas'!$O$9+'Diseño reactor'!AY2626*'Propiedades físicas'!$O$7+'Diseño reactor'!AZ2626*'Propiedades físicas'!$O$6</f>
        <v>0.15486515314469496</v>
      </c>
      <c r="BH2626" s="54">
        <f t="shared" si="1659"/>
        <v>41091.606137167058</v>
      </c>
      <c r="BI2626" s="34">
        <f t="shared" si="1681"/>
        <v>274.55953657164025</v>
      </c>
      <c r="BJ2626" s="27">
        <f t="shared" si="1660"/>
        <v>4798.5049267439626</v>
      </c>
      <c r="BK2626" s="34">
        <f t="shared" si="1661"/>
        <v>571.63169257367463</v>
      </c>
      <c r="BL2626" s="27">
        <f t="shared" si="1662"/>
        <v>105.77539484894072</v>
      </c>
      <c r="BM2626" s="34">
        <f t="shared" si="1663"/>
        <v>1.1054421768707483</v>
      </c>
      <c r="BN2626" s="45">
        <f t="shared" si="1664"/>
        <v>2893.9332321125589</v>
      </c>
      <c r="BO2626" s="45">
        <f t="shared" si="1665"/>
        <v>111.55939558040139</v>
      </c>
      <c r="BP2626" s="66">
        <f t="shared" si="1666"/>
        <v>6.6872049460240852</v>
      </c>
    </row>
    <row r="2627" spans="8:68">
      <c r="H2627" s="68">
        <v>2622</v>
      </c>
      <c r="I2627" s="31">
        <f>('Propiedades físicas'!$C$10*'Diseño reactor'!H2627)/1000</f>
        <v>2294.8931283547304</v>
      </c>
      <c r="J2627" s="31">
        <f t="shared" si="1643"/>
        <v>0.1987020634494289</v>
      </c>
      <c r="K2627" s="31">
        <f>(I2627*1000)/'Propiedades físicas'!$F$10</f>
        <v>14990.623447195008</v>
      </c>
      <c r="L2627" s="31">
        <f t="shared" si="1644"/>
        <v>2141.5176353135726</v>
      </c>
      <c r="M2627" s="31">
        <f t="shared" si="1645"/>
        <v>12849.105811881434</v>
      </c>
      <c r="N2627" s="31">
        <f t="shared" si="1646"/>
        <v>0.81674967021875389</v>
      </c>
      <c r="O2627" s="32">
        <f t="shared" si="1647"/>
        <v>4.9004980213125231</v>
      </c>
      <c r="P2627" s="33">
        <f t="shared" si="1648"/>
        <v>0.69675187927555926</v>
      </c>
      <c r="Q2627" s="31">
        <f t="shared" si="1649"/>
        <v>4.7602797675684636</v>
      </c>
      <c r="R2627" s="31">
        <f t="shared" si="1650"/>
        <v>0.10236757895010019</v>
      </c>
      <c r="S2627" s="31">
        <f t="shared" si="1651"/>
        <v>0.14021825374406111</v>
      </c>
      <c r="T2627" s="31">
        <f t="shared" si="1652"/>
        <v>1.5039961185322605E-2</v>
      </c>
      <c r="U2627" s="31">
        <f t="shared" si="1653"/>
        <v>2.5902508077718968E-3</v>
      </c>
      <c r="V2627" s="47">
        <f t="shared" si="1667"/>
        <v>6.8998729792336944E-4</v>
      </c>
      <c r="W2627" s="31">
        <f t="shared" si="1654"/>
        <v>0.14692113791861725</v>
      </c>
      <c r="X2627" s="34">
        <f>(S2627*H2627*'Propiedades físicas'!$F$5*60*24*365)/(1000000)</f>
        <v>56902.802266581828</v>
      </c>
      <c r="Y2627" s="34">
        <f>(U2627*H2627*'Propiedades físicas'!$F$7*60*24*365)/(1000000)</f>
        <v>328.73226697072641</v>
      </c>
      <c r="Z2627" s="31">
        <f t="shared" si="1668"/>
        <v>1826.8834274605165</v>
      </c>
      <c r="AA2627" s="31">
        <f t="shared" si="1684"/>
        <v>12481.453550564511</v>
      </c>
      <c r="AB2627" s="31">
        <f t="shared" si="1685"/>
        <v>268.4077920071627</v>
      </c>
      <c r="AC2627" s="31">
        <f t="shared" si="1686"/>
        <v>367.65226131692822</v>
      </c>
      <c r="AD2627" s="31">
        <f t="shared" si="1683"/>
        <v>39.434778227915871</v>
      </c>
      <c r="AE2627" s="31">
        <f t="shared" si="1672"/>
        <v>6.791637617977913</v>
      </c>
      <c r="AF2627" s="31">
        <f t="shared" si="1673"/>
        <v>14990.623447195014</v>
      </c>
      <c r="AG2627" s="31">
        <f t="shared" si="1674"/>
        <v>0.12186840886876894</v>
      </c>
      <c r="AH2627" s="31">
        <f t="shared" si="1675"/>
        <v>0.8326173754234345</v>
      </c>
      <c r="AI2627" s="31">
        <f t="shared" si="1675"/>
        <v>1.7905045307330836E-2</v>
      </c>
      <c r="AJ2627" s="31">
        <f t="shared" si="1675"/>
        <v>2.4525481719422541E-2</v>
      </c>
      <c r="AK2627" s="31">
        <f t="shared" si="1656"/>
        <v>2.6306296310374434E-3</v>
      </c>
      <c r="AL2627" s="31">
        <f t="shared" si="1656"/>
        <v>4.5305905000560449E-4</v>
      </c>
      <c r="AM2627" s="31">
        <f t="shared" si="1676"/>
        <v>0.99999999999999989</v>
      </c>
      <c r="AN2627" s="31">
        <f>(Z2627*'Propiedades físicas'!$F$4)/1000</f>
        <v>1606.5247484402289</v>
      </c>
      <c r="AO2627" s="31">
        <f>(AA2627*'Propiedades físicas'!$F$6)/1000</f>
        <v>399.90577176008696</v>
      </c>
      <c r="AP2627" s="31">
        <f>(AB2627*'Propiedades físicas'!$F$9)/1000</f>
        <v>165.59418727881902</v>
      </c>
      <c r="AQ2627" s="31">
        <f>(AC2627*'Propiedades físicas'!$F$5)/1000</f>
        <v>108.26256138999585</v>
      </c>
      <c r="AR2627" s="31">
        <f>(AD2627*'Propiedades físicas'!$F$8)/1000</f>
        <v>13.980417577360729</v>
      </c>
      <c r="AS2627" s="31">
        <f>(AE2627*'Propiedades físicas'!$F$7)/1000</f>
        <v>0.62544190823958601</v>
      </c>
      <c r="AT2627" s="31">
        <f t="shared" si="1677"/>
        <v>2294.8931283547313</v>
      </c>
      <c r="AU2627" s="31">
        <f t="shared" si="1678"/>
        <v>0.70004338267028077</v>
      </c>
      <c r="AV2627" s="31">
        <f t="shared" si="1682"/>
        <v>0.17425899568874034</v>
      </c>
      <c r="AW2627" s="31">
        <f t="shared" si="1682"/>
        <v>7.2157690148097572E-2</v>
      </c>
      <c r="AX2627" s="31">
        <f t="shared" si="1682"/>
        <v>4.7175426189720697E-2</v>
      </c>
      <c r="AY2627" s="31">
        <f t="shared" si="1679"/>
        <v>6.0919689046189506E-3</v>
      </c>
      <c r="AZ2627" s="31">
        <f t="shared" si="1679"/>
        <v>2.7253639854156589E-4</v>
      </c>
      <c r="BA2627" s="31">
        <f t="shared" si="1680"/>
        <v>0.99999999999999989</v>
      </c>
      <c r="BB2627" s="34">
        <f>AU2627*'Propiedades físicas'!$C$4+'Diseño reactor'!AV2627*'Propiedades físicas'!$C$5+'Diseño reactor'!AW2627*'Propiedades físicas'!$C$8+'Diseño reactor'!AX2627*'Propiedades físicas'!$C$9+'Diseño reactor'!AY2627*'Propiedades físicas'!$C$7+'Diseño reactor'!AZ2627*'Propiedades físicas'!$C$6</f>
        <v>875.31444697987013</v>
      </c>
      <c r="BC2627" s="45">
        <f>AU2627*'Propiedades físicas'!$L$4+'Diseño reactor'!AV2627*'Propiedades físicas'!$L$5+'Diseño reactor'!AW2627*'Propiedades físicas'!$L$8+AX2627*'Propiedades físicas'!$L$9+'Diseño reactor'!AY2627*'Propiedades físicas'!$L$7+'Diseño reactor'!AZ2627*'Propiedades físicas'!$L$6</f>
        <v>2.1260363326966392</v>
      </c>
      <c r="BD2627" s="29">
        <f t="shared" si="1657"/>
        <v>1.2896399206258069</v>
      </c>
      <c r="BE2627" s="58">
        <f t="shared" si="1658"/>
        <v>41.071869557650714</v>
      </c>
      <c r="BF2627" s="30">
        <f>AU2627*'Propiedades físicas'!$I$4+'Diseño reactor'!AV2627*'Propiedades físicas'!$I$5+'Diseño reactor'!AW2627*'Propiedades físicas'!$I$8+'Diseño reactor'!AX2627*'Propiedades físicas'!$I$9+'Diseño reactor'!AY2627*'Propiedades físicas'!$I$7+'Diseño reactor'!AZ2627*'Propiedades físicas'!$I$6</f>
        <v>1.9999816885328307E-2</v>
      </c>
      <c r="BG2627" s="24">
        <f>AU2627*'Propiedades físicas'!$O$4+'Diseño reactor'!AV2627*'Propiedades físicas'!$O$5+'Diseño reactor'!AW2627*'Propiedades físicas'!$O$8+'Diseño reactor'!AX2627*'Propiedades físicas'!$O$9+'Diseño reactor'!AY2627*'Propiedades físicas'!$O$7+'Diseño reactor'!AZ2627*'Propiedades físicas'!$O$6</f>
        <v>0.15486651294486733</v>
      </c>
      <c r="BH2627" s="54">
        <f t="shared" si="1659"/>
        <v>41091.526650736727</v>
      </c>
      <c r="BI2627" s="34">
        <f t="shared" si="1681"/>
        <v>274.56121105164294</v>
      </c>
      <c r="BJ2627" s="27">
        <f t="shared" si="1660"/>
        <v>4798.5084936679532</v>
      </c>
      <c r="BK2627" s="34">
        <f t="shared" si="1661"/>
        <v>571.6371367312953</v>
      </c>
      <c r="BL2627" s="27">
        <f t="shared" si="1662"/>
        <v>105.7755812567197</v>
      </c>
      <c r="BM2627" s="34">
        <f t="shared" si="1663"/>
        <v>1.1054421768707483</v>
      </c>
      <c r="BN2627" s="45">
        <f t="shared" si="1664"/>
        <v>2895.1366109130195</v>
      </c>
      <c r="BO2627" s="45">
        <f t="shared" si="1665"/>
        <v>111.56527354283976</v>
      </c>
      <c r="BP2627" s="66">
        <f t="shared" si="1666"/>
        <v>6.6872042584875917</v>
      </c>
    </row>
    <row r="2628" spans="8:68">
      <c r="H2628" s="68">
        <v>2623</v>
      </c>
      <c r="I2628" s="31">
        <f>('Propiedades físicas'!$C$10*'Diseño reactor'!H2628)/1000</f>
        <v>2295.7683736363306</v>
      </c>
      <c r="J2628" s="31">
        <f t="shared" si="1643"/>
        <v>0.19862630970812142</v>
      </c>
      <c r="K2628" s="31">
        <f>(I2628*1000)/'Propiedades físicas'!$F$10</f>
        <v>14996.340694886541</v>
      </c>
      <c r="L2628" s="31">
        <f t="shared" si="1644"/>
        <v>2142.3343849837916</v>
      </c>
      <c r="M2628" s="31">
        <f t="shared" si="1645"/>
        <v>12854.006309902748</v>
      </c>
      <c r="N2628" s="31">
        <f t="shared" si="1646"/>
        <v>0.81674967021875389</v>
      </c>
      <c r="O2628" s="32">
        <f t="shared" si="1647"/>
        <v>4.9004980213125231</v>
      </c>
      <c r="P2628" s="33">
        <f t="shared" si="1648"/>
        <v>0.69679090836940172</v>
      </c>
      <c r="Q2628" s="31">
        <f t="shared" si="1649"/>
        <v>4.7603327897981451</v>
      </c>
      <c r="R2628" s="31">
        <f t="shared" si="1650"/>
        <v>0.102340016388977</v>
      </c>
      <c r="S2628" s="31">
        <f t="shared" si="1651"/>
        <v>0.14016523151437796</v>
      </c>
      <c r="T2628" s="31">
        <f t="shared" si="1652"/>
        <v>1.5031021255724523E-2</v>
      </c>
      <c r="U2628" s="31">
        <f t="shared" si="1653"/>
        <v>2.5877242046506411E-3</v>
      </c>
      <c r="V2628" s="47">
        <f t="shared" si="1667"/>
        <v>6.9002594809397066E-4</v>
      </c>
      <c r="W2628" s="31">
        <f t="shared" si="1654"/>
        <v>0.14687335204827573</v>
      </c>
      <c r="X2628" s="34">
        <f>(S2628*H2628*'Propiedades físicas'!$F$5*60*24*365)/(1000000)</f>
        <v>56902.978854599336</v>
      </c>
      <c r="Y2628" s="34">
        <f>(U2628*H2628*'Propiedades físicas'!$F$7*60*24*365)/(1000000)</f>
        <v>328.5368646497281</v>
      </c>
      <c r="Z2628" s="31">
        <f t="shared" si="1668"/>
        <v>1827.6825526529408</v>
      </c>
      <c r="AA2628" s="31">
        <f t="shared" si="1684"/>
        <v>12486.352907640534</v>
      </c>
      <c r="AB2628" s="31">
        <f t="shared" si="1685"/>
        <v>268.43786298828667</v>
      </c>
      <c r="AC2628" s="31">
        <f t="shared" si="1686"/>
        <v>367.65340226221338</v>
      </c>
      <c r="AD2628" s="31">
        <f t="shared" si="1683"/>
        <v>39.426368753765423</v>
      </c>
      <c r="AE2628" s="31">
        <f t="shared" si="1672"/>
        <v>6.7876005887986315</v>
      </c>
      <c r="AF2628" s="31">
        <f t="shared" si="1673"/>
        <v>14996.340694886539</v>
      </c>
      <c r="AG2628" s="31">
        <f t="shared" si="1674"/>
        <v>0.1218752354216749</v>
      </c>
      <c r="AH2628" s="31">
        <f t="shared" si="1675"/>
        <v>0.83262664950644505</v>
      </c>
      <c r="AI2628" s="31">
        <f t="shared" si="1675"/>
        <v>1.7900224358054145E-2</v>
      </c>
      <c r="AJ2628" s="31">
        <f t="shared" si="1675"/>
        <v>2.4516207636411998E-2</v>
      </c>
      <c r="AK2628" s="31">
        <f t="shared" si="1656"/>
        <v>2.6290659538836065E-3</v>
      </c>
      <c r="AL2628" s="31">
        <f t="shared" si="1656"/>
        <v>4.5261712353021367E-4</v>
      </c>
      <c r="AM2628" s="31">
        <f t="shared" si="1676"/>
        <v>0.99999999999999989</v>
      </c>
      <c r="AN2628" s="31">
        <f>(Z2628*'Propiedades físicas'!$F$4)/1000</f>
        <v>1607.227483151943</v>
      </c>
      <c r="AO2628" s="31">
        <f>(AA2628*'Propiedades físicas'!$F$6)/1000</f>
        <v>400.0627471608027</v>
      </c>
      <c r="AP2628" s="31">
        <f>(AB2628*'Propiedades físicas'!$F$9)/1000</f>
        <v>165.61273957062343</v>
      </c>
      <c r="AQ2628" s="31">
        <f>(AC2628*'Propiedades físicas'!$F$5)/1000</f>
        <v>108.26289736415397</v>
      </c>
      <c r="AR2628" s="31">
        <f>(AD2628*'Propiedades físicas'!$F$8)/1000</f>
        <v>13.977436250584914</v>
      </c>
      <c r="AS2628" s="31">
        <f>(AE2628*'Propiedades físicas'!$F$7)/1000</f>
        <v>0.62507013822246593</v>
      </c>
      <c r="AT2628" s="31">
        <f t="shared" si="1677"/>
        <v>2295.7683736363306</v>
      </c>
      <c r="AU2628" s="31">
        <f t="shared" si="1678"/>
        <v>0.70008259614022439</v>
      </c>
      <c r="AV2628" s="31">
        <f t="shared" si="1682"/>
        <v>0.17426093666720058</v>
      </c>
      <c r="AW2628" s="31">
        <f t="shared" si="1682"/>
        <v>7.2138261626239264E-2</v>
      </c>
      <c r="AX2628" s="31">
        <f t="shared" si="1682"/>
        <v>4.7157587240682038E-2</v>
      </c>
      <c r="AY2628" s="31">
        <f t="shared" si="1679"/>
        <v>6.0883477667416719E-3</v>
      </c>
      <c r="AZ2628" s="31">
        <f t="shared" si="1679"/>
        <v>2.7227055891200388E-4</v>
      </c>
      <c r="BA2628" s="31">
        <f t="shared" si="1680"/>
        <v>1</v>
      </c>
      <c r="BB2628" s="34">
        <f>AU2628*'Propiedades físicas'!$C$4+'Diseño reactor'!AV2628*'Propiedades físicas'!$C$5+'Diseño reactor'!AW2628*'Propiedades físicas'!$C$8+'Diseño reactor'!AX2628*'Propiedades físicas'!$C$9+'Diseño reactor'!AY2628*'Propiedades físicas'!$C$7+'Diseño reactor'!AZ2628*'Propiedades físicas'!$C$6</f>
        <v>875.31435709897505</v>
      </c>
      <c r="BC2628" s="45">
        <f>AU2628*'Propiedades físicas'!$L$4+'Diseño reactor'!AV2628*'Propiedades físicas'!$L$5+'Diseño reactor'!AW2628*'Propiedades físicas'!$L$8+AX2628*'Propiedades físicas'!$L$9+'Diseño reactor'!AY2628*'Propiedades físicas'!$L$7+'Diseño reactor'!AZ2628*'Propiedades físicas'!$L$6</f>
        <v>2.126064053689622</v>
      </c>
      <c r="BD2628" s="29">
        <f t="shared" si="1657"/>
        <v>1.2892037899521058</v>
      </c>
      <c r="BE2628" s="58">
        <f t="shared" si="1658"/>
        <v>41.071401005761459</v>
      </c>
      <c r="BF2628" s="30">
        <f>AU2628*'Propiedades físicas'!$I$4+'Diseño reactor'!AV2628*'Propiedades físicas'!$I$5+'Diseño reactor'!AW2628*'Propiedades físicas'!$I$8+'Diseño reactor'!AX2628*'Propiedades físicas'!$I$9+'Diseño reactor'!AY2628*'Propiedades físicas'!$I$7+'Diseño reactor'!AZ2628*'Propiedades físicas'!$I$6</f>
        <v>1.9999853462963482E-2</v>
      </c>
      <c r="BG2628" s="24">
        <f>AU2628*'Propiedades físicas'!$O$4+'Diseño reactor'!AV2628*'Propiedades físicas'!$O$5+'Diseño reactor'!AW2628*'Propiedades físicas'!$O$8+'Diseño reactor'!AX2628*'Propiedades físicas'!$O$9+'Diseño reactor'!AY2628*'Propiedades físicas'!$O$7+'Diseño reactor'!AZ2628*'Propiedades físicas'!$O$6</f>
        <v>0.15486787185726297</v>
      </c>
      <c r="BH2628" s="54">
        <f t="shared" si="1659"/>
        <v>41091.44727920297</v>
      </c>
      <c r="BI2628" s="34">
        <f t="shared" si="1681"/>
        <v>274.5628839392644</v>
      </c>
      <c r="BJ2628" s="27">
        <f t="shared" si="1660"/>
        <v>4798.5120601913095</v>
      </c>
      <c r="BK2628" s="34">
        <f t="shared" si="1661"/>
        <v>571.64257757172209</v>
      </c>
      <c r="BL2628" s="27">
        <f t="shared" si="1662"/>
        <v>105.77576754802713</v>
      </c>
      <c r="BM2628" s="34">
        <f t="shared" si="1663"/>
        <v>1.1054421768707483</v>
      </c>
      <c r="BN2628" s="45">
        <f t="shared" si="1664"/>
        <v>2896.3400018053994</v>
      </c>
      <c r="BO2628" s="45">
        <f t="shared" si="1665"/>
        <v>111.57114768210144</v>
      </c>
      <c r="BP2628" s="66">
        <f t="shared" si="1666"/>
        <v>6.6872035718178964</v>
      </c>
    </row>
    <row r="2629" spans="8:68">
      <c r="H2629" s="68">
        <v>2624</v>
      </c>
      <c r="I2629" s="31">
        <f>('Propiedades físicas'!$C$10*'Diseño reactor'!H2629)/1000</f>
        <v>2296.6436189179299</v>
      </c>
      <c r="J2629" s="31">
        <f t="shared" si="1643"/>
        <v>0.19855061370594612</v>
      </c>
      <c r="K2629" s="31">
        <f>(I2629*1000)/'Propiedades físicas'!$F$10</f>
        <v>15002.057942578071</v>
      </c>
      <c r="L2629" s="31">
        <f t="shared" si="1644"/>
        <v>2143.1511346540101</v>
      </c>
      <c r="M2629" s="31">
        <f t="shared" si="1645"/>
        <v>12858.906807924061</v>
      </c>
      <c r="N2629" s="31">
        <f t="shared" si="1646"/>
        <v>0.81674967021875389</v>
      </c>
      <c r="O2629" s="32">
        <f t="shared" si="1647"/>
        <v>4.9004980213125231</v>
      </c>
      <c r="P2629" s="33">
        <f t="shared" si="1648"/>
        <v>0.69682991208319567</v>
      </c>
      <c r="Q2629" s="31">
        <f t="shared" si="1649"/>
        <v>4.7603857721798617</v>
      </c>
      <c r="R2629" s="31">
        <f t="shared" si="1650"/>
        <v>0.10231246802494318</v>
      </c>
      <c r="S2629" s="31">
        <f t="shared" si="1651"/>
        <v>0.14011224913266043</v>
      </c>
      <c r="T2629" s="31">
        <f t="shared" si="1652"/>
        <v>1.5022089224127981E-2</v>
      </c>
      <c r="U2629" s="31">
        <f t="shared" si="1653"/>
        <v>2.5852008864870966E-3</v>
      </c>
      <c r="V2629" s="47">
        <f t="shared" si="1667"/>
        <v>6.9006457313093171E-4</v>
      </c>
      <c r="W2629" s="31">
        <f t="shared" si="1654"/>
        <v>0.1468255972523865</v>
      </c>
      <c r="X2629" s="34">
        <f>(S2629*H2629*'Propiedades físicas'!$F$5*60*24*365)/(1000000)</f>
        <v>56903.155213026315</v>
      </c>
      <c r="Y2629" s="34">
        <f>(U2629*H2629*'Propiedades físicas'!$F$7*60*24*365)/(1000000)</f>
        <v>328.34163495736351</v>
      </c>
      <c r="Z2629" s="31">
        <f t="shared" si="1668"/>
        <v>1828.4816893063055</v>
      </c>
      <c r="AA2629" s="31">
        <f t="shared" si="1684"/>
        <v>12491.252266199957</v>
      </c>
      <c r="AB2629" s="31">
        <f t="shared" si="1685"/>
        <v>268.46791609745088</v>
      </c>
      <c r="AC2629" s="31">
        <f t="shared" si="1686"/>
        <v>367.65454172410097</v>
      </c>
      <c r="AD2629" s="31">
        <f t="shared" si="1683"/>
        <v>39.417962124111824</v>
      </c>
      <c r="AE2629" s="31">
        <f t="shared" si="1672"/>
        <v>6.7835671261421417</v>
      </c>
      <c r="AF2629" s="31">
        <f t="shared" si="1673"/>
        <v>15002.057942578067</v>
      </c>
      <c r="AG2629" s="31">
        <f t="shared" si="1674"/>
        <v>0.1218820575353734</v>
      </c>
      <c r="AH2629" s="31">
        <f t="shared" si="1675"/>
        <v>0.83263591661967451</v>
      </c>
      <c r="AI2629" s="31">
        <f t="shared" si="1675"/>
        <v>1.7895405891980933E-2</v>
      </c>
      <c r="AJ2629" s="31">
        <f t="shared" si="1675"/>
        <v>2.4506940523182676E-2</v>
      </c>
      <c r="AK2629" s="31">
        <f t="shared" si="1656"/>
        <v>2.6275036581639775E-3</v>
      </c>
      <c r="AL2629" s="31">
        <f t="shared" si="1656"/>
        <v>4.5217577162459633E-4</v>
      </c>
      <c r="AM2629" s="31">
        <f t="shared" si="1676"/>
        <v>1</v>
      </c>
      <c r="AN2629" s="31">
        <f>(Z2629*'Propiedades físicas'!$F$4)/1000</f>
        <v>1607.930227942179</v>
      </c>
      <c r="AO2629" s="31">
        <f>(AA2629*'Propiedades físicas'!$F$6)/1000</f>
        <v>400.21972260904664</v>
      </c>
      <c r="AP2629" s="31">
        <f>(AB2629*'Propiedades físicas'!$F$9)/1000</f>
        <v>165.6312808363223</v>
      </c>
      <c r="AQ2629" s="31">
        <f>(AC2629*'Propiedades físicas'!$F$5)/1000</f>
        <v>108.26323290149602</v>
      </c>
      <c r="AR2629" s="31">
        <f>(AD2629*'Propiedades físicas'!$F$8)/1000</f>
        <v>13.974455932240119</v>
      </c>
      <c r="AS2629" s="31">
        <f>(AE2629*'Propiedades físicas'!$F$7)/1000</f>
        <v>0.62469869664642985</v>
      </c>
      <c r="AT2629" s="31">
        <f t="shared" si="1677"/>
        <v>2296.6436189179308</v>
      </c>
      <c r="AU2629" s="31">
        <f t="shared" si="1678"/>
        <v>0.70012178411022219</v>
      </c>
      <c r="AV2629" s="31">
        <f t="shared" si="1682"/>
        <v>0.17426287618695108</v>
      </c>
      <c r="AW2629" s="31">
        <f t="shared" si="1682"/>
        <v>7.2118843111740549E-2</v>
      </c>
      <c r="AX2629" s="31">
        <f t="shared" si="1682"/>
        <v>4.7139761698205711E-2</v>
      </c>
      <c r="AY2629" s="31">
        <f t="shared" si="1679"/>
        <v>6.0847298279670479E-3</v>
      </c>
      <c r="AZ2629" s="31">
        <f t="shared" si="1679"/>
        <v>2.720050649132747E-4</v>
      </c>
      <c r="BA2629" s="31">
        <f t="shared" si="1680"/>
        <v>0.99999999999999978</v>
      </c>
      <c r="BB2629" s="34">
        <f>AU2629*'Propiedades físicas'!$C$4+'Diseño reactor'!AV2629*'Propiedades físicas'!$C$5+'Diseño reactor'!AW2629*'Propiedades físicas'!$C$8+'Diseño reactor'!AX2629*'Propiedades físicas'!$C$9+'Diseño reactor'!AY2629*'Propiedades físicas'!$C$7+'Diseño reactor'!AZ2629*'Propiedades físicas'!$C$6</f>
        <v>875.31426733136288</v>
      </c>
      <c r="BC2629" s="45">
        <f>AU2629*'Propiedades físicas'!$L$4+'Diseño reactor'!AV2629*'Propiedades físicas'!$L$5+'Diseño reactor'!AW2629*'Propiedades físicas'!$L$8+AX2629*'Propiedades físicas'!$L$9+'Diseño reactor'!AY2629*'Propiedades físicas'!$L$7+'Diseño reactor'!AZ2629*'Propiedades físicas'!$L$6</f>
        <v>2.1260917559635084</v>
      </c>
      <c r="BD2629" s="29">
        <f t="shared" si="1657"/>
        <v>1.2887679545026978</v>
      </c>
      <c r="BE2629" s="58">
        <f t="shared" si="1658"/>
        <v>41.070932774559147</v>
      </c>
      <c r="BF2629" s="30">
        <f>AU2629*'Propiedades físicas'!$I$4+'Diseño reactor'!AV2629*'Propiedades físicas'!$I$5+'Diseño reactor'!AW2629*'Propiedades físicas'!$I$8+'Diseño reactor'!AX2629*'Propiedades físicas'!$I$9+'Diseño reactor'!AY2629*'Propiedades físicas'!$I$7+'Diseño reactor'!AZ2629*'Propiedades físicas'!$I$6</f>
        <v>1.9999889987494503E-2</v>
      </c>
      <c r="BG2629" s="24">
        <f>AU2629*'Propiedades físicas'!$O$4+'Diseño reactor'!AV2629*'Propiedades físicas'!$O$5+'Diseño reactor'!AW2629*'Propiedades físicas'!$O$8+'Diseño reactor'!AX2629*'Propiedades físicas'!$O$9+'Diseño reactor'!AY2629*'Propiedades físicas'!$O$7+'Diseño reactor'!AZ2629*'Propiedades físicas'!$O$6</f>
        <v>0.15486922988273863</v>
      </c>
      <c r="BH2629" s="54">
        <f t="shared" si="1659"/>
        <v>41091.368022384289</v>
      </c>
      <c r="BI2629" s="34">
        <f t="shared" si="1681"/>
        <v>274.56455523660185</v>
      </c>
      <c r="BJ2629" s="27">
        <f t="shared" si="1660"/>
        <v>4798.515626312329</v>
      </c>
      <c r="BK2629" s="34">
        <f t="shared" si="1661"/>
        <v>571.64801509790584</v>
      </c>
      <c r="BL2629" s="27">
        <f t="shared" si="1662"/>
        <v>105.7759537229694</v>
      </c>
      <c r="BM2629" s="34">
        <f t="shared" si="1663"/>
        <v>1.1054421768707483</v>
      </c>
      <c r="BN2629" s="45">
        <f t="shared" si="1664"/>
        <v>2897.5434047775902</v>
      </c>
      <c r="BO2629" s="45">
        <f t="shared" si="1665"/>
        <v>111.57701800191529</v>
      </c>
      <c r="BP2629" s="66">
        <f t="shared" si="1666"/>
        <v>6.6872028860136581</v>
      </c>
    </row>
    <row r="2630" spans="8:68">
      <c r="H2630" s="68">
        <v>2625</v>
      </c>
      <c r="I2630" s="31">
        <f>('Propiedades físicas'!$C$10*'Diseño reactor'!H2630)/1000</f>
        <v>2297.5188641995301</v>
      </c>
      <c r="J2630" s="31">
        <f t="shared" si="1643"/>
        <v>0.19847497537691525</v>
      </c>
      <c r="K2630" s="31">
        <f>(I2630*1000)/'Propiedades físicas'!$F$10</f>
        <v>15007.775190269602</v>
      </c>
      <c r="L2630" s="31">
        <f t="shared" si="1644"/>
        <v>2143.9678843242286</v>
      </c>
      <c r="M2630" s="31">
        <f t="shared" si="1645"/>
        <v>12863.807305945373</v>
      </c>
      <c r="N2630" s="31">
        <f t="shared" si="1646"/>
        <v>0.81674967021875378</v>
      </c>
      <c r="O2630" s="32">
        <f t="shared" si="1647"/>
        <v>4.9004980213125231</v>
      </c>
      <c r="P2630" s="33">
        <f t="shared" si="1648"/>
        <v>0.6968688904416892</v>
      </c>
      <c r="Q2630" s="31">
        <f t="shared" si="1649"/>
        <v>4.7604387147582381</v>
      </c>
      <c r="R2630" s="31">
        <f t="shared" si="1650"/>
        <v>0.10228493384778754</v>
      </c>
      <c r="S2630" s="31">
        <f t="shared" si="1651"/>
        <v>0.14005930655428606</v>
      </c>
      <c r="T2630" s="31">
        <f t="shared" si="1652"/>
        <v>1.5013165081332762E-2</v>
      </c>
      <c r="U2630" s="31">
        <f t="shared" si="1653"/>
        <v>2.5826808479443345E-3</v>
      </c>
      <c r="V2630" s="47">
        <f t="shared" si="1667"/>
        <v>6.9010317305876021E-4</v>
      </c>
      <c r="W2630" s="31">
        <f t="shared" si="1654"/>
        <v>0.14677787350064853</v>
      </c>
      <c r="X2630" s="34">
        <f>(S2630*H2630*'Propiedades físicas'!$F$5*60*24*365)/(1000000)</f>
        <v>56903.331342235746</v>
      </c>
      <c r="Y2630" s="34">
        <f>(U2630*H2630*'Propiedades físicas'!$F$7*60*24*365)/(1000000)</f>
        <v>328.14657769254131</v>
      </c>
      <c r="Z2630" s="31">
        <f t="shared" si="1668"/>
        <v>1829.2808374094341</v>
      </c>
      <c r="AA2630" s="31">
        <f t="shared" si="1684"/>
        <v>12496.151626240375</v>
      </c>
      <c r="AB2630" s="31">
        <f t="shared" si="1685"/>
        <v>268.49795135044229</v>
      </c>
      <c r="AC2630" s="31">
        <f t="shared" si="1686"/>
        <v>367.65567970500092</v>
      </c>
      <c r="AD2630" s="31">
        <f t="shared" si="1683"/>
        <v>39.409558338498499</v>
      </c>
      <c r="AE2630" s="31">
        <f t="shared" si="1672"/>
        <v>6.7795372258538782</v>
      </c>
      <c r="AF2630" s="31">
        <f t="shared" si="1673"/>
        <v>15007.775190269605</v>
      </c>
      <c r="AG2630" s="31">
        <f t="shared" si="1674"/>
        <v>0.12188887521419303</v>
      </c>
      <c r="AH2630" s="31">
        <f t="shared" si="1675"/>
        <v>0.83264517677092742</v>
      </c>
      <c r="AI2630" s="31">
        <f t="shared" si="1675"/>
        <v>1.7890589907325158E-2</v>
      </c>
      <c r="AJ2630" s="31">
        <f t="shared" si="1675"/>
        <v>2.4497680371929679E-2</v>
      </c>
      <c r="AK2630" s="31">
        <f t="shared" si="1656"/>
        <v>2.6259427422693511E-3</v>
      </c>
      <c r="AL2630" s="31">
        <f t="shared" si="1656"/>
        <v>4.5173499335527344E-4</v>
      </c>
      <c r="AM2630" s="31">
        <f t="shared" si="1676"/>
        <v>0.99999999999999989</v>
      </c>
      <c r="AN2630" s="31">
        <f>(Z2630*'Propiedades físicas'!$F$4)/1000</f>
        <v>1608.6329828011083</v>
      </c>
      <c r="AO2630" s="31">
        <f>(AA2630*'Propiedades físicas'!$F$6)/1000</f>
        <v>400.37669810474159</v>
      </c>
      <c r="AP2630" s="31">
        <f>(AB2630*'Propiedades físicas'!$F$9)/1000</f>
        <v>165.64981108565536</v>
      </c>
      <c r="AQ2630" s="31">
        <f>(AC2630*'Propiedades físicas'!$F$5)/1000</f>
        <v>108.26356800273163</v>
      </c>
      <c r="AR2630" s="31">
        <f>(AD2630*'Propiedades físicas'!$F$8)/1000</f>
        <v>13.971476622164483</v>
      </c>
      <c r="AS2630" s="31">
        <f>(AE2630*'Propiedades físicas'!$F$7)/1000</f>
        <v>0.6243275831288837</v>
      </c>
      <c r="AT2630" s="31">
        <f t="shared" si="1677"/>
        <v>2297.5188641995301</v>
      </c>
      <c r="AU2630" s="31">
        <f t="shared" si="1678"/>
        <v>0.70016094660513961</v>
      </c>
      <c r="AV2630" s="31">
        <f t="shared" si="1682"/>
        <v>0.17426481424962548</v>
      </c>
      <c r="AW2630" s="31">
        <f t="shared" si="1682"/>
        <v>7.2099434597403741E-2</v>
      </c>
      <c r="AX2630" s="31">
        <f t="shared" si="1682"/>
        <v>4.7121949547278837E-2</v>
      </c>
      <c r="AY2630" s="31">
        <f t="shared" si="1679"/>
        <v>6.0811150845685143E-3</v>
      </c>
      <c r="AZ2630" s="31">
        <f t="shared" si="1679"/>
        <v>2.7173991598384694E-4</v>
      </c>
      <c r="BA2630" s="31">
        <f t="shared" si="1680"/>
        <v>1.0000000000000002</v>
      </c>
      <c r="BB2630" s="34">
        <f>AU2630*'Propiedades físicas'!$C$4+'Diseño reactor'!AV2630*'Propiedades físicas'!$C$5+'Diseño reactor'!AW2630*'Propiedades físicas'!$C$8+'Diseño reactor'!AX2630*'Propiedades físicas'!$C$9+'Diseño reactor'!AY2630*'Propiedades físicas'!$C$7+'Diseño reactor'!AZ2630*'Propiedades físicas'!$C$6</f>
        <v>875.31417767685969</v>
      </c>
      <c r="BC2630" s="45">
        <f>AU2630*'Propiedades físicas'!$L$4+'Diseño reactor'!AV2630*'Propiedades físicas'!$L$5+'Diseño reactor'!AW2630*'Propiedades físicas'!$L$8+AX2630*'Propiedades físicas'!$L$9+'Diseño reactor'!AY2630*'Propiedades físicas'!$L$7+'Diseño reactor'!AZ2630*'Propiedades físicas'!$L$6</f>
        <v>2.126119439537153</v>
      </c>
      <c r="BD2630" s="29">
        <f t="shared" si="1657"/>
        <v>1.2883324139776424</v>
      </c>
      <c r="BE2630" s="58">
        <f t="shared" si="1658"/>
        <v>41.070464863713951</v>
      </c>
      <c r="BF2630" s="30">
        <f>AU2630*'Propiedades físicas'!$I$4+'Diseño reactor'!AV2630*'Propiedades físicas'!$I$5+'Diseño reactor'!AW2630*'Propiedades físicas'!$I$8+'Diseño reactor'!AX2630*'Propiedades físicas'!$I$9+'Diseño reactor'!AY2630*'Propiedades físicas'!$I$7+'Diseño reactor'!AZ2630*'Propiedades físicas'!$I$6</f>
        <v>1.999992645900496E-2</v>
      </c>
      <c r="BG2630" s="24">
        <f>AU2630*'Propiedades físicas'!$O$4+'Diseño reactor'!AV2630*'Propiedades físicas'!$O$5+'Diseño reactor'!AW2630*'Propiedades físicas'!$O$8+'Diseño reactor'!AX2630*'Propiedades físicas'!$O$9+'Diseño reactor'!AY2630*'Propiedades físicas'!$O$7+'Diseño reactor'!AZ2630*'Propiedades físicas'!$O$6</f>
        <v>0.15487058702215009</v>
      </c>
      <c r="BH2630" s="54">
        <f t="shared" si="1659"/>
        <v>41091.288880099499</v>
      </c>
      <c r="BI2630" s="34">
        <f t="shared" si="1681"/>
        <v>274.5662249457493</v>
      </c>
      <c r="BJ2630" s="27">
        <f t="shared" si="1660"/>
        <v>4798.5191920293273</v>
      </c>
      <c r="BK2630" s="34">
        <f t="shared" si="1661"/>
        <v>571.6534493127964</v>
      </c>
      <c r="BL2630" s="27">
        <f t="shared" si="1662"/>
        <v>105.77613978165282</v>
      </c>
      <c r="BM2630" s="34">
        <f t="shared" si="1663"/>
        <v>1.1054421768707483</v>
      </c>
      <c r="BN2630" s="45">
        <f t="shared" si="1664"/>
        <v>2898.7468198175079</v>
      </c>
      <c r="BO2630" s="45">
        <f t="shared" si="1665"/>
        <v>111.5828845060051</v>
      </c>
      <c r="BP2630" s="66">
        <f t="shared" si="1666"/>
        <v>6.6872022010735455</v>
      </c>
    </row>
    <row r="2631" spans="8:68">
      <c r="H2631" s="68">
        <v>2626</v>
      </c>
      <c r="I2631" s="31">
        <f>('Propiedades físicas'!$C$10*'Diseño reactor'!H2631)/1000</f>
        <v>2298.3941094811298</v>
      </c>
      <c r="J2631" s="31">
        <f t="shared" si="1643"/>
        <v>0.19839939465514186</v>
      </c>
      <c r="K2631" s="31">
        <f>(I2631*1000)/'Propiedades físicas'!$F$10</f>
        <v>15013.492437961133</v>
      </c>
      <c r="L2631" s="31">
        <f t="shared" si="1644"/>
        <v>2144.7846339944476</v>
      </c>
      <c r="M2631" s="31">
        <f t="shared" si="1645"/>
        <v>12868.707803966685</v>
      </c>
      <c r="N2631" s="31">
        <f t="shared" si="1646"/>
        <v>0.81674967021875389</v>
      </c>
      <c r="O2631" s="32">
        <f t="shared" si="1647"/>
        <v>4.9004980213125231</v>
      </c>
      <c r="P2631" s="33">
        <f t="shared" si="1648"/>
        <v>0.69690784346959889</v>
      </c>
      <c r="Q2631" s="31">
        <f t="shared" si="1649"/>
        <v>4.7604916175778254</v>
      </c>
      <c r="R2631" s="31">
        <f t="shared" si="1650"/>
        <v>0.10225741384730742</v>
      </c>
      <c r="S2631" s="31">
        <f t="shared" si="1651"/>
        <v>0.14000640373469869</v>
      </c>
      <c r="T2631" s="31">
        <f t="shared" si="1652"/>
        <v>1.5004248818151877E-2</v>
      </c>
      <c r="U2631" s="31">
        <f t="shared" si="1653"/>
        <v>2.5801640836958283E-3</v>
      </c>
      <c r="V2631" s="47">
        <f t="shared" si="1667"/>
        <v>6.9014174790193289E-4</v>
      </c>
      <c r="W2631" s="31">
        <f t="shared" si="1654"/>
        <v>0.14673018076280012</v>
      </c>
      <c r="X2631" s="34">
        <f>(S2631*H2631*'Propiedades físicas'!$F$5*60*24*365)/(1000000)</f>
        <v>56903.507242599946</v>
      </c>
      <c r="Y2631" s="34">
        <f>(U2631*H2631*'Propiedades físicas'!$F$7*60*24*365)/(1000000)</f>
        <v>327.95169265445884</v>
      </c>
      <c r="Z2631" s="31">
        <f t="shared" si="1668"/>
        <v>1830.0799969511668</v>
      </c>
      <c r="AA2631" s="31">
        <f t="shared" si="1684"/>
        <v>12501.050987759369</v>
      </c>
      <c r="AB2631" s="31">
        <f t="shared" si="1685"/>
        <v>268.52796876302932</v>
      </c>
      <c r="AC2631" s="31">
        <f t="shared" si="1686"/>
        <v>367.65681620731874</v>
      </c>
      <c r="AD2631" s="31">
        <f t="shared" si="1683"/>
        <v>39.401157396466829</v>
      </c>
      <c r="AE2631" s="31">
        <f t="shared" si="1672"/>
        <v>6.7755108837852447</v>
      </c>
      <c r="AF2631" s="31">
        <f t="shared" si="1673"/>
        <v>15013.492437961135</v>
      </c>
      <c r="AG2631" s="31">
        <f t="shared" si="1674"/>
        <v>0.12189568846245714</v>
      </c>
      <c r="AH2631" s="31">
        <f t="shared" si="1675"/>
        <v>0.83265442996799743</v>
      </c>
      <c r="AI2631" s="31">
        <f t="shared" si="1675"/>
        <v>1.7885776402302302E-2</v>
      </c>
      <c r="AJ2631" s="31">
        <f t="shared" si="1675"/>
        <v>2.4488427174859745E-2</v>
      </c>
      <c r="AK2631" s="31">
        <f t="shared" si="1656"/>
        <v>2.624383204592841E-3</v>
      </c>
      <c r="AL2631" s="31">
        <f t="shared" si="1656"/>
        <v>4.5129478779058643E-4</v>
      </c>
      <c r="AM2631" s="31">
        <f t="shared" si="1676"/>
        <v>1</v>
      </c>
      <c r="AN2631" s="31">
        <f>(Z2631*'Propiedades físicas'!$F$4)/1000</f>
        <v>1609.335747718917</v>
      </c>
      <c r="AO2631" s="31">
        <f>(AA2631*'Propiedades físicas'!$F$6)/1000</f>
        <v>400.53367364781019</v>
      </c>
      <c r="AP2631" s="31">
        <f>(AB2631*'Propiedades físicas'!$F$9)/1000</f>
        <v>165.66833032835092</v>
      </c>
      <c r="AQ2631" s="31">
        <f>(AC2631*'Propiedades físicas'!$F$5)/1000</f>
        <v>108.26390266856916</v>
      </c>
      <c r="AR2631" s="31">
        <f>(AD2631*'Propiedades físicas'!$F$8)/1000</f>
        <v>13.968498320195415</v>
      </c>
      <c r="AS2631" s="31">
        <f>(AE2631*'Propiedades físicas'!$F$7)/1000</f>
        <v>0.62395679728778319</v>
      </c>
      <c r="AT2631" s="31">
        <f t="shared" si="1677"/>
        <v>2298.3941094811307</v>
      </c>
      <c r="AU2631" s="31">
        <f t="shared" si="1678"/>
        <v>0.70020008364980946</v>
      </c>
      <c r="AV2631" s="31">
        <f t="shared" si="1682"/>
        <v>0.1742667508568545</v>
      </c>
      <c r="AW2631" s="31">
        <f t="shared" si="1682"/>
        <v>7.2080036076037038E-2</v>
      </c>
      <c r="AX2631" s="31">
        <f t="shared" si="1682"/>
        <v>4.7104150772910768E-2</v>
      </c>
      <c r="AY2631" s="31">
        <f t="shared" si="1679"/>
        <v>6.0775035328248577E-3</v>
      </c>
      <c r="AZ2631" s="31">
        <f t="shared" si="1679"/>
        <v>2.7147511156328332E-4</v>
      </c>
      <c r="BA2631" s="31">
        <f t="shared" si="1680"/>
        <v>1</v>
      </c>
      <c r="BB2631" s="34">
        <f>AU2631*'Propiedades físicas'!$C$4+'Diseño reactor'!AV2631*'Propiedades físicas'!$C$5+'Diseño reactor'!AW2631*'Propiedades físicas'!$C$8+'Diseño reactor'!AX2631*'Propiedades físicas'!$C$9+'Diseño reactor'!AY2631*'Propiedades físicas'!$C$7+'Diseño reactor'!AZ2631*'Propiedades físicas'!$C$6</f>
        <v>875.31408813529026</v>
      </c>
      <c r="BC2631" s="45">
        <f>AU2631*'Propiedades físicas'!$L$4+'Diseño reactor'!AV2631*'Propiedades físicas'!$L$5+'Diseño reactor'!AW2631*'Propiedades físicas'!$L$8+AX2631*'Propiedades físicas'!$L$9+'Diseño reactor'!AY2631*'Propiedades físicas'!$L$7+'Diseño reactor'!AZ2631*'Propiedades físicas'!$L$6</f>
        <v>2.1261471044293856</v>
      </c>
      <c r="BD2631" s="29">
        <f t="shared" si="1657"/>
        <v>1.2878971680774096</v>
      </c>
      <c r="BE2631" s="58">
        <f t="shared" si="1658"/>
        <v>41.069997272896501</v>
      </c>
      <c r="BF2631" s="30">
        <f>AU2631*'Propiedades físicas'!$I$4+'Diseño reactor'!AV2631*'Propiedades físicas'!$I$5+'Diseño reactor'!AW2631*'Propiedades físicas'!$I$8+'Diseño reactor'!AX2631*'Propiedades físicas'!$I$9+'Diseño reactor'!AY2631*'Propiedades físicas'!$I$7+'Diseño reactor'!AZ2631*'Propiedades físicas'!$I$6</f>
        <v>1.999996287757828E-2</v>
      </c>
      <c r="BG2631" s="24">
        <f>AU2631*'Propiedades físicas'!$O$4+'Diseño reactor'!AV2631*'Propiedades físicas'!$O$5+'Diseño reactor'!AW2631*'Propiedades físicas'!$O$8+'Diseño reactor'!AX2631*'Propiedades físicas'!$O$9+'Diseño reactor'!AY2631*'Propiedades físicas'!$O$7+'Diseño reactor'!AZ2631*'Propiedades físicas'!$O$6</f>
        <v>0.1548719432763519</v>
      </c>
      <c r="BH2631" s="54">
        <f t="shared" si="1659"/>
        <v>41091.20985216774</v>
      </c>
      <c r="BI2631" s="34">
        <f t="shared" si="1681"/>
        <v>274.56789306879756</v>
      </c>
      <c r="BJ2631" s="27">
        <f t="shared" si="1660"/>
        <v>4798.5227573406282</v>
      </c>
      <c r="BK2631" s="34">
        <f t="shared" si="1661"/>
        <v>571.65888021933949</v>
      </c>
      <c r="BL2631" s="27">
        <f t="shared" si="1662"/>
        <v>105.77632572418361</v>
      </c>
      <c r="BM2631" s="34">
        <f t="shared" si="1663"/>
        <v>1.1054421768707483</v>
      </c>
      <c r="BN2631" s="45">
        <f t="shared" si="1664"/>
        <v>2899.9502469130744</v>
      </c>
      <c r="BO2631" s="45">
        <f t="shared" si="1665"/>
        <v>111.58874719809002</v>
      </c>
      <c r="BP2631" s="66">
        <f t="shared" si="1666"/>
        <v>6.6872015169962218</v>
      </c>
    </row>
    <row r="2632" spans="8:68">
      <c r="H2632" s="68">
        <v>2627</v>
      </c>
      <c r="I2632" s="31">
        <f>('Propiedades físicas'!$C$10*'Diseño reactor'!H2632)/1000</f>
        <v>2299.2693547627296</v>
      </c>
      <c r="J2632" s="31">
        <f t="shared" si="1643"/>
        <v>0.19832387147483918</v>
      </c>
      <c r="K2632" s="31">
        <f>(I2632*1000)/'Propiedades físicas'!$F$10</f>
        <v>15019.209685652666</v>
      </c>
      <c r="L2632" s="31">
        <f t="shared" si="1644"/>
        <v>2145.6013836646666</v>
      </c>
      <c r="M2632" s="31">
        <f t="shared" si="1645"/>
        <v>12873.608301987999</v>
      </c>
      <c r="N2632" s="31">
        <f t="shared" si="1646"/>
        <v>0.816749670218754</v>
      </c>
      <c r="O2632" s="32">
        <f t="shared" si="1647"/>
        <v>4.9004980213125231</v>
      </c>
      <c r="P2632" s="33">
        <f t="shared" si="1648"/>
        <v>0.69694677119160842</v>
      </c>
      <c r="Q2632" s="31">
        <f t="shared" si="1649"/>
        <v>4.7605444806831159</v>
      </c>
      <c r="R2632" s="31">
        <f t="shared" si="1650"/>
        <v>0.1022299080133087</v>
      </c>
      <c r="S2632" s="31">
        <f t="shared" si="1651"/>
        <v>0.13995354062940801</v>
      </c>
      <c r="T2632" s="31">
        <f t="shared" si="1652"/>
        <v>1.499534042541152E-2</v>
      </c>
      <c r="U2632" s="31">
        <f t="shared" si="1653"/>
        <v>2.5776505884254272E-3</v>
      </c>
      <c r="V2632" s="47">
        <f t="shared" si="1667"/>
        <v>6.9018029768489375E-4</v>
      </c>
      <c r="W2632" s="31">
        <f t="shared" si="1654"/>
        <v>0.14668251900861895</v>
      </c>
      <c r="X2632" s="34">
        <f>(S2632*H2632*'Propiedades físicas'!$F$5*60*24*365)/(1000000)</f>
        <v>56903.682914490455</v>
      </c>
      <c r="Y2632" s="34">
        <f>(U2632*H2632*'Propiedades físicas'!$F$7*60*24*365)/(1000000)</f>
        <v>327.75697964260195</v>
      </c>
      <c r="Z2632" s="31">
        <f t="shared" si="1668"/>
        <v>1830.8791679203553</v>
      </c>
      <c r="AA2632" s="31">
        <f t="shared" si="1684"/>
        <v>12505.950350754545</v>
      </c>
      <c r="AB2632" s="31">
        <f t="shared" si="1685"/>
        <v>268.55796835096197</v>
      </c>
      <c r="AC2632" s="31">
        <f t="shared" si="1686"/>
        <v>367.65795123345487</v>
      </c>
      <c r="AD2632" s="31">
        <f t="shared" si="1683"/>
        <v>39.392759297556061</v>
      </c>
      <c r="AE2632" s="31">
        <f t="shared" si="1672"/>
        <v>6.7714880957935977</v>
      </c>
      <c r="AF2632" s="31">
        <f t="shared" si="1673"/>
        <v>15019.209685652668</v>
      </c>
      <c r="AG2632" s="31">
        <f t="shared" si="1674"/>
        <v>0.12190249728448301</v>
      </c>
      <c r="AH2632" s="31">
        <f t="shared" si="1675"/>
        <v>0.83266367621866599</v>
      </c>
      <c r="AI2632" s="31">
        <f t="shared" si="1675"/>
        <v>1.7880965375129301E-2</v>
      </c>
      <c r="AJ2632" s="31">
        <f t="shared" si="1675"/>
        <v>2.4479180924191091E-2</v>
      </c>
      <c r="AK2632" s="31">
        <f t="shared" si="1656"/>
        <v>2.6228250435298603E-3</v>
      </c>
      <c r="AL2632" s="31">
        <f t="shared" si="1656"/>
        <v>4.5085515400069062E-4</v>
      </c>
      <c r="AM2632" s="31">
        <f t="shared" si="1676"/>
        <v>0.99999999999999989</v>
      </c>
      <c r="AN2632" s="31">
        <f>(Z2632*'Propiedades físicas'!$F$4)/1000</f>
        <v>1610.038522685802</v>
      </c>
      <c r="AO2632" s="31">
        <f>(AA2632*'Propiedades físicas'!$F$6)/1000</f>
        <v>400.69064923817558</v>
      </c>
      <c r="AP2632" s="31">
        <f>(AB2632*'Propiedades físicas'!$F$9)/1000</f>
        <v>165.68683857412594</v>
      </c>
      <c r="AQ2632" s="31">
        <f>(AC2632*'Propiedades físicas'!$F$5)/1000</f>
        <v>108.26423689971547</v>
      </c>
      <c r="AR2632" s="31">
        <f>(AD2632*'Propiedades físicas'!$F$8)/1000</f>
        <v>13.96552102616957</v>
      </c>
      <c r="AS2632" s="31">
        <f>(AE2632*'Propiedades físicas'!$F$7)/1000</f>
        <v>0.62358633874163238</v>
      </c>
      <c r="AT2632" s="31">
        <f t="shared" si="1677"/>
        <v>2299.26935476273</v>
      </c>
      <c r="AU2632" s="31">
        <f t="shared" si="1678"/>
        <v>0.70023919526903267</v>
      </c>
      <c r="AV2632" s="31">
        <f t="shared" si="1682"/>
        <v>0.17426868601026707</v>
      </c>
      <c r="AW2632" s="31">
        <f t="shared" si="1682"/>
        <v>7.206064754045477E-2</v>
      </c>
      <c r="AX2632" s="31">
        <f t="shared" si="1682"/>
        <v>4.708636536013313E-2</v>
      </c>
      <c r="AY2632" s="31">
        <f t="shared" si="1679"/>
        <v>6.0738951690202138E-3</v>
      </c>
      <c r="AZ2632" s="31">
        <f t="shared" si="1679"/>
        <v>2.7121065109223907E-4</v>
      </c>
      <c r="BA2632" s="31">
        <f t="shared" si="1680"/>
        <v>1</v>
      </c>
      <c r="BB2632" s="34">
        <f>AU2632*'Propiedades físicas'!$C$4+'Diseño reactor'!AV2632*'Propiedades físicas'!$C$5+'Diseño reactor'!AW2632*'Propiedades físicas'!$C$8+'Diseño reactor'!AX2632*'Propiedades físicas'!$C$9+'Diseño reactor'!AY2632*'Propiedades físicas'!$C$7+'Diseño reactor'!AZ2632*'Propiedades físicas'!$C$6</f>
        <v>875.31399870648147</v>
      </c>
      <c r="BC2632" s="45">
        <f>AU2632*'Propiedades físicas'!$L$4+'Diseño reactor'!AV2632*'Propiedades físicas'!$L$5+'Diseño reactor'!AW2632*'Propiedades físicas'!$L$8+AX2632*'Propiedades físicas'!$L$9+'Diseño reactor'!AY2632*'Propiedades físicas'!$L$7+'Diseño reactor'!AZ2632*'Propiedades físicas'!$L$6</f>
        <v>2.1261747506590116</v>
      </c>
      <c r="BD2632" s="29">
        <f t="shared" si="1657"/>
        <v>1.2874622165028706</v>
      </c>
      <c r="BE2632" s="58">
        <f t="shared" si="1658"/>
        <v>41.069530001777878</v>
      </c>
      <c r="BF2632" s="30">
        <f>AU2632*'Propiedades físicas'!$I$4+'Diseño reactor'!AV2632*'Propiedades físicas'!$I$5+'Diseño reactor'!AW2632*'Propiedades físicas'!$I$8+'Diseño reactor'!AX2632*'Propiedades físicas'!$I$9+'Diseño reactor'!AY2632*'Propiedades físicas'!$I$7+'Diseño reactor'!AZ2632*'Propiedades físicas'!$I$6</f>
        <v>1.9999999243297751E-2</v>
      </c>
      <c r="BG2632" s="24">
        <f>AU2632*'Propiedades físicas'!$O$4+'Diseño reactor'!AV2632*'Propiedades físicas'!$O$5+'Diseño reactor'!AW2632*'Propiedades físicas'!$O$8+'Diseño reactor'!AX2632*'Propiedades físicas'!$O$9+'Diseño reactor'!AY2632*'Propiedades físicas'!$O$7+'Diseño reactor'!AZ2632*'Propiedades físicas'!$O$6</f>
        <v>0.15487329864619764</v>
      </c>
      <c r="BH2632" s="54">
        <f t="shared" si="1659"/>
        <v>41091.130938408503</v>
      </c>
      <c r="BI2632" s="34">
        <f t="shared" si="1681"/>
        <v>274.56955960783381</v>
      </c>
      <c r="BJ2632" s="27">
        <f t="shared" si="1660"/>
        <v>4798.5263222445601</v>
      </c>
      <c r="BK2632" s="34">
        <f t="shared" si="1661"/>
        <v>571.6643078204786</v>
      </c>
      <c r="BL2632" s="27">
        <f t="shared" si="1662"/>
        <v>105.77651155066786</v>
      </c>
      <c r="BM2632" s="34">
        <f t="shared" si="1663"/>
        <v>1.1054421768707483</v>
      </c>
      <c r="BN2632" s="45">
        <f t="shared" si="1664"/>
        <v>2901.1536860522347</v>
      </c>
      <c r="BO2632" s="45">
        <f t="shared" si="1665"/>
        <v>111.59460608188422</v>
      </c>
      <c r="BP2632" s="66">
        <f t="shared" si="1666"/>
        <v>6.6872008337803637</v>
      </c>
    </row>
    <row r="2633" spans="8:68">
      <c r="H2633" s="68">
        <v>2628</v>
      </c>
      <c r="I2633" s="31">
        <f>('Propiedades físicas'!$C$10*'Diseño reactor'!H2633)/1000</f>
        <v>2300.1446000443298</v>
      </c>
      <c r="J2633" s="31">
        <f t="shared" si="1643"/>
        <v>0.19824840577032057</v>
      </c>
      <c r="K2633" s="31">
        <f>(I2633*1000)/'Propiedades físicas'!$F$10</f>
        <v>15024.926933344197</v>
      </c>
      <c r="L2633" s="31">
        <f t="shared" si="1644"/>
        <v>2146.4181333348852</v>
      </c>
      <c r="M2633" s="31">
        <f t="shared" si="1645"/>
        <v>12878.508800009311</v>
      </c>
      <c r="N2633" s="31">
        <f t="shared" si="1646"/>
        <v>0.81674967021875389</v>
      </c>
      <c r="O2633" s="32">
        <f t="shared" si="1647"/>
        <v>4.9004980213125231</v>
      </c>
      <c r="P2633" s="33">
        <f t="shared" si="1648"/>
        <v>0.69698567363236985</v>
      </c>
      <c r="Q2633" s="31">
        <f t="shared" si="1649"/>
        <v>4.7605973041185337</v>
      </c>
      <c r="R2633" s="31">
        <f t="shared" si="1650"/>
        <v>0.10220241633560571</v>
      </c>
      <c r="S2633" s="31">
        <f t="shared" si="1651"/>
        <v>0.1399007171939898</v>
      </c>
      <c r="T2633" s="31">
        <f t="shared" si="1652"/>
        <v>1.4986439893951037E-2</v>
      </c>
      <c r="U2633" s="31">
        <f t="shared" si="1653"/>
        <v>2.5751403568273364E-3</v>
      </c>
      <c r="V2633" s="47">
        <f t="shared" si="1667"/>
        <v>6.9021882243205555E-4</v>
      </c>
      <c r="W2633" s="31">
        <f t="shared" si="1654"/>
        <v>0.14663488820792192</v>
      </c>
      <c r="X2633" s="34">
        <f>(S2633*H2633*'Propiedades físicas'!$F$5*60*24*365)/(1000000)</f>
        <v>56903.858358278056</v>
      </c>
      <c r="Y2633" s="34">
        <f>(U2633*H2633*'Propiedades físicas'!$F$7*60*24*365)/(1000000)</f>
        <v>327.56243845674419</v>
      </c>
      <c r="Z2633" s="31">
        <f t="shared" si="1668"/>
        <v>1831.678350305868</v>
      </c>
      <c r="AA2633" s="31">
        <f t="shared" si="1684"/>
        <v>12510.849715223507</v>
      </c>
      <c r="AB2633" s="31">
        <f t="shared" si="1685"/>
        <v>268.58795012997183</v>
      </c>
      <c r="AC2633" s="31">
        <f t="shared" si="1686"/>
        <v>367.65908478580519</v>
      </c>
      <c r="AD2633" s="31">
        <f t="shared" si="1683"/>
        <v>39.384364041303328</v>
      </c>
      <c r="AE2633" s="31">
        <f t="shared" si="1672"/>
        <v>6.7674688577422399</v>
      </c>
      <c r="AF2633" s="31">
        <f t="shared" si="1673"/>
        <v>15024.926933344199</v>
      </c>
      <c r="AG2633" s="31">
        <f t="shared" si="1674"/>
        <v>0.12190930168458257</v>
      </c>
      <c r="AH2633" s="31">
        <f t="shared" si="1675"/>
        <v>0.83267291553070355</v>
      </c>
      <c r="AI2633" s="31">
        <f t="shared" si="1675"/>
        <v>1.7876156824024596E-2</v>
      </c>
      <c r="AJ2633" s="31">
        <f t="shared" si="1675"/>
        <v>2.4469941612153507E-2</v>
      </c>
      <c r="AK2633" s="31">
        <f t="shared" si="1656"/>
        <v>2.6212682574781273E-3</v>
      </c>
      <c r="AL2633" s="31">
        <f t="shared" si="1656"/>
        <v>4.5041609105755291E-4</v>
      </c>
      <c r="AM2633" s="31">
        <f t="shared" si="1676"/>
        <v>0.99999999999999989</v>
      </c>
      <c r="AN2633" s="31">
        <f>(Z2633*'Propiedades físicas'!$F$4)/1000</f>
        <v>1610.741307691974</v>
      </c>
      <c r="AO2633" s="31">
        <f>(AA2633*'Propiedades físicas'!$F$6)/1000</f>
        <v>400.84762487576114</v>
      </c>
      <c r="AP2633" s="31">
        <f>(AB2633*'Propiedades físicas'!$F$9)/1000</f>
        <v>165.7053358326861</v>
      </c>
      <c r="AQ2633" s="31">
        <f>(AC2633*'Propiedades físicas'!$F$5)/1000</f>
        <v>108.26457069687606</v>
      </c>
      <c r="AR2633" s="31">
        <f>(AD2633*'Propiedades físicas'!$F$8)/1000</f>
        <v>13.962544739922851</v>
      </c>
      <c r="AS2633" s="31">
        <f>(AE2633*'Propiedades físicas'!$F$7)/1000</f>
        <v>0.62321620710948289</v>
      </c>
      <c r="AT2633" s="31">
        <f t="shared" si="1677"/>
        <v>2300.1446000443298</v>
      </c>
      <c r="AU2633" s="31">
        <f t="shared" si="1678"/>
        <v>0.70027828148757731</v>
      </c>
      <c r="AV2633" s="31">
        <f t="shared" si="1682"/>
        <v>0.17427061971148933</v>
      </c>
      <c r="AW2633" s="31">
        <f t="shared" si="1682"/>
        <v>7.204126898347718E-2</v>
      </c>
      <c r="AX2633" s="31">
        <f t="shared" si="1682"/>
        <v>4.7068593293999657E-2</v>
      </c>
      <c r="AY2633" s="31">
        <f t="shared" si="1679"/>
        <v>6.0702899894440358E-3</v>
      </c>
      <c r="AZ2633" s="31">
        <f t="shared" si="1679"/>
        <v>2.709465340124581E-4</v>
      </c>
      <c r="BA2633" s="31">
        <f t="shared" si="1680"/>
        <v>1</v>
      </c>
      <c r="BB2633" s="34">
        <f>AU2633*'Propiedades físicas'!$C$4+'Diseño reactor'!AV2633*'Propiedades físicas'!$C$5+'Diseño reactor'!AW2633*'Propiedades físicas'!$C$8+'Diseño reactor'!AX2633*'Propiedades físicas'!$C$9+'Diseño reactor'!AY2633*'Propiedades físicas'!$C$7+'Diseño reactor'!AZ2633*'Propiedades físicas'!$C$6</f>
        <v>875.31390939025891</v>
      </c>
      <c r="BC2633" s="45">
        <f>AU2633*'Propiedades físicas'!$L$4+'Diseño reactor'!AV2633*'Propiedades físicas'!$L$5+'Diseño reactor'!AW2633*'Propiedades físicas'!$L$8+AX2633*'Propiedades físicas'!$L$9+'Diseño reactor'!AY2633*'Propiedades físicas'!$L$7+'Diseño reactor'!AZ2633*'Propiedades físicas'!$L$6</f>
        <v>2.1262023782448094</v>
      </c>
      <c r="BD2633" s="29">
        <f t="shared" si="1657"/>
        <v>1.2870275589553071</v>
      </c>
      <c r="BE2633" s="58">
        <f t="shared" si="1658"/>
        <v>41.069063050029598</v>
      </c>
      <c r="BF2633" s="30">
        <f>AU2633*'Propiedades físicas'!$I$4+'Diseño reactor'!AV2633*'Propiedades físicas'!$I$5+'Diseño reactor'!AW2633*'Propiedades físicas'!$I$8+'Diseño reactor'!AX2633*'Propiedades físicas'!$I$9+'Diseño reactor'!AY2633*'Propiedades físicas'!$I$7+'Diseño reactor'!AZ2633*'Propiedades físicas'!$I$6</f>
        <v>2.0000035556246468E-2</v>
      </c>
      <c r="BG2633" s="24">
        <f>AU2633*'Propiedades físicas'!$O$4+'Diseño reactor'!AV2633*'Propiedades físicas'!$O$5+'Diseño reactor'!AW2633*'Propiedades físicas'!$O$8+'Diseño reactor'!AX2633*'Propiedades físicas'!$O$9+'Diseño reactor'!AY2633*'Propiedades físicas'!$O$7+'Diseño reactor'!AZ2633*'Propiedades físicas'!$O$6</f>
        <v>0.15487465313253973</v>
      </c>
      <c r="BH2633" s="54">
        <f t="shared" si="1659"/>
        <v>41091.052138641615</v>
      </c>
      <c r="BI2633" s="34">
        <f t="shared" si="1681"/>
        <v>274.57122456494153</v>
      </c>
      <c r="BJ2633" s="27">
        <f t="shared" si="1660"/>
        <v>4798.5298867394404</v>
      </c>
      <c r="BK2633" s="34">
        <f t="shared" si="1661"/>
        <v>571.66973211915069</v>
      </c>
      <c r="BL2633" s="27">
        <f t="shared" si="1662"/>
        <v>105.77669726121145</v>
      </c>
      <c r="BM2633" s="34">
        <f t="shared" si="1663"/>
        <v>1.1054421768707483</v>
      </c>
      <c r="BN2633" s="45">
        <f t="shared" si="1664"/>
        <v>2902.3571372229462</v>
      </c>
      <c r="BO2633" s="45">
        <f t="shared" si="1665"/>
        <v>111.60046116109707</v>
      </c>
      <c r="BP2633" s="66">
        <f t="shared" si="1666"/>
        <v>6.6872001514246389</v>
      </c>
    </row>
    <row r="2634" spans="8:68">
      <c r="H2634" s="68">
        <v>2629</v>
      </c>
      <c r="I2634" s="31">
        <f>('Propiedades físicas'!$C$10*'Diseño reactor'!H2634)/1000</f>
        <v>2301.0198453259291</v>
      </c>
      <c r="J2634" s="31">
        <f t="shared" ref="J2634:J2697" si="1687">$F$7/I2634</f>
        <v>0.19817299747599945</v>
      </c>
      <c r="K2634" s="31">
        <f>(I2634*1000)/'Propiedades físicas'!$F$10</f>
        <v>15030.644181035726</v>
      </c>
      <c r="L2634" s="31">
        <f t="shared" ref="L2634:L2697" si="1688">K2634*$I$5</f>
        <v>2147.2348830051037</v>
      </c>
      <c r="M2634" s="31">
        <f t="shared" ref="M2634:M2697" si="1689">$I$6*K2634</f>
        <v>12883.409298030621</v>
      </c>
      <c r="N2634" s="31">
        <f t="shared" ref="N2634:N2697" si="1690">L2634/H2634</f>
        <v>0.81674967021875378</v>
      </c>
      <c r="O2634" s="32">
        <f t="shared" ref="O2634:O2697" si="1691">M2634/H2634</f>
        <v>4.9004980213125222</v>
      </c>
      <c r="P2634" s="33">
        <f t="shared" ref="P2634:P2697" si="1692">(H2634*$C$5*N2634)/(H2634*$C$5+$F$7*1000*$C$4)</f>
        <v>0.69702455081650339</v>
      </c>
      <c r="Q2634" s="31">
        <f t="shared" ref="Q2634:Q2697" si="1693">((H2634^3)*($C$5^3)*O2634+3*(H2634^2)*($C$5^2)*O2634*$F$7*1000*$C$4+3*H2634*$C$5*O2634*(($F$7*1000)^2)*($C$4^2)+O2634*(($F$7*1000)^3)*($C$4^3)-3*N2634*(($F$7*1000)^3)*($C$4^3)-3*(($F$7*1000)^2)*($C$4^2)*H2634*$C$5*N2634-$F$7*1000*$C$4*(H2634^2)*($C$5^2)*N2634)/(3*(($F$7*1000)^2)*($C$4^2)*H2634*$C$5+(($F$7*1000)^3)*($C$4^3)+3*(H2634^2)*($C$5^2)*$F$7*1000*$C$4+(H2634^3)*($C$5^3))</f>
        <v>4.7606500879284379</v>
      </c>
      <c r="R2634" s="31">
        <f t="shared" ref="R2634:R2697" si="1694">($F$7*1000*$C$4*H2634*$C$5*N2634)/((H2634^2)*($C$5^2)+2*$F$7*1000*$C$4*H2634*$C$5+(($F$7*1000)^2)*($C$4^2))</f>
        <v>0.10217493880402145</v>
      </c>
      <c r="S2634" s="31">
        <f t="shared" ref="S2634:S2697" si="1695">(N2634*$F$7*1000*$C$4*(3*(($F$7*1000)^2)*($C$4^2)+3*$F$7*1000*$C$4*H2634*$C$5+(H2634^2)*($C$5^2)))/(3*(($F$7*1000)^2)*($C$4^2)*H2634*$C$5+(($F$7*1000)^3)*($C$4^3)+3*(H2634^2)*($C$5^2)*$F$7*1000*$C$4+(H2634^3)*($C$5^3))</f>
        <v>0.13984793338408563</v>
      </c>
      <c r="T2634" s="31">
        <f t="shared" ref="T2634:T2697" si="1696">((($F$7*1000)^2)*($C$4^2)*H2634*$C$5*N2634)/(3*(($F$7*1000)^2)*($C$4^2)*H2634*$C$5+(($F$7*1000)^3)*($C$4^3)+3*(H2634^2)*($C$5^2)*$F$7*1000*$C$4+(H2634^3)*($C$5^3))</f>
        <v>1.4977547214622947E-2</v>
      </c>
      <c r="U2634" s="31">
        <f t="shared" ref="U2634:U2697" si="1697">((($F$7*1000)^3)*($C$4^3)*N2634)/(3*(($F$7*1000)^2)*($C$4^2)*H2634*$C$5+(($F$7*1000)^3)*($C$4^3)+3*(H2634^2)*($C$5^2)*$F$7*1000*$C$4+(H2634^3)*($C$5^3))</f>
        <v>2.5726333836060909E-3</v>
      </c>
      <c r="V2634" s="47">
        <f t="shared" si="1667"/>
        <v>6.9025732216779949E-4</v>
      </c>
      <c r="W2634" s="31">
        <f t="shared" ref="W2634:W2697" si="1698">($F$7*1000*$C$4)/(H2634*$C$5+$F$7*1000*$C$4)</f>
        <v>0.1465872883305652</v>
      </c>
      <c r="X2634" s="34">
        <f>(S2634*H2634*'Propiedades físicas'!$F$5*60*24*365)/(1000000)</f>
        <v>56904.033574332905</v>
      </c>
      <c r="Y2634" s="34">
        <f>(U2634*H2634*'Propiedades físicas'!$F$7*60*24*365)/(1000000)</f>
        <v>327.36806889694645</v>
      </c>
      <c r="Z2634" s="31">
        <f t="shared" si="1668"/>
        <v>1832.4775440965875</v>
      </c>
      <c r="AA2634" s="31">
        <f t="shared" si="1684"/>
        <v>12515.749081163864</v>
      </c>
      <c r="AB2634" s="31">
        <f t="shared" si="1685"/>
        <v>268.61791411577241</v>
      </c>
      <c r="AC2634" s="31">
        <f t="shared" si="1686"/>
        <v>367.66021686676112</v>
      </c>
      <c r="AD2634" s="31">
        <f t="shared" si="1683"/>
        <v>39.375971627243729</v>
      </c>
      <c r="AE2634" s="31">
        <f t="shared" ref="AE2634" si="1699">U2634*$H2634</f>
        <v>6.7634531655004126</v>
      </c>
      <c r="AF2634" s="31">
        <f t="shared" si="1673"/>
        <v>15030.644181035728</v>
      </c>
      <c r="AG2634" s="31">
        <f t="shared" si="1674"/>
        <v>0.12191610166706213</v>
      </c>
      <c r="AH2634" s="31">
        <f t="shared" si="1675"/>
        <v>0.8326821479118689</v>
      </c>
      <c r="AI2634" s="31">
        <f t="shared" si="1675"/>
        <v>1.787135074720813E-2</v>
      </c>
      <c r="AJ2634" s="31">
        <f t="shared" si="1675"/>
        <v>2.4460709230988295E-2</v>
      </c>
      <c r="AK2634" s="31">
        <f t="shared" si="1675"/>
        <v>2.6197128448376601E-3</v>
      </c>
      <c r="AL2634" s="31">
        <f t="shared" si="1675"/>
        <v>4.499775980349472E-4</v>
      </c>
      <c r="AM2634" s="31">
        <f t="shared" si="1676"/>
        <v>1</v>
      </c>
      <c r="AN2634" s="31">
        <f>(Z2634*'Propiedades físicas'!$F$4)/1000</f>
        <v>1611.4441027276571</v>
      </c>
      <c r="AO2634" s="31">
        <f>(AA2634*'Propiedades físicas'!$F$6)/1000</f>
        <v>401.00460056049013</v>
      </c>
      <c r="AP2634" s="31">
        <f>(AB2634*'Propiedades físicas'!$F$9)/1000</f>
        <v>165.72382211372576</v>
      </c>
      <c r="AQ2634" s="31">
        <f>(AC2634*'Propiedades físicas'!$F$5)/1000</f>
        <v>108.26490406075516</v>
      </c>
      <c r="AR2634" s="31">
        <f>(AD2634*'Propiedades físicas'!$F$8)/1000</f>
        <v>13.959569461290441</v>
      </c>
      <c r="AS2634" s="31">
        <f>(AE2634*'Propiedades físicas'!$F$7)/1000</f>
        <v>0.622846402010933</v>
      </c>
      <c r="AT2634" s="31">
        <f t="shared" si="1677"/>
        <v>2301.0198453259295</v>
      </c>
      <c r="AU2634" s="31">
        <f t="shared" si="1678"/>
        <v>0.70031734233018017</v>
      </c>
      <c r="AV2634" s="31">
        <f t="shared" si="1682"/>
        <v>0.17427255196214511</v>
      </c>
      <c r="AW2634" s="31">
        <f t="shared" si="1682"/>
        <v>7.2021900397930591E-2</v>
      </c>
      <c r="AX2634" s="31">
        <f t="shared" si="1682"/>
        <v>4.7050834559586294E-2</v>
      </c>
      <c r="AY2634" s="31">
        <f t="shared" si="1679"/>
        <v>6.0666879903911166E-3</v>
      </c>
      <c r="AZ2634" s="31">
        <f t="shared" si="1679"/>
        <v>2.706827597667718E-4</v>
      </c>
      <c r="BA2634" s="31">
        <f t="shared" si="1680"/>
        <v>1</v>
      </c>
      <c r="BB2634" s="34">
        <f>AU2634*'Propiedades físicas'!$C$4+'Diseño reactor'!AV2634*'Propiedades físicas'!$C$5+'Diseño reactor'!AW2634*'Propiedades físicas'!$C$8+'Diseño reactor'!AX2634*'Propiedades físicas'!$C$9+'Diseño reactor'!AY2634*'Propiedades físicas'!$C$7+'Diseño reactor'!AZ2634*'Propiedades físicas'!$C$6</f>
        <v>875.31382018644956</v>
      </c>
      <c r="BC2634" s="45">
        <f>AU2634*'Propiedades físicas'!$L$4+'Diseño reactor'!AV2634*'Propiedades físicas'!$L$5+'Diseño reactor'!AW2634*'Propiedades físicas'!$L$8+AX2634*'Propiedades físicas'!$L$9+'Diseño reactor'!AY2634*'Propiedades físicas'!$L$7+'Diseño reactor'!AZ2634*'Propiedades físicas'!$L$6</f>
        <v>2.1262299872055337</v>
      </c>
      <c r="BD2634" s="29">
        <f t="shared" ref="BD2634:BD2697" si="1700">((-$F$19)*V2634*($F$7*1000))/(H2634*(BB2634/1000)*BC2634)</f>
        <v>1.2865931951364005</v>
      </c>
      <c r="BE2634" s="58">
        <f t="shared" ref="BE2634:BE2697" si="1701">BD2634+$F$20+((BP2634*60)/(H2634*(BB2634/1000)*BC2634))</f>
        <v>41.068596417323661</v>
      </c>
      <c r="BF2634" s="30">
        <f>AU2634*'Propiedades físicas'!$I$4+'Diseño reactor'!AV2634*'Propiedades físicas'!$I$5+'Diseño reactor'!AW2634*'Propiedades físicas'!$I$8+'Diseño reactor'!AX2634*'Propiedades físicas'!$I$9+'Diseño reactor'!AY2634*'Propiedades físicas'!$I$7+'Diseño reactor'!AZ2634*'Propiedades físicas'!$I$6</f>
        <v>2.0000071816507422E-2</v>
      </c>
      <c r="BG2634" s="24">
        <f>AU2634*'Propiedades físicas'!$O$4+'Diseño reactor'!AV2634*'Propiedades físicas'!$O$5+'Diseño reactor'!AW2634*'Propiedades físicas'!$O$8+'Diseño reactor'!AX2634*'Propiedades físicas'!$O$9+'Diseño reactor'!AY2634*'Propiedades físicas'!$O$7+'Diseño reactor'!AZ2634*'Propiedades físicas'!$O$6</f>
        <v>0.15487600673622956</v>
      </c>
      <c r="BH2634" s="54">
        <f t="shared" ref="BH2634:BH2697" si="1702">(BB2634*($F$33^2)*$F$34)/BF2634</f>
        <v>41090.97345268722</v>
      </c>
      <c r="BI2634" s="34">
        <f t="shared" si="1681"/>
        <v>274.57288794220102</v>
      </c>
      <c r="BJ2634" s="27">
        <f t="shared" ref="BJ2634:BJ2697" si="1703">$F$43*(BH2634^$F$44)*(BI2634^$F$45)</f>
        <v>4798.5334508236128</v>
      </c>
      <c r="BK2634" s="34">
        <f t="shared" ref="BK2634:BK2697" si="1704">(BJ2634*BG2634)/$F$16</f>
        <v>571.67515311829288</v>
      </c>
      <c r="BL2634" s="27">
        <f t="shared" ref="BL2634:BL2697" si="1705">1/((1/BK2634)+(1/$F$61))</f>
        <v>105.77688285592026</v>
      </c>
      <c r="BM2634" s="34">
        <f t="shared" ref="BM2634:BM2697" si="1706">($F$33*($F$34^2))/9.8</f>
        <v>1.1054421768707483</v>
      </c>
      <c r="BN2634" s="45">
        <f t="shared" ref="BN2634:BN2697" si="1707">((((H2634/60)*(BB2634/1000)*BC2634*($F$20-$F$4)+(((-$F$19)*V2634*($F$7*1000))/60)))/(-BL2634*$F$46/1000))+$F$4</f>
        <v>2903.5606004131832</v>
      </c>
      <c r="BO2634" s="45">
        <f t="shared" ref="BO2634:BO2697" si="1708">((-$F$19)*V2634*($F$7*1000)/60)+BP2634</f>
        <v>111.60631243943324</v>
      </c>
      <c r="BP2634" s="66">
        <f t="shared" ref="BP2634:BP2697" si="1709">($F$35*($F$33^5)*($F$34^3)*BB2634)/1000</f>
        <v>6.6871994699277257</v>
      </c>
    </row>
    <row r="2635" spans="8:68">
      <c r="H2635" s="68">
        <v>2630</v>
      </c>
      <c r="I2635" s="31">
        <f>('Propiedades físicas'!$C$10*'Diseño reactor'!H2635)/1000</f>
        <v>2301.8950906075293</v>
      </c>
      <c r="J2635" s="31">
        <f t="shared" si="1687"/>
        <v>0.19809764652638878</v>
      </c>
      <c r="K2635" s="31">
        <f>(I2635*1000)/'Propiedades físicas'!$F$10</f>
        <v>15036.361428727259</v>
      </c>
      <c r="L2635" s="31">
        <f t="shared" si="1688"/>
        <v>2148.0516326753227</v>
      </c>
      <c r="M2635" s="31">
        <f t="shared" si="1689"/>
        <v>12888.309796051935</v>
      </c>
      <c r="N2635" s="31">
        <f t="shared" si="1690"/>
        <v>0.81674967021875389</v>
      </c>
      <c r="O2635" s="32">
        <f t="shared" si="1691"/>
        <v>4.9004980213125231</v>
      </c>
      <c r="P2635" s="33">
        <f t="shared" si="1692"/>
        <v>0.69706340276859713</v>
      </c>
      <c r="Q2635" s="31">
        <f t="shared" si="1693"/>
        <v>4.7607028321571212</v>
      </c>
      <c r="R2635" s="31">
        <f t="shared" si="1694"/>
        <v>0.10214747540838744</v>
      </c>
      <c r="S2635" s="31">
        <f t="shared" si="1695"/>
        <v>0.13979518915540282</v>
      </c>
      <c r="T2635" s="31">
        <f t="shared" si="1696"/>
        <v>1.496866237829288E-2</v>
      </c>
      <c r="U2635" s="31">
        <f t="shared" si="1697"/>
        <v>2.570129663476535E-3</v>
      </c>
      <c r="V2635" s="47">
        <f t="shared" ref="V2635:V2698" si="1710">$C$4*P2635/$C$5</f>
        <v>6.9029579691647482E-4</v>
      </c>
      <c r="W2635" s="31">
        <f t="shared" si="1698"/>
        <v>0.14653971934644397</v>
      </c>
      <c r="X2635" s="34">
        <f>(S2635*H2635*'Propiedades físicas'!$F$5*60*24*365)/(1000000)</f>
        <v>56904.208563024404</v>
      </c>
      <c r="Y2635" s="34">
        <f>(U2635*H2635*'Propiedades físicas'!$F$7*60*24*365)/(1000000)</f>
        <v>327.17387076355652</v>
      </c>
      <c r="Z2635" s="31">
        <f t="shared" ref="Z2635:Z2698" si="1711">P2635*$H2635</f>
        <v>1833.2767492814105</v>
      </c>
      <c r="AA2635" s="31">
        <f t="shared" ref="AA2635:AD2698" si="1712">Q2635*$H2635</f>
        <v>12520.648448573229</v>
      </c>
      <c r="AB2635" s="31">
        <f t="shared" si="1712"/>
        <v>268.64786032405897</v>
      </c>
      <c r="AC2635" s="31">
        <f t="shared" si="1712"/>
        <v>367.66134747870939</v>
      </c>
      <c r="AD2635" s="31">
        <f t="shared" si="1712"/>
        <v>39.367582054910272</v>
      </c>
      <c r="AE2635" s="31">
        <f t="shared" ref="AE2635:AE2698" si="1713">U2635*$H2635</f>
        <v>6.7594410149432873</v>
      </c>
      <c r="AF2635" s="31">
        <f t="shared" ref="AF2635:AF2698" si="1714">Z2635+AA2635+AB2635+AC2635+AD2635+AE2635</f>
        <v>15036.361428727263</v>
      </c>
      <c r="AG2635" s="31">
        <f t="shared" ref="AG2635:AG2698" si="1715">Z2635/AF2635</f>
        <v>0.12192289723622228</v>
      </c>
      <c r="AH2635" s="31">
        <f t="shared" ref="AH2635:AK2698" si="1716">AA2635/$AF2635</f>
        <v>0.83269137336990884</v>
      </c>
      <c r="AI2635" s="31">
        <f t="shared" si="1716"/>
        <v>1.786654714290134E-2</v>
      </c>
      <c r="AJ2635" s="31">
        <f t="shared" si="1716"/>
        <v>2.4451483772948233E-2</v>
      </c>
      <c r="AK2635" s="31">
        <f t="shared" si="1716"/>
        <v>2.6181588040107718E-3</v>
      </c>
      <c r="AL2635" s="31">
        <f t="shared" ref="AL2635:AL2698" si="1717">AE2635/$AF2635</f>
        <v>4.4953967400845012E-4</v>
      </c>
      <c r="AM2635" s="31">
        <f t="shared" ref="AM2635:AM2698" si="1718">AG2635+AH2635+AI2635+AJ2635+AK2635+AL2635</f>
        <v>0.99999999999999989</v>
      </c>
      <c r="AN2635" s="31">
        <f>(Z2635*'Propiedades físicas'!$F$4)/1000</f>
        <v>1612.1469077830866</v>
      </c>
      <c r="AO2635" s="31">
        <f>(AA2635*'Propiedades físicas'!$F$6)/1000</f>
        <v>401.16157629228621</v>
      </c>
      <c r="AP2635" s="31">
        <f>(AB2635*'Propiedades físicas'!$F$9)/1000</f>
        <v>165.74229742692816</v>
      </c>
      <c r="AQ2635" s="31">
        <f>(AC2635*'Propiedades físicas'!$F$5)/1000</f>
        <v>108.26523699205556</v>
      </c>
      <c r="AR2635" s="31">
        <f>(AD2635*'Propiedades físicas'!$F$8)/1000</f>
        <v>13.956595190106784</v>
      </c>
      <c r="AS2635" s="31">
        <f>(AE2635*'Propiedades físicas'!$F$7)/1000</f>
        <v>0.62247692306612734</v>
      </c>
      <c r="AT2635" s="31">
        <f t="shared" ref="AT2635:AT2698" si="1719">AN2635+AO2635+AP2635+AQ2635+AR2635+AS2635</f>
        <v>2301.8950906075293</v>
      </c>
      <c r="AU2635" s="31">
        <f t="shared" ref="AU2635:AU2698" si="1720">AN2635/$AT2635</f>
        <v>0.70035637782154514</v>
      </c>
      <c r="AV2635" s="31">
        <f t="shared" si="1682"/>
        <v>0.17427448276385582</v>
      </c>
      <c r="AW2635" s="31">
        <f t="shared" si="1682"/>
        <v>7.2002541776647389E-2</v>
      </c>
      <c r="AX2635" s="31">
        <f t="shared" si="1682"/>
        <v>4.7033089141991086E-2</v>
      </c>
      <c r="AY2635" s="31">
        <f t="shared" si="1682"/>
        <v>6.06308916816156E-3</v>
      </c>
      <c r="AZ2635" s="31">
        <f t="shared" si="1682"/>
        <v>2.7041932779909607E-4</v>
      </c>
      <c r="BA2635" s="31">
        <f t="shared" ref="BA2635:BA2698" si="1721">AU2635+AV2635+AW2635+AX2635+AY2635+AZ2635</f>
        <v>1.0000000000000002</v>
      </c>
      <c r="BB2635" s="34">
        <f>AU2635*'Propiedades físicas'!$C$4+'Diseño reactor'!AV2635*'Propiedades físicas'!$C$5+'Diseño reactor'!AW2635*'Propiedades físicas'!$C$8+'Diseño reactor'!AX2635*'Propiedades físicas'!$C$9+'Diseño reactor'!AY2635*'Propiedades físicas'!$C$7+'Diseño reactor'!AZ2635*'Propiedades físicas'!$C$6</f>
        <v>875.31373109488015</v>
      </c>
      <c r="BC2635" s="45">
        <f>AU2635*'Propiedades físicas'!$L$4+'Diseño reactor'!AV2635*'Propiedades físicas'!$L$5+'Diseño reactor'!AW2635*'Propiedades físicas'!$L$8+AX2635*'Propiedades físicas'!$L$9+'Diseño reactor'!AY2635*'Propiedades físicas'!$L$7+'Diseño reactor'!AZ2635*'Propiedades físicas'!$L$6</f>
        <v>2.1262575775599135</v>
      </c>
      <c r="BD2635" s="29">
        <f t="shared" si="1700"/>
        <v>1.2861591247482389</v>
      </c>
      <c r="BE2635" s="58">
        <f t="shared" si="1701"/>
        <v>41.0681301033325</v>
      </c>
      <c r="BF2635" s="30">
        <f>AU2635*'Propiedades físicas'!$I$4+'Diseño reactor'!AV2635*'Propiedades físicas'!$I$5+'Diseño reactor'!AW2635*'Propiedades físicas'!$I$8+'Diseño reactor'!AX2635*'Propiedades físicas'!$I$9+'Diseño reactor'!AY2635*'Propiedades físicas'!$I$7+'Diseño reactor'!AZ2635*'Propiedades físicas'!$I$6</f>
        <v>2.000010802416341E-2</v>
      </c>
      <c r="BG2635" s="24">
        <f>AU2635*'Propiedades físicas'!$O$4+'Diseño reactor'!AV2635*'Propiedades físicas'!$O$5+'Diseño reactor'!AW2635*'Propiedades físicas'!$O$8+'Diseño reactor'!AX2635*'Propiedades físicas'!$O$9+'Diseño reactor'!AY2635*'Propiedades físicas'!$O$7+'Diseño reactor'!AZ2635*'Propiedades físicas'!$O$6</f>
        <v>0.15487735945811743</v>
      </c>
      <c r="BH2635" s="54">
        <f t="shared" si="1702"/>
        <v>41090.894880365828</v>
      </c>
      <c r="BI2635" s="34">
        <f t="shared" ref="BI2635:BI2698" si="1722">(BC2635*BF2635)/(BG2635/1000)</f>
        <v>274.57454974168877</v>
      </c>
      <c r="BJ2635" s="27">
        <f t="shared" si="1703"/>
        <v>4798.5370144954213</v>
      </c>
      <c r="BK2635" s="34">
        <f t="shared" si="1704"/>
        <v>571.68057082083772</v>
      </c>
      <c r="BL2635" s="27">
        <f t="shared" si="1705"/>
        <v>105.77706833489997</v>
      </c>
      <c r="BM2635" s="34">
        <f t="shared" si="1706"/>
        <v>1.1054421768707483</v>
      </c>
      <c r="BN2635" s="45">
        <f t="shared" si="1707"/>
        <v>2904.7640756109377</v>
      </c>
      <c r="BO2635" s="45">
        <f t="shared" si="1708"/>
        <v>111.61215992059248</v>
      </c>
      <c r="BP2635" s="66">
        <f t="shared" si="1709"/>
        <v>6.6871987892883</v>
      </c>
    </row>
    <row r="2636" spans="8:68">
      <c r="H2636" s="68">
        <v>2631</v>
      </c>
      <c r="I2636" s="31">
        <f>('Propiedades físicas'!$C$10*'Diseño reactor'!H2636)/1000</f>
        <v>2302.770335889129</v>
      </c>
      <c r="J2636" s="31">
        <f t="shared" si="1687"/>
        <v>0.19802235285610129</v>
      </c>
      <c r="K2636" s="31">
        <f>(I2636*1000)/'Propiedades físicas'!$F$10</f>
        <v>15042.078676418791</v>
      </c>
      <c r="L2636" s="31">
        <f t="shared" si="1688"/>
        <v>2148.8683823455412</v>
      </c>
      <c r="M2636" s="31">
        <f t="shared" si="1689"/>
        <v>12893.210294073247</v>
      </c>
      <c r="N2636" s="31">
        <f t="shared" si="1690"/>
        <v>0.81674967021875378</v>
      </c>
      <c r="O2636" s="32">
        <f t="shared" si="1691"/>
        <v>4.9004980213125231</v>
      </c>
      <c r="P2636" s="33">
        <f t="shared" si="1692"/>
        <v>0.69710222951320688</v>
      </c>
      <c r="Q2636" s="31">
        <f t="shared" si="1693"/>
        <v>4.7607555368488086</v>
      </c>
      <c r="R2636" s="31">
        <f t="shared" si="1694"/>
        <v>0.1021200261385436</v>
      </c>
      <c r="S2636" s="31">
        <f t="shared" si="1695"/>
        <v>0.13974248446371404</v>
      </c>
      <c r="T2636" s="31">
        <f t="shared" si="1696"/>
        <v>1.4959785375839557E-2</v>
      </c>
      <c r="U2636" s="31">
        <f t="shared" si="1697"/>
        <v>2.5676291911637924E-3</v>
      </c>
      <c r="V2636" s="47">
        <f t="shared" si="1710"/>
        <v>6.9033424670239909E-4</v>
      </c>
      <c r="W2636" s="31">
        <f t="shared" si="1698"/>
        <v>0.14649218122549251</v>
      </c>
      <c r="X2636" s="34">
        <f>(S2636*H2636*'Propiedades físicas'!$F$5*60*24*365)/(1000000)</f>
        <v>56904.383324721144</v>
      </c>
      <c r="Y2636" s="34">
        <f>(U2636*H2636*'Propiedades físicas'!$F$7*60*24*365)/(1000000)</f>
        <v>326.97984385720827</v>
      </c>
      <c r="Z2636" s="31">
        <f t="shared" si="1711"/>
        <v>1834.0759658492473</v>
      </c>
      <c r="AA2636" s="31">
        <f t="shared" si="1712"/>
        <v>12525.547817449215</v>
      </c>
      <c r="AB2636" s="31">
        <f t="shared" si="1712"/>
        <v>268.67778877050819</v>
      </c>
      <c r="AC2636" s="31">
        <f t="shared" si="1712"/>
        <v>367.66247662403163</v>
      </c>
      <c r="AD2636" s="31">
        <f t="shared" si="1712"/>
        <v>39.359195323833873</v>
      </c>
      <c r="AE2636" s="31">
        <f t="shared" si="1713"/>
        <v>6.7554324019519374</v>
      </c>
      <c r="AF2636" s="31">
        <f t="shared" si="1714"/>
        <v>15042.078676418787</v>
      </c>
      <c r="AG2636" s="31">
        <f t="shared" si="1715"/>
        <v>0.12192968839635823</v>
      </c>
      <c r="AH2636" s="31">
        <f t="shared" si="1716"/>
        <v>0.83270059191255963</v>
      </c>
      <c r="AI2636" s="31">
        <f t="shared" si="1716"/>
        <v>1.7861746009327144E-2</v>
      </c>
      <c r="AJ2636" s="31">
        <f t="shared" si="1716"/>
        <v>2.4442265230297584E-2</v>
      </c>
      <c r="AK2636" s="31">
        <f t="shared" si="1716"/>
        <v>2.616606133402069E-3</v>
      </c>
      <c r="AL2636" s="31">
        <f t="shared" si="1717"/>
        <v>4.4910231805543702E-4</v>
      </c>
      <c r="AM2636" s="31">
        <f t="shared" si="1718"/>
        <v>1</v>
      </c>
      <c r="AN2636" s="31">
        <f>(Z2636*'Propiedades físicas'!$F$4)/1000</f>
        <v>1612.849722848511</v>
      </c>
      <c r="AO2636" s="31">
        <f>(AA2636*'Propiedades físicas'!$F$6)/1000</f>
        <v>401.31855207107282</v>
      </c>
      <c r="AP2636" s="31">
        <f>(AB2636*'Propiedades físicas'!$F$9)/1000</f>
        <v>165.76076178196502</v>
      </c>
      <c r="AQ2636" s="31">
        <f>(AC2636*'Propiedades físicas'!$F$5)/1000</f>
        <v>108.2655694914786</v>
      </c>
      <c r="AR2636" s="31">
        <f>(AD2636*'Propiedades físicas'!$F$8)/1000</f>
        <v>13.95362192620558</v>
      </c>
      <c r="AS2636" s="31">
        <f>(AE2636*'Propiedades físicas'!$F$7)/1000</f>
        <v>0.62210776989575389</v>
      </c>
      <c r="AT2636" s="31">
        <f t="shared" si="1719"/>
        <v>2302.7703358891285</v>
      </c>
      <c r="AU2636" s="31">
        <f t="shared" si="1720"/>
        <v>0.70039538798634449</v>
      </c>
      <c r="AV2636" s="31">
        <f t="shared" ref="AV2636:AY2699" si="1723">AO2636/$AT2636</f>
        <v>0.17427641211824046</v>
      </c>
      <c r="AW2636" s="31">
        <f t="shared" si="1723"/>
        <v>7.1983193112465857E-2</v>
      </c>
      <c r="AX2636" s="31">
        <f t="shared" si="1723"/>
        <v>4.7015357026334068E-2</v>
      </c>
      <c r="AY2636" s="31">
        <f t="shared" si="1723"/>
        <v>6.0594935190607753E-3</v>
      </c>
      <c r="AZ2636" s="31">
        <f t="shared" ref="AZ2636:AZ2699" si="1724">AS2636/$AT2636</f>
        <v>2.7015623755442824E-4</v>
      </c>
      <c r="BA2636" s="31">
        <f t="shared" si="1721"/>
        <v>1</v>
      </c>
      <c r="BB2636" s="34">
        <f>AU2636*'Propiedades físicas'!$C$4+'Diseño reactor'!AV2636*'Propiedades físicas'!$C$5+'Diseño reactor'!AW2636*'Propiedades físicas'!$C$8+'Diseño reactor'!AX2636*'Propiedades físicas'!$C$9+'Diseño reactor'!AY2636*'Propiedades físicas'!$C$7+'Diseño reactor'!AZ2636*'Propiedades físicas'!$C$6</f>
        <v>875.31364211537823</v>
      </c>
      <c r="BC2636" s="45">
        <f>AU2636*'Propiedades físicas'!$L$4+'Diseño reactor'!AV2636*'Propiedades físicas'!$L$5+'Diseño reactor'!AW2636*'Propiedades físicas'!$L$8+AX2636*'Propiedades físicas'!$L$9+'Diseño reactor'!AY2636*'Propiedades físicas'!$L$7+'Diseño reactor'!AZ2636*'Propiedades físicas'!$L$6</f>
        <v>2.1262851493266544</v>
      </c>
      <c r="BD2636" s="29">
        <f t="shared" si="1700"/>
        <v>1.2857253474933106</v>
      </c>
      <c r="BE2636" s="58">
        <f t="shared" si="1701"/>
        <v>41.067664107728994</v>
      </c>
      <c r="BF2636" s="30">
        <f>AU2636*'Propiedades físicas'!$I$4+'Diseño reactor'!AV2636*'Propiedades físicas'!$I$5+'Diseño reactor'!AW2636*'Propiedades físicas'!$I$8+'Diseño reactor'!AX2636*'Propiedades físicas'!$I$9+'Diseño reactor'!AY2636*'Propiedades físicas'!$I$7+'Diseño reactor'!AZ2636*'Propiedades físicas'!$I$6</f>
        <v>2.0000144179297099E-2</v>
      </c>
      <c r="BG2636" s="24">
        <f>AU2636*'Propiedades físicas'!$O$4+'Diseño reactor'!AV2636*'Propiedades físicas'!$O$5+'Diseño reactor'!AW2636*'Propiedades físicas'!$O$8+'Diseño reactor'!AX2636*'Propiedades físicas'!$O$9+'Diseño reactor'!AY2636*'Propiedades físicas'!$O$7+'Diseño reactor'!AZ2636*'Propiedades físicas'!$O$6</f>
        <v>0.15487871129905262</v>
      </c>
      <c r="BH2636" s="54">
        <f t="shared" si="1702"/>
        <v>41090.816421498261</v>
      </c>
      <c r="BI2636" s="34">
        <f t="shared" si="1722"/>
        <v>274.57620996547814</v>
      </c>
      <c r="BJ2636" s="27">
        <f t="shared" si="1703"/>
        <v>4798.5405777532069</v>
      </c>
      <c r="BK2636" s="34">
        <f t="shared" si="1704"/>
        <v>571.68598522971388</v>
      </c>
      <c r="BL2636" s="27">
        <f t="shared" si="1705"/>
        <v>105.77725369825613</v>
      </c>
      <c r="BM2636" s="34">
        <f t="shared" si="1706"/>
        <v>1.1054421768707483</v>
      </c>
      <c r="BN2636" s="45">
        <f t="shared" si="1707"/>
        <v>2905.9675628042169</v>
      </c>
      <c r="BO2636" s="45">
        <f t="shared" si="1708"/>
        <v>111.6180036082697</v>
      </c>
      <c r="BP2636" s="66">
        <f t="shared" si="1709"/>
        <v>6.6871981095050446</v>
      </c>
    </row>
    <row r="2637" spans="8:68">
      <c r="H2637" s="68">
        <v>2632</v>
      </c>
      <c r="I2637" s="31">
        <f>('Propiedades físicas'!$C$10*'Diseño reactor'!H2637)/1000</f>
        <v>2303.6455811707287</v>
      </c>
      <c r="J2637" s="31">
        <f t="shared" si="1687"/>
        <v>0.19794711639984899</v>
      </c>
      <c r="K2637" s="31">
        <f>(I2637*1000)/'Propiedades físicas'!$F$10</f>
        <v>15047.795924110322</v>
      </c>
      <c r="L2637" s="31">
        <f t="shared" si="1688"/>
        <v>2149.6851320157602</v>
      </c>
      <c r="M2637" s="31">
        <f t="shared" si="1689"/>
        <v>12898.110792094561</v>
      </c>
      <c r="N2637" s="31">
        <f t="shared" si="1690"/>
        <v>0.81674967021875389</v>
      </c>
      <c r="O2637" s="32">
        <f t="shared" si="1691"/>
        <v>4.9004980213125231</v>
      </c>
      <c r="P2637" s="33">
        <f t="shared" si="1692"/>
        <v>0.69714103107485748</v>
      </c>
      <c r="Q2637" s="31">
        <f t="shared" si="1693"/>
        <v>4.7608082020476665</v>
      </c>
      <c r="R2637" s="31">
        <f t="shared" si="1694"/>
        <v>0.10209259098433848</v>
      </c>
      <c r="S2637" s="31">
        <f t="shared" si="1695"/>
        <v>0.1396898192648578</v>
      </c>
      <c r="T2637" s="31">
        <f t="shared" si="1696"/>
        <v>1.4950916198154805E-2</v>
      </c>
      <c r="U2637" s="31">
        <f t="shared" si="1697"/>
        <v>2.565131961403253E-3</v>
      </c>
      <c r="V2637" s="47">
        <f t="shared" si="1710"/>
        <v>6.9037267154985888E-4</v>
      </c>
      <c r="W2637" s="31">
        <f t="shared" si="1698"/>
        <v>0.14644467393768421</v>
      </c>
      <c r="X2637" s="34">
        <f>(S2637*H2637*'Propiedades físicas'!$F$5*60*24*365)/(1000000)</f>
        <v>56904.557859791188</v>
      </c>
      <c r="Y2637" s="34">
        <f>(U2637*H2637*'Propiedades físicas'!$F$7*60*24*365)/(1000000)</f>
        <v>326.78598797882211</v>
      </c>
      <c r="Z2637" s="31">
        <f t="shared" si="1711"/>
        <v>1834.8751937890249</v>
      </c>
      <c r="AA2637" s="31">
        <f t="shared" si="1712"/>
        <v>12530.447187789458</v>
      </c>
      <c r="AB2637" s="31">
        <f t="shared" si="1712"/>
        <v>268.70769947077889</v>
      </c>
      <c r="AC2637" s="31">
        <f t="shared" si="1712"/>
        <v>367.66360430510571</v>
      </c>
      <c r="AD2637" s="31">
        <f t="shared" si="1712"/>
        <v>39.350811433543448</v>
      </c>
      <c r="AE2637" s="31">
        <f t="shared" si="1713"/>
        <v>6.7514273224133623</v>
      </c>
      <c r="AF2637" s="31">
        <f t="shared" si="1714"/>
        <v>15047.795924110324</v>
      </c>
      <c r="AG2637" s="31">
        <f t="shared" si="1715"/>
        <v>0.1219364751517594</v>
      </c>
      <c r="AH2637" s="31">
        <f t="shared" si="1716"/>
        <v>0.83270980354754509</v>
      </c>
      <c r="AI2637" s="31">
        <f t="shared" si="1716"/>
        <v>1.7856947344709939E-2</v>
      </c>
      <c r="AJ2637" s="31">
        <f t="shared" si="1716"/>
        <v>2.4433053595312046E-2</v>
      </c>
      <c r="AK2637" s="31">
        <f t="shared" si="1716"/>
        <v>2.6150548314184427E-3</v>
      </c>
      <c r="AL2637" s="31">
        <f t="shared" si="1717"/>
        <v>4.4866552925507792E-4</v>
      </c>
      <c r="AM2637" s="31">
        <f t="shared" si="1718"/>
        <v>1</v>
      </c>
      <c r="AN2637" s="31">
        <f>(Z2637*'Propiedades físicas'!$F$4)/1000</f>
        <v>1613.5525479141927</v>
      </c>
      <c r="AO2637" s="31">
        <f>(AA2637*'Propiedades físicas'!$F$6)/1000</f>
        <v>401.47552789677422</v>
      </c>
      <c r="AP2637" s="31">
        <f>(AB2637*'Propiedades físicas'!$F$9)/1000</f>
        <v>165.77921518849701</v>
      </c>
      <c r="AQ2637" s="31">
        <f>(AC2637*'Propiedades físicas'!$F$5)/1000</f>
        <v>108.26590155972448</v>
      </c>
      <c r="AR2637" s="31">
        <f>(AD2637*'Propiedades físicas'!$F$8)/1000</f>
        <v>13.950649669419818</v>
      </c>
      <c r="AS2637" s="31">
        <f>(AE2637*'Propiedades físicas'!$F$7)/1000</f>
        <v>0.62173894212104652</v>
      </c>
      <c r="AT2637" s="31">
        <f t="shared" si="1719"/>
        <v>2303.6455811707292</v>
      </c>
      <c r="AU2637" s="31">
        <f t="shared" si="1720"/>
        <v>0.70043437284921828</v>
      </c>
      <c r="AV2637" s="31">
        <f t="shared" si="1723"/>
        <v>0.17427834002691572</v>
      </c>
      <c r="AW2637" s="31">
        <f t="shared" si="1723"/>
        <v>7.1963854398230317E-2</v>
      </c>
      <c r="AX2637" s="31">
        <f t="shared" si="1723"/>
        <v>4.6997638197757388E-2</v>
      </c>
      <c r="AY2637" s="31">
        <f t="shared" si="1723"/>
        <v>6.0559010393994714E-3</v>
      </c>
      <c r="AZ2637" s="31">
        <f t="shared" si="1724"/>
        <v>2.6989348847884591E-4</v>
      </c>
      <c r="BA2637" s="31">
        <f t="shared" si="1721"/>
        <v>1</v>
      </c>
      <c r="BB2637" s="34">
        <f>AU2637*'Propiedades físicas'!$C$4+'Diseño reactor'!AV2637*'Propiedades físicas'!$C$5+'Diseño reactor'!AW2637*'Propiedades físicas'!$C$8+'Diseño reactor'!AX2637*'Propiedades físicas'!$C$9+'Diseño reactor'!AY2637*'Propiedades físicas'!$C$7+'Diseño reactor'!AZ2637*'Propiedades físicas'!$C$6</f>
        <v>875.31355324777121</v>
      </c>
      <c r="BC2637" s="45">
        <f>AU2637*'Propiedades físicas'!$L$4+'Diseño reactor'!AV2637*'Propiedades físicas'!$L$5+'Diseño reactor'!AW2637*'Propiedades físicas'!$L$8+AX2637*'Propiedades físicas'!$L$9+'Diseño reactor'!AY2637*'Propiedades físicas'!$L$7+'Diseño reactor'!AZ2637*'Propiedades físicas'!$L$6</f>
        <v>2.1263127025244346</v>
      </c>
      <c r="BD2637" s="29">
        <f t="shared" si="1700"/>
        <v>1.2852918630745096</v>
      </c>
      <c r="BE2637" s="58">
        <f t="shared" si="1701"/>
        <v>41.067198430186473</v>
      </c>
      <c r="BF2637" s="30">
        <f>AU2637*'Propiedades físicas'!$I$4+'Diseño reactor'!AV2637*'Propiedades físicas'!$I$5+'Diseño reactor'!AW2637*'Propiedades físicas'!$I$8+'Diseño reactor'!AX2637*'Propiedades físicas'!$I$9+'Diseño reactor'!AY2637*'Propiedades físicas'!$I$7+'Diseño reactor'!AZ2637*'Propiedades físicas'!$I$6</f>
        <v>2.0000180281990996E-2</v>
      </c>
      <c r="BG2637" s="24">
        <f>AU2637*'Propiedades físicas'!$O$4+'Diseño reactor'!AV2637*'Propiedades físicas'!$O$5+'Diseño reactor'!AW2637*'Propiedades físicas'!$O$8+'Diseño reactor'!AX2637*'Propiedades físicas'!$O$9+'Diseño reactor'!AY2637*'Propiedades físicas'!$O$7+'Diseño reactor'!AZ2637*'Propiedades físicas'!$O$6</f>
        <v>0.15488006225988324</v>
      </c>
      <c r="BH2637" s="54">
        <f t="shared" si="1702"/>
        <v>41090.738075905669</v>
      </c>
      <c r="BI2637" s="34">
        <f t="shared" si="1722"/>
        <v>274.57786861563881</v>
      </c>
      <c r="BJ2637" s="27">
        <f t="shared" si="1703"/>
        <v>4798.5441405953152</v>
      </c>
      <c r="BK2637" s="34">
        <f t="shared" si="1704"/>
        <v>571.69139634784642</v>
      </c>
      <c r="BL2637" s="27">
        <f t="shared" si="1705"/>
        <v>105.77743894609422</v>
      </c>
      <c r="BM2637" s="34">
        <f t="shared" si="1706"/>
        <v>1.1054421768707483</v>
      </c>
      <c r="BN2637" s="45">
        <f t="shared" si="1707"/>
        <v>2907.1710619810406</v>
      </c>
      <c r="BO2637" s="45">
        <f t="shared" si="1708"/>
        <v>111.62384350615521</v>
      </c>
      <c r="BP2637" s="66">
        <f t="shared" si="1709"/>
        <v>6.6871974305766404</v>
      </c>
    </row>
    <row r="2638" spans="8:68">
      <c r="H2638" s="68">
        <v>2633</v>
      </c>
      <c r="I2638" s="31">
        <f>('Propiedades físicas'!$C$10*'Diseño reactor'!H2638)/1000</f>
        <v>2304.5208264523285</v>
      </c>
      <c r="J2638" s="31">
        <f t="shared" si="1687"/>
        <v>0.19787193709244305</v>
      </c>
      <c r="K2638" s="31">
        <f>(I2638*1000)/'Propiedades físicas'!$F$10</f>
        <v>15053.513171801851</v>
      </c>
      <c r="L2638" s="31">
        <f t="shared" si="1688"/>
        <v>2150.5018816859788</v>
      </c>
      <c r="M2638" s="31">
        <f t="shared" si="1689"/>
        <v>12903.011290115872</v>
      </c>
      <c r="N2638" s="31">
        <f t="shared" si="1690"/>
        <v>0.81674967021875378</v>
      </c>
      <c r="O2638" s="32">
        <f t="shared" si="1691"/>
        <v>4.9004980213125222</v>
      </c>
      <c r="P2638" s="33">
        <f t="shared" si="1692"/>
        <v>0.69717980747804076</v>
      </c>
      <c r="Q2638" s="31">
        <f t="shared" si="1693"/>
        <v>4.760860827797786</v>
      </c>
      <c r="R2638" s="31">
        <f t="shared" si="1694"/>
        <v>0.10206516993562904</v>
      </c>
      <c r="S2638" s="31">
        <f t="shared" si="1695"/>
        <v>0.13963719351473761</v>
      </c>
      <c r="T2638" s="31">
        <f t="shared" si="1696"/>
        <v>1.4942054836143472E-2</v>
      </c>
      <c r="U2638" s="31">
        <f t="shared" si="1697"/>
        <v>2.5626379689405385E-3</v>
      </c>
      <c r="V2638" s="47">
        <f t="shared" si="1710"/>
        <v>6.9041107148310832E-4</v>
      </c>
      <c r="W2638" s="31">
        <f t="shared" si="1698"/>
        <v>0.14639719745303123</v>
      </c>
      <c r="X2638" s="34">
        <f>(S2638*H2638*'Propiedades físicas'!$F$5*60*24*365)/(1000000)</f>
        <v>56904.732168601702</v>
      </c>
      <c r="Y2638" s="34">
        <f>(U2638*H2638*'Propiedades físicas'!$F$7*60*24*365)/(1000000)</f>
        <v>326.59230292960279</v>
      </c>
      <c r="Z2638" s="31">
        <f t="shared" si="1711"/>
        <v>1835.6744330896813</v>
      </c>
      <c r="AA2638" s="31">
        <f t="shared" si="1712"/>
        <v>12535.346559591571</v>
      </c>
      <c r="AB2638" s="31">
        <f t="shared" si="1712"/>
        <v>268.73759244051126</v>
      </c>
      <c r="AC2638" s="31">
        <f t="shared" si="1712"/>
        <v>367.6647305243041</v>
      </c>
      <c r="AD2638" s="31">
        <f t="shared" si="1712"/>
        <v>39.342430383565762</v>
      </c>
      <c r="AE2638" s="31">
        <f t="shared" si="1713"/>
        <v>6.7474257722204376</v>
      </c>
      <c r="AF2638" s="31">
        <f t="shared" si="1714"/>
        <v>15053.513171801855</v>
      </c>
      <c r="AG2638" s="31">
        <f t="shared" si="1715"/>
        <v>0.1219432575067098</v>
      </c>
      <c r="AH2638" s="31">
        <f t="shared" si="1716"/>
        <v>0.83271900828257839</v>
      </c>
      <c r="AI2638" s="31">
        <f t="shared" si="1716"/>
        <v>1.7852151147275629E-2</v>
      </c>
      <c r="AJ2638" s="31">
        <f t="shared" si="1716"/>
        <v>2.4423848860278766E-2</v>
      </c>
      <c r="AK2638" s="31">
        <f t="shared" si="1716"/>
        <v>2.6135048964690683E-3</v>
      </c>
      <c r="AL2638" s="31">
        <f t="shared" si="1717"/>
        <v>4.4822930668833322E-4</v>
      </c>
      <c r="AM2638" s="31">
        <f t="shared" si="1718"/>
        <v>1</v>
      </c>
      <c r="AN2638" s="31">
        <f>(Z2638*'Propiedades físicas'!$F$4)/1000</f>
        <v>1614.2553829704038</v>
      </c>
      <c r="AO2638" s="31">
        <f>(AA2638*'Propiedades físicas'!$F$6)/1000</f>
        <v>401.63250376931393</v>
      </c>
      <c r="AP2638" s="31">
        <f>(AB2638*'Propiedades físicas'!$F$9)/1000</f>
        <v>165.79765765617339</v>
      </c>
      <c r="AQ2638" s="31">
        <f>(AC2638*'Propiedades físicas'!$F$5)/1000</f>
        <v>108.26623319749183</v>
      </c>
      <c r="AR2638" s="31">
        <f>(AD2638*'Propiedades físicas'!$F$8)/1000</f>
        <v>13.947678419581729</v>
      </c>
      <c r="AS2638" s="31">
        <f>(AE2638*'Propiedades físicas'!$F$7)/1000</f>
        <v>0.62137043936378011</v>
      </c>
      <c r="AT2638" s="31">
        <f t="shared" si="1719"/>
        <v>2304.5208264523285</v>
      </c>
      <c r="AU2638" s="31">
        <f t="shared" si="1720"/>
        <v>0.70047333243477483</v>
      </c>
      <c r="AV2638" s="31">
        <f t="shared" si="1723"/>
        <v>0.17428026649149578</v>
      </c>
      <c r="AW2638" s="31">
        <f t="shared" si="1723"/>
        <v>7.1944525626791114E-2</v>
      </c>
      <c r="AX2638" s="31">
        <f t="shared" si="1723"/>
        <v>4.6979932641425158E-2</v>
      </c>
      <c r="AY2638" s="31">
        <f t="shared" si="1723"/>
        <v>6.0523117254936429E-3</v>
      </c>
      <c r="AZ2638" s="31">
        <f t="shared" si="1724"/>
        <v>2.696310800195035E-4</v>
      </c>
      <c r="BA2638" s="31">
        <f t="shared" si="1721"/>
        <v>1</v>
      </c>
      <c r="BB2638" s="34">
        <f>AU2638*'Propiedades físicas'!$C$4+'Diseño reactor'!AV2638*'Propiedades físicas'!$C$5+'Diseño reactor'!AW2638*'Propiedades físicas'!$C$8+'Diseño reactor'!AX2638*'Propiedades físicas'!$C$9+'Diseño reactor'!AY2638*'Propiedades físicas'!$C$7+'Diseño reactor'!AZ2638*'Propiedades físicas'!$C$6</f>
        <v>875.31346449188709</v>
      </c>
      <c r="BC2638" s="45">
        <f>AU2638*'Propiedades físicas'!$L$4+'Diseño reactor'!AV2638*'Propiedades físicas'!$L$5+'Diseño reactor'!AW2638*'Propiedades físicas'!$L$8+AX2638*'Propiedades físicas'!$L$9+'Diseño reactor'!AY2638*'Propiedades físicas'!$L$7+'Diseño reactor'!AZ2638*'Propiedades físicas'!$L$6</f>
        <v>2.1263402371719091</v>
      </c>
      <c r="BD2638" s="29">
        <f t="shared" si="1700"/>
        <v>1.284858671195128</v>
      </c>
      <c r="BE2638" s="58">
        <f t="shared" si="1701"/>
        <v>41.06673307037871</v>
      </c>
      <c r="BF2638" s="30">
        <f>AU2638*'Propiedades físicas'!$I$4+'Diseño reactor'!AV2638*'Propiedades físicas'!$I$5+'Diseño reactor'!AW2638*'Propiedades físicas'!$I$8+'Diseño reactor'!AX2638*'Propiedades físicas'!$I$9+'Diseño reactor'!AY2638*'Propiedades físicas'!$I$7+'Diseño reactor'!AZ2638*'Propiedades físicas'!$I$6</f>
        <v>2.0000216332327476E-2</v>
      </c>
      <c r="BG2638" s="24">
        <f>AU2638*'Propiedades físicas'!$O$4+'Diseño reactor'!AV2638*'Propiedades físicas'!$O$5+'Diseño reactor'!AW2638*'Propiedades físicas'!$O$8+'Diseño reactor'!AX2638*'Propiedades físicas'!$O$9+'Diseño reactor'!AY2638*'Propiedades físicas'!$O$7+'Diseño reactor'!AZ2638*'Propiedades físicas'!$O$6</f>
        <v>0.15488141234145636</v>
      </c>
      <c r="BH2638" s="54">
        <f t="shared" si="1702"/>
        <v>41090.659843409521</v>
      </c>
      <c r="BI2638" s="34">
        <f t="shared" si="1722"/>
        <v>274.57952569423742</v>
      </c>
      <c r="BJ2638" s="27">
        <f t="shared" si="1703"/>
        <v>4798.5477030201127</v>
      </c>
      <c r="BK2638" s="34">
        <f t="shared" si="1704"/>
        <v>571.69680417815869</v>
      </c>
      <c r="BL2638" s="27">
        <f t="shared" si="1705"/>
        <v>105.77762407851954</v>
      </c>
      <c r="BM2638" s="34">
        <f t="shared" si="1706"/>
        <v>1.1054421768707483</v>
      </c>
      <c r="BN2638" s="45">
        <f t="shared" si="1707"/>
        <v>2908.3745731294507</v>
      </c>
      <c r="BO2638" s="45">
        <f t="shared" si="1708"/>
        <v>111.62967961793424</v>
      </c>
      <c r="BP2638" s="66">
        <f t="shared" si="1709"/>
        <v>6.6871967525017757</v>
      </c>
    </row>
    <row r="2639" spans="8:68">
      <c r="H2639" s="68">
        <v>2634</v>
      </c>
      <c r="I2639" s="31">
        <f>('Propiedades físicas'!$C$10*'Diseño reactor'!H2639)/1000</f>
        <v>2305.3960717339282</v>
      </c>
      <c r="J2639" s="31">
        <f t="shared" si="1687"/>
        <v>0.19779681486879369</v>
      </c>
      <c r="K2639" s="31">
        <f>(I2639*1000)/'Propiedades físicas'!$F$10</f>
        <v>15059.230419493384</v>
      </c>
      <c r="L2639" s="31">
        <f t="shared" si="1688"/>
        <v>2151.3186313561978</v>
      </c>
      <c r="M2639" s="31">
        <f t="shared" si="1689"/>
        <v>12907.911788137186</v>
      </c>
      <c r="N2639" s="31">
        <f t="shared" si="1690"/>
        <v>0.81674967021875389</v>
      </c>
      <c r="O2639" s="32">
        <f t="shared" si="1691"/>
        <v>4.9004980213125231</v>
      </c>
      <c r="P2639" s="33">
        <f t="shared" si="1692"/>
        <v>0.69721855874721805</v>
      </c>
      <c r="Q2639" s="31">
        <f t="shared" si="1693"/>
        <v>4.7609134141432001</v>
      </c>
      <c r="R2639" s="31">
        <f t="shared" si="1694"/>
        <v>0.10203776298228087</v>
      </c>
      <c r="S2639" s="31">
        <f t="shared" si="1695"/>
        <v>0.13958460716932228</v>
      </c>
      <c r="T2639" s="31">
        <f t="shared" si="1696"/>
        <v>1.4933201280723469E-2</v>
      </c>
      <c r="U2639" s="31">
        <f t="shared" si="1697"/>
        <v>2.560147208531489E-3</v>
      </c>
      <c r="V2639" s="47">
        <f t="shared" si="1710"/>
        <v>6.9044944652637131E-4</v>
      </c>
      <c r="W2639" s="31">
        <f t="shared" si="1698"/>
        <v>0.14634975174158474</v>
      </c>
      <c r="X2639" s="34">
        <f>(S2639*H2639*'Propiedades físicas'!$F$5*60*24*365)/(1000000)</f>
        <v>56904.906251519213</v>
      </c>
      <c r="Y2639" s="34">
        <f>(U2639*H2639*'Propiedades físicas'!$F$7*60*24*365)/(1000000)</f>
        <v>326.39878851104123</v>
      </c>
      <c r="Z2639" s="31">
        <f t="shared" si="1711"/>
        <v>1836.4736837401724</v>
      </c>
      <c r="AA2639" s="31">
        <f t="shared" si="1712"/>
        <v>12540.24593285319</v>
      </c>
      <c r="AB2639" s="31">
        <f t="shared" si="1712"/>
        <v>268.76746769532781</v>
      </c>
      <c r="AC2639" s="31">
        <f t="shared" si="1712"/>
        <v>367.66585528399486</v>
      </c>
      <c r="AD2639" s="31">
        <f t="shared" si="1712"/>
        <v>39.334052173425619</v>
      </c>
      <c r="AE2639" s="31">
        <f t="shared" si="1713"/>
        <v>6.7434277472719417</v>
      </c>
      <c r="AF2639" s="31">
        <f t="shared" si="1714"/>
        <v>15059.230419493382</v>
      </c>
      <c r="AG2639" s="31">
        <f t="shared" si="1715"/>
        <v>0.12195003546548791</v>
      </c>
      <c r="AH2639" s="31">
        <f t="shared" si="1716"/>
        <v>0.8327282061253608</v>
      </c>
      <c r="AI2639" s="31">
        <f t="shared" si="1716"/>
        <v>1.7847357415251609E-2</v>
      </c>
      <c r="AJ2639" s="31">
        <f t="shared" si="1716"/>
        <v>2.4414651017496267E-2</v>
      </c>
      <c r="AK2639" s="31">
        <f t="shared" si="1716"/>
        <v>2.6119563269654043E-3</v>
      </c>
      <c r="AL2639" s="31">
        <f t="shared" si="1717"/>
        <v>4.4779364943795062E-4</v>
      </c>
      <c r="AM2639" s="31">
        <f t="shared" si="1718"/>
        <v>0.99999999999999989</v>
      </c>
      <c r="AN2639" s="31">
        <f>(Z2639*'Propiedades físicas'!$F$4)/1000</f>
        <v>1614.9582280074328</v>
      </c>
      <c r="AO2639" s="31">
        <f>(AA2639*'Propiedades físicas'!$F$6)/1000</f>
        <v>401.78947968861615</v>
      </c>
      <c r="AP2639" s="31">
        <f>(AB2639*'Propiedades físicas'!$F$9)/1000</f>
        <v>165.8160891946325</v>
      </c>
      <c r="AQ2639" s="31">
        <f>(AC2639*'Propiedades físicas'!$F$5)/1000</f>
        <v>108.26656440547796</v>
      </c>
      <c r="AR2639" s="31">
        <f>(AD2639*'Propiedades físicas'!$F$8)/1000</f>
        <v>13.944708176522845</v>
      </c>
      <c r="AS2639" s="31">
        <f>(AE2639*'Propiedades físicas'!$F$7)/1000</f>
        <v>0.62100226124627322</v>
      </c>
      <c r="AT2639" s="31">
        <f t="shared" si="1719"/>
        <v>2305.3960717339287</v>
      </c>
      <c r="AU2639" s="31">
        <f t="shared" si="1720"/>
        <v>0.70051226676759037</v>
      </c>
      <c r="AV2639" s="31">
        <f t="shared" si="1723"/>
        <v>0.17428219151359239</v>
      </c>
      <c r="AW2639" s="31">
        <f t="shared" si="1723"/>
        <v>7.1925206791004601E-2</v>
      </c>
      <c r="AX2639" s="31">
        <f t="shared" si="1723"/>
        <v>4.6962240342523352E-2</v>
      </c>
      <c r="AY2639" s="31">
        <f t="shared" si="1723"/>
        <v>6.048725573664566E-3</v>
      </c>
      <c r="AZ2639" s="31">
        <f t="shared" si="1724"/>
        <v>2.6936901162463012E-4</v>
      </c>
      <c r="BA2639" s="31">
        <f t="shared" si="1721"/>
        <v>0.99999999999999989</v>
      </c>
      <c r="BB2639" s="34">
        <f>AU2639*'Propiedades físicas'!$C$4+'Diseño reactor'!AV2639*'Propiedades físicas'!$C$5+'Diseño reactor'!AW2639*'Propiedades físicas'!$C$8+'Diseño reactor'!AX2639*'Propiedades físicas'!$C$9+'Diseño reactor'!AY2639*'Propiedades físicas'!$C$7+'Diseño reactor'!AZ2639*'Propiedades físicas'!$C$6</f>
        <v>875.31337584755397</v>
      </c>
      <c r="BC2639" s="45">
        <f>AU2639*'Propiedades físicas'!$L$4+'Diseño reactor'!AV2639*'Propiedades físicas'!$L$5+'Diseño reactor'!AW2639*'Propiedades físicas'!$L$8+AX2639*'Propiedades físicas'!$L$9+'Diseño reactor'!AY2639*'Propiedades físicas'!$L$7+'Diseño reactor'!AZ2639*'Propiedades físicas'!$L$6</f>
        <v>2.1263677532877079</v>
      </c>
      <c r="BD2639" s="29">
        <f t="shared" si="1700"/>
        <v>1.2844257715588625</v>
      </c>
      <c r="BE2639" s="58">
        <f t="shared" si="1701"/>
        <v>41.06626802797993</v>
      </c>
      <c r="BF2639" s="30">
        <f>AU2639*'Propiedades físicas'!$I$4+'Diseño reactor'!AV2639*'Propiedades físicas'!$I$5+'Diseño reactor'!AW2639*'Propiedades físicas'!$I$8+'Diseño reactor'!AX2639*'Propiedades físicas'!$I$9+'Diseño reactor'!AY2639*'Propiedades físicas'!$I$7+'Diseño reactor'!AZ2639*'Propiedades físicas'!$I$6</f>
        <v>2.0000252330388719E-2</v>
      </c>
      <c r="BG2639" s="24">
        <f>AU2639*'Propiedades físicas'!$O$4+'Diseño reactor'!AV2639*'Propiedades físicas'!$O$5+'Diseño reactor'!AW2639*'Propiedades físicas'!$O$8+'Diseño reactor'!AX2639*'Propiedades físicas'!$O$9+'Diseño reactor'!AY2639*'Propiedades físicas'!$O$7+'Diseño reactor'!AZ2639*'Propiedades físicas'!$O$6</f>
        <v>0.154882761544618</v>
      </c>
      <c r="BH2639" s="54">
        <f t="shared" si="1702"/>
        <v>41090.581723831667</v>
      </c>
      <c r="BI2639" s="34">
        <f t="shared" si="1722"/>
        <v>274.58118120333648</v>
      </c>
      <c r="BJ2639" s="27">
        <f t="shared" si="1703"/>
        <v>4798.5512650259461</v>
      </c>
      <c r="BK2639" s="34">
        <f t="shared" si="1704"/>
        <v>571.70220872356822</v>
      </c>
      <c r="BL2639" s="27">
        <f t="shared" si="1705"/>
        <v>105.77780909563727</v>
      </c>
      <c r="BM2639" s="34">
        <f t="shared" si="1706"/>
        <v>1.1054421768707483</v>
      </c>
      <c r="BN2639" s="45">
        <f t="shared" si="1707"/>
        <v>2909.5780962375025</v>
      </c>
      <c r="BO2639" s="45">
        <f t="shared" si="1708"/>
        <v>111.63551194728757</v>
      </c>
      <c r="BP2639" s="66">
        <f t="shared" si="1709"/>
        <v>6.6871960752791342</v>
      </c>
    </row>
    <row r="2640" spans="8:68">
      <c r="H2640" s="68">
        <v>2635</v>
      </c>
      <c r="I2640" s="31">
        <f>('Propiedades físicas'!$C$10*'Diseño reactor'!H2640)/1000</f>
        <v>2306.2713170155284</v>
      </c>
      <c r="J2640" s="31">
        <f t="shared" si="1687"/>
        <v>0.19772174966390985</v>
      </c>
      <c r="K2640" s="31">
        <f>(I2640*1000)/'Propiedades físicas'!$F$10</f>
        <v>15064.947667184915</v>
      </c>
      <c r="L2640" s="31">
        <f t="shared" si="1688"/>
        <v>2152.1353810264163</v>
      </c>
      <c r="M2640" s="31">
        <f t="shared" si="1689"/>
        <v>12912.812286158498</v>
      </c>
      <c r="N2640" s="31">
        <f t="shared" si="1690"/>
        <v>0.81674967021875378</v>
      </c>
      <c r="O2640" s="32">
        <f t="shared" si="1691"/>
        <v>4.9004980213125231</v>
      </c>
      <c r="P2640" s="33">
        <f t="shared" si="1692"/>
        <v>0.69725728490681815</v>
      </c>
      <c r="Q2640" s="31">
        <f t="shared" si="1693"/>
        <v>4.7609659611278792</v>
      </c>
      <c r="R2640" s="31">
        <f t="shared" si="1694"/>
        <v>0.10201037011416793</v>
      </c>
      <c r="S2640" s="31">
        <f t="shared" si="1695"/>
        <v>0.1395320601846457</v>
      </c>
      <c r="T2640" s="31">
        <f t="shared" si="1696"/>
        <v>1.4924355522825701E-2</v>
      </c>
      <c r="U2640" s="31">
        <f t="shared" si="1697"/>
        <v>2.5576596749421312E-3</v>
      </c>
      <c r="V2640" s="47">
        <f t="shared" si="1710"/>
        <v>6.9048779670383934E-4</v>
      </c>
      <c r="W2640" s="31">
        <f t="shared" si="1698"/>
        <v>0.1463023367734346</v>
      </c>
      <c r="X2640" s="34">
        <f>(S2640*H2640*'Propiedades físicas'!$F$5*60*24*365)/(1000000)</f>
        <v>56905.080108909533</v>
      </c>
      <c r="Y2640" s="34">
        <f>(U2640*H2640*'Propiedades físicas'!$F$7*60*24*365)/(1000000)</f>
        <v>326.2054445249114</v>
      </c>
      <c r="Z2640" s="31">
        <f t="shared" si="1711"/>
        <v>1837.2729457294658</v>
      </c>
      <c r="AA2640" s="31">
        <f t="shared" si="1712"/>
        <v>12545.145307571962</v>
      </c>
      <c r="AB2640" s="31">
        <f t="shared" si="1712"/>
        <v>268.7973252508325</v>
      </c>
      <c r="AC2640" s="31">
        <f t="shared" si="1712"/>
        <v>367.6669785865414</v>
      </c>
      <c r="AD2640" s="31">
        <f t="shared" si="1712"/>
        <v>39.325676802645724</v>
      </c>
      <c r="AE2640" s="31">
        <f t="shared" si="1713"/>
        <v>6.7394332434725159</v>
      </c>
      <c r="AF2640" s="31">
        <f t="shared" si="1714"/>
        <v>15064.947667184921</v>
      </c>
      <c r="AG2640" s="31">
        <f t="shared" si="1715"/>
        <v>0.12195680903236646</v>
      </c>
      <c r="AH2640" s="31">
        <f t="shared" si="1716"/>
        <v>0.83273739708358263</v>
      </c>
      <c r="AI2640" s="31">
        <f t="shared" si="1716"/>
        <v>1.7842566146866724E-2</v>
      </c>
      <c r="AJ2640" s="31">
        <f t="shared" si="1716"/>
        <v>2.440546005927445E-2</v>
      </c>
      <c r="AK2640" s="31">
        <f t="shared" si="1716"/>
        <v>2.6104091213211781E-3</v>
      </c>
      <c r="AL2640" s="31">
        <f t="shared" si="1717"/>
        <v>4.4735855658845883E-4</v>
      </c>
      <c r="AM2640" s="31">
        <f t="shared" si="1718"/>
        <v>1</v>
      </c>
      <c r="AN2640" s="31">
        <f>(Z2640*'Propiedades físicas'!$F$4)/1000</f>
        <v>1615.6610830155776</v>
      </c>
      <c r="AO2640" s="31">
        <f>(AA2640*'Propiedades físicas'!$F$6)/1000</f>
        <v>401.94645565460564</v>
      </c>
      <c r="AP2640" s="31">
        <f>(AB2640*'Propiedades físicas'!$F$9)/1000</f>
        <v>165.83450981350109</v>
      </c>
      <c r="AQ2640" s="31">
        <f>(AC2640*'Propiedades físicas'!$F$5)/1000</f>
        <v>108.26689518437885</v>
      </c>
      <c r="AR2640" s="31">
        <f>(AD2640*'Propiedades físicas'!$F$8)/1000</f>
        <v>13.941738940073957</v>
      </c>
      <c r="AS2640" s="31">
        <f>(AE2640*'Propiedades físicas'!$F$7)/1000</f>
        <v>0.62063440739138398</v>
      </c>
      <c r="AT2640" s="31">
        <f t="shared" si="1719"/>
        <v>2306.2713170155284</v>
      </c>
      <c r="AU2640" s="31">
        <f t="shared" si="1720"/>
        <v>0.7005511758722095</v>
      </c>
      <c r="AV2640" s="31">
        <f t="shared" si="1723"/>
        <v>0.17428411509481531</v>
      </c>
      <c r="AW2640" s="31">
        <f t="shared" si="1723"/>
        <v>7.1905897883733041E-2</v>
      </c>
      <c r="AX2640" s="31">
        <f t="shared" si="1723"/>
        <v>4.6944561286259921E-2</v>
      </c>
      <c r="AY2640" s="31">
        <f t="shared" si="1723"/>
        <v>6.0451425802387874E-3</v>
      </c>
      <c r="AZ2640" s="31">
        <f t="shared" si="1724"/>
        <v>2.6910728274352693E-4</v>
      </c>
      <c r="BA2640" s="31">
        <f t="shared" si="1721"/>
        <v>1</v>
      </c>
      <c r="BB2640" s="34">
        <f>AU2640*'Propiedades físicas'!$C$4+'Diseño reactor'!AV2640*'Propiedades físicas'!$C$5+'Diseño reactor'!AW2640*'Propiedades físicas'!$C$8+'Diseño reactor'!AX2640*'Propiedades físicas'!$C$9+'Diseño reactor'!AY2640*'Propiedades físicas'!$C$7+'Diseño reactor'!AZ2640*'Propiedades físicas'!$C$6</f>
        <v>875.31328731460042</v>
      </c>
      <c r="BC2640" s="45">
        <f>AU2640*'Propiedades físicas'!$L$4+'Diseño reactor'!AV2640*'Propiedades físicas'!$L$5+'Diseño reactor'!AW2640*'Propiedades físicas'!$L$8+AX2640*'Propiedades físicas'!$L$9+'Diseño reactor'!AY2640*'Propiedades físicas'!$L$7+'Diseño reactor'!AZ2640*'Propiedades físicas'!$L$6</f>
        <v>2.126395250890436</v>
      </c>
      <c r="BD2640" s="29">
        <f t="shared" si="1700"/>
        <v>1.2839931638698068</v>
      </c>
      <c r="BE2640" s="58">
        <f t="shared" si="1701"/>
        <v>41.065803302664818</v>
      </c>
      <c r="BF2640" s="30">
        <f>AU2640*'Propiedades físicas'!$I$4+'Diseño reactor'!AV2640*'Propiedades físicas'!$I$5+'Diseño reactor'!AW2640*'Propiedades físicas'!$I$8+'Diseño reactor'!AX2640*'Propiedades físicas'!$I$9+'Diseño reactor'!AY2640*'Propiedades físicas'!$I$7+'Diseño reactor'!AZ2640*'Propiedades físicas'!$I$6</f>
        <v>2.0000288276256804E-2</v>
      </c>
      <c r="BG2640" s="24">
        <f>AU2640*'Propiedades físicas'!$O$4+'Diseño reactor'!AV2640*'Propiedades físicas'!$O$5+'Diseño reactor'!AW2640*'Propiedades físicas'!$O$8+'Diseño reactor'!AX2640*'Propiedades físicas'!$O$9+'Diseño reactor'!AY2640*'Propiedades físicas'!$O$7+'Diseño reactor'!AZ2640*'Propiedades físicas'!$O$6</f>
        <v>0.15488410987021317</v>
      </c>
      <c r="BH2640" s="54">
        <f t="shared" si="1702"/>
        <v>41090.503716994215</v>
      </c>
      <c r="BI2640" s="34">
        <f t="shared" si="1722"/>
        <v>274.58283514499561</v>
      </c>
      <c r="BJ2640" s="27">
        <f t="shared" si="1703"/>
        <v>4798.5548266111982</v>
      </c>
      <c r="BK2640" s="34">
        <f t="shared" si="1704"/>
        <v>571.70760998699268</v>
      </c>
      <c r="BL2640" s="27">
        <f t="shared" si="1705"/>
        <v>105.77799399755253</v>
      </c>
      <c r="BM2640" s="34">
        <f t="shared" si="1706"/>
        <v>1.1054421768707483</v>
      </c>
      <c r="BN2640" s="45">
        <f t="shared" si="1707"/>
        <v>2910.7816312932628</v>
      </c>
      <c r="BO2640" s="45">
        <f t="shared" si="1708"/>
        <v>111.64134049789098</v>
      </c>
      <c r="BP2640" s="66">
        <f t="shared" si="1709"/>
        <v>6.6871953989074067</v>
      </c>
    </row>
    <row r="2641" spans="8:68">
      <c r="H2641" s="68">
        <v>2636</v>
      </c>
      <c r="I2641" s="31">
        <f>('Propiedades físicas'!$C$10*'Diseño reactor'!H2641)/1000</f>
        <v>2307.1465622971282</v>
      </c>
      <c r="J2641" s="31">
        <f t="shared" si="1687"/>
        <v>0.19764674141289928</v>
      </c>
      <c r="K2641" s="31">
        <f>(I2641*1000)/'Propiedades físicas'!$F$10</f>
        <v>15070.664914876448</v>
      </c>
      <c r="L2641" s="31">
        <f t="shared" si="1688"/>
        <v>2152.9521306966353</v>
      </c>
      <c r="M2641" s="31">
        <f t="shared" si="1689"/>
        <v>12917.712784179812</v>
      </c>
      <c r="N2641" s="31">
        <f t="shared" si="1690"/>
        <v>0.81674967021875389</v>
      </c>
      <c r="O2641" s="32">
        <f t="shared" si="1691"/>
        <v>4.9004980213125231</v>
      </c>
      <c r="P2641" s="33">
        <f t="shared" si="1692"/>
        <v>0.69729598598123843</v>
      </c>
      <c r="Q2641" s="31">
        <f t="shared" si="1693"/>
        <v>4.7610184687957169</v>
      </c>
      <c r="R2641" s="31">
        <f t="shared" si="1694"/>
        <v>0.10198299132117276</v>
      </c>
      <c r="S2641" s="31">
        <f t="shared" si="1695"/>
        <v>0.13947955251680694</v>
      </c>
      <c r="T2641" s="31">
        <f t="shared" si="1696"/>
        <v>1.4915517553394091E-2</v>
      </c>
      <c r="U2641" s="31">
        <f t="shared" si="1697"/>
        <v>2.555175362948664E-3</v>
      </c>
      <c r="V2641" s="47">
        <f t="shared" si="1710"/>
        <v>6.9052612203967297E-4</v>
      </c>
      <c r="W2641" s="31">
        <f t="shared" si="1698"/>
        <v>0.14625495251870954</v>
      </c>
      <c r="X2641" s="34">
        <f>(S2641*H2641*'Propiedades físicas'!$F$5*60*24*365)/(1000000)</f>
        <v>56905.253741137785</v>
      </c>
      <c r="Y2641" s="34">
        <f>(U2641*H2641*'Propiedades físicas'!$F$7*60*24*365)/(1000000)</f>
        <v>326.01227077327246</v>
      </c>
      <c r="Z2641" s="31">
        <f t="shared" si="1711"/>
        <v>1838.0722190465444</v>
      </c>
      <c r="AA2641" s="31">
        <f t="shared" si="1712"/>
        <v>12550.044683745509</v>
      </c>
      <c r="AB2641" s="31">
        <f t="shared" si="1712"/>
        <v>268.8271651226114</v>
      </c>
      <c r="AC2641" s="31">
        <f t="shared" si="1712"/>
        <v>367.66810043430308</v>
      </c>
      <c r="AD2641" s="31">
        <f t="shared" si="1712"/>
        <v>39.317304270746824</v>
      </c>
      <c r="AE2641" s="31">
        <f t="shared" si="1713"/>
        <v>6.7354422567326786</v>
      </c>
      <c r="AF2641" s="31">
        <f t="shared" si="1714"/>
        <v>15070.664914876448</v>
      </c>
      <c r="AG2641" s="31">
        <f t="shared" si="1715"/>
        <v>0.12196357821161292</v>
      </c>
      <c r="AH2641" s="31">
        <f t="shared" si="1716"/>
        <v>0.83274658116492251</v>
      </c>
      <c r="AI2641" s="31">
        <f t="shared" si="1716"/>
        <v>1.7837777340351364E-2</v>
      </c>
      <c r="AJ2641" s="31">
        <f t="shared" si="1716"/>
        <v>2.4396275977934666E-2</v>
      </c>
      <c r="AK2641" s="31">
        <f t="shared" si="1716"/>
        <v>2.6088632779524019E-3</v>
      </c>
      <c r="AL2641" s="31">
        <f t="shared" si="1717"/>
        <v>4.4692402722616682E-4</v>
      </c>
      <c r="AM2641" s="31">
        <f t="shared" si="1718"/>
        <v>1.0000000000000002</v>
      </c>
      <c r="AN2641" s="31">
        <f>(Z2641*'Propiedades físicas'!$F$4)/1000</f>
        <v>1616.3639479851502</v>
      </c>
      <c r="AO2641" s="31">
        <f>(AA2641*'Propiedades físicas'!$F$6)/1000</f>
        <v>402.10343166720611</v>
      </c>
      <c r="AP2641" s="31">
        <f>(AB2641*'Propiedades físicas'!$F$9)/1000</f>
        <v>165.8529195223951</v>
      </c>
      <c r="AQ2641" s="31">
        <f>(AC2641*'Propiedades físicas'!$F$5)/1000</f>
        <v>108.26722553488923</v>
      </c>
      <c r="AR2641" s="31">
        <f>(AD2641*'Propiedades físicas'!$F$8)/1000</f>
        <v>13.938770710065159</v>
      </c>
      <c r="AS2641" s="31">
        <f>(AE2641*'Propiedades físicas'!$F$7)/1000</f>
        <v>0.62026687742251241</v>
      </c>
      <c r="AT2641" s="31">
        <f t="shared" si="1719"/>
        <v>2307.1465622971282</v>
      </c>
      <c r="AU2641" s="31">
        <f t="shared" si="1720"/>
        <v>0.70059005977314459</v>
      </c>
      <c r="AV2641" s="31">
        <f t="shared" si="1723"/>
        <v>0.17428603723677127</v>
      </c>
      <c r="AW2641" s="31">
        <f t="shared" si="1723"/>
        <v>7.1886598897844781E-2</v>
      </c>
      <c r="AX2641" s="31">
        <f t="shared" si="1723"/>
        <v>4.6926895457864687E-2</v>
      </c>
      <c r="AY2641" s="31">
        <f t="shared" si="1723"/>
        <v>6.0415627415481201E-3</v>
      </c>
      <c r="AZ2641" s="31">
        <f t="shared" si="1724"/>
        <v>2.6884589282656537E-4</v>
      </c>
      <c r="BA2641" s="31">
        <f t="shared" si="1721"/>
        <v>1</v>
      </c>
      <c r="BB2641" s="34">
        <f>AU2641*'Propiedades físicas'!$C$4+'Diseño reactor'!AV2641*'Propiedades físicas'!$C$5+'Diseño reactor'!AW2641*'Propiedades físicas'!$C$8+'Diseño reactor'!AX2641*'Propiedades físicas'!$C$9+'Diseño reactor'!AY2641*'Propiedades físicas'!$C$7+'Diseño reactor'!AZ2641*'Propiedades físicas'!$C$6</f>
        <v>875.31319889285544</v>
      </c>
      <c r="BC2641" s="45">
        <f>AU2641*'Propiedades físicas'!$L$4+'Diseño reactor'!AV2641*'Propiedades físicas'!$L$5+'Diseño reactor'!AW2641*'Propiedades físicas'!$L$8+AX2641*'Propiedades físicas'!$L$9+'Diseño reactor'!AY2641*'Propiedades físicas'!$L$7+'Diseño reactor'!AZ2641*'Propiedades físicas'!$L$6</f>
        <v>2.1264227299986733</v>
      </c>
      <c r="BD2641" s="29">
        <f t="shared" si="1700"/>
        <v>1.2835608478324569</v>
      </c>
      <c r="BE2641" s="58">
        <f t="shared" si="1701"/>
        <v>41.065338894108471</v>
      </c>
      <c r="BF2641" s="30">
        <f>AU2641*'Propiedades físicas'!$I$4+'Diseño reactor'!AV2641*'Propiedades físicas'!$I$5+'Diseño reactor'!AW2641*'Propiedades físicas'!$I$8+'Diseño reactor'!AX2641*'Propiedades físicas'!$I$9+'Diseño reactor'!AY2641*'Propiedades físicas'!$I$7+'Diseño reactor'!AZ2641*'Propiedades físicas'!$I$6</f>
        <v>2.0000324170013621E-2</v>
      </c>
      <c r="BG2641" s="24">
        <f>AU2641*'Propiedades físicas'!$O$4+'Diseño reactor'!AV2641*'Propiedades físicas'!$O$5+'Diseño reactor'!AW2641*'Propiedades físicas'!$O$8+'Diseño reactor'!AX2641*'Propiedades físicas'!$O$9+'Diseño reactor'!AY2641*'Propiedades físicas'!$O$7+'Diseño reactor'!AZ2641*'Propiedades físicas'!$O$6</f>
        <v>0.1548854573190856</v>
      </c>
      <c r="BH2641" s="54">
        <f t="shared" si="1702"/>
        <v>41090.425822719677</v>
      </c>
      <c r="BI2641" s="34">
        <f t="shared" si="1722"/>
        <v>274.584487521271</v>
      </c>
      <c r="BJ2641" s="27">
        <f t="shared" si="1703"/>
        <v>4798.5583877742283</v>
      </c>
      <c r="BK2641" s="34">
        <f t="shared" si="1704"/>
        <v>571.71300797134268</v>
      </c>
      <c r="BL2641" s="27">
        <f t="shared" si="1705"/>
        <v>105.77817878437023</v>
      </c>
      <c r="BM2641" s="34">
        <f t="shared" si="1706"/>
        <v>1.1054421768707483</v>
      </c>
      <c r="BN2641" s="45">
        <f t="shared" si="1707"/>
        <v>2911.9851782848204</v>
      </c>
      <c r="BO2641" s="45">
        <f t="shared" si="1708"/>
        <v>111.64716527341558</v>
      </c>
      <c r="BP2641" s="66">
        <f t="shared" si="1709"/>
        <v>6.6871947233852875</v>
      </c>
    </row>
    <row r="2642" spans="8:68">
      <c r="H2642" s="68">
        <v>2637</v>
      </c>
      <c r="I2642" s="31">
        <f>('Propiedades físicas'!$C$10*'Diseño reactor'!H2642)/1000</f>
        <v>2308.0218075787275</v>
      </c>
      <c r="J2642" s="31">
        <f t="shared" si="1687"/>
        <v>0.197571790050968</v>
      </c>
      <c r="K2642" s="31">
        <f>(I2642*1000)/'Propiedades físicas'!$F$10</f>
        <v>15076.382162567976</v>
      </c>
      <c r="L2642" s="31">
        <f t="shared" si="1688"/>
        <v>2153.7688803668534</v>
      </c>
      <c r="M2642" s="31">
        <f t="shared" si="1689"/>
        <v>12922.61328220112</v>
      </c>
      <c r="N2642" s="31">
        <f t="shared" si="1690"/>
        <v>0.81674967021875367</v>
      </c>
      <c r="O2642" s="32">
        <f t="shared" si="1691"/>
        <v>4.9004980213125222</v>
      </c>
      <c r="P2642" s="33">
        <f t="shared" si="1692"/>
        <v>0.6973346619948444</v>
      </c>
      <c r="Q2642" s="31">
        <f t="shared" si="1693"/>
        <v>4.7610709371905529</v>
      </c>
      <c r="R2642" s="31">
        <f t="shared" si="1694"/>
        <v>0.10195562659318633</v>
      </c>
      <c r="S2642" s="31">
        <f t="shared" si="1695"/>
        <v>0.13942708412196952</v>
      </c>
      <c r="T2642" s="31">
        <f t="shared" si="1696"/>
        <v>1.4906687363385488E-2</v>
      </c>
      <c r="U2642" s="31">
        <f t="shared" si="1697"/>
        <v>2.5526942673374268E-3</v>
      </c>
      <c r="V2642" s="47">
        <f t="shared" si="1710"/>
        <v>6.9056442255800135E-4</v>
      </c>
      <c r="W2642" s="31">
        <f t="shared" si="1698"/>
        <v>0.1462075989475769</v>
      </c>
      <c r="X2642" s="34">
        <f>(S2642*H2642*'Propiedades físicas'!$F$5*60*24*365)/(1000000)</f>
        <v>56905.427148568298</v>
      </c>
      <c r="Y2642" s="34">
        <f>(U2642*H2642*'Propiedades físicas'!$F$7*60*24*365)/(1000000)</f>
        <v>325.81926705846627</v>
      </c>
      <c r="Z2642" s="31">
        <f t="shared" si="1711"/>
        <v>1838.8715036804047</v>
      </c>
      <c r="AA2642" s="31">
        <f t="shared" si="1712"/>
        <v>12554.944061371489</v>
      </c>
      <c r="AB2642" s="31">
        <f t="shared" si="1712"/>
        <v>268.85698732623234</v>
      </c>
      <c r="AC2642" s="31">
        <f t="shared" si="1712"/>
        <v>367.66922082963362</v>
      </c>
      <c r="AD2642" s="31">
        <f t="shared" si="1712"/>
        <v>39.308934577247534</v>
      </c>
      <c r="AE2642" s="31">
        <f t="shared" si="1713"/>
        <v>6.731454782968795</v>
      </c>
      <c r="AF2642" s="31">
        <f t="shared" si="1714"/>
        <v>15076.382162567976</v>
      </c>
      <c r="AG2642" s="31">
        <f t="shared" si="1715"/>
        <v>0.12197034300748899</v>
      </c>
      <c r="AH2642" s="31">
        <f t="shared" si="1716"/>
        <v>0.83275575837704763</v>
      </c>
      <c r="AI2642" s="31">
        <f t="shared" si="1716"/>
        <v>1.7832990993937346E-2</v>
      </c>
      <c r="AJ2642" s="31">
        <f t="shared" si="1716"/>
        <v>2.4387098765809485E-2</v>
      </c>
      <c r="AK2642" s="31">
        <f t="shared" si="1716"/>
        <v>2.6073187952773413E-3</v>
      </c>
      <c r="AL2642" s="31">
        <f t="shared" si="1717"/>
        <v>4.4649006043915641E-4</v>
      </c>
      <c r="AM2642" s="31">
        <f t="shared" si="1718"/>
        <v>0.99999999999999989</v>
      </c>
      <c r="AN2642" s="31">
        <f>(Z2642*'Propiedades físicas'!$F$4)/1000</f>
        <v>1617.0668229064743</v>
      </c>
      <c r="AO2642" s="31">
        <f>(AA2642*'Propiedades físicas'!$F$6)/1000</f>
        <v>402.26040772634252</v>
      </c>
      <c r="AP2642" s="31">
        <f>(AB2642*'Propiedades físicas'!$F$9)/1000</f>
        <v>165.87131833091902</v>
      </c>
      <c r="AQ2642" s="31">
        <f>(AC2642*'Propiedades físicas'!$F$5)/1000</f>
        <v>108.26755545770223</v>
      </c>
      <c r="AR2642" s="31">
        <f>(AD2642*'Propiedades físicas'!$F$8)/1000</f>
        <v>13.93580348632579</v>
      </c>
      <c r="AS2642" s="31">
        <f>(AE2642*'Propiedades físicas'!$F$7)/1000</f>
        <v>0.61989967096359633</v>
      </c>
      <c r="AT2642" s="31">
        <f t="shared" si="1719"/>
        <v>2308.0218075787275</v>
      </c>
      <c r="AU2642" s="31">
        <f t="shared" si="1720"/>
        <v>0.70062891849487674</v>
      </c>
      <c r="AV2642" s="31">
        <f t="shared" si="1723"/>
        <v>0.17428795794106519</v>
      </c>
      <c r="AW2642" s="31">
        <f t="shared" si="1723"/>
        <v>7.186730982621406E-2</v>
      </c>
      <c r="AX2642" s="31">
        <f t="shared" si="1723"/>
        <v>4.6909242842589211E-2</v>
      </c>
      <c r="AY2642" s="31">
        <f t="shared" si="1723"/>
        <v>6.0379860539296207E-3</v>
      </c>
      <c r="AZ2642" s="31">
        <f t="shared" si="1724"/>
        <v>2.6858484132518377E-4</v>
      </c>
      <c r="BA2642" s="31">
        <f t="shared" si="1721"/>
        <v>1</v>
      </c>
      <c r="BB2642" s="34">
        <f>AU2642*'Propiedades físicas'!$C$4+'Diseño reactor'!AV2642*'Propiedades físicas'!$C$5+'Diseño reactor'!AW2642*'Propiedades físicas'!$C$8+'Diseño reactor'!AX2642*'Propiedades físicas'!$C$9+'Diseño reactor'!AY2642*'Propiedades físicas'!$C$7+'Diseño reactor'!AZ2642*'Propiedades físicas'!$C$6</f>
        <v>875.31311058214828</v>
      </c>
      <c r="BC2642" s="45">
        <f>AU2642*'Propiedades físicas'!$L$4+'Diseño reactor'!AV2642*'Propiedades físicas'!$L$5+'Diseño reactor'!AW2642*'Propiedades físicas'!$L$8+AX2642*'Propiedades físicas'!$L$9+'Diseño reactor'!AY2642*'Propiedades físicas'!$L$7+'Diseño reactor'!AZ2642*'Propiedades físicas'!$L$6</f>
        <v>2.1264501906309747</v>
      </c>
      <c r="BD2642" s="29">
        <f t="shared" si="1700"/>
        <v>1.2831288231517057</v>
      </c>
      <c r="BE2642" s="58">
        <f t="shared" si="1701"/>
        <v>41.064874801986463</v>
      </c>
      <c r="BF2642" s="30">
        <f>AU2642*'Propiedades físicas'!$I$4+'Diseño reactor'!AV2642*'Propiedades físicas'!$I$5+'Diseño reactor'!AW2642*'Propiedades físicas'!$I$8+'Diseño reactor'!AX2642*'Propiedades físicas'!$I$9+'Diseño reactor'!AY2642*'Propiedades físicas'!$I$7+'Diseño reactor'!AZ2642*'Propiedades físicas'!$I$6</f>
        <v>2.0000360011740922E-2</v>
      </c>
      <c r="BG2642" s="24">
        <f>AU2642*'Propiedades físicas'!$O$4+'Diseño reactor'!AV2642*'Propiedades físicas'!$O$5+'Diseño reactor'!AW2642*'Propiedades físicas'!$O$8+'Diseño reactor'!AX2642*'Propiedades físicas'!$O$9+'Diseño reactor'!AY2642*'Propiedades físicas'!$O$7+'Diseño reactor'!AZ2642*'Propiedades físicas'!$O$6</f>
        <v>0.15488680389207821</v>
      </c>
      <c r="BH2642" s="54">
        <f t="shared" si="1702"/>
        <v>41090.348040830853</v>
      </c>
      <c r="BI2642" s="34">
        <f t="shared" si="1722"/>
        <v>274.58613833421498</v>
      </c>
      <c r="BJ2642" s="27">
        <f t="shared" si="1703"/>
        <v>4798.5619485134121</v>
      </c>
      <c r="BK2642" s="34">
        <f t="shared" si="1704"/>
        <v>571.71840267952734</v>
      </c>
      <c r="BL2642" s="27">
        <f t="shared" si="1705"/>
        <v>105.77836345619519</v>
      </c>
      <c r="BM2642" s="34">
        <f t="shared" si="1706"/>
        <v>1.1054421768707483</v>
      </c>
      <c r="BN2642" s="45">
        <f t="shared" si="1707"/>
        <v>2913.1887372002789</v>
      </c>
      <c r="BO2642" s="45">
        <f t="shared" si="1708"/>
        <v>111.65298627752767</v>
      </c>
      <c r="BP2642" s="66">
        <f t="shared" si="1709"/>
        <v>6.6871940487114738</v>
      </c>
    </row>
    <row r="2643" spans="8:68">
      <c r="H2643" s="68">
        <v>2638</v>
      </c>
      <c r="I2643" s="31">
        <f>('Propiedades físicas'!$C$10*'Diseño reactor'!H2643)/1000</f>
        <v>2308.8970528603277</v>
      </c>
      <c r="J2643" s="31">
        <f t="shared" si="1687"/>
        <v>0.1974968955134202</v>
      </c>
      <c r="K2643" s="31">
        <f>(I2643*1000)/'Propiedades físicas'!$F$10</f>
        <v>15082.099410259509</v>
      </c>
      <c r="L2643" s="31">
        <f t="shared" si="1688"/>
        <v>2154.5856300370724</v>
      </c>
      <c r="M2643" s="31">
        <f t="shared" si="1689"/>
        <v>12927.513780222434</v>
      </c>
      <c r="N2643" s="31">
        <f t="shared" si="1690"/>
        <v>0.81674967021875378</v>
      </c>
      <c r="O2643" s="32">
        <f t="shared" si="1691"/>
        <v>4.9004980213125222</v>
      </c>
      <c r="P2643" s="33">
        <f t="shared" si="1692"/>
        <v>0.69737331297197103</v>
      </c>
      <c r="Q2643" s="31">
        <f t="shared" si="1693"/>
        <v>4.7611233663561601</v>
      </c>
      <c r="R2643" s="31">
        <f t="shared" si="1694"/>
        <v>0.1019282759201081</v>
      </c>
      <c r="S2643" s="31">
        <f t="shared" si="1695"/>
        <v>0.13937465495636225</v>
      </c>
      <c r="T2643" s="31">
        <f t="shared" si="1696"/>
        <v>1.4897864943769738E-2</v>
      </c>
      <c r="U2643" s="31">
        <f t="shared" si="1697"/>
        <v>2.5502163829048854E-3</v>
      </c>
      <c r="V2643" s="47">
        <f t="shared" si="1710"/>
        <v>6.9060269828292282E-4</v>
      </c>
      <c r="W2643" s="31">
        <f t="shared" si="1698"/>
        <v>0.14616027603024268</v>
      </c>
      <c r="X2643" s="34">
        <f>(S2643*H2643*'Propiedades físicas'!$F$5*60*24*365)/(1000000)</f>
        <v>56905.600331564849</v>
      </c>
      <c r="Y2643" s="34">
        <f>(U2643*H2643*'Propiedades físicas'!$F$7*60*24*365)/(1000000)</f>
        <v>325.62643318311802</v>
      </c>
      <c r="Z2643" s="31">
        <f t="shared" si="1711"/>
        <v>1839.6707996200596</v>
      </c>
      <c r="AA2643" s="31">
        <f t="shared" si="1712"/>
        <v>12559.84344044755</v>
      </c>
      <c r="AB2643" s="31">
        <f t="shared" si="1712"/>
        <v>268.88679187724517</v>
      </c>
      <c r="AC2643" s="31">
        <f t="shared" si="1712"/>
        <v>367.67033977488364</v>
      </c>
      <c r="AD2643" s="31">
        <f t="shared" si="1712"/>
        <v>39.300567721664571</v>
      </c>
      <c r="AE2643" s="31">
        <f t="shared" si="1713"/>
        <v>6.7274708181030878</v>
      </c>
      <c r="AF2643" s="31">
        <f t="shared" si="1714"/>
        <v>15082.099410259507</v>
      </c>
      <c r="AG2643" s="31">
        <f t="shared" si="1715"/>
        <v>0.12197710342425105</v>
      </c>
      <c r="AH2643" s="31">
        <f t="shared" si="1716"/>
        <v>0.83276492872761421</v>
      </c>
      <c r="AI2643" s="31">
        <f t="shared" si="1716"/>
        <v>1.7828207105857991E-2</v>
      </c>
      <c r="AJ2643" s="31">
        <f t="shared" si="1716"/>
        <v>2.4377928415242917E-2</v>
      </c>
      <c r="AK2643" s="31">
        <f t="shared" si="1716"/>
        <v>2.6057756717165381E-3</v>
      </c>
      <c r="AL2643" s="31">
        <f t="shared" si="1717"/>
        <v>4.460566553172807E-4</v>
      </c>
      <c r="AM2643" s="31">
        <f t="shared" si="1718"/>
        <v>0.99999999999999989</v>
      </c>
      <c r="AN2643" s="31">
        <f>(Z2643*'Propiedades físicas'!$F$4)/1000</f>
        <v>1617.7697077698881</v>
      </c>
      <c r="AO2643" s="31">
        <f>(AA2643*'Propiedades físicas'!$F$6)/1000</f>
        <v>402.4173838319395</v>
      </c>
      <c r="AP2643" s="31">
        <f>(AB2643*'Propiedades físicas'!$F$9)/1000</f>
        <v>165.88970624866639</v>
      </c>
      <c r="AQ2643" s="31">
        <f>(AC2643*'Propiedades físicas'!$F$5)/1000</f>
        <v>108.26788495351001</v>
      </c>
      <c r="AR2643" s="31">
        <f>(AD2643*'Propiedades físicas'!$F$8)/1000</f>
        <v>13.932837268684517</v>
      </c>
      <c r="AS2643" s="31">
        <f>(AE2643*'Propiedades físicas'!$F$7)/1000</f>
        <v>0.61953278763911335</v>
      </c>
      <c r="AT2643" s="31">
        <f t="shared" si="1719"/>
        <v>2308.8970528603277</v>
      </c>
      <c r="AU2643" s="31">
        <f t="shared" si="1720"/>
        <v>0.70066775206185516</v>
      </c>
      <c r="AV2643" s="31">
        <f t="shared" si="1723"/>
        <v>0.17428987720929928</v>
      </c>
      <c r="AW2643" s="31">
        <f t="shared" si="1723"/>
        <v>7.184803066172113E-2</v>
      </c>
      <c r="AX2643" s="31">
        <f t="shared" si="1723"/>
        <v>4.6891603425706946E-2</v>
      </c>
      <c r="AY2643" s="31">
        <f t="shared" si="1723"/>
        <v>6.0344125137255988E-3</v>
      </c>
      <c r="AZ2643" s="31">
        <f t="shared" si="1724"/>
        <v>2.6832412769188578E-4</v>
      </c>
      <c r="BA2643" s="31">
        <f t="shared" si="1721"/>
        <v>1</v>
      </c>
      <c r="BB2643" s="34">
        <f>AU2643*'Propiedades físicas'!$C$4+'Diseño reactor'!AV2643*'Propiedades físicas'!$C$5+'Diseño reactor'!AW2643*'Propiedades físicas'!$C$8+'Diseño reactor'!AX2643*'Propiedades físicas'!$C$9+'Diseño reactor'!AY2643*'Propiedades físicas'!$C$7+'Diseño reactor'!AZ2643*'Propiedades físicas'!$C$6</f>
        <v>875.31302238230819</v>
      </c>
      <c r="BC2643" s="45">
        <f>AU2643*'Propiedades físicas'!$L$4+'Diseño reactor'!AV2643*'Propiedades físicas'!$L$5+'Diseño reactor'!AW2643*'Propiedades físicas'!$L$8+AX2643*'Propiedades físicas'!$L$9+'Diseño reactor'!AY2643*'Propiedades físicas'!$L$7+'Diseño reactor'!AZ2643*'Propiedades físicas'!$L$6</f>
        <v>2.1264776328058708</v>
      </c>
      <c r="BD2643" s="29">
        <f t="shared" si="1700"/>
        <v>1.2826970895328467</v>
      </c>
      <c r="BE2643" s="58">
        <f t="shared" si="1701"/>
        <v>41.064411025974799</v>
      </c>
      <c r="BF2643" s="30">
        <f>AU2643*'Propiedades físicas'!$I$4+'Diseño reactor'!AV2643*'Propiedades físicas'!$I$5+'Diseño reactor'!AW2643*'Propiedades físicas'!$I$8+'Diseño reactor'!AX2643*'Propiedades físicas'!$I$9+'Diseño reactor'!AY2643*'Propiedades físicas'!$I$7+'Diseño reactor'!AZ2643*'Propiedades físicas'!$I$6</f>
        <v>2.000039580152033E-2</v>
      </c>
      <c r="BG2643" s="24">
        <f>AU2643*'Propiedades físicas'!$O$4+'Diseño reactor'!AV2643*'Propiedades físicas'!$O$5+'Diseño reactor'!AW2643*'Propiedades físicas'!$O$8+'Diseño reactor'!AX2643*'Propiedades físicas'!$O$9+'Diseño reactor'!AY2643*'Propiedades físicas'!$O$7+'Diseño reactor'!AZ2643*'Propiedades físicas'!$O$6</f>
        <v>0.15488814959003269</v>
      </c>
      <c r="BH2643" s="54">
        <f t="shared" si="1702"/>
        <v>41090.270371150837</v>
      </c>
      <c r="BI2643" s="34">
        <f t="shared" si="1722"/>
        <v>274.58778758587692</v>
      </c>
      <c r="BJ2643" s="27">
        <f t="shared" si="1703"/>
        <v>4798.5655088271315</v>
      </c>
      <c r="BK2643" s="34">
        <f t="shared" si="1704"/>
        <v>571.7237941144524</v>
      </c>
      <c r="BL2643" s="27">
        <f t="shared" si="1705"/>
        <v>105.77854801313215</v>
      </c>
      <c r="BM2643" s="34">
        <f t="shared" si="1706"/>
        <v>1.1054421768707483</v>
      </c>
      <c r="BN2643" s="45">
        <f t="shared" si="1707"/>
        <v>2914.3923080277505</v>
      </c>
      <c r="BO2643" s="45">
        <f t="shared" si="1708"/>
        <v>111.65880351388893</v>
      </c>
      <c r="BP2643" s="66">
        <f t="shared" si="1709"/>
        <v>6.687193374884659</v>
      </c>
    </row>
    <row r="2644" spans="8:68">
      <c r="H2644" s="68">
        <v>2639</v>
      </c>
      <c r="I2644" s="31">
        <f>('Propiedades físicas'!$C$10*'Diseño reactor'!H2644)/1000</f>
        <v>2309.7722981419274</v>
      </c>
      <c r="J2644" s="31">
        <f t="shared" si="1687"/>
        <v>0.19742205773565841</v>
      </c>
      <c r="K2644" s="31">
        <f>(I2644*1000)/'Propiedades físicas'!$F$10</f>
        <v>15087.81665795104</v>
      </c>
      <c r="L2644" s="31">
        <f t="shared" si="1688"/>
        <v>2155.4023797072914</v>
      </c>
      <c r="M2644" s="31">
        <f t="shared" si="1689"/>
        <v>12932.414278243748</v>
      </c>
      <c r="N2644" s="31">
        <f t="shared" si="1690"/>
        <v>0.81674967021875389</v>
      </c>
      <c r="O2644" s="32">
        <f t="shared" si="1691"/>
        <v>4.9004980213125231</v>
      </c>
      <c r="P2644" s="33">
        <f t="shared" si="1692"/>
        <v>0.69741193893692066</v>
      </c>
      <c r="Q2644" s="31">
        <f t="shared" si="1693"/>
        <v>4.7611757563362467</v>
      </c>
      <c r="R2644" s="31">
        <f t="shared" si="1694"/>
        <v>0.10190093929184606</v>
      </c>
      <c r="S2644" s="31">
        <f t="shared" si="1695"/>
        <v>0.13932226497627798</v>
      </c>
      <c r="T2644" s="31">
        <f t="shared" si="1696"/>
        <v>1.4889050285529571E-2</v>
      </c>
      <c r="U2644" s="31">
        <f t="shared" si="1697"/>
        <v>2.5477417044576004E-3</v>
      </c>
      <c r="V2644" s="47">
        <f t="shared" si="1710"/>
        <v>6.9064094923850395E-4</v>
      </c>
      <c r="W2644" s="31">
        <f t="shared" si="1698"/>
        <v>0.14611298373695142</v>
      </c>
      <c r="X2644" s="34">
        <f>(S2644*H2644*'Propiedades físicas'!$F$5*60*24*365)/(1000000)</f>
        <v>56905.773290490331</v>
      </c>
      <c r="Y2644" s="34">
        <f>(U2644*H2644*'Propiedades físicas'!$F$7*60*24*365)/(1000000)</f>
        <v>325.43376895013517</v>
      </c>
      <c r="Z2644" s="31">
        <f t="shared" si="1711"/>
        <v>1840.4701068545337</v>
      </c>
      <c r="AA2644" s="31">
        <f t="shared" si="1712"/>
        <v>12564.742820971354</v>
      </c>
      <c r="AB2644" s="31">
        <f t="shared" si="1712"/>
        <v>268.91657879118173</v>
      </c>
      <c r="AC2644" s="31">
        <f t="shared" si="1712"/>
        <v>367.67145727239756</v>
      </c>
      <c r="AD2644" s="31">
        <f t="shared" si="1712"/>
        <v>39.292203703512541</v>
      </c>
      <c r="AE2644" s="31">
        <f t="shared" si="1713"/>
        <v>6.7234903580636072</v>
      </c>
      <c r="AF2644" s="31">
        <f t="shared" si="1714"/>
        <v>15087.816657951043</v>
      </c>
      <c r="AG2644" s="31">
        <f t="shared" si="1715"/>
        <v>0.12198385946614977</v>
      </c>
      <c r="AH2644" s="31">
        <f t="shared" si="1716"/>
        <v>0.83277409222426702</v>
      </c>
      <c r="AI2644" s="31">
        <f t="shared" si="1716"/>
        <v>1.7823425674348109E-2</v>
      </c>
      <c r="AJ2644" s="31">
        <f t="shared" si="1716"/>
        <v>2.4368764918590156E-2</v>
      </c>
      <c r="AK2644" s="31">
        <f t="shared" si="1716"/>
        <v>2.6042339056927873E-3</v>
      </c>
      <c r="AL2644" s="31">
        <f t="shared" si="1717"/>
        <v>4.4562381095215875E-4</v>
      </c>
      <c r="AM2644" s="31">
        <f t="shared" si="1718"/>
        <v>1</v>
      </c>
      <c r="AN2644" s="31">
        <f>(Z2644*'Propiedades físicas'!$F$4)/1000</f>
        <v>1618.4726025657399</v>
      </c>
      <c r="AO2644" s="31">
        <f>(AA2644*'Propiedades físicas'!$F$6)/1000</f>
        <v>402.57435998392214</v>
      </c>
      <c r="AP2644" s="31">
        <f>(AB2644*'Propiedades físicas'!$F$9)/1000</f>
        <v>165.90808328521956</v>
      </c>
      <c r="AQ2644" s="31">
        <f>(AC2644*'Propiedades físicas'!$F$5)/1000</f>
        <v>108.26821402300291</v>
      </c>
      <c r="AR2644" s="31">
        <f>(AD2644*'Propiedades físicas'!$F$8)/1000</f>
        <v>13.929872056969261</v>
      </c>
      <c r="AS2644" s="31">
        <f>(AE2644*'Propiedades físicas'!$F$7)/1000</f>
        <v>0.61916622707407765</v>
      </c>
      <c r="AT2644" s="31">
        <f t="shared" si="1719"/>
        <v>2309.7722981419279</v>
      </c>
      <c r="AU2644" s="31">
        <f t="shared" si="1720"/>
        <v>0.70070656049849722</v>
      </c>
      <c r="AV2644" s="31">
        <f t="shared" si="1723"/>
        <v>0.17429179504307366</v>
      </c>
      <c r="AW2644" s="31">
        <f t="shared" si="1723"/>
        <v>7.1828761397252264E-2</v>
      </c>
      <c r="AX2644" s="31">
        <f t="shared" si="1723"/>
        <v>4.6873977192512933E-2</v>
      </c>
      <c r="AY2644" s="31">
        <f t="shared" si="1723"/>
        <v>6.0308421172835958E-3</v>
      </c>
      <c r="AZ2644" s="31">
        <f t="shared" si="1724"/>
        <v>2.6806375138023751E-4</v>
      </c>
      <c r="BA2644" s="31">
        <f t="shared" si="1721"/>
        <v>0.99999999999999989</v>
      </c>
      <c r="BB2644" s="34">
        <f>AU2644*'Propiedades físicas'!$C$4+'Diseño reactor'!AV2644*'Propiedades físicas'!$C$5+'Diseño reactor'!AW2644*'Propiedades físicas'!$C$8+'Diseño reactor'!AX2644*'Propiedades físicas'!$C$9+'Diseño reactor'!AY2644*'Propiedades físicas'!$C$7+'Diseño reactor'!AZ2644*'Propiedades físicas'!$C$6</f>
        <v>875.31293429316486</v>
      </c>
      <c r="BC2644" s="45">
        <f>AU2644*'Propiedades físicas'!$L$4+'Diseño reactor'!AV2644*'Propiedades físicas'!$L$5+'Diseño reactor'!AW2644*'Propiedades físicas'!$L$8+AX2644*'Propiedades físicas'!$L$9+'Diseño reactor'!AY2644*'Propiedades físicas'!$L$7+'Diseño reactor'!AZ2644*'Propiedades físicas'!$L$6</f>
        <v>2.1265050565418688</v>
      </c>
      <c r="BD2644" s="29">
        <f t="shared" si="1700"/>
        <v>1.2822656466815681</v>
      </c>
      <c r="BE2644" s="58">
        <f t="shared" si="1701"/>
        <v>41.06394756574992</v>
      </c>
      <c r="BF2644" s="30">
        <f>AU2644*'Propiedades físicas'!$I$4+'Diseño reactor'!AV2644*'Propiedades físicas'!$I$5+'Diseño reactor'!AW2644*'Propiedades físicas'!$I$8+'Diseño reactor'!AX2644*'Propiedades físicas'!$I$9+'Diseño reactor'!AY2644*'Propiedades físicas'!$I$7+'Diseño reactor'!AZ2644*'Propiedades físicas'!$I$6</f>
        <v>2.0000431539433275E-2</v>
      </c>
      <c r="BG2644" s="24">
        <f>AU2644*'Propiedades físicas'!$O$4+'Diseño reactor'!AV2644*'Propiedades físicas'!$O$5+'Diseño reactor'!AW2644*'Propiedades físicas'!$O$8+'Diseño reactor'!AX2644*'Propiedades físicas'!$O$9+'Diseño reactor'!AY2644*'Propiedades físicas'!$O$7+'Diseño reactor'!AZ2644*'Propiedades físicas'!$O$6</f>
        <v>0.15488949441378977</v>
      </c>
      <c r="BH2644" s="54">
        <f t="shared" si="1702"/>
        <v>41090.192813503134</v>
      </c>
      <c r="BI2644" s="34">
        <f t="shared" si="1722"/>
        <v>274.58943527830257</v>
      </c>
      <c r="BJ2644" s="27">
        <f t="shared" si="1703"/>
        <v>4798.5690687137758</v>
      </c>
      <c r="BK2644" s="34">
        <f t="shared" si="1704"/>
        <v>571.72918227902051</v>
      </c>
      <c r="BL2644" s="27">
        <f t="shared" si="1705"/>
        <v>105.77873245528566</v>
      </c>
      <c r="BM2644" s="34">
        <f t="shared" si="1706"/>
        <v>1.1054421768707483</v>
      </c>
      <c r="BN2644" s="45">
        <f t="shared" si="1707"/>
        <v>2915.5958907553731</v>
      </c>
      <c r="BO2644" s="45">
        <f t="shared" si="1708"/>
        <v>111.66461698615613</v>
      </c>
      <c r="BP2644" s="66">
        <f t="shared" si="1709"/>
        <v>6.6871927019035411</v>
      </c>
    </row>
    <row r="2645" spans="8:68">
      <c r="H2645" s="68">
        <v>2640</v>
      </c>
      <c r="I2645" s="31">
        <f>('Propiedades físicas'!$C$10*'Diseño reactor'!H2645)/1000</f>
        <v>2310.6475434235272</v>
      </c>
      <c r="J2645" s="31">
        <f t="shared" si="1687"/>
        <v>0.19734727665318277</v>
      </c>
      <c r="K2645" s="31">
        <f>(I2645*1000)/'Propiedades físicas'!$F$10</f>
        <v>15093.533905642573</v>
      </c>
      <c r="L2645" s="31">
        <f t="shared" si="1688"/>
        <v>2156.2191293775104</v>
      </c>
      <c r="M2645" s="31">
        <f t="shared" si="1689"/>
        <v>12937.314776265062</v>
      </c>
      <c r="N2645" s="31">
        <f t="shared" si="1690"/>
        <v>0.81674967021875389</v>
      </c>
      <c r="O2645" s="32">
        <f t="shared" si="1691"/>
        <v>4.900498021312524</v>
      </c>
      <c r="P2645" s="33">
        <f t="shared" si="1692"/>
        <v>0.69745053991396455</v>
      </c>
      <c r="Q2645" s="31">
        <f t="shared" si="1693"/>
        <v>4.7612281071744507</v>
      </c>
      <c r="R2645" s="31">
        <f t="shared" si="1694"/>
        <v>0.1018736166983165</v>
      </c>
      <c r="S2645" s="31">
        <f t="shared" si="1695"/>
        <v>0.13926991413807441</v>
      </c>
      <c r="T2645" s="31">
        <f t="shared" si="1696"/>
        <v>1.4880243379660646E-2</v>
      </c>
      <c r="U2645" s="31">
        <f t="shared" si="1697"/>
        <v>2.5452702268122093E-3</v>
      </c>
      <c r="V2645" s="47">
        <f t="shared" si="1710"/>
        <v>6.9067917544878043E-4</v>
      </c>
      <c r="W2645" s="31">
        <f t="shared" si="1698"/>
        <v>0.14606572203798615</v>
      </c>
      <c r="X2645" s="34">
        <f>(S2645*H2645*'Propiedades físicas'!$F$5*60*24*365)/(1000000)</f>
        <v>56905.946025707068</v>
      </c>
      <c r="Y2645" s="34">
        <f>(U2645*H2645*'Propiedades físicas'!$F$7*60*24*365)/(1000000)</f>
        <v>325.24127416270744</v>
      </c>
      <c r="Z2645" s="31">
        <f t="shared" si="1711"/>
        <v>1841.2694253728664</v>
      </c>
      <c r="AA2645" s="31">
        <f t="shared" si="1712"/>
        <v>12569.642202940549</v>
      </c>
      <c r="AB2645" s="31">
        <f t="shared" si="1712"/>
        <v>268.94634808355556</v>
      </c>
      <c r="AC2645" s="31">
        <f t="shared" si="1712"/>
        <v>367.67257332451646</v>
      </c>
      <c r="AD2645" s="31">
        <f t="shared" si="1712"/>
        <v>39.283842522304106</v>
      </c>
      <c r="AE2645" s="31">
        <f t="shared" si="1713"/>
        <v>6.7195133987842324</v>
      </c>
      <c r="AF2645" s="31">
        <f t="shared" si="1714"/>
        <v>15093.533905642575</v>
      </c>
      <c r="AG2645" s="31">
        <f t="shared" si="1715"/>
        <v>0.12199061113743054</v>
      </c>
      <c r="AH2645" s="31">
        <f t="shared" si="1716"/>
        <v>0.8327832488746395</v>
      </c>
      <c r="AI2645" s="31">
        <f t="shared" si="1716"/>
        <v>1.7818646697643985E-2</v>
      </c>
      <c r="AJ2645" s="31">
        <f t="shared" si="1716"/>
        <v>2.4359608268217793E-2</v>
      </c>
      <c r="AK2645" s="31">
        <f t="shared" si="1716"/>
        <v>2.6026934956311465E-3</v>
      </c>
      <c r="AL2645" s="31">
        <f t="shared" si="1717"/>
        <v>4.4519152643717228E-4</v>
      </c>
      <c r="AM2645" s="31">
        <f t="shared" si="1718"/>
        <v>1.0000000000000002</v>
      </c>
      <c r="AN2645" s="31">
        <f>(Z2645*'Propiedades físicas'!$F$4)/1000</f>
        <v>1619.1755072843912</v>
      </c>
      <c r="AO2645" s="31">
        <f>(AA2645*'Propiedades físicas'!$F$6)/1000</f>
        <v>402.73133618221522</v>
      </c>
      <c r="AP2645" s="31">
        <f>(AB2645*'Propiedades físicas'!$F$9)/1000</f>
        <v>165.92644945014959</v>
      </c>
      <c r="AQ2645" s="31">
        <f>(AC2645*'Propiedades físicas'!$F$5)/1000</f>
        <v>108.26854266687037</v>
      </c>
      <c r="AR2645" s="31">
        <f>(AD2645*'Propiedades físicas'!$F$8)/1000</f>
        <v>13.926907851007247</v>
      </c>
      <c r="AS2645" s="31">
        <f>(AE2645*'Propiedades físicas'!$F$7)/1000</f>
        <v>0.61879998889403998</v>
      </c>
      <c r="AT2645" s="31">
        <f t="shared" si="1719"/>
        <v>2310.6475434235276</v>
      </c>
      <c r="AU2645" s="31">
        <f t="shared" si="1720"/>
        <v>0.70074534382918918</v>
      </c>
      <c r="AV2645" s="31">
        <f t="shared" si="1723"/>
        <v>0.17429371144398589</v>
      </c>
      <c r="AW2645" s="31">
        <f t="shared" si="1723"/>
        <v>7.1809502025699593E-2</v>
      </c>
      <c r="AX2645" s="31">
        <f t="shared" si="1723"/>
        <v>4.6856364128324099E-2</v>
      </c>
      <c r="AY2645" s="31">
        <f t="shared" si="1723"/>
        <v>6.0272748609563817E-3</v>
      </c>
      <c r="AZ2645" s="31">
        <f t="shared" si="1724"/>
        <v>2.6780371184486517E-4</v>
      </c>
      <c r="BA2645" s="31">
        <f t="shared" si="1721"/>
        <v>0.99999999999999989</v>
      </c>
      <c r="BB2645" s="34">
        <f>AU2645*'Propiedades físicas'!$C$4+'Diseño reactor'!AV2645*'Propiedades físicas'!$C$5+'Diseño reactor'!AW2645*'Propiedades físicas'!$C$8+'Diseño reactor'!AX2645*'Propiedades físicas'!$C$9+'Diseño reactor'!AY2645*'Propiedades físicas'!$C$7+'Diseño reactor'!AZ2645*'Propiedades físicas'!$C$6</f>
        <v>875.31284631454901</v>
      </c>
      <c r="BC2645" s="45">
        <f>AU2645*'Propiedades físicas'!$L$4+'Diseño reactor'!AV2645*'Propiedades físicas'!$L$5+'Diseño reactor'!AW2645*'Propiedades físicas'!$L$8+AX2645*'Propiedades físicas'!$L$9+'Diseño reactor'!AY2645*'Propiedades físicas'!$L$7+'Diseño reactor'!AZ2645*'Propiedades físicas'!$L$6</f>
        <v>2.1265324618574493</v>
      </c>
      <c r="BD2645" s="29">
        <f t="shared" si="1700"/>
        <v>1.281834494303957</v>
      </c>
      <c r="BE2645" s="58">
        <f t="shared" si="1701"/>
        <v>41.063484420988729</v>
      </c>
      <c r="BF2645" s="30">
        <f>AU2645*'Propiedades físicas'!$I$4+'Diseño reactor'!AV2645*'Propiedades físicas'!$I$5+'Diseño reactor'!AW2645*'Propiedades físicas'!$I$8+'Diseño reactor'!AX2645*'Propiedades físicas'!$I$9+'Diseño reactor'!AY2645*'Propiedades físicas'!$I$7+'Diseño reactor'!AZ2645*'Propiedades físicas'!$I$6</f>
        <v>2.0000467225561078E-2</v>
      </c>
      <c r="BG2645" s="24">
        <f>AU2645*'Propiedades físicas'!$O$4+'Diseño reactor'!AV2645*'Propiedades físicas'!$O$5+'Diseño reactor'!AW2645*'Propiedades físicas'!$O$8+'Diseño reactor'!AX2645*'Propiedades físicas'!$O$9+'Diseño reactor'!AY2645*'Propiedades físicas'!$O$7+'Diseño reactor'!AZ2645*'Propiedades físicas'!$O$6</f>
        <v>0.15489083836418902</v>
      </c>
      <c r="BH2645" s="54">
        <f t="shared" si="1702"/>
        <v>41090.115367711514</v>
      </c>
      <c r="BI2645" s="34">
        <f t="shared" si="1722"/>
        <v>274.59108141353437</v>
      </c>
      <c r="BJ2645" s="27">
        <f t="shared" si="1703"/>
        <v>4798.5726281717298</v>
      </c>
      <c r="BK2645" s="34">
        <f t="shared" si="1704"/>
        <v>571.73456717612999</v>
      </c>
      <c r="BL2645" s="27">
        <f t="shared" si="1705"/>
        <v>105.77891678276019</v>
      </c>
      <c r="BM2645" s="34">
        <f t="shared" si="1706"/>
        <v>1.1054421768707483</v>
      </c>
      <c r="BN2645" s="45">
        <f t="shared" si="1707"/>
        <v>2916.7994853712958</v>
      </c>
      <c r="BO2645" s="45">
        <f t="shared" si="1708"/>
        <v>111.67042669798147</v>
      </c>
      <c r="BP2645" s="66">
        <f t="shared" si="1709"/>
        <v>6.6871920297668286</v>
      </c>
    </row>
    <row r="2646" spans="8:68">
      <c r="H2646" s="68">
        <v>2641</v>
      </c>
      <c r="I2646" s="31">
        <f>('Propiedades físicas'!$C$10*'Diseño reactor'!H2646)/1000</f>
        <v>2311.5227887051274</v>
      </c>
      <c r="J2646" s="31">
        <f t="shared" si="1687"/>
        <v>0.19727255220159123</v>
      </c>
      <c r="K2646" s="31">
        <f>(I2646*1000)/'Propiedades físicas'!$F$10</f>
        <v>15099.251153334104</v>
      </c>
      <c r="L2646" s="31">
        <f t="shared" si="1688"/>
        <v>2157.0358790477289</v>
      </c>
      <c r="M2646" s="31">
        <f t="shared" si="1689"/>
        <v>12942.215274286375</v>
      </c>
      <c r="N2646" s="31">
        <f t="shared" si="1690"/>
        <v>0.81674967021875389</v>
      </c>
      <c r="O2646" s="32">
        <f t="shared" si="1691"/>
        <v>4.9004980213125231</v>
      </c>
      <c r="P2646" s="33">
        <f t="shared" si="1692"/>
        <v>0.69748911592734264</v>
      </c>
      <c r="Q2646" s="31">
        <f t="shared" si="1693"/>
        <v>4.7612804189143505</v>
      </c>
      <c r="R2646" s="31">
        <f t="shared" si="1694"/>
        <v>0.1018463081294444</v>
      </c>
      <c r="S2646" s="31">
        <f t="shared" si="1695"/>
        <v>0.13921760239817357</v>
      </c>
      <c r="T2646" s="31">
        <f t="shared" si="1696"/>
        <v>1.4871444217171481E-2</v>
      </c>
      <c r="U2646" s="31">
        <f t="shared" si="1697"/>
        <v>2.5428019447954033E-3</v>
      </c>
      <c r="V2646" s="47">
        <f t="shared" si="1710"/>
        <v>6.9071737693775681E-4</v>
      </c>
      <c r="W2646" s="31">
        <f t="shared" si="1698"/>
        <v>0.14601849090366839</v>
      </c>
      <c r="X2646" s="34">
        <f>(S2646*H2646*'Propiedades físicas'!$F$5*60*24*365)/(1000000)</f>
        <v>56906.118537576607</v>
      </c>
      <c r="Y2646" s="34">
        <f>(U2646*H2646*'Propiedades físicas'!$F$7*60*24*365)/(1000000)</f>
        <v>325.04894862430581</v>
      </c>
      <c r="Z2646" s="31">
        <f t="shared" si="1711"/>
        <v>1842.068755164112</v>
      </c>
      <c r="AA2646" s="31">
        <f t="shared" si="1712"/>
        <v>12574.5415863528</v>
      </c>
      <c r="AB2646" s="31">
        <f t="shared" si="1712"/>
        <v>268.97609976986263</v>
      </c>
      <c r="AC2646" s="31">
        <f t="shared" si="1712"/>
        <v>367.67368793357639</v>
      </c>
      <c r="AD2646" s="31">
        <f t="shared" si="1712"/>
        <v>39.275484177549885</v>
      </c>
      <c r="AE2646" s="31">
        <f t="shared" si="1713"/>
        <v>6.7155399362046602</v>
      </c>
      <c r="AF2646" s="31">
        <f t="shared" si="1714"/>
        <v>15099.251153334106</v>
      </c>
      <c r="AG2646" s="31">
        <f t="shared" si="1715"/>
        <v>0.12199735844233307</v>
      </c>
      <c r="AH2646" s="31">
        <f t="shared" si="1716"/>
        <v>0.83279239868635346</v>
      </c>
      <c r="AI2646" s="31">
        <f t="shared" si="1716"/>
        <v>1.7813870173983382E-2</v>
      </c>
      <c r="AJ2646" s="31">
        <f t="shared" si="1716"/>
        <v>2.4350458456503611E-2</v>
      </c>
      <c r="AK2646" s="31">
        <f t="shared" si="1716"/>
        <v>2.6011544399589222E-3</v>
      </c>
      <c r="AL2646" s="31">
        <f t="shared" si="1717"/>
        <v>4.4475980086746114E-4</v>
      </c>
      <c r="AM2646" s="31">
        <f t="shared" si="1718"/>
        <v>0.99999999999999989</v>
      </c>
      <c r="AN2646" s="31">
        <f>(Z2646*'Propiedades físicas'!$F$4)/1000</f>
        <v>1619.8784219162169</v>
      </c>
      <c r="AO2646" s="31">
        <f>(AA2646*'Propiedades físicas'!$F$6)/1000</f>
        <v>402.88831242674365</v>
      </c>
      <c r="AP2646" s="31">
        <f>(AB2646*'Propiedades físicas'!$F$9)/1000</f>
        <v>165.94480475301674</v>
      </c>
      <c r="AQ2646" s="31">
        <f>(AC2646*'Propiedades físicas'!$F$5)/1000</f>
        <v>108.26887088580025</v>
      </c>
      <c r="AR2646" s="31">
        <f>(AD2646*'Propiedades físicas'!$F$8)/1000</f>
        <v>13.92394465062498</v>
      </c>
      <c r="AS2646" s="31">
        <f>(AE2646*'Propiedades físicas'!$F$7)/1000</f>
        <v>0.61843407272508721</v>
      </c>
      <c r="AT2646" s="31">
        <f t="shared" si="1719"/>
        <v>2311.5227887051274</v>
      </c>
      <c r="AU2646" s="31">
        <f t="shared" si="1720"/>
        <v>0.70078410207828534</v>
      </c>
      <c r="AV2646" s="31">
        <f t="shared" si="1723"/>
        <v>0.17429562641363111</v>
      </c>
      <c r="AW2646" s="31">
        <f t="shared" si="1723"/>
        <v>7.1790252539961324E-2</v>
      </c>
      <c r="AX2646" s="31">
        <f t="shared" si="1723"/>
        <v>4.6838764218478886E-2</v>
      </c>
      <c r="AY2646" s="31">
        <f t="shared" si="1723"/>
        <v>6.0237107411019375E-3</v>
      </c>
      <c r="AZ2646" s="31">
        <f t="shared" si="1724"/>
        <v>2.6754400854145274E-4</v>
      </c>
      <c r="BA2646" s="31">
        <f t="shared" si="1721"/>
        <v>1</v>
      </c>
      <c r="BB2646" s="34">
        <f>AU2646*'Propiedades físicas'!$C$4+'Diseño reactor'!AV2646*'Propiedades físicas'!$C$5+'Diseño reactor'!AW2646*'Propiedades físicas'!$C$8+'Diseño reactor'!AX2646*'Propiedades físicas'!$C$9+'Diseño reactor'!AY2646*'Propiedades físicas'!$C$7+'Diseño reactor'!AZ2646*'Propiedades físicas'!$C$6</f>
        <v>875.31275844629067</v>
      </c>
      <c r="BC2646" s="45">
        <f>AU2646*'Propiedades físicas'!$L$4+'Diseño reactor'!AV2646*'Propiedades físicas'!$L$5+'Diseño reactor'!AW2646*'Propiedades físicas'!$L$8+AX2646*'Propiedades físicas'!$L$9+'Diseño reactor'!AY2646*'Propiedades físicas'!$L$7+'Diseño reactor'!AZ2646*'Propiedades físicas'!$L$6</f>
        <v>2.1265598487710693</v>
      </c>
      <c r="BD2646" s="29">
        <f t="shared" si="1700"/>
        <v>1.2814036321064954</v>
      </c>
      <c r="BE2646" s="58">
        <f t="shared" si="1701"/>
        <v>41.063021591368546</v>
      </c>
      <c r="BF2646" s="30">
        <f>AU2646*'Propiedades físicas'!$I$4+'Diseño reactor'!AV2646*'Propiedades físicas'!$I$5+'Diseño reactor'!AW2646*'Propiedades físicas'!$I$8+'Diseño reactor'!AX2646*'Propiedades físicas'!$I$9+'Diseño reactor'!AY2646*'Propiedades físicas'!$I$7+'Diseño reactor'!AZ2646*'Propiedades físicas'!$I$6</f>
        <v>2.0000502859984882E-2</v>
      </c>
      <c r="BG2646" s="24">
        <f>AU2646*'Propiedades físicas'!$O$4+'Diseño reactor'!AV2646*'Propiedades físicas'!$O$5+'Diseño reactor'!AW2646*'Propiedades físicas'!$O$8+'Diseño reactor'!AX2646*'Propiedades físicas'!$O$9+'Diseño reactor'!AY2646*'Propiedades físicas'!$O$7+'Diseño reactor'!AZ2646*'Propiedades físicas'!$O$6</f>
        <v>0.15489218144206904</v>
      </c>
      <c r="BH2646" s="54">
        <f t="shared" si="1702"/>
        <v>41090.038033600096</v>
      </c>
      <c r="BI2646" s="34">
        <f t="shared" si="1722"/>
        <v>274.59272599361134</v>
      </c>
      <c r="BJ2646" s="27">
        <f t="shared" si="1703"/>
        <v>4798.5761871993991</v>
      </c>
      <c r="BK2646" s="34">
        <f t="shared" si="1704"/>
        <v>571.73994880867781</v>
      </c>
      <c r="BL2646" s="27">
        <f t="shared" si="1705"/>
        <v>105.7791009956601</v>
      </c>
      <c r="BM2646" s="34">
        <f t="shared" si="1706"/>
        <v>1.1054421768707483</v>
      </c>
      <c r="BN2646" s="45">
        <f t="shared" si="1707"/>
        <v>2918.003091863683</v>
      </c>
      <c r="BO2646" s="45">
        <f t="shared" si="1708"/>
        <v>111.67623265301225</v>
      </c>
      <c r="BP2646" s="66">
        <f t="shared" si="1709"/>
        <v>6.687191358473223</v>
      </c>
    </row>
    <row r="2647" spans="8:68">
      <c r="H2647" s="68">
        <v>2642</v>
      </c>
      <c r="I2647" s="31">
        <f>('Propiedades físicas'!$C$10*'Diseño reactor'!H2647)/1000</f>
        <v>2312.3980339867267</v>
      </c>
      <c r="J2647" s="31">
        <f t="shared" si="1687"/>
        <v>0.19719788431657934</v>
      </c>
      <c r="K2647" s="31">
        <f>(I2647*1000)/'Propiedades físicas'!$F$10</f>
        <v>15104.968401025633</v>
      </c>
      <c r="L2647" s="31">
        <f t="shared" si="1688"/>
        <v>2157.8526287179475</v>
      </c>
      <c r="M2647" s="31">
        <f t="shared" si="1689"/>
        <v>12947.115772307685</v>
      </c>
      <c r="N2647" s="31">
        <f t="shared" si="1690"/>
        <v>0.81674967021875378</v>
      </c>
      <c r="O2647" s="32">
        <f t="shared" si="1691"/>
        <v>4.9004980213125231</v>
      </c>
      <c r="P2647" s="33">
        <f t="shared" si="1692"/>
        <v>0.69752766700126356</v>
      </c>
      <c r="Q2647" s="31">
        <f t="shared" si="1693"/>
        <v>4.7613326915994616</v>
      </c>
      <c r="R2647" s="31">
        <f t="shared" si="1694"/>
        <v>0.10181901357516294</v>
      </c>
      <c r="S2647" s="31">
        <f t="shared" si="1695"/>
        <v>0.13916532971306159</v>
      </c>
      <c r="T2647" s="31">
        <f t="shared" si="1696"/>
        <v>1.4862652789083469E-2</v>
      </c>
      <c r="U2647" s="31">
        <f t="shared" si="1697"/>
        <v>2.5403368532439033E-3</v>
      </c>
      <c r="V2647" s="47">
        <f t="shared" si="1710"/>
        <v>6.9075555372940666E-4</v>
      </c>
      <c r="W2647" s="31">
        <f t="shared" si="1698"/>
        <v>0.14597129030435793</v>
      </c>
      <c r="X2647" s="34">
        <f>(S2647*H2647*'Propiedades físicas'!$F$5*60*24*365)/(1000000)</f>
        <v>56906.290826459794</v>
      </c>
      <c r="Y2647" s="34">
        <f>(U2647*H2647*'Propiedades físicas'!$F$7*60*24*365)/(1000000)</f>
        <v>324.85679213868258</v>
      </c>
      <c r="Z2647" s="31">
        <f t="shared" si="1711"/>
        <v>1842.8680962173382</v>
      </c>
      <c r="AA2647" s="31">
        <f t="shared" si="1712"/>
        <v>12579.440971205777</v>
      </c>
      <c r="AB2647" s="31">
        <f t="shared" si="1712"/>
        <v>269.00583386558048</v>
      </c>
      <c r="AC2647" s="31">
        <f t="shared" si="1712"/>
        <v>367.67480110190871</v>
      </c>
      <c r="AD2647" s="31">
        <f t="shared" si="1712"/>
        <v>39.267128668758524</v>
      </c>
      <c r="AE2647" s="31">
        <f t="shared" si="1713"/>
        <v>6.7115699662703925</v>
      </c>
      <c r="AF2647" s="31">
        <f t="shared" si="1714"/>
        <v>15104.968401025631</v>
      </c>
      <c r="AG2647" s="31">
        <f t="shared" si="1715"/>
        <v>0.12200410138509174</v>
      </c>
      <c r="AH2647" s="31">
        <f t="shared" si="1716"/>
        <v>0.83280154166702058</v>
      </c>
      <c r="AI2647" s="31">
        <f t="shared" si="1716"/>
        <v>1.7809096101605543E-2</v>
      </c>
      <c r="AJ2647" s="31">
        <f t="shared" si="1716"/>
        <v>2.4341315475836647E-2</v>
      </c>
      <c r="AK2647" s="31">
        <f t="shared" si="1716"/>
        <v>2.5996167371056715E-3</v>
      </c>
      <c r="AL2647" s="31">
        <f t="shared" si="1717"/>
        <v>4.4432863333991981E-4</v>
      </c>
      <c r="AM2647" s="31">
        <f t="shared" si="1718"/>
        <v>1</v>
      </c>
      <c r="AN2647" s="31">
        <f>(Z2647*'Propiedades físicas'!$F$4)/1000</f>
        <v>1620.5813464516029</v>
      </c>
      <c r="AO2647" s="31">
        <f>(AA2647*'Propiedades físicas'!$F$6)/1000</f>
        <v>403.04528871743304</v>
      </c>
      <c r="AP2647" s="31">
        <f>(AB2647*'Propiedades físicas'!$F$9)/1000</f>
        <v>165.96314920336985</v>
      </c>
      <c r="AQ2647" s="31">
        <f>(AC2647*'Propiedades físicas'!$F$5)/1000</f>
        <v>108.26919868047906</v>
      </c>
      <c r="AR2647" s="31">
        <f>(AD2647*'Propiedades físicas'!$F$8)/1000</f>
        <v>13.920982455648268</v>
      </c>
      <c r="AS2647" s="31">
        <f>(AE2647*'Propiedades físicas'!$F$7)/1000</f>
        <v>0.61806847819384048</v>
      </c>
      <c r="AT2647" s="31">
        <f t="shared" si="1719"/>
        <v>2312.3980339867271</v>
      </c>
      <c r="AU2647" s="31">
        <f t="shared" si="1720"/>
        <v>0.70082283527010858</v>
      </c>
      <c r="AV2647" s="31">
        <f t="shared" si="1723"/>
        <v>0.17429753995360234</v>
      </c>
      <c r="AW2647" s="31">
        <f t="shared" si="1723"/>
        <v>7.1771012932941483E-2</v>
      </c>
      <c r="AX2647" s="31">
        <f t="shared" si="1723"/>
        <v>4.6821177448337387E-2</v>
      </c>
      <c r="AY2647" s="31">
        <f t="shared" si="1723"/>
        <v>6.0201497540834587E-3</v>
      </c>
      <c r="AZ2647" s="31">
        <f t="shared" si="1724"/>
        <v>2.6728464092673937E-4</v>
      </c>
      <c r="BA2647" s="31">
        <f t="shared" si="1721"/>
        <v>1</v>
      </c>
      <c r="BB2647" s="34">
        <f>AU2647*'Propiedades físicas'!$C$4+'Diseño reactor'!AV2647*'Propiedades físicas'!$C$5+'Diseño reactor'!AW2647*'Propiedades físicas'!$C$8+'Diseño reactor'!AX2647*'Propiedades físicas'!$C$9+'Diseño reactor'!AY2647*'Propiedades físicas'!$C$7+'Diseño reactor'!AZ2647*'Propiedades físicas'!$C$6</f>
        <v>875.31267068822058</v>
      </c>
      <c r="BC2647" s="45">
        <f>AU2647*'Propiedades físicas'!$L$4+'Diseño reactor'!AV2647*'Propiedades físicas'!$L$5+'Diseño reactor'!AW2647*'Propiedades físicas'!$L$8+AX2647*'Propiedades físicas'!$L$9+'Diseño reactor'!AY2647*'Propiedades físicas'!$L$7+'Diseño reactor'!AZ2647*'Propiedades físicas'!$L$6</f>
        <v>2.1265872173011608</v>
      </c>
      <c r="BD2647" s="29">
        <f t="shared" si="1700"/>
        <v>1.2809730597960634</v>
      </c>
      <c r="BE2647" s="58">
        <f t="shared" si="1701"/>
        <v>41.06255907656714</v>
      </c>
      <c r="BF2647" s="30">
        <f>AU2647*'Propiedades físicas'!$I$4+'Diseño reactor'!AV2647*'Propiedades físicas'!$I$5+'Diseño reactor'!AW2647*'Propiedades físicas'!$I$8+'Diseño reactor'!AX2647*'Propiedades físicas'!$I$9+'Diseño reactor'!AY2647*'Propiedades físicas'!$I$7+'Diseño reactor'!AZ2647*'Propiedades físicas'!$I$6</f>
        <v>2.0000538442785695E-2</v>
      </c>
      <c r="BG2647" s="24">
        <f>AU2647*'Propiedades físicas'!$O$4+'Diseño reactor'!AV2647*'Propiedades físicas'!$O$5+'Diseño reactor'!AW2647*'Propiedades físicas'!$O$8+'Diseño reactor'!AX2647*'Propiedades físicas'!$O$9+'Diseño reactor'!AY2647*'Propiedades físicas'!$O$7+'Diseño reactor'!AZ2647*'Propiedades físicas'!$O$6</f>
        <v>0.15489352364826731</v>
      </c>
      <c r="BH2647" s="54">
        <f t="shared" si="1702"/>
        <v>41089.960810993311</v>
      </c>
      <c r="BI2647" s="34">
        <f t="shared" si="1722"/>
        <v>274.59436902056888</v>
      </c>
      <c r="BJ2647" s="27">
        <f t="shared" si="1703"/>
        <v>4798.5797457951685</v>
      </c>
      <c r="BK2647" s="34">
        <f t="shared" si="1704"/>
        <v>571.74532717955424</v>
      </c>
      <c r="BL2647" s="27">
        <f t="shared" si="1705"/>
        <v>105.77928509408953</v>
      </c>
      <c r="BM2647" s="34">
        <f t="shared" si="1706"/>
        <v>1.1054421768707483</v>
      </c>
      <c r="BN2647" s="45">
        <f t="shared" si="1707"/>
        <v>2919.206710220717</v>
      </c>
      <c r="BO2647" s="45">
        <f t="shared" si="1708"/>
        <v>111.68203485489124</v>
      </c>
      <c r="BP2647" s="66">
        <f t="shared" si="1709"/>
        <v>6.6871906880214302</v>
      </c>
    </row>
    <row r="2648" spans="8:68">
      <c r="H2648" s="68">
        <v>2643</v>
      </c>
      <c r="I2648" s="31">
        <f>('Propiedades físicas'!$C$10*'Diseño reactor'!H2648)/1000</f>
        <v>2313.2732792683269</v>
      </c>
      <c r="J2648" s="31">
        <f t="shared" si="1687"/>
        <v>0.19712327293393966</v>
      </c>
      <c r="K2648" s="31">
        <f>(I2648*1000)/'Propiedades físicas'!$F$10</f>
        <v>15110.685648717164</v>
      </c>
      <c r="L2648" s="31">
        <f t="shared" si="1688"/>
        <v>2158.669378388166</v>
      </c>
      <c r="M2648" s="31">
        <f t="shared" si="1689"/>
        <v>12952.016270328997</v>
      </c>
      <c r="N2648" s="31">
        <f t="shared" si="1690"/>
        <v>0.81674967021875367</v>
      </c>
      <c r="O2648" s="32">
        <f t="shared" si="1691"/>
        <v>4.9004980213125222</v>
      </c>
      <c r="P2648" s="33">
        <f t="shared" si="1692"/>
        <v>0.69756619315990431</v>
      </c>
      <c r="Q2648" s="31">
        <f t="shared" si="1693"/>
        <v>4.7613849252732354</v>
      </c>
      <c r="R2648" s="31">
        <f t="shared" si="1694"/>
        <v>0.101791733025414</v>
      </c>
      <c r="S2648" s="31">
        <f t="shared" si="1695"/>
        <v>0.13911309603928901</v>
      </c>
      <c r="T2648" s="31">
        <f t="shared" si="1696"/>
        <v>1.4853869086430849E-2</v>
      </c>
      <c r="U2648" s="31">
        <f t="shared" si="1697"/>
        <v>2.5378749470044396E-3</v>
      </c>
      <c r="V2648" s="47">
        <f t="shared" si="1710"/>
        <v>6.9079370584767229E-4</v>
      </c>
      <c r="W2648" s="31">
        <f t="shared" si="1698"/>
        <v>0.14592412021045303</v>
      </c>
      <c r="X2648" s="34">
        <f>(S2648*H2648*'Propiedades físicas'!$F$5*60*24*365)/(1000000)</f>
        <v>56906.462892716852</v>
      </c>
      <c r="Y2648" s="34">
        <f>(U2648*H2648*'Propiedades físicas'!$F$7*60*24*365)/(1000000)</f>
        <v>324.66480450987058</v>
      </c>
      <c r="Z2648" s="31">
        <f t="shared" si="1711"/>
        <v>1843.6674485216272</v>
      </c>
      <c r="AA2648" s="31">
        <f t="shared" si="1712"/>
        <v>12584.340357497162</v>
      </c>
      <c r="AB2648" s="31">
        <f t="shared" si="1712"/>
        <v>269.03555038616918</v>
      </c>
      <c r="AC2648" s="31">
        <f t="shared" si="1712"/>
        <v>367.67591283184083</v>
      </c>
      <c r="AD2648" s="31">
        <f t="shared" si="1712"/>
        <v>39.258775995436736</v>
      </c>
      <c r="AE2648" s="31">
        <f t="shared" si="1713"/>
        <v>6.7076034849327337</v>
      </c>
      <c r="AF2648" s="31">
        <f t="shared" si="1714"/>
        <v>15110.685648717166</v>
      </c>
      <c r="AG2648" s="31">
        <f t="shared" si="1715"/>
        <v>0.12201083996993524</v>
      </c>
      <c r="AH2648" s="31">
        <f t="shared" si="1716"/>
        <v>0.83281067782424023</v>
      </c>
      <c r="AI2648" s="31">
        <f t="shared" si="1716"/>
        <v>1.7804324478751177E-2</v>
      </c>
      <c r="AJ2648" s="31">
        <f t="shared" si="1716"/>
        <v>2.4332179318617152E-2</v>
      </c>
      <c r="AK2648" s="31">
        <f t="shared" si="1716"/>
        <v>2.5980803855031979E-3</v>
      </c>
      <c r="AL2648" s="31">
        <f t="shared" si="1717"/>
        <v>4.4389802295319281E-4</v>
      </c>
      <c r="AM2648" s="31">
        <f t="shared" si="1718"/>
        <v>1.0000000000000002</v>
      </c>
      <c r="AN2648" s="31">
        <f>(Z2648*'Propiedades físicas'!$F$4)/1000</f>
        <v>1621.2842808809485</v>
      </c>
      <c r="AO2648" s="31">
        <f>(AA2648*'Propiedades físicas'!$F$6)/1000</f>
        <v>403.20226505420902</v>
      </c>
      <c r="AP2648" s="31">
        <f>(AB2648*'Propiedades físicas'!$F$9)/1000</f>
        <v>165.98148281074705</v>
      </c>
      <c r="AQ2648" s="31">
        <f>(AC2648*'Propiedades físicas'!$F$5)/1000</f>
        <v>108.26952605159218</v>
      </c>
      <c r="AR2648" s="31">
        <f>(AD2648*'Propiedades físicas'!$F$8)/1000</f>
        <v>13.918021265902228</v>
      </c>
      <c r="AS2648" s="31">
        <f>(AE2648*'Propiedades físicas'!$F$7)/1000</f>
        <v>0.61770320492745545</v>
      </c>
      <c r="AT2648" s="31">
        <f t="shared" si="1719"/>
        <v>2313.273279268326</v>
      </c>
      <c r="AU2648" s="31">
        <f t="shared" si="1720"/>
        <v>0.70086154342895046</v>
      </c>
      <c r="AV2648" s="31">
        <f t="shared" si="1723"/>
        <v>0.17429945206549025</v>
      </c>
      <c r="AW2648" s="31">
        <f t="shared" si="1723"/>
        <v>7.1751783197550253E-2</v>
      </c>
      <c r="AX2648" s="31">
        <f t="shared" si="1723"/>
        <v>4.6803603803281364E-2</v>
      </c>
      <c r="AY2648" s="31">
        <f t="shared" si="1723"/>
        <v>6.0165918962693469E-3</v>
      </c>
      <c r="AZ2648" s="31">
        <f t="shared" si="1724"/>
        <v>2.6702560845851778E-4</v>
      </c>
      <c r="BA2648" s="31">
        <f t="shared" si="1721"/>
        <v>1.0000000000000002</v>
      </c>
      <c r="BB2648" s="34">
        <f>AU2648*'Propiedades físicas'!$C$4+'Diseño reactor'!AV2648*'Propiedades físicas'!$C$5+'Diseño reactor'!AW2648*'Propiedades físicas'!$C$8+'Diseño reactor'!AX2648*'Propiedades físicas'!$C$9+'Diseño reactor'!AY2648*'Propiedades físicas'!$C$7+'Diseño reactor'!AZ2648*'Propiedades físicas'!$C$6</f>
        <v>875.3125830401699</v>
      </c>
      <c r="BC2648" s="45">
        <f>AU2648*'Propiedades físicas'!$L$4+'Diseño reactor'!AV2648*'Propiedades físicas'!$L$5+'Diseño reactor'!AW2648*'Propiedades físicas'!$L$8+AX2648*'Propiedades físicas'!$L$9+'Diseño reactor'!AY2648*'Propiedades físicas'!$L$7+'Diseño reactor'!AZ2648*'Propiedades físicas'!$L$6</f>
        <v>2.1266145674661323</v>
      </c>
      <c r="BD2648" s="29">
        <f t="shared" si="1700"/>
        <v>1.2805427770799329</v>
      </c>
      <c r="BE2648" s="58">
        <f t="shared" si="1701"/>
        <v>41.062096876262729</v>
      </c>
      <c r="BF2648" s="30">
        <f>AU2648*'Propiedades físicas'!$I$4+'Diseño reactor'!AV2648*'Propiedades físicas'!$I$5+'Diseño reactor'!AW2648*'Propiedades físicas'!$I$8+'Diseño reactor'!AX2648*'Propiedades físicas'!$I$9+'Diseño reactor'!AY2648*'Propiedades físicas'!$I$7+'Diseño reactor'!AZ2648*'Propiedades físicas'!$I$6</f>
        <v>2.0000573974044394E-2</v>
      </c>
      <c r="BG2648" s="24">
        <f>AU2648*'Propiedades físicas'!$O$4+'Diseño reactor'!AV2648*'Propiedades físicas'!$O$5+'Diseño reactor'!AW2648*'Propiedades físicas'!$O$8+'Diseño reactor'!AX2648*'Propiedades físicas'!$O$9+'Diseño reactor'!AY2648*'Propiedades físicas'!$O$7+'Diseño reactor'!AZ2648*'Propiedades físicas'!$O$6</f>
        <v>0.15489486498362032</v>
      </c>
      <c r="BH2648" s="54">
        <f t="shared" si="1702"/>
        <v>41089.88369971588</v>
      </c>
      <c r="BI2648" s="34">
        <f t="shared" si="1722"/>
        <v>274.59601049643965</v>
      </c>
      <c r="BJ2648" s="27">
        <f t="shared" si="1703"/>
        <v>4798.5833039574563</v>
      </c>
      <c r="BK2648" s="34">
        <f t="shared" si="1704"/>
        <v>571.75070229164987</v>
      </c>
      <c r="BL2648" s="27">
        <f t="shared" si="1705"/>
        <v>105.77946907815262</v>
      </c>
      <c r="BM2648" s="34">
        <f t="shared" si="1706"/>
        <v>1.1054421768707483</v>
      </c>
      <c r="BN2648" s="45">
        <f t="shared" si="1707"/>
        <v>2920.4103404305915</v>
      </c>
      <c r="BO2648" s="45">
        <f t="shared" si="1708"/>
        <v>111.68783330725635</v>
      </c>
      <c r="BP2648" s="66">
        <f t="shared" si="1709"/>
        <v>6.6871900184101616</v>
      </c>
    </row>
    <row r="2649" spans="8:68">
      <c r="H2649" s="68">
        <v>2644</v>
      </c>
      <c r="I2649" s="31">
        <f>('Propiedades físicas'!$C$10*'Diseño reactor'!H2649)/1000</f>
        <v>2314.1485245499266</v>
      </c>
      <c r="J2649" s="31">
        <f t="shared" si="1687"/>
        <v>0.19704871798956222</v>
      </c>
      <c r="K2649" s="31">
        <f>(I2649*1000)/'Propiedades físicas'!$F$10</f>
        <v>15116.402896408697</v>
      </c>
      <c r="L2649" s="31">
        <f t="shared" si="1688"/>
        <v>2159.486128058385</v>
      </c>
      <c r="M2649" s="31">
        <f t="shared" si="1689"/>
        <v>12956.916768350311</v>
      </c>
      <c r="N2649" s="31">
        <f t="shared" si="1690"/>
        <v>0.81674967021875378</v>
      </c>
      <c r="O2649" s="32">
        <f t="shared" si="1691"/>
        <v>4.9004980213125231</v>
      </c>
      <c r="P2649" s="33">
        <f t="shared" si="1692"/>
        <v>0.69760469442741169</v>
      </c>
      <c r="Q2649" s="31">
        <f t="shared" si="1693"/>
        <v>4.7614371199790542</v>
      </c>
      <c r="R2649" s="31">
        <f t="shared" si="1694"/>
        <v>0.10176446647014771</v>
      </c>
      <c r="S2649" s="31">
        <f t="shared" si="1695"/>
        <v>0.13906090133347021</v>
      </c>
      <c r="T2649" s="31">
        <f t="shared" si="1696"/>
        <v>1.4845093100260661E-2</v>
      </c>
      <c r="U2649" s="31">
        <f t="shared" si="1697"/>
        <v>2.5354162209337279E-3</v>
      </c>
      <c r="V2649" s="47">
        <f t="shared" si="1710"/>
        <v>6.9083183331646589E-4</v>
      </c>
      <c r="W2649" s="31">
        <f t="shared" si="1698"/>
        <v>0.14587698059239002</v>
      </c>
      <c r="X2649" s="34">
        <f>(S2649*H2649*'Propiedades físicas'!$F$5*60*24*365)/(1000000)</f>
        <v>56906.63473670723</v>
      </c>
      <c r="Y2649" s="34">
        <f>(U2649*H2649*'Propiedades físicas'!$F$7*60*24*365)/(1000000)</f>
        <v>324.47298554218304</v>
      </c>
      <c r="Z2649" s="31">
        <f t="shared" si="1711"/>
        <v>1844.4668120660765</v>
      </c>
      <c r="AA2649" s="31">
        <f t="shared" si="1712"/>
        <v>12589.239745224619</v>
      </c>
      <c r="AB2649" s="31">
        <f t="shared" si="1712"/>
        <v>269.06524934707056</v>
      </c>
      <c r="AC2649" s="31">
        <f t="shared" si="1712"/>
        <v>367.67702312569526</v>
      </c>
      <c r="AD2649" s="31">
        <f t="shared" si="1712"/>
        <v>39.250426157089187</v>
      </c>
      <c r="AE2649" s="31">
        <f t="shared" si="1713"/>
        <v>6.7036404881487766</v>
      </c>
      <c r="AF2649" s="31">
        <f t="shared" si="1714"/>
        <v>15116.402896408699</v>
      </c>
      <c r="AG2649" s="31">
        <f t="shared" si="1715"/>
        <v>0.12201757420108711</v>
      </c>
      <c r="AH2649" s="31">
        <f t="shared" si="1716"/>
        <v>0.83281980716560056</v>
      </c>
      <c r="AI2649" s="31">
        <f t="shared" si="1716"/>
        <v>1.7799555303662496E-2</v>
      </c>
      <c r="AJ2649" s="31">
        <f t="shared" si="1716"/>
        <v>2.4323049977256601E-2</v>
      </c>
      <c r="AK2649" s="31">
        <f t="shared" si="1716"/>
        <v>2.5965453835855462E-3</v>
      </c>
      <c r="AL2649" s="31">
        <f t="shared" si="1717"/>
        <v>4.4346796880767207E-4</v>
      </c>
      <c r="AM2649" s="31">
        <f t="shared" si="1718"/>
        <v>1</v>
      </c>
      <c r="AN2649" s="31">
        <f>(Z2649*'Propiedades físicas'!$F$4)/1000</f>
        <v>1621.9872251946663</v>
      </c>
      <c r="AO2649" s="31">
        <f>(AA2649*'Propiedades físicas'!$F$6)/1000</f>
        <v>403.3592414369968</v>
      </c>
      <c r="AP2649" s="31">
        <f>(AB2649*'Propiedades físicas'!$F$9)/1000</f>
        <v>165.99980558467516</v>
      </c>
      <c r="AQ2649" s="31">
        <f>(AC2649*'Propiedades físicas'!$F$5)/1000</f>
        <v>108.26985299982348</v>
      </c>
      <c r="AR2649" s="31">
        <f>(AD2649*'Propiedades físicas'!$F$8)/1000</f>
        <v>13.915061081211254</v>
      </c>
      <c r="AS2649" s="31">
        <f>(AE2649*'Propiedades físicas'!$F$7)/1000</f>
        <v>0.61733825255362085</v>
      </c>
      <c r="AT2649" s="31">
        <f t="shared" si="1719"/>
        <v>2314.1485245499262</v>
      </c>
      <c r="AU2649" s="31">
        <f t="shared" si="1720"/>
        <v>0.70090022657907103</v>
      </c>
      <c r="AV2649" s="31">
        <f t="shared" si="1723"/>
        <v>0.17430136275088276</v>
      </c>
      <c r="AW2649" s="31">
        <f t="shared" si="1723"/>
        <v>7.1732563326703552E-2</v>
      </c>
      <c r="AX2649" s="31">
        <f t="shared" si="1723"/>
        <v>4.6786043268713988E-2</v>
      </c>
      <c r="AY2649" s="31">
        <f t="shared" si="1723"/>
        <v>6.0130371640331791E-3</v>
      </c>
      <c r="AZ2649" s="31">
        <f t="shared" si="1724"/>
        <v>2.6676691059563068E-4</v>
      </c>
      <c r="BA2649" s="31">
        <f t="shared" si="1721"/>
        <v>1.0000000000000002</v>
      </c>
      <c r="BB2649" s="34">
        <f>AU2649*'Propiedades físicas'!$C$4+'Diseño reactor'!AV2649*'Propiedades físicas'!$C$5+'Diseño reactor'!AW2649*'Propiedades físicas'!$C$8+'Diseño reactor'!AX2649*'Propiedades físicas'!$C$9+'Diseño reactor'!AY2649*'Propiedades físicas'!$C$7+'Diseño reactor'!AZ2649*'Propiedades físicas'!$C$6</f>
        <v>875.31249550196992</v>
      </c>
      <c r="BC2649" s="45">
        <f>AU2649*'Propiedades físicas'!$L$4+'Diseño reactor'!AV2649*'Propiedades físicas'!$L$5+'Diseño reactor'!AW2649*'Propiedades físicas'!$L$8+AX2649*'Propiedades físicas'!$L$9+'Diseño reactor'!AY2649*'Propiedades físicas'!$L$7+'Diseño reactor'!AZ2649*'Propiedades físicas'!$L$6</f>
        <v>2.1266418992843663</v>
      </c>
      <c r="BD2649" s="29">
        <f t="shared" si="1700"/>
        <v>1.2801127836657735</v>
      </c>
      <c r="BE2649" s="58">
        <f t="shared" si="1701"/>
        <v>41.061634990133975</v>
      </c>
      <c r="BF2649" s="30">
        <f>AU2649*'Propiedades físicas'!$I$4+'Diseño reactor'!AV2649*'Propiedades físicas'!$I$5+'Diseño reactor'!AW2649*'Propiedades físicas'!$I$8+'Diseño reactor'!AX2649*'Propiedades físicas'!$I$9+'Diseño reactor'!AY2649*'Propiedades físicas'!$I$7+'Diseño reactor'!AZ2649*'Propiedades físicas'!$I$6</f>
        <v>2.0000609453841661E-2</v>
      </c>
      <c r="BG2649" s="24">
        <f>AU2649*'Propiedades físicas'!$O$4+'Diseño reactor'!AV2649*'Propiedades físicas'!$O$5+'Diseño reactor'!AW2649*'Propiedades físicas'!$O$8+'Diseño reactor'!AX2649*'Propiedades físicas'!$O$9+'Diseño reactor'!AY2649*'Propiedades físicas'!$O$7+'Diseño reactor'!AZ2649*'Propiedades físicas'!$O$6</f>
        <v>0.15489620544896338</v>
      </c>
      <c r="BH2649" s="54">
        <f t="shared" si="1702"/>
        <v>41089.806699592955</v>
      </c>
      <c r="BI2649" s="34">
        <f t="shared" si="1722"/>
        <v>274.59765042325211</v>
      </c>
      <c r="BJ2649" s="27">
        <f t="shared" si="1703"/>
        <v>4798.5868616846737</v>
      </c>
      <c r="BK2649" s="34">
        <f t="shared" si="1704"/>
        <v>571.75607414785054</v>
      </c>
      <c r="BL2649" s="27">
        <f t="shared" si="1705"/>
        <v>105.77965294795335</v>
      </c>
      <c r="BM2649" s="34">
        <f t="shared" si="1706"/>
        <v>1.1054421768707483</v>
      </c>
      <c r="BN2649" s="45">
        <f t="shared" si="1707"/>
        <v>2921.6139824815195</v>
      </c>
      <c r="BO2649" s="45">
        <f t="shared" si="1708"/>
        <v>111.69362801374096</v>
      </c>
      <c r="BP2649" s="66">
        <f t="shared" si="1709"/>
        <v>6.6871893496381265</v>
      </c>
    </row>
    <row r="2650" spans="8:68">
      <c r="H2650" s="68">
        <v>2645</v>
      </c>
      <c r="I2650" s="31">
        <f>('Propiedades físicas'!$C$10*'Diseño reactor'!H2650)/1000</f>
        <v>2315.0237698315264</v>
      </c>
      <c r="J2650" s="31">
        <f t="shared" si="1687"/>
        <v>0.19697421941943385</v>
      </c>
      <c r="K2650" s="31">
        <f>(I2650*1000)/'Propiedades físicas'!$F$10</f>
        <v>15122.120144100229</v>
      </c>
      <c r="L2650" s="31">
        <f t="shared" si="1688"/>
        <v>2160.302877728604</v>
      </c>
      <c r="M2650" s="31">
        <f t="shared" si="1689"/>
        <v>12961.817266371623</v>
      </c>
      <c r="N2650" s="31">
        <f t="shared" si="1690"/>
        <v>0.81674967021875389</v>
      </c>
      <c r="O2650" s="32">
        <f t="shared" si="1691"/>
        <v>4.9004980213125231</v>
      </c>
      <c r="P2650" s="33">
        <f t="shared" si="1692"/>
        <v>0.69764317082789995</v>
      </c>
      <c r="Q2650" s="31">
        <f t="shared" si="1693"/>
        <v>4.7614892757602396</v>
      </c>
      <c r="R2650" s="31">
        <f t="shared" si="1694"/>
        <v>0.10173721389932275</v>
      </c>
      <c r="S2650" s="31">
        <f t="shared" si="1695"/>
        <v>0.13900874555228357</v>
      </c>
      <c r="T2650" s="31">
        <f t="shared" si="1696"/>
        <v>1.4836324821632746E-2</v>
      </c>
      <c r="U2650" s="31">
        <f t="shared" si="1697"/>
        <v>2.532960669898443E-3</v>
      </c>
      <c r="V2650" s="47">
        <f t="shared" si="1710"/>
        <v>6.9086993615966789E-4</v>
      </c>
      <c r="W2650" s="31">
        <f t="shared" si="1698"/>
        <v>0.14582987142064358</v>
      </c>
      <c r="X2650" s="34">
        <f>(S2650*H2650*'Propiedades físicas'!$F$5*60*24*365)/(1000000)</f>
        <v>56906.806358789705</v>
      </c>
      <c r="Y2650" s="34">
        <f>(U2650*H2650*'Propiedades físicas'!$F$7*60*24*365)/(1000000)</f>
        <v>324.28133504021247</v>
      </c>
      <c r="Z2650" s="31">
        <f t="shared" si="1711"/>
        <v>1845.2661868397954</v>
      </c>
      <c r="AA2650" s="31">
        <f t="shared" si="1712"/>
        <v>12594.139134385834</v>
      </c>
      <c r="AB2650" s="31">
        <f t="shared" si="1712"/>
        <v>269.09493076370865</v>
      </c>
      <c r="AC2650" s="31">
        <f t="shared" si="1712"/>
        <v>367.67813198579006</v>
      </c>
      <c r="AD2650" s="31">
        <f t="shared" si="1712"/>
        <v>39.242079153218612</v>
      </c>
      <c r="AE2650" s="31">
        <f t="shared" si="1713"/>
        <v>6.6996809718813815</v>
      </c>
      <c r="AF2650" s="31">
        <f t="shared" si="1714"/>
        <v>15122.12014410023</v>
      </c>
      <c r="AG2650" s="31">
        <f t="shared" si="1715"/>
        <v>0.12202430408276518</v>
      </c>
      <c r="AH2650" s="31">
        <f t="shared" si="1716"/>
        <v>0.83282892969867939</v>
      </c>
      <c r="AI2650" s="31">
        <f t="shared" si="1716"/>
        <v>1.7794788574583161E-2</v>
      </c>
      <c r="AJ2650" s="31">
        <f t="shared" si="1716"/>
        <v>2.4313927444177635E-2</v>
      </c>
      <c r="AK2650" s="31">
        <f t="shared" si="1716"/>
        <v>2.5950117297889996E-3</v>
      </c>
      <c r="AL2650" s="31">
        <f t="shared" si="1717"/>
        <v>4.43038470005491E-4</v>
      </c>
      <c r="AM2650" s="31">
        <f t="shared" si="1718"/>
        <v>0.99999999999999989</v>
      </c>
      <c r="AN2650" s="31">
        <f>(Z2650*'Propiedades físicas'!$F$4)/1000</f>
        <v>1622.6901793831792</v>
      </c>
      <c r="AO2650" s="31">
        <f>(AA2650*'Propiedades físicas'!$F$6)/1000</f>
        <v>403.51621786572213</v>
      </c>
      <c r="AP2650" s="31">
        <f>(AB2650*'Propiedades físicas'!$F$9)/1000</f>
        <v>166.01811753467001</v>
      </c>
      <c r="AQ2650" s="31">
        <f>(AC2650*'Propiedades físicas'!$F$5)/1000</f>
        <v>108.27017952585561</v>
      </c>
      <c r="AR2650" s="31">
        <f>(AD2650*'Propiedades físicas'!$F$8)/1000</f>
        <v>13.912101901399057</v>
      </c>
      <c r="AS2650" s="31">
        <f>(AE2650*'Propiedades físicas'!$F$7)/1000</f>
        <v>0.6169736207005565</v>
      </c>
      <c r="AT2650" s="31">
        <f t="shared" si="1719"/>
        <v>2315.0237698315273</v>
      </c>
      <c r="AU2650" s="31">
        <f t="shared" si="1720"/>
        <v>0.7009388847446989</v>
      </c>
      <c r="AV2650" s="31">
        <f t="shared" si="1723"/>
        <v>0.17430327201136578</v>
      </c>
      <c r="AW2650" s="31">
        <f t="shared" si="1723"/>
        <v>7.1713353313323319E-2</v>
      </c>
      <c r="AX2650" s="31">
        <f t="shared" si="1723"/>
        <v>4.6768495830060021E-2</v>
      </c>
      <c r="AY2650" s="31">
        <f t="shared" si="1723"/>
        <v>6.0094855537537271E-3</v>
      </c>
      <c r="AZ2650" s="31">
        <f t="shared" si="1724"/>
        <v>2.6650854679796914E-4</v>
      </c>
      <c r="BA2650" s="31">
        <f t="shared" si="1721"/>
        <v>0.99999999999999967</v>
      </c>
      <c r="BB2650" s="34">
        <f>AU2650*'Propiedades físicas'!$C$4+'Diseño reactor'!AV2650*'Propiedades físicas'!$C$5+'Diseño reactor'!AW2650*'Propiedades físicas'!$C$8+'Diseño reactor'!AX2650*'Propiedades físicas'!$C$9+'Diseño reactor'!AY2650*'Propiedades físicas'!$C$7+'Diseño reactor'!AZ2650*'Propiedades físicas'!$C$6</f>
        <v>875.31240807345205</v>
      </c>
      <c r="BC2650" s="45">
        <f>AU2650*'Propiedades físicas'!$L$4+'Diseño reactor'!AV2650*'Propiedades físicas'!$L$5+'Diseño reactor'!AW2650*'Propiedades físicas'!$L$8+AX2650*'Propiedades físicas'!$L$9+'Diseño reactor'!AY2650*'Propiedades físicas'!$L$7+'Diseño reactor'!AZ2650*'Propiedades físicas'!$L$6</f>
        <v>2.1266692127742219</v>
      </c>
      <c r="BD2650" s="29">
        <f t="shared" si="1700"/>
        <v>1.2796830792616456</v>
      </c>
      <c r="BE2650" s="58">
        <f t="shared" si="1701"/>
        <v>41.061173417859955</v>
      </c>
      <c r="BF2650" s="30">
        <f>AU2650*'Propiedades físicas'!$I$4+'Diseño reactor'!AV2650*'Propiedades físicas'!$I$5+'Diseño reactor'!AW2650*'Propiedades físicas'!$I$8+'Diseño reactor'!AX2650*'Propiedades físicas'!$I$9+'Diseño reactor'!AY2650*'Propiedades físicas'!$I$7+'Diseño reactor'!AZ2650*'Propiedades físicas'!$I$6</f>
        <v>2.000064488225806E-2</v>
      </c>
      <c r="BG2650" s="24">
        <f>AU2650*'Propiedades físicas'!$O$4+'Diseño reactor'!AV2650*'Propiedades físicas'!$O$5+'Diseño reactor'!AW2650*'Propiedades físicas'!$O$8+'Diseño reactor'!AX2650*'Propiedades físicas'!$O$9+'Diseño reactor'!AY2650*'Propiedades físicas'!$O$7+'Diseño reactor'!AZ2650*'Propiedades físicas'!$O$6</f>
        <v>0.15489754504513079</v>
      </c>
      <c r="BH2650" s="54">
        <f t="shared" si="1702"/>
        <v>41089.729810449891</v>
      </c>
      <c r="BI2650" s="34">
        <f t="shared" si="1722"/>
        <v>274.59928880303192</v>
      </c>
      <c r="BJ2650" s="27">
        <f t="shared" si="1703"/>
        <v>4798.5904189752282</v>
      </c>
      <c r="BK2650" s="34">
        <f t="shared" si="1704"/>
        <v>571.76144275103729</v>
      </c>
      <c r="BL2650" s="27">
        <f t="shared" si="1705"/>
        <v>105.77983670359549</v>
      </c>
      <c r="BM2650" s="34">
        <f t="shared" si="1706"/>
        <v>1.1054421768707483</v>
      </c>
      <c r="BN2650" s="45">
        <f t="shared" si="1707"/>
        <v>2922.8176363617285</v>
      </c>
      <c r="BO2650" s="45">
        <f t="shared" si="1708"/>
        <v>111.69941897797356</v>
      </c>
      <c r="BP2650" s="66">
        <f t="shared" si="1709"/>
        <v>6.6871886817040389</v>
      </c>
    </row>
    <row r="2651" spans="8:68">
      <c r="H2651" s="68">
        <v>2646</v>
      </c>
      <c r="I2651" s="31">
        <f>('Propiedades físicas'!$C$10*'Diseño reactor'!H2651)/1000</f>
        <v>2315.8990151131261</v>
      </c>
      <c r="J2651" s="31">
        <f t="shared" si="1687"/>
        <v>0.19689977715963816</v>
      </c>
      <c r="K2651" s="31">
        <f>(I2651*1000)/'Propiedades físicas'!$F$10</f>
        <v>15127.837391791758</v>
      </c>
      <c r="L2651" s="31">
        <f t="shared" si="1688"/>
        <v>2161.1196273988226</v>
      </c>
      <c r="M2651" s="31">
        <f t="shared" si="1689"/>
        <v>12966.717764392935</v>
      </c>
      <c r="N2651" s="31">
        <f t="shared" si="1690"/>
        <v>0.81674967021875378</v>
      </c>
      <c r="O2651" s="32">
        <f t="shared" si="1691"/>
        <v>4.9004980213125231</v>
      </c>
      <c r="P2651" s="33">
        <f t="shared" si="1692"/>
        <v>0.69768162238545284</v>
      </c>
      <c r="Q2651" s="31">
        <f t="shared" si="1693"/>
        <v>4.7615413926600532</v>
      </c>
      <c r="R2651" s="31">
        <f t="shared" si="1694"/>
        <v>0.10170997530290608</v>
      </c>
      <c r="S2651" s="31">
        <f t="shared" si="1695"/>
        <v>0.1389566286524711</v>
      </c>
      <c r="T2651" s="31">
        <f t="shared" si="1696"/>
        <v>1.4827564241619707E-2</v>
      </c>
      <c r="U2651" s="31">
        <f t="shared" si="1697"/>
        <v>2.5305082887752016E-3</v>
      </c>
      <c r="V2651" s="47">
        <f t="shared" si="1710"/>
        <v>6.9090801440112803E-4</v>
      </c>
      <c r="W2651" s="31">
        <f t="shared" si="1698"/>
        <v>0.14578279266572639</v>
      </c>
      <c r="X2651" s="34">
        <f>(S2651*H2651*'Propiedades físicas'!$F$5*60*24*365)/(1000000)</f>
        <v>56906.977759322319</v>
      </c>
      <c r="Y2651" s="34">
        <f>(U2651*H2651*'Propiedades físicas'!$F$7*60*24*365)/(1000000)</f>
        <v>324.08985280883036</v>
      </c>
      <c r="Z2651" s="31">
        <f t="shared" si="1711"/>
        <v>1846.0655728319082</v>
      </c>
      <c r="AA2651" s="31">
        <f t="shared" si="1712"/>
        <v>12599.038524978501</v>
      </c>
      <c r="AB2651" s="31">
        <f t="shared" si="1712"/>
        <v>269.12459465148947</v>
      </c>
      <c r="AC2651" s="31">
        <f t="shared" si="1712"/>
        <v>367.67923941443854</v>
      </c>
      <c r="AD2651" s="31">
        <f t="shared" si="1712"/>
        <v>39.233734983325746</v>
      </c>
      <c r="AE2651" s="31">
        <f t="shared" si="1713"/>
        <v>6.695724932099183</v>
      </c>
      <c r="AF2651" s="31">
        <f t="shared" si="1714"/>
        <v>15127.837391791762</v>
      </c>
      <c r="AG2651" s="31">
        <f t="shared" si="1715"/>
        <v>0.12203102961918191</v>
      </c>
      <c r="AH2651" s="31">
        <f t="shared" si="1716"/>
        <v>0.83283804543104323</v>
      </c>
      <c r="AI2651" s="31">
        <f t="shared" si="1716"/>
        <v>1.7790024289758313E-2</v>
      </c>
      <c r="AJ2651" s="31">
        <f t="shared" si="1716"/>
        <v>2.4304811711814023E-2</v>
      </c>
      <c r="AK2651" s="31">
        <f t="shared" si="1716"/>
        <v>2.5934794225520724E-3</v>
      </c>
      <c r="AL2651" s="31">
        <f t="shared" si="1717"/>
        <v>4.4260952565052208E-4</v>
      </c>
      <c r="AM2651" s="31">
        <f t="shared" si="1718"/>
        <v>1</v>
      </c>
      <c r="AN2651" s="31">
        <f>(Z2651*'Propiedades físicas'!$F$4)/1000</f>
        <v>1623.3931434369233</v>
      </c>
      <c r="AO2651" s="31">
        <f>(AA2651*'Propiedades físicas'!$F$6)/1000</f>
        <v>403.67319434031117</v>
      </c>
      <c r="AP2651" s="31">
        <f>(AB2651*'Propiedades físicas'!$F$9)/1000</f>
        <v>166.03641867023643</v>
      </c>
      <c r="AQ2651" s="31">
        <f>(AC2651*'Propiedades físicas'!$F$5)/1000</f>
        <v>108.27050563036973</v>
      </c>
      <c r="AR2651" s="31">
        <f>(AD2651*'Propiedades físicas'!$F$8)/1000</f>
        <v>13.90914372628864</v>
      </c>
      <c r="AS2651" s="31">
        <f>(AE2651*'Propiedades físicas'!$F$7)/1000</f>
        <v>0.61660930899701372</v>
      </c>
      <c r="AT2651" s="31">
        <f t="shared" si="1719"/>
        <v>2315.8990151131261</v>
      </c>
      <c r="AU2651" s="31">
        <f t="shared" si="1720"/>
        <v>0.70097751795003227</v>
      </c>
      <c r="AV2651" s="31">
        <f t="shared" si="1723"/>
        <v>0.1743051798485232</v>
      </c>
      <c r="AW2651" s="31">
        <f t="shared" si="1723"/>
        <v>7.1694153150337586E-2</v>
      </c>
      <c r="AX2651" s="31">
        <f t="shared" si="1723"/>
        <v>4.6750961472765674E-2</v>
      </c>
      <c r="AY2651" s="31">
        <f t="shared" si="1723"/>
        <v>6.0059370618149388E-3</v>
      </c>
      <c r="AZ2651" s="31">
        <f t="shared" si="1724"/>
        <v>2.662505165264703E-4</v>
      </c>
      <c r="BA2651" s="31">
        <f t="shared" si="1721"/>
        <v>1.0000000000000002</v>
      </c>
      <c r="BB2651" s="34">
        <f>AU2651*'Propiedades físicas'!$C$4+'Diseño reactor'!AV2651*'Propiedades físicas'!$C$5+'Diseño reactor'!AW2651*'Propiedades físicas'!$C$8+'Diseño reactor'!AX2651*'Propiedades físicas'!$C$9+'Diseño reactor'!AY2651*'Propiedades físicas'!$C$7+'Diseño reactor'!AZ2651*'Propiedades físicas'!$C$6</f>
        <v>875.31232075444939</v>
      </c>
      <c r="BC2651" s="45">
        <f>AU2651*'Propiedades físicas'!$L$4+'Diseño reactor'!AV2651*'Propiedades físicas'!$L$5+'Diseño reactor'!AW2651*'Propiedades físicas'!$L$8+AX2651*'Propiedades físicas'!$L$9+'Diseño reactor'!AY2651*'Propiedades físicas'!$L$7+'Diseño reactor'!AZ2651*'Propiedades físicas'!$L$6</f>
        <v>2.1266965079540343</v>
      </c>
      <c r="BD2651" s="29">
        <f t="shared" si="1700"/>
        <v>1.2792536635760017</v>
      </c>
      <c r="BE2651" s="58">
        <f t="shared" si="1701"/>
        <v>41.0607121591202</v>
      </c>
      <c r="BF2651" s="30">
        <f>AU2651*'Propiedades físicas'!$I$4+'Diseño reactor'!AV2651*'Propiedades físicas'!$I$5+'Diseño reactor'!AW2651*'Propiedades físicas'!$I$8+'Diseño reactor'!AX2651*'Propiedades físicas'!$I$9+'Diseño reactor'!AY2651*'Propiedades físicas'!$I$7+'Diseño reactor'!AZ2651*'Propiedades físicas'!$I$6</f>
        <v>2.0000680259374029E-2</v>
      </c>
      <c r="BG2651" s="24">
        <f>AU2651*'Propiedades físicas'!$O$4+'Diseño reactor'!AV2651*'Propiedades físicas'!$O$5+'Diseño reactor'!AW2651*'Propiedades físicas'!$O$8+'Diseño reactor'!AX2651*'Propiedades físicas'!$O$9+'Diseño reactor'!AY2651*'Propiedades físicas'!$O$7+'Diseño reactor'!AZ2651*'Propiedades físicas'!$O$6</f>
        <v>0.15489888377295605</v>
      </c>
      <c r="BH2651" s="54">
        <f t="shared" si="1702"/>
        <v>41089.653032112452</v>
      </c>
      <c r="BI2651" s="34">
        <f t="shared" si="1722"/>
        <v>274.60092563780137</v>
      </c>
      <c r="BJ2651" s="27">
        <f t="shared" si="1703"/>
        <v>4798.5939758275435</v>
      </c>
      <c r="BK2651" s="34">
        <f t="shared" si="1704"/>
        <v>571.7668081040905</v>
      </c>
      <c r="BL2651" s="27">
        <f t="shared" si="1705"/>
        <v>105.78002034518285</v>
      </c>
      <c r="BM2651" s="34">
        <f t="shared" si="1706"/>
        <v>1.1054421768707483</v>
      </c>
      <c r="BN2651" s="45">
        <f t="shared" si="1707"/>
        <v>2924.0213020594647</v>
      </c>
      <c r="BO2651" s="45">
        <f t="shared" si="1708"/>
        <v>111.70520620357807</v>
      </c>
      <c r="BP2651" s="66">
        <f t="shared" si="1709"/>
        <v>6.6871880146066216</v>
      </c>
    </row>
    <row r="2652" spans="8:68">
      <c r="H2652" s="68">
        <v>2647</v>
      </c>
      <c r="I2652" s="31">
        <f>('Propiedades físicas'!$C$10*'Diseño reactor'!H2652)/1000</f>
        <v>2316.7742603947258</v>
      </c>
      <c r="J2652" s="31">
        <f t="shared" si="1687"/>
        <v>0.19682539114635533</v>
      </c>
      <c r="K2652" s="31">
        <f>(I2652*1000)/'Propiedades físicas'!$F$10</f>
        <v>15133.554639483291</v>
      </c>
      <c r="L2652" s="31">
        <f t="shared" si="1688"/>
        <v>2161.9363770690416</v>
      </c>
      <c r="M2652" s="31">
        <f t="shared" si="1689"/>
        <v>12971.618262414249</v>
      </c>
      <c r="N2652" s="31">
        <f t="shared" si="1690"/>
        <v>0.81674967021875389</v>
      </c>
      <c r="O2652" s="32">
        <f t="shared" si="1691"/>
        <v>4.9004980213125231</v>
      </c>
      <c r="P2652" s="33">
        <f t="shared" si="1692"/>
        <v>0.69772004912412322</v>
      </c>
      <c r="Q2652" s="31">
        <f t="shared" si="1693"/>
        <v>4.7615934707216843</v>
      </c>
      <c r="R2652" s="31">
        <f t="shared" si="1694"/>
        <v>0.1016827506708733</v>
      </c>
      <c r="S2652" s="31">
        <f t="shared" si="1695"/>
        <v>0.13890455059083873</v>
      </c>
      <c r="T2652" s="31">
        <f t="shared" si="1696"/>
        <v>1.4818811351306924E-2</v>
      </c>
      <c r="U2652" s="31">
        <f t="shared" si="1697"/>
        <v>2.52805907245054E-3</v>
      </c>
      <c r="V2652" s="47">
        <f t="shared" si="1710"/>
        <v>6.9094606806466578E-4</v>
      </c>
      <c r="W2652" s="31">
        <f t="shared" si="1698"/>
        <v>0.14573574429818931</v>
      </c>
      <c r="X2652" s="34">
        <f>(S2652*H2652*'Propiedades físicas'!$F$5*60*24*365)/(1000000)</f>
        <v>56907.148938662518</v>
      </c>
      <c r="Y2652" s="34">
        <f>(U2652*H2652*'Propiedades físicas'!$F$7*60*24*365)/(1000000)</f>
        <v>323.89853865318781</v>
      </c>
      <c r="Z2652" s="31">
        <f t="shared" si="1711"/>
        <v>1846.8649700315541</v>
      </c>
      <c r="AA2652" s="31">
        <f t="shared" si="1712"/>
        <v>12603.937917000298</v>
      </c>
      <c r="AB2652" s="31">
        <f t="shared" si="1712"/>
        <v>269.15424102580164</v>
      </c>
      <c r="AC2652" s="31">
        <f t="shared" si="1712"/>
        <v>367.68034541395014</v>
      </c>
      <c r="AD2652" s="31">
        <f t="shared" si="1712"/>
        <v>39.225393646909424</v>
      </c>
      <c r="AE2652" s="31">
        <f t="shared" si="1713"/>
        <v>6.691772364776579</v>
      </c>
      <c r="AF2652" s="31">
        <f t="shared" si="1714"/>
        <v>15133.554639483289</v>
      </c>
      <c r="AG2652" s="31">
        <f t="shared" si="1715"/>
        <v>0.1220377508145444</v>
      </c>
      <c r="AH2652" s="31">
        <f t="shared" si="1716"/>
        <v>0.83284715437024637</v>
      </c>
      <c r="AI2652" s="31">
        <f t="shared" si="1716"/>
        <v>1.7785262447434589E-2</v>
      </c>
      <c r="AJ2652" s="31">
        <f t="shared" si="1716"/>
        <v>2.4295702772610731E-2</v>
      </c>
      <c r="AK2652" s="31">
        <f t="shared" si="1716"/>
        <v>2.5919484603155146E-3</v>
      </c>
      <c r="AL2652" s="31">
        <f t="shared" si="1717"/>
        <v>4.4218113484837285E-4</v>
      </c>
      <c r="AM2652" s="31">
        <f t="shared" si="1718"/>
        <v>1</v>
      </c>
      <c r="AN2652" s="31">
        <f>(Z2652*'Propiedades físicas'!$F$4)/1000</f>
        <v>1624.0961173463479</v>
      </c>
      <c r="AO2652" s="31">
        <f>(AA2652*'Propiedades físicas'!$F$6)/1000</f>
        <v>403.83017086068952</v>
      </c>
      <c r="AP2652" s="31">
        <f>(AB2652*'Propiedades físicas'!$F$9)/1000</f>
        <v>166.05470900086831</v>
      </c>
      <c r="AQ2652" s="31">
        <f>(AC2652*'Propiedades físicas'!$F$5)/1000</f>
        <v>108.27083131404591</v>
      </c>
      <c r="AR2652" s="31">
        <f>(AD2652*'Propiedades físicas'!$F$8)/1000</f>
        <v>13.906186555702325</v>
      </c>
      <c r="AS2652" s="31">
        <f>(AE2652*'Propiedades físicas'!$F$7)/1000</f>
        <v>0.61624531707227514</v>
      </c>
      <c r="AT2652" s="31">
        <f t="shared" si="1719"/>
        <v>2316.7742603947263</v>
      </c>
      <c r="AU2652" s="31">
        <f t="shared" si="1720"/>
        <v>0.70101612621923659</v>
      </c>
      <c r="AV2652" s="31">
        <f t="shared" si="1723"/>
        <v>0.17430708626393576</v>
      </c>
      <c r="AW2652" s="31">
        <f t="shared" si="1723"/>
        <v>7.1674962830680075E-2</v>
      </c>
      <c r="AX2652" s="31">
        <f t="shared" si="1723"/>
        <v>4.6733440182298552E-2</v>
      </c>
      <c r="AY2652" s="31">
        <f t="shared" si="1723"/>
        <v>6.0023916846059155E-3</v>
      </c>
      <c r="AZ2652" s="31">
        <f t="shared" si="1724"/>
        <v>2.659928192431147E-4</v>
      </c>
      <c r="BA2652" s="31">
        <f t="shared" si="1721"/>
        <v>1</v>
      </c>
      <c r="BB2652" s="34">
        <f>AU2652*'Propiedades físicas'!$C$4+'Diseño reactor'!AV2652*'Propiedades físicas'!$C$5+'Diseño reactor'!AW2652*'Propiedades físicas'!$C$8+'Diseño reactor'!AX2652*'Propiedades físicas'!$C$9+'Diseño reactor'!AY2652*'Propiedades físicas'!$C$7+'Diseño reactor'!AZ2652*'Propiedades físicas'!$C$6</f>
        <v>875.31223354479289</v>
      </c>
      <c r="BC2652" s="45">
        <f>AU2652*'Propiedades físicas'!$L$4+'Diseño reactor'!AV2652*'Propiedades físicas'!$L$5+'Diseño reactor'!AW2652*'Propiedades físicas'!$L$8+AX2652*'Propiedades físicas'!$L$9+'Diseño reactor'!AY2652*'Propiedades físicas'!$L$7+'Diseño reactor'!AZ2652*'Propiedades físicas'!$L$6</f>
        <v>2.1267237848421132</v>
      </c>
      <c r="BD2652" s="29">
        <f t="shared" si="1700"/>
        <v>1.2788245363176911</v>
      </c>
      <c r="BE2652" s="58">
        <f t="shared" si="1701"/>
        <v>41.06025121359469</v>
      </c>
      <c r="BF2652" s="30">
        <f>AU2652*'Propiedades físicas'!$I$4+'Diseño reactor'!AV2652*'Propiedades físicas'!$I$5+'Diseño reactor'!AW2652*'Propiedades físicas'!$I$8+'Diseño reactor'!AX2652*'Propiedades físicas'!$I$9+'Diseño reactor'!AY2652*'Propiedades físicas'!$I$7+'Diseño reactor'!AZ2652*'Propiedades físicas'!$I$6</f>
        <v>2.0000715585269807E-2</v>
      </c>
      <c r="BG2652" s="24">
        <f>AU2652*'Propiedades físicas'!$O$4+'Diseño reactor'!AV2652*'Propiedades físicas'!$O$5+'Diseño reactor'!AW2652*'Propiedades físicas'!$O$8+'Diseño reactor'!AX2652*'Propiedades físicas'!$O$9+'Diseño reactor'!AY2652*'Propiedades físicas'!$O$7+'Diseño reactor'!AZ2652*'Propiedades físicas'!$O$6</f>
        <v>0.15490022163327116</v>
      </c>
      <c r="BH2652" s="54">
        <f t="shared" si="1702"/>
        <v>41089.576364406661</v>
      </c>
      <c r="BI2652" s="34">
        <f t="shared" si="1722"/>
        <v>274.60256092957906</v>
      </c>
      <c r="BJ2652" s="27">
        <f t="shared" si="1703"/>
        <v>4798.5975322400454</v>
      </c>
      <c r="BK2652" s="34">
        <f t="shared" si="1704"/>
        <v>571.77217020988542</v>
      </c>
      <c r="BL2652" s="27">
        <f t="shared" si="1705"/>
        <v>105.78020387281897</v>
      </c>
      <c r="BM2652" s="34">
        <f t="shared" si="1706"/>
        <v>1.1054421768707483</v>
      </c>
      <c r="BN2652" s="45">
        <f t="shared" si="1707"/>
        <v>2925.2249795629809</v>
      </c>
      <c r="BO2652" s="45">
        <f t="shared" si="1708"/>
        <v>111.71098969417378</v>
      </c>
      <c r="BP2652" s="66">
        <f t="shared" si="1709"/>
        <v>6.6871873483445849</v>
      </c>
    </row>
    <row r="2653" spans="8:68">
      <c r="H2653" s="68">
        <v>2648</v>
      </c>
      <c r="I2653" s="31">
        <f>('Propiedades físicas'!$C$10*'Diseño reactor'!H2653)/1000</f>
        <v>2317.649505676326</v>
      </c>
      <c r="J2653" s="31">
        <f t="shared" si="1687"/>
        <v>0.19675106131586195</v>
      </c>
      <c r="K2653" s="31">
        <f>(I2653*1000)/'Propiedades físicas'!$F$10</f>
        <v>15139.271887174822</v>
      </c>
      <c r="L2653" s="31">
        <f t="shared" si="1688"/>
        <v>2162.7531267392601</v>
      </c>
      <c r="M2653" s="31">
        <f t="shared" si="1689"/>
        <v>12976.518760435561</v>
      </c>
      <c r="N2653" s="31">
        <f t="shared" si="1690"/>
        <v>0.81674967021875378</v>
      </c>
      <c r="O2653" s="32">
        <f t="shared" si="1691"/>
        <v>4.9004980213125231</v>
      </c>
      <c r="P2653" s="33">
        <f t="shared" si="1692"/>
        <v>0.69775845106793233</v>
      </c>
      <c r="Q2653" s="31">
        <f t="shared" si="1693"/>
        <v>4.7616455099882673</v>
      </c>
      <c r="R2653" s="31">
        <f t="shared" si="1694"/>
        <v>0.10165553999320819</v>
      </c>
      <c r="S2653" s="31">
        <f t="shared" si="1695"/>
        <v>0.13885251132425577</v>
      </c>
      <c r="T2653" s="31">
        <f t="shared" si="1696"/>
        <v>1.4810066141792476E-2</v>
      </c>
      <c r="U2653" s="31">
        <f t="shared" si="1697"/>
        <v>2.5256130158208857E-3</v>
      </c>
      <c r="V2653" s="47">
        <f t="shared" si="1710"/>
        <v>6.9098409717406888E-4</v>
      </c>
      <c r="W2653" s="31">
        <f t="shared" si="1698"/>
        <v>0.14568872628862106</v>
      </c>
      <c r="X2653" s="34">
        <f>(S2653*H2653*'Propiedades físicas'!$F$5*60*24*365)/(1000000)</f>
        <v>56907.319897166977</v>
      </c>
      <c r="Y2653" s="34">
        <f>(U2653*H2653*'Propiedades físicas'!$F$7*60*24*365)/(1000000)</f>
        <v>323.70739237871305</v>
      </c>
      <c r="Z2653" s="31">
        <f t="shared" si="1711"/>
        <v>1847.6643784278849</v>
      </c>
      <c r="AA2653" s="31">
        <f t="shared" si="1712"/>
        <v>12608.837310448931</v>
      </c>
      <c r="AB2653" s="31">
        <f t="shared" si="1712"/>
        <v>269.18386990201526</v>
      </c>
      <c r="AC2653" s="31">
        <f t="shared" si="1712"/>
        <v>367.68144998662927</v>
      </c>
      <c r="AD2653" s="31">
        <f t="shared" si="1712"/>
        <v>39.217055143466474</v>
      </c>
      <c r="AE2653" s="31">
        <f t="shared" si="1713"/>
        <v>6.6878232658937051</v>
      </c>
      <c r="AF2653" s="31">
        <f t="shared" si="1714"/>
        <v>15139.271887174818</v>
      </c>
      <c r="AG2653" s="31">
        <f t="shared" si="1715"/>
        <v>0.12204446767305417</v>
      </c>
      <c r="AH2653" s="31">
        <f t="shared" si="1716"/>
        <v>0.83285625652383344</v>
      </c>
      <c r="AI2653" s="31">
        <f t="shared" si="1716"/>
        <v>1.7780503045860048E-2</v>
      </c>
      <c r="AJ2653" s="31">
        <f t="shared" si="1716"/>
        <v>2.4286600619023782E-2</v>
      </c>
      <c r="AK2653" s="31">
        <f t="shared" si="1716"/>
        <v>2.5904188415222973E-3</v>
      </c>
      <c r="AL2653" s="31">
        <f t="shared" si="1717"/>
        <v>4.4175329670638068E-4</v>
      </c>
      <c r="AM2653" s="31">
        <f t="shared" si="1718"/>
        <v>1.0000000000000002</v>
      </c>
      <c r="AN2653" s="31">
        <f>(Z2653*'Propiedades físicas'!$F$4)/1000</f>
        <v>1624.7991011019135</v>
      </c>
      <c r="AO2653" s="31">
        <f>(AA2653*'Propiedades físicas'!$F$6)/1000</f>
        <v>403.98714742678374</v>
      </c>
      <c r="AP2653" s="31">
        <f>(AB2653*'Propiedades físicas'!$F$9)/1000</f>
        <v>166.07298853604831</v>
      </c>
      <c r="AQ2653" s="31">
        <f>(AC2653*'Propiedades físicas'!$F$5)/1000</f>
        <v>108.27115657756273</v>
      </c>
      <c r="AR2653" s="31">
        <f>(AD2653*'Propiedades físicas'!$F$8)/1000</f>
        <v>13.903230389461729</v>
      </c>
      <c r="AS2653" s="31">
        <f>(AE2653*'Propiedades físicas'!$F$7)/1000</f>
        <v>0.61588164455615124</v>
      </c>
      <c r="AT2653" s="31">
        <f t="shared" si="1719"/>
        <v>2317.6495056763265</v>
      </c>
      <c r="AU2653" s="31">
        <f t="shared" si="1720"/>
        <v>0.70105470957644722</v>
      </c>
      <c r="AV2653" s="31">
        <f t="shared" si="1723"/>
        <v>0.17430899125918262</v>
      </c>
      <c r="AW2653" s="31">
        <f t="shared" si="1723"/>
        <v>7.1655782347290517E-2</v>
      </c>
      <c r="AX2653" s="31">
        <f t="shared" si="1723"/>
        <v>4.6715931944147658E-2</v>
      </c>
      <c r="AY2653" s="31">
        <f t="shared" si="1723"/>
        <v>5.9988494185209199E-3</v>
      </c>
      <c r="AZ2653" s="31">
        <f t="shared" si="1724"/>
        <v>2.6573545441092367E-4</v>
      </c>
      <c r="BA2653" s="31">
        <f t="shared" si="1721"/>
        <v>0.99999999999999989</v>
      </c>
      <c r="BB2653" s="34">
        <f>AU2653*'Propiedades físicas'!$C$4+'Diseño reactor'!AV2653*'Propiedades físicas'!$C$5+'Diseño reactor'!AW2653*'Propiedades físicas'!$C$8+'Diseño reactor'!AX2653*'Propiedades físicas'!$C$9+'Diseño reactor'!AY2653*'Propiedades físicas'!$C$7+'Diseño reactor'!AZ2653*'Propiedades físicas'!$C$6</f>
        <v>875.31214644431589</v>
      </c>
      <c r="BC2653" s="45">
        <f>AU2653*'Propiedades físicas'!$L$4+'Diseño reactor'!AV2653*'Propiedades físicas'!$L$5+'Diseño reactor'!AW2653*'Propiedades físicas'!$L$8+AX2653*'Propiedades físicas'!$L$9+'Diseño reactor'!AY2653*'Propiedades físicas'!$L$7+'Diseño reactor'!AZ2653*'Propiedades físicas'!$L$6</f>
        <v>2.1267510434567449</v>
      </c>
      <c r="BD2653" s="29">
        <f t="shared" si="1700"/>
        <v>1.27839569719595</v>
      </c>
      <c r="BE2653" s="58">
        <f t="shared" si="1701"/>
        <v>41.059790580963792</v>
      </c>
      <c r="BF2653" s="30">
        <f>AU2653*'Propiedades físicas'!$I$4+'Diseño reactor'!AV2653*'Propiedades físicas'!$I$5+'Diseño reactor'!AW2653*'Propiedades físicas'!$I$8+'Diseño reactor'!AX2653*'Propiedades físicas'!$I$9+'Diseño reactor'!AY2653*'Propiedades físicas'!$I$7+'Diseño reactor'!AZ2653*'Propiedades físicas'!$I$6</f>
        <v>2.0000750860025524E-2</v>
      </c>
      <c r="BG2653" s="24">
        <f>AU2653*'Propiedades físicas'!$O$4+'Diseño reactor'!AV2653*'Propiedades físicas'!$O$5+'Diseño reactor'!AW2653*'Propiedades físicas'!$O$8+'Diseño reactor'!AX2653*'Propiedades físicas'!$O$9+'Diseño reactor'!AY2653*'Propiedades físicas'!$O$7+'Diseño reactor'!AZ2653*'Propiedades físicas'!$O$6</f>
        <v>0.15490155862690747</v>
      </c>
      <c r="BH2653" s="54">
        <f t="shared" si="1702"/>
        <v>41089.499807158907</v>
      </c>
      <c r="BI2653" s="34">
        <f t="shared" si="1722"/>
        <v>274.60419468038049</v>
      </c>
      <c r="BJ2653" s="27">
        <f t="shared" si="1703"/>
        <v>4798.6010882111696</v>
      </c>
      <c r="BK2653" s="34">
        <f t="shared" si="1704"/>
        <v>571.7775290712957</v>
      </c>
      <c r="BL2653" s="27">
        <f t="shared" si="1705"/>
        <v>105.78038728660738</v>
      </c>
      <c r="BM2653" s="34">
        <f t="shared" si="1706"/>
        <v>1.1054421768707483</v>
      </c>
      <c r="BN2653" s="45">
        <f t="shared" si="1707"/>
        <v>2926.4286688605553</v>
      </c>
      <c r="BO2653" s="45">
        <f t="shared" si="1708"/>
        <v>111.71676945337512</v>
      </c>
      <c r="BP2653" s="66">
        <f t="shared" si="1709"/>
        <v>6.6871866829166544</v>
      </c>
    </row>
    <row r="2654" spans="8:68">
      <c r="H2654" s="68">
        <v>2649</v>
      </c>
      <c r="I2654" s="31">
        <f>('Propiedades físicas'!$C$10*'Diseño reactor'!H2654)/1000</f>
        <v>2318.5247509579258</v>
      </c>
      <c r="J2654" s="31">
        <f t="shared" si="1687"/>
        <v>0.19667678760453094</v>
      </c>
      <c r="K2654" s="31">
        <f>(I2654*1000)/'Propiedades físicas'!$F$10</f>
        <v>15144.989134866353</v>
      </c>
      <c r="L2654" s="31">
        <f t="shared" si="1688"/>
        <v>2163.5698764094791</v>
      </c>
      <c r="M2654" s="31">
        <f t="shared" si="1689"/>
        <v>12981.419258456874</v>
      </c>
      <c r="N2654" s="31">
        <f t="shared" si="1690"/>
        <v>0.81674967021875389</v>
      </c>
      <c r="O2654" s="32">
        <f t="shared" si="1691"/>
        <v>4.9004980213125231</v>
      </c>
      <c r="P2654" s="33">
        <f t="shared" si="1692"/>
        <v>0.69779682824087119</v>
      </c>
      <c r="Q2654" s="31">
        <f t="shared" si="1693"/>
        <v>4.7616975105028683</v>
      </c>
      <c r="R2654" s="31">
        <f t="shared" si="1694"/>
        <v>0.10162834325990314</v>
      </c>
      <c r="S2654" s="31">
        <f t="shared" si="1695"/>
        <v>0.13880051080965511</v>
      </c>
      <c r="T2654" s="31">
        <f t="shared" si="1696"/>
        <v>1.4801328604187184E-2</v>
      </c>
      <c r="U2654" s="31">
        <f t="shared" si="1697"/>
        <v>2.5231701137925439E-3</v>
      </c>
      <c r="V2654" s="47">
        <f t="shared" si="1710"/>
        <v>6.9102210175309576E-4</v>
      </c>
      <c r="W2654" s="31">
        <f t="shared" si="1698"/>
        <v>0.14564173860764845</v>
      </c>
      <c r="X2654" s="34">
        <f>(S2654*H2654*'Propiedades físicas'!$F$5*60*24*365)/(1000000)</f>
        <v>56907.490635191702</v>
      </c>
      <c r="Y2654" s="34">
        <f>(U2654*H2654*'Propiedades físicas'!$F$7*60*24*365)/(1000000)</f>
        <v>323.51641379111322</v>
      </c>
      <c r="Z2654" s="31">
        <f t="shared" si="1711"/>
        <v>1848.4637980100679</v>
      </c>
      <c r="AA2654" s="31">
        <f t="shared" si="1712"/>
        <v>12613.736705322099</v>
      </c>
      <c r="AB2654" s="31">
        <f t="shared" si="1712"/>
        <v>269.2134812954834</v>
      </c>
      <c r="AC2654" s="31">
        <f t="shared" si="1712"/>
        <v>367.68255313477636</v>
      </c>
      <c r="AD2654" s="31">
        <f t="shared" si="1712"/>
        <v>39.20871947249185</v>
      </c>
      <c r="AE2654" s="31">
        <f t="shared" si="1713"/>
        <v>6.6838776314364488</v>
      </c>
      <c r="AF2654" s="31">
        <f t="shared" si="1714"/>
        <v>15144.989134866353</v>
      </c>
      <c r="AG2654" s="31">
        <f t="shared" si="1715"/>
        <v>0.1220511801989074</v>
      </c>
      <c r="AH2654" s="31">
        <f t="shared" si="1716"/>
        <v>0.83286535189933686</v>
      </c>
      <c r="AI2654" s="31">
        <f t="shared" si="1716"/>
        <v>1.777574608328427E-2</v>
      </c>
      <c r="AJ2654" s="31">
        <f t="shared" si="1716"/>
        <v>2.4277505243520334E-2</v>
      </c>
      <c r="AK2654" s="31">
        <f t="shared" si="1716"/>
        <v>2.5888905646176187E-3</v>
      </c>
      <c r="AL2654" s="31">
        <f t="shared" si="1717"/>
        <v>4.4132601033361062E-4</v>
      </c>
      <c r="AM2654" s="31">
        <f t="shared" si="1718"/>
        <v>1</v>
      </c>
      <c r="AN2654" s="31">
        <f>(Z2654*'Propiedades físicas'!$F$4)/1000</f>
        <v>1625.5020946940936</v>
      </c>
      <c r="AO2654" s="31">
        <f>(AA2654*'Propiedades físicas'!$F$6)/1000</f>
        <v>404.14412403852003</v>
      </c>
      <c r="AP2654" s="31">
        <f>(AB2654*'Propiedades físicas'!$F$9)/1000</f>
        <v>166.09125728524845</v>
      </c>
      <c r="AQ2654" s="31">
        <f>(AC2654*'Propiedades físicas'!$F$5)/1000</f>
        <v>108.27148142159761</v>
      </c>
      <c r="AR2654" s="31">
        <f>(AD2654*'Propiedades físicas'!$F$8)/1000</f>
        <v>13.900275227387805</v>
      </c>
      <c r="AS2654" s="31">
        <f>(AE2654*'Propiedades físicas'!$F$7)/1000</f>
        <v>0.61551829107898259</v>
      </c>
      <c r="AT2654" s="31">
        <f t="shared" si="1719"/>
        <v>2318.5247509579258</v>
      </c>
      <c r="AU2654" s="31">
        <f t="shared" si="1720"/>
        <v>0.70109326804576844</v>
      </c>
      <c r="AV2654" s="31">
        <f t="shared" si="1723"/>
        <v>0.17431089483584039</v>
      </c>
      <c r="AW2654" s="31">
        <f t="shared" si="1723"/>
        <v>7.1636611693114721E-2</v>
      </c>
      <c r="AX2654" s="31">
        <f t="shared" si="1723"/>
        <v>4.6698436743823409E-2</v>
      </c>
      <c r="AY2654" s="31">
        <f t="shared" si="1723"/>
        <v>5.9953102599593737E-3</v>
      </c>
      <c r="AZ2654" s="31">
        <f t="shared" si="1724"/>
        <v>2.6547842149395815E-4</v>
      </c>
      <c r="BA2654" s="31">
        <f t="shared" si="1721"/>
        <v>1.0000000000000004</v>
      </c>
      <c r="BB2654" s="34">
        <f>AU2654*'Propiedades físicas'!$C$4+'Diseño reactor'!AV2654*'Propiedades físicas'!$C$5+'Diseño reactor'!AW2654*'Propiedades físicas'!$C$8+'Diseño reactor'!AX2654*'Propiedades físicas'!$C$9+'Diseño reactor'!AY2654*'Propiedades físicas'!$C$7+'Diseño reactor'!AZ2654*'Propiedades físicas'!$C$6</f>
        <v>875.3120594528516</v>
      </c>
      <c r="BC2654" s="45">
        <f>AU2654*'Propiedades físicas'!$L$4+'Diseño reactor'!AV2654*'Propiedades físicas'!$L$5+'Diseño reactor'!AW2654*'Propiedades físicas'!$L$8+AX2654*'Propiedades físicas'!$L$9+'Diseño reactor'!AY2654*'Propiedades físicas'!$L$7+'Diseño reactor'!AZ2654*'Propiedades físicas'!$L$6</f>
        <v>2.1267782838161917</v>
      </c>
      <c r="BD2654" s="29">
        <f t="shared" si="1700"/>
        <v>1.2779671459204081</v>
      </c>
      <c r="BE2654" s="58">
        <f t="shared" si="1701"/>
        <v>41.059330260908382</v>
      </c>
      <c r="BF2654" s="30">
        <f>AU2654*'Propiedades físicas'!$I$4+'Diseño reactor'!AV2654*'Propiedades físicas'!$I$5+'Diseño reactor'!AW2654*'Propiedades físicas'!$I$8+'Diseño reactor'!AX2654*'Propiedades físicas'!$I$9+'Diseño reactor'!AY2654*'Propiedades físicas'!$I$7+'Diseño reactor'!AZ2654*'Propiedades físicas'!$I$6</f>
        <v>2.0000786083721165E-2</v>
      </c>
      <c r="BG2654" s="24">
        <f>AU2654*'Propiedades físicas'!$O$4+'Diseño reactor'!AV2654*'Propiedades físicas'!$O$5+'Diseño reactor'!AW2654*'Propiedades físicas'!$O$8+'Diseño reactor'!AX2654*'Propiedades físicas'!$O$9+'Diseño reactor'!AY2654*'Propiedades físicas'!$O$7+'Diseño reactor'!AZ2654*'Propiedades físicas'!$O$6</f>
        <v>0.15490289475469513</v>
      </c>
      <c r="BH2654" s="54">
        <f t="shared" si="1702"/>
        <v>41089.423360195877</v>
      </c>
      <c r="BI2654" s="34">
        <f t="shared" si="1722"/>
        <v>274.60582689221798</v>
      </c>
      <c r="BJ2654" s="27">
        <f t="shared" si="1703"/>
        <v>4798.6046437393379</v>
      </c>
      <c r="BK2654" s="34">
        <f t="shared" si="1704"/>
        <v>571.78288469118922</v>
      </c>
      <c r="BL2654" s="27">
        <f t="shared" si="1705"/>
        <v>105.78057058665138</v>
      </c>
      <c r="BM2654" s="34">
        <f t="shared" si="1706"/>
        <v>1.1054421768707483</v>
      </c>
      <c r="BN2654" s="45">
        <f t="shared" si="1707"/>
        <v>2927.6323699404816</v>
      </c>
      <c r="BO2654" s="45">
        <f t="shared" si="1708"/>
        <v>111.72254548479211</v>
      </c>
      <c r="BP2654" s="66">
        <f t="shared" si="1709"/>
        <v>6.6871860183215563</v>
      </c>
    </row>
    <row r="2655" spans="8:68">
      <c r="H2655" s="68">
        <v>2650</v>
      </c>
      <c r="I2655" s="31">
        <f>('Propiedades físicas'!$C$10*'Diseño reactor'!H2655)/1000</f>
        <v>2319.3999962395251</v>
      </c>
      <c r="J2655" s="31">
        <f t="shared" si="1687"/>
        <v>0.19660256994883119</v>
      </c>
      <c r="K2655" s="31">
        <f>(I2655*1000)/'Propiedades físicas'!$F$10</f>
        <v>15150.706382557883</v>
      </c>
      <c r="L2655" s="31">
        <f t="shared" si="1688"/>
        <v>2164.3866260796972</v>
      </c>
      <c r="M2655" s="31">
        <f t="shared" si="1689"/>
        <v>12986.319756478184</v>
      </c>
      <c r="N2655" s="31">
        <f t="shared" si="1690"/>
        <v>0.81674967021875367</v>
      </c>
      <c r="O2655" s="32">
        <f t="shared" si="1691"/>
        <v>4.9004980213125222</v>
      </c>
      <c r="P2655" s="33">
        <f t="shared" si="1692"/>
        <v>0.69783518066689887</v>
      </c>
      <c r="Q2655" s="31">
        <f t="shared" si="1693"/>
        <v>4.761749472308491</v>
      </c>
      <c r="R2655" s="31">
        <f t="shared" si="1694"/>
        <v>0.10160116046095875</v>
      </c>
      <c r="S2655" s="31">
        <f t="shared" si="1695"/>
        <v>0.13874854900403277</v>
      </c>
      <c r="T2655" s="31">
        <f t="shared" si="1696"/>
        <v>1.4792598729614519E-2</v>
      </c>
      <c r="U2655" s="31">
        <f t="shared" si="1697"/>
        <v>2.5207303612816653E-3</v>
      </c>
      <c r="V2655" s="47">
        <f t="shared" si="1710"/>
        <v>6.9106008182547268E-4</v>
      </c>
      <c r="W2655" s="31">
        <f t="shared" si="1698"/>
        <v>0.14559478122593614</v>
      </c>
      <c r="X2655" s="34">
        <f>(S2655*H2655*'Propiedades físicas'!$F$5*60*24*365)/(1000000)</f>
        <v>56907.661153091991</v>
      </c>
      <c r="Y2655" s="34">
        <f>(U2655*H2655*'Propiedades físicas'!$F$7*60*24*365)/(1000000)</f>
        <v>323.32560269637173</v>
      </c>
      <c r="Z2655" s="31">
        <f t="shared" si="1711"/>
        <v>1849.263228767282</v>
      </c>
      <c r="AA2655" s="31">
        <f t="shared" si="1712"/>
        <v>12618.636101617501</v>
      </c>
      <c r="AB2655" s="31">
        <f t="shared" si="1712"/>
        <v>269.24307522154072</v>
      </c>
      <c r="AC2655" s="31">
        <f t="shared" si="1712"/>
        <v>367.68365486068683</v>
      </c>
      <c r="AD2655" s="31">
        <f t="shared" si="1712"/>
        <v>39.200386633478473</v>
      </c>
      <c r="AE2655" s="31">
        <f t="shared" si="1713"/>
        <v>6.6799354573964127</v>
      </c>
      <c r="AF2655" s="31">
        <f t="shared" si="1714"/>
        <v>15150.706382557884</v>
      </c>
      <c r="AG2655" s="31">
        <f t="shared" si="1715"/>
        <v>0.12205788839629483</v>
      </c>
      <c r="AH2655" s="31">
        <f t="shared" si="1716"/>
        <v>0.83287444050427861</v>
      </c>
      <c r="AI2655" s="31">
        <f t="shared" si="1716"/>
        <v>1.7770991557958277E-2</v>
      </c>
      <c r="AJ2655" s="31">
        <f t="shared" si="1716"/>
        <v>2.4268416638578604E-2</v>
      </c>
      <c r="AK2655" s="31">
        <f t="shared" si="1716"/>
        <v>2.587363628048892E-3</v>
      </c>
      <c r="AL2655" s="31">
        <f t="shared" si="1717"/>
        <v>4.4089927484085024E-4</v>
      </c>
      <c r="AM2655" s="31">
        <f t="shared" si="1718"/>
        <v>1</v>
      </c>
      <c r="AN2655" s="31">
        <f>(Z2655*'Propiedades físicas'!$F$4)/1000</f>
        <v>1626.2050981133725</v>
      </c>
      <c r="AO2655" s="31">
        <f>(AA2655*'Propiedades físicas'!$F$6)/1000</f>
        <v>404.30110069582474</v>
      </c>
      <c r="AP2655" s="31">
        <f>(AB2655*'Propiedades físicas'!$F$9)/1000</f>
        <v>166.10951525792953</v>
      </c>
      <c r="AQ2655" s="31">
        <f>(AC2655*'Propiedades físicas'!$F$5)/1000</f>
        <v>108.27180584682647</v>
      </c>
      <c r="AR2655" s="31">
        <f>(AD2655*'Propiedades físicas'!$F$8)/1000</f>
        <v>13.897321069300782</v>
      </c>
      <c r="AS2655" s="31">
        <f>(AE2655*'Propiedades físicas'!$F$7)/1000</f>
        <v>0.6151552562716357</v>
      </c>
      <c r="AT2655" s="31">
        <f t="shared" si="1719"/>
        <v>2319.3999962395251</v>
      </c>
      <c r="AU2655" s="31">
        <f t="shared" si="1720"/>
        <v>0.70113180165127231</v>
      </c>
      <c r="AV2655" s="31">
        <f t="shared" si="1723"/>
        <v>0.17431279699548316</v>
      </c>
      <c r="AW2655" s="31">
        <f t="shared" si="1723"/>
        <v>7.1617450861104229E-2</v>
      </c>
      <c r="AX2655" s="31">
        <f t="shared" si="1723"/>
        <v>4.6680954566857391E-2</v>
      </c>
      <c r="AY2655" s="31">
        <f t="shared" si="1723"/>
        <v>5.9917742053258163E-3</v>
      </c>
      <c r="AZ2655" s="31">
        <f t="shared" si="1724"/>
        <v>2.6522171995731452E-4</v>
      </c>
      <c r="BA2655" s="31">
        <f t="shared" si="1721"/>
        <v>1.0000000000000002</v>
      </c>
      <c r="BB2655" s="34">
        <f>AU2655*'Propiedades físicas'!$C$4+'Diseño reactor'!AV2655*'Propiedades físicas'!$C$5+'Diseño reactor'!AW2655*'Propiedades físicas'!$C$8+'Diseño reactor'!AX2655*'Propiedades físicas'!$C$9+'Diseño reactor'!AY2655*'Propiedades físicas'!$C$7+'Diseño reactor'!AZ2655*'Propiedades físicas'!$C$6</f>
        <v>875.31197257023246</v>
      </c>
      <c r="BC2655" s="45">
        <f>AU2655*'Propiedades físicas'!$L$4+'Diseño reactor'!AV2655*'Propiedades físicas'!$L$5+'Diseño reactor'!AW2655*'Propiedades físicas'!$L$8+AX2655*'Propiedades físicas'!$L$9+'Diseño reactor'!AY2655*'Propiedades físicas'!$L$7+'Diseño reactor'!AZ2655*'Propiedades físicas'!$L$6</f>
        <v>2.1268055059386892</v>
      </c>
      <c r="BD2655" s="29">
        <f t="shared" si="1700"/>
        <v>1.2775388822010847</v>
      </c>
      <c r="BE2655" s="58">
        <f t="shared" si="1701"/>
        <v>41.05887025310971</v>
      </c>
      <c r="BF2655" s="30">
        <f>AU2655*'Propiedades físicas'!$I$4+'Diseño reactor'!AV2655*'Propiedades físicas'!$I$5+'Diseño reactor'!AW2655*'Propiedades físicas'!$I$8+'Diseño reactor'!AX2655*'Propiedades físicas'!$I$9+'Diseño reactor'!AY2655*'Propiedades físicas'!$I$7+'Diseño reactor'!AZ2655*'Propiedades físicas'!$I$6</f>
        <v>2.000082125643653E-2</v>
      </c>
      <c r="BG2655" s="24">
        <f>AU2655*'Propiedades físicas'!$O$4+'Diseño reactor'!AV2655*'Propiedades físicas'!$O$5+'Diseño reactor'!AW2655*'Propiedades físicas'!$O$8+'Diseño reactor'!AX2655*'Propiedades físicas'!$O$9+'Diseño reactor'!AY2655*'Propiedades físicas'!$O$7+'Diseño reactor'!AZ2655*'Propiedades físicas'!$O$6</f>
        <v>0.15490423001746306</v>
      </c>
      <c r="BH2655" s="54">
        <f t="shared" si="1702"/>
        <v>41089.34702334457</v>
      </c>
      <c r="BI2655" s="34">
        <f t="shared" si="1722"/>
        <v>274.60745756709997</v>
      </c>
      <c r="BJ2655" s="27">
        <f t="shared" si="1703"/>
        <v>4798.6081988229989</v>
      </c>
      <c r="BK2655" s="34">
        <f t="shared" si="1704"/>
        <v>571.78823707243225</v>
      </c>
      <c r="BL2655" s="27">
        <f t="shared" si="1705"/>
        <v>105.78075377305422</v>
      </c>
      <c r="BM2655" s="34">
        <f t="shared" si="1706"/>
        <v>1.1054421768707483</v>
      </c>
      <c r="BN2655" s="45">
        <f t="shared" si="1707"/>
        <v>2928.836082791056</v>
      </c>
      <c r="BO2655" s="45">
        <f t="shared" si="1708"/>
        <v>111.72831779202986</v>
      </c>
      <c r="BP2655" s="66">
        <f t="shared" si="1709"/>
        <v>6.6871853545580118</v>
      </c>
    </row>
    <row r="2656" spans="8:68">
      <c r="H2656" s="68">
        <v>2651</v>
      </c>
      <c r="I2656" s="31">
        <f>('Propiedades físicas'!$C$10*'Diseño reactor'!H2656)/1000</f>
        <v>2320.2752415211253</v>
      </c>
      <c r="J2656" s="31">
        <f t="shared" si="1687"/>
        <v>0.19652840828532725</v>
      </c>
      <c r="K2656" s="31">
        <f>(I2656*1000)/'Propiedades físicas'!$F$10</f>
        <v>15156.423630249416</v>
      </c>
      <c r="L2656" s="31">
        <f t="shared" si="1688"/>
        <v>2165.2033757499162</v>
      </c>
      <c r="M2656" s="31">
        <f t="shared" si="1689"/>
        <v>12991.220254499498</v>
      </c>
      <c r="N2656" s="31">
        <f t="shared" si="1690"/>
        <v>0.81674967021875378</v>
      </c>
      <c r="O2656" s="32">
        <f t="shared" si="1691"/>
        <v>4.9004980213125231</v>
      </c>
      <c r="P2656" s="33">
        <f t="shared" si="1692"/>
        <v>0.69787350836994466</v>
      </c>
      <c r="Q2656" s="31">
        <f t="shared" si="1693"/>
        <v>4.7618013954480762</v>
      </c>
      <c r="R2656" s="31">
        <f t="shared" si="1694"/>
        <v>0.10157399158638421</v>
      </c>
      <c r="S2656" s="31">
        <f t="shared" si="1695"/>
        <v>0.1386966258644482</v>
      </c>
      <c r="T2656" s="31">
        <f t="shared" si="1696"/>
        <v>1.4783876509210656E-2</v>
      </c>
      <c r="U2656" s="31">
        <f t="shared" si="1697"/>
        <v>2.5182937532142332E-3</v>
      </c>
      <c r="V2656" s="47">
        <f t="shared" si="1710"/>
        <v>6.9109803741489672E-4</v>
      </c>
      <c r="W2656" s="31">
        <f t="shared" si="1698"/>
        <v>0.1455478541141865</v>
      </c>
      <c r="X2656" s="34">
        <f>(S2656*H2656*'Propiedades físicas'!$F$5*60*24*365)/(1000000)</f>
        <v>56907.831451222497</v>
      </c>
      <c r="Y2656" s="34">
        <f>(U2656*H2656*'Propiedades físicas'!$F$7*60*24*365)/(1000000)</f>
        <v>323.1349589007495</v>
      </c>
      <c r="Z2656" s="31">
        <f t="shared" si="1711"/>
        <v>1850.0626706887233</v>
      </c>
      <c r="AA2656" s="31">
        <f t="shared" si="1712"/>
        <v>12623.535499332849</v>
      </c>
      <c r="AB2656" s="31">
        <f t="shared" si="1712"/>
        <v>269.27265169550452</v>
      </c>
      <c r="AC2656" s="31">
        <f t="shared" si="1712"/>
        <v>367.68475516665217</v>
      </c>
      <c r="AD2656" s="31">
        <f t="shared" si="1712"/>
        <v>39.192056625917452</v>
      </c>
      <c r="AE2656" s="31">
        <f t="shared" si="1713"/>
        <v>6.6759967397709321</v>
      </c>
      <c r="AF2656" s="31">
        <f t="shared" si="1714"/>
        <v>15156.423630249417</v>
      </c>
      <c r="AG2656" s="31">
        <f t="shared" si="1715"/>
        <v>0.1220645922694019</v>
      </c>
      <c r="AH2656" s="31">
        <f t="shared" si="1716"/>
        <v>0.83288352234616936</v>
      </c>
      <c r="AI2656" s="31">
        <f t="shared" si="1716"/>
        <v>1.7766239468134562E-2</v>
      </c>
      <c r="AJ2656" s="31">
        <f t="shared" si="1716"/>
        <v>2.4259334796687883E-2</v>
      </c>
      <c r="AK2656" s="31">
        <f t="shared" si="1716"/>
        <v>2.5858380302657522E-3</v>
      </c>
      <c r="AL2656" s="31">
        <f t="shared" si="1717"/>
        <v>4.4047308934060656E-4</v>
      </c>
      <c r="AM2656" s="31">
        <f t="shared" si="1718"/>
        <v>1.0000000000000002</v>
      </c>
      <c r="AN2656" s="31">
        <f>(Z2656*'Propiedades físicas'!$F$4)/1000</f>
        <v>1626.9081113502496</v>
      </c>
      <c r="AO2656" s="31">
        <f>(AA2656*'Propiedades físicas'!$F$6)/1000</f>
        <v>404.45807739862448</v>
      </c>
      <c r="AP2656" s="31">
        <f>(AB2656*'Propiedades físicas'!$F$9)/1000</f>
        <v>166.1277624635415</v>
      </c>
      <c r="AQ2656" s="31">
        <f>(AC2656*'Propiedades físicas'!$F$5)/1000</f>
        <v>108.27212985392407</v>
      </c>
      <c r="AR2656" s="31">
        <f>(AD2656*'Propiedades físicas'!$F$8)/1000</f>
        <v>13.894367915020251</v>
      </c>
      <c r="AS2656" s="31">
        <f>(AE2656*'Propiedades físicas'!$F$7)/1000</f>
        <v>0.61479253976550507</v>
      </c>
      <c r="AT2656" s="31">
        <f t="shared" si="1719"/>
        <v>2320.2752415211253</v>
      </c>
      <c r="AU2656" s="31">
        <f t="shared" si="1720"/>
        <v>0.70117031041700106</v>
      </c>
      <c r="AV2656" s="31">
        <f t="shared" si="1723"/>
        <v>0.17431469773968281</v>
      </c>
      <c r="AW2656" s="31">
        <f t="shared" si="1723"/>
        <v>7.1598299844216548E-2</v>
      </c>
      <c r="AX2656" s="31">
        <f t="shared" si="1723"/>
        <v>4.6663485398802544E-2</v>
      </c>
      <c r="AY2656" s="31">
        <f t="shared" si="1723"/>
        <v>5.9882412510299365E-3</v>
      </c>
      <c r="AZ2656" s="31">
        <f t="shared" si="1724"/>
        <v>2.6496534926712383E-4</v>
      </c>
      <c r="BA2656" s="31">
        <f t="shared" si="1721"/>
        <v>0.99999999999999989</v>
      </c>
      <c r="BB2656" s="34">
        <f>AU2656*'Propiedades físicas'!$C$4+'Diseño reactor'!AV2656*'Propiedades físicas'!$C$5+'Diseño reactor'!AW2656*'Propiedades físicas'!$C$8+'Diseño reactor'!AX2656*'Propiedades físicas'!$C$9+'Diseño reactor'!AY2656*'Propiedades físicas'!$C$7+'Diseño reactor'!AZ2656*'Propiedades físicas'!$C$6</f>
        <v>875.31188579629224</v>
      </c>
      <c r="BC2656" s="45">
        <f>AU2656*'Propiedades físicas'!$L$4+'Diseño reactor'!AV2656*'Propiedades físicas'!$L$5+'Diseño reactor'!AW2656*'Propiedades físicas'!$L$8+AX2656*'Propiedades físicas'!$L$9+'Diseño reactor'!AY2656*'Propiedades físicas'!$L$7+'Diseño reactor'!AZ2656*'Propiedades físicas'!$L$6</f>
        <v>2.1268327098424522</v>
      </c>
      <c r="BD2656" s="29">
        <f t="shared" si="1700"/>
        <v>1.2771109057483898</v>
      </c>
      <c r="BE2656" s="58">
        <f t="shared" si="1701"/>
        <v>41.058410557249481</v>
      </c>
      <c r="BF2656" s="30">
        <f>AU2656*'Propiedades físicas'!$I$4+'Diseño reactor'!AV2656*'Propiedades físicas'!$I$5+'Diseño reactor'!AW2656*'Propiedades físicas'!$I$8+'Diseño reactor'!AX2656*'Propiedades físicas'!$I$9+'Diseño reactor'!AY2656*'Propiedades físicas'!$I$7+'Diseño reactor'!AZ2656*'Propiedades físicas'!$I$6</f>
        <v>2.000085637825131E-2</v>
      </c>
      <c r="BG2656" s="24">
        <f>AU2656*'Propiedades físicas'!$O$4+'Diseño reactor'!AV2656*'Propiedades físicas'!$O$5+'Diseño reactor'!AW2656*'Propiedades físicas'!$O$8+'Diseño reactor'!AX2656*'Propiedades físicas'!$O$9+'Diseño reactor'!AY2656*'Propiedades físicas'!$O$7+'Diseño reactor'!AZ2656*'Propiedades físicas'!$O$6</f>
        <v>0.15490556441603945</v>
      </c>
      <c r="BH2656" s="54">
        <f t="shared" si="1702"/>
        <v>41089.270796432334</v>
      </c>
      <c r="BI2656" s="34">
        <f t="shared" si="1722"/>
        <v>274.60908670703208</v>
      </c>
      <c r="BJ2656" s="27">
        <f t="shared" si="1703"/>
        <v>4798.6117534605983</v>
      </c>
      <c r="BK2656" s="34">
        <f t="shared" si="1704"/>
        <v>571.79358621788822</v>
      </c>
      <c r="BL2656" s="27">
        <f t="shared" si="1705"/>
        <v>105.78093684591902</v>
      </c>
      <c r="BM2656" s="34">
        <f t="shared" si="1706"/>
        <v>1.1054421768707483</v>
      </c>
      <c r="BN2656" s="45">
        <f t="shared" si="1707"/>
        <v>2930.0398074006052</v>
      </c>
      <c r="BO2656" s="45">
        <f t="shared" si="1708"/>
        <v>111.73408637868906</v>
      </c>
      <c r="BP2656" s="66">
        <f t="shared" si="1709"/>
        <v>6.6871846916247488</v>
      </c>
    </row>
    <row r="2657" spans="8:68">
      <c r="H2657" s="68">
        <v>2652</v>
      </c>
      <c r="I2657" s="31">
        <f>('Propiedades físicas'!$C$10*'Diseño reactor'!H2657)/1000</f>
        <v>2321.150486802725</v>
      </c>
      <c r="J2657" s="31">
        <f t="shared" si="1687"/>
        <v>0.19645430255067969</v>
      </c>
      <c r="K2657" s="31">
        <f>(I2657*1000)/'Propiedades físicas'!$F$10</f>
        <v>15162.140877940947</v>
      </c>
      <c r="L2657" s="31">
        <f t="shared" si="1688"/>
        <v>2166.0201254201352</v>
      </c>
      <c r="M2657" s="31">
        <f t="shared" si="1689"/>
        <v>12996.12075252081</v>
      </c>
      <c r="N2657" s="31">
        <f t="shared" si="1690"/>
        <v>0.81674967021875389</v>
      </c>
      <c r="O2657" s="32">
        <f t="shared" si="1691"/>
        <v>4.9004980213125231</v>
      </c>
      <c r="P2657" s="33">
        <f t="shared" si="1692"/>
        <v>0.69791181137390645</v>
      </c>
      <c r="Q2657" s="31">
        <f t="shared" si="1693"/>
        <v>4.761853279964499</v>
      </c>
      <c r="R2657" s="31">
        <f t="shared" si="1694"/>
        <v>0.10154683662619701</v>
      </c>
      <c r="S2657" s="31">
        <f t="shared" si="1695"/>
        <v>0.13864474134802388</v>
      </c>
      <c r="T2657" s="31">
        <f t="shared" si="1696"/>
        <v>1.4775161934124389E-2</v>
      </c>
      <c r="U2657" s="31">
        <f t="shared" si="1697"/>
        <v>2.5158602845260351E-3</v>
      </c>
      <c r="V2657" s="47">
        <f t="shared" si="1710"/>
        <v>6.9113596854503362E-4</v>
      </c>
      <c r="W2657" s="31">
        <f t="shared" si="1698"/>
        <v>0.14550095724313977</v>
      </c>
      <c r="X2657" s="34">
        <f>(S2657*H2657*'Propiedades físicas'!$F$5*60*24*365)/(1000000)</f>
        <v>56908.001529937181</v>
      </c>
      <c r="Y2657" s="34">
        <f>(U2657*H2657*'Propiedades físicas'!$F$7*60*24*365)/(1000000)</f>
        <v>322.94448221078375</v>
      </c>
      <c r="Z2657" s="31">
        <f t="shared" si="1711"/>
        <v>1850.8621237635998</v>
      </c>
      <c r="AA2657" s="31">
        <f t="shared" si="1712"/>
        <v>12628.434898465852</v>
      </c>
      <c r="AB2657" s="31">
        <f t="shared" si="1712"/>
        <v>269.3022107326745</v>
      </c>
      <c r="AC2657" s="31">
        <f t="shared" si="1712"/>
        <v>367.68585405495929</v>
      </c>
      <c r="AD2657" s="31">
        <f t="shared" si="1712"/>
        <v>39.183729449297878</v>
      </c>
      <c r="AE2657" s="31">
        <f t="shared" si="1713"/>
        <v>6.6720614745630451</v>
      </c>
      <c r="AF2657" s="31">
        <f t="shared" si="1714"/>
        <v>15162.140877940947</v>
      </c>
      <c r="AG2657" s="31">
        <f t="shared" si="1715"/>
        <v>0.1220712918224086</v>
      </c>
      <c r="AH2657" s="31">
        <f t="shared" si="1716"/>
        <v>0.83289259743250865</v>
      </c>
      <c r="AI2657" s="31">
        <f t="shared" si="1716"/>
        <v>1.7761489812067117E-2</v>
      </c>
      <c r="AJ2657" s="31">
        <f t="shared" si="1716"/>
        <v>2.4250259710348495E-2</v>
      </c>
      <c r="AK2657" s="31">
        <f t="shared" si="1716"/>
        <v>2.5843137697200394E-3</v>
      </c>
      <c r="AL2657" s="31">
        <f t="shared" si="1717"/>
        <v>4.4004745294710164E-4</v>
      </c>
      <c r="AM2657" s="31">
        <f t="shared" si="1718"/>
        <v>1</v>
      </c>
      <c r="AN2657" s="31">
        <f>(Z2657*'Propiedades físicas'!$F$4)/1000</f>
        <v>1627.6111343952343</v>
      </c>
      <c r="AO2657" s="31">
        <f>(AA2657*'Propiedades físicas'!$F$6)/1000</f>
        <v>404.61505414684586</v>
      </c>
      <c r="AP2657" s="31">
        <f>(AB2657*'Propiedades físicas'!$F$9)/1000</f>
        <v>166.14599891152352</v>
      </c>
      <c r="AQ2657" s="31">
        <f>(AC2657*'Propiedades físicas'!$F$5)/1000</f>
        <v>108.27245344356388</v>
      </c>
      <c r="AR2657" s="31">
        <f>(AD2657*'Propiedades físicas'!$F$8)/1000</f>
        <v>13.891415764365078</v>
      </c>
      <c r="AS2657" s="31">
        <f>(AE2657*'Propiedades físicas'!$F$7)/1000</f>
        <v>0.61443014119251083</v>
      </c>
      <c r="AT2657" s="31">
        <f t="shared" si="1719"/>
        <v>2321.150486802725</v>
      </c>
      <c r="AU2657" s="31">
        <f t="shared" si="1720"/>
        <v>0.7012087943669657</v>
      </c>
      <c r="AV2657" s="31">
        <f t="shared" si="1723"/>
        <v>0.17431659707000899</v>
      </c>
      <c r="AW2657" s="31">
        <f t="shared" si="1723"/>
        <v>7.1579158635415224E-2</v>
      </c>
      <c r="AX2657" s="31">
        <f t="shared" si="1723"/>
        <v>4.6646029225233067E-2</v>
      </c>
      <c r="AY2657" s="31">
        <f t="shared" si="1723"/>
        <v>5.9847113934865317E-3</v>
      </c>
      <c r="AZ2657" s="31">
        <f t="shared" si="1724"/>
        <v>2.6470930889054906E-4</v>
      </c>
      <c r="BA2657" s="31">
        <f t="shared" si="1721"/>
        <v>1</v>
      </c>
      <c r="BB2657" s="34">
        <f>AU2657*'Propiedades físicas'!$C$4+'Diseño reactor'!AV2657*'Propiedades físicas'!$C$5+'Diseño reactor'!AW2657*'Propiedades físicas'!$C$8+'Diseño reactor'!AX2657*'Propiedades físicas'!$C$9+'Diseño reactor'!AY2657*'Propiedades físicas'!$C$7+'Diseño reactor'!AZ2657*'Propiedades físicas'!$C$6</f>
        <v>875.31179913086521</v>
      </c>
      <c r="BC2657" s="45">
        <f>AU2657*'Propiedades físicas'!$L$4+'Diseño reactor'!AV2657*'Propiedades físicas'!$L$5+'Diseño reactor'!AW2657*'Propiedades físicas'!$L$8+AX2657*'Propiedades físicas'!$L$9+'Diseño reactor'!AY2657*'Propiedades físicas'!$L$7+'Diseño reactor'!AZ2657*'Propiedades físicas'!$L$6</f>
        <v>2.1268598955456692</v>
      </c>
      <c r="BD2657" s="29">
        <f t="shared" si="1700"/>
        <v>1.2766832162731203</v>
      </c>
      <c r="BE2657" s="58">
        <f t="shared" si="1701"/>
        <v>41.057951173009847</v>
      </c>
      <c r="BF2657" s="30">
        <f>AU2657*'Propiedades físicas'!$I$4+'Diseño reactor'!AV2657*'Propiedades físicas'!$I$5+'Diseño reactor'!AW2657*'Propiedades físicas'!$I$8+'Diseño reactor'!AX2657*'Propiedades físicas'!$I$9+'Diseño reactor'!AY2657*'Propiedades físicas'!$I$7+'Diseño reactor'!AZ2657*'Propiedades físicas'!$I$6</f>
        <v>2.0000891449245051E-2</v>
      </c>
      <c r="BG2657" s="24">
        <f>AU2657*'Propiedades físicas'!$O$4+'Diseño reactor'!AV2657*'Propiedades físicas'!$O$5+'Diseño reactor'!AW2657*'Propiedades físicas'!$O$8+'Diseño reactor'!AX2657*'Propiedades físicas'!$O$9+'Diseño reactor'!AY2657*'Propiedades físicas'!$O$7+'Diseño reactor'!AZ2657*'Propiedades físicas'!$O$6</f>
        <v>0.15490689795125137</v>
      </c>
      <c r="BH2657" s="54">
        <f t="shared" si="1702"/>
        <v>41089.194679286789</v>
      </c>
      <c r="BI2657" s="34">
        <f t="shared" si="1722"/>
        <v>274.61071431401649</v>
      </c>
      <c r="BJ2657" s="27">
        <f t="shared" si="1703"/>
        <v>4798.6153076505861</v>
      </c>
      <c r="BK2657" s="34">
        <f t="shared" si="1704"/>
        <v>571.79893213041692</v>
      </c>
      <c r="BL2657" s="27">
        <f t="shared" si="1705"/>
        <v>105.78111980534882</v>
      </c>
      <c r="BM2657" s="34">
        <f t="shared" si="1706"/>
        <v>1.1054421768707483</v>
      </c>
      <c r="BN2657" s="45">
        <f t="shared" si="1707"/>
        <v>2931.2435437574632</v>
      </c>
      <c r="BO2657" s="45">
        <f t="shared" si="1708"/>
        <v>111.7398512483656</v>
      </c>
      <c r="BP2657" s="66">
        <f t="shared" si="1709"/>
        <v>6.6871840295205009</v>
      </c>
    </row>
    <row r="2658" spans="8:68">
      <c r="H2658" s="68">
        <v>2653</v>
      </c>
      <c r="I2658" s="31">
        <f>('Propiedades físicas'!$C$10*'Diseño reactor'!H2658)/1000</f>
        <v>2322.0257320843252</v>
      </c>
      <c r="J2658" s="31">
        <f t="shared" si="1687"/>
        <v>0.19638025268164436</v>
      </c>
      <c r="K2658" s="31">
        <f>(I2658*1000)/'Propiedades físicas'!$F$10</f>
        <v>15167.85812563248</v>
      </c>
      <c r="L2658" s="31">
        <f t="shared" si="1688"/>
        <v>2166.8368750903542</v>
      </c>
      <c r="M2658" s="31">
        <f t="shared" si="1689"/>
        <v>13001.021250542124</v>
      </c>
      <c r="N2658" s="31">
        <f t="shared" si="1690"/>
        <v>0.81674967021875389</v>
      </c>
      <c r="O2658" s="32">
        <f t="shared" si="1691"/>
        <v>4.9004980213125231</v>
      </c>
      <c r="P2658" s="33">
        <f t="shared" si="1692"/>
        <v>0.69795008970265116</v>
      </c>
      <c r="Q2658" s="31">
        <f t="shared" si="1693"/>
        <v>4.7619051259005785</v>
      </c>
      <c r="R2658" s="31">
        <f t="shared" si="1694"/>
        <v>0.10151969557042295</v>
      </c>
      <c r="S2658" s="31">
        <f t="shared" si="1695"/>
        <v>0.13859289541194514</v>
      </c>
      <c r="T2658" s="31">
        <f t="shared" si="1696"/>
        <v>1.4766454995517144E-2</v>
      </c>
      <c r="U2658" s="31">
        <f t="shared" si="1697"/>
        <v>2.5134299501626419E-3</v>
      </c>
      <c r="V2658" s="47">
        <f t="shared" si="1710"/>
        <v>6.9117387523951867E-4</v>
      </c>
      <c r="W2658" s="31">
        <f t="shared" si="1698"/>
        <v>0.14545409058357389</v>
      </c>
      <c r="X2658" s="34">
        <f>(S2658*H2658*'Propiedades físicas'!$F$5*60*24*365)/(1000000)</f>
        <v>56908.171389589261</v>
      </c>
      <c r="Y2658" s="34">
        <f>(U2658*H2658*'Propiedades físicas'!$F$7*60*24*365)/(1000000)</f>
        <v>322.75417243328712</v>
      </c>
      <c r="Z2658" s="31">
        <f t="shared" si="1711"/>
        <v>1851.6615879811336</v>
      </c>
      <c r="AA2658" s="31">
        <f t="shared" si="1712"/>
        <v>12633.334299014236</v>
      </c>
      <c r="AB2658" s="31">
        <f t="shared" si="1712"/>
        <v>269.33175234833209</v>
      </c>
      <c r="AC2658" s="31">
        <f t="shared" si="1712"/>
        <v>367.68695152789047</v>
      </c>
      <c r="AD2658" s="31">
        <f t="shared" si="1712"/>
        <v>39.175405103106982</v>
      </c>
      <c r="AE2658" s="31">
        <f t="shared" si="1713"/>
        <v>6.6681296577814893</v>
      </c>
      <c r="AF2658" s="31">
        <f t="shared" si="1714"/>
        <v>15167.858125632481</v>
      </c>
      <c r="AG2658" s="31">
        <f t="shared" si="1715"/>
        <v>0.12207798705948943</v>
      </c>
      <c r="AH2658" s="31">
        <f t="shared" si="1716"/>
        <v>0.83290166577078528</v>
      </c>
      <c r="AI2658" s="31">
        <f t="shared" si="1716"/>
        <v>1.7756742588011337E-2</v>
      </c>
      <c r="AJ2658" s="31">
        <f t="shared" si="1716"/>
        <v>2.4241191372071747E-2</v>
      </c>
      <c r="AK2658" s="31">
        <f t="shared" si="1716"/>
        <v>2.5827908448658051E-3</v>
      </c>
      <c r="AL2658" s="31">
        <f t="shared" si="1717"/>
        <v>4.3962236477626841E-4</v>
      </c>
      <c r="AM2658" s="31">
        <f t="shared" si="1718"/>
        <v>0.99999999999999978</v>
      </c>
      <c r="AN2658" s="31">
        <f>(Z2658*'Propiedades físicas'!$F$4)/1000</f>
        <v>1628.3141672388492</v>
      </c>
      <c r="AO2658" s="31">
        <f>(AA2658*'Propiedades físicas'!$F$6)/1000</f>
        <v>404.77203094041607</v>
      </c>
      <c r="AP2658" s="31">
        <f>(AB2658*'Propiedades físicas'!$F$9)/1000</f>
        <v>166.16422461130347</v>
      </c>
      <c r="AQ2658" s="31">
        <f>(AC2658*'Propiedades físicas'!$F$5)/1000</f>
        <v>108.27277661641791</v>
      </c>
      <c r="AR2658" s="31">
        <f>(AD2658*'Propiedades físicas'!$F$8)/1000</f>
        <v>13.888464617153483</v>
      </c>
      <c r="AS2658" s="31">
        <f>(AE2658*'Propiedades físicas'!$F$7)/1000</f>
        <v>0.6140680601850973</v>
      </c>
      <c r="AT2658" s="31">
        <f t="shared" si="1719"/>
        <v>2322.0257320843257</v>
      </c>
      <c r="AU2658" s="31">
        <f t="shared" si="1720"/>
        <v>0.70124725352514572</v>
      </c>
      <c r="AV2658" s="31">
        <f t="shared" si="1723"/>
        <v>0.17431849498802907</v>
      </c>
      <c r="AW2658" s="31">
        <f t="shared" si="1723"/>
        <v>7.1560027227669465E-2</v>
      </c>
      <c r="AX2658" s="31">
        <f t="shared" si="1723"/>
        <v>4.6628586031744253E-2</v>
      </c>
      <c r="AY2658" s="31">
        <f t="shared" si="1723"/>
        <v>5.9811846291155206E-3</v>
      </c>
      <c r="AZ2658" s="31">
        <f t="shared" si="1724"/>
        <v>2.6445359829578195E-4</v>
      </c>
      <c r="BA2658" s="31">
        <f t="shared" si="1721"/>
        <v>0.99999999999999978</v>
      </c>
      <c r="BB2658" s="34">
        <f>AU2658*'Propiedades físicas'!$C$4+'Diseño reactor'!AV2658*'Propiedades físicas'!$C$5+'Diseño reactor'!AW2658*'Propiedades físicas'!$C$8+'Diseño reactor'!AX2658*'Propiedades físicas'!$C$9+'Diseño reactor'!AY2658*'Propiedades físicas'!$C$7+'Diseño reactor'!AZ2658*'Propiedades físicas'!$C$6</f>
        <v>875.31171257378526</v>
      </c>
      <c r="BC2658" s="45">
        <f>AU2658*'Propiedades físicas'!$L$4+'Diseño reactor'!AV2658*'Propiedades físicas'!$L$5+'Diseño reactor'!AW2658*'Propiedades físicas'!$L$8+AX2658*'Propiedades físicas'!$L$9+'Diseño reactor'!AY2658*'Propiedades físicas'!$L$7+'Diseño reactor'!AZ2658*'Propiedades físicas'!$L$6</f>
        <v>2.1268870630665049</v>
      </c>
      <c r="BD2658" s="29">
        <f t="shared" si="1700"/>
        <v>1.2762558134864634</v>
      </c>
      <c r="BE2658" s="58">
        <f t="shared" si="1701"/>
        <v>41.057492100073368</v>
      </c>
      <c r="BF2658" s="30">
        <f>AU2658*'Propiedades físicas'!$I$4+'Diseño reactor'!AV2658*'Propiedades físicas'!$I$5+'Diseño reactor'!AW2658*'Propiedades físicas'!$I$8+'Diseño reactor'!AX2658*'Propiedades físicas'!$I$9+'Diseño reactor'!AY2658*'Propiedades físicas'!$I$7+'Diseño reactor'!AZ2658*'Propiedades físicas'!$I$6</f>
        <v>2.000092646949712E-2</v>
      </c>
      <c r="BG2658" s="24">
        <f>AU2658*'Propiedades físicas'!$O$4+'Diseño reactor'!AV2658*'Propiedades físicas'!$O$5+'Diseño reactor'!AW2658*'Propiedades físicas'!$O$8+'Diseño reactor'!AX2658*'Propiedades físicas'!$O$9+'Diseño reactor'!AY2658*'Propiedades físicas'!$O$7+'Diseño reactor'!AZ2658*'Propiedades físicas'!$O$6</f>
        <v>0.15490823062392467</v>
      </c>
      <c r="BH2658" s="54">
        <f t="shared" si="1702"/>
        <v>41089.118671735945</v>
      </c>
      <c r="BI2658" s="34">
        <f t="shared" si="1722"/>
        <v>274.61234039005177</v>
      </c>
      <c r="BJ2658" s="27">
        <f t="shared" si="1703"/>
        <v>4798.6188613914073</v>
      </c>
      <c r="BK2658" s="34">
        <f t="shared" si="1704"/>
        <v>571.80427481287302</v>
      </c>
      <c r="BL2658" s="27">
        <f t="shared" si="1705"/>
        <v>105.78130265144641</v>
      </c>
      <c r="BM2658" s="34">
        <f t="shared" si="1706"/>
        <v>1.1054421768707483</v>
      </c>
      <c r="BN2658" s="45">
        <f t="shared" si="1707"/>
        <v>2932.447291849981</v>
      </c>
      <c r="BO2658" s="45">
        <f t="shared" si="1708"/>
        <v>111.74561240465084</v>
      </c>
      <c r="BP2658" s="66">
        <f t="shared" si="1709"/>
        <v>6.6871833682440016</v>
      </c>
    </row>
    <row r="2659" spans="8:68">
      <c r="H2659" s="68">
        <v>2654</v>
      </c>
      <c r="I2659" s="31">
        <f>('Propiedades físicas'!$C$10*'Diseño reactor'!H2659)/1000</f>
        <v>2322.900977365925</v>
      </c>
      <c r="J2659" s="31">
        <f t="shared" si="1687"/>
        <v>0.19630625861507253</v>
      </c>
      <c r="K2659" s="31">
        <f>(I2659*1000)/'Propiedades físicas'!$F$10</f>
        <v>15173.575373324011</v>
      </c>
      <c r="L2659" s="31">
        <f t="shared" si="1688"/>
        <v>2167.6536247605727</v>
      </c>
      <c r="M2659" s="31">
        <f t="shared" si="1689"/>
        <v>13005.921748563436</v>
      </c>
      <c r="N2659" s="31">
        <f t="shared" si="1690"/>
        <v>0.81674967021875389</v>
      </c>
      <c r="O2659" s="32">
        <f t="shared" si="1691"/>
        <v>4.9004980213125231</v>
      </c>
      <c r="P2659" s="33">
        <f t="shared" si="1692"/>
        <v>0.69798834338001536</v>
      </c>
      <c r="Q2659" s="31">
        <f t="shared" si="1693"/>
        <v>4.7619569332990643</v>
      </c>
      <c r="R2659" s="31">
        <f t="shared" si="1694"/>
        <v>0.10149256840909632</v>
      </c>
      <c r="S2659" s="31">
        <f t="shared" si="1695"/>
        <v>0.13854108801346038</v>
      </c>
      <c r="T2659" s="31">
        <f t="shared" si="1696"/>
        <v>1.4757755684562947E-2</v>
      </c>
      <c r="U2659" s="31">
        <f t="shared" si="1697"/>
        <v>2.5110027450793888E-3</v>
      </c>
      <c r="V2659" s="47">
        <f t="shared" si="1710"/>
        <v>6.9121175752195701E-4</v>
      </c>
      <c r="W2659" s="31">
        <f t="shared" si="1698"/>
        <v>0.1454072541063044</v>
      </c>
      <c r="X2659" s="34">
        <f>(S2659*H2659*'Propiedades físicas'!$F$5*60*24*365)/(1000000)</f>
        <v>56908.341030531352</v>
      </c>
      <c r="Y2659" s="34">
        <f>(U2659*H2659*'Propiedades físicas'!$F$7*60*24*365)/(1000000)</f>
        <v>322.56402937534853</v>
      </c>
      <c r="Z2659" s="31">
        <f t="shared" si="1711"/>
        <v>1852.4610633305608</v>
      </c>
      <c r="AA2659" s="31">
        <f t="shared" si="1712"/>
        <v>12638.233700975718</v>
      </c>
      <c r="AB2659" s="31">
        <f t="shared" si="1712"/>
        <v>269.36127655774163</v>
      </c>
      <c r="AC2659" s="31">
        <f t="shared" si="1712"/>
        <v>367.68804758772387</v>
      </c>
      <c r="AD2659" s="31">
        <f t="shared" si="1712"/>
        <v>39.16708358683006</v>
      </c>
      <c r="AE2659" s="31">
        <f t="shared" si="1713"/>
        <v>6.664201285440698</v>
      </c>
      <c r="AF2659" s="31">
        <f t="shared" si="1714"/>
        <v>15173.575373324014</v>
      </c>
      <c r="AG2659" s="31">
        <f t="shared" si="1715"/>
        <v>0.12208467798481365</v>
      </c>
      <c r="AH2659" s="31">
        <f t="shared" si="1716"/>
        <v>0.83291072736847716</v>
      </c>
      <c r="AI2659" s="31">
        <f t="shared" si="1716"/>
        <v>1.775199779422414E-2</v>
      </c>
      <c r="AJ2659" s="31">
        <f t="shared" si="1716"/>
        <v>2.4232129774379992E-2</v>
      </c>
      <c r="AK2659" s="31">
        <f t="shared" si="1716"/>
        <v>2.581269254159304E-3</v>
      </c>
      <c r="AL2659" s="31">
        <f t="shared" si="1717"/>
        <v>4.39197823945748E-4</v>
      </c>
      <c r="AM2659" s="31">
        <f t="shared" si="1718"/>
        <v>0.99999999999999989</v>
      </c>
      <c r="AN2659" s="31">
        <f>(Z2659*'Propiedades físicas'!$F$4)/1000</f>
        <v>1629.0172098716287</v>
      </c>
      <c r="AO2659" s="31">
        <f>(AA2659*'Propiedades físicas'!$F$6)/1000</f>
        <v>404.92900777926195</v>
      </c>
      <c r="AP2659" s="31">
        <f>(AB2659*'Propiedades físicas'!$F$9)/1000</f>
        <v>166.1824395722987</v>
      </c>
      <c r="AQ2659" s="31">
        <f>(AC2659*'Propiedades físicas'!$F$5)/1000</f>
        <v>108.27309937315707</v>
      </c>
      <c r="AR2659" s="31">
        <f>(AD2659*'Propiedades físicas'!$F$8)/1000</f>
        <v>13.885514473202987</v>
      </c>
      <c r="AS2659" s="31">
        <f>(AE2659*'Propiedades físicas'!$F$7)/1000</f>
        <v>0.61370629637623397</v>
      </c>
      <c r="AT2659" s="31">
        <f t="shared" si="1719"/>
        <v>2322.9009773659254</v>
      </c>
      <c r="AU2659" s="31">
        <f t="shared" si="1720"/>
        <v>0.70128568791549073</v>
      </c>
      <c r="AV2659" s="31">
        <f t="shared" si="1723"/>
        <v>0.17432039149530809</v>
      </c>
      <c r="AW2659" s="31">
        <f t="shared" si="1723"/>
        <v>7.1540905613954667E-2</v>
      </c>
      <c r="AX2659" s="31">
        <f t="shared" si="1723"/>
        <v>4.6611155803952663E-2</v>
      </c>
      <c r="AY2659" s="31">
        <f t="shared" si="1723"/>
        <v>5.9776609543419242E-3</v>
      </c>
      <c r="AZ2659" s="31">
        <f t="shared" si="1724"/>
        <v>2.6419821695204237E-4</v>
      </c>
      <c r="BA2659" s="31">
        <f t="shared" si="1721"/>
        <v>1.0000000000000002</v>
      </c>
      <c r="BB2659" s="34">
        <f>AU2659*'Propiedades físicas'!$C$4+'Diseño reactor'!AV2659*'Propiedades físicas'!$C$5+'Diseño reactor'!AW2659*'Propiedades físicas'!$C$8+'Diseño reactor'!AX2659*'Propiedades físicas'!$C$9+'Diseño reactor'!AY2659*'Propiedades físicas'!$C$7+'Diseño reactor'!AZ2659*'Propiedades físicas'!$C$6</f>
        <v>875.31162612488708</v>
      </c>
      <c r="BC2659" s="45">
        <f>AU2659*'Propiedades físicas'!$L$4+'Diseño reactor'!AV2659*'Propiedades físicas'!$L$5+'Diseño reactor'!AW2659*'Propiedades físicas'!$L$8+AX2659*'Propiedades físicas'!$L$9+'Diseño reactor'!AY2659*'Propiedades físicas'!$L$7+'Diseño reactor'!AZ2659*'Propiedades físicas'!$L$6</f>
        <v>2.1269142124231033</v>
      </c>
      <c r="BD2659" s="29">
        <f t="shared" si="1700"/>
        <v>1.2758286970999912</v>
      </c>
      <c r="BE2659" s="58">
        <f t="shared" si="1701"/>
        <v>41.057033338123055</v>
      </c>
      <c r="BF2659" s="30">
        <f>AU2659*'Propiedades físicas'!$I$4+'Diseño reactor'!AV2659*'Propiedades físicas'!$I$5+'Diseño reactor'!AW2659*'Propiedades físicas'!$I$8+'Diseño reactor'!AX2659*'Propiedades físicas'!$I$9+'Diseño reactor'!AY2659*'Propiedades físicas'!$I$7+'Diseño reactor'!AZ2659*'Propiedades físicas'!$I$6</f>
        <v>2.0000961439086782E-2</v>
      </c>
      <c r="BG2659" s="24">
        <f>AU2659*'Propiedades físicas'!$O$4+'Diseño reactor'!AV2659*'Propiedades físicas'!$O$5+'Diseño reactor'!AW2659*'Propiedades físicas'!$O$8+'Diseño reactor'!AX2659*'Propiedades físicas'!$O$9+'Diseño reactor'!AY2659*'Propiedades físicas'!$O$7+'Diseño reactor'!AZ2659*'Propiedades físicas'!$O$6</f>
        <v>0.15490956243488441</v>
      </c>
      <c r="BH2659" s="54">
        <f t="shared" si="1702"/>
        <v>41089.042773608046</v>
      </c>
      <c r="BI2659" s="34">
        <f t="shared" si="1722"/>
        <v>274.61396493713409</v>
      </c>
      <c r="BJ2659" s="27">
        <f t="shared" si="1703"/>
        <v>4798.6224146815312</v>
      </c>
      <c r="BK2659" s="34">
        <f t="shared" si="1704"/>
        <v>571.80961426811109</v>
      </c>
      <c r="BL2659" s="27">
        <f t="shared" si="1705"/>
        <v>105.78148538431459</v>
      </c>
      <c r="BM2659" s="34">
        <f t="shared" si="1706"/>
        <v>1.1054421768707483</v>
      </c>
      <c r="BN2659" s="45">
        <f t="shared" si="1707"/>
        <v>2933.6510516665317</v>
      </c>
      <c r="BO2659" s="45">
        <f t="shared" si="1708"/>
        <v>111.75136985113144</v>
      </c>
      <c r="BP2659" s="66">
        <f t="shared" si="1709"/>
        <v>6.687182707793986</v>
      </c>
    </row>
    <row r="2660" spans="8:68">
      <c r="H2660" s="68">
        <v>2655</v>
      </c>
      <c r="I2660" s="31">
        <f>('Propiedades físicas'!$C$10*'Diseño reactor'!H2660)/1000</f>
        <v>2323.7762226475243</v>
      </c>
      <c r="J2660" s="31">
        <f t="shared" si="1687"/>
        <v>0.19623232028791057</v>
      </c>
      <c r="K2660" s="31">
        <f>(I2660*1000)/'Propiedades físicas'!$F$10</f>
        <v>15179.29262101554</v>
      </c>
      <c r="L2660" s="31">
        <f t="shared" si="1688"/>
        <v>2168.4703744307913</v>
      </c>
      <c r="M2660" s="31">
        <f t="shared" si="1689"/>
        <v>13010.822246584748</v>
      </c>
      <c r="N2660" s="31">
        <f t="shared" si="1690"/>
        <v>0.81674967021875378</v>
      </c>
      <c r="O2660" s="32">
        <f t="shared" si="1691"/>
        <v>4.9004980213125231</v>
      </c>
      <c r="P2660" s="33">
        <f t="shared" si="1692"/>
        <v>0.69802657242980437</v>
      </c>
      <c r="Q2660" s="31">
        <f t="shared" si="1693"/>
        <v>4.7620087022026434</v>
      </c>
      <c r="R2660" s="31">
        <f t="shared" si="1694"/>
        <v>0.1014654551322597</v>
      </c>
      <c r="S2660" s="31">
        <f t="shared" si="1695"/>
        <v>0.13848931910988058</v>
      </c>
      <c r="T2660" s="31">
        <f t="shared" si="1696"/>
        <v>1.4749063992448408E-2</v>
      </c>
      <c r="U2660" s="31">
        <f t="shared" si="1697"/>
        <v>2.5085786642413481E-3</v>
      </c>
      <c r="V2660" s="47">
        <f t="shared" si="1710"/>
        <v>6.9124961541592287E-4</v>
      </c>
      <c r="W2660" s="31">
        <f t="shared" si="1698"/>
        <v>0.14536044778218438</v>
      </c>
      <c r="X2660" s="34">
        <f>(S2660*H2660*'Propiedades físicas'!$F$5*60*24*365)/(1000000)</f>
        <v>56908.510453115312</v>
      </c>
      <c r="Y2660" s="34">
        <f>(U2660*H2660*'Propiedades físicas'!$F$7*60*24*365)/(1000000)</f>
        <v>322.37405284433095</v>
      </c>
      <c r="Z2660" s="31">
        <f t="shared" si="1711"/>
        <v>1853.2605498011305</v>
      </c>
      <c r="AA2660" s="31">
        <f t="shared" si="1712"/>
        <v>12643.133104348019</v>
      </c>
      <c r="AB2660" s="31">
        <f t="shared" si="1712"/>
        <v>269.3907833761495</v>
      </c>
      <c r="AC2660" s="31">
        <f t="shared" si="1712"/>
        <v>367.68914223673295</v>
      </c>
      <c r="AD2660" s="31">
        <f t="shared" si="1712"/>
        <v>39.158764899950526</v>
      </c>
      <c r="AE2660" s="31">
        <f t="shared" si="1713"/>
        <v>6.6602763535607794</v>
      </c>
      <c r="AF2660" s="31">
        <f t="shared" si="1714"/>
        <v>15179.292621015544</v>
      </c>
      <c r="AG2660" s="31">
        <f t="shared" si="1715"/>
        <v>0.12209136460254506</v>
      </c>
      <c r="AH2660" s="31">
        <f t="shared" si="1716"/>
        <v>0.83291978223305063</v>
      </c>
      <c r="AI2660" s="31">
        <f t="shared" si="1716"/>
        <v>1.7747255428963882E-2</v>
      </c>
      <c r="AJ2660" s="31">
        <f t="shared" si="1716"/>
        <v>2.4223074909806526E-2</v>
      </c>
      <c r="AK2660" s="31">
        <f t="shared" si="1716"/>
        <v>2.5797489960589929E-3</v>
      </c>
      <c r="AL2660" s="31">
        <f t="shared" si="1717"/>
        <v>4.3877382957488475E-4</v>
      </c>
      <c r="AM2660" s="31">
        <f t="shared" si="1718"/>
        <v>1</v>
      </c>
      <c r="AN2660" s="31">
        <f>(Z2660*'Propiedades físicas'!$F$4)/1000</f>
        <v>1629.7202622841182</v>
      </c>
      <c r="AO2660" s="31">
        <f>(AA2660*'Propiedades físicas'!$F$6)/1000</f>
        <v>405.08598466331051</v>
      </c>
      <c r="AP2660" s="31">
        <f>(AB2660*'Propiedades físicas'!$F$9)/1000</f>
        <v>166.20064380391543</v>
      </c>
      <c r="AQ2660" s="31">
        <f>(AC2660*'Propiedades físicas'!$F$5)/1000</f>
        <v>108.27342171445076</v>
      </c>
      <c r="AR2660" s="31">
        <f>(AD2660*'Propiedades físicas'!$F$8)/1000</f>
        <v>13.882565332330456</v>
      </c>
      <c r="AS2660" s="31">
        <f>(AE2660*'Propiedades físicas'!$F$7)/1000</f>
        <v>0.61334484939941214</v>
      </c>
      <c r="AT2660" s="31">
        <f t="shared" si="1719"/>
        <v>2323.7762226475247</v>
      </c>
      <c r="AU2660" s="31">
        <f t="shared" si="1720"/>
        <v>0.70132409756191816</v>
      </c>
      <c r="AV2660" s="31">
        <f t="shared" si="1723"/>
        <v>0.1743222865934087</v>
      </c>
      <c r="AW2660" s="31">
        <f t="shared" si="1723"/>
        <v>7.1521793787251903E-2</v>
      </c>
      <c r="AX2660" s="31">
        <f t="shared" si="1723"/>
        <v>4.6593738527495855E-2</v>
      </c>
      <c r="AY2660" s="31">
        <f t="shared" si="1723"/>
        <v>5.9741403655958628E-3</v>
      </c>
      <c r="AZ2660" s="31">
        <f t="shared" si="1724"/>
        <v>2.6394316432957392E-4</v>
      </c>
      <c r="BA2660" s="31">
        <f t="shared" si="1721"/>
        <v>0.99999999999999989</v>
      </c>
      <c r="BB2660" s="34">
        <f>AU2660*'Propiedades físicas'!$C$4+'Diseño reactor'!AV2660*'Propiedades físicas'!$C$5+'Diseño reactor'!AW2660*'Propiedades físicas'!$C$8+'Diseño reactor'!AX2660*'Propiedades físicas'!$C$9+'Diseño reactor'!AY2660*'Propiedades físicas'!$C$7+'Diseño reactor'!AZ2660*'Propiedades físicas'!$C$6</f>
        <v>875.31153978400494</v>
      </c>
      <c r="BC2660" s="45">
        <f>AU2660*'Propiedades físicas'!$L$4+'Diseño reactor'!AV2660*'Propiedades físicas'!$L$5+'Diseño reactor'!AW2660*'Propiedades físicas'!$L$8+AX2660*'Propiedades físicas'!$L$9+'Diseño reactor'!AY2660*'Propiedades físicas'!$L$7+'Diseño reactor'!AZ2660*'Propiedades físicas'!$L$6</f>
        <v>2.1269413436335776</v>
      </c>
      <c r="BD2660" s="29">
        <f t="shared" si="1700"/>
        <v>1.2754018668256675</v>
      </c>
      <c r="BE2660" s="58">
        <f t="shared" si="1701"/>
        <v>41.056574886842341</v>
      </c>
      <c r="BF2660" s="30">
        <f>AU2660*'Propiedades físicas'!$I$4+'Diseño reactor'!AV2660*'Propiedades físicas'!$I$5+'Diseño reactor'!AW2660*'Propiedades físicas'!$I$8+'Diseño reactor'!AX2660*'Propiedades físicas'!$I$9+'Diseño reactor'!AY2660*'Propiedades físicas'!$I$7+'Diseño reactor'!AZ2660*'Propiedades físicas'!$I$6</f>
        <v>2.0000996358093114E-2</v>
      </c>
      <c r="BG2660" s="24">
        <f>AU2660*'Propiedades físicas'!$O$4+'Diseño reactor'!AV2660*'Propiedades físicas'!$O$5+'Diseño reactor'!AW2660*'Propiedades físicas'!$O$8+'Diseño reactor'!AX2660*'Propiedades físicas'!$O$9+'Diseño reactor'!AY2660*'Propiedades físicas'!$O$7+'Diseño reactor'!AZ2660*'Propiedades físicas'!$O$6</f>
        <v>0.15491089338495437</v>
      </c>
      <c r="BH2660" s="54">
        <f t="shared" si="1702"/>
        <v>41088.966984731698</v>
      </c>
      <c r="BI2660" s="34">
        <f t="shared" si="1722"/>
        <v>274.61558795725483</v>
      </c>
      <c r="BJ2660" s="27">
        <f t="shared" si="1703"/>
        <v>4798.6259675194169</v>
      </c>
      <c r="BK2660" s="34">
        <f t="shared" si="1704"/>
        <v>571.8149504989799</v>
      </c>
      <c r="BL2660" s="27">
        <f t="shared" si="1705"/>
        <v>105.78166800405599</v>
      </c>
      <c r="BM2660" s="34">
        <f t="shared" si="1706"/>
        <v>1.1054421768707483</v>
      </c>
      <c r="BN2660" s="45">
        <f t="shared" si="1707"/>
        <v>2934.8548231954887</v>
      </c>
      <c r="BO2660" s="45">
        <f t="shared" si="1708"/>
        <v>111.75712359138946</v>
      </c>
      <c r="BP2660" s="66">
        <f t="shared" si="1709"/>
        <v>6.6871820481691895</v>
      </c>
    </row>
    <row r="2661" spans="8:68">
      <c r="H2661" s="68">
        <v>2656</v>
      </c>
      <c r="I2661" s="31">
        <f>('Propiedades físicas'!$C$10*'Diseño reactor'!H2661)/1000</f>
        <v>2324.6514679291245</v>
      </c>
      <c r="J2661" s="31">
        <f t="shared" si="1687"/>
        <v>0.19615843763719976</v>
      </c>
      <c r="K2661" s="31">
        <f>(I2661*1000)/'Propiedades físicas'!$F$10</f>
        <v>15185.009868707071</v>
      </c>
      <c r="L2661" s="31">
        <f t="shared" si="1688"/>
        <v>2169.2871241010102</v>
      </c>
      <c r="M2661" s="31">
        <f t="shared" si="1689"/>
        <v>13015.722744606061</v>
      </c>
      <c r="N2661" s="31">
        <f t="shared" si="1690"/>
        <v>0.81674967021875389</v>
      </c>
      <c r="O2661" s="32">
        <f t="shared" si="1691"/>
        <v>4.9004980213125231</v>
      </c>
      <c r="P2661" s="33">
        <f t="shared" si="1692"/>
        <v>0.69806477687579382</v>
      </c>
      <c r="Q2661" s="31">
        <f t="shared" si="1693"/>
        <v>4.7620604326539429</v>
      </c>
      <c r="R2661" s="31">
        <f t="shared" si="1694"/>
        <v>0.10143835572996417</v>
      </c>
      <c r="S2661" s="31">
        <f t="shared" si="1695"/>
        <v>0.13843758865857947</v>
      </c>
      <c r="T2661" s="31">
        <f t="shared" si="1696"/>
        <v>1.4740379910372697E-2</v>
      </c>
      <c r="U2661" s="31">
        <f t="shared" si="1697"/>
        <v>2.5061577026233143E-3</v>
      </c>
      <c r="V2661" s="47">
        <f t="shared" si="1710"/>
        <v>6.9128744894496092E-4</v>
      </c>
      <c r="W2661" s="31">
        <f t="shared" si="1698"/>
        <v>0.14531367158210448</v>
      </c>
      <c r="X2661" s="34">
        <f>(S2661*H2661*'Propiedades físicas'!$F$5*60*24*365)/(1000000)</f>
        <v>56908.679657692403</v>
      </c>
      <c r="Y2661" s="34">
        <f>(U2661*H2661*'Propiedades físicas'!$F$7*60*24*365)/(1000000)</f>
        <v>322.18424264787296</v>
      </c>
      <c r="Z2661" s="31">
        <f t="shared" si="1711"/>
        <v>1854.0600473821085</v>
      </c>
      <c r="AA2661" s="31">
        <f t="shared" si="1712"/>
        <v>12648.032509128872</v>
      </c>
      <c r="AB2661" s="31">
        <f t="shared" si="1712"/>
        <v>269.42027281878484</v>
      </c>
      <c r="AC2661" s="31">
        <f t="shared" si="1712"/>
        <v>367.69023547718706</v>
      </c>
      <c r="AD2661" s="31">
        <f t="shared" si="1712"/>
        <v>39.150449041949884</v>
      </c>
      <c r="AE2661" s="31">
        <f t="shared" si="1713"/>
        <v>6.6563548581675231</v>
      </c>
      <c r="AF2661" s="31">
        <f t="shared" si="1714"/>
        <v>15185.009868707069</v>
      </c>
      <c r="AG2661" s="31">
        <f t="shared" si="1715"/>
        <v>0.12209804691684226</v>
      </c>
      <c r="AH2661" s="31">
        <f t="shared" si="1716"/>
        <v>0.83292883037196153</v>
      </c>
      <c r="AI2661" s="31">
        <f t="shared" si="1716"/>
        <v>1.7742515490490406E-2</v>
      </c>
      <c r="AJ2661" s="31">
        <f t="shared" si="1716"/>
        <v>2.4214026770895614E-2</v>
      </c>
      <c r="AK2661" s="31">
        <f t="shared" si="1716"/>
        <v>2.5782300690255235E-3</v>
      </c>
      <c r="AL2661" s="31">
        <f t="shared" si="1717"/>
        <v>4.383503807847232E-4</v>
      </c>
      <c r="AM2661" s="31">
        <f t="shared" si="1718"/>
        <v>1</v>
      </c>
      <c r="AN2661" s="31">
        <f>(Z2661*'Propiedades físicas'!$F$4)/1000</f>
        <v>1630.4233244668785</v>
      </c>
      <c r="AO2661" s="31">
        <f>(AA2661*'Propiedades físicas'!$F$6)/1000</f>
        <v>405.24296159248905</v>
      </c>
      <c r="AP2661" s="31">
        <f>(AB2661*'Propiedades físicas'!$F$9)/1000</f>
        <v>166.21883731554928</v>
      </c>
      <c r="AQ2661" s="31">
        <f>(AC2661*'Propiedades físicas'!$F$5)/1000</f>
        <v>108.27374364096728</v>
      </c>
      <c r="AR2661" s="31">
        <f>(AD2661*'Propiedades físicas'!$F$8)/1000</f>
        <v>13.879617194352068</v>
      </c>
      <c r="AS2661" s="31">
        <f>(AE2661*'Propiedades físicas'!$F$7)/1000</f>
        <v>0.61298371888864722</v>
      </c>
      <c r="AT2661" s="31">
        <f t="shared" si="1719"/>
        <v>2324.6514679291254</v>
      </c>
      <c r="AU2661" s="31">
        <f t="shared" si="1720"/>
        <v>0.70136248248831567</v>
      </c>
      <c r="AV2661" s="31">
        <f t="shared" si="1723"/>
        <v>0.17432418028389116</v>
      </c>
      <c r="AW2661" s="31">
        <f t="shared" si="1723"/>
        <v>7.1502691740548269E-2</v>
      </c>
      <c r="AX2661" s="31">
        <f t="shared" si="1723"/>
        <v>4.657633418803251E-2</v>
      </c>
      <c r="AY2661" s="31">
        <f t="shared" si="1723"/>
        <v>5.9706228593125318E-3</v>
      </c>
      <c r="AZ2661" s="31">
        <f t="shared" si="1724"/>
        <v>2.636884398996435E-4</v>
      </c>
      <c r="BA2661" s="31">
        <f t="shared" si="1721"/>
        <v>0.99999999999999978</v>
      </c>
      <c r="BB2661" s="34">
        <f>AU2661*'Propiedades físicas'!$C$4+'Diseño reactor'!AV2661*'Propiedades físicas'!$C$5+'Diseño reactor'!AW2661*'Propiedades físicas'!$C$8+'Diseño reactor'!AX2661*'Propiedades físicas'!$C$9+'Diseño reactor'!AY2661*'Propiedades físicas'!$C$7+'Diseño reactor'!AZ2661*'Propiedades físicas'!$C$6</f>
        <v>875.31145355097408</v>
      </c>
      <c r="BC2661" s="45">
        <f>AU2661*'Propiedades físicas'!$L$4+'Diseño reactor'!AV2661*'Propiedades físicas'!$L$5+'Diseño reactor'!AW2661*'Propiedades físicas'!$L$8+AX2661*'Propiedades físicas'!$L$9+'Diseño reactor'!AY2661*'Propiedades físicas'!$L$7+'Diseño reactor'!AZ2661*'Propiedades físicas'!$L$6</f>
        <v>2.1269684567160221</v>
      </c>
      <c r="BD2661" s="29">
        <f t="shared" si="1700"/>
        <v>1.2749753223758391</v>
      </c>
      <c r="BE2661" s="58">
        <f t="shared" si="1701"/>
        <v>41.056116745915084</v>
      </c>
      <c r="BF2661" s="30">
        <f>AU2661*'Propiedades físicas'!$I$4+'Diseño reactor'!AV2661*'Propiedades físicas'!$I$5+'Diseño reactor'!AW2661*'Propiedades físicas'!$I$8+'Diseño reactor'!AX2661*'Propiedades físicas'!$I$9+'Diseño reactor'!AY2661*'Propiedades físicas'!$I$7+'Diseño reactor'!AZ2661*'Propiedades físicas'!$I$6</f>
        <v>2.0001031226595089E-2</v>
      </c>
      <c r="BG2661" s="24">
        <f>AU2661*'Propiedades físicas'!$O$4+'Diseño reactor'!AV2661*'Propiedades físicas'!$O$5+'Diseño reactor'!AW2661*'Propiedades físicas'!$O$8+'Diseño reactor'!AX2661*'Propiedades físicas'!$O$9+'Diseño reactor'!AY2661*'Propiedades físicas'!$O$7+'Diseño reactor'!AZ2661*'Propiedades físicas'!$O$6</f>
        <v>0.15491222347495745</v>
      </c>
      <c r="BH2661" s="54">
        <f t="shared" si="1702"/>
        <v>41088.891304935802</v>
      </c>
      <c r="BI2661" s="34">
        <f t="shared" si="1722"/>
        <v>274.61720945240347</v>
      </c>
      <c r="BJ2661" s="27">
        <f t="shared" si="1703"/>
        <v>4798.629519903533</v>
      </c>
      <c r="BK2661" s="34">
        <f t="shared" si="1704"/>
        <v>571.82028350832604</v>
      </c>
      <c r="BL2661" s="27">
        <f t="shared" si="1705"/>
        <v>105.7818505107731</v>
      </c>
      <c r="BM2661" s="34">
        <f t="shared" si="1706"/>
        <v>1.1054421768707483</v>
      </c>
      <c r="BN2661" s="45">
        <f t="shared" si="1707"/>
        <v>2936.0586064252534</v>
      </c>
      <c r="BO2661" s="45">
        <f t="shared" si="1708"/>
        <v>111.7628736290024</v>
      </c>
      <c r="BP2661" s="66">
        <f t="shared" si="1709"/>
        <v>6.6871813893683507</v>
      </c>
    </row>
    <row r="2662" spans="8:68">
      <c r="H2662" s="68">
        <v>2657</v>
      </c>
      <c r="I2662" s="31">
        <f>('Propiedades físicas'!$C$10*'Diseño reactor'!H2662)/1000</f>
        <v>2325.5267132107242</v>
      </c>
      <c r="J2662" s="31">
        <f t="shared" si="1687"/>
        <v>0.19608461060007623</v>
      </c>
      <c r="K2662" s="31">
        <f>(I2662*1000)/'Propiedades físicas'!$F$10</f>
        <v>15190.727116398604</v>
      </c>
      <c r="L2662" s="31">
        <f t="shared" si="1688"/>
        <v>2170.1038737712292</v>
      </c>
      <c r="M2662" s="31">
        <f t="shared" si="1689"/>
        <v>13020.623242627375</v>
      </c>
      <c r="N2662" s="31">
        <f t="shared" si="1690"/>
        <v>0.816749670218754</v>
      </c>
      <c r="O2662" s="32">
        <f t="shared" si="1691"/>
        <v>4.9004980213125231</v>
      </c>
      <c r="P2662" s="33">
        <f t="shared" si="1692"/>
        <v>0.69810295674172784</v>
      </c>
      <c r="Q2662" s="31">
        <f t="shared" si="1693"/>
        <v>4.7621121246955305</v>
      </c>
      <c r="R2662" s="31">
        <f t="shared" si="1694"/>
        <v>0.10141127019226893</v>
      </c>
      <c r="S2662" s="31">
        <f t="shared" si="1695"/>
        <v>0.1383858966169933</v>
      </c>
      <c r="T2662" s="31">
        <f t="shared" si="1696"/>
        <v>1.4731703429547518E-2</v>
      </c>
      <c r="U2662" s="31">
        <f t="shared" si="1697"/>
        <v>2.5037398552097746E-3</v>
      </c>
      <c r="V2662" s="47">
        <f t="shared" si="1710"/>
        <v>6.9132525813258487E-4</v>
      </c>
      <c r="W2662" s="31">
        <f t="shared" si="1698"/>
        <v>0.14526692547699288</v>
      </c>
      <c r="X2662" s="34">
        <f>(S2662*H2662*'Propiedades físicas'!$F$5*60*24*365)/(1000000)</f>
        <v>56908.848644613157</v>
      </c>
      <c r="Y2662" s="34">
        <f>(U2662*H2662*'Propiedades físicas'!$F$7*60*24*365)/(1000000)</f>
        <v>321.99459859388628</v>
      </c>
      <c r="Z2662" s="31">
        <f t="shared" si="1711"/>
        <v>1854.8595560627709</v>
      </c>
      <c r="AA2662" s="31">
        <f t="shared" si="1712"/>
        <v>12652.931915316025</v>
      </c>
      <c r="AB2662" s="31">
        <f t="shared" si="1712"/>
        <v>269.44974490085855</v>
      </c>
      <c r="AC2662" s="31">
        <f t="shared" si="1712"/>
        <v>367.69132731135119</v>
      </c>
      <c r="AD2662" s="31">
        <f t="shared" si="1712"/>
        <v>39.142136012307752</v>
      </c>
      <c r="AE2662" s="31">
        <f t="shared" si="1713"/>
        <v>6.6524367952923713</v>
      </c>
      <c r="AF2662" s="31">
        <f t="shared" si="1714"/>
        <v>15190.727116398604</v>
      </c>
      <c r="AG2662" s="31">
        <f t="shared" si="1715"/>
        <v>0.12210472493185819</v>
      </c>
      <c r="AH2662" s="31">
        <f t="shared" si="1716"/>
        <v>0.83293787179265477</v>
      </c>
      <c r="AI2662" s="31">
        <f t="shared" si="1716"/>
        <v>1.7737777977064953E-2</v>
      </c>
      <c r="AJ2662" s="31">
        <f t="shared" si="1716"/>
        <v>2.4204985350202442E-2</v>
      </c>
      <c r="AK2662" s="31">
        <f t="shared" si="1716"/>
        <v>2.5767124715217393E-3</v>
      </c>
      <c r="AL2662" s="31">
        <f t="shared" si="1717"/>
        <v>4.3792747669800297E-4</v>
      </c>
      <c r="AM2662" s="31">
        <f t="shared" si="1718"/>
        <v>1</v>
      </c>
      <c r="AN2662" s="31">
        <f>(Z2662*'Propiedades físicas'!$F$4)/1000</f>
        <v>1631.1263964104794</v>
      </c>
      <c r="AO2662" s="31">
        <f>(AA2662*'Propiedades físicas'!$F$6)/1000</f>
        <v>405.39993856672538</v>
      </c>
      <c r="AP2662" s="31">
        <f>(AB2662*'Propiedades físicas'!$F$9)/1000</f>
        <v>166.23702011658466</v>
      </c>
      <c r="AQ2662" s="31">
        <f>(AC2662*'Propiedades físicas'!$F$5)/1000</f>
        <v>108.2740651533736</v>
      </c>
      <c r="AR2662" s="31">
        <f>(AD2662*'Propiedades físicas'!$F$8)/1000</f>
        <v>13.876670059083338</v>
      </c>
      <c r="AS2662" s="31">
        <f>(AE2662*'Propiedades físicas'!$F$7)/1000</f>
        <v>0.61262290447847456</v>
      </c>
      <c r="AT2662" s="31">
        <f t="shared" si="1719"/>
        <v>2325.5267132107247</v>
      </c>
      <c r="AU2662" s="31">
        <f t="shared" si="1720"/>
        <v>0.70140084271854031</v>
      </c>
      <c r="AV2662" s="31">
        <f t="shared" si="1723"/>
        <v>0.17432607256831395</v>
      </c>
      <c r="AW2662" s="31">
        <f t="shared" si="1723"/>
        <v>7.1483599466836703E-2</v>
      </c>
      <c r="AX2662" s="31">
        <f t="shared" si="1723"/>
        <v>4.6558942771242416E-2</v>
      </c>
      <c r="AY2662" s="31">
        <f t="shared" si="1723"/>
        <v>5.9671084319322205E-3</v>
      </c>
      <c r="AZ2662" s="31">
        <f t="shared" si="1724"/>
        <v>2.6343404313453804E-4</v>
      </c>
      <c r="BA2662" s="31">
        <f t="shared" si="1721"/>
        <v>1.0000000000000002</v>
      </c>
      <c r="BB2662" s="34">
        <f>AU2662*'Propiedades físicas'!$C$4+'Diseño reactor'!AV2662*'Propiedades físicas'!$C$5+'Diseño reactor'!AW2662*'Propiedades físicas'!$C$8+'Diseño reactor'!AX2662*'Propiedades físicas'!$C$9+'Diseño reactor'!AY2662*'Propiedades físicas'!$C$7+'Diseño reactor'!AZ2662*'Propiedades físicas'!$C$6</f>
        <v>875.31136742563046</v>
      </c>
      <c r="BC2662" s="45">
        <f>AU2662*'Propiedades físicas'!$L$4+'Diseño reactor'!AV2662*'Propiedades físicas'!$L$5+'Diseño reactor'!AW2662*'Propiedades físicas'!$L$8+AX2662*'Propiedades físicas'!$L$9+'Diseño reactor'!AY2662*'Propiedades físicas'!$L$7+'Diseño reactor'!AZ2662*'Propiedades físicas'!$L$6</f>
        <v>2.1269955516885082</v>
      </c>
      <c r="BD2662" s="29">
        <f t="shared" si="1700"/>
        <v>1.2745490634632373</v>
      </c>
      <c r="BE2662" s="58">
        <f t="shared" si="1701"/>
        <v>41.055658915025596</v>
      </c>
      <c r="BF2662" s="30">
        <f>AU2662*'Propiedades físicas'!$I$4+'Diseño reactor'!AV2662*'Propiedades físicas'!$I$5+'Diseño reactor'!AW2662*'Propiedades físicas'!$I$8+'Diseño reactor'!AX2662*'Propiedades físicas'!$I$9+'Diseño reactor'!AY2662*'Propiedades físicas'!$I$7+'Diseño reactor'!AZ2662*'Propiedades físicas'!$I$6</f>
        <v>2.0001066044671511E-2</v>
      </c>
      <c r="BG2662" s="24">
        <f>AU2662*'Propiedades físicas'!$O$4+'Diseño reactor'!AV2662*'Propiedades físicas'!$O$5+'Diseño reactor'!AW2662*'Propiedades físicas'!$O$8+'Diseño reactor'!AX2662*'Propiedades físicas'!$O$9+'Diseño reactor'!AY2662*'Propiedades físicas'!$O$7+'Diseño reactor'!AZ2662*'Propiedades físicas'!$O$6</f>
        <v>0.15491355270571555</v>
      </c>
      <c r="BH2662" s="54">
        <f t="shared" si="1702"/>
        <v>41088.815734049611</v>
      </c>
      <c r="BI2662" s="34">
        <f t="shared" si="1722"/>
        <v>274.61882942456572</v>
      </c>
      <c r="BJ2662" s="27">
        <f t="shared" si="1703"/>
        <v>4798.633071832367</v>
      </c>
      <c r="BK2662" s="34">
        <f t="shared" si="1704"/>
        <v>571.82561329899477</v>
      </c>
      <c r="BL2662" s="27">
        <f t="shared" si="1705"/>
        <v>105.78203290456838</v>
      </c>
      <c r="BM2662" s="34">
        <f t="shared" si="1706"/>
        <v>1.1054421768707483</v>
      </c>
      <c r="BN2662" s="45">
        <f t="shared" si="1707"/>
        <v>2937.262401344241</v>
      </c>
      <c r="BO2662" s="45">
        <f t="shared" si="1708"/>
        <v>111.7686199675431</v>
      </c>
      <c r="BP2662" s="66">
        <f t="shared" si="1709"/>
        <v>6.6871807313902192</v>
      </c>
    </row>
    <row r="2663" spans="8:68">
      <c r="H2663" s="68">
        <v>2658</v>
      </c>
      <c r="I2663" s="31">
        <f>('Propiedades físicas'!$C$10*'Diseño reactor'!H2663)/1000</f>
        <v>2326.4019584923244</v>
      </c>
      <c r="J2663" s="31">
        <f t="shared" si="1687"/>
        <v>0.19601083911377068</v>
      </c>
      <c r="K2663" s="31">
        <f>(I2663*1000)/'Propiedades físicas'!$F$10</f>
        <v>15196.444364090135</v>
      </c>
      <c r="L2663" s="31">
        <f t="shared" si="1688"/>
        <v>2170.9206234414478</v>
      </c>
      <c r="M2663" s="31">
        <f t="shared" si="1689"/>
        <v>13025.523740648687</v>
      </c>
      <c r="N2663" s="31">
        <f t="shared" si="1690"/>
        <v>0.81674967021875389</v>
      </c>
      <c r="O2663" s="32">
        <f t="shared" si="1691"/>
        <v>4.9004980213125231</v>
      </c>
      <c r="P2663" s="33">
        <f t="shared" si="1692"/>
        <v>0.69814111205132012</v>
      </c>
      <c r="Q2663" s="31">
        <f t="shared" si="1693"/>
        <v>4.7621637783699029</v>
      </c>
      <c r="R2663" s="31">
        <f t="shared" si="1694"/>
        <v>0.10138419850924177</v>
      </c>
      <c r="S2663" s="31">
        <f t="shared" si="1695"/>
        <v>0.13833424294262062</v>
      </c>
      <c r="T2663" s="31">
        <f t="shared" si="1696"/>
        <v>1.4723034541197095E-2</v>
      </c>
      <c r="U2663" s="31">
        <f t="shared" si="1697"/>
        <v>2.5013251169948912E-3</v>
      </c>
      <c r="V2663" s="47">
        <f t="shared" si="1710"/>
        <v>6.9136304300227824E-4</v>
      </c>
      <c r="W2663" s="31">
        <f t="shared" si="1698"/>
        <v>0.14522020943781497</v>
      </c>
      <c r="X2663" s="34">
        <f>(S2663*H2663*'Propiedades físicas'!$F$5*60*24*365)/(1000000)</f>
        <v>56909.017414227419</v>
      </c>
      <c r="Y2663" s="34">
        <f>(U2663*H2663*'Propiedades físicas'!$F$7*60*24*365)/(1000000)</f>
        <v>321.80512049055625</v>
      </c>
      <c r="Z2663" s="31">
        <f t="shared" si="1711"/>
        <v>1855.6590758324089</v>
      </c>
      <c r="AA2663" s="31">
        <f t="shared" si="1712"/>
        <v>12657.831322907203</v>
      </c>
      <c r="AB2663" s="31">
        <f t="shared" si="1712"/>
        <v>269.47919963756465</v>
      </c>
      <c r="AC2663" s="31">
        <f t="shared" si="1712"/>
        <v>367.6924177414856</v>
      </c>
      <c r="AD2663" s="31">
        <f t="shared" si="1712"/>
        <v>39.133825810501882</v>
      </c>
      <c r="AE2663" s="31">
        <f t="shared" si="1713"/>
        <v>6.648522160972421</v>
      </c>
      <c r="AF2663" s="31">
        <f t="shared" si="1714"/>
        <v>15196.444364090137</v>
      </c>
      <c r="AG2663" s="31">
        <f t="shared" si="1715"/>
        <v>0.1221113986517407</v>
      </c>
      <c r="AH2663" s="31">
        <f t="shared" si="1716"/>
        <v>0.83294690650256398</v>
      </c>
      <c r="AI2663" s="31">
        <f t="shared" si="1716"/>
        <v>1.7733042886950306E-2</v>
      </c>
      <c r="AJ2663" s="31">
        <f t="shared" si="1716"/>
        <v>2.4195950640293125E-2</v>
      </c>
      <c r="AK2663" s="31">
        <f t="shared" si="1716"/>
        <v>2.5751962020126775E-3</v>
      </c>
      <c r="AL2663" s="31">
        <f t="shared" si="1717"/>
        <v>4.3750511643915664E-4</v>
      </c>
      <c r="AM2663" s="31">
        <f t="shared" si="1718"/>
        <v>0.99999999999999989</v>
      </c>
      <c r="AN2663" s="31">
        <f>(Z2663*'Propiedades físicas'!$F$4)/1000</f>
        <v>1631.8294781055038</v>
      </c>
      <c r="AO2663" s="31">
        <f>(AA2663*'Propiedades físicas'!$F$6)/1000</f>
        <v>405.55691558594674</v>
      </c>
      <c r="AP2663" s="31">
        <f>(AB2663*'Propiedades físicas'!$F$9)/1000</f>
        <v>166.2551922163955</v>
      </c>
      <c r="AQ2663" s="31">
        <f>(AC2663*'Propiedades físicas'!$F$5)/1000</f>
        <v>108.27438625233528</v>
      </c>
      <c r="AR2663" s="31">
        <f>(AD2663*'Propiedades físicas'!$F$8)/1000</f>
        <v>13.873723926339123</v>
      </c>
      <c r="AS2663" s="31">
        <f>(AE2663*'Propiedades físicas'!$F$7)/1000</f>
        <v>0.6122624058039503</v>
      </c>
      <c r="AT2663" s="31">
        <f t="shared" si="1719"/>
        <v>2326.4019584923244</v>
      </c>
      <c r="AU2663" s="31">
        <f t="shared" si="1720"/>
        <v>0.70143917827641722</v>
      </c>
      <c r="AV2663" s="31">
        <f t="shared" si="1723"/>
        <v>0.17432796344823262</v>
      </c>
      <c r="AW2663" s="31">
        <f t="shared" si="1723"/>
        <v>7.1464516959116042E-2</v>
      </c>
      <c r="AX2663" s="31">
        <f t="shared" si="1723"/>
        <v>4.6541564262826213E-2</v>
      </c>
      <c r="AY2663" s="31">
        <f t="shared" si="1723"/>
        <v>5.9635970799002819E-3</v>
      </c>
      <c r="AZ2663" s="31">
        <f t="shared" si="1724"/>
        <v>2.6317997350756199E-4</v>
      </c>
      <c r="BA2663" s="31">
        <f t="shared" si="1721"/>
        <v>0.99999999999999989</v>
      </c>
      <c r="BB2663" s="34">
        <f>AU2663*'Propiedades físicas'!$C$4+'Diseño reactor'!AV2663*'Propiedades físicas'!$C$5+'Diseño reactor'!AW2663*'Propiedades físicas'!$C$8+'Diseño reactor'!AX2663*'Propiedades físicas'!$C$9+'Diseño reactor'!AY2663*'Propiedades físicas'!$C$7+'Diseño reactor'!AZ2663*'Propiedades físicas'!$C$6</f>
        <v>875.31128140780891</v>
      </c>
      <c r="BC2663" s="45">
        <f>AU2663*'Propiedades físicas'!$L$4+'Diseño reactor'!AV2663*'Propiedades físicas'!$L$5+'Diseño reactor'!AW2663*'Propiedades físicas'!$L$8+AX2663*'Propiedades físicas'!$L$9+'Diseño reactor'!AY2663*'Propiedades físicas'!$L$7+'Diseño reactor'!AZ2663*'Propiedades físicas'!$L$6</f>
        <v>2.1270226285690779</v>
      </c>
      <c r="BD2663" s="29">
        <f t="shared" si="1700"/>
        <v>1.2741230898009828</v>
      </c>
      <c r="BE2663" s="58">
        <f t="shared" si="1701"/>
        <v>41.055201393858582</v>
      </c>
      <c r="BF2663" s="30">
        <f>AU2663*'Propiedades físicas'!$I$4+'Diseño reactor'!AV2663*'Propiedades físicas'!$I$5+'Diseño reactor'!AW2663*'Propiedades físicas'!$I$8+'Diseño reactor'!AX2663*'Propiedades físicas'!$I$9+'Diseño reactor'!AY2663*'Propiedades físicas'!$I$7+'Diseño reactor'!AZ2663*'Propiedades físicas'!$I$6</f>
        <v>2.0001100812401033E-2</v>
      </c>
      <c r="BG2663" s="24">
        <f>AU2663*'Propiedades físicas'!$O$4+'Diseño reactor'!AV2663*'Propiedades físicas'!$O$5+'Diseño reactor'!AW2663*'Propiedades físicas'!$O$8+'Diseño reactor'!AX2663*'Propiedades físicas'!$O$9+'Diseño reactor'!AY2663*'Propiedades físicas'!$O$7+'Diseño reactor'!AZ2663*'Propiedades físicas'!$O$6</f>
        <v>0.15491488107804938</v>
      </c>
      <c r="BH2663" s="54">
        <f t="shared" si="1702"/>
        <v>41088.740271902665</v>
      </c>
      <c r="BI2663" s="34">
        <f t="shared" si="1722"/>
        <v>274.62044787572347</v>
      </c>
      <c r="BJ2663" s="27">
        <f t="shared" si="1703"/>
        <v>4798.6366233043709</v>
      </c>
      <c r="BK2663" s="34">
        <f t="shared" si="1704"/>
        <v>571.83093987382233</v>
      </c>
      <c r="BL2663" s="27">
        <f t="shared" si="1705"/>
        <v>105.78221518554399</v>
      </c>
      <c r="BM2663" s="34">
        <f t="shared" si="1706"/>
        <v>1.1054421768707483</v>
      </c>
      <c r="BN2663" s="45">
        <f t="shared" si="1707"/>
        <v>2938.4662079408763</v>
      </c>
      <c r="BO2663" s="45">
        <f t="shared" si="1708"/>
        <v>111.77436261057983</v>
      </c>
      <c r="BP2663" s="66">
        <f t="shared" si="1709"/>
        <v>6.6871800742335319</v>
      </c>
    </row>
    <row r="2664" spans="8:68">
      <c r="H2664" s="68">
        <v>2659</v>
      </c>
      <c r="I2664" s="31">
        <f>('Propiedades físicas'!$C$10*'Diseño reactor'!H2664)/1000</f>
        <v>2327.2772037739237</v>
      </c>
      <c r="J2664" s="31">
        <f t="shared" si="1687"/>
        <v>0.19593712311560835</v>
      </c>
      <c r="K2664" s="31">
        <f>(I2664*1000)/'Propiedades físicas'!$F$10</f>
        <v>15202.161611781665</v>
      </c>
      <c r="L2664" s="31">
        <f t="shared" si="1688"/>
        <v>2171.7373731116663</v>
      </c>
      <c r="M2664" s="31">
        <f t="shared" si="1689"/>
        <v>13030.424238669997</v>
      </c>
      <c r="N2664" s="31">
        <f t="shared" si="1690"/>
        <v>0.81674967021875378</v>
      </c>
      <c r="O2664" s="32">
        <f t="shared" si="1691"/>
        <v>4.9004980213125222</v>
      </c>
      <c r="P2664" s="33">
        <f t="shared" si="1692"/>
        <v>0.6981792428282545</v>
      </c>
      <c r="Q2664" s="31">
        <f t="shared" si="1693"/>
        <v>4.7622153937195</v>
      </c>
      <c r="R2664" s="31">
        <f t="shared" si="1694"/>
        <v>0.10135714067095866</v>
      </c>
      <c r="S2664" s="31">
        <f t="shared" si="1695"/>
        <v>0.13828262759302243</v>
      </c>
      <c r="T2664" s="31">
        <f t="shared" si="1696"/>
        <v>1.4714373236558153E-2</v>
      </c>
      <c r="U2664" s="31">
        <f t="shared" si="1697"/>
        <v>2.4989134829824806E-3</v>
      </c>
      <c r="V2664" s="47">
        <f t="shared" si="1710"/>
        <v>6.914008035774948E-4</v>
      </c>
      <c r="W2664" s="31">
        <f t="shared" si="1698"/>
        <v>0.14517352343557366</v>
      </c>
      <c r="X2664" s="34">
        <f>(S2664*H2664*'Propiedades físicas'!$F$5*60*24*365)/(1000000)</f>
        <v>56909.185966884404</v>
      </c>
      <c r="Y2664" s="34">
        <f>(U2664*H2664*'Propiedades físicas'!$F$7*60*24*365)/(1000000)</f>
        <v>321.61580814634203</v>
      </c>
      <c r="Z2664" s="31">
        <f t="shared" si="1711"/>
        <v>1856.4586066803288</v>
      </c>
      <c r="AA2664" s="31">
        <f t="shared" si="1712"/>
        <v>12662.73073190015</v>
      </c>
      <c r="AB2664" s="31">
        <f t="shared" si="1712"/>
        <v>269.50863704407908</v>
      </c>
      <c r="AC2664" s="31">
        <f t="shared" si="1712"/>
        <v>367.69350676984664</v>
      </c>
      <c r="AD2664" s="31">
        <f t="shared" si="1712"/>
        <v>39.125518436008129</v>
      </c>
      <c r="AE2664" s="31">
        <f t="shared" si="1713"/>
        <v>6.6446109512504155</v>
      </c>
      <c r="AF2664" s="31">
        <f t="shared" si="1714"/>
        <v>15202.161611781665</v>
      </c>
      <c r="AG2664" s="31">
        <f t="shared" si="1715"/>
        <v>0.12211806808063234</v>
      </c>
      <c r="AH2664" s="31">
        <f t="shared" si="1716"/>
        <v>0.83295593450911232</v>
      </c>
      <c r="AI2664" s="31">
        <f t="shared" si="1716"/>
        <v>1.7728310218410655E-2</v>
      </c>
      <c r="AJ2664" s="31">
        <f t="shared" si="1716"/>
        <v>2.4186922633744692E-2</v>
      </c>
      <c r="AK2664" s="31">
        <f t="shared" si="1716"/>
        <v>2.573681258965559E-3</v>
      </c>
      <c r="AL2664" s="31">
        <f t="shared" si="1717"/>
        <v>4.3708329913430511E-4</v>
      </c>
      <c r="AM2664" s="31">
        <f t="shared" si="1718"/>
        <v>0.99999999999999978</v>
      </c>
      <c r="AN2664" s="31">
        <f>(Z2664*'Propiedades físicas'!$F$4)/1000</f>
        <v>1632.5325695425474</v>
      </c>
      <c r="AO2664" s="31">
        <f>(AA2664*'Propiedades físicas'!$F$6)/1000</f>
        <v>405.71389265008077</v>
      </c>
      <c r="AP2664" s="31">
        <f>(AB2664*'Propiedades físicas'!$F$9)/1000</f>
        <v>166.27335362434457</v>
      </c>
      <c r="AQ2664" s="31">
        <f>(AC2664*'Propiedades físicas'!$F$5)/1000</f>
        <v>108.27470693851676</v>
      </c>
      <c r="AR2664" s="31">
        <f>(AD2664*'Propiedades físicas'!$F$8)/1000</f>
        <v>13.870778795933596</v>
      </c>
      <c r="AS2664" s="31">
        <f>(AE2664*'Propiedades físicas'!$F$7)/1000</f>
        <v>0.61190222250065074</v>
      </c>
      <c r="AT2664" s="31">
        <f t="shared" si="1719"/>
        <v>2327.2772037739242</v>
      </c>
      <c r="AU2664" s="31">
        <f t="shared" si="1720"/>
        <v>0.70147748918574226</v>
      </c>
      <c r="AV2664" s="31">
        <f t="shared" si="1723"/>
        <v>0.17432985292520078</v>
      </c>
      <c r="AW2664" s="31">
        <f t="shared" si="1723"/>
        <v>7.1445444210390952E-2</v>
      </c>
      <c r="AX2664" s="31">
        <f t="shared" si="1723"/>
        <v>4.6524198648505627E-2</v>
      </c>
      <c r="AY2664" s="31">
        <f t="shared" si="1723"/>
        <v>5.9600887996671273E-3</v>
      </c>
      <c r="AZ2664" s="31">
        <f t="shared" si="1724"/>
        <v>2.6292623049303587E-4</v>
      </c>
      <c r="BA2664" s="31">
        <f t="shared" si="1721"/>
        <v>0.99999999999999989</v>
      </c>
      <c r="BB2664" s="34">
        <f>AU2664*'Propiedades físicas'!$C$4+'Diseño reactor'!AV2664*'Propiedades físicas'!$C$5+'Diseño reactor'!AW2664*'Propiedades físicas'!$C$8+'Diseño reactor'!AX2664*'Propiedades físicas'!$C$9+'Diseño reactor'!AY2664*'Propiedades físicas'!$C$7+'Diseño reactor'!AZ2664*'Propiedades físicas'!$C$6</f>
        <v>875.31119549734592</v>
      </c>
      <c r="BC2664" s="45">
        <f>AU2664*'Propiedades físicas'!$L$4+'Diseño reactor'!AV2664*'Propiedades físicas'!$L$5+'Diseño reactor'!AW2664*'Propiedades físicas'!$L$8+AX2664*'Propiedades físicas'!$L$9+'Diseño reactor'!AY2664*'Propiedades físicas'!$L$7+'Diseño reactor'!AZ2664*'Propiedades físicas'!$L$6</f>
        <v>2.1270496873757541</v>
      </c>
      <c r="BD2664" s="29">
        <f t="shared" si="1700"/>
        <v>1.2736974011025772</v>
      </c>
      <c r="BE2664" s="58">
        <f t="shared" si="1701"/>
        <v>41.054744182099206</v>
      </c>
      <c r="BF2664" s="30">
        <f>AU2664*'Propiedades físicas'!$I$4+'Diseño reactor'!AV2664*'Propiedades físicas'!$I$5+'Diseño reactor'!AW2664*'Propiedades físicas'!$I$8+'Diseño reactor'!AX2664*'Propiedades físicas'!$I$9+'Diseño reactor'!AY2664*'Propiedades físicas'!$I$7+'Diseño reactor'!AZ2664*'Propiedades físicas'!$I$6</f>
        <v>2.0001135529862192E-2</v>
      </c>
      <c r="BG2664" s="24">
        <f>AU2664*'Propiedades físicas'!$O$4+'Diseño reactor'!AV2664*'Propiedades físicas'!$O$5+'Diseño reactor'!AW2664*'Propiedades físicas'!$O$8+'Diseño reactor'!AX2664*'Propiedades físicas'!$O$9+'Diseño reactor'!AY2664*'Propiedades físicas'!$O$7+'Diseño reactor'!AZ2664*'Propiedades físicas'!$O$6</f>
        <v>0.1549162085927788</v>
      </c>
      <c r="BH2664" s="54">
        <f t="shared" si="1702"/>
        <v>41088.664918324786</v>
      </c>
      <c r="BI2664" s="34">
        <f t="shared" si="1722"/>
        <v>274.62206480785619</v>
      </c>
      <c r="BJ2664" s="27">
        <f t="shared" si="1703"/>
        <v>4798.640174318044</v>
      </c>
      <c r="BK2664" s="34">
        <f t="shared" si="1704"/>
        <v>571.83626323564806</v>
      </c>
      <c r="BL2664" s="27">
        <f t="shared" si="1705"/>
        <v>105.78239735380214</v>
      </c>
      <c r="BM2664" s="34">
        <f t="shared" si="1706"/>
        <v>1.1054421768707483</v>
      </c>
      <c r="BN2664" s="45">
        <f t="shared" si="1707"/>
        <v>2939.6700262036047</v>
      </c>
      <c r="BO2664" s="45">
        <f t="shared" si="1708"/>
        <v>111.78010156167625</v>
      </c>
      <c r="BP2664" s="66">
        <f t="shared" si="1709"/>
        <v>6.6871794178970392</v>
      </c>
    </row>
    <row r="2665" spans="8:68">
      <c r="H2665" s="68">
        <v>2660</v>
      </c>
      <c r="I2665" s="31">
        <f>('Propiedades físicas'!$C$10*'Diseño reactor'!H2665)/1000</f>
        <v>2328.1524490555234</v>
      </c>
      <c r="J2665" s="31">
        <f t="shared" si="1687"/>
        <v>0.19586346254300849</v>
      </c>
      <c r="K2665" s="31">
        <f>(I2665*1000)/'Propiedades físicas'!$F$10</f>
        <v>15207.878859473196</v>
      </c>
      <c r="L2665" s="31">
        <f t="shared" si="1688"/>
        <v>2172.5541227818849</v>
      </c>
      <c r="M2665" s="31">
        <f t="shared" si="1689"/>
        <v>13035.324736691309</v>
      </c>
      <c r="N2665" s="31">
        <f t="shared" si="1690"/>
        <v>0.81674967021875367</v>
      </c>
      <c r="O2665" s="32">
        <f t="shared" si="1691"/>
        <v>4.9004980213125222</v>
      </c>
      <c r="P2665" s="33">
        <f t="shared" si="1692"/>
        <v>0.69821734909618371</v>
      </c>
      <c r="Q2665" s="31">
        <f t="shared" si="1693"/>
        <v>4.7622669707867011</v>
      </c>
      <c r="R2665" s="31">
        <f t="shared" si="1694"/>
        <v>0.10133009666750405</v>
      </c>
      <c r="S2665" s="31">
        <f t="shared" si="1695"/>
        <v>0.13823105052582177</v>
      </c>
      <c r="T2665" s="31">
        <f t="shared" si="1696"/>
        <v>1.4705719506879888E-2</v>
      </c>
      <c r="U2665" s="31">
        <f t="shared" si="1697"/>
        <v>2.496504948185989E-3</v>
      </c>
      <c r="V2665" s="47">
        <f t="shared" si="1710"/>
        <v>6.9143853988165777E-4</v>
      </c>
      <c r="W2665" s="31">
        <f t="shared" si="1698"/>
        <v>0.14512686744130901</v>
      </c>
      <c r="X2665" s="34">
        <f>(S2665*H2665*'Propiedades físicas'!$F$5*60*24*365)/(1000000)</f>
        <v>56909.354302932603</v>
      </c>
      <c r="Y2665" s="34">
        <f>(U2665*H2665*'Propiedades físicas'!$F$7*60*24*365)/(1000000)</f>
        <v>321.42666136997514</v>
      </c>
      <c r="Z2665" s="31">
        <f t="shared" si="1711"/>
        <v>1857.2581485958488</v>
      </c>
      <c r="AA2665" s="31">
        <f t="shared" si="1712"/>
        <v>12667.630142292624</v>
      </c>
      <c r="AB2665" s="31">
        <f t="shared" si="1712"/>
        <v>269.53805713556079</v>
      </c>
      <c r="AC2665" s="31">
        <f t="shared" si="1712"/>
        <v>367.69459439868592</v>
      </c>
      <c r="AD2665" s="31">
        <f t="shared" si="1712"/>
        <v>39.117213888300505</v>
      </c>
      <c r="AE2665" s="31">
        <f t="shared" si="1713"/>
        <v>6.6407031621747308</v>
      </c>
      <c r="AF2665" s="31">
        <f t="shared" si="1714"/>
        <v>15207.878859473196</v>
      </c>
      <c r="AG2665" s="31">
        <f t="shared" si="1715"/>
        <v>0.12212473322267012</v>
      </c>
      <c r="AH2665" s="31">
        <f t="shared" si="1716"/>
        <v>0.83296495581971208</v>
      </c>
      <c r="AI2665" s="31">
        <f t="shared" si="1716"/>
        <v>1.7723579969711675E-2</v>
      </c>
      <c r="AJ2665" s="31">
        <f t="shared" si="1716"/>
        <v>2.4177901323145005E-2</v>
      </c>
      <c r="AK2665" s="31">
        <f t="shared" si="1716"/>
        <v>2.5721676408497862E-3</v>
      </c>
      <c r="AL2665" s="31">
        <f t="shared" si="1717"/>
        <v>4.3666202391125344E-4</v>
      </c>
      <c r="AM2665" s="31">
        <f t="shared" si="1718"/>
        <v>0.99999999999999989</v>
      </c>
      <c r="AN2665" s="31">
        <f>(Z2665*'Propiedades físicas'!$F$4)/1000</f>
        <v>1633.2356707122174</v>
      </c>
      <c r="AO2665" s="31">
        <f>(AA2665*'Propiedades físicas'!$F$6)/1000</f>
        <v>405.87086975905567</v>
      </c>
      <c r="AP2665" s="31">
        <f>(AB2665*'Propiedades físicas'!$F$9)/1000</f>
        <v>166.29150434978419</v>
      </c>
      <c r="AQ2665" s="31">
        <f>(AC2665*'Propiedades físicas'!$F$5)/1000</f>
        <v>108.27502721258107</v>
      </c>
      <c r="AR2665" s="31">
        <f>(AD2665*'Propiedades físicas'!$F$8)/1000</f>
        <v>13.86783466768029</v>
      </c>
      <c r="AS2665" s="31">
        <f>(AE2665*'Propiedades físicas'!$F$7)/1000</f>
        <v>0.61154235420467107</v>
      </c>
      <c r="AT2665" s="31">
        <f t="shared" si="1719"/>
        <v>2328.152449055523</v>
      </c>
      <c r="AU2665" s="31">
        <f t="shared" si="1720"/>
        <v>0.70151577547028021</v>
      </c>
      <c r="AV2665" s="31">
        <f t="shared" si="1723"/>
        <v>0.17433174100076995</v>
      </c>
      <c r="AW2665" s="31">
        <f t="shared" si="1723"/>
        <v>7.1426381213672147E-2</v>
      </c>
      <c r="AX2665" s="31">
        <f t="shared" si="1723"/>
        <v>4.6506845914023244E-2</v>
      </c>
      <c r="AY2665" s="31">
        <f t="shared" si="1723"/>
        <v>5.9565835876882319E-3</v>
      </c>
      <c r="AZ2665" s="31">
        <f t="shared" si="1724"/>
        <v>2.6267281356629353E-4</v>
      </c>
      <c r="BA2665" s="31">
        <f t="shared" si="1721"/>
        <v>1.0000000000000002</v>
      </c>
      <c r="BB2665" s="34">
        <f>AU2665*'Propiedades físicas'!$C$4+'Diseño reactor'!AV2665*'Propiedades físicas'!$C$5+'Diseño reactor'!AW2665*'Propiedades físicas'!$C$8+'Diseño reactor'!AX2665*'Propiedades físicas'!$C$9+'Diseño reactor'!AY2665*'Propiedades físicas'!$C$7+'Diseño reactor'!AZ2665*'Propiedades físicas'!$C$6</f>
        <v>875.3111096940778</v>
      </c>
      <c r="BC2665" s="45">
        <f>AU2665*'Propiedades físicas'!$L$4+'Diseño reactor'!AV2665*'Propiedades físicas'!$L$5+'Diseño reactor'!AW2665*'Propiedades físicas'!$L$8+AX2665*'Propiedades físicas'!$L$9+'Diseño reactor'!AY2665*'Propiedades físicas'!$L$7+'Diseño reactor'!AZ2665*'Propiedades físicas'!$L$6</f>
        <v>2.1270767281265348</v>
      </c>
      <c r="BD2665" s="29">
        <f t="shared" si="1700"/>
        <v>1.2732719970819071</v>
      </c>
      <c r="BE2665" s="58">
        <f t="shared" si="1701"/>
        <v>41.054287279433041</v>
      </c>
      <c r="BF2665" s="30">
        <f>AU2665*'Propiedades físicas'!$I$4+'Diseño reactor'!AV2665*'Propiedades físicas'!$I$5+'Diseño reactor'!AW2665*'Propiedades físicas'!$I$8+'Diseño reactor'!AX2665*'Propiedades físicas'!$I$9+'Diseño reactor'!AY2665*'Propiedades físicas'!$I$7+'Diseño reactor'!AZ2665*'Propiedades físicas'!$I$6</f>
        <v>2.0001170197133374E-2</v>
      </c>
      <c r="BG2665" s="24">
        <f>AU2665*'Propiedades físicas'!$O$4+'Diseño reactor'!AV2665*'Propiedades físicas'!$O$5+'Diseño reactor'!AW2665*'Propiedades físicas'!$O$8+'Diseño reactor'!AX2665*'Propiedades físicas'!$O$9+'Diseño reactor'!AY2665*'Propiedades físicas'!$O$7+'Diseño reactor'!AZ2665*'Propiedades físicas'!$O$6</f>
        <v>0.15491753525072249</v>
      </c>
      <c r="BH2665" s="54">
        <f t="shared" si="1702"/>
        <v>41088.589673146154</v>
      </c>
      <c r="BI2665" s="34">
        <f t="shared" si="1722"/>
        <v>274.62368022293981</v>
      </c>
      <c r="BJ2665" s="27">
        <f t="shared" si="1703"/>
        <v>4798.6437248718667</v>
      </c>
      <c r="BK2665" s="34">
        <f t="shared" si="1704"/>
        <v>571.84158338730435</v>
      </c>
      <c r="BL2665" s="27">
        <f t="shared" si="1705"/>
        <v>105.78257940944485</v>
      </c>
      <c r="BM2665" s="34">
        <f t="shared" si="1706"/>
        <v>1.1054421768707483</v>
      </c>
      <c r="BN2665" s="45">
        <f t="shared" si="1707"/>
        <v>2940.8738561208847</v>
      </c>
      <c r="BO2665" s="45">
        <f t="shared" si="1708"/>
        <v>111.78583682439147</v>
      </c>
      <c r="BP2665" s="66">
        <f t="shared" si="1709"/>
        <v>6.6871787623794905</v>
      </c>
    </row>
    <row r="2666" spans="8:68">
      <c r="H2666" s="68">
        <v>2661</v>
      </c>
      <c r="I2666" s="31">
        <f>('Propiedades físicas'!$C$10*'Diseño reactor'!H2666)/1000</f>
        <v>2329.0276943371236</v>
      </c>
      <c r="J2666" s="31">
        <f t="shared" si="1687"/>
        <v>0.19578985733348458</v>
      </c>
      <c r="K2666" s="31">
        <f>(I2666*1000)/'Propiedades físicas'!$F$10</f>
        <v>15213.596107164729</v>
      </c>
      <c r="L2666" s="31">
        <f t="shared" si="1688"/>
        <v>2173.3708724521039</v>
      </c>
      <c r="M2666" s="31">
        <f t="shared" si="1689"/>
        <v>13040.225234712623</v>
      </c>
      <c r="N2666" s="31">
        <f t="shared" si="1690"/>
        <v>0.81674967021875378</v>
      </c>
      <c r="O2666" s="32">
        <f t="shared" si="1691"/>
        <v>4.9004980213125231</v>
      </c>
      <c r="P2666" s="33">
        <f t="shared" si="1692"/>
        <v>0.69825543087873077</v>
      </c>
      <c r="Q2666" s="31">
        <f t="shared" si="1693"/>
        <v>4.7623185096138201</v>
      </c>
      <c r="R2666" s="31">
        <f t="shared" si="1694"/>
        <v>0.1013030664889706</v>
      </c>
      <c r="S2666" s="31">
        <f t="shared" si="1695"/>
        <v>0.13817951169870391</v>
      </c>
      <c r="T2666" s="31">
        <f t="shared" si="1696"/>
        <v>1.469707334342395E-2</v>
      </c>
      <c r="U2666" s="31">
        <f t="shared" si="1697"/>
        <v>2.4940995076284732E-3</v>
      </c>
      <c r="V2666" s="47">
        <f t="shared" si="1710"/>
        <v>6.9147625193816055E-4</v>
      </c>
      <c r="W2666" s="31">
        <f t="shared" si="1698"/>
        <v>0.14508024142609838</v>
      </c>
      <c r="X2666" s="34">
        <f>(S2666*H2666*'Propiedades físicas'!$F$5*60*24*365)/(1000000)</f>
        <v>56909.522422719892</v>
      </c>
      <c r="Y2666" s="34">
        <f>(U2666*H2666*'Propiedades físicas'!$F$7*60*24*365)/(1000000)</f>
        <v>321.237679970459</v>
      </c>
      <c r="Z2666" s="31">
        <f t="shared" si="1711"/>
        <v>1858.0577015683025</v>
      </c>
      <c r="AA2666" s="31">
        <f t="shared" si="1712"/>
        <v>12672.529554082375</v>
      </c>
      <c r="AB2666" s="31">
        <f t="shared" si="1712"/>
        <v>269.56745992715076</v>
      </c>
      <c r="AC2666" s="31">
        <f t="shared" si="1712"/>
        <v>367.6956806302511</v>
      </c>
      <c r="AD2666" s="31">
        <f t="shared" si="1712"/>
        <v>39.108912166851134</v>
      </c>
      <c r="AE2666" s="31">
        <f t="shared" si="1713"/>
        <v>6.636798789799367</v>
      </c>
      <c r="AF2666" s="31">
        <f t="shared" si="1714"/>
        <v>15213.596107164733</v>
      </c>
      <c r="AG2666" s="31">
        <f t="shared" si="1715"/>
        <v>0.12213139408198589</v>
      </c>
      <c r="AH2666" s="31">
        <f t="shared" si="1716"/>
        <v>0.83297397044176424</v>
      </c>
      <c r="AI2666" s="31">
        <f t="shared" si="1716"/>
        <v>1.7718852139120476E-2</v>
      </c>
      <c r="AJ2666" s="31">
        <f t="shared" si="1716"/>
        <v>2.4168886701092813E-2</v>
      </c>
      <c r="AK2666" s="31">
        <f t="shared" si="1716"/>
        <v>2.5706553461369384E-3</v>
      </c>
      <c r="AL2666" s="31">
        <f t="shared" si="1717"/>
        <v>4.3624128989948763E-4</v>
      </c>
      <c r="AM2666" s="31">
        <f t="shared" si="1718"/>
        <v>1</v>
      </c>
      <c r="AN2666" s="31">
        <f>(Z2666*'Propiedades físicas'!$F$4)/1000</f>
        <v>1633.9387816051337</v>
      </c>
      <c r="AO2666" s="31">
        <f>(AA2666*'Propiedades físicas'!$F$6)/1000</f>
        <v>406.0278469127993</v>
      </c>
      <c r="AP2666" s="31">
        <f>(AB2666*'Propiedades físicas'!$F$9)/1000</f>
        <v>166.30964440205565</v>
      </c>
      <c r="AQ2666" s="31">
        <f>(AC2666*'Propiedades físicas'!$F$5)/1000</f>
        <v>108.27534707519004</v>
      </c>
      <c r="AR2666" s="31">
        <f>(AD2666*'Propiedades físicas'!$F$8)/1000</f>
        <v>13.864891541392058</v>
      </c>
      <c r="AS2666" s="31">
        <f>(AE2666*'Propiedades físicas'!$F$7)/1000</f>
        <v>0.61118280055262364</v>
      </c>
      <c r="AT2666" s="31">
        <f t="shared" si="1719"/>
        <v>2329.0276943371232</v>
      </c>
      <c r="AU2666" s="31">
        <f t="shared" si="1720"/>
        <v>0.70155403715376496</v>
      </c>
      <c r="AV2666" s="31">
        <f t="shared" si="1723"/>
        <v>0.17433362767648886</v>
      </c>
      <c r="AW2666" s="31">
        <f t="shared" si="1723"/>
        <v>7.1407327961975964E-2</v>
      </c>
      <c r="AX2666" s="31">
        <f t="shared" si="1723"/>
        <v>4.6489506045142522E-2</v>
      </c>
      <c r="AY2666" s="31">
        <f t="shared" si="1723"/>
        <v>5.9530814404240989E-3</v>
      </c>
      <c r="AZ2666" s="31">
        <f t="shared" si="1724"/>
        <v>2.624197222036793E-4</v>
      </c>
      <c r="BA2666" s="31">
        <f t="shared" si="1721"/>
        <v>1.0000000000000002</v>
      </c>
      <c r="BB2666" s="34">
        <f>AU2666*'Propiedades físicas'!$C$4+'Diseño reactor'!AV2666*'Propiedades físicas'!$C$5+'Diseño reactor'!AW2666*'Propiedades físicas'!$C$8+'Diseño reactor'!AX2666*'Propiedades físicas'!$C$9+'Diseño reactor'!AY2666*'Propiedades físicas'!$C$7+'Diseño reactor'!AZ2666*'Propiedades físicas'!$C$6</f>
        <v>875.31102399784083</v>
      </c>
      <c r="BC2666" s="45">
        <f>AU2666*'Propiedades físicas'!$L$4+'Diseño reactor'!AV2666*'Propiedades físicas'!$L$5+'Diseño reactor'!AW2666*'Propiedades físicas'!$L$8+AX2666*'Propiedades físicas'!$L$9+'Diseño reactor'!AY2666*'Propiedades físicas'!$L$7+'Diseño reactor'!AZ2666*'Propiedades físicas'!$L$6</f>
        <v>2.1271037508393928</v>
      </c>
      <c r="BD2666" s="29">
        <f t="shared" si="1700"/>
        <v>1.2728468774532427</v>
      </c>
      <c r="BE2666" s="58">
        <f t="shared" si="1701"/>
        <v>41.053830685546089</v>
      </c>
      <c r="BF2666" s="30">
        <f>AU2666*'Propiedades físicas'!$I$4+'Diseño reactor'!AV2666*'Propiedades físicas'!$I$5+'Diseño reactor'!AW2666*'Propiedades físicas'!$I$8+'Diseño reactor'!AX2666*'Propiedades físicas'!$I$9+'Diseño reactor'!AY2666*'Propiedades físicas'!$I$7+'Diseño reactor'!AZ2666*'Propiedades físicas'!$I$6</f>
        <v>2.0001204814292795E-2</v>
      </c>
      <c r="BG2666" s="24">
        <f>AU2666*'Propiedades físicas'!$O$4+'Diseño reactor'!AV2666*'Propiedades físicas'!$O$5+'Diseño reactor'!AW2666*'Propiedades físicas'!$O$8+'Diseño reactor'!AX2666*'Propiedades físicas'!$O$9+'Diseño reactor'!AY2666*'Propiedades físicas'!$O$7+'Diseño reactor'!AZ2666*'Propiedades físicas'!$O$6</f>
        <v>0.15491886105269823</v>
      </c>
      <c r="BH2666" s="54">
        <f t="shared" si="1702"/>
        <v>41088.514536197275</v>
      </c>
      <c r="BI2666" s="34">
        <f t="shared" si="1722"/>
        <v>274.62529412294646</v>
      </c>
      <c r="BJ2666" s="27">
        <f t="shared" si="1703"/>
        <v>4798.6472749643408</v>
      </c>
      <c r="BK2666" s="34">
        <f t="shared" si="1704"/>
        <v>571.84690033162281</v>
      </c>
      <c r="BL2666" s="27">
        <f t="shared" si="1705"/>
        <v>105.78276135257404</v>
      </c>
      <c r="BM2666" s="34">
        <f t="shared" si="1706"/>
        <v>1.1054421768707483</v>
      </c>
      <c r="BN2666" s="45">
        <f t="shared" si="1707"/>
        <v>2942.0776976811908</v>
      </c>
      <c r="BO2666" s="45">
        <f t="shared" si="1708"/>
        <v>111.79156840228003</v>
      </c>
      <c r="BP2666" s="66">
        <f t="shared" si="1709"/>
        <v>6.6871781076796371</v>
      </c>
    </row>
    <row r="2667" spans="8:68">
      <c r="H2667" s="68">
        <v>2662</v>
      </c>
      <c r="I2667" s="31">
        <f>('Propiedades físicas'!$C$10*'Diseño reactor'!H2667)/1000</f>
        <v>2329.9029396187234</v>
      </c>
      <c r="J2667" s="31">
        <f t="shared" si="1687"/>
        <v>0.19571630742464408</v>
      </c>
      <c r="K2667" s="31">
        <f>(I2667*1000)/'Propiedades físicas'!$F$10</f>
        <v>15219.31335485626</v>
      </c>
      <c r="L2667" s="31">
        <f t="shared" si="1688"/>
        <v>2174.1876221223229</v>
      </c>
      <c r="M2667" s="31">
        <f t="shared" si="1689"/>
        <v>13045.125732733937</v>
      </c>
      <c r="N2667" s="31">
        <f t="shared" si="1690"/>
        <v>0.81674967021875389</v>
      </c>
      <c r="O2667" s="32">
        <f t="shared" si="1691"/>
        <v>4.9004980213125231</v>
      </c>
      <c r="P2667" s="33">
        <f t="shared" si="1692"/>
        <v>0.69829348819948756</v>
      </c>
      <c r="Q2667" s="31">
        <f t="shared" si="1693"/>
        <v>4.7623700102431075</v>
      </c>
      <c r="R2667" s="31">
        <f t="shared" si="1694"/>
        <v>0.10127605012545939</v>
      </c>
      <c r="S2667" s="31">
        <f t="shared" si="1695"/>
        <v>0.13812801106941594</v>
      </c>
      <c r="T2667" s="31">
        <f t="shared" si="1696"/>
        <v>1.4688434737464427E-2</v>
      </c>
      <c r="U2667" s="31">
        <f t="shared" si="1697"/>
        <v>2.4916971563425754E-3</v>
      </c>
      <c r="V2667" s="47">
        <f t="shared" si="1710"/>
        <v>6.9151393977036639E-4</v>
      </c>
      <c r="W2667" s="31">
        <f t="shared" si="1698"/>
        <v>0.1450336453610562</v>
      </c>
      <c r="X2667" s="34">
        <f>(S2667*H2667*'Propiedades físicas'!$F$5*60*24*365)/(1000000)</f>
        <v>56909.690326593438</v>
      </c>
      <c r="Y2667" s="34">
        <f>(U2667*H2667*'Propiedades físicas'!$F$7*60*24*365)/(1000000)</f>
        <v>321.04886375706928</v>
      </c>
      <c r="Z2667" s="31">
        <f t="shared" si="1711"/>
        <v>1858.857265587036</v>
      </c>
      <c r="AA2667" s="31">
        <f t="shared" si="1712"/>
        <v>12677.428967267151</v>
      </c>
      <c r="AB2667" s="31">
        <f t="shared" si="1712"/>
        <v>269.59684543397287</v>
      </c>
      <c r="AC2667" s="31">
        <f t="shared" si="1712"/>
        <v>367.69676546678522</v>
      </c>
      <c r="AD2667" s="31">
        <f t="shared" si="1712"/>
        <v>39.100613271130307</v>
      </c>
      <c r="AE2667" s="31">
        <f t="shared" si="1713"/>
        <v>6.6328978301839356</v>
      </c>
      <c r="AF2667" s="31">
        <f t="shared" si="1714"/>
        <v>15219.31335485626</v>
      </c>
      <c r="AG2667" s="31">
        <f t="shared" si="1715"/>
        <v>0.12213805066270626</v>
      </c>
      <c r="AH2667" s="31">
        <f t="shared" si="1716"/>
        <v>0.83298297838265933</v>
      </c>
      <c r="AI2667" s="31">
        <f t="shared" si="1716"/>
        <v>1.771412672490566E-2</v>
      </c>
      <c r="AJ2667" s="31">
        <f t="shared" si="1716"/>
        <v>2.4159878760197716E-2</v>
      </c>
      <c r="AK2667" s="31">
        <f t="shared" si="1716"/>
        <v>2.5691443733007755E-3</v>
      </c>
      <c r="AL2667" s="31">
        <f t="shared" si="1717"/>
        <v>4.3582109623017094E-4</v>
      </c>
      <c r="AM2667" s="31">
        <f t="shared" si="1718"/>
        <v>1</v>
      </c>
      <c r="AN2667" s="31">
        <f>(Z2667*'Propiedades físicas'!$F$4)/1000</f>
        <v>1634.6419022119276</v>
      </c>
      <c r="AO2667" s="31">
        <f>(AA2667*'Propiedades físicas'!$F$6)/1000</f>
        <v>406.18482411123949</v>
      </c>
      <c r="AP2667" s="31">
        <f>(AB2667*'Propiedades físicas'!$F$9)/1000</f>
        <v>166.32777379048954</v>
      </c>
      <c r="AQ2667" s="31">
        <f>(AC2667*'Propiedades físicas'!$F$5)/1000</f>
        <v>108.27566652700426</v>
      </c>
      <c r="AR2667" s="31">
        <f>(AD2667*'Propiedades físicas'!$F$8)/1000</f>
        <v>13.86194941688111</v>
      </c>
      <c r="AS2667" s="31">
        <f>(AE2667*'Propiedades físicas'!$F$7)/1000</f>
        <v>0.61082356118163861</v>
      </c>
      <c r="AT2667" s="31">
        <f t="shared" si="1719"/>
        <v>2329.9029396187238</v>
      </c>
      <c r="AU2667" s="31">
        <f t="shared" si="1720"/>
        <v>0.70159227425990023</v>
      </c>
      <c r="AV2667" s="31">
        <f t="shared" si="1723"/>
        <v>0.1743355129539042</v>
      </c>
      <c r="AW2667" s="31">
        <f t="shared" si="1723"/>
        <v>7.138828444832479E-2</v>
      </c>
      <c r="AX2667" s="31">
        <f t="shared" si="1723"/>
        <v>4.6472179027647817E-2</v>
      </c>
      <c r="AY2667" s="31">
        <f t="shared" si="1723"/>
        <v>5.9495823543402821E-3</v>
      </c>
      <c r="AZ2667" s="31">
        <f t="shared" si="1724"/>
        <v>2.6216695588254704E-4</v>
      </c>
      <c r="BA2667" s="31">
        <f t="shared" si="1721"/>
        <v>0.99999999999999989</v>
      </c>
      <c r="BB2667" s="34">
        <f>AU2667*'Propiedades físicas'!$C$4+'Diseño reactor'!AV2667*'Propiedades físicas'!$C$5+'Diseño reactor'!AW2667*'Propiedades físicas'!$C$8+'Diseño reactor'!AX2667*'Propiedades físicas'!$C$9+'Diseño reactor'!AY2667*'Propiedades físicas'!$C$7+'Diseño reactor'!AZ2667*'Propiedades físicas'!$C$6</f>
        <v>875.31093840847166</v>
      </c>
      <c r="BC2667" s="45">
        <f>AU2667*'Propiedades físicas'!$L$4+'Diseño reactor'!AV2667*'Propiedades físicas'!$L$5+'Diseño reactor'!AW2667*'Propiedades físicas'!$L$8+AX2667*'Propiedades físicas'!$L$9+'Diseño reactor'!AY2667*'Propiedades físicas'!$L$7+'Diseño reactor'!AZ2667*'Propiedades físicas'!$L$6</f>
        <v>2.1271307555322783</v>
      </c>
      <c r="BD2667" s="29">
        <f t="shared" si="1700"/>
        <v>1.2724220419312378</v>
      </c>
      <c r="BE2667" s="58">
        <f t="shared" si="1701"/>
        <v>41.053374400124802</v>
      </c>
      <c r="BF2667" s="30">
        <f>AU2667*'Propiedades físicas'!$I$4+'Diseño reactor'!AV2667*'Propiedades físicas'!$I$5+'Diseño reactor'!AW2667*'Propiedades físicas'!$I$8+'Diseño reactor'!AX2667*'Propiedades físicas'!$I$9+'Diseño reactor'!AY2667*'Propiedades físicas'!$I$7+'Diseño reactor'!AZ2667*'Propiedades físicas'!$I$6</f>
        <v>2.0001239381418554E-2</v>
      </c>
      <c r="BG2667" s="24">
        <f>AU2667*'Propiedades físicas'!$O$4+'Diseño reactor'!AV2667*'Propiedades físicas'!$O$5+'Diseño reactor'!AW2667*'Propiedades físicas'!$O$8+'Diseño reactor'!AX2667*'Propiedades físicas'!$O$9+'Diseño reactor'!AY2667*'Propiedades físicas'!$O$7+'Diseño reactor'!AZ2667*'Propiedades físicas'!$O$6</f>
        <v>0.15492018599952256</v>
      </c>
      <c r="BH2667" s="54">
        <f t="shared" si="1702"/>
        <v>41088.439507308904</v>
      </c>
      <c r="BI2667" s="34">
        <f t="shared" si="1722"/>
        <v>274.62690650984581</v>
      </c>
      <c r="BJ2667" s="27">
        <f t="shared" si="1703"/>
        <v>4798.6508245939613</v>
      </c>
      <c r="BK2667" s="34">
        <f t="shared" si="1704"/>
        <v>571.85221407142978</v>
      </c>
      <c r="BL2667" s="27">
        <f t="shared" si="1705"/>
        <v>105.78294318329152</v>
      </c>
      <c r="BM2667" s="34">
        <f t="shared" si="1706"/>
        <v>1.1054421768707483</v>
      </c>
      <c r="BN2667" s="45">
        <f t="shared" si="1707"/>
        <v>2943.2815508730059</v>
      </c>
      <c r="BO2667" s="45">
        <f t="shared" si="1708"/>
        <v>111.79729629889192</v>
      </c>
      <c r="BP2667" s="66">
        <f t="shared" si="1709"/>
        <v>6.6871774537962283</v>
      </c>
    </row>
    <row r="2668" spans="8:68">
      <c r="H2668" s="68">
        <v>2663</v>
      </c>
      <c r="I2668" s="31">
        <f>('Propiedades físicas'!$C$10*'Diseño reactor'!H2668)/1000</f>
        <v>2330.7781849003236</v>
      </c>
      <c r="J2668" s="31">
        <f t="shared" si="1687"/>
        <v>0.19564281275418793</v>
      </c>
      <c r="K2668" s="31">
        <f>(I2668*1000)/'Propiedades físicas'!$F$10</f>
        <v>15225.030602547793</v>
      </c>
      <c r="L2668" s="31">
        <f t="shared" si="1688"/>
        <v>2175.0043717925419</v>
      </c>
      <c r="M2668" s="31">
        <f t="shared" si="1689"/>
        <v>13050.026230755251</v>
      </c>
      <c r="N2668" s="31">
        <f t="shared" si="1690"/>
        <v>0.816749670218754</v>
      </c>
      <c r="O2668" s="32">
        <f t="shared" si="1691"/>
        <v>4.900498021312524</v>
      </c>
      <c r="P2668" s="33">
        <f t="shared" si="1692"/>
        <v>0.69833152108201602</v>
      </c>
      <c r="Q2668" s="31">
        <f t="shared" si="1693"/>
        <v>4.7624214727167589</v>
      </c>
      <c r="R2668" s="31">
        <f t="shared" si="1694"/>
        <v>0.10124904756707968</v>
      </c>
      <c r="S2668" s="31">
        <f t="shared" si="1695"/>
        <v>0.13807654859576685</v>
      </c>
      <c r="T2668" s="31">
        <f t="shared" si="1696"/>
        <v>1.4679803680287812E-2</v>
      </c>
      <c r="U2668" s="31">
        <f t="shared" si="1697"/>
        <v>2.4892978893705062E-3</v>
      </c>
      <c r="V2668" s="47">
        <f t="shared" si="1710"/>
        <v>6.9155160340160819E-4</v>
      </c>
      <c r="W2668" s="31">
        <f t="shared" si="1698"/>
        <v>0.14498707921733414</v>
      </c>
      <c r="X2668" s="34">
        <f>(S2668*H2668*'Propiedades físicas'!$F$5*60*24*365)/(1000000)</f>
        <v>56909.85801489975</v>
      </c>
      <c r="Y2668" s="34">
        <f>(U2668*H2668*'Propiedades físicas'!$F$7*60*24*365)/(1000000)</f>
        <v>320.86021253935257</v>
      </c>
      <c r="Z2668" s="31">
        <f t="shared" si="1711"/>
        <v>1859.6568406414087</v>
      </c>
      <c r="AA2668" s="31">
        <f t="shared" si="1712"/>
        <v>12682.328381844729</v>
      </c>
      <c r="AB2668" s="31">
        <f t="shared" si="1712"/>
        <v>269.6262136711332</v>
      </c>
      <c r="AC2668" s="31">
        <f t="shared" si="1712"/>
        <v>367.69784891052711</v>
      </c>
      <c r="AD2668" s="31">
        <f t="shared" si="1712"/>
        <v>39.092317200606445</v>
      </c>
      <c r="AE2668" s="31">
        <f t="shared" si="1713"/>
        <v>6.629000279393658</v>
      </c>
      <c r="AF2668" s="31">
        <f t="shared" si="1714"/>
        <v>15225.030602547798</v>
      </c>
      <c r="AG2668" s="31">
        <f t="shared" si="1715"/>
        <v>0.12214470296895223</v>
      </c>
      <c r="AH2668" s="31">
        <f t="shared" si="1716"/>
        <v>0.83299197964977711</v>
      </c>
      <c r="AI2668" s="31">
        <f t="shared" si="1716"/>
        <v>1.7709403725337223E-2</v>
      </c>
      <c r="AJ2668" s="31">
        <f t="shared" si="1716"/>
        <v>2.4150877493080081E-2</v>
      </c>
      <c r="AK2668" s="31">
        <f t="shared" si="1716"/>
        <v>2.5676347208172198E-3</v>
      </c>
      <c r="AL2668" s="31">
        <f t="shared" si="1717"/>
        <v>4.35401442036139E-4</v>
      </c>
      <c r="AM2668" s="31">
        <f t="shared" si="1718"/>
        <v>1</v>
      </c>
      <c r="AN2668" s="31">
        <f>(Z2668*'Propiedades físicas'!$F$4)/1000</f>
        <v>1635.345032523242</v>
      </c>
      <c r="AO2668" s="31">
        <f>(AA2668*'Propiedades físicas'!$F$6)/1000</f>
        <v>406.34180135430512</v>
      </c>
      <c r="AP2668" s="31">
        <f>(AB2668*'Propiedades físicas'!$F$9)/1000</f>
        <v>166.34589252440563</v>
      </c>
      <c r="AQ2668" s="31">
        <f>(AC2668*'Propiedades físicas'!$F$5)/1000</f>
        <v>108.27598556868293</v>
      </c>
      <c r="AR2668" s="31">
        <f>(AD2668*'Propiedades físicas'!$F$8)/1000</f>
        <v>13.859008293958992</v>
      </c>
      <c r="AS2668" s="31">
        <f>(AE2668*'Propiedades físicas'!$F$7)/1000</f>
        <v>0.61046463572936194</v>
      </c>
      <c r="AT2668" s="31">
        <f t="shared" si="1719"/>
        <v>2330.7781849003245</v>
      </c>
      <c r="AU2668" s="31">
        <f t="shared" si="1720"/>
        <v>0.7016304868123594</v>
      </c>
      <c r="AV2668" s="31">
        <f t="shared" si="1723"/>
        <v>0.17433739683456076</v>
      </c>
      <c r="AW2668" s="31">
        <f t="shared" si="1723"/>
        <v>7.1369250665746814E-2</v>
      </c>
      <c r="AX2668" s="31">
        <f t="shared" si="1723"/>
        <v>4.6454864847344256E-2</v>
      </c>
      <c r="AY2668" s="31">
        <f t="shared" si="1723"/>
        <v>5.9460863259073581E-3</v>
      </c>
      <c r="AZ2668" s="31">
        <f t="shared" si="1724"/>
        <v>2.619145140812567E-4</v>
      </c>
      <c r="BA2668" s="31">
        <f t="shared" si="1721"/>
        <v>0.99999999999999989</v>
      </c>
      <c r="BB2668" s="34">
        <f>AU2668*'Propiedades físicas'!$C$4+'Diseño reactor'!AV2668*'Propiedades físicas'!$C$5+'Diseño reactor'!AW2668*'Propiedades físicas'!$C$8+'Diseño reactor'!AX2668*'Propiedades físicas'!$C$9+'Diseño reactor'!AY2668*'Propiedades físicas'!$C$7+'Diseño reactor'!AZ2668*'Propiedades físicas'!$C$6</f>
        <v>875.31085292580815</v>
      </c>
      <c r="BC2668" s="45">
        <f>AU2668*'Propiedades físicas'!$L$4+'Diseño reactor'!AV2668*'Propiedades físicas'!$L$5+'Diseño reactor'!AW2668*'Propiedades físicas'!$L$8+AX2668*'Propiedades físicas'!$L$9+'Diseño reactor'!AY2668*'Propiedades físicas'!$L$7+'Diseño reactor'!AZ2668*'Propiedades físicas'!$L$6</f>
        <v>2.1271577422231189</v>
      </c>
      <c r="BD2668" s="29">
        <f t="shared" si="1700"/>
        <v>1.2719974902309232</v>
      </c>
      <c r="BE2668" s="58">
        <f t="shared" si="1701"/>
        <v>41.052918422856017</v>
      </c>
      <c r="BF2668" s="30">
        <f>AU2668*'Propiedades físicas'!$I$4+'Diseño reactor'!AV2668*'Propiedades físicas'!$I$5+'Diseño reactor'!AW2668*'Propiedades físicas'!$I$8+'Diseño reactor'!AX2668*'Propiedades físicas'!$I$9+'Diseño reactor'!AY2668*'Propiedades físicas'!$I$7+'Diseño reactor'!AZ2668*'Propiedades físicas'!$I$6</f>
        <v>2.0001273898588603E-2</v>
      </c>
      <c r="BG2668" s="24">
        <f>AU2668*'Propiedades físicas'!$O$4+'Diseño reactor'!AV2668*'Propiedades físicas'!$O$5+'Diseño reactor'!AW2668*'Propiedades físicas'!$O$8+'Diseño reactor'!AX2668*'Propiedades físicas'!$O$9+'Diseño reactor'!AY2668*'Propiedades físicas'!$O$7+'Diseño reactor'!AZ2668*'Propiedades físicas'!$O$6</f>
        <v>0.15492151009201127</v>
      </c>
      <c r="BH2668" s="54">
        <f t="shared" si="1702"/>
        <v>41088.364586312156</v>
      </c>
      <c r="BI2668" s="34">
        <f t="shared" si="1722"/>
        <v>274.62851738560391</v>
      </c>
      <c r="BJ2668" s="27">
        <f t="shared" si="1703"/>
        <v>4798.6543737592256</v>
      </c>
      <c r="BK2668" s="34">
        <f t="shared" si="1704"/>
        <v>571.85752460954905</v>
      </c>
      <c r="BL2668" s="27">
        <f t="shared" si="1705"/>
        <v>105.78312490169895</v>
      </c>
      <c r="BM2668" s="34">
        <f t="shared" si="1706"/>
        <v>1.1054421768707483</v>
      </c>
      <c r="BN2668" s="45">
        <f t="shared" si="1707"/>
        <v>2944.4854156848423</v>
      </c>
      <c r="BO2668" s="45">
        <f t="shared" si="1708"/>
        <v>111.80302051777247</v>
      </c>
      <c r="BP2668" s="66">
        <f t="shared" si="1709"/>
        <v>6.687176800728027</v>
      </c>
    </row>
    <row r="2669" spans="8:68">
      <c r="H2669" s="68">
        <v>2664</v>
      </c>
      <c r="I2669" s="31">
        <f>('Propiedades físicas'!$C$10*'Diseño reactor'!H2669)/1000</f>
        <v>2331.6534301819229</v>
      </c>
      <c r="J2669" s="31">
        <f t="shared" si="1687"/>
        <v>0.19556937325991086</v>
      </c>
      <c r="K2669" s="31">
        <f>(I2669*1000)/'Propiedades físicas'!$F$10</f>
        <v>15230.747850239322</v>
      </c>
      <c r="L2669" s="31">
        <f t="shared" si="1688"/>
        <v>2175.8211214627604</v>
      </c>
      <c r="M2669" s="31">
        <f t="shared" si="1689"/>
        <v>13054.926728776562</v>
      </c>
      <c r="N2669" s="31">
        <f t="shared" si="1690"/>
        <v>0.81674967021875389</v>
      </c>
      <c r="O2669" s="32">
        <f t="shared" si="1691"/>
        <v>4.9004980213125231</v>
      </c>
      <c r="P2669" s="33">
        <f t="shared" si="1692"/>
        <v>0.69836952954984766</v>
      </c>
      <c r="Q2669" s="31">
        <f t="shared" si="1693"/>
        <v>4.762472897076897</v>
      </c>
      <c r="R2669" s="31">
        <f t="shared" si="1694"/>
        <v>0.10122205880394923</v>
      </c>
      <c r="S2669" s="31">
        <f t="shared" si="1695"/>
        <v>0.13802512423562727</v>
      </c>
      <c r="T2669" s="31">
        <f t="shared" si="1696"/>
        <v>1.4671180163193001E-2</v>
      </c>
      <c r="U2669" s="31">
        <f t="shared" si="1697"/>
        <v>2.4869017017640194E-3</v>
      </c>
      <c r="V2669" s="47">
        <f t="shared" si="1710"/>
        <v>6.9158924285518892E-4</v>
      </c>
      <c r="W2669" s="31">
        <f t="shared" si="1698"/>
        <v>0.14494054296612072</v>
      </c>
      <c r="X2669" s="34">
        <f>(S2669*H2669*'Propiedades físicas'!$F$5*60*24*365)/(1000000)</f>
        <v>56910.02548798464</v>
      </c>
      <c r="Y2669" s="34">
        <f>(U2669*H2669*'Propiedades físicas'!$F$7*60*24*365)/(1000000)</f>
        <v>320.67172612712676</v>
      </c>
      <c r="Z2669" s="31">
        <f t="shared" si="1711"/>
        <v>1860.4564267207941</v>
      </c>
      <c r="AA2669" s="31">
        <f t="shared" si="1712"/>
        <v>12687.227797812853</v>
      </c>
      <c r="AB2669" s="31">
        <f t="shared" si="1712"/>
        <v>269.65556465372077</v>
      </c>
      <c r="AC2669" s="31">
        <f t="shared" si="1712"/>
        <v>367.69893096371106</v>
      </c>
      <c r="AD2669" s="31">
        <f t="shared" si="1712"/>
        <v>39.084023954746158</v>
      </c>
      <c r="AE2669" s="31">
        <f t="shared" si="1713"/>
        <v>6.6251061334993473</v>
      </c>
      <c r="AF2669" s="31">
        <f t="shared" si="1714"/>
        <v>15230.747850239324</v>
      </c>
      <c r="AG2669" s="31">
        <f t="shared" si="1715"/>
        <v>0.12215135100483988</v>
      </c>
      <c r="AH2669" s="31">
        <f t="shared" si="1716"/>
        <v>0.83300097425048603</v>
      </c>
      <c r="AI2669" s="31">
        <f t="shared" si="1716"/>
        <v>1.7704683138686693E-2</v>
      </c>
      <c r="AJ2669" s="31">
        <f t="shared" si="1716"/>
        <v>2.4141882892371128E-2</v>
      </c>
      <c r="AK2669" s="31">
        <f t="shared" si="1716"/>
        <v>2.5661263871643715E-3</v>
      </c>
      <c r="AL2669" s="31">
        <f t="shared" si="1717"/>
        <v>4.3498232645189811E-4</v>
      </c>
      <c r="AM2669" s="31">
        <f t="shared" si="1718"/>
        <v>1</v>
      </c>
      <c r="AN2669" s="31">
        <f>(Z2669*'Propiedades físicas'!$F$4)/1000</f>
        <v>1636.0481725297318</v>
      </c>
      <c r="AO2669" s="31">
        <f>(AA2669*'Propiedades físicas'!$F$6)/1000</f>
        <v>406.49877864192382</v>
      </c>
      <c r="AP2669" s="31">
        <f>(AB2669*'Propiedades físicas'!$F$9)/1000</f>
        <v>166.36400061311303</v>
      </c>
      <c r="AQ2669" s="31">
        <f>(AC2669*'Propiedades físicas'!$F$5)/1000</f>
        <v>108.27630420088401</v>
      </c>
      <c r="AR2669" s="31">
        <f>(AD2669*'Propiedades físicas'!$F$8)/1000</f>
        <v>13.856068172436602</v>
      </c>
      <c r="AS2669" s="31">
        <f>(AE2669*'Propiedades físicas'!$F$7)/1000</f>
        <v>0.61010602383395496</v>
      </c>
      <c r="AT2669" s="31">
        <f t="shared" si="1719"/>
        <v>2331.6534301819233</v>
      </c>
      <c r="AU2669" s="31">
        <f t="shared" si="1720"/>
        <v>0.70166867483478534</v>
      </c>
      <c r="AV2669" s="31">
        <f t="shared" si="1723"/>
        <v>0.1743392793200006</v>
      </c>
      <c r="AW2669" s="31">
        <f t="shared" si="1723"/>
        <v>7.1350226607276176E-2</v>
      </c>
      <c r="AX2669" s="31">
        <f t="shared" si="1723"/>
        <v>4.6437563490057752E-2</v>
      </c>
      <c r="AY2669" s="31">
        <f t="shared" si="1723"/>
        <v>5.942593351600931E-3</v>
      </c>
      <c r="AZ2669" s="31">
        <f t="shared" si="1724"/>
        <v>2.616623962791728E-4</v>
      </c>
      <c r="BA2669" s="31">
        <f t="shared" si="1721"/>
        <v>1</v>
      </c>
      <c r="BB2669" s="34">
        <f>AU2669*'Propiedades físicas'!$C$4+'Diseño reactor'!AV2669*'Propiedades físicas'!$C$5+'Diseño reactor'!AW2669*'Propiedades físicas'!$C$8+'Diseño reactor'!AX2669*'Propiedades físicas'!$C$9+'Diseño reactor'!AY2669*'Propiedades físicas'!$C$7+'Diseño reactor'!AZ2669*'Propiedades físicas'!$C$6</f>
        <v>875.31076754968763</v>
      </c>
      <c r="BC2669" s="45">
        <f>AU2669*'Propiedades físicas'!$L$4+'Diseño reactor'!AV2669*'Propiedades físicas'!$L$5+'Diseño reactor'!AW2669*'Propiedades físicas'!$L$8+AX2669*'Propiedades físicas'!$L$9+'Diseño reactor'!AY2669*'Propiedades físicas'!$L$7+'Diseño reactor'!AZ2669*'Propiedades físicas'!$L$6</f>
        <v>2.1271847109298156</v>
      </c>
      <c r="BD2669" s="29">
        <f t="shared" si="1700"/>
        <v>1.2715732220677156</v>
      </c>
      <c r="BE2669" s="58">
        <f t="shared" si="1701"/>
        <v>41.052462753427022</v>
      </c>
      <c r="BF2669" s="30">
        <f>AU2669*'Propiedades físicas'!$I$4+'Diseño reactor'!AV2669*'Propiedades físicas'!$I$5+'Diseño reactor'!AW2669*'Propiedades físicas'!$I$8+'Diseño reactor'!AX2669*'Propiedades físicas'!$I$9+'Diseño reactor'!AY2669*'Propiedades físicas'!$I$7+'Diseño reactor'!AZ2669*'Propiedades físicas'!$I$6</f>
        <v>2.0001308365880762E-2</v>
      </c>
      <c r="BG2669" s="24">
        <f>AU2669*'Propiedades físicas'!$O$4+'Diseño reactor'!AV2669*'Propiedades físicas'!$O$5+'Diseño reactor'!AW2669*'Propiedades físicas'!$O$8+'Diseño reactor'!AX2669*'Propiedades físicas'!$O$9+'Diseño reactor'!AY2669*'Propiedades físicas'!$O$7+'Diseño reactor'!AZ2669*'Propiedades físicas'!$O$6</f>
        <v>0.154922833330979</v>
      </c>
      <c r="BH2669" s="54">
        <f t="shared" si="1702"/>
        <v>41088.28977303845</v>
      </c>
      <c r="BI2669" s="34">
        <f t="shared" si="1722"/>
        <v>274.63012675218357</v>
      </c>
      <c r="BJ2669" s="27">
        <f t="shared" si="1703"/>
        <v>4798.6579224586385</v>
      </c>
      <c r="BK2669" s="34">
        <f t="shared" si="1704"/>
        <v>571.86283194880127</v>
      </c>
      <c r="BL2669" s="27">
        <f t="shared" si="1705"/>
        <v>105.78330650789788</v>
      </c>
      <c r="BM2669" s="34">
        <f t="shared" si="1706"/>
        <v>1.1054421768707483</v>
      </c>
      <c r="BN2669" s="45">
        <f t="shared" si="1707"/>
        <v>2945.6892921052158</v>
      </c>
      <c r="BO2669" s="45">
        <f t="shared" si="1708"/>
        <v>111.80874106246252</v>
      </c>
      <c r="BP2669" s="66">
        <f t="shared" si="1709"/>
        <v>6.6871761484737897</v>
      </c>
    </row>
    <row r="2670" spans="8:68">
      <c r="H2670" s="68">
        <v>2665</v>
      </c>
      <c r="I2670" s="31">
        <f>('Propiedades físicas'!$C$10*'Diseño reactor'!H2670)/1000</f>
        <v>2332.5286754635226</v>
      </c>
      <c r="J2670" s="31">
        <f t="shared" si="1687"/>
        <v>0.19549598887970077</v>
      </c>
      <c r="K2670" s="31">
        <f>(I2670*1000)/'Propiedades físicas'!$F$10</f>
        <v>15236.465097930854</v>
      </c>
      <c r="L2670" s="31">
        <f t="shared" si="1688"/>
        <v>2176.6378711329789</v>
      </c>
      <c r="M2670" s="31">
        <f t="shared" si="1689"/>
        <v>13059.827226797874</v>
      </c>
      <c r="N2670" s="31">
        <f t="shared" si="1690"/>
        <v>0.81674967021875378</v>
      </c>
      <c r="O2670" s="32">
        <f t="shared" si="1691"/>
        <v>4.9004980213125231</v>
      </c>
      <c r="P2670" s="33">
        <f t="shared" si="1692"/>
        <v>0.69840751362648423</v>
      </c>
      <c r="Q2670" s="31">
        <f t="shared" si="1693"/>
        <v>4.762524283365595</v>
      </c>
      <c r="R2670" s="31">
        <f t="shared" si="1694"/>
        <v>0.10119508382619397</v>
      </c>
      <c r="S2670" s="31">
        <f t="shared" si="1695"/>
        <v>0.1379737379469296</v>
      </c>
      <c r="T2670" s="31">
        <f t="shared" si="1696"/>
        <v>1.4662564177491249E-2</v>
      </c>
      <c r="U2670" s="31">
        <f t="shared" si="1697"/>
        <v>2.4845085885843929E-3</v>
      </c>
      <c r="V2670" s="47">
        <f t="shared" si="1710"/>
        <v>6.916268581543825E-4</v>
      </c>
      <c r="W2670" s="31">
        <f t="shared" si="1698"/>
        <v>0.14489403657864161</v>
      </c>
      <c r="X2670" s="34">
        <f>(S2670*H2670*'Propiedades físicas'!$F$5*60*24*365)/(1000000)</f>
        <v>56910.192746193294</v>
      </c>
      <c r="Y2670" s="34">
        <f>(U2670*H2670*'Propiedades físicas'!$F$7*60*24*365)/(1000000)</f>
        <v>320.48340433047952</v>
      </c>
      <c r="Z2670" s="31">
        <f t="shared" si="1711"/>
        <v>1861.2560238145804</v>
      </c>
      <c r="AA2670" s="31">
        <f t="shared" si="1712"/>
        <v>12692.12721516931</v>
      </c>
      <c r="AB2670" s="31">
        <f t="shared" si="1712"/>
        <v>269.68489839680694</v>
      </c>
      <c r="AC2670" s="31">
        <f t="shared" si="1712"/>
        <v>367.70001162856738</v>
      </c>
      <c r="AD2670" s="31">
        <f t="shared" si="1712"/>
        <v>39.07573353301418</v>
      </c>
      <c r="AE2670" s="31">
        <f t="shared" si="1713"/>
        <v>6.621215388577407</v>
      </c>
      <c r="AF2670" s="31">
        <f t="shared" si="1714"/>
        <v>15236.465097930855</v>
      </c>
      <c r="AG2670" s="31">
        <f t="shared" si="1715"/>
        <v>0.12215799477447975</v>
      </c>
      <c r="AH2670" s="31">
        <f t="shared" si="1716"/>
        <v>0.8330099621921444</v>
      </c>
      <c r="AI2670" s="31">
        <f t="shared" si="1716"/>
        <v>1.7699964963226983E-2</v>
      </c>
      <c r="AJ2670" s="31">
        <f t="shared" si="1716"/>
        <v>2.4132894950712802E-2</v>
      </c>
      <c r="AK2670" s="31">
        <f t="shared" si="1716"/>
        <v>2.5646193708224849E-3</v>
      </c>
      <c r="AL2670" s="31">
        <f t="shared" si="1717"/>
        <v>4.3456374861361918E-4</v>
      </c>
      <c r="AM2670" s="31">
        <f t="shared" si="1718"/>
        <v>1.0000000000000002</v>
      </c>
      <c r="AN2670" s="31">
        <f>(Z2670*'Propiedades físicas'!$F$4)/1000</f>
        <v>1636.7513222220657</v>
      </c>
      <c r="AO2670" s="31">
        <f>(AA2670*'Propiedades físicas'!$F$6)/1000</f>
        <v>406.65575597402471</v>
      </c>
      <c r="AP2670" s="31">
        <f>(AB2670*'Propiedades físicas'!$F$9)/1000</f>
        <v>166.38209806591001</v>
      </c>
      <c r="AQ2670" s="31">
        <f>(AC2670*'Propiedades físicas'!$F$5)/1000</f>
        <v>108.27662242426425</v>
      </c>
      <c r="AR2670" s="31">
        <f>(AD2670*'Propiedades físicas'!$F$8)/1000</f>
        <v>13.853129052124183</v>
      </c>
      <c r="AS2670" s="31">
        <f>(AE2670*'Propiedades físicas'!$F$7)/1000</f>
        <v>0.60974772513409348</v>
      </c>
      <c r="AT2670" s="31">
        <f t="shared" si="1719"/>
        <v>2332.5286754635231</v>
      </c>
      <c r="AU2670" s="31">
        <f t="shared" si="1720"/>
        <v>0.7017068383507904</v>
      </c>
      <c r="AV2670" s="31">
        <f t="shared" si="1723"/>
        <v>0.17434116041176367</v>
      </c>
      <c r="AW2670" s="31">
        <f t="shared" si="1723"/>
        <v>7.1331212265952681E-2</v>
      </c>
      <c r="AX2670" s="31">
        <f t="shared" si="1723"/>
        <v>4.6420274941634906E-2</v>
      </c>
      <c r="AY2670" s="31">
        <f t="shared" si="1723"/>
        <v>5.9391034279015981E-3</v>
      </c>
      <c r="AZ2670" s="31">
        <f t="shared" si="1724"/>
        <v>2.6141060195666134E-4</v>
      </c>
      <c r="BA2670" s="31">
        <f t="shared" si="1721"/>
        <v>0.99999999999999978</v>
      </c>
      <c r="BB2670" s="34">
        <f>AU2670*'Propiedades físicas'!$C$4+'Diseño reactor'!AV2670*'Propiedades físicas'!$C$5+'Diseño reactor'!AW2670*'Propiedades físicas'!$C$8+'Diseño reactor'!AX2670*'Propiedades físicas'!$C$9+'Diseño reactor'!AY2670*'Propiedades físicas'!$C$7+'Diseño reactor'!AZ2670*'Propiedades físicas'!$C$6</f>
        <v>875.31068227994751</v>
      </c>
      <c r="BC2670" s="45">
        <f>AU2670*'Propiedades físicas'!$L$4+'Diseño reactor'!AV2670*'Propiedades físicas'!$L$5+'Diseño reactor'!AW2670*'Propiedades físicas'!$L$8+AX2670*'Propiedades físicas'!$L$9+'Diseño reactor'!AY2670*'Propiedades físicas'!$L$7+'Diseño reactor'!AZ2670*'Propiedades físicas'!$L$6</f>
        <v>2.1272116616702483</v>
      </c>
      <c r="BD2670" s="29">
        <f t="shared" si="1700"/>
        <v>1.2711492371574127</v>
      </c>
      <c r="BE2670" s="58">
        <f t="shared" si="1701"/>
        <v>41.052007391525521</v>
      </c>
      <c r="BF2670" s="30">
        <f>AU2670*'Propiedades físicas'!$I$4+'Diseño reactor'!AV2670*'Propiedades físicas'!$I$5+'Diseño reactor'!AW2670*'Propiedades físicas'!$I$8+'Diseño reactor'!AX2670*'Propiedades físicas'!$I$9+'Diseño reactor'!AY2670*'Propiedades físicas'!$I$7+'Diseño reactor'!AZ2670*'Propiedades físicas'!$I$6</f>
        <v>2.0001342783372681E-2</v>
      </c>
      <c r="BG2670" s="24">
        <f>AU2670*'Propiedades físicas'!$O$4+'Diseño reactor'!AV2670*'Propiedades físicas'!$O$5+'Diseño reactor'!AW2670*'Propiedades físicas'!$O$8+'Diseño reactor'!AX2670*'Propiedades físicas'!$O$9+'Diseño reactor'!AY2670*'Propiedades físicas'!$O$7+'Diseño reactor'!AZ2670*'Propiedades físicas'!$O$6</f>
        <v>0.15492415571723941</v>
      </c>
      <c r="BH2670" s="54">
        <f t="shared" si="1702"/>
        <v>41088.215067319485</v>
      </c>
      <c r="BI2670" s="34">
        <f t="shared" si="1722"/>
        <v>274.63173461154412</v>
      </c>
      <c r="BJ2670" s="27">
        <f t="shared" si="1703"/>
        <v>4798.6614706907103</v>
      </c>
      <c r="BK2670" s="34">
        <f t="shared" si="1704"/>
        <v>571.86813609200362</v>
      </c>
      <c r="BL2670" s="27">
        <f t="shared" si="1705"/>
        <v>105.7834880019897</v>
      </c>
      <c r="BM2670" s="34">
        <f t="shared" si="1706"/>
        <v>1.1054421768707483</v>
      </c>
      <c r="BN2670" s="45">
        <f t="shared" si="1707"/>
        <v>2946.8931801226622</v>
      </c>
      <c r="BO2670" s="45">
        <f t="shared" si="1708"/>
        <v>111.81445793649841</v>
      </c>
      <c r="BP2670" s="66">
        <f t="shared" si="1709"/>
        <v>6.6871754970322757</v>
      </c>
    </row>
    <row r="2671" spans="8:68">
      <c r="H2671" s="68">
        <v>2666</v>
      </c>
      <c r="I2671" s="31">
        <f>('Propiedades físicas'!$C$10*'Diseño reactor'!H2671)/1000</f>
        <v>2333.4039207451228</v>
      </c>
      <c r="J2671" s="31">
        <f t="shared" si="1687"/>
        <v>0.19542265955153881</v>
      </c>
      <c r="K2671" s="31">
        <f>(I2671*1000)/'Propiedades físicas'!$F$10</f>
        <v>15242.182345622385</v>
      </c>
      <c r="L2671" s="31">
        <f t="shared" si="1688"/>
        <v>2177.4546208031975</v>
      </c>
      <c r="M2671" s="31">
        <f t="shared" si="1689"/>
        <v>13064.727724819186</v>
      </c>
      <c r="N2671" s="31">
        <f t="shared" si="1690"/>
        <v>0.81674967021875378</v>
      </c>
      <c r="O2671" s="32">
        <f t="shared" si="1691"/>
        <v>4.9004980213125231</v>
      </c>
      <c r="P2671" s="33">
        <f t="shared" si="1692"/>
        <v>0.69844547333539708</v>
      </c>
      <c r="Q2671" s="31">
        <f t="shared" si="1693"/>
        <v>4.7625756316248555</v>
      </c>
      <c r="R2671" s="31">
        <f t="shared" si="1694"/>
        <v>0.10116812262394816</v>
      </c>
      <c r="S2671" s="31">
        <f t="shared" si="1695"/>
        <v>0.13792238968766771</v>
      </c>
      <c r="T2671" s="31">
        <f t="shared" si="1696"/>
        <v>1.4653955714506171E-2</v>
      </c>
      <c r="U2671" s="31">
        <f t="shared" si="1697"/>
        <v>2.4821185449024068E-3</v>
      </c>
      <c r="V2671" s="47">
        <f t="shared" si="1710"/>
        <v>6.9166444932243216E-4</v>
      </c>
      <c r="W2671" s="31">
        <f t="shared" si="1698"/>
        <v>0.14484756002615928</v>
      </c>
      <c r="X2671" s="34">
        <f>(S2671*H2671*'Propiedades físicas'!$F$5*60*24*365)/(1000000)</f>
        <v>56910.35978987025</v>
      </c>
      <c r="Y2671" s="34">
        <f>(U2671*H2671*'Propiedades físicas'!$F$7*60*24*365)/(1000000)</f>
        <v>320.29524695976909</v>
      </c>
      <c r="Z2671" s="31">
        <f t="shared" si="1711"/>
        <v>1862.0556319121686</v>
      </c>
      <c r="AA2671" s="31">
        <f t="shared" si="1712"/>
        <v>12697.026633911864</v>
      </c>
      <c r="AB2671" s="31">
        <f t="shared" si="1712"/>
        <v>269.71421491544578</v>
      </c>
      <c r="AC2671" s="31">
        <f t="shared" si="1712"/>
        <v>367.70109090732211</v>
      </c>
      <c r="AD2671" s="31">
        <f t="shared" si="1712"/>
        <v>39.067445934873454</v>
      </c>
      <c r="AE2671" s="31">
        <f t="shared" si="1713"/>
        <v>6.6173280407098165</v>
      </c>
      <c r="AF2671" s="31">
        <f t="shared" si="1714"/>
        <v>15242.182345622383</v>
      </c>
      <c r="AG2671" s="31">
        <f t="shared" si="1715"/>
        <v>0.12216463428197726</v>
      </c>
      <c r="AH2671" s="31">
        <f t="shared" si="1716"/>
        <v>0.83301894348209937</v>
      </c>
      <c r="AI2671" s="31">
        <f t="shared" si="1716"/>
        <v>1.7695249197232494E-2</v>
      </c>
      <c r="AJ2671" s="31">
        <f t="shared" si="1716"/>
        <v>2.4123913660757862E-2</v>
      </c>
      <c r="AK2671" s="31">
        <f t="shared" si="1716"/>
        <v>2.5631136702739805E-3</v>
      </c>
      <c r="AL2671" s="31">
        <f t="shared" si="1717"/>
        <v>4.3414570765913586E-4</v>
      </c>
      <c r="AM2671" s="31">
        <f t="shared" si="1718"/>
        <v>1</v>
      </c>
      <c r="AN2671" s="31">
        <f>(Z2671*'Propiedades físicas'!$F$4)/1000</f>
        <v>1637.4544815909228</v>
      </c>
      <c r="AO2671" s="31">
        <f>(AA2671*'Propiedades físicas'!$F$6)/1000</f>
        <v>406.81273335053612</v>
      </c>
      <c r="AP2671" s="31">
        <f>(AB2671*'Propiedades físicas'!$F$9)/1000</f>
        <v>166.40018489208424</v>
      </c>
      <c r="AQ2671" s="31">
        <f>(AC2671*'Propiedades físicas'!$F$5)/1000</f>
        <v>108.27694023947916</v>
      </c>
      <c r="AR2671" s="31">
        <f>(AD2671*'Propiedades físicas'!$F$8)/1000</f>
        <v>13.850190932831332</v>
      </c>
      <c r="AS2671" s="31">
        <f>(AE2671*'Propiedades físicas'!$F$7)/1000</f>
        <v>0.609389739268967</v>
      </c>
      <c r="AT2671" s="31">
        <f t="shared" si="1719"/>
        <v>2333.4039207451228</v>
      </c>
      <c r="AU2671" s="31">
        <f t="shared" si="1720"/>
        <v>0.70174497738395702</v>
      </c>
      <c r="AV2671" s="31">
        <f t="shared" si="1723"/>
        <v>0.17434304011138763</v>
      </c>
      <c r="AW2671" s="31">
        <f t="shared" si="1723"/>
        <v>7.1312207634822128E-2</v>
      </c>
      <c r="AX2671" s="31">
        <f t="shared" si="1723"/>
        <v>4.6402999187943092E-2</v>
      </c>
      <c r="AY2671" s="31">
        <f t="shared" si="1723"/>
        <v>5.9356165512949718E-3</v>
      </c>
      <c r="AZ2671" s="31">
        <f t="shared" si="1724"/>
        <v>2.6115913059508847E-4</v>
      </c>
      <c r="BA2671" s="31">
        <f t="shared" si="1721"/>
        <v>1</v>
      </c>
      <c r="BB2671" s="34">
        <f>AU2671*'Propiedades físicas'!$C$4+'Diseño reactor'!AV2671*'Propiedades físicas'!$C$5+'Diseño reactor'!AW2671*'Propiedades físicas'!$C$8+'Diseño reactor'!AX2671*'Propiedades físicas'!$C$9+'Diseño reactor'!AY2671*'Propiedades físicas'!$C$7+'Diseño reactor'!AZ2671*'Propiedades físicas'!$C$6</f>
        <v>875.31059711642615</v>
      </c>
      <c r="BC2671" s="45">
        <f>AU2671*'Propiedades físicas'!$L$4+'Diseño reactor'!AV2671*'Propiedades físicas'!$L$5+'Diseño reactor'!AW2671*'Propiedades físicas'!$L$8+AX2671*'Propiedades físicas'!$L$9+'Diseño reactor'!AY2671*'Propiedades físicas'!$L$7+'Diseño reactor'!AZ2671*'Propiedades físicas'!$L$6</f>
        <v>2.1272385944622725</v>
      </c>
      <c r="BD2671" s="29">
        <f t="shared" si="1700"/>
        <v>1.2707255352161888</v>
      </c>
      <c r="BE2671" s="58">
        <f t="shared" si="1701"/>
        <v>41.051552336839656</v>
      </c>
      <c r="BF2671" s="30">
        <f>AU2671*'Propiedades físicas'!$I$4+'Diseño reactor'!AV2671*'Propiedades físicas'!$I$5+'Diseño reactor'!AW2671*'Propiedades físicas'!$I$8+'Diseño reactor'!AX2671*'Propiedades físicas'!$I$9+'Diseño reactor'!AY2671*'Propiedades físicas'!$I$7+'Diseño reactor'!AZ2671*'Propiedades físicas'!$I$6</f>
        <v>2.0001377151141891E-2</v>
      </c>
      <c r="BG2671" s="24">
        <f>AU2671*'Propiedades físicas'!$O$4+'Diseño reactor'!AV2671*'Propiedades físicas'!$O$5+'Diseño reactor'!AW2671*'Propiedades físicas'!$O$8+'Diseño reactor'!AX2671*'Propiedades físicas'!$O$9+'Diseño reactor'!AY2671*'Propiedades físicas'!$O$7+'Diseño reactor'!AZ2671*'Propiedades físicas'!$O$6</f>
        <v>0.15492547725160496</v>
      </c>
      <c r="BH2671" s="54">
        <f t="shared" si="1702"/>
        <v>41088.140468987309</v>
      </c>
      <c r="BI2671" s="34">
        <f t="shared" si="1722"/>
        <v>274.63334096564233</v>
      </c>
      <c r="BJ2671" s="27">
        <f t="shared" si="1703"/>
        <v>4798.6650184539712</v>
      </c>
      <c r="BK2671" s="34">
        <f t="shared" si="1704"/>
        <v>571.87343704197178</v>
      </c>
      <c r="BL2671" s="27">
        <f t="shared" si="1705"/>
        <v>105.78366938407582</v>
      </c>
      <c r="BM2671" s="34">
        <f t="shared" si="1706"/>
        <v>1.1054421768707483</v>
      </c>
      <c r="BN2671" s="45">
        <f t="shared" si="1707"/>
        <v>2948.0970797257278</v>
      </c>
      <c r="BO2671" s="45">
        <f t="shared" si="1708"/>
        <v>111.82017114341194</v>
      </c>
      <c r="BP2671" s="66">
        <f t="shared" si="1709"/>
        <v>6.6871748464022476</v>
      </c>
    </row>
    <row r="2672" spans="8:68">
      <c r="H2672" s="68">
        <v>2667</v>
      </c>
      <c r="I2672" s="31">
        <f>('Propiedades físicas'!$C$10*'Diseño reactor'!H2672)/1000</f>
        <v>2334.2791660267226</v>
      </c>
      <c r="J2672" s="31">
        <f t="shared" si="1687"/>
        <v>0.19534938521349926</v>
      </c>
      <c r="K2672" s="31">
        <f>(I2672*1000)/'Propiedades físicas'!$F$10</f>
        <v>15247.899593313918</v>
      </c>
      <c r="L2672" s="31">
        <f t="shared" si="1688"/>
        <v>2178.2713704734165</v>
      </c>
      <c r="M2672" s="31">
        <f t="shared" si="1689"/>
        <v>13069.6282228405</v>
      </c>
      <c r="N2672" s="31">
        <f t="shared" si="1690"/>
        <v>0.81674967021875389</v>
      </c>
      <c r="O2672" s="32">
        <f t="shared" si="1691"/>
        <v>4.9004980213125231</v>
      </c>
      <c r="P2672" s="33">
        <f t="shared" si="1692"/>
        <v>0.69848340870002745</v>
      </c>
      <c r="Q2672" s="31">
        <f t="shared" si="1693"/>
        <v>4.7626269418966274</v>
      </c>
      <c r="R2672" s="31">
        <f t="shared" si="1694"/>
        <v>0.10114117518735445</v>
      </c>
      <c r="S2672" s="31">
        <f t="shared" si="1695"/>
        <v>0.13787107941589682</v>
      </c>
      <c r="T2672" s="31">
        <f t="shared" si="1696"/>
        <v>1.4645354765573715E-2</v>
      </c>
      <c r="U2672" s="31">
        <f t="shared" si="1697"/>
        <v>2.4797315657983216E-3</v>
      </c>
      <c r="V2672" s="47">
        <f t="shared" si="1710"/>
        <v>6.9170201638255144E-4</v>
      </c>
      <c r="W2672" s="31">
        <f t="shared" si="1698"/>
        <v>0.14480111327997311</v>
      </c>
      <c r="X2672" s="34">
        <f>(S2672*H2672*'Propiedades físicas'!$F$5*60*24*365)/(1000000)</f>
        <v>56910.526619359342</v>
      </c>
      <c r="Y2672" s="34">
        <f>(U2672*H2672*'Propiedades físicas'!$F$7*60*24*365)/(1000000)</f>
        <v>320.10725382562293</v>
      </c>
      <c r="Z2672" s="31">
        <f t="shared" si="1711"/>
        <v>1862.8552510029733</v>
      </c>
      <c r="AA2672" s="31">
        <f t="shared" si="1712"/>
        <v>12701.926054038306</v>
      </c>
      <c r="AB2672" s="31">
        <f t="shared" si="1712"/>
        <v>269.7435142246743</v>
      </c>
      <c r="AC2672" s="31">
        <f t="shared" si="1712"/>
        <v>367.70216880219681</v>
      </c>
      <c r="AD2672" s="31">
        <f t="shared" si="1712"/>
        <v>39.059161159785099</v>
      </c>
      <c r="AE2672" s="31">
        <f t="shared" si="1713"/>
        <v>6.6134440859841241</v>
      </c>
      <c r="AF2672" s="31">
        <f t="shared" si="1714"/>
        <v>15247.899593313918</v>
      </c>
      <c r="AG2672" s="31">
        <f t="shared" si="1715"/>
        <v>0.12217126953143241</v>
      </c>
      <c r="AH2672" s="31">
        <f t="shared" si="1716"/>
        <v>0.83302791812768751</v>
      </c>
      <c r="AI2672" s="31">
        <f t="shared" si="1716"/>
        <v>1.7690535838979074E-2</v>
      </c>
      <c r="AJ2672" s="31">
        <f t="shared" si="1716"/>
        <v>2.4114939015169753E-2</v>
      </c>
      <c r="AK2672" s="31">
        <f t="shared" si="1716"/>
        <v>2.5616092840034326E-3</v>
      </c>
      <c r="AL2672" s="31">
        <f t="shared" si="1717"/>
        <v>4.3372820272793945E-4</v>
      </c>
      <c r="AM2672" s="31">
        <f t="shared" si="1718"/>
        <v>1</v>
      </c>
      <c r="AN2672" s="31">
        <f>(Z2672*'Propiedades físicas'!$F$4)/1000</f>
        <v>1638.1576506269946</v>
      </c>
      <c r="AO2672" s="31">
        <f>(AA2672*'Propiedades físicas'!$F$6)/1000</f>
        <v>406.96971077138733</v>
      </c>
      <c r="AP2672" s="31">
        <f>(AB2672*'Propiedades físicas'!$F$9)/1000</f>
        <v>166.41826110091279</v>
      </c>
      <c r="AQ2672" s="31">
        <f>(AC2672*'Propiedades físicas'!$F$5)/1000</f>
        <v>108.27725764718291</v>
      </c>
      <c r="AR2672" s="31">
        <f>(AD2672*'Propiedades físicas'!$F$8)/1000</f>
        <v>13.847253814367008</v>
      </c>
      <c r="AS2672" s="31">
        <f>(AE2672*'Propiedades físicas'!$F$7)/1000</f>
        <v>0.60903206587827796</v>
      </c>
      <c r="AT2672" s="31">
        <f t="shared" si="1719"/>
        <v>2334.279166026723</v>
      </c>
      <c r="AU2672" s="31">
        <f t="shared" si="1720"/>
        <v>0.70178309195783695</v>
      </c>
      <c r="AV2672" s="31">
        <f t="shared" si="1723"/>
        <v>0.17434491842040811</v>
      </c>
      <c r="AW2672" s="31">
        <f t="shared" si="1723"/>
        <v>7.1293212706936185E-2</v>
      </c>
      <c r="AX2672" s="31">
        <f t="shared" si="1723"/>
        <v>4.6385736214870257E-2</v>
      </c>
      <c r="AY2672" s="31">
        <f t="shared" si="1723"/>
        <v>5.9321327182716597E-3</v>
      </c>
      <c r="AZ2672" s="31">
        <f t="shared" si="1724"/>
        <v>2.6090798167681785E-4</v>
      </c>
      <c r="BA2672" s="31">
        <f t="shared" si="1721"/>
        <v>1</v>
      </c>
      <c r="BB2672" s="34">
        <f>AU2672*'Propiedades físicas'!$C$4+'Diseño reactor'!AV2672*'Propiedades físicas'!$C$5+'Diseño reactor'!AW2672*'Propiedades físicas'!$C$8+'Diseño reactor'!AX2672*'Propiedades físicas'!$C$9+'Diseño reactor'!AY2672*'Propiedades físicas'!$C$7+'Diseño reactor'!AZ2672*'Propiedades físicas'!$C$6</f>
        <v>875.31051205896165</v>
      </c>
      <c r="BC2672" s="45">
        <f>AU2672*'Propiedades físicas'!$L$4+'Diseño reactor'!AV2672*'Propiedades físicas'!$L$5+'Diseño reactor'!AW2672*'Propiedades físicas'!$L$8+AX2672*'Propiedades físicas'!$L$9+'Diseño reactor'!AY2672*'Propiedades físicas'!$L$7+'Diseño reactor'!AZ2672*'Propiedades físicas'!$L$6</f>
        <v>2.1272655093237209</v>
      </c>
      <c r="BD2672" s="29">
        <f t="shared" si="1700"/>
        <v>1.2703021159605987</v>
      </c>
      <c r="BE2672" s="58">
        <f t="shared" si="1701"/>
        <v>41.05109758905796</v>
      </c>
      <c r="BF2672" s="30">
        <f>AU2672*'Propiedades físicas'!$I$4+'Diseño reactor'!AV2672*'Propiedades físicas'!$I$5+'Diseño reactor'!AW2672*'Propiedades físicas'!$I$8+'Diseño reactor'!AX2672*'Propiedades físicas'!$I$9+'Diseño reactor'!AY2672*'Propiedades físicas'!$I$7+'Diseño reactor'!AZ2672*'Propiedades físicas'!$I$6</f>
        <v>2.0001411469265786E-2</v>
      </c>
      <c r="BG2672" s="24">
        <f>AU2672*'Propiedades físicas'!$O$4+'Diseño reactor'!AV2672*'Propiedades físicas'!$O$5+'Diseño reactor'!AW2672*'Propiedades físicas'!$O$8+'Diseño reactor'!AX2672*'Propiedades físicas'!$O$9+'Diseño reactor'!AY2672*'Propiedades físicas'!$O$7+'Diseño reactor'!AZ2672*'Propiedades físicas'!$O$6</f>
        <v>0.15492679793488737</v>
      </c>
      <c r="BH2672" s="54">
        <f t="shared" si="1702"/>
        <v>41088.065977874227</v>
      </c>
      <c r="BI2672" s="34">
        <f t="shared" si="1722"/>
        <v>274.63494581643135</v>
      </c>
      <c r="BJ2672" s="27">
        <f t="shared" si="1703"/>
        <v>4798.6685657469225</v>
      </c>
      <c r="BK2672" s="34">
        <f t="shared" si="1704"/>
        <v>571.87873480151484</v>
      </c>
      <c r="BL2672" s="27">
        <f t="shared" si="1705"/>
        <v>105.78385065425736</v>
      </c>
      <c r="BM2672" s="34">
        <f t="shared" si="1706"/>
        <v>1.1054421768707483</v>
      </c>
      <c r="BN2672" s="45">
        <f t="shared" si="1707"/>
        <v>2949.3009909029802</v>
      </c>
      <c r="BO2672" s="45">
        <f t="shared" si="1708"/>
        <v>111.82588068673029</v>
      </c>
      <c r="BP2672" s="66">
        <f t="shared" si="1709"/>
        <v>6.6871741965824709</v>
      </c>
    </row>
    <row r="2673" spans="8:68">
      <c r="H2673" s="68">
        <v>2668</v>
      </c>
      <c r="I2673" s="31">
        <f>('Propiedades físicas'!$C$10*'Diseño reactor'!H2673)/1000</f>
        <v>2335.1544113083223</v>
      </c>
      <c r="J2673" s="31">
        <f t="shared" si="1687"/>
        <v>0.19527616580374907</v>
      </c>
      <c r="K2673" s="31">
        <f>(I2673*1000)/'Propiedades físicas'!$F$10</f>
        <v>15253.616841005447</v>
      </c>
      <c r="L2673" s="31">
        <f t="shared" si="1688"/>
        <v>2179.088120143635</v>
      </c>
      <c r="M2673" s="31">
        <f t="shared" si="1689"/>
        <v>13074.52872086181</v>
      </c>
      <c r="N2673" s="31">
        <f t="shared" si="1690"/>
        <v>0.81674967021875378</v>
      </c>
      <c r="O2673" s="32">
        <f t="shared" si="1691"/>
        <v>4.9004980213125222</v>
      </c>
      <c r="P2673" s="33">
        <f t="shared" si="1692"/>
        <v>0.69852131974378617</v>
      </c>
      <c r="Q2673" s="31">
        <f t="shared" si="1693"/>
        <v>4.7626782142227899</v>
      </c>
      <c r="R2673" s="31">
        <f t="shared" si="1694"/>
        <v>0.1011142415065636</v>
      </c>
      <c r="S2673" s="31">
        <f t="shared" si="1695"/>
        <v>0.1378198070897334</v>
      </c>
      <c r="T2673" s="31">
        <f t="shared" si="1696"/>
        <v>1.4636761322042125E-2</v>
      </c>
      <c r="U2673" s="31">
        <f t="shared" si="1697"/>
        <v>2.4773476463618551E-3</v>
      </c>
      <c r="V2673" s="47">
        <f t="shared" si="1710"/>
        <v>6.9173955935792415E-4</v>
      </c>
      <c r="W2673" s="31">
        <f t="shared" si="1698"/>
        <v>0.14475469631141932</v>
      </c>
      <c r="X2673" s="34">
        <f>(S2673*H2673*'Propiedades físicas'!$F$5*60*24*365)/(1000000)</f>
        <v>56910.693235003731</v>
      </c>
      <c r="Y2673" s="34">
        <f>(U2673*H2673*'Propiedades físicas'!$F$7*60*24*365)/(1000000)</f>
        <v>319.91942473893732</v>
      </c>
      <c r="Z2673" s="31">
        <f t="shared" si="1711"/>
        <v>1863.6548810764216</v>
      </c>
      <c r="AA2673" s="31">
        <f t="shared" si="1712"/>
        <v>12706.825475546404</v>
      </c>
      <c r="AB2673" s="31">
        <f t="shared" si="1712"/>
        <v>269.77279633951167</v>
      </c>
      <c r="AC2673" s="31">
        <f t="shared" si="1712"/>
        <v>367.70324531540871</v>
      </c>
      <c r="AD2673" s="31">
        <f t="shared" si="1712"/>
        <v>39.050879207208389</v>
      </c>
      <c r="AE2673" s="31">
        <f t="shared" si="1713"/>
        <v>6.6095635204934293</v>
      </c>
      <c r="AF2673" s="31">
        <f t="shared" si="1714"/>
        <v>15253.616841005447</v>
      </c>
      <c r="AG2673" s="31">
        <f t="shared" si="1715"/>
        <v>0.12217790052694008</v>
      </c>
      <c r="AH2673" s="31">
        <f t="shared" si="1716"/>
        <v>0.8330368861362345</v>
      </c>
      <c r="AI2673" s="31">
        <f t="shared" si="1716"/>
        <v>1.7685824886744011E-2</v>
      </c>
      <c r="AJ2673" s="31">
        <f t="shared" si="1716"/>
        <v>2.4105971006622678E-2</v>
      </c>
      <c r="AK2673" s="31">
        <f t="shared" si="1716"/>
        <v>2.5601062104975711E-3</v>
      </c>
      <c r="AL2673" s="31">
        <f t="shared" si="1717"/>
        <v>4.3331123296117604E-4</v>
      </c>
      <c r="AM2673" s="31">
        <f t="shared" si="1718"/>
        <v>1</v>
      </c>
      <c r="AN2673" s="31">
        <f>(Z2673*'Propiedades físicas'!$F$4)/1000</f>
        <v>1638.8608293209834</v>
      </c>
      <c r="AO2673" s="31">
        <f>(AA2673*'Propiedades físicas'!$F$6)/1000</f>
        <v>407.12668823650677</v>
      </c>
      <c r="AP2673" s="31">
        <f>(AB2673*'Propiedades físicas'!$F$9)/1000</f>
        <v>166.43632670166173</v>
      </c>
      <c r="AQ2673" s="31">
        <f>(AC2673*'Propiedades físicas'!$F$5)/1000</f>
        <v>108.27757464802842</v>
      </c>
      <c r="AR2673" s="31">
        <f>(AD2673*'Propiedades físicas'!$F$8)/1000</f>
        <v>13.844317696539512</v>
      </c>
      <c r="AS2673" s="31">
        <f>(AE2673*'Propiedades físicas'!$F$7)/1000</f>
        <v>0.60867470460223994</v>
      </c>
      <c r="AT2673" s="31">
        <f t="shared" si="1719"/>
        <v>2335.1544113083219</v>
      </c>
      <c r="AU2673" s="31">
        <f t="shared" si="1720"/>
        <v>0.70182118209595201</v>
      </c>
      <c r="AV2673" s="31">
        <f t="shared" si="1723"/>
        <v>0.17434679534035827</v>
      </c>
      <c r="AW2673" s="31">
        <f t="shared" si="1723"/>
        <v>7.1274227475352309E-2</v>
      </c>
      <c r="AX2673" s="31">
        <f t="shared" si="1723"/>
        <v>4.6368486008325042E-2</v>
      </c>
      <c r="AY2673" s="31">
        <f t="shared" si="1723"/>
        <v>5.9286519253272541E-3</v>
      </c>
      <c r="AZ2673" s="31">
        <f t="shared" si="1724"/>
        <v>2.6065715468520835E-4</v>
      </c>
      <c r="BA2673" s="31">
        <f t="shared" si="1721"/>
        <v>1</v>
      </c>
      <c r="BB2673" s="34">
        <f>AU2673*'Propiedades físicas'!$C$4+'Diseño reactor'!AV2673*'Propiedades físicas'!$C$5+'Diseño reactor'!AW2673*'Propiedades físicas'!$C$8+'Diseño reactor'!AX2673*'Propiedades físicas'!$C$9+'Diseño reactor'!AY2673*'Propiedades físicas'!$C$7+'Diseño reactor'!AZ2673*'Propiedades físicas'!$C$6</f>
        <v>875.31042710739325</v>
      </c>
      <c r="BC2673" s="45">
        <f>AU2673*'Propiedades físicas'!$L$4+'Diseño reactor'!AV2673*'Propiedades físicas'!$L$5+'Diseño reactor'!AW2673*'Propiedades físicas'!$L$8+AX2673*'Propiedades físicas'!$L$9+'Diseño reactor'!AY2673*'Propiedades físicas'!$L$7+'Diseño reactor'!AZ2673*'Propiedades físicas'!$L$6</f>
        <v>2.1272924062724008</v>
      </c>
      <c r="BD2673" s="29">
        <f t="shared" si="1700"/>
        <v>1.2698789791075773</v>
      </c>
      <c r="BE2673" s="58">
        <f t="shared" si="1701"/>
        <v>41.050643147869415</v>
      </c>
      <c r="BF2673" s="30">
        <f>AU2673*'Propiedades físicas'!$I$4+'Diseño reactor'!AV2673*'Propiedades físicas'!$I$5+'Diseño reactor'!AW2673*'Propiedades físicas'!$I$8+'Diseño reactor'!AX2673*'Propiedades físicas'!$I$9+'Diseño reactor'!AY2673*'Propiedades físicas'!$I$7+'Diseño reactor'!AZ2673*'Propiedades físicas'!$I$6</f>
        <v>2.0001445737821595E-2</v>
      </c>
      <c r="BG2673" s="24">
        <f>AU2673*'Propiedades físicas'!$O$4+'Diseño reactor'!AV2673*'Propiedades físicas'!$O$5+'Diseño reactor'!AW2673*'Propiedades físicas'!$O$8+'Diseño reactor'!AX2673*'Propiedades físicas'!$O$9+'Diseño reactor'!AY2673*'Propiedades físicas'!$O$7+'Diseño reactor'!AZ2673*'Propiedades físicas'!$O$6</f>
        <v>0.15492811776789719</v>
      </c>
      <c r="BH2673" s="54">
        <f t="shared" si="1702"/>
        <v>41087.991593812934</v>
      </c>
      <c r="BI2673" s="34">
        <f t="shared" si="1722"/>
        <v>274.63654916586074</v>
      </c>
      <c r="BJ2673" s="27">
        <f t="shared" si="1703"/>
        <v>4798.6721125681015</v>
      </c>
      <c r="BK2673" s="34">
        <f t="shared" si="1704"/>
        <v>571.88402937344222</v>
      </c>
      <c r="BL2673" s="27">
        <f t="shared" si="1705"/>
        <v>105.78403181263545</v>
      </c>
      <c r="BM2673" s="34">
        <f t="shared" si="1706"/>
        <v>1.1054421768707483</v>
      </c>
      <c r="BN2673" s="45">
        <f t="shared" si="1707"/>
        <v>2950.5049136429989</v>
      </c>
      <c r="BO2673" s="45">
        <f t="shared" si="1708"/>
        <v>111.83158656997618</v>
      </c>
      <c r="BP2673" s="66">
        <f t="shared" si="1709"/>
        <v>6.6871735475717156</v>
      </c>
    </row>
    <row r="2674" spans="8:68">
      <c r="H2674" s="68">
        <v>2669</v>
      </c>
      <c r="I2674" s="31">
        <f>('Propiedades físicas'!$C$10*'Diseño reactor'!H2674)/1000</f>
        <v>2336.0296565899221</v>
      </c>
      <c r="J2674" s="31">
        <f t="shared" si="1687"/>
        <v>0.19520300126054796</v>
      </c>
      <c r="K2674" s="31">
        <f>(I2674*1000)/'Propiedades físicas'!$F$10</f>
        <v>15259.334088696978</v>
      </c>
      <c r="L2674" s="31">
        <f t="shared" si="1688"/>
        <v>2179.904869813854</v>
      </c>
      <c r="M2674" s="31">
        <f t="shared" si="1689"/>
        <v>13079.429218883124</v>
      </c>
      <c r="N2674" s="31">
        <f t="shared" si="1690"/>
        <v>0.81674967021875389</v>
      </c>
      <c r="O2674" s="32">
        <f t="shared" si="1691"/>
        <v>4.9004980213125231</v>
      </c>
      <c r="P2674" s="33">
        <f t="shared" si="1692"/>
        <v>0.69855920649005498</v>
      </c>
      <c r="Q2674" s="31">
        <f t="shared" si="1693"/>
        <v>4.7627294486451683</v>
      </c>
      <c r="R2674" s="31">
        <f t="shared" si="1694"/>
        <v>0.10108732157173485</v>
      </c>
      <c r="S2674" s="31">
        <f t="shared" si="1695"/>
        <v>0.1377685726673552</v>
      </c>
      <c r="T2674" s="31">
        <f t="shared" si="1696"/>
        <v>1.462817537527194E-2</v>
      </c>
      <c r="U2674" s="31">
        <f t="shared" si="1697"/>
        <v>2.4749667816921666E-3</v>
      </c>
      <c r="V2674" s="47">
        <f t="shared" si="1710"/>
        <v>6.9177707827170506E-4</v>
      </c>
      <c r="W2674" s="31">
        <f t="shared" si="1698"/>
        <v>0.14470830909187074</v>
      </c>
      <c r="X2674" s="34">
        <f>(S2674*H2674*'Propiedades físicas'!$F$5*60*24*365)/(1000000)</f>
        <v>56910.859637145986</v>
      </c>
      <c r="Y2674" s="34">
        <f>(U2674*H2674*'Propiedades físicas'!$F$7*60*24*365)/(1000000)</f>
        <v>319.73175951087762</v>
      </c>
      <c r="Z2674" s="31">
        <f t="shared" si="1711"/>
        <v>1864.4545221219566</v>
      </c>
      <c r="AA2674" s="31">
        <f t="shared" si="1712"/>
        <v>12711.724898433955</v>
      </c>
      <c r="AB2674" s="31">
        <f t="shared" si="1712"/>
        <v>269.80206127496029</v>
      </c>
      <c r="AC2674" s="31">
        <f t="shared" si="1712"/>
        <v>367.70432044917106</v>
      </c>
      <c r="AD2674" s="31">
        <f t="shared" si="1712"/>
        <v>39.042600076600806</v>
      </c>
      <c r="AE2674" s="31">
        <f t="shared" si="1713"/>
        <v>6.6056863403363923</v>
      </c>
      <c r="AF2674" s="31">
        <f t="shared" si="1714"/>
        <v>15259.334088696978</v>
      </c>
      <c r="AG2674" s="31">
        <f t="shared" si="1715"/>
        <v>0.1221845272725899</v>
      </c>
      <c r="AH2674" s="31">
        <f t="shared" si="1716"/>
        <v>0.83304584751505573</v>
      </c>
      <c r="AI2674" s="31">
        <f t="shared" si="1716"/>
        <v>1.7681116338806053E-2</v>
      </c>
      <c r="AJ2674" s="31">
        <f t="shared" si="1716"/>
        <v>2.4097009627801522E-2</v>
      </c>
      <c r="AK2674" s="31">
        <f t="shared" si="1716"/>
        <v>2.5586044482452724E-3</v>
      </c>
      <c r="AL2674" s="31">
        <f t="shared" si="1717"/>
        <v>4.3289479750164271E-4</v>
      </c>
      <c r="AM2674" s="31">
        <f t="shared" si="1718"/>
        <v>1.0000000000000002</v>
      </c>
      <c r="AN2674" s="31">
        <f>(Z2674*'Propiedades físicas'!$F$4)/1000</f>
        <v>1639.5640176636061</v>
      </c>
      <c r="AO2674" s="31">
        <f>(AA2674*'Propiedades físicas'!$F$6)/1000</f>
        <v>407.2836657458239</v>
      </c>
      <c r="AP2674" s="31">
        <f>(AB2674*'Propiedades físicas'!$F$9)/1000</f>
        <v>166.45438170358673</v>
      </c>
      <c r="AQ2674" s="31">
        <f>(AC2674*'Propiedades físicas'!$F$5)/1000</f>
        <v>108.27789124266741</v>
      </c>
      <c r="AR2674" s="31">
        <f>(AD2674*'Propiedades físicas'!$F$8)/1000</f>
        <v>13.841382579156512</v>
      </c>
      <c r="AS2674" s="31">
        <f>(AE2674*'Propiedades físicas'!$F$7)/1000</f>
        <v>0.60831765508157842</v>
      </c>
      <c r="AT2674" s="31">
        <f t="shared" si="1719"/>
        <v>2336.0296565899221</v>
      </c>
      <c r="AU2674" s="31">
        <f t="shared" si="1720"/>
        <v>0.70185924782179387</v>
      </c>
      <c r="AV2674" s="31">
        <f t="shared" si="1723"/>
        <v>0.17434867087276898</v>
      </c>
      <c r="AW2674" s="31">
        <f t="shared" si="1723"/>
        <v>7.1255251933133715E-2</v>
      </c>
      <c r="AX2674" s="31">
        <f t="shared" si="1723"/>
        <v>4.6351248554236585E-2</v>
      </c>
      <c r="AY2674" s="31">
        <f t="shared" si="1723"/>
        <v>5.9251741689623147E-3</v>
      </c>
      <c r="AZ2674" s="31">
        <f t="shared" si="1724"/>
        <v>2.6040664910461172E-4</v>
      </c>
      <c r="BA2674" s="31">
        <f t="shared" si="1721"/>
        <v>1</v>
      </c>
      <c r="BB2674" s="34">
        <f>AU2674*'Propiedades físicas'!$C$4+'Diseño reactor'!AV2674*'Propiedades físicas'!$C$5+'Diseño reactor'!AW2674*'Propiedades físicas'!$C$8+'Diseño reactor'!AX2674*'Propiedades físicas'!$C$9+'Diseño reactor'!AY2674*'Propiedades físicas'!$C$7+'Diseño reactor'!AZ2674*'Propiedades físicas'!$C$6</f>
        <v>875.31034226155919</v>
      </c>
      <c r="BC2674" s="45">
        <f>AU2674*'Propiedades físicas'!$L$4+'Diseño reactor'!AV2674*'Propiedades físicas'!$L$5+'Diseño reactor'!AW2674*'Propiedades físicas'!$L$8+AX2674*'Propiedades físicas'!$L$9+'Diseño reactor'!AY2674*'Propiedades físicas'!$L$7+'Diseño reactor'!AZ2674*'Propiedades físicas'!$L$6</f>
        <v>2.1273192853260974</v>
      </c>
      <c r="BD2674" s="29">
        <f t="shared" si="1700"/>
        <v>1.269456124374438</v>
      </c>
      <c r="BE2674" s="58">
        <f t="shared" si="1701"/>
        <v>41.050189012963415</v>
      </c>
      <c r="BF2674" s="30">
        <f>AU2674*'Propiedades físicas'!$I$4+'Diseño reactor'!AV2674*'Propiedades físicas'!$I$5+'Diseño reactor'!AW2674*'Propiedades físicas'!$I$8+'Diseño reactor'!AX2674*'Propiedades físicas'!$I$9+'Diseño reactor'!AY2674*'Propiedades físicas'!$I$7+'Diseño reactor'!AZ2674*'Propiedades físicas'!$I$6</f>
        <v>2.000147995688642E-2</v>
      </c>
      <c r="BG2674" s="24">
        <f>AU2674*'Propiedades físicas'!$O$4+'Diseño reactor'!AV2674*'Propiedades físicas'!$O$5+'Diseño reactor'!AW2674*'Propiedades físicas'!$O$8+'Diseño reactor'!AX2674*'Propiedades físicas'!$O$9+'Diseño reactor'!AY2674*'Propiedades físicas'!$O$7+'Diseño reactor'!AZ2674*'Propiedades físicas'!$O$6</f>
        <v>0.15492943675144388</v>
      </c>
      <c r="BH2674" s="54">
        <f t="shared" si="1702"/>
        <v>41087.917316636354</v>
      </c>
      <c r="BI2674" s="34">
        <f t="shared" si="1722"/>
        <v>274.63815101587744</v>
      </c>
      <c r="BJ2674" s="27">
        <f t="shared" si="1703"/>
        <v>4798.6756589160304</v>
      </c>
      <c r="BK2674" s="34">
        <f t="shared" si="1704"/>
        <v>571.88932076055733</v>
      </c>
      <c r="BL2674" s="27">
        <f t="shared" si="1705"/>
        <v>105.78421285931103</v>
      </c>
      <c r="BM2674" s="34">
        <f t="shared" si="1706"/>
        <v>1.1054421768707483</v>
      </c>
      <c r="BN2674" s="45">
        <f t="shared" si="1707"/>
        <v>2951.7088479343761</v>
      </c>
      <c r="BO2674" s="45">
        <f t="shared" si="1708"/>
        <v>111.83728879666792</v>
      </c>
      <c r="BP2674" s="66">
        <f t="shared" si="1709"/>
        <v>6.6871728993687478</v>
      </c>
    </row>
    <row r="2675" spans="8:68">
      <c r="H2675" s="68">
        <v>2670</v>
      </c>
      <c r="I2675" s="31">
        <f>('Propiedades físicas'!$C$10*'Diseño reactor'!H2675)/1000</f>
        <v>2336.9049018715218</v>
      </c>
      <c r="J2675" s="31">
        <f t="shared" si="1687"/>
        <v>0.19512989152224813</v>
      </c>
      <c r="K2675" s="31">
        <f>(I2675*1000)/'Propiedades físicas'!$F$10</f>
        <v>15265.051336388511</v>
      </c>
      <c r="L2675" s="31">
        <f t="shared" si="1688"/>
        <v>2180.721619484073</v>
      </c>
      <c r="M2675" s="31">
        <f t="shared" si="1689"/>
        <v>13084.329716904438</v>
      </c>
      <c r="N2675" s="31">
        <f t="shared" si="1690"/>
        <v>0.81674967021875389</v>
      </c>
      <c r="O2675" s="32">
        <f t="shared" si="1691"/>
        <v>4.900498021312524</v>
      </c>
      <c r="P2675" s="33">
        <f t="shared" si="1692"/>
        <v>0.69859706896218454</v>
      </c>
      <c r="Q2675" s="31">
        <f t="shared" si="1693"/>
        <v>4.7627806452055248</v>
      </c>
      <c r="R2675" s="31">
        <f t="shared" si="1694"/>
        <v>0.10106041537303555</v>
      </c>
      <c r="S2675" s="31">
        <f t="shared" si="1695"/>
        <v>0.13771737610700099</v>
      </c>
      <c r="T2675" s="31">
        <f t="shared" si="1696"/>
        <v>1.4619596916635967E-2</v>
      </c>
      <c r="U2675" s="31">
        <f t="shared" si="1697"/>
        <v>2.47258896689783E-3</v>
      </c>
      <c r="V2675" s="47">
        <f t="shared" si="1710"/>
        <v>6.9181457314701771E-4</v>
      </c>
      <c r="W2675" s="31">
        <f t="shared" si="1698"/>
        <v>0.14466195159273706</v>
      </c>
      <c r="X2675" s="34">
        <f>(S2675*H2675*'Propiedades físicas'!$F$5*60*24*365)/(1000000)</f>
        <v>56911.025826127974</v>
      </c>
      <c r="Y2675" s="34">
        <f>(U2675*H2675*'Propiedades físicas'!$F$7*60*24*365)/(1000000)</f>
        <v>319.54425795287699</v>
      </c>
      <c r="Z2675" s="31">
        <f t="shared" si="1711"/>
        <v>1865.2541741290327</v>
      </c>
      <c r="AA2675" s="31">
        <f t="shared" si="1712"/>
        <v>12716.624322698752</v>
      </c>
      <c r="AB2675" s="31">
        <f t="shared" si="1712"/>
        <v>269.83130904600489</v>
      </c>
      <c r="AC2675" s="31">
        <f t="shared" si="1712"/>
        <v>367.70539420569264</v>
      </c>
      <c r="AD2675" s="31">
        <f t="shared" si="1712"/>
        <v>39.03432376741803</v>
      </c>
      <c r="AE2675" s="31">
        <f t="shared" si="1713"/>
        <v>6.601812541617206</v>
      </c>
      <c r="AF2675" s="31">
        <f t="shared" si="1714"/>
        <v>15265.051336388518</v>
      </c>
      <c r="AG2675" s="31">
        <f t="shared" si="1715"/>
        <v>0.12219114977246606</v>
      </c>
      <c r="AH2675" s="31">
        <f t="shared" si="1716"/>
        <v>0.83305480227145534</v>
      </c>
      <c r="AI2675" s="31">
        <f t="shared" si="1716"/>
        <v>1.7676410193445371E-2</v>
      </c>
      <c r="AJ2675" s="31">
        <f t="shared" si="1716"/>
        <v>2.4088054871401841E-2</v>
      </c>
      <c r="AK2675" s="31">
        <f t="shared" si="1716"/>
        <v>2.5571039957375582E-3</v>
      </c>
      <c r="AL2675" s="31">
        <f t="shared" si="1717"/>
        <v>4.3247889549378321E-4</v>
      </c>
      <c r="AM2675" s="31">
        <f t="shared" si="1718"/>
        <v>1</v>
      </c>
      <c r="AN2675" s="31">
        <f>(Z2675*'Propiedades físicas'!$F$4)/1000</f>
        <v>1640.2672156455887</v>
      </c>
      <c r="AO2675" s="31">
        <f>(AA2675*'Propiedades físicas'!$F$6)/1000</f>
        <v>407.440643299268</v>
      </c>
      <c r="AP2675" s="31">
        <f>(AB2675*'Propiedades físicas'!$F$9)/1000</f>
        <v>166.47242611593271</v>
      </c>
      <c r="AQ2675" s="31">
        <f>(AC2675*'Propiedades físicas'!$F$5)/1000</f>
        <v>108.27820743175033</v>
      </c>
      <c r="AR2675" s="31">
        <f>(AD2675*'Propiedades físicas'!$F$8)/1000</f>
        <v>13.838448462025035</v>
      </c>
      <c r="AS2675" s="31">
        <f>(AE2675*'Propiedades físicas'!$F$7)/1000</f>
        <v>0.60796091695752852</v>
      </c>
      <c r="AT2675" s="31">
        <f t="shared" si="1719"/>
        <v>2336.9049018715223</v>
      </c>
      <c r="AU2675" s="31">
        <f t="shared" si="1720"/>
        <v>0.70189728915882388</v>
      </c>
      <c r="AV2675" s="31">
        <f t="shared" si="1723"/>
        <v>0.17435054501916919</v>
      </c>
      <c r="AW2675" s="31">
        <f t="shared" si="1723"/>
        <v>7.1236286073349586E-2</v>
      </c>
      <c r="AX2675" s="31">
        <f t="shared" si="1723"/>
        <v>4.6334023838554651E-2</v>
      </c>
      <c r="AY2675" s="31">
        <f t="shared" si="1723"/>
        <v>5.9216994456823824E-3</v>
      </c>
      <c r="AZ2675" s="31">
        <f t="shared" si="1724"/>
        <v>2.601564644203707E-4</v>
      </c>
      <c r="BA2675" s="31">
        <f t="shared" si="1721"/>
        <v>1.0000000000000002</v>
      </c>
      <c r="BB2675" s="34">
        <f>AU2675*'Propiedades físicas'!$C$4+'Diseño reactor'!AV2675*'Propiedades físicas'!$C$5+'Diseño reactor'!AW2675*'Propiedades físicas'!$C$8+'Diseño reactor'!AX2675*'Propiedades físicas'!$C$9+'Diseño reactor'!AY2675*'Propiedades físicas'!$C$7+'Diseño reactor'!AZ2675*'Propiedades físicas'!$C$6</f>
        <v>875.31025752129915</v>
      </c>
      <c r="BC2675" s="45">
        <f>AU2675*'Propiedades físicas'!$L$4+'Diseño reactor'!AV2675*'Propiedades físicas'!$L$5+'Diseño reactor'!AW2675*'Propiedades físicas'!$L$8+AX2675*'Propiedades físicas'!$L$9+'Diseño reactor'!AY2675*'Propiedades físicas'!$L$7+'Diseño reactor'!AZ2675*'Propiedades físicas'!$L$6</f>
        <v>2.1273461465025725</v>
      </c>
      <c r="BD2675" s="29">
        <f t="shared" si="1700"/>
        <v>1.2690335514788678</v>
      </c>
      <c r="BE2675" s="58">
        <f t="shared" si="1701"/>
        <v>41.049735184029778</v>
      </c>
      <c r="BF2675" s="30">
        <f>AU2675*'Propiedades físicas'!$I$4+'Diseño reactor'!AV2675*'Propiedades físicas'!$I$5+'Diseño reactor'!AW2675*'Propiedades físicas'!$I$8+'Diseño reactor'!AX2675*'Propiedades físicas'!$I$9+'Diseño reactor'!AY2675*'Propiedades físicas'!$I$7+'Diseño reactor'!AZ2675*'Propiedades físicas'!$I$6</f>
        <v>2.0001514126537234E-2</v>
      </c>
      <c r="BG2675" s="24">
        <f>AU2675*'Propiedades físicas'!$O$4+'Diseño reactor'!AV2675*'Propiedades físicas'!$O$5+'Diseño reactor'!AW2675*'Propiedades físicas'!$O$8+'Diseño reactor'!AX2675*'Propiedades físicas'!$O$9+'Diseño reactor'!AY2675*'Propiedades físicas'!$O$7+'Diseño reactor'!AZ2675*'Propiedades físicas'!$O$6</f>
        <v>0.15493075488633606</v>
      </c>
      <c r="BH2675" s="54">
        <f t="shared" si="1702"/>
        <v>41087.843146177729</v>
      </c>
      <c r="BI2675" s="34">
        <f t="shared" si="1722"/>
        <v>274.6397513684251</v>
      </c>
      <c r="BJ2675" s="27">
        <f t="shared" si="1703"/>
        <v>4798.6792047892532</v>
      </c>
      <c r="BK2675" s="34">
        <f t="shared" si="1704"/>
        <v>571.894608965663</v>
      </c>
      <c r="BL2675" s="27">
        <f t="shared" si="1705"/>
        <v>105.78439379438493</v>
      </c>
      <c r="BM2675" s="34">
        <f t="shared" si="1706"/>
        <v>1.1054421768707483</v>
      </c>
      <c r="BN2675" s="45">
        <f t="shared" si="1707"/>
        <v>2952.9127937657217</v>
      </c>
      <c r="BO2675" s="45">
        <f t="shared" si="1708"/>
        <v>111.84298737031902</v>
      </c>
      <c r="BP2675" s="66">
        <f t="shared" si="1709"/>
        <v>6.6871722519723411</v>
      </c>
    </row>
    <row r="2676" spans="8:68">
      <c r="H2676" s="68">
        <v>2671</v>
      </c>
      <c r="I2676" s="31">
        <f>('Propiedades físicas'!$C$10*'Diseño reactor'!H2676)/1000</f>
        <v>2337.780147153122</v>
      </c>
      <c r="J2676" s="31">
        <f t="shared" si="1687"/>
        <v>0.19505683652729408</v>
      </c>
      <c r="K2676" s="31">
        <f>(I2676*1000)/'Propiedades físicas'!$F$10</f>
        <v>15270.768584080042</v>
      </c>
      <c r="L2676" s="31">
        <f t="shared" si="1688"/>
        <v>2181.5383691542916</v>
      </c>
      <c r="M2676" s="31">
        <f t="shared" si="1689"/>
        <v>13089.23021492575</v>
      </c>
      <c r="N2676" s="31">
        <f t="shared" si="1690"/>
        <v>0.81674967021875389</v>
      </c>
      <c r="O2676" s="32">
        <f t="shared" si="1691"/>
        <v>4.9004980213125231</v>
      </c>
      <c r="P2676" s="33">
        <f t="shared" si="1692"/>
        <v>0.69863490718349641</v>
      </c>
      <c r="Q2676" s="31">
        <f t="shared" si="1693"/>
        <v>4.7628318039455531</v>
      </c>
      <c r="R2676" s="31">
        <f t="shared" si="1694"/>
        <v>0.10103352290064141</v>
      </c>
      <c r="S2676" s="31">
        <f t="shared" si="1695"/>
        <v>0.13766621736697038</v>
      </c>
      <c r="T2676" s="31">
        <f t="shared" si="1696"/>
        <v>1.4611025937519265E-2</v>
      </c>
      <c r="U2676" s="31">
        <f t="shared" si="1697"/>
        <v>2.4702141970968151E-3</v>
      </c>
      <c r="V2676" s="47">
        <f t="shared" si="1710"/>
        <v>6.9185204400695765E-4</v>
      </c>
      <c r="W2676" s="31">
        <f t="shared" si="1698"/>
        <v>0.14461562378546447</v>
      </c>
      <c r="X2676" s="34">
        <f>(S2676*H2676*'Propiedades físicas'!$F$5*60*24*365)/(1000000)</f>
        <v>56911.19180229085</v>
      </c>
      <c r="Y2676" s="34">
        <f>(U2676*H2676*'Propiedades físicas'!$F$7*60*24*365)/(1000000)</f>
        <v>319.35691987663625</v>
      </c>
      <c r="Z2676" s="31">
        <f t="shared" si="1711"/>
        <v>1866.0538370871188</v>
      </c>
      <c r="AA2676" s="31">
        <f t="shared" si="1712"/>
        <v>12721.523748338572</v>
      </c>
      <c r="AB2676" s="31">
        <f t="shared" si="1712"/>
        <v>269.86053966761318</v>
      </c>
      <c r="AC2676" s="31">
        <f t="shared" si="1712"/>
        <v>367.70646658717789</v>
      </c>
      <c r="AD2676" s="31">
        <f t="shared" si="1712"/>
        <v>39.02605027911396</v>
      </c>
      <c r="AE2676" s="31">
        <f t="shared" si="1713"/>
        <v>6.5979421204455928</v>
      </c>
      <c r="AF2676" s="31">
        <f t="shared" si="1714"/>
        <v>15270.76858408004</v>
      </c>
      <c r="AG2676" s="31">
        <f t="shared" si="1715"/>
        <v>0.12219776803064794</v>
      </c>
      <c r="AH2676" s="31">
        <f t="shared" si="1716"/>
        <v>0.83306375041272729</v>
      </c>
      <c r="AI2676" s="31">
        <f t="shared" si="1716"/>
        <v>1.7671706448943638E-2</v>
      </c>
      <c r="AJ2676" s="31">
        <f t="shared" si="1716"/>
        <v>2.4079106730129897E-2</v>
      </c>
      <c r="AK2676" s="31">
        <f t="shared" si="1716"/>
        <v>2.5556048514675999E-3</v>
      </c>
      <c r="AL2676" s="31">
        <f t="shared" si="1717"/>
        <v>4.3206352608368557E-4</v>
      </c>
      <c r="AM2676" s="31">
        <f t="shared" si="1718"/>
        <v>1</v>
      </c>
      <c r="AN2676" s="31">
        <f>(Z2676*'Propiedades físicas'!$F$4)/1000</f>
        <v>1640.9704232576705</v>
      </c>
      <c r="AO2676" s="31">
        <f>(AA2676*'Propiedades físicas'!$F$6)/1000</f>
        <v>407.59762089676781</v>
      </c>
      <c r="AP2676" s="31">
        <f>(AB2676*'Propiedades físicas'!$F$9)/1000</f>
        <v>166.49045994793394</v>
      </c>
      <c r="AQ2676" s="31">
        <f>(AC2676*'Propiedades físicas'!$F$5)/1000</f>
        <v>108.27852321592628</v>
      </c>
      <c r="AR2676" s="31">
        <f>(AD2676*'Propiedades físicas'!$F$8)/1000</f>
        <v>13.835515344951476</v>
      </c>
      <c r="AS2676" s="31">
        <f>(AE2676*'Propiedades físicas'!$F$7)/1000</f>
        <v>0.60760448987183469</v>
      </c>
      <c r="AT2676" s="31">
        <f t="shared" si="1719"/>
        <v>2337.780147153122</v>
      </c>
      <c r="AU2676" s="31">
        <f t="shared" si="1720"/>
        <v>0.70193530613047372</v>
      </c>
      <c r="AV2676" s="31">
        <f t="shared" si="1723"/>
        <v>0.17435241778108512</v>
      </c>
      <c r="AW2676" s="31">
        <f t="shared" si="1723"/>
        <v>7.1217329889074893E-2</v>
      </c>
      <c r="AX2676" s="31">
        <f t="shared" si="1723"/>
        <v>4.6316811847249451E-2</v>
      </c>
      <c r="AY2676" s="31">
        <f t="shared" si="1723"/>
        <v>5.9182277519979577E-3</v>
      </c>
      <c r="AZ2676" s="31">
        <f t="shared" si="1724"/>
        <v>2.5990660011881658E-4</v>
      </c>
      <c r="BA2676" s="31">
        <f t="shared" si="1721"/>
        <v>0.99999999999999989</v>
      </c>
      <c r="BB2676" s="34">
        <f>AU2676*'Propiedades físicas'!$C$4+'Diseño reactor'!AV2676*'Propiedades físicas'!$C$5+'Diseño reactor'!AW2676*'Propiedades físicas'!$C$8+'Diseño reactor'!AX2676*'Propiedades físicas'!$C$9+'Diseño reactor'!AY2676*'Propiedades físicas'!$C$7+'Diseño reactor'!AZ2676*'Propiedades físicas'!$C$6</f>
        <v>875.31017288645251</v>
      </c>
      <c r="BC2676" s="45">
        <f>AU2676*'Propiedades físicas'!$L$4+'Diseño reactor'!AV2676*'Propiedades físicas'!$L$5+'Diseño reactor'!AW2676*'Propiedades físicas'!$L$8+AX2676*'Propiedades físicas'!$L$9+'Diseño reactor'!AY2676*'Propiedades físicas'!$L$7+'Diseño reactor'!AZ2676*'Propiedades físicas'!$L$6</f>
        <v>2.1273729898195635</v>
      </c>
      <c r="BD2676" s="29">
        <f t="shared" si="1700"/>
        <v>1.268611260138935</v>
      </c>
      <c r="BE2676" s="58">
        <f t="shared" si="1701"/>
        <v>41.049281660758723</v>
      </c>
      <c r="BF2676" s="30">
        <f>AU2676*'Propiedades físicas'!$I$4+'Diseño reactor'!AV2676*'Propiedades físicas'!$I$5+'Diseño reactor'!AW2676*'Propiedades físicas'!$I$8+'Diseño reactor'!AX2676*'Propiedades físicas'!$I$9+'Diseño reactor'!AY2676*'Propiedades físicas'!$I$7+'Diseño reactor'!AZ2676*'Propiedades físicas'!$I$6</f>
        <v>2.0001548246850853E-2</v>
      </c>
      <c r="BG2676" s="24">
        <f>AU2676*'Propiedades físicas'!$O$4+'Diseño reactor'!AV2676*'Propiedades físicas'!$O$5+'Diseño reactor'!AW2676*'Propiedades físicas'!$O$8+'Diseño reactor'!AX2676*'Propiedades físicas'!$O$9+'Diseño reactor'!AY2676*'Propiedades físicas'!$O$7+'Diseño reactor'!AZ2676*'Propiedades físicas'!$O$6</f>
        <v>0.15493207217338123</v>
      </c>
      <c r="BH2676" s="54">
        <f t="shared" si="1702"/>
        <v>41087.769082270628</v>
      </c>
      <c r="BI2676" s="34">
        <f t="shared" si="1722"/>
        <v>274.64135022544394</v>
      </c>
      <c r="BJ2676" s="27">
        <f t="shared" si="1703"/>
        <v>4798.6827501862981</v>
      </c>
      <c r="BK2676" s="34">
        <f t="shared" si="1704"/>
        <v>571.89989399155616</v>
      </c>
      <c r="BL2676" s="27">
        <f t="shared" si="1705"/>
        <v>105.7845746179579</v>
      </c>
      <c r="BM2676" s="34">
        <f t="shared" si="1706"/>
        <v>1.1054421768707483</v>
      </c>
      <c r="BN2676" s="45">
        <f t="shared" si="1707"/>
        <v>2954.1167511256604</v>
      </c>
      <c r="BO2676" s="45">
        <f t="shared" si="1708"/>
        <v>111.84868229443883</v>
      </c>
      <c r="BP2676" s="66">
        <f t="shared" si="1709"/>
        <v>6.6871716053812689</v>
      </c>
    </row>
    <row r="2677" spans="8:68">
      <c r="H2677" s="68">
        <v>2672</v>
      </c>
      <c r="I2677" s="31">
        <f>('Propiedades físicas'!$C$10*'Diseño reactor'!H2677)/1000</f>
        <v>2338.6553924347213</v>
      </c>
      <c r="J2677" s="31">
        <f t="shared" si="1687"/>
        <v>0.19498383621422252</v>
      </c>
      <c r="K2677" s="31">
        <f>(I2677*1000)/'Propiedades físicas'!$F$10</f>
        <v>15276.485831771572</v>
      </c>
      <c r="L2677" s="31">
        <f t="shared" si="1688"/>
        <v>2182.3551188245101</v>
      </c>
      <c r="M2677" s="31">
        <f t="shared" si="1689"/>
        <v>13094.130712947061</v>
      </c>
      <c r="N2677" s="31">
        <f t="shared" si="1690"/>
        <v>0.81674967021875378</v>
      </c>
      <c r="O2677" s="32">
        <f t="shared" si="1691"/>
        <v>4.9004980213125231</v>
      </c>
      <c r="P2677" s="33">
        <f t="shared" si="1692"/>
        <v>0.69867272117728185</v>
      </c>
      <c r="Q2677" s="31">
        <f t="shared" si="1693"/>
        <v>4.7628829249069007</v>
      </c>
      <c r="R2677" s="31">
        <f t="shared" si="1694"/>
        <v>0.10100664414473634</v>
      </c>
      <c r="S2677" s="31">
        <f t="shared" si="1695"/>
        <v>0.13761509640562397</v>
      </c>
      <c r="T2677" s="31">
        <f t="shared" si="1696"/>
        <v>1.4602462429319108E-2</v>
      </c>
      <c r="U2677" s="31">
        <f t="shared" si="1697"/>
        <v>2.4678424674164671E-3</v>
      </c>
      <c r="V2677" s="47">
        <f t="shared" si="1710"/>
        <v>6.9188949087458978E-4</v>
      </c>
      <c r="W2677" s="31">
        <f t="shared" si="1698"/>
        <v>0.14456932564153574</v>
      </c>
      <c r="X2677" s="34">
        <f>(S2677*H2677*'Propiedades físicas'!$F$5*60*24*365)/(1000000)</f>
        <v>56911.357565975224</v>
      </c>
      <c r="Y2677" s="34">
        <f>(U2677*H2677*'Propiedades físicas'!$F$7*60*24*365)/(1000000)</f>
        <v>319.16974509412375</v>
      </c>
      <c r="Z2677" s="31">
        <f t="shared" si="1711"/>
        <v>1866.8535109856971</v>
      </c>
      <c r="AA2677" s="31">
        <f t="shared" si="1712"/>
        <v>12726.423175351239</v>
      </c>
      <c r="AB2677" s="31">
        <f t="shared" si="1712"/>
        <v>269.8897531547355</v>
      </c>
      <c r="AC2677" s="31">
        <f t="shared" si="1712"/>
        <v>367.70753759582726</v>
      </c>
      <c r="AD2677" s="31">
        <f t="shared" si="1712"/>
        <v>39.017779611140654</v>
      </c>
      <c r="AE2677" s="31">
        <f t="shared" si="1713"/>
        <v>6.5940750729367998</v>
      </c>
      <c r="AF2677" s="31">
        <f t="shared" si="1714"/>
        <v>15276.485831771575</v>
      </c>
      <c r="AG2677" s="31">
        <f t="shared" si="1715"/>
        <v>0.12220438205120915</v>
      </c>
      <c r="AH2677" s="31">
        <f t="shared" si="1716"/>
        <v>0.83307269194615474</v>
      </c>
      <c r="AI2677" s="31">
        <f t="shared" si="1716"/>
        <v>1.7667005103583898E-2</v>
      </c>
      <c r="AJ2677" s="31">
        <f t="shared" si="1716"/>
        <v>2.4070165196702516E-2</v>
      </c>
      <c r="AK2677" s="31">
        <f t="shared" si="1716"/>
        <v>2.5541070139306942E-3</v>
      </c>
      <c r="AL2677" s="31">
        <f t="shared" si="1717"/>
        <v>4.3164868841907611E-4</v>
      </c>
      <c r="AM2677" s="31">
        <f t="shared" si="1718"/>
        <v>1</v>
      </c>
      <c r="AN2677" s="31">
        <f>(Z2677*'Propiedades físicas'!$F$4)/1000</f>
        <v>1641.6736404906023</v>
      </c>
      <c r="AO2677" s="31">
        <f>(AA2677*'Propiedades físicas'!$F$6)/1000</f>
        <v>407.75459853825367</v>
      </c>
      <c r="AP2677" s="31">
        <f>(AB2677*'Propiedades físicas'!$F$9)/1000</f>
        <v>166.50848320881406</v>
      </c>
      <c r="AQ2677" s="31">
        <f>(AC2677*'Propiedades físicas'!$F$5)/1000</f>
        <v>108.27883859584327</v>
      </c>
      <c r="AR2677" s="31">
        <f>(AD2677*'Propiedades físicas'!$F$8)/1000</f>
        <v>13.83258322774158</v>
      </c>
      <c r="AS2677" s="31">
        <f>(AE2677*'Propiedades físicas'!$F$7)/1000</f>
        <v>0.60724837346674998</v>
      </c>
      <c r="AT2677" s="31">
        <f t="shared" si="1719"/>
        <v>2338.6553924347218</v>
      </c>
      <c r="AU2677" s="31">
        <f t="shared" si="1720"/>
        <v>0.70197329876014469</v>
      </c>
      <c r="AV2677" s="31">
        <f t="shared" si="1723"/>
        <v>0.17435428916004145</v>
      </c>
      <c r="AW2677" s="31">
        <f t="shared" si="1723"/>
        <v>7.1198383373390378E-2</v>
      </c>
      <c r="AX2677" s="31">
        <f t="shared" si="1723"/>
        <v>4.6299612566311703E-2</v>
      </c>
      <c r="AY2677" s="31">
        <f t="shared" si="1723"/>
        <v>5.9147590844244851E-3</v>
      </c>
      <c r="AZ2677" s="31">
        <f t="shared" si="1724"/>
        <v>2.5965705568726708E-4</v>
      </c>
      <c r="BA2677" s="31">
        <f t="shared" si="1721"/>
        <v>1</v>
      </c>
      <c r="BB2677" s="34">
        <f>AU2677*'Propiedades físicas'!$C$4+'Diseño reactor'!AV2677*'Propiedades físicas'!$C$5+'Diseño reactor'!AW2677*'Propiedades físicas'!$C$8+'Diseño reactor'!AX2677*'Propiedades físicas'!$C$9+'Diseño reactor'!AY2677*'Propiedades físicas'!$C$7+'Diseño reactor'!AZ2677*'Propiedades físicas'!$C$6</f>
        <v>875.31008835685907</v>
      </c>
      <c r="BC2677" s="45">
        <f>AU2677*'Propiedades físicas'!$L$4+'Diseño reactor'!AV2677*'Propiedades físicas'!$L$5+'Diseño reactor'!AW2677*'Propiedades físicas'!$L$8+AX2677*'Propiedades físicas'!$L$9+'Diseño reactor'!AY2677*'Propiedades físicas'!$L$7+'Diseño reactor'!AZ2677*'Propiedades físicas'!$L$6</f>
        <v>2.1273998152947868</v>
      </c>
      <c r="BD2677" s="29">
        <f t="shared" si="1700"/>
        <v>1.2681892500730809</v>
      </c>
      <c r="BE2677" s="58">
        <f t="shared" si="1701"/>
        <v>41.048828442840914</v>
      </c>
      <c r="BF2677" s="30">
        <f>AU2677*'Propiedades físicas'!$I$4+'Diseño reactor'!AV2677*'Propiedades físicas'!$I$5+'Diseño reactor'!AW2677*'Propiedades físicas'!$I$8+'Diseño reactor'!AX2677*'Propiedades físicas'!$I$9+'Diseño reactor'!AY2677*'Propiedades físicas'!$I$7+'Diseño reactor'!AZ2677*'Propiedades físicas'!$I$6</f>
        <v>2.0001582317903964E-2</v>
      </c>
      <c r="BG2677" s="24">
        <f>AU2677*'Propiedades físicas'!$O$4+'Diseño reactor'!AV2677*'Propiedades físicas'!$O$5+'Diseño reactor'!AW2677*'Propiedades físicas'!$O$8+'Diseño reactor'!AX2677*'Propiedades físicas'!$O$9+'Diseño reactor'!AY2677*'Propiedades físicas'!$O$7+'Diseño reactor'!AZ2677*'Propiedades físicas'!$O$6</f>
        <v>0.15493338861338599</v>
      </c>
      <c r="BH2677" s="54">
        <f t="shared" si="1702"/>
        <v>41087.695124748905</v>
      </c>
      <c r="BI2677" s="34">
        <f t="shared" si="1722"/>
        <v>274.6429475888711</v>
      </c>
      <c r="BJ2677" s="27">
        <f t="shared" si="1703"/>
        <v>4798.6862951057165</v>
      </c>
      <c r="BK2677" s="34">
        <f t="shared" si="1704"/>
        <v>571.90517584103338</v>
      </c>
      <c r="BL2677" s="27">
        <f t="shared" si="1705"/>
        <v>105.78475533013055</v>
      </c>
      <c r="BM2677" s="34">
        <f t="shared" si="1706"/>
        <v>1.1054421768707483</v>
      </c>
      <c r="BN2677" s="45">
        <f t="shared" si="1707"/>
        <v>2955.3207200028332</v>
      </c>
      <c r="BO2677" s="45">
        <f t="shared" si="1708"/>
        <v>111.85437357253197</v>
      </c>
      <c r="BP2677" s="66">
        <f t="shared" si="1709"/>
        <v>6.6871709595943063</v>
      </c>
    </row>
    <row r="2678" spans="8:68">
      <c r="H2678" s="68">
        <v>2673</v>
      </c>
      <c r="I2678" s="31">
        <f>('Propiedades físicas'!$C$10*'Diseño reactor'!H2678)/1000</f>
        <v>2339.5306377163211</v>
      </c>
      <c r="J2678" s="31">
        <f t="shared" si="1687"/>
        <v>0.19491089052166202</v>
      </c>
      <c r="K2678" s="31">
        <f>(I2678*1000)/'Propiedades físicas'!$F$10</f>
        <v>15282.203079463103</v>
      </c>
      <c r="L2678" s="31">
        <f t="shared" si="1688"/>
        <v>2183.1718684947286</v>
      </c>
      <c r="M2678" s="31">
        <f t="shared" si="1689"/>
        <v>13099.031210968373</v>
      </c>
      <c r="N2678" s="31">
        <f t="shared" si="1690"/>
        <v>0.81674967021875367</v>
      </c>
      <c r="O2678" s="32">
        <f t="shared" si="1691"/>
        <v>4.9004980213125222</v>
      </c>
      <c r="P2678" s="33">
        <f t="shared" si="1692"/>
        <v>0.6987105109668027</v>
      </c>
      <c r="Q2678" s="31">
        <f t="shared" si="1693"/>
        <v>4.7629340081311398</v>
      </c>
      <c r="R2678" s="31">
        <f t="shared" si="1694"/>
        <v>0.10097977909551266</v>
      </c>
      <c r="S2678" s="31">
        <f t="shared" si="1695"/>
        <v>0.13756401318138309</v>
      </c>
      <c r="T2678" s="31">
        <f t="shared" si="1696"/>
        <v>1.4593906383444991E-2</v>
      </c>
      <c r="U2678" s="31">
        <f t="shared" si="1697"/>
        <v>2.4654737729934849E-3</v>
      </c>
      <c r="V2678" s="47">
        <f t="shared" si="1710"/>
        <v>6.9192691377295025E-4</v>
      </c>
      <c r="W2678" s="31">
        <f t="shared" si="1698"/>
        <v>0.14452305713247016</v>
      </c>
      <c r="X2678" s="34">
        <f>(S2678*H2678*'Propiedades físicas'!$F$5*60*24*365)/(1000000)</f>
        <v>56911.523117520992</v>
      </c>
      <c r="Y2678" s="34">
        <f>(U2678*H2678*'Propiedades físicas'!$F$7*60*24*365)/(1000000)</f>
        <v>318.98273341757437</v>
      </c>
      <c r="Z2678" s="31">
        <f t="shared" si="1711"/>
        <v>1867.6531958142637</v>
      </c>
      <c r="AA2678" s="31">
        <f t="shared" si="1712"/>
        <v>12731.322603734536</v>
      </c>
      <c r="AB2678" s="31">
        <f t="shared" si="1712"/>
        <v>269.91894952230535</v>
      </c>
      <c r="AC2678" s="31">
        <f t="shared" si="1712"/>
        <v>367.70860723383697</v>
      </c>
      <c r="AD2678" s="31">
        <f t="shared" si="1712"/>
        <v>39.009511762948463</v>
      </c>
      <c r="AE2678" s="31">
        <f t="shared" si="1713"/>
        <v>6.5902113952115853</v>
      </c>
      <c r="AF2678" s="31">
        <f t="shared" si="1714"/>
        <v>15282.203079463103</v>
      </c>
      <c r="AG2678" s="31">
        <f t="shared" si="1715"/>
        <v>0.12221099183821856</v>
      </c>
      <c r="AH2678" s="31">
        <f t="shared" si="1716"/>
        <v>0.83308162687900988</v>
      </c>
      <c r="AI2678" s="31">
        <f t="shared" si="1716"/>
        <v>1.7662306155650707E-2</v>
      </c>
      <c r="AJ2678" s="31">
        <f t="shared" si="1716"/>
        <v>2.4061230263847232E-2</v>
      </c>
      <c r="AK2678" s="31">
        <f t="shared" si="1716"/>
        <v>2.5526104816242863E-3</v>
      </c>
      <c r="AL2678" s="31">
        <f t="shared" si="1717"/>
        <v>4.3123438164931871E-4</v>
      </c>
      <c r="AM2678" s="31">
        <f t="shared" si="1718"/>
        <v>0.99999999999999989</v>
      </c>
      <c r="AN2678" s="31">
        <f>(Z2678*'Propiedades físicas'!$F$4)/1000</f>
        <v>1642.3768673351472</v>
      </c>
      <c r="AO2678" s="31">
        <f>(AA2678*'Propiedades físicas'!$F$6)/1000</f>
        <v>407.91157622365449</v>
      </c>
      <c r="AP2678" s="31">
        <f>(AB2678*'Propiedades físicas'!$F$9)/1000</f>
        <v>166.52649590778628</v>
      </c>
      <c r="AQ2678" s="31">
        <f>(AC2678*'Propiedades físicas'!$F$5)/1000</f>
        <v>108.27915357214799</v>
      </c>
      <c r="AR2678" s="31">
        <f>(AD2678*'Propiedades físicas'!$F$8)/1000</f>
        <v>13.829652110200485</v>
      </c>
      <c r="AS2678" s="31">
        <f>(AE2678*'Propiedades físicas'!$F$7)/1000</f>
        <v>0.60689256738503494</v>
      </c>
      <c r="AT2678" s="31">
        <f t="shared" si="1719"/>
        <v>2339.5306377163215</v>
      </c>
      <c r="AU2678" s="31">
        <f t="shared" si="1720"/>
        <v>0.70201126707120842</v>
      </c>
      <c r="AV2678" s="31">
        <f t="shared" si="1723"/>
        <v>0.17435615915755986</v>
      </c>
      <c r="AW2678" s="31">
        <f t="shared" si="1723"/>
        <v>7.1179446519382739E-2</v>
      </c>
      <c r="AX2678" s="31">
        <f t="shared" si="1723"/>
        <v>4.6282425981752549E-2</v>
      </c>
      <c r="AY2678" s="31">
        <f t="shared" si="1723"/>
        <v>5.9112934394823652E-3</v>
      </c>
      <c r="AZ2678" s="31">
        <f t="shared" si="1724"/>
        <v>2.5940783061402392E-4</v>
      </c>
      <c r="BA2678" s="31">
        <f t="shared" si="1721"/>
        <v>1</v>
      </c>
      <c r="BB2678" s="34">
        <f>AU2678*'Propiedades físicas'!$C$4+'Diseño reactor'!AV2678*'Propiedades físicas'!$C$5+'Diseño reactor'!AW2678*'Propiedades físicas'!$C$8+'Diseño reactor'!AX2678*'Propiedades físicas'!$C$9+'Diseño reactor'!AY2678*'Propiedades físicas'!$C$7+'Diseño reactor'!AZ2678*'Propiedades físicas'!$C$6</f>
        <v>875.31000393235934</v>
      </c>
      <c r="BC2678" s="45">
        <f>AU2678*'Propiedades físicas'!$L$4+'Diseño reactor'!AV2678*'Propiedades físicas'!$L$5+'Diseño reactor'!AW2678*'Propiedades físicas'!$L$8+AX2678*'Propiedades físicas'!$L$9+'Diseño reactor'!AY2678*'Propiedades físicas'!$L$7+'Diseño reactor'!AZ2678*'Propiedades físicas'!$L$6</f>
        <v>2.1274266229459329</v>
      </c>
      <c r="BD2678" s="29">
        <f t="shared" si="1700"/>
        <v>1.2677675210001238</v>
      </c>
      <c r="BE2678" s="58">
        <f t="shared" si="1701"/>
        <v>41.048375529967423</v>
      </c>
      <c r="BF2678" s="30">
        <f>AU2678*'Propiedades físicas'!$I$4+'Diseño reactor'!AV2678*'Propiedades físicas'!$I$5+'Diseño reactor'!AW2678*'Propiedades físicas'!$I$8+'Diseño reactor'!AX2678*'Propiedades físicas'!$I$9+'Diseño reactor'!AY2678*'Propiedades físicas'!$I$7+'Diseño reactor'!AZ2678*'Propiedades físicas'!$I$6</f>
        <v>2.0001616339773105E-2</v>
      </c>
      <c r="BG2678" s="24">
        <f>AU2678*'Propiedades físicas'!$O$4+'Diseño reactor'!AV2678*'Propiedades físicas'!$O$5+'Diseño reactor'!AW2678*'Propiedades físicas'!$O$8+'Diseño reactor'!AX2678*'Propiedades físicas'!$O$9+'Diseño reactor'!AY2678*'Propiedades físicas'!$O$7+'Diseño reactor'!AZ2678*'Propiedades físicas'!$O$6</f>
        <v>0.15493470420715574</v>
      </c>
      <c r="BH2678" s="54">
        <f t="shared" si="1702"/>
        <v>41087.621273446763</v>
      </c>
      <c r="BI2678" s="34">
        <f t="shared" si="1722"/>
        <v>274.64454346064065</v>
      </c>
      <c r="BJ2678" s="27">
        <f t="shared" si="1703"/>
        <v>4798.6898395460494</v>
      </c>
      <c r="BK2678" s="34">
        <f t="shared" si="1704"/>
        <v>571.91045451688524</v>
      </c>
      <c r="BL2678" s="27">
        <f t="shared" si="1705"/>
        <v>105.78493593100335</v>
      </c>
      <c r="BM2678" s="34">
        <f t="shared" si="1706"/>
        <v>1.1054421768707483</v>
      </c>
      <c r="BN2678" s="45">
        <f t="shared" si="1707"/>
        <v>2956.524700385894</v>
      </c>
      <c r="BO2678" s="45">
        <f t="shared" si="1708"/>
        <v>111.86006120809867</v>
      </c>
      <c r="BP2678" s="66">
        <f t="shared" si="1709"/>
        <v>6.6871703146102375</v>
      </c>
    </row>
    <row r="2679" spans="8:68">
      <c r="H2679" s="68">
        <v>2674</v>
      </c>
      <c r="I2679" s="31">
        <f>('Propiedades físicas'!$C$10*'Diseño reactor'!H2679)/1000</f>
        <v>2340.4058829979213</v>
      </c>
      <c r="J2679" s="31">
        <f t="shared" si="1687"/>
        <v>0.19483799938833302</v>
      </c>
      <c r="K2679" s="31">
        <f>(I2679*1000)/'Propiedades físicas'!$F$10</f>
        <v>15287.920327154636</v>
      </c>
      <c r="L2679" s="31">
        <f t="shared" si="1688"/>
        <v>2183.9886181649476</v>
      </c>
      <c r="M2679" s="31">
        <f t="shared" si="1689"/>
        <v>13103.931708989687</v>
      </c>
      <c r="N2679" s="31">
        <f t="shared" si="1690"/>
        <v>0.81674967021875378</v>
      </c>
      <c r="O2679" s="32">
        <f t="shared" si="1691"/>
        <v>4.9004980213125231</v>
      </c>
      <c r="P2679" s="33">
        <f t="shared" si="1692"/>
        <v>0.69874827657529059</v>
      </c>
      <c r="Q2679" s="31">
        <f t="shared" si="1693"/>
        <v>4.7629850536597935</v>
      </c>
      <c r="R2679" s="31">
        <f t="shared" si="1694"/>
        <v>0.10095292774317072</v>
      </c>
      <c r="S2679" s="31">
        <f t="shared" si="1695"/>
        <v>0.13751296765272955</v>
      </c>
      <c r="T2679" s="31">
        <f t="shared" si="1696"/>
        <v>1.4585357791318584E-2</v>
      </c>
      <c r="U2679" s="31">
        <f t="shared" si="1697"/>
        <v>2.4631081089739018E-3</v>
      </c>
      <c r="V2679" s="47">
        <f t="shared" si="1710"/>
        <v>6.9196431272504507E-4</v>
      </c>
      <c r="W2679" s="31">
        <f t="shared" si="1698"/>
        <v>0.14447681822982353</v>
      </c>
      <c r="X2679" s="34">
        <f>(S2679*H2679*'Propiedades físicas'!$F$5*60*24*365)/(1000000)</f>
        <v>56911.688457267373</v>
      </c>
      <c r="Y2679" s="34">
        <f>(U2679*H2679*'Propiedades físicas'!$F$7*60*24*365)/(1000000)</f>
        <v>318.79588465948962</v>
      </c>
      <c r="Z2679" s="31">
        <f t="shared" si="1711"/>
        <v>1868.4528915623271</v>
      </c>
      <c r="AA2679" s="31">
        <f t="shared" si="1712"/>
        <v>12736.222033486289</v>
      </c>
      <c r="AB2679" s="31">
        <f t="shared" si="1712"/>
        <v>269.94812878523851</v>
      </c>
      <c r="AC2679" s="31">
        <f t="shared" si="1712"/>
        <v>367.70967550339884</v>
      </c>
      <c r="AD2679" s="31">
        <f t="shared" si="1712"/>
        <v>39.001246733985894</v>
      </c>
      <c r="AE2679" s="31">
        <f t="shared" si="1713"/>
        <v>6.5863510833962131</v>
      </c>
      <c r="AF2679" s="31">
        <f t="shared" si="1714"/>
        <v>15287.920327154634</v>
      </c>
      <c r="AG2679" s="31">
        <f t="shared" si="1715"/>
        <v>0.12221759739573949</v>
      </c>
      <c r="AH2679" s="31">
        <f t="shared" si="1716"/>
        <v>0.83309055521855513</v>
      </c>
      <c r="AI2679" s="31">
        <f t="shared" si="1716"/>
        <v>1.7657609603430009E-2</v>
      </c>
      <c r="AJ2679" s="31">
        <f t="shared" si="1716"/>
        <v>2.4052301924302116E-2</v>
      </c>
      <c r="AK2679" s="31">
        <f t="shared" si="1716"/>
        <v>2.5511152530479438E-3</v>
      </c>
      <c r="AL2679" s="31">
        <f t="shared" si="1717"/>
        <v>4.3082060492540881E-4</v>
      </c>
      <c r="AM2679" s="31">
        <f t="shared" si="1718"/>
        <v>1</v>
      </c>
      <c r="AN2679" s="31">
        <f>(Z2679*'Propiedades físicas'!$F$4)/1000</f>
        <v>1643.0801037820793</v>
      </c>
      <c r="AO2679" s="31">
        <f>(AA2679*'Propiedades físicas'!$F$6)/1000</f>
        <v>408.06855395290069</v>
      </c>
      <c r="AP2679" s="31">
        <f>(AB2679*'Propiedades físicas'!$F$9)/1000</f>
        <v>166.54449805405287</v>
      </c>
      <c r="AQ2679" s="31">
        <f>(AC2679*'Propiedades físicas'!$F$5)/1000</f>
        <v>108.27946814548586</v>
      </c>
      <c r="AR2679" s="31">
        <f>(AD2679*'Propiedades físicas'!$F$8)/1000</f>
        <v>13.826721992132674</v>
      </c>
      <c r="AS2679" s="31">
        <f>(AE2679*'Propiedades físicas'!$F$7)/1000</f>
        <v>0.60653707126995737</v>
      </c>
      <c r="AT2679" s="31">
        <f t="shared" si="1719"/>
        <v>2340.4058829979213</v>
      </c>
      <c r="AU2679" s="31">
        <f t="shared" si="1720"/>
        <v>0.70204921108700646</v>
      </c>
      <c r="AV2679" s="31">
        <f t="shared" si="1723"/>
        <v>0.17435802777516055</v>
      </c>
      <c r="AW2679" s="31">
        <f t="shared" si="1723"/>
        <v>7.1160519320144264E-2</v>
      </c>
      <c r="AX2679" s="31">
        <f t="shared" si="1723"/>
        <v>4.6265252079603511E-2</v>
      </c>
      <c r="AY2679" s="31">
        <f t="shared" si="1723"/>
        <v>5.9078308136969225E-3</v>
      </c>
      <c r="AZ2679" s="31">
        <f t="shared" si="1724"/>
        <v>2.5915892438837119E-4</v>
      </c>
      <c r="BA2679" s="31">
        <f t="shared" si="1721"/>
        <v>1</v>
      </c>
      <c r="BB2679" s="34">
        <f>AU2679*'Propiedades físicas'!$C$4+'Diseño reactor'!AV2679*'Propiedades físicas'!$C$5+'Diseño reactor'!AW2679*'Propiedades físicas'!$C$8+'Diseño reactor'!AX2679*'Propiedades físicas'!$C$9+'Diseño reactor'!AY2679*'Propiedades físicas'!$C$7+'Diseño reactor'!AZ2679*'Propiedades físicas'!$C$6</f>
        <v>875.30991961279369</v>
      </c>
      <c r="BC2679" s="45">
        <f>AU2679*'Propiedades físicas'!$L$4+'Diseño reactor'!AV2679*'Propiedades físicas'!$L$5+'Diseño reactor'!AW2679*'Propiedades físicas'!$L$8+AX2679*'Propiedades físicas'!$L$9+'Diseño reactor'!AY2679*'Propiedades físicas'!$L$7+'Diseño reactor'!AZ2679*'Propiedades físicas'!$L$6</f>
        <v>2.1274534127906706</v>
      </c>
      <c r="BD2679" s="29">
        <f t="shared" si="1700"/>
        <v>1.2673460726392562</v>
      </c>
      <c r="BE2679" s="58">
        <f t="shared" si="1701"/>
        <v>41.047922921829738</v>
      </c>
      <c r="BF2679" s="30">
        <f>AU2679*'Propiedades físicas'!$I$4+'Diseño reactor'!AV2679*'Propiedades físicas'!$I$5+'Diseño reactor'!AW2679*'Propiedades físicas'!$I$8+'Diseño reactor'!AX2679*'Propiedades físicas'!$I$9+'Diseño reactor'!AY2679*'Propiedades físicas'!$I$7+'Diseño reactor'!AZ2679*'Propiedades físicas'!$I$6</f>
        <v>2.0001650312534685E-2</v>
      </c>
      <c r="BG2679" s="24">
        <f>AU2679*'Propiedades físicas'!$O$4+'Diseño reactor'!AV2679*'Propiedades físicas'!$O$5+'Diseño reactor'!AW2679*'Propiedades físicas'!$O$8+'Diseño reactor'!AX2679*'Propiedades físicas'!$O$9+'Diseño reactor'!AY2679*'Propiedades físicas'!$O$7+'Diseño reactor'!AZ2679*'Propiedades físicas'!$O$6</f>
        <v>0.15493601895549514</v>
      </c>
      <c r="BH2679" s="54">
        <f t="shared" si="1702"/>
        <v>41087.547528198666</v>
      </c>
      <c r="BI2679" s="34">
        <f t="shared" si="1722"/>
        <v>274.64613784268323</v>
      </c>
      <c r="BJ2679" s="27">
        <f t="shared" si="1703"/>
        <v>4798.693383505858</v>
      </c>
      <c r="BK2679" s="34">
        <f t="shared" si="1704"/>
        <v>571.91573002190216</v>
      </c>
      <c r="BL2679" s="27">
        <f t="shared" si="1705"/>
        <v>105.7851164206767</v>
      </c>
      <c r="BM2679" s="34">
        <f t="shared" si="1706"/>
        <v>1.1054421768707483</v>
      </c>
      <c r="BN2679" s="45">
        <f t="shared" si="1707"/>
        <v>2957.7286922635126</v>
      </c>
      <c r="BO2679" s="45">
        <f t="shared" si="1708"/>
        <v>111.86574520463469</v>
      </c>
      <c r="BP2679" s="66">
        <f t="shared" si="1709"/>
        <v>6.6871696704278403</v>
      </c>
    </row>
    <row r="2680" spans="8:68">
      <c r="H2680" s="68">
        <v>2675</v>
      </c>
      <c r="I2680" s="31">
        <f>('Propiedades físicas'!$C$10*'Diseño reactor'!H2680)/1000</f>
        <v>2341.281128279521</v>
      </c>
      <c r="J2680" s="31">
        <f t="shared" si="1687"/>
        <v>0.19476516275304767</v>
      </c>
      <c r="K2680" s="31">
        <f>(I2680*1000)/'Propiedades físicas'!$F$10</f>
        <v>15293.637574846167</v>
      </c>
      <c r="L2680" s="31">
        <f t="shared" si="1688"/>
        <v>2184.8053678351666</v>
      </c>
      <c r="M2680" s="31">
        <f t="shared" si="1689"/>
        <v>13108.832207010999</v>
      </c>
      <c r="N2680" s="31">
        <f t="shared" si="1690"/>
        <v>0.81674967021875389</v>
      </c>
      <c r="O2680" s="32">
        <f t="shared" si="1691"/>
        <v>4.9004980213125231</v>
      </c>
      <c r="P2680" s="33">
        <f t="shared" si="1692"/>
        <v>0.69878601802594786</v>
      </c>
      <c r="Q2680" s="31">
        <f t="shared" si="1693"/>
        <v>4.7630360615343186</v>
      </c>
      <c r="R2680" s="31">
        <f t="shared" si="1694"/>
        <v>0.10092609007791929</v>
      </c>
      <c r="S2680" s="31">
        <f t="shared" si="1695"/>
        <v>0.13746195977820591</v>
      </c>
      <c r="T2680" s="31">
        <f t="shared" si="1696"/>
        <v>1.4576816644373727E-2</v>
      </c>
      <c r="U2680" s="31">
        <f t="shared" si="1697"/>
        <v>2.4607454705130598E-3</v>
      </c>
      <c r="V2680" s="47">
        <f t="shared" si="1710"/>
        <v>6.920016877538513E-4</v>
      </c>
      <c r="W2680" s="31">
        <f t="shared" si="1698"/>
        <v>0.14443060890518794</v>
      </c>
      <c r="X2680" s="34">
        <f>(S2680*H2680*'Propiedades físicas'!$F$5*60*24*365)/(1000000)</f>
        <v>56911.853585553043</v>
      </c>
      <c r="Y2680" s="34">
        <f>(U2680*H2680*'Propiedades físicas'!$F$7*60*24*365)/(1000000)</f>
        <v>318.60919863263643</v>
      </c>
      <c r="Z2680" s="31">
        <f t="shared" si="1711"/>
        <v>1869.2525982194106</v>
      </c>
      <c r="AA2680" s="31">
        <f t="shared" si="1712"/>
        <v>12741.121464604303</v>
      </c>
      <c r="AB2680" s="31">
        <f t="shared" si="1712"/>
        <v>269.97729095843408</v>
      </c>
      <c r="AC2680" s="31">
        <f t="shared" si="1712"/>
        <v>367.71074240670083</v>
      </c>
      <c r="AD2680" s="31">
        <f t="shared" si="1712"/>
        <v>38.992984523699718</v>
      </c>
      <c r="AE2680" s="31">
        <f t="shared" si="1713"/>
        <v>6.5824941336224345</v>
      </c>
      <c r="AF2680" s="31">
        <f t="shared" si="1714"/>
        <v>15293.637574846172</v>
      </c>
      <c r="AG2680" s="31">
        <f t="shared" si="1715"/>
        <v>0.12222419872783026</v>
      </c>
      <c r="AH2680" s="31">
        <f t="shared" si="1716"/>
        <v>0.83309947697204123</v>
      </c>
      <c r="AI2680" s="31">
        <f t="shared" si="1716"/>
        <v>1.7652915445209222E-2</v>
      </c>
      <c r="AJ2680" s="31">
        <f t="shared" si="1716"/>
        <v>2.4043380170815861E-2</v>
      </c>
      <c r="AK2680" s="31">
        <f t="shared" si="1716"/>
        <v>2.5496213267033642E-3</v>
      </c>
      <c r="AL2680" s="31">
        <f t="shared" si="1717"/>
        <v>4.3040735739997051E-4</v>
      </c>
      <c r="AM2680" s="31">
        <f t="shared" si="1718"/>
        <v>0.99999999999999989</v>
      </c>
      <c r="AN2680" s="31">
        <f>(Z2680*'Propiedades físicas'!$F$4)/1000</f>
        <v>1643.7833498221853</v>
      </c>
      <c r="AO2680" s="31">
        <f>(AA2680*'Propiedades físicas'!$F$6)/1000</f>
        <v>408.22553172592183</v>
      </c>
      <c r="AP2680" s="31">
        <f>(AB2680*'Propiedades físicas'!$F$9)/1000</f>
        <v>166.56248965680587</v>
      </c>
      <c r="AQ2680" s="31">
        <f>(AC2680*'Propiedades físicas'!$F$5)/1000</f>
        <v>108.27978231650121</v>
      </c>
      <c r="AR2680" s="31">
        <f>(AD2680*'Propiedades físicas'!$F$8)/1000</f>
        <v>13.82379287334202</v>
      </c>
      <c r="AS2680" s="31">
        <f>(AE2680*'Propiedades físicas'!$F$7)/1000</f>
        <v>0.60618188476529</v>
      </c>
      <c r="AT2680" s="31">
        <f t="shared" si="1719"/>
        <v>2341.2811282795215</v>
      </c>
      <c r="AU2680" s="31">
        <f t="shared" si="1720"/>
        <v>0.70208713083085039</v>
      </c>
      <c r="AV2680" s="31">
        <f t="shared" si="1723"/>
        <v>0.17435989501436092</v>
      </c>
      <c r="AW2680" s="31">
        <f t="shared" si="1723"/>
        <v>7.1141601768773266E-2</v>
      </c>
      <c r="AX2680" s="31">
        <f t="shared" si="1723"/>
        <v>4.6248090845916509E-2</v>
      </c>
      <c r="AY2680" s="31">
        <f t="shared" si="1723"/>
        <v>5.9043712035984179E-3</v>
      </c>
      <c r="AZ2680" s="31">
        <f t="shared" si="1724"/>
        <v>2.5891033650057209E-4</v>
      </c>
      <c r="BA2680" s="31">
        <f t="shared" si="1721"/>
        <v>1</v>
      </c>
      <c r="BB2680" s="34">
        <f>AU2680*'Propiedades físicas'!$C$4+'Diseño reactor'!AV2680*'Propiedades físicas'!$C$5+'Diseño reactor'!AW2680*'Propiedades físicas'!$C$8+'Diseño reactor'!AX2680*'Propiedades físicas'!$C$9+'Diseño reactor'!AY2680*'Propiedades físicas'!$C$7+'Diseño reactor'!AZ2680*'Propiedades físicas'!$C$6</f>
        <v>875.30983539800218</v>
      </c>
      <c r="BC2680" s="45">
        <f>AU2680*'Propiedades físicas'!$L$4+'Diseño reactor'!AV2680*'Propiedades físicas'!$L$5+'Diseño reactor'!AW2680*'Propiedades físicas'!$L$8+AX2680*'Propiedades físicas'!$L$9+'Diseño reactor'!AY2680*'Propiedades físicas'!$L$7+'Diseño reactor'!AZ2680*'Propiedades físicas'!$L$6</f>
        <v>2.127480184846644</v>
      </c>
      <c r="BD2680" s="29">
        <f t="shared" si="1700"/>
        <v>1.2669249047100473</v>
      </c>
      <c r="BE2680" s="58">
        <f t="shared" si="1701"/>
        <v>41.047470618119753</v>
      </c>
      <c r="BF2680" s="30">
        <f>AU2680*'Propiedades físicas'!$I$4+'Diseño reactor'!AV2680*'Propiedades físicas'!$I$5+'Diseño reactor'!AW2680*'Propiedades físicas'!$I$8+'Diseño reactor'!AX2680*'Propiedades físicas'!$I$9+'Diseño reactor'!AY2680*'Propiedades físicas'!$I$7+'Diseño reactor'!AZ2680*'Propiedades físicas'!$I$6</f>
        <v>2.0001684236264961E-2</v>
      </c>
      <c r="BG2680" s="24">
        <f>AU2680*'Propiedades físicas'!$O$4+'Diseño reactor'!AV2680*'Propiedades físicas'!$O$5+'Diseño reactor'!AW2680*'Propiedades físicas'!$O$8+'Diseño reactor'!AX2680*'Propiedades físicas'!$O$9+'Diseño reactor'!AY2680*'Propiedades físicas'!$O$7+'Diseño reactor'!AZ2680*'Propiedades físicas'!$O$6</f>
        <v>0.15493733285920752</v>
      </c>
      <c r="BH2680" s="54">
        <f t="shared" si="1702"/>
        <v>41087.473888839369</v>
      </c>
      <c r="BI2680" s="34">
        <f t="shared" si="1722"/>
        <v>274.64773073692652</v>
      </c>
      <c r="BJ2680" s="27">
        <f t="shared" si="1703"/>
        <v>4798.69692698369</v>
      </c>
      <c r="BK2680" s="34">
        <f t="shared" si="1704"/>
        <v>571.9210023588679</v>
      </c>
      <c r="BL2680" s="27">
        <f t="shared" si="1705"/>
        <v>105.78529679925084</v>
      </c>
      <c r="BM2680" s="34">
        <f t="shared" si="1706"/>
        <v>1.1054421768707483</v>
      </c>
      <c r="BN2680" s="45">
        <f t="shared" si="1707"/>
        <v>2958.9326956243681</v>
      </c>
      <c r="BO2680" s="45">
        <f t="shared" si="1708"/>
        <v>111.87142556563131</v>
      </c>
      <c r="BP2680" s="66">
        <f t="shared" si="1709"/>
        <v>6.6871690270458943</v>
      </c>
    </row>
    <row r="2681" spans="8:68">
      <c r="H2681" s="68">
        <v>2676</v>
      </c>
      <c r="I2681" s="31">
        <f>('Propiedades físicas'!$C$10*'Diseño reactor'!H2681)/1000</f>
        <v>2342.1563735611212</v>
      </c>
      <c r="J2681" s="31">
        <f t="shared" si="1687"/>
        <v>0.19469238055470944</v>
      </c>
      <c r="K2681" s="31">
        <f>(I2681*1000)/'Propiedades físicas'!$F$10</f>
        <v>15299.3548225377</v>
      </c>
      <c r="L2681" s="31">
        <f t="shared" si="1688"/>
        <v>2185.6221175053856</v>
      </c>
      <c r="M2681" s="31">
        <f t="shared" si="1689"/>
        <v>13113.732705032313</v>
      </c>
      <c r="N2681" s="31">
        <f t="shared" si="1690"/>
        <v>0.816749670218754</v>
      </c>
      <c r="O2681" s="32">
        <f t="shared" si="1691"/>
        <v>4.9004980213125231</v>
      </c>
      <c r="P2681" s="33">
        <f t="shared" si="1692"/>
        <v>0.69882373534194675</v>
      </c>
      <c r="Q2681" s="31">
        <f t="shared" si="1693"/>
        <v>4.7630870317961076</v>
      </c>
      <c r="R2681" s="31">
        <f t="shared" si="1694"/>
        <v>0.10089926608997528</v>
      </c>
      <c r="S2681" s="31">
        <f t="shared" si="1695"/>
        <v>0.13741098951641484</v>
      </c>
      <c r="T2681" s="31">
        <f t="shared" si="1696"/>
        <v>1.4568282934056404E-2</v>
      </c>
      <c r="U2681" s="31">
        <f t="shared" si="1697"/>
        <v>2.4583858527755941E-3</v>
      </c>
      <c r="V2681" s="47">
        <f t="shared" si="1710"/>
        <v>6.9203903888231629E-4</v>
      </c>
      <c r="W2681" s="31">
        <f t="shared" si="1698"/>
        <v>0.14438442913019187</v>
      </c>
      <c r="X2681" s="34">
        <f>(S2681*H2681*'Propiedades físicas'!$F$5*60*24*365)/(1000000)</f>
        <v>56912.018502715866</v>
      </c>
      <c r="Y2681" s="34">
        <f>(U2681*H2681*'Propiedades físicas'!$F$7*60*24*365)/(1000000)</f>
        <v>318.42267515004772</v>
      </c>
      <c r="Z2681" s="31">
        <f t="shared" si="1711"/>
        <v>1870.0523157750495</v>
      </c>
      <c r="AA2681" s="31">
        <f t="shared" si="1712"/>
        <v>12746.020897086384</v>
      </c>
      <c r="AB2681" s="31">
        <f t="shared" si="1712"/>
        <v>270.00643605677385</v>
      </c>
      <c r="AC2681" s="31">
        <f t="shared" si="1712"/>
        <v>367.71180794592613</v>
      </c>
      <c r="AD2681" s="31">
        <f t="shared" si="1712"/>
        <v>38.984725131534937</v>
      </c>
      <c r="AE2681" s="31">
        <f t="shared" si="1713"/>
        <v>6.5786405420274896</v>
      </c>
      <c r="AF2681" s="31">
        <f t="shared" si="1714"/>
        <v>15299.354822537696</v>
      </c>
      <c r="AG2681" s="31">
        <f t="shared" si="1715"/>
        <v>0.12223079583854404</v>
      </c>
      <c r="AH2681" s="31">
        <f t="shared" si="1716"/>
        <v>0.8331083921467094</v>
      </c>
      <c r="AI2681" s="31">
        <f t="shared" si="1716"/>
        <v>1.7648223679277215E-2</v>
      </c>
      <c r="AJ2681" s="31">
        <f t="shared" si="1716"/>
        <v>2.4034464996147722E-2</v>
      </c>
      <c r="AK2681" s="31">
        <f t="shared" si="1716"/>
        <v>2.5481287010943746E-3</v>
      </c>
      <c r="AL2681" s="31">
        <f t="shared" si="1717"/>
        <v>4.2999463822725393E-4</v>
      </c>
      <c r="AM2681" s="31">
        <f t="shared" si="1718"/>
        <v>0.99999999999999989</v>
      </c>
      <c r="AN2681" s="31">
        <f>(Z2681*'Propiedades físicas'!$F$4)/1000</f>
        <v>1644.486605446263</v>
      </c>
      <c r="AO2681" s="31">
        <f>(AA2681*'Propiedades físicas'!$F$6)/1000</f>
        <v>408.38250954264777</v>
      </c>
      <c r="AP2681" s="31">
        <f>(AB2681*'Propiedades físicas'!$F$9)/1000</f>
        <v>166.5804707252266</v>
      </c>
      <c r="AQ2681" s="31">
        <f>(AC2681*'Propiedades físicas'!$F$5)/1000</f>
        <v>108.28009608583687</v>
      </c>
      <c r="AR2681" s="31">
        <f>(AD2681*'Propiedades físicas'!$F$8)/1000</f>
        <v>13.82086475363176</v>
      </c>
      <c r="AS2681" s="31">
        <f>(AE2681*'Propiedades físicas'!$F$7)/1000</f>
        <v>0.60582700751531149</v>
      </c>
      <c r="AT2681" s="31">
        <f t="shared" si="1719"/>
        <v>2342.1563735611212</v>
      </c>
      <c r="AU2681" s="31">
        <f t="shared" si="1720"/>
        <v>0.70212502632602225</v>
      </c>
      <c r="AV2681" s="31">
        <f t="shared" si="1723"/>
        <v>0.1743617608766764</v>
      </c>
      <c r="AW2681" s="31">
        <f t="shared" si="1723"/>
        <v>7.1122693858373803E-2</v>
      </c>
      <c r="AX2681" s="31">
        <f t="shared" si="1723"/>
        <v>4.6230942266763719E-2</v>
      </c>
      <c r="AY2681" s="31">
        <f t="shared" si="1723"/>
        <v>5.9009146057220282E-3</v>
      </c>
      <c r="AZ2681" s="31">
        <f t="shared" si="1724"/>
        <v>2.5866206644186806E-4</v>
      </c>
      <c r="BA2681" s="31">
        <f t="shared" si="1721"/>
        <v>1</v>
      </c>
      <c r="BB2681" s="34">
        <f>AU2681*'Propiedades físicas'!$C$4+'Diseño reactor'!AV2681*'Propiedades físicas'!$C$5+'Diseño reactor'!AW2681*'Propiedades físicas'!$C$8+'Diseño reactor'!AX2681*'Propiedades físicas'!$C$9+'Diseño reactor'!AY2681*'Propiedades físicas'!$C$7+'Diseño reactor'!AZ2681*'Propiedades físicas'!$C$6</f>
        <v>875.30975128782666</v>
      </c>
      <c r="BC2681" s="45">
        <f>AU2681*'Propiedades físicas'!$L$4+'Diseño reactor'!AV2681*'Propiedades físicas'!$L$5+'Diseño reactor'!AW2681*'Propiedades físicas'!$L$8+AX2681*'Propiedades físicas'!$L$9+'Diseño reactor'!AY2681*'Propiedades físicas'!$L$7+'Diseño reactor'!AZ2681*'Propiedades físicas'!$L$6</f>
        <v>2.127506939131476</v>
      </c>
      <c r="BD2681" s="29">
        <f t="shared" si="1700"/>
        <v>1.2665040169324355</v>
      </c>
      <c r="BE2681" s="58">
        <f t="shared" si="1701"/>
        <v>41.047018618529812</v>
      </c>
      <c r="BF2681" s="30">
        <f>AU2681*'Propiedades físicas'!$I$4+'Diseño reactor'!AV2681*'Propiedades físicas'!$I$5+'Diseño reactor'!AW2681*'Propiedades físicas'!$I$8+'Diseño reactor'!AX2681*'Propiedades físicas'!$I$9+'Diseño reactor'!AY2681*'Propiedades físicas'!$I$7+'Diseño reactor'!AZ2681*'Propiedades físicas'!$I$6</f>
        <v>2.0001718111040064E-2</v>
      </c>
      <c r="BG2681" s="24">
        <f>AU2681*'Propiedades físicas'!$O$4+'Diseño reactor'!AV2681*'Propiedades físicas'!$O$5+'Diseño reactor'!AW2681*'Propiedades físicas'!$O$8+'Diseño reactor'!AX2681*'Propiedades físicas'!$O$9+'Diseño reactor'!AY2681*'Propiedades físicas'!$O$7+'Diseño reactor'!AZ2681*'Propiedades físicas'!$O$6</f>
        <v>0.15493864591909551</v>
      </c>
      <c r="BH2681" s="54">
        <f t="shared" si="1702"/>
        <v>41087.400355203979</v>
      </c>
      <c r="BI2681" s="34">
        <f t="shared" si="1722"/>
        <v>274.649322145295</v>
      </c>
      <c r="BJ2681" s="27">
        <f t="shared" si="1703"/>
        <v>4798.7004699781201</v>
      </c>
      <c r="BK2681" s="34">
        <f t="shared" si="1704"/>
        <v>571.92627153056696</v>
      </c>
      <c r="BL2681" s="27">
        <f t="shared" si="1705"/>
        <v>105.78547706682593</v>
      </c>
      <c r="BM2681" s="34">
        <f t="shared" si="1706"/>
        <v>1.1054421768707483</v>
      </c>
      <c r="BN2681" s="45">
        <f t="shared" si="1707"/>
        <v>2960.136710457165</v>
      </c>
      <c r="BO2681" s="45">
        <f t="shared" si="1708"/>
        <v>111.87710229457528</v>
      </c>
      <c r="BP2681" s="66">
        <f t="shared" si="1709"/>
        <v>6.6871683844631908</v>
      </c>
    </row>
    <row r="2682" spans="8:68">
      <c r="H2682" s="68">
        <v>2677</v>
      </c>
      <c r="I2682" s="31">
        <f>('Propiedades físicas'!$C$10*'Diseño reactor'!H2682)/1000</f>
        <v>2343.0316188427205</v>
      </c>
      <c r="J2682" s="31">
        <f t="shared" si="1687"/>
        <v>0.19461965273231324</v>
      </c>
      <c r="K2682" s="31">
        <f>(I2682*1000)/'Propiedades físicas'!$F$10</f>
        <v>15305.072070229227</v>
      </c>
      <c r="L2682" s="31">
        <f t="shared" si="1688"/>
        <v>2186.4388671756037</v>
      </c>
      <c r="M2682" s="31">
        <f t="shared" si="1689"/>
        <v>13118.633203053623</v>
      </c>
      <c r="N2682" s="31">
        <f t="shared" si="1690"/>
        <v>0.81674967021875378</v>
      </c>
      <c r="O2682" s="32">
        <f t="shared" si="1691"/>
        <v>4.9004980213125231</v>
      </c>
      <c r="P2682" s="33">
        <f t="shared" si="1692"/>
        <v>0.69886142854642985</v>
      </c>
      <c r="Q2682" s="31">
        <f t="shared" si="1693"/>
        <v>4.7631379644865044</v>
      </c>
      <c r="R2682" s="31">
        <f t="shared" si="1694"/>
        <v>0.10087245576956383</v>
      </c>
      <c r="S2682" s="31">
        <f t="shared" si="1695"/>
        <v>0.13736005682601946</v>
      </c>
      <c r="T2682" s="31">
        <f t="shared" si="1696"/>
        <v>1.4559756651824719E-2</v>
      </c>
      <c r="U2682" s="31">
        <f t="shared" si="1697"/>
        <v>2.4560292509354089E-3</v>
      </c>
      <c r="V2682" s="47">
        <f t="shared" si="1710"/>
        <v>6.920763661333577E-4</v>
      </c>
      <c r="W2682" s="31">
        <f t="shared" si="1698"/>
        <v>0.14433827887650005</v>
      </c>
      <c r="X2682" s="34">
        <f>(S2682*H2682*'Propiedades físicas'!$F$5*60*24*365)/(1000000)</f>
        <v>56912.183209093171</v>
      </c>
      <c r="Y2682" s="34">
        <f>(U2682*H2682*'Propiedades físicas'!$F$7*60*24*365)/(1000000)</f>
        <v>318.2363140250211</v>
      </c>
      <c r="Z2682" s="31">
        <f t="shared" si="1711"/>
        <v>1870.8520442187928</v>
      </c>
      <c r="AA2682" s="31">
        <f t="shared" si="1712"/>
        <v>12750.920330930372</v>
      </c>
      <c r="AB2682" s="31">
        <f t="shared" si="1712"/>
        <v>270.03556409512237</v>
      </c>
      <c r="AC2682" s="31">
        <f t="shared" si="1712"/>
        <v>367.7128721232541</v>
      </c>
      <c r="AD2682" s="31">
        <f t="shared" si="1712"/>
        <v>38.976468556934776</v>
      </c>
      <c r="AE2682" s="31">
        <f t="shared" si="1713"/>
        <v>6.5747903047540897</v>
      </c>
      <c r="AF2682" s="31">
        <f t="shared" si="1714"/>
        <v>15305.072070229231</v>
      </c>
      <c r="AG2682" s="31">
        <f t="shared" si="1715"/>
        <v>0.12223738873192853</v>
      </c>
      <c r="AH2682" s="31">
        <f t="shared" si="1716"/>
        <v>0.83311730074978962</v>
      </c>
      <c r="AI2682" s="31">
        <f t="shared" si="1716"/>
        <v>1.7643534303924249E-2</v>
      </c>
      <c r="AJ2682" s="31">
        <f t="shared" si="1716"/>
        <v>2.4025556393067457E-2</v>
      </c>
      <c r="AK2682" s="31">
        <f t="shared" si="1716"/>
        <v>2.5466373747269136E-3</v>
      </c>
      <c r="AL2682" s="31">
        <f t="shared" si="1717"/>
        <v>4.2958244656312916E-4</v>
      </c>
      <c r="AM2682" s="31">
        <f t="shared" si="1718"/>
        <v>1</v>
      </c>
      <c r="AN2682" s="31">
        <f>(Z2682*'Propiedades físicas'!$F$4)/1000</f>
        <v>1645.1898706451218</v>
      </c>
      <c r="AO2682" s="31">
        <f>(AA2682*'Propiedades físicas'!$F$6)/1000</f>
        <v>408.5394874030091</v>
      </c>
      <c r="AP2682" s="31">
        <f>(AB2682*'Propiedades físicas'!$F$9)/1000</f>
        <v>166.59844126848574</v>
      </c>
      <c r="AQ2682" s="31">
        <f>(AC2682*'Propiedades físicas'!$F$5)/1000</f>
        <v>108.28040945413464</v>
      </c>
      <c r="AR2682" s="31">
        <f>(AD2682*'Propiedades físicas'!$F$8)/1000</f>
        <v>13.817937632804512</v>
      </c>
      <c r="AS2682" s="31">
        <f>(AE2682*'Propiedades físicas'!$F$7)/1000</f>
        <v>0.60547243916480409</v>
      </c>
      <c r="AT2682" s="31">
        <f t="shared" si="1719"/>
        <v>2343.0316188427205</v>
      </c>
      <c r="AU2682" s="31">
        <f t="shared" si="1720"/>
        <v>0.70216289759577399</v>
      </c>
      <c r="AV2682" s="31">
        <f t="shared" si="1723"/>
        <v>0.17436362536362038</v>
      </c>
      <c r="AW2682" s="31">
        <f t="shared" si="1723"/>
        <v>7.1103795582055651E-2</v>
      </c>
      <c r="AX2682" s="31">
        <f t="shared" si="1723"/>
        <v>4.6213806328237655E-2</v>
      </c>
      <c r="AY2682" s="31">
        <f t="shared" si="1723"/>
        <v>5.8974610166078432E-3</v>
      </c>
      <c r="AZ2682" s="31">
        <f t="shared" si="1724"/>
        <v>2.5841411370447552E-4</v>
      </c>
      <c r="BA2682" s="31">
        <f t="shared" si="1721"/>
        <v>1</v>
      </c>
      <c r="BB2682" s="34">
        <f>AU2682*'Propiedades físicas'!$C$4+'Diseño reactor'!AV2682*'Propiedades físicas'!$C$5+'Diseño reactor'!AW2682*'Propiedades físicas'!$C$8+'Diseño reactor'!AX2682*'Propiedades físicas'!$C$9+'Diseño reactor'!AY2682*'Propiedades físicas'!$C$7+'Diseño reactor'!AZ2682*'Propiedades físicas'!$C$6</f>
        <v>875.30966728210774</v>
      </c>
      <c r="BC2682" s="45">
        <f>AU2682*'Propiedades físicas'!$L$4+'Diseño reactor'!AV2682*'Propiedades físicas'!$L$5+'Diseño reactor'!AW2682*'Propiedades físicas'!$L$8+AX2682*'Propiedades físicas'!$L$9+'Diseño reactor'!AY2682*'Propiedades físicas'!$L$7+'Diseño reactor'!AZ2682*'Propiedades físicas'!$L$6</f>
        <v>2.1275336756627645</v>
      </c>
      <c r="BD2682" s="29">
        <f t="shared" si="1700"/>
        <v>1.2660834090267359</v>
      </c>
      <c r="BE2682" s="58">
        <f t="shared" si="1701"/>
        <v>41.046566922752618</v>
      </c>
      <c r="BF2682" s="30">
        <f>AU2682*'Propiedades físicas'!$I$4+'Diseño reactor'!AV2682*'Propiedades físicas'!$I$5+'Diseño reactor'!AW2682*'Propiedades físicas'!$I$8+'Diseño reactor'!AX2682*'Propiedades físicas'!$I$9+'Diseño reactor'!AY2682*'Propiedades físicas'!$I$7+'Diseño reactor'!AZ2682*'Propiedades físicas'!$I$6</f>
        <v>2.0001751936935985E-2</v>
      </c>
      <c r="BG2682" s="24">
        <f>AU2682*'Propiedades físicas'!$O$4+'Diseño reactor'!AV2682*'Propiedades físicas'!$O$5+'Diseño reactor'!AW2682*'Propiedades físicas'!$O$8+'Diseño reactor'!AX2682*'Propiedades físicas'!$O$9+'Diseño reactor'!AY2682*'Propiedades físicas'!$O$7+'Diseño reactor'!AZ2682*'Propiedades físicas'!$O$6</f>
        <v>0.15493995813596045</v>
      </c>
      <c r="BH2682" s="54">
        <f t="shared" si="1702"/>
        <v>41087.326927127826</v>
      </c>
      <c r="BI2682" s="34">
        <f t="shared" si="1722"/>
        <v>274.6509120697101</v>
      </c>
      <c r="BJ2682" s="27">
        <f t="shared" si="1703"/>
        <v>4798.7040124876949</v>
      </c>
      <c r="BK2682" s="34">
        <f t="shared" si="1704"/>
        <v>571.93153753977606</v>
      </c>
      <c r="BL2682" s="27">
        <f t="shared" si="1705"/>
        <v>105.78565722350194</v>
      </c>
      <c r="BM2682" s="34">
        <f t="shared" si="1706"/>
        <v>1.1054421768707483</v>
      </c>
      <c r="BN2682" s="45">
        <f t="shared" si="1707"/>
        <v>2961.3407367506147</v>
      </c>
      <c r="BO2682" s="45">
        <f t="shared" si="1708"/>
        <v>111.88277539494888</v>
      </c>
      <c r="BP2682" s="66">
        <f t="shared" si="1709"/>
        <v>6.6871677426785121</v>
      </c>
    </row>
    <row r="2683" spans="8:68">
      <c r="H2683" s="68">
        <v>2678</v>
      </c>
      <c r="I2683" s="31">
        <f>('Propiedades físicas'!$C$10*'Diseño reactor'!H2683)/1000</f>
        <v>2343.9068641243202</v>
      </c>
      <c r="J2683" s="31">
        <f t="shared" si="1687"/>
        <v>0.19454697922494496</v>
      </c>
      <c r="K2683" s="31">
        <f>(I2683*1000)/'Propiedades físicas'!$F$10</f>
        <v>15310.78931792076</v>
      </c>
      <c r="L2683" s="31">
        <f t="shared" si="1688"/>
        <v>2187.2556168458227</v>
      </c>
      <c r="M2683" s="31">
        <f t="shared" si="1689"/>
        <v>13123.533701074937</v>
      </c>
      <c r="N2683" s="31">
        <f t="shared" si="1690"/>
        <v>0.81674967021875378</v>
      </c>
      <c r="O2683" s="32">
        <f t="shared" si="1691"/>
        <v>4.9004980213125231</v>
      </c>
      <c r="P2683" s="33">
        <f t="shared" si="1692"/>
        <v>0.6988990976625109</v>
      </c>
      <c r="Q2683" s="31">
        <f t="shared" si="1693"/>
        <v>4.7631888596467808</v>
      </c>
      <c r="R2683" s="31">
        <f t="shared" si="1694"/>
        <v>0.10084565910691838</v>
      </c>
      <c r="S2683" s="31">
        <f t="shared" si="1695"/>
        <v>0.13730916166574311</v>
      </c>
      <c r="T2683" s="31">
        <f t="shared" si="1696"/>
        <v>1.4551237789148888E-2</v>
      </c>
      <c r="U2683" s="31">
        <f t="shared" si="1697"/>
        <v>2.4536756601756604E-3</v>
      </c>
      <c r="V2683" s="47">
        <f t="shared" si="1710"/>
        <v>6.921136695298652E-4</v>
      </c>
      <c r="W2683" s="31">
        <f t="shared" si="1698"/>
        <v>0.14429215811581347</v>
      </c>
      <c r="X2683" s="34">
        <f>(S2683*H2683*'Propiedades físicas'!$F$5*60*24*365)/(1000000)</f>
        <v>56912.347705021639</v>
      </c>
      <c r="Y2683" s="34">
        <f>(U2683*H2683*'Propiedades físicas'!$F$7*60*24*365)/(1000000)</f>
        <v>318.0501150711188</v>
      </c>
      <c r="Z2683" s="31">
        <f t="shared" si="1711"/>
        <v>1871.6517835402042</v>
      </c>
      <c r="AA2683" s="31">
        <f t="shared" si="1712"/>
        <v>12755.819766134078</v>
      </c>
      <c r="AB2683" s="31">
        <f t="shared" si="1712"/>
        <v>270.06467508832742</v>
      </c>
      <c r="AC2683" s="31">
        <f t="shared" si="1712"/>
        <v>367.71393494086004</v>
      </c>
      <c r="AD2683" s="31">
        <f t="shared" si="1712"/>
        <v>38.968214799340721</v>
      </c>
      <c r="AE2683" s="31">
        <f t="shared" si="1713"/>
        <v>6.5709434179504189</v>
      </c>
      <c r="AF2683" s="31">
        <f t="shared" si="1714"/>
        <v>15310.789317920762</v>
      </c>
      <c r="AG2683" s="31">
        <f t="shared" si="1715"/>
        <v>0.12224397741202662</v>
      </c>
      <c r="AH2683" s="31">
        <f t="shared" si="1716"/>
        <v>0.83312620278850169</v>
      </c>
      <c r="AI2683" s="31">
        <f t="shared" si="1716"/>
        <v>1.7638847317442075E-2</v>
      </c>
      <c r="AJ2683" s="31">
        <f t="shared" si="1716"/>
        <v>2.4016654354355415E-2</v>
      </c>
      <c r="AK2683" s="31">
        <f t="shared" si="1716"/>
        <v>2.5451473461090435E-3</v>
      </c>
      <c r="AL2683" s="31">
        <f t="shared" si="1717"/>
        <v>4.2917078156508569E-4</v>
      </c>
      <c r="AM2683" s="31">
        <f t="shared" si="1718"/>
        <v>0.99999999999999989</v>
      </c>
      <c r="AN2683" s="31">
        <f>(Z2683*'Propiedades físicas'!$F$4)/1000</f>
        <v>1645.8931454095848</v>
      </c>
      <c r="AO2683" s="31">
        <f>(AA2683*'Propiedades físicas'!$F$6)/1000</f>
        <v>408.69646530693581</v>
      </c>
      <c r="AP2683" s="31">
        <f>(AB2683*'Propiedades físicas'!$F$9)/1000</f>
        <v>166.6164012957436</v>
      </c>
      <c r="AQ2683" s="31">
        <f>(AC2683*'Propiedades físicas'!$F$5)/1000</f>
        <v>108.28072242203505</v>
      </c>
      <c r="AR2683" s="31">
        <f>(AD2683*'Propiedades físicas'!$F$8)/1000</f>
        <v>13.815011510662266</v>
      </c>
      <c r="AS2683" s="31">
        <f>(AE2683*'Propiedades físicas'!$F$7)/1000</f>
        <v>0.6051181793590541</v>
      </c>
      <c r="AT2683" s="31">
        <f t="shared" si="1719"/>
        <v>2343.9068641243211</v>
      </c>
      <c r="AU2683" s="31">
        <f t="shared" si="1720"/>
        <v>0.70220074466332827</v>
      </c>
      <c r="AV2683" s="31">
        <f t="shared" si="1723"/>
        <v>0.17436548847670361</v>
      </c>
      <c r="AW2683" s="31">
        <f t="shared" si="1723"/>
        <v>7.1084906932934455E-2</v>
      </c>
      <c r="AX2683" s="31">
        <f t="shared" si="1723"/>
        <v>4.6196683016451044E-2</v>
      </c>
      <c r="AY2683" s="31">
        <f t="shared" si="1723"/>
        <v>5.8940104328008471E-3</v>
      </c>
      <c r="AZ2683" s="31">
        <f t="shared" si="1724"/>
        <v>2.5816647778158415E-4</v>
      </c>
      <c r="BA2683" s="31">
        <f t="shared" si="1721"/>
        <v>0.99999999999999978</v>
      </c>
      <c r="BB2683" s="34">
        <f>AU2683*'Propiedades físicas'!$C$4+'Diseño reactor'!AV2683*'Propiedades físicas'!$C$5+'Diseño reactor'!AW2683*'Propiedades físicas'!$C$8+'Diseño reactor'!AX2683*'Propiedades físicas'!$C$9+'Diseño reactor'!AY2683*'Propiedades físicas'!$C$7+'Diseño reactor'!AZ2683*'Propiedades físicas'!$C$6</f>
        <v>875.30958338068729</v>
      </c>
      <c r="BC2683" s="45">
        <f>AU2683*'Propiedades físicas'!$L$4+'Diseño reactor'!AV2683*'Propiedades físicas'!$L$5+'Diseño reactor'!AW2683*'Propiedades físicas'!$L$8+AX2683*'Propiedades físicas'!$L$9+'Diseño reactor'!AY2683*'Propiedades físicas'!$L$7+'Diseño reactor'!AZ2683*'Propiedades físicas'!$L$6</f>
        <v>2.1275603944580843</v>
      </c>
      <c r="BD2683" s="29">
        <f t="shared" si="1700"/>
        <v>1.265663080713636</v>
      </c>
      <c r="BE2683" s="58">
        <f t="shared" si="1701"/>
        <v>41.046115530481352</v>
      </c>
      <c r="BF2683" s="30">
        <f>AU2683*'Propiedades físicas'!$I$4+'Diseño reactor'!AV2683*'Propiedades físicas'!$I$5+'Diseño reactor'!AW2683*'Propiedades físicas'!$I$8+'Diseño reactor'!AX2683*'Propiedades físicas'!$I$9+'Diseño reactor'!AY2683*'Propiedades físicas'!$I$7+'Diseño reactor'!AZ2683*'Propiedades físicas'!$I$6</f>
        <v>2.000178571402857E-2</v>
      </c>
      <c r="BG2683" s="24">
        <f>AU2683*'Propiedades físicas'!$O$4+'Diseño reactor'!AV2683*'Propiedades físicas'!$O$5+'Diseño reactor'!AW2683*'Propiedades físicas'!$O$8+'Diseño reactor'!AX2683*'Propiedades físicas'!$O$9+'Diseño reactor'!AY2683*'Propiedades físicas'!$O$7+'Diseño reactor'!AZ2683*'Propiedades físicas'!$O$6</f>
        <v>0.15494126951060297</v>
      </c>
      <c r="BH2683" s="54">
        <f t="shared" si="1702"/>
        <v>41087.253604446647</v>
      </c>
      <c r="BI2683" s="34">
        <f t="shared" si="1722"/>
        <v>274.6525005120896</v>
      </c>
      <c r="BJ2683" s="27">
        <f t="shared" si="1703"/>
        <v>4798.7075545109974</v>
      </c>
      <c r="BK2683" s="34">
        <f t="shared" si="1704"/>
        <v>571.936800389273</v>
      </c>
      <c r="BL2683" s="27">
        <f t="shared" si="1705"/>
        <v>105.7858372693788</v>
      </c>
      <c r="BM2683" s="34">
        <f t="shared" si="1706"/>
        <v>1.1054421768707483</v>
      </c>
      <c r="BN2683" s="45">
        <f t="shared" si="1707"/>
        <v>2962.544774493444</v>
      </c>
      <c r="BO2683" s="45">
        <f t="shared" si="1708"/>
        <v>111.88844487023015</v>
      </c>
      <c r="BP2683" s="66">
        <f t="shared" si="1709"/>
        <v>6.6871671016906493</v>
      </c>
    </row>
    <row r="2684" spans="8:68">
      <c r="H2684" s="68">
        <v>2679</v>
      </c>
      <c r="I2684" s="31">
        <f>('Propiedades físicas'!$C$10*'Diseño reactor'!H2684)/1000</f>
        <v>2344.7821094059204</v>
      </c>
      <c r="J2684" s="31">
        <f t="shared" si="1687"/>
        <v>0.19447435997178145</v>
      </c>
      <c r="K2684" s="31">
        <f>(I2684*1000)/'Propiedades físicas'!$F$10</f>
        <v>15316.506565612292</v>
      </c>
      <c r="L2684" s="31">
        <f t="shared" si="1688"/>
        <v>2188.0723665160417</v>
      </c>
      <c r="M2684" s="31">
        <f t="shared" si="1689"/>
        <v>13128.434199096249</v>
      </c>
      <c r="N2684" s="31">
        <f t="shared" si="1690"/>
        <v>0.81674967021875389</v>
      </c>
      <c r="O2684" s="32">
        <f t="shared" si="1691"/>
        <v>4.9004980213125231</v>
      </c>
      <c r="P2684" s="33">
        <f t="shared" si="1692"/>
        <v>0.69893674271327344</v>
      </c>
      <c r="Q2684" s="31">
        <f t="shared" si="1693"/>
        <v>4.7632397173181555</v>
      </c>
      <c r="R2684" s="31">
        <f t="shared" si="1694"/>
        <v>0.10081887609228059</v>
      </c>
      <c r="S2684" s="31">
        <f t="shared" si="1695"/>
        <v>0.1372583039943692</v>
      </c>
      <c r="T2684" s="31">
        <f t="shared" si="1696"/>
        <v>1.4542726337511216E-2</v>
      </c>
      <c r="U2684" s="31">
        <f t="shared" si="1697"/>
        <v>2.4513250756887325E-3</v>
      </c>
      <c r="V2684" s="47">
        <f t="shared" si="1710"/>
        <v>6.9215094909469801E-4</v>
      </c>
      <c r="W2684" s="31">
        <f t="shared" si="1698"/>
        <v>0.14424606681986921</v>
      </c>
      <c r="X2684" s="34">
        <f>(S2684*H2684*'Propiedades físicas'!$F$5*60*24*365)/(1000000)</f>
        <v>56912.51199083728</v>
      </c>
      <c r="Y2684" s="34">
        <f>(U2684*H2684*'Propiedades físicas'!$F$7*60*24*365)/(1000000)</f>
        <v>317.86407810216741</v>
      </c>
      <c r="Z2684" s="31">
        <f t="shared" si="1711"/>
        <v>1872.4515337288597</v>
      </c>
      <c r="AA2684" s="31">
        <f t="shared" si="1712"/>
        <v>12760.719202695338</v>
      </c>
      <c r="AB2684" s="31">
        <f t="shared" si="1712"/>
        <v>270.09376905121968</v>
      </c>
      <c r="AC2684" s="31">
        <f t="shared" si="1712"/>
        <v>367.71499640091508</v>
      </c>
      <c r="AD2684" s="31">
        <f t="shared" si="1712"/>
        <v>38.959963858192545</v>
      </c>
      <c r="AE2684" s="31">
        <f t="shared" si="1713"/>
        <v>6.5670998777701142</v>
      </c>
      <c r="AF2684" s="31">
        <f t="shared" si="1714"/>
        <v>15316.506565612295</v>
      </c>
      <c r="AG2684" s="31">
        <f t="shared" si="1715"/>
        <v>0.12225056188287582</v>
      </c>
      <c r="AH2684" s="31">
        <f t="shared" si="1716"/>
        <v>0.83313509827005472</v>
      </c>
      <c r="AI2684" s="31">
        <f t="shared" si="1716"/>
        <v>1.7634162718123861E-2</v>
      </c>
      <c r="AJ2684" s="31">
        <f t="shared" si="1716"/>
        <v>2.4007758872802418E-2</v>
      </c>
      <c r="AK2684" s="31">
        <f t="shared" si="1716"/>
        <v>2.5436586137509401E-3</v>
      </c>
      <c r="AL2684" s="31">
        <f t="shared" si="1717"/>
        <v>4.2875964239222629E-4</v>
      </c>
      <c r="AM2684" s="31">
        <f t="shared" si="1718"/>
        <v>1</v>
      </c>
      <c r="AN2684" s="31">
        <f>(Z2684*'Propiedades físicas'!$F$4)/1000</f>
        <v>1646.5964297304845</v>
      </c>
      <c r="AO2684" s="31">
        <f>(AA2684*'Propiedades físicas'!$F$6)/1000</f>
        <v>408.85344325435858</v>
      </c>
      <c r="AP2684" s="31">
        <f>(AB2684*'Propiedades físicas'!$F$9)/1000</f>
        <v>166.63435081614998</v>
      </c>
      <c r="AQ2684" s="31">
        <f>(AC2684*'Propiedades físicas'!$F$5)/1000</f>
        <v>108.28103499017747</v>
      </c>
      <c r="AR2684" s="31">
        <f>(AD2684*'Propiedades físicas'!$F$8)/1000</f>
        <v>13.812086387006415</v>
      </c>
      <c r="AS2684" s="31">
        <f>(AE2684*'Propiedades físicas'!$F$7)/1000</f>
        <v>0.60476422774384975</v>
      </c>
      <c r="AT2684" s="31">
        <f t="shared" si="1719"/>
        <v>2344.7821094059204</v>
      </c>
      <c r="AU2684" s="31">
        <f t="shared" si="1720"/>
        <v>0.70223856755187797</v>
      </c>
      <c r="AV2684" s="31">
        <f t="shared" si="1723"/>
        <v>0.17436735021743519</v>
      </c>
      <c r="AW2684" s="31">
        <f t="shared" si="1723"/>
        <v>7.1066027904131718E-2</v>
      </c>
      <c r="AX2684" s="31">
        <f t="shared" si="1723"/>
        <v>4.6179572317536922E-2</v>
      </c>
      <c r="AY2684" s="31">
        <f t="shared" si="1723"/>
        <v>5.8905628508509385E-3</v>
      </c>
      <c r="AZ2684" s="31">
        <f t="shared" si="1724"/>
        <v>2.5791915816735493E-4</v>
      </c>
      <c r="BA2684" s="31">
        <f t="shared" si="1721"/>
        <v>1.0000000000000002</v>
      </c>
      <c r="BB2684" s="34">
        <f>AU2684*'Propiedades físicas'!$C$4+'Diseño reactor'!AV2684*'Propiedades físicas'!$C$5+'Diseño reactor'!AW2684*'Propiedades físicas'!$C$8+'Diseño reactor'!AX2684*'Propiedades físicas'!$C$9+'Diseño reactor'!AY2684*'Propiedades físicas'!$C$7+'Diseño reactor'!AZ2684*'Propiedades físicas'!$C$6</f>
        <v>875.30949958340773</v>
      </c>
      <c r="BC2684" s="45">
        <f>AU2684*'Propiedades físicas'!$L$4+'Diseño reactor'!AV2684*'Propiedades físicas'!$L$5+'Diseño reactor'!AW2684*'Propiedades físicas'!$L$8+AX2684*'Propiedades físicas'!$L$9+'Diseño reactor'!AY2684*'Propiedades físicas'!$L$7+'Diseño reactor'!AZ2684*'Propiedades físicas'!$L$6</f>
        <v>2.1275870955349898</v>
      </c>
      <c r="BD2684" s="29">
        <f t="shared" si="1700"/>
        <v>1.2652430317141921</v>
      </c>
      <c r="BE2684" s="58">
        <f t="shared" si="1701"/>
        <v>41.045664441409563</v>
      </c>
      <c r="BF2684" s="30">
        <f>AU2684*'Propiedades físicas'!$I$4+'Diseño reactor'!AV2684*'Propiedades físicas'!$I$5+'Diseño reactor'!AW2684*'Propiedades físicas'!$I$8+'Diseño reactor'!AX2684*'Propiedades físicas'!$I$9+'Diseño reactor'!AY2684*'Propiedades físicas'!$I$7+'Diseño reactor'!AZ2684*'Propiedades físicas'!$I$6</f>
        <v>2.0001819442393542E-2</v>
      </c>
      <c r="BG2684" s="24">
        <f>AU2684*'Propiedades físicas'!$O$4+'Diseño reactor'!AV2684*'Propiedades físicas'!$O$5+'Diseño reactor'!AW2684*'Propiedades físicas'!$O$8+'Diseño reactor'!AX2684*'Propiedades físicas'!$O$9+'Diseño reactor'!AY2684*'Propiedades físicas'!$O$7+'Diseño reactor'!AZ2684*'Propiedades físicas'!$O$6</f>
        <v>0.15494258004382261</v>
      </c>
      <c r="BH2684" s="54">
        <f t="shared" si="1702"/>
        <v>41087.180386996391</v>
      </c>
      <c r="BI2684" s="34">
        <f t="shared" si="1722"/>
        <v>274.65408747434896</v>
      </c>
      <c r="BJ2684" s="27">
        <f t="shared" si="1703"/>
        <v>4798.7110960466061</v>
      </c>
      <c r="BK2684" s="34">
        <f t="shared" si="1704"/>
        <v>571.94206008183153</v>
      </c>
      <c r="BL2684" s="27">
        <f t="shared" si="1705"/>
        <v>105.78601720455636</v>
      </c>
      <c r="BM2684" s="34">
        <f t="shared" si="1706"/>
        <v>1.1054421768707483</v>
      </c>
      <c r="BN2684" s="45">
        <f t="shared" si="1707"/>
        <v>2963.7488236744011</v>
      </c>
      <c r="BO2684" s="45">
        <f t="shared" si="1708"/>
        <v>111.89411072389248</v>
      </c>
      <c r="BP2684" s="66">
        <f t="shared" si="1709"/>
        <v>6.6871664614983999</v>
      </c>
    </row>
    <row r="2685" spans="8:68">
      <c r="H2685" s="68">
        <v>2680</v>
      </c>
      <c r="I2685" s="31">
        <f>('Propiedades físicas'!$C$10*'Diseño reactor'!H2685)/1000</f>
        <v>2345.6573546875202</v>
      </c>
      <c r="J2685" s="31">
        <f t="shared" si="1687"/>
        <v>0.1944017949120905</v>
      </c>
      <c r="K2685" s="31">
        <f>(I2685*1000)/'Propiedades físicas'!$F$10</f>
        <v>15322.223813303824</v>
      </c>
      <c r="L2685" s="31">
        <f t="shared" si="1688"/>
        <v>2188.8891161862607</v>
      </c>
      <c r="M2685" s="31">
        <f t="shared" si="1689"/>
        <v>13133.334697117563</v>
      </c>
      <c r="N2685" s="31">
        <f t="shared" si="1690"/>
        <v>0.816749670218754</v>
      </c>
      <c r="O2685" s="32">
        <f t="shared" si="1691"/>
        <v>4.900498021312524</v>
      </c>
      <c r="P2685" s="33">
        <f t="shared" si="1692"/>
        <v>0.69897436372177157</v>
      </c>
      <c r="Q2685" s="31">
        <f t="shared" si="1693"/>
        <v>4.7632905375417831</v>
      </c>
      <c r="R2685" s="31">
        <f t="shared" si="1694"/>
        <v>0.10079210671590022</v>
      </c>
      <c r="S2685" s="31">
        <f t="shared" si="1695"/>
        <v>0.13720748377074099</v>
      </c>
      <c r="T2685" s="31">
        <f t="shared" si="1696"/>
        <v>1.4534222288406057E-2</v>
      </c>
      <c r="U2685" s="31">
        <f t="shared" si="1697"/>
        <v>2.4489774926762155E-3</v>
      </c>
      <c r="V2685" s="47">
        <f t="shared" si="1710"/>
        <v>6.9218820485068648E-4</v>
      </c>
      <c r="W2685" s="31">
        <f t="shared" si="1698"/>
        <v>0.1442000049604405</v>
      </c>
      <c r="X2685" s="34">
        <f>(S2685*H2685*'Propiedades físicas'!$F$5*60*24*365)/(1000000)</f>
        <v>56912.67606687545</v>
      </c>
      <c r="Y2685" s="34">
        <f>(U2685*H2685*'Propiedades físicas'!$F$7*60*24*365)/(1000000)</f>
        <v>317.67820293225702</v>
      </c>
      <c r="Z2685" s="31">
        <f t="shared" si="1711"/>
        <v>1873.2512947743478</v>
      </c>
      <c r="AA2685" s="31">
        <f t="shared" si="1712"/>
        <v>12765.61864061198</v>
      </c>
      <c r="AB2685" s="31">
        <f t="shared" si="1712"/>
        <v>270.1228459986126</v>
      </c>
      <c r="AC2685" s="31">
        <f t="shared" si="1712"/>
        <v>367.71605650558587</v>
      </c>
      <c r="AD2685" s="31">
        <f t="shared" si="1712"/>
        <v>38.951715732928236</v>
      </c>
      <c r="AE2685" s="31">
        <f t="shared" si="1713"/>
        <v>6.5632596803722576</v>
      </c>
      <c r="AF2685" s="31">
        <f t="shared" si="1714"/>
        <v>15322.223813303824</v>
      </c>
      <c r="AG2685" s="31">
        <f t="shared" si="1715"/>
        <v>0.12225714214850851</v>
      </c>
      <c r="AH2685" s="31">
        <f t="shared" si="1716"/>
        <v>0.83314398720164751</v>
      </c>
      <c r="AI2685" s="31">
        <f t="shared" si="1716"/>
        <v>1.762948050426421E-2</v>
      </c>
      <c r="AJ2685" s="31">
        <f t="shared" si="1716"/>
        <v>2.3998869941209783E-2</v>
      </c>
      <c r="AK2685" s="31">
        <f t="shared" si="1716"/>
        <v>2.542171176164888E-3</v>
      </c>
      <c r="AL2685" s="31">
        <f t="shared" si="1717"/>
        <v>4.2834902820526464E-4</v>
      </c>
      <c r="AM2685" s="31">
        <f t="shared" si="1718"/>
        <v>1</v>
      </c>
      <c r="AN2685" s="31">
        <f>(Z2685*'Propiedades físicas'!$F$4)/1000</f>
        <v>1647.2997235986661</v>
      </c>
      <c r="AO2685" s="31">
        <f>(AA2685*'Propiedades físicas'!$F$6)/1000</f>
        <v>409.01042124520785</v>
      </c>
      <c r="AP2685" s="31">
        <f>(AB2685*'Propiedades físicas'!$F$9)/1000</f>
        <v>166.65228983884404</v>
      </c>
      <c r="AQ2685" s="31">
        <f>(AC2685*'Propiedades físicas'!$F$5)/1000</f>
        <v>108.28134715919988</v>
      </c>
      <c r="AR2685" s="31">
        <f>(AD2685*'Propiedades físicas'!$F$8)/1000</f>
        <v>13.809162261637713</v>
      </c>
      <c r="AS2685" s="31">
        <f>(AE2685*'Propiedades físicas'!$F$7)/1000</f>
        <v>0.6044105839654812</v>
      </c>
      <c r="AT2685" s="31">
        <f t="shared" si="1719"/>
        <v>2345.6573546875206</v>
      </c>
      <c r="AU2685" s="31">
        <f t="shared" si="1720"/>
        <v>0.7022763662845859</v>
      </c>
      <c r="AV2685" s="31">
        <f t="shared" si="1723"/>
        <v>0.17436921058732155</v>
      </c>
      <c r="AW2685" s="31">
        <f t="shared" si="1723"/>
        <v>7.1047158488774589E-2</v>
      </c>
      <c r="AX2685" s="31">
        <f t="shared" si="1723"/>
        <v>4.6162474217648339E-2</v>
      </c>
      <c r="AY2685" s="31">
        <f t="shared" si="1723"/>
        <v>5.8871182673128812E-3</v>
      </c>
      <c r="AZ2685" s="31">
        <f t="shared" si="1724"/>
        <v>2.5767215435691735E-4</v>
      </c>
      <c r="BA2685" s="31">
        <f t="shared" si="1721"/>
        <v>1.0000000000000002</v>
      </c>
      <c r="BB2685" s="34">
        <f>AU2685*'Propiedades físicas'!$C$4+'Diseño reactor'!AV2685*'Propiedades físicas'!$C$5+'Diseño reactor'!AW2685*'Propiedades físicas'!$C$8+'Diseño reactor'!AX2685*'Propiedades físicas'!$C$9+'Diseño reactor'!AY2685*'Propiedades físicas'!$C$7+'Diseño reactor'!AZ2685*'Propiedades físicas'!$C$6</f>
        <v>875.30941589011047</v>
      </c>
      <c r="BC2685" s="45">
        <f>AU2685*'Propiedades físicas'!$L$4+'Diseño reactor'!AV2685*'Propiedades físicas'!$L$5+'Diseño reactor'!AW2685*'Propiedades físicas'!$L$8+AX2685*'Propiedades físicas'!$L$9+'Diseño reactor'!AY2685*'Propiedades físicas'!$L$7+'Diseño reactor'!AZ2685*'Propiedades físicas'!$L$6</f>
        <v>2.1276137789110101</v>
      </c>
      <c r="BD2685" s="29">
        <f t="shared" si="1700"/>
        <v>1.2648232617498341</v>
      </c>
      <c r="BE2685" s="58">
        <f t="shared" si="1701"/>
        <v>41.04521365523123</v>
      </c>
      <c r="BF2685" s="30">
        <f>AU2685*'Propiedades físicas'!$I$4+'Diseño reactor'!AV2685*'Propiedades físicas'!$I$5+'Diseño reactor'!AW2685*'Propiedades físicas'!$I$8+'Diseño reactor'!AX2685*'Propiedades físicas'!$I$9+'Diseño reactor'!AY2685*'Propiedades físicas'!$I$7+'Diseño reactor'!AZ2685*'Propiedades físicas'!$I$6</f>
        <v>2.0001853122106467E-2</v>
      </c>
      <c r="BG2685" s="24">
        <f>AU2685*'Propiedades físicas'!$O$4+'Diseño reactor'!AV2685*'Propiedades físicas'!$O$5+'Diseño reactor'!AW2685*'Propiedades físicas'!$O$8+'Diseño reactor'!AX2685*'Propiedades físicas'!$O$9+'Diseño reactor'!AY2685*'Propiedades físicas'!$O$7+'Diseño reactor'!AZ2685*'Propiedades físicas'!$O$6</f>
        <v>0.15494388973641776</v>
      </c>
      <c r="BH2685" s="54">
        <f t="shared" si="1702"/>
        <v>41087.107274613343</v>
      </c>
      <c r="BI2685" s="34">
        <f t="shared" si="1722"/>
        <v>274.65567295839986</v>
      </c>
      <c r="BJ2685" s="27">
        <f t="shared" si="1703"/>
        <v>4798.7146370930877</v>
      </c>
      <c r="BK2685" s="34">
        <f t="shared" si="1704"/>
        <v>571.94731662021945</v>
      </c>
      <c r="BL2685" s="27">
        <f t="shared" si="1705"/>
        <v>105.78619702913419</v>
      </c>
      <c r="BM2685" s="34">
        <f t="shared" si="1706"/>
        <v>1.1054421768707483</v>
      </c>
      <c r="BN2685" s="45">
        <f t="shared" si="1707"/>
        <v>2964.9528842822415</v>
      </c>
      <c r="BO2685" s="45">
        <f t="shared" si="1708"/>
        <v>111.8997729594049</v>
      </c>
      <c r="BP2685" s="66">
        <f t="shared" si="1709"/>
        <v>6.6871658221005514</v>
      </c>
    </row>
    <row r="2686" spans="8:68">
      <c r="H2686" s="68">
        <v>2681</v>
      </c>
      <c r="I2686" s="31">
        <f>('Propiedades físicas'!$C$10*'Diseño reactor'!H2686)/1000</f>
        <v>2346.5325999691199</v>
      </c>
      <c r="J2686" s="31">
        <f t="shared" si="1687"/>
        <v>0.19432928398523033</v>
      </c>
      <c r="K2686" s="31">
        <f>(I2686*1000)/'Propiedades físicas'!$F$10</f>
        <v>15327.941060995352</v>
      </c>
      <c r="L2686" s="31">
        <f t="shared" si="1688"/>
        <v>2189.7058658564788</v>
      </c>
      <c r="M2686" s="31">
        <f t="shared" si="1689"/>
        <v>13138.235195138872</v>
      </c>
      <c r="N2686" s="31">
        <f t="shared" si="1690"/>
        <v>0.81674967021875378</v>
      </c>
      <c r="O2686" s="32">
        <f t="shared" si="1691"/>
        <v>4.9004980213125222</v>
      </c>
      <c r="P2686" s="33">
        <f t="shared" si="1692"/>
        <v>0.69901196071102978</v>
      </c>
      <c r="Q2686" s="31">
        <f t="shared" si="1693"/>
        <v>4.7633413203587613</v>
      </c>
      <c r="R2686" s="31">
        <f t="shared" si="1694"/>
        <v>0.10076535096803528</v>
      </c>
      <c r="S2686" s="31">
        <f t="shared" si="1695"/>
        <v>0.13715670095376156</v>
      </c>
      <c r="T2686" s="31">
        <f t="shared" si="1696"/>
        <v>1.4525725633339814E-2</v>
      </c>
      <c r="U2686" s="31">
        <f t="shared" si="1697"/>
        <v>2.4466329063488894E-3</v>
      </c>
      <c r="V2686" s="47">
        <f t="shared" si="1710"/>
        <v>6.9222543682063151E-4</v>
      </c>
      <c r="W2686" s="31">
        <f t="shared" si="1698"/>
        <v>0.14415397250933662</v>
      </c>
      <c r="X2686" s="34">
        <f>(S2686*H2686*'Propiedades físicas'!$F$5*60*24*365)/(1000000)</f>
        <v>56912.83993347083</v>
      </c>
      <c r="Y2686" s="34">
        <f>(U2686*H2686*'Propiedades físicas'!$F$7*60*24*365)/(1000000)</f>
        <v>317.49248937574055</v>
      </c>
      <c r="Z2686" s="31">
        <f t="shared" si="1711"/>
        <v>1874.0510666662708</v>
      </c>
      <c r="AA2686" s="31">
        <f t="shared" si="1712"/>
        <v>12770.518079881838</v>
      </c>
      <c r="AB2686" s="31">
        <f t="shared" si="1712"/>
        <v>270.15190594530259</v>
      </c>
      <c r="AC2686" s="31">
        <f t="shared" si="1712"/>
        <v>367.71711525703472</v>
      </c>
      <c r="AD2686" s="31">
        <f t="shared" si="1712"/>
        <v>38.943470422984042</v>
      </c>
      <c r="AE2686" s="31">
        <f t="shared" si="1713"/>
        <v>6.5594228219213724</v>
      </c>
      <c r="AF2686" s="31">
        <f t="shared" si="1714"/>
        <v>15327.941060995352</v>
      </c>
      <c r="AG2686" s="31">
        <f t="shared" si="1715"/>
        <v>0.12226371821295191</v>
      </c>
      <c r="AH2686" s="31">
        <f t="shared" si="1716"/>
        <v>0.83315286959046786</v>
      </c>
      <c r="AI2686" s="31">
        <f t="shared" si="1716"/>
        <v>1.7624800674159148E-2</v>
      </c>
      <c r="AJ2686" s="31">
        <f t="shared" si="1716"/>
        <v>2.398998755238926E-2</v>
      </c>
      <c r="AK2686" s="31">
        <f t="shared" si="1716"/>
        <v>2.5406850318652756E-3</v>
      </c>
      <c r="AL2686" s="31">
        <f t="shared" si="1717"/>
        <v>4.2793893816652124E-4</v>
      </c>
      <c r="AM2686" s="31">
        <f t="shared" si="1718"/>
        <v>1</v>
      </c>
      <c r="AN2686" s="31">
        <f>(Z2686*'Propiedades físicas'!$F$4)/1000</f>
        <v>1648.0030270049851</v>
      </c>
      <c r="AO2686" s="31">
        <f>(AA2686*'Propiedades físicas'!$F$6)/1000</f>
        <v>409.1673992794141</v>
      </c>
      <c r="AP2686" s="31">
        <f>(AB2686*'Propiedades físicas'!$F$9)/1000</f>
        <v>166.67021837295439</v>
      </c>
      <c r="AQ2686" s="31">
        <f>(AC2686*'Propiedades físicas'!$F$5)/1000</f>
        <v>108.28165892973904</v>
      </c>
      <c r="AR2686" s="31">
        <f>(AD2686*'Propiedades físicas'!$F$8)/1000</f>
        <v>13.806239134356298</v>
      </c>
      <c r="AS2686" s="31">
        <f>(AE2686*'Propiedades físicas'!$F$7)/1000</f>
        <v>0.60405724767073921</v>
      </c>
      <c r="AT2686" s="31">
        <f t="shared" si="1719"/>
        <v>2346.5325999691199</v>
      </c>
      <c r="AU2686" s="31">
        <f t="shared" si="1720"/>
        <v>0.70231414088458544</v>
      </c>
      <c r="AV2686" s="31">
        <f t="shared" si="1723"/>
        <v>0.17437106958786708</v>
      </c>
      <c r="AW2686" s="31">
        <f t="shared" si="1723"/>
        <v>7.1028298679996077E-2</v>
      </c>
      <c r="AX2686" s="31">
        <f t="shared" si="1723"/>
        <v>4.6145388702958576E-2</v>
      </c>
      <c r="AY2686" s="31">
        <f t="shared" si="1723"/>
        <v>5.8836766787463282E-3</v>
      </c>
      <c r="AZ2686" s="31">
        <f t="shared" si="1724"/>
        <v>2.5742546584636776E-4</v>
      </c>
      <c r="BA2686" s="31">
        <f t="shared" si="1721"/>
        <v>0.99999999999999989</v>
      </c>
      <c r="BB2686" s="34">
        <f>AU2686*'Propiedades físicas'!$C$4+'Diseño reactor'!AV2686*'Propiedades físicas'!$C$5+'Diseño reactor'!AW2686*'Propiedades físicas'!$C$8+'Diseño reactor'!AX2686*'Propiedades físicas'!$C$9+'Diseño reactor'!AY2686*'Propiedades físicas'!$C$7+'Diseño reactor'!AZ2686*'Propiedades físicas'!$C$6</f>
        <v>875.30933230063818</v>
      </c>
      <c r="BC2686" s="45">
        <f>AU2686*'Propiedades físicas'!$L$4+'Diseño reactor'!AV2686*'Propiedades físicas'!$L$5+'Diseño reactor'!AW2686*'Propiedades físicas'!$L$8+AX2686*'Propiedades físicas'!$L$9+'Diseño reactor'!AY2686*'Propiedades físicas'!$L$7+'Diseño reactor'!AZ2686*'Propiedades físicas'!$L$6</f>
        <v>2.127640444603649</v>
      </c>
      <c r="BD2686" s="29">
        <f t="shared" si="1700"/>
        <v>1.2644037705423632</v>
      </c>
      <c r="BE2686" s="58">
        <f t="shared" si="1701"/>
        <v>41.044763171640753</v>
      </c>
      <c r="BF2686" s="30">
        <f>AU2686*'Propiedades físicas'!$I$4+'Diseño reactor'!AV2686*'Propiedades físicas'!$I$5+'Diseño reactor'!AW2686*'Propiedades físicas'!$I$8+'Diseño reactor'!AX2686*'Propiedades físicas'!$I$9+'Diseño reactor'!AY2686*'Propiedades físicas'!$I$7+'Diseño reactor'!AZ2686*'Propiedades físicas'!$I$6</f>
        <v>2.0001886753242777E-2</v>
      </c>
      <c r="BG2686" s="24">
        <f>AU2686*'Propiedades físicas'!$O$4+'Diseño reactor'!AV2686*'Propiedades físicas'!$O$5+'Diseño reactor'!AW2686*'Propiedades físicas'!$O$8+'Diseño reactor'!AX2686*'Propiedades físicas'!$O$9+'Diseño reactor'!AY2686*'Propiedades físicas'!$O$7+'Diseño reactor'!AZ2686*'Propiedades físicas'!$O$6</f>
        <v>0.15494519858918582</v>
      </c>
      <c r="BH2686" s="54">
        <f t="shared" si="1702"/>
        <v>41087.034267134091</v>
      </c>
      <c r="BI2686" s="34">
        <f t="shared" si="1722"/>
        <v>274.65725696615095</v>
      </c>
      <c r="BJ2686" s="27">
        <f t="shared" si="1703"/>
        <v>4798.7181776490434</v>
      </c>
      <c r="BK2686" s="34">
        <f t="shared" si="1704"/>
        <v>571.95257000720528</v>
      </c>
      <c r="BL2686" s="27">
        <f t="shared" si="1705"/>
        <v>105.78637674321195</v>
      </c>
      <c r="BM2686" s="34">
        <f t="shared" si="1706"/>
        <v>1.1054421768707483</v>
      </c>
      <c r="BN2686" s="45">
        <f t="shared" si="1707"/>
        <v>2966.1569563057319</v>
      </c>
      <c r="BO2686" s="45">
        <f t="shared" si="1708"/>
        <v>111.90543158023191</v>
      </c>
      <c r="BP2686" s="66">
        <f t="shared" si="1709"/>
        <v>6.6871651834959032</v>
      </c>
    </row>
    <row r="2687" spans="8:68">
      <c r="H2687" s="68">
        <v>2682</v>
      </c>
      <c r="I2687" s="31">
        <f>('Propiedades físicas'!$C$10*'Diseño reactor'!H2687)/1000</f>
        <v>2347.4078452507197</v>
      </c>
      <c r="J2687" s="31">
        <f t="shared" si="1687"/>
        <v>0.19425682713064971</v>
      </c>
      <c r="K2687" s="31">
        <f>(I2687*1000)/'Propiedades físicas'!$F$10</f>
        <v>15333.658308686885</v>
      </c>
      <c r="L2687" s="31">
        <f t="shared" si="1688"/>
        <v>2190.5226155266978</v>
      </c>
      <c r="M2687" s="31">
        <f t="shared" si="1689"/>
        <v>13143.135693160186</v>
      </c>
      <c r="N2687" s="31">
        <f t="shared" si="1690"/>
        <v>0.81674967021875389</v>
      </c>
      <c r="O2687" s="32">
        <f t="shared" si="1691"/>
        <v>4.9004980213125231</v>
      </c>
      <c r="P2687" s="33">
        <f t="shared" si="1692"/>
        <v>0.6990495337040441</v>
      </c>
      <c r="Q2687" s="31">
        <f t="shared" si="1693"/>
        <v>4.7633920658101303</v>
      </c>
      <c r="R2687" s="31">
        <f t="shared" si="1694"/>
        <v>0.10073860883895214</v>
      </c>
      <c r="S2687" s="31">
        <f t="shared" si="1695"/>
        <v>0.13710595550239407</v>
      </c>
      <c r="T2687" s="31">
        <f t="shared" si="1696"/>
        <v>1.4517236363830925E-2</v>
      </c>
      <c r="U2687" s="31">
        <f t="shared" si="1697"/>
        <v>2.4442913119267027E-3</v>
      </c>
      <c r="V2687" s="47">
        <f t="shared" si="1710"/>
        <v>6.9226264502730589E-4</v>
      </c>
      <c r="W2687" s="31">
        <f t="shared" si="1698"/>
        <v>0.14410796943840279</v>
      </c>
      <c r="X2687" s="34">
        <f>(S2687*H2687*'Propiedades físicas'!$F$5*60*24*365)/(1000000)</f>
        <v>56913.003590957604</v>
      </c>
      <c r="Y2687" s="34">
        <f>(U2687*H2687*'Propiedades físicas'!$F$7*60*24*365)/(1000000)</f>
        <v>317.30693724723466</v>
      </c>
      <c r="Z2687" s="31">
        <f t="shared" si="1711"/>
        <v>1874.8508493942463</v>
      </c>
      <c r="AA2687" s="31">
        <f t="shared" si="1712"/>
        <v>12775.41752050277</v>
      </c>
      <c r="AB2687" s="31">
        <f t="shared" si="1712"/>
        <v>270.18094890606966</v>
      </c>
      <c r="AC2687" s="31">
        <f t="shared" si="1712"/>
        <v>367.71817265742089</v>
      </c>
      <c r="AD2687" s="31">
        <f t="shared" si="1712"/>
        <v>38.935227927794543</v>
      </c>
      <c r="AE2687" s="31">
        <f t="shared" si="1713"/>
        <v>6.5555892985874165</v>
      </c>
      <c r="AF2687" s="31">
        <f t="shared" si="1714"/>
        <v>15333.658308686887</v>
      </c>
      <c r="AG2687" s="31">
        <f t="shared" si="1715"/>
        <v>0.12227029008022816</v>
      </c>
      <c r="AH2687" s="31">
        <f t="shared" si="1716"/>
        <v>0.83316174544369415</v>
      </c>
      <c r="AI2687" s="31">
        <f t="shared" si="1716"/>
        <v>1.762012322610617E-2</v>
      </c>
      <c r="AJ2687" s="31">
        <f t="shared" si="1716"/>
        <v>2.3981111699163119E-2</v>
      </c>
      <c r="AK2687" s="31">
        <f t="shared" si="1716"/>
        <v>2.5392001793685982E-3</v>
      </c>
      <c r="AL2687" s="31">
        <f t="shared" si="1717"/>
        <v>4.2752937143992033E-4</v>
      </c>
      <c r="AM2687" s="31">
        <f t="shared" si="1718"/>
        <v>1.0000000000000002</v>
      </c>
      <c r="AN2687" s="31">
        <f>(Z2687*'Propiedades físicas'!$F$4)/1000</f>
        <v>1648.7063399403123</v>
      </c>
      <c r="AO2687" s="31">
        <f>(AA2687*'Propiedades físicas'!$F$6)/1000</f>
        <v>409.32437735690877</v>
      </c>
      <c r="AP2687" s="31">
        <f>(AB2687*'Propiedades físicas'!$F$9)/1000</f>
        <v>166.68813642759966</v>
      </c>
      <c r="AQ2687" s="31">
        <f>(AC2687*'Propiedades físicas'!$F$5)/1000</f>
        <v>108.28197030243074</v>
      </c>
      <c r="AR2687" s="31">
        <f>(AD2687*'Propiedades físicas'!$F$8)/1000</f>
        <v>13.803317004961716</v>
      </c>
      <c r="AS2687" s="31">
        <f>(AE2687*'Propiedades físicas'!$F$7)/1000</f>
        <v>0.60370421850691525</v>
      </c>
      <c r="AT2687" s="31">
        <f t="shared" si="1719"/>
        <v>2347.4078452507201</v>
      </c>
      <c r="AU2687" s="31">
        <f t="shared" si="1720"/>
        <v>0.70235189137498111</v>
      </c>
      <c r="AV2687" s="31">
        <f t="shared" si="1723"/>
        <v>0.17437292722057421</v>
      </c>
      <c r="AW2687" s="31">
        <f t="shared" si="1723"/>
        <v>7.1009448470935044E-2</v>
      </c>
      <c r="AX2687" s="31">
        <f t="shared" si="1723"/>
        <v>4.6128315759661032E-2</v>
      </c>
      <c r="AY2687" s="31">
        <f t="shared" si="1723"/>
        <v>5.8802380817158011E-3</v>
      </c>
      <c r="AZ2687" s="31">
        <f t="shared" si="1724"/>
        <v>2.5717909213276709E-4</v>
      </c>
      <c r="BA2687" s="31">
        <f t="shared" si="1721"/>
        <v>0.99999999999999989</v>
      </c>
      <c r="BB2687" s="34">
        <f>AU2687*'Propiedades físicas'!$C$4+'Diseño reactor'!AV2687*'Propiedades físicas'!$C$5+'Diseño reactor'!AW2687*'Propiedades físicas'!$C$8+'Diseño reactor'!AX2687*'Propiedades físicas'!$C$9+'Diseño reactor'!AY2687*'Propiedades físicas'!$C$7+'Diseño reactor'!AZ2687*'Propiedades físicas'!$C$6</f>
        <v>875.30924881483372</v>
      </c>
      <c r="BC2687" s="45">
        <f>AU2687*'Propiedades físicas'!$L$4+'Diseño reactor'!AV2687*'Propiedades físicas'!$L$5+'Diseño reactor'!AW2687*'Propiedades físicas'!$L$8+AX2687*'Propiedades físicas'!$L$9+'Diseño reactor'!AY2687*'Propiedades físicas'!$L$7+'Diseño reactor'!AZ2687*'Propiedades físicas'!$L$6</f>
        <v>2.1276670926303938</v>
      </c>
      <c r="BD2687" s="29">
        <f t="shared" si="1700"/>
        <v>1.2639845578139473</v>
      </c>
      <c r="BE2687" s="58">
        <f t="shared" si="1701"/>
        <v>41.044312990332919</v>
      </c>
      <c r="BF2687" s="30">
        <f>AU2687*'Propiedades físicas'!$I$4+'Diseño reactor'!AV2687*'Propiedades físicas'!$I$5+'Diseño reactor'!AW2687*'Propiedades físicas'!$I$8+'Diseño reactor'!AX2687*'Propiedades físicas'!$I$9+'Diseño reactor'!AY2687*'Propiedades físicas'!$I$7+'Diseño reactor'!AZ2687*'Propiedades físicas'!$I$6</f>
        <v>2.000192033587779E-2</v>
      </c>
      <c r="BG2687" s="24">
        <f>AU2687*'Propiedades físicas'!$O$4+'Diseño reactor'!AV2687*'Propiedades físicas'!$O$5+'Diseño reactor'!AW2687*'Propiedades físicas'!$O$8+'Diseño reactor'!AX2687*'Propiedades físicas'!$O$9+'Diseño reactor'!AY2687*'Propiedades físicas'!$O$7+'Diseño reactor'!AZ2687*'Propiedades físicas'!$O$6</f>
        <v>0.15494650660292358</v>
      </c>
      <c r="BH2687" s="54">
        <f t="shared" si="1702"/>
        <v>41086.961364395487</v>
      </c>
      <c r="BI2687" s="34">
        <f t="shared" si="1722"/>
        <v>274.65883949950802</v>
      </c>
      <c r="BJ2687" s="27">
        <f t="shared" si="1703"/>
        <v>4798.7217177130469</v>
      </c>
      <c r="BK2687" s="34">
        <f t="shared" si="1704"/>
        <v>571.95782024555183</v>
      </c>
      <c r="BL2687" s="27">
        <f t="shared" si="1705"/>
        <v>105.78655634688901</v>
      </c>
      <c r="BM2687" s="34">
        <f t="shared" si="1706"/>
        <v>1.1054421768707483</v>
      </c>
      <c r="BN2687" s="45">
        <f t="shared" si="1707"/>
        <v>2967.3610397336711</v>
      </c>
      <c r="BO2687" s="45">
        <f t="shared" si="1708"/>
        <v>111.91108658983374</v>
      </c>
      <c r="BP2687" s="66">
        <f t="shared" si="1709"/>
        <v>6.6871645456832534</v>
      </c>
    </row>
    <row r="2688" spans="8:68">
      <c r="H2688" s="68">
        <v>2683</v>
      </c>
      <c r="I2688" s="31">
        <f>('Propiedades físicas'!$C$10*'Diseño reactor'!H2688)/1000</f>
        <v>2348.2830905323194</v>
      </c>
      <c r="J2688" s="31">
        <f t="shared" si="1687"/>
        <v>0.19418442428788765</v>
      </c>
      <c r="K2688" s="31">
        <f>(I2688*1000)/'Propiedades físicas'!$F$10</f>
        <v>15339.375556378416</v>
      </c>
      <c r="L2688" s="31">
        <f t="shared" si="1688"/>
        <v>2191.3393651969163</v>
      </c>
      <c r="M2688" s="31">
        <f t="shared" si="1689"/>
        <v>13148.036191181498</v>
      </c>
      <c r="N2688" s="31">
        <f t="shared" si="1690"/>
        <v>0.81674967021875378</v>
      </c>
      <c r="O2688" s="32">
        <f t="shared" si="1691"/>
        <v>4.9004980213125222</v>
      </c>
      <c r="P2688" s="33">
        <f t="shared" si="1692"/>
        <v>0.69908708272378017</v>
      </c>
      <c r="Q2688" s="31">
        <f t="shared" si="1693"/>
        <v>4.7634427739368626</v>
      </c>
      <c r="R2688" s="31">
        <f t="shared" si="1694"/>
        <v>0.10071188031892507</v>
      </c>
      <c r="S2688" s="31">
        <f t="shared" si="1695"/>
        <v>0.13705524737566091</v>
      </c>
      <c r="T2688" s="31">
        <f t="shared" si="1696"/>
        <v>1.4508754471409809E-2</v>
      </c>
      <c r="U2688" s="31">
        <f t="shared" si="1697"/>
        <v>2.4419527046387474E-3</v>
      </c>
      <c r="V2688" s="47">
        <f t="shared" si="1710"/>
        <v>6.9229982949345229E-4</v>
      </c>
      <c r="W2688" s="31">
        <f t="shared" si="1698"/>
        <v>0.14406199571952019</v>
      </c>
      <c r="X2688" s="34">
        <f>(S2688*H2688*'Propiedades físicas'!$F$5*60*24*365)/(1000000)</f>
        <v>56913.167039669126</v>
      </c>
      <c r="Y2688" s="34">
        <f>(U2688*H2688*'Propiedades físicas'!$F$7*60*24*365)/(1000000)</f>
        <v>317.1215463616175</v>
      </c>
      <c r="Z2688" s="31">
        <f t="shared" si="1711"/>
        <v>1875.6506429479023</v>
      </c>
      <c r="AA2688" s="31">
        <f t="shared" si="1712"/>
        <v>12780.316962472602</v>
      </c>
      <c r="AB2688" s="31">
        <f t="shared" si="1712"/>
        <v>270.20997489567594</v>
      </c>
      <c r="AC2688" s="31">
        <f t="shared" si="1712"/>
        <v>367.71922870889824</v>
      </c>
      <c r="AD2688" s="31">
        <f t="shared" si="1712"/>
        <v>38.926988246792519</v>
      </c>
      <c r="AE2688" s="31">
        <f t="shared" si="1713"/>
        <v>6.5517591065457594</v>
      </c>
      <c r="AF2688" s="31">
        <f t="shared" si="1714"/>
        <v>15339.375556378416</v>
      </c>
      <c r="AG2688" s="31">
        <f t="shared" si="1715"/>
        <v>0.12227685775435426</v>
      </c>
      <c r="AH2688" s="31">
        <f t="shared" si="1716"/>
        <v>0.83317061476849319</v>
      </c>
      <c r="AI2688" s="31">
        <f t="shared" si="1716"/>
        <v>1.761544815840416E-2</v>
      </c>
      <c r="AJ2688" s="31">
        <f t="shared" si="1716"/>
        <v>2.3972242374364013E-2</v>
      </c>
      <c r="AK2688" s="31">
        <f t="shared" si="1716"/>
        <v>2.5377166171934493E-3</v>
      </c>
      <c r="AL2688" s="31">
        <f t="shared" si="1717"/>
        <v>4.2712032719098586E-4</v>
      </c>
      <c r="AM2688" s="31">
        <f t="shared" si="1718"/>
        <v>1.0000000000000002</v>
      </c>
      <c r="AN2688" s="31">
        <f>(Z2688*'Propiedades físicas'!$F$4)/1000</f>
        <v>1649.4096623955261</v>
      </c>
      <c r="AO2688" s="31">
        <f>(AA2688*'Propiedades físicas'!$F$6)/1000</f>
        <v>409.48135547762212</v>
      </c>
      <c r="AP2688" s="31">
        <f>(AB2688*'Propiedades físicas'!$F$9)/1000</f>
        <v>166.70604401188726</v>
      </c>
      <c r="AQ2688" s="31">
        <f>(AC2688*'Propiedades físicas'!$F$5)/1000</f>
        <v>108.28228127790928</v>
      </c>
      <c r="AR2688" s="31">
        <f>(AD2688*'Propiedades físicas'!$F$8)/1000</f>
        <v>13.80039587325288</v>
      </c>
      <c r="AS2688" s="31">
        <f>(AE2688*'Propiedades físicas'!$F$7)/1000</f>
        <v>0.60335149612179895</v>
      </c>
      <c r="AT2688" s="31">
        <f t="shared" si="1719"/>
        <v>2348.283090532319</v>
      </c>
      <c r="AU2688" s="31">
        <f t="shared" si="1720"/>
        <v>0.70238961777884745</v>
      </c>
      <c r="AV2688" s="31">
        <f t="shared" si="1723"/>
        <v>0.17437478348694285</v>
      </c>
      <c r="AW2688" s="31">
        <f t="shared" si="1723"/>
        <v>7.0990607854735946E-2</v>
      </c>
      <c r="AX2688" s="31">
        <f t="shared" si="1723"/>
        <v>4.6111255373969151E-2</v>
      </c>
      <c r="AY2688" s="31">
        <f t="shared" si="1723"/>
        <v>5.8768024727906829E-3</v>
      </c>
      <c r="AZ2688" s="31">
        <f t="shared" si="1724"/>
        <v>2.5693303271413868E-4</v>
      </c>
      <c r="BA2688" s="31">
        <f t="shared" si="1721"/>
        <v>1.0000000000000002</v>
      </c>
      <c r="BB2688" s="34">
        <f>AU2688*'Propiedades físicas'!$C$4+'Diseño reactor'!AV2688*'Propiedades físicas'!$C$5+'Diseño reactor'!AW2688*'Propiedades físicas'!$C$8+'Diseño reactor'!AX2688*'Propiedades físicas'!$C$9+'Diseño reactor'!AY2688*'Propiedades físicas'!$C$7+'Diseño reactor'!AZ2688*'Propiedades físicas'!$C$6</f>
        <v>875.30916543254034</v>
      </c>
      <c r="BC2688" s="45">
        <f>AU2688*'Propiedades físicas'!$L$4+'Diseño reactor'!AV2688*'Propiedades físicas'!$L$5+'Diseño reactor'!AW2688*'Propiedades físicas'!$L$8+AX2688*'Propiedades físicas'!$L$9+'Diseño reactor'!AY2688*'Propiedades físicas'!$L$7+'Diseño reactor'!AZ2688*'Propiedades físicas'!$L$6</f>
        <v>2.1276937230087021</v>
      </c>
      <c r="BD2688" s="29">
        <f t="shared" si="1700"/>
        <v>1.2635656232871271</v>
      </c>
      <c r="BE2688" s="58">
        <f t="shared" si="1701"/>
        <v>41.043863111002949</v>
      </c>
      <c r="BF2688" s="30">
        <f>AU2688*'Propiedades físicas'!$I$4+'Diseño reactor'!AV2688*'Propiedades físicas'!$I$5+'Diseño reactor'!AW2688*'Propiedades físicas'!$I$8+'Diseño reactor'!AX2688*'Propiedades físicas'!$I$9+'Diseño reactor'!AY2688*'Propiedades físicas'!$I$7+'Diseño reactor'!AZ2688*'Propiedades físicas'!$I$6</f>
        <v>2.0001953870086665E-2</v>
      </c>
      <c r="BG2688" s="24">
        <f>AU2688*'Propiedades físicas'!$O$4+'Diseño reactor'!AV2688*'Propiedades físicas'!$O$5+'Diseño reactor'!AW2688*'Propiedades físicas'!$O$8+'Diseño reactor'!AX2688*'Propiedades físicas'!$O$9+'Diseño reactor'!AY2688*'Propiedades físicas'!$O$7+'Diseño reactor'!AZ2688*'Propiedades físicas'!$O$6</f>
        <v>0.15494781377842648</v>
      </c>
      <c r="BH2688" s="54">
        <f t="shared" si="1702"/>
        <v>41086.888566234738</v>
      </c>
      <c r="BI2688" s="34">
        <f t="shared" si="1722"/>
        <v>274.66042056037321</v>
      </c>
      <c r="BJ2688" s="27">
        <f t="shared" si="1703"/>
        <v>4798.7252572836996</v>
      </c>
      <c r="BK2688" s="34">
        <f t="shared" si="1704"/>
        <v>571.96306733802021</v>
      </c>
      <c r="BL2688" s="27">
        <f t="shared" si="1705"/>
        <v>105.78673584026473</v>
      </c>
      <c r="BM2688" s="34">
        <f t="shared" si="1706"/>
        <v>1.1054421768707483</v>
      </c>
      <c r="BN2688" s="45">
        <f t="shared" si="1707"/>
        <v>2968.5651345548508</v>
      </c>
      <c r="BO2688" s="45">
        <f t="shared" si="1708"/>
        <v>111.91673799166615</v>
      </c>
      <c r="BP2688" s="66">
        <f t="shared" si="1709"/>
        <v>6.6871639086614039</v>
      </c>
    </row>
    <row r="2689" spans="8:68">
      <c r="H2689" s="68">
        <v>2684</v>
      </c>
      <c r="I2689" s="31">
        <f>('Propiedades físicas'!$C$10*'Diseño reactor'!H2689)/1000</f>
        <v>2349.1583358139196</v>
      </c>
      <c r="J2689" s="31">
        <f t="shared" si="1687"/>
        <v>0.19411207539657321</v>
      </c>
      <c r="K2689" s="31">
        <f>(I2689*1000)/'Propiedades físicas'!$F$10</f>
        <v>15345.092804069949</v>
      </c>
      <c r="L2689" s="31">
        <f t="shared" si="1688"/>
        <v>2192.1561148671353</v>
      </c>
      <c r="M2689" s="31">
        <f t="shared" si="1689"/>
        <v>13152.936689202812</v>
      </c>
      <c r="N2689" s="31">
        <f t="shared" si="1690"/>
        <v>0.81674967021875389</v>
      </c>
      <c r="O2689" s="32">
        <f t="shared" si="1691"/>
        <v>4.9004980213125231</v>
      </c>
      <c r="P2689" s="33">
        <f t="shared" si="1692"/>
        <v>0.69912460779317498</v>
      </c>
      <c r="Q2689" s="31">
        <f t="shared" si="1693"/>
        <v>4.7634934447798791</v>
      </c>
      <c r="R2689" s="31">
        <f t="shared" si="1694"/>
        <v>0.10068516539823684</v>
      </c>
      <c r="S2689" s="31">
        <f t="shared" si="1695"/>
        <v>0.13700457653264436</v>
      </c>
      <c r="T2689" s="31">
        <f t="shared" si="1696"/>
        <v>1.4500279947618905E-2</v>
      </c>
      <c r="U2689" s="31">
        <f t="shared" si="1697"/>
        <v>2.4396170797232448E-3</v>
      </c>
      <c r="V2689" s="47">
        <f t="shared" si="1710"/>
        <v>6.9233699024178505E-4</v>
      </c>
      <c r="W2689" s="31">
        <f t="shared" si="1698"/>
        <v>0.14401605132460588</v>
      </c>
      <c r="X2689" s="34">
        <f>(S2689*H2689*'Propiedades físicas'!$F$5*60*24*365)/(1000000)</f>
        <v>56913.330279938258</v>
      </c>
      <c r="Y2689" s="34">
        <f>(U2689*H2689*'Propiedades físicas'!$F$7*60*24*365)/(1000000)</f>
        <v>316.93631653402986</v>
      </c>
      <c r="Z2689" s="31">
        <f t="shared" si="1711"/>
        <v>1876.4504473168815</v>
      </c>
      <c r="AA2689" s="31">
        <f t="shared" si="1712"/>
        <v>12785.216405789195</v>
      </c>
      <c r="AB2689" s="31">
        <f t="shared" si="1712"/>
        <v>270.2389839288677</v>
      </c>
      <c r="AC2689" s="31">
        <f t="shared" si="1712"/>
        <v>367.72028341361749</v>
      </c>
      <c r="AD2689" s="31">
        <f t="shared" si="1712"/>
        <v>38.918751379409137</v>
      </c>
      <c r="AE2689" s="31">
        <f t="shared" si="1713"/>
        <v>6.5479322419771888</v>
      </c>
      <c r="AF2689" s="31">
        <f t="shared" si="1714"/>
        <v>15345.092804069949</v>
      </c>
      <c r="AG2689" s="31">
        <f t="shared" si="1715"/>
        <v>0.12228342123934202</v>
      </c>
      <c r="AH2689" s="31">
        <f t="shared" si="1716"/>
        <v>0.83317947757202204</v>
      </c>
      <c r="AI2689" s="31">
        <f t="shared" si="1716"/>
        <v>1.7610775469353482E-2</v>
      </c>
      <c r="AJ2689" s="31">
        <f t="shared" si="1716"/>
        <v>2.3963379570835032E-2</v>
      </c>
      <c r="AK2689" s="31">
        <f t="shared" si="1716"/>
        <v>2.53623434386052E-3</v>
      </c>
      <c r="AL2689" s="31">
        <f t="shared" si="1717"/>
        <v>4.2671180458683794E-4</v>
      </c>
      <c r="AM2689" s="31">
        <f t="shared" si="1718"/>
        <v>1</v>
      </c>
      <c r="AN2689" s="31">
        <f>(Z2689*'Propiedades físicas'!$F$4)/1000</f>
        <v>1650.1129943615194</v>
      </c>
      <c r="AO2689" s="31">
        <f>(AA2689*'Propiedades físicas'!$F$6)/1000</f>
        <v>409.63833364148576</v>
      </c>
      <c r="AP2689" s="31">
        <f>(AB2689*'Propiedades físicas'!$F$9)/1000</f>
        <v>166.7239411349149</v>
      </c>
      <c r="AQ2689" s="31">
        <f>(AC2689*'Propiedades físicas'!$F$5)/1000</f>
        <v>108.28259185680795</v>
      </c>
      <c r="AR2689" s="31">
        <f>(AD2689*'Propiedades físicas'!$F$8)/1000</f>
        <v>13.797475739028123</v>
      </c>
      <c r="AS2689" s="31">
        <f>(AE2689*'Propiedades físicas'!$F$7)/1000</f>
        <v>0.60299908016367931</v>
      </c>
      <c r="AT2689" s="31">
        <f t="shared" si="1719"/>
        <v>2349.1583358139196</v>
      </c>
      <c r="AU2689" s="31">
        <f t="shared" si="1720"/>
        <v>0.70242732011922904</v>
      </c>
      <c r="AV2689" s="31">
        <f t="shared" si="1723"/>
        <v>0.17437663838847081</v>
      </c>
      <c r="AW2689" s="31">
        <f t="shared" si="1723"/>
        <v>7.0971776824549193E-2</v>
      </c>
      <c r="AX2689" s="31">
        <f t="shared" si="1723"/>
        <v>4.6094207532116377E-2</v>
      </c>
      <c r="AY2689" s="31">
        <f t="shared" si="1723"/>
        <v>5.8733698485452113E-3</v>
      </c>
      <c r="AZ2689" s="31">
        <f t="shared" si="1724"/>
        <v>2.5668728708946582E-4</v>
      </c>
      <c r="BA2689" s="31">
        <f t="shared" si="1721"/>
        <v>1.0000000000000002</v>
      </c>
      <c r="BB2689" s="34">
        <f>AU2689*'Propiedades físicas'!$C$4+'Diseño reactor'!AV2689*'Propiedades físicas'!$C$5+'Diseño reactor'!AW2689*'Propiedades físicas'!$C$8+'Diseño reactor'!AX2689*'Propiedades físicas'!$C$9+'Diseño reactor'!AY2689*'Propiedades físicas'!$C$7+'Diseño reactor'!AZ2689*'Propiedades físicas'!$C$6</f>
        <v>875.30908215360046</v>
      </c>
      <c r="BC2689" s="45">
        <f>AU2689*'Propiedades físicas'!$L$4+'Diseño reactor'!AV2689*'Propiedades físicas'!$L$5+'Diseño reactor'!AW2689*'Propiedades físicas'!$L$8+AX2689*'Propiedades físicas'!$L$9+'Diseño reactor'!AY2689*'Propiedades físicas'!$L$7+'Diseño reactor'!AZ2689*'Propiedades físicas'!$L$6</f>
        <v>2.1277203357560119</v>
      </c>
      <c r="BD2689" s="29">
        <f t="shared" si="1700"/>
        <v>1.2631469666848121</v>
      </c>
      <c r="BE2689" s="58">
        <f t="shared" si="1701"/>
        <v>41.043413533346474</v>
      </c>
      <c r="BF2689" s="30">
        <f>AU2689*'Propiedades físicas'!$I$4+'Diseño reactor'!AV2689*'Propiedades físicas'!$I$5+'Diseño reactor'!AW2689*'Propiedades físicas'!$I$8+'Diseño reactor'!AX2689*'Propiedades físicas'!$I$9+'Diseño reactor'!AY2689*'Propiedades físicas'!$I$7+'Diseño reactor'!AZ2689*'Propiedades físicas'!$I$6</f>
        <v>2.0001987355944415E-2</v>
      </c>
      <c r="BG2689" s="24">
        <f>AU2689*'Propiedades físicas'!$O$4+'Diseño reactor'!AV2689*'Propiedades físicas'!$O$5+'Diseño reactor'!AW2689*'Propiedades físicas'!$O$8+'Diseño reactor'!AX2689*'Propiedades físicas'!$O$9+'Diseño reactor'!AY2689*'Propiedades físicas'!$O$7+'Diseño reactor'!AZ2689*'Propiedades físicas'!$O$6</f>
        <v>0.15494912011648887</v>
      </c>
      <c r="BH2689" s="54">
        <f t="shared" si="1702"/>
        <v>41086.815872489293</v>
      </c>
      <c r="BI2689" s="34">
        <f t="shared" si="1722"/>
        <v>274.66200015064612</v>
      </c>
      <c r="BJ2689" s="27">
        <f t="shared" si="1703"/>
        <v>4798.7287963595973</v>
      </c>
      <c r="BK2689" s="34">
        <f t="shared" si="1704"/>
        <v>571.9683112873671</v>
      </c>
      <c r="BL2689" s="27">
        <f t="shared" si="1705"/>
        <v>105.7869152234383</v>
      </c>
      <c r="BM2689" s="34">
        <f t="shared" si="1706"/>
        <v>1.1054421768707483</v>
      </c>
      <c r="BN2689" s="45">
        <f t="shared" si="1707"/>
        <v>2969.7692407580912</v>
      </c>
      <c r="BO2689" s="45">
        <f t="shared" si="1708"/>
        <v>111.92238578918048</v>
      </c>
      <c r="BP2689" s="66">
        <f t="shared" si="1709"/>
        <v>6.6871632724291521</v>
      </c>
    </row>
    <row r="2690" spans="8:68">
      <c r="H2690" s="68">
        <v>2685</v>
      </c>
      <c r="I2690" s="31">
        <f>('Propiedades físicas'!$C$10*'Diseño reactor'!H2690)/1000</f>
        <v>2350.0335810955189</v>
      </c>
      <c r="J2690" s="31">
        <f t="shared" si="1687"/>
        <v>0.19403978039642555</v>
      </c>
      <c r="K2690" s="31">
        <f>(I2690*1000)/'Propiedades físicas'!$F$10</f>
        <v>15350.810051761478</v>
      </c>
      <c r="L2690" s="31">
        <f t="shared" si="1688"/>
        <v>2192.9728645373539</v>
      </c>
      <c r="M2690" s="31">
        <f t="shared" si="1689"/>
        <v>13157.837187224124</v>
      </c>
      <c r="N2690" s="31">
        <f t="shared" si="1690"/>
        <v>0.81674967021875378</v>
      </c>
      <c r="O2690" s="32">
        <f t="shared" si="1691"/>
        <v>4.9004980213125231</v>
      </c>
      <c r="P2690" s="33">
        <f t="shared" si="1692"/>
        <v>0.69916210893513564</v>
      </c>
      <c r="Q2690" s="31">
        <f t="shared" si="1693"/>
        <v>4.763544078380038</v>
      </c>
      <c r="R2690" s="31">
        <f t="shared" si="1694"/>
        <v>0.10065846406717813</v>
      </c>
      <c r="S2690" s="31">
        <f t="shared" si="1695"/>
        <v>0.13695394293248581</v>
      </c>
      <c r="T2690" s="31">
        <f t="shared" si="1696"/>
        <v>1.449181278401257E-2</v>
      </c>
      <c r="U2690" s="31">
        <f t="shared" si="1697"/>
        <v>2.4372844324275196E-3</v>
      </c>
      <c r="V2690" s="47">
        <f t="shared" si="1710"/>
        <v>6.9237412729498873E-4</v>
      </c>
      <c r="W2690" s="31">
        <f t="shared" si="1698"/>
        <v>0.14397013622561267</v>
      </c>
      <c r="X2690" s="34">
        <f>(S2690*H2690*'Propiedades físicas'!$F$5*60*24*365)/(1000000)</f>
        <v>56913.49331209714</v>
      </c>
      <c r="Y2690" s="34">
        <f>(U2690*H2690*'Propiedades físicas'!$F$7*60*24*365)/(1000000)</f>
        <v>316.75124757987339</v>
      </c>
      <c r="Z2690" s="31">
        <f t="shared" si="1711"/>
        <v>1877.2502624908393</v>
      </c>
      <c r="AA2690" s="31">
        <f t="shared" si="1712"/>
        <v>12790.115850450402</v>
      </c>
      <c r="AB2690" s="31">
        <f t="shared" si="1712"/>
        <v>270.26797602037328</v>
      </c>
      <c r="AC2690" s="31">
        <f t="shared" si="1712"/>
        <v>367.72133677372437</v>
      </c>
      <c r="AD2690" s="31">
        <f t="shared" si="1712"/>
        <v>38.910517325073748</v>
      </c>
      <c r="AE2690" s="31">
        <f t="shared" si="1713"/>
        <v>6.5441087010678904</v>
      </c>
      <c r="AF2690" s="31">
        <f t="shared" si="1714"/>
        <v>15350.81005176148</v>
      </c>
      <c r="AG2690" s="31">
        <f t="shared" si="1715"/>
        <v>0.12228998053919818</v>
      </c>
      <c r="AH2690" s="31">
        <f t="shared" si="1716"/>
        <v>0.83318833386142754</v>
      </c>
      <c r="AI2690" s="31">
        <f t="shared" si="1716"/>
        <v>1.7606105157255886E-2</v>
      </c>
      <c r="AJ2690" s="31">
        <f t="shared" si="1716"/>
        <v>2.3954523281429631E-2</v>
      </c>
      <c r="AK2690" s="31">
        <f t="shared" si="1716"/>
        <v>2.5347533578925908E-3</v>
      </c>
      <c r="AL2690" s="31">
        <f t="shared" si="1717"/>
        <v>4.2630380279618955E-4</v>
      </c>
      <c r="AM2690" s="31">
        <f t="shared" si="1718"/>
        <v>1</v>
      </c>
      <c r="AN2690" s="31">
        <f>(Z2690*'Propiedades físicas'!$F$4)/1000</f>
        <v>1650.8163358291943</v>
      </c>
      <c r="AO2690" s="31">
        <f>(AA2690*'Propiedades físicas'!$F$6)/1000</f>
        <v>409.79531184843091</v>
      </c>
      <c r="AP2690" s="31">
        <f>(AB2690*'Propiedades físicas'!$F$9)/1000</f>
        <v>166.74182780576928</v>
      </c>
      <c r="AQ2690" s="31">
        <f>(AC2690*'Propiedades físicas'!$F$5)/1000</f>
        <v>108.28290203975862</v>
      </c>
      <c r="AR2690" s="31">
        <f>(AD2690*'Propiedades físicas'!$F$8)/1000</f>
        <v>13.794556602085141</v>
      </c>
      <c r="AS2690" s="31">
        <f>(AE2690*'Propiedades físicas'!$F$7)/1000</f>
        <v>0.60264697028134206</v>
      </c>
      <c r="AT2690" s="31">
        <f t="shared" si="1719"/>
        <v>2350.0335810955198</v>
      </c>
      <c r="AU2690" s="31">
        <f t="shared" si="1720"/>
        <v>0.70246499841914167</v>
      </c>
      <c r="AV2690" s="31">
        <f t="shared" si="1723"/>
        <v>0.174378491926654</v>
      </c>
      <c r="AW2690" s="31">
        <f t="shared" si="1723"/>
        <v>7.0952955373530829E-2</v>
      </c>
      <c r="AX2690" s="31">
        <f t="shared" si="1723"/>
        <v>4.6077172220356177E-2</v>
      </c>
      <c r="AY2690" s="31">
        <f t="shared" si="1723"/>
        <v>5.8699402055584693E-3</v>
      </c>
      <c r="AZ2690" s="31">
        <f t="shared" si="1724"/>
        <v>2.5644185475869025E-4</v>
      </c>
      <c r="BA2690" s="31">
        <f t="shared" si="1721"/>
        <v>0.99999999999999989</v>
      </c>
      <c r="BB2690" s="34">
        <f>AU2690*'Propiedades físicas'!$C$4+'Diseño reactor'!AV2690*'Propiedades físicas'!$C$5+'Diseño reactor'!AW2690*'Propiedades físicas'!$C$8+'Diseño reactor'!AX2690*'Propiedades físicas'!$C$9+'Diseño reactor'!AY2690*'Propiedades físicas'!$C$7+'Diseño reactor'!AZ2690*'Propiedades físicas'!$C$6</f>
        <v>875.30899897785866</v>
      </c>
      <c r="BC2690" s="45">
        <f>AU2690*'Propiedades físicas'!$L$4+'Diseño reactor'!AV2690*'Propiedades físicas'!$L$5+'Diseño reactor'!AW2690*'Propiedades físicas'!$L$8+AX2690*'Propiedades físicas'!$L$9+'Diseño reactor'!AY2690*'Propiedades físicas'!$L$7+'Diseño reactor'!AZ2690*'Propiedades físicas'!$L$6</f>
        <v>2.1277469308897392</v>
      </c>
      <c r="BD2690" s="29">
        <f t="shared" si="1700"/>
        <v>1.2627285877302747</v>
      </c>
      <c r="BE2690" s="58">
        <f t="shared" si="1701"/>
        <v>41.042964257059509</v>
      </c>
      <c r="BF2690" s="30">
        <f>AU2690*'Propiedades físicas'!$I$4+'Diseño reactor'!AV2690*'Propiedades físicas'!$I$5+'Diseño reactor'!AW2690*'Propiedades físicas'!$I$8+'Diseño reactor'!AX2690*'Propiedades físicas'!$I$9+'Diseño reactor'!AY2690*'Propiedades físicas'!$I$7+'Diseño reactor'!AZ2690*'Propiedades físicas'!$I$6</f>
        <v>2.0002020793525949E-2</v>
      </c>
      <c r="BG2690" s="24">
        <f>AU2690*'Propiedades físicas'!$O$4+'Diseño reactor'!AV2690*'Propiedades físicas'!$O$5+'Diseño reactor'!AW2690*'Propiedades físicas'!$O$8+'Diseño reactor'!AX2690*'Propiedades físicas'!$O$9+'Diseño reactor'!AY2690*'Propiedades físicas'!$O$7+'Diseño reactor'!AZ2690*'Propiedades físicas'!$O$6</f>
        <v>0.15495042561790437</v>
      </c>
      <c r="BH2690" s="54">
        <f t="shared" si="1702"/>
        <v>41086.74328299694</v>
      </c>
      <c r="BI2690" s="34">
        <f t="shared" si="1722"/>
        <v>274.66357827222328</v>
      </c>
      <c r="BJ2690" s="27">
        <f t="shared" si="1703"/>
        <v>4798.7323349393419</v>
      </c>
      <c r="BK2690" s="34">
        <f t="shared" si="1704"/>
        <v>571.97355209634691</v>
      </c>
      <c r="BL2690" s="27">
        <f t="shared" si="1705"/>
        <v>105.78709449650884</v>
      </c>
      <c r="BM2690" s="34">
        <f t="shared" si="1706"/>
        <v>1.1054421768707483</v>
      </c>
      <c r="BN2690" s="45">
        <f t="shared" si="1707"/>
        <v>2970.9733583322241</v>
      </c>
      <c r="BO2690" s="45">
        <f t="shared" si="1708"/>
        <v>111.92802998582358</v>
      </c>
      <c r="BP2690" s="66">
        <f t="shared" si="1709"/>
        <v>6.6871626369853114</v>
      </c>
    </row>
    <row r="2691" spans="8:68">
      <c r="H2691" s="68">
        <v>2686</v>
      </c>
      <c r="I2691" s="31">
        <f>('Propiedades físicas'!$C$10*'Diseño reactor'!H2691)/1000</f>
        <v>2350.9088263771191</v>
      </c>
      <c r="J2691" s="31">
        <f t="shared" si="1687"/>
        <v>0.19396753922725335</v>
      </c>
      <c r="K2691" s="31">
        <f>(I2691*1000)/'Propiedades físicas'!$F$10</f>
        <v>15356.52729945301</v>
      </c>
      <c r="L2691" s="31">
        <f t="shared" si="1688"/>
        <v>2193.7896142075729</v>
      </c>
      <c r="M2691" s="31">
        <f t="shared" si="1689"/>
        <v>13162.737685245436</v>
      </c>
      <c r="N2691" s="31">
        <f t="shared" si="1690"/>
        <v>0.81674967021875389</v>
      </c>
      <c r="O2691" s="32">
        <f t="shared" si="1691"/>
        <v>4.9004980213125231</v>
      </c>
      <c r="P2691" s="33">
        <f t="shared" si="1692"/>
        <v>0.69919958617254085</v>
      </c>
      <c r="Q2691" s="31">
        <f t="shared" si="1693"/>
        <v>4.7635946747781386</v>
      </c>
      <c r="R2691" s="31">
        <f t="shared" si="1694"/>
        <v>0.10063177631604796</v>
      </c>
      <c r="S2691" s="31">
        <f t="shared" si="1695"/>
        <v>0.13690334653438621</v>
      </c>
      <c r="T2691" s="31">
        <f t="shared" si="1696"/>
        <v>1.4483352972157144E-2</v>
      </c>
      <c r="U2691" s="31">
        <f t="shared" si="1697"/>
        <v>2.434954758007985E-3</v>
      </c>
      <c r="V2691" s="47">
        <f t="shared" si="1710"/>
        <v>6.9241124067572011E-4</v>
      </c>
      <c r="W2691" s="31">
        <f t="shared" si="1698"/>
        <v>0.14392425039452922</v>
      </c>
      <c r="X2691" s="34">
        <f>(S2691*H2691*'Propiedades físicas'!$F$5*60*24*365)/(1000000)</f>
        <v>56913.65613647733</v>
      </c>
      <c r="Y2691" s="34">
        <f>(U2691*H2691*'Propiedades físicas'!$F$7*60*24*365)/(1000000)</f>
        <v>316.56633931481122</v>
      </c>
      <c r="Z2691" s="31">
        <f t="shared" si="1711"/>
        <v>1878.0500884594446</v>
      </c>
      <c r="AA2691" s="31">
        <f t="shared" si="1712"/>
        <v>12795.015296454079</v>
      </c>
      <c r="AB2691" s="31">
        <f t="shared" si="1712"/>
        <v>270.2969511849048</v>
      </c>
      <c r="AC2691" s="31">
        <f t="shared" si="1712"/>
        <v>367.72238879136137</v>
      </c>
      <c r="AD2691" s="31">
        <f t="shared" si="1712"/>
        <v>38.902286083214086</v>
      </c>
      <c r="AE2691" s="31">
        <f t="shared" si="1713"/>
        <v>6.5402884800094476</v>
      </c>
      <c r="AF2691" s="31">
        <f t="shared" si="1714"/>
        <v>15356.527299453011</v>
      </c>
      <c r="AG2691" s="31">
        <f t="shared" si="1715"/>
        <v>0.12229653565792439</v>
      </c>
      <c r="AH2691" s="31">
        <f t="shared" si="1716"/>
        <v>0.83319718364384565</v>
      </c>
      <c r="AI2691" s="31">
        <f t="shared" si="1716"/>
        <v>1.7601437220414577E-2</v>
      </c>
      <c r="AJ2691" s="31">
        <f t="shared" si="1716"/>
        <v>2.394567349901168E-2</v>
      </c>
      <c r="AK2691" s="31">
        <f t="shared" si="1716"/>
        <v>2.5332736578145346E-3</v>
      </c>
      <c r="AL2691" s="31">
        <f t="shared" si="1717"/>
        <v>4.2589632098934295E-4</v>
      </c>
      <c r="AM2691" s="31">
        <f t="shared" si="1718"/>
        <v>1.0000000000000002</v>
      </c>
      <c r="AN2691" s="31">
        <f>(Z2691*'Propiedades físicas'!$F$4)/1000</f>
        <v>1651.5196867894663</v>
      </c>
      <c r="AO2691" s="31">
        <f>(AA2691*'Propiedades físicas'!$F$6)/1000</f>
        <v>409.95229009838869</v>
      </c>
      <c r="AP2691" s="31">
        <f>(AB2691*'Propiedades físicas'!$F$9)/1000</f>
        <v>166.75970403352699</v>
      </c>
      <c r="AQ2691" s="31">
        <f>(AC2691*'Propiedades físicas'!$F$5)/1000</f>
        <v>108.28321182739219</v>
      </c>
      <c r="AR2691" s="31">
        <f>(AD2691*'Propiedades físicas'!$F$8)/1000</f>
        <v>13.791638462221053</v>
      </c>
      <c r="AS2691" s="31">
        <f>(AE2691*'Propiedades físicas'!$F$7)/1000</f>
        <v>0.60229516612407008</v>
      </c>
      <c r="AT2691" s="31">
        <f t="shared" si="1719"/>
        <v>2350.9088263771191</v>
      </c>
      <c r="AU2691" s="31">
        <f t="shared" si="1720"/>
        <v>0.70250265270157231</v>
      </c>
      <c r="AV2691" s="31">
        <f t="shared" si="1723"/>
        <v>0.17438034410298586</v>
      </c>
      <c r="AW2691" s="31">
        <f t="shared" si="1723"/>
        <v>7.0934143494842769E-2</v>
      </c>
      <c r="AX2691" s="31">
        <f t="shared" si="1723"/>
        <v>4.6060149424962019E-2</v>
      </c>
      <c r="AY2691" s="31">
        <f t="shared" si="1723"/>
        <v>5.8665135404143819E-3</v>
      </c>
      <c r="AZ2691" s="31">
        <f t="shared" si="1724"/>
        <v>2.5619673522270974E-4</v>
      </c>
      <c r="BA2691" s="31">
        <f t="shared" si="1721"/>
        <v>1</v>
      </c>
      <c r="BB2691" s="34">
        <f>AU2691*'Propiedades físicas'!$C$4+'Diseño reactor'!AV2691*'Propiedades físicas'!$C$5+'Diseño reactor'!AW2691*'Propiedades físicas'!$C$8+'Diseño reactor'!AX2691*'Propiedades físicas'!$C$9+'Diseño reactor'!AY2691*'Propiedades físicas'!$C$7+'Diseño reactor'!AZ2691*'Propiedades físicas'!$C$6</f>
        <v>875.30891590515876</v>
      </c>
      <c r="BC2691" s="45">
        <f>AU2691*'Propiedades físicas'!$L$4+'Diseño reactor'!AV2691*'Propiedades físicas'!$L$5+'Diseño reactor'!AW2691*'Propiedades físicas'!$L$8+AX2691*'Propiedades físicas'!$L$9+'Diseño reactor'!AY2691*'Propiedades físicas'!$L$7+'Diseño reactor'!AZ2691*'Propiedades físicas'!$L$6</f>
        <v>2.1277735084272749</v>
      </c>
      <c r="BD2691" s="29">
        <f t="shared" si="1700"/>
        <v>1.262310486147161</v>
      </c>
      <c r="BE2691" s="58">
        <f t="shared" si="1701"/>
        <v>41.042515281838511</v>
      </c>
      <c r="BF2691" s="30">
        <f>AU2691*'Propiedades físicas'!$I$4+'Diseño reactor'!AV2691*'Propiedades físicas'!$I$5+'Diseño reactor'!AW2691*'Propiedades físicas'!$I$8+'Diseño reactor'!AX2691*'Propiedades físicas'!$I$9+'Diseño reactor'!AY2691*'Propiedades físicas'!$I$7+'Diseño reactor'!AZ2691*'Propiedades físicas'!$I$6</f>
        <v>2.0002054182906029E-2</v>
      </c>
      <c r="BG2691" s="24">
        <f>AU2691*'Propiedades físicas'!$O$4+'Diseño reactor'!AV2691*'Propiedades físicas'!$O$5+'Diseño reactor'!AW2691*'Propiedades físicas'!$O$8+'Diseño reactor'!AX2691*'Propiedades físicas'!$O$9+'Diseño reactor'!AY2691*'Propiedades físicas'!$O$7+'Diseño reactor'!AZ2691*'Propiedades físicas'!$O$6</f>
        <v>0.15495173028346559</v>
      </c>
      <c r="BH2691" s="54">
        <f t="shared" si="1702"/>
        <v>41086.670797595718</v>
      </c>
      <c r="BI2691" s="34">
        <f t="shared" si="1722"/>
        <v>274.6651549269975</v>
      </c>
      <c r="BJ2691" s="27">
        <f t="shared" si="1703"/>
        <v>4798.7358730215365</v>
      </c>
      <c r="BK2691" s="34">
        <f t="shared" si="1704"/>
        <v>571.97878976771074</v>
      </c>
      <c r="BL2691" s="27">
        <f t="shared" si="1705"/>
        <v>105.78727365957529</v>
      </c>
      <c r="BM2691" s="34">
        <f t="shared" si="1706"/>
        <v>1.1054421768707483</v>
      </c>
      <c r="BN2691" s="45">
        <f t="shared" si="1707"/>
        <v>2972.1774872660967</v>
      </c>
      <c r="BO2691" s="45">
        <f t="shared" si="1708"/>
        <v>111.93367058503816</v>
      </c>
      <c r="BP2691" s="66">
        <f t="shared" si="1709"/>
        <v>6.6871620023286855</v>
      </c>
    </row>
    <row r="2692" spans="8:68">
      <c r="H2692" s="68">
        <v>2687</v>
      </c>
      <c r="I2692" s="31">
        <f>('Propiedades físicas'!$C$10*'Diseño reactor'!H2692)/1000</f>
        <v>2351.7840716587189</v>
      </c>
      <c r="J2692" s="31">
        <f t="shared" si="1687"/>
        <v>0.19389535182895518</v>
      </c>
      <c r="K2692" s="31">
        <f>(I2692*1000)/'Propiedades físicas'!$F$10</f>
        <v>15362.244547144541</v>
      </c>
      <c r="L2692" s="31">
        <f t="shared" si="1688"/>
        <v>2194.6063638777914</v>
      </c>
      <c r="M2692" s="31">
        <f t="shared" si="1689"/>
        <v>13167.638183266748</v>
      </c>
      <c r="N2692" s="31">
        <f t="shared" si="1690"/>
        <v>0.81674967021875378</v>
      </c>
      <c r="O2692" s="32">
        <f t="shared" si="1691"/>
        <v>4.9004980213125231</v>
      </c>
      <c r="P2692" s="33">
        <f t="shared" si="1692"/>
        <v>0.69923703952823946</v>
      </c>
      <c r="Q2692" s="31">
        <f t="shared" si="1693"/>
        <v>4.7636452340149171</v>
      </c>
      <c r="R2692" s="31">
        <f t="shared" si="1694"/>
        <v>0.10060510213515349</v>
      </c>
      <c r="S2692" s="31">
        <f t="shared" si="1695"/>
        <v>0.13685278729760553</v>
      </c>
      <c r="T2692" s="31">
        <f t="shared" si="1696"/>
        <v>1.4474900503630858E-2</v>
      </c>
      <c r="U2692" s="31">
        <f t="shared" si="1697"/>
        <v>2.4326280517301159E-3</v>
      </c>
      <c r="V2692" s="47">
        <f t="shared" si="1710"/>
        <v>6.9244833040660607E-4</v>
      </c>
      <c r="W2692" s="31">
        <f t="shared" si="1698"/>
        <v>0.14387839380337983</v>
      </c>
      <c r="X2692" s="34">
        <f>(S2692*H2692*'Propiedades físicas'!$F$5*60*24*365)/(1000000)</f>
        <v>56913.818753409716</v>
      </c>
      <c r="Y2692" s="34">
        <f>(U2692*H2692*'Propiedades físicas'!$F$7*60*24*365)/(1000000)</f>
        <v>316.38159155476671</v>
      </c>
      <c r="Z2692" s="31">
        <f t="shared" si="1711"/>
        <v>1878.8499252123795</v>
      </c>
      <c r="AA2692" s="31">
        <f t="shared" si="1712"/>
        <v>12799.914743798083</v>
      </c>
      <c r="AB2692" s="31">
        <f t="shared" si="1712"/>
        <v>270.32590943715741</v>
      </c>
      <c r="AC2692" s="31">
        <f t="shared" si="1712"/>
        <v>367.72343946866607</v>
      </c>
      <c r="AD2692" s="31">
        <f t="shared" si="1712"/>
        <v>38.894057653256112</v>
      </c>
      <c r="AE2692" s="31">
        <f t="shared" si="1713"/>
        <v>6.5364715749988216</v>
      </c>
      <c r="AF2692" s="31">
        <f t="shared" si="1714"/>
        <v>15362.244547144541</v>
      </c>
      <c r="AG2692" s="31">
        <f t="shared" si="1715"/>
        <v>0.12230308659951719</v>
      </c>
      <c r="AH2692" s="31">
        <f t="shared" si="1716"/>
        <v>0.83320602692640178</v>
      </c>
      <c r="AI2692" s="31">
        <f t="shared" si="1716"/>
        <v>1.7596771657134195E-2</v>
      </c>
      <c r="AJ2692" s="31">
        <f t="shared" si="1716"/>
        <v>2.3936830216455363E-2</v>
      </c>
      <c r="AK2692" s="31">
        <f t="shared" si="1716"/>
        <v>2.5317952421533055E-3</v>
      </c>
      <c r="AL2692" s="31">
        <f t="shared" si="1717"/>
        <v>4.254893583381856E-4</v>
      </c>
      <c r="AM2692" s="31">
        <f t="shared" si="1718"/>
        <v>1</v>
      </c>
      <c r="AN2692" s="31">
        <f>(Z2692*'Propiedades físicas'!$F$4)/1000</f>
        <v>1652.2230472332624</v>
      </c>
      <c r="AO2692" s="31">
        <f>(AA2692*'Propiedades físicas'!$F$6)/1000</f>
        <v>410.10926839129058</v>
      </c>
      <c r="AP2692" s="31">
        <f>(AB2692*'Propiedades físicas'!$F$9)/1000</f>
        <v>166.77756982725424</v>
      </c>
      <c r="AQ2692" s="31">
        <f>(AC2692*'Propiedades físicas'!$F$5)/1000</f>
        <v>108.2835212203381</v>
      </c>
      <c r="AR2692" s="31">
        <f>(AD2692*'Propiedades físicas'!$F$8)/1000</f>
        <v>13.788721319232353</v>
      </c>
      <c r="AS2692" s="31">
        <f>(AE2692*'Propiedades físicas'!$F$7)/1000</f>
        <v>0.60194366734164151</v>
      </c>
      <c r="AT2692" s="31">
        <f t="shared" si="1719"/>
        <v>2351.7840716587198</v>
      </c>
      <c r="AU2692" s="31">
        <f t="shared" si="1720"/>
        <v>0.70254028298947735</v>
      </c>
      <c r="AV2692" s="31">
        <f t="shared" si="1723"/>
        <v>0.17438219491895759</v>
      </c>
      <c r="AW2692" s="31">
        <f t="shared" si="1723"/>
        <v>7.0915341181652602E-2</v>
      </c>
      <c r="AX2692" s="31">
        <f t="shared" si="1723"/>
        <v>4.604313913222715E-2</v>
      </c>
      <c r="AY2692" s="31">
        <f t="shared" si="1723"/>
        <v>5.8630898497016902E-3</v>
      </c>
      <c r="AZ2692" s="31">
        <f t="shared" si="1724"/>
        <v>2.5595192798337518E-4</v>
      </c>
      <c r="BA2692" s="31">
        <f t="shared" si="1721"/>
        <v>0.99999999999999978</v>
      </c>
      <c r="BB2692" s="34">
        <f>AU2692*'Propiedades físicas'!$C$4+'Diseño reactor'!AV2692*'Propiedades físicas'!$C$5+'Diseño reactor'!AW2692*'Propiedades físicas'!$C$8+'Diseño reactor'!AX2692*'Propiedades físicas'!$C$9+'Diseño reactor'!AY2692*'Propiedades físicas'!$C$7+'Diseño reactor'!AZ2692*'Propiedades físicas'!$C$6</f>
        <v>875.30883293534418</v>
      </c>
      <c r="BC2692" s="45">
        <f>AU2692*'Propiedades físicas'!$L$4+'Diseño reactor'!AV2692*'Propiedades físicas'!$L$5+'Diseño reactor'!AW2692*'Propiedades físicas'!$L$8+AX2692*'Propiedades físicas'!$L$9+'Diseño reactor'!AY2692*'Propiedades físicas'!$L$7+'Diseño reactor'!AZ2692*'Propiedades físicas'!$L$6</f>
        <v>2.1278000683859881</v>
      </c>
      <c r="BD2692" s="29">
        <f t="shared" si="1700"/>
        <v>1.2618926616594814</v>
      </c>
      <c r="BE2692" s="58">
        <f t="shared" si="1701"/>
        <v>41.042066607380335</v>
      </c>
      <c r="BF2692" s="30">
        <f>AU2692*'Propiedades físicas'!$I$4+'Diseño reactor'!AV2692*'Propiedades físicas'!$I$5+'Diseño reactor'!AW2692*'Propiedades físicas'!$I$8+'Diseño reactor'!AX2692*'Propiedades físicas'!$I$9+'Diseño reactor'!AY2692*'Propiedades físicas'!$I$7+'Diseño reactor'!AZ2692*'Propiedades físicas'!$I$6</f>
        <v>2.0002087524159256E-2</v>
      </c>
      <c r="BG2692" s="24">
        <f>AU2692*'Propiedades físicas'!$O$4+'Diseño reactor'!AV2692*'Propiedades físicas'!$O$5+'Diseño reactor'!AW2692*'Propiedades físicas'!$O$8+'Diseño reactor'!AX2692*'Propiedades físicas'!$O$9+'Diseño reactor'!AY2692*'Propiedades físicas'!$O$7+'Diseño reactor'!AZ2692*'Propiedades físicas'!$O$6</f>
        <v>0.15495303411396402</v>
      </c>
      <c r="BH2692" s="54">
        <f t="shared" si="1702"/>
        <v>41086.598416124005</v>
      </c>
      <c r="BI2692" s="34">
        <f t="shared" si="1722"/>
        <v>274.66673011685884</v>
      </c>
      <c r="BJ2692" s="27">
        <f t="shared" si="1703"/>
        <v>4798.7394106047886</v>
      </c>
      <c r="BK2692" s="34">
        <f t="shared" si="1704"/>
        <v>571.9840243042056</v>
      </c>
      <c r="BL2692" s="27">
        <f t="shared" si="1705"/>
        <v>105.78745271273652</v>
      </c>
      <c r="BM2692" s="34">
        <f t="shared" si="1706"/>
        <v>1.1054421768707483</v>
      </c>
      <c r="BN2692" s="45">
        <f t="shared" si="1707"/>
        <v>2973.381627548566</v>
      </c>
      <c r="BO2692" s="45">
        <f t="shared" si="1708"/>
        <v>111.9393075902622</v>
      </c>
      <c r="BP2692" s="66">
        <f t="shared" si="1709"/>
        <v>6.6871613684580815</v>
      </c>
    </row>
    <row r="2693" spans="8:68">
      <c r="H2693" s="68">
        <v>2688</v>
      </c>
      <c r="I2693" s="31">
        <f>('Propiedades físicas'!$C$10*'Diseño reactor'!H2693)/1000</f>
        <v>2352.6593169403186</v>
      </c>
      <c r="J2693" s="31">
        <f t="shared" si="1687"/>
        <v>0.19382321814151882</v>
      </c>
      <c r="K2693" s="31">
        <f>(I2693*1000)/'Propiedades físicas'!$F$10</f>
        <v>15367.961794836074</v>
      </c>
      <c r="L2693" s="31">
        <f t="shared" si="1688"/>
        <v>2195.4231135480104</v>
      </c>
      <c r="M2693" s="31">
        <f t="shared" si="1689"/>
        <v>13172.538681288062</v>
      </c>
      <c r="N2693" s="31">
        <f t="shared" si="1690"/>
        <v>0.81674967021875389</v>
      </c>
      <c r="O2693" s="32">
        <f t="shared" si="1691"/>
        <v>4.9004980213125231</v>
      </c>
      <c r="P2693" s="33">
        <f t="shared" si="1692"/>
        <v>0.69927446902505153</v>
      </c>
      <c r="Q2693" s="31">
        <f t="shared" si="1693"/>
        <v>4.7636957561310611</v>
      </c>
      <c r="R2693" s="31">
        <f t="shared" si="1694"/>
        <v>0.10057844151481003</v>
      </c>
      <c r="S2693" s="31">
        <f t="shared" si="1695"/>
        <v>0.1368022651814631</v>
      </c>
      <c r="T2693" s="31">
        <f t="shared" si="1696"/>
        <v>1.4466455370023886E-2</v>
      </c>
      <c r="U2693" s="31">
        <f t="shared" si="1697"/>
        <v>2.4303043088684372E-3</v>
      </c>
      <c r="V2693" s="47">
        <f t="shared" si="1710"/>
        <v>6.9248539651024516E-4</v>
      </c>
      <c r="W2693" s="31">
        <f t="shared" si="1698"/>
        <v>0.14383256642422446</v>
      </c>
      <c r="X2693" s="34">
        <f>(S2693*H2693*'Propiedades físicas'!$F$5*60*24*365)/(1000000)</f>
        <v>56913.981163224591</v>
      </c>
      <c r="Y2693" s="34">
        <f>(U2693*H2693*'Propiedades físicas'!$F$7*60*24*365)/(1000000)</f>
        <v>316.19700411592407</v>
      </c>
      <c r="Z2693" s="31">
        <f t="shared" si="1711"/>
        <v>1879.6497727393385</v>
      </c>
      <c r="AA2693" s="31">
        <f t="shared" si="1712"/>
        <v>12804.814192480293</v>
      </c>
      <c r="AB2693" s="31">
        <f t="shared" si="1712"/>
        <v>270.35485079180938</v>
      </c>
      <c r="AC2693" s="31">
        <f t="shared" si="1712"/>
        <v>367.72448880777279</v>
      </c>
      <c r="AD2693" s="31">
        <f t="shared" si="1712"/>
        <v>38.885832034624208</v>
      </c>
      <c r="AE2693" s="31">
        <f t="shared" si="1713"/>
        <v>6.5326579822383595</v>
      </c>
      <c r="AF2693" s="31">
        <f t="shared" si="1714"/>
        <v>15367.961794836076</v>
      </c>
      <c r="AG2693" s="31">
        <f t="shared" si="1715"/>
        <v>0.12230963336796791</v>
      </c>
      <c r="AH2693" s="31">
        <f t="shared" si="1716"/>
        <v>0.83321486371621201</v>
      </c>
      <c r="AI2693" s="31">
        <f t="shared" si="1716"/>
        <v>1.759210846572079E-2</v>
      </c>
      <c r="AJ2693" s="31">
        <f t="shared" si="1716"/>
        <v>2.3927993426645238E-2</v>
      </c>
      <c r="AK2693" s="31">
        <f t="shared" si="1716"/>
        <v>2.5303181094379463E-3</v>
      </c>
      <c r="AL2693" s="31">
        <f t="shared" si="1717"/>
        <v>4.2508291401618757E-4</v>
      </c>
      <c r="AM2693" s="31">
        <f t="shared" si="1718"/>
        <v>1</v>
      </c>
      <c r="AN2693" s="31">
        <f>(Z2693*'Propiedades físicas'!$F$4)/1000</f>
        <v>1652.9264171515192</v>
      </c>
      <c r="AO2693" s="31">
        <f>(AA2693*'Propiedades físicas'!$F$6)/1000</f>
        <v>410.26624672706856</v>
      </c>
      <c r="AP2693" s="31">
        <f>(AB2693*'Propiedades físicas'!$F$9)/1000</f>
        <v>166.79542519600679</v>
      </c>
      <c r="AQ2693" s="31">
        <f>(AC2693*'Propiedades físicas'!$F$5)/1000</f>
        <v>108.28383021922487</v>
      </c>
      <c r="AR2693" s="31">
        <f>(AD2693*'Propiedades físicas'!$F$8)/1000</f>
        <v>13.785805172914968</v>
      </c>
      <c r="AS2693" s="31">
        <f>(AE2693*'Propiedades físicas'!$F$7)/1000</f>
        <v>0.60159247358433054</v>
      </c>
      <c r="AT2693" s="31">
        <f t="shared" si="1719"/>
        <v>2352.6593169403186</v>
      </c>
      <c r="AU2693" s="31">
        <f t="shared" si="1720"/>
        <v>0.70257788930578513</v>
      </c>
      <c r="AV2693" s="31">
        <f t="shared" si="1723"/>
        <v>0.17438404437605873</v>
      </c>
      <c r="AW2693" s="31">
        <f t="shared" si="1723"/>
        <v>7.089654842713379E-2</v>
      </c>
      <c r="AX2693" s="31">
        <f t="shared" si="1723"/>
        <v>4.6026141328464928E-2</v>
      </c>
      <c r="AY2693" s="31">
        <f t="shared" si="1723"/>
        <v>5.8596691300139827E-3</v>
      </c>
      <c r="AZ2693" s="31">
        <f t="shared" si="1724"/>
        <v>2.5570743254349032E-4</v>
      </c>
      <c r="BA2693" s="31">
        <f t="shared" si="1721"/>
        <v>1</v>
      </c>
      <c r="BB2693" s="34">
        <f>AU2693*'Propiedades físicas'!$C$4+'Diseño reactor'!AV2693*'Propiedades físicas'!$C$5+'Diseño reactor'!AW2693*'Propiedades físicas'!$C$8+'Diseño reactor'!AX2693*'Propiedades físicas'!$C$9+'Diseño reactor'!AY2693*'Propiedades físicas'!$C$7+'Diseño reactor'!AZ2693*'Propiedades físicas'!$C$6</f>
        <v>875.30875006826045</v>
      </c>
      <c r="BC2693" s="45">
        <f>AU2693*'Propiedades físicas'!$L$4+'Diseño reactor'!AV2693*'Propiedades físicas'!$L$5+'Diseño reactor'!AW2693*'Propiedades físicas'!$L$8+AX2693*'Propiedades físicas'!$L$9+'Diseño reactor'!AY2693*'Propiedades físicas'!$L$7+'Diseño reactor'!AZ2693*'Propiedades físicas'!$L$6</f>
        <v>2.127826610783226</v>
      </c>
      <c r="BD2693" s="29">
        <f t="shared" si="1700"/>
        <v>1.2614751139916116</v>
      </c>
      <c r="BE2693" s="58">
        <f t="shared" si="1701"/>
        <v>41.041618233382223</v>
      </c>
      <c r="BF2693" s="30">
        <f>AU2693*'Propiedades físicas'!$I$4+'Diseño reactor'!AV2693*'Propiedades físicas'!$I$5+'Diseño reactor'!AW2693*'Propiedades físicas'!$I$8+'Diseño reactor'!AX2693*'Propiedades físicas'!$I$9+'Diseño reactor'!AY2693*'Propiedades físicas'!$I$7+'Diseño reactor'!AZ2693*'Propiedades físicas'!$I$6</f>
        <v>2.0002120817360147E-2</v>
      </c>
      <c r="BG2693" s="24">
        <f>AU2693*'Propiedades físicas'!$O$4+'Diseño reactor'!AV2693*'Propiedades físicas'!$O$5+'Diseño reactor'!AW2693*'Propiedades físicas'!$O$8+'Diseño reactor'!AX2693*'Propiedades físicas'!$O$9+'Diseño reactor'!AY2693*'Propiedades físicas'!$O$7+'Diseño reactor'!AZ2693*'Propiedades físicas'!$O$6</f>
        <v>0.15495433711019033</v>
      </c>
      <c r="BH2693" s="54">
        <f t="shared" si="1702"/>
        <v>41086.526138420442</v>
      </c>
      <c r="BI2693" s="34">
        <f t="shared" si="1722"/>
        <v>274.66830384369467</v>
      </c>
      <c r="BJ2693" s="27">
        <f t="shared" si="1703"/>
        <v>4798.7429476877296</v>
      </c>
      <c r="BK2693" s="34">
        <f t="shared" si="1704"/>
        <v>571.98925570857909</v>
      </c>
      <c r="BL2693" s="27">
        <f t="shared" si="1705"/>
        <v>105.78763165609135</v>
      </c>
      <c r="BM2693" s="34">
        <f t="shared" si="1706"/>
        <v>1.1054421768707483</v>
      </c>
      <c r="BN2693" s="45">
        <f t="shared" si="1707"/>
        <v>2974.5857791685098</v>
      </c>
      <c r="BO2693" s="45">
        <f t="shared" si="1708"/>
        <v>111.94494100492959</v>
      </c>
      <c r="BP2693" s="66">
        <f t="shared" si="1709"/>
        <v>6.6871607353723181</v>
      </c>
    </row>
    <row r="2694" spans="8:68">
      <c r="H2694" s="68">
        <v>2689</v>
      </c>
      <c r="I2694" s="31">
        <f>('Propiedades físicas'!$C$10*'Diseño reactor'!H2694)/1000</f>
        <v>2353.5345622219188</v>
      </c>
      <c r="J2694" s="31">
        <f t="shared" si="1687"/>
        <v>0.19375113810502137</v>
      </c>
      <c r="K2694" s="31">
        <f>(I2694*1000)/'Propiedades físicas'!$F$10</f>
        <v>15373.679042527605</v>
      </c>
      <c r="L2694" s="31">
        <f t="shared" si="1688"/>
        <v>2196.2398632182289</v>
      </c>
      <c r="M2694" s="31">
        <f t="shared" si="1689"/>
        <v>13177.439179309375</v>
      </c>
      <c r="N2694" s="31">
        <f t="shared" si="1690"/>
        <v>0.81674967021875378</v>
      </c>
      <c r="O2694" s="32">
        <f t="shared" si="1691"/>
        <v>4.9004980213125231</v>
      </c>
      <c r="P2694" s="33">
        <f t="shared" si="1692"/>
        <v>0.69931187468576816</v>
      </c>
      <c r="Q2694" s="31">
        <f t="shared" si="1693"/>
        <v>4.763746241167186</v>
      </c>
      <c r="R2694" s="31">
        <f t="shared" si="1694"/>
        <v>0.10055179444534099</v>
      </c>
      <c r="S2694" s="31">
        <f t="shared" si="1695"/>
        <v>0.13675178014533693</v>
      </c>
      <c r="T2694" s="31">
        <f t="shared" si="1696"/>
        <v>1.4458017562938241E-2</v>
      </c>
      <c r="U2694" s="31">
        <f t="shared" si="1697"/>
        <v>2.4279835247064938E-3</v>
      </c>
      <c r="V2694" s="47">
        <f t="shared" si="1710"/>
        <v>6.9252243900920735E-4</v>
      </c>
      <c r="W2694" s="31">
        <f t="shared" si="1698"/>
        <v>0.14378676822915865</v>
      </c>
      <c r="X2694" s="34">
        <f>(S2694*H2694*'Propiedades físicas'!$F$5*60*24*365)/(1000000)</f>
        <v>56914.143366251563</v>
      </c>
      <c r="Y2694" s="34">
        <f>(U2694*H2694*'Propiedades físicas'!$F$7*60*24*365)/(1000000)</f>
        <v>316.01257681472651</v>
      </c>
      <c r="Z2694" s="31">
        <f t="shared" si="1711"/>
        <v>1880.4496310300306</v>
      </c>
      <c r="AA2694" s="31">
        <f t="shared" si="1712"/>
        <v>12809.713642498564</v>
      </c>
      <c r="AB2694" s="31">
        <f t="shared" si="1712"/>
        <v>270.3837752635219</v>
      </c>
      <c r="AC2694" s="31">
        <f t="shared" si="1712"/>
        <v>367.72553681081098</v>
      </c>
      <c r="AD2694" s="31">
        <f t="shared" si="1712"/>
        <v>38.87760922674093</v>
      </c>
      <c r="AE2694" s="31">
        <f t="shared" si="1713"/>
        <v>6.5288476979357624</v>
      </c>
      <c r="AF2694" s="31">
        <f t="shared" si="1714"/>
        <v>15373.679042527605</v>
      </c>
      <c r="AG2694" s="31">
        <f t="shared" si="1715"/>
        <v>0.12231617596726305</v>
      </c>
      <c r="AH2694" s="31">
        <f t="shared" si="1716"/>
        <v>0.83322369402038088</v>
      </c>
      <c r="AI2694" s="31">
        <f t="shared" si="1716"/>
        <v>1.7587447644481835E-2</v>
      </c>
      <c r="AJ2694" s="31">
        <f t="shared" si="1716"/>
        <v>2.3919163122476165E-2</v>
      </c>
      <c r="AK2694" s="31">
        <f t="shared" si="1716"/>
        <v>2.528842258199571E-3</v>
      </c>
      <c r="AL2694" s="31">
        <f t="shared" si="1717"/>
        <v>4.2467698719839716E-4</v>
      </c>
      <c r="AM2694" s="31">
        <f t="shared" si="1718"/>
        <v>1</v>
      </c>
      <c r="AN2694" s="31">
        <f>(Z2694*'Propiedades físicas'!$F$4)/1000</f>
        <v>1653.6297965351882</v>
      </c>
      <c r="AO2694" s="31">
        <f>(AA2694*'Propiedades físicas'!$F$6)/1000</f>
        <v>410.42322510565396</v>
      </c>
      <c r="AP2694" s="31">
        <f>(AB2694*'Propiedades físicas'!$F$9)/1000</f>
        <v>166.81327014882982</v>
      </c>
      <c r="AQ2694" s="31">
        <f>(AC2694*'Propiedades físicas'!$F$5)/1000</f>
        <v>108.28413882467953</v>
      </c>
      <c r="AR2694" s="31">
        <f>(AD2694*'Propiedades físicas'!$F$8)/1000</f>
        <v>13.782890023064189</v>
      </c>
      <c r="AS2694" s="31">
        <f>(AE2694*'Propiedades físicas'!$F$7)/1000</f>
        <v>0.60124158450290444</v>
      </c>
      <c r="AT2694" s="31">
        <f t="shared" si="1719"/>
        <v>2353.5345622219188</v>
      </c>
      <c r="AU2694" s="31">
        <f t="shared" si="1720"/>
        <v>0.702615471673394</v>
      </c>
      <c r="AV2694" s="31">
        <f t="shared" si="1723"/>
        <v>0.17438589247577596</v>
      </c>
      <c r="AW2694" s="31">
        <f t="shared" si="1723"/>
        <v>7.0877765224465275E-2</v>
      </c>
      <c r="AX2694" s="31">
        <f t="shared" si="1723"/>
        <v>4.6009156000008308E-2</v>
      </c>
      <c r="AY2694" s="31">
        <f t="shared" si="1723"/>
        <v>5.8562513779496289E-3</v>
      </c>
      <c r="AZ2694" s="31">
        <f t="shared" si="1724"/>
        <v>2.5546324840680727E-4</v>
      </c>
      <c r="BA2694" s="31">
        <f t="shared" si="1721"/>
        <v>1</v>
      </c>
      <c r="BB2694" s="34">
        <f>AU2694*'Propiedades físicas'!$C$4+'Diseño reactor'!AV2694*'Propiedades físicas'!$C$5+'Diseño reactor'!AW2694*'Propiedades físicas'!$C$8+'Diseño reactor'!AX2694*'Propiedades físicas'!$C$9+'Diseño reactor'!AY2694*'Propiedades físicas'!$C$7+'Diseño reactor'!AZ2694*'Propiedades físicas'!$C$6</f>
        <v>875.30866730375124</v>
      </c>
      <c r="BC2694" s="45">
        <f>AU2694*'Propiedades físicas'!$L$4+'Diseño reactor'!AV2694*'Propiedades físicas'!$L$5+'Diseño reactor'!AW2694*'Propiedades físicas'!$L$8+AX2694*'Propiedades físicas'!$L$9+'Diseño reactor'!AY2694*'Propiedades físicas'!$L$7+'Diseño reactor'!AZ2694*'Propiedades físicas'!$L$6</f>
        <v>2.1278531356363115</v>
      </c>
      <c r="BD2694" s="29">
        <f t="shared" si="1700"/>
        <v>1.2610578428682959</v>
      </c>
      <c r="BE2694" s="58">
        <f t="shared" si="1701"/>
        <v>41.041170159541856</v>
      </c>
      <c r="BF2694" s="30">
        <f>AU2694*'Propiedades físicas'!$I$4+'Diseño reactor'!AV2694*'Propiedades físicas'!$I$5+'Diseño reactor'!AW2694*'Propiedades físicas'!$I$8+'Diseño reactor'!AX2694*'Propiedades físicas'!$I$9+'Diseño reactor'!AY2694*'Propiedades físicas'!$I$7+'Diseño reactor'!AZ2694*'Propiedades físicas'!$I$6</f>
        <v>2.0002154062583023E-2</v>
      </c>
      <c r="BG2694" s="24">
        <f>AU2694*'Propiedades físicas'!$O$4+'Diseño reactor'!AV2694*'Propiedades físicas'!$O$5+'Diseño reactor'!AW2694*'Propiedades físicas'!$O$8+'Diseño reactor'!AX2694*'Propiedades físicas'!$O$9+'Diseño reactor'!AY2694*'Propiedades físicas'!$O$7+'Diseño reactor'!AZ2694*'Propiedades físicas'!$O$6</f>
        <v>0.1549556392729341</v>
      </c>
      <c r="BH2694" s="54">
        <f t="shared" si="1702"/>
        <v>41086.45396432397</v>
      </c>
      <c r="BI2694" s="34">
        <f t="shared" si="1722"/>
        <v>274.66987610938833</v>
      </c>
      <c r="BJ2694" s="27">
        <f t="shared" si="1703"/>
        <v>4798.7464842689606</v>
      </c>
      <c r="BK2694" s="34">
        <f t="shared" si="1704"/>
        <v>571.9944839835706</v>
      </c>
      <c r="BL2694" s="27">
        <f t="shared" si="1705"/>
        <v>105.78781048973832</v>
      </c>
      <c r="BM2694" s="34">
        <f t="shared" si="1706"/>
        <v>1.1054421768707483</v>
      </c>
      <c r="BN2694" s="45">
        <f t="shared" si="1707"/>
        <v>2975.7899421148168</v>
      </c>
      <c r="BO2694" s="45">
        <f t="shared" si="1708"/>
        <v>111.95057083246972</v>
      </c>
      <c r="BP2694" s="66">
        <f t="shared" si="1709"/>
        <v>6.6871601030702008</v>
      </c>
    </row>
    <row r="2695" spans="8:68">
      <c r="H2695" s="68">
        <v>2690</v>
      </c>
      <c r="I2695" s="31">
        <f>('Propiedades físicas'!$C$10*'Diseño reactor'!H2695)/1000</f>
        <v>2354.4098075035181</v>
      </c>
      <c r="J2695" s="31">
        <f t="shared" si="1687"/>
        <v>0.1936791116596292</v>
      </c>
      <c r="K2695" s="31">
        <f>(I2695*1000)/'Propiedades físicas'!$F$10</f>
        <v>15379.396290219134</v>
      </c>
      <c r="L2695" s="31">
        <f t="shared" si="1688"/>
        <v>2197.0566128884475</v>
      </c>
      <c r="M2695" s="31">
        <f t="shared" si="1689"/>
        <v>13182.339677330685</v>
      </c>
      <c r="N2695" s="31">
        <f t="shared" si="1690"/>
        <v>0.81674967021875367</v>
      </c>
      <c r="O2695" s="32">
        <f t="shared" si="1691"/>
        <v>4.9004980213125222</v>
      </c>
      <c r="P2695" s="33">
        <f t="shared" si="1692"/>
        <v>0.69934925653315105</v>
      </c>
      <c r="Q2695" s="31">
        <f t="shared" si="1693"/>
        <v>4.7637966891638595</v>
      </c>
      <c r="R2695" s="31">
        <f t="shared" si="1694"/>
        <v>0.100525160917078</v>
      </c>
      <c r="S2695" s="31">
        <f t="shared" si="1695"/>
        <v>0.13670133214866415</v>
      </c>
      <c r="T2695" s="31">
        <f t="shared" si="1696"/>
        <v>1.4449587073987837E-2</v>
      </c>
      <c r="U2695" s="31">
        <f t="shared" si="1697"/>
        <v>2.4256656945368395E-3</v>
      </c>
      <c r="V2695" s="47">
        <f t="shared" si="1710"/>
        <v>6.9255945792603317E-4</v>
      </c>
      <c r="W2695" s="31">
        <f t="shared" si="1698"/>
        <v>0.14374099919031344</v>
      </c>
      <c r="X2695" s="34">
        <f>(S2695*H2695*'Propiedades físicas'!$F$5*60*24*365)/(1000000)</f>
        <v>56914.30536281965</v>
      </c>
      <c r="Y2695" s="34">
        <f>(U2695*H2695*'Propiedades físicas'!$F$7*60*24*365)/(1000000)</f>
        <v>315.82830946787703</v>
      </c>
      <c r="Z2695" s="31">
        <f t="shared" si="1711"/>
        <v>1881.2495000741762</v>
      </c>
      <c r="AA2695" s="31">
        <f t="shared" si="1712"/>
        <v>12814.613093850781</v>
      </c>
      <c r="AB2695" s="31">
        <f t="shared" si="1712"/>
        <v>270.4126828669398</v>
      </c>
      <c r="AC2695" s="31">
        <f t="shared" si="1712"/>
        <v>367.72658347990654</v>
      </c>
      <c r="AD2695" s="31">
        <f t="shared" si="1712"/>
        <v>38.869389229027277</v>
      </c>
      <c r="AE2695" s="31">
        <f t="shared" si="1713"/>
        <v>6.5250407183040986</v>
      </c>
      <c r="AF2695" s="31">
        <f t="shared" si="1714"/>
        <v>15379.396290219136</v>
      </c>
      <c r="AG2695" s="31">
        <f t="shared" si="1715"/>
        <v>0.12232271440138376</v>
      </c>
      <c r="AH2695" s="31">
        <f t="shared" si="1716"/>
        <v>0.83323251784600383</v>
      </c>
      <c r="AI2695" s="31">
        <f t="shared" si="1716"/>
        <v>1.7582789191726251E-2</v>
      </c>
      <c r="AJ2695" s="31">
        <f t="shared" si="1716"/>
        <v>2.3910339296853305E-2</v>
      </c>
      <c r="AK2695" s="31">
        <f t="shared" si="1716"/>
        <v>2.5273676869713747E-3</v>
      </c>
      <c r="AL2695" s="31">
        <f t="shared" si="1717"/>
        <v>4.242715770614378E-4</v>
      </c>
      <c r="AM2695" s="31">
        <f t="shared" si="1718"/>
        <v>1</v>
      </c>
      <c r="AN2695" s="31">
        <f>(Z2695*'Propiedades físicas'!$F$4)/1000</f>
        <v>1654.333185375229</v>
      </c>
      <c r="AO2695" s="31">
        <f>(AA2695*'Propiedades físicas'!$F$6)/1000</f>
        <v>410.58020352697901</v>
      </c>
      <c r="AP2695" s="31">
        <f>(AB2695*'Propiedades físicas'!$F$9)/1000</f>
        <v>166.83110469475849</v>
      </c>
      <c r="AQ2695" s="31">
        <f>(AC2695*'Propiedades físicas'!$F$5)/1000</f>
        <v>108.28444703732809</v>
      </c>
      <c r="AR2695" s="31">
        <f>(AD2695*'Propiedades físicas'!$F$8)/1000</f>
        <v>13.779975869474745</v>
      </c>
      <c r="AS2695" s="31">
        <f>(AE2695*'Propiedades físicas'!$F$7)/1000</f>
        <v>0.60089099974862448</v>
      </c>
      <c r="AT2695" s="31">
        <f t="shared" si="1719"/>
        <v>2354.4098075035176</v>
      </c>
      <c r="AU2695" s="31">
        <f t="shared" si="1720"/>
        <v>0.70265303011517355</v>
      </c>
      <c r="AV2695" s="31">
        <f t="shared" si="1723"/>
        <v>0.17438773921959444</v>
      </c>
      <c r="AW2695" s="31">
        <f t="shared" si="1723"/>
        <v>7.0858991566832077E-2</v>
      </c>
      <c r="AX2695" s="31">
        <f t="shared" si="1723"/>
        <v>4.5992183133210254E-2</v>
      </c>
      <c r="AY2695" s="31">
        <f t="shared" si="1723"/>
        <v>5.8528365901118328E-3</v>
      </c>
      <c r="AZ2695" s="31">
        <f t="shared" si="1724"/>
        <v>2.5521937507802652E-4</v>
      </c>
      <c r="BA2695" s="31">
        <f t="shared" si="1721"/>
        <v>1.0000000000000002</v>
      </c>
      <c r="BB2695" s="34">
        <f>AU2695*'Propiedades físicas'!$C$4+'Diseño reactor'!AV2695*'Propiedades físicas'!$C$5+'Diseño reactor'!AW2695*'Propiedades físicas'!$C$8+'Diseño reactor'!AX2695*'Propiedades físicas'!$C$9+'Diseño reactor'!AY2695*'Propiedades físicas'!$C$7+'Diseño reactor'!AZ2695*'Propiedades físicas'!$C$6</f>
        <v>875.30858464166215</v>
      </c>
      <c r="BC2695" s="45">
        <f>AU2695*'Propiedades físicas'!$L$4+'Diseño reactor'!AV2695*'Propiedades físicas'!$L$5+'Diseño reactor'!AW2695*'Propiedades físicas'!$L$8+AX2695*'Propiedades físicas'!$L$9+'Diseño reactor'!AY2695*'Propiedades físicas'!$L$7+'Diseño reactor'!AZ2695*'Propiedades físicas'!$L$6</f>
        <v>2.1278796429625464</v>
      </c>
      <c r="BD2695" s="29">
        <f t="shared" si="1700"/>
        <v>1.2606408480146396</v>
      </c>
      <c r="BE2695" s="58">
        <f t="shared" si="1701"/>
        <v>41.040722385557295</v>
      </c>
      <c r="BF2695" s="30">
        <f>AU2695*'Propiedades físicas'!$I$4+'Diseño reactor'!AV2695*'Propiedades físicas'!$I$5+'Diseño reactor'!AW2695*'Propiedades físicas'!$I$8+'Diseño reactor'!AX2695*'Propiedades físicas'!$I$9+'Diseño reactor'!AY2695*'Propiedades físicas'!$I$7+'Diseño reactor'!AZ2695*'Propiedades físicas'!$I$6</f>
        <v>2.0002187259902125E-2</v>
      </c>
      <c r="BG2695" s="24">
        <f>AU2695*'Propiedades físicas'!$O$4+'Diseño reactor'!AV2695*'Propiedades físicas'!$O$5+'Diseño reactor'!AW2695*'Propiedades físicas'!$O$8+'Diseño reactor'!AX2695*'Propiedades físicas'!$O$9+'Diseño reactor'!AY2695*'Propiedades físicas'!$O$7+'Diseño reactor'!AZ2695*'Propiedades físicas'!$O$6</f>
        <v>0.15495694060298379</v>
      </c>
      <c r="BH2695" s="54">
        <f t="shared" si="1702"/>
        <v>41086.381893673839</v>
      </c>
      <c r="BI2695" s="34">
        <f t="shared" si="1722"/>
        <v>274.67144691582126</v>
      </c>
      <c r="BJ2695" s="27">
        <f t="shared" si="1703"/>
        <v>4798.7500203471209</v>
      </c>
      <c r="BK2695" s="34">
        <f t="shared" si="1704"/>
        <v>571.9997091319201</v>
      </c>
      <c r="BL2695" s="27">
        <f t="shared" si="1705"/>
        <v>105.78798921377602</v>
      </c>
      <c r="BM2695" s="34">
        <f t="shared" si="1706"/>
        <v>1.1054421768707483</v>
      </c>
      <c r="BN2695" s="45">
        <f t="shared" si="1707"/>
        <v>2976.9941163763897</v>
      </c>
      <c r="BO2695" s="45">
        <f t="shared" si="1708"/>
        <v>111.95619707630757</v>
      </c>
      <c r="BP2695" s="66">
        <f t="shared" si="1709"/>
        <v>6.68715947155055</v>
      </c>
    </row>
    <row r="2696" spans="8:68">
      <c r="H2696" s="68">
        <v>2691</v>
      </c>
      <c r="I2696" s="31">
        <f>('Propiedades físicas'!$C$10*'Diseño reactor'!H2696)/1000</f>
        <v>2355.2850527851183</v>
      </c>
      <c r="J2696" s="31">
        <f t="shared" si="1687"/>
        <v>0.19360713874559737</v>
      </c>
      <c r="K2696" s="31">
        <f>(I2696*1000)/'Propiedades físicas'!$F$10</f>
        <v>15385.113537910667</v>
      </c>
      <c r="L2696" s="31">
        <f t="shared" si="1688"/>
        <v>2197.8733625586665</v>
      </c>
      <c r="M2696" s="31">
        <f t="shared" si="1689"/>
        <v>13187.240175351999</v>
      </c>
      <c r="N2696" s="31">
        <f t="shared" si="1690"/>
        <v>0.81674967021875378</v>
      </c>
      <c r="O2696" s="32">
        <f t="shared" si="1691"/>
        <v>4.9004980213125231</v>
      </c>
      <c r="P2696" s="33">
        <f t="shared" si="1692"/>
        <v>0.69938661458993356</v>
      </c>
      <c r="Q2696" s="31">
        <f t="shared" si="1693"/>
        <v>4.7638471001615832</v>
      </c>
      <c r="R2696" s="31">
        <f t="shared" si="1694"/>
        <v>0.10049854092036083</v>
      </c>
      <c r="S2696" s="31">
        <f t="shared" si="1695"/>
        <v>0.13665092115094069</v>
      </c>
      <c r="T2696" s="31">
        <f t="shared" si="1696"/>
        <v>1.4441163894798409E-2</v>
      </c>
      <c r="U2696" s="31">
        <f t="shared" si="1697"/>
        <v>2.4233508136610122E-3</v>
      </c>
      <c r="V2696" s="47">
        <f t="shared" si="1710"/>
        <v>6.9259645328323524E-4</v>
      </c>
      <c r="W2696" s="31">
        <f t="shared" si="1698"/>
        <v>0.14369525927985544</v>
      </c>
      <c r="X2696" s="34">
        <f>(S2696*H2696*'Propiedades físicas'!$F$5*60*24*365)/(1000000)</f>
        <v>56914.467153257268</v>
      </c>
      <c r="Y2696" s="34">
        <f>(U2696*H2696*'Propiedades físicas'!$F$7*60*24*365)/(1000000)</f>
        <v>315.64420189233738</v>
      </c>
      <c r="Z2696" s="31">
        <f t="shared" si="1711"/>
        <v>1882.0493798615112</v>
      </c>
      <c r="AA2696" s="31">
        <f t="shared" si="1712"/>
        <v>12819.512546534821</v>
      </c>
      <c r="AB2696" s="31">
        <f t="shared" si="1712"/>
        <v>270.44157361669096</v>
      </c>
      <c r="AC2696" s="31">
        <f t="shared" si="1712"/>
        <v>367.72762881718137</v>
      </c>
      <c r="AD2696" s="31">
        <f t="shared" si="1712"/>
        <v>38.861172040902517</v>
      </c>
      <c r="AE2696" s="31">
        <f t="shared" si="1713"/>
        <v>6.5212370395617834</v>
      </c>
      <c r="AF2696" s="31">
        <f t="shared" si="1714"/>
        <v>15385.113537910669</v>
      </c>
      <c r="AG2696" s="31">
        <f t="shared" si="1715"/>
        <v>0.12232924867430633</v>
      </c>
      <c r="AH2696" s="31">
        <f t="shared" si="1716"/>
        <v>0.83324133520016508</v>
      </c>
      <c r="AI2696" s="31">
        <f t="shared" si="1716"/>
        <v>1.7578133105764358E-2</v>
      </c>
      <c r="AJ2696" s="31">
        <f t="shared" si="1716"/>
        <v>2.3901521942692114E-2</v>
      </c>
      <c r="AK2696" s="31">
        <f t="shared" si="1716"/>
        <v>2.5258943942886199E-3</v>
      </c>
      <c r="AL2696" s="31">
        <f t="shared" si="1717"/>
        <v>4.2386668278350455E-4</v>
      </c>
      <c r="AM2696" s="31">
        <f t="shared" si="1718"/>
        <v>1.0000000000000002</v>
      </c>
      <c r="AN2696" s="31">
        <f>(Z2696*'Propiedades físicas'!$F$4)/1000</f>
        <v>1655.0365836626156</v>
      </c>
      <c r="AO2696" s="31">
        <f>(AA2696*'Propiedades físicas'!$F$6)/1000</f>
        <v>410.73718199097561</v>
      </c>
      <c r="AP2696" s="31">
        <f>(AB2696*'Propiedades físicas'!$F$9)/1000</f>
        <v>166.84892884281746</v>
      </c>
      <c r="AQ2696" s="31">
        <f>(AC2696*'Propiedades físicas'!$F$5)/1000</f>
        <v>108.28475485779542</v>
      </c>
      <c r="AR2696" s="31">
        <f>(AD2696*'Propiedades físicas'!$F$8)/1000</f>
        <v>13.777062711940754</v>
      </c>
      <c r="AS2696" s="31">
        <f>(AE2696*'Propiedades físicas'!$F$7)/1000</f>
        <v>0.60054071897324468</v>
      </c>
      <c r="AT2696" s="31">
        <f t="shared" si="1719"/>
        <v>2355.2850527851178</v>
      </c>
      <c r="AU2696" s="31">
        <f t="shared" si="1720"/>
        <v>0.70269056465396385</v>
      </c>
      <c r="AV2696" s="31">
        <f t="shared" si="1723"/>
        <v>0.17438958460899673</v>
      </c>
      <c r="AW2696" s="31">
        <f t="shared" si="1723"/>
        <v>7.0840227447424714E-2</v>
      </c>
      <c r="AX2696" s="31">
        <f t="shared" si="1723"/>
        <v>4.5975222714443417E-2</v>
      </c>
      <c r="AY2696" s="31">
        <f t="shared" si="1723"/>
        <v>5.8494247631085744E-3</v>
      </c>
      <c r="AZ2696" s="31">
        <f t="shared" si="1724"/>
        <v>2.5497581206279342E-4</v>
      </c>
      <c r="BA2696" s="31">
        <f t="shared" si="1721"/>
        <v>1</v>
      </c>
      <c r="BB2696" s="34">
        <f>AU2696*'Propiedades físicas'!$C$4+'Diseño reactor'!AV2696*'Propiedades físicas'!$C$5+'Diseño reactor'!AW2696*'Propiedades físicas'!$C$8+'Diseño reactor'!AX2696*'Propiedades físicas'!$C$9+'Diseño reactor'!AY2696*'Propiedades físicas'!$C$7+'Diseño reactor'!AZ2696*'Propiedades físicas'!$C$6</f>
        <v>875.30850208183847</v>
      </c>
      <c r="BC2696" s="45">
        <f>AU2696*'Propiedades físicas'!$L$4+'Diseño reactor'!AV2696*'Propiedades físicas'!$L$5+'Diseño reactor'!AW2696*'Propiedades físicas'!$L$8+AX2696*'Propiedades físicas'!$L$9+'Diseño reactor'!AY2696*'Propiedades físicas'!$L$7+'Diseño reactor'!AZ2696*'Propiedades físicas'!$L$6</f>
        <v>2.1279061327792075</v>
      </c>
      <c r="BD2696" s="29">
        <f t="shared" si="1700"/>
        <v>1.2602241291561169</v>
      </c>
      <c r="BE2696" s="58">
        <f t="shared" si="1701"/>
        <v>41.040274911127021</v>
      </c>
      <c r="BF2696" s="30">
        <f>AU2696*'Propiedades físicas'!$I$4+'Diseño reactor'!AV2696*'Propiedades físicas'!$I$5+'Diseño reactor'!AW2696*'Propiedades físicas'!$I$8+'Diseño reactor'!AX2696*'Propiedades físicas'!$I$9+'Diseño reactor'!AY2696*'Propiedades físicas'!$I$7+'Diseño reactor'!AZ2696*'Propiedades físicas'!$I$6</f>
        <v>2.0002220409391522E-2</v>
      </c>
      <c r="BG2696" s="24">
        <f>AU2696*'Propiedades físicas'!$O$4+'Diseño reactor'!AV2696*'Propiedades físicas'!$O$5+'Diseño reactor'!AW2696*'Propiedades físicas'!$O$8+'Diseño reactor'!AX2696*'Propiedades físicas'!$O$9+'Diseño reactor'!AY2696*'Propiedades físicas'!$O$7+'Diseño reactor'!AZ2696*'Propiedades físicas'!$O$6</f>
        <v>0.15495824110112716</v>
      </c>
      <c r="BH2696" s="54">
        <f t="shared" si="1702"/>
        <v>41086.309926309586</v>
      </c>
      <c r="BI2696" s="34">
        <f t="shared" si="1722"/>
        <v>274.67301626487063</v>
      </c>
      <c r="BJ2696" s="27">
        <f t="shared" si="1703"/>
        <v>4798.7535559208236</v>
      </c>
      <c r="BK2696" s="34">
        <f t="shared" si="1704"/>
        <v>572.00493115636175</v>
      </c>
      <c r="BL2696" s="27">
        <f t="shared" si="1705"/>
        <v>105.78816782830279</v>
      </c>
      <c r="BM2696" s="34">
        <f t="shared" si="1706"/>
        <v>1.1054421768707483</v>
      </c>
      <c r="BN2696" s="45">
        <f t="shared" si="1707"/>
        <v>2978.1983019421464</v>
      </c>
      <c r="BO2696" s="45">
        <f t="shared" si="1708"/>
        <v>111.96181973986394</v>
      </c>
      <c r="BP2696" s="66">
        <f t="shared" si="1709"/>
        <v>6.6871588408121827</v>
      </c>
    </row>
    <row r="2697" spans="8:68">
      <c r="H2697" s="68">
        <v>2692</v>
      </c>
      <c r="I2697" s="31">
        <f>('Propiedades físicas'!$C$10*'Diseño reactor'!H2697)/1000</f>
        <v>2356.160298066718</v>
      </c>
      <c r="J2697" s="31">
        <f t="shared" si="1687"/>
        <v>0.19353521930326989</v>
      </c>
      <c r="K2697" s="31">
        <f>(I2697*1000)/'Propiedades físicas'!$F$10</f>
        <v>15390.830785602198</v>
      </c>
      <c r="L2697" s="31">
        <f t="shared" si="1688"/>
        <v>2198.6901122288855</v>
      </c>
      <c r="M2697" s="31">
        <f t="shared" si="1689"/>
        <v>13192.140673373313</v>
      </c>
      <c r="N2697" s="31">
        <f t="shared" si="1690"/>
        <v>0.81674967021875389</v>
      </c>
      <c r="O2697" s="32">
        <f t="shared" si="1691"/>
        <v>4.9004980213125231</v>
      </c>
      <c r="P2697" s="33">
        <f t="shared" si="1692"/>
        <v>0.69942394887881953</v>
      </c>
      <c r="Q2697" s="31">
        <f t="shared" si="1693"/>
        <v>4.763897474200804</v>
      </c>
      <c r="R2697" s="31">
        <f t="shared" si="1694"/>
        <v>0.1004719344455374</v>
      </c>
      <c r="S2697" s="31">
        <f t="shared" si="1695"/>
        <v>0.13660054711172095</v>
      </c>
      <c r="T2697" s="31">
        <f t="shared" si="1696"/>
        <v>1.4432748017007533E-2</v>
      </c>
      <c r="U2697" s="31">
        <f t="shared" si="1697"/>
        <v>2.4210388773895125E-3</v>
      </c>
      <c r="V2697" s="47">
        <f t="shared" si="1710"/>
        <v>6.9263342510329708E-4</v>
      </c>
      <c r="W2697" s="31">
        <f t="shared" si="1698"/>
        <v>0.14364954846998654</v>
      </c>
      <c r="X2697" s="34">
        <f>(S2697*H2697*'Propiedades físicas'!$F$5*60*24*365)/(1000000)</f>
        <v>56914.628737892141</v>
      </c>
      <c r="Y2697" s="34">
        <f>(U2697*H2697*'Propiedades físicas'!$F$7*60*24*365)/(1000000)</f>
        <v>315.46025390532782</v>
      </c>
      <c r="Z2697" s="31">
        <f t="shared" si="1711"/>
        <v>1882.8492703817822</v>
      </c>
      <c r="AA2697" s="31">
        <f t="shared" si="1712"/>
        <v>12824.412000548564</v>
      </c>
      <c r="AB2697" s="31">
        <f t="shared" si="1712"/>
        <v>270.47044752738668</v>
      </c>
      <c r="AC2697" s="31">
        <f t="shared" si="1712"/>
        <v>367.72867282475283</v>
      </c>
      <c r="AD2697" s="31">
        <f t="shared" si="1712"/>
        <v>38.852957661784281</v>
      </c>
      <c r="AE2697" s="31">
        <f t="shared" si="1713"/>
        <v>6.517436657932568</v>
      </c>
      <c r="AF2697" s="31">
        <f t="shared" si="1714"/>
        <v>15390.830785602202</v>
      </c>
      <c r="AG2697" s="31">
        <f t="shared" si="1715"/>
        <v>0.1223357787900019</v>
      </c>
      <c r="AH2697" s="31">
        <f t="shared" si="1716"/>
        <v>0.83325014608993886</v>
      </c>
      <c r="AI2697" s="31">
        <f t="shared" si="1716"/>
        <v>1.7573479384907935E-2</v>
      </c>
      <c r="AJ2697" s="31">
        <f t="shared" si="1716"/>
        <v>2.3892711052918292E-2</v>
      </c>
      <c r="AK2697" s="31">
        <f t="shared" si="1716"/>
        <v>2.5244223786886413E-3</v>
      </c>
      <c r="AL2697" s="31">
        <f t="shared" si="1717"/>
        <v>4.2346230354436048E-4</v>
      </c>
      <c r="AM2697" s="31">
        <f t="shared" si="1718"/>
        <v>1</v>
      </c>
      <c r="AN2697" s="31">
        <f>(Z2697*'Propiedades físicas'!$F$4)/1000</f>
        <v>1655.7399913883316</v>
      </c>
      <c r="AO2697" s="31">
        <f>(AA2697*'Propiedades físicas'!$F$6)/1000</f>
        <v>410.89416049757602</v>
      </c>
      <c r="AP2697" s="31">
        <f>(AB2697*'Propiedades físicas'!$F$9)/1000</f>
        <v>166.86674260202119</v>
      </c>
      <c r="AQ2697" s="31">
        <f>(AC2697*'Propiedades físicas'!$F$5)/1000</f>
        <v>108.28506228670499</v>
      </c>
      <c r="AR2697" s="31">
        <f>(AD2697*'Propiedades físicas'!$F$8)/1000</f>
        <v>13.774150550255758</v>
      </c>
      <c r="AS2697" s="31">
        <f>(AE2697*'Propiedades físicas'!$F$7)/1000</f>
        <v>0.60019074182901022</v>
      </c>
      <c r="AT2697" s="31">
        <f t="shared" si="1719"/>
        <v>2356.1602980667185</v>
      </c>
      <c r="AU2697" s="31">
        <f t="shared" si="1720"/>
        <v>0.70272807531257653</v>
      </c>
      <c r="AV2697" s="31">
        <f t="shared" si="1723"/>
        <v>0.17439142864546345</v>
      </c>
      <c r="AW2697" s="31">
        <f t="shared" si="1723"/>
        <v>7.0821472859439585E-2</v>
      </c>
      <c r="AX2697" s="31">
        <f t="shared" si="1723"/>
        <v>4.5958274730100182E-2</v>
      </c>
      <c r="AY2697" s="31">
        <f t="shared" si="1723"/>
        <v>5.8460158935526385E-3</v>
      </c>
      <c r="AZ2697" s="31">
        <f t="shared" si="1724"/>
        <v>2.5473255886769672E-4</v>
      </c>
      <c r="BA2697" s="31">
        <f t="shared" si="1721"/>
        <v>1</v>
      </c>
      <c r="BB2697" s="34">
        <f>AU2697*'Propiedades físicas'!$C$4+'Diseño reactor'!AV2697*'Propiedades físicas'!$C$5+'Diseño reactor'!AW2697*'Propiedades físicas'!$C$8+'Diseño reactor'!AX2697*'Propiedades físicas'!$C$9+'Diseño reactor'!AY2697*'Propiedades físicas'!$C$7+'Diseño reactor'!AZ2697*'Propiedades físicas'!$C$6</f>
        <v>875.30841962412558</v>
      </c>
      <c r="BC2697" s="45">
        <f>AU2697*'Propiedades físicas'!$L$4+'Diseño reactor'!AV2697*'Propiedades físicas'!$L$5+'Diseño reactor'!AW2697*'Propiedades físicas'!$L$8+AX2697*'Propiedades físicas'!$L$9+'Diseño reactor'!AY2697*'Propiedades físicas'!$L$7+'Diseño reactor'!AZ2697*'Propiedades físicas'!$L$6</f>
        <v>2.1279326051035525</v>
      </c>
      <c r="BD2697" s="29">
        <f t="shared" si="1700"/>
        <v>1.2598076860185625</v>
      </c>
      <c r="BE2697" s="58">
        <f t="shared" si="1701"/>
        <v>41.03982773594992</v>
      </c>
      <c r="BF2697" s="30">
        <f>AU2697*'Propiedades físicas'!$I$4+'Diseño reactor'!AV2697*'Propiedades físicas'!$I$5+'Diseño reactor'!AW2697*'Propiedades físicas'!$I$8+'Diseño reactor'!AX2697*'Propiedades físicas'!$I$9+'Diseño reactor'!AY2697*'Propiedades físicas'!$I$7+'Diseño reactor'!AZ2697*'Propiedades físicas'!$I$6</f>
        <v>2.0002253511125164E-2</v>
      </c>
      <c r="BG2697" s="24">
        <f>AU2697*'Propiedades físicas'!$O$4+'Diseño reactor'!AV2697*'Propiedades físicas'!$O$5+'Diseño reactor'!AW2697*'Propiedades físicas'!$O$8+'Diseño reactor'!AX2697*'Propiedades físicas'!$O$9+'Diseño reactor'!AY2697*'Propiedades físicas'!$O$7+'Diseño reactor'!AZ2697*'Propiedades físicas'!$O$6</f>
        <v>0.15495954076815086</v>
      </c>
      <c r="BH2697" s="54">
        <f t="shared" si="1702"/>
        <v>41086.238062071032</v>
      </c>
      <c r="BI2697" s="34">
        <f t="shared" si="1722"/>
        <v>274.67458415841151</v>
      </c>
      <c r="BJ2697" s="27">
        <f t="shared" si="1703"/>
        <v>4798.7570909887072</v>
      </c>
      <c r="BK2697" s="34">
        <f t="shared" si="1704"/>
        <v>572.01015005962893</v>
      </c>
      <c r="BL2697" s="27">
        <f t="shared" si="1705"/>
        <v>105.78834633341695</v>
      </c>
      <c r="BM2697" s="34">
        <f t="shared" si="1706"/>
        <v>1.1054421768707483</v>
      </c>
      <c r="BN2697" s="45">
        <f t="shared" si="1707"/>
        <v>2979.4024988010224</v>
      </c>
      <c r="BO2697" s="45">
        <f t="shared" si="1708"/>
        <v>111.96743882655508</v>
      </c>
      <c r="BP2697" s="66">
        <f t="shared" si="1709"/>
        <v>6.6871582108539194</v>
      </c>
    </row>
    <row r="2698" spans="8:68">
      <c r="H2698" s="68">
        <v>2693</v>
      </c>
      <c r="I2698" s="31">
        <f>('Propiedades físicas'!$C$10*'Diseño reactor'!H2698)/1000</f>
        <v>2357.0355433483178</v>
      </c>
      <c r="J2698" s="31">
        <f t="shared" ref="J2698:J2761" si="1725">$F$7/I2698</f>
        <v>0.19346335327307929</v>
      </c>
      <c r="K2698" s="31">
        <f>(I2698*1000)/'Propiedades físicas'!$F$10</f>
        <v>15396.548033293731</v>
      </c>
      <c r="L2698" s="31">
        <f t="shared" ref="L2698:L2761" si="1726">K2698*$I$5</f>
        <v>2199.5068618991045</v>
      </c>
      <c r="M2698" s="31">
        <f t="shared" ref="M2698:M2761" si="1727">$I$6*K2698</f>
        <v>13197.041171394627</v>
      </c>
      <c r="N2698" s="31">
        <f t="shared" ref="N2698:N2761" si="1728">L2698/H2698</f>
        <v>0.816749670218754</v>
      </c>
      <c r="O2698" s="32">
        <f t="shared" ref="O2698:O2761" si="1729">M2698/H2698</f>
        <v>4.900498021312524</v>
      </c>
      <c r="P2698" s="33">
        <f t="shared" ref="P2698:P2761" si="1730">(H2698*$C$5*N2698)/(H2698*$C$5+$F$7*1000*$C$4)</f>
        <v>0.69946125942248405</v>
      </c>
      <c r="Q2698" s="31">
        <f t="shared" ref="Q2698:Q2761" si="1731">((H2698^3)*($C$5^3)*O2698+3*(H2698^2)*($C$5^2)*O2698*$F$7*1000*$C$4+3*H2698*$C$5*O2698*(($F$7*1000)^2)*($C$4^2)+O2698*(($F$7*1000)^3)*($C$4^3)-3*N2698*(($F$7*1000)^3)*($C$4^3)-3*(($F$7*1000)^2)*($C$4^2)*H2698*$C$5*N2698-$F$7*1000*$C$4*(H2698^2)*($C$5^2)*N2698)/(3*(($F$7*1000)^2)*($C$4^2)*H2698*$C$5+(($F$7*1000)^3)*($C$4^3)+3*(H2698^2)*($C$5^2)*$F$7*1000*$C$4+(H2698^3)*($C$5^3))</f>
        <v>4.7639478113219065</v>
      </c>
      <c r="R2698" s="31">
        <f t="shared" ref="R2698:R2761" si="1732">($F$7*1000*$C$4*H2698*$C$5*N2698)/((H2698^2)*($C$5^2)+2*$F$7*1000*$C$4*H2698*$C$5+(($F$7*1000)^2)*($C$4^2))</f>
        <v>0.10044534148296366</v>
      </c>
      <c r="S2698" s="31">
        <f t="shared" ref="S2698:S2761" si="1733">(N2698*$F$7*1000*$C$4*(3*(($F$7*1000)^2)*($C$4^2)+3*$F$7*1000*$C$4*H2698*$C$5+(H2698^2)*($C$5^2)))/(3*(($F$7*1000)^2)*($C$4^2)*H2698*$C$5+(($F$7*1000)^3)*($C$4^3)+3*(H2698^2)*($C$5^2)*$F$7*1000*$C$4+(H2698^3)*($C$5^3))</f>
        <v>0.13655020999061818</v>
      </c>
      <c r="T2698" s="31">
        <f t="shared" ref="T2698:T2761" si="1734">((($F$7*1000)^2)*($C$4^2)*H2698*$C$5*N2698)/(3*(($F$7*1000)^2)*($C$4^2)*H2698*$C$5+(($F$7*1000)^3)*($C$4^3)+3*(H2698^2)*($C$5^2)*$F$7*1000*$C$4+(H2698^3)*($C$5^3))</f>
        <v>1.4424339432264576E-2</v>
      </c>
      <c r="U2698" s="31">
        <f t="shared" ref="U2698:U2761" si="1735">((($F$7*1000)^3)*($C$4^3)*N2698)/(3*(($F$7*1000)^2)*($C$4^2)*H2698*$C$5+(($F$7*1000)^3)*($C$4^3)+3*(H2698^2)*($C$5^2)*$F$7*1000*$C$4+(H2698^3)*($C$5^3))</f>
        <v>2.4187298810417874E-3</v>
      </c>
      <c r="V2698" s="47">
        <f t="shared" si="1710"/>
        <v>6.926703734086735E-4</v>
      </c>
      <c r="W2698" s="31">
        <f t="shared" ref="W2698:W2761" si="1736">($F$7*1000*$C$4)/(H2698*$C$5+$F$7*1000*$C$4)</f>
        <v>0.14360386673294415</v>
      </c>
      <c r="X2698" s="34">
        <f>(S2698*H2698*'Propiedades físicas'!$F$5*60*24*365)/(1000000)</f>
        <v>56914.790117051423</v>
      </c>
      <c r="Y2698" s="34">
        <f>(U2698*H2698*'Propiedades físicas'!$F$7*60*24*365)/(1000000)</f>
        <v>315.27646532432635</v>
      </c>
      <c r="Z2698" s="31">
        <f t="shared" si="1711"/>
        <v>1883.6491716247494</v>
      </c>
      <c r="AA2698" s="31">
        <f t="shared" si="1712"/>
        <v>12829.311455889894</v>
      </c>
      <c r="AB2698" s="31">
        <f t="shared" si="1712"/>
        <v>270.49930461362112</v>
      </c>
      <c r="AC2698" s="31">
        <f t="shared" si="1712"/>
        <v>367.72971550473477</v>
      </c>
      <c r="AD2698" s="31">
        <f t="shared" ref="AD2698:AD2729" si="1737">T2698*$H2698</f>
        <v>38.844746091088503</v>
      </c>
      <c r="AE2698" s="31">
        <f t="shared" si="1713"/>
        <v>6.5136395696455338</v>
      </c>
      <c r="AF2698" s="31">
        <f t="shared" si="1714"/>
        <v>15396.548033293733</v>
      </c>
      <c r="AG2698" s="31">
        <f t="shared" si="1715"/>
        <v>0.12234230475243654</v>
      </c>
      <c r="AH2698" s="31">
        <f t="shared" si="1716"/>
        <v>0.83325895052238941</v>
      </c>
      <c r="AI2698" s="31">
        <f t="shared" si="1716"/>
        <v>1.7568828027470135E-2</v>
      </c>
      <c r="AJ2698" s="31">
        <f t="shared" si="1716"/>
        <v>2.3883906620467805E-2</v>
      </c>
      <c r="AK2698" s="31">
        <f t="shared" ref="AK2698:AL2761" si="1738">AD2698/$AF2698</f>
        <v>2.5229516387108345E-3</v>
      </c>
      <c r="AL2698" s="31">
        <f t="shared" si="1717"/>
        <v>4.2305843852533304E-4</v>
      </c>
      <c r="AM2698" s="31">
        <f t="shared" si="1718"/>
        <v>1.0000000000000002</v>
      </c>
      <c r="AN2698" s="31">
        <f>(Z2698*'Propiedades físicas'!$F$4)/1000</f>
        <v>1656.443408543372</v>
      </c>
      <c r="AO2698" s="31">
        <f>(AA2698*'Propiedades físicas'!$F$6)/1000</f>
        <v>411.05113904671219</v>
      </c>
      <c r="AP2698" s="31">
        <f>(AB2698*'Propiedades físicas'!$F$9)/1000</f>
        <v>166.88454598137352</v>
      </c>
      <c r="AQ2698" s="31">
        <f>(AC2698*'Propiedades físicas'!$F$5)/1000</f>
        <v>108.28536932467925</v>
      </c>
      <c r="AR2698" s="31">
        <f>(AD2698*'Propiedades físicas'!$F$8)/1000</f>
        <v>13.771239384212691</v>
      </c>
      <c r="AS2698" s="31">
        <f>(AE2698*'Propiedades físicas'!$F$7)/1000</f>
        <v>0.59984106796865733</v>
      </c>
      <c r="AT2698" s="31">
        <f t="shared" si="1719"/>
        <v>2357.0355433483178</v>
      </c>
      <c r="AU2698" s="31">
        <f t="shared" si="1720"/>
        <v>0.70276556211379382</v>
      </c>
      <c r="AV2698" s="31">
        <f t="shared" si="1723"/>
        <v>0.17439327133047305</v>
      </c>
      <c r="AW2698" s="31">
        <f t="shared" si="1723"/>
        <v>7.0802727796078754E-2</v>
      </c>
      <c r="AX2698" s="31">
        <f t="shared" si="1723"/>
        <v>4.594133916659273E-2</v>
      </c>
      <c r="AY2698" s="31">
        <f t="shared" si="1723"/>
        <v>5.8426099780615852E-3</v>
      </c>
      <c r="AZ2698" s="31">
        <f t="shared" si="1724"/>
        <v>2.5448961500026647E-4</v>
      </c>
      <c r="BA2698" s="31">
        <f t="shared" si="1721"/>
        <v>1.0000000000000002</v>
      </c>
      <c r="BB2698" s="34">
        <f>AU2698*'Propiedades físicas'!$C$4+'Diseño reactor'!AV2698*'Propiedades físicas'!$C$5+'Diseño reactor'!AW2698*'Propiedades físicas'!$C$8+'Diseño reactor'!AX2698*'Propiedades físicas'!$C$9+'Diseño reactor'!AY2698*'Propiedades físicas'!$C$7+'Diseño reactor'!AZ2698*'Propiedades físicas'!$C$6</f>
        <v>875.30833726836977</v>
      </c>
      <c r="BC2698" s="45">
        <f>AU2698*'Propiedades físicas'!$L$4+'Diseño reactor'!AV2698*'Propiedades físicas'!$L$5+'Diseño reactor'!AW2698*'Propiedades físicas'!$L$8+AX2698*'Propiedades físicas'!$L$9+'Diseño reactor'!AY2698*'Propiedades físicas'!$L$7+'Diseño reactor'!AZ2698*'Propiedades físicas'!$L$6</f>
        <v>2.1279590599528135</v>
      </c>
      <c r="BD2698" s="29">
        <f t="shared" ref="BD2698:BD2761" si="1739">((-$F$19)*V2698*($F$7*1000))/(H2698*(BB2698/1000)*BC2698)</f>
        <v>1.2593915183281752</v>
      </c>
      <c r="BE2698" s="58">
        <f t="shared" ref="BE2698:BE2761" si="1740">BD2698+$F$20+((BP2698*60)/(H2698*(BB2698/1000)*BC2698))</f>
        <v>41.039380859725277</v>
      </c>
      <c r="BF2698" s="30">
        <f>AU2698*'Propiedades físicas'!$I$4+'Diseño reactor'!AV2698*'Propiedades físicas'!$I$5+'Diseño reactor'!AW2698*'Propiedades físicas'!$I$8+'Diseño reactor'!AX2698*'Propiedades físicas'!$I$9+'Diseño reactor'!AY2698*'Propiedades físicas'!$I$7+'Diseño reactor'!AZ2698*'Propiedades físicas'!$I$6</f>
        <v>2.0002286565176875E-2</v>
      </c>
      <c r="BG2698" s="24">
        <f>AU2698*'Propiedades físicas'!$O$4+'Diseño reactor'!AV2698*'Propiedades físicas'!$O$5+'Diseño reactor'!AW2698*'Propiedades físicas'!$O$8+'Diseño reactor'!AX2698*'Propiedades físicas'!$O$9+'Diseño reactor'!AY2698*'Propiedades físicas'!$O$7+'Diseño reactor'!AZ2698*'Propiedades físicas'!$O$6</f>
        <v>0.15496083960484047</v>
      </c>
      <c r="BH2698" s="54">
        <f t="shared" ref="BH2698:BH2761" si="1741">(BB2698*($F$33^2)*$F$34)/BF2698</f>
        <v>41086.166300798293</v>
      </c>
      <c r="BI2698" s="34">
        <f t="shared" si="1722"/>
        <v>274.67615059831547</v>
      </c>
      <c r="BJ2698" s="27">
        <f t="shared" ref="BJ2698:BJ2761" si="1742">$F$43*(BH2698^$F$44)*(BI2698^$F$45)</f>
        <v>4798.7606255494111</v>
      </c>
      <c r="BK2698" s="34">
        <f t="shared" ref="BK2698:BK2761" si="1743">(BJ2698*BG2698)/$F$16</f>
        <v>572.01536584445091</v>
      </c>
      <c r="BL2698" s="27">
        <f t="shared" ref="BL2698:BL2761" si="1744">1/((1/BK2698)+(1/$F$61))</f>
        <v>105.78852472921668</v>
      </c>
      <c r="BM2698" s="34">
        <f t="shared" ref="BM2698:BM2761" si="1745">($F$33*($F$34^2))/9.8</f>
        <v>1.1054421768707483</v>
      </c>
      <c r="BN2698" s="45">
        <f t="shared" ref="BN2698:BN2761" si="1746">((((H2698/60)*(BB2698/1000)*BC2698*($F$20-$F$4)+(((-$F$19)*V2698*($F$7*1000))/60)))/(-BL2698*$F$46/1000))+$F$4</f>
        <v>2980.6067069419664</v>
      </c>
      <c r="BO2698" s="45">
        <f t="shared" ref="BO2698:BO2761" si="1747">((-$F$19)*V2698*($F$7*1000)/60)+BP2698</f>
        <v>111.97305433979295</v>
      </c>
      <c r="BP2698" s="66">
        <f t="shared" ref="BP2698:BP2761" si="1748">($F$35*($F$33^5)*($F$34^3)*BB2698)/1000</f>
        <v>6.687157581674585</v>
      </c>
    </row>
    <row r="2699" spans="8:68">
      <c r="H2699" s="68">
        <v>2694</v>
      </c>
      <c r="I2699" s="31">
        <f>('Propiedades físicas'!$C$10*'Diseño reactor'!H2699)/1000</f>
        <v>2357.9107886299175</v>
      </c>
      <c r="J2699" s="31">
        <f t="shared" si="1725"/>
        <v>0.19339154059554661</v>
      </c>
      <c r="K2699" s="31">
        <f>(I2699*1000)/'Propiedades físicas'!$F$10</f>
        <v>15402.265280985259</v>
      </c>
      <c r="L2699" s="31">
        <f t="shared" si="1726"/>
        <v>2200.3236115693226</v>
      </c>
      <c r="M2699" s="31">
        <f t="shared" si="1727"/>
        <v>13201.941669415935</v>
      </c>
      <c r="N2699" s="31">
        <f t="shared" si="1728"/>
        <v>0.81674967021875378</v>
      </c>
      <c r="O2699" s="32">
        <f t="shared" si="1729"/>
        <v>4.9004980213125222</v>
      </c>
      <c r="P2699" s="33">
        <f t="shared" si="1730"/>
        <v>0.69949854624357322</v>
      </c>
      <c r="Q2699" s="31">
        <f t="shared" si="1731"/>
        <v>4.7639981115652192</v>
      </c>
      <c r="R2699" s="31">
        <f t="shared" si="1732"/>
        <v>0.10041876202300376</v>
      </c>
      <c r="S2699" s="31">
        <f t="shared" si="1733"/>
        <v>0.13649990974730375</v>
      </c>
      <c r="T2699" s="31">
        <f t="shared" si="1734"/>
        <v>1.4415938132230697E-2</v>
      </c>
      <c r="U2699" s="31">
        <f t="shared" si="1735"/>
        <v>2.416423819946209E-3</v>
      </c>
      <c r="V2699" s="47">
        <f t="shared" ref="V2699:V2762" si="1749">$C$4*P2699/$C$5</f>
        <v>6.9270729822179099E-4</v>
      </c>
      <c r="W2699" s="31">
        <f t="shared" si="1736"/>
        <v>0.14355821404100078</v>
      </c>
      <c r="X2699" s="34">
        <f>(S2699*H2699*'Propiedades físicas'!$F$5*60*24*365)/(1000000)</f>
        <v>56914.951291061545</v>
      </c>
      <c r="Y2699" s="34">
        <f>(U2699*H2699*'Propiedades físicas'!$F$7*60*24*365)/(1000000)</f>
        <v>315.09283596706859</v>
      </c>
      <c r="Z2699" s="31">
        <f t="shared" ref="Z2699:Z2762" si="1750">P2699*$H2699</f>
        <v>1884.4490835801862</v>
      </c>
      <c r="AA2699" s="31">
        <f t="shared" ref="AA2699:AA2730" si="1751">Q2699*$H2699</f>
        <v>12834.2109125567</v>
      </c>
      <c r="AB2699" s="31">
        <f t="shared" ref="AB2699:AB2730" si="1752">R2699*$H2699</f>
        <v>270.52814488997211</v>
      </c>
      <c r="AC2699" s="31">
        <f t="shared" ref="AC2699:AC2730" si="1753">S2699*$H2699</f>
        <v>367.73075685923629</v>
      </c>
      <c r="AD2699" s="31">
        <f t="shared" si="1737"/>
        <v>38.836537328229497</v>
      </c>
      <c r="AE2699" s="31">
        <f t="shared" ref="AE2699:AE2761" si="1754">U2699*$H2699</f>
        <v>6.5098457709350868</v>
      </c>
      <c r="AF2699" s="31">
        <f t="shared" ref="AF2699:AF2762" si="1755">Z2699+AA2699+AB2699+AC2699+AD2699+AE2699</f>
        <v>15402.265280985259</v>
      </c>
      <c r="AG2699" s="31">
        <f t="shared" ref="AG2699:AG2762" si="1756">Z2699/AF2699</f>
        <v>0.12234882656557133</v>
      </c>
      <c r="AH2699" s="31">
        <f t="shared" ref="AH2699:AL2762" si="1757">AA2699/$AF2699</f>
        <v>0.8332677485045703</v>
      </c>
      <c r="AI2699" s="31">
        <f t="shared" si="1757"/>
        <v>1.7564179031765569E-2</v>
      </c>
      <c r="AJ2699" s="31">
        <f t="shared" si="1757"/>
        <v>2.3875108638286818E-2</v>
      </c>
      <c r="AK2699" s="31">
        <f t="shared" si="1738"/>
        <v>2.5214821728966599E-3</v>
      </c>
      <c r="AL2699" s="31">
        <f t="shared" si="1738"/>
        <v>4.2265508690931094E-4</v>
      </c>
      <c r="AM2699" s="31">
        <f t="shared" ref="AM2699:AM2762" si="1758">AG2699+AH2699+AI2699+AJ2699+AK2699+AL2699</f>
        <v>0.99999999999999989</v>
      </c>
      <c r="AN2699" s="31">
        <f>(Z2699*'Propiedades físicas'!$F$4)/1000</f>
        <v>1657.1468351187441</v>
      </c>
      <c r="AO2699" s="31">
        <f>(AA2699*'Propiedades físicas'!$F$6)/1000</f>
        <v>411.20811763831665</v>
      </c>
      <c r="AP2699" s="31">
        <f>(AB2699*'Propiedades físicas'!$F$9)/1000</f>
        <v>166.90233898986827</v>
      </c>
      <c r="AQ2699" s="31">
        <f>(AC2699*'Propiedades físicas'!$F$5)/1000</f>
        <v>108.28567597233932</v>
      </c>
      <c r="AR2699" s="31">
        <f>(AD2699*'Propiedades físicas'!$F$8)/1000</f>
        <v>13.768329213603916</v>
      </c>
      <c r="AS2699" s="31">
        <f>(AE2699*'Propiedades físicas'!$F$7)/1000</f>
        <v>0.59949169704541216</v>
      </c>
      <c r="AT2699" s="31">
        <f t="shared" ref="AT2699:AT2762" si="1759">AN2699+AO2699+AP2699+AQ2699+AR2699+AS2699</f>
        <v>2357.910788629918</v>
      </c>
      <c r="AU2699" s="31">
        <f t="shared" ref="AU2699:AU2762" si="1760">AN2699/$AT2699</f>
        <v>0.70280302508036863</v>
      </c>
      <c r="AV2699" s="31">
        <f t="shared" si="1723"/>
        <v>0.17439511266550176</v>
      </c>
      <c r="AW2699" s="31">
        <f t="shared" si="1723"/>
        <v>7.078399225054996E-2</v>
      </c>
      <c r="AX2699" s="31">
        <f t="shared" si="1723"/>
        <v>4.5924416010352763E-2</v>
      </c>
      <c r="AY2699" s="31">
        <f t="shared" ref="AY2699:AZ2762" si="1761">AR2699/$AT2699</f>
        <v>5.8392070132577446E-3</v>
      </c>
      <c r="AZ2699" s="31">
        <f t="shared" si="1724"/>
        <v>2.5424697996897133E-4</v>
      </c>
      <c r="BA2699" s="31">
        <f t="shared" ref="BA2699:BA2762" si="1762">AU2699+AV2699+AW2699+AX2699+AY2699+AZ2699</f>
        <v>1</v>
      </c>
      <c r="BB2699" s="34">
        <f>AU2699*'Propiedades físicas'!$C$4+'Diseño reactor'!AV2699*'Propiedades físicas'!$C$5+'Diseño reactor'!AW2699*'Propiedades físicas'!$C$8+'Diseño reactor'!AX2699*'Propiedades físicas'!$C$9+'Diseño reactor'!AY2699*'Propiedades físicas'!$C$7+'Diseño reactor'!AZ2699*'Propiedades físicas'!$C$6</f>
        <v>875.30825501441643</v>
      </c>
      <c r="BC2699" s="45">
        <f>AU2699*'Propiedades físicas'!$L$4+'Diseño reactor'!AV2699*'Propiedades físicas'!$L$5+'Diseño reactor'!AW2699*'Propiedades físicas'!$L$8+AX2699*'Propiedades físicas'!$L$9+'Diseño reactor'!AY2699*'Propiedades físicas'!$L$7+'Diseño reactor'!AZ2699*'Propiedades físicas'!$L$6</f>
        <v>2.1279854973442003</v>
      </c>
      <c r="BD2699" s="29">
        <f t="shared" si="1739"/>
        <v>1.2589756258115183</v>
      </c>
      <c r="BE2699" s="58">
        <f t="shared" si="1740"/>
        <v>41.038934282152773</v>
      </c>
      <c r="BF2699" s="30">
        <f>AU2699*'Propiedades físicas'!$I$4+'Diseño reactor'!AV2699*'Propiedades físicas'!$I$5+'Diseño reactor'!AW2699*'Propiedades físicas'!$I$8+'Diseño reactor'!AX2699*'Propiedades físicas'!$I$9+'Diseño reactor'!AY2699*'Propiedades físicas'!$I$7+'Diseño reactor'!AZ2699*'Propiedades físicas'!$I$6</f>
        <v>2.0002319571620325E-2</v>
      </c>
      <c r="BG2699" s="24">
        <f>AU2699*'Propiedades físicas'!$O$4+'Diseño reactor'!AV2699*'Propiedades físicas'!$O$5+'Diseño reactor'!AW2699*'Propiedades físicas'!$O$8+'Diseño reactor'!AX2699*'Propiedades físicas'!$O$9+'Diseño reactor'!AY2699*'Propiedades físicas'!$O$7+'Diseño reactor'!AZ2699*'Propiedades físicas'!$O$6</f>
        <v>0.15496213761198074</v>
      </c>
      <c r="BH2699" s="54">
        <f t="shared" si="1741"/>
        <v>41086.094642331773</v>
      </c>
      <c r="BI2699" s="34">
        <f t="shared" ref="BI2699:BI2762" si="1763">(BC2699*BF2699)/(BG2699/1000)</f>
        <v>274.67771558645086</v>
      </c>
      <c r="BJ2699" s="27">
        <f t="shared" si="1742"/>
        <v>4798.7641596015746</v>
      </c>
      <c r="BK2699" s="34">
        <f t="shared" si="1743"/>
        <v>572.02057851355414</v>
      </c>
      <c r="BL2699" s="27">
        <f t="shared" si="1744"/>
        <v>105.78870301580002</v>
      </c>
      <c r="BM2699" s="34">
        <f t="shared" si="1745"/>
        <v>1.1054421768707483</v>
      </c>
      <c r="BN2699" s="45">
        <f t="shared" si="1746"/>
        <v>2981.8109263539313</v>
      </c>
      <c r="BO2699" s="45">
        <f t="shared" si="1747"/>
        <v>111.97866628298523</v>
      </c>
      <c r="BP2699" s="66">
        <f t="shared" si="1748"/>
        <v>6.6871569532729991</v>
      </c>
    </row>
    <row r="2700" spans="8:68">
      <c r="H2700" s="68">
        <v>2695</v>
      </c>
      <c r="I2700" s="31">
        <f>('Propiedades físicas'!$C$10*'Diseño reactor'!H2700)/1000</f>
        <v>2358.7860339115173</v>
      </c>
      <c r="J2700" s="31">
        <f t="shared" si="1725"/>
        <v>0.1933197812112811</v>
      </c>
      <c r="K2700" s="31">
        <f>(I2700*1000)/'Propiedades físicas'!$F$10</f>
        <v>15407.982528676792</v>
      </c>
      <c r="L2700" s="31">
        <f t="shared" si="1726"/>
        <v>2201.1403612395416</v>
      </c>
      <c r="M2700" s="31">
        <f t="shared" si="1727"/>
        <v>13206.842167437249</v>
      </c>
      <c r="N2700" s="31">
        <f t="shared" si="1728"/>
        <v>0.81674967021875378</v>
      </c>
      <c r="O2700" s="32">
        <f t="shared" si="1729"/>
        <v>4.9004980213125231</v>
      </c>
      <c r="P2700" s="33">
        <f t="shared" si="1730"/>
        <v>0.69953580936470494</v>
      </c>
      <c r="Q2700" s="31">
        <f t="shared" si="1731"/>
        <v>4.764048374971015</v>
      </c>
      <c r="R2700" s="31">
        <f t="shared" si="1732"/>
        <v>0.10039219605603002</v>
      </c>
      <c r="S2700" s="31">
        <f t="shared" si="1733"/>
        <v>0.1364496463415078</v>
      </c>
      <c r="T2700" s="31">
        <f t="shared" si="1734"/>
        <v>1.4407544108578812E-2</v>
      </c>
      <c r="U2700" s="31">
        <f t="shared" si="1735"/>
        <v>2.4141206894400555E-3</v>
      </c>
      <c r="V2700" s="47">
        <f t="shared" si="1749"/>
        <v>6.9274419956504767E-4</v>
      </c>
      <c r="W2700" s="31">
        <f t="shared" si="1736"/>
        <v>0.14351259036646438</v>
      </c>
      <c r="X2700" s="34">
        <f>(S2700*H2700*'Propiedades físicas'!$F$5*60*24*365)/(1000000)</f>
        <v>56915.11226024849</v>
      </c>
      <c r="Y2700" s="34">
        <f>(U2700*H2700*'Propiedades físicas'!$F$7*60*24*365)/(1000000)</f>
        <v>314.90936565154817</v>
      </c>
      <c r="Z2700" s="31">
        <f t="shared" si="1750"/>
        <v>1885.2490062378797</v>
      </c>
      <c r="AA2700" s="31">
        <f t="shared" si="1751"/>
        <v>12839.110370546885</v>
      </c>
      <c r="AB2700" s="31">
        <f t="shared" si="1752"/>
        <v>270.55696837100089</v>
      </c>
      <c r="AC2700" s="31">
        <f t="shared" si="1753"/>
        <v>367.73179689036351</v>
      </c>
      <c r="AD2700" s="31">
        <f t="shared" si="1737"/>
        <v>38.8283313726199</v>
      </c>
      <c r="AE2700" s="31">
        <f t="shared" si="1754"/>
        <v>6.5060552580409494</v>
      </c>
      <c r="AF2700" s="31">
        <f t="shared" si="1755"/>
        <v>15407.98252867679</v>
      </c>
      <c r="AG2700" s="31">
        <f t="shared" si="1756"/>
        <v>0.12235534423336224</v>
      </c>
      <c r="AH2700" s="31">
        <f t="shared" si="1757"/>
        <v>0.83327654004352536</v>
      </c>
      <c r="AI2700" s="31">
        <f t="shared" si="1757"/>
        <v>1.7559532396110255E-2</v>
      </c>
      <c r="AJ2700" s="31">
        <f t="shared" si="1757"/>
        <v>2.3866317099331735E-2</v>
      </c>
      <c r="AK2700" s="31">
        <f t="shared" si="1738"/>
        <v>2.5200139797896311E-3</v>
      </c>
      <c r="AL2700" s="31">
        <f t="shared" si="1738"/>
        <v>4.2225224788074042E-4</v>
      </c>
      <c r="AM2700" s="31">
        <f t="shared" si="1758"/>
        <v>1</v>
      </c>
      <c r="AN2700" s="31">
        <f>(Z2700*'Propiedades físicas'!$F$4)/1000</f>
        <v>1657.8502711054666</v>
      </c>
      <c r="AO2700" s="31">
        <f>(AA2700*'Propiedades físicas'!$F$6)/1000</f>
        <v>411.36509627232215</v>
      </c>
      <c r="AP2700" s="31">
        <f>(AB2700*'Propiedades físicas'!$F$9)/1000</f>
        <v>166.92012163648897</v>
      </c>
      <c r="AQ2700" s="31">
        <f>(AC2700*'Propiedades físicas'!$F$5)/1000</f>
        <v>108.28598223030535</v>
      </c>
      <c r="AR2700" s="31">
        <f>(AD2700*'Propiedades físicas'!$F$8)/1000</f>
        <v>13.765420038221203</v>
      </c>
      <c r="AS2700" s="31">
        <f>(AE2700*'Propiedades físicas'!$F$7)/1000</f>
        <v>0.59914262871299107</v>
      </c>
      <c r="AT2700" s="31">
        <f t="shared" si="1759"/>
        <v>2358.7860339115173</v>
      </c>
      <c r="AU2700" s="31">
        <f t="shared" si="1760"/>
        <v>0.702840464235026</v>
      </c>
      <c r="AV2700" s="31">
        <f t="shared" ref="AV2700:AZ2763" si="1764">AO2700/$AT2700</f>
        <v>0.1743969526520239</v>
      </c>
      <c r="AW2700" s="31">
        <f t="shared" si="1764"/>
        <v>7.0765266216066838E-2</v>
      </c>
      <c r="AX2700" s="31">
        <f t="shared" si="1764"/>
        <v>4.5907505247831805E-2</v>
      </c>
      <c r="AY2700" s="31">
        <f t="shared" si="1761"/>
        <v>5.8358069957682186E-3</v>
      </c>
      <c r="AZ2700" s="31">
        <f t="shared" si="1761"/>
        <v>2.5400465328321767E-4</v>
      </c>
      <c r="BA2700" s="31">
        <f t="shared" si="1762"/>
        <v>1</v>
      </c>
      <c r="BB2700" s="34">
        <f>AU2700*'Propiedades físicas'!$C$4+'Diseño reactor'!AV2700*'Propiedades físicas'!$C$5+'Diseño reactor'!AW2700*'Propiedades físicas'!$C$8+'Diseño reactor'!AX2700*'Propiedades físicas'!$C$9+'Diseño reactor'!AY2700*'Propiedades físicas'!$C$7+'Diseño reactor'!AZ2700*'Propiedades físicas'!$C$6</f>
        <v>875.30817286211277</v>
      </c>
      <c r="BC2700" s="45">
        <f>AU2700*'Propiedades físicas'!$L$4+'Diseño reactor'!AV2700*'Propiedades físicas'!$L$5+'Diseño reactor'!AW2700*'Propiedades físicas'!$L$8+AX2700*'Propiedades físicas'!$L$9+'Diseño reactor'!AY2700*'Propiedades físicas'!$L$7+'Diseño reactor'!AZ2700*'Propiedades físicas'!$L$6</f>
        <v>2.1280119172949035</v>
      </c>
      <c r="BD2700" s="29">
        <f t="shared" si="1739"/>
        <v>1.2585600081955133</v>
      </c>
      <c r="BE2700" s="58">
        <f t="shared" si="1740"/>
        <v>41.038488002932517</v>
      </c>
      <c r="BF2700" s="30">
        <f>AU2700*'Propiedades físicas'!$I$4+'Diseño reactor'!AV2700*'Propiedades físicas'!$I$5+'Diseño reactor'!AW2700*'Propiedades físicas'!$I$8+'Diseño reactor'!AX2700*'Propiedades físicas'!$I$9+'Diseño reactor'!AY2700*'Propiedades físicas'!$I$7+'Diseño reactor'!AZ2700*'Propiedades físicas'!$I$6</f>
        <v>2.000235253052908E-2</v>
      </c>
      <c r="BG2700" s="24">
        <f>AU2700*'Propiedades físicas'!$O$4+'Diseño reactor'!AV2700*'Propiedades físicas'!$O$5+'Diseño reactor'!AW2700*'Propiedades físicas'!$O$8+'Diseño reactor'!AX2700*'Propiedades físicas'!$O$9+'Diseño reactor'!AY2700*'Propiedades físicas'!$O$7+'Diseño reactor'!AZ2700*'Propiedades físicas'!$O$6</f>
        <v>0.15496343479035546</v>
      </c>
      <c r="BH2700" s="54">
        <f t="shared" si="1741"/>
        <v>41086.023086512156</v>
      </c>
      <c r="BI2700" s="34">
        <f t="shared" si="1763"/>
        <v>274.6792791246836</v>
      </c>
      <c r="BJ2700" s="27">
        <f t="shared" si="1742"/>
        <v>4798.7676931438464</v>
      </c>
      <c r="BK2700" s="34">
        <f t="shared" si="1743"/>
        <v>572.02578806966221</v>
      </c>
      <c r="BL2700" s="27">
        <f t="shared" si="1744"/>
        <v>105.788881193265</v>
      </c>
      <c r="BM2700" s="34">
        <f t="shared" si="1745"/>
        <v>1.1054421768707483</v>
      </c>
      <c r="BN2700" s="45">
        <f t="shared" si="1746"/>
        <v>2983.0151570259013</v>
      </c>
      <c r="BO2700" s="45">
        <f t="shared" si="1747"/>
        <v>111.98427465953523</v>
      </c>
      <c r="BP2700" s="66">
        <f t="shared" si="1748"/>
        <v>6.6871563256479929</v>
      </c>
    </row>
    <row r="2701" spans="8:68">
      <c r="H2701" s="68">
        <v>2696</v>
      </c>
      <c r="I2701" s="31">
        <f>('Propiedades físicas'!$C$10*'Diseño reactor'!H2701)/1000</f>
        <v>2359.6612791931175</v>
      </c>
      <c r="J2701" s="31">
        <f t="shared" si="1725"/>
        <v>0.19324807506098016</v>
      </c>
      <c r="K2701" s="31">
        <f>(I2701*1000)/'Propiedades físicas'!$F$10</f>
        <v>15413.699776368323</v>
      </c>
      <c r="L2701" s="31">
        <f t="shared" si="1726"/>
        <v>2201.9571109097601</v>
      </c>
      <c r="M2701" s="31">
        <f t="shared" si="1727"/>
        <v>13211.742665458562</v>
      </c>
      <c r="N2701" s="31">
        <f t="shared" si="1728"/>
        <v>0.81674967021875378</v>
      </c>
      <c r="O2701" s="32">
        <f t="shared" si="1729"/>
        <v>4.9004980213125231</v>
      </c>
      <c r="P2701" s="33">
        <f t="shared" si="1730"/>
        <v>0.69957304880846793</v>
      </c>
      <c r="Q2701" s="31">
        <f t="shared" si="1731"/>
        <v>4.764098601579505</v>
      </c>
      <c r="R2701" s="31">
        <f t="shared" si="1732"/>
        <v>0.10036564357242278</v>
      </c>
      <c r="S2701" s="31">
        <f t="shared" si="1733"/>
        <v>0.13639941973301845</v>
      </c>
      <c r="T2701" s="31">
        <f t="shared" si="1734"/>
        <v>1.4399157352993609E-2</v>
      </c>
      <c r="U2701" s="31">
        <f t="shared" si="1735"/>
        <v>2.4118204848694895E-3</v>
      </c>
      <c r="V2701" s="47">
        <f t="shared" si="1749"/>
        <v>6.9278107746081289E-4</v>
      </c>
      <c r="W2701" s="31">
        <f t="shared" si="1736"/>
        <v>0.14346699568167801</v>
      </c>
      <c r="X2701" s="34">
        <f>(S2701*H2701*'Propiedades físicas'!$F$5*60*24*365)/(1000000)</f>
        <v>56915.273024937494</v>
      </c>
      <c r="Y2701" s="34">
        <f>(U2701*H2701*'Propiedades físicas'!$F$7*60*24*365)/(1000000)</f>
        <v>314.72605419601427</v>
      </c>
      <c r="Z2701" s="31">
        <f t="shared" si="1750"/>
        <v>1886.0489395876295</v>
      </c>
      <c r="AA2701" s="31">
        <f t="shared" si="1751"/>
        <v>12844.009829858345</v>
      </c>
      <c r="AB2701" s="31">
        <f t="shared" si="1752"/>
        <v>270.58577507125182</v>
      </c>
      <c r="AC2701" s="31">
        <f t="shared" si="1753"/>
        <v>367.73283560021775</v>
      </c>
      <c r="AD2701" s="31">
        <f t="shared" si="1737"/>
        <v>38.820128223670771</v>
      </c>
      <c r="AE2701" s="31">
        <f t="shared" si="1754"/>
        <v>6.5022680272081432</v>
      </c>
      <c r="AF2701" s="31">
        <f t="shared" si="1755"/>
        <v>15413.699776368325</v>
      </c>
      <c r="AG2701" s="31">
        <f t="shared" si="1756"/>
        <v>0.12236185775976026</v>
      </c>
      <c r="AH2701" s="31">
        <f t="shared" si="1757"/>
        <v>0.83328532514628795</v>
      </c>
      <c r="AI2701" s="31">
        <f t="shared" si="1757"/>
        <v>1.7554888118821624E-2</v>
      </c>
      <c r="AJ2701" s="31">
        <f t="shared" si="1757"/>
        <v>2.3857531996569131E-2</v>
      </c>
      <c r="AK2701" s="31">
        <f t="shared" si="1738"/>
        <v>2.5185470579353218E-3</v>
      </c>
      <c r="AL2701" s="31">
        <f t="shared" si="1738"/>
        <v>4.2184992062562187E-4</v>
      </c>
      <c r="AM2701" s="31">
        <f t="shared" si="1758"/>
        <v>1</v>
      </c>
      <c r="AN2701" s="31">
        <f>(Z2701*'Propiedades físicas'!$F$4)/1000</f>
        <v>1658.5537164945695</v>
      </c>
      <c r="AO2701" s="31">
        <f>(AA2701*'Propiedades físicas'!$F$6)/1000</f>
        <v>411.52207494866138</v>
      </c>
      <c r="AP2701" s="31">
        <f>(AB2701*'Propiedades físicas'!$F$9)/1000</f>
        <v>166.93789393020879</v>
      </c>
      <c r="AQ2701" s="31">
        <f>(AC2701*'Propiedades físicas'!$F$5)/1000</f>
        <v>108.28628809919613</v>
      </c>
      <c r="AR2701" s="31">
        <f>(AD2701*'Propiedades físicas'!$F$8)/1000</f>
        <v>13.762511857855756</v>
      </c>
      <c r="AS2701" s="31">
        <f>(AE2701*'Propiedades físicas'!$F$7)/1000</f>
        <v>0.59879386262559797</v>
      </c>
      <c r="AT2701" s="31">
        <f t="shared" si="1759"/>
        <v>2359.6612791931166</v>
      </c>
      <c r="AU2701" s="31">
        <f t="shared" si="1760"/>
        <v>0.70287787960046111</v>
      </c>
      <c r="AV2701" s="31">
        <f t="shared" si="1764"/>
        <v>0.17439879129151151</v>
      </c>
      <c r="AW2701" s="31">
        <f t="shared" si="1764"/>
        <v>7.0746549685848564E-2</v>
      </c>
      <c r="AX2701" s="31">
        <f t="shared" si="1764"/>
        <v>4.5890606865500838E-2</v>
      </c>
      <c r="AY2701" s="31">
        <f t="shared" si="1761"/>
        <v>5.832409922224867E-3</v>
      </c>
      <c r="AZ2701" s="31">
        <f t="shared" si="1761"/>
        <v>2.5376263445334613E-4</v>
      </c>
      <c r="BA2701" s="31">
        <f t="shared" si="1762"/>
        <v>1.0000000000000002</v>
      </c>
      <c r="BB2701" s="34">
        <f>AU2701*'Propiedades físicas'!$C$4+'Diseño reactor'!AV2701*'Propiedades físicas'!$C$5+'Diseño reactor'!AW2701*'Propiedades físicas'!$C$8+'Diseño reactor'!AX2701*'Propiedades físicas'!$C$9+'Diseño reactor'!AY2701*'Propiedades físicas'!$C$7+'Diseño reactor'!AZ2701*'Propiedades físicas'!$C$6</f>
        <v>875.30809081130508</v>
      </c>
      <c r="BC2701" s="45">
        <f>AU2701*'Propiedades físicas'!$L$4+'Diseño reactor'!AV2701*'Propiedades físicas'!$L$5+'Diseño reactor'!AW2701*'Propiedades físicas'!$L$8+AX2701*'Propiedades físicas'!$L$9+'Diseño reactor'!AY2701*'Propiedades físicas'!$L$7+'Diseño reactor'!AZ2701*'Propiedades físicas'!$L$6</f>
        <v>2.128038319822088</v>
      </c>
      <c r="BD2701" s="29">
        <f t="shared" si="1739"/>
        <v>1.2581446652074475</v>
      </c>
      <c r="BE2701" s="58">
        <f t="shared" si="1740"/>
        <v>41.038042021764987</v>
      </c>
      <c r="BF2701" s="30">
        <f>AU2701*'Propiedades físicas'!$I$4+'Diseño reactor'!AV2701*'Propiedades físicas'!$I$5+'Diseño reactor'!AW2701*'Propiedades físicas'!$I$8+'Diseño reactor'!AX2701*'Propiedades físicas'!$I$9+'Diseño reactor'!AY2701*'Propiedades físicas'!$I$7+'Diseño reactor'!AZ2701*'Propiedades físicas'!$I$6</f>
        <v>2.000238544197655E-2</v>
      </c>
      <c r="BG2701" s="24">
        <f>AU2701*'Propiedades físicas'!$O$4+'Diseño reactor'!AV2701*'Propiedades físicas'!$O$5+'Diseño reactor'!AW2701*'Propiedades físicas'!$O$8+'Diseño reactor'!AX2701*'Propiedades físicas'!$O$9+'Diseño reactor'!AY2701*'Propiedades físicas'!$O$7+'Diseño reactor'!AZ2701*'Propiedades físicas'!$O$6</f>
        <v>0.15496473114074732</v>
      </c>
      <c r="BH2701" s="54">
        <f t="shared" si="1741"/>
        <v>41085.951633180433</v>
      </c>
      <c r="BI2701" s="34">
        <f t="shared" si="1763"/>
        <v>274.68084121487607</v>
      </c>
      <c r="BJ2701" s="27">
        <f t="shared" si="1742"/>
        <v>4798.7712261748748</v>
      </c>
      <c r="BK2701" s="34">
        <f t="shared" si="1743"/>
        <v>572.03099451549531</v>
      </c>
      <c r="BL2701" s="27">
        <f t="shared" si="1744"/>
        <v>105.78905926170937</v>
      </c>
      <c r="BM2701" s="34">
        <f t="shared" si="1745"/>
        <v>1.1054421768707483</v>
      </c>
      <c r="BN2701" s="45">
        <f t="shared" si="1746"/>
        <v>2984.219398946866</v>
      </c>
      <c r="BO2701" s="45">
        <f t="shared" si="1747"/>
        <v>111.98987947284196</v>
      </c>
      <c r="BP2701" s="66">
        <f t="shared" si="1748"/>
        <v>6.687155698798394</v>
      </c>
    </row>
    <row r="2702" spans="8:68">
      <c r="H2702" s="68">
        <v>2697</v>
      </c>
      <c r="I2702" s="31">
        <f>('Propiedades físicas'!$C$10*'Diseño reactor'!H2702)/1000</f>
        <v>2360.5365244747172</v>
      </c>
      <c r="J2702" s="31">
        <f t="shared" si="1725"/>
        <v>0.19317642208542918</v>
      </c>
      <c r="K2702" s="31">
        <f>(I2702*1000)/'Propiedades físicas'!$F$10</f>
        <v>15419.417024059856</v>
      </c>
      <c r="L2702" s="31">
        <f t="shared" si="1726"/>
        <v>2202.7738605799791</v>
      </c>
      <c r="M2702" s="31">
        <f t="shared" si="1727"/>
        <v>13216.643163479876</v>
      </c>
      <c r="N2702" s="31">
        <f t="shared" si="1728"/>
        <v>0.81674967021875389</v>
      </c>
      <c r="O2702" s="32">
        <f t="shared" si="1729"/>
        <v>4.9004980213125231</v>
      </c>
      <c r="P2702" s="33">
        <f t="shared" si="1730"/>
        <v>0.69961026459742237</v>
      </c>
      <c r="Q2702" s="31">
        <f t="shared" si="1731"/>
        <v>4.7641487914308422</v>
      </c>
      <c r="R2702" s="31">
        <f t="shared" si="1732"/>
        <v>0.10033910456257056</v>
      </c>
      <c r="S2702" s="31">
        <f t="shared" si="1733"/>
        <v>0.13634922988168208</v>
      </c>
      <c r="T2702" s="31">
        <f t="shared" si="1734"/>
        <v>1.4390777857171477E-2</v>
      </c>
      <c r="U2702" s="31">
        <f t="shared" si="1735"/>
        <v>2.4095232015895391E-3</v>
      </c>
      <c r="V2702" s="47">
        <f t="shared" si="1749"/>
        <v>6.9281793193142795E-4</v>
      </c>
      <c r="W2702" s="31">
        <f t="shared" si="1736"/>
        <v>0.14342142995901982</v>
      </c>
      <c r="X2702" s="34">
        <f>(S2702*H2702*'Propiedades físicas'!$F$5*60*24*365)/(1000000)</f>
        <v>56915.43358545316</v>
      </c>
      <c r="Y2702" s="34">
        <f>(U2702*H2702*'Propiedades físicas'!$F$7*60*24*365)/(1000000)</f>
        <v>314.54290141897314</v>
      </c>
      <c r="Z2702" s="31">
        <f t="shared" si="1750"/>
        <v>1886.8488836192482</v>
      </c>
      <c r="AA2702" s="31">
        <f t="shared" si="1751"/>
        <v>12848.909290488982</v>
      </c>
      <c r="AB2702" s="31">
        <f t="shared" si="1752"/>
        <v>270.61456500525281</v>
      </c>
      <c r="AC2702" s="31">
        <f t="shared" si="1753"/>
        <v>367.73387299089654</v>
      </c>
      <c r="AD2702" s="31">
        <f t="shared" si="1737"/>
        <v>38.811927880791472</v>
      </c>
      <c r="AE2702" s="31">
        <f t="shared" si="1754"/>
        <v>6.4984840746869867</v>
      </c>
      <c r="AF2702" s="31">
        <f t="shared" si="1755"/>
        <v>15419.41702405986</v>
      </c>
      <c r="AG2702" s="31">
        <f t="shared" si="1756"/>
        <v>0.12236836714871142</v>
      </c>
      <c r="AH2702" s="31">
        <f t="shared" si="1757"/>
        <v>0.83329410381988134</v>
      </c>
      <c r="AI2702" s="31">
        <f t="shared" si="1757"/>
        <v>1.7550246198218541E-2</v>
      </c>
      <c r="AJ2702" s="31">
        <f t="shared" si="1757"/>
        <v>2.3848753322975758E-2</v>
      </c>
      <c r="AK2702" s="31">
        <f t="shared" si="1738"/>
        <v>2.5170814058813537E-3</v>
      </c>
      <c r="AL2702" s="31">
        <f t="shared" si="1738"/>
        <v>4.2144810433150648E-4</v>
      </c>
      <c r="AM2702" s="31">
        <f t="shared" si="1758"/>
        <v>1</v>
      </c>
      <c r="AN2702" s="31">
        <f>(Z2702*'Propiedades físicas'!$F$4)/1000</f>
        <v>1659.2571712770944</v>
      </c>
      <c r="AO2702" s="31">
        <f>(AA2702*'Propiedades físicas'!$F$6)/1000</f>
        <v>411.67905366726694</v>
      </c>
      <c r="AP2702" s="31">
        <f>(AB2702*'Propiedades físicas'!$F$9)/1000</f>
        <v>166.9556558799907</v>
      </c>
      <c r="AQ2702" s="31">
        <f>(AC2702*'Propiedades físicas'!$F$5)/1000</f>
        <v>108.28659357962933</v>
      </c>
      <c r="AR2702" s="31">
        <f>(AD2702*'Propiedades físicas'!$F$8)/1000</f>
        <v>13.759604672298188</v>
      </c>
      <c r="AS2702" s="31">
        <f>(AE2702*'Propiedades físicas'!$F$7)/1000</f>
        <v>0.59844539843792466</v>
      </c>
      <c r="AT2702" s="31">
        <f t="shared" si="1759"/>
        <v>2360.5365244747177</v>
      </c>
      <c r="AU2702" s="31">
        <f t="shared" si="1760"/>
        <v>0.70291527119934027</v>
      </c>
      <c r="AV2702" s="31">
        <f t="shared" si="1764"/>
        <v>0.1744006285854342</v>
      </c>
      <c r="AW2702" s="31">
        <f t="shared" si="1764"/>
        <v>7.0727842653120057E-2</v>
      </c>
      <c r="AX2702" s="31">
        <f t="shared" si="1764"/>
        <v>4.5873720849850433E-2</v>
      </c>
      <c r="AY2702" s="31">
        <f t="shared" si="1761"/>
        <v>5.8290157892642936E-3</v>
      </c>
      <c r="AZ2702" s="31">
        <f t="shared" si="1761"/>
        <v>2.5352092299063013E-4</v>
      </c>
      <c r="BA2702" s="31">
        <f t="shared" si="1762"/>
        <v>0.99999999999999989</v>
      </c>
      <c r="BB2702" s="34">
        <f>AU2702*'Propiedades físicas'!$C$4+'Diseño reactor'!AV2702*'Propiedades físicas'!$C$5+'Diseño reactor'!AW2702*'Propiedades físicas'!$C$8+'Diseño reactor'!AX2702*'Propiedades físicas'!$C$9+'Diseño reactor'!AY2702*'Propiedades físicas'!$C$7+'Diseño reactor'!AZ2702*'Propiedades físicas'!$C$6</f>
        <v>875.30800886184034</v>
      </c>
      <c r="BC2702" s="45">
        <f>AU2702*'Propiedades físicas'!$L$4+'Diseño reactor'!AV2702*'Propiedades físicas'!$L$5+'Diseño reactor'!AW2702*'Propiedades físicas'!$L$8+AX2702*'Propiedades físicas'!$L$9+'Diseño reactor'!AY2702*'Propiedades físicas'!$L$7+'Diseño reactor'!AZ2702*'Propiedades físicas'!$L$6</f>
        <v>2.1280647049428945</v>
      </c>
      <c r="BD2702" s="29">
        <f t="shared" si="1739"/>
        <v>1.2577295965749673</v>
      </c>
      <c r="BE2702" s="58">
        <f t="shared" si="1740"/>
        <v>41.037596338351094</v>
      </c>
      <c r="BF2702" s="30">
        <f>AU2702*'Propiedades físicas'!$I$4+'Diseño reactor'!AV2702*'Propiedades físicas'!$I$5+'Diseño reactor'!AW2702*'Propiedades físicas'!$I$8+'Diseño reactor'!AX2702*'Propiedades físicas'!$I$9+'Diseño reactor'!AY2702*'Propiedades físicas'!$I$7+'Diseño reactor'!AZ2702*'Propiedades físicas'!$I$6</f>
        <v>2.0002418306036003E-2</v>
      </c>
      <c r="BG2702" s="24">
        <f>AU2702*'Propiedades físicas'!$O$4+'Diseño reactor'!AV2702*'Propiedades físicas'!$O$5+'Diseño reactor'!AW2702*'Propiedades físicas'!$O$8+'Diseño reactor'!AX2702*'Propiedades físicas'!$O$9+'Diseño reactor'!AY2702*'Propiedades físicas'!$O$7+'Diseño reactor'!AZ2702*'Propiedades físicas'!$O$6</f>
        <v>0.15496602666393805</v>
      </c>
      <c r="BH2702" s="54">
        <f t="shared" si="1741"/>
        <v>41085.880282177903</v>
      </c>
      <c r="BI2702" s="34">
        <f t="shared" si="1763"/>
        <v>274.6824018588872</v>
      </c>
      <c r="BJ2702" s="27">
        <f t="shared" si="1742"/>
        <v>4798.7747586933028</v>
      </c>
      <c r="BK2702" s="34">
        <f t="shared" si="1743"/>
        <v>572.03619785376861</v>
      </c>
      <c r="BL2702" s="27">
        <f t="shared" si="1744"/>
        <v>105.78923722123082</v>
      </c>
      <c r="BM2702" s="34">
        <f t="shared" si="1745"/>
        <v>1.1054421768707483</v>
      </c>
      <c r="BN2702" s="45">
        <f t="shared" si="1746"/>
        <v>2985.4236521058278</v>
      </c>
      <c r="BO2702" s="45">
        <f t="shared" si="1747"/>
        <v>111.99548072630007</v>
      </c>
      <c r="BP2702" s="66">
        <f t="shared" si="1748"/>
        <v>6.6871550727230318</v>
      </c>
    </row>
    <row r="2703" spans="8:68">
      <c r="H2703" s="68">
        <v>2698</v>
      </c>
      <c r="I2703" s="31">
        <f>('Propiedades físicas'!$C$10*'Diseño reactor'!H2703)/1000</f>
        <v>2361.4117697563165</v>
      </c>
      <c r="J2703" s="31">
        <f t="shared" si="1725"/>
        <v>0.19310482222550135</v>
      </c>
      <c r="K2703" s="31">
        <f>(I2703*1000)/'Propiedades físicas'!$F$10</f>
        <v>15425.134271751383</v>
      </c>
      <c r="L2703" s="31">
        <f t="shared" si="1726"/>
        <v>2203.5906102501976</v>
      </c>
      <c r="M2703" s="31">
        <f t="shared" si="1727"/>
        <v>13221.543661501186</v>
      </c>
      <c r="N2703" s="31">
        <f t="shared" si="1728"/>
        <v>0.81674967021875378</v>
      </c>
      <c r="O2703" s="32">
        <f t="shared" si="1729"/>
        <v>4.9004980213125222</v>
      </c>
      <c r="P2703" s="33">
        <f t="shared" si="1730"/>
        <v>0.69964745675409934</v>
      </c>
      <c r="Q2703" s="31">
        <f t="shared" si="1731"/>
        <v>4.7641989445651198</v>
      </c>
      <c r="R2703" s="31">
        <f t="shared" si="1732"/>
        <v>0.10031257901686985</v>
      </c>
      <c r="S2703" s="31">
        <f t="shared" si="1733"/>
        <v>0.13629907674740308</v>
      </c>
      <c r="T2703" s="31">
        <f t="shared" si="1734"/>
        <v>1.438240561282051E-2</v>
      </c>
      <c r="U2703" s="31">
        <f t="shared" si="1735"/>
        <v>2.4072288349640783E-3</v>
      </c>
      <c r="V2703" s="47">
        <f t="shared" si="1749"/>
        <v>6.9285476299920518E-4</v>
      </c>
      <c r="W2703" s="31">
        <f t="shared" si="1736"/>
        <v>0.14337589317090316</v>
      </c>
      <c r="X2703" s="34">
        <f>(S2703*H2703*'Propiedades físicas'!$F$5*60*24*365)/(1000000)</f>
        <v>56915.593942119565</v>
      </c>
      <c r="Y2703" s="34">
        <f>(U2703*H2703*'Propiedades físicas'!$F$7*60*24*365)/(1000000)</f>
        <v>314.3599071391867</v>
      </c>
      <c r="Z2703" s="31">
        <f t="shared" si="1750"/>
        <v>1887.6488383225601</v>
      </c>
      <c r="AA2703" s="31">
        <f t="shared" si="1751"/>
        <v>12853.808752436693</v>
      </c>
      <c r="AB2703" s="31">
        <f t="shared" si="1752"/>
        <v>270.64333818751487</v>
      </c>
      <c r="AC2703" s="31">
        <f t="shared" si="1753"/>
        <v>367.73490906449348</v>
      </c>
      <c r="AD2703" s="31">
        <f t="shared" si="1737"/>
        <v>38.803730343389738</v>
      </c>
      <c r="AE2703" s="31">
        <f t="shared" si="1754"/>
        <v>6.4947033967330832</v>
      </c>
      <c r="AF2703" s="31">
        <f t="shared" si="1755"/>
        <v>15425.134271751383</v>
      </c>
      <c r="AG2703" s="31">
        <f t="shared" si="1756"/>
        <v>0.1223748724041567</v>
      </c>
      <c r="AH2703" s="31">
        <f t="shared" si="1757"/>
        <v>0.83330287607131859</v>
      </c>
      <c r="AI2703" s="31">
        <f t="shared" si="1757"/>
        <v>1.754560663262128E-2</v>
      </c>
      <c r="AJ2703" s="31">
        <f t="shared" si="1757"/>
        <v>2.3839981071538546E-2</v>
      </c>
      <c r="AK2703" s="31">
        <f t="shared" si="1738"/>
        <v>2.5156170221773979E-3</v>
      </c>
      <c r="AL2703" s="31">
        <f t="shared" si="1738"/>
        <v>4.2104679818749278E-4</v>
      </c>
      <c r="AM2703" s="31">
        <f t="shared" si="1758"/>
        <v>0.99999999999999989</v>
      </c>
      <c r="AN2703" s="31">
        <f>(Z2703*'Propiedades físicas'!$F$4)/1000</f>
        <v>1659.9606354440928</v>
      </c>
      <c r="AO2703" s="31">
        <f>(AA2703*'Propiedades físicas'!$F$6)/1000</f>
        <v>411.83603242807158</v>
      </c>
      <c r="AP2703" s="31">
        <f>(AB2703*'Propiedades físicas'!$F$9)/1000</f>
        <v>166.97340749478727</v>
      </c>
      <c r="AQ2703" s="31">
        <f>(AC2703*'Propiedades físicas'!$F$5)/1000</f>
        <v>108.2868986722214</v>
      </c>
      <c r="AR2703" s="31">
        <f>(AD2703*'Propiedades físicas'!$F$8)/1000</f>
        <v>13.756698481338525</v>
      </c>
      <c r="AS2703" s="31">
        <f>(AE2703*'Propiedades físicas'!$F$7)/1000</f>
        <v>0.59809723580514973</v>
      </c>
      <c r="AT2703" s="31">
        <f t="shared" si="1759"/>
        <v>2361.4117697563165</v>
      </c>
      <c r="AU2703" s="31">
        <f t="shared" si="1760"/>
        <v>0.70295263905430216</v>
      </c>
      <c r="AV2703" s="31">
        <f t="shared" si="1764"/>
        <v>0.17440246453526001</v>
      </c>
      <c r="AW2703" s="31">
        <f t="shared" si="1764"/>
        <v>7.0709145111112037E-2</v>
      </c>
      <c r="AX2703" s="31">
        <f t="shared" si="1764"/>
        <v>4.5856847187390769E-2</v>
      </c>
      <c r="AY2703" s="31">
        <f t="shared" si="1761"/>
        <v>5.8256245935278507E-3</v>
      </c>
      <c r="AZ2703" s="31">
        <f t="shared" si="1761"/>
        <v>2.5327951840727454E-4</v>
      </c>
      <c r="BA2703" s="31">
        <f t="shared" si="1762"/>
        <v>1.0000000000000002</v>
      </c>
      <c r="BB2703" s="34">
        <f>AU2703*'Propiedades físicas'!$C$4+'Diseño reactor'!AV2703*'Propiedades físicas'!$C$5+'Diseño reactor'!AW2703*'Propiedades físicas'!$C$8+'Diseño reactor'!AX2703*'Propiedades físicas'!$C$9+'Diseño reactor'!AY2703*'Propiedades físicas'!$C$7+'Diseño reactor'!AZ2703*'Propiedades físicas'!$C$6</f>
        <v>875.30792701356597</v>
      </c>
      <c r="BC2703" s="45">
        <f>AU2703*'Propiedades físicas'!$L$4+'Diseño reactor'!AV2703*'Propiedades físicas'!$L$5+'Diseño reactor'!AW2703*'Propiedades físicas'!$L$8+AX2703*'Propiedades físicas'!$L$9+'Diseño reactor'!AY2703*'Propiedades físicas'!$L$7+'Diseño reactor'!AZ2703*'Propiedades físicas'!$L$6</f>
        <v>2.1280910726744482</v>
      </c>
      <c r="BD2703" s="29">
        <f t="shared" si="1739"/>
        <v>1.2573148020260767</v>
      </c>
      <c r="BE2703" s="58">
        <f t="shared" si="1740"/>
        <v>41.037150952392125</v>
      </c>
      <c r="BF2703" s="30">
        <f>AU2703*'Propiedades físicas'!$I$4+'Diseño reactor'!AV2703*'Propiedades físicas'!$I$5+'Diseño reactor'!AW2703*'Propiedades físicas'!$I$8+'Diseño reactor'!AX2703*'Propiedades físicas'!$I$9+'Diseño reactor'!AY2703*'Propiedades físicas'!$I$7+'Diseño reactor'!AZ2703*'Propiedades físicas'!$I$6</f>
        <v>2.000245112278062E-2</v>
      </c>
      <c r="BG2703" s="24">
        <f>AU2703*'Propiedades físicas'!$O$4+'Diseño reactor'!AV2703*'Propiedades físicas'!$O$5+'Diseño reactor'!AW2703*'Propiedades físicas'!$O$8+'Diseño reactor'!AX2703*'Propiedades físicas'!$O$9+'Diseño reactor'!AY2703*'Propiedades físicas'!$O$7+'Diseño reactor'!AZ2703*'Propiedades físicas'!$O$6</f>
        <v>0.15496732136070857</v>
      </c>
      <c r="BH2703" s="54">
        <f t="shared" si="1741"/>
        <v>41085.809033346093</v>
      </c>
      <c r="BI2703" s="34">
        <f t="shared" si="1763"/>
        <v>274.6839610585742</v>
      </c>
      <c r="BJ2703" s="27">
        <f t="shared" si="1742"/>
        <v>4798.7782906978082</v>
      </c>
      <c r="BK2703" s="34">
        <f t="shared" si="1743"/>
        <v>572.04139808719913</v>
      </c>
      <c r="BL2703" s="27">
        <f t="shared" si="1744"/>
        <v>105.78941507192707</v>
      </c>
      <c r="BM2703" s="34">
        <f t="shared" si="1745"/>
        <v>1.1054421768707483</v>
      </c>
      <c r="BN2703" s="45">
        <f t="shared" si="1746"/>
        <v>2986.6279164918074</v>
      </c>
      <c r="BO2703" s="45">
        <f t="shared" si="1747"/>
        <v>112.00107842329992</v>
      </c>
      <c r="BP2703" s="66">
        <f t="shared" si="1748"/>
        <v>6.6871544474207401</v>
      </c>
    </row>
    <row r="2704" spans="8:68">
      <c r="H2704" s="68">
        <v>2699</v>
      </c>
      <c r="I2704" s="31">
        <f>('Propiedades físicas'!$C$10*'Diseño reactor'!H2704)/1000</f>
        <v>2362.2870150379167</v>
      </c>
      <c r="J2704" s="31">
        <f t="shared" si="1725"/>
        <v>0.19303327542215729</v>
      </c>
      <c r="K2704" s="31">
        <f>(I2704*1000)/'Propiedades físicas'!$F$10</f>
        <v>15430.851519442916</v>
      </c>
      <c r="L2704" s="31">
        <f t="shared" si="1726"/>
        <v>2204.4073599204166</v>
      </c>
      <c r="M2704" s="31">
        <f t="shared" si="1727"/>
        <v>13226.4441595225</v>
      </c>
      <c r="N2704" s="31">
        <f t="shared" si="1728"/>
        <v>0.81674967021875389</v>
      </c>
      <c r="O2704" s="32">
        <f t="shared" si="1729"/>
        <v>4.9004980213125231</v>
      </c>
      <c r="P2704" s="33">
        <f t="shared" si="1730"/>
        <v>0.69968462530100217</v>
      </c>
      <c r="Q2704" s="31">
        <f t="shared" si="1731"/>
        <v>4.7642490610223795</v>
      </c>
      <c r="R2704" s="31">
        <f t="shared" si="1732"/>
        <v>0.10028606692572539</v>
      </c>
      <c r="S2704" s="31">
        <f t="shared" si="1733"/>
        <v>0.1362489602901438</v>
      </c>
      <c r="T2704" s="31">
        <f t="shared" si="1734"/>
        <v>1.4374040611660505E-2</v>
      </c>
      <c r="U2704" s="31">
        <f t="shared" si="1735"/>
        <v>2.4049373803658081E-3</v>
      </c>
      <c r="V2704" s="47">
        <f t="shared" si="1749"/>
        <v>6.9289157068642938E-4</v>
      </c>
      <c r="W2704" s="31">
        <f t="shared" si="1736"/>
        <v>0.14333038528977626</v>
      </c>
      <c r="X2704" s="34">
        <f>(S2704*H2704*'Propiedades físicas'!$F$5*60*24*365)/(1000000)</f>
        <v>56915.754095260112</v>
      </c>
      <c r="Y2704" s="34">
        <f>(U2704*H2704*'Propiedades físicas'!$F$7*60*24*365)/(1000000)</f>
        <v>314.17707117567204</v>
      </c>
      <c r="Z2704" s="31">
        <f t="shared" si="1750"/>
        <v>1888.448803687405</v>
      </c>
      <c r="AA2704" s="31">
        <f t="shared" si="1751"/>
        <v>12858.708215699402</v>
      </c>
      <c r="AB2704" s="31">
        <f t="shared" si="1752"/>
        <v>270.67209463253283</v>
      </c>
      <c r="AC2704" s="31">
        <f t="shared" si="1753"/>
        <v>367.73594382309813</v>
      </c>
      <c r="AD2704" s="31">
        <f t="shared" si="1737"/>
        <v>38.795535610871703</v>
      </c>
      <c r="AE2704" s="31">
        <f t="shared" si="1754"/>
        <v>6.4909259896073159</v>
      </c>
      <c r="AF2704" s="31">
        <f t="shared" si="1755"/>
        <v>15430.851519442916</v>
      </c>
      <c r="AG2704" s="31">
        <f t="shared" si="1756"/>
        <v>0.12238137353003196</v>
      </c>
      <c r="AH2704" s="31">
        <f t="shared" si="1757"/>
        <v>0.83331164190760265</v>
      </c>
      <c r="AI2704" s="31">
        <f t="shared" si="1757"/>
        <v>1.7540969420351511E-2</v>
      </c>
      <c r="AJ2704" s="31">
        <f t="shared" si="1757"/>
        <v>2.3831215235254503E-2</v>
      </c>
      <c r="AK2704" s="31">
        <f t="shared" si="1738"/>
        <v>2.5141539053751649E-3</v>
      </c>
      <c r="AL2704" s="31">
        <f t="shared" si="1738"/>
        <v>4.2064600138422243E-4</v>
      </c>
      <c r="AM2704" s="31">
        <f t="shared" si="1758"/>
        <v>1</v>
      </c>
      <c r="AN2704" s="31">
        <f>(Z2704*'Propiedades físicas'!$F$4)/1000</f>
        <v>1660.66410898663</v>
      </c>
      <c r="AO2704" s="31">
        <f>(AA2704*'Propiedades físicas'!$F$6)/1000</f>
        <v>411.99301123100878</v>
      </c>
      <c r="AP2704" s="31">
        <f>(AB2704*'Propiedades físicas'!$F$9)/1000</f>
        <v>166.99114878354112</v>
      </c>
      <c r="AQ2704" s="31">
        <f>(AC2704*'Propiedades físicas'!$F$5)/1000</f>
        <v>108.28720337758772</v>
      </c>
      <c r="AR2704" s="31">
        <f>(AD2704*'Propiedades físicas'!$F$8)/1000</f>
        <v>13.75379328476623</v>
      </c>
      <c r="AS2704" s="31">
        <f>(AE2704*'Propiedades físicas'!$F$7)/1000</f>
        <v>0.59774937438293774</v>
      </c>
      <c r="AT2704" s="31">
        <f t="shared" si="1759"/>
        <v>2362.2870150379167</v>
      </c>
      <c r="AU2704" s="31">
        <f t="shared" si="1760"/>
        <v>0.70298998318795525</v>
      </c>
      <c r="AV2704" s="31">
        <f t="shared" si="1764"/>
        <v>0.17440429914245451</v>
      </c>
      <c r="AW2704" s="31">
        <f t="shared" si="1764"/>
        <v>7.0690457053060832E-2</v>
      </c>
      <c r="AX2704" s="31">
        <f t="shared" si="1764"/>
        <v>4.5839985864651427E-2</v>
      </c>
      <c r="AY2704" s="31">
        <f t="shared" si="1761"/>
        <v>5.8222363316616163E-3</v>
      </c>
      <c r="AZ2704" s="31">
        <f t="shared" si="1761"/>
        <v>2.5303842021641193E-4</v>
      </c>
      <c r="BA2704" s="31">
        <f t="shared" si="1762"/>
        <v>1</v>
      </c>
      <c r="BB2704" s="34">
        <f>AU2704*'Propiedades físicas'!$C$4+'Diseño reactor'!AV2704*'Propiedades físicas'!$C$5+'Diseño reactor'!AW2704*'Propiedades físicas'!$C$8+'Diseño reactor'!AX2704*'Propiedades físicas'!$C$9+'Diseño reactor'!AY2704*'Propiedades físicas'!$C$7+'Diseño reactor'!AZ2704*'Propiedades físicas'!$C$6</f>
        <v>875.30784526632965</v>
      </c>
      <c r="BC2704" s="45">
        <f>AU2704*'Propiedades físicas'!$L$4+'Diseño reactor'!AV2704*'Propiedades físicas'!$L$5+'Diseño reactor'!AW2704*'Propiedades físicas'!$L$8+AX2704*'Propiedades físicas'!$L$9+'Diseño reactor'!AY2704*'Propiedades físicas'!$L$7+'Diseño reactor'!AZ2704*'Propiedades físicas'!$L$6</f>
        <v>2.1281174230338449</v>
      </c>
      <c r="BD2704" s="29">
        <f t="shared" si="1739"/>
        <v>1.2569002812891441</v>
      </c>
      <c r="BE2704" s="58">
        <f t="shared" si="1740"/>
        <v>41.036705863589781</v>
      </c>
      <c r="BF2704" s="30">
        <f>AU2704*'Propiedades físicas'!$I$4+'Diseño reactor'!AV2704*'Propiedades físicas'!$I$5+'Diseño reactor'!AW2704*'Propiedades físicas'!$I$8+'Diseño reactor'!AX2704*'Propiedades físicas'!$I$9+'Diseño reactor'!AY2704*'Propiedades físicas'!$I$7+'Diseño reactor'!AZ2704*'Propiedades físicas'!$I$6</f>
        <v>2.0002483892283391E-2</v>
      </c>
      <c r="BG2704" s="24">
        <f>AU2704*'Propiedades físicas'!$O$4+'Diseño reactor'!AV2704*'Propiedades físicas'!$O$5+'Diseño reactor'!AW2704*'Propiedades físicas'!$O$8+'Diseño reactor'!AX2704*'Propiedades físicas'!$O$9+'Diseño reactor'!AY2704*'Propiedades físicas'!$O$7+'Diseño reactor'!AZ2704*'Propiedades físicas'!$O$6</f>
        <v>0.15496861523183852</v>
      </c>
      <c r="BH2704" s="54">
        <f t="shared" si="1741"/>
        <v>41085.737886526898</v>
      </c>
      <c r="BI2704" s="34">
        <f t="shared" si="1763"/>
        <v>274.68551881579015</v>
      </c>
      <c r="BJ2704" s="27">
        <f t="shared" si="1742"/>
        <v>4798.781822187043</v>
      </c>
      <c r="BK2704" s="34">
        <f t="shared" si="1743"/>
        <v>572.04659521849601</v>
      </c>
      <c r="BL2704" s="27">
        <f t="shared" si="1744"/>
        <v>105.78959281389551</v>
      </c>
      <c r="BM2704" s="34">
        <f t="shared" si="1745"/>
        <v>1.1054421768707483</v>
      </c>
      <c r="BN2704" s="45">
        <f t="shared" si="1746"/>
        <v>2987.8321920938374</v>
      </c>
      <c r="BO2704" s="45">
        <f t="shared" si="1747"/>
        <v>112.00667256722761</v>
      </c>
      <c r="BP2704" s="66">
        <f t="shared" si="1748"/>
        <v>6.6871538228903571</v>
      </c>
    </row>
    <row r="2705" spans="8:68">
      <c r="H2705" s="68">
        <v>2700</v>
      </c>
      <c r="I2705" s="31">
        <f>('Propiedades físicas'!$C$10*'Diseño reactor'!H2705)/1000</f>
        <v>2363.1622603195165</v>
      </c>
      <c r="J2705" s="31">
        <f t="shared" si="1725"/>
        <v>0.19296178161644539</v>
      </c>
      <c r="K2705" s="31">
        <f>(I2705*1000)/'Propiedades físicas'!$F$10</f>
        <v>15436.568767134448</v>
      </c>
      <c r="L2705" s="31">
        <f t="shared" si="1726"/>
        <v>2205.2241095906352</v>
      </c>
      <c r="M2705" s="31">
        <f t="shared" si="1727"/>
        <v>13231.344657543812</v>
      </c>
      <c r="N2705" s="31">
        <f t="shared" si="1728"/>
        <v>0.81674967021875378</v>
      </c>
      <c r="O2705" s="32">
        <f t="shared" si="1729"/>
        <v>4.9004980213125231</v>
      </c>
      <c r="P2705" s="33">
        <f t="shared" si="1730"/>
        <v>0.69972177026060478</v>
      </c>
      <c r="Q2705" s="31">
        <f t="shared" si="1731"/>
        <v>4.7642991408425992</v>
      </c>
      <c r="R2705" s="31">
        <f t="shared" si="1732"/>
        <v>0.10025956827954989</v>
      </c>
      <c r="S2705" s="31">
        <f t="shared" si="1733"/>
        <v>0.13619888046992445</v>
      </c>
      <c r="T2705" s="31">
        <f t="shared" si="1734"/>
        <v>1.4365682845422919E-2</v>
      </c>
      <c r="U2705" s="31">
        <f t="shared" si="1735"/>
        <v>2.4026488331762349E-3</v>
      </c>
      <c r="V2705" s="47">
        <f t="shared" si="1749"/>
        <v>6.9292835501535619E-4</v>
      </c>
      <c r="W2705" s="31">
        <f t="shared" si="1736"/>
        <v>0.14328490628812246</v>
      </c>
      <c r="X2705" s="34">
        <f>(S2705*H2705*'Propiedades físicas'!$F$5*60*24*365)/(1000000)</f>
        <v>56915.914045197555</v>
      </c>
      <c r="Y2705" s="34">
        <f>(U2705*H2705*'Propiedades físicas'!$F$7*60*24*365)/(1000000)</f>
        <v>313.99439334770182</v>
      </c>
      <c r="Z2705" s="31">
        <f t="shared" si="1750"/>
        <v>1889.2487797036329</v>
      </c>
      <c r="AA2705" s="31">
        <f t="shared" si="1751"/>
        <v>12863.607680275018</v>
      </c>
      <c r="AB2705" s="31">
        <f t="shared" si="1752"/>
        <v>270.70083435478472</v>
      </c>
      <c r="AC2705" s="31">
        <f t="shared" si="1753"/>
        <v>367.73697726879601</v>
      </c>
      <c r="AD2705" s="31">
        <f t="shared" si="1737"/>
        <v>38.787343682641882</v>
      </c>
      <c r="AE2705" s="31">
        <f t="shared" si="1754"/>
        <v>6.4871518495758345</v>
      </c>
      <c r="AF2705" s="31">
        <f t="shared" si="1755"/>
        <v>15436.568767134449</v>
      </c>
      <c r="AG2705" s="31">
        <f t="shared" si="1756"/>
        <v>0.1223878705302682</v>
      </c>
      <c r="AH2705" s="31">
        <f t="shared" si="1757"/>
        <v>0.83332040133572638</v>
      </c>
      <c r="AI2705" s="31">
        <f t="shared" si="1757"/>
        <v>1.7536334559732341E-2</v>
      </c>
      <c r="AJ2705" s="31">
        <f t="shared" si="1757"/>
        <v>2.3822455807130799E-2</v>
      </c>
      <c r="AK2705" s="31">
        <f t="shared" si="1738"/>
        <v>2.5126920540284115E-3</v>
      </c>
      <c r="AL2705" s="31">
        <f t="shared" si="1738"/>
        <v>4.2024571311387809E-4</v>
      </c>
      <c r="AM2705" s="31">
        <f t="shared" si="1758"/>
        <v>1</v>
      </c>
      <c r="AN2705" s="31">
        <f>(Z2705*'Propiedades físicas'!$F$4)/1000</f>
        <v>1661.3675918957808</v>
      </c>
      <c r="AO2705" s="31">
        <f>(AA2705*'Propiedades físicas'!$F$6)/1000</f>
        <v>412.14999007601159</v>
      </c>
      <c r="AP2705" s="31">
        <f>(AB2705*'Propiedades físicas'!$F$9)/1000</f>
        <v>167.00887975518441</v>
      </c>
      <c r="AQ2705" s="31">
        <f>(AC2705*'Propiedades físicas'!$F$5)/1000</f>
        <v>108.28750769634237</v>
      </c>
      <c r="AR2705" s="31">
        <f>(AD2705*'Propiedades físicas'!$F$8)/1000</f>
        <v>13.750889082370195</v>
      </c>
      <c r="AS2705" s="31">
        <f>(AE2705*'Propiedades físicas'!$F$7)/1000</f>
        <v>0.59740181382743862</v>
      </c>
      <c r="AT2705" s="31">
        <f t="shared" si="1759"/>
        <v>2363.1622603195165</v>
      </c>
      <c r="AU2705" s="31">
        <f t="shared" si="1760"/>
        <v>0.70302730362288035</v>
      </c>
      <c r="AV2705" s="31">
        <f t="shared" si="1764"/>
        <v>0.17440613240848132</v>
      </c>
      <c r="AW2705" s="31">
        <f t="shared" si="1764"/>
        <v>7.0671778472208513E-2</v>
      </c>
      <c r="AX2705" s="31">
        <f t="shared" si="1764"/>
        <v>4.5823136868181506E-2</v>
      </c>
      <c r="AY2705" s="31">
        <f t="shared" si="1761"/>
        <v>5.8188510003164048E-3</v>
      </c>
      <c r="AZ2705" s="31">
        <f t="shared" si="1761"/>
        <v>2.5279762793210212E-4</v>
      </c>
      <c r="BA2705" s="31">
        <f t="shared" si="1762"/>
        <v>1.0000000000000002</v>
      </c>
      <c r="BB2705" s="34">
        <f>AU2705*'Propiedades físicas'!$C$4+'Diseño reactor'!AV2705*'Propiedades físicas'!$C$5+'Diseño reactor'!AW2705*'Propiedades físicas'!$C$8+'Diseño reactor'!AX2705*'Propiedades físicas'!$C$9+'Diseño reactor'!AY2705*'Propiedades físicas'!$C$7+'Diseño reactor'!AZ2705*'Propiedades físicas'!$C$6</f>
        <v>875.3077636199788</v>
      </c>
      <c r="BC2705" s="45">
        <f>AU2705*'Propiedades físicas'!$L$4+'Diseño reactor'!AV2705*'Propiedades físicas'!$L$5+'Diseño reactor'!AW2705*'Propiedades físicas'!$L$8+AX2705*'Propiedades físicas'!$L$9+'Diseño reactor'!AY2705*'Propiedades físicas'!$L$7+'Diseño reactor'!AZ2705*'Propiedades físicas'!$L$6</f>
        <v>2.1281437560381615</v>
      </c>
      <c r="BD2705" s="29">
        <f t="shared" si="1739"/>
        <v>1.2564860340928943</v>
      </c>
      <c r="BE2705" s="58">
        <f t="shared" si="1740"/>
        <v>41.036261071646166</v>
      </c>
      <c r="BF2705" s="30">
        <f>AU2705*'Propiedades físicas'!$I$4+'Diseño reactor'!AV2705*'Propiedades físicas'!$I$5+'Diseño reactor'!AW2705*'Propiedades físicas'!$I$8+'Diseño reactor'!AX2705*'Propiedades físicas'!$I$9+'Diseño reactor'!AY2705*'Propiedades físicas'!$I$7+'Diseño reactor'!AZ2705*'Propiedades físicas'!$I$6</f>
        <v>2.000251661461723E-2</v>
      </c>
      <c r="BG2705" s="24">
        <f>AU2705*'Propiedades físicas'!$O$4+'Diseño reactor'!AV2705*'Propiedades físicas'!$O$5+'Diseño reactor'!AW2705*'Propiedades físicas'!$O$8+'Diseño reactor'!AX2705*'Propiedades físicas'!$O$9+'Diseño reactor'!AY2705*'Propiedades físicas'!$O$7+'Diseño reactor'!AZ2705*'Propiedades físicas'!$O$6</f>
        <v>0.15496990827810711</v>
      </c>
      <c r="BH2705" s="54">
        <f t="shared" si="1741"/>
        <v>41085.666841562401</v>
      </c>
      <c r="BI2705" s="34">
        <f t="shared" si="1763"/>
        <v>274.68707513238513</v>
      </c>
      <c r="BJ2705" s="27">
        <f t="shared" si="1742"/>
        <v>4798.7853531596684</v>
      </c>
      <c r="BK2705" s="34">
        <f t="shared" si="1743"/>
        <v>572.05178925036739</v>
      </c>
      <c r="BL2705" s="27">
        <f t="shared" si="1744"/>
        <v>105.78977044723359</v>
      </c>
      <c r="BM2705" s="34">
        <f t="shared" si="1745"/>
        <v>1.1054421768707483</v>
      </c>
      <c r="BN2705" s="45">
        <f t="shared" si="1746"/>
        <v>2989.0364789009645</v>
      </c>
      <c r="BO2705" s="45">
        <f t="shared" si="1747"/>
        <v>112.01226316146487</v>
      </c>
      <c r="BP2705" s="66">
        <f t="shared" si="1748"/>
        <v>6.6871531991307167</v>
      </c>
    </row>
    <row r="2706" spans="8:68">
      <c r="H2706" s="68">
        <v>2701</v>
      </c>
      <c r="I2706" s="31">
        <f>('Propiedades físicas'!$C$10*'Diseño reactor'!H2706)/1000</f>
        <v>2364.0375056011167</v>
      </c>
      <c r="J2706" s="31">
        <f t="shared" si="1725"/>
        <v>0.19289034074950109</v>
      </c>
      <c r="K2706" s="31">
        <f>(I2706*1000)/'Propiedades físicas'!$F$10</f>
        <v>15442.286014825981</v>
      </c>
      <c r="L2706" s="31">
        <f t="shared" si="1726"/>
        <v>2206.0408592608542</v>
      </c>
      <c r="M2706" s="31">
        <f t="shared" si="1727"/>
        <v>13236.245155565126</v>
      </c>
      <c r="N2706" s="31">
        <f t="shared" si="1728"/>
        <v>0.81674967021875389</v>
      </c>
      <c r="O2706" s="32">
        <f t="shared" si="1729"/>
        <v>4.9004980213125231</v>
      </c>
      <c r="P2706" s="33">
        <f t="shared" si="1730"/>
        <v>0.69975889165535321</v>
      </c>
      <c r="Q2706" s="31">
        <f t="shared" si="1731"/>
        <v>4.7643491840657006</v>
      </c>
      <c r="R2706" s="31">
        <f t="shared" si="1732"/>
        <v>0.10023308306876429</v>
      </c>
      <c r="S2706" s="31">
        <f t="shared" si="1733"/>
        <v>0.13614883724682295</v>
      </c>
      <c r="T2706" s="31">
        <f t="shared" si="1734"/>
        <v>1.4357332305850866E-2</v>
      </c>
      <c r="U2706" s="31">
        <f t="shared" si="1735"/>
        <v>2.4003631887856546E-3</v>
      </c>
      <c r="V2706" s="47">
        <f t="shared" si="1749"/>
        <v>6.9296511600821392E-4</v>
      </c>
      <c r="W2706" s="31">
        <f t="shared" si="1736"/>
        <v>0.1432394561384599</v>
      </c>
      <c r="X2706" s="34">
        <f>(S2706*H2706*'Propiedades físicas'!$F$5*60*24*365)/(1000000)</f>
        <v>56916.073792254094</v>
      </c>
      <c r="Y2706" s="34">
        <f>(U2706*H2706*'Propiedades físicas'!$F$7*60*24*365)/(1000000)</f>
        <v>313.81187347480272</v>
      </c>
      <c r="Z2706" s="31">
        <f t="shared" si="1750"/>
        <v>1890.0487663611091</v>
      </c>
      <c r="AA2706" s="31">
        <f t="shared" si="1751"/>
        <v>12868.507146161457</v>
      </c>
      <c r="AB2706" s="31">
        <f t="shared" si="1752"/>
        <v>270.72955736873234</v>
      </c>
      <c r="AC2706" s="31">
        <f t="shared" si="1753"/>
        <v>367.7380094036688</v>
      </c>
      <c r="AD2706" s="31">
        <f t="shared" si="1737"/>
        <v>38.779154558103187</v>
      </c>
      <c r="AE2706" s="31">
        <f t="shared" si="1754"/>
        <v>6.4833809729100533</v>
      </c>
      <c r="AF2706" s="31">
        <f t="shared" si="1755"/>
        <v>15442.286014825981</v>
      </c>
      <c r="AG2706" s="31">
        <f t="shared" si="1756"/>
        <v>0.12239436340879147</v>
      </c>
      <c r="AH2706" s="31">
        <f t="shared" si="1757"/>
        <v>0.83332915436267241</v>
      </c>
      <c r="AI2706" s="31">
        <f t="shared" si="1757"/>
        <v>1.7531702049088306E-2</v>
      </c>
      <c r="AJ2706" s="31">
        <f t="shared" si="1757"/>
        <v>2.3813702780184701E-2</v>
      </c>
      <c r="AK2706" s="31">
        <f t="shared" si="1738"/>
        <v>2.5112314666929313E-3</v>
      </c>
      <c r="AL2706" s="31">
        <f t="shared" si="1738"/>
        <v>4.1984593257017941E-4</v>
      </c>
      <c r="AM2706" s="31">
        <f t="shared" si="1758"/>
        <v>1</v>
      </c>
      <c r="AN2706" s="31">
        <f>(Z2706*'Propiedades físicas'!$F$4)/1000</f>
        <v>1662.0710841626319</v>
      </c>
      <c r="AO2706" s="31">
        <f>(AA2706*'Propiedades físicas'!$F$6)/1000</f>
        <v>412.30696896301311</v>
      </c>
      <c r="AP2706" s="31">
        <f>(AB2706*'Propiedades físicas'!$F$9)/1000</f>
        <v>167.02660041863939</v>
      </c>
      <c r="AQ2706" s="31">
        <f>(AC2706*'Propiedades físicas'!$F$5)/1000</f>
        <v>108.28781162909836</v>
      </c>
      <c r="AR2706" s="31">
        <f>(AD2706*'Propiedades físicas'!$F$8)/1000</f>
        <v>13.747985873938736</v>
      </c>
      <c r="AS2706" s="31">
        <f>(AE2706*'Propiedades físicas'!$F$7)/1000</f>
        <v>0.59705455379528682</v>
      </c>
      <c r="AT2706" s="31">
        <f t="shared" si="1759"/>
        <v>2364.0375056011171</v>
      </c>
      <c r="AU2706" s="31">
        <f t="shared" si="1760"/>
        <v>0.70306460038162877</v>
      </c>
      <c r="AV2706" s="31">
        <f t="shared" si="1764"/>
        <v>0.17440796433480166</v>
      </c>
      <c r="AW2706" s="31">
        <f t="shared" si="1764"/>
        <v>7.0653109361802871E-2</v>
      </c>
      <c r="AX2706" s="31">
        <f t="shared" si="1764"/>
        <v>4.5806300184549488E-2</v>
      </c>
      <c r="AY2706" s="31">
        <f t="shared" si="1761"/>
        <v>5.8154685961477413E-3</v>
      </c>
      <c r="AZ2706" s="31">
        <f t="shared" si="1761"/>
        <v>2.5255714106932938E-4</v>
      </c>
      <c r="BA2706" s="31">
        <f t="shared" si="1762"/>
        <v>0.99999999999999989</v>
      </c>
      <c r="BB2706" s="34">
        <f>AU2706*'Propiedades físicas'!$C$4+'Diseño reactor'!AV2706*'Propiedades físicas'!$C$5+'Diseño reactor'!AW2706*'Propiedades físicas'!$C$8+'Diseño reactor'!AX2706*'Propiedades físicas'!$C$9+'Diseño reactor'!AY2706*'Propiedades físicas'!$C$7+'Diseño reactor'!AZ2706*'Propiedades físicas'!$C$6</f>
        <v>875.30768207436154</v>
      </c>
      <c r="BC2706" s="45">
        <f>AU2706*'Propiedades físicas'!$L$4+'Diseño reactor'!AV2706*'Propiedades físicas'!$L$5+'Diseño reactor'!AW2706*'Propiedades físicas'!$L$8+AX2706*'Propiedades físicas'!$L$9+'Diseño reactor'!AY2706*'Propiedades físicas'!$L$7+'Diseño reactor'!AZ2706*'Propiedades físicas'!$L$6</f>
        <v>2.1281700717044516</v>
      </c>
      <c r="BD2706" s="29">
        <f t="shared" si="1739"/>
        <v>1.256072060166411</v>
      </c>
      <c r="BE2706" s="58">
        <f t="shared" si="1740"/>
        <v>41.03581657626377</v>
      </c>
      <c r="BF2706" s="30">
        <f>AU2706*'Propiedades físicas'!$I$4+'Diseño reactor'!AV2706*'Propiedades físicas'!$I$5+'Diseño reactor'!AW2706*'Propiedades físicas'!$I$8+'Diseño reactor'!AX2706*'Propiedades físicas'!$I$9+'Diseño reactor'!AY2706*'Propiedades físicas'!$I$7+'Diseño reactor'!AZ2706*'Propiedades físicas'!$I$6</f>
        <v>2.0002549289854867E-2</v>
      </c>
      <c r="BG2706" s="24">
        <f>AU2706*'Propiedades físicas'!$O$4+'Diseño reactor'!AV2706*'Propiedades físicas'!$O$5+'Diseño reactor'!AW2706*'Propiedades físicas'!$O$8+'Diseño reactor'!AX2706*'Propiedades físicas'!$O$9+'Diseño reactor'!AY2706*'Propiedades físicas'!$O$7+'Diseño reactor'!AZ2706*'Propiedades físicas'!$O$6</f>
        <v>0.15497120050029181</v>
      </c>
      <c r="BH2706" s="54">
        <f t="shared" si="1741"/>
        <v>41085.595898295069</v>
      </c>
      <c r="BI2706" s="34">
        <f t="shared" si="1763"/>
        <v>274.68863001020696</v>
      </c>
      <c r="BJ2706" s="27">
        <f t="shared" si="1742"/>
        <v>4798.7888836143657</v>
      </c>
      <c r="BK2706" s="34">
        <f t="shared" si="1743"/>
        <v>572.05698018551789</v>
      </c>
      <c r="BL2706" s="27">
        <f t="shared" si="1744"/>
        <v>105.78994797203855</v>
      </c>
      <c r="BM2706" s="34">
        <f t="shared" si="1745"/>
        <v>1.1054421768707483</v>
      </c>
      <c r="BN2706" s="45">
        <f t="shared" si="1746"/>
        <v>2990.2407769022498</v>
      </c>
      <c r="BO2706" s="45">
        <f t="shared" si="1747"/>
        <v>112.01785020938917</v>
      </c>
      <c r="BP2706" s="66">
        <f t="shared" si="1748"/>
        <v>6.6871525761406572</v>
      </c>
    </row>
    <row r="2707" spans="8:68">
      <c r="H2707" s="68">
        <v>2702</v>
      </c>
      <c r="I2707" s="31">
        <f>('Propiedades físicas'!$C$10*'Diseño reactor'!H2707)/1000</f>
        <v>2364.9127508827164</v>
      </c>
      <c r="J2707" s="31">
        <f t="shared" si="1725"/>
        <v>0.19281895276254718</v>
      </c>
      <c r="K2707" s="31">
        <f>(I2707*1000)/'Propiedades físicas'!$F$10</f>
        <v>15448.003262517512</v>
      </c>
      <c r="L2707" s="31">
        <f t="shared" si="1726"/>
        <v>2206.8576089310732</v>
      </c>
      <c r="M2707" s="31">
        <f t="shared" si="1727"/>
        <v>13241.145653586438</v>
      </c>
      <c r="N2707" s="31">
        <f t="shared" si="1728"/>
        <v>0.816749670218754</v>
      </c>
      <c r="O2707" s="32">
        <f t="shared" si="1729"/>
        <v>4.9004980213125231</v>
      </c>
      <c r="P2707" s="33">
        <f t="shared" si="1730"/>
        <v>0.69979598950766453</v>
      </c>
      <c r="Q2707" s="31">
        <f t="shared" si="1731"/>
        <v>4.7643991907315479</v>
      </c>
      <c r="R2707" s="31">
        <f t="shared" si="1732"/>
        <v>0.10020661128379739</v>
      </c>
      <c r="S2707" s="31">
        <f t="shared" si="1733"/>
        <v>0.13609883058097491</v>
      </c>
      <c r="T2707" s="31">
        <f t="shared" si="1734"/>
        <v>1.4348988984699076E-2</v>
      </c>
      <c r="U2707" s="31">
        <f t="shared" si="1735"/>
        <v>2.3980804425931287E-3</v>
      </c>
      <c r="V2707" s="47">
        <f t="shared" si="1749"/>
        <v>6.9300185368720182E-4</v>
      </c>
      <c r="W2707" s="31">
        <f t="shared" si="1736"/>
        <v>0.14319403481334164</v>
      </c>
      <c r="X2707" s="34">
        <f>(S2707*H2707*'Propiedades físicas'!$F$5*60*24*365)/(1000000)</f>
        <v>56916.233336751327</v>
      </c>
      <c r="Y2707" s="34">
        <f>(U2707*H2707*'Propiedades físicas'!$F$7*60*24*365)/(1000000)</f>
        <v>313.62951137675623</v>
      </c>
      <c r="Z2707" s="31">
        <f t="shared" si="1750"/>
        <v>1890.8487636497096</v>
      </c>
      <c r="AA2707" s="31">
        <f t="shared" si="1751"/>
        <v>12873.406613356643</v>
      </c>
      <c r="AB2707" s="31">
        <f t="shared" si="1752"/>
        <v>270.75826368882053</v>
      </c>
      <c r="AC2707" s="31">
        <f t="shared" si="1753"/>
        <v>367.73904022979423</v>
      </c>
      <c r="AD2707" s="31">
        <f t="shared" si="1737"/>
        <v>38.770968236656906</v>
      </c>
      <c r="AE2707" s="31">
        <f t="shared" si="1754"/>
        <v>6.4796133558866336</v>
      </c>
      <c r="AF2707" s="31">
        <f t="shared" si="1755"/>
        <v>15448.003262517512</v>
      </c>
      <c r="AG2707" s="31">
        <f t="shared" si="1756"/>
        <v>0.12240085216952265</v>
      </c>
      <c r="AH2707" s="31">
        <f t="shared" si="1757"/>
        <v>0.83333790099541349</v>
      </c>
      <c r="AI2707" s="31">
        <f t="shared" si="1757"/>
        <v>1.7527071886745311E-2</v>
      </c>
      <c r="AJ2707" s="31">
        <f t="shared" si="1757"/>
        <v>2.3804956147443549E-2</v>
      </c>
      <c r="AK2707" s="31">
        <f t="shared" si="1738"/>
        <v>2.5097721419265499E-3</v>
      </c>
      <c r="AL2707" s="31">
        <f t="shared" si="1738"/>
        <v>4.1944665894837928E-4</v>
      </c>
      <c r="AM2707" s="31">
        <f t="shared" si="1758"/>
        <v>1</v>
      </c>
      <c r="AN2707" s="31">
        <f>(Z2707*'Propiedades físicas'!$F$4)/1000</f>
        <v>1662.7745857782816</v>
      </c>
      <c r="AO2707" s="31">
        <f>(AA2707*'Propiedades físicas'!$F$6)/1000</f>
        <v>412.46394789194682</v>
      </c>
      <c r="AP2707" s="31">
        <f>(AB2707*'Propiedades físicas'!$F$9)/1000</f>
        <v>167.0443107828178</v>
      </c>
      <c r="AQ2707" s="31">
        <f>(AC2707*'Propiedades físicas'!$F$5)/1000</f>
        <v>108.28811517646751</v>
      </c>
      <c r="AR2707" s="31">
        <f>(AD2707*'Propiedades físicas'!$F$8)/1000</f>
        <v>13.745083659259601</v>
      </c>
      <c r="AS2707" s="31">
        <f>(AE2707*'Propiedades físicas'!$F$7)/1000</f>
        <v>0.59670759394360018</v>
      </c>
      <c r="AT2707" s="31">
        <f t="shared" si="1759"/>
        <v>2364.9127508827169</v>
      </c>
      <c r="AU2707" s="31">
        <f t="shared" si="1760"/>
        <v>0.70310187348672448</v>
      </c>
      <c r="AV2707" s="31">
        <f t="shared" si="1764"/>
        <v>0.17440979492287501</v>
      </c>
      <c r="AW2707" s="31">
        <f t="shared" si="1764"/>
        <v>7.0634449715097344E-2</v>
      </c>
      <c r="AX2707" s="31">
        <f t="shared" si="1764"/>
        <v>4.5789475800343322E-2</v>
      </c>
      <c r="AY2707" s="31">
        <f t="shared" si="1761"/>
        <v>5.8120891158158676E-3</v>
      </c>
      <c r="AZ2707" s="31">
        <f t="shared" si="1761"/>
        <v>2.5231695914400043E-4</v>
      </c>
      <c r="BA2707" s="31">
        <f t="shared" si="1762"/>
        <v>1</v>
      </c>
      <c r="BB2707" s="34">
        <f>AU2707*'Propiedades físicas'!$C$4+'Diseño reactor'!AV2707*'Propiedades físicas'!$C$5+'Diseño reactor'!AW2707*'Propiedades físicas'!$C$8+'Diseño reactor'!AX2707*'Propiedades físicas'!$C$9+'Diseño reactor'!AY2707*'Propiedades físicas'!$C$7+'Diseño reactor'!AZ2707*'Propiedades físicas'!$C$6</f>
        <v>875.30760062932666</v>
      </c>
      <c r="BC2707" s="45">
        <f>AU2707*'Propiedades físicas'!$L$4+'Diseño reactor'!AV2707*'Propiedades físicas'!$L$5+'Diseño reactor'!AW2707*'Propiedades físicas'!$L$8+AX2707*'Propiedades físicas'!$L$9+'Diseño reactor'!AY2707*'Propiedades físicas'!$L$7+'Diseño reactor'!AZ2707*'Propiedades físicas'!$L$6</f>
        <v>2.1281963700497477</v>
      </c>
      <c r="BD2707" s="29">
        <f t="shared" si="1739"/>
        <v>1.255658359239135</v>
      </c>
      <c r="BE2707" s="58">
        <f t="shared" si="1740"/>
        <v>41.035372377145485</v>
      </c>
      <c r="BF2707" s="30">
        <f>AU2707*'Propiedades físicas'!$I$4+'Diseño reactor'!AV2707*'Propiedades físicas'!$I$5+'Diseño reactor'!AW2707*'Propiedades físicas'!$I$8+'Diseño reactor'!AX2707*'Propiedades físicas'!$I$9+'Diseño reactor'!AY2707*'Propiedades físicas'!$I$7+'Diseño reactor'!AZ2707*'Propiedades físicas'!$I$6</f>
        <v>2.0002581918068946E-2</v>
      </c>
      <c r="BG2707" s="24">
        <f>AU2707*'Propiedades físicas'!$O$4+'Diseño reactor'!AV2707*'Propiedades físicas'!$O$5+'Diseño reactor'!AW2707*'Propiedades físicas'!$O$8+'Diseño reactor'!AX2707*'Propiedades físicas'!$O$9+'Diseño reactor'!AY2707*'Propiedades físicas'!$O$7+'Diseño reactor'!AZ2707*'Propiedades físicas'!$O$6</f>
        <v>0.1549724918991699</v>
      </c>
      <c r="BH2707" s="54">
        <f t="shared" si="1741"/>
        <v>41085.525056567611</v>
      </c>
      <c r="BI2707" s="34">
        <f t="shared" si="1763"/>
        <v>274.69018345109976</v>
      </c>
      <c r="BJ2707" s="27">
        <f t="shared" si="1742"/>
        <v>4798.792413549807</v>
      </c>
      <c r="BK2707" s="34">
        <f t="shared" si="1743"/>
        <v>572.06216802665028</v>
      </c>
      <c r="BL2707" s="27">
        <f t="shared" si="1744"/>
        <v>105.79012538840755</v>
      </c>
      <c r="BM2707" s="34">
        <f t="shared" si="1745"/>
        <v>1.1054421768707483</v>
      </c>
      <c r="BN2707" s="45">
        <f t="shared" si="1746"/>
        <v>2991.4450860867714</v>
      </c>
      <c r="BO2707" s="45">
        <f t="shared" si="1747"/>
        <v>112.02343371437371</v>
      </c>
      <c r="BP2707" s="66">
        <f t="shared" si="1748"/>
        <v>6.6871519539190247</v>
      </c>
    </row>
    <row r="2708" spans="8:68">
      <c r="H2708" s="68">
        <v>2703</v>
      </c>
      <c r="I2708" s="31">
        <f>('Propiedades físicas'!$C$10*'Diseño reactor'!H2708)/1000</f>
        <v>2365.7879961643157</v>
      </c>
      <c r="J2708" s="31">
        <f t="shared" si="1725"/>
        <v>0.19274761759689329</v>
      </c>
      <c r="K2708" s="31">
        <f>(I2708*1000)/'Propiedades físicas'!$F$10</f>
        <v>15453.720510209041</v>
      </c>
      <c r="L2708" s="31">
        <f t="shared" si="1726"/>
        <v>2207.6743586012913</v>
      </c>
      <c r="M2708" s="31">
        <f t="shared" si="1727"/>
        <v>13246.046151607748</v>
      </c>
      <c r="N2708" s="31">
        <f t="shared" si="1728"/>
        <v>0.81674967021875367</v>
      </c>
      <c r="O2708" s="32">
        <f t="shared" si="1729"/>
        <v>4.9004980213125222</v>
      </c>
      <c r="P2708" s="33">
        <f t="shared" si="1730"/>
        <v>0.69983306383992727</v>
      </c>
      <c r="Q2708" s="31">
        <f t="shared" si="1731"/>
        <v>4.7644491608799493</v>
      </c>
      <c r="R2708" s="31">
        <f t="shared" si="1732"/>
        <v>0.10018015291508613</v>
      </c>
      <c r="S2708" s="31">
        <f t="shared" si="1733"/>
        <v>0.13604886043257325</v>
      </c>
      <c r="T2708" s="31">
        <f t="shared" si="1734"/>
        <v>1.4340652873733879E-2</v>
      </c>
      <c r="U2708" s="31">
        <f t="shared" si="1735"/>
        <v>2.395800590006466E-3</v>
      </c>
      <c r="V2708" s="47">
        <f t="shared" si="1749"/>
        <v>6.9303856807449119E-4</v>
      </c>
      <c r="W2708" s="31">
        <f t="shared" si="1736"/>
        <v>0.14314864228535554</v>
      </c>
      <c r="X2708" s="34">
        <f>(S2708*H2708*'Propiedades físicas'!$F$5*60*24*365)/(1000000)</f>
        <v>56916.39267901011</v>
      </c>
      <c r="Y2708" s="34">
        <f>(U2708*H2708*'Propiedades físicas'!$F$7*60*24*365)/(1000000)</f>
        <v>313.44730687359692</v>
      </c>
      <c r="Z2708" s="31">
        <f t="shared" si="1750"/>
        <v>1891.6487715593234</v>
      </c>
      <c r="AA2708" s="31">
        <f t="shared" si="1751"/>
        <v>12878.306081858504</v>
      </c>
      <c r="AB2708" s="31">
        <f t="shared" si="1752"/>
        <v>270.7869533294778</v>
      </c>
      <c r="AC2708" s="31">
        <f t="shared" si="1753"/>
        <v>367.74006974924549</v>
      </c>
      <c r="AD2708" s="31">
        <f t="shared" si="1737"/>
        <v>38.762784717702672</v>
      </c>
      <c r="AE2708" s="31">
        <f t="shared" si="1754"/>
        <v>6.4758489947874773</v>
      </c>
      <c r="AF2708" s="31">
        <f t="shared" si="1755"/>
        <v>15453.720510209039</v>
      </c>
      <c r="AG2708" s="31">
        <f t="shared" si="1756"/>
        <v>0.12240733681637779</v>
      </c>
      <c r="AH2708" s="31">
        <f t="shared" si="1757"/>
        <v>0.83334664124091251</v>
      </c>
      <c r="AI2708" s="31">
        <f t="shared" si="1757"/>
        <v>1.7522444071030693E-2</v>
      </c>
      <c r="AJ2708" s="31">
        <f t="shared" si="1757"/>
        <v>2.3796215901944712E-2</v>
      </c>
      <c r="AK2708" s="31">
        <f t="shared" si="1738"/>
        <v>2.508314078289121E-3</v>
      </c>
      <c r="AL2708" s="31">
        <f t="shared" si="1738"/>
        <v>4.1904789144526079E-4</v>
      </c>
      <c r="AM2708" s="31">
        <f t="shared" si="1758"/>
        <v>1</v>
      </c>
      <c r="AN2708" s="31">
        <f>(Z2708*'Propiedades físicas'!$F$4)/1000</f>
        <v>1663.4780967338379</v>
      </c>
      <c r="AO2708" s="31">
        <f>(AA2708*'Propiedades físicas'!$F$6)/1000</f>
        <v>412.62092686274644</v>
      </c>
      <c r="AP2708" s="31">
        <f>(AB2708*'Propiedades físicas'!$F$9)/1000</f>
        <v>167.06201085662133</v>
      </c>
      <c r="AQ2708" s="31">
        <f>(AC2708*'Propiedades físicas'!$F$5)/1000</f>
        <v>108.28841833906033</v>
      </c>
      <c r="AR2708" s="31">
        <f>(AD2708*'Propiedades físicas'!$F$8)/1000</f>
        <v>13.742182438119945</v>
      </c>
      <c r="AS2708" s="31">
        <f>(AE2708*'Propiedades físicas'!$F$7)/1000</f>
        <v>0.5963609339299788</v>
      </c>
      <c r="AT2708" s="31">
        <f t="shared" si="1759"/>
        <v>2365.7879961643157</v>
      </c>
      <c r="AU2708" s="31">
        <f t="shared" si="1760"/>
        <v>0.70313912296066161</v>
      </c>
      <c r="AV2708" s="31">
        <f t="shared" si="1764"/>
        <v>0.17441162417415862</v>
      </c>
      <c r="AW2708" s="31">
        <f t="shared" si="1764"/>
        <v>7.0615799525351061E-2</v>
      </c>
      <c r="AX2708" s="31">
        <f t="shared" si="1764"/>
        <v>4.5772663702170195E-2</v>
      </c>
      <c r="AY2708" s="31">
        <f t="shared" si="1761"/>
        <v>5.8087125559857147E-3</v>
      </c>
      <c r="AZ2708" s="31">
        <f t="shared" si="1761"/>
        <v>2.5207708167294235E-4</v>
      </c>
      <c r="BA2708" s="31">
        <f t="shared" si="1762"/>
        <v>1</v>
      </c>
      <c r="BB2708" s="34">
        <f>AU2708*'Propiedades físicas'!$C$4+'Diseño reactor'!AV2708*'Propiedades físicas'!$C$5+'Diseño reactor'!AW2708*'Propiedades físicas'!$C$8+'Diseño reactor'!AX2708*'Propiedades físicas'!$C$9+'Diseño reactor'!AY2708*'Propiedades físicas'!$C$7+'Diseño reactor'!AZ2708*'Propiedades físicas'!$C$6</f>
        <v>875.3075192847225</v>
      </c>
      <c r="BC2708" s="45">
        <f>AU2708*'Propiedades físicas'!$L$4+'Diseño reactor'!AV2708*'Propiedades físicas'!$L$5+'Diseño reactor'!AW2708*'Propiedades físicas'!$L$8+AX2708*'Propiedades físicas'!$L$9+'Diseño reactor'!AY2708*'Propiedades físicas'!$L$7+'Diseño reactor'!AZ2708*'Propiedades físicas'!$L$6</f>
        <v>2.1282226510910602</v>
      </c>
      <c r="BD2708" s="29">
        <f t="shared" si="1739"/>
        <v>1.2552449310408642</v>
      </c>
      <c r="BE2708" s="58">
        <f t="shared" si="1740"/>
        <v>41.034928473994604</v>
      </c>
      <c r="BF2708" s="30">
        <f>AU2708*'Propiedades físicas'!$I$4+'Diseño reactor'!AV2708*'Propiedades físicas'!$I$5+'Diseño reactor'!AW2708*'Propiedades físicas'!$I$8+'Diseño reactor'!AX2708*'Propiedades físicas'!$I$9+'Diseño reactor'!AY2708*'Propiedades físicas'!$I$7+'Diseño reactor'!AZ2708*'Propiedades físicas'!$I$6</f>
        <v>2.0002614499331967E-2</v>
      </c>
      <c r="BG2708" s="24">
        <f>AU2708*'Propiedades físicas'!$O$4+'Diseño reactor'!AV2708*'Propiedades físicas'!$O$5+'Diseño reactor'!AW2708*'Propiedades físicas'!$O$8+'Diseño reactor'!AX2708*'Propiedades físicas'!$O$9+'Diseño reactor'!AY2708*'Propiedades físicas'!$O$7+'Diseño reactor'!AZ2708*'Propiedades físicas'!$O$6</f>
        <v>0.15497378247551727</v>
      </c>
      <c r="BH2708" s="54">
        <f t="shared" si="1741"/>
        <v>41085.454316222975</v>
      </c>
      <c r="BI2708" s="34">
        <f t="shared" si="1763"/>
        <v>274.69173545690512</v>
      </c>
      <c r="BJ2708" s="27">
        <f t="shared" si="1742"/>
        <v>4798.7959429646726</v>
      </c>
      <c r="BK2708" s="34">
        <f t="shared" si="1743"/>
        <v>572.06735277646294</v>
      </c>
      <c r="BL2708" s="27">
        <f t="shared" si="1744"/>
        <v>105.79030269643762</v>
      </c>
      <c r="BM2708" s="34">
        <f t="shared" si="1745"/>
        <v>1.1054421768707483</v>
      </c>
      <c r="BN2708" s="45">
        <f t="shared" si="1746"/>
        <v>2992.6494064436215</v>
      </c>
      <c r="BO2708" s="45">
        <f t="shared" si="1747"/>
        <v>112.02901367978733</v>
      </c>
      <c r="BP2708" s="66">
        <f t="shared" si="1748"/>
        <v>6.6871513324646603</v>
      </c>
    </row>
    <row r="2709" spans="8:68">
      <c r="H2709" s="68">
        <v>2704</v>
      </c>
      <c r="I2709" s="31">
        <f>('Propiedades físicas'!$C$10*'Diseño reactor'!H2709)/1000</f>
        <v>2366.6632414459159</v>
      </c>
      <c r="J2709" s="31">
        <f t="shared" si="1725"/>
        <v>0.19267633519393584</v>
      </c>
      <c r="K2709" s="31">
        <f>(I2709*1000)/'Propiedades físicas'!$F$10</f>
        <v>15459.437757900572</v>
      </c>
      <c r="L2709" s="31">
        <f t="shared" si="1726"/>
        <v>2208.4911082715103</v>
      </c>
      <c r="M2709" s="31">
        <f t="shared" si="1727"/>
        <v>13250.946649629061</v>
      </c>
      <c r="N2709" s="31">
        <f t="shared" si="1728"/>
        <v>0.81674967021875378</v>
      </c>
      <c r="O2709" s="32">
        <f t="shared" si="1729"/>
        <v>4.9004980213125222</v>
      </c>
      <c r="P2709" s="33">
        <f t="shared" si="1730"/>
        <v>0.69987011467450277</v>
      </c>
      <c r="Q2709" s="31">
        <f t="shared" si="1731"/>
        <v>4.7644990945506542</v>
      </c>
      <c r="R2709" s="31">
        <f t="shared" si="1732"/>
        <v>0.1001537079530757</v>
      </c>
      <c r="S2709" s="31">
        <f t="shared" si="1733"/>
        <v>0.13599892676186881</v>
      </c>
      <c r="T2709" s="31">
        <f t="shared" si="1734"/>
        <v>1.4332323964733239E-2</v>
      </c>
      <c r="U2709" s="31">
        <f t="shared" si="1735"/>
        <v>2.3935236264422087E-3</v>
      </c>
      <c r="V2709" s="47">
        <f t="shared" si="1749"/>
        <v>6.9307525919222609E-4</v>
      </c>
      <c r="W2709" s="31">
        <f t="shared" si="1736"/>
        <v>0.14310327852712418</v>
      </c>
      <c r="X2709" s="34">
        <f>(S2709*H2709*'Propiedades físicas'!$F$5*60*24*365)/(1000000)</f>
        <v>56916.551819350942</v>
      </c>
      <c r="Y2709" s="34">
        <f>(U2709*H2709*'Propiedades físicas'!$F$7*60*24*365)/(1000000)</f>
        <v>313.2652597856133</v>
      </c>
      <c r="Z2709" s="31">
        <f t="shared" si="1750"/>
        <v>1892.4487900798556</v>
      </c>
      <c r="AA2709" s="31">
        <f t="shared" si="1751"/>
        <v>12883.205551664969</v>
      </c>
      <c r="AB2709" s="31">
        <f t="shared" si="1752"/>
        <v>270.81562630511667</v>
      </c>
      <c r="AC2709" s="31">
        <f t="shared" si="1753"/>
        <v>367.74109796409329</v>
      </c>
      <c r="AD2709" s="31">
        <f t="shared" si="1737"/>
        <v>38.754604000638679</v>
      </c>
      <c r="AE2709" s="31">
        <f t="shared" si="1754"/>
        <v>6.4720878858997324</v>
      </c>
      <c r="AF2709" s="31">
        <f t="shared" si="1755"/>
        <v>15459.437757900572</v>
      </c>
      <c r="AG2709" s="31">
        <f t="shared" si="1756"/>
        <v>0.12241381735326799</v>
      </c>
      <c r="AH2709" s="31">
        <f t="shared" si="1757"/>
        <v>0.83335537510612145</v>
      </c>
      <c r="AI2709" s="31">
        <f t="shared" si="1757"/>
        <v>1.7517818600273214E-2</v>
      </c>
      <c r="AJ2709" s="31">
        <f t="shared" si="1757"/>
        <v>2.3787482036735686E-2</v>
      </c>
      <c r="AK2709" s="31">
        <f t="shared" si="1738"/>
        <v>2.5068572743425339E-3</v>
      </c>
      <c r="AL2709" s="31">
        <f t="shared" si="1738"/>
        <v>4.18649629259134E-4</v>
      </c>
      <c r="AM2709" s="31">
        <f t="shared" si="1758"/>
        <v>0.99999999999999989</v>
      </c>
      <c r="AN2709" s="31">
        <f>(Z2709*'Propiedades físicas'!$F$4)/1000</f>
        <v>1664.1816170204233</v>
      </c>
      <c r="AO2709" s="31">
        <f>(AA2709*'Propiedades físicas'!$F$6)/1000</f>
        <v>412.7779058753456</v>
      </c>
      <c r="AP2709" s="31">
        <f>(AB2709*'Propiedades físicas'!$F$9)/1000</f>
        <v>167.07970064894172</v>
      </c>
      <c r="AQ2709" s="31">
        <f>(AC2709*'Propiedades físicas'!$F$5)/1000</f>
        <v>108.28872111748656</v>
      </c>
      <c r="AR2709" s="31">
        <f>(AD2709*'Propiedades físicas'!$F$8)/1000</f>
        <v>13.739282210306419</v>
      </c>
      <c r="AS2709" s="31">
        <f>(AE2709*'Propiedades físicas'!$F$7)/1000</f>
        <v>0.59601457341250641</v>
      </c>
      <c r="AT2709" s="31">
        <f t="shared" si="1759"/>
        <v>2366.6632414459159</v>
      </c>
      <c r="AU2709" s="31">
        <f t="shared" si="1760"/>
        <v>0.70317634882590629</v>
      </c>
      <c r="AV2709" s="31">
        <f t="shared" si="1764"/>
        <v>0.17441345209010742</v>
      </c>
      <c r="AW2709" s="31">
        <f t="shared" si="1764"/>
        <v>7.0597158785828854E-2</v>
      </c>
      <c r="AX2709" s="31">
        <f t="shared" si="1764"/>
        <v>4.5755863876656755E-2</v>
      </c>
      <c r="AY2709" s="31">
        <f t="shared" si="1761"/>
        <v>5.8053389133269281E-3</v>
      </c>
      <c r="AZ2709" s="31">
        <f t="shared" si="1761"/>
        <v>2.5183750817390078E-4</v>
      </c>
      <c r="BA2709" s="31">
        <f t="shared" si="1762"/>
        <v>1</v>
      </c>
      <c r="BB2709" s="34">
        <f>AU2709*'Propiedades físicas'!$C$4+'Diseño reactor'!AV2709*'Propiedades físicas'!$C$5+'Diseño reactor'!AW2709*'Propiedades físicas'!$C$8+'Diseño reactor'!AX2709*'Propiedades físicas'!$C$9+'Diseño reactor'!AY2709*'Propiedades físicas'!$C$7+'Diseño reactor'!AZ2709*'Propiedades físicas'!$C$6</f>
        <v>875.30743804039798</v>
      </c>
      <c r="BC2709" s="45">
        <f>AU2709*'Propiedades físicas'!$L$4+'Diseño reactor'!AV2709*'Propiedades físicas'!$L$5+'Diseño reactor'!AW2709*'Propiedades físicas'!$L$8+AX2709*'Propiedades físicas'!$L$9+'Diseño reactor'!AY2709*'Propiedades físicas'!$L$7+'Diseño reactor'!AZ2709*'Propiedades físicas'!$L$6</f>
        <v>2.1282489148453743</v>
      </c>
      <c r="BD2709" s="29">
        <f t="shared" si="1739"/>
        <v>1.2548317753017568</v>
      </c>
      <c r="BE2709" s="58">
        <f t="shared" si="1740"/>
        <v>41.034484866514823</v>
      </c>
      <c r="BF2709" s="30">
        <f>AU2709*'Propiedades físicas'!$I$4+'Diseño reactor'!AV2709*'Propiedades físicas'!$I$5+'Diseño reactor'!AW2709*'Propiedades físicas'!$I$8+'Diseño reactor'!AX2709*'Propiedades físicas'!$I$9+'Diseño reactor'!AY2709*'Propiedades físicas'!$I$7+'Diseño reactor'!AZ2709*'Propiedades físicas'!$I$6</f>
        <v>2.0002647033716271E-2</v>
      </c>
      <c r="BG2709" s="24">
        <f>AU2709*'Propiedades físicas'!$O$4+'Diseño reactor'!AV2709*'Propiedades físicas'!$O$5+'Diseño reactor'!AW2709*'Propiedades físicas'!$O$8+'Diseño reactor'!AX2709*'Propiedades físicas'!$O$9+'Diseño reactor'!AY2709*'Propiedades físicas'!$O$7+'Diseño reactor'!AZ2709*'Propiedades físicas'!$O$6</f>
        <v>0.15497507223010881</v>
      </c>
      <c r="BH2709" s="54">
        <f t="shared" si="1741"/>
        <v>41085.383677104503</v>
      </c>
      <c r="BI2709" s="34">
        <f t="shared" si="1763"/>
        <v>274.69328602946126</v>
      </c>
      <c r="BJ2709" s="27">
        <f t="shared" si="1742"/>
        <v>4798.7994718576429</v>
      </c>
      <c r="BK2709" s="34">
        <f t="shared" si="1743"/>
        <v>572.07253443765092</v>
      </c>
      <c r="BL2709" s="27">
        <f t="shared" si="1744"/>
        <v>105.7904798962257</v>
      </c>
      <c r="BM2709" s="34">
        <f t="shared" si="1745"/>
        <v>1.1054421768707483</v>
      </c>
      <c r="BN2709" s="45">
        <f t="shared" si="1746"/>
        <v>2993.8537379619002</v>
      </c>
      <c r="BO2709" s="45">
        <f t="shared" si="1747"/>
        <v>112.03459010899478</v>
      </c>
      <c r="BP2709" s="66">
        <f t="shared" si="1748"/>
        <v>6.6871507117764102</v>
      </c>
    </row>
    <row r="2710" spans="8:68">
      <c r="H2710" s="68">
        <v>2705</v>
      </c>
      <c r="I2710" s="31">
        <f>('Propiedades físicas'!$C$10*'Diseño reactor'!H2710)/1000</f>
        <v>2367.5384867275156</v>
      </c>
      <c r="J2710" s="31">
        <f t="shared" si="1725"/>
        <v>0.19260510549515805</v>
      </c>
      <c r="K2710" s="31">
        <f>(I2710*1000)/'Propiedades físicas'!$F$10</f>
        <v>15465.155005592105</v>
      </c>
      <c r="L2710" s="31">
        <f t="shared" si="1726"/>
        <v>2209.3078579417293</v>
      </c>
      <c r="M2710" s="31">
        <f t="shared" si="1727"/>
        <v>13255.847147650375</v>
      </c>
      <c r="N2710" s="31">
        <f t="shared" si="1728"/>
        <v>0.81674967021875389</v>
      </c>
      <c r="O2710" s="32">
        <f t="shared" si="1729"/>
        <v>4.9004980213125231</v>
      </c>
      <c r="P2710" s="33">
        <f t="shared" si="1730"/>
        <v>0.69990714203372251</v>
      </c>
      <c r="Q2710" s="31">
        <f t="shared" si="1731"/>
        <v>4.7645489917833546</v>
      </c>
      <c r="R2710" s="31">
        <f t="shared" si="1732"/>
        <v>0.1001272763882191</v>
      </c>
      <c r="S2710" s="31">
        <f t="shared" si="1733"/>
        <v>0.13594902952916924</v>
      </c>
      <c r="T2710" s="31">
        <f t="shared" si="1734"/>
        <v>1.4324002249486654E-2</v>
      </c>
      <c r="U2710" s="31">
        <f t="shared" si="1735"/>
        <v>2.3912495473256043E-3</v>
      </c>
      <c r="V2710" s="47">
        <f t="shared" si="1749"/>
        <v>6.9311192706252131E-4</v>
      </c>
      <c r="W2710" s="31">
        <f t="shared" si="1736"/>
        <v>0.14305794351130482</v>
      </c>
      <c r="X2710" s="34">
        <f>(S2710*H2710*'Propiedades físicas'!$F$5*60*24*365)/(1000000)</f>
        <v>56916.710758093439</v>
      </c>
      <c r="Y2710" s="34">
        <f>(U2710*H2710*'Propiedades físicas'!$F$7*60*24*365)/(1000000)</f>
        <v>313.08336993334672</v>
      </c>
      <c r="Z2710" s="31">
        <f t="shared" si="1750"/>
        <v>1893.2488192012195</v>
      </c>
      <c r="AA2710" s="31">
        <f t="shared" si="1751"/>
        <v>12888.105022773974</v>
      </c>
      <c r="AB2710" s="31">
        <f t="shared" si="1752"/>
        <v>270.84428263013268</v>
      </c>
      <c r="AC2710" s="31">
        <f t="shared" si="1753"/>
        <v>367.74212487640278</v>
      </c>
      <c r="AD2710" s="31">
        <f t="shared" si="1737"/>
        <v>38.746426084861397</v>
      </c>
      <c r="AE2710" s="31">
        <f t="shared" si="1754"/>
        <v>6.4683300255157601</v>
      </c>
      <c r="AF2710" s="31">
        <f t="shared" si="1755"/>
        <v>15465.155005592105</v>
      </c>
      <c r="AG2710" s="31">
        <f t="shared" si="1756"/>
        <v>0.12242029378409931</v>
      </c>
      <c r="AH2710" s="31">
        <f t="shared" si="1757"/>
        <v>0.83336410259798333</v>
      </c>
      <c r="AI2710" s="31">
        <f t="shared" si="1757"/>
        <v>1.7513195472803025E-2</v>
      </c>
      <c r="AJ2710" s="31">
        <f t="shared" si="1757"/>
        <v>2.3778754544873913E-2</v>
      </c>
      <c r="AK2710" s="31">
        <f t="shared" si="1738"/>
        <v>2.5054017286506945E-3</v>
      </c>
      <c r="AL2710" s="31">
        <f t="shared" si="1738"/>
        <v>4.1825187158983223E-4</v>
      </c>
      <c r="AM2710" s="31">
        <f t="shared" si="1758"/>
        <v>1</v>
      </c>
      <c r="AN2710" s="31">
        <f>(Z2710*'Propiedades físicas'!$F$4)/1000</f>
        <v>1664.8851466291685</v>
      </c>
      <c r="AO2710" s="31">
        <f>(AA2710*'Propiedades físicas'!$F$6)/1000</f>
        <v>412.93488492967811</v>
      </c>
      <c r="AP2710" s="31">
        <f>(AB2710*'Propiedades físicas'!$F$9)/1000</f>
        <v>167.09738016866035</v>
      </c>
      <c r="AQ2710" s="31">
        <f>(AC2710*'Propiedades físicas'!$F$5)/1000</f>
        <v>108.28902351235433</v>
      </c>
      <c r="AR2710" s="31">
        <f>(AD2710*'Propiedades físicas'!$F$8)/1000</f>
        <v>13.736382975605059</v>
      </c>
      <c r="AS2710" s="31">
        <f>(AE2710*'Propiedades físicas'!$F$7)/1000</f>
        <v>0.59566851204974636</v>
      </c>
      <c r="AT2710" s="31">
        <f t="shared" si="1759"/>
        <v>2367.5384867275156</v>
      </c>
      <c r="AU2710" s="31">
        <f t="shared" si="1760"/>
        <v>0.70321355110489625</v>
      </c>
      <c r="AV2710" s="31">
        <f t="shared" si="1764"/>
        <v>0.17441527867217457</v>
      </c>
      <c r="AW2710" s="31">
        <f t="shared" si="1764"/>
        <v>7.0578527489801229E-2</v>
      </c>
      <c r="AX2710" s="31">
        <f t="shared" si="1764"/>
        <v>4.5739076310448809E-2</v>
      </c>
      <c r="AY2710" s="31">
        <f t="shared" si="1761"/>
        <v>5.8019681845138281E-3</v>
      </c>
      <c r="AZ2710" s="31">
        <f t="shared" si="1761"/>
        <v>2.5159823816553776E-4</v>
      </c>
      <c r="BA2710" s="31">
        <f t="shared" si="1762"/>
        <v>1.0000000000000002</v>
      </c>
      <c r="BB2710" s="34">
        <f>AU2710*'Propiedades físicas'!$C$4+'Diseño reactor'!AV2710*'Propiedades físicas'!$C$5+'Diseño reactor'!AW2710*'Propiedades físicas'!$C$8+'Diseño reactor'!AX2710*'Propiedades físicas'!$C$9+'Diseño reactor'!AY2710*'Propiedades físicas'!$C$7+'Diseño reactor'!AZ2710*'Propiedades físicas'!$C$6</f>
        <v>875.30735689620246</v>
      </c>
      <c r="BC2710" s="45">
        <f>AU2710*'Propiedades físicas'!$L$4+'Diseño reactor'!AV2710*'Propiedades físicas'!$L$5+'Diseño reactor'!AW2710*'Propiedades físicas'!$L$8+AX2710*'Propiedades físicas'!$L$9+'Diseño reactor'!AY2710*'Propiedades físicas'!$L$7+'Diseño reactor'!AZ2710*'Propiedades físicas'!$L$6</f>
        <v>2.1282751613296575</v>
      </c>
      <c r="BD2710" s="29">
        <f t="shared" si="1739"/>
        <v>1.2544188917523218</v>
      </c>
      <c r="BE2710" s="58">
        <f t="shared" si="1740"/>
        <v>41.034041554410216</v>
      </c>
      <c r="BF2710" s="30">
        <f>AU2710*'Propiedades físicas'!$I$4+'Diseño reactor'!AV2710*'Propiedades físicas'!$I$5+'Diseño reactor'!AW2710*'Propiedades físicas'!$I$8+'Diseño reactor'!AX2710*'Propiedades físicas'!$I$9+'Diseño reactor'!AY2710*'Propiedades físicas'!$I$7+'Diseño reactor'!AZ2710*'Propiedades físicas'!$I$6</f>
        <v>2.0002679521294107E-2</v>
      </c>
      <c r="BG2710" s="24">
        <f>AU2710*'Propiedades físicas'!$O$4+'Diseño reactor'!AV2710*'Propiedades físicas'!$O$5+'Diseño reactor'!AW2710*'Propiedades físicas'!$O$8+'Diseño reactor'!AX2710*'Propiedades físicas'!$O$9+'Diseño reactor'!AY2710*'Propiedades físicas'!$O$7+'Diseño reactor'!AZ2710*'Propiedades físicas'!$O$6</f>
        <v>0.15497636116371877</v>
      </c>
      <c r="BH2710" s="54">
        <f t="shared" si="1741"/>
        <v>41085.313139055725</v>
      </c>
      <c r="BI2710" s="34">
        <f t="shared" si="1763"/>
        <v>274.69483517060354</v>
      </c>
      <c r="BJ2710" s="27">
        <f t="shared" si="1742"/>
        <v>4798.8030002274072</v>
      </c>
      <c r="BK2710" s="34">
        <f t="shared" si="1743"/>
        <v>572.07771301290757</v>
      </c>
      <c r="BL2710" s="27">
        <f t="shared" si="1744"/>
        <v>105.79065698786862</v>
      </c>
      <c r="BM2710" s="34">
        <f t="shared" si="1745"/>
        <v>1.1054421768707483</v>
      </c>
      <c r="BN2710" s="45">
        <f t="shared" si="1746"/>
        <v>2995.0580806307275</v>
      </c>
      <c r="BO2710" s="45">
        <f t="shared" si="1747"/>
        <v>112.04016300535636</v>
      </c>
      <c r="BP2710" s="66">
        <f t="shared" si="1748"/>
        <v>6.6871500918531215</v>
      </c>
    </row>
    <row r="2711" spans="8:68">
      <c r="H2711" s="68">
        <v>2706</v>
      </c>
      <c r="I2711" s="31">
        <f>('Propiedades físicas'!$C$10*'Diseño reactor'!H2711)/1000</f>
        <v>2368.4137320091158</v>
      </c>
      <c r="J2711" s="31">
        <f t="shared" si="1725"/>
        <v>0.19253392844212949</v>
      </c>
      <c r="K2711" s="31">
        <f>(I2711*1000)/'Propiedades físicas'!$F$10</f>
        <v>15470.872253283636</v>
      </c>
      <c r="L2711" s="31">
        <f t="shared" si="1726"/>
        <v>2210.1246076119478</v>
      </c>
      <c r="M2711" s="31">
        <f t="shared" si="1727"/>
        <v>13260.747645671687</v>
      </c>
      <c r="N2711" s="31">
        <f t="shared" si="1728"/>
        <v>0.81674967021875378</v>
      </c>
      <c r="O2711" s="32">
        <f t="shared" si="1729"/>
        <v>4.9004980213125231</v>
      </c>
      <c r="P2711" s="33">
        <f t="shared" si="1730"/>
        <v>0.69994414593989063</v>
      </c>
      <c r="Q2711" s="31">
        <f t="shared" si="1731"/>
        <v>4.7645988526176852</v>
      </c>
      <c r="R2711" s="31">
        <f t="shared" si="1732"/>
        <v>0.10010085821097744</v>
      </c>
      <c r="S2711" s="31">
        <f t="shared" si="1733"/>
        <v>0.13589916869483953</v>
      </c>
      <c r="T2711" s="31">
        <f t="shared" si="1734"/>
        <v>1.4315687719795172E-2</v>
      </c>
      <c r="U2711" s="31">
        <f t="shared" si="1735"/>
        <v>2.3889783480905897E-3</v>
      </c>
      <c r="V2711" s="47">
        <f t="shared" si="1749"/>
        <v>6.9314857170746456E-4</v>
      </c>
      <c r="W2711" s="31">
        <f t="shared" si="1736"/>
        <v>0.14301263721058943</v>
      </c>
      <c r="X2711" s="34">
        <f>(S2711*H2711*'Propiedades físicas'!$F$5*60*24*365)/(1000000)</f>
        <v>56916.869495556733</v>
      </c>
      <c r="Y2711" s="34">
        <f>(U2711*H2711*'Propiedades físicas'!$F$7*60*24*365)/(1000000)</f>
        <v>312.90163713759017</v>
      </c>
      <c r="Z2711" s="31">
        <f t="shared" si="1750"/>
        <v>1894.048858913344</v>
      </c>
      <c r="AA2711" s="31">
        <f t="shared" si="1751"/>
        <v>12893.004495183457</v>
      </c>
      <c r="AB2711" s="31">
        <f t="shared" si="1752"/>
        <v>270.87292231890495</v>
      </c>
      <c r="AC2711" s="31">
        <f t="shared" si="1753"/>
        <v>367.74315048823576</v>
      </c>
      <c r="AD2711" s="31">
        <f t="shared" si="1737"/>
        <v>38.738250969765737</v>
      </c>
      <c r="AE2711" s="31">
        <f t="shared" si="1754"/>
        <v>6.4645754099331354</v>
      </c>
      <c r="AF2711" s="31">
        <f t="shared" si="1755"/>
        <v>15470.87225328364</v>
      </c>
      <c r="AG2711" s="31">
        <f t="shared" si="1756"/>
        <v>0.12242676611277289</v>
      </c>
      <c r="AH2711" s="31">
        <f t="shared" si="1757"/>
        <v>0.83337282372343036</v>
      </c>
      <c r="AI2711" s="31">
        <f t="shared" si="1757"/>
        <v>1.7508574686951675E-2</v>
      </c>
      <c r="AJ2711" s="31">
        <f t="shared" si="1757"/>
        <v>2.3770033419426854E-2</v>
      </c>
      <c r="AK2711" s="31">
        <f t="shared" si="1738"/>
        <v>2.5039474397795299E-3</v>
      </c>
      <c r="AL2711" s="31">
        <f t="shared" si="1738"/>
        <v>4.1785461763870819E-4</v>
      </c>
      <c r="AM2711" s="31">
        <f t="shared" si="1758"/>
        <v>1</v>
      </c>
      <c r="AN2711" s="31">
        <f>(Z2711*'Propiedades físicas'!$F$4)/1000</f>
        <v>1665.5886855512163</v>
      </c>
      <c r="AO2711" s="31">
        <f>(AA2711*'Propiedades físicas'!$F$6)/1000</f>
        <v>413.09186402567798</v>
      </c>
      <c r="AP2711" s="31">
        <f>(AB2711*'Propiedades físicas'!$F$9)/1000</f>
        <v>167.11504942464839</v>
      </c>
      <c r="AQ2711" s="31">
        <f>(AC2711*'Propiedades físicas'!$F$5)/1000</f>
        <v>108.28932552427079</v>
      </c>
      <c r="AR2711" s="31">
        <f>(AD2711*'Propiedades físicas'!$F$8)/1000</f>
        <v>13.733484733801344</v>
      </c>
      <c r="AS2711" s="31">
        <f>(AE2711*'Propiedades físicas'!$F$7)/1000</f>
        <v>0.59532274950074249</v>
      </c>
      <c r="AT2711" s="31">
        <f t="shared" si="1759"/>
        <v>2368.4137320091154</v>
      </c>
      <c r="AU2711" s="31">
        <f t="shared" si="1760"/>
        <v>0.70325072982004055</v>
      </c>
      <c r="AV2711" s="31">
        <f t="shared" si="1764"/>
        <v>0.17441710392181095</v>
      </c>
      <c r="AW2711" s="31">
        <f t="shared" si="1764"/>
        <v>7.055990563054429E-2</v>
      </c>
      <c r="AX2711" s="31">
        <f t="shared" si="1764"/>
        <v>4.5722300990211462E-2</v>
      </c>
      <c r="AY2711" s="31">
        <f t="shared" si="1761"/>
        <v>5.7986003662254086E-3</v>
      </c>
      <c r="AZ2711" s="31">
        <f t="shared" si="1761"/>
        <v>2.5135927116742932E-4</v>
      </c>
      <c r="BA2711" s="31">
        <f t="shared" si="1762"/>
        <v>1</v>
      </c>
      <c r="BB2711" s="34">
        <f>AU2711*'Propiedades físicas'!$C$4+'Diseño reactor'!AV2711*'Propiedades físicas'!$C$5+'Diseño reactor'!AW2711*'Propiedades físicas'!$C$8+'Diseño reactor'!AX2711*'Propiedades físicas'!$C$9+'Diseño reactor'!AY2711*'Propiedades físicas'!$C$7+'Diseño reactor'!AZ2711*'Propiedades físicas'!$C$6</f>
        <v>875.30727585198485</v>
      </c>
      <c r="BC2711" s="45">
        <f>AU2711*'Propiedades físicas'!$L$4+'Diseño reactor'!AV2711*'Propiedades físicas'!$L$5+'Diseño reactor'!AW2711*'Propiedades físicas'!$L$8+AX2711*'Propiedades físicas'!$L$9+'Diseño reactor'!AY2711*'Propiedades físicas'!$L$7+'Diseño reactor'!AZ2711*'Propiedades físicas'!$L$6</f>
        <v>2.1283013905608517</v>
      </c>
      <c r="BD2711" s="29">
        <f t="shared" si="1739"/>
        <v>1.2540062801234289</v>
      </c>
      <c r="BE2711" s="58">
        <f t="shared" si="1740"/>
        <v>41.033598537385259</v>
      </c>
      <c r="BF2711" s="30">
        <f>AU2711*'Propiedades físicas'!$I$4+'Diseño reactor'!AV2711*'Propiedades físicas'!$I$5+'Diseño reactor'!AW2711*'Propiedades físicas'!$I$8+'Diseño reactor'!AX2711*'Propiedades físicas'!$I$9+'Diseño reactor'!AY2711*'Propiedades físicas'!$I$7+'Diseño reactor'!AZ2711*'Propiedades físicas'!$I$6</f>
        <v>2.0002711962137574E-2</v>
      </c>
      <c r="BG2711" s="24">
        <f>AU2711*'Propiedades físicas'!$O$4+'Diseño reactor'!AV2711*'Propiedades físicas'!$O$5+'Diseño reactor'!AW2711*'Propiedades físicas'!$O$8+'Diseño reactor'!AX2711*'Propiedades físicas'!$O$9+'Diseño reactor'!AY2711*'Propiedades físicas'!$O$7+'Diseño reactor'!AZ2711*'Propiedades físicas'!$O$6</f>
        <v>0.15497764927712007</v>
      </c>
      <c r="BH2711" s="54">
        <f t="shared" si="1741"/>
        <v>41085.242701920484</v>
      </c>
      <c r="BI2711" s="34">
        <f t="shared" si="1763"/>
        <v>274.69638288216453</v>
      </c>
      <c r="BJ2711" s="27">
        <f t="shared" si="1742"/>
        <v>4798.8065280726569</v>
      </c>
      <c r="BK2711" s="34">
        <f t="shared" si="1743"/>
        <v>572.08288850492193</v>
      </c>
      <c r="BL2711" s="27">
        <f t="shared" si="1744"/>
        <v>105.79083397146306</v>
      </c>
      <c r="BM2711" s="34">
        <f t="shared" si="1745"/>
        <v>1.1054421768707483</v>
      </c>
      <c r="BN2711" s="45">
        <f t="shared" si="1746"/>
        <v>2996.2624344392361</v>
      </c>
      <c r="BO2711" s="45">
        <f t="shared" si="1747"/>
        <v>112.04573237222826</v>
      </c>
      <c r="BP2711" s="66">
        <f t="shared" si="1748"/>
        <v>6.6871494726936422</v>
      </c>
    </row>
    <row r="2712" spans="8:68">
      <c r="H2712" s="68">
        <v>2707</v>
      </c>
      <c r="I2712" s="31">
        <f>('Propiedades físicas'!$C$10*'Diseño reactor'!H2712)/1000</f>
        <v>2369.2889772907151</v>
      </c>
      <c r="J2712" s="31">
        <f t="shared" si="1725"/>
        <v>0.19246280397650631</v>
      </c>
      <c r="K2712" s="31">
        <f>(I2712*1000)/'Propiedades físicas'!$F$10</f>
        <v>15476.589500975166</v>
      </c>
      <c r="L2712" s="31">
        <f t="shared" si="1726"/>
        <v>2210.9413572821663</v>
      </c>
      <c r="M2712" s="31">
        <f t="shared" si="1727"/>
        <v>13265.648143692999</v>
      </c>
      <c r="N2712" s="31">
        <f t="shared" si="1728"/>
        <v>0.81674967021875378</v>
      </c>
      <c r="O2712" s="32">
        <f t="shared" si="1729"/>
        <v>4.9004980213125231</v>
      </c>
      <c r="P2712" s="33">
        <f t="shared" si="1730"/>
        <v>0.69998112641528265</v>
      </c>
      <c r="Q2712" s="31">
        <f t="shared" si="1731"/>
        <v>4.7646486770932226</v>
      </c>
      <c r="R2712" s="31">
        <f t="shared" si="1732"/>
        <v>0.10007445341182</v>
      </c>
      <c r="S2712" s="31">
        <f t="shared" si="1733"/>
        <v>0.13584934421930212</v>
      </c>
      <c r="T2712" s="31">
        <f t="shared" si="1734"/>
        <v>1.4307380367471397E-2</v>
      </c>
      <c r="U2712" s="31">
        <f t="shared" si="1735"/>
        <v>2.3867100241797769E-3</v>
      </c>
      <c r="V2712" s="47">
        <f t="shared" si="1749"/>
        <v>6.9318519314911489E-4</v>
      </c>
      <c r="W2712" s="31">
        <f t="shared" si="1736"/>
        <v>0.14296735959770454</v>
      </c>
      <c r="X2712" s="34">
        <f>(S2712*H2712*'Propiedades físicas'!$F$5*60*24*365)/(1000000)</f>
        <v>56917.02803205941</v>
      </c>
      <c r="Y2712" s="34">
        <f>(U2712*H2712*'Propiedades físicas'!$F$7*60*24*365)/(1000000)</f>
        <v>312.72006121939017</v>
      </c>
      <c r="Z2712" s="31">
        <f t="shared" si="1750"/>
        <v>1894.8489092061702</v>
      </c>
      <c r="AA2712" s="31">
        <f t="shared" si="1751"/>
        <v>12897.903968891354</v>
      </c>
      <c r="AB2712" s="31">
        <f t="shared" si="1752"/>
        <v>270.90154538579674</v>
      </c>
      <c r="AC2712" s="31">
        <f t="shared" si="1753"/>
        <v>367.74417480165084</v>
      </c>
      <c r="AD2712" s="31">
        <f t="shared" si="1737"/>
        <v>38.730078654745071</v>
      </c>
      <c r="AE2712" s="31">
        <f t="shared" si="1754"/>
        <v>6.4608240354546558</v>
      </c>
      <c r="AF2712" s="31">
        <f t="shared" si="1755"/>
        <v>15476.589500975175</v>
      </c>
      <c r="AG2712" s="31">
        <f t="shared" si="1756"/>
        <v>0.122433234343185</v>
      </c>
      <c r="AH2712" s="31">
        <f t="shared" si="1757"/>
        <v>0.83338153848938501</v>
      </c>
      <c r="AI2712" s="31">
        <f t="shared" si="1757"/>
        <v>1.7503956241052158E-2</v>
      </c>
      <c r="AJ2712" s="31">
        <f t="shared" si="1757"/>
        <v>2.3761318653472033E-2</v>
      </c>
      <c r="AK2712" s="31">
        <f t="shared" si="1738"/>
        <v>2.5024944062969883E-3</v>
      </c>
      <c r="AL2712" s="31">
        <f t="shared" si="1738"/>
        <v>4.1745786660863244E-4</v>
      </c>
      <c r="AM2712" s="31">
        <f t="shared" si="1758"/>
        <v>0.99999999999999989</v>
      </c>
      <c r="AN2712" s="31">
        <f>(Z2712*'Propiedades físicas'!$F$4)/1000</f>
        <v>1666.2922337777218</v>
      </c>
      <c r="AO2712" s="31">
        <f>(AA2712*'Propiedades físicas'!$F$6)/1000</f>
        <v>413.24884316327899</v>
      </c>
      <c r="AP2712" s="31">
        <f>(AB2712*'Propiedades físicas'!$F$9)/1000</f>
        <v>167.13270842576728</v>
      </c>
      <c r="AQ2712" s="31">
        <f>(AC2712*'Propiedades físicas'!$F$5)/1000</f>
        <v>108.28962715384213</v>
      </c>
      <c r="AR2712" s="31">
        <f>(AD2712*'Propiedades físicas'!$F$8)/1000</f>
        <v>13.730587484680218</v>
      </c>
      <c r="AS2712" s="31">
        <f>(AE2712*'Propiedades físicas'!$F$7)/1000</f>
        <v>0.59497728542501926</v>
      </c>
      <c r="AT2712" s="31">
        <f t="shared" si="1759"/>
        <v>2369.2889772907156</v>
      </c>
      <c r="AU2712" s="31">
        <f t="shared" si="1760"/>
        <v>0.70328788499372019</v>
      </c>
      <c r="AV2712" s="31">
        <f t="shared" si="1764"/>
        <v>0.17441892784046523</v>
      </c>
      <c r="AW2712" s="31">
        <f t="shared" si="1764"/>
        <v>7.0541293201339964E-2</v>
      </c>
      <c r="AX2712" s="31">
        <f t="shared" si="1764"/>
        <v>4.5705537902629101E-2</v>
      </c>
      <c r="AY2712" s="31">
        <f t="shared" si="1761"/>
        <v>5.7952354551453486E-3</v>
      </c>
      <c r="AZ2712" s="31">
        <f t="shared" si="1761"/>
        <v>2.5112060670006423E-4</v>
      </c>
      <c r="BA2712" s="31">
        <f t="shared" si="1762"/>
        <v>0.99999999999999989</v>
      </c>
      <c r="BB2712" s="34">
        <f>AU2712*'Propiedades físicas'!$C$4+'Diseño reactor'!AV2712*'Propiedades físicas'!$C$5+'Diseño reactor'!AW2712*'Propiedades físicas'!$C$8+'Diseño reactor'!AX2712*'Propiedades físicas'!$C$9+'Diseño reactor'!AY2712*'Propiedades físicas'!$C$7+'Diseño reactor'!AZ2712*'Propiedades físicas'!$C$6</f>
        <v>875.3071949075952</v>
      </c>
      <c r="BC2712" s="45">
        <f>AU2712*'Propiedades físicas'!$L$4+'Diseño reactor'!AV2712*'Propiedades físicas'!$L$5+'Diseño reactor'!AW2712*'Propiedades físicas'!$L$8+AX2712*'Propiedades físicas'!$L$9+'Diseño reactor'!AY2712*'Propiedades físicas'!$L$7+'Diseño reactor'!AZ2712*'Propiedades físicas'!$L$6</f>
        <v>2.1283276025558777</v>
      </c>
      <c r="BD2712" s="29">
        <f t="shared" si="1739"/>
        <v>1.253593940146299</v>
      </c>
      <c r="BE2712" s="58">
        <f t="shared" si="1740"/>
        <v>41.033155815144859</v>
      </c>
      <c r="BF2712" s="30">
        <f>AU2712*'Propiedades físicas'!$I$4+'Diseño reactor'!AV2712*'Propiedades físicas'!$I$5+'Diseño reactor'!AW2712*'Propiedades físicas'!$I$8+'Diseño reactor'!AX2712*'Propiedades físicas'!$I$9+'Diseño reactor'!AY2712*'Propiedades físicas'!$I$7+'Diseño reactor'!AZ2712*'Propiedades físicas'!$I$6</f>
        <v>2.0002744356318648E-2</v>
      </c>
      <c r="BG2712" s="24">
        <f>AU2712*'Propiedades físicas'!$O$4+'Diseño reactor'!AV2712*'Propiedades físicas'!$O$5+'Diseño reactor'!AW2712*'Propiedades físicas'!$O$8+'Diseño reactor'!AX2712*'Propiedades físicas'!$O$9+'Diseño reactor'!AY2712*'Propiedades físicas'!$O$7+'Diseño reactor'!AZ2712*'Propiedades físicas'!$O$6</f>
        <v>0.15497893657108494</v>
      </c>
      <c r="BH2712" s="54">
        <f t="shared" si="1741"/>
        <v>41085.172365542901</v>
      </c>
      <c r="BI2712" s="34">
        <f t="shared" si="1763"/>
        <v>274.69792916597345</v>
      </c>
      <c r="BJ2712" s="27">
        <f t="shared" si="1742"/>
        <v>4798.8100553920967</v>
      </c>
      <c r="BK2712" s="34">
        <f t="shared" si="1743"/>
        <v>572.08806091638178</v>
      </c>
      <c r="BL2712" s="27">
        <f t="shared" si="1744"/>
        <v>105.79101084710565</v>
      </c>
      <c r="BM2712" s="34">
        <f t="shared" si="1745"/>
        <v>1.1054421768707483</v>
      </c>
      <c r="BN2712" s="45">
        <f t="shared" si="1746"/>
        <v>2997.4667993765702</v>
      </c>
      <c r="BO2712" s="45">
        <f t="shared" si="1747"/>
        <v>112.05129821296228</v>
      </c>
      <c r="BP2712" s="66">
        <f t="shared" si="1748"/>
        <v>6.6871488542968267</v>
      </c>
    </row>
    <row r="2713" spans="8:68">
      <c r="H2713" s="68">
        <v>2708</v>
      </c>
      <c r="I2713" s="31">
        <f>('Propiedades físicas'!$C$10*'Diseño reactor'!H2713)/1000</f>
        <v>2370.1642225723149</v>
      </c>
      <c r="J2713" s="31">
        <f t="shared" si="1725"/>
        <v>0.19239173204003049</v>
      </c>
      <c r="K2713" s="31">
        <f>(I2713*1000)/'Propiedades físicas'!$F$10</f>
        <v>15482.306748666699</v>
      </c>
      <c r="L2713" s="31">
        <f t="shared" si="1726"/>
        <v>2211.7581069523853</v>
      </c>
      <c r="M2713" s="31">
        <f t="shared" si="1727"/>
        <v>13270.548641714313</v>
      </c>
      <c r="N2713" s="31">
        <f t="shared" si="1728"/>
        <v>0.81674967021875378</v>
      </c>
      <c r="O2713" s="32">
        <f t="shared" si="1729"/>
        <v>4.9004980213125231</v>
      </c>
      <c r="P2713" s="33">
        <f t="shared" si="1730"/>
        <v>0.70001808348214611</v>
      </c>
      <c r="Q2713" s="31">
        <f t="shared" si="1731"/>
        <v>4.7646984652494879</v>
      </c>
      <c r="R2713" s="31">
        <f t="shared" si="1732"/>
        <v>0.10004806198122392</v>
      </c>
      <c r="S2713" s="31">
        <f t="shared" si="1733"/>
        <v>0.13579955606303606</v>
      </c>
      <c r="T2713" s="31">
        <f t="shared" si="1734"/>
        <v>1.4299080184339428E-2</v>
      </c>
      <c r="U2713" s="31">
        <f t="shared" si="1735"/>
        <v>2.384444571044426E-3</v>
      </c>
      <c r="V2713" s="47">
        <f t="shared" si="1749"/>
        <v>6.9322179140950395E-4</v>
      </c>
      <c r="W2713" s="31">
        <f t="shared" si="1736"/>
        <v>0.1429221106454111</v>
      </c>
      <c r="X2713" s="34">
        <f>(S2713*H2713*'Propiedades físicas'!$F$5*60*24*365)/(1000000)</f>
        <v>56917.18636791937</v>
      </c>
      <c r="Y2713" s="34">
        <f>(U2713*H2713*'Propiedades físicas'!$F$7*60*24*365)/(1000000)</f>
        <v>312.53864200004358</v>
      </c>
      <c r="Z2713" s="31">
        <f t="shared" si="1750"/>
        <v>1895.6489700696516</v>
      </c>
      <c r="AA2713" s="31">
        <f t="shared" si="1751"/>
        <v>12902.803443895613</v>
      </c>
      <c r="AB2713" s="31">
        <f t="shared" si="1752"/>
        <v>270.93015184515434</v>
      </c>
      <c r="AC2713" s="31">
        <f t="shared" si="1753"/>
        <v>367.74519781870168</v>
      </c>
      <c r="AD2713" s="31">
        <f t="shared" si="1737"/>
        <v>38.721909139191169</v>
      </c>
      <c r="AE2713" s="31">
        <f t="shared" si="1754"/>
        <v>6.4570758983883056</v>
      </c>
      <c r="AF2713" s="31">
        <f t="shared" si="1755"/>
        <v>15482.306748666699</v>
      </c>
      <c r="AG2713" s="31">
        <f t="shared" si="1756"/>
        <v>0.12243969847922698</v>
      </c>
      <c r="AH2713" s="31">
        <f t="shared" si="1757"/>
        <v>0.83339024690276031</v>
      </c>
      <c r="AI2713" s="31">
        <f t="shared" si="1757"/>
        <v>1.7499340133438852E-2</v>
      </c>
      <c r="AJ2713" s="31">
        <f t="shared" si="1757"/>
        <v>2.375261024009688E-2</v>
      </c>
      <c r="AK2713" s="31">
        <f t="shared" si="1738"/>
        <v>2.5010426267730299E-3</v>
      </c>
      <c r="AL2713" s="31">
        <f t="shared" si="1738"/>
        <v>4.1706161770398809E-4</v>
      </c>
      <c r="AM2713" s="31">
        <f t="shared" si="1758"/>
        <v>1</v>
      </c>
      <c r="AN2713" s="31">
        <f>(Z2713*'Propiedades físicas'!$F$4)/1000</f>
        <v>1666.9957912998502</v>
      </c>
      <c r="AO2713" s="31">
        <f>(AA2713*'Propiedades físicas'!$F$6)/1000</f>
        <v>413.40582234241538</v>
      </c>
      <c r="AP2713" s="31">
        <f>(AB2713*'Propiedades físicas'!$F$9)/1000</f>
        <v>167.15035718086796</v>
      </c>
      <c r="AQ2713" s="31">
        <f>(AC2713*'Propiedades físicas'!$F$5)/1000</f>
        <v>108.28992840167309</v>
      </c>
      <c r="AR2713" s="31">
        <f>(AD2713*'Propiedades físicas'!$F$8)/1000</f>
        <v>13.727691228026048</v>
      </c>
      <c r="AS2713" s="31">
        <f>(AE2713*'Propiedades físicas'!$F$7)/1000</f>
        <v>0.5946321194825791</v>
      </c>
      <c r="AT2713" s="31">
        <f t="shared" si="1759"/>
        <v>2370.1642225723149</v>
      </c>
      <c r="AU2713" s="31">
        <f t="shared" si="1760"/>
        <v>0.70332501664828817</v>
      </c>
      <c r="AV2713" s="31">
        <f t="shared" si="1764"/>
        <v>0.17442075042958427</v>
      </c>
      <c r="AW2713" s="31">
        <f t="shared" si="1764"/>
        <v>7.0522690195475732E-2</v>
      </c>
      <c r="AX2713" s="31">
        <f t="shared" si="1764"/>
        <v>4.5688787034405216E-2</v>
      </c>
      <c r="AY2713" s="31">
        <f t="shared" si="1761"/>
        <v>5.7918734479619838E-3</v>
      </c>
      <c r="AZ2713" s="31">
        <f t="shared" si="1761"/>
        <v>2.5088224428484156E-4</v>
      </c>
      <c r="BA2713" s="31">
        <f t="shared" si="1762"/>
        <v>1.0000000000000002</v>
      </c>
      <c r="BB2713" s="34">
        <f>AU2713*'Propiedades físicas'!$C$4+'Diseño reactor'!AV2713*'Propiedades físicas'!$C$5+'Diseño reactor'!AW2713*'Propiedades físicas'!$C$8+'Diseño reactor'!AX2713*'Propiedades físicas'!$C$9+'Diseño reactor'!AY2713*'Propiedades físicas'!$C$7+'Diseño reactor'!AZ2713*'Propiedades físicas'!$C$6</f>
        <v>875.30711406288435</v>
      </c>
      <c r="BC2713" s="45">
        <f>AU2713*'Propiedades físicas'!$L$4+'Diseño reactor'!AV2713*'Propiedades físicas'!$L$5+'Diseño reactor'!AW2713*'Propiedades físicas'!$L$8+AX2713*'Propiedades físicas'!$L$9+'Diseño reactor'!AY2713*'Propiedades físicas'!$L$7+'Diseño reactor'!AZ2713*'Propiedades físicas'!$L$6</f>
        <v>2.1283537973316364</v>
      </c>
      <c r="BD2713" s="29">
        <f t="shared" si="1739"/>
        <v>1.2531818715525074</v>
      </c>
      <c r="BE2713" s="58">
        <f t="shared" si="1740"/>
        <v>41.032713387394239</v>
      </c>
      <c r="BF2713" s="30">
        <f>AU2713*'Propiedades físicas'!$I$4+'Diseño reactor'!AV2713*'Propiedades físicas'!$I$5+'Diseño reactor'!AW2713*'Propiedades físicas'!$I$8+'Diseño reactor'!AX2713*'Propiedades físicas'!$I$9+'Diseño reactor'!AY2713*'Propiedades físicas'!$I$7+'Diseño reactor'!AZ2713*'Propiedades físicas'!$I$6</f>
        <v>2.0002776703909177E-2</v>
      </c>
      <c r="BG2713" s="24">
        <f>AU2713*'Propiedades físicas'!$O$4+'Diseño reactor'!AV2713*'Propiedades físicas'!$O$5+'Diseño reactor'!AW2713*'Propiedades físicas'!$O$8+'Diseño reactor'!AX2713*'Propiedades físicas'!$O$9+'Diseño reactor'!AY2713*'Propiedades físicas'!$O$7+'Diseño reactor'!AZ2713*'Propiedades físicas'!$O$6</f>
        <v>0.15498022304638459</v>
      </c>
      <c r="BH2713" s="54">
        <f t="shared" si="1741"/>
        <v>41085.102129767438</v>
      </c>
      <c r="BI2713" s="34">
        <f t="shared" si="1763"/>
        <v>274.69947402385702</v>
      </c>
      <c r="BJ2713" s="27">
        <f t="shared" si="1742"/>
        <v>4798.8135821844153</v>
      </c>
      <c r="BK2713" s="34">
        <f t="shared" si="1743"/>
        <v>572.09323024996957</v>
      </c>
      <c r="BL2713" s="27">
        <f t="shared" si="1744"/>
        <v>105.79118761489282</v>
      </c>
      <c r="BM2713" s="34">
        <f t="shared" si="1745"/>
        <v>1.1054421768707483</v>
      </c>
      <c r="BN2713" s="45">
        <f t="shared" si="1746"/>
        <v>2998.6711754318976</v>
      </c>
      <c r="BO2713" s="45">
        <f t="shared" si="1747"/>
        <v>112.05686053090614</v>
      </c>
      <c r="BP2713" s="66">
        <f t="shared" si="1748"/>
        <v>6.6871482366615336</v>
      </c>
    </row>
    <row r="2714" spans="8:68">
      <c r="H2714" s="68">
        <v>2709</v>
      </c>
      <c r="I2714" s="31">
        <f>('Propiedades físicas'!$C$10*'Diseño reactor'!H2714)/1000</f>
        <v>2371.0394678539151</v>
      </c>
      <c r="J2714" s="31">
        <f t="shared" si="1725"/>
        <v>0.19232071257453026</v>
      </c>
      <c r="K2714" s="31">
        <f>(I2714*1000)/'Propiedades físicas'!$F$10</f>
        <v>15488.02399635823</v>
      </c>
      <c r="L2714" s="31">
        <f t="shared" si="1726"/>
        <v>2212.5748566226043</v>
      </c>
      <c r="M2714" s="31">
        <f t="shared" si="1727"/>
        <v>13275.449139735625</v>
      </c>
      <c r="N2714" s="31">
        <f t="shared" si="1728"/>
        <v>0.81674967021875389</v>
      </c>
      <c r="O2714" s="32">
        <f t="shared" si="1729"/>
        <v>4.9004980213125231</v>
      </c>
      <c r="P2714" s="33">
        <f t="shared" si="1730"/>
        <v>0.70005501716270013</v>
      </c>
      <c r="Q2714" s="31">
        <f t="shared" si="1731"/>
        <v>4.7647482171259457</v>
      </c>
      <c r="R2714" s="31">
        <f t="shared" si="1732"/>
        <v>0.10002168390967446</v>
      </c>
      <c r="S2714" s="31">
        <f t="shared" si="1733"/>
        <v>0.13574980418657748</v>
      </c>
      <c r="T2714" s="31">
        <f t="shared" si="1734"/>
        <v>1.4290787162234872E-2</v>
      </c>
      <c r="U2714" s="31">
        <f t="shared" si="1735"/>
        <v>2.3821819841444319E-3</v>
      </c>
      <c r="V2714" s="47">
        <f t="shared" si="1749"/>
        <v>6.9325836651063508E-4</v>
      </c>
      <c r="W2714" s="31">
        <f t="shared" si="1736"/>
        <v>0.14287689032650469</v>
      </c>
      <c r="X2714" s="34">
        <f>(S2714*H2714*'Propiedades físicas'!$F$5*60*24*365)/(1000000)</f>
        <v>56917.344503453896</v>
      </c>
      <c r="Y2714" s="34">
        <f>(U2714*H2714*'Propiedades físicas'!$F$7*60*24*365)/(1000000)</f>
        <v>312.35737930109929</v>
      </c>
      <c r="Z2714" s="31">
        <f t="shared" si="1750"/>
        <v>1896.4490414937547</v>
      </c>
      <c r="AA2714" s="31">
        <f t="shared" si="1751"/>
        <v>12907.702920194186</v>
      </c>
      <c r="AB2714" s="31">
        <f t="shared" si="1752"/>
        <v>270.95874171130811</v>
      </c>
      <c r="AC2714" s="31">
        <f t="shared" si="1753"/>
        <v>367.74621954143839</v>
      </c>
      <c r="AD2714" s="31">
        <f t="shared" si="1737"/>
        <v>38.713742422494271</v>
      </c>
      <c r="AE2714" s="31">
        <f t="shared" si="1754"/>
        <v>6.4533309950472661</v>
      </c>
      <c r="AF2714" s="31">
        <f t="shared" si="1755"/>
        <v>15488.023996358232</v>
      </c>
      <c r="AG2714" s="31">
        <f t="shared" si="1756"/>
        <v>0.12244615852478503</v>
      </c>
      <c r="AH2714" s="31">
        <f t="shared" si="1757"/>
        <v>0.83339894897045819</v>
      </c>
      <c r="AI2714" s="31">
        <f t="shared" si="1757"/>
        <v>1.7494726362447519E-2</v>
      </c>
      <c r="AJ2714" s="31">
        <f t="shared" si="1757"/>
        <v>2.3743908172398763E-2</v>
      </c>
      <c r="AK2714" s="31">
        <f t="shared" si="1738"/>
        <v>2.4995920997796235E-3</v>
      </c>
      <c r="AL2714" s="31">
        <f t="shared" si="1738"/>
        <v>4.1666587013066786E-4</v>
      </c>
      <c r="AM2714" s="31">
        <f t="shared" si="1758"/>
        <v>0.99999999999999978</v>
      </c>
      <c r="AN2714" s="31">
        <f>(Z2714*'Propiedades físicas'!$F$4)/1000</f>
        <v>1667.6993581087779</v>
      </c>
      <c r="AO2714" s="31">
        <f>(AA2714*'Propiedades físicas'!$F$6)/1000</f>
        <v>413.56280156302171</v>
      </c>
      <c r="AP2714" s="31">
        <f>(AB2714*'Propiedades físicas'!$F$9)/1000</f>
        <v>167.16799569879151</v>
      </c>
      <c r="AQ2714" s="31">
        <f>(AC2714*'Propiedades físicas'!$F$5)/1000</f>
        <v>108.29022926836737</v>
      </c>
      <c r="AR2714" s="31">
        <f>(AD2714*'Propiedades físicas'!$F$8)/1000</f>
        <v>13.724795963622665</v>
      </c>
      <c r="AS2714" s="31">
        <f>(AE2714*'Propiedades físicas'!$F$7)/1000</f>
        <v>0.59428725133390281</v>
      </c>
      <c r="AT2714" s="31">
        <f t="shared" si="1759"/>
        <v>2371.0394678539146</v>
      </c>
      <c r="AU2714" s="31">
        <f t="shared" si="1760"/>
        <v>0.70336212480606786</v>
      </c>
      <c r="AV2714" s="31">
        <f t="shared" si="1764"/>
        <v>0.17442257169061273</v>
      </c>
      <c r="AW2714" s="31">
        <f t="shared" si="1764"/>
        <v>7.0504096606244737E-2</v>
      </c>
      <c r="AX2714" s="31">
        <f t="shared" si="1764"/>
        <v>4.5672048372262436E-2</v>
      </c>
      <c r="AY2714" s="31">
        <f t="shared" si="1761"/>
        <v>5.7885143413683076E-3</v>
      </c>
      <c r="AZ2714" s="31">
        <f t="shared" si="1761"/>
        <v>2.5064418344406837E-4</v>
      </c>
      <c r="BA2714" s="31">
        <f t="shared" si="1762"/>
        <v>1.0000000000000002</v>
      </c>
      <c r="BB2714" s="34">
        <f>AU2714*'Propiedades físicas'!$C$4+'Diseño reactor'!AV2714*'Propiedades físicas'!$C$5+'Diseño reactor'!AW2714*'Propiedades físicas'!$C$8+'Diseño reactor'!AX2714*'Propiedades físicas'!$C$9+'Diseño reactor'!AY2714*'Propiedades físicas'!$C$7+'Diseño reactor'!AZ2714*'Propiedades físicas'!$C$6</f>
        <v>875.30703331770133</v>
      </c>
      <c r="BC2714" s="45">
        <f>AU2714*'Propiedades físicas'!$L$4+'Diseño reactor'!AV2714*'Propiedades físicas'!$L$5+'Diseño reactor'!AW2714*'Propiedades físicas'!$L$8+AX2714*'Propiedades físicas'!$L$9+'Diseño reactor'!AY2714*'Propiedades físicas'!$L$7+'Diseño reactor'!AZ2714*'Propiedades físicas'!$L$6</f>
        <v>2.1283799749050036</v>
      </c>
      <c r="BD2714" s="29">
        <f t="shared" si="1739"/>
        <v>1.252770074073986</v>
      </c>
      <c r="BE2714" s="58">
        <f t="shared" si="1740"/>
        <v>41.032271253839099</v>
      </c>
      <c r="BF2714" s="30">
        <f>AU2714*'Propiedades físicas'!$I$4+'Diseño reactor'!AV2714*'Propiedades físicas'!$I$5+'Diseño reactor'!AW2714*'Propiedades físicas'!$I$8+'Diseño reactor'!AX2714*'Propiedades físicas'!$I$9+'Diseño reactor'!AY2714*'Propiedades físicas'!$I$7+'Diseño reactor'!AZ2714*'Propiedades físicas'!$I$6</f>
        <v>2.000280900498087E-2</v>
      </c>
      <c r="BG2714" s="24">
        <f>AU2714*'Propiedades físicas'!$O$4+'Diseño reactor'!AV2714*'Propiedades físicas'!$O$5+'Diseño reactor'!AW2714*'Propiedades físicas'!$O$8+'Diseño reactor'!AX2714*'Propiedades físicas'!$O$9+'Diseño reactor'!AY2714*'Propiedades físicas'!$O$7+'Diseño reactor'!AZ2714*'Propiedades físicas'!$O$6</f>
        <v>0.15498150870378918</v>
      </c>
      <c r="BH2714" s="54">
        <f t="shared" si="1741"/>
        <v>41085.031994438737</v>
      </c>
      <c r="BI2714" s="34">
        <f t="shared" si="1763"/>
        <v>274.70101745763861</v>
      </c>
      <c r="BJ2714" s="27">
        <f t="shared" si="1742"/>
        <v>4798.8171084483229</v>
      </c>
      <c r="BK2714" s="34">
        <f t="shared" si="1743"/>
        <v>572.09839650836625</v>
      </c>
      <c r="BL2714" s="27">
        <f t="shared" si="1744"/>
        <v>105.79136427492097</v>
      </c>
      <c r="BM2714" s="34">
        <f t="shared" si="1745"/>
        <v>1.1054421768707483</v>
      </c>
      <c r="BN2714" s="45">
        <f t="shared" si="1746"/>
        <v>2999.8755625943882</v>
      </c>
      <c r="BO2714" s="45">
        <f t="shared" si="1747"/>
        <v>112.06241932940316</v>
      </c>
      <c r="BP2714" s="66">
        <f t="shared" si="1748"/>
        <v>6.6871476197866118</v>
      </c>
    </row>
    <row r="2715" spans="8:68">
      <c r="H2715" s="68">
        <v>2710</v>
      </c>
      <c r="I2715" s="31">
        <f>('Propiedades físicas'!$C$10*'Diseño reactor'!H2715)/1000</f>
        <v>2371.9147131355148</v>
      </c>
      <c r="J2715" s="31">
        <f t="shared" si="1725"/>
        <v>0.19224974552191976</v>
      </c>
      <c r="K2715" s="31">
        <f>(I2715*1000)/'Propiedades físicas'!$F$10</f>
        <v>15493.741244049761</v>
      </c>
      <c r="L2715" s="31">
        <f t="shared" si="1726"/>
        <v>2213.3916062928229</v>
      </c>
      <c r="M2715" s="31">
        <f t="shared" si="1727"/>
        <v>13280.349637756937</v>
      </c>
      <c r="N2715" s="31">
        <f t="shared" si="1728"/>
        <v>0.81674967021875378</v>
      </c>
      <c r="O2715" s="32">
        <f t="shared" si="1729"/>
        <v>4.9004980213125231</v>
      </c>
      <c r="P2715" s="33">
        <f t="shared" si="1730"/>
        <v>0.70009192747913573</v>
      </c>
      <c r="Q2715" s="31">
        <f t="shared" si="1731"/>
        <v>4.7647979327620043</v>
      </c>
      <c r="R2715" s="31">
        <f t="shared" si="1732"/>
        <v>9.9995319187664897E-2</v>
      </c>
      <c r="S2715" s="31">
        <f t="shared" si="1733"/>
        <v>0.13570008855051938</v>
      </c>
      <c r="T2715" s="31">
        <f t="shared" si="1734"/>
        <v>1.4282501293004801E-2</v>
      </c>
      <c r="U2715" s="31">
        <f t="shared" si="1735"/>
        <v>2.3799222589483012E-3</v>
      </c>
      <c r="V2715" s="47">
        <f t="shared" si="1749"/>
        <v>6.9329491847448398E-4</v>
      </c>
      <c r="W2715" s="31">
        <f t="shared" si="1736"/>
        <v>0.1428316986138152</v>
      </c>
      <c r="X2715" s="34">
        <f>(S2715*H2715*'Propiedades físicas'!$F$5*60*24*365)/(1000000)</f>
        <v>56917.502438979711</v>
      </c>
      <c r="Y2715" s="34">
        <f>(U2715*H2715*'Propiedades físicas'!$F$7*60*24*365)/(1000000)</f>
        <v>312.1762729443567</v>
      </c>
      <c r="Z2715" s="31">
        <f t="shared" si="1750"/>
        <v>1897.2491234684578</v>
      </c>
      <c r="AA2715" s="31">
        <f t="shared" si="1751"/>
        <v>12912.602397785031</v>
      </c>
      <c r="AB2715" s="31">
        <f t="shared" si="1752"/>
        <v>270.98731499857189</v>
      </c>
      <c r="AC2715" s="31">
        <f t="shared" si="1753"/>
        <v>367.7472399719075</v>
      </c>
      <c r="AD2715" s="31">
        <f t="shared" si="1737"/>
        <v>38.705578504043011</v>
      </c>
      <c r="AE2715" s="31">
        <f t="shared" si="1754"/>
        <v>6.4495893217498965</v>
      </c>
      <c r="AF2715" s="31">
        <f t="shared" si="1755"/>
        <v>15493.741244049763</v>
      </c>
      <c r="AG2715" s="31">
        <f t="shared" si="1756"/>
        <v>0.12245261448374065</v>
      </c>
      <c r="AH2715" s="31">
        <f t="shared" si="1757"/>
        <v>0.83340764469937201</v>
      </c>
      <c r="AI2715" s="31">
        <f t="shared" si="1757"/>
        <v>1.7490114926415348E-2</v>
      </c>
      <c r="AJ2715" s="31">
        <f t="shared" si="1757"/>
        <v>2.3735212443485053E-2</v>
      </c>
      <c r="AK2715" s="31">
        <f t="shared" si="1738"/>
        <v>2.4981428238907469E-3</v>
      </c>
      <c r="AL2715" s="31">
        <f t="shared" si="1738"/>
        <v>4.1627062309607148E-4</v>
      </c>
      <c r="AM2715" s="31">
        <f t="shared" si="1758"/>
        <v>1</v>
      </c>
      <c r="AN2715" s="31">
        <f>(Z2715*'Propiedades físicas'!$F$4)/1000</f>
        <v>1668.4029341956925</v>
      </c>
      <c r="AO2715" s="31">
        <f>(AA2715*'Propiedades físicas'!$F$6)/1000</f>
        <v>413.71978082503239</v>
      </c>
      <c r="AP2715" s="31">
        <f>(AB2715*'Propiedades físicas'!$F$9)/1000</f>
        <v>167.18562398836889</v>
      </c>
      <c r="AQ2715" s="31">
        <f>(AC2715*'Propiedades físicas'!$F$5)/1000</f>
        <v>108.29052975452761</v>
      </c>
      <c r="AR2715" s="31">
        <f>(AD2715*'Propiedades físicas'!$F$8)/1000</f>
        <v>13.721901691253322</v>
      </c>
      <c r="AS2715" s="31">
        <f>(AE2715*'Propiedades físicas'!$F$7)/1000</f>
        <v>0.59394268063994793</v>
      </c>
      <c r="AT2715" s="31">
        <f t="shared" si="1759"/>
        <v>2371.9147131355148</v>
      </c>
      <c r="AU2715" s="31">
        <f t="shared" si="1760"/>
        <v>0.70339920948935553</v>
      </c>
      <c r="AV2715" s="31">
        <f t="shared" si="1764"/>
        <v>0.17442439162499318</v>
      </c>
      <c r="AW2715" s="31">
        <f t="shared" si="1764"/>
        <v>7.0485512426945784E-2</v>
      </c>
      <c r="AX2715" s="31">
        <f t="shared" si="1764"/>
        <v>4.5655321902942567E-2</v>
      </c>
      <c r="AY2715" s="31">
        <f t="shared" si="1761"/>
        <v>5.7851581320619546E-3</v>
      </c>
      <c r="AZ2715" s="31">
        <f t="shared" si="1761"/>
        <v>2.50406423700958E-4</v>
      </c>
      <c r="BA2715" s="31">
        <f t="shared" si="1762"/>
        <v>1</v>
      </c>
      <c r="BB2715" s="34">
        <f>AU2715*'Propiedades físicas'!$C$4+'Diseño reactor'!AV2715*'Propiedades físicas'!$C$5+'Diseño reactor'!AW2715*'Propiedades físicas'!$C$8+'Diseño reactor'!AX2715*'Propiedades físicas'!$C$9+'Diseño reactor'!AY2715*'Propiedades físicas'!$C$7+'Diseño reactor'!AZ2715*'Propiedades físicas'!$C$6</f>
        <v>875.30695267189742</v>
      </c>
      <c r="BC2715" s="45">
        <f>AU2715*'Propiedades físicas'!$L$4+'Diseño reactor'!AV2715*'Propiedades físicas'!$L$5+'Diseño reactor'!AW2715*'Propiedades físicas'!$L$8+AX2715*'Propiedades físicas'!$L$9+'Diseño reactor'!AY2715*'Propiedades físicas'!$L$7+'Diseño reactor'!AZ2715*'Propiedades físicas'!$L$6</f>
        <v>2.1284061352928343</v>
      </c>
      <c r="BD2715" s="29">
        <f t="shared" si="1739"/>
        <v>1.2523585474430174</v>
      </c>
      <c r="BE2715" s="58">
        <f t="shared" si="1740"/>
        <v>41.031829414185481</v>
      </c>
      <c r="BF2715" s="30">
        <f>AU2715*'Propiedades físicas'!$I$4+'Diseño reactor'!AV2715*'Propiedades físicas'!$I$5+'Diseño reactor'!AW2715*'Propiedades físicas'!$I$8+'Diseño reactor'!AX2715*'Propiedades físicas'!$I$9+'Diseño reactor'!AY2715*'Propiedades físicas'!$I$7+'Diseño reactor'!AZ2715*'Propiedades físicas'!$I$6</f>
        <v>2.0002841259605306E-2</v>
      </c>
      <c r="BG2715" s="24">
        <f>AU2715*'Propiedades físicas'!$O$4+'Diseño reactor'!AV2715*'Propiedades físicas'!$O$5+'Diseño reactor'!AW2715*'Propiedades físicas'!$O$8+'Diseño reactor'!AX2715*'Propiedades físicas'!$O$9+'Diseño reactor'!AY2715*'Propiedades físicas'!$O$7+'Diseño reactor'!AZ2715*'Propiedades físicas'!$O$6</f>
        <v>0.15498279354406802</v>
      </c>
      <c r="BH2715" s="54">
        <f t="shared" si="1741"/>
        <v>41084.961959401815</v>
      </c>
      <c r="BI2715" s="34">
        <f t="shared" si="1763"/>
        <v>274.70255946913863</v>
      </c>
      <c r="BJ2715" s="27">
        <f t="shared" si="1742"/>
        <v>4798.8206341825244</v>
      </c>
      <c r="BK2715" s="34">
        <f t="shared" si="1743"/>
        <v>572.10355969424893</v>
      </c>
      <c r="BL2715" s="27">
        <f t="shared" si="1744"/>
        <v>105.79154082728634</v>
      </c>
      <c r="BM2715" s="34">
        <f t="shared" si="1745"/>
        <v>1.1054421768707483</v>
      </c>
      <c r="BN2715" s="45">
        <f t="shared" si="1746"/>
        <v>3001.0799608532316</v>
      </c>
      <c r="BO2715" s="45">
        <f t="shared" si="1747"/>
        <v>112.06797461179249</v>
      </c>
      <c r="BP2715" s="66">
        <f t="shared" si="1748"/>
        <v>6.6871470036709226</v>
      </c>
    </row>
    <row r="2716" spans="8:68">
      <c r="H2716" s="68">
        <v>2711</v>
      </c>
      <c r="I2716" s="31">
        <f>('Propiedades físicas'!$C$10*'Diseño reactor'!H2716)/1000</f>
        <v>2372.7899584171146</v>
      </c>
      <c r="J2716" s="31">
        <f t="shared" si="1725"/>
        <v>0.19217883082419865</v>
      </c>
      <c r="K2716" s="31">
        <f>(I2716*1000)/'Propiedades físicas'!$F$10</f>
        <v>15499.458491741294</v>
      </c>
      <c r="L2716" s="31">
        <f t="shared" si="1726"/>
        <v>2214.2083559630419</v>
      </c>
      <c r="M2716" s="31">
        <f t="shared" si="1727"/>
        <v>13285.250135778251</v>
      </c>
      <c r="N2716" s="31">
        <f t="shared" si="1728"/>
        <v>0.81674967021875389</v>
      </c>
      <c r="O2716" s="32">
        <f t="shared" si="1729"/>
        <v>4.9004980213125231</v>
      </c>
      <c r="P2716" s="33">
        <f t="shared" si="1730"/>
        <v>0.70012881445361641</v>
      </c>
      <c r="Q2716" s="31">
        <f t="shared" si="1731"/>
        <v>4.7648476121970118</v>
      </c>
      <c r="R2716" s="31">
        <f t="shared" si="1732"/>
        <v>9.9968967805696515E-2</v>
      </c>
      <c r="S2716" s="31">
        <f t="shared" si="1733"/>
        <v>0.13565040911551146</v>
      </c>
      <c r="T2716" s="31">
        <f t="shared" si="1734"/>
        <v>1.4274222568507749E-2</v>
      </c>
      <c r="U2716" s="31">
        <f t="shared" si="1735"/>
        <v>2.3776653909331367E-3</v>
      </c>
      <c r="V2716" s="47">
        <f t="shared" si="1749"/>
        <v>6.9333144732299878E-4</v>
      </c>
      <c r="W2716" s="31">
        <f t="shared" si="1736"/>
        <v>0.14278653548020695</v>
      </c>
      <c r="X2716" s="34">
        <f>(S2716*H2716*'Propiedades físicas'!$F$5*60*24*365)/(1000000)</f>
        <v>56917.660174812983</v>
      </c>
      <c r="Y2716" s="34">
        <f>(U2716*H2716*'Propiedades físicas'!$F$7*60*24*365)/(1000000)</f>
        <v>311.99532275186573</v>
      </c>
      <c r="Z2716" s="31">
        <f t="shared" si="1750"/>
        <v>1898.049215983754</v>
      </c>
      <c r="AA2716" s="31">
        <f t="shared" si="1751"/>
        <v>12917.5018766661</v>
      </c>
      <c r="AB2716" s="31">
        <f t="shared" si="1752"/>
        <v>271.01587172124323</v>
      </c>
      <c r="AC2716" s="31">
        <f t="shared" si="1753"/>
        <v>367.74825911215157</v>
      </c>
      <c r="AD2716" s="31">
        <f t="shared" si="1737"/>
        <v>38.697417383224511</v>
      </c>
      <c r="AE2716" s="31">
        <f t="shared" si="1754"/>
        <v>6.4458508748197341</v>
      </c>
      <c r="AF2716" s="31">
        <f t="shared" si="1755"/>
        <v>15499.458491741292</v>
      </c>
      <c r="AG2716" s="31">
        <f t="shared" si="1756"/>
        <v>0.12245906635997042</v>
      </c>
      <c r="AH2716" s="31">
        <f t="shared" si="1757"/>
        <v>0.83341633409638416</v>
      </c>
      <c r="AI2716" s="31">
        <f t="shared" si="1757"/>
        <v>1.7485505823680931E-2</v>
      </c>
      <c r="AJ2716" s="31">
        <f t="shared" si="1757"/>
        <v>2.3726523046473009E-2</v>
      </c>
      <c r="AK2716" s="31">
        <f t="shared" si="1738"/>
        <v>2.4966947976823826E-3</v>
      </c>
      <c r="AL2716" s="31">
        <f t="shared" si="1738"/>
        <v>4.1587587580910207E-4</v>
      </c>
      <c r="AM2716" s="31">
        <f t="shared" si="1758"/>
        <v>1</v>
      </c>
      <c r="AN2716" s="31">
        <f>(Z2716*'Propiedades físicas'!$F$4)/1000</f>
        <v>1669.1065195517936</v>
      </c>
      <c r="AO2716" s="31">
        <f>(AA2716*'Propiedades físicas'!$F$6)/1000</f>
        <v>413.87676012838182</v>
      </c>
      <c r="AP2716" s="31">
        <f>(AB2716*'Propiedades físicas'!$F$9)/1000</f>
        <v>167.20324205842098</v>
      </c>
      <c r="AQ2716" s="31">
        <f>(AC2716*'Propiedades físicas'!$F$5)/1000</f>
        <v>108.29082986075528</v>
      </c>
      <c r="AR2716" s="31">
        <f>(AD2716*'Propiedades físicas'!$F$8)/1000</f>
        <v>13.719008410700749</v>
      </c>
      <c r="AS2716" s="31">
        <f>(AE2716*'Propiedades físicas'!$F$7)/1000</f>
        <v>0.59359840706214939</v>
      </c>
      <c r="AT2716" s="31">
        <f t="shared" si="1759"/>
        <v>2372.7899584171141</v>
      </c>
      <c r="AU2716" s="31">
        <f t="shared" si="1760"/>
        <v>0.70343627072041925</v>
      </c>
      <c r="AV2716" s="31">
        <f t="shared" si="1764"/>
        <v>0.1744262102341661</v>
      </c>
      <c r="AW2716" s="31">
        <f t="shared" si="1764"/>
        <v>7.0466937650883396E-2</v>
      </c>
      <c r="AX2716" s="31">
        <f t="shared" si="1764"/>
        <v>4.5638607613206518E-2</v>
      </c>
      <c r="AY2716" s="31">
        <f t="shared" si="1761"/>
        <v>5.7818048167452146E-3</v>
      </c>
      <c r="AZ2716" s="31">
        <f t="shared" si="1761"/>
        <v>2.5016896457962857E-4</v>
      </c>
      <c r="BA2716" s="31">
        <f t="shared" si="1762"/>
        <v>1</v>
      </c>
      <c r="BB2716" s="34">
        <f>AU2716*'Propiedades físicas'!$C$4+'Diseño reactor'!AV2716*'Propiedades físicas'!$C$5+'Diseño reactor'!AW2716*'Propiedades físicas'!$C$8+'Diseño reactor'!AX2716*'Propiedades físicas'!$C$9+'Diseño reactor'!AY2716*'Propiedades físicas'!$C$7+'Diseño reactor'!AZ2716*'Propiedades físicas'!$C$6</f>
        <v>875.30687212532303</v>
      </c>
      <c r="BC2716" s="45">
        <f>AU2716*'Propiedades físicas'!$L$4+'Diseño reactor'!AV2716*'Propiedades físicas'!$L$5+'Diseño reactor'!AW2716*'Propiedades físicas'!$L$8+AX2716*'Propiedades físicas'!$L$9+'Diseño reactor'!AY2716*'Propiedades físicas'!$L$7+'Diseño reactor'!AZ2716*'Propiedades físicas'!$L$6</f>
        <v>2.1284322785119625</v>
      </c>
      <c r="BD2716" s="29">
        <f t="shared" si="1739"/>
        <v>1.2519472913922383</v>
      </c>
      <c r="BE2716" s="58">
        <f t="shared" si="1740"/>
        <v>41.031387868139838</v>
      </c>
      <c r="BF2716" s="30">
        <f>AU2716*'Propiedades físicas'!$I$4+'Diseño reactor'!AV2716*'Propiedades físicas'!$I$5+'Diseño reactor'!AW2716*'Propiedades físicas'!$I$8+'Diseño reactor'!AX2716*'Propiedades físicas'!$I$9+'Diseño reactor'!AY2716*'Propiedades físicas'!$I$7+'Diseño reactor'!AZ2716*'Propiedades físicas'!$I$6</f>
        <v>2.0002873467853965E-2</v>
      </c>
      <c r="BG2716" s="24">
        <f>AU2716*'Propiedades físicas'!$O$4+'Diseño reactor'!AV2716*'Propiedades físicas'!$O$5+'Diseño reactor'!AW2716*'Propiedades físicas'!$O$8+'Diseño reactor'!AX2716*'Propiedades físicas'!$O$9+'Diseño reactor'!AY2716*'Propiedades físicas'!$O$7+'Diseño reactor'!AZ2716*'Propiedades físicas'!$O$6</f>
        <v>0.15498407756798949</v>
      </c>
      <c r="BH2716" s="54">
        <f t="shared" si="1741"/>
        <v>41084.892024501867</v>
      </c>
      <c r="BI2716" s="34">
        <f t="shared" si="1763"/>
        <v>274.70410006017494</v>
      </c>
      <c r="BJ2716" s="27">
        <f t="shared" si="1742"/>
        <v>4798.8241593857347</v>
      </c>
      <c r="BK2716" s="34">
        <f t="shared" si="1743"/>
        <v>572.10871981029277</v>
      </c>
      <c r="BL2716" s="27">
        <f t="shared" si="1744"/>
        <v>105.79171727208511</v>
      </c>
      <c r="BM2716" s="34">
        <f t="shared" si="1745"/>
        <v>1.1054421768707483</v>
      </c>
      <c r="BN2716" s="45">
        <f t="shared" si="1746"/>
        <v>3002.2843701976285</v>
      </c>
      <c r="BO2716" s="45">
        <f t="shared" si="1747"/>
        <v>112.07352638140912</v>
      </c>
      <c r="BP2716" s="66">
        <f t="shared" si="1748"/>
        <v>6.6871463883133249</v>
      </c>
    </row>
    <row r="2717" spans="8:68">
      <c r="H2717" s="68">
        <v>2712</v>
      </c>
      <c r="I2717" s="31">
        <f>('Propiedades físicas'!$C$10*'Diseño reactor'!H2717)/1000</f>
        <v>2373.6652036987143</v>
      </c>
      <c r="J2717" s="31">
        <f t="shared" si="1725"/>
        <v>0.19210796842345226</v>
      </c>
      <c r="K2717" s="31">
        <f>(I2717*1000)/'Propiedades físicas'!$F$10</f>
        <v>15505.175739432823</v>
      </c>
      <c r="L2717" s="31">
        <f t="shared" si="1726"/>
        <v>2215.0251056332604</v>
      </c>
      <c r="M2717" s="31">
        <f t="shared" si="1727"/>
        <v>13290.150633799562</v>
      </c>
      <c r="N2717" s="31">
        <f t="shared" si="1728"/>
        <v>0.81674967021875389</v>
      </c>
      <c r="O2717" s="32">
        <f t="shared" si="1729"/>
        <v>4.9004980213125231</v>
      </c>
      <c r="P2717" s="33">
        <f t="shared" si="1730"/>
        <v>0.7001656781082769</v>
      </c>
      <c r="Q2717" s="31">
        <f t="shared" si="1731"/>
        <v>4.7648972554702631</v>
      </c>
      <c r="R2717" s="31">
        <f t="shared" si="1732"/>
        <v>9.9942629754278631E-2</v>
      </c>
      <c r="S2717" s="31">
        <f t="shared" si="1733"/>
        <v>0.13560076584225983</v>
      </c>
      <c r="T2717" s="31">
        <f t="shared" si="1734"/>
        <v>1.4265950980613683E-2</v>
      </c>
      <c r="U2717" s="31">
        <f t="shared" si="1735"/>
        <v>2.3754113755846138E-3</v>
      </c>
      <c r="V2717" s="47">
        <f t="shared" si="1749"/>
        <v>6.9336795307809959E-4</v>
      </c>
      <c r="W2717" s="31">
        <f t="shared" si="1736"/>
        <v>0.14274140089857851</v>
      </c>
      <c r="X2717" s="34">
        <f>(S2717*H2717*'Propiedades físicas'!$F$5*60*24*365)/(1000000)</f>
        <v>56917.817711269119</v>
      </c>
      <c r="Y2717" s="34">
        <f>(U2717*H2717*'Propiedades físicas'!$F$7*60*24*365)/(1000000)</f>
        <v>311.81452854592595</v>
      </c>
      <c r="Z2717" s="31">
        <f t="shared" si="1750"/>
        <v>1898.8493190296469</v>
      </c>
      <c r="AA2717" s="31">
        <f t="shared" si="1751"/>
        <v>12922.401356835353</v>
      </c>
      <c r="AB2717" s="31">
        <f t="shared" si="1752"/>
        <v>271.04441189360364</v>
      </c>
      <c r="AC2717" s="31">
        <f t="shared" si="1753"/>
        <v>367.74927696420866</v>
      </c>
      <c r="AD2717" s="31">
        <f t="shared" si="1737"/>
        <v>38.689259059424309</v>
      </c>
      <c r="AE2717" s="31">
        <f t="shared" si="1754"/>
        <v>6.4421156505854729</v>
      </c>
      <c r="AF2717" s="31">
        <f t="shared" si="1755"/>
        <v>15505.17573943282</v>
      </c>
      <c r="AG2717" s="31">
        <f t="shared" si="1756"/>
        <v>0.12246551415734595</v>
      </c>
      <c r="AH2717" s="31">
        <f t="shared" si="1757"/>
        <v>0.83342501716836748</v>
      </c>
      <c r="AI2717" s="31">
        <f t="shared" si="1757"/>
        <v>1.7480899052584261E-2</v>
      </c>
      <c r="AJ2717" s="31">
        <f t="shared" si="1757"/>
        <v>2.3717839974489768E-2</v>
      </c>
      <c r="AK2717" s="31">
        <f t="shared" si="1738"/>
        <v>2.4952480197325106E-3</v>
      </c>
      <c r="AL2717" s="31">
        <f t="shared" si="1738"/>
        <v>4.1548162748016206E-4</v>
      </c>
      <c r="AM2717" s="31">
        <f t="shared" si="1758"/>
        <v>1</v>
      </c>
      <c r="AN2717" s="31">
        <f>(Z2717*'Propiedades físicas'!$F$4)/1000</f>
        <v>1669.810114168291</v>
      </c>
      <c r="AO2717" s="31">
        <f>(AA2717*'Propiedades físicas'!$F$6)/1000</f>
        <v>414.03373947300469</v>
      </c>
      <c r="AP2717" s="31">
        <f>(AB2717*'Propiedades físicas'!$F$9)/1000</f>
        <v>167.22084991775876</v>
      </c>
      <c r="AQ2717" s="31">
        <f>(AC2717*'Propiedades físicas'!$F$5)/1000</f>
        <v>108.29112958765053</v>
      </c>
      <c r="AR2717" s="31">
        <f>(AD2717*'Propiedades físicas'!$F$8)/1000</f>
        <v>13.716116121747103</v>
      </c>
      <c r="AS2717" s="31">
        <f>(AE2717*'Propiedades físicas'!$F$7)/1000</f>
        <v>0.5932544302624162</v>
      </c>
      <c r="AT2717" s="31">
        <f t="shared" si="1759"/>
        <v>2373.6652036987143</v>
      </c>
      <c r="AU2717" s="31">
        <f t="shared" si="1760"/>
        <v>0.70347330852149836</v>
      </c>
      <c r="AV2717" s="31">
        <f t="shared" si="1764"/>
        <v>0.17442802751956984</v>
      </c>
      <c r="AW2717" s="31">
        <f t="shared" si="1764"/>
        <v>7.0448372271367646E-2</v>
      </c>
      <c r="AX2717" s="31">
        <f t="shared" si="1764"/>
        <v>4.5621905489834094E-2</v>
      </c>
      <c r="AY2717" s="31">
        <f t="shared" si="1761"/>
        <v>5.7784543921249936E-3</v>
      </c>
      <c r="AZ2717" s="31">
        <f t="shared" si="1761"/>
        <v>2.4993180560509961E-4</v>
      </c>
      <c r="BA2717" s="31">
        <f t="shared" si="1762"/>
        <v>1.0000000000000002</v>
      </c>
      <c r="BB2717" s="34">
        <f>AU2717*'Propiedades físicas'!$C$4+'Diseño reactor'!AV2717*'Propiedades físicas'!$C$5+'Diseño reactor'!AW2717*'Propiedades físicas'!$C$8+'Diseño reactor'!AX2717*'Propiedades físicas'!$C$9+'Diseño reactor'!AY2717*'Propiedades físicas'!$C$7+'Diseño reactor'!AZ2717*'Propiedades físicas'!$C$6</f>
        <v>875.30679167782932</v>
      </c>
      <c r="BC2717" s="45">
        <f>AU2717*'Propiedades físicas'!$L$4+'Diseño reactor'!AV2717*'Propiedades físicas'!$L$5+'Diseño reactor'!AW2717*'Propiedades físicas'!$L$8+AX2717*'Propiedades físicas'!$L$9+'Diseño reactor'!AY2717*'Propiedades físicas'!$L$7+'Diseño reactor'!AZ2717*'Propiedades físicas'!$L$6</f>
        <v>2.1284584045791997</v>
      </c>
      <c r="BD2717" s="29">
        <f t="shared" si="1739"/>
        <v>1.2515363056546367</v>
      </c>
      <c r="BE2717" s="58">
        <f t="shared" si="1740"/>
        <v>41.030946615408993</v>
      </c>
      <c r="BF2717" s="30">
        <f>AU2717*'Propiedades físicas'!$I$4+'Diseño reactor'!AV2717*'Propiedades físicas'!$I$5+'Diseño reactor'!AW2717*'Propiedades físicas'!$I$8+'Diseño reactor'!AX2717*'Propiedades físicas'!$I$9+'Diseño reactor'!AY2717*'Propiedades físicas'!$I$7+'Diseño reactor'!AZ2717*'Propiedades físicas'!$I$6</f>
        <v>2.0002905629798149E-2</v>
      </c>
      <c r="BG2717" s="24">
        <f>AU2717*'Propiedades físicas'!$O$4+'Diseño reactor'!AV2717*'Propiedades físicas'!$O$5+'Diseño reactor'!AW2717*'Propiedades físicas'!$O$8+'Diseño reactor'!AX2717*'Propiedades físicas'!$O$9+'Diseño reactor'!AY2717*'Propiedades físicas'!$O$7+'Diseño reactor'!AZ2717*'Propiedades físicas'!$O$6</f>
        <v>0.15498536077632091</v>
      </c>
      <c r="BH2717" s="54">
        <f t="shared" si="1741"/>
        <v>41084.822189584484</v>
      </c>
      <c r="BI2717" s="34">
        <f t="shared" si="1763"/>
        <v>274.70563923256191</v>
      </c>
      <c r="BJ2717" s="27">
        <f t="shared" si="1742"/>
        <v>4798.8276840566768</v>
      </c>
      <c r="BK2717" s="34">
        <f t="shared" si="1743"/>
        <v>572.11387685916964</v>
      </c>
      <c r="BL2717" s="27">
        <f t="shared" si="1744"/>
        <v>105.79189360941331</v>
      </c>
      <c r="BM2717" s="34">
        <f t="shared" si="1745"/>
        <v>1.1054421768707483</v>
      </c>
      <c r="BN2717" s="45">
        <f t="shared" si="1746"/>
        <v>3003.4887906167992</v>
      </c>
      <c r="BO2717" s="45">
        <f t="shared" si="1747"/>
        <v>112.07907464158382</v>
      </c>
      <c r="BP2717" s="66">
        <f t="shared" si="1748"/>
        <v>6.6871457737126807</v>
      </c>
    </row>
    <row r="2718" spans="8:68">
      <c r="H2718" s="68">
        <v>2713</v>
      </c>
      <c r="I2718" s="31">
        <f>('Propiedades físicas'!$C$10*'Diseño reactor'!H2718)/1000</f>
        <v>2374.5404489803141</v>
      </c>
      <c r="J2718" s="31">
        <f t="shared" si="1725"/>
        <v>0.1920371582618513</v>
      </c>
      <c r="K2718" s="31">
        <f>(I2718*1000)/'Propiedades físicas'!$F$10</f>
        <v>15510.892987124354</v>
      </c>
      <c r="L2718" s="31">
        <f t="shared" si="1726"/>
        <v>2215.841855303479</v>
      </c>
      <c r="M2718" s="31">
        <f t="shared" si="1727"/>
        <v>13295.051131820874</v>
      </c>
      <c r="N2718" s="31">
        <f t="shared" si="1728"/>
        <v>0.81674967021875378</v>
      </c>
      <c r="O2718" s="32">
        <f t="shared" si="1729"/>
        <v>4.9004980213125222</v>
      </c>
      <c r="P2718" s="33">
        <f t="shared" si="1730"/>
        <v>0.7002025184652243</v>
      </c>
      <c r="Q2718" s="31">
        <f t="shared" si="1731"/>
        <v>4.7649468626209943</v>
      </c>
      <c r="R2718" s="31">
        <f t="shared" si="1732"/>
        <v>9.9916305023928495E-2</v>
      </c>
      <c r="S2718" s="31">
        <f t="shared" si="1733"/>
        <v>0.13555115869152737</v>
      </c>
      <c r="T2718" s="31">
        <f t="shared" si="1734"/>
        <v>1.425768652120399E-2</v>
      </c>
      <c r="U2718" s="31">
        <f t="shared" si="1735"/>
        <v>2.3731602083969672E-3</v>
      </c>
      <c r="V2718" s="47">
        <f t="shared" si="1749"/>
        <v>6.9340443576167848E-4</v>
      </c>
      <c r="W2718" s="31">
        <f t="shared" si="1736"/>
        <v>0.14269629484186278</v>
      </c>
      <c r="X2718" s="34">
        <f>(S2718*H2718*'Propiedades físicas'!$F$5*60*24*365)/(1000000)</f>
        <v>56917.975048663116</v>
      </c>
      <c r="Y2718" s="34">
        <f>(U2718*H2718*'Propiedades físicas'!$F$7*60*24*365)/(1000000)</f>
        <v>311.63389014908705</v>
      </c>
      <c r="Z2718" s="31">
        <f t="shared" si="1750"/>
        <v>1899.6494325961535</v>
      </c>
      <c r="AA2718" s="31">
        <f t="shared" si="1751"/>
        <v>12927.300838290757</v>
      </c>
      <c r="AB2718" s="31">
        <f t="shared" si="1752"/>
        <v>271.07293552991803</v>
      </c>
      <c r="AC2718" s="31">
        <f t="shared" si="1753"/>
        <v>367.75029353011377</v>
      </c>
      <c r="AD2718" s="31">
        <f t="shared" si="1737"/>
        <v>38.681103532026427</v>
      </c>
      <c r="AE2718" s="31">
        <f t="shared" si="1754"/>
        <v>6.4383836453809717</v>
      </c>
      <c r="AF2718" s="31">
        <f t="shared" si="1755"/>
        <v>15510.892987124351</v>
      </c>
      <c r="AG2718" s="31">
        <f t="shared" si="1756"/>
        <v>0.1224719578797339</v>
      </c>
      <c r="AH2718" s="31">
        <f t="shared" si="1757"/>
        <v>0.83343369392218469</v>
      </c>
      <c r="AI2718" s="31">
        <f t="shared" si="1757"/>
        <v>1.7476294611466707E-2</v>
      </c>
      <c r="AJ2718" s="31">
        <f t="shared" si="1757"/>
        <v>2.3709163220672378E-2</v>
      </c>
      <c r="AK2718" s="31">
        <f t="shared" si="1738"/>
        <v>2.49380248862111E-3</v>
      </c>
      <c r="AL2718" s="31">
        <f t="shared" si="1738"/>
        <v>4.1508787732115086E-4</v>
      </c>
      <c r="AM2718" s="31">
        <f t="shared" si="1758"/>
        <v>0.99999999999999989</v>
      </c>
      <c r="AN2718" s="31">
        <f>(Z2718*'Propiedades físicas'!$F$4)/1000</f>
        <v>1670.5137180364054</v>
      </c>
      <c r="AO2718" s="31">
        <f>(AA2718*'Propiedades físicas'!$F$6)/1000</f>
        <v>414.19071885883585</v>
      </c>
      <c r="AP2718" s="31">
        <f>(AB2718*'Propiedades físicas'!$F$9)/1000</f>
        <v>167.2384475751829</v>
      </c>
      <c r="AQ2718" s="31">
        <f>(AC2718*'Propiedades físicas'!$F$5)/1000</f>
        <v>108.29142893581262</v>
      </c>
      <c r="AR2718" s="31">
        <f>(AD2718*'Propiedades físicas'!$F$8)/1000</f>
        <v>13.713224824174004</v>
      </c>
      <c r="AS2718" s="31">
        <f>(AE2718*'Propiedades físicas'!$F$7)/1000</f>
        <v>0.59291074990313375</v>
      </c>
      <c r="AT2718" s="31">
        <f t="shared" si="1759"/>
        <v>2374.5404489803141</v>
      </c>
      <c r="AU2718" s="31">
        <f t="shared" si="1760"/>
        <v>0.70351032291480442</v>
      </c>
      <c r="AV2718" s="31">
        <f t="shared" si="1764"/>
        <v>0.17442984348264082</v>
      </c>
      <c r="AW2718" s="31">
        <f t="shared" si="1764"/>
        <v>7.0429816281714297E-2</v>
      </c>
      <c r="AX2718" s="31">
        <f t="shared" si="1764"/>
        <v>4.5605215519624279E-2</v>
      </c>
      <c r="AY2718" s="31">
        <f t="shared" si="1761"/>
        <v>5.775106854912831E-3</v>
      </c>
      <c r="AZ2718" s="31">
        <f t="shared" si="1761"/>
        <v>2.4969494630329171E-4</v>
      </c>
      <c r="BA2718" s="31">
        <f t="shared" si="1762"/>
        <v>0.99999999999999989</v>
      </c>
      <c r="BB2718" s="34">
        <f>AU2718*'Propiedades físicas'!$C$4+'Diseño reactor'!AV2718*'Propiedades físicas'!$C$5+'Diseño reactor'!AW2718*'Propiedades físicas'!$C$8+'Diseño reactor'!AX2718*'Propiedades físicas'!$C$9+'Diseño reactor'!AY2718*'Propiedades físicas'!$C$7+'Diseño reactor'!AZ2718*'Propiedades físicas'!$C$6</f>
        <v>875.30671132926796</v>
      </c>
      <c r="BC2718" s="45">
        <f>AU2718*'Propiedades físicas'!$L$4+'Diseño reactor'!AV2718*'Propiedades físicas'!$L$5+'Diseño reactor'!AW2718*'Propiedades físicas'!$L$8+AX2718*'Propiedades físicas'!$L$9+'Diseño reactor'!AY2718*'Propiedades físicas'!$L$7+'Diseño reactor'!AZ2718*'Propiedades físicas'!$L$6</f>
        <v>2.1284845135113342</v>
      </c>
      <c r="BD2718" s="29">
        <f t="shared" si="1739"/>
        <v>1.2511255899635516</v>
      </c>
      <c r="BE2718" s="58">
        <f t="shared" si="1740"/>
        <v>41.030505655700189</v>
      </c>
      <c r="BF2718" s="30">
        <f>AU2718*'Propiedades físicas'!$I$4+'Diseño reactor'!AV2718*'Propiedades físicas'!$I$5+'Diseño reactor'!AW2718*'Propiedades físicas'!$I$8+'Diseño reactor'!AX2718*'Propiedades físicas'!$I$9+'Diseño reactor'!AY2718*'Propiedades físicas'!$I$7+'Diseño reactor'!AZ2718*'Propiedades físicas'!$I$6</f>
        <v>2.000293774550907E-2</v>
      </c>
      <c r="BG2718" s="24">
        <f>AU2718*'Propiedades físicas'!$O$4+'Diseño reactor'!AV2718*'Propiedades físicas'!$O$5+'Diseño reactor'!AW2718*'Propiedades físicas'!$O$8+'Diseño reactor'!AX2718*'Propiedades físicas'!$O$9+'Diseño reactor'!AY2718*'Propiedades físicas'!$O$7+'Diseño reactor'!AZ2718*'Propiedades físicas'!$O$6</f>
        <v>0.15498664316982869</v>
      </c>
      <c r="BH2718" s="54">
        <f t="shared" si="1741"/>
        <v>41084.752454495472</v>
      </c>
      <c r="BI2718" s="34">
        <f t="shared" si="1763"/>
        <v>274.7071769881112</v>
      </c>
      <c r="BJ2718" s="27">
        <f t="shared" si="1742"/>
        <v>4798.8312081940667</v>
      </c>
      <c r="BK2718" s="34">
        <f t="shared" si="1743"/>
        <v>572.11903084354742</v>
      </c>
      <c r="BL2718" s="27">
        <f t="shared" si="1744"/>
        <v>105.79206983936685</v>
      </c>
      <c r="BM2718" s="34">
        <f t="shared" si="1745"/>
        <v>1.1054421768707483</v>
      </c>
      <c r="BN2718" s="45">
        <f t="shared" si="1746"/>
        <v>3004.6932220999711</v>
      </c>
      <c r="BO2718" s="45">
        <f t="shared" si="1747"/>
        <v>112.08461939564299</v>
      </c>
      <c r="BP2718" s="66">
        <f t="shared" si="1748"/>
        <v>6.6871451598678586</v>
      </c>
    </row>
    <row r="2719" spans="8:68">
      <c r="H2719" s="68">
        <v>2714</v>
      </c>
      <c r="I2719" s="31">
        <f>('Propiedades físicas'!$C$10*'Diseño reactor'!H2719)/1000</f>
        <v>2375.4156942619143</v>
      </c>
      <c r="J2719" s="31">
        <f t="shared" si="1725"/>
        <v>0.1919664002816516</v>
      </c>
      <c r="K2719" s="31">
        <f>(I2719*1000)/'Propiedades físicas'!$F$10</f>
        <v>15516.610234815887</v>
      </c>
      <c r="L2719" s="31">
        <f t="shared" si="1726"/>
        <v>2216.6586049736979</v>
      </c>
      <c r="M2719" s="31">
        <f t="shared" si="1727"/>
        <v>13299.951629842188</v>
      </c>
      <c r="N2719" s="31">
        <f t="shared" si="1728"/>
        <v>0.81674967021875389</v>
      </c>
      <c r="O2719" s="32">
        <f t="shared" si="1729"/>
        <v>4.9004980213125231</v>
      </c>
      <c r="P2719" s="33">
        <f t="shared" si="1730"/>
        <v>0.70023933554653806</v>
      </c>
      <c r="Q2719" s="31">
        <f t="shared" si="1731"/>
        <v>4.7649964336883919</v>
      </c>
      <c r="R2719" s="31">
        <f t="shared" si="1732"/>
        <v>9.9889993605171479E-2</v>
      </c>
      <c r="S2719" s="31">
        <f t="shared" si="1733"/>
        <v>0.13550158762413334</v>
      </c>
      <c r="T2719" s="31">
        <f t="shared" si="1734"/>
        <v>1.424942918217147E-2</v>
      </c>
      <c r="U2719" s="31">
        <f t="shared" si="1735"/>
        <v>2.3709118848729686E-3</v>
      </c>
      <c r="V2719" s="47">
        <f t="shared" si="1749"/>
        <v>6.9344089539560079E-4</v>
      </c>
      <c r="W2719" s="31">
        <f t="shared" si="1736"/>
        <v>0.14265121728302677</v>
      </c>
      <c r="X2719" s="34">
        <f>(S2719*H2719*'Propiedades físicas'!$F$5*60*24*365)/(1000000)</f>
        <v>56918.132187309275</v>
      </c>
      <c r="Y2719" s="34">
        <f>(U2719*H2719*'Propiedades físicas'!$F$7*60*24*365)/(1000000)</f>
        <v>311.45340738414774</v>
      </c>
      <c r="Z2719" s="31">
        <f t="shared" si="1750"/>
        <v>1900.4495566733042</v>
      </c>
      <c r="AA2719" s="31">
        <f t="shared" si="1751"/>
        <v>12932.200321030296</v>
      </c>
      <c r="AB2719" s="31">
        <f t="shared" si="1752"/>
        <v>271.10144264443539</v>
      </c>
      <c r="AC2719" s="31">
        <f t="shared" si="1753"/>
        <v>367.75130881189784</v>
      </c>
      <c r="AD2719" s="31">
        <f t="shared" si="1737"/>
        <v>38.672950800413368</v>
      </c>
      <c r="AE2719" s="31">
        <f t="shared" si="1754"/>
        <v>6.4346548555452365</v>
      </c>
      <c r="AF2719" s="31">
        <f t="shared" si="1755"/>
        <v>15516.610234815893</v>
      </c>
      <c r="AG2719" s="31">
        <f t="shared" si="1756"/>
        <v>0.12247839753099614</v>
      </c>
      <c r="AH2719" s="31">
        <f t="shared" si="1757"/>
        <v>0.83344236436468933</v>
      </c>
      <c r="AI2719" s="31">
        <f t="shared" si="1757"/>
        <v>1.7471692498671056E-2</v>
      </c>
      <c r="AJ2719" s="31">
        <f t="shared" si="1757"/>
        <v>2.3700492778167749E-2</v>
      </c>
      <c r="AK2719" s="31">
        <f t="shared" si="1738"/>
        <v>2.4923582029301537E-3</v>
      </c>
      <c r="AL2719" s="31">
        <f t="shared" si="1738"/>
        <v>4.1469462454546115E-4</v>
      </c>
      <c r="AM2719" s="31">
        <f t="shared" si="1758"/>
        <v>0.99999999999999989</v>
      </c>
      <c r="AN2719" s="31">
        <f>(Z2719*'Propiedades físicas'!$F$4)/1000</f>
        <v>1671.2173311473703</v>
      </c>
      <c r="AO2719" s="31">
        <f>(AA2719*'Propiedades físicas'!$F$6)/1000</f>
        <v>414.34769828581062</v>
      </c>
      <c r="AP2719" s="31">
        <f>(AB2719*'Propiedades físicas'!$F$9)/1000</f>
        <v>167.25603503948437</v>
      </c>
      <c r="AQ2719" s="31">
        <f>(AC2719*'Propiedades físicas'!$F$5)/1000</f>
        <v>108.29172790583956</v>
      </c>
      <c r="AR2719" s="31">
        <f>(AD2719*'Propiedades físicas'!$F$8)/1000</f>
        <v>13.710334517762542</v>
      </c>
      <c r="AS2719" s="31">
        <f>(AE2719*'Propiedades físicas'!$F$7)/1000</f>
        <v>0.59256736564716084</v>
      </c>
      <c r="AT2719" s="31">
        <f t="shared" si="1759"/>
        <v>2375.4156942619143</v>
      </c>
      <c r="AU2719" s="31">
        <f t="shared" si="1760"/>
        <v>0.70354731392252101</v>
      </c>
      <c r="AV2719" s="31">
        <f t="shared" si="1764"/>
        <v>0.17443165812481345</v>
      </c>
      <c r="AW2719" s="31">
        <f t="shared" si="1764"/>
        <v>7.0411269675244748E-2</v>
      </c>
      <c r="AX2719" s="31">
        <f t="shared" si="1764"/>
        <v>4.5588537689394956E-2</v>
      </c>
      <c r="AY2719" s="31">
        <f t="shared" si="1761"/>
        <v>5.7717622018248881E-3</v>
      </c>
      <c r="AZ2719" s="31">
        <f t="shared" si="1761"/>
        <v>2.4945838620102345E-4</v>
      </c>
      <c r="BA2719" s="31">
        <f t="shared" si="1762"/>
        <v>1</v>
      </c>
      <c r="BB2719" s="34">
        <f>AU2719*'Propiedades físicas'!$C$4+'Diseño reactor'!AV2719*'Propiedades físicas'!$C$5+'Diseño reactor'!AW2719*'Propiedades físicas'!$C$8+'Diseño reactor'!AX2719*'Propiedades físicas'!$C$9+'Diseño reactor'!AY2719*'Propiedades físicas'!$C$7+'Diseño reactor'!AZ2719*'Propiedades físicas'!$C$6</f>
        <v>875.30663107949033</v>
      </c>
      <c r="BC2719" s="45">
        <f>AU2719*'Propiedades físicas'!$L$4+'Diseño reactor'!AV2719*'Propiedades físicas'!$L$5+'Diseño reactor'!AW2719*'Propiedades físicas'!$L$8+AX2719*'Propiedades físicas'!$L$9+'Diseño reactor'!AY2719*'Propiedades físicas'!$L$7+'Diseño reactor'!AZ2719*'Propiedades físicas'!$L$6</f>
        <v>2.1285106053251366</v>
      </c>
      <c r="BD2719" s="29">
        <f t="shared" si="1739"/>
        <v>1.2507151440526729</v>
      </c>
      <c r="BE2719" s="58">
        <f t="shared" si="1740"/>
        <v>41.030064988721051</v>
      </c>
      <c r="BF2719" s="30">
        <f>AU2719*'Propiedades físicas'!$I$4+'Diseño reactor'!AV2719*'Propiedades físicas'!$I$5+'Diseño reactor'!AW2719*'Propiedades físicas'!$I$8+'Diseño reactor'!AX2719*'Propiedades físicas'!$I$9+'Diseño reactor'!AY2719*'Propiedades físicas'!$I$7+'Diseño reactor'!AZ2719*'Propiedades físicas'!$I$6</f>
        <v>2.0002969815057815E-2</v>
      </c>
      <c r="BG2719" s="24">
        <f>AU2719*'Propiedades físicas'!$O$4+'Diseño reactor'!AV2719*'Propiedades físicas'!$O$5+'Diseño reactor'!AW2719*'Propiedades físicas'!$O$8+'Diseño reactor'!AX2719*'Propiedades físicas'!$O$9+'Diseño reactor'!AY2719*'Propiedades físicas'!$O$7+'Diseño reactor'!AZ2719*'Propiedades físicas'!$O$6</f>
        <v>0.15498792474927839</v>
      </c>
      <c r="BH2719" s="54">
        <f t="shared" si="1741"/>
        <v>41084.682819080888</v>
      </c>
      <c r="BI2719" s="34">
        <f t="shared" si="1763"/>
        <v>274.70871332863226</v>
      </c>
      <c r="BJ2719" s="27">
        <f t="shared" si="1742"/>
        <v>4798.83473179663</v>
      </c>
      <c r="BK2719" s="34">
        <f t="shared" si="1743"/>
        <v>572.12418176609208</v>
      </c>
      <c r="BL2719" s="27">
        <f t="shared" si="1744"/>
        <v>105.79224596204156</v>
      </c>
      <c r="BM2719" s="34">
        <f t="shared" si="1745"/>
        <v>1.1054421768707483</v>
      </c>
      <c r="BN2719" s="45">
        <f t="shared" si="1746"/>
        <v>3005.8976646363944</v>
      </c>
      <c r="BO2719" s="45">
        <f t="shared" si="1747"/>
        <v>112.09016064690903</v>
      </c>
      <c r="BP2719" s="66">
        <f t="shared" si="1748"/>
        <v>6.6871445467777209</v>
      </c>
    </row>
    <row r="2720" spans="8:68">
      <c r="H2720" s="68">
        <v>2715</v>
      </c>
      <c r="I2720" s="31">
        <f>('Propiedades físicas'!$C$10*'Diseño reactor'!H2720)/1000</f>
        <v>2376.290939543514</v>
      </c>
      <c r="J2720" s="31">
        <f t="shared" si="1725"/>
        <v>0.1918956944251943</v>
      </c>
      <c r="K2720" s="31">
        <f>(I2720*1000)/'Propiedades físicas'!$F$10</f>
        <v>15522.327482507419</v>
      </c>
      <c r="L2720" s="31">
        <f t="shared" si="1726"/>
        <v>2217.4753546439169</v>
      </c>
      <c r="M2720" s="31">
        <f t="shared" si="1727"/>
        <v>13304.852127863502</v>
      </c>
      <c r="N2720" s="31">
        <f t="shared" si="1728"/>
        <v>0.81674967021875389</v>
      </c>
      <c r="O2720" s="32">
        <f t="shared" si="1729"/>
        <v>4.900498021312524</v>
      </c>
      <c r="P2720" s="33">
        <f t="shared" si="1730"/>
        <v>0.70027612937426897</v>
      </c>
      <c r="Q2720" s="31">
        <f t="shared" si="1731"/>
        <v>4.7650459687115703</v>
      </c>
      <c r="R2720" s="31">
        <f t="shared" si="1732"/>
        <v>9.9863695488540793E-2</v>
      </c>
      <c r="S2720" s="31">
        <f t="shared" si="1733"/>
        <v>0.13545205260095305</v>
      </c>
      <c r="T2720" s="31">
        <f t="shared" si="1734"/>
        <v>1.4241178955420269E-2</v>
      </c>
      <c r="U2720" s="31">
        <f t="shared" si="1735"/>
        <v>2.3686664005239063E-3</v>
      </c>
      <c r="V2720" s="47">
        <f t="shared" si="1749"/>
        <v>6.9347733200170333E-4</v>
      </c>
      <c r="W2720" s="31">
        <f t="shared" si="1736"/>
        <v>0.14260616819507171</v>
      </c>
      <c r="X2720" s="34">
        <f>(S2720*H2720*'Propiedades físicas'!$F$5*60*24*365)/(1000000)</f>
        <v>56918.289127521297</v>
      </c>
      <c r="Y2720" s="34">
        <f>(U2720*H2720*'Propiedades físicas'!$F$7*60*24*365)/(1000000)</f>
        <v>311.27308007415513</v>
      </c>
      <c r="Z2720" s="31">
        <f t="shared" si="1750"/>
        <v>1901.2496912511403</v>
      </c>
      <c r="AA2720" s="31">
        <f t="shared" si="1751"/>
        <v>12937.099805051914</v>
      </c>
      <c r="AB2720" s="31">
        <f t="shared" si="1752"/>
        <v>271.12993325138825</v>
      </c>
      <c r="AC2720" s="31">
        <f t="shared" si="1753"/>
        <v>367.75232281158753</v>
      </c>
      <c r="AD2720" s="31">
        <f t="shared" si="1737"/>
        <v>38.664800863966029</v>
      </c>
      <c r="AE2720" s="31">
        <f t="shared" si="1754"/>
        <v>6.4309292774224058</v>
      </c>
      <c r="AF2720" s="31">
        <f t="shared" si="1755"/>
        <v>15522.327482507419</v>
      </c>
      <c r="AG2720" s="31">
        <f t="shared" si="1756"/>
        <v>0.12248483311498977</v>
      </c>
      <c r="AH2720" s="31">
        <f t="shared" si="1757"/>
        <v>0.83345102850272446</v>
      </c>
      <c r="AI2720" s="31">
        <f t="shared" si="1757"/>
        <v>1.7467092712541519E-2</v>
      </c>
      <c r="AJ2720" s="31">
        <f t="shared" si="1757"/>
        <v>2.369182864013266E-2</v>
      </c>
      <c r="AK2720" s="31">
        <f t="shared" si="1738"/>
        <v>2.4909151612436064E-3</v>
      </c>
      <c r="AL2720" s="31">
        <f t="shared" si="1738"/>
        <v>4.1430186836797605E-4</v>
      </c>
      <c r="AM2720" s="31">
        <f t="shared" si="1758"/>
        <v>1</v>
      </c>
      <c r="AN2720" s="31">
        <f>(Z2720*'Propiedades físicas'!$F$4)/1000</f>
        <v>1671.9209534924278</v>
      </c>
      <c r="AO2720" s="31">
        <f>(AA2720*'Propiedades físicas'!$F$6)/1000</f>
        <v>414.50467775386335</v>
      </c>
      <c r="AP2720" s="31">
        <f>(AB2720*'Propiedades físicas'!$F$9)/1000</f>
        <v>167.27361231944397</v>
      </c>
      <c r="AQ2720" s="31">
        <f>(AC2720*'Propiedades físicas'!$F$5)/1000</f>
        <v>108.2920264983282</v>
      </c>
      <c r="AR2720" s="31">
        <f>(AD2720*'Propiedades físicas'!$F$8)/1000</f>
        <v>13.707445202293231</v>
      </c>
      <c r="AS2720" s="31">
        <f>(AE2720*'Propiedades físicas'!$F$7)/1000</f>
        <v>0.59222427715782944</v>
      </c>
      <c r="AT2720" s="31">
        <f t="shared" si="1759"/>
        <v>2376.2909395435149</v>
      </c>
      <c r="AU2720" s="31">
        <f t="shared" si="1760"/>
        <v>0.70358428156680319</v>
      </c>
      <c r="AV2720" s="31">
        <f t="shared" si="1764"/>
        <v>0.17443347144751964</v>
      </c>
      <c r="AW2720" s="31">
        <f t="shared" si="1764"/>
        <v>7.0392732445286016E-2</v>
      </c>
      <c r="AX2720" s="31">
        <f t="shared" si="1764"/>
        <v>4.5571871985982941E-2</v>
      </c>
      <c r="AY2720" s="31">
        <f t="shared" si="1761"/>
        <v>5.7684204295819219E-3</v>
      </c>
      <c r="AZ2720" s="31">
        <f t="shared" si="1761"/>
        <v>2.4922212482600956E-4</v>
      </c>
      <c r="BA2720" s="31">
        <f t="shared" si="1762"/>
        <v>0.99999999999999967</v>
      </c>
      <c r="BB2720" s="34">
        <f>AU2720*'Propiedades físicas'!$C$4+'Diseño reactor'!AV2720*'Propiedades físicas'!$C$5+'Diseño reactor'!AW2720*'Propiedades físicas'!$C$8+'Diseño reactor'!AX2720*'Propiedades físicas'!$C$9+'Diseño reactor'!AY2720*'Propiedades físicas'!$C$7+'Diseño reactor'!AZ2720*'Propiedades físicas'!$C$6</f>
        <v>875.3065509283482</v>
      </c>
      <c r="BC2720" s="45">
        <f>AU2720*'Propiedades físicas'!$L$4+'Diseño reactor'!AV2720*'Propiedades físicas'!$L$5+'Diseño reactor'!AW2720*'Propiedades físicas'!$L$8+AX2720*'Propiedades físicas'!$L$9+'Diseño reactor'!AY2720*'Propiedades físicas'!$L$7+'Diseño reactor'!AZ2720*'Propiedades físicas'!$L$6</f>
        <v>2.1285366800373491</v>
      </c>
      <c r="BD2720" s="29">
        <f t="shared" si="1739"/>
        <v>1.2503049676560438</v>
      </c>
      <c r="BE2720" s="58">
        <f t="shared" si="1740"/>
        <v>41.029624614179589</v>
      </c>
      <c r="BF2720" s="30">
        <f>AU2720*'Propiedades físicas'!$I$4+'Diseño reactor'!AV2720*'Propiedades físicas'!$I$5+'Diseño reactor'!AW2720*'Propiedades físicas'!$I$8+'Diseño reactor'!AX2720*'Propiedades físicas'!$I$9+'Diseño reactor'!AY2720*'Propiedades físicas'!$I$7+'Diseño reactor'!AZ2720*'Propiedades físicas'!$I$6</f>
        <v>2.0003001838515302E-2</v>
      </c>
      <c r="BG2720" s="24">
        <f>AU2720*'Propiedades físicas'!$O$4+'Diseño reactor'!AV2720*'Propiedades físicas'!$O$5+'Diseño reactor'!AW2720*'Propiedades físicas'!$O$8+'Diseño reactor'!AX2720*'Propiedades físicas'!$O$9+'Diseño reactor'!AY2720*'Propiedades físicas'!$O$7+'Diseño reactor'!AZ2720*'Propiedades físicas'!$O$6</f>
        <v>0.15498920551543441</v>
      </c>
      <c r="BH2720" s="54">
        <f t="shared" si="1741"/>
        <v>41084.613283187136</v>
      </c>
      <c r="BI2720" s="34">
        <f t="shared" si="1763"/>
        <v>274.71024825593003</v>
      </c>
      <c r="BJ2720" s="27">
        <f t="shared" si="1742"/>
        <v>4798.8382548630889</v>
      </c>
      <c r="BK2720" s="34">
        <f t="shared" si="1743"/>
        <v>572.12932962946456</v>
      </c>
      <c r="BL2720" s="27">
        <f t="shared" si="1744"/>
        <v>105.79242197753308</v>
      </c>
      <c r="BM2720" s="34">
        <f t="shared" si="1745"/>
        <v>1.1054421768707483</v>
      </c>
      <c r="BN2720" s="45">
        <f t="shared" si="1746"/>
        <v>3007.1021182153213</v>
      </c>
      <c r="BO2720" s="45">
        <f t="shared" si="1747"/>
        <v>112.09569839870005</v>
      </c>
      <c r="BP2720" s="66">
        <f t="shared" si="1748"/>
        <v>6.6871439344411368</v>
      </c>
    </row>
    <row r="2721" spans="8:68">
      <c r="H2721" s="68">
        <v>2716</v>
      </c>
      <c r="I2721" s="31">
        <f>('Propiedades físicas'!$C$10*'Diseño reactor'!H2721)/1000</f>
        <v>2377.1661848251133</v>
      </c>
      <c r="J2721" s="31">
        <f t="shared" si="1725"/>
        <v>0.19182504063490524</v>
      </c>
      <c r="K2721" s="31">
        <f>(I2721*1000)/'Propiedades físicas'!$F$10</f>
        <v>15528.044730198948</v>
      </c>
      <c r="L2721" s="31">
        <f t="shared" si="1726"/>
        <v>2218.2921043141355</v>
      </c>
      <c r="M2721" s="31">
        <f t="shared" si="1727"/>
        <v>13309.752625884812</v>
      </c>
      <c r="N2721" s="31">
        <f t="shared" si="1728"/>
        <v>0.81674967021875389</v>
      </c>
      <c r="O2721" s="32">
        <f t="shared" si="1729"/>
        <v>4.9004980213125231</v>
      </c>
      <c r="P2721" s="33">
        <f t="shared" si="1730"/>
        <v>0.70031289997044066</v>
      </c>
      <c r="Q2721" s="31">
        <f t="shared" si="1731"/>
        <v>4.7650954677296049</v>
      </c>
      <c r="R2721" s="31">
        <f t="shared" si="1732"/>
        <v>9.9837410664577755E-2</v>
      </c>
      <c r="S2721" s="31">
        <f t="shared" si="1733"/>
        <v>0.13540255358291833</v>
      </c>
      <c r="T2721" s="31">
        <f t="shared" si="1734"/>
        <v>1.423293583286594E-2</v>
      </c>
      <c r="U2721" s="31">
        <f t="shared" si="1735"/>
        <v>2.3664237508695704E-3</v>
      </c>
      <c r="V2721" s="47">
        <f t="shared" si="1749"/>
        <v>6.9351374560179557E-4</v>
      </c>
      <c r="W2721" s="31">
        <f t="shared" si="1736"/>
        <v>0.14256114755103294</v>
      </c>
      <c r="X2721" s="34">
        <f>(S2721*H2721*'Propiedades físicas'!$F$5*60*24*365)/(1000000)</f>
        <v>56918.445869612318</v>
      </c>
      <c r="Y2721" s="34">
        <f>(U2721*H2721*'Propiedades físicas'!$F$7*60*24*365)/(1000000)</f>
        <v>311.09290804240482</v>
      </c>
      <c r="Z2721" s="31">
        <f t="shared" si="1750"/>
        <v>1902.0498363197169</v>
      </c>
      <c r="AA2721" s="31">
        <f t="shared" si="1751"/>
        <v>12941.999290353608</v>
      </c>
      <c r="AB2721" s="31">
        <f t="shared" si="1752"/>
        <v>271.1584073649932</v>
      </c>
      <c r="AC2721" s="31">
        <f t="shared" si="1753"/>
        <v>367.75333553120618</v>
      </c>
      <c r="AD2721" s="31">
        <f t="shared" si="1737"/>
        <v>38.656653722063893</v>
      </c>
      <c r="AE2721" s="31">
        <f t="shared" si="1754"/>
        <v>6.4272069073617528</v>
      </c>
      <c r="AF2721" s="31">
        <f t="shared" si="1755"/>
        <v>15528.04473019895</v>
      </c>
      <c r="AG2721" s="31">
        <f t="shared" si="1756"/>
        <v>0.12249126463556673</v>
      </c>
      <c r="AH2721" s="31">
        <f t="shared" si="1757"/>
        <v>0.8334596863431234</v>
      </c>
      <c r="AI2721" s="31">
        <f t="shared" si="1757"/>
        <v>1.7462495251423651E-2</v>
      </c>
      <c r="AJ2721" s="31">
        <f t="shared" si="1757"/>
        <v>2.3683170799733679E-2</v>
      </c>
      <c r="AK2721" s="31">
        <f t="shared" si="1738"/>
        <v>2.4894733621474191E-3</v>
      </c>
      <c r="AL2721" s="31">
        <f t="shared" si="1738"/>
        <v>4.1390960800506438E-4</v>
      </c>
      <c r="AM2721" s="31">
        <f t="shared" si="1758"/>
        <v>0.99999999999999989</v>
      </c>
      <c r="AN2721" s="31">
        <f>(Z2721*'Propiedades físicas'!$F$4)/1000</f>
        <v>1672.6245850628325</v>
      </c>
      <c r="AO2721" s="31">
        <f>(AA2721*'Propiedades físicas'!$F$6)/1000</f>
        <v>414.66165726292962</v>
      </c>
      <c r="AP2721" s="31">
        <f>(AB2721*'Propiedades físicas'!$F$9)/1000</f>
        <v>167.29117942383255</v>
      </c>
      <c r="AQ2721" s="31">
        <f>(AC2721*'Propiedades físicas'!$F$5)/1000</f>
        <v>108.29232471387429</v>
      </c>
      <c r="AR2721" s="31">
        <f>(AD2721*'Propiedades físicas'!$F$8)/1000</f>
        <v>13.704556877546088</v>
      </c>
      <c r="AS2721" s="31">
        <f>(AE2721*'Propiedades físicas'!$F$7)/1000</f>
        <v>0.59188148409894381</v>
      </c>
      <c r="AT2721" s="31">
        <f t="shared" si="1759"/>
        <v>2377.1661848251138</v>
      </c>
      <c r="AU2721" s="31">
        <f t="shared" si="1760"/>
        <v>0.70362122586977915</v>
      </c>
      <c r="AV2721" s="31">
        <f t="shared" si="1764"/>
        <v>0.17443528345218992</v>
      </c>
      <c r="AW2721" s="31">
        <f t="shared" si="1764"/>
        <v>7.0374204585170824E-2</v>
      </c>
      <c r="AX2721" s="31">
        <f t="shared" si="1764"/>
        <v>4.5555218396244046E-2</v>
      </c>
      <c r="AY2721" s="31">
        <f t="shared" si="1761"/>
        <v>5.7650815349093148E-3</v>
      </c>
      <c r="AZ2721" s="31">
        <f t="shared" si="1761"/>
        <v>2.4898616170685941E-4</v>
      </c>
      <c r="BA2721" s="31">
        <f t="shared" si="1762"/>
        <v>1</v>
      </c>
      <c r="BB2721" s="34">
        <f>AU2721*'Propiedades físicas'!$C$4+'Diseño reactor'!AV2721*'Propiedades físicas'!$C$5+'Diseño reactor'!AW2721*'Propiedades físicas'!$C$8+'Diseño reactor'!AX2721*'Propiedades físicas'!$C$9+'Diseño reactor'!AY2721*'Propiedades físicas'!$C$7+'Diseño reactor'!AZ2721*'Propiedades físicas'!$C$6</f>
        <v>875.30647087569446</v>
      </c>
      <c r="BC2721" s="45">
        <f>AU2721*'Propiedades físicas'!$L$4+'Diseño reactor'!AV2721*'Propiedades físicas'!$L$5+'Diseño reactor'!AW2721*'Propiedades físicas'!$L$8+AX2721*'Propiedades físicas'!$L$9+'Diseño reactor'!AY2721*'Propiedades físicas'!$L$7+'Diseño reactor'!AZ2721*'Propiedades físicas'!$L$6</f>
        <v>2.1285627376646996</v>
      </c>
      <c r="BD2721" s="29">
        <f t="shared" si="1739"/>
        <v>1.2498950605080501</v>
      </c>
      <c r="BE2721" s="58">
        <f t="shared" si="1740"/>
        <v>41.029184531784196</v>
      </c>
      <c r="BF2721" s="30">
        <f>AU2721*'Propiedades físicas'!$I$4+'Diseño reactor'!AV2721*'Propiedades físicas'!$I$5+'Diseño reactor'!AW2721*'Propiedades físicas'!$I$8+'Diseño reactor'!AX2721*'Propiedades físicas'!$I$9+'Diseño reactor'!AY2721*'Propiedades físicas'!$I$7+'Diseño reactor'!AZ2721*'Propiedades físicas'!$I$6</f>
        <v>2.0003033815952379E-2</v>
      </c>
      <c r="BG2721" s="24">
        <f>AU2721*'Propiedades físicas'!$O$4+'Diseño reactor'!AV2721*'Propiedades físicas'!$O$5+'Diseño reactor'!AW2721*'Propiedades físicas'!$O$8+'Diseño reactor'!AX2721*'Propiedades físicas'!$O$9+'Diseño reactor'!AY2721*'Propiedades físicas'!$O$7+'Diseño reactor'!AZ2721*'Propiedades físicas'!$O$6</f>
        <v>0.15499048546906058</v>
      </c>
      <c r="BH2721" s="54">
        <f t="shared" si="1741"/>
        <v>41084.543846660861</v>
      </c>
      <c r="BI2721" s="34">
        <f t="shared" si="1763"/>
        <v>274.71178177180809</v>
      </c>
      <c r="BJ2721" s="27">
        <f t="shared" si="1742"/>
        <v>4798.8417773921929</v>
      </c>
      <c r="BK2721" s="34">
        <f t="shared" si="1743"/>
        <v>572.13447443632731</v>
      </c>
      <c r="BL2721" s="27">
        <f t="shared" si="1744"/>
        <v>105.7925978859371</v>
      </c>
      <c r="BM2721" s="34">
        <f t="shared" si="1745"/>
        <v>1.1054421768707483</v>
      </c>
      <c r="BN2721" s="45">
        <f t="shared" si="1746"/>
        <v>3008.3065828260314</v>
      </c>
      <c r="BO2721" s="45">
        <f t="shared" si="1747"/>
        <v>112.10123265432991</v>
      </c>
      <c r="BP2721" s="66">
        <f t="shared" si="1748"/>
        <v>6.6871433228569801</v>
      </c>
    </row>
    <row r="2722" spans="8:68">
      <c r="H2722" s="68">
        <v>2717</v>
      </c>
      <c r="I2722" s="31">
        <f>('Propiedades físicas'!$C$10*'Diseño reactor'!H2722)/1000</f>
        <v>2378.0414301067135</v>
      </c>
      <c r="J2722" s="31">
        <f t="shared" si="1725"/>
        <v>0.19175443885329502</v>
      </c>
      <c r="K2722" s="31">
        <f>(I2722*1000)/'Propiedades físicas'!$F$10</f>
        <v>15533.761977890479</v>
      </c>
      <c r="L2722" s="31">
        <f t="shared" si="1726"/>
        <v>2219.108853984354</v>
      </c>
      <c r="M2722" s="31">
        <f t="shared" si="1727"/>
        <v>13314.653123906124</v>
      </c>
      <c r="N2722" s="31">
        <f t="shared" si="1728"/>
        <v>0.81674967021875378</v>
      </c>
      <c r="O2722" s="32">
        <f t="shared" si="1729"/>
        <v>4.9004980213125231</v>
      </c>
      <c r="P2722" s="33">
        <f t="shared" si="1730"/>
        <v>0.70034964735704874</v>
      </c>
      <c r="Q2722" s="31">
        <f t="shared" si="1731"/>
        <v>4.7651449307815064</v>
      </c>
      <c r="R2722" s="31">
        <f t="shared" si="1732"/>
        <v>9.9811139123831605E-2</v>
      </c>
      <c r="S2722" s="31">
        <f t="shared" si="1733"/>
        <v>0.13535309053101696</v>
      </c>
      <c r="T2722" s="31">
        <f t="shared" si="1734"/>
        <v>1.4224699806435336E-2</v>
      </c>
      <c r="U2722" s="31">
        <f t="shared" si="1735"/>
        <v>2.364183931438231E-3</v>
      </c>
      <c r="V2722" s="47">
        <f t="shared" si="1749"/>
        <v>6.935501362176599E-4</v>
      </c>
      <c r="W2722" s="31">
        <f t="shared" si="1736"/>
        <v>0.14251615532397977</v>
      </c>
      <c r="X2722" s="34">
        <f>(S2722*H2722*'Propiedades físicas'!$F$5*60*24*365)/(1000000)</f>
        <v>56918.602413894907</v>
      </c>
      <c r="Y2722" s="34">
        <f>(U2722*H2722*'Propiedades físicas'!$F$7*60*24*365)/(1000000)</f>
        <v>310.91289111244066</v>
      </c>
      <c r="Z2722" s="31">
        <f t="shared" si="1750"/>
        <v>1902.8499918691014</v>
      </c>
      <c r="AA2722" s="31">
        <f t="shared" si="1751"/>
        <v>12946.898776933353</v>
      </c>
      <c r="AB2722" s="31">
        <f t="shared" si="1752"/>
        <v>271.18686499945045</v>
      </c>
      <c r="AC2722" s="31">
        <f t="shared" si="1753"/>
        <v>367.75434697277308</v>
      </c>
      <c r="AD2722" s="31">
        <f t="shared" si="1737"/>
        <v>38.64850937408481</v>
      </c>
      <c r="AE2722" s="31">
        <f t="shared" si="1754"/>
        <v>6.4234877417176737</v>
      </c>
      <c r="AF2722" s="31">
        <f t="shared" si="1755"/>
        <v>15533.761977890481</v>
      </c>
      <c r="AG2722" s="31">
        <f t="shared" si="1756"/>
        <v>0.12249769209657431</v>
      </c>
      <c r="AH2722" s="31">
        <f t="shared" si="1757"/>
        <v>0.83346833789270991</v>
      </c>
      <c r="AI2722" s="31">
        <f t="shared" si="1757"/>
        <v>1.745790011366443E-2</v>
      </c>
      <c r="AJ2722" s="31">
        <f t="shared" si="1757"/>
        <v>2.3674519250147217E-2</v>
      </c>
      <c r="AK2722" s="31">
        <f t="shared" si="1738"/>
        <v>2.488032804229524E-3</v>
      </c>
      <c r="AL2722" s="31">
        <f t="shared" si="1738"/>
        <v>4.1351784267457906E-4</v>
      </c>
      <c r="AM2722" s="31">
        <f t="shared" si="1758"/>
        <v>1</v>
      </c>
      <c r="AN2722" s="31">
        <f>(Z2722*'Propiedades físicas'!$F$4)/1000</f>
        <v>1673.3282258498502</v>
      </c>
      <c r="AO2722" s="31">
        <f>(AA2722*'Propiedades físicas'!$F$6)/1000</f>
        <v>414.81863681294459</v>
      </c>
      <c r="AP2722" s="31">
        <f>(AB2722*'Propiedades físicas'!$F$9)/1000</f>
        <v>167.30873636141092</v>
      </c>
      <c r="AQ2722" s="31">
        <f>(AC2722*'Propiedades físicas'!$F$5)/1000</f>
        <v>108.29262255307249</v>
      </c>
      <c r="AR2722" s="31">
        <f>(AD2722*'Propiedades físicas'!$F$8)/1000</f>
        <v>13.701669543300543</v>
      </c>
      <c r="AS2722" s="31">
        <f>(AE2722*'Propiedades físicas'!$F$7)/1000</f>
        <v>0.59153898613478051</v>
      </c>
      <c r="AT2722" s="31">
        <f t="shared" si="1759"/>
        <v>2378.0414301067131</v>
      </c>
      <c r="AU2722" s="31">
        <f t="shared" si="1760"/>
        <v>0.70365814685354777</v>
      </c>
      <c r="AV2722" s="31">
        <f t="shared" si="1764"/>
        <v>0.17443709414025216</v>
      </c>
      <c r="AW2722" s="31">
        <f t="shared" si="1764"/>
        <v>7.0355686088237349E-2</v>
      </c>
      <c r="AX2722" s="31">
        <f t="shared" si="1764"/>
        <v>4.5538576907052847E-2</v>
      </c>
      <c r="AY2722" s="31">
        <f t="shared" si="1761"/>
        <v>5.761745514537015E-3</v>
      </c>
      <c r="AZ2722" s="31">
        <f t="shared" si="1761"/>
        <v>2.4875049637307437E-4</v>
      </c>
      <c r="BA2722" s="31">
        <f t="shared" si="1762"/>
        <v>1.0000000000000002</v>
      </c>
      <c r="BB2722" s="34">
        <f>AU2722*'Propiedades físicas'!$C$4+'Diseño reactor'!AV2722*'Propiedades físicas'!$C$5+'Diseño reactor'!AW2722*'Propiedades físicas'!$C$8+'Diseño reactor'!AX2722*'Propiedades físicas'!$C$9+'Diseño reactor'!AY2722*'Propiedades físicas'!$C$7+'Diseño reactor'!AZ2722*'Propiedades físicas'!$C$6</f>
        <v>875.30639092138063</v>
      </c>
      <c r="BC2722" s="45">
        <f>AU2722*'Propiedades físicas'!$L$4+'Diseño reactor'!AV2722*'Propiedades físicas'!$L$5+'Diseño reactor'!AW2722*'Propiedades físicas'!$L$8+AX2722*'Propiedades físicas'!$L$9+'Diseño reactor'!AY2722*'Propiedades físicas'!$L$7+'Diseño reactor'!AZ2722*'Propiedades físicas'!$L$6</f>
        <v>2.1285887782238881</v>
      </c>
      <c r="BD2722" s="29">
        <f t="shared" si="1739"/>
        <v>1.2494854223434357</v>
      </c>
      <c r="BE2722" s="58">
        <f t="shared" si="1740"/>
        <v>41.028744741243656</v>
      </c>
      <c r="BF2722" s="30">
        <f>AU2722*'Propiedades físicas'!$I$4+'Diseño reactor'!AV2722*'Propiedades físicas'!$I$5+'Diseño reactor'!AW2722*'Propiedades físicas'!$I$8+'Diseño reactor'!AX2722*'Propiedades físicas'!$I$9+'Diseño reactor'!AY2722*'Propiedades físicas'!$I$7+'Diseño reactor'!AZ2722*'Propiedades físicas'!$I$6</f>
        <v>2.0003065747439718E-2</v>
      </c>
      <c r="BG2722" s="24">
        <f>AU2722*'Propiedades físicas'!$O$4+'Diseño reactor'!AV2722*'Propiedades físicas'!$O$5+'Diseño reactor'!AW2722*'Propiedades físicas'!$O$8+'Diseño reactor'!AX2722*'Propiedades físicas'!$O$9+'Diseño reactor'!AY2722*'Propiedades físicas'!$O$7+'Diseño reactor'!AZ2722*'Propiedades físicas'!$O$6</f>
        <v>0.15499176461091929</v>
      </c>
      <c r="BH2722" s="54">
        <f t="shared" si="1741"/>
        <v>41084.474509348969</v>
      </c>
      <c r="BI2722" s="34">
        <f t="shared" si="1763"/>
        <v>274.71331387806617</v>
      </c>
      <c r="BJ2722" s="27">
        <f t="shared" si="1742"/>
        <v>4798.8452993826686</v>
      </c>
      <c r="BK2722" s="34">
        <f t="shared" si="1743"/>
        <v>572.13961618933467</v>
      </c>
      <c r="BL2722" s="27">
        <f t="shared" si="1744"/>
        <v>105.79277368734903</v>
      </c>
      <c r="BM2722" s="34">
        <f t="shared" si="1745"/>
        <v>1.1054421768707483</v>
      </c>
      <c r="BN2722" s="45">
        <f t="shared" si="1746"/>
        <v>3009.511058457806</v>
      </c>
      <c r="BO2722" s="45">
        <f t="shared" si="1747"/>
        <v>112.10676341710843</v>
      </c>
      <c r="BP2722" s="66">
        <f t="shared" si="1748"/>
        <v>6.6871427120241194</v>
      </c>
    </row>
    <row r="2723" spans="8:68">
      <c r="H2723" s="68">
        <v>2718</v>
      </c>
      <c r="I2723" s="31">
        <f>('Propiedades físicas'!$C$10*'Diseño reactor'!H2723)/1000</f>
        <v>2378.9166753883133</v>
      </c>
      <c r="J2723" s="31">
        <f t="shared" si="1725"/>
        <v>0.19168388902295899</v>
      </c>
      <c r="K2723" s="31">
        <f>(I2723*1000)/'Propiedades físicas'!$F$10</f>
        <v>15539.479225582012</v>
      </c>
      <c r="L2723" s="31">
        <f t="shared" si="1726"/>
        <v>2219.925603654573</v>
      </c>
      <c r="M2723" s="31">
        <f t="shared" si="1727"/>
        <v>13319.553621927438</v>
      </c>
      <c r="N2723" s="31">
        <f t="shared" si="1728"/>
        <v>0.81674967021875389</v>
      </c>
      <c r="O2723" s="32">
        <f t="shared" si="1729"/>
        <v>4.9004980213125231</v>
      </c>
      <c r="P2723" s="33">
        <f t="shared" si="1730"/>
        <v>0.70038637155606109</v>
      </c>
      <c r="Q2723" s="31">
        <f t="shared" si="1731"/>
        <v>4.765194357906231</v>
      </c>
      <c r="R2723" s="31">
        <f t="shared" si="1732"/>
        <v>9.9784880856859576E-2</v>
      </c>
      <c r="S2723" s="31">
        <f t="shared" si="1733"/>
        <v>0.13530366340629277</v>
      </c>
      <c r="T2723" s="31">
        <f t="shared" si="1734"/>
        <v>1.4216470868066669E-2</v>
      </c>
      <c r="U2723" s="31">
        <f t="shared" si="1735"/>
        <v>2.3619469377666219E-3</v>
      </c>
      <c r="V2723" s="47">
        <f t="shared" si="1749"/>
        <v>6.9358650387105084E-4</v>
      </c>
      <c r="W2723" s="31">
        <f t="shared" si="1736"/>
        <v>0.14247119148701551</v>
      </c>
      <c r="X2723" s="34">
        <f>(S2723*H2723*'Propiedades físicas'!$F$5*60*24*365)/(1000000)</f>
        <v>56918.758760680968</v>
      </c>
      <c r="Y2723" s="34">
        <f>(U2723*H2723*'Propiedades físicas'!$F$7*60*24*365)/(1000000)</f>
        <v>310.7330291080537</v>
      </c>
      <c r="Z2723" s="31">
        <f t="shared" si="1750"/>
        <v>1903.650157889374</v>
      </c>
      <c r="AA2723" s="31">
        <f t="shared" si="1751"/>
        <v>12951.798264789137</v>
      </c>
      <c r="AB2723" s="31">
        <f t="shared" si="1752"/>
        <v>271.21530616894432</v>
      </c>
      <c r="AC2723" s="31">
        <f t="shared" si="1753"/>
        <v>367.75535713830374</v>
      </c>
      <c r="AD2723" s="31">
        <f t="shared" si="1737"/>
        <v>38.640367819405206</v>
      </c>
      <c r="AE2723" s="31">
        <f t="shared" si="1754"/>
        <v>6.4197717768496787</v>
      </c>
      <c r="AF2723" s="31">
        <f t="shared" si="1755"/>
        <v>15539.479225582012</v>
      </c>
      <c r="AG2723" s="31">
        <f t="shared" si="1756"/>
        <v>0.12250411550185493</v>
      </c>
      <c r="AH2723" s="31">
        <f t="shared" si="1757"/>
        <v>0.83347698315829777</v>
      </c>
      <c r="AI2723" s="31">
        <f t="shared" si="1757"/>
        <v>1.7453307297612238E-2</v>
      </c>
      <c r="AJ2723" s="31">
        <f t="shared" si="1757"/>
        <v>2.3665873984559473E-2</v>
      </c>
      <c r="AK2723" s="31">
        <f t="shared" si="1738"/>
        <v>2.4865934860798388E-3</v>
      </c>
      <c r="AL2723" s="31">
        <f t="shared" si="1738"/>
        <v>4.131265715958531E-4</v>
      </c>
      <c r="AM2723" s="31">
        <f t="shared" si="1758"/>
        <v>1</v>
      </c>
      <c r="AN2723" s="31">
        <f>(Z2723*'Propiedades físicas'!$F$4)/1000</f>
        <v>1674.0318758447577</v>
      </c>
      <c r="AO2723" s="31">
        <f>(AA2723*'Propiedades físicas'!$F$6)/1000</f>
        <v>414.9756164038439</v>
      </c>
      <c r="AP2723" s="31">
        <f>(AB2723*'Propiedades físicas'!$F$9)/1000</f>
        <v>167.32628314093017</v>
      </c>
      <c r="AQ2723" s="31">
        <f>(AC2723*'Propiedades físicas'!$F$5)/1000</f>
        <v>108.29292001651631</v>
      </c>
      <c r="AR2723" s="31">
        <f>(AD2723*'Propiedades físicas'!$F$8)/1000</f>
        <v>13.698783199335528</v>
      </c>
      <c r="AS2723" s="31">
        <f>(AE2723*'Propiedades físicas'!$F$7)/1000</f>
        <v>0.59119678293008693</v>
      </c>
      <c r="AT2723" s="31">
        <f t="shared" si="1759"/>
        <v>2378.9166753883137</v>
      </c>
      <c r="AU2723" s="31">
        <f t="shared" si="1760"/>
        <v>0.70369504454018061</v>
      </c>
      <c r="AV2723" s="31">
        <f t="shared" si="1764"/>
        <v>0.17443890351313246</v>
      </c>
      <c r="AW2723" s="31">
        <f t="shared" si="1764"/>
        <v>7.0337176947829538E-2</v>
      </c>
      <c r="AX2723" s="31">
        <f t="shared" si="1764"/>
        <v>4.5521947505302814E-2</v>
      </c>
      <c r="AY2723" s="31">
        <f t="shared" si="1761"/>
        <v>5.7584123651995747E-3</v>
      </c>
      <c r="AZ2723" s="31">
        <f t="shared" si="1761"/>
        <v>2.4851512835504636E-4</v>
      </c>
      <c r="BA2723" s="31">
        <f t="shared" si="1762"/>
        <v>1</v>
      </c>
      <c r="BB2723" s="34">
        <f>AU2723*'Propiedades físicas'!$C$4+'Diseño reactor'!AV2723*'Propiedades físicas'!$C$5+'Diseño reactor'!AW2723*'Propiedades físicas'!$C$8+'Diseño reactor'!AX2723*'Propiedades físicas'!$C$9+'Diseño reactor'!AY2723*'Propiedades físicas'!$C$7+'Diseño reactor'!AZ2723*'Propiedades físicas'!$C$6</f>
        <v>875.30631106525959</v>
      </c>
      <c r="BC2723" s="45">
        <f>AU2723*'Propiedades físicas'!$L$4+'Diseño reactor'!AV2723*'Propiedades físicas'!$L$5+'Diseño reactor'!AW2723*'Propiedades físicas'!$L$8+AX2723*'Propiedades físicas'!$L$9+'Diseño reactor'!AY2723*'Propiedades físicas'!$L$7+'Diseño reactor'!AZ2723*'Propiedades físicas'!$L$6</f>
        <v>2.1286148017315965</v>
      </c>
      <c r="BD2723" s="29">
        <f t="shared" si="1739"/>
        <v>1.2490760528972877</v>
      </c>
      <c r="BE2723" s="58">
        <f t="shared" si="1740"/>
        <v>41.028305242267152</v>
      </c>
      <c r="BF2723" s="30">
        <f>AU2723*'Propiedades físicas'!$I$4+'Diseño reactor'!AV2723*'Propiedades físicas'!$I$5+'Diseño reactor'!AW2723*'Propiedades físicas'!$I$8+'Diseño reactor'!AX2723*'Propiedades físicas'!$I$9+'Diseño reactor'!AY2723*'Propiedades físicas'!$I$7+'Diseño reactor'!AZ2723*'Propiedades físicas'!$I$6</f>
        <v>2.0003097633047875E-2</v>
      </c>
      <c r="BG2723" s="24">
        <f>AU2723*'Propiedades físicas'!$O$4+'Diseño reactor'!AV2723*'Propiedades físicas'!$O$5+'Diseño reactor'!AW2723*'Propiedades físicas'!$O$8+'Diseño reactor'!AX2723*'Propiedades físicas'!$O$9+'Diseño reactor'!AY2723*'Propiedades físicas'!$O$7+'Diseño reactor'!AZ2723*'Propiedades físicas'!$O$6</f>
        <v>0.15499304294177238</v>
      </c>
      <c r="BH2723" s="54">
        <f t="shared" si="1741"/>
        <v>41084.40527109868</v>
      </c>
      <c r="BI2723" s="34">
        <f t="shared" si="1763"/>
        <v>274.71484457650115</v>
      </c>
      <c r="BJ2723" s="27">
        <f t="shared" si="1742"/>
        <v>4798.8488208332565</v>
      </c>
      <c r="BK2723" s="34">
        <f t="shared" si="1743"/>
        <v>572.14475489114056</v>
      </c>
      <c r="BL2723" s="27">
        <f t="shared" si="1744"/>
        <v>105.79294938186428</v>
      </c>
      <c r="BM2723" s="34">
        <f t="shared" si="1745"/>
        <v>1.1054421768707483</v>
      </c>
      <c r="BN2723" s="45">
        <f t="shared" si="1746"/>
        <v>3010.7155450999453</v>
      </c>
      <c r="BO2723" s="45">
        <f t="shared" si="1747"/>
        <v>112.11229069034115</v>
      </c>
      <c r="BP2723" s="66">
        <f t="shared" si="1748"/>
        <v>6.6871421019414292</v>
      </c>
    </row>
    <row r="2724" spans="8:68">
      <c r="H2724" s="68">
        <v>2719</v>
      </c>
      <c r="I2724" s="31">
        <f>('Propiedades físicas'!$C$10*'Diseño reactor'!H2724)/1000</f>
        <v>2379.7919206699135</v>
      </c>
      <c r="J2724" s="31">
        <f t="shared" si="1725"/>
        <v>0.19161339108657685</v>
      </c>
      <c r="K2724" s="31">
        <f>(I2724*1000)/'Propiedades físicas'!$F$10</f>
        <v>15545.196473273543</v>
      </c>
      <c r="L2724" s="31">
        <f t="shared" si="1726"/>
        <v>2220.7423533247916</v>
      </c>
      <c r="M2724" s="31">
        <f t="shared" si="1727"/>
        <v>13324.45411994875</v>
      </c>
      <c r="N2724" s="31">
        <f t="shared" si="1728"/>
        <v>0.81674967021875378</v>
      </c>
      <c r="O2724" s="32">
        <f t="shared" si="1729"/>
        <v>4.9004980213125231</v>
      </c>
      <c r="P2724" s="33">
        <f t="shared" si="1730"/>
        <v>0.70042307258941772</v>
      </c>
      <c r="Q2724" s="31">
        <f t="shared" si="1731"/>
        <v>4.7652437491426785</v>
      </c>
      <c r="R2724" s="31">
        <f t="shared" si="1732"/>
        <v>9.9758635854226826E-2</v>
      </c>
      <c r="S2724" s="31">
        <f t="shared" si="1733"/>
        <v>0.1352542721698454</v>
      </c>
      <c r="T2724" s="31">
        <f t="shared" si="1734"/>
        <v>1.4208249009709429E-2</v>
      </c>
      <c r="U2724" s="31">
        <f t="shared" si="1735"/>
        <v>2.3597127653999183E-3</v>
      </c>
      <c r="V2724" s="47">
        <f t="shared" si="1749"/>
        <v>6.9362284858369525E-4</v>
      </c>
      <c r="W2724" s="31">
        <f t="shared" si="1736"/>
        <v>0.14242625601327746</v>
      </c>
      <c r="X2724" s="34">
        <f>(S2724*H2724*'Propiedades físicas'!$F$5*60*24*365)/(1000000)</f>
        <v>56918.914910281863</v>
      </c>
      <c r="Y2724" s="34">
        <f>(U2724*H2724*'Propiedades físicas'!$F$7*60*24*365)/(1000000)</f>
        <v>310.55332185328194</v>
      </c>
      <c r="Z2724" s="31">
        <f t="shared" si="1750"/>
        <v>1904.4503343706267</v>
      </c>
      <c r="AA2724" s="31">
        <f t="shared" si="1751"/>
        <v>12956.697753918943</v>
      </c>
      <c r="AB2724" s="31">
        <f t="shared" si="1752"/>
        <v>271.24373088764276</v>
      </c>
      <c r="AC2724" s="31">
        <f t="shared" si="1753"/>
        <v>367.75636602980961</v>
      </c>
      <c r="AD2724" s="31">
        <f t="shared" si="1737"/>
        <v>38.63222905739994</v>
      </c>
      <c r="AE2724" s="31">
        <f t="shared" si="1754"/>
        <v>6.4160590091223781</v>
      </c>
      <c r="AF2724" s="31">
        <f t="shared" si="1755"/>
        <v>15545.196473273547</v>
      </c>
      <c r="AG2724" s="31">
        <f t="shared" si="1756"/>
        <v>0.12251053485524604</v>
      </c>
      <c r="AH2724" s="31">
        <f t="shared" si="1757"/>
        <v>0.83348562214669064</v>
      </c>
      <c r="AI2724" s="31">
        <f t="shared" si="1757"/>
        <v>1.7448716801616825E-2</v>
      </c>
      <c r="AJ2724" s="31">
        <f t="shared" si="1757"/>
        <v>2.3657234996166409E-2</v>
      </c>
      <c r="AK2724" s="31">
        <f t="shared" si="1738"/>
        <v>2.4851554062902538E-3</v>
      </c>
      <c r="AL2724" s="31">
        <f t="shared" si="1738"/>
        <v>4.1273579398969594E-4</v>
      </c>
      <c r="AM2724" s="31">
        <f t="shared" si="1758"/>
        <v>0.99999999999999989</v>
      </c>
      <c r="AN2724" s="31">
        <f>(Z2724*'Propiedades físicas'!$F$4)/1000</f>
        <v>1674.7355350388416</v>
      </c>
      <c r="AO2724" s="31">
        <f>(AA2724*'Propiedades físicas'!$F$6)/1000</f>
        <v>415.13259603556293</v>
      </c>
      <c r="AP2724" s="31">
        <f>(AB2724*'Propiedades físicas'!$F$9)/1000</f>
        <v>167.34381977113119</v>
      </c>
      <c r="AQ2724" s="31">
        <f>(AC2724*'Propiedades físicas'!$F$5)/1000</f>
        <v>108.29321710479805</v>
      </c>
      <c r="AR2724" s="31">
        <f>(AD2724*'Propiedades físicas'!$F$8)/1000</f>
        <v>13.695897845429421</v>
      </c>
      <c r="AS2724" s="31">
        <f>(AE2724*'Propiedades físicas'!$F$7)/1000</f>
        <v>0.59085487415007976</v>
      </c>
      <c r="AT2724" s="31">
        <f t="shared" si="1759"/>
        <v>2379.7919206699135</v>
      </c>
      <c r="AU2724" s="31">
        <f t="shared" si="1760"/>
        <v>0.70373191895172171</v>
      </c>
      <c r="AV2724" s="31">
        <f t="shared" si="1764"/>
        <v>0.17444071157225491</v>
      </c>
      <c r="AW2724" s="31">
        <f t="shared" si="1764"/>
        <v>7.0318677157296922E-2</v>
      </c>
      <c r="AX2724" s="31">
        <f t="shared" si="1764"/>
        <v>4.5505330177906235E-2</v>
      </c>
      <c r="AY2724" s="31">
        <f t="shared" si="1761"/>
        <v>5.7550820836361248E-3</v>
      </c>
      <c r="AZ2724" s="31">
        <f t="shared" si="1761"/>
        <v>2.4828005718405564E-4</v>
      </c>
      <c r="BA2724" s="31">
        <f t="shared" si="1762"/>
        <v>1</v>
      </c>
      <c r="BB2724" s="34">
        <f>AU2724*'Propiedades físicas'!$C$4+'Diseño reactor'!AV2724*'Propiedades físicas'!$C$5+'Diseño reactor'!AW2724*'Propiedades físicas'!$C$8+'Diseño reactor'!AX2724*'Propiedades físicas'!$C$9+'Diseño reactor'!AY2724*'Propiedades físicas'!$C$7+'Diseño reactor'!AZ2724*'Propiedades físicas'!$C$6</f>
        <v>875.30623130718482</v>
      </c>
      <c r="BC2724" s="45">
        <f>AU2724*'Propiedades físicas'!$L$4+'Diseño reactor'!AV2724*'Propiedades físicas'!$L$5+'Diseño reactor'!AW2724*'Propiedades físicas'!$L$8+AX2724*'Propiedades físicas'!$L$9+'Diseño reactor'!AY2724*'Propiedades físicas'!$L$7+'Diseño reactor'!AZ2724*'Propiedades físicas'!$L$6</f>
        <v>2.1286408082044836</v>
      </c>
      <c r="BD2724" s="29">
        <f t="shared" si="1739"/>
        <v>1.2486669519050406</v>
      </c>
      <c r="BE2724" s="58">
        <f t="shared" si="1740"/>
        <v>41.027866034564248</v>
      </c>
      <c r="BF2724" s="30">
        <f>AU2724*'Propiedades físicas'!$I$4+'Diseño reactor'!AV2724*'Propiedades físicas'!$I$5+'Diseño reactor'!AW2724*'Propiedades físicas'!$I$8+'Diseño reactor'!AX2724*'Propiedades físicas'!$I$9+'Diseño reactor'!AY2724*'Propiedades físicas'!$I$7+'Diseño reactor'!AZ2724*'Propiedades físicas'!$I$6</f>
        <v>2.0003129472847301E-2</v>
      </c>
      <c r="BG2724" s="24">
        <f>AU2724*'Propiedades físicas'!$O$4+'Diseño reactor'!AV2724*'Propiedades físicas'!$O$5+'Diseño reactor'!AW2724*'Propiedades físicas'!$O$8+'Diseño reactor'!AX2724*'Propiedades físicas'!$O$9+'Diseño reactor'!AY2724*'Propiedades físicas'!$O$7+'Diseño reactor'!AZ2724*'Propiedades físicas'!$O$6</f>
        <v>0.1549943204623806</v>
      </c>
      <c r="BH2724" s="54">
        <f t="shared" si="1741"/>
        <v>41084.336131757496</v>
      </c>
      <c r="BI2724" s="34">
        <f t="shared" si="1763"/>
        <v>274.71637386890745</v>
      </c>
      <c r="BJ2724" s="27">
        <f t="shared" si="1742"/>
        <v>4798.8523417427059</v>
      </c>
      <c r="BK2724" s="34">
        <f t="shared" si="1743"/>
        <v>572.14989054439582</v>
      </c>
      <c r="BL2724" s="27">
        <f t="shared" si="1744"/>
        <v>105.79312496957807</v>
      </c>
      <c r="BM2724" s="34">
        <f t="shared" si="1745"/>
        <v>1.1054421768707483</v>
      </c>
      <c r="BN2724" s="45">
        <f t="shared" si="1746"/>
        <v>3011.9200427417677</v>
      </c>
      <c r="BO2724" s="45">
        <f t="shared" si="1747"/>
        <v>112.11781447732947</v>
      </c>
      <c r="BP2724" s="66">
        <f t="shared" si="1748"/>
        <v>6.6871414926077906</v>
      </c>
    </row>
    <row r="2725" spans="8:68">
      <c r="H2725" s="68">
        <v>2720</v>
      </c>
      <c r="I2725" s="31">
        <f>('Propiedades físicas'!$C$10*'Diseño reactor'!H2725)/1000</f>
        <v>2380.6671659515127</v>
      </c>
      <c r="J2725" s="31">
        <f t="shared" si="1725"/>
        <v>0.19154294498691271</v>
      </c>
      <c r="K2725" s="31">
        <f>(I2725*1000)/'Propiedades físicas'!$F$10</f>
        <v>15550.913720965073</v>
      </c>
      <c r="L2725" s="31">
        <f t="shared" si="1726"/>
        <v>2221.5591029950101</v>
      </c>
      <c r="M2725" s="31">
        <f t="shared" si="1727"/>
        <v>13329.354617970061</v>
      </c>
      <c r="N2725" s="31">
        <f t="shared" si="1728"/>
        <v>0.81674967021875367</v>
      </c>
      <c r="O2725" s="32">
        <f t="shared" si="1729"/>
        <v>4.9004980213125222</v>
      </c>
      <c r="P2725" s="33">
        <f t="shared" si="1730"/>
        <v>0.70045975047903108</v>
      </c>
      <c r="Q2725" s="31">
        <f t="shared" si="1731"/>
        <v>4.7652931045296913</v>
      </c>
      <c r="R2725" s="31">
        <f t="shared" si="1732"/>
        <v>9.9732404106506523E-2</v>
      </c>
      <c r="S2725" s="31">
        <f t="shared" si="1733"/>
        <v>0.13520491678283045</v>
      </c>
      <c r="T2725" s="31">
        <f t="shared" si="1734"/>
        <v>1.4200034223324408E-2</v>
      </c>
      <c r="U2725" s="31">
        <f t="shared" si="1735"/>
        <v>2.3574814098917219E-3</v>
      </c>
      <c r="V2725" s="47">
        <f t="shared" si="1749"/>
        <v>6.9365917037729301E-4</v>
      </c>
      <c r="W2725" s="31">
        <f t="shared" si="1736"/>
        <v>0.14238134887593676</v>
      </c>
      <c r="X2725" s="34">
        <f>(S2725*H2725*'Propiedades físicas'!$F$5*60*24*365)/(1000000)</f>
        <v>56919.070863008354</v>
      </c>
      <c r="Y2725" s="34">
        <f>(U2725*H2725*'Propiedades físicas'!$F$7*60*24*365)/(1000000)</f>
        <v>310.37376917241045</v>
      </c>
      <c r="Z2725" s="31">
        <f t="shared" si="1750"/>
        <v>1905.2505213029644</v>
      </c>
      <c r="AA2725" s="31">
        <f t="shared" si="1751"/>
        <v>12961.597244320761</v>
      </c>
      <c r="AB2725" s="31">
        <f t="shared" si="1752"/>
        <v>271.27213916969777</v>
      </c>
      <c r="AC2725" s="31">
        <f t="shared" si="1753"/>
        <v>367.75737364929881</v>
      </c>
      <c r="AD2725" s="31">
        <f t="shared" si="1737"/>
        <v>38.62409308744239</v>
      </c>
      <c r="AE2725" s="31">
        <f t="shared" si="1754"/>
        <v>6.4123494349054839</v>
      </c>
      <c r="AF2725" s="31">
        <f t="shared" si="1755"/>
        <v>15550.913720965073</v>
      </c>
      <c r="AG2725" s="31">
        <f t="shared" si="1756"/>
        <v>0.12251695016058045</v>
      </c>
      <c r="AH2725" s="31">
        <f t="shared" si="1757"/>
        <v>0.8334942548646832</v>
      </c>
      <c r="AI2725" s="31">
        <f t="shared" si="1757"/>
        <v>1.7444128624029363E-2</v>
      </c>
      <c r="AJ2725" s="31">
        <f t="shared" si="1757"/>
        <v>2.3648602278173801E-2</v>
      </c>
      <c r="AK2725" s="31">
        <f t="shared" si="1738"/>
        <v>2.4837185634546382E-3</v>
      </c>
      <c r="AL2725" s="31">
        <f t="shared" si="1738"/>
        <v>4.1234550907839136E-4</v>
      </c>
      <c r="AM2725" s="31">
        <f t="shared" si="1758"/>
        <v>0.99999999999999978</v>
      </c>
      <c r="AN2725" s="31">
        <f>(Z2725*'Propiedades físicas'!$F$4)/1000</f>
        <v>1675.4392034234008</v>
      </c>
      <c r="AO2725" s="31">
        <f>(AA2725*'Propiedades físicas'!$F$6)/1000</f>
        <v>415.28957570803721</v>
      </c>
      <c r="AP2725" s="31">
        <f>(AB2725*'Propiedades físicas'!$F$9)/1000</f>
        <v>167.36134626074502</v>
      </c>
      <c r="AQ2725" s="31">
        <f>(AC2725*'Propiedades físicas'!$F$5)/1000</f>
        <v>108.29351381850903</v>
      </c>
      <c r="AR2725" s="31">
        <f>(AD2725*'Propiedades físicas'!$F$8)/1000</f>
        <v>13.693013481360071</v>
      </c>
      <c r="AS2725" s="31">
        <f>(AE2725*'Propiedades físicas'!$F$7)/1000</f>
        <v>0.59051325946044608</v>
      </c>
      <c r="AT2725" s="31">
        <f t="shared" si="1759"/>
        <v>2380.6671659515123</v>
      </c>
      <c r="AU2725" s="31">
        <f t="shared" si="1760"/>
        <v>0.70376877011018724</v>
      </c>
      <c r="AV2725" s="31">
        <f t="shared" si="1764"/>
        <v>0.17444251831904145</v>
      </c>
      <c r="AW2725" s="31">
        <f t="shared" si="1764"/>
        <v>7.0300186709994605E-2</v>
      </c>
      <c r="AX2725" s="31">
        <f t="shared" si="1764"/>
        <v>4.548872491179419E-2</v>
      </c>
      <c r="AY2725" s="31">
        <f t="shared" si="1761"/>
        <v>5.7517546665903658E-3</v>
      </c>
      <c r="AZ2725" s="31">
        <f t="shared" si="1761"/>
        <v>2.480452823922692E-4</v>
      </c>
      <c r="BA2725" s="31">
        <f t="shared" si="1762"/>
        <v>1.0000000000000002</v>
      </c>
      <c r="BB2725" s="34">
        <f>AU2725*'Propiedades físicas'!$C$4+'Diseño reactor'!AV2725*'Propiedades físicas'!$C$5+'Diseño reactor'!AW2725*'Propiedades físicas'!$C$8+'Diseño reactor'!AX2725*'Propiedades físicas'!$C$9+'Diseño reactor'!AY2725*'Propiedades físicas'!$C$7+'Diseño reactor'!AZ2725*'Propiedades físicas'!$C$6</f>
        <v>875.30615164700907</v>
      </c>
      <c r="BC2725" s="45">
        <f>AU2725*'Propiedades físicas'!$L$4+'Diseño reactor'!AV2725*'Propiedades físicas'!$L$5+'Diseño reactor'!AW2725*'Propiedades físicas'!$L$8+AX2725*'Propiedades físicas'!$L$9+'Diseño reactor'!AY2725*'Propiedades físicas'!$L$7+'Diseño reactor'!AZ2725*'Propiedades físicas'!$L$6</f>
        <v>2.1286667976591884</v>
      </c>
      <c r="BD2725" s="29">
        <f t="shared" si="1739"/>
        <v>1.2482581191024784</v>
      </c>
      <c r="BE2725" s="58">
        <f t="shared" si="1740"/>
        <v>41.027427117844887</v>
      </c>
      <c r="BF2725" s="30">
        <f>AU2725*'Propiedades físicas'!$I$4+'Diseño reactor'!AV2725*'Propiedades físicas'!$I$5+'Diseño reactor'!AW2725*'Propiedades físicas'!$I$8+'Diseño reactor'!AX2725*'Propiedades físicas'!$I$9+'Diseño reactor'!AY2725*'Propiedades físicas'!$I$7+'Diseño reactor'!AZ2725*'Propiedades físicas'!$I$6</f>
        <v>2.0003161266908306E-2</v>
      </c>
      <c r="BG2725" s="24">
        <f>AU2725*'Propiedades físicas'!$O$4+'Diseño reactor'!AV2725*'Propiedades físicas'!$O$5+'Diseño reactor'!AW2725*'Propiedades físicas'!$O$8+'Diseño reactor'!AX2725*'Propiedades físicas'!$O$9+'Diseño reactor'!AY2725*'Propiedades físicas'!$O$7+'Diseño reactor'!AZ2725*'Propiedades físicas'!$O$6</f>
        <v>0.15499559717350384</v>
      </c>
      <c r="BH2725" s="54">
        <f t="shared" si="1741"/>
        <v>41084.267091173111</v>
      </c>
      <c r="BI2725" s="34">
        <f t="shared" si="1763"/>
        <v>274.71790175707645</v>
      </c>
      <c r="BJ2725" s="27">
        <f t="shared" si="1742"/>
        <v>4798.8558621097627</v>
      </c>
      <c r="BK2725" s="34">
        <f t="shared" si="1743"/>
        <v>572.15502315174786</v>
      </c>
      <c r="BL2725" s="27">
        <f t="shared" si="1744"/>
        <v>105.79330045058559</v>
      </c>
      <c r="BM2725" s="34">
        <f t="shared" si="1745"/>
        <v>1.1054421768707483</v>
      </c>
      <c r="BN2725" s="45">
        <f t="shared" si="1746"/>
        <v>3013.124551372598</v>
      </c>
      <c r="BO2725" s="45">
        <f t="shared" si="1747"/>
        <v>112.12333478137062</v>
      </c>
      <c r="BP2725" s="66">
        <f t="shared" si="1748"/>
        <v>6.6871408840220772</v>
      </c>
    </row>
    <row r="2726" spans="8:68">
      <c r="H2726" s="68">
        <v>2721</v>
      </c>
      <c r="I2726" s="31">
        <f>('Propiedades físicas'!$C$10*'Diseño reactor'!H2726)/1000</f>
        <v>2381.5424112331125</v>
      </c>
      <c r="J2726" s="31">
        <f t="shared" si="1725"/>
        <v>0.19147255066681462</v>
      </c>
      <c r="K2726" s="31">
        <f>(I2726*1000)/'Propiedades físicas'!$F$10</f>
        <v>15556.630968656604</v>
      </c>
      <c r="L2726" s="31">
        <f t="shared" si="1726"/>
        <v>2222.3758526652291</v>
      </c>
      <c r="M2726" s="31">
        <f t="shared" si="1727"/>
        <v>13334.255115991375</v>
      </c>
      <c r="N2726" s="31">
        <f t="shared" si="1728"/>
        <v>0.81674967021875378</v>
      </c>
      <c r="O2726" s="32">
        <f t="shared" si="1729"/>
        <v>4.9004980213125231</v>
      </c>
      <c r="P2726" s="33">
        <f t="shared" si="1730"/>
        <v>0.70049640524678625</v>
      </c>
      <c r="Q2726" s="31">
        <f t="shared" si="1731"/>
        <v>4.7653424241060645</v>
      </c>
      <c r="R2726" s="31">
        <f t="shared" si="1732"/>
        <v>9.9706185604279796E-2</v>
      </c>
      <c r="S2726" s="31">
        <f t="shared" si="1733"/>
        <v>0.13515559720645925</v>
      </c>
      <c r="T2726" s="31">
        <f t="shared" si="1734"/>
        <v>1.4191826500883672E-2</v>
      </c>
      <c r="U2726" s="31">
        <f t="shared" si="1735"/>
        <v>2.3552528668040426E-3</v>
      </c>
      <c r="V2726" s="47">
        <f t="shared" si="1749"/>
        <v>6.9369546927351656E-4</v>
      </c>
      <c r="W2726" s="31">
        <f t="shared" si="1736"/>
        <v>0.14233647004819833</v>
      </c>
      <c r="X2726" s="34">
        <f>(S2726*H2726*'Propiedades físicas'!$F$5*60*24*365)/(1000000)</f>
        <v>56919.226619170673</v>
      </c>
      <c r="Y2726" s="34">
        <f>(U2726*H2726*'Propiedades físicas'!$F$7*60*24*365)/(1000000)</f>
        <v>310.19437088997051</v>
      </c>
      <c r="Z2726" s="31">
        <f t="shared" si="1750"/>
        <v>1906.0507186765053</v>
      </c>
      <c r="AA2726" s="31">
        <f t="shared" si="1751"/>
        <v>12966.496735992601</v>
      </c>
      <c r="AB2726" s="31">
        <f t="shared" si="1752"/>
        <v>271.30053102924535</v>
      </c>
      <c r="AC2726" s="31">
        <f t="shared" si="1753"/>
        <v>367.75837999877564</v>
      </c>
      <c r="AD2726" s="31">
        <f t="shared" si="1737"/>
        <v>38.615959908904472</v>
      </c>
      <c r="AE2726" s="31">
        <f t="shared" si="1754"/>
        <v>6.4086430505737999</v>
      </c>
      <c r="AF2726" s="31">
        <f t="shared" si="1755"/>
        <v>15556.630968656606</v>
      </c>
      <c r="AG2726" s="31">
        <f t="shared" si="1756"/>
        <v>0.12252336142168593</v>
      </c>
      <c r="AH2726" s="31">
        <f t="shared" si="1757"/>
        <v>0.83350288131906003</v>
      </c>
      <c r="AI2726" s="31">
        <f t="shared" si="1757"/>
        <v>1.7439542763202382E-2</v>
      </c>
      <c r="AJ2726" s="31">
        <f t="shared" si="1757"/>
        <v>2.3639975823797114E-2</v>
      </c>
      <c r="AK2726" s="31">
        <f t="shared" si="1738"/>
        <v>2.4822829561688292E-3</v>
      </c>
      <c r="AL2726" s="31">
        <f t="shared" si="1738"/>
        <v>4.11955716085693E-4</v>
      </c>
      <c r="AM2726" s="31">
        <f t="shared" si="1758"/>
        <v>0.99999999999999989</v>
      </c>
      <c r="AN2726" s="31">
        <f>(Z2726*'Propiedades físicas'!$F$4)/1000</f>
        <v>1676.1428809897452</v>
      </c>
      <c r="AO2726" s="31">
        <f>(AA2726*'Propiedades físicas'!$F$6)/1000</f>
        <v>415.4465554212029</v>
      </c>
      <c r="AP2726" s="31">
        <f>(AB2726*'Propiedades físicas'!$F$9)/1000</f>
        <v>167.37886261849289</v>
      </c>
      <c r="AQ2726" s="31">
        <f>(AC2726*'Propiedades físicas'!$F$5)/1000</f>
        <v>108.29381015823948</v>
      </c>
      <c r="AR2726" s="31">
        <f>(AD2726*'Propiedades físicas'!$F$8)/1000</f>
        <v>13.690130106904808</v>
      </c>
      <c r="AS2726" s="31">
        <f>(AE2726*'Propiedades físicas'!$F$7)/1000</f>
        <v>0.59017193852734129</v>
      </c>
      <c r="AT2726" s="31">
        <f t="shared" si="1759"/>
        <v>2381.5424112331125</v>
      </c>
      <c r="AU2726" s="31">
        <f t="shared" si="1760"/>
        <v>0.70380559803756493</v>
      </c>
      <c r="AV2726" s="31">
        <f t="shared" si="1764"/>
        <v>0.17444432375491203</v>
      </c>
      <c r="AW2726" s="31">
        <f t="shared" si="1764"/>
        <v>7.0281705599283303E-2</v>
      </c>
      <c r="AX2726" s="31">
        <f t="shared" si="1764"/>
        <v>4.5472131693916479E-2</v>
      </c>
      <c r="AY2726" s="31">
        <f t="shared" si="1761"/>
        <v>5.7484301108105601E-3</v>
      </c>
      <c r="AZ2726" s="31">
        <f t="shared" si="1761"/>
        <v>2.4781080351273806E-4</v>
      </c>
      <c r="BA2726" s="31">
        <f t="shared" si="1762"/>
        <v>1</v>
      </c>
      <c r="BB2726" s="34">
        <f>AU2726*'Propiedades físicas'!$C$4+'Diseño reactor'!AV2726*'Propiedades físicas'!$C$5+'Diseño reactor'!AW2726*'Propiedades físicas'!$C$8+'Diseño reactor'!AX2726*'Propiedades físicas'!$C$9+'Diseño reactor'!AY2726*'Propiedades físicas'!$C$7+'Diseño reactor'!AZ2726*'Propiedades físicas'!$C$6</f>
        <v>875.30607208458559</v>
      </c>
      <c r="BC2726" s="45">
        <f>AU2726*'Propiedades físicas'!$L$4+'Diseño reactor'!AV2726*'Propiedades físicas'!$L$5+'Diseño reactor'!AW2726*'Propiedades físicas'!$L$8+AX2726*'Propiedades físicas'!$L$9+'Diseño reactor'!AY2726*'Propiedades físicas'!$L$7+'Diseño reactor'!AZ2726*'Propiedades físicas'!$L$6</f>
        <v>2.1286927701123255</v>
      </c>
      <c r="BD2726" s="29">
        <f t="shared" si="1739"/>
        <v>1.2478495542257333</v>
      </c>
      <c r="BE2726" s="58">
        <f t="shared" si="1740"/>
        <v>41.026988491819395</v>
      </c>
      <c r="BF2726" s="30">
        <f>AU2726*'Propiedades físicas'!$I$4+'Diseño reactor'!AV2726*'Propiedades físicas'!$I$5+'Diseño reactor'!AW2726*'Propiedades físicas'!$I$8+'Diseño reactor'!AX2726*'Propiedades físicas'!$I$9+'Diseño reactor'!AY2726*'Propiedades físicas'!$I$7+'Diseño reactor'!AZ2726*'Propiedades físicas'!$I$6</f>
        <v>2.0003193015301075E-2</v>
      </c>
      <c r="BG2726" s="24">
        <f>AU2726*'Propiedades físicas'!$O$4+'Diseño reactor'!AV2726*'Propiedades físicas'!$O$5+'Diseño reactor'!AW2726*'Propiedades físicas'!$O$8+'Diseño reactor'!AX2726*'Propiedades físicas'!$O$9+'Diseño reactor'!AY2726*'Propiedades físicas'!$O$7+'Diseño reactor'!AZ2726*'Propiedades físicas'!$O$6</f>
        <v>0.15499687307590085</v>
      </c>
      <c r="BH2726" s="54">
        <f t="shared" si="1741"/>
        <v>41084.19814919358</v>
      </c>
      <c r="BI2726" s="34">
        <f t="shared" si="1763"/>
        <v>274.71942824279643</v>
      </c>
      <c r="BJ2726" s="27">
        <f t="shared" si="1742"/>
        <v>4798.85938193319</v>
      </c>
      <c r="BK2726" s="34">
        <f t="shared" si="1743"/>
        <v>572.16015271584195</v>
      </c>
      <c r="BL2726" s="27">
        <f t="shared" si="1744"/>
        <v>105.79347582498187</v>
      </c>
      <c r="BM2726" s="34">
        <f t="shared" si="1745"/>
        <v>1.1054421768707483</v>
      </c>
      <c r="BN2726" s="45">
        <f t="shared" si="1746"/>
        <v>3014.3290709817775</v>
      </c>
      <c r="BO2726" s="45">
        <f t="shared" si="1747"/>
        <v>112.12885160575769</v>
      </c>
      <c r="BP2726" s="66">
        <f t="shared" si="1748"/>
        <v>6.6871402761831709</v>
      </c>
    </row>
    <row r="2727" spans="8:68">
      <c r="H2727" s="68">
        <v>2722</v>
      </c>
      <c r="I2727" s="31">
        <f>('Propiedades físicas'!$C$10*'Diseño reactor'!H2727)/1000</f>
        <v>2382.4176565147127</v>
      </c>
      <c r="J2727" s="31">
        <f t="shared" si="1725"/>
        <v>0.19140220806921474</v>
      </c>
      <c r="K2727" s="31">
        <f>(I2727*1000)/'Propiedades físicas'!$F$10</f>
        <v>15562.348216348137</v>
      </c>
      <c r="L2727" s="31">
        <f t="shared" si="1726"/>
        <v>2223.1926023354481</v>
      </c>
      <c r="M2727" s="31">
        <f t="shared" si="1727"/>
        <v>13339.155614012689</v>
      </c>
      <c r="N2727" s="31">
        <f t="shared" si="1728"/>
        <v>0.81674967021875389</v>
      </c>
      <c r="O2727" s="32">
        <f t="shared" si="1729"/>
        <v>4.9004980213125231</v>
      </c>
      <c r="P2727" s="33">
        <f t="shared" si="1730"/>
        <v>0.70053303691454039</v>
      </c>
      <c r="Q2727" s="31">
        <f t="shared" si="1731"/>
        <v>4.765391707910525</v>
      </c>
      <c r="R2727" s="31">
        <f t="shared" si="1732"/>
        <v>9.9679980338135674E-2</v>
      </c>
      <c r="S2727" s="31">
        <f t="shared" si="1733"/>
        <v>0.13510631340199852</v>
      </c>
      <c r="T2727" s="31">
        <f t="shared" si="1734"/>
        <v>1.4183625834370521E-2</v>
      </c>
      <c r="U2727" s="31">
        <f t="shared" si="1735"/>
        <v>2.3530271317072741E-3</v>
      </c>
      <c r="V2727" s="47">
        <f t="shared" si="1749"/>
        <v>6.9373174529401092E-4</v>
      </c>
      <c r="W2727" s="31">
        <f t="shared" si="1736"/>
        <v>0.14229161950330096</v>
      </c>
      <c r="X2727" s="34">
        <f>(S2727*H2727*'Propiedades físicas'!$F$5*60*24*365)/(1000000)</f>
        <v>56919.382179078355</v>
      </c>
      <c r="Y2727" s="34">
        <f>(U2727*H2727*'Propiedades físicas'!$F$7*60*24*365)/(1000000)</f>
        <v>310.01512683073912</v>
      </c>
      <c r="Z2727" s="31">
        <f t="shared" si="1750"/>
        <v>1906.850926481379</v>
      </c>
      <c r="AA2727" s="31">
        <f t="shared" si="1751"/>
        <v>12971.39622893245</v>
      </c>
      <c r="AB2727" s="31">
        <f t="shared" si="1752"/>
        <v>271.32890648040529</v>
      </c>
      <c r="AC2727" s="31">
        <f t="shared" si="1753"/>
        <v>367.75938508024001</v>
      </c>
      <c r="AD2727" s="31">
        <f t="shared" si="1737"/>
        <v>38.60782952115656</v>
      </c>
      <c r="AE2727" s="31">
        <f t="shared" si="1754"/>
        <v>6.4049398525072005</v>
      </c>
      <c r="AF2727" s="31">
        <f t="shared" si="1755"/>
        <v>15562.348216348139</v>
      </c>
      <c r="AG2727" s="31">
        <f t="shared" si="1756"/>
        <v>0.12252976864238556</v>
      </c>
      <c r="AH2727" s="31">
        <f t="shared" si="1757"/>
        <v>0.83351150151659559</v>
      </c>
      <c r="AI2727" s="31">
        <f t="shared" si="1757"/>
        <v>1.7434959217489825E-2</v>
      </c>
      <c r="AJ2727" s="31">
        <f t="shared" si="1757"/>
        <v>2.3631355626261553E-2</v>
      </c>
      <c r="AK2727" s="31">
        <f t="shared" si="1738"/>
        <v>2.4808485830306319E-3</v>
      </c>
      <c r="AL2727" s="31">
        <f t="shared" si="1738"/>
        <v>4.1156641423682164E-4</v>
      </c>
      <c r="AM2727" s="31">
        <f t="shared" si="1758"/>
        <v>0.99999999999999989</v>
      </c>
      <c r="AN2727" s="31">
        <f>(Z2727*'Propiedades físicas'!$F$4)/1000</f>
        <v>1676.8465677291952</v>
      </c>
      <c r="AO2727" s="31">
        <f>(AA2727*'Propiedades físicas'!$F$6)/1000</f>
        <v>415.60353517499567</v>
      </c>
      <c r="AP2727" s="31">
        <f>(AB2727*'Propiedades físicas'!$F$9)/1000</f>
        <v>167.39636885308602</v>
      </c>
      <c r="AQ2727" s="31">
        <f>(AC2727*'Propiedades físicas'!$F$5)/1000</f>
        <v>108.29410612457829</v>
      </c>
      <c r="AR2727" s="31">
        <f>(AD2727*'Propiedades físicas'!$F$8)/1000</f>
        <v>13.687247721840418</v>
      </c>
      <c r="AS2727" s="31">
        <f>(AE2727*'Propiedades físicas'!$F$7)/1000</f>
        <v>0.58983091101738805</v>
      </c>
      <c r="AT2727" s="31">
        <f t="shared" si="1759"/>
        <v>2382.4176565147131</v>
      </c>
      <c r="AU2727" s="31">
        <f t="shared" si="1760"/>
        <v>0.70384240275581567</v>
      </c>
      <c r="AV2727" s="31">
        <f t="shared" si="1764"/>
        <v>0.17444612788128444</v>
      </c>
      <c r="AW2727" s="31">
        <f t="shared" si="1764"/>
        <v>7.026323381852935E-2</v>
      </c>
      <c r="AX2727" s="31">
        <f t="shared" si="1764"/>
        <v>4.545555051124156E-2</v>
      </c>
      <c r="AY2727" s="31">
        <f t="shared" si="1761"/>
        <v>5.7451084130495274E-3</v>
      </c>
      <c r="AZ2727" s="31">
        <f t="shared" si="1761"/>
        <v>2.4757662007939598E-4</v>
      </c>
      <c r="BA2727" s="31">
        <f t="shared" si="1762"/>
        <v>1</v>
      </c>
      <c r="BB2727" s="34">
        <f>AU2727*'Propiedades físicas'!$C$4+'Diseño reactor'!AV2727*'Propiedades físicas'!$C$5+'Diseño reactor'!AW2727*'Propiedades físicas'!$C$8+'Diseño reactor'!AX2727*'Propiedades físicas'!$C$9+'Diseño reactor'!AY2727*'Propiedades físicas'!$C$7+'Diseño reactor'!AZ2727*'Propiedades físicas'!$C$6</f>
        <v>875.30599261976886</v>
      </c>
      <c r="BC2727" s="45">
        <f>AU2727*'Propiedades físicas'!$L$4+'Diseño reactor'!AV2727*'Propiedades físicas'!$L$5+'Diseño reactor'!AW2727*'Propiedades físicas'!$L$8+AX2727*'Propiedades físicas'!$L$9+'Diseño reactor'!AY2727*'Propiedades físicas'!$L$7+'Diseño reactor'!AZ2727*'Propiedades físicas'!$L$6</f>
        <v>2.12871872558049</v>
      </c>
      <c r="BD2727" s="29">
        <f t="shared" si="1739"/>
        <v>1.2474412570112801</v>
      </c>
      <c r="BE2727" s="58">
        <f t="shared" si="1740"/>
        <v>41.02655015619851</v>
      </c>
      <c r="BF2727" s="30">
        <f>AU2727*'Propiedades físicas'!$I$4+'Diseño reactor'!AV2727*'Propiedades físicas'!$I$5+'Diseño reactor'!AW2727*'Propiedades físicas'!$I$8+'Diseño reactor'!AX2727*'Propiedades físicas'!$I$9+'Diseño reactor'!AY2727*'Propiedades físicas'!$I$7+'Diseño reactor'!AZ2727*'Propiedades físicas'!$I$6</f>
        <v>2.0003224718095663E-2</v>
      </c>
      <c r="BG2727" s="24">
        <f>AU2727*'Propiedades físicas'!$O$4+'Diseño reactor'!AV2727*'Propiedades físicas'!$O$5+'Diseño reactor'!AW2727*'Propiedades físicas'!$O$8+'Diseño reactor'!AX2727*'Propiedades físicas'!$O$9+'Diseño reactor'!AY2727*'Propiedades físicas'!$O$7+'Diseño reactor'!AZ2727*'Propiedades físicas'!$O$6</f>
        <v>0.15499814817032972</v>
      </c>
      <c r="BH2727" s="54">
        <f t="shared" si="1741"/>
        <v>41084.129305667215</v>
      </c>
      <c r="BI2727" s="34">
        <f t="shared" si="1763"/>
        <v>274.72095332785273</v>
      </c>
      <c r="BJ2727" s="27">
        <f t="shared" si="1742"/>
        <v>4798.8629012117353</v>
      </c>
      <c r="BK2727" s="34">
        <f t="shared" si="1743"/>
        <v>572.16527923931915</v>
      </c>
      <c r="BL2727" s="27">
        <f t="shared" si="1744"/>
        <v>105.79365109286185</v>
      </c>
      <c r="BM2727" s="34">
        <f t="shared" si="1745"/>
        <v>1.1054421768707483</v>
      </c>
      <c r="BN2727" s="45">
        <f t="shared" si="1746"/>
        <v>3015.5336015586618</v>
      </c>
      <c r="BO2727" s="45">
        <f t="shared" si="1747"/>
        <v>112.13436495377962</v>
      </c>
      <c r="BP2727" s="66">
        <f t="shared" si="1748"/>
        <v>6.6871396690899561</v>
      </c>
    </row>
    <row r="2728" spans="8:68">
      <c r="H2728" s="68">
        <v>2723</v>
      </c>
      <c r="I2728" s="31">
        <f>('Propiedades físicas'!$C$10*'Diseño reactor'!H2728)/1000</f>
        <v>2383.2929017963124</v>
      </c>
      <c r="J2728" s="31">
        <f t="shared" si="1725"/>
        <v>0.1913319171371291</v>
      </c>
      <c r="K2728" s="31">
        <f>(I2728*1000)/'Propiedades físicas'!$F$10</f>
        <v>15568.065464039668</v>
      </c>
      <c r="L2728" s="31">
        <f t="shared" si="1726"/>
        <v>2224.0093520056666</v>
      </c>
      <c r="M2728" s="31">
        <f t="shared" si="1727"/>
        <v>13344.056112034001</v>
      </c>
      <c r="N2728" s="31">
        <f t="shared" si="1728"/>
        <v>0.81674967021875378</v>
      </c>
      <c r="O2728" s="32">
        <f t="shared" si="1729"/>
        <v>4.9004980213125231</v>
      </c>
      <c r="P2728" s="33">
        <f t="shared" si="1730"/>
        <v>0.70056964550412315</v>
      </c>
      <c r="Q2728" s="31">
        <f t="shared" si="1731"/>
        <v>4.7654409559817541</v>
      </c>
      <c r="R2728" s="31">
        <f t="shared" si="1732"/>
        <v>9.9653788298671095E-2</v>
      </c>
      <c r="S2728" s="31">
        <f t="shared" si="1733"/>
        <v>0.13505706533077061</v>
      </c>
      <c r="T2728" s="31">
        <f t="shared" si="1734"/>
        <v>1.4175432215779483E-2</v>
      </c>
      <c r="U2728" s="31">
        <f t="shared" si="1735"/>
        <v>2.3508042001801812E-3</v>
      </c>
      <c r="V2728" s="47">
        <f t="shared" si="1749"/>
        <v>6.9376799846039387E-4</v>
      </c>
      <c r="W2728" s="31">
        <f t="shared" si="1736"/>
        <v>0.14224679721451708</v>
      </c>
      <c r="X2728" s="34">
        <f>(S2728*H2728*'Propiedades físicas'!$F$5*60*24*365)/(1000000)</f>
        <v>56919.53754304038</v>
      </c>
      <c r="Y2728" s="34">
        <f>(U2728*H2728*'Propiedades físicas'!$F$7*60*24*365)/(1000000)</f>
        <v>309.83603681973881</v>
      </c>
      <c r="Z2728" s="31">
        <f t="shared" si="1750"/>
        <v>1907.6511447077273</v>
      </c>
      <c r="AA2728" s="31">
        <f t="shared" si="1751"/>
        <v>12976.295723138317</v>
      </c>
      <c r="AB2728" s="31">
        <f t="shared" si="1752"/>
        <v>271.35726553728136</v>
      </c>
      <c r="AC2728" s="31">
        <f t="shared" si="1753"/>
        <v>367.76038889568838</v>
      </c>
      <c r="AD2728" s="31">
        <f t="shared" si="1737"/>
        <v>38.59970192356753</v>
      </c>
      <c r="AE2728" s="31">
        <f t="shared" si="1754"/>
        <v>6.4012398370906336</v>
      </c>
      <c r="AF2728" s="31">
        <f t="shared" si="1755"/>
        <v>15568.065464039671</v>
      </c>
      <c r="AG2728" s="31">
        <f t="shared" si="1756"/>
        <v>0.12253617182649754</v>
      </c>
      <c r="AH2728" s="31">
        <f t="shared" si="1757"/>
        <v>0.83352011546405524</v>
      </c>
      <c r="AI2728" s="31">
        <f t="shared" si="1757"/>
        <v>1.7430377985247009E-2</v>
      </c>
      <c r="AJ2728" s="31">
        <f t="shared" si="1757"/>
        <v>2.3622741678802028E-2</v>
      </c>
      <c r="AK2728" s="31">
        <f t="shared" si="1738"/>
        <v>2.4794154426398146E-3</v>
      </c>
      <c r="AL2728" s="31">
        <f t="shared" si="1738"/>
        <v>4.1117760275846189E-4</v>
      </c>
      <c r="AM2728" s="31">
        <f t="shared" si="1758"/>
        <v>1.0000000000000002</v>
      </c>
      <c r="AN2728" s="31">
        <f>(Z2728*'Propiedades físicas'!$F$4)/1000</f>
        <v>1677.5502636330812</v>
      </c>
      <c r="AO2728" s="31">
        <f>(AA2728*'Propiedades físicas'!$F$6)/1000</f>
        <v>415.76051496935162</v>
      </c>
      <c r="AP2728" s="31">
        <f>(AB2728*'Propiedades físicas'!$F$9)/1000</f>
        <v>167.41386497322571</v>
      </c>
      <c r="AQ2728" s="31">
        <f>(AC2728*'Propiedades físicas'!$F$5)/1000</f>
        <v>108.29440171811336</v>
      </c>
      <c r="AR2728" s="31">
        <f>(AD2728*'Propiedades físicas'!$F$8)/1000</f>
        <v>13.684366325943156</v>
      </c>
      <c r="AS2728" s="31">
        <f>(AE2728*'Propiedades físicas'!$F$7)/1000</f>
        <v>0.58949017659767655</v>
      </c>
      <c r="AT2728" s="31">
        <f t="shared" si="1759"/>
        <v>2383.2929017963133</v>
      </c>
      <c r="AU2728" s="31">
        <f t="shared" si="1760"/>
        <v>0.70387918428687202</v>
      </c>
      <c r="AV2728" s="31">
        <f t="shared" si="1764"/>
        <v>0.17444793069957473</v>
      </c>
      <c r="AW2728" s="31">
        <f t="shared" si="1764"/>
        <v>7.0244771361104671E-2</v>
      </c>
      <c r="AX2728" s="31">
        <f t="shared" si="1764"/>
        <v>4.5438981350756642E-2</v>
      </c>
      <c r="AY2728" s="31">
        <f t="shared" si="1761"/>
        <v>5.7417895700646376E-3</v>
      </c>
      <c r="AZ2728" s="31">
        <f t="shared" si="1761"/>
        <v>2.4734273162705744E-4</v>
      </c>
      <c r="BA2728" s="31">
        <f t="shared" si="1762"/>
        <v>0.99999999999999978</v>
      </c>
      <c r="BB2728" s="34">
        <f>AU2728*'Propiedades físicas'!$C$4+'Diseño reactor'!AV2728*'Propiedades físicas'!$C$5+'Diseño reactor'!AW2728*'Propiedades físicas'!$C$8+'Diseño reactor'!AX2728*'Propiedades físicas'!$C$9+'Diseño reactor'!AY2728*'Propiedades físicas'!$C$7+'Diseño reactor'!AZ2728*'Propiedades físicas'!$C$6</f>
        <v>875.3059132524121</v>
      </c>
      <c r="BC2728" s="45">
        <f>AU2728*'Propiedades físicas'!$L$4+'Diseño reactor'!AV2728*'Propiedades físicas'!$L$5+'Diseño reactor'!AW2728*'Propiedades físicas'!$L$8+AX2728*'Propiedades físicas'!$L$9+'Diseño reactor'!AY2728*'Propiedades físicas'!$L$7+'Diseño reactor'!AZ2728*'Propiedades físicas'!$L$6</f>
        <v>2.1287446640802545</v>
      </c>
      <c r="BD2728" s="29">
        <f t="shared" si="1739"/>
        <v>1.2470332271959428</v>
      </c>
      <c r="BE2728" s="58">
        <f t="shared" si="1740"/>
        <v>41.026112110693326</v>
      </c>
      <c r="BF2728" s="30">
        <f>AU2728*'Propiedades físicas'!$I$4+'Diseño reactor'!AV2728*'Propiedades físicas'!$I$5+'Diseño reactor'!AW2728*'Propiedades físicas'!$I$8+'Diseño reactor'!AX2728*'Propiedades físicas'!$I$9+'Diseño reactor'!AY2728*'Propiedades físicas'!$I$7+'Diseño reactor'!AZ2728*'Propiedades físicas'!$I$6</f>
        <v>2.0003256375361999E-2</v>
      </c>
      <c r="BG2728" s="24">
        <f>AU2728*'Propiedades físicas'!$O$4+'Diseño reactor'!AV2728*'Propiedades físicas'!$O$5+'Diseño reactor'!AW2728*'Propiedades físicas'!$O$8+'Diseño reactor'!AX2728*'Propiedades físicas'!$O$9+'Diseño reactor'!AY2728*'Propiedades físicas'!$O$7+'Diseño reactor'!AZ2728*'Propiedades físicas'!$O$6</f>
        <v>0.15499942245754741</v>
      </c>
      <c r="BH2728" s="54">
        <f t="shared" si="1741"/>
        <v>41084.06056044258</v>
      </c>
      <c r="BI2728" s="34">
        <f t="shared" si="1763"/>
        <v>274.72247701402802</v>
      </c>
      <c r="BJ2728" s="27">
        <f t="shared" si="1742"/>
        <v>4798.8664199441628</v>
      </c>
      <c r="BK2728" s="34">
        <f t="shared" si="1743"/>
        <v>572.17040272481802</v>
      </c>
      <c r="BL2728" s="27">
        <f t="shared" si="1744"/>
        <v>105.79382625432035</v>
      </c>
      <c r="BM2728" s="34">
        <f t="shared" si="1745"/>
        <v>1.1054421768707483</v>
      </c>
      <c r="BN2728" s="45">
        <f t="shared" si="1746"/>
        <v>3016.7381430926193</v>
      </c>
      <c r="BO2728" s="45">
        <f t="shared" si="1747"/>
        <v>112.13987482872118</v>
      </c>
      <c r="BP2728" s="66">
        <f t="shared" si="1748"/>
        <v>6.6871390627413145</v>
      </c>
    </row>
    <row r="2729" spans="8:68">
      <c r="H2729" s="68">
        <v>2724</v>
      </c>
      <c r="I2729" s="31">
        <f>('Propiedades físicas'!$C$10*'Diseño reactor'!H2729)/1000</f>
        <v>2384.1681470779126</v>
      </c>
      <c r="J2729" s="31">
        <f t="shared" si="1725"/>
        <v>0.19126167781365727</v>
      </c>
      <c r="K2729" s="31">
        <f>(I2729*1000)/'Propiedades físicas'!$F$10</f>
        <v>15573.782711731201</v>
      </c>
      <c r="L2729" s="31">
        <f t="shared" si="1726"/>
        <v>2224.8261016758856</v>
      </c>
      <c r="M2729" s="31">
        <f t="shared" si="1727"/>
        <v>13348.956610055315</v>
      </c>
      <c r="N2729" s="31">
        <f t="shared" si="1728"/>
        <v>0.81674967021875389</v>
      </c>
      <c r="O2729" s="32">
        <f t="shared" si="1729"/>
        <v>4.900498021312524</v>
      </c>
      <c r="P2729" s="33">
        <f t="shared" si="1730"/>
        <v>0.70060623103733655</v>
      </c>
      <c r="Q2729" s="31">
        <f t="shared" si="1731"/>
        <v>4.7654901683583715</v>
      </c>
      <c r="R2729" s="31">
        <f t="shared" si="1732"/>
        <v>9.9627609476491075E-2</v>
      </c>
      <c r="S2729" s="31">
        <f t="shared" si="1733"/>
        <v>0.13500785295415335</v>
      </c>
      <c r="T2729" s="31">
        <f t="shared" si="1734"/>
        <v>1.4167245637116315E-2</v>
      </c>
      <c r="U2729" s="31">
        <f t="shared" si="1735"/>
        <v>2.3485840678098822E-3</v>
      </c>
      <c r="V2729" s="47">
        <f t="shared" si="1749"/>
        <v>6.9380422879425569E-4</v>
      </c>
      <c r="W2729" s="31">
        <f t="shared" si="1736"/>
        <v>0.14220200315515283</v>
      </c>
      <c r="X2729" s="34">
        <f>(S2729*H2729*'Propiedades físicas'!$F$5*60*24*365)/(1000000)</f>
        <v>56919.692711365242</v>
      </c>
      <c r="Y2729" s="34">
        <f>(U2729*H2729*'Propiedades físicas'!$F$7*60*24*365)/(1000000)</f>
        <v>309.65710068223717</v>
      </c>
      <c r="Z2729" s="31">
        <f t="shared" si="1750"/>
        <v>1908.4513733457047</v>
      </c>
      <c r="AA2729" s="31">
        <f t="shared" si="1751"/>
        <v>12981.195218608204</v>
      </c>
      <c r="AB2729" s="31">
        <f t="shared" si="1752"/>
        <v>271.38560821396169</v>
      </c>
      <c r="AC2729" s="31">
        <f t="shared" si="1753"/>
        <v>367.76139144711374</v>
      </c>
      <c r="AD2729" s="31">
        <f t="shared" si="1737"/>
        <v>38.59157711550484</v>
      </c>
      <c r="AE2729" s="31">
        <f t="shared" si="1754"/>
        <v>6.3975430007141192</v>
      </c>
      <c r="AF2729" s="31">
        <f t="shared" si="1755"/>
        <v>15573.782711731201</v>
      </c>
      <c r="AG2729" s="31">
        <f t="shared" si="1756"/>
        <v>0.12254257097783529</v>
      </c>
      <c r="AH2729" s="31">
        <f t="shared" si="1757"/>
        <v>0.83352872316819415</v>
      </c>
      <c r="AI2729" s="31">
        <f t="shared" si="1757"/>
        <v>1.7425799064830674E-2</v>
      </c>
      <c r="AJ2729" s="31">
        <f t="shared" si="1757"/>
        <v>2.3614133974663176E-2</v>
      </c>
      <c r="AK2729" s="31">
        <f t="shared" si="1738"/>
        <v>2.4779835335981102E-3</v>
      </c>
      <c r="AL2729" s="31">
        <f t="shared" si="1738"/>
        <v>4.1078928087875965E-4</v>
      </c>
      <c r="AM2729" s="31">
        <f t="shared" si="1758"/>
        <v>1</v>
      </c>
      <c r="AN2729" s="31">
        <f>(Z2729*'Propiedades físicas'!$F$4)/1000</f>
        <v>1678.2539686927457</v>
      </c>
      <c r="AO2729" s="31">
        <f>(AA2729*'Propiedades físicas'!$F$6)/1000</f>
        <v>415.91749480420685</v>
      </c>
      <c r="AP2729" s="31">
        <f>(AB2729*'Propiedades físicas'!$F$9)/1000</f>
        <v>167.43135098760365</v>
      </c>
      <c r="AQ2729" s="31">
        <f>(AC2729*'Propiedades físicas'!$F$5)/1000</f>
        <v>108.2946969394316</v>
      </c>
      <c r="AR2729" s="31">
        <f>(AD2729*'Propiedades físicas'!$F$8)/1000</f>
        <v>13.68148591898877</v>
      </c>
      <c r="AS2729" s="31">
        <f>(AE2729*'Propiedades físicas'!$F$7)/1000</f>
        <v>0.58914973493576328</v>
      </c>
      <c r="AT2729" s="31">
        <f t="shared" si="1759"/>
        <v>2384.1681470779126</v>
      </c>
      <c r="AU2729" s="31">
        <f t="shared" si="1760"/>
        <v>0.70391594265263946</v>
      </c>
      <c r="AV2729" s="31">
        <f t="shared" si="1764"/>
        <v>0.1744497322111967</v>
      </c>
      <c r="AW2729" s="31">
        <f t="shared" si="1764"/>
        <v>7.0226318220386885E-2</v>
      </c>
      <c r="AX2729" s="31">
        <f t="shared" si="1764"/>
        <v>4.5422424199467598E-2</v>
      </c>
      <c r="AY2729" s="31">
        <f t="shared" si="1761"/>
        <v>5.7384735786178047E-3</v>
      </c>
      <c r="AZ2729" s="31">
        <f t="shared" si="1761"/>
        <v>2.4710913769141569E-4</v>
      </c>
      <c r="BA2729" s="31">
        <f t="shared" si="1762"/>
        <v>0.99999999999999989</v>
      </c>
      <c r="BB2729" s="34">
        <f>AU2729*'Propiedades físicas'!$C$4+'Diseño reactor'!AV2729*'Propiedades físicas'!$C$5+'Diseño reactor'!AW2729*'Propiedades físicas'!$C$8+'Diseño reactor'!AX2729*'Propiedades físicas'!$C$9+'Diseño reactor'!AY2729*'Propiedades físicas'!$C$7+'Diseño reactor'!AZ2729*'Propiedades físicas'!$C$6</f>
        <v>875.30583398237036</v>
      </c>
      <c r="BC2729" s="45">
        <f>AU2729*'Propiedades físicas'!$L$4+'Diseño reactor'!AV2729*'Propiedades físicas'!$L$5+'Diseño reactor'!AW2729*'Propiedades físicas'!$L$8+AX2729*'Propiedades físicas'!$L$9+'Diseño reactor'!AY2729*'Propiedades físicas'!$L$7+'Diseño reactor'!AZ2729*'Propiedades físicas'!$L$6</f>
        <v>2.128770585628172</v>
      </c>
      <c r="BD2729" s="29">
        <f t="shared" si="1739"/>
        <v>1.2466254645168864</v>
      </c>
      <c r="BE2729" s="58">
        <f t="shared" si="1740"/>
        <v>41.02567435501534</v>
      </c>
      <c r="BF2729" s="30">
        <f>AU2729*'Propiedades físicas'!$I$4+'Diseño reactor'!AV2729*'Propiedades físicas'!$I$5+'Diseño reactor'!AW2729*'Propiedades físicas'!$I$8+'Diseño reactor'!AX2729*'Propiedades físicas'!$I$9+'Diseño reactor'!AY2729*'Propiedades físicas'!$I$7+'Diseño reactor'!AZ2729*'Propiedades físicas'!$I$6</f>
        <v>2.0003287987169903E-2</v>
      </c>
      <c r="BG2729" s="24">
        <f>AU2729*'Propiedades físicas'!$O$4+'Diseño reactor'!AV2729*'Propiedades físicas'!$O$5+'Diseño reactor'!AW2729*'Propiedades físicas'!$O$8+'Diseño reactor'!AX2729*'Propiedades físicas'!$O$9+'Diseño reactor'!AY2729*'Propiedades físicas'!$O$7+'Diseño reactor'!AZ2729*'Propiedades físicas'!$O$6</f>
        <v>0.15500069593831006</v>
      </c>
      <c r="BH2729" s="54">
        <f t="shared" si="1741"/>
        <v>41083.991913368518</v>
      </c>
      <c r="BI2729" s="34">
        <f t="shared" si="1763"/>
        <v>274.72399930310218</v>
      </c>
      <c r="BJ2729" s="27">
        <f t="shared" si="1742"/>
        <v>4798.8699381292372</v>
      </c>
      <c r="BK2729" s="34">
        <f t="shared" si="1743"/>
        <v>572.17552317497439</v>
      </c>
      <c r="BL2729" s="27">
        <f t="shared" si="1744"/>
        <v>105.79400130945206</v>
      </c>
      <c r="BM2729" s="34">
        <f t="shared" si="1745"/>
        <v>1.1054421768707483</v>
      </c>
      <c r="BN2729" s="45">
        <f t="shared" si="1746"/>
        <v>3017.9426955730382</v>
      </c>
      <c r="BO2729" s="45">
        <f t="shared" si="1747"/>
        <v>112.14538123386301</v>
      </c>
      <c r="BP2729" s="66">
        <f t="shared" si="1748"/>
        <v>6.6871384571361379</v>
      </c>
    </row>
    <row r="2730" spans="8:68">
      <c r="H2730" s="68">
        <v>2725</v>
      </c>
      <c r="I2730" s="31">
        <f>('Propiedades físicas'!$C$10*'Diseño reactor'!H2730)/1000</f>
        <v>2385.0433923595119</v>
      </c>
      <c r="J2730" s="31">
        <f t="shared" si="1725"/>
        <v>0.1911914900419826</v>
      </c>
      <c r="K2730" s="31">
        <f>(I2730*1000)/'Propiedades físicas'!$F$10</f>
        <v>15579.49995942273</v>
      </c>
      <c r="L2730" s="31">
        <f t="shared" si="1726"/>
        <v>2225.6428513461042</v>
      </c>
      <c r="M2730" s="31">
        <f t="shared" si="1727"/>
        <v>13353.857108076625</v>
      </c>
      <c r="N2730" s="31">
        <f t="shared" si="1728"/>
        <v>0.81674967021875378</v>
      </c>
      <c r="O2730" s="32">
        <f t="shared" si="1729"/>
        <v>4.9004980213125231</v>
      </c>
      <c r="P2730" s="33">
        <f t="shared" si="1730"/>
        <v>0.7006427935359556</v>
      </c>
      <c r="Q2730" s="31">
        <f t="shared" si="1731"/>
        <v>4.7655393450789445</v>
      </c>
      <c r="R2730" s="31">
        <f t="shared" si="1732"/>
        <v>9.9601443862208386E-2</v>
      </c>
      <c r="S2730" s="31">
        <f t="shared" si="1733"/>
        <v>0.13495867623357977</v>
      </c>
      <c r="T2730" s="31">
        <f t="shared" si="1734"/>
        <v>1.4159066090397958E-2</v>
      </c>
      <c r="U2730" s="31">
        <f t="shared" si="1735"/>
        <v>2.3463667301918227E-3</v>
      </c>
      <c r="V2730" s="47">
        <f t="shared" si="1749"/>
        <v>6.9384043631715996E-4</v>
      </c>
      <c r="W2730" s="31">
        <f t="shared" si="1736"/>
        <v>0.14215723729854796</v>
      </c>
      <c r="X2730" s="34">
        <f>(S2730*H2730*'Propiedades físicas'!$F$5*60*24*365)/(1000000)</f>
        <v>56919.847684360735</v>
      </c>
      <c r="Y2730" s="34">
        <f>(U2730*H2730*'Propiedades físicas'!$F$7*60*24*365)/(1000000)</f>
        <v>309.47831824374634</v>
      </c>
      <c r="Z2730" s="31">
        <f t="shared" si="1750"/>
        <v>1909.2516123854791</v>
      </c>
      <c r="AA2730" s="31">
        <f t="shared" si="1751"/>
        <v>12986.094715340123</v>
      </c>
      <c r="AB2730" s="31">
        <f t="shared" si="1752"/>
        <v>271.41393452451786</v>
      </c>
      <c r="AC2730" s="31">
        <f t="shared" si="1753"/>
        <v>367.76239273650486</v>
      </c>
      <c r="AD2730" s="31">
        <f t="shared" ref="AD2730:AD2762" si="1765">T2730*$H2730</f>
        <v>38.583455096334433</v>
      </c>
      <c r="AE2730" s="31">
        <f t="shared" si="1754"/>
        <v>6.393849339772717</v>
      </c>
      <c r="AF2730" s="31">
        <f t="shared" si="1755"/>
        <v>15579.499959422732</v>
      </c>
      <c r="AG2730" s="31">
        <f t="shared" si="1756"/>
        <v>0.12254896610020741</v>
      </c>
      <c r="AH2730" s="31">
        <f t="shared" si="1757"/>
        <v>0.83353732463575791</v>
      </c>
      <c r="AI2730" s="31">
        <f t="shared" si="1757"/>
        <v>1.7421222454598893E-2</v>
      </c>
      <c r="AJ2730" s="31">
        <f t="shared" si="1757"/>
        <v>2.3605532507099257E-2</v>
      </c>
      <c r="AK2730" s="31">
        <f t="shared" si="1738"/>
        <v>2.4765528545092064E-3</v>
      </c>
      <c r="AL2730" s="31">
        <f t="shared" si="1738"/>
        <v>4.1040144782731708E-4</v>
      </c>
      <c r="AM2730" s="31">
        <f t="shared" si="1758"/>
        <v>1</v>
      </c>
      <c r="AN2730" s="31">
        <f>(Z2730*'Propiedades físicas'!$F$4)/1000</f>
        <v>1678.9576828995425</v>
      </c>
      <c r="AO2730" s="31">
        <f>(AA2730*'Propiedades físicas'!$F$6)/1000</f>
        <v>416.07447467949754</v>
      </c>
      <c r="AP2730" s="31">
        <f>(AB2730*'Propiedades físicas'!$F$9)/1000</f>
        <v>167.44882690490127</v>
      </c>
      <c r="AQ2730" s="31">
        <f>(AC2730*'Propiedades físicas'!$F$5)/1000</f>
        <v>108.2949917891186</v>
      </c>
      <c r="AR2730" s="31">
        <f>(AD2730*'Propiedades físicas'!$F$8)/1000</f>
        <v>13.678606500752478</v>
      </c>
      <c r="AS2730" s="31">
        <f>(AE2730*'Propiedades físicas'!$F$7)/1000</f>
        <v>0.58880958569966957</v>
      </c>
      <c r="AT2730" s="31">
        <f t="shared" si="1759"/>
        <v>2385.0433923595119</v>
      </c>
      <c r="AU2730" s="31">
        <f t="shared" si="1760"/>
        <v>0.70395267787499571</v>
      </c>
      <c r="AV2730" s="31">
        <f t="shared" si="1764"/>
        <v>0.17445153241756203</v>
      </c>
      <c r="AW2730" s="31">
        <f t="shared" si="1764"/>
        <v>7.0207874389758979E-2</v>
      </c>
      <c r="AX2730" s="31">
        <f t="shared" si="1764"/>
        <v>4.5405879044398807E-2</v>
      </c>
      <c r="AY2730" s="31">
        <f t="shared" si="1761"/>
        <v>5.735160435475473E-3</v>
      </c>
      <c r="AZ2730" s="31">
        <f t="shared" si="1761"/>
        <v>2.4687583780904005E-4</v>
      </c>
      <c r="BA2730" s="31">
        <f t="shared" si="1762"/>
        <v>1.0000000000000002</v>
      </c>
      <c r="BB2730" s="34">
        <f>AU2730*'Propiedades físicas'!$C$4+'Diseño reactor'!AV2730*'Propiedades físicas'!$C$5+'Diseño reactor'!AW2730*'Propiedades físicas'!$C$8+'Diseño reactor'!AX2730*'Propiedades físicas'!$C$9+'Diseño reactor'!AY2730*'Propiedades físicas'!$C$7+'Diseño reactor'!AZ2730*'Propiedades físicas'!$C$6</f>
        <v>875.3057548094979</v>
      </c>
      <c r="BC2730" s="45">
        <f>AU2730*'Propiedades físicas'!$L$4+'Diseño reactor'!AV2730*'Propiedades físicas'!$L$5+'Diseño reactor'!AW2730*'Propiedades físicas'!$L$8+AX2730*'Propiedades físicas'!$L$9+'Diseño reactor'!AY2730*'Propiedades físicas'!$L$7+'Diseño reactor'!AZ2730*'Propiedades físicas'!$L$6</f>
        <v>2.1287964902407723</v>
      </c>
      <c r="BD2730" s="29">
        <f t="shared" si="1739"/>
        <v>1.2462179687116242</v>
      </c>
      <c r="BE2730" s="58">
        <f t="shared" si="1740"/>
        <v>41.025236888876407</v>
      </c>
      <c r="BF2730" s="30">
        <f>AU2730*'Propiedades físicas'!$I$4+'Diseño reactor'!AV2730*'Propiedades físicas'!$I$5+'Diseño reactor'!AW2730*'Propiedades físicas'!$I$8+'Diseño reactor'!AX2730*'Propiedades físicas'!$I$9+'Diseño reactor'!AY2730*'Propiedades físicas'!$I$7+'Diseño reactor'!AZ2730*'Propiedades físicas'!$I$6</f>
        <v>2.0003319553589066E-2</v>
      </c>
      <c r="BG2730" s="24">
        <f>AU2730*'Propiedades físicas'!$O$4+'Diseño reactor'!AV2730*'Propiedades físicas'!$O$5+'Diseño reactor'!AW2730*'Propiedades físicas'!$O$8+'Diseño reactor'!AX2730*'Propiedades físicas'!$O$9+'Diseño reactor'!AY2730*'Propiedades físicas'!$O$7+'Diseño reactor'!AZ2730*'Propiedades físicas'!$O$6</f>
        <v>0.15500196861337284</v>
      </c>
      <c r="BH2730" s="54">
        <f t="shared" si="1741"/>
        <v>41083.923364294147</v>
      </c>
      <c r="BI2730" s="34">
        <f t="shared" si="1763"/>
        <v>274.72552019685224</v>
      </c>
      <c r="BJ2730" s="27">
        <f t="shared" si="1742"/>
        <v>4798.8734557657326</v>
      </c>
      <c r="BK2730" s="34">
        <f t="shared" si="1743"/>
        <v>572.1806405924217</v>
      </c>
      <c r="BL2730" s="27">
        <f t="shared" si="1744"/>
        <v>105.7941762583516</v>
      </c>
      <c r="BM2730" s="34">
        <f t="shared" si="1745"/>
        <v>1.1054421768707483</v>
      </c>
      <c r="BN2730" s="45">
        <f t="shared" si="1746"/>
        <v>3019.1472589893133</v>
      </c>
      <c r="BO2730" s="45">
        <f t="shared" si="1747"/>
        <v>112.15088417248161</v>
      </c>
      <c r="BP2730" s="66">
        <f t="shared" si="1748"/>
        <v>6.6871378522733114</v>
      </c>
    </row>
    <row r="2731" spans="8:68">
      <c r="H2731" s="68">
        <v>2726</v>
      </c>
      <c r="I2731" s="31">
        <f>('Propiedades físicas'!$C$10*'Diseño reactor'!H2731)/1000</f>
        <v>2385.9186376411117</v>
      </c>
      <c r="J2731" s="31">
        <f t="shared" si="1725"/>
        <v>0.19112135376537145</v>
      </c>
      <c r="K2731" s="31">
        <f>(I2731*1000)/'Propiedades físicas'!$F$10</f>
        <v>15585.217207114261</v>
      </c>
      <c r="L2731" s="31">
        <f t="shared" si="1726"/>
        <v>2226.4596010163227</v>
      </c>
      <c r="M2731" s="31">
        <f t="shared" si="1727"/>
        <v>13358.757606097937</v>
      </c>
      <c r="N2731" s="31">
        <f t="shared" si="1728"/>
        <v>0.81674967021875378</v>
      </c>
      <c r="O2731" s="32">
        <f t="shared" si="1729"/>
        <v>4.9004980213125231</v>
      </c>
      <c r="P2731" s="33">
        <f t="shared" si="1730"/>
        <v>0.70067933302172769</v>
      </c>
      <c r="Q2731" s="31">
        <f t="shared" si="1731"/>
        <v>4.7655884861819855</v>
      </c>
      <c r="R2731" s="31">
        <f t="shared" si="1732"/>
        <v>9.9575291446443837E-2</v>
      </c>
      <c r="S2731" s="31">
        <f t="shared" si="1733"/>
        <v>0.13490953513053819</v>
      </c>
      <c r="T2731" s="31">
        <f t="shared" si="1734"/>
        <v>1.4150893567652529E-2</v>
      </c>
      <c r="U2731" s="31">
        <f t="shared" si="1735"/>
        <v>2.3441521829297681E-3</v>
      </c>
      <c r="V2731" s="47">
        <f t="shared" si="1749"/>
        <v>6.9387662105064294E-4</v>
      </c>
      <c r="W2731" s="31">
        <f t="shared" si="1736"/>
        <v>0.14211249961807573</v>
      </c>
      <c r="X2731" s="34">
        <f>(S2731*H2731*'Propiedades físicas'!$F$5*60*24*365)/(1000000)</f>
        <v>56920.002462334138</v>
      </c>
      <c r="Y2731" s="34">
        <f>(U2731*H2731*'Propiedades físicas'!$F$7*60*24*365)/(1000000)</f>
        <v>309.299689330023</v>
      </c>
      <c r="Z2731" s="31">
        <f t="shared" si="1750"/>
        <v>1910.0518618172298</v>
      </c>
      <c r="AA2731" s="31">
        <f t="shared" ref="AA2731:AA2762" si="1766">Q2731*$H2731</f>
        <v>12990.994213332093</v>
      </c>
      <c r="AB2731" s="31">
        <f t="shared" ref="AB2731:AB2762" si="1767">R2731*$H2731</f>
        <v>271.44224448300588</v>
      </c>
      <c r="AC2731" s="31">
        <f t="shared" ref="AC2731:AC2762" si="1768">S2731*$H2731</f>
        <v>367.76339276584713</v>
      </c>
      <c r="AD2731" s="31">
        <f t="shared" si="1765"/>
        <v>38.57533586542079</v>
      </c>
      <c r="AE2731" s="31">
        <f t="shared" si="1754"/>
        <v>6.3901588506665474</v>
      </c>
      <c r="AF2731" s="31">
        <f t="shared" si="1755"/>
        <v>15585.217207114261</v>
      </c>
      <c r="AG2731" s="31">
        <f t="shared" si="1756"/>
        <v>0.12255535719741775</v>
      </c>
      <c r="AH2731" s="31">
        <f t="shared" si="1757"/>
        <v>0.83354591987348303</v>
      </c>
      <c r="AI2731" s="31">
        <f t="shared" si="1757"/>
        <v>1.7416648152911163E-2</v>
      </c>
      <c r="AJ2731" s="31">
        <f t="shared" si="1757"/>
        <v>2.3596937269374233E-2</v>
      </c>
      <c r="AK2731" s="31">
        <f t="shared" si="1738"/>
        <v>2.4751234039787468E-3</v>
      </c>
      <c r="AL2731" s="31">
        <f t="shared" si="1738"/>
        <v>4.100141028351918E-4</v>
      </c>
      <c r="AM2731" s="31">
        <f t="shared" si="1758"/>
        <v>1.0000000000000002</v>
      </c>
      <c r="AN2731" s="31">
        <f>(Z2731*'Propiedades físicas'!$F$4)/1000</f>
        <v>1679.6614062448357</v>
      </c>
      <c r="AO2731" s="31">
        <f>(AA2731*'Propiedades físicas'!$F$6)/1000</f>
        <v>416.23145459516024</v>
      </c>
      <c r="AP2731" s="31">
        <f>(AB2731*'Propiedades físicas'!$F$9)/1000</f>
        <v>167.46629273379048</v>
      </c>
      <c r="AQ2731" s="31">
        <f>(AC2731*'Propiedades físicas'!$F$5)/1000</f>
        <v>108.29528626775901</v>
      </c>
      <c r="AR2731" s="31">
        <f>(AD2731*'Propiedades físicas'!$F$8)/1000</f>
        <v>13.675728071008972</v>
      </c>
      <c r="AS2731" s="31">
        <f>(AE2731*'Propiedades físicas'!$F$7)/1000</f>
        <v>0.58846972855788238</v>
      </c>
      <c r="AT2731" s="31">
        <f t="shared" si="1759"/>
        <v>2385.9186376411121</v>
      </c>
      <c r="AU2731" s="31">
        <f t="shared" si="1760"/>
        <v>0.70398938997579052</v>
      </c>
      <c r="AV2731" s="31">
        <f t="shared" si="1764"/>
        <v>0.17445333132008059</v>
      </c>
      <c r="AW2731" s="31">
        <f t="shared" si="1764"/>
        <v>7.0189439862609684E-2</v>
      </c>
      <c r="AX2731" s="31">
        <f t="shared" si="1764"/>
        <v>4.5389345872593287E-2</v>
      </c>
      <c r="AY2731" s="31">
        <f t="shared" si="1761"/>
        <v>5.7318501374086098E-3</v>
      </c>
      <c r="AZ2731" s="31">
        <f t="shared" si="1761"/>
        <v>2.4664283151737529E-4</v>
      </c>
      <c r="BA2731" s="31">
        <f t="shared" si="1762"/>
        <v>1</v>
      </c>
      <c r="BB2731" s="34">
        <f>AU2731*'Propiedades físicas'!$C$4+'Diseño reactor'!AV2731*'Propiedades físicas'!$C$5+'Diseño reactor'!AW2731*'Propiedades físicas'!$C$8+'Diseño reactor'!AX2731*'Propiedades físicas'!$C$9+'Diseño reactor'!AY2731*'Propiedades físicas'!$C$7+'Diseño reactor'!AZ2731*'Propiedades físicas'!$C$6</f>
        <v>875.30567573364931</v>
      </c>
      <c r="BC2731" s="45">
        <f>AU2731*'Propiedades físicas'!$L$4+'Diseño reactor'!AV2731*'Propiedades físicas'!$L$5+'Diseño reactor'!AW2731*'Propiedades físicas'!$L$8+AX2731*'Propiedades físicas'!$L$9+'Diseño reactor'!AY2731*'Propiedades físicas'!$L$7+'Diseño reactor'!AZ2731*'Propiedades físicas'!$L$6</f>
        <v>2.1288223779345632</v>
      </c>
      <c r="BD2731" s="29">
        <f t="shared" si="1739"/>
        <v>1.2458107395180131</v>
      </c>
      <c r="BE2731" s="58">
        <f t="shared" si="1740"/>
        <v>41.024799711988784</v>
      </c>
      <c r="BF2731" s="30">
        <f>AU2731*'Propiedades físicas'!$I$4+'Diseño reactor'!AV2731*'Propiedades físicas'!$I$5+'Diseño reactor'!AW2731*'Propiedades físicas'!$I$8+'Diseño reactor'!AX2731*'Propiedades físicas'!$I$9+'Diseño reactor'!AY2731*'Propiedades físicas'!$I$7+'Diseño reactor'!AZ2731*'Propiedades físicas'!$I$6</f>
        <v>2.0003351074689025E-2</v>
      </c>
      <c r="BG2731" s="24">
        <f>AU2731*'Propiedades físicas'!$O$4+'Diseño reactor'!AV2731*'Propiedades físicas'!$O$5+'Diseño reactor'!AW2731*'Propiedades físicas'!$O$8+'Diseño reactor'!AX2731*'Propiedades físicas'!$O$9+'Diseño reactor'!AY2731*'Propiedades físicas'!$O$7+'Diseño reactor'!AZ2731*'Propiedades físicas'!$O$6</f>
        <v>0.15500324048348996</v>
      </c>
      <c r="BH2731" s="54">
        <f t="shared" si="1741"/>
        <v>41083.85491306887</v>
      </c>
      <c r="BI2731" s="34">
        <f t="shared" si="1763"/>
        <v>274.72703969705162</v>
      </c>
      <c r="BJ2731" s="27">
        <f t="shared" si="1742"/>
        <v>4798.8769728524157</v>
      </c>
      <c r="BK2731" s="34">
        <f t="shared" si="1743"/>
        <v>572.18575497978861</v>
      </c>
      <c r="BL2731" s="27">
        <f t="shared" si="1744"/>
        <v>105.79435110111343</v>
      </c>
      <c r="BM2731" s="34">
        <f t="shared" si="1745"/>
        <v>1.1054421768707483</v>
      </c>
      <c r="BN2731" s="45">
        <f t="shared" si="1746"/>
        <v>3020.3518333308507</v>
      </c>
      <c r="BO2731" s="45">
        <f t="shared" si="1747"/>
        <v>112.15638364784945</v>
      </c>
      <c r="BP2731" s="66">
        <f t="shared" si="1748"/>
        <v>6.6871372481517266</v>
      </c>
    </row>
    <row r="2732" spans="8:68">
      <c r="H2732" s="68">
        <v>2727</v>
      </c>
      <c r="I2732" s="31">
        <f>('Propiedades físicas'!$C$10*'Diseño reactor'!H2732)/1000</f>
        <v>2386.7938829227119</v>
      </c>
      <c r="J2732" s="31">
        <f t="shared" si="1725"/>
        <v>0.19105126892717364</v>
      </c>
      <c r="K2732" s="31">
        <f>(I2732*1000)/'Propiedades físicas'!$F$10</f>
        <v>15590.934454805792</v>
      </c>
      <c r="L2732" s="31">
        <f t="shared" si="1726"/>
        <v>2227.2763506865417</v>
      </c>
      <c r="M2732" s="31">
        <f t="shared" si="1727"/>
        <v>13363.658104119249</v>
      </c>
      <c r="N2732" s="31">
        <f t="shared" si="1728"/>
        <v>0.81674967021875389</v>
      </c>
      <c r="O2732" s="32">
        <f t="shared" si="1729"/>
        <v>4.9004980213125231</v>
      </c>
      <c r="P2732" s="33">
        <f t="shared" si="1730"/>
        <v>0.70071584951637267</v>
      </c>
      <c r="Q2732" s="31">
        <f t="shared" si="1731"/>
        <v>4.7656375917059517</v>
      </c>
      <c r="R2732" s="31">
        <f t="shared" si="1732"/>
        <v>9.9549152219826131E-2</v>
      </c>
      <c r="S2732" s="31">
        <f t="shared" si="1733"/>
        <v>0.13486042960657202</v>
      </c>
      <c r="T2732" s="31">
        <f t="shared" si="1734"/>
        <v>1.4142728060919303E-2</v>
      </c>
      <c r="U2732" s="31">
        <f t="shared" si="1735"/>
        <v>2.3419404216357765E-3</v>
      </c>
      <c r="V2732" s="47">
        <f t="shared" si="1749"/>
        <v>6.939127830162137E-4</v>
      </c>
      <c r="W2732" s="31">
        <f t="shared" si="1736"/>
        <v>0.14206779008714301</v>
      </c>
      <c r="X2732" s="34">
        <f>(S2732*H2732*'Propiedades físicas'!$F$5*60*24*365)/(1000000)</f>
        <v>56920.157045592117</v>
      </c>
      <c r="Y2732" s="34">
        <f>(U2732*H2732*'Propiedades físicas'!$F$7*60*24*365)/(1000000)</f>
        <v>309.12121376706756</v>
      </c>
      <c r="Z2732" s="31">
        <f t="shared" si="1750"/>
        <v>1910.8521216311483</v>
      </c>
      <c r="AA2732" s="31">
        <f t="shared" si="1766"/>
        <v>12995.89371258213</v>
      </c>
      <c r="AB2732" s="31">
        <f t="shared" si="1767"/>
        <v>271.47053810346586</v>
      </c>
      <c r="AC2732" s="31">
        <f t="shared" si="1768"/>
        <v>367.76439153712187</v>
      </c>
      <c r="AD2732" s="31">
        <f t="shared" si="1765"/>
        <v>38.567219422126939</v>
      </c>
      <c r="AE2732" s="31">
        <f t="shared" si="1754"/>
        <v>6.3864715298007626</v>
      </c>
      <c r="AF2732" s="31">
        <f t="shared" si="1755"/>
        <v>15590.934454805792</v>
      </c>
      <c r="AG2732" s="31">
        <f t="shared" si="1756"/>
        <v>0.12256174427326529</v>
      </c>
      <c r="AH2732" s="31">
        <f t="shared" si="1757"/>
        <v>0.83355450888809557</v>
      </c>
      <c r="AI2732" s="31">
        <f t="shared" si="1757"/>
        <v>1.7412076158128356E-2</v>
      </c>
      <c r="AJ2732" s="31">
        <f t="shared" si="1757"/>
        <v>2.3588348254761676E-2</v>
      </c>
      <c r="AK2732" s="31">
        <f t="shared" si="1738"/>
        <v>2.4736951806143266E-3</v>
      </c>
      <c r="AL2732" s="31">
        <f t="shared" si="1738"/>
        <v>4.096272451348918E-4</v>
      </c>
      <c r="AM2732" s="31">
        <f t="shared" si="1758"/>
        <v>1</v>
      </c>
      <c r="AN2732" s="31">
        <f>(Z2732*'Propiedades físicas'!$F$4)/1000</f>
        <v>1680.3651387199993</v>
      </c>
      <c r="AO2732" s="31">
        <f>(AA2732*'Propiedades físicas'!$F$6)/1000</f>
        <v>416.38843455113147</v>
      </c>
      <c r="AP2732" s="31">
        <f>(AB2732*'Propiedades físicas'!$F$9)/1000</f>
        <v>167.48374848293324</v>
      </c>
      <c r="AQ2732" s="31">
        <f>(AC2732*'Propiedades físicas'!$F$5)/1000</f>
        <v>108.2955803759363</v>
      </c>
      <c r="AR2732" s="31">
        <f>(AD2732*'Propiedades físicas'!$F$8)/1000</f>
        <v>13.672850629532437</v>
      </c>
      <c r="AS2732" s="31">
        <f>(AE2732*'Propiedades físicas'!$F$7)/1000</f>
        <v>0.58813016317935229</v>
      </c>
      <c r="AT2732" s="31">
        <f t="shared" si="1759"/>
        <v>2386.7938829227123</v>
      </c>
      <c r="AU2732" s="31">
        <f t="shared" si="1760"/>
        <v>0.70402607897684644</v>
      </c>
      <c r="AV2732" s="31">
        <f t="shared" si="1764"/>
        <v>0.17445512892016019</v>
      </c>
      <c r="AW2732" s="31">
        <f t="shared" si="1764"/>
        <v>7.0171014632333287E-2</v>
      </c>
      <c r="AX2732" s="31">
        <f t="shared" si="1764"/>
        <v>4.5372824671112609E-2</v>
      </c>
      <c r="AY2732" s="31">
        <f t="shared" si="1761"/>
        <v>5.7285426811927113E-3</v>
      </c>
      <c r="AZ2732" s="31">
        <f t="shared" si="1761"/>
        <v>2.4641011835473885E-4</v>
      </c>
      <c r="BA2732" s="31">
        <f t="shared" si="1762"/>
        <v>0.99999999999999989</v>
      </c>
      <c r="BB2732" s="34">
        <f>AU2732*'Propiedades físicas'!$C$4+'Diseño reactor'!AV2732*'Propiedades físicas'!$C$5+'Diseño reactor'!AW2732*'Propiedades físicas'!$C$8+'Diseño reactor'!AX2732*'Propiedades físicas'!$C$9+'Diseño reactor'!AY2732*'Propiedades físicas'!$C$7+'Diseño reactor'!AZ2732*'Propiedades físicas'!$C$6</f>
        <v>875.30559675467987</v>
      </c>
      <c r="BC2732" s="45">
        <f>AU2732*'Propiedades físicas'!$L$4+'Diseño reactor'!AV2732*'Propiedades físicas'!$L$5+'Diseño reactor'!AW2732*'Propiedades físicas'!$L$8+AX2732*'Propiedades físicas'!$L$9+'Diseño reactor'!AY2732*'Propiedades físicas'!$L$7+'Diseño reactor'!AZ2732*'Propiedades físicas'!$L$6</f>
        <v>2.1288482487260327</v>
      </c>
      <c r="BD2732" s="29">
        <f t="shared" si="1739"/>
        <v>1.2454037766742525</v>
      </c>
      <c r="BE2732" s="58">
        <f t="shared" si="1740"/>
        <v>41.024362824065115</v>
      </c>
      <c r="BF2732" s="30">
        <f>AU2732*'Propiedades físicas'!$I$4+'Diseño reactor'!AV2732*'Propiedades físicas'!$I$5+'Diseño reactor'!AW2732*'Propiedades físicas'!$I$8+'Diseño reactor'!AX2732*'Propiedades físicas'!$I$9+'Diseño reactor'!AY2732*'Propiedades físicas'!$I$7+'Diseño reactor'!AZ2732*'Propiedades físicas'!$I$6</f>
        <v>2.0003382550539222E-2</v>
      </c>
      <c r="BG2732" s="24">
        <f>AU2732*'Propiedades físicas'!$O$4+'Diseño reactor'!AV2732*'Propiedades físicas'!$O$5+'Diseño reactor'!AW2732*'Propiedades físicas'!$O$8+'Diseño reactor'!AX2732*'Propiedades físicas'!$O$9+'Diseño reactor'!AY2732*'Propiedades físicas'!$O$7+'Diseño reactor'!AZ2732*'Propiedades físicas'!$O$6</f>
        <v>0.15500451154941464</v>
      </c>
      <c r="BH2732" s="54">
        <f t="shared" si="1741"/>
        <v>41083.786559542357</v>
      </c>
      <c r="BI2732" s="34">
        <f t="shared" si="1763"/>
        <v>274.72855780547195</v>
      </c>
      <c r="BJ2732" s="27">
        <f t="shared" si="1742"/>
        <v>4798.8804893880761</v>
      </c>
      <c r="BK2732" s="34">
        <f t="shared" si="1743"/>
        <v>572.19086633970358</v>
      </c>
      <c r="BL2732" s="27">
        <f t="shared" si="1744"/>
        <v>105.79452583783203</v>
      </c>
      <c r="BM2732" s="34">
        <f t="shared" si="1745"/>
        <v>1.1054421768707483</v>
      </c>
      <c r="BN2732" s="45">
        <f t="shared" si="1746"/>
        <v>3021.5564185870767</v>
      </c>
      <c r="BO2732" s="45">
        <f t="shared" si="1747"/>
        <v>112.16187966323476</v>
      </c>
      <c r="BP2732" s="66">
        <f t="shared" si="1748"/>
        <v>6.687136644770276</v>
      </c>
    </row>
    <row r="2733" spans="8:68">
      <c r="H2733" s="68">
        <v>2728</v>
      </c>
      <c r="I2733" s="31">
        <f>('Propiedades físicas'!$C$10*'Diseño reactor'!H2733)/1000</f>
        <v>2387.6691282043116</v>
      </c>
      <c r="J2733" s="31">
        <f t="shared" si="1725"/>
        <v>0.19098123547082205</v>
      </c>
      <c r="K2733" s="31">
        <f>(I2733*1000)/'Propiedades físicas'!$F$10</f>
        <v>15596.651702497325</v>
      </c>
      <c r="L2733" s="31">
        <f t="shared" si="1726"/>
        <v>2228.0931003567607</v>
      </c>
      <c r="M2733" s="31">
        <f t="shared" si="1727"/>
        <v>13368.558602140563</v>
      </c>
      <c r="N2733" s="31">
        <f t="shared" si="1728"/>
        <v>0.81674967021875389</v>
      </c>
      <c r="O2733" s="32">
        <f t="shared" si="1729"/>
        <v>4.9004980213125231</v>
      </c>
      <c r="P2733" s="33">
        <f t="shared" si="1730"/>
        <v>0.70075234304158318</v>
      </c>
      <c r="Q2733" s="31">
        <f t="shared" si="1731"/>
        <v>4.7656866616892435</v>
      </c>
      <c r="R2733" s="31">
        <f t="shared" si="1732"/>
        <v>9.9523026172991802E-2</v>
      </c>
      <c r="S2733" s="31">
        <f t="shared" si="1733"/>
        <v>0.1348113596232797</v>
      </c>
      <c r="T2733" s="31">
        <f t="shared" si="1734"/>
        <v>1.4134569562248681E-2</v>
      </c>
      <c r="U2733" s="31">
        <f t="shared" si="1735"/>
        <v>2.3397314419301841E-3</v>
      </c>
      <c r="V2733" s="47">
        <f t="shared" si="1749"/>
        <v>6.9394892223535428E-4</v>
      </c>
      <c r="W2733" s="31">
        <f t="shared" si="1736"/>
        <v>0.14202310867918999</v>
      </c>
      <c r="X2733" s="34">
        <f>(S2733*H2733*'Propiedades físicas'!$F$5*60*24*365)/(1000000)</f>
        <v>56920.31143444078</v>
      </c>
      <c r="Y2733" s="34">
        <f>(U2733*H2733*'Propiedades físicas'!$F$7*60*24*365)/(1000000)</f>
        <v>308.94289138112373</v>
      </c>
      <c r="Z2733" s="31">
        <f t="shared" si="1750"/>
        <v>1911.6523918174389</v>
      </c>
      <c r="AA2733" s="31">
        <f t="shared" si="1766"/>
        <v>13000.793213088256</v>
      </c>
      <c r="AB2733" s="31">
        <f t="shared" si="1767"/>
        <v>271.49881539992163</v>
      </c>
      <c r="AC2733" s="31">
        <f t="shared" si="1768"/>
        <v>367.765389052307</v>
      </c>
      <c r="AD2733" s="31">
        <f t="shared" si="1765"/>
        <v>38.559105765814401</v>
      </c>
      <c r="AE2733" s="31">
        <f t="shared" si="1754"/>
        <v>6.3827873735855425</v>
      </c>
      <c r="AF2733" s="31">
        <f t="shared" si="1755"/>
        <v>15596.651702497325</v>
      </c>
      <c r="AG2733" s="31">
        <f t="shared" si="1756"/>
        <v>0.12256812733154428</v>
      </c>
      <c r="AH2733" s="31">
        <f t="shared" si="1757"/>
        <v>0.83356309168631226</v>
      </c>
      <c r="AI2733" s="31">
        <f t="shared" si="1757"/>
        <v>1.7407506468612711E-2</v>
      </c>
      <c r="AJ2733" s="31">
        <f t="shared" si="1757"/>
        <v>2.3579765456544794E-2</v>
      </c>
      <c r="AK2733" s="31">
        <f t="shared" si="1738"/>
        <v>2.4722681830254851E-3</v>
      </c>
      <c r="AL2733" s="31">
        <f t="shared" si="1738"/>
        <v>4.0924087396037283E-4</v>
      </c>
      <c r="AM2733" s="31">
        <f t="shared" si="1758"/>
        <v>0.99999999999999989</v>
      </c>
      <c r="AN2733" s="31">
        <f>(Z2733*'Propiedades físicas'!$F$4)/1000</f>
        <v>1681.0688803164196</v>
      </c>
      <c r="AO2733" s="31">
        <f>(AA2733*'Propiedades físicas'!$F$6)/1000</f>
        <v>416.54541454734772</v>
      </c>
      <c r="AP2733" s="31">
        <f>(AB2733*'Propiedades físicas'!$F$9)/1000</f>
        <v>167.50119416098164</v>
      </c>
      <c r="AQ2733" s="31">
        <f>(AC2733*'Propiedades físicas'!$F$5)/1000</f>
        <v>108.29587411423284</v>
      </c>
      <c r="AR2733" s="31">
        <f>(AD2733*'Propiedades físicas'!$F$8)/1000</f>
        <v>13.669974176096517</v>
      </c>
      <c r="AS2733" s="31">
        <f>(AE2733*'Propiedades físicas'!$F$7)/1000</f>
        <v>0.58779088923349265</v>
      </c>
      <c r="AT2733" s="31">
        <f t="shared" si="1759"/>
        <v>2387.6691282043121</v>
      </c>
      <c r="AU2733" s="31">
        <f t="shared" si="1760"/>
        <v>0.70406274489995879</v>
      </c>
      <c r="AV2733" s="31">
        <f t="shared" si="1764"/>
        <v>0.17445692521920653</v>
      </c>
      <c r="AW2733" s="31">
        <f t="shared" si="1764"/>
        <v>7.0152598692329621E-2</v>
      </c>
      <c r="AX2733" s="31">
        <f t="shared" si="1764"/>
        <v>4.5356315427036838E-2</v>
      </c>
      <c r="AY2733" s="31">
        <f t="shared" si="1761"/>
        <v>5.7252380636077741E-3</v>
      </c>
      <c r="AZ2733" s="31">
        <f t="shared" si="1761"/>
        <v>2.461776978603191E-4</v>
      </c>
      <c r="BA2733" s="31">
        <f t="shared" si="1762"/>
        <v>0.99999999999999989</v>
      </c>
      <c r="BB2733" s="34">
        <f>AU2733*'Propiedades físicas'!$C$4+'Diseño reactor'!AV2733*'Propiedades físicas'!$C$5+'Diseño reactor'!AW2733*'Propiedades físicas'!$C$8+'Diseño reactor'!AX2733*'Propiedades físicas'!$C$9+'Diseño reactor'!AY2733*'Propiedades físicas'!$C$7+'Diseño reactor'!AZ2733*'Propiedades físicas'!$C$6</f>
        <v>875.30551787244463</v>
      </c>
      <c r="BC2733" s="45">
        <f>AU2733*'Propiedades físicas'!$L$4+'Diseño reactor'!AV2733*'Propiedades físicas'!$L$5+'Diseño reactor'!AW2733*'Propiedades físicas'!$L$8+AX2733*'Propiedades físicas'!$L$9+'Diseño reactor'!AY2733*'Propiedades físicas'!$L$7+'Diseño reactor'!AZ2733*'Propiedades físicas'!$L$6</f>
        <v>2.1288741026316473</v>
      </c>
      <c r="BD2733" s="29">
        <f t="shared" si="1739"/>
        <v>1.2449970799188848</v>
      </c>
      <c r="BE2733" s="58">
        <f t="shared" si="1740"/>
        <v>41.02392622481841</v>
      </c>
      <c r="BF2733" s="30">
        <f>AU2733*'Propiedades físicas'!$I$4+'Diseño reactor'!AV2733*'Propiedades físicas'!$I$5+'Diseño reactor'!AW2733*'Propiedades físicas'!$I$8+'Diseño reactor'!AX2733*'Propiedades físicas'!$I$9+'Diseño reactor'!AY2733*'Propiedades físicas'!$I$7+'Diseño reactor'!AZ2733*'Propiedades físicas'!$I$6</f>
        <v>2.0003413981208973E-2</v>
      </c>
      <c r="BG2733" s="24">
        <f>AU2733*'Propiedades físicas'!$O$4+'Diseño reactor'!AV2733*'Propiedades físicas'!$O$5+'Diseño reactor'!AW2733*'Propiedades físicas'!$O$8+'Diseño reactor'!AX2733*'Propiedades físicas'!$O$9+'Diseño reactor'!AY2733*'Propiedades físicas'!$O$7+'Diseño reactor'!AZ2733*'Propiedades físicas'!$O$6</f>
        <v>0.15500578181189939</v>
      </c>
      <c r="BH2733" s="54">
        <f t="shared" si="1741"/>
        <v>41083.718303564499</v>
      </c>
      <c r="BI2733" s="34">
        <f t="shared" si="1763"/>
        <v>274.73007452388123</v>
      </c>
      <c r="BJ2733" s="27">
        <f t="shared" si="1742"/>
        <v>4798.8840053714812</v>
      </c>
      <c r="BK2733" s="34">
        <f t="shared" si="1743"/>
        <v>572.195974674789</v>
      </c>
      <c r="BL2733" s="27">
        <f t="shared" si="1744"/>
        <v>105.79470046860159</v>
      </c>
      <c r="BM2733" s="34">
        <f t="shared" si="1745"/>
        <v>1.1054421768707483</v>
      </c>
      <c r="BN2733" s="45">
        <f t="shared" si="1746"/>
        <v>3022.7610147474288</v>
      </c>
      <c r="BO2733" s="45">
        <f t="shared" si="1747"/>
        <v>112.16737222190169</v>
      </c>
      <c r="BP2733" s="66">
        <f t="shared" si="1748"/>
        <v>6.6871360421278521</v>
      </c>
    </row>
    <row r="2734" spans="8:68">
      <c r="H2734" s="68">
        <v>2729</v>
      </c>
      <c r="I2734" s="31">
        <f>('Propiedades físicas'!$C$10*'Diseño reactor'!H2734)/1000</f>
        <v>2388.5443734859114</v>
      </c>
      <c r="J2734" s="31">
        <f t="shared" si="1725"/>
        <v>0.19091125333983236</v>
      </c>
      <c r="K2734" s="31">
        <f>(I2734*1000)/'Propiedades físicas'!$F$10</f>
        <v>15602.368950188855</v>
      </c>
      <c r="L2734" s="31">
        <f t="shared" si="1726"/>
        <v>2228.9098500269793</v>
      </c>
      <c r="M2734" s="31">
        <f t="shared" si="1727"/>
        <v>13373.459100161876</v>
      </c>
      <c r="N2734" s="31">
        <f t="shared" si="1728"/>
        <v>0.81674967021875389</v>
      </c>
      <c r="O2734" s="32">
        <f t="shared" si="1729"/>
        <v>4.9004980213125231</v>
      </c>
      <c r="P2734" s="33">
        <f t="shared" si="1730"/>
        <v>0.70078881361902468</v>
      </c>
      <c r="Q2734" s="31">
        <f t="shared" si="1731"/>
        <v>4.7657356961702089</v>
      </c>
      <c r="R2734" s="31">
        <f t="shared" si="1732"/>
        <v>9.9496913296585401E-2</v>
      </c>
      <c r="S2734" s="31">
        <f t="shared" si="1733"/>
        <v>0.13476232514231457</v>
      </c>
      <c r="T2734" s="31">
        <f t="shared" si="1734"/>
        <v>1.412641806370221E-2</v>
      </c>
      <c r="U2734" s="31">
        <f t="shared" si="1735"/>
        <v>2.3375252394415864E-3</v>
      </c>
      <c r="V2734" s="47">
        <f t="shared" si="1749"/>
        <v>6.9398503872951964E-4</v>
      </c>
      <c r="W2734" s="31">
        <f t="shared" si="1736"/>
        <v>0.14197845536769041</v>
      </c>
      <c r="X2734" s="34">
        <f>(S2734*H2734*'Propiedades físicas'!$F$5*60*24*365)/(1000000)</f>
        <v>56920.465629185674</v>
      </c>
      <c r="Y2734" s="34">
        <f>(U2734*H2734*'Propiedades físicas'!$F$7*60*24*365)/(1000000)</f>
        <v>308.76472199867834</v>
      </c>
      <c r="Z2734" s="31">
        <f t="shared" si="1750"/>
        <v>1912.4526723663184</v>
      </c>
      <c r="AA2734" s="31">
        <f t="shared" si="1766"/>
        <v>13005.692714848499</v>
      </c>
      <c r="AB2734" s="31">
        <f t="shared" si="1767"/>
        <v>271.52707638638157</v>
      </c>
      <c r="AC2734" s="31">
        <f t="shared" si="1768"/>
        <v>367.76638531337647</v>
      </c>
      <c r="AD2734" s="31">
        <f t="shared" si="1765"/>
        <v>38.550994895843331</v>
      </c>
      <c r="AE2734" s="31">
        <f t="shared" si="1754"/>
        <v>6.3791063784360889</v>
      </c>
      <c r="AF2734" s="31">
        <f t="shared" si="1755"/>
        <v>15602.368950188853</v>
      </c>
      <c r="AG2734" s="31">
        <f t="shared" si="1756"/>
        <v>0.12257450637604425</v>
      </c>
      <c r="AH2734" s="31">
        <f t="shared" si="1757"/>
        <v>0.83357166827484086</v>
      </c>
      <c r="AI2734" s="31">
        <f t="shared" si="1757"/>
        <v>1.7402939082727879E-2</v>
      </c>
      <c r="AJ2734" s="31">
        <f t="shared" si="1757"/>
        <v>2.3571188868016416E-2</v>
      </c>
      <c r="AK2734" s="31">
        <f t="shared" si="1738"/>
        <v>2.4708424098237149E-3</v>
      </c>
      <c r="AL2734" s="31">
        <f t="shared" si="1738"/>
        <v>4.0885498854703568E-4</v>
      </c>
      <c r="AM2734" s="31">
        <f t="shared" si="1758"/>
        <v>1.0000000000000002</v>
      </c>
      <c r="AN2734" s="31">
        <f>(Z2734*'Propiedades físicas'!$F$4)/1000</f>
        <v>1681.7726310254932</v>
      </c>
      <c r="AO2734" s="31">
        <f>(AA2734*'Propiedades físicas'!$F$6)/1000</f>
        <v>416.7023945837459</v>
      </c>
      <c r="AP2734" s="31">
        <f>(AB2734*'Propiedades físicas'!$F$9)/1000</f>
        <v>167.51862977657808</v>
      </c>
      <c r="AQ2734" s="31">
        <f>(AC2734*'Propiedades físicas'!$F$5)/1000</f>
        <v>108.29616748322998</v>
      </c>
      <c r="AR2734" s="31">
        <f>(AD2734*'Propiedades físicas'!$F$8)/1000</f>
        <v>13.667098710474372</v>
      </c>
      <c r="AS2734" s="31">
        <f>(AE2734*'Propiedades físicas'!$F$7)/1000</f>
        <v>0.58745190639017952</v>
      </c>
      <c r="AT2734" s="31">
        <f t="shared" si="1759"/>
        <v>2388.5443734859118</v>
      </c>
      <c r="AU2734" s="31">
        <f t="shared" si="1760"/>
        <v>0.7040993877668954</v>
      </c>
      <c r="AV2734" s="31">
        <f t="shared" si="1764"/>
        <v>0.17445872021862344</v>
      </c>
      <c r="AW2734" s="31">
        <f t="shared" si="1764"/>
        <v>7.0134192036004114E-2</v>
      </c>
      <c r="AX2734" s="31">
        <f t="shared" si="1764"/>
        <v>4.5339818127464543E-2</v>
      </c>
      <c r="AY2734" s="31">
        <f t="shared" si="1761"/>
        <v>5.7219362814383079E-3</v>
      </c>
      <c r="AZ2734" s="31">
        <f t="shared" si="1761"/>
        <v>2.4594556957417333E-4</v>
      </c>
      <c r="BA2734" s="31">
        <f t="shared" si="1762"/>
        <v>1</v>
      </c>
      <c r="BB2734" s="34">
        <f>AU2734*'Propiedades físicas'!$C$4+'Diseño reactor'!AV2734*'Propiedades físicas'!$C$5+'Diseño reactor'!AW2734*'Propiedades físicas'!$C$8+'Diseño reactor'!AX2734*'Propiedades físicas'!$C$9+'Diseño reactor'!AY2734*'Propiedades físicas'!$C$7+'Diseño reactor'!AZ2734*'Propiedades físicas'!$C$6</f>
        <v>875.30543908679942</v>
      </c>
      <c r="BC2734" s="45">
        <f>AU2734*'Propiedades físicas'!$L$4+'Diseño reactor'!AV2734*'Propiedades físicas'!$L$5+'Diseño reactor'!AW2734*'Propiedades físicas'!$L$8+AX2734*'Propiedades físicas'!$L$9+'Diseño reactor'!AY2734*'Propiedades físicas'!$L$7+'Diseño reactor'!AZ2734*'Propiedades físicas'!$L$6</f>
        <v>2.1288999396678521</v>
      </c>
      <c r="BD2734" s="29">
        <f t="shared" si="1739"/>
        <v>1.2445906489907939</v>
      </c>
      <c r="BE2734" s="58">
        <f t="shared" si="1740"/>
        <v>41.023489913962074</v>
      </c>
      <c r="BF2734" s="30">
        <f>AU2734*'Propiedades físicas'!$I$4+'Diseño reactor'!AV2734*'Propiedades físicas'!$I$5+'Diseño reactor'!AW2734*'Propiedades físicas'!$I$8+'Diseño reactor'!AX2734*'Propiedades físicas'!$I$9+'Diseño reactor'!AY2734*'Propiedades físicas'!$I$7+'Diseño reactor'!AZ2734*'Propiedades físicas'!$I$6</f>
        <v>2.0003445366767469E-2</v>
      </c>
      <c r="BG2734" s="24">
        <f>AU2734*'Propiedades físicas'!$O$4+'Diseño reactor'!AV2734*'Propiedades físicas'!$O$5+'Diseño reactor'!AW2734*'Propiedades físicas'!$O$8+'Diseño reactor'!AX2734*'Propiedades físicas'!$O$9+'Diseño reactor'!AY2734*'Propiedades físicas'!$O$7+'Diseño reactor'!AZ2734*'Propiedades físicas'!$O$6</f>
        <v>0.15500705127169559</v>
      </c>
      <c r="BH2734" s="54">
        <f t="shared" si="1741"/>
        <v>41083.65014498552</v>
      </c>
      <c r="BI2734" s="34">
        <f t="shared" si="1763"/>
        <v>274.7315898540453</v>
      </c>
      <c r="BJ2734" s="27">
        <f t="shared" si="1742"/>
        <v>4798.8875208014279</v>
      </c>
      <c r="BK2734" s="34">
        <f t="shared" si="1743"/>
        <v>572.20107998766696</v>
      </c>
      <c r="BL2734" s="27">
        <f t="shared" si="1744"/>
        <v>105.79487499351632</v>
      </c>
      <c r="BM2734" s="34">
        <f t="shared" si="1745"/>
        <v>1.1054421768707483</v>
      </c>
      <c r="BN2734" s="45">
        <f t="shared" si="1746"/>
        <v>3023.9656218013592</v>
      </c>
      <c r="BO2734" s="45">
        <f t="shared" si="1747"/>
        <v>112.17286132711034</v>
      </c>
      <c r="BP2734" s="66">
        <f t="shared" si="1748"/>
        <v>6.6871354402233543</v>
      </c>
    </row>
    <row r="2735" spans="8:68">
      <c r="H2735" s="68">
        <v>2730</v>
      </c>
      <c r="I2735" s="31">
        <f>('Propiedades físicas'!$C$10*'Diseño reactor'!H2735)/1000</f>
        <v>2389.4196187675111</v>
      </c>
      <c r="J2735" s="31">
        <f t="shared" si="1725"/>
        <v>0.19084132247780314</v>
      </c>
      <c r="K2735" s="31">
        <f>(I2735*1000)/'Propiedades físicas'!$F$10</f>
        <v>15608.086197880386</v>
      </c>
      <c r="L2735" s="31">
        <f t="shared" si="1726"/>
        <v>2229.7265996971978</v>
      </c>
      <c r="M2735" s="31">
        <f t="shared" si="1727"/>
        <v>13378.359598183188</v>
      </c>
      <c r="N2735" s="31">
        <f t="shared" si="1728"/>
        <v>0.81674967021875378</v>
      </c>
      <c r="O2735" s="32">
        <f t="shared" si="1729"/>
        <v>4.9004980213125231</v>
      </c>
      <c r="P2735" s="33">
        <f t="shared" si="1730"/>
        <v>0.70082526127033518</v>
      </c>
      <c r="Q2735" s="31">
        <f t="shared" si="1731"/>
        <v>4.765784695187139</v>
      </c>
      <c r="R2735" s="31">
        <f t="shared" si="1732"/>
        <v>9.9470813581259296E-2</v>
      </c>
      <c r="S2735" s="31">
        <f t="shared" si="1733"/>
        <v>0.13471332612538475</v>
      </c>
      <c r="T2735" s="31">
        <f t="shared" si="1734"/>
        <v>1.411827355735251E-2</v>
      </c>
      <c r="U2735" s="31">
        <f t="shared" si="1735"/>
        <v>2.335321809806821E-3</v>
      </c>
      <c r="V2735" s="47">
        <f t="shared" si="1749"/>
        <v>6.9402113252013773E-4</v>
      </c>
      <c r="W2735" s="31">
        <f t="shared" si="1736"/>
        <v>0.14193383012615121</v>
      </c>
      <c r="X2735" s="34">
        <f>(S2735*H2735*'Propiedades físicas'!$F$5*60*24*365)/(1000000)</f>
        <v>56920.619630131703</v>
      </c>
      <c r="Y2735" s="34">
        <f>(U2735*H2735*'Propiedades físicas'!$F$7*60*24*365)/(1000000)</f>
        <v>308.586705446461</v>
      </c>
      <c r="Z2735" s="31">
        <f t="shared" si="1750"/>
        <v>1913.252963268015</v>
      </c>
      <c r="AA2735" s="31">
        <f t="shared" si="1766"/>
        <v>13010.592217860889</v>
      </c>
      <c r="AB2735" s="31">
        <f t="shared" si="1767"/>
        <v>271.55532107683786</v>
      </c>
      <c r="AC2735" s="31">
        <f t="shared" si="1768"/>
        <v>367.76738032230037</v>
      </c>
      <c r="AD2735" s="31">
        <f t="shared" si="1765"/>
        <v>38.542886811572352</v>
      </c>
      <c r="AE2735" s="31">
        <f t="shared" si="1754"/>
        <v>6.3754285407726217</v>
      </c>
      <c r="AF2735" s="31">
        <f t="shared" si="1755"/>
        <v>15608.086197880386</v>
      </c>
      <c r="AG2735" s="31">
        <f t="shared" si="1756"/>
        <v>0.12258088141054982</v>
      </c>
      <c r="AH2735" s="31">
        <f t="shared" si="1757"/>
        <v>0.83358023866037834</v>
      </c>
      <c r="AI2735" s="31">
        <f t="shared" si="1757"/>
        <v>1.7398373998838864E-2</v>
      </c>
      <c r="AJ2735" s="31">
        <f t="shared" si="1757"/>
        <v>2.3562618482478911E-2</v>
      </c>
      <c r="AK2735" s="31">
        <f t="shared" si="1738"/>
        <v>2.4694178596224412E-3</v>
      </c>
      <c r="AL2735" s="31">
        <f t="shared" si="1738"/>
        <v>4.0846958813172237E-4</v>
      </c>
      <c r="AM2735" s="31">
        <f t="shared" si="1758"/>
        <v>0.99999999999999989</v>
      </c>
      <c r="AN2735" s="31">
        <f>(Z2735*'Propiedades físicas'!$F$4)/1000</f>
        <v>1682.4763908386269</v>
      </c>
      <c r="AO2735" s="31">
        <f>(AA2735*'Propiedades físicas'!$F$6)/1000</f>
        <v>416.85937466026292</v>
      </c>
      <c r="AP2735" s="31">
        <f>(AB2735*'Propiedades físicas'!$F$9)/1000</f>
        <v>167.53605533835511</v>
      </c>
      <c r="AQ2735" s="31">
        <f>(AC2735*'Propiedades físicas'!$F$5)/1000</f>
        <v>108.2964604835078</v>
      </c>
      <c r="AR2735" s="31">
        <f>(AD2735*'Propiedades físicas'!$F$8)/1000</f>
        <v>13.664224232438624</v>
      </c>
      <c r="AS2735" s="31">
        <f>(AE2735*'Propiedades físicas'!$F$7)/1000</f>
        <v>0.58711321431975083</v>
      </c>
      <c r="AT2735" s="31">
        <f t="shared" si="1759"/>
        <v>2389.4196187675116</v>
      </c>
      <c r="AU2735" s="31">
        <f t="shared" si="1760"/>
        <v>0.70413600759939621</v>
      </c>
      <c r="AV2735" s="31">
        <f t="shared" si="1764"/>
        <v>0.17446051391981265</v>
      </c>
      <c r="AW2735" s="31">
        <f t="shared" si="1764"/>
        <v>7.0115794656767746E-2</v>
      </c>
      <c r="AX2735" s="31">
        <f t="shared" si="1764"/>
        <v>4.5323332759512655E-2</v>
      </c>
      <c r="AY2735" s="31">
        <f t="shared" si="1761"/>
        <v>5.7186373314733136E-3</v>
      </c>
      <c r="AZ2735" s="31">
        <f t="shared" si="1761"/>
        <v>2.4571373303722608E-4</v>
      </c>
      <c r="BA2735" s="31">
        <f t="shared" si="1762"/>
        <v>0.99999999999999978</v>
      </c>
      <c r="BB2735" s="34">
        <f>AU2735*'Propiedades físicas'!$C$4+'Diseño reactor'!AV2735*'Propiedades físicas'!$C$5+'Diseño reactor'!AW2735*'Propiedades físicas'!$C$8+'Diseño reactor'!AX2735*'Propiedades físicas'!$C$9+'Diseño reactor'!AY2735*'Propiedades físicas'!$C$7+'Diseño reactor'!AZ2735*'Propiedades físicas'!$C$6</f>
        <v>875.30536039759988</v>
      </c>
      <c r="BC2735" s="45">
        <f>AU2735*'Propiedades físicas'!$L$4+'Diseño reactor'!AV2735*'Propiedades físicas'!$L$5+'Diseño reactor'!AW2735*'Propiedades físicas'!$L$8+AX2735*'Propiedades físicas'!$L$9+'Diseño reactor'!AY2735*'Propiedades físicas'!$L$7+'Diseño reactor'!AZ2735*'Propiedades físicas'!$L$6</f>
        <v>2.1289257598510685</v>
      </c>
      <c r="BD2735" s="29">
        <f t="shared" si="1739"/>
        <v>1.244184483629208</v>
      </c>
      <c r="BE2735" s="58">
        <f t="shared" si="1740"/>
        <v>41.023053891209869</v>
      </c>
      <c r="BF2735" s="30">
        <f>AU2735*'Propiedades físicas'!$I$4+'Diseño reactor'!AV2735*'Propiedades físicas'!$I$5+'Diseño reactor'!AW2735*'Propiedades físicas'!$I$8+'Diseño reactor'!AX2735*'Propiedades físicas'!$I$9+'Diseño reactor'!AY2735*'Propiedades físicas'!$I$7+'Diseño reactor'!AZ2735*'Propiedades físicas'!$I$6</f>
        <v>2.0003476707283741E-2</v>
      </c>
      <c r="BG2735" s="24">
        <f>AU2735*'Propiedades físicas'!$O$4+'Diseño reactor'!AV2735*'Propiedades físicas'!$O$5+'Diseño reactor'!AW2735*'Propiedades físicas'!$O$8+'Diseño reactor'!AX2735*'Propiedades físicas'!$O$9+'Diseño reactor'!AY2735*'Propiedades físicas'!$O$7+'Diseño reactor'!AZ2735*'Propiedades físicas'!$O$6</f>
        <v>0.15500831992955372</v>
      </c>
      <c r="BH2735" s="54">
        <f t="shared" si="1741"/>
        <v>41083.582083655936</v>
      </c>
      <c r="BI2735" s="34">
        <f t="shared" si="1763"/>
        <v>274.73310379772596</v>
      </c>
      <c r="BJ2735" s="27">
        <f t="shared" si="1742"/>
        <v>4798.8910356766955</v>
      </c>
      <c r="BK2735" s="34">
        <f t="shared" si="1743"/>
        <v>572.20618228095429</v>
      </c>
      <c r="BL2735" s="27">
        <f t="shared" si="1744"/>
        <v>105.79504941267022</v>
      </c>
      <c r="BM2735" s="34">
        <f t="shared" si="1745"/>
        <v>1.1054421768707483</v>
      </c>
      <c r="BN2735" s="45">
        <f t="shared" si="1746"/>
        <v>3025.1702397383301</v>
      </c>
      <c r="BO2735" s="45">
        <f t="shared" si="1747"/>
        <v>112.17834698211661</v>
      </c>
      <c r="BP2735" s="66">
        <f t="shared" si="1748"/>
        <v>6.6871348390556804</v>
      </c>
    </row>
    <row r="2736" spans="8:68">
      <c r="H2736" s="68">
        <v>2731</v>
      </c>
      <c r="I2736" s="31">
        <f>('Propiedades físicas'!$C$10*'Diseño reactor'!H2736)/1000</f>
        <v>2390.2948640491109</v>
      </c>
      <c r="J2736" s="31">
        <f t="shared" si="1725"/>
        <v>0.19077144282841543</v>
      </c>
      <c r="K2736" s="31">
        <f>(I2736*1000)/'Propiedades físicas'!$F$10</f>
        <v>15613.803445571919</v>
      </c>
      <c r="L2736" s="31">
        <f t="shared" si="1726"/>
        <v>2230.5433493674168</v>
      </c>
      <c r="M2736" s="31">
        <f t="shared" si="1727"/>
        <v>13383.260096204502</v>
      </c>
      <c r="N2736" s="31">
        <f t="shared" si="1728"/>
        <v>0.81674967021875389</v>
      </c>
      <c r="O2736" s="32">
        <f t="shared" si="1729"/>
        <v>4.9004980213125231</v>
      </c>
      <c r="P2736" s="33">
        <f t="shared" si="1730"/>
        <v>0.70086168601712595</v>
      </c>
      <c r="Q2736" s="31">
        <f t="shared" si="1731"/>
        <v>4.7658336587782708</v>
      </c>
      <c r="R2736" s="31">
        <f t="shared" si="1732"/>
        <v>9.9444727017673817E-2</v>
      </c>
      <c r="S2736" s="31">
        <f t="shared" si="1733"/>
        <v>0.13466436253425329</v>
      </c>
      <c r="T2736" s="31">
        <f t="shared" si="1734"/>
        <v>1.4110136035283312E-2</v>
      </c>
      <c r="U2736" s="31">
        <f t="shared" si="1735"/>
        <v>2.3331211486709493E-3</v>
      </c>
      <c r="V2736" s="47">
        <f t="shared" si="1749"/>
        <v>6.9405720362861016E-4</v>
      </c>
      <c r="W2736" s="31">
        <f t="shared" si="1736"/>
        <v>0.14188923292811276</v>
      </c>
      <c r="X2736" s="34">
        <f>(S2736*H2736*'Propiedades físicas'!$F$5*60*24*365)/(1000000)</f>
        <v>56920.773437583295</v>
      </c>
      <c r="Y2736" s="34">
        <f>(U2736*H2736*'Propiedades físicas'!$F$7*60*24*365)/(1000000)</f>
        <v>308.40884155144346</v>
      </c>
      <c r="Z2736" s="31">
        <f t="shared" si="1750"/>
        <v>1914.053264512771</v>
      </c>
      <c r="AA2736" s="31">
        <f t="shared" si="1766"/>
        <v>13015.491722123457</v>
      </c>
      <c r="AB2736" s="31">
        <f t="shared" si="1767"/>
        <v>271.58354948526721</v>
      </c>
      <c r="AC2736" s="31">
        <f t="shared" si="1768"/>
        <v>367.76837408104575</v>
      </c>
      <c r="AD2736" s="31">
        <f t="shared" si="1765"/>
        <v>38.534781512358727</v>
      </c>
      <c r="AE2736" s="31">
        <f t="shared" si="1754"/>
        <v>6.3717538570203622</v>
      </c>
      <c r="AF2736" s="31">
        <f t="shared" si="1755"/>
        <v>15613.803445571921</v>
      </c>
      <c r="AG2736" s="31">
        <f t="shared" si="1756"/>
        <v>0.12258725243884103</v>
      </c>
      <c r="AH2736" s="31">
        <f t="shared" si="1757"/>
        <v>0.83358880284961279</v>
      </c>
      <c r="AI2736" s="31">
        <f t="shared" si="1757"/>
        <v>1.7393811215312076E-2</v>
      </c>
      <c r="AJ2736" s="31">
        <f t="shared" si="1757"/>
        <v>2.3554054293244288E-2</v>
      </c>
      <c r="AK2736" s="31">
        <f t="shared" si="1738"/>
        <v>2.4679945310370358E-3</v>
      </c>
      <c r="AL2736" s="31">
        <f t="shared" si="1738"/>
        <v>4.0808467195271332E-4</v>
      </c>
      <c r="AM2736" s="31">
        <f t="shared" si="1758"/>
        <v>1</v>
      </c>
      <c r="AN2736" s="31">
        <f>(Z2736*'Propiedades físicas'!$F$4)/1000</f>
        <v>1683.1801597472406</v>
      </c>
      <c r="AO2736" s="31">
        <f>(AA2736*'Propiedades físicas'!$F$6)/1000</f>
        <v>417.01635477683556</v>
      </c>
      <c r="AP2736" s="31">
        <f>(AB2736*'Propiedades físicas'!$F$9)/1000</f>
        <v>167.5534708549356</v>
      </c>
      <c r="AQ2736" s="31">
        <f>(AC2736*'Propiedades físicas'!$F$5)/1000</f>
        <v>108.29675311564556</v>
      </c>
      <c r="AR2736" s="31">
        <f>(AD2736*'Propiedades físicas'!$F$8)/1000</f>
        <v>13.66135074176141</v>
      </c>
      <c r="AS2736" s="31">
        <f>(AE2736*'Propiedades físicas'!$F$7)/1000</f>
        <v>0.58677481269300513</v>
      </c>
      <c r="AT2736" s="31">
        <f t="shared" si="1759"/>
        <v>2390.2948640491118</v>
      </c>
      <c r="AU2736" s="31">
        <f t="shared" si="1760"/>
        <v>0.70417260441917495</v>
      </c>
      <c r="AV2736" s="31">
        <f t="shared" si="1764"/>
        <v>0.17446230632417381</v>
      </c>
      <c r="AW2736" s="31">
        <f t="shared" si="1764"/>
        <v>7.0097406548037075E-2</v>
      </c>
      <c r="AX2736" s="31">
        <f t="shared" si="1764"/>
        <v>4.5306859310316645E-2</v>
      </c>
      <c r="AY2736" s="31">
        <f t="shared" si="1761"/>
        <v>5.7153412105062865E-3</v>
      </c>
      <c r="AZ2736" s="31">
        <f t="shared" si="1761"/>
        <v>2.4548218779126701E-4</v>
      </c>
      <c r="BA2736" s="31">
        <f t="shared" si="1762"/>
        <v>1</v>
      </c>
      <c r="BB2736" s="34">
        <f>AU2736*'Propiedades físicas'!$C$4+'Diseño reactor'!AV2736*'Propiedades físicas'!$C$5+'Diseño reactor'!AW2736*'Propiedades físicas'!$C$8+'Diseño reactor'!AX2736*'Propiedades físicas'!$C$9+'Diseño reactor'!AY2736*'Propiedades físicas'!$C$7+'Diseño reactor'!AZ2736*'Propiedades físicas'!$C$6</f>
        <v>875.30528180470264</v>
      </c>
      <c r="BC2736" s="45">
        <f>AU2736*'Propiedades físicas'!$L$4+'Diseño reactor'!AV2736*'Propiedades físicas'!$L$5+'Diseño reactor'!AW2736*'Propiedades físicas'!$L$8+AX2736*'Propiedades físicas'!$L$9+'Diseño reactor'!AY2736*'Propiedades físicas'!$L$7+'Diseño reactor'!AZ2736*'Propiedades físicas'!$L$6</f>
        <v>2.1289515631977025</v>
      </c>
      <c r="BD2736" s="29">
        <f t="shared" si="1739"/>
        <v>1.243778583573693</v>
      </c>
      <c r="BE2736" s="58">
        <f t="shared" si="1740"/>
        <v>41.022618156275975</v>
      </c>
      <c r="BF2736" s="30">
        <f>AU2736*'Propiedades físicas'!$I$4+'Diseño reactor'!AV2736*'Propiedades físicas'!$I$5+'Diseño reactor'!AW2736*'Propiedades físicas'!$I$8+'Diseño reactor'!AX2736*'Propiedades físicas'!$I$9+'Diseño reactor'!AY2736*'Propiedades físicas'!$I$7+'Diseño reactor'!AZ2736*'Propiedades físicas'!$I$6</f>
        <v>2.000350800282677E-2</v>
      </c>
      <c r="BG2736" s="24">
        <f>AU2736*'Propiedades físicas'!$O$4+'Diseño reactor'!AV2736*'Propiedades físicas'!$O$5+'Diseño reactor'!AW2736*'Propiedades físicas'!$O$8+'Diseño reactor'!AX2736*'Propiedades físicas'!$O$9+'Diseño reactor'!AY2736*'Propiedades físicas'!$O$7+'Diseño reactor'!AZ2736*'Propiedades físicas'!$O$6</f>
        <v>0.15500958778622356</v>
      </c>
      <c r="BH2736" s="54">
        <f t="shared" si="1741"/>
        <v>41083.514119426429</v>
      </c>
      <c r="BI2736" s="34">
        <f t="shared" si="1763"/>
        <v>274.73461635668366</v>
      </c>
      <c r="BJ2736" s="27">
        <f t="shared" si="1742"/>
        <v>4798.8945499960846</v>
      </c>
      <c r="BK2736" s="34">
        <f t="shared" si="1743"/>
        <v>572.21128155726763</v>
      </c>
      <c r="BL2736" s="27">
        <f t="shared" si="1744"/>
        <v>105.79522372615733</v>
      </c>
      <c r="BM2736" s="34">
        <f t="shared" si="1745"/>
        <v>1.1054421768707483</v>
      </c>
      <c r="BN2736" s="45">
        <f t="shared" si="1746"/>
        <v>3026.3748685478249</v>
      </c>
      <c r="BO2736" s="45">
        <f t="shared" si="1747"/>
        <v>112.18382919017247</v>
      </c>
      <c r="BP2736" s="66">
        <f t="shared" si="1748"/>
        <v>6.6871342386237345</v>
      </c>
    </row>
    <row r="2737" spans="8:68">
      <c r="H2737" s="68">
        <v>2732</v>
      </c>
      <c r="I2737" s="31">
        <f>('Propiedades físicas'!$C$10*'Diseño reactor'!H2737)/1000</f>
        <v>2391.1701093307111</v>
      </c>
      <c r="J2737" s="31">
        <f t="shared" si="1725"/>
        <v>0.19070161433543281</v>
      </c>
      <c r="K2737" s="31">
        <f>(I2737*1000)/'Propiedades físicas'!$F$10</f>
        <v>15619.52069326345</v>
      </c>
      <c r="L2737" s="31">
        <f t="shared" si="1726"/>
        <v>2231.3600990376358</v>
      </c>
      <c r="M2737" s="31">
        <f t="shared" si="1727"/>
        <v>13388.160594225814</v>
      </c>
      <c r="N2737" s="31">
        <f t="shared" si="1728"/>
        <v>0.816749670218754</v>
      </c>
      <c r="O2737" s="32">
        <f t="shared" si="1729"/>
        <v>4.9004980213125231</v>
      </c>
      <c r="P2737" s="33">
        <f t="shared" si="1730"/>
        <v>0.7008980878809804</v>
      </c>
      <c r="Q2737" s="31">
        <f t="shared" si="1731"/>
        <v>4.765882586981788</v>
      </c>
      <c r="R2737" s="31">
        <f t="shared" si="1732"/>
        <v>9.9418653596497084E-2</v>
      </c>
      <c r="S2737" s="31">
        <f t="shared" si="1733"/>
        <v>0.13461543433073753</v>
      </c>
      <c r="T2737" s="31">
        <f t="shared" si="1734"/>
        <v>1.4102005489589373E-2</v>
      </c>
      <c r="U2737" s="31">
        <f t="shared" si="1735"/>
        <v>2.3309232516872344E-3</v>
      </c>
      <c r="V2737" s="47">
        <f t="shared" si="1749"/>
        <v>6.9409325207631079E-4</v>
      </c>
      <c r="W2737" s="31">
        <f t="shared" si="1736"/>
        <v>0.1418446637471486</v>
      </c>
      <c r="X2737" s="34">
        <f>(S2737*H2737*'Propiedades físicas'!$F$5*60*24*365)/(1000000)</f>
        <v>56920.927051844199</v>
      </c>
      <c r="Y2737" s="34">
        <f>(U2737*H2737*'Propiedades físicas'!$F$7*60*24*365)/(1000000)</f>
        <v>308.2311301408393</v>
      </c>
      <c r="Z2737" s="31">
        <f t="shared" si="1750"/>
        <v>1914.8535760908385</v>
      </c>
      <c r="AA2737" s="31">
        <f t="shared" si="1766"/>
        <v>13020.391227634245</v>
      </c>
      <c r="AB2737" s="31">
        <f t="shared" si="1767"/>
        <v>271.61176162563004</v>
      </c>
      <c r="AC2737" s="31">
        <f t="shared" si="1768"/>
        <v>367.76936659157491</v>
      </c>
      <c r="AD2737" s="31">
        <f t="shared" si="1765"/>
        <v>38.526678997558164</v>
      </c>
      <c r="AE2737" s="31">
        <f t="shared" si="1754"/>
        <v>6.3680823236095243</v>
      </c>
      <c r="AF2737" s="31">
        <f t="shared" si="1755"/>
        <v>15619.520693263457</v>
      </c>
      <c r="AG2737" s="31">
        <f t="shared" si="1756"/>
        <v>0.12259361946469302</v>
      </c>
      <c r="AH2737" s="31">
        <f t="shared" si="1757"/>
        <v>0.83359736084922309</v>
      </c>
      <c r="AI2737" s="31">
        <f t="shared" si="1757"/>
        <v>1.7389250730515275E-2</v>
      </c>
      <c r="AJ2737" s="31">
        <f t="shared" si="1757"/>
        <v>2.354549629363404E-2</v>
      </c>
      <c r="AK2737" s="31">
        <f t="shared" si="1738"/>
        <v>2.4665724226847971E-3</v>
      </c>
      <c r="AL2737" s="31">
        <f t="shared" si="1738"/>
        <v>4.0770023924972386E-4</v>
      </c>
      <c r="AM2737" s="31">
        <f t="shared" si="1758"/>
        <v>0.99999999999999989</v>
      </c>
      <c r="AN2737" s="31">
        <f>(Z2737*'Propiedades físicas'!$F$4)/1000</f>
        <v>1683.8839377427616</v>
      </c>
      <c r="AO2737" s="31">
        <f>(AA2737*'Propiedades físicas'!$F$6)/1000</f>
        <v>417.17333493340118</v>
      </c>
      <c r="AP2737" s="31">
        <f>(AB2737*'Propiedades físicas'!$F$9)/1000</f>
        <v>167.57087633493242</v>
      </c>
      <c r="AQ2737" s="31">
        <f>(AC2737*'Propiedades físicas'!$F$5)/1000</f>
        <v>108.29704538022106</v>
      </c>
      <c r="AR2737" s="31">
        <f>(AD2737*'Propiedades físicas'!$F$8)/1000</f>
        <v>13.658478238214315</v>
      </c>
      <c r="AS2737" s="31">
        <f>(AE2737*'Propiedades físicas'!$F$7)/1000</f>
        <v>0.58643670118120106</v>
      </c>
      <c r="AT2737" s="31">
        <f t="shared" si="1759"/>
        <v>2391.170109330712</v>
      </c>
      <c r="AU2737" s="31">
        <f t="shared" si="1760"/>
        <v>0.70420917824791662</v>
      </c>
      <c r="AV2737" s="31">
        <f t="shared" si="1764"/>
        <v>0.17446409743310479</v>
      </c>
      <c r="AW2737" s="31">
        <f t="shared" si="1764"/>
        <v>7.0079027703234167E-2</v>
      </c>
      <c r="AX2737" s="31">
        <f t="shared" si="1764"/>
        <v>4.5290397767030213E-2</v>
      </c>
      <c r="AY2737" s="31">
        <f t="shared" si="1761"/>
        <v>5.7120479153351909E-3</v>
      </c>
      <c r="AZ2737" s="31">
        <f t="shared" si="1761"/>
        <v>2.4525093337894919E-4</v>
      </c>
      <c r="BA2737" s="31">
        <f t="shared" si="1762"/>
        <v>0.99999999999999989</v>
      </c>
      <c r="BB2737" s="34">
        <f>AU2737*'Propiedades físicas'!$C$4+'Diseño reactor'!AV2737*'Propiedades físicas'!$C$5+'Diseño reactor'!AW2737*'Propiedades físicas'!$C$8+'Diseño reactor'!AX2737*'Propiedades físicas'!$C$9+'Diseño reactor'!AY2737*'Propiedades físicas'!$C$7+'Diseño reactor'!AZ2737*'Propiedades físicas'!$C$6</f>
        <v>875.30520330796344</v>
      </c>
      <c r="BC2737" s="45">
        <f>AU2737*'Propiedades físicas'!$L$4+'Diseño reactor'!AV2737*'Propiedades físicas'!$L$5+'Diseño reactor'!AW2737*'Propiedades físicas'!$L$8+AX2737*'Propiedades físicas'!$L$9+'Diseño reactor'!AY2737*'Propiedades físicas'!$L$7+'Diseño reactor'!AZ2737*'Propiedades físicas'!$L$6</f>
        <v>2.1289773497241327</v>
      </c>
      <c r="BD2737" s="29">
        <f t="shared" si="1739"/>
        <v>1.2433729485641587</v>
      </c>
      <c r="BE2737" s="58">
        <f t="shared" si="1740"/>
        <v>41.022182708874901</v>
      </c>
      <c r="BF2737" s="30">
        <f>AU2737*'Propiedades físicas'!$I$4+'Diseño reactor'!AV2737*'Propiedades físicas'!$I$5+'Diseño reactor'!AW2737*'Propiedades físicas'!$I$8+'Diseño reactor'!AX2737*'Propiedades físicas'!$I$9+'Diseño reactor'!AY2737*'Propiedades físicas'!$I$7+'Diseño reactor'!AZ2737*'Propiedades físicas'!$I$6</f>
        <v>2.000353925346534E-2</v>
      </c>
      <c r="BG2737" s="24">
        <f>AU2737*'Propiedades físicas'!$O$4+'Diseño reactor'!AV2737*'Propiedades físicas'!$O$5+'Diseño reactor'!AW2737*'Propiedades físicas'!$O$8+'Diseño reactor'!AX2737*'Propiedades físicas'!$O$9+'Diseño reactor'!AY2737*'Propiedades físicas'!$O$7+'Diseño reactor'!AZ2737*'Propiedades físicas'!$O$6</f>
        <v>0.15501085484245358</v>
      </c>
      <c r="BH2737" s="54">
        <f t="shared" si="1741"/>
        <v>41083.446252148045</v>
      </c>
      <c r="BI2737" s="34">
        <f t="shared" si="1763"/>
        <v>274.73612753267497</v>
      </c>
      <c r="BJ2737" s="27">
        <f t="shared" si="1742"/>
        <v>4798.8980637583882</v>
      </c>
      <c r="BK2737" s="34">
        <f t="shared" si="1743"/>
        <v>572.21637781921777</v>
      </c>
      <c r="BL2737" s="27">
        <f t="shared" si="1744"/>
        <v>105.79539793407143</v>
      </c>
      <c r="BM2737" s="34">
        <f t="shared" si="1745"/>
        <v>1.1054421768707483</v>
      </c>
      <c r="BN2737" s="45">
        <f t="shared" si="1746"/>
        <v>3027.5795082193304</v>
      </c>
      <c r="BO2737" s="45">
        <f t="shared" si="1747"/>
        <v>112.18930795452566</v>
      </c>
      <c r="BP2737" s="66">
        <f t="shared" si="1748"/>
        <v>6.6871336389264133</v>
      </c>
    </row>
    <row r="2738" spans="8:68">
      <c r="H2738" s="68">
        <v>2733</v>
      </c>
      <c r="I2738" s="31">
        <f>('Propiedades físicas'!$C$10*'Diseño reactor'!H2738)/1000</f>
        <v>2392.0453546123103</v>
      </c>
      <c r="J2738" s="31">
        <f t="shared" si="1725"/>
        <v>0.19063183694270128</v>
      </c>
      <c r="K2738" s="31">
        <f>(I2738*1000)/'Propiedades físicas'!$F$10</f>
        <v>15625.237940954979</v>
      </c>
      <c r="L2738" s="31">
        <f t="shared" si="1726"/>
        <v>2232.1768487078539</v>
      </c>
      <c r="M2738" s="31">
        <f t="shared" si="1727"/>
        <v>13393.061092247124</v>
      </c>
      <c r="N2738" s="31">
        <f t="shared" si="1728"/>
        <v>0.81674967021875367</v>
      </c>
      <c r="O2738" s="32">
        <f t="shared" si="1729"/>
        <v>4.9004980213125222</v>
      </c>
      <c r="P2738" s="33">
        <f t="shared" si="1730"/>
        <v>0.70093446688345507</v>
      </c>
      <c r="Q2738" s="31">
        <f t="shared" si="1731"/>
        <v>4.765931479835813</v>
      </c>
      <c r="R2738" s="31">
        <f t="shared" si="1732"/>
        <v>9.9392593308405108E-2</v>
      </c>
      <c r="S2738" s="31">
        <f t="shared" si="1733"/>
        <v>0.13456654147670954</v>
      </c>
      <c r="T2738" s="31">
        <f t="shared" si="1734"/>
        <v>1.4093881912376531E-2</v>
      </c>
      <c r="U2738" s="31">
        <f t="shared" si="1735"/>
        <v>2.3287281145171284E-3</v>
      </c>
      <c r="V2738" s="47">
        <f t="shared" si="1749"/>
        <v>6.9412927788458658E-4</v>
      </c>
      <c r="W2738" s="31">
        <f t="shared" si="1736"/>
        <v>0.14180012255686547</v>
      </c>
      <c r="X2738" s="34">
        <f>(S2738*H2738*'Propiedades físicas'!$F$5*60*24*365)/(1000000)</f>
        <v>56921.080473217633</v>
      </c>
      <c r="Y2738" s="34">
        <f>(U2738*H2738*'Propiedades físicas'!$F$7*60*24*365)/(1000000)</f>
        <v>308.05357104210327</v>
      </c>
      <c r="Z2738" s="31">
        <f t="shared" si="1750"/>
        <v>1915.6538979924826</v>
      </c>
      <c r="AA2738" s="31">
        <f t="shared" si="1766"/>
        <v>13025.290734391278</v>
      </c>
      <c r="AB2738" s="31">
        <f t="shared" si="1767"/>
        <v>271.63995751187116</v>
      </c>
      <c r="AC2738" s="31">
        <f t="shared" si="1768"/>
        <v>367.77035785584718</v>
      </c>
      <c r="AD2738" s="31">
        <f t="shared" si="1765"/>
        <v>38.518579266525059</v>
      </c>
      <c r="AE2738" s="31">
        <f t="shared" si="1754"/>
        <v>6.3644139369753114</v>
      </c>
      <c r="AF2738" s="31">
        <f t="shared" si="1755"/>
        <v>15625.237940954978</v>
      </c>
      <c r="AG2738" s="31">
        <f t="shared" si="1756"/>
        <v>0.12259998249187637</v>
      </c>
      <c r="AH2738" s="31">
        <f t="shared" si="1757"/>
        <v>0.83360591266587791</v>
      </c>
      <c r="AI2738" s="31">
        <f t="shared" si="1757"/>
        <v>1.7384692542817635E-2</v>
      </c>
      <c r="AJ2738" s="31">
        <f t="shared" si="1757"/>
        <v>2.3536944476979269E-2</v>
      </c>
      <c r="AK2738" s="31">
        <f t="shared" si="1738"/>
        <v>2.4651515331849659E-3</v>
      </c>
      <c r="AL2738" s="31">
        <f t="shared" si="1738"/>
        <v>4.073162892639018E-4</v>
      </c>
      <c r="AM2738" s="31">
        <f t="shared" si="1758"/>
        <v>1</v>
      </c>
      <c r="AN2738" s="31">
        <f>(Z2738*'Propiedades físicas'!$F$4)/1000</f>
        <v>1684.5877248166294</v>
      </c>
      <c r="AO2738" s="31">
        <f>(AA2738*'Propiedades físicas'!$F$6)/1000</f>
        <v>417.33031512989652</v>
      </c>
      <c r="AP2738" s="31">
        <f>(AB2738*'Propiedades físicas'!$F$9)/1000</f>
        <v>167.58827178694889</v>
      </c>
      <c r="AQ2738" s="31">
        <f>(AC2738*'Propiedades físicas'!$F$5)/1000</f>
        <v>108.29733727781132</v>
      </c>
      <c r="AR2738" s="31">
        <f>(AD2738*'Propiedades físicas'!$F$8)/1000</f>
        <v>13.655606721568457</v>
      </c>
      <c r="AS2738" s="31">
        <f>(AE2738*'Propiedades físicas'!$F$7)/1000</f>
        <v>0.58609887945605643</v>
      </c>
      <c r="AT2738" s="31">
        <f t="shared" si="1759"/>
        <v>2392.0453546123108</v>
      </c>
      <c r="AU2738" s="31">
        <f t="shared" si="1760"/>
        <v>0.70424572910728012</v>
      </c>
      <c r="AV2738" s="31">
        <f t="shared" si="1764"/>
        <v>0.17446588724800122</v>
      </c>
      <c r="AW2738" s="31">
        <f t="shared" si="1764"/>
        <v>7.0060658115786711E-2</v>
      </c>
      <c r="AX2738" s="31">
        <f t="shared" si="1764"/>
        <v>4.5273948116825544E-2</v>
      </c>
      <c r="AY2738" s="31">
        <f t="shared" si="1761"/>
        <v>5.7087574427624847E-3</v>
      </c>
      <c r="AZ2738" s="31">
        <f t="shared" si="1761"/>
        <v>2.4501996934378695E-4</v>
      </c>
      <c r="BA2738" s="31">
        <f t="shared" si="1762"/>
        <v>0.99999999999999978</v>
      </c>
      <c r="BB2738" s="34">
        <f>AU2738*'Propiedades físicas'!$C$4+'Diseño reactor'!AV2738*'Propiedades físicas'!$C$5+'Diseño reactor'!AW2738*'Propiedades físicas'!$C$8+'Diseño reactor'!AX2738*'Propiedades físicas'!$C$9+'Diseño reactor'!AY2738*'Propiedades físicas'!$C$7+'Diseño reactor'!AZ2738*'Propiedades físicas'!$C$6</f>
        <v>875.30512490723913</v>
      </c>
      <c r="BC2738" s="45">
        <f>AU2738*'Propiedades físicas'!$L$4+'Diseño reactor'!AV2738*'Propiedades físicas'!$L$5+'Diseño reactor'!AW2738*'Propiedades físicas'!$L$8+AX2738*'Propiedades físicas'!$L$9+'Diseño reactor'!AY2738*'Propiedades físicas'!$L$7+'Diseño reactor'!AZ2738*'Propiedades físicas'!$L$6</f>
        <v>2.1290031194467196</v>
      </c>
      <c r="BD2738" s="29">
        <f t="shared" si="1739"/>
        <v>1.2429675783408529</v>
      </c>
      <c r="BE2738" s="58">
        <f t="shared" si="1740"/>
        <v>41.021747548721578</v>
      </c>
      <c r="BF2738" s="30">
        <f>AU2738*'Propiedades físicas'!$I$4+'Diseño reactor'!AV2738*'Propiedades físicas'!$I$5+'Diseño reactor'!AW2738*'Propiedades físicas'!$I$8+'Diseño reactor'!AX2738*'Propiedades físicas'!$I$9+'Diseño reactor'!AY2738*'Propiedades físicas'!$I$7+'Diseño reactor'!AZ2738*'Propiedades físicas'!$I$6</f>
        <v>2.0003570459268167E-2</v>
      </c>
      <c r="BG2738" s="24">
        <f>AU2738*'Propiedades físicas'!$O$4+'Diseño reactor'!AV2738*'Propiedades físicas'!$O$5+'Diseño reactor'!AW2738*'Propiedades físicas'!$O$8+'Diseño reactor'!AX2738*'Propiedades físicas'!$O$9+'Diseño reactor'!AY2738*'Propiedades físicas'!$O$7+'Diseño reactor'!AZ2738*'Propiedades físicas'!$O$6</f>
        <v>0.15501212109899168</v>
      </c>
      <c r="BH2738" s="54">
        <f t="shared" si="1741"/>
        <v>41083.378481672022</v>
      </c>
      <c r="BI2738" s="34">
        <f t="shared" si="1763"/>
        <v>274.73763732745414</v>
      </c>
      <c r="BJ2738" s="27">
        <f t="shared" si="1742"/>
        <v>4798.9015769624066</v>
      </c>
      <c r="BK2738" s="34">
        <f t="shared" si="1743"/>
        <v>572.22147106941441</v>
      </c>
      <c r="BL2738" s="27">
        <f t="shared" si="1744"/>
        <v>105.79557203650627</v>
      </c>
      <c r="BM2738" s="34">
        <f t="shared" si="1745"/>
        <v>1.1054421768707483</v>
      </c>
      <c r="BN2738" s="45">
        <f t="shared" si="1746"/>
        <v>3028.7841587423532</v>
      </c>
      <c r="BO2738" s="45">
        <f t="shared" si="1747"/>
        <v>112.19478327841981</v>
      </c>
      <c r="BP2738" s="66">
        <f t="shared" si="1748"/>
        <v>6.6871330399626245</v>
      </c>
    </row>
    <row r="2739" spans="8:68">
      <c r="H2739" s="68">
        <v>2734</v>
      </c>
      <c r="I2739" s="31">
        <f>('Propiedades físicas'!$C$10*'Diseño reactor'!H2739)/1000</f>
        <v>2392.9205998939105</v>
      </c>
      <c r="J2739" s="31">
        <f t="shared" si="1725"/>
        <v>0.19056211059414868</v>
      </c>
      <c r="K2739" s="31">
        <f>(I2739*1000)/'Propiedades físicas'!$F$10</f>
        <v>15630.955188646511</v>
      </c>
      <c r="L2739" s="31">
        <f t="shared" si="1726"/>
        <v>2232.9935983780729</v>
      </c>
      <c r="M2739" s="31">
        <f t="shared" si="1727"/>
        <v>13397.961590268436</v>
      </c>
      <c r="N2739" s="31">
        <f t="shared" si="1728"/>
        <v>0.81674967021875378</v>
      </c>
      <c r="O2739" s="32">
        <f t="shared" si="1729"/>
        <v>4.9004980213125222</v>
      </c>
      <c r="P2739" s="33">
        <f t="shared" si="1730"/>
        <v>0.70097082304608005</v>
      </c>
      <c r="Q2739" s="31">
        <f t="shared" si="1731"/>
        <v>4.7659803373784273</v>
      </c>
      <c r="R2739" s="31">
        <f t="shared" si="1732"/>
        <v>9.9366546144081858E-2</v>
      </c>
      <c r="S2739" s="31">
        <f t="shared" si="1733"/>
        <v>0.13451768393409591</v>
      </c>
      <c r="T2739" s="31">
        <f t="shared" si="1734"/>
        <v>1.4085765295761644E-2</v>
      </c>
      <c r="U2739" s="31">
        <f t="shared" si="1735"/>
        <v>2.3265357328302555E-3</v>
      </c>
      <c r="V2739" s="47">
        <f t="shared" si="1749"/>
        <v>6.9416528107475891E-4</v>
      </c>
      <c r="W2739" s="31">
        <f t="shared" si="1736"/>
        <v>0.14175560933090331</v>
      </c>
      <c r="X2739" s="34">
        <f>(S2739*H2739*'Propiedades físicas'!$F$5*60*24*365)/(1000000)</f>
        <v>56921.233702006291</v>
      </c>
      <c r="Y2739" s="34">
        <f>(U2739*H2739*'Propiedades físicas'!$F$7*60*24*365)/(1000000)</f>
        <v>307.87616408293195</v>
      </c>
      <c r="Z2739" s="31">
        <f t="shared" si="1750"/>
        <v>1916.4542302079828</v>
      </c>
      <c r="AA2739" s="31">
        <f t="shared" si="1766"/>
        <v>13030.19024239262</v>
      </c>
      <c r="AB2739" s="31">
        <f t="shared" si="1767"/>
        <v>271.66813715791977</v>
      </c>
      <c r="AC2739" s="31">
        <f t="shared" si="1768"/>
        <v>367.77134787581821</v>
      </c>
      <c r="AD2739" s="31">
        <f t="shared" si="1765"/>
        <v>38.510482318612333</v>
      </c>
      <c r="AE2739" s="31">
        <f t="shared" si="1754"/>
        <v>6.3607486935579187</v>
      </c>
      <c r="AF2739" s="31">
        <f t="shared" si="1755"/>
        <v>15630.955188646511</v>
      </c>
      <c r="AG2739" s="31">
        <f t="shared" si="1756"/>
        <v>0.12260634152415667</v>
      </c>
      <c r="AH2739" s="31">
        <f t="shared" si="1757"/>
        <v>0.83361445830623671</v>
      </c>
      <c r="AI2739" s="31">
        <f t="shared" si="1757"/>
        <v>1.7380136650589656E-2</v>
      </c>
      <c r="AJ2739" s="31">
        <f t="shared" si="1757"/>
        <v>2.3528398836620532E-2</v>
      </c>
      <c r="AK2739" s="31">
        <f t="shared" si="1738"/>
        <v>2.4637318611587019E-3</v>
      </c>
      <c r="AL2739" s="31">
        <f t="shared" si="1738"/>
        <v>4.0693282123782339E-4</v>
      </c>
      <c r="AM2739" s="31">
        <f t="shared" si="1758"/>
        <v>1</v>
      </c>
      <c r="AN2739" s="31">
        <f>(Z2739*'Propiedades físicas'!$F$4)/1000</f>
        <v>1685.2915209602961</v>
      </c>
      <c r="AO2739" s="31">
        <f>(AA2739*'Propiedades físicas'!$F$6)/1000</f>
        <v>417.4872953662595</v>
      </c>
      <c r="AP2739" s="31">
        <f>(AB2739*'Propiedades físicas'!$F$9)/1000</f>
        <v>167.6056572195786</v>
      </c>
      <c r="AQ2739" s="31">
        <f>(AC2739*'Propiedades físicas'!$F$5)/1000</f>
        <v>108.2976288089922</v>
      </c>
      <c r="AR2739" s="31">
        <f>(AD2739*'Propiedades físicas'!$F$8)/1000</f>
        <v>13.652736191594439</v>
      </c>
      <c r="AS2739" s="31">
        <f>(AE2739*'Propiedades físicas'!$F$7)/1000</f>
        <v>0.58576134718974882</v>
      </c>
      <c r="AT2739" s="31">
        <f t="shared" si="1759"/>
        <v>2392.9205998939105</v>
      </c>
      <c r="AU2739" s="31">
        <f t="shared" si="1760"/>
        <v>0.70428225701889691</v>
      </c>
      <c r="AV2739" s="31">
        <f t="shared" si="1764"/>
        <v>0.17446767577025693</v>
      </c>
      <c r="AW2739" s="31">
        <f t="shared" si="1764"/>
        <v>7.0042297779127877E-2</v>
      </c>
      <c r="AX2739" s="31">
        <f t="shared" si="1764"/>
        <v>4.5257510346893057E-2</v>
      </c>
      <c r="AY2739" s="31">
        <f t="shared" si="1761"/>
        <v>5.7054697895950789E-3</v>
      </c>
      <c r="AZ2739" s="31">
        <f t="shared" si="1761"/>
        <v>2.4478929523015448E-4</v>
      </c>
      <c r="BA2739" s="31">
        <f t="shared" si="1762"/>
        <v>1</v>
      </c>
      <c r="BB2739" s="34">
        <f>AU2739*'Propiedades físicas'!$C$4+'Diseño reactor'!AV2739*'Propiedades físicas'!$C$5+'Diseño reactor'!AW2739*'Propiedades físicas'!$C$8+'Diseño reactor'!AX2739*'Propiedades físicas'!$C$9+'Diseño reactor'!AY2739*'Propiedades físicas'!$C$7+'Diseño reactor'!AZ2739*'Propiedades físicas'!$C$6</f>
        <v>875.30504660238694</v>
      </c>
      <c r="BC2739" s="45">
        <f>AU2739*'Propiedades físicas'!$L$4+'Diseño reactor'!AV2739*'Propiedades físicas'!$L$5+'Diseño reactor'!AW2739*'Propiedades físicas'!$L$8+AX2739*'Propiedades físicas'!$L$9+'Diseño reactor'!AY2739*'Propiedades físicas'!$L$7+'Diseño reactor'!AZ2739*'Propiedades físicas'!$L$6</f>
        <v>2.1290288723818032</v>
      </c>
      <c r="BD2739" s="29">
        <f t="shared" si="1739"/>
        <v>1.2425624726443631</v>
      </c>
      <c r="BE2739" s="58">
        <f t="shared" si="1740"/>
        <v>41.021312675531291</v>
      </c>
      <c r="BF2739" s="30">
        <f>AU2739*'Propiedades físicas'!$I$4+'Diseño reactor'!AV2739*'Propiedades físicas'!$I$5+'Diseño reactor'!AW2739*'Propiedades físicas'!$I$8+'Diseño reactor'!AX2739*'Propiedades físicas'!$I$9+'Diseño reactor'!AY2739*'Propiedades físicas'!$I$7+'Diseño reactor'!AZ2739*'Propiedades físicas'!$I$6</f>
        <v>2.0003601620303808E-2</v>
      </c>
      <c r="BG2739" s="24">
        <f>AU2739*'Propiedades físicas'!$O$4+'Diseño reactor'!AV2739*'Propiedades físicas'!$O$5+'Diseño reactor'!AW2739*'Propiedades físicas'!$O$8+'Diseño reactor'!AX2739*'Propiedades físicas'!$O$9+'Diseño reactor'!AY2739*'Propiedades físicas'!$O$7+'Diseño reactor'!AZ2739*'Propiedades físicas'!$O$6</f>
        <v>0.1550133865565847</v>
      </c>
      <c r="BH2739" s="54">
        <f t="shared" si="1741"/>
        <v>41083.31080784995</v>
      </c>
      <c r="BI2739" s="34">
        <f t="shared" si="1763"/>
        <v>274.73914574277234</v>
      </c>
      <c r="BJ2739" s="27">
        <f t="shared" si="1742"/>
        <v>4798.9050896069539</v>
      </c>
      <c r="BK2739" s="34">
        <f t="shared" si="1743"/>
        <v>572.22656131046494</v>
      </c>
      <c r="BL2739" s="27">
        <f t="shared" si="1744"/>
        <v>105.7957460335555</v>
      </c>
      <c r="BM2739" s="34">
        <f t="shared" si="1745"/>
        <v>1.1054421768707483</v>
      </c>
      <c r="BN2739" s="45">
        <f t="shared" si="1746"/>
        <v>3029.9888201064159</v>
      </c>
      <c r="BO2739" s="45">
        <f t="shared" si="1747"/>
        <v>112.20025516509463</v>
      </c>
      <c r="BP2739" s="66">
        <f t="shared" si="1748"/>
        <v>6.6871324417312774</v>
      </c>
    </row>
    <row r="2740" spans="8:68">
      <c r="H2740" s="68">
        <v>2735</v>
      </c>
      <c r="I2740" s="31">
        <f>('Propiedades físicas'!$C$10*'Diseño reactor'!H2740)/1000</f>
        <v>2393.7958451755103</v>
      </c>
      <c r="J2740" s="31">
        <f t="shared" si="1725"/>
        <v>0.1904924352337852</v>
      </c>
      <c r="K2740" s="31">
        <f>(I2740*1000)/'Propiedades físicas'!$F$10</f>
        <v>15636.672436338044</v>
      </c>
      <c r="L2740" s="31">
        <f t="shared" si="1726"/>
        <v>2233.8103480482919</v>
      </c>
      <c r="M2740" s="31">
        <f t="shared" si="1727"/>
        <v>13402.86208828975</v>
      </c>
      <c r="N2740" s="31">
        <f t="shared" si="1728"/>
        <v>0.81674967021875389</v>
      </c>
      <c r="O2740" s="32">
        <f t="shared" si="1729"/>
        <v>4.9004980213125231</v>
      </c>
      <c r="P2740" s="33">
        <f t="shared" si="1730"/>
        <v>0.70100715639035782</v>
      </c>
      <c r="Q2740" s="31">
        <f t="shared" si="1731"/>
        <v>4.7660291596476467</v>
      </c>
      <c r="R2740" s="31">
        <f t="shared" si="1732"/>
        <v>9.9340512094219166E-2</v>
      </c>
      <c r="S2740" s="31">
        <f t="shared" si="1733"/>
        <v>0.13446886166487748</v>
      </c>
      <c r="T2740" s="31">
        <f t="shared" si="1734"/>
        <v>1.407765563187258E-2</v>
      </c>
      <c r="U2740" s="31">
        <f t="shared" si="1735"/>
        <v>2.3243461023043869E-3</v>
      </c>
      <c r="V2740" s="47">
        <f t="shared" si="1749"/>
        <v>6.9420126166812139E-4</v>
      </c>
      <c r="W2740" s="31">
        <f t="shared" si="1736"/>
        <v>0.14171112404293504</v>
      </c>
      <c r="X2740" s="34">
        <f>(S2740*H2740*'Propiedades físicas'!$F$5*60*24*365)/(1000000)</f>
        <v>56921.386738512301</v>
      </c>
      <c r="Y2740" s="34">
        <f>(U2740*H2740*'Propiedades físicas'!$F$7*60*24*365)/(1000000)</f>
        <v>307.69890909126178</v>
      </c>
      <c r="Z2740" s="31">
        <f t="shared" si="1750"/>
        <v>1917.2545727276286</v>
      </c>
      <c r="AA2740" s="31">
        <f t="shared" si="1766"/>
        <v>13035.089751636313</v>
      </c>
      <c r="AB2740" s="31">
        <f t="shared" si="1767"/>
        <v>271.69630057768944</v>
      </c>
      <c r="AC2740" s="31">
        <f t="shared" si="1768"/>
        <v>367.77233665343994</v>
      </c>
      <c r="AD2740" s="31">
        <f t="shared" si="1765"/>
        <v>38.502388153171509</v>
      </c>
      <c r="AE2740" s="31">
        <f t="shared" si="1754"/>
        <v>6.3570865898024982</v>
      </c>
      <c r="AF2740" s="31">
        <f t="shared" si="1755"/>
        <v>15636.672436338042</v>
      </c>
      <c r="AG2740" s="31">
        <f t="shared" si="1756"/>
        <v>0.12261269656529501</v>
      </c>
      <c r="AH2740" s="31">
        <f t="shared" si="1757"/>
        <v>0.83362299777694937</v>
      </c>
      <c r="AI2740" s="31">
        <f t="shared" si="1757"/>
        <v>1.737558305220328E-2</v>
      </c>
      <c r="AJ2740" s="31">
        <f t="shared" si="1757"/>
        <v>2.3519859365907947E-2</v>
      </c>
      <c r="AK2740" s="31">
        <f t="shared" si="1738"/>
        <v>2.4623134052290988E-3</v>
      </c>
      <c r="AL2740" s="31">
        <f t="shared" si="1738"/>
        <v>4.0654983441549067E-4</v>
      </c>
      <c r="AM2740" s="31">
        <f t="shared" si="1758"/>
        <v>1.0000000000000002</v>
      </c>
      <c r="AN2740" s="31">
        <f>(Z2740*'Propiedades físicas'!$F$4)/1000</f>
        <v>1685.9953261652222</v>
      </c>
      <c r="AO2740" s="31">
        <f>(AA2740*'Propiedades físicas'!$F$6)/1000</f>
        <v>417.64427564242743</v>
      </c>
      <c r="AP2740" s="31">
        <f>(AB2740*'Propiedades físicas'!$F$9)/1000</f>
        <v>167.62303264140547</v>
      </c>
      <c r="AQ2740" s="31">
        <f>(AC2740*'Propiedades físicas'!$F$5)/1000</f>
        <v>108.29791997433847</v>
      </c>
      <c r="AR2740" s="31">
        <f>(AD2740*'Propiedades físicas'!$F$8)/1000</f>
        <v>13.649866648062359</v>
      </c>
      <c r="AS2740" s="31">
        <f>(AE2740*'Propiedades físicas'!$F$7)/1000</f>
        <v>0.58542410405491208</v>
      </c>
      <c r="AT2740" s="31">
        <f t="shared" si="1759"/>
        <v>2393.7958451755112</v>
      </c>
      <c r="AU2740" s="31">
        <f t="shared" si="1760"/>
        <v>0.70431876200437071</v>
      </c>
      <c r="AV2740" s="31">
        <f t="shared" si="1764"/>
        <v>0.17446946300126362</v>
      </c>
      <c r="AW2740" s="31">
        <f t="shared" si="1764"/>
        <v>7.0023946686696453E-2</v>
      </c>
      <c r="AX2740" s="31">
        <f t="shared" si="1764"/>
        <v>4.5241084444441484E-2</v>
      </c>
      <c r="AY2740" s="31">
        <f t="shared" si="1761"/>
        <v>5.7021849526443479E-3</v>
      </c>
      <c r="AZ2740" s="31">
        <f t="shared" si="1761"/>
        <v>2.4455891058328296E-4</v>
      </c>
      <c r="BA2740" s="31">
        <f t="shared" si="1762"/>
        <v>0.99999999999999989</v>
      </c>
      <c r="BB2740" s="34">
        <f>AU2740*'Propiedades físicas'!$C$4+'Diseño reactor'!AV2740*'Propiedades físicas'!$C$5+'Diseño reactor'!AW2740*'Propiedades físicas'!$C$8+'Diseño reactor'!AX2740*'Propiedades físicas'!$C$9+'Diseño reactor'!AY2740*'Propiedades físicas'!$C$7+'Diseño reactor'!AZ2740*'Propiedades físicas'!$C$6</f>
        <v>875.30496839326315</v>
      </c>
      <c r="BC2740" s="45">
        <f>AU2740*'Propiedades físicas'!$L$4+'Diseño reactor'!AV2740*'Propiedades físicas'!$L$5+'Diseño reactor'!AW2740*'Propiedades físicas'!$L$8+AX2740*'Propiedades físicas'!$L$9+'Diseño reactor'!AY2740*'Propiedades físicas'!$L$7+'Diseño reactor'!AZ2740*'Propiedades físicas'!$L$6</f>
        <v>2.1290546085456996</v>
      </c>
      <c r="BD2740" s="29">
        <f t="shared" si="1739"/>
        <v>1.2421576312156193</v>
      </c>
      <c r="BE2740" s="58">
        <f t="shared" si="1740"/>
        <v>41.02087808901971</v>
      </c>
      <c r="BF2740" s="30">
        <f>AU2740*'Propiedades físicas'!$I$4+'Diseño reactor'!AV2740*'Propiedades físicas'!$I$5+'Diseño reactor'!AW2740*'Propiedades físicas'!$I$8+'Diseño reactor'!AX2740*'Propiedades físicas'!$I$9+'Diseño reactor'!AY2740*'Propiedades físicas'!$I$7+'Diseño reactor'!AZ2740*'Propiedades físicas'!$I$6</f>
        <v>2.0003632736640714E-2</v>
      </c>
      <c r="BG2740" s="24">
        <f>AU2740*'Propiedades físicas'!$O$4+'Diseño reactor'!AV2740*'Propiedades físicas'!$O$5+'Diseño reactor'!AW2740*'Propiedades físicas'!$O$8+'Diseño reactor'!AX2740*'Propiedades físicas'!$O$9+'Diseño reactor'!AY2740*'Propiedades físicas'!$O$7+'Diseño reactor'!AZ2740*'Propiedades físicas'!$O$6</f>
        <v>0.15501465121597846</v>
      </c>
      <c r="BH2740" s="54">
        <f t="shared" si="1741"/>
        <v>41083.243230533597</v>
      </c>
      <c r="BI2740" s="34">
        <f t="shared" si="1763"/>
        <v>274.74065278037801</v>
      </c>
      <c r="BJ2740" s="27">
        <f t="shared" si="1742"/>
        <v>4798.9086016908232</v>
      </c>
      <c r="BK2740" s="34">
        <f t="shared" si="1743"/>
        <v>572.23164854497065</v>
      </c>
      <c r="BL2740" s="27">
        <f t="shared" si="1744"/>
        <v>105.79591992531257</v>
      </c>
      <c r="BM2740" s="34">
        <f t="shared" si="1745"/>
        <v>1.1054421768707483</v>
      </c>
      <c r="BN2740" s="45">
        <f t="shared" si="1746"/>
        <v>3031.1934923010454</v>
      </c>
      <c r="BO2740" s="45">
        <f t="shared" si="1747"/>
        <v>112.20572361778572</v>
      </c>
      <c r="BP2740" s="66">
        <f t="shared" si="1748"/>
        <v>6.6871318442312733</v>
      </c>
    </row>
    <row r="2741" spans="8:68">
      <c r="H2741" s="68">
        <v>2736</v>
      </c>
      <c r="I2741" s="31">
        <f>('Propiedades físicas'!$C$10*'Diseño reactor'!H2741)/1000</f>
        <v>2394.67109045711</v>
      </c>
      <c r="J2741" s="31">
        <f t="shared" si="1725"/>
        <v>0.19042281080570267</v>
      </c>
      <c r="K2741" s="31">
        <f>(I2741*1000)/'Propiedades físicas'!$F$10</f>
        <v>15642.389684029575</v>
      </c>
      <c r="L2741" s="31">
        <f t="shared" si="1726"/>
        <v>2234.6270977185104</v>
      </c>
      <c r="M2741" s="31">
        <f t="shared" si="1727"/>
        <v>13407.762586311062</v>
      </c>
      <c r="N2741" s="31">
        <f t="shared" si="1728"/>
        <v>0.81674967021875378</v>
      </c>
      <c r="O2741" s="32">
        <f t="shared" si="1729"/>
        <v>4.9004980213125231</v>
      </c>
      <c r="P2741" s="33">
        <f t="shared" si="1730"/>
        <v>0.70104346693776365</v>
      </c>
      <c r="Q2741" s="31">
        <f t="shared" si="1731"/>
        <v>4.7660779466814356</v>
      </c>
      <c r="R2741" s="31">
        <f t="shared" si="1732"/>
        <v>9.9314491149516529E-2</v>
      </c>
      <c r="S2741" s="31">
        <f t="shared" si="1733"/>
        <v>0.13442007463108915</v>
      </c>
      <c r="T2741" s="31">
        <f t="shared" si="1734"/>
        <v>1.4069552912848178E-2</v>
      </c>
      <c r="U2741" s="31">
        <f t="shared" si="1735"/>
        <v>2.3221592186254275E-3</v>
      </c>
      <c r="V2741" s="47">
        <f t="shared" si="1749"/>
        <v>6.9423721968594066E-4</v>
      </c>
      <c r="W2741" s="31">
        <f t="shared" si="1736"/>
        <v>0.14166666666666669</v>
      </c>
      <c r="X2741" s="34">
        <f>(S2741*H2741*'Propiedades físicas'!$F$5*60*24*365)/(1000000)</f>
        <v>56921.539583037062</v>
      </c>
      <c r="Y2741" s="34">
        <f>(U2741*H2741*'Propiedades físicas'!$F$7*60*24*365)/(1000000)</f>
        <v>307.52180589526978</v>
      </c>
      <c r="Z2741" s="31">
        <f t="shared" si="1750"/>
        <v>1918.0549255417213</v>
      </c>
      <c r="AA2741" s="31">
        <f t="shared" si="1766"/>
        <v>13039.989262120407</v>
      </c>
      <c r="AB2741" s="31">
        <f t="shared" si="1767"/>
        <v>271.72444778507725</v>
      </c>
      <c r="AC2741" s="31">
        <f t="shared" si="1768"/>
        <v>367.77332419065993</v>
      </c>
      <c r="AD2741" s="31">
        <f t="shared" si="1765"/>
        <v>38.494296769552612</v>
      </c>
      <c r="AE2741" s="31">
        <f t="shared" si="1754"/>
        <v>6.3534276221591695</v>
      </c>
      <c r="AF2741" s="31">
        <f t="shared" si="1755"/>
        <v>15642.38968402958</v>
      </c>
      <c r="AG2741" s="31">
        <f t="shared" si="1756"/>
        <v>0.12261904761904756</v>
      </c>
      <c r="AH2741" s="31">
        <f t="shared" si="1757"/>
        <v>0.83363153108465604</v>
      </c>
      <c r="AI2741" s="31">
        <f t="shared" si="1757"/>
        <v>1.7371031746031742E-2</v>
      </c>
      <c r="AJ2741" s="31">
        <f t="shared" si="1757"/>
        <v>2.3511326058201047E-2</v>
      </c>
      <c r="AK2741" s="31">
        <f t="shared" si="1738"/>
        <v>2.4608961640211636E-3</v>
      </c>
      <c r="AL2741" s="31">
        <f t="shared" si="1738"/>
        <v>4.0616732804232798E-4</v>
      </c>
      <c r="AM2741" s="31">
        <f t="shared" si="1758"/>
        <v>0.99999999999999978</v>
      </c>
      <c r="AN2741" s="31">
        <f>(Z2741*'Propiedades físicas'!$F$4)/1000</f>
        <v>1686.6991404228788</v>
      </c>
      <c r="AO2741" s="31">
        <f>(AA2741*'Propiedades físicas'!$F$6)/1000</f>
        <v>417.80125595833783</v>
      </c>
      <c r="AP2741" s="31">
        <f>(AB2741*'Propiedades físicas'!$F$9)/1000</f>
        <v>167.6403980610034</v>
      </c>
      <c r="AQ2741" s="31">
        <f>(AC2741*'Propiedades físicas'!$F$5)/1000</f>
        <v>108.29821077442364</v>
      </c>
      <c r="AR2741" s="31">
        <f>(AD2741*'Propiedades físicas'!$F$8)/1000</f>
        <v>13.646998090741787</v>
      </c>
      <c r="AS2741" s="31">
        <f>(AE2741*'Propiedades físicas'!$F$7)/1000</f>
        <v>0.58508714972463793</v>
      </c>
      <c r="AT2741" s="31">
        <f t="shared" si="1759"/>
        <v>2394.6710904571105</v>
      </c>
      <c r="AU2741" s="31">
        <f t="shared" si="1760"/>
        <v>0.70435524408527883</v>
      </c>
      <c r="AV2741" s="31">
        <f t="shared" si="1764"/>
        <v>0.1744712489424112</v>
      </c>
      <c r="AW2741" s="31">
        <f t="shared" si="1764"/>
        <v>7.0005604831936685E-2</v>
      </c>
      <c r="AX2741" s="31">
        <f t="shared" si="1764"/>
        <v>4.5224670396697766E-2</v>
      </c>
      <c r="AY2741" s="31">
        <f t="shared" si="1761"/>
        <v>5.6989029287261156E-3</v>
      </c>
      <c r="AZ2741" s="31">
        <f t="shared" si="1761"/>
        <v>2.4432881494925997E-4</v>
      </c>
      <c r="BA2741" s="31">
        <f t="shared" si="1762"/>
        <v>0.99999999999999989</v>
      </c>
      <c r="BB2741" s="34">
        <f>AU2741*'Propiedades físicas'!$C$4+'Diseño reactor'!AV2741*'Propiedades físicas'!$C$5+'Diseño reactor'!AW2741*'Propiedades físicas'!$C$8+'Diseño reactor'!AX2741*'Propiedades físicas'!$C$9+'Diseño reactor'!AY2741*'Propiedades físicas'!$C$7+'Diseño reactor'!AZ2741*'Propiedades físicas'!$C$6</f>
        <v>875.3048902797259</v>
      </c>
      <c r="BC2741" s="45">
        <f>AU2741*'Propiedades físicas'!$L$4+'Diseño reactor'!AV2741*'Propiedades físicas'!$L$5+'Diseño reactor'!AW2741*'Propiedades físicas'!$L$8+AX2741*'Propiedades físicas'!$L$9+'Diseño reactor'!AY2741*'Propiedades físicas'!$L$7+'Diseño reactor'!AZ2741*'Propiedades físicas'!$L$6</f>
        <v>2.1290803279547079</v>
      </c>
      <c r="BD2741" s="29">
        <f t="shared" si="1739"/>
        <v>1.2417530537958825</v>
      </c>
      <c r="BE2741" s="58">
        <f t="shared" si="1740"/>
        <v>41.020443788902874</v>
      </c>
      <c r="BF2741" s="30">
        <f>AU2741*'Propiedades físicas'!$I$4+'Diseño reactor'!AV2741*'Propiedades físicas'!$I$5+'Diseño reactor'!AW2741*'Propiedades físicas'!$I$8+'Diseño reactor'!AX2741*'Propiedades físicas'!$I$9+'Diseño reactor'!AY2741*'Propiedades físicas'!$I$7+'Diseño reactor'!AZ2741*'Propiedades físicas'!$I$6</f>
        <v>2.00036638083472E-2</v>
      </c>
      <c r="BG2741" s="24">
        <f>AU2741*'Propiedades físicas'!$O$4+'Diseño reactor'!AV2741*'Propiedades físicas'!$O$5+'Diseño reactor'!AW2741*'Propiedades físicas'!$O$8+'Diseño reactor'!AX2741*'Propiedades físicas'!$O$9+'Diseño reactor'!AY2741*'Propiedades físicas'!$O$7+'Diseño reactor'!AZ2741*'Propiedades físicas'!$O$6</f>
        <v>0.15501591507791807</v>
      </c>
      <c r="BH2741" s="54">
        <f t="shared" si="1741"/>
        <v>41083.175749575101</v>
      </c>
      <c r="BI2741" s="34">
        <f t="shared" si="1763"/>
        <v>274.74215844201677</v>
      </c>
      <c r="BJ2741" s="27">
        <f t="shared" si="1742"/>
        <v>4798.9121132128448</v>
      </c>
      <c r="BK2741" s="34">
        <f t="shared" si="1743"/>
        <v>572.23673277553428</v>
      </c>
      <c r="BL2741" s="27">
        <f t="shared" si="1744"/>
        <v>105.79609371187099</v>
      </c>
      <c r="BM2741" s="34">
        <f t="shared" si="1745"/>
        <v>1.1054421768707483</v>
      </c>
      <c r="BN2741" s="45">
        <f t="shared" si="1746"/>
        <v>3032.3981753157918</v>
      </c>
      <c r="BO2741" s="45">
        <f t="shared" si="1747"/>
        <v>112.2111886397245</v>
      </c>
      <c r="BP2741" s="66">
        <f t="shared" si="1748"/>
        <v>6.6871312474615285</v>
      </c>
    </row>
    <row r="2742" spans="8:68">
      <c r="H2742" s="68">
        <v>2737</v>
      </c>
      <c r="I2742" s="31">
        <f>('Propiedades físicas'!$C$10*'Diseño reactor'!H2742)/1000</f>
        <v>2395.5463357387102</v>
      </c>
      <c r="J2742" s="31">
        <f t="shared" si="1725"/>
        <v>0.19035323725407471</v>
      </c>
      <c r="K2742" s="31">
        <f>(I2742*1000)/'Propiedades físicas'!$F$10</f>
        <v>15648.106931721108</v>
      </c>
      <c r="L2742" s="31">
        <f t="shared" si="1726"/>
        <v>2235.4438473887294</v>
      </c>
      <c r="M2742" s="31">
        <f t="shared" si="1727"/>
        <v>13412.663084332376</v>
      </c>
      <c r="N2742" s="31">
        <f t="shared" si="1728"/>
        <v>0.81674967021875389</v>
      </c>
      <c r="O2742" s="32">
        <f t="shared" si="1729"/>
        <v>4.9004980213125231</v>
      </c>
      <c r="P2742" s="33">
        <f t="shared" si="1730"/>
        <v>0.70107975470974671</v>
      </c>
      <c r="Q2742" s="31">
        <f t="shared" si="1731"/>
        <v>4.7661266985177031</v>
      </c>
      <c r="R2742" s="31">
        <f t="shared" si="1732"/>
        <v>9.9288483300681574E-2</v>
      </c>
      <c r="S2742" s="31">
        <f t="shared" si="1733"/>
        <v>0.13437132279482031</v>
      </c>
      <c r="T2742" s="31">
        <f t="shared" si="1734"/>
        <v>1.4061457130838281E-2</v>
      </c>
      <c r="U2742" s="31">
        <f t="shared" si="1735"/>
        <v>2.3199750774873995E-3</v>
      </c>
      <c r="V2742" s="47">
        <f t="shared" si="1749"/>
        <v>6.9427315514945787E-4</v>
      </c>
      <c r="W2742" s="31">
        <f t="shared" si="1736"/>
        <v>0.14162223717583727</v>
      </c>
      <c r="X2742" s="34">
        <f>(S2742*H2742*'Propiedades físicas'!$F$5*60*24*365)/(1000000)</f>
        <v>56921.69223588163</v>
      </c>
      <c r="Y2742" s="34">
        <f>(U2742*H2742*'Propiedades físicas'!$F$7*60*24*365)/(1000000)</f>
        <v>307.34485432337266</v>
      </c>
      <c r="Z2742" s="31">
        <f t="shared" si="1750"/>
        <v>1918.8552886405766</v>
      </c>
      <c r="AA2742" s="31">
        <f t="shared" si="1766"/>
        <v>13044.888773842953</v>
      </c>
      <c r="AB2742" s="31">
        <f t="shared" si="1767"/>
        <v>271.75257879396548</v>
      </c>
      <c r="AC2742" s="31">
        <f t="shared" si="1768"/>
        <v>367.77431048942316</v>
      </c>
      <c r="AD2742" s="31">
        <f t="shared" si="1765"/>
        <v>38.486208167104373</v>
      </c>
      <c r="AE2742" s="31">
        <f t="shared" si="1754"/>
        <v>6.3497717870830126</v>
      </c>
      <c r="AF2742" s="31">
        <f t="shared" si="1755"/>
        <v>15648.106931721104</v>
      </c>
      <c r="AG2742" s="31">
        <f t="shared" si="1756"/>
        <v>0.12262539468916613</v>
      </c>
      <c r="AH2742" s="31">
        <f t="shared" si="1757"/>
        <v>0.8336400582359883</v>
      </c>
      <c r="AI2742" s="31">
        <f t="shared" si="1757"/>
        <v>1.7366482730449745E-2</v>
      </c>
      <c r="AJ2742" s="31">
        <f t="shared" si="1757"/>
        <v>2.3502798906868946E-2</v>
      </c>
      <c r="AK2742" s="31">
        <f t="shared" si="1738"/>
        <v>2.4594801361618348E-3</v>
      </c>
      <c r="AL2742" s="31">
        <f t="shared" si="1738"/>
        <v>4.0578530136518013E-4</v>
      </c>
      <c r="AM2742" s="31">
        <f t="shared" si="1758"/>
        <v>1</v>
      </c>
      <c r="AN2742" s="31">
        <f>(Z2742*'Propiedades físicas'!$F$4)/1000</f>
        <v>1687.4029637247504</v>
      </c>
      <c r="AO2742" s="31">
        <f>(AA2742*'Propiedades físicas'!$F$6)/1000</f>
        <v>417.95823631392818</v>
      </c>
      <c r="AP2742" s="31">
        <f>(AB2742*'Propiedades físicas'!$F$9)/1000</f>
        <v>167.657753486937</v>
      </c>
      <c r="AQ2742" s="31">
        <f>(AC2742*'Propiedades físicas'!$F$5)/1000</f>
        <v>108.29850120982044</v>
      </c>
      <c r="AR2742" s="31">
        <f>(AD2742*'Propiedades físicas'!$F$8)/1000</f>
        <v>13.644130519401838</v>
      </c>
      <c r="AS2742" s="31">
        <f>(AE2742*'Propiedades físicas'!$F$7)/1000</f>
        <v>0.58475048387247464</v>
      </c>
      <c r="AT2742" s="31">
        <f t="shared" si="1759"/>
        <v>2395.5463357387102</v>
      </c>
      <c r="AU2742" s="31">
        <f t="shared" si="1760"/>
        <v>0.70439170328317158</v>
      </c>
      <c r="AV2742" s="31">
        <f t="shared" si="1764"/>
        <v>0.17447303359508726</v>
      </c>
      <c r="AW2742" s="31">
        <f t="shared" si="1764"/>
        <v>6.9987272208298437E-2</v>
      </c>
      <c r="AX2742" s="31">
        <f t="shared" si="1764"/>
        <v>4.5208268190907119E-2</v>
      </c>
      <c r="AY2742" s="31">
        <f t="shared" si="1761"/>
        <v>5.6956237146606565E-3</v>
      </c>
      <c r="AZ2742" s="31">
        <f t="shared" si="1761"/>
        <v>2.4409900787502665E-4</v>
      </c>
      <c r="BA2742" s="31">
        <f t="shared" si="1762"/>
        <v>1.0000000000000002</v>
      </c>
      <c r="BB2742" s="34">
        <f>AU2742*'Propiedades físicas'!$C$4+'Diseño reactor'!AV2742*'Propiedades físicas'!$C$5+'Diseño reactor'!AW2742*'Propiedades físicas'!$C$8+'Diseño reactor'!AX2742*'Propiedades físicas'!$C$9+'Diseño reactor'!AY2742*'Propiedades físicas'!$C$7+'Diseño reactor'!AZ2742*'Propiedades físicas'!$C$6</f>
        <v>875.30481226163295</v>
      </c>
      <c r="BC2742" s="45">
        <f>AU2742*'Propiedades físicas'!$L$4+'Diseño reactor'!AV2742*'Propiedades físicas'!$L$5+'Diseño reactor'!AW2742*'Propiedades físicas'!$L$8+AX2742*'Propiedades físicas'!$L$9+'Diseño reactor'!AY2742*'Propiedades físicas'!$L$7+'Diseño reactor'!AZ2742*'Propiedades físicas'!$L$6</f>
        <v>2.1291060306251026</v>
      </c>
      <c r="BD2742" s="29">
        <f t="shared" si="1739"/>
        <v>1.2413487401267593</v>
      </c>
      <c r="BE2742" s="58">
        <f t="shared" si="1740"/>
        <v>41.020009774897204</v>
      </c>
      <c r="BF2742" s="30">
        <f>AU2742*'Propiedades físicas'!$I$4+'Diseño reactor'!AV2742*'Propiedades físicas'!$I$5+'Diseño reactor'!AW2742*'Propiedades físicas'!$I$8+'Diseño reactor'!AX2742*'Propiedades físicas'!$I$9+'Diseño reactor'!AY2742*'Propiedades físicas'!$I$7+'Diseño reactor'!AZ2742*'Propiedades físicas'!$I$6</f>
        <v>2.0003694835491501E-2</v>
      </c>
      <c r="BG2742" s="24">
        <f>AU2742*'Propiedades físicas'!$O$4+'Diseño reactor'!AV2742*'Propiedades físicas'!$O$5+'Diseño reactor'!AW2742*'Propiedades físicas'!$O$8+'Diseño reactor'!AX2742*'Propiedades físicas'!$O$9+'Diseño reactor'!AY2742*'Propiedades físicas'!$O$7+'Diseño reactor'!AZ2742*'Propiedades físicas'!$O$6</f>
        <v>0.15501717814314767</v>
      </c>
      <c r="BH2742" s="54">
        <f t="shared" si="1741"/>
        <v>41083.108364826723</v>
      </c>
      <c r="BI2742" s="34">
        <f t="shared" si="1763"/>
        <v>274.74366272943155</v>
      </c>
      <c r="BJ2742" s="27">
        <f t="shared" si="1742"/>
        <v>4798.9156241718238</v>
      </c>
      <c r="BK2742" s="34">
        <f t="shared" si="1743"/>
        <v>572.24181400475243</v>
      </c>
      <c r="BL2742" s="27">
        <f t="shared" si="1744"/>
        <v>105.79626739332402</v>
      </c>
      <c r="BM2742" s="34">
        <f t="shared" si="1745"/>
        <v>1.1054421768707483</v>
      </c>
      <c r="BN2742" s="45">
        <f t="shared" si="1746"/>
        <v>3033.6028691402121</v>
      </c>
      <c r="BO2742" s="45">
        <f t="shared" si="1747"/>
        <v>112.21665023413856</v>
      </c>
      <c r="BP2742" s="66">
        <f t="shared" si="1748"/>
        <v>6.687130651420957</v>
      </c>
    </row>
    <row r="2743" spans="8:68">
      <c r="H2743" s="68">
        <v>2738</v>
      </c>
      <c r="I2743" s="31">
        <f>('Propiedades físicas'!$C$10*'Diseño reactor'!H2743)/1000</f>
        <v>2396.4215810203095</v>
      </c>
      <c r="J2743" s="31">
        <f t="shared" si="1725"/>
        <v>0.19028371452315654</v>
      </c>
      <c r="K2743" s="31">
        <f>(I2743*1000)/'Propiedades físicas'!$F$10</f>
        <v>15653.824179412635</v>
      </c>
      <c r="L2743" s="31">
        <f t="shared" si="1726"/>
        <v>2236.260597058948</v>
      </c>
      <c r="M2743" s="31">
        <f t="shared" si="1727"/>
        <v>13417.563582353687</v>
      </c>
      <c r="N2743" s="31">
        <f t="shared" si="1728"/>
        <v>0.81674967021875378</v>
      </c>
      <c r="O2743" s="32">
        <f t="shared" si="1729"/>
        <v>4.9004980213125222</v>
      </c>
      <c r="P2743" s="33">
        <f t="shared" si="1730"/>
        <v>0.70111601972772819</v>
      </c>
      <c r="Q2743" s="31">
        <f t="shared" si="1731"/>
        <v>4.7661754151943088</v>
      </c>
      <c r="R2743" s="31">
        <f t="shared" si="1732"/>
        <v>9.9262488538429519E-2</v>
      </c>
      <c r="S2743" s="31">
        <f t="shared" si="1733"/>
        <v>0.13432260611821414</v>
      </c>
      <c r="T2743" s="31">
        <f t="shared" si="1734"/>
        <v>1.4053368278003672E-2</v>
      </c>
      <c r="U2743" s="31">
        <f t="shared" si="1735"/>
        <v>2.3177936745924204E-3</v>
      </c>
      <c r="V2743" s="47">
        <f t="shared" si="1749"/>
        <v>6.9430906807988618E-4</v>
      </c>
      <c r="W2743" s="31">
        <f t="shared" si="1736"/>
        <v>0.14157783554421874</v>
      </c>
      <c r="X2743" s="34">
        <f>(S2743*H2743*'Propiedades físicas'!$F$5*60*24*365)/(1000000)</f>
        <v>56921.844697346358</v>
      </c>
      <c r="Y2743" s="34">
        <f>(U2743*H2743*'Propiedades físicas'!$F$7*60*24*365)/(1000000)</f>
        <v>307.16805420422673</v>
      </c>
      <c r="Z2743" s="31">
        <f t="shared" si="1750"/>
        <v>1919.6556620145197</v>
      </c>
      <c r="AA2743" s="31">
        <f t="shared" si="1766"/>
        <v>13049.788286802017</v>
      </c>
      <c r="AB2743" s="31">
        <f t="shared" si="1767"/>
        <v>271.78069361822003</v>
      </c>
      <c r="AC2743" s="31">
        <f t="shared" si="1768"/>
        <v>367.77529555167035</v>
      </c>
      <c r="AD2743" s="31">
        <f t="shared" si="1765"/>
        <v>38.478122345174057</v>
      </c>
      <c r="AE2743" s="31">
        <f t="shared" si="1754"/>
        <v>6.3461190810340469</v>
      </c>
      <c r="AF2743" s="31">
        <f t="shared" si="1755"/>
        <v>15653.824179412635</v>
      </c>
      <c r="AG2743" s="31">
        <f t="shared" si="1756"/>
        <v>0.12263173777939733</v>
      </c>
      <c r="AH2743" s="31">
        <f t="shared" si="1757"/>
        <v>0.83364857923756708</v>
      </c>
      <c r="AI2743" s="31">
        <f t="shared" si="1757"/>
        <v>1.7361936003833268E-2</v>
      </c>
      <c r="AJ2743" s="31">
        <f t="shared" si="1757"/>
        <v>2.3494277905290111E-2</v>
      </c>
      <c r="AK2743" s="31">
        <f t="shared" si="1738"/>
        <v>2.4580653202799572E-3</v>
      </c>
      <c r="AL2743" s="31">
        <f t="shared" si="1738"/>
        <v>4.0540375363230677E-4</v>
      </c>
      <c r="AM2743" s="31">
        <f t="shared" si="1758"/>
        <v>1</v>
      </c>
      <c r="AN2743" s="31">
        <f>(Z2743*'Propiedades físicas'!$F$4)/1000</f>
        <v>1688.1067960623284</v>
      </c>
      <c r="AO2743" s="31">
        <f>(AA2743*'Propiedades físicas'!$F$6)/1000</f>
        <v>418.11521670913663</v>
      </c>
      <c r="AP2743" s="31">
        <f>(AB2743*'Propiedades físicas'!$F$9)/1000</f>
        <v>167.67509892776081</v>
      </c>
      <c r="AQ2743" s="31">
        <f>(AC2743*'Propiedades físicas'!$F$5)/1000</f>
        <v>108.29879128110038</v>
      </c>
      <c r="AR2743" s="31">
        <f>(AD2743*'Propiedades físicas'!$F$8)/1000</f>
        <v>13.641263933811102</v>
      </c>
      <c r="AS2743" s="31">
        <f>(AE2743*'Propiedades físicas'!$F$7)/1000</f>
        <v>0.5844141061724254</v>
      </c>
      <c r="AT2743" s="31">
        <f t="shared" si="1759"/>
        <v>2396.4215810203095</v>
      </c>
      <c r="AU2743" s="31">
        <f t="shared" si="1760"/>
        <v>0.70442813961957129</v>
      </c>
      <c r="AV2743" s="31">
        <f t="shared" si="1764"/>
        <v>0.17447481696067782</v>
      </c>
      <c r="AW2743" s="31">
        <f t="shared" si="1764"/>
        <v>6.9968948809236986E-2</v>
      </c>
      <c r="AX2743" s="31">
        <f t="shared" si="1764"/>
        <v>4.5191877814332933E-2</v>
      </c>
      <c r="AY2743" s="31">
        <f t="shared" si="1761"/>
        <v>5.6923473072726816E-3</v>
      </c>
      <c r="AZ2743" s="31">
        <f t="shared" si="1761"/>
        <v>2.4386948890837607E-4</v>
      </c>
      <c r="BA2743" s="31">
        <f t="shared" si="1762"/>
        <v>1</v>
      </c>
      <c r="BB2743" s="34">
        <f>AU2743*'Propiedades físicas'!$C$4+'Diseño reactor'!AV2743*'Propiedades físicas'!$C$5+'Diseño reactor'!AW2743*'Propiedades físicas'!$C$8+'Diseño reactor'!AX2743*'Propiedades físicas'!$C$9+'Diseño reactor'!AY2743*'Propiedades físicas'!$C$7+'Diseño reactor'!AZ2743*'Propiedades físicas'!$C$6</f>
        <v>875.30473433884129</v>
      </c>
      <c r="BC2743" s="45">
        <f>AU2743*'Propiedades físicas'!$L$4+'Diseño reactor'!AV2743*'Propiedades físicas'!$L$5+'Diseño reactor'!AW2743*'Propiedades físicas'!$L$8+AX2743*'Propiedades físicas'!$L$9+'Diseño reactor'!AY2743*'Propiedades físicas'!$L$7+'Diseño reactor'!AZ2743*'Propiedades físicas'!$L$6</f>
        <v>2.1291317165731383</v>
      </c>
      <c r="BD2743" s="29">
        <f t="shared" si="1739"/>
        <v>1.2409446899501897</v>
      </c>
      <c r="BE2743" s="58">
        <f t="shared" si="1740"/>
        <v>41.0195760467195</v>
      </c>
      <c r="BF2743" s="30">
        <f>AU2743*'Propiedades físicas'!$I$4+'Diseño reactor'!AV2743*'Propiedades físicas'!$I$5+'Diseño reactor'!AW2743*'Propiedades físicas'!$I$8+'Diseño reactor'!AX2743*'Propiedades físicas'!$I$9+'Diseño reactor'!AY2743*'Propiedades físicas'!$I$7+'Diseño reactor'!AZ2743*'Propiedades físicas'!$I$6</f>
        <v>2.0003725818141662E-2</v>
      </c>
      <c r="BG2743" s="24">
        <f>AU2743*'Propiedades físicas'!$O$4+'Diseño reactor'!AV2743*'Propiedades físicas'!$O$5+'Diseño reactor'!AW2743*'Propiedades físicas'!$O$8+'Diseño reactor'!AX2743*'Propiedades físicas'!$O$9+'Diseño reactor'!AY2743*'Propiedades físicas'!$O$7+'Diseño reactor'!AZ2743*'Propiedades físicas'!$O$6</f>
        <v>0.15501844041241036</v>
      </c>
      <c r="BH2743" s="54">
        <f t="shared" si="1741"/>
        <v>41083.041076141133</v>
      </c>
      <c r="BI2743" s="34">
        <f t="shared" si="1763"/>
        <v>274.74516564436215</v>
      </c>
      <c r="BJ2743" s="27">
        <f t="shared" si="1742"/>
        <v>4798.9191345665822</v>
      </c>
      <c r="BK2743" s="34">
        <f t="shared" si="1743"/>
        <v>572.24689223521966</v>
      </c>
      <c r="BL2743" s="27">
        <f t="shared" si="1744"/>
        <v>105.79644096976483</v>
      </c>
      <c r="BM2743" s="34">
        <f t="shared" si="1745"/>
        <v>1.1054421768707483</v>
      </c>
      <c r="BN2743" s="45">
        <f t="shared" si="1746"/>
        <v>3034.8075737638787</v>
      </c>
      <c r="BO2743" s="45">
        <f t="shared" si="1747"/>
        <v>112.22210840425114</v>
      </c>
      <c r="BP2743" s="66">
        <f t="shared" si="1748"/>
        <v>6.6871300561084652</v>
      </c>
    </row>
    <row r="2744" spans="8:68">
      <c r="H2744" s="68">
        <v>2739</v>
      </c>
      <c r="I2744" s="31">
        <f>('Propiedades físicas'!$C$10*'Diseño reactor'!H2744)/1000</f>
        <v>2397.2968263019097</v>
      </c>
      <c r="J2744" s="31">
        <f t="shared" si="1725"/>
        <v>0.19021424255728459</v>
      </c>
      <c r="K2744" s="31">
        <f>(I2744*1000)/'Propiedades físicas'!$F$10</f>
        <v>15659.541427104168</v>
      </c>
      <c r="L2744" s="31">
        <f t="shared" si="1726"/>
        <v>2237.0773467291669</v>
      </c>
      <c r="M2744" s="31">
        <f t="shared" si="1727"/>
        <v>13422.464080375001</v>
      </c>
      <c r="N2744" s="31">
        <f t="shared" si="1728"/>
        <v>0.81674967021875389</v>
      </c>
      <c r="O2744" s="32">
        <f t="shared" si="1729"/>
        <v>4.9004980213125231</v>
      </c>
      <c r="P2744" s="33">
        <f t="shared" si="1730"/>
        <v>0.70115226201310354</v>
      </c>
      <c r="Q2744" s="31">
        <f t="shared" si="1731"/>
        <v>4.7662240967490561</v>
      </c>
      <c r="R2744" s="31">
        <f t="shared" si="1732"/>
        <v>9.9236506853483647E-2</v>
      </c>
      <c r="S2744" s="31">
        <f t="shared" si="1733"/>
        <v>0.13427392456346787</v>
      </c>
      <c r="T2744" s="31">
        <f t="shared" si="1734"/>
        <v>1.4045286346516075E-2</v>
      </c>
      <c r="U2744" s="31">
        <f t="shared" si="1735"/>
        <v>2.3156150056506905E-3</v>
      </c>
      <c r="V2744" s="47">
        <f t="shared" si="1749"/>
        <v>6.9434495849841319E-4</v>
      </c>
      <c r="W2744" s="31">
        <f t="shared" si="1736"/>
        <v>0.1415334617456159</v>
      </c>
      <c r="X2744" s="34">
        <f>(S2744*H2744*'Propiedades físicas'!$F$5*60*24*365)/(1000000)</f>
        <v>56921.996967731058</v>
      </c>
      <c r="Y2744" s="34">
        <f>(U2744*H2744*'Propiedades físicas'!$F$7*60*24*365)/(1000000)</f>
        <v>306.99140536672769</v>
      </c>
      <c r="Z2744" s="31">
        <f t="shared" si="1750"/>
        <v>1920.4560456538907</v>
      </c>
      <c r="AA2744" s="31">
        <f t="shared" si="1766"/>
        <v>13054.687800995665</v>
      </c>
      <c r="AB2744" s="31">
        <f t="shared" si="1767"/>
        <v>271.80879227169169</v>
      </c>
      <c r="AC2744" s="31">
        <f t="shared" si="1768"/>
        <v>367.77627937933852</v>
      </c>
      <c r="AD2744" s="31">
        <f t="shared" si="1765"/>
        <v>38.470039303107527</v>
      </c>
      <c r="AE2744" s="31">
        <f t="shared" si="1754"/>
        <v>6.3424695004772413</v>
      </c>
      <c r="AF2744" s="31">
        <f t="shared" si="1755"/>
        <v>15659.541427104172</v>
      </c>
      <c r="AG2744" s="31">
        <f t="shared" si="1756"/>
        <v>0.12263807689348342</v>
      </c>
      <c r="AH2744" s="31">
        <f t="shared" si="1757"/>
        <v>0.83365709409600464</v>
      </c>
      <c r="AI2744" s="31">
        <f t="shared" si="1757"/>
        <v>1.7357391564559736E-2</v>
      </c>
      <c r="AJ2744" s="31">
        <f t="shared" si="1757"/>
        <v>2.348576304685247E-2</v>
      </c>
      <c r="AK2744" s="31">
        <f t="shared" si="1738"/>
        <v>2.456651715006291E-3</v>
      </c>
      <c r="AL2744" s="31">
        <f t="shared" si="1738"/>
        <v>4.0502268409338198E-4</v>
      </c>
      <c r="AM2744" s="31">
        <f t="shared" si="1758"/>
        <v>0.99999999999999989</v>
      </c>
      <c r="AN2744" s="31">
        <f>(Z2744*'Propiedades físicas'!$F$4)/1000</f>
        <v>1688.8106374271183</v>
      </c>
      <c r="AO2744" s="31">
        <f>(AA2744*'Propiedades físicas'!$F$6)/1000</f>
        <v>418.27219714390105</v>
      </c>
      <c r="AP2744" s="31">
        <f>(AB2744*'Propiedades físicas'!$F$9)/1000</f>
        <v>167.69243439202017</v>
      </c>
      <c r="AQ2744" s="31">
        <f>(AC2744*'Propiedades físicas'!$F$5)/1000</f>
        <v>108.29908098883382</v>
      </c>
      <c r="AR2744" s="31">
        <f>(AD2744*'Propiedades físicas'!$F$8)/1000</f>
        <v>13.638398333737676</v>
      </c>
      <c r="AS2744" s="31">
        <f>(AE2744*'Propiedades físicas'!$F$7)/1000</f>
        <v>0.58407801629894918</v>
      </c>
      <c r="AT2744" s="31">
        <f t="shared" si="1759"/>
        <v>2397.2968263019097</v>
      </c>
      <c r="AU2744" s="31">
        <f t="shared" si="1760"/>
        <v>0.70446455311597433</v>
      </c>
      <c r="AV2744" s="31">
        <f t="shared" si="1764"/>
        <v>0.17447659904056656</v>
      </c>
      <c r="AW2744" s="31">
        <f t="shared" si="1764"/>
        <v>6.9950634628213285E-2</v>
      </c>
      <c r="AX2744" s="31">
        <f t="shared" si="1764"/>
        <v>4.5175499254256679E-2</v>
      </c>
      <c r="AY2744" s="31">
        <f t="shared" si="1761"/>
        <v>5.6890737033913254E-3</v>
      </c>
      <c r="AZ2744" s="31">
        <f t="shared" si="1761"/>
        <v>2.4364025759795161E-4</v>
      </c>
      <c r="BA2744" s="31">
        <f t="shared" si="1762"/>
        <v>1.0000000000000002</v>
      </c>
      <c r="BB2744" s="34">
        <f>AU2744*'Propiedades físicas'!$C$4+'Diseño reactor'!AV2744*'Propiedades físicas'!$C$5+'Diseño reactor'!AW2744*'Propiedades físicas'!$C$8+'Diseño reactor'!AX2744*'Propiedades físicas'!$C$9+'Diseño reactor'!AY2744*'Propiedades físicas'!$C$7+'Diseño reactor'!AZ2744*'Propiedades físicas'!$C$6</f>
        <v>875.30465651120983</v>
      </c>
      <c r="BC2744" s="45">
        <f>AU2744*'Propiedades físicas'!$L$4+'Diseño reactor'!AV2744*'Propiedades físicas'!$L$5+'Diseño reactor'!AW2744*'Propiedades físicas'!$L$8+AX2744*'Propiedades físicas'!$L$9+'Diseño reactor'!AY2744*'Propiedades físicas'!$L$7+'Diseño reactor'!AZ2744*'Propiedades físicas'!$L$6</f>
        <v>2.1291573858150494</v>
      </c>
      <c r="BD2744" s="29">
        <f t="shared" si="1739"/>
        <v>1.2405409030084509</v>
      </c>
      <c r="BE2744" s="58">
        <f t="shared" si="1740"/>
        <v>41.01914260408693</v>
      </c>
      <c r="BF2744" s="30">
        <f>AU2744*'Propiedades físicas'!$I$4+'Diseño reactor'!AV2744*'Propiedades físicas'!$I$5+'Diseño reactor'!AW2744*'Propiedades físicas'!$I$8+'Diseño reactor'!AX2744*'Propiedades físicas'!$I$9+'Diseño reactor'!AY2744*'Propiedades físicas'!$I$7+'Diseño reactor'!AZ2744*'Propiedades físicas'!$I$6</f>
        <v>2.0003756756365659E-2</v>
      </c>
      <c r="BG2744" s="24">
        <f>AU2744*'Propiedades físicas'!$O$4+'Diseño reactor'!AV2744*'Propiedades físicas'!$O$5+'Diseño reactor'!AW2744*'Propiedades físicas'!$O$8+'Diseño reactor'!AX2744*'Propiedades físicas'!$O$9+'Diseño reactor'!AY2744*'Propiedades físicas'!$O$7+'Diseño reactor'!AZ2744*'Propiedades físicas'!$O$6</f>
        <v>0.1550197018864484</v>
      </c>
      <c r="BH2744" s="54">
        <f t="shared" si="1741"/>
        <v>41082.973883371196</v>
      </c>
      <c r="BI2744" s="34">
        <f t="shared" si="1763"/>
        <v>274.74666718854587</v>
      </c>
      <c r="BJ2744" s="27">
        <f t="shared" si="1742"/>
        <v>4798.9226443959515</v>
      </c>
      <c r="BK2744" s="34">
        <f t="shared" si="1743"/>
        <v>572.25196746952838</v>
      </c>
      <c r="BL2744" s="27">
        <f t="shared" si="1744"/>
        <v>105.79661444128654</v>
      </c>
      <c r="BM2744" s="34">
        <f t="shared" si="1745"/>
        <v>1.1054421768707483</v>
      </c>
      <c r="BN2744" s="45">
        <f t="shared" si="1746"/>
        <v>3036.0122891763799</v>
      </c>
      <c r="BO2744" s="45">
        <f t="shared" si="1747"/>
        <v>112.22756315328178</v>
      </c>
      <c r="BP2744" s="66">
        <f t="shared" si="1748"/>
        <v>6.6871294615229759</v>
      </c>
    </row>
    <row r="2745" spans="8:68">
      <c r="H2745" s="68">
        <v>2740</v>
      </c>
      <c r="I2745" s="31">
        <f>('Propiedades físicas'!$C$10*'Diseño reactor'!H2745)/1000</f>
        <v>2398.1720715835095</v>
      </c>
      <c r="J2745" s="31">
        <f t="shared" si="1725"/>
        <v>0.19014482130087682</v>
      </c>
      <c r="K2745" s="31">
        <f>(I2745*1000)/'Propiedades físicas'!$F$10</f>
        <v>15665.258674795699</v>
      </c>
      <c r="L2745" s="31">
        <f t="shared" si="1726"/>
        <v>2237.8940963993855</v>
      </c>
      <c r="M2745" s="31">
        <f t="shared" si="1727"/>
        <v>13427.364578396313</v>
      </c>
      <c r="N2745" s="31">
        <f t="shared" si="1728"/>
        <v>0.81674967021875378</v>
      </c>
      <c r="O2745" s="32">
        <f t="shared" si="1729"/>
        <v>4.9004980213125231</v>
      </c>
      <c r="P2745" s="33">
        <f t="shared" si="1730"/>
        <v>0.70118848158724045</v>
      </c>
      <c r="Q2745" s="31">
        <f t="shared" si="1731"/>
        <v>4.7662727432196919</v>
      </c>
      <c r="R2745" s="31">
        <f t="shared" si="1732"/>
        <v>9.9210538236574858E-2</v>
      </c>
      <c r="S2745" s="31">
        <f t="shared" si="1733"/>
        <v>0.13422527809283252</v>
      </c>
      <c r="T2745" s="31">
        <f t="shared" si="1734"/>
        <v>1.4037211328558128E-2</v>
      </c>
      <c r="U2745" s="31">
        <f t="shared" si="1735"/>
        <v>2.313439066380468E-3</v>
      </c>
      <c r="V2745" s="47">
        <f t="shared" si="1749"/>
        <v>6.9438082642619926E-4</v>
      </c>
      <c r="W2745" s="31">
        <f t="shared" si="1736"/>
        <v>0.14148911575386638</v>
      </c>
      <c r="X2745" s="34">
        <f>(S2745*H2745*'Propiedades físicas'!$F$5*60*24*365)/(1000000)</f>
        <v>56922.149047334984</v>
      </c>
      <c r="Y2745" s="34">
        <f>(U2745*H2745*'Propiedades físicas'!$F$7*60*24*365)/(1000000)</f>
        <v>306.81490764000898</v>
      </c>
      <c r="Z2745" s="31">
        <f t="shared" si="1750"/>
        <v>1921.2564395490388</v>
      </c>
      <c r="AA2745" s="31">
        <f t="shared" si="1766"/>
        <v>13059.587316421956</v>
      </c>
      <c r="AB2745" s="31">
        <f t="shared" si="1767"/>
        <v>271.83687476821513</v>
      </c>
      <c r="AC2745" s="31">
        <f t="shared" si="1768"/>
        <v>367.77726197436112</v>
      </c>
      <c r="AD2745" s="31">
        <f t="shared" si="1765"/>
        <v>38.461959040249269</v>
      </c>
      <c r="AE2745" s="31">
        <f t="shared" si="1754"/>
        <v>6.338823041882482</v>
      </c>
      <c r="AF2745" s="31">
        <f t="shared" si="1755"/>
        <v>15665.258674795701</v>
      </c>
      <c r="AG2745" s="31">
        <f t="shared" si="1756"/>
        <v>0.12264441203516194</v>
      </c>
      <c r="AH2745" s="31">
        <f t="shared" si="1757"/>
        <v>0.83366560281790381</v>
      </c>
      <c r="AI2745" s="31">
        <f t="shared" si="1757"/>
        <v>1.7352849411007908E-2</v>
      </c>
      <c r="AJ2745" s="31">
        <f t="shared" si="1757"/>
        <v>2.34772543249534E-2</v>
      </c>
      <c r="AK2745" s="31">
        <f t="shared" si="1738"/>
        <v>2.4552393189735101E-3</v>
      </c>
      <c r="AL2745" s="31">
        <f t="shared" si="1738"/>
        <v>4.0464209199948944E-4</v>
      </c>
      <c r="AM2745" s="31">
        <f t="shared" si="1758"/>
        <v>1</v>
      </c>
      <c r="AN2745" s="31">
        <f>(Z2745*'Propiedades físicas'!$F$4)/1000</f>
        <v>1689.5144878106337</v>
      </c>
      <c r="AO2745" s="31">
        <f>(AA2745*'Propiedades físicas'!$F$6)/1000</f>
        <v>418.42917761815943</v>
      </c>
      <c r="AP2745" s="31">
        <f>(AB2745*'Propiedades físicas'!$F$9)/1000</f>
        <v>167.70975988825029</v>
      </c>
      <c r="AQ2745" s="31">
        <f>(AC2745*'Propiedades físicas'!$F$5)/1000</f>
        <v>108.29937033359013</v>
      </c>
      <c r="AR2745" s="31">
        <f>(AD2745*'Propiedades físicas'!$F$8)/1000</f>
        <v>13.635533718949166</v>
      </c>
      <c r="AS2745" s="31">
        <f>(AE2745*'Propiedades físicas'!$F$7)/1000</f>
        <v>0.5837422139269578</v>
      </c>
      <c r="AT2745" s="31">
        <f t="shared" si="1759"/>
        <v>2398.1720715835095</v>
      </c>
      <c r="AU2745" s="31">
        <f t="shared" si="1760"/>
        <v>0.70450094379384953</v>
      </c>
      <c r="AV2745" s="31">
        <f t="shared" si="1764"/>
        <v>0.17447837983613548</v>
      </c>
      <c r="AW2745" s="31">
        <f t="shared" si="1764"/>
        <v>6.993232965869367E-2</v>
      </c>
      <c r="AX2745" s="31">
        <f t="shared" si="1764"/>
        <v>4.5159132497978018E-2</v>
      </c>
      <c r="AY2745" s="31">
        <f t="shared" si="1761"/>
        <v>5.6858028998501521E-3</v>
      </c>
      <c r="AZ2745" s="31">
        <f t="shared" si="1761"/>
        <v>2.4341131349324475E-4</v>
      </c>
      <c r="BA2745" s="31">
        <f t="shared" si="1762"/>
        <v>1</v>
      </c>
      <c r="BB2745" s="34">
        <f>AU2745*'Propiedades físicas'!$C$4+'Diseño reactor'!AV2745*'Propiedades físicas'!$C$5+'Diseño reactor'!AW2745*'Propiedades físicas'!$C$8+'Diseño reactor'!AX2745*'Propiedades físicas'!$C$9+'Diseño reactor'!AY2745*'Propiedades físicas'!$C$7+'Diseño reactor'!AZ2745*'Propiedades físicas'!$C$6</f>
        <v>875.30457877859669</v>
      </c>
      <c r="BC2745" s="45">
        <f>AU2745*'Propiedades físicas'!$L$4+'Diseño reactor'!AV2745*'Propiedades físicas'!$L$5+'Diseño reactor'!AW2745*'Propiedades físicas'!$L$8+AX2745*'Propiedades físicas'!$L$9+'Diseño reactor'!AY2745*'Propiedades físicas'!$L$7+'Diseño reactor'!AZ2745*'Propiedades físicas'!$L$6</f>
        <v>2.1291830383670489</v>
      </c>
      <c r="BD2745" s="29">
        <f t="shared" si="1739"/>
        <v>1.2401373790441566</v>
      </c>
      <c r="BE2745" s="58">
        <f t="shared" si="1740"/>
        <v>41.018709446717025</v>
      </c>
      <c r="BF2745" s="30">
        <f>AU2745*'Propiedades físicas'!$I$4+'Diseño reactor'!AV2745*'Propiedades físicas'!$I$5+'Diseño reactor'!AW2745*'Propiedades físicas'!$I$8+'Diseño reactor'!AX2745*'Propiedades físicas'!$I$9+'Diseño reactor'!AY2745*'Propiedades físicas'!$I$7+'Diseño reactor'!AZ2745*'Propiedades físicas'!$I$6</f>
        <v>2.0003787650231336E-2</v>
      </c>
      <c r="BG2745" s="24">
        <f>AU2745*'Propiedades físicas'!$O$4+'Diseño reactor'!AV2745*'Propiedades físicas'!$O$5+'Diseño reactor'!AW2745*'Propiedades físicas'!$O$8+'Diseño reactor'!AX2745*'Propiedades físicas'!$O$9+'Diseño reactor'!AY2745*'Propiedades físicas'!$O$7+'Diseño reactor'!AZ2745*'Propiedades físicas'!$O$6</f>
        <v>0.1550209625660032</v>
      </c>
      <c r="BH2745" s="54">
        <f t="shared" si="1741"/>
        <v>41082.906786370011</v>
      </c>
      <c r="BI2745" s="34">
        <f t="shared" si="1763"/>
        <v>274.7481673637173</v>
      </c>
      <c r="BJ2745" s="27">
        <f t="shared" si="1742"/>
        <v>4798.9261536587492</v>
      </c>
      <c r="BK2745" s="34">
        <f t="shared" si="1743"/>
        <v>572.25703971026667</v>
      </c>
      <c r="BL2745" s="27">
        <f t="shared" si="1744"/>
        <v>105.79678780798214</v>
      </c>
      <c r="BM2745" s="34">
        <f t="shared" si="1745"/>
        <v>1.1054421768707483</v>
      </c>
      <c r="BN2745" s="45">
        <f t="shared" si="1746"/>
        <v>3037.2170153673123</v>
      </c>
      <c r="BO2745" s="45">
        <f t="shared" si="1747"/>
        <v>112.23301448444569</v>
      </c>
      <c r="BP2745" s="66">
        <f t="shared" si="1748"/>
        <v>6.6871288676634055</v>
      </c>
    </row>
    <row r="2746" spans="8:68">
      <c r="H2746" s="68">
        <v>2741</v>
      </c>
      <c r="I2746" s="31">
        <f>('Propiedades físicas'!$C$10*'Diseño reactor'!H2746)/1000</f>
        <v>2399.0473168651092</v>
      </c>
      <c r="J2746" s="31">
        <f t="shared" si="1725"/>
        <v>0.19007545069843215</v>
      </c>
      <c r="K2746" s="31">
        <f>(I2746*1000)/'Propiedades físicas'!$F$10</f>
        <v>15670.975922487232</v>
      </c>
      <c r="L2746" s="31">
        <f t="shared" si="1726"/>
        <v>2238.7108460696045</v>
      </c>
      <c r="M2746" s="31">
        <f t="shared" si="1727"/>
        <v>13432.265076417627</v>
      </c>
      <c r="N2746" s="31">
        <f t="shared" si="1728"/>
        <v>0.81674967021875389</v>
      </c>
      <c r="O2746" s="32">
        <f t="shared" si="1729"/>
        <v>4.9004980213125231</v>
      </c>
      <c r="P2746" s="33">
        <f t="shared" si="1730"/>
        <v>0.7012246784714804</v>
      </c>
      <c r="Q2746" s="31">
        <f t="shared" si="1731"/>
        <v>4.7663213546439103</v>
      </c>
      <c r="R2746" s="31">
        <f t="shared" si="1732"/>
        <v>9.918458267844206E-2</v>
      </c>
      <c r="S2746" s="31">
        <f t="shared" si="1733"/>
        <v>0.13417666666861303</v>
      </c>
      <c r="T2746" s="31">
        <f t="shared" si="1734"/>
        <v>1.4029143216323377E-2</v>
      </c>
      <c r="U2746" s="31">
        <f t="shared" si="1735"/>
        <v>2.3112658525080601E-3</v>
      </c>
      <c r="V2746" s="47">
        <f t="shared" si="1749"/>
        <v>6.9441667188437875E-4</v>
      </c>
      <c r="W2746" s="31">
        <f t="shared" si="1736"/>
        <v>0.14144479754284064</v>
      </c>
      <c r="X2746" s="34">
        <f>(S2746*H2746*'Propiedades físicas'!$F$5*60*24*365)/(1000000)</f>
        <v>56922.300936456842</v>
      </c>
      <c r="Y2746" s="34">
        <f>(U2746*H2746*'Propiedades físicas'!$F$7*60*24*365)/(1000000)</f>
        <v>306.63856085344338</v>
      </c>
      <c r="Z2746" s="31">
        <f t="shared" si="1750"/>
        <v>1922.0568436903277</v>
      </c>
      <c r="AA2746" s="31">
        <f t="shared" si="1766"/>
        <v>13064.486833078958</v>
      </c>
      <c r="AB2746" s="31">
        <f t="shared" si="1767"/>
        <v>271.86494112160966</v>
      </c>
      <c r="AC2746" s="31">
        <f t="shared" si="1768"/>
        <v>367.77824333866829</v>
      </c>
      <c r="AD2746" s="31">
        <f t="shared" si="1765"/>
        <v>38.453881555942374</v>
      </c>
      <c r="AE2746" s="31">
        <f t="shared" si="1754"/>
        <v>6.3351797017245923</v>
      </c>
      <c r="AF2746" s="31">
        <f t="shared" si="1755"/>
        <v>15670.975922487229</v>
      </c>
      <c r="AG2746" s="31">
        <f t="shared" si="1756"/>
        <v>0.12265074320816564</v>
      </c>
      <c r="AH2746" s="31">
        <f t="shared" si="1757"/>
        <v>0.83367410540985754</v>
      </c>
      <c r="AI2746" s="31">
        <f t="shared" si="1757"/>
        <v>1.7348309541557923E-2</v>
      </c>
      <c r="AJ2746" s="31">
        <f t="shared" si="1757"/>
        <v>2.3468751732999671E-2</v>
      </c>
      <c r="AK2746" s="31">
        <f t="shared" si="1738"/>
        <v>2.4538281308161911E-3</v>
      </c>
      <c r="AL2746" s="31">
        <f t="shared" si="1738"/>
        <v>4.042619766031202E-4</v>
      </c>
      <c r="AM2746" s="31">
        <f t="shared" si="1758"/>
        <v>1</v>
      </c>
      <c r="AN2746" s="31">
        <f>(Z2746*'Propiedades físicas'!$F$4)/1000</f>
        <v>1690.2183472044005</v>
      </c>
      <c r="AO2746" s="31">
        <f>(AA2746*'Propiedades físicas'!$F$6)/1000</f>
        <v>418.5861581318498</v>
      </c>
      <c r="AP2746" s="31">
        <f>(AB2746*'Propiedades físicas'!$F$9)/1000</f>
        <v>167.72707542497704</v>
      </c>
      <c r="AQ2746" s="31">
        <f>(AC2746*'Propiedades físicas'!$F$5)/1000</f>
        <v>108.29965931593766</v>
      </c>
      <c r="AR2746" s="31">
        <f>(AD2746*'Propiedades físicas'!$F$8)/1000</f>
        <v>13.632670089212684</v>
      </c>
      <c r="AS2746" s="31">
        <f>(AE2746*'Propiedades físicas'!$F$7)/1000</f>
        <v>0.58340669873181772</v>
      </c>
      <c r="AT2746" s="31">
        <f t="shared" si="1759"/>
        <v>2399.0473168651097</v>
      </c>
      <c r="AU2746" s="31">
        <f t="shared" si="1760"/>
        <v>0.70453731167463918</v>
      </c>
      <c r="AV2746" s="31">
        <f t="shared" si="1764"/>
        <v>0.17448015934876432</v>
      </c>
      <c r="AW2746" s="31">
        <f t="shared" si="1764"/>
        <v>6.991403389415006E-2</v>
      </c>
      <c r="AX2746" s="31">
        <f t="shared" si="1764"/>
        <v>4.5142777532814697E-2</v>
      </c>
      <c r="AY2746" s="31">
        <f t="shared" si="1761"/>
        <v>5.6825348934871397E-3</v>
      </c>
      <c r="AZ2746" s="31">
        <f t="shared" si="1761"/>
        <v>2.4318265614459354E-4</v>
      </c>
      <c r="BA2746" s="31">
        <f t="shared" si="1762"/>
        <v>1</v>
      </c>
      <c r="BB2746" s="34">
        <f>AU2746*'Propiedades físicas'!$C$4+'Diseño reactor'!AV2746*'Propiedades físicas'!$C$5+'Diseño reactor'!AW2746*'Propiedades físicas'!$C$8+'Diseño reactor'!AX2746*'Propiedades físicas'!$C$9+'Diseño reactor'!AY2746*'Propiedades físicas'!$C$7+'Diseño reactor'!AZ2746*'Propiedades físicas'!$C$6</f>
        <v>875.30450114086068</v>
      </c>
      <c r="BC2746" s="45">
        <f>AU2746*'Propiedades físicas'!$L$4+'Diseño reactor'!AV2746*'Propiedades físicas'!$L$5+'Diseño reactor'!AW2746*'Propiedades físicas'!$L$8+AX2746*'Propiedades físicas'!$L$9+'Diseño reactor'!AY2746*'Propiedades físicas'!$L$7+'Diseño reactor'!AZ2746*'Propiedades físicas'!$L$6</f>
        <v>2.1292086742453282</v>
      </c>
      <c r="BD2746" s="29">
        <f t="shared" si="1739"/>
        <v>1.2397341178002566</v>
      </c>
      <c r="BE2746" s="58">
        <f t="shared" si="1740"/>
        <v>41.018276574327714</v>
      </c>
      <c r="BF2746" s="30">
        <f>AU2746*'Propiedades físicas'!$I$4+'Diseño reactor'!AV2746*'Propiedades físicas'!$I$5+'Diseño reactor'!AW2746*'Propiedades físicas'!$I$8+'Diseño reactor'!AX2746*'Propiedades físicas'!$I$9+'Diseño reactor'!AY2746*'Propiedades físicas'!$I$7+'Diseño reactor'!AZ2746*'Propiedades físicas'!$I$6</f>
        <v>2.0003818499806404E-2</v>
      </c>
      <c r="BG2746" s="24">
        <f>AU2746*'Propiedades físicas'!$O$4+'Diseño reactor'!AV2746*'Propiedades físicas'!$O$5+'Diseño reactor'!AW2746*'Propiedades físicas'!$O$8+'Diseño reactor'!AX2746*'Propiedades físicas'!$O$9+'Diseño reactor'!AY2746*'Propiedades físicas'!$O$7+'Diseño reactor'!AZ2746*'Propiedades físicas'!$O$6</f>
        <v>0.15502222245181516</v>
      </c>
      <c r="BH2746" s="54">
        <f t="shared" si="1741"/>
        <v>41082.839784991018</v>
      </c>
      <c r="BI2746" s="34">
        <f t="shared" si="1763"/>
        <v>274.74966617160794</v>
      </c>
      <c r="BJ2746" s="27">
        <f t="shared" si="1742"/>
        <v>4798.9296623538139</v>
      </c>
      <c r="BK2746" s="34">
        <f t="shared" si="1743"/>
        <v>572.2621089600209</v>
      </c>
      <c r="BL2746" s="27">
        <f t="shared" si="1744"/>
        <v>105.79696106994447</v>
      </c>
      <c r="BM2746" s="34">
        <f t="shared" si="1745"/>
        <v>1.1054421768707483</v>
      </c>
      <c r="BN2746" s="45">
        <f t="shared" si="1746"/>
        <v>3038.4217523262905</v>
      </c>
      <c r="BO2746" s="45">
        <f t="shared" si="1747"/>
        <v>112.23846240095425</v>
      </c>
      <c r="BP2746" s="66">
        <f t="shared" si="1748"/>
        <v>6.6871282745286758</v>
      </c>
    </row>
    <row r="2747" spans="8:68">
      <c r="H2747" s="68">
        <v>2742</v>
      </c>
      <c r="I2747" s="31">
        <f>('Propiedades físicas'!$C$10*'Diseño reactor'!H2747)/1000</f>
        <v>2399.922562146709</v>
      </c>
      <c r="J2747" s="31">
        <f t="shared" si="1725"/>
        <v>0.19000613069453046</v>
      </c>
      <c r="K2747" s="31">
        <f>(I2747*1000)/'Propiedades físicas'!$F$10</f>
        <v>15676.69317017876</v>
      </c>
      <c r="L2747" s="31">
        <f t="shared" si="1726"/>
        <v>2239.5275957398226</v>
      </c>
      <c r="M2747" s="31">
        <f t="shared" si="1727"/>
        <v>13437.165574438935</v>
      </c>
      <c r="N2747" s="31">
        <f t="shared" si="1728"/>
        <v>0.81674967021875367</v>
      </c>
      <c r="O2747" s="32">
        <f t="shared" si="1729"/>
        <v>4.9004980213125222</v>
      </c>
      <c r="P2747" s="33">
        <f t="shared" si="1730"/>
        <v>0.70126085268713778</v>
      </c>
      <c r="Q2747" s="31">
        <f t="shared" si="1731"/>
        <v>4.766369931059355</v>
      </c>
      <c r="R2747" s="31">
        <f t="shared" si="1732"/>
        <v>9.9158640169831891E-2</v>
      </c>
      <c r="S2747" s="31">
        <f t="shared" si="1733"/>
        <v>0.13412809025316774</v>
      </c>
      <c r="T2747" s="31">
        <f t="shared" si="1734"/>
        <v>1.4021082002016249E-2</v>
      </c>
      <c r="U2747" s="31">
        <f t="shared" si="1735"/>
        <v>2.3090953597677964E-3</v>
      </c>
      <c r="V2747" s="47">
        <f t="shared" si="1749"/>
        <v>6.9445249489405881E-4</v>
      </c>
      <c r="W2747" s="31">
        <f t="shared" si="1736"/>
        <v>0.14140050708644183</v>
      </c>
      <c r="X2747" s="34">
        <f>(S2747*H2747*'Propiedades físicas'!$F$5*60*24*365)/(1000000)</f>
        <v>56922.452635394722</v>
      </c>
      <c r="Y2747" s="34">
        <f>(U2747*H2747*'Propiedades físicas'!$F$7*60*24*365)/(1000000)</f>
        <v>306.4623648366408</v>
      </c>
      <c r="Z2747" s="31">
        <f t="shared" si="1750"/>
        <v>1922.8572580681318</v>
      </c>
      <c r="AA2747" s="31">
        <f t="shared" si="1766"/>
        <v>13069.386350964751</v>
      </c>
      <c r="AB2747" s="31">
        <f t="shared" si="1767"/>
        <v>271.89299134567904</v>
      </c>
      <c r="AC2747" s="31">
        <f t="shared" si="1768"/>
        <v>367.77922347418593</v>
      </c>
      <c r="AD2747" s="31">
        <f t="shared" si="1765"/>
        <v>38.445806849528552</v>
      </c>
      <c r="AE2747" s="31">
        <f t="shared" si="1754"/>
        <v>6.3315394764832975</v>
      </c>
      <c r="AF2747" s="31">
        <f t="shared" si="1755"/>
        <v>15676.69317017876</v>
      </c>
      <c r="AG2747" s="31">
        <f t="shared" si="1756"/>
        <v>0.12265707041622259</v>
      </c>
      <c r="AH2747" s="31">
        <f t="shared" si="1757"/>
        <v>0.83368260187844967</v>
      </c>
      <c r="AI2747" s="31">
        <f t="shared" si="1757"/>
        <v>1.7343771954591278E-2</v>
      </c>
      <c r="AJ2747" s="31">
        <f t="shared" si="1757"/>
        <v>2.3460255264407408E-2</v>
      </c>
      <c r="AK2747" s="31">
        <f t="shared" si="1738"/>
        <v>2.4524181491708151E-3</v>
      </c>
      <c r="AL2747" s="31">
        <f t="shared" si="1738"/>
        <v>4.0388233715816862E-4</v>
      </c>
      <c r="AM2747" s="31">
        <f t="shared" si="1758"/>
        <v>0.99999999999999989</v>
      </c>
      <c r="AN2747" s="31">
        <f>(Z2747*'Propiedades físicas'!$F$4)/1000</f>
        <v>1690.9222155999537</v>
      </c>
      <c r="AO2747" s="31">
        <f>(AA2747*'Propiedades físicas'!$F$6)/1000</f>
        <v>418.7431386849106</v>
      </c>
      <c r="AP2747" s="31">
        <f>(AB2747*'Propiedades físicas'!$F$9)/1000</f>
        <v>167.74438101071667</v>
      </c>
      <c r="AQ2747" s="31">
        <f>(AC2747*'Propiedades físicas'!$F$5)/1000</f>
        <v>108.29994793644354</v>
      </c>
      <c r="AR2747" s="31">
        <f>(AD2747*'Propiedades físicas'!$F$8)/1000</f>
        <v>13.629807444294856</v>
      </c>
      <c r="AS2747" s="31">
        <f>(AE2747*'Propiedades físicas'!$F$7)/1000</f>
        <v>0.58307147038934692</v>
      </c>
      <c r="AT2747" s="31">
        <f t="shared" si="1759"/>
        <v>2399.9225621467085</v>
      </c>
      <c r="AU2747" s="31">
        <f t="shared" si="1760"/>
        <v>0.70457365677975847</v>
      </c>
      <c r="AV2747" s="31">
        <f t="shared" si="1764"/>
        <v>0.17448193757983121</v>
      </c>
      <c r="AW2747" s="31">
        <f t="shared" si="1764"/>
        <v>6.9895747328059976E-2</v>
      </c>
      <c r="AX2747" s="31">
        <f t="shared" si="1764"/>
        <v>4.5126434346102501E-2</v>
      </c>
      <c r="AY2747" s="31">
        <f t="shared" si="1761"/>
        <v>5.6792696811446778E-3</v>
      </c>
      <c r="AZ2747" s="31">
        <f t="shared" si="1761"/>
        <v>2.4295428510318054E-4</v>
      </c>
      <c r="BA2747" s="31">
        <f t="shared" si="1762"/>
        <v>0.99999999999999989</v>
      </c>
      <c r="BB2747" s="34">
        <f>AU2747*'Propiedades físicas'!$C$4+'Diseño reactor'!AV2747*'Propiedades físicas'!$C$5+'Diseño reactor'!AW2747*'Propiedades físicas'!$C$8+'Diseño reactor'!AX2747*'Propiedades físicas'!$C$9+'Diseño reactor'!AY2747*'Propiedades físicas'!$C$7+'Diseño reactor'!AZ2747*'Propiedades físicas'!$C$6</f>
        <v>875.30442359786059</v>
      </c>
      <c r="BC2747" s="45">
        <f>AU2747*'Propiedades físicas'!$L$4+'Diseño reactor'!AV2747*'Propiedades físicas'!$L$5+'Diseño reactor'!AW2747*'Propiedades físicas'!$L$8+AX2747*'Propiedades físicas'!$L$9+'Diseño reactor'!AY2747*'Propiedades físicas'!$L$7+'Diseño reactor'!AZ2747*'Propiedades físicas'!$L$6</f>
        <v>2.1292342934660597</v>
      </c>
      <c r="BD2747" s="29">
        <f t="shared" si="1739"/>
        <v>1.2393311190200342</v>
      </c>
      <c r="BE2747" s="58">
        <f t="shared" si="1740"/>
        <v>41.017843986637288</v>
      </c>
      <c r="BF2747" s="30">
        <f>AU2747*'Propiedades físicas'!$I$4+'Diseño reactor'!AV2747*'Propiedades físicas'!$I$5+'Diseño reactor'!AW2747*'Propiedades físicas'!$I$8+'Diseño reactor'!AX2747*'Propiedades físicas'!$I$9+'Diseño reactor'!AY2747*'Propiedades físicas'!$I$7+'Diseño reactor'!AZ2747*'Propiedades físicas'!$I$6</f>
        <v>2.0003849305158472E-2</v>
      </c>
      <c r="BG2747" s="24">
        <f>AU2747*'Propiedades físicas'!$O$4+'Diseño reactor'!AV2747*'Propiedades físicas'!$O$5+'Diseño reactor'!AW2747*'Propiedades físicas'!$O$8+'Diseño reactor'!AX2747*'Propiedades físicas'!$O$9+'Diseño reactor'!AY2747*'Propiedades físicas'!$O$7+'Diseño reactor'!AZ2747*'Propiedades físicas'!$O$6</f>
        <v>0.15502348154462392</v>
      </c>
      <c r="BH2747" s="54">
        <f t="shared" si="1741"/>
        <v>41082.772879087846</v>
      </c>
      <c r="BI2747" s="34">
        <f t="shared" si="1763"/>
        <v>274.7511636139468</v>
      </c>
      <c r="BJ2747" s="27">
        <f t="shared" si="1742"/>
        <v>4798.9331704799797</v>
      </c>
      <c r="BK2747" s="34">
        <f t="shared" si="1743"/>
        <v>572.26717522137437</v>
      </c>
      <c r="BL2747" s="27">
        <f t="shared" si="1744"/>
        <v>105.79713422726634</v>
      </c>
      <c r="BM2747" s="34">
        <f t="shared" si="1745"/>
        <v>1.1054421768707483</v>
      </c>
      <c r="BN2747" s="45">
        <f t="shared" si="1746"/>
        <v>3039.6265000429421</v>
      </c>
      <c r="BO2747" s="45">
        <f t="shared" si="1747"/>
        <v>112.24390690601464</v>
      </c>
      <c r="BP2747" s="66">
        <f t="shared" si="1748"/>
        <v>6.6871276821177057</v>
      </c>
    </row>
    <row r="2748" spans="8:68">
      <c r="H2748" s="68">
        <v>2743</v>
      </c>
      <c r="I2748" s="31">
        <f>('Propiedades físicas'!$C$10*'Diseño reactor'!H2748)/1000</f>
        <v>2400.7978074283087</v>
      </c>
      <c r="J2748" s="31">
        <f t="shared" si="1725"/>
        <v>0.18993686123383249</v>
      </c>
      <c r="K2748" s="31">
        <f>(I2748*1000)/'Propiedades físicas'!$F$10</f>
        <v>15682.410417870293</v>
      </c>
      <c r="L2748" s="31">
        <f t="shared" si="1726"/>
        <v>2240.3443454100416</v>
      </c>
      <c r="M2748" s="31">
        <f t="shared" si="1727"/>
        <v>13442.066072460249</v>
      </c>
      <c r="N2748" s="31">
        <f t="shared" si="1728"/>
        <v>0.81674967021875378</v>
      </c>
      <c r="O2748" s="32">
        <f t="shared" si="1729"/>
        <v>4.9004980213125222</v>
      </c>
      <c r="P2748" s="33">
        <f t="shared" si="1730"/>
        <v>0.7012970042555009</v>
      </c>
      <c r="Q2748" s="31">
        <f t="shared" si="1731"/>
        <v>4.7664184725036147</v>
      </c>
      <c r="R2748" s="31">
        <f t="shared" si="1732"/>
        <v>9.9132710701498788E-2</v>
      </c>
      <c r="S2748" s="31">
        <f t="shared" si="1733"/>
        <v>0.13407954880890893</v>
      </c>
      <c r="T2748" s="31">
        <f t="shared" si="1734"/>
        <v>1.4013027677852039E-2</v>
      </c>
      <c r="U2748" s="31">
        <f t="shared" si="1735"/>
        <v>2.3069275839020208E-3</v>
      </c>
      <c r="V2748" s="47">
        <f t="shared" si="1749"/>
        <v>6.944882954763213E-4</v>
      </c>
      <c r="W2748" s="31">
        <f t="shared" si="1736"/>
        <v>0.1413562443586058</v>
      </c>
      <c r="X2748" s="34">
        <f>(S2748*H2748*'Propiedades físicas'!$F$5*60*24*365)/(1000000)</f>
        <v>56922.604144446297</v>
      </c>
      <c r="Y2748" s="34">
        <f>(U2748*H2748*'Propiedades físicas'!$F$7*60*24*365)/(1000000)</f>
        <v>306.28631941944911</v>
      </c>
      <c r="Z2748" s="31">
        <f t="shared" si="1750"/>
        <v>1923.657682672839</v>
      </c>
      <c r="AA2748" s="31">
        <f t="shared" si="1766"/>
        <v>13074.285870077416</v>
      </c>
      <c r="AB2748" s="31">
        <f t="shared" si="1767"/>
        <v>271.92102545421119</v>
      </c>
      <c r="AC2748" s="31">
        <f t="shared" si="1768"/>
        <v>367.78020238283722</v>
      </c>
      <c r="AD2748" s="31">
        <f t="shared" si="1765"/>
        <v>38.437734920348142</v>
      </c>
      <c r="AE2748" s="31">
        <f t="shared" si="1754"/>
        <v>6.3279023626432434</v>
      </c>
      <c r="AF2748" s="31">
        <f t="shared" si="1755"/>
        <v>15682.410417870295</v>
      </c>
      <c r="AG2748" s="31">
        <f t="shared" si="1756"/>
        <v>0.12266339366305629</v>
      </c>
      <c r="AH2748" s="31">
        <f t="shared" si="1757"/>
        <v>0.83369109223025506</v>
      </c>
      <c r="AI2748" s="31">
        <f t="shared" si="1757"/>
        <v>1.7339236648490842E-2</v>
      </c>
      <c r="AJ2748" s="31">
        <f t="shared" si="1757"/>
        <v>2.3451764912602164E-2</v>
      </c>
      <c r="AK2748" s="31">
        <f t="shared" si="1738"/>
        <v>2.4510093726757645E-3</v>
      </c>
      <c r="AL2748" s="31">
        <f t="shared" si="1738"/>
        <v>4.0350317291993091E-4</v>
      </c>
      <c r="AM2748" s="31">
        <f t="shared" si="1758"/>
        <v>0.99999999999999989</v>
      </c>
      <c r="AN2748" s="31">
        <f>(Z2748*'Propiedades físicas'!$F$4)/1000</f>
        <v>1691.6260929888413</v>
      </c>
      <c r="AO2748" s="31">
        <f>(AA2748*'Propiedades físicas'!$F$6)/1000</f>
        <v>418.9001192772804</v>
      </c>
      <c r="AP2748" s="31">
        <f>(AB2748*'Propiedades físicas'!$F$9)/1000</f>
        <v>167.76167665397557</v>
      </c>
      <c r="AQ2748" s="31">
        <f>(AC2748*'Propiedades físicas'!$F$5)/1000</f>
        <v>108.30023619567407</v>
      </c>
      <c r="AR2748" s="31">
        <f>(AD2748*'Propiedades físicas'!$F$8)/1000</f>
        <v>13.626945783961819</v>
      </c>
      <c r="AS2748" s="31">
        <f>(AE2748*'Propiedades físicas'!$F$7)/1000</f>
        <v>0.58273652857581637</v>
      </c>
      <c r="AT2748" s="31">
        <f t="shared" si="1759"/>
        <v>2400.7978074283087</v>
      </c>
      <c r="AU2748" s="31">
        <f t="shared" si="1760"/>
        <v>0.70460997913059598</v>
      </c>
      <c r="AV2748" s="31">
        <f t="shared" si="1764"/>
        <v>0.17448371453071204</v>
      </c>
      <c r="AW2748" s="31">
        <f t="shared" si="1764"/>
        <v>6.9877469953906216E-2</v>
      </c>
      <c r="AX2748" s="31">
        <f t="shared" si="1764"/>
        <v>4.5110102925195246E-2</v>
      </c>
      <c r="AY2748" s="31">
        <f t="shared" si="1761"/>
        <v>5.67600725966955E-3</v>
      </c>
      <c r="AZ2748" s="31">
        <f t="shared" si="1761"/>
        <v>2.4272619992103092E-4</v>
      </c>
      <c r="BA2748" s="31">
        <f t="shared" si="1762"/>
        <v>1</v>
      </c>
      <c r="BB2748" s="34">
        <f>AU2748*'Propiedades físicas'!$C$4+'Diseño reactor'!AV2748*'Propiedades físicas'!$C$5+'Diseño reactor'!AW2748*'Propiedades físicas'!$C$8+'Diseño reactor'!AX2748*'Propiedades físicas'!$C$9+'Diseño reactor'!AY2748*'Propiedades físicas'!$C$7+'Diseño reactor'!AZ2748*'Propiedades físicas'!$C$6</f>
        <v>875.3043461494558</v>
      </c>
      <c r="BC2748" s="45">
        <f>AU2748*'Propiedades físicas'!$L$4+'Diseño reactor'!AV2748*'Propiedades físicas'!$L$5+'Diseño reactor'!AW2748*'Propiedades físicas'!$L$8+AX2748*'Propiedades físicas'!$L$9+'Diseño reactor'!AY2748*'Propiedades físicas'!$L$7+'Diseño reactor'!AZ2748*'Propiedades físicas'!$L$6</f>
        <v>2.1292598960453932</v>
      </c>
      <c r="BD2748" s="29">
        <f t="shared" si="1739"/>
        <v>1.2389283824471096</v>
      </c>
      <c r="BE2748" s="58">
        <f t="shared" si="1740"/>
        <v>41.017411683364386</v>
      </c>
      <c r="BF2748" s="30">
        <f>AU2748*'Propiedades físicas'!$I$4+'Diseño reactor'!AV2748*'Propiedades físicas'!$I$5+'Diseño reactor'!AW2748*'Propiedades físicas'!$I$8+'Diseño reactor'!AX2748*'Propiedades físicas'!$I$9+'Diseño reactor'!AY2748*'Propiedades físicas'!$I$7+'Diseño reactor'!AZ2748*'Propiedades físicas'!$I$6</f>
        <v>2.0003880066355013E-2</v>
      </c>
      <c r="BG2748" s="24">
        <f>AU2748*'Propiedades físicas'!$O$4+'Diseño reactor'!AV2748*'Propiedades físicas'!$O$5+'Diseño reactor'!AW2748*'Propiedades físicas'!$O$8+'Diseño reactor'!AX2748*'Propiedades físicas'!$O$9+'Diseño reactor'!AY2748*'Propiedades físicas'!$O$7+'Diseño reactor'!AZ2748*'Propiedades físicas'!$O$6</f>
        <v>0.15502473984516804</v>
      </c>
      <c r="BH2748" s="54">
        <f t="shared" si="1741"/>
        <v>41082.706068514432</v>
      </c>
      <c r="BI2748" s="34">
        <f t="shared" si="1763"/>
        <v>274.75265969245993</v>
      </c>
      <c r="BJ2748" s="27">
        <f t="shared" si="1742"/>
        <v>4798.9366780360779</v>
      </c>
      <c r="BK2748" s="34">
        <f t="shared" si="1743"/>
        <v>572.27223849690608</v>
      </c>
      <c r="BL2748" s="27">
        <f t="shared" si="1744"/>
        <v>105.79730728004036</v>
      </c>
      <c r="BM2748" s="34">
        <f t="shared" si="1745"/>
        <v>1.1054421768707483</v>
      </c>
      <c r="BN2748" s="45">
        <f t="shared" si="1746"/>
        <v>3040.8312585069048</v>
      </c>
      <c r="BO2748" s="45">
        <f t="shared" si="1747"/>
        <v>112.24934800283026</v>
      </c>
      <c r="BP2748" s="66">
        <f t="shared" si="1748"/>
        <v>6.6871270904294224</v>
      </c>
    </row>
    <row r="2749" spans="8:68">
      <c r="H2749" s="68">
        <v>2744</v>
      </c>
      <c r="I2749" s="31">
        <f>('Propiedades físicas'!$C$10*'Diseño reactor'!H2749)/1000</f>
        <v>2401.6730527099089</v>
      </c>
      <c r="J2749" s="31">
        <f t="shared" si="1725"/>
        <v>0.18986764226107961</v>
      </c>
      <c r="K2749" s="31">
        <f>(I2749*1000)/'Propiedades físicas'!$F$10</f>
        <v>15688.127665561824</v>
      </c>
      <c r="L2749" s="31">
        <f t="shared" si="1726"/>
        <v>2241.1610950802606</v>
      </c>
      <c r="M2749" s="31">
        <f t="shared" si="1727"/>
        <v>13446.966570481563</v>
      </c>
      <c r="N2749" s="31">
        <f t="shared" si="1728"/>
        <v>0.81674967021875389</v>
      </c>
      <c r="O2749" s="32">
        <f t="shared" si="1729"/>
        <v>4.9004980213125231</v>
      </c>
      <c r="P2749" s="33">
        <f t="shared" si="1730"/>
        <v>0.70133313319783097</v>
      </c>
      <c r="Q2749" s="31">
        <f t="shared" si="1731"/>
        <v>4.7664669790142211</v>
      </c>
      <c r="R2749" s="31">
        <f t="shared" si="1732"/>
        <v>9.9106794264205086E-2</v>
      </c>
      <c r="S2749" s="31">
        <f t="shared" si="1733"/>
        <v>0.13403104229830204</v>
      </c>
      <c r="T2749" s="31">
        <f t="shared" si="1734"/>
        <v>1.4004980236056884E-2</v>
      </c>
      <c r="U2749" s="31">
        <f t="shared" si="1735"/>
        <v>2.3047625206610639E-3</v>
      </c>
      <c r="V2749" s="47">
        <f t="shared" si="1749"/>
        <v>6.9452407365222101E-4</v>
      </c>
      <c r="W2749" s="31">
        <f t="shared" si="1736"/>
        <v>0.14131200933330093</v>
      </c>
      <c r="X2749" s="34">
        <f>(S2749*H2749*'Propiedades físicas'!$F$5*60*24*365)/(1000000)</f>
        <v>56922.755463908514</v>
      </c>
      <c r="Y2749" s="34">
        <f>(U2749*H2749*'Propiedades físicas'!$F$7*60*24*365)/(1000000)</f>
        <v>306.11042443195282</v>
      </c>
      <c r="Z2749" s="31">
        <f t="shared" si="1750"/>
        <v>1924.4581174948482</v>
      </c>
      <c r="AA2749" s="31">
        <f t="shared" si="1766"/>
        <v>13079.185390415023</v>
      </c>
      <c r="AB2749" s="31">
        <f t="shared" si="1767"/>
        <v>271.94904346097877</v>
      </c>
      <c r="AC2749" s="31">
        <f t="shared" si="1768"/>
        <v>367.7811800665408</v>
      </c>
      <c r="AD2749" s="31">
        <f t="shared" si="1765"/>
        <v>38.42966576774009</v>
      </c>
      <c r="AE2749" s="31">
        <f t="shared" si="1754"/>
        <v>6.3242683566939597</v>
      </c>
      <c r="AF2749" s="31">
        <f t="shared" si="1755"/>
        <v>15688.127665561824</v>
      </c>
      <c r="AG2749" s="31">
        <f t="shared" si="1756"/>
        <v>0.1226697129523856</v>
      </c>
      <c r="AH2749" s="31">
        <f t="shared" si="1757"/>
        <v>0.83369957647183834</v>
      </c>
      <c r="AI2749" s="31">
        <f t="shared" si="1757"/>
        <v>1.7334703621640864E-2</v>
      </c>
      <c r="AJ2749" s="31">
        <f t="shared" si="1757"/>
        <v>2.34432806710188E-2</v>
      </c>
      <c r="AK2749" s="31">
        <f t="shared" si="1738"/>
        <v>2.4496017999713188E-3</v>
      </c>
      <c r="AL2749" s="31">
        <f t="shared" si="1738"/>
        <v>4.0312448314510035E-4</v>
      </c>
      <c r="AM2749" s="31">
        <f t="shared" si="1758"/>
        <v>1</v>
      </c>
      <c r="AN2749" s="31">
        <f>(Z2749*'Propiedades físicas'!$F$4)/1000</f>
        <v>1692.3299793626195</v>
      </c>
      <c r="AO2749" s="31">
        <f>(AA2749*'Propiedades físicas'!$F$6)/1000</f>
        <v>419.05709990889733</v>
      </c>
      <c r="AP2749" s="31">
        <f>(AB2749*'Propiedades físicas'!$F$9)/1000</f>
        <v>167.77896236325086</v>
      </c>
      <c r="AQ2749" s="31">
        <f>(AC2749*'Propiedades físicas'!$F$5)/1000</f>
        <v>108.30052409419427</v>
      </c>
      <c r="AR2749" s="31">
        <f>(AD2749*'Propiedades físicas'!$F$8)/1000</f>
        <v>13.624085107979212</v>
      </c>
      <c r="AS2749" s="31">
        <f>(AE2749*'Propiedades físicas'!$F$7)/1000</f>
        <v>0.58240187296794677</v>
      </c>
      <c r="AT2749" s="31">
        <f t="shared" si="1759"/>
        <v>2401.6730527099094</v>
      </c>
      <c r="AU2749" s="31">
        <f t="shared" si="1760"/>
        <v>0.70464627874851327</v>
      </c>
      <c r="AV2749" s="31">
        <f t="shared" si="1764"/>
        <v>0.1744854902027807</v>
      </c>
      <c r="AW2749" s="31">
        <f t="shared" si="1764"/>
        <v>6.9859201765177306E-2</v>
      </c>
      <c r="AX2749" s="31">
        <f t="shared" si="1764"/>
        <v>4.5093783257464708E-2</v>
      </c>
      <c r="AY2749" s="31">
        <f t="shared" si="1761"/>
        <v>5.6727476259129357E-3</v>
      </c>
      <c r="AZ2749" s="31">
        <f t="shared" si="1761"/>
        <v>2.4249840015101059E-4</v>
      </c>
      <c r="BA2749" s="31">
        <f t="shared" si="1762"/>
        <v>1</v>
      </c>
      <c r="BB2749" s="34">
        <f>AU2749*'Propiedades físicas'!$C$4+'Diseño reactor'!AV2749*'Propiedades físicas'!$C$5+'Diseño reactor'!AW2749*'Propiedades físicas'!$C$8+'Diseño reactor'!AX2749*'Propiedades físicas'!$C$9+'Diseño reactor'!AY2749*'Propiedades físicas'!$C$7+'Diseño reactor'!AZ2749*'Propiedades físicas'!$C$6</f>
        <v>875.30426879550532</v>
      </c>
      <c r="BC2749" s="45">
        <f>AU2749*'Propiedades físicas'!$L$4+'Diseño reactor'!AV2749*'Propiedades físicas'!$L$5+'Diseño reactor'!AW2749*'Propiedades físicas'!$L$8+AX2749*'Propiedades físicas'!$L$9+'Diseño reactor'!AY2749*'Propiedades físicas'!$L$7+'Diseño reactor'!AZ2749*'Propiedades físicas'!$L$6</f>
        <v>2.129285481999458</v>
      </c>
      <c r="BD2749" s="29">
        <f t="shared" si="1739"/>
        <v>1.2385259078254367</v>
      </c>
      <c r="BE2749" s="58">
        <f t="shared" si="1740"/>
        <v>41.01697966422806</v>
      </c>
      <c r="BF2749" s="30">
        <f>AU2749*'Propiedades físicas'!$I$4+'Diseño reactor'!AV2749*'Propiedades físicas'!$I$5+'Diseño reactor'!AW2749*'Propiedades físicas'!$I$8+'Diseño reactor'!AX2749*'Propiedades físicas'!$I$9+'Diseño reactor'!AY2749*'Propiedades físicas'!$I$7+'Diseño reactor'!AZ2749*'Propiedades físicas'!$I$6</f>
        <v>2.0003910783463367E-2</v>
      </c>
      <c r="BG2749" s="24">
        <f>AU2749*'Propiedades físicas'!$O$4+'Diseño reactor'!AV2749*'Propiedades físicas'!$O$5+'Diseño reactor'!AW2749*'Propiedades físicas'!$O$8+'Diseño reactor'!AX2749*'Propiedades físicas'!$O$9+'Diseño reactor'!AY2749*'Propiedades físicas'!$O$7+'Diseño reactor'!AZ2749*'Propiedades físicas'!$O$6</f>
        <v>0.15502599735418529</v>
      </c>
      <c r="BH2749" s="54">
        <f t="shared" si="1741"/>
        <v>41082.639353124985</v>
      </c>
      <c r="BI2749" s="34">
        <f t="shared" si="1763"/>
        <v>274.75415440887036</v>
      </c>
      <c r="BJ2749" s="27">
        <f t="shared" si="1742"/>
        <v>4798.9401850209661</v>
      </c>
      <c r="BK2749" s="34">
        <f t="shared" si="1743"/>
        <v>572.27729878919513</v>
      </c>
      <c r="BL2749" s="27">
        <f t="shared" si="1744"/>
        <v>105.79748022835913</v>
      </c>
      <c r="BM2749" s="34">
        <f t="shared" si="1745"/>
        <v>1.1054421768707483</v>
      </c>
      <c r="BN2749" s="45">
        <f t="shared" si="1746"/>
        <v>3042.0360277078285</v>
      </c>
      <c r="BO2749" s="45">
        <f t="shared" si="1747"/>
        <v>112.25478569460034</v>
      </c>
      <c r="BP2749" s="66">
        <f t="shared" si="1748"/>
        <v>6.6871264994627486</v>
      </c>
    </row>
    <row r="2750" spans="8:68">
      <c r="H2750" s="68">
        <v>2745</v>
      </c>
      <c r="I2750" s="31">
        <f>('Propiedades físicas'!$C$10*'Diseño reactor'!H2750)/1000</f>
        <v>2402.5482979915087</v>
      </c>
      <c r="J2750" s="31">
        <f t="shared" si="1725"/>
        <v>0.18979847372109379</v>
      </c>
      <c r="K2750" s="31">
        <f>(I2750*1000)/'Propiedades físicas'!$F$10</f>
        <v>15693.844913253357</v>
      </c>
      <c r="L2750" s="31">
        <f t="shared" si="1726"/>
        <v>2241.9778447504796</v>
      </c>
      <c r="M2750" s="31">
        <f t="shared" si="1727"/>
        <v>13451.867068502877</v>
      </c>
      <c r="N2750" s="31">
        <f t="shared" si="1728"/>
        <v>0.81674967021875389</v>
      </c>
      <c r="O2750" s="32">
        <f t="shared" si="1729"/>
        <v>4.900498021312524</v>
      </c>
      <c r="P2750" s="33">
        <f t="shared" si="1730"/>
        <v>0.70136923953536212</v>
      </c>
      <c r="Q2750" s="31">
        <f t="shared" si="1731"/>
        <v>4.766515450628658</v>
      </c>
      <c r="R2750" s="31">
        <f t="shared" si="1732"/>
        <v>9.9080890848720765E-2</v>
      </c>
      <c r="S2750" s="31">
        <f t="shared" si="1733"/>
        <v>0.13398257068386599</v>
      </c>
      <c r="T2750" s="31">
        <f t="shared" si="1734"/>
        <v>1.3996939668867751E-2</v>
      </c>
      <c r="U2750" s="31">
        <f t="shared" si="1735"/>
        <v>2.3026001658032324E-3</v>
      </c>
      <c r="V2750" s="47">
        <f t="shared" si="1749"/>
        <v>6.9455982944278581E-4</v>
      </c>
      <c r="W2750" s="31">
        <f t="shared" si="1736"/>
        <v>0.14126780198452837</v>
      </c>
      <c r="X2750" s="34">
        <f>(S2750*H2750*'Propiedades físicas'!$F$5*60*24*365)/(1000000)</f>
        <v>56922.906594077831</v>
      </c>
      <c r="Y2750" s="34">
        <f>(U2750*H2750*'Propiedades físicas'!$F$7*60*24*365)/(1000000)</f>
        <v>305.93467970447347</v>
      </c>
      <c r="Z2750" s="31">
        <f t="shared" si="1750"/>
        <v>1925.258562524569</v>
      </c>
      <c r="AA2750" s="31">
        <f t="shared" si="1766"/>
        <v>13084.084911975666</v>
      </c>
      <c r="AB2750" s="31">
        <f t="shared" si="1767"/>
        <v>271.97704537973851</v>
      </c>
      <c r="AC2750" s="31">
        <f t="shared" si="1768"/>
        <v>367.78215652721212</v>
      </c>
      <c r="AD2750" s="31">
        <f t="shared" si="1765"/>
        <v>38.42159939104198</v>
      </c>
      <c r="AE2750" s="31">
        <f t="shared" si="1754"/>
        <v>6.320637455129873</v>
      </c>
      <c r="AF2750" s="31">
        <f t="shared" si="1755"/>
        <v>15693.844913253357</v>
      </c>
      <c r="AG2750" s="31">
        <f t="shared" si="1756"/>
        <v>0.12267602828792451</v>
      </c>
      <c r="AH2750" s="31">
        <f t="shared" si="1757"/>
        <v>0.83370805460975561</v>
      </c>
      <c r="AI2750" s="31">
        <f t="shared" si="1757"/>
        <v>1.733017287242692E-2</v>
      </c>
      <c r="AJ2750" s="31">
        <f t="shared" si="1757"/>
        <v>2.3434802533101515E-2</v>
      </c>
      <c r="AK2750" s="31">
        <f t="shared" si="1738"/>
        <v>2.4481954296996507E-3</v>
      </c>
      <c r="AL2750" s="31">
        <f t="shared" si="1738"/>
        <v>4.0274626709176493E-4</v>
      </c>
      <c r="AM2750" s="31">
        <f t="shared" si="1758"/>
        <v>1</v>
      </c>
      <c r="AN2750" s="31">
        <f>(Z2750*'Propiedades físicas'!$F$4)/1000</f>
        <v>1693.0338747128555</v>
      </c>
      <c r="AO2750" s="31">
        <f>(AA2750*'Propiedades físicas'!$F$6)/1000</f>
        <v>419.21408057970029</v>
      </c>
      <c r="AP2750" s="31">
        <f>(AB2750*'Propiedades físicas'!$F$9)/1000</f>
        <v>167.79623814702964</v>
      </c>
      <c r="AQ2750" s="31">
        <f>(AC2750*'Propiedades físicas'!$F$5)/1000</f>
        <v>108.30081163256816</v>
      </c>
      <c r="AR2750" s="31">
        <f>(AD2750*'Propiedades físicas'!$F$8)/1000</f>
        <v>13.621225416112198</v>
      </c>
      <c r="AS2750" s="31">
        <f>(AE2750*'Propiedades físicas'!$F$7)/1000</f>
        <v>0.58206750324291001</v>
      </c>
      <c r="AT2750" s="31">
        <f t="shared" si="1759"/>
        <v>2402.5482979915091</v>
      </c>
      <c r="AU2750" s="31">
        <f t="shared" si="1760"/>
        <v>0.70468255565484528</v>
      </c>
      <c r="AV2750" s="31">
        <f t="shared" si="1764"/>
        <v>0.17448726459740949</v>
      </c>
      <c r="AW2750" s="31">
        <f t="shared" si="1764"/>
        <v>6.9840942755367091E-2</v>
      </c>
      <c r="AX2750" s="31">
        <f t="shared" si="1764"/>
        <v>4.5077475330300688E-2</v>
      </c>
      <c r="AY2750" s="31">
        <f t="shared" si="1761"/>
        <v>5.6694907767304067E-3</v>
      </c>
      <c r="AZ2750" s="31">
        <f t="shared" si="1761"/>
        <v>2.4227088534682482E-4</v>
      </c>
      <c r="BA2750" s="31">
        <f t="shared" si="1762"/>
        <v>0.99999999999999978</v>
      </c>
      <c r="BB2750" s="34">
        <f>AU2750*'Propiedades físicas'!$C$4+'Diseño reactor'!AV2750*'Propiedades físicas'!$C$5+'Diseño reactor'!AW2750*'Propiedades físicas'!$C$8+'Diseño reactor'!AX2750*'Propiedades físicas'!$C$9+'Diseño reactor'!AY2750*'Propiedades físicas'!$C$7+'Diseño reactor'!AZ2750*'Propiedades físicas'!$C$6</f>
        <v>875.30419153586911</v>
      </c>
      <c r="BC2750" s="45">
        <f>AU2750*'Propiedades físicas'!$L$4+'Diseño reactor'!AV2750*'Propiedades físicas'!$L$5+'Diseño reactor'!AW2750*'Propiedades físicas'!$L$8+AX2750*'Propiedades físicas'!$L$9+'Diseño reactor'!AY2750*'Propiedades físicas'!$L$7+'Diseño reactor'!AZ2750*'Propiedades físicas'!$L$6</f>
        <v>2.1293110513443643</v>
      </c>
      <c r="BD2750" s="29">
        <f t="shared" si="1739"/>
        <v>1.2381236948992995</v>
      </c>
      <c r="BE2750" s="58">
        <f t="shared" si="1740"/>
        <v>41.016547928947709</v>
      </c>
      <c r="BF2750" s="30">
        <f>AU2750*'Propiedades físicas'!$I$4+'Diseño reactor'!AV2750*'Propiedades físicas'!$I$5+'Diseño reactor'!AW2750*'Propiedades físicas'!$I$8+'Diseño reactor'!AX2750*'Propiedades físicas'!$I$9+'Diseño reactor'!AY2750*'Propiedades físicas'!$I$7+'Diseño reactor'!AZ2750*'Propiedades físicas'!$I$6</f>
        <v>2.0003941456550794E-2</v>
      </c>
      <c r="BG2750" s="24">
        <f>AU2750*'Propiedades físicas'!$O$4+'Diseño reactor'!AV2750*'Propiedades físicas'!$O$5+'Diseño reactor'!AW2750*'Propiedades físicas'!$O$8+'Diseño reactor'!AX2750*'Propiedades físicas'!$O$9+'Diseño reactor'!AY2750*'Propiedades físicas'!$O$7+'Diseño reactor'!AZ2750*'Propiedades físicas'!$O$6</f>
        <v>0.15502725407241244</v>
      </c>
      <c r="BH2750" s="54">
        <f t="shared" si="1741"/>
        <v>41082.572732773922</v>
      </c>
      <c r="BI2750" s="34">
        <f t="shared" si="1763"/>
        <v>274.75564776489921</v>
      </c>
      <c r="BJ2750" s="27">
        <f t="shared" si="1742"/>
        <v>4798.9436914334901</v>
      </c>
      <c r="BK2750" s="34">
        <f t="shared" si="1743"/>
        <v>572.28235610081572</v>
      </c>
      <c r="BL2750" s="27">
        <f t="shared" si="1744"/>
        <v>105.79765307231513</v>
      </c>
      <c r="BM2750" s="34">
        <f t="shared" si="1745"/>
        <v>1.1054421768707483</v>
      </c>
      <c r="BN2750" s="45">
        <f t="shared" si="1746"/>
        <v>3043.240807635384</v>
      </c>
      <c r="BO2750" s="45">
        <f t="shared" si="1747"/>
        <v>112.26021998452006</v>
      </c>
      <c r="BP2750" s="66">
        <f t="shared" si="1748"/>
        <v>6.6871259092166149</v>
      </c>
    </row>
    <row r="2751" spans="8:68">
      <c r="H2751" s="68">
        <v>2746</v>
      </c>
      <c r="I2751" s="31">
        <f>('Propiedades físicas'!$C$10*'Diseño reactor'!H2751)/1000</f>
        <v>2403.423543273108</v>
      </c>
      <c r="J2751" s="31">
        <f t="shared" si="1725"/>
        <v>0.18972935555877735</v>
      </c>
      <c r="K2751" s="31">
        <f>(I2751*1000)/'Propiedades físicas'!$F$10</f>
        <v>15699.562160944886</v>
      </c>
      <c r="L2751" s="31">
        <f t="shared" si="1726"/>
        <v>2242.7945944206981</v>
      </c>
      <c r="M2751" s="31">
        <f t="shared" si="1727"/>
        <v>13456.767566524188</v>
      </c>
      <c r="N2751" s="31">
        <f t="shared" si="1728"/>
        <v>0.81674967021875389</v>
      </c>
      <c r="O2751" s="32">
        <f t="shared" si="1729"/>
        <v>4.9004980213125231</v>
      </c>
      <c r="P2751" s="33">
        <f t="shared" si="1730"/>
        <v>0.70140532328930294</v>
      </c>
      <c r="Q2751" s="31">
        <f t="shared" si="1731"/>
        <v>4.7665638873843506</v>
      </c>
      <c r="R2751" s="31">
        <f t="shared" si="1732"/>
        <v>9.9055000445823785E-2</v>
      </c>
      <c r="S2751" s="31">
        <f t="shared" si="1733"/>
        <v>0.13393413392817302</v>
      </c>
      <c r="T2751" s="31">
        <f t="shared" si="1734"/>
        <v>1.3988905968532432E-2</v>
      </c>
      <c r="U2751" s="31">
        <f t="shared" si="1735"/>
        <v>2.300440515094791E-3</v>
      </c>
      <c r="V2751" s="47">
        <f t="shared" si="1749"/>
        <v>6.9459556286901854E-4</v>
      </c>
      <c r="W2751" s="31">
        <f t="shared" si="1736"/>
        <v>0.14122362228632157</v>
      </c>
      <c r="X2751" s="34">
        <f>(S2751*H2751*'Propiedades físicas'!$F$5*60*24*365)/(1000000)</f>
        <v>56923.057535250162</v>
      </c>
      <c r="Y2751" s="34">
        <f>(U2751*H2751*'Propiedades físicas'!$F$7*60*24*365)/(1000000)</f>
        <v>305.75908506756906</v>
      </c>
      <c r="Z2751" s="31">
        <f t="shared" si="1750"/>
        <v>1926.0590177524259</v>
      </c>
      <c r="AA2751" s="31">
        <f t="shared" si="1766"/>
        <v>13088.984434757427</v>
      </c>
      <c r="AB2751" s="31">
        <f t="shared" si="1767"/>
        <v>272.00503122423214</v>
      </c>
      <c r="AC2751" s="31">
        <f t="shared" si="1768"/>
        <v>367.78313176676312</v>
      </c>
      <c r="AD2751" s="31">
        <f t="shared" si="1765"/>
        <v>38.413535789590057</v>
      </c>
      <c r="AE2751" s="31">
        <f t="shared" si="1754"/>
        <v>6.3170096544502963</v>
      </c>
      <c r="AF2751" s="31">
        <f t="shared" si="1755"/>
        <v>15699.56216094489</v>
      </c>
      <c r="AG2751" s="31">
        <f t="shared" si="1756"/>
        <v>0.12268233967338263</v>
      </c>
      <c r="AH2751" s="31">
        <f t="shared" si="1757"/>
        <v>0.83371652665055318</v>
      </c>
      <c r="AI2751" s="31">
        <f t="shared" si="1757"/>
        <v>1.7325644399235993E-2</v>
      </c>
      <c r="AJ2751" s="31">
        <f t="shared" si="1757"/>
        <v>2.3426330492303856E-2</v>
      </c>
      <c r="AK2751" s="31">
        <f t="shared" si="1738"/>
        <v>2.4467902605048259E-3</v>
      </c>
      <c r="AL2751" s="31">
        <f t="shared" si="1738"/>
        <v>4.0236852401940502E-4</v>
      </c>
      <c r="AM2751" s="31">
        <f t="shared" si="1758"/>
        <v>0.99999999999999989</v>
      </c>
      <c r="AN2751" s="31">
        <f>(Z2751*'Propiedades físicas'!$F$4)/1000</f>
        <v>1693.7377790311284</v>
      </c>
      <c r="AO2751" s="31">
        <f>(AA2751*'Propiedades físicas'!$F$6)/1000</f>
        <v>419.37106128962796</v>
      </c>
      <c r="AP2751" s="31">
        <f>(AB2751*'Propiedades físicas'!$F$9)/1000</f>
        <v>167.81350401378998</v>
      </c>
      <c r="AQ2751" s="31">
        <f>(AC2751*'Propiedades físicas'!$F$5)/1000</f>
        <v>108.30109881135876</v>
      </c>
      <c r="AR2751" s="31">
        <f>(AD2751*'Propiedades físicas'!$F$8)/1000</f>
        <v>13.618366708125462</v>
      </c>
      <c r="AS2751" s="31">
        <f>(AE2751*'Propiedades físicas'!$F$7)/1000</f>
        <v>0.58173341907832776</v>
      </c>
      <c r="AT2751" s="31">
        <f t="shared" si="1759"/>
        <v>2403.4235432731089</v>
      </c>
      <c r="AU2751" s="31">
        <f t="shared" si="1760"/>
        <v>0.70471880987090063</v>
      </c>
      <c r="AV2751" s="31">
        <f t="shared" si="1764"/>
        <v>0.17448903771596844</v>
      </c>
      <c r="AW2751" s="31">
        <f t="shared" si="1764"/>
        <v>6.9822692917975132E-2</v>
      </c>
      <c r="AX2751" s="31">
        <f t="shared" si="1764"/>
        <v>4.5061179131110872E-2</v>
      </c>
      <c r="AY2751" s="31">
        <f t="shared" si="1761"/>
        <v>5.6662367089819103E-3</v>
      </c>
      <c r="AZ2751" s="31">
        <f t="shared" si="1761"/>
        <v>2.4204365506301587E-4</v>
      </c>
      <c r="BA2751" s="31">
        <f t="shared" si="1762"/>
        <v>1</v>
      </c>
      <c r="BB2751" s="34">
        <f>AU2751*'Propiedades físicas'!$C$4+'Diseño reactor'!AV2751*'Propiedades físicas'!$C$5+'Diseño reactor'!AW2751*'Propiedades físicas'!$C$8+'Diseño reactor'!AX2751*'Propiedades físicas'!$C$9+'Diseño reactor'!AY2751*'Propiedades físicas'!$C$7+'Diseño reactor'!AZ2751*'Propiedades físicas'!$C$6</f>
        <v>875.30411437040732</v>
      </c>
      <c r="BC2751" s="45">
        <f>AU2751*'Propiedades físicas'!$L$4+'Diseño reactor'!AV2751*'Propiedades físicas'!$L$5+'Diseño reactor'!AW2751*'Propiedades físicas'!$L$8+AX2751*'Propiedades físicas'!$L$9+'Diseño reactor'!AY2751*'Propiedades físicas'!$L$7+'Diseño reactor'!AZ2751*'Propiedades físicas'!$L$6</f>
        <v>2.1293366040961992</v>
      </c>
      <c r="BD2751" s="29">
        <f t="shared" si="1739"/>
        <v>1.2377217434133196</v>
      </c>
      <c r="BE2751" s="58">
        <f t="shared" si="1740"/>
        <v>41.016116477243095</v>
      </c>
      <c r="BF2751" s="30">
        <f>AU2751*'Propiedades físicas'!$I$4+'Diseño reactor'!AV2751*'Propiedades físicas'!$I$5+'Diseño reactor'!AW2751*'Propiedades físicas'!$I$8+'Diseño reactor'!AX2751*'Propiedades físicas'!$I$9+'Diseño reactor'!AY2751*'Propiedades físicas'!$I$7+'Diseño reactor'!AZ2751*'Propiedades físicas'!$I$6</f>
        <v>2.0003972085684409E-2</v>
      </c>
      <c r="BG2751" s="24">
        <f>AU2751*'Propiedades físicas'!$O$4+'Diseño reactor'!AV2751*'Propiedades físicas'!$O$5+'Diseño reactor'!AW2751*'Propiedades físicas'!$O$8+'Diseño reactor'!AX2751*'Propiedades físicas'!$O$9+'Diseño reactor'!AY2751*'Propiedades físicas'!$O$7+'Diseño reactor'!AZ2751*'Propiedades físicas'!$O$6</f>
        <v>0.15502851000058557</v>
      </c>
      <c r="BH2751" s="54">
        <f t="shared" si="1741"/>
        <v>41082.50620731595</v>
      </c>
      <c r="BI2751" s="34">
        <f t="shared" si="1763"/>
        <v>274.75713976226376</v>
      </c>
      <c r="BJ2751" s="27">
        <f t="shared" si="1742"/>
        <v>4798.9471972724896</v>
      </c>
      <c r="BK2751" s="34">
        <f t="shared" si="1743"/>
        <v>572.28741043433854</v>
      </c>
      <c r="BL2751" s="27">
        <f t="shared" si="1744"/>
        <v>105.79782581200064</v>
      </c>
      <c r="BM2751" s="34">
        <f t="shared" si="1745"/>
        <v>1.1054421768707483</v>
      </c>
      <c r="BN2751" s="45">
        <f t="shared" si="1746"/>
        <v>3044.4455982792483</v>
      </c>
      <c r="BO2751" s="45">
        <f t="shared" si="1747"/>
        <v>112.26565087578078</v>
      </c>
      <c r="BP2751" s="66">
        <f t="shared" si="1748"/>
        <v>6.6871253196899527</v>
      </c>
    </row>
    <row r="2752" spans="8:68">
      <c r="H2752" s="68">
        <v>2747</v>
      </c>
      <c r="I2752" s="31">
        <f>('Propiedades físicas'!$C$10*'Diseño reactor'!H2752)/1000</f>
        <v>2404.2987885547082</v>
      </c>
      <c r="J2752" s="31">
        <f t="shared" si="1725"/>
        <v>0.18966028771911267</v>
      </c>
      <c r="K2752" s="31">
        <f>(I2752*1000)/'Propiedades físicas'!$F$10</f>
        <v>15705.279408636417</v>
      </c>
      <c r="L2752" s="31">
        <f t="shared" si="1726"/>
        <v>2243.6113440909166</v>
      </c>
      <c r="M2752" s="31">
        <f t="shared" si="1727"/>
        <v>13461.6680645455</v>
      </c>
      <c r="N2752" s="31">
        <f t="shared" si="1728"/>
        <v>0.81674967021875378</v>
      </c>
      <c r="O2752" s="32">
        <f t="shared" si="1729"/>
        <v>4.9004980213125231</v>
      </c>
      <c r="P2752" s="33">
        <f t="shared" si="1730"/>
        <v>0.70144138448083471</v>
      </c>
      <c r="Q2752" s="31">
        <f t="shared" si="1731"/>
        <v>4.766612289318676</v>
      </c>
      <c r="R2752" s="31">
        <f t="shared" si="1732"/>
        <v>9.9029123046299738E-2</v>
      </c>
      <c r="S2752" s="31">
        <f t="shared" si="1733"/>
        <v>0.13388573199384854</v>
      </c>
      <c r="T2752" s="31">
        <f t="shared" si="1734"/>
        <v>1.3980879127309491E-2</v>
      </c>
      <c r="U2752" s="31">
        <f t="shared" si="1735"/>
        <v>2.2982835643099411E-3</v>
      </c>
      <c r="V2752" s="47">
        <f t="shared" si="1749"/>
        <v>6.9463127395189451E-4</v>
      </c>
      <c r="W2752" s="31">
        <f t="shared" si="1736"/>
        <v>0.1411794702127466</v>
      </c>
      <c r="X2752" s="34">
        <f>(S2752*H2752*'Propiedades físicas'!$F$5*60*24*365)/(1000000)</f>
        <v>56923.208287720838</v>
      </c>
      <c r="Y2752" s="34">
        <f>(U2752*H2752*'Propiedades físicas'!$F$7*60*24*365)/(1000000)</f>
        <v>305.58364035203306</v>
      </c>
      <c r="Z2752" s="31">
        <f t="shared" si="1750"/>
        <v>1926.8594831688529</v>
      </c>
      <c r="AA2752" s="31">
        <f t="shared" si="1766"/>
        <v>13093.883958758403</v>
      </c>
      <c r="AB2752" s="31">
        <f t="shared" si="1767"/>
        <v>272.03300100818541</v>
      </c>
      <c r="AC2752" s="31">
        <f t="shared" si="1768"/>
        <v>367.78410578710196</v>
      </c>
      <c r="AD2752" s="31">
        <f t="shared" si="1765"/>
        <v>38.405474962719168</v>
      </c>
      <c r="AE2752" s="31">
        <f t="shared" si="1754"/>
        <v>6.3133849511594082</v>
      </c>
      <c r="AF2752" s="31">
        <f t="shared" si="1755"/>
        <v>15705.279408636423</v>
      </c>
      <c r="AG2752" s="31">
        <f t="shared" si="1756"/>
        <v>0.12268864711246473</v>
      </c>
      <c r="AH2752" s="31">
        <f t="shared" si="1757"/>
        <v>0.83372499260076849</v>
      </c>
      <c r="AI2752" s="31">
        <f t="shared" si="1757"/>
        <v>1.7321118200456394E-2</v>
      </c>
      <c r="AJ2752" s="31">
        <f t="shared" si="1757"/>
        <v>2.3417864542088655E-2</v>
      </c>
      <c r="AK2752" s="31">
        <f t="shared" si="1738"/>
        <v>2.4453862910327963E-3</v>
      </c>
      <c r="AL2752" s="31">
        <f t="shared" si="1738"/>
        <v>4.0199125318888894E-4</v>
      </c>
      <c r="AM2752" s="31">
        <f t="shared" si="1758"/>
        <v>0.99999999999999978</v>
      </c>
      <c r="AN2752" s="31">
        <f>(Z2752*'Propiedades físicas'!$F$4)/1000</f>
        <v>1694.4416923090259</v>
      </c>
      <c r="AO2752" s="31">
        <f>(AA2752*'Propiedades físicas'!$F$6)/1000</f>
        <v>419.52804203861922</v>
      </c>
      <c r="AP2752" s="31">
        <f>(AB2752*'Propiedades físicas'!$F$9)/1000</f>
        <v>167.83075997199998</v>
      </c>
      <c r="AQ2752" s="31">
        <f>(AC2752*'Propiedades físicas'!$F$5)/1000</f>
        <v>108.30138563112793</v>
      </c>
      <c r="AR2752" s="31">
        <f>(AD2752*'Propiedades físicas'!$F$8)/1000</f>
        <v>13.615508983783196</v>
      </c>
      <c r="AS2752" s="31">
        <f>(AE2752*'Propiedades físicas'!$F$7)/1000</f>
        <v>0.58139962015226987</v>
      </c>
      <c r="AT2752" s="31">
        <f t="shared" si="1759"/>
        <v>2404.2987885547086</v>
      </c>
      <c r="AU2752" s="31">
        <f t="shared" si="1760"/>
        <v>0.70475504141796053</v>
      </c>
      <c r="AV2752" s="31">
        <f t="shared" si="1764"/>
        <v>0.17449080955982565</v>
      </c>
      <c r="AW2752" s="31">
        <f t="shared" si="1764"/>
        <v>6.9804452246506249E-2</v>
      </c>
      <c r="AX2752" s="31">
        <f t="shared" si="1764"/>
        <v>4.5044894647320824E-2</v>
      </c>
      <c r="AY2752" s="31">
        <f t="shared" si="1761"/>
        <v>5.6629854195317623E-3</v>
      </c>
      <c r="AZ2752" s="31">
        <f t="shared" si="1761"/>
        <v>2.418167088549612E-4</v>
      </c>
      <c r="BA2752" s="31">
        <f t="shared" si="1762"/>
        <v>1</v>
      </c>
      <c r="BB2752" s="34">
        <f>AU2752*'Propiedades físicas'!$C$4+'Diseño reactor'!AV2752*'Propiedades físicas'!$C$5+'Diseño reactor'!AW2752*'Propiedades físicas'!$C$8+'Diseño reactor'!AX2752*'Propiedades físicas'!$C$9+'Diseño reactor'!AY2752*'Propiedades físicas'!$C$7+'Diseño reactor'!AZ2752*'Propiedades físicas'!$C$6</f>
        <v>875.30403729897955</v>
      </c>
      <c r="BC2752" s="45">
        <f>AU2752*'Propiedades físicas'!$L$4+'Diseño reactor'!AV2752*'Propiedades físicas'!$L$5+'Diseño reactor'!AW2752*'Propiedades físicas'!$L$8+AX2752*'Propiedades físicas'!$L$9+'Diseño reactor'!AY2752*'Propiedades físicas'!$L$7+'Diseño reactor'!AZ2752*'Propiedades físicas'!$L$6</f>
        <v>2.1293621402710303</v>
      </c>
      <c r="BD2752" s="29">
        <f t="shared" si="1739"/>
        <v>1.2373200531124484</v>
      </c>
      <c r="BE2752" s="58">
        <f t="shared" si="1740"/>
        <v>41.015685308834371</v>
      </c>
      <c r="BF2752" s="30">
        <f>AU2752*'Propiedades físicas'!$I$4+'Diseño reactor'!AV2752*'Propiedades físicas'!$I$5+'Diseño reactor'!AW2752*'Propiedades físicas'!$I$8+'Diseño reactor'!AX2752*'Propiedades físicas'!$I$9+'Diseño reactor'!AY2752*'Propiedades físicas'!$I$7+'Diseño reactor'!AZ2752*'Propiedades físicas'!$I$6</f>
        <v>2.0004002670931206E-2</v>
      </c>
      <c r="BG2752" s="24">
        <f>AU2752*'Propiedades físicas'!$O$4+'Diseño reactor'!AV2752*'Propiedades físicas'!$O$5+'Diseño reactor'!AW2752*'Propiedades físicas'!$O$8+'Diseño reactor'!AX2752*'Propiedades físicas'!$O$9+'Diseño reactor'!AY2752*'Propiedades físicas'!$O$7+'Diseño reactor'!AZ2752*'Propiedades físicas'!$O$6</f>
        <v>0.15502976513943956</v>
      </c>
      <c r="BH2752" s="54">
        <f t="shared" si="1741"/>
        <v>41082.439776606036</v>
      </c>
      <c r="BI2752" s="34">
        <f t="shared" si="1763"/>
        <v>274.7586304026795</v>
      </c>
      <c r="BJ2752" s="27">
        <f t="shared" si="1742"/>
        <v>4798.9507025368293</v>
      </c>
      <c r="BK2752" s="34">
        <f t="shared" si="1743"/>
        <v>572.29246179233314</v>
      </c>
      <c r="BL2752" s="27">
        <f t="shared" si="1744"/>
        <v>105.79799844750794</v>
      </c>
      <c r="BM2752" s="34">
        <f t="shared" si="1745"/>
        <v>1.1054421768707483</v>
      </c>
      <c r="BN2752" s="45">
        <f t="shared" si="1746"/>
        <v>3045.6503996291126</v>
      </c>
      <c r="BO2752" s="45">
        <f t="shared" si="1747"/>
        <v>112.27107837156966</v>
      </c>
      <c r="BP2752" s="66">
        <f t="shared" si="1748"/>
        <v>6.6871247308816884</v>
      </c>
    </row>
    <row r="2753" spans="8:68">
      <c r="H2753" s="68">
        <v>2748</v>
      </c>
      <c r="I2753" s="31">
        <f>('Propiedades físicas'!$C$10*'Diseño reactor'!H2753)/1000</f>
        <v>2405.1740338363079</v>
      </c>
      <c r="J2753" s="31">
        <f t="shared" si="1725"/>
        <v>0.18959127014716248</v>
      </c>
      <c r="K2753" s="31">
        <f>(I2753*1000)/'Propiedades físicas'!$F$10</f>
        <v>15710.99665632795</v>
      </c>
      <c r="L2753" s="31">
        <f t="shared" si="1726"/>
        <v>2244.4280937611356</v>
      </c>
      <c r="M2753" s="31">
        <f t="shared" si="1727"/>
        <v>13466.568562566814</v>
      </c>
      <c r="N2753" s="31">
        <f t="shared" si="1728"/>
        <v>0.81674967021875389</v>
      </c>
      <c r="O2753" s="32">
        <f t="shared" si="1729"/>
        <v>4.9004980213125231</v>
      </c>
      <c r="P2753" s="33">
        <f t="shared" si="1730"/>
        <v>0.70147742313111272</v>
      </c>
      <c r="Q2753" s="31">
        <f t="shared" si="1731"/>
        <v>4.7666606564689529</v>
      </c>
      <c r="R2753" s="31">
        <f t="shared" si="1732"/>
        <v>9.9003258640942143E-2</v>
      </c>
      <c r="S2753" s="31">
        <f t="shared" si="1733"/>
        <v>0.13383736484357112</v>
      </c>
      <c r="T2753" s="31">
        <f t="shared" si="1734"/>
        <v>1.3972859137468291E-2</v>
      </c>
      <c r="U2753" s="31">
        <f t="shared" si="1735"/>
        <v>2.296129309230809E-3</v>
      </c>
      <c r="V2753" s="47">
        <f t="shared" si="1749"/>
        <v>6.9466696271236407E-4</v>
      </c>
      <c r="W2753" s="31">
        <f t="shared" si="1736"/>
        <v>0.14113534573790193</v>
      </c>
      <c r="X2753" s="34">
        <f>(S2753*H2753*'Propiedades físicas'!$F$5*60*24*365)/(1000000)</f>
        <v>56923.358851784666</v>
      </c>
      <c r="Y2753" s="34">
        <f>(U2753*H2753*'Propiedades físicas'!$F$7*60*24*365)/(1000000)</f>
        <v>305.40834538889493</v>
      </c>
      <c r="Z2753" s="31">
        <f t="shared" si="1750"/>
        <v>1927.6599587642977</v>
      </c>
      <c r="AA2753" s="31">
        <f t="shared" si="1766"/>
        <v>13098.783483976682</v>
      </c>
      <c r="AB2753" s="31">
        <f t="shared" si="1767"/>
        <v>272.060954745309</v>
      </c>
      <c r="AC2753" s="31">
        <f t="shared" si="1768"/>
        <v>367.78507859013342</v>
      </c>
      <c r="AD2753" s="31">
        <f t="shared" si="1765"/>
        <v>38.39741690976286</v>
      </c>
      <c r="AE2753" s="31">
        <f t="shared" si="1754"/>
        <v>6.3097633417662626</v>
      </c>
      <c r="AF2753" s="31">
        <f t="shared" si="1755"/>
        <v>15710.996656327952</v>
      </c>
      <c r="AG2753" s="31">
        <f t="shared" si="1756"/>
        <v>0.12269495060887115</v>
      </c>
      <c r="AH2753" s="31">
        <f t="shared" si="1757"/>
        <v>0.83373345246692909</v>
      </c>
      <c r="AI2753" s="31">
        <f t="shared" si="1757"/>
        <v>1.7316594274477834E-2</v>
      </c>
      <c r="AJ2753" s="31">
        <f t="shared" si="1757"/>
        <v>2.3409404675928044E-2</v>
      </c>
      <c r="AK2753" s="31">
        <f t="shared" si="1738"/>
        <v>2.4439835199314012E-3</v>
      </c>
      <c r="AL2753" s="31">
        <f t="shared" si="1738"/>
        <v>4.0161445386247127E-4</v>
      </c>
      <c r="AM2753" s="31">
        <f t="shared" si="1758"/>
        <v>0.99999999999999989</v>
      </c>
      <c r="AN2753" s="31">
        <f>(Z2753*'Propiedades físicas'!$F$4)/1000</f>
        <v>1695.145614538148</v>
      </c>
      <c r="AO2753" s="31">
        <f>(AA2753*'Propiedades físicas'!$F$6)/1000</f>
        <v>419.68502282661285</v>
      </c>
      <c r="AP2753" s="31">
        <f>(AB2753*'Propiedades físicas'!$F$9)/1000</f>
        <v>167.84800603011837</v>
      </c>
      <c r="AQ2753" s="31">
        <f>(AC2753*'Propiedades físicas'!$F$5)/1000</f>
        <v>108.30167209243659</v>
      </c>
      <c r="AR2753" s="31">
        <f>(AD2753*'Propiedades físicas'!$F$8)/1000</f>
        <v>13.612652242849125</v>
      </c>
      <c r="AS2753" s="31">
        <f>(AE2753*'Propiedades físicas'!$F$7)/1000</f>
        <v>0.58106610614325516</v>
      </c>
      <c r="AT2753" s="31">
        <f t="shared" si="1759"/>
        <v>2405.1740338363084</v>
      </c>
      <c r="AU2753" s="31">
        <f t="shared" si="1760"/>
        <v>0.70479125031728018</v>
      </c>
      <c r="AV2753" s="31">
        <f t="shared" si="1764"/>
        <v>0.17449258013034738</v>
      </c>
      <c r="AW2753" s="31">
        <f t="shared" si="1764"/>
        <v>6.9786220734470883E-2</v>
      </c>
      <c r="AX2753" s="31">
        <f t="shared" si="1764"/>
        <v>4.5028621866374012E-2</v>
      </c>
      <c r="AY2753" s="31">
        <f t="shared" si="1761"/>
        <v>5.6597369052486524E-3</v>
      </c>
      <c r="AZ2753" s="31">
        <f t="shared" si="1761"/>
        <v>2.4159004627887206E-4</v>
      </c>
      <c r="BA2753" s="31">
        <f t="shared" si="1762"/>
        <v>1</v>
      </c>
      <c r="BB2753" s="34">
        <f>AU2753*'Propiedades físicas'!$C$4+'Diseño reactor'!AV2753*'Propiedades físicas'!$C$5+'Diseño reactor'!AW2753*'Propiedades físicas'!$C$8+'Diseño reactor'!AX2753*'Propiedades físicas'!$C$9+'Diseño reactor'!AY2753*'Propiedades físicas'!$C$7+'Diseño reactor'!AZ2753*'Propiedades físicas'!$C$6</f>
        <v>875.30396032144677</v>
      </c>
      <c r="BC2753" s="45">
        <f>AU2753*'Propiedades físicas'!$L$4+'Diseño reactor'!AV2753*'Propiedades físicas'!$L$5+'Diseño reactor'!AW2753*'Propiedades físicas'!$L$8+AX2753*'Propiedades físicas'!$L$9+'Diseño reactor'!AY2753*'Propiedades físicas'!$L$7+'Diseño reactor'!AZ2753*'Propiedades físicas'!$L$6</f>
        <v>2.1293876598849049</v>
      </c>
      <c r="BD2753" s="29">
        <f t="shared" si="1739"/>
        <v>1.2369186237419696</v>
      </c>
      <c r="BE2753" s="58">
        <f t="shared" si="1740"/>
        <v>41.015254423442045</v>
      </c>
      <c r="BF2753" s="30">
        <f>AU2753*'Propiedades físicas'!$I$4+'Diseño reactor'!AV2753*'Propiedades físicas'!$I$5+'Diseño reactor'!AW2753*'Propiedades físicas'!$I$8+'Diseño reactor'!AX2753*'Propiedades físicas'!$I$9+'Diseño reactor'!AY2753*'Propiedades físicas'!$I$7+'Diseño reactor'!AZ2753*'Propiedades físicas'!$I$6</f>
        <v>2.0004033212358066E-2</v>
      </c>
      <c r="BG2753" s="24">
        <f>AU2753*'Propiedades físicas'!$O$4+'Diseño reactor'!AV2753*'Propiedades físicas'!$O$5+'Diseño reactor'!AW2753*'Propiedades físicas'!$O$8+'Diseño reactor'!AX2753*'Propiedades físicas'!$O$9+'Diseño reactor'!AY2753*'Propiedades físicas'!$O$7+'Diseño reactor'!AZ2753*'Propiedades físicas'!$O$6</f>
        <v>0.15503101948970863</v>
      </c>
      <c r="BH2753" s="54">
        <f t="shared" si="1741"/>
        <v>41082.373440499425</v>
      </c>
      <c r="BI2753" s="34">
        <f t="shared" si="1763"/>
        <v>274.76011968785849</v>
      </c>
      <c r="BJ2753" s="27">
        <f t="shared" si="1742"/>
        <v>4798.9542072253607</v>
      </c>
      <c r="BK2753" s="34">
        <f t="shared" si="1743"/>
        <v>572.29751017736464</v>
      </c>
      <c r="BL2753" s="27">
        <f t="shared" si="1744"/>
        <v>105.79817097892911</v>
      </c>
      <c r="BM2753" s="34">
        <f t="shared" si="1745"/>
        <v>1.1054421768707483</v>
      </c>
      <c r="BN2753" s="45">
        <f t="shared" si="1746"/>
        <v>3046.8552116746864</v>
      </c>
      <c r="BO2753" s="45">
        <f t="shared" si="1747"/>
        <v>112.27650247507009</v>
      </c>
      <c r="BP2753" s="66">
        <f t="shared" si="1748"/>
        <v>6.6871241427907604</v>
      </c>
    </row>
    <row r="2754" spans="8:68">
      <c r="H2754" s="68">
        <v>2749</v>
      </c>
      <c r="I2754" s="31">
        <f>('Propiedades físicas'!$C$10*'Diseño reactor'!H2754)/1000</f>
        <v>2406.0492791179076</v>
      </c>
      <c r="J2754" s="31">
        <f t="shared" si="1725"/>
        <v>0.18952230278806931</v>
      </c>
      <c r="K2754" s="31">
        <f>(I2754*1000)/'Propiedades físicas'!$F$10</f>
        <v>15716.713904019482</v>
      </c>
      <c r="L2754" s="31">
        <f t="shared" si="1726"/>
        <v>2245.2448434313542</v>
      </c>
      <c r="M2754" s="31">
        <f t="shared" si="1727"/>
        <v>13471.469060588126</v>
      </c>
      <c r="N2754" s="31">
        <f t="shared" si="1728"/>
        <v>0.81674967021875378</v>
      </c>
      <c r="O2754" s="32">
        <f t="shared" si="1729"/>
        <v>4.9004980213125231</v>
      </c>
      <c r="P2754" s="33">
        <f t="shared" si="1730"/>
        <v>0.70151343926126541</v>
      </c>
      <c r="Q2754" s="31">
        <f t="shared" si="1731"/>
        <v>4.7667089888724519</v>
      </c>
      <c r="R2754" s="31">
        <f t="shared" si="1732"/>
        <v>9.8977407220552066E-2</v>
      </c>
      <c r="S2754" s="31">
        <f t="shared" si="1733"/>
        <v>0.1337890324400722</v>
      </c>
      <c r="T2754" s="31">
        <f t="shared" si="1734"/>
        <v>1.3964845991288935E-2</v>
      </c>
      <c r="U2754" s="31">
        <f t="shared" si="1735"/>
        <v>2.2939777456474231E-3</v>
      </c>
      <c r="V2754" s="47">
        <f t="shared" si="1749"/>
        <v>6.9470262917135028E-4</v>
      </c>
      <c r="W2754" s="31">
        <f t="shared" si="1736"/>
        <v>0.14109124883591834</v>
      </c>
      <c r="X2754" s="34">
        <f>(S2754*H2754*'Propiedades físicas'!$F$5*60*24*365)/(1000000)</f>
        <v>56923.5092277359</v>
      </c>
      <c r="Y2754" s="34">
        <f>(U2754*H2754*'Propiedades físicas'!$F$7*60*24*365)/(1000000)</f>
        <v>305.23320000941897</v>
      </c>
      <c r="Z2754" s="31">
        <f t="shared" si="1750"/>
        <v>1928.4604445292186</v>
      </c>
      <c r="AA2754" s="31">
        <f t="shared" si="1766"/>
        <v>13103.68301041037</v>
      </c>
      <c r="AB2754" s="31">
        <f t="shared" si="1767"/>
        <v>272.08889244929765</v>
      </c>
      <c r="AC2754" s="31">
        <f t="shared" si="1768"/>
        <v>367.78605017775851</v>
      </c>
      <c r="AD2754" s="31">
        <f t="shared" si="1765"/>
        <v>38.38936163005328</v>
      </c>
      <c r="AE2754" s="31">
        <f t="shared" si="1754"/>
        <v>6.3061448227847663</v>
      </c>
      <c r="AF2754" s="31">
        <f t="shared" si="1755"/>
        <v>15716.713904019483</v>
      </c>
      <c r="AG2754" s="31">
        <f t="shared" si="1756"/>
        <v>0.12270125016629736</v>
      </c>
      <c r="AH2754" s="31">
        <f t="shared" si="1757"/>
        <v>0.83374190625555378</v>
      </c>
      <c r="AI2754" s="31">
        <f t="shared" si="1757"/>
        <v>1.7312072619691324E-2</v>
      </c>
      <c r="AJ2754" s="31">
        <f t="shared" si="1757"/>
        <v>2.3400950887303405E-2</v>
      </c>
      <c r="AK2754" s="31">
        <f t="shared" si="1738"/>
        <v>2.4425819458503578E-3</v>
      </c>
      <c r="AL2754" s="31">
        <f t="shared" si="1738"/>
        <v>4.0123812530378861E-4</v>
      </c>
      <c r="AM2754" s="31">
        <f t="shared" si="1758"/>
        <v>1</v>
      </c>
      <c r="AN2754" s="31">
        <f>(Z2754*'Propiedades físicas'!$F$4)/1000</f>
        <v>1695.8495457101044</v>
      </c>
      <c r="AO2754" s="31">
        <f>(AA2754*'Propiedades físicas'!$F$6)/1000</f>
        <v>419.84200365354826</v>
      </c>
      <c r="AP2754" s="31">
        <f>(AB2754*'Propiedades físicas'!$F$9)/1000</f>
        <v>167.86524219659415</v>
      </c>
      <c r="AQ2754" s="31">
        <f>(AC2754*'Propiedades físicas'!$F$5)/1000</f>
        <v>108.30195819584456</v>
      </c>
      <c r="AR2754" s="31">
        <f>(AD2754*'Propiedades físicas'!$F$8)/1000</f>
        <v>13.609796485086484</v>
      </c>
      <c r="AS2754" s="31">
        <f>(AE2754*'Propiedades físicas'!$F$7)/1000</f>
        <v>0.58073287673024909</v>
      </c>
      <c r="AT2754" s="31">
        <f t="shared" si="1759"/>
        <v>2406.0492791179076</v>
      </c>
      <c r="AU2754" s="31">
        <f t="shared" si="1760"/>
        <v>0.70482743659008817</v>
      </c>
      <c r="AV2754" s="31">
        <f t="shared" si="1764"/>
        <v>0.17449434942889797</v>
      </c>
      <c r="AW2754" s="31">
        <f t="shared" si="1764"/>
        <v>6.9767998375384888E-2</v>
      </c>
      <c r="AX2754" s="31">
        <f t="shared" si="1764"/>
        <v>4.5012360775731751E-2</v>
      </c>
      <c r="AY2754" s="31">
        <f t="shared" si="1761"/>
        <v>5.656491163005619E-3</v>
      </c>
      <c r="AZ2754" s="31">
        <f t="shared" si="1761"/>
        <v>2.4136366689179125E-4</v>
      </c>
      <c r="BA2754" s="31">
        <f t="shared" si="1762"/>
        <v>1.0000000000000002</v>
      </c>
      <c r="BB2754" s="34">
        <f>AU2754*'Propiedades físicas'!$C$4+'Diseño reactor'!AV2754*'Propiedades físicas'!$C$5+'Diseño reactor'!AW2754*'Propiedades físicas'!$C$8+'Diseño reactor'!AX2754*'Propiedades físicas'!$C$9+'Diseño reactor'!AY2754*'Propiedades físicas'!$C$7+'Diseño reactor'!AZ2754*'Propiedades físicas'!$C$6</f>
        <v>875.30388343766936</v>
      </c>
      <c r="BC2754" s="45">
        <f>AU2754*'Propiedades físicas'!$L$4+'Diseño reactor'!AV2754*'Propiedades físicas'!$L$5+'Diseño reactor'!AW2754*'Propiedades físicas'!$L$8+AX2754*'Propiedades físicas'!$L$9+'Diseño reactor'!AY2754*'Propiedades físicas'!$L$7+'Diseño reactor'!AZ2754*'Propiedades físicas'!$L$6</f>
        <v>2.12941316295385</v>
      </c>
      <c r="BD2754" s="29">
        <f t="shared" si="1739"/>
        <v>1.2365174550474982</v>
      </c>
      <c r="BE2754" s="58">
        <f t="shared" si="1740"/>
        <v>41.014823820786987</v>
      </c>
      <c r="BF2754" s="30">
        <f>AU2754*'Propiedades físicas'!$I$4+'Diseño reactor'!AV2754*'Propiedades físicas'!$I$5+'Diseño reactor'!AW2754*'Propiedades físicas'!$I$8+'Diseño reactor'!AX2754*'Propiedades físicas'!$I$9+'Diseño reactor'!AY2754*'Propiedades físicas'!$I$7+'Diseño reactor'!AZ2754*'Propiedades físicas'!$I$6</f>
        <v>2.0004063710031748E-2</v>
      </c>
      <c r="BG2754" s="24">
        <f>AU2754*'Propiedades físicas'!$O$4+'Diseño reactor'!AV2754*'Propiedades físicas'!$O$5+'Diseño reactor'!AW2754*'Propiedades físicas'!$O$8+'Diseño reactor'!AX2754*'Propiedades físicas'!$O$9+'Diseño reactor'!AY2754*'Propiedades físicas'!$O$7+'Diseño reactor'!AZ2754*'Propiedades físicas'!$O$6</f>
        <v>0.155032273052126</v>
      </c>
      <c r="BH2754" s="54">
        <f t="shared" si="1741"/>
        <v>41082.307198851588</v>
      </c>
      <c r="BI2754" s="34">
        <f t="shared" si="1763"/>
        <v>274.76160761951041</v>
      </c>
      <c r="BJ2754" s="27">
        <f t="shared" si="1742"/>
        <v>4798.9577113369505</v>
      </c>
      <c r="BK2754" s="34">
        <f t="shared" si="1743"/>
        <v>572.30255559199668</v>
      </c>
      <c r="BL2754" s="27">
        <f t="shared" si="1744"/>
        <v>105.79834340635625</v>
      </c>
      <c r="BM2754" s="34">
        <f t="shared" si="1745"/>
        <v>1.1054421768707483</v>
      </c>
      <c r="BN2754" s="45">
        <f t="shared" si="1746"/>
        <v>3048.0600344056861</v>
      </c>
      <c r="BO2754" s="45">
        <f t="shared" si="1747"/>
        <v>112.28192318946135</v>
      </c>
      <c r="BP2754" s="66">
        <f t="shared" si="1748"/>
        <v>6.687123555416103</v>
      </c>
    </row>
    <row r="2755" spans="8:68">
      <c r="H2755" s="68">
        <v>2750</v>
      </c>
      <c r="I2755" s="31">
        <f>('Propiedades físicas'!$C$10*'Diseño reactor'!H2755)/1000</f>
        <v>2406.9245243995078</v>
      </c>
      <c r="J2755" s="31">
        <f t="shared" si="1725"/>
        <v>0.18945338558705543</v>
      </c>
      <c r="K2755" s="31">
        <f>(I2755*1000)/'Propiedades físicas'!$F$10</f>
        <v>15722.431151711013</v>
      </c>
      <c r="L2755" s="31">
        <f t="shared" si="1726"/>
        <v>2246.0615931015732</v>
      </c>
      <c r="M2755" s="31">
        <f t="shared" si="1727"/>
        <v>13476.369558609438</v>
      </c>
      <c r="N2755" s="31">
        <f t="shared" si="1728"/>
        <v>0.81674967021875389</v>
      </c>
      <c r="O2755" s="32">
        <f t="shared" si="1729"/>
        <v>4.9004980213125231</v>
      </c>
      <c r="P2755" s="33">
        <f t="shared" si="1730"/>
        <v>0.70154943289239524</v>
      </c>
      <c r="Q2755" s="31">
        <f t="shared" si="1731"/>
        <v>4.7667572865663876</v>
      </c>
      <c r="R2755" s="31">
        <f t="shared" si="1732"/>
        <v>9.8951568775938692E-2</v>
      </c>
      <c r="S2755" s="31">
        <f t="shared" si="1733"/>
        <v>0.13374073474613635</v>
      </c>
      <c r="T2755" s="31">
        <f t="shared" si="1734"/>
        <v>1.3956839681062282E-2</v>
      </c>
      <c r="U2755" s="31">
        <f t="shared" si="1735"/>
        <v>2.2918288693577014E-3</v>
      </c>
      <c r="V2755" s="47">
        <f t="shared" si="1749"/>
        <v>6.9473827334975069E-4</v>
      </c>
      <c r="W2755" s="31">
        <f t="shared" si="1736"/>
        <v>0.14104717948095902</v>
      </c>
      <c r="X2755" s="34">
        <f>(S2755*H2755*'Propiedades físicas'!$F$5*60*24*365)/(1000000)</f>
        <v>56923.659415868227</v>
      </c>
      <c r="Y2755" s="34">
        <f>(U2755*H2755*'Propiedades físicas'!$F$7*60*24*365)/(1000000)</f>
        <v>305.05820404510445</v>
      </c>
      <c r="Z2755" s="31">
        <f t="shared" si="1750"/>
        <v>1929.2609404540869</v>
      </c>
      <c r="AA2755" s="31">
        <f t="shared" si="1766"/>
        <v>13108.582538057566</v>
      </c>
      <c r="AB2755" s="31">
        <f t="shared" si="1767"/>
        <v>272.11681413383138</v>
      </c>
      <c r="AC2755" s="31">
        <f t="shared" si="1768"/>
        <v>367.78702055187495</v>
      </c>
      <c r="AD2755" s="31">
        <f t="shared" si="1765"/>
        <v>38.381309122921273</v>
      </c>
      <c r="AE2755" s="31">
        <f t="shared" si="1754"/>
        <v>6.302529390733679</v>
      </c>
      <c r="AF2755" s="31">
        <f t="shared" si="1755"/>
        <v>15722.431151711016</v>
      </c>
      <c r="AG2755" s="31">
        <f t="shared" si="1756"/>
        <v>0.1227075457884344</v>
      </c>
      <c r="AH2755" s="31">
        <f t="shared" si="1757"/>
        <v>0.83375035397315167</v>
      </c>
      <c r="AI2755" s="31">
        <f t="shared" si="1757"/>
        <v>1.7307553234489303E-2</v>
      </c>
      <c r="AJ2755" s="31">
        <f t="shared" si="1757"/>
        <v>2.3392503169705404E-2</v>
      </c>
      <c r="AK2755" s="31">
        <f t="shared" si="1738"/>
        <v>2.4411815674412651E-3</v>
      </c>
      <c r="AL2755" s="31">
        <f t="shared" si="1738"/>
        <v>4.0086226677785749E-4</v>
      </c>
      <c r="AM2755" s="31">
        <f t="shared" si="1758"/>
        <v>0.99999999999999978</v>
      </c>
      <c r="AN2755" s="31">
        <f>(Z2755*'Propiedades físicas'!$F$4)/1000</f>
        <v>1696.5534858165151</v>
      </c>
      <c r="AO2755" s="31">
        <f>(AA2755*'Propiedades físicas'!$F$6)/1000</f>
        <v>419.99898451936446</v>
      </c>
      <c r="AP2755" s="31">
        <f>(AB2755*'Propiedades físicas'!$F$9)/1000</f>
        <v>167.88246847986724</v>
      </c>
      <c r="AQ2755" s="31">
        <f>(AC2755*'Propiedades físicas'!$F$5)/1000</f>
        <v>108.30224394191062</v>
      </c>
      <c r="AR2755" s="31">
        <f>(AD2755*'Propiedades físicas'!$F$8)/1000</f>
        <v>13.606941710258045</v>
      </c>
      <c r="AS2755" s="31">
        <f>(AE2755*'Propiedades físicas'!$F$7)/1000</f>
        <v>0.58039993159266456</v>
      </c>
      <c r="AT2755" s="31">
        <f t="shared" si="1759"/>
        <v>2406.9245243995083</v>
      </c>
      <c r="AU2755" s="31">
        <f t="shared" si="1760"/>
        <v>0.70486360025758588</v>
      </c>
      <c r="AV2755" s="31">
        <f t="shared" si="1764"/>
        <v>0.17449611745683963</v>
      </c>
      <c r="AW2755" s="31">
        <f t="shared" si="1764"/>
        <v>6.9749785162769654E-2</v>
      </c>
      <c r="AX2755" s="31">
        <f t="shared" si="1764"/>
        <v>4.4996111362873091E-2</v>
      </c>
      <c r="AY2755" s="31">
        <f t="shared" si="1761"/>
        <v>5.6532481896800543E-3</v>
      </c>
      <c r="AZ2755" s="31">
        <f t="shared" si="1761"/>
        <v>2.4113757025159136E-4</v>
      </c>
      <c r="BA2755" s="31">
        <f t="shared" si="1762"/>
        <v>0.99999999999999978</v>
      </c>
      <c r="BB2755" s="34">
        <f>AU2755*'Propiedades físicas'!$C$4+'Diseño reactor'!AV2755*'Propiedades físicas'!$C$5+'Diseño reactor'!AW2755*'Propiedades físicas'!$C$8+'Diseño reactor'!AX2755*'Propiedades físicas'!$C$9+'Diseño reactor'!AY2755*'Propiedades físicas'!$C$7+'Diseño reactor'!AZ2755*'Propiedades físicas'!$C$6</f>
        <v>875.30380664750817</v>
      </c>
      <c r="BC2755" s="45">
        <f>AU2755*'Propiedades físicas'!$L$4+'Diseño reactor'!AV2755*'Propiedades físicas'!$L$5+'Diseño reactor'!AW2755*'Propiedades físicas'!$L$8+AX2755*'Propiedades físicas'!$L$9+'Diseño reactor'!AY2755*'Propiedades físicas'!$L$7+'Diseño reactor'!AZ2755*'Propiedades físicas'!$L$6</f>
        <v>2.1294386494938684</v>
      </c>
      <c r="BD2755" s="29">
        <f t="shared" si="1739"/>
        <v>1.2361165467749822</v>
      </c>
      <c r="BE2755" s="58">
        <f t="shared" si="1740"/>
        <v>41.014393500590451</v>
      </c>
      <c r="BF2755" s="30">
        <f>AU2755*'Propiedades físicas'!$I$4+'Diseño reactor'!AV2755*'Propiedades físicas'!$I$5+'Diseño reactor'!AW2755*'Propiedades físicas'!$I$8+'Diseño reactor'!AX2755*'Propiedades físicas'!$I$9+'Diseño reactor'!AY2755*'Propiedades físicas'!$I$7+'Diseño reactor'!AZ2755*'Propiedades físicas'!$I$6</f>
        <v>2.0004094164018885E-2</v>
      </c>
      <c r="BG2755" s="24">
        <f>AU2755*'Propiedades físicas'!$O$4+'Diseño reactor'!AV2755*'Propiedades físicas'!$O$5+'Diseño reactor'!AW2755*'Propiedades físicas'!$O$8+'Diseño reactor'!AX2755*'Propiedades físicas'!$O$9+'Diseño reactor'!AY2755*'Propiedades físicas'!$O$7+'Diseño reactor'!AZ2755*'Propiedades físicas'!$O$6</f>
        <v>0.15503352582742391</v>
      </c>
      <c r="BH2755" s="54">
        <f t="shared" si="1741"/>
        <v>41082.241051518271</v>
      </c>
      <c r="BI2755" s="34">
        <f t="shared" si="1763"/>
        <v>274.76309419934165</v>
      </c>
      <c r="BJ2755" s="27">
        <f t="shared" si="1742"/>
        <v>4798.9612148704655</v>
      </c>
      <c r="BK2755" s="34">
        <f t="shared" si="1743"/>
        <v>572.30759803878914</v>
      </c>
      <c r="BL2755" s="27">
        <f t="shared" si="1744"/>
        <v>105.79851572988123</v>
      </c>
      <c r="BM2755" s="34">
        <f t="shared" si="1745"/>
        <v>1.1054421768707483</v>
      </c>
      <c r="BN2755" s="45">
        <f t="shared" si="1746"/>
        <v>3049.2648678118394</v>
      </c>
      <c r="BO2755" s="45">
        <f t="shared" si="1747"/>
        <v>112.28734051791876</v>
      </c>
      <c r="BP2755" s="66">
        <f t="shared" si="1748"/>
        <v>6.6871229687566522</v>
      </c>
    </row>
    <row r="2756" spans="8:68">
      <c r="H2756" s="68">
        <v>2751</v>
      </c>
      <c r="I2756" s="31">
        <f>('Propiedades físicas'!$C$10*'Diseño reactor'!H2756)/1000</f>
        <v>2407.7997696811071</v>
      </c>
      <c r="J2756" s="31">
        <f t="shared" si="1725"/>
        <v>0.18938451848942298</v>
      </c>
      <c r="K2756" s="31">
        <f>(I2756*1000)/'Propiedades físicas'!$F$10</f>
        <v>15728.148399402542</v>
      </c>
      <c r="L2756" s="31">
        <f t="shared" si="1726"/>
        <v>2246.8783427717917</v>
      </c>
      <c r="M2756" s="31">
        <f t="shared" si="1727"/>
        <v>13481.27005663075</v>
      </c>
      <c r="N2756" s="31">
        <f t="shared" si="1728"/>
        <v>0.81674967021875378</v>
      </c>
      <c r="O2756" s="32">
        <f t="shared" si="1729"/>
        <v>4.9004980213125231</v>
      </c>
      <c r="P2756" s="33">
        <f t="shared" si="1730"/>
        <v>0.70158540404557779</v>
      </c>
      <c r="Q2756" s="31">
        <f t="shared" si="1731"/>
        <v>4.7668055495879216</v>
      </c>
      <c r="R2756" s="31">
        <f t="shared" si="1732"/>
        <v>9.8925743297918617E-2</v>
      </c>
      <c r="S2756" s="31">
        <f t="shared" si="1733"/>
        <v>0.13369247172460069</v>
      </c>
      <c r="T2756" s="31">
        <f t="shared" si="1734"/>
        <v>1.3948840199089903E-2</v>
      </c>
      <c r="U2756" s="31">
        <f t="shared" si="1735"/>
        <v>2.2896826761674293E-3</v>
      </c>
      <c r="V2756" s="47">
        <f t="shared" si="1749"/>
        <v>6.947738952684363E-4</v>
      </c>
      <c r="W2756" s="31">
        <f t="shared" si="1736"/>
        <v>0.14100313764721933</v>
      </c>
      <c r="X2756" s="34">
        <f>(S2756*H2756*'Propiedades físicas'!$F$5*60*24*365)/(1000000)</f>
        <v>56923.809416474753</v>
      </c>
      <c r="Y2756" s="34">
        <f>(U2756*H2756*'Propiedades físicas'!$F$7*60*24*365)/(1000000)</f>
        <v>304.88335732768479</v>
      </c>
      <c r="Z2756" s="31">
        <f t="shared" si="1750"/>
        <v>1930.0614465293845</v>
      </c>
      <c r="AA2756" s="31">
        <f t="shared" si="1766"/>
        <v>13113.482066916373</v>
      </c>
      <c r="AB2756" s="31">
        <f t="shared" si="1767"/>
        <v>272.14471981257412</v>
      </c>
      <c r="AC2756" s="31">
        <f t="shared" si="1768"/>
        <v>367.78798971437652</v>
      </c>
      <c r="AD2756" s="31">
        <f t="shared" si="1765"/>
        <v>38.373259387696322</v>
      </c>
      <c r="AE2756" s="31">
        <f t="shared" si="1754"/>
        <v>6.2989170421365976</v>
      </c>
      <c r="AF2756" s="31">
        <f t="shared" si="1755"/>
        <v>15728.148399402538</v>
      </c>
      <c r="AG2756" s="31">
        <f t="shared" si="1756"/>
        <v>0.12271383747896868</v>
      </c>
      <c r="AH2756" s="31">
        <f t="shared" si="1757"/>
        <v>0.83375879562622335</v>
      </c>
      <c r="AI2756" s="31">
        <f t="shared" si="1757"/>
        <v>1.7303036117265528E-2</v>
      </c>
      <c r="AJ2756" s="31">
        <f t="shared" si="1757"/>
        <v>2.3384061516633935E-2</v>
      </c>
      <c r="AK2756" s="31">
        <f t="shared" si="1738"/>
        <v>2.4397823833575984E-3</v>
      </c>
      <c r="AL2756" s="31">
        <f t="shared" si="1738"/>
        <v>4.0048687755107101E-4</v>
      </c>
      <c r="AM2756" s="31">
        <f t="shared" si="1758"/>
        <v>1.0000000000000002</v>
      </c>
      <c r="AN2756" s="31">
        <f>(Z2756*'Propiedades físicas'!$F$4)/1000</f>
        <v>1697.25743484901</v>
      </c>
      <c r="AO2756" s="31">
        <f>(AA2756*'Propiedades físicas'!$F$6)/1000</f>
        <v>420.15596542400056</v>
      </c>
      <c r="AP2756" s="31">
        <f>(AB2756*'Propiedades físicas'!$F$9)/1000</f>
        <v>167.8996848883676</v>
      </c>
      <c r="AQ2756" s="31">
        <f>(AC2756*'Propiedades físicas'!$F$5)/1000</f>
        <v>108.30252933119246</v>
      </c>
      <c r="AR2756" s="31">
        <f>(AD2756*'Propiedades físicas'!$F$8)/1000</f>
        <v>13.604087918126096</v>
      </c>
      <c r="AS2756" s="31">
        <f>(AE2756*'Propiedades físicas'!$F$7)/1000</f>
        <v>0.58006727041035921</v>
      </c>
      <c r="AT2756" s="31">
        <f t="shared" si="1759"/>
        <v>2407.7997696811071</v>
      </c>
      <c r="AU2756" s="31">
        <f t="shared" si="1760"/>
        <v>0.70489974134094946</v>
      </c>
      <c r="AV2756" s="31">
        <f t="shared" si="1764"/>
        <v>0.17449788421553286</v>
      </c>
      <c r="AW2756" s="31">
        <f t="shared" si="1764"/>
        <v>6.9731581090152067E-2</v>
      </c>
      <c r="AX2756" s="31">
        <f t="shared" si="1764"/>
        <v>4.4979873615294937E-2</v>
      </c>
      <c r="AY2756" s="31">
        <f t="shared" si="1761"/>
        <v>5.6500079821536998E-3</v>
      </c>
      <c r="AZ2756" s="31">
        <f t="shared" si="1761"/>
        <v>2.4091175591697321E-4</v>
      </c>
      <c r="BA2756" s="31">
        <f t="shared" si="1762"/>
        <v>1</v>
      </c>
      <c r="BB2756" s="34">
        <f>AU2756*'Propiedades físicas'!$C$4+'Diseño reactor'!AV2756*'Propiedades físicas'!$C$5+'Diseño reactor'!AW2756*'Propiedades físicas'!$C$8+'Diseño reactor'!AX2756*'Propiedades físicas'!$C$9+'Diseño reactor'!AY2756*'Propiedades físicas'!$C$7+'Diseño reactor'!AZ2756*'Propiedades físicas'!$C$6</f>
        <v>875.30372995082462</v>
      </c>
      <c r="BC2756" s="45">
        <f>AU2756*'Propiedades físicas'!$L$4+'Diseño reactor'!AV2756*'Propiedades físicas'!$L$5+'Diseño reactor'!AW2756*'Propiedades físicas'!$L$8+AX2756*'Propiedades físicas'!$L$9+'Diseño reactor'!AY2756*'Propiedades físicas'!$L$7+'Diseño reactor'!AZ2756*'Propiedades físicas'!$L$6</f>
        <v>2.1294641195209492</v>
      </c>
      <c r="BD2756" s="29">
        <f t="shared" si="1739"/>
        <v>1.235715898670694</v>
      </c>
      <c r="BE2756" s="58">
        <f t="shared" si="1740"/>
        <v>41.013963462574047</v>
      </c>
      <c r="BF2756" s="30">
        <f>AU2756*'Propiedades físicas'!$I$4+'Diseño reactor'!AV2756*'Propiedades físicas'!$I$5+'Diseño reactor'!AW2756*'Propiedades físicas'!$I$8+'Diseño reactor'!AX2756*'Propiedades físicas'!$I$9+'Diseño reactor'!AY2756*'Propiedades físicas'!$I$7+'Diseño reactor'!AZ2756*'Propiedades físicas'!$I$6</f>
        <v>2.0004124574386013E-2</v>
      </c>
      <c r="BG2756" s="24">
        <f>AU2756*'Propiedades físicas'!$O$4+'Diseño reactor'!AV2756*'Propiedades físicas'!$O$5+'Diseño reactor'!AW2756*'Propiedades físicas'!$O$8+'Diseño reactor'!AX2756*'Propiedades físicas'!$O$9+'Diseño reactor'!AY2756*'Propiedades físicas'!$O$7+'Diseño reactor'!AZ2756*'Propiedades físicas'!$O$6</f>
        <v>0.1550347778163339</v>
      </c>
      <c r="BH2756" s="54">
        <f t="shared" si="1741"/>
        <v>41082.174998355498</v>
      </c>
      <c r="BI2756" s="34">
        <f t="shared" si="1763"/>
        <v>274.76457942905705</v>
      </c>
      <c r="BJ2756" s="27">
        <f t="shared" si="1742"/>
        <v>4798.9647178247706</v>
      </c>
      <c r="BK2756" s="34">
        <f t="shared" si="1743"/>
        <v>572.31263752029906</v>
      </c>
      <c r="BL2756" s="27">
        <f t="shared" si="1744"/>
        <v>105.79868794959589</v>
      </c>
      <c r="BM2756" s="34">
        <f t="shared" si="1745"/>
        <v>1.1054421768707483</v>
      </c>
      <c r="BN2756" s="45">
        <f t="shared" si="1746"/>
        <v>3050.4697118829004</v>
      </c>
      <c r="BO2756" s="45">
        <f t="shared" si="1747"/>
        <v>112.29275446361366</v>
      </c>
      <c r="BP2756" s="66">
        <f t="shared" si="1748"/>
        <v>6.6871223828113493</v>
      </c>
    </row>
    <row r="2757" spans="8:68">
      <c r="H2757" s="68">
        <v>2752</v>
      </c>
      <c r="I2757" s="31">
        <f>('Propiedades físicas'!$C$10*'Diseño reactor'!H2757)/1000</f>
        <v>2408.6750149627073</v>
      </c>
      <c r="J2757" s="31">
        <f t="shared" si="1725"/>
        <v>0.18931570144055324</v>
      </c>
      <c r="K2757" s="31">
        <f>(I2757*1000)/'Propiedades físicas'!$F$10</f>
        <v>15733.865647094075</v>
      </c>
      <c r="L2757" s="31">
        <f t="shared" si="1726"/>
        <v>2247.6950924420107</v>
      </c>
      <c r="M2757" s="31">
        <f t="shared" si="1727"/>
        <v>13486.170554652064</v>
      </c>
      <c r="N2757" s="31">
        <f t="shared" si="1728"/>
        <v>0.81674967021875389</v>
      </c>
      <c r="O2757" s="32">
        <f t="shared" si="1729"/>
        <v>4.9004980213125231</v>
      </c>
      <c r="P2757" s="33">
        <f t="shared" si="1730"/>
        <v>0.7016213527418631</v>
      </c>
      <c r="Q2757" s="31">
        <f t="shared" si="1731"/>
        <v>4.766853777974168</v>
      </c>
      <c r="R2757" s="31">
        <f t="shared" si="1732"/>
        <v>9.8899930777316417E-2</v>
      </c>
      <c r="S2757" s="31">
        <f t="shared" si="1733"/>
        <v>0.13364424333835531</v>
      </c>
      <c r="T2757" s="31">
        <f t="shared" si="1734"/>
        <v>1.3940847537684081E-2</v>
      </c>
      <c r="U2757" s="31">
        <f t="shared" si="1735"/>
        <v>2.2875391618902481E-3</v>
      </c>
      <c r="V2757" s="47">
        <f t="shared" si="1749"/>
        <v>6.9480949494825286E-4</v>
      </c>
      <c r="W2757" s="31">
        <f t="shared" si="1736"/>
        <v>0.14095912330892696</v>
      </c>
      <c r="X2757" s="34">
        <f>(S2757*H2757*'Propiedades físicas'!$F$5*60*24*365)/(1000000)</f>
        <v>56923.959229848115</v>
      </c>
      <c r="Y2757" s="34">
        <f>(U2757*H2757*'Propiedades físicas'!$F$7*60*24*365)/(1000000)</f>
        <v>304.70865968912778</v>
      </c>
      <c r="Z2757" s="31">
        <f t="shared" si="1750"/>
        <v>1930.8619627456073</v>
      </c>
      <c r="AA2757" s="31">
        <f t="shared" si="1766"/>
        <v>13118.381596984911</v>
      </c>
      <c r="AB2757" s="31">
        <f t="shared" si="1767"/>
        <v>272.17260949917477</v>
      </c>
      <c r="AC2757" s="31">
        <f t="shared" si="1768"/>
        <v>367.7889576671538</v>
      </c>
      <c r="AD2757" s="31">
        <f t="shared" si="1765"/>
        <v>38.365212423706588</v>
      </c>
      <c r="AE2757" s="31">
        <f t="shared" si="1754"/>
        <v>6.2953077735219622</v>
      </c>
      <c r="AF2757" s="31">
        <f t="shared" si="1755"/>
        <v>15733.865647094077</v>
      </c>
      <c r="AG2757" s="31">
        <f t="shared" si="1756"/>
        <v>0.12272012524158185</v>
      </c>
      <c r="AH2757" s="31">
        <f t="shared" si="1757"/>
        <v>0.83376723122125895</v>
      </c>
      <c r="AI2757" s="31">
        <f t="shared" si="1757"/>
        <v>1.7298521266415092E-2</v>
      </c>
      <c r="AJ2757" s="31">
        <f t="shared" si="1757"/>
        <v>2.3375625921598076E-2</v>
      </c>
      <c r="AK2757" s="31">
        <f t="shared" si="1738"/>
        <v>2.4383843922546997E-3</v>
      </c>
      <c r="AL2757" s="31">
        <f t="shared" si="1738"/>
        <v>4.0011195689119522E-4</v>
      </c>
      <c r="AM2757" s="31">
        <f t="shared" si="1758"/>
        <v>0.99999999999999978</v>
      </c>
      <c r="AN2757" s="31">
        <f>(Z2757*'Propiedades físicas'!$F$4)/1000</f>
        <v>1697.961392799232</v>
      </c>
      <c r="AO2757" s="31">
        <f>(AA2757*'Propiedades físicas'!$F$6)/1000</f>
        <v>420.31294636739659</v>
      </c>
      <c r="AP2757" s="31">
        <f>(AB2757*'Propiedades físicas'!$F$9)/1000</f>
        <v>167.91689143051585</v>
      </c>
      <c r="AQ2757" s="31">
        <f>(AC2757*'Propiedades físicas'!$F$5)/1000</f>
        <v>108.30281436424679</v>
      </c>
      <c r="AR2757" s="31">
        <f>(AD2757*'Propiedades físicas'!$F$8)/1000</f>
        <v>13.601235108452455</v>
      </c>
      <c r="AS2757" s="31">
        <f>(AE2757*'Propiedades físicas'!$F$7)/1000</f>
        <v>0.57973489286363744</v>
      </c>
      <c r="AT2757" s="31">
        <f t="shared" si="1759"/>
        <v>2408.6750149627073</v>
      </c>
      <c r="AU2757" s="31">
        <f t="shared" si="1760"/>
        <v>0.70493585986132756</v>
      </c>
      <c r="AV2757" s="31">
        <f t="shared" si="1764"/>
        <v>0.17449964970633622</v>
      </c>
      <c r="AW2757" s="31">
        <f t="shared" si="1764"/>
        <v>6.9713386151064316E-2</v>
      </c>
      <c r="AX2757" s="31">
        <f t="shared" si="1764"/>
        <v>4.4963647520511851E-2</v>
      </c>
      <c r="AY2757" s="31">
        <f t="shared" si="1761"/>
        <v>5.6467705373126221E-3</v>
      </c>
      <c r="AZ2757" s="31">
        <f t="shared" si="1761"/>
        <v>2.4068622344746381E-4</v>
      </c>
      <c r="BA2757" s="31">
        <f t="shared" si="1762"/>
        <v>1.0000000000000002</v>
      </c>
      <c r="BB2757" s="34">
        <f>AU2757*'Propiedades físicas'!$C$4+'Diseño reactor'!AV2757*'Propiedades físicas'!$C$5+'Diseño reactor'!AW2757*'Propiedades físicas'!$C$8+'Diseño reactor'!AX2757*'Propiedades físicas'!$C$9+'Diseño reactor'!AY2757*'Propiedades físicas'!$C$7+'Diseño reactor'!AZ2757*'Propiedades físicas'!$C$6</f>
        <v>875.30365334747989</v>
      </c>
      <c r="BC2757" s="45">
        <f>AU2757*'Propiedades físicas'!$L$4+'Diseño reactor'!AV2757*'Propiedades físicas'!$L$5+'Diseño reactor'!AW2757*'Propiedades físicas'!$L$8+AX2757*'Propiedades físicas'!$L$9+'Diseño reactor'!AY2757*'Propiedades físicas'!$L$7+'Diseño reactor'!AZ2757*'Propiedades físicas'!$L$6</f>
        <v>2.1294895730510546</v>
      </c>
      <c r="BD2757" s="29">
        <f t="shared" si="1739"/>
        <v>1.2353155104812428</v>
      </c>
      <c r="BE2757" s="58">
        <f t="shared" si="1740"/>
        <v>41.013533706459761</v>
      </c>
      <c r="BF2757" s="30">
        <f>AU2757*'Propiedades físicas'!$I$4+'Diseño reactor'!AV2757*'Propiedades físicas'!$I$5+'Diseño reactor'!AW2757*'Propiedades físicas'!$I$8+'Diseño reactor'!AX2757*'Propiedades físicas'!$I$9+'Diseño reactor'!AY2757*'Propiedades físicas'!$I$7+'Diseño reactor'!AZ2757*'Propiedades físicas'!$I$6</f>
        <v>2.0004154941199535E-2</v>
      </c>
      <c r="BG2757" s="24">
        <f>AU2757*'Propiedades físicas'!$O$4+'Diseño reactor'!AV2757*'Propiedades físicas'!$O$5+'Diseño reactor'!AW2757*'Propiedades físicas'!$O$8+'Diseño reactor'!AX2757*'Propiedades físicas'!$O$9+'Diseño reactor'!AY2757*'Propiedades físicas'!$O$7+'Diseño reactor'!AZ2757*'Propiedades físicas'!$O$6</f>
        <v>0.15503602901958655</v>
      </c>
      <c r="BH2757" s="54">
        <f t="shared" si="1741"/>
        <v>41082.109039219489</v>
      </c>
      <c r="BI2757" s="34">
        <f t="shared" si="1763"/>
        <v>274.76606331035754</v>
      </c>
      <c r="BJ2757" s="27">
        <f t="shared" si="1742"/>
        <v>4798.9682201987353</v>
      </c>
      <c r="BK2757" s="34">
        <f t="shared" si="1743"/>
        <v>572.31767403908054</v>
      </c>
      <c r="BL2757" s="27">
        <f t="shared" si="1744"/>
        <v>105.7988600655919</v>
      </c>
      <c r="BM2757" s="34">
        <f t="shared" si="1745"/>
        <v>1.1054421768707483</v>
      </c>
      <c r="BN2757" s="45">
        <f t="shared" si="1746"/>
        <v>3051.6745666086208</v>
      </c>
      <c r="BO2757" s="45">
        <f t="shared" si="1747"/>
        <v>112.29816502971357</v>
      </c>
      <c r="BP2757" s="66">
        <f t="shared" si="1748"/>
        <v>6.6871217975791328</v>
      </c>
    </row>
    <row r="2758" spans="8:68">
      <c r="H2758" s="68">
        <v>2753</v>
      </c>
      <c r="I2758" s="31">
        <f>('Propiedades físicas'!$C$10*'Diseño reactor'!H2758)/1000</f>
        <v>2409.5502602443071</v>
      </c>
      <c r="J2758" s="31">
        <f t="shared" si="1725"/>
        <v>0.1892469343859072</v>
      </c>
      <c r="K2758" s="31">
        <f>(I2758*1000)/'Propiedades físicas'!$F$10</f>
        <v>15739.582894785606</v>
      </c>
      <c r="L2758" s="31">
        <f t="shared" si="1726"/>
        <v>2248.5118421122293</v>
      </c>
      <c r="M2758" s="31">
        <f t="shared" si="1727"/>
        <v>13491.071052673376</v>
      </c>
      <c r="N2758" s="31">
        <f t="shared" si="1728"/>
        <v>0.81674967021875378</v>
      </c>
      <c r="O2758" s="32">
        <f t="shared" si="1729"/>
        <v>4.9004980213125231</v>
      </c>
      <c r="P2758" s="33">
        <f t="shared" si="1730"/>
        <v>0.70165727900227415</v>
      </c>
      <c r="Q2758" s="31">
        <f t="shared" si="1731"/>
        <v>4.7669019717621808</v>
      </c>
      <c r="R2758" s="31">
        <f t="shared" si="1732"/>
        <v>9.8874131204964313E-2</v>
      </c>
      <c r="S2758" s="31">
        <f t="shared" si="1733"/>
        <v>0.13359604955034279</v>
      </c>
      <c r="T2758" s="31">
        <f t="shared" si="1734"/>
        <v>1.3932861689167787E-2</v>
      </c>
      <c r="U2758" s="31">
        <f t="shared" si="1735"/>
        <v>2.2853983223476318E-3</v>
      </c>
      <c r="V2758" s="47">
        <f t="shared" si="1749"/>
        <v>6.9484507241001909E-4</v>
      </c>
      <c r="W2758" s="31">
        <f t="shared" si="1736"/>
        <v>0.14091513644034165</v>
      </c>
      <c r="X2758" s="34">
        <f>(S2758*H2758*'Propiedades físicas'!$F$5*60*24*365)/(1000000)</f>
        <v>56924.108856280334</v>
      </c>
      <c r="Y2758" s="34">
        <f>(U2758*H2758*'Propiedades físicas'!$F$7*60*24*365)/(1000000)</f>
        <v>304.53411096163455</v>
      </c>
      <c r="Z2758" s="31">
        <f t="shared" si="1750"/>
        <v>1931.6624890932608</v>
      </c>
      <c r="AA2758" s="31">
        <f t="shared" si="1766"/>
        <v>13123.281128261284</v>
      </c>
      <c r="AB2758" s="31">
        <f t="shared" si="1767"/>
        <v>272.20048320726676</v>
      </c>
      <c r="AC2758" s="31">
        <f t="shared" si="1768"/>
        <v>367.78992441209368</v>
      </c>
      <c r="AD2758" s="31">
        <f t="shared" si="1765"/>
        <v>38.357168230278916</v>
      </c>
      <c r="AE2758" s="31">
        <f t="shared" si="1754"/>
        <v>6.2917015814230304</v>
      </c>
      <c r="AF2758" s="31">
        <f t="shared" si="1755"/>
        <v>15739.582894785608</v>
      </c>
      <c r="AG2758" s="31">
        <f t="shared" si="1756"/>
        <v>0.12272640907995118</v>
      </c>
      <c r="AH2758" s="31">
        <f t="shared" si="1757"/>
        <v>0.83377566076474086</v>
      </c>
      <c r="AI2758" s="31">
        <f t="shared" si="1757"/>
        <v>1.7294008680334504E-2</v>
      </c>
      <c r="AJ2758" s="31">
        <f t="shared" si="1757"/>
        <v>2.3367196378116184E-2</v>
      </c>
      <c r="AK2758" s="31">
        <f t="shared" si="1738"/>
        <v>2.4369875927897889E-3</v>
      </c>
      <c r="AL2758" s="31">
        <f t="shared" si="1738"/>
        <v>3.9973750406736754E-4</v>
      </c>
      <c r="AM2758" s="31">
        <f t="shared" si="1758"/>
        <v>0.99999999999999989</v>
      </c>
      <c r="AN2758" s="31">
        <f>(Z2758*'Propiedades físicas'!$F$4)/1000</f>
        <v>1698.6653596588317</v>
      </c>
      <c r="AO2758" s="31">
        <f>(AA2758*'Propiedades físicas'!$F$6)/1000</f>
        <v>420.46992734949151</v>
      </c>
      <c r="AP2758" s="31">
        <f>(AB2758*'Propiedades físicas'!$F$9)/1000</f>
        <v>167.93408811472321</v>
      </c>
      <c r="AQ2758" s="31">
        <f>(AC2758*'Propiedades físicas'!$F$5)/1000</f>
        <v>108.30309904162924</v>
      </c>
      <c r="AR2758" s="31">
        <f>(AD2758*'Propiedades físicas'!$F$8)/1000</f>
        <v>13.598383280998476</v>
      </c>
      <c r="AS2758" s="31">
        <f>(AE2758*'Propiedades físicas'!$F$7)/1000</f>
        <v>0.57940279863324695</v>
      </c>
      <c r="AT2758" s="31">
        <f t="shared" si="1759"/>
        <v>2409.5502602443071</v>
      </c>
      <c r="AU2758" s="31">
        <f t="shared" si="1760"/>
        <v>0.70497195583984296</v>
      </c>
      <c r="AV2758" s="31">
        <f t="shared" si="1764"/>
        <v>0.17450141393060611</v>
      </c>
      <c r="AW2758" s="31">
        <f t="shared" si="1764"/>
        <v>6.9695200339044264E-2</v>
      </c>
      <c r="AX2758" s="31">
        <f t="shared" si="1764"/>
        <v>4.4947433066056176E-2</v>
      </c>
      <c r="AY2758" s="31">
        <f t="shared" si="1761"/>
        <v>5.6435358520472287E-3</v>
      </c>
      <c r="AZ2758" s="31">
        <f t="shared" si="1761"/>
        <v>2.4046097240341466E-4</v>
      </c>
      <c r="BA2758" s="31">
        <f t="shared" si="1762"/>
        <v>1.0000000000000002</v>
      </c>
      <c r="BB2758" s="34">
        <f>AU2758*'Propiedades físicas'!$C$4+'Diseño reactor'!AV2758*'Propiedades físicas'!$C$5+'Diseño reactor'!AW2758*'Propiedades físicas'!$C$8+'Diseño reactor'!AX2758*'Propiedades físicas'!$C$9+'Diseño reactor'!AY2758*'Propiedades físicas'!$C$7+'Diseño reactor'!AZ2758*'Propiedades físicas'!$C$6</f>
        <v>875.30357683733587</v>
      </c>
      <c r="BC2758" s="45">
        <f>AU2758*'Propiedades físicas'!$L$4+'Diseño reactor'!AV2758*'Propiedades físicas'!$L$5+'Diseño reactor'!AW2758*'Propiedades físicas'!$L$8+AX2758*'Propiedades físicas'!$L$9+'Diseño reactor'!AY2758*'Propiedades físicas'!$L$7+'Diseño reactor'!AZ2758*'Propiedades físicas'!$L$6</f>
        <v>2.1295150101001292</v>
      </c>
      <c r="BD2758" s="29">
        <f t="shared" si="1739"/>
        <v>1.2349153819535625</v>
      </c>
      <c r="BE2758" s="58">
        <f t="shared" si="1740"/>
        <v>41.013104231969933</v>
      </c>
      <c r="BF2758" s="30">
        <f>AU2758*'Propiedades físicas'!$I$4+'Diseño reactor'!AV2758*'Propiedades físicas'!$I$5+'Diseño reactor'!AW2758*'Propiedades físicas'!$I$8+'Diseño reactor'!AX2758*'Propiedades físicas'!$I$9+'Diseño reactor'!AY2758*'Propiedades físicas'!$I$7+'Diseño reactor'!AZ2758*'Propiedades físicas'!$I$6</f>
        <v>2.0004185264525735E-2</v>
      </c>
      <c r="BG2758" s="24">
        <f>AU2758*'Propiedades físicas'!$O$4+'Diseño reactor'!AV2758*'Propiedades físicas'!$O$5+'Diseño reactor'!AW2758*'Propiedades físicas'!$O$8+'Diseño reactor'!AX2758*'Propiedades físicas'!$O$9+'Diseño reactor'!AY2758*'Propiedades físicas'!$O$7+'Diseño reactor'!AZ2758*'Propiedades físicas'!$O$6</f>
        <v>0.15503727943791146</v>
      </c>
      <c r="BH2758" s="54">
        <f t="shared" si="1741"/>
        <v>41082.043173966791</v>
      </c>
      <c r="BI2758" s="34">
        <f t="shared" si="1763"/>
        <v>274.76754584494171</v>
      </c>
      <c r="BJ2758" s="27">
        <f t="shared" si="1742"/>
        <v>4798.9717219912509</v>
      </c>
      <c r="BK2758" s="34">
        <f t="shared" si="1743"/>
        <v>572.32270759768664</v>
      </c>
      <c r="BL2758" s="27">
        <f t="shared" si="1744"/>
        <v>105.79903207796092</v>
      </c>
      <c r="BM2758" s="34">
        <f t="shared" si="1745"/>
        <v>1.1054421768707483</v>
      </c>
      <c r="BN2758" s="45">
        <f t="shared" si="1746"/>
        <v>3052.879431978773</v>
      </c>
      <c r="BO2758" s="45">
        <f t="shared" si="1747"/>
        <v>112.30357221938185</v>
      </c>
      <c r="BP2758" s="66">
        <f t="shared" si="1748"/>
        <v>6.6871212130589504</v>
      </c>
    </row>
    <row r="2759" spans="8:68">
      <c r="H2759" s="68">
        <v>2754</v>
      </c>
      <c r="I2759" s="31">
        <f>('Propiedades físicas'!$C$10*'Diseño reactor'!H2759)/1000</f>
        <v>2410.4255055259068</v>
      </c>
      <c r="J2759" s="31">
        <f t="shared" si="1725"/>
        <v>0.18917821727102488</v>
      </c>
      <c r="K2759" s="31">
        <f>(I2759*1000)/'Propiedades físicas'!$F$10</f>
        <v>15745.300142477139</v>
      </c>
      <c r="L2759" s="31">
        <f t="shared" si="1726"/>
        <v>2249.3285917824483</v>
      </c>
      <c r="M2759" s="31">
        <f t="shared" si="1727"/>
        <v>13495.97155069469</v>
      </c>
      <c r="N2759" s="31">
        <f t="shared" si="1728"/>
        <v>0.81674967021875389</v>
      </c>
      <c r="O2759" s="32">
        <f t="shared" si="1729"/>
        <v>4.900498021312524</v>
      </c>
      <c r="P2759" s="33">
        <f t="shared" si="1730"/>
        <v>0.70169318284780813</v>
      </c>
      <c r="Q2759" s="31">
        <f t="shared" si="1731"/>
        <v>4.7669501309889668</v>
      </c>
      <c r="R2759" s="31">
        <f t="shared" si="1732"/>
        <v>9.8848344571702343E-2</v>
      </c>
      <c r="S2759" s="31">
        <f t="shared" si="1733"/>
        <v>0.13354789032355829</v>
      </c>
      <c r="T2759" s="31">
        <f t="shared" si="1734"/>
        <v>1.3924882645874659E-2</v>
      </c>
      <c r="U2759" s="31">
        <f t="shared" si="1735"/>
        <v>2.2832601533688763E-3</v>
      </c>
      <c r="V2759" s="47">
        <f t="shared" si="1749"/>
        <v>6.948806276745285E-4</v>
      </c>
      <c r="W2759" s="31">
        <f t="shared" si="1736"/>
        <v>0.14087117701575536</v>
      </c>
      <c r="X2759" s="34">
        <f>(S2759*H2759*'Propiedades físicas'!$F$5*60*24*365)/(1000000)</f>
        <v>56924.258296062893</v>
      </c>
      <c r="Y2759" s="34">
        <f>(U2759*H2759*'Propiedades físicas'!$F$7*60*24*365)/(1000000)</f>
        <v>304.35971097763945</v>
      </c>
      <c r="Z2759" s="31">
        <f t="shared" si="1750"/>
        <v>1932.4630255628635</v>
      </c>
      <c r="AA2759" s="31">
        <f t="shared" si="1766"/>
        <v>13128.180660743614</v>
      </c>
      <c r="AB2759" s="31">
        <f t="shared" si="1767"/>
        <v>272.22834095046824</v>
      </c>
      <c r="AC2759" s="31">
        <f t="shared" si="1768"/>
        <v>367.79088995107952</v>
      </c>
      <c r="AD2759" s="31">
        <f t="shared" si="1765"/>
        <v>38.349126806738809</v>
      </c>
      <c r="AE2759" s="31">
        <f t="shared" si="1754"/>
        <v>6.2880984623778851</v>
      </c>
      <c r="AF2759" s="31">
        <f t="shared" si="1755"/>
        <v>15745.300142477143</v>
      </c>
      <c r="AG2759" s="31">
        <f t="shared" si="1756"/>
        <v>0.12273268899774921</v>
      </c>
      <c r="AH2759" s="31">
        <f t="shared" si="1757"/>
        <v>0.83378408426314132</v>
      </c>
      <c r="AI2759" s="31">
        <f t="shared" si="1757"/>
        <v>1.7289498357421575E-2</v>
      </c>
      <c r="AJ2759" s="31">
        <f t="shared" si="1757"/>
        <v>2.3358772879715745E-2</v>
      </c>
      <c r="AK2759" s="31">
        <f t="shared" si="1738"/>
        <v>2.4355919836219456E-3</v>
      </c>
      <c r="AL2759" s="31">
        <f t="shared" si="1738"/>
        <v>3.9936351835009252E-4</v>
      </c>
      <c r="AM2759" s="31">
        <f t="shared" si="1758"/>
        <v>1</v>
      </c>
      <c r="AN2759" s="31">
        <f>(Z2759*'Propiedades físicas'!$F$4)/1000</f>
        <v>1699.3693354194709</v>
      </c>
      <c r="AO2759" s="31">
        <f>(AA2759*'Propiedades físicas'!$F$6)/1000</f>
        <v>420.62690837022541</v>
      </c>
      <c r="AP2759" s="31">
        <f>(AB2759*'Propiedades físicas'!$F$9)/1000</f>
        <v>167.95127494939138</v>
      </c>
      <c r="AQ2759" s="31">
        <f>(AC2759*'Propiedades físicas'!$F$5)/1000</f>
        <v>108.3033833638944</v>
      </c>
      <c r="AR2759" s="31">
        <f>(AD2759*'Propiedades físicas'!$F$8)/1000</f>
        <v>13.595532435525037</v>
      </c>
      <c r="AS2759" s="31">
        <f>(AE2759*'Propiedades físicas'!$F$7)/1000</f>
        <v>0.57907098740037943</v>
      </c>
      <c r="AT2759" s="31">
        <f t="shared" si="1759"/>
        <v>2410.4255055259073</v>
      </c>
      <c r="AU2759" s="31">
        <f t="shared" si="1760"/>
        <v>0.70500802929759154</v>
      </c>
      <c r="AV2759" s="31">
        <f t="shared" si="1764"/>
        <v>0.1745031768896973</v>
      </c>
      <c r="AW2759" s="31">
        <f t="shared" si="1764"/>
        <v>6.9677023647635075E-2</v>
      </c>
      <c r="AX2759" s="31">
        <f t="shared" si="1764"/>
        <v>4.4931230239477878E-2</v>
      </c>
      <c r="AY2759" s="31">
        <f t="shared" si="1761"/>
        <v>5.6403039232522396E-3</v>
      </c>
      <c r="AZ2759" s="31">
        <f t="shared" si="1761"/>
        <v>2.4023600234599973E-4</v>
      </c>
      <c r="BA2759" s="31">
        <f t="shared" si="1762"/>
        <v>1</v>
      </c>
      <c r="BB2759" s="34">
        <f>AU2759*'Propiedades físicas'!$C$4+'Diseño reactor'!AV2759*'Propiedades físicas'!$C$5+'Diseño reactor'!AW2759*'Propiedades físicas'!$C$8+'Diseño reactor'!AX2759*'Propiedades físicas'!$C$9+'Diseño reactor'!AY2759*'Propiedades físicas'!$C$7+'Diseño reactor'!AZ2759*'Propiedades físicas'!$C$6</f>
        <v>875.30350042025418</v>
      </c>
      <c r="BC2759" s="45">
        <f>AU2759*'Propiedades físicas'!$L$4+'Diseño reactor'!AV2759*'Propiedades físicas'!$L$5+'Diseño reactor'!AW2759*'Propiedades físicas'!$L$8+AX2759*'Propiedades físicas'!$L$9+'Diseño reactor'!AY2759*'Propiedades físicas'!$L$7+'Diseño reactor'!AZ2759*'Propiedades físicas'!$L$6</f>
        <v>2.1295404306840964</v>
      </c>
      <c r="BD2759" s="29">
        <f t="shared" si="1739"/>
        <v>1.2345155128349175</v>
      </c>
      <c r="BE2759" s="58">
        <f t="shared" si="1740"/>
        <v>41.012675038827275</v>
      </c>
      <c r="BF2759" s="30">
        <f>AU2759*'Propiedades físicas'!$I$4+'Diseño reactor'!AV2759*'Propiedades físicas'!$I$5+'Diseño reactor'!AW2759*'Propiedades físicas'!$I$8+'Diseño reactor'!AX2759*'Propiedades físicas'!$I$9+'Diseño reactor'!AY2759*'Propiedades físicas'!$I$7+'Diseño reactor'!AZ2759*'Propiedades físicas'!$I$6</f>
        <v>2.0004215544430781E-2</v>
      </c>
      <c r="BG2759" s="24">
        <f>AU2759*'Propiedades físicas'!$O$4+'Diseño reactor'!AV2759*'Propiedades físicas'!$O$5+'Diseño reactor'!AW2759*'Propiedades físicas'!$O$8+'Diseño reactor'!AX2759*'Propiedades físicas'!$O$9+'Diseño reactor'!AY2759*'Propiedades físicas'!$O$7+'Diseño reactor'!AZ2759*'Propiedades físicas'!$O$6</f>
        <v>0.15503852907203733</v>
      </c>
      <c r="BH2759" s="54">
        <f t="shared" si="1741"/>
        <v>41081.977402454162</v>
      </c>
      <c r="BI2759" s="34">
        <f t="shared" si="1763"/>
        <v>274.76902703450571</v>
      </c>
      <c r="BJ2759" s="27">
        <f t="shared" si="1742"/>
        <v>4798.975223201187</v>
      </c>
      <c r="BK2759" s="34">
        <f t="shared" si="1743"/>
        <v>572.32773819866463</v>
      </c>
      <c r="BL2759" s="27">
        <f t="shared" si="1744"/>
        <v>105.79920398679442</v>
      </c>
      <c r="BM2759" s="34">
        <f t="shared" si="1745"/>
        <v>1.1054421768707483</v>
      </c>
      <c r="BN2759" s="45">
        <f t="shared" si="1746"/>
        <v>3054.0843079831411</v>
      </c>
      <c r="BO2759" s="45">
        <f t="shared" si="1747"/>
        <v>112.30897603577807</v>
      </c>
      <c r="BP2759" s="66">
        <f t="shared" si="1748"/>
        <v>6.6871206292497414</v>
      </c>
    </row>
    <row r="2760" spans="8:68">
      <c r="H2760" s="68">
        <v>2755</v>
      </c>
      <c r="I2760" s="31">
        <f>('Propiedades físicas'!$C$10*'Diseño reactor'!H2760)/1000</f>
        <v>2411.3007508075066</v>
      </c>
      <c r="J2760" s="31">
        <f t="shared" si="1725"/>
        <v>0.18910955004152544</v>
      </c>
      <c r="K2760" s="31">
        <f>(I2760*1000)/'Propiedades físicas'!$F$10</f>
        <v>15751.017390168667</v>
      </c>
      <c r="L2760" s="31">
        <f t="shared" si="1726"/>
        <v>2250.1453414526663</v>
      </c>
      <c r="M2760" s="31">
        <f t="shared" si="1727"/>
        <v>13500.872048715999</v>
      </c>
      <c r="N2760" s="31">
        <f t="shared" si="1728"/>
        <v>0.81674967021875367</v>
      </c>
      <c r="O2760" s="32">
        <f t="shared" si="1729"/>
        <v>4.9004980213125222</v>
      </c>
      <c r="P2760" s="33">
        <f t="shared" si="1730"/>
        <v>0.70172906429943538</v>
      </c>
      <c r="Q2760" s="31">
        <f t="shared" si="1731"/>
        <v>4.7669982556914743</v>
      </c>
      <c r="R2760" s="31">
        <f t="shared" si="1732"/>
        <v>9.8822570868378201E-2</v>
      </c>
      <c r="S2760" s="31">
        <f t="shared" si="1733"/>
        <v>0.13349976562104943</v>
      </c>
      <c r="T2760" s="31">
        <f t="shared" si="1734"/>
        <v>1.3916910400148991E-2</v>
      </c>
      <c r="U2760" s="31">
        <f t="shared" si="1735"/>
        <v>2.2811246507910762E-3</v>
      </c>
      <c r="V2760" s="47">
        <f t="shared" si="1749"/>
        <v>6.9491616076254765E-4</v>
      </c>
      <c r="W2760" s="31">
        <f t="shared" si="1736"/>
        <v>0.14082724500949206</v>
      </c>
      <c r="X2760" s="34">
        <f>(S2760*H2760*'Propiedades físicas'!$F$5*60*24*365)/(1000000)</f>
        <v>56924.407549486765</v>
      </c>
      <c r="Y2760" s="34">
        <f>(U2760*H2760*'Propiedades físicas'!$F$7*60*24*365)/(1000000)</f>
        <v>304.18545956980967</v>
      </c>
      <c r="Z2760" s="31">
        <f t="shared" si="1750"/>
        <v>1933.2635721449444</v>
      </c>
      <c r="AA2760" s="31">
        <f t="shared" si="1766"/>
        <v>13133.080194430011</v>
      </c>
      <c r="AB2760" s="31">
        <f t="shared" si="1767"/>
        <v>272.25618274238195</v>
      </c>
      <c r="AC2760" s="31">
        <f t="shared" si="1768"/>
        <v>367.79185428599118</v>
      </c>
      <c r="AD2760" s="31">
        <f t="shared" si="1765"/>
        <v>38.341088152410471</v>
      </c>
      <c r="AE2760" s="31">
        <f t="shared" si="1754"/>
        <v>6.2844984129294152</v>
      </c>
      <c r="AF2760" s="31">
        <f t="shared" si="1755"/>
        <v>15751.017390168668</v>
      </c>
      <c r="AG2760" s="31">
        <f t="shared" si="1756"/>
        <v>0.12273896499864395</v>
      </c>
      <c r="AH2760" s="31">
        <f t="shared" si="1757"/>
        <v>0.83379250172292374</v>
      </c>
      <c r="AI2760" s="31">
        <f t="shared" si="1757"/>
        <v>1.7284990296075504E-2</v>
      </c>
      <c r="AJ2760" s="31">
        <f t="shared" si="1757"/>
        <v>2.3350355419933463E-2</v>
      </c>
      <c r="AK2760" s="31">
        <f t="shared" si="1738"/>
        <v>2.4341975634121181E-3</v>
      </c>
      <c r="AL2760" s="31">
        <f t="shared" si="1738"/>
        <v>3.989899990112396E-4</v>
      </c>
      <c r="AM2760" s="31">
        <f t="shared" si="1758"/>
        <v>1</v>
      </c>
      <c r="AN2760" s="31">
        <f>(Z2760*'Propiedades físicas'!$F$4)/1000</f>
        <v>1700.0733200728212</v>
      </c>
      <c r="AO2760" s="31">
        <f>(AA2760*'Propiedades físicas'!$F$6)/1000</f>
        <v>420.78388942953751</v>
      </c>
      <c r="AP2760" s="31">
        <f>(AB2760*'Propiedades físicas'!$F$9)/1000</f>
        <v>167.96845194291254</v>
      </c>
      <c r="AQ2760" s="31">
        <f>(AC2760*'Propiedades físicas'!$F$5)/1000</f>
        <v>108.30366733159583</v>
      </c>
      <c r="AR2760" s="31">
        <f>(AD2760*'Propiedades físicas'!$F$8)/1000</f>
        <v>13.592682571792555</v>
      </c>
      <c r="AS2760" s="31">
        <f>(AE2760*'Propiedades físicas'!$F$7)/1000</f>
        <v>0.57873945884666989</v>
      </c>
      <c r="AT2760" s="31">
        <f t="shared" si="1759"/>
        <v>2411.3007508075061</v>
      </c>
      <c r="AU2760" s="31">
        <f t="shared" si="1760"/>
        <v>0.70504408025564369</v>
      </c>
      <c r="AV2760" s="31">
        <f t="shared" si="1764"/>
        <v>0.17450493858496238</v>
      </c>
      <c r="AW2760" s="31">
        <f t="shared" si="1764"/>
        <v>6.9658856070385494E-2</v>
      </c>
      <c r="AX2760" s="31">
        <f t="shared" si="1764"/>
        <v>4.4915039028344622E-2</v>
      </c>
      <c r="AY2760" s="31">
        <f t="shared" si="1761"/>
        <v>5.6370747478266996E-3</v>
      </c>
      <c r="AZ2760" s="31">
        <f t="shared" si="1761"/>
        <v>2.4001131283721421E-4</v>
      </c>
      <c r="BA2760" s="31">
        <f t="shared" si="1762"/>
        <v>1</v>
      </c>
      <c r="BB2760" s="34">
        <f>AU2760*'Propiedades físicas'!$C$4+'Diseño reactor'!AV2760*'Propiedades físicas'!$C$5+'Diseño reactor'!AW2760*'Propiedades físicas'!$C$8+'Diseño reactor'!AX2760*'Propiedades físicas'!$C$9+'Diseño reactor'!AY2760*'Propiedades físicas'!$C$7+'Diseño reactor'!AZ2760*'Propiedades físicas'!$C$6</f>
        <v>875.30342409609705</v>
      </c>
      <c r="BC2760" s="45">
        <f>AU2760*'Propiedades físicas'!$L$4+'Diseño reactor'!AV2760*'Propiedades físicas'!$L$5+'Diseño reactor'!AW2760*'Propiedades físicas'!$L$8+AX2760*'Propiedades físicas'!$L$9+'Diseño reactor'!AY2760*'Propiedades físicas'!$L$7+'Diseño reactor'!AZ2760*'Propiedades físicas'!$L$6</f>
        <v>2.1295658348188602</v>
      </c>
      <c r="BD2760" s="29">
        <f t="shared" si="1739"/>
        <v>1.2341159028728979</v>
      </c>
      <c r="BE2760" s="58">
        <f t="shared" si="1740"/>
        <v>41.01224612675486</v>
      </c>
      <c r="BF2760" s="30">
        <f>AU2760*'Propiedades físicas'!$I$4+'Diseño reactor'!AV2760*'Propiedades físicas'!$I$5+'Diseño reactor'!AW2760*'Propiedades físicas'!$I$8+'Diseño reactor'!AX2760*'Propiedades físicas'!$I$9+'Diseño reactor'!AY2760*'Propiedades físicas'!$I$7+'Diseño reactor'!AZ2760*'Propiedades físicas'!$I$6</f>
        <v>2.0004245780980735E-2</v>
      </c>
      <c r="BG2760" s="24">
        <f>AU2760*'Propiedades físicas'!$O$4+'Diseño reactor'!AV2760*'Propiedades físicas'!$O$5+'Diseño reactor'!AW2760*'Propiedades físicas'!$O$8+'Diseño reactor'!AX2760*'Propiedades físicas'!$O$9+'Diseño reactor'!AY2760*'Propiedades físicas'!$O$7+'Diseño reactor'!AZ2760*'Propiedades físicas'!$O$6</f>
        <v>0.15503977792269211</v>
      </c>
      <c r="BH2760" s="54">
        <f t="shared" si="1741"/>
        <v>41081.911724538615</v>
      </c>
      <c r="BI2760" s="34">
        <f t="shared" si="1763"/>
        <v>274.77050688074274</v>
      </c>
      <c r="BJ2760" s="27">
        <f t="shared" si="1742"/>
        <v>4798.9787238274257</v>
      </c>
      <c r="BK2760" s="34">
        <f t="shared" si="1743"/>
        <v>572.3327658445603</v>
      </c>
      <c r="BL2760" s="27">
        <f t="shared" si="1744"/>
        <v>105.7993757921838</v>
      </c>
      <c r="BM2760" s="34">
        <f t="shared" si="1745"/>
        <v>1.1054421768707483</v>
      </c>
      <c r="BN2760" s="45">
        <f t="shared" si="1746"/>
        <v>3055.2891946115246</v>
      </c>
      <c r="BO2760" s="45">
        <f t="shared" si="1747"/>
        <v>112.3143764820577</v>
      </c>
      <c r="BP2760" s="66">
        <f t="shared" si="1748"/>
        <v>6.687120046150457</v>
      </c>
    </row>
    <row r="2761" spans="8:68">
      <c r="H2761" s="68">
        <v>2756</v>
      </c>
      <c r="I2761" s="31">
        <f>('Propiedades físicas'!$C$10*'Diseño reactor'!H2761)/1000</f>
        <v>2412.1759960891063</v>
      </c>
      <c r="J2761" s="31">
        <f t="shared" si="1725"/>
        <v>0.1890409326431069</v>
      </c>
      <c r="K2761" s="31">
        <f>(I2761*1000)/'Propiedades físicas'!$F$10</f>
        <v>15756.7346378602</v>
      </c>
      <c r="L2761" s="31">
        <f t="shared" si="1726"/>
        <v>2250.9620911228853</v>
      </c>
      <c r="M2761" s="31">
        <f t="shared" si="1727"/>
        <v>13505.772546737313</v>
      </c>
      <c r="N2761" s="31">
        <f t="shared" si="1728"/>
        <v>0.81674967021875378</v>
      </c>
      <c r="O2761" s="32">
        <f t="shared" si="1729"/>
        <v>4.9004980213125231</v>
      </c>
      <c r="P2761" s="33">
        <f t="shared" si="1730"/>
        <v>0.70176492337810159</v>
      </c>
      <c r="Q2761" s="31">
        <f t="shared" si="1731"/>
        <v>4.7670463459066079</v>
      </c>
      <c r="R2761" s="31">
        <f t="shared" si="1732"/>
        <v>9.8796810085847411E-2</v>
      </c>
      <c r="S2761" s="31">
        <f t="shared" si="1733"/>
        <v>0.13345167540591615</v>
      </c>
      <c r="T2761" s="31">
        <f t="shared" si="1734"/>
        <v>1.3908944944345705E-2</v>
      </c>
      <c r="U2761" s="31">
        <f t="shared" si="1735"/>
        <v>2.2789918104591132E-3</v>
      </c>
      <c r="V2761" s="47">
        <f t="shared" si="1749"/>
        <v>6.9495167169481909E-4</v>
      </c>
      <c r="W2761" s="31">
        <f t="shared" si="1736"/>
        <v>0.14078334039590776</v>
      </c>
      <c r="X2761" s="34">
        <f>(S2761*H2761*'Propiedades físicas'!$F$5*60*24*365)/(1000000)</f>
        <v>56924.556616842339</v>
      </c>
      <c r="Y2761" s="34">
        <f>(U2761*H2761*'Propiedades físicas'!$F$7*60*24*365)/(1000000)</f>
        <v>304.01135657104504</v>
      </c>
      <c r="Z2761" s="31">
        <f t="shared" si="1750"/>
        <v>1934.064128830048</v>
      </c>
      <c r="AA2761" s="31">
        <f t="shared" si="1766"/>
        <v>13137.979729318611</v>
      </c>
      <c r="AB2761" s="31">
        <f t="shared" si="1767"/>
        <v>272.28400859659547</v>
      </c>
      <c r="AC2761" s="31">
        <f t="shared" si="1768"/>
        <v>367.79281741870494</v>
      </c>
      <c r="AD2761" s="31">
        <f t="shared" si="1765"/>
        <v>38.333052266616761</v>
      </c>
      <c r="AE2761" s="31">
        <f t="shared" si="1754"/>
        <v>6.2809014296253158</v>
      </c>
      <c r="AF2761" s="31">
        <f t="shared" si="1755"/>
        <v>15756.734637860203</v>
      </c>
      <c r="AG2761" s="31">
        <f t="shared" si="1756"/>
        <v>0.12274523708629886</v>
      </c>
      <c r="AH2761" s="31">
        <f t="shared" si="1757"/>
        <v>0.83380091315054194</v>
      </c>
      <c r="AI2761" s="31">
        <f t="shared" si="1757"/>
        <v>1.7280484494696813E-2</v>
      </c>
      <c r="AJ2761" s="31">
        <f t="shared" si="1757"/>
        <v>2.3341943992315147E-2</v>
      </c>
      <c r="AK2761" s="31">
        <f t="shared" si="1738"/>
        <v>2.432804330823107E-3</v>
      </c>
      <c r="AL2761" s="31">
        <f t="shared" si="1738"/>
        <v>3.9861694532403923E-4</v>
      </c>
      <c r="AM2761" s="31">
        <f t="shared" si="1758"/>
        <v>1</v>
      </c>
      <c r="AN2761" s="31">
        <f>(Z2761*'Propiedades físicas'!$F$4)/1000</f>
        <v>1700.7773136105677</v>
      </c>
      <c r="AO2761" s="31">
        <f>(AA2761*'Propiedades físicas'!$F$6)/1000</f>
        <v>420.94087052736825</v>
      </c>
      <c r="AP2761" s="31">
        <f>(AB2761*'Propiedades físicas'!$F$9)/1000</f>
        <v>167.98561910366956</v>
      </c>
      <c r="AQ2761" s="31">
        <f>(AC2761*'Propiedades físicas'!$F$5)/1000</f>
        <v>108.30395094528605</v>
      </c>
      <c r="AR2761" s="31">
        <f>(AD2761*'Propiedades físicas'!$F$8)/1000</f>
        <v>13.589833689560969</v>
      </c>
      <c r="AS2761" s="31">
        <f>(AE2761*'Propiedades físicas'!$F$7)/1000</f>
        <v>0.5784082126541954</v>
      </c>
      <c r="AT2761" s="31">
        <f t="shared" si="1759"/>
        <v>2412.1759960891072</v>
      </c>
      <c r="AU2761" s="31">
        <f t="shared" si="1760"/>
        <v>0.70508010873504268</v>
      </c>
      <c r="AV2761" s="31">
        <f t="shared" si="1764"/>
        <v>0.17450669901775212</v>
      </c>
      <c r="AW2761" s="31">
        <f t="shared" si="1764"/>
        <v>6.9640697600849552E-2</v>
      </c>
      <c r="AX2761" s="31">
        <f t="shared" si="1764"/>
        <v>4.4898859420241591E-2</v>
      </c>
      <c r="AY2761" s="31">
        <f t="shared" si="1761"/>
        <v>5.6338483226739452E-3</v>
      </c>
      <c r="AZ2761" s="31">
        <f t="shared" si="1761"/>
        <v>2.3978690343987182E-4</v>
      </c>
      <c r="BA2761" s="31">
        <f t="shared" si="1762"/>
        <v>0.99999999999999989</v>
      </c>
      <c r="BB2761" s="34">
        <f>AU2761*'Propiedades físicas'!$C$4+'Diseño reactor'!AV2761*'Propiedades físicas'!$C$5+'Diseño reactor'!AW2761*'Propiedades físicas'!$C$8+'Diseño reactor'!AX2761*'Propiedades físicas'!$C$9+'Diseño reactor'!AY2761*'Propiedades físicas'!$C$7+'Diseño reactor'!AZ2761*'Propiedades físicas'!$C$6</f>
        <v>875.3033478647269</v>
      </c>
      <c r="BC2761" s="45">
        <f>AU2761*'Propiedades físicas'!$L$4+'Diseño reactor'!AV2761*'Propiedades físicas'!$L$5+'Diseño reactor'!AW2761*'Propiedades físicas'!$L$8+AX2761*'Propiedades físicas'!$L$9+'Diseño reactor'!AY2761*'Propiedades físicas'!$L$7+'Diseño reactor'!AZ2761*'Propiedades físicas'!$L$6</f>
        <v>2.1295912225203026</v>
      </c>
      <c r="BD2761" s="29">
        <f t="shared" si="1739"/>
        <v>1.2337165518154261</v>
      </c>
      <c r="BE2761" s="58">
        <f t="shared" si="1740"/>
        <v>41.01181749547613</v>
      </c>
      <c r="BF2761" s="30">
        <f>AU2761*'Propiedades físicas'!$I$4+'Diseño reactor'!AV2761*'Propiedades físicas'!$I$5+'Diseño reactor'!AW2761*'Propiedades físicas'!$I$8+'Diseño reactor'!AX2761*'Propiedades físicas'!$I$9+'Diseño reactor'!AY2761*'Propiedades físicas'!$I$7+'Diseño reactor'!AZ2761*'Propiedades físicas'!$I$6</f>
        <v>2.0004275974241512E-2</v>
      </c>
      <c r="BG2761" s="24">
        <f>AU2761*'Propiedades físicas'!$O$4+'Diseño reactor'!AV2761*'Propiedades físicas'!$O$5+'Diseño reactor'!AW2761*'Propiedades físicas'!$O$8+'Diseño reactor'!AX2761*'Propiedades físicas'!$O$9+'Diseño reactor'!AY2761*'Propiedades físicas'!$O$7+'Diseño reactor'!AZ2761*'Propiedades físicas'!$O$6</f>
        <v>0.15504102599060271</v>
      </c>
      <c r="BH2761" s="54">
        <f t="shared" si="1741"/>
        <v>41081.846140077476</v>
      </c>
      <c r="BI2761" s="34">
        <f t="shared" si="1763"/>
        <v>274.77198538534321</v>
      </c>
      <c r="BJ2761" s="27">
        <f t="shared" si="1742"/>
        <v>4798.9822238688721</v>
      </c>
      <c r="BK2761" s="34">
        <f t="shared" si="1743"/>
        <v>572.33779053791864</v>
      </c>
      <c r="BL2761" s="27">
        <f t="shared" si="1744"/>
        <v>105.79954749422036</v>
      </c>
      <c r="BM2761" s="34">
        <f t="shared" si="1745"/>
        <v>1.1054421768707483</v>
      </c>
      <c r="BN2761" s="45">
        <f t="shared" si="1746"/>
        <v>3056.4940918537295</v>
      </c>
      <c r="BO2761" s="45">
        <f t="shared" si="1747"/>
        <v>112.31977356137254</v>
      </c>
      <c r="BP2761" s="66">
        <f t="shared" si="1748"/>
        <v>6.6871194637600428</v>
      </c>
    </row>
    <row r="2762" spans="8:68">
      <c r="H2762" s="68">
        <v>2757</v>
      </c>
      <c r="I2762" s="31">
        <f>('Propiedades físicas'!$C$10*'Diseño reactor'!H2762)/1000</f>
        <v>2413.0512413707065</v>
      </c>
      <c r="J2762" s="31">
        <f t="shared" ref="J2762:J2825" si="1769">$F$7/I2762</f>
        <v>0.18897236502154607</v>
      </c>
      <c r="K2762" s="31">
        <f>(I2762*1000)/'Propiedades físicas'!$F$10</f>
        <v>15762.451885551731</v>
      </c>
      <c r="L2762" s="31">
        <f t="shared" ref="L2762:L2825" si="1770">K2762*$I$5</f>
        <v>2251.7788407931043</v>
      </c>
      <c r="M2762" s="31">
        <f t="shared" ref="M2762:M2825" si="1771">$I$6*K2762</f>
        <v>13510.673044758625</v>
      </c>
      <c r="N2762" s="31">
        <f t="shared" ref="N2762:N2825" si="1772">L2762/H2762</f>
        <v>0.81674967021875389</v>
      </c>
      <c r="O2762" s="32">
        <f t="shared" ref="O2762:O2825" si="1773">M2762/H2762</f>
        <v>4.9004980213125231</v>
      </c>
      <c r="P2762" s="33">
        <f t="shared" ref="P2762:P2825" si="1774">(H2762*$C$5*N2762)/(H2762*$C$5+$F$7*1000*$C$4)</f>
        <v>0.70180076010472481</v>
      </c>
      <c r="Q2762" s="31">
        <f t="shared" ref="Q2762:Q2825" si="1775">((H2762^3)*($C$5^3)*O2762+3*(H2762^2)*($C$5^2)*O2762*$F$7*1000*$C$4+3*H2762*$C$5*O2762*(($F$7*1000)^2)*($C$4^2)+O2762*(($F$7*1000)^3)*($C$4^3)-3*N2762*(($F$7*1000)^3)*($C$4^3)-3*(($F$7*1000)^2)*($C$4^2)*H2762*$C$5*N2762-$F$7*1000*$C$4*(H2762^2)*($C$5^2)*N2762)/(3*(($F$7*1000)^2)*($C$4^2)*H2762*$C$5+(($F$7*1000)^3)*($C$4^3)+3*(H2762^2)*($C$5^2)*$F$7*1000*$C$4+(H2762^3)*($C$5^3))</f>
        <v>4.767094401671212</v>
      </c>
      <c r="R2762" s="31">
        <f t="shared" ref="R2762:R2825" si="1776">($F$7*1000*$C$4*H2762*$C$5*N2762)/((H2762^2)*($C$5^2)+2*$F$7*1000*$C$4*H2762*$C$5+(($F$7*1000)^2)*($C$4^2))</f>
        <v>9.8771062214973143E-2</v>
      </c>
      <c r="S2762" s="31">
        <f t="shared" ref="S2762:S2825" si="1777">(N2762*$F$7*1000*$C$4*(3*(($F$7*1000)^2)*($C$4^2)+3*$F$7*1000*$C$4*H2762*$C$5+(H2762^2)*($C$5^2)))/(3*(($F$7*1000)^2)*($C$4^2)*H2762*$C$5+(($F$7*1000)^3)*($C$4^3)+3*(H2762^2)*($C$5^2)*$F$7*1000*$C$4+(H2762^3)*($C$5^3))</f>
        <v>0.13340361964131073</v>
      </c>
      <c r="T2762" s="31">
        <f t="shared" ref="T2762:T2825" si="1778">((($F$7*1000)^2)*($C$4^2)*H2762*$C$5*N2762)/(3*(($F$7*1000)^2)*($C$4^2)*H2762*$C$5+(($F$7*1000)^3)*($C$4^3)+3*(H2762^2)*($C$5^2)*$F$7*1000*$C$4+(H2762^3)*($C$5^3))</f>
        <v>1.3900986270830362E-2</v>
      </c>
      <c r="U2762" s="31">
        <f t="shared" ref="U2762:U2825" si="1779">((($F$7*1000)^3)*($C$4^3)*N2762)/(3*(($F$7*1000)^2)*($C$4^2)*H2762*$C$5+(($F$7*1000)^3)*($C$4^3)+3*(H2762^2)*($C$5^2)*$F$7*1000*$C$4+(H2762^3)*($C$5^3))</f>
        <v>2.276861628225635E-3</v>
      </c>
      <c r="V2762" s="47">
        <f t="shared" si="1749"/>
        <v>6.9498716049205757E-4</v>
      </c>
      <c r="W2762" s="31">
        <f t="shared" ref="W2762:W2825" si="1780">($F$7*1000*$C$4)/(H2762*$C$5+$F$7*1000*$C$4)</f>
        <v>0.14073946314939045</v>
      </c>
      <c r="X2762" s="34">
        <f>(S2762*H2762*'Propiedades físicas'!$F$5*60*24*365)/(1000000)</f>
        <v>56924.705498419513</v>
      </c>
      <c r="Y2762" s="34">
        <f>(U2762*H2762*'Propiedades físicas'!$F$7*60*24*365)/(1000000)</f>
        <v>303.83740181447746</v>
      </c>
      <c r="Z2762" s="31">
        <f t="shared" si="1750"/>
        <v>1934.8646956087264</v>
      </c>
      <c r="AA2762" s="31">
        <f t="shared" si="1766"/>
        <v>13142.879265407531</v>
      </c>
      <c r="AB2762" s="31">
        <f t="shared" si="1767"/>
        <v>272.31181852668095</v>
      </c>
      <c r="AC2762" s="31">
        <f t="shared" si="1768"/>
        <v>367.79377935109369</v>
      </c>
      <c r="AD2762" s="31">
        <f t="shared" si="1765"/>
        <v>38.32501914867931</v>
      </c>
      <c r="AE2762" s="31">
        <f t="shared" ref="AE2762" si="1781">U2762*$H2762</f>
        <v>6.2773075090180752</v>
      </c>
      <c r="AF2762" s="31">
        <f t="shared" si="1755"/>
        <v>15762.451885551729</v>
      </c>
      <c r="AG2762" s="31">
        <f t="shared" si="1756"/>
        <v>0.12275150526437283</v>
      </c>
      <c r="AH2762" s="31">
        <f t="shared" si="1757"/>
        <v>0.83380931855244134</v>
      </c>
      <c r="AI2762" s="31">
        <f t="shared" si="1757"/>
        <v>1.7275980951687409E-2</v>
      </c>
      <c r="AJ2762" s="31">
        <f t="shared" si="1757"/>
        <v>2.3333538590415807E-2</v>
      </c>
      <c r="AK2762" s="31">
        <f t="shared" si="1757"/>
        <v>2.4314122845195811E-3</v>
      </c>
      <c r="AL2762" s="31">
        <f t="shared" si="1757"/>
        <v>3.9824435656308127E-4</v>
      </c>
      <c r="AM2762" s="31">
        <f t="shared" si="1758"/>
        <v>1</v>
      </c>
      <c r="AN2762" s="31">
        <f>(Z2762*'Propiedades físicas'!$F$4)/1000</f>
        <v>1701.4813160244016</v>
      </c>
      <c r="AO2762" s="31">
        <f>(AA2762*'Propiedades físicas'!$F$6)/1000</f>
        <v>421.09785166365731</v>
      </c>
      <c r="AP2762" s="31">
        <f>(AB2762*'Propiedades físicas'!$F$9)/1000</f>
        <v>168.00277644003577</v>
      </c>
      <c r="AQ2762" s="31">
        <f>(AC2762*'Propiedades físicas'!$F$5)/1000</f>
        <v>108.30423420551656</v>
      </c>
      <c r="AR2762" s="31">
        <f>(AD2762*'Propiedades físicas'!$F$8)/1000</f>
        <v>13.586985788589784</v>
      </c>
      <c r="AS2762" s="31">
        <f>(AE2762*'Propiedades físicas'!$F$7)/1000</f>
        <v>0.57807724850547459</v>
      </c>
      <c r="AT2762" s="31">
        <f t="shared" si="1759"/>
        <v>2413.0512413707061</v>
      </c>
      <c r="AU2762" s="31">
        <f t="shared" si="1760"/>
        <v>0.70511611475680669</v>
      </c>
      <c r="AV2762" s="31">
        <f t="shared" si="1764"/>
        <v>0.17450845818941563</v>
      </c>
      <c r="AW2762" s="31">
        <f t="shared" si="1764"/>
        <v>6.9622548232586942E-2</v>
      </c>
      <c r="AX2762" s="31">
        <f t="shared" si="1764"/>
        <v>4.48826914027717E-2</v>
      </c>
      <c r="AY2762" s="31">
        <f t="shared" si="1761"/>
        <v>5.63062464470164E-3</v>
      </c>
      <c r="AZ2762" s="31">
        <f t="shared" si="1761"/>
        <v>2.395627737176043E-4</v>
      </c>
      <c r="BA2762" s="31">
        <f t="shared" si="1762"/>
        <v>1.0000000000000002</v>
      </c>
      <c r="BB2762" s="34">
        <f>AU2762*'Propiedades físicas'!$C$4+'Diseño reactor'!AV2762*'Propiedades físicas'!$C$5+'Diseño reactor'!AW2762*'Propiedades físicas'!$C$8+'Diseño reactor'!AX2762*'Propiedades físicas'!$C$9+'Diseño reactor'!AY2762*'Propiedades físicas'!$C$7+'Diseño reactor'!AZ2762*'Propiedades físicas'!$C$6</f>
        <v>875.3032717260071</v>
      </c>
      <c r="BC2762" s="45">
        <f>AU2762*'Propiedades físicas'!$L$4+'Diseño reactor'!AV2762*'Propiedades físicas'!$L$5+'Diseño reactor'!AW2762*'Propiedades físicas'!$L$8+AX2762*'Propiedades físicas'!$L$9+'Diseño reactor'!AY2762*'Propiedades físicas'!$L$7+'Diseño reactor'!AZ2762*'Propiedades físicas'!$L$6</f>
        <v>2.1296165938042888</v>
      </c>
      <c r="BD2762" s="29">
        <f t="shared" ref="BD2762:BD2825" si="1782">((-$F$19)*V2762*($F$7*1000))/(H2762*(BB2762/1000)*BC2762)</f>
        <v>1.2333174594107443</v>
      </c>
      <c r="BE2762" s="58">
        <f t="shared" ref="BE2762:BE2825" si="1783">BD2762+$F$20+((BP2762*60)/(H2762*(BB2762/1000)*BC2762))</f>
        <v>41.011389144714883</v>
      </c>
      <c r="BF2762" s="30">
        <f>AU2762*'Propiedades físicas'!$I$4+'Diseño reactor'!AV2762*'Propiedades físicas'!$I$5+'Diseño reactor'!AW2762*'Propiedades físicas'!$I$8+'Diseño reactor'!AX2762*'Propiedades físicas'!$I$9+'Diseño reactor'!AY2762*'Propiedades físicas'!$I$7+'Diseño reactor'!AZ2762*'Propiedades físicas'!$I$6</f>
        <v>2.0004306124278962E-2</v>
      </c>
      <c r="BG2762" s="24">
        <f>AU2762*'Propiedades físicas'!$O$4+'Diseño reactor'!AV2762*'Propiedades físicas'!$O$5+'Diseño reactor'!AW2762*'Propiedades físicas'!$O$8+'Diseño reactor'!AX2762*'Propiedades físicas'!$O$9+'Diseño reactor'!AY2762*'Propiedades físicas'!$O$7+'Diseño reactor'!AZ2762*'Propiedades físicas'!$O$6</f>
        <v>0.15504227327649542</v>
      </c>
      <c r="BH2762" s="54">
        <f t="shared" ref="BH2762:BH2825" si="1784">(BB2762*($F$33^2)*$F$34)/BF2762</f>
        <v>41081.780648928237</v>
      </c>
      <c r="BI2762" s="34">
        <f t="shared" si="1763"/>
        <v>274.7734625499952</v>
      </c>
      <c r="BJ2762" s="27">
        <f t="shared" ref="BJ2762:BJ2825" si="1785">$F$43*(BH2762^$F$44)*(BI2762^$F$45)</f>
        <v>4798.9857233243956</v>
      </c>
      <c r="BK2762" s="34">
        <f t="shared" ref="BK2762:BK2825" si="1786">(BJ2762*BG2762)/$F$16</f>
        <v>572.3428122812777</v>
      </c>
      <c r="BL2762" s="27">
        <f t="shared" ref="BL2762:BL2825" si="1787">1/((1/BK2762)+(1/$F$61))</f>
        <v>105.79971909299529</v>
      </c>
      <c r="BM2762" s="34">
        <f t="shared" ref="BM2762:BM2825" si="1788">($F$33*($F$34^2))/9.8</f>
        <v>1.1054421768707483</v>
      </c>
      <c r="BN2762" s="45">
        <f t="shared" ref="BN2762:BN2825" si="1789">((((H2762/60)*(BB2762/1000)*BC2762*($F$20-$F$4)+(((-$F$19)*V2762*($F$7*1000))/60)))/(-BL2762*$F$46/1000))+$F$4</f>
        <v>3057.6989996995894</v>
      </c>
      <c r="BO2762" s="45">
        <f t="shared" ref="BO2762:BO2825" si="1790">((-$F$19)*V2762*($F$7*1000)/60)+BP2762</f>
        <v>112.3251672768702</v>
      </c>
      <c r="BP2762" s="66">
        <f t="shared" ref="BP2762:BP2825" si="1791">($F$35*($F$33^5)*($F$34^3)*BB2762)/1000</f>
        <v>6.6871188820774572</v>
      </c>
    </row>
    <row r="2763" spans="8:68">
      <c r="H2763" s="68">
        <v>2758</v>
      </c>
      <c r="I2763" s="31">
        <f>('Propiedades físicas'!$C$10*'Diseño reactor'!H2763)/1000</f>
        <v>2413.9264866523063</v>
      </c>
      <c r="J2763" s="31">
        <f t="shared" si="1769"/>
        <v>0.1889038471226985</v>
      </c>
      <c r="K2763" s="31">
        <f>(I2763*1000)/'Propiedades físicas'!$F$10</f>
        <v>15768.169133243264</v>
      </c>
      <c r="L2763" s="31">
        <f t="shared" si="1770"/>
        <v>2252.5955904633233</v>
      </c>
      <c r="M2763" s="31">
        <f t="shared" si="1771"/>
        <v>13515.573542779939</v>
      </c>
      <c r="N2763" s="31">
        <f t="shared" si="1772"/>
        <v>0.81674967021875389</v>
      </c>
      <c r="O2763" s="32">
        <f t="shared" si="1773"/>
        <v>4.9004980213125231</v>
      </c>
      <c r="P2763" s="33">
        <f t="shared" si="1774"/>
        <v>0.70183657450019754</v>
      </c>
      <c r="Q2763" s="31">
        <f t="shared" si="1775"/>
        <v>4.7671424230220856</v>
      </c>
      <c r="R2763" s="31">
        <f t="shared" si="1776"/>
        <v>9.8745327246626283E-2</v>
      </c>
      <c r="S2763" s="31">
        <f t="shared" si="1777"/>
        <v>0.13335559829043755</v>
      </c>
      <c r="T2763" s="31">
        <f t="shared" si="1778"/>
        <v>1.3893034371979095E-2</v>
      </c>
      <c r="U2763" s="31">
        <f t="shared" si="1779"/>
        <v>2.2747340999510401E-3</v>
      </c>
      <c r="V2763" s="47">
        <f t="shared" ref="V2763:V2826" si="1792">$C$4*P2763/$C$5</f>
        <v>6.9502262717495292E-4</v>
      </c>
      <c r="W2763" s="31">
        <f t="shared" si="1780"/>
        <v>0.14069561324436003</v>
      </c>
      <c r="X2763" s="34">
        <f>(S2763*H2763*'Propiedades físicas'!$F$5*60*24*365)/(1000000)</f>
        <v>56924.85419450757</v>
      </c>
      <c r="Y2763" s="34">
        <f>(U2763*H2763*'Propiedades físicas'!$F$7*60*24*365)/(1000000)</f>
        <v>303.66359513347015</v>
      </c>
      <c r="Z2763" s="31">
        <f t="shared" ref="Z2763:Z2826" si="1793">P2763*$H2763</f>
        <v>1935.6652724715448</v>
      </c>
      <c r="AA2763" s="31">
        <f t="shared" ref="AA2763:AD2826" si="1794">Q2763*$H2763</f>
        <v>13147.778802694913</v>
      </c>
      <c r="AB2763" s="31">
        <f t="shared" si="1794"/>
        <v>272.33961254619527</v>
      </c>
      <c r="AC2763" s="31">
        <f t="shared" si="1794"/>
        <v>367.79474008502677</v>
      </c>
      <c r="AD2763" s="31">
        <f t="shared" si="1794"/>
        <v>38.316988797918349</v>
      </c>
      <c r="AE2763" s="31">
        <f t="shared" ref="AE2763:AE2826" si="1795">U2763*$H2763</f>
        <v>6.2737166476649691</v>
      </c>
      <c r="AF2763" s="31">
        <f t="shared" ref="AF2763:AF2826" si="1796">Z2763+AA2763+AB2763+AC2763+AD2763+AE2763</f>
        <v>15768.169133243262</v>
      </c>
      <c r="AG2763" s="31">
        <f t="shared" ref="AG2763:AG2826" si="1797">Z2763/AF2763</f>
        <v>0.12275776953652001</v>
      </c>
      <c r="AH2763" s="31">
        <f t="shared" ref="AH2763:AK2826" si="1798">AA2763/$AF2763</f>
        <v>0.83381771793505766</v>
      </c>
      <c r="AI2763" s="31">
        <f t="shared" si="1798"/>
        <v>1.7271479665450503E-2</v>
      </c>
      <c r="AJ2763" s="31">
        <f t="shared" si="1798"/>
        <v>2.3325139207799533E-2</v>
      </c>
      <c r="AK2763" s="31">
        <f t="shared" si="1798"/>
        <v>2.4300214231680523E-3</v>
      </c>
      <c r="AL2763" s="31">
        <f t="shared" ref="AL2763:AL2826" si="1799">AE2763/$AF2763</f>
        <v>3.9787223200431042E-4</v>
      </c>
      <c r="AM2763" s="31">
        <f t="shared" ref="AM2763:AM2826" si="1800">AG2763+AH2763+AI2763+AJ2763+AK2763+AL2763</f>
        <v>1.0000000000000002</v>
      </c>
      <c r="AN2763" s="31">
        <f>(Z2763*'Propiedades físicas'!$F$4)/1000</f>
        <v>1702.1853273060271</v>
      </c>
      <c r="AO2763" s="31">
        <f>(AA2763*'Propiedades físicas'!$F$6)/1000</f>
        <v>421.25483283834495</v>
      </c>
      <c r="AP2763" s="31">
        <f>(AB2763*'Propiedades físicas'!$F$9)/1000</f>
        <v>168.01992396037517</v>
      </c>
      <c r="AQ2763" s="31">
        <f>(AC2763*'Propiedades físicas'!$F$5)/1000</f>
        <v>108.30451711283784</v>
      </c>
      <c r="AR2763" s="31">
        <f>(AD2763*'Propiedades físicas'!$F$8)/1000</f>
        <v>13.584138868638009</v>
      </c>
      <c r="AS2763" s="31">
        <f>(AE2763*'Propiedades físicas'!$F$7)/1000</f>
        <v>0.57774656608346697</v>
      </c>
      <c r="AT2763" s="31">
        <f t="shared" ref="AT2763:AT2826" si="1801">AN2763+AO2763+AP2763+AQ2763+AR2763+AS2763</f>
        <v>2413.9264866523067</v>
      </c>
      <c r="AU2763" s="31">
        <f t="shared" ref="AU2763:AU2826" si="1802">AN2763/$AT2763</f>
        <v>0.70515209834192594</v>
      </c>
      <c r="AV2763" s="31">
        <f t="shared" si="1764"/>
        <v>0.1745102161012996</v>
      </c>
      <c r="AW2763" s="31">
        <f t="shared" si="1764"/>
        <v>6.9604407959162576E-2</v>
      </c>
      <c r="AX2763" s="31">
        <f t="shared" si="1764"/>
        <v>4.4866534963555263E-2</v>
      </c>
      <c r="AY2763" s="31">
        <f t="shared" si="1764"/>
        <v>5.6274037108217118E-3</v>
      </c>
      <c r="AZ2763" s="31">
        <f t="shared" si="1764"/>
        <v>2.3933892323485802E-4</v>
      </c>
      <c r="BA2763" s="31">
        <f t="shared" ref="BA2763:BA2826" si="1803">AU2763+AV2763+AW2763+AX2763+AY2763+AZ2763</f>
        <v>1</v>
      </c>
      <c r="BB2763" s="34">
        <f>AU2763*'Propiedades físicas'!$C$4+'Diseño reactor'!AV2763*'Propiedades físicas'!$C$5+'Diseño reactor'!AW2763*'Propiedades físicas'!$C$8+'Diseño reactor'!AX2763*'Propiedades físicas'!$C$9+'Diseño reactor'!AY2763*'Propiedades físicas'!$C$7+'Diseño reactor'!AZ2763*'Propiedades físicas'!$C$6</f>
        <v>875.30319567979905</v>
      </c>
      <c r="BC2763" s="45">
        <f>AU2763*'Propiedades físicas'!$L$4+'Diseño reactor'!AV2763*'Propiedades físicas'!$L$5+'Diseño reactor'!AW2763*'Propiedades físicas'!$L$8+AX2763*'Propiedades físicas'!$L$9+'Diseño reactor'!AY2763*'Propiedades físicas'!$L$7+'Diseño reactor'!AZ2763*'Propiedades físicas'!$L$6</f>
        <v>2.1296419486866571</v>
      </c>
      <c r="BD2763" s="29">
        <f t="shared" si="1782"/>
        <v>1.2329186254074302</v>
      </c>
      <c r="BE2763" s="58">
        <f t="shared" si="1783"/>
        <v>41.010961074195293</v>
      </c>
      <c r="BF2763" s="30">
        <f>AU2763*'Propiedades físicas'!$I$4+'Diseño reactor'!AV2763*'Propiedades físicas'!$I$5+'Diseño reactor'!AW2763*'Propiedades físicas'!$I$8+'Diseño reactor'!AX2763*'Propiedades físicas'!$I$9+'Diseño reactor'!AY2763*'Propiedades físicas'!$I$7+'Diseño reactor'!AZ2763*'Propiedades físicas'!$I$6</f>
        <v>2.0004336231158753E-2</v>
      </c>
      <c r="BG2763" s="24">
        <f>AU2763*'Propiedades físicas'!$O$4+'Diseño reactor'!AV2763*'Propiedades físicas'!$O$5+'Diseño reactor'!AW2763*'Propiedades físicas'!$O$8+'Diseño reactor'!AX2763*'Propiedades físicas'!$O$9+'Diseño reactor'!AY2763*'Propiedades físicas'!$O$7+'Diseño reactor'!AZ2763*'Propiedades físicas'!$O$6</f>
        <v>0.15504351978109521</v>
      </c>
      <c r="BH2763" s="54">
        <f t="shared" si="1784"/>
        <v>41081.715250948706</v>
      </c>
      <c r="BI2763" s="34">
        <f t="shared" ref="BI2763:BI2826" si="1804">(BC2763*BF2763)/(BG2763/1000)</f>
        <v>274.77493837638349</v>
      </c>
      <c r="BJ2763" s="27">
        <f t="shared" si="1785"/>
        <v>4798.9892221929031</v>
      </c>
      <c r="BK2763" s="34">
        <f t="shared" si="1786"/>
        <v>572.34783107717544</v>
      </c>
      <c r="BL2763" s="27">
        <f t="shared" si="1787"/>
        <v>105.79989058859965</v>
      </c>
      <c r="BM2763" s="34">
        <f t="shared" si="1788"/>
        <v>1.1054421768707483</v>
      </c>
      <c r="BN2763" s="45">
        <f t="shared" si="1789"/>
        <v>3058.9039181389276</v>
      </c>
      <c r="BO2763" s="45">
        <f t="shared" si="1790"/>
        <v>112.33055763169449</v>
      </c>
      <c r="BP2763" s="66">
        <f t="shared" si="1791"/>
        <v>6.6871183011016395</v>
      </c>
    </row>
    <row r="2764" spans="8:68">
      <c r="H2764" s="68">
        <v>2759</v>
      </c>
      <c r="I2764" s="31">
        <f>('Propiedades físicas'!$C$10*'Diseño reactor'!H2764)/1000</f>
        <v>2414.801731933906</v>
      </c>
      <c r="J2764" s="31">
        <f t="shared" si="1769"/>
        <v>0.18883537889249818</v>
      </c>
      <c r="K2764" s="31">
        <f>(I2764*1000)/'Propiedades físicas'!$F$10</f>
        <v>15773.886380934795</v>
      </c>
      <c r="L2764" s="31">
        <f t="shared" si="1770"/>
        <v>2253.4123401335419</v>
      </c>
      <c r="M2764" s="31">
        <f t="shared" si="1771"/>
        <v>13520.474040801251</v>
      </c>
      <c r="N2764" s="31">
        <f t="shared" si="1772"/>
        <v>0.81674967021875389</v>
      </c>
      <c r="O2764" s="32">
        <f t="shared" si="1773"/>
        <v>4.9004980213125231</v>
      </c>
      <c r="P2764" s="33">
        <f t="shared" si="1774"/>
        <v>0.70187236658538643</v>
      </c>
      <c r="Q2764" s="31">
        <f t="shared" si="1775"/>
        <v>4.7671904099959708</v>
      </c>
      <c r="R2764" s="31">
        <f t="shared" si="1776"/>
        <v>9.8719605171685459E-2</v>
      </c>
      <c r="S2764" s="31">
        <f t="shared" si="1777"/>
        <v>0.13330761131655311</v>
      </c>
      <c r="T2764" s="31">
        <f t="shared" si="1778"/>
        <v>1.3885089240178642E-2</v>
      </c>
      <c r="U2764" s="31">
        <f t="shared" si="1779"/>
        <v>2.2726092215034606E-3</v>
      </c>
      <c r="V2764" s="47">
        <f t="shared" si="1792"/>
        <v>6.9505807176416918E-4</v>
      </c>
      <c r="W2764" s="31">
        <f t="shared" si="1780"/>
        <v>0.14065179065526826</v>
      </c>
      <c r="X2764" s="34">
        <f>(S2764*H2764*'Propiedades físicas'!$F$5*60*24*365)/(1000000)</f>
        <v>56925.002705395316</v>
      </c>
      <c r="Y2764" s="34">
        <f>(U2764*H2764*'Propiedades físicas'!$F$7*60*24*365)/(1000000)</f>
        <v>303.48993636161822</v>
      </c>
      <c r="Z2764" s="31">
        <f t="shared" si="1793"/>
        <v>1936.4658594090811</v>
      </c>
      <c r="AA2764" s="31">
        <f t="shared" si="1794"/>
        <v>13152.678341178884</v>
      </c>
      <c r="AB2764" s="31">
        <f t="shared" si="1794"/>
        <v>272.36739066868017</v>
      </c>
      <c r="AC2764" s="31">
        <f t="shared" si="1794"/>
        <v>367.79569962237002</v>
      </c>
      <c r="AD2764" s="31">
        <f t="shared" si="1794"/>
        <v>38.308961213652871</v>
      </c>
      <c r="AE2764" s="31">
        <f t="shared" si="1795"/>
        <v>6.2701288421280479</v>
      </c>
      <c r="AF2764" s="31">
        <f t="shared" si="1796"/>
        <v>15773.886380934797</v>
      </c>
      <c r="AG2764" s="31">
        <f t="shared" si="1797"/>
        <v>0.12276402990639024</v>
      </c>
      <c r="AH2764" s="31">
        <f t="shared" si="1798"/>
        <v>0.83382611130481754</v>
      </c>
      <c r="AI2764" s="31">
        <f t="shared" si="1798"/>
        <v>1.7266980634390691E-2</v>
      </c>
      <c r="AJ2764" s="31">
        <f t="shared" si="1798"/>
        <v>2.331674583803954E-2</v>
      </c>
      <c r="AK2764" s="31">
        <f t="shared" si="1798"/>
        <v>2.4286317454368907E-3</v>
      </c>
      <c r="AL2764" s="31">
        <f t="shared" si="1799"/>
        <v>3.9750057092502434E-4</v>
      </c>
      <c r="AM2764" s="31">
        <f t="shared" si="1800"/>
        <v>0.99999999999999989</v>
      </c>
      <c r="AN2764" s="31">
        <f>(Z2764*'Propiedades físicas'!$F$4)/1000</f>
        <v>1702.8893474471577</v>
      </c>
      <c r="AO2764" s="31">
        <f>(AA2764*'Propiedades físicas'!$F$6)/1000</f>
        <v>421.41181405137144</v>
      </c>
      <c r="AP2764" s="31">
        <f>(AB2764*'Propiedades físicas'!$F$9)/1000</f>
        <v>168.03706167304222</v>
      </c>
      <c r="AQ2764" s="31">
        <f>(AC2764*'Propiedades físicas'!$F$5)/1000</f>
        <v>108.3047996677993</v>
      </c>
      <c r="AR2764" s="31">
        <f>(AD2764*'Propiedades físicas'!$F$8)/1000</f>
        <v>13.58129292946421</v>
      </c>
      <c r="AS2764" s="31">
        <f>(AE2764*'Propiedades físicas'!$F$7)/1000</f>
        <v>0.57741616507157201</v>
      </c>
      <c r="AT2764" s="31">
        <f t="shared" si="1801"/>
        <v>2414.8017319339065</v>
      </c>
      <c r="AU2764" s="31">
        <f t="shared" si="1802"/>
        <v>0.70518805951136609</v>
      </c>
      <c r="AV2764" s="31">
        <f t="shared" ref="AV2764:AY2827" si="1805">AO2764/$AT2764</f>
        <v>0.17451197275474936</v>
      </c>
      <c r="AW2764" s="31">
        <f t="shared" si="1805"/>
        <v>6.9586276774146943E-2</v>
      </c>
      <c r="AX2764" s="31">
        <f t="shared" si="1805"/>
        <v>4.4850390090230244E-2</v>
      </c>
      <c r="AY2764" s="31">
        <f t="shared" si="1805"/>
        <v>5.6241855179503955E-3</v>
      </c>
      <c r="AZ2764" s="31">
        <f t="shared" ref="AZ2764:AZ2827" si="1806">AS2764/$AT2764</f>
        <v>2.3911535155689379E-4</v>
      </c>
      <c r="BA2764" s="31">
        <f t="shared" si="1803"/>
        <v>1</v>
      </c>
      <c r="BB2764" s="34">
        <f>AU2764*'Propiedades físicas'!$C$4+'Diseño reactor'!AV2764*'Propiedades físicas'!$C$5+'Diseño reactor'!AW2764*'Propiedades físicas'!$C$8+'Diseño reactor'!AX2764*'Propiedades físicas'!$C$9+'Diseño reactor'!AY2764*'Propiedades físicas'!$C$7+'Diseño reactor'!AZ2764*'Propiedades físicas'!$C$6</f>
        <v>875.30311972596689</v>
      </c>
      <c r="BC2764" s="45">
        <f>AU2764*'Propiedades físicas'!$L$4+'Diseño reactor'!AV2764*'Propiedades físicas'!$L$5+'Diseño reactor'!AW2764*'Propiedades físicas'!$L$8+AX2764*'Propiedades físicas'!$L$9+'Diseño reactor'!AY2764*'Propiedades físicas'!$L$7+'Diseño reactor'!AZ2764*'Propiedades físicas'!$L$6</f>
        <v>2.1296672871832323</v>
      </c>
      <c r="BD2764" s="29">
        <f t="shared" si="1782"/>
        <v>1.2325200495543804</v>
      </c>
      <c r="BE2764" s="58">
        <f t="shared" si="1783"/>
        <v>41.010533283641884</v>
      </c>
      <c r="BF2764" s="30">
        <f>AU2764*'Propiedades físicas'!$I$4+'Diseño reactor'!AV2764*'Propiedades físicas'!$I$5+'Diseño reactor'!AW2764*'Propiedades físicas'!$I$8+'Diseño reactor'!AX2764*'Propiedades físicas'!$I$9+'Diseño reactor'!AY2764*'Propiedades físicas'!$I$7+'Diseño reactor'!AZ2764*'Propiedades físicas'!$I$6</f>
        <v>2.0004366294946493E-2</v>
      </c>
      <c r="BG2764" s="24">
        <f>AU2764*'Propiedades físicas'!$O$4+'Diseño reactor'!AV2764*'Propiedades físicas'!$O$5+'Diseño reactor'!AW2764*'Propiedades físicas'!$O$8+'Diseño reactor'!AX2764*'Propiedades físicas'!$O$9+'Diseño reactor'!AY2764*'Propiedades físicas'!$O$7+'Diseño reactor'!AZ2764*'Propiedades físicas'!$O$6</f>
        <v>0.15504476550512655</v>
      </c>
      <c r="BH2764" s="54">
        <f t="shared" si="1784"/>
        <v>41081.649945996927</v>
      </c>
      <c r="BI2764" s="34">
        <f t="shared" si="1804"/>
        <v>274.77641286619075</v>
      </c>
      <c r="BJ2764" s="27">
        <f t="shared" si="1785"/>
        <v>4798.9927204732885</v>
      </c>
      <c r="BK2764" s="34">
        <f t="shared" si="1786"/>
        <v>572.35284692814639</v>
      </c>
      <c r="BL2764" s="27">
        <f t="shared" si="1787"/>
        <v>105.8000619811244</v>
      </c>
      <c r="BM2764" s="34">
        <f t="shared" si="1788"/>
        <v>1.1054421768707483</v>
      </c>
      <c r="BN2764" s="45">
        <f t="shared" si="1789"/>
        <v>3060.1088471616022</v>
      </c>
      <c r="BO2764" s="45">
        <f t="shared" si="1790"/>
        <v>112.33594462898527</v>
      </c>
      <c r="BP2764" s="66">
        <f t="shared" si="1791"/>
        <v>6.6871177208315533</v>
      </c>
    </row>
    <row r="2765" spans="8:68">
      <c r="H2765" s="68">
        <v>2760</v>
      </c>
      <c r="I2765" s="31">
        <f>('Propiedades físicas'!$C$10*'Diseño reactor'!H2765)/1000</f>
        <v>2415.6769772155058</v>
      </c>
      <c r="J2765" s="31">
        <f t="shared" si="1769"/>
        <v>0.18876696027695744</v>
      </c>
      <c r="K2765" s="31">
        <f>(I2765*1000)/'Propiedades físicas'!$F$10</f>
        <v>15779.603628626324</v>
      </c>
      <c r="L2765" s="31">
        <f t="shared" si="1770"/>
        <v>2254.2290898037604</v>
      </c>
      <c r="M2765" s="31">
        <f t="shared" si="1771"/>
        <v>13525.374538822563</v>
      </c>
      <c r="N2765" s="31">
        <f t="shared" si="1772"/>
        <v>0.81674967021875378</v>
      </c>
      <c r="O2765" s="32">
        <f t="shared" si="1773"/>
        <v>4.9004980213125231</v>
      </c>
      <c r="P2765" s="33">
        <f t="shared" si="1774"/>
        <v>0.70190813638113181</v>
      </c>
      <c r="Q2765" s="31">
        <f t="shared" si="1775"/>
        <v>4.7672383626295582</v>
      </c>
      <c r="R2765" s="31">
        <f t="shared" si="1776"/>
        <v>9.8693895981037047E-2</v>
      </c>
      <c r="S2765" s="31">
        <f t="shared" si="1777"/>
        <v>0.13325965868296588</v>
      </c>
      <c r="T2765" s="31">
        <f t="shared" si="1778"/>
        <v>1.3877150867826293E-2</v>
      </c>
      <c r="U2765" s="31">
        <f t="shared" si="1779"/>
        <v>2.2704869887587471E-3</v>
      </c>
      <c r="V2765" s="47">
        <f t="shared" si="1792"/>
        <v>6.9509349428034423E-4</v>
      </c>
      <c r="W2765" s="31">
        <f t="shared" si="1780"/>
        <v>0.14060799535659874</v>
      </c>
      <c r="X2765" s="34">
        <f>(S2765*H2765*'Propiedades físicas'!$F$5*60*24*365)/(1000000)</f>
        <v>56925.151031371002</v>
      </c>
      <c r="Y2765" s="34">
        <f>(U2765*H2765*'Propiedades físicas'!$F$7*60*24*365)/(1000000)</f>
        <v>303.31642533274731</v>
      </c>
      <c r="Z2765" s="31">
        <f t="shared" si="1793"/>
        <v>1937.2664564119239</v>
      </c>
      <c r="AA2765" s="31">
        <f t="shared" si="1794"/>
        <v>13157.577880857581</v>
      </c>
      <c r="AB2765" s="31">
        <f t="shared" si="1794"/>
        <v>272.39515290766224</v>
      </c>
      <c r="AC2765" s="31">
        <f t="shared" si="1794"/>
        <v>367.79665796498585</v>
      </c>
      <c r="AD2765" s="31">
        <f t="shared" si="1794"/>
        <v>38.300936395200566</v>
      </c>
      <c r="AE2765" s="31">
        <f t="shared" si="1795"/>
        <v>6.2665440889741424</v>
      </c>
      <c r="AF2765" s="31">
        <f t="shared" si="1796"/>
        <v>15779.603628626328</v>
      </c>
      <c r="AG2765" s="31">
        <f t="shared" si="1797"/>
        <v>0.12277028637762874</v>
      </c>
      <c r="AH2765" s="31">
        <f t="shared" si="1798"/>
        <v>0.83383449866813897</v>
      </c>
      <c r="AI2765" s="31">
        <f t="shared" si="1798"/>
        <v>1.7262483856913917E-2</v>
      </c>
      <c r="AJ2765" s="31">
        <f t="shared" si="1798"/>
        <v>2.3308358474718158E-2</v>
      </c>
      <c r="AK2765" s="31">
        <f t="shared" si="1798"/>
        <v>2.4272432499963118E-3</v>
      </c>
      <c r="AL2765" s="31">
        <f t="shared" si="1799"/>
        <v>3.9712937260387118E-4</v>
      </c>
      <c r="AM2765" s="31">
        <f t="shared" si="1800"/>
        <v>0.99999999999999989</v>
      </c>
      <c r="AN2765" s="31">
        <f>(Z2765*'Propiedades físicas'!$F$4)/1000</f>
        <v>1703.5933764395177</v>
      </c>
      <c r="AO2765" s="31">
        <f>(AA2765*'Propiedades físicas'!$F$6)/1000</f>
        <v>421.5687953026769</v>
      </c>
      <c r="AP2765" s="31">
        <f>(AB2765*'Propiedades físicas'!$F$9)/1000</f>
        <v>168.05418958638219</v>
      </c>
      <c r="AQ2765" s="31">
        <f>(AC2765*'Propiedades físicas'!$F$5)/1000</f>
        <v>108.30508187094939</v>
      </c>
      <c r="AR2765" s="31">
        <f>(AD2765*'Propiedades físicas'!$F$8)/1000</f>
        <v>13.578447970826499</v>
      </c>
      <c r="AS2765" s="31">
        <f>(AE2765*'Propiedades físicas'!$F$7)/1000</f>
        <v>0.57708604515362882</v>
      </c>
      <c r="AT2765" s="31">
        <f t="shared" si="1801"/>
        <v>2415.6769772155058</v>
      </c>
      <c r="AU2765" s="31">
        <f t="shared" si="1802"/>
        <v>0.7052239982860663</v>
      </c>
      <c r="AV2765" s="31">
        <f t="shared" si="1805"/>
        <v>0.17451372815110791</v>
      </c>
      <c r="AW2765" s="31">
        <f t="shared" si="1805"/>
        <v>6.9568154671115975E-2</v>
      </c>
      <c r="AX2765" s="31">
        <f t="shared" si="1805"/>
        <v>4.4834256770452031E-2</v>
      </c>
      <c r="AY2765" s="31">
        <f t="shared" si="1805"/>
        <v>5.6209700630081997E-3</v>
      </c>
      <c r="AZ2765" s="31">
        <f t="shared" si="1806"/>
        <v>2.3889205824978403E-4</v>
      </c>
      <c r="BA2765" s="31">
        <f t="shared" si="1803"/>
        <v>1.0000000000000002</v>
      </c>
      <c r="BB2765" s="34">
        <f>AU2765*'Propiedades físicas'!$C$4+'Diseño reactor'!AV2765*'Propiedades físicas'!$C$5+'Diseño reactor'!AW2765*'Propiedades físicas'!$C$8+'Diseño reactor'!AX2765*'Propiedades físicas'!$C$9+'Diseño reactor'!AY2765*'Propiedades físicas'!$C$7+'Diseño reactor'!AZ2765*'Propiedades físicas'!$C$6</f>
        <v>875.30304386437444</v>
      </c>
      <c r="BC2765" s="45">
        <f>AU2765*'Propiedades físicas'!$L$4+'Diseño reactor'!AV2765*'Propiedades físicas'!$L$5+'Diseño reactor'!AW2765*'Propiedades físicas'!$L$8+AX2765*'Propiedades físicas'!$L$9+'Diseño reactor'!AY2765*'Propiedades físicas'!$L$7+'Diseño reactor'!AZ2765*'Propiedades físicas'!$L$6</f>
        <v>2.1296926093098154</v>
      </c>
      <c r="BD2765" s="29">
        <f t="shared" si="1782"/>
        <v>1.2321217316008182</v>
      </c>
      <c r="BE2765" s="58">
        <f t="shared" si="1783"/>
        <v>41.010105772779539</v>
      </c>
      <c r="BF2765" s="30">
        <f>AU2765*'Propiedades físicas'!$I$4+'Diseño reactor'!AV2765*'Propiedades físicas'!$I$5+'Diseño reactor'!AW2765*'Propiedades físicas'!$I$8+'Diseño reactor'!AX2765*'Propiedades físicas'!$I$9+'Diseño reactor'!AY2765*'Propiedades físicas'!$I$7+'Diseño reactor'!AZ2765*'Propiedades físicas'!$I$6</f>
        <v>2.0004396315707641E-2</v>
      </c>
      <c r="BG2765" s="24">
        <f>AU2765*'Propiedades físicas'!$O$4+'Diseño reactor'!AV2765*'Propiedades físicas'!$O$5+'Diseño reactor'!AW2765*'Propiedades físicas'!$O$8+'Diseño reactor'!AX2765*'Propiedades físicas'!$O$9+'Diseño reactor'!AY2765*'Propiedades físicas'!$O$7+'Diseño reactor'!AZ2765*'Propiedades físicas'!$O$6</f>
        <v>0.15504601044931293</v>
      </c>
      <c r="BH2765" s="54">
        <f t="shared" si="1784"/>
        <v>41081.584733931217</v>
      </c>
      <c r="BI2765" s="34">
        <f t="shared" si="1804"/>
        <v>274.77788602109666</v>
      </c>
      <c r="BJ2765" s="27">
        <f t="shared" si="1785"/>
        <v>4798.9962181644642</v>
      </c>
      <c r="BK2765" s="34">
        <f t="shared" si="1786"/>
        <v>572.35785983672361</v>
      </c>
      <c r="BL2765" s="27">
        <f t="shared" si="1787"/>
        <v>105.80023327066048</v>
      </c>
      <c r="BM2765" s="34">
        <f t="shared" si="1788"/>
        <v>1.1054421768707483</v>
      </c>
      <c r="BN2765" s="45">
        <f t="shared" si="1789"/>
        <v>3061.3137867574746</v>
      </c>
      <c r="BO2765" s="45">
        <f t="shared" si="1790"/>
        <v>112.34132827187847</v>
      </c>
      <c r="BP2765" s="66">
        <f t="shared" si="1791"/>
        <v>6.6871171412661568</v>
      </c>
    </row>
    <row r="2766" spans="8:68">
      <c r="H2766" s="68">
        <v>2761</v>
      </c>
      <c r="I2766" s="31">
        <f>('Propiedades físicas'!$C$10*'Diseño reactor'!H2766)/1000</f>
        <v>2416.5522224971055</v>
      </c>
      <c r="J2766" s="31">
        <f t="shared" si="1769"/>
        <v>0.18869859122216681</v>
      </c>
      <c r="K2766" s="31">
        <f>(I2766*1000)/'Propiedades físicas'!$F$10</f>
        <v>15785.320876317855</v>
      </c>
      <c r="L2766" s="31">
        <f t="shared" si="1770"/>
        <v>2255.0458394739794</v>
      </c>
      <c r="M2766" s="31">
        <f t="shared" si="1771"/>
        <v>13530.275036843876</v>
      </c>
      <c r="N2766" s="31">
        <f t="shared" si="1772"/>
        <v>0.81674967021875389</v>
      </c>
      <c r="O2766" s="32">
        <f t="shared" si="1773"/>
        <v>4.9004980213125231</v>
      </c>
      <c r="P2766" s="33">
        <f t="shared" si="1774"/>
        <v>0.70194388390824858</v>
      </c>
      <c r="Q2766" s="31">
        <f t="shared" si="1775"/>
        <v>4.767286280959488</v>
      </c>
      <c r="R2766" s="31">
        <f t="shared" si="1776"/>
        <v>9.8668199665575065E-2</v>
      </c>
      <c r="S2766" s="31">
        <f t="shared" si="1777"/>
        <v>0.13321174035303621</v>
      </c>
      <c r="T2766" s="31">
        <f t="shared" si="1778"/>
        <v>1.3869219247329903E-2</v>
      </c>
      <c r="U2766" s="31">
        <f t="shared" si="1779"/>
        <v>2.268367397600449E-3</v>
      </c>
      <c r="V2766" s="47">
        <f t="shared" si="1792"/>
        <v>6.9512889474409082E-4</v>
      </c>
      <c r="W2766" s="31">
        <f t="shared" si="1780"/>
        <v>0.1405642273228668</v>
      </c>
      <c r="X2766" s="34">
        <f>(S2766*H2766*'Propiedades físicas'!$F$5*60*24*365)/(1000000)</f>
        <v>56925.299172722305</v>
      </c>
      <c r="Y2766" s="34">
        <f>(U2766*H2766*'Propiedades físicas'!$F$7*60*24*365)/(1000000)</f>
        <v>303.14306188091365</v>
      </c>
      <c r="Z2766" s="31">
        <f t="shared" si="1793"/>
        <v>1938.0670634706744</v>
      </c>
      <c r="AA2766" s="31">
        <f t="shared" si="1794"/>
        <v>13162.477421729147</v>
      </c>
      <c r="AB2766" s="31">
        <f t="shared" si="1794"/>
        <v>272.42289927665274</v>
      </c>
      <c r="AC2766" s="31">
        <f t="shared" si="1794"/>
        <v>367.79761511473299</v>
      </c>
      <c r="AD2766" s="31">
        <f t="shared" si="1794"/>
        <v>38.292914341877861</v>
      </c>
      <c r="AE2766" s="31">
        <f t="shared" si="1795"/>
        <v>6.2629623847748395</v>
      </c>
      <c r="AF2766" s="31">
        <f t="shared" si="1796"/>
        <v>15785.320876317861</v>
      </c>
      <c r="AG2766" s="31">
        <f t="shared" si="1797"/>
        <v>0.12277653895387616</v>
      </c>
      <c r="AH2766" s="31">
        <f t="shared" si="1798"/>
        <v>0.83384288003143037</v>
      </c>
      <c r="AI2766" s="31">
        <f t="shared" si="1798"/>
        <v>1.7257989331427456E-2</v>
      </c>
      <c r="AJ2766" s="31">
        <f t="shared" si="1798"/>
        <v>2.3299977111426749E-2</v>
      </c>
      <c r="AK2766" s="31">
        <f t="shared" si="1798"/>
        <v>2.4258559355183787E-3</v>
      </c>
      <c r="AL2766" s="31">
        <f t="shared" si="1799"/>
        <v>3.9675863632084496E-4</v>
      </c>
      <c r="AM2766" s="31">
        <f t="shared" si="1800"/>
        <v>0.99999999999999989</v>
      </c>
      <c r="AN2766" s="31">
        <f>(Z2766*'Propiedades físicas'!$F$4)/1000</f>
        <v>1704.2974142748415</v>
      </c>
      <c r="AO2766" s="31">
        <f>(AA2766*'Propiedades físicas'!$F$6)/1000</f>
        <v>421.72577659220184</v>
      </c>
      <c r="AP2766" s="31">
        <f>(AB2766*'Propiedades físicas'!$F$9)/1000</f>
        <v>168.0713077087309</v>
      </c>
      <c r="AQ2766" s="31">
        <f>(AC2766*'Propiedades físicas'!$F$5)/1000</f>
        <v>108.30536372283544</v>
      </c>
      <c r="AR2766" s="31">
        <f>(AD2766*'Propiedades físicas'!$F$8)/1000</f>
        <v>13.575603992482534</v>
      </c>
      <c r="AS2766" s="31">
        <f>(AE2766*'Propiedades físicas'!$F$7)/1000</f>
        <v>0.57675620601391497</v>
      </c>
      <c r="AT2766" s="31">
        <f t="shared" si="1801"/>
        <v>2416.5522224971064</v>
      </c>
      <c r="AU2766" s="31">
        <f t="shared" si="1802"/>
        <v>0.70525991468693872</v>
      </c>
      <c r="AV2766" s="31">
        <f t="shared" si="1805"/>
        <v>0.17451548229171646</v>
      </c>
      <c r="AW2766" s="31">
        <f t="shared" si="1805"/>
        <v>6.9550041643650903E-2</v>
      </c>
      <c r="AX2766" s="31">
        <f t="shared" si="1805"/>
        <v>4.4818134991893445E-2</v>
      </c>
      <c r="AY2766" s="31">
        <f t="shared" si="1805"/>
        <v>5.6177573429199044E-3</v>
      </c>
      <c r="AZ2766" s="31">
        <f t="shared" si="1806"/>
        <v>2.3866904288041125E-4</v>
      </c>
      <c r="BA2766" s="31">
        <f t="shared" si="1803"/>
        <v>0.99999999999999978</v>
      </c>
      <c r="BB2766" s="34">
        <f>AU2766*'Propiedades físicas'!$C$4+'Diseño reactor'!AV2766*'Propiedades físicas'!$C$5+'Diseño reactor'!AW2766*'Propiedades físicas'!$C$8+'Diseño reactor'!AX2766*'Propiedades físicas'!$C$9+'Diseño reactor'!AY2766*'Propiedades físicas'!$C$7+'Diseño reactor'!AZ2766*'Propiedades físicas'!$C$6</f>
        <v>875.30296809488391</v>
      </c>
      <c r="BC2766" s="45">
        <f>AU2766*'Propiedades físicas'!$L$4+'Diseño reactor'!AV2766*'Propiedades físicas'!$L$5+'Diseño reactor'!AW2766*'Propiedades físicas'!$L$8+AX2766*'Propiedades físicas'!$L$9+'Diseño reactor'!AY2766*'Propiedades físicas'!$L$7+'Diseño reactor'!AZ2766*'Propiedades físicas'!$L$6</f>
        <v>2.1297179150821868</v>
      </c>
      <c r="BD2766" s="29">
        <f t="shared" si="1782"/>
        <v>1.231723671296296</v>
      </c>
      <c r="BE2766" s="58">
        <f t="shared" si="1783"/>
        <v>41.009678541333514</v>
      </c>
      <c r="BF2766" s="30">
        <f>AU2766*'Propiedades físicas'!$I$4+'Diseño reactor'!AV2766*'Propiedades físicas'!$I$5+'Diseño reactor'!AW2766*'Propiedades físicas'!$I$8+'Diseño reactor'!AX2766*'Propiedades físicas'!$I$9+'Diseño reactor'!AY2766*'Propiedades físicas'!$I$7+'Diseño reactor'!AZ2766*'Propiedades físicas'!$I$6</f>
        <v>2.000442629350754E-2</v>
      </c>
      <c r="BG2766" s="24">
        <f>AU2766*'Propiedades físicas'!$O$4+'Diseño reactor'!AV2766*'Propiedades físicas'!$O$5+'Diseño reactor'!AW2766*'Propiedades físicas'!$O$8+'Diseño reactor'!AX2766*'Propiedades físicas'!$O$9+'Diseño reactor'!AY2766*'Propiedades físicas'!$O$7+'Diseño reactor'!AZ2766*'Propiedades físicas'!$O$6</f>
        <v>0.15504725461437677</v>
      </c>
      <c r="BH2766" s="54">
        <f t="shared" si="1784"/>
        <v>41081.519614610108</v>
      </c>
      <c r="BI2766" s="34">
        <f t="shared" si="1804"/>
        <v>274.77935784277804</v>
      </c>
      <c r="BJ2766" s="27">
        <f t="shared" si="1785"/>
        <v>4798.9997152653286</v>
      </c>
      <c r="BK2766" s="34">
        <f t="shared" si="1786"/>
        <v>572.36286980543457</v>
      </c>
      <c r="BL2766" s="27">
        <f t="shared" si="1787"/>
        <v>105.80040445729864</v>
      </c>
      <c r="BM2766" s="34">
        <f t="shared" si="1788"/>
        <v>1.1054421768707483</v>
      </c>
      <c r="BN2766" s="45">
        <f t="shared" si="1789"/>
        <v>3062.5187369164146</v>
      </c>
      <c r="BO2766" s="45">
        <f t="shared" si="1790"/>
        <v>112.34670856350621</v>
      </c>
      <c r="BP2766" s="66">
        <f t="shared" si="1791"/>
        <v>6.6871165624043991</v>
      </c>
    </row>
    <row r="2767" spans="8:68">
      <c r="H2767" s="68">
        <v>2762</v>
      </c>
      <c r="I2767" s="31">
        <f>('Propiedades físicas'!$C$10*'Diseño reactor'!H2767)/1000</f>
        <v>2417.4274677787057</v>
      </c>
      <c r="J2767" s="31">
        <f t="shared" si="1769"/>
        <v>0.18863027167429489</v>
      </c>
      <c r="K2767" s="31">
        <f>(I2767*1000)/'Propiedades físicas'!$F$10</f>
        <v>15791.038124009388</v>
      </c>
      <c r="L2767" s="31">
        <f t="shared" si="1770"/>
        <v>2255.8625891441984</v>
      </c>
      <c r="M2767" s="31">
        <f t="shared" si="1771"/>
        <v>13535.17553486519</v>
      </c>
      <c r="N2767" s="31">
        <f t="shared" si="1772"/>
        <v>0.816749670218754</v>
      </c>
      <c r="O2767" s="32">
        <f t="shared" si="1773"/>
        <v>4.9004980213125231</v>
      </c>
      <c r="P2767" s="33">
        <f t="shared" si="1774"/>
        <v>0.70197960918752522</v>
      </c>
      <c r="Q2767" s="31">
        <f t="shared" si="1775"/>
        <v>4.7673341650223469</v>
      </c>
      <c r="R2767" s="31">
        <f t="shared" si="1776"/>
        <v>9.8642516216201251E-2</v>
      </c>
      <c r="S2767" s="31">
        <f t="shared" si="1777"/>
        <v>0.1331638562901763</v>
      </c>
      <c r="T2767" s="31">
        <f t="shared" si="1778"/>
        <v>1.3861294371107837E-2</v>
      </c>
      <c r="U2767" s="31">
        <f t="shared" si="1779"/>
        <v>2.2662504439197981E-3</v>
      </c>
      <c r="V2767" s="47">
        <f t="shared" si="1792"/>
        <v>6.9516427317599589E-4</v>
      </c>
      <c r="W2767" s="31">
        <f t="shared" si="1780"/>
        <v>0.14052048652861954</v>
      </c>
      <c r="X2767" s="34">
        <f>(S2767*H2767*'Propiedades físicas'!$F$5*60*24*365)/(1000000)</f>
        <v>56925.447129736414</v>
      </c>
      <c r="Y2767" s="34">
        <f>(U2767*H2767*'Propiedades físicas'!$F$7*60*24*365)/(1000000)</f>
        <v>302.96984584040393</v>
      </c>
      <c r="Z2767" s="31">
        <f t="shared" si="1793"/>
        <v>1938.8676805759446</v>
      </c>
      <c r="AA2767" s="31">
        <f t="shared" si="1794"/>
        <v>13167.376963791721</v>
      </c>
      <c r="AB2767" s="31">
        <f t="shared" si="1794"/>
        <v>272.45062978914785</v>
      </c>
      <c r="AC2767" s="31">
        <f t="shared" si="1794"/>
        <v>367.79857107346692</v>
      </c>
      <c r="AD2767" s="31">
        <f t="shared" si="1794"/>
        <v>38.284895052999843</v>
      </c>
      <c r="AE2767" s="31">
        <f t="shared" si="1795"/>
        <v>6.2593837261064822</v>
      </c>
      <c r="AF2767" s="31">
        <f t="shared" si="1796"/>
        <v>15791.038124009387</v>
      </c>
      <c r="AG2767" s="31">
        <f t="shared" si="1797"/>
        <v>0.12278278763876868</v>
      </c>
      <c r="AH2767" s="31">
        <f t="shared" si="1798"/>
        <v>0.83385125540109128</v>
      </c>
      <c r="AI2767" s="31">
        <f t="shared" si="1798"/>
        <v>1.725349705633995E-2</v>
      </c>
      <c r="AJ2767" s="31">
        <f t="shared" si="1798"/>
        <v>2.3291601741765783E-2</v>
      </c>
      <c r="AK2767" s="31">
        <f t="shared" si="1798"/>
        <v>2.4244698006769937E-3</v>
      </c>
      <c r="AL2767" s="31">
        <f t="shared" si="1799"/>
        <v>3.9638836135728412E-4</v>
      </c>
      <c r="AM2767" s="31">
        <f t="shared" si="1800"/>
        <v>1</v>
      </c>
      <c r="AN2767" s="31">
        <f>(Z2767*'Propiedades físicas'!$F$4)/1000</f>
        <v>1705.0014609448742</v>
      </c>
      <c r="AO2767" s="31">
        <f>(AA2767*'Propiedades físicas'!$F$6)/1000</f>
        <v>421.88275791988673</v>
      </c>
      <c r="AP2767" s="31">
        <f>(AB2767*'Propiedades físicas'!$F$9)/1000</f>
        <v>168.08841604841476</v>
      </c>
      <c r="AQ2767" s="31">
        <f>(AC2767*'Propiedades físicas'!$F$5)/1000</f>
        <v>108.30564522400383</v>
      </c>
      <c r="AR2767" s="31">
        <f>(AD2767*'Propiedades físicas'!$F$8)/1000</f>
        <v>13.572760994189499</v>
      </c>
      <c r="AS2767" s="31">
        <f>(AE2767*'Propiedades físicas'!$F$7)/1000</f>
        <v>0.57642664733714599</v>
      </c>
      <c r="AT2767" s="31">
        <f t="shared" si="1801"/>
        <v>2417.4274677787062</v>
      </c>
      <c r="AU2767" s="31">
        <f t="shared" si="1802"/>
        <v>0.70529580873487119</v>
      </c>
      <c r="AV2767" s="31">
        <f t="shared" si="1805"/>
        <v>0.17451723517791448</v>
      </c>
      <c r="AW2767" s="31">
        <f t="shared" si="1805"/>
        <v>6.9531937685338552E-2</v>
      </c>
      <c r="AX2767" s="31">
        <f t="shared" si="1805"/>
        <v>4.4802024742244817E-2</v>
      </c>
      <c r="AY2767" s="31">
        <f t="shared" si="1805"/>
        <v>5.6145473546145557E-3</v>
      </c>
      <c r="AZ2767" s="31">
        <f t="shared" si="1806"/>
        <v>2.3844630501646666E-4</v>
      </c>
      <c r="BA2767" s="31">
        <f t="shared" si="1803"/>
        <v>1.0000000000000002</v>
      </c>
      <c r="BB2767" s="34">
        <f>AU2767*'Propiedades físicas'!$C$4+'Diseño reactor'!AV2767*'Propiedades físicas'!$C$5+'Diseño reactor'!AW2767*'Propiedades físicas'!$C$8+'Diseño reactor'!AX2767*'Propiedades físicas'!$C$9+'Diseño reactor'!AY2767*'Propiedades físicas'!$C$7+'Diseño reactor'!AZ2767*'Propiedades físicas'!$C$6</f>
        <v>875.30289241736057</v>
      </c>
      <c r="BC2767" s="45">
        <f>AU2767*'Propiedades físicas'!$L$4+'Diseño reactor'!AV2767*'Propiedades físicas'!$L$5+'Diseño reactor'!AW2767*'Propiedades físicas'!$L$8+AX2767*'Propiedades físicas'!$L$9+'Diseño reactor'!AY2767*'Propiedades físicas'!$L$7+'Diseño reactor'!AZ2767*'Propiedades físicas'!$L$6</f>
        <v>2.1297432045161093</v>
      </c>
      <c r="BD2767" s="29">
        <f t="shared" si="1782"/>
        <v>1.2313258683906851</v>
      </c>
      <c r="BE2767" s="58">
        <f t="shared" si="1783"/>
        <v>41.009251589029418</v>
      </c>
      <c r="BF2767" s="30">
        <f>AU2767*'Propiedades físicas'!$I$4+'Diseño reactor'!AV2767*'Propiedades físicas'!$I$5+'Diseño reactor'!AW2767*'Propiedades físicas'!$I$8+'Diseño reactor'!AX2767*'Propiedades físicas'!$I$9+'Diseño reactor'!AY2767*'Propiedades físicas'!$I$7+'Diseño reactor'!AZ2767*'Propiedades físicas'!$I$6</f>
        <v>2.0004456228411446E-2</v>
      </c>
      <c r="BG2767" s="24">
        <f>AU2767*'Propiedades físicas'!$O$4+'Diseño reactor'!AV2767*'Propiedades físicas'!$O$5+'Diseño reactor'!AW2767*'Propiedades físicas'!$O$8+'Diseño reactor'!AX2767*'Propiedades físicas'!$O$9+'Diseño reactor'!AY2767*'Propiedades físicas'!$O$7+'Diseño reactor'!AZ2767*'Propiedades físicas'!$O$6</f>
        <v>0.15504849800103981</v>
      </c>
      <c r="BH2767" s="54">
        <f t="shared" si="1784"/>
        <v>41081.454587892411</v>
      </c>
      <c r="BI2767" s="34">
        <f t="shared" si="1804"/>
        <v>274.78082833290983</v>
      </c>
      <c r="BJ2767" s="27">
        <f t="shared" si="1785"/>
        <v>4799.0032117747887</v>
      </c>
      <c r="BK2767" s="34">
        <f t="shared" si="1786"/>
        <v>572.36787683680529</v>
      </c>
      <c r="BL2767" s="27">
        <f t="shared" si="1787"/>
        <v>105.80057554112948</v>
      </c>
      <c r="BM2767" s="34">
        <f t="shared" si="1788"/>
        <v>1.1054421768707483</v>
      </c>
      <c r="BN2767" s="45">
        <f t="shared" si="1789"/>
        <v>3063.7236976283189</v>
      </c>
      <c r="BO2767" s="45">
        <f t="shared" si="1790"/>
        <v>112.35208550699663</v>
      </c>
      <c r="BP2767" s="66">
        <f t="shared" si="1791"/>
        <v>6.6871159842452492</v>
      </c>
    </row>
    <row r="2768" spans="8:68">
      <c r="H2768" s="68">
        <v>2763</v>
      </c>
      <c r="I2768" s="31">
        <f>('Propiedades físicas'!$C$10*'Diseño reactor'!H2768)/1000</f>
        <v>2418.3027130603055</v>
      </c>
      <c r="J2768" s="31">
        <f t="shared" si="1769"/>
        <v>0.1885620015795883</v>
      </c>
      <c r="K2768" s="31">
        <f>(I2768*1000)/'Propiedades físicas'!$F$10</f>
        <v>15796.75537170092</v>
      </c>
      <c r="L2768" s="31">
        <f t="shared" si="1770"/>
        <v>2256.679338814417</v>
      </c>
      <c r="M2768" s="31">
        <f t="shared" si="1771"/>
        <v>13540.076032886502</v>
      </c>
      <c r="N2768" s="31">
        <f t="shared" si="1772"/>
        <v>0.81674967021875389</v>
      </c>
      <c r="O2768" s="32">
        <f t="shared" si="1773"/>
        <v>4.9004980213125231</v>
      </c>
      <c r="P2768" s="33">
        <f t="shared" si="1774"/>
        <v>0.70201531223972424</v>
      </c>
      <c r="Q2768" s="31">
        <f t="shared" si="1775"/>
        <v>4.7673820148546726</v>
      </c>
      <c r="R2768" s="31">
        <f t="shared" si="1776"/>
        <v>9.8616845623824931E-2</v>
      </c>
      <c r="S2768" s="31">
        <f t="shared" si="1777"/>
        <v>0.13311600645784999</v>
      </c>
      <c r="T2768" s="31">
        <f t="shared" si="1778"/>
        <v>1.3853376231588986E-2</v>
      </c>
      <c r="U2768" s="31">
        <f t="shared" si="1779"/>
        <v>2.2641361236156949E-3</v>
      </c>
      <c r="V2768" s="47">
        <f t="shared" si="1792"/>
        <v>6.9519962959662014E-4</v>
      </c>
      <c r="W2768" s="31">
        <f t="shared" si="1780"/>
        <v>0.14047677294843569</v>
      </c>
      <c r="X2768" s="34">
        <f>(S2768*H2768*'Propiedades físicas'!$F$5*60*24*365)/(1000000)</f>
        <v>56925.59490269993</v>
      </c>
      <c r="Y2768" s="34">
        <f>(U2768*H2768*'Propiedades físicas'!$F$7*60*24*365)/(1000000)</f>
        <v>302.7967770457343</v>
      </c>
      <c r="Z2768" s="31">
        <f t="shared" si="1793"/>
        <v>1939.6683077183582</v>
      </c>
      <c r="AA2768" s="31">
        <f t="shared" si="1794"/>
        <v>13172.27650704346</v>
      </c>
      <c r="AB2768" s="31">
        <f t="shared" si="1794"/>
        <v>272.47834445862827</v>
      </c>
      <c r="AC2768" s="31">
        <f t="shared" si="1794"/>
        <v>367.79952584303953</v>
      </c>
      <c r="AD2768" s="31">
        <f t="shared" si="1794"/>
        <v>38.27687852788037</v>
      </c>
      <c r="AE2768" s="31">
        <f t="shared" si="1795"/>
        <v>6.2558081095501645</v>
      </c>
      <c r="AF2768" s="31">
        <f t="shared" si="1796"/>
        <v>15796.755371700918</v>
      </c>
      <c r="AG2768" s="31">
        <f t="shared" si="1797"/>
        <v>0.12278903243593776</v>
      </c>
      <c r="AH2768" s="31">
        <f t="shared" si="1798"/>
        <v>0.83385962478351228</v>
      </c>
      <c r="AI2768" s="31">
        <f t="shared" si="1798"/>
        <v>1.7249007030061336E-2</v>
      </c>
      <c r="AJ2768" s="31">
        <f t="shared" si="1798"/>
        <v>2.3283232359344732E-2</v>
      </c>
      <c r="AK2768" s="31">
        <f t="shared" si="1798"/>
        <v>2.4230848441478968E-3</v>
      </c>
      <c r="AL2768" s="31">
        <f t="shared" si="1799"/>
        <v>3.9601854699586764E-4</v>
      </c>
      <c r="AM2768" s="31">
        <f t="shared" si="1800"/>
        <v>0.99999999999999989</v>
      </c>
      <c r="AN2768" s="31">
        <f>(Z2768*'Propiedades físicas'!$F$4)/1000</f>
        <v>1705.7055164413698</v>
      </c>
      <c r="AO2768" s="31">
        <f>(AA2768*'Propiedades físicas'!$F$6)/1000</f>
        <v>422.03973928567245</v>
      </c>
      <c r="AP2768" s="31">
        <f>(AB2768*'Propiedades físicas'!$F$9)/1000</f>
        <v>168.10551461375067</v>
      </c>
      <c r="AQ2768" s="31">
        <f>(AC2768*'Propiedades físicas'!$F$5)/1000</f>
        <v>108.30592637499987</v>
      </c>
      <c r="AR2768" s="31">
        <f>(AD2768*'Propiedades físicas'!$F$8)/1000</f>
        <v>13.569918975704145</v>
      </c>
      <c r="AS2768" s="31">
        <f>(AE2768*'Propiedades físicas'!$F$7)/1000</f>
        <v>0.57609736880847473</v>
      </c>
      <c r="AT2768" s="31">
        <f t="shared" si="1801"/>
        <v>2418.302713060305</v>
      </c>
      <c r="AU2768" s="31">
        <f t="shared" si="1802"/>
        <v>0.70533168045072392</v>
      </c>
      <c r="AV2768" s="31">
        <f t="shared" si="1805"/>
        <v>0.17451898681103953</v>
      </c>
      <c r="AW2768" s="31">
        <f t="shared" si="1805"/>
        <v>6.9513842789770977E-2</v>
      </c>
      <c r="AX2768" s="31">
        <f t="shared" si="1805"/>
        <v>4.4785926009213828E-2</v>
      </c>
      <c r="AY2768" s="31">
        <f t="shared" si="1805"/>
        <v>5.6113400950254617E-3</v>
      </c>
      <c r="AZ2768" s="31">
        <f t="shared" si="1806"/>
        <v>2.3822384422644803E-4</v>
      </c>
      <c r="BA2768" s="31">
        <f t="shared" si="1803"/>
        <v>1.0000000000000002</v>
      </c>
      <c r="BB2768" s="34">
        <f>AU2768*'Propiedades físicas'!$C$4+'Diseño reactor'!AV2768*'Propiedades físicas'!$C$5+'Diseño reactor'!AW2768*'Propiedades físicas'!$C$8+'Diseño reactor'!AX2768*'Propiedades físicas'!$C$9+'Diseño reactor'!AY2768*'Propiedades físicas'!$C$7+'Diseño reactor'!AZ2768*'Propiedades físicas'!$C$6</f>
        <v>875.30281683166766</v>
      </c>
      <c r="BC2768" s="45">
        <f>AU2768*'Propiedades físicas'!$L$4+'Diseño reactor'!AV2768*'Propiedades físicas'!$L$5+'Diseño reactor'!AW2768*'Propiedades físicas'!$L$8+AX2768*'Propiedades físicas'!$L$9+'Diseño reactor'!AY2768*'Propiedades físicas'!$L$7+'Diseño reactor'!AZ2768*'Propiedades físicas'!$L$6</f>
        <v>2.1297684776273242</v>
      </c>
      <c r="BD2768" s="29">
        <f t="shared" si="1782"/>
        <v>1.2309283226341832</v>
      </c>
      <c r="BE2768" s="58">
        <f t="shared" si="1783"/>
        <v>41.00882491559323</v>
      </c>
      <c r="BF2768" s="30">
        <f>AU2768*'Propiedades físicas'!$I$4+'Diseño reactor'!AV2768*'Propiedades físicas'!$I$5+'Diseño reactor'!AW2768*'Propiedades físicas'!$I$8+'Diseño reactor'!AX2768*'Propiedades físicas'!$I$9+'Diseño reactor'!AY2768*'Propiedades físicas'!$I$7+'Diseño reactor'!AZ2768*'Propiedades físicas'!$I$6</f>
        <v>2.0004486120484472E-2</v>
      </c>
      <c r="BG2768" s="24">
        <f>AU2768*'Propiedades físicas'!$O$4+'Diseño reactor'!AV2768*'Propiedades físicas'!$O$5+'Diseño reactor'!AW2768*'Propiedades físicas'!$O$8+'Diseño reactor'!AX2768*'Propiedades físicas'!$O$9+'Diseño reactor'!AY2768*'Propiedades físicas'!$O$7+'Diseño reactor'!AZ2768*'Propiedades físicas'!$O$6</f>
        <v>0.15504974061002288</v>
      </c>
      <c r="BH2768" s="54">
        <f t="shared" si="1784"/>
        <v>41081.389653637176</v>
      </c>
      <c r="BI2768" s="34">
        <f t="shared" si="1804"/>
        <v>274.78229749316353</v>
      </c>
      <c r="BJ2768" s="27">
        <f t="shared" si="1785"/>
        <v>4799.006707691774</v>
      </c>
      <c r="BK2768" s="34">
        <f t="shared" si="1786"/>
        <v>572.3728809333611</v>
      </c>
      <c r="BL2768" s="27">
        <f t="shared" si="1787"/>
        <v>105.80074652224367</v>
      </c>
      <c r="BM2768" s="34">
        <f t="shared" si="1788"/>
        <v>1.1054421768707483</v>
      </c>
      <c r="BN2768" s="45">
        <f t="shared" si="1789"/>
        <v>3064.9286688830821</v>
      </c>
      <c r="BO2768" s="45">
        <f t="shared" si="1790"/>
        <v>112.35745910547394</v>
      </c>
      <c r="BP2768" s="66">
        <f t="shared" si="1791"/>
        <v>6.6871154067876635</v>
      </c>
    </row>
    <row r="2769" spans="8:68">
      <c r="H2769" s="68">
        <v>2764</v>
      </c>
      <c r="I2769" s="31">
        <f>('Propiedades físicas'!$C$10*'Diseño reactor'!H2769)/1000</f>
        <v>2419.1779583419047</v>
      </c>
      <c r="J2769" s="31">
        <f t="shared" si="1769"/>
        <v>0.18849378088437141</v>
      </c>
      <c r="K2769" s="31">
        <f>(I2769*1000)/'Propiedades físicas'!$F$10</f>
        <v>15802.472619392449</v>
      </c>
      <c r="L2769" s="31">
        <f t="shared" si="1770"/>
        <v>2257.4960884846355</v>
      </c>
      <c r="M2769" s="31">
        <f t="shared" si="1771"/>
        <v>13544.976530907812</v>
      </c>
      <c r="N2769" s="31">
        <f t="shared" si="1772"/>
        <v>0.81674967021875378</v>
      </c>
      <c r="O2769" s="32">
        <f t="shared" si="1773"/>
        <v>4.9004980213125222</v>
      </c>
      <c r="P2769" s="33">
        <f t="shared" si="1774"/>
        <v>0.70205099308558316</v>
      </c>
      <c r="Q2769" s="31">
        <f t="shared" si="1775"/>
        <v>4.7674298304929499</v>
      </c>
      <c r="R2769" s="31">
        <f t="shared" si="1776"/>
        <v>9.8591187879363315E-2</v>
      </c>
      <c r="S2769" s="31">
        <f t="shared" si="1777"/>
        <v>0.13306819081957286</v>
      </c>
      <c r="T2769" s="31">
        <f t="shared" si="1778"/>
        <v>1.3845464821212747E-2</v>
      </c>
      <c r="U2769" s="31">
        <f t="shared" si="1779"/>
        <v>2.2620244325946893E-3</v>
      </c>
      <c r="V2769" s="47">
        <f t="shared" si="1792"/>
        <v>6.9523496402649988E-4</v>
      </c>
      <c r="W2769" s="31">
        <f t="shared" si="1780"/>
        <v>0.14043308655692566</v>
      </c>
      <c r="X2769" s="34">
        <f>(S2769*H2769*'Propiedades físicas'!$F$5*60*24*365)/(1000000)</f>
        <v>56925.742491898978</v>
      </c>
      <c r="Y2769" s="34">
        <f>(U2769*H2769*'Propiedades físicas'!$F$7*60*24*365)/(1000000)</f>
        <v>302.6238553316507</v>
      </c>
      <c r="Z2769" s="31">
        <f t="shared" si="1793"/>
        <v>1940.468944888552</v>
      </c>
      <c r="AA2769" s="31">
        <f t="shared" si="1794"/>
        <v>13177.176051482513</v>
      </c>
      <c r="AB2769" s="31">
        <f t="shared" si="1794"/>
        <v>272.5060432985602</v>
      </c>
      <c r="AC2769" s="31">
        <f t="shared" si="1794"/>
        <v>367.80047942529939</v>
      </c>
      <c r="AD2769" s="31">
        <f t="shared" si="1794"/>
        <v>38.268864765832035</v>
      </c>
      <c r="AE2769" s="31">
        <f t="shared" si="1795"/>
        <v>6.2522355316917215</v>
      </c>
      <c r="AF2769" s="31">
        <f t="shared" si="1796"/>
        <v>15802.472619392451</v>
      </c>
      <c r="AG2769" s="31">
        <f t="shared" si="1797"/>
        <v>0.12279527334901062</v>
      </c>
      <c r="AH2769" s="31">
        <f t="shared" si="1798"/>
        <v>0.83386798818507479</v>
      </c>
      <c r="AI2769" s="31">
        <f t="shared" si="1798"/>
        <v>1.7244519251002954E-2</v>
      </c>
      <c r="AJ2769" s="31">
        <f t="shared" si="1798"/>
        <v>2.3274868957782129E-2</v>
      </c>
      <c r="AK2769" s="31">
        <f t="shared" si="1798"/>
        <v>2.4217010646086687E-3</v>
      </c>
      <c r="AL2769" s="31">
        <f t="shared" si="1799"/>
        <v>3.9564919252061315E-4</v>
      </c>
      <c r="AM2769" s="31">
        <f t="shared" si="1800"/>
        <v>0.99999999999999989</v>
      </c>
      <c r="AN2769" s="31">
        <f>(Z2769*'Propiedades físicas'!$F$4)/1000</f>
        <v>1706.4095807560948</v>
      </c>
      <c r="AO2769" s="31">
        <f>(AA2769*'Propiedades físicas'!$F$6)/1000</f>
        <v>422.19672068949967</v>
      </c>
      <c r="AP2769" s="31">
        <f>(AB2769*'Propiedades físicas'!$F$9)/1000</f>
        <v>168.12260341304668</v>
      </c>
      <c r="AQ2769" s="31">
        <f>(AC2769*'Propiedades físicas'!$F$5)/1000</f>
        <v>108.30620717636792</v>
      </c>
      <c r="AR2769" s="31">
        <f>(AD2769*'Propiedades físicas'!$F$8)/1000</f>
        <v>13.567077936782768</v>
      </c>
      <c r="AS2769" s="31">
        <f>(AE2769*'Propiedades físicas'!$F$7)/1000</f>
        <v>0.57576837011349058</v>
      </c>
      <c r="AT2769" s="31">
        <f t="shared" si="1801"/>
        <v>2419.1779583419057</v>
      </c>
      <c r="AU2769" s="31">
        <f t="shared" si="1802"/>
        <v>0.7053675298553318</v>
      </c>
      <c r="AV2769" s="31">
        <f t="shared" si="1805"/>
        <v>0.17452073719242694</v>
      </c>
      <c r="AW2769" s="31">
        <f t="shared" si="1805"/>
        <v>6.9495756950545801E-2</v>
      </c>
      <c r="AX2769" s="31">
        <f t="shared" si="1805"/>
        <v>4.4769838780525491E-2</v>
      </c>
      <c r="AY2769" s="31">
        <f t="shared" si="1805"/>
        <v>5.6081355610901754E-3</v>
      </c>
      <c r="AZ2769" s="31">
        <f t="shared" si="1806"/>
        <v>2.3800166007965771E-4</v>
      </c>
      <c r="BA2769" s="31">
        <f t="shared" si="1803"/>
        <v>1</v>
      </c>
      <c r="BB2769" s="34">
        <f>AU2769*'Propiedades físicas'!$C$4+'Diseño reactor'!AV2769*'Propiedades físicas'!$C$5+'Diseño reactor'!AW2769*'Propiedades físicas'!$C$8+'Diseño reactor'!AX2769*'Propiedades físicas'!$C$9+'Diseño reactor'!AY2769*'Propiedades físicas'!$C$7+'Diseño reactor'!AZ2769*'Propiedades físicas'!$C$6</f>
        <v>875.30274133766954</v>
      </c>
      <c r="BC2769" s="45">
        <f>AU2769*'Propiedades físicas'!$L$4+'Diseño reactor'!AV2769*'Propiedades físicas'!$L$5+'Diseño reactor'!AW2769*'Propiedades físicas'!$L$8+AX2769*'Propiedades físicas'!$L$9+'Diseño reactor'!AY2769*'Propiedades físicas'!$L$7+'Diseño reactor'!AZ2769*'Propiedades físicas'!$L$6</f>
        <v>2.1297937344315496</v>
      </c>
      <c r="BD2769" s="29">
        <f t="shared" si="1782"/>
        <v>1.2305310337773145</v>
      </c>
      <c r="BE2769" s="58">
        <f t="shared" si="1783"/>
        <v>41.008398520751264</v>
      </c>
      <c r="BF2769" s="30">
        <f>AU2769*'Propiedades físicas'!$I$4+'Diseño reactor'!AV2769*'Propiedades físicas'!$I$5+'Diseño reactor'!AW2769*'Propiedades físicas'!$I$8+'Diseño reactor'!AX2769*'Propiedades físicas'!$I$9+'Diseño reactor'!AY2769*'Propiedades físicas'!$I$7+'Diseño reactor'!AZ2769*'Propiedades físicas'!$I$6</f>
        <v>2.0004515969791609E-2</v>
      </c>
      <c r="BG2769" s="24">
        <f>AU2769*'Propiedades físicas'!$O$4+'Diseño reactor'!AV2769*'Propiedades físicas'!$O$5+'Diseño reactor'!AW2769*'Propiedades físicas'!$O$8+'Diseño reactor'!AX2769*'Propiedades físicas'!$O$9+'Diseño reactor'!AY2769*'Propiedades físicas'!$O$7+'Diseño reactor'!AZ2769*'Propiedades físicas'!$O$6</f>
        <v>0.15505098244204582</v>
      </c>
      <c r="BH2769" s="54">
        <f t="shared" si="1784"/>
        <v>41081.324811703707</v>
      </c>
      <c r="BI2769" s="34">
        <f t="shared" si="1804"/>
        <v>274.78376532520787</v>
      </c>
      <c r="BJ2769" s="27">
        <f t="shared" si="1785"/>
        <v>4799.0102030151784</v>
      </c>
      <c r="BK2769" s="34">
        <f t="shared" si="1786"/>
        <v>572.37788209761936</v>
      </c>
      <c r="BL2769" s="27">
        <f t="shared" si="1787"/>
        <v>105.80091740073156</v>
      </c>
      <c r="BM2769" s="34">
        <f t="shared" si="1788"/>
        <v>1.1054421768707483</v>
      </c>
      <c r="BN2769" s="45">
        <f t="shared" si="1789"/>
        <v>3066.1336506706175</v>
      </c>
      <c r="BO2769" s="45">
        <f t="shared" si="1790"/>
        <v>112.36282936205859</v>
      </c>
      <c r="BP2769" s="66">
        <f t="shared" si="1791"/>
        <v>6.6871148300306036</v>
      </c>
    </row>
    <row r="2770" spans="8:68">
      <c r="H2770" s="68">
        <v>2765</v>
      </c>
      <c r="I2770" s="31">
        <f>('Propiedades físicas'!$C$10*'Diseño reactor'!H2770)/1000</f>
        <v>2420.0532036235049</v>
      </c>
      <c r="J2770" s="31">
        <f t="shared" si="1769"/>
        <v>0.18842560953504611</v>
      </c>
      <c r="K2770" s="31">
        <f>(I2770*1000)/'Propiedades físicas'!$F$10</f>
        <v>15808.18986708398</v>
      </c>
      <c r="L2770" s="31">
        <f t="shared" si="1770"/>
        <v>2258.312838154854</v>
      </c>
      <c r="M2770" s="31">
        <f t="shared" si="1771"/>
        <v>13549.877028929124</v>
      </c>
      <c r="N2770" s="31">
        <f t="shared" si="1772"/>
        <v>0.81674967021875367</v>
      </c>
      <c r="O2770" s="32">
        <f t="shared" si="1773"/>
        <v>4.9004980213125222</v>
      </c>
      <c r="P2770" s="33">
        <f t="shared" si="1774"/>
        <v>0.70208665174581264</v>
      </c>
      <c r="Q2770" s="31">
        <f t="shared" si="1775"/>
        <v>4.7674776119736109</v>
      </c>
      <c r="R2770" s="31">
        <f t="shared" si="1776"/>
        <v>9.8565542973741122E-2</v>
      </c>
      <c r="S2770" s="31">
        <f t="shared" si="1777"/>
        <v>0.13302040933891193</v>
      </c>
      <c r="T2770" s="31">
        <f t="shared" si="1778"/>
        <v>1.3837560132428975E-2</v>
      </c>
      <c r="U2770" s="31">
        <f t="shared" si="1779"/>
        <v>2.2599153667709634E-3</v>
      </c>
      <c r="V2770" s="47">
        <f t="shared" si="1792"/>
        <v>6.9527027648614464E-4</v>
      </c>
      <c r="W2770" s="31">
        <f t="shared" si="1780"/>
        <v>0.14038942732873136</v>
      </c>
      <c r="X2770" s="34">
        <f>(S2770*H2770*'Propiedades físicas'!$F$5*60*24*365)/(1000000)</f>
        <v>56925.889897619119</v>
      </c>
      <c r="Y2770" s="34">
        <f>(U2770*H2770*'Propiedades físicas'!$F$7*60*24*365)/(1000000)</f>
        <v>302.45108053312771</v>
      </c>
      <c r="Z2770" s="31">
        <f t="shared" si="1793"/>
        <v>1941.2695920771719</v>
      </c>
      <c r="AA2770" s="31">
        <f t="shared" si="1794"/>
        <v>13182.075597107034</v>
      </c>
      <c r="AB2770" s="31">
        <f t="shared" si="1794"/>
        <v>272.53372632239422</v>
      </c>
      <c r="AC2770" s="31">
        <f t="shared" si="1794"/>
        <v>367.8014318220915</v>
      </c>
      <c r="AD2770" s="31">
        <f t="shared" si="1794"/>
        <v>38.260853766166115</v>
      </c>
      <c r="AE2770" s="31">
        <f t="shared" si="1795"/>
        <v>6.2486659891217133</v>
      </c>
      <c r="AF2770" s="31">
        <f t="shared" si="1796"/>
        <v>15808.189867083978</v>
      </c>
      <c r="AG2770" s="31">
        <f t="shared" si="1797"/>
        <v>0.12280151038160979</v>
      </c>
      <c r="AH2770" s="31">
        <f t="shared" si="1798"/>
        <v>0.83387634561215174</v>
      </c>
      <c r="AI2770" s="31">
        <f t="shared" si="1798"/>
        <v>1.7240033717577465E-2</v>
      </c>
      <c r="AJ2770" s="31">
        <f t="shared" si="1798"/>
        <v>2.3266511530705518E-2</v>
      </c>
      <c r="AK2770" s="31">
        <f t="shared" si="1798"/>
        <v>2.4203184607387192E-3</v>
      </c>
      <c r="AL2770" s="31">
        <f t="shared" si="1799"/>
        <v>3.9528029721687288E-4</v>
      </c>
      <c r="AM2770" s="31">
        <f t="shared" si="1800"/>
        <v>1</v>
      </c>
      <c r="AN2770" s="31">
        <f>(Z2770*'Propiedades físicas'!$F$4)/1000</f>
        <v>1707.1136538808234</v>
      </c>
      <c r="AO2770" s="31">
        <f>(AA2770*'Propiedades físicas'!$F$6)/1000</f>
        <v>422.35370213130938</v>
      </c>
      <c r="AP2770" s="31">
        <f>(AB2770*'Propiedades físicas'!$F$9)/1000</f>
        <v>168.13968245460111</v>
      </c>
      <c r="AQ2770" s="31">
        <f>(AC2770*'Propiedades físicas'!$F$5)/1000</f>
        <v>108.30648762865128</v>
      </c>
      <c r="AR2770" s="31">
        <f>(AD2770*'Propiedades físicas'!$F$8)/1000</f>
        <v>13.564237877181206</v>
      </c>
      <c r="AS2770" s="31">
        <f>(AE2770*'Propiedades físicas'!$F$7)/1000</f>
        <v>0.57543965093821858</v>
      </c>
      <c r="AT2770" s="31">
        <f t="shared" si="1801"/>
        <v>2420.0532036235045</v>
      </c>
      <c r="AU2770" s="31">
        <f t="shared" si="1802"/>
        <v>0.70540335696950429</v>
      </c>
      <c r="AV2770" s="31">
        <f t="shared" si="1805"/>
        <v>0.17452248632341072</v>
      </c>
      <c r="AW2770" s="31">
        <f t="shared" si="1805"/>
        <v>6.9477680161266056E-2</v>
      </c>
      <c r="AX2770" s="31">
        <f t="shared" si="1805"/>
        <v>4.4753763043922264E-2</v>
      </c>
      <c r="AY2770" s="31">
        <f t="shared" si="1805"/>
        <v>5.6049337497505024E-3</v>
      </c>
      <c r="AZ2770" s="31">
        <f t="shared" si="1806"/>
        <v>2.3777975214620182E-4</v>
      </c>
      <c r="BA2770" s="31">
        <f t="shared" si="1803"/>
        <v>1</v>
      </c>
      <c r="BB2770" s="34">
        <f>AU2770*'Propiedades físicas'!$C$4+'Diseño reactor'!AV2770*'Propiedades físicas'!$C$5+'Diseño reactor'!AW2770*'Propiedades físicas'!$C$8+'Diseño reactor'!AX2770*'Propiedades físicas'!$C$9+'Diseño reactor'!AY2770*'Propiedades físicas'!$C$7+'Diseño reactor'!AZ2770*'Propiedades físicas'!$C$6</f>
        <v>875.30266593523129</v>
      </c>
      <c r="BC2770" s="45">
        <f>AU2770*'Propiedades físicas'!$L$4+'Diseño reactor'!AV2770*'Propiedades físicas'!$L$5+'Diseño reactor'!AW2770*'Propiedades físicas'!$L$8+AX2770*'Propiedades físicas'!$L$9+'Diseño reactor'!AY2770*'Propiedades físicas'!$L$7+'Diseño reactor'!AZ2770*'Propiedades físicas'!$L$6</f>
        <v>2.1298189749444911</v>
      </c>
      <c r="BD2770" s="29">
        <f t="shared" si="1782"/>
        <v>1.2301340015709183</v>
      </c>
      <c r="BE2770" s="58">
        <f t="shared" si="1783"/>
        <v>41.007972404230216</v>
      </c>
      <c r="BF2770" s="30">
        <f>AU2770*'Propiedades físicas'!$I$4+'Diseño reactor'!AV2770*'Propiedades físicas'!$I$5+'Diseño reactor'!AW2770*'Propiedades físicas'!$I$8+'Diseño reactor'!AX2770*'Propiedades físicas'!$I$9+'Diseño reactor'!AY2770*'Propiedades físicas'!$I$7+'Diseño reactor'!AZ2770*'Propiedades físicas'!$I$6</f>
        <v>2.0004545776397781E-2</v>
      </c>
      <c r="BG2770" s="24">
        <f>AU2770*'Propiedades físicas'!$O$4+'Diseño reactor'!AV2770*'Propiedades físicas'!$O$5+'Diseño reactor'!AW2770*'Propiedades físicas'!$O$8+'Diseño reactor'!AX2770*'Propiedades físicas'!$O$9+'Diseño reactor'!AY2770*'Propiedades físicas'!$O$7+'Diseño reactor'!AZ2770*'Propiedades físicas'!$O$6</f>
        <v>0.15505222349782782</v>
      </c>
      <c r="BH2770" s="54">
        <f t="shared" si="1784"/>
        <v>41081.260061951551</v>
      </c>
      <c r="BI2770" s="34">
        <f t="shared" si="1804"/>
        <v>274.78523183070996</v>
      </c>
      <c r="BJ2770" s="27">
        <f t="shared" si="1785"/>
        <v>4799.0136977439361</v>
      </c>
      <c r="BK2770" s="34">
        <f t="shared" si="1786"/>
        <v>572.38288033209994</v>
      </c>
      <c r="BL2770" s="27">
        <f t="shared" si="1787"/>
        <v>105.80108817668359</v>
      </c>
      <c r="BM2770" s="34">
        <f t="shared" si="1788"/>
        <v>1.1054421768707483</v>
      </c>
      <c r="BN2770" s="45">
        <f t="shared" si="1789"/>
        <v>3067.3386429808584</v>
      </c>
      <c r="BO2770" s="45">
        <f t="shared" si="1790"/>
        <v>112.36819627986702</v>
      </c>
      <c r="BP2770" s="66">
        <f t="shared" si="1791"/>
        <v>6.6871142539730428</v>
      </c>
    </row>
    <row r="2771" spans="8:68">
      <c r="H2771" s="68">
        <v>2766</v>
      </c>
      <c r="I2771" s="31">
        <f>('Propiedades físicas'!$C$10*'Diseño reactor'!H2771)/1000</f>
        <v>2420.9284489051047</v>
      </c>
      <c r="J2771" s="31">
        <f t="shared" si="1769"/>
        <v>0.18835748747809203</v>
      </c>
      <c r="K2771" s="31">
        <f>(I2771*1000)/'Propiedades físicas'!$F$10</f>
        <v>15813.907114775513</v>
      </c>
      <c r="L2771" s="31">
        <f t="shared" si="1770"/>
        <v>2259.129587825073</v>
      </c>
      <c r="M2771" s="31">
        <f t="shared" si="1771"/>
        <v>13554.777526950438</v>
      </c>
      <c r="N2771" s="31">
        <f t="shared" si="1772"/>
        <v>0.81674967021875378</v>
      </c>
      <c r="O2771" s="32">
        <f t="shared" si="1773"/>
        <v>4.9004980213125231</v>
      </c>
      <c r="P2771" s="33">
        <f t="shared" si="1774"/>
        <v>0.70212228824109868</v>
      </c>
      <c r="Q2771" s="31">
        <f t="shared" si="1775"/>
        <v>4.767525359333038</v>
      </c>
      <c r="R2771" s="31">
        <f t="shared" si="1776"/>
        <v>9.8539910897890798E-2</v>
      </c>
      <c r="S2771" s="31">
        <f t="shared" si="1777"/>
        <v>0.13297266197948576</v>
      </c>
      <c r="T2771" s="31">
        <f t="shared" si="1778"/>
        <v>1.3829662157698009E-2</v>
      </c>
      <c r="U2771" s="31">
        <f t="shared" si="1779"/>
        <v>2.2578089220663174E-3</v>
      </c>
      <c r="V2771" s="47">
        <f t="shared" si="1792"/>
        <v>6.9530556699603954E-4</v>
      </c>
      <c r="W2771" s="31">
        <f t="shared" si="1780"/>
        <v>0.14034579523852631</v>
      </c>
      <c r="X2771" s="34">
        <f>(S2771*H2771*'Propiedades físicas'!$F$5*60*24*365)/(1000000)</f>
        <v>56926.037120145404</v>
      </c>
      <c r="Y2771" s="34">
        <f>(U2771*H2771*'Propiedades físicas'!$F$7*60*24*365)/(1000000)</f>
        <v>302.27845248536909</v>
      </c>
      <c r="Z2771" s="31">
        <f t="shared" si="1793"/>
        <v>1942.070249274879</v>
      </c>
      <c r="AA2771" s="31">
        <f t="shared" si="1794"/>
        <v>13186.975143915182</v>
      </c>
      <c r="AB2771" s="31">
        <f t="shared" si="1794"/>
        <v>272.56139354356594</v>
      </c>
      <c r="AC2771" s="31">
        <f t="shared" si="1794"/>
        <v>367.80238303525761</v>
      </c>
      <c r="AD2771" s="31">
        <f t="shared" si="1794"/>
        <v>38.252845528192694</v>
      </c>
      <c r="AE2771" s="31">
        <f t="shared" si="1795"/>
        <v>6.2450994784354341</v>
      </c>
      <c r="AF2771" s="31">
        <f t="shared" si="1796"/>
        <v>15813.907114775515</v>
      </c>
      <c r="AG2771" s="31">
        <f t="shared" si="1797"/>
        <v>0.12280774353735335</v>
      </c>
      <c r="AH2771" s="31">
        <f t="shared" si="1798"/>
        <v>0.83388469707110568</v>
      </c>
      <c r="AI2771" s="31">
        <f t="shared" si="1798"/>
        <v>1.723555042819885E-2</v>
      </c>
      <c r="AJ2771" s="31">
        <f t="shared" si="1798"/>
        <v>2.3258160071751421E-2</v>
      </c>
      <c r="AK2771" s="31">
        <f t="shared" si="1798"/>
        <v>2.4189370312192901E-3</v>
      </c>
      <c r="AL2771" s="31">
        <f t="shared" si="1799"/>
        <v>3.9491186037133154E-4</v>
      </c>
      <c r="AM2771" s="31">
        <f t="shared" si="1800"/>
        <v>0.99999999999999989</v>
      </c>
      <c r="AN2771" s="31">
        <f>(Z2771*'Propiedades físicas'!$F$4)/1000</f>
        <v>1707.8177358073431</v>
      </c>
      <c r="AO2771" s="31">
        <f>(AA2771*'Propiedades físicas'!$F$6)/1000</f>
        <v>422.51068361104245</v>
      </c>
      <c r="AP2771" s="31">
        <f>(AB2771*'Propiedades físicas'!$F$9)/1000</f>
        <v>168.15675174670301</v>
      </c>
      <c r="AQ2771" s="31">
        <f>(AC2771*'Propiedades físicas'!$F$5)/1000</f>
        <v>108.30676773239232</v>
      </c>
      <c r="AR2771" s="31">
        <f>(AD2771*'Propiedades físicas'!$F$8)/1000</f>
        <v>13.561398796654869</v>
      </c>
      <c r="AS2771" s="31">
        <f>(AE2771*'Propiedades físicas'!$F$7)/1000</f>
        <v>0.5751112109691191</v>
      </c>
      <c r="AT2771" s="31">
        <f t="shared" si="1801"/>
        <v>2420.9284489051051</v>
      </c>
      <c r="AU2771" s="31">
        <f t="shared" si="1802"/>
        <v>0.70543916181402422</v>
      </c>
      <c r="AV2771" s="31">
        <f t="shared" si="1805"/>
        <v>0.1745242342053224</v>
      </c>
      <c r="AW2771" s="31">
        <f t="shared" si="1805"/>
        <v>6.9459612415539995E-2</v>
      </c>
      <c r="AX2771" s="31">
        <f t="shared" si="1805"/>
        <v>4.473769878716382E-2</v>
      </c>
      <c r="AY2771" s="31">
        <f t="shared" si="1805"/>
        <v>5.6017346579524804E-3</v>
      </c>
      <c r="AZ2771" s="31">
        <f t="shared" si="1806"/>
        <v>2.3755811999698722E-4</v>
      </c>
      <c r="BA2771" s="31">
        <f t="shared" si="1803"/>
        <v>0.99999999999999989</v>
      </c>
      <c r="BB2771" s="34">
        <f>AU2771*'Propiedades físicas'!$C$4+'Diseño reactor'!AV2771*'Propiedades físicas'!$C$5+'Diseño reactor'!AW2771*'Propiedades físicas'!$C$8+'Diseño reactor'!AX2771*'Propiedades físicas'!$C$9+'Diseño reactor'!AY2771*'Propiedades físicas'!$C$7+'Diseño reactor'!AZ2771*'Propiedades físicas'!$C$6</f>
        <v>875.30259062421737</v>
      </c>
      <c r="BC2771" s="45">
        <f>AU2771*'Propiedades físicas'!$L$4+'Diseño reactor'!AV2771*'Propiedades físicas'!$L$5+'Diseño reactor'!AW2771*'Propiedades físicas'!$L$8+AX2771*'Propiedades físicas'!$L$9+'Diseño reactor'!AY2771*'Propiedades físicas'!$L$7+'Diseño reactor'!AZ2771*'Propiedades físicas'!$L$6</f>
        <v>2.1298441991818255</v>
      </c>
      <c r="BD2771" s="29">
        <f t="shared" si="1782"/>
        <v>1.229737225766165</v>
      </c>
      <c r="BE2771" s="58">
        <f t="shared" si="1783"/>
        <v>41.007546565757139</v>
      </c>
      <c r="BF2771" s="30">
        <f>AU2771*'Propiedades físicas'!$I$4+'Diseño reactor'!AV2771*'Propiedades físicas'!$I$5+'Diseño reactor'!AW2771*'Propiedades físicas'!$I$8+'Diseño reactor'!AX2771*'Propiedades físicas'!$I$9+'Diseño reactor'!AY2771*'Propiedades físicas'!$I$7+'Diseño reactor'!AZ2771*'Propiedades físicas'!$I$6</f>
        <v>2.0004575540367733E-2</v>
      </c>
      <c r="BG2771" s="24">
        <f>AU2771*'Propiedades físicas'!$O$4+'Diseño reactor'!AV2771*'Propiedades físicas'!$O$5+'Diseño reactor'!AW2771*'Propiedades físicas'!$O$8+'Diseño reactor'!AX2771*'Propiedades físicas'!$O$9+'Diseño reactor'!AY2771*'Propiedades físicas'!$O$7+'Diseño reactor'!AZ2771*'Propiedades físicas'!$O$6</f>
        <v>0.15505346377808696</v>
      </c>
      <c r="BH2771" s="54">
        <f t="shared" si="1784"/>
        <v>41081.195404240534</v>
      </c>
      <c r="BI2771" s="34">
        <f t="shared" si="1804"/>
        <v>274.78669701133288</v>
      </c>
      <c r="BJ2771" s="27">
        <f t="shared" si="1785"/>
        <v>4799.0171918769738</v>
      </c>
      <c r="BK2771" s="34">
        <f t="shared" si="1786"/>
        <v>572.3878756393176</v>
      </c>
      <c r="BL2771" s="27">
        <f t="shared" si="1787"/>
        <v>105.80125885018997</v>
      </c>
      <c r="BM2771" s="34">
        <f t="shared" si="1788"/>
        <v>1.1054421768707483</v>
      </c>
      <c r="BN2771" s="45">
        <f t="shared" si="1789"/>
        <v>3068.5436458037389</v>
      </c>
      <c r="BO2771" s="45">
        <f t="shared" si="1790"/>
        <v>112.37355986201196</v>
      </c>
      <c r="BP2771" s="66">
        <f t="shared" si="1791"/>
        <v>6.687113678613942</v>
      </c>
    </row>
    <row r="2772" spans="8:68">
      <c r="H2772" s="68">
        <v>2767</v>
      </c>
      <c r="I2772" s="31">
        <f>('Propiedades físicas'!$C$10*'Diseño reactor'!H2772)/1000</f>
        <v>2421.8036941867049</v>
      </c>
      <c r="J2772" s="31">
        <f t="shared" si="1769"/>
        <v>0.18828941466006593</v>
      </c>
      <c r="K2772" s="31">
        <f>(I2772*1000)/'Propiedades físicas'!$F$10</f>
        <v>15819.624362467044</v>
      </c>
      <c r="L2772" s="31">
        <f t="shared" si="1770"/>
        <v>2259.946337495292</v>
      </c>
      <c r="M2772" s="31">
        <f t="shared" si="1771"/>
        <v>13559.678024971752</v>
      </c>
      <c r="N2772" s="31">
        <f t="shared" si="1772"/>
        <v>0.81674967021875389</v>
      </c>
      <c r="O2772" s="32">
        <f t="shared" si="1773"/>
        <v>4.9004980213125231</v>
      </c>
      <c r="P2772" s="33">
        <f t="shared" si="1774"/>
        <v>0.70215790259210076</v>
      </c>
      <c r="Q2772" s="31">
        <f t="shared" si="1775"/>
        <v>4.7675730726075605</v>
      </c>
      <c r="R2772" s="31">
        <f t="shared" si="1776"/>
        <v>9.8514291642752452E-2</v>
      </c>
      <c r="S2772" s="31">
        <f t="shared" si="1777"/>
        <v>0.13292494870496416</v>
      </c>
      <c r="T2772" s="31">
        <f t="shared" si="1778"/>
        <v>1.3821770889490617E-2</v>
      </c>
      <c r="U2772" s="31">
        <f t="shared" si="1779"/>
        <v>2.2557050944101518E-3</v>
      </c>
      <c r="V2772" s="47">
        <f t="shared" si="1792"/>
        <v>6.9534083557664349E-4</v>
      </c>
      <c r="W2772" s="31">
        <f t="shared" si="1780"/>
        <v>0.14030219026101542</v>
      </c>
      <c r="X2772" s="34">
        <f>(S2772*H2772*'Propiedades físicas'!$F$5*60*24*365)/(1000000)</f>
        <v>56926.184159762328</v>
      </c>
      <c r="Y2772" s="34">
        <f>(U2772*H2772*'Propiedades físicas'!$F$7*60*24*365)/(1000000)</f>
        <v>302.10597102380643</v>
      </c>
      <c r="Z2772" s="31">
        <f t="shared" si="1793"/>
        <v>1942.8709164723427</v>
      </c>
      <c r="AA2772" s="31">
        <f t="shared" si="1794"/>
        <v>13191.874691905119</v>
      </c>
      <c r="AB2772" s="31">
        <f t="shared" si="1794"/>
        <v>272.58904497549605</v>
      </c>
      <c r="AC2772" s="31">
        <f t="shared" si="1794"/>
        <v>367.80333306663584</v>
      </c>
      <c r="AD2772" s="31">
        <f t="shared" si="1794"/>
        <v>38.244840051220535</v>
      </c>
      <c r="AE2772" s="31">
        <f t="shared" si="1795"/>
        <v>6.2415359962328898</v>
      </c>
      <c r="AF2772" s="31">
        <f t="shared" si="1796"/>
        <v>15819.624362467046</v>
      </c>
      <c r="AG2772" s="31">
        <f t="shared" si="1797"/>
        <v>0.12281397281985494</v>
      </c>
      <c r="AH2772" s="31">
        <f t="shared" si="1798"/>
        <v>0.83389304256829189</v>
      </c>
      <c r="AI2772" s="31">
        <f t="shared" si="1798"/>
        <v>1.7231069381282466E-2</v>
      </c>
      <c r="AJ2772" s="31">
        <f t="shared" si="1798"/>
        <v>2.3249814574565379E-2</v>
      </c>
      <c r="AK2772" s="31">
        <f t="shared" si="1798"/>
        <v>2.4175567747334497E-3</v>
      </c>
      <c r="AL2772" s="31">
        <f t="shared" si="1799"/>
        <v>3.9454388127200336E-4</v>
      </c>
      <c r="AM2772" s="31">
        <f t="shared" si="1800"/>
        <v>1.0000000000000002</v>
      </c>
      <c r="AN2772" s="31">
        <f>(Z2772*'Propiedades físicas'!$F$4)/1000</f>
        <v>1708.5218265274489</v>
      </c>
      <c r="AO2772" s="31">
        <f>(AA2772*'Propiedades físicas'!$F$6)/1000</f>
        <v>422.66766512864001</v>
      </c>
      <c r="AP2772" s="31">
        <f>(AB2772*'Propiedades físicas'!$F$9)/1000</f>
        <v>168.17381129763226</v>
      </c>
      <c r="AQ2772" s="31">
        <f>(AC2772*'Propiedades físicas'!$F$5)/1000</f>
        <v>108.30704748813227</v>
      </c>
      <c r="AR2772" s="31">
        <f>(AD2772*'Propiedades físicas'!$F$8)/1000</f>
        <v>13.5585606949587</v>
      </c>
      <c r="AS2772" s="31">
        <f>(AE2772*'Propiedades físicas'!$F$7)/1000</f>
        <v>0.57478304989308682</v>
      </c>
      <c r="AT2772" s="31">
        <f t="shared" si="1801"/>
        <v>2421.8036941867049</v>
      </c>
      <c r="AU2772" s="31">
        <f t="shared" si="1802"/>
        <v>0.70547494440964931</v>
      </c>
      <c r="AV2772" s="31">
        <f t="shared" si="1805"/>
        <v>0.17452598083949208</v>
      </c>
      <c r="AW2772" s="31">
        <f t="shared" si="1805"/>
        <v>6.944155370698149E-2</v>
      </c>
      <c r="AX2772" s="31">
        <f t="shared" si="1805"/>
        <v>4.4721645998027172E-2</v>
      </c>
      <c r="AY2772" s="31">
        <f t="shared" si="1805"/>
        <v>5.598538282646383E-3</v>
      </c>
      <c r="AZ2772" s="31">
        <f t="shared" si="1806"/>
        <v>2.3733676320372103E-4</v>
      </c>
      <c r="BA2772" s="31">
        <f t="shared" si="1803"/>
        <v>1.0000000000000002</v>
      </c>
      <c r="BB2772" s="34">
        <f>AU2772*'Propiedades físicas'!$C$4+'Diseño reactor'!AV2772*'Propiedades físicas'!$C$5+'Diseño reactor'!AW2772*'Propiedades físicas'!$C$8+'Diseño reactor'!AX2772*'Propiedades físicas'!$C$9+'Diseño reactor'!AY2772*'Propiedades físicas'!$C$7+'Diseño reactor'!AZ2772*'Propiedades físicas'!$C$6</f>
        <v>875.30251540449331</v>
      </c>
      <c r="BC2772" s="45">
        <f>AU2772*'Propiedades físicas'!$L$4+'Diseño reactor'!AV2772*'Propiedades físicas'!$L$5+'Diseño reactor'!AW2772*'Propiedades físicas'!$L$8+AX2772*'Propiedades físicas'!$L$9+'Diseño reactor'!AY2772*'Propiedades físicas'!$L$7+'Diseño reactor'!AZ2772*'Propiedades físicas'!$L$6</f>
        <v>2.1298694071592168</v>
      </c>
      <c r="BD2772" s="29">
        <f t="shared" si="1782"/>
        <v>1.2293407061145381</v>
      </c>
      <c r="BE2772" s="58">
        <f t="shared" si="1783"/>
        <v>41.007121005059432</v>
      </c>
      <c r="BF2772" s="30">
        <f>AU2772*'Propiedades físicas'!$I$4+'Diseño reactor'!AV2772*'Propiedades físicas'!$I$5+'Diseño reactor'!AW2772*'Propiedades físicas'!$I$8+'Diseño reactor'!AX2772*'Propiedades físicas'!$I$9+'Diseño reactor'!AY2772*'Propiedades físicas'!$I$7+'Diseño reactor'!AZ2772*'Propiedades físicas'!$I$6</f>
        <v>2.0004605261766152E-2</v>
      </c>
      <c r="BG2772" s="24">
        <f>AU2772*'Propiedades físicas'!$O$4+'Diseño reactor'!AV2772*'Propiedades físicas'!$O$5+'Diseño reactor'!AW2772*'Propiedades físicas'!$O$8+'Diseño reactor'!AX2772*'Propiedades físicas'!$O$9+'Diseño reactor'!AY2772*'Propiedades físicas'!$O$7+'Diseño reactor'!AZ2772*'Propiedades físicas'!$O$6</f>
        <v>0.15505470328354054</v>
      </c>
      <c r="BH2772" s="54">
        <f t="shared" si="1784"/>
        <v>41081.13083843069</v>
      </c>
      <c r="BI2772" s="34">
        <f t="shared" si="1804"/>
        <v>274.78816086873826</v>
      </c>
      <c r="BJ2772" s="27">
        <f t="shared" si="1785"/>
        <v>4799.020685413212</v>
      </c>
      <c r="BK2772" s="34">
        <f t="shared" si="1786"/>
        <v>572.39286802178378</v>
      </c>
      <c r="BL2772" s="27">
        <f t="shared" si="1787"/>
        <v>105.80142942134086</v>
      </c>
      <c r="BM2772" s="34">
        <f t="shared" si="1788"/>
        <v>1.1054421768707483</v>
      </c>
      <c r="BN2772" s="45">
        <f t="shared" si="1789"/>
        <v>3069.7486591292159</v>
      </c>
      <c r="BO2772" s="45">
        <f t="shared" si="1790"/>
        <v>112.37892011160208</v>
      </c>
      <c r="BP2772" s="66">
        <f t="shared" si="1791"/>
        <v>6.6871131039522753</v>
      </c>
    </row>
    <row r="2773" spans="8:68">
      <c r="H2773" s="68">
        <v>2768</v>
      </c>
      <c r="I2773" s="31">
        <f>('Propiedades físicas'!$C$10*'Diseño reactor'!H2773)/1000</f>
        <v>2422.6789394683042</v>
      </c>
      <c r="J2773" s="31">
        <f t="shared" si="1769"/>
        <v>0.18822139102760208</v>
      </c>
      <c r="K2773" s="31">
        <f>(I2773*1000)/'Propiedades físicas'!$F$10</f>
        <v>15825.341610158574</v>
      </c>
      <c r="L2773" s="31">
        <f t="shared" si="1770"/>
        <v>2260.7630871655106</v>
      </c>
      <c r="M2773" s="31">
        <f t="shared" si="1771"/>
        <v>13564.578522993063</v>
      </c>
      <c r="N2773" s="31">
        <f t="shared" si="1772"/>
        <v>0.81674967021875378</v>
      </c>
      <c r="O2773" s="32">
        <f t="shared" si="1773"/>
        <v>4.9004980213125222</v>
      </c>
      <c r="P2773" s="33">
        <f t="shared" si="1774"/>
        <v>0.70219349481945248</v>
      </c>
      <c r="Q2773" s="31">
        <f t="shared" si="1775"/>
        <v>4.767620751833455</v>
      </c>
      <c r="R2773" s="31">
        <f t="shared" si="1776"/>
        <v>9.8488685199273826E-2</v>
      </c>
      <c r="S2773" s="31">
        <f t="shared" si="1777"/>
        <v>0.13287726947906814</v>
      </c>
      <c r="T2773" s="31">
        <f t="shared" si="1778"/>
        <v>1.3813886320287997E-2</v>
      </c>
      <c r="U2773" s="31">
        <f t="shared" si="1779"/>
        <v>2.2536038797394469E-3</v>
      </c>
      <c r="V2773" s="47">
        <f t="shared" si="1792"/>
        <v>6.9537608224838989E-4</v>
      </c>
      <c r="W2773" s="31">
        <f t="shared" si="1780"/>
        <v>0.14025861237093509</v>
      </c>
      <c r="X2773" s="34">
        <f>(S2773*H2773*'Propiedades físicas'!$F$5*60*24*365)/(1000000)</f>
        <v>56926.331016753793</v>
      </c>
      <c r="Y2773" s="34">
        <f>(U2773*H2773*'Propiedades físicas'!$F$7*60*24*365)/(1000000)</f>
        <v>301.9336359840994</v>
      </c>
      <c r="Z2773" s="31">
        <f t="shared" si="1793"/>
        <v>1943.6715936602445</v>
      </c>
      <c r="AA2773" s="31">
        <f t="shared" si="1794"/>
        <v>13196.774241075003</v>
      </c>
      <c r="AB2773" s="31">
        <f t="shared" si="1794"/>
        <v>272.61668063158993</v>
      </c>
      <c r="AC2773" s="31">
        <f t="shared" si="1794"/>
        <v>367.80428191806061</v>
      </c>
      <c r="AD2773" s="31">
        <f t="shared" si="1794"/>
        <v>38.236837334557173</v>
      </c>
      <c r="AE2773" s="31">
        <f t="shared" si="1795"/>
        <v>6.2379755391187892</v>
      </c>
      <c r="AF2773" s="31">
        <f t="shared" si="1796"/>
        <v>15825.341610158577</v>
      </c>
      <c r="AG2773" s="31">
        <f t="shared" si="1797"/>
        <v>0.12282019823272353</v>
      </c>
      <c r="AH2773" s="31">
        <f t="shared" si="1798"/>
        <v>0.83390138211005516</v>
      </c>
      <c r="AI2773" s="31">
        <f t="shared" si="1798"/>
        <v>1.7226590575244977E-2</v>
      </c>
      <c r="AJ2773" s="31">
        <f t="shared" si="1798"/>
        <v>2.3241475032801839E-2</v>
      </c>
      <c r="AK2773" s="31">
        <f t="shared" si="1798"/>
        <v>2.4161776899660884E-3</v>
      </c>
      <c r="AL2773" s="31">
        <f t="shared" si="1799"/>
        <v>3.9417635920822831E-4</v>
      </c>
      <c r="AM2773" s="31">
        <f t="shared" si="1800"/>
        <v>0.99999999999999978</v>
      </c>
      <c r="AN2773" s="31">
        <f>(Z2773*'Propiedades físicas'!$F$4)/1000</f>
        <v>1709.2259260329458</v>
      </c>
      <c r="AO2773" s="31">
        <f>(AA2773*'Propiedades físicas'!$F$6)/1000</f>
        <v>422.8246466840431</v>
      </c>
      <c r="AP2773" s="31">
        <f>(AB2773*'Propiedades físicas'!$F$9)/1000</f>
        <v>168.19086111565937</v>
      </c>
      <c r="AQ2773" s="31">
        <f>(AC2773*'Propiedades físicas'!$F$5)/1000</f>
        <v>108.30732689641133</v>
      </c>
      <c r="AR2773" s="31">
        <f>(AD2773*'Propiedades físicas'!$F$8)/1000</f>
        <v>13.555723571847205</v>
      </c>
      <c r="AS2773" s="31">
        <f>(AE2773*'Propiedades físicas'!$F$7)/1000</f>
        <v>0.5744551673974494</v>
      </c>
      <c r="AT2773" s="31">
        <f t="shared" si="1801"/>
        <v>2422.6789394683042</v>
      </c>
      <c r="AU2773" s="31">
        <f t="shared" si="1802"/>
        <v>0.70551070477711042</v>
      </c>
      <c r="AV2773" s="31">
        <f t="shared" si="1805"/>
        <v>0.17452772622724774</v>
      </c>
      <c r="AW2773" s="31">
        <f t="shared" si="1805"/>
        <v>6.9423504029209729E-2</v>
      </c>
      <c r="AX2773" s="31">
        <f t="shared" si="1805"/>
        <v>4.4705604664306495E-2</v>
      </c>
      <c r="AY2773" s="31">
        <f t="shared" si="1805"/>
        <v>5.595344620786701E-3</v>
      </c>
      <c r="AZ2773" s="31">
        <f t="shared" si="1806"/>
        <v>2.3711568133890775E-4</v>
      </c>
      <c r="BA2773" s="31">
        <f t="shared" si="1803"/>
        <v>1</v>
      </c>
      <c r="BB2773" s="34">
        <f>AU2773*'Propiedades físicas'!$C$4+'Diseño reactor'!AV2773*'Propiedades físicas'!$C$5+'Diseño reactor'!AW2773*'Propiedades físicas'!$C$8+'Diseño reactor'!AX2773*'Propiedades físicas'!$C$9+'Diseño reactor'!AY2773*'Propiedades físicas'!$C$7+'Diseño reactor'!AZ2773*'Propiedades físicas'!$C$6</f>
        <v>875.3024402759238</v>
      </c>
      <c r="BC2773" s="45">
        <f>AU2773*'Propiedades físicas'!$L$4+'Diseño reactor'!AV2773*'Propiedades físicas'!$L$5+'Diseño reactor'!AW2773*'Propiedades físicas'!$L$8+AX2773*'Propiedades físicas'!$L$9+'Diseño reactor'!AY2773*'Propiedades físicas'!$L$7+'Diseño reactor'!AZ2773*'Propiedades físicas'!$L$6</f>
        <v>2.1298945988923026</v>
      </c>
      <c r="BD2773" s="29">
        <f t="shared" si="1782"/>
        <v>1.2289444423678511</v>
      </c>
      <c r="BE2773" s="58">
        <f t="shared" si="1783"/>
        <v>41.006695721864844</v>
      </c>
      <c r="BF2773" s="30">
        <f>AU2773*'Propiedades físicas'!$I$4+'Diseño reactor'!AV2773*'Propiedades físicas'!$I$5+'Diseño reactor'!AW2773*'Propiedades físicas'!$I$8+'Diseño reactor'!AX2773*'Propiedades físicas'!$I$9+'Diseño reactor'!AY2773*'Propiedades físicas'!$I$7+'Diseño reactor'!AZ2773*'Propiedades físicas'!$I$6</f>
        <v>2.0004634940657556E-2</v>
      </c>
      <c r="BG2773" s="24">
        <f>AU2773*'Propiedades físicas'!$O$4+'Diseño reactor'!AV2773*'Propiedades físicas'!$O$5+'Diseño reactor'!AW2773*'Propiedades físicas'!$O$8+'Diseño reactor'!AX2773*'Propiedades físicas'!$O$9+'Diseño reactor'!AY2773*'Propiedades físicas'!$O$7+'Diseño reactor'!AZ2773*'Propiedades físicas'!$O$6</f>
        <v>0.15505594201490502</v>
      </c>
      <c r="BH2773" s="54">
        <f t="shared" si="1784"/>
        <v>41081.066364382365</v>
      </c>
      <c r="BI2773" s="34">
        <f t="shared" si="1804"/>
        <v>274.78962340458401</v>
      </c>
      <c r="BJ2773" s="27">
        <f t="shared" si="1785"/>
        <v>4799.0241783515849</v>
      </c>
      <c r="BK2773" s="34">
        <f t="shared" si="1786"/>
        <v>572.39785748200813</v>
      </c>
      <c r="BL2773" s="27">
        <f t="shared" si="1787"/>
        <v>105.80159989022631</v>
      </c>
      <c r="BM2773" s="34">
        <f t="shared" si="1788"/>
        <v>1.1054421768707483</v>
      </c>
      <c r="BN2773" s="45">
        <f t="shared" si="1789"/>
        <v>3070.9536829472477</v>
      </c>
      <c r="BO2773" s="45">
        <f t="shared" si="1790"/>
        <v>112.38427703174226</v>
      </c>
      <c r="BP2773" s="66">
        <f t="shared" si="1791"/>
        <v>6.687112529987008</v>
      </c>
    </row>
    <row r="2774" spans="8:68">
      <c r="H2774" s="68">
        <v>2769</v>
      </c>
      <c r="I2774" s="31">
        <f>('Propiedades físicas'!$C$10*'Diseño reactor'!H2774)/1000</f>
        <v>2423.5541847499039</v>
      </c>
      <c r="J2774" s="31">
        <f t="shared" si="1769"/>
        <v>0.18815341652741155</v>
      </c>
      <c r="K2774" s="31">
        <f>(I2774*1000)/'Propiedades físicas'!$F$10</f>
        <v>15831.058857850107</v>
      </c>
      <c r="L2774" s="31">
        <f t="shared" si="1770"/>
        <v>2261.5798368357296</v>
      </c>
      <c r="M2774" s="31">
        <f t="shared" si="1771"/>
        <v>13569.479021014376</v>
      </c>
      <c r="N2774" s="31">
        <f t="shared" si="1772"/>
        <v>0.81674967021875389</v>
      </c>
      <c r="O2774" s="32">
        <f t="shared" si="1773"/>
        <v>4.9004980213125231</v>
      </c>
      <c r="P2774" s="33">
        <f t="shared" si="1774"/>
        <v>0.70222906494376303</v>
      </c>
      <c r="Q2774" s="31">
        <f t="shared" si="1775"/>
        <v>4.767668397046954</v>
      </c>
      <c r="R2774" s="31">
        <f t="shared" si="1776"/>
        <v>9.8463091558410334E-2</v>
      </c>
      <c r="S2774" s="31">
        <f t="shared" si="1777"/>
        <v>0.1328296242655701</v>
      </c>
      <c r="T2774" s="31">
        <f t="shared" si="1778"/>
        <v>1.3806008442581764E-2</v>
      </c>
      <c r="U2774" s="31">
        <f t="shared" si="1779"/>
        <v>2.2515052739987555E-3</v>
      </c>
      <c r="V2774" s="47">
        <f t="shared" si="1792"/>
        <v>6.9541130703168767E-4</v>
      </c>
      <c r="W2774" s="31">
        <f t="shared" si="1780"/>
        <v>0.14021506154305302</v>
      </c>
      <c r="X2774" s="34">
        <f>(S2774*H2774*'Propiedades físicas'!$F$5*60*24*365)/(1000000)</f>
        <v>56926.477691403314</v>
      </c>
      <c r="Y2774" s="34">
        <f>(U2774*H2774*'Propiedades físicas'!$F$7*60*24*365)/(1000000)</f>
        <v>301.76144720213529</v>
      </c>
      <c r="Z2774" s="31">
        <f t="shared" si="1793"/>
        <v>1944.4722808292797</v>
      </c>
      <c r="AA2774" s="31">
        <f t="shared" si="1794"/>
        <v>13201.673791423016</v>
      </c>
      <c r="AB2774" s="31">
        <f t="shared" si="1794"/>
        <v>272.64430052523824</v>
      </c>
      <c r="AC2774" s="31">
        <f t="shared" si="1794"/>
        <v>367.80522959136363</v>
      </c>
      <c r="AD2774" s="31">
        <f t="shared" si="1794"/>
        <v>38.228837377508903</v>
      </c>
      <c r="AE2774" s="31">
        <f t="shared" si="1795"/>
        <v>6.2344181037025539</v>
      </c>
      <c r="AF2774" s="31">
        <f t="shared" si="1796"/>
        <v>15831.058857850108</v>
      </c>
      <c r="AG2774" s="31">
        <f t="shared" si="1797"/>
        <v>0.12282641977956384</v>
      </c>
      <c r="AH2774" s="31">
        <f t="shared" si="1798"/>
        <v>0.83390971570273298</v>
      </c>
      <c r="AI2774" s="31">
        <f t="shared" si="1798"/>
        <v>1.7222114008504413E-2</v>
      </c>
      <c r="AJ2774" s="31">
        <f t="shared" si="1798"/>
        <v>2.3233141440124262E-2</v>
      </c>
      <c r="AK2774" s="31">
        <f t="shared" si="1798"/>
        <v>2.4147997756039205E-3</v>
      </c>
      <c r="AL2774" s="31">
        <f t="shared" si="1799"/>
        <v>3.9380929347067068E-4</v>
      </c>
      <c r="AM2774" s="31">
        <f t="shared" si="1800"/>
        <v>1</v>
      </c>
      <c r="AN2774" s="31">
        <f>(Z2774*'Propiedades físicas'!$F$4)/1000</f>
        <v>1709.9300343156519</v>
      </c>
      <c r="AO2774" s="31">
        <f>(AA2774*'Propiedades físicas'!$F$6)/1000</f>
        <v>422.98162827719341</v>
      </c>
      <c r="AP2774" s="31">
        <f>(AB2774*'Propiedades físicas'!$F$9)/1000</f>
        <v>168.20790120904573</v>
      </c>
      <c r="AQ2774" s="31">
        <f>(AC2774*'Propiedades físicas'!$F$5)/1000</f>
        <v>108.30760595776886</v>
      </c>
      <c r="AR2774" s="31">
        <f>(AD2774*'Propiedades físicas'!$F$8)/1000</f>
        <v>13.552887427074451</v>
      </c>
      <c r="AS2774" s="31">
        <f>(AE2774*'Propiedades físicas'!$F$7)/1000</f>
        <v>0.57412756316996816</v>
      </c>
      <c r="AT2774" s="31">
        <f t="shared" si="1801"/>
        <v>2423.5541847499044</v>
      </c>
      <c r="AU2774" s="31">
        <f t="shared" si="1802"/>
        <v>0.70554644293711388</v>
      </c>
      <c r="AV2774" s="31">
        <f t="shared" si="1805"/>
        <v>0.17452947036991562</v>
      </c>
      <c r="AW2774" s="31">
        <f t="shared" si="1805"/>
        <v>6.9405463375849269E-2</v>
      </c>
      <c r="AX2774" s="31">
        <f t="shared" si="1805"/>
        <v>4.4689574773813245E-2</v>
      </c>
      <c r="AY2774" s="31">
        <f t="shared" si="1805"/>
        <v>5.5921536693321443E-3</v>
      </c>
      <c r="AZ2774" s="31">
        <f t="shared" si="1806"/>
        <v>2.3689487397584821E-4</v>
      </c>
      <c r="BA2774" s="31">
        <f t="shared" si="1803"/>
        <v>1.0000000000000002</v>
      </c>
      <c r="BB2774" s="34">
        <f>AU2774*'Propiedades físicas'!$C$4+'Diseño reactor'!AV2774*'Propiedades físicas'!$C$5+'Diseño reactor'!AW2774*'Propiedades físicas'!$C$8+'Diseño reactor'!AX2774*'Propiedades físicas'!$C$9+'Diseño reactor'!AY2774*'Propiedades físicas'!$C$7+'Diseño reactor'!AZ2774*'Propiedades físicas'!$C$6</f>
        <v>875.3023652383747</v>
      </c>
      <c r="BC2774" s="45">
        <f>AU2774*'Propiedades físicas'!$L$4+'Diseño reactor'!AV2774*'Propiedades físicas'!$L$5+'Diseño reactor'!AW2774*'Propiedades físicas'!$L$8+AX2774*'Propiedades físicas'!$L$9+'Diseño reactor'!AY2774*'Propiedades físicas'!$L$7+'Diseño reactor'!AZ2774*'Propiedades físicas'!$L$6</f>
        <v>2.1299197743967055</v>
      </c>
      <c r="BD2774" s="29">
        <f t="shared" si="1782"/>
        <v>1.2285484342782325</v>
      </c>
      <c r="BE2774" s="58">
        <f t="shared" si="1783"/>
        <v>41.006270715901515</v>
      </c>
      <c r="BF2774" s="30">
        <f>AU2774*'Propiedades físicas'!$I$4+'Diseño reactor'!AV2774*'Propiedades físicas'!$I$5+'Diseño reactor'!AW2774*'Propiedades físicas'!$I$8+'Diseño reactor'!AX2774*'Propiedades físicas'!$I$9+'Diseño reactor'!AY2774*'Propiedades físicas'!$I$7+'Diseño reactor'!AZ2774*'Propiedades físicas'!$I$6</f>
        <v>2.0004664577106406E-2</v>
      </c>
      <c r="BG2774" s="24">
        <f>AU2774*'Propiedades físicas'!$O$4+'Diseño reactor'!AV2774*'Propiedades físicas'!$O$5+'Diseño reactor'!AW2774*'Propiedades físicas'!$O$8+'Diseño reactor'!AX2774*'Propiedades físicas'!$O$9+'Diseño reactor'!AY2774*'Propiedades físicas'!$O$7+'Diseño reactor'!AZ2774*'Propiedades físicas'!$O$6</f>
        <v>0.15505717997289592</v>
      </c>
      <c r="BH2774" s="54">
        <f t="shared" si="1784"/>
        <v>41081.00198195604</v>
      </c>
      <c r="BI2774" s="34">
        <f t="shared" si="1804"/>
        <v>274.79108462052648</v>
      </c>
      <c r="BJ2774" s="27">
        <f t="shared" si="1785"/>
        <v>4799.0276706910263</v>
      </c>
      <c r="BK2774" s="34">
        <f t="shared" si="1786"/>
        <v>572.40284402249688</v>
      </c>
      <c r="BL2774" s="27">
        <f t="shared" si="1787"/>
        <v>105.80177025693625</v>
      </c>
      <c r="BM2774" s="34">
        <f t="shared" si="1788"/>
        <v>1.1054421768707483</v>
      </c>
      <c r="BN2774" s="45">
        <f t="shared" si="1789"/>
        <v>3072.1587172478175</v>
      </c>
      <c r="BO2774" s="45">
        <f t="shared" si="1790"/>
        <v>112.38963062553364</v>
      </c>
      <c r="BP2774" s="66">
        <f t="shared" si="1791"/>
        <v>6.6871119567171169</v>
      </c>
    </row>
    <row r="2775" spans="8:68">
      <c r="H2775" s="68">
        <v>2770</v>
      </c>
      <c r="I2775" s="31">
        <f>('Propiedades físicas'!$C$10*'Diseño reactor'!H2775)/1000</f>
        <v>2424.4294300315041</v>
      </c>
      <c r="J2775" s="31">
        <f t="shared" si="1769"/>
        <v>0.1880854911062825</v>
      </c>
      <c r="K2775" s="31">
        <f>(I2775*1000)/'Propiedades físicas'!$F$10</f>
        <v>15836.776105541638</v>
      </c>
      <c r="L2775" s="31">
        <f t="shared" si="1770"/>
        <v>2262.3965865059481</v>
      </c>
      <c r="M2775" s="31">
        <f t="shared" si="1771"/>
        <v>13574.379519035689</v>
      </c>
      <c r="N2775" s="31">
        <f t="shared" si="1772"/>
        <v>0.81674967021875378</v>
      </c>
      <c r="O2775" s="32">
        <f t="shared" si="1773"/>
        <v>4.9004980213125231</v>
      </c>
      <c r="P2775" s="33">
        <f t="shared" si="1774"/>
        <v>0.70226461298561471</v>
      </c>
      <c r="Q2775" s="31">
        <f t="shared" si="1775"/>
        <v>4.7677160082842294</v>
      </c>
      <c r="R2775" s="31">
        <f t="shared" si="1776"/>
        <v>9.8437510711124984E-2</v>
      </c>
      <c r="S2775" s="31">
        <f t="shared" si="1777"/>
        <v>0.13278201302829337</v>
      </c>
      <c r="T2775" s="31">
        <f t="shared" si="1778"/>
        <v>1.379813724887393E-2</v>
      </c>
      <c r="U2775" s="31">
        <f t="shared" si="1779"/>
        <v>2.2494092731401784E-3</v>
      </c>
      <c r="V2775" s="47">
        <f t="shared" si="1792"/>
        <v>6.954465099469195E-4</v>
      </c>
      <c r="W2775" s="31">
        <f t="shared" si="1780"/>
        <v>0.14017153775216837</v>
      </c>
      <c r="X2775" s="34">
        <f>(S2775*H2775*'Propiedades físicas'!$F$5*60*24*365)/(1000000)</f>
        <v>56926.624183993772</v>
      </c>
      <c r="Y2775" s="34">
        <f>(U2775*H2775*'Propiedades físicas'!$F$7*60*24*365)/(1000000)</f>
        <v>301.58940451402873</v>
      </c>
      <c r="Z2775" s="31">
        <f t="shared" si="1793"/>
        <v>1945.2729779701529</v>
      </c>
      <c r="AA2775" s="31">
        <f t="shared" si="1794"/>
        <v>13206.573342947315</v>
      </c>
      <c r="AB2775" s="31">
        <f t="shared" si="1794"/>
        <v>272.67190466981623</v>
      </c>
      <c r="AC2775" s="31">
        <f t="shared" si="1794"/>
        <v>367.80617608837264</v>
      </c>
      <c r="AD2775" s="31">
        <f t="shared" si="1794"/>
        <v>38.220840179380787</v>
      </c>
      <c r="AE2775" s="31">
        <f t="shared" si="1795"/>
        <v>6.230863686598294</v>
      </c>
      <c r="AF2775" s="31">
        <f t="shared" si="1796"/>
        <v>15836.776105541636</v>
      </c>
      <c r="AG2775" s="31">
        <f t="shared" si="1797"/>
        <v>0.12283263746397596</v>
      </c>
      <c r="AH2775" s="31">
        <f t="shared" si="1798"/>
        <v>0.83391804335265207</v>
      </c>
      <c r="AI2775" s="31">
        <f t="shared" si="1798"/>
        <v>1.7217639679480114E-2</v>
      </c>
      <c r="AJ2775" s="31">
        <f t="shared" si="1798"/>
        <v>2.3224813790205013E-2</v>
      </c>
      <c r="AK2775" s="31">
        <f t="shared" si="1798"/>
        <v>2.4134230303354781E-3</v>
      </c>
      <c r="AL2775" s="31">
        <f t="shared" si="1799"/>
        <v>3.9344268335131529E-4</v>
      </c>
      <c r="AM2775" s="31">
        <f t="shared" si="1800"/>
        <v>0.99999999999999989</v>
      </c>
      <c r="AN2775" s="31">
        <f>(Z2775*'Propiedades físicas'!$F$4)/1000</f>
        <v>1710.6341513673931</v>
      </c>
      <c r="AO2775" s="31">
        <f>(AA2775*'Propiedades físicas'!$F$6)/1000</f>
        <v>423.13860990803192</v>
      </c>
      <c r="AP2775" s="31">
        <f>(AB2775*'Propiedades físicas'!$F$9)/1000</f>
        <v>168.22493158604308</v>
      </c>
      <c r="AQ2775" s="31">
        <f>(AC2775*'Propiedades físicas'!$F$5)/1000</f>
        <v>108.3078846727431</v>
      </c>
      <c r="AR2775" s="31">
        <f>(AD2775*'Propiedades físicas'!$F$8)/1000</f>
        <v>13.550052260394072</v>
      </c>
      <c r="AS2775" s="31">
        <f>(AE2775*'Propiedades físicas'!$F$7)/1000</f>
        <v>0.57380023689883697</v>
      </c>
      <c r="AT2775" s="31">
        <f t="shared" si="1801"/>
        <v>2424.4294300315046</v>
      </c>
      <c r="AU2775" s="31">
        <f t="shared" si="1802"/>
        <v>0.7055821589103396</v>
      </c>
      <c r="AV2775" s="31">
        <f t="shared" si="1805"/>
        <v>0.17453121326881987</v>
      </c>
      <c r="AW2775" s="31">
        <f t="shared" si="1805"/>
        <v>6.9387431740529998E-2</v>
      </c>
      <c r="AX2775" s="31">
        <f t="shared" si="1805"/>
        <v>4.467355631437607E-2</v>
      </c>
      <c r="AY2775" s="31">
        <f t="shared" si="1805"/>
        <v>5.5889654252456395E-3</v>
      </c>
      <c r="AZ2775" s="31">
        <f t="shared" si="1806"/>
        <v>2.3667434068863809E-4</v>
      </c>
      <c r="BA2775" s="31">
        <f t="shared" si="1803"/>
        <v>0.99999999999999978</v>
      </c>
      <c r="BB2775" s="34">
        <f>AU2775*'Propiedades físicas'!$C$4+'Diseño reactor'!AV2775*'Propiedades físicas'!$C$5+'Diseño reactor'!AW2775*'Propiedades físicas'!$C$8+'Diseño reactor'!AX2775*'Propiedades físicas'!$C$9+'Diseño reactor'!AY2775*'Propiedades físicas'!$C$7+'Diseño reactor'!AZ2775*'Propiedades físicas'!$C$6</f>
        <v>875.30229029171153</v>
      </c>
      <c r="BC2775" s="45">
        <f>AU2775*'Propiedades físicas'!$L$4+'Diseño reactor'!AV2775*'Propiedades físicas'!$L$5+'Diseño reactor'!AW2775*'Propiedades físicas'!$L$8+AX2775*'Propiedades físicas'!$L$9+'Diseño reactor'!AY2775*'Propiedades físicas'!$L$7+'Diseño reactor'!AZ2775*'Propiedades físicas'!$L$6</f>
        <v>2.1299449336880265</v>
      </c>
      <c r="BD2775" s="29">
        <f t="shared" si="1782"/>
        <v>1.2281526815981318</v>
      </c>
      <c r="BE2775" s="58">
        <f t="shared" si="1783"/>
        <v>41.005845986897903</v>
      </c>
      <c r="BF2775" s="30">
        <f>AU2775*'Propiedades físicas'!$I$4+'Diseño reactor'!AV2775*'Propiedades físicas'!$I$5+'Diseño reactor'!AW2775*'Propiedades físicas'!$I$8+'Diseño reactor'!AX2775*'Propiedades físicas'!$I$9+'Diseño reactor'!AY2775*'Propiedades físicas'!$I$7+'Diseño reactor'!AZ2775*'Propiedades físicas'!$I$6</f>
        <v>2.0004694171177E-2</v>
      </c>
      <c r="BG2775" s="24">
        <f>AU2775*'Propiedades físicas'!$O$4+'Diseño reactor'!AV2775*'Propiedades físicas'!$O$5+'Diseño reactor'!AW2775*'Propiedades físicas'!$O$8+'Diseño reactor'!AX2775*'Propiedades físicas'!$O$9+'Diseño reactor'!AY2775*'Propiedades físicas'!$O$7+'Diseño reactor'!AZ2775*'Propiedades físicas'!$O$6</f>
        <v>0.15505841715822791</v>
      </c>
      <c r="BH2775" s="54">
        <f t="shared" si="1784"/>
        <v>41080.937691012572</v>
      </c>
      <c r="BI2775" s="34">
        <f t="shared" si="1804"/>
        <v>274.79254451821856</v>
      </c>
      <c r="BJ2775" s="27">
        <f t="shared" si="1785"/>
        <v>4799.031162430475</v>
      </c>
      <c r="BK2775" s="34">
        <f t="shared" si="1786"/>
        <v>572.40782764575374</v>
      </c>
      <c r="BL2775" s="27">
        <f t="shared" si="1787"/>
        <v>105.80194052156054</v>
      </c>
      <c r="BM2775" s="34">
        <f t="shared" si="1788"/>
        <v>1.1054421768707483</v>
      </c>
      <c r="BN2775" s="45">
        <f t="shared" si="1789"/>
        <v>3073.3637620209147</v>
      </c>
      <c r="BO2775" s="45">
        <f t="shared" si="1790"/>
        <v>112.39498089607333</v>
      </c>
      <c r="BP2775" s="66">
        <f t="shared" si="1791"/>
        <v>6.6871113841415735</v>
      </c>
    </row>
    <row r="2776" spans="8:68">
      <c r="H2776" s="68">
        <v>2771</v>
      </c>
      <c r="I2776" s="31">
        <f>('Propiedades físicas'!$C$10*'Diseño reactor'!H2776)/1000</f>
        <v>2425.3046753131039</v>
      </c>
      <c r="J2776" s="31">
        <f t="shared" si="1769"/>
        <v>0.18801761471107994</v>
      </c>
      <c r="K2776" s="31">
        <f>(I2776*1000)/'Propiedades físicas'!$F$10</f>
        <v>15842.493353233169</v>
      </c>
      <c r="L2776" s="31">
        <f t="shared" si="1770"/>
        <v>2263.2133361761666</v>
      </c>
      <c r="M2776" s="31">
        <f t="shared" si="1771"/>
        <v>13579.280017057001</v>
      </c>
      <c r="N2776" s="31">
        <f t="shared" si="1772"/>
        <v>0.81674967021875378</v>
      </c>
      <c r="O2776" s="32">
        <f t="shared" si="1773"/>
        <v>4.9004980213125231</v>
      </c>
      <c r="P2776" s="33">
        <f t="shared" si="1774"/>
        <v>0.70230013896556509</v>
      </c>
      <c r="Q2776" s="31">
        <f t="shared" si="1775"/>
        <v>4.7677635855814122</v>
      </c>
      <c r="R2776" s="31">
        <f t="shared" si="1776"/>
        <v>9.8411942648388526E-2</v>
      </c>
      <c r="S2776" s="31">
        <f t="shared" si="1777"/>
        <v>0.13273443573111235</v>
      </c>
      <c r="T2776" s="31">
        <f t="shared" si="1778"/>
        <v>1.379027273167688E-2</v>
      </c>
      <c r="U2776" s="31">
        <f t="shared" si="1779"/>
        <v>2.2473158731233511E-3</v>
      </c>
      <c r="V2776" s="47">
        <f t="shared" si="1792"/>
        <v>6.9548169101444311E-4</v>
      </c>
      <c r="W2776" s="31">
        <f t="shared" si="1780"/>
        <v>0.14012804097311141</v>
      </c>
      <c r="X2776" s="34">
        <f>(S2776*H2776*'Propiedades físicas'!$F$5*60*24*365)/(1000000)</f>
        <v>56926.770494807592</v>
      </c>
      <c r="Y2776" s="34">
        <f>(U2776*H2776*'Propiedades físicas'!$F$7*60*24*365)/(1000000)</f>
        <v>301.41750775612087</v>
      </c>
      <c r="Z2776" s="31">
        <f t="shared" si="1793"/>
        <v>1946.0736850735809</v>
      </c>
      <c r="AA2776" s="31">
        <f t="shared" si="1794"/>
        <v>13211.472895646093</v>
      </c>
      <c r="AB2776" s="31">
        <f t="shared" si="1794"/>
        <v>272.69949307868461</v>
      </c>
      <c r="AC2776" s="31">
        <f t="shared" si="1794"/>
        <v>367.80712141091232</v>
      </c>
      <c r="AD2776" s="31">
        <f t="shared" si="1794"/>
        <v>38.212845739476634</v>
      </c>
      <c r="AE2776" s="31">
        <f t="shared" si="1795"/>
        <v>6.2273122844248059</v>
      </c>
      <c r="AF2776" s="31">
        <f t="shared" si="1796"/>
        <v>15842.493353233174</v>
      </c>
      <c r="AG2776" s="31">
        <f t="shared" si="1797"/>
        <v>0.12283885128955548</v>
      </c>
      <c r="AH2776" s="31">
        <f t="shared" si="1798"/>
        <v>0.83392636506613171</v>
      </c>
      <c r="AI2776" s="31">
        <f t="shared" si="1798"/>
        <v>1.7213167586592765E-2</v>
      </c>
      <c r="AJ2776" s="31">
        <f t="shared" si="1798"/>
        <v>2.3216492076725371E-2</v>
      </c>
      <c r="AK2776" s="31">
        <f t="shared" si="1798"/>
        <v>2.4120474528511048E-3</v>
      </c>
      <c r="AL2776" s="31">
        <f t="shared" si="1799"/>
        <v>3.9307652814346431E-4</v>
      </c>
      <c r="AM2776" s="31">
        <f t="shared" si="1800"/>
        <v>0.99999999999999989</v>
      </c>
      <c r="AN2776" s="31">
        <f>(Z2776*'Propiedades físicas'!$F$4)/1000</f>
        <v>1711.3382771800057</v>
      </c>
      <c r="AO2776" s="31">
        <f>(AA2776*'Propiedades físicas'!$F$6)/1000</f>
        <v>423.29559157650078</v>
      </c>
      <c r="AP2776" s="31">
        <f>(AB2776*'Propiedades físicas'!$F$9)/1000</f>
        <v>168.24195225489444</v>
      </c>
      <c r="AQ2776" s="31">
        <f>(AC2776*'Propiedades físicas'!$F$5)/1000</f>
        <v>108.30816304187137</v>
      </c>
      <c r="AR2776" s="31">
        <f>(AD2776*'Propiedades físicas'!$F$8)/1000</f>
        <v>13.547218071559252</v>
      </c>
      <c r="AS2776" s="31">
        <f>(AE2776*'Propiedades físicas'!$F$7)/1000</f>
        <v>0.57347318827268046</v>
      </c>
      <c r="AT2776" s="31">
        <f t="shared" si="1801"/>
        <v>2425.3046753131043</v>
      </c>
      <c r="AU2776" s="31">
        <f t="shared" si="1802"/>
        <v>0.70561785271744204</v>
      </c>
      <c r="AV2776" s="31">
        <f t="shared" si="1805"/>
        <v>0.17453295492528326</v>
      </c>
      <c r="AW2776" s="31">
        <f t="shared" si="1805"/>
        <v>6.9369409116887382E-2</v>
      </c>
      <c r="AX2776" s="31">
        <f t="shared" si="1805"/>
        <v>4.4657549273840781E-2</v>
      </c>
      <c r="AY2776" s="31">
        <f t="shared" si="1805"/>
        <v>5.5857798854943123E-3</v>
      </c>
      <c r="AZ2776" s="31">
        <f t="shared" si="1806"/>
        <v>2.364540810521654E-4</v>
      </c>
      <c r="BA2776" s="31">
        <f t="shared" si="1803"/>
        <v>1</v>
      </c>
      <c r="BB2776" s="34">
        <f>AU2776*'Propiedades físicas'!$C$4+'Diseño reactor'!AV2776*'Propiedades físicas'!$C$5+'Diseño reactor'!AW2776*'Propiedades físicas'!$C$8+'Diseño reactor'!AX2776*'Propiedades físicas'!$C$9+'Diseño reactor'!AY2776*'Propiedades físicas'!$C$7+'Diseño reactor'!AZ2776*'Propiedades físicas'!$C$6</f>
        <v>875.30221543580092</v>
      </c>
      <c r="BC2776" s="45">
        <f>AU2776*'Propiedades físicas'!$L$4+'Diseño reactor'!AV2776*'Propiedades físicas'!$L$5+'Diseño reactor'!AW2776*'Propiedades físicas'!$L$8+AX2776*'Propiedades físicas'!$L$9+'Diseño reactor'!AY2776*'Propiedades físicas'!$L$7+'Diseño reactor'!AZ2776*'Propiedades físicas'!$L$6</f>
        <v>2.1299700767818477</v>
      </c>
      <c r="BD2776" s="29">
        <f t="shared" si="1782"/>
        <v>1.227757184080319</v>
      </c>
      <c r="BE2776" s="58">
        <f t="shared" si="1783"/>
        <v>41.005421534582837</v>
      </c>
      <c r="BF2776" s="30">
        <f>AU2776*'Propiedades físicas'!$I$4+'Diseño reactor'!AV2776*'Propiedades físicas'!$I$5+'Diseño reactor'!AW2776*'Propiedades físicas'!$I$8+'Diseño reactor'!AX2776*'Propiedades físicas'!$I$9+'Diseño reactor'!AY2776*'Propiedades físicas'!$I$7+'Diseño reactor'!AZ2776*'Propiedades físicas'!$I$6</f>
        <v>2.0004723722933559E-2</v>
      </c>
      <c r="BG2776" s="24">
        <f>AU2776*'Propiedades físicas'!$O$4+'Diseño reactor'!AV2776*'Propiedades físicas'!$O$5+'Diseño reactor'!AW2776*'Propiedades físicas'!$O$8+'Diseño reactor'!AX2776*'Propiedades físicas'!$O$9+'Diseño reactor'!AY2776*'Propiedades físicas'!$O$7+'Diseño reactor'!AZ2776*'Propiedades físicas'!$O$6</f>
        <v>0.15505965357161491</v>
      </c>
      <c r="BH2776" s="54">
        <f t="shared" si="1784"/>
        <v>41080.873491413004</v>
      </c>
      <c r="BI2776" s="34">
        <f t="shared" si="1804"/>
        <v>274.794003099311</v>
      </c>
      <c r="BJ2776" s="27">
        <f t="shared" si="1785"/>
        <v>4799.0346535688732</v>
      </c>
      <c r="BK2776" s="34">
        <f t="shared" si="1786"/>
        <v>572.4128083542804</v>
      </c>
      <c r="BL2776" s="27">
        <f t="shared" si="1787"/>
        <v>105.80211068418889</v>
      </c>
      <c r="BM2776" s="34">
        <f t="shared" si="1788"/>
        <v>1.1054421768707483</v>
      </c>
      <c r="BN2776" s="45">
        <f t="shared" si="1789"/>
        <v>3074.5688172565451</v>
      </c>
      <c r="BO2776" s="45">
        <f t="shared" si="1790"/>
        <v>112.40032784645472</v>
      </c>
      <c r="BP2776" s="66">
        <f t="shared" si="1791"/>
        <v>6.6871108122593599</v>
      </c>
    </row>
    <row r="2777" spans="8:68">
      <c r="H2777" s="68">
        <v>2772</v>
      </c>
      <c r="I2777" s="31">
        <f>('Propiedades físicas'!$C$10*'Diseño reactor'!H2777)/1000</f>
        <v>2426.1799205947041</v>
      </c>
      <c r="J2777" s="31">
        <f t="shared" si="1769"/>
        <v>0.18794978728874548</v>
      </c>
      <c r="K2777" s="31">
        <f>(I2777*1000)/'Propiedades físicas'!$F$10</f>
        <v>15848.210600924702</v>
      </c>
      <c r="L2777" s="31">
        <f t="shared" si="1770"/>
        <v>2264.0300858463856</v>
      </c>
      <c r="M2777" s="31">
        <f t="shared" si="1771"/>
        <v>13584.180515078315</v>
      </c>
      <c r="N2777" s="31">
        <f t="shared" si="1772"/>
        <v>0.81674967021875389</v>
      </c>
      <c r="O2777" s="32">
        <f t="shared" si="1773"/>
        <v>4.9004980213125231</v>
      </c>
      <c r="P2777" s="33">
        <f t="shared" si="1774"/>
        <v>0.70233564290414585</v>
      </c>
      <c r="Q2777" s="31">
        <f t="shared" si="1775"/>
        <v>4.7678111289745715</v>
      </c>
      <c r="R2777" s="31">
        <f t="shared" si="1776"/>
        <v>9.8386387361179287E-2</v>
      </c>
      <c r="S2777" s="31">
        <f t="shared" si="1777"/>
        <v>0.13268689233795225</v>
      </c>
      <c r="T2777" s="31">
        <f t="shared" si="1778"/>
        <v>1.3782414883513354E-2</v>
      </c>
      <c r="U2777" s="31">
        <f t="shared" si="1779"/>
        <v>2.2452250699154267E-3</v>
      </c>
      <c r="V2777" s="47">
        <f t="shared" si="1792"/>
        <v>6.955168502545911E-4</v>
      </c>
      <c r="W2777" s="31">
        <f t="shared" si="1780"/>
        <v>0.14008457118074383</v>
      </c>
      <c r="X2777" s="34">
        <f>(S2777*H2777*'Propiedades físicas'!$F$5*60*24*365)/(1000000)</f>
        <v>56926.916624126585</v>
      </c>
      <c r="Y2777" s="34">
        <f>(U2777*H2777*'Propiedades físicas'!$F$7*60*24*365)/(1000000)</f>
        <v>301.24575676497932</v>
      </c>
      <c r="Z2777" s="31">
        <f t="shared" si="1793"/>
        <v>1946.8744021302923</v>
      </c>
      <c r="AA2777" s="31">
        <f t="shared" si="1794"/>
        <v>13216.372449517512</v>
      </c>
      <c r="AB2777" s="31">
        <f t="shared" si="1794"/>
        <v>272.72706576518897</v>
      </c>
      <c r="AC2777" s="31">
        <f t="shared" si="1794"/>
        <v>367.80806556080364</v>
      </c>
      <c r="AD2777" s="31">
        <f t="shared" si="1794"/>
        <v>38.20485405709902</v>
      </c>
      <c r="AE2777" s="31">
        <f t="shared" si="1795"/>
        <v>6.2237638938055628</v>
      </c>
      <c r="AF2777" s="31">
        <f t="shared" si="1796"/>
        <v>15848.210600924702</v>
      </c>
      <c r="AG2777" s="31">
        <f t="shared" si="1797"/>
        <v>0.12284506125989374</v>
      </c>
      <c r="AH2777" s="31">
        <f t="shared" si="1798"/>
        <v>0.83393468084948164</v>
      </c>
      <c r="AI2777" s="31">
        <f t="shared" si="1798"/>
        <v>1.7208697728264416E-2</v>
      </c>
      <c r="AJ2777" s="31">
        <f t="shared" si="1798"/>
        <v>2.3208176293375543E-2</v>
      </c>
      <c r="AK2777" s="31">
        <f t="shared" si="1798"/>
        <v>2.4106730418429617E-3</v>
      </c>
      <c r="AL2777" s="31">
        <f t="shared" si="1799"/>
        <v>3.9271082714173564E-4</v>
      </c>
      <c r="AM2777" s="31">
        <f t="shared" si="1800"/>
        <v>1</v>
      </c>
      <c r="AN2777" s="31">
        <f>(Z2777*'Propiedades físicas'!$F$4)/1000</f>
        <v>1712.0424117453363</v>
      </c>
      <c r="AO2777" s="31">
        <f>(AA2777*'Propiedades físicas'!$F$6)/1000</f>
        <v>423.45257328254104</v>
      </c>
      <c r="AP2777" s="31">
        <f>(AB2777*'Propiedades físicas'!$F$9)/1000</f>
        <v>168.25896322383332</v>
      </c>
      <c r="AQ2777" s="31">
        <f>(AC2777*'Propiedades físicas'!$F$5)/1000</f>
        <v>108.30844106568985</v>
      </c>
      <c r="AR2777" s="31">
        <f>(AD2777*'Propiedades físicas'!$F$8)/1000</f>
        <v>13.54438486032274</v>
      </c>
      <c r="AS2777" s="31">
        <f>(AE2777*'Propiedades físicas'!$F$7)/1000</f>
        <v>0.57314641698055424</v>
      </c>
      <c r="AT2777" s="31">
        <f t="shared" si="1801"/>
        <v>2426.1799205947036</v>
      </c>
      <c r="AU2777" s="31">
        <f t="shared" si="1802"/>
        <v>0.70565352437905005</v>
      </c>
      <c r="AV2777" s="31">
        <f t="shared" si="1805"/>
        <v>0.1745346953406261</v>
      </c>
      <c r="AW2777" s="31">
        <f t="shared" si="1805"/>
        <v>6.9351395498562118E-2</v>
      </c>
      <c r="AX2777" s="31">
        <f t="shared" si="1805"/>
        <v>4.4641553640070254E-2</v>
      </c>
      <c r="AY2777" s="31">
        <f t="shared" si="1805"/>
        <v>5.5825970470494823E-3</v>
      </c>
      <c r="AZ2777" s="31">
        <f t="shared" si="1806"/>
        <v>2.3623409464210921E-4</v>
      </c>
      <c r="BA2777" s="31">
        <f t="shared" si="1803"/>
        <v>1</v>
      </c>
      <c r="BB2777" s="34">
        <f>AU2777*'Propiedades físicas'!$C$4+'Diseño reactor'!AV2777*'Propiedades físicas'!$C$5+'Diseño reactor'!AW2777*'Propiedades físicas'!$C$8+'Diseño reactor'!AX2777*'Propiedades físicas'!$C$9+'Diseño reactor'!AY2777*'Propiedades físicas'!$C$7+'Diseño reactor'!AZ2777*'Propiedades físicas'!$C$6</f>
        <v>875.30214067050872</v>
      </c>
      <c r="BC2777" s="45">
        <f>AU2777*'Propiedades físicas'!$L$4+'Diseño reactor'!AV2777*'Propiedades físicas'!$L$5+'Diseño reactor'!AW2777*'Propiedades físicas'!$L$8+AX2777*'Propiedades físicas'!$L$9+'Diseño reactor'!AY2777*'Propiedades físicas'!$L$7+'Diseño reactor'!AZ2777*'Propiedades físicas'!$L$6</f>
        <v>2.1299952036937286</v>
      </c>
      <c r="BD2777" s="29">
        <f t="shared" si="1782"/>
        <v>1.2273619414778829</v>
      </c>
      <c r="BE2777" s="58">
        <f t="shared" si="1783"/>
        <v>41.0049973586855</v>
      </c>
      <c r="BF2777" s="30">
        <f>AU2777*'Propiedades físicas'!$I$4+'Diseño reactor'!AV2777*'Propiedades físicas'!$I$5+'Diseño reactor'!AW2777*'Propiedades físicas'!$I$8+'Diseño reactor'!AX2777*'Propiedades físicas'!$I$9+'Diseño reactor'!AY2777*'Propiedades físicas'!$I$7+'Diseño reactor'!AZ2777*'Propiedades físicas'!$I$6</f>
        <v>2.0004753232440175E-2</v>
      </c>
      <c r="BG2777" s="24">
        <f>AU2777*'Propiedades físicas'!$O$4+'Diseño reactor'!AV2777*'Propiedades físicas'!$O$5+'Diseño reactor'!AW2777*'Propiedades físicas'!$O$8+'Diseño reactor'!AX2777*'Propiedades físicas'!$O$9+'Diseño reactor'!AY2777*'Propiedades físicas'!$O$7+'Diseño reactor'!AZ2777*'Propiedades físicas'!$O$6</f>
        <v>0.15506088921376976</v>
      </c>
      <c r="BH2777" s="54">
        <f t="shared" si="1784"/>
        <v>41080.80938301859</v>
      </c>
      <c r="BI2777" s="34">
        <f t="shared" si="1804"/>
        <v>274.79546036545185</v>
      </c>
      <c r="BJ2777" s="27">
        <f t="shared" si="1785"/>
        <v>4799.0381441051677</v>
      </c>
      <c r="BK2777" s="34">
        <f t="shared" si="1786"/>
        <v>572.41778615057433</v>
      </c>
      <c r="BL2777" s="27">
        <f t="shared" si="1787"/>
        <v>105.80228074491099</v>
      </c>
      <c r="BM2777" s="34">
        <f t="shared" si="1788"/>
        <v>1.1054421768707483</v>
      </c>
      <c r="BN2777" s="45">
        <f t="shared" si="1789"/>
        <v>3075.7738829447226</v>
      </c>
      <c r="BO2777" s="45">
        <f t="shared" si="1790"/>
        <v>112.40567147976729</v>
      </c>
      <c r="BP2777" s="66">
        <f t="shared" si="1791"/>
        <v>6.6871102410694494</v>
      </c>
    </row>
    <row r="2778" spans="8:68">
      <c r="H2778" s="68">
        <v>2773</v>
      </c>
      <c r="I2778" s="31">
        <f>('Propiedades físicas'!$C$10*'Diseño reactor'!H2778)/1000</f>
        <v>2427.0551658763034</v>
      </c>
      <c r="J2778" s="31">
        <f t="shared" si="1769"/>
        <v>0.18788200878629735</v>
      </c>
      <c r="K2778" s="31">
        <f>(I2778*1000)/'Propiedades físicas'!$F$10</f>
        <v>15853.927848616231</v>
      </c>
      <c r="L2778" s="31">
        <f t="shared" si="1770"/>
        <v>2264.8468355166042</v>
      </c>
      <c r="M2778" s="31">
        <f t="shared" si="1771"/>
        <v>13589.081013099625</v>
      </c>
      <c r="N2778" s="31">
        <f t="shared" si="1772"/>
        <v>0.81674967021875378</v>
      </c>
      <c r="O2778" s="32">
        <f t="shared" si="1773"/>
        <v>4.9004980213125222</v>
      </c>
      <c r="P2778" s="33">
        <f t="shared" si="1774"/>
        <v>0.70237112482186315</v>
      </c>
      <c r="Q2778" s="31">
        <f t="shared" si="1775"/>
        <v>4.7678586384997326</v>
      </c>
      <c r="R2778" s="31">
        <f t="shared" si="1776"/>
        <v>9.8360844840483158E-2</v>
      </c>
      <c r="S2778" s="31">
        <f t="shared" si="1777"/>
        <v>0.13263938281278914</v>
      </c>
      <c r="T2778" s="31">
        <f t="shared" si="1778"/>
        <v>1.3774563696916431E-2</v>
      </c>
      <c r="U2778" s="31">
        <f t="shared" si="1779"/>
        <v>2.2431368594910601E-3</v>
      </c>
      <c r="V2778" s="47">
        <f t="shared" si="1792"/>
        <v>6.9555198768767035E-4</v>
      </c>
      <c r="W2778" s="31">
        <f t="shared" si="1780"/>
        <v>0.14004112834995833</v>
      </c>
      <c r="X2778" s="34">
        <f>(S2778*H2778*'Propiedades físicas'!$F$5*60*24*365)/(1000000)</f>
        <v>56927.062572232106</v>
      </c>
      <c r="Y2778" s="34">
        <f>(U2778*H2778*'Propiedades físicas'!$F$7*60*24*365)/(1000000)</f>
        <v>301.07415137739804</v>
      </c>
      <c r="Z2778" s="31">
        <f t="shared" si="1793"/>
        <v>1947.6751291310266</v>
      </c>
      <c r="AA2778" s="31">
        <f t="shared" si="1794"/>
        <v>13221.272004559758</v>
      </c>
      <c r="AB2778" s="31">
        <f t="shared" si="1794"/>
        <v>272.75462274265982</v>
      </c>
      <c r="AC2778" s="31">
        <f t="shared" si="1794"/>
        <v>367.80900853986429</v>
      </c>
      <c r="AD2778" s="31">
        <f t="shared" si="1794"/>
        <v>38.196865131549259</v>
      </c>
      <c r="AE2778" s="31">
        <f t="shared" si="1795"/>
        <v>6.2202185113687101</v>
      </c>
      <c r="AF2778" s="31">
        <f t="shared" si="1796"/>
        <v>15853.927848616226</v>
      </c>
      <c r="AG2778" s="31">
        <f t="shared" si="1797"/>
        <v>0.12285126737857742</v>
      </c>
      <c r="AH2778" s="31">
        <f t="shared" si="1798"/>
        <v>0.83394299070900257</v>
      </c>
      <c r="AI2778" s="31">
        <f t="shared" si="1798"/>
        <v>1.7204230102918414E-2</v>
      </c>
      <c r="AJ2778" s="31">
        <f t="shared" si="1798"/>
        <v>2.3199866433854605E-2</v>
      </c>
      <c r="AK2778" s="31">
        <f t="shared" si="1798"/>
        <v>2.4092997960050125E-3</v>
      </c>
      <c r="AL2778" s="31">
        <f t="shared" si="1799"/>
        <v>3.9234557964205874E-4</v>
      </c>
      <c r="AM2778" s="31">
        <f t="shared" si="1800"/>
        <v>1</v>
      </c>
      <c r="AN2778" s="31">
        <f>(Z2778*'Propiedades físicas'!$F$4)/1000</f>
        <v>1712.746555055242</v>
      </c>
      <c r="AO2778" s="31">
        <f>(AA2778*'Propiedades físicas'!$F$6)/1000</f>
        <v>423.60955502609465</v>
      </c>
      <c r="AP2778" s="31">
        <f>(AB2778*'Propiedades físicas'!$F$9)/1000</f>
        <v>168.27596450108393</v>
      </c>
      <c r="AQ2778" s="31">
        <f>(AC2778*'Propiedades físicas'!$F$5)/1000</f>
        <v>108.30871874473385</v>
      </c>
      <c r="AR2778" s="31">
        <f>(AD2778*'Propiedades físicas'!$F$8)/1000</f>
        <v>13.541552626436838</v>
      </c>
      <c r="AS2778" s="31">
        <f>(AE2778*'Propiedades físicas'!$F$7)/1000</f>
        <v>0.57281992271194448</v>
      </c>
      <c r="AT2778" s="31">
        <f t="shared" si="1801"/>
        <v>2427.0551658763034</v>
      </c>
      <c r="AU2778" s="31">
        <f t="shared" si="1802"/>
        <v>0.70568917391576647</v>
      </c>
      <c r="AV2778" s="31">
        <f t="shared" si="1805"/>
        <v>0.17453643451616715</v>
      </c>
      <c r="AW2778" s="31">
        <f t="shared" si="1805"/>
        <v>6.9333390879200249E-2</v>
      </c>
      <c r="AX2778" s="31">
        <f t="shared" si="1805"/>
        <v>4.4625569400944504E-2</v>
      </c>
      <c r="AY2778" s="31">
        <f t="shared" si="1805"/>
        <v>5.5794169068866537E-3</v>
      </c>
      <c r="AZ2778" s="31">
        <f t="shared" si="1806"/>
        <v>2.36014381034938E-4</v>
      </c>
      <c r="BA2778" s="31">
        <f t="shared" si="1803"/>
        <v>1</v>
      </c>
      <c r="BB2778" s="34">
        <f>AU2778*'Propiedades físicas'!$C$4+'Diseño reactor'!AV2778*'Propiedades físicas'!$C$5+'Diseño reactor'!AW2778*'Propiedades físicas'!$C$8+'Diseño reactor'!AX2778*'Propiedades físicas'!$C$9+'Diseño reactor'!AY2778*'Propiedades físicas'!$C$7+'Diseño reactor'!AZ2778*'Propiedades físicas'!$C$6</f>
        <v>875.30206599570113</v>
      </c>
      <c r="BC2778" s="45">
        <f>AU2778*'Propiedades físicas'!$L$4+'Diseño reactor'!AV2778*'Propiedades físicas'!$L$5+'Diseño reactor'!AW2778*'Propiedades físicas'!$L$8+AX2778*'Propiedades físicas'!$L$9+'Diseño reactor'!AY2778*'Propiedades físicas'!$L$7+'Diseño reactor'!AZ2778*'Propiedades físicas'!$L$6</f>
        <v>2.1300203144392102</v>
      </c>
      <c r="BD2778" s="29">
        <f t="shared" si="1782"/>
        <v>1.2269669535442336</v>
      </c>
      <c r="BE2778" s="58">
        <f t="shared" si="1783"/>
        <v>41.00457345893544</v>
      </c>
      <c r="BF2778" s="30">
        <f>AU2778*'Propiedades físicas'!$I$4+'Diseño reactor'!AV2778*'Propiedades físicas'!$I$5+'Diseño reactor'!AW2778*'Propiedades físicas'!$I$8+'Diseño reactor'!AX2778*'Propiedades físicas'!$I$9+'Diseño reactor'!AY2778*'Propiedades físicas'!$I$7+'Diseño reactor'!AZ2778*'Propiedades físicas'!$I$6</f>
        <v>2.0004782699760807E-2</v>
      </c>
      <c r="BG2778" s="24">
        <f>AU2778*'Propiedades físicas'!$O$4+'Diseño reactor'!AV2778*'Propiedades físicas'!$O$5+'Diseño reactor'!AW2778*'Propiedades físicas'!$O$8+'Diseño reactor'!AX2778*'Propiedades físicas'!$O$9+'Diseño reactor'!AY2778*'Propiedades físicas'!$O$7+'Diseño reactor'!AZ2778*'Propiedades físicas'!$O$6</f>
        <v>0.15506212408540457</v>
      </c>
      <c r="BH2778" s="54">
        <f t="shared" si="1784"/>
        <v>41080.74536569092</v>
      </c>
      <c r="BI2778" s="34">
        <f t="shared" si="1804"/>
        <v>274.79691631828592</v>
      </c>
      <c r="BJ2778" s="27">
        <f t="shared" si="1785"/>
        <v>4799.0416340383044</v>
      </c>
      <c r="BK2778" s="34">
        <f t="shared" si="1786"/>
        <v>572.42276103713095</v>
      </c>
      <c r="BL2778" s="27">
        <f t="shared" si="1787"/>
        <v>105.80245070381631</v>
      </c>
      <c r="BM2778" s="34">
        <f t="shared" si="1788"/>
        <v>1.1054421768707483</v>
      </c>
      <c r="BN2778" s="45">
        <f t="shared" si="1789"/>
        <v>3076.9789590754744</v>
      </c>
      <c r="BO2778" s="45">
        <f t="shared" si="1790"/>
        <v>112.41101179909671</v>
      </c>
      <c r="BP2778" s="66">
        <f t="shared" si="1791"/>
        <v>6.6871096705708206</v>
      </c>
    </row>
    <row r="2779" spans="8:68">
      <c r="H2779" s="68">
        <v>2774</v>
      </c>
      <c r="I2779" s="31">
        <f>('Propiedades físicas'!$C$10*'Diseño reactor'!H2779)/1000</f>
        <v>2427.9304111579031</v>
      </c>
      <c r="J2779" s="31">
        <f t="shared" si="1769"/>
        <v>0.18781427915083004</v>
      </c>
      <c r="K2779" s="31">
        <f>(I2779*1000)/'Propiedades físicas'!$F$10</f>
        <v>15859.645096307762</v>
      </c>
      <c r="L2779" s="31">
        <f t="shared" si="1770"/>
        <v>2265.6635851868232</v>
      </c>
      <c r="M2779" s="31">
        <f t="shared" si="1771"/>
        <v>13593.981511120939</v>
      </c>
      <c r="N2779" s="31">
        <f t="shared" si="1772"/>
        <v>0.81674967021875389</v>
      </c>
      <c r="O2779" s="32">
        <f t="shared" si="1773"/>
        <v>4.9004980213125231</v>
      </c>
      <c r="P2779" s="33">
        <f t="shared" si="1774"/>
        <v>0.70240658473919826</v>
      </c>
      <c r="Q2779" s="31">
        <f t="shared" si="1775"/>
        <v>4.7679061141928729</v>
      </c>
      <c r="R2779" s="31">
        <f t="shared" si="1776"/>
        <v>9.8335315077293706E-2</v>
      </c>
      <c r="S2779" s="31">
        <f t="shared" si="1777"/>
        <v>0.13259190711964994</v>
      </c>
      <c r="T2779" s="31">
        <f t="shared" si="1778"/>
        <v>1.3766719164429543E-2</v>
      </c>
      <c r="U2779" s="31">
        <f t="shared" si="1779"/>
        <v>2.2410512378323926E-3</v>
      </c>
      <c r="V2779" s="47">
        <f t="shared" si="1792"/>
        <v>6.9558710333396335E-4</v>
      </c>
      <c r="W2779" s="31">
        <f t="shared" si="1780"/>
        <v>0.13999771245567885</v>
      </c>
      <c r="X2779" s="34">
        <f>(S2779*H2779*'Propiedades físicas'!$F$5*60*24*365)/(1000000)</f>
        <v>56927.208339405006</v>
      </c>
      <c r="Y2779" s="34">
        <f>(U2779*H2779*'Propiedades físicas'!$F$7*60*24*365)/(1000000)</f>
        <v>300.90269143039643</v>
      </c>
      <c r="Z2779" s="31">
        <f t="shared" si="1793"/>
        <v>1948.4758660665359</v>
      </c>
      <c r="AA2779" s="31">
        <f t="shared" si="1794"/>
        <v>13226.17156077103</v>
      </c>
      <c r="AB2779" s="31">
        <f t="shared" si="1794"/>
        <v>272.78216402441274</v>
      </c>
      <c r="AC2779" s="31">
        <f t="shared" si="1794"/>
        <v>367.80995034990895</v>
      </c>
      <c r="AD2779" s="31">
        <f t="shared" si="1794"/>
        <v>38.188878962127554</v>
      </c>
      <c r="AE2779" s="31">
        <f t="shared" si="1795"/>
        <v>6.2166761337470575</v>
      </c>
      <c r="AF2779" s="31">
        <f t="shared" si="1796"/>
        <v>15859.645096307762</v>
      </c>
      <c r="AG2779" s="31">
        <f t="shared" si="1797"/>
        <v>0.12285746964918874</v>
      </c>
      <c r="AH2779" s="31">
        <f t="shared" si="1798"/>
        <v>0.83395129465098661</v>
      </c>
      <c r="AI2779" s="31">
        <f t="shared" si="1798"/>
        <v>1.719976470897942E-2</v>
      </c>
      <c r="AJ2779" s="31">
        <f t="shared" si="1798"/>
        <v>2.3191562491870495E-2</v>
      </c>
      <c r="AK2779" s="31">
        <f t="shared" si="1798"/>
        <v>2.407927714033033E-3</v>
      </c>
      <c r="AL2779" s="31">
        <f t="shared" si="1799"/>
        <v>3.919807849416721E-4</v>
      </c>
      <c r="AM2779" s="31">
        <f t="shared" si="1800"/>
        <v>1</v>
      </c>
      <c r="AN2779" s="31">
        <f>(Z2779*'Propiedades físicas'!$F$4)/1000</f>
        <v>1713.4507071015903</v>
      </c>
      <c r="AO2779" s="31">
        <f>(AA2779*'Propiedades físicas'!$F$6)/1000</f>
        <v>423.76653680710376</v>
      </c>
      <c r="AP2779" s="31">
        <f>(AB2779*'Propiedades físicas'!$F$9)/1000</f>
        <v>168.29295609486141</v>
      </c>
      <c r="AQ2779" s="31">
        <f>(AC2779*'Propiedades físicas'!$F$5)/1000</f>
        <v>108.30899607953769</v>
      </c>
      <c r="AR2779" s="31">
        <f>(AD2779*'Propiedades físicas'!$F$8)/1000</f>
        <v>13.538721369653455</v>
      </c>
      <c r="AS2779" s="31">
        <f>(AE2779*'Propiedades físicas'!$F$7)/1000</f>
        <v>0.57249370515676656</v>
      </c>
      <c r="AT2779" s="31">
        <f t="shared" si="1801"/>
        <v>2427.9304111579036</v>
      </c>
      <c r="AU2779" s="31">
        <f t="shared" si="1802"/>
        <v>0.70572480134816917</v>
      </c>
      <c r="AV2779" s="31">
        <f t="shared" si="1805"/>
        <v>0.17453817245322339</v>
      </c>
      <c r="AW2779" s="31">
        <f t="shared" si="1805"/>
        <v>6.9315395252453241E-2</v>
      </c>
      <c r="AX2779" s="31">
        <f t="shared" si="1805"/>
        <v>4.4609596544360627E-2</v>
      </c>
      <c r="AY2779" s="31">
        <f t="shared" si="1805"/>
        <v>5.5762394619855299E-3</v>
      </c>
      <c r="AZ2779" s="31">
        <f t="shared" si="1806"/>
        <v>2.3579493980790774E-4</v>
      </c>
      <c r="BA2779" s="31">
        <f t="shared" si="1803"/>
        <v>0.99999999999999967</v>
      </c>
      <c r="BB2779" s="34">
        <f>AU2779*'Propiedades físicas'!$C$4+'Diseño reactor'!AV2779*'Propiedades físicas'!$C$5+'Diseño reactor'!AW2779*'Propiedades físicas'!$C$8+'Diseño reactor'!AX2779*'Propiedades físicas'!$C$9+'Diseño reactor'!AY2779*'Propiedades físicas'!$C$7+'Diseño reactor'!AZ2779*'Propiedades físicas'!$C$6</f>
        <v>875.30199141124558</v>
      </c>
      <c r="BC2779" s="45">
        <f>AU2779*'Propiedades físicas'!$L$4+'Diseño reactor'!AV2779*'Propiedades físicas'!$L$5+'Diseño reactor'!AW2779*'Propiedades físicas'!$L$8+AX2779*'Propiedades físicas'!$L$9+'Diseño reactor'!AY2779*'Propiedades físicas'!$L$7+'Diseño reactor'!AZ2779*'Propiedades físicas'!$L$6</f>
        <v>2.1300454090338148</v>
      </c>
      <c r="BD2779" s="29">
        <f t="shared" si="1782"/>
        <v>1.2265722200330946</v>
      </c>
      <c r="BE2779" s="58">
        <f t="shared" si="1783"/>
        <v>41.004149835062528</v>
      </c>
      <c r="BF2779" s="30">
        <f>AU2779*'Propiedades físicas'!$I$4+'Diseño reactor'!AV2779*'Propiedades físicas'!$I$5+'Diseño reactor'!AW2779*'Propiedades físicas'!$I$8+'Diseño reactor'!AX2779*'Propiedades físicas'!$I$9+'Diseño reactor'!AY2779*'Propiedades físicas'!$I$7+'Diseño reactor'!AZ2779*'Propiedades físicas'!$I$6</f>
        <v>2.0004812124959342E-2</v>
      </c>
      <c r="BG2779" s="24">
        <f>AU2779*'Propiedades físicas'!$O$4+'Diseño reactor'!AV2779*'Propiedades físicas'!$O$5+'Diseño reactor'!AW2779*'Propiedades físicas'!$O$8+'Diseño reactor'!AX2779*'Propiedades físicas'!$O$9+'Diseño reactor'!AY2779*'Propiedades físicas'!$O$7+'Diseño reactor'!AZ2779*'Propiedades físicas'!$O$6</f>
        <v>0.15506335818723055</v>
      </c>
      <c r="BH2779" s="54">
        <f t="shared" si="1784"/>
        <v>41080.681439291773</v>
      </c>
      <c r="BI2779" s="34">
        <f t="shared" si="1804"/>
        <v>274.79837095945641</v>
      </c>
      <c r="BJ2779" s="27">
        <f t="shared" si="1785"/>
        <v>4799.045123367242</v>
      </c>
      <c r="BK2779" s="34">
        <f t="shared" si="1786"/>
        <v>572.42773301644354</v>
      </c>
      <c r="BL2779" s="27">
        <f t="shared" si="1787"/>
        <v>105.80262056099433</v>
      </c>
      <c r="BM2779" s="34">
        <f t="shared" si="1788"/>
        <v>1.1054421768707483</v>
      </c>
      <c r="BN2779" s="45">
        <f t="shared" si="1789"/>
        <v>3078.1840456388427</v>
      </c>
      <c r="BO2779" s="45">
        <f t="shared" si="1790"/>
        <v>112.41634880752488</v>
      </c>
      <c r="BP2779" s="66">
        <f t="shared" si="1791"/>
        <v>6.6871091007624619</v>
      </c>
    </row>
    <row r="2780" spans="8:68">
      <c r="H2780" s="68">
        <v>2775</v>
      </c>
      <c r="I2780" s="31">
        <f>('Propiedades físicas'!$C$10*'Diseño reactor'!H2780)/1000</f>
        <v>2428.8056564395033</v>
      </c>
      <c r="J2780" s="31">
        <f t="shared" si="1769"/>
        <v>0.1877465983295144</v>
      </c>
      <c r="K2780" s="31">
        <f>(I2780*1000)/'Propiedades físicas'!$F$10</f>
        <v>15865.362343999295</v>
      </c>
      <c r="L2780" s="31">
        <f t="shared" si="1770"/>
        <v>2266.4803348570422</v>
      </c>
      <c r="M2780" s="31">
        <f t="shared" si="1771"/>
        <v>13598.882009142253</v>
      </c>
      <c r="N2780" s="31">
        <f t="shared" si="1772"/>
        <v>0.81674967021875389</v>
      </c>
      <c r="O2780" s="32">
        <f t="shared" si="1773"/>
        <v>4.900498021312524</v>
      </c>
      <c r="P2780" s="33">
        <f t="shared" si="1774"/>
        <v>0.70244202267660638</v>
      </c>
      <c r="Q2780" s="31">
        <f t="shared" si="1775"/>
        <v>4.7679535560899131</v>
      </c>
      <c r="R2780" s="31">
        <f t="shared" si="1776"/>
        <v>9.8309798062612114E-2</v>
      </c>
      <c r="S2780" s="31">
        <f t="shared" si="1777"/>
        <v>0.13254446522261204</v>
      </c>
      <c r="T2780" s="31">
        <f t="shared" si="1778"/>
        <v>1.3758881278606401E-2</v>
      </c>
      <c r="U2780" s="31">
        <f t="shared" si="1779"/>
        <v>2.2389682009290334E-3</v>
      </c>
      <c r="V2780" s="47">
        <f t="shared" si="1792"/>
        <v>6.956221972137267E-4</v>
      </c>
      <c r="W2780" s="31">
        <f t="shared" si="1780"/>
        <v>0.13995432347286041</v>
      </c>
      <c r="X2780" s="34">
        <f>(S2780*H2780*'Propiedades físicas'!$F$5*60*24*365)/(1000000)</f>
        <v>56927.353925925563</v>
      </c>
      <c r="Y2780" s="34">
        <f>(U2780*H2780*'Propiedades físicas'!$F$7*60*24*365)/(1000000)</f>
        <v>300.73137676121945</v>
      </c>
      <c r="Z2780" s="31">
        <f t="shared" si="1793"/>
        <v>1949.2766129275826</v>
      </c>
      <c r="AA2780" s="31">
        <f t="shared" si="1794"/>
        <v>13231.071118149508</v>
      </c>
      <c r="AB2780" s="31">
        <f t="shared" si="1794"/>
        <v>272.80968962374862</v>
      </c>
      <c r="AC2780" s="31">
        <f t="shared" si="1794"/>
        <v>367.8108909927484</v>
      </c>
      <c r="AD2780" s="31">
        <f t="shared" si="1794"/>
        <v>38.18089554813276</v>
      </c>
      <c r="AE2780" s="31">
        <f t="shared" si="1795"/>
        <v>6.2131367575780674</v>
      </c>
      <c r="AF2780" s="31">
        <f t="shared" si="1796"/>
        <v>15865.362343999299</v>
      </c>
      <c r="AG2780" s="31">
        <f t="shared" si="1797"/>
        <v>0.12286366807530562</v>
      </c>
      <c r="AH2780" s="31">
        <f t="shared" si="1798"/>
        <v>0.83395959268171715</v>
      </c>
      <c r="AI2780" s="31">
        <f t="shared" si="1798"/>
        <v>1.7195301544873476E-2</v>
      </c>
      <c r="AJ2780" s="31">
        <f t="shared" si="1798"/>
        <v>2.3183264461140041E-2</v>
      </c>
      <c r="AK2780" s="31">
        <f t="shared" si="1798"/>
        <v>2.4065567946245986E-3</v>
      </c>
      <c r="AL2780" s="31">
        <f t="shared" si="1799"/>
        <v>3.9161644233912129E-4</v>
      </c>
      <c r="AM2780" s="31">
        <f t="shared" si="1800"/>
        <v>1</v>
      </c>
      <c r="AN2780" s="31">
        <f>(Z2780*'Propiedades físicas'!$F$4)/1000</f>
        <v>1714.1548678762574</v>
      </c>
      <c r="AO2780" s="31">
        <f>(AA2780*'Propiedades físicas'!$F$6)/1000</f>
        <v>423.92351862551021</v>
      </c>
      <c r="AP2780" s="31">
        <f>(AB2780*'Propiedades físicas'!$F$9)/1000</f>
        <v>168.30993801337169</v>
      </c>
      <c r="AQ2780" s="31">
        <f>(AC2780*'Propiedades físicas'!$F$5)/1000</f>
        <v>108.30927307063463</v>
      </c>
      <c r="AR2780" s="31">
        <f>(AD2780*'Propiedades físicas'!$F$8)/1000</f>
        <v>13.53589108972402</v>
      </c>
      <c r="AS2780" s="31">
        <f>(AE2780*'Propiedades físicas'!$F$7)/1000</f>
        <v>0.57216776400536429</v>
      </c>
      <c r="AT2780" s="31">
        <f t="shared" si="1801"/>
        <v>2428.8056564395033</v>
      </c>
      <c r="AU2780" s="31">
        <f t="shared" si="1802"/>
        <v>0.70576040669681039</v>
      </c>
      <c r="AV2780" s="31">
        <f t="shared" si="1805"/>
        <v>0.17453990915310985</v>
      </c>
      <c r="AW2780" s="31">
        <f t="shared" si="1805"/>
        <v>6.9297408611977987E-2</v>
      </c>
      <c r="AX2780" s="31">
        <f t="shared" si="1805"/>
        <v>4.4593635058232745E-2</v>
      </c>
      <c r="AY2780" s="31">
        <f t="shared" si="1805"/>
        <v>5.5730647093299749E-3</v>
      </c>
      <c r="AZ2780" s="31">
        <f t="shared" si="1806"/>
        <v>2.3557577053906037E-4</v>
      </c>
      <c r="BA2780" s="31">
        <f t="shared" si="1803"/>
        <v>1</v>
      </c>
      <c r="BB2780" s="34">
        <f>AU2780*'Propiedades físicas'!$C$4+'Diseño reactor'!AV2780*'Propiedades físicas'!$C$5+'Diseño reactor'!AW2780*'Propiedades físicas'!$C$8+'Diseño reactor'!AX2780*'Propiedades físicas'!$C$9+'Diseño reactor'!AY2780*'Propiedades físicas'!$C$7+'Diseño reactor'!AZ2780*'Propiedades físicas'!$C$6</f>
        <v>875.30191691700861</v>
      </c>
      <c r="BC2780" s="45">
        <f>AU2780*'Propiedades físicas'!$L$4+'Diseño reactor'!AV2780*'Propiedades físicas'!$L$5+'Diseño reactor'!AW2780*'Propiedades físicas'!$L$8+AX2780*'Propiedades físicas'!$L$9+'Diseño reactor'!AY2780*'Propiedades físicas'!$L$7+'Diseño reactor'!AZ2780*'Propiedades físicas'!$L$6</f>
        <v>2.1300704874930454</v>
      </c>
      <c r="BD2780" s="29">
        <f t="shared" si="1782"/>
        <v>1.2261777406985099</v>
      </c>
      <c r="BE2780" s="58">
        <f t="shared" si="1783"/>
        <v>41.003726486797021</v>
      </c>
      <c r="BF2780" s="30">
        <f>AU2780*'Propiedades físicas'!$I$4+'Diseño reactor'!AV2780*'Propiedades físicas'!$I$5+'Diseño reactor'!AW2780*'Propiedades físicas'!$I$8+'Diseño reactor'!AX2780*'Propiedades físicas'!$I$9+'Diseño reactor'!AY2780*'Propiedades físicas'!$I$7+'Diseño reactor'!AZ2780*'Propiedades físicas'!$I$6</f>
        <v>2.000484150809953E-2</v>
      </c>
      <c r="BG2780" s="24">
        <f>AU2780*'Propiedades físicas'!$O$4+'Diseño reactor'!AV2780*'Propiedades físicas'!$O$5+'Diseño reactor'!AW2780*'Propiedades físicas'!$O$8+'Diseño reactor'!AX2780*'Propiedades físicas'!$O$9+'Diseño reactor'!AY2780*'Propiedades físicas'!$O$7+'Diseño reactor'!AZ2780*'Propiedades físicas'!$O$6</f>
        <v>0.15506459151995813</v>
      </c>
      <c r="BH2780" s="54">
        <f t="shared" si="1784"/>
        <v>41080.617603683146</v>
      </c>
      <c r="BI2780" s="34">
        <f t="shared" si="1804"/>
        <v>274.79982429060334</v>
      </c>
      <c r="BJ2780" s="27">
        <f t="shared" si="1785"/>
        <v>4799.0486120909318</v>
      </c>
      <c r="BK2780" s="34">
        <f t="shared" si="1786"/>
        <v>572.43270209100172</v>
      </c>
      <c r="BL2780" s="27">
        <f t="shared" si="1787"/>
        <v>105.80279031653436</v>
      </c>
      <c r="BM2780" s="34">
        <f t="shared" si="1788"/>
        <v>1.1054421768707483</v>
      </c>
      <c r="BN2780" s="45">
        <f t="shared" si="1789"/>
        <v>3079.3891426248861</v>
      </c>
      <c r="BO2780" s="45">
        <f t="shared" si="1790"/>
        <v>112.42168250812981</v>
      </c>
      <c r="BP2780" s="66">
        <f t="shared" si="1791"/>
        <v>6.6871085316433518</v>
      </c>
    </row>
    <row r="2781" spans="8:68">
      <c r="H2781" s="68">
        <v>2776</v>
      </c>
      <c r="I2781" s="31">
        <f>('Propiedades físicas'!$C$10*'Diseño reactor'!H2781)/1000</f>
        <v>2429.6809017211031</v>
      </c>
      <c r="J2781" s="31">
        <f t="shared" si="1769"/>
        <v>0.18767896626959743</v>
      </c>
      <c r="K2781" s="31">
        <f>(I2781*1000)/'Propiedades físicas'!$F$10</f>
        <v>15871.079591690826</v>
      </c>
      <c r="L2781" s="31">
        <f t="shared" si="1770"/>
        <v>2267.2970845272607</v>
      </c>
      <c r="M2781" s="31">
        <f t="shared" si="1771"/>
        <v>13603.782507163565</v>
      </c>
      <c r="N2781" s="31">
        <f t="shared" si="1772"/>
        <v>0.81674967021875389</v>
      </c>
      <c r="O2781" s="32">
        <f t="shared" si="1773"/>
        <v>4.9004980213125231</v>
      </c>
      <c r="P2781" s="33">
        <f t="shared" si="1774"/>
        <v>0.70247743865451762</v>
      </c>
      <c r="Q2781" s="31">
        <f t="shared" si="1775"/>
        <v>4.7680009642267196</v>
      </c>
      <c r="R2781" s="31">
        <f t="shared" si="1776"/>
        <v>9.8284293787447158E-2</v>
      </c>
      <c r="S2781" s="31">
        <f t="shared" si="1777"/>
        <v>0.13249705708580331</v>
      </c>
      <c r="T2781" s="31">
        <f t="shared" si="1778"/>
        <v>1.3751050032011018E-2</v>
      </c>
      <c r="U2781" s="31">
        <f t="shared" si="1779"/>
        <v>2.2368877447780434E-3</v>
      </c>
      <c r="V2781" s="47">
        <f t="shared" si="1792"/>
        <v>6.9565726934719225E-4</v>
      </c>
      <c r="W2781" s="31">
        <f t="shared" si="1780"/>
        <v>0.13991096137648901</v>
      </c>
      <c r="X2781" s="34">
        <f>(S2781*H2781*'Propiedades físicas'!$F$5*60*24*365)/(1000000)</f>
        <v>56927.499332073479</v>
      </c>
      <c r="Y2781" s="34">
        <f>(U2781*H2781*'Propiedades físicas'!$F$7*60*24*365)/(1000000)</f>
        <v>300.56020720733659</v>
      </c>
      <c r="Z2781" s="31">
        <f t="shared" si="1793"/>
        <v>1950.0773697049408</v>
      </c>
      <c r="AA2781" s="31">
        <f t="shared" si="1794"/>
        <v>13235.970676693374</v>
      </c>
      <c r="AB2781" s="31">
        <f t="shared" si="1794"/>
        <v>272.83719955395333</v>
      </c>
      <c r="AC2781" s="31">
        <f t="shared" si="1794"/>
        <v>367.81183047018999</v>
      </c>
      <c r="AD2781" s="31">
        <f t="shared" si="1794"/>
        <v>38.172914888862586</v>
      </c>
      <c r="AE2781" s="31">
        <f t="shared" si="1795"/>
        <v>6.2096003795038488</v>
      </c>
      <c r="AF2781" s="31">
        <f t="shared" si="1796"/>
        <v>15871.079591690823</v>
      </c>
      <c r="AG2781" s="31">
        <f t="shared" si="1797"/>
        <v>0.12286986266050158</v>
      </c>
      <c r="AH2781" s="31">
        <f t="shared" si="1798"/>
        <v>0.83396788480746842</v>
      </c>
      <c r="AI2781" s="31">
        <f t="shared" si="1798"/>
        <v>1.7190840609027948E-2</v>
      </c>
      <c r="AJ2781" s="31">
        <f t="shared" si="1798"/>
        <v>2.3174972335388889E-2</v>
      </c>
      <c r="AK2781" s="31">
        <f t="shared" si="1798"/>
        <v>2.405187036479088E-3</v>
      </c>
      <c r="AL2781" s="31">
        <f t="shared" si="1799"/>
        <v>3.9125255113425529E-4</v>
      </c>
      <c r="AM2781" s="31">
        <f t="shared" si="1800"/>
        <v>1.0000000000000002</v>
      </c>
      <c r="AN2781" s="31">
        <f>(Z2781*'Propiedades físicas'!$F$4)/1000</f>
        <v>1714.8590373711309</v>
      </c>
      <c r="AO2781" s="31">
        <f>(AA2781*'Propiedades físicas'!$F$6)/1000</f>
        <v>424.08050048125568</v>
      </c>
      <c r="AP2781" s="31">
        <f>(AB2781*'Propiedades físicas'!$F$9)/1000</f>
        <v>168.32691026481149</v>
      </c>
      <c r="AQ2781" s="31">
        <f>(AC2781*'Propiedades físicas'!$F$5)/1000</f>
        <v>108.30954971855685</v>
      </c>
      <c r="AR2781" s="31">
        <f>(AD2781*'Propiedades físicas'!$F$8)/1000</f>
        <v>13.533061786399559</v>
      </c>
      <c r="AS2781" s="31">
        <f>(AE2781*'Propiedades físicas'!$F$7)/1000</f>
        <v>0.57184209894850946</v>
      </c>
      <c r="AT2781" s="31">
        <f t="shared" si="1801"/>
        <v>2429.6809017211026</v>
      </c>
      <c r="AU2781" s="31">
        <f t="shared" si="1802"/>
        <v>0.70579598998221682</v>
      </c>
      <c r="AV2781" s="31">
        <f t="shared" si="1805"/>
        <v>0.17454164461713947</v>
      </c>
      <c r="AW2781" s="31">
        <f t="shared" si="1805"/>
        <v>6.9279430951436655E-2</v>
      </c>
      <c r="AX2781" s="31">
        <f t="shared" si="1805"/>
        <v>4.4577684930491933E-2</v>
      </c>
      <c r="AY2781" s="31">
        <f t="shared" si="1805"/>
        <v>5.5698926459080292E-3</v>
      </c>
      <c r="AZ2781" s="31">
        <f t="shared" si="1806"/>
        <v>2.3535687280722178E-4</v>
      </c>
      <c r="BA2781" s="31">
        <f t="shared" si="1803"/>
        <v>1.0000000000000002</v>
      </c>
      <c r="BB2781" s="34">
        <f>AU2781*'Propiedades físicas'!$C$4+'Diseño reactor'!AV2781*'Propiedades físicas'!$C$5+'Diseño reactor'!AW2781*'Propiedades físicas'!$C$8+'Diseño reactor'!AX2781*'Propiedades físicas'!$C$9+'Diseño reactor'!AY2781*'Propiedades físicas'!$C$7+'Diseño reactor'!AZ2781*'Propiedades físicas'!$C$6</f>
        <v>875.30184251285755</v>
      </c>
      <c r="BC2781" s="45">
        <f>AU2781*'Propiedades físicas'!$L$4+'Diseño reactor'!AV2781*'Propiedades físicas'!$L$5+'Diseño reactor'!AW2781*'Propiedades físicas'!$L$8+AX2781*'Propiedades físicas'!$L$9+'Diseño reactor'!AY2781*'Propiedades físicas'!$L$7+'Diseño reactor'!AZ2781*'Propiedades físicas'!$L$6</f>
        <v>2.1300955498323826</v>
      </c>
      <c r="BD2781" s="29">
        <f t="shared" si="1782"/>
        <v>1.2257835152948409</v>
      </c>
      <c r="BE2781" s="58">
        <f t="shared" si="1783"/>
        <v>41.003303413869503</v>
      </c>
      <c r="BF2781" s="30">
        <f>AU2781*'Propiedades físicas'!$I$4+'Diseño reactor'!AV2781*'Propiedades físicas'!$I$5+'Diseño reactor'!AW2781*'Propiedades físicas'!$I$8+'Diseño reactor'!AX2781*'Propiedades físicas'!$I$9+'Diseño reactor'!AY2781*'Propiedades físicas'!$I$7+'Diseño reactor'!AZ2781*'Propiedades físicas'!$I$6</f>
        <v>2.0004870849245012E-2</v>
      </c>
      <c r="BG2781" s="24">
        <f>AU2781*'Propiedades físicas'!$O$4+'Diseño reactor'!AV2781*'Propiedades físicas'!$O$5+'Diseño reactor'!AW2781*'Propiedades físicas'!$O$8+'Diseño reactor'!AX2781*'Propiedades físicas'!$O$9+'Diseño reactor'!AY2781*'Propiedades físicas'!$O$7+'Diseño reactor'!AZ2781*'Propiedades físicas'!$O$6</f>
        <v>0.15506582408429676</v>
      </c>
      <c r="BH2781" s="54">
        <f t="shared" si="1784"/>
        <v>41080.553858727333</v>
      </c>
      <c r="BI2781" s="34">
        <f t="shared" si="1804"/>
        <v>274.80127631336416</v>
      </c>
      <c r="BJ2781" s="27">
        <f t="shared" si="1785"/>
        <v>4799.0521002083342</v>
      </c>
      <c r="BK2781" s="34">
        <f t="shared" si="1786"/>
        <v>572.43766826329261</v>
      </c>
      <c r="BL2781" s="27">
        <f t="shared" si="1787"/>
        <v>105.80295997052563</v>
      </c>
      <c r="BM2781" s="34">
        <f t="shared" si="1788"/>
        <v>1.1054421768707483</v>
      </c>
      <c r="BN2781" s="45">
        <f t="shared" si="1789"/>
        <v>3080.5942500236661</v>
      </c>
      <c r="BO2781" s="45">
        <f t="shared" si="1790"/>
        <v>112.4270129039857</v>
      </c>
      <c r="BP2781" s="66">
        <f t="shared" si="1791"/>
        <v>6.6871079632124779</v>
      </c>
    </row>
    <row r="2782" spans="8:68">
      <c r="H2782" s="68">
        <v>2777</v>
      </c>
      <c r="I2782" s="31">
        <f>('Propiedades físicas'!$C$10*'Diseño reactor'!H2782)/1000</f>
        <v>2430.5561470027028</v>
      </c>
      <c r="J2782" s="31">
        <f t="shared" si="1769"/>
        <v>0.18761138291840207</v>
      </c>
      <c r="K2782" s="31">
        <f>(I2782*1000)/'Propiedades físicas'!$F$10</f>
        <v>15876.796839382356</v>
      </c>
      <c r="L2782" s="31">
        <f t="shared" si="1770"/>
        <v>2268.1138341974793</v>
      </c>
      <c r="M2782" s="31">
        <f t="shared" si="1771"/>
        <v>13608.683005184876</v>
      </c>
      <c r="N2782" s="31">
        <f t="shared" si="1772"/>
        <v>0.81674967021875378</v>
      </c>
      <c r="O2782" s="32">
        <f t="shared" si="1773"/>
        <v>4.9004980213125231</v>
      </c>
      <c r="P2782" s="33">
        <f t="shared" si="1774"/>
        <v>0.70251283269333697</v>
      </c>
      <c r="Q2782" s="31">
        <f t="shared" si="1775"/>
        <v>4.7680483386391206</v>
      </c>
      <c r="R2782" s="31">
        <f t="shared" si="1776"/>
        <v>9.8258802242815205E-2</v>
      </c>
      <c r="S2782" s="31">
        <f t="shared" si="1777"/>
        <v>0.13244968267340235</v>
      </c>
      <c r="T2782" s="31">
        <f t="shared" si="1778"/>
        <v>1.3743225417217684E-2</v>
      </c>
      <c r="U2782" s="31">
        <f t="shared" si="1779"/>
        <v>2.2348098653839233E-3</v>
      </c>
      <c r="V2782" s="47">
        <f t="shared" si="1792"/>
        <v>6.9569231975456682E-4</v>
      </c>
      <c r="W2782" s="31">
        <f t="shared" si="1780"/>
        <v>0.13986762614158171</v>
      </c>
      <c r="X2782" s="34">
        <f>(S2782*H2782*'Propiedades físicas'!$F$5*60*24*365)/(1000000)</f>
        <v>56927.644558128079</v>
      </c>
      <c r="Y2782" s="34">
        <f>(U2782*H2782*'Propiedades físicas'!$F$7*60*24*365)/(1000000)</f>
        <v>300.38918260644226</v>
      </c>
      <c r="Z2782" s="31">
        <f t="shared" si="1793"/>
        <v>1950.8781363893968</v>
      </c>
      <c r="AA2782" s="31">
        <f t="shared" si="1794"/>
        <v>13240.870236400839</v>
      </c>
      <c r="AB2782" s="31">
        <f t="shared" si="1794"/>
        <v>272.86469382829785</v>
      </c>
      <c r="AC2782" s="31">
        <f t="shared" si="1794"/>
        <v>367.81276878403833</v>
      </c>
      <c r="AD2782" s="31">
        <f t="shared" si="1794"/>
        <v>38.164936983613508</v>
      </c>
      <c r="AE2782" s="31">
        <f t="shared" si="1795"/>
        <v>6.2060669961711552</v>
      </c>
      <c r="AF2782" s="31">
        <f t="shared" si="1796"/>
        <v>15876.796839382359</v>
      </c>
      <c r="AG2782" s="31">
        <f t="shared" si="1797"/>
        <v>0.12287605340834544</v>
      </c>
      <c r="AH2782" s="31">
        <f t="shared" si="1798"/>
        <v>0.8339761710345055</v>
      </c>
      <c r="AI2782" s="31">
        <f t="shared" si="1798"/>
        <v>1.718638189987149E-2</v>
      </c>
      <c r="AJ2782" s="31">
        <f t="shared" si="1798"/>
        <v>2.31666861083515E-2</v>
      </c>
      <c r="AK2782" s="31">
        <f t="shared" si="1798"/>
        <v>2.4038184382976714E-3</v>
      </c>
      <c r="AL2782" s="31">
        <f t="shared" si="1799"/>
        <v>3.9088911062822317E-4</v>
      </c>
      <c r="AM2782" s="31">
        <f t="shared" si="1800"/>
        <v>0.99999999999999978</v>
      </c>
      <c r="AN2782" s="31">
        <f>(Z2782*'Propiedades físicas'!$F$4)/1000</f>
        <v>1715.5632155781077</v>
      </c>
      <c r="AO2782" s="31">
        <f>(AA2782*'Propiedades físicas'!$F$6)/1000</f>
        <v>424.23748237428282</v>
      </c>
      <c r="AP2782" s="31">
        <f>(AB2782*'Propiedades físicas'!$F$9)/1000</f>
        <v>168.34387285736835</v>
      </c>
      <c r="AQ2782" s="31">
        <f>(AC2782*'Propiedades físicas'!$F$5)/1000</f>
        <v>108.30982602383578</v>
      </c>
      <c r="AR2782" s="31">
        <f>(AD2782*'Propiedades físicas'!$F$8)/1000</f>
        <v>13.530233459430656</v>
      </c>
      <c r="AS2782" s="31">
        <f>(AE2782*'Propiedades físicas'!$F$7)/1000</f>
        <v>0.57151670967740165</v>
      </c>
      <c r="AT2782" s="31">
        <f t="shared" si="1801"/>
        <v>2430.5561470027028</v>
      </c>
      <c r="AU2782" s="31">
        <f t="shared" si="1802"/>
        <v>0.70583155122488928</v>
      </c>
      <c r="AV2782" s="31">
        <f t="shared" si="1805"/>
        <v>0.17454337884662371</v>
      </c>
      <c r="AW2782" s="31">
        <f t="shared" si="1805"/>
        <v>6.9261462264496768E-2</v>
      </c>
      <c r="AX2782" s="31">
        <f t="shared" si="1805"/>
        <v>4.4561746149086326E-2</v>
      </c>
      <c r="AY2782" s="31">
        <f t="shared" si="1805"/>
        <v>5.5667232687118869E-3</v>
      </c>
      <c r="AZ2782" s="31">
        <f t="shared" si="1806"/>
        <v>2.3513824619200049E-4</v>
      </c>
      <c r="BA2782" s="31">
        <f t="shared" si="1803"/>
        <v>1</v>
      </c>
      <c r="BB2782" s="34">
        <f>AU2782*'Propiedades físicas'!$C$4+'Diseño reactor'!AV2782*'Propiedades físicas'!$C$5+'Diseño reactor'!AW2782*'Propiedades físicas'!$C$8+'Diseño reactor'!AX2782*'Propiedades físicas'!$C$9+'Diseño reactor'!AY2782*'Propiedades físicas'!$C$7+'Diseño reactor'!AZ2782*'Propiedades físicas'!$C$6</f>
        <v>875.30176819865949</v>
      </c>
      <c r="BC2782" s="45">
        <f>AU2782*'Propiedades físicas'!$L$4+'Diseño reactor'!AV2782*'Propiedades físicas'!$L$5+'Diseño reactor'!AW2782*'Propiedades físicas'!$L$8+AX2782*'Propiedades físicas'!$L$9+'Diseño reactor'!AY2782*'Propiedades físicas'!$L$7+'Diseño reactor'!AZ2782*'Propiedades físicas'!$L$6</f>
        <v>2.1301205960672878</v>
      </c>
      <c r="BD2782" s="29">
        <f t="shared" si="1782"/>
        <v>1.2253895435767661</v>
      </c>
      <c r="BE2782" s="58">
        <f t="shared" si="1783"/>
        <v>41.002880616010927</v>
      </c>
      <c r="BF2782" s="30">
        <f>AU2782*'Propiedades físicas'!$I$4+'Diseño reactor'!AV2782*'Propiedades físicas'!$I$5+'Diseño reactor'!AW2782*'Propiedades físicas'!$I$8+'Diseño reactor'!AX2782*'Propiedades físicas'!$I$9+'Diseño reactor'!AY2782*'Propiedades físicas'!$I$7+'Diseño reactor'!AZ2782*'Propiedades físicas'!$I$6</f>
        <v>2.0004900148459303E-2</v>
      </c>
      <c r="BG2782" s="24">
        <f>AU2782*'Propiedades físicas'!$O$4+'Diseño reactor'!AV2782*'Propiedades físicas'!$O$5+'Diseño reactor'!AW2782*'Propiedades físicas'!$O$8+'Diseño reactor'!AX2782*'Propiedades físicas'!$O$9+'Diseño reactor'!AY2782*'Propiedades físicas'!$O$7+'Diseño reactor'!AZ2782*'Propiedades físicas'!$O$6</f>
        <v>0.15506705588095498</v>
      </c>
      <c r="BH2782" s="54">
        <f t="shared" si="1784"/>
        <v>41080.490204286863</v>
      </c>
      <c r="BI2782" s="34">
        <f t="shared" si="1804"/>
        <v>274.80272702937367</v>
      </c>
      <c r="BJ2782" s="27">
        <f t="shared" si="1785"/>
        <v>4799.0555877184033</v>
      </c>
      <c r="BK2782" s="34">
        <f t="shared" si="1786"/>
        <v>572.44263153579914</v>
      </c>
      <c r="BL2782" s="27">
        <f t="shared" si="1787"/>
        <v>105.80312952305725</v>
      </c>
      <c r="BM2782" s="34">
        <f t="shared" si="1788"/>
        <v>1.1054421768707483</v>
      </c>
      <c r="BN2782" s="45">
        <f t="shared" si="1789"/>
        <v>3081.7993678252615</v>
      </c>
      <c r="BO2782" s="45">
        <f t="shared" si="1790"/>
        <v>112.43233999816299</v>
      </c>
      <c r="BP2782" s="66">
        <f t="shared" si="1791"/>
        <v>6.6871073954688258</v>
      </c>
    </row>
    <row r="2783" spans="8:68">
      <c r="H2783" s="68">
        <v>2778</v>
      </c>
      <c r="I2783" s="31">
        <f>('Propiedades físicas'!$C$10*'Diseño reactor'!H2783)/1000</f>
        <v>2431.4313922843025</v>
      </c>
      <c r="J2783" s="31">
        <f t="shared" si="1769"/>
        <v>0.18754384822332704</v>
      </c>
      <c r="K2783" s="31">
        <f>(I2783*1000)/'Propiedades físicas'!$F$10</f>
        <v>15882.514087073887</v>
      </c>
      <c r="L2783" s="31">
        <f t="shared" si="1770"/>
        <v>2268.9305838676978</v>
      </c>
      <c r="M2783" s="31">
        <f t="shared" si="1771"/>
        <v>13613.583503206188</v>
      </c>
      <c r="N2783" s="31">
        <f t="shared" si="1772"/>
        <v>0.81674967021875367</v>
      </c>
      <c r="O2783" s="32">
        <f t="shared" si="1773"/>
        <v>4.9004980213125222</v>
      </c>
      <c r="P2783" s="33">
        <f t="shared" si="1774"/>
        <v>0.70254820481344393</v>
      </c>
      <c r="Q2783" s="31">
        <f t="shared" si="1775"/>
        <v>4.7680956793628857</v>
      </c>
      <c r="R2783" s="31">
        <f t="shared" si="1776"/>
        <v>9.8233323419740226E-2</v>
      </c>
      <c r="S2783" s="31">
        <f t="shared" si="1777"/>
        <v>0.1324023419496379</v>
      </c>
      <c r="T2783" s="31">
        <f t="shared" si="1778"/>
        <v>1.3735407426810956E-2</v>
      </c>
      <c r="U2783" s="31">
        <f t="shared" si="1779"/>
        <v>2.2327345587585929E-3</v>
      </c>
      <c r="V2783" s="47">
        <f t="shared" si="1792"/>
        <v>6.9572734845603187E-4</v>
      </c>
      <c r="W2783" s="31">
        <f t="shared" si="1780"/>
        <v>0.13982431774318646</v>
      </c>
      <c r="X2783" s="34">
        <f>(S2783*H2783*'Propiedades físicas'!$F$5*60*24*365)/(1000000)</f>
        <v>56927.789604368059</v>
      </c>
      <c r="Y2783" s="34">
        <f>(U2783*H2783*'Propiedades físicas'!$F$7*60*24*365)/(1000000)</f>
        <v>300.21830279645536</v>
      </c>
      <c r="Z2783" s="31">
        <f t="shared" si="1793"/>
        <v>1951.6789129717472</v>
      </c>
      <c r="AA2783" s="31">
        <f t="shared" si="1794"/>
        <v>13245.769797270097</v>
      </c>
      <c r="AB2783" s="31">
        <f t="shared" si="1794"/>
        <v>272.89217246003835</v>
      </c>
      <c r="AC2783" s="31">
        <f t="shared" si="1794"/>
        <v>367.8137059360941</v>
      </c>
      <c r="AD2783" s="31">
        <f t="shared" si="1794"/>
        <v>38.156961831680839</v>
      </c>
      <c r="AE2783" s="31">
        <f t="shared" si="1795"/>
        <v>6.202536604231371</v>
      </c>
      <c r="AF2783" s="31">
        <f t="shared" si="1796"/>
        <v>15882.514087073889</v>
      </c>
      <c r="AG2783" s="31">
        <f t="shared" si="1797"/>
        <v>0.1228822403224019</v>
      </c>
      <c r="AH2783" s="31">
        <f t="shared" si="1798"/>
        <v>0.83398445136908606</v>
      </c>
      <c r="AI2783" s="31">
        <f t="shared" si="1798"/>
        <v>1.7181925415834125E-2</v>
      </c>
      <c r="AJ2783" s="31">
        <f t="shared" si="1798"/>
        <v>2.3158405773771183E-2</v>
      </c>
      <c r="AK2783" s="31">
        <f t="shared" si="1798"/>
        <v>2.4024509987833217E-3</v>
      </c>
      <c r="AL2783" s="31">
        <f t="shared" si="1799"/>
        <v>3.9052612012347311E-4</v>
      </c>
      <c r="AM2783" s="31">
        <f t="shared" si="1800"/>
        <v>1</v>
      </c>
      <c r="AN2783" s="31">
        <f>(Z2783*'Propiedades físicas'!$F$4)/1000</f>
        <v>1716.267402489095</v>
      </c>
      <c r="AO2783" s="31">
        <f>(AA2783*'Propiedades físicas'!$F$6)/1000</f>
        <v>424.39446430453393</v>
      </c>
      <c r="AP2783" s="31">
        <f>(AB2783*'Propiedades físicas'!$F$9)/1000</f>
        <v>168.36082579922066</v>
      </c>
      <c r="AQ2783" s="31">
        <f>(AC2783*'Propiedades físicas'!$F$5)/1000</f>
        <v>108.31010198700163</v>
      </c>
      <c r="AR2783" s="31">
        <f>(AD2783*'Propiedades físicas'!$F$8)/1000</f>
        <v>13.527406108567487</v>
      </c>
      <c r="AS2783" s="31">
        <f>(AE2783*'Propiedades físicas'!$F$7)/1000</f>
        <v>0.57119159588366697</v>
      </c>
      <c r="AT2783" s="31">
        <f t="shared" si="1801"/>
        <v>2431.4313922843021</v>
      </c>
      <c r="AU2783" s="31">
        <f t="shared" si="1802"/>
        <v>0.70586709044530405</v>
      </c>
      <c r="AV2783" s="31">
        <f t="shared" si="1805"/>
        <v>0.17454511184287219</v>
      </c>
      <c r="AW2783" s="31">
        <f t="shared" si="1805"/>
        <v>6.9243502544831248E-2</v>
      </c>
      <c r="AX2783" s="31">
        <f t="shared" si="1805"/>
        <v>4.4545818701980947E-2</v>
      </c>
      <c r="AY2783" s="31">
        <f t="shared" si="1805"/>
        <v>5.5635565747379134E-3</v>
      </c>
      <c r="AZ2783" s="31">
        <f t="shared" si="1806"/>
        <v>2.34919890273786E-4</v>
      </c>
      <c r="BA2783" s="31">
        <f t="shared" si="1803"/>
        <v>1</v>
      </c>
      <c r="BB2783" s="34">
        <f>AU2783*'Propiedades físicas'!$C$4+'Diseño reactor'!AV2783*'Propiedades físicas'!$C$5+'Diseño reactor'!AW2783*'Propiedades físicas'!$C$8+'Diseño reactor'!AX2783*'Propiedades físicas'!$C$9+'Diseño reactor'!AY2783*'Propiedades físicas'!$C$7+'Diseño reactor'!AZ2783*'Propiedades físicas'!$C$6</f>
        <v>875.30169397428278</v>
      </c>
      <c r="BC2783" s="45">
        <f>AU2783*'Propiedades físicas'!$L$4+'Diseño reactor'!AV2783*'Propiedades físicas'!$L$5+'Diseño reactor'!AW2783*'Propiedades físicas'!$L$8+AX2783*'Propiedades físicas'!$L$9+'Diseño reactor'!AY2783*'Propiedades físicas'!$L$7+'Diseño reactor'!AZ2783*'Propiedades físicas'!$L$6</f>
        <v>2.1301456262132055</v>
      </c>
      <c r="BD2783" s="29">
        <f t="shared" si="1782"/>
        <v>1.2249958252992763</v>
      </c>
      <c r="BE2783" s="58">
        <f t="shared" si="1783"/>
        <v>41.002458092952587</v>
      </c>
      <c r="BF2783" s="30">
        <f>AU2783*'Propiedades físicas'!$I$4+'Diseño reactor'!AV2783*'Propiedades físicas'!$I$5+'Diseño reactor'!AW2783*'Propiedades físicas'!$I$8+'Diseño reactor'!AX2783*'Propiedades físicas'!$I$9+'Diseño reactor'!AY2783*'Propiedades físicas'!$I$7+'Diseño reactor'!AZ2783*'Propiedades físicas'!$I$6</f>
        <v>2.0004929405805835E-2</v>
      </c>
      <c r="BG2783" s="24">
        <f>AU2783*'Propiedades físicas'!$O$4+'Diseño reactor'!AV2783*'Propiedades físicas'!$O$5+'Diseño reactor'!AW2783*'Propiedades físicas'!$O$8+'Diseño reactor'!AX2783*'Propiedades físicas'!$O$9+'Diseño reactor'!AY2783*'Propiedades físicas'!$O$7+'Diseño reactor'!AZ2783*'Propiedades físicas'!$O$6</f>
        <v>0.1550682869106407</v>
      </c>
      <c r="BH2783" s="54">
        <f t="shared" si="1784"/>
        <v>41080.426640224512</v>
      </c>
      <c r="BI2783" s="34">
        <f t="shared" si="1804"/>
        <v>274.80417644026431</v>
      </c>
      <c r="BJ2783" s="27">
        <f t="shared" si="1785"/>
        <v>4799.0590746201206</v>
      </c>
      <c r="BK2783" s="34">
        <f t="shared" si="1786"/>
        <v>572.44759191100513</v>
      </c>
      <c r="BL2783" s="27">
        <f t="shared" si="1787"/>
        <v>105.80329897421828</v>
      </c>
      <c r="BM2783" s="34">
        <f t="shared" si="1788"/>
        <v>1.1054421768707483</v>
      </c>
      <c r="BN2783" s="45">
        <f t="shared" si="1789"/>
        <v>3083.0044960197706</v>
      </c>
      <c r="BO2783" s="45">
        <f t="shared" si="1790"/>
        <v>112.43766379372823</v>
      </c>
      <c r="BP2783" s="66">
        <f t="shared" si="1791"/>
        <v>6.6871068284113875</v>
      </c>
    </row>
    <row r="2784" spans="8:68">
      <c r="H2784" s="68">
        <v>2779</v>
      </c>
      <c r="I2784" s="31">
        <f>('Propiedades físicas'!$C$10*'Diseño reactor'!H2784)/1000</f>
        <v>2432.3066375659023</v>
      </c>
      <c r="J2784" s="31">
        <f t="shared" si="1769"/>
        <v>0.1874763621318469</v>
      </c>
      <c r="K2784" s="31">
        <f>(I2784*1000)/'Propiedades físicas'!$F$10</f>
        <v>15888.23133476542</v>
      </c>
      <c r="L2784" s="31">
        <f t="shared" si="1770"/>
        <v>2269.7473335379168</v>
      </c>
      <c r="M2784" s="31">
        <f t="shared" si="1771"/>
        <v>13618.484001227502</v>
      </c>
      <c r="N2784" s="31">
        <f t="shared" si="1772"/>
        <v>0.81674967021875378</v>
      </c>
      <c r="O2784" s="32">
        <f t="shared" si="1773"/>
        <v>4.9004980213125231</v>
      </c>
      <c r="P2784" s="33">
        <f t="shared" si="1774"/>
        <v>0.70258355503519299</v>
      </c>
      <c r="Q2784" s="31">
        <f t="shared" si="1775"/>
        <v>4.7681429864337348</v>
      </c>
      <c r="R2784" s="31">
        <f t="shared" si="1776"/>
        <v>9.8207857309253827E-2</v>
      </c>
      <c r="S2784" s="31">
        <f t="shared" si="1777"/>
        <v>0.13235503487878925</v>
      </c>
      <c r="T2784" s="31">
        <f t="shared" si="1778"/>
        <v>1.3727596053385631E-2</v>
      </c>
      <c r="U2784" s="31">
        <f t="shared" si="1779"/>
        <v>2.2306618209213779E-3</v>
      </c>
      <c r="V2784" s="47">
        <f t="shared" si="1792"/>
        <v>6.9576235547174454E-4</v>
      </c>
      <c r="W2784" s="31">
        <f t="shared" si="1780"/>
        <v>0.13978103615638215</v>
      </c>
      <c r="X2784" s="34">
        <f>(S2784*H2784*'Propiedades físicas'!$F$5*60*24*365)/(1000000)</f>
        <v>56927.934471071698</v>
      </c>
      <c r="Y2784" s="34">
        <f>(U2784*H2784*'Propiedades físicas'!$F$7*60*24*365)/(1000000)</f>
        <v>300.04756761551835</v>
      </c>
      <c r="Z2784" s="31">
        <f t="shared" si="1793"/>
        <v>1952.4796994428013</v>
      </c>
      <c r="AA2784" s="31">
        <f t="shared" si="1794"/>
        <v>13250.669359299349</v>
      </c>
      <c r="AB2784" s="31">
        <f t="shared" si="1794"/>
        <v>272.91963546241641</v>
      </c>
      <c r="AC2784" s="31">
        <f t="shared" si="1794"/>
        <v>367.81464192815531</v>
      </c>
      <c r="AD2784" s="31">
        <f t="shared" si="1794"/>
        <v>38.148989432358668</v>
      </c>
      <c r="AE2784" s="31">
        <f t="shared" si="1795"/>
        <v>6.1990092003405088</v>
      </c>
      <c r="AF2784" s="31">
        <f t="shared" si="1796"/>
        <v>15888.23133476542</v>
      </c>
      <c r="AG2784" s="31">
        <f t="shared" si="1797"/>
        <v>0.12288842340623111</v>
      </c>
      <c r="AH2784" s="31">
        <f t="shared" si="1798"/>
        <v>0.8339927258174572</v>
      </c>
      <c r="AI2784" s="31">
        <f t="shared" si="1798"/>
        <v>1.7177471155347193E-2</v>
      </c>
      <c r="AJ2784" s="31">
        <f t="shared" si="1798"/>
        <v>2.3150131325400031E-2</v>
      </c>
      <c r="AK2784" s="31">
        <f t="shared" si="1798"/>
        <v>2.4010847166407974E-3</v>
      </c>
      <c r="AL2784" s="31">
        <f t="shared" si="1799"/>
        <v>3.9016357892374766E-4</v>
      </c>
      <c r="AM2784" s="31">
        <f t="shared" si="1800"/>
        <v>1</v>
      </c>
      <c r="AN2784" s="31">
        <f>(Z2784*'Propiedades físicas'!$F$4)/1000</f>
        <v>1716.9715980960107</v>
      </c>
      <c r="AO2784" s="31">
        <f>(AA2784*'Propiedades físicas'!$F$6)/1000</f>
        <v>424.55144627195114</v>
      </c>
      <c r="AP2784" s="31">
        <f>(AB2784*'Propiedades físicas'!$F$9)/1000</f>
        <v>168.37776909853778</v>
      </c>
      <c r="AQ2784" s="31">
        <f>(AC2784*'Propiedades físicas'!$F$5)/1000</f>
        <v>108.31037760858391</v>
      </c>
      <c r="AR2784" s="31">
        <f>(AD2784*'Propiedades físicas'!$F$8)/1000</f>
        <v>13.524579733559792</v>
      </c>
      <c r="AS2784" s="31">
        <f>(AE2784*'Propiedades físicas'!$F$7)/1000</f>
        <v>0.57086675725935743</v>
      </c>
      <c r="AT2784" s="31">
        <f t="shared" si="1801"/>
        <v>2432.3066375659032</v>
      </c>
      <c r="AU2784" s="31">
        <f t="shared" si="1802"/>
        <v>0.70590260766391111</v>
      </c>
      <c r="AV2784" s="31">
        <f t="shared" si="1805"/>
        <v>0.17454684360719216</v>
      </c>
      <c r="AW2784" s="31">
        <f t="shared" si="1805"/>
        <v>6.9225551786118333E-2</v>
      </c>
      <c r="AX2784" s="31">
        <f t="shared" si="1805"/>
        <v>4.452990257715779E-2</v>
      </c>
      <c r="AY2784" s="31">
        <f t="shared" si="1805"/>
        <v>5.5603925609866052E-3</v>
      </c>
      <c r="AZ2784" s="31">
        <f t="shared" si="1806"/>
        <v>2.3470180463374649E-4</v>
      </c>
      <c r="BA2784" s="31">
        <f t="shared" si="1803"/>
        <v>0.99999999999999978</v>
      </c>
      <c r="BB2784" s="34">
        <f>AU2784*'Propiedades físicas'!$C$4+'Diseño reactor'!AV2784*'Propiedades físicas'!$C$5+'Diseño reactor'!AW2784*'Propiedades físicas'!$C$8+'Diseño reactor'!AX2784*'Propiedades físicas'!$C$9+'Diseño reactor'!AY2784*'Propiedades físicas'!$C$7+'Diseño reactor'!AZ2784*'Propiedades físicas'!$C$6</f>
        <v>875.30161983959442</v>
      </c>
      <c r="BC2784" s="45">
        <f>AU2784*'Propiedades físicas'!$L$4+'Diseño reactor'!AV2784*'Propiedades físicas'!$L$5+'Diseño reactor'!AW2784*'Propiedades físicas'!$L$8+AX2784*'Propiedades físicas'!$L$9+'Diseño reactor'!AY2784*'Propiedades físicas'!$L$7+'Diseño reactor'!AZ2784*'Propiedades físicas'!$L$6</f>
        <v>2.1301706402855567</v>
      </c>
      <c r="BD2784" s="29">
        <f t="shared" si="1782"/>
        <v>1.2246023602176839</v>
      </c>
      <c r="BE2784" s="58">
        <f t="shared" si="1783"/>
        <v>41.002035844426139</v>
      </c>
      <c r="BF2784" s="30">
        <f>AU2784*'Propiedades físicas'!$I$4+'Diseño reactor'!AV2784*'Propiedades físicas'!$I$5+'Diseño reactor'!AW2784*'Propiedades físicas'!$I$8+'Diseño reactor'!AX2784*'Propiedades físicas'!$I$9+'Diseño reactor'!AY2784*'Propiedades físicas'!$I$7+'Diseño reactor'!AZ2784*'Propiedades físicas'!$I$6</f>
        <v>2.0004958621347897E-2</v>
      </c>
      <c r="BG2784" s="24">
        <f>AU2784*'Propiedades físicas'!$O$4+'Diseño reactor'!AV2784*'Propiedades físicas'!$O$5+'Diseño reactor'!AW2784*'Propiedades físicas'!$O$8+'Diseño reactor'!AX2784*'Propiedades físicas'!$O$9+'Diseño reactor'!AY2784*'Propiedades físicas'!$O$7+'Diseño reactor'!AZ2784*'Propiedades físicas'!$O$6</f>
        <v>0.15506951717406064</v>
      </c>
      <c r="BH2784" s="54">
        <f t="shared" si="1784"/>
        <v>41080.363166403258</v>
      </c>
      <c r="BI2784" s="34">
        <f t="shared" si="1804"/>
        <v>274.80562454766579</v>
      </c>
      <c r="BJ2784" s="27">
        <f t="shared" si="1785"/>
        <v>4799.06256091245</v>
      </c>
      <c r="BK2784" s="34">
        <f t="shared" si="1786"/>
        <v>572.45254939138817</v>
      </c>
      <c r="BL2784" s="27">
        <f t="shared" si="1787"/>
        <v>105.80346832409761</v>
      </c>
      <c r="BM2784" s="34">
        <f t="shared" si="1788"/>
        <v>1.1054421768707483</v>
      </c>
      <c r="BN2784" s="45">
        <f t="shared" si="1789"/>
        <v>3084.20963459729</v>
      </c>
      <c r="BO2784" s="45">
        <f t="shared" si="1790"/>
        <v>112.44298429374432</v>
      </c>
      <c r="BP2784" s="66">
        <f t="shared" si="1791"/>
        <v>6.6871062620391477</v>
      </c>
    </row>
    <row r="2785" spans="8:68">
      <c r="H2785" s="68">
        <v>2780</v>
      </c>
      <c r="I2785" s="31">
        <f>('Propiedades físicas'!$C$10*'Diseño reactor'!H2785)/1000</f>
        <v>2433.1818828475025</v>
      </c>
      <c r="J2785" s="31">
        <f t="shared" si="1769"/>
        <v>0.18740892459151168</v>
      </c>
      <c r="K2785" s="31">
        <f>(I2785*1000)/'Propiedades físicas'!$F$10</f>
        <v>15893.948582456951</v>
      </c>
      <c r="L2785" s="31">
        <f t="shared" si="1770"/>
        <v>2270.5640832081358</v>
      </c>
      <c r="M2785" s="31">
        <f t="shared" si="1771"/>
        <v>13623.384499248814</v>
      </c>
      <c r="N2785" s="31">
        <f t="shared" si="1772"/>
        <v>0.81674967021875389</v>
      </c>
      <c r="O2785" s="32">
        <f t="shared" si="1773"/>
        <v>4.9004980213125231</v>
      </c>
      <c r="P2785" s="33">
        <f t="shared" si="1774"/>
        <v>0.70261888337891309</v>
      </c>
      <c r="Q2785" s="31">
        <f t="shared" si="1775"/>
        <v>4.7681902598873389</v>
      </c>
      <c r="R2785" s="31">
        <f t="shared" si="1776"/>
        <v>9.8182403902395091E-2</v>
      </c>
      <c r="S2785" s="31">
        <f t="shared" si="1777"/>
        <v>0.13230776142518547</v>
      </c>
      <c r="T2785" s="31">
        <f t="shared" si="1778"/>
        <v>1.3719791289546708E-2</v>
      </c>
      <c r="U2785" s="31">
        <f t="shared" si="1779"/>
        <v>2.2285916478989891E-3</v>
      </c>
      <c r="V2785" s="47">
        <f t="shared" si="1792"/>
        <v>6.9579734082183631E-4</v>
      </c>
      <c r="W2785" s="31">
        <f t="shared" si="1780"/>
        <v>0.13973778135627848</v>
      </c>
      <c r="X2785" s="34">
        <f>(S2785*H2785*'Propiedades físicas'!$F$5*60*24*365)/(1000000)</f>
        <v>56928.079158516601</v>
      </c>
      <c r="Y2785" s="34">
        <f>(U2785*H2785*'Propiedades físicas'!$F$7*60*24*365)/(1000000)</f>
        <v>299.87697690199678</v>
      </c>
      <c r="Z2785" s="31">
        <f t="shared" si="1793"/>
        <v>1953.2804957933783</v>
      </c>
      <c r="AA2785" s="31">
        <f t="shared" si="1794"/>
        <v>13255.568922486802</v>
      </c>
      <c r="AB2785" s="31">
        <f t="shared" si="1794"/>
        <v>272.94708284865834</v>
      </c>
      <c r="AC2785" s="31">
        <f t="shared" si="1794"/>
        <v>367.81557676201561</v>
      </c>
      <c r="AD2785" s="31">
        <f t="shared" si="1794"/>
        <v>38.14101978493985</v>
      </c>
      <c r="AE2785" s="31">
        <f t="shared" si="1795"/>
        <v>6.1954847811591893</v>
      </c>
      <c r="AF2785" s="31">
        <f t="shared" si="1796"/>
        <v>15893.948582456955</v>
      </c>
      <c r="AG2785" s="31">
        <f t="shared" si="1797"/>
        <v>0.12289460266338875</v>
      </c>
      <c r="AH2785" s="31">
        <f t="shared" si="1798"/>
        <v>0.83400099438585817</v>
      </c>
      <c r="AI2785" s="31">
        <f t="shared" si="1798"/>
        <v>1.7173019116843338E-2</v>
      </c>
      <c r="AJ2785" s="31">
        <f t="shared" si="1798"/>
        <v>2.3141862756998872E-2</v>
      </c>
      <c r="AK2785" s="31">
        <f t="shared" si="1798"/>
        <v>2.3997195905766451E-3</v>
      </c>
      <c r="AL2785" s="31">
        <f t="shared" si="1799"/>
        <v>3.8980148633408152E-4</v>
      </c>
      <c r="AM2785" s="31">
        <f t="shared" si="1800"/>
        <v>0.99999999999999989</v>
      </c>
      <c r="AN2785" s="31">
        <f>(Z2785*'Propiedades físicas'!$F$4)/1000</f>
        <v>1717.675802390781</v>
      </c>
      <c r="AO2785" s="31">
        <f>(AA2785*'Propiedades físicas'!$F$6)/1000</f>
        <v>424.70842827647715</v>
      </c>
      <c r="AP2785" s="31">
        <f>(AB2785*'Propiedades físicas'!$F$9)/1000</f>
        <v>168.39470276347976</v>
      </c>
      <c r="AQ2785" s="31">
        <f>(AC2785*'Propiedades físicas'!$F$5)/1000</f>
        <v>108.31065288911074</v>
      </c>
      <c r="AR2785" s="31">
        <f>(AD2785*'Propiedades físicas'!$F$8)/1000</f>
        <v>13.521754334156871</v>
      </c>
      <c r="AS2785" s="31">
        <f>(AE2785*'Propiedades físicas'!$F$7)/1000</f>
        <v>0.57054219349694968</v>
      </c>
      <c r="AT2785" s="31">
        <f t="shared" si="1801"/>
        <v>2433.1818828475025</v>
      </c>
      <c r="AU2785" s="31">
        <f t="shared" si="1802"/>
        <v>0.70593810290113634</v>
      </c>
      <c r="AV2785" s="31">
        <f t="shared" si="1805"/>
        <v>0.17454857414088981</v>
      </c>
      <c r="AW2785" s="31">
        <f t="shared" si="1805"/>
        <v>6.9207609982041673E-2</v>
      </c>
      <c r="AX2785" s="31">
        <f t="shared" si="1805"/>
        <v>4.4513997762615685E-2</v>
      </c>
      <c r="AY2785" s="31">
        <f t="shared" si="1805"/>
        <v>5.5572312244626118E-3</v>
      </c>
      <c r="AZ2785" s="31">
        <f t="shared" si="1806"/>
        <v>2.3448398885382788E-4</v>
      </c>
      <c r="BA2785" s="31">
        <f t="shared" si="1803"/>
        <v>0.99999999999999989</v>
      </c>
      <c r="BB2785" s="34">
        <f>AU2785*'Propiedades físicas'!$C$4+'Diseño reactor'!AV2785*'Propiedades físicas'!$C$5+'Diseño reactor'!AW2785*'Propiedades físicas'!$C$8+'Diseño reactor'!AX2785*'Propiedades físicas'!$C$9+'Diseño reactor'!AY2785*'Propiedades físicas'!$C$7+'Diseño reactor'!AZ2785*'Propiedades físicas'!$C$6</f>
        <v>875.30154579446366</v>
      </c>
      <c r="BC2785" s="45">
        <f>AU2785*'Propiedades físicas'!$L$4+'Diseño reactor'!AV2785*'Propiedades físicas'!$L$5+'Diseño reactor'!AW2785*'Propiedades físicas'!$L$8+AX2785*'Propiedades físicas'!$L$9+'Diseño reactor'!AY2785*'Propiedades físicas'!$L$7+'Diseño reactor'!AZ2785*'Propiedades físicas'!$L$6</f>
        <v>2.1301956382997473</v>
      </c>
      <c r="BD2785" s="29">
        <f t="shared" si="1782"/>
        <v>1.2242091480876098</v>
      </c>
      <c r="BE2785" s="58">
        <f t="shared" si="1783"/>
        <v>41.001613870163581</v>
      </c>
      <c r="BF2785" s="30">
        <f>AU2785*'Propiedades físicas'!$I$4+'Diseño reactor'!AV2785*'Propiedades físicas'!$I$5+'Diseño reactor'!AW2785*'Propiedades físicas'!$I$8+'Diseño reactor'!AX2785*'Propiedades físicas'!$I$9+'Diseño reactor'!AY2785*'Propiedades físicas'!$I$7+'Diseño reactor'!AZ2785*'Propiedades físicas'!$I$6</f>
        <v>2.0004987795148706E-2</v>
      </c>
      <c r="BG2785" s="24">
        <f>AU2785*'Propiedades físicas'!$O$4+'Diseño reactor'!AV2785*'Propiedades físicas'!$O$5+'Diseño reactor'!AW2785*'Propiedades físicas'!$O$8+'Diseño reactor'!AX2785*'Propiedades físicas'!$O$9+'Diseño reactor'!AY2785*'Propiedades físicas'!$O$7+'Diseño reactor'!AZ2785*'Propiedades físicas'!$O$6</f>
        <v>0.15507074667192117</v>
      </c>
      <c r="BH2785" s="54">
        <f t="shared" si="1784"/>
        <v>41080.299782686372</v>
      </c>
      <c r="BI2785" s="34">
        <f t="shared" si="1804"/>
        <v>274.80707135320523</v>
      </c>
      <c r="BJ2785" s="27">
        <f t="shared" si="1785"/>
        <v>4799.0660465943592</v>
      </c>
      <c r="BK2785" s="34">
        <f t="shared" si="1786"/>
        <v>572.4575039794247</v>
      </c>
      <c r="BL2785" s="27">
        <f t="shared" si="1787"/>
        <v>105.80363757278408</v>
      </c>
      <c r="BM2785" s="34">
        <f t="shared" si="1788"/>
        <v>1.1054421768707483</v>
      </c>
      <c r="BN2785" s="45">
        <f t="shared" si="1789"/>
        <v>3085.414783547943</v>
      </c>
      <c r="BO2785" s="45">
        <f t="shared" si="1790"/>
        <v>112.44830150127024</v>
      </c>
      <c r="BP2785" s="66">
        <f t="shared" si="1791"/>
        <v>6.6871056963511073</v>
      </c>
    </row>
    <row r="2786" spans="8:68">
      <c r="H2786" s="68">
        <v>2781</v>
      </c>
      <c r="I2786" s="31">
        <f>('Propiedades físicas'!$C$10*'Diseño reactor'!H2786)/1000</f>
        <v>2434.0571281291018</v>
      </c>
      <c r="J2786" s="31">
        <f t="shared" si="1769"/>
        <v>0.18734153554994698</v>
      </c>
      <c r="K2786" s="31">
        <f>(I2786*1000)/'Propiedades físicas'!$F$10</f>
        <v>15899.66583014848</v>
      </c>
      <c r="L2786" s="31">
        <f t="shared" si="1770"/>
        <v>2271.3808328783543</v>
      </c>
      <c r="M2786" s="31">
        <f t="shared" si="1771"/>
        <v>13628.284997270126</v>
      </c>
      <c r="N2786" s="31">
        <f t="shared" si="1772"/>
        <v>0.81674967021875378</v>
      </c>
      <c r="O2786" s="32">
        <f t="shared" si="1773"/>
        <v>4.9004980213125231</v>
      </c>
      <c r="P2786" s="33">
        <f t="shared" si="1774"/>
        <v>0.70265418986490813</v>
      </c>
      <c r="Q2786" s="31">
        <f t="shared" si="1775"/>
        <v>4.7682374997593175</v>
      </c>
      <c r="R2786" s="31">
        <f t="shared" si="1776"/>
        <v>9.8156963190210736E-2</v>
      </c>
      <c r="S2786" s="31">
        <f t="shared" si="1777"/>
        <v>0.13226052155320608</v>
      </c>
      <c r="T2786" s="31">
        <f t="shared" si="1778"/>
        <v>1.371199312790942E-2</v>
      </c>
      <c r="U2786" s="31">
        <f t="shared" si="1779"/>
        <v>2.2265240357255125E-3</v>
      </c>
      <c r="V2786" s="47">
        <f t="shared" si="1792"/>
        <v>6.9583230452641392E-4</v>
      </c>
      <c r="W2786" s="31">
        <f t="shared" si="1780"/>
        <v>0.13969455331801595</v>
      </c>
      <c r="X2786" s="34">
        <f>(S2786*H2786*'Propiedades físicas'!$F$5*60*24*365)/(1000000)</f>
        <v>56928.223666979997</v>
      </c>
      <c r="Y2786" s="34">
        <f>(U2786*H2786*'Propiedades físicas'!$F$7*60*24*365)/(1000000)</f>
        <v>299.70653049448003</v>
      </c>
      <c r="Z2786" s="31">
        <f t="shared" si="1793"/>
        <v>1954.0813020143096</v>
      </c>
      <c r="AA2786" s="31">
        <f t="shared" si="1794"/>
        <v>13260.468486830661</v>
      </c>
      <c r="AB2786" s="31">
        <f t="shared" si="1794"/>
        <v>272.97451463197604</v>
      </c>
      <c r="AC2786" s="31">
        <f t="shared" si="1794"/>
        <v>367.81651043946613</v>
      </c>
      <c r="AD2786" s="31">
        <f t="shared" si="1794"/>
        <v>38.133052888716094</v>
      </c>
      <c r="AE2786" s="31">
        <f t="shared" si="1795"/>
        <v>6.1919633433526506</v>
      </c>
      <c r="AF2786" s="31">
        <f t="shared" si="1796"/>
        <v>15899.665830148482</v>
      </c>
      <c r="AG2786" s="31">
        <f t="shared" si="1797"/>
        <v>0.12290077809742628</v>
      </c>
      <c r="AH2786" s="31">
        <f t="shared" si="1798"/>
        <v>0.83400925708051976</v>
      </c>
      <c r="AI2786" s="31">
        <f t="shared" si="1798"/>
        <v>1.7168569298756563E-2</v>
      </c>
      <c r="AJ2786" s="31">
        <f t="shared" si="1798"/>
        <v>2.3133600062337362E-2</v>
      </c>
      <c r="AK2786" s="31">
        <f t="shared" si="1798"/>
        <v>2.3983556192992E-3</v>
      </c>
      <c r="AL2786" s="31">
        <f t="shared" si="1799"/>
        <v>3.8943984166079959E-4</v>
      </c>
      <c r="AM2786" s="31">
        <f t="shared" si="1800"/>
        <v>1</v>
      </c>
      <c r="AN2786" s="31">
        <f>(Z2786*'Propiedades físicas'!$F$4)/1000</f>
        <v>1718.3800153653435</v>
      </c>
      <c r="AO2786" s="31">
        <f>(AA2786*'Propiedades físicas'!$F$6)/1000</f>
        <v>424.86541031805439</v>
      </c>
      <c r="AP2786" s="31">
        <f>(AB2786*'Propiedades físicas'!$F$9)/1000</f>
        <v>168.41162680219759</v>
      </c>
      <c r="AQ2786" s="31">
        <f>(AC2786*'Propiedades físicas'!$F$5)/1000</f>
        <v>108.3109278291096</v>
      </c>
      <c r="AR2786" s="31">
        <f>(AD2786*'Propiedades físicas'!$F$8)/1000</f>
        <v>13.518929910107625</v>
      </c>
      <c r="AS2786" s="31">
        <f>(AE2786*'Propiedades físicas'!$F$7)/1000</f>
        <v>0.5702179042893456</v>
      </c>
      <c r="AT2786" s="31">
        <f t="shared" si="1801"/>
        <v>2434.0571281291018</v>
      </c>
      <c r="AU2786" s="31">
        <f t="shared" si="1802"/>
        <v>0.70597357617737933</v>
      </c>
      <c r="AV2786" s="31">
        <f t="shared" si="1805"/>
        <v>0.17455030344526887</v>
      </c>
      <c r="AW2786" s="31">
        <f t="shared" si="1805"/>
        <v>6.9189677126290136E-2</v>
      </c>
      <c r="AX2786" s="31">
        <f t="shared" si="1805"/>
        <v>4.4498104246370351E-2</v>
      </c>
      <c r="AY2786" s="31">
        <f t="shared" si="1805"/>
        <v>5.5540725621747132E-3</v>
      </c>
      <c r="AZ2786" s="31">
        <f t="shared" si="1806"/>
        <v>2.3426644251675155E-4</v>
      </c>
      <c r="BA2786" s="31">
        <f t="shared" si="1803"/>
        <v>1</v>
      </c>
      <c r="BB2786" s="34">
        <f>AU2786*'Propiedades físicas'!$C$4+'Diseño reactor'!AV2786*'Propiedades físicas'!$C$5+'Diseño reactor'!AW2786*'Propiedades físicas'!$C$8+'Diseño reactor'!AX2786*'Propiedades físicas'!$C$9+'Diseño reactor'!AY2786*'Propiedades físicas'!$C$7+'Diseño reactor'!AZ2786*'Propiedades físicas'!$C$6</f>
        <v>875.3014718387584</v>
      </c>
      <c r="BC2786" s="45">
        <f>AU2786*'Propiedades físicas'!$L$4+'Diseño reactor'!AV2786*'Propiedades físicas'!$L$5+'Diseño reactor'!AW2786*'Propiedades físicas'!$L$8+AX2786*'Propiedades físicas'!$L$9+'Diseño reactor'!AY2786*'Propiedades físicas'!$L$7+'Diseño reactor'!AZ2786*'Propiedades físicas'!$L$6</f>
        <v>2.1302206202711598</v>
      </c>
      <c r="BD2786" s="29">
        <f t="shared" si="1782"/>
        <v>1.2238161886649941</v>
      </c>
      <c r="BE2786" s="58">
        <f t="shared" si="1783"/>
        <v>41.001192169897251</v>
      </c>
      <c r="BF2786" s="30">
        <f>AU2786*'Propiedades físicas'!$I$4+'Diseño reactor'!AV2786*'Propiedades físicas'!$I$5+'Diseño reactor'!AW2786*'Propiedades físicas'!$I$8+'Diseño reactor'!AX2786*'Propiedades físicas'!$I$9+'Diseño reactor'!AY2786*'Propiedades físicas'!$I$7+'Diseño reactor'!AZ2786*'Propiedades físicas'!$I$6</f>
        <v>2.000501692727134E-2</v>
      </c>
      <c r="BG2786" s="24">
        <f>AU2786*'Propiedades físicas'!$O$4+'Diseño reactor'!AV2786*'Propiedades físicas'!$O$5+'Diseño reactor'!AW2786*'Propiedades físicas'!$O$8+'Diseño reactor'!AX2786*'Propiedades físicas'!$O$9+'Diseño reactor'!AY2786*'Propiedades físicas'!$O$7+'Diseño reactor'!AZ2786*'Propiedades físicas'!$O$6</f>
        <v>0.15507197540492723</v>
      </c>
      <c r="BH2786" s="54">
        <f t="shared" si="1784"/>
        <v>41080.236488937335</v>
      </c>
      <c r="BI2786" s="34">
        <f t="shared" si="1804"/>
        <v>274.80851685850746</v>
      </c>
      <c r="BJ2786" s="27">
        <f t="shared" si="1785"/>
        <v>4799.0695316648344</v>
      </c>
      <c r="BK2786" s="34">
        <f t="shared" si="1786"/>
        <v>572.46245567758831</v>
      </c>
      <c r="BL2786" s="27">
        <f t="shared" si="1787"/>
        <v>105.80380672036642</v>
      </c>
      <c r="BM2786" s="34">
        <f t="shared" si="1788"/>
        <v>1.1054421768707483</v>
      </c>
      <c r="BN2786" s="45">
        <f t="shared" si="1789"/>
        <v>3086.6199428618588</v>
      </c>
      <c r="BO2786" s="45">
        <f t="shared" si="1790"/>
        <v>112.45361541936117</v>
      </c>
      <c r="BP2786" s="66">
        <f t="shared" si="1791"/>
        <v>6.6871051313462582</v>
      </c>
    </row>
    <row r="2787" spans="8:68">
      <c r="H2787" s="68">
        <v>2782</v>
      </c>
      <c r="I2787" s="31">
        <f>('Propiedades físicas'!$C$10*'Diseño reactor'!H2787)/1000</f>
        <v>2434.9323734107015</v>
      </c>
      <c r="J2787" s="31">
        <f t="shared" si="1769"/>
        <v>0.18727419495485356</v>
      </c>
      <c r="K2787" s="31">
        <f>(I2787*1000)/'Propiedades físicas'!$F$10</f>
        <v>15905.383077840012</v>
      </c>
      <c r="L2787" s="31">
        <f t="shared" si="1770"/>
        <v>2272.1975825485729</v>
      </c>
      <c r="M2787" s="31">
        <f t="shared" si="1771"/>
        <v>13633.185495291438</v>
      </c>
      <c r="N2787" s="31">
        <f t="shared" si="1772"/>
        <v>0.81674967021875378</v>
      </c>
      <c r="O2787" s="32">
        <f t="shared" si="1773"/>
        <v>4.9004980213125231</v>
      </c>
      <c r="P2787" s="33">
        <f t="shared" si="1774"/>
        <v>0.7026894745134572</v>
      </c>
      <c r="Q2787" s="31">
        <f t="shared" si="1775"/>
        <v>4.7682847060852431</v>
      </c>
      <c r="R2787" s="31">
        <f t="shared" si="1776"/>
        <v>9.8131535163755029E-2</v>
      </c>
      <c r="S2787" s="31">
        <f t="shared" si="1777"/>
        <v>0.13221331522728058</v>
      </c>
      <c r="T2787" s="31">
        <f t="shared" si="1778"/>
        <v>1.3704201561099191E-2</v>
      </c>
      <c r="U2787" s="31">
        <f t="shared" si="1779"/>
        <v>2.2244589804423917E-3</v>
      </c>
      <c r="V2787" s="47">
        <f t="shared" si="1792"/>
        <v>6.9586724660555951E-4</v>
      </c>
      <c r="W2787" s="31">
        <f t="shared" si="1780"/>
        <v>0.13965135201676587</v>
      </c>
      <c r="X2787" s="34">
        <f>(S2787*H2787*'Propiedades físicas'!$F$5*60*24*365)/(1000000)</f>
        <v>56928.367996738583</v>
      </c>
      <c r="Y2787" s="34">
        <f>(U2787*H2787*'Propiedades físicas'!$F$7*60*24*365)/(1000000)</f>
        <v>299.53622823178006</v>
      </c>
      <c r="Z2787" s="31">
        <f t="shared" si="1793"/>
        <v>1954.882118096438</v>
      </c>
      <c r="AA2787" s="31">
        <f t="shared" si="1794"/>
        <v>13265.368052329146</v>
      </c>
      <c r="AB2787" s="31">
        <f t="shared" si="1794"/>
        <v>273.00193082556649</v>
      </c>
      <c r="AC2787" s="31">
        <f t="shared" si="1794"/>
        <v>367.81744296229459</v>
      </c>
      <c r="AD2787" s="31">
        <f t="shared" si="1794"/>
        <v>38.125088742977951</v>
      </c>
      <c r="AE2787" s="31">
        <f t="shared" si="1795"/>
        <v>6.1884448835907335</v>
      </c>
      <c r="AF2787" s="31">
        <f t="shared" si="1796"/>
        <v>15905.383077840013</v>
      </c>
      <c r="AG2787" s="31">
        <f t="shared" si="1797"/>
        <v>0.12290694971189059</v>
      </c>
      <c r="AH2787" s="31">
        <f t="shared" si="1798"/>
        <v>0.83401751390766332</v>
      </c>
      <c r="AI2787" s="31">
        <f t="shared" si="1798"/>
        <v>1.716412169952217E-2</v>
      </c>
      <c r="AJ2787" s="31">
        <f t="shared" si="1798"/>
        <v>2.3125343235193867E-2</v>
      </c>
      <c r="AK2787" s="31">
        <f t="shared" si="1798"/>
        <v>2.3969928015185804E-3</v>
      </c>
      <c r="AL2787" s="31">
        <f t="shared" si="1799"/>
        <v>3.8907864421151297E-4</v>
      </c>
      <c r="AM2787" s="31">
        <f t="shared" si="1800"/>
        <v>1.0000000000000002</v>
      </c>
      <c r="AN2787" s="31">
        <f>(Z2787*'Propiedades físicas'!$F$4)/1000</f>
        <v>1719.0842370116457</v>
      </c>
      <c r="AO2787" s="31">
        <f>(AA2787*'Propiedades físicas'!$F$6)/1000</f>
        <v>425.02239239662583</v>
      </c>
      <c r="AP2787" s="31">
        <f>(AB2787*'Propiedades físicas'!$F$9)/1000</f>
        <v>168.42854122283322</v>
      </c>
      <c r="AQ2787" s="31">
        <f>(AC2787*'Propiedades físicas'!$F$5)/1000</f>
        <v>108.3112024291069</v>
      </c>
      <c r="AR2787" s="31">
        <f>(AD2787*'Propiedades físicas'!$F$8)/1000</f>
        <v>13.516106461160538</v>
      </c>
      <c r="AS2787" s="31">
        <f>(AE2787*'Propiedades físicas'!$F$7)/1000</f>
        <v>0.56989388932987073</v>
      </c>
      <c r="AT2787" s="31">
        <f t="shared" si="1801"/>
        <v>2434.932373410702</v>
      </c>
      <c r="AU2787" s="31">
        <f t="shared" si="1802"/>
        <v>0.70600902751301431</v>
      </c>
      <c r="AV2787" s="31">
        <f t="shared" si="1805"/>
        <v>0.17455203152163148</v>
      </c>
      <c r="AW2787" s="31">
        <f t="shared" si="1805"/>
        <v>6.9171753212558001E-2</v>
      </c>
      <c r="AX2787" s="31">
        <f t="shared" si="1805"/>
        <v>4.4482222016454319E-2</v>
      </c>
      <c r="AY2787" s="31">
        <f t="shared" si="1805"/>
        <v>5.5509165711358204E-3</v>
      </c>
      <c r="AZ2787" s="31">
        <f t="shared" si="1806"/>
        <v>2.3404916520601299E-4</v>
      </c>
      <c r="BA2787" s="31">
        <f t="shared" si="1803"/>
        <v>0.99999999999999989</v>
      </c>
      <c r="BB2787" s="34">
        <f>AU2787*'Propiedades físicas'!$C$4+'Diseño reactor'!AV2787*'Propiedades físicas'!$C$5+'Diseño reactor'!AW2787*'Propiedades físicas'!$C$8+'Diseño reactor'!AX2787*'Propiedades físicas'!$C$9+'Diseño reactor'!AY2787*'Propiedades físicas'!$C$7+'Diseño reactor'!AZ2787*'Propiedades físicas'!$C$6</f>
        <v>875.30139797234665</v>
      </c>
      <c r="BC2787" s="45">
        <f>AU2787*'Propiedades físicas'!$L$4+'Diseño reactor'!AV2787*'Propiedades físicas'!$L$5+'Diseño reactor'!AW2787*'Propiedades físicas'!$L$8+AX2787*'Propiedades físicas'!$L$9+'Diseño reactor'!AY2787*'Propiedades físicas'!$L$7+'Diseño reactor'!AZ2787*'Propiedades físicas'!$L$6</f>
        <v>2.1302455862151572</v>
      </c>
      <c r="BD2787" s="29">
        <f t="shared" si="1782"/>
        <v>1.2234234817060912</v>
      </c>
      <c r="BE2787" s="58">
        <f t="shared" si="1783"/>
        <v>41.000770743359851</v>
      </c>
      <c r="BF2787" s="30">
        <f>AU2787*'Propiedades físicas'!$I$4+'Diseño reactor'!AV2787*'Propiedades físicas'!$I$5+'Diseño reactor'!AW2787*'Propiedades físicas'!$I$8+'Diseño reactor'!AX2787*'Propiedades físicas'!$I$9+'Diseño reactor'!AY2787*'Propiedades físicas'!$I$7+'Diseño reactor'!AZ2787*'Propiedades físicas'!$I$6</f>
        <v>2.0005046017778739E-2</v>
      </c>
      <c r="BG2787" s="24">
        <f>AU2787*'Propiedades físicas'!$O$4+'Diseño reactor'!AV2787*'Propiedades físicas'!$O$5+'Diseño reactor'!AW2787*'Propiedades físicas'!$O$8+'Diseño reactor'!AX2787*'Propiedades físicas'!$O$9+'Diseño reactor'!AY2787*'Propiedades físicas'!$O$7+'Diseño reactor'!AZ2787*'Propiedades físicas'!$O$6</f>
        <v>0.15507320337378327</v>
      </c>
      <c r="BH2787" s="54">
        <f t="shared" si="1784"/>
        <v>41080.17328501989</v>
      </c>
      <c r="BI2787" s="34">
        <f t="shared" si="1804"/>
        <v>274.80996106519387</v>
      </c>
      <c r="BJ2787" s="27">
        <f t="shared" si="1785"/>
        <v>4799.0730161228466</v>
      </c>
      <c r="BK2787" s="34">
        <f t="shared" si="1786"/>
        <v>572.46740448834896</v>
      </c>
      <c r="BL2787" s="27">
        <f t="shared" si="1787"/>
        <v>105.80397576693323</v>
      </c>
      <c r="BM2787" s="34">
        <f t="shared" si="1788"/>
        <v>1.1054421768707483</v>
      </c>
      <c r="BN2787" s="45">
        <f t="shared" si="1789"/>
        <v>3087.8251125291749</v>
      </c>
      <c r="BO2787" s="45">
        <f t="shared" si="1790"/>
        <v>112.45892605106863</v>
      </c>
      <c r="BP2787" s="66">
        <f t="shared" si="1791"/>
        <v>6.6871045670235914</v>
      </c>
    </row>
    <row r="2788" spans="8:68">
      <c r="H2788" s="68">
        <v>2783</v>
      </c>
      <c r="I2788" s="31">
        <f>('Propiedades físicas'!$C$10*'Diseño reactor'!H2788)/1000</f>
        <v>2435.8076186923017</v>
      </c>
      <c r="J2788" s="31">
        <f t="shared" si="1769"/>
        <v>0.18720690275400736</v>
      </c>
      <c r="K2788" s="31">
        <f>(I2788*1000)/'Propiedades físicas'!$F$10</f>
        <v>15911.100325531545</v>
      </c>
      <c r="L2788" s="31">
        <f t="shared" si="1770"/>
        <v>2273.0143322187919</v>
      </c>
      <c r="M2788" s="31">
        <f t="shared" si="1771"/>
        <v>13638.085993312752</v>
      </c>
      <c r="N2788" s="31">
        <f t="shared" si="1772"/>
        <v>0.81674967021875378</v>
      </c>
      <c r="O2788" s="32">
        <f t="shared" si="1773"/>
        <v>4.9004980213125231</v>
      </c>
      <c r="P2788" s="33">
        <f t="shared" si="1774"/>
        <v>0.702724737344814</v>
      </c>
      <c r="Q2788" s="31">
        <f t="shared" si="1775"/>
        <v>4.7683318789006357</v>
      </c>
      <c r="R2788" s="31">
        <f t="shared" si="1776"/>
        <v>9.8106119814089857E-2</v>
      </c>
      <c r="S2788" s="31">
        <f t="shared" si="1777"/>
        <v>0.13216614241188829</v>
      </c>
      <c r="T2788" s="31">
        <f t="shared" si="1778"/>
        <v>1.369641658175161E-2</v>
      </c>
      <c r="U2788" s="31">
        <f t="shared" si="1779"/>
        <v>2.2223964780984091E-3</v>
      </c>
      <c r="V2788" s="47">
        <f t="shared" si="1792"/>
        <v>6.9590216707933038E-4</v>
      </c>
      <c r="W2788" s="31">
        <f t="shared" si="1780"/>
        <v>0.13960817742773016</v>
      </c>
      <c r="X2788" s="34">
        <f>(S2788*H2788*'Propiedades físicas'!$F$5*60*24*365)/(1000000)</f>
        <v>56928.512148068476</v>
      </c>
      <c r="Y2788" s="34">
        <f>(U2788*H2788*'Propiedades físicas'!$F$7*60*24*365)/(1000000)</f>
        <v>299.36606995293101</v>
      </c>
      <c r="Z2788" s="31">
        <f t="shared" si="1793"/>
        <v>1955.6829440306174</v>
      </c>
      <c r="AA2788" s="31">
        <f t="shared" si="1794"/>
        <v>13270.26761898047</v>
      </c>
      <c r="AB2788" s="31">
        <f t="shared" si="1794"/>
        <v>273.02933144261209</v>
      </c>
      <c r="AC2788" s="31">
        <f t="shared" si="1794"/>
        <v>367.81837433228509</v>
      </c>
      <c r="AD2788" s="31">
        <f t="shared" si="1794"/>
        <v>38.11712734701473</v>
      </c>
      <c r="AE2788" s="31">
        <f t="shared" si="1795"/>
        <v>6.1849293985478724</v>
      </c>
      <c r="AF2788" s="31">
        <f t="shared" si="1796"/>
        <v>15911.100325531548</v>
      </c>
      <c r="AG2788" s="31">
        <f t="shared" si="1797"/>
        <v>0.12291311751032423</v>
      </c>
      <c r="AH2788" s="31">
        <f t="shared" si="1798"/>
        <v>0.83402576487350155</v>
      </c>
      <c r="AI2788" s="31">
        <f t="shared" si="1798"/>
        <v>1.7159676317576793E-2</v>
      </c>
      <c r="AJ2788" s="31">
        <f t="shared" si="1798"/>
        <v>2.3117092269355499E-2</v>
      </c>
      <c r="AK2788" s="31">
        <f t="shared" si="1798"/>
        <v>2.3956311359466798E-3</v>
      </c>
      <c r="AL2788" s="31">
        <f t="shared" si="1799"/>
        <v>3.8871789329511693E-4</v>
      </c>
      <c r="AM2788" s="31">
        <f t="shared" si="1800"/>
        <v>0.99999999999999978</v>
      </c>
      <c r="AN2788" s="31">
        <f>(Z2788*'Propiedades físicas'!$F$4)/1000</f>
        <v>1719.7884673216442</v>
      </c>
      <c r="AO2788" s="31">
        <f>(AA2788*'Propiedades físicas'!$F$6)/1000</f>
        <v>425.17937451213425</v>
      </c>
      <c r="AP2788" s="31">
        <f>(AB2788*'Propiedades físicas'!$F$9)/1000</f>
        <v>168.44544603351952</v>
      </c>
      <c r="AQ2788" s="31">
        <f>(AC2788*'Propiedades físicas'!$F$5)/1000</f>
        <v>108.31147668962801</v>
      </c>
      <c r="AR2788" s="31">
        <f>(AD2788*'Propiedades físicas'!$F$8)/1000</f>
        <v>13.513283987063657</v>
      </c>
      <c r="AS2788" s="31">
        <f>(AE2788*'Propiedades físicas'!$F$7)/1000</f>
        <v>0.56957014831227359</v>
      </c>
      <c r="AT2788" s="31">
        <f t="shared" si="1801"/>
        <v>2435.8076186923017</v>
      </c>
      <c r="AU2788" s="31">
        <f t="shared" si="1802"/>
        <v>0.70604445692839135</v>
      </c>
      <c r="AV2788" s="31">
        <f t="shared" si="1805"/>
        <v>0.17455375837127807</v>
      </c>
      <c r="AW2788" s="31">
        <f t="shared" si="1805"/>
        <v>6.915383823454492E-2</v>
      </c>
      <c r="AX2788" s="31">
        <f t="shared" si="1805"/>
        <v>4.4466351060916946E-2</v>
      </c>
      <c r="AY2788" s="31">
        <f t="shared" si="1805"/>
        <v>5.5477632483629628E-3</v>
      </c>
      <c r="AZ2788" s="31">
        <f t="shared" si="1806"/>
        <v>2.3383215650588018E-4</v>
      </c>
      <c r="BA2788" s="31">
        <f t="shared" si="1803"/>
        <v>1</v>
      </c>
      <c r="BB2788" s="34">
        <f>AU2788*'Propiedades físicas'!$C$4+'Diseño reactor'!AV2788*'Propiedades físicas'!$C$5+'Diseño reactor'!AW2788*'Propiedades físicas'!$C$8+'Diseño reactor'!AX2788*'Propiedades físicas'!$C$9+'Diseño reactor'!AY2788*'Propiedades físicas'!$C$7+'Diseño reactor'!AZ2788*'Propiedades físicas'!$C$6</f>
        <v>875.30132419509812</v>
      </c>
      <c r="BC2788" s="45">
        <f>AU2788*'Propiedades físicas'!$L$4+'Diseño reactor'!AV2788*'Propiedades físicas'!$L$5+'Diseño reactor'!AW2788*'Propiedades físicas'!$L$8+AX2788*'Propiedades físicas'!$L$9+'Diseño reactor'!AY2788*'Propiedades físicas'!$L$7+'Diseño reactor'!AZ2788*'Propiedades físicas'!$L$6</f>
        <v>2.1302705361470862</v>
      </c>
      <c r="BD2788" s="29">
        <f t="shared" si="1782"/>
        <v>1.2230310269674656</v>
      </c>
      <c r="BE2788" s="58">
        <f t="shared" si="1783"/>
        <v>41.000349590284422</v>
      </c>
      <c r="BF2788" s="30">
        <f>AU2788*'Propiedades físicas'!$I$4+'Diseño reactor'!AV2788*'Propiedades físicas'!$I$5+'Diseño reactor'!AW2788*'Propiedades físicas'!$I$8+'Diseño reactor'!AX2788*'Propiedades físicas'!$I$9+'Diseño reactor'!AY2788*'Propiedades físicas'!$I$7+'Diseño reactor'!AZ2788*'Propiedades físicas'!$I$6</f>
        <v>2.0005075066733803E-2</v>
      </c>
      <c r="BG2788" s="24">
        <f>AU2788*'Propiedades físicas'!$O$4+'Diseño reactor'!AV2788*'Propiedades físicas'!$O$5+'Diseño reactor'!AW2788*'Propiedades físicas'!$O$8+'Diseño reactor'!AX2788*'Propiedades físicas'!$O$9+'Diseño reactor'!AY2788*'Propiedades físicas'!$O$7+'Diseño reactor'!AZ2788*'Propiedades físicas'!$O$6</f>
        <v>0.15507443057919276</v>
      </c>
      <c r="BH2788" s="54">
        <f t="shared" si="1784"/>
        <v>41080.110170798005</v>
      </c>
      <c r="BI2788" s="34">
        <f t="shared" si="1804"/>
        <v>274.81140397488446</v>
      </c>
      <c r="BJ2788" s="27">
        <f t="shared" si="1785"/>
        <v>4799.0764999673838</v>
      </c>
      <c r="BK2788" s="34">
        <f t="shared" si="1786"/>
        <v>572.47235041417503</v>
      </c>
      <c r="BL2788" s="27">
        <f t="shared" si="1787"/>
        <v>105.80414471257303</v>
      </c>
      <c r="BM2788" s="34">
        <f t="shared" si="1788"/>
        <v>1.1054421768707483</v>
      </c>
      <c r="BN2788" s="45">
        <f t="shared" si="1789"/>
        <v>3089.0302925400483</v>
      </c>
      <c r="BO2788" s="45">
        <f t="shared" si="1790"/>
        <v>112.46423339944033</v>
      </c>
      <c r="BP2788" s="66">
        <f t="shared" si="1791"/>
        <v>6.6871040033821112</v>
      </c>
    </row>
    <row r="2789" spans="8:68">
      <c r="H2789" s="68">
        <v>2784</v>
      </c>
      <c r="I2789" s="31">
        <f>('Propiedades físicas'!$C$10*'Diseño reactor'!H2789)/1000</f>
        <v>2436.6828639739015</v>
      </c>
      <c r="J2789" s="31">
        <f t="shared" si="1769"/>
        <v>0.18713965889525952</v>
      </c>
      <c r="K2789" s="31">
        <f>(I2789*1000)/'Propiedades físicas'!$F$10</f>
        <v>15916.817573223076</v>
      </c>
      <c r="L2789" s="31">
        <f t="shared" si="1770"/>
        <v>2273.8310818890109</v>
      </c>
      <c r="M2789" s="31">
        <f t="shared" si="1771"/>
        <v>13642.986491334064</v>
      </c>
      <c r="N2789" s="31">
        <f t="shared" si="1772"/>
        <v>0.81674967021875389</v>
      </c>
      <c r="O2789" s="32">
        <f t="shared" si="1773"/>
        <v>4.9004980213125231</v>
      </c>
      <c r="P2789" s="33">
        <f t="shared" si="1774"/>
        <v>0.70275997837920723</v>
      </c>
      <c r="Q2789" s="31">
        <f t="shared" si="1775"/>
        <v>4.7683790182409647</v>
      </c>
      <c r="R2789" s="31">
        <f t="shared" si="1776"/>
        <v>9.8080717132284584E-2</v>
      </c>
      <c r="S2789" s="31">
        <f t="shared" si="1777"/>
        <v>0.13211900307155847</v>
      </c>
      <c r="T2789" s="31">
        <f t="shared" si="1778"/>
        <v>1.3688638182512427E-2</v>
      </c>
      <c r="U2789" s="31">
        <f t="shared" si="1779"/>
        <v>2.2203365247496724E-3</v>
      </c>
      <c r="V2789" s="47">
        <f t="shared" si="1792"/>
        <v>6.9593706596775859E-4</v>
      </c>
      <c r="W2789" s="31">
        <f t="shared" si="1780"/>
        <v>0.13956502952614147</v>
      </c>
      <c r="X2789" s="34">
        <f>(S2789*H2789*'Propiedades físicas'!$F$5*60*24*365)/(1000000)</f>
        <v>56928.656121245345</v>
      </c>
      <c r="Y2789" s="34">
        <f>(U2789*H2789*'Propiedades físicas'!$F$7*60*24*365)/(1000000)</f>
        <v>299.19605549718926</v>
      </c>
      <c r="Z2789" s="31">
        <f t="shared" si="1793"/>
        <v>1956.4837798077128</v>
      </c>
      <c r="AA2789" s="31">
        <f t="shared" si="1794"/>
        <v>13275.167186782846</v>
      </c>
      <c r="AB2789" s="31">
        <f t="shared" si="1794"/>
        <v>273.05671649628027</v>
      </c>
      <c r="AC2789" s="31">
        <f t="shared" si="1794"/>
        <v>367.81930455121875</v>
      </c>
      <c r="AD2789" s="31">
        <f t="shared" si="1794"/>
        <v>38.109168700114594</v>
      </c>
      <c r="AE2789" s="31">
        <f t="shared" si="1795"/>
        <v>6.1814168849030882</v>
      </c>
      <c r="AF2789" s="31">
        <f t="shared" si="1796"/>
        <v>15916.817573223076</v>
      </c>
      <c r="AG2789" s="31">
        <f t="shared" si="1797"/>
        <v>0.12291928149626551</v>
      </c>
      <c r="AH2789" s="31">
        <f t="shared" si="1798"/>
        <v>0.83403400998423904</v>
      </c>
      <c r="AI2789" s="31">
        <f t="shared" si="1798"/>
        <v>1.7155233151358387E-2</v>
      </c>
      <c r="AJ2789" s="31">
        <f t="shared" si="1798"/>
        <v>2.3108847158618103E-2</v>
      </c>
      <c r="AK2789" s="31">
        <f t="shared" si="1798"/>
        <v>2.3942706212971743E-3</v>
      </c>
      <c r="AL2789" s="31">
        <f t="shared" si="1799"/>
        <v>3.883575882217881E-4</v>
      </c>
      <c r="AM2789" s="31">
        <f t="shared" si="1800"/>
        <v>0.99999999999999989</v>
      </c>
      <c r="AN2789" s="31">
        <f>(Z2789*'Propiedades físicas'!$F$4)/1000</f>
        <v>1720.4927062873064</v>
      </c>
      <c r="AO2789" s="31">
        <f>(AA2789*'Propiedades físicas'!$F$6)/1000</f>
        <v>425.33635666452238</v>
      </c>
      <c r="AP2789" s="31">
        <f>(AB2789*'Propiedades físicas'!$F$9)/1000</f>
        <v>168.46234124238009</v>
      </c>
      <c r="AQ2789" s="31">
        <f>(AC2789*'Propiedades físicas'!$F$5)/1000</f>
        <v>108.3117506111974</v>
      </c>
      <c r="AR2789" s="31">
        <f>(AD2789*'Propiedades físicas'!$F$8)/1000</f>
        <v>13.51046248756462</v>
      </c>
      <c r="AS2789" s="31">
        <f>(AE2789*'Propiedades físicas'!$F$7)/1000</f>
        <v>0.5692466809307255</v>
      </c>
      <c r="AT2789" s="31">
        <f t="shared" si="1801"/>
        <v>2436.6828639739019</v>
      </c>
      <c r="AU2789" s="31">
        <f t="shared" si="1802"/>
        <v>0.70607986444383419</v>
      </c>
      <c r="AV2789" s="31">
        <f t="shared" si="1805"/>
        <v>0.17455548399550691</v>
      </c>
      <c r="AW2789" s="31">
        <f t="shared" si="1805"/>
        <v>6.9135932185955734E-2</v>
      </c>
      <c r="AX2789" s="31">
        <f t="shared" si="1805"/>
        <v>4.4450491367824328E-2</v>
      </c>
      <c r="AY2789" s="31">
        <f t="shared" si="1805"/>
        <v>5.5446125908772854E-3</v>
      </c>
      <c r="AZ2789" s="31">
        <f t="shared" si="1806"/>
        <v>2.3361541600139165E-4</v>
      </c>
      <c r="BA2789" s="31">
        <f t="shared" si="1803"/>
        <v>0.99999999999999978</v>
      </c>
      <c r="BB2789" s="34">
        <f>AU2789*'Propiedades físicas'!$C$4+'Diseño reactor'!AV2789*'Propiedades físicas'!$C$5+'Diseño reactor'!AW2789*'Propiedades físicas'!$C$8+'Diseño reactor'!AX2789*'Propiedades físicas'!$C$9+'Diseño reactor'!AY2789*'Propiedades físicas'!$C$7+'Diseño reactor'!AZ2789*'Propiedades físicas'!$C$6</f>
        <v>875.30125050688127</v>
      </c>
      <c r="BC2789" s="45">
        <f>AU2789*'Propiedades físicas'!$L$4+'Diseño reactor'!AV2789*'Propiedades físicas'!$L$5+'Diseño reactor'!AW2789*'Propiedades físicas'!$L$8+AX2789*'Propiedades físicas'!$L$9+'Diseño reactor'!AY2789*'Propiedades físicas'!$L$7+'Diseño reactor'!AZ2789*'Propiedades físicas'!$L$6</f>
        <v>2.1302954700822698</v>
      </c>
      <c r="BD2789" s="29">
        <f t="shared" si="1782"/>
        <v>1.2226388242059989</v>
      </c>
      <c r="BE2789" s="58">
        <f t="shared" si="1783"/>
        <v>40.999928710404362</v>
      </c>
      <c r="BF2789" s="30">
        <f>AU2789*'Propiedades físicas'!$I$4+'Diseño reactor'!AV2789*'Propiedades físicas'!$I$5+'Diseño reactor'!AW2789*'Propiedades físicas'!$I$8+'Diseño reactor'!AX2789*'Propiedades físicas'!$I$9+'Diseño reactor'!AY2789*'Propiedades físicas'!$I$7+'Diseño reactor'!AZ2789*'Propiedades físicas'!$I$6</f>
        <v>2.0005104074199254E-2</v>
      </c>
      <c r="BG2789" s="24">
        <f>AU2789*'Propiedades físicas'!$O$4+'Diseño reactor'!AV2789*'Propiedades físicas'!$O$5+'Diseño reactor'!AW2789*'Propiedades físicas'!$O$8+'Diseño reactor'!AX2789*'Propiedades físicas'!$O$9+'Diseño reactor'!AY2789*'Propiedades físicas'!$O$7+'Diseño reactor'!AZ2789*'Propiedades físicas'!$O$6</f>
        <v>0.15507565702185824</v>
      </c>
      <c r="BH2789" s="54">
        <f t="shared" si="1784"/>
        <v>41080.047146135897</v>
      </c>
      <c r="BI2789" s="34">
        <f t="shared" si="1804"/>
        <v>274.81284558919589</v>
      </c>
      <c r="BJ2789" s="27">
        <f t="shared" si="1785"/>
        <v>4799.0799831974318</v>
      </c>
      <c r="BK2789" s="34">
        <f t="shared" si="1786"/>
        <v>572.47729345753089</v>
      </c>
      <c r="BL2789" s="27">
        <f t="shared" si="1787"/>
        <v>105.80431355737426</v>
      </c>
      <c r="BM2789" s="34">
        <f t="shared" si="1788"/>
        <v>1.1054421768707483</v>
      </c>
      <c r="BN2789" s="45">
        <f t="shared" si="1789"/>
        <v>3090.2354828846455</v>
      </c>
      <c r="BO2789" s="45">
        <f t="shared" si="1790"/>
        <v>112.46953746752013</v>
      </c>
      <c r="BP2789" s="66">
        <f t="shared" si="1791"/>
        <v>6.6871034404208132</v>
      </c>
    </row>
    <row r="2790" spans="8:68">
      <c r="H2790" s="68">
        <v>2785</v>
      </c>
      <c r="I2790" s="31">
        <f>('Propiedades físicas'!$C$10*'Diseño reactor'!H2790)/1000</f>
        <v>2437.5581092555017</v>
      </c>
      <c r="J2790" s="31">
        <f t="shared" si="1769"/>
        <v>0.18707246332653588</v>
      </c>
      <c r="K2790" s="31">
        <f>(I2790*1000)/'Propiedades físicas'!$F$10</f>
        <v>15922.534820914609</v>
      </c>
      <c r="L2790" s="31">
        <f t="shared" si="1770"/>
        <v>2274.6478315592299</v>
      </c>
      <c r="M2790" s="31">
        <f t="shared" si="1771"/>
        <v>13647.886989355378</v>
      </c>
      <c r="N2790" s="31">
        <f t="shared" si="1772"/>
        <v>0.816749670218754</v>
      </c>
      <c r="O2790" s="32">
        <f t="shared" si="1773"/>
        <v>4.900498021312524</v>
      </c>
      <c r="P2790" s="33">
        <f t="shared" si="1774"/>
        <v>0.70279519763684084</v>
      </c>
      <c r="Q2790" s="31">
        <f t="shared" si="1775"/>
        <v>4.768426124141655</v>
      </c>
      <c r="R2790" s="31">
        <f t="shared" si="1776"/>
        <v>9.8055327109416182E-2</v>
      </c>
      <c r="S2790" s="31">
        <f t="shared" si="1777"/>
        <v>0.13207189717087003</v>
      </c>
      <c r="T2790" s="31">
        <f t="shared" si="1778"/>
        <v>1.3680866356037534E-2</v>
      </c>
      <c r="U2790" s="31">
        <f t="shared" si="1779"/>
        <v>2.2182791164595973E-3</v>
      </c>
      <c r="V2790" s="47">
        <f t="shared" si="1792"/>
        <v>6.9597194329085209E-4</v>
      </c>
      <c r="W2790" s="31">
        <f t="shared" si="1780"/>
        <v>0.13952190828726299</v>
      </c>
      <c r="X2790" s="34">
        <f>(S2790*H2790*'Propiedades físicas'!$F$5*60*24*365)/(1000000)</f>
        <v>56928.799916544318</v>
      </c>
      <c r="Y2790" s="34">
        <f>(U2790*H2790*'Propiedades físicas'!$F$7*60*24*365)/(1000000)</f>
        <v>299.02618470403257</v>
      </c>
      <c r="Z2790" s="31">
        <f t="shared" si="1793"/>
        <v>1957.2846254186018</v>
      </c>
      <c r="AA2790" s="31">
        <f t="shared" si="1794"/>
        <v>13280.06675573451</v>
      </c>
      <c r="AB2790" s="31">
        <f t="shared" si="1794"/>
        <v>273.0840859997241</v>
      </c>
      <c r="AC2790" s="31">
        <f t="shared" si="1794"/>
        <v>367.82023362087307</v>
      </c>
      <c r="AD2790" s="31">
        <f t="shared" si="1794"/>
        <v>38.101212801564536</v>
      </c>
      <c r="AE2790" s="31">
        <f t="shared" si="1795"/>
        <v>6.1779073393399786</v>
      </c>
      <c r="AF2790" s="31">
        <f t="shared" si="1796"/>
        <v>15922.534820914612</v>
      </c>
      <c r="AG2790" s="31">
        <f t="shared" si="1797"/>
        <v>0.12292544167324815</v>
      </c>
      <c r="AH2790" s="31">
        <f t="shared" si="1798"/>
        <v>0.83404224924607095</v>
      </c>
      <c r="AI2790" s="31">
        <f t="shared" si="1798"/>
        <v>1.7150792199306226E-2</v>
      </c>
      <c r="AJ2790" s="31">
        <f t="shared" si="1798"/>
        <v>2.3100607896786182E-2</v>
      </c>
      <c r="AK2790" s="31">
        <f t="shared" si="1798"/>
        <v>2.3929112562855082E-3</v>
      </c>
      <c r="AL2790" s="31">
        <f t="shared" si="1799"/>
        <v>3.8799772830298081E-4</v>
      </c>
      <c r="AM2790" s="31">
        <f t="shared" si="1800"/>
        <v>1</v>
      </c>
      <c r="AN2790" s="31">
        <f>(Z2790*'Propiedades físicas'!$F$4)/1000</f>
        <v>1721.1969539006102</v>
      </c>
      <c r="AO2790" s="31">
        <f>(AA2790*'Propiedades físicas'!$F$6)/1000</f>
        <v>425.49333885373369</v>
      </c>
      <c r="AP2790" s="31">
        <f>(AB2790*'Propiedades físicas'!$F$9)/1000</f>
        <v>168.47922685752974</v>
      </c>
      <c r="AQ2790" s="31">
        <f>(AC2790*'Propiedades físicas'!$F$5)/1000</f>
        <v>108.31202419433851</v>
      </c>
      <c r="AR2790" s="31">
        <f>(AD2790*'Propiedades físicas'!$F$8)/1000</f>
        <v>13.507641962410656</v>
      </c>
      <c r="AS2790" s="31">
        <f>(AE2790*'Propiedades físicas'!$F$7)/1000</f>
        <v>0.56892348687981864</v>
      </c>
      <c r="AT2790" s="31">
        <f t="shared" si="1801"/>
        <v>2437.5581092555021</v>
      </c>
      <c r="AU2790" s="31">
        <f t="shared" si="1802"/>
        <v>0.70611525007964282</v>
      </c>
      <c r="AV2790" s="31">
        <f t="shared" si="1805"/>
        <v>0.17455720839561489</v>
      </c>
      <c r="AW2790" s="31">
        <f t="shared" si="1805"/>
        <v>6.9118035060500765E-2</v>
      </c>
      <c r="AX2790" s="31">
        <f t="shared" si="1805"/>
        <v>4.4434642925259331E-2</v>
      </c>
      <c r="AY2790" s="31">
        <f t="shared" si="1805"/>
        <v>5.5414645957040445E-3</v>
      </c>
      <c r="AZ2790" s="31">
        <f t="shared" si="1806"/>
        <v>2.3339894327835476E-4</v>
      </c>
      <c r="BA2790" s="31">
        <f t="shared" si="1803"/>
        <v>1.0000000000000002</v>
      </c>
      <c r="BB2790" s="34">
        <f>AU2790*'Propiedades físicas'!$C$4+'Diseño reactor'!AV2790*'Propiedades físicas'!$C$5+'Diseño reactor'!AW2790*'Propiedades físicas'!$C$8+'Diseño reactor'!AX2790*'Propiedades físicas'!$C$9+'Diseño reactor'!AY2790*'Propiedades físicas'!$C$7+'Diseño reactor'!AZ2790*'Propiedades físicas'!$C$6</f>
        <v>875.30117690756595</v>
      </c>
      <c r="BC2790" s="45">
        <f>AU2790*'Propiedades físicas'!$L$4+'Diseño reactor'!AV2790*'Propiedades físicas'!$L$5+'Diseño reactor'!AW2790*'Propiedades físicas'!$L$8+AX2790*'Propiedades físicas'!$L$9+'Diseño reactor'!AY2790*'Propiedades físicas'!$L$7+'Diseño reactor'!AZ2790*'Propiedades físicas'!$L$6</f>
        <v>2.1303203880360164</v>
      </c>
      <c r="BD2790" s="29">
        <f t="shared" si="1782"/>
        <v>1.2222468731788809</v>
      </c>
      <c r="BE2790" s="58">
        <f t="shared" si="1783"/>
        <v>40.999508103453408</v>
      </c>
      <c r="BF2790" s="30">
        <f>AU2790*'Propiedades físicas'!$I$4+'Diseño reactor'!AV2790*'Propiedades físicas'!$I$5+'Diseño reactor'!AW2790*'Propiedades físicas'!$I$8+'Diseño reactor'!AX2790*'Propiedades físicas'!$I$9+'Diseño reactor'!AY2790*'Propiedades físicas'!$I$7+'Diseño reactor'!AZ2790*'Propiedades físicas'!$I$6</f>
        <v>2.0005133040237752E-2</v>
      </c>
      <c r="BG2790" s="24">
        <f>AU2790*'Propiedades físicas'!$O$4+'Diseño reactor'!AV2790*'Propiedades físicas'!$O$5+'Diseño reactor'!AW2790*'Propiedades físicas'!$O$8+'Diseño reactor'!AX2790*'Propiedades físicas'!$O$9+'Diseño reactor'!AY2790*'Propiedades físicas'!$O$7+'Diseño reactor'!AZ2790*'Propiedades físicas'!$O$6</f>
        <v>0.15507688270248174</v>
      </c>
      <c r="BH2790" s="54">
        <f t="shared" si="1784"/>
        <v>41079.98421089803</v>
      </c>
      <c r="BI2790" s="34">
        <f t="shared" si="1804"/>
        <v>274.81428590974247</v>
      </c>
      <c r="BJ2790" s="27">
        <f t="shared" si="1785"/>
        <v>4799.083465811982</v>
      </c>
      <c r="BK2790" s="34">
        <f t="shared" si="1786"/>
        <v>572.48223362088015</v>
      </c>
      <c r="BL2790" s="27">
        <f t="shared" si="1787"/>
        <v>105.8044823014252</v>
      </c>
      <c r="BM2790" s="34">
        <f t="shared" si="1788"/>
        <v>1.1054421768707483</v>
      </c>
      <c r="BN2790" s="45">
        <f t="shared" si="1789"/>
        <v>3091.4406835531495</v>
      </c>
      <c r="BO2790" s="45">
        <f t="shared" si="1790"/>
        <v>112.47483825834823</v>
      </c>
      <c r="BP2790" s="66">
        <f t="shared" si="1791"/>
        <v>6.6871028781387025</v>
      </c>
    </row>
    <row r="2791" spans="8:68">
      <c r="H2791" s="68">
        <v>2786</v>
      </c>
      <c r="I2791" s="31">
        <f>('Propiedades físicas'!$C$10*'Diseño reactor'!H2791)/1000</f>
        <v>2438.433354537101</v>
      </c>
      <c r="J2791" s="31">
        <f t="shared" si="1769"/>
        <v>0.18700531599583725</v>
      </c>
      <c r="K2791" s="31">
        <f>(I2791*1000)/'Propiedades físicas'!$F$10</f>
        <v>15928.252068606138</v>
      </c>
      <c r="L2791" s="31">
        <f t="shared" si="1770"/>
        <v>2275.464581229448</v>
      </c>
      <c r="M2791" s="31">
        <f t="shared" si="1771"/>
        <v>13652.787487376689</v>
      </c>
      <c r="N2791" s="31">
        <f t="shared" si="1772"/>
        <v>0.81674967021875378</v>
      </c>
      <c r="O2791" s="32">
        <f t="shared" si="1773"/>
        <v>4.9004980213125231</v>
      </c>
      <c r="P2791" s="33">
        <f t="shared" si="1774"/>
        <v>0.7028303951378928</v>
      </c>
      <c r="Q2791" s="31">
        <f t="shared" si="1775"/>
        <v>4.7684731966380713</v>
      </c>
      <c r="R2791" s="31">
        <f t="shared" si="1776"/>
        <v>9.8029949736569033E-2</v>
      </c>
      <c r="S2791" s="31">
        <f t="shared" si="1777"/>
        <v>0.13202482467445162</v>
      </c>
      <c r="T2791" s="31">
        <f t="shared" si="1778"/>
        <v>1.3673101094992949E-2</v>
      </c>
      <c r="U2791" s="31">
        <f t="shared" si="1779"/>
        <v>2.2162242492988946E-3</v>
      </c>
      <c r="V2791" s="47">
        <f t="shared" si="1792"/>
        <v>6.9600679906859286E-4</v>
      </c>
      <c r="W2791" s="31">
        <f t="shared" si="1780"/>
        <v>0.13947881368638862</v>
      </c>
      <c r="X2791" s="34">
        <f>(S2791*H2791*'Propiedades físicas'!$F$5*60*24*365)/(1000000)</f>
        <v>56928.943534239959</v>
      </c>
      <c r="Y2791" s="34">
        <f>(U2791*H2791*'Propiedades físicas'!$F$7*60*24*365)/(1000000)</f>
        <v>298.85645741316063</v>
      </c>
      <c r="Z2791" s="31">
        <f t="shared" si="1793"/>
        <v>1958.0854808541694</v>
      </c>
      <c r="AA2791" s="31">
        <f t="shared" si="1794"/>
        <v>13284.966325833666</v>
      </c>
      <c r="AB2791" s="31">
        <f t="shared" si="1794"/>
        <v>273.11143996608132</v>
      </c>
      <c r="AC2791" s="31">
        <f t="shared" si="1794"/>
        <v>367.82116154302219</v>
      </c>
      <c r="AD2791" s="31">
        <f t="shared" si="1794"/>
        <v>38.09325965065036</v>
      </c>
      <c r="AE2791" s="31">
        <f t="shared" si="1795"/>
        <v>6.17440075854672</v>
      </c>
      <c r="AF2791" s="31">
        <f t="shared" si="1796"/>
        <v>15928.252068606138</v>
      </c>
      <c r="AG2791" s="31">
        <f t="shared" si="1797"/>
        <v>0.12293159804480161</v>
      </c>
      <c r="AH2791" s="31">
        <f t="shared" si="1798"/>
        <v>0.83405048266518411</v>
      </c>
      <c r="AI2791" s="31">
        <f t="shared" si="1798"/>
        <v>1.7146353459860895E-2</v>
      </c>
      <c r="AJ2791" s="31">
        <f t="shared" si="1798"/>
        <v>2.3092374477672976E-2</v>
      </c>
      <c r="AK2791" s="31">
        <f t="shared" si="1798"/>
        <v>2.3915530396289024E-3</v>
      </c>
      <c r="AL2791" s="31">
        <f t="shared" si="1799"/>
        <v>3.8763831285142602E-4</v>
      </c>
      <c r="AM2791" s="31">
        <f t="shared" si="1800"/>
        <v>0.99999999999999989</v>
      </c>
      <c r="AN2791" s="31">
        <f>(Z2791*'Propiedades físicas'!$F$4)/1000</f>
        <v>1721.9012101535395</v>
      </c>
      <c r="AO2791" s="31">
        <f>(AA2791*'Propiedades físicas'!$F$6)/1000</f>
        <v>425.65032107971069</v>
      </c>
      <c r="AP2791" s="31">
        <f>(AB2791*'Propiedades físicas'!$F$9)/1000</f>
        <v>168.49610288707385</v>
      </c>
      <c r="AQ2791" s="31">
        <f>(AC2791*'Propiedades físicas'!$F$5)/1000</f>
        <v>108.31229743957375</v>
      </c>
      <c r="AR2791" s="31">
        <f>(AD2791*'Propiedades físicas'!$F$8)/1000</f>
        <v>13.504822411348561</v>
      </c>
      <c r="AS2791" s="31">
        <f>(AE2791*'Propiedades físicas'!$F$7)/1000</f>
        <v>0.56860056585456742</v>
      </c>
      <c r="AT2791" s="31">
        <f t="shared" si="1801"/>
        <v>2438.4333545371005</v>
      </c>
      <c r="AU2791" s="31">
        <f t="shared" si="1802"/>
        <v>0.70615061385609046</v>
      </c>
      <c r="AV2791" s="31">
        <f t="shared" si="1805"/>
        <v>0.1745589315728967</v>
      </c>
      <c r="AW2791" s="31">
        <f t="shared" si="1805"/>
        <v>6.9100146851895514E-2</v>
      </c>
      <c r="AX2791" s="31">
        <f t="shared" si="1805"/>
        <v>4.4418805721321508E-2</v>
      </c>
      <c r="AY2791" s="31">
        <f t="shared" si="1805"/>
        <v>5.5383192598725938E-3</v>
      </c>
      <c r="AZ2791" s="31">
        <f t="shared" si="1806"/>
        <v>2.3318273792334487E-4</v>
      </c>
      <c r="BA2791" s="31">
        <f t="shared" si="1803"/>
        <v>1</v>
      </c>
      <c r="BB2791" s="34">
        <f>AU2791*'Propiedades físicas'!$C$4+'Diseño reactor'!AV2791*'Propiedades físicas'!$C$5+'Diseño reactor'!AW2791*'Propiedades físicas'!$C$8+'Diseño reactor'!AX2791*'Propiedades físicas'!$C$9+'Diseño reactor'!AY2791*'Propiedades físicas'!$C$7+'Diseño reactor'!AZ2791*'Propiedades físicas'!$C$6</f>
        <v>875.30110339702128</v>
      </c>
      <c r="BC2791" s="45">
        <f>AU2791*'Propiedades físicas'!$L$4+'Diseño reactor'!AV2791*'Propiedades físicas'!$L$5+'Diseño reactor'!AW2791*'Propiedades físicas'!$L$8+AX2791*'Propiedades físicas'!$L$9+'Diseño reactor'!AY2791*'Propiedades físicas'!$L$7+'Diseño reactor'!AZ2791*'Propiedades físicas'!$L$6</f>
        <v>2.1303452900236102</v>
      </c>
      <c r="BD2791" s="29">
        <f t="shared" si="1782"/>
        <v>1.2218551736436167</v>
      </c>
      <c r="BE2791" s="58">
        <f t="shared" si="1783"/>
        <v>40.999087769165641</v>
      </c>
      <c r="BF2791" s="30">
        <f>AU2791*'Propiedades físicas'!$I$4+'Diseño reactor'!AV2791*'Propiedades físicas'!$I$5+'Diseño reactor'!AW2791*'Propiedades físicas'!$I$8+'Diseño reactor'!AX2791*'Propiedades físicas'!$I$9+'Diseño reactor'!AY2791*'Propiedades físicas'!$I$7+'Diseño reactor'!AZ2791*'Propiedades físicas'!$I$6</f>
        <v>2.00051619649118E-2</v>
      </c>
      <c r="BG2791" s="24">
        <f>AU2791*'Propiedades físicas'!$O$4+'Diseño reactor'!AV2791*'Propiedades físicas'!$O$5+'Diseño reactor'!AW2791*'Propiedades físicas'!$O$8+'Diseño reactor'!AX2791*'Propiedades físicas'!$O$9+'Diseño reactor'!AY2791*'Propiedades físicas'!$O$7+'Diseño reactor'!AZ2791*'Propiedades físicas'!$O$6</f>
        <v>0.15507810762176397</v>
      </c>
      <c r="BH2791" s="54">
        <f t="shared" si="1784"/>
        <v>41079.921364949121</v>
      </c>
      <c r="BI2791" s="34">
        <f t="shared" si="1804"/>
        <v>274.81572493813587</v>
      </c>
      <c r="BJ2791" s="27">
        <f t="shared" si="1785"/>
        <v>4799.0869478100349</v>
      </c>
      <c r="BK2791" s="34">
        <f t="shared" si="1786"/>
        <v>572.48717090668254</v>
      </c>
      <c r="BL2791" s="27">
        <f t="shared" si="1787"/>
        <v>105.80465094481413</v>
      </c>
      <c r="BM2791" s="34">
        <f t="shared" si="1788"/>
        <v>1.1054421768707483</v>
      </c>
      <c r="BN2791" s="45">
        <f t="shared" si="1789"/>
        <v>3092.6458945357476</v>
      </c>
      <c r="BO2791" s="45">
        <f t="shared" si="1790"/>
        <v>112.4801357749609</v>
      </c>
      <c r="BP2791" s="66">
        <f t="shared" si="1791"/>
        <v>6.6871023165347792</v>
      </c>
    </row>
    <row r="2792" spans="8:68">
      <c r="H2792" s="68">
        <v>2787</v>
      </c>
      <c r="I2792" s="31">
        <f>('Propiedades físicas'!$C$10*'Diseño reactor'!H2792)/1000</f>
        <v>2439.3085998187007</v>
      </c>
      <c r="J2792" s="31">
        <f t="shared" si="1769"/>
        <v>0.18693821685123882</v>
      </c>
      <c r="K2792" s="31">
        <f>(I2792*1000)/'Propiedades físicas'!$F$10</f>
        <v>15933.969316297669</v>
      </c>
      <c r="L2792" s="31">
        <f t="shared" si="1770"/>
        <v>2276.281330899667</v>
      </c>
      <c r="M2792" s="31">
        <f t="shared" si="1771"/>
        <v>13657.687985398001</v>
      </c>
      <c r="N2792" s="31">
        <f t="shared" si="1772"/>
        <v>0.81674967021875389</v>
      </c>
      <c r="O2792" s="32">
        <f t="shared" si="1773"/>
        <v>4.9004980213125231</v>
      </c>
      <c r="P2792" s="33">
        <f t="shared" si="1774"/>
        <v>0.70286557090251822</v>
      </c>
      <c r="Q2792" s="31">
        <f t="shared" si="1775"/>
        <v>4.7685202357655427</v>
      </c>
      <c r="R2792" s="31">
        <f t="shared" si="1776"/>
        <v>9.8004585004835332E-2</v>
      </c>
      <c r="S2792" s="31">
        <f t="shared" si="1777"/>
        <v>0.13197778554698164</v>
      </c>
      <c r="T2792" s="31">
        <f t="shared" si="1778"/>
        <v>1.366534239205482E-2</v>
      </c>
      <c r="U2792" s="31">
        <f t="shared" si="1779"/>
        <v>2.2141719193455528E-3</v>
      </c>
      <c r="V2792" s="47">
        <f t="shared" si="1792"/>
        <v>6.9604163332094039E-4</v>
      </c>
      <c r="W2792" s="31">
        <f t="shared" si="1780"/>
        <v>0.13943574569884254</v>
      </c>
      <c r="X2792" s="34">
        <f>(S2792*H2792*'Propiedades físicas'!$F$5*60*24*365)/(1000000)</f>
        <v>56929.086974606522</v>
      </c>
      <c r="Y2792" s="34">
        <f>(U2792*H2792*'Propiedades físicas'!$F$7*60*24*365)/(1000000)</f>
        <v>298.68687346449371</v>
      </c>
      <c r="Z2792" s="31">
        <f t="shared" si="1793"/>
        <v>1958.8863461053184</v>
      </c>
      <c r="AA2792" s="31">
        <f t="shared" si="1794"/>
        <v>13289.865897078567</v>
      </c>
      <c r="AB2792" s="31">
        <f t="shared" si="1794"/>
        <v>273.13877840847607</v>
      </c>
      <c r="AC2792" s="31">
        <f t="shared" si="1794"/>
        <v>367.82208831943785</v>
      </c>
      <c r="AD2792" s="31">
        <f t="shared" si="1794"/>
        <v>38.085309246656784</v>
      </c>
      <c r="AE2792" s="31">
        <f t="shared" si="1795"/>
        <v>6.1708971392160556</v>
      </c>
      <c r="AF2792" s="31">
        <f t="shared" si="1796"/>
        <v>15933.969316297673</v>
      </c>
      <c r="AG2792" s="31">
        <f t="shared" si="1797"/>
        <v>0.12293775061445104</v>
      </c>
      <c r="AH2792" s="31">
        <f t="shared" si="1798"/>
        <v>0.8340587102477568</v>
      </c>
      <c r="AI2792" s="31">
        <f t="shared" si="1798"/>
        <v>1.7141916931464322E-2</v>
      </c>
      <c r="AJ2792" s="31">
        <f t="shared" si="1798"/>
        <v>2.3084146895100393E-2</v>
      </c>
      <c r="AK2792" s="31">
        <f t="shared" si="1798"/>
        <v>2.3901959700463431E-3</v>
      </c>
      <c r="AL2792" s="31">
        <f t="shared" si="1799"/>
        <v>3.87279341181127E-4</v>
      </c>
      <c r="AM2792" s="31">
        <f t="shared" si="1800"/>
        <v>0.99999999999999989</v>
      </c>
      <c r="AN2792" s="31">
        <f>(Z2792*'Propiedades físicas'!$F$4)/1000</f>
        <v>1722.6054750380949</v>
      </c>
      <c r="AO2792" s="31">
        <f>(AA2792*'Propiedades físicas'!$F$6)/1000</f>
        <v>425.80730334239729</v>
      </c>
      <c r="AP2792" s="31">
        <f>(AB2792*'Propiedades físicas'!$F$9)/1000</f>
        <v>168.51296933910928</v>
      </c>
      <c r="AQ2792" s="31">
        <f>(AC2792*'Propiedades físicas'!$F$5)/1000</f>
        <v>108.31257034742487</v>
      </c>
      <c r="AR2792" s="31">
        <f>(AD2792*'Propiedades físicas'!$F$8)/1000</f>
        <v>13.502003834124759</v>
      </c>
      <c r="AS2792" s="31">
        <f>(AE2792*'Propiedades físicas'!$F$7)/1000</f>
        <v>0.56827791755040669</v>
      </c>
      <c r="AT2792" s="31">
        <f t="shared" si="1801"/>
        <v>2439.3085998187016</v>
      </c>
      <c r="AU2792" s="31">
        <f t="shared" si="1802"/>
        <v>0.70618595579342658</v>
      </c>
      <c r="AV2792" s="31">
        <f t="shared" si="1805"/>
        <v>0.1745606535286453</v>
      </c>
      <c r="AW2792" s="31">
        <f t="shared" si="1805"/>
        <v>6.9082267553860863E-2</v>
      </c>
      <c r="AX2792" s="31">
        <f t="shared" si="1805"/>
        <v>4.4402979744127109E-2</v>
      </c>
      <c r="AY2792" s="31">
        <f t="shared" si="1805"/>
        <v>5.5351765804163844E-3</v>
      </c>
      <c r="AZ2792" s="31">
        <f t="shared" si="1806"/>
        <v>2.329667995237024E-4</v>
      </c>
      <c r="BA2792" s="31">
        <f t="shared" si="1803"/>
        <v>0.99999999999999989</v>
      </c>
      <c r="BB2792" s="34">
        <f>AU2792*'Propiedades físicas'!$C$4+'Diseño reactor'!AV2792*'Propiedades físicas'!$C$5+'Diseño reactor'!AW2792*'Propiedades físicas'!$C$8+'Diseño reactor'!AX2792*'Propiedades físicas'!$C$9+'Diseño reactor'!AY2792*'Propiedades físicas'!$C$7+'Diseño reactor'!AZ2792*'Propiedades físicas'!$C$6</f>
        <v>875.3010299751171</v>
      </c>
      <c r="BC2792" s="45">
        <f>AU2792*'Propiedades físicas'!$L$4+'Diseño reactor'!AV2792*'Propiedades físicas'!$L$5+'Diseño reactor'!AW2792*'Propiedades físicas'!$L$8+AX2792*'Propiedades físicas'!$L$9+'Diseño reactor'!AY2792*'Propiedades físicas'!$L$7+'Diseño reactor'!AZ2792*'Propiedades físicas'!$L$6</f>
        <v>2.130370176060318</v>
      </c>
      <c r="BD2792" s="29">
        <f t="shared" si="1782"/>
        <v>1.2214637253580238</v>
      </c>
      <c r="BE2792" s="58">
        <f t="shared" si="1783"/>
        <v>40.998667707275494</v>
      </c>
      <c r="BF2792" s="30">
        <f>AU2792*'Propiedades físicas'!$I$4+'Diseño reactor'!AV2792*'Propiedades físicas'!$I$5+'Diseño reactor'!AW2792*'Propiedades físicas'!$I$8+'Diseño reactor'!AX2792*'Propiedades físicas'!$I$9+'Diseño reactor'!AY2792*'Propiedades físicas'!$I$7+'Diseño reactor'!AZ2792*'Propiedades físicas'!$I$6</f>
        <v>2.0005190848283835E-2</v>
      </c>
      <c r="BG2792" s="24">
        <f>AU2792*'Propiedades físicas'!$O$4+'Diseño reactor'!AV2792*'Propiedades físicas'!$O$5+'Diseño reactor'!AW2792*'Propiedades físicas'!$O$8+'Diseño reactor'!AX2792*'Propiedades físicas'!$O$9+'Diseño reactor'!AY2792*'Propiedades físicas'!$O$7+'Diseño reactor'!AZ2792*'Propiedades físicas'!$O$6</f>
        <v>0.15507933178040514</v>
      </c>
      <c r="BH2792" s="54">
        <f t="shared" si="1784"/>
        <v>41079.858608154078</v>
      </c>
      <c r="BI2792" s="34">
        <f t="shared" si="1804"/>
        <v>274.81716267598529</v>
      </c>
      <c r="BJ2792" s="27">
        <f t="shared" si="1785"/>
        <v>4799.0904291905781</v>
      </c>
      <c r="BK2792" s="34">
        <f t="shared" si="1786"/>
        <v>572.49210531739425</v>
      </c>
      <c r="BL2792" s="27">
        <f t="shared" si="1787"/>
        <v>105.80481948762912</v>
      </c>
      <c r="BM2792" s="34">
        <f t="shared" si="1788"/>
        <v>1.1054421768707483</v>
      </c>
      <c r="BN2792" s="45">
        <f t="shared" si="1789"/>
        <v>3093.8511158226452</v>
      </c>
      <c r="BO2792" s="45">
        <f t="shared" si="1790"/>
        <v>112.48543002039099</v>
      </c>
      <c r="BP2792" s="66">
        <f t="shared" si="1791"/>
        <v>6.6871017556080492</v>
      </c>
    </row>
    <row r="2793" spans="8:68">
      <c r="H2793" s="68">
        <v>2788</v>
      </c>
      <c r="I2793" s="31">
        <f>('Propiedades físicas'!$C$10*'Diseño reactor'!H2793)/1000</f>
        <v>2440.1838451003009</v>
      </c>
      <c r="J2793" s="31">
        <f t="shared" si="1769"/>
        <v>0.18687116584089042</v>
      </c>
      <c r="K2793" s="31">
        <f>(I2793*1000)/'Propiedades físicas'!$F$10</f>
        <v>15939.6865639892</v>
      </c>
      <c r="L2793" s="31">
        <f t="shared" si="1770"/>
        <v>2277.0980805698855</v>
      </c>
      <c r="M2793" s="31">
        <f t="shared" si="1771"/>
        <v>13662.588483419313</v>
      </c>
      <c r="N2793" s="31">
        <f t="shared" si="1772"/>
        <v>0.81674967021875378</v>
      </c>
      <c r="O2793" s="32">
        <f t="shared" si="1773"/>
        <v>4.9004980213125222</v>
      </c>
      <c r="P2793" s="33">
        <f t="shared" si="1774"/>
        <v>0.70290072495084521</v>
      </c>
      <c r="Q2793" s="31">
        <f t="shared" si="1775"/>
        <v>4.7685672415593343</v>
      </c>
      <c r="R2793" s="31">
        <f t="shared" si="1776"/>
        <v>9.7979232905314462E-2</v>
      </c>
      <c r="S2793" s="31">
        <f t="shared" si="1777"/>
        <v>0.13193077975318762</v>
      </c>
      <c r="T2793" s="31">
        <f t="shared" si="1778"/>
        <v>1.3657590239909338E-2</v>
      </c>
      <c r="U2793" s="31">
        <f t="shared" si="1779"/>
        <v>2.212122122684818E-3</v>
      </c>
      <c r="V2793" s="47">
        <f t="shared" si="1792"/>
        <v>6.9607644606782732E-4</v>
      </c>
      <c r="W2793" s="31">
        <f t="shared" si="1780"/>
        <v>0.13939270429997966</v>
      </c>
      <c r="X2793" s="34">
        <f>(S2793*H2793*'Propiedades físicas'!$F$5*60*24*365)/(1000000)</f>
        <v>56929.230237917451</v>
      </c>
      <c r="Y2793" s="34">
        <f>(U2793*H2793*'Propiedades físicas'!$F$7*60*24*365)/(1000000)</f>
        <v>298.51743269817229</v>
      </c>
      <c r="Z2793" s="31">
        <f t="shared" si="1793"/>
        <v>1959.6872211629563</v>
      </c>
      <c r="AA2793" s="31">
        <f t="shared" si="1794"/>
        <v>13294.765469467424</v>
      </c>
      <c r="AB2793" s="31">
        <f t="shared" si="1794"/>
        <v>273.16610134001672</v>
      </c>
      <c r="AC2793" s="31">
        <f t="shared" si="1794"/>
        <v>367.82301395188711</v>
      </c>
      <c r="AD2793" s="31">
        <f t="shared" si="1794"/>
        <v>38.077361588867234</v>
      </c>
      <c r="AE2793" s="31">
        <f t="shared" si="1795"/>
        <v>6.1673964780452728</v>
      </c>
      <c r="AF2793" s="31">
        <f t="shared" si="1796"/>
        <v>15939.686563989197</v>
      </c>
      <c r="AG2793" s="31">
        <f t="shared" si="1797"/>
        <v>0.12294389938571722</v>
      </c>
      <c r="AH2793" s="31">
        <f t="shared" si="1798"/>
        <v>0.83406693199995818</v>
      </c>
      <c r="AI2793" s="31">
        <f t="shared" si="1798"/>
        <v>1.7137482612559724E-2</v>
      </c>
      <c r="AJ2793" s="31">
        <f t="shared" si="1798"/>
        <v>2.3075925142898964E-2</v>
      </c>
      <c r="AK2793" s="31">
        <f t="shared" si="1798"/>
        <v>2.3888400462585809E-3</v>
      </c>
      <c r="AL2793" s="31">
        <f t="shared" si="1799"/>
        <v>3.8692081260735718E-4</v>
      </c>
      <c r="AM2793" s="31">
        <f t="shared" si="1800"/>
        <v>1</v>
      </c>
      <c r="AN2793" s="31">
        <f>(Z2793*'Propiedades físicas'!$F$4)/1000</f>
        <v>1723.3097485462804</v>
      </c>
      <c r="AO2793" s="31">
        <f>(AA2793*'Propiedades físicas'!$F$6)/1000</f>
        <v>425.96428564173624</v>
      </c>
      <c r="AP2793" s="31">
        <f>(AB2793*'Propiedades físicas'!$F$9)/1000</f>
        <v>168.52982622172331</v>
      </c>
      <c r="AQ2793" s="31">
        <f>(AC2793*'Propiedades físicas'!$F$5)/1000</f>
        <v>108.3128429184122</v>
      </c>
      <c r="AR2793" s="31">
        <f>(AD2793*'Propiedades físicas'!$F$8)/1000</f>
        <v>13.499186230485208</v>
      </c>
      <c r="AS2793" s="31">
        <f>(AE2793*'Propiedades físicas'!$F$7)/1000</f>
        <v>0.56795554166318918</v>
      </c>
      <c r="AT2793" s="31">
        <f t="shared" si="1801"/>
        <v>2440.1838451003005</v>
      </c>
      <c r="AU2793" s="31">
        <f t="shared" si="1802"/>
        <v>0.70622127591187545</v>
      </c>
      <c r="AV2793" s="31">
        <f t="shared" si="1805"/>
        <v>0.17456237426415203</v>
      </c>
      <c r="AW2793" s="31">
        <f t="shared" si="1805"/>
        <v>6.9064397160123039E-2</v>
      </c>
      <c r="AX2793" s="31">
        <f t="shared" si="1805"/>
        <v>4.4387164981809044E-2</v>
      </c>
      <c r="AY2793" s="31">
        <f t="shared" si="1805"/>
        <v>5.5320365543729518E-3</v>
      </c>
      <c r="AZ2793" s="31">
        <f t="shared" si="1806"/>
        <v>2.3275112766753202E-4</v>
      </c>
      <c r="BA2793" s="31">
        <f t="shared" si="1803"/>
        <v>1</v>
      </c>
      <c r="BB2793" s="34">
        <f>AU2793*'Propiedades físicas'!$C$4+'Diseño reactor'!AV2793*'Propiedades físicas'!$C$5+'Diseño reactor'!AW2793*'Propiedades físicas'!$C$8+'Diseño reactor'!AX2793*'Propiedades físicas'!$C$9+'Diseño reactor'!AY2793*'Propiedades físicas'!$C$7+'Diseño reactor'!AZ2793*'Propiedades físicas'!$C$6</f>
        <v>875.3009566417237</v>
      </c>
      <c r="BC2793" s="45">
        <f>AU2793*'Propiedades físicas'!$L$4+'Diseño reactor'!AV2793*'Propiedades físicas'!$L$5+'Diseño reactor'!AW2793*'Propiedades físicas'!$L$8+AX2793*'Propiedades físicas'!$L$9+'Diseño reactor'!AY2793*'Propiedades físicas'!$L$7+'Diseño reactor'!AZ2793*'Propiedades físicas'!$L$6</f>
        <v>2.1303950461613881</v>
      </c>
      <c r="BD2793" s="29">
        <f t="shared" si="1782"/>
        <v>1.221072528080227</v>
      </c>
      <c r="BE2793" s="58">
        <f t="shared" si="1783"/>
        <v>40.998247917517759</v>
      </c>
      <c r="BF2793" s="30">
        <f>AU2793*'Propiedades físicas'!$I$4+'Diseño reactor'!AV2793*'Propiedades físicas'!$I$5+'Diseño reactor'!AW2793*'Propiedades físicas'!$I$8+'Diseño reactor'!AX2793*'Propiedades físicas'!$I$9+'Diseño reactor'!AY2793*'Propiedades físicas'!$I$7+'Diseño reactor'!AZ2793*'Propiedades físicas'!$I$6</f>
        <v>2.000521969041617E-2</v>
      </c>
      <c r="BG2793" s="24">
        <f>AU2793*'Propiedades físicas'!$O$4+'Diseño reactor'!AV2793*'Propiedades físicas'!$O$5+'Diseño reactor'!AW2793*'Propiedades físicas'!$O$8+'Diseño reactor'!AX2793*'Propiedades físicas'!$O$9+'Diseño reactor'!AY2793*'Propiedades físicas'!$O$7+'Diseño reactor'!AZ2793*'Propiedades físicas'!$O$6</f>
        <v>0.15508055517910446</v>
      </c>
      <c r="BH2793" s="54">
        <f t="shared" si="1784"/>
        <v>41079.795940378062</v>
      </c>
      <c r="BI2793" s="34">
        <f t="shared" si="1804"/>
        <v>274.81859912489756</v>
      </c>
      <c r="BJ2793" s="27">
        <f t="shared" si="1785"/>
        <v>4799.0939099526131</v>
      </c>
      <c r="BK2793" s="34">
        <f t="shared" si="1786"/>
        <v>572.49703685546945</v>
      </c>
      <c r="BL2793" s="27">
        <f t="shared" si="1787"/>
        <v>105.80498792995819</v>
      </c>
      <c r="BM2793" s="34">
        <f t="shared" si="1788"/>
        <v>1.1054421768707483</v>
      </c>
      <c r="BN2793" s="45">
        <f t="shared" si="1789"/>
        <v>3095.05634740406</v>
      </c>
      <c r="BO2793" s="45">
        <f t="shared" si="1790"/>
        <v>112.49072099766727</v>
      </c>
      <c r="BP2793" s="66">
        <f t="shared" si="1791"/>
        <v>6.6871011953575215</v>
      </c>
    </row>
    <row r="2794" spans="8:68">
      <c r="H2794" s="68">
        <v>2789</v>
      </c>
      <c r="I2794" s="31">
        <f>('Propiedades físicas'!$C$10*'Diseño reactor'!H2794)/1000</f>
        <v>2441.0590903819007</v>
      </c>
      <c r="J2794" s="31">
        <f t="shared" si="1769"/>
        <v>0.18680416291301633</v>
      </c>
      <c r="K2794" s="31">
        <f>(I2794*1000)/'Propiedades físicas'!$F$10</f>
        <v>15945.403811680733</v>
      </c>
      <c r="L2794" s="31">
        <f t="shared" si="1770"/>
        <v>2277.9148302401045</v>
      </c>
      <c r="M2794" s="31">
        <f t="shared" si="1771"/>
        <v>13667.488981440627</v>
      </c>
      <c r="N2794" s="31">
        <f t="shared" si="1772"/>
        <v>0.81674967021875389</v>
      </c>
      <c r="O2794" s="32">
        <f t="shared" si="1773"/>
        <v>4.9004980213125231</v>
      </c>
      <c r="P2794" s="33">
        <f t="shared" si="1774"/>
        <v>0.70293585730297836</v>
      </c>
      <c r="Q2794" s="31">
        <f t="shared" si="1775"/>
        <v>4.7686142140546774</v>
      </c>
      <c r="R2794" s="31">
        <f t="shared" si="1776"/>
        <v>9.7953893429113661E-2</v>
      </c>
      <c r="S2794" s="31">
        <f t="shared" si="1777"/>
        <v>0.1318838072578469</v>
      </c>
      <c r="T2794" s="31">
        <f t="shared" si="1778"/>
        <v>1.364984463125282E-2</v>
      </c>
      <c r="U2794" s="31">
        <f t="shared" si="1779"/>
        <v>2.2100748554091882E-3</v>
      </c>
      <c r="V2794" s="47">
        <f t="shared" si="1792"/>
        <v>6.9611123732916307E-4</v>
      </c>
      <c r="W2794" s="31">
        <f t="shared" si="1780"/>
        <v>0.13934968946518506</v>
      </c>
      <c r="X2794" s="34">
        <f>(S2794*H2794*'Propiedades físicas'!$F$5*60*24*365)/(1000000)</f>
        <v>56929.373324445973</v>
      </c>
      <c r="Y2794" s="34">
        <f>(U2794*H2794*'Propiedades físicas'!$F$7*60*24*365)/(1000000)</f>
        <v>298.34813495455774</v>
      </c>
      <c r="Z2794" s="31">
        <f t="shared" si="1793"/>
        <v>1960.4881060180066</v>
      </c>
      <c r="AA2794" s="31">
        <f t="shared" si="1794"/>
        <v>13299.665042998495</v>
      </c>
      <c r="AB2794" s="31">
        <f t="shared" si="1794"/>
        <v>273.19340877379801</v>
      </c>
      <c r="AC2794" s="31">
        <f t="shared" si="1794"/>
        <v>367.82393844213499</v>
      </c>
      <c r="AD2794" s="31">
        <f t="shared" si="1794"/>
        <v>38.069416676564117</v>
      </c>
      <c r="AE2794" s="31">
        <f t="shared" si="1795"/>
        <v>6.1638987717362257</v>
      </c>
      <c r="AF2794" s="31">
        <f t="shared" si="1796"/>
        <v>15945.403811680735</v>
      </c>
      <c r="AG2794" s="31">
        <f t="shared" si="1797"/>
        <v>0.12295004436211641</v>
      </c>
      <c r="AH2794" s="31">
        <f t="shared" si="1798"/>
        <v>0.83407514792794923</v>
      </c>
      <c r="AI2794" s="31">
        <f t="shared" si="1798"/>
        <v>1.7133050501591651E-2</v>
      </c>
      <c r="AJ2794" s="31">
        <f t="shared" si="1798"/>
        <v>2.3067709214907885E-2</v>
      </c>
      <c r="AK2794" s="31">
        <f t="shared" si="1798"/>
        <v>2.3874852669881295E-3</v>
      </c>
      <c r="AL2794" s="31">
        <f t="shared" si="1799"/>
        <v>3.8656272644665724E-4</v>
      </c>
      <c r="AM2794" s="31">
        <f t="shared" si="1800"/>
        <v>1</v>
      </c>
      <c r="AN2794" s="31">
        <f>(Z2794*'Propiedades físicas'!$F$4)/1000</f>
        <v>1724.0140306701146</v>
      </c>
      <c r="AO2794" s="31">
        <f>(AA2794*'Propiedades físicas'!$F$6)/1000</f>
        <v>426.12126797767178</v>
      </c>
      <c r="AP2794" s="31">
        <f>(AB2794*'Propiedades físicas'!$F$9)/1000</f>
        <v>168.54667354299465</v>
      </c>
      <c r="AQ2794" s="31">
        <f>(AC2794*'Propiedades físicas'!$F$5)/1000</f>
        <v>108.31311515305551</v>
      </c>
      <c r="AR2794" s="31">
        <f>(AD2794*'Propiedades físicas'!$F$8)/1000</f>
        <v>13.496369600175505</v>
      </c>
      <c r="AS2794" s="31">
        <f>(AE2794*'Propiedades físicas'!$F$7)/1000</f>
        <v>0.56763343788918907</v>
      </c>
      <c r="AT2794" s="31">
        <f t="shared" si="1801"/>
        <v>2441.0590903819011</v>
      </c>
      <c r="AU2794" s="31">
        <f t="shared" si="1802"/>
        <v>0.70625657423163579</v>
      </c>
      <c r="AV2794" s="31">
        <f t="shared" si="1805"/>
        <v>0.17456409378070628</v>
      </c>
      <c r="AW2794" s="31">
        <f t="shared" si="1805"/>
        <v>6.9046535664413475E-2</v>
      </c>
      <c r="AX2794" s="31">
        <f t="shared" si="1805"/>
        <v>4.4371361422516825E-2</v>
      </c>
      <c r="AY2794" s="31">
        <f t="shared" si="1805"/>
        <v>5.5288991787839159E-3</v>
      </c>
      <c r="AZ2794" s="31">
        <f t="shared" si="1806"/>
        <v>2.3253572194370086E-4</v>
      </c>
      <c r="BA2794" s="31">
        <f t="shared" si="1803"/>
        <v>1</v>
      </c>
      <c r="BB2794" s="34">
        <f>AU2794*'Propiedades físicas'!$C$4+'Diseño reactor'!AV2794*'Propiedades físicas'!$C$5+'Diseño reactor'!AW2794*'Propiedades físicas'!$C$8+'Diseño reactor'!AX2794*'Propiedades físicas'!$C$9+'Diseño reactor'!AY2794*'Propiedades físicas'!$C$7+'Diseño reactor'!AZ2794*'Propiedades físicas'!$C$6</f>
        <v>875.30088339671079</v>
      </c>
      <c r="BC2794" s="45">
        <f>AU2794*'Propiedades físicas'!$L$4+'Diseño reactor'!AV2794*'Propiedades físicas'!$L$5+'Diseño reactor'!AW2794*'Propiedades físicas'!$L$8+AX2794*'Propiedades físicas'!$L$9+'Diseño reactor'!AY2794*'Propiedades físicas'!$L$7+'Diseño reactor'!AZ2794*'Propiedades físicas'!$L$6</f>
        <v>2.1304199003420479</v>
      </c>
      <c r="BD2794" s="29">
        <f t="shared" si="1782"/>
        <v>1.2206815815686656</v>
      </c>
      <c r="BE2794" s="58">
        <f t="shared" si="1783"/>
        <v>40.997828399627537</v>
      </c>
      <c r="BF2794" s="30">
        <f>AU2794*'Propiedades físicas'!$I$4+'Diseño reactor'!AV2794*'Propiedades físicas'!$I$5+'Diseño reactor'!AW2794*'Propiedades físicas'!$I$8+'Diseño reactor'!AX2794*'Propiedades físicas'!$I$9+'Diseño reactor'!AY2794*'Propiedades físicas'!$I$7+'Diseño reactor'!AZ2794*'Propiedades físicas'!$I$6</f>
        <v>2.0005248491370992E-2</v>
      </c>
      <c r="BG2794" s="24">
        <f>AU2794*'Propiedades físicas'!$O$4+'Diseño reactor'!AV2794*'Propiedades físicas'!$O$5+'Diseño reactor'!AW2794*'Propiedades físicas'!$O$8+'Diseño reactor'!AX2794*'Propiedades físicas'!$O$9+'Diseño reactor'!AY2794*'Propiedades físicas'!$O$7+'Diseño reactor'!AZ2794*'Propiedades físicas'!$O$6</f>
        <v>0.15508177781856033</v>
      </c>
      <c r="BH2794" s="54">
        <f t="shared" si="1784"/>
        <v>41079.73336148652</v>
      </c>
      <c r="BI2794" s="34">
        <f t="shared" si="1804"/>
        <v>274.82003428647658</v>
      </c>
      <c r="BJ2794" s="27">
        <f t="shared" si="1785"/>
        <v>4799.0973900951421</v>
      </c>
      <c r="BK2794" s="34">
        <f t="shared" si="1786"/>
        <v>572.50196552335967</v>
      </c>
      <c r="BL2794" s="27">
        <f t="shared" si="1787"/>
        <v>105.80515627188925</v>
      </c>
      <c r="BM2794" s="34">
        <f t="shared" si="1788"/>
        <v>1.1054421768707483</v>
      </c>
      <c r="BN2794" s="45">
        <f t="shared" si="1789"/>
        <v>3096.2615892702188</v>
      </c>
      <c r="BO2794" s="45">
        <f t="shared" si="1790"/>
        <v>112.49600870981499</v>
      </c>
      <c r="BP2794" s="66">
        <f t="shared" si="1791"/>
        <v>6.6871006357822003</v>
      </c>
    </row>
    <row r="2795" spans="8:68">
      <c r="H2795" s="68">
        <v>2790</v>
      </c>
      <c r="I2795" s="31">
        <f>('Propiedades físicas'!$C$10*'Diseño reactor'!H2795)/1000</f>
        <v>2441.9343356635004</v>
      </c>
      <c r="J2795" s="31">
        <f t="shared" si="1769"/>
        <v>0.1867372080159149</v>
      </c>
      <c r="K2795" s="31">
        <f>(I2795*1000)/'Propiedades físicas'!$F$10</f>
        <v>15951.121059372263</v>
      </c>
      <c r="L2795" s="31">
        <f t="shared" si="1770"/>
        <v>2278.731579910323</v>
      </c>
      <c r="M2795" s="31">
        <f t="shared" si="1771"/>
        <v>13672.389479461939</v>
      </c>
      <c r="N2795" s="31">
        <f t="shared" si="1772"/>
        <v>0.81674967021875378</v>
      </c>
      <c r="O2795" s="32">
        <f t="shared" si="1773"/>
        <v>4.9004980213125231</v>
      </c>
      <c r="P2795" s="33">
        <f t="shared" si="1774"/>
        <v>0.70297096797899639</v>
      </c>
      <c r="Q2795" s="31">
        <f t="shared" si="1775"/>
        <v>4.7686611532867378</v>
      </c>
      <c r="R2795" s="31">
        <f t="shared" si="1776"/>
        <v>9.7928566567347414E-2</v>
      </c>
      <c r="S2795" s="31">
        <f t="shared" si="1777"/>
        <v>0.13183686802578579</v>
      </c>
      <c r="T2795" s="31">
        <f t="shared" si="1778"/>
        <v>1.3642105558791615E-2</v>
      </c>
      <c r="U2795" s="31">
        <f t="shared" si="1779"/>
        <v>2.2080301136183861E-3</v>
      </c>
      <c r="V2795" s="47">
        <f t="shared" si="1792"/>
        <v>6.9614600712483146E-4</v>
      </c>
      <c r="W2795" s="31">
        <f t="shared" si="1780"/>
        <v>0.1393067011698744</v>
      </c>
      <c r="X2795" s="34">
        <f>(S2795*H2795*'Propiedades físicas'!$F$5*60*24*365)/(1000000)</f>
        <v>56929.516234464587</v>
      </c>
      <c r="Y2795" s="34">
        <f>(U2795*H2795*'Propiedades físicas'!$F$7*60*24*365)/(1000000)</f>
        <v>298.17898007423099</v>
      </c>
      <c r="Z2795" s="31">
        <f t="shared" si="1793"/>
        <v>1961.2890006614</v>
      </c>
      <c r="AA2795" s="31">
        <f t="shared" si="1794"/>
        <v>13304.564617669999</v>
      </c>
      <c r="AB2795" s="31">
        <f t="shared" si="1794"/>
        <v>273.22070072289927</v>
      </c>
      <c r="AC2795" s="31">
        <f t="shared" si="1794"/>
        <v>367.82486179194234</v>
      </c>
      <c r="AD2795" s="31">
        <f t="shared" si="1794"/>
        <v>38.061474509028606</v>
      </c>
      <c r="AE2795" s="31">
        <f t="shared" si="1795"/>
        <v>6.1604040169952974</v>
      </c>
      <c r="AF2795" s="31">
        <f t="shared" si="1796"/>
        <v>15951.121059372263</v>
      </c>
      <c r="AG2795" s="31">
        <f t="shared" si="1797"/>
        <v>0.1229561855471608</v>
      </c>
      <c r="AH2795" s="31">
        <f t="shared" si="1798"/>
        <v>0.83408335803788225</v>
      </c>
      <c r="AI2795" s="31">
        <f t="shared" si="1798"/>
        <v>1.7128620597005959E-2</v>
      </c>
      <c r="AJ2795" s="31">
        <f t="shared" si="1798"/>
        <v>2.3059499104974984E-2</v>
      </c>
      <c r="AK2795" s="31">
        <f t="shared" si="1798"/>
        <v>2.3861316309592645E-3</v>
      </c>
      <c r="AL2795" s="31">
        <f t="shared" si="1799"/>
        <v>3.8620508201683303E-4</v>
      </c>
      <c r="AM2795" s="31">
        <f t="shared" si="1800"/>
        <v>1</v>
      </c>
      <c r="AN2795" s="31">
        <f>(Z2795*'Propiedades físicas'!$F$4)/1000</f>
        <v>1724.718321401622</v>
      </c>
      <c r="AO2795" s="31">
        <f>(AA2795*'Propiedades físicas'!$F$6)/1000</f>
        <v>426.27825035014678</v>
      </c>
      <c r="AP2795" s="31">
        <f>(AB2795*'Propiedades físicas'!$F$9)/1000</f>
        <v>168.56351131099268</v>
      </c>
      <c r="AQ2795" s="31">
        <f>(AC2795*'Propiedades físicas'!$F$5)/1000</f>
        <v>108.31338705187328</v>
      </c>
      <c r="AR2795" s="31">
        <f>(AD2795*'Propiedades físicas'!$F$8)/1000</f>
        <v>13.493553942940816</v>
      </c>
      <c r="AS2795" s="31">
        <f>(AE2795*'Propiedades físicas'!$F$7)/1000</f>
        <v>0.567311605925097</v>
      </c>
      <c r="AT2795" s="31">
        <f t="shared" si="1801"/>
        <v>2441.9343356635009</v>
      </c>
      <c r="AU2795" s="31">
        <f t="shared" si="1802"/>
        <v>0.70629185077288192</v>
      </c>
      <c r="AV2795" s="31">
        <f t="shared" si="1805"/>
        <v>0.17456581207959559</v>
      </c>
      <c r="AW2795" s="31">
        <f t="shared" si="1805"/>
        <v>6.9028683060468984E-2</v>
      </c>
      <c r="AX2795" s="31">
        <f t="shared" si="1805"/>
        <v>4.4355569054416573E-2</v>
      </c>
      <c r="AY2795" s="31">
        <f t="shared" si="1805"/>
        <v>5.5257644506949716E-3</v>
      </c>
      <c r="AZ2795" s="31">
        <f t="shared" si="1806"/>
        <v>2.3232058194183673E-4</v>
      </c>
      <c r="BA2795" s="31">
        <f t="shared" si="1803"/>
        <v>1</v>
      </c>
      <c r="BB2795" s="34">
        <f>AU2795*'Propiedades físicas'!$C$4+'Diseño reactor'!AV2795*'Propiedades físicas'!$C$5+'Diseño reactor'!AW2795*'Propiedades físicas'!$C$8+'Diseño reactor'!AX2795*'Propiedades físicas'!$C$9+'Diseño reactor'!AY2795*'Propiedades físicas'!$C$7+'Diseño reactor'!AZ2795*'Propiedades físicas'!$C$6</f>
        <v>875.3008102399491</v>
      </c>
      <c r="BC2795" s="45">
        <f>AU2795*'Propiedades físicas'!$L$4+'Diseño reactor'!AV2795*'Propiedades físicas'!$L$5+'Diseño reactor'!AW2795*'Propiedades físicas'!$L$8+AX2795*'Propiedades físicas'!$L$9+'Diseño reactor'!AY2795*'Propiedades físicas'!$L$7+'Diseño reactor'!AZ2795*'Propiedades físicas'!$L$6</f>
        <v>2.1304447386175083</v>
      </c>
      <c r="BD2795" s="29">
        <f t="shared" si="1782"/>
        <v>1.2202908855820847</v>
      </c>
      <c r="BE2795" s="58">
        <f t="shared" si="1783"/>
        <v>40.997409153340314</v>
      </c>
      <c r="BF2795" s="30">
        <f>AU2795*'Propiedades físicas'!$I$4+'Diseño reactor'!AV2795*'Propiedades físicas'!$I$5+'Diseño reactor'!AW2795*'Propiedades físicas'!$I$8+'Diseño reactor'!AX2795*'Propiedades físicas'!$I$9+'Diseño reactor'!AY2795*'Propiedades físicas'!$I$7+'Diseño reactor'!AZ2795*'Propiedades físicas'!$I$6</f>
        <v>2.0005277251210391E-2</v>
      </c>
      <c r="BG2795" s="24">
        <f>AU2795*'Propiedades físicas'!$O$4+'Diseño reactor'!AV2795*'Propiedades físicas'!$O$5+'Diseño reactor'!AW2795*'Propiedades físicas'!$O$8+'Diseño reactor'!AX2795*'Propiedades físicas'!$O$9+'Diseño reactor'!AY2795*'Propiedades físicas'!$O$7+'Diseño reactor'!AZ2795*'Propiedades físicas'!$O$6</f>
        <v>0.15508299969947031</v>
      </c>
      <c r="BH2795" s="54">
        <f t="shared" si="1784"/>
        <v>41079.670871345093</v>
      </c>
      <c r="BI2795" s="34">
        <f t="shared" si="1804"/>
        <v>274.82146816232415</v>
      </c>
      <c r="BJ2795" s="27">
        <f t="shared" si="1785"/>
        <v>4799.1008696171839</v>
      </c>
      <c r="BK2795" s="34">
        <f t="shared" si="1786"/>
        <v>572.50689132351499</v>
      </c>
      <c r="BL2795" s="27">
        <f t="shared" si="1787"/>
        <v>105.80532451351017</v>
      </c>
      <c r="BM2795" s="34">
        <f t="shared" si="1788"/>
        <v>1.1054421768707483</v>
      </c>
      <c r="BN2795" s="45">
        <f t="shared" si="1789"/>
        <v>3097.4668414113662</v>
      </c>
      <c r="BO2795" s="45">
        <f t="shared" si="1790"/>
        <v>112.50129315985546</v>
      </c>
      <c r="BP2795" s="66">
        <f t="shared" si="1791"/>
        <v>6.6871000768810998</v>
      </c>
    </row>
    <row r="2796" spans="8:68">
      <c r="H2796" s="68">
        <v>2791</v>
      </c>
      <c r="I2796" s="31">
        <f>('Propiedades físicas'!$C$10*'Diseño reactor'!H2796)/1000</f>
        <v>2442.8095809451002</v>
      </c>
      <c r="J2796" s="31">
        <f t="shared" si="1769"/>
        <v>0.18667030109795862</v>
      </c>
      <c r="K2796" s="31">
        <f>(I2796*1000)/'Propiedades físicas'!$F$10</f>
        <v>15956.838307063794</v>
      </c>
      <c r="L2796" s="31">
        <f t="shared" si="1770"/>
        <v>2279.548329580542</v>
      </c>
      <c r="M2796" s="31">
        <f t="shared" si="1771"/>
        <v>13677.289977483251</v>
      </c>
      <c r="N2796" s="31">
        <f t="shared" si="1772"/>
        <v>0.81674967021875389</v>
      </c>
      <c r="O2796" s="32">
        <f t="shared" si="1773"/>
        <v>4.9004980213125231</v>
      </c>
      <c r="P2796" s="33">
        <f t="shared" si="1774"/>
        <v>0.70300605699895458</v>
      </c>
      <c r="Q2796" s="31">
        <f t="shared" si="1775"/>
        <v>4.7687080592906437</v>
      </c>
      <c r="R2796" s="31">
        <f t="shared" si="1776"/>
        <v>9.7903252311137876E-2</v>
      </c>
      <c r="S2796" s="31">
        <f t="shared" si="1777"/>
        <v>0.1317899620218802</v>
      </c>
      <c r="T2796" s="31">
        <f t="shared" si="1778"/>
        <v>1.3634373015242136E-2</v>
      </c>
      <c r="U2796" s="31">
        <f t="shared" si="1779"/>
        <v>2.205987893419355E-3</v>
      </c>
      <c r="V2796" s="47">
        <f t="shared" si="1792"/>
        <v>6.9618075547469291E-4</v>
      </c>
      <c r="W2796" s="31">
        <f t="shared" si="1780"/>
        <v>0.13926373938949357</v>
      </c>
      <c r="X2796" s="34">
        <f>(S2796*H2796*'Propiedades físicas'!$F$5*60*24*365)/(1000000)</f>
        <v>56929.658968245487</v>
      </c>
      <c r="Y2796" s="34">
        <f>(U2796*H2796*'Propiedades físicas'!$F$7*60*24*365)/(1000000)</f>
        <v>298.00996789799262</v>
      </c>
      <c r="Z2796" s="31">
        <f t="shared" si="1793"/>
        <v>1962.0899050840821</v>
      </c>
      <c r="AA2796" s="31">
        <f t="shared" si="1794"/>
        <v>13309.464193480186</v>
      </c>
      <c r="AB2796" s="31">
        <f t="shared" si="1794"/>
        <v>273.24797720038583</v>
      </c>
      <c r="AC2796" s="31">
        <f t="shared" si="1794"/>
        <v>367.82578400306767</v>
      </c>
      <c r="AD2796" s="31">
        <f t="shared" si="1794"/>
        <v>38.053535085540801</v>
      </c>
      <c r="AE2796" s="31">
        <f t="shared" si="1795"/>
        <v>6.1569122105334193</v>
      </c>
      <c r="AF2796" s="31">
        <f t="shared" si="1796"/>
        <v>15956.838307063796</v>
      </c>
      <c r="AG2796" s="31">
        <f t="shared" si="1797"/>
        <v>0.12296232294435806</v>
      </c>
      <c r="AH2796" s="31">
        <f t="shared" si="1798"/>
        <v>0.83409156233590043</v>
      </c>
      <c r="AI2796" s="31">
        <f t="shared" si="1798"/>
        <v>1.712419289724983E-2</v>
      </c>
      <c r="AJ2796" s="31">
        <f t="shared" si="1798"/>
        <v>2.3051294806956717E-2</v>
      </c>
      <c r="AK2796" s="31">
        <f t="shared" si="1798"/>
        <v>2.3847791368980164E-3</v>
      </c>
      <c r="AL2796" s="31">
        <f t="shared" si="1799"/>
        <v>3.8584787863695208E-4</v>
      </c>
      <c r="AM2796" s="31">
        <f t="shared" si="1800"/>
        <v>1</v>
      </c>
      <c r="AN2796" s="31">
        <f>(Z2796*'Propiedades físicas'!$F$4)/1000</f>
        <v>1725.4226207328402</v>
      </c>
      <c r="AO2796" s="31">
        <f>(AA2796*'Propiedades físicas'!$F$6)/1000</f>
        <v>426.43523275910513</v>
      </c>
      <c r="AP2796" s="31">
        <f>(AB2796*'Propiedades físicas'!$F$9)/1000</f>
        <v>168.58033953377802</v>
      </c>
      <c r="AQ2796" s="31">
        <f>(AC2796*'Propiedades físicas'!$F$5)/1000</f>
        <v>108.31365861538335</v>
      </c>
      <c r="AR2796" s="31">
        <f>(AD2796*'Propiedades físicas'!$F$8)/1000</f>
        <v>13.49073925852592</v>
      </c>
      <c r="AS2796" s="31">
        <f>(AE2796*'Propiedades físicas'!$F$7)/1000</f>
        <v>0.56699004546802256</v>
      </c>
      <c r="AT2796" s="31">
        <f t="shared" si="1801"/>
        <v>2442.8095809451006</v>
      </c>
      <c r="AU2796" s="31">
        <f t="shared" si="1802"/>
        <v>0.70632710555576339</v>
      </c>
      <c r="AV2796" s="31">
        <f t="shared" si="1805"/>
        <v>0.17456752916210574</v>
      </c>
      <c r="AW2796" s="31">
        <f t="shared" si="1805"/>
        <v>6.9010839342031657E-2</v>
      </c>
      <c r="AX2796" s="31">
        <f t="shared" si="1805"/>
        <v>4.4339787865691024E-2</v>
      </c>
      <c r="AY2796" s="31">
        <f t="shared" si="1805"/>
        <v>5.5226323671558868E-3</v>
      </c>
      <c r="AZ2796" s="31">
        <f t="shared" si="1806"/>
        <v>2.3210570725232677E-4</v>
      </c>
      <c r="BA2796" s="31">
        <f t="shared" si="1803"/>
        <v>1</v>
      </c>
      <c r="BB2796" s="34">
        <f>AU2796*'Propiedades físicas'!$C$4+'Diseño reactor'!AV2796*'Propiedades físicas'!$C$5+'Diseño reactor'!AW2796*'Propiedades físicas'!$C$8+'Diseño reactor'!AX2796*'Propiedades físicas'!$C$9+'Diseño reactor'!AY2796*'Propiedades físicas'!$C$7+'Diseño reactor'!AZ2796*'Propiedades físicas'!$C$6</f>
        <v>875.30073717130961</v>
      </c>
      <c r="BC2796" s="45">
        <f>AU2796*'Propiedades físicas'!$L$4+'Diseño reactor'!AV2796*'Propiedades físicas'!$L$5+'Diseño reactor'!AW2796*'Propiedades físicas'!$L$8+AX2796*'Propiedades físicas'!$L$9+'Diseño reactor'!AY2796*'Propiedades físicas'!$L$7+'Diseño reactor'!AZ2796*'Propiedades físicas'!$L$6</f>
        <v>2.1304695610029571</v>
      </c>
      <c r="BD2796" s="29">
        <f t="shared" si="1782"/>
        <v>1.219900439879543</v>
      </c>
      <c r="BE2796" s="58">
        <f t="shared" si="1783"/>
        <v>40.996990178391883</v>
      </c>
      <c r="BF2796" s="30">
        <f>AU2796*'Propiedades físicas'!$I$4+'Diseño reactor'!AV2796*'Propiedades físicas'!$I$5+'Diseño reactor'!AW2796*'Propiedades físicas'!$I$8+'Diseño reactor'!AX2796*'Propiedades físicas'!$I$9+'Diseño reactor'!AY2796*'Propiedades físicas'!$I$7+'Diseño reactor'!AZ2796*'Propiedades físicas'!$I$6</f>
        <v>2.0005305969996365E-2</v>
      </c>
      <c r="BG2796" s="24">
        <f>AU2796*'Propiedades físicas'!$O$4+'Diseño reactor'!AV2796*'Propiedades físicas'!$O$5+'Diseño reactor'!AW2796*'Propiedades físicas'!$O$8+'Diseño reactor'!AX2796*'Propiedades físicas'!$O$9+'Diseño reactor'!AY2796*'Propiedades físicas'!$O$7+'Diseño reactor'!AZ2796*'Propiedades físicas'!$O$6</f>
        <v>0.15508422082253115</v>
      </c>
      <c r="BH2796" s="54">
        <f t="shared" si="1784"/>
        <v>41079.60846981965</v>
      </c>
      <c r="BI2796" s="34">
        <f t="shared" si="1804"/>
        <v>274.82290075403932</v>
      </c>
      <c r="BJ2796" s="27">
        <f t="shared" si="1785"/>
        <v>4799.1043485177406</v>
      </c>
      <c r="BK2796" s="34">
        <f t="shared" si="1786"/>
        <v>572.51181425838058</v>
      </c>
      <c r="BL2796" s="27">
        <f t="shared" si="1787"/>
        <v>105.80549265490862</v>
      </c>
      <c r="BM2796" s="34">
        <f t="shared" si="1788"/>
        <v>1.1054421768707483</v>
      </c>
      <c r="BN2796" s="45">
        <f t="shared" si="1789"/>
        <v>3098.6721038177561</v>
      </c>
      <c r="BO2796" s="45">
        <f t="shared" si="1790"/>
        <v>112.50657435080655</v>
      </c>
      <c r="BP2796" s="66">
        <f t="shared" si="1791"/>
        <v>6.6870995186532332</v>
      </c>
    </row>
    <row r="2797" spans="8:68">
      <c r="H2797" s="68">
        <v>2792</v>
      </c>
      <c r="I2797" s="31">
        <f>('Propiedades físicas'!$C$10*'Diseño reactor'!H2797)/1000</f>
        <v>2443.6848262266999</v>
      </c>
      <c r="J2797" s="31">
        <f t="shared" si="1769"/>
        <v>0.18660344210759405</v>
      </c>
      <c r="K2797" s="31">
        <f>(I2797*1000)/'Propiedades físicas'!$F$10</f>
        <v>15962.555554755327</v>
      </c>
      <c r="L2797" s="31">
        <f t="shared" si="1770"/>
        <v>2280.365079250761</v>
      </c>
      <c r="M2797" s="31">
        <f t="shared" si="1771"/>
        <v>13682.190475504565</v>
      </c>
      <c r="N2797" s="31">
        <f t="shared" si="1772"/>
        <v>0.816749670218754</v>
      </c>
      <c r="O2797" s="32">
        <f t="shared" si="1773"/>
        <v>4.9004980213125231</v>
      </c>
      <c r="P2797" s="33">
        <f t="shared" si="1774"/>
        <v>0.70304112438288247</v>
      </c>
      <c r="Q2797" s="31">
        <f t="shared" si="1775"/>
        <v>4.7687549321014693</v>
      </c>
      <c r="R2797" s="31">
        <f t="shared" si="1776"/>
        <v>9.7877950651614629E-2</v>
      </c>
      <c r="S2797" s="31">
        <f t="shared" si="1777"/>
        <v>0.13174308921105493</v>
      </c>
      <c r="T2797" s="31">
        <f t="shared" si="1778"/>
        <v>1.36266469933308E-2</v>
      </c>
      <c r="U2797" s="31">
        <f t="shared" si="1779"/>
        <v>2.2039481909262321E-3</v>
      </c>
      <c r="V2797" s="47">
        <f t="shared" si="1792"/>
        <v>6.9621548239858259E-4</v>
      </c>
      <c r="W2797" s="31">
        <f t="shared" si="1780"/>
        <v>0.1392208040995187</v>
      </c>
      <c r="X2797" s="34">
        <f>(S2797*H2797*'Propiedades físicas'!$F$5*60*24*365)/(1000000)</f>
        <v>56929.801526060197</v>
      </c>
      <c r="Y2797" s="34">
        <f>(U2797*H2797*'Propiedades físicas'!$F$7*60*24*365)/(1000000)</f>
        <v>297.84109826686239</v>
      </c>
      <c r="Z2797" s="31">
        <f t="shared" si="1793"/>
        <v>1962.8908192770079</v>
      </c>
      <c r="AA2797" s="31">
        <f t="shared" si="1794"/>
        <v>13314.363770427302</v>
      </c>
      <c r="AB2797" s="31">
        <f t="shared" si="1794"/>
        <v>273.27523821930805</v>
      </c>
      <c r="AC2797" s="31">
        <f t="shared" si="1794"/>
        <v>367.82670507726539</v>
      </c>
      <c r="AD2797" s="31">
        <f t="shared" si="1794"/>
        <v>38.045598405379593</v>
      </c>
      <c r="AE2797" s="31">
        <f t="shared" si="1795"/>
        <v>6.1534233490660402</v>
      </c>
      <c r="AF2797" s="31">
        <f t="shared" si="1796"/>
        <v>15962.555554755329</v>
      </c>
      <c r="AG2797" s="31">
        <f t="shared" si="1797"/>
        <v>0.12296845655721164</v>
      </c>
      <c r="AH2797" s="31">
        <f t="shared" si="1798"/>
        <v>0.83409976082813908</v>
      </c>
      <c r="AI2797" s="31">
        <f t="shared" si="1798"/>
        <v>1.7119767400771736E-2</v>
      </c>
      <c r="AJ2797" s="31">
        <f t="shared" si="1798"/>
        <v>2.3043096314718098E-2</v>
      </c>
      <c r="AK2797" s="31">
        <f t="shared" si="1798"/>
        <v>2.3834277835321684E-3</v>
      </c>
      <c r="AL2797" s="31">
        <f t="shared" si="1799"/>
        <v>3.8549111562734094E-4</v>
      </c>
      <c r="AM2797" s="31">
        <f t="shared" si="1800"/>
        <v>1</v>
      </c>
      <c r="AN2797" s="31">
        <f>(Z2797*'Propiedades físicas'!$F$4)/1000</f>
        <v>1726.1269286558154</v>
      </c>
      <c r="AO2797" s="31">
        <f>(AA2797*'Propiedades físicas'!$F$6)/1000</f>
        <v>426.59221520449074</v>
      </c>
      <c r="AP2797" s="31">
        <f>(AB2797*'Propiedades físicas'!$F$9)/1000</f>
        <v>168.59715821940208</v>
      </c>
      <c r="AQ2797" s="31">
        <f>(AC2797*'Propiedades físicas'!$F$5)/1000</f>
        <v>108.31392984410235</v>
      </c>
      <c r="AR2797" s="31">
        <f>(AD2797*'Propiedades físicas'!$F$8)/1000</f>
        <v>13.487925546675168</v>
      </c>
      <c r="AS2797" s="31">
        <f>(AE2797*'Propiedades físicas'!$F$7)/1000</f>
        <v>0.56666875621549162</v>
      </c>
      <c r="AT2797" s="31">
        <f t="shared" si="1801"/>
        <v>2443.6848262267017</v>
      </c>
      <c r="AU2797" s="31">
        <f t="shared" si="1802"/>
        <v>0.7063623386004042</v>
      </c>
      <c r="AV2797" s="31">
        <f t="shared" si="1805"/>
        <v>0.17456924502952068</v>
      </c>
      <c r="AW2797" s="31">
        <f t="shared" si="1805"/>
        <v>6.8993004502848787E-2</v>
      </c>
      <c r="AX2797" s="31">
        <f t="shared" si="1805"/>
        <v>4.4324017844539342E-2</v>
      </c>
      <c r="AY2797" s="31">
        <f t="shared" si="1805"/>
        <v>5.5195029252204748E-3</v>
      </c>
      <c r="AZ2797" s="31">
        <f t="shared" si="1806"/>
        <v>2.318910974663152E-4</v>
      </c>
      <c r="BA2797" s="31">
        <f t="shared" si="1803"/>
        <v>0.99999999999999978</v>
      </c>
      <c r="BB2797" s="34">
        <f>AU2797*'Propiedades físicas'!$C$4+'Diseño reactor'!AV2797*'Propiedades físicas'!$C$5+'Diseño reactor'!AW2797*'Propiedades físicas'!$C$8+'Diseño reactor'!AX2797*'Propiedades físicas'!$C$9+'Diseño reactor'!AY2797*'Propiedades físicas'!$C$7+'Diseño reactor'!AZ2797*'Propiedades físicas'!$C$6</f>
        <v>875.30066419066247</v>
      </c>
      <c r="BC2797" s="45">
        <f>AU2797*'Propiedades físicas'!$L$4+'Diseño reactor'!AV2797*'Propiedades físicas'!$L$5+'Diseño reactor'!AW2797*'Propiedades físicas'!$L$8+AX2797*'Propiedades físicas'!$L$9+'Diseño reactor'!AY2797*'Propiedades físicas'!$L$7+'Diseño reactor'!AZ2797*'Propiedades físicas'!$L$6</f>
        <v>2.1304943675135641</v>
      </c>
      <c r="BD2797" s="29">
        <f t="shared" si="1782"/>
        <v>1.2195102442204075</v>
      </c>
      <c r="BE2797" s="58">
        <f t="shared" si="1783"/>
        <v>40.996571474518404</v>
      </c>
      <c r="BF2797" s="30">
        <f>AU2797*'Propiedades físicas'!$I$4+'Diseño reactor'!AV2797*'Propiedades físicas'!$I$5+'Diseño reactor'!AW2797*'Propiedades físicas'!$I$8+'Diseño reactor'!AX2797*'Propiedades físicas'!$I$9+'Diseño reactor'!AY2797*'Propiedades físicas'!$I$7+'Diseño reactor'!AZ2797*'Propiedades físicas'!$I$6</f>
        <v>2.0005334647790765E-2</v>
      </c>
      <c r="BG2797" s="24">
        <f>AU2797*'Propiedades físicas'!$O$4+'Diseño reactor'!AV2797*'Propiedades físicas'!$O$5+'Diseño reactor'!AW2797*'Propiedades físicas'!$O$8+'Diseño reactor'!AX2797*'Propiedades físicas'!$O$9+'Diseño reactor'!AY2797*'Propiedades físicas'!$O$7+'Diseño reactor'!AZ2797*'Propiedades físicas'!$O$6</f>
        <v>0.15508544118843862</v>
      </c>
      <c r="BH2797" s="54">
        <f t="shared" si="1784"/>
        <v>41079.546156776334</v>
      </c>
      <c r="BI2797" s="34">
        <f t="shared" si="1804"/>
        <v>274.82433206321838</v>
      </c>
      <c r="BJ2797" s="27">
        <f t="shared" si="1785"/>
        <v>4799.1078267958164</v>
      </c>
      <c r="BK2797" s="34">
        <f t="shared" si="1786"/>
        <v>572.51673433039844</v>
      </c>
      <c r="BL2797" s="27">
        <f t="shared" si="1787"/>
        <v>105.80566069617218</v>
      </c>
      <c r="BM2797" s="34">
        <f t="shared" si="1788"/>
        <v>1.1054421768707483</v>
      </c>
      <c r="BN2797" s="45">
        <f t="shared" si="1789"/>
        <v>3099.8773764796483</v>
      </c>
      <c r="BO2797" s="45">
        <f t="shared" si="1790"/>
        <v>112.51185228568217</v>
      </c>
      <c r="BP2797" s="66">
        <f t="shared" si="1791"/>
        <v>6.6870989610976066</v>
      </c>
    </row>
    <row r="2798" spans="8:68">
      <c r="H2798" s="68">
        <v>2793</v>
      </c>
      <c r="I2798" s="31">
        <f>('Propiedades físicas'!$C$10*'Diseño reactor'!H2798)/1000</f>
        <v>2444.5600715083001</v>
      </c>
      <c r="J2798" s="31">
        <f t="shared" si="1769"/>
        <v>0.18653663099334139</v>
      </c>
      <c r="K2798" s="31">
        <f>(I2798*1000)/'Propiedades físicas'!$F$10</f>
        <v>15968.272802446858</v>
      </c>
      <c r="L2798" s="31">
        <f t="shared" si="1770"/>
        <v>2281.1818289209796</v>
      </c>
      <c r="M2798" s="31">
        <f t="shared" si="1771"/>
        <v>13687.090973525877</v>
      </c>
      <c r="N2798" s="31">
        <f t="shared" si="1772"/>
        <v>0.81674967021875389</v>
      </c>
      <c r="O2798" s="32">
        <f t="shared" si="1773"/>
        <v>4.9004980213125231</v>
      </c>
      <c r="P2798" s="33">
        <f t="shared" si="1774"/>
        <v>0.70307617015078472</v>
      </c>
      <c r="Q2798" s="31">
        <f t="shared" si="1775"/>
        <v>4.7688017717542399</v>
      </c>
      <c r="R2798" s="31">
        <f t="shared" si="1776"/>
        <v>9.785266157991479E-2</v>
      </c>
      <c r="S2798" s="31">
        <f t="shared" si="1777"/>
        <v>0.13169624955828391</v>
      </c>
      <c r="T2798" s="31">
        <f t="shared" si="1778"/>
        <v>1.3618927485794042E-2</v>
      </c>
      <c r="U2798" s="31">
        <f t="shared" si="1779"/>
        <v>2.2019110022603408E-3</v>
      </c>
      <c r="V2798" s="47">
        <f t="shared" si="1792"/>
        <v>6.9625018791631113E-4</v>
      </c>
      <c r="W2798" s="31">
        <f t="shared" si="1780"/>
        <v>0.13917789527545626</v>
      </c>
      <c r="X2798" s="34">
        <f>(S2798*H2798*'Propiedades físicas'!$F$5*60*24*365)/(1000000)</f>
        <v>56929.943908179805</v>
      </c>
      <c r="Y2798" s="34">
        <f>(U2798*H2798*'Propiedades físicas'!$F$7*60*24*365)/(1000000)</f>
        <v>297.67237102207855</v>
      </c>
      <c r="Z2798" s="31">
        <f t="shared" si="1793"/>
        <v>1963.6917432311418</v>
      </c>
      <c r="AA2798" s="31">
        <f t="shared" si="1794"/>
        <v>13319.263348509592</v>
      </c>
      <c r="AB2798" s="31">
        <f t="shared" si="1794"/>
        <v>273.30248379270199</v>
      </c>
      <c r="AC2798" s="31">
        <f t="shared" si="1794"/>
        <v>367.82762501628696</v>
      </c>
      <c r="AD2798" s="31">
        <f t="shared" si="1794"/>
        <v>38.037664467822758</v>
      </c>
      <c r="AE2798" s="31">
        <f t="shared" si="1795"/>
        <v>6.1499374293131321</v>
      </c>
      <c r="AF2798" s="31">
        <f t="shared" si="1796"/>
        <v>15968.27280244686</v>
      </c>
      <c r="AG2798" s="31">
        <f t="shared" si="1797"/>
        <v>0.12297458638922051</v>
      </c>
      <c r="AH2798" s="31">
        <f t="shared" si="1798"/>
        <v>0.83410795352072431</v>
      </c>
      <c r="AI2798" s="31">
        <f t="shared" si="1798"/>
        <v>1.7115344106021481E-2</v>
      </c>
      <c r="AJ2798" s="31">
        <f t="shared" si="1798"/>
        <v>2.3034903622132744E-2</v>
      </c>
      <c r="AK2798" s="31">
        <f t="shared" si="1798"/>
        <v>2.382077569591255E-3</v>
      </c>
      <c r="AL2798" s="31">
        <f t="shared" si="1799"/>
        <v>3.8513479230958288E-4</v>
      </c>
      <c r="AM2798" s="31">
        <f t="shared" si="1800"/>
        <v>1</v>
      </c>
      <c r="AN2798" s="31">
        <f>(Z2798*'Propiedades físicas'!$F$4)/1000</f>
        <v>1726.8312451626016</v>
      </c>
      <c r="AO2798" s="31">
        <f>(AA2798*'Propiedades físicas'!$F$6)/1000</f>
        <v>426.74919768624727</v>
      </c>
      <c r="AP2798" s="31">
        <f>(AB2798*'Propiedades físicas'!$F$9)/1000</f>
        <v>168.61396737590746</v>
      </c>
      <c r="AQ2798" s="31">
        <f>(AC2798*'Propiedades físicas'!$F$5)/1000</f>
        <v>108.31420073854603</v>
      </c>
      <c r="AR2798" s="31">
        <f>(AD2798*'Propiedades físicas'!$F$8)/1000</f>
        <v>13.485112807132518</v>
      </c>
      <c r="AS2798" s="31">
        <f>(AE2798*'Propiedades físicas'!$F$7)/1000</f>
        <v>0.56634773786544634</v>
      </c>
      <c r="AT2798" s="31">
        <f t="shared" si="1801"/>
        <v>2444.5600715083006</v>
      </c>
      <c r="AU2798" s="31">
        <f t="shared" si="1802"/>
        <v>0.70639754992690429</v>
      </c>
      <c r="AV2798" s="31">
        <f t="shared" si="1805"/>
        <v>0.17457095968312278</v>
      </c>
      <c r="AW2798" s="31">
        <f t="shared" si="1805"/>
        <v>6.8975178536673135E-2</v>
      </c>
      <c r="AX2798" s="31">
        <f t="shared" si="1805"/>
        <v>4.4308258979177333E-2</v>
      </c>
      <c r="AY2798" s="31">
        <f t="shared" si="1805"/>
        <v>5.5163761219466229E-3</v>
      </c>
      <c r="AZ2798" s="31">
        <f t="shared" si="1806"/>
        <v>2.3167675217570258E-4</v>
      </c>
      <c r="BA2798" s="31">
        <f t="shared" si="1803"/>
        <v>0.99999999999999989</v>
      </c>
      <c r="BB2798" s="34">
        <f>AU2798*'Propiedades físicas'!$C$4+'Diseño reactor'!AV2798*'Propiedades físicas'!$C$5+'Diseño reactor'!AW2798*'Propiedades físicas'!$C$8+'Diseño reactor'!AX2798*'Propiedades físicas'!$C$9+'Diseño reactor'!AY2798*'Propiedades físicas'!$C$7+'Diseño reactor'!AZ2798*'Propiedades físicas'!$C$6</f>
        <v>875.30059129787969</v>
      </c>
      <c r="BC2798" s="45">
        <f>AU2798*'Propiedades físicas'!$L$4+'Diseño reactor'!AV2798*'Propiedades físicas'!$L$5+'Diseño reactor'!AW2798*'Propiedades físicas'!$L$8+AX2798*'Propiedades físicas'!$L$9+'Diseño reactor'!AY2798*'Propiedades físicas'!$L$7+'Diseño reactor'!AZ2798*'Propiedades físicas'!$L$6</f>
        <v>2.1305191581644816</v>
      </c>
      <c r="BD2798" s="29">
        <f t="shared" si="1782"/>
        <v>1.219120298364351</v>
      </c>
      <c r="BE2798" s="58">
        <f t="shared" si="1783"/>
        <v>40.996153041456374</v>
      </c>
      <c r="BF2798" s="30">
        <f>AU2798*'Propiedades físicas'!$I$4+'Diseño reactor'!AV2798*'Propiedades físicas'!$I$5+'Diseño reactor'!AW2798*'Propiedades físicas'!$I$8+'Diseño reactor'!AX2798*'Propiedades físicas'!$I$9+'Diseño reactor'!AY2798*'Propiedades físicas'!$I$7+'Diseño reactor'!AZ2798*'Propiedades físicas'!$I$6</f>
        <v>2.0005363284655367E-2</v>
      </c>
      <c r="BG2798" s="24">
        <f>AU2798*'Propiedades físicas'!$O$4+'Diseño reactor'!AV2798*'Propiedades físicas'!$O$5+'Diseño reactor'!AW2798*'Propiedades físicas'!$O$8+'Diseño reactor'!AX2798*'Propiedades físicas'!$O$9+'Diseño reactor'!AY2798*'Propiedades físicas'!$O$7+'Diseño reactor'!AZ2798*'Propiedades físicas'!$O$6</f>
        <v>0.15508666079788788</v>
      </c>
      <c r="BH2798" s="54">
        <f t="shared" si="1784"/>
        <v>41079.483932081523</v>
      </c>
      <c r="BI2798" s="34">
        <f t="shared" si="1804"/>
        <v>274.82576209145543</v>
      </c>
      <c r="BJ2798" s="27">
        <f t="shared" si="1785"/>
        <v>4799.1113044504509</v>
      </c>
      <c r="BK2798" s="34">
        <f t="shared" si="1786"/>
        <v>572.52165154201259</v>
      </c>
      <c r="BL2798" s="27">
        <f t="shared" si="1787"/>
        <v>105.80582863738847</v>
      </c>
      <c r="BM2798" s="34">
        <f t="shared" si="1788"/>
        <v>1.1054421768707483</v>
      </c>
      <c r="BN2798" s="45">
        <f t="shared" si="1789"/>
        <v>3101.0826593873298</v>
      </c>
      <c r="BO2798" s="45">
        <f t="shared" si="1790"/>
        <v>112.51712696749254</v>
      </c>
      <c r="BP2798" s="66">
        <f t="shared" si="1791"/>
        <v>6.687098404213244</v>
      </c>
    </row>
    <row r="2799" spans="8:68">
      <c r="H2799" s="68">
        <v>2794</v>
      </c>
      <c r="I2799" s="31">
        <f>('Propiedades físicas'!$C$10*'Diseño reactor'!H2799)/1000</f>
        <v>2445.4353167898994</v>
      </c>
      <c r="J2799" s="31">
        <f t="shared" si="1769"/>
        <v>0.18646986770379478</v>
      </c>
      <c r="K2799" s="31">
        <f>(I2799*1000)/'Propiedades físicas'!$F$10</f>
        <v>15973.990050138387</v>
      </c>
      <c r="L2799" s="31">
        <f t="shared" si="1770"/>
        <v>2281.9985785911981</v>
      </c>
      <c r="M2799" s="31">
        <f t="shared" si="1771"/>
        <v>13691.991471547188</v>
      </c>
      <c r="N2799" s="31">
        <f t="shared" si="1772"/>
        <v>0.81674967021875378</v>
      </c>
      <c r="O2799" s="32">
        <f t="shared" si="1773"/>
        <v>4.9004980213125222</v>
      </c>
      <c r="P2799" s="33">
        <f t="shared" si="1774"/>
        <v>0.70311119432264235</v>
      </c>
      <c r="Q2799" s="31">
        <f t="shared" si="1775"/>
        <v>4.7688485782839329</v>
      </c>
      <c r="R2799" s="31">
        <f t="shared" si="1776"/>
        <v>9.7827385087183E-2</v>
      </c>
      <c r="S2799" s="31">
        <f t="shared" si="1777"/>
        <v>0.13164944302859011</v>
      </c>
      <c r="T2799" s="31">
        <f t="shared" si="1778"/>
        <v>1.3611214485378305E-2</v>
      </c>
      <c r="U2799" s="31">
        <f t="shared" si="1779"/>
        <v>2.1998763235501727E-3</v>
      </c>
      <c r="V2799" s="47">
        <f t="shared" si="1792"/>
        <v>6.9628487204766534E-4</v>
      </c>
      <c r="W2799" s="31">
        <f t="shared" si="1780"/>
        <v>0.13913501289284283</v>
      </c>
      <c r="X2799" s="34">
        <f>(S2799*H2799*'Propiedades físicas'!$F$5*60*24*365)/(1000000)</f>
        <v>56930.086114874895</v>
      </c>
      <c r="Y2799" s="34">
        <f>(U2799*H2799*'Propiedades físicas'!$F$7*60*24*365)/(1000000)</f>
        <v>297.50378600509822</v>
      </c>
      <c r="Z2799" s="31">
        <f t="shared" si="1793"/>
        <v>1964.4926769374626</v>
      </c>
      <c r="AA2799" s="31">
        <f t="shared" si="1794"/>
        <v>13324.162927725309</v>
      </c>
      <c r="AB2799" s="31">
        <f t="shared" si="1794"/>
        <v>273.32971393358929</v>
      </c>
      <c r="AC2799" s="31">
        <f t="shared" si="1794"/>
        <v>367.82854382188077</v>
      </c>
      <c r="AD2799" s="31">
        <f t="shared" si="1794"/>
        <v>38.029733272146984</v>
      </c>
      <c r="AE2799" s="31">
        <f t="shared" si="1795"/>
        <v>6.1464544479991821</v>
      </c>
      <c r="AF2799" s="31">
        <f t="shared" si="1796"/>
        <v>15973.990050138389</v>
      </c>
      <c r="AG2799" s="31">
        <f t="shared" si="1797"/>
        <v>0.12298071244387958</v>
      </c>
      <c r="AH2799" s="31">
        <f t="shared" si="1798"/>
        <v>0.83411614041977422</v>
      </c>
      <c r="AI2799" s="31">
        <f t="shared" si="1798"/>
        <v>1.7110923011450188E-2</v>
      </c>
      <c r="AJ2799" s="31">
        <f t="shared" si="1798"/>
        <v>2.3026716723082853E-2</v>
      </c>
      <c r="AK2799" s="31">
        <f t="shared" si="1798"/>
        <v>2.3807284938065624E-3</v>
      </c>
      <c r="AL2799" s="31">
        <f t="shared" si="1799"/>
        <v>3.8477890800651482E-4</v>
      </c>
      <c r="AM2799" s="31">
        <f t="shared" si="1800"/>
        <v>0.99999999999999989</v>
      </c>
      <c r="AN2799" s="31">
        <f>(Z2799*'Propiedades físicas'!$F$4)/1000</f>
        <v>1727.5355702452659</v>
      </c>
      <c r="AO2799" s="31">
        <f>(AA2799*'Propiedades físicas'!$F$6)/1000</f>
        <v>426.9061802043189</v>
      </c>
      <c r="AP2799" s="31">
        <f>(AB2799*'Propiedades físicas'!$F$9)/1000</f>
        <v>168.63076701132789</v>
      </c>
      <c r="AQ2799" s="31">
        <f>(AC2799*'Propiedades físicas'!$F$5)/1000</f>
        <v>108.31447129922925</v>
      </c>
      <c r="AR2799" s="31">
        <f>(AD2799*'Propiedades físicas'!$F$8)/1000</f>
        <v>13.482301039641543</v>
      </c>
      <c r="AS2799" s="31">
        <f>(AE2799*'Propiedades físicas'!$F$7)/1000</f>
        <v>0.5660269901162448</v>
      </c>
      <c r="AT2799" s="31">
        <f t="shared" si="1801"/>
        <v>2445.4353167899003</v>
      </c>
      <c r="AU2799" s="31">
        <f t="shared" si="1802"/>
        <v>0.70643273955533836</v>
      </c>
      <c r="AV2799" s="31">
        <f t="shared" si="1805"/>
        <v>0.17457267312419231</v>
      </c>
      <c r="AW2799" s="31">
        <f t="shared" si="1805"/>
        <v>6.8957361437262582E-2</v>
      </c>
      <c r="AX2799" s="31">
        <f t="shared" si="1805"/>
        <v>4.4292511257837168E-2</v>
      </c>
      <c r="AY2799" s="31">
        <f t="shared" si="1805"/>
        <v>5.513251954396255E-3</v>
      </c>
      <c r="AZ2799" s="31">
        <f t="shared" si="1806"/>
        <v>2.3146267097314316E-4</v>
      </c>
      <c r="BA2799" s="31">
        <f t="shared" si="1803"/>
        <v>0.99999999999999989</v>
      </c>
      <c r="BB2799" s="34">
        <f>AU2799*'Propiedades físicas'!$C$4+'Diseño reactor'!AV2799*'Propiedades físicas'!$C$5+'Diseño reactor'!AW2799*'Propiedades físicas'!$C$8+'Diseño reactor'!AX2799*'Propiedades físicas'!$C$9+'Diseño reactor'!AY2799*'Propiedades físicas'!$C$7+'Diseño reactor'!AZ2799*'Propiedades físicas'!$C$6</f>
        <v>875.30051849283223</v>
      </c>
      <c r="BC2799" s="45">
        <f>AU2799*'Propiedades físicas'!$L$4+'Diseño reactor'!AV2799*'Propiedades físicas'!$L$5+'Diseño reactor'!AW2799*'Propiedades físicas'!$L$8+AX2799*'Propiedades físicas'!$L$9+'Diseño reactor'!AY2799*'Propiedades físicas'!$L$7+'Diseño reactor'!AZ2799*'Propiedades físicas'!$L$6</f>
        <v>2.1305439329708404</v>
      </c>
      <c r="BD2799" s="29">
        <f t="shared" si="1782"/>
        <v>1.2187306020713575</v>
      </c>
      <c r="BE2799" s="58">
        <f t="shared" si="1783"/>
        <v>40.995734878942635</v>
      </c>
      <c r="BF2799" s="30">
        <f>AU2799*'Propiedades físicas'!$I$4+'Diseño reactor'!AV2799*'Propiedades físicas'!$I$5+'Diseño reactor'!AW2799*'Propiedades físicas'!$I$8+'Diseño reactor'!AX2799*'Propiedades físicas'!$I$9+'Diseño reactor'!AY2799*'Propiedades físicas'!$I$7+'Diseño reactor'!AZ2799*'Propiedades físicas'!$I$6</f>
        <v>2.0005391880651827E-2</v>
      </c>
      <c r="BG2799" s="24">
        <f>AU2799*'Propiedades físicas'!$O$4+'Diseño reactor'!AV2799*'Propiedades físicas'!$O$5+'Diseño reactor'!AW2799*'Propiedades físicas'!$O$8+'Diseño reactor'!AX2799*'Propiedades físicas'!$O$9+'Diseño reactor'!AY2799*'Propiedades físicas'!$O$7+'Diseño reactor'!AZ2799*'Propiedades físicas'!$O$6</f>
        <v>0.15508787965157303</v>
      </c>
      <c r="BH2799" s="54">
        <f t="shared" si="1784"/>
        <v>41079.421795601789</v>
      </c>
      <c r="BI2799" s="34">
        <f t="shared" si="1804"/>
        <v>274.82719084034204</v>
      </c>
      <c r="BJ2799" s="27">
        <f t="shared" si="1785"/>
        <v>4799.1147814806436</v>
      </c>
      <c r="BK2799" s="34">
        <f t="shared" si="1786"/>
        <v>572.52656589565788</v>
      </c>
      <c r="BL2799" s="27">
        <f t="shared" si="1787"/>
        <v>105.80599647864483</v>
      </c>
      <c r="BM2799" s="34">
        <f t="shared" si="1788"/>
        <v>1.1054421768707483</v>
      </c>
      <c r="BN2799" s="45">
        <f t="shared" si="1789"/>
        <v>3102.2879525310864</v>
      </c>
      <c r="BO2799" s="45">
        <f t="shared" si="1790"/>
        <v>112.52239839924428</v>
      </c>
      <c r="BP2799" s="66">
        <f t="shared" si="1791"/>
        <v>6.6870978479991603</v>
      </c>
    </row>
    <row r="2800" spans="8:68">
      <c r="H2800" s="68">
        <v>2795</v>
      </c>
      <c r="I2800" s="31">
        <f>('Propiedades físicas'!$C$10*'Diseño reactor'!H2800)/1000</f>
        <v>2446.3105620714996</v>
      </c>
      <c r="J2800" s="31">
        <f t="shared" si="1769"/>
        <v>0.18640315218762166</v>
      </c>
      <c r="K2800" s="31">
        <f>(I2800*1000)/'Propiedades físicas'!$F$10</f>
        <v>15979.707297829918</v>
      </c>
      <c r="L2800" s="31">
        <f t="shared" si="1770"/>
        <v>2282.8153282614167</v>
      </c>
      <c r="M2800" s="31">
        <f t="shared" si="1771"/>
        <v>13696.8919695685</v>
      </c>
      <c r="N2800" s="31">
        <f t="shared" si="1772"/>
        <v>0.81674967021875378</v>
      </c>
      <c r="O2800" s="32">
        <f t="shared" si="1773"/>
        <v>4.9004980213125222</v>
      </c>
      <c r="P2800" s="33">
        <f t="shared" si="1774"/>
        <v>0.70314619691841118</v>
      </c>
      <c r="Q2800" s="31">
        <f t="shared" si="1775"/>
        <v>4.7688953517254768</v>
      </c>
      <c r="R2800" s="31">
        <f t="shared" si="1776"/>
        <v>9.7802121164571293E-2</v>
      </c>
      <c r="S2800" s="31">
        <f t="shared" si="1777"/>
        <v>0.13160266958704539</v>
      </c>
      <c r="T2800" s="31">
        <f t="shared" si="1778"/>
        <v>1.3603507984839995E-2</v>
      </c>
      <c r="U2800" s="31">
        <f t="shared" si="1779"/>
        <v>2.1978441509313716E-3</v>
      </c>
      <c r="V2800" s="47">
        <f t="shared" si="1792"/>
        <v>6.9631953481240718E-4</v>
      </c>
      <c r="W2800" s="31">
        <f t="shared" si="1780"/>
        <v>0.13909215692724519</v>
      </c>
      <c r="X2800" s="34">
        <f>(S2800*H2800*'Propiedades físicas'!$F$5*60*24*365)/(1000000)</f>
        <v>56930.22814641556</v>
      </c>
      <c r="Y2800" s="34">
        <f>(U2800*H2800*'Propiedades físicas'!$F$7*60*24*365)/(1000000)</f>
        <v>297.33534305759633</v>
      </c>
      <c r="Z2800" s="31">
        <f t="shared" si="1793"/>
        <v>1965.2936203869592</v>
      </c>
      <c r="AA2800" s="31">
        <f t="shared" si="1794"/>
        <v>13329.062508072708</v>
      </c>
      <c r="AB2800" s="31">
        <f t="shared" si="1794"/>
        <v>273.35692865497674</v>
      </c>
      <c r="AC2800" s="31">
        <f t="shared" si="1794"/>
        <v>367.82946149579186</v>
      </c>
      <c r="AD2800" s="31">
        <f t="shared" si="1794"/>
        <v>38.021804817627789</v>
      </c>
      <c r="AE2800" s="31">
        <f t="shared" si="1795"/>
        <v>6.1429744018531833</v>
      </c>
      <c r="AF2800" s="31">
        <f t="shared" si="1796"/>
        <v>15979.707297829918</v>
      </c>
      <c r="AG2800" s="31">
        <f t="shared" si="1797"/>
        <v>0.12298683472467926</v>
      </c>
      <c r="AH2800" s="31">
        <f t="shared" si="1798"/>
        <v>0.83412432153139782</v>
      </c>
      <c r="AI2800" s="31">
        <f t="shared" si="1798"/>
        <v>1.7106504115510256E-2</v>
      </c>
      <c r="AJ2800" s="31">
        <f t="shared" si="1798"/>
        <v>2.3018535611459164E-2</v>
      </c>
      <c r="AK2800" s="31">
        <f t="shared" si="1798"/>
        <v>2.3793805549111179E-3</v>
      </c>
      <c r="AL2800" s="31">
        <f t="shared" si="1799"/>
        <v>3.8442346204222485E-4</v>
      </c>
      <c r="AM2800" s="31">
        <f t="shared" si="1800"/>
        <v>1</v>
      </c>
      <c r="AN2800" s="31">
        <f>(Z2800*'Propiedades físicas'!$F$4)/1000</f>
        <v>1728.2399038958843</v>
      </c>
      <c r="AO2800" s="31">
        <f>(AA2800*'Propiedades físicas'!$F$6)/1000</f>
        <v>427.06316275864958</v>
      </c>
      <c r="AP2800" s="31">
        <f>(AB2800*'Propiedades físicas'!$F$9)/1000</f>
        <v>168.64755713368788</v>
      </c>
      <c r="AQ2800" s="31">
        <f>(AC2800*'Propiedades físicas'!$F$5)/1000</f>
        <v>108.31474152666584</v>
      </c>
      <c r="AR2800" s="31">
        <f>(AD2800*'Propiedades físicas'!$F$8)/1000</f>
        <v>13.479490243945397</v>
      </c>
      <c r="AS2800" s="31">
        <f>(AE2800*'Propiedades físicas'!$F$7)/1000</f>
        <v>0.56570651266665972</v>
      </c>
      <c r="AT2800" s="31">
        <f t="shared" si="1801"/>
        <v>2446.3105620714991</v>
      </c>
      <c r="AU2800" s="31">
        <f t="shared" si="1802"/>
        <v>0.70646790750575694</v>
      </c>
      <c r="AV2800" s="31">
        <f t="shared" si="1805"/>
        <v>0.1745743853540079</v>
      </c>
      <c r="AW2800" s="31">
        <f t="shared" si="1805"/>
        <v>6.8939553198380368E-2</v>
      </c>
      <c r="AX2800" s="31">
        <f t="shared" si="1805"/>
        <v>4.4276774668767539E-2</v>
      </c>
      <c r="AY2800" s="31">
        <f t="shared" si="1805"/>
        <v>5.5101304196353415E-3</v>
      </c>
      <c r="AZ2800" s="31">
        <f t="shared" si="1806"/>
        <v>2.312488534520441E-4</v>
      </c>
      <c r="BA2800" s="31">
        <f t="shared" si="1803"/>
        <v>1.0000000000000002</v>
      </c>
      <c r="BB2800" s="34">
        <f>AU2800*'Propiedades físicas'!$C$4+'Diseño reactor'!AV2800*'Propiedades físicas'!$C$5+'Diseño reactor'!AW2800*'Propiedades físicas'!$C$8+'Diseño reactor'!AX2800*'Propiedades físicas'!$C$9+'Diseño reactor'!AY2800*'Propiedades físicas'!$C$7+'Diseño reactor'!AZ2800*'Propiedades físicas'!$C$6</f>
        <v>875.30044577539195</v>
      </c>
      <c r="BC2800" s="45">
        <f>AU2800*'Propiedades físicas'!$L$4+'Diseño reactor'!AV2800*'Propiedades físicas'!$L$5+'Diseño reactor'!AW2800*'Propiedades físicas'!$L$8+AX2800*'Propiedades físicas'!$L$9+'Diseño reactor'!AY2800*'Propiedades físicas'!$L$7+'Diseño reactor'!AZ2800*'Propiedades físicas'!$L$6</f>
        <v>2.1305686919477558</v>
      </c>
      <c r="BD2800" s="29">
        <f t="shared" si="1782"/>
        <v>1.2183411551017163</v>
      </c>
      <c r="BE2800" s="58">
        <f t="shared" si="1783"/>
        <v>40.99531698671435</v>
      </c>
      <c r="BF2800" s="30">
        <f>AU2800*'Propiedades físicas'!$I$4+'Diseño reactor'!AV2800*'Propiedades físicas'!$I$5+'Diseño reactor'!AW2800*'Propiedades físicas'!$I$8+'Diseño reactor'!AX2800*'Propiedades físicas'!$I$9+'Diseño reactor'!AY2800*'Propiedades físicas'!$I$7+'Diseño reactor'!AZ2800*'Propiedades físicas'!$I$6</f>
        <v>2.0005420435841692E-2</v>
      </c>
      <c r="BG2800" s="24">
        <f>AU2800*'Propiedades físicas'!$O$4+'Diseño reactor'!AV2800*'Propiedades físicas'!$O$5+'Diseño reactor'!AW2800*'Propiedades físicas'!$O$8+'Diseño reactor'!AX2800*'Propiedades físicas'!$O$9+'Diseño reactor'!AY2800*'Propiedades físicas'!$O$7+'Diseño reactor'!AZ2800*'Propiedades físicas'!$O$6</f>
        <v>0.1550890977501875</v>
      </c>
      <c r="BH2800" s="54">
        <f t="shared" si="1784"/>
        <v>41079.359747203976</v>
      </c>
      <c r="BI2800" s="34">
        <f t="shared" si="1804"/>
        <v>274.82861831146744</v>
      </c>
      <c r="BJ2800" s="27">
        <f t="shared" si="1785"/>
        <v>4799.1182578854332</v>
      </c>
      <c r="BK2800" s="34">
        <f t="shared" si="1786"/>
        <v>572.53147739377187</v>
      </c>
      <c r="BL2800" s="27">
        <f t="shared" si="1787"/>
        <v>105.80616422002863</v>
      </c>
      <c r="BM2800" s="34">
        <f t="shared" si="1788"/>
        <v>1.1054421768707483</v>
      </c>
      <c r="BN2800" s="45">
        <f t="shared" si="1789"/>
        <v>3103.4932559012232</v>
      </c>
      <c r="BO2800" s="45">
        <f t="shared" si="1790"/>
        <v>112.52766658394027</v>
      </c>
      <c r="BP2800" s="66">
        <f t="shared" si="1791"/>
        <v>6.6870972924543759</v>
      </c>
    </row>
    <row r="2801" spans="8:68">
      <c r="H2801" s="68">
        <v>2796</v>
      </c>
      <c r="I2801" s="31">
        <f>('Propiedades físicas'!$C$10*'Diseño reactor'!H2801)/1000</f>
        <v>2447.1858073530993</v>
      </c>
      <c r="J2801" s="31">
        <f t="shared" si="1769"/>
        <v>0.18633648439356315</v>
      </c>
      <c r="K2801" s="31">
        <f>(I2801*1000)/'Propiedades físicas'!$F$10</f>
        <v>15985.424545521451</v>
      </c>
      <c r="L2801" s="31">
        <f t="shared" si="1770"/>
        <v>2283.6320779316356</v>
      </c>
      <c r="M2801" s="31">
        <f t="shared" si="1771"/>
        <v>13701.792467589814</v>
      </c>
      <c r="N2801" s="31">
        <f t="shared" si="1772"/>
        <v>0.81674967021875378</v>
      </c>
      <c r="O2801" s="32">
        <f t="shared" si="1773"/>
        <v>4.9004980213125231</v>
      </c>
      <c r="P2801" s="33">
        <f t="shared" si="1774"/>
        <v>0.70318117795802237</v>
      </c>
      <c r="Q2801" s="31">
        <f t="shared" si="1775"/>
        <v>4.7689420921137531</v>
      </c>
      <c r="R2801" s="31">
        <f t="shared" si="1776"/>
        <v>9.7776869803239283E-2</v>
      </c>
      <c r="S2801" s="31">
        <f t="shared" si="1777"/>
        <v>0.13155592919877043</v>
      </c>
      <c r="T2801" s="31">
        <f t="shared" si="1778"/>
        <v>1.3595807976945489E-2</v>
      </c>
      <c r="U2801" s="31">
        <f t="shared" si="1779"/>
        <v>2.1958144805467191E-3</v>
      </c>
      <c r="V2801" s="47">
        <f t="shared" si="1792"/>
        <v>6.9635417623027456E-4</v>
      </c>
      <c r="W2801" s="31">
        <f t="shared" si="1780"/>
        <v>0.13904932735426012</v>
      </c>
      <c r="X2801" s="34">
        <f>(S2801*H2801*'Propiedades físicas'!$F$5*60*24*365)/(1000000)</f>
        <v>56930.370003071424</v>
      </c>
      <c r="Y2801" s="34">
        <f>(U2801*H2801*'Propiedades físicas'!$F$7*60*24*365)/(1000000)</f>
        <v>297.1670420214657</v>
      </c>
      <c r="Z2801" s="31">
        <f t="shared" si="1793"/>
        <v>1966.0945735706305</v>
      </c>
      <c r="AA2801" s="31">
        <f t="shared" si="1794"/>
        <v>13333.962089550054</v>
      </c>
      <c r="AB2801" s="31">
        <f t="shared" si="1794"/>
        <v>273.38412796985705</v>
      </c>
      <c r="AC2801" s="31">
        <f t="shared" si="1794"/>
        <v>367.83037803976214</v>
      </c>
      <c r="AD2801" s="31">
        <f t="shared" si="1794"/>
        <v>38.013879103539587</v>
      </c>
      <c r="AE2801" s="31">
        <f t="shared" si="1795"/>
        <v>6.1394972876086262</v>
      </c>
      <c r="AF2801" s="31">
        <f t="shared" si="1796"/>
        <v>15985.42454552145</v>
      </c>
      <c r="AG2801" s="31">
        <f t="shared" si="1797"/>
        <v>0.1229929532351057</v>
      </c>
      <c r="AH2801" s="31">
        <f t="shared" si="1798"/>
        <v>0.83413249686169633</v>
      </c>
      <c r="AI2801" s="31">
        <f t="shared" si="1798"/>
        <v>1.7102087416655417E-2</v>
      </c>
      <c r="AJ2801" s="31">
        <f t="shared" si="1798"/>
        <v>2.3010360281160953E-2</v>
      </c>
      <c r="AK2801" s="31">
        <f t="shared" si="1798"/>
        <v>2.3780337516396918E-3</v>
      </c>
      <c r="AL2801" s="31">
        <f t="shared" si="1799"/>
        <v>3.8406845374204941E-4</v>
      </c>
      <c r="AM2801" s="31">
        <f t="shared" si="1800"/>
        <v>1.0000000000000002</v>
      </c>
      <c r="AN2801" s="31">
        <f>(Z2801*'Propiedades físicas'!$F$4)/1000</f>
        <v>1728.944246106541</v>
      </c>
      <c r="AO2801" s="31">
        <f>(AA2801*'Propiedades físicas'!$F$6)/1000</f>
        <v>427.22014534918372</v>
      </c>
      <c r="AP2801" s="31">
        <f>(AB2801*'Propiedades físicas'!$F$9)/1000</f>
        <v>168.66433775100327</v>
      </c>
      <c r="AQ2801" s="31">
        <f>(AC2801*'Propiedades físicas'!$F$5)/1000</f>
        <v>108.31501142136877</v>
      </c>
      <c r="AR2801" s="31">
        <f>(AD2801*'Propiedades físicas'!$F$8)/1000</f>
        <v>13.476680419786849</v>
      </c>
      <c r="AS2801" s="31">
        <f>(AE2801*'Propiedades físicas'!$F$7)/1000</f>
        <v>0.5653863052158784</v>
      </c>
      <c r="AT2801" s="31">
        <f t="shared" si="1801"/>
        <v>2447.1858073530993</v>
      </c>
      <c r="AU2801" s="31">
        <f t="shared" si="1802"/>
        <v>0.70650305379818479</v>
      </c>
      <c r="AV2801" s="31">
        <f t="shared" si="1805"/>
        <v>0.17457609637384638</v>
      </c>
      <c r="AW2801" s="31">
        <f t="shared" si="1805"/>
        <v>6.8921753813794923E-2</v>
      </c>
      <c r="AX2801" s="31">
        <f t="shared" si="1805"/>
        <v>4.4261049200233542E-2</v>
      </c>
      <c r="AY2801" s="31">
        <f t="shared" si="1805"/>
        <v>5.5070115147338814E-3</v>
      </c>
      <c r="AZ2801" s="31">
        <f t="shared" si="1806"/>
        <v>2.3103529920656327E-4</v>
      </c>
      <c r="BA2801" s="31">
        <f t="shared" si="1803"/>
        <v>1.0000000000000002</v>
      </c>
      <c r="BB2801" s="34">
        <f>AU2801*'Propiedades físicas'!$C$4+'Diseño reactor'!AV2801*'Propiedades físicas'!$C$5+'Diseño reactor'!AW2801*'Propiedades físicas'!$C$8+'Diseño reactor'!AX2801*'Propiedades físicas'!$C$9+'Diseño reactor'!AY2801*'Propiedades físicas'!$C$7+'Diseño reactor'!AZ2801*'Propiedades físicas'!$C$6</f>
        <v>875.30037314542994</v>
      </c>
      <c r="BC2801" s="45">
        <f>AU2801*'Propiedades físicas'!$L$4+'Diseño reactor'!AV2801*'Propiedades físicas'!$L$5+'Diseño reactor'!AW2801*'Propiedades físicas'!$L$8+AX2801*'Propiedades físicas'!$L$9+'Diseño reactor'!AY2801*'Propiedades físicas'!$L$7+'Diseño reactor'!AZ2801*'Propiedades físicas'!$L$6</f>
        <v>2.1305934351103182</v>
      </c>
      <c r="BD2801" s="29">
        <f t="shared" si="1782"/>
        <v>1.2179519572160271</v>
      </c>
      <c r="BE2801" s="58">
        <f t="shared" si="1783"/>
        <v>40.99489936450906</v>
      </c>
      <c r="BF2801" s="30">
        <f>AU2801*'Propiedades físicas'!$I$4+'Diseño reactor'!AV2801*'Propiedades físicas'!$I$5+'Diseño reactor'!AW2801*'Propiedades físicas'!$I$8+'Diseño reactor'!AX2801*'Propiedades físicas'!$I$9+'Diseño reactor'!AY2801*'Propiedades físicas'!$I$7+'Diseño reactor'!AZ2801*'Propiedades físicas'!$I$6</f>
        <v>2.0005448950286393E-2</v>
      </c>
      <c r="BG2801" s="24">
        <f>AU2801*'Propiedades físicas'!$O$4+'Diseño reactor'!AV2801*'Propiedades físicas'!$O$5+'Diseño reactor'!AW2801*'Propiedades físicas'!$O$8+'Diseño reactor'!AX2801*'Propiedades físicas'!$O$9+'Diseño reactor'!AY2801*'Propiedades físicas'!$O$7+'Diseño reactor'!AZ2801*'Propiedades físicas'!$O$6</f>
        <v>0.1550903150944237</v>
      </c>
      <c r="BH2801" s="54">
        <f t="shared" si="1784"/>
        <v>41079.297786755131</v>
      </c>
      <c r="BI2801" s="34">
        <f t="shared" si="1804"/>
        <v>274.83004450641755</v>
      </c>
      <c r="BJ2801" s="27">
        <f t="shared" si="1785"/>
        <v>4799.121733663842</v>
      </c>
      <c r="BK2801" s="34">
        <f t="shared" si="1786"/>
        <v>572.5363860387863</v>
      </c>
      <c r="BL2801" s="27">
        <f t="shared" si="1787"/>
        <v>105.80633186162706</v>
      </c>
      <c r="BM2801" s="34">
        <f t="shared" si="1788"/>
        <v>1.1054421768707483</v>
      </c>
      <c r="BN2801" s="45">
        <f t="shared" si="1789"/>
        <v>3104.6985694880514</v>
      </c>
      <c r="BO2801" s="45">
        <f t="shared" si="1790"/>
        <v>112.53293152457962</v>
      </c>
      <c r="BP2801" s="66">
        <f t="shared" si="1791"/>
        <v>6.6870967375779049</v>
      </c>
    </row>
    <row r="2802" spans="8:68">
      <c r="H2802" s="68">
        <v>2797</v>
      </c>
      <c r="I2802" s="31">
        <f>('Propiedades físicas'!$C$10*'Diseño reactor'!H2802)/1000</f>
        <v>2448.0610526346991</v>
      </c>
      <c r="J2802" s="31">
        <f t="shared" si="1769"/>
        <v>0.18626986427043352</v>
      </c>
      <c r="K2802" s="31">
        <f>(I2802*1000)/'Propiedades físicas'!$F$10</f>
        <v>15991.141793212983</v>
      </c>
      <c r="L2802" s="31">
        <f t="shared" si="1770"/>
        <v>2284.4488276018546</v>
      </c>
      <c r="M2802" s="31">
        <f t="shared" si="1771"/>
        <v>13706.692965611128</v>
      </c>
      <c r="N2802" s="31">
        <f t="shared" si="1772"/>
        <v>0.81674967021875389</v>
      </c>
      <c r="O2802" s="32">
        <f t="shared" si="1773"/>
        <v>4.9004980213125231</v>
      </c>
      <c r="P2802" s="33">
        <f t="shared" si="1774"/>
        <v>0.70321613746138267</v>
      </c>
      <c r="Q2802" s="31">
        <f t="shared" si="1775"/>
        <v>4.7689887994835889</v>
      </c>
      <c r="R2802" s="31">
        <f t="shared" si="1776"/>
        <v>9.7751630994354022E-2</v>
      </c>
      <c r="S2802" s="31">
        <f t="shared" si="1777"/>
        <v>0.13150922182893457</v>
      </c>
      <c r="T2802" s="31">
        <f t="shared" si="1778"/>
        <v>1.35881144544711E-2</v>
      </c>
      <c r="U2802" s="31">
        <f t="shared" si="1779"/>
        <v>2.1937873085461188E-3</v>
      </c>
      <c r="V2802" s="47">
        <f t="shared" si="1792"/>
        <v>6.9638879632098088E-4</v>
      </c>
      <c r="W2802" s="31">
        <f t="shared" si="1780"/>
        <v>0.13900652414951453</v>
      </c>
      <c r="X2802" s="34">
        <f>(S2802*H2802*'Propiedades físicas'!$F$5*60*24*365)/(1000000)</f>
        <v>56930.511685111516</v>
      </c>
      <c r="Y2802" s="34">
        <f>(U2802*H2802*'Propiedades físicas'!$F$7*60*24*365)/(1000000)</f>
        <v>296.99888273881658</v>
      </c>
      <c r="Z2802" s="31">
        <f t="shared" si="1793"/>
        <v>1966.8955364794874</v>
      </c>
      <c r="AA2802" s="31">
        <f t="shared" si="1794"/>
        <v>13338.861672155597</v>
      </c>
      <c r="AB2802" s="31">
        <f t="shared" si="1794"/>
        <v>273.41131189120819</v>
      </c>
      <c r="AC2802" s="31">
        <f t="shared" si="1794"/>
        <v>367.83129345552999</v>
      </c>
      <c r="AD2802" s="31">
        <f t="shared" si="1794"/>
        <v>38.005956129155663</v>
      </c>
      <c r="AE2802" s="31">
        <f t="shared" si="1795"/>
        <v>6.1360231020034943</v>
      </c>
      <c r="AF2802" s="31">
        <f t="shared" si="1796"/>
        <v>15991.141793212984</v>
      </c>
      <c r="AG2802" s="31">
        <f t="shared" si="1797"/>
        <v>0.12299906797864077</v>
      </c>
      <c r="AH2802" s="31">
        <f t="shared" si="1798"/>
        <v>0.83414066641676099</v>
      </c>
      <c r="AI2802" s="31">
        <f t="shared" si="1798"/>
        <v>1.7097672913340706E-2</v>
      </c>
      <c r="AJ2802" s="31">
        <f t="shared" si="1798"/>
        <v>2.3002190726096008E-2</v>
      </c>
      <c r="AK2802" s="31">
        <f t="shared" si="1798"/>
        <v>2.3766880827287944E-3</v>
      </c>
      <c r="AL2802" s="31">
        <f t="shared" si="1799"/>
        <v>3.8371388243257069E-4</v>
      </c>
      <c r="AM2802" s="31">
        <f t="shared" si="1800"/>
        <v>0.99999999999999989</v>
      </c>
      <c r="AN2802" s="31">
        <f>(Z2802*'Propiedades físicas'!$F$4)/1000</f>
        <v>1729.6485968693316</v>
      </c>
      <c r="AO2802" s="31">
        <f>(AA2802*'Propiedades físicas'!$F$6)/1000</f>
        <v>427.37712797586533</v>
      </c>
      <c r="AP2802" s="31">
        <f>(AB2802*'Propiedades físicas'!$F$9)/1000</f>
        <v>168.68110887128088</v>
      </c>
      <c r="AQ2802" s="31">
        <f>(AC2802*'Propiedades físicas'!$F$5)/1000</f>
        <v>108.31528098384992</v>
      </c>
      <c r="AR2802" s="31">
        <f>(AD2802*'Propiedades físicas'!$F$8)/1000</f>
        <v>13.473871566908262</v>
      </c>
      <c r="AS2802" s="31">
        <f>(AE2802*'Propiedades físicas'!$F$7)/1000</f>
        <v>0.56506636746350181</v>
      </c>
      <c r="AT2802" s="31">
        <f t="shared" si="1801"/>
        <v>2448.0610526346995</v>
      </c>
      <c r="AU2802" s="31">
        <f t="shared" si="1802"/>
        <v>0.70653817845262312</v>
      </c>
      <c r="AV2802" s="31">
        <f t="shared" si="1805"/>
        <v>0.1745778061849827</v>
      </c>
      <c r="AW2802" s="31">
        <f t="shared" si="1805"/>
        <v>6.8903963277280045E-2</v>
      </c>
      <c r="AX2802" s="31">
        <f t="shared" si="1805"/>
        <v>4.424533484051664E-2</v>
      </c>
      <c r="AY2802" s="31">
        <f t="shared" si="1805"/>
        <v>5.5038952367659098E-3</v>
      </c>
      <c r="AZ2802" s="31">
        <f t="shared" si="1806"/>
        <v>2.3082200783160827E-4</v>
      </c>
      <c r="BA2802" s="31">
        <f t="shared" si="1803"/>
        <v>1</v>
      </c>
      <c r="BB2802" s="34">
        <f>AU2802*'Propiedades físicas'!$C$4+'Diseño reactor'!AV2802*'Propiedades físicas'!$C$5+'Diseño reactor'!AW2802*'Propiedades físicas'!$C$8+'Diseño reactor'!AX2802*'Propiedades físicas'!$C$9+'Diseño reactor'!AY2802*'Propiedades físicas'!$C$7+'Diseño reactor'!AZ2802*'Propiedades físicas'!$C$6</f>
        <v>875.30030060281888</v>
      </c>
      <c r="BC2802" s="45">
        <f>AU2802*'Propiedades físicas'!$L$4+'Diseño reactor'!AV2802*'Propiedades físicas'!$L$5+'Diseño reactor'!AW2802*'Propiedades físicas'!$L$8+AX2802*'Propiedades físicas'!$L$9+'Diseño reactor'!AY2802*'Propiedades físicas'!$L$7+'Diseño reactor'!AZ2802*'Propiedades físicas'!$L$6</f>
        <v>2.1306181624736045</v>
      </c>
      <c r="BD2802" s="29">
        <f t="shared" si="1782"/>
        <v>1.2175630081751923</v>
      </c>
      <c r="BE2802" s="58">
        <f t="shared" si="1783"/>
        <v>40.994482012064609</v>
      </c>
      <c r="BF2802" s="30">
        <f>AU2802*'Propiedades físicas'!$I$4+'Diseño reactor'!AV2802*'Propiedades físicas'!$I$5+'Diseño reactor'!AW2802*'Propiedades físicas'!$I$8+'Diseño reactor'!AX2802*'Propiedades físicas'!$I$9+'Diseño reactor'!AY2802*'Propiedades físicas'!$I$7+'Diseño reactor'!AZ2802*'Propiedades físicas'!$I$6</f>
        <v>2.0005477424047274E-2</v>
      </c>
      <c r="BG2802" s="24">
        <f>AU2802*'Propiedades físicas'!$O$4+'Diseño reactor'!AV2802*'Propiedades físicas'!$O$5+'Diseño reactor'!AW2802*'Propiedades físicas'!$O$8+'Diseño reactor'!AX2802*'Propiedades físicas'!$O$9+'Diseño reactor'!AY2802*'Propiedades físicas'!$O$7+'Diseño reactor'!AZ2802*'Propiedades físicas'!$O$6</f>
        <v>0.15509153168497336</v>
      </c>
      <c r="BH2802" s="54">
        <f t="shared" si="1784"/>
        <v>41079.235914122575</v>
      </c>
      <c r="BI2802" s="34">
        <f t="shared" si="1804"/>
        <v>274.83146942677706</v>
      </c>
      <c r="BJ2802" s="27">
        <f t="shared" si="1785"/>
        <v>4799.1252088149004</v>
      </c>
      <c r="BK2802" s="34">
        <f t="shared" si="1786"/>
        <v>572.54129183313114</v>
      </c>
      <c r="BL2802" s="27">
        <f t="shared" si="1787"/>
        <v>105.80649940352725</v>
      </c>
      <c r="BM2802" s="34">
        <f t="shared" si="1788"/>
        <v>1.1054421768707483</v>
      </c>
      <c r="BN2802" s="45">
        <f t="shared" si="1789"/>
        <v>3105.9038932819003</v>
      </c>
      <c r="BO2802" s="45">
        <f t="shared" si="1790"/>
        <v>112.53819322415787</v>
      </c>
      <c r="BP2802" s="66">
        <f t="shared" si="1791"/>
        <v>6.6870961833687748</v>
      </c>
    </row>
    <row r="2803" spans="8:68">
      <c r="H2803" s="68">
        <v>2798</v>
      </c>
      <c r="I2803" s="31">
        <f>('Propiedades físicas'!$C$10*'Diseño reactor'!H2803)/1000</f>
        <v>2448.9362979162993</v>
      </c>
      <c r="J2803" s="31">
        <f t="shared" si="1769"/>
        <v>0.18620329176712025</v>
      </c>
      <c r="K2803" s="31">
        <f>(I2803*1000)/'Propiedades físicas'!$F$10</f>
        <v>15996.859040904515</v>
      </c>
      <c r="L2803" s="31">
        <f t="shared" si="1770"/>
        <v>2285.2655772720736</v>
      </c>
      <c r="M2803" s="31">
        <f t="shared" si="1771"/>
        <v>13711.593463632442</v>
      </c>
      <c r="N2803" s="31">
        <f t="shared" si="1772"/>
        <v>0.816749670218754</v>
      </c>
      <c r="O2803" s="32">
        <f t="shared" si="1773"/>
        <v>4.900498021312524</v>
      </c>
      <c r="P2803" s="33">
        <f t="shared" si="1774"/>
        <v>0.7032510754483744</v>
      </c>
      <c r="Q2803" s="31">
        <f t="shared" si="1775"/>
        <v>4.769035473869768</v>
      </c>
      <c r="R2803" s="31">
        <f t="shared" si="1776"/>
        <v>9.772640472909E-2</v>
      </c>
      <c r="S2803" s="31">
        <f t="shared" si="1777"/>
        <v>0.13146254744275587</v>
      </c>
      <c r="T2803" s="31">
        <f t="shared" si="1778"/>
        <v>1.3580427410203082E-2</v>
      </c>
      <c r="U2803" s="31">
        <f t="shared" si="1779"/>
        <v>2.1917626310865796E-3</v>
      </c>
      <c r="V2803" s="47">
        <f t="shared" si="1792"/>
        <v>6.9642339510421545E-4</v>
      </c>
      <c r="W2803" s="31">
        <f t="shared" si="1780"/>
        <v>0.13896374728866528</v>
      </c>
      <c r="X2803" s="34">
        <f>(S2803*H2803*'Propiedades físicas'!$F$5*60*24*365)/(1000000)</f>
        <v>56930.653192804471</v>
      </c>
      <c r="Y2803" s="34">
        <f>(U2803*H2803*'Propiedades físicas'!$F$7*60*24*365)/(1000000)</f>
        <v>296.83086505197599</v>
      </c>
      <c r="Z2803" s="31">
        <f t="shared" si="1793"/>
        <v>1967.6965091045515</v>
      </c>
      <c r="AA2803" s="31">
        <f t="shared" si="1794"/>
        <v>13343.761255887612</v>
      </c>
      <c r="AB2803" s="31">
        <f t="shared" si="1794"/>
        <v>273.43848043199381</v>
      </c>
      <c r="AC2803" s="31">
        <f t="shared" si="1794"/>
        <v>367.83220774483095</v>
      </c>
      <c r="AD2803" s="31">
        <f t="shared" si="1794"/>
        <v>37.998035893748224</v>
      </c>
      <c r="AE2803" s="31">
        <f t="shared" si="1795"/>
        <v>6.1325518417802494</v>
      </c>
      <c r="AF2803" s="31">
        <f t="shared" si="1796"/>
        <v>15996.859040904515</v>
      </c>
      <c r="AG2803" s="31">
        <f t="shared" si="1797"/>
        <v>0.1230051789587621</v>
      </c>
      <c r="AH2803" s="31">
        <f t="shared" si="1798"/>
        <v>0.83414883020267649</v>
      </c>
      <c r="AI2803" s="31">
        <f t="shared" si="1798"/>
        <v>1.709326060402247E-2</v>
      </c>
      <c r="AJ2803" s="31">
        <f t="shared" si="1798"/>
        <v>2.299402694018066E-2</v>
      </c>
      <c r="AK2803" s="31">
        <f t="shared" si="1798"/>
        <v>2.3753435469166758E-3</v>
      </c>
      <c r="AL2803" s="31">
        <f t="shared" si="1799"/>
        <v>3.8335974744161365E-4</v>
      </c>
      <c r="AM2803" s="31">
        <f t="shared" si="1800"/>
        <v>1</v>
      </c>
      <c r="AN2803" s="31">
        <f>(Z2803*'Propiedades físicas'!$F$4)/1000</f>
        <v>1730.3529561763605</v>
      </c>
      <c r="AO2803" s="31">
        <f>(AA2803*'Propiedades físicas'!$F$6)/1000</f>
        <v>427.53411063863905</v>
      </c>
      <c r="AP2803" s="31">
        <f>(AB2803*'Propiedades físicas'!$F$9)/1000</f>
        <v>168.69787050251855</v>
      </c>
      <c r="AQ2803" s="31">
        <f>(AC2803*'Propiedades físicas'!$F$5)/1000</f>
        <v>108.31555021462037</v>
      </c>
      <c r="AR2803" s="31">
        <f>(AD2803*'Propiedades físicas'!$F$8)/1000</f>
        <v>13.471063685051615</v>
      </c>
      <c r="AS2803" s="31">
        <f>(AE2803*'Propiedades físicas'!$F$7)/1000</f>
        <v>0.56474669910954323</v>
      </c>
      <c r="AT2803" s="31">
        <f t="shared" si="1801"/>
        <v>2448.9362979162997</v>
      </c>
      <c r="AU2803" s="31">
        <f t="shared" si="1802"/>
        <v>0.70657328148904786</v>
      </c>
      <c r="AV2803" s="31">
        <f t="shared" si="1805"/>
        <v>0.17457951478869027</v>
      </c>
      <c r="AW2803" s="31">
        <f t="shared" si="1805"/>
        <v>6.8886181582614753E-2</v>
      </c>
      <c r="AX2803" s="31">
        <f t="shared" si="1805"/>
        <v>4.4229631577914735E-2</v>
      </c>
      <c r="AY2803" s="31">
        <f t="shared" si="1805"/>
        <v>5.500781582809481E-3</v>
      </c>
      <c r="AZ2803" s="31">
        <f t="shared" si="1806"/>
        <v>2.3060897892283405E-4</v>
      </c>
      <c r="BA2803" s="31">
        <f t="shared" si="1803"/>
        <v>0.99999999999999989</v>
      </c>
      <c r="BB2803" s="34">
        <f>AU2803*'Propiedades físicas'!$C$4+'Diseño reactor'!AV2803*'Propiedades físicas'!$C$5+'Diseño reactor'!AW2803*'Propiedades físicas'!$C$8+'Diseño reactor'!AX2803*'Propiedades físicas'!$C$9+'Diseño reactor'!AY2803*'Propiedades físicas'!$C$7+'Diseño reactor'!AZ2803*'Propiedades físicas'!$C$6</f>
        <v>875.30022814743086</v>
      </c>
      <c r="BC2803" s="45">
        <f>AU2803*'Propiedades físicas'!$L$4+'Diseño reactor'!AV2803*'Propiedades físicas'!$L$5+'Diseño reactor'!AW2803*'Propiedades físicas'!$L$8+AX2803*'Propiedades físicas'!$L$9+'Diseño reactor'!AY2803*'Propiedades físicas'!$L$7+'Diseño reactor'!AZ2803*'Propiedades físicas'!$L$6</f>
        <v>2.1306428740526675</v>
      </c>
      <c r="BD2803" s="29">
        <f t="shared" si="1782"/>
        <v>1.217174307740424</v>
      </c>
      <c r="BE2803" s="58">
        <f t="shared" si="1783"/>
        <v>40.994064929119212</v>
      </c>
      <c r="BF2803" s="30">
        <f>AU2803*'Propiedades físicas'!$I$4+'Diseño reactor'!AV2803*'Propiedades físicas'!$I$5+'Diseño reactor'!AW2803*'Propiedades físicas'!$I$8+'Diseño reactor'!AX2803*'Propiedades físicas'!$I$9+'Diseño reactor'!AY2803*'Propiedades físicas'!$I$7+'Diseño reactor'!AZ2803*'Propiedades físicas'!$I$6</f>
        <v>2.0005505857185534E-2</v>
      </c>
      <c r="BG2803" s="24">
        <f>AU2803*'Propiedades físicas'!$O$4+'Diseño reactor'!AV2803*'Propiedades físicas'!$O$5+'Diseño reactor'!AW2803*'Propiedades físicas'!$O$8+'Diseño reactor'!AX2803*'Propiedades físicas'!$O$9+'Diseño reactor'!AY2803*'Propiedades físicas'!$O$7+'Diseño reactor'!AZ2803*'Propiedades físicas'!$O$6</f>
        <v>0.15509274752252736</v>
      </c>
      <c r="BH2803" s="54">
        <f t="shared" si="1784"/>
        <v>41079.174129173873</v>
      </c>
      <c r="BI2803" s="34">
        <f t="shared" si="1804"/>
        <v>274.8328930741265</v>
      </c>
      <c r="BJ2803" s="27">
        <f t="shared" si="1785"/>
        <v>4799.1286833376344</v>
      </c>
      <c r="BK2803" s="34">
        <f t="shared" si="1786"/>
        <v>572.54619477923302</v>
      </c>
      <c r="BL2803" s="27">
        <f t="shared" si="1787"/>
        <v>105.80666684581621</v>
      </c>
      <c r="BM2803" s="34">
        <f t="shared" si="1788"/>
        <v>1.1054421768707483</v>
      </c>
      <c r="BN2803" s="45">
        <f t="shared" si="1789"/>
        <v>3107.1092272731089</v>
      </c>
      <c r="BO2803" s="45">
        <f t="shared" si="1790"/>
        <v>112.54345168566675</v>
      </c>
      <c r="BP2803" s="66">
        <f t="shared" si="1791"/>
        <v>6.6870956298260102</v>
      </c>
    </row>
    <row r="2804" spans="8:68">
      <c r="H2804" s="68">
        <v>2799</v>
      </c>
      <c r="I2804" s="31">
        <f>('Propiedades físicas'!$C$10*'Diseño reactor'!H2804)/1000</f>
        <v>2449.8115431978986</v>
      </c>
      <c r="J2804" s="31">
        <f t="shared" si="1769"/>
        <v>0.18613676683258398</v>
      </c>
      <c r="K2804" s="31">
        <f>(I2804*1000)/'Propiedades físicas'!$F$10</f>
        <v>16002.576288596043</v>
      </c>
      <c r="L2804" s="31">
        <f t="shared" si="1770"/>
        <v>2286.0823269422917</v>
      </c>
      <c r="M2804" s="31">
        <f t="shared" si="1771"/>
        <v>13716.49396165375</v>
      </c>
      <c r="N2804" s="31">
        <f t="shared" si="1772"/>
        <v>0.81674967021875378</v>
      </c>
      <c r="O2804" s="32">
        <f t="shared" si="1773"/>
        <v>4.9004980213125222</v>
      </c>
      <c r="P2804" s="33">
        <f t="shared" si="1774"/>
        <v>0.70328599193885499</v>
      </c>
      <c r="Q2804" s="31">
        <f t="shared" si="1775"/>
        <v>4.7690821153070218</v>
      </c>
      <c r="R2804" s="31">
        <f t="shared" si="1776"/>
        <v>9.7701190998629131E-2</v>
      </c>
      <c r="S2804" s="31">
        <f t="shared" si="1777"/>
        <v>0.1314159060055009</v>
      </c>
      <c r="T2804" s="31">
        <f t="shared" si="1778"/>
        <v>1.3572746836937591E-2</v>
      </c>
      <c r="U2804" s="31">
        <f t="shared" si="1779"/>
        <v>2.1897404443322038E-3</v>
      </c>
      <c r="V2804" s="47">
        <f t="shared" si="1792"/>
        <v>6.9645797259964279E-4</v>
      </c>
      <c r="W2804" s="31">
        <f t="shared" si="1780"/>
        <v>0.13892099674739927</v>
      </c>
      <c r="X2804" s="34">
        <f>(S2804*H2804*'Propiedades físicas'!$F$5*60*24*365)/(1000000)</f>
        <v>56930.794526418358</v>
      </c>
      <c r="Y2804" s="34">
        <f>(U2804*H2804*'Propiedades físicas'!$F$7*60*24*365)/(1000000)</f>
        <v>296.66298880348779</v>
      </c>
      <c r="Z2804" s="31">
        <f t="shared" si="1793"/>
        <v>1968.4974914368552</v>
      </c>
      <c r="AA2804" s="31">
        <f t="shared" si="1794"/>
        <v>13348.660840744355</v>
      </c>
      <c r="AB2804" s="31">
        <f t="shared" si="1794"/>
        <v>273.46563360516296</v>
      </c>
      <c r="AC2804" s="31">
        <f t="shared" si="1794"/>
        <v>367.83312090939705</v>
      </c>
      <c r="AD2804" s="31">
        <f t="shared" si="1794"/>
        <v>37.990118396588315</v>
      </c>
      <c r="AE2804" s="31">
        <f t="shared" si="1795"/>
        <v>6.1290835036858384</v>
      </c>
      <c r="AF2804" s="31">
        <f t="shared" si="1796"/>
        <v>16002.576288596045</v>
      </c>
      <c r="AG2804" s="31">
        <f t="shared" si="1797"/>
        <v>0.12301128617894297</v>
      </c>
      <c r="AH2804" s="31">
        <f t="shared" si="1798"/>
        <v>0.83415698822551743</v>
      </c>
      <c r="AI2804" s="31">
        <f t="shared" si="1798"/>
        <v>1.7088850487158337E-2</v>
      </c>
      <c r="AJ2804" s="31">
        <f t="shared" si="1798"/>
        <v>2.2985868917339697E-2</v>
      </c>
      <c r="AK2804" s="31">
        <f t="shared" si="1798"/>
        <v>2.374000142943315E-3</v>
      </c>
      <c r="AL2804" s="31">
        <f t="shared" si="1799"/>
        <v>3.8300604809824416E-4</v>
      </c>
      <c r="AM2804" s="31">
        <f t="shared" si="1800"/>
        <v>1</v>
      </c>
      <c r="AN2804" s="31">
        <f>(Z2804*'Propiedades físicas'!$F$4)/1000</f>
        <v>1731.0573240197418</v>
      </c>
      <c r="AO2804" s="31">
        <f>(AA2804*'Propiedades físicas'!$F$6)/1000</f>
        <v>427.6910933374491</v>
      </c>
      <c r="AP2804" s="31">
        <f>(AB2804*'Propiedades físicas'!$F$9)/1000</f>
        <v>168.71462265270526</v>
      </c>
      <c r="AQ2804" s="31">
        <f>(AC2804*'Propiedades físicas'!$F$5)/1000</f>
        <v>108.31581911419016</v>
      </c>
      <c r="AR2804" s="31">
        <f>(AD2804*'Propiedades físicas'!$F$8)/1000</f>
        <v>13.468256773958485</v>
      </c>
      <c r="AS2804" s="31">
        <f>(AE2804*'Propiedades físicas'!$F$7)/1000</f>
        <v>0.56442729985442885</v>
      </c>
      <c r="AT2804" s="31">
        <f t="shared" si="1801"/>
        <v>2449.811543197899</v>
      </c>
      <c r="AU2804" s="31">
        <f t="shared" si="1802"/>
        <v>0.70660836292741103</v>
      </c>
      <c r="AV2804" s="31">
        <f t="shared" si="1805"/>
        <v>0.1745812221862405</v>
      </c>
      <c r="AW2804" s="31">
        <f t="shared" si="1805"/>
        <v>6.8868408723583296E-2</v>
      </c>
      <c r="AX2804" s="31">
        <f t="shared" si="1805"/>
        <v>4.4213939400742003E-2</v>
      </c>
      <c r="AY2804" s="31">
        <f t="shared" si="1805"/>
        <v>5.4976705499466668E-3</v>
      </c>
      <c r="AZ2804" s="31">
        <f t="shared" si="1806"/>
        <v>2.3039621207664204E-4</v>
      </c>
      <c r="BA2804" s="31">
        <f t="shared" si="1803"/>
        <v>1.0000000000000002</v>
      </c>
      <c r="BB2804" s="34">
        <f>AU2804*'Propiedades físicas'!$C$4+'Diseño reactor'!AV2804*'Propiedades físicas'!$C$5+'Diseño reactor'!AW2804*'Propiedades físicas'!$C$8+'Diseño reactor'!AX2804*'Propiedades físicas'!$C$9+'Diseño reactor'!AY2804*'Propiedades físicas'!$C$7+'Diseño reactor'!AZ2804*'Propiedades físicas'!$C$6</f>
        <v>875.30015577913855</v>
      </c>
      <c r="BC2804" s="45">
        <f>AU2804*'Propiedades físicas'!$L$4+'Diseño reactor'!AV2804*'Propiedades físicas'!$L$5+'Diseño reactor'!AW2804*'Propiedades físicas'!$L$8+AX2804*'Propiedades físicas'!$L$9+'Diseño reactor'!AY2804*'Propiedades físicas'!$L$7+'Diseño reactor'!AZ2804*'Propiedades físicas'!$L$6</f>
        <v>2.1306675698625472</v>
      </c>
      <c r="BD2804" s="29">
        <f t="shared" si="1782"/>
        <v>1.2167858556732347</v>
      </c>
      <c r="BE2804" s="58">
        <f t="shared" si="1783"/>
        <v>40.993648115411396</v>
      </c>
      <c r="BF2804" s="30">
        <f>AU2804*'Propiedades físicas'!$I$4+'Diseño reactor'!AV2804*'Propiedades físicas'!$I$5+'Diseño reactor'!AW2804*'Propiedades físicas'!$I$8+'Diseño reactor'!AX2804*'Propiedades físicas'!$I$9+'Diseño reactor'!AY2804*'Propiedades físicas'!$I$7+'Diseño reactor'!AZ2804*'Propiedades físicas'!$I$6</f>
        <v>2.0005534249762334E-2</v>
      </c>
      <c r="BG2804" s="24">
        <f>AU2804*'Propiedades físicas'!$O$4+'Diseño reactor'!AV2804*'Propiedades físicas'!$O$5+'Diseño reactor'!AW2804*'Propiedades físicas'!$O$8+'Diseño reactor'!AX2804*'Propiedades físicas'!$O$9+'Diseño reactor'!AY2804*'Propiedades físicas'!$O$7+'Diseño reactor'!AZ2804*'Propiedades físicas'!$O$6</f>
        <v>0.15509396260777569</v>
      </c>
      <c r="BH2804" s="54">
        <f t="shared" si="1784"/>
        <v>41079.112431776717</v>
      </c>
      <c r="BI2804" s="34">
        <f t="shared" si="1804"/>
        <v>274.83431545004606</v>
      </c>
      <c r="BJ2804" s="27">
        <f t="shared" si="1785"/>
        <v>4799.1321572310935</v>
      </c>
      <c r="BK2804" s="34">
        <f t="shared" si="1786"/>
        <v>572.55109487951779</v>
      </c>
      <c r="BL2804" s="27">
        <f t="shared" si="1787"/>
        <v>105.80683418858089</v>
      </c>
      <c r="BM2804" s="34">
        <f t="shared" si="1788"/>
        <v>1.1054421768707483</v>
      </c>
      <c r="BN2804" s="45">
        <f t="shared" si="1789"/>
        <v>3108.3145714520338</v>
      </c>
      <c r="BO2804" s="45">
        <f t="shared" si="1790"/>
        <v>112.54870691209433</v>
      </c>
      <c r="BP2804" s="66">
        <f t="shared" si="1791"/>
        <v>6.6870950769486361</v>
      </c>
    </row>
    <row r="2805" spans="8:68">
      <c r="H2805" s="68">
        <v>2800</v>
      </c>
      <c r="I2805" s="31">
        <f>('Propiedades físicas'!$C$10*'Diseño reactor'!H2805)/1000</f>
        <v>2450.6867884794988</v>
      </c>
      <c r="J2805" s="31">
        <f t="shared" si="1769"/>
        <v>0.18607028941585804</v>
      </c>
      <c r="K2805" s="31">
        <f>(I2805*1000)/'Propiedades físicas'!$F$10</f>
        <v>16008.293536287576</v>
      </c>
      <c r="L2805" s="31">
        <f t="shared" si="1770"/>
        <v>2286.8990766125107</v>
      </c>
      <c r="M2805" s="31">
        <f t="shared" si="1771"/>
        <v>13721.394459675064</v>
      </c>
      <c r="N2805" s="31">
        <f t="shared" si="1772"/>
        <v>0.81674967021875378</v>
      </c>
      <c r="O2805" s="32">
        <f t="shared" si="1773"/>
        <v>4.9004980213125231</v>
      </c>
      <c r="P2805" s="33">
        <f t="shared" si="1774"/>
        <v>0.70332088695265804</v>
      </c>
      <c r="Q2805" s="31">
        <f t="shared" si="1775"/>
        <v>4.7691287238300397</v>
      </c>
      <c r="R2805" s="31">
        <f t="shared" si="1776"/>
        <v>9.7675989794160964E-2</v>
      </c>
      <c r="S2805" s="31">
        <f t="shared" si="1777"/>
        <v>0.13136929748248485</v>
      </c>
      <c r="T2805" s="31">
        <f t="shared" si="1778"/>
        <v>1.3565072727480696E-2</v>
      </c>
      <c r="U2805" s="31">
        <f t="shared" si="1779"/>
        <v>2.1877207444541682E-3</v>
      </c>
      <c r="V2805" s="47">
        <f t="shared" si="1792"/>
        <v>6.9649252882690409E-4</v>
      </c>
      <c r="W2805" s="31">
        <f t="shared" si="1780"/>
        <v>0.13887827250143323</v>
      </c>
      <c r="X2805" s="34">
        <f>(S2805*H2805*'Propiedades físicas'!$F$5*60*24*365)/(1000000)</f>
        <v>56930.935686220793</v>
      </c>
      <c r="Y2805" s="34">
        <f>(U2805*H2805*'Propiedades físicas'!$F$7*60*24*365)/(1000000)</f>
        <v>296.4952538361124</v>
      </c>
      <c r="Z2805" s="31">
        <f t="shared" si="1793"/>
        <v>1969.2984834674426</v>
      </c>
      <c r="AA2805" s="31">
        <f t="shared" si="1794"/>
        <v>13353.560426724111</v>
      </c>
      <c r="AB2805" s="31">
        <f t="shared" si="1794"/>
        <v>273.49277142365071</v>
      </c>
      <c r="AC2805" s="31">
        <f t="shared" si="1794"/>
        <v>367.83403295095758</v>
      </c>
      <c r="AD2805" s="31">
        <f t="shared" si="1794"/>
        <v>37.982203636945947</v>
      </c>
      <c r="AE2805" s="31">
        <f t="shared" si="1795"/>
        <v>6.1256180844716708</v>
      </c>
      <c r="AF2805" s="31">
        <f t="shared" si="1796"/>
        <v>16008.29353628758</v>
      </c>
      <c r="AG2805" s="31">
        <f t="shared" si="1797"/>
        <v>0.12301738964265237</v>
      </c>
      <c r="AH2805" s="31">
        <f t="shared" si="1798"/>
        <v>0.83416514049135071</v>
      </c>
      <c r="AI2805" s="31">
        <f t="shared" si="1798"/>
        <v>1.7084442561207266E-2</v>
      </c>
      <c r="AJ2805" s="31">
        <f t="shared" si="1798"/>
        <v>2.297771665150641E-2</v>
      </c>
      <c r="AK2805" s="31">
        <f t="shared" si="1798"/>
        <v>2.3726578695504263E-3</v>
      </c>
      <c r="AL2805" s="31">
        <f t="shared" si="1799"/>
        <v>3.8265278373276497E-4</v>
      </c>
      <c r="AM2805" s="31">
        <f t="shared" si="1800"/>
        <v>0.99999999999999989</v>
      </c>
      <c r="AN2805" s="31">
        <f>(Z2805*'Propiedades físicas'!$F$4)/1000</f>
        <v>1731.7617003915998</v>
      </c>
      <c r="AO2805" s="31">
        <f>(AA2805*'Propiedades físicas'!$F$6)/1000</f>
        <v>427.84807607224047</v>
      </c>
      <c r="AP2805" s="31">
        <f>(AB2805*'Propiedades físicas'!$F$9)/1000</f>
        <v>168.73136532982127</v>
      </c>
      <c r="AQ2805" s="31">
        <f>(AC2805*'Propiedades físicas'!$F$5)/1000</f>
        <v>108.31608768306849</v>
      </c>
      <c r="AR2805" s="31">
        <f>(AD2805*'Propiedades físicas'!$F$8)/1000</f>
        <v>13.465450833370072</v>
      </c>
      <c r="AS2805" s="31">
        <f>(AE2805*'Propiedades físicas'!$F$7)/1000</f>
        <v>0.56410816939899622</v>
      </c>
      <c r="AT2805" s="31">
        <f t="shared" si="1801"/>
        <v>2450.6867884794988</v>
      </c>
      <c r="AU2805" s="31">
        <f t="shared" si="1802"/>
        <v>0.70664342278763903</v>
      </c>
      <c r="AV2805" s="31">
        <f t="shared" si="1805"/>
        <v>0.17458292837890313</v>
      </c>
      <c r="AW2805" s="31">
        <f t="shared" si="1805"/>
        <v>6.8850644693975255E-2</v>
      </c>
      <c r="AX2805" s="31">
        <f t="shared" si="1805"/>
        <v>4.4198258297328971E-2</v>
      </c>
      <c r="AY2805" s="31">
        <f t="shared" si="1805"/>
        <v>5.494562135263544E-3</v>
      </c>
      <c r="AZ2805" s="31">
        <f t="shared" si="1806"/>
        <v>2.3018370689017784E-4</v>
      </c>
      <c r="BA2805" s="31">
        <f t="shared" si="1803"/>
        <v>1</v>
      </c>
      <c r="BB2805" s="34">
        <f>AU2805*'Propiedades físicas'!$C$4+'Diseño reactor'!AV2805*'Propiedades físicas'!$C$5+'Diseño reactor'!AW2805*'Propiedades físicas'!$C$8+'Diseño reactor'!AX2805*'Propiedades físicas'!$C$9+'Diseño reactor'!AY2805*'Propiedades físicas'!$C$7+'Diseño reactor'!AZ2805*'Propiedades físicas'!$C$6</f>
        <v>875.30008349781428</v>
      </c>
      <c r="BC2805" s="45">
        <f>AU2805*'Propiedades físicas'!$L$4+'Diseño reactor'!AV2805*'Propiedades físicas'!$L$5+'Diseño reactor'!AW2805*'Propiedades físicas'!$L$8+AX2805*'Propiedades físicas'!$L$9+'Diseño reactor'!AY2805*'Propiedades físicas'!$L$7+'Diseño reactor'!AZ2805*'Propiedades físicas'!$L$6</f>
        <v>2.1306922499182575</v>
      </c>
      <c r="BD2805" s="29">
        <f t="shared" si="1782"/>
        <v>1.2163976517354496</v>
      </c>
      <c r="BE2805" s="58">
        <f t="shared" si="1783"/>
        <v>40.993231570680052</v>
      </c>
      <c r="BF2805" s="30">
        <f>AU2805*'Propiedades físicas'!$I$4+'Diseño reactor'!AV2805*'Propiedades físicas'!$I$5+'Diseño reactor'!AW2805*'Propiedades físicas'!$I$8+'Diseño reactor'!AX2805*'Propiedades físicas'!$I$9+'Diseño reactor'!AY2805*'Propiedades físicas'!$I$7+'Diseño reactor'!AZ2805*'Propiedades físicas'!$I$6</f>
        <v>2.0005562601838636E-2</v>
      </c>
      <c r="BG2805" s="24">
        <f>AU2805*'Propiedades físicas'!$O$4+'Diseño reactor'!AV2805*'Propiedades físicas'!$O$5+'Diseño reactor'!AW2805*'Propiedades físicas'!$O$8+'Diseño reactor'!AX2805*'Propiedades físicas'!$O$9+'Diseño reactor'!AY2805*'Propiedades físicas'!$O$7+'Diseño reactor'!AZ2805*'Propiedades físicas'!$O$6</f>
        <v>0.15509517694140748</v>
      </c>
      <c r="BH2805" s="54">
        <f t="shared" si="1784"/>
        <v>41079.050821799196</v>
      </c>
      <c r="BI2805" s="34">
        <f t="shared" si="1804"/>
        <v>274.8357365561111</v>
      </c>
      <c r="BJ2805" s="27">
        <f t="shared" si="1785"/>
        <v>4799.1356304943147</v>
      </c>
      <c r="BK2805" s="34">
        <f t="shared" si="1786"/>
        <v>572.55599213640687</v>
      </c>
      <c r="BL2805" s="27">
        <f t="shared" si="1787"/>
        <v>105.80700143190812</v>
      </c>
      <c r="BM2805" s="34">
        <f t="shared" si="1788"/>
        <v>1.1054421768707483</v>
      </c>
      <c r="BN2805" s="45">
        <f t="shared" si="1789"/>
        <v>3109.5199258090302</v>
      </c>
      <c r="BO2805" s="45">
        <f t="shared" si="1790"/>
        <v>112.55395890642509</v>
      </c>
      <c r="BP2805" s="66">
        <f t="shared" si="1791"/>
        <v>6.6870945247356781</v>
      </c>
    </row>
    <row r="2806" spans="8:68">
      <c r="H2806" s="68">
        <v>2801</v>
      </c>
      <c r="I2806" s="31">
        <f>('Propiedades físicas'!$C$10*'Diseño reactor'!H2806)/1000</f>
        <v>2451.5620337610985</v>
      </c>
      <c r="J2806" s="31">
        <f t="shared" si="1769"/>
        <v>0.18600385946604875</v>
      </c>
      <c r="K2806" s="31">
        <f>(I2806*1000)/'Propiedades físicas'!$F$10</f>
        <v>16014.010783979107</v>
      </c>
      <c r="L2806" s="31">
        <f t="shared" si="1770"/>
        <v>2287.7158262827293</v>
      </c>
      <c r="M2806" s="31">
        <f t="shared" si="1771"/>
        <v>13726.294957696377</v>
      </c>
      <c r="N2806" s="31">
        <f t="shared" si="1772"/>
        <v>0.81674967021875378</v>
      </c>
      <c r="O2806" s="32">
        <f t="shared" si="1773"/>
        <v>4.9004980213125231</v>
      </c>
      <c r="P2806" s="33">
        <f t="shared" si="1774"/>
        <v>0.70335576050959248</v>
      </c>
      <c r="Q2806" s="31">
        <f t="shared" si="1775"/>
        <v>4.769175299473452</v>
      </c>
      <c r="R2806" s="31">
        <f t="shared" si="1776"/>
        <v>9.7650801106882276E-2</v>
      </c>
      <c r="S2806" s="31">
        <f t="shared" si="1777"/>
        <v>0.13132272183907107</v>
      </c>
      <c r="T2806" s="31">
        <f t="shared" si="1778"/>
        <v>1.3557405074648327E-2</v>
      </c>
      <c r="U2806" s="31">
        <f t="shared" si="1779"/>
        <v>2.185703527630711E-3</v>
      </c>
      <c r="V2806" s="47">
        <f t="shared" si="1792"/>
        <v>6.965270638056158E-4</v>
      </c>
      <c r="W2806" s="31">
        <f t="shared" si="1780"/>
        <v>0.13883557452651377</v>
      </c>
      <c r="X2806" s="34">
        <f>(S2806*H2806*'Propiedades físicas'!$F$5*60*24*365)/(1000000)</f>
        <v>56931.076672478892</v>
      </c>
      <c r="Y2806" s="34">
        <f>(U2806*H2806*'Propiedades físicas'!$F$7*60*24*365)/(1000000)</f>
        <v>296.32765999282589</v>
      </c>
      <c r="Z2806" s="31">
        <f t="shared" si="1793"/>
        <v>1970.0994851873686</v>
      </c>
      <c r="AA2806" s="31">
        <f t="shared" si="1794"/>
        <v>13358.460013825139</v>
      </c>
      <c r="AB2806" s="31">
        <f t="shared" si="1794"/>
        <v>273.51989390037727</v>
      </c>
      <c r="AC2806" s="31">
        <f t="shared" si="1794"/>
        <v>367.83494387123807</v>
      </c>
      <c r="AD2806" s="31">
        <f t="shared" si="1794"/>
        <v>37.974291614089964</v>
      </c>
      <c r="AE2806" s="31">
        <f t="shared" si="1795"/>
        <v>6.1221555808936214</v>
      </c>
      <c r="AF2806" s="31">
        <f t="shared" si="1796"/>
        <v>16014.010783979105</v>
      </c>
      <c r="AG2806" s="31">
        <f t="shared" si="1797"/>
        <v>0.12302348935335519</v>
      </c>
      <c r="AH2806" s="31">
        <f t="shared" si="1798"/>
        <v>0.83417328700623461</v>
      </c>
      <c r="AI2806" s="31">
        <f t="shared" si="1798"/>
        <v>1.7080036824629514E-2</v>
      </c>
      <c r="AJ2806" s="31">
        <f t="shared" si="1798"/>
        <v>2.2969570136622559E-2</v>
      </c>
      <c r="AK2806" s="31">
        <f t="shared" si="1798"/>
        <v>2.3713167254814501E-3</v>
      </c>
      <c r="AL2806" s="31">
        <f t="shared" si="1799"/>
        <v>3.822999536767147E-4</v>
      </c>
      <c r="AM2806" s="31">
        <f t="shared" si="1800"/>
        <v>1</v>
      </c>
      <c r="AN2806" s="31">
        <f>(Z2806*'Propiedades físicas'!$F$4)/1000</f>
        <v>1732.4660852840682</v>
      </c>
      <c r="AO2806" s="31">
        <f>(AA2806*'Propiedades físicas'!$F$6)/1000</f>
        <v>428.00505884295745</v>
      </c>
      <c r="AP2806" s="31">
        <f>(AB2806*'Propiedades físicas'!$F$9)/1000</f>
        <v>168.74809854183775</v>
      </c>
      <c r="AQ2806" s="31">
        <f>(AC2806*'Propiedades físicas'!$F$5)/1000</f>
        <v>108.31635592176349</v>
      </c>
      <c r="AR2806" s="31">
        <f>(AD2806*'Propiedades físicas'!$F$8)/1000</f>
        <v>13.462645863027168</v>
      </c>
      <c r="AS2806" s="31">
        <f>(AE2806*'Propiedades físicas'!$F$7)/1000</f>
        <v>0.56378930744449363</v>
      </c>
      <c r="AT2806" s="31">
        <f t="shared" si="1801"/>
        <v>2451.562033761099</v>
      </c>
      <c r="AU2806" s="31">
        <f t="shared" si="1802"/>
        <v>0.70667846108963461</v>
      </c>
      <c r="AV2806" s="31">
        <f t="shared" si="1805"/>
        <v>0.17458463336794597</v>
      </c>
      <c r="AW2806" s="31">
        <f t="shared" si="1805"/>
        <v>6.8832889487585369E-2</v>
      </c>
      <c r="AX2806" s="31">
        <f t="shared" si="1805"/>
        <v>4.4182588256022386E-2</v>
      </c>
      <c r="AY2806" s="31">
        <f t="shared" si="1805"/>
        <v>5.4914563358501919E-3</v>
      </c>
      <c r="AZ2806" s="31">
        <f t="shared" si="1806"/>
        <v>2.2997146296133009E-4</v>
      </c>
      <c r="BA2806" s="31">
        <f t="shared" si="1803"/>
        <v>0.99999999999999989</v>
      </c>
      <c r="BB2806" s="34">
        <f>AU2806*'Propiedades físicas'!$C$4+'Diseño reactor'!AV2806*'Propiedades físicas'!$C$5+'Diseño reactor'!AW2806*'Propiedades físicas'!$C$8+'Diseño reactor'!AX2806*'Propiedades físicas'!$C$9+'Diseño reactor'!AY2806*'Propiedades físicas'!$C$7+'Diseño reactor'!AZ2806*'Propiedades físicas'!$C$6</f>
        <v>875.30001130333096</v>
      </c>
      <c r="BC2806" s="45">
        <f>AU2806*'Propiedades físicas'!$L$4+'Diseño reactor'!AV2806*'Propiedades físicas'!$L$5+'Diseño reactor'!AW2806*'Propiedades físicas'!$L$8+AX2806*'Propiedades físicas'!$L$9+'Diseño reactor'!AY2806*'Propiedades físicas'!$L$7+'Diseño reactor'!AZ2806*'Propiedades físicas'!$L$6</f>
        <v>2.1307169142347986</v>
      </c>
      <c r="BD2806" s="29">
        <f t="shared" si="1782"/>
        <v>1.2160096956891926</v>
      </c>
      <c r="BE2806" s="58">
        <f t="shared" si="1783"/>
        <v>40.992815294664389</v>
      </c>
      <c r="BF2806" s="30">
        <f>AU2806*'Propiedades físicas'!$I$4+'Diseño reactor'!AV2806*'Propiedades físicas'!$I$5+'Diseño reactor'!AW2806*'Propiedades físicas'!$I$8+'Diseño reactor'!AX2806*'Propiedades físicas'!$I$9+'Diseño reactor'!AY2806*'Propiedades físicas'!$I$7+'Diseño reactor'!AZ2806*'Propiedades físicas'!$I$6</f>
        <v>2.0005590913475368E-2</v>
      </c>
      <c r="BG2806" s="24">
        <f>AU2806*'Propiedades físicas'!$O$4+'Diseño reactor'!AV2806*'Propiedades físicas'!$O$5+'Diseño reactor'!AW2806*'Propiedades físicas'!$O$8+'Diseño reactor'!AX2806*'Propiedades físicas'!$O$9+'Diseño reactor'!AY2806*'Propiedades físicas'!$O$7+'Diseño reactor'!AZ2806*'Propiedades físicas'!$O$6</f>
        <v>0.15509639052411112</v>
      </c>
      <c r="BH2806" s="54">
        <f t="shared" si="1784"/>
        <v>41078.989299109468</v>
      </c>
      <c r="BI2806" s="34">
        <f t="shared" si="1804"/>
        <v>274.83715639389641</v>
      </c>
      <c r="BJ2806" s="27">
        <f t="shared" si="1785"/>
        <v>4799.1391031263356</v>
      </c>
      <c r="BK2806" s="34">
        <f t="shared" si="1786"/>
        <v>572.56088655231883</v>
      </c>
      <c r="BL2806" s="27">
        <f t="shared" si="1787"/>
        <v>105.80716857588456</v>
      </c>
      <c r="BM2806" s="34">
        <f t="shared" si="1788"/>
        <v>1.1054421768707483</v>
      </c>
      <c r="BN2806" s="45">
        <f t="shared" si="1789"/>
        <v>3110.7252903344788</v>
      </c>
      <c r="BO2806" s="45">
        <f t="shared" si="1790"/>
        <v>112.55920767163977</v>
      </c>
      <c r="BP2806" s="66">
        <f t="shared" si="1791"/>
        <v>6.6870939731861663</v>
      </c>
    </row>
    <row r="2807" spans="8:68">
      <c r="H2807" s="68">
        <v>2802</v>
      </c>
      <c r="I2807" s="31">
        <f>('Propiedades físicas'!$C$10*'Diseño reactor'!H2807)/1000</f>
        <v>2452.4372790426983</v>
      </c>
      <c r="J2807" s="31">
        <f t="shared" si="1769"/>
        <v>0.18593747693233495</v>
      </c>
      <c r="K2807" s="31">
        <f>(I2807*1000)/'Propiedades físicas'!$F$10</f>
        <v>16019.72803167064</v>
      </c>
      <c r="L2807" s="31">
        <f t="shared" si="1770"/>
        <v>2288.5325759529483</v>
      </c>
      <c r="M2807" s="31">
        <f t="shared" si="1771"/>
        <v>13731.19545571769</v>
      </c>
      <c r="N2807" s="31">
        <f t="shared" si="1772"/>
        <v>0.81674967021875389</v>
      </c>
      <c r="O2807" s="32">
        <f t="shared" si="1773"/>
        <v>4.9004980213125231</v>
      </c>
      <c r="P2807" s="33">
        <f t="shared" si="1774"/>
        <v>0.70339061262944302</v>
      </c>
      <c r="Q2807" s="31">
        <f t="shared" si="1775"/>
        <v>4.7692218422718522</v>
      </c>
      <c r="R2807" s="31">
        <f t="shared" si="1776"/>
        <v>9.7625624927997479E-2</v>
      </c>
      <c r="S2807" s="31">
        <f t="shared" si="1777"/>
        <v>0.1312761790406714</v>
      </c>
      <c r="T2807" s="31">
        <f t="shared" si="1778"/>
        <v>1.3549743871266298E-2</v>
      </c>
      <c r="U2807" s="31">
        <f t="shared" si="1779"/>
        <v>2.1836887900471163E-3</v>
      </c>
      <c r="V2807" s="47">
        <f t="shared" si="1792"/>
        <v>6.9656157755537077E-4</v>
      </c>
      <c r="W2807" s="31">
        <f t="shared" si="1780"/>
        <v>0.1387929027984173</v>
      </c>
      <c r="X2807" s="34">
        <f>(S2807*H2807*'Propiedades físicas'!$F$5*60*24*365)/(1000000)</f>
        <v>56931.217485459259</v>
      </c>
      <c r="Y2807" s="34">
        <f>(U2807*H2807*'Propiedades físicas'!$F$7*60*24*365)/(1000000)</f>
        <v>296.16020711682006</v>
      </c>
      <c r="Z2807" s="31">
        <f t="shared" si="1793"/>
        <v>1970.9004965876993</v>
      </c>
      <c r="AA2807" s="31">
        <f t="shared" si="1794"/>
        <v>13363.35960204573</v>
      </c>
      <c r="AB2807" s="31">
        <f t="shared" si="1794"/>
        <v>273.54700104824894</v>
      </c>
      <c r="AC2807" s="31">
        <f t="shared" si="1794"/>
        <v>367.83585367196127</v>
      </c>
      <c r="AD2807" s="31">
        <f t="shared" si="1794"/>
        <v>37.966382327288166</v>
      </c>
      <c r="AE2807" s="31">
        <f t="shared" si="1795"/>
        <v>6.1186959897120197</v>
      </c>
      <c r="AF2807" s="31">
        <f t="shared" si="1796"/>
        <v>16019.728031670638</v>
      </c>
      <c r="AG2807" s="31">
        <f t="shared" si="1797"/>
        <v>0.12302958531451182</v>
      </c>
      <c r="AH2807" s="31">
        <f t="shared" si="1798"/>
        <v>0.83418142777621884</v>
      </c>
      <c r="AI2807" s="31">
        <f t="shared" si="1798"/>
        <v>1.7075633275886629E-2</v>
      </c>
      <c r="AJ2807" s="31">
        <f t="shared" si="1798"/>
        <v>2.2961429366638319E-2</v>
      </c>
      <c r="AK2807" s="31">
        <f t="shared" si="1798"/>
        <v>2.3699767094815523E-3</v>
      </c>
      <c r="AL2807" s="31">
        <f t="shared" si="1799"/>
        <v>3.8194755726286345E-4</v>
      </c>
      <c r="AM2807" s="31">
        <f t="shared" si="1800"/>
        <v>1.0000000000000002</v>
      </c>
      <c r="AN2807" s="31">
        <f>(Z2807*'Propiedades físicas'!$F$4)/1000</f>
        <v>1733.170478689291</v>
      </c>
      <c r="AO2807" s="31">
        <f>(AA2807*'Propiedades físicas'!$F$6)/1000</f>
        <v>428.16204164954519</v>
      </c>
      <c r="AP2807" s="31">
        <f>(AB2807*'Propiedades físicas'!$F$9)/1000</f>
        <v>168.76482229671717</v>
      </c>
      <c r="AQ2807" s="31">
        <f>(AC2807*'Propiedades físicas'!$F$5)/1000</f>
        <v>108.31662383078245</v>
      </c>
      <c r="AR2807" s="31">
        <f>(AD2807*'Propiedades físicas'!$F$8)/1000</f>
        <v>13.459841862670196</v>
      </c>
      <c r="AS2807" s="31">
        <f>(AE2807*'Propiedades físicas'!$F$7)/1000</f>
        <v>0.56347071369257995</v>
      </c>
      <c r="AT2807" s="31">
        <f t="shared" si="1801"/>
        <v>2452.4372790426987</v>
      </c>
      <c r="AU2807" s="31">
        <f t="shared" si="1802"/>
        <v>0.7067134778532761</v>
      </c>
      <c r="AV2807" s="31">
        <f t="shared" si="1805"/>
        <v>0.17458633715463537</v>
      </c>
      <c r="AW2807" s="31">
        <f t="shared" si="1805"/>
        <v>6.881514309821371E-2</v>
      </c>
      <c r="AX2807" s="31">
        <f t="shared" si="1805"/>
        <v>4.4166929265185326E-2</v>
      </c>
      <c r="AY2807" s="31">
        <f t="shared" si="1805"/>
        <v>5.4883531488006919E-3</v>
      </c>
      <c r="AZ2807" s="31">
        <f t="shared" si="1806"/>
        <v>2.2975947988872889E-4</v>
      </c>
      <c r="BA2807" s="31">
        <f t="shared" si="1803"/>
        <v>0.99999999999999978</v>
      </c>
      <c r="BB2807" s="34">
        <f>AU2807*'Propiedades físicas'!$C$4+'Diseño reactor'!AV2807*'Propiedades físicas'!$C$5+'Diseño reactor'!AW2807*'Propiedades físicas'!$C$8+'Diseño reactor'!AX2807*'Propiedades físicas'!$C$9+'Diseño reactor'!AY2807*'Propiedades físicas'!$C$7+'Diseño reactor'!AZ2807*'Propiedades físicas'!$C$6</f>
        <v>875.2999391955625</v>
      </c>
      <c r="BC2807" s="45">
        <f>AU2807*'Propiedades físicas'!$L$4+'Diseño reactor'!AV2807*'Propiedades físicas'!$L$5+'Diseño reactor'!AW2807*'Propiedades físicas'!$L$8+AX2807*'Propiedades físicas'!$L$9+'Diseño reactor'!AY2807*'Propiedades físicas'!$L$7+'Diseño reactor'!AZ2807*'Propiedades físicas'!$L$6</f>
        <v>2.1307415628271498</v>
      </c>
      <c r="BD2807" s="29">
        <f t="shared" si="1782"/>
        <v>1.2156219872968932</v>
      </c>
      <c r="BE2807" s="58">
        <f t="shared" si="1783"/>
        <v>40.992399287103957</v>
      </c>
      <c r="BF2807" s="30">
        <f>AU2807*'Propiedades físicas'!$I$4+'Diseño reactor'!AV2807*'Propiedades físicas'!$I$5+'Diseño reactor'!AW2807*'Propiedades físicas'!$I$8+'Diseño reactor'!AX2807*'Propiedades físicas'!$I$9+'Diseño reactor'!AY2807*'Propiedades físicas'!$I$7+'Diseño reactor'!AZ2807*'Propiedades físicas'!$I$6</f>
        <v>2.0005619184733325E-2</v>
      </c>
      <c r="BG2807" s="24">
        <f>AU2807*'Propiedades físicas'!$O$4+'Diseño reactor'!AV2807*'Propiedades físicas'!$O$5+'Diseño reactor'!AW2807*'Propiedades físicas'!$O$8+'Diseño reactor'!AX2807*'Propiedades físicas'!$O$9+'Diseño reactor'!AY2807*'Propiedades físicas'!$O$7+'Diseño reactor'!AZ2807*'Propiedades físicas'!$O$6</f>
        <v>0.15509760335657413</v>
      </c>
      <c r="BH2807" s="54">
        <f t="shared" si="1784"/>
        <v>41078.927863576071</v>
      </c>
      <c r="BI2807" s="34">
        <f t="shared" si="1804"/>
        <v>274.8385749649733</v>
      </c>
      <c r="BJ2807" s="27">
        <f t="shared" si="1785"/>
        <v>4799.1425751262123</v>
      </c>
      <c r="BK2807" s="34">
        <f t="shared" si="1786"/>
        <v>572.56577812967157</v>
      </c>
      <c r="BL2807" s="27">
        <f t="shared" si="1787"/>
        <v>105.80733562059696</v>
      </c>
      <c r="BM2807" s="34">
        <f t="shared" si="1788"/>
        <v>1.1054421768707483</v>
      </c>
      <c r="BN2807" s="45">
        <f t="shared" si="1789"/>
        <v>3111.9306650187668</v>
      </c>
      <c r="BO2807" s="45">
        <f t="shared" si="1790"/>
        <v>112.56445321071551</v>
      </c>
      <c r="BP2807" s="66">
        <f t="shared" si="1791"/>
        <v>6.6870934222991361</v>
      </c>
    </row>
    <row r="2808" spans="8:68">
      <c r="H2808" s="68">
        <v>2803</v>
      </c>
      <c r="I2808" s="31">
        <f>('Propiedades físicas'!$C$10*'Diseño reactor'!H2808)/1000</f>
        <v>2453.312524324298</v>
      </c>
      <c r="J2808" s="31">
        <f t="shared" si="1769"/>
        <v>0.18587114176396807</v>
      </c>
      <c r="K2808" s="31">
        <f>(I2808*1000)/'Propiedades físicas'!$F$10</f>
        <v>16025.445279362169</v>
      </c>
      <c r="L2808" s="31">
        <f t="shared" si="1770"/>
        <v>2289.3493256231668</v>
      </c>
      <c r="M2808" s="31">
        <f t="shared" si="1771"/>
        <v>13736.095953739001</v>
      </c>
      <c r="N2808" s="31">
        <f t="shared" si="1772"/>
        <v>0.81674967021875378</v>
      </c>
      <c r="O2808" s="32">
        <f t="shared" si="1773"/>
        <v>4.9004980213125222</v>
      </c>
      <c r="P2808" s="33">
        <f t="shared" si="1774"/>
        <v>0.70342544333196955</v>
      </c>
      <c r="Q2808" s="31">
        <f t="shared" si="1775"/>
        <v>4.7692683522597772</v>
      </c>
      <c r="R2808" s="31">
        <f t="shared" si="1776"/>
        <v>9.760046124871824E-2</v>
      </c>
      <c r="S2808" s="31">
        <f t="shared" si="1777"/>
        <v>0.13122966905274583</v>
      </c>
      <c r="T2808" s="31">
        <f t="shared" si="1778"/>
        <v>1.3542089110170253E-2</v>
      </c>
      <c r="U2808" s="31">
        <f t="shared" si="1779"/>
        <v>2.1816765278956972E-3</v>
      </c>
      <c r="V2808" s="47">
        <f t="shared" si="1792"/>
        <v>6.9659607009573679E-4</v>
      </c>
      <c r="W2808" s="31">
        <f t="shared" si="1780"/>
        <v>0.13875025729295004</v>
      </c>
      <c r="X2808" s="34">
        <f>(S2808*H2808*'Propiedades físicas'!$F$5*60*24*365)/(1000000)</f>
        <v>56931.358125428</v>
      </c>
      <c r="Y2808" s="34">
        <f>(U2808*H2808*'Propiedades físicas'!$F$7*60*24*365)/(1000000)</f>
        <v>295.99289505150188</v>
      </c>
      <c r="Z2808" s="31">
        <f t="shared" si="1793"/>
        <v>1971.7015176595107</v>
      </c>
      <c r="AA2808" s="31">
        <f t="shared" si="1794"/>
        <v>13368.259191384155</v>
      </c>
      <c r="AB2808" s="31">
        <f t="shared" si="1794"/>
        <v>273.57409288015725</v>
      </c>
      <c r="AC2808" s="31">
        <f t="shared" si="1794"/>
        <v>367.83676235484654</v>
      </c>
      <c r="AD2808" s="31">
        <f t="shared" si="1794"/>
        <v>37.958475775807223</v>
      </c>
      <c r="AE2808" s="31">
        <f t="shared" si="1795"/>
        <v>6.1152393076916391</v>
      </c>
      <c r="AF2808" s="31">
        <f t="shared" si="1796"/>
        <v>16025.445279362169</v>
      </c>
      <c r="AG2808" s="31">
        <f t="shared" si="1797"/>
        <v>0.12303567752957854</v>
      </c>
      <c r="AH2808" s="31">
        <f t="shared" si="1798"/>
        <v>0.8341895628073448</v>
      </c>
      <c r="AI2808" s="31">
        <f t="shared" si="1798"/>
        <v>1.7071231913441461E-2</v>
      </c>
      <c r="AJ2808" s="31">
        <f t="shared" si="1798"/>
        <v>2.2953294335512332E-2</v>
      </c>
      <c r="AK2808" s="31">
        <f t="shared" si="1798"/>
        <v>2.3686378202976218E-3</v>
      </c>
      <c r="AL2808" s="31">
        <f t="shared" si="1799"/>
        <v>3.8159559382521148E-4</v>
      </c>
      <c r="AM2808" s="31">
        <f t="shared" si="1800"/>
        <v>1</v>
      </c>
      <c r="AN2808" s="31">
        <f>(Z2808*'Propiedades físicas'!$F$4)/1000</f>
        <v>1733.8748805994205</v>
      </c>
      <c r="AO2808" s="31">
        <f>(AA2808*'Propiedades físicas'!$F$6)/1000</f>
        <v>428.31902449194831</v>
      </c>
      <c r="AP2808" s="31">
        <f>(AB2808*'Propiedades físicas'!$F$9)/1000</f>
        <v>168.78153660241298</v>
      </c>
      <c r="AQ2808" s="31">
        <f>(AC2808*'Propiedades físicas'!$F$5)/1000</f>
        <v>108.31689141063167</v>
      </c>
      <c r="AR2808" s="31">
        <f>(AD2808*'Propiedades físicas'!$F$8)/1000</f>
        <v>13.457038832039173</v>
      </c>
      <c r="AS2808" s="31">
        <f>(AE2808*'Propiedades físicas'!$F$7)/1000</f>
        <v>0.56315238784532307</v>
      </c>
      <c r="AT2808" s="31">
        <f t="shared" si="1801"/>
        <v>2453.312524324298</v>
      </c>
      <c r="AU2808" s="31">
        <f t="shared" si="1802"/>
        <v>0.70674847309841693</v>
      </c>
      <c r="AV2808" s="31">
        <f t="shared" si="1805"/>
        <v>0.17458803974023562</v>
      </c>
      <c r="AW2808" s="31">
        <f t="shared" si="1805"/>
        <v>6.8797405519665511E-2</v>
      </c>
      <c r="AX2808" s="31">
        <f t="shared" si="1805"/>
        <v>4.4151281313197052E-2</v>
      </c>
      <c r="AY2808" s="31">
        <f t="shared" si="1805"/>
        <v>5.4852525712131067E-3</v>
      </c>
      <c r="AZ2808" s="31">
        <f t="shared" si="1806"/>
        <v>2.2954775727174382E-4</v>
      </c>
      <c r="BA2808" s="31">
        <f t="shared" si="1803"/>
        <v>1</v>
      </c>
      <c r="BB2808" s="34">
        <f>AU2808*'Propiedades físicas'!$C$4+'Diseño reactor'!AV2808*'Propiedades físicas'!$C$5+'Diseño reactor'!AW2808*'Propiedades físicas'!$C$8+'Diseño reactor'!AX2808*'Propiedades físicas'!$C$9+'Diseño reactor'!AY2808*'Propiedades físicas'!$C$7+'Diseño reactor'!AZ2808*'Propiedades físicas'!$C$6</f>
        <v>875.29986717438169</v>
      </c>
      <c r="BC2808" s="45">
        <f>AU2808*'Propiedades físicas'!$L$4+'Diseño reactor'!AV2808*'Propiedades físicas'!$L$5+'Diseño reactor'!AW2808*'Propiedades físicas'!$L$8+AX2808*'Propiedades físicas'!$L$9+'Diseño reactor'!AY2808*'Propiedades físicas'!$L$7+'Diseño reactor'!AZ2808*'Propiedades físicas'!$L$6</f>
        <v>2.1307661957102719</v>
      </c>
      <c r="BD2808" s="29">
        <f t="shared" si="1782"/>
        <v>1.2152345263212843</v>
      </c>
      <c r="BE2808" s="58">
        <f t="shared" si="1783"/>
        <v>40.991983547738656</v>
      </c>
      <c r="BF2808" s="30">
        <f>AU2808*'Propiedades físicas'!$I$4+'Diseño reactor'!AV2808*'Propiedades físicas'!$I$5+'Diseño reactor'!AW2808*'Propiedades físicas'!$I$8+'Diseño reactor'!AX2808*'Propiedades físicas'!$I$9+'Diseño reactor'!AY2808*'Propiedades físicas'!$I$7+'Diseño reactor'!AZ2808*'Propiedades físicas'!$I$6</f>
        <v>2.0005647415673192E-2</v>
      </c>
      <c r="BG2808" s="24">
        <f>AU2808*'Propiedades físicas'!$O$4+'Diseño reactor'!AV2808*'Propiedades físicas'!$O$5+'Diseño reactor'!AW2808*'Propiedades físicas'!$O$8+'Diseño reactor'!AX2808*'Propiedades físicas'!$O$9+'Diseño reactor'!AY2808*'Propiedades físicas'!$O$7+'Diseño reactor'!AZ2808*'Propiedades físicas'!$O$6</f>
        <v>0.15509881543948331</v>
      </c>
      <c r="BH2808" s="54">
        <f t="shared" si="1784"/>
        <v>41078.866515067661</v>
      </c>
      <c r="BI2808" s="34">
        <f t="shared" si="1804"/>
        <v>274.83999227091073</v>
      </c>
      <c r="BJ2808" s="27">
        <f t="shared" si="1785"/>
        <v>4799.1460464929851</v>
      </c>
      <c r="BK2808" s="34">
        <f t="shared" si="1786"/>
        <v>572.57066687087797</v>
      </c>
      <c r="BL2808" s="27">
        <f t="shared" si="1787"/>
        <v>105.80750256613175</v>
      </c>
      <c r="BM2808" s="34">
        <f t="shared" si="1788"/>
        <v>1.1054421768707483</v>
      </c>
      <c r="BN2808" s="45">
        <f t="shared" si="1789"/>
        <v>3113.1360498522968</v>
      </c>
      <c r="BO2808" s="45">
        <f t="shared" si="1790"/>
        <v>112.56969552662562</v>
      </c>
      <c r="BP2808" s="66">
        <f t="shared" si="1791"/>
        <v>6.6870928720736158</v>
      </c>
    </row>
    <row r="2809" spans="8:68">
      <c r="H2809" s="68">
        <v>2804</v>
      </c>
      <c r="I2809" s="31">
        <f>('Propiedades físicas'!$C$10*'Diseño reactor'!H2809)/1000</f>
        <v>2454.1877696058978</v>
      </c>
      <c r="J2809" s="31">
        <f t="shared" si="1769"/>
        <v>0.18580485391027196</v>
      </c>
      <c r="K2809" s="31">
        <f>(I2809*1000)/'Propiedades físicas'!$F$10</f>
        <v>16031.162527053701</v>
      </c>
      <c r="L2809" s="31">
        <f t="shared" si="1770"/>
        <v>2290.1660752933858</v>
      </c>
      <c r="M2809" s="31">
        <f t="shared" si="1771"/>
        <v>13740.996451760315</v>
      </c>
      <c r="N2809" s="31">
        <f t="shared" si="1772"/>
        <v>0.81674967021875389</v>
      </c>
      <c r="O2809" s="32">
        <f t="shared" si="1773"/>
        <v>4.9004980213125231</v>
      </c>
      <c r="P2809" s="33">
        <f t="shared" si="1774"/>
        <v>0.70346025263690859</v>
      </c>
      <c r="Q2809" s="31">
        <f t="shared" si="1775"/>
        <v>4.7693148294717203</v>
      </c>
      <c r="R2809" s="31">
        <f t="shared" si="1776"/>
        <v>9.7575310060263792E-2</v>
      </c>
      <c r="S2809" s="31">
        <f t="shared" si="1777"/>
        <v>0.13118319184080254</v>
      </c>
      <c r="T2809" s="31">
        <f t="shared" si="1778"/>
        <v>1.3534440784205693E-2</v>
      </c>
      <c r="U2809" s="31">
        <f t="shared" si="1779"/>
        <v>2.1796667373757852E-3</v>
      </c>
      <c r="V2809" s="47">
        <f t="shared" si="1792"/>
        <v>6.9663054144625898E-4</v>
      </c>
      <c r="W2809" s="31">
        <f t="shared" si="1780"/>
        <v>0.13870763798594796</v>
      </c>
      <c r="X2809" s="34">
        <f>(S2809*H2809*'Propiedades físicas'!$F$5*60*24*365)/(1000000)</f>
        <v>56931.498592650802</v>
      </c>
      <c r="Y2809" s="34">
        <f>(U2809*H2809*'Propiedades físicas'!$F$7*60*24*365)/(1000000)</f>
        <v>295.82572364049349</v>
      </c>
      <c r="Z2809" s="31">
        <f t="shared" si="1793"/>
        <v>1972.5025483938916</v>
      </c>
      <c r="AA2809" s="31">
        <f t="shared" si="1794"/>
        <v>13373.158781838703</v>
      </c>
      <c r="AB2809" s="31">
        <f t="shared" si="1794"/>
        <v>273.60116940897967</v>
      </c>
      <c r="AC2809" s="31">
        <f t="shared" si="1794"/>
        <v>367.83766992161031</v>
      </c>
      <c r="AD2809" s="31">
        <f t="shared" si="1794"/>
        <v>37.950571958912768</v>
      </c>
      <c r="AE2809" s="31">
        <f t="shared" si="1795"/>
        <v>6.1117855316017016</v>
      </c>
      <c r="AF2809" s="31">
        <f t="shared" si="1796"/>
        <v>16031.162527053699</v>
      </c>
      <c r="AG2809" s="31">
        <f t="shared" si="1797"/>
        <v>0.12304176600200745</v>
      </c>
      <c r="AH2809" s="31">
        <f t="shared" si="1798"/>
        <v>0.83419769210564554</v>
      </c>
      <c r="AI2809" s="31">
        <f t="shared" si="1798"/>
        <v>1.7066832735758167E-2</v>
      </c>
      <c r="AJ2809" s="31">
        <f t="shared" si="1798"/>
        <v>2.2945165037211664E-2</v>
      </c>
      <c r="AK2809" s="31">
        <f t="shared" si="1798"/>
        <v>2.3673000566782694E-3</v>
      </c>
      <c r="AL2809" s="31">
        <f t="shared" si="1799"/>
        <v>3.8124406269898639E-4</v>
      </c>
      <c r="AM2809" s="31">
        <f t="shared" si="1800"/>
        <v>1</v>
      </c>
      <c r="AN2809" s="31">
        <f>(Z2809*'Propiedades físicas'!$F$4)/1000</f>
        <v>1734.5792910066205</v>
      </c>
      <c r="AO2809" s="31">
        <f>(AA2809*'Propiedades físicas'!$F$6)/1000</f>
        <v>428.47600737011203</v>
      </c>
      <c r="AP2809" s="31">
        <f>(AB2809*'Propiedades físicas'!$F$9)/1000</f>
        <v>168.79824146686997</v>
      </c>
      <c r="AQ2809" s="31">
        <f>(AC2809*'Propiedades físicas'!$F$5)/1000</f>
        <v>108.31715866181661</v>
      </c>
      <c r="AR2809" s="31">
        <f>(AD2809*'Propiedades físicas'!$F$8)/1000</f>
        <v>13.454236770873749</v>
      </c>
      <c r="AS2809" s="31">
        <f>(AE2809*'Propiedades físicas'!$F$7)/1000</f>
        <v>0.56283432960520074</v>
      </c>
      <c r="AT2809" s="31">
        <f t="shared" si="1801"/>
        <v>2454.1877696058978</v>
      </c>
      <c r="AU2809" s="31">
        <f t="shared" si="1802"/>
        <v>0.70678344684488648</v>
      </c>
      <c r="AV2809" s="31">
        <f t="shared" si="1805"/>
        <v>0.17458974112600936</v>
      </c>
      <c r="AW2809" s="31">
        <f t="shared" si="1805"/>
        <v>6.8779676745751278E-2</v>
      </c>
      <c r="AX2809" s="31">
        <f t="shared" si="1805"/>
        <v>4.4135644388453035E-2</v>
      </c>
      <c r="AY2809" s="31">
        <f t="shared" si="1805"/>
        <v>5.482154600189487E-3</v>
      </c>
      <c r="AZ2809" s="31">
        <f t="shared" si="1806"/>
        <v>2.2933629471048284E-4</v>
      </c>
      <c r="BA2809" s="31">
        <f t="shared" si="1803"/>
        <v>1.0000000000000002</v>
      </c>
      <c r="BB2809" s="34">
        <f>AU2809*'Propiedades físicas'!$C$4+'Diseño reactor'!AV2809*'Propiedades físicas'!$C$5+'Diseño reactor'!AW2809*'Propiedades físicas'!$C$8+'Diseño reactor'!AX2809*'Propiedades físicas'!$C$9+'Diseño reactor'!AY2809*'Propiedades físicas'!$C$7+'Diseño reactor'!AZ2809*'Propiedades físicas'!$C$6</f>
        <v>875.29979523966233</v>
      </c>
      <c r="BC2809" s="45">
        <f>AU2809*'Propiedades físicas'!$L$4+'Diseño reactor'!AV2809*'Propiedades físicas'!$L$5+'Diseño reactor'!AW2809*'Propiedades físicas'!$L$8+AX2809*'Propiedades físicas'!$L$9+'Diseño reactor'!AY2809*'Propiedades físicas'!$L$7+'Diseño reactor'!AZ2809*'Propiedades físicas'!$L$6</f>
        <v>2.130790812899106</v>
      </c>
      <c r="BD2809" s="29">
        <f t="shared" si="1782"/>
        <v>1.2148473125254047</v>
      </c>
      <c r="BE2809" s="58">
        <f t="shared" si="1783"/>
        <v>40.99156807630871</v>
      </c>
      <c r="BF2809" s="30">
        <f>AU2809*'Propiedades físicas'!$I$4+'Diseño reactor'!AV2809*'Propiedades físicas'!$I$5+'Diseño reactor'!AW2809*'Propiedades físicas'!$I$8+'Diseño reactor'!AX2809*'Propiedades físicas'!$I$9+'Diseño reactor'!AY2809*'Propiedades físicas'!$I$7+'Diseño reactor'!AZ2809*'Propiedades físicas'!$I$6</f>
        <v>2.0005675606355553E-2</v>
      </c>
      <c r="BG2809" s="24">
        <f>AU2809*'Propiedades físicas'!$O$4+'Diseño reactor'!AV2809*'Propiedades físicas'!$O$5+'Diseño reactor'!AW2809*'Propiedades físicas'!$O$8+'Diseño reactor'!AX2809*'Propiedades físicas'!$O$9+'Diseño reactor'!AY2809*'Propiedades físicas'!$O$7+'Diseño reactor'!AZ2809*'Propiedades físicas'!$O$6</f>
        <v>0.15510002677352439</v>
      </c>
      <c r="BH2809" s="54">
        <f t="shared" si="1784"/>
        <v>41078.805253453182</v>
      </c>
      <c r="BI2809" s="34">
        <f t="shared" si="1804"/>
        <v>274.84140831327545</v>
      </c>
      <c r="BJ2809" s="27">
        <f t="shared" si="1785"/>
        <v>4799.1495172257155</v>
      </c>
      <c r="BK2809" s="34">
        <f t="shared" si="1786"/>
        <v>572.57555277835013</v>
      </c>
      <c r="BL2809" s="27">
        <f t="shared" si="1787"/>
        <v>105.80766941257541</v>
      </c>
      <c r="BM2809" s="34">
        <f t="shared" si="1788"/>
        <v>1.1054421768707483</v>
      </c>
      <c r="BN2809" s="45">
        <f t="shared" si="1789"/>
        <v>3114.3414448254771</v>
      </c>
      <c r="BO2809" s="45">
        <f t="shared" si="1790"/>
        <v>112.57493462234002</v>
      </c>
      <c r="BP2809" s="66">
        <f t="shared" si="1791"/>
        <v>6.6870923225086418</v>
      </c>
    </row>
    <row r="2810" spans="8:68">
      <c r="H2810" s="68">
        <v>2805</v>
      </c>
      <c r="I2810" s="31">
        <f>('Propiedades físicas'!$C$10*'Diseño reactor'!H2810)/1000</f>
        <v>2455.063014887498</v>
      </c>
      <c r="J2810" s="31">
        <f t="shared" si="1769"/>
        <v>0.18573861332064259</v>
      </c>
      <c r="K2810" s="31">
        <f>(I2810*1000)/'Propiedades físicas'!$F$10</f>
        <v>16036.879774745232</v>
      </c>
      <c r="L2810" s="31">
        <f t="shared" si="1770"/>
        <v>2290.9828249636043</v>
      </c>
      <c r="M2810" s="31">
        <f t="shared" si="1771"/>
        <v>13745.896949781627</v>
      </c>
      <c r="N2810" s="31">
        <f t="shared" si="1772"/>
        <v>0.81674967021875378</v>
      </c>
      <c r="O2810" s="32">
        <f t="shared" si="1773"/>
        <v>4.9004980213125231</v>
      </c>
      <c r="P2810" s="33">
        <f t="shared" si="1774"/>
        <v>0.7034950405639715</v>
      </c>
      <c r="Q2810" s="31">
        <f t="shared" si="1775"/>
        <v>4.7693612739421258</v>
      </c>
      <c r="R2810" s="31">
        <f t="shared" si="1776"/>
        <v>9.7550171353860723E-2</v>
      </c>
      <c r="S2810" s="31">
        <f t="shared" si="1777"/>
        <v>0.13113674737039763</v>
      </c>
      <c r="T2810" s="31">
        <f t="shared" si="1778"/>
        <v>1.3526798886227915E-2</v>
      </c>
      <c r="U2810" s="31">
        <f t="shared" si="1779"/>
        <v>2.1776594146937084E-3</v>
      </c>
      <c r="V2810" s="47">
        <f t="shared" si="1792"/>
        <v>6.9666499162645721E-4</v>
      </c>
      <c r="W2810" s="31">
        <f t="shared" si="1780"/>
        <v>0.13866504485327658</v>
      </c>
      <c r="X2810" s="34">
        <f>(S2810*H2810*'Propiedades físicas'!$F$5*60*24*365)/(1000000)</f>
        <v>56931.638887392735</v>
      </c>
      <c r="Y2810" s="34">
        <f>(U2810*H2810*'Propiedades físicas'!$F$7*60*24*365)/(1000000)</f>
        <v>295.65869272763138</v>
      </c>
      <c r="Z2810" s="31">
        <f t="shared" si="1793"/>
        <v>1973.3035887819401</v>
      </c>
      <c r="AA2810" s="31">
        <f t="shared" si="1794"/>
        <v>13378.058373407663</v>
      </c>
      <c r="AB2810" s="31">
        <f t="shared" si="1794"/>
        <v>273.62823064757936</v>
      </c>
      <c r="AC2810" s="31">
        <f t="shared" si="1794"/>
        <v>367.83857637396534</v>
      </c>
      <c r="AD2810" s="31">
        <f t="shared" si="1794"/>
        <v>37.942670875869304</v>
      </c>
      <c r="AE2810" s="31">
        <f t="shared" si="1795"/>
        <v>6.1083346582158518</v>
      </c>
      <c r="AF2810" s="31">
        <f t="shared" si="1796"/>
        <v>16036.879774745234</v>
      </c>
      <c r="AG2810" s="31">
        <f t="shared" si="1797"/>
        <v>0.1230478507352462</v>
      </c>
      <c r="AH2810" s="31">
        <f t="shared" si="1798"/>
        <v>0.83420581567714536</v>
      </c>
      <c r="AI2810" s="31">
        <f t="shared" si="1798"/>
        <v>1.7062435741302194E-2</v>
      </c>
      <c r="AJ2810" s="31">
        <f t="shared" si="1798"/>
        <v>2.2937041465711738E-2</v>
      </c>
      <c r="AK2810" s="31">
        <f t="shared" si="1798"/>
        <v>2.3659634173738182E-3</v>
      </c>
      <c r="AL2810" s="31">
        <f t="shared" si="1799"/>
        <v>3.808929632206394E-4</v>
      </c>
      <c r="AM2810" s="31">
        <f t="shared" si="1800"/>
        <v>0.99999999999999989</v>
      </c>
      <c r="AN2810" s="31">
        <f>(Z2810*'Propiedades físicas'!$F$4)/1000</f>
        <v>1735.2837099030626</v>
      </c>
      <c r="AO2810" s="31">
        <f>(AA2810*'Propiedades físicas'!$F$6)/1000</f>
        <v>428.63299028398148</v>
      </c>
      <c r="AP2810" s="31">
        <f>(AB2810*'Propiedades físicas'!$F$9)/1000</f>
        <v>168.81493689802406</v>
      </c>
      <c r="AQ2810" s="31">
        <f>(AC2810*'Propiedades físicas'!$F$5)/1000</f>
        <v>108.31742558484157</v>
      </c>
      <c r="AR2810" s="31">
        <f>(AD2810*'Propiedades físicas'!$F$8)/1000</f>
        <v>13.45143567891318</v>
      </c>
      <c r="AS2810" s="31">
        <f>(AE2810*'Propiedades físicas'!$F$7)/1000</f>
        <v>0.56251653867509777</v>
      </c>
      <c r="AT2810" s="31">
        <f t="shared" si="1801"/>
        <v>2455.063014887498</v>
      </c>
      <c r="AU2810" s="31">
        <f t="shared" si="1802"/>
        <v>0.70681839911248923</v>
      </c>
      <c r="AV2810" s="31">
        <f t="shared" si="1805"/>
        <v>0.17459144131321752</v>
      </c>
      <c r="AW2810" s="31">
        <f t="shared" si="1805"/>
        <v>6.8761956770286778E-2</v>
      </c>
      <c r="AX2810" s="31">
        <f t="shared" si="1805"/>
        <v>4.4120018479364843E-2</v>
      </c>
      <c r="AY2810" s="31">
        <f t="shared" si="1805"/>
        <v>5.479059232835857E-3</v>
      </c>
      <c r="AZ2810" s="31">
        <f t="shared" si="1806"/>
        <v>2.2912509180579007E-4</v>
      </c>
      <c r="BA2810" s="31">
        <f t="shared" si="1803"/>
        <v>1</v>
      </c>
      <c r="BB2810" s="34">
        <f>AU2810*'Propiedades físicas'!$C$4+'Diseño reactor'!AV2810*'Propiedades físicas'!$C$5+'Diseño reactor'!AW2810*'Propiedades físicas'!$C$8+'Diseño reactor'!AX2810*'Propiedades físicas'!$C$9+'Diseño reactor'!AY2810*'Propiedades físicas'!$C$7+'Diseño reactor'!AZ2810*'Propiedades físicas'!$C$6</f>
        <v>875.29972339127778</v>
      </c>
      <c r="BC2810" s="45">
        <f>AU2810*'Propiedades físicas'!$L$4+'Diseño reactor'!AV2810*'Propiedades físicas'!$L$5+'Diseño reactor'!AW2810*'Propiedades físicas'!$L$8+AX2810*'Propiedades físicas'!$L$9+'Diseño reactor'!AY2810*'Propiedades físicas'!$L$7+'Diseño reactor'!AZ2810*'Propiedades físicas'!$L$6</f>
        <v>2.1308154144085756</v>
      </c>
      <c r="BD2810" s="29">
        <f t="shared" si="1782"/>
        <v>1.2144603456725924</v>
      </c>
      <c r="BE2810" s="58">
        <f t="shared" si="1783"/>
        <v>40.991152872554686</v>
      </c>
      <c r="BF2810" s="30">
        <f>AU2810*'Propiedades físicas'!$I$4+'Diseño reactor'!AV2810*'Propiedades físicas'!$I$5+'Diseño reactor'!AW2810*'Propiedades físicas'!$I$8+'Diseño reactor'!AX2810*'Propiedades físicas'!$I$9+'Diseño reactor'!AY2810*'Propiedades físicas'!$I$7+'Diseño reactor'!AZ2810*'Propiedades físicas'!$I$6</f>
        <v>2.0005703756840881E-2</v>
      </c>
      <c r="BG2810" s="24">
        <f>AU2810*'Propiedades físicas'!$O$4+'Diseño reactor'!AV2810*'Propiedades físicas'!$O$5+'Diseño reactor'!AW2810*'Propiedades físicas'!$O$8+'Diseño reactor'!AX2810*'Propiedades físicas'!$O$9+'Diseño reactor'!AY2810*'Propiedades físicas'!$O$7+'Diseño reactor'!AZ2810*'Propiedades físicas'!$O$6</f>
        <v>0.15510123735938233</v>
      </c>
      <c r="BH2810" s="54">
        <f t="shared" si="1784"/>
        <v>41078.744078601776</v>
      </c>
      <c r="BI2810" s="34">
        <f t="shared" si="1804"/>
        <v>274.84282309363175</v>
      </c>
      <c r="BJ2810" s="27">
        <f t="shared" si="1785"/>
        <v>4799.1529873234558</v>
      </c>
      <c r="BK2810" s="34">
        <f t="shared" si="1786"/>
        <v>572.58043585449548</v>
      </c>
      <c r="BL2810" s="27">
        <f t="shared" si="1787"/>
        <v>105.80783616001425</v>
      </c>
      <c r="BM2810" s="34">
        <f t="shared" si="1788"/>
        <v>1.1054421768707483</v>
      </c>
      <c r="BN2810" s="45">
        <f t="shared" si="1789"/>
        <v>3115.5468499287344</v>
      </c>
      <c r="BO2810" s="45">
        <f t="shared" si="1790"/>
        <v>112.58017050082475</v>
      </c>
      <c r="BP2810" s="66">
        <f t="shared" si="1791"/>
        <v>6.6870917736032451</v>
      </c>
    </row>
    <row r="2811" spans="8:68">
      <c r="H2811" s="68">
        <v>2806</v>
      </c>
      <c r="I2811" s="31">
        <f>('Propiedades físicas'!$C$10*'Diseño reactor'!H2811)/1000</f>
        <v>2455.9382601690977</v>
      </c>
      <c r="J2811" s="31">
        <f t="shared" si="1769"/>
        <v>0.18567241994454828</v>
      </c>
      <c r="K2811" s="31">
        <f>(I2811*1000)/'Propiedades físicas'!$F$10</f>
        <v>16042.597022436765</v>
      </c>
      <c r="L2811" s="31">
        <f t="shared" si="1770"/>
        <v>2291.7995746338233</v>
      </c>
      <c r="M2811" s="31">
        <f t="shared" si="1771"/>
        <v>13750.797447802941</v>
      </c>
      <c r="N2811" s="31">
        <f t="shared" si="1772"/>
        <v>0.81674967021875389</v>
      </c>
      <c r="O2811" s="32">
        <f t="shared" si="1773"/>
        <v>4.9004980213125231</v>
      </c>
      <c r="P2811" s="33">
        <f t="shared" si="1774"/>
        <v>0.70352980713284596</v>
      </c>
      <c r="Q2811" s="31">
        <f t="shared" si="1775"/>
        <v>4.7694076857053886</v>
      </c>
      <c r="R2811" s="31">
        <f t="shared" si="1776"/>
        <v>9.7525045120743128E-2</v>
      </c>
      <c r="S2811" s="31">
        <f t="shared" si="1777"/>
        <v>0.13109033560713551</v>
      </c>
      <c r="T2811" s="31">
        <f t="shared" si="1778"/>
        <v>1.3519163409102029E-2</v>
      </c>
      <c r="U2811" s="31">
        <f t="shared" si="1779"/>
        <v>2.1756545560627839E-3</v>
      </c>
      <c r="V2811" s="47">
        <f t="shared" si="1792"/>
        <v>6.9669942065582805E-4</v>
      </c>
      <c r="W2811" s="31">
        <f t="shared" si="1780"/>
        <v>0.13862247787083123</v>
      </c>
      <c r="X2811" s="34">
        <f>(S2811*H2811*'Propiedades físicas'!$F$5*60*24*365)/(1000000)</f>
        <v>56931.779009918573</v>
      </c>
      <c r="Y2811" s="34">
        <f>(U2811*H2811*'Propiedades físicas'!$F$7*60*24*365)/(1000000)</f>
        <v>295.49180215696668</v>
      </c>
      <c r="Z2811" s="31">
        <f t="shared" si="1793"/>
        <v>1974.1046388147658</v>
      </c>
      <c r="AA2811" s="31">
        <f t="shared" si="1794"/>
        <v>13382.957966089321</v>
      </c>
      <c r="AB2811" s="31">
        <f t="shared" si="1794"/>
        <v>273.6552766088052</v>
      </c>
      <c r="AC2811" s="31">
        <f t="shared" si="1794"/>
        <v>367.83948171362226</v>
      </c>
      <c r="AD2811" s="31">
        <f t="shared" si="1794"/>
        <v>37.934772525940296</v>
      </c>
      <c r="AE2811" s="31">
        <f t="shared" si="1795"/>
        <v>6.1048866843121719</v>
      </c>
      <c r="AF2811" s="31">
        <f t="shared" si="1796"/>
        <v>16042.597022436767</v>
      </c>
      <c r="AG2811" s="31">
        <f t="shared" si="1797"/>
        <v>0.12305393173273838</v>
      </c>
      <c r="AH2811" s="31">
        <f t="shared" si="1798"/>
        <v>0.83421393352786077</v>
      </c>
      <c r="AI2811" s="31">
        <f t="shared" si="1798"/>
        <v>1.7058040928540304E-2</v>
      </c>
      <c r="AJ2811" s="31">
        <f t="shared" si="1798"/>
        <v>2.292892361499646E-2</v>
      </c>
      <c r="AK2811" s="31">
        <f t="shared" si="1798"/>
        <v>2.3646279011363116E-3</v>
      </c>
      <c r="AL2811" s="31">
        <f t="shared" si="1799"/>
        <v>3.8054229472784444E-4</v>
      </c>
      <c r="AM2811" s="31">
        <f t="shared" si="1800"/>
        <v>1.0000000000000002</v>
      </c>
      <c r="AN2811" s="31">
        <f>(Z2811*'Propiedades físicas'!$F$4)/1000</f>
        <v>1735.9881372809286</v>
      </c>
      <c r="AO2811" s="31">
        <f>(AA2811*'Propiedades físicas'!$F$6)/1000</f>
        <v>428.78997323350183</v>
      </c>
      <c r="AP2811" s="31">
        <f>(AB2811*'Propiedades físicas'!$F$9)/1000</f>
        <v>168.83162290380236</v>
      </c>
      <c r="AQ2811" s="31">
        <f>(AC2811*'Propiedades físicas'!$F$5)/1000</f>
        <v>108.31769218021036</v>
      </c>
      <c r="AR2811" s="31">
        <f>(AD2811*'Propiedades físicas'!$F$8)/1000</f>
        <v>13.448635555896349</v>
      </c>
      <c r="AS2811" s="31">
        <f>(AE2811*'Propiedades físicas'!$F$7)/1000</f>
        <v>0.56219901475830791</v>
      </c>
      <c r="AT2811" s="31">
        <f t="shared" si="1801"/>
        <v>2455.9382601690982</v>
      </c>
      <c r="AU2811" s="31">
        <f t="shared" si="1802"/>
        <v>0.7068533299210058</v>
      </c>
      <c r="AV2811" s="31">
        <f t="shared" si="1805"/>
        <v>0.1745931403031192</v>
      </c>
      <c r="AW2811" s="31">
        <f t="shared" si="1805"/>
        <v>6.8744245587092981E-2</v>
      </c>
      <c r="AX2811" s="31">
        <f t="shared" si="1805"/>
        <v>4.4104403574360372E-2</v>
      </c>
      <c r="AY2811" s="31">
        <f t="shared" si="1805"/>
        <v>5.4759664662622151E-3</v>
      </c>
      <c r="AZ2811" s="31">
        <f t="shared" si="1806"/>
        <v>2.2891414815924525E-4</v>
      </c>
      <c r="BA2811" s="31">
        <f t="shared" si="1803"/>
        <v>1</v>
      </c>
      <c r="BB2811" s="34">
        <f>AU2811*'Propiedades físicas'!$C$4+'Diseño reactor'!AV2811*'Propiedades físicas'!$C$5+'Diseño reactor'!AW2811*'Propiedades físicas'!$C$8+'Diseño reactor'!AX2811*'Propiedades físicas'!$C$9+'Diseño reactor'!AY2811*'Propiedades físicas'!$C$7+'Diseño reactor'!AZ2811*'Propiedades físicas'!$C$6</f>
        <v>875.29965162910264</v>
      </c>
      <c r="BC2811" s="45">
        <f>AU2811*'Propiedades físicas'!$L$4+'Diseño reactor'!AV2811*'Propiedades físicas'!$L$5+'Diseño reactor'!AW2811*'Propiedades físicas'!$L$8+AX2811*'Propiedades físicas'!$L$9+'Diseño reactor'!AY2811*'Propiedades físicas'!$L$7+'Diseño reactor'!AZ2811*'Propiedades físicas'!$L$6</f>
        <v>2.1308400002535834</v>
      </c>
      <c r="BD2811" s="29">
        <f t="shared" si="1782"/>
        <v>1.2140736255264899</v>
      </c>
      <c r="BE2811" s="58">
        <f t="shared" si="1783"/>
        <v>40.990737936217478</v>
      </c>
      <c r="BF2811" s="30">
        <f>AU2811*'Propiedades físicas'!$I$4+'Diseño reactor'!AV2811*'Propiedades físicas'!$I$5+'Diseño reactor'!AW2811*'Propiedades físicas'!$I$8+'Diseño reactor'!AX2811*'Propiedades físicas'!$I$9+'Diseño reactor'!AY2811*'Propiedades físicas'!$I$7+'Diseño reactor'!AZ2811*'Propiedades físicas'!$I$6</f>
        <v>2.0005731867189559E-2</v>
      </c>
      <c r="BG2811" s="24">
        <f>AU2811*'Propiedades físicas'!$O$4+'Diseño reactor'!AV2811*'Propiedades físicas'!$O$5+'Diseño reactor'!AW2811*'Propiedades físicas'!$O$8+'Diseño reactor'!AX2811*'Propiedades físicas'!$O$9+'Diseño reactor'!AY2811*'Propiedades físicas'!$O$7+'Diseño reactor'!AZ2811*'Propiedades físicas'!$O$6</f>
        <v>0.15510244719774152</v>
      </c>
      <c r="BH2811" s="54">
        <f t="shared" si="1784"/>
        <v>41078.682990382847</v>
      </c>
      <c r="BI2811" s="34">
        <f t="shared" si="1804"/>
        <v>274.844236613541</v>
      </c>
      <c r="BJ2811" s="27">
        <f t="shared" si="1785"/>
        <v>4799.1564567852593</v>
      </c>
      <c r="BK2811" s="34">
        <f t="shared" si="1786"/>
        <v>572.58531610171997</v>
      </c>
      <c r="BL2811" s="27">
        <f t="shared" si="1787"/>
        <v>105.80800280853451</v>
      </c>
      <c r="BM2811" s="34">
        <f t="shared" si="1788"/>
        <v>1.1054421768707483</v>
      </c>
      <c r="BN2811" s="45">
        <f t="shared" si="1789"/>
        <v>3116.7522651525042</v>
      </c>
      <c r="BO2811" s="45">
        <f t="shared" si="1790"/>
        <v>112.58540316504232</v>
      </c>
      <c r="BP2811" s="66">
        <f t="shared" si="1791"/>
        <v>6.68709122535647</v>
      </c>
    </row>
    <row r="2812" spans="8:68">
      <c r="H2812" s="68">
        <v>2807</v>
      </c>
      <c r="I2812" s="31">
        <f>('Propiedades físicas'!$C$10*'Diseño reactor'!H2812)/1000</f>
        <v>2456.8135054506974</v>
      </c>
      <c r="J2812" s="31">
        <f t="shared" si="1769"/>
        <v>0.18560627373152921</v>
      </c>
      <c r="K2812" s="31">
        <f>(I2812*1000)/'Propiedades físicas'!$F$10</f>
        <v>16048.314270128296</v>
      </c>
      <c r="L2812" s="31">
        <f t="shared" si="1770"/>
        <v>2292.6163243040423</v>
      </c>
      <c r="M2812" s="31">
        <f t="shared" si="1771"/>
        <v>13755.697945824253</v>
      </c>
      <c r="N2812" s="31">
        <f t="shared" si="1772"/>
        <v>0.816749670218754</v>
      </c>
      <c r="O2812" s="32">
        <f t="shared" si="1773"/>
        <v>4.9004980213125231</v>
      </c>
      <c r="P2812" s="33">
        <f t="shared" si="1774"/>
        <v>0.70356455236319537</v>
      </c>
      <c r="Q2812" s="31">
        <f t="shared" si="1775"/>
        <v>4.7694540647958554</v>
      </c>
      <c r="R2812" s="31">
        <f t="shared" si="1776"/>
        <v>9.7499931352152361E-2</v>
      </c>
      <c r="S2812" s="31">
        <f t="shared" si="1777"/>
        <v>0.13104395651666811</v>
      </c>
      <c r="T2812" s="31">
        <f t="shared" si="1778"/>
        <v>1.3511534345702927E-2</v>
      </c>
      <c r="U2812" s="31">
        <f t="shared" si="1779"/>
        <v>2.1736521577032956E-3</v>
      </c>
      <c r="V2812" s="47">
        <f t="shared" si="1792"/>
        <v>6.9673382855384397E-4</v>
      </c>
      <c r="W2812" s="31">
        <f t="shared" si="1780"/>
        <v>0.13857993701453672</v>
      </c>
      <c r="X2812" s="34">
        <f>(S2812*H2812*'Propiedades físicas'!$F$5*60*24*365)/(1000000)</f>
        <v>56931.918960492389</v>
      </c>
      <c r="Y2812" s="34">
        <f>(U2812*H2812*'Propiedades físicas'!$F$7*60*24*365)/(1000000)</f>
        <v>295.32505177276363</v>
      </c>
      <c r="Z2812" s="31">
        <f t="shared" si="1793"/>
        <v>1974.9056984834895</v>
      </c>
      <c r="AA2812" s="31">
        <f t="shared" si="1794"/>
        <v>13387.857559881966</v>
      </c>
      <c r="AB2812" s="31">
        <f t="shared" si="1794"/>
        <v>273.68230730549169</v>
      </c>
      <c r="AC2812" s="31">
        <f t="shared" si="1794"/>
        <v>367.84038594228741</v>
      </c>
      <c r="AD2812" s="31">
        <f t="shared" si="1794"/>
        <v>37.926876908388117</v>
      </c>
      <c r="AE2812" s="31">
        <f t="shared" si="1795"/>
        <v>6.1014416066731512</v>
      </c>
      <c r="AF2812" s="31">
        <f t="shared" si="1796"/>
        <v>16048.314270128296</v>
      </c>
      <c r="AG2812" s="31">
        <f t="shared" si="1797"/>
        <v>0.12306000899792333</v>
      </c>
      <c r="AH2812" s="31">
        <f t="shared" si="1798"/>
        <v>0.83422204566379909</v>
      </c>
      <c r="AI2812" s="31">
        <f t="shared" si="1798"/>
        <v>1.7053648295940541E-2</v>
      </c>
      <c r="AJ2812" s="31">
        <f t="shared" si="1798"/>
        <v>2.2920811479058029E-2</v>
      </c>
      <c r="AK2812" s="31">
        <f t="shared" si="1798"/>
        <v>2.3632935067195012E-3</v>
      </c>
      <c r="AL2812" s="31">
        <f t="shared" si="1799"/>
        <v>3.8019205655949397E-4</v>
      </c>
      <c r="AM2812" s="31">
        <f t="shared" si="1800"/>
        <v>1</v>
      </c>
      <c r="AN2812" s="31">
        <f>(Z2812*'Propiedades físicas'!$F$4)/1000</f>
        <v>1736.6925731324109</v>
      </c>
      <c r="AO2812" s="31">
        <f>(AA2812*'Propiedades físicas'!$F$6)/1000</f>
        <v>428.9469562186182</v>
      </c>
      <c r="AP2812" s="31">
        <f>(AB2812*'Propiedades físicas'!$F$9)/1000</f>
        <v>168.84829949212306</v>
      </c>
      <c r="AQ2812" s="31">
        <f>(AC2812*'Propiedades físicas'!$F$5)/1000</f>
        <v>108.31795844842539</v>
      </c>
      <c r="AR2812" s="31">
        <f>(AD2812*'Propiedades físicas'!$F$8)/1000</f>
        <v>13.445836401561749</v>
      </c>
      <c r="AS2812" s="31">
        <f>(AE2812*'Propiedades físicas'!$F$7)/1000</f>
        <v>0.56188175755853043</v>
      </c>
      <c r="AT2812" s="31">
        <f t="shared" si="1801"/>
        <v>2456.8135054506984</v>
      </c>
      <c r="AU2812" s="31">
        <f t="shared" si="1802"/>
        <v>0.70688823929019284</v>
      </c>
      <c r="AV2812" s="31">
        <f t="shared" si="1805"/>
        <v>0.17459483809697171</v>
      </c>
      <c r="AW2812" s="31">
        <f t="shared" si="1805"/>
        <v>6.8726543189996062E-2</v>
      </c>
      <c r="AX2812" s="31">
        <f t="shared" si="1805"/>
        <v>4.4088799661883428E-2</v>
      </c>
      <c r="AY2812" s="31">
        <f t="shared" si="1805"/>
        <v>5.4728762975825192E-3</v>
      </c>
      <c r="AZ2812" s="31">
        <f t="shared" si="1806"/>
        <v>2.2870346337316075E-4</v>
      </c>
      <c r="BA2812" s="31">
        <f t="shared" si="1803"/>
        <v>0.99999999999999967</v>
      </c>
      <c r="BB2812" s="34">
        <f>AU2812*'Propiedades físicas'!$C$4+'Diseño reactor'!AV2812*'Propiedades físicas'!$C$5+'Diseño reactor'!AW2812*'Propiedades físicas'!$C$8+'Diseño reactor'!AX2812*'Propiedades físicas'!$C$9+'Diseño reactor'!AY2812*'Propiedades físicas'!$C$7+'Diseño reactor'!AZ2812*'Propiedades físicas'!$C$6</f>
        <v>875.29957995301095</v>
      </c>
      <c r="BC2812" s="45">
        <f>AU2812*'Propiedades físicas'!$L$4+'Diseño reactor'!AV2812*'Propiedades físicas'!$L$5+'Diseño reactor'!AW2812*'Propiedades físicas'!$L$8+AX2812*'Propiedades físicas'!$L$9+'Diseño reactor'!AY2812*'Propiedades físicas'!$L$7+'Diseño reactor'!AZ2812*'Propiedades físicas'!$L$6</f>
        <v>2.1308645704490154</v>
      </c>
      <c r="BD2812" s="29">
        <f t="shared" si="1782"/>
        <v>1.2136871518510408</v>
      </c>
      <c r="BE2812" s="58">
        <f t="shared" si="1783"/>
        <v>40.990323267038328</v>
      </c>
      <c r="BF2812" s="30">
        <f>AU2812*'Propiedades físicas'!$I$4+'Diseño reactor'!AV2812*'Propiedades físicas'!$I$5+'Diseño reactor'!AW2812*'Propiedades físicas'!$I$8+'Diseño reactor'!AX2812*'Propiedades físicas'!$I$9+'Diseño reactor'!AY2812*'Propiedades físicas'!$I$7+'Diseño reactor'!AZ2812*'Propiedades físicas'!$I$6</f>
        <v>2.0005759937461839E-2</v>
      </c>
      <c r="BG2812" s="24">
        <f>AU2812*'Propiedades físicas'!$O$4+'Diseño reactor'!AV2812*'Propiedades físicas'!$O$5+'Diseño reactor'!AW2812*'Propiedades físicas'!$O$8+'Diseño reactor'!AX2812*'Propiedades físicas'!$O$9+'Diseño reactor'!AY2812*'Propiedades físicas'!$O$7+'Diseño reactor'!AZ2812*'Propiedades físicas'!$O$6</f>
        <v>0.15510365628928527</v>
      </c>
      <c r="BH2812" s="54">
        <f t="shared" si="1784"/>
        <v>41078.621988666026</v>
      </c>
      <c r="BI2812" s="34">
        <f t="shared" si="1804"/>
        <v>274.84564887456258</v>
      </c>
      <c r="BJ2812" s="27">
        <f t="shared" si="1785"/>
        <v>4799.159925610209</v>
      </c>
      <c r="BK2812" s="34">
        <f t="shared" si="1786"/>
        <v>572.59019352242899</v>
      </c>
      <c r="BL2812" s="27">
        <f t="shared" si="1787"/>
        <v>105.80816935822236</v>
      </c>
      <c r="BM2812" s="34">
        <f t="shared" si="1788"/>
        <v>1.1054421768707483</v>
      </c>
      <c r="BN2812" s="45">
        <f t="shared" si="1789"/>
        <v>3117.9576904872333</v>
      </c>
      <c r="BO2812" s="45">
        <f t="shared" si="1790"/>
        <v>112.59063261795166</v>
      </c>
      <c r="BP2812" s="66">
        <f t="shared" si="1791"/>
        <v>6.6870906777673529</v>
      </c>
    </row>
    <row r="2813" spans="8:68">
      <c r="H2813" s="68">
        <v>2808</v>
      </c>
      <c r="I2813" s="31">
        <f>('Propiedades físicas'!$C$10*'Diseño reactor'!H2813)/1000</f>
        <v>2457.6887507322972</v>
      </c>
      <c r="J2813" s="31">
        <f t="shared" si="1769"/>
        <v>0.18554017463119749</v>
      </c>
      <c r="K2813" s="31">
        <f>(I2813*1000)/'Propiedades físicas'!$F$10</f>
        <v>16054.031517819825</v>
      </c>
      <c r="L2813" s="31">
        <f t="shared" si="1770"/>
        <v>2293.4330739742604</v>
      </c>
      <c r="M2813" s="31">
        <f t="shared" si="1771"/>
        <v>13760.598443845563</v>
      </c>
      <c r="N2813" s="31">
        <f t="shared" si="1772"/>
        <v>0.81674967021875367</v>
      </c>
      <c r="O2813" s="32">
        <f t="shared" si="1773"/>
        <v>4.9004980213125222</v>
      </c>
      <c r="P2813" s="33">
        <f t="shared" si="1774"/>
        <v>0.70359927627465868</v>
      </c>
      <c r="Q2813" s="31">
        <f t="shared" si="1775"/>
        <v>4.7695004112478268</v>
      </c>
      <c r="R2813" s="31">
        <f t="shared" si="1776"/>
        <v>9.7474830039337254E-2</v>
      </c>
      <c r="S2813" s="31">
        <f t="shared" si="1777"/>
        <v>0.13099761006469524</v>
      </c>
      <c r="T2813" s="31">
        <f t="shared" si="1778"/>
        <v>1.350391168891526E-2</v>
      </c>
      <c r="U2813" s="31">
        <f t="shared" si="1779"/>
        <v>2.1716522158424841E-3</v>
      </c>
      <c r="V2813" s="47">
        <f t="shared" si="1792"/>
        <v>6.9676821533995329E-4</v>
      </c>
      <c r="W2813" s="31">
        <f t="shared" si="1780"/>
        <v>0.13853742226034743</v>
      </c>
      <c r="X2813" s="34">
        <f>(S2813*H2813*'Propiedades físicas'!$F$5*60*24*365)/(1000000)</f>
        <v>56932.058739377833</v>
      </c>
      <c r="Y2813" s="34">
        <f>(U2813*H2813*'Propiedades físicas'!$F$7*60*24*365)/(1000000)</f>
        <v>295.15844141950055</v>
      </c>
      <c r="Z2813" s="31">
        <f t="shared" si="1793"/>
        <v>1975.7067677792415</v>
      </c>
      <c r="AA2813" s="31">
        <f t="shared" si="1794"/>
        <v>13392.757154783898</v>
      </c>
      <c r="AB2813" s="31">
        <f t="shared" si="1794"/>
        <v>273.70932275045902</v>
      </c>
      <c r="AC2813" s="31">
        <f t="shared" si="1794"/>
        <v>367.84128906166421</v>
      </c>
      <c r="AD2813" s="31">
        <f t="shared" si="1794"/>
        <v>37.918984022474049</v>
      </c>
      <c r="AE2813" s="31">
        <f t="shared" si="1795"/>
        <v>6.097999422085695</v>
      </c>
      <c r="AF2813" s="31">
        <f t="shared" si="1796"/>
        <v>16054.031517819822</v>
      </c>
      <c r="AG2813" s="31">
        <f t="shared" si="1797"/>
        <v>0.12306608253423608</v>
      </c>
      <c r="AH2813" s="31">
        <f t="shared" si="1798"/>
        <v>0.83423015209096019</v>
      </c>
      <c r="AI2813" s="31">
        <f t="shared" si="1798"/>
        <v>1.7049257841972237E-2</v>
      </c>
      <c r="AJ2813" s="31">
        <f t="shared" si="1798"/>
        <v>2.291270505189702E-2</v>
      </c>
      <c r="AK2813" s="31">
        <f t="shared" si="1798"/>
        <v>2.3619602328788466E-3</v>
      </c>
      <c r="AL2813" s="31">
        <f t="shared" si="1799"/>
        <v>3.7984224805569705E-4</v>
      </c>
      <c r="AM2813" s="31">
        <f t="shared" si="1800"/>
        <v>1</v>
      </c>
      <c r="AN2813" s="31">
        <f>(Z2813*'Propiedades físicas'!$F$4)/1000</f>
        <v>1737.3970174497094</v>
      </c>
      <c r="AO2813" s="31">
        <f>(AA2813*'Propiedades físicas'!$F$6)/1000</f>
        <v>429.10393923927609</v>
      </c>
      <c r="AP2813" s="31">
        <f>(AB2813*'Propiedades físicas'!$F$9)/1000</f>
        <v>168.86496667089565</v>
      </c>
      <c r="AQ2813" s="31">
        <f>(AC2813*'Propiedades físicas'!$F$5)/1000</f>
        <v>108.31822438998827</v>
      </c>
      <c r="AR2813" s="31">
        <f>(AD2813*'Propiedades físicas'!$F$8)/1000</f>
        <v>13.443038215647496</v>
      </c>
      <c r="AS2813" s="31">
        <f>(AE2813*'Propiedades físicas'!$F$7)/1000</f>
        <v>0.56156476677987166</v>
      </c>
      <c r="AT2813" s="31">
        <f t="shared" si="1801"/>
        <v>2457.6887507322972</v>
      </c>
      <c r="AU2813" s="31">
        <f t="shared" si="1802"/>
        <v>0.70692312723978235</v>
      </c>
      <c r="AV2813" s="31">
        <f t="shared" si="1805"/>
        <v>0.17459653469603079</v>
      </c>
      <c r="AW2813" s="31">
        <f t="shared" si="1805"/>
        <v>6.8708849572827455E-2</v>
      </c>
      <c r="AX2813" s="31">
        <f t="shared" si="1805"/>
        <v>4.4073206730393985E-2</v>
      </c>
      <c r="AY2813" s="31">
        <f t="shared" si="1805"/>
        <v>5.4697887239146883E-3</v>
      </c>
      <c r="AZ2813" s="31">
        <f t="shared" si="1806"/>
        <v>2.2849303705058129E-4</v>
      </c>
      <c r="BA2813" s="31">
        <f t="shared" si="1803"/>
        <v>0.99999999999999978</v>
      </c>
      <c r="BB2813" s="34">
        <f>AU2813*'Propiedades físicas'!$C$4+'Diseño reactor'!AV2813*'Propiedades físicas'!$C$5+'Diseño reactor'!AW2813*'Propiedades físicas'!$C$8+'Diseño reactor'!AX2813*'Propiedades físicas'!$C$9+'Diseño reactor'!AY2813*'Propiedades físicas'!$C$7+'Diseño reactor'!AZ2813*'Propiedades físicas'!$C$6</f>
        <v>875.29950836287765</v>
      </c>
      <c r="BC2813" s="45">
        <f>AU2813*'Propiedades físicas'!$L$4+'Diseño reactor'!AV2813*'Propiedades físicas'!$L$5+'Diseño reactor'!AW2813*'Propiedades físicas'!$L$8+AX2813*'Propiedades físicas'!$L$9+'Diseño reactor'!AY2813*'Propiedades físicas'!$L$7+'Diseño reactor'!AZ2813*'Propiedades físicas'!$L$6</f>
        <v>2.1308891250097388</v>
      </c>
      <c r="BD2813" s="29">
        <f t="shared" si="1782"/>
        <v>1.2133009244104875</v>
      </c>
      <c r="BE2813" s="58">
        <f t="shared" si="1783"/>
        <v>40.989908864758796</v>
      </c>
      <c r="BF2813" s="30">
        <f>AU2813*'Propiedades físicas'!$I$4+'Diseño reactor'!AV2813*'Propiedades físicas'!$I$5+'Diseño reactor'!AW2813*'Propiedades físicas'!$I$8+'Diseño reactor'!AX2813*'Propiedades físicas'!$I$9+'Diseño reactor'!AY2813*'Propiedades físicas'!$I$7+'Diseño reactor'!AZ2813*'Propiedades físicas'!$I$6</f>
        <v>2.0005787967717906E-2</v>
      </c>
      <c r="BG2813" s="24">
        <f>AU2813*'Propiedades físicas'!$O$4+'Diseño reactor'!AV2813*'Propiedades físicas'!$O$5+'Diseño reactor'!AW2813*'Propiedades físicas'!$O$8+'Diseño reactor'!AX2813*'Propiedades físicas'!$O$9+'Diseño reactor'!AY2813*'Propiedades físicas'!$O$7+'Diseño reactor'!AZ2813*'Propiedades físicas'!$O$6</f>
        <v>0.15510486463469622</v>
      </c>
      <c r="BH2813" s="54">
        <f t="shared" si="1784"/>
        <v>41078.561073321129</v>
      </c>
      <c r="BI2813" s="34">
        <f t="shared" si="1804"/>
        <v>274.84705987825362</v>
      </c>
      <c r="BJ2813" s="27">
        <f t="shared" si="1785"/>
        <v>4799.1633937973556</v>
      </c>
      <c r="BK2813" s="34">
        <f t="shared" si="1786"/>
        <v>572.59506811902168</v>
      </c>
      <c r="BL2813" s="27">
        <f t="shared" si="1787"/>
        <v>105.80833580916384</v>
      </c>
      <c r="BM2813" s="34">
        <f t="shared" si="1788"/>
        <v>1.1054421768707483</v>
      </c>
      <c r="BN2813" s="45">
        <f t="shared" si="1789"/>
        <v>3119.1631259233864</v>
      </c>
      <c r="BO2813" s="45">
        <f t="shared" si="1790"/>
        <v>112.59585886250782</v>
      </c>
      <c r="BP2813" s="66">
        <f t="shared" si="1791"/>
        <v>6.687090130834938</v>
      </c>
    </row>
    <row r="2814" spans="8:68">
      <c r="H2814" s="68">
        <v>2809</v>
      </c>
      <c r="I2814" s="31">
        <f>('Propiedades físicas'!$C$10*'Diseño reactor'!H2814)/1000</f>
        <v>2458.5639960138969</v>
      </c>
      <c r="J2814" s="31">
        <f t="shared" si="1769"/>
        <v>0.18547412259323692</v>
      </c>
      <c r="K2814" s="31">
        <f>(I2814*1000)/'Propiedades físicas'!$F$10</f>
        <v>16059.748765511358</v>
      </c>
      <c r="L2814" s="31">
        <f t="shared" si="1770"/>
        <v>2294.2498236444794</v>
      </c>
      <c r="M2814" s="31">
        <f t="shared" si="1771"/>
        <v>13765.498941866877</v>
      </c>
      <c r="N2814" s="31">
        <f t="shared" si="1772"/>
        <v>0.81674967021875378</v>
      </c>
      <c r="O2814" s="32">
        <f t="shared" si="1773"/>
        <v>4.9004980213125231</v>
      </c>
      <c r="P2814" s="33">
        <f t="shared" si="1774"/>
        <v>0.70363397888685164</v>
      </c>
      <c r="Q2814" s="31">
        <f t="shared" si="1775"/>
        <v>4.7695467250955597</v>
      </c>
      <c r="R2814" s="31">
        <f t="shared" si="1776"/>
        <v>9.7449741173554136E-2</v>
      </c>
      <c r="S2814" s="31">
        <f t="shared" si="1777"/>
        <v>0.13095129621696464</v>
      </c>
      <c r="T2814" s="31">
        <f t="shared" si="1778"/>
        <v>1.3496295431633465E-2</v>
      </c>
      <c r="U2814" s="31">
        <f t="shared" si="1779"/>
        <v>2.1696547267145332E-3</v>
      </c>
      <c r="V2814" s="47">
        <f t="shared" si="1792"/>
        <v>6.9680258103358133E-4</v>
      </c>
      <c r="W2814" s="31">
        <f t="shared" si="1780"/>
        <v>0.13849493358424725</v>
      </c>
      <c r="X2814" s="34">
        <f>(S2814*H2814*'Propiedades físicas'!$F$5*60*24*365)/(1000000)</f>
        <v>56932.198346838188</v>
      </c>
      <c r="Y2814" s="34">
        <f>(U2814*H2814*'Propiedades físicas'!$F$7*60*24*365)/(1000000)</f>
        <v>294.99197094186928</v>
      </c>
      <c r="Z2814" s="31">
        <f t="shared" si="1793"/>
        <v>1976.5078466931664</v>
      </c>
      <c r="AA2814" s="31">
        <f t="shared" si="1794"/>
        <v>13397.656750793427</v>
      </c>
      <c r="AB2814" s="31">
        <f t="shared" si="1794"/>
        <v>273.73632295651356</v>
      </c>
      <c r="AC2814" s="31">
        <f t="shared" si="1794"/>
        <v>367.84219107345365</v>
      </c>
      <c r="AD2814" s="31">
        <f t="shared" si="1794"/>
        <v>37.911093867458405</v>
      </c>
      <c r="AE2814" s="31">
        <f t="shared" si="1795"/>
        <v>6.0945601273411238</v>
      </c>
      <c r="AF2814" s="31">
        <f t="shared" si="1796"/>
        <v>16059.748765511362</v>
      </c>
      <c r="AG2814" s="31">
        <f t="shared" si="1797"/>
        <v>0.1230721523451075</v>
      </c>
      <c r="AH2814" s="31">
        <f t="shared" si="1798"/>
        <v>0.8342382528153347</v>
      </c>
      <c r="AI2814" s="31">
        <f t="shared" si="1798"/>
        <v>1.7044869565106018E-2</v>
      </c>
      <c r="AJ2814" s="31">
        <f t="shared" si="1798"/>
        <v>2.2904604327522376E-2</v>
      </c>
      <c r="AK2814" s="31">
        <f t="shared" si="1798"/>
        <v>2.3606280783715155E-3</v>
      </c>
      <c r="AL2814" s="31">
        <f t="shared" si="1799"/>
        <v>3.7949286855777696E-4</v>
      </c>
      <c r="AM2814" s="31">
        <f t="shared" si="1800"/>
        <v>0.99999999999999989</v>
      </c>
      <c r="AN2814" s="31">
        <f>(Z2814*'Propiedades físicas'!$F$4)/1000</f>
        <v>1738.1014702250366</v>
      </c>
      <c r="AO2814" s="31">
        <f>(AA2814*'Propiedades físicas'!$F$6)/1000</f>
        <v>429.26092229542138</v>
      </c>
      <c r="AP2814" s="31">
        <f>(AB2814*'Propiedades físicas'!$F$9)/1000</f>
        <v>168.88162444802103</v>
      </c>
      <c r="AQ2814" s="31">
        <f>(AC2814*'Propiedades físicas'!$F$5)/1000</f>
        <v>108.31849000539989</v>
      </c>
      <c r="AR2814" s="31">
        <f>(AD2814*'Propiedades físicas'!$F$8)/1000</f>
        <v>13.440240997891349</v>
      </c>
      <c r="AS2814" s="31">
        <f>(AE2814*'Propiedades físicas'!$F$7)/1000</f>
        <v>0.56124804212684409</v>
      </c>
      <c r="AT2814" s="31">
        <f t="shared" si="1801"/>
        <v>2458.5639960138965</v>
      </c>
      <c r="AU2814" s="31">
        <f t="shared" si="1802"/>
        <v>0.7069579937894821</v>
      </c>
      <c r="AV2814" s="31">
        <f t="shared" si="1805"/>
        <v>0.17459823010155034</v>
      </c>
      <c r="AW2814" s="31">
        <f t="shared" si="1805"/>
        <v>6.8691164729423812E-2</v>
      </c>
      <c r="AX2814" s="31">
        <f t="shared" si="1805"/>
        <v>4.4057624768368102E-2</v>
      </c>
      <c r="AY2814" s="31">
        <f t="shared" si="1805"/>
        <v>5.4667037423805917E-3</v>
      </c>
      <c r="AZ2814" s="31">
        <f t="shared" si="1806"/>
        <v>2.2828286879528182E-4</v>
      </c>
      <c r="BA2814" s="31">
        <f t="shared" si="1803"/>
        <v>1</v>
      </c>
      <c r="BB2814" s="34">
        <f>AU2814*'Propiedades físicas'!$C$4+'Diseño reactor'!AV2814*'Propiedades físicas'!$C$5+'Diseño reactor'!AW2814*'Propiedades físicas'!$C$8+'Diseño reactor'!AX2814*'Propiedades físicas'!$C$9+'Diseño reactor'!AY2814*'Propiedades físicas'!$C$7+'Diseño reactor'!AZ2814*'Propiedades físicas'!$C$6</f>
        <v>875.299436858577</v>
      </c>
      <c r="BC2814" s="45">
        <f>AU2814*'Propiedades físicas'!$L$4+'Diseño reactor'!AV2814*'Propiedades físicas'!$L$5+'Diseño reactor'!AW2814*'Propiedades físicas'!$L$8+AX2814*'Propiedades físicas'!$L$9+'Diseño reactor'!AY2814*'Propiedades físicas'!$L$7+'Diseño reactor'!AZ2814*'Propiedades físicas'!$L$6</f>
        <v>2.1309136639506008</v>
      </c>
      <c r="BD2814" s="29">
        <f t="shared" si="1782"/>
        <v>1.212914942969378</v>
      </c>
      <c r="BE2814" s="58">
        <f t="shared" si="1783"/>
        <v>40.989494729120786</v>
      </c>
      <c r="BF2814" s="30">
        <f>AU2814*'Propiedades físicas'!$I$4+'Diseño reactor'!AV2814*'Propiedades físicas'!$I$5+'Diseño reactor'!AW2814*'Propiedades físicas'!$I$8+'Diseño reactor'!AX2814*'Propiedades físicas'!$I$9+'Diseño reactor'!AY2814*'Propiedades físicas'!$I$7+'Diseño reactor'!AZ2814*'Propiedades físicas'!$I$6</f>
        <v>2.0005815958017797E-2</v>
      </c>
      <c r="BG2814" s="24">
        <f>AU2814*'Propiedades físicas'!$O$4+'Diseño reactor'!AV2814*'Propiedades físicas'!$O$5+'Diseño reactor'!AW2814*'Propiedades físicas'!$O$8+'Diseño reactor'!AX2814*'Propiedades físicas'!$O$9+'Diseño reactor'!AY2814*'Propiedades físicas'!$O$7+'Diseño reactor'!AZ2814*'Propiedades físicas'!$O$6</f>
        <v>0.15510607223465608</v>
      </c>
      <c r="BH2814" s="54">
        <f t="shared" si="1784"/>
        <v>41078.500244218259</v>
      </c>
      <c r="BI2814" s="34">
        <f t="shared" si="1804"/>
        <v>274.84846962616808</v>
      </c>
      <c r="BJ2814" s="27">
        <f t="shared" si="1785"/>
        <v>4799.1668613457705</v>
      </c>
      <c r="BK2814" s="34">
        <f t="shared" si="1786"/>
        <v>572.59993989389591</v>
      </c>
      <c r="BL2814" s="27">
        <f t="shared" si="1787"/>
        <v>105.80850216144486</v>
      </c>
      <c r="BM2814" s="34">
        <f t="shared" si="1788"/>
        <v>1.1054421768707483</v>
      </c>
      <c r="BN2814" s="45">
        <f t="shared" si="1789"/>
        <v>3120.368571451434</v>
      </c>
      <c r="BO2814" s="45">
        <f t="shared" si="1790"/>
        <v>112.60108190166264</v>
      </c>
      <c r="BP2814" s="66">
        <f t="shared" si="1791"/>
        <v>6.6870895845582643</v>
      </c>
    </row>
    <row r="2815" spans="8:68">
      <c r="H2815" s="68">
        <v>2810</v>
      </c>
      <c r="I2815" s="31">
        <f>('Propiedades físicas'!$C$10*'Diseño reactor'!H2815)/1000</f>
        <v>2459.4392412954971</v>
      </c>
      <c r="J2815" s="31">
        <f t="shared" si="1769"/>
        <v>0.18540811756740302</v>
      </c>
      <c r="K2815" s="31">
        <f>(I2815*1000)/'Propiedades físicas'!$F$10</f>
        <v>16065.466013202889</v>
      </c>
      <c r="L2815" s="31">
        <f t="shared" si="1770"/>
        <v>2295.0665733146984</v>
      </c>
      <c r="M2815" s="31">
        <f t="shared" si="1771"/>
        <v>13770.39943988819</v>
      </c>
      <c r="N2815" s="31">
        <f t="shared" si="1772"/>
        <v>0.81674967021875389</v>
      </c>
      <c r="O2815" s="32">
        <f t="shared" si="1773"/>
        <v>4.9004980213125231</v>
      </c>
      <c r="P2815" s="33">
        <f t="shared" si="1774"/>
        <v>0.70366866021936503</v>
      </c>
      <c r="Q2815" s="31">
        <f t="shared" si="1775"/>
        <v>4.7695930063732517</v>
      </c>
      <c r="R2815" s="31">
        <f t="shared" si="1776"/>
        <v>9.7424664746066647E-2</v>
      </c>
      <c r="S2815" s="31">
        <f t="shared" si="1777"/>
        <v>0.13090501493927159</v>
      </c>
      <c r="T2815" s="31">
        <f t="shared" si="1778"/>
        <v>1.3488685566761674E-2</v>
      </c>
      <c r="U2815" s="31">
        <f t="shared" si="1779"/>
        <v>2.1676596865605469E-3</v>
      </c>
      <c r="V2815" s="47">
        <f t="shared" si="1792"/>
        <v>6.9683692565412859E-4</v>
      </c>
      <c r="W2815" s="31">
        <f t="shared" si="1780"/>
        <v>0.13845247096224944</v>
      </c>
      <c r="X2815" s="34">
        <f>(S2815*H2815*'Propiedades físicas'!$F$5*60*24*365)/(1000000)</f>
        <v>56932.337783136165</v>
      </c>
      <c r="Y2815" s="34">
        <f>(U2815*H2815*'Propiedades físicas'!$F$7*60*24*365)/(1000000)</f>
        <v>294.82564018477365</v>
      </c>
      <c r="Z2815" s="31">
        <f t="shared" si="1793"/>
        <v>1977.3089352164156</v>
      </c>
      <c r="AA2815" s="31">
        <f t="shared" si="1794"/>
        <v>13402.556347908838</v>
      </c>
      <c r="AB2815" s="31">
        <f t="shared" si="1794"/>
        <v>273.76330793644729</v>
      </c>
      <c r="AC2815" s="31">
        <f t="shared" si="1794"/>
        <v>367.84309197935318</v>
      </c>
      <c r="AD2815" s="31">
        <f t="shared" si="1794"/>
        <v>37.903206442600307</v>
      </c>
      <c r="AE2815" s="31">
        <f t="shared" si="1795"/>
        <v>6.0911237192351368</v>
      </c>
      <c r="AF2815" s="31">
        <f t="shared" si="1796"/>
        <v>16065.466013202891</v>
      </c>
      <c r="AG2815" s="31">
        <f t="shared" si="1797"/>
        <v>0.12307821843396434</v>
      </c>
      <c r="AH2815" s="31">
        <f t="shared" si="1798"/>
        <v>0.83424634784290563</v>
      </c>
      <c r="AI2815" s="31">
        <f t="shared" si="1798"/>
        <v>1.7040483463813851E-2</v>
      </c>
      <c r="AJ2815" s="31">
        <f t="shared" si="1798"/>
        <v>2.2896509299951403E-2</v>
      </c>
      <c r="AK2815" s="31">
        <f t="shared" si="1798"/>
        <v>2.3592970419563783E-3</v>
      </c>
      <c r="AL2815" s="31">
        <f t="shared" si="1799"/>
        <v>3.7914391740826819E-4</v>
      </c>
      <c r="AM2815" s="31">
        <f t="shared" si="1800"/>
        <v>0.99999999999999978</v>
      </c>
      <c r="AN2815" s="31">
        <f>(Z2815*'Propiedades físicas'!$F$4)/1000</f>
        <v>1738.8059314506118</v>
      </c>
      <c r="AO2815" s="31">
        <f>(AA2815*'Propiedades físicas'!$F$6)/1000</f>
        <v>429.41790538699911</v>
      </c>
      <c r="AP2815" s="31">
        <f>(AB2815*'Propiedades físicas'!$F$9)/1000</f>
        <v>168.89827283139113</v>
      </c>
      <c r="AQ2815" s="31">
        <f>(AC2815*'Propiedades físicas'!$F$5)/1000</f>
        <v>108.31875529516014</v>
      </c>
      <c r="AR2815" s="31">
        <f>(AD2815*'Propiedades físicas'!$F$8)/1000</f>
        <v>13.437444748030655</v>
      </c>
      <c r="AS2815" s="31">
        <f>(AE2815*'Propiedades físicas'!$F$7)/1000</f>
        <v>0.56093158330436377</v>
      </c>
      <c r="AT2815" s="31">
        <f t="shared" si="1801"/>
        <v>2459.4392412954976</v>
      </c>
      <c r="AU2815" s="31">
        <f t="shared" si="1802"/>
        <v>0.70699283895897513</v>
      </c>
      <c r="AV2815" s="31">
        <f t="shared" si="1805"/>
        <v>0.17459992431478213</v>
      </c>
      <c r="AW2815" s="31">
        <f t="shared" si="1805"/>
        <v>6.8673488653626907E-2</v>
      </c>
      <c r="AX2815" s="31">
        <f t="shared" si="1805"/>
        <v>4.4042053764297817E-2</v>
      </c>
      <c r="AY2815" s="31">
        <f t="shared" si="1805"/>
        <v>5.4636213501060293E-3</v>
      </c>
      <c r="AZ2815" s="31">
        <f t="shared" si="1806"/>
        <v>2.2807295821176529E-4</v>
      </c>
      <c r="BA2815" s="31">
        <f t="shared" si="1803"/>
        <v>0.99999999999999978</v>
      </c>
      <c r="BB2815" s="34">
        <f>AU2815*'Propiedades físicas'!$C$4+'Diseño reactor'!AV2815*'Propiedades físicas'!$C$5+'Diseño reactor'!AW2815*'Propiedades físicas'!$C$8+'Diseño reactor'!AX2815*'Propiedades físicas'!$C$9+'Diseño reactor'!AY2815*'Propiedades físicas'!$C$7+'Diseño reactor'!AZ2815*'Propiedades físicas'!$C$6</f>
        <v>875.2993654399836</v>
      </c>
      <c r="BC2815" s="45">
        <f>AU2815*'Propiedades físicas'!$L$4+'Diseño reactor'!AV2815*'Propiedades físicas'!$L$5+'Diseño reactor'!AW2815*'Propiedades físicas'!$L$8+AX2815*'Propiedades físicas'!$L$9+'Diseño reactor'!AY2815*'Propiedades físicas'!$L$7+'Diseño reactor'!AZ2815*'Propiedades físicas'!$L$6</f>
        <v>2.1309381872864277</v>
      </c>
      <c r="BD2815" s="29">
        <f t="shared" si="1782"/>
        <v>1.2125292072925586</v>
      </c>
      <c r="BE2815" s="58">
        <f t="shared" si="1783"/>
        <v>40.989080859866547</v>
      </c>
      <c r="BF2815" s="30">
        <f>AU2815*'Propiedades físicas'!$I$4+'Diseño reactor'!AV2815*'Propiedades físicas'!$I$5+'Diseño reactor'!AW2815*'Propiedades físicas'!$I$8+'Diseño reactor'!AX2815*'Propiedades físicas'!$I$9+'Diseño reactor'!AY2815*'Propiedades físicas'!$I$7+'Diseño reactor'!AZ2815*'Propiedades físicas'!$I$6</f>
        <v>2.0005843908421445E-2</v>
      </c>
      <c r="BG2815" s="24">
        <f>AU2815*'Propiedades físicas'!$O$4+'Diseño reactor'!AV2815*'Propiedades físicas'!$O$5+'Diseño reactor'!AW2815*'Propiedades físicas'!$O$8+'Diseño reactor'!AX2815*'Propiedades físicas'!$O$9+'Diseño reactor'!AY2815*'Propiedades físicas'!$O$7+'Diseño reactor'!AZ2815*'Propiedades físicas'!$O$6</f>
        <v>0.1551072790898457</v>
      </c>
      <c r="BH2815" s="54">
        <f t="shared" si="1784"/>
        <v>41078.439501227745</v>
      </c>
      <c r="BI2815" s="34">
        <f t="shared" si="1804"/>
        <v>274.84987811985752</v>
      </c>
      <c r="BJ2815" s="27">
        <f t="shared" si="1785"/>
        <v>4799.1703282545222</v>
      </c>
      <c r="BK2815" s="34">
        <f t="shared" si="1786"/>
        <v>572.60480884944661</v>
      </c>
      <c r="BL2815" s="27">
        <f t="shared" si="1787"/>
        <v>105.80866841515129</v>
      </c>
      <c r="BM2815" s="34">
        <f t="shared" si="1788"/>
        <v>1.1054421768707483</v>
      </c>
      <c r="BN2815" s="45">
        <f t="shared" si="1789"/>
        <v>3121.5740270618548</v>
      </c>
      <c r="BO2815" s="45">
        <f t="shared" si="1790"/>
        <v>112.60630173836392</v>
      </c>
      <c r="BP2815" s="66">
        <f t="shared" si="1791"/>
        <v>6.6870890389363762</v>
      </c>
    </row>
    <row r="2816" spans="8:68">
      <c r="H2816" s="68">
        <v>2811</v>
      </c>
      <c r="I2816" s="31">
        <f>('Propiedades físicas'!$C$10*'Diseño reactor'!H2816)/1000</f>
        <v>2460.3144865770969</v>
      </c>
      <c r="J2816" s="31">
        <f t="shared" si="1769"/>
        <v>0.18534215950352276</v>
      </c>
      <c r="K2816" s="31">
        <f>(I2816*1000)/'Propiedades físicas'!$F$10</f>
        <v>16071.183260894421</v>
      </c>
      <c r="L2816" s="31">
        <f t="shared" si="1770"/>
        <v>2295.883322984917</v>
      </c>
      <c r="M2816" s="31">
        <f t="shared" si="1771"/>
        <v>13775.299937909502</v>
      </c>
      <c r="N2816" s="31">
        <f t="shared" si="1772"/>
        <v>0.81674967021875378</v>
      </c>
      <c r="O2816" s="32">
        <f t="shared" si="1773"/>
        <v>4.9004980213125231</v>
      </c>
      <c r="P2816" s="33">
        <f t="shared" si="1774"/>
        <v>0.70370332029176585</v>
      </c>
      <c r="Q2816" s="31">
        <f t="shared" si="1775"/>
        <v>4.7696392551150648</v>
      </c>
      <c r="R2816" s="31">
        <f t="shared" si="1776"/>
        <v>9.7399600748145701E-2</v>
      </c>
      <c r="S2816" s="31">
        <f t="shared" si="1777"/>
        <v>0.13085876619745887</v>
      </c>
      <c r="T2816" s="31">
        <f t="shared" si="1778"/>
        <v>1.3481082087213775E-2</v>
      </c>
      <c r="U2816" s="31">
        <f t="shared" si="1779"/>
        <v>2.1656670916285433E-3</v>
      </c>
      <c r="V2816" s="47">
        <f t="shared" si="1792"/>
        <v>6.9687124922097204E-4</v>
      </c>
      <c r="W2816" s="31">
        <f t="shared" si="1780"/>
        <v>0.13841003437039684</v>
      </c>
      <c r="X2816" s="34">
        <f>(S2816*H2816*'Propiedades físicas'!$F$5*60*24*365)/(1000000)</f>
        <v>56932.477048533976</v>
      </c>
      <c r="Y2816" s="34">
        <f>(U2816*H2816*'Propiedades físicas'!$F$7*60*24*365)/(1000000)</f>
        <v>294.65944899333039</v>
      </c>
      <c r="Z2816" s="31">
        <f t="shared" si="1793"/>
        <v>1978.1100333401539</v>
      </c>
      <c r="AA2816" s="31">
        <f t="shared" si="1794"/>
        <v>13407.455946128448</v>
      </c>
      <c r="AB2816" s="31">
        <f t="shared" si="1794"/>
        <v>273.79027770303759</v>
      </c>
      <c r="AC2816" s="31">
        <f t="shared" si="1794"/>
        <v>367.8439917810569</v>
      </c>
      <c r="AD2816" s="31">
        <f t="shared" si="1794"/>
        <v>37.895321747157922</v>
      </c>
      <c r="AE2816" s="31">
        <f t="shared" si="1795"/>
        <v>6.087690194567835</v>
      </c>
      <c r="AF2816" s="31">
        <f t="shared" si="1796"/>
        <v>16071.183260894422</v>
      </c>
      <c r="AG2816" s="31">
        <f t="shared" si="1797"/>
        <v>0.12308428080422901</v>
      </c>
      <c r="AH2816" s="31">
        <f t="shared" si="1798"/>
        <v>0.83425443717964742</v>
      </c>
      <c r="AI2816" s="31">
        <f t="shared" si="1798"/>
        <v>1.7036099536568917E-2</v>
      </c>
      <c r="AJ2816" s="31">
        <f t="shared" si="1798"/>
        <v>2.2888419963209665E-2</v>
      </c>
      <c r="AK2816" s="31">
        <f t="shared" si="1798"/>
        <v>2.357967122394005E-3</v>
      </c>
      <c r="AL2816" s="31">
        <f t="shared" si="1799"/>
        <v>3.7879539395091385E-4</v>
      </c>
      <c r="AM2816" s="31">
        <f t="shared" si="1800"/>
        <v>0.99999999999999989</v>
      </c>
      <c r="AN2816" s="31">
        <f>(Z2816*'Propiedades físicas'!$F$4)/1000</f>
        <v>1739.5104011186645</v>
      </c>
      <c r="AO2816" s="31">
        <f>(AA2816*'Propiedades físicas'!$F$6)/1000</f>
        <v>429.57488851395544</v>
      </c>
      <c r="AP2816" s="31">
        <f>(AB2816*'Propiedades físicas'!$F$9)/1000</f>
        <v>168.91491182888902</v>
      </c>
      <c r="AQ2816" s="31">
        <f>(AC2816*'Propiedades físicas'!$F$5)/1000</f>
        <v>108.31902025976783</v>
      </c>
      <c r="AR2816" s="31">
        <f>(AD2816*'Propiedades físicas'!$F$8)/1000</f>
        <v>13.434649465802423</v>
      </c>
      <c r="AS2816" s="31">
        <f>(AE2816*'Propiedades físicas'!$F$7)/1000</f>
        <v>0.56061539001775196</v>
      </c>
      <c r="AT2816" s="31">
        <f t="shared" si="1801"/>
        <v>2460.3144865770973</v>
      </c>
      <c r="AU2816" s="31">
        <f t="shared" si="1802"/>
        <v>0.70702766276792173</v>
      </c>
      <c r="AV2816" s="31">
        <f t="shared" si="1805"/>
        <v>0.17460161733697702</v>
      </c>
      <c r="AW2816" s="31">
        <f t="shared" si="1805"/>
        <v>6.8655821339283829E-2</v>
      </c>
      <c r="AX2816" s="31">
        <f t="shared" si="1805"/>
        <v>4.4026493706691226E-2</v>
      </c>
      <c r="AY2816" s="31">
        <f t="shared" si="1805"/>
        <v>5.460541544220765E-3</v>
      </c>
      <c r="AZ2816" s="31">
        <f t="shared" si="1806"/>
        <v>2.2786330490526268E-4</v>
      </c>
      <c r="BA2816" s="31">
        <f t="shared" si="1803"/>
        <v>0.99999999999999978</v>
      </c>
      <c r="BB2816" s="34">
        <f>AU2816*'Propiedades físicas'!$C$4+'Diseño reactor'!AV2816*'Propiedades físicas'!$C$5+'Diseño reactor'!AW2816*'Propiedades físicas'!$C$8+'Diseño reactor'!AX2816*'Propiedades físicas'!$C$9+'Diseño reactor'!AY2816*'Propiedades físicas'!$C$7+'Diseño reactor'!AZ2816*'Propiedades físicas'!$C$6</f>
        <v>875.29929410697321</v>
      </c>
      <c r="BC2816" s="45">
        <f>AU2816*'Propiedades físicas'!$L$4+'Diseño reactor'!AV2816*'Propiedades físicas'!$L$5+'Diseño reactor'!AW2816*'Propiedades físicas'!$L$8+AX2816*'Propiedades físicas'!$L$9+'Diseño reactor'!AY2816*'Propiedades físicas'!$L$7+'Diseño reactor'!AZ2816*'Propiedades físicas'!$L$6</f>
        <v>2.1309626950320339</v>
      </c>
      <c r="BD2816" s="29">
        <f t="shared" si="1782"/>
        <v>1.2121437171451726</v>
      </c>
      <c r="BE2816" s="58">
        <f t="shared" si="1783"/>
        <v>40.98866725673863</v>
      </c>
      <c r="BF2816" s="30">
        <f>AU2816*'Propiedades físicas'!$I$4+'Diseño reactor'!AV2816*'Propiedades físicas'!$I$5+'Diseño reactor'!AW2816*'Propiedades físicas'!$I$8+'Diseño reactor'!AX2816*'Propiedades físicas'!$I$9+'Diseño reactor'!AY2816*'Propiedades físicas'!$I$7+'Diseño reactor'!AZ2816*'Propiedades físicas'!$I$6</f>
        <v>2.0005871818988726E-2</v>
      </c>
      <c r="BG2816" s="24">
        <f>AU2816*'Propiedades físicas'!$O$4+'Diseño reactor'!AV2816*'Propiedades físicas'!$O$5+'Diseño reactor'!AW2816*'Propiedades físicas'!$O$8+'Diseño reactor'!AX2816*'Propiedades físicas'!$O$9+'Diseño reactor'!AY2816*'Propiedades físicas'!$O$7+'Diseño reactor'!AZ2816*'Propiedades físicas'!$O$6</f>
        <v>0.15510848520094528</v>
      </c>
      <c r="BH2816" s="54">
        <f t="shared" si="1784"/>
        <v>41078.378844220068</v>
      </c>
      <c r="BI2816" s="34">
        <f t="shared" si="1804"/>
        <v>274.85128536087223</v>
      </c>
      <c r="BJ2816" s="27">
        <f t="shared" si="1785"/>
        <v>4799.1737945226969</v>
      </c>
      <c r="BK2816" s="34">
        <f t="shared" si="1786"/>
        <v>572.60967498806781</v>
      </c>
      <c r="BL2816" s="27">
        <f t="shared" si="1787"/>
        <v>105.8088345703689</v>
      </c>
      <c r="BM2816" s="34">
        <f t="shared" si="1788"/>
        <v>1.1054421768707483</v>
      </c>
      <c r="BN2816" s="45">
        <f t="shared" si="1789"/>
        <v>3122.7794927451519</v>
      </c>
      <c r="BO2816" s="45">
        <f t="shared" si="1790"/>
        <v>112.61151837555606</v>
      </c>
      <c r="BP2816" s="66">
        <f t="shared" si="1791"/>
        <v>6.6870884939683215</v>
      </c>
    </row>
    <row r="2817" spans="8:68">
      <c r="H2817" s="68">
        <v>2812</v>
      </c>
      <c r="I2817" s="31">
        <f>('Propiedades físicas'!$C$10*'Diseño reactor'!H2817)/1000</f>
        <v>2461.1897318586962</v>
      </c>
      <c r="J2817" s="31">
        <f t="shared" si="1769"/>
        <v>0.18527624835149453</v>
      </c>
      <c r="K2817" s="31">
        <f>(I2817*1000)/'Propiedades físicas'!$F$10</f>
        <v>16076.90050858595</v>
      </c>
      <c r="L2817" s="31">
        <f t="shared" si="1770"/>
        <v>2296.7000726551355</v>
      </c>
      <c r="M2817" s="31">
        <f t="shared" si="1771"/>
        <v>13780.200435930814</v>
      </c>
      <c r="N2817" s="31">
        <f t="shared" si="1772"/>
        <v>0.81674967021875378</v>
      </c>
      <c r="O2817" s="32">
        <f t="shared" si="1773"/>
        <v>4.9004980213125231</v>
      </c>
      <c r="P2817" s="33">
        <f t="shared" si="1774"/>
        <v>0.70373795912359727</v>
      </c>
      <c r="Q2817" s="31">
        <f t="shared" si="1775"/>
        <v>4.7696854713551069</v>
      </c>
      <c r="R2817" s="31">
        <f t="shared" si="1776"/>
        <v>9.7374549171069774E-2</v>
      </c>
      <c r="S2817" s="31">
        <f t="shared" si="1777"/>
        <v>0.13081254995741676</v>
      </c>
      <c r="T2817" s="31">
        <f t="shared" si="1778"/>
        <v>1.3473484985913341E-2</v>
      </c>
      <c r="U2817" s="31">
        <f t="shared" si="1779"/>
        <v>2.1636769381734363E-3</v>
      </c>
      <c r="V2817" s="47">
        <f t="shared" si="1792"/>
        <v>6.9690555175346523E-4</v>
      </c>
      <c r="W2817" s="31">
        <f t="shared" si="1780"/>
        <v>0.1383676237847615</v>
      </c>
      <c r="X2817" s="34">
        <f>(S2817*H2817*'Propiedades físicas'!$F$5*60*24*365)/(1000000)</f>
        <v>56932.616143293337</v>
      </c>
      <c r="Y2817" s="34">
        <f>(U2817*H2817*'Propiedades físicas'!$F$7*60*24*365)/(1000000)</f>
        <v>294.49339721286873</v>
      </c>
      <c r="Z2817" s="31">
        <f t="shared" si="1793"/>
        <v>1978.9111410555556</v>
      </c>
      <c r="AA2817" s="31">
        <f t="shared" si="1794"/>
        <v>13412.35554545056</v>
      </c>
      <c r="AB2817" s="31">
        <f t="shared" si="1794"/>
        <v>273.81723226904819</v>
      </c>
      <c r="AC2817" s="31">
        <f t="shared" si="1794"/>
        <v>367.84489048025591</v>
      </c>
      <c r="AD2817" s="31">
        <f t="shared" si="1794"/>
        <v>37.887439780388313</v>
      </c>
      <c r="AE2817" s="31">
        <f t="shared" si="1795"/>
        <v>6.0842595501437025</v>
      </c>
      <c r="AF2817" s="31">
        <f t="shared" si="1796"/>
        <v>16076.900508585952</v>
      </c>
      <c r="AG2817" s="31">
        <f t="shared" si="1797"/>
        <v>0.12309033945931978</v>
      </c>
      <c r="AH2817" s="31">
        <f t="shared" si="1798"/>
        <v>0.83426252083152608</v>
      </c>
      <c r="AI2817" s="31">
        <f t="shared" si="1798"/>
        <v>1.7031717781845743E-2</v>
      </c>
      <c r="AJ2817" s="31">
        <f t="shared" si="1798"/>
        <v>2.2880336311331059E-2</v>
      </c>
      <c r="AK2817" s="31">
        <f t="shared" si="1798"/>
        <v>2.3566383184466639E-3</v>
      </c>
      <c r="AL2817" s="31">
        <f t="shared" si="1799"/>
        <v>3.7844729753066348E-4</v>
      </c>
      <c r="AM2817" s="31">
        <f t="shared" si="1800"/>
        <v>1</v>
      </c>
      <c r="AN2817" s="31">
        <f>(Z2817*'Propiedades físicas'!$F$4)/1000</f>
        <v>1740.2148792214346</v>
      </c>
      <c r="AO2817" s="31">
        <f>(AA2817*'Propiedades físicas'!$F$6)/1000</f>
        <v>429.73187167623593</v>
      </c>
      <c r="AP2817" s="31">
        <f>(AB2817*'Propiedades físicas'!$F$9)/1000</f>
        <v>168.93154144838925</v>
      </c>
      <c r="AQ2817" s="31">
        <f>(AC2817*'Propiedades físicas'!$F$5)/1000</f>
        <v>108.31928489972097</v>
      </c>
      <c r="AR2817" s="31">
        <f>(AD2817*'Propiedades físicas'!$F$8)/1000</f>
        <v>13.43185515094326</v>
      </c>
      <c r="AS2817" s="31">
        <f>(AE2817*'Propiedades físicas'!$F$7)/1000</f>
        <v>0.5602994619727335</v>
      </c>
      <c r="AT2817" s="31">
        <f t="shared" si="1801"/>
        <v>2461.1897318586966</v>
      </c>
      <c r="AU2817" s="31">
        <f t="shared" si="1802"/>
        <v>0.70706246523595717</v>
      </c>
      <c r="AV2817" s="31">
        <f t="shared" si="1805"/>
        <v>0.17460330916938344</v>
      </c>
      <c r="AW2817" s="31">
        <f t="shared" si="1805"/>
        <v>6.8638162780246828E-2</v>
      </c>
      <c r="AX2817" s="31">
        <f t="shared" si="1805"/>
        <v>4.4010944584072342E-2</v>
      </c>
      <c r="AY2817" s="31">
        <f t="shared" si="1805"/>
        <v>5.4574643218584734E-3</v>
      </c>
      <c r="AZ2817" s="31">
        <f t="shared" si="1806"/>
        <v>2.2765390848173008E-4</v>
      </c>
      <c r="BA2817" s="31">
        <f t="shared" si="1803"/>
        <v>1</v>
      </c>
      <c r="BB2817" s="34">
        <f>AU2817*'Propiedades físicas'!$C$4+'Diseño reactor'!AV2817*'Propiedades físicas'!$C$5+'Diseño reactor'!AW2817*'Propiedades físicas'!$C$8+'Diseño reactor'!AX2817*'Propiedades físicas'!$C$9+'Diseño reactor'!AY2817*'Propiedades físicas'!$C$7+'Diseño reactor'!AZ2817*'Propiedades físicas'!$C$6</f>
        <v>875.29922285942121</v>
      </c>
      <c r="BC2817" s="45">
        <f>AU2817*'Propiedades físicas'!$L$4+'Diseño reactor'!AV2817*'Propiedades físicas'!$L$5+'Diseño reactor'!AW2817*'Propiedades físicas'!$L$8+AX2817*'Propiedades físicas'!$L$9+'Diseño reactor'!AY2817*'Propiedades físicas'!$L$7+'Diseño reactor'!AZ2817*'Propiedades físicas'!$L$6</f>
        <v>2.130987187202209</v>
      </c>
      <c r="BD2817" s="29">
        <f t="shared" si="1782"/>
        <v>1.2117584722926658</v>
      </c>
      <c r="BE2817" s="58">
        <f t="shared" si="1783"/>
        <v>40.988253919479938</v>
      </c>
      <c r="BF2817" s="30">
        <f>AU2817*'Propiedades físicas'!$I$4+'Diseño reactor'!AV2817*'Propiedades físicas'!$I$5+'Diseño reactor'!AW2817*'Propiedades físicas'!$I$8+'Diseño reactor'!AX2817*'Propiedades físicas'!$I$9+'Diseño reactor'!AY2817*'Propiedades físicas'!$I$7+'Diseño reactor'!AZ2817*'Propiedades físicas'!$I$6</f>
        <v>2.0005899689779377E-2</v>
      </c>
      <c r="BG2817" s="24">
        <f>AU2817*'Propiedades físicas'!$O$4+'Diseño reactor'!AV2817*'Propiedades físicas'!$O$5+'Diseño reactor'!AW2817*'Propiedades físicas'!$O$8+'Diseño reactor'!AX2817*'Propiedades físicas'!$O$9+'Diseño reactor'!AY2817*'Propiedades físicas'!$O$7+'Diseño reactor'!AZ2817*'Propiedades físicas'!$O$6</f>
        <v>0.15510969056863411</v>
      </c>
      <c r="BH2817" s="54">
        <f t="shared" si="1784"/>
        <v>41078.318273066019</v>
      </c>
      <c r="BI2817" s="34">
        <f t="shared" si="1804"/>
        <v>274.85269135075885</v>
      </c>
      <c r="BJ2817" s="27">
        <f t="shared" si="1785"/>
        <v>4799.1772601493667</v>
      </c>
      <c r="BK2817" s="34">
        <f t="shared" si="1786"/>
        <v>572.61453831214885</v>
      </c>
      <c r="BL2817" s="27">
        <f t="shared" si="1787"/>
        <v>105.80900062718332</v>
      </c>
      <c r="BM2817" s="34">
        <f t="shared" si="1788"/>
        <v>1.1054421768707483</v>
      </c>
      <c r="BN2817" s="45">
        <f t="shared" si="1789"/>
        <v>3123.9849684918327</v>
      </c>
      <c r="BO2817" s="45">
        <f t="shared" si="1790"/>
        <v>112.61673181617986</v>
      </c>
      <c r="BP2817" s="66">
        <f t="shared" si="1791"/>
        <v>6.6870879496531508</v>
      </c>
    </row>
    <row r="2818" spans="8:68">
      <c r="H2818" s="68">
        <v>2813</v>
      </c>
      <c r="I2818" s="31">
        <f>('Propiedades físicas'!$C$10*'Diseño reactor'!H2818)/1000</f>
        <v>2462.0649771402964</v>
      </c>
      <c r="J2818" s="31">
        <f t="shared" si="1769"/>
        <v>0.18521038406128779</v>
      </c>
      <c r="K2818" s="31">
        <f>(I2818*1000)/'Propiedades físicas'!$F$10</f>
        <v>16082.617756277483</v>
      </c>
      <c r="L2818" s="31">
        <f t="shared" si="1770"/>
        <v>2297.5168223253545</v>
      </c>
      <c r="M2818" s="31">
        <f t="shared" si="1771"/>
        <v>13785.100933952128</v>
      </c>
      <c r="N2818" s="31">
        <f t="shared" si="1772"/>
        <v>0.81674967021875378</v>
      </c>
      <c r="O2818" s="32">
        <f t="shared" si="1773"/>
        <v>4.9004980213125231</v>
      </c>
      <c r="P2818" s="33">
        <f t="shared" si="1774"/>
        <v>0.70377257673437854</v>
      </c>
      <c r="Q2818" s="31">
        <f t="shared" si="1775"/>
        <v>4.7697316551274405</v>
      </c>
      <c r="R2818" s="31">
        <f t="shared" si="1776"/>
        <v>9.734951000612467E-2</v>
      </c>
      <c r="S2818" s="31">
        <f t="shared" si="1777"/>
        <v>0.13076636618508297</v>
      </c>
      <c r="T2818" s="31">
        <f t="shared" si="1778"/>
        <v>1.3465894255793649E-2</v>
      </c>
      <c r="U2818" s="31">
        <f t="shared" si="1779"/>
        <v>2.1616892224570186E-3</v>
      </c>
      <c r="V2818" s="47">
        <f t="shared" si="1792"/>
        <v>6.9693983327093797E-4</v>
      </c>
      <c r="W2818" s="31">
        <f t="shared" si="1780"/>
        <v>0.13832523918144485</v>
      </c>
      <c r="X2818" s="34">
        <f>(S2818*H2818*'Propiedades físicas'!$F$5*60*24*365)/(1000000)</f>
        <v>56932.755067675549</v>
      </c>
      <c r="Y2818" s="34">
        <f>(U2818*H2818*'Propiedades físicas'!$F$7*60*24*365)/(1000000)</f>
        <v>294.32748468892919</v>
      </c>
      <c r="Z2818" s="31">
        <f t="shared" si="1793"/>
        <v>1979.7122583538069</v>
      </c>
      <c r="AA2818" s="31">
        <f t="shared" si="1794"/>
        <v>13417.255145873491</v>
      </c>
      <c r="AB2818" s="31">
        <f t="shared" si="1794"/>
        <v>273.84417164722868</v>
      </c>
      <c r="AC2818" s="31">
        <f t="shared" si="1794"/>
        <v>367.84578807863841</v>
      </c>
      <c r="AD2818" s="31">
        <f t="shared" si="1794"/>
        <v>37.879560541547534</v>
      </c>
      <c r="AE2818" s="31">
        <f t="shared" si="1795"/>
        <v>6.0808317827715932</v>
      </c>
      <c r="AF2818" s="31">
        <f t="shared" si="1796"/>
        <v>16082.617756277485</v>
      </c>
      <c r="AG2818" s="31">
        <f t="shared" si="1797"/>
        <v>0.12309639440265072</v>
      </c>
      <c r="AH2818" s="31">
        <f t="shared" si="1798"/>
        <v>0.83427059880449939</v>
      </c>
      <c r="AI2818" s="31">
        <f t="shared" si="1798"/>
        <v>1.7027338198120131E-2</v>
      </c>
      <c r="AJ2818" s="31">
        <f t="shared" si="1798"/>
        <v>2.2872258338357768E-2</v>
      </c>
      <c r="AK2818" s="31">
        <f t="shared" si="1798"/>
        <v>2.3553106288783186E-3</v>
      </c>
      <c r="AL2818" s="31">
        <f t="shared" si="1799"/>
        <v>3.7809962749366961E-4</v>
      </c>
      <c r="AM2818" s="31">
        <f t="shared" si="1800"/>
        <v>1</v>
      </c>
      <c r="AN2818" s="31">
        <f>(Z2818*'Propiedades físicas'!$F$4)/1000</f>
        <v>1740.9193657511707</v>
      </c>
      <c r="AO2818" s="31">
        <f>(AA2818*'Propiedades físicas'!$F$6)/1000</f>
        <v>429.88885487378661</v>
      </c>
      <c r="AP2818" s="31">
        <f>(AB2818*'Propiedades físicas'!$F$9)/1000</f>
        <v>168.94816169775771</v>
      </c>
      <c r="AQ2818" s="31">
        <f>(AC2818*'Propiedades físicas'!$F$5)/1000</f>
        <v>108.31954921551666</v>
      </c>
      <c r="AR2818" s="31">
        <f>(AD2818*'Propiedades físicas'!$F$8)/1000</f>
        <v>13.429061803189427</v>
      </c>
      <c r="AS2818" s="31">
        <f>(AE2818*'Propiedades físicas'!$F$7)/1000</f>
        <v>0.55998379887543603</v>
      </c>
      <c r="AT2818" s="31">
        <f t="shared" si="1801"/>
        <v>2462.0649771402968</v>
      </c>
      <c r="AU2818" s="31">
        <f t="shared" si="1802"/>
        <v>0.70709724638269256</v>
      </c>
      <c r="AV2818" s="31">
        <f t="shared" si="1805"/>
        <v>0.17460499981324826</v>
      </c>
      <c r="AW2818" s="31">
        <f t="shared" si="1805"/>
        <v>6.862051297037336E-2</v>
      </c>
      <c r="AX2818" s="31">
        <f t="shared" si="1805"/>
        <v>4.3995406384981138E-2</v>
      </c>
      <c r="AY2818" s="31">
        <f t="shared" si="1805"/>
        <v>5.4543896801567612E-3</v>
      </c>
      <c r="AZ2818" s="31">
        <f t="shared" si="1806"/>
        <v>2.2744476854784742E-4</v>
      </c>
      <c r="BA2818" s="31">
        <f t="shared" si="1803"/>
        <v>0.99999999999999989</v>
      </c>
      <c r="BB2818" s="34">
        <f>AU2818*'Propiedades físicas'!$C$4+'Diseño reactor'!AV2818*'Propiedades físicas'!$C$5+'Diseño reactor'!AW2818*'Propiedades físicas'!$C$8+'Diseño reactor'!AX2818*'Propiedades físicas'!$C$9+'Diseño reactor'!AY2818*'Propiedades físicas'!$C$7+'Diseño reactor'!AZ2818*'Propiedades físicas'!$C$6</f>
        <v>875.29915169720289</v>
      </c>
      <c r="BC2818" s="45">
        <f>AU2818*'Propiedades físicas'!$L$4+'Diseño reactor'!AV2818*'Propiedades físicas'!$L$5+'Diseño reactor'!AW2818*'Propiedades físicas'!$L$8+AX2818*'Propiedades físicas'!$L$9+'Diseño reactor'!AY2818*'Propiedades físicas'!$L$7+'Diseño reactor'!AZ2818*'Propiedades físicas'!$L$6</f>
        <v>2.1310116638117256</v>
      </c>
      <c r="BD2818" s="29">
        <f t="shared" si="1782"/>
        <v>1.2113734725007825</v>
      </c>
      <c r="BE2818" s="58">
        <f t="shared" si="1783"/>
        <v>40.987840847833716</v>
      </c>
      <c r="BF2818" s="30">
        <f>AU2818*'Propiedades físicas'!$I$4+'Diseño reactor'!AV2818*'Propiedades físicas'!$I$5+'Diseño reactor'!AW2818*'Propiedades físicas'!$I$8+'Diseño reactor'!AX2818*'Propiedades físicas'!$I$9+'Diseño reactor'!AY2818*'Propiedades físicas'!$I$7+'Diseño reactor'!AZ2818*'Propiedades físicas'!$I$6</f>
        <v>2.0005927520853024E-2</v>
      </c>
      <c r="BG2818" s="24">
        <f>AU2818*'Propiedades físicas'!$O$4+'Diseño reactor'!AV2818*'Propiedades físicas'!$O$5+'Diseño reactor'!AW2818*'Propiedades físicas'!$O$8+'Diseño reactor'!AX2818*'Propiedades físicas'!$O$9+'Diseño reactor'!AY2818*'Propiedades físicas'!$O$7+'Diseño reactor'!AZ2818*'Propiedades físicas'!$O$6</f>
        <v>0.15511089519359061</v>
      </c>
      <c r="BH2818" s="54">
        <f t="shared" si="1784"/>
        <v>41078.25778763659</v>
      </c>
      <c r="BI2818" s="34">
        <f t="shared" si="1804"/>
        <v>274.85409609106193</v>
      </c>
      <c r="BJ2818" s="27">
        <f t="shared" si="1785"/>
        <v>4799.1807251336204</v>
      </c>
      <c r="BK2818" s="34">
        <f t="shared" si="1786"/>
        <v>572.61939882407785</v>
      </c>
      <c r="BL2818" s="27">
        <f t="shared" si="1787"/>
        <v>105.80916658568015</v>
      </c>
      <c r="BM2818" s="34">
        <f t="shared" si="1788"/>
        <v>1.1054421768707483</v>
      </c>
      <c r="BN2818" s="45">
        <f t="shared" si="1789"/>
        <v>3125.1904542924131</v>
      </c>
      <c r="BO2818" s="45">
        <f t="shared" si="1790"/>
        <v>112.62194206317248</v>
      </c>
      <c r="BP2818" s="66">
        <f t="shared" si="1791"/>
        <v>6.6870874059899084</v>
      </c>
    </row>
    <row r="2819" spans="8:68">
      <c r="H2819" s="68">
        <v>2814</v>
      </c>
      <c r="I2819" s="31">
        <f>('Propiedades físicas'!$C$10*'Diseño reactor'!H2819)/1000</f>
        <v>2462.9402224218961</v>
      </c>
      <c r="J2819" s="31">
        <f t="shared" si="1769"/>
        <v>0.18514456658294334</v>
      </c>
      <c r="K2819" s="31">
        <f>(I2819*1000)/'Propiedades físicas'!$F$10</f>
        <v>16088.335003969014</v>
      </c>
      <c r="L2819" s="31">
        <f t="shared" si="1770"/>
        <v>2298.3335719955735</v>
      </c>
      <c r="M2819" s="31">
        <f t="shared" si="1771"/>
        <v>13790.00143197344</v>
      </c>
      <c r="N2819" s="31">
        <f t="shared" si="1772"/>
        <v>0.81674967021875389</v>
      </c>
      <c r="O2819" s="32">
        <f t="shared" si="1773"/>
        <v>4.9004980213125231</v>
      </c>
      <c r="P2819" s="33">
        <f t="shared" si="1774"/>
        <v>0.70380717314360486</v>
      </c>
      <c r="Q2819" s="31">
        <f t="shared" si="1775"/>
        <v>4.7697778064660818</v>
      </c>
      <c r="R2819" s="31">
        <f t="shared" si="1776"/>
        <v>9.7324483244603466E-2</v>
      </c>
      <c r="S2819" s="31">
        <f t="shared" si="1777"/>
        <v>0.13072021484644261</v>
      </c>
      <c r="T2819" s="31">
        <f t="shared" si="1778"/>
        <v>1.3458309889797643E-2</v>
      </c>
      <c r="U2819" s="31">
        <f t="shared" si="1779"/>
        <v>2.1597039407479529E-3</v>
      </c>
      <c r="V2819" s="47">
        <f t="shared" si="1792"/>
        <v>6.969740937926961E-4</v>
      </c>
      <c r="W2819" s="31">
        <f t="shared" si="1780"/>
        <v>0.13828288053657756</v>
      </c>
      <c r="X2819" s="34">
        <f>(S2819*H2819*'Propiedades físicas'!$F$5*60*24*365)/(1000000)</f>
        <v>56932.893821941434</v>
      </c>
      <c r="Y2819" s="34">
        <f>(U2819*H2819*'Propiedades físicas'!$F$7*60*24*365)/(1000000)</f>
        <v>294.16171126726408</v>
      </c>
      <c r="Z2819" s="31">
        <f t="shared" si="1793"/>
        <v>1980.513385226104</v>
      </c>
      <c r="AA2819" s="31">
        <f t="shared" si="1794"/>
        <v>13422.154747395554</v>
      </c>
      <c r="AB2819" s="31">
        <f t="shared" si="1794"/>
        <v>273.87109585031413</v>
      </c>
      <c r="AC2819" s="31">
        <f t="shared" si="1794"/>
        <v>367.8466845778895</v>
      </c>
      <c r="AD2819" s="31">
        <f t="shared" si="1794"/>
        <v>37.871684029890567</v>
      </c>
      <c r="AE2819" s="31">
        <f t="shared" si="1795"/>
        <v>6.077406889264739</v>
      </c>
      <c r="AF2819" s="31">
        <f t="shared" si="1796"/>
        <v>16088.335003969018</v>
      </c>
      <c r="AG2819" s="31">
        <f t="shared" si="1797"/>
        <v>0.12310244563763176</v>
      </c>
      <c r="AH2819" s="31">
        <f t="shared" si="1798"/>
        <v>0.83427867110451692</v>
      </c>
      <c r="AI2819" s="31">
        <f t="shared" si="1798"/>
        <v>1.7022960783869164E-2</v>
      </c>
      <c r="AJ2819" s="31">
        <f t="shared" si="1798"/>
        <v>2.2864186038340274E-2</v>
      </c>
      <c r="AK2819" s="31">
        <f t="shared" si="1798"/>
        <v>2.3539840524546239E-3</v>
      </c>
      <c r="AL2819" s="31">
        <f t="shared" si="1799"/>
        <v>3.7775238318728651E-4</v>
      </c>
      <c r="AM2819" s="31">
        <f t="shared" si="1800"/>
        <v>0.99999999999999989</v>
      </c>
      <c r="AN2819" s="31">
        <f>(Z2819*'Propiedades físicas'!$F$4)/1000</f>
        <v>1741.6238607001314</v>
      </c>
      <c r="AO2819" s="31">
        <f>(AA2819*'Propiedades físicas'!$F$6)/1000</f>
        <v>430.04583810655356</v>
      </c>
      <c r="AP2819" s="31">
        <f>(AB2819*'Propiedades físicas'!$F$9)/1000</f>
        <v>168.96477258485129</v>
      </c>
      <c r="AQ2819" s="31">
        <f>(AC2819*'Propiedades físicas'!$F$5)/1000</f>
        <v>108.31981320765114</v>
      </c>
      <c r="AR2819" s="31">
        <f>(AD2819*'Propiedades físicas'!$F$8)/1000</f>
        <v>13.426269422276798</v>
      </c>
      <c r="AS2819" s="31">
        <f>(AE2819*'Propiedades físicas'!$F$7)/1000</f>
        <v>0.55966840043238986</v>
      </c>
      <c r="AT2819" s="31">
        <f t="shared" si="1801"/>
        <v>2462.9402224218966</v>
      </c>
      <c r="AU2819" s="31">
        <f t="shared" si="1802"/>
        <v>0.70713200622771544</v>
      </c>
      <c r="AV2819" s="31">
        <f t="shared" si="1805"/>
        <v>0.17460668926981679</v>
      </c>
      <c r="AW2819" s="31">
        <f t="shared" si="1805"/>
        <v>6.8602871903526028E-2</v>
      </c>
      <c r="AX2819" s="31">
        <f t="shared" si="1805"/>
        <v>4.3979879097973566E-2</v>
      </c>
      <c r="AY2819" s="31">
        <f t="shared" si="1805"/>
        <v>5.4513176162571536E-3</v>
      </c>
      <c r="AZ2819" s="31">
        <f t="shared" si="1806"/>
        <v>2.2723588471101747E-4</v>
      </c>
      <c r="BA2819" s="31">
        <f t="shared" si="1803"/>
        <v>0.99999999999999989</v>
      </c>
      <c r="BB2819" s="34">
        <f>AU2819*'Propiedades físicas'!$C$4+'Diseño reactor'!AV2819*'Propiedades físicas'!$C$5+'Diseño reactor'!AW2819*'Propiedades físicas'!$C$8+'Diseño reactor'!AX2819*'Propiedades físicas'!$C$9+'Diseño reactor'!AY2819*'Propiedades físicas'!$C$7+'Diseño reactor'!AZ2819*'Propiedades físicas'!$C$6</f>
        <v>875.29908062019422</v>
      </c>
      <c r="BC2819" s="45">
        <f>AU2819*'Propiedades físicas'!$L$4+'Diseño reactor'!AV2819*'Propiedades físicas'!$L$5+'Diseño reactor'!AW2819*'Propiedades físicas'!$L$8+AX2819*'Propiedades físicas'!$L$9+'Diseño reactor'!AY2819*'Propiedades físicas'!$L$7+'Diseño reactor'!AZ2819*'Propiedades físicas'!$L$6</f>
        <v>2.1310361248753384</v>
      </c>
      <c r="BD2819" s="29">
        <f t="shared" si="1782"/>
        <v>1.2109887175355647</v>
      </c>
      <c r="BE2819" s="58">
        <f t="shared" si="1783"/>
        <v>40.987428041543517</v>
      </c>
      <c r="BF2819" s="30">
        <f>AU2819*'Propiedades físicas'!$I$4+'Diseño reactor'!AV2819*'Propiedades físicas'!$I$5+'Diseño reactor'!AW2819*'Propiedades físicas'!$I$8+'Diseño reactor'!AX2819*'Propiedades físicas'!$I$9+'Diseño reactor'!AY2819*'Propiedades físicas'!$I$7+'Diseño reactor'!AZ2819*'Propiedades físicas'!$I$6</f>
        <v>2.0005955312269206E-2</v>
      </c>
      <c r="BG2819" s="24">
        <f>AU2819*'Propiedades físicas'!$O$4+'Diseño reactor'!AV2819*'Propiedades físicas'!$O$5+'Diseño reactor'!AW2819*'Propiedades físicas'!$O$8+'Diseño reactor'!AX2819*'Propiedades físicas'!$O$9+'Diseño reactor'!AY2819*'Propiedades físicas'!$O$7+'Diseño reactor'!AZ2819*'Propiedades físicas'!$O$6</f>
        <v>0.15511209907649254</v>
      </c>
      <c r="BH2819" s="54">
        <f t="shared" si="1784"/>
        <v>41078.197387802989</v>
      </c>
      <c r="BI2819" s="34">
        <f t="shared" si="1804"/>
        <v>274.85549958332371</v>
      </c>
      <c r="BJ2819" s="27">
        <f t="shared" si="1785"/>
        <v>4799.1841894745312</v>
      </c>
      <c r="BK2819" s="34">
        <f t="shared" si="1786"/>
        <v>572.62425652623847</v>
      </c>
      <c r="BL2819" s="27">
        <f t="shared" si="1787"/>
        <v>105.80933244594475</v>
      </c>
      <c r="BM2819" s="34">
        <f t="shared" si="1788"/>
        <v>1.1054421768707483</v>
      </c>
      <c r="BN2819" s="45">
        <f t="shared" si="1789"/>
        <v>3126.3959501374297</v>
      </c>
      <c r="BO2819" s="45">
        <f t="shared" si="1790"/>
        <v>112.62714911946746</v>
      </c>
      <c r="BP2819" s="66">
        <f t="shared" si="1791"/>
        <v>6.6870868629776501</v>
      </c>
    </row>
    <row r="2820" spans="8:68">
      <c r="H2820" s="68">
        <v>2815</v>
      </c>
      <c r="I2820" s="31">
        <f>('Propiedades físicas'!$C$10*'Diseño reactor'!H2820)/1000</f>
        <v>2463.8154677034963</v>
      </c>
      <c r="J2820" s="31">
        <f t="shared" si="1769"/>
        <v>0.1850787958665728</v>
      </c>
      <c r="K2820" s="31">
        <f>(I2820*1000)/'Propiedades físicas'!$F$10</f>
        <v>16094.052251660547</v>
      </c>
      <c r="L2820" s="31">
        <f t="shared" si="1770"/>
        <v>2299.1503216657925</v>
      </c>
      <c r="M2820" s="31">
        <f t="shared" si="1771"/>
        <v>13794.901929994754</v>
      </c>
      <c r="N2820" s="31">
        <f t="shared" si="1772"/>
        <v>0.816749670218754</v>
      </c>
      <c r="O2820" s="32">
        <f t="shared" si="1773"/>
        <v>4.900498021312524</v>
      </c>
      <c r="P2820" s="33">
        <f t="shared" si="1774"/>
        <v>0.70384174837074764</v>
      </c>
      <c r="Q2820" s="31">
        <f t="shared" si="1775"/>
        <v>4.7698239254049968</v>
      </c>
      <c r="R2820" s="31">
        <f t="shared" si="1776"/>
        <v>9.7299468877806744E-2</v>
      </c>
      <c r="S2820" s="31">
        <f t="shared" si="1777"/>
        <v>0.13067409590752785</v>
      </c>
      <c r="T2820" s="31">
        <f t="shared" si="1778"/>
        <v>1.3450731880877934E-2</v>
      </c>
      <c r="U2820" s="31">
        <f t="shared" si="1779"/>
        <v>2.1577210893217488E-3</v>
      </c>
      <c r="V2820" s="47">
        <f t="shared" si="1792"/>
        <v>6.9700833333802194E-4</v>
      </c>
      <c r="W2820" s="31">
        <f t="shared" si="1780"/>
        <v>0.13824054782631956</v>
      </c>
      <c r="X2820" s="34">
        <f>(S2820*H2820*'Propiedades físicas'!$F$5*60*24*365)/(1000000)</f>
        <v>56933.032406351267</v>
      </c>
      <c r="Y2820" s="34">
        <f>(U2820*H2820*'Propiedades físicas'!$F$7*60*24*365)/(1000000)</f>
        <v>293.99607679383655</v>
      </c>
      <c r="Z2820" s="31">
        <f t="shared" si="1793"/>
        <v>1981.3145216636547</v>
      </c>
      <c r="AA2820" s="31">
        <f t="shared" si="1794"/>
        <v>13427.054350015065</v>
      </c>
      <c r="AB2820" s="31">
        <f t="shared" si="1794"/>
        <v>273.89800489102601</v>
      </c>
      <c r="AC2820" s="31">
        <f t="shared" si="1794"/>
        <v>367.84757997969092</v>
      </c>
      <c r="AD2820" s="31">
        <f t="shared" si="1794"/>
        <v>37.863810244671384</v>
      </c>
      <c r="AE2820" s="31">
        <f t="shared" si="1795"/>
        <v>6.073984866440723</v>
      </c>
      <c r="AF2820" s="31">
        <f t="shared" si="1796"/>
        <v>16094.052251660549</v>
      </c>
      <c r="AG2820" s="31">
        <f t="shared" si="1797"/>
        <v>0.12310849316766863</v>
      </c>
      <c r="AH2820" s="31">
        <f t="shared" si="1798"/>
        <v>0.83428673773751982</v>
      </c>
      <c r="AI2820" s="31">
        <f t="shared" si="1798"/>
        <v>1.7018585537571237E-2</v>
      </c>
      <c r="AJ2820" s="31">
        <f t="shared" si="1798"/>
        <v>2.2856119405337286E-2</v>
      </c>
      <c r="AK2820" s="31">
        <f t="shared" si="1798"/>
        <v>2.3526585879429266E-3</v>
      </c>
      <c r="AL2820" s="31">
        <f t="shared" si="1799"/>
        <v>3.7740556396006624E-4</v>
      </c>
      <c r="AM2820" s="31">
        <f t="shared" si="1800"/>
        <v>0.99999999999999989</v>
      </c>
      <c r="AN2820" s="31">
        <f>(Z2820*'Propiedades físicas'!$F$4)/1000</f>
        <v>1742.3283640605846</v>
      </c>
      <c r="AO2820" s="31">
        <f>(AA2820*'Propiedades físicas'!$F$6)/1000</f>
        <v>430.20282137448265</v>
      </c>
      <c r="AP2820" s="31">
        <f>(AB2820*'Propiedades físicas'!$F$9)/1000</f>
        <v>168.98137411751847</v>
      </c>
      <c r="AQ2820" s="31">
        <f>(AC2820*'Propiedades físicas'!$F$5)/1000</f>
        <v>108.32007687661959</v>
      </c>
      <c r="AR2820" s="31">
        <f>(AD2820*'Propiedades físicas'!$F$8)/1000</f>
        <v>13.423478007940894</v>
      </c>
      <c r="AS2820" s="31">
        <f>(AE2820*'Propiedades físicas'!$F$7)/1000</f>
        <v>0.55935326635052618</v>
      </c>
      <c r="AT2820" s="31">
        <f t="shared" si="1801"/>
        <v>2463.8154677034968</v>
      </c>
      <c r="AU2820" s="31">
        <f t="shared" si="1802"/>
        <v>0.70716674479058905</v>
      </c>
      <c r="AV2820" s="31">
        <f t="shared" si="1805"/>
        <v>0.17460837754033234</v>
      </c>
      <c r="AW2820" s="31">
        <f t="shared" si="1805"/>
        <v>6.8585239573572723E-2</v>
      </c>
      <c r="AX2820" s="31">
        <f t="shared" si="1805"/>
        <v>4.3964362711621373E-2</v>
      </c>
      <c r="AY2820" s="31">
        <f t="shared" si="1805"/>
        <v>5.4482481273050911E-3</v>
      </c>
      <c r="AZ2820" s="31">
        <f t="shared" si="1806"/>
        <v>2.2702725657936348E-4</v>
      </c>
      <c r="BA2820" s="31">
        <f t="shared" si="1803"/>
        <v>1</v>
      </c>
      <c r="BB2820" s="34">
        <f>AU2820*'Propiedades físicas'!$C$4+'Diseño reactor'!AV2820*'Propiedades físicas'!$C$5+'Diseño reactor'!AW2820*'Propiedades físicas'!$C$8+'Diseño reactor'!AX2820*'Propiedades físicas'!$C$9+'Diseño reactor'!AY2820*'Propiedades físicas'!$C$7+'Diseño reactor'!AZ2820*'Propiedades físicas'!$C$6</f>
        <v>875.29900962827105</v>
      </c>
      <c r="BC2820" s="45">
        <f>AU2820*'Propiedades físicas'!$L$4+'Diseño reactor'!AV2820*'Propiedades físicas'!$L$5+'Diseño reactor'!AW2820*'Propiedades físicas'!$L$8+AX2820*'Propiedades físicas'!$L$9+'Diseño reactor'!AY2820*'Propiedades físicas'!$L$7+'Diseño reactor'!AZ2820*'Propiedades físicas'!$L$6</f>
        <v>2.1310605704077838</v>
      </c>
      <c r="BD2820" s="29">
        <f t="shared" si="1782"/>
        <v>1.2106042071633525</v>
      </c>
      <c r="BE2820" s="58">
        <f t="shared" si="1783"/>
        <v>40.987015500353237</v>
      </c>
      <c r="BF2820" s="30">
        <f>AU2820*'Propiedades físicas'!$I$4+'Diseño reactor'!AV2820*'Propiedades físicas'!$I$5+'Diseño reactor'!AW2820*'Propiedades físicas'!$I$8+'Diseño reactor'!AX2820*'Propiedades físicas'!$I$9+'Diseño reactor'!AY2820*'Propiedades físicas'!$I$7+'Diseño reactor'!AZ2820*'Propiedades físicas'!$I$6</f>
        <v>2.0005983064087351E-2</v>
      </c>
      <c r="BG2820" s="24">
        <f>AU2820*'Propiedades físicas'!$O$4+'Diseño reactor'!AV2820*'Propiedades físicas'!$O$5+'Diseño reactor'!AW2820*'Propiedades físicas'!$O$8+'Diseño reactor'!AX2820*'Propiedades físicas'!$O$9+'Diseño reactor'!AY2820*'Propiedades físicas'!$O$7+'Diseño reactor'!AZ2820*'Propiedades físicas'!$O$6</f>
        <v>0.15511330221801664</v>
      </c>
      <c r="BH2820" s="54">
        <f t="shared" si="1784"/>
        <v>41078.13707343665</v>
      </c>
      <c r="BI2820" s="34">
        <f t="shared" si="1804"/>
        <v>274.85690182908411</v>
      </c>
      <c r="BJ2820" s="27">
        <f t="shared" si="1785"/>
        <v>4799.1876531712005</v>
      </c>
      <c r="BK2820" s="34">
        <f t="shared" si="1786"/>
        <v>572.62911142101416</v>
      </c>
      <c r="BL2820" s="27">
        <f t="shared" si="1787"/>
        <v>105.80949820806261</v>
      </c>
      <c r="BM2820" s="34">
        <f t="shared" si="1788"/>
        <v>1.1054421768707483</v>
      </c>
      <c r="BN2820" s="45">
        <f t="shared" si="1789"/>
        <v>3127.6014560174226</v>
      </c>
      <c r="BO2820" s="45">
        <f t="shared" si="1790"/>
        <v>112.63235298799476</v>
      </c>
      <c r="BP2820" s="66">
        <f t="shared" si="1791"/>
        <v>6.6870863206154256</v>
      </c>
    </row>
    <row r="2821" spans="8:68">
      <c r="H2821" s="68">
        <v>2816</v>
      </c>
      <c r="I2821" s="31">
        <f>('Propiedades físicas'!$C$10*'Diseño reactor'!H2821)/1000</f>
        <v>2464.6907129850956</v>
      </c>
      <c r="J2821" s="31">
        <f t="shared" si="1769"/>
        <v>0.18501307186235885</v>
      </c>
      <c r="K2821" s="31">
        <f>(I2821*1000)/'Propiedades físicas'!$F$10</f>
        <v>16099.769499352074</v>
      </c>
      <c r="L2821" s="31">
        <f t="shared" si="1770"/>
        <v>2299.9670713360106</v>
      </c>
      <c r="M2821" s="31">
        <f t="shared" si="1771"/>
        <v>13799.802428016063</v>
      </c>
      <c r="N2821" s="31">
        <f t="shared" si="1772"/>
        <v>0.81674967021875378</v>
      </c>
      <c r="O2821" s="32">
        <f t="shared" si="1773"/>
        <v>4.9004980213125222</v>
      </c>
      <c r="P2821" s="33">
        <f t="shared" si="1774"/>
        <v>0.70387630243525412</v>
      </c>
      <c r="Q2821" s="31">
        <f t="shared" si="1775"/>
        <v>4.7698700119781048</v>
      </c>
      <c r="R2821" s="31">
        <f t="shared" si="1776"/>
        <v>9.727446689704225E-2</v>
      </c>
      <c r="S2821" s="31">
        <f t="shared" si="1777"/>
        <v>0.13062800933441804</v>
      </c>
      <c r="T2821" s="31">
        <f t="shared" si="1778"/>
        <v>1.344316022199676E-2</v>
      </c>
      <c r="U2821" s="31">
        <f t="shared" si="1779"/>
        <v>2.1557406644607557E-3</v>
      </c>
      <c r="V2821" s="47">
        <f t="shared" si="1792"/>
        <v>6.9704255192617407E-4</v>
      </c>
      <c r="W2821" s="31">
        <f t="shared" si="1780"/>
        <v>0.13819824102686001</v>
      </c>
      <c r="X2821" s="34">
        <f>(S2821*H2821*'Propiedades físicas'!$F$5*60*24*365)/(1000000)</f>
        <v>56933.170821164822</v>
      </c>
      <c r="Y2821" s="34">
        <f>(U2821*H2821*'Propiedades físicas'!$F$7*60*24*365)/(1000000)</f>
        <v>293.83058111482075</v>
      </c>
      <c r="Z2821" s="31">
        <f t="shared" si="1793"/>
        <v>1982.1156676576757</v>
      </c>
      <c r="AA2821" s="31">
        <f t="shared" si="1794"/>
        <v>13431.953953730343</v>
      </c>
      <c r="AB2821" s="31">
        <f t="shared" si="1794"/>
        <v>273.92489878207095</v>
      </c>
      <c r="AC2821" s="31">
        <f t="shared" si="1794"/>
        <v>367.84847428572118</v>
      </c>
      <c r="AD2821" s="31">
        <f t="shared" si="1794"/>
        <v>37.85593918514288</v>
      </c>
      <c r="AE2821" s="31">
        <f t="shared" si="1795"/>
        <v>6.0705657111214881</v>
      </c>
      <c r="AF2821" s="31">
        <f t="shared" si="1796"/>
        <v>16099.769499352074</v>
      </c>
      <c r="AG2821" s="31">
        <f t="shared" si="1797"/>
        <v>0.12311453699616287</v>
      </c>
      <c r="AH2821" s="31">
        <f t="shared" si="1798"/>
        <v>0.83429479870944134</v>
      </c>
      <c r="AI2821" s="31">
        <f t="shared" si="1798"/>
        <v>1.7014212457705988E-2</v>
      </c>
      <c r="AJ2821" s="31">
        <f t="shared" si="1798"/>
        <v>2.2848058433415773E-2</v>
      </c>
      <c r="AK2821" s="31">
        <f t="shared" si="1798"/>
        <v>2.3513342341122566E-3</v>
      </c>
      <c r="AL2821" s="31">
        <f t="shared" si="1799"/>
        <v>3.7705916916175693E-4</v>
      </c>
      <c r="AM2821" s="31">
        <f t="shared" si="1800"/>
        <v>0.99999999999999989</v>
      </c>
      <c r="AN2821" s="31">
        <f>(Z2821*'Propiedades físicas'!$F$4)/1000</f>
        <v>1743.0328758248068</v>
      </c>
      <c r="AO2821" s="31">
        <f>(AA2821*'Propiedades físicas'!$F$6)/1000</f>
        <v>430.35980467752017</v>
      </c>
      <c r="AP2821" s="31">
        <f>(AB2821*'Propiedades físicas'!$F$9)/1000</f>
        <v>168.99796630359867</v>
      </c>
      <c r="AQ2821" s="31">
        <f>(AC2821*'Propiedades físicas'!$F$5)/1000</f>
        <v>108.32034022291633</v>
      </c>
      <c r="AR2821" s="31">
        <f>(AD2821*'Propiedades físicas'!$F$8)/1000</f>
        <v>13.420687559916848</v>
      </c>
      <c r="AS2821" s="31">
        <f>(AE2821*'Propiedades físicas'!$F$7)/1000</f>
        <v>0.55903839633717789</v>
      </c>
      <c r="AT2821" s="31">
        <f t="shared" si="1801"/>
        <v>2464.6907129850965</v>
      </c>
      <c r="AU2821" s="31">
        <f t="shared" si="1802"/>
        <v>0.70720146209085277</v>
      </c>
      <c r="AV2821" s="31">
        <f t="shared" si="1805"/>
        <v>0.1746100646260367</v>
      </c>
      <c r="AW2821" s="31">
        <f t="shared" si="1805"/>
        <v>6.8567615974386389E-2</v>
      </c>
      <c r="AX2821" s="31">
        <f t="shared" si="1805"/>
        <v>4.3948857214512221E-2</v>
      </c>
      <c r="AY2821" s="31">
        <f t="shared" si="1805"/>
        <v>5.445181210449913E-3</v>
      </c>
      <c r="AZ2821" s="31">
        <f t="shared" si="1806"/>
        <v>2.2681888376172832E-4</v>
      </c>
      <c r="BA2821" s="31">
        <f t="shared" si="1803"/>
        <v>0.99999999999999978</v>
      </c>
      <c r="BB2821" s="34">
        <f>AU2821*'Propiedades físicas'!$C$4+'Diseño reactor'!AV2821*'Propiedades físicas'!$C$5+'Diseño reactor'!AW2821*'Propiedades físicas'!$C$8+'Diseño reactor'!AX2821*'Propiedades físicas'!$C$9+'Diseño reactor'!AY2821*'Propiedades físicas'!$C$7+'Diseño reactor'!AZ2821*'Propiedades físicas'!$C$6</f>
        <v>875.29893872130958</v>
      </c>
      <c r="BC2821" s="45">
        <f>AU2821*'Propiedades físicas'!$L$4+'Diseño reactor'!AV2821*'Propiedades físicas'!$L$5+'Diseño reactor'!AW2821*'Propiedades físicas'!$L$8+AX2821*'Propiedades físicas'!$L$9+'Diseño reactor'!AY2821*'Propiedades físicas'!$L$7+'Diseño reactor'!AZ2821*'Propiedades físicas'!$L$6</f>
        <v>2.131085000423778</v>
      </c>
      <c r="BD2821" s="29">
        <f t="shared" si="1782"/>
        <v>1.2102199411507837</v>
      </c>
      <c r="BE2821" s="58">
        <f t="shared" si="1783"/>
        <v>40.986603224007105</v>
      </c>
      <c r="BF2821" s="30">
        <f>AU2821*'Propiedades físicas'!$I$4+'Diseño reactor'!AV2821*'Propiedades físicas'!$I$5+'Diseño reactor'!AW2821*'Propiedades físicas'!$I$8+'Diseño reactor'!AX2821*'Propiedades físicas'!$I$9+'Diseño reactor'!AY2821*'Propiedades físicas'!$I$7+'Diseño reactor'!AZ2821*'Propiedades físicas'!$I$6</f>
        <v>2.0006010776366778E-2</v>
      </c>
      <c r="BG2821" s="24">
        <f>AU2821*'Propiedades físicas'!$O$4+'Diseño reactor'!AV2821*'Propiedades físicas'!$O$5+'Diseño reactor'!AW2821*'Propiedades físicas'!$O$8+'Diseño reactor'!AX2821*'Propiedades físicas'!$O$9+'Diseño reactor'!AY2821*'Propiedades físicas'!$O$7+'Diseño reactor'!AZ2821*'Propiedades físicas'!$O$6</f>
        <v>0.15511450461883902</v>
      </c>
      <c r="BH2821" s="54">
        <f t="shared" si="1784"/>
        <v>41078.076844409246</v>
      </c>
      <c r="BI2821" s="34">
        <f t="shared" si="1804"/>
        <v>274.85830282988019</v>
      </c>
      <c r="BJ2821" s="27">
        <f t="shared" si="1785"/>
        <v>4799.1911162227061</v>
      </c>
      <c r="BK2821" s="34">
        <f t="shared" si="1786"/>
        <v>572.63396351078325</v>
      </c>
      <c r="BL2821" s="27">
        <f t="shared" si="1787"/>
        <v>105.80966387211889</v>
      </c>
      <c r="BM2821" s="34">
        <f t="shared" si="1788"/>
        <v>1.1054421768707483</v>
      </c>
      <c r="BN2821" s="45">
        <f t="shared" si="1789"/>
        <v>3128.8069719229484</v>
      </c>
      <c r="BO2821" s="45">
        <f t="shared" si="1790"/>
        <v>112.63755367168075</v>
      </c>
      <c r="BP2821" s="66">
        <f t="shared" si="1791"/>
        <v>6.6870857789022882</v>
      </c>
    </row>
    <row r="2822" spans="8:68">
      <c r="H2822" s="68">
        <v>2817</v>
      </c>
      <c r="I2822" s="31">
        <f>('Propiedades físicas'!$C$10*'Diseño reactor'!H2822)/1000</f>
        <v>2465.5659582666954</v>
      </c>
      <c r="J2822" s="31">
        <f t="shared" si="1769"/>
        <v>0.1849473945205547</v>
      </c>
      <c r="K2822" s="31">
        <f>(I2822*1000)/'Propiedades físicas'!$F$10</f>
        <v>16105.486747043607</v>
      </c>
      <c r="L2822" s="31">
        <f t="shared" si="1770"/>
        <v>2300.7838210062296</v>
      </c>
      <c r="M2822" s="31">
        <f t="shared" si="1771"/>
        <v>13804.702926037377</v>
      </c>
      <c r="N2822" s="31">
        <f t="shared" si="1772"/>
        <v>0.81674967021875389</v>
      </c>
      <c r="O2822" s="32">
        <f t="shared" si="1773"/>
        <v>4.9004980213125231</v>
      </c>
      <c r="P2822" s="33">
        <f t="shared" si="1774"/>
        <v>0.70391083535654841</v>
      </c>
      <c r="Q2822" s="31">
        <f t="shared" si="1775"/>
        <v>4.7699160662192828</v>
      </c>
      <c r="R2822" s="31">
        <f t="shared" si="1776"/>
        <v>9.7249477293625347E-2</v>
      </c>
      <c r="S2822" s="31">
        <f t="shared" si="1777"/>
        <v>0.13058195509323978</v>
      </c>
      <c r="T2822" s="31">
        <f t="shared" si="1778"/>
        <v>1.3435594906126011E-2</v>
      </c>
      <c r="U2822" s="31">
        <f t="shared" si="1779"/>
        <v>2.1537626624541467E-3</v>
      </c>
      <c r="V2822" s="47">
        <f t="shared" si="1792"/>
        <v>6.9707674957638786E-4</v>
      </c>
      <c r="W2822" s="31">
        <f t="shared" si="1780"/>
        <v>0.13815596011441711</v>
      </c>
      <c r="X2822" s="34">
        <f>(S2822*H2822*'Propiedades físicas'!$F$5*60*24*365)/(1000000)</f>
        <v>56933.309066641537</v>
      </c>
      <c r="Y2822" s="34">
        <f>(U2822*H2822*'Propiedades físicas'!$F$7*60*24*365)/(1000000)</f>
        <v>293.66522407660125</v>
      </c>
      <c r="Z2822" s="31">
        <f t="shared" si="1793"/>
        <v>1982.916823199397</v>
      </c>
      <c r="AA2822" s="31">
        <f t="shared" si="1794"/>
        <v>13436.85355853972</v>
      </c>
      <c r="AB2822" s="31">
        <f t="shared" si="1794"/>
        <v>273.95177753614263</v>
      </c>
      <c r="AC2822" s="31">
        <f t="shared" si="1794"/>
        <v>367.84936749765643</v>
      </c>
      <c r="AD2822" s="31">
        <f t="shared" si="1794"/>
        <v>37.848070850556972</v>
      </c>
      <c r="AE2822" s="31">
        <f t="shared" si="1795"/>
        <v>6.0671494201333314</v>
      </c>
      <c r="AF2822" s="31">
        <f t="shared" si="1796"/>
        <v>16105.486747043607</v>
      </c>
      <c r="AG2822" s="31">
        <f t="shared" si="1797"/>
        <v>0.12312057712651185</v>
      </c>
      <c r="AH2822" s="31">
        <f t="shared" si="1798"/>
        <v>0.83430285402620619</v>
      </c>
      <c r="AI2822" s="31">
        <f t="shared" si="1798"/>
        <v>1.7009841542754391E-2</v>
      </c>
      <c r="AJ2822" s="31">
        <f t="shared" si="1798"/>
        <v>2.284000311665094E-2</v>
      </c>
      <c r="AK2822" s="31">
        <f t="shared" si="1798"/>
        <v>2.3500109897333296E-3</v>
      </c>
      <c r="AL2822" s="31">
        <f t="shared" si="1799"/>
        <v>3.7671319814330004E-4</v>
      </c>
      <c r="AM2822" s="31">
        <f t="shared" si="1800"/>
        <v>0.99999999999999989</v>
      </c>
      <c r="AN2822" s="31">
        <f>(Z2822*'Propiedades físicas'!$F$4)/1000</f>
        <v>1743.7373959850856</v>
      </c>
      <c r="AO2822" s="31">
        <f>(AA2822*'Propiedades físicas'!$F$6)/1000</f>
        <v>430.51678801561263</v>
      </c>
      <c r="AP2822" s="31">
        <f>(AB2822*'Propiedades físicas'!$F$9)/1000</f>
        <v>169.01454915092319</v>
      </c>
      <c r="AQ2822" s="31">
        <f>(AC2822*'Propiedades físicas'!$F$5)/1000</f>
        <v>108.3206032470349</v>
      </c>
      <c r="AR2822" s="31">
        <f>(AD2822*'Propiedades físicas'!$F$8)/1000</f>
        <v>13.417898077939453</v>
      </c>
      <c r="AS2822" s="31">
        <f>(AE2822*'Propiedades físicas'!$F$7)/1000</f>
        <v>0.55872379010007855</v>
      </c>
      <c r="AT2822" s="31">
        <f t="shared" si="1801"/>
        <v>2465.5659582666958</v>
      </c>
      <c r="AU2822" s="31">
        <f t="shared" si="1802"/>
        <v>0.70723615814802254</v>
      </c>
      <c r="AV2822" s="31">
        <f t="shared" si="1805"/>
        <v>0.17461175052816996</v>
      </c>
      <c r="AW2822" s="31">
        <f t="shared" si="1805"/>
        <v>6.8550001099845326E-2</v>
      </c>
      <c r="AX2822" s="31">
        <f t="shared" si="1805"/>
        <v>4.3933362595249645E-2</v>
      </c>
      <c r="AY2822" s="31">
        <f t="shared" si="1805"/>
        <v>5.4421168628448688E-3</v>
      </c>
      <c r="AZ2822" s="31">
        <f t="shared" si="1806"/>
        <v>2.266107658676728E-4</v>
      </c>
      <c r="BA2822" s="31">
        <f t="shared" si="1803"/>
        <v>1</v>
      </c>
      <c r="BB2822" s="34">
        <f>AU2822*'Propiedades físicas'!$C$4+'Diseño reactor'!AV2822*'Propiedades físicas'!$C$5+'Diseño reactor'!AW2822*'Propiedades físicas'!$C$8+'Diseño reactor'!AX2822*'Propiedades físicas'!$C$9+'Diseño reactor'!AY2822*'Propiedades físicas'!$C$7+'Diseño reactor'!AZ2822*'Propiedades físicas'!$C$6</f>
        <v>875.29886789918692</v>
      </c>
      <c r="BC2822" s="45">
        <f>AU2822*'Propiedades físicas'!$L$4+'Diseño reactor'!AV2822*'Propiedades físicas'!$L$5+'Diseño reactor'!AW2822*'Propiedades físicas'!$L$8+AX2822*'Propiedades físicas'!$L$9+'Diseño reactor'!AY2822*'Propiedades físicas'!$L$7+'Diseño reactor'!AZ2822*'Propiedades físicas'!$L$6</f>
        <v>2.1311094149380212</v>
      </c>
      <c r="BD2822" s="29">
        <f t="shared" si="1782"/>
        <v>1.2098359192647921</v>
      </c>
      <c r="BE2822" s="58">
        <f t="shared" si="1783"/>
        <v>40.986191212249665</v>
      </c>
      <c r="BF2822" s="30">
        <f>AU2822*'Propiedades físicas'!$I$4+'Diseño reactor'!AV2822*'Propiedades físicas'!$I$5+'Diseño reactor'!AW2822*'Propiedades físicas'!$I$8+'Diseño reactor'!AX2822*'Propiedades físicas'!$I$9+'Diseño reactor'!AY2822*'Propiedades físicas'!$I$7+'Diseño reactor'!AZ2822*'Propiedades físicas'!$I$6</f>
        <v>2.0006038449166725E-2</v>
      </c>
      <c r="BG2822" s="24">
        <f>AU2822*'Propiedades físicas'!$O$4+'Diseño reactor'!AV2822*'Propiedades físicas'!$O$5+'Diseño reactor'!AW2822*'Propiedades físicas'!$O$8+'Diseño reactor'!AX2822*'Propiedades físicas'!$O$9+'Diseño reactor'!AY2822*'Propiedades físicas'!$O$7+'Diseño reactor'!AZ2822*'Propiedades físicas'!$O$6</f>
        <v>0.15511570627963486</v>
      </c>
      <c r="BH2822" s="54">
        <f t="shared" si="1784"/>
        <v>41078.016700592685</v>
      </c>
      <c r="BI2822" s="34">
        <f t="shared" si="1804"/>
        <v>274.85970258724734</v>
      </c>
      <c r="BJ2822" s="27">
        <f t="shared" si="1785"/>
        <v>4799.1945786281622</v>
      </c>
      <c r="BK2822" s="34">
        <f t="shared" si="1786"/>
        <v>572.63881279792463</v>
      </c>
      <c r="BL2822" s="27">
        <f t="shared" si="1787"/>
        <v>105.80982943819885</v>
      </c>
      <c r="BM2822" s="34">
        <f t="shared" si="1788"/>
        <v>1.1054421768707483</v>
      </c>
      <c r="BN2822" s="45">
        <f t="shared" si="1789"/>
        <v>3130.0124978445783</v>
      </c>
      <c r="BO2822" s="45">
        <f t="shared" si="1790"/>
        <v>112.64275117344826</v>
      </c>
      <c r="BP2822" s="66">
        <f t="shared" si="1791"/>
        <v>6.6870852378373007</v>
      </c>
    </row>
    <row r="2823" spans="8:68">
      <c r="H2823" s="68">
        <v>2818</v>
      </c>
      <c r="I2823" s="31">
        <f>('Propiedades físicas'!$C$10*'Diseño reactor'!H2823)/1000</f>
        <v>2466.4412035482956</v>
      </c>
      <c r="J2823" s="31">
        <f t="shared" si="1769"/>
        <v>0.18488176379148422</v>
      </c>
      <c r="K2823" s="31">
        <f>(I2823*1000)/'Propiedades físicas'!$F$10</f>
        <v>16111.203994735139</v>
      </c>
      <c r="L2823" s="31">
        <f t="shared" si="1770"/>
        <v>2301.6005706764481</v>
      </c>
      <c r="M2823" s="31">
        <f t="shared" si="1771"/>
        <v>13809.603424058689</v>
      </c>
      <c r="N2823" s="31">
        <f t="shared" si="1772"/>
        <v>0.81674967021875378</v>
      </c>
      <c r="O2823" s="32">
        <f t="shared" si="1773"/>
        <v>4.9004980213125222</v>
      </c>
      <c r="P2823" s="33">
        <f t="shared" si="1774"/>
        <v>0.70394534715403034</v>
      </c>
      <c r="Q2823" s="31">
        <f t="shared" si="1775"/>
        <v>4.7699620881623561</v>
      </c>
      <c r="R2823" s="31">
        <f t="shared" si="1776"/>
        <v>9.7224500058878449E-2</v>
      </c>
      <c r="S2823" s="31">
        <f t="shared" si="1777"/>
        <v>0.13053593315016651</v>
      </c>
      <c r="T2823" s="31">
        <f t="shared" si="1778"/>
        <v>1.3428035926247171E-2</v>
      </c>
      <c r="U2823" s="31">
        <f t="shared" si="1779"/>
        <v>2.1517870795978986E-3</v>
      </c>
      <c r="V2823" s="47">
        <f t="shared" si="1792"/>
        <v>6.9711092630787472E-4</v>
      </c>
      <c r="W2823" s="31">
        <f t="shared" si="1780"/>
        <v>0.13811370506523821</v>
      </c>
      <c r="X2823" s="34">
        <f>(S2823*H2823*'Propiedades físicas'!$F$5*60*24*365)/(1000000)</f>
        <v>56933.447143040299</v>
      </c>
      <c r="Y2823" s="34">
        <f>(U2823*H2823*'Propiedades físicas'!$F$7*60*24*365)/(1000000)</f>
        <v>293.50000552577268</v>
      </c>
      <c r="Z2823" s="31">
        <f t="shared" si="1793"/>
        <v>1983.7179882800574</v>
      </c>
      <c r="AA2823" s="31">
        <f t="shared" si="1794"/>
        <v>13441.753164441519</v>
      </c>
      <c r="AB2823" s="31">
        <f t="shared" si="1794"/>
        <v>273.97864116591944</v>
      </c>
      <c r="AC2823" s="31">
        <f t="shared" si="1794"/>
        <v>367.85025961716923</v>
      </c>
      <c r="AD2823" s="31">
        <f t="shared" si="1794"/>
        <v>37.840205240164529</v>
      </c>
      <c r="AE2823" s="31">
        <f t="shared" si="1795"/>
        <v>6.0637359903068786</v>
      </c>
      <c r="AF2823" s="31">
        <f t="shared" si="1796"/>
        <v>16111.203994735137</v>
      </c>
      <c r="AG2823" s="31">
        <f t="shared" si="1797"/>
        <v>0.12312661356210884</v>
      </c>
      <c r="AH2823" s="31">
        <f t="shared" si="1798"/>
        <v>0.83431090369373095</v>
      </c>
      <c r="AI2823" s="31">
        <f t="shared" si="1798"/>
        <v>1.7005472791198656E-2</v>
      </c>
      <c r="AJ2823" s="31">
        <f t="shared" si="1798"/>
        <v>2.2831953449126231E-2</v>
      </c>
      <c r="AK2823" s="31">
        <f t="shared" si="1798"/>
        <v>2.348688853578544E-3</v>
      </c>
      <c r="AL2823" s="31">
        <f t="shared" si="1799"/>
        <v>3.7636765025682767E-4</v>
      </c>
      <c r="AM2823" s="31">
        <f t="shared" si="1800"/>
        <v>1</v>
      </c>
      <c r="AN2823" s="31">
        <f>(Z2823*'Propiedades físicas'!$F$4)/1000</f>
        <v>1744.4419245337169</v>
      </c>
      <c r="AO2823" s="31">
        <f>(AA2823*'Propiedades físicas'!$F$6)/1000</f>
        <v>430.67377138870631</v>
      </c>
      <c r="AP2823" s="31">
        <f>(AB2823*'Propiedades físicas'!$F$9)/1000</f>
        <v>169.03112266731398</v>
      </c>
      <c r="AQ2823" s="31">
        <f>(AC2823*'Propiedades físicas'!$F$5)/1000</f>
        <v>108.32086594946783</v>
      </c>
      <c r="AR2823" s="31">
        <f>(AD2823*'Propiedades físicas'!$F$8)/1000</f>
        <v>13.415109561743124</v>
      </c>
      <c r="AS2823" s="31">
        <f>(AE2823*'Propiedades físicas'!$F$7)/1000</f>
        <v>0.55840944734736042</v>
      </c>
      <c r="AT2823" s="31">
        <f t="shared" si="1801"/>
        <v>2466.4412035482956</v>
      </c>
      <c r="AU2823" s="31">
        <f t="shared" si="1802"/>
        <v>0.70727083298158944</v>
      </c>
      <c r="AV2823" s="31">
        <f t="shared" si="1805"/>
        <v>0.17461343524797032</v>
      </c>
      <c r="AW2823" s="31">
        <f t="shared" si="1805"/>
        <v>6.8532394943832758E-2</v>
      </c>
      <c r="AX2823" s="31">
        <f t="shared" si="1805"/>
        <v>4.3917878842452927E-2</v>
      </c>
      <c r="AY2823" s="31">
        <f t="shared" si="1805"/>
        <v>5.4390550816470909E-3</v>
      </c>
      <c r="AZ2823" s="31">
        <f t="shared" si="1806"/>
        <v>2.2640290250747352E-4</v>
      </c>
      <c r="BA2823" s="31">
        <f t="shared" si="1803"/>
        <v>1</v>
      </c>
      <c r="BB2823" s="34">
        <f>AU2823*'Propiedades físicas'!$C$4+'Diseño reactor'!AV2823*'Propiedades físicas'!$C$5+'Diseño reactor'!AW2823*'Propiedades físicas'!$C$8+'Diseño reactor'!AX2823*'Propiedades físicas'!$C$9+'Diseño reactor'!AY2823*'Propiedades físicas'!$C$7+'Diseño reactor'!AZ2823*'Propiedades físicas'!$C$6</f>
        <v>875.29879716177891</v>
      </c>
      <c r="BC2823" s="45">
        <f>AU2823*'Propiedades físicas'!$L$4+'Diseño reactor'!AV2823*'Propiedades físicas'!$L$5+'Diseño reactor'!AW2823*'Propiedades físicas'!$L$8+AX2823*'Propiedades físicas'!$L$9+'Diseño reactor'!AY2823*'Propiedades físicas'!$L$7+'Diseño reactor'!AZ2823*'Propiedades físicas'!$L$6</f>
        <v>2.1311338139651932</v>
      </c>
      <c r="BD2823" s="29">
        <f t="shared" si="1782"/>
        <v>1.2094521412726089</v>
      </c>
      <c r="BE2823" s="58">
        <f t="shared" si="1783"/>
        <v>40.985779464825811</v>
      </c>
      <c r="BF2823" s="30">
        <f>AU2823*'Propiedades físicas'!$I$4+'Diseño reactor'!AV2823*'Propiedades físicas'!$I$5+'Diseño reactor'!AW2823*'Propiedades físicas'!$I$8+'Diseño reactor'!AX2823*'Propiedades físicas'!$I$9+'Diseño reactor'!AY2823*'Propiedades físicas'!$I$7+'Diseño reactor'!AZ2823*'Propiedades físicas'!$I$6</f>
        <v>2.0006066082546299E-2</v>
      </c>
      <c r="BG2823" s="24">
        <f>AU2823*'Propiedades físicas'!$O$4+'Diseño reactor'!AV2823*'Propiedades físicas'!$O$5+'Diseño reactor'!AW2823*'Propiedades físicas'!$O$8+'Diseño reactor'!AX2823*'Propiedades físicas'!$O$9+'Diseño reactor'!AY2823*'Propiedades físicas'!$O$7+'Diseño reactor'!AZ2823*'Propiedades físicas'!$O$6</f>
        <v>0.15511690720107865</v>
      </c>
      <c r="BH2823" s="54">
        <f t="shared" si="1784"/>
        <v>41077.95664185904</v>
      </c>
      <c r="BI2823" s="34">
        <f t="shared" si="1804"/>
        <v>274.8611011027179</v>
      </c>
      <c r="BJ2823" s="27">
        <f t="shared" si="1785"/>
        <v>4799.1980403866446</v>
      </c>
      <c r="BK2823" s="34">
        <f t="shared" si="1786"/>
        <v>572.6436592848105</v>
      </c>
      <c r="BL2823" s="27">
        <f t="shared" si="1787"/>
        <v>105.8099949063875</v>
      </c>
      <c r="BM2823" s="34">
        <f t="shared" si="1788"/>
        <v>1.1054421768707483</v>
      </c>
      <c r="BN2823" s="45">
        <f t="shared" si="1789"/>
        <v>3131.2180337728878</v>
      </c>
      <c r="BO2823" s="45">
        <f t="shared" si="1790"/>
        <v>112.64794549621649</v>
      </c>
      <c r="BP2823" s="66">
        <f t="shared" si="1791"/>
        <v>6.6870846974195146</v>
      </c>
    </row>
    <row r="2824" spans="8:68">
      <c r="H2824" s="68">
        <v>2819</v>
      </c>
      <c r="I2824" s="31">
        <f>('Propiedades físicas'!$C$10*'Diseño reactor'!H2824)/1000</f>
        <v>2467.3164488298953</v>
      </c>
      <c r="J2824" s="31">
        <f t="shared" si="1769"/>
        <v>0.18481617962554187</v>
      </c>
      <c r="K2824" s="31">
        <f>(I2824*1000)/'Propiedades físicas'!$F$10</f>
        <v>16116.921242426672</v>
      </c>
      <c r="L2824" s="31">
        <f t="shared" si="1770"/>
        <v>2302.4173203466671</v>
      </c>
      <c r="M2824" s="31">
        <f t="shared" si="1771"/>
        <v>13814.503922080003</v>
      </c>
      <c r="N2824" s="31">
        <f t="shared" si="1772"/>
        <v>0.81674967021875389</v>
      </c>
      <c r="O2824" s="32">
        <f t="shared" si="1773"/>
        <v>4.9004980213125231</v>
      </c>
      <c r="P2824" s="33">
        <f t="shared" si="1774"/>
        <v>0.7039798378470763</v>
      </c>
      <c r="Q2824" s="31">
        <f t="shared" si="1775"/>
        <v>4.7700080778411049</v>
      </c>
      <c r="R2824" s="31">
        <f t="shared" si="1776"/>
        <v>9.7199535184131575E-2</v>
      </c>
      <c r="S2824" s="31">
        <f t="shared" si="1777"/>
        <v>0.13048994347141857</v>
      </c>
      <c r="T2824" s="31">
        <f t="shared" si="1778"/>
        <v>1.3420483275351331E-2</v>
      </c>
      <c r="U2824" s="31">
        <f t="shared" si="1779"/>
        <v>2.1498139121947854E-3</v>
      </c>
      <c r="V2824" s="47">
        <f t="shared" si="1792"/>
        <v>6.9714508213982319E-4</v>
      </c>
      <c r="W2824" s="31">
        <f t="shared" si="1780"/>
        <v>0.13807147585559967</v>
      </c>
      <c r="X2824" s="34">
        <f>(S2824*H2824*'Propiedades físicas'!$F$5*60*24*365)/(1000000)</f>
        <v>56933.585050619455</v>
      </c>
      <c r="Y2824" s="34">
        <f>(U2824*H2824*'Propiedades físicas'!$F$7*60*24*365)/(1000000)</f>
        <v>293.33492530913946</v>
      </c>
      <c r="Z2824" s="31">
        <f t="shared" si="1793"/>
        <v>1984.5191628909081</v>
      </c>
      <c r="AA2824" s="31">
        <f t="shared" si="1794"/>
        <v>13446.652771434075</v>
      </c>
      <c r="AB2824" s="31">
        <f t="shared" si="1794"/>
        <v>274.0054896840669</v>
      </c>
      <c r="AC2824" s="31">
        <f t="shared" si="1794"/>
        <v>367.85115064592895</v>
      </c>
      <c r="AD2824" s="31">
        <f t="shared" si="1794"/>
        <v>37.832342353215402</v>
      </c>
      <c r="AE2824" s="31">
        <f t="shared" si="1795"/>
        <v>6.0603254184770998</v>
      </c>
      <c r="AF2824" s="31">
        <f t="shared" si="1796"/>
        <v>16116.921242426672</v>
      </c>
      <c r="AG2824" s="31">
        <f t="shared" si="1797"/>
        <v>0.12313264630634291</v>
      </c>
      <c r="AH2824" s="31">
        <f t="shared" si="1798"/>
        <v>0.83431894771792392</v>
      </c>
      <c r="AI2824" s="31">
        <f t="shared" si="1798"/>
        <v>1.7001106201522322E-2</v>
      </c>
      <c r="AJ2824" s="31">
        <f t="shared" si="1798"/>
        <v>2.2823909424933245E-2</v>
      </c>
      <c r="AK2824" s="31">
        <f t="shared" si="1798"/>
        <v>2.3473678244219746E-3</v>
      </c>
      <c r="AL2824" s="31">
        <f t="shared" si="1799"/>
        <v>3.7602252485566013E-4</v>
      </c>
      <c r="AM2824" s="31">
        <f t="shared" si="1800"/>
        <v>1</v>
      </c>
      <c r="AN2824" s="31">
        <f>(Z2824*'Propiedades físicas'!$F$4)/1000</f>
        <v>1745.1464614630067</v>
      </c>
      <c r="AO2824" s="31">
        <f>(AA2824*'Propiedades físicas'!$F$6)/1000</f>
        <v>430.83075479674778</v>
      </c>
      <c r="AP2824" s="31">
        <f>(AB2824*'Propiedades físicas'!$F$9)/1000</f>
        <v>169.04768686058506</v>
      </c>
      <c r="AQ2824" s="31">
        <f>(AC2824*'Propiedades físicas'!$F$5)/1000</f>
        <v>108.3211283307067</v>
      </c>
      <c r="AR2824" s="31">
        <f>(AD2824*'Propiedades físicas'!$F$8)/1000</f>
        <v>13.412322011061919</v>
      </c>
      <c r="AS2824" s="31">
        <f>(AE2824*'Propiedades físicas'!$F$7)/1000</f>
        <v>0.5580953677875562</v>
      </c>
      <c r="AT2824" s="31">
        <f t="shared" si="1801"/>
        <v>2467.3164488298962</v>
      </c>
      <c r="AU2824" s="31">
        <f t="shared" si="1802"/>
        <v>0.70730548661102133</v>
      </c>
      <c r="AV2824" s="31">
        <f t="shared" si="1805"/>
        <v>0.17461511878667432</v>
      </c>
      <c r="AW2824" s="31">
        <f t="shared" si="1805"/>
        <v>6.851479750023734E-2</v>
      </c>
      <c r="AX2824" s="31">
        <f t="shared" si="1805"/>
        <v>4.3902405944757132E-2</v>
      </c>
      <c r="AY2824" s="31">
        <f t="shared" si="1805"/>
        <v>5.4359958640176047E-3</v>
      </c>
      <c r="AZ2824" s="31">
        <f t="shared" si="1806"/>
        <v>2.2619529329212236E-4</v>
      </c>
      <c r="BA2824" s="31">
        <f t="shared" si="1803"/>
        <v>0.99999999999999989</v>
      </c>
      <c r="BB2824" s="34">
        <f>AU2824*'Propiedades físicas'!$C$4+'Diseño reactor'!AV2824*'Propiedades físicas'!$C$5+'Diseño reactor'!AW2824*'Propiedades físicas'!$C$8+'Diseño reactor'!AX2824*'Propiedades físicas'!$C$9+'Diseño reactor'!AY2824*'Propiedades físicas'!$C$7+'Diseño reactor'!AZ2824*'Propiedades físicas'!$C$6</f>
        <v>875.29872650896277</v>
      </c>
      <c r="BC2824" s="45">
        <f>AU2824*'Propiedades físicas'!$L$4+'Diseño reactor'!AV2824*'Propiedades físicas'!$L$5+'Diseño reactor'!AW2824*'Propiedades físicas'!$L$8+AX2824*'Propiedades físicas'!$L$9+'Diseño reactor'!AY2824*'Propiedades físicas'!$L$7+'Diseño reactor'!AZ2824*'Propiedades físicas'!$L$6</f>
        <v>2.1311581975199547</v>
      </c>
      <c r="BD2824" s="29">
        <f t="shared" si="1782"/>
        <v>1.2090686069417624</v>
      </c>
      <c r="BE2824" s="58">
        <f t="shared" si="1783"/>
        <v>40.985367981480749</v>
      </c>
      <c r="BF2824" s="30">
        <f>AU2824*'Propiedades físicas'!$I$4+'Diseño reactor'!AV2824*'Propiedades físicas'!$I$5+'Diseño reactor'!AW2824*'Propiedades físicas'!$I$8+'Diseño reactor'!AX2824*'Propiedades físicas'!$I$9+'Diseño reactor'!AY2824*'Propiedades físicas'!$I$7+'Diseño reactor'!AZ2824*'Propiedades físicas'!$I$6</f>
        <v>2.0006093676564515E-2</v>
      </c>
      <c r="BG2824" s="24">
        <f>AU2824*'Propiedades físicas'!$O$4+'Diseño reactor'!AV2824*'Propiedades físicas'!$O$5+'Diseño reactor'!AW2824*'Propiedades físicas'!$O$8+'Diseño reactor'!AX2824*'Propiedades físicas'!$O$9+'Diseño reactor'!AY2824*'Propiedades físicas'!$O$7+'Diseño reactor'!AZ2824*'Propiedades físicas'!$O$6</f>
        <v>0.15511810738384385</v>
      </c>
      <c r="BH2824" s="54">
        <f t="shared" si="1784"/>
        <v>41077.896668080684</v>
      </c>
      <c r="BI2824" s="34">
        <f t="shared" si="1804"/>
        <v>274.86249837782196</v>
      </c>
      <c r="BJ2824" s="27">
        <f t="shared" si="1785"/>
        <v>4799.2015014972658</v>
      </c>
      <c r="BK2824" s="34">
        <f t="shared" si="1786"/>
        <v>572.64850297381349</v>
      </c>
      <c r="BL2824" s="27">
        <f t="shared" si="1787"/>
        <v>105.81016027676985</v>
      </c>
      <c r="BM2824" s="34">
        <f t="shared" si="1788"/>
        <v>1.1054421768707483</v>
      </c>
      <c r="BN2824" s="45">
        <f t="shared" si="1789"/>
        <v>3132.4235796984676</v>
      </c>
      <c r="BO2824" s="45">
        <f t="shared" si="1790"/>
        <v>112.65313664290112</v>
      </c>
      <c r="BP2824" s="66">
        <f t="shared" si="1791"/>
        <v>6.6870841576479902</v>
      </c>
    </row>
    <row r="2825" spans="8:68">
      <c r="H2825" s="68">
        <v>2820</v>
      </c>
      <c r="I2825" s="31">
        <f>('Propiedades físicas'!$C$10*'Diseño reactor'!H2825)/1000</f>
        <v>2468.1916941114951</v>
      </c>
      <c r="J2825" s="31">
        <f t="shared" si="1769"/>
        <v>0.18475064197319238</v>
      </c>
      <c r="K2825" s="31">
        <f>(I2825*1000)/'Propiedades físicas'!$F$10</f>
        <v>16122.638490118203</v>
      </c>
      <c r="L2825" s="31">
        <f t="shared" si="1770"/>
        <v>2303.2340700168861</v>
      </c>
      <c r="M2825" s="31">
        <f t="shared" si="1771"/>
        <v>13819.404420101317</v>
      </c>
      <c r="N2825" s="31">
        <f t="shared" si="1772"/>
        <v>0.81674967021875389</v>
      </c>
      <c r="O2825" s="32">
        <f t="shared" si="1773"/>
        <v>4.900498021312524</v>
      </c>
      <c r="P2825" s="33">
        <f t="shared" si="1774"/>
        <v>0.70401430745503857</v>
      </c>
      <c r="Q2825" s="31">
        <f t="shared" si="1775"/>
        <v>4.7700540352892622</v>
      </c>
      <c r="R2825" s="31">
        <f t="shared" si="1776"/>
        <v>9.7174582660721834E-2</v>
      </c>
      <c r="S2825" s="31">
        <f t="shared" si="1777"/>
        <v>0.13044398602326321</v>
      </c>
      <c r="T2825" s="31">
        <f t="shared" si="1778"/>
        <v>1.3412936946439153E-2</v>
      </c>
      <c r="U2825" s="31">
        <f t="shared" si="1779"/>
        <v>2.147843156554355E-3</v>
      </c>
      <c r="V2825" s="47">
        <f t="shared" si="1792"/>
        <v>6.9717921709139751E-4</v>
      </c>
      <c r="W2825" s="31">
        <f t="shared" si="1780"/>
        <v>0.13802927246180693</v>
      </c>
      <c r="X2825" s="34">
        <f>(S2825*H2825*'Propiedades físicas'!$F$5*60*24*365)/(1000000)</f>
        <v>56933.722789636966</v>
      </c>
      <c r="Y2825" s="34">
        <f>(U2825*H2825*'Propiedades físicas'!$F$7*60*24*365)/(1000000)</f>
        <v>293.16998327371527</v>
      </c>
      <c r="Z2825" s="31">
        <f t="shared" si="1793"/>
        <v>1985.3203470232088</v>
      </c>
      <c r="AA2825" s="31">
        <f t="shared" si="1794"/>
        <v>13451.552379515719</v>
      </c>
      <c r="AB2825" s="31">
        <f t="shared" si="1794"/>
        <v>274.03232310323557</v>
      </c>
      <c r="AC2825" s="31">
        <f t="shared" si="1794"/>
        <v>367.85204058560225</v>
      </c>
      <c r="AD2825" s="31">
        <f t="shared" si="1794"/>
        <v>37.824482188958413</v>
      </c>
      <c r="AE2825" s="31">
        <f t="shared" si="1795"/>
        <v>6.0569177014832807</v>
      </c>
      <c r="AF2825" s="31">
        <f t="shared" si="1796"/>
        <v>16122.638490118208</v>
      </c>
      <c r="AG2825" s="31">
        <f t="shared" si="1797"/>
        <v>0.12313867536259897</v>
      </c>
      <c r="AH2825" s="31">
        <f t="shared" si="1798"/>
        <v>0.83432698610468525</v>
      </c>
      <c r="AI2825" s="31">
        <f t="shared" si="1798"/>
        <v>1.6996741772210163E-2</v>
      </c>
      <c r="AJ2825" s="31">
        <f t="shared" si="1798"/>
        <v>2.2815871038171818E-2</v>
      </c>
      <c r="AK2825" s="31">
        <f t="shared" si="1798"/>
        <v>2.346047901039372E-3</v>
      </c>
      <c r="AL2825" s="31">
        <f t="shared" si="1799"/>
        <v>3.7567782129430306E-4</v>
      </c>
      <c r="AM2825" s="31">
        <f t="shared" si="1800"/>
        <v>0.99999999999999989</v>
      </c>
      <c r="AN2825" s="31">
        <f>(Z2825*'Propiedades físicas'!$F$4)/1000</f>
        <v>1745.8510067652694</v>
      </c>
      <c r="AO2825" s="31">
        <f>(AA2825*'Propiedades físicas'!$F$6)/1000</f>
        <v>430.98773823968361</v>
      </c>
      <c r="AP2825" s="31">
        <f>(AB2825*'Propiedades físicas'!$F$9)/1000</f>
        <v>169.06424173854117</v>
      </c>
      <c r="AQ2825" s="31">
        <f>(AC2825*'Propiedades físicas'!$F$5)/1000</f>
        <v>108.32139039124232</v>
      </c>
      <c r="AR2825" s="31">
        <f>(AD2825*'Propiedades físicas'!$F$8)/1000</f>
        <v>13.409535425629532</v>
      </c>
      <c r="AS2825" s="31">
        <f>(AE2825*'Propiedades físicas'!$F$7)/1000</f>
        <v>0.55778155112959527</v>
      </c>
      <c r="AT2825" s="31">
        <f t="shared" si="1801"/>
        <v>2468.191694111496</v>
      </c>
      <c r="AU2825" s="31">
        <f t="shared" si="1802"/>
        <v>0.70734011905576233</v>
      </c>
      <c r="AV2825" s="31">
        <f t="shared" si="1805"/>
        <v>0.17461680114551692</v>
      </c>
      <c r="AW2825" s="31">
        <f t="shared" si="1805"/>
        <v>6.849720876295276E-2</v>
      </c>
      <c r="AX2825" s="31">
        <f t="shared" si="1805"/>
        <v>4.3886943890813164E-2</v>
      </c>
      <c r="AY2825" s="31">
        <f t="shared" si="1805"/>
        <v>5.432939207121317E-3</v>
      </c>
      <c r="AZ2825" s="31">
        <f t="shared" si="1806"/>
        <v>2.2598793783332394E-4</v>
      </c>
      <c r="BA2825" s="31">
        <f t="shared" si="1803"/>
        <v>0.99999999999999978</v>
      </c>
      <c r="BB2825" s="34">
        <f>AU2825*'Propiedades físicas'!$C$4+'Diseño reactor'!AV2825*'Propiedades físicas'!$C$5+'Diseño reactor'!AW2825*'Propiedades físicas'!$C$8+'Diseño reactor'!AX2825*'Propiedades físicas'!$C$9+'Diseño reactor'!AY2825*'Propiedades físicas'!$C$7+'Diseño reactor'!AZ2825*'Propiedades físicas'!$C$6</f>
        <v>875.29865594061562</v>
      </c>
      <c r="BC2825" s="45">
        <f>AU2825*'Propiedades físicas'!$L$4+'Diseño reactor'!AV2825*'Propiedades físicas'!$L$5+'Diseño reactor'!AW2825*'Propiedades físicas'!$L$8+AX2825*'Propiedades físicas'!$L$9+'Diseño reactor'!AY2825*'Propiedades físicas'!$L$7+'Diseño reactor'!AZ2825*'Propiedades físicas'!$L$6</f>
        <v>2.1311825656169505</v>
      </c>
      <c r="BD2825" s="29">
        <f t="shared" si="1782"/>
        <v>1.2086853160400741</v>
      </c>
      <c r="BE2825" s="58">
        <f t="shared" si="1783"/>
        <v>40.984956761960014</v>
      </c>
      <c r="BF2825" s="30">
        <f>AU2825*'Propiedades físicas'!$I$4+'Diseño reactor'!AV2825*'Propiedades físicas'!$I$5+'Diseño reactor'!AW2825*'Propiedades físicas'!$I$8+'Diseño reactor'!AX2825*'Propiedades físicas'!$I$9+'Diseño reactor'!AY2825*'Propiedades físicas'!$I$7+'Diseño reactor'!AZ2825*'Propiedades físicas'!$I$6</f>
        <v>2.0006121231280288E-2</v>
      </c>
      <c r="BG2825" s="24">
        <f>AU2825*'Propiedades físicas'!$O$4+'Diseño reactor'!AV2825*'Propiedades físicas'!$O$5+'Diseño reactor'!AW2825*'Propiedades físicas'!$O$8+'Diseño reactor'!AX2825*'Propiedades físicas'!$O$9+'Diseño reactor'!AY2825*'Propiedades físicas'!$O$7+'Diseño reactor'!AZ2825*'Propiedades físicas'!$O$6</f>
        <v>0.15511930682860342</v>
      </c>
      <c r="BH2825" s="54">
        <f t="shared" si="1784"/>
        <v>41077.836779130179</v>
      </c>
      <c r="BI2825" s="34">
        <f t="shared" si="1804"/>
        <v>274.86389441408738</v>
      </c>
      <c r="BJ2825" s="27">
        <f t="shared" si="1785"/>
        <v>4799.2049619591389</v>
      </c>
      <c r="BK2825" s="34">
        <f t="shared" si="1786"/>
        <v>572.65334386730433</v>
      </c>
      <c r="BL2825" s="27">
        <f t="shared" si="1787"/>
        <v>105.81032554943083</v>
      </c>
      <c r="BM2825" s="34">
        <f t="shared" si="1788"/>
        <v>1.1054421768707483</v>
      </c>
      <c r="BN2825" s="45">
        <f t="shared" si="1789"/>
        <v>3133.6291356119209</v>
      </c>
      <c r="BO2825" s="45">
        <f t="shared" si="1790"/>
        <v>112.65832461641422</v>
      </c>
      <c r="BP2825" s="66">
        <f t="shared" si="1791"/>
        <v>6.6870836185217906</v>
      </c>
    </row>
    <row r="2826" spans="8:68">
      <c r="H2826" s="68">
        <v>2821</v>
      </c>
      <c r="I2826" s="31">
        <f>('Propiedades físicas'!$C$10*'Diseño reactor'!H2826)/1000</f>
        <v>2469.0669393930948</v>
      </c>
      <c r="J2826" s="31">
        <f t="shared" ref="J2826:J2889" si="1807">$F$7/I2826</f>
        <v>0.18468515078497078</v>
      </c>
      <c r="K2826" s="31">
        <f>(I2826*1000)/'Propiedades físicas'!$F$10</f>
        <v>16128.355737809732</v>
      </c>
      <c r="L2826" s="31">
        <f t="shared" ref="L2826:L2889" si="1808">K2826*$I$5</f>
        <v>2304.0508196871046</v>
      </c>
      <c r="M2826" s="31">
        <f t="shared" ref="M2826:M2889" si="1809">$I$6*K2826</f>
        <v>13824.304918122627</v>
      </c>
      <c r="N2826" s="31">
        <f t="shared" ref="N2826:N2889" si="1810">L2826/H2826</f>
        <v>0.81674967021875389</v>
      </c>
      <c r="O2826" s="32">
        <f t="shared" ref="O2826:O2889" si="1811">M2826/H2826</f>
        <v>4.9004980213125231</v>
      </c>
      <c r="P2826" s="33">
        <f t="shared" ref="P2826:P2889" si="1812">(H2826*$C$5*N2826)/(H2826*$C$5+$F$7*1000*$C$4)</f>
        <v>0.70404875599724626</v>
      </c>
      <c r="Q2826" s="31">
        <f t="shared" ref="Q2826:Q2889" si="1813">((H2826^3)*($C$5^3)*O2826+3*(H2826^2)*($C$5^2)*O2826*$F$7*1000*$C$4+3*H2826*$C$5*O2826*(($F$7*1000)^2)*($C$4^2)+O2826*(($F$7*1000)^3)*($C$4^3)-3*N2826*(($F$7*1000)^3)*($C$4^3)-3*(($F$7*1000)^2)*($C$4^2)*H2826*$C$5*N2826-$F$7*1000*$C$4*(H2826^2)*($C$5^2)*N2826)/(3*(($F$7*1000)^2)*($C$4^2)*H2826*$C$5+(($F$7*1000)^3)*($C$4^3)+3*(H2826^2)*($C$5^2)*$F$7*1000*$C$4+(H2826^3)*($C$5^3))</f>
        <v>4.7700999605405094</v>
      </c>
      <c r="R2826" s="31">
        <f t="shared" ref="R2826:R2889" si="1814">($F$7*1000*$C$4*H2826*$C$5*N2826)/((H2826^2)*($C$5^2)+2*$F$7*1000*$C$4*H2826*$C$5+(($F$7*1000)^2)*($C$4^2))</f>
        <v>9.7149642479993845E-2</v>
      </c>
      <c r="S2826" s="31">
        <f t="shared" ref="S2826:S2889" si="1815">(N2826*$F$7*1000*$C$4*(3*(($F$7*1000)^2)*($C$4^2)+3*$F$7*1000*$C$4*H2826*$C$5+(H2826^2)*($C$5^2)))/(3*(($F$7*1000)^2)*($C$4^2)*H2826*$C$5+(($F$7*1000)^3)*($C$4^3)+3*(H2826^2)*($C$5^2)*$F$7*1000*$C$4+(H2826^3)*($C$5^3))</f>
        <v>0.13039806077201435</v>
      </c>
      <c r="T2826" s="31">
        <f t="shared" ref="T2826:T2889" si="1816">((($F$7*1000)^2)*($C$4^2)*H2826*$C$5*N2826)/(3*(($F$7*1000)^2)*($C$4^2)*H2826*$C$5+(($F$7*1000)^3)*($C$4^3)+3*(H2826^2)*($C$5^2)*$F$7*1000*$C$4+(H2826^3)*($C$5^3))</f>
        <v>1.3405396932520876E-2</v>
      </c>
      <c r="U2826" s="31">
        <f t="shared" ref="U2826:U2889" si="1817">((($F$7*1000)^3)*($C$4^3)*N2826)/(3*(($F$7*1000)^2)*($C$4^2)*H2826*$C$5+(($F$7*1000)^3)*($C$4^3)+3*(H2826^2)*($C$5^2)*$F$7*1000*$C$4+(H2826^3)*($C$5^3))</f>
        <v>2.1458748089929242E-3</v>
      </c>
      <c r="V2826" s="47">
        <f t="shared" si="1792"/>
        <v>6.9721333118173906E-4</v>
      </c>
      <c r="W2826" s="31">
        <f t="shared" ref="W2826:W2889" si="1818">($F$7*1000*$C$4)/(H2826*$C$5+$F$7*1000*$C$4)</f>
        <v>0.13798709486019434</v>
      </c>
      <c r="X2826" s="34">
        <f>(S2826*H2826*'Propiedades físicas'!$F$5*60*24*365)/(1000000)</f>
        <v>56933.860360350263</v>
      </c>
      <c r="Y2826" s="34">
        <f>(U2826*H2826*'Propiedades físicas'!$F$7*60*24*365)/(1000000)</f>
        <v>293.00517926672319</v>
      </c>
      <c r="Z2826" s="31">
        <f t="shared" si="1793"/>
        <v>1986.1215406682318</v>
      </c>
      <c r="AA2826" s="31">
        <f t="shared" si="1794"/>
        <v>13456.451988684777</v>
      </c>
      <c r="AB2826" s="31">
        <f t="shared" si="1794"/>
        <v>274.05914143606265</v>
      </c>
      <c r="AC2826" s="31">
        <f t="shared" si="1794"/>
        <v>367.85292943785248</v>
      </c>
      <c r="AD2826" s="31">
        <f t="shared" ref="AD2826:AD2857" si="1819">T2826*$H2826</f>
        <v>37.816624746641395</v>
      </c>
      <c r="AE2826" s="31">
        <f t="shared" si="1795"/>
        <v>6.0535128361690393</v>
      </c>
      <c r="AF2826" s="31">
        <f t="shared" si="1796"/>
        <v>16128.355737809736</v>
      </c>
      <c r="AG2826" s="31">
        <f t="shared" si="1797"/>
        <v>0.12314470073425794</v>
      </c>
      <c r="AH2826" s="31">
        <f t="shared" si="1798"/>
        <v>0.83433501885990713</v>
      </c>
      <c r="AI2826" s="31">
        <f t="shared" si="1798"/>
        <v>1.6992379501748294E-2</v>
      </c>
      <c r="AJ2826" s="31">
        <f t="shared" si="1798"/>
        <v>2.2807838282949956E-2</v>
      </c>
      <c r="AK2826" s="31">
        <f t="shared" ref="AK2826:AL2889" si="1820">AD2826/$AF2826</f>
        <v>2.3447290822081637E-3</v>
      </c>
      <c r="AL2826" s="31">
        <f t="shared" si="1799"/>
        <v>3.7533353892844624E-4</v>
      </c>
      <c r="AM2826" s="31">
        <f t="shared" si="1800"/>
        <v>1</v>
      </c>
      <c r="AN2826" s="31">
        <f>(Z2826*'Propiedades físicas'!$F$4)/1000</f>
        <v>1746.5555604328297</v>
      </c>
      <c r="AO2826" s="31">
        <f>(AA2826*'Propiedades físicas'!$F$6)/1000</f>
        <v>431.14472171746024</v>
      </c>
      <c r="AP2826" s="31">
        <f>(AB2826*'Propiedades físicas'!$F$9)/1000</f>
        <v>169.08078730897881</v>
      </c>
      <c r="AQ2826" s="31">
        <f>(AC2826*'Propiedades físicas'!$F$5)/1000</f>
        <v>108.32165213156443</v>
      </c>
      <c r="AR2826" s="31">
        <f>(AD2826*'Propiedades físicas'!$F$8)/1000</f>
        <v>13.406749805179302</v>
      </c>
      <c r="AS2826" s="31">
        <f>(AE2826*'Propiedades físicas'!$F$7)/1000</f>
        <v>0.55746799708280681</v>
      </c>
      <c r="AT2826" s="31">
        <f t="shared" si="1801"/>
        <v>2469.0669393930957</v>
      </c>
      <c r="AU2826" s="31">
        <f t="shared" si="1802"/>
        <v>0.70737473033523279</v>
      </c>
      <c r="AV2826" s="31">
        <f t="shared" si="1805"/>
        <v>0.1746184823257311</v>
      </c>
      <c r="AW2826" s="31">
        <f t="shared" si="1805"/>
        <v>6.8479628725877872E-2</v>
      </c>
      <c r="AX2826" s="31">
        <f t="shared" si="1805"/>
        <v>4.3871492669287547E-2</v>
      </c>
      <c r="AY2826" s="31">
        <f t="shared" si="1805"/>
        <v>5.4298851081270088E-3</v>
      </c>
      <c r="AZ2826" s="31">
        <f t="shared" si="1806"/>
        <v>2.2578083574349513E-4</v>
      </c>
      <c r="BA2826" s="31">
        <f t="shared" si="1803"/>
        <v>0.99999999999999989</v>
      </c>
      <c r="BB2826" s="34">
        <f>AU2826*'Propiedades físicas'!$C$4+'Diseño reactor'!AV2826*'Propiedades físicas'!$C$5+'Diseño reactor'!AW2826*'Propiedades físicas'!$C$8+'Diseño reactor'!AX2826*'Propiedades físicas'!$C$9+'Diseño reactor'!AY2826*'Propiedades físicas'!$C$7+'Diseño reactor'!AZ2826*'Propiedades físicas'!$C$6</f>
        <v>875.29858545661477</v>
      </c>
      <c r="BC2826" s="45">
        <f>AU2826*'Propiedades físicas'!$L$4+'Diseño reactor'!AV2826*'Propiedades físicas'!$L$5+'Diseño reactor'!AW2826*'Propiedades físicas'!$L$8+AX2826*'Propiedades físicas'!$L$9+'Diseño reactor'!AY2826*'Propiedades físicas'!$L$7+'Diseño reactor'!AZ2826*'Propiedades físicas'!$L$6</f>
        <v>2.1312069182708044</v>
      </c>
      <c r="BD2826" s="29">
        <f t="shared" ref="BD2826:BD2889" si="1821">((-$F$19)*V2826*($F$7*1000))/(H2826*(BB2826/1000)*BC2826)</f>
        <v>1.2083022683356619</v>
      </c>
      <c r="BE2826" s="58">
        <f t="shared" ref="BE2826:BE2889" si="1822">BD2826+$F$20+((BP2826*60)/(H2826*(BB2826/1000)*BC2826))</f>
        <v>40.984545806009478</v>
      </c>
      <c r="BF2826" s="30">
        <f>AU2826*'Propiedades físicas'!$I$4+'Diseño reactor'!AV2826*'Propiedades físicas'!$I$5+'Diseño reactor'!AW2826*'Propiedades físicas'!$I$8+'Diseño reactor'!AX2826*'Propiedades físicas'!$I$9+'Diseño reactor'!AY2826*'Propiedades físicas'!$I$7+'Diseño reactor'!AZ2826*'Propiedades físicas'!$I$6</f>
        <v>2.0006148746752436E-2</v>
      </c>
      <c r="BG2826" s="24">
        <f>AU2826*'Propiedades físicas'!$O$4+'Diseño reactor'!AV2826*'Propiedades físicas'!$O$5+'Diseño reactor'!AW2826*'Propiedades físicas'!$O$8+'Diseño reactor'!AX2826*'Propiedades físicas'!$O$9+'Diseño reactor'!AY2826*'Propiedades físicas'!$O$7+'Diseño reactor'!AZ2826*'Propiedades físicas'!$O$6</f>
        <v>0.1551205055360293</v>
      </c>
      <c r="BH2826" s="54">
        <f t="shared" ref="BH2826:BH2889" si="1823">(BB2826*($F$33^2)*$F$34)/BF2826</f>
        <v>41077.776974880289</v>
      </c>
      <c r="BI2826" s="34">
        <f t="shared" si="1804"/>
        <v>274.86528921303943</v>
      </c>
      <c r="BJ2826" s="27">
        <f t="shared" ref="BJ2826:BJ2889" si="1824">$F$43*(BH2826^$F$44)*(BI2826^$F$45)</f>
        <v>4799.2084217713509</v>
      </c>
      <c r="BK2826" s="34">
        <f t="shared" ref="BK2826:BK2889" si="1825">(BJ2826*BG2826)/$F$16</f>
        <v>572.65818196764712</v>
      </c>
      <c r="BL2826" s="27">
        <f t="shared" ref="BL2826:BL2889" si="1826">1/((1/BK2826)+(1/$F$61))</f>
        <v>105.81049072445514</v>
      </c>
      <c r="BM2826" s="34">
        <f t="shared" ref="BM2826:BM2889" si="1827">($F$33*($F$34^2))/9.8</f>
        <v>1.1054421768707483</v>
      </c>
      <c r="BN2826" s="45">
        <f t="shared" ref="BN2826:BN2889" si="1828">((((H2826/60)*(BB2826/1000)*BC2826*($F$20-$F$4)+(((-$F$19)*V2826*($F$7*1000))/60)))/(-BL2826*$F$46/1000))+$F$4</f>
        <v>3134.8347015038639</v>
      </c>
      <c r="BO2826" s="45">
        <f t="shared" ref="BO2826:BO2889" si="1829">((-$F$19)*V2826*($F$7*1000)/60)+BP2826</f>
        <v>112.66350941966432</v>
      </c>
      <c r="BP2826" s="66">
        <f t="shared" ref="BP2826:BP2889" si="1830">($F$35*($F$33^5)*($F$34^3)*BB2826)/1000</f>
        <v>6.6870830800399768</v>
      </c>
    </row>
    <row r="2827" spans="8:68">
      <c r="H2827" s="68">
        <v>2822</v>
      </c>
      <c r="I2827" s="31">
        <f>('Propiedades físicas'!$C$10*'Diseño reactor'!H2827)/1000</f>
        <v>2469.9421846746945</v>
      </c>
      <c r="J2827" s="31">
        <f t="shared" si="1807"/>
        <v>0.18461970601148212</v>
      </c>
      <c r="K2827" s="31">
        <f>(I2827*1000)/'Propiedades físicas'!$F$10</f>
        <v>16134.072985501263</v>
      </c>
      <c r="L2827" s="31">
        <f t="shared" si="1808"/>
        <v>2304.8675693573232</v>
      </c>
      <c r="M2827" s="31">
        <f t="shared" si="1809"/>
        <v>13829.205416143939</v>
      </c>
      <c r="N2827" s="31">
        <f t="shared" si="1810"/>
        <v>0.81674967021875378</v>
      </c>
      <c r="O2827" s="32">
        <f t="shared" si="1811"/>
        <v>4.9004980213125231</v>
      </c>
      <c r="P2827" s="33">
        <f t="shared" si="1812"/>
        <v>0.70408318349300458</v>
      </c>
      <c r="Q2827" s="31">
        <f t="shared" si="1813"/>
        <v>4.7701458536284909</v>
      </c>
      <c r="R2827" s="31">
        <f t="shared" si="1814"/>
        <v>9.7124714633299414E-2</v>
      </c>
      <c r="S2827" s="31">
        <f t="shared" si="1815"/>
        <v>0.1303521676840326</v>
      </c>
      <c r="T2827" s="31">
        <f t="shared" si="1816"/>
        <v>1.3397863226616276E-2</v>
      </c>
      <c r="U2827" s="31">
        <f t="shared" si="1817"/>
        <v>2.1439088658335554E-3</v>
      </c>
      <c r="V2827" s="47">
        <f t="shared" ref="V2827:V2890" si="1831">$C$4*P2827/$C$5</f>
        <v>6.9724742442996569E-4</v>
      </c>
      <c r="W2827" s="31">
        <f t="shared" si="1818"/>
        <v>0.13794494302712518</v>
      </c>
      <c r="X2827" s="34">
        <f>(S2827*H2827*'Propiedades físicas'!$F$5*60*24*365)/(1000000)</f>
        <v>56933.997763016348</v>
      </c>
      <c r="Y2827" s="34">
        <f>(U2827*H2827*'Propiedades físicas'!$F$7*60*24*365)/(1000000)</f>
        <v>292.84051313559473</v>
      </c>
      <c r="Z2827" s="31">
        <f t="shared" ref="Z2827:Z2890" si="1832">P2827*$H2827</f>
        <v>1986.9227438172588</v>
      </c>
      <c r="AA2827" s="31">
        <f t="shared" ref="AA2827:AA2858" si="1833">Q2827*$H2827</f>
        <v>13461.351598939602</v>
      </c>
      <c r="AB2827" s="31">
        <f t="shared" ref="AB2827:AB2858" si="1834">R2827*$H2827</f>
        <v>274.08594469517095</v>
      </c>
      <c r="AC2827" s="31">
        <f t="shared" ref="AC2827:AC2858" si="1835">S2827*$H2827</f>
        <v>367.85381720433998</v>
      </c>
      <c r="AD2827" s="31">
        <f t="shared" si="1819"/>
        <v>37.80877002551113</v>
      </c>
      <c r="AE2827" s="31">
        <f t="shared" ref="AE2827:AE2889" si="1836">U2827*$H2827</f>
        <v>6.0501108193822937</v>
      </c>
      <c r="AF2827" s="31">
        <f t="shared" ref="AF2827:AF2890" si="1837">Z2827+AA2827+AB2827+AC2827+AD2827+AE2827</f>
        <v>16134.072985501263</v>
      </c>
      <c r="AG2827" s="31">
        <f t="shared" ref="AG2827:AG2890" si="1838">Z2827/AF2827</f>
        <v>0.12315072242469641</v>
      </c>
      <c r="AH2827" s="31">
        <f t="shared" ref="AH2827:AL2890" si="1839">AA2827/$AF2827</f>
        <v>0.83434304598947351</v>
      </c>
      <c r="AI2827" s="31">
        <f t="shared" si="1839"/>
        <v>1.698801938862405E-2</v>
      </c>
      <c r="AJ2827" s="31">
        <f t="shared" si="1839"/>
        <v>2.2799811153383802E-2</v>
      </c>
      <c r="AK2827" s="31">
        <f t="shared" si="1820"/>
        <v>2.3434113667074419E-3</v>
      </c>
      <c r="AL2827" s="31">
        <f t="shared" si="1820"/>
        <v>3.749896771149585E-4</v>
      </c>
      <c r="AM2827" s="31">
        <f t="shared" ref="AM2827:AM2890" si="1840">AG2827+AH2827+AI2827+AJ2827+AK2827+AL2827</f>
        <v>1.0000000000000002</v>
      </c>
      <c r="AN2827" s="31">
        <f>(Z2827*'Propiedades físicas'!$F$4)/1000</f>
        <v>1747.2601224580212</v>
      </c>
      <c r="AO2827" s="31">
        <f>(AA2827*'Propiedades físicas'!$F$6)/1000</f>
        <v>431.30170523002482</v>
      </c>
      <c r="AP2827" s="31">
        <f>(AB2827*'Propiedades físicas'!$F$9)/1000</f>
        <v>169.09732357968571</v>
      </c>
      <c r="AQ2827" s="31">
        <f>(AC2827*'Propiedades físicas'!$F$5)/1000</f>
        <v>108.321913552162</v>
      </c>
      <c r="AR2827" s="31">
        <f>(AD2827*'Propiedades físicas'!$F$8)/1000</f>
        <v>13.4039651494442</v>
      </c>
      <c r="AS2827" s="31">
        <f>(AE2827*'Propiedades físicas'!$F$7)/1000</f>
        <v>0.55715470535691547</v>
      </c>
      <c r="AT2827" s="31">
        <f t="shared" ref="AT2827:AT2890" si="1841">AN2827+AO2827+AP2827+AQ2827+AR2827+AS2827</f>
        <v>2469.9421846746945</v>
      </c>
      <c r="AU2827" s="31">
        <f t="shared" ref="AU2827:AU2890" si="1842">AN2827/$AT2827</f>
        <v>0.70740932046882921</v>
      </c>
      <c r="AV2827" s="31">
        <f t="shared" si="1805"/>
        <v>0.17462016232854849</v>
      </c>
      <c r="AW2827" s="31">
        <f t="shared" si="1805"/>
        <v>6.8462057382916747E-2</v>
      </c>
      <c r="AX2827" s="31">
        <f t="shared" si="1805"/>
        <v>4.3856052268862564E-2</v>
      </c>
      <c r="AY2827" s="31">
        <f t="shared" ref="AY2827:AZ2890" si="1843">AR2827/$AT2827</f>
        <v>5.4268335642073257E-3</v>
      </c>
      <c r="AZ2827" s="31">
        <f t="shared" si="1806"/>
        <v>2.2557398663576245E-4</v>
      </c>
      <c r="BA2827" s="31">
        <f t="shared" ref="BA2827:BA2890" si="1844">AU2827+AV2827+AW2827+AX2827+AY2827+AZ2827</f>
        <v>1.0000000000000002</v>
      </c>
      <c r="BB2827" s="34">
        <f>AU2827*'Propiedades físicas'!$C$4+'Diseño reactor'!AV2827*'Propiedades físicas'!$C$5+'Diseño reactor'!AW2827*'Propiedades físicas'!$C$8+'Diseño reactor'!AX2827*'Propiedades físicas'!$C$9+'Diseño reactor'!AY2827*'Propiedades físicas'!$C$7+'Diseño reactor'!AZ2827*'Propiedades físicas'!$C$6</f>
        <v>875.29851505683803</v>
      </c>
      <c r="BC2827" s="45">
        <f>AU2827*'Propiedades físicas'!$L$4+'Diseño reactor'!AV2827*'Propiedades físicas'!$L$5+'Diseño reactor'!AW2827*'Propiedades físicas'!$L$8+AX2827*'Propiedades físicas'!$L$9+'Diseño reactor'!AY2827*'Propiedades físicas'!$L$7+'Diseño reactor'!AZ2827*'Propiedades físicas'!$L$6</f>
        <v>2.1312312554961252</v>
      </c>
      <c r="BD2827" s="29">
        <f t="shared" si="1821"/>
        <v>1.2079194635969375</v>
      </c>
      <c r="BE2827" s="58">
        <f t="shared" si="1822"/>
        <v>40.984135113375331</v>
      </c>
      <c r="BF2827" s="30">
        <f>AU2827*'Propiedades físicas'!$I$4+'Diseño reactor'!AV2827*'Propiedades físicas'!$I$5+'Diseño reactor'!AW2827*'Propiedades físicas'!$I$8+'Diseño reactor'!AX2827*'Propiedades físicas'!$I$9+'Diseño reactor'!AY2827*'Propiedades físicas'!$I$7+'Diseño reactor'!AZ2827*'Propiedades físicas'!$I$6</f>
        <v>2.0006176223039664E-2</v>
      </c>
      <c r="BG2827" s="24">
        <f>AU2827*'Propiedades físicas'!$O$4+'Diseño reactor'!AV2827*'Propiedades físicas'!$O$5+'Diseño reactor'!AW2827*'Propiedades físicas'!$O$8+'Diseño reactor'!AX2827*'Propiedades físicas'!$O$9+'Diseño reactor'!AY2827*'Propiedades físicas'!$O$7+'Diseño reactor'!AZ2827*'Propiedades físicas'!$O$6</f>
        <v>0.15512170350679269</v>
      </c>
      <c r="BH2827" s="54">
        <f t="shared" si="1823"/>
        <v>41077.717255204036</v>
      </c>
      <c r="BI2827" s="34">
        <f t="shared" ref="BI2827:BI2890" si="1845">(BC2827*BF2827)/(BG2827/1000)</f>
        <v>274.8666827762014</v>
      </c>
      <c r="BJ2827" s="27">
        <f t="shared" si="1824"/>
        <v>4799.2118809330241</v>
      </c>
      <c r="BK2827" s="34">
        <f t="shared" si="1825"/>
        <v>572.66301727720725</v>
      </c>
      <c r="BL2827" s="27">
        <f t="shared" si="1826"/>
        <v>105.81065580192751</v>
      </c>
      <c r="BM2827" s="34">
        <f t="shared" si="1827"/>
        <v>1.1054421768707483</v>
      </c>
      <c r="BN2827" s="45">
        <f t="shared" si="1828"/>
        <v>3136.0402773649239</v>
      </c>
      <c r="BO2827" s="45">
        <f t="shared" si="1829"/>
        <v>112.66869105555641</v>
      </c>
      <c r="BP2827" s="66">
        <f t="shared" si="1830"/>
        <v>6.6870825422016171</v>
      </c>
    </row>
    <row r="2828" spans="8:68">
      <c r="H2828" s="68">
        <v>2823</v>
      </c>
      <c r="I2828" s="31">
        <f>('Propiedades físicas'!$C$10*'Diseño reactor'!H2828)/1000</f>
        <v>2470.8174299562947</v>
      </c>
      <c r="J2828" s="31">
        <f t="shared" si="1807"/>
        <v>0.18455430760340152</v>
      </c>
      <c r="K2828" s="31">
        <f>(I2828*1000)/'Propiedades físicas'!$F$10</f>
        <v>16139.790233192796</v>
      </c>
      <c r="L2828" s="31">
        <f t="shared" si="1808"/>
        <v>2305.6843190275422</v>
      </c>
      <c r="M2828" s="31">
        <f t="shared" si="1809"/>
        <v>13834.105914165253</v>
      </c>
      <c r="N2828" s="31">
        <f t="shared" si="1810"/>
        <v>0.81674967021875389</v>
      </c>
      <c r="O2828" s="32">
        <f t="shared" si="1811"/>
        <v>4.9004980213125231</v>
      </c>
      <c r="P2828" s="33">
        <f t="shared" si="1812"/>
        <v>0.70411758996159535</v>
      </c>
      <c r="Q2828" s="31">
        <f t="shared" si="1813"/>
        <v>4.7701917145867982</v>
      </c>
      <c r="R2828" s="31">
        <f t="shared" si="1814"/>
        <v>9.7099799111997814E-2</v>
      </c>
      <c r="S2828" s="31">
        <f t="shared" si="1815"/>
        <v>0.1303063067257253</v>
      </c>
      <c r="T2828" s="31">
        <f t="shared" si="1816"/>
        <v>1.3390335821754685E-2</v>
      </c>
      <c r="U2828" s="31">
        <f t="shared" si="1817"/>
        <v>2.1419453234060508E-3</v>
      </c>
      <c r="V2828" s="47">
        <f t="shared" si="1831"/>
        <v>6.9728149685517214E-4</v>
      </c>
      <c r="W2828" s="31">
        <f t="shared" si="1818"/>
        <v>0.13790281693899153</v>
      </c>
      <c r="X2828" s="34">
        <f>(S2828*H2828*'Propiedades físicas'!$F$5*60*24*365)/(1000000)</f>
        <v>56934.134997891801</v>
      </c>
      <c r="Y2828" s="34">
        <f>(U2828*H2828*'Propiedades físicas'!$F$7*60*24*365)/(1000000)</f>
        <v>292.6759847279701</v>
      </c>
      <c r="Z2828" s="31">
        <f t="shared" si="1832"/>
        <v>1987.7239564615836</v>
      </c>
      <c r="AA2828" s="31">
        <f t="shared" si="1833"/>
        <v>13466.251210278531</v>
      </c>
      <c r="AB2828" s="31">
        <f t="shared" si="1834"/>
        <v>274.11273289316983</v>
      </c>
      <c r="AC2828" s="31">
        <f t="shared" si="1835"/>
        <v>367.85470388672252</v>
      </c>
      <c r="AD2828" s="31">
        <f t="shared" si="1819"/>
        <v>37.800918024813477</v>
      </c>
      <c r="AE2828" s="31">
        <f t="shared" si="1836"/>
        <v>6.0467116479752816</v>
      </c>
      <c r="AF2828" s="31">
        <f t="shared" si="1837"/>
        <v>16139.790233192796</v>
      </c>
      <c r="AG2828" s="31">
        <f t="shared" si="1838"/>
        <v>0.12315674043728692</v>
      </c>
      <c r="AH2828" s="31">
        <f t="shared" si="1839"/>
        <v>0.83435106749925947</v>
      </c>
      <c r="AI2828" s="31">
        <f t="shared" si="1839"/>
        <v>1.698366143132608E-2</v>
      </c>
      <c r="AJ2828" s="31">
        <f t="shared" si="1839"/>
        <v>2.2791789643597678E-2</v>
      </c>
      <c r="AK2828" s="31">
        <f t="shared" si="1820"/>
        <v>2.3420947533179708E-3</v>
      </c>
      <c r="AL2828" s="31">
        <f t="shared" si="1820"/>
        <v>3.7464623521188802E-4</v>
      </c>
      <c r="AM2828" s="31">
        <f t="shared" si="1840"/>
        <v>1</v>
      </c>
      <c r="AN2828" s="31">
        <f>(Z2828*'Propiedades físicas'!$F$4)/1000</f>
        <v>1747.9646928331872</v>
      </c>
      <c r="AO2828" s="31">
        <f>(AA2828*'Propiedades físicas'!$F$6)/1000</f>
        <v>431.45868877732408</v>
      </c>
      <c r="AP2828" s="31">
        <f>(AB2828*'Propiedades físicas'!$F$9)/1000</f>
        <v>169.1138505584411</v>
      </c>
      <c r="AQ2828" s="31">
        <f>(AC2828*'Propiedades físicas'!$F$5)/1000</f>
        <v>108.32217465352319</v>
      </c>
      <c r="AR2828" s="31">
        <f>(AD2828*'Propiedades físicas'!$F$8)/1000</f>
        <v>13.401181458156868</v>
      </c>
      <c r="AS2828" s="31">
        <f>(AE2828*'Propiedades físicas'!$F$7)/1000</f>
        <v>0.55684167566204368</v>
      </c>
      <c r="AT2828" s="31">
        <f t="shared" si="1841"/>
        <v>2470.8174299562943</v>
      </c>
      <c r="AU2828" s="31">
        <f t="shared" si="1842"/>
        <v>0.70744388947592396</v>
      </c>
      <c r="AV2828" s="31">
        <f t="shared" ref="AV2828:AZ2891" si="1846">AO2828/$AT2828</f>
        <v>0.1746218411551986</v>
      </c>
      <c r="AW2828" s="31">
        <f t="shared" si="1846"/>
        <v>6.8444494727978547E-2</v>
      </c>
      <c r="AX2828" s="31">
        <f t="shared" si="1846"/>
        <v>4.3840622678236199E-2</v>
      </c>
      <c r="AY2828" s="31">
        <f t="shared" si="1843"/>
        <v>5.4237845725387803E-3</v>
      </c>
      <c r="AZ2828" s="31">
        <f t="shared" si="1843"/>
        <v>2.2536739012396132E-4</v>
      </c>
      <c r="BA2828" s="31">
        <f t="shared" si="1844"/>
        <v>1</v>
      </c>
      <c r="BB2828" s="34">
        <f>AU2828*'Propiedades físicas'!$C$4+'Diseño reactor'!AV2828*'Propiedades físicas'!$C$5+'Diseño reactor'!AW2828*'Propiedades físicas'!$C$8+'Diseño reactor'!AX2828*'Propiedades físicas'!$C$9+'Diseño reactor'!AY2828*'Propiedades físicas'!$C$7+'Diseño reactor'!AZ2828*'Propiedades físicas'!$C$6</f>
        <v>875.29844474116248</v>
      </c>
      <c r="BC2828" s="45">
        <f>AU2828*'Propiedades físicas'!$L$4+'Diseño reactor'!AV2828*'Propiedades físicas'!$L$5+'Diseño reactor'!AW2828*'Propiedades físicas'!$L$8+AX2828*'Propiedades físicas'!$L$9+'Diseño reactor'!AY2828*'Propiedades físicas'!$L$7+'Diseño reactor'!AZ2828*'Propiedades físicas'!$L$6</f>
        <v>2.1312555773074986</v>
      </c>
      <c r="BD2828" s="29">
        <f t="shared" si="1821"/>
        <v>1.2075369015926087</v>
      </c>
      <c r="BE2828" s="58">
        <f t="shared" si="1822"/>
        <v>40.983724683804105</v>
      </c>
      <c r="BF2828" s="30">
        <f>AU2828*'Propiedades físicas'!$I$4+'Diseño reactor'!AV2828*'Propiedades físicas'!$I$5+'Diseño reactor'!AW2828*'Propiedades físicas'!$I$8+'Diseño reactor'!AX2828*'Propiedades físicas'!$I$9+'Diseño reactor'!AY2828*'Propiedades físicas'!$I$7+'Diseño reactor'!AZ2828*'Propiedades físicas'!$I$6</f>
        <v>2.0006203660200568E-2</v>
      </c>
      <c r="BG2828" s="24">
        <f>AU2828*'Propiedades físicas'!$O$4+'Diseño reactor'!AV2828*'Propiedades físicas'!$O$5+'Diseño reactor'!AW2828*'Propiedades físicas'!$O$8+'Diseño reactor'!AX2828*'Propiedades físicas'!$O$9+'Diseño reactor'!AY2828*'Propiedades físicas'!$O$7+'Diseño reactor'!AZ2828*'Propiedades físicas'!$O$6</f>
        <v>0.1551229007415639</v>
      </c>
      <c r="BH2828" s="54">
        <f t="shared" si="1823"/>
        <v>41077.657619974649</v>
      </c>
      <c r="BI2828" s="34">
        <f t="shared" si="1845"/>
        <v>274.86807510509351</v>
      </c>
      <c r="BJ2828" s="27">
        <f t="shared" si="1824"/>
        <v>4799.2153394432717</v>
      </c>
      <c r="BK2828" s="34">
        <f t="shared" si="1825"/>
        <v>572.66784979834574</v>
      </c>
      <c r="BL2828" s="27">
        <f t="shared" si="1826"/>
        <v>105.81082078193256</v>
      </c>
      <c r="BM2828" s="34">
        <f t="shared" si="1827"/>
        <v>1.1054421768707483</v>
      </c>
      <c r="BN2828" s="45">
        <f t="shared" si="1828"/>
        <v>3137.2458631857348</v>
      </c>
      <c r="BO2828" s="45">
        <f t="shared" si="1829"/>
        <v>112.67386952699194</v>
      </c>
      <c r="BP2828" s="66">
        <f t="shared" si="1830"/>
        <v>6.6870820050057711</v>
      </c>
    </row>
    <row r="2829" spans="8:68">
      <c r="H2829" s="68">
        <v>2824</v>
      </c>
      <c r="I2829" s="31">
        <f>('Propiedades físicas'!$C$10*'Diseño reactor'!H2829)/1000</f>
        <v>2471.6926752378945</v>
      </c>
      <c r="J2829" s="31">
        <f t="shared" si="1807"/>
        <v>0.18448895551147398</v>
      </c>
      <c r="K2829" s="31">
        <f>(I2829*1000)/'Propiedades físicas'!$F$10</f>
        <v>16145.507480884327</v>
      </c>
      <c r="L2829" s="31">
        <f t="shared" si="1808"/>
        <v>2306.5010686977607</v>
      </c>
      <c r="M2829" s="31">
        <f t="shared" si="1809"/>
        <v>13839.006412186565</v>
      </c>
      <c r="N2829" s="31">
        <f t="shared" si="1810"/>
        <v>0.81674967021875378</v>
      </c>
      <c r="O2829" s="32">
        <f t="shared" si="1811"/>
        <v>4.9004980213125231</v>
      </c>
      <c r="P2829" s="33">
        <f t="shared" si="1812"/>
        <v>0.70415197542227659</v>
      </c>
      <c r="Q2829" s="31">
        <f t="shared" si="1813"/>
        <v>4.7702375434489772</v>
      </c>
      <c r="R2829" s="31">
        <f t="shared" si="1814"/>
        <v>9.7074895907455411E-2</v>
      </c>
      <c r="S2829" s="31">
        <f t="shared" si="1815"/>
        <v>0.13026047786354603</v>
      </c>
      <c r="T2829" s="31">
        <f t="shared" si="1816"/>
        <v>1.338281471097493E-2</v>
      </c>
      <c r="U2829" s="31">
        <f t="shared" si="1817"/>
        <v>2.1399841780469276E-3</v>
      </c>
      <c r="V2829" s="47">
        <f t="shared" si="1831"/>
        <v>6.9731554847642921E-4</v>
      </c>
      <c r="W2829" s="31">
        <f t="shared" si="1818"/>
        <v>0.13786071657221446</v>
      </c>
      <c r="X2829" s="34">
        <f>(S2829*H2829*'Propiedades físicas'!$F$5*60*24*365)/(1000000)</f>
        <v>56934.272065232552</v>
      </c>
      <c r="Y2829" s="34">
        <f>(U2829*H2829*'Propiedades físicas'!$F$7*60*24*365)/(1000000)</f>
        <v>292.5115938916972</v>
      </c>
      <c r="Z2829" s="31">
        <f t="shared" si="1832"/>
        <v>1988.5251785925091</v>
      </c>
      <c r="AA2829" s="31">
        <f t="shared" si="1833"/>
        <v>13471.150822699912</v>
      </c>
      <c r="AB2829" s="31">
        <f t="shared" si="1834"/>
        <v>274.13950604265409</v>
      </c>
      <c r="AC2829" s="31">
        <f t="shared" si="1835"/>
        <v>367.85558948665397</v>
      </c>
      <c r="AD2829" s="31">
        <f t="shared" si="1819"/>
        <v>37.793068743793199</v>
      </c>
      <c r="AE2829" s="31">
        <f t="shared" si="1836"/>
        <v>6.0433153188045239</v>
      </c>
      <c r="AF2829" s="31">
        <f t="shared" si="1837"/>
        <v>16145.507480884326</v>
      </c>
      <c r="AG2829" s="31">
        <f t="shared" si="1838"/>
        <v>0.12316275477539794</v>
      </c>
      <c r="AH2829" s="31">
        <f t="shared" si="1839"/>
        <v>0.83435908339513321</v>
      </c>
      <c r="AI2829" s="31">
        <f t="shared" si="1839"/>
        <v>1.697930562834429E-2</v>
      </c>
      <c r="AJ2829" s="31">
        <f t="shared" si="1839"/>
        <v>2.2783773747724015E-2</v>
      </c>
      <c r="AK2829" s="31">
        <f t="shared" si="1820"/>
        <v>2.3407792408221776E-3</v>
      </c>
      <c r="AL2829" s="31">
        <f t="shared" si="1820"/>
        <v>3.7430321257845764E-4</v>
      </c>
      <c r="AM2829" s="31">
        <f t="shared" si="1840"/>
        <v>1</v>
      </c>
      <c r="AN2829" s="31">
        <f>(Z2829*'Propiedades físicas'!$F$4)/1000</f>
        <v>1748.6692715506806</v>
      </c>
      <c r="AO2829" s="31">
        <f>(AA2829*'Propiedades físicas'!$F$6)/1000</f>
        <v>431.61567235930522</v>
      </c>
      <c r="AP2829" s="31">
        <f>(AB2829*'Propiedades físicas'!$F$9)/1000</f>
        <v>169.1303682530154</v>
      </c>
      <c r="AQ2829" s="31">
        <f>(AC2829*'Propiedades físicas'!$F$5)/1000</f>
        <v>108.322435436135</v>
      </c>
      <c r="AR2829" s="31">
        <f>(AD2829*'Propiedades físicas'!$F$8)/1000</f>
        <v>13.398398731049559</v>
      </c>
      <c r="AS2829" s="31">
        <f>(AE2829*'Propiedades físicas'!$F$7)/1000</f>
        <v>0.55652890770870866</v>
      </c>
      <c r="AT2829" s="31">
        <f t="shared" si="1841"/>
        <v>2471.6926752378945</v>
      </c>
      <c r="AU2829" s="31">
        <f t="shared" si="1842"/>
        <v>0.70747843737586646</v>
      </c>
      <c r="AV2829" s="31">
        <f t="shared" si="1846"/>
        <v>0.17462351880690963</v>
      </c>
      <c r="AW2829" s="31">
        <f t="shared" si="1846"/>
        <v>6.8426940754977558E-2</v>
      </c>
      <c r="AX2829" s="31">
        <f t="shared" si="1846"/>
        <v>4.3825203886121974E-2</v>
      </c>
      <c r="AY2829" s="31">
        <f t="shared" si="1843"/>
        <v>5.4207381303017351E-3</v>
      </c>
      <c r="AZ2829" s="31">
        <f t="shared" si="1843"/>
        <v>2.2516104582263411E-4</v>
      </c>
      <c r="BA2829" s="31">
        <f t="shared" si="1844"/>
        <v>1</v>
      </c>
      <c r="BB2829" s="34">
        <f>AU2829*'Propiedades físicas'!$C$4+'Diseño reactor'!AV2829*'Propiedades físicas'!$C$5+'Diseño reactor'!AW2829*'Propiedades físicas'!$C$8+'Diseño reactor'!AX2829*'Propiedades físicas'!$C$9+'Diseño reactor'!AY2829*'Propiedades físicas'!$C$7+'Diseño reactor'!AZ2829*'Propiedades físicas'!$C$6</f>
        <v>875.29837450946661</v>
      </c>
      <c r="BC2829" s="45">
        <f>AU2829*'Propiedades físicas'!$L$4+'Diseño reactor'!AV2829*'Propiedades físicas'!$L$5+'Diseño reactor'!AW2829*'Propiedades físicas'!$L$8+AX2829*'Propiedades físicas'!$L$9+'Diseño reactor'!AY2829*'Propiedades físicas'!$L$7+'Diseño reactor'!AZ2829*'Propiedades físicas'!$L$6</f>
        <v>2.1312798837194959</v>
      </c>
      <c r="BD2829" s="29">
        <f t="shared" si="1821"/>
        <v>1.2071545820916749</v>
      </c>
      <c r="BE2829" s="58">
        <f t="shared" si="1822"/>
        <v>40.983314517042622</v>
      </c>
      <c r="BF2829" s="30">
        <f>AU2829*'Propiedades físicas'!$I$4+'Diseño reactor'!AV2829*'Propiedades físicas'!$I$5+'Diseño reactor'!AW2829*'Propiedades físicas'!$I$8+'Diseño reactor'!AX2829*'Propiedades físicas'!$I$9+'Diseño reactor'!AY2829*'Propiedades físicas'!$I$7+'Diseño reactor'!AZ2829*'Propiedades físicas'!$I$6</f>
        <v>2.0006231058293657E-2</v>
      </c>
      <c r="BG2829" s="24">
        <f>AU2829*'Propiedades físicas'!$O$4+'Diseño reactor'!AV2829*'Propiedades físicas'!$O$5+'Diseño reactor'!AW2829*'Propiedades físicas'!$O$8+'Diseño reactor'!AX2829*'Propiedades físicas'!$O$9+'Diseño reactor'!AY2829*'Propiedades físicas'!$O$7+'Diseño reactor'!AZ2829*'Propiedades físicas'!$O$6</f>
        <v>0.15512409724101256</v>
      </c>
      <c r="BH2829" s="54">
        <f t="shared" si="1823"/>
        <v>41077.5980690656</v>
      </c>
      <c r="BI2829" s="34">
        <f t="shared" si="1845"/>
        <v>274.86946620123427</v>
      </c>
      <c r="BJ2829" s="27">
        <f t="shared" si="1824"/>
        <v>4799.2187973011996</v>
      </c>
      <c r="BK2829" s="34">
        <f t="shared" si="1825"/>
        <v>572.67267953342048</v>
      </c>
      <c r="BL2829" s="27">
        <f t="shared" si="1826"/>
        <v>105.81098566455474</v>
      </c>
      <c r="BM2829" s="34">
        <f t="shared" si="1827"/>
        <v>1.1054421768707483</v>
      </c>
      <c r="BN2829" s="45">
        <f t="shared" si="1828"/>
        <v>3138.4514589569517</v>
      </c>
      <c r="BO2829" s="45">
        <f t="shared" si="1829"/>
        <v>112.67904483686874</v>
      </c>
      <c r="BP2829" s="66">
        <f t="shared" si="1830"/>
        <v>6.6870814684515105</v>
      </c>
    </row>
    <row r="2830" spans="8:68">
      <c r="H2830" s="68">
        <v>2825</v>
      </c>
      <c r="I2830" s="31">
        <f>('Propiedades físicas'!$C$10*'Diseño reactor'!H2830)/1000</f>
        <v>2472.5679205194938</v>
      </c>
      <c r="J2830" s="31">
        <f t="shared" si="1807"/>
        <v>0.1844236496865142</v>
      </c>
      <c r="K2830" s="31">
        <f>(I2830*1000)/'Propiedades físicas'!$F$10</f>
        <v>16151.224728575857</v>
      </c>
      <c r="L2830" s="31">
        <f t="shared" si="1808"/>
        <v>2307.3178183679793</v>
      </c>
      <c r="M2830" s="31">
        <f t="shared" si="1809"/>
        <v>13843.906910207876</v>
      </c>
      <c r="N2830" s="31">
        <f t="shared" si="1810"/>
        <v>0.81674967021875378</v>
      </c>
      <c r="O2830" s="32">
        <f t="shared" si="1811"/>
        <v>4.9004980213125222</v>
      </c>
      <c r="P2830" s="33">
        <f t="shared" si="1812"/>
        <v>0.70418633989428303</v>
      </c>
      <c r="Q2830" s="31">
        <f t="shared" si="1813"/>
        <v>4.7702833402485272</v>
      </c>
      <c r="R2830" s="31">
        <f t="shared" si="1814"/>
        <v>9.7050005011046062E-2</v>
      </c>
      <c r="S2830" s="31">
        <f t="shared" si="1815"/>
        <v>0.130214681063995</v>
      </c>
      <c r="T2830" s="31">
        <f t="shared" si="1816"/>
        <v>1.3375299887325359E-2</v>
      </c>
      <c r="U2830" s="31">
        <f t="shared" si="1817"/>
        <v>2.1380254260994144E-3</v>
      </c>
      <c r="V2830" s="47">
        <f t="shared" si="1831"/>
        <v>6.9734957931278513E-4</v>
      </c>
      <c r="W2830" s="31">
        <f t="shared" si="1818"/>
        <v>0.13781864190324369</v>
      </c>
      <c r="X2830" s="34">
        <f>(S2830*H2830*'Propiedades físicas'!$F$5*60*24*365)/(1000000)</f>
        <v>56934.408965294264</v>
      </c>
      <c r="Y2830" s="34">
        <f>(U2830*H2830*'Propiedades físicas'!$F$7*60*24*365)/(1000000)</f>
        <v>292.34734047483209</v>
      </c>
      <c r="Z2830" s="31">
        <f t="shared" si="1832"/>
        <v>1989.3264102013495</v>
      </c>
      <c r="AA2830" s="31">
        <f t="shared" si="1833"/>
        <v>13476.050436202089</v>
      </c>
      <c r="AB2830" s="31">
        <f t="shared" si="1834"/>
        <v>274.1662641562051</v>
      </c>
      <c r="AC2830" s="31">
        <f t="shared" si="1835"/>
        <v>367.85647400578586</v>
      </c>
      <c r="AD2830" s="31">
        <f t="shared" si="1819"/>
        <v>37.785222181694138</v>
      </c>
      <c r="AE2830" s="31">
        <f t="shared" si="1836"/>
        <v>6.0399218287308454</v>
      </c>
      <c r="AF2830" s="31">
        <f t="shared" si="1837"/>
        <v>16151.224728575855</v>
      </c>
      <c r="AG2830" s="31">
        <f t="shared" si="1838"/>
        <v>0.12316876544239377</v>
      </c>
      <c r="AH2830" s="31">
        <f t="shared" si="1839"/>
        <v>0.8343670936829537</v>
      </c>
      <c r="AI2830" s="31">
        <f t="shared" si="1839"/>
        <v>1.6974951978169887E-2</v>
      </c>
      <c r="AJ2830" s="31">
        <f t="shared" si="1839"/>
        <v>2.277576345990338E-2</v>
      </c>
      <c r="AK2830" s="31">
        <f t="shared" si="1820"/>
        <v>2.3394648280041534E-3</v>
      </c>
      <c r="AL2830" s="31">
        <f t="shared" si="1820"/>
        <v>3.7396060857506372E-4</v>
      </c>
      <c r="AM2830" s="31">
        <f t="shared" si="1840"/>
        <v>1</v>
      </c>
      <c r="AN2830" s="31">
        <f>(Z2830*'Propiedades físicas'!$F$4)/1000</f>
        <v>1749.3738586028628</v>
      </c>
      <c r="AO2830" s="31">
        <f>(AA2830*'Propiedades físicas'!$F$6)/1000</f>
        <v>431.77265597591492</v>
      </c>
      <c r="AP2830" s="31">
        <f>(AB2830*'Propiedades físicas'!$F$9)/1000</f>
        <v>169.14687667117073</v>
      </c>
      <c r="AQ2830" s="31">
        <f>(AC2830*'Propiedades físicas'!$F$5)/1000</f>
        <v>108.32269590048377</v>
      </c>
      <c r="AR2830" s="31">
        <f>(AD2830*'Propiedades físicas'!$F$8)/1000</f>
        <v>13.395616967854201</v>
      </c>
      <c r="AS2830" s="31">
        <f>(AE2830*'Propiedades físicas'!$F$7)/1000</f>
        <v>0.55621640120782356</v>
      </c>
      <c r="AT2830" s="31">
        <f t="shared" si="1841"/>
        <v>2472.5679205194938</v>
      </c>
      <c r="AU2830" s="31">
        <f t="shared" si="1842"/>
        <v>0.70751296418798248</v>
      </c>
      <c r="AV2830" s="31">
        <f t="shared" si="1846"/>
        <v>0.17462519528490777</v>
      </c>
      <c r="AW2830" s="31">
        <f t="shared" si="1846"/>
        <v>6.8409395457833352E-2</v>
      </c>
      <c r="AX2830" s="31">
        <f t="shared" si="1846"/>
        <v>4.3809795881249176E-2</v>
      </c>
      <c r="AY2830" s="31">
        <f t="shared" si="1843"/>
        <v>5.4176942346804138E-3</v>
      </c>
      <c r="AZ2830" s="31">
        <f t="shared" si="1843"/>
        <v>2.2495495334702914E-4</v>
      </c>
      <c r="BA2830" s="31">
        <f t="shared" si="1844"/>
        <v>1.0000000000000002</v>
      </c>
      <c r="BB2830" s="34">
        <f>AU2830*'Propiedades físicas'!$C$4+'Diseño reactor'!AV2830*'Propiedades físicas'!$C$5+'Diseño reactor'!AW2830*'Propiedades físicas'!$C$8+'Diseño reactor'!AX2830*'Propiedades físicas'!$C$9+'Diseño reactor'!AY2830*'Propiedades físicas'!$C$7+'Diseño reactor'!AZ2830*'Propiedades físicas'!$C$6</f>
        <v>875.29830436162888</v>
      </c>
      <c r="BC2830" s="45">
        <f>AU2830*'Propiedades físicas'!$L$4+'Diseño reactor'!AV2830*'Propiedades físicas'!$L$5+'Diseño reactor'!AW2830*'Propiedades físicas'!$L$8+AX2830*'Propiedades físicas'!$L$9+'Diseño reactor'!AY2830*'Propiedades físicas'!$L$7+'Diseño reactor'!AZ2830*'Propiedades físicas'!$L$6</f>
        <v>2.1313041747466697</v>
      </c>
      <c r="BD2830" s="29">
        <f t="shared" si="1821"/>
        <v>1.2067725048634288</v>
      </c>
      <c r="BE2830" s="58">
        <f t="shared" si="1822"/>
        <v>40.98290461283807</v>
      </c>
      <c r="BF2830" s="30">
        <f>AU2830*'Propiedades físicas'!$I$4+'Diseño reactor'!AV2830*'Propiedades físicas'!$I$5+'Diseño reactor'!AW2830*'Propiedades físicas'!$I$8+'Diseño reactor'!AX2830*'Propiedades físicas'!$I$9+'Diseño reactor'!AY2830*'Propiedades físicas'!$I$7+'Diseño reactor'!AZ2830*'Propiedades físicas'!$I$6</f>
        <v>2.0006258417377343E-2</v>
      </c>
      <c r="BG2830" s="24">
        <f>AU2830*'Propiedades físicas'!$O$4+'Diseño reactor'!AV2830*'Propiedades físicas'!$O$5+'Diseño reactor'!AW2830*'Propiedades físicas'!$O$8+'Diseño reactor'!AX2830*'Propiedades físicas'!$O$9+'Diseño reactor'!AY2830*'Propiedades físicas'!$O$7+'Diseño reactor'!AZ2830*'Propiedades físicas'!$O$6</f>
        <v>0.15512529300580752</v>
      </c>
      <c r="BH2830" s="54">
        <f t="shared" si="1823"/>
        <v>41077.538602350542</v>
      </c>
      <c r="BI2830" s="34">
        <f t="shared" si="1845"/>
        <v>274.87085606613948</v>
      </c>
      <c r="BJ2830" s="27">
        <f t="shared" si="1824"/>
        <v>4799.2222545059476</v>
      </c>
      <c r="BK2830" s="34">
        <f t="shared" si="1825"/>
        <v>572.67750648479023</v>
      </c>
      <c r="BL2830" s="27">
        <f t="shared" si="1826"/>
        <v>105.81115044987855</v>
      </c>
      <c r="BM2830" s="34">
        <f t="shared" si="1827"/>
        <v>1.1054421768707483</v>
      </c>
      <c r="BN2830" s="45">
        <f t="shared" si="1828"/>
        <v>3139.6570646692335</v>
      </c>
      <c r="BO2830" s="45">
        <f t="shared" si="1829"/>
        <v>112.68421698808125</v>
      </c>
      <c r="BP2830" s="66">
        <f t="shared" si="1830"/>
        <v>6.6870809325379081</v>
      </c>
    </row>
    <row r="2831" spans="8:68">
      <c r="H2831" s="68">
        <v>2826</v>
      </c>
      <c r="I2831" s="31">
        <f>('Propiedades físicas'!$C$10*'Diseño reactor'!H2831)/1000</f>
        <v>2473.443165801094</v>
      </c>
      <c r="J2831" s="31">
        <f t="shared" si="1807"/>
        <v>0.18435839007940641</v>
      </c>
      <c r="K2831" s="31">
        <f>(I2831*1000)/'Propiedades físicas'!$F$10</f>
        <v>16156.941976267388</v>
      </c>
      <c r="L2831" s="31">
        <f t="shared" si="1808"/>
        <v>2308.1345680381983</v>
      </c>
      <c r="M2831" s="31">
        <f t="shared" si="1809"/>
        <v>13848.80740822919</v>
      </c>
      <c r="N2831" s="31">
        <f t="shared" si="1810"/>
        <v>0.81674967021875378</v>
      </c>
      <c r="O2831" s="32">
        <f t="shared" si="1811"/>
        <v>4.9004980213125231</v>
      </c>
      <c r="P2831" s="33">
        <f t="shared" si="1812"/>
        <v>0.70422068339682575</v>
      </c>
      <c r="Q2831" s="31">
        <f t="shared" si="1813"/>
        <v>4.7703291050189049</v>
      </c>
      <c r="R2831" s="31">
        <f t="shared" si="1814"/>
        <v>9.70251264141508E-2</v>
      </c>
      <c r="S2831" s="31">
        <f t="shared" si="1815"/>
        <v>0.13016891629361868</v>
      </c>
      <c r="T2831" s="31">
        <f t="shared" si="1816"/>
        <v>1.3367791343863804E-2</v>
      </c>
      <c r="U2831" s="31">
        <f t="shared" si="1817"/>
        <v>2.1360690639134297E-3</v>
      </c>
      <c r="V2831" s="47">
        <f t="shared" si="1831"/>
        <v>6.9738358938326429E-4</v>
      </c>
      <c r="W2831" s="31">
        <f t="shared" si="1818"/>
        <v>0.13777659290855773</v>
      </c>
      <c r="X2831" s="34">
        <f>(S2831*H2831*'Propiedades físicas'!$F$5*60*24*365)/(1000000)</f>
        <v>56934.545698332025</v>
      </c>
      <c r="Y2831" s="34">
        <f>(U2831*H2831*'Propiedades físicas'!$F$7*60*24*365)/(1000000)</f>
        <v>292.18322432563787</v>
      </c>
      <c r="Z2831" s="31">
        <f t="shared" si="1832"/>
        <v>1990.1276512794295</v>
      </c>
      <c r="AA2831" s="31">
        <f t="shared" si="1833"/>
        <v>13480.950050783425</v>
      </c>
      <c r="AB2831" s="31">
        <f t="shared" si="1834"/>
        <v>274.19300724639015</v>
      </c>
      <c r="AC2831" s="31">
        <f t="shared" si="1835"/>
        <v>367.85735744576641</v>
      </c>
      <c r="AD2831" s="31">
        <f t="shared" si="1819"/>
        <v>37.77737833775911</v>
      </c>
      <c r="AE2831" s="31">
        <f t="shared" si="1836"/>
        <v>6.036531174619352</v>
      </c>
      <c r="AF2831" s="31">
        <f t="shared" si="1837"/>
        <v>16156.941976267392</v>
      </c>
      <c r="AG2831" s="31">
        <f t="shared" si="1838"/>
        <v>0.12317477244163458</v>
      </c>
      <c r="AH2831" s="31">
        <f t="shared" si="1839"/>
        <v>0.83437509836857271</v>
      </c>
      <c r="AI2831" s="31">
        <f t="shared" si="1839"/>
        <v>1.6970600479295325E-2</v>
      </c>
      <c r="AJ2831" s="31">
        <f t="shared" si="1839"/>
        <v>2.2767758774284434E-2</v>
      </c>
      <c r="AK2831" s="31">
        <f t="shared" si="1820"/>
        <v>2.3381515136496464E-3</v>
      </c>
      <c r="AL2831" s="31">
        <f t="shared" si="1820"/>
        <v>3.7361842256327293E-4</v>
      </c>
      <c r="AM2831" s="31">
        <f t="shared" si="1840"/>
        <v>0.99999999999999989</v>
      </c>
      <c r="AN2831" s="31">
        <f>(Z2831*'Propiedades físicas'!$F$4)/1000</f>
        <v>1750.0784539821047</v>
      </c>
      <c r="AO2831" s="31">
        <f>(AA2831*'Propiedades físicas'!$F$6)/1000</f>
        <v>431.92963962710098</v>
      </c>
      <c r="AP2831" s="31">
        <f>(AB2831*'Propiedades físicas'!$F$9)/1000</f>
        <v>169.16337582066038</v>
      </c>
      <c r="AQ2831" s="31">
        <f>(AC2831*'Propiedades físicas'!$F$5)/1000</f>
        <v>108.32295604705484</v>
      </c>
      <c r="AR2831" s="31">
        <f>(AD2831*'Propiedades físicas'!$F$8)/1000</f>
        <v>13.392836168302354</v>
      </c>
      <c r="AS2831" s="31">
        <f>(AE2831*'Propiedades físicas'!$F$7)/1000</f>
        <v>0.55590415587069619</v>
      </c>
      <c r="AT2831" s="31">
        <f t="shared" si="1841"/>
        <v>2473.4431658010944</v>
      </c>
      <c r="AU2831" s="31">
        <f t="shared" si="1842"/>
        <v>0.70754746993157303</v>
      </c>
      <c r="AV2831" s="31">
        <f t="shared" si="1846"/>
        <v>0.17462687059041779</v>
      </c>
      <c r="AW2831" s="31">
        <f t="shared" si="1846"/>
        <v>6.8391858830470456E-2</v>
      </c>
      <c r="AX2831" s="31">
        <f t="shared" si="1846"/>
        <v>4.3794398652362565E-2</v>
      </c>
      <c r="AY2831" s="31">
        <f t="shared" si="1843"/>
        <v>5.4146528828628677E-3</v>
      </c>
      <c r="AZ2831" s="31">
        <f t="shared" si="1843"/>
        <v>2.2474911231309854E-4</v>
      </c>
      <c r="BA2831" s="31">
        <f t="shared" si="1844"/>
        <v>0.99999999999999989</v>
      </c>
      <c r="BB2831" s="34">
        <f>AU2831*'Propiedades físicas'!$C$4+'Diseño reactor'!AV2831*'Propiedades físicas'!$C$5+'Diseño reactor'!AW2831*'Propiedades físicas'!$C$8+'Diseño reactor'!AX2831*'Propiedades físicas'!$C$9+'Diseño reactor'!AY2831*'Propiedades físicas'!$C$7+'Diseño reactor'!AZ2831*'Propiedades físicas'!$C$6</f>
        <v>875.29823429752639</v>
      </c>
      <c r="BC2831" s="45">
        <f>AU2831*'Propiedades físicas'!$L$4+'Diseño reactor'!AV2831*'Propiedades físicas'!$L$5+'Diseño reactor'!AW2831*'Propiedades físicas'!$L$8+AX2831*'Propiedades físicas'!$L$9+'Diseño reactor'!AY2831*'Propiedades físicas'!$L$7+'Diseño reactor'!AZ2831*'Propiedades físicas'!$L$6</f>
        <v>2.1313284504035508</v>
      </c>
      <c r="BD2831" s="29">
        <f t="shared" si="1821"/>
        <v>1.2063906696774589</v>
      </c>
      <c r="BE2831" s="58">
        <f t="shared" si="1822"/>
        <v>40.98249497093795</v>
      </c>
      <c r="BF2831" s="30">
        <f>AU2831*'Propiedades físicas'!$I$4+'Diseño reactor'!AV2831*'Propiedades físicas'!$I$5+'Diseño reactor'!AW2831*'Propiedades físicas'!$I$8+'Diseño reactor'!AX2831*'Propiedades físicas'!$I$9+'Diseño reactor'!AY2831*'Propiedades físicas'!$I$7+'Diseño reactor'!AZ2831*'Propiedades físicas'!$I$6</f>
        <v>2.0006285737509906E-2</v>
      </c>
      <c r="BG2831" s="24">
        <f>AU2831*'Propiedades físicas'!$O$4+'Diseño reactor'!AV2831*'Propiedades físicas'!$O$5+'Diseño reactor'!AW2831*'Propiedades físicas'!$O$8+'Diseño reactor'!AX2831*'Propiedades físicas'!$O$9+'Diseño reactor'!AY2831*'Propiedades físicas'!$O$7+'Diseño reactor'!AZ2831*'Propiedades físicas'!$O$6</f>
        <v>0.15512648803661655</v>
      </c>
      <c r="BH2831" s="54">
        <f t="shared" si="1823"/>
        <v>41077.479219703368</v>
      </c>
      <c r="BI2831" s="34">
        <f t="shared" si="1845"/>
        <v>274.87224470132253</v>
      </c>
      <c r="BJ2831" s="27">
        <f t="shared" si="1824"/>
        <v>4799.2257110566215</v>
      </c>
      <c r="BK2831" s="34">
        <f t="shared" si="1825"/>
        <v>572.68233065480581</v>
      </c>
      <c r="BL2831" s="27">
        <f t="shared" si="1826"/>
        <v>105.81131513798822</v>
      </c>
      <c r="BM2831" s="34">
        <f t="shared" si="1827"/>
        <v>1.1054421768707483</v>
      </c>
      <c r="BN2831" s="45">
        <f t="shared" si="1828"/>
        <v>3140.862680313247</v>
      </c>
      <c r="BO2831" s="45">
        <f t="shared" si="1829"/>
        <v>112.6893859835202</v>
      </c>
      <c r="BP2831" s="66">
        <f t="shared" si="1830"/>
        <v>6.6870803972640225</v>
      </c>
    </row>
    <row r="2832" spans="8:68">
      <c r="H2832" s="68">
        <v>2827</v>
      </c>
      <c r="I2832" s="31">
        <f>('Propiedades físicas'!$C$10*'Diseño reactor'!H2832)/1000</f>
        <v>2474.3184110826937</v>
      </c>
      <c r="J2832" s="31">
        <f t="shared" si="1807"/>
        <v>0.18429317664110453</v>
      </c>
      <c r="K2832" s="31">
        <f>(I2832*1000)/'Propiedades físicas'!$F$10</f>
        <v>16162.659223958921</v>
      </c>
      <c r="L2832" s="31">
        <f t="shared" si="1808"/>
        <v>2308.9513177084173</v>
      </c>
      <c r="M2832" s="31">
        <f t="shared" si="1809"/>
        <v>13853.707906250504</v>
      </c>
      <c r="N2832" s="31">
        <f t="shared" si="1810"/>
        <v>0.81674967021875389</v>
      </c>
      <c r="O2832" s="32">
        <f t="shared" si="1811"/>
        <v>4.9004980213125231</v>
      </c>
      <c r="P2832" s="33">
        <f t="shared" si="1812"/>
        <v>0.70425500594909274</v>
      </c>
      <c r="Q2832" s="31">
        <f t="shared" si="1813"/>
        <v>4.7703748377935131</v>
      </c>
      <c r="R2832" s="31">
        <f t="shared" si="1814"/>
        <v>9.7000260108158029E-2</v>
      </c>
      <c r="S2832" s="31">
        <f t="shared" si="1815"/>
        <v>0.13012318351900987</v>
      </c>
      <c r="T2832" s="31">
        <f t="shared" si="1816"/>
        <v>1.3360289073657571E-2</v>
      </c>
      <c r="U2832" s="31">
        <f t="shared" si="1817"/>
        <v>2.13411508784557E-3</v>
      </c>
      <c r="V2832" s="47">
        <f t="shared" si="1831"/>
        <v>6.9741757870686854E-4</v>
      </c>
      <c r="W2832" s="31">
        <f t="shared" si="1818"/>
        <v>0.13773456956466379</v>
      </c>
      <c r="X2832" s="34">
        <f>(S2832*H2832*'Propiedades físicas'!$F$5*60*24*365)/(1000000)</f>
        <v>56934.682264600473</v>
      </c>
      <c r="Y2832" s="34">
        <f>(U2832*H2832*'Propiedades físicas'!$F$7*60*24*365)/(1000000)</f>
        <v>292.01924529258503</v>
      </c>
      <c r="Z2832" s="31">
        <f t="shared" si="1832"/>
        <v>1990.9289018180853</v>
      </c>
      <c r="AA2832" s="31">
        <f t="shared" si="1833"/>
        <v>13485.849666442262</v>
      </c>
      <c r="AB2832" s="31">
        <f t="shared" si="1834"/>
        <v>274.21973532576277</v>
      </c>
      <c r="AC2832" s="31">
        <f t="shared" si="1835"/>
        <v>367.85823980824091</v>
      </c>
      <c r="AD2832" s="31">
        <f t="shared" si="1819"/>
        <v>37.769537211229952</v>
      </c>
      <c r="AE2832" s="31">
        <f t="shared" si="1836"/>
        <v>6.0331433533394261</v>
      </c>
      <c r="AF2832" s="31">
        <f t="shared" si="1837"/>
        <v>16162.659223958921</v>
      </c>
      <c r="AG2832" s="31">
        <f t="shared" si="1838"/>
        <v>0.12318077577647661</v>
      </c>
      <c r="AH2832" s="31">
        <f t="shared" si="1839"/>
        <v>0.83438309745783312</v>
      </c>
      <c r="AI2832" s="31">
        <f t="shared" si="1839"/>
        <v>1.6966251130214372E-2</v>
      </c>
      <c r="AJ2832" s="31">
        <f t="shared" si="1839"/>
        <v>2.2759759685023962E-2</v>
      </c>
      <c r="AK2832" s="31">
        <f t="shared" si="1820"/>
        <v>2.3368392965460662E-3</v>
      </c>
      <c r="AL2832" s="31">
        <f t="shared" si="1820"/>
        <v>3.7327665390582019E-4</v>
      </c>
      <c r="AM2832" s="31">
        <f t="shared" si="1840"/>
        <v>0.99999999999999989</v>
      </c>
      <c r="AN2832" s="31">
        <f>(Z2832*'Propiedades físicas'!$F$4)/1000</f>
        <v>1750.7830576807878</v>
      </c>
      <c r="AO2832" s="31">
        <f>(AA2832*'Propiedades físicas'!$F$6)/1000</f>
        <v>432.0866233128101</v>
      </c>
      <c r="AP2832" s="31">
        <f>(AB2832*'Propiedades físicas'!$F$9)/1000</f>
        <v>169.17986570922932</v>
      </c>
      <c r="AQ2832" s="31">
        <f>(AC2832*'Propiedades físicas'!$F$5)/1000</f>
        <v>108.32321587633271</v>
      </c>
      <c r="AR2832" s="31">
        <f>(AD2832*'Propiedades físicas'!$F$8)/1000</f>
        <v>13.390056332125237</v>
      </c>
      <c r="AS2832" s="31">
        <f>(AE2832*'Propiedades físicas'!$F$7)/1000</f>
        <v>0.55559217140902772</v>
      </c>
      <c r="AT2832" s="31">
        <f t="shared" si="1841"/>
        <v>2474.3184110826942</v>
      </c>
      <c r="AU2832" s="31">
        <f t="shared" si="1842"/>
        <v>0.70758195462591778</v>
      </c>
      <c r="AV2832" s="31">
        <f t="shared" si="1846"/>
        <v>0.17462854472466249</v>
      </c>
      <c r="AW2832" s="31">
        <f t="shared" si="1846"/>
        <v>6.8374330866818725E-2</v>
      </c>
      <c r="AX2832" s="31">
        <f t="shared" si="1846"/>
        <v>4.3779012188222548E-2</v>
      </c>
      <c r="AY2832" s="31">
        <f t="shared" si="1843"/>
        <v>5.4116140720410003E-3</v>
      </c>
      <c r="AZ2832" s="31">
        <f t="shared" si="1843"/>
        <v>2.2454352233749729E-4</v>
      </c>
      <c r="BA2832" s="31">
        <f t="shared" si="1844"/>
        <v>1.0000000000000002</v>
      </c>
      <c r="BB2832" s="34">
        <f>AU2832*'Propiedades físicas'!$C$4+'Diseño reactor'!AV2832*'Propiedades físicas'!$C$5+'Diseño reactor'!AW2832*'Propiedades físicas'!$C$8+'Diseño reactor'!AX2832*'Propiedades físicas'!$C$9+'Diseño reactor'!AY2832*'Propiedades físicas'!$C$7+'Diseño reactor'!AZ2832*'Propiedades físicas'!$C$6</f>
        <v>875.29816431703921</v>
      </c>
      <c r="BC2832" s="45">
        <f>AU2832*'Propiedades físicas'!$L$4+'Diseño reactor'!AV2832*'Propiedades físicas'!$L$5+'Diseño reactor'!AW2832*'Propiedades físicas'!$L$8+AX2832*'Propiedades físicas'!$L$9+'Diseño reactor'!AY2832*'Propiedades físicas'!$L$7+'Diseño reactor'!AZ2832*'Propiedades físicas'!$L$6</f>
        <v>2.1313527107046579</v>
      </c>
      <c r="BD2832" s="29">
        <f t="shared" si="1821"/>
        <v>1.2060090763036408</v>
      </c>
      <c r="BE2832" s="58">
        <f t="shared" si="1822"/>
        <v>40.982085591090069</v>
      </c>
      <c r="BF2832" s="30">
        <f>AU2832*'Propiedades físicas'!$I$4+'Diseño reactor'!AV2832*'Propiedades físicas'!$I$5+'Diseño reactor'!AW2832*'Propiedades físicas'!$I$8+'Diseño reactor'!AX2832*'Propiedades físicas'!$I$9+'Diseño reactor'!AY2832*'Propiedades físicas'!$I$7+'Diseño reactor'!AZ2832*'Propiedades físicas'!$I$6</f>
        <v>2.0006313018749566E-2</v>
      </c>
      <c r="BG2832" s="24">
        <f>AU2832*'Propiedades físicas'!$O$4+'Diseño reactor'!AV2832*'Propiedades físicas'!$O$5+'Diseño reactor'!AW2832*'Propiedades físicas'!$O$8+'Diseño reactor'!AX2832*'Propiedades físicas'!$O$9+'Diseño reactor'!AY2832*'Propiedades físicas'!$O$7+'Diseño reactor'!AZ2832*'Propiedades físicas'!$O$6</f>
        <v>0.15512768233410706</v>
      </c>
      <c r="BH2832" s="54">
        <f t="shared" si="1823"/>
        <v>41077.419920998203</v>
      </c>
      <c r="BI2832" s="34">
        <f t="shared" si="1845"/>
        <v>274.87363210829483</v>
      </c>
      <c r="BJ2832" s="27">
        <f t="shared" si="1824"/>
        <v>4799.2291669523538</v>
      </c>
      <c r="BK2832" s="34">
        <f t="shared" si="1825"/>
        <v>572.68715204581997</v>
      </c>
      <c r="BL2832" s="27">
        <f t="shared" si="1826"/>
        <v>105.81147972896798</v>
      </c>
      <c r="BM2832" s="34">
        <f t="shared" si="1827"/>
        <v>1.1054421768707483</v>
      </c>
      <c r="BN2832" s="45">
        <f t="shared" si="1828"/>
        <v>3142.068305879689</v>
      </c>
      <c r="BO2832" s="45">
        <f t="shared" si="1829"/>
        <v>112.69455182607295</v>
      </c>
      <c r="BP2832" s="66">
        <f t="shared" si="1830"/>
        <v>6.6870798626289396</v>
      </c>
    </row>
    <row r="2833" spans="8:68">
      <c r="H2833" s="68">
        <v>2828</v>
      </c>
      <c r="I2833" s="31">
        <f>('Propiedades físicas'!$C$10*'Diseño reactor'!H2833)/1000</f>
        <v>2475.1936563642939</v>
      </c>
      <c r="J2833" s="31">
        <f t="shared" si="1807"/>
        <v>0.1842280093226317</v>
      </c>
      <c r="K2833" s="31">
        <f>(I2833*1000)/'Propiedades físicas'!$F$10</f>
        <v>16168.376471650452</v>
      </c>
      <c r="L2833" s="31">
        <f t="shared" si="1808"/>
        <v>2309.7680673786358</v>
      </c>
      <c r="M2833" s="31">
        <f t="shared" si="1809"/>
        <v>13858.608404271816</v>
      </c>
      <c r="N2833" s="31">
        <f t="shared" si="1810"/>
        <v>0.81674967021875378</v>
      </c>
      <c r="O2833" s="32">
        <f t="shared" si="1811"/>
        <v>4.9004980213125231</v>
      </c>
      <c r="P2833" s="33">
        <f t="shared" si="1812"/>
        <v>0.70428930757024799</v>
      </c>
      <c r="Q2833" s="31">
        <f t="shared" si="1813"/>
        <v>4.7704205386057161</v>
      </c>
      <c r="R2833" s="31">
        <f t="shared" si="1814"/>
        <v>9.6975406084463339E-2</v>
      </c>
      <c r="S2833" s="31">
        <f t="shared" si="1815"/>
        <v>0.13007748270680744</v>
      </c>
      <c r="T2833" s="31">
        <f t="shared" si="1816"/>
        <v>1.3352793069783419E-2</v>
      </c>
      <c r="U2833" s="31">
        <f t="shared" si="1817"/>
        <v>2.1321634942590953E-3</v>
      </c>
      <c r="V2833" s="47">
        <f t="shared" si="1831"/>
        <v>6.9745154730257574E-4</v>
      </c>
      <c r="W2833" s="31">
        <f t="shared" si="1818"/>
        <v>0.13769257184809769</v>
      </c>
      <c r="X2833" s="34">
        <f>(S2833*H2833*'Propiedades físicas'!$F$5*60*24*365)/(1000000)</f>
        <v>56934.818664353763</v>
      </c>
      <c r="Y2833" s="34">
        <f>(U2833*H2833*'Propiedades físicas'!$F$7*60*24*365)/(1000000)</f>
        <v>291.85540322435043</v>
      </c>
      <c r="Z2833" s="31">
        <f t="shared" si="1832"/>
        <v>1991.7301618086613</v>
      </c>
      <c r="AA2833" s="31">
        <f t="shared" si="1833"/>
        <v>13490.749283176965</v>
      </c>
      <c r="AB2833" s="31">
        <f t="shared" si="1834"/>
        <v>274.24644840686233</v>
      </c>
      <c r="AC2833" s="31">
        <f t="shared" si="1835"/>
        <v>367.85912109485145</v>
      </c>
      <c r="AD2833" s="31">
        <f t="shared" si="1819"/>
        <v>37.761698801347507</v>
      </c>
      <c r="AE2833" s="31">
        <f t="shared" si="1836"/>
        <v>6.0297583617647215</v>
      </c>
      <c r="AF2833" s="31">
        <f t="shared" si="1837"/>
        <v>16168.376471650452</v>
      </c>
      <c r="AG2833" s="31">
        <f t="shared" si="1838"/>
        <v>0.12318677545027175</v>
      </c>
      <c r="AH2833" s="31">
        <f t="shared" si="1839"/>
        <v>0.83439109095657038</v>
      </c>
      <c r="AI2833" s="31">
        <f t="shared" si="1839"/>
        <v>1.6961903929422019E-2</v>
      </c>
      <c r="AJ2833" s="31">
        <f t="shared" si="1839"/>
        <v>2.2751766186286777E-2</v>
      </c>
      <c r="AK2833" s="31">
        <f t="shared" si="1820"/>
        <v>2.3355281754824718E-3</v>
      </c>
      <c r="AL2833" s="31">
        <f t="shared" si="1820"/>
        <v>3.7293530196660555E-4</v>
      </c>
      <c r="AM2833" s="31">
        <f t="shared" si="1840"/>
        <v>1</v>
      </c>
      <c r="AN2833" s="31">
        <f>(Z2833*'Propiedades físicas'!$F$4)/1000</f>
        <v>1751.4876696913004</v>
      </c>
      <c r="AO2833" s="31">
        <f>(AA2833*'Propiedades físicas'!$F$6)/1000</f>
        <v>432.24360703298998</v>
      </c>
      <c r="AP2833" s="31">
        <f>(AB2833*'Propiedades físicas'!$F$9)/1000</f>
        <v>169.19634634461372</v>
      </c>
      <c r="AQ2833" s="31">
        <f>(AC2833*'Propiedades físicas'!$F$5)/1000</f>
        <v>108.32347538880092</v>
      </c>
      <c r="AR2833" s="31">
        <f>(AD2833*'Propiedades físicas'!$F$8)/1000</f>
        <v>13.387277459053713</v>
      </c>
      <c r="AS2833" s="31">
        <f>(AE2833*'Propiedades físicas'!$F$7)/1000</f>
        <v>0.55528044753491324</v>
      </c>
      <c r="AT2833" s="31">
        <f t="shared" si="1841"/>
        <v>2475.1936563642935</v>
      </c>
      <c r="AU2833" s="31">
        <f t="shared" si="1842"/>
        <v>0.70761641829027067</v>
      </c>
      <c r="AV2833" s="31">
        <f t="shared" si="1846"/>
        <v>0.17463021768886328</v>
      </c>
      <c r="AW2833" s="31">
        <f t="shared" si="1846"/>
        <v>6.8356811560812997E-2</v>
      </c>
      <c r="AX2833" s="31">
        <f t="shared" si="1846"/>
        <v>4.3763636477605013E-2</v>
      </c>
      <c r="AY2833" s="31">
        <f t="shared" si="1843"/>
        <v>5.4085777994105381E-3</v>
      </c>
      <c r="AZ2833" s="31">
        <f t="shared" si="1843"/>
        <v>2.2433818303758141E-4</v>
      </c>
      <c r="BA2833" s="31">
        <f t="shared" si="1844"/>
        <v>1</v>
      </c>
      <c r="BB2833" s="34">
        <f>AU2833*'Propiedades físicas'!$C$4+'Diseño reactor'!AV2833*'Propiedades físicas'!$C$5+'Diseño reactor'!AW2833*'Propiedades físicas'!$C$8+'Diseño reactor'!AX2833*'Propiedades físicas'!$C$9+'Diseño reactor'!AY2833*'Propiedades físicas'!$C$7+'Diseño reactor'!AZ2833*'Propiedades físicas'!$C$6</f>
        <v>875.29809442004557</v>
      </c>
      <c r="BC2833" s="45">
        <f>AU2833*'Propiedades físicas'!$L$4+'Diseño reactor'!AV2833*'Propiedades físicas'!$L$5+'Diseño reactor'!AW2833*'Propiedades físicas'!$L$8+AX2833*'Propiedades físicas'!$L$9+'Diseño reactor'!AY2833*'Propiedades físicas'!$L$7+'Diseño reactor'!AZ2833*'Propiedades físicas'!$L$6</f>
        <v>2.1313769556644857</v>
      </c>
      <c r="BD2833" s="29">
        <f t="shared" si="1821"/>
        <v>1.2056277245121458</v>
      </c>
      <c r="BE2833" s="58">
        <f t="shared" si="1822"/>
        <v>40.981676473042569</v>
      </c>
      <c r="BF2833" s="30">
        <f>AU2833*'Propiedades físicas'!$I$4+'Diseño reactor'!AV2833*'Propiedades físicas'!$I$5+'Diseño reactor'!AW2833*'Propiedades físicas'!$I$8+'Diseño reactor'!AX2833*'Propiedades físicas'!$I$9+'Diseño reactor'!AY2833*'Propiedades físicas'!$I$7+'Diseño reactor'!AZ2833*'Propiedades físicas'!$I$6</f>
        <v>2.0006340261154412E-2</v>
      </c>
      <c r="BG2833" s="24">
        <f>AU2833*'Propiedades físicas'!$O$4+'Diseño reactor'!AV2833*'Propiedades físicas'!$O$5+'Diseño reactor'!AW2833*'Propiedades físicas'!$O$8+'Diseño reactor'!AX2833*'Propiedades físicas'!$O$9+'Diseño reactor'!AY2833*'Propiedades físicas'!$O$7+'Diseño reactor'!AZ2833*'Propiedades físicas'!$O$6</f>
        <v>0.15512887589894539</v>
      </c>
      <c r="BH2833" s="54">
        <f t="shared" si="1823"/>
        <v>41077.360706109386</v>
      </c>
      <c r="BI2833" s="34">
        <f t="shared" si="1845"/>
        <v>274.87501828856483</v>
      </c>
      <c r="BJ2833" s="27">
        <f t="shared" si="1824"/>
        <v>4799.232622192264</v>
      </c>
      <c r="BK2833" s="34">
        <f t="shared" si="1825"/>
        <v>572.69197066018</v>
      </c>
      <c r="BL2833" s="27">
        <f t="shared" si="1826"/>
        <v>105.81164422290196</v>
      </c>
      <c r="BM2833" s="34">
        <f t="shared" si="1827"/>
        <v>1.1054421768707483</v>
      </c>
      <c r="BN2833" s="45">
        <f t="shared" si="1828"/>
        <v>3143.2739413592494</v>
      </c>
      <c r="BO2833" s="45">
        <f t="shared" si="1829"/>
        <v>112.69971451862322</v>
      </c>
      <c r="BP2833" s="66">
        <f t="shared" si="1830"/>
        <v>6.6870793286317287</v>
      </c>
    </row>
    <row r="2834" spans="8:68">
      <c r="H2834" s="68">
        <v>2829</v>
      </c>
      <c r="I2834" s="31">
        <f>('Propiedades físicas'!$C$10*'Diseño reactor'!H2834)/1000</f>
        <v>2476.0689016458932</v>
      </c>
      <c r="J2834" s="31">
        <f t="shared" si="1807"/>
        <v>0.18416288807508044</v>
      </c>
      <c r="K2834" s="31">
        <f>(I2834*1000)/'Propiedades físicas'!$F$10</f>
        <v>16174.093719341981</v>
      </c>
      <c r="L2834" s="31">
        <f t="shared" si="1808"/>
        <v>2310.5848170488543</v>
      </c>
      <c r="M2834" s="31">
        <f t="shared" si="1809"/>
        <v>13863.508902293126</v>
      </c>
      <c r="N2834" s="31">
        <f t="shared" si="1810"/>
        <v>0.81674967021875378</v>
      </c>
      <c r="O2834" s="32">
        <f t="shared" si="1811"/>
        <v>4.9004980213125222</v>
      </c>
      <c r="P2834" s="33">
        <f t="shared" si="1812"/>
        <v>0.70432358827943264</v>
      </c>
      <c r="Q2834" s="31">
        <f t="shared" si="1813"/>
        <v>4.7704662074888269</v>
      </c>
      <c r="R2834" s="31">
        <f t="shared" si="1814"/>
        <v>9.6950564334469705E-2</v>
      </c>
      <c r="S2834" s="31">
        <f t="shared" si="1815"/>
        <v>0.13003181382369655</v>
      </c>
      <c r="T2834" s="31">
        <f t="shared" si="1816"/>
        <v>1.3345303325327554E-2</v>
      </c>
      <c r="U2834" s="31">
        <f t="shared" si="1817"/>
        <v>2.1302142795239154E-3</v>
      </c>
      <c r="V2834" s="47">
        <f t="shared" si="1831"/>
        <v>6.974854951893411E-4</v>
      </c>
      <c r="W2834" s="31">
        <f t="shared" si="1818"/>
        <v>0.13765059973542393</v>
      </c>
      <c r="X2834" s="34">
        <f>(S2834*H2834*'Propiedades físicas'!$F$5*60*24*365)/(1000000)</f>
        <v>56934.954897845651</v>
      </c>
      <c r="Y2834" s="34">
        <f>(U2834*H2834*'Propiedades físicas'!$F$7*60*24*365)/(1000000)</f>
        <v>291.69169796981754</v>
      </c>
      <c r="Z2834" s="31">
        <f t="shared" si="1832"/>
        <v>1992.5314312425151</v>
      </c>
      <c r="AA2834" s="31">
        <f t="shared" si="1833"/>
        <v>13495.648900985891</v>
      </c>
      <c r="AB2834" s="31">
        <f t="shared" si="1834"/>
        <v>274.27314650221479</v>
      </c>
      <c r="AC2834" s="31">
        <f t="shared" si="1835"/>
        <v>367.86000130723755</v>
      </c>
      <c r="AD2834" s="31">
        <f t="shared" si="1819"/>
        <v>37.753863107351648</v>
      </c>
      <c r="AE2834" s="31">
        <f t="shared" si="1836"/>
        <v>6.0263761967731568</v>
      </c>
      <c r="AF2834" s="31">
        <f t="shared" si="1837"/>
        <v>16174.093719341981</v>
      </c>
      <c r="AG2834" s="31">
        <f t="shared" si="1838"/>
        <v>0.12319277146636802</v>
      </c>
      <c r="AH2834" s="31">
        <f t="shared" si="1839"/>
        <v>0.83439907887061138</v>
      </c>
      <c r="AI2834" s="31">
        <f t="shared" si="1839"/>
        <v>1.6957558875414579E-2</v>
      </c>
      <c r="AJ2834" s="31">
        <f t="shared" si="1839"/>
        <v>2.2743778272245808E-2</v>
      </c>
      <c r="AK2834" s="31">
        <f t="shared" si="1820"/>
        <v>2.334218149249577E-3</v>
      </c>
      <c r="AL2834" s="31">
        <f t="shared" si="1820"/>
        <v>3.725943661106924E-4</v>
      </c>
      <c r="AM2834" s="31">
        <f t="shared" si="1840"/>
        <v>1</v>
      </c>
      <c r="AN2834" s="31">
        <f>(Z2834*'Propiedades físicas'!$F$4)/1000</f>
        <v>1752.1922900060429</v>
      </c>
      <c r="AO2834" s="31">
        <f>(AA2834*'Propiedades físicas'!$F$6)/1000</f>
        <v>432.40059078758793</v>
      </c>
      <c r="AP2834" s="31">
        <f>(AB2834*'Propiedades físicas'!$F$9)/1000</f>
        <v>169.2128177345414</v>
      </c>
      <c r="AQ2834" s="31">
        <f>(AC2834*'Propiedades físicas'!$F$5)/1000</f>
        <v>108.32373458494226</v>
      </c>
      <c r="AR2834" s="31">
        <f>(AD2834*'Propiedades físicas'!$F$8)/1000</f>
        <v>13.384499548818301</v>
      </c>
      <c r="AS2834" s="31">
        <f>(AE2834*'Propiedades físicas'!$F$7)/1000</f>
        <v>0.55496898396083993</v>
      </c>
      <c r="AT2834" s="31">
        <f t="shared" si="1841"/>
        <v>2476.0689016458932</v>
      </c>
      <c r="AU2834" s="31">
        <f t="shared" si="1842"/>
        <v>0.70765086094386354</v>
      </c>
      <c r="AV2834" s="31">
        <f t="shared" si="1846"/>
        <v>0.17463188948423952</v>
      </c>
      <c r="AW2834" s="31">
        <f t="shared" si="1846"/>
        <v>6.8339300906393285E-2</v>
      </c>
      <c r="AX2834" s="31">
        <f t="shared" si="1846"/>
        <v>4.3748271509301405E-2</v>
      </c>
      <c r="AY2834" s="31">
        <f t="shared" si="1843"/>
        <v>5.4055440621710296E-3</v>
      </c>
      <c r="AZ2834" s="31">
        <f t="shared" si="1843"/>
        <v>2.2413309403140631E-4</v>
      </c>
      <c r="BA2834" s="31">
        <f t="shared" si="1844"/>
        <v>1</v>
      </c>
      <c r="BB2834" s="34">
        <f>AU2834*'Propiedades físicas'!$C$4+'Diseño reactor'!AV2834*'Propiedades físicas'!$C$5+'Diseño reactor'!AW2834*'Propiedades físicas'!$C$8+'Diseño reactor'!AX2834*'Propiedades físicas'!$C$9+'Diseño reactor'!AY2834*'Propiedades físicas'!$C$7+'Diseño reactor'!AZ2834*'Propiedades físicas'!$C$6</f>
        <v>875.29802460642441</v>
      </c>
      <c r="BC2834" s="45">
        <f>AU2834*'Propiedades físicas'!$L$4+'Diseño reactor'!AV2834*'Propiedades físicas'!$L$5+'Diseño reactor'!AW2834*'Propiedades físicas'!$L$8+AX2834*'Propiedades físicas'!$L$9+'Diseño reactor'!AY2834*'Propiedades físicas'!$L$7+'Diseño reactor'!AZ2834*'Propiedades físicas'!$L$6</f>
        <v>2.1314011852975141</v>
      </c>
      <c r="BD2834" s="29">
        <f t="shared" si="1821"/>
        <v>1.2052466140734357</v>
      </c>
      <c r="BE2834" s="58">
        <f t="shared" si="1822"/>
        <v>40.981267616543924</v>
      </c>
      <c r="BF2834" s="30">
        <f>AU2834*'Propiedades físicas'!$I$4+'Diseño reactor'!AV2834*'Propiedades físicas'!$I$5+'Diseño reactor'!AW2834*'Propiedades físicas'!$I$8+'Diseño reactor'!AX2834*'Propiedades físicas'!$I$9+'Diseño reactor'!AY2834*'Propiedades físicas'!$I$7+'Diseño reactor'!AZ2834*'Propiedades físicas'!$I$6</f>
        <v>2.0006367464782435E-2</v>
      </c>
      <c r="BG2834" s="24">
        <f>AU2834*'Propiedades físicas'!$O$4+'Diseño reactor'!AV2834*'Propiedades físicas'!$O$5+'Diseño reactor'!AW2834*'Propiedades físicas'!$O$8+'Diseño reactor'!AX2834*'Propiedades físicas'!$O$9+'Diseño reactor'!AY2834*'Propiedades físicas'!$O$7+'Diseño reactor'!AZ2834*'Propiedades físicas'!$O$6</f>
        <v>0.15513006873179699</v>
      </c>
      <c r="BH2834" s="54">
        <f t="shared" si="1823"/>
        <v>41077.301574911478</v>
      </c>
      <c r="BI2834" s="34">
        <f t="shared" si="1845"/>
        <v>274.87640324363929</v>
      </c>
      <c r="BJ2834" s="27">
        <f t="shared" si="1824"/>
        <v>4799.2360767754972</v>
      </c>
      <c r="BK2834" s="34">
        <f t="shared" si="1825"/>
        <v>572.69678650023275</v>
      </c>
      <c r="BL2834" s="27">
        <f t="shared" si="1826"/>
        <v>105.81180861987421</v>
      </c>
      <c r="BM2834" s="34">
        <f t="shared" si="1827"/>
        <v>1.1054421768707483</v>
      </c>
      <c r="BN2834" s="45">
        <f t="shared" si="1828"/>
        <v>3144.4795867426365</v>
      </c>
      <c r="BO2834" s="45">
        <f t="shared" si="1829"/>
        <v>112.70487406405131</v>
      </c>
      <c r="BP2834" s="66">
        <f t="shared" si="1830"/>
        <v>6.6870787952714643</v>
      </c>
    </row>
    <row r="2835" spans="8:68">
      <c r="H2835" s="68">
        <v>2830</v>
      </c>
      <c r="I2835" s="31">
        <f>('Propiedades físicas'!$C$10*'Diseño reactor'!H2835)/1000</f>
        <v>2476.944146927493</v>
      </c>
      <c r="J2835" s="31">
        <f t="shared" si="1807"/>
        <v>0.18409781284961221</v>
      </c>
      <c r="K2835" s="31">
        <f>(I2835*1000)/'Propiedades físicas'!$F$10</f>
        <v>16179.810967033514</v>
      </c>
      <c r="L2835" s="31">
        <f t="shared" si="1808"/>
        <v>2311.4015667190733</v>
      </c>
      <c r="M2835" s="31">
        <f t="shared" si="1809"/>
        <v>13868.40940031444</v>
      </c>
      <c r="N2835" s="31">
        <f t="shared" si="1810"/>
        <v>0.81674967021875389</v>
      </c>
      <c r="O2835" s="32">
        <f t="shared" si="1811"/>
        <v>4.9004980213125231</v>
      </c>
      <c r="P2835" s="33">
        <f t="shared" si="1812"/>
        <v>0.70435784809576452</v>
      </c>
      <c r="Q2835" s="31">
        <f t="shared" si="1813"/>
        <v>4.7705118444761156</v>
      </c>
      <c r="R2835" s="31">
        <f t="shared" si="1814"/>
        <v>9.6925734849587303E-2</v>
      </c>
      <c r="S2835" s="31">
        <f t="shared" si="1815"/>
        <v>0.12998617683640823</v>
      </c>
      <c r="T2835" s="31">
        <f t="shared" si="1816"/>
        <v>1.3337819833385611E-2</v>
      </c>
      <c r="U2835" s="31">
        <f t="shared" si="1817"/>
        <v>2.1282674400165758E-3</v>
      </c>
      <c r="V2835" s="47">
        <f t="shared" si="1831"/>
        <v>6.9751942238609687E-4</v>
      </c>
      <c r="W2835" s="31">
        <f t="shared" si="1818"/>
        <v>0.13760865320323551</v>
      </c>
      <c r="X2835" s="34">
        <f>(S2835*H2835*'Propiedades físicas'!$F$5*60*24*365)/(1000000)</f>
        <v>56935.090965329357</v>
      </c>
      <c r="Y2835" s="34">
        <f>(U2835*H2835*'Propiedades físicas'!$F$7*60*24*365)/(1000000)</f>
        <v>291.52812937807596</v>
      </c>
      <c r="Z2835" s="31">
        <f t="shared" si="1832"/>
        <v>1993.3327101110135</v>
      </c>
      <c r="AA2835" s="31">
        <f t="shared" si="1833"/>
        <v>13500.548519867407</v>
      </c>
      <c r="AB2835" s="31">
        <f t="shared" si="1834"/>
        <v>274.29982962433206</v>
      </c>
      <c r="AC2835" s="31">
        <f t="shared" si="1835"/>
        <v>367.8608804470353</v>
      </c>
      <c r="AD2835" s="31">
        <f t="shared" si="1819"/>
        <v>37.74603012848128</v>
      </c>
      <c r="AE2835" s="31">
        <f t="shared" si="1836"/>
        <v>6.0229968552469098</v>
      </c>
      <c r="AF2835" s="31">
        <f t="shared" si="1837"/>
        <v>16179.810967033514</v>
      </c>
      <c r="AG2835" s="31">
        <f t="shared" si="1838"/>
        <v>0.12319876382810922</v>
      </c>
      <c r="AH2835" s="31">
        <f t="shared" si="1839"/>
        <v>0.83440706120577524</v>
      </c>
      <c r="AI2835" s="31">
        <f t="shared" si="1839"/>
        <v>1.6953215966689601E-2</v>
      </c>
      <c r="AJ2835" s="31">
        <f t="shared" si="1839"/>
        <v>2.2735795937081995E-2</v>
      </c>
      <c r="AK2835" s="31">
        <f t="shared" si="1820"/>
        <v>2.3329092166397432E-3</v>
      </c>
      <c r="AL2835" s="31">
        <f t="shared" si="1820"/>
        <v>3.7225384570430462E-4</v>
      </c>
      <c r="AM2835" s="31">
        <f t="shared" si="1840"/>
        <v>1.0000000000000002</v>
      </c>
      <c r="AN2835" s="31">
        <f>(Z2835*'Propiedades físicas'!$F$4)/1000</f>
        <v>1752.8969186174231</v>
      </c>
      <c r="AO2835" s="31">
        <f>(AA2835*'Propiedades físicas'!$F$6)/1000</f>
        <v>432.5575745765517</v>
      </c>
      <c r="AP2835" s="31">
        <f>(AB2835*'Propiedades físicas'!$F$9)/1000</f>
        <v>169.22927988673163</v>
      </c>
      <c r="AQ2835" s="31">
        <f>(AC2835*'Propiedades físicas'!$F$5)/1000</f>
        <v>108.3239934652385</v>
      </c>
      <c r="AR2835" s="31">
        <f>(AD2835*'Propiedades físicas'!$F$8)/1000</f>
        <v>13.381722601149178</v>
      </c>
      <c r="AS2835" s="31">
        <f>(AE2835*'Propiedades físicas'!$F$7)/1000</f>
        <v>0.55465778039968794</v>
      </c>
      <c r="AT2835" s="31">
        <f t="shared" si="1841"/>
        <v>2476.9441469274939</v>
      </c>
      <c r="AU2835" s="31">
        <f t="shared" si="1842"/>
        <v>0.70768528260590391</v>
      </c>
      <c r="AV2835" s="31">
        <f t="shared" si="1846"/>
        <v>0.17463356011200915</v>
      </c>
      <c r="AW2835" s="31">
        <f t="shared" si="1846"/>
        <v>6.8321798897504726E-2</v>
      </c>
      <c r="AX2835" s="31">
        <f t="shared" si="1846"/>
        <v>4.3732917272118615E-2</v>
      </c>
      <c r="AY2835" s="31">
        <f t="shared" si="1843"/>
        <v>5.402512857525848E-3</v>
      </c>
      <c r="AZ2835" s="31">
        <f t="shared" si="1843"/>
        <v>2.2392825493772593E-4</v>
      </c>
      <c r="BA2835" s="31">
        <f t="shared" si="1844"/>
        <v>1</v>
      </c>
      <c r="BB2835" s="34">
        <f>AU2835*'Propiedades físicas'!$C$4+'Diseño reactor'!AV2835*'Propiedades físicas'!$C$5+'Diseño reactor'!AW2835*'Propiedades físicas'!$C$8+'Diseño reactor'!AX2835*'Propiedades físicas'!$C$9+'Diseño reactor'!AY2835*'Propiedades físicas'!$C$7+'Diseño reactor'!AZ2835*'Propiedades físicas'!$C$6</f>
        <v>875.29795487605497</v>
      </c>
      <c r="BC2835" s="45">
        <f>AU2835*'Propiedades físicas'!$L$4+'Diseño reactor'!AV2835*'Propiedades físicas'!$L$5+'Diseño reactor'!AW2835*'Propiedades físicas'!$L$8+AX2835*'Propiedades físicas'!$L$9+'Diseño reactor'!AY2835*'Propiedades físicas'!$L$7+'Diseño reactor'!AZ2835*'Propiedades físicas'!$L$6</f>
        <v>2.1314253996182031</v>
      </c>
      <c r="BD2835" s="29">
        <f t="shared" si="1821"/>
        <v>1.2048657447582627</v>
      </c>
      <c r="BE2835" s="58">
        <f t="shared" si="1822"/>
        <v>40.98085902134293</v>
      </c>
      <c r="BF2835" s="30">
        <f>AU2835*'Propiedades físicas'!$I$4+'Diseño reactor'!AV2835*'Propiedades físicas'!$I$5+'Diseño reactor'!AW2835*'Propiedades físicas'!$I$8+'Diseño reactor'!AX2835*'Propiedades físicas'!$I$9+'Diseño reactor'!AY2835*'Propiedades físicas'!$I$7+'Diseño reactor'!AZ2835*'Propiedades físicas'!$I$6</f>
        <v>2.0006394629691532E-2</v>
      </c>
      <c r="BG2835" s="24">
        <f>AU2835*'Propiedades físicas'!$O$4+'Diseño reactor'!AV2835*'Propiedades físicas'!$O$5+'Diseño reactor'!AW2835*'Propiedades físicas'!$O$8+'Diseño reactor'!AX2835*'Propiedades físicas'!$O$9+'Diseño reactor'!AY2835*'Propiedades físicas'!$O$7+'Diseño reactor'!AZ2835*'Propiedades físicas'!$O$6</f>
        <v>0.15513126083332676</v>
      </c>
      <c r="BH2835" s="54">
        <f t="shared" si="1823"/>
        <v>41077.242527279246</v>
      </c>
      <c r="BI2835" s="34">
        <f t="shared" si="1845"/>
        <v>274.87778697502188</v>
      </c>
      <c r="BJ2835" s="27">
        <f t="shared" si="1824"/>
        <v>4799.2395307011775</v>
      </c>
      <c r="BK2835" s="34">
        <f t="shared" si="1825"/>
        <v>572.70159956832083</v>
      </c>
      <c r="BL2835" s="27">
        <f t="shared" si="1826"/>
        <v>105.81197291996862</v>
      </c>
      <c r="BM2835" s="34">
        <f t="shared" si="1827"/>
        <v>1.1054421768707483</v>
      </c>
      <c r="BN2835" s="45">
        <f t="shared" si="1828"/>
        <v>3145.685242020571</v>
      </c>
      <c r="BO2835" s="45">
        <f t="shared" si="1829"/>
        <v>112.71003046523393</v>
      </c>
      <c r="BP2835" s="66">
        <f t="shared" si="1830"/>
        <v>6.6870782625472245</v>
      </c>
    </row>
    <row r="2836" spans="8:68">
      <c r="H2836" s="68">
        <v>2831</v>
      </c>
      <c r="I2836" s="31">
        <f>('Propiedades físicas'!$C$10*'Diseño reactor'!H2836)/1000</f>
        <v>2477.8193922090932</v>
      </c>
      <c r="J2836" s="31">
        <f t="shared" si="1807"/>
        <v>0.18403278359745762</v>
      </c>
      <c r="K2836" s="31">
        <f>(I2836*1000)/'Propiedades físicas'!$F$10</f>
        <v>16185.528214725045</v>
      </c>
      <c r="L2836" s="31">
        <f t="shared" si="1808"/>
        <v>2312.2183163892919</v>
      </c>
      <c r="M2836" s="31">
        <f t="shared" si="1809"/>
        <v>13873.309898335752</v>
      </c>
      <c r="N2836" s="31">
        <f t="shared" si="1810"/>
        <v>0.81674967021875378</v>
      </c>
      <c r="O2836" s="32">
        <f t="shared" si="1811"/>
        <v>4.9004980213125231</v>
      </c>
      <c r="P2836" s="33">
        <f t="shared" si="1812"/>
        <v>0.70439208703833744</v>
      </c>
      <c r="Q2836" s="31">
        <f t="shared" si="1813"/>
        <v>4.7705574496008047</v>
      </c>
      <c r="R2836" s="31">
        <f t="shared" si="1814"/>
        <v>9.6900917621233512E-2</v>
      </c>
      <c r="S2836" s="31">
        <f t="shared" si="1815"/>
        <v>0.12994057171171947</v>
      </c>
      <c r="T2836" s="31">
        <f t="shared" si="1816"/>
        <v>1.3330342587062637E-2</v>
      </c>
      <c r="U2836" s="31">
        <f t="shared" si="1817"/>
        <v>2.1263229721202406E-3</v>
      </c>
      <c r="V2836" s="47">
        <f t="shared" si="1831"/>
        <v>6.9755332891175163E-4</v>
      </c>
      <c r="W2836" s="31">
        <f t="shared" si="1818"/>
        <v>0.13756673222815399</v>
      </c>
      <c r="X2836" s="34">
        <f>(S2836*H2836*'Propiedades físicas'!$F$5*60*24*365)/(1000000)</f>
        <v>56935.226867057638</v>
      </c>
      <c r="Y2836" s="34">
        <f>(U2836*H2836*'Propiedades físicas'!$F$7*60*24*365)/(1000000)</f>
        <v>291.36469729842071</v>
      </c>
      <c r="Z2836" s="31">
        <f t="shared" si="1832"/>
        <v>1994.1339984055332</v>
      </c>
      <c r="AA2836" s="31">
        <f t="shared" si="1833"/>
        <v>13505.448139819879</v>
      </c>
      <c r="AB2836" s="31">
        <f t="shared" si="1834"/>
        <v>274.32649778571209</v>
      </c>
      <c r="AC2836" s="31">
        <f t="shared" si="1835"/>
        <v>367.8617585158778</v>
      </c>
      <c r="AD2836" s="31">
        <f t="shared" si="1819"/>
        <v>37.738199863974323</v>
      </c>
      <c r="AE2836" s="31">
        <f t="shared" si="1836"/>
        <v>6.0196203340724015</v>
      </c>
      <c r="AF2836" s="31">
        <f t="shared" si="1837"/>
        <v>16185.528214725049</v>
      </c>
      <c r="AG2836" s="31">
        <f t="shared" si="1838"/>
        <v>0.1232047525388351</v>
      </c>
      <c r="AH2836" s="31">
        <f t="shared" si="1839"/>
        <v>0.83441503796787286</v>
      </c>
      <c r="AI2836" s="31">
        <f t="shared" si="1839"/>
        <v>1.6948875201745907E-2</v>
      </c>
      <c r="AJ2836" s="31">
        <f t="shared" si="1839"/>
        <v>2.2727819174984325E-2</v>
      </c>
      <c r="AK2836" s="31">
        <f t="shared" si="1820"/>
        <v>2.3316013764469782E-3</v>
      </c>
      <c r="AL2836" s="31">
        <f t="shared" si="1820"/>
        <v>3.7191374011482389E-4</v>
      </c>
      <c r="AM2836" s="31">
        <f t="shared" si="1840"/>
        <v>1</v>
      </c>
      <c r="AN2836" s="31">
        <f>(Z2836*'Propiedades físicas'!$F$4)/1000</f>
        <v>1753.6015555178578</v>
      </c>
      <c r="AO2836" s="31">
        <f>(AA2836*'Propiedades físicas'!$F$6)/1000</f>
        <v>432.71455839982889</v>
      </c>
      <c r="AP2836" s="31">
        <f>(AB2836*'Propiedades físicas'!$F$9)/1000</f>
        <v>169.24573280889507</v>
      </c>
      <c r="AQ2836" s="31">
        <f>(AC2836*'Propiedades físicas'!$F$5)/1000</f>
        <v>108.32425203017056</v>
      </c>
      <c r="AR2836" s="31">
        <f>(AD2836*'Propiedades físicas'!$F$8)/1000</f>
        <v>13.378946615776172</v>
      </c>
      <c r="AS2836" s="31">
        <f>(AE2836*'Propiedades físicas'!$F$7)/1000</f>
        <v>0.5543468365647275</v>
      </c>
      <c r="AT2836" s="31">
        <f t="shared" si="1841"/>
        <v>2477.8193922090936</v>
      </c>
      <c r="AU2836" s="31">
        <f t="shared" si="1842"/>
        <v>0.70771968329557655</v>
      </c>
      <c r="AV2836" s="31">
        <f t="shared" si="1846"/>
        <v>0.17463522957338845</v>
      </c>
      <c r="AW2836" s="31">
        <f t="shared" si="1846"/>
        <v>6.8304305528097617E-2</v>
      </c>
      <c r="AX2836" s="31">
        <f t="shared" si="1846"/>
        <v>4.3717573754879023E-2</v>
      </c>
      <c r="AY2836" s="31">
        <f t="shared" si="1843"/>
        <v>5.3994841826821797E-3</v>
      </c>
      <c r="AZ2836" s="31">
        <f t="shared" si="1843"/>
        <v>2.2372366537599052E-4</v>
      </c>
      <c r="BA2836" s="31">
        <f t="shared" si="1844"/>
        <v>0.99999999999999989</v>
      </c>
      <c r="BB2836" s="34">
        <f>AU2836*'Propiedades físicas'!$C$4+'Diseño reactor'!AV2836*'Propiedades físicas'!$C$5+'Diseño reactor'!AW2836*'Propiedades físicas'!$C$8+'Diseño reactor'!AX2836*'Propiedades físicas'!$C$9+'Diseño reactor'!AY2836*'Propiedades físicas'!$C$7+'Diseño reactor'!AZ2836*'Propiedades físicas'!$C$6</f>
        <v>875.29788522881643</v>
      </c>
      <c r="BC2836" s="45">
        <f>AU2836*'Propiedades físicas'!$L$4+'Diseño reactor'!AV2836*'Propiedades físicas'!$L$5+'Diseño reactor'!AW2836*'Propiedades físicas'!$L$8+AX2836*'Propiedades físicas'!$L$9+'Diseño reactor'!AY2836*'Propiedades físicas'!$L$7+'Diseño reactor'!AZ2836*'Propiedades físicas'!$L$6</f>
        <v>2.1314495986409954</v>
      </c>
      <c r="BD2836" s="29">
        <f t="shared" si="1821"/>
        <v>1.2044851163376706</v>
      </c>
      <c r="BE2836" s="58">
        <f t="shared" si="1822"/>
        <v>40.980450687188679</v>
      </c>
      <c r="BF2836" s="30">
        <f>AU2836*'Propiedades físicas'!$I$4+'Diseño reactor'!AV2836*'Propiedades físicas'!$I$5+'Diseño reactor'!AW2836*'Propiedades físicas'!$I$8+'Diseño reactor'!AX2836*'Propiedades físicas'!$I$9+'Diseño reactor'!AY2836*'Propiedades físicas'!$I$7+'Diseño reactor'!AZ2836*'Propiedades físicas'!$I$6</f>
        <v>2.0006421755939509E-2</v>
      </c>
      <c r="BG2836" s="24">
        <f>AU2836*'Propiedades físicas'!$O$4+'Diseño reactor'!AV2836*'Propiedades físicas'!$O$5+'Diseño reactor'!AW2836*'Propiedades físicas'!$O$8+'Diseño reactor'!AX2836*'Propiedades físicas'!$O$9+'Diseño reactor'!AY2836*'Propiedades físicas'!$O$7+'Diseño reactor'!AZ2836*'Propiedades físicas'!$O$6</f>
        <v>0.15513245220419861</v>
      </c>
      <c r="BH2836" s="54">
        <f t="shared" si="1823"/>
        <v>41077.183563087659</v>
      </c>
      <c r="BI2836" s="34">
        <f t="shared" si="1845"/>
        <v>274.87916948421469</v>
      </c>
      <c r="BJ2836" s="27">
        <f t="shared" si="1824"/>
        <v>4799.2429839684501</v>
      </c>
      <c r="BK2836" s="34">
        <f t="shared" si="1825"/>
        <v>572.70640986678541</v>
      </c>
      <c r="BL2836" s="27">
        <f t="shared" si="1826"/>
        <v>105.81213712326908</v>
      </c>
      <c r="BM2836" s="34">
        <f t="shared" si="1827"/>
        <v>1.1054421768707483</v>
      </c>
      <c r="BN2836" s="45">
        <f t="shared" si="1828"/>
        <v>3146.8909071837788</v>
      </c>
      <c r="BO2836" s="45">
        <f t="shared" si="1829"/>
        <v>112.71518372504433</v>
      </c>
      <c r="BP2836" s="66">
        <f t="shared" si="1830"/>
        <v>6.6870777304580864</v>
      </c>
    </row>
    <row r="2837" spans="8:68">
      <c r="H2837" s="68">
        <v>2832</v>
      </c>
      <c r="I2837" s="31">
        <f>('Propiedades físicas'!$C$10*'Diseño reactor'!H2837)/1000</f>
        <v>2478.6946374906929</v>
      </c>
      <c r="J2837" s="31">
        <f t="shared" si="1807"/>
        <v>0.18396780026991616</v>
      </c>
      <c r="K2837" s="31">
        <f>(I2837*1000)/'Propiedades físicas'!$F$10</f>
        <v>16191.245462416578</v>
      </c>
      <c r="L2837" s="31">
        <f t="shared" si="1808"/>
        <v>2313.0350660595109</v>
      </c>
      <c r="M2837" s="31">
        <f t="shared" si="1809"/>
        <v>13878.210396357066</v>
      </c>
      <c r="N2837" s="31">
        <f t="shared" si="1810"/>
        <v>0.81674967021875389</v>
      </c>
      <c r="O2837" s="32">
        <f t="shared" si="1811"/>
        <v>4.9004980213125231</v>
      </c>
      <c r="P2837" s="33">
        <f t="shared" si="1812"/>
        <v>0.70442630512622306</v>
      </c>
      <c r="Q2837" s="31">
        <f t="shared" si="1813"/>
        <v>4.7706030228960694</v>
      </c>
      <c r="R2837" s="31">
        <f t="shared" si="1814"/>
        <v>9.6876112640833123E-2</v>
      </c>
      <c r="S2837" s="31">
        <f t="shared" si="1815"/>
        <v>0.12989499841645333</v>
      </c>
      <c r="T2837" s="31">
        <f t="shared" si="1816"/>
        <v>1.3322871579473075E-2</v>
      </c>
      <c r="U2837" s="31">
        <f t="shared" si="1817"/>
        <v>2.1243808722246852E-3</v>
      </c>
      <c r="V2837" s="47">
        <f t="shared" si="1831"/>
        <v>6.9758721478519175E-4</v>
      </c>
      <c r="W2837" s="31">
        <f t="shared" si="1818"/>
        <v>0.13752483678682942</v>
      </c>
      <c r="X2837" s="34">
        <f>(S2837*H2837*'Propiedades físicas'!$F$5*60*24*365)/(1000000)</f>
        <v>56935.362603282905</v>
      </c>
      <c r="Y2837" s="34">
        <f>(U2837*H2837*'Propiedades físicas'!$F$7*60*24*365)/(1000000)</f>
        <v>291.20140158035281</v>
      </c>
      <c r="Z2837" s="31">
        <f t="shared" si="1832"/>
        <v>1994.9352961174636</v>
      </c>
      <c r="AA2837" s="31">
        <f t="shared" si="1833"/>
        <v>13510.347760841669</v>
      </c>
      <c r="AB2837" s="31">
        <f t="shared" si="1834"/>
        <v>274.3531509988394</v>
      </c>
      <c r="AC2837" s="31">
        <f t="shared" si="1835"/>
        <v>367.86263551539582</v>
      </c>
      <c r="AD2837" s="31">
        <f t="shared" si="1819"/>
        <v>37.730372313067747</v>
      </c>
      <c r="AE2837" s="31">
        <f t="shared" si="1836"/>
        <v>6.0162466301403086</v>
      </c>
      <c r="AF2837" s="31">
        <f t="shared" si="1837"/>
        <v>16191.245462416575</v>
      </c>
      <c r="AG2837" s="31">
        <f t="shared" si="1838"/>
        <v>0.12321073760188153</v>
      </c>
      <c r="AH2837" s="31">
        <f t="shared" si="1839"/>
        <v>0.83442300916270729</v>
      </c>
      <c r="AI2837" s="31">
        <f t="shared" si="1839"/>
        <v>1.6944536579083624E-2</v>
      </c>
      <c r="AJ2837" s="31">
        <f t="shared" si="1839"/>
        <v>2.2719847980149862E-2</v>
      </c>
      <c r="AK2837" s="31">
        <f t="shared" si="1820"/>
        <v>2.3302946274669357E-3</v>
      </c>
      <c r="AL2837" s="31">
        <f t="shared" si="1820"/>
        <v>3.7157404871078844E-4</v>
      </c>
      <c r="AM2837" s="31">
        <f t="shared" si="1840"/>
        <v>1</v>
      </c>
      <c r="AN2837" s="31">
        <f>(Z2837*'Propiedades físicas'!$F$4)/1000</f>
        <v>1754.3062006997752</v>
      </c>
      <c r="AO2837" s="31">
        <f>(AA2837*'Propiedades físicas'!$F$6)/1000</f>
        <v>432.87154225736703</v>
      </c>
      <c r="AP2837" s="31">
        <f>(AB2837*'Propiedades físicas'!$F$9)/1000</f>
        <v>169.26217650873394</v>
      </c>
      <c r="AQ2837" s="31">
        <f>(AC2837*'Propiedades físicas'!$F$5)/1000</f>
        <v>108.32451028021862</v>
      </c>
      <c r="AR2837" s="31">
        <f>(AD2837*'Propiedades físicas'!$F$8)/1000</f>
        <v>13.376171592428772</v>
      </c>
      <c r="AS2837" s="31">
        <f>(AE2837*'Propiedades físicas'!$F$7)/1000</f>
        <v>0.55403615216962099</v>
      </c>
      <c r="AT2837" s="31">
        <f t="shared" si="1841"/>
        <v>2478.6946374906929</v>
      </c>
      <c r="AU2837" s="31">
        <f t="shared" si="1842"/>
        <v>0.70775406303204313</v>
      </c>
      <c r="AV2837" s="31">
        <f t="shared" si="1846"/>
        <v>0.1746368978695918</v>
      </c>
      <c r="AW2837" s="31">
        <f t="shared" si="1846"/>
        <v>6.828682079212732E-2</v>
      </c>
      <c r="AX2837" s="31">
        <f t="shared" si="1846"/>
        <v>4.3702240946420473E-2</v>
      </c>
      <c r="AY2837" s="31">
        <f t="shared" si="1843"/>
        <v>5.3964580348510142E-3</v>
      </c>
      <c r="AZ2837" s="31">
        <f t="shared" si="1843"/>
        <v>2.2351932496634584E-4</v>
      </c>
      <c r="BA2837" s="31">
        <f t="shared" si="1844"/>
        <v>1.0000000000000002</v>
      </c>
      <c r="BB2837" s="34">
        <f>AU2837*'Propiedades físicas'!$C$4+'Diseño reactor'!AV2837*'Propiedades físicas'!$C$5+'Diseño reactor'!AW2837*'Propiedades físicas'!$C$8+'Diseño reactor'!AX2837*'Propiedades físicas'!$C$9+'Diseño reactor'!AY2837*'Propiedades físicas'!$C$7+'Diseño reactor'!AZ2837*'Propiedades físicas'!$C$6</f>
        <v>875.29781566458928</v>
      </c>
      <c r="BC2837" s="45">
        <f>AU2837*'Propiedades físicas'!$L$4+'Diseño reactor'!AV2837*'Propiedades físicas'!$L$5+'Diseño reactor'!AW2837*'Propiedades físicas'!$L$8+AX2837*'Propiedades físicas'!$L$9+'Diseño reactor'!AY2837*'Propiedades físicas'!$L$7+'Diseño reactor'!AZ2837*'Propiedades físicas'!$L$6</f>
        <v>2.1314737823803176</v>
      </c>
      <c r="BD2837" s="29">
        <f t="shared" si="1821"/>
        <v>1.2041047285829904</v>
      </c>
      <c r="BE2837" s="58">
        <f t="shared" si="1822"/>
        <v>40.980042613830626</v>
      </c>
      <c r="BF2837" s="30">
        <f>AU2837*'Propiedades físicas'!$I$4+'Diseño reactor'!AV2837*'Propiedades físicas'!$I$5+'Diseño reactor'!AW2837*'Propiedades físicas'!$I$8+'Diseño reactor'!AX2837*'Propiedades físicas'!$I$9+'Diseño reactor'!AY2837*'Propiedades físicas'!$I$7+'Diseño reactor'!AZ2837*'Propiedades físicas'!$I$6</f>
        <v>2.0006448843584063E-2</v>
      </c>
      <c r="BG2837" s="24">
        <f>AU2837*'Propiedades físicas'!$O$4+'Diseño reactor'!AV2837*'Propiedades físicas'!$O$5+'Diseño reactor'!AW2837*'Propiedades físicas'!$O$8+'Diseño reactor'!AX2837*'Propiedades físicas'!$O$9+'Diseño reactor'!AY2837*'Propiedades físicas'!$O$7+'Diseño reactor'!AZ2837*'Propiedades físicas'!$O$6</f>
        <v>0.15513364284507589</v>
      </c>
      <c r="BH2837" s="54">
        <f t="shared" si="1823"/>
        <v>41077.124682211957</v>
      </c>
      <c r="BI2837" s="34">
        <f t="shared" si="1845"/>
        <v>274.88055077271713</v>
      </c>
      <c r="BJ2837" s="27">
        <f t="shared" si="1824"/>
        <v>4799.2464365764536</v>
      </c>
      <c r="BK2837" s="34">
        <f t="shared" si="1825"/>
        <v>572.71121739796513</v>
      </c>
      <c r="BL2837" s="27">
        <f t="shared" si="1826"/>
        <v>105.8123012298593</v>
      </c>
      <c r="BM2837" s="34">
        <f t="shared" si="1827"/>
        <v>1.1054421768707483</v>
      </c>
      <c r="BN2837" s="45">
        <f t="shared" si="1828"/>
        <v>3148.0965822230137</v>
      </c>
      <c r="BO2837" s="45">
        <f t="shared" si="1829"/>
        <v>112.72033384635229</v>
      </c>
      <c r="BP2837" s="66">
        <f t="shared" si="1830"/>
        <v>6.6870771990031352</v>
      </c>
    </row>
    <row r="2838" spans="8:68">
      <c r="H2838" s="68">
        <v>2833</v>
      </c>
      <c r="I2838" s="31">
        <f>('Propiedades físicas'!$C$10*'Diseño reactor'!H2838)/1000</f>
        <v>2479.5698827722931</v>
      </c>
      <c r="J2838" s="31">
        <f t="shared" si="1807"/>
        <v>0.18390286281835597</v>
      </c>
      <c r="K2838" s="31">
        <f>(I2838*1000)/'Propiedades físicas'!$F$10</f>
        <v>16196.96271010811</v>
      </c>
      <c r="L2838" s="31">
        <f t="shared" si="1808"/>
        <v>2313.8518157297299</v>
      </c>
      <c r="M2838" s="31">
        <f t="shared" si="1809"/>
        <v>13883.110894378378</v>
      </c>
      <c r="N2838" s="31">
        <f t="shared" si="1810"/>
        <v>0.81674967021875389</v>
      </c>
      <c r="O2838" s="32">
        <f t="shared" si="1811"/>
        <v>4.9004980213125231</v>
      </c>
      <c r="P2838" s="33">
        <f t="shared" si="1812"/>
        <v>0.7044605023784688</v>
      </c>
      <c r="Q2838" s="31">
        <f t="shared" si="1813"/>
        <v>4.7706485643950458</v>
      </c>
      <c r="R2838" s="31">
        <f t="shared" si="1814"/>
        <v>9.6851319899818059E-2</v>
      </c>
      <c r="S2838" s="31">
        <f t="shared" si="1815"/>
        <v>0.12984945691747837</v>
      </c>
      <c r="T2838" s="31">
        <f t="shared" si="1816"/>
        <v>1.3315406803740753E-2</v>
      </c>
      <c r="U2838" s="31">
        <f t="shared" si="1817"/>
        <v>2.1224411367262736E-3</v>
      </c>
      <c r="V2838" s="47">
        <f t="shared" si="1831"/>
        <v>6.9762108002527985E-4</v>
      </c>
      <c r="W2838" s="31">
        <f t="shared" si="1818"/>
        <v>0.13748296685594025</v>
      </c>
      <c r="X2838" s="34">
        <f>(S2838*H2838*'Propiedades físicas'!$F$5*60*24*365)/(1000000)</f>
        <v>56935.498174256951</v>
      </c>
      <c r="Y2838" s="34">
        <f>(U2838*H2838*'Propiedades físicas'!$F$7*60*24*365)/(1000000)</f>
        <v>291.03824207357763</v>
      </c>
      <c r="Z2838" s="31">
        <f t="shared" si="1832"/>
        <v>1995.7366032382022</v>
      </c>
      <c r="AA2838" s="31">
        <f t="shared" si="1833"/>
        <v>13515.247382931164</v>
      </c>
      <c r="AB2838" s="31">
        <f t="shared" si="1834"/>
        <v>274.37978927618457</v>
      </c>
      <c r="AC2838" s="31">
        <f t="shared" si="1835"/>
        <v>367.86351144721624</v>
      </c>
      <c r="AD2838" s="31">
        <f t="shared" si="1819"/>
        <v>37.722547474997555</v>
      </c>
      <c r="AE2838" s="31">
        <f t="shared" si="1836"/>
        <v>6.0128757403455335</v>
      </c>
      <c r="AF2838" s="31">
        <f t="shared" si="1837"/>
        <v>16196.96271010811</v>
      </c>
      <c r="AG2838" s="31">
        <f t="shared" si="1838"/>
        <v>0.12321671902057996</v>
      </c>
      <c r="AH2838" s="31">
        <f t="shared" si="1839"/>
        <v>0.83443097479607364</v>
      </c>
      <c r="AI2838" s="31">
        <f t="shared" si="1839"/>
        <v>1.6940200097204098E-2</v>
      </c>
      <c r="AJ2838" s="31">
        <f t="shared" si="1839"/>
        <v>2.2711882346783577E-2</v>
      </c>
      <c r="AK2838" s="31">
        <f t="shared" si="1820"/>
        <v>2.328988968496907E-3</v>
      </c>
      <c r="AL2838" s="31">
        <f t="shared" si="1820"/>
        <v>3.7123477086188828E-4</v>
      </c>
      <c r="AM2838" s="31">
        <f t="shared" si="1840"/>
        <v>1</v>
      </c>
      <c r="AN2838" s="31">
        <f>(Z2838*'Propiedades físicas'!$F$4)/1000</f>
        <v>1755.0108541556103</v>
      </c>
      <c r="AO2838" s="31">
        <f>(AA2838*'Propiedades físicas'!$F$6)/1000</f>
        <v>433.0285261491145</v>
      </c>
      <c r="AP2838" s="31">
        <f>(AB2838*'Propiedades físicas'!$F$9)/1000</f>
        <v>169.27861099394204</v>
      </c>
      <c r="AQ2838" s="31">
        <f>(AC2838*'Propiedades físicas'!$F$5)/1000</f>
        <v>108.32476821586178</v>
      </c>
      <c r="AR2838" s="31">
        <f>(AD2838*'Propiedades físicas'!$F$8)/1000</f>
        <v>13.373397530836128</v>
      </c>
      <c r="AS2838" s="31">
        <f>(AE2838*'Propiedades físicas'!$F$7)/1000</f>
        <v>0.55372572692842015</v>
      </c>
      <c r="AT2838" s="31">
        <f t="shared" si="1841"/>
        <v>2479.5698827722931</v>
      </c>
      <c r="AU2838" s="31">
        <f t="shared" si="1842"/>
        <v>0.70778842183444068</v>
      </c>
      <c r="AV2838" s="31">
        <f t="shared" si="1846"/>
        <v>0.17463856500183217</v>
      </c>
      <c r="AW2838" s="31">
        <f t="shared" si="1846"/>
        <v>6.8269344683554306E-2</v>
      </c>
      <c r="AX2838" s="31">
        <f t="shared" si="1846"/>
        <v>4.3686918835596132E-2</v>
      </c>
      <c r="AY2838" s="31">
        <f t="shared" si="1843"/>
        <v>5.3934344112471421E-3</v>
      </c>
      <c r="AZ2838" s="31">
        <f t="shared" si="1843"/>
        <v>2.233152333296309E-4</v>
      </c>
      <c r="BA2838" s="31">
        <f t="shared" si="1844"/>
        <v>1</v>
      </c>
      <c r="BB2838" s="34">
        <f>AU2838*'Propiedades físicas'!$C$4+'Diseño reactor'!AV2838*'Propiedades físicas'!$C$5+'Diseño reactor'!AW2838*'Propiedades físicas'!$C$8+'Diseño reactor'!AX2838*'Propiedades físicas'!$C$9+'Diseño reactor'!AY2838*'Propiedades físicas'!$C$7+'Diseño reactor'!AZ2838*'Propiedades físicas'!$C$6</f>
        <v>875.29774618325257</v>
      </c>
      <c r="BC2838" s="45">
        <f>AU2838*'Propiedades físicas'!$L$4+'Diseño reactor'!AV2838*'Propiedades físicas'!$L$5+'Diseño reactor'!AW2838*'Propiedades físicas'!$L$8+AX2838*'Propiedades físicas'!$L$9+'Diseño reactor'!AY2838*'Propiedades físicas'!$L$7+'Diseño reactor'!AZ2838*'Propiedades físicas'!$L$6</f>
        <v>2.1314979508505738</v>
      </c>
      <c r="BD2838" s="29">
        <f t="shared" si="1821"/>
        <v>1.2037245812658459</v>
      </c>
      <c r="BE2838" s="58">
        <f t="shared" si="1822"/>
        <v>40.979634801018513</v>
      </c>
      <c r="BF2838" s="30">
        <f>AU2838*'Propiedades físicas'!$I$4+'Diseño reactor'!AV2838*'Propiedades físicas'!$I$5+'Diseño reactor'!AW2838*'Propiedades físicas'!$I$8+'Diseño reactor'!AX2838*'Propiedades físicas'!$I$9+'Diseño reactor'!AY2838*'Propiedades físicas'!$I$7+'Diseño reactor'!AZ2838*'Propiedades físicas'!$I$6</f>
        <v>2.0006475892682771E-2</v>
      </c>
      <c r="BG2838" s="24">
        <f>AU2838*'Propiedades físicas'!$O$4+'Diseño reactor'!AV2838*'Propiedades físicas'!$O$5+'Diseño reactor'!AW2838*'Propiedades físicas'!$O$8+'Diseño reactor'!AX2838*'Propiedades físicas'!$O$9+'Diseño reactor'!AY2838*'Propiedades físicas'!$O$7+'Diseño reactor'!AZ2838*'Propiedades físicas'!$O$6</f>
        <v>0.15513483275662091</v>
      </c>
      <c r="BH2838" s="54">
        <f t="shared" si="1823"/>
        <v>41077.065884527576</v>
      </c>
      <c r="BI2838" s="34">
        <f t="shared" si="1845"/>
        <v>274.88193084202595</v>
      </c>
      <c r="BJ2838" s="27">
        <f t="shared" si="1824"/>
        <v>4799.2498885243249</v>
      </c>
      <c r="BK2838" s="34">
        <f t="shared" si="1825"/>
        <v>572.71602216419433</v>
      </c>
      <c r="BL2838" s="27">
        <f t="shared" si="1826"/>
        <v>105.81246523982293</v>
      </c>
      <c r="BM2838" s="34">
        <f t="shared" si="1827"/>
        <v>1.1054421768707483</v>
      </c>
      <c r="BN2838" s="45">
        <f t="shared" si="1828"/>
        <v>3149.3022671290209</v>
      </c>
      <c r="BO2838" s="45">
        <f t="shared" si="1829"/>
        <v>112.72548083202399</v>
      </c>
      <c r="BP2838" s="66">
        <f t="shared" si="1830"/>
        <v>6.6870766681814491</v>
      </c>
    </row>
    <row r="2839" spans="8:68">
      <c r="H2839" s="68">
        <v>2834</v>
      </c>
      <c r="I2839" s="31">
        <f>('Propiedades físicas'!$C$10*'Diseño reactor'!H2839)/1000</f>
        <v>2480.4451280538924</v>
      </c>
      <c r="J2839" s="31">
        <f t="shared" si="1807"/>
        <v>0.18383797119421402</v>
      </c>
      <c r="K2839" s="31">
        <f>(I2839*1000)/'Propiedades físicas'!$F$10</f>
        <v>16202.679957799639</v>
      </c>
      <c r="L2839" s="31">
        <f t="shared" si="1808"/>
        <v>2314.6685653999484</v>
      </c>
      <c r="M2839" s="31">
        <f t="shared" si="1809"/>
        <v>13888.011392399691</v>
      </c>
      <c r="N2839" s="31">
        <f t="shared" si="1810"/>
        <v>0.81674967021875389</v>
      </c>
      <c r="O2839" s="32">
        <f t="shared" si="1811"/>
        <v>4.9004980213125231</v>
      </c>
      <c r="P2839" s="33">
        <f t="shared" si="1812"/>
        <v>0.70449467881409955</v>
      </c>
      <c r="Q2839" s="31">
        <f t="shared" si="1813"/>
        <v>4.7706940741308141</v>
      </c>
      <c r="R2839" s="31">
        <f t="shared" si="1814"/>
        <v>9.68265393896275E-2</v>
      </c>
      <c r="S2839" s="31">
        <f t="shared" si="1815"/>
        <v>0.12980394718170907</v>
      </c>
      <c r="T2839" s="31">
        <f t="shared" si="1816"/>
        <v>1.3307948252998855E-2</v>
      </c>
      <c r="U2839" s="31">
        <f t="shared" si="1817"/>
        <v>2.1205037620279509E-3</v>
      </c>
      <c r="V2839" s="47">
        <f t="shared" si="1831"/>
        <v>6.9765492465085591E-4</v>
      </c>
      <c r="W2839" s="31">
        <f t="shared" si="1818"/>
        <v>0.13744112241219336</v>
      </c>
      <c r="X2839" s="34">
        <f>(S2839*H2839*'Propiedades físicas'!$F$5*60*24*365)/(1000000)</f>
        <v>56935.633580231195</v>
      </c>
      <c r="Y2839" s="34">
        <f>(U2839*H2839*'Propiedades físicas'!$F$7*60*24*365)/(1000000)</f>
        <v>290.87521862800577</v>
      </c>
      <c r="Z2839" s="31">
        <f t="shared" si="1832"/>
        <v>1996.5379197591581</v>
      </c>
      <c r="AA2839" s="31">
        <f t="shared" si="1833"/>
        <v>13520.147006086727</v>
      </c>
      <c r="AB2839" s="31">
        <f t="shared" si="1834"/>
        <v>274.40641263020433</v>
      </c>
      <c r="AC2839" s="31">
        <f t="shared" si="1835"/>
        <v>367.86438631296352</v>
      </c>
      <c r="AD2839" s="31">
        <f t="shared" si="1819"/>
        <v>37.714725348998755</v>
      </c>
      <c r="AE2839" s="31">
        <f t="shared" si="1836"/>
        <v>6.0095076615872127</v>
      </c>
      <c r="AF2839" s="31">
        <f t="shared" si="1837"/>
        <v>16202.679957799637</v>
      </c>
      <c r="AG2839" s="31">
        <f t="shared" si="1838"/>
        <v>0.12322269679825811</v>
      </c>
      <c r="AH2839" s="31">
        <f t="shared" si="1839"/>
        <v>0.83443893487375875</v>
      </c>
      <c r="AI2839" s="31">
        <f t="shared" si="1839"/>
        <v>1.693586575460998E-2</v>
      </c>
      <c r="AJ2839" s="31">
        <f t="shared" si="1839"/>
        <v>2.2703922269098523E-2</v>
      </c>
      <c r="AK2839" s="31">
        <f t="shared" si="1820"/>
        <v>2.3276843983358235E-3</v>
      </c>
      <c r="AL2839" s="31">
        <f t="shared" si="1820"/>
        <v>3.7089590593896533E-4</v>
      </c>
      <c r="AM2839" s="31">
        <f t="shared" si="1840"/>
        <v>1.0000000000000002</v>
      </c>
      <c r="AN2839" s="31">
        <f>(Z2839*'Propiedades físicas'!$F$4)/1000</f>
        <v>1755.7155158778085</v>
      </c>
      <c r="AO2839" s="31">
        <f>(AA2839*'Propiedades físicas'!$F$6)/1000</f>
        <v>433.18551007501873</v>
      </c>
      <c r="AP2839" s="31">
        <f>(AB2839*'Propiedades físicas'!$F$9)/1000</f>
        <v>169.29503627220453</v>
      </c>
      <c r="AQ2839" s="31">
        <f>(AC2839*'Propiedades físicas'!$F$5)/1000</f>
        <v>108.32502583757838</v>
      </c>
      <c r="AR2839" s="31">
        <f>(AD2839*'Propiedades físicas'!$F$8)/1000</f>
        <v>13.370624430727034</v>
      </c>
      <c r="AS2839" s="31">
        <f>(AE2839*'Propiedades físicas'!$F$7)/1000</f>
        <v>0.55341556055556651</v>
      </c>
      <c r="AT2839" s="31">
        <f t="shared" si="1841"/>
        <v>2480.4451280538924</v>
      </c>
      <c r="AU2839" s="31">
        <f t="shared" si="1842"/>
        <v>0.70782275972188413</v>
      </c>
      <c r="AV2839" s="31">
        <f t="shared" si="1846"/>
        <v>0.17464023097132061</v>
      </c>
      <c r="AW2839" s="31">
        <f t="shared" si="1846"/>
        <v>6.8251877196344193E-2</v>
      </c>
      <c r="AX2839" s="31">
        <f t="shared" si="1846"/>
        <v>4.3671607411274613E-2</v>
      </c>
      <c r="AY2839" s="31">
        <f t="shared" si="1843"/>
        <v>5.3904133090891468E-3</v>
      </c>
      <c r="AZ2839" s="31">
        <f t="shared" si="1843"/>
        <v>2.2311139008737729E-4</v>
      </c>
      <c r="BA2839" s="31">
        <f t="shared" si="1844"/>
        <v>1.0000000000000002</v>
      </c>
      <c r="BB2839" s="34">
        <f>AU2839*'Propiedades físicas'!$C$4+'Diseño reactor'!AV2839*'Propiedades físicas'!$C$5+'Diseño reactor'!AW2839*'Propiedades físicas'!$C$8+'Diseño reactor'!AX2839*'Propiedades físicas'!$C$9+'Diseño reactor'!AY2839*'Propiedades físicas'!$C$7+'Diseño reactor'!AZ2839*'Propiedades físicas'!$C$6</f>
        <v>875.2976767846867</v>
      </c>
      <c r="BC2839" s="45">
        <f>AU2839*'Propiedades físicas'!$L$4+'Diseño reactor'!AV2839*'Propiedades físicas'!$L$5+'Diseño reactor'!AW2839*'Propiedades físicas'!$L$8+AX2839*'Propiedades físicas'!$L$9+'Diseño reactor'!AY2839*'Propiedades físicas'!$L$7+'Diseño reactor'!AZ2839*'Propiedades físicas'!$L$6</f>
        <v>2.1315221040661534</v>
      </c>
      <c r="BD2839" s="29">
        <f t="shared" si="1821"/>
        <v>1.2033446741581484</v>
      </c>
      <c r="BE2839" s="58">
        <f t="shared" si="1822"/>
        <v>40.979227248502418</v>
      </c>
      <c r="BF2839" s="30">
        <f>AU2839*'Propiedades físicas'!$I$4+'Diseño reactor'!AV2839*'Propiedades físicas'!$I$5+'Diseño reactor'!AW2839*'Propiedades físicas'!$I$8+'Diseño reactor'!AX2839*'Propiedades físicas'!$I$9+'Diseño reactor'!AY2839*'Propiedades físicas'!$I$7+'Diseño reactor'!AZ2839*'Propiedades físicas'!$I$6</f>
        <v>2.0006502903293141E-2</v>
      </c>
      <c r="BG2839" s="24">
        <f>AU2839*'Propiedades físicas'!$O$4+'Diseño reactor'!AV2839*'Propiedades físicas'!$O$5+'Diseño reactor'!AW2839*'Propiedades físicas'!$O$8+'Diseño reactor'!AX2839*'Propiedades físicas'!$O$9+'Diseño reactor'!AY2839*'Propiedades físicas'!$O$7+'Diseño reactor'!AZ2839*'Propiedades físicas'!$O$6</f>
        <v>0.15513602193949522</v>
      </c>
      <c r="BH2839" s="54">
        <f t="shared" si="1823"/>
        <v>41077.007169910146</v>
      </c>
      <c r="BI2839" s="34">
        <f t="shared" si="1845"/>
        <v>274.88330969363619</v>
      </c>
      <c r="BJ2839" s="27">
        <f t="shared" si="1824"/>
        <v>4799.2533398112209</v>
      </c>
      <c r="BK2839" s="34">
        <f t="shared" si="1825"/>
        <v>572.72082416780711</v>
      </c>
      <c r="BL2839" s="27">
        <f t="shared" si="1826"/>
        <v>105.81262915324355</v>
      </c>
      <c r="BM2839" s="34">
        <f t="shared" si="1827"/>
        <v>1.1054421768707483</v>
      </c>
      <c r="BN2839" s="45">
        <f t="shared" si="1828"/>
        <v>3150.5079618925688</v>
      </c>
      <c r="BO2839" s="45">
        <f t="shared" si="1829"/>
        <v>112.7306246849222</v>
      </c>
      <c r="BP2839" s="66">
        <f t="shared" si="1830"/>
        <v>6.6870761379921131</v>
      </c>
    </row>
    <row r="2840" spans="8:68">
      <c r="H2840" s="68">
        <v>2835</v>
      </c>
      <c r="I2840" s="31">
        <f>('Propiedades físicas'!$C$10*'Diseño reactor'!H2840)/1000</f>
        <v>2481.3203733354921</v>
      </c>
      <c r="J2840" s="31">
        <f t="shared" si="1807"/>
        <v>0.18377312534899562</v>
      </c>
      <c r="K2840" s="31">
        <f>(I2840*1000)/'Propiedades físicas'!$F$10</f>
        <v>16208.39720549117</v>
      </c>
      <c r="L2840" s="31">
        <f t="shared" si="1808"/>
        <v>2315.485315070167</v>
      </c>
      <c r="M2840" s="31">
        <f t="shared" si="1809"/>
        <v>13892.911890421003</v>
      </c>
      <c r="N2840" s="31">
        <f t="shared" si="1810"/>
        <v>0.81674967021875378</v>
      </c>
      <c r="O2840" s="32">
        <f t="shared" si="1811"/>
        <v>4.9004980213125231</v>
      </c>
      <c r="P2840" s="33">
        <f t="shared" si="1812"/>
        <v>0.70452883445211678</v>
      </c>
      <c r="Q2840" s="31">
        <f t="shared" si="1813"/>
        <v>4.7707395521364182</v>
      </c>
      <c r="R2840" s="31">
        <f t="shared" si="1814"/>
        <v>9.6801771101707915E-2</v>
      </c>
      <c r="S2840" s="31">
        <f t="shared" si="1815"/>
        <v>0.12975846917610548</v>
      </c>
      <c r="T2840" s="31">
        <f t="shared" si="1816"/>
        <v>1.3300495920389933E-2</v>
      </c>
      <c r="U2840" s="31">
        <f t="shared" si="1817"/>
        <v>2.1185687445392258E-3</v>
      </c>
      <c r="V2840" s="47">
        <f t="shared" si="1831"/>
        <v>6.9768874868073711E-4</v>
      </c>
      <c r="W2840" s="31">
        <f t="shared" si="1818"/>
        <v>0.13739930343232395</v>
      </c>
      <c r="X2840" s="34">
        <f>(S2840*H2840*'Propiedades físicas'!$F$5*60*24*365)/(1000000)</f>
        <v>56935.768821456586</v>
      </c>
      <c r="Y2840" s="34">
        <f>(U2840*H2840*'Propiedades físicas'!$F$7*60*24*365)/(1000000)</f>
        <v>290.71233109375186</v>
      </c>
      <c r="Z2840" s="31">
        <f t="shared" si="1832"/>
        <v>1997.3392456717511</v>
      </c>
      <c r="AA2840" s="31">
        <f t="shared" si="1833"/>
        <v>13525.046630306746</v>
      </c>
      <c r="AB2840" s="31">
        <f t="shared" si="1834"/>
        <v>274.43302107334193</v>
      </c>
      <c r="AC2840" s="31">
        <f t="shared" si="1835"/>
        <v>367.86526011425906</v>
      </c>
      <c r="AD2840" s="31">
        <f t="shared" si="1819"/>
        <v>37.70690593430546</v>
      </c>
      <c r="AE2840" s="31">
        <f t="shared" si="1836"/>
        <v>6.006142390768705</v>
      </c>
      <c r="AF2840" s="31">
        <f t="shared" si="1837"/>
        <v>16208.39720549117</v>
      </c>
      <c r="AG2840" s="31">
        <f t="shared" si="1838"/>
        <v>0.12322867093823944</v>
      </c>
      <c r="AH2840" s="31">
        <f t="shared" si="1839"/>
        <v>0.83444688940154155</v>
      </c>
      <c r="AI2840" s="31">
        <f t="shared" si="1839"/>
        <v>1.6931533549805158E-2</v>
      </c>
      <c r="AJ2840" s="31">
        <f t="shared" si="1839"/>
        <v>2.2695967741315694E-2</v>
      </c>
      <c r="AK2840" s="31">
        <f t="shared" si="1820"/>
        <v>2.3263809157842521E-3</v>
      </c>
      <c r="AL2840" s="31">
        <f t="shared" si="1820"/>
        <v>3.7055745331400882E-4</v>
      </c>
      <c r="AM2840" s="31">
        <f t="shared" si="1840"/>
        <v>1</v>
      </c>
      <c r="AN2840" s="31">
        <f>(Z2840*'Propiedades físicas'!$F$4)/1000</f>
        <v>1756.4201858588244</v>
      </c>
      <c r="AO2840" s="31">
        <f>(AA2840*'Propiedades físicas'!$F$6)/1000</f>
        <v>433.34249403502815</v>
      </c>
      <c r="AP2840" s="31">
        <f>(AB2840*'Propiedades físicas'!$F$9)/1000</f>
        <v>169.31145235119831</v>
      </c>
      <c r="AQ2840" s="31">
        <f>(AC2840*'Propiedades físicas'!$F$5)/1000</f>
        <v>108.32528314584587</v>
      </c>
      <c r="AR2840" s="31">
        <f>(AD2840*'Propiedades físicas'!$F$8)/1000</f>
        <v>13.367852291829967</v>
      </c>
      <c r="AS2840" s="31">
        <f>(AE2840*'Propiedades físicas'!$F$7)/1000</f>
        <v>0.55310565276589008</v>
      </c>
      <c r="AT2840" s="31">
        <f t="shared" si="1841"/>
        <v>2481.3203733354921</v>
      </c>
      <c r="AU2840" s="31">
        <f t="shared" si="1842"/>
        <v>0.70785707671346476</v>
      </c>
      <c r="AV2840" s="31">
        <f t="shared" si="1846"/>
        <v>0.1746418957792667</v>
      </c>
      <c r="AW2840" s="31">
        <f t="shared" si="1846"/>
        <v>6.8234418324467694E-2</v>
      </c>
      <c r="AX2840" s="31">
        <f t="shared" si="1846"/>
        <v>4.3656306662339862E-2</v>
      </c>
      <c r="AY2840" s="31">
        <f t="shared" si="1843"/>
        <v>5.3873947255994011E-3</v>
      </c>
      <c r="AZ2840" s="31">
        <f t="shared" si="1843"/>
        <v>2.2290779486180693E-4</v>
      </c>
      <c r="BA2840" s="31">
        <f t="shared" si="1844"/>
        <v>1.0000000000000002</v>
      </c>
      <c r="BB2840" s="34">
        <f>AU2840*'Propiedades físicas'!$C$4+'Diseño reactor'!AV2840*'Propiedades físicas'!$C$5+'Diseño reactor'!AW2840*'Propiedades físicas'!$C$8+'Diseño reactor'!AX2840*'Propiedades físicas'!$C$9+'Diseño reactor'!AY2840*'Propiedades físicas'!$C$7+'Diseño reactor'!AZ2840*'Propiedades físicas'!$C$6</f>
        <v>875.29760746877218</v>
      </c>
      <c r="BC2840" s="45">
        <f>AU2840*'Propiedades físicas'!$L$4+'Diseño reactor'!AV2840*'Propiedades físicas'!$L$5+'Diseño reactor'!AW2840*'Propiedades físicas'!$L$8+AX2840*'Propiedades físicas'!$L$9+'Diseño reactor'!AY2840*'Propiedades físicas'!$L$7+'Diseño reactor'!AZ2840*'Propiedades físicas'!$L$6</f>
        <v>2.1315462420414271</v>
      </c>
      <c r="BD2840" s="29">
        <f t="shared" si="1821"/>
        <v>1.2029650070320979</v>
      </c>
      <c r="BE2840" s="58">
        <f t="shared" si="1822"/>
        <v>40.978819956032744</v>
      </c>
      <c r="BF2840" s="30">
        <f>AU2840*'Propiedades físicas'!$I$4+'Diseño reactor'!AV2840*'Propiedades físicas'!$I$5+'Diseño reactor'!AW2840*'Propiedades físicas'!$I$8+'Diseño reactor'!AX2840*'Propiedades físicas'!$I$9+'Diseño reactor'!AY2840*'Propiedades físicas'!$I$7+'Diseño reactor'!AZ2840*'Propiedades físicas'!$I$6</f>
        <v>2.0006529875472572E-2</v>
      </c>
      <c r="BG2840" s="24">
        <f>AU2840*'Propiedades físicas'!$O$4+'Diseño reactor'!AV2840*'Propiedades físicas'!$O$5+'Diseño reactor'!AW2840*'Propiedades físicas'!$O$8+'Diseño reactor'!AX2840*'Propiedades físicas'!$O$9+'Diseño reactor'!AY2840*'Propiedades físicas'!$O$7+'Diseño reactor'!AZ2840*'Propiedades físicas'!$O$6</f>
        <v>0.15513721039435982</v>
      </c>
      <c r="BH2840" s="54">
        <f t="shared" si="1823"/>
        <v>41076.948538235527</v>
      </c>
      <c r="BI2840" s="34">
        <f t="shared" si="1845"/>
        <v>274.88468732903999</v>
      </c>
      <c r="BJ2840" s="27">
        <f t="shared" si="1824"/>
        <v>4799.2567904362841</v>
      </c>
      <c r="BK2840" s="34">
        <f t="shared" si="1825"/>
        <v>572.72562341113371</v>
      </c>
      <c r="BL2840" s="27">
        <f t="shared" si="1826"/>
        <v>105.8127929702046</v>
      </c>
      <c r="BM2840" s="34">
        <f t="shared" si="1827"/>
        <v>1.1054421768707483</v>
      </c>
      <c r="BN2840" s="45">
        <f t="shared" si="1828"/>
        <v>3151.7136665044363</v>
      </c>
      <c r="BO2840" s="45">
        <f t="shared" si="1829"/>
        <v>112.73576540790626</v>
      </c>
      <c r="BP2840" s="66">
        <f t="shared" si="1830"/>
        <v>6.687075608434216</v>
      </c>
    </row>
    <row r="2841" spans="8:68">
      <c r="H2841" s="68">
        <v>2836</v>
      </c>
      <c r="I2841" s="31">
        <f>('Propiedades físicas'!$C$10*'Diseño reactor'!H2841)/1000</f>
        <v>2482.1956186170924</v>
      </c>
      <c r="J2841" s="31">
        <f t="shared" si="1807"/>
        <v>0.18370832523427449</v>
      </c>
      <c r="K2841" s="31">
        <f>(I2841*1000)/'Propiedades físicas'!$F$10</f>
        <v>16214.114453182703</v>
      </c>
      <c r="L2841" s="31">
        <f t="shared" si="1808"/>
        <v>2316.302064740386</v>
      </c>
      <c r="M2841" s="31">
        <f t="shared" si="1809"/>
        <v>13897.812388442317</v>
      </c>
      <c r="N2841" s="31">
        <f t="shared" si="1810"/>
        <v>0.81674967021875389</v>
      </c>
      <c r="O2841" s="32">
        <f t="shared" si="1811"/>
        <v>4.9004980213125231</v>
      </c>
      <c r="P2841" s="33">
        <f t="shared" si="1812"/>
        <v>0.70456296931149898</v>
      </c>
      <c r="Q2841" s="31">
        <f t="shared" si="1813"/>
        <v>4.7707849984448503</v>
      </c>
      <c r="R2841" s="31">
        <f t="shared" si="1814"/>
        <v>9.6777015027512972E-2</v>
      </c>
      <c r="S2841" s="31">
        <f t="shared" si="1815"/>
        <v>0.12971302286767319</v>
      </c>
      <c r="T2841" s="31">
        <f t="shared" si="1816"/>
        <v>1.3293049799065865E-2</v>
      </c>
      <c r="U2841" s="31">
        <f t="shared" si="1817"/>
        <v>2.1166360806761596E-3</v>
      </c>
      <c r="V2841" s="47">
        <f t="shared" si="1831"/>
        <v>6.9772255213371745E-4</v>
      </c>
      <c r="W2841" s="31">
        <f t="shared" si="1818"/>
        <v>0.13735750989309553</v>
      </c>
      <c r="X2841" s="34">
        <f>(S2841*H2841*'Propiedades físicas'!$F$5*60*24*365)/(1000000)</f>
        <v>56935.903898183627</v>
      </c>
      <c r="Y2841" s="34">
        <f>(U2841*H2841*'Propiedades físicas'!$F$7*60*24*365)/(1000000)</f>
        <v>290.54957932113507</v>
      </c>
      <c r="Z2841" s="31">
        <f t="shared" si="1832"/>
        <v>1998.1405809674111</v>
      </c>
      <c r="AA2841" s="31">
        <f t="shared" si="1833"/>
        <v>13529.946255589595</v>
      </c>
      <c r="AB2841" s="31">
        <f t="shared" si="1834"/>
        <v>274.45961461802676</v>
      </c>
      <c r="AC2841" s="31">
        <f t="shared" si="1835"/>
        <v>367.86613285272119</v>
      </c>
      <c r="AD2841" s="31">
        <f t="shared" si="1819"/>
        <v>37.69908923015079</v>
      </c>
      <c r="AE2841" s="31">
        <f t="shared" si="1836"/>
        <v>6.002779924797589</v>
      </c>
      <c r="AF2841" s="31">
        <f t="shared" si="1837"/>
        <v>16214.114453182703</v>
      </c>
      <c r="AG2841" s="31">
        <f t="shared" si="1838"/>
        <v>0.12323464144384351</v>
      </c>
      <c r="AH2841" s="31">
        <f t="shared" si="1839"/>
        <v>0.83445483838519308</v>
      </c>
      <c r="AI2841" s="31">
        <f t="shared" si="1839"/>
        <v>1.6927203481294811E-2</v>
      </c>
      <c r="AJ2841" s="31">
        <f t="shared" si="1839"/>
        <v>2.2688018757664064E-2</v>
      </c>
      <c r="AK2841" s="31">
        <f t="shared" si="1820"/>
        <v>2.3250785196443926E-3</v>
      </c>
      <c r="AL2841" s="31">
        <f t="shared" si="1820"/>
        <v>3.7021941236015457E-4</v>
      </c>
      <c r="AM2841" s="31">
        <f t="shared" si="1840"/>
        <v>1</v>
      </c>
      <c r="AN2841" s="31">
        <f>(Z2841*'Propiedades físicas'!$F$4)/1000</f>
        <v>1757.1248640911222</v>
      </c>
      <c r="AO2841" s="31">
        <f>(AA2841*'Propiedades físicas'!$F$6)/1000</f>
        <v>433.4994780290906</v>
      </c>
      <c r="AP2841" s="31">
        <f>(AB2841*'Propiedades físicas'!$F$9)/1000</f>
        <v>169.3278592385916</v>
      </c>
      <c r="AQ2841" s="31">
        <f>(AC2841*'Propiedades físicas'!$F$5)/1000</f>
        <v>108.32554014114082</v>
      </c>
      <c r="AR2841" s="31">
        <f>(AD2841*'Propiedades físicas'!$F$8)/1000</f>
        <v>13.365081113873053</v>
      </c>
      <c r="AS2841" s="31">
        <f>(AE2841*'Propiedades físicas'!$F$7)/1000</f>
        <v>0.55279600327460998</v>
      </c>
      <c r="AT2841" s="31">
        <f t="shared" si="1841"/>
        <v>2482.1956186170924</v>
      </c>
      <c r="AU2841" s="31">
        <f t="shared" si="1842"/>
        <v>0.70789137282825054</v>
      </c>
      <c r="AV2841" s="31">
        <f t="shared" si="1846"/>
        <v>0.17464355942687809</v>
      </c>
      <c r="AW2841" s="31">
        <f t="shared" si="1846"/>
        <v>6.8216968061900529E-2</v>
      </c>
      <c r="AX2841" s="31">
        <f t="shared" si="1846"/>
        <v>4.3641016577691129E-2</v>
      </c>
      <c r="AY2841" s="31">
        <f t="shared" si="1843"/>
        <v>5.3843786580040588E-3</v>
      </c>
      <c r="AZ2841" s="31">
        <f t="shared" si="1843"/>
        <v>2.2270444727583142E-4</v>
      </c>
      <c r="BA2841" s="31">
        <f t="shared" si="1844"/>
        <v>1</v>
      </c>
      <c r="BB2841" s="34">
        <f>AU2841*'Propiedades físicas'!$C$4+'Diseño reactor'!AV2841*'Propiedades físicas'!$C$5+'Diseño reactor'!AW2841*'Propiedades físicas'!$C$8+'Diseño reactor'!AX2841*'Propiedades físicas'!$C$9+'Diseño reactor'!AY2841*'Propiedades físicas'!$C$7+'Diseño reactor'!AZ2841*'Propiedades físicas'!$C$6</f>
        <v>875.29753823538886</v>
      </c>
      <c r="BC2841" s="45">
        <f>AU2841*'Propiedades físicas'!$L$4+'Diseño reactor'!AV2841*'Propiedades físicas'!$L$5+'Diseño reactor'!AW2841*'Propiedades físicas'!$L$8+AX2841*'Propiedades físicas'!$L$9+'Diseño reactor'!AY2841*'Propiedades físicas'!$L$7+'Diseño reactor'!AZ2841*'Propiedades físicas'!$L$6</f>
        <v>2.1315703647907469</v>
      </c>
      <c r="BD2841" s="29">
        <f t="shared" si="1821"/>
        <v>1.2025855796601825</v>
      </c>
      <c r="BE2841" s="58">
        <f t="shared" si="1822"/>
        <v>40.978412923360196</v>
      </c>
      <c r="BF2841" s="30">
        <f>AU2841*'Propiedades físicas'!$I$4+'Diseño reactor'!AV2841*'Propiedades físicas'!$I$5+'Diseño reactor'!AW2841*'Propiedades físicas'!$I$8+'Diseño reactor'!AX2841*'Propiedades físicas'!$I$9+'Diseño reactor'!AY2841*'Propiedades físicas'!$I$7+'Diseño reactor'!AZ2841*'Propiedades físicas'!$I$6</f>
        <v>2.0006556809278354E-2</v>
      </c>
      <c r="BG2841" s="24">
        <f>AU2841*'Propiedades físicas'!$O$4+'Diseño reactor'!AV2841*'Propiedades físicas'!$O$5+'Diseño reactor'!AW2841*'Propiedades físicas'!$O$8+'Diseño reactor'!AX2841*'Propiedades físicas'!$O$9+'Diseño reactor'!AY2841*'Propiedades físicas'!$O$7+'Diseño reactor'!AZ2841*'Propiedades físicas'!$O$6</f>
        <v>0.15513839812187458</v>
      </c>
      <c r="BH2841" s="54">
        <f t="shared" si="1823"/>
        <v>41076.889989379786</v>
      </c>
      <c r="BI2841" s="34">
        <f t="shared" si="1845"/>
        <v>274.88606374972778</v>
      </c>
      <c r="BJ2841" s="27">
        <f t="shared" si="1824"/>
        <v>4799.2602403986648</v>
      </c>
      <c r="BK2841" s="34">
        <f t="shared" si="1825"/>
        <v>572.73041989650119</v>
      </c>
      <c r="BL2841" s="27">
        <f t="shared" si="1826"/>
        <v>105.81295669078942</v>
      </c>
      <c r="BM2841" s="34">
        <f t="shared" si="1827"/>
        <v>1.1054421768707483</v>
      </c>
      <c r="BN2841" s="45">
        <f t="shared" si="1828"/>
        <v>3152.9193809554095</v>
      </c>
      <c r="BO2841" s="45">
        <f t="shared" si="1829"/>
        <v>112.7409030038319</v>
      </c>
      <c r="BP2841" s="66">
        <f t="shared" si="1830"/>
        <v>6.6870750795068368</v>
      </c>
    </row>
    <row r="2842" spans="8:68">
      <c r="H2842" s="68">
        <v>2837</v>
      </c>
      <c r="I2842" s="31">
        <f>('Propiedades físicas'!$C$10*'Diseño reactor'!H2842)/1000</f>
        <v>2483.0708638986921</v>
      </c>
      <c r="J2842" s="31">
        <f t="shared" si="1807"/>
        <v>0.1836435708016928</v>
      </c>
      <c r="K2842" s="31">
        <f>(I2842*1000)/'Propiedades físicas'!$F$10</f>
        <v>16219.831700874234</v>
      </c>
      <c r="L2842" s="31">
        <f t="shared" si="1808"/>
        <v>2317.118814410605</v>
      </c>
      <c r="M2842" s="31">
        <f t="shared" si="1809"/>
        <v>13902.712886463629</v>
      </c>
      <c r="N2842" s="31">
        <f t="shared" si="1810"/>
        <v>0.816749670218754</v>
      </c>
      <c r="O2842" s="32">
        <f t="shared" si="1811"/>
        <v>4.9004980213125231</v>
      </c>
      <c r="P2842" s="33">
        <f t="shared" si="1812"/>
        <v>0.70459708341120131</v>
      </c>
      <c r="Q2842" s="31">
        <f t="shared" si="1813"/>
        <v>4.77083041308906</v>
      </c>
      <c r="R2842" s="31">
        <f t="shared" si="1814"/>
        <v>9.6752271158503558E-2</v>
      </c>
      <c r="S2842" s="31">
        <f t="shared" si="1815"/>
        <v>0.12966760822346332</v>
      </c>
      <c r="T2842" s="31">
        <f t="shared" si="1816"/>
        <v>1.3285609882187858E-2</v>
      </c>
      <c r="U2842" s="31">
        <f t="shared" si="1817"/>
        <v>2.1147057668613484E-3</v>
      </c>
      <c r="V2842" s="47">
        <f t="shared" si="1831"/>
        <v>6.9775633502856837E-4</v>
      </c>
      <c r="W2842" s="31">
        <f t="shared" si="1818"/>
        <v>0.13731574177129988</v>
      </c>
      <c r="X2842" s="34">
        <f>(S2842*H2842*'Propiedades físicas'!$F$5*60*24*365)/(1000000)</f>
        <v>56936.038810662307</v>
      </c>
      <c r="Y2842" s="34">
        <f>(U2842*H2842*'Propiedades físicas'!$F$7*60*24*365)/(1000000)</f>
        <v>290.38696316067774</v>
      </c>
      <c r="Z2842" s="31">
        <f t="shared" si="1832"/>
        <v>1998.9419256375782</v>
      </c>
      <c r="AA2842" s="31">
        <f t="shared" si="1833"/>
        <v>13534.845881933663</v>
      </c>
      <c r="AB2842" s="31">
        <f t="shared" si="1834"/>
        <v>274.48619327667461</v>
      </c>
      <c r="AC2842" s="31">
        <f t="shared" si="1835"/>
        <v>367.86700452996541</v>
      </c>
      <c r="AD2842" s="31">
        <f t="shared" si="1819"/>
        <v>37.691275235766952</v>
      </c>
      <c r="AE2842" s="31">
        <f t="shared" si="1836"/>
        <v>5.9994202605856453</v>
      </c>
      <c r="AF2842" s="31">
        <f t="shared" si="1837"/>
        <v>16219.831700874234</v>
      </c>
      <c r="AG2842" s="31">
        <f t="shared" si="1838"/>
        <v>0.12324060831838576</v>
      </c>
      <c r="AH2842" s="31">
        <f t="shared" si="1839"/>
        <v>0.83446278183047651</v>
      </c>
      <c r="AI2842" s="31">
        <f t="shared" si="1839"/>
        <v>1.692287554758537E-2</v>
      </c>
      <c r="AJ2842" s="31">
        <f t="shared" si="1839"/>
        <v>2.2680075312380567E-2</v>
      </c>
      <c r="AK2842" s="31">
        <f t="shared" si="1820"/>
        <v>2.3237772087200772E-3</v>
      </c>
      <c r="AL2842" s="31">
        <f t="shared" si="1820"/>
        <v>3.6988178245168116E-4</v>
      </c>
      <c r="AM2842" s="31">
        <f t="shared" si="1840"/>
        <v>1.0000000000000002</v>
      </c>
      <c r="AN2842" s="31">
        <f>(Z2842*'Propiedades físicas'!$F$4)/1000</f>
        <v>1757.8295505671733</v>
      </c>
      <c r="AO2842" s="31">
        <f>(AA2842*'Propiedades físicas'!$F$6)/1000</f>
        <v>433.65646205715456</v>
      </c>
      <c r="AP2842" s="31">
        <f>(AB2842*'Propiedades físicas'!$F$9)/1000</f>
        <v>169.34425694204438</v>
      </c>
      <c r="AQ2842" s="31">
        <f>(AC2842*'Propiedades físicas'!$F$5)/1000</f>
        <v>108.32579682393893</v>
      </c>
      <c r="AR2842" s="31">
        <f>(AD2842*'Propiedades físicas'!$F$8)/1000</f>
        <v>13.362310896584095</v>
      </c>
      <c r="AS2842" s="31">
        <f>(AE2842*'Propiedades físicas'!$F$7)/1000</f>
        <v>0.55248661179733205</v>
      </c>
      <c r="AT2842" s="31">
        <f t="shared" si="1841"/>
        <v>2483.0708638986926</v>
      </c>
      <c r="AU2842" s="31">
        <f t="shared" si="1842"/>
        <v>0.70792564808528613</v>
      </c>
      <c r="AV2842" s="31">
        <f t="shared" si="1846"/>
        <v>0.17464522191536111</v>
      </c>
      <c r="AW2842" s="31">
        <f t="shared" si="1846"/>
        <v>6.8199526402623639E-2</v>
      </c>
      <c r="AX2842" s="31">
        <f t="shared" si="1846"/>
        <v>4.3625737146243015E-2</v>
      </c>
      <c r="AY2842" s="31">
        <f t="shared" si="1843"/>
        <v>5.3813651035330527E-3</v>
      </c>
      <c r="AZ2842" s="31">
        <f t="shared" si="1843"/>
        <v>2.2250134695304979E-4</v>
      </c>
      <c r="BA2842" s="31">
        <f t="shared" si="1844"/>
        <v>1</v>
      </c>
      <c r="BB2842" s="34">
        <f>AU2842*'Propiedades físicas'!$C$4+'Diseño reactor'!AV2842*'Propiedades físicas'!$C$5+'Diseño reactor'!AW2842*'Propiedades físicas'!$C$8+'Diseño reactor'!AX2842*'Propiedades físicas'!$C$9+'Diseño reactor'!AY2842*'Propiedades físicas'!$C$7+'Diseño reactor'!AZ2842*'Propiedades físicas'!$C$6</f>
        <v>875.29746908441768</v>
      </c>
      <c r="BC2842" s="45">
        <f>AU2842*'Propiedades físicas'!$L$4+'Diseño reactor'!AV2842*'Propiedades físicas'!$L$5+'Diseño reactor'!AW2842*'Propiedades físicas'!$L$8+AX2842*'Propiedades físicas'!$L$9+'Diseño reactor'!AY2842*'Propiedades físicas'!$L$7+'Diseño reactor'!AZ2842*'Propiedades físicas'!$L$6</f>
        <v>2.1315944723284477</v>
      </c>
      <c r="BD2842" s="29">
        <f t="shared" si="1821"/>
        <v>1.2022063918151789</v>
      </c>
      <c r="BE2842" s="58">
        <f t="shared" si="1822"/>
        <v>40.978006150235821</v>
      </c>
      <c r="BF2842" s="30">
        <f>AU2842*'Propiedades físicas'!$I$4+'Diseño reactor'!AV2842*'Propiedades físicas'!$I$5+'Diseño reactor'!AW2842*'Propiedades físicas'!$I$8+'Diseño reactor'!AX2842*'Propiedades físicas'!$I$9+'Diseño reactor'!AY2842*'Propiedades físicas'!$I$7+'Diseño reactor'!AZ2842*'Propiedades físicas'!$I$6</f>
        <v>2.0006583704767673E-2</v>
      </c>
      <c r="BG2842" s="24">
        <f>AU2842*'Propiedades físicas'!$O$4+'Diseño reactor'!AV2842*'Propiedades físicas'!$O$5+'Diseño reactor'!AW2842*'Propiedades físicas'!$O$8+'Diseño reactor'!AX2842*'Propiedades físicas'!$O$9+'Diseño reactor'!AY2842*'Propiedades físicas'!$O$7+'Diseño reactor'!AZ2842*'Propiedades físicas'!$O$6</f>
        <v>0.15513958512269882</v>
      </c>
      <c r="BH2842" s="54">
        <f t="shared" si="1823"/>
        <v>41076.831523219262</v>
      </c>
      <c r="BI2842" s="34">
        <f t="shared" si="1845"/>
        <v>274.88743895718687</v>
      </c>
      <c r="BJ2842" s="27">
        <f t="shared" si="1824"/>
        <v>4799.2636896975282</v>
      </c>
      <c r="BK2842" s="34">
        <f t="shared" si="1825"/>
        <v>572.73521362623637</v>
      </c>
      <c r="BL2842" s="27">
        <f t="shared" si="1826"/>
        <v>105.81312031508135</v>
      </c>
      <c r="BM2842" s="34">
        <f t="shared" si="1827"/>
        <v>1.1054421768707483</v>
      </c>
      <c r="BN2842" s="45">
        <f t="shared" si="1828"/>
        <v>3154.1251052362882</v>
      </c>
      <c r="BO2842" s="45">
        <f t="shared" si="1829"/>
        <v>112.74603747555146</v>
      </c>
      <c r="BP2842" s="66">
        <f t="shared" si="1830"/>
        <v>6.6870745512090686</v>
      </c>
    </row>
    <row r="2843" spans="8:68">
      <c r="H2843" s="68">
        <v>2838</v>
      </c>
      <c r="I2843" s="31">
        <f>('Propiedades físicas'!$C$10*'Diseño reactor'!H2843)/1000</f>
        <v>2483.9461091802918</v>
      </c>
      <c r="J2843" s="31">
        <f t="shared" si="1807"/>
        <v>0.18357886200296072</v>
      </c>
      <c r="K2843" s="31">
        <f>(I2843*1000)/'Propiedades físicas'!$F$10</f>
        <v>16225.548948565764</v>
      </c>
      <c r="L2843" s="31">
        <f t="shared" si="1808"/>
        <v>2317.935564080823</v>
      </c>
      <c r="M2843" s="31">
        <f t="shared" si="1809"/>
        <v>13907.613384484939</v>
      </c>
      <c r="N2843" s="31">
        <f t="shared" si="1810"/>
        <v>0.81674967021875367</v>
      </c>
      <c r="O2843" s="32">
        <f t="shared" si="1811"/>
        <v>4.9004980213125222</v>
      </c>
      <c r="P2843" s="33">
        <f t="shared" si="1812"/>
        <v>0.70463117677015574</v>
      </c>
      <c r="Q2843" s="31">
        <f t="shared" si="1813"/>
        <v>4.770875796101949</v>
      </c>
      <c r="R2843" s="31">
        <f t="shared" si="1814"/>
        <v>9.6727539486147721E-2</v>
      </c>
      <c r="S2843" s="31">
        <f t="shared" si="1815"/>
        <v>0.12962222521057226</v>
      </c>
      <c r="T2843" s="31">
        <f t="shared" si="1816"/>
        <v>1.3278176162926402E-2</v>
      </c>
      <c r="U2843" s="31">
        <f t="shared" si="1817"/>
        <v>2.1127777995239125E-3</v>
      </c>
      <c r="V2843" s="47">
        <f t="shared" si="1831"/>
        <v>6.9779009738403779E-4</v>
      </c>
      <c r="W2843" s="31">
        <f t="shared" si="1818"/>
        <v>0.13727399904375701</v>
      </c>
      <c r="X2843" s="34">
        <f>(S2843*H2843*'Propiedades físicas'!$F$5*60*24*365)/(1000000)</f>
        <v>56936.173559142204</v>
      </c>
      <c r="Y2843" s="34">
        <f>(U2843*H2843*'Propiedades físicas'!$F$7*60*24*365)/(1000000)</f>
        <v>290.2244824631062</v>
      </c>
      <c r="Z2843" s="31">
        <f t="shared" si="1832"/>
        <v>1999.7432796737021</v>
      </c>
      <c r="AA2843" s="31">
        <f t="shared" si="1833"/>
        <v>13539.745509337332</v>
      </c>
      <c r="AB2843" s="31">
        <f t="shared" si="1834"/>
        <v>274.51275706168724</v>
      </c>
      <c r="AC2843" s="31">
        <f t="shared" si="1835"/>
        <v>367.86787514760408</v>
      </c>
      <c r="AD2843" s="31">
        <f t="shared" si="1819"/>
        <v>37.683463950385132</v>
      </c>
      <c r="AE2843" s="31">
        <f t="shared" si="1836"/>
        <v>5.9960633950488633</v>
      </c>
      <c r="AF2843" s="31">
        <f t="shared" si="1837"/>
        <v>16225.548948565758</v>
      </c>
      <c r="AG2843" s="31">
        <f t="shared" si="1838"/>
        <v>0.12324657156517761</v>
      </c>
      <c r="AH2843" s="31">
        <f t="shared" si="1839"/>
        <v>0.83447071974314713</v>
      </c>
      <c r="AI2843" s="31">
        <f t="shared" si="1839"/>
        <v>1.6918549747184517E-2</v>
      </c>
      <c r="AJ2843" s="31">
        <f t="shared" si="1839"/>
        <v>2.2672137399710066E-2</v>
      </c>
      <c r="AK2843" s="31">
        <f t="shared" si="1820"/>
        <v>2.3224769818167615E-3</v>
      </c>
      <c r="AL2843" s="31">
        <f t="shared" si="1820"/>
        <v>3.6954456296400866E-4</v>
      </c>
      <c r="AM2843" s="31">
        <f t="shared" si="1840"/>
        <v>1.0000000000000002</v>
      </c>
      <c r="AN2843" s="31">
        <f>(Z2843*'Propiedades físicas'!$F$4)/1000</f>
        <v>1758.5342452794603</v>
      </c>
      <c r="AO2843" s="31">
        <f>(AA2843*'Propiedades físicas'!$F$6)/1000</f>
        <v>433.81344611916808</v>
      </c>
      <c r="AP2843" s="31">
        <f>(AB2843*'Propiedades físicas'!$F$9)/1000</f>
        <v>169.36064546920792</v>
      </c>
      <c r="AQ2843" s="31">
        <f>(AC2843*'Propiedades físicas'!$F$5)/1000</f>
        <v>108.32605319471499</v>
      </c>
      <c r="AR2843" s="31">
        <f>(AD2843*'Propiedades físicas'!$F$8)/1000</f>
        <v>13.359541639690532</v>
      </c>
      <c r="AS2843" s="31">
        <f>(AE2843*'Propiedades físicas'!$F$7)/1000</f>
        <v>0.55217747805004991</v>
      </c>
      <c r="AT2843" s="31">
        <f t="shared" si="1841"/>
        <v>2483.9461091802918</v>
      </c>
      <c r="AU2843" s="31">
        <f t="shared" si="1842"/>
        <v>0.70795990250359364</v>
      </c>
      <c r="AV2843" s="31">
        <f t="shared" si="1846"/>
        <v>0.17464688324592015</v>
      </c>
      <c r="AW2843" s="31">
        <f t="shared" si="1846"/>
        <v>6.8182093340622973E-2</v>
      </c>
      <c r="AX2843" s="31">
        <f t="shared" si="1846"/>
        <v>4.3610468356925364E-2</v>
      </c>
      <c r="AY2843" s="31">
        <f t="shared" si="1843"/>
        <v>5.3783540594200784E-3</v>
      </c>
      <c r="AZ2843" s="31">
        <f t="shared" si="1843"/>
        <v>2.2229849351774778E-4</v>
      </c>
      <c r="BA2843" s="31">
        <f t="shared" si="1844"/>
        <v>1</v>
      </c>
      <c r="BB2843" s="34">
        <f>AU2843*'Propiedades físicas'!$C$4+'Diseño reactor'!AV2843*'Propiedades físicas'!$C$5+'Diseño reactor'!AW2843*'Propiedades físicas'!$C$8+'Diseño reactor'!AX2843*'Propiedades físicas'!$C$9+'Diseño reactor'!AY2843*'Propiedades físicas'!$C$7+'Diseño reactor'!AZ2843*'Propiedades físicas'!$C$6</f>
        <v>875.29740001573987</v>
      </c>
      <c r="BC2843" s="45">
        <f>AU2843*'Propiedades físicas'!$L$4+'Diseño reactor'!AV2843*'Propiedades físicas'!$L$5+'Diseño reactor'!AW2843*'Propiedades físicas'!$L$8+AX2843*'Propiedades físicas'!$L$9+'Diseño reactor'!AY2843*'Propiedades físicas'!$L$7+'Diseño reactor'!AZ2843*'Propiedades físicas'!$L$6</f>
        <v>2.1316185646688468</v>
      </c>
      <c r="BD2843" s="29">
        <f t="shared" si="1821"/>
        <v>1.2018274432701479</v>
      </c>
      <c r="BE2843" s="58">
        <f t="shared" si="1822"/>
        <v>40.97759963641095</v>
      </c>
      <c r="BF2843" s="30">
        <f>AU2843*'Propiedades físicas'!$I$4+'Diseño reactor'!AV2843*'Propiedades físicas'!$I$5+'Diseño reactor'!AW2843*'Propiedades físicas'!$I$8+'Diseño reactor'!AX2843*'Propiedades físicas'!$I$9+'Diseño reactor'!AY2843*'Propiedades físicas'!$I$7+'Diseño reactor'!AZ2843*'Propiedades físicas'!$I$6</f>
        <v>2.000661056199764E-2</v>
      </c>
      <c r="BG2843" s="24">
        <f>AU2843*'Propiedades físicas'!$O$4+'Diseño reactor'!AV2843*'Propiedades físicas'!$O$5+'Diseño reactor'!AW2843*'Propiedades físicas'!$O$8+'Diseño reactor'!AX2843*'Propiedades físicas'!$O$9+'Diseño reactor'!AY2843*'Propiedades físicas'!$O$7+'Diseño reactor'!AZ2843*'Propiedades físicas'!$O$6</f>
        <v>0.15514077139749105</v>
      </c>
      <c r="BH2843" s="54">
        <f t="shared" si="1823"/>
        <v>41076.773139630444</v>
      </c>
      <c r="BI2843" s="34">
        <f t="shared" si="1845"/>
        <v>274.88881295290298</v>
      </c>
      <c r="BJ2843" s="27">
        <f t="shared" si="1824"/>
        <v>4799.267138332023</v>
      </c>
      <c r="BK2843" s="34">
        <f t="shared" si="1825"/>
        <v>572.74000460266109</v>
      </c>
      <c r="BL2843" s="27">
        <f t="shared" si="1826"/>
        <v>105.81328384316352</v>
      </c>
      <c r="BM2843" s="34">
        <f t="shared" si="1827"/>
        <v>1.1054421768707483</v>
      </c>
      <c r="BN2843" s="45">
        <f t="shared" si="1828"/>
        <v>3155.3308393378898</v>
      </c>
      <c r="BO2843" s="45">
        <f t="shared" si="1829"/>
        <v>112.75116882591375</v>
      </c>
      <c r="BP2843" s="66">
        <f t="shared" si="1830"/>
        <v>6.6870740235400028</v>
      </c>
    </row>
    <row r="2844" spans="8:68">
      <c r="H2844" s="68">
        <v>2839</v>
      </c>
      <c r="I2844" s="31">
        <f>('Propiedades físicas'!$C$10*'Diseño reactor'!H2844)/1000</f>
        <v>2484.8213544618916</v>
      </c>
      <c r="J2844" s="31">
        <f t="shared" si="1807"/>
        <v>0.18351419878985648</v>
      </c>
      <c r="K2844" s="31">
        <f>(I2844*1000)/'Propiedades físicas'!$F$10</f>
        <v>16231.266196257295</v>
      </c>
      <c r="L2844" s="31">
        <f t="shared" si="1808"/>
        <v>2318.752313751042</v>
      </c>
      <c r="M2844" s="31">
        <f t="shared" si="1809"/>
        <v>13912.513882506251</v>
      </c>
      <c r="N2844" s="31">
        <f t="shared" si="1810"/>
        <v>0.81674967021875378</v>
      </c>
      <c r="O2844" s="32">
        <f t="shared" si="1811"/>
        <v>4.9004980213125222</v>
      </c>
      <c r="P2844" s="33">
        <f t="shared" si="1812"/>
        <v>0.70466524940727204</v>
      </c>
      <c r="Q2844" s="31">
        <f t="shared" si="1813"/>
        <v>4.77092114751638</v>
      </c>
      <c r="R2844" s="31">
        <f t="shared" si="1814"/>
        <v>9.6702820001920889E-2</v>
      </c>
      <c r="S2844" s="31">
        <f t="shared" si="1815"/>
        <v>0.12957687379614197</v>
      </c>
      <c r="T2844" s="31">
        <f t="shared" si="1816"/>
        <v>1.3270748634461331E-2</v>
      </c>
      <c r="U2844" s="31">
        <f t="shared" si="1817"/>
        <v>2.1108521750994825E-3</v>
      </c>
      <c r="V2844" s="47">
        <f t="shared" si="1831"/>
        <v>6.9782383921885194E-4</v>
      </c>
      <c r="W2844" s="31">
        <f t="shared" si="1818"/>
        <v>0.13723228168731505</v>
      </c>
      <c r="X2844" s="34">
        <f>(S2844*H2844*'Propiedades físicas'!$F$5*60*24*365)/(1000000)</f>
        <v>56936.308143872469</v>
      </c>
      <c r="Y2844" s="34">
        <f>(U2844*H2844*'Propiedades físicas'!$F$7*60*24*365)/(1000000)</f>
        <v>290.06213707934984</v>
      </c>
      <c r="Z2844" s="31">
        <f t="shared" si="1832"/>
        <v>2000.5446430672453</v>
      </c>
      <c r="AA2844" s="31">
        <f t="shared" si="1833"/>
        <v>13544.645137799003</v>
      </c>
      <c r="AB2844" s="31">
        <f t="shared" si="1834"/>
        <v>274.53930598545338</v>
      </c>
      <c r="AC2844" s="31">
        <f t="shared" si="1835"/>
        <v>367.86874470724706</v>
      </c>
      <c r="AD2844" s="31">
        <f t="shared" si="1819"/>
        <v>37.67565537323572</v>
      </c>
      <c r="AE2844" s="31">
        <f t="shared" si="1836"/>
        <v>5.9927093251074313</v>
      </c>
      <c r="AF2844" s="31">
        <f t="shared" si="1837"/>
        <v>16231.266196257293</v>
      </c>
      <c r="AG2844" s="31">
        <f t="shared" si="1838"/>
        <v>0.12325253118752641</v>
      </c>
      <c r="AH2844" s="31">
        <f t="shared" si="1839"/>
        <v>0.83447865212895178</v>
      </c>
      <c r="AI2844" s="31">
        <f t="shared" si="1839"/>
        <v>1.691422607860121E-2</v>
      </c>
      <c r="AJ2844" s="31">
        <f t="shared" si="1839"/>
        <v>2.2664205013905356E-2</v>
      </c>
      <c r="AK2844" s="31">
        <f t="shared" si="1820"/>
        <v>2.3211778377415317E-3</v>
      </c>
      <c r="AL2844" s="31">
        <f t="shared" si="1820"/>
        <v>3.6920775327369519E-4</v>
      </c>
      <c r="AM2844" s="31">
        <f t="shared" si="1840"/>
        <v>0.99999999999999989</v>
      </c>
      <c r="AN2844" s="31">
        <f>(Z2844*'Propiedades físicas'!$F$4)/1000</f>
        <v>1759.2389482204742</v>
      </c>
      <c r="AO2844" s="31">
        <f>(AA2844*'Propiedades físicas'!$F$6)/1000</f>
        <v>433.97043021508006</v>
      </c>
      <c r="AP2844" s="31">
        <f>(AB2844*'Propiedades físicas'!$F$9)/1000</f>
        <v>169.37702482772545</v>
      </c>
      <c r="AQ2844" s="31">
        <f>(AC2844*'Propiedades físicas'!$F$5)/1000</f>
        <v>108.32630925394305</v>
      </c>
      <c r="AR2844" s="31">
        <f>(AD2844*'Propiedades físicas'!$F$8)/1000</f>
        <v>13.356773342919523</v>
      </c>
      <c r="AS2844" s="31">
        <f>(AE2844*'Propiedades físicas'!$F$7)/1000</f>
        <v>0.55186860174914343</v>
      </c>
      <c r="AT2844" s="31">
        <f t="shared" si="1841"/>
        <v>2484.8213544618916</v>
      </c>
      <c r="AU2844" s="31">
        <f t="shared" si="1842"/>
        <v>0.70799413610217132</v>
      </c>
      <c r="AV2844" s="31">
        <f t="shared" si="1846"/>
        <v>0.17464854341975819</v>
      </c>
      <c r="AW2844" s="31">
        <f t="shared" si="1846"/>
        <v>6.8164668869889616E-2</v>
      </c>
      <c r="AX2844" s="31">
        <f t="shared" si="1846"/>
        <v>4.359521019868328E-2</v>
      </c>
      <c r="AY2844" s="31">
        <f t="shared" si="1843"/>
        <v>5.3753455229026076E-3</v>
      </c>
      <c r="AZ2844" s="31">
        <f t="shared" si="1843"/>
        <v>2.2209588659489571E-4</v>
      </c>
      <c r="BA2844" s="31">
        <f t="shared" si="1844"/>
        <v>1</v>
      </c>
      <c r="BB2844" s="34">
        <f>AU2844*'Propiedades físicas'!$C$4+'Diseño reactor'!AV2844*'Propiedades físicas'!$C$5+'Diseño reactor'!AW2844*'Propiedades físicas'!$C$8+'Diseño reactor'!AX2844*'Propiedades físicas'!$C$9+'Diseño reactor'!AY2844*'Propiedades físicas'!$C$7+'Diseño reactor'!AZ2844*'Propiedades físicas'!$C$6</f>
        <v>875.29733102923615</v>
      </c>
      <c r="BC2844" s="45">
        <f>AU2844*'Propiedades físicas'!$L$4+'Diseño reactor'!AV2844*'Propiedades físicas'!$L$5+'Diseño reactor'!AW2844*'Propiedades físicas'!$L$8+AX2844*'Propiedades físicas'!$L$9+'Diseño reactor'!AY2844*'Propiedades físicas'!$L$7+'Diseño reactor'!AZ2844*'Propiedades físicas'!$L$6</f>
        <v>2.1316426418262422</v>
      </c>
      <c r="BD2844" s="29">
        <f t="shared" si="1821"/>
        <v>1.2014487337984419</v>
      </c>
      <c r="BE2844" s="58">
        <f t="shared" si="1822"/>
        <v>40.977193381637271</v>
      </c>
      <c r="BF2844" s="30">
        <f>AU2844*'Propiedades físicas'!$I$4+'Diseño reactor'!AV2844*'Propiedades físicas'!$I$5+'Diseño reactor'!AW2844*'Propiedades físicas'!$I$8+'Diseño reactor'!AX2844*'Propiedades físicas'!$I$9+'Diseño reactor'!AY2844*'Propiedades físicas'!$I$7+'Diseño reactor'!AZ2844*'Propiedades físicas'!$I$6</f>
        <v>2.0006637381025257E-2</v>
      </c>
      <c r="BG2844" s="24">
        <f>AU2844*'Propiedades físicas'!$O$4+'Diseño reactor'!AV2844*'Propiedades físicas'!$O$5+'Diseño reactor'!AW2844*'Propiedades físicas'!$O$8+'Diseño reactor'!AX2844*'Propiedades físicas'!$O$9+'Diseño reactor'!AY2844*'Propiedades físicas'!$O$7+'Diseño reactor'!AZ2844*'Propiedades físicas'!$O$6</f>
        <v>0.15514195694690885</v>
      </c>
      <c r="BH2844" s="54">
        <f t="shared" si="1823"/>
        <v>41076.714838490028</v>
      </c>
      <c r="BI2844" s="34">
        <f t="shared" si="1845"/>
        <v>274.89018573835938</v>
      </c>
      <c r="BJ2844" s="27">
        <f t="shared" si="1824"/>
        <v>4799.2705863013207</v>
      </c>
      <c r="BK2844" s="34">
        <f t="shared" si="1825"/>
        <v>572.74479282809659</v>
      </c>
      <c r="BL2844" s="27">
        <f t="shared" si="1826"/>
        <v>105.81344727511905</v>
      </c>
      <c r="BM2844" s="34">
        <f t="shared" si="1827"/>
        <v>1.1054421768707483</v>
      </c>
      <c r="BN2844" s="45">
        <f t="shared" si="1828"/>
        <v>3156.5365832510333</v>
      </c>
      <c r="BO2844" s="45">
        <f t="shared" si="1829"/>
        <v>112.75629705776421</v>
      </c>
      <c r="BP2844" s="66">
        <f t="shared" si="1830"/>
        <v>6.6870734964987291</v>
      </c>
    </row>
    <row r="2845" spans="8:68">
      <c r="H2845" s="68">
        <v>2840</v>
      </c>
      <c r="I2845" s="31">
        <f>('Propiedades físicas'!$C$10*'Diseño reactor'!H2845)/1000</f>
        <v>2485.6965997434913</v>
      </c>
      <c r="J2845" s="31">
        <f t="shared" si="1807"/>
        <v>0.18344958111422624</v>
      </c>
      <c r="K2845" s="31">
        <f>(I2845*1000)/'Propiedades físicas'!$F$10</f>
        <v>16236.983443948828</v>
      </c>
      <c r="L2845" s="31">
        <f t="shared" si="1808"/>
        <v>2319.569063421261</v>
      </c>
      <c r="M2845" s="31">
        <f t="shared" si="1809"/>
        <v>13917.414380527565</v>
      </c>
      <c r="N2845" s="31">
        <f t="shared" si="1810"/>
        <v>0.81674967021875389</v>
      </c>
      <c r="O2845" s="32">
        <f t="shared" si="1811"/>
        <v>4.9004980213125231</v>
      </c>
      <c r="P2845" s="33">
        <f t="shared" si="1812"/>
        <v>0.70469930134143643</v>
      </c>
      <c r="Q2845" s="31">
        <f t="shared" si="1813"/>
        <v>4.7709664673651648</v>
      </c>
      <c r="R2845" s="31">
        <f t="shared" si="1814"/>
        <v>9.6678112697305571E-2</v>
      </c>
      <c r="S2845" s="31">
        <f t="shared" si="1815"/>
        <v>0.12953155394735952</v>
      </c>
      <c r="T2845" s="31">
        <f t="shared" si="1816"/>
        <v>1.3263327289981704E-2</v>
      </c>
      <c r="U2845" s="31">
        <f t="shared" si="1817"/>
        <v>2.1089288900301827E-3</v>
      </c>
      <c r="V2845" s="47">
        <f t="shared" si="1831"/>
        <v>6.9785756055171385E-4</v>
      </c>
      <c r="W2845" s="31">
        <f t="shared" si="1818"/>
        <v>0.13719058967885039</v>
      </c>
      <c r="X2845" s="34">
        <f>(S2845*H2845*'Propiedades físicas'!$F$5*60*24*365)/(1000000)</f>
        <v>56936.442565101781</v>
      </c>
      <c r="Y2845" s="34">
        <f>(U2845*H2845*'Propiedades físicas'!$F$7*60*24*365)/(1000000)</f>
        <v>289.89992686054023</v>
      </c>
      <c r="Z2845" s="31">
        <f t="shared" si="1832"/>
        <v>2001.3460158096796</v>
      </c>
      <c r="AA2845" s="31">
        <f t="shared" si="1833"/>
        <v>13549.544767317067</v>
      </c>
      <c r="AB2845" s="31">
        <f t="shared" si="1834"/>
        <v>274.5658400603478</v>
      </c>
      <c r="AC2845" s="31">
        <f t="shared" si="1835"/>
        <v>367.86961321050103</v>
      </c>
      <c r="AD2845" s="31">
        <f t="shared" si="1819"/>
        <v>37.667849503548041</v>
      </c>
      <c r="AE2845" s="31">
        <f t="shared" si="1836"/>
        <v>5.9893580476857187</v>
      </c>
      <c r="AF2845" s="31">
        <f t="shared" si="1837"/>
        <v>16236.98344394883</v>
      </c>
      <c r="AG2845" s="31">
        <f t="shared" si="1838"/>
        <v>0.12325848718873564</v>
      </c>
      <c r="AH2845" s="31">
        <f t="shared" si="1839"/>
        <v>0.83448657899362999</v>
      </c>
      <c r="AI2845" s="31">
        <f t="shared" si="1839"/>
        <v>1.6909904540345671E-2</v>
      </c>
      <c r="AJ2845" s="31">
        <f t="shared" si="1839"/>
        <v>2.265627814922716E-2</v>
      </c>
      <c r="AK2845" s="31">
        <f t="shared" si="1820"/>
        <v>2.3198797753030925E-3</v>
      </c>
      <c r="AL2845" s="31">
        <f t="shared" si="1820"/>
        <v>3.6887135275843509E-4</v>
      </c>
      <c r="AM2845" s="31">
        <f t="shared" si="1840"/>
        <v>1</v>
      </c>
      <c r="AN2845" s="31">
        <f>(Z2845*'Propiedades físicas'!$F$4)/1000</f>
        <v>1759.9436593827161</v>
      </c>
      <c r="AO2845" s="31">
        <f>(AA2845*'Propiedades físicas'!$F$6)/1000</f>
        <v>434.12741434483883</v>
      </c>
      <c r="AP2845" s="31">
        <f>(AB2845*'Propiedades físicas'!$F$9)/1000</f>
        <v>169.39339502523154</v>
      </c>
      <c r="AQ2845" s="31">
        <f>(AC2845*'Propiedades físicas'!$F$5)/1000</f>
        <v>108.32656500209625</v>
      </c>
      <c r="AR2845" s="31">
        <f>(AD2845*'Propiedades físicas'!$F$8)/1000</f>
        <v>13.354006005997846</v>
      </c>
      <c r="AS2845" s="31">
        <f>(AE2845*'Propiedades físicas'!$F$7)/1000</f>
        <v>0.55155998261137795</v>
      </c>
      <c r="AT2845" s="31">
        <f t="shared" si="1841"/>
        <v>2485.6965997434918</v>
      </c>
      <c r="AU2845" s="31">
        <f t="shared" si="1842"/>
        <v>0.70802834889999489</v>
      </c>
      <c r="AV2845" s="31">
        <f t="shared" si="1846"/>
        <v>0.17465020243807633</v>
      </c>
      <c r="AW2845" s="31">
        <f t="shared" si="1846"/>
        <v>6.814725298441969E-2</v>
      </c>
      <c r="AX2845" s="31">
        <f t="shared" si="1846"/>
        <v>4.357996266047709E-2</v>
      </c>
      <c r="AY2845" s="31">
        <f t="shared" si="1843"/>
        <v>5.3723394912218551E-3</v>
      </c>
      <c r="AZ2845" s="31">
        <f t="shared" si="1843"/>
        <v>2.2189352581014732E-4</v>
      </c>
      <c r="BA2845" s="31">
        <f t="shared" si="1844"/>
        <v>1</v>
      </c>
      <c r="BB2845" s="34">
        <f>AU2845*'Propiedades físicas'!$C$4+'Diseño reactor'!AV2845*'Propiedades físicas'!$C$5+'Diseño reactor'!AW2845*'Propiedades físicas'!$C$8+'Diseño reactor'!AX2845*'Propiedades físicas'!$C$9+'Diseño reactor'!AY2845*'Propiedades físicas'!$C$7+'Diseño reactor'!AZ2845*'Propiedades físicas'!$C$6</f>
        <v>875.29726212478829</v>
      </c>
      <c r="BC2845" s="45">
        <f>AU2845*'Propiedades físicas'!$L$4+'Diseño reactor'!AV2845*'Propiedades físicas'!$L$5+'Diseño reactor'!AW2845*'Propiedades físicas'!$L$8+AX2845*'Propiedades físicas'!$L$9+'Diseño reactor'!AY2845*'Propiedades físicas'!$L$7+'Diseño reactor'!AZ2845*'Propiedades físicas'!$L$6</f>
        <v>2.1316667038149157</v>
      </c>
      <c r="BD2845" s="29">
        <f t="shared" si="1821"/>
        <v>1.201070263173696</v>
      </c>
      <c r="BE2845" s="58">
        <f t="shared" si="1822"/>
        <v>40.976787385666768</v>
      </c>
      <c r="BF2845" s="30">
        <f>AU2845*'Propiedades físicas'!$I$4+'Diseño reactor'!AV2845*'Propiedades físicas'!$I$5+'Diseño reactor'!AW2845*'Propiedades físicas'!$I$8+'Diseño reactor'!AX2845*'Propiedades físicas'!$I$9+'Diseño reactor'!AY2845*'Propiedades físicas'!$I$7+'Diseño reactor'!AZ2845*'Propiedades físicas'!$I$6</f>
        <v>2.0006664161907411E-2</v>
      </c>
      <c r="BG2845" s="24">
        <f>AU2845*'Propiedades físicas'!$O$4+'Diseño reactor'!AV2845*'Propiedades físicas'!$O$5+'Diseño reactor'!AW2845*'Propiedades físicas'!$O$8+'Diseño reactor'!AX2845*'Propiedades físicas'!$O$9+'Diseño reactor'!AY2845*'Propiedades físicas'!$O$7+'Diseño reactor'!AZ2845*'Propiedades físicas'!$O$6</f>
        <v>0.15514314177160923</v>
      </c>
      <c r="BH2845" s="54">
        <f t="shared" si="1823"/>
        <v>41076.656619675021</v>
      </c>
      <c r="BI2845" s="34">
        <f t="shared" si="1845"/>
        <v>274.89155731503666</v>
      </c>
      <c r="BJ2845" s="27">
        <f t="shared" si="1824"/>
        <v>4799.2740336045799</v>
      </c>
      <c r="BK2845" s="34">
        <f t="shared" si="1825"/>
        <v>572.74957830486017</v>
      </c>
      <c r="BL2845" s="27">
        <f t="shared" si="1826"/>
        <v>105.81361061103092</v>
      </c>
      <c r="BM2845" s="34">
        <f t="shared" si="1827"/>
        <v>1.1054421768707483</v>
      </c>
      <c r="BN2845" s="45">
        <f t="shared" si="1828"/>
        <v>3157.7423369665539</v>
      </c>
      <c r="BO2845" s="45">
        <f t="shared" si="1829"/>
        <v>112.76142217394485</v>
      </c>
      <c r="BP2845" s="66">
        <f t="shared" si="1830"/>
        <v>6.6870729700843432</v>
      </c>
    </row>
    <row r="2846" spans="8:68">
      <c r="H2846" s="68">
        <v>2841</v>
      </c>
      <c r="I2846" s="31">
        <f>('Propiedades físicas'!$C$10*'Diseño reactor'!H2846)/1000</f>
        <v>2486.5718450250915</v>
      </c>
      <c r="J2846" s="31">
        <f t="shared" si="1807"/>
        <v>0.18338500892798398</v>
      </c>
      <c r="K2846" s="31">
        <f>(I2846*1000)/'Propiedades físicas'!$F$10</f>
        <v>16242.700691640359</v>
      </c>
      <c r="L2846" s="31">
        <f t="shared" si="1808"/>
        <v>2320.3858130914796</v>
      </c>
      <c r="M2846" s="31">
        <f t="shared" si="1809"/>
        <v>13922.314878548877</v>
      </c>
      <c r="N2846" s="31">
        <f t="shared" si="1810"/>
        <v>0.81674967021875378</v>
      </c>
      <c r="O2846" s="32">
        <f t="shared" si="1811"/>
        <v>4.9004980213125231</v>
      </c>
      <c r="P2846" s="33">
        <f t="shared" si="1812"/>
        <v>0.70473333259151194</v>
      </c>
      <c r="Q2846" s="31">
        <f t="shared" si="1813"/>
        <v>4.7710117556810667</v>
      </c>
      <c r="R2846" s="31">
        <f t="shared" si="1814"/>
        <v>9.6653417563791422E-2</v>
      </c>
      <c r="S2846" s="31">
        <f t="shared" si="1815"/>
        <v>0.12948626563145699</v>
      </c>
      <c r="T2846" s="31">
        <f t="shared" si="1816"/>
        <v>1.3255912122685856E-2</v>
      </c>
      <c r="U2846" s="31">
        <f t="shared" si="1817"/>
        <v>2.107007940764617E-3</v>
      </c>
      <c r="V2846" s="47">
        <f t="shared" si="1831"/>
        <v>6.9789126140130313E-4</v>
      </c>
      <c r="W2846" s="31">
        <f t="shared" si="1818"/>
        <v>0.1371489229952674</v>
      </c>
      <c r="X2846" s="34">
        <f>(S2846*H2846*'Propiedades físicas'!$F$5*60*24*365)/(1000000)</f>
        <v>56936.576823078307</v>
      </c>
      <c r="Y2846" s="34">
        <f>(U2846*H2846*'Propiedades físicas'!$F$7*60*24*365)/(1000000)</f>
        <v>289.73785165801172</v>
      </c>
      <c r="Z2846" s="31">
        <f t="shared" si="1832"/>
        <v>2002.1473978924855</v>
      </c>
      <c r="AA2846" s="31">
        <f t="shared" si="1833"/>
        <v>13554.444397889911</v>
      </c>
      <c r="AB2846" s="31">
        <f t="shared" si="1834"/>
        <v>274.59235929873142</v>
      </c>
      <c r="AC2846" s="31">
        <f t="shared" si="1835"/>
        <v>367.87048065896931</v>
      </c>
      <c r="AD2846" s="31">
        <f t="shared" si="1819"/>
        <v>37.660046340550515</v>
      </c>
      <c r="AE2846" s="31">
        <f t="shared" si="1836"/>
        <v>5.9860095597122767</v>
      </c>
      <c r="AF2846" s="31">
        <f t="shared" si="1837"/>
        <v>16242.700691640359</v>
      </c>
      <c r="AG2846" s="31">
        <f t="shared" si="1838"/>
        <v>0.12326443957210466</v>
      </c>
      <c r="AH2846" s="31">
        <f t="shared" si="1839"/>
        <v>0.83449450034291317</v>
      </c>
      <c r="AI2846" s="31">
        <f t="shared" si="1839"/>
        <v>1.6905585130929369E-2</v>
      </c>
      <c r="AJ2846" s="31">
        <f t="shared" si="1839"/>
        <v>2.2648356799944078E-2</v>
      </c>
      <c r="AK2846" s="31">
        <f t="shared" si="1820"/>
        <v>2.3185827933117696E-3</v>
      </c>
      <c r="AL2846" s="31">
        <f t="shared" si="1820"/>
        <v>3.6853536079705637E-4</v>
      </c>
      <c r="AM2846" s="31">
        <f t="shared" si="1840"/>
        <v>1</v>
      </c>
      <c r="AN2846" s="31">
        <f>(Z2846*'Propiedades físicas'!$F$4)/1000</f>
        <v>1760.6483787586938</v>
      </c>
      <c r="AO2846" s="31">
        <f>(AA2846*'Propiedades físicas'!$F$6)/1000</f>
        <v>434.28439850839271</v>
      </c>
      <c r="AP2846" s="31">
        <f>(AB2846*'Propiedades físicas'!$F$9)/1000</f>
        <v>169.40975606935234</v>
      </c>
      <c r="AQ2846" s="31">
        <f>(AC2846*'Propiedades físicas'!$F$5)/1000</f>
        <v>108.32682043964671</v>
      </c>
      <c r="AR2846" s="31">
        <f>(AD2846*'Propiedades físicas'!$F$8)/1000</f>
        <v>13.351239628651964</v>
      </c>
      <c r="AS2846" s="31">
        <f>(AE2846*'Propiedades físicas'!$F$7)/1000</f>
        <v>0.55125162035390363</v>
      </c>
      <c r="AT2846" s="31">
        <f t="shared" si="1841"/>
        <v>2486.5718450250911</v>
      </c>
      <c r="AU2846" s="31">
        <f t="shared" si="1842"/>
        <v>0.70806254091601672</v>
      </c>
      <c r="AV2846" s="31">
        <f t="shared" si="1846"/>
        <v>0.17465186030207405</v>
      </c>
      <c r="AW2846" s="31">
        <f t="shared" si="1846"/>
        <v>6.812984567821441E-2</v>
      </c>
      <c r="AX2846" s="31">
        <f t="shared" si="1846"/>
        <v>4.3564725731282311E-2</v>
      </c>
      <c r="AY2846" s="31">
        <f t="shared" si="1843"/>
        <v>5.3693359616227947E-3</v>
      </c>
      <c r="AZ2846" s="31">
        <f t="shared" si="1843"/>
        <v>2.216914107898383E-4</v>
      </c>
      <c r="BA2846" s="31">
        <f t="shared" si="1844"/>
        <v>1.0000000000000002</v>
      </c>
      <c r="BB2846" s="34">
        <f>AU2846*'Propiedades físicas'!$C$4+'Diseño reactor'!AV2846*'Propiedades físicas'!$C$5+'Diseño reactor'!AW2846*'Propiedades físicas'!$C$8+'Diseño reactor'!AX2846*'Propiedades físicas'!$C$9+'Diseño reactor'!AY2846*'Propiedades físicas'!$C$7+'Diseño reactor'!AZ2846*'Propiedades físicas'!$C$6</f>
        <v>875.29719330227761</v>
      </c>
      <c r="BC2846" s="45">
        <f>AU2846*'Propiedades físicas'!$L$4+'Diseño reactor'!AV2846*'Propiedades físicas'!$L$5+'Diseño reactor'!AW2846*'Propiedades físicas'!$L$8+AX2846*'Propiedades físicas'!$L$9+'Diseño reactor'!AY2846*'Propiedades físicas'!$L$7+'Diseño reactor'!AZ2846*'Propiedades físicas'!$L$6</f>
        <v>2.1316907506491303</v>
      </c>
      <c r="BD2846" s="29">
        <f t="shared" si="1821"/>
        <v>1.2006920311698317</v>
      </c>
      <c r="BE2846" s="58">
        <f t="shared" si="1822"/>
        <v>40.976381648251738</v>
      </c>
      <c r="BF2846" s="30">
        <f>AU2846*'Propiedades físicas'!$I$4+'Diseño reactor'!AV2846*'Propiedades físicas'!$I$5+'Diseño reactor'!AW2846*'Propiedades físicas'!$I$8+'Diseño reactor'!AX2846*'Propiedades físicas'!$I$9+'Diseño reactor'!AY2846*'Propiedades físicas'!$I$7+'Diseño reactor'!AZ2846*'Propiedades físicas'!$I$6</f>
        <v>2.0006690904700915E-2</v>
      </c>
      <c r="BG2846" s="24">
        <f>AU2846*'Propiedades físicas'!$O$4+'Diseño reactor'!AV2846*'Propiedades físicas'!$O$5+'Diseño reactor'!AW2846*'Propiedades físicas'!$O$8+'Diseño reactor'!AX2846*'Propiedades físicas'!$O$9+'Diseño reactor'!AY2846*'Propiedades físicas'!$O$7+'Diseño reactor'!AZ2846*'Propiedades físicas'!$O$6</f>
        <v>0.15514432587224827</v>
      </c>
      <c r="BH2846" s="54">
        <f t="shared" si="1823"/>
        <v>41076.598483062531</v>
      </c>
      <c r="BI2846" s="34">
        <f t="shared" si="1845"/>
        <v>274.89292768441345</v>
      </c>
      <c r="BJ2846" s="27">
        <f t="shared" si="1824"/>
        <v>4799.2774802409667</v>
      </c>
      <c r="BK2846" s="34">
        <f t="shared" si="1825"/>
        <v>572.75436103526704</v>
      </c>
      <c r="BL2846" s="27">
        <f t="shared" si="1826"/>
        <v>105.81377385098205</v>
      </c>
      <c r="BM2846" s="34">
        <f t="shared" si="1827"/>
        <v>1.1054421768707483</v>
      </c>
      <c r="BN2846" s="45">
        <f t="shared" si="1828"/>
        <v>3158.948100475297</v>
      </c>
      <c r="BO2846" s="45">
        <f t="shared" si="1829"/>
        <v>112.76654417729402</v>
      </c>
      <c r="BP2846" s="66">
        <f t="shared" si="1830"/>
        <v>6.6870724442959384</v>
      </c>
    </row>
    <row r="2847" spans="8:68">
      <c r="H2847" s="68">
        <v>2842</v>
      </c>
      <c r="I2847" s="31">
        <f>('Propiedades físicas'!$C$10*'Diseño reactor'!H2847)/1000</f>
        <v>2487.4470903066908</v>
      </c>
      <c r="J2847" s="31">
        <f t="shared" si="1807"/>
        <v>0.18332048218311139</v>
      </c>
      <c r="K2847" s="31">
        <f>(I2847*1000)/'Propiedades físicas'!$F$10</f>
        <v>16248.417939331888</v>
      </c>
      <c r="L2847" s="31">
        <f t="shared" si="1808"/>
        <v>2321.2025627616981</v>
      </c>
      <c r="M2847" s="31">
        <f t="shared" si="1809"/>
        <v>13927.21537657019</v>
      </c>
      <c r="N2847" s="31">
        <f t="shared" si="1810"/>
        <v>0.81674967021875378</v>
      </c>
      <c r="O2847" s="32">
        <f t="shared" si="1811"/>
        <v>4.9004980213125231</v>
      </c>
      <c r="P2847" s="33">
        <f t="shared" si="1812"/>
        <v>0.70476734317633916</v>
      </c>
      <c r="Q2847" s="31">
        <f t="shared" si="1813"/>
        <v>4.7710570124968115</v>
      </c>
      <c r="R2847" s="31">
        <f t="shared" si="1814"/>
        <v>9.6628734592875493E-2</v>
      </c>
      <c r="S2847" s="31">
        <f t="shared" si="1815"/>
        <v>0.1294410088157118</v>
      </c>
      <c r="T2847" s="31">
        <f t="shared" si="1816"/>
        <v>1.324850312578138E-2</v>
      </c>
      <c r="U2847" s="31">
        <f t="shared" si="1817"/>
        <v>2.1050893237578609E-3</v>
      </c>
      <c r="V2847" s="47">
        <f t="shared" si="1831"/>
        <v>6.9792494178627759E-4</v>
      </c>
      <c r="W2847" s="31">
        <f t="shared" si="1818"/>
        <v>0.1371072816134985</v>
      </c>
      <c r="X2847" s="34">
        <f>(S2847*H2847*'Propiedades físicas'!$F$5*60*24*365)/(1000000)</f>
        <v>56936.710918049823</v>
      </c>
      <c r="Y2847" s="34">
        <f>(U2847*H2847*'Propiedades físicas'!$F$7*60*24*365)/(1000000)</f>
        <v>289.575911323301</v>
      </c>
      <c r="Z2847" s="31">
        <f t="shared" si="1832"/>
        <v>2002.9487893071559</v>
      </c>
      <c r="AA2847" s="31">
        <f t="shared" si="1833"/>
        <v>13559.344029515938</v>
      </c>
      <c r="AB2847" s="31">
        <f t="shared" si="1834"/>
        <v>274.61886371295213</v>
      </c>
      <c r="AC2847" s="31">
        <f t="shared" si="1835"/>
        <v>367.87134705425291</v>
      </c>
      <c r="AD2847" s="31">
        <f t="shared" si="1819"/>
        <v>37.652245883470684</v>
      </c>
      <c r="AE2847" s="31">
        <f t="shared" si="1836"/>
        <v>5.9826638581198406</v>
      </c>
      <c r="AF2847" s="31">
        <f t="shared" si="1837"/>
        <v>16248.417939331892</v>
      </c>
      <c r="AG2847" s="31">
        <f t="shared" si="1838"/>
        <v>0.12327038834092877</v>
      </c>
      <c r="AH2847" s="31">
        <f t="shared" si="1839"/>
        <v>0.83450241618252441</v>
      </c>
      <c r="AI2847" s="31">
        <f t="shared" si="1839"/>
        <v>1.6901267848865045E-2</v>
      </c>
      <c r="AJ2847" s="31">
        <f t="shared" si="1839"/>
        <v>2.2640440960332606E-2</v>
      </c>
      <c r="AK2847" s="31">
        <f t="shared" si="1820"/>
        <v>2.3172868905795073E-3</v>
      </c>
      <c r="AL2847" s="31">
        <f t="shared" si="1820"/>
        <v>3.6819977676951838E-4</v>
      </c>
      <c r="AM2847" s="31">
        <f t="shared" si="1840"/>
        <v>0.99999999999999978</v>
      </c>
      <c r="AN2847" s="31">
        <f>(Z2847*'Propiedades físicas'!$F$4)/1000</f>
        <v>1761.3531063409268</v>
      </c>
      <c r="AO2847" s="31">
        <f>(AA2847*'Propiedades físicas'!$F$6)/1000</f>
        <v>434.44138270569061</v>
      </c>
      <c r="AP2847" s="31">
        <f>(AB2847*'Propiedades físicas'!$F$9)/1000</f>
        <v>169.42610796770578</v>
      </c>
      <c r="AQ2847" s="31">
        <f>(AC2847*'Propiedades físicas'!$F$5)/1000</f>
        <v>108.32707556706588</v>
      </c>
      <c r="AR2847" s="31">
        <f>(AD2847*'Propiedades físicas'!$F$8)/1000</f>
        <v>13.348474210608021</v>
      </c>
      <c r="AS2847" s="31">
        <f>(AE2847*'Propiedades físicas'!$F$7)/1000</f>
        <v>0.55094351469425618</v>
      </c>
      <c r="AT2847" s="31">
        <f t="shared" si="1841"/>
        <v>2487.4470903066913</v>
      </c>
      <c r="AU2847" s="31">
        <f t="shared" si="1842"/>
        <v>0.70809671216916603</v>
      </c>
      <c r="AV2847" s="31">
        <f t="shared" si="1846"/>
        <v>0.17465351701294918</v>
      </c>
      <c r="AW2847" s="31">
        <f t="shared" si="1846"/>
        <v>6.811244694528007E-2</v>
      </c>
      <c r="AX2847" s="31">
        <f t="shared" si="1846"/>
        <v>4.3549499400089599E-2</v>
      </c>
      <c r="AY2847" s="31">
        <f t="shared" si="1843"/>
        <v>5.3663349313541435E-3</v>
      </c>
      <c r="AZ2847" s="31">
        <f t="shared" si="1843"/>
        <v>2.2148954116098495E-4</v>
      </c>
      <c r="BA2847" s="31">
        <f t="shared" si="1844"/>
        <v>1</v>
      </c>
      <c r="BB2847" s="34">
        <f>AU2847*'Propiedades físicas'!$C$4+'Diseño reactor'!AV2847*'Propiedades físicas'!$C$5+'Diseño reactor'!AW2847*'Propiedades físicas'!$C$8+'Diseño reactor'!AX2847*'Propiedades físicas'!$C$9+'Diseño reactor'!AY2847*'Propiedades físicas'!$C$7+'Diseño reactor'!AZ2847*'Propiedades físicas'!$C$6</f>
        <v>875.29712456158552</v>
      </c>
      <c r="BC2847" s="45">
        <f>AU2847*'Propiedades físicas'!$L$4+'Diseño reactor'!AV2847*'Propiedades físicas'!$L$5+'Diseño reactor'!AW2847*'Propiedades físicas'!$L$8+AX2847*'Propiedades físicas'!$L$9+'Diseño reactor'!AY2847*'Propiedades físicas'!$L$7+'Diseño reactor'!AZ2847*'Propiedades físicas'!$L$6</f>
        <v>2.1317147823431291</v>
      </c>
      <c r="BD2847" s="29">
        <f t="shared" si="1821"/>
        <v>1.2003140375610586</v>
      </c>
      <c r="BE2847" s="58">
        <f t="shared" si="1822"/>
        <v>40.975976169144822</v>
      </c>
      <c r="BF2847" s="30">
        <f>AU2847*'Propiedades físicas'!$I$4+'Diseño reactor'!AV2847*'Propiedades físicas'!$I$5+'Diseño reactor'!AW2847*'Propiedades físicas'!$I$8+'Diseño reactor'!AX2847*'Propiedades físicas'!$I$9+'Diseño reactor'!AY2847*'Propiedades físicas'!$I$7+'Diseño reactor'!AZ2847*'Propiedades físicas'!$I$6</f>
        <v>2.000671760946246E-2</v>
      </c>
      <c r="BG2847" s="24">
        <f>AU2847*'Propiedades físicas'!$O$4+'Diseño reactor'!AV2847*'Propiedades físicas'!$O$5+'Diseño reactor'!AW2847*'Propiedades físicas'!$O$8+'Diseño reactor'!AX2847*'Propiedades físicas'!$O$9+'Diseño reactor'!AY2847*'Propiedades físicas'!$O$7+'Diseño reactor'!AZ2847*'Propiedades físicas'!$O$6</f>
        <v>0.15514550924948123</v>
      </c>
      <c r="BH2847" s="54">
        <f t="shared" si="1823"/>
        <v>41076.540428529937</v>
      </c>
      <c r="BI2847" s="34">
        <f t="shared" si="1845"/>
        <v>274.89429684796579</v>
      </c>
      <c r="BJ2847" s="27">
        <f t="shared" si="1824"/>
        <v>4799.2809262096525</v>
      </c>
      <c r="BK2847" s="34">
        <f t="shared" si="1825"/>
        <v>572.7591410216296</v>
      </c>
      <c r="BL2847" s="27">
        <f t="shared" si="1826"/>
        <v>105.81393699505522</v>
      </c>
      <c r="BM2847" s="34">
        <f t="shared" si="1827"/>
        <v>1.1054421768707483</v>
      </c>
      <c r="BN2847" s="45">
        <f t="shared" si="1828"/>
        <v>3160.1538737681185</v>
      </c>
      <c r="BO2847" s="45">
        <f t="shared" si="1829"/>
        <v>112.7716630706468</v>
      </c>
      <c r="BP2847" s="66">
        <f t="shared" si="1830"/>
        <v>6.6870719191326087</v>
      </c>
    </row>
    <row r="2848" spans="8:68">
      <c r="H2848" s="68">
        <v>2843</v>
      </c>
      <c r="I2848" s="31">
        <f>('Propiedades físicas'!$C$10*'Diseño reactor'!H2848)/1000</f>
        <v>2488.322335588291</v>
      </c>
      <c r="J2848" s="31">
        <f t="shared" si="1807"/>
        <v>0.18325600083165758</v>
      </c>
      <c r="K2848" s="31">
        <f>(I2848*1000)/'Propiedades físicas'!$F$10</f>
        <v>16254.135187023419</v>
      </c>
      <c r="L2848" s="31">
        <f t="shared" si="1808"/>
        <v>2322.0193124319171</v>
      </c>
      <c r="M2848" s="31">
        <f t="shared" si="1809"/>
        <v>13932.115874591502</v>
      </c>
      <c r="N2848" s="31">
        <f t="shared" si="1810"/>
        <v>0.81674967021875378</v>
      </c>
      <c r="O2848" s="32">
        <f t="shared" si="1811"/>
        <v>4.9004980213125222</v>
      </c>
      <c r="P2848" s="33">
        <f t="shared" si="1812"/>
        <v>0.70480133311473547</v>
      </c>
      <c r="Q2848" s="31">
        <f t="shared" si="1813"/>
        <v>4.771102237845076</v>
      </c>
      <c r="R2848" s="31">
        <f t="shared" si="1814"/>
        <v>9.6604063776061788E-2</v>
      </c>
      <c r="S2848" s="31">
        <f t="shared" si="1815"/>
        <v>0.12939578346744629</v>
      </c>
      <c r="T2848" s="31">
        <f t="shared" si="1816"/>
        <v>1.3241100292485096E-2</v>
      </c>
      <c r="U2848" s="31">
        <f t="shared" si="1817"/>
        <v>2.103173035471442E-3</v>
      </c>
      <c r="V2848" s="47">
        <f t="shared" si="1831"/>
        <v>6.9795860172527208E-4</v>
      </c>
      <c r="W2848" s="31">
        <f t="shared" si="1818"/>
        <v>0.1370656655105042</v>
      </c>
      <c r="X2848" s="34">
        <f>(S2848*H2848*'Propiedades físicas'!$F$5*60*24*365)/(1000000)</f>
        <v>56936.844850263638</v>
      </c>
      <c r="Y2848" s="34">
        <f>(U2848*H2848*'Propiedades físicas'!$F$7*60*24*365)/(1000000)</f>
        <v>289.41410570814634</v>
      </c>
      <c r="Z2848" s="31">
        <f t="shared" si="1832"/>
        <v>2003.750190045193</v>
      </c>
      <c r="AA2848" s="31">
        <f t="shared" si="1833"/>
        <v>13564.24366219355</v>
      </c>
      <c r="AB2848" s="31">
        <f t="shared" si="1834"/>
        <v>274.64535331534364</v>
      </c>
      <c r="AC2848" s="31">
        <f t="shared" si="1835"/>
        <v>367.8722123979498</v>
      </c>
      <c r="AD2848" s="31">
        <f t="shared" si="1819"/>
        <v>37.644448131535128</v>
      </c>
      <c r="AE2848" s="31">
        <f t="shared" si="1836"/>
        <v>5.9793209398453095</v>
      </c>
      <c r="AF2848" s="31">
        <f t="shared" si="1837"/>
        <v>16254.135187023418</v>
      </c>
      <c r="AG2848" s="31">
        <f t="shared" si="1838"/>
        <v>0.12327633349849941</v>
      </c>
      <c r="AH2848" s="31">
        <f t="shared" si="1839"/>
        <v>0.83451032651817991</v>
      </c>
      <c r="AI2848" s="31">
        <f t="shared" si="1839"/>
        <v>1.6896952692666684E-2</v>
      </c>
      <c r="AJ2848" s="31">
        <f t="shared" si="1839"/>
        <v>2.2632530624677141E-2</v>
      </c>
      <c r="AK2848" s="31">
        <f t="shared" si="1820"/>
        <v>2.3159920659198644E-3</v>
      </c>
      <c r="AL2848" s="31">
        <f t="shared" si="1820"/>
        <v>3.6786460005690952E-4</v>
      </c>
      <c r="AM2848" s="31">
        <f t="shared" si="1840"/>
        <v>0.99999999999999989</v>
      </c>
      <c r="AN2848" s="31">
        <f>(Z2848*'Propiedades físicas'!$F$4)/1000</f>
        <v>1762.0578421219418</v>
      </c>
      <c r="AO2848" s="31">
        <f>(AA2848*'Propiedades físicas'!$F$6)/1000</f>
        <v>434.59836693668132</v>
      </c>
      <c r="AP2848" s="31">
        <f>(AB2848*'Propiedades físicas'!$F$9)/1000</f>
        <v>169.44245072790125</v>
      </c>
      <c r="AQ2848" s="31">
        <f>(AC2848*'Propiedades físicas'!$F$5)/1000</f>
        <v>108.32733038482428</v>
      </c>
      <c r="AR2848" s="31">
        <f>(AD2848*'Propiedades físicas'!$F$8)/1000</f>
        <v>13.345709751591828</v>
      </c>
      <c r="AS2848" s="31">
        <f>(AE2848*'Propiedades físicas'!$F$7)/1000</f>
        <v>0.55063566535035458</v>
      </c>
      <c r="AT2848" s="31">
        <f t="shared" si="1841"/>
        <v>2488.322335588291</v>
      </c>
      <c r="AU2848" s="31">
        <f t="shared" si="1842"/>
        <v>0.70813086267834946</v>
      </c>
      <c r="AV2848" s="31">
        <f t="shared" si="1846"/>
        <v>0.17465517257189803</v>
      </c>
      <c r="AW2848" s="31">
        <f t="shared" si="1846"/>
        <v>6.8095056779628002E-2</v>
      </c>
      <c r="AX2848" s="31">
        <f t="shared" si="1846"/>
        <v>4.353428365590483E-2</v>
      </c>
      <c r="AY2848" s="31">
        <f t="shared" si="1843"/>
        <v>5.3633363976683616E-3</v>
      </c>
      <c r="AZ2848" s="31">
        <f t="shared" si="1843"/>
        <v>2.2128791655128268E-4</v>
      </c>
      <c r="BA2848" s="31">
        <f t="shared" si="1844"/>
        <v>1</v>
      </c>
      <c r="BB2848" s="34">
        <f>AU2848*'Propiedades físicas'!$C$4+'Diseño reactor'!AV2848*'Propiedades físicas'!$C$5+'Diseño reactor'!AW2848*'Propiedades físicas'!$C$8+'Diseño reactor'!AX2848*'Propiedades físicas'!$C$9+'Diseño reactor'!AY2848*'Propiedades físicas'!$C$7+'Diseño reactor'!AZ2848*'Propiedades físicas'!$C$6</f>
        <v>875.29705590259437</v>
      </c>
      <c r="BC2848" s="45">
        <f>AU2848*'Propiedades físicas'!$L$4+'Diseño reactor'!AV2848*'Propiedades físicas'!$L$5+'Diseño reactor'!AW2848*'Propiedades físicas'!$L$8+AX2848*'Propiedades físicas'!$L$9+'Diseño reactor'!AY2848*'Propiedades físicas'!$L$7+'Diseño reactor'!AZ2848*'Propiedades físicas'!$L$6</f>
        <v>2.1317387989111429</v>
      </c>
      <c r="BD2848" s="29">
        <f t="shared" si="1821"/>
        <v>1.1999362821218671</v>
      </c>
      <c r="BE2848" s="58">
        <f t="shared" si="1822"/>
        <v>40.975570948098941</v>
      </c>
      <c r="BF2848" s="30">
        <f>AU2848*'Propiedades físicas'!$I$4+'Diseño reactor'!AV2848*'Propiedades físicas'!$I$5+'Diseño reactor'!AW2848*'Propiedades físicas'!$I$8+'Diseño reactor'!AX2848*'Propiedades físicas'!$I$9+'Diseño reactor'!AY2848*'Propiedades físicas'!$I$7+'Diseño reactor'!AZ2848*'Propiedades físicas'!$I$6</f>
        <v>2.0006744276248659E-2</v>
      </c>
      <c r="BG2848" s="24">
        <f>AU2848*'Propiedades físicas'!$O$4+'Diseño reactor'!AV2848*'Propiedades físicas'!$O$5+'Diseño reactor'!AW2848*'Propiedades físicas'!$O$8+'Diseño reactor'!AX2848*'Propiedades físicas'!$O$9+'Diseño reactor'!AY2848*'Propiedades físicas'!$O$7+'Diseño reactor'!AZ2848*'Propiedades físicas'!$O$6</f>
        <v>0.15514669190396263</v>
      </c>
      <c r="BH2848" s="54">
        <f t="shared" si="1823"/>
        <v>41076.482455954821</v>
      </c>
      <c r="BI2848" s="34">
        <f t="shared" si="1845"/>
        <v>274.89566480716815</v>
      </c>
      <c r="BJ2848" s="27">
        <f t="shared" si="1824"/>
        <v>4799.2843715098115</v>
      </c>
      <c r="BK2848" s="34">
        <f t="shared" si="1825"/>
        <v>572.7639182662582</v>
      </c>
      <c r="BL2848" s="27">
        <f t="shared" si="1826"/>
        <v>105.81410004333311</v>
      </c>
      <c r="BM2848" s="34">
        <f t="shared" si="1827"/>
        <v>1.1054421768707483</v>
      </c>
      <c r="BN2848" s="45">
        <f t="shared" si="1828"/>
        <v>3161.3596568358917</v>
      </c>
      <c r="BO2848" s="45">
        <f t="shared" si="1829"/>
        <v>112.77677885683482</v>
      </c>
      <c r="BP2848" s="66">
        <f t="shared" si="1830"/>
        <v>6.687071394593457</v>
      </c>
    </row>
    <row r="2849" spans="8:68">
      <c r="H2849" s="68">
        <v>2844</v>
      </c>
      <c r="I2849" s="31">
        <f>('Propiedades físicas'!$C$10*'Diseño reactor'!H2849)/1000</f>
        <v>2489.1975808698908</v>
      </c>
      <c r="J2849" s="31">
        <f t="shared" si="1807"/>
        <v>0.18319156482573928</v>
      </c>
      <c r="K2849" s="31">
        <f>(I2849*1000)/'Propiedades físicas'!$F$10</f>
        <v>16259.852434714952</v>
      </c>
      <c r="L2849" s="31">
        <f t="shared" si="1808"/>
        <v>2322.8360621021361</v>
      </c>
      <c r="M2849" s="31">
        <f t="shared" si="1809"/>
        <v>13937.016372612816</v>
      </c>
      <c r="N2849" s="31">
        <f t="shared" si="1810"/>
        <v>0.81674967021875389</v>
      </c>
      <c r="O2849" s="32">
        <f t="shared" si="1811"/>
        <v>4.9004980213125231</v>
      </c>
      <c r="P2849" s="33">
        <f t="shared" si="1812"/>
        <v>0.70483530242549586</v>
      </c>
      <c r="Q2849" s="31">
        <f t="shared" si="1813"/>
        <v>4.7711474317584956</v>
      </c>
      <c r="R2849" s="31">
        <f t="shared" si="1814"/>
        <v>9.6579405104861682E-2</v>
      </c>
      <c r="S2849" s="31">
        <f t="shared" si="1815"/>
        <v>0.12935058955402776</v>
      </c>
      <c r="T2849" s="31">
        <f t="shared" si="1816"/>
        <v>1.3233703616023046E-2</v>
      </c>
      <c r="U2849" s="31">
        <f t="shared" si="1817"/>
        <v>2.101259072373329E-3</v>
      </c>
      <c r="V2849" s="47">
        <f t="shared" si="1831"/>
        <v>6.9799224123689887E-4</v>
      </c>
      <c r="W2849" s="31">
        <f t="shared" si="1818"/>
        <v>0.1370240746632729</v>
      </c>
      <c r="X2849" s="34">
        <f>(S2849*H2849*'Propiedades físicas'!$F$5*60*24*365)/(1000000)</f>
        <v>56936.978619966641</v>
      </c>
      <c r="Y2849" s="34">
        <f>(U2849*H2849*'Propiedades físicas'!$F$7*60*24*365)/(1000000)</f>
        <v>289.25243466448757</v>
      </c>
      <c r="Z2849" s="31">
        <f t="shared" si="1832"/>
        <v>2004.5516000981102</v>
      </c>
      <c r="AA2849" s="31">
        <f t="shared" si="1833"/>
        <v>13569.143295921162</v>
      </c>
      <c r="AB2849" s="31">
        <f t="shared" si="1834"/>
        <v>274.67182811822664</v>
      </c>
      <c r="AC2849" s="31">
        <f t="shared" si="1835"/>
        <v>367.87307669165494</v>
      </c>
      <c r="AD2849" s="31">
        <f t="shared" si="1819"/>
        <v>37.636653083969541</v>
      </c>
      <c r="AE2849" s="31">
        <f t="shared" si="1836"/>
        <v>5.9759808018297473</v>
      </c>
      <c r="AF2849" s="31">
        <f t="shared" si="1837"/>
        <v>16259.852434714952</v>
      </c>
      <c r="AG2849" s="31">
        <f t="shared" si="1838"/>
        <v>0.12328227504810388</v>
      </c>
      <c r="AH2849" s="31">
        <f t="shared" si="1839"/>
        <v>0.83451823135558723</v>
      </c>
      <c r="AI2849" s="31">
        <f t="shared" si="1839"/>
        <v>1.6892639660849532E-2</v>
      </c>
      <c r="AJ2849" s="31">
        <f t="shared" si="1839"/>
        <v>2.2624625787269887E-2</v>
      </c>
      <c r="AK2849" s="31">
        <f t="shared" si="1820"/>
        <v>2.314698318148011E-3</v>
      </c>
      <c r="AL2849" s="31">
        <f t="shared" si="1820"/>
        <v>3.6752983004144412E-4</v>
      </c>
      <c r="AM2849" s="31">
        <f t="shared" si="1840"/>
        <v>0.99999999999999989</v>
      </c>
      <c r="AN2849" s="31">
        <f>(Z2849*'Propiedades físicas'!$F$4)/1000</f>
        <v>1762.762586094276</v>
      </c>
      <c r="AO2849" s="31">
        <f>(AA2849*'Propiedades físicas'!$F$6)/1000</f>
        <v>434.755351201314</v>
      </c>
      <c r="AP2849" s="31">
        <f>(AB2849*'Propiedades físicas'!$F$9)/1000</f>
        <v>169.45878435753991</v>
      </c>
      <c r="AQ2849" s="31">
        <f>(AC2849*'Propiedades físicas'!$F$5)/1000</f>
        <v>108.32758489339164</v>
      </c>
      <c r="AR2849" s="31">
        <f>(AD2849*'Propiedades físicas'!$F$8)/1000</f>
        <v>13.342946251328875</v>
      </c>
      <c r="AS2849" s="31">
        <f>(AE2849*'Propiedades físicas'!$F$7)/1000</f>
        <v>0.55032807204050138</v>
      </c>
      <c r="AT2849" s="31">
        <f t="shared" si="1841"/>
        <v>2489.1975808698912</v>
      </c>
      <c r="AU2849" s="31">
        <f t="shared" si="1842"/>
        <v>0.70816499246245024</v>
      </c>
      <c r="AV2849" s="31">
        <f t="shared" si="1846"/>
        <v>0.17465682698011523</v>
      </c>
      <c r="AW2849" s="31">
        <f t="shared" si="1846"/>
        <v>6.8077675175274646E-2</v>
      </c>
      <c r="AX2849" s="31">
        <f t="shared" si="1846"/>
        <v>4.3519078487748962E-2</v>
      </c>
      <c r="AY2849" s="31">
        <f t="shared" si="1843"/>
        <v>5.3603403578216411E-3</v>
      </c>
      <c r="AZ2849" s="31">
        <f t="shared" si="1843"/>
        <v>2.210865365891044E-4</v>
      </c>
      <c r="BA2849" s="31">
        <f t="shared" si="1844"/>
        <v>0.99999999999999978</v>
      </c>
      <c r="BB2849" s="34">
        <f>AU2849*'Propiedades físicas'!$C$4+'Diseño reactor'!AV2849*'Propiedades físicas'!$C$5+'Diseño reactor'!AW2849*'Propiedades físicas'!$C$8+'Diseño reactor'!AX2849*'Propiedades físicas'!$C$9+'Diseño reactor'!AY2849*'Propiedades físicas'!$C$7+'Diseño reactor'!AZ2849*'Propiedades físicas'!$C$6</f>
        <v>875.2969873251858</v>
      </c>
      <c r="BC2849" s="45">
        <f>AU2849*'Propiedades físicas'!$L$4+'Diseño reactor'!AV2849*'Propiedades físicas'!$L$5+'Diseño reactor'!AW2849*'Propiedades físicas'!$L$8+AX2849*'Propiedades físicas'!$L$9+'Diseño reactor'!AY2849*'Propiedades físicas'!$L$7+'Diseño reactor'!AZ2849*'Propiedades físicas'!$L$6</f>
        <v>2.1317628003673792</v>
      </c>
      <c r="BD2849" s="29">
        <f t="shared" si="1821"/>
        <v>1.199558764627036</v>
      </c>
      <c r="BE2849" s="58">
        <f t="shared" si="1822"/>
        <v>40.97516598486736</v>
      </c>
      <c r="BF2849" s="30">
        <f>AU2849*'Propiedades físicas'!$I$4+'Diseño reactor'!AV2849*'Propiedades físicas'!$I$5+'Diseño reactor'!AW2849*'Propiedades físicas'!$I$8+'Diseño reactor'!AX2849*'Propiedades físicas'!$I$9+'Diseño reactor'!AY2849*'Propiedades físicas'!$I$7+'Diseño reactor'!AZ2849*'Propiedades físicas'!$I$6</f>
        <v>2.0006770905116013E-2</v>
      </c>
      <c r="BG2849" s="24">
        <f>AU2849*'Propiedades físicas'!$O$4+'Diseño reactor'!AV2849*'Propiedades físicas'!$O$5+'Diseño reactor'!AW2849*'Propiedades físicas'!$O$8+'Diseño reactor'!AX2849*'Propiedades físicas'!$O$9+'Diseño reactor'!AY2849*'Propiedades físicas'!$O$7+'Diseño reactor'!AZ2849*'Propiedades físicas'!$O$6</f>
        <v>0.1551478738363464</v>
      </c>
      <c r="BH2849" s="54">
        <f t="shared" si="1823"/>
        <v>41076.424565214969</v>
      </c>
      <c r="BI2849" s="34">
        <f t="shared" si="1845"/>
        <v>274.89703156349151</v>
      </c>
      <c r="BJ2849" s="27">
        <f t="shared" si="1824"/>
        <v>4799.2878161406225</v>
      </c>
      <c r="BK2849" s="34">
        <f t="shared" si="1825"/>
        <v>572.76869277146125</v>
      </c>
      <c r="BL2849" s="27">
        <f t="shared" si="1826"/>
        <v>105.81426299589845</v>
      </c>
      <c r="BM2849" s="34">
        <f t="shared" si="1827"/>
        <v>1.1054421768707483</v>
      </c>
      <c r="BN2849" s="45">
        <f t="shared" si="1828"/>
        <v>3162.565449669491</v>
      </c>
      <c r="BO2849" s="45">
        <f t="shared" si="1829"/>
        <v>112.78189153868621</v>
      </c>
      <c r="BP2849" s="66">
        <f t="shared" si="1830"/>
        <v>6.6870708706775766</v>
      </c>
    </row>
    <row r="2850" spans="8:68">
      <c r="H2850" s="68">
        <v>2845</v>
      </c>
      <c r="I2850" s="31">
        <f>('Propiedades físicas'!$C$10*'Diseño reactor'!H2850)/1000</f>
        <v>2490.0728261514905</v>
      </c>
      <c r="J2850" s="31">
        <f t="shared" si="1807"/>
        <v>0.18312717411754043</v>
      </c>
      <c r="K2850" s="31">
        <f>(I2850*1000)/'Propiedades físicas'!$F$10</f>
        <v>16265.569682406483</v>
      </c>
      <c r="L2850" s="31">
        <f t="shared" si="1808"/>
        <v>2323.6528117723547</v>
      </c>
      <c r="M2850" s="31">
        <f t="shared" si="1809"/>
        <v>13941.916870634128</v>
      </c>
      <c r="N2850" s="31">
        <f t="shared" si="1810"/>
        <v>0.81674967021875389</v>
      </c>
      <c r="O2850" s="32">
        <f t="shared" si="1811"/>
        <v>4.9004980213125231</v>
      </c>
      <c r="P2850" s="33">
        <f t="shared" si="1812"/>
        <v>0.70486925112739196</v>
      </c>
      <c r="Q2850" s="31">
        <f t="shared" si="1813"/>
        <v>4.7711925942696558</v>
      </c>
      <c r="R2850" s="31">
        <f t="shared" si="1814"/>
        <v>9.6554758570793611E-2</v>
      </c>
      <c r="S2850" s="31">
        <f t="shared" si="1815"/>
        <v>0.12930542704286829</v>
      </c>
      <c r="T2850" s="31">
        <f t="shared" si="1816"/>
        <v>1.3226313089630458E-2</v>
      </c>
      <c r="U2850" s="31">
        <f t="shared" si="1817"/>
        <v>2.0993474309379148E-3</v>
      </c>
      <c r="V2850" s="47">
        <f t="shared" si="1831"/>
        <v>6.9802586033974737E-4</v>
      </c>
      <c r="W2850" s="31">
        <f t="shared" si="1818"/>
        <v>0.13698250904882095</v>
      </c>
      <c r="X2850" s="34">
        <f>(S2850*H2850*'Propiedades físicas'!$F$5*60*24*365)/(1000000)</f>
        <v>56937.11222740521</v>
      </c>
      <c r="Y2850" s="34">
        <f>(U2850*H2850*'Propiedades físicas'!$F$7*60*24*365)/(1000000)</f>
        <v>289.09089804446529</v>
      </c>
      <c r="Z2850" s="31">
        <f t="shared" si="1832"/>
        <v>2005.35301945743</v>
      </c>
      <c r="AA2850" s="31">
        <f t="shared" si="1833"/>
        <v>13574.042930697171</v>
      </c>
      <c r="AB2850" s="31">
        <f t="shared" si="1834"/>
        <v>274.69828813390785</v>
      </c>
      <c r="AC2850" s="31">
        <f t="shared" si="1835"/>
        <v>367.87393993696031</v>
      </c>
      <c r="AD2850" s="31">
        <f t="shared" si="1819"/>
        <v>37.62886073999865</v>
      </c>
      <c r="AE2850" s="31">
        <f t="shared" si="1836"/>
        <v>5.9726434410183673</v>
      </c>
      <c r="AF2850" s="31">
        <f t="shared" si="1837"/>
        <v>16265.569682406487</v>
      </c>
      <c r="AG2850" s="31">
        <f t="shared" si="1838"/>
        <v>0.12328821299302556</v>
      </c>
      <c r="AH2850" s="31">
        <f t="shared" si="1839"/>
        <v>0.83452613070044623</v>
      </c>
      <c r="AI2850" s="31">
        <f t="shared" si="1839"/>
        <v>1.6888328751930089E-2</v>
      </c>
      <c r="AJ2850" s="31">
        <f t="shared" si="1839"/>
        <v>2.2616726442410928E-2</v>
      </c>
      <c r="AK2850" s="31">
        <f t="shared" si="1820"/>
        <v>2.313405646080726E-3</v>
      </c>
      <c r="AL2850" s="31">
        <f t="shared" si="1820"/>
        <v>3.6719546610646078E-4</v>
      </c>
      <c r="AM2850" s="31">
        <f t="shared" si="1840"/>
        <v>1.0000000000000002</v>
      </c>
      <c r="AN2850" s="31">
        <f>(Z2850*'Propiedades físicas'!$F$4)/1000</f>
        <v>1763.4673382504748</v>
      </c>
      <c r="AO2850" s="31">
        <f>(AA2850*'Propiedades físicas'!$F$6)/1000</f>
        <v>434.91233549953733</v>
      </c>
      <c r="AP2850" s="31">
        <f>(AB2850*'Propiedades físicas'!$F$9)/1000</f>
        <v>169.47510886421441</v>
      </c>
      <c r="AQ2850" s="31">
        <f>(AC2850*'Propiedades físicas'!$F$5)/1000</f>
        <v>108.32783909323672</v>
      </c>
      <c r="AR2850" s="31">
        <f>(AD2850*'Propiedades físicas'!$F$8)/1000</f>
        <v>13.340183709544316</v>
      </c>
      <c r="AS2850" s="31">
        <f>(AE2850*'Propiedades físicas'!$F$7)/1000</f>
        <v>0.55002073448338151</v>
      </c>
      <c r="AT2850" s="31">
        <f t="shared" si="1841"/>
        <v>2490.072826151491</v>
      </c>
      <c r="AU2850" s="31">
        <f t="shared" si="1842"/>
        <v>0.70819910154032939</v>
      </c>
      <c r="AV2850" s="31">
        <f t="shared" si="1846"/>
        <v>0.17465848023879368</v>
      </c>
      <c r="AW2850" s="31">
        <f t="shared" si="1846"/>
        <v>6.8060302126241465E-2</v>
      </c>
      <c r="AX2850" s="31">
        <f t="shared" si="1846"/>
        <v>4.3503883884658028E-2</v>
      </c>
      <c r="AY2850" s="31">
        <f t="shared" si="1843"/>
        <v>5.3573468090738988E-3</v>
      </c>
      <c r="AZ2850" s="31">
        <f t="shared" si="1843"/>
        <v>2.2088540090349926E-4</v>
      </c>
      <c r="BA2850" s="31">
        <f t="shared" si="1844"/>
        <v>0.99999999999999989</v>
      </c>
      <c r="BB2850" s="34">
        <f>AU2850*'Propiedades físicas'!$C$4+'Diseño reactor'!AV2850*'Propiedades físicas'!$C$5+'Diseño reactor'!AW2850*'Propiedades físicas'!$C$8+'Diseño reactor'!AX2850*'Propiedades físicas'!$C$9+'Diseño reactor'!AY2850*'Propiedades físicas'!$C$7+'Diseño reactor'!AZ2850*'Propiedades físicas'!$C$6</f>
        <v>875.29691882924283</v>
      </c>
      <c r="BC2850" s="45">
        <f>AU2850*'Propiedades físicas'!$L$4+'Diseño reactor'!AV2850*'Propiedades físicas'!$L$5+'Diseño reactor'!AW2850*'Propiedades físicas'!$L$8+AX2850*'Propiedades físicas'!$L$9+'Diseño reactor'!AY2850*'Propiedades físicas'!$L$7+'Diseño reactor'!AZ2850*'Propiedades físicas'!$L$6</f>
        <v>2.1317867867260323</v>
      </c>
      <c r="BD2850" s="29">
        <f t="shared" si="1821"/>
        <v>1.199181484851624</v>
      </c>
      <c r="BE2850" s="58">
        <f t="shared" si="1822"/>
        <v>40.974761279203634</v>
      </c>
      <c r="BF2850" s="30">
        <f>AU2850*'Propiedades físicas'!$I$4+'Diseño reactor'!AV2850*'Propiedades físicas'!$I$5+'Diseño reactor'!AW2850*'Propiedades físicas'!$I$8+'Diseño reactor'!AX2850*'Propiedades físicas'!$I$9+'Diseño reactor'!AY2850*'Propiedades físicas'!$I$7+'Diseño reactor'!AZ2850*'Propiedades físicas'!$I$6</f>
        <v>2.0006797496120943E-2</v>
      </c>
      <c r="BG2850" s="24">
        <f>AU2850*'Propiedades físicas'!$O$4+'Diseño reactor'!AV2850*'Propiedades físicas'!$O$5+'Diseño reactor'!AW2850*'Propiedades físicas'!$O$8+'Diseño reactor'!AX2850*'Propiedades físicas'!$O$9+'Diseño reactor'!AY2850*'Propiedades físicas'!$O$7+'Diseño reactor'!AZ2850*'Propiedades físicas'!$O$6</f>
        <v>0.15514905504728549</v>
      </c>
      <c r="BH2850" s="54">
        <f t="shared" si="1823"/>
        <v>41076.366756188414</v>
      </c>
      <c r="BI2850" s="34">
        <f t="shared" si="1845"/>
        <v>274.89839711840585</v>
      </c>
      <c r="BJ2850" s="27">
        <f t="shared" si="1824"/>
        <v>4799.2912601012622</v>
      </c>
      <c r="BK2850" s="34">
        <f t="shared" si="1825"/>
        <v>572.77346453954374</v>
      </c>
      <c r="BL2850" s="27">
        <f t="shared" si="1826"/>
        <v>105.81442585283371</v>
      </c>
      <c r="BM2850" s="34">
        <f t="shared" si="1827"/>
        <v>1.1054421768707483</v>
      </c>
      <c r="BN2850" s="45">
        <f t="shared" si="1828"/>
        <v>3163.7712522598144</v>
      </c>
      <c r="BO2850" s="45">
        <f t="shared" si="1829"/>
        <v>112.78700111902567</v>
      </c>
      <c r="BP2850" s="66">
        <f t="shared" si="1830"/>
        <v>6.6870703473840756</v>
      </c>
    </row>
    <row r="2851" spans="8:68">
      <c r="H2851" s="68">
        <v>2846</v>
      </c>
      <c r="I2851" s="31">
        <f>('Propiedades físicas'!$C$10*'Diseño reactor'!H2851)/1000</f>
        <v>2490.9480714330907</v>
      </c>
      <c r="J2851" s="31">
        <f t="shared" si="1807"/>
        <v>0.18306282865931217</v>
      </c>
      <c r="K2851" s="31">
        <f>(I2851*1000)/'Propiedades físicas'!$F$10</f>
        <v>16271.286930098016</v>
      </c>
      <c r="L2851" s="31">
        <f t="shared" si="1808"/>
        <v>2324.4695614425736</v>
      </c>
      <c r="M2851" s="31">
        <f t="shared" si="1809"/>
        <v>13946.817368655442</v>
      </c>
      <c r="N2851" s="31">
        <f t="shared" si="1810"/>
        <v>0.81674967021875389</v>
      </c>
      <c r="O2851" s="32">
        <f t="shared" si="1811"/>
        <v>4.9004980213125231</v>
      </c>
      <c r="P2851" s="33">
        <f t="shared" si="1812"/>
        <v>0.70490317923917289</v>
      </c>
      <c r="Q2851" s="31">
        <f t="shared" si="1813"/>
        <v>4.7712377254110994</v>
      </c>
      <c r="R2851" s="31">
        <f t="shared" si="1814"/>
        <v>9.653012416538323E-2</v>
      </c>
      <c r="S2851" s="31">
        <f t="shared" si="1815"/>
        <v>0.12926029590142477</v>
      </c>
      <c r="T2851" s="31">
        <f t="shared" si="1816"/>
        <v>1.3218928706551759E-2</v>
      </c>
      <c r="U2851" s="31">
        <f t="shared" si="1817"/>
        <v>2.0974381076460081E-3</v>
      </c>
      <c r="V2851" s="47">
        <f t="shared" si="1831"/>
        <v>6.9805945905238487E-4</v>
      </c>
      <c r="W2851" s="31">
        <f t="shared" si="1818"/>
        <v>0.13694096864419256</v>
      </c>
      <c r="X2851" s="34">
        <f>(S2851*H2851*'Propiedades físicas'!$F$5*60*24*365)/(1000000)</f>
        <v>56937.24567282528</v>
      </c>
      <c r="Y2851" s="34">
        <f>(U2851*H2851*'Propiedades físicas'!$F$7*60*24*365)/(1000000)</f>
        <v>288.9294957004214</v>
      </c>
      <c r="Z2851" s="31">
        <f t="shared" si="1832"/>
        <v>2006.1544481146861</v>
      </c>
      <c r="AA2851" s="31">
        <f t="shared" si="1833"/>
        <v>13578.942566519989</v>
      </c>
      <c r="AB2851" s="31">
        <f t="shared" si="1834"/>
        <v>274.72473337468068</v>
      </c>
      <c r="AC2851" s="31">
        <f t="shared" si="1835"/>
        <v>367.8748021354549</v>
      </c>
      <c r="AD2851" s="31">
        <f t="shared" si="1819"/>
        <v>37.621071098846308</v>
      </c>
      <c r="AE2851" s="31">
        <f t="shared" si="1836"/>
        <v>5.9693088543605386</v>
      </c>
      <c r="AF2851" s="31">
        <f t="shared" si="1837"/>
        <v>16271.286930098018</v>
      </c>
      <c r="AG2851" s="31">
        <f t="shared" si="1838"/>
        <v>0.1232941473365439</v>
      </c>
      <c r="AH2851" s="31">
        <f t="shared" si="1839"/>
        <v>0.83453402455844894</v>
      </c>
      <c r="AI2851" s="31">
        <f t="shared" si="1839"/>
        <v>1.6884019964426115E-2</v>
      </c>
      <c r="AJ2851" s="31">
        <f t="shared" si="1839"/>
        <v>2.2608832584408173E-2</v>
      </c>
      <c r="AK2851" s="31">
        <f t="shared" si="1820"/>
        <v>2.3121140485363981E-3</v>
      </c>
      <c r="AL2851" s="31">
        <f t="shared" si="1820"/>
        <v>3.6686150763642021E-4</v>
      </c>
      <c r="AM2851" s="31">
        <f t="shared" si="1840"/>
        <v>0.99999999999999989</v>
      </c>
      <c r="AN2851" s="31">
        <f>(Z2851*'Propiedades físicas'!$F$4)/1000</f>
        <v>1764.1720985830927</v>
      </c>
      <c r="AO2851" s="31">
        <f>(AA2851*'Propiedades físicas'!$F$6)/1000</f>
        <v>435.06931983130039</v>
      </c>
      <c r="AP2851" s="31">
        <f>(AB2851*'Propiedades físicas'!$F$9)/1000</f>
        <v>169.49142425550923</v>
      </c>
      <c r="AQ2851" s="31">
        <f>(AC2851*'Propiedades físicas'!$F$5)/1000</f>
        <v>108.32809298482741</v>
      </c>
      <c r="AR2851" s="31">
        <f>(AD2851*'Propiedades físicas'!$F$8)/1000</f>
        <v>13.337422125962988</v>
      </c>
      <c r="AS2851" s="31">
        <f>(AE2851*'Propiedades físicas'!$F$7)/1000</f>
        <v>0.54971365239806202</v>
      </c>
      <c r="AT2851" s="31">
        <f t="shared" si="1841"/>
        <v>2490.9480714330907</v>
      </c>
      <c r="AU2851" s="31">
        <f t="shared" si="1842"/>
        <v>0.70823318993082429</v>
      </c>
      <c r="AV2851" s="31">
        <f t="shared" si="1846"/>
        <v>0.17466013234912464</v>
      </c>
      <c r="AW2851" s="31">
        <f t="shared" si="1846"/>
        <v>6.8042937626554986E-2</v>
      </c>
      <c r="AX2851" s="31">
        <f t="shared" si="1846"/>
        <v>4.3488699835683105E-2</v>
      </c>
      <c r="AY2851" s="31">
        <f t="shared" si="1843"/>
        <v>5.3543557486887758E-3</v>
      </c>
      <c r="AZ2851" s="31">
        <f t="shared" si="1843"/>
        <v>2.2068450912419107E-4</v>
      </c>
      <c r="BA2851" s="31">
        <f t="shared" si="1844"/>
        <v>1</v>
      </c>
      <c r="BB2851" s="34">
        <f>AU2851*'Propiedades físicas'!$C$4+'Diseño reactor'!AV2851*'Propiedades físicas'!$C$5+'Diseño reactor'!AW2851*'Propiedades físicas'!$C$8+'Diseño reactor'!AX2851*'Propiedades físicas'!$C$9+'Diseño reactor'!AY2851*'Propiedades físicas'!$C$7+'Diseño reactor'!AZ2851*'Propiedades físicas'!$C$6</f>
        <v>875.29685041464768</v>
      </c>
      <c r="BC2851" s="45">
        <f>AU2851*'Propiedades físicas'!$L$4+'Diseño reactor'!AV2851*'Propiedades físicas'!$L$5+'Diseño reactor'!AW2851*'Propiedades físicas'!$L$8+AX2851*'Propiedades físicas'!$L$9+'Diseño reactor'!AY2851*'Propiedades físicas'!$L$7+'Diseño reactor'!AZ2851*'Propiedades físicas'!$L$6</f>
        <v>2.1318107580012748</v>
      </c>
      <c r="BD2851" s="29">
        <f t="shared" si="1821"/>
        <v>1.1988044425709781</v>
      </c>
      <c r="BE2851" s="58">
        <f t="shared" si="1822"/>
        <v>40.974356830861659</v>
      </c>
      <c r="BF2851" s="30">
        <f>AU2851*'Propiedades físicas'!$I$4+'Diseño reactor'!AV2851*'Propiedades físicas'!$I$5+'Diseño reactor'!AW2851*'Propiedades físicas'!$I$8+'Diseño reactor'!AX2851*'Propiedades físicas'!$I$9+'Diseño reactor'!AY2851*'Propiedades físicas'!$I$7+'Diseño reactor'!AZ2851*'Propiedades físicas'!$I$6</f>
        <v>2.0006824049319746E-2</v>
      </c>
      <c r="BG2851" s="24">
        <f>AU2851*'Propiedades físicas'!$O$4+'Diseño reactor'!AV2851*'Propiedades físicas'!$O$5+'Diseño reactor'!AW2851*'Propiedades físicas'!$O$8+'Diseño reactor'!AX2851*'Propiedades físicas'!$O$9+'Diseño reactor'!AY2851*'Propiedades físicas'!$O$7+'Diseño reactor'!AZ2851*'Propiedades físicas'!$O$6</f>
        <v>0.15515023553743201</v>
      </c>
      <c r="BH2851" s="54">
        <f t="shared" si="1823"/>
        <v>41076.309028753371</v>
      </c>
      <c r="BI2851" s="34">
        <f t="shared" si="1845"/>
        <v>274.89976147337791</v>
      </c>
      <c r="BJ2851" s="27">
        <f t="shared" si="1824"/>
        <v>4799.294703390914</v>
      </c>
      <c r="BK2851" s="34">
        <f t="shared" si="1825"/>
        <v>572.77823357280784</v>
      </c>
      <c r="BL2851" s="27">
        <f t="shared" si="1826"/>
        <v>105.81458861422132</v>
      </c>
      <c r="BM2851" s="34">
        <f t="shared" si="1827"/>
        <v>1.1054421768707483</v>
      </c>
      <c r="BN2851" s="45">
        <f t="shared" si="1828"/>
        <v>3164.9770645977596</v>
      </c>
      <c r="BO2851" s="45">
        <f t="shared" si="1829"/>
        <v>112.79210760067456</v>
      </c>
      <c r="BP2851" s="66">
        <f t="shared" si="1830"/>
        <v>6.6870698247120535</v>
      </c>
    </row>
    <row r="2852" spans="8:68">
      <c r="H2852" s="68">
        <v>2847</v>
      </c>
      <c r="I2852" s="31">
        <f>('Propiedades físicas'!$C$10*'Diseño reactor'!H2852)/1000</f>
        <v>2491.82331671469</v>
      </c>
      <c r="J2852" s="31">
        <f t="shared" si="1807"/>
        <v>0.18299852840337288</v>
      </c>
      <c r="K2852" s="31">
        <f>(I2852*1000)/'Propiedades físicas'!$F$10</f>
        <v>16277.004177789546</v>
      </c>
      <c r="L2852" s="31">
        <f t="shared" si="1808"/>
        <v>2325.2863111127922</v>
      </c>
      <c r="M2852" s="31">
        <f t="shared" si="1809"/>
        <v>13951.717866676752</v>
      </c>
      <c r="N2852" s="31">
        <f t="shared" si="1810"/>
        <v>0.81674967021875389</v>
      </c>
      <c r="O2852" s="32">
        <f t="shared" si="1811"/>
        <v>4.9004980213125231</v>
      </c>
      <c r="P2852" s="33">
        <f t="shared" si="1812"/>
        <v>0.70493708677956524</v>
      </c>
      <c r="Q2852" s="31">
        <f t="shared" si="1813"/>
        <v>4.7712828252153248</v>
      </c>
      <c r="R2852" s="31">
        <f t="shared" si="1814"/>
        <v>9.6505501880163352E-2</v>
      </c>
      <c r="S2852" s="31">
        <f t="shared" si="1815"/>
        <v>0.12921519609719889</v>
      </c>
      <c r="T2852" s="31">
        <f t="shared" si="1816"/>
        <v>1.3211550460040552E-2</v>
      </c>
      <c r="U2852" s="31">
        <f t="shared" si="1817"/>
        <v>2.0955310989848154E-3</v>
      </c>
      <c r="V2852" s="47">
        <f t="shared" si="1831"/>
        <v>6.9809303739335588E-4</v>
      </c>
      <c r="W2852" s="31">
        <f t="shared" si="1818"/>
        <v>0.13689945342645984</v>
      </c>
      <c r="X2852" s="34">
        <f>(S2852*H2852*'Propiedades físicas'!$F$5*60*24*365)/(1000000)</f>
        <v>56937.378956472414</v>
      </c>
      <c r="Y2852" s="34">
        <f>(U2852*H2852*'Propiedades físicas'!$F$7*60*24*365)/(1000000)</f>
        <v>288.76822748489803</v>
      </c>
      <c r="Z2852" s="31">
        <f t="shared" si="1832"/>
        <v>2006.9558860614222</v>
      </c>
      <c r="AA2852" s="31">
        <f t="shared" si="1833"/>
        <v>13583.842203388029</v>
      </c>
      <c r="AB2852" s="31">
        <f t="shared" si="1834"/>
        <v>274.75116385282507</v>
      </c>
      <c r="AC2852" s="31">
        <f t="shared" si="1835"/>
        <v>367.87566328872526</v>
      </c>
      <c r="AD2852" s="31">
        <f t="shared" si="1819"/>
        <v>37.61328415973545</v>
      </c>
      <c r="AE2852" s="31">
        <f t="shared" si="1836"/>
        <v>5.9659770388097693</v>
      </c>
      <c r="AF2852" s="31">
        <f t="shared" si="1837"/>
        <v>16277.004177789546</v>
      </c>
      <c r="AG2852" s="31">
        <f t="shared" si="1838"/>
        <v>0.12330007808193433</v>
      </c>
      <c r="AH2852" s="31">
        <f t="shared" si="1839"/>
        <v>0.83454191293527979</v>
      </c>
      <c r="AI2852" s="31">
        <f t="shared" si="1839"/>
        <v>1.6879713296856627E-2</v>
      </c>
      <c r="AJ2852" s="31">
        <f t="shared" si="1839"/>
        <v>2.260094420757737E-2</v>
      </c>
      <c r="AK2852" s="31">
        <f t="shared" si="1820"/>
        <v>2.3108235243350182E-3</v>
      </c>
      <c r="AL2852" s="31">
        <f t="shared" si="1820"/>
        <v>3.6652795401690205E-4</v>
      </c>
      <c r="AM2852" s="31">
        <f t="shared" si="1840"/>
        <v>1</v>
      </c>
      <c r="AN2852" s="31">
        <f>(Z2852*'Propiedades físicas'!$F$4)/1000</f>
        <v>1764.8768670846935</v>
      </c>
      <c r="AO2852" s="31">
        <f>(AA2852*'Propiedades físicas'!$F$6)/1000</f>
        <v>435.22630419655241</v>
      </c>
      <c r="AP2852" s="31">
        <f>(AB2852*'Propiedades físicas'!$F$9)/1000</f>
        <v>169.50773053900042</v>
      </c>
      <c r="AQ2852" s="31">
        <f>(AC2852*'Propiedades físicas'!$F$5)/1000</f>
        <v>108.32834656863093</v>
      </c>
      <c r="AR2852" s="31">
        <f>(AD2852*'Propiedades físicas'!$F$8)/1000</f>
        <v>13.334661500309407</v>
      </c>
      <c r="AS2852" s="31">
        <f>(AE2852*'Propiedades físicas'!$F$7)/1000</f>
        <v>0.54940682550399167</v>
      </c>
      <c r="AT2852" s="31">
        <f t="shared" si="1841"/>
        <v>2491.8233167146905</v>
      </c>
      <c r="AU2852" s="31">
        <f t="shared" si="1842"/>
        <v>0.70826725765274989</v>
      </c>
      <c r="AV2852" s="31">
        <f t="shared" si="1846"/>
        <v>0.17466178331229776</v>
      </c>
      <c r="AW2852" s="31">
        <f t="shared" si="1846"/>
        <v>6.802558167024679E-2</v>
      </c>
      <c r="AX2852" s="31">
        <f t="shared" si="1846"/>
        <v>4.3473526329890405E-2</v>
      </c>
      <c r="AY2852" s="31">
        <f t="shared" si="1843"/>
        <v>5.3513671739336254E-3</v>
      </c>
      <c r="AZ2852" s="31">
        <f t="shared" si="1843"/>
        <v>2.2048386088157704E-4</v>
      </c>
      <c r="BA2852" s="31">
        <f t="shared" si="1844"/>
        <v>1</v>
      </c>
      <c r="BB2852" s="34">
        <f>AU2852*'Propiedades físicas'!$C$4+'Diseño reactor'!AV2852*'Propiedades físicas'!$C$5+'Diseño reactor'!AW2852*'Propiedades físicas'!$C$8+'Diseño reactor'!AX2852*'Propiedades físicas'!$C$9+'Diseño reactor'!AY2852*'Propiedades físicas'!$C$7+'Diseño reactor'!AZ2852*'Propiedades físicas'!$C$6</f>
        <v>875.29678208128314</v>
      </c>
      <c r="BC2852" s="45">
        <f>AU2852*'Propiedades físicas'!$L$4+'Diseño reactor'!AV2852*'Propiedades físicas'!$L$5+'Diseño reactor'!AW2852*'Propiedades físicas'!$L$8+AX2852*'Propiedades físicas'!$L$9+'Diseño reactor'!AY2852*'Propiedades físicas'!$L$7+'Diseño reactor'!AZ2852*'Propiedades físicas'!$L$6</f>
        <v>2.131834714207264</v>
      </c>
      <c r="BD2852" s="29">
        <f t="shared" si="1821"/>
        <v>1.198427637560725</v>
      </c>
      <c r="BE2852" s="58">
        <f t="shared" si="1822"/>
        <v>40.973952639595637</v>
      </c>
      <c r="BF2852" s="30">
        <f>AU2852*'Propiedades físicas'!$I$4+'Diseño reactor'!AV2852*'Propiedades físicas'!$I$5+'Diseño reactor'!AW2852*'Propiedades físicas'!$I$8+'Diseño reactor'!AX2852*'Propiedades físicas'!$I$9+'Diseño reactor'!AY2852*'Propiedades físicas'!$I$7+'Diseño reactor'!AZ2852*'Propiedades físicas'!$I$6</f>
        <v>2.0006850564768641E-2</v>
      </c>
      <c r="BG2852" s="24">
        <f>AU2852*'Propiedades físicas'!$O$4+'Diseño reactor'!AV2852*'Propiedades físicas'!$O$5+'Diseño reactor'!AW2852*'Propiedades físicas'!$O$8+'Diseño reactor'!AX2852*'Propiedades físicas'!$O$9+'Diseño reactor'!AY2852*'Propiedades físicas'!$O$7+'Diseño reactor'!AZ2852*'Propiedades físicas'!$O$6</f>
        <v>0.15515141530743751</v>
      </c>
      <c r="BH2852" s="54">
        <f t="shared" si="1823"/>
        <v>41076.251382788258</v>
      </c>
      <c r="BI2852" s="34">
        <f t="shared" si="1845"/>
        <v>274.90112462987258</v>
      </c>
      <c r="BJ2852" s="27">
        <f t="shared" si="1824"/>
        <v>4799.2981460087576</v>
      </c>
      <c r="BK2852" s="34">
        <f t="shared" si="1825"/>
        <v>572.78299987355354</v>
      </c>
      <c r="BL2852" s="27">
        <f t="shared" si="1826"/>
        <v>105.81475128014364</v>
      </c>
      <c r="BM2852" s="34">
        <f t="shared" si="1827"/>
        <v>1.1054421768707483</v>
      </c>
      <c r="BN2852" s="45">
        <f t="shared" si="1828"/>
        <v>3166.182886674243</v>
      </c>
      <c r="BO2852" s="45">
        <f t="shared" si="1829"/>
        <v>112.79721098645072</v>
      </c>
      <c r="BP2852" s="66">
        <f t="shared" si="1830"/>
        <v>6.6870693026606149</v>
      </c>
    </row>
    <row r="2853" spans="8:68">
      <c r="H2853" s="68">
        <v>2848</v>
      </c>
      <c r="I2853" s="31">
        <f>('Propiedades físicas'!$C$10*'Diseño reactor'!H2853)/1000</f>
        <v>2492.6985619962902</v>
      </c>
      <c r="J2853" s="31">
        <f t="shared" si="1807"/>
        <v>0.18293427330210763</v>
      </c>
      <c r="K2853" s="31">
        <f>(I2853*1000)/'Propiedades físicas'!$F$10</f>
        <v>16282.721425481077</v>
      </c>
      <c r="L2853" s="31">
        <f t="shared" si="1808"/>
        <v>2326.1030607830107</v>
      </c>
      <c r="M2853" s="31">
        <f t="shared" si="1809"/>
        <v>13956.618364698064</v>
      </c>
      <c r="N2853" s="31">
        <f t="shared" si="1810"/>
        <v>0.81674967021875378</v>
      </c>
      <c r="O2853" s="32">
        <f t="shared" si="1811"/>
        <v>4.9004980213125222</v>
      </c>
      <c r="P2853" s="33">
        <f t="shared" si="1812"/>
        <v>0.70497097376727236</v>
      </c>
      <c r="Q2853" s="31">
        <f t="shared" si="1813"/>
        <v>4.7713278937147843</v>
      </c>
      <c r="R2853" s="31">
        <f t="shared" si="1814"/>
        <v>9.6480891706673941E-2</v>
      </c>
      <c r="S2853" s="31">
        <f t="shared" si="1815"/>
        <v>0.12917012759773691</v>
      </c>
      <c r="T2853" s="31">
        <f t="shared" si="1816"/>
        <v>1.3204178343359595E-2</v>
      </c>
      <c r="U2853" s="31">
        <f t="shared" si="1817"/>
        <v>2.0936264014479295E-3</v>
      </c>
      <c r="V2853" s="47">
        <f t="shared" si="1831"/>
        <v>6.9812659538118237E-4</v>
      </c>
      <c r="W2853" s="31">
        <f t="shared" si="1818"/>
        <v>0.13685796337272257</v>
      </c>
      <c r="X2853" s="34">
        <f>(S2853*H2853*'Propiedades físicas'!$F$5*60*24*365)/(1000000)</f>
        <v>56937.512078591666</v>
      </c>
      <c r="Y2853" s="34">
        <f>(U2853*H2853*'Propiedades físicas'!$F$7*60*24*365)/(1000000)</f>
        <v>288.60709325063755</v>
      </c>
      <c r="Z2853" s="31">
        <f t="shared" si="1832"/>
        <v>2007.7573332891916</v>
      </c>
      <c r="AA2853" s="31">
        <f t="shared" si="1833"/>
        <v>13588.741841299705</v>
      </c>
      <c r="AB2853" s="31">
        <f t="shared" si="1834"/>
        <v>274.77757958060738</v>
      </c>
      <c r="AC2853" s="31">
        <f t="shared" si="1835"/>
        <v>367.87652339835472</v>
      </c>
      <c r="AD2853" s="31">
        <f t="shared" si="1819"/>
        <v>37.605499921888125</v>
      </c>
      <c r="AE2853" s="31">
        <f t="shared" si="1836"/>
        <v>5.9626479913237036</v>
      </c>
      <c r="AF2853" s="31">
        <f t="shared" si="1837"/>
        <v>16282.72142548107</v>
      </c>
      <c r="AG2853" s="31">
        <f t="shared" si="1838"/>
        <v>0.12330600523246825</v>
      </c>
      <c r="AH2853" s="31">
        <f t="shared" si="1839"/>
        <v>0.83454979583661504</v>
      </c>
      <c r="AI2853" s="31">
        <f t="shared" si="1839"/>
        <v>1.687540874774188E-2</v>
      </c>
      <c r="AJ2853" s="31">
        <f t="shared" si="1839"/>
        <v>2.2593061306242047E-2</v>
      </c>
      <c r="AK2853" s="31">
        <f t="shared" si="1820"/>
        <v>2.3095340722981803E-3</v>
      </c>
      <c r="AL2853" s="31">
        <f t="shared" si="1820"/>
        <v>3.6619480463460295E-4</v>
      </c>
      <c r="AM2853" s="31">
        <f t="shared" si="1840"/>
        <v>1</v>
      </c>
      <c r="AN2853" s="31">
        <f>(Z2853*'Propiedades físicas'!$F$4)/1000</f>
        <v>1765.5816437478493</v>
      </c>
      <c r="AO2853" s="31">
        <f>(AA2853*'Propiedades físicas'!$F$6)/1000</f>
        <v>435.38328859524256</v>
      </c>
      <c r="AP2853" s="31">
        <f>(AB2853*'Propiedades físicas'!$F$9)/1000</f>
        <v>169.52402772225571</v>
      </c>
      <c r="AQ2853" s="31">
        <f>(AC2853*'Propiedades físicas'!$F$5)/1000</f>
        <v>108.32859984511353</v>
      </c>
      <c r="AR2853" s="31">
        <f>(AD2853*'Propiedades físicas'!$F$8)/1000</f>
        <v>13.331901832307773</v>
      </c>
      <c r="AS2853" s="31">
        <f>(AE2853*'Propiedades físicas'!$F$7)/1000</f>
        <v>0.54910025352099989</v>
      </c>
      <c r="AT2853" s="31">
        <f t="shared" si="1841"/>
        <v>2492.6985619962893</v>
      </c>
      <c r="AU2853" s="31">
        <f t="shared" si="1842"/>
        <v>0.70830130472489816</v>
      </c>
      <c r="AV2853" s="31">
        <f t="shared" si="1846"/>
        <v>0.17466343312950117</v>
      </c>
      <c r="AW2853" s="31">
        <f t="shared" si="1846"/>
        <v>6.8008234251353522E-2</v>
      </c>
      <c r="AX2853" s="31">
        <f t="shared" si="1846"/>
        <v>4.3458363356361093E-2</v>
      </c>
      <c r="AY2853" s="31">
        <f t="shared" si="1843"/>
        <v>5.3483810820795187E-3</v>
      </c>
      <c r="AZ2853" s="31">
        <f t="shared" si="1843"/>
        <v>2.2028345580672634E-4</v>
      </c>
      <c r="BA2853" s="31">
        <f t="shared" si="1844"/>
        <v>1.0000000000000002</v>
      </c>
      <c r="BB2853" s="34">
        <f>AU2853*'Propiedades físicas'!$C$4+'Diseño reactor'!AV2853*'Propiedades físicas'!$C$5+'Diseño reactor'!AW2853*'Propiedades físicas'!$C$8+'Diseño reactor'!AX2853*'Propiedades físicas'!$C$9+'Diseño reactor'!AY2853*'Propiedades físicas'!$C$7+'Diseño reactor'!AZ2853*'Propiedades físicas'!$C$6</f>
        <v>875.29671382903177</v>
      </c>
      <c r="BC2853" s="45">
        <f>AU2853*'Propiedades físicas'!$L$4+'Diseño reactor'!AV2853*'Propiedades físicas'!$L$5+'Diseño reactor'!AW2853*'Propiedades físicas'!$L$8+AX2853*'Propiedades físicas'!$L$9+'Diseño reactor'!AY2853*'Propiedades físicas'!$L$7+'Diseño reactor'!AZ2853*'Propiedades físicas'!$L$6</f>
        <v>2.1318586553581396</v>
      </c>
      <c r="BD2853" s="29">
        <f t="shared" si="1821"/>
        <v>1.1980510695967754</v>
      </c>
      <c r="BE2853" s="58">
        <f t="shared" si="1822"/>
        <v>40.973548705160056</v>
      </c>
      <c r="BF2853" s="30">
        <f>AU2853*'Propiedades físicas'!$I$4+'Diseño reactor'!AV2853*'Propiedades físicas'!$I$5+'Diseño reactor'!AW2853*'Propiedades físicas'!$I$8+'Diseño reactor'!AX2853*'Propiedades físicas'!$I$9+'Diseño reactor'!AY2853*'Propiedades físicas'!$I$7+'Diseño reactor'!AZ2853*'Propiedades físicas'!$I$6</f>
        <v>2.0006877042523748E-2</v>
      </c>
      <c r="BG2853" s="24">
        <f>AU2853*'Propiedades físicas'!$O$4+'Diseño reactor'!AV2853*'Propiedades físicas'!$O$5+'Diseño reactor'!AW2853*'Propiedades físicas'!$O$8+'Diseño reactor'!AX2853*'Propiedades físicas'!$O$9+'Diseño reactor'!AY2853*'Propiedades físicas'!$O$7+'Diseño reactor'!AZ2853*'Propiedades físicas'!$O$6</f>
        <v>0.15515259435795262</v>
      </c>
      <c r="BH2853" s="54">
        <f t="shared" si="1823"/>
        <v>41076.193818171712</v>
      </c>
      <c r="BI2853" s="34">
        <f t="shared" si="1845"/>
        <v>274.90248658935241</v>
      </c>
      <c r="BJ2853" s="27">
        <f t="shared" si="1824"/>
        <v>4799.3015879539835</v>
      </c>
      <c r="BK2853" s="34">
        <f t="shared" si="1825"/>
        <v>572.78776344407868</v>
      </c>
      <c r="BL2853" s="27">
        <f t="shared" si="1826"/>
        <v>105.81491385068291</v>
      </c>
      <c r="BM2853" s="34">
        <f t="shared" si="1827"/>
        <v>1.1054421768707483</v>
      </c>
      <c r="BN2853" s="45">
        <f t="shared" si="1828"/>
        <v>3167.3887184801893</v>
      </c>
      <c r="BO2853" s="45">
        <f t="shared" si="1829"/>
        <v>112.80231127916858</v>
      </c>
      <c r="BP2853" s="66">
        <f t="shared" si="1830"/>
        <v>6.6870687812288621</v>
      </c>
    </row>
    <row r="2854" spans="8:68">
      <c r="H2854" s="68">
        <v>2849</v>
      </c>
      <c r="I2854" s="31">
        <f>('Propiedades físicas'!$C$10*'Diseño reactor'!H2854)/1000</f>
        <v>2493.57380727789</v>
      </c>
      <c r="J2854" s="31">
        <f t="shared" si="1807"/>
        <v>0.18287006330796859</v>
      </c>
      <c r="K2854" s="31">
        <f>(I2854*1000)/'Propiedades físicas'!$F$10</f>
        <v>16288.438673172608</v>
      </c>
      <c r="L2854" s="31">
        <f t="shared" si="1808"/>
        <v>2326.9198104532297</v>
      </c>
      <c r="M2854" s="31">
        <f t="shared" si="1809"/>
        <v>13961.518862719378</v>
      </c>
      <c r="N2854" s="31">
        <f t="shared" si="1810"/>
        <v>0.81674967021875389</v>
      </c>
      <c r="O2854" s="32">
        <f t="shared" si="1811"/>
        <v>4.9004980213125231</v>
      </c>
      <c r="P2854" s="33">
        <f t="shared" si="1812"/>
        <v>0.70500484022097576</v>
      </c>
      <c r="Q2854" s="31">
        <f t="shared" si="1813"/>
        <v>4.7713729309418937</v>
      </c>
      <c r="R2854" s="31">
        <f t="shared" si="1814"/>
        <v>9.6456293636462132E-2</v>
      </c>
      <c r="S2854" s="31">
        <f t="shared" si="1815"/>
        <v>0.12912509037062961</v>
      </c>
      <c r="T2854" s="31">
        <f t="shared" si="1816"/>
        <v>1.3196812349780785E-2</v>
      </c>
      <c r="U2854" s="31">
        <f t="shared" si="1817"/>
        <v>2.0917240115353162E-3</v>
      </c>
      <c r="V2854" s="47">
        <f t="shared" si="1831"/>
        <v>6.9816013303436442E-4</v>
      </c>
      <c r="W2854" s="31">
        <f t="shared" si="1818"/>
        <v>0.13681649846010843</v>
      </c>
      <c r="X2854" s="34">
        <f>(S2854*H2854*'Propiedades físicas'!$F$5*60*24*365)/(1000000)</f>
        <v>56937.645039427647</v>
      </c>
      <c r="Y2854" s="34">
        <f>(U2854*H2854*'Propiedades físicas'!$F$7*60*24*365)/(1000000)</f>
        <v>288.4460928505822</v>
      </c>
      <c r="Z2854" s="31">
        <f t="shared" si="1832"/>
        <v>2008.55878978956</v>
      </c>
      <c r="AA2854" s="31">
        <f t="shared" si="1833"/>
        <v>13593.641480253455</v>
      </c>
      <c r="AB2854" s="31">
        <f t="shared" si="1834"/>
        <v>274.8039805702806</v>
      </c>
      <c r="AC2854" s="31">
        <f t="shared" si="1835"/>
        <v>367.87738246592374</v>
      </c>
      <c r="AD2854" s="31">
        <f t="shared" si="1819"/>
        <v>37.597718384525457</v>
      </c>
      <c r="AE2854" s="31">
        <f t="shared" si="1836"/>
        <v>5.9593217088641159</v>
      </c>
      <c r="AF2854" s="31">
        <f t="shared" si="1837"/>
        <v>16288.43867317261</v>
      </c>
      <c r="AG2854" s="31">
        <f t="shared" si="1838"/>
        <v>0.12331192879141309</v>
      </c>
      <c r="AH2854" s="31">
        <f t="shared" si="1839"/>
        <v>0.83455767326812358</v>
      </c>
      <c r="AI2854" s="31">
        <f t="shared" si="1839"/>
        <v>1.687110631560337E-2</v>
      </c>
      <c r="AJ2854" s="31">
        <f t="shared" si="1839"/>
        <v>2.2585183874733513E-2</v>
      </c>
      <c r="AK2854" s="31">
        <f t="shared" si="1820"/>
        <v>2.3082456912490736E-3</v>
      </c>
      <c r="AL2854" s="31">
        <f t="shared" si="1820"/>
        <v>3.6586205887733367E-4</v>
      </c>
      <c r="AM2854" s="31">
        <f t="shared" si="1840"/>
        <v>1</v>
      </c>
      <c r="AN2854" s="31">
        <f>(Z2854*'Propiedades físicas'!$F$4)/1000</f>
        <v>1766.2864285651433</v>
      </c>
      <c r="AO2854" s="31">
        <f>(AA2854*'Propiedades físicas'!$F$6)/1000</f>
        <v>435.54027302732067</v>
      </c>
      <c r="AP2854" s="31">
        <f>(AB2854*'Propiedades físicas'!$F$9)/1000</f>
        <v>169.54031581283459</v>
      </c>
      <c r="AQ2854" s="31">
        <f>(AC2854*'Propiedades físicas'!$F$5)/1000</f>
        <v>108.32885281474057</v>
      </c>
      <c r="AR2854" s="31">
        <f>(AD2854*'Propiedades físicas'!$F$8)/1000</f>
        <v>13.329143121681961</v>
      </c>
      <c r="AS2854" s="31">
        <f>(AE2854*'Propiedades físicas'!$F$7)/1000</f>
        <v>0.54879393616929639</v>
      </c>
      <c r="AT2854" s="31">
        <f t="shared" si="1841"/>
        <v>2493.5738072778904</v>
      </c>
      <c r="AU2854" s="31">
        <f t="shared" si="1842"/>
        <v>0.7083353311660382</v>
      </c>
      <c r="AV2854" s="31">
        <f t="shared" si="1846"/>
        <v>0.17466508180192114</v>
      </c>
      <c r="AW2854" s="31">
        <f t="shared" si="1846"/>
        <v>6.7990895363916767E-2</v>
      </c>
      <c r="AX2854" s="31">
        <f t="shared" si="1846"/>
        <v>4.344321090419126E-2</v>
      </c>
      <c r="AY2854" s="31">
        <f t="shared" si="1843"/>
        <v>5.3453974704012145E-3</v>
      </c>
      <c r="AZ2854" s="31">
        <f t="shared" si="1843"/>
        <v>2.2008329353137825E-4</v>
      </c>
      <c r="BA2854" s="31">
        <f t="shared" si="1844"/>
        <v>1</v>
      </c>
      <c r="BB2854" s="34">
        <f>AU2854*'Propiedades físicas'!$C$4+'Diseño reactor'!AV2854*'Propiedades físicas'!$C$5+'Diseño reactor'!AW2854*'Propiedades físicas'!$C$8+'Diseño reactor'!AX2854*'Propiedades físicas'!$C$9+'Diseño reactor'!AY2854*'Propiedades físicas'!$C$7+'Diseño reactor'!AZ2854*'Propiedades físicas'!$C$6</f>
        <v>875.29664565777716</v>
      </c>
      <c r="BC2854" s="45">
        <f>AU2854*'Propiedades físicas'!$L$4+'Diseño reactor'!AV2854*'Propiedades físicas'!$L$5+'Diseño reactor'!AW2854*'Propiedades físicas'!$L$8+AX2854*'Propiedades físicas'!$L$9+'Diseño reactor'!AY2854*'Propiedades físicas'!$L$7+'Diseño reactor'!AZ2854*'Propiedades físicas'!$L$6</f>
        <v>2.1318825814680213</v>
      </c>
      <c r="BD2854" s="29">
        <f t="shared" si="1821"/>
        <v>1.1976747384553239</v>
      </c>
      <c r="BE2854" s="58">
        <f t="shared" si="1822"/>
        <v>40.973145027309762</v>
      </c>
      <c r="BF2854" s="30">
        <f>AU2854*'Propiedades físicas'!$I$4+'Diseño reactor'!AV2854*'Propiedades físicas'!$I$5+'Diseño reactor'!AW2854*'Propiedades físicas'!$I$8+'Diseño reactor'!AX2854*'Propiedades físicas'!$I$9+'Diseño reactor'!AY2854*'Propiedades físicas'!$I$7+'Diseño reactor'!AZ2854*'Propiedades físicas'!$I$6</f>
        <v>2.0006903482641079E-2</v>
      </c>
      <c r="BG2854" s="24">
        <f>AU2854*'Propiedades físicas'!$O$4+'Diseño reactor'!AV2854*'Propiedades físicas'!$O$5+'Diseño reactor'!AW2854*'Propiedades físicas'!$O$8+'Diseño reactor'!AX2854*'Propiedades físicas'!$O$9+'Diseño reactor'!AY2854*'Propiedades físicas'!$O$7+'Diseño reactor'!AZ2854*'Propiedades físicas'!$O$6</f>
        <v>0.15515377268962713</v>
      </c>
      <c r="BH2854" s="54">
        <f t="shared" si="1823"/>
        <v>41076.136334782605</v>
      </c>
      <c r="BI2854" s="34">
        <f t="shared" si="1845"/>
        <v>274.9038473532778</v>
      </c>
      <c r="BJ2854" s="27">
        <f t="shared" si="1824"/>
        <v>4799.3050292257803</v>
      </c>
      <c r="BK2854" s="34">
        <f t="shared" si="1825"/>
        <v>572.79252428667769</v>
      </c>
      <c r="BL2854" s="27">
        <f t="shared" si="1826"/>
        <v>105.81507632592128</v>
      </c>
      <c r="BM2854" s="34">
        <f t="shared" si="1827"/>
        <v>1.1054421768707483</v>
      </c>
      <c r="BN2854" s="45">
        <f t="shared" si="1828"/>
        <v>3168.5945600065329</v>
      </c>
      <c r="BO2854" s="45">
        <f t="shared" si="1829"/>
        <v>112.80740848163931</v>
      </c>
      <c r="BP2854" s="66">
        <f t="shared" si="1830"/>
        <v>6.6870682604159075</v>
      </c>
    </row>
    <row r="2855" spans="8:68">
      <c r="H2855" s="68">
        <v>2850</v>
      </c>
      <c r="I2855" s="31">
        <f>('Propiedades físicas'!$C$10*'Diseño reactor'!H2855)/1000</f>
        <v>2494.4490525594897</v>
      </c>
      <c r="J2855" s="31">
        <f t="shared" si="1807"/>
        <v>0.18280589837347458</v>
      </c>
      <c r="K2855" s="31">
        <f>(I2855*1000)/'Propiedades físicas'!$F$10</f>
        <v>16294.155920864141</v>
      </c>
      <c r="L2855" s="31">
        <f t="shared" si="1808"/>
        <v>2327.7365601234487</v>
      </c>
      <c r="M2855" s="31">
        <f t="shared" si="1809"/>
        <v>13966.419360740692</v>
      </c>
      <c r="N2855" s="31">
        <f t="shared" si="1810"/>
        <v>0.81674967021875389</v>
      </c>
      <c r="O2855" s="32">
        <f t="shared" si="1811"/>
        <v>4.900498021312524</v>
      </c>
      <c r="P2855" s="33">
        <f t="shared" si="1812"/>
        <v>0.70503868615933329</v>
      </c>
      <c r="Q2855" s="31">
        <f t="shared" si="1813"/>
        <v>4.7714179369290122</v>
      </c>
      <c r="R2855" s="31">
        <f t="shared" si="1814"/>
        <v>9.6431707661082153E-2</v>
      </c>
      <c r="S2855" s="31">
        <f t="shared" si="1815"/>
        <v>0.12908008438351234</v>
      </c>
      <c r="T2855" s="31">
        <f t="shared" si="1816"/>
        <v>1.3189452472585156E-2</v>
      </c>
      <c r="U2855" s="31">
        <f t="shared" si="1817"/>
        <v>2.0898239257532984E-3</v>
      </c>
      <c r="V2855" s="47">
        <f t="shared" si="1831"/>
        <v>6.9819365037137866E-4</v>
      </c>
      <c r="W2855" s="31">
        <f t="shared" si="1818"/>
        <v>0.13677505866577275</v>
      </c>
      <c r="X2855" s="34">
        <f>(S2855*H2855*'Propiedades físicas'!$F$5*60*24*365)/(1000000)</f>
        <v>56937.777839224575</v>
      </c>
      <c r="Y2855" s="34">
        <f>(U2855*H2855*'Propiedades físicas'!$F$7*60*24*365)/(1000000)</f>
        <v>288.28522613787379</v>
      </c>
      <c r="Z2855" s="31">
        <f t="shared" si="1832"/>
        <v>2009.3602555540999</v>
      </c>
      <c r="AA2855" s="31">
        <f t="shared" si="1833"/>
        <v>13598.541120247684</v>
      </c>
      <c r="AB2855" s="31">
        <f t="shared" si="1834"/>
        <v>274.83036683408415</v>
      </c>
      <c r="AC2855" s="31">
        <f t="shared" si="1835"/>
        <v>367.8782404930102</v>
      </c>
      <c r="AD2855" s="31">
        <f t="shared" si="1819"/>
        <v>37.589939546867697</v>
      </c>
      <c r="AE2855" s="31">
        <f t="shared" si="1836"/>
        <v>5.9559981883969009</v>
      </c>
      <c r="AF2855" s="31">
        <f t="shared" si="1837"/>
        <v>16294.155920864145</v>
      </c>
      <c r="AG2855" s="31">
        <f t="shared" si="1838"/>
        <v>0.12331784876203243</v>
      </c>
      <c r="AH2855" s="31">
        <f t="shared" si="1839"/>
        <v>0.83456554523546622</v>
      </c>
      <c r="AI2855" s="31">
        <f t="shared" si="1839"/>
        <v>1.6866805998963879E-2</v>
      </c>
      <c r="AJ2855" s="31">
        <f t="shared" si="1839"/>
        <v>2.2577311907390912E-2</v>
      </c>
      <c r="AK2855" s="31">
        <f t="shared" si="1820"/>
        <v>2.3069583800124915E-3</v>
      </c>
      <c r="AL2855" s="31">
        <f t="shared" si="1820"/>
        <v>3.655297161340181E-4</v>
      </c>
      <c r="AM2855" s="31">
        <f t="shared" si="1840"/>
        <v>0.99999999999999989</v>
      </c>
      <c r="AN2855" s="31">
        <f>(Z2855*'Propiedades físicas'!$F$4)/1000</f>
        <v>1766.9912215291642</v>
      </c>
      <c r="AO2855" s="31">
        <f>(AA2855*'Propiedades físicas'!$F$6)/1000</f>
        <v>435.69725749273579</v>
      </c>
      <c r="AP2855" s="31">
        <f>(AB2855*'Propiedades físicas'!$F$9)/1000</f>
        <v>169.5565948182882</v>
      </c>
      <c r="AQ2855" s="31">
        <f>(AC2855*'Propiedades físicas'!$F$5)/1000</f>
        <v>108.32910547797673</v>
      </c>
      <c r="AR2855" s="31">
        <f>(AD2855*'Propiedades físicas'!$F$8)/1000</f>
        <v>13.326385368155529</v>
      </c>
      <c r="AS2855" s="31">
        <f>(AE2855*'Propiedades físicas'!$F$7)/1000</f>
        <v>0.54848787316947056</v>
      </c>
      <c r="AT2855" s="31">
        <f t="shared" si="1841"/>
        <v>2494.4490525594902</v>
      </c>
      <c r="AU2855" s="31">
        <f t="shared" si="1842"/>
        <v>0.70836933699491678</v>
      </c>
      <c r="AV2855" s="31">
        <f t="shared" si="1846"/>
        <v>0.17466672933074259</v>
      </c>
      <c r="AW2855" s="31">
        <f t="shared" si="1846"/>
        <v>6.7973565001983316E-2</v>
      </c>
      <c r="AX2855" s="31">
        <f t="shared" si="1846"/>
        <v>4.3428068962492142E-2</v>
      </c>
      <c r="AY2855" s="31">
        <f t="shared" si="1843"/>
        <v>5.3424163361771877E-3</v>
      </c>
      <c r="AZ2855" s="31">
        <f t="shared" si="1843"/>
        <v>2.1988337368794174E-4</v>
      </c>
      <c r="BA2855" s="31">
        <f t="shared" si="1844"/>
        <v>0.99999999999999989</v>
      </c>
      <c r="BB2855" s="34">
        <f>AU2855*'Propiedades físicas'!$C$4+'Diseño reactor'!AV2855*'Propiedades físicas'!$C$5+'Diseño reactor'!AW2855*'Propiedades físicas'!$C$8+'Diseño reactor'!AX2855*'Propiedades físicas'!$C$9+'Diseño reactor'!AY2855*'Propiedades físicas'!$C$7+'Diseño reactor'!AZ2855*'Propiedades físicas'!$C$6</f>
        <v>875.29657756740266</v>
      </c>
      <c r="BC2855" s="45">
        <f>AU2855*'Propiedades físicas'!$L$4+'Diseño reactor'!AV2855*'Propiedades físicas'!$L$5+'Diseño reactor'!AW2855*'Propiedades físicas'!$L$8+AX2855*'Propiedades físicas'!$L$9+'Diseño reactor'!AY2855*'Propiedades físicas'!$L$7+'Diseño reactor'!AZ2855*'Propiedades físicas'!$L$6</f>
        <v>2.1319064925510154</v>
      </c>
      <c r="BD2855" s="29">
        <f t="shared" si="1821"/>
        <v>1.1972986439128426</v>
      </c>
      <c r="BE2855" s="58">
        <f t="shared" si="1822"/>
        <v>40.972741605799882</v>
      </c>
      <c r="BF2855" s="30">
        <f>AU2855*'Propiedades físicas'!$I$4+'Diseño reactor'!AV2855*'Propiedades físicas'!$I$5+'Diseño reactor'!AW2855*'Propiedades físicas'!$I$8+'Diseño reactor'!AX2855*'Propiedades físicas'!$I$9+'Diseño reactor'!AY2855*'Propiedades físicas'!$I$7+'Diseño reactor'!AZ2855*'Propiedades físicas'!$I$6</f>
        <v>2.000692988517656E-2</v>
      </c>
      <c r="BG2855" s="24">
        <f>AU2855*'Propiedades físicas'!$O$4+'Diseño reactor'!AV2855*'Propiedades físicas'!$O$5+'Diseño reactor'!AW2855*'Propiedades físicas'!$O$8+'Diseño reactor'!AX2855*'Propiedades físicas'!$O$9+'Diseño reactor'!AY2855*'Propiedades físicas'!$O$7+'Diseño reactor'!AZ2855*'Propiedades físicas'!$O$6</f>
        <v>0.15515495030311033</v>
      </c>
      <c r="BH2855" s="54">
        <f t="shared" si="1823"/>
        <v>41076.078932500022</v>
      </c>
      <c r="BI2855" s="34">
        <f t="shared" si="1845"/>
        <v>274.9052069231065</v>
      </c>
      <c r="BJ2855" s="27">
        <f t="shared" si="1824"/>
        <v>4799.3084698233542</v>
      </c>
      <c r="BK2855" s="34">
        <f t="shared" si="1825"/>
        <v>572.79728240364545</v>
      </c>
      <c r="BL2855" s="27">
        <f t="shared" si="1826"/>
        <v>105.81523870594089</v>
      </c>
      <c r="BM2855" s="34">
        <f t="shared" si="1827"/>
        <v>1.1054421768707483</v>
      </c>
      <c r="BN2855" s="45">
        <f t="shared" si="1828"/>
        <v>3169.8004112442241</v>
      </c>
      <c r="BO2855" s="45">
        <f t="shared" si="1829"/>
        <v>112.81250259667041</v>
      </c>
      <c r="BP2855" s="66">
        <f t="shared" si="1830"/>
        <v>6.6870677402208578</v>
      </c>
    </row>
    <row r="2856" spans="8:68">
      <c r="H2856" s="68">
        <v>2851</v>
      </c>
      <c r="I2856" s="31">
        <f>('Propiedades físicas'!$C$10*'Diseño reactor'!H2856)/1000</f>
        <v>2495.3242978410894</v>
      </c>
      <c r="J2856" s="31">
        <f t="shared" si="1807"/>
        <v>0.18274177845121098</v>
      </c>
      <c r="K2856" s="31">
        <f>(I2856*1000)/'Propiedades físicas'!$F$10</f>
        <v>16299.87316855567</v>
      </c>
      <c r="L2856" s="31">
        <f t="shared" si="1808"/>
        <v>2328.5533097936673</v>
      </c>
      <c r="M2856" s="31">
        <f t="shared" si="1809"/>
        <v>13971.319858762003</v>
      </c>
      <c r="N2856" s="31">
        <f t="shared" si="1810"/>
        <v>0.81674967021875389</v>
      </c>
      <c r="O2856" s="32">
        <f t="shared" si="1811"/>
        <v>4.9004980213125231</v>
      </c>
      <c r="P2856" s="33">
        <f t="shared" si="1812"/>
        <v>0.70507251160098106</v>
      </c>
      <c r="Q2856" s="31">
        <f t="shared" si="1813"/>
        <v>4.7714629117084595</v>
      </c>
      <c r="R2856" s="31">
        <f t="shared" si="1814"/>
        <v>9.6407133772095407E-2</v>
      </c>
      <c r="S2856" s="31">
        <f t="shared" si="1815"/>
        <v>0.12903510960406475</v>
      </c>
      <c r="T2856" s="31">
        <f t="shared" si="1816"/>
        <v>1.3182098705062843E-2</v>
      </c>
      <c r="U2856" s="31">
        <f t="shared" si="1817"/>
        <v>2.0879261406145451E-3</v>
      </c>
      <c r="V2856" s="47">
        <f t="shared" si="1831"/>
        <v>6.9822714741068028E-4</v>
      </c>
      <c r="W2856" s="31">
        <f t="shared" si="1818"/>
        <v>0.13673364396689844</v>
      </c>
      <c r="X2856" s="34">
        <f>(S2856*H2856*'Propiedades físicas'!$F$5*60*24*365)/(1000000)</f>
        <v>56937.91047822612</v>
      </c>
      <c r="Y2856" s="34">
        <f>(U2856*H2856*'Propiedades físicas'!$F$7*60*24*365)/(1000000)</f>
        <v>288.12449296585305</v>
      </c>
      <c r="Z2856" s="31">
        <f t="shared" si="1832"/>
        <v>2010.1617305743971</v>
      </c>
      <c r="AA2856" s="31">
        <f t="shared" si="1833"/>
        <v>13603.440761280817</v>
      </c>
      <c r="AB2856" s="31">
        <f t="shared" si="1834"/>
        <v>274.85673838424401</v>
      </c>
      <c r="AC2856" s="31">
        <f t="shared" si="1835"/>
        <v>367.87909748118858</v>
      </c>
      <c r="AD2856" s="31">
        <f t="shared" si="1819"/>
        <v>37.582163408134164</v>
      </c>
      <c r="AE2856" s="31">
        <f t="shared" si="1836"/>
        <v>5.9526774268920679</v>
      </c>
      <c r="AF2856" s="31">
        <f t="shared" si="1837"/>
        <v>16299.873168555674</v>
      </c>
      <c r="AG2856" s="31">
        <f t="shared" si="1838"/>
        <v>0.12332376514758592</v>
      </c>
      <c r="AH2856" s="31">
        <f t="shared" si="1839"/>
        <v>0.834573411744296</v>
      </c>
      <c r="AI2856" s="31">
        <f t="shared" si="1839"/>
        <v>1.686250779634741E-2</v>
      </c>
      <c r="AJ2856" s="31">
        <f t="shared" si="1839"/>
        <v>2.2569445398561112E-2</v>
      </c>
      <c r="AK2856" s="31">
        <f t="shared" si="1820"/>
        <v>2.3056721374148156E-3</v>
      </c>
      <c r="AL2856" s="31">
        <f t="shared" si="1820"/>
        <v>3.6519777579468933E-4</v>
      </c>
      <c r="AM2856" s="31">
        <f t="shared" si="1840"/>
        <v>1</v>
      </c>
      <c r="AN2856" s="31">
        <f>(Z2856*'Propiedades físicas'!$F$4)/1000</f>
        <v>1767.6960226325132</v>
      </c>
      <c r="AO2856" s="31">
        <f>(AA2856*'Propiedades físicas'!$F$6)/1000</f>
        <v>435.85424199143739</v>
      </c>
      <c r="AP2856" s="31">
        <f>(AB2856*'Propiedades físicas'!$F$9)/1000</f>
        <v>169.57286474615933</v>
      </c>
      <c r="AQ2856" s="31">
        <f>(AC2856*'Propiedades físicas'!$F$5)/1000</f>
        <v>108.32935783528561</v>
      </c>
      <c r="AR2856" s="31">
        <f>(AD2856*'Propiedades físicas'!$F$8)/1000</f>
        <v>13.323628571451719</v>
      </c>
      <c r="AS2856" s="31">
        <f>(AE2856*'Propiedades físicas'!$F$7)/1000</f>
        <v>0.54818206424249061</v>
      </c>
      <c r="AT2856" s="31">
        <f t="shared" si="1841"/>
        <v>2495.3242978410894</v>
      </c>
      <c r="AU2856" s="31">
        <f t="shared" si="1842"/>
        <v>0.70840332223025781</v>
      </c>
      <c r="AV2856" s="31">
        <f t="shared" si="1846"/>
        <v>0.17466837571714858</v>
      </c>
      <c r="AW2856" s="31">
        <f t="shared" si="1846"/>
        <v>6.7956243159604857E-2</v>
      </c>
      <c r="AX2856" s="31">
        <f t="shared" si="1846"/>
        <v>4.3412937520389737E-2</v>
      </c>
      <c r="AY2856" s="31">
        <f t="shared" si="1843"/>
        <v>5.3394376766895939E-3</v>
      </c>
      <c r="AZ2856" s="31">
        <f t="shared" si="1843"/>
        <v>2.1968369590949282E-4</v>
      </c>
      <c r="BA2856" s="31">
        <f t="shared" si="1844"/>
        <v>1</v>
      </c>
      <c r="BB2856" s="34">
        <f>AU2856*'Propiedades físicas'!$C$4+'Diseño reactor'!AV2856*'Propiedades físicas'!$C$5+'Diseño reactor'!AW2856*'Propiedades físicas'!$C$8+'Diseño reactor'!AX2856*'Propiedades físicas'!$C$9+'Diseño reactor'!AY2856*'Propiedades físicas'!$C$7+'Diseño reactor'!AZ2856*'Propiedades físicas'!$C$6</f>
        <v>875.29650955779175</v>
      </c>
      <c r="BC2856" s="45">
        <f>AU2856*'Propiedades físicas'!$L$4+'Diseño reactor'!AV2856*'Propiedades físicas'!$L$5+'Diseño reactor'!AW2856*'Propiedades físicas'!$L$8+AX2856*'Propiedades físicas'!$L$9+'Diseño reactor'!AY2856*'Propiedades físicas'!$L$7+'Diseño reactor'!AZ2856*'Propiedades físicas'!$L$6</f>
        <v>2.131930388621206</v>
      </c>
      <c r="BD2856" s="29">
        <f t="shared" si="1821"/>
        <v>1.1969227857460893</v>
      </c>
      <c r="BE2856" s="58">
        <f t="shared" si="1822"/>
        <v>40.972338440385855</v>
      </c>
      <c r="BF2856" s="30">
        <f>AU2856*'Propiedades físicas'!$I$4+'Diseño reactor'!AV2856*'Propiedades físicas'!$I$5+'Diseño reactor'!AW2856*'Propiedades físicas'!$I$8+'Diseño reactor'!AX2856*'Propiedades físicas'!$I$9+'Diseño reactor'!AY2856*'Propiedades físicas'!$I$7+'Diseño reactor'!AZ2856*'Propiedades físicas'!$I$6</f>
        <v>2.0006956250186031E-2</v>
      </c>
      <c r="BG2856" s="24">
        <f>AU2856*'Propiedades físicas'!$O$4+'Diseño reactor'!AV2856*'Propiedades físicas'!$O$5+'Diseño reactor'!AW2856*'Propiedades físicas'!$O$8+'Diseño reactor'!AX2856*'Propiedades físicas'!$O$9+'Diseño reactor'!AY2856*'Propiedades físicas'!$O$7+'Diseño reactor'!AZ2856*'Propiedades físicas'!$O$6</f>
        <v>0.15515612719905045</v>
      </c>
      <c r="BH2856" s="54">
        <f t="shared" si="1823"/>
        <v>41076.021611203178</v>
      </c>
      <c r="BI2856" s="34">
        <f t="shared" si="1845"/>
        <v>274.90656530029457</v>
      </c>
      <c r="BJ2856" s="27">
        <f t="shared" si="1824"/>
        <v>4799.3119097458803</v>
      </c>
      <c r="BK2856" s="34">
        <f t="shared" si="1825"/>
        <v>572.80203779726889</v>
      </c>
      <c r="BL2856" s="27">
        <f t="shared" si="1826"/>
        <v>105.81540099082358</v>
      </c>
      <c r="BM2856" s="34">
        <f t="shared" si="1827"/>
        <v>1.1054421768707483</v>
      </c>
      <c r="BN2856" s="45">
        <f t="shared" si="1828"/>
        <v>3171.0062721842232</v>
      </c>
      <c r="BO2856" s="45">
        <f t="shared" si="1829"/>
        <v>112.8175936270662</v>
      </c>
      <c r="BP2856" s="66">
        <f t="shared" si="1830"/>
        <v>6.6870672206428239</v>
      </c>
    </row>
    <row r="2857" spans="8:68">
      <c r="H2857" s="68">
        <v>2852</v>
      </c>
      <c r="I2857" s="31">
        <f>('Propiedades físicas'!$C$10*'Diseño reactor'!H2857)/1000</f>
        <v>2496.1995431226892</v>
      </c>
      <c r="J2857" s="31">
        <f t="shared" si="1807"/>
        <v>0.18267770349382978</v>
      </c>
      <c r="K2857" s="31">
        <f>(I2857*1000)/'Propiedades físicas'!$F$10</f>
        <v>16305.590416247202</v>
      </c>
      <c r="L2857" s="31">
        <f t="shared" si="1808"/>
        <v>2329.3700594638858</v>
      </c>
      <c r="M2857" s="31">
        <f t="shared" si="1809"/>
        <v>13976.220356783315</v>
      </c>
      <c r="N2857" s="31">
        <f t="shared" si="1810"/>
        <v>0.81674967021875378</v>
      </c>
      <c r="O2857" s="32">
        <f t="shared" si="1811"/>
        <v>4.9004980213125231</v>
      </c>
      <c r="P2857" s="33">
        <f t="shared" si="1812"/>
        <v>0.70510631656453227</v>
      </c>
      <c r="Q2857" s="31">
        <f t="shared" si="1813"/>
        <v>4.7715078553125121</v>
      </c>
      <c r="R2857" s="31">
        <f t="shared" si="1814"/>
        <v>9.6382571961070473E-2</v>
      </c>
      <c r="S2857" s="31">
        <f t="shared" si="1815"/>
        <v>0.12899016600001081</v>
      </c>
      <c r="T2857" s="31">
        <f t="shared" si="1816"/>
        <v>1.3174751040513095E-2</v>
      </c>
      <c r="U2857" s="31">
        <f t="shared" si="1817"/>
        <v>2.0860306526380569E-3</v>
      </c>
      <c r="V2857" s="47">
        <f t="shared" si="1831"/>
        <v>6.982606241707018E-4</v>
      </c>
      <c r="W2857" s="31">
        <f t="shared" si="1818"/>
        <v>0.13669225434069618</v>
      </c>
      <c r="X2857" s="34">
        <f>(S2857*H2857*'Propiedades físicas'!$F$5*60*24*365)/(1000000)</f>
        <v>56938.042956675607</v>
      </c>
      <c r="Y2857" s="34">
        <f>(U2857*H2857*'Propiedades físicas'!$F$7*60*24*365)/(1000000)</f>
        <v>287.9638931880599</v>
      </c>
      <c r="Z2857" s="31">
        <f t="shared" si="1832"/>
        <v>2010.963214842046</v>
      </c>
      <c r="AA2857" s="31">
        <f t="shared" si="1833"/>
        <v>13608.340403351285</v>
      </c>
      <c r="AB2857" s="31">
        <f t="shared" si="1834"/>
        <v>274.88309523297301</v>
      </c>
      <c r="AC2857" s="31">
        <f t="shared" si="1835"/>
        <v>367.87995343203085</v>
      </c>
      <c r="AD2857" s="31">
        <f t="shared" si="1819"/>
        <v>37.574389967543347</v>
      </c>
      <c r="AE2857" s="31">
        <f t="shared" si="1836"/>
        <v>5.949359421323738</v>
      </c>
      <c r="AF2857" s="31">
        <f t="shared" si="1837"/>
        <v>16305.590416247203</v>
      </c>
      <c r="AG2857" s="31">
        <f t="shared" si="1838"/>
        <v>0.12332967795132911</v>
      </c>
      <c r="AH2857" s="31">
        <f t="shared" si="1839"/>
        <v>0.83458127280025829</v>
      </c>
      <c r="AI2857" s="31">
        <f t="shared" si="1839"/>
        <v>1.6858211706279227E-2</v>
      </c>
      <c r="AJ2857" s="31">
        <f t="shared" si="1839"/>
        <v>2.2561584342598733E-2</v>
      </c>
      <c r="AK2857" s="31">
        <f t="shared" si="1820"/>
        <v>2.3043869622840214E-3</v>
      </c>
      <c r="AL2857" s="31">
        <f t="shared" si="1820"/>
        <v>3.6486623725048818E-4</v>
      </c>
      <c r="AM2857" s="31">
        <f t="shared" si="1840"/>
        <v>0.99999999999999978</v>
      </c>
      <c r="AN2857" s="31">
        <f>(Z2857*'Propiedades físicas'!$F$4)/1000</f>
        <v>1768.4008318677984</v>
      </c>
      <c r="AO2857" s="31">
        <f>(AA2857*'Propiedades físicas'!$F$6)/1000</f>
        <v>436.01122652337511</v>
      </c>
      <c r="AP2857" s="31">
        <f>(AB2857*'Propiedades físicas'!$F$9)/1000</f>
        <v>169.58912560398269</v>
      </c>
      <c r="AQ2857" s="31">
        <f>(AC2857*'Propiedades físicas'!$F$5)/1000</f>
        <v>108.32960988713013</v>
      </c>
      <c r="AR2857" s="31">
        <f>(AD2857*'Propiedades físicas'!$F$8)/1000</f>
        <v>13.320872731293463</v>
      </c>
      <c r="AS2857" s="31">
        <f>(AE2857*'Propiedades físicas'!$F$7)/1000</f>
        <v>0.54787650910970309</v>
      </c>
      <c r="AT2857" s="31">
        <f t="shared" si="1841"/>
        <v>2496.1995431226896</v>
      </c>
      <c r="AU2857" s="31">
        <f t="shared" si="1842"/>
        <v>0.70843728689076224</v>
      </c>
      <c r="AV2857" s="31">
        <f t="shared" si="1846"/>
        <v>0.17467002096232051</v>
      </c>
      <c r="AW2857" s="31">
        <f t="shared" si="1846"/>
        <v>6.7938929830838157E-2</v>
      </c>
      <c r="AX2857" s="31">
        <f t="shared" si="1846"/>
        <v>4.3397816567025016E-2</v>
      </c>
      <c r="AY2857" s="31">
        <f t="shared" si="1843"/>
        <v>5.3364614892242746E-3</v>
      </c>
      <c r="AZ2857" s="31">
        <f t="shared" si="1843"/>
        <v>2.1948425982977381E-4</v>
      </c>
      <c r="BA2857" s="31">
        <f t="shared" si="1844"/>
        <v>1</v>
      </c>
      <c r="BB2857" s="34">
        <f>AU2857*'Propiedades físicas'!$C$4+'Diseño reactor'!AV2857*'Propiedades físicas'!$C$5+'Diseño reactor'!AW2857*'Propiedades físicas'!$C$8+'Diseño reactor'!AX2857*'Propiedades físicas'!$C$9+'Diseño reactor'!AY2857*'Propiedades físicas'!$C$7+'Diseño reactor'!AZ2857*'Propiedades físicas'!$C$6</f>
        <v>875.29644162882812</v>
      </c>
      <c r="BC2857" s="45">
        <f>AU2857*'Propiedades físicas'!$L$4+'Diseño reactor'!AV2857*'Propiedades físicas'!$L$5+'Diseño reactor'!AW2857*'Propiedades físicas'!$L$8+AX2857*'Propiedades físicas'!$L$9+'Diseño reactor'!AY2857*'Propiedades físicas'!$L$7+'Diseño reactor'!AZ2857*'Propiedades físicas'!$L$6</f>
        <v>2.1319542696926637</v>
      </c>
      <c r="BD2857" s="29">
        <f t="shared" si="1821"/>
        <v>1.1965471637321008</v>
      </c>
      <c r="BE2857" s="58">
        <f t="shared" si="1822"/>
        <v>40.971935530823458</v>
      </c>
      <c r="BF2857" s="30">
        <f>AU2857*'Propiedades físicas'!$I$4+'Diseño reactor'!AV2857*'Propiedades físicas'!$I$5+'Diseño reactor'!AW2857*'Propiedades físicas'!$I$8+'Diseño reactor'!AX2857*'Propiedades físicas'!$I$9+'Diseño reactor'!AY2857*'Propiedades físicas'!$I$7+'Diseño reactor'!AZ2857*'Propiedades físicas'!$I$6</f>
        <v>2.0006982577725201E-2</v>
      </c>
      <c r="BG2857" s="24">
        <f>AU2857*'Propiedades físicas'!$O$4+'Diseño reactor'!AV2857*'Propiedades físicas'!$O$5+'Diseño reactor'!AW2857*'Propiedades físicas'!$O$8+'Diseño reactor'!AX2857*'Propiedades físicas'!$O$9+'Diseño reactor'!AY2857*'Propiedades físicas'!$O$7+'Diseño reactor'!AZ2857*'Propiedades físicas'!$O$6</f>
        <v>0.15515730337809508</v>
      </c>
      <c r="BH2857" s="54">
        <f t="shared" si="1823"/>
        <v>41075.96437077161</v>
      </c>
      <c r="BI2857" s="34">
        <f t="shared" si="1845"/>
        <v>274.90792248629532</v>
      </c>
      <c r="BJ2857" s="27">
        <f t="shared" si="1824"/>
        <v>4799.3153489925762</v>
      </c>
      <c r="BK2857" s="34">
        <f t="shared" si="1825"/>
        <v>572.80679046983801</v>
      </c>
      <c r="BL2857" s="27">
        <f t="shared" si="1826"/>
        <v>105.81556318065137</v>
      </c>
      <c r="BM2857" s="34">
        <f t="shared" si="1827"/>
        <v>1.1054421768707483</v>
      </c>
      <c r="BN2857" s="45">
        <f t="shared" si="1828"/>
        <v>3172.2121428174969</v>
      </c>
      <c r="BO2857" s="45">
        <f t="shared" si="1829"/>
        <v>112.82268157562758</v>
      </c>
      <c r="BP2857" s="66">
        <f t="shared" si="1830"/>
        <v>6.6870667016809158</v>
      </c>
    </row>
    <row r="2858" spans="8:68">
      <c r="H2858" s="68">
        <v>2853</v>
      </c>
      <c r="I2858" s="31">
        <f>('Propiedades físicas'!$C$10*'Diseño reactor'!H2858)/1000</f>
        <v>2497.0747884042894</v>
      </c>
      <c r="J2858" s="31">
        <f t="shared" si="1807"/>
        <v>0.18261367345404925</v>
      </c>
      <c r="K2858" s="31">
        <f>(I2858*1000)/'Propiedades físicas'!$F$10</f>
        <v>16311.307663938735</v>
      </c>
      <c r="L2858" s="31">
        <f t="shared" si="1808"/>
        <v>2330.1868091341048</v>
      </c>
      <c r="M2858" s="31">
        <f t="shared" si="1809"/>
        <v>13981.120854804629</v>
      </c>
      <c r="N2858" s="31">
        <f t="shared" si="1810"/>
        <v>0.81674967021875389</v>
      </c>
      <c r="O2858" s="32">
        <f t="shared" si="1811"/>
        <v>4.9004980213125231</v>
      </c>
      <c r="P2858" s="33">
        <f t="shared" si="1812"/>
        <v>0.70514010106857761</v>
      </c>
      <c r="Q2858" s="31">
        <f t="shared" si="1813"/>
        <v>4.7715527677734064</v>
      </c>
      <c r="R2858" s="31">
        <f t="shared" si="1814"/>
        <v>9.6358022219583006E-2</v>
      </c>
      <c r="S2858" s="31">
        <f t="shared" si="1815"/>
        <v>0.12894525353911893</v>
      </c>
      <c r="T2858" s="31">
        <f t="shared" si="1816"/>
        <v>1.3167409472244242E-2</v>
      </c>
      <c r="U2858" s="31">
        <f t="shared" si="1817"/>
        <v>2.0841374583491544E-3</v>
      </c>
      <c r="V2858" s="47">
        <f t="shared" si="1831"/>
        <v>6.9829408066985363E-4</v>
      </c>
      <c r="W2858" s="31">
        <f t="shared" si="1818"/>
        <v>0.13665088976440415</v>
      </c>
      <c r="X2858" s="34">
        <f>(S2858*H2858*'Propiedades físicas'!$F$5*60*24*365)/(1000000)</f>
        <v>56938.175274815891</v>
      </c>
      <c r="Y2858" s="34">
        <f>(U2858*H2858*'Propiedades físicas'!$F$7*60*24*365)/(1000000)</f>
        <v>287.80342665823309</v>
      </c>
      <c r="Z2858" s="31">
        <f t="shared" si="1832"/>
        <v>2011.764708348652</v>
      </c>
      <c r="AA2858" s="31">
        <f t="shared" si="1833"/>
        <v>13613.240046457529</v>
      </c>
      <c r="AB2858" s="31">
        <f t="shared" si="1834"/>
        <v>274.90943739247029</v>
      </c>
      <c r="AC2858" s="31">
        <f t="shared" si="1835"/>
        <v>367.88080834710627</v>
      </c>
      <c r="AD2858" s="31">
        <f t="shared" ref="AD2858:AD2890" si="1847">T2858*$H2858</f>
        <v>37.566619224312824</v>
      </c>
      <c r="AE2858" s="31">
        <f t="shared" si="1836"/>
        <v>5.946044168670138</v>
      </c>
      <c r="AF2858" s="31">
        <f t="shared" si="1837"/>
        <v>16311.307663938742</v>
      </c>
      <c r="AG2858" s="31">
        <f t="shared" si="1838"/>
        <v>0.12333558717651366</v>
      </c>
      <c r="AH2858" s="31">
        <f t="shared" si="1839"/>
        <v>0.83458912840899102</v>
      </c>
      <c r="AI2858" s="31">
        <f t="shared" si="1839"/>
        <v>1.6853917727285825E-2</v>
      </c>
      <c r="AJ2858" s="31">
        <f t="shared" si="1839"/>
        <v>2.2553728733866144E-2</v>
      </c>
      <c r="AK2858" s="31">
        <f t="shared" si="1820"/>
        <v>2.3031028534496721E-3</v>
      </c>
      <c r="AL2858" s="31">
        <f t="shared" si="1820"/>
        <v>3.6453509989366043E-4</v>
      </c>
      <c r="AM2858" s="31">
        <f t="shared" si="1840"/>
        <v>1</v>
      </c>
      <c r="AN2858" s="31">
        <f>(Z2858*'Propiedades físicas'!$F$4)/1000</f>
        <v>1769.1056492276375</v>
      </c>
      <c r="AO2858" s="31">
        <f>(AA2858*'Propiedades físicas'!$F$6)/1000</f>
        <v>436.16821108849922</v>
      </c>
      <c r="AP2858" s="31">
        <f>(AB2858*'Propiedades físicas'!$F$9)/1000</f>
        <v>169.60537739928455</v>
      </c>
      <c r="AQ2858" s="31">
        <f>(AC2858*'Propiedades físicas'!$F$5)/1000</f>
        <v>108.3298616339724</v>
      </c>
      <c r="AR2858" s="31">
        <f>(AD2858*'Propiedades físicas'!$F$8)/1000</f>
        <v>13.318117847403377</v>
      </c>
      <c r="AS2858" s="31">
        <f>(AE2858*'Propiedades físicas'!$F$7)/1000</f>
        <v>0.54757120749283306</v>
      </c>
      <c r="AT2858" s="31">
        <f t="shared" si="1841"/>
        <v>2497.0747884042898</v>
      </c>
      <c r="AU2858" s="31">
        <f t="shared" si="1842"/>
        <v>0.70847123099510856</v>
      </c>
      <c r="AV2858" s="31">
        <f t="shared" si="1846"/>
        <v>0.17467166506743859</v>
      </c>
      <c r="AW2858" s="31">
        <f t="shared" si="1846"/>
        <v>6.792162500974501E-2</v>
      </c>
      <c r="AX2858" s="31">
        <f t="shared" si="1846"/>
        <v>4.3382706091553883E-2</v>
      </c>
      <c r="AY2858" s="31">
        <f t="shared" si="1843"/>
        <v>5.3334877710707563E-3</v>
      </c>
      <c r="AZ2858" s="31">
        <f t="shared" si="1843"/>
        <v>2.192850650831922E-4</v>
      </c>
      <c r="BA2858" s="31">
        <f t="shared" si="1844"/>
        <v>1</v>
      </c>
      <c r="BB2858" s="34">
        <f>AU2858*'Propiedades físicas'!$C$4+'Diseño reactor'!AV2858*'Propiedades físicas'!$C$5+'Diseño reactor'!AW2858*'Propiedades físicas'!$C$8+'Diseño reactor'!AX2858*'Propiedades físicas'!$C$9+'Diseño reactor'!AY2858*'Propiedades físicas'!$C$7+'Diseño reactor'!AZ2858*'Propiedades físicas'!$C$6</f>
        <v>875.29637378039558</v>
      </c>
      <c r="BC2858" s="45">
        <f>AU2858*'Propiedades físicas'!$L$4+'Diseño reactor'!AV2858*'Propiedades físicas'!$L$5+'Diseño reactor'!AW2858*'Propiedades físicas'!$L$8+AX2858*'Propiedades físicas'!$L$9+'Diseño reactor'!AY2858*'Propiedades físicas'!$L$7+'Diseño reactor'!AZ2858*'Propiedades físicas'!$L$6</f>
        <v>2.1319781357794398</v>
      </c>
      <c r="BD2858" s="29">
        <f t="shared" si="1821"/>
        <v>1.1961717776481953</v>
      </c>
      <c r="BE2858" s="58">
        <f t="shared" si="1822"/>
        <v>40.971532876868757</v>
      </c>
      <c r="BF2858" s="30">
        <f>AU2858*'Propiedades físicas'!$I$4+'Diseño reactor'!AV2858*'Propiedades físicas'!$I$5+'Diseño reactor'!AW2858*'Propiedades físicas'!$I$8+'Diseño reactor'!AX2858*'Propiedades físicas'!$I$9+'Diseño reactor'!AY2858*'Propiedades físicas'!$I$7+'Diseño reactor'!AZ2858*'Propiedades físicas'!$I$6</f>
        <v>2.0007008867849715E-2</v>
      </c>
      <c r="BG2858" s="24">
        <f>AU2858*'Propiedades físicas'!$O$4+'Diseño reactor'!AV2858*'Propiedades físicas'!$O$5+'Diseño reactor'!AW2858*'Propiedades físicas'!$O$8+'Diseño reactor'!AX2858*'Propiedades físicas'!$O$9+'Diseño reactor'!AY2858*'Propiedades físicas'!$O$7+'Diseño reactor'!AZ2858*'Propiedades físicas'!$O$6</f>
        <v>0.15515847884089107</v>
      </c>
      <c r="BH2858" s="54">
        <f t="shared" si="1823"/>
        <v>41075.907211084981</v>
      </c>
      <c r="BI2858" s="34">
        <f t="shared" si="1845"/>
        <v>274.9092784825603</v>
      </c>
      <c r="BJ2858" s="27">
        <f t="shared" si="1824"/>
        <v>4799.3187875626345</v>
      </c>
      <c r="BK2858" s="34">
        <f t="shared" si="1825"/>
        <v>572.81154042363687</v>
      </c>
      <c r="BL2858" s="27">
        <f t="shared" si="1826"/>
        <v>105.81572527550598</v>
      </c>
      <c r="BM2858" s="34">
        <f t="shared" si="1827"/>
        <v>1.1054421768707483</v>
      </c>
      <c r="BN2858" s="45">
        <f t="shared" si="1828"/>
        <v>3173.4180231350288</v>
      </c>
      <c r="BO2858" s="45">
        <f t="shared" si="1829"/>
        <v>112.82776644515201</v>
      </c>
      <c r="BP2858" s="66">
        <f t="shared" si="1830"/>
        <v>6.687066183334248</v>
      </c>
    </row>
    <row r="2859" spans="8:68">
      <c r="H2859" s="68">
        <v>2854</v>
      </c>
      <c r="I2859" s="31">
        <f>('Propiedades físicas'!$C$10*'Diseño reactor'!H2859)/1000</f>
        <v>2497.9500336858891</v>
      </c>
      <c r="J2859" s="31">
        <f t="shared" si="1807"/>
        <v>0.18254968828465398</v>
      </c>
      <c r="K2859" s="31">
        <f>(I2859*1000)/'Propiedades físicas'!$F$10</f>
        <v>16317.024911630266</v>
      </c>
      <c r="L2859" s="31">
        <f t="shared" si="1808"/>
        <v>2331.0035588043233</v>
      </c>
      <c r="M2859" s="31">
        <f t="shared" si="1809"/>
        <v>13986.021352825941</v>
      </c>
      <c r="N2859" s="31">
        <f t="shared" si="1810"/>
        <v>0.81674967021875378</v>
      </c>
      <c r="O2859" s="32">
        <f t="shared" si="1811"/>
        <v>4.9004980213125231</v>
      </c>
      <c r="P2859" s="33">
        <f t="shared" si="1812"/>
        <v>0.7051738651316849</v>
      </c>
      <c r="Q2859" s="31">
        <f t="shared" si="1813"/>
        <v>4.7715976491233221</v>
      </c>
      <c r="R2859" s="31">
        <f t="shared" si="1814"/>
        <v>9.6333484539215725E-2</v>
      </c>
      <c r="S2859" s="31">
        <f t="shared" si="1815"/>
        <v>0.12890037218920145</v>
      </c>
      <c r="T2859" s="31">
        <f t="shared" si="1816"/>
        <v>1.3160073993573673E-2</v>
      </c>
      <c r="U2859" s="31">
        <f t="shared" si="1817"/>
        <v>2.0822465542794598E-3</v>
      </c>
      <c r="V2859" s="47">
        <f t="shared" si="1831"/>
        <v>6.9832751692652296E-4</v>
      </c>
      <c r="W2859" s="31">
        <f t="shared" si="1818"/>
        <v>0.13660955021528812</v>
      </c>
      <c r="X2859" s="34">
        <f>(S2859*H2859*'Propiedades físicas'!$F$5*60*24*365)/(1000000)</f>
        <v>56938.307432889378</v>
      </c>
      <c r="Y2859" s="34">
        <f>(U2859*H2859*'Propiedades físicas'!$F$7*60*24*365)/(1000000)</f>
        <v>287.64309323030864</v>
      </c>
      <c r="Z2859" s="31">
        <f t="shared" si="1832"/>
        <v>2012.5662110858286</v>
      </c>
      <c r="AA2859" s="31">
        <f t="shared" ref="AA2859:AA2890" si="1848">Q2859*$H2859</f>
        <v>13618.139690597962</v>
      </c>
      <c r="AB2859" s="31">
        <f t="shared" ref="AB2859:AB2890" si="1849">R2859*$H2859</f>
        <v>274.93576487492169</v>
      </c>
      <c r="AC2859" s="31">
        <f t="shared" ref="AC2859:AC2890" si="1850">S2859*$H2859</f>
        <v>367.88166222798094</v>
      </c>
      <c r="AD2859" s="31">
        <f t="shared" si="1847"/>
        <v>37.558851177659264</v>
      </c>
      <c r="AE2859" s="31">
        <f t="shared" si="1836"/>
        <v>5.9427316659135787</v>
      </c>
      <c r="AF2859" s="31">
        <f t="shared" si="1837"/>
        <v>16317.024911630264</v>
      </c>
      <c r="AG2859" s="31">
        <f t="shared" si="1838"/>
        <v>0.1233414928263874</v>
      </c>
      <c r="AH2859" s="31">
        <f t="shared" si="1839"/>
        <v>0.8345969785761238</v>
      </c>
      <c r="AI2859" s="31">
        <f t="shared" si="1839"/>
        <v>1.684962585789497E-2</v>
      </c>
      <c r="AJ2859" s="31">
        <f t="shared" si="1839"/>
        <v>2.2545878566733474E-2</v>
      </c>
      <c r="AK2859" s="31">
        <f t="shared" si="1820"/>
        <v>2.3018198097429204E-3</v>
      </c>
      <c r="AL2859" s="31">
        <f t="shared" si="1820"/>
        <v>3.6420436311755493E-4</v>
      </c>
      <c r="AM2859" s="31">
        <f t="shared" si="1840"/>
        <v>1</v>
      </c>
      <c r="AN2859" s="31">
        <f>(Z2859*'Propiedades físicas'!$F$4)/1000</f>
        <v>1769.8104747046561</v>
      </c>
      <c r="AO2859" s="31">
        <f>(AA2859*'Propiedades físicas'!$F$6)/1000</f>
        <v>436.32519568675866</v>
      </c>
      <c r="AP2859" s="31">
        <f>(AB2859*'Propiedades físicas'!$F$9)/1000</f>
        <v>169.62162013958292</v>
      </c>
      <c r="AQ2859" s="31">
        <f>(AC2859*'Propiedades físicas'!$F$5)/1000</f>
        <v>108.33011307627356</v>
      </c>
      <c r="AR2859" s="31">
        <f>(AD2859*'Propiedades físicas'!$F$8)/1000</f>
        <v>13.315363919503758</v>
      </c>
      <c r="AS2859" s="31">
        <f>(AE2859*'Propiedades físicas'!$F$7)/1000</f>
        <v>0.54726615911398158</v>
      </c>
      <c r="AT2859" s="31">
        <f t="shared" si="1841"/>
        <v>2497.9500336858887</v>
      </c>
      <c r="AU2859" s="31">
        <f t="shared" si="1842"/>
        <v>0.70850515456195295</v>
      </c>
      <c r="AV2859" s="31">
        <f t="shared" si="1846"/>
        <v>0.17467330803368084</v>
      </c>
      <c r="AW2859" s="31">
        <f t="shared" si="1846"/>
        <v>6.7904328690392229E-2</v>
      </c>
      <c r="AX2859" s="31">
        <f t="shared" si="1846"/>
        <v>4.3367606083147069E-2</v>
      </c>
      <c r="AY2859" s="31">
        <f t="shared" si="1843"/>
        <v>5.3305165195222373E-3</v>
      </c>
      <c r="AZ2859" s="31">
        <f t="shared" si="1843"/>
        <v>2.1908611130481843E-4</v>
      </c>
      <c r="BA2859" s="31">
        <f t="shared" si="1844"/>
        <v>1</v>
      </c>
      <c r="BB2859" s="34">
        <f>AU2859*'Propiedades físicas'!$C$4+'Diseño reactor'!AV2859*'Propiedades físicas'!$C$5+'Diseño reactor'!AW2859*'Propiedades físicas'!$C$8+'Diseño reactor'!AX2859*'Propiedades físicas'!$C$9+'Diseño reactor'!AY2859*'Propiedades físicas'!$C$7+'Diseño reactor'!AZ2859*'Propiedades físicas'!$C$6</f>
        <v>875.29630601237886</v>
      </c>
      <c r="BC2859" s="45">
        <f>AU2859*'Propiedades físicas'!$L$4+'Diseño reactor'!AV2859*'Propiedades físicas'!$L$5+'Diseño reactor'!AW2859*'Propiedades físicas'!$L$8+AX2859*'Propiedades físicas'!$L$9+'Diseño reactor'!AY2859*'Propiedades físicas'!$L$7+'Diseño reactor'!AZ2859*'Propiedades físicas'!$L$6</f>
        <v>2.1320019868955669</v>
      </c>
      <c r="BD2859" s="29">
        <f t="shared" si="1821"/>
        <v>1.1957966272719687</v>
      </c>
      <c r="BE2859" s="58">
        <f t="shared" si="1822"/>
        <v>40.97113047827812</v>
      </c>
      <c r="BF2859" s="30">
        <f>AU2859*'Propiedades físicas'!$I$4+'Diseño reactor'!AV2859*'Propiedades físicas'!$I$5+'Diseño reactor'!AW2859*'Propiedades físicas'!$I$8+'Diseño reactor'!AX2859*'Propiedades físicas'!$I$9+'Diseño reactor'!AY2859*'Propiedades físicas'!$I$7+'Diseño reactor'!AZ2859*'Propiedades físicas'!$I$6</f>
        <v>2.0007035120615111E-2</v>
      </c>
      <c r="BG2859" s="24">
        <f>AU2859*'Propiedades físicas'!$O$4+'Diseño reactor'!AV2859*'Propiedades físicas'!$O$5+'Diseño reactor'!AW2859*'Propiedades físicas'!$O$8+'Diseño reactor'!AX2859*'Propiedades físicas'!$O$9+'Diseño reactor'!AY2859*'Propiedades físicas'!$O$7+'Diseño reactor'!AZ2859*'Propiedades físicas'!$O$6</f>
        <v>0.15515965358808445</v>
      </c>
      <c r="BH2859" s="54">
        <f t="shared" si="1823"/>
        <v>41075.850132023217</v>
      </c>
      <c r="BI2859" s="34">
        <f t="shared" si="1845"/>
        <v>274.91063329053804</v>
      </c>
      <c r="BJ2859" s="27">
        <f t="shared" si="1824"/>
        <v>4799.322225455262</v>
      </c>
      <c r="BK2859" s="34">
        <f t="shared" si="1825"/>
        <v>572.81628766094843</v>
      </c>
      <c r="BL2859" s="27">
        <f t="shared" si="1826"/>
        <v>105.81588727546917</v>
      </c>
      <c r="BM2859" s="34">
        <f t="shared" si="1827"/>
        <v>1.1054421768707483</v>
      </c>
      <c r="BN2859" s="45">
        <f t="shared" si="1828"/>
        <v>3174.6239131278116</v>
      </c>
      <c r="BO2859" s="45">
        <f t="shared" si="1829"/>
        <v>112.83284823843341</v>
      </c>
      <c r="BP2859" s="66">
        <f t="shared" si="1830"/>
        <v>6.6870656656019394</v>
      </c>
    </row>
    <row r="2860" spans="8:68">
      <c r="H2860" s="68">
        <v>2855</v>
      </c>
      <c r="I2860" s="31">
        <f>('Propiedades físicas'!$C$10*'Diseño reactor'!H2860)/1000</f>
        <v>2498.8252789674884</v>
      </c>
      <c r="J2860" s="31">
        <f t="shared" si="1807"/>
        <v>0.18248574793849479</v>
      </c>
      <c r="K2860" s="31">
        <f>(I2860*1000)/'Propiedades físicas'!$F$10</f>
        <v>16322.742159321795</v>
      </c>
      <c r="L2860" s="31">
        <f t="shared" si="1808"/>
        <v>2331.8203084745419</v>
      </c>
      <c r="M2860" s="31">
        <f t="shared" si="1809"/>
        <v>13990.921850847251</v>
      </c>
      <c r="N2860" s="31">
        <f t="shared" si="1810"/>
        <v>0.81674967021875378</v>
      </c>
      <c r="O2860" s="32">
        <f t="shared" si="1811"/>
        <v>4.9004980213125222</v>
      </c>
      <c r="P2860" s="33">
        <f t="shared" si="1812"/>
        <v>0.70520760877240041</v>
      </c>
      <c r="Q2860" s="31">
        <f t="shared" si="1813"/>
        <v>4.7716424993944075</v>
      </c>
      <c r="R2860" s="31">
        <f t="shared" si="1814"/>
        <v>9.6308958911558593E-2</v>
      </c>
      <c r="S2860" s="31">
        <f t="shared" si="1815"/>
        <v>0.12885552191811495</v>
      </c>
      <c r="T2860" s="31">
        <f t="shared" si="1816"/>
        <v>1.3152744597827844E-2</v>
      </c>
      <c r="U2860" s="31">
        <f t="shared" si="1817"/>
        <v>2.0803579369668905E-3</v>
      </c>
      <c r="V2860" s="47">
        <f t="shared" si="1831"/>
        <v>6.9836093295907618E-4</v>
      </c>
      <c r="W2860" s="31">
        <f t="shared" si="1818"/>
        <v>0.1365682356706413</v>
      </c>
      <c r="X2860" s="34">
        <f>(S2860*H2860*'Propiedades físicas'!$F$5*60*24*365)/(1000000)</f>
        <v>56938.439431138046</v>
      </c>
      <c r="Y2860" s="34">
        <f>(U2860*H2860*'Propiedades físicas'!$F$7*60*24*365)/(1000000)</f>
        <v>287.4828927584216</v>
      </c>
      <c r="Z2860" s="31">
        <f t="shared" si="1832"/>
        <v>2013.3677230452031</v>
      </c>
      <c r="AA2860" s="31">
        <f t="shared" si="1848"/>
        <v>13623.039335771033</v>
      </c>
      <c r="AB2860" s="31">
        <f t="shared" si="1849"/>
        <v>274.9620776924998</v>
      </c>
      <c r="AC2860" s="31">
        <f t="shared" si="1850"/>
        <v>367.88251507621817</v>
      </c>
      <c r="AD2860" s="31">
        <f t="shared" si="1847"/>
        <v>37.551085826798491</v>
      </c>
      <c r="AE2860" s="31">
        <f t="shared" si="1836"/>
        <v>5.9394219100404726</v>
      </c>
      <c r="AF2860" s="31">
        <f t="shared" si="1837"/>
        <v>16322.742159321795</v>
      </c>
      <c r="AG2860" s="31">
        <f t="shared" si="1838"/>
        <v>0.12334739490419408</v>
      </c>
      <c r="AH2860" s="31">
        <f t="shared" si="1839"/>
        <v>0.83460482330727848</v>
      </c>
      <c r="AI2860" s="31">
        <f t="shared" si="1839"/>
        <v>1.6845336096635639E-2</v>
      </c>
      <c r="AJ2860" s="31">
        <f t="shared" si="1839"/>
        <v>2.2538033835578494E-2</v>
      </c>
      <c r="AK2860" s="31">
        <f t="shared" si="1820"/>
        <v>2.3005378299964965E-3</v>
      </c>
      <c r="AL2860" s="31">
        <f t="shared" si="1820"/>
        <v>3.6387402631662068E-4</v>
      </c>
      <c r="AM2860" s="31">
        <f t="shared" si="1840"/>
        <v>0.99999999999999989</v>
      </c>
      <c r="AN2860" s="31">
        <f>(Z2860*'Propiedades físicas'!$F$4)/1000</f>
        <v>1770.5153082914906</v>
      </c>
      <c r="AO2860" s="31">
        <f>(AA2860*'Propiedades físicas'!$F$6)/1000</f>
        <v>436.48218031810387</v>
      </c>
      <c r="AP2860" s="31">
        <f>(AB2860*'Propiedades físicas'!$F$9)/1000</f>
        <v>169.63785383238775</v>
      </c>
      <c r="AQ2860" s="31">
        <f>(AC2860*'Propiedades físicas'!$F$5)/1000</f>
        <v>108.33036421449398</v>
      </c>
      <c r="AR2860" s="31">
        <f>(AD2860*'Propiedades físicas'!$F$8)/1000</f>
        <v>13.312610947316596</v>
      </c>
      <c r="AS2860" s="31">
        <f>(AE2860*'Propiedades físicas'!$F$7)/1000</f>
        <v>0.54696136369562709</v>
      </c>
      <c r="AT2860" s="31">
        <f t="shared" si="1841"/>
        <v>2498.825278967488</v>
      </c>
      <c r="AU2860" s="31">
        <f t="shared" si="1842"/>
        <v>0.70853905760992852</v>
      </c>
      <c r="AV2860" s="31">
        <f t="shared" si="1846"/>
        <v>0.17467494986222401</v>
      </c>
      <c r="AW2860" s="31">
        <f t="shared" si="1846"/>
        <v>6.7887040866851614E-2</v>
      </c>
      <c r="AX2860" s="31">
        <f t="shared" si="1846"/>
        <v>4.3352516530990107E-2</v>
      </c>
      <c r="AY2860" s="31">
        <f t="shared" si="1843"/>
        <v>5.3275477318755768E-3</v>
      </c>
      <c r="AZ2860" s="31">
        <f t="shared" si="1843"/>
        <v>2.1888739813038507E-4</v>
      </c>
      <c r="BA2860" s="31">
        <f t="shared" si="1844"/>
        <v>1.0000000000000002</v>
      </c>
      <c r="BB2860" s="34">
        <f>AU2860*'Propiedades físicas'!$C$4+'Diseño reactor'!AV2860*'Propiedades físicas'!$C$5+'Diseño reactor'!AW2860*'Propiedades físicas'!$C$8+'Diseño reactor'!AX2860*'Propiedades físicas'!$C$9+'Diseño reactor'!AY2860*'Propiedades físicas'!$C$7+'Diseño reactor'!AZ2860*'Propiedades físicas'!$C$6</f>
        <v>875.296238324662</v>
      </c>
      <c r="BC2860" s="45">
        <f>AU2860*'Propiedades físicas'!$L$4+'Diseño reactor'!AV2860*'Propiedades físicas'!$L$5+'Diseño reactor'!AW2860*'Propiedades físicas'!$L$8+AX2860*'Propiedades físicas'!$L$9+'Diseño reactor'!AY2860*'Propiedades físicas'!$L$7+'Diseño reactor'!AZ2860*'Propiedades físicas'!$L$6</f>
        <v>2.1320258230550624</v>
      </c>
      <c r="BD2860" s="29">
        <f t="shared" si="1821"/>
        <v>1.1954217123813002</v>
      </c>
      <c r="BE2860" s="58">
        <f t="shared" si="1822"/>
        <v>40.970728334808264</v>
      </c>
      <c r="BF2860" s="30">
        <f>AU2860*'Propiedades físicas'!$I$4+'Diseño reactor'!AV2860*'Propiedades físicas'!$I$5+'Diseño reactor'!AW2860*'Propiedades físicas'!$I$8+'Diseño reactor'!AX2860*'Propiedades físicas'!$I$9+'Diseño reactor'!AY2860*'Propiedades físicas'!$I$7+'Diseño reactor'!AZ2860*'Propiedades físicas'!$I$6</f>
        <v>2.0007061336076833E-2</v>
      </c>
      <c r="BG2860" s="24">
        <f>AU2860*'Propiedades físicas'!$O$4+'Diseño reactor'!AV2860*'Propiedades físicas'!$O$5+'Diseño reactor'!AW2860*'Propiedades físicas'!$O$8+'Diseño reactor'!AX2860*'Propiedades físicas'!$O$9+'Diseño reactor'!AY2860*'Propiedades físicas'!$O$7+'Diseño reactor'!AZ2860*'Propiedades físicas'!$O$6</f>
        <v>0.15516082762032046</v>
      </c>
      <c r="BH2860" s="54">
        <f t="shared" si="1823"/>
        <v>41075.79313346641</v>
      </c>
      <c r="BI2860" s="34">
        <f t="shared" si="1845"/>
        <v>274.9119869116758</v>
      </c>
      <c r="BJ2860" s="27">
        <f t="shared" si="1824"/>
        <v>4799.3256626696702</v>
      </c>
      <c r="BK2860" s="34">
        <f t="shared" si="1825"/>
        <v>572.82103218405302</v>
      </c>
      <c r="BL2860" s="27">
        <f t="shared" si="1826"/>
        <v>105.81604918062249</v>
      </c>
      <c r="BM2860" s="34">
        <f t="shared" si="1827"/>
        <v>1.1054421768707483</v>
      </c>
      <c r="BN2860" s="45">
        <f t="shared" si="1828"/>
        <v>3175.8298127868488</v>
      </c>
      <c r="BO2860" s="45">
        <f t="shared" si="1829"/>
        <v>112.83792695826268</v>
      </c>
      <c r="BP2860" s="66">
        <f t="shared" si="1830"/>
        <v>6.6870651484831027</v>
      </c>
    </row>
    <row r="2861" spans="8:68">
      <c r="H2861" s="68">
        <v>2856</v>
      </c>
      <c r="I2861" s="31">
        <f>('Propiedades físicas'!$C$10*'Diseño reactor'!H2861)/1000</f>
        <v>2499.7005242490886</v>
      </c>
      <c r="J2861" s="31">
        <f t="shared" si="1807"/>
        <v>0.18242185236848829</v>
      </c>
      <c r="K2861" s="31">
        <f>(I2861*1000)/'Propiedades físicas'!$F$10</f>
        <v>16328.459407013326</v>
      </c>
      <c r="L2861" s="31">
        <f t="shared" si="1808"/>
        <v>2332.6370581447609</v>
      </c>
      <c r="M2861" s="31">
        <f t="shared" si="1809"/>
        <v>13995.822348868565</v>
      </c>
      <c r="N2861" s="31">
        <f t="shared" si="1810"/>
        <v>0.81674967021875378</v>
      </c>
      <c r="O2861" s="32">
        <f t="shared" si="1811"/>
        <v>4.9004980213125231</v>
      </c>
      <c r="P2861" s="33">
        <f t="shared" si="1812"/>
        <v>0.70524133200924732</v>
      </c>
      <c r="Q2861" s="31">
        <f t="shared" si="1813"/>
        <v>4.7716873186187634</v>
      </c>
      <c r="R2861" s="31">
        <f t="shared" si="1814"/>
        <v>9.6284445328208623E-2</v>
      </c>
      <c r="S2861" s="31">
        <f t="shared" si="1815"/>
        <v>0.12881070269376008</v>
      </c>
      <c r="T2861" s="31">
        <f t="shared" si="1816"/>
        <v>1.3145421278342258E-2</v>
      </c>
      <c r="U2861" s="31">
        <f t="shared" si="1817"/>
        <v>2.0784716029556413E-3</v>
      </c>
      <c r="V2861" s="47">
        <f t="shared" si="1831"/>
        <v>6.9839432878585658E-4</v>
      </c>
      <c r="W2861" s="31">
        <f t="shared" si="1818"/>
        <v>0.13652694610778443</v>
      </c>
      <c r="X2861" s="34">
        <f>(S2861*H2861*'Propiedades físicas'!$F$5*60*24*365)/(1000000)</f>
        <v>56938.571269803411</v>
      </c>
      <c r="Y2861" s="34">
        <f>(U2861*H2861*'Propiedades físicas'!$F$7*60*24*365)/(1000000)</f>
        <v>287.32282509690418</v>
      </c>
      <c r="Z2861" s="31">
        <f t="shared" si="1832"/>
        <v>2014.1692442184103</v>
      </c>
      <c r="AA2861" s="31">
        <f t="shared" si="1848"/>
        <v>13627.938981975189</v>
      </c>
      <c r="AB2861" s="31">
        <f t="shared" si="1849"/>
        <v>274.98837585736385</v>
      </c>
      <c r="AC2861" s="31">
        <f t="shared" si="1850"/>
        <v>367.88336689337876</v>
      </c>
      <c r="AD2861" s="31">
        <f t="shared" si="1847"/>
        <v>37.543323170945492</v>
      </c>
      <c r="AE2861" s="31">
        <f t="shared" si="1836"/>
        <v>5.9361148980413114</v>
      </c>
      <c r="AF2861" s="31">
        <f t="shared" si="1837"/>
        <v>16328.459407013326</v>
      </c>
      <c r="AG2861" s="31">
        <f t="shared" si="1838"/>
        <v>0.12335329341317365</v>
      </c>
      <c r="AH2861" s="31">
        <f t="shared" si="1839"/>
        <v>0.83461266260807054</v>
      </c>
      <c r="AI2861" s="31">
        <f t="shared" si="1839"/>
        <v>1.6841048442038084E-2</v>
      </c>
      <c r="AJ2861" s="31">
        <f t="shared" si="1839"/>
        <v>2.2530194534786739E-2</v>
      </c>
      <c r="AK2861" s="31">
        <f t="shared" si="1820"/>
        <v>2.2992569130447205E-3</v>
      </c>
      <c r="AL2861" s="31">
        <f t="shared" si="1820"/>
        <v>3.6354408888640517E-4</v>
      </c>
      <c r="AM2861" s="31">
        <f t="shared" si="1840"/>
        <v>1.0000000000000002</v>
      </c>
      <c r="AN2861" s="31">
        <f>(Z2861*'Propiedades físicas'!$F$4)/1000</f>
        <v>1771.2201499807857</v>
      </c>
      <c r="AO2861" s="31">
        <f>(AA2861*'Propiedades físicas'!$F$6)/1000</f>
        <v>436.63916498248506</v>
      </c>
      <c r="AP2861" s="31">
        <f>(AB2861*'Propiedades físicas'!$F$9)/1000</f>
        <v>169.65407848520061</v>
      </c>
      <c r="AQ2861" s="31">
        <f>(AC2861*'Propiedades físicas'!$F$5)/1000</f>
        <v>108.33061504909325</v>
      </c>
      <c r="AR2861" s="31">
        <f>(AD2861*'Propiedades físicas'!$F$8)/1000</f>
        <v>13.309858930563591</v>
      </c>
      <c r="AS2861" s="31">
        <f>(AE2861*'Propiedades físicas'!$F$7)/1000</f>
        <v>0.5466568209606244</v>
      </c>
      <c r="AT2861" s="31">
        <f t="shared" si="1841"/>
        <v>2499.7005242490891</v>
      </c>
      <c r="AU2861" s="31">
        <f t="shared" si="1842"/>
        <v>0.70857294015764583</v>
      </c>
      <c r="AV2861" s="31">
        <f t="shared" si="1846"/>
        <v>0.17467659055424314</v>
      </c>
      <c r="AW2861" s="31">
        <f t="shared" si="1846"/>
        <v>6.7869761533199971E-2</v>
      </c>
      <c r="AX2861" s="31">
        <f t="shared" si="1846"/>
        <v>4.3337437424283379E-2</v>
      </c>
      <c r="AY2861" s="31">
        <f t="shared" si="1843"/>
        <v>5.3245814054313076E-3</v>
      </c>
      <c r="AZ2861" s="31">
        <f t="shared" si="1843"/>
        <v>2.1868892519628539E-4</v>
      </c>
      <c r="BA2861" s="31">
        <f t="shared" si="1844"/>
        <v>1</v>
      </c>
      <c r="BB2861" s="34">
        <f>AU2861*'Propiedades físicas'!$C$4+'Diseño reactor'!AV2861*'Propiedades físicas'!$C$5+'Diseño reactor'!AW2861*'Propiedades físicas'!$C$8+'Diseño reactor'!AX2861*'Propiedades físicas'!$C$9+'Diseño reactor'!AY2861*'Propiedades físicas'!$C$7+'Diseño reactor'!AZ2861*'Propiedades físicas'!$C$6</f>
        <v>875.29617071712903</v>
      </c>
      <c r="BC2861" s="45">
        <f>AU2861*'Propiedades físicas'!$L$4+'Diseño reactor'!AV2861*'Propiedades físicas'!$L$5+'Diseño reactor'!AW2861*'Propiedades físicas'!$L$8+AX2861*'Propiedades físicas'!$L$9+'Diseño reactor'!AY2861*'Propiedades físicas'!$L$7+'Diseño reactor'!AZ2861*'Propiedades físicas'!$L$6</f>
        <v>2.1320496442719241</v>
      </c>
      <c r="BD2861" s="29">
        <f t="shared" si="1821"/>
        <v>1.195047032754347</v>
      </c>
      <c r="BE2861" s="58">
        <f t="shared" si="1822"/>
        <v>40.970326446216163</v>
      </c>
      <c r="BF2861" s="30">
        <f>AU2861*'Propiedades físicas'!$I$4+'Diseño reactor'!AV2861*'Propiedades físicas'!$I$5+'Diseño reactor'!AW2861*'Propiedades físicas'!$I$8+'Diseño reactor'!AX2861*'Propiedades físicas'!$I$9+'Diseño reactor'!AY2861*'Propiedades físicas'!$I$7+'Diseño reactor'!AZ2861*'Propiedades físicas'!$I$6</f>
        <v>2.0007087514290207E-2</v>
      </c>
      <c r="BG2861" s="24">
        <f>AU2861*'Propiedades físicas'!$O$4+'Diseño reactor'!AV2861*'Propiedades físicas'!$O$5+'Diseño reactor'!AW2861*'Propiedades físicas'!$O$8+'Diseño reactor'!AX2861*'Propiedades físicas'!$O$9+'Diseño reactor'!AY2861*'Propiedades físicas'!$O$7+'Diseño reactor'!AZ2861*'Propiedades físicas'!$O$6</f>
        <v>0.15516200093824356</v>
      </c>
      <c r="BH2861" s="54">
        <f t="shared" si="1823"/>
        <v>41075.736215294892</v>
      </c>
      <c r="BI2861" s="34">
        <f t="shared" si="1845"/>
        <v>274.91333934741766</v>
      </c>
      <c r="BJ2861" s="27">
        <f t="shared" si="1824"/>
        <v>4799.329099205067</v>
      </c>
      <c r="BK2861" s="34">
        <f t="shared" si="1825"/>
        <v>572.82577399522791</v>
      </c>
      <c r="BL2861" s="27">
        <f t="shared" si="1826"/>
        <v>105.8162109910475</v>
      </c>
      <c r="BM2861" s="34">
        <f t="shared" si="1827"/>
        <v>1.1054421768707483</v>
      </c>
      <c r="BN2861" s="45">
        <f t="shared" si="1828"/>
        <v>3177.0357221031513</v>
      </c>
      <c r="BO2861" s="45">
        <f t="shared" si="1829"/>
        <v>112.84300260742705</v>
      </c>
      <c r="BP2861" s="66">
        <f t="shared" si="1830"/>
        <v>6.6870646319768516</v>
      </c>
    </row>
    <row r="2862" spans="8:68">
      <c r="H2862" s="68">
        <v>2857</v>
      </c>
      <c r="I2862" s="31">
        <f>('Propiedades físicas'!$C$10*'Diseño reactor'!H2862)/1000</f>
        <v>2500.5757695306884</v>
      </c>
      <c r="J2862" s="31">
        <f t="shared" si="1807"/>
        <v>0.18235800152761727</v>
      </c>
      <c r="K2862" s="31">
        <f>(I2862*1000)/'Propiedades físicas'!$F$10</f>
        <v>16334.176654704859</v>
      </c>
      <c r="L2862" s="31">
        <f t="shared" si="1808"/>
        <v>2333.4538078149799</v>
      </c>
      <c r="M2862" s="31">
        <f t="shared" si="1809"/>
        <v>14000.722846889879</v>
      </c>
      <c r="N2862" s="31">
        <f t="shared" si="1810"/>
        <v>0.81674967021875389</v>
      </c>
      <c r="O2862" s="32">
        <f t="shared" si="1811"/>
        <v>4.9004980213125231</v>
      </c>
      <c r="P2862" s="33">
        <f t="shared" si="1812"/>
        <v>0.7052750348607264</v>
      </c>
      <c r="Q2862" s="31">
        <f t="shared" si="1813"/>
        <v>4.7717321068284431</v>
      </c>
      <c r="R2862" s="31">
        <f t="shared" si="1814"/>
        <v>9.6259943780769908E-2</v>
      </c>
      <c r="S2862" s="31">
        <f t="shared" si="1815"/>
        <v>0.12876591448408126</v>
      </c>
      <c r="T2862" s="31">
        <f t="shared" si="1816"/>
        <v>1.3138104028461427E-2</v>
      </c>
      <c r="U2862" s="31">
        <f t="shared" si="1817"/>
        <v>2.0765875487961704E-3</v>
      </c>
      <c r="V2862" s="47">
        <f t="shared" si="1831"/>
        <v>6.9842770442518545E-4</v>
      </c>
      <c r="W2862" s="31">
        <f t="shared" si="1818"/>
        <v>0.13648568150406565</v>
      </c>
      <c r="X2862" s="34">
        <f>(S2862*H2862*'Propiedades físicas'!$F$5*60*24*365)/(1000000)</f>
        <v>56938.702949126586</v>
      </c>
      <c r="Y2862" s="34">
        <f>(U2862*H2862*'Propiedades físicas'!$F$7*60*24*365)/(1000000)</f>
        <v>287.16289010028567</v>
      </c>
      <c r="Z2862" s="31">
        <f t="shared" si="1832"/>
        <v>2014.9707745970954</v>
      </c>
      <c r="AA2862" s="31">
        <f t="shared" si="1848"/>
        <v>13632.838629208862</v>
      </c>
      <c r="AB2862" s="31">
        <f t="shared" si="1849"/>
        <v>275.01465938165961</v>
      </c>
      <c r="AC2862" s="31">
        <f t="shared" si="1850"/>
        <v>367.88421768102017</v>
      </c>
      <c r="AD2862" s="31">
        <f t="shared" si="1847"/>
        <v>37.535563209314297</v>
      </c>
      <c r="AE2862" s="31">
        <f t="shared" si="1836"/>
        <v>5.9328106269106584</v>
      </c>
      <c r="AF2862" s="31">
        <f t="shared" si="1837"/>
        <v>16334.176654704861</v>
      </c>
      <c r="AG2862" s="31">
        <f t="shared" si="1838"/>
        <v>0.12335918835656204</v>
      </c>
      <c r="AH2862" s="31">
        <f t="shared" si="1839"/>
        <v>0.83462049648410586</v>
      </c>
      <c r="AI2862" s="31">
        <f t="shared" si="1839"/>
        <v>1.6836762892633771E-2</v>
      </c>
      <c r="AJ2862" s="31">
        <f t="shared" si="1839"/>
        <v>2.2522360658751392E-2</v>
      </c>
      <c r="AK2862" s="31">
        <f t="shared" si="1820"/>
        <v>2.2979770577234841E-3</v>
      </c>
      <c r="AL2862" s="31">
        <f t="shared" si="1820"/>
        <v>3.6321455022355134E-4</v>
      </c>
      <c r="AM2862" s="31">
        <f t="shared" si="1840"/>
        <v>1</v>
      </c>
      <c r="AN2862" s="31">
        <f>(Z2862*'Propiedades físicas'!$F$4)/1000</f>
        <v>1771.9249997651939</v>
      </c>
      <c r="AO2862" s="31">
        <f>(AA2862*'Propiedades físicas'!$F$6)/1000</f>
        <v>436.79614967985191</v>
      </c>
      <c r="AP2862" s="31">
        <f>(AB2862*'Propiedades físicas'!$F$9)/1000</f>
        <v>169.67029410551487</v>
      </c>
      <c r="AQ2862" s="31">
        <f>(AC2862*'Propiedades físicas'!$F$5)/1000</f>
        <v>108.33086558053002</v>
      </c>
      <c r="AR2862" s="31">
        <f>(AD2862*'Propiedades físicas'!$F$8)/1000</f>
        <v>13.307107868966099</v>
      </c>
      <c r="AS2862" s="31">
        <f>(AE2862*'Propiedades físicas'!$F$7)/1000</f>
        <v>0.54635253063220246</v>
      </c>
      <c r="AT2862" s="31">
        <f t="shared" si="1841"/>
        <v>2500.5757695306888</v>
      </c>
      <c r="AU2862" s="31">
        <f t="shared" si="1842"/>
        <v>0.70860680222369388</v>
      </c>
      <c r="AV2862" s="31">
        <f t="shared" si="1846"/>
        <v>0.17467823011091177</v>
      </c>
      <c r="AW2862" s="31">
        <f t="shared" si="1846"/>
        <v>6.7852490683519187E-2</v>
      </c>
      <c r="AX2862" s="31">
        <f t="shared" si="1846"/>
        <v>4.3322368752242081E-2</v>
      </c>
      <c r="AY2862" s="31">
        <f t="shared" si="1843"/>
        <v>5.3216175374936128E-3</v>
      </c>
      <c r="AZ2862" s="31">
        <f t="shared" si="1843"/>
        <v>2.1849069213957176E-4</v>
      </c>
      <c r="BA2862" s="31">
        <f t="shared" si="1844"/>
        <v>1</v>
      </c>
      <c r="BB2862" s="34">
        <f>AU2862*'Propiedades físicas'!$C$4+'Diseño reactor'!AV2862*'Propiedades físicas'!$C$5+'Diseño reactor'!AW2862*'Propiedades físicas'!$C$8+'Diseño reactor'!AX2862*'Propiedades físicas'!$C$9+'Diseño reactor'!AY2862*'Propiedades físicas'!$C$7+'Diseño reactor'!AZ2862*'Propiedades físicas'!$C$6</f>
        <v>875.2961031896657</v>
      </c>
      <c r="BC2862" s="45">
        <f>AU2862*'Propiedades físicas'!$L$4+'Diseño reactor'!AV2862*'Propiedades físicas'!$L$5+'Diseño reactor'!AW2862*'Propiedades físicas'!$L$8+AX2862*'Propiedades físicas'!$L$9+'Diseño reactor'!AY2862*'Propiedades físicas'!$L$7+'Diseño reactor'!AZ2862*'Propiedades físicas'!$L$6</f>
        <v>2.1320734505601355</v>
      </c>
      <c r="BD2862" s="29">
        <f t="shared" si="1821"/>
        <v>1.1946725881695415</v>
      </c>
      <c r="BE2862" s="58">
        <f t="shared" si="1822"/>
        <v>40.969924812259137</v>
      </c>
      <c r="BF2862" s="30">
        <f>AU2862*'Propiedades físicas'!$I$4+'Diseño reactor'!AV2862*'Propiedades físicas'!$I$5+'Diseño reactor'!AW2862*'Propiedades físicas'!$I$8+'Diseño reactor'!AX2862*'Propiedades físicas'!$I$9+'Diseño reactor'!AY2862*'Propiedades físicas'!$I$7+'Diseño reactor'!AZ2862*'Propiedades físicas'!$I$6</f>
        <v>2.0007113655310518E-2</v>
      </c>
      <c r="BG2862" s="24">
        <f>AU2862*'Propiedades físicas'!$O$4+'Diseño reactor'!AV2862*'Propiedades físicas'!$O$5+'Diseño reactor'!AW2862*'Propiedades físicas'!$O$8+'Diseño reactor'!AX2862*'Propiedades físicas'!$O$9+'Diseño reactor'!AY2862*'Propiedades físicas'!$O$7+'Diseño reactor'!AZ2862*'Propiedades físicas'!$O$6</f>
        <v>0.15516317354249765</v>
      </c>
      <c r="BH2862" s="54">
        <f t="shared" si="1823"/>
        <v>41075.67937738917</v>
      </c>
      <c r="BI2862" s="34">
        <f t="shared" si="1845"/>
        <v>274.91469059920638</v>
      </c>
      <c r="BJ2862" s="27">
        <f t="shared" si="1824"/>
        <v>4799.3325350606565</v>
      </c>
      <c r="BK2862" s="34">
        <f t="shared" si="1825"/>
        <v>572.8305130967475</v>
      </c>
      <c r="BL2862" s="27">
        <f t="shared" si="1826"/>
        <v>105.81637270682558</v>
      </c>
      <c r="BM2862" s="34">
        <f t="shared" si="1827"/>
        <v>1.1054421768707483</v>
      </c>
      <c r="BN2862" s="45">
        <f t="shared" si="1828"/>
        <v>3178.2416410677524</v>
      </c>
      <c r="BO2862" s="45">
        <f t="shared" si="1829"/>
        <v>112.84807518871051</v>
      </c>
      <c r="BP2862" s="66">
        <f t="shared" si="1830"/>
        <v>6.6870641160823165</v>
      </c>
    </row>
    <row r="2863" spans="8:68">
      <c r="H2863" s="68">
        <v>2858</v>
      </c>
      <c r="I2863" s="31">
        <f>('Propiedades físicas'!$C$10*'Diseño reactor'!H2863)/1000</f>
        <v>2501.4510148122881</v>
      </c>
      <c r="J2863" s="31">
        <f t="shared" si="1807"/>
        <v>0.18229419536893021</v>
      </c>
      <c r="K2863" s="31">
        <f>(I2863*1000)/'Propiedades físicas'!$F$10</f>
        <v>16339.89390239639</v>
      </c>
      <c r="L2863" s="31">
        <f t="shared" si="1808"/>
        <v>2334.2705574851984</v>
      </c>
      <c r="M2863" s="31">
        <f t="shared" si="1809"/>
        <v>14005.623344911191</v>
      </c>
      <c r="N2863" s="31">
        <f t="shared" si="1810"/>
        <v>0.81674967021875378</v>
      </c>
      <c r="O2863" s="32">
        <f t="shared" si="1811"/>
        <v>4.9004980213125231</v>
      </c>
      <c r="P2863" s="33">
        <f t="shared" si="1812"/>
        <v>0.70530871734531619</v>
      </c>
      <c r="Q2863" s="31">
        <f t="shared" si="1813"/>
        <v>4.7717768640554556</v>
      </c>
      <c r="R2863" s="31">
        <f t="shared" si="1814"/>
        <v>9.6235454260853615E-2</v>
      </c>
      <c r="S2863" s="31">
        <f t="shared" si="1815"/>
        <v>0.12872115725706695</v>
      </c>
      <c r="T2863" s="31">
        <f t="shared" si="1816"/>
        <v>1.3130792841538882E-2</v>
      </c>
      <c r="U2863" s="31">
        <f t="shared" si="1817"/>
        <v>2.0747057710451891E-3</v>
      </c>
      <c r="V2863" s="47">
        <f t="shared" si="1831"/>
        <v>6.9846105989536172E-4</v>
      </c>
      <c r="W2863" s="31">
        <f t="shared" si="1818"/>
        <v>0.13644444183686044</v>
      </c>
      <c r="X2863" s="34">
        <f>(S2863*H2863*'Propiedades físicas'!$F$5*60*24*365)/(1000000)</f>
        <v>56938.834469348185</v>
      </c>
      <c r="Y2863" s="34">
        <f>(U2863*H2863*'Propiedades físicas'!$F$7*60*24*365)/(1000000)</f>
        <v>287.00308762329257</v>
      </c>
      <c r="Z2863" s="31">
        <f t="shared" si="1832"/>
        <v>2015.7723141729136</v>
      </c>
      <c r="AA2863" s="31">
        <f t="shared" si="1848"/>
        <v>13637.738277470493</v>
      </c>
      <c r="AB2863" s="31">
        <f t="shared" si="1849"/>
        <v>275.04092827751964</v>
      </c>
      <c r="AC2863" s="31">
        <f t="shared" si="1850"/>
        <v>367.88506744069736</v>
      </c>
      <c r="AD2863" s="31">
        <f t="shared" si="1847"/>
        <v>37.527805941118125</v>
      </c>
      <c r="AE2863" s="31">
        <f t="shared" si="1836"/>
        <v>5.9295090936471508</v>
      </c>
      <c r="AF2863" s="31">
        <f t="shared" si="1837"/>
        <v>16339.893902396387</v>
      </c>
      <c r="AG2863" s="31">
        <f t="shared" si="1838"/>
        <v>0.12336507973759139</v>
      </c>
      <c r="AH2863" s="31">
        <f t="shared" si="1839"/>
        <v>0.83462832494098393</v>
      </c>
      <c r="AI2863" s="31">
        <f t="shared" si="1839"/>
        <v>1.6832479446955435E-2</v>
      </c>
      <c r="AJ2863" s="31">
        <f t="shared" si="1839"/>
        <v>2.2514532201873345E-2</v>
      </c>
      <c r="AK2863" s="31">
        <f t="shared" si="1820"/>
        <v>2.2966982628702592E-3</v>
      </c>
      <c r="AL2863" s="31">
        <f t="shared" si="1820"/>
        <v>3.6288540972579612E-4</v>
      </c>
      <c r="AM2863" s="31">
        <f t="shared" si="1840"/>
        <v>1.0000000000000002</v>
      </c>
      <c r="AN2863" s="31">
        <f>(Z2863*'Propiedades físicas'!$F$4)/1000</f>
        <v>1772.6298576373767</v>
      </c>
      <c r="AO2863" s="31">
        <f>(AA2863*'Propiedades físicas'!$F$6)/1000</f>
        <v>436.95313441015458</v>
      </c>
      <c r="AP2863" s="31">
        <f>(AB2863*'Propiedades físicas'!$F$9)/1000</f>
        <v>169.68650070081571</v>
      </c>
      <c r="AQ2863" s="31">
        <f>(AC2863*'Propiedades físicas'!$F$5)/1000</f>
        <v>108.33111580926216</v>
      </c>
      <c r="AR2863" s="31">
        <f>(AD2863*'Propiedades físicas'!$F$8)/1000</f>
        <v>13.304357762245193</v>
      </c>
      <c r="AS2863" s="31">
        <f>(AE2863*'Propiedades físicas'!$F$7)/1000</f>
        <v>0.54604849243396614</v>
      </c>
      <c r="AT2863" s="31">
        <f t="shared" si="1841"/>
        <v>2501.4510148122881</v>
      </c>
      <c r="AU2863" s="31">
        <f t="shared" si="1842"/>
        <v>0.70864064382663794</v>
      </c>
      <c r="AV2863" s="31">
        <f t="shared" si="1846"/>
        <v>0.17467986853340162</v>
      </c>
      <c r="AW2863" s="31">
        <f t="shared" si="1846"/>
        <v>6.7835228311896076E-2</v>
      </c>
      <c r="AX2863" s="31">
        <f t="shared" si="1846"/>
        <v>4.3307310504096141E-2</v>
      </c>
      <c r="AY2863" s="31">
        <f t="shared" si="1843"/>
        <v>5.318656125370325E-3</v>
      </c>
      <c r="AZ2863" s="31">
        <f t="shared" si="1843"/>
        <v>2.1829269859795447E-4</v>
      </c>
      <c r="BA2863" s="31">
        <f t="shared" si="1844"/>
        <v>1</v>
      </c>
      <c r="BB2863" s="34">
        <f>AU2863*'Propiedades físicas'!$C$4+'Diseño reactor'!AV2863*'Propiedades físicas'!$C$5+'Diseño reactor'!AW2863*'Propiedades físicas'!$C$8+'Diseño reactor'!AX2863*'Propiedades físicas'!$C$9+'Diseño reactor'!AY2863*'Propiedades físicas'!$C$7+'Diseño reactor'!AZ2863*'Propiedades físicas'!$C$6</f>
        <v>875.29603574215628</v>
      </c>
      <c r="BC2863" s="45">
        <f>AU2863*'Propiedades físicas'!$L$4+'Diseño reactor'!AV2863*'Propiedades físicas'!$L$5+'Diseño reactor'!AW2863*'Propiedades físicas'!$L$8+AX2863*'Propiedades físicas'!$L$9+'Diseño reactor'!AY2863*'Propiedades físicas'!$L$7+'Diseño reactor'!AZ2863*'Propiedades físicas'!$L$6</f>
        <v>2.1320972419336601</v>
      </c>
      <c r="BD2863" s="29">
        <f t="shared" si="1821"/>
        <v>1.1942983784055994</v>
      </c>
      <c r="BE2863" s="58">
        <f t="shared" si="1822"/>
        <v>40.969523432694814</v>
      </c>
      <c r="BF2863" s="30">
        <f>AU2863*'Propiedades físicas'!$I$4+'Diseño reactor'!AV2863*'Propiedades físicas'!$I$5+'Diseño reactor'!AW2863*'Propiedades físicas'!$I$8+'Diseño reactor'!AX2863*'Propiedades físicas'!$I$9+'Diseño reactor'!AY2863*'Propiedades físicas'!$I$7+'Diseño reactor'!AZ2863*'Propiedades físicas'!$I$6</f>
        <v>2.0007139759192903E-2</v>
      </c>
      <c r="BG2863" s="24">
        <f>AU2863*'Propiedades físicas'!$O$4+'Diseño reactor'!AV2863*'Propiedades físicas'!$O$5+'Diseño reactor'!AW2863*'Propiedades físicas'!$O$8+'Diseño reactor'!AX2863*'Propiedades físicas'!$O$9+'Diseño reactor'!AY2863*'Propiedades físicas'!$O$7+'Diseño reactor'!AZ2863*'Propiedades físicas'!$O$6</f>
        <v>0.15516434543372554</v>
      </c>
      <c r="BH2863" s="54">
        <f t="shared" si="1823"/>
        <v>41075.622619629976</v>
      </c>
      <c r="BI2863" s="34">
        <f t="shared" si="1845"/>
        <v>274.91604066848186</v>
      </c>
      <c r="BJ2863" s="27">
        <f t="shared" si="1824"/>
        <v>4799.3359702356711</v>
      </c>
      <c r="BK2863" s="34">
        <f t="shared" si="1825"/>
        <v>572.8352494908861</v>
      </c>
      <c r="BL2863" s="27">
        <f t="shared" si="1826"/>
        <v>105.81653432803812</v>
      </c>
      <c r="BM2863" s="34">
        <f t="shared" si="1827"/>
        <v>1.1054421768707483</v>
      </c>
      <c r="BN2863" s="45">
        <f t="shared" si="1828"/>
        <v>3179.4475696716854</v>
      </c>
      <c r="BO2863" s="45">
        <f t="shared" si="1829"/>
        <v>112.85314470489359</v>
      </c>
      <c r="BP2863" s="66">
        <f t="shared" si="1830"/>
        <v>6.6870636007986102</v>
      </c>
    </row>
    <row r="2864" spans="8:68">
      <c r="H2864" s="68">
        <v>2859</v>
      </c>
      <c r="I2864" s="31">
        <f>('Propiedades físicas'!$C$10*'Diseño reactor'!H2864)/1000</f>
        <v>2502.3262600938883</v>
      </c>
      <c r="J2864" s="31">
        <f t="shared" si="1807"/>
        <v>0.18223043384554127</v>
      </c>
      <c r="K2864" s="31">
        <f>(I2864*1000)/'Propiedades físicas'!$F$10</f>
        <v>16345.611150087923</v>
      </c>
      <c r="L2864" s="31">
        <f t="shared" si="1808"/>
        <v>2335.0873071554174</v>
      </c>
      <c r="M2864" s="31">
        <f t="shared" si="1809"/>
        <v>14010.523842932505</v>
      </c>
      <c r="N2864" s="31">
        <f t="shared" si="1810"/>
        <v>0.81674967021875389</v>
      </c>
      <c r="O2864" s="32">
        <f t="shared" si="1811"/>
        <v>4.900498021312524</v>
      </c>
      <c r="P2864" s="33">
        <f t="shared" si="1812"/>
        <v>0.70534237948147305</v>
      </c>
      <c r="Q2864" s="31">
        <f t="shared" si="1813"/>
        <v>4.7718215903317747</v>
      </c>
      <c r="R2864" s="31">
        <f t="shared" si="1814"/>
        <v>9.6210976760078087E-2</v>
      </c>
      <c r="S2864" s="31">
        <f t="shared" si="1815"/>
        <v>0.12867643098074941</v>
      </c>
      <c r="T2864" s="31">
        <f t="shared" si="1816"/>
        <v>1.3123487710937166E-2</v>
      </c>
      <c r="U2864" s="31">
        <f t="shared" si="1817"/>
        <v>2.0728262662656491E-3</v>
      </c>
      <c r="V2864" s="47">
        <f t="shared" si="1831"/>
        <v>6.9849439521466267E-4</v>
      </c>
      <c r="W2864" s="31">
        <f t="shared" si="1818"/>
        <v>0.13640322708357164</v>
      </c>
      <c r="X2864" s="34">
        <f>(S2864*H2864*'Propiedades físicas'!$F$5*60*24*365)/(1000000)</f>
        <v>56938.965830708497</v>
      </c>
      <c r="Y2864" s="34">
        <f>(U2864*H2864*'Propiedades físicas'!$F$7*60*24*365)/(1000000)</f>
        <v>286.84341752084833</v>
      </c>
      <c r="Z2864" s="31">
        <f t="shared" si="1832"/>
        <v>2016.5738629375314</v>
      </c>
      <c r="AA2864" s="31">
        <f t="shared" si="1848"/>
        <v>13642.637926758543</v>
      </c>
      <c r="AB2864" s="31">
        <f t="shared" si="1849"/>
        <v>275.06718255706323</v>
      </c>
      <c r="AC2864" s="31">
        <f t="shared" si="1850"/>
        <v>367.88591617396253</v>
      </c>
      <c r="AD2864" s="31">
        <f t="shared" si="1847"/>
        <v>37.520051365569358</v>
      </c>
      <c r="AE2864" s="31">
        <f t="shared" si="1836"/>
        <v>5.9262102952534912</v>
      </c>
      <c r="AF2864" s="31">
        <f t="shared" si="1837"/>
        <v>16345.611150087923</v>
      </c>
      <c r="AG2864" s="31">
        <f t="shared" si="1838"/>
        <v>0.12337096755948977</v>
      </c>
      <c r="AH2864" s="31">
        <f t="shared" si="1839"/>
        <v>0.83463614798429608</v>
      </c>
      <c r="AI2864" s="31">
        <f t="shared" si="1839"/>
        <v>1.6828198103537025E-2</v>
      </c>
      <c r="AJ2864" s="31">
        <f t="shared" si="1839"/>
        <v>2.2506709158561115E-2</v>
      </c>
      <c r="AK2864" s="31">
        <f t="shared" si="1820"/>
        <v>2.2954205273240909E-3</v>
      </c>
      <c r="AL2864" s="31">
        <f t="shared" si="1820"/>
        <v>3.6255666679196722E-4</v>
      </c>
      <c r="AM2864" s="31">
        <f t="shared" si="1840"/>
        <v>1</v>
      </c>
      <c r="AN2864" s="31">
        <f>(Z2864*'Propiedades físicas'!$F$4)/1000</f>
        <v>1773.3347235900064</v>
      </c>
      <c r="AO2864" s="31">
        <f>(AA2864*'Propiedades físicas'!$F$6)/1000</f>
        <v>437.11011917334372</v>
      </c>
      <c r="AP2864" s="31">
        <f>(AB2864*'Propiedades físicas'!$F$9)/1000</f>
        <v>169.70269827858016</v>
      </c>
      <c r="AQ2864" s="31">
        <f>(AC2864*'Propiedades físicas'!$F$5)/1000</f>
        <v>108.33136573574676</v>
      </c>
      <c r="AR2864" s="31">
        <f>(AD2864*'Propiedades físicas'!$F$8)/1000</f>
        <v>13.301608610121644</v>
      </c>
      <c r="AS2864" s="31">
        <f>(AE2864*'Propiedades físicas'!$F$7)/1000</f>
        <v>0.54574470608989412</v>
      </c>
      <c r="AT2864" s="31">
        <f t="shared" si="1841"/>
        <v>2502.3262600938883</v>
      </c>
      <c r="AU2864" s="31">
        <f t="shared" si="1842"/>
        <v>0.70867446498502162</v>
      </c>
      <c r="AV2864" s="31">
        <f t="shared" si="1846"/>
        <v>0.17468150582288305</v>
      </c>
      <c r="AW2864" s="31">
        <f t="shared" si="1846"/>
        <v>6.7817974412422474E-2</v>
      </c>
      <c r="AX2864" s="31">
        <f t="shared" si="1846"/>
        <v>4.3292262669090212E-2</v>
      </c>
      <c r="AY2864" s="31">
        <f t="shared" si="1843"/>
        <v>5.3156971663729262E-3</v>
      </c>
      <c r="AZ2864" s="31">
        <f t="shared" si="1843"/>
        <v>2.1809494420980003E-4</v>
      </c>
      <c r="BA2864" s="31">
        <f t="shared" si="1844"/>
        <v>1</v>
      </c>
      <c r="BB2864" s="34">
        <f>AU2864*'Propiedades físicas'!$C$4+'Diseño reactor'!AV2864*'Propiedades físicas'!$C$5+'Diseño reactor'!AW2864*'Propiedades físicas'!$C$8+'Diseño reactor'!AX2864*'Propiedades físicas'!$C$9+'Diseño reactor'!AY2864*'Propiedades físicas'!$C$7+'Diseño reactor'!AZ2864*'Propiedades físicas'!$C$6</f>
        <v>875.29596837448628</v>
      </c>
      <c r="BC2864" s="45">
        <f>AU2864*'Propiedades físicas'!$L$4+'Diseño reactor'!AV2864*'Propiedades físicas'!$L$5+'Diseño reactor'!AW2864*'Propiedades físicas'!$L$8+AX2864*'Propiedades físicas'!$L$9+'Diseño reactor'!AY2864*'Propiedades físicas'!$L$7+'Diseño reactor'!AZ2864*'Propiedades físicas'!$L$6</f>
        <v>2.1321210184064445</v>
      </c>
      <c r="BD2864" s="29">
        <f t="shared" si="1821"/>
        <v>1.1939244032415113</v>
      </c>
      <c r="BE2864" s="58">
        <f t="shared" si="1822"/>
        <v>40.969122307281118</v>
      </c>
      <c r="BF2864" s="30">
        <f>AU2864*'Propiedades físicas'!$I$4+'Diseño reactor'!AV2864*'Propiedades físicas'!$I$5+'Diseño reactor'!AW2864*'Propiedades físicas'!$I$8+'Diseño reactor'!AX2864*'Propiedades físicas'!$I$9+'Diseño reactor'!AY2864*'Propiedades físicas'!$I$7+'Diseño reactor'!AZ2864*'Propiedades físicas'!$I$6</f>
        <v>2.0007165825992424E-2</v>
      </c>
      <c r="BG2864" s="24">
        <f>AU2864*'Propiedades físicas'!$O$4+'Diseño reactor'!AV2864*'Propiedades físicas'!$O$5+'Diseño reactor'!AW2864*'Propiedades físicas'!$O$8+'Diseño reactor'!AX2864*'Propiedades físicas'!$O$9+'Diseño reactor'!AY2864*'Propiedades físicas'!$O$7+'Diseño reactor'!AZ2864*'Propiedades físicas'!$O$6</f>
        <v>0.1551655166125695</v>
      </c>
      <c r="BH2864" s="54">
        <f t="shared" si="1823"/>
        <v>41075.565941898276</v>
      </c>
      <c r="BI2864" s="34">
        <f t="shared" si="1845"/>
        <v>274.917389556682</v>
      </c>
      <c r="BJ2864" s="27">
        <f t="shared" si="1824"/>
        <v>4799.3394047293232</v>
      </c>
      <c r="BK2864" s="34">
        <f t="shared" si="1825"/>
        <v>572.83998317991325</v>
      </c>
      <c r="BL2864" s="27">
        <f t="shared" si="1826"/>
        <v>105.81669585476635</v>
      </c>
      <c r="BM2864" s="34">
        <f t="shared" si="1827"/>
        <v>1.1054421768707483</v>
      </c>
      <c r="BN2864" s="45">
        <f t="shared" si="1828"/>
        <v>3180.6535079059968</v>
      </c>
      <c r="BO2864" s="45">
        <f t="shared" si="1829"/>
        <v>112.85821115875359</v>
      </c>
      <c r="BP2864" s="66">
        <f t="shared" si="1830"/>
        <v>6.6870630861248594</v>
      </c>
    </row>
    <row r="2865" spans="8:68">
      <c r="H2865" s="68">
        <v>2860</v>
      </c>
      <c r="I2865" s="31">
        <f>('Propiedades físicas'!$C$10*'Diseño reactor'!H2865)/1000</f>
        <v>2503.2015053754876</v>
      </c>
      <c r="J2865" s="31">
        <f t="shared" si="1807"/>
        <v>0.18216671691063027</v>
      </c>
      <c r="K2865" s="31">
        <f>(I2865*1000)/'Propiedades físicas'!$F$10</f>
        <v>16351.328397779451</v>
      </c>
      <c r="L2865" s="31">
        <f t="shared" si="1808"/>
        <v>2335.9040568256355</v>
      </c>
      <c r="M2865" s="31">
        <f t="shared" si="1809"/>
        <v>14015.424340953814</v>
      </c>
      <c r="N2865" s="31">
        <f t="shared" si="1810"/>
        <v>0.81674967021875367</v>
      </c>
      <c r="O2865" s="32">
        <f t="shared" si="1811"/>
        <v>4.9004980213125222</v>
      </c>
      <c r="P2865" s="33">
        <f t="shared" si="1812"/>
        <v>0.70537602128763044</v>
      </c>
      <c r="Q2865" s="31">
        <f t="shared" si="1813"/>
        <v>4.7718662856893195</v>
      </c>
      <c r="R2865" s="31">
        <f t="shared" si="1814"/>
        <v>9.618651127006872E-2</v>
      </c>
      <c r="S2865" s="31">
        <f t="shared" si="1815"/>
        <v>0.12863173562320446</v>
      </c>
      <c r="T2865" s="31">
        <f t="shared" si="1816"/>
        <v>1.3116188630027783E-2</v>
      </c>
      <c r="U2865" s="31">
        <f t="shared" si="1817"/>
        <v>2.0709490310267236E-3</v>
      </c>
      <c r="V2865" s="47">
        <f t="shared" si="1831"/>
        <v>6.9852771040134279E-4</v>
      </c>
      <c r="W2865" s="31">
        <f t="shared" si="1818"/>
        <v>0.13636203722162937</v>
      </c>
      <c r="X2865" s="34">
        <f>(S2865*H2865*'Propiedades físicas'!$F$5*60*24*365)/(1000000)</f>
        <v>56939.097033447244</v>
      </c>
      <c r="Y2865" s="34">
        <f>(U2865*H2865*'Propiedades físicas'!$F$7*60*24*365)/(1000000)</f>
        <v>286.68387964807192</v>
      </c>
      <c r="Z2865" s="31">
        <f t="shared" si="1832"/>
        <v>2017.3754208826231</v>
      </c>
      <c r="AA2865" s="31">
        <f t="shared" si="1848"/>
        <v>13647.537577071455</v>
      </c>
      <c r="AB2865" s="31">
        <f t="shared" si="1849"/>
        <v>275.09342223239656</v>
      </c>
      <c r="AC2865" s="31">
        <f t="shared" si="1850"/>
        <v>367.88676388236473</v>
      </c>
      <c r="AD2865" s="31">
        <f t="shared" si="1847"/>
        <v>37.51229948187946</v>
      </c>
      <c r="AE2865" s="31">
        <f t="shared" si="1836"/>
        <v>5.9229142287364294</v>
      </c>
      <c r="AF2865" s="31">
        <f t="shared" si="1837"/>
        <v>16351.328397779454</v>
      </c>
      <c r="AG2865" s="31">
        <f t="shared" si="1838"/>
        <v>0.12337685182548147</v>
      </c>
      <c r="AH2865" s="31">
        <f t="shared" si="1839"/>
        <v>0.83464396561962628</v>
      </c>
      <c r="AI2865" s="31">
        <f t="shared" si="1839"/>
        <v>1.6823918860913761E-2</v>
      </c>
      <c r="AJ2865" s="31">
        <f t="shared" si="1839"/>
        <v>2.2498891523230893E-2</v>
      </c>
      <c r="AK2865" s="31">
        <f t="shared" si="1820"/>
        <v>2.2941438499255945E-3</v>
      </c>
      <c r="AL2865" s="31">
        <f t="shared" si="1820"/>
        <v>3.6222832082198126E-4</v>
      </c>
      <c r="AM2865" s="31">
        <f t="shared" si="1840"/>
        <v>0.99999999999999989</v>
      </c>
      <c r="AN2865" s="31">
        <f>(Z2865*'Propiedades físicas'!$F$4)/1000</f>
        <v>1774.0395976157611</v>
      </c>
      <c r="AO2865" s="31">
        <f>(AA2865*'Propiedades físicas'!$F$6)/1000</f>
        <v>437.26710396936937</v>
      </c>
      <c r="AP2865" s="31">
        <f>(AB2865*'Propiedades físicas'!$F$9)/1000</f>
        <v>169.71888684627706</v>
      </c>
      <c r="AQ2865" s="31">
        <f>(AC2865*'Propiedades físicas'!$F$5)/1000</f>
        <v>108.33161536043995</v>
      </c>
      <c r="AR2865" s="31">
        <f>(AD2865*'Propiedades físicas'!$F$8)/1000</f>
        <v>13.2988604123159</v>
      </c>
      <c r="AS2865" s="31">
        <f>(AE2865*'Propiedades físicas'!$F$7)/1000</f>
        <v>0.54544117132433778</v>
      </c>
      <c r="AT2865" s="31">
        <f t="shared" si="1841"/>
        <v>2503.2015053754881</v>
      </c>
      <c r="AU2865" s="31">
        <f t="shared" si="1842"/>
        <v>0.70870826571736567</v>
      </c>
      <c r="AV2865" s="31">
        <f t="shared" si="1846"/>
        <v>0.17468314198052462</v>
      </c>
      <c r="AW2865" s="31">
        <f t="shared" si="1846"/>
        <v>6.7800728979195257E-2</v>
      </c>
      <c r="AX2865" s="31">
        <f t="shared" si="1846"/>
        <v>4.3277225236483655E-2</v>
      </c>
      <c r="AY2865" s="31">
        <f t="shared" si="1843"/>
        <v>5.3127406578165302E-3</v>
      </c>
      <c r="AZ2865" s="31">
        <f t="shared" si="1843"/>
        <v>2.1789742861412986E-4</v>
      </c>
      <c r="BA2865" s="31">
        <f t="shared" si="1844"/>
        <v>0.99999999999999978</v>
      </c>
      <c r="BB2865" s="34">
        <f>AU2865*'Propiedades físicas'!$C$4+'Diseño reactor'!AV2865*'Propiedades físicas'!$C$5+'Diseño reactor'!AW2865*'Propiedades físicas'!$C$8+'Diseño reactor'!AX2865*'Propiedades físicas'!$C$9+'Diseño reactor'!AY2865*'Propiedades físicas'!$C$7+'Diseño reactor'!AZ2865*'Propiedades físicas'!$C$6</f>
        <v>875.29590108654043</v>
      </c>
      <c r="BC2865" s="45">
        <f>AU2865*'Propiedades físicas'!$L$4+'Diseño reactor'!AV2865*'Propiedades físicas'!$L$5+'Diseño reactor'!AW2865*'Propiedades físicas'!$L$8+AX2865*'Propiedades físicas'!$L$9+'Diseño reactor'!AY2865*'Propiedades físicas'!$L$7+'Diseño reactor'!AZ2865*'Propiedades físicas'!$L$6</f>
        <v>2.132144779992418</v>
      </c>
      <c r="BD2865" s="29">
        <f t="shared" si="1821"/>
        <v>1.1935506624565468</v>
      </c>
      <c r="BE2865" s="58">
        <f t="shared" si="1822"/>
        <v>40.968721435776267</v>
      </c>
      <c r="BF2865" s="30">
        <f>AU2865*'Propiedades físicas'!$I$4+'Diseño reactor'!AV2865*'Propiedades físicas'!$I$5+'Diseño reactor'!AW2865*'Propiedades físicas'!$I$8+'Diseño reactor'!AX2865*'Propiedades físicas'!$I$9+'Diseño reactor'!AY2865*'Propiedades físicas'!$I$7+'Diseño reactor'!AZ2865*'Propiedades físicas'!$I$6</f>
        <v>2.0007191855764037E-2</v>
      </c>
      <c r="BG2865" s="24">
        <f>AU2865*'Propiedades físicas'!$O$4+'Diseño reactor'!AV2865*'Propiedades físicas'!$O$5+'Diseño reactor'!AW2865*'Propiedades físicas'!$O$8+'Diseño reactor'!AX2865*'Propiedades físicas'!$O$9+'Diseño reactor'!AY2865*'Propiedades físicas'!$O$7+'Diseño reactor'!AZ2865*'Propiedades físicas'!$O$6</f>
        <v>0.15516668707967102</v>
      </c>
      <c r="BH2865" s="54">
        <f t="shared" si="1823"/>
        <v>41075.509344075203</v>
      </c>
      <c r="BI2865" s="34">
        <f t="shared" si="1845"/>
        <v>274.91873726524204</v>
      </c>
      <c r="BJ2865" s="27">
        <f t="shared" si="1824"/>
        <v>4799.3428385408279</v>
      </c>
      <c r="BK2865" s="34">
        <f t="shared" si="1825"/>
        <v>572.84471416609586</v>
      </c>
      <c r="BL2865" s="27">
        <f t="shared" si="1826"/>
        <v>105.81685728709139</v>
      </c>
      <c r="BM2865" s="34">
        <f t="shared" si="1827"/>
        <v>1.1054421768707483</v>
      </c>
      <c r="BN2865" s="45">
        <f t="shared" si="1828"/>
        <v>3181.8594557617471</v>
      </c>
      <c r="BO2865" s="45">
        <f t="shared" si="1829"/>
        <v>112.86327455306429</v>
      </c>
      <c r="BP2865" s="66">
        <f t="shared" si="1830"/>
        <v>6.6870625720601833</v>
      </c>
    </row>
    <row r="2866" spans="8:68">
      <c r="H2866" s="68">
        <v>2861</v>
      </c>
      <c r="I2866" s="31">
        <f>('Propiedades físicas'!$C$10*'Diseño reactor'!H2866)/1000</f>
        <v>2504.0767506570878</v>
      </c>
      <c r="J2866" s="31">
        <f t="shared" si="1807"/>
        <v>0.18210304451744233</v>
      </c>
      <c r="K2866" s="31">
        <f>(I2866*1000)/'Propiedades físicas'!$F$10</f>
        <v>16357.045645470984</v>
      </c>
      <c r="L2866" s="31">
        <f t="shared" si="1808"/>
        <v>2336.7208064958545</v>
      </c>
      <c r="M2866" s="31">
        <f t="shared" si="1809"/>
        <v>14020.324838975128</v>
      </c>
      <c r="N2866" s="31">
        <f t="shared" si="1810"/>
        <v>0.81674967021875378</v>
      </c>
      <c r="O2866" s="32">
        <f t="shared" si="1811"/>
        <v>4.9004980213125231</v>
      </c>
      <c r="P2866" s="33">
        <f t="shared" si="1812"/>
        <v>0.70540964278220086</v>
      </c>
      <c r="Q2866" s="31">
        <f t="shared" si="1813"/>
        <v>4.7719109501599721</v>
      </c>
      <c r="R2866" s="31">
        <f t="shared" si="1814"/>
        <v>9.6162057782457927E-2</v>
      </c>
      <c r="S2866" s="31">
        <f t="shared" si="1815"/>
        <v>0.12858707115255175</v>
      </c>
      <c r="T2866" s="31">
        <f t="shared" si="1816"/>
        <v>1.3108895592191222E-2</v>
      </c>
      <c r="U2866" s="31">
        <f t="shared" si="1817"/>
        <v>2.0690740619038017E-3</v>
      </c>
      <c r="V2866" s="47">
        <f t="shared" si="1831"/>
        <v>6.9856100547363586E-4</v>
      </c>
      <c r="W2866" s="31">
        <f t="shared" si="1818"/>
        <v>0.13632087222849107</v>
      </c>
      <c r="X2866" s="34">
        <f>(S2866*H2866*'Propiedades físicas'!$F$5*60*24*365)/(1000000)</f>
        <v>56939.228077803797</v>
      </c>
      <c r="Y2866" s="34">
        <f>(U2866*H2866*'Propiedades físicas'!$F$7*60*24*365)/(1000000)</f>
        <v>286.52447386027939</v>
      </c>
      <c r="Z2866" s="31">
        <f t="shared" si="1832"/>
        <v>2018.1769879998767</v>
      </c>
      <c r="AA2866" s="31">
        <f t="shared" si="1848"/>
        <v>13652.43722840768</v>
      </c>
      <c r="AB2866" s="31">
        <f t="shared" si="1849"/>
        <v>275.11964731561216</v>
      </c>
      <c r="AC2866" s="31">
        <f t="shared" si="1850"/>
        <v>367.88761056745057</v>
      </c>
      <c r="AD2866" s="31">
        <f t="shared" si="1847"/>
        <v>37.504550289259086</v>
      </c>
      <c r="AE2866" s="31">
        <f t="shared" si="1836"/>
        <v>5.9196208911067769</v>
      </c>
      <c r="AF2866" s="31">
        <f t="shared" si="1837"/>
        <v>16357.045645470986</v>
      </c>
      <c r="AG2866" s="31">
        <f t="shared" si="1838"/>
        <v>0.12338273253878697</v>
      </c>
      <c r="AH2866" s="31">
        <f t="shared" si="1839"/>
        <v>0.83465177785255062</v>
      </c>
      <c r="AI2866" s="31">
        <f t="shared" si="1839"/>
        <v>1.6819641717622066E-2</v>
      </c>
      <c r="AJ2866" s="31">
        <f t="shared" si="1839"/>
        <v>2.2491079290306498E-2</v>
      </c>
      <c r="AK2866" s="31">
        <f t="shared" si="1820"/>
        <v>2.2928682295169553E-3</v>
      </c>
      <c r="AL2866" s="31">
        <f t="shared" si="1820"/>
        <v>3.6190037121684189E-4</v>
      </c>
      <c r="AM2866" s="31">
        <f t="shared" si="1840"/>
        <v>0.99999999999999989</v>
      </c>
      <c r="AN2866" s="31">
        <f>(Z2866*'Propiedades físicas'!$F$4)/1000</f>
        <v>1774.7444797073317</v>
      </c>
      <c r="AO2866" s="31">
        <f>(AA2866*'Propiedades físicas'!$F$6)/1000</f>
        <v>437.42408879818203</v>
      </c>
      <c r="AP2866" s="31">
        <f>(AB2866*'Propiedades físicas'!$F$9)/1000</f>
        <v>169.73506641136689</v>
      </c>
      <c r="AQ2866" s="31">
        <f>(AC2866*'Propiedades físicas'!$F$5)/1000</f>
        <v>108.33186468379718</v>
      </c>
      <c r="AR2866" s="31">
        <f>(AD2866*'Propiedades físicas'!$F$8)/1000</f>
        <v>13.296113168548127</v>
      </c>
      <c r="AS2866" s="31">
        <f>(AE2866*'Propiedades físicas'!$F$7)/1000</f>
        <v>0.54513788786202311</v>
      </c>
      <c r="AT2866" s="31">
        <f t="shared" si="1841"/>
        <v>2504.0767506570878</v>
      </c>
      <c r="AU2866" s="31">
        <f t="shared" si="1842"/>
        <v>0.70874204604216939</v>
      </c>
      <c r="AV2866" s="31">
        <f t="shared" si="1846"/>
        <v>0.17468477700749341</v>
      </c>
      <c r="AW2866" s="31">
        <f t="shared" si="1846"/>
        <v>6.7783492006316171E-2</v>
      </c>
      <c r="AX2866" s="31">
        <f t="shared" si="1846"/>
        <v>4.3262198195550564E-2</v>
      </c>
      <c r="AY2866" s="31">
        <f t="shared" si="1843"/>
        <v>5.3097865970198922E-3</v>
      </c>
      <c r="AZ2866" s="31">
        <f t="shared" si="1843"/>
        <v>2.1770015145061947E-4</v>
      </c>
      <c r="BA2866" s="31">
        <f t="shared" si="1844"/>
        <v>1</v>
      </c>
      <c r="BB2866" s="34">
        <f>AU2866*'Propiedades físicas'!$C$4+'Diseño reactor'!AV2866*'Propiedades físicas'!$C$5+'Diseño reactor'!AW2866*'Propiedades físicas'!$C$8+'Diseño reactor'!AX2866*'Propiedades físicas'!$C$9+'Diseño reactor'!AY2866*'Propiedades físicas'!$C$7+'Diseño reactor'!AZ2866*'Propiedades físicas'!$C$6</f>
        <v>875.29583387820537</v>
      </c>
      <c r="BC2866" s="45">
        <f>AU2866*'Propiedades físicas'!$L$4+'Diseño reactor'!AV2866*'Propiedades físicas'!$L$5+'Diseño reactor'!AW2866*'Propiedades físicas'!$L$8+AX2866*'Propiedades físicas'!$L$9+'Diseño reactor'!AY2866*'Propiedades físicas'!$L$7+'Diseño reactor'!AZ2866*'Propiedades físicas'!$L$6</f>
        <v>2.1321685267054939</v>
      </c>
      <c r="BD2866" s="29">
        <f t="shared" si="1821"/>
        <v>1.1931771558302515</v>
      </c>
      <c r="BE2866" s="58">
        <f t="shared" si="1822"/>
        <v>40.968320817938825</v>
      </c>
      <c r="BF2866" s="30">
        <f>AU2866*'Propiedades físicas'!$I$4+'Diseño reactor'!AV2866*'Propiedades físicas'!$I$5+'Diseño reactor'!AW2866*'Propiedades físicas'!$I$8+'Diseño reactor'!AX2866*'Propiedades físicas'!$I$9+'Diseño reactor'!AY2866*'Propiedades físicas'!$I$7+'Diseño reactor'!AZ2866*'Propiedades físicas'!$I$6</f>
        <v>2.0007217848562634E-2</v>
      </c>
      <c r="BG2866" s="24">
        <f>AU2866*'Propiedades físicas'!$O$4+'Diseño reactor'!AV2866*'Propiedades físicas'!$O$5+'Diseño reactor'!AW2866*'Propiedades físicas'!$O$8+'Diseño reactor'!AX2866*'Propiedades físicas'!$O$9+'Diseño reactor'!AY2866*'Propiedades físicas'!$O$7+'Diseño reactor'!AZ2866*'Propiedades físicas'!$O$6</f>
        <v>0.1551678568356708</v>
      </c>
      <c r="BH2866" s="54">
        <f t="shared" si="1823"/>
        <v>41075.452826042085</v>
      </c>
      <c r="BI2866" s="34">
        <f t="shared" si="1845"/>
        <v>274.92008379559593</v>
      </c>
      <c r="BJ2866" s="27">
        <f t="shared" si="1824"/>
        <v>4799.3462716694203</v>
      </c>
      <c r="BK2866" s="34">
        <f t="shared" si="1825"/>
        <v>572.84944245170072</v>
      </c>
      <c r="BL2866" s="27">
        <f t="shared" si="1826"/>
        <v>105.81701862509438</v>
      </c>
      <c r="BM2866" s="34">
        <f t="shared" si="1827"/>
        <v>1.1054421768707483</v>
      </c>
      <c r="BN2866" s="45">
        <f t="shared" si="1828"/>
        <v>3183.0654132300101</v>
      </c>
      <c r="BO2866" s="45">
        <f t="shared" si="1829"/>
        <v>112.86833489059636</v>
      </c>
      <c r="BP2866" s="66">
        <f t="shared" si="1830"/>
        <v>6.6870620586037148</v>
      </c>
    </row>
    <row r="2867" spans="8:68">
      <c r="H2867" s="68">
        <v>2862</v>
      </c>
      <c r="I2867" s="31">
        <f>('Propiedades físicas'!$C$10*'Diseño reactor'!H2867)/1000</f>
        <v>2504.9519959386876</v>
      </c>
      <c r="J2867" s="31">
        <f t="shared" si="1807"/>
        <v>0.1820394166192881</v>
      </c>
      <c r="K2867" s="31">
        <f>(I2867*1000)/'Propiedades físicas'!$F$10</f>
        <v>16362.762893162515</v>
      </c>
      <c r="L2867" s="31">
        <f t="shared" si="1808"/>
        <v>2337.5375561660735</v>
      </c>
      <c r="M2867" s="31">
        <f t="shared" si="1809"/>
        <v>14025.22533699644</v>
      </c>
      <c r="N2867" s="31">
        <f t="shared" si="1810"/>
        <v>0.81674967021875389</v>
      </c>
      <c r="O2867" s="32">
        <f t="shared" si="1811"/>
        <v>4.9004980213125231</v>
      </c>
      <c r="P2867" s="33">
        <f t="shared" si="1812"/>
        <v>0.70544324398357328</v>
      </c>
      <c r="Q2867" s="31">
        <f t="shared" si="1813"/>
        <v>4.7719555837755694</v>
      </c>
      <c r="R2867" s="31">
        <f t="shared" si="1814"/>
        <v>9.6137616288885272E-2</v>
      </c>
      <c r="S2867" s="31">
        <f t="shared" si="1815"/>
        <v>0.12854243753695449</v>
      </c>
      <c r="T2867" s="31">
        <f t="shared" si="1816"/>
        <v>1.3101608590816915E-2</v>
      </c>
      <c r="U2867" s="31">
        <f t="shared" si="1817"/>
        <v>2.0672013554784703E-3</v>
      </c>
      <c r="V2867" s="47">
        <f t="shared" si="1831"/>
        <v>6.9859428044975226E-4</v>
      </c>
      <c r="W2867" s="31">
        <f t="shared" si="1818"/>
        <v>0.13627973208164129</v>
      </c>
      <c r="X2867" s="34">
        <f>(S2867*H2867*'Propiedades físicas'!$F$5*60*24*365)/(1000000)</f>
        <v>56939.358964017105</v>
      </c>
      <c r="Y2867" s="34">
        <f>(U2867*H2867*'Propiedades físicas'!$F$7*60*24*365)/(1000000)</f>
        <v>286.36520001298163</v>
      </c>
      <c r="Z2867" s="31">
        <f t="shared" si="1832"/>
        <v>2018.9785642809868</v>
      </c>
      <c r="AA2867" s="31">
        <f t="shared" si="1848"/>
        <v>13657.336880765679</v>
      </c>
      <c r="AB2867" s="31">
        <f t="shared" si="1849"/>
        <v>275.14585781878964</v>
      </c>
      <c r="AC2867" s="31">
        <f t="shared" si="1850"/>
        <v>367.88845623076378</v>
      </c>
      <c r="AD2867" s="31">
        <f t="shared" si="1847"/>
        <v>37.496803786918008</v>
      </c>
      <c r="AE2867" s="31">
        <f t="shared" si="1836"/>
        <v>5.9163302793793822</v>
      </c>
      <c r="AF2867" s="31">
        <f t="shared" si="1837"/>
        <v>16362.762893162517</v>
      </c>
      <c r="AG2867" s="31">
        <f t="shared" si="1838"/>
        <v>0.12338860970262268</v>
      </c>
      <c r="AH2867" s="31">
        <f t="shared" si="1839"/>
        <v>0.83465958468863777</v>
      </c>
      <c r="AI2867" s="31">
        <f t="shared" si="1839"/>
        <v>1.6815366672199621E-2</v>
      </c>
      <c r="AJ2867" s="31">
        <f t="shared" si="1839"/>
        <v>2.2483272454219376E-2</v>
      </c>
      <c r="AK2867" s="31">
        <f t="shared" si="1820"/>
        <v>2.2915936649419238E-3</v>
      </c>
      <c r="AL2867" s="31">
        <f t="shared" si="1820"/>
        <v>3.6157281737863662E-4</v>
      </c>
      <c r="AM2867" s="31">
        <f t="shared" si="1840"/>
        <v>0.99999999999999989</v>
      </c>
      <c r="AN2867" s="31">
        <f>(Z2867*'Propiedades físicas'!$F$4)/1000</f>
        <v>1775.4493698574142</v>
      </c>
      <c r="AO2867" s="31">
        <f>(AA2867*'Propiedades físicas'!$F$6)/1000</f>
        <v>437.58107365973234</v>
      </c>
      <c r="AP2867" s="31">
        <f>(AB2867*'Propiedades físicas'!$F$9)/1000</f>
        <v>169.75123698130224</v>
      </c>
      <c r="AQ2867" s="31">
        <f>(AC2867*'Propiedades físicas'!$F$5)/1000</f>
        <v>108.33211370627302</v>
      </c>
      <c r="AR2867" s="31">
        <f>(AD2867*'Propiedades físicas'!$F$8)/1000</f>
        <v>13.293366878538167</v>
      </c>
      <c r="AS2867" s="31">
        <f>(AE2867*'Propiedades físicas'!$F$7)/1000</f>
        <v>0.54483485542804733</v>
      </c>
      <c r="AT2867" s="31">
        <f t="shared" si="1841"/>
        <v>2504.951995938688</v>
      </c>
      <c r="AU2867" s="31">
        <f t="shared" si="1842"/>
        <v>0.70877580597790857</v>
      </c>
      <c r="AV2867" s="31">
        <f t="shared" si="1846"/>
        <v>0.17468641090495482</v>
      </c>
      <c r="AW2867" s="31">
        <f t="shared" si="1846"/>
        <v>6.7766263487892053E-2</v>
      </c>
      <c r="AX2867" s="31">
        <f t="shared" si="1846"/>
        <v>4.3247181535579653E-2</v>
      </c>
      <c r="AY2867" s="31">
        <f t="shared" si="1843"/>
        <v>5.3068349813053823E-3</v>
      </c>
      <c r="AZ2867" s="31">
        <f t="shared" si="1843"/>
        <v>2.1750311235959623E-4</v>
      </c>
      <c r="BA2867" s="31">
        <f t="shared" si="1844"/>
        <v>1</v>
      </c>
      <c r="BB2867" s="34">
        <f>AU2867*'Propiedades físicas'!$C$4+'Diseño reactor'!AV2867*'Propiedades físicas'!$C$5+'Diseño reactor'!AW2867*'Propiedades físicas'!$C$8+'Diseño reactor'!AX2867*'Propiedades físicas'!$C$9+'Diseño reactor'!AY2867*'Propiedades físicas'!$C$7+'Diseño reactor'!AZ2867*'Propiedades físicas'!$C$6</f>
        <v>875.29576674936595</v>
      </c>
      <c r="BC2867" s="45">
        <f>AU2867*'Propiedades físicas'!$L$4+'Diseño reactor'!AV2867*'Propiedades físicas'!$L$5+'Diseño reactor'!AW2867*'Propiedades físicas'!$L$8+AX2867*'Propiedades físicas'!$L$9+'Diseño reactor'!AY2867*'Propiedades físicas'!$L$7+'Diseño reactor'!AZ2867*'Propiedades físicas'!$L$6</f>
        <v>2.1321922585595665</v>
      </c>
      <c r="BD2867" s="29">
        <f t="shared" si="1821"/>
        <v>1.1928038831424486</v>
      </c>
      <c r="BE2867" s="58">
        <f t="shared" si="1822"/>
        <v>40.967920453527618</v>
      </c>
      <c r="BF2867" s="30">
        <f>AU2867*'Propiedades físicas'!$I$4+'Diseño reactor'!AV2867*'Propiedades físicas'!$I$5+'Diseño reactor'!AW2867*'Propiedades físicas'!$I$8+'Diseño reactor'!AX2867*'Propiedades físicas'!$I$9+'Diseño reactor'!AY2867*'Propiedades físicas'!$I$7+'Diseño reactor'!AZ2867*'Propiedades físicas'!$I$6</f>
        <v>2.0007243804442978E-2</v>
      </c>
      <c r="BG2867" s="24">
        <f>AU2867*'Propiedades físicas'!$O$4+'Diseño reactor'!AV2867*'Propiedades físicas'!$O$5+'Diseño reactor'!AW2867*'Propiedades físicas'!$O$8+'Diseño reactor'!AX2867*'Propiedades físicas'!$O$9+'Diseño reactor'!AY2867*'Propiedades físicas'!$O$7+'Diseño reactor'!AZ2867*'Propiedades físicas'!$O$6</f>
        <v>0.15516902588120868</v>
      </c>
      <c r="BH2867" s="54">
        <f t="shared" si="1823"/>
        <v>41075.396387680514</v>
      </c>
      <c r="BI2867" s="34">
        <f t="shared" si="1845"/>
        <v>274.92142914917474</v>
      </c>
      <c r="BJ2867" s="27">
        <f t="shared" si="1824"/>
        <v>4799.3497041143282</v>
      </c>
      <c r="BK2867" s="34">
        <f t="shared" si="1825"/>
        <v>572.85416803899022</v>
      </c>
      <c r="BL2867" s="27">
        <f t="shared" si="1826"/>
        <v>105.81717986885624</v>
      </c>
      <c r="BM2867" s="34">
        <f t="shared" si="1827"/>
        <v>1.1054421768707483</v>
      </c>
      <c r="BN2867" s="45">
        <f t="shared" si="1828"/>
        <v>3184.2713803018614</v>
      </c>
      <c r="BO2867" s="45">
        <f t="shared" si="1829"/>
        <v>112.87339217411692</v>
      </c>
      <c r="BP2867" s="66">
        <f t="shared" si="1830"/>
        <v>6.6870615457545757</v>
      </c>
    </row>
    <row r="2868" spans="8:68">
      <c r="H2868" s="68">
        <v>2863</v>
      </c>
      <c r="I2868" s="31">
        <f>('Propiedades físicas'!$C$10*'Diseño reactor'!H2868)/1000</f>
        <v>2505.8272412202873</v>
      </c>
      <c r="J2868" s="31">
        <f t="shared" si="1807"/>
        <v>0.18197583316954333</v>
      </c>
      <c r="K2868" s="31">
        <f>(I2868*1000)/'Propiedades físicas'!$F$10</f>
        <v>16368.480140854048</v>
      </c>
      <c r="L2868" s="31">
        <f t="shared" si="1808"/>
        <v>2338.3543058362925</v>
      </c>
      <c r="M2868" s="31">
        <f t="shared" si="1809"/>
        <v>14030.125835017754</v>
      </c>
      <c r="N2868" s="31">
        <f t="shared" si="1810"/>
        <v>0.81674967021875389</v>
      </c>
      <c r="O2868" s="32">
        <f t="shared" si="1811"/>
        <v>4.9004980213125231</v>
      </c>
      <c r="P2868" s="33">
        <f t="shared" si="1812"/>
        <v>0.70547682491011476</v>
      </c>
      <c r="Q2868" s="31">
        <f t="shared" si="1813"/>
        <v>4.7720001865679045</v>
      </c>
      <c r="R2868" s="31">
        <f t="shared" si="1814"/>
        <v>9.6113186780997326E-2</v>
      </c>
      <c r="S2868" s="31">
        <f t="shared" si="1815"/>
        <v>0.12849783474461929</v>
      </c>
      <c r="T2868" s="31">
        <f t="shared" si="1816"/>
        <v>1.3094327619303247E-2</v>
      </c>
      <c r="U2868" s="31">
        <f t="shared" si="1817"/>
        <v>2.0653309083385023E-3</v>
      </c>
      <c r="V2868" s="47">
        <f t="shared" si="1831"/>
        <v>6.9862753534788067E-4</v>
      </c>
      <c r="W2868" s="31">
        <f t="shared" si="1818"/>
        <v>0.13623861675859184</v>
      </c>
      <c r="X2868" s="34">
        <f>(S2868*H2868*'Propiedades físicas'!$F$5*60*24*365)/(1000000)</f>
        <v>56939.489692325602</v>
      </c>
      <c r="Y2868" s="34">
        <f>(U2868*H2868*'Propiedades físicas'!$F$7*60*24*365)/(1000000)</f>
        <v>286.20605796188556</v>
      </c>
      <c r="Z2868" s="31">
        <f t="shared" si="1832"/>
        <v>2019.7801497176586</v>
      </c>
      <c r="AA2868" s="31">
        <f t="shared" si="1848"/>
        <v>13662.236534143911</v>
      </c>
      <c r="AB2868" s="31">
        <f t="shared" si="1849"/>
        <v>275.17205375399533</v>
      </c>
      <c r="AC2868" s="31">
        <f t="shared" si="1850"/>
        <v>367.889300873845</v>
      </c>
      <c r="AD2868" s="31">
        <f t="shared" si="1847"/>
        <v>37.489059974065199</v>
      </c>
      <c r="AE2868" s="31">
        <f t="shared" si="1836"/>
        <v>5.913042390573132</v>
      </c>
      <c r="AF2868" s="31">
        <f t="shared" si="1837"/>
        <v>16368.480140854048</v>
      </c>
      <c r="AG2868" s="31">
        <f t="shared" si="1838"/>
        <v>0.12339448332020114</v>
      </c>
      <c r="AH2868" s="31">
        <f t="shared" si="1839"/>
        <v>0.8346673861334486</v>
      </c>
      <c r="AI2868" s="31">
        <f t="shared" si="1839"/>
        <v>1.6811093723185337E-2</v>
      </c>
      <c r="AJ2868" s="31">
        <f t="shared" si="1839"/>
        <v>2.2475471009408568E-2</v>
      </c>
      <c r="AK2868" s="31">
        <f t="shared" si="1820"/>
        <v>2.2903201550458158E-3</v>
      </c>
      <c r="AL2868" s="31">
        <f t="shared" si="1820"/>
        <v>3.6124565871053507E-4</v>
      </c>
      <c r="AM2868" s="31">
        <f t="shared" si="1840"/>
        <v>1</v>
      </c>
      <c r="AN2868" s="31">
        <f>(Z2868*'Propiedades físicas'!$F$4)/1000</f>
        <v>1776.1542680587147</v>
      </c>
      <c r="AO2868" s="31">
        <f>(AA2868*'Propiedades físicas'!$F$6)/1000</f>
        <v>437.73805855397086</v>
      </c>
      <c r="AP2868" s="31">
        <f>(AB2868*'Propiedades físicas'!$F$9)/1000</f>
        <v>169.76739856352739</v>
      </c>
      <c r="AQ2868" s="31">
        <f>(AC2868*'Propiedades físicas'!$F$5)/1000</f>
        <v>108.33236242832115</v>
      </c>
      <c r="AR2868" s="31">
        <f>(AD2868*'Propiedades físicas'!$F$8)/1000</f>
        <v>13.290621542005589</v>
      </c>
      <c r="AS2868" s="31">
        <f>(AE2868*'Propiedades físicas'!$F$7)/1000</f>
        <v>0.54453207374787971</v>
      </c>
      <c r="AT2868" s="31">
        <f t="shared" si="1841"/>
        <v>2505.8272412202882</v>
      </c>
      <c r="AU2868" s="31">
        <f t="shared" si="1842"/>
        <v>0.70880954554303699</v>
      </c>
      <c r="AV2868" s="31">
        <f t="shared" si="1846"/>
        <v>0.17468804367407273</v>
      </c>
      <c r="AW2868" s="31">
        <f t="shared" si="1846"/>
        <v>6.7749043418034685E-2</v>
      </c>
      <c r="AX2868" s="31">
        <f t="shared" si="1846"/>
        <v>4.3232175245874263E-2</v>
      </c>
      <c r="AY2868" s="31">
        <f t="shared" si="1843"/>
        <v>5.3038858079990057E-3</v>
      </c>
      <c r="AZ2868" s="31">
        <f t="shared" si="1843"/>
        <v>2.1730631098203855E-4</v>
      </c>
      <c r="BA2868" s="31">
        <f t="shared" si="1844"/>
        <v>0.99999999999999978</v>
      </c>
      <c r="BB2868" s="34">
        <f>AU2868*'Propiedades físicas'!$C$4+'Diseño reactor'!AV2868*'Propiedades físicas'!$C$5+'Diseño reactor'!AW2868*'Propiedades físicas'!$C$8+'Diseño reactor'!AX2868*'Propiedades físicas'!$C$9+'Diseño reactor'!AY2868*'Propiedades físicas'!$C$7+'Diseño reactor'!AZ2868*'Propiedades físicas'!$C$6</f>
        <v>875.29569969990837</v>
      </c>
      <c r="BC2868" s="45">
        <f>AU2868*'Propiedades físicas'!$L$4+'Diseño reactor'!AV2868*'Propiedades físicas'!$L$5+'Diseño reactor'!AW2868*'Propiedades físicas'!$L$8+AX2868*'Propiedades físicas'!$L$9+'Diseño reactor'!AY2868*'Propiedades físicas'!$L$7+'Diseño reactor'!AZ2868*'Propiedades físicas'!$L$6</f>
        <v>2.1322159755685131</v>
      </c>
      <c r="BD2868" s="29">
        <f t="shared" si="1821"/>
        <v>1.1924308441732361</v>
      </c>
      <c r="BE2868" s="58">
        <f t="shared" si="1822"/>
        <v>40.967520342301825</v>
      </c>
      <c r="BF2868" s="30">
        <f>AU2868*'Propiedades físicas'!$I$4+'Diseño reactor'!AV2868*'Propiedades físicas'!$I$5+'Diseño reactor'!AW2868*'Propiedades físicas'!$I$8+'Diseño reactor'!AX2868*'Propiedades físicas'!$I$9+'Diseño reactor'!AY2868*'Propiedades físicas'!$I$7+'Diseño reactor'!AZ2868*'Propiedades físicas'!$I$6</f>
        <v>2.0007269723459745E-2</v>
      </c>
      <c r="BG2868" s="24">
        <f>AU2868*'Propiedades físicas'!$O$4+'Diseño reactor'!AV2868*'Propiedades físicas'!$O$5+'Diseño reactor'!AW2868*'Propiedades físicas'!$O$8+'Diseño reactor'!AX2868*'Propiedades físicas'!$O$9+'Diseño reactor'!AY2868*'Propiedades físicas'!$O$7+'Diseño reactor'!AZ2868*'Propiedades físicas'!$O$6</f>
        <v>0.15517019421692385</v>
      </c>
      <c r="BH2868" s="54">
        <f t="shared" si="1823"/>
        <v>41075.340028872233</v>
      </c>
      <c r="BI2868" s="34">
        <f t="shared" si="1845"/>
        <v>274.92277332740713</v>
      </c>
      <c r="BJ2868" s="27">
        <f t="shared" si="1824"/>
        <v>4799.3531358747678</v>
      </c>
      <c r="BK2868" s="34">
        <f t="shared" si="1825"/>
        <v>572.85889093022331</v>
      </c>
      <c r="BL2868" s="27">
        <f t="shared" si="1826"/>
        <v>105.81734101845785</v>
      </c>
      <c r="BM2868" s="34">
        <f t="shared" si="1827"/>
        <v>1.1054421768707483</v>
      </c>
      <c r="BN2868" s="45">
        <f t="shared" si="1828"/>
        <v>3185.4773569683948</v>
      </c>
      <c r="BO2868" s="45">
        <f t="shared" si="1829"/>
        <v>112.87844640638977</v>
      </c>
      <c r="BP2868" s="66">
        <f t="shared" si="1830"/>
        <v>6.6870610335118954</v>
      </c>
    </row>
    <row r="2869" spans="8:68">
      <c r="H2869" s="68">
        <v>2864</v>
      </c>
      <c r="I2869" s="31">
        <f>('Propiedades físicas'!$C$10*'Diseño reactor'!H2869)/1000</f>
        <v>2506.7024865018871</v>
      </c>
      <c r="J2869" s="31">
        <f t="shared" si="1807"/>
        <v>0.18191229412164894</v>
      </c>
      <c r="K2869" s="31">
        <f>(I2869*1000)/'Propiedades físicas'!$F$10</f>
        <v>16374.197388545577</v>
      </c>
      <c r="L2869" s="31">
        <f t="shared" si="1808"/>
        <v>2339.171055506511</v>
      </c>
      <c r="M2869" s="31">
        <f t="shared" si="1809"/>
        <v>14035.026333039066</v>
      </c>
      <c r="N2869" s="31">
        <f t="shared" si="1810"/>
        <v>0.81674967021875389</v>
      </c>
      <c r="O2869" s="32">
        <f t="shared" si="1811"/>
        <v>4.9004980213125231</v>
      </c>
      <c r="P2869" s="33">
        <f t="shared" si="1812"/>
        <v>0.70551038558017076</v>
      </c>
      <c r="Q2869" s="31">
        <f t="shared" si="1813"/>
        <v>4.772044758568728</v>
      </c>
      <c r="R2869" s="31">
        <f t="shared" si="1814"/>
        <v>9.608876925044775E-2</v>
      </c>
      <c r="S2869" s="31">
        <f t="shared" si="1815"/>
        <v>0.12845326274379631</v>
      </c>
      <c r="T2869" s="31">
        <f t="shared" si="1816"/>
        <v>1.3087052671057515E-2</v>
      </c>
      <c r="U2869" s="31">
        <f t="shared" si="1817"/>
        <v>2.0634627170778436E-3</v>
      </c>
      <c r="V2869" s="47">
        <f t="shared" si="1831"/>
        <v>6.9866077018618852E-4</v>
      </c>
      <c r="W2869" s="31">
        <f t="shared" si="1818"/>
        <v>0.13619752623688158</v>
      </c>
      <c r="X2869" s="34">
        <f>(S2869*H2869*'Propiedades físicas'!$F$5*60*24*365)/(1000000)</f>
        <v>56939.620262967394</v>
      </c>
      <c r="Y2869" s="34">
        <f>(U2869*H2869*'Propiedades físicas'!$F$7*60*24*365)/(1000000)</f>
        <v>286.04704756289283</v>
      </c>
      <c r="Z2869" s="31">
        <f t="shared" si="1832"/>
        <v>2020.581744301609</v>
      </c>
      <c r="AA2869" s="31">
        <f t="shared" si="1848"/>
        <v>13667.136188540837</v>
      </c>
      <c r="AB2869" s="31">
        <f t="shared" si="1849"/>
        <v>275.19823513328237</v>
      </c>
      <c r="AC2869" s="31">
        <f t="shared" si="1850"/>
        <v>367.89014449823264</v>
      </c>
      <c r="AD2869" s="31">
        <f t="shared" si="1847"/>
        <v>37.481318849908725</v>
      </c>
      <c r="AE2869" s="31">
        <f t="shared" si="1836"/>
        <v>5.9097572217109438</v>
      </c>
      <c r="AF2869" s="31">
        <f t="shared" si="1837"/>
        <v>16374.197388545581</v>
      </c>
      <c r="AG2869" s="31">
        <f t="shared" si="1838"/>
        <v>0.12340035339473117</v>
      </c>
      <c r="AH2869" s="31">
        <f t="shared" si="1839"/>
        <v>0.83467518219253645</v>
      </c>
      <c r="AI2869" s="31">
        <f t="shared" si="1839"/>
        <v>1.6806822869119359E-2</v>
      </c>
      <c r="AJ2869" s="31">
        <f t="shared" si="1839"/>
        <v>2.2467674950320728E-2</v>
      </c>
      <c r="AK2869" s="31">
        <f t="shared" si="1820"/>
        <v>2.2890476986755048E-3</v>
      </c>
      <c r="AL2869" s="31">
        <f t="shared" si="1820"/>
        <v>3.6091889461678652E-4</v>
      </c>
      <c r="AM2869" s="31">
        <f t="shared" si="1840"/>
        <v>1.0000000000000002</v>
      </c>
      <c r="AN2869" s="31">
        <f>(Z2869*'Propiedades físicas'!$F$4)/1000</f>
        <v>1776.859174303949</v>
      </c>
      <c r="AO2869" s="31">
        <f>(AA2869*'Propiedades físicas'!$F$6)/1000</f>
        <v>437.89504348084841</v>
      </c>
      <c r="AP2869" s="31">
        <f>(AB2869*'Propiedades físicas'!$F$9)/1000</f>
        <v>169.78355116547854</v>
      </c>
      <c r="AQ2869" s="31">
        <f>(AC2869*'Propiedades físicas'!$F$5)/1000</f>
        <v>108.33261085039457</v>
      </c>
      <c r="AR2869" s="31">
        <f>(AD2869*'Propiedades físicas'!$F$8)/1000</f>
        <v>13.287877158669637</v>
      </c>
      <c r="AS2869" s="31">
        <f>(AE2869*'Propiedades físicas'!$F$7)/1000</f>
        <v>0.54422954254736078</v>
      </c>
      <c r="AT2869" s="31">
        <f t="shared" si="1841"/>
        <v>2506.7024865018875</v>
      </c>
      <c r="AU2869" s="31">
        <f t="shared" si="1842"/>
        <v>0.70884326475598725</v>
      </c>
      <c r="AV2869" s="31">
        <f t="shared" si="1846"/>
        <v>0.17468967531600951</v>
      </c>
      <c r="AW2869" s="31">
        <f t="shared" si="1846"/>
        <v>6.7731831790860869E-2</v>
      </c>
      <c r="AX2869" s="31">
        <f t="shared" si="1846"/>
        <v>4.3217179315752439E-2</v>
      </c>
      <c r="AY2869" s="31">
        <f t="shared" si="1843"/>
        <v>5.3009390744303761E-3</v>
      </c>
      <c r="AZ2869" s="31">
        <f t="shared" si="1843"/>
        <v>2.1710974695957441E-4</v>
      </c>
      <c r="BA2869" s="31">
        <f t="shared" si="1844"/>
        <v>1</v>
      </c>
      <c r="BB2869" s="34">
        <f>AU2869*'Propiedades físicas'!$C$4+'Diseño reactor'!AV2869*'Propiedades físicas'!$C$5+'Diseño reactor'!AW2869*'Propiedades físicas'!$C$8+'Diseño reactor'!AX2869*'Propiedades físicas'!$C$9+'Diseño reactor'!AY2869*'Propiedades físicas'!$C$7+'Diseño reactor'!AZ2869*'Propiedades físicas'!$C$6</f>
        <v>875.29563272971916</v>
      </c>
      <c r="BC2869" s="45">
        <f>AU2869*'Propiedades físicas'!$L$4+'Diseño reactor'!AV2869*'Propiedades físicas'!$L$5+'Diseño reactor'!AW2869*'Propiedades físicas'!$L$8+AX2869*'Propiedades físicas'!$L$9+'Diseño reactor'!AY2869*'Propiedades físicas'!$L$7+'Diseño reactor'!AZ2869*'Propiedades físicas'!$L$6</f>
        <v>2.1322396777461967</v>
      </c>
      <c r="BD2869" s="29">
        <f t="shared" si="1821"/>
        <v>1.1920580387029873</v>
      </c>
      <c r="BE2869" s="58">
        <f t="shared" si="1822"/>
        <v>40.967120484020882</v>
      </c>
      <c r="BF2869" s="30">
        <f>AU2869*'Propiedades físicas'!$I$4+'Diseño reactor'!AV2869*'Propiedades físicas'!$I$5+'Diseño reactor'!AW2869*'Propiedades físicas'!$I$8+'Diseño reactor'!AX2869*'Propiedades físicas'!$I$9+'Diseño reactor'!AY2869*'Propiedades físicas'!$I$7+'Diseño reactor'!AZ2869*'Propiedades físicas'!$I$6</f>
        <v>2.0007295605667542E-2</v>
      </c>
      <c r="BG2869" s="24">
        <f>AU2869*'Propiedades físicas'!$O$4+'Diseño reactor'!AV2869*'Propiedades físicas'!$O$5+'Diseño reactor'!AW2869*'Propiedades físicas'!$O$8+'Diseño reactor'!AX2869*'Propiedades físicas'!$O$9+'Diseño reactor'!AY2869*'Propiedades físicas'!$O$7+'Diseño reactor'!AZ2869*'Propiedades físicas'!$O$6</f>
        <v>0.15517136184345492</v>
      </c>
      <c r="BH2869" s="54">
        <f t="shared" si="1823"/>
        <v>41075.283749499213</v>
      </c>
      <c r="BI2869" s="34">
        <f t="shared" si="1845"/>
        <v>274.92411633172026</v>
      </c>
      <c r="BJ2869" s="27">
        <f t="shared" si="1824"/>
        <v>4799.3565669499822</v>
      </c>
      <c r="BK2869" s="34">
        <f t="shared" si="1825"/>
        <v>572.8636111276594</v>
      </c>
      <c r="BL2869" s="27">
        <f t="shared" si="1826"/>
        <v>105.81750207398001</v>
      </c>
      <c r="BM2869" s="34">
        <f t="shared" si="1827"/>
        <v>1.1054421768707483</v>
      </c>
      <c r="BN2869" s="45">
        <f t="shared" si="1828"/>
        <v>3186.68334322072</v>
      </c>
      <c r="BO2869" s="45">
        <f t="shared" si="1829"/>
        <v>112.88349759017547</v>
      </c>
      <c r="BP2869" s="66">
        <f t="shared" si="1830"/>
        <v>6.687060521874808</v>
      </c>
    </row>
    <row r="2870" spans="8:68">
      <c r="H2870" s="68">
        <v>2865</v>
      </c>
      <c r="I2870" s="31">
        <f>('Propiedades físicas'!$C$10*'Diseño reactor'!H2870)/1000</f>
        <v>2507.5777317834868</v>
      </c>
      <c r="J2870" s="31">
        <f t="shared" si="1807"/>
        <v>0.18184879942911084</v>
      </c>
      <c r="K2870" s="31">
        <f>(I2870*1000)/'Propiedades físicas'!$F$10</f>
        <v>16379.914636237108</v>
      </c>
      <c r="L2870" s="31">
        <f t="shared" si="1808"/>
        <v>2339.9878051767296</v>
      </c>
      <c r="M2870" s="31">
        <f t="shared" si="1809"/>
        <v>14039.926831060378</v>
      </c>
      <c r="N2870" s="31">
        <f t="shared" si="1810"/>
        <v>0.81674967021875378</v>
      </c>
      <c r="O2870" s="32">
        <f t="shared" si="1811"/>
        <v>4.9004980213125231</v>
      </c>
      <c r="P2870" s="33">
        <f t="shared" si="1812"/>
        <v>0.70554392601206406</v>
      </c>
      <c r="Q2870" s="31">
        <f t="shared" si="1813"/>
        <v>4.7720892998097453</v>
      </c>
      <c r="R2870" s="31">
        <f t="shared" si="1814"/>
        <v>9.6064363688897272E-2</v>
      </c>
      <c r="S2870" s="31">
        <f t="shared" si="1815"/>
        <v>0.12840872150277896</v>
      </c>
      <c r="T2870" s="31">
        <f t="shared" si="1816"/>
        <v>1.3079783739495943E-2</v>
      </c>
      <c r="U2870" s="31">
        <f t="shared" si="1817"/>
        <v>2.0615967782966001E-3</v>
      </c>
      <c r="V2870" s="47">
        <f t="shared" si="1831"/>
        <v>6.9869398498282069E-4</v>
      </c>
      <c r="W2870" s="31">
        <f t="shared" si="1818"/>
        <v>0.13615646049407654</v>
      </c>
      <c r="X2870" s="34">
        <f>(S2870*H2870*'Propiedades físicas'!$F$5*60*24*365)/(1000000)</f>
        <v>56939.750676180069</v>
      </c>
      <c r="Y2870" s="34">
        <f>(U2870*H2870*'Propiedades físicas'!$F$7*60*24*365)/(1000000)</f>
        <v>285.88816867209999</v>
      </c>
      <c r="Z2870" s="31">
        <f t="shared" si="1832"/>
        <v>2021.3833480245635</v>
      </c>
      <c r="AA2870" s="31">
        <f t="shared" si="1848"/>
        <v>13672.03584395492</v>
      </c>
      <c r="AB2870" s="31">
        <f t="shared" si="1849"/>
        <v>275.2244019686907</v>
      </c>
      <c r="AC2870" s="31">
        <f t="shared" si="1850"/>
        <v>367.8909871054617</v>
      </c>
      <c r="AD2870" s="31">
        <f t="shared" si="1847"/>
        <v>37.473580413655874</v>
      </c>
      <c r="AE2870" s="31">
        <f t="shared" si="1836"/>
        <v>5.9064747698197593</v>
      </c>
      <c r="AF2870" s="31">
        <f t="shared" si="1837"/>
        <v>16379.914636237112</v>
      </c>
      <c r="AG2870" s="31">
        <f t="shared" si="1838"/>
        <v>0.12340621992941761</v>
      </c>
      <c r="AH2870" s="31">
        <f t="shared" si="1839"/>
        <v>0.8346829728714471</v>
      </c>
      <c r="AI2870" s="31">
        <f t="shared" si="1839"/>
        <v>1.6802554108543071E-2</v>
      </c>
      <c r="AJ2870" s="31">
        <f t="shared" si="1839"/>
        <v>2.2459884271410081E-2</v>
      </c>
      <c r="AK2870" s="31">
        <f t="shared" si="1820"/>
        <v>2.287776294679428E-3</v>
      </c>
      <c r="AL2870" s="31">
        <f t="shared" si="1820"/>
        <v>3.6059252450271797E-4</v>
      </c>
      <c r="AM2870" s="31">
        <f t="shared" si="1840"/>
        <v>1</v>
      </c>
      <c r="AN2870" s="31">
        <f>(Z2870*'Propiedades físicas'!$F$4)/1000</f>
        <v>1777.5640885858406</v>
      </c>
      <c r="AO2870" s="31">
        <f>(AA2870*'Propiedades físicas'!$F$6)/1000</f>
        <v>438.05202844031561</v>
      </c>
      <c r="AP2870" s="31">
        <f>(AB2870*'Propiedades físicas'!$F$9)/1000</f>
        <v>169.79969479458373</v>
      </c>
      <c r="AQ2870" s="31">
        <f>(AC2870*'Propiedades físicas'!$F$5)/1000</f>
        <v>108.33285897294532</v>
      </c>
      <c r="AR2870" s="31">
        <f>(AD2870*'Propiedades físicas'!$F$8)/1000</f>
        <v>13.285133728249274</v>
      </c>
      <c r="AS2870" s="31">
        <f>(AE2870*'Propiedades físicas'!$F$7)/1000</f>
        <v>0.54392726155270166</v>
      </c>
      <c r="AT2870" s="31">
        <f t="shared" si="1841"/>
        <v>2507.5777317834868</v>
      </c>
      <c r="AU2870" s="31">
        <f t="shared" si="1842"/>
        <v>0.70887696363516828</v>
      </c>
      <c r="AV2870" s="31">
        <f t="shared" si="1846"/>
        <v>0.17469130583192569</v>
      </c>
      <c r="AW2870" s="31">
        <f t="shared" si="1846"/>
        <v>6.7714628600492308E-2</v>
      </c>
      <c r="AX2870" s="31">
        <f t="shared" si="1846"/>
        <v>4.3202193734546673E-2</v>
      </c>
      <c r="AY2870" s="31">
        <f t="shared" si="1843"/>
        <v>5.2979947779327142E-3</v>
      </c>
      <c r="AZ2870" s="31">
        <f t="shared" si="1843"/>
        <v>2.1691341993447974E-4</v>
      </c>
      <c r="BA2870" s="31">
        <f t="shared" si="1844"/>
        <v>1.0000000000000002</v>
      </c>
      <c r="BB2870" s="34">
        <f>AU2870*'Propiedades físicas'!$C$4+'Diseño reactor'!AV2870*'Propiedades físicas'!$C$5+'Diseño reactor'!AW2870*'Propiedades físicas'!$C$8+'Diseño reactor'!AX2870*'Propiedades físicas'!$C$9+'Diseño reactor'!AY2870*'Propiedades físicas'!$C$7+'Diseño reactor'!AZ2870*'Propiedades físicas'!$C$6</f>
        <v>875.29556583868418</v>
      </c>
      <c r="BC2870" s="45">
        <f>AU2870*'Propiedades físicas'!$L$4+'Diseño reactor'!AV2870*'Propiedades físicas'!$L$5+'Diseño reactor'!AW2870*'Propiedades físicas'!$L$8+AX2870*'Propiedades físicas'!$L$9+'Diseño reactor'!AY2870*'Propiedades físicas'!$L$7+'Diseño reactor'!AZ2870*'Propiedades físicas'!$L$6</f>
        <v>2.1322633651064589</v>
      </c>
      <c r="BD2870" s="29">
        <f t="shared" si="1821"/>
        <v>1.1916854665123531</v>
      </c>
      <c r="BE2870" s="58">
        <f t="shared" si="1822"/>
        <v>40.966720878444569</v>
      </c>
      <c r="BF2870" s="30">
        <f>AU2870*'Propiedades físicas'!$I$4+'Diseño reactor'!AV2870*'Propiedades físicas'!$I$5+'Diseño reactor'!AW2870*'Propiedades físicas'!$I$8+'Diseño reactor'!AX2870*'Propiedades físicas'!$I$9+'Diseño reactor'!AY2870*'Propiedades físicas'!$I$7+'Diseño reactor'!AZ2870*'Propiedades físicas'!$I$6</f>
        <v>2.0007321451120861E-2</v>
      </c>
      <c r="BG2870" s="24">
        <f>AU2870*'Propiedades físicas'!$O$4+'Diseño reactor'!AV2870*'Propiedades físicas'!$O$5+'Diseño reactor'!AW2870*'Propiedades físicas'!$O$8+'Diseño reactor'!AX2870*'Propiedades físicas'!$O$9+'Diseño reactor'!AY2870*'Propiedades físicas'!$O$7+'Diseño reactor'!AZ2870*'Propiedades físicas'!$O$6</f>
        <v>0.15517252876143933</v>
      </c>
      <c r="BH2870" s="54">
        <f t="shared" si="1823"/>
        <v>41075.227549443603</v>
      </c>
      <c r="BI2870" s="34">
        <f t="shared" si="1845"/>
        <v>274.92545816353879</v>
      </c>
      <c r="BJ2870" s="27">
        <f t="shared" si="1824"/>
        <v>4799.3599973392111</v>
      </c>
      <c r="BK2870" s="34">
        <f t="shared" si="1825"/>
        <v>572.86832863355392</v>
      </c>
      <c r="BL2870" s="27">
        <f t="shared" si="1826"/>
        <v>105.81766303550346</v>
      </c>
      <c r="BM2870" s="34">
        <f t="shared" si="1827"/>
        <v>1.1054421768707483</v>
      </c>
      <c r="BN2870" s="45">
        <f t="shared" si="1828"/>
        <v>3187.8893390499434</v>
      </c>
      <c r="BO2870" s="45">
        <f t="shared" si="1829"/>
        <v>112.88854572823119</v>
      </c>
      <c r="BP2870" s="66">
        <f t="shared" si="1830"/>
        <v>6.6870600108424405</v>
      </c>
    </row>
    <row r="2871" spans="8:68">
      <c r="H2871" s="68">
        <v>2866</v>
      </c>
      <c r="I2871" s="31">
        <f>('Propiedades físicas'!$C$10*'Diseño reactor'!H2871)/1000</f>
        <v>2508.452977065087</v>
      </c>
      <c r="J2871" s="31">
        <f t="shared" si="1807"/>
        <v>0.18178534904549981</v>
      </c>
      <c r="K2871" s="31">
        <f>(I2871*1000)/'Propiedades físicas'!$F$10</f>
        <v>16385.63188392864</v>
      </c>
      <c r="L2871" s="31">
        <f t="shared" si="1808"/>
        <v>2340.8045548469486</v>
      </c>
      <c r="M2871" s="31">
        <f t="shared" si="1809"/>
        <v>14044.827329081691</v>
      </c>
      <c r="N2871" s="31">
        <f t="shared" si="1810"/>
        <v>0.81674967021875389</v>
      </c>
      <c r="O2871" s="32">
        <f t="shared" si="1811"/>
        <v>4.9004980213125231</v>
      </c>
      <c r="P2871" s="33">
        <f t="shared" si="1812"/>
        <v>0.70557744622409568</v>
      </c>
      <c r="Q2871" s="31">
        <f t="shared" si="1813"/>
        <v>4.7721338103226199</v>
      </c>
      <c r="R2871" s="31">
        <f t="shared" si="1814"/>
        <v>9.603997008801364E-2</v>
      </c>
      <c r="S2871" s="31">
        <f t="shared" si="1815"/>
        <v>0.128364210989904</v>
      </c>
      <c r="T2871" s="31">
        <f t="shared" si="1816"/>
        <v>1.3072520818043637E-2</v>
      </c>
      <c r="U2871" s="31">
        <f t="shared" si="1817"/>
        <v>2.059733088601026E-3</v>
      </c>
      <c r="V2871" s="47">
        <f t="shared" si="1831"/>
        <v>6.987271797559006E-4</v>
      </c>
      <c r="W2871" s="31">
        <f t="shared" si="1818"/>
        <v>0.13611541950776976</v>
      </c>
      <c r="X2871" s="34">
        <f>(S2871*H2871*'Propiedades físicas'!$F$5*60*24*365)/(1000000)</f>
        <v>56939.880932200824</v>
      </c>
      <c r="Y2871" s="34">
        <f>(U2871*H2871*'Propiedades físicas'!$F$7*60*24*365)/(1000000)</f>
        <v>285.72942114579814</v>
      </c>
      <c r="Z2871" s="31">
        <f t="shared" si="1832"/>
        <v>2022.1849608782582</v>
      </c>
      <c r="AA2871" s="31">
        <f t="shared" si="1848"/>
        <v>13676.935500384629</v>
      </c>
      <c r="AB2871" s="31">
        <f t="shared" si="1849"/>
        <v>275.25055427224709</v>
      </c>
      <c r="AC2871" s="31">
        <f t="shared" si="1850"/>
        <v>367.89182869706485</v>
      </c>
      <c r="AD2871" s="31">
        <f t="shared" si="1847"/>
        <v>37.465844664513064</v>
      </c>
      <c r="AE2871" s="31">
        <f t="shared" si="1836"/>
        <v>5.9031950319305411</v>
      </c>
      <c r="AF2871" s="31">
        <f t="shared" si="1837"/>
        <v>16385.631883928643</v>
      </c>
      <c r="AG2871" s="31">
        <f t="shared" si="1838"/>
        <v>0.12341208292746145</v>
      </c>
      <c r="AH2871" s="31">
        <f t="shared" si="1839"/>
        <v>0.83469075817571869</v>
      </c>
      <c r="AI2871" s="31">
        <f t="shared" si="1839"/>
        <v>1.6798287439999084E-2</v>
      </c>
      <c r="AJ2871" s="31">
        <f t="shared" si="1839"/>
        <v>2.2452098967138432E-2</v>
      </c>
      <c r="AK2871" s="31">
        <f t="shared" si="1820"/>
        <v>2.2865059419075757E-3</v>
      </c>
      <c r="AL2871" s="31">
        <f t="shared" si="1820"/>
        <v>3.6026654777473143E-4</v>
      </c>
      <c r="AM2871" s="31">
        <f t="shared" si="1840"/>
        <v>1</v>
      </c>
      <c r="AN2871" s="31">
        <f>(Z2871*'Propiedades físicas'!$F$4)/1000</f>
        <v>1778.2690108971226</v>
      </c>
      <c r="AO2871" s="31">
        <f>(AA2871*'Propiedades físicas'!$F$6)/1000</f>
        <v>438.20901343232345</v>
      </c>
      <c r="AP2871" s="31">
        <f>(AB2871*'Propiedades físicas'!$F$9)/1000</f>
        <v>169.81582945826284</v>
      </c>
      <c r="AQ2871" s="31">
        <f>(AC2871*'Propiedades físicas'!$F$5)/1000</f>
        <v>108.33310679642469</v>
      </c>
      <c r="AR2871" s="31">
        <f>(AD2871*'Propiedades físicas'!$F$8)/1000</f>
        <v>13.282391250463165</v>
      </c>
      <c r="AS2871" s="31">
        <f>(AE2871*'Propiedades físicas'!$F$7)/1000</f>
        <v>0.5436252304904835</v>
      </c>
      <c r="AT2871" s="31">
        <f t="shared" si="1841"/>
        <v>2508.452977065087</v>
      </c>
      <c r="AU2871" s="31">
        <f t="shared" si="1842"/>
        <v>0.70891064219896749</v>
      </c>
      <c r="AV2871" s="31">
        <f t="shared" si="1846"/>
        <v>0.17469293522298035</v>
      </c>
      <c r="AW2871" s="31">
        <f t="shared" si="1846"/>
        <v>6.7697433841055657E-2</v>
      </c>
      <c r="AX2871" s="31">
        <f t="shared" si="1846"/>
        <v>4.3187218491604104E-2</v>
      </c>
      <c r="AY2871" s="31">
        <f t="shared" si="1843"/>
        <v>5.2950529158428492E-3</v>
      </c>
      <c r="AZ2871" s="31">
        <f t="shared" si="1843"/>
        <v>2.1671732954967727E-4</v>
      </c>
      <c r="BA2871" s="31">
        <f t="shared" si="1844"/>
        <v>1.0000000000000002</v>
      </c>
      <c r="BB2871" s="34">
        <f>AU2871*'Propiedades físicas'!$C$4+'Diseño reactor'!AV2871*'Propiedades físicas'!$C$5+'Diseño reactor'!AW2871*'Propiedades físicas'!$C$8+'Diseño reactor'!AX2871*'Propiedades físicas'!$C$9+'Diseño reactor'!AY2871*'Propiedades físicas'!$C$7+'Diseño reactor'!AZ2871*'Propiedades físicas'!$C$6</f>
        <v>875.29549902669021</v>
      </c>
      <c r="BC2871" s="45">
        <f>AU2871*'Propiedades físicas'!$L$4+'Diseño reactor'!AV2871*'Propiedades físicas'!$L$5+'Diseño reactor'!AW2871*'Propiedades físicas'!$L$8+AX2871*'Propiedades físicas'!$L$9+'Diseño reactor'!AY2871*'Propiedades físicas'!$L$7+'Diseño reactor'!AZ2871*'Propiedades físicas'!$L$6</f>
        <v>2.1322870376631253</v>
      </c>
      <c r="BD2871" s="29">
        <f t="shared" si="1821"/>
        <v>1.1913131273822584</v>
      </c>
      <c r="BE2871" s="58">
        <f t="shared" si="1822"/>
        <v>40.966321525332944</v>
      </c>
      <c r="BF2871" s="30">
        <f>AU2871*'Propiedades físicas'!$I$4+'Diseño reactor'!AV2871*'Propiedades físicas'!$I$5+'Diseño reactor'!AW2871*'Propiedades físicas'!$I$8+'Diseño reactor'!AX2871*'Propiedades físicas'!$I$9+'Diseño reactor'!AY2871*'Propiedades físicas'!$I$7+'Diseño reactor'!AZ2871*'Propiedades físicas'!$I$6</f>
        <v>2.0007347259874086E-2</v>
      </c>
      <c r="BG2871" s="24">
        <f>AU2871*'Propiedades físicas'!$O$4+'Diseño reactor'!AV2871*'Propiedades físicas'!$O$5+'Diseño reactor'!AW2871*'Propiedades físicas'!$O$8+'Diseño reactor'!AX2871*'Propiedades físicas'!$O$9+'Diseño reactor'!AY2871*'Propiedades físicas'!$O$7+'Diseño reactor'!AZ2871*'Propiedades físicas'!$O$6</f>
        <v>0.15517369497151404</v>
      </c>
      <c r="BH2871" s="54">
        <f t="shared" si="1823"/>
        <v>41075.171428587812</v>
      </c>
      <c r="BI2871" s="34">
        <f t="shared" si="1845"/>
        <v>274.92679882428473</v>
      </c>
      <c r="BJ2871" s="27">
        <f t="shared" si="1824"/>
        <v>4799.3634270416887</v>
      </c>
      <c r="BK2871" s="34">
        <f t="shared" si="1825"/>
        <v>572.87304345015946</v>
      </c>
      <c r="BL2871" s="27">
        <f t="shared" si="1826"/>
        <v>105.8178239031088</v>
      </c>
      <c r="BM2871" s="34">
        <f t="shared" si="1827"/>
        <v>1.1054421768707483</v>
      </c>
      <c r="BN2871" s="45">
        <f t="shared" si="1828"/>
        <v>3189.0953444471925</v>
      </c>
      <c r="BO2871" s="45">
        <f t="shared" si="1829"/>
        <v>112.89359082331082</v>
      </c>
      <c r="BP2871" s="66">
        <f t="shared" si="1830"/>
        <v>6.6870595004139286</v>
      </c>
    </row>
    <row r="2872" spans="8:68">
      <c r="H2872" s="68">
        <v>2867</v>
      </c>
      <c r="I2872" s="31">
        <f>('Propiedades físicas'!$C$10*'Diseño reactor'!H2872)/1000</f>
        <v>2509.3282223466867</v>
      </c>
      <c r="J2872" s="31">
        <f t="shared" si="1807"/>
        <v>0.18172194292445151</v>
      </c>
      <c r="K2872" s="31">
        <f>(I2872*1000)/'Propiedades físicas'!$F$10</f>
        <v>16391.349131620173</v>
      </c>
      <c r="L2872" s="31">
        <f t="shared" si="1808"/>
        <v>2341.6213045171676</v>
      </c>
      <c r="M2872" s="31">
        <f t="shared" si="1809"/>
        <v>14049.727827103005</v>
      </c>
      <c r="N2872" s="31">
        <f t="shared" si="1810"/>
        <v>0.816749670218754</v>
      </c>
      <c r="O2872" s="32">
        <f t="shared" si="1811"/>
        <v>4.9004980213125231</v>
      </c>
      <c r="P2872" s="33">
        <f t="shared" si="1812"/>
        <v>0.70561094623454435</v>
      </c>
      <c r="Q2872" s="31">
        <f t="shared" si="1813"/>
        <v>4.7721782901389727</v>
      </c>
      <c r="R2872" s="31">
        <f t="shared" si="1814"/>
        <v>9.6015588439471666E-2</v>
      </c>
      <c r="S2872" s="31">
        <f t="shared" si="1815"/>
        <v>0.12831973117355136</v>
      </c>
      <c r="T2872" s="31">
        <f t="shared" si="1816"/>
        <v>1.3065263900134594E-2</v>
      </c>
      <c r="U2872" s="31">
        <f t="shared" si="1817"/>
        <v>2.057871644603507E-3</v>
      </c>
      <c r="V2872" s="47">
        <f t="shared" si="1831"/>
        <v>6.9876035452352933E-4</v>
      </c>
      <c r="W2872" s="31">
        <f t="shared" si="1818"/>
        <v>0.13607440325558129</v>
      </c>
      <c r="X2872" s="34">
        <f>(S2872*H2872*'Propiedades físicas'!$F$5*60*24*365)/(1000000)</f>
        <v>56940.011031266433</v>
      </c>
      <c r="Y2872" s="34">
        <f>(U2872*H2872*'Propiedades físicas'!$F$7*60*24*365)/(1000000)</f>
        <v>285.57080484047225</v>
      </c>
      <c r="Z2872" s="31">
        <f t="shared" si="1832"/>
        <v>2022.9865828544387</v>
      </c>
      <c r="AA2872" s="31">
        <f t="shared" si="1848"/>
        <v>13681.835157828435</v>
      </c>
      <c r="AB2872" s="31">
        <f t="shared" si="1849"/>
        <v>275.27669205596527</v>
      </c>
      <c r="AC2872" s="31">
        <f t="shared" si="1850"/>
        <v>367.89266927457174</v>
      </c>
      <c r="AD2872" s="31">
        <f t="shared" si="1847"/>
        <v>37.458111601685879</v>
      </c>
      <c r="AE2872" s="31">
        <f t="shared" si="1836"/>
        <v>5.8999180050782547</v>
      </c>
      <c r="AF2872" s="31">
        <f t="shared" si="1837"/>
        <v>16391.349131620176</v>
      </c>
      <c r="AG2872" s="31">
        <f t="shared" si="1838"/>
        <v>0.12341794239205982</v>
      </c>
      <c r="AH2872" s="31">
        <f t="shared" si="1839"/>
        <v>0.8346985381108819</v>
      </c>
      <c r="AI2872" s="31">
        <f t="shared" si="1839"/>
        <v>1.6794022862031247E-2</v>
      </c>
      <c r="AJ2872" s="31">
        <f t="shared" si="1839"/>
        <v>2.2444319031975132E-2</v>
      </c>
      <c r="AK2872" s="31">
        <f t="shared" si="1820"/>
        <v>2.2852366392114905E-3</v>
      </c>
      <c r="AL2872" s="31">
        <f t="shared" si="1820"/>
        <v>3.5994096384030146E-4</v>
      </c>
      <c r="AM2872" s="31">
        <f t="shared" si="1840"/>
        <v>0.99999999999999989</v>
      </c>
      <c r="AN2872" s="31">
        <f>(Z2872*'Propiedades físicas'!$F$4)/1000</f>
        <v>1778.9739412305362</v>
      </c>
      <c r="AO2872" s="31">
        <f>(AA2872*'Propiedades físicas'!$F$6)/1000</f>
        <v>438.36599845682304</v>
      </c>
      <c r="AP2872" s="31">
        <f>(AB2872*'Propiedades físicas'!$F$9)/1000</f>
        <v>169.83195516392774</v>
      </c>
      <c r="AQ2872" s="31">
        <f>(AC2872*'Propiedades físicas'!$F$5)/1000</f>
        <v>108.33335432128315</v>
      </c>
      <c r="AR2872" s="31">
        <f>(AD2872*'Propiedades físicas'!$F$8)/1000</f>
        <v>13.279649725029673</v>
      </c>
      <c r="AS2872" s="31">
        <f>(AE2872*'Propiedades físicas'!$F$7)/1000</f>
        <v>0.54332344908765651</v>
      </c>
      <c r="AT2872" s="31">
        <f t="shared" si="1841"/>
        <v>2509.3282223466872</v>
      </c>
      <c r="AU2872" s="31">
        <f t="shared" si="1842"/>
        <v>0.70894430046574997</v>
      </c>
      <c r="AV2872" s="31">
        <f t="shared" si="1846"/>
        <v>0.17469456349033111</v>
      </c>
      <c r="AW2872" s="31">
        <f t="shared" si="1846"/>
        <v>6.7680247506682639E-2</v>
      </c>
      <c r="AX2872" s="31">
        <f t="shared" si="1846"/>
        <v>4.3172253576286394E-2</v>
      </c>
      <c r="AY2872" s="31">
        <f t="shared" si="1843"/>
        <v>5.2921134855012063E-3</v>
      </c>
      <c r="AZ2872" s="31">
        <f t="shared" si="1843"/>
        <v>2.1652147544873516E-4</v>
      </c>
      <c r="BA2872" s="31">
        <f t="shared" si="1844"/>
        <v>1</v>
      </c>
      <c r="BB2872" s="34">
        <f>AU2872*'Propiedades físicas'!$C$4+'Diseño reactor'!AV2872*'Propiedades físicas'!$C$5+'Diseño reactor'!AW2872*'Propiedades físicas'!$C$8+'Diseño reactor'!AX2872*'Propiedades físicas'!$C$9+'Diseño reactor'!AY2872*'Propiedades físicas'!$C$7+'Diseño reactor'!AZ2872*'Propiedades físicas'!$C$6</f>
        <v>875.29543229362343</v>
      </c>
      <c r="BC2872" s="45">
        <f>AU2872*'Propiedades físicas'!$L$4+'Diseño reactor'!AV2872*'Propiedades físicas'!$L$5+'Diseño reactor'!AW2872*'Propiedades físicas'!$L$8+AX2872*'Propiedades físicas'!$L$9+'Diseño reactor'!AY2872*'Propiedades físicas'!$L$7+'Diseño reactor'!AZ2872*'Propiedades físicas'!$L$6</f>
        <v>2.1323106954300073</v>
      </c>
      <c r="BD2872" s="29">
        <f t="shared" si="1821"/>
        <v>1.1909410210939015</v>
      </c>
      <c r="BE2872" s="58">
        <f t="shared" si="1822"/>
        <v>40.965922424446383</v>
      </c>
      <c r="BF2872" s="30">
        <f>AU2872*'Propiedades físicas'!$I$4+'Diseño reactor'!AV2872*'Propiedades físicas'!$I$5+'Diseño reactor'!AW2872*'Propiedades físicas'!$I$8+'Diseño reactor'!AX2872*'Propiedades físicas'!$I$9+'Diseño reactor'!AY2872*'Propiedades físicas'!$I$7+'Diseño reactor'!AZ2872*'Propiedades físicas'!$I$6</f>
        <v>2.0007373031981537E-2</v>
      </c>
      <c r="BG2872" s="24">
        <f>AU2872*'Propiedades físicas'!$O$4+'Diseño reactor'!AV2872*'Propiedades físicas'!$O$5+'Diseño reactor'!AW2872*'Propiedades físicas'!$O$8+'Diseño reactor'!AX2872*'Propiedades físicas'!$O$9+'Diseño reactor'!AY2872*'Propiedades físicas'!$O$7+'Diseño reactor'!AZ2872*'Propiedades físicas'!$O$6</f>
        <v>0.15517486047431525</v>
      </c>
      <c r="BH2872" s="54">
        <f t="shared" si="1823"/>
        <v>41075.115386814374</v>
      </c>
      <c r="BI2872" s="34">
        <f t="shared" si="1845"/>
        <v>274.92813831537865</v>
      </c>
      <c r="BJ2872" s="27">
        <f t="shared" si="1824"/>
        <v>4799.3668560566484</v>
      </c>
      <c r="BK2872" s="34">
        <f t="shared" si="1825"/>
        <v>572.87775557972577</v>
      </c>
      <c r="BL2872" s="27">
        <f t="shared" si="1826"/>
        <v>105.81798467687651</v>
      </c>
      <c r="BM2872" s="34">
        <f t="shared" si="1827"/>
        <v>1.1054421768707483</v>
      </c>
      <c r="BN2872" s="45">
        <f t="shared" si="1828"/>
        <v>3190.3013594036042</v>
      </c>
      <c r="BO2872" s="45">
        <f t="shared" si="1829"/>
        <v>112.89863287816485</v>
      </c>
      <c r="BP2872" s="66">
        <f t="shared" si="1830"/>
        <v>6.6870589905884028</v>
      </c>
    </row>
    <row r="2873" spans="8:68">
      <c r="H2873" s="68">
        <v>2868</v>
      </c>
      <c r="I2873" s="31">
        <f>('Propiedades físicas'!$C$10*'Diseño reactor'!H2873)/1000</f>
        <v>2510.2034676282865</v>
      </c>
      <c r="J2873" s="31">
        <f t="shared" si="1807"/>
        <v>0.18165858101966614</v>
      </c>
      <c r="K2873" s="31">
        <f>(I2873*1000)/'Propiedades físicas'!$F$10</f>
        <v>16397.066379311706</v>
      </c>
      <c r="L2873" s="31">
        <f t="shared" si="1808"/>
        <v>2342.4380541873866</v>
      </c>
      <c r="M2873" s="31">
        <f t="shared" si="1809"/>
        <v>14054.628325124319</v>
      </c>
      <c r="N2873" s="31">
        <f t="shared" si="1810"/>
        <v>0.816749670218754</v>
      </c>
      <c r="O2873" s="32">
        <f t="shared" si="1811"/>
        <v>4.900498021312524</v>
      </c>
      <c r="P2873" s="33">
        <f t="shared" si="1812"/>
        <v>0.70564442606166666</v>
      </c>
      <c r="Q2873" s="31">
        <f t="shared" si="1813"/>
        <v>4.7722227392903802</v>
      </c>
      <c r="R2873" s="31">
        <f t="shared" si="1814"/>
        <v>9.5991218734953171E-2</v>
      </c>
      <c r="S2873" s="31">
        <f t="shared" si="1815"/>
        <v>0.12827528202214417</v>
      </c>
      <c r="T2873" s="31">
        <f t="shared" si="1816"/>
        <v>1.3058012979211681E-2</v>
      </c>
      <c r="U2873" s="31">
        <f t="shared" si="1817"/>
        <v>2.0560124429225527E-3</v>
      </c>
      <c r="V2873" s="47">
        <f t="shared" si="1831"/>
        <v>6.9879350930378639E-4</v>
      </c>
      <c r="W2873" s="31">
        <f t="shared" si="1818"/>
        <v>0.13603341171515812</v>
      </c>
      <c r="X2873" s="34">
        <f>(S2873*H2873*'Propiedades físicas'!$F$5*60*24*365)/(1000000)</f>
        <v>56940.140973613219</v>
      </c>
      <c r="Y2873" s="34">
        <f>(U2873*H2873*'Propiedades físicas'!$F$7*60*24*365)/(1000000)</f>
        <v>285.41231961280153</v>
      </c>
      <c r="Z2873" s="31">
        <f t="shared" si="1832"/>
        <v>2023.78821394486</v>
      </c>
      <c r="AA2873" s="31">
        <f t="shared" si="1848"/>
        <v>13686.73481628481</v>
      </c>
      <c r="AB2873" s="31">
        <f t="shared" si="1849"/>
        <v>275.30281533184569</v>
      </c>
      <c r="AC2873" s="31">
        <f t="shared" si="1850"/>
        <v>367.89350883950948</v>
      </c>
      <c r="AD2873" s="31">
        <f t="shared" si="1847"/>
        <v>37.4503812243791</v>
      </c>
      <c r="AE2873" s="31">
        <f t="shared" si="1836"/>
        <v>5.8966436863018812</v>
      </c>
      <c r="AF2873" s="31">
        <f t="shared" si="1837"/>
        <v>16397.066379311706</v>
      </c>
      <c r="AG2873" s="31">
        <f t="shared" si="1838"/>
        <v>0.12342379832640599</v>
      </c>
      <c r="AH2873" s="31">
        <f t="shared" si="1839"/>
        <v>0.83470631268246009</v>
      </c>
      <c r="AI2873" s="31">
        <f t="shared" si="1839"/>
        <v>1.6789760373184633E-2</v>
      </c>
      <c r="AJ2873" s="31">
        <f t="shared" si="1839"/>
        <v>2.2436544460397095E-2</v>
      </c>
      <c r="AK2873" s="31">
        <f t="shared" si="1820"/>
        <v>2.2839683854442715E-3</v>
      </c>
      <c r="AL2873" s="31">
        <f t="shared" si="1820"/>
        <v>3.5961577210797405E-4</v>
      </c>
      <c r="AM2873" s="31">
        <f t="shared" si="1840"/>
        <v>1</v>
      </c>
      <c r="AN2873" s="31">
        <f>(Z2873*'Propiedades físicas'!$F$4)/1000</f>
        <v>1779.6788795788309</v>
      </c>
      <c r="AO2873" s="31">
        <f>(AA2873*'Propiedades físicas'!$F$6)/1000</f>
        <v>438.52298351376533</v>
      </c>
      <c r="AP2873" s="31">
        <f>(AB2873*'Propiedades físicas'!$F$9)/1000</f>
        <v>169.84807191898216</v>
      </c>
      <c r="AQ2873" s="31">
        <f>(AC2873*'Propiedades físicas'!$F$5)/1000</f>
        <v>108.33360154797036</v>
      </c>
      <c r="AR2873" s="31">
        <f>(AD2873*'Propiedades físicas'!$F$8)/1000</f>
        <v>13.276909151666874</v>
      </c>
      <c r="AS2873" s="31">
        <f>(AE2873*'Propiedades físicas'!$F$7)/1000</f>
        <v>0.54302191707154024</v>
      </c>
      <c r="AT2873" s="31">
        <f t="shared" si="1841"/>
        <v>2510.2034676282874</v>
      </c>
      <c r="AU2873" s="31">
        <f t="shared" si="1842"/>
        <v>0.70897793845385881</v>
      </c>
      <c r="AV2873" s="31">
        <f t="shared" si="1846"/>
        <v>0.17469619063513384</v>
      </c>
      <c r="AW2873" s="31">
        <f t="shared" si="1846"/>
        <v>6.7663069591509847E-2</v>
      </c>
      <c r="AX2873" s="31">
        <f t="shared" si="1846"/>
        <v>4.315729897796973E-2</v>
      </c>
      <c r="AY2873" s="31">
        <f t="shared" si="1843"/>
        <v>5.2891764842518049E-3</v>
      </c>
      <c r="AZ2873" s="31">
        <f t="shared" si="1843"/>
        <v>2.1632585727586576E-4</v>
      </c>
      <c r="BA2873" s="31">
        <f t="shared" si="1844"/>
        <v>0.99999999999999978</v>
      </c>
      <c r="BB2873" s="34">
        <f>AU2873*'Propiedades físicas'!$C$4+'Diseño reactor'!AV2873*'Propiedades físicas'!$C$5+'Diseño reactor'!AW2873*'Propiedades físicas'!$C$8+'Diseño reactor'!AX2873*'Propiedades físicas'!$C$9+'Diseño reactor'!AY2873*'Propiedades físicas'!$C$7+'Diseño reactor'!AZ2873*'Propiedades físicas'!$C$6</f>
        <v>875.29536563937143</v>
      </c>
      <c r="BC2873" s="45">
        <f>AU2873*'Propiedades físicas'!$L$4+'Diseño reactor'!AV2873*'Propiedades físicas'!$L$5+'Diseño reactor'!AW2873*'Propiedades físicas'!$L$8+AX2873*'Propiedades físicas'!$L$9+'Diseño reactor'!AY2873*'Propiedades físicas'!$L$7+'Diseño reactor'!AZ2873*'Propiedades físicas'!$L$6</f>
        <v>2.132334338420895</v>
      </c>
      <c r="BD2873" s="29">
        <f t="shared" si="1821"/>
        <v>1.1905691474287552</v>
      </c>
      <c r="BE2873" s="58">
        <f t="shared" si="1822"/>
        <v>40.965523575545575</v>
      </c>
      <c r="BF2873" s="30">
        <f>AU2873*'Propiedades físicas'!$I$4+'Diseño reactor'!AV2873*'Propiedades físicas'!$I$5+'Diseño reactor'!AW2873*'Propiedades físicas'!$I$8+'Diseño reactor'!AX2873*'Propiedades físicas'!$I$9+'Diseño reactor'!AY2873*'Propiedades físicas'!$I$7+'Diseño reactor'!AZ2873*'Propiedades físicas'!$I$6</f>
        <v>2.0007398767497419E-2</v>
      </c>
      <c r="BG2873" s="24">
        <f>AU2873*'Propiedades físicas'!$O$4+'Diseño reactor'!AV2873*'Propiedades físicas'!$O$5+'Diseño reactor'!AW2873*'Propiedades físicas'!$O$8+'Diseño reactor'!AX2873*'Propiedades físicas'!$O$9+'Diseño reactor'!AY2873*'Propiedades físicas'!$O$7+'Diseño reactor'!AZ2873*'Propiedades físicas'!$O$6</f>
        <v>0.15517602527047833</v>
      </c>
      <c r="BH2873" s="54">
        <f t="shared" si="1823"/>
        <v>41075.059424006118</v>
      </c>
      <c r="BI2873" s="34">
        <f t="shared" si="1845"/>
        <v>274.92947663823827</v>
      </c>
      <c r="BJ2873" s="27">
        <f t="shared" si="1824"/>
        <v>4799.3702843833407</v>
      </c>
      <c r="BK2873" s="34">
        <f t="shared" si="1825"/>
        <v>572.88246502450158</v>
      </c>
      <c r="BL2873" s="27">
        <f t="shared" si="1826"/>
        <v>105.81814535688702</v>
      </c>
      <c r="BM2873" s="34">
        <f t="shared" si="1827"/>
        <v>1.1054421768707483</v>
      </c>
      <c r="BN2873" s="45">
        <f t="shared" si="1828"/>
        <v>3191.5073839103256</v>
      </c>
      <c r="BO2873" s="45">
        <f t="shared" si="1829"/>
        <v>112.90367189554053</v>
      </c>
      <c r="BP2873" s="66">
        <f t="shared" si="1830"/>
        <v>6.6870584813650042</v>
      </c>
    </row>
    <row r="2874" spans="8:68">
      <c r="H2874" s="68">
        <v>2869</v>
      </c>
      <c r="I2874" s="31">
        <f>('Propiedades físicas'!$C$10*'Diseño reactor'!H2874)/1000</f>
        <v>2511.0787129098862</v>
      </c>
      <c r="J2874" s="31">
        <f t="shared" si="1807"/>
        <v>0.18159526328490852</v>
      </c>
      <c r="K2874" s="31">
        <f>(I2874*1000)/'Propiedades físicas'!$F$10</f>
        <v>16402.783627003235</v>
      </c>
      <c r="L2874" s="31">
        <f t="shared" si="1808"/>
        <v>2343.2548038576047</v>
      </c>
      <c r="M2874" s="31">
        <f t="shared" si="1809"/>
        <v>14059.528823145629</v>
      </c>
      <c r="N2874" s="31">
        <f t="shared" si="1810"/>
        <v>0.81674967021875378</v>
      </c>
      <c r="O2874" s="32">
        <f t="shared" si="1811"/>
        <v>4.9004980213125231</v>
      </c>
      <c r="P2874" s="33">
        <f t="shared" si="1812"/>
        <v>0.7056778857236975</v>
      </c>
      <c r="Q2874" s="31">
        <f t="shared" si="1813"/>
        <v>4.7722671578083755</v>
      </c>
      <c r="R2874" s="31">
        <f t="shared" si="1814"/>
        <v>9.5966860966146983E-2</v>
      </c>
      <c r="S2874" s="31">
        <f t="shared" si="1815"/>
        <v>0.12823086350414856</v>
      </c>
      <c r="T2874" s="31">
        <f t="shared" si="1816"/>
        <v>1.3050768048726619E-2</v>
      </c>
      <c r="U2874" s="31">
        <f t="shared" si="1817"/>
        <v>2.0541554801827787E-3</v>
      </c>
      <c r="V2874" s="47">
        <f t="shared" si="1831"/>
        <v>6.9882664411472959E-4</v>
      </c>
      <c r="W2874" s="31">
        <f t="shared" si="1818"/>
        <v>0.13599244486417422</v>
      </c>
      <c r="X2874" s="34">
        <f>(S2874*H2874*'Propiedades físicas'!$F$5*60*24*365)/(1000000)</f>
        <v>56940.270759477105</v>
      </c>
      <c r="Y2874" s="34">
        <f>(U2874*H2874*'Propiedades físicas'!$F$7*60*24*365)/(1000000)</f>
        <v>285.2539653196585</v>
      </c>
      <c r="Z2874" s="31">
        <f t="shared" si="1832"/>
        <v>2024.589854141288</v>
      </c>
      <c r="AA2874" s="31">
        <f t="shared" si="1848"/>
        <v>13691.634475752229</v>
      </c>
      <c r="AB2874" s="31">
        <f t="shared" si="1849"/>
        <v>275.32892411187572</v>
      </c>
      <c r="AC2874" s="31">
        <f t="shared" si="1850"/>
        <v>367.8943473934022</v>
      </c>
      <c r="AD2874" s="31">
        <f t="shared" si="1847"/>
        <v>37.442653531796672</v>
      </c>
      <c r="AE2874" s="31">
        <f t="shared" si="1836"/>
        <v>5.8933720726443921</v>
      </c>
      <c r="AF2874" s="31">
        <f t="shared" si="1837"/>
        <v>16402.783627003239</v>
      </c>
      <c r="AG2874" s="31">
        <f t="shared" si="1838"/>
        <v>0.12342965073368936</v>
      </c>
      <c r="AH2874" s="31">
        <f t="shared" si="1839"/>
        <v>0.8347140818959683</v>
      </c>
      <c r="AI2874" s="31">
        <f t="shared" si="1839"/>
        <v>1.6785499972005537E-2</v>
      </c>
      <c r="AJ2874" s="31">
        <f t="shared" si="1839"/>
        <v>2.2428775246888744E-2</v>
      </c>
      <c r="AK2874" s="31">
        <f t="shared" si="1820"/>
        <v>2.2827011794605613E-3</v>
      </c>
      <c r="AL2874" s="31">
        <f t="shared" si="1820"/>
        <v>3.5929097198736268E-4</v>
      </c>
      <c r="AM2874" s="31">
        <f t="shared" si="1840"/>
        <v>1</v>
      </c>
      <c r="AN2874" s="31">
        <f>(Z2874*'Propiedades físicas'!$F$4)/1000</f>
        <v>1780.3838259347658</v>
      </c>
      <c r="AO2874" s="31">
        <f>(AA2874*'Propiedades físicas'!$F$6)/1000</f>
        <v>438.67996860310143</v>
      </c>
      <c r="AP2874" s="31">
        <f>(AB2874*'Propiedades físicas'!$F$9)/1000</f>
        <v>169.86417973082172</v>
      </c>
      <c r="AQ2874" s="31">
        <f>(AC2874*'Propiedades físicas'!$F$5)/1000</f>
        <v>108.33384847693515</v>
      </c>
      <c r="AR2874" s="31">
        <f>(AD2874*'Propiedades físicas'!$F$8)/1000</f>
        <v>13.274169530092552</v>
      </c>
      <c r="AS2874" s="31">
        <f>(AE2874*'Propiedades físicas'!$F$7)/1000</f>
        <v>0.54272063416982208</v>
      </c>
      <c r="AT2874" s="31">
        <f t="shared" si="1841"/>
        <v>2511.0787129098862</v>
      </c>
      <c r="AU2874" s="31">
        <f t="shared" si="1842"/>
        <v>0.70901155618161515</v>
      </c>
      <c r="AV2874" s="31">
        <f t="shared" si="1846"/>
        <v>0.174697816658543</v>
      </c>
      <c r="AW2874" s="31">
        <f t="shared" si="1846"/>
        <v>6.7645900089678926E-2</v>
      </c>
      <c r="AX2874" s="31">
        <f t="shared" si="1846"/>
        <v>4.3142354686044791E-2</v>
      </c>
      <c r="AY2874" s="31">
        <f t="shared" si="1843"/>
        <v>5.286241909442253E-3</v>
      </c>
      <c r="AZ2874" s="31">
        <f t="shared" si="1843"/>
        <v>2.1613047467592403E-4</v>
      </c>
      <c r="BA2874" s="31">
        <f t="shared" si="1844"/>
        <v>1</v>
      </c>
      <c r="BB2874" s="34">
        <f>AU2874*'Propiedades físicas'!$C$4+'Diseño reactor'!AV2874*'Propiedades físicas'!$C$5+'Diseño reactor'!AW2874*'Propiedades físicas'!$C$8+'Diseño reactor'!AX2874*'Propiedades físicas'!$C$9+'Diseño reactor'!AY2874*'Propiedades físicas'!$C$7+'Diseño reactor'!AZ2874*'Propiedades físicas'!$C$6</f>
        <v>875.29529906382163</v>
      </c>
      <c r="BC2874" s="45">
        <f>AU2874*'Propiedades físicas'!$L$4+'Diseño reactor'!AV2874*'Propiedades físicas'!$L$5+'Diseño reactor'!AW2874*'Propiedades físicas'!$L$8+AX2874*'Propiedades físicas'!$L$9+'Diseño reactor'!AY2874*'Propiedades físicas'!$L$7+'Diseño reactor'!AZ2874*'Propiedades físicas'!$L$6</f>
        <v>2.1323579666495647</v>
      </c>
      <c r="BD2874" s="29">
        <f t="shared" si="1821"/>
        <v>1.1901975061685646</v>
      </c>
      <c r="BE2874" s="58">
        <f t="shared" si="1822"/>
        <v>40.965124978391493</v>
      </c>
      <c r="BF2874" s="30">
        <f>AU2874*'Propiedades físicas'!$I$4+'Diseño reactor'!AV2874*'Propiedades físicas'!$I$5+'Diseño reactor'!AW2874*'Propiedades físicas'!$I$8+'Diseño reactor'!AX2874*'Propiedades físicas'!$I$9+'Diseño reactor'!AY2874*'Propiedades físicas'!$I$7+'Diseño reactor'!AZ2874*'Propiedades físicas'!$I$6</f>
        <v>2.0007424466475861E-2</v>
      </c>
      <c r="BG2874" s="24">
        <f>AU2874*'Propiedades físicas'!$O$4+'Diseño reactor'!AV2874*'Propiedades físicas'!$O$5+'Diseño reactor'!AW2874*'Propiedades físicas'!$O$8+'Diseño reactor'!AX2874*'Propiedades físicas'!$O$9+'Diseño reactor'!AY2874*'Propiedades físicas'!$O$7+'Diseño reactor'!AZ2874*'Propiedades físicas'!$O$6</f>
        <v>0.15517718936063798</v>
      </c>
      <c r="BH2874" s="54">
        <f t="shared" si="1823"/>
        <v>41075.003540046018</v>
      </c>
      <c r="BI2874" s="34">
        <f t="shared" si="1845"/>
        <v>274.93081379427952</v>
      </c>
      <c r="BJ2874" s="27">
        <f t="shared" si="1824"/>
        <v>4799.3737120210235</v>
      </c>
      <c r="BK2874" s="34">
        <f t="shared" si="1825"/>
        <v>572.88717178673414</v>
      </c>
      <c r="BL2874" s="27">
        <f t="shared" si="1826"/>
        <v>105.81830594322078</v>
      </c>
      <c r="BM2874" s="34">
        <f t="shared" si="1827"/>
        <v>1.1054421768707483</v>
      </c>
      <c r="BN2874" s="45">
        <f t="shared" si="1828"/>
        <v>3192.7134179585164</v>
      </c>
      <c r="BO2874" s="45">
        <f t="shared" si="1829"/>
        <v>112.90870787818177</v>
      </c>
      <c r="BP2874" s="66">
        <f t="shared" si="1830"/>
        <v>6.6870579727428714</v>
      </c>
    </row>
    <row r="2875" spans="8:68">
      <c r="H2875" s="68">
        <v>2870</v>
      </c>
      <c r="I2875" s="31">
        <f>('Propiedades físicas'!$C$10*'Diseño reactor'!H2875)/1000</f>
        <v>2511.953958191486</v>
      </c>
      <c r="J2875" s="31">
        <f t="shared" si="1807"/>
        <v>0.18153198967400785</v>
      </c>
      <c r="K2875" s="31">
        <f>(I2875*1000)/'Propiedades físicas'!$F$10</f>
        <v>16408.500874694764</v>
      </c>
      <c r="L2875" s="31">
        <f t="shared" si="1808"/>
        <v>2344.0715535278232</v>
      </c>
      <c r="M2875" s="31">
        <f t="shared" si="1809"/>
        <v>14064.429321166939</v>
      </c>
      <c r="N2875" s="31">
        <f t="shared" si="1810"/>
        <v>0.81674967021875378</v>
      </c>
      <c r="O2875" s="32">
        <f t="shared" si="1811"/>
        <v>4.9004980213125222</v>
      </c>
      <c r="P2875" s="33">
        <f t="shared" si="1812"/>
        <v>0.70571132523884994</v>
      </c>
      <c r="Q2875" s="31">
        <f t="shared" si="1813"/>
        <v>4.772311545724448</v>
      </c>
      <c r="R2875" s="31">
        <f t="shared" si="1814"/>
        <v>9.5942515124749037E-2</v>
      </c>
      <c r="S2875" s="31">
        <f t="shared" si="1815"/>
        <v>0.12818647558807364</v>
      </c>
      <c r="T2875" s="31">
        <f t="shared" si="1816"/>
        <v>1.3043529102139961E-2</v>
      </c>
      <c r="U2875" s="31">
        <f t="shared" si="1817"/>
        <v>2.0523007530148974E-3</v>
      </c>
      <c r="V2875" s="47">
        <f t="shared" si="1831"/>
        <v>6.9885975897439518E-4</v>
      </c>
      <c r="W2875" s="31">
        <f t="shared" si="1818"/>
        <v>0.13595150268033043</v>
      </c>
      <c r="X2875" s="34">
        <f>(S2875*H2875*'Propiedades físicas'!$F$5*60*24*365)/(1000000)</f>
        <v>56940.400389093586</v>
      </c>
      <c r="Y2875" s="34">
        <f>(U2875*H2875*'Propiedades físicas'!$F$7*60*24*365)/(1000000)</f>
        <v>285.09574181810888</v>
      </c>
      <c r="Z2875" s="31">
        <f t="shared" si="1832"/>
        <v>2025.3915034354993</v>
      </c>
      <c r="AA2875" s="31">
        <f t="shared" si="1848"/>
        <v>13696.534136229166</v>
      </c>
      <c r="AB2875" s="31">
        <f t="shared" si="1849"/>
        <v>275.35501840802971</v>
      </c>
      <c r="AC2875" s="31">
        <f t="shared" si="1850"/>
        <v>367.89518493777132</v>
      </c>
      <c r="AD2875" s="31">
        <f t="shared" si="1847"/>
        <v>37.434928523141686</v>
      </c>
      <c r="AE2875" s="31">
        <f t="shared" si="1836"/>
        <v>5.890103161152755</v>
      </c>
      <c r="AF2875" s="31">
        <f t="shared" si="1837"/>
        <v>16408.500874694761</v>
      </c>
      <c r="AG2875" s="31">
        <f t="shared" si="1838"/>
        <v>0.12343549961709568</v>
      </c>
      <c r="AH2875" s="31">
        <f t="shared" si="1839"/>
        <v>0.8347218457569151</v>
      </c>
      <c r="AI2875" s="31">
        <f t="shared" si="1839"/>
        <v>1.6781241657041507E-2</v>
      </c>
      <c r="AJ2875" s="31">
        <f t="shared" si="1839"/>
        <v>2.242101138594205E-2</v>
      </c>
      <c r="AK2875" s="31">
        <f t="shared" si="1820"/>
        <v>2.2814350201165508E-3</v>
      </c>
      <c r="AL2875" s="31">
        <f t="shared" si="1820"/>
        <v>3.589665628891479E-4</v>
      </c>
      <c r="AM2875" s="31">
        <f t="shared" si="1840"/>
        <v>1.0000000000000002</v>
      </c>
      <c r="AN2875" s="31">
        <f>(Z2875*'Propiedades físicas'!$F$4)/1000</f>
        <v>1781.0887802911093</v>
      </c>
      <c r="AO2875" s="31">
        <f>(AA2875*'Propiedades físicas'!$F$6)/1000</f>
        <v>438.83695372478246</v>
      </c>
      <c r="AP2875" s="31">
        <f>(AB2875*'Propiedades físicas'!$F$9)/1000</f>
        <v>169.88027860683391</v>
      </c>
      <c r="AQ2875" s="31">
        <f>(AC2875*'Propiedades físicas'!$F$5)/1000</f>
        <v>108.33409510862553</v>
      </c>
      <c r="AR2875" s="31">
        <f>(AD2875*'Propiedades físicas'!$F$8)/1000</f>
        <v>13.271430860024186</v>
      </c>
      <c r="AS2875" s="31">
        <f>(AE2875*'Propiedades físicas'!$F$7)/1000</f>
        <v>0.54241960011055723</v>
      </c>
      <c r="AT2875" s="31">
        <f t="shared" si="1841"/>
        <v>2511.9539581914864</v>
      </c>
      <c r="AU2875" s="31">
        <f t="shared" si="1842"/>
        <v>0.70904515366731768</v>
      </c>
      <c r="AV2875" s="31">
        <f t="shared" si="1846"/>
        <v>0.17469944156171111</v>
      </c>
      <c r="AW2875" s="31">
        <f t="shared" si="1846"/>
        <v>6.7628738995336279E-2</v>
      </c>
      <c r="AX2875" s="31">
        <f t="shared" si="1846"/>
        <v>4.3127420689916651E-2</v>
      </c>
      <c r="AY2875" s="31">
        <f t="shared" si="1843"/>
        <v>5.2833097584237265E-3</v>
      </c>
      <c r="AZ2875" s="31">
        <f t="shared" si="1843"/>
        <v>2.1593532729440599E-4</v>
      </c>
      <c r="BA2875" s="31">
        <f t="shared" si="1844"/>
        <v>0.99999999999999978</v>
      </c>
      <c r="BB2875" s="34">
        <f>AU2875*'Propiedades físicas'!$C$4+'Diseño reactor'!AV2875*'Propiedades físicas'!$C$5+'Diseño reactor'!AW2875*'Propiedades físicas'!$C$8+'Diseño reactor'!AX2875*'Propiedades físicas'!$C$9+'Diseño reactor'!AY2875*'Propiedades físicas'!$C$7+'Diseño reactor'!AZ2875*'Propiedades físicas'!$C$6</f>
        <v>875.29523256686025</v>
      </c>
      <c r="BC2875" s="45">
        <f>AU2875*'Propiedades físicas'!$L$4+'Diseño reactor'!AV2875*'Propiedades físicas'!$L$5+'Diseño reactor'!AW2875*'Propiedades físicas'!$L$8+AX2875*'Propiedades físicas'!$L$9+'Diseño reactor'!AY2875*'Propiedades físicas'!$L$7+'Diseño reactor'!AZ2875*'Propiedades físicas'!$L$6</f>
        <v>2.1323815801297727</v>
      </c>
      <c r="BD2875" s="29">
        <f t="shared" si="1821"/>
        <v>1.1898260970953529</v>
      </c>
      <c r="BE2875" s="58">
        <f t="shared" si="1822"/>
        <v>40.964726632745425</v>
      </c>
      <c r="BF2875" s="30">
        <f>AU2875*'Propiedades físicas'!$I$4+'Diseño reactor'!AV2875*'Propiedades físicas'!$I$5+'Diseño reactor'!AW2875*'Propiedades físicas'!$I$8+'Diseño reactor'!AX2875*'Propiedades físicas'!$I$9+'Diseño reactor'!AY2875*'Propiedades físicas'!$I$7+'Diseño reactor'!AZ2875*'Propiedades físicas'!$I$6</f>
        <v>2.0007450128970893E-2</v>
      </c>
      <c r="BG2875" s="24">
        <f>AU2875*'Propiedades físicas'!$O$4+'Diseño reactor'!AV2875*'Propiedades físicas'!$O$5+'Diseño reactor'!AW2875*'Propiedades físicas'!$O$8+'Diseño reactor'!AX2875*'Propiedades físicas'!$O$9+'Diseño reactor'!AY2875*'Propiedades físicas'!$O$7+'Diseño reactor'!AZ2875*'Propiedades físicas'!$O$6</f>
        <v>0.15517835274542799</v>
      </c>
      <c r="BH2875" s="54">
        <f t="shared" si="1823"/>
        <v>41074.9477348172</v>
      </c>
      <c r="BI2875" s="34">
        <f t="shared" si="1845"/>
        <v>274.93214978491625</v>
      </c>
      <c r="BJ2875" s="27">
        <f t="shared" si="1824"/>
        <v>4799.3771389689255</v>
      </c>
      <c r="BK2875" s="34">
        <f t="shared" si="1825"/>
        <v>572.89187586866365</v>
      </c>
      <c r="BL2875" s="27">
        <f t="shared" si="1826"/>
        <v>105.8184664359579</v>
      </c>
      <c r="BM2875" s="34">
        <f t="shared" si="1827"/>
        <v>1.1054421768707483</v>
      </c>
      <c r="BN2875" s="45">
        <f t="shared" si="1828"/>
        <v>3193.9194615393412</v>
      </c>
      <c r="BO2875" s="45">
        <f t="shared" si="1829"/>
        <v>112.91374082882921</v>
      </c>
      <c r="BP2875" s="66">
        <f t="shared" si="1830"/>
        <v>6.6870574647211383</v>
      </c>
    </row>
    <row r="2876" spans="8:68">
      <c r="H2876" s="68">
        <v>2871</v>
      </c>
      <c r="I2876" s="31">
        <f>('Propiedades físicas'!$C$10*'Diseño reactor'!H2876)/1000</f>
        <v>2512.8292034730862</v>
      </c>
      <c r="J2876" s="31">
        <f t="shared" si="1807"/>
        <v>0.18146876014085769</v>
      </c>
      <c r="K2876" s="31">
        <f>(I2876*1000)/'Propiedades físicas'!$F$10</f>
        <v>16414.218122386297</v>
      </c>
      <c r="L2876" s="31">
        <f t="shared" si="1808"/>
        <v>2344.8883031980422</v>
      </c>
      <c r="M2876" s="31">
        <f t="shared" si="1809"/>
        <v>14069.329819188253</v>
      </c>
      <c r="N2876" s="31">
        <f t="shared" si="1810"/>
        <v>0.81674967021875378</v>
      </c>
      <c r="O2876" s="32">
        <f t="shared" si="1811"/>
        <v>4.9004980213125231</v>
      </c>
      <c r="P2876" s="33">
        <f t="shared" si="1812"/>
        <v>0.70574474462531478</v>
      </c>
      <c r="Q2876" s="31">
        <f t="shared" si="1813"/>
        <v>4.7723559030700526</v>
      </c>
      <c r="R2876" s="31">
        <f t="shared" si="1814"/>
        <v>9.591818120246226E-2</v>
      </c>
      <c r="S2876" s="31">
        <f t="shared" si="1815"/>
        <v>0.12814211824247157</v>
      </c>
      <c r="T2876" s="31">
        <f t="shared" si="1816"/>
        <v>1.3036296132921101E-2</v>
      </c>
      <c r="U2876" s="31">
        <f t="shared" si="1817"/>
        <v>2.0504482580557038E-3</v>
      </c>
      <c r="V2876" s="47">
        <f t="shared" si="1831"/>
        <v>6.988928539007973E-4</v>
      </c>
      <c r="W2876" s="31">
        <f t="shared" si="1818"/>
        <v>0.1359105851413544</v>
      </c>
      <c r="X2876" s="34">
        <f>(S2876*H2876*'Propiedades físicas'!$F$5*60*24*365)/(1000000)</f>
        <v>56940.529862697709</v>
      </c>
      <c r="Y2876" s="34">
        <f>(U2876*H2876*'Propiedades físicas'!$F$7*60*24*365)/(1000000)</f>
        <v>284.9376489654116</v>
      </c>
      <c r="Z2876" s="31">
        <f t="shared" si="1832"/>
        <v>2026.1931618192787</v>
      </c>
      <c r="AA2876" s="31">
        <f t="shared" si="1848"/>
        <v>13701.43379771412</v>
      </c>
      <c r="AB2876" s="31">
        <f t="shared" si="1849"/>
        <v>275.38109823226915</v>
      </c>
      <c r="AC2876" s="31">
        <f t="shared" si="1850"/>
        <v>367.89602147413586</v>
      </c>
      <c r="AD2876" s="31">
        <f t="shared" si="1847"/>
        <v>37.427206197616478</v>
      </c>
      <c r="AE2876" s="31">
        <f t="shared" si="1836"/>
        <v>5.8868369488779253</v>
      </c>
      <c r="AF2876" s="31">
        <f t="shared" si="1837"/>
        <v>16414.218122386297</v>
      </c>
      <c r="AG2876" s="31">
        <f t="shared" si="1838"/>
        <v>0.12344134497980651</v>
      </c>
      <c r="AH2876" s="31">
        <f t="shared" si="1839"/>
        <v>0.83472960427080078</v>
      </c>
      <c r="AI2876" s="31">
        <f t="shared" si="1839"/>
        <v>1.6776985426841293E-2</v>
      </c>
      <c r="AJ2876" s="31">
        <f t="shared" si="1839"/>
        <v>2.241325287205646E-2</v>
      </c>
      <c r="AK2876" s="31">
        <f t="shared" si="1820"/>
        <v>2.2801699062699743E-3</v>
      </c>
      <c r="AL2876" s="31">
        <f t="shared" si="1820"/>
        <v>3.5864254422507321E-4</v>
      </c>
      <c r="AM2876" s="31">
        <f t="shared" si="1840"/>
        <v>1</v>
      </c>
      <c r="AN2876" s="31">
        <f>(Z2876*'Propiedades físicas'!$F$4)/1000</f>
        <v>1781.7937426406372</v>
      </c>
      <c r="AO2876" s="31">
        <f>(AA2876*'Propiedades físicas'!$F$6)/1000</f>
        <v>438.99393887876039</v>
      </c>
      <c r="AP2876" s="31">
        <f>(AB2876*'Propiedades físicas'!$F$9)/1000</f>
        <v>169.89636855439844</v>
      </c>
      <c r="AQ2876" s="31">
        <f>(AC2876*'Propiedades físicas'!$F$5)/1000</f>
        <v>108.3343414434888</v>
      </c>
      <c r="AR2876" s="31">
        <f>(AD2876*'Propiedades físicas'!$F$8)/1000</f>
        <v>13.268693141178987</v>
      </c>
      <c r="AS2876" s="31">
        <f>(AE2876*'Propiedades físicas'!$F$7)/1000</f>
        <v>0.54211881462216815</v>
      </c>
      <c r="AT2876" s="31">
        <f t="shared" si="1841"/>
        <v>2512.8292034730862</v>
      </c>
      <c r="AU2876" s="31">
        <f t="shared" si="1842"/>
        <v>0.70907873092924334</v>
      </c>
      <c r="AV2876" s="31">
        <f t="shared" si="1846"/>
        <v>0.17470106534578972</v>
      </c>
      <c r="AW2876" s="31">
        <f t="shared" si="1846"/>
        <v>6.7611586302633531E-2</v>
      </c>
      <c r="AX2876" s="31">
        <f t="shared" si="1846"/>
        <v>4.3112496979004933E-2</v>
      </c>
      <c r="AY2876" s="31">
        <f t="shared" si="1843"/>
        <v>5.2803800285509944E-3</v>
      </c>
      <c r="AZ2876" s="31">
        <f t="shared" si="1843"/>
        <v>2.1574041477744811E-4</v>
      </c>
      <c r="BA2876" s="31">
        <f t="shared" si="1844"/>
        <v>1</v>
      </c>
      <c r="BB2876" s="34">
        <f>AU2876*'Propiedades físicas'!$C$4+'Diseño reactor'!AV2876*'Propiedades físicas'!$C$5+'Diseño reactor'!AW2876*'Propiedades físicas'!$C$8+'Diseño reactor'!AX2876*'Propiedades físicas'!$C$9+'Diseño reactor'!AY2876*'Propiedades físicas'!$C$7+'Diseño reactor'!AZ2876*'Propiedades físicas'!$C$6</f>
        <v>875.29516614837564</v>
      </c>
      <c r="BC2876" s="45">
        <f>AU2876*'Propiedades físicas'!$L$4+'Diseño reactor'!AV2876*'Propiedades físicas'!$L$5+'Diseño reactor'!AW2876*'Propiedades físicas'!$L$8+AX2876*'Propiedades físicas'!$L$9+'Diseño reactor'!AY2876*'Propiedades físicas'!$L$7+'Diseño reactor'!AZ2876*'Propiedades físicas'!$L$6</f>
        <v>2.1324051788752625</v>
      </c>
      <c r="BD2876" s="29">
        <f t="shared" si="1821"/>
        <v>1.1894549199914086</v>
      </c>
      <c r="BE2876" s="58">
        <f t="shared" si="1822"/>
        <v>40.964328538368939</v>
      </c>
      <c r="BF2876" s="30">
        <f>AU2876*'Propiedades físicas'!$I$4+'Diseño reactor'!AV2876*'Propiedades físicas'!$I$5+'Diseño reactor'!AW2876*'Propiedades físicas'!$I$8+'Diseño reactor'!AX2876*'Propiedades físicas'!$I$9+'Diseño reactor'!AY2876*'Propiedades físicas'!$I$7+'Diseño reactor'!AZ2876*'Propiedades físicas'!$I$6</f>
        <v>2.0007475755036436E-2</v>
      </c>
      <c r="BG2876" s="24">
        <f>AU2876*'Propiedades físicas'!$O$4+'Diseño reactor'!AV2876*'Propiedades físicas'!$O$5+'Diseño reactor'!AW2876*'Propiedades físicas'!$O$8+'Diseño reactor'!AX2876*'Propiedades físicas'!$O$9+'Diseño reactor'!AY2876*'Propiedades físicas'!$O$7+'Diseño reactor'!AZ2876*'Propiedades físicas'!$O$6</f>
        <v>0.15517951542548161</v>
      </c>
      <c r="BH2876" s="54">
        <f t="shared" si="1823"/>
        <v>41074.892008203125</v>
      </c>
      <c r="BI2876" s="34">
        <f t="shared" si="1845"/>
        <v>274.93348461155972</v>
      </c>
      <c r="BJ2876" s="27">
        <f t="shared" si="1824"/>
        <v>4799.3805652263127</v>
      </c>
      <c r="BK2876" s="34">
        <f t="shared" si="1825"/>
        <v>572.89657727253325</v>
      </c>
      <c r="BL2876" s="27">
        <f t="shared" si="1826"/>
        <v>105.81862683517866</v>
      </c>
      <c r="BM2876" s="34">
        <f t="shared" si="1827"/>
        <v>1.1054421768707483</v>
      </c>
      <c r="BN2876" s="45">
        <f t="shared" si="1828"/>
        <v>3195.1255146439853</v>
      </c>
      <c r="BO2876" s="45">
        <f t="shared" si="1829"/>
        <v>112.91877075022015</v>
      </c>
      <c r="BP2876" s="66">
        <f t="shared" si="1830"/>
        <v>6.6870569572989478</v>
      </c>
    </row>
    <row r="2877" spans="8:68">
      <c r="H2877" s="68">
        <v>2872</v>
      </c>
      <c r="I2877" s="31">
        <f>('Propiedades físicas'!$C$10*'Diseño reactor'!H2877)/1000</f>
        <v>2513.7044487546859</v>
      </c>
      <c r="J2877" s="31">
        <f t="shared" si="1807"/>
        <v>0.1814055746394159</v>
      </c>
      <c r="K2877" s="31">
        <f>(I2877*1000)/'Propiedades físicas'!$F$10</f>
        <v>16419.93537007783</v>
      </c>
      <c r="L2877" s="31">
        <f t="shared" si="1808"/>
        <v>2345.7050528682612</v>
      </c>
      <c r="M2877" s="31">
        <f t="shared" si="1809"/>
        <v>14074.230317209567</v>
      </c>
      <c r="N2877" s="31">
        <f t="shared" si="1810"/>
        <v>0.81674967021875389</v>
      </c>
      <c r="O2877" s="32">
        <f t="shared" si="1811"/>
        <v>4.9004980213125231</v>
      </c>
      <c r="P2877" s="33">
        <f t="shared" si="1812"/>
        <v>0.70577814390126115</v>
      </c>
      <c r="Q2877" s="31">
        <f t="shared" si="1813"/>
        <v>4.7724002298765873</v>
      </c>
      <c r="R2877" s="31">
        <f t="shared" si="1814"/>
        <v>9.5893859190996522E-2</v>
      </c>
      <c r="S2877" s="31">
        <f t="shared" si="1815"/>
        <v>0.12809779143593722</v>
      </c>
      <c r="T2877" s="31">
        <f t="shared" si="1816"/>
        <v>1.3029069134548245E-2</v>
      </c>
      <c r="U2877" s="31">
        <f t="shared" si="1817"/>
        <v>2.048597991948062E-3</v>
      </c>
      <c r="V2877" s="47">
        <f t="shared" si="1831"/>
        <v>6.9892592891192859E-4</v>
      </c>
      <c r="W2877" s="31">
        <f t="shared" si="1818"/>
        <v>0.13586969222500062</v>
      </c>
      <c r="X2877" s="34">
        <f>(S2877*H2877*'Propiedades físicas'!$F$5*60*24*365)/(1000000)</f>
        <v>56940.659180524133</v>
      </c>
      <c r="Y2877" s="34">
        <f>(U2877*H2877*'Propiedades físicas'!$F$7*60*24*365)/(1000000)</f>
        <v>284.77968661901792</v>
      </c>
      <c r="Z2877" s="31">
        <f t="shared" si="1832"/>
        <v>2026.9948292844219</v>
      </c>
      <c r="AA2877" s="31">
        <f t="shared" si="1848"/>
        <v>13706.333460205558</v>
      </c>
      <c r="AB2877" s="31">
        <f t="shared" si="1849"/>
        <v>275.40716359654203</v>
      </c>
      <c r="AC2877" s="31">
        <f t="shared" si="1850"/>
        <v>367.89685700401168</v>
      </c>
      <c r="AD2877" s="31">
        <f t="shared" si="1847"/>
        <v>37.419486554422562</v>
      </c>
      <c r="AE2877" s="31">
        <f t="shared" si="1836"/>
        <v>5.8835734328748339</v>
      </c>
      <c r="AF2877" s="31">
        <f t="shared" si="1837"/>
        <v>16419.935370077834</v>
      </c>
      <c r="AG2877" s="31">
        <f t="shared" si="1838"/>
        <v>0.12344718682499989</v>
      </c>
      <c r="AH2877" s="31">
        <f t="shared" si="1839"/>
        <v>0.83473735744311806</v>
      </c>
      <c r="AI2877" s="31">
        <f t="shared" si="1839"/>
        <v>1.6772731279954881E-2</v>
      </c>
      <c r="AJ2877" s="31">
        <f t="shared" si="1839"/>
        <v>2.2405499699738939E-2</v>
      </c>
      <c r="AK2877" s="31">
        <f t="shared" si="1820"/>
        <v>2.2789058367801108E-3</v>
      </c>
      <c r="AL2877" s="31">
        <f t="shared" si="1820"/>
        <v>3.5831891540794443E-4</v>
      </c>
      <c r="AM2877" s="31">
        <f t="shared" si="1840"/>
        <v>0.99999999999999989</v>
      </c>
      <c r="AN2877" s="31">
        <f>(Z2877*'Propiedades físicas'!$F$4)/1000</f>
        <v>1782.4987129761348</v>
      </c>
      <c r="AO2877" s="31">
        <f>(AA2877*'Propiedades físicas'!$F$6)/1000</f>
        <v>439.15092406498604</v>
      </c>
      <c r="AP2877" s="31">
        <f>(AB2877*'Propiedades físicas'!$F$9)/1000</f>
        <v>169.91244958088657</v>
      </c>
      <c r="AQ2877" s="31">
        <f>(AC2877*'Propiedades físicas'!$F$5)/1000</f>
        <v>108.33458748197134</v>
      </c>
      <c r="AR2877" s="31">
        <f>(AD2877*'Propiedades físicas'!$F$8)/1000</f>
        <v>13.265956373273882</v>
      </c>
      <c r="AS2877" s="31">
        <f>(AE2877*'Propiedades físicas'!$F$7)/1000</f>
        <v>0.54181827743344346</v>
      </c>
      <c r="AT2877" s="31">
        <f t="shared" si="1841"/>
        <v>2513.7044487546864</v>
      </c>
      <c r="AU2877" s="31">
        <f t="shared" si="1842"/>
        <v>0.70911228798564685</v>
      </c>
      <c r="AV2877" s="31">
        <f t="shared" si="1846"/>
        <v>0.17470268801192823</v>
      </c>
      <c r="AW2877" s="31">
        <f t="shared" si="1846"/>
        <v>6.7594442005726993E-2</v>
      </c>
      <c r="AX2877" s="31">
        <f t="shared" si="1846"/>
        <v>4.3097583542743595E-2</v>
      </c>
      <c r="AY2877" s="31">
        <f t="shared" si="1843"/>
        <v>5.27745271718239E-3</v>
      </c>
      <c r="AZ2877" s="31">
        <f t="shared" si="1843"/>
        <v>2.1554573677182515E-4</v>
      </c>
      <c r="BA2877" s="31">
        <f t="shared" si="1844"/>
        <v>0.99999999999999989</v>
      </c>
      <c r="BB2877" s="34">
        <f>AU2877*'Propiedades físicas'!$C$4+'Diseño reactor'!AV2877*'Propiedades físicas'!$C$5+'Diseño reactor'!AW2877*'Propiedades físicas'!$C$8+'Diseño reactor'!AX2877*'Propiedades físicas'!$C$9+'Diseño reactor'!AY2877*'Propiedades físicas'!$C$7+'Diseño reactor'!AZ2877*'Propiedades físicas'!$C$6</f>
        <v>875.29509980825537</v>
      </c>
      <c r="BC2877" s="45">
        <f>AU2877*'Propiedades físicas'!$L$4+'Diseño reactor'!AV2877*'Propiedades físicas'!$L$5+'Diseño reactor'!AW2877*'Propiedades físicas'!$L$8+AX2877*'Propiedades físicas'!$L$9+'Diseño reactor'!AY2877*'Propiedades físicas'!$L$7+'Diseño reactor'!AZ2877*'Propiedades físicas'!$L$6</f>
        <v>2.1324287628997562</v>
      </c>
      <c r="BD2877" s="29">
        <f t="shared" si="1821"/>
        <v>1.1890839746392976</v>
      </c>
      <c r="BE2877" s="58">
        <f t="shared" si="1822"/>
        <v>40.96393069502394</v>
      </c>
      <c r="BF2877" s="30">
        <f>AU2877*'Propiedades físicas'!$I$4+'Diseño reactor'!AV2877*'Propiedades físicas'!$I$5+'Diseño reactor'!AW2877*'Propiedades físicas'!$I$8+'Diseño reactor'!AX2877*'Propiedades físicas'!$I$9+'Diseño reactor'!AY2877*'Propiedades físicas'!$I$7+'Diseño reactor'!AZ2877*'Propiedades físicas'!$I$6</f>
        <v>2.0007501344726345E-2</v>
      </c>
      <c r="BG2877" s="24">
        <f>AU2877*'Propiedades físicas'!$O$4+'Diseño reactor'!AV2877*'Propiedades físicas'!$O$5+'Diseño reactor'!AW2877*'Propiedades físicas'!$O$8+'Diseño reactor'!AX2877*'Propiedades físicas'!$O$9+'Diseño reactor'!AY2877*'Propiedades físicas'!$O$7+'Diseño reactor'!AZ2877*'Propiedades físicas'!$O$6</f>
        <v>0.15518067740143118</v>
      </c>
      <c r="BH2877" s="54">
        <f t="shared" si="1823"/>
        <v>41074.836360087342</v>
      </c>
      <c r="BI2877" s="34">
        <f t="shared" si="1845"/>
        <v>274.93481827561948</v>
      </c>
      <c r="BJ2877" s="27">
        <f t="shared" si="1824"/>
        <v>4799.3839907924284</v>
      </c>
      <c r="BK2877" s="34">
        <f t="shared" si="1825"/>
        <v>572.9012760005794</v>
      </c>
      <c r="BL2877" s="27">
        <f t="shared" si="1826"/>
        <v>105.81878714096305</v>
      </c>
      <c r="BM2877" s="34">
        <f t="shared" si="1827"/>
        <v>1.1054421768707483</v>
      </c>
      <c r="BN2877" s="45">
        <f t="shared" si="1828"/>
        <v>3196.331577263637</v>
      </c>
      <c r="BO2877" s="45">
        <f t="shared" si="1829"/>
        <v>112.92379764508858</v>
      </c>
      <c r="BP2877" s="66">
        <f t="shared" si="1830"/>
        <v>6.6870564504754446</v>
      </c>
    </row>
    <row r="2878" spans="8:68">
      <c r="H2878" s="68">
        <v>2873</v>
      </c>
      <c r="I2878" s="31">
        <f>('Propiedades físicas'!$C$10*'Diseño reactor'!H2878)/1000</f>
        <v>2514.5796940362852</v>
      </c>
      <c r="J2878" s="31">
        <f t="shared" si="1807"/>
        <v>0.18134243312370435</v>
      </c>
      <c r="K2878" s="31">
        <f>(I2878*1000)/'Propiedades físicas'!$F$10</f>
        <v>16425.652617769359</v>
      </c>
      <c r="L2878" s="31">
        <f t="shared" si="1808"/>
        <v>2346.5218025384797</v>
      </c>
      <c r="M2878" s="31">
        <f t="shared" si="1809"/>
        <v>14079.130815230879</v>
      </c>
      <c r="N2878" s="31">
        <f t="shared" si="1810"/>
        <v>0.81674967021875378</v>
      </c>
      <c r="O2878" s="32">
        <f t="shared" si="1811"/>
        <v>4.9004980213125231</v>
      </c>
      <c r="P2878" s="33">
        <f t="shared" si="1812"/>
        <v>0.70581152308483575</v>
      </c>
      <c r="Q2878" s="31">
        <f t="shared" si="1813"/>
        <v>4.7724445261754154</v>
      </c>
      <c r="R2878" s="31">
        <f t="shared" si="1814"/>
        <v>9.5869549082068767E-2</v>
      </c>
      <c r="S2878" s="31">
        <f t="shared" si="1815"/>
        <v>0.12805349513710818</v>
      </c>
      <c r="T2878" s="31">
        <f t="shared" si="1816"/>
        <v>1.3021848100508372E-2</v>
      </c>
      <c r="U2878" s="31">
        <f t="shared" si="1817"/>
        <v>2.046749951340892E-3</v>
      </c>
      <c r="V2878" s="47">
        <f t="shared" si="1831"/>
        <v>6.9895898402575971E-4</v>
      </c>
      <c r="W2878" s="31">
        <f t="shared" si="1818"/>
        <v>0.13582882390905032</v>
      </c>
      <c r="X2878" s="34">
        <f>(S2878*H2878*'Propiedades físicas'!$F$5*60*24*365)/(1000000)</f>
        <v>56940.788342807005</v>
      </c>
      <c r="Y2878" s="34">
        <f>(U2878*H2878*'Propiedades físicas'!$F$7*60*24*365)/(1000000)</f>
        <v>284.6218546365713</v>
      </c>
      <c r="Z2878" s="31">
        <f t="shared" si="1832"/>
        <v>2027.796505822733</v>
      </c>
      <c r="AA2878" s="31">
        <f t="shared" si="1848"/>
        <v>13711.233123701968</v>
      </c>
      <c r="AB2878" s="31">
        <f t="shared" si="1849"/>
        <v>275.43321451278359</v>
      </c>
      <c r="AC2878" s="31">
        <f t="shared" si="1850"/>
        <v>367.89769152891176</v>
      </c>
      <c r="AD2878" s="31">
        <f t="shared" si="1847"/>
        <v>37.41176959276055</v>
      </c>
      <c r="AE2878" s="31">
        <f t="shared" si="1836"/>
        <v>5.8803126102023828</v>
      </c>
      <c r="AF2878" s="31">
        <f t="shared" si="1837"/>
        <v>16425.652617769359</v>
      </c>
      <c r="AG2878" s="31">
        <f t="shared" si="1838"/>
        <v>0.12345302515584994</v>
      </c>
      <c r="AH2878" s="31">
        <f t="shared" si="1839"/>
        <v>0.83474510527935319</v>
      </c>
      <c r="AI2878" s="31">
        <f t="shared" si="1839"/>
        <v>1.6768479214933504E-2</v>
      </c>
      <c r="AJ2878" s="31">
        <f t="shared" si="1839"/>
        <v>2.2397751863503922E-2</v>
      </c>
      <c r="AK2878" s="31">
        <f t="shared" si="1820"/>
        <v>2.2776428105077723E-3</v>
      </c>
      <c r="AL2878" s="31">
        <f t="shared" si="1820"/>
        <v>3.5799567585162667E-4</v>
      </c>
      <c r="AM2878" s="31">
        <f t="shared" si="1840"/>
        <v>1</v>
      </c>
      <c r="AN2878" s="31">
        <f>(Z2878*'Propiedades físicas'!$F$4)/1000</f>
        <v>1783.2036912903948</v>
      </c>
      <c r="AO2878" s="31">
        <f>(AA2878*'Propiedades físicas'!$F$6)/1000</f>
        <v>439.30790928341105</v>
      </c>
      <c r="AP2878" s="31">
        <f>(AB2878*'Propiedades físicas'!$F$9)/1000</f>
        <v>169.92852169366182</v>
      </c>
      <c r="AQ2878" s="31">
        <f>(AC2878*'Propiedades físicas'!$F$5)/1000</f>
        <v>108.33483322451866</v>
      </c>
      <c r="AR2878" s="31">
        <f>(AD2878*'Propiedades físicas'!$F$8)/1000</f>
        <v>13.263220556025464</v>
      </c>
      <c r="AS2878" s="31">
        <f>(AE2878*'Propiedades físicas'!$F$7)/1000</f>
        <v>0.54151798827353737</v>
      </c>
      <c r="AT2878" s="31">
        <f t="shared" si="1841"/>
        <v>2514.5796940362852</v>
      </c>
      <c r="AU2878" s="31">
        <f t="shared" si="1842"/>
        <v>0.7091458248547613</v>
      </c>
      <c r="AV2878" s="31">
        <f t="shared" si="1846"/>
        <v>0.17470430956127489</v>
      </c>
      <c r="AW2878" s="31">
        <f t="shared" si="1846"/>
        <v>6.75773060987781E-2</v>
      </c>
      <c r="AX2878" s="31">
        <f t="shared" si="1846"/>
        <v>4.3082680370581009E-2</v>
      </c>
      <c r="AY2878" s="31">
        <f t="shared" si="1843"/>
        <v>5.2745278216797999E-3</v>
      </c>
      <c r="AZ2878" s="31">
        <f t="shared" si="1843"/>
        <v>2.1535129292494926E-4</v>
      </c>
      <c r="BA2878" s="31">
        <f t="shared" si="1844"/>
        <v>1.0000000000000002</v>
      </c>
      <c r="BB2878" s="34">
        <f>AU2878*'Propiedades físicas'!$C$4+'Diseño reactor'!AV2878*'Propiedades físicas'!$C$5+'Diseño reactor'!AW2878*'Propiedades físicas'!$C$8+'Diseño reactor'!AX2878*'Propiedades físicas'!$C$9+'Diseño reactor'!AY2878*'Propiedades físicas'!$C$7+'Diseño reactor'!AZ2878*'Propiedades físicas'!$C$6</f>
        <v>875.29503354638734</v>
      </c>
      <c r="BC2878" s="45">
        <f>AU2878*'Propiedades físicas'!$L$4+'Diseño reactor'!AV2878*'Propiedades físicas'!$L$5+'Diseño reactor'!AW2878*'Propiedades físicas'!$L$8+AX2878*'Propiedades físicas'!$L$9+'Diseño reactor'!AY2878*'Propiedades físicas'!$L$7+'Diseño reactor'!AZ2878*'Propiedades físicas'!$L$6</f>
        <v>2.1324523322169617</v>
      </c>
      <c r="BD2878" s="29">
        <f t="shared" si="1821"/>
        <v>1.188713260821856</v>
      </c>
      <c r="BE2878" s="58">
        <f t="shared" si="1822"/>
        <v>40.963533102472617</v>
      </c>
      <c r="BF2878" s="30">
        <f>AU2878*'Propiedades físicas'!$I$4+'Diseño reactor'!AV2878*'Propiedades físicas'!$I$5+'Diseño reactor'!AW2878*'Propiedades físicas'!$I$8+'Diseño reactor'!AX2878*'Propiedades físicas'!$I$9+'Diseño reactor'!AY2878*'Propiedades físicas'!$I$7+'Diseño reactor'!AZ2878*'Propiedades físicas'!$I$6</f>
        <v>2.000752689809436E-2</v>
      </c>
      <c r="BG2878" s="24">
        <f>AU2878*'Propiedades físicas'!$O$4+'Diseño reactor'!AV2878*'Propiedades físicas'!$O$5+'Diseño reactor'!AW2878*'Propiedades físicas'!$O$8+'Diseño reactor'!AX2878*'Propiedades físicas'!$O$9+'Diseño reactor'!AY2878*'Propiedades físicas'!$O$7+'Diseño reactor'!AZ2878*'Propiedades físicas'!$O$6</f>
        <v>0.1551818386739085</v>
      </c>
      <c r="BH2878" s="54">
        <f t="shared" si="1823"/>
        <v>41074.78079035366</v>
      </c>
      <c r="BI2878" s="34">
        <f t="shared" si="1845"/>
        <v>274.93615077850222</v>
      </c>
      <c r="BJ2878" s="27">
        <f t="shared" si="1824"/>
        <v>4799.3874156665488</v>
      </c>
      <c r="BK2878" s="34">
        <f t="shared" si="1825"/>
        <v>572.90597205504071</v>
      </c>
      <c r="BL2878" s="27">
        <f t="shared" si="1826"/>
        <v>105.81894735339115</v>
      </c>
      <c r="BM2878" s="34">
        <f t="shared" si="1827"/>
        <v>1.1054421768707483</v>
      </c>
      <c r="BN2878" s="45">
        <f t="shared" si="1828"/>
        <v>3197.5376493894973</v>
      </c>
      <c r="BO2878" s="45">
        <f t="shared" si="1829"/>
        <v>112.92882151616524</v>
      </c>
      <c r="BP2878" s="66">
        <f t="shared" si="1830"/>
        <v>6.6870559442497708</v>
      </c>
    </row>
    <row r="2879" spans="8:68">
      <c r="H2879" s="68">
        <v>2874</v>
      </c>
      <c r="I2879" s="31">
        <f>('Propiedades físicas'!$C$10*'Diseño reactor'!H2879)/1000</f>
        <v>2515.4549393178854</v>
      </c>
      <c r="J2879" s="31">
        <f t="shared" si="1807"/>
        <v>0.18127933554780881</v>
      </c>
      <c r="K2879" s="31">
        <f>(I2879*1000)/'Propiedades físicas'!$F$10</f>
        <v>16431.369865460889</v>
      </c>
      <c r="L2879" s="31">
        <f t="shared" si="1808"/>
        <v>2347.3385522086983</v>
      </c>
      <c r="M2879" s="31">
        <f t="shared" si="1809"/>
        <v>14084.03131325219</v>
      </c>
      <c r="N2879" s="31">
        <f t="shared" si="1810"/>
        <v>0.81674967021875378</v>
      </c>
      <c r="O2879" s="32">
        <f t="shared" si="1811"/>
        <v>4.9004980213125222</v>
      </c>
      <c r="P2879" s="33">
        <f t="shared" si="1812"/>
        <v>0.70584488219416441</v>
      </c>
      <c r="Q2879" s="31">
        <f t="shared" si="1813"/>
        <v>4.7724887919978585</v>
      </c>
      <c r="R2879" s="31">
        <f t="shared" si="1814"/>
        <v>9.5845250867402892E-2</v>
      </c>
      <c r="S2879" s="31">
        <f t="shared" si="1815"/>
        <v>0.12800922931466494</v>
      </c>
      <c r="T2879" s="31">
        <f t="shared" si="1816"/>
        <v>1.3014633024297281E-2</v>
      </c>
      <c r="U2879" s="31">
        <f t="shared" si="1817"/>
        <v>2.0449041328891603E-3</v>
      </c>
      <c r="V2879" s="47">
        <f t="shared" si="1831"/>
        <v>6.9899201926024049E-4</v>
      </c>
      <c r="W2879" s="31">
        <f t="shared" si="1818"/>
        <v>0.13578798017131147</v>
      </c>
      <c r="X2879" s="34">
        <f>(S2879*H2879*'Propiedades físicas'!$F$5*60*24*365)/(1000000)</f>
        <v>56940.917349780182</v>
      </c>
      <c r="Y2879" s="34">
        <f>(U2879*H2879*'Propiedades físicas'!$F$7*60*24*365)/(1000000)</f>
        <v>284.46415287590753</v>
      </c>
      <c r="Z2879" s="31">
        <f t="shared" si="1832"/>
        <v>2028.5981914260285</v>
      </c>
      <c r="AA2879" s="31">
        <f t="shared" si="1848"/>
        <v>13716.132788201845</v>
      </c>
      <c r="AB2879" s="31">
        <f t="shared" si="1849"/>
        <v>275.45925099291594</v>
      </c>
      <c r="AC2879" s="31">
        <f t="shared" si="1850"/>
        <v>367.89852505034702</v>
      </c>
      <c r="AD2879" s="31">
        <f t="shared" si="1847"/>
        <v>37.404055311830383</v>
      </c>
      <c r="AE2879" s="31">
        <f t="shared" si="1836"/>
        <v>5.8770544779234468</v>
      </c>
      <c r="AF2879" s="31">
        <f t="shared" si="1837"/>
        <v>16431.369865460889</v>
      </c>
      <c r="AG2879" s="31">
        <f t="shared" si="1838"/>
        <v>0.12345885997552693</v>
      </c>
      <c r="AH2879" s="31">
        <f t="shared" si="1839"/>
        <v>0.83475284778498393</v>
      </c>
      <c r="AI2879" s="31">
        <f t="shared" si="1839"/>
        <v>1.6764229230329573E-2</v>
      </c>
      <c r="AJ2879" s="31">
        <f t="shared" si="1839"/>
        <v>2.2390009357873324E-2</v>
      </c>
      <c r="AK2879" s="31">
        <f t="shared" si="1820"/>
        <v>2.2763808263153123E-3</v>
      </c>
      <c r="AL2879" s="31">
        <f t="shared" si="1820"/>
        <v>3.5767282497104201E-4</v>
      </c>
      <c r="AM2879" s="31">
        <f t="shared" si="1840"/>
        <v>1.0000000000000002</v>
      </c>
      <c r="AN2879" s="31">
        <f>(Z2879*'Propiedades físicas'!$F$4)/1000</f>
        <v>1783.9086775762207</v>
      </c>
      <c r="AO2879" s="31">
        <f>(AA2879*'Propiedades físicas'!$F$6)/1000</f>
        <v>439.46489453398709</v>
      </c>
      <c r="AP2879" s="31">
        <f>(AB2879*'Propiedades físicas'!$F$9)/1000</f>
        <v>169.94458490007946</v>
      </c>
      <c r="AQ2879" s="31">
        <f>(AC2879*'Propiedades físicas'!$F$5)/1000</f>
        <v>108.3350786715757</v>
      </c>
      <c r="AR2879" s="31">
        <f>(AD2879*'Propiedades físicas'!$F$8)/1000</f>
        <v>13.260485689150102</v>
      </c>
      <c r="AS2879" s="31">
        <f>(AE2879*'Propiedades físicas'!$F$7)/1000</f>
        <v>0.54121794687197022</v>
      </c>
      <c r="AT2879" s="31">
        <f t="shared" si="1841"/>
        <v>2515.4549393178854</v>
      </c>
      <c r="AU2879" s="31">
        <f t="shared" si="1842"/>
        <v>0.70917934155479734</v>
      </c>
      <c r="AV2879" s="31">
        <f t="shared" si="1846"/>
        <v>0.174705929994976</v>
      </c>
      <c r="AW2879" s="31">
        <f t="shared" si="1846"/>
        <v>6.7560178575953048E-2</v>
      </c>
      <c r="AX2879" s="31">
        <f t="shared" si="1846"/>
        <v>4.3067787451979908E-2</v>
      </c>
      <c r="AY2879" s="31">
        <f t="shared" si="1843"/>
        <v>5.2716053394086795E-3</v>
      </c>
      <c r="AZ2879" s="31">
        <f t="shared" si="1843"/>
        <v>2.1515708288486854E-4</v>
      </c>
      <c r="BA2879" s="31">
        <f t="shared" si="1844"/>
        <v>0.99999999999999989</v>
      </c>
      <c r="BB2879" s="34">
        <f>AU2879*'Propiedades físicas'!$C$4+'Diseño reactor'!AV2879*'Propiedades físicas'!$C$5+'Diseño reactor'!AW2879*'Propiedades físicas'!$C$8+'Diseño reactor'!AX2879*'Propiedades físicas'!$C$9+'Diseño reactor'!AY2879*'Propiedades físicas'!$C$7+'Diseño reactor'!AZ2879*'Propiedades físicas'!$C$6</f>
        <v>875.29496736265912</v>
      </c>
      <c r="BC2879" s="45">
        <f>AU2879*'Propiedades físicas'!$L$4+'Diseño reactor'!AV2879*'Propiedades físicas'!$L$5+'Diseño reactor'!AW2879*'Propiedades físicas'!$L$8+AX2879*'Propiedades físicas'!$L$9+'Diseño reactor'!AY2879*'Propiedades físicas'!$L$7+'Diseño reactor'!AZ2879*'Propiedades físicas'!$L$6</f>
        <v>2.132475886840568</v>
      </c>
      <c r="BD2879" s="29">
        <f t="shared" si="1821"/>
        <v>1.1883427783221925</v>
      </c>
      <c r="BE2879" s="58">
        <f t="shared" si="1822"/>
        <v>40.963135760477449</v>
      </c>
      <c r="BF2879" s="30">
        <f>AU2879*'Propiedades físicas'!$I$4+'Diseño reactor'!AV2879*'Propiedades físicas'!$I$5+'Diseño reactor'!AW2879*'Propiedades físicas'!$I$8+'Diseño reactor'!AX2879*'Propiedades físicas'!$I$9+'Diseño reactor'!AY2879*'Propiedades físicas'!$I$7+'Diseño reactor'!AZ2879*'Propiedades físicas'!$I$6</f>
        <v>2.0007552415194148E-2</v>
      </c>
      <c r="BG2879" s="24">
        <f>AU2879*'Propiedades físicas'!$O$4+'Diseño reactor'!AV2879*'Propiedades físicas'!$O$5+'Diseño reactor'!AW2879*'Propiedades físicas'!$O$8+'Diseño reactor'!AX2879*'Propiedades físicas'!$O$9+'Diseño reactor'!AY2879*'Propiedades físicas'!$O$7+'Diseño reactor'!AZ2879*'Propiedades físicas'!$O$6</f>
        <v>0.1551829992435442</v>
      </c>
      <c r="BH2879" s="54">
        <f t="shared" si="1823"/>
        <v>41074.725298886035</v>
      </c>
      <c r="BI2879" s="34">
        <f t="shared" si="1845"/>
        <v>274.93748212161341</v>
      </c>
      <c r="BJ2879" s="27">
        <f t="shared" si="1824"/>
        <v>4799.390839847918</v>
      </c>
      <c r="BK2879" s="34">
        <f t="shared" si="1825"/>
        <v>572.91066543814793</v>
      </c>
      <c r="BL2879" s="27">
        <f t="shared" si="1826"/>
        <v>105.81910747254278</v>
      </c>
      <c r="BM2879" s="34">
        <f t="shared" si="1827"/>
        <v>1.1054421768707483</v>
      </c>
      <c r="BN2879" s="45">
        <f t="shared" si="1828"/>
        <v>3198.7437310127771</v>
      </c>
      <c r="BO2879" s="45">
        <f t="shared" si="1829"/>
        <v>112.9338423661776</v>
      </c>
      <c r="BP2879" s="66">
        <f t="shared" si="1830"/>
        <v>6.6870554386210657</v>
      </c>
    </row>
    <row r="2880" spans="8:68">
      <c r="H2880" s="68">
        <v>2875</v>
      </c>
      <c r="I2880" s="31">
        <f>('Propiedades físicas'!$C$10*'Diseño reactor'!H2880)/1000</f>
        <v>2516.3301845994852</v>
      </c>
      <c r="J2880" s="31">
        <f t="shared" si="1807"/>
        <v>0.18121628186587915</v>
      </c>
      <c r="K2880" s="31">
        <f>(I2880*1000)/'Propiedades físicas'!$F$10</f>
        <v>16437.087113152422</v>
      </c>
      <c r="L2880" s="31">
        <f t="shared" si="1808"/>
        <v>2348.1553018789173</v>
      </c>
      <c r="M2880" s="31">
        <f t="shared" si="1809"/>
        <v>14088.931811273504</v>
      </c>
      <c r="N2880" s="31">
        <f t="shared" si="1810"/>
        <v>0.81674967021875389</v>
      </c>
      <c r="O2880" s="32">
        <f t="shared" si="1811"/>
        <v>4.9004980213125231</v>
      </c>
      <c r="P2880" s="33">
        <f t="shared" si="1812"/>
        <v>0.70587822124735067</v>
      </c>
      <c r="Q2880" s="31">
        <f t="shared" si="1813"/>
        <v>4.7725330273751929</v>
      </c>
      <c r="R2880" s="31">
        <f t="shared" si="1814"/>
        <v>9.5820964538729861E-2</v>
      </c>
      <c r="S2880" s="31">
        <f t="shared" si="1815"/>
        <v>0.12796499393733043</v>
      </c>
      <c r="T2880" s="31">
        <f t="shared" si="1816"/>
        <v>1.300742389941951E-2</v>
      </c>
      <c r="U2880" s="31">
        <f t="shared" si="1817"/>
        <v>2.0430605332538636E-3</v>
      </c>
      <c r="V2880" s="47">
        <f t="shared" si="1831"/>
        <v>6.9902503463329876E-4</v>
      </c>
      <c r="W2880" s="31">
        <f t="shared" si="1818"/>
        <v>0.13574716098961878</v>
      </c>
      <c r="X2880" s="34">
        <f>(S2880*H2880*'Propiedades físicas'!$F$5*60*24*365)/(1000000)</f>
        <v>56941.046201677003</v>
      </c>
      <c r="Y2880" s="34">
        <f>(U2880*H2880*'Propiedades físicas'!$F$7*60*24*365)/(1000000)</f>
        <v>284.30658119505398</v>
      </c>
      <c r="Z2880" s="31">
        <f t="shared" si="1832"/>
        <v>2029.3998860861332</v>
      </c>
      <c r="AA2880" s="31">
        <f t="shared" si="1848"/>
        <v>13721.032453703679</v>
      </c>
      <c r="AB2880" s="31">
        <f t="shared" si="1849"/>
        <v>275.48527304884834</v>
      </c>
      <c r="AC2880" s="31">
        <f t="shared" si="1850"/>
        <v>367.89935756982499</v>
      </c>
      <c r="AD2880" s="31">
        <f t="shared" si="1847"/>
        <v>37.39634371083109</v>
      </c>
      <c r="AE2880" s="31">
        <f t="shared" si="1836"/>
        <v>5.8737990331048575</v>
      </c>
      <c r="AF2880" s="31">
        <f t="shared" si="1837"/>
        <v>16437.087113152425</v>
      </c>
      <c r="AG2880" s="31">
        <f t="shared" si="1838"/>
        <v>0.1234646912871973</v>
      </c>
      <c r="AH2880" s="31">
        <f t="shared" si="1839"/>
        <v>0.83476058496548045</v>
      </c>
      <c r="AI2880" s="31">
        <f t="shared" si="1839"/>
        <v>1.6759981324696756E-2</v>
      </c>
      <c r="AJ2880" s="31">
        <f t="shared" si="1839"/>
        <v>2.238227217737648E-2</v>
      </c>
      <c r="AK2880" s="31">
        <f t="shared" si="1820"/>
        <v>2.2751198830666137E-3</v>
      </c>
      <c r="AL2880" s="31">
        <f t="shared" si="1820"/>
        <v>3.5735036218216749E-4</v>
      </c>
      <c r="AM2880" s="31">
        <f t="shared" si="1840"/>
        <v>0.99999999999999978</v>
      </c>
      <c r="AN2880" s="31">
        <f>(Z2880*'Propiedades físicas'!$F$4)/1000</f>
        <v>1784.6136718264238</v>
      </c>
      <c r="AO2880" s="31">
        <f>(AA2880*'Propiedades físicas'!$F$6)/1000</f>
        <v>439.62187981666591</v>
      </c>
      <c r="AP2880" s="31">
        <f>(AB2880*'Propiedades físicas'!$F$9)/1000</f>
        <v>169.96063920748696</v>
      </c>
      <c r="AQ2880" s="31">
        <f>(AC2880*'Propiedades físicas'!$F$5)/1000</f>
        <v>108.33532382358636</v>
      </c>
      <c r="AR2880" s="31">
        <f>(AD2880*'Propiedades físicas'!$F$8)/1000</f>
        <v>13.257751772363834</v>
      </c>
      <c r="AS2880" s="31">
        <f>(AE2880*'Propiedades físicas'!$F$7)/1000</f>
        <v>0.54091815295862633</v>
      </c>
      <c r="AT2880" s="31">
        <f t="shared" si="1841"/>
        <v>2516.3301845994856</v>
      </c>
      <c r="AU2880" s="31">
        <f t="shared" si="1842"/>
        <v>0.70921283810394453</v>
      </c>
      <c r="AV2880" s="31">
        <f t="shared" si="1846"/>
        <v>0.17470754931417667</v>
      </c>
      <c r="AW2880" s="31">
        <f t="shared" si="1846"/>
        <v>6.7543059431423122E-2</v>
      </c>
      <c r="AX2880" s="31">
        <f t="shared" si="1846"/>
        <v>4.3052904776417357E-2</v>
      </c>
      <c r="AY2880" s="31">
        <f t="shared" si="1843"/>
        <v>5.2686852677380326E-3</v>
      </c>
      <c r="AZ2880" s="31">
        <f t="shared" si="1843"/>
        <v>2.1496310630026566E-4</v>
      </c>
      <c r="BA2880" s="31">
        <f t="shared" si="1844"/>
        <v>1</v>
      </c>
      <c r="BB2880" s="34">
        <f>AU2880*'Propiedades físicas'!$C$4+'Diseño reactor'!AV2880*'Propiedades físicas'!$C$5+'Diseño reactor'!AW2880*'Propiedades físicas'!$C$8+'Diseño reactor'!AX2880*'Propiedades físicas'!$C$9+'Diseño reactor'!AY2880*'Propiedades físicas'!$C$7+'Diseño reactor'!AZ2880*'Propiedades físicas'!$C$6</f>
        <v>875.29490125695997</v>
      </c>
      <c r="BC2880" s="45">
        <f>AU2880*'Propiedades físicas'!$L$4+'Diseño reactor'!AV2880*'Propiedades físicas'!$L$5+'Diseño reactor'!AW2880*'Propiedades físicas'!$L$8+AX2880*'Propiedades físicas'!$L$9+'Diseño reactor'!AY2880*'Propiedades físicas'!$L$7+'Diseño reactor'!AZ2880*'Propiedades físicas'!$L$6</f>
        <v>2.1324994267842499</v>
      </c>
      <c r="BD2880" s="29">
        <f t="shared" si="1821"/>
        <v>1.1879725269236849</v>
      </c>
      <c r="BE2880" s="58">
        <f t="shared" si="1822"/>
        <v>40.962738668801229</v>
      </c>
      <c r="BF2880" s="30">
        <f>AU2880*'Propiedades físicas'!$I$4+'Diseño reactor'!AV2880*'Propiedades físicas'!$I$5+'Diseño reactor'!AW2880*'Propiedades físicas'!$I$8+'Diseño reactor'!AX2880*'Propiedades físicas'!$I$9+'Diseño reactor'!AY2880*'Propiedades físicas'!$I$7+'Diseño reactor'!AZ2880*'Propiedades físicas'!$I$6</f>
        <v>2.0007577896079279E-2</v>
      </c>
      <c r="BG2880" s="24">
        <f>AU2880*'Propiedades físicas'!$O$4+'Diseño reactor'!AV2880*'Propiedades físicas'!$O$5+'Diseño reactor'!AW2880*'Propiedades físicas'!$O$8+'Diseño reactor'!AX2880*'Propiedades físicas'!$O$9+'Diseño reactor'!AY2880*'Propiedades físicas'!$O$7+'Diseño reactor'!AZ2880*'Propiedades físicas'!$O$6</f>
        <v>0.15518415911096875</v>
      </c>
      <c r="BH2880" s="54">
        <f t="shared" si="1823"/>
        <v>41074.66988556867</v>
      </c>
      <c r="BI2880" s="34">
        <f t="shared" si="1845"/>
        <v>274.93881230635577</v>
      </c>
      <c r="BJ2880" s="27">
        <f t="shared" si="1824"/>
        <v>4799.394263335802</v>
      </c>
      <c r="BK2880" s="34">
        <f t="shared" si="1825"/>
        <v>572.91535615213365</v>
      </c>
      <c r="BL2880" s="27">
        <f t="shared" si="1826"/>
        <v>105.81926749849779</v>
      </c>
      <c r="BM2880" s="34">
        <f t="shared" si="1827"/>
        <v>1.1054421768707483</v>
      </c>
      <c r="BN2880" s="45">
        <f t="shared" si="1828"/>
        <v>3199.9498221247036</v>
      </c>
      <c r="BO2880" s="45">
        <f t="shared" si="1829"/>
        <v>112.93886019784991</v>
      </c>
      <c r="BP2880" s="66">
        <f t="shared" si="1830"/>
        <v>6.6870549335884872</v>
      </c>
    </row>
    <row r="2881" spans="8:68">
      <c r="H2881" s="68">
        <v>2876</v>
      </c>
      <c r="I2881" s="31">
        <f>('Propiedades físicas'!$C$10*'Diseño reactor'!H2881)/1000</f>
        <v>2517.2054298810854</v>
      </c>
      <c r="J2881" s="31">
        <f t="shared" si="1807"/>
        <v>0.1811532720321288</v>
      </c>
      <c r="K2881" s="31">
        <f>(I2881*1000)/'Propiedades físicas'!$F$10</f>
        <v>16442.804360843955</v>
      </c>
      <c r="L2881" s="31">
        <f t="shared" si="1808"/>
        <v>2348.9720515491363</v>
      </c>
      <c r="M2881" s="31">
        <f t="shared" si="1809"/>
        <v>14093.832309294818</v>
      </c>
      <c r="N2881" s="31">
        <f t="shared" si="1810"/>
        <v>0.81674967021875389</v>
      </c>
      <c r="O2881" s="32">
        <f t="shared" si="1811"/>
        <v>4.9004980213125231</v>
      </c>
      <c r="P2881" s="33">
        <f t="shared" si="1812"/>
        <v>0.70591154026247593</v>
      </c>
      <c r="Q2881" s="31">
        <f t="shared" si="1813"/>
        <v>4.7725772323386524</v>
      </c>
      <c r="R2881" s="31">
        <f t="shared" si="1814"/>
        <v>9.5796690087787489E-2</v>
      </c>
      <c r="S2881" s="31">
        <f t="shared" si="1815"/>
        <v>0.1279207889738703</v>
      </c>
      <c r="T2881" s="31">
        <f t="shared" si="1816"/>
        <v>1.3000220719388377E-2</v>
      </c>
      <c r="U2881" s="31">
        <f t="shared" si="1817"/>
        <v>2.0412191491020167E-3</v>
      </c>
      <c r="V2881" s="47">
        <f t="shared" si="1831"/>
        <v>6.9905803016284023E-4</v>
      </c>
      <c r="W2881" s="31">
        <f t="shared" si="1818"/>
        <v>0.13570636634183347</v>
      </c>
      <c r="X2881" s="34">
        <f>(S2881*H2881*'Propiedades físicas'!$F$5*60*24*365)/(1000000)</f>
        <v>56941.174898730431</v>
      </c>
      <c r="Y2881" s="34">
        <f>(U2881*H2881*'Propiedades físicas'!$F$7*60*24*365)/(1000000)</f>
        <v>284.14913945222924</v>
      </c>
      <c r="Z2881" s="31">
        <f t="shared" si="1832"/>
        <v>2030.2015897948809</v>
      </c>
      <c r="AA2881" s="31">
        <f t="shared" si="1848"/>
        <v>13725.932120205964</v>
      </c>
      <c r="AB2881" s="31">
        <f t="shared" si="1849"/>
        <v>275.51128069247682</v>
      </c>
      <c r="AC2881" s="31">
        <f t="shared" si="1850"/>
        <v>367.90018908885099</v>
      </c>
      <c r="AD2881" s="31">
        <f t="shared" si="1847"/>
        <v>37.388634788960971</v>
      </c>
      <c r="AE2881" s="31">
        <f t="shared" si="1836"/>
        <v>5.8705462728173998</v>
      </c>
      <c r="AF2881" s="31">
        <f t="shared" si="1837"/>
        <v>16442.804360843951</v>
      </c>
      <c r="AG2881" s="31">
        <f t="shared" si="1838"/>
        <v>0.1234705190940238</v>
      </c>
      <c r="AH2881" s="31">
        <f t="shared" si="1839"/>
        <v>0.83476831682630692</v>
      </c>
      <c r="AI2881" s="31">
        <f t="shared" si="1839"/>
        <v>1.6755735496589937E-2</v>
      </c>
      <c r="AJ2881" s="31">
        <f t="shared" si="1839"/>
        <v>2.2374540316550236E-2</v>
      </c>
      <c r="AK2881" s="31">
        <f t="shared" si="1820"/>
        <v>2.2738599796270974E-3</v>
      </c>
      <c r="AL2881" s="31">
        <f t="shared" si="1820"/>
        <v>3.5702828690203339E-4</v>
      </c>
      <c r="AM2881" s="31">
        <f t="shared" si="1840"/>
        <v>1.0000000000000002</v>
      </c>
      <c r="AN2881" s="31">
        <f>(Z2881*'Propiedades físicas'!$F$4)/1000</f>
        <v>1785.3186740338222</v>
      </c>
      <c r="AO2881" s="31">
        <f>(AA2881*'Propiedades físicas'!$F$6)/1000</f>
        <v>439.77886513139907</v>
      </c>
      <c r="AP2881" s="31">
        <f>(AB2881*'Propiedades físicas'!$F$9)/1000</f>
        <v>169.97668462322355</v>
      </c>
      <c r="AQ2881" s="31">
        <f>(AC2881*'Propiedades físicas'!$F$5)/1000</f>
        <v>108.33556868099396</v>
      </c>
      <c r="AR2881" s="31">
        <f>(AD2881*'Propiedades físicas'!$F$8)/1000</f>
        <v>13.255018805382438</v>
      </c>
      <c r="AS2881" s="31">
        <f>(AE2881*'Propiedades físicas'!$F$7)/1000</f>
        <v>0.54061860626375435</v>
      </c>
      <c r="AT2881" s="31">
        <f t="shared" si="1841"/>
        <v>2517.2054298810854</v>
      </c>
      <c r="AU2881" s="31">
        <f t="shared" si="1842"/>
        <v>0.70924631452036946</v>
      </c>
      <c r="AV2881" s="31">
        <f t="shared" si="1846"/>
        <v>0.17470916752002022</v>
      </c>
      <c r="AW2881" s="31">
        <f t="shared" si="1846"/>
        <v>6.7525948659364426E-2</v>
      </c>
      <c r="AX2881" s="31">
        <f t="shared" si="1846"/>
        <v>4.303803233338481E-2</v>
      </c>
      <c r="AY2881" s="31">
        <f t="shared" si="1843"/>
        <v>5.2657676040404116E-3</v>
      </c>
      <c r="AZ2881" s="31">
        <f t="shared" si="1843"/>
        <v>2.1476936282045664E-4</v>
      </c>
      <c r="BA2881" s="31">
        <f t="shared" si="1844"/>
        <v>0.99999999999999978</v>
      </c>
      <c r="BB2881" s="34">
        <f>AU2881*'Propiedades físicas'!$C$4+'Diseño reactor'!AV2881*'Propiedades físicas'!$C$5+'Diseño reactor'!AW2881*'Propiedades físicas'!$C$8+'Diseño reactor'!AX2881*'Propiedades físicas'!$C$9+'Diseño reactor'!AY2881*'Propiedades físicas'!$C$7+'Diseño reactor'!AZ2881*'Propiedades físicas'!$C$6</f>
        <v>875.29483522917747</v>
      </c>
      <c r="BC2881" s="45">
        <f>AU2881*'Propiedades físicas'!$L$4+'Diseño reactor'!AV2881*'Propiedades físicas'!$L$5+'Diseño reactor'!AW2881*'Propiedades físicas'!$L$8+AX2881*'Propiedades físicas'!$L$9+'Diseño reactor'!AY2881*'Propiedades físicas'!$L$7+'Diseño reactor'!AZ2881*'Propiedades físicas'!$L$6</f>
        <v>2.1325229520616613</v>
      </c>
      <c r="BD2881" s="29">
        <f t="shared" si="1821"/>
        <v>1.1876025064099833</v>
      </c>
      <c r="BE2881" s="58">
        <f t="shared" si="1822"/>
        <v>40.962341827207048</v>
      </c>
      <c r="BF2881" s="30">
        <f>AU2881*'Propiedades físicas'!$I$4+'Diseño reactor'!AV2881*'Propiedades físicas'!$I$5+'Diseño reactor'!AW2881*'Propiedades físicas'!$I$8+'Diseño reactor'!AX2881*'Propiedades físicas'!$I$9+'Diseño reactor'!AY2881*'Propiedades físicas'!$I$7+'Diseño reactor'!AZ2881*'Propiedades físicas'!$I$6</f>
        <v>2.0007603340803204E-2</v>
      </c>
      <c r="BG2881" s="24">
        <f>AU2881*'Propiedades físicas'!$O$4+'Diseño reactor'!AV2881*'Propiedades físicas'!$O$5+'Diseño reactor'!AW2881*'Propiedades físicas'!$O$8+'Diseño reactor'!AX2881*'Propiedades físicas'!$O$9+'Diseño reactor'!AY2881*'Propiedades físicas'!$O$7+'Diseño reactor'!AZ2881*'Propiedades físicas'!$O$6</f>
        <v>0.15518531827681137</v>
      </c>
      <c r="BH2881" s="54">
        <f t="shared" si="1823"/>
        <v>41074.614550285973</v>
      </c>
      <c r="BI2881" s="34">
        <f t="shared" si="1845"/>
        <v>274.94014133412963</v>
      </c>
      <c r="BJ2881" s="27">
        <f t="shared" si="1824"/>
        <v>4799.3976861294686</v>
      </c>
      <c r="BK2881" s="34">
        <f t="shared" si="1825"/>
        <v>572.9200441992258</v>
      </c>
      <c r="BL2881" s="27">
        <f t="shared" si="1826"/>
        <v>105.81942743133587</v>
      </c>
      <c r="BM2881" s="34">
        <f t="shared" si="1827"/>
        <v>1.1054421768707483</v>
      </c>
      <c r="BN2881" s="45">
        <f t="shared" si="1828"/>
        <v>3201.1559227165076</v>
      </c>
      <c r="BO2881" s="45">
        <f t="shared" si="1829"/>
        <v>112.9438750139029</v>
      </c>
      <c r="BP2881" s="66">
        <f t="shared" si="1830"/>
        <v>6.6870544291511731</v>
      </c>
    </row>
    <row r="2882" spans="8:68">
      <c r="H2882" s="68">
        <v>2877</v>
      </c>
      <c r="I2882" s="31">
        <f>('Propiedades físicas'!$C$10*'Diseño reactor'!H2882)/1000</f>
        <v>2518.0806751626847</v>
      </c>
      <c r="J2882" s="31">
        <f t="shared" si="1807"/>
        <v>0.18109030600083509</v>
      </c>
      <c r="K2882" s="31">
        <f>(I2882*1000)/'Propiedades físicas'!$F$10</f>
        <v>16448.521608535484</v>
      </c>
      <c r="L2882" s="31">
        <f t="shared" si="1808"/>
        <v>2349.7888012193548</v>
      </c>
      <c r="M2882" s="31">
        <f t="shared" si="1809"/>
        <v>14098.732807316128</v>
      </c>
      <c r="N2882" s="31">
        <f t="shared" si="1810"/>
        <v>0.81674967021875389</v>
      </c>
      <c r="O2882" s="32">
        <f t="shared" si="1811"/>
        <v>4.9004980213125231</v>
      </c>
      <c r="P2882" s="33">
        <f t="shared" si="1812"/>
        <v>0.70594483925760065</v>
      </c>
      <c r="Q2882" s="31">
        <f t="shared" si="1813"/>
        <v>4.7726214069194306</v>
      </c>
      <c r="R2882" s="31">
        <f t="shared" si="1814"/>
        <v>9.5772427506320756E-2</v>
      </c>
      <c r="S2882" s="31">
        <f t="shared" si="1815"/>
        <v>0.1278766143930925</v>
      </c>
      <c r="T2882" s="31">
        <f t="shared" si="1816"/>
        <v>1.2993023477725929E-2</v>
      </c>
      <c r="U2882" s="31">
        <f t="shared" si="1817"/>
        <v>2.0393799771066421E-3</v>
      </c>
      <c r="V2882" s="47">
        <f t="shared" si="1831"/>
        <v>6.9909100586675022E-4</v>
      </c>
      <c r="W2882" s="31">
        <f t="shared" si="1818"/>
        <v>0.13566559620584351</v>
      </c>
      <c r="X2882" s="34">
        <f>(S2882*H2882*'Propiedades físicas'!$F$5*60*24*365)/(1000000)</f>
        <v>56941.303441172953</v>
      </c>
      <c r="Y2882" s="34">
        <f>(U2882*H2882*'Propiedades físicas'!$F$7*60*24*365)/(1000000)</f>
        <v>283.99182750584328</v>
      </c>
      <c r="Z2882" s="31">
        <f t="shared" si="1832"/>
        <v>2031.0033025441171</v>
      </c>
      <c r="AA2882" s="31">
        <f t="shared" si="1848"/>
        <v>13730.831787707202</v>
      </c>
      <c r="AB2882" s="31">
        <f t="shared" si="1849"/>
        <v>275.53727393568482</v>
      </c>
      <c r="AC2882" s="31">
        <f t="shared" si="1850"/>
        <v>367.90101960892713</v>
      </c>
      <c r="AD2882" s="31">
        <f t="shared" si="1847"/>
        <v>37.380928545417497</v>
      </c>
      <c r="AE2882" s="31">
        <f t="shared" si="1836"/>
        <v>5.8672961941358093</v>
      </c>
      <c r="AF2882" s="31">
        <f t="shared" si="1837"/>
        <v>16448.521608535488</v>
      </c>
      <c r="AG2882" s="31">
        <f t="shared" si="1838"/>
        <v>0.1234763433991652</v>
      </c>
      <c r="AH2882" s="31">
        <f t="shared" si="1839"/>
        <v>0.83477604337291822</v>
      </c>
      <c r="AI2882" s="31">
        <f t="shared" si="1839"/>
        <v>1.6751491744565219E-2</v>
      </c>
      <c r="AJ2882" s="31">
        <f t="shared" si="1839"/>
        <v>2.2366813769938782E-2</v>
      </c>
      <c r="AK2882" s="31">
        <f t="shared" si="1820"/>
        <v>2.2726011148637053E-3</v>
      </c>
      <c r="AL2882" s="31">
        <f t="shared" si="1820"/>
        <v>3.5670659854871969E-4</v>
      </c>
      <c r="AM2882" s="31">
        <f t="shared" si="1840"/>
        <v>0.99999999999999989</v>
      </c>
      <c r="AN2882" s="31">
        <f>(Z2882*'Propiedades físicas'!$F$4)/1000</f>
        <v>1786.0236841912456</v>
      </c>
      <c r="AO2882" s="31">
        <f>(AA2882*'Propiedades físicas'!$F$6)/1000</f>
        <v>439.93585047813878</v>
      </c>
      <c r="AP2882" s="31">
        <f>(AB2882*'Propiedades físicas'!$F$9)/1000</f>
        <v>169.99272115462074</v>
      </c>
      <c r="AQ2882" s="31">
        <f>(AC2882*'Propiedades físicas'!$F$5)/1000</f>
        <v>108.33581324424078</v>
      </c>
      <c r="AR2882" s="31">
        <f>(AD2882*'Propiedades físicas'!$F$8)/1000</f>
        <v>13.252286787921406</v>
      </c>
      <c r="AS2882" s="31">
        <f>(AE2882*'Propiedades físicas'!$F$7)/1000</f>
        <v>0.54031930651796667</v>
      </c>
      <c r="AT2882" s="31">
        <f t="shared" si="1841"/>
        <v>2518.0806751626856</v>
      </c>
      <c r="AU2882" s="31">
        <f t="shared" si="1842"/>
        <v>0.70927977082221805</v>
      </c>
      <c r="AV2882" s="31">
        <f t="shared" si="1846"/>
        <v>0.17471078461364858</v>
      </c>
      <c r="AW2882" s="31">
        <f t="shared" si="1846"/>
        <v>6.7508846253958102E-2</v>
      </c>
      <c r="AX2882" s="31">
        <f t="shared" si="1846"/>
        <v>4.3023170112387897E-2</v>
      </c>
      <c r="AY2882" s="31">
        <f t="shared" si="1843"/>
        <v>5.2628523456919093E-3</v>
      </c>
      <c r="AZ2882" s="31">
        <f t="shared" si="1843"/>
        <v>2.1457585209538939E-4</v>
      </c>
      <c r="BA2882" s="31">
        <f t="shared" si="1844"/>
        <v>1</v>
      </c>
      <c r="BB2882" s="34">
        <f>AU2882*'Propiedades físicas'!$C$4+'Diseño reactor'!AV2882*'Propiedades físicas'!$C$5+'Diseño reactor'!AW2882*'Propiedades físicas'!$C$8+'Diseño reactor'!AX2882*'Propiedades físicas'!$C$9+'Diseño reactor'!AY2882*'Propiedades físicas'!$C$7+'Diseño reactor'!AZ2882*'Propiedades físicas'!$C$6</f>
        <v>875.29476927920098</v>
      </c>
      <c r="BC2882" s="45">
        <f>AU2882*'Propiedades físicas'!$L$4+'Diseño reactor'!AV2882*'Propiedades físicas'!$L$5+'Diseño reactor'!AW2882*'Propiedades físicas'!$L$8+AX2882*'Propiedades físicas'!$L$9+'Diseño reactor'!AY2882*'Propiedades físicas'!$L$7+'Diseño reactor'!AZ2882*'Propiedades físicas'!$L$6</f>
        <v>2.1325464626864443</v>
      </c>
      <c r="BD2882" s="29">
        <f t="shared" si="1821"/>
        <v>1.1872327165650061</v>
      </c>
      <c r="BE2882" s="58">
        <f t="shared" si="1822"/>
        <v>40.961945235458302</v>
      </c>
      <c r="BF2882" s="30">
        <f>AU2882*'Propiedades físicas'!$I$4+'Diseño reactor'!AV2882*'Propiedades físicas'!$I$5+'Diseño reactor'!AW2882*'Propiedades físicas'!$I$8+'Diseño reactor'!AX2882*'Propiedades físicas'!$I$9+'Diseño reactor'!AY2882*'Propiedades físicas'!$I$7+'Diseño reactor'!AZ2882*'Propiedades físicas'!$I$6</f>
        <v>2.0007628749419325E-2</v>
      </c>
      <c r="BG2882" s="24">
        <f>AU2882*'Propiedades físicas'!$O$4+'Diseño reactor'!AV2882*'Propiedades físicas'!$O$5+'Diseño reactor'!AW2882*'Propiedades físicas'!$O$8+'Diseño reactor'!AX2882*'Propiedades físicas'!$O$9+'Diseño reactor'!AY2882*'Propiedades físicas'!$O$7+'Diseño reactor'!AZ2882*'Propiedades físicas'!$O$6</f>
        <v>0.1551864767417008</v>
      </c>
      <c r="BH2882" s="54">
        <f t="shared" si="1823"/>
        <v>41074.559292922524</v>
      </c>
      <c r="BI2882" s="34">
        <f t="shared" si="1845"/>
        <v>274.94146920633392</v>
      </c>
      <c r="BJ2882" s="27">
        <f t="shared" si="1824"/>
        <v>4799.4011082281868</v>
      </c>
      <c r="BK2882" s="34">
        <f t="shared" si="1825"/>
        <v>572.92472958165126</v>
      </c>
      <c r="BL2882" s="27">
        <f t="shared" si="1826"/>
        <v>105.81958727113667</v>
      </c>
      <c r="BM2882" s="34">
        <f t="shared" si="1827"/>
        <v>1.1054421768707483</v>
      </c>
      <c r="BN2882" s="45">
        <f t="shared" si="1828"/>
        <v>3202.3620327794383</v>
      </c>
      <c r="BO2882" s="45">
        <f t="shared" si="1829"/>
        <v>112.94888681705432</v>
      </c>
      <c r="BP2882" s="66">
        <f t="shared" si="1830"/>
        <v>6.6870539253082795</v>
      </c>
    </row>
    <row r="2883" spans="8:68">
      <c r="H2883" s="68">
        <v>2878</v>
      </c>
      <c r="I2883" s="31">
        <f>('Propiedades físicas'!$C$10*'Diseño reactor'!H2883)/1000</f>
        <v>2518.9559204442844</v>
      </c>
      <c r="J2883" s="31">
        <f t="shared" si="1807"/>
        <v>0.18102738372633864</v>
      </c>
      <c r="K2883" s="31">
        <f>(I2883*1000)/'Propiedades físicas'!$F$10</f>
        <v>16454.238856227013</v>
      </c>
      <c r="L2883" s="31">
        <f t="shared" si="1808"/>
        <v>2350.6055508895734</v>
      </c>
      <c r="M2883" s="31">
        <f t="shared" si="1809"/>
        <v>14103.63330533744</v>
      </c>
      <c r="N2883" s="31">
        <f t="shared" si="1810"/>
        <v>0.81674967021875378</v>
      </c>
      <c r="O2883" s="32">
        <f t="shared" si="1811"/>
        <v>4.9004980213125222</v>
      </c>
      <c r="P2883" s="33">
        <f t="shared" si="1812"/>
        <v>0.70597811825076273</v>
      </c>
      <c r="Q2883" s="31">
        <f t="shared" si="1813"/>
        <v>4.7726655511486751</v>
      </c>
      <c r="R2883" s="31">
        <f t="shared" si="1814"/>
        <v>9.5748176786081426E-2</v>
      </c>
      <c r="S2883" s="31">
        <f t="shared" si="1815"/>
        <v>0.12783247016384752</v>
      </c>
      <c r="T2883" s="31">
        <f t="shared" si="1816"/>
        <v>1.2985832167962943E-2</v>
      </c>
      <c r="U2883" s="31">
        <f t="shared" si="1817"/>
        <v>2.0375430139467549E-3</v>
      </c>
      <c r="V2883" s="47">
        <f t="shared" si="1831"/>
        <v>6.9912396176289118E-4</v>
      </c>
      <c r="W2883" s="31">
        <f t="shared" si="1818"/>
        <v>0.13562485055956333</v>
      </c>
      <c r="X2883" s="34">
        <f>(S2883*H2883*'Propiedades físicas'!$F$5*60*24*365)/(1000000)</f>
        <v>56941.431829236702</v>
      </c>
      <c r="Y2883" s="34">
        <f>(U2883*H2883*'Propiedades físicas'!$F$7*60*24*365)/(1000000)</f>
        <v>283.8346452144965</v>
      </c>
      <c r="Z2883" s="31">
        <f t="shared" si="1832"/>
        <v>2031.8050243256951</v>
      </c>
      <c r="AA2883" s="31">
        <f t="shared" si="1848"/>
        <v>13735.731456205887</v>
      </c>
      <c r="AB2883" s="31">
        <f t="shared" si="1849"/>
        <v>275.56325279034235</v>
      </c>
      <c r="AC2883" s="31">
        <f t="shared" si="1850"/>
        <v>367.90184913155315</v>
      </c>
      <c r="AD2883" s="31">
        <f t="shared" si="1847"/>
        <v>37.373224979397349</v>
      </c>
      <c r="AE2883" s="31">
        <f t="shared" si="1836"/>
        <v>5.8640487941387605</v>
      </c>
      <c r="AF2883" s="31">
        <f t="shared" si="1837"/>
        <v>16454.238856227013</v>
      </c>
      <c r="AG2883" s="31">
        <f t="shared" si="1838"/>
        <v>0.12348216420577668</v>
      </c>
      <c r="AH2883" s="31">
        <f t="shared" si="1839"/>
        <v>0.83478376461076331</v>
      </c>
      <c r="AI2883" s="31">
        <f t="shared" si="1839"/>
        <v>1.6747250067179923E-2</v>
      </c>
      <c r="AJ2883" s="31">
        <f t="shared" si="1839"/>
        <v>2.2359092532093807E-2</v>
      </c>
      <c r="AK2883" s="31">
        <f t="shared" si="1820"/>
        <v>2.2713432876449139E-3</v>
      </c>
      <c r="AL2883" s="31">
        <f t="shared" si="1820"/>
        <v>3.5638529654135562E-4</v>
      </c>
      <c r="AM2883" s="31">
        <f t="shared" si="1840"/>
        <v>1</v>
      </c>
      <c r="AN2883" s="31">
        <f>(Z2883*'Propiedades físicas'!$F$4)/1000</f>
        <v>1786.7287022915295</v>
      </c>
      <c r="AO2883" s="31">
        <f>(AA2883*'Propiedades físicas'!$F$6)/1000</f>
        <v>440.09283585683664</v>
      </c>
      <c r="AP2883" s="31">
        <f>(AB2883*'Propiedades físicas'!$F$9)/1000</f>
        <v>170.0087488090017</v>
      </c>
      <c r="AQ2883" s="31">
        <f>(AC2883*'Propiedades físicas'!$F$5)/1000</f>
        <v>108.33605751376847</v>
      </c>
      <c r="AR2883" s="31">
        <f>(AD2883*'Propiedades físicas'!$F$8)/1000</f>
        <v>13.249555719695943</v>
      </c>
      <c r="AS2883" s="31">
        <f>(AE2883*'Propiedades físicas'!$F$7)/1000</f>
        <v>0.54002025345223847</v>
      </c>
      <c r="AT2883" s="31">
        <f t="shared" si="1841"/>
        <v>2518.9559204442844</v>
      </c>
      <c r="AU2883" s="31">
        <f t="shared" si="1842"/>
        <v>0.70931320702761358</v>
      </c>
      <c r="AV2883" s="31">
        <f t="shared" si="1846"/>
        <v>0.17471240059620205</v>
      </c>
      <c r="AW2883" s="31">
        <f t="shared" si="1846"/>
        <v>6.7491752209390063E-2</v>
      </c>
      <c r="AX2883" s="31">
        <f t="shared" si="1846"/>
        <v>4.3008318102946613E-2</v>
      </c>
      <c r="AY2883" s="31">
        <f t="shared" si="1843"/>
        <v>5.2599394900721538E-3</v>
      </c>
      <c r="AZ2883" s="31">
        <f t="shared" si="1843"/>
        <v>2.1438257377564258E-4</v>
      </c>
      <c r="BA2883" s="31">
        <f t="shared" si="1844"/>
        <v>1.0000000000000002</v>
      </c>
      <c r="BB2883" s="34">
        <f>AU2883*'Propiedades físicas'!$C$4+'Diseño reactor'!AV2883*'Propiedades físicas'!$C$5+'Diseño reactor'!AW2883*'Propiedades físicas'!$C$8+'Diseño reactor'!AX2883*'Propiedades físicas'!$C$9+'Diseño reactor'!AY2883*'Propiedades físicas'!$C$7+'Diseño reactor'!AZ2883*'Propiedades físicas'!$C$6</f>
        <v>875.29470340691887</v>
      </c>
      <c r="BC2883" s="45">
        <f>AU2883*'Propiedades físicas'!$L$4+'Diseño reactor'!AV2883*'Propiedades físicas'!$L$5+'Diseño reactor'!AW2883*'Propiedades físicas'!$L$8+AX2883*'Propiedades físicas'!$L$9+'Diseño reactor'!AY2883*'Propiedades físicas'!$L$7+'Diseño reactor'!AZ2883*'Propiedades físicas'!$L$6</f>
        <v>2.1325699586722195</v>
      </c>
      <c r="BD2883" s="29">
        <f t="shared" si="1821"/>
        <v>1.1868631571729431</v>
      </c>
      <c r="BE2883" s="58">
        <f t="shared" si="1822"/>
        <v>40.961548893318671</v>
      </c>
      <c r="BF2883" s="30">
        <f>AU2883*'Propiedades físicas'!$I$4+'Diseño reactor'!AV2883*'Propiedades físicas'!$I$5+'Diseño reactor'!AW2883*'Propiedades físicas'!$I$8+'Diseño reactor'!AX2883*'Propiedades físicas'!$I$9+'Diseño reactor'!AY2883*'Propiedades físicas'!$I$7+'Diseño reactor'!AZ2883*'Propiedades físicas'!$I$6</f>
        <v>2.0007654121980932E-2</v>
      </c>
      <c r="BG2883" s="24">
        <f>AU2883*'Propiedades físicas'!$O$4+'Diseño reactor'!AV2883*'Propiedades físicas'!$O$5+'Diseño reactor'!AW2883*'Propiedades físicas'!$O$8+'Diseño reactor'!AX2883*'Propiedades físicas'!$O$9+'Diseño reactor'!AY2883*'Propiedades físicas'!$O$7+'Diseño reactor'!AZ2883*'Propiedades físicas'!$O$6</f>
        <v>0.15518763450626499</v>
      </c>
      <c r="BH2883" s="54">
        <f t="shared" si="1823"/>
        <v>41074.50411336308</v>
      </c>
      <c r="BI2883" s="34">
        <f t="shared" si="1845"/>
        <v>274.94279592436493</v>
      </c>
      <c r="BJ2883" s="27">
        <f t="shared" si="1824"/>
        <v>4799.4045296312242</v>
      </c>
      <c r="BK2883" s="34">
        <f t="shared" si="1825"/>
        <v>572.92941230163308</v>
      </c>
      <c r="BL2883" s="27">
        <f t="shared" si="1826"/>
        <v>105.81974701797971</v>
      </c>
      <c r="BM2883" s="34">
        <f t="shared" si="1827"/>
        <v>1.1054421768707483</v>
      </c>
      <c r="BN2883" s="45">
        <f t="shared" si="1828"/>
        <v>3203.568152304746</v>
      </c>
      <c r="BO2883" s="45">
        <f t="shared" si="1829"/>
        <v>112.95389561001839</v>
      </c>
      <c r="BP2883" s="66">
        <f t="shared" si="1830"/>
        <v>6.6870534220589546</v>
      </c>
    </row>
    <row r="2884" spans="8:68">
      <c r="H2884" s="68">
        <v>2879</v>
      </c>
      <c r="I2884" s="31">
        <f>('Propiedades físicas'!$C$10*'Diseño reactor'!H2884)/1000</f>
        <v>2519.8311657258846</v>
      </c>
      <c r="J2884" s="31">
        <f t="shared" si="1807"/>
        <v>0.1809645051630436</v>
      </c>
      <c r="K2884" s="31">
        <f>(I2884*1000)/'Propiedades físicas'!$F$10</f>
        <v>16459.956103918546</v>
      </c>
      <c r="L2884" s="31">
        <f t="shared" si="1808"/>
        <v>2351.4223005597923</v>
      </c>
      <c r="M2884" s="31">
        <f t="shared" si="1809"/>
        <v>14108.533803358754</v>
      </c>
      <c r="N2884" s="31">
        <f t="shared" si="1810"/>
        <v>0.81674967021875389</v>
      </c>
      <c r="O2884" s="32">
        <f t="shared" si="1811"/>
        <v>4.9004980213125231</v>
      </c>
      <c r="P2884" s="33">
        <f t="shared" si="1812"/>
        <v>0.70601137725997931</v>
      </c>
      <c r="Q2884" s="31">
        <f t="shared" si="1813"/>
        <v>4.7727096650574952</v>
      </c>
      <c r="R2884" s="31">
        <f t="shared" si="1814"/>
        <v>9.5723937918828397E-2</v>
      </c>
      <c r="S2884" s="31">
        <f t="shared" si="1815"/>
        <v>0.1277883562550283</v>
      </c>
      <c r="T2884" s="31">
        <f t="shared" si="1816"/>
        <v>1.2978646783638914E-2</v>
      </c>
      <c r="U2884" s="31">
        <f t="shared" si="1817"/>
        <v>2.0357082563073523E-3</v>
      </c>
      <c r="V2884" s="47">
        <f t="shared" si="1831"/>
        <v>6.9915689786910582E-4</v>
      </c>
      <c r="W2884" s="31">
        <f t="shared" si="1818"/>
        <v>0.13558412938093395</v>
      </c>
      <c r="X2884" s="34">
        <f>(S2884*H2884*'Propiedades físicas'!$F$5*60*24*365)/(1000000)</f>
        <v>56941.56006315344</v>
      </c>
      <c r="Y2884" s="34">
        <f>(U2884*H2884*'Propiedades físicas'!$F$7*60*24*365)/(1000000)</f>
        <v>283.67759243698026</v>
      </c>
      <c r="Z2884" s="31">
        <f t="shared" si="1832"/>
        <v>2032.6067551314804</v>
      </c>
      <c r="AA2884" s="31">
        <f t="shared" si="1848"/>
        <v>13740.631125700529</v>
      </c>
      <c r="AB2884" s="31">
        <f t="shared" si="1849"/>
        <v>275.58921726830698</v>
      </c>
      <c r="AC2884" s="31">
        <f t="shared" si="1850"/>
        <v>367.90267765822648</v>
      </c>
      <c r="AD2884" s="31">
        <f t="shared" si="1847"/>
        <v>37.365524090096436</v>
      </c>
      <c r="AE2884" s="31">
        <f t="shared" si="1836"/>
        <v>5.860804069908867</v>
      </c>
      <c r="AF2884" s="31">
        <f t="shared" si="1837"/>
        <v>16459.956103918546</v>
      </c>
      <c r="AG2884" s="31">
        <f t="shared" si="1838"/>
        <v>0.12348798151700946</v>
      </c>
      <c r="AH2884" s="31">
        <f t="shared" si="1839"/>
        <v>0.83479148054528285</v>
      </c>
      <c r="AI2884" s="31">
        <f t="shared" si="1839"/>
        <v>1.6743010462992591E-2</v>
      </c>
      <c r="AJ2884" s="31">
        <f t="shared" si="1839"/>
        <v>2.2351376597574375E-2</v>
      </c>
      <c r="AK2884" s="31">
        <f t="shared" si="1820"/>
        <v>2.2700864968407172E-3</v>
      </c>
      <c r="AL2884" s="31">
        <f t="shared" si="1820"/>
        <v>3.560643803001159E-4</v>
      </c>
      <c r="AM2884" s="31">
        <f t="shared" si="1840"/>
        <v>1.0000000000000002</v>
      </c>
      <c r="AN2884" s="31">
        <f>(Z2884*'Propiedades físicas'!$F$4)/1000</f>
        <v>1787.4337283275213</v>
      </c>
      <c r="AO2884" s="31">
        <f>(AA2884*'Propiedades físicas'!$F$6)/1000</f>
        <v>440.24982126744493</v>
      </c>
      <c r="AP2884" s="31">
        <f>(AB2884*'Propiedades físicas'!$F$9)/1000</f>
        <v>170.02476759368199</v>
      </c>
      <c r="AQ2884" s="31">
        <f>(AC2884*'Propiedades físicas'!$F$5)/1000</f>
        <v>108.33630149001796</v>
      </c>
      <c r="AR2884" s="31">
        <f>(AD2884*'Propiedades físicas'!$F$8)/1000</f>
        <v>13.246825600420983</v>
      </c>
      <c r="AS2884" s="31">
        <f>(AE2884*'Propiedades físicas'!$F$7)/1000</f>
        <v>0.53972144679790757</v>
      </c>
      <c r="AT2884" s="31">
        <f t="shared" si="1841"/>
        <v>2519.8311657258851</v>
      </c>
      <c r="AU2884" s="31">
        <f t="shared" si="1842"/>
        <v>0.70934662315465769</v>
      </c>
      <c r="AV2884" s="31">
        <f t="shared" si="1846"/>
        <v>0.17471401546881918</v>
      </c>
      <c r="AW2884" s="31">
        <f t="shared" si="1846"/>
        <v>6.7474666519851192E-2</v>
      </c>
      <c r="AX2884" s="31">
        <f t="shared" si="1846"/>
        <v>4.299347629459517E-2</v>
      </c>
      <c r="AY2884" s="31">
        <f t="shared" si="1843"/>
        <v>5.2570290345643001E-3</v>
      </c>
      <c r="AZ2884" s="31">
        <f t="shared" si="1843"/>
        <v>2.1418952751242387E-4</v>
      </c>
      <c r="BA2884" s="31">
        <f t="shared" si="1844"/>
        <v>0.99999999999999989</v>
      </c>
      <c r="BB2884" s="34">
        <f>AU2884*'Propiedades físicas'!$C$4+'Diseño reactor'!AV2884*'Propiedades físicas'!$C$5+'Diseño reactor'!AW2884*'Propiedades físicas'!$C$8+'Diseño reactor'!AX2884*'Propiedades físicas'!$C$9+'Diseño reactor'!AY2884*'Propiedades físicas'!$C$7+'Diseño reactor'!AZ2884*'Propiedades físicas'!$C$6</f>
        <v>875.29463761222019</v>
      </c>
      <c r="BC2884" s="45">
        <f>AU2884*'Propiedades físicas'!$L$4+'Diseño reactor'!AV2884*'Propiedades físicas'!$L$5+'Diseño reactor'!AW2884*'Propiedades físicas'!$L$8+AX2884*'Propiedades físicas'!$L$9+'Diseño reactor'!AY2884*'Propiedades físicas'!$L$7+'Diseño reactor'!AZ2884*'Propiedades físicas'!$L$6</f>
        <v>2.1325934400325934</v>
      </c>
      <c r="BD2884" s="29">
        <f t="shared" si="1821"/>
        <v>1.186493828018254</v>
      </c>
      <c r="BE2884" s="58">
        <f t="shared" si="1822"/>
        <v>40.961152800552142</v>
      </c>
      <c r="BF2884" s="30">
        <f>AU2884*'Propiedades físicas'!$I$4+'Diseño reactor'!AV2884*'Propiedades físicas'!$I$5+'Diseño reactor'!AW2884*'Propiedades físicas'!$I$8+'Diseño reactor'!AX2884*'Propiedades físicas'!$I$9+'Diseño reactor'!AY2884*'Propiedades físicas'!$I$7+'Diseño reactor'!AZ2884*'Propiedades físicas'!$I$6</f>
        <v>2.0007679458541205E-2</v>
      </c>
      <c r="BG2884" s="24">
        <f>AU2884*'Propiedades físicas'!$O$4+'Diseño reactor'!AV2884*'Propiedades físicas'!$O$5+'Diseño reactor'!AW2884*'Propiedades físicas'!$O$8+'Diseño reactor'!AX2884*'Propiedades físicas'!$O$9+'Diseño reactor'!AY2884*'Propiedades físicas'!$O$7+'Diseño reactor'!AZ2884*'Propiedades físicas'!$O$6</f>
        <v>0.15518879157113108</v>
      </c>
      <c r="BH2884" s="54">
        <f t="shared" si="1823"/>
        <v>41074.449011492674</v>
      </c>
      <c r="BI2884" s="34">
        <f t="shared" si="1845"/>
        <v>274.94412148961658</v>
      </c>
      <c r="BJ2884" s="27">
        <f t="shared" si="1824"/>
        <v>4799.407950337858</v>
      </c>
      <c r="BK2884" s="34">
        <f t="shared" si="1825"/>
        <v>572.93409236139325</v>
      </c>
      <c r="BL2884" s="27">
        <f t="shared" si="1826"/>
        <v>105.81990667194448</v>
      </c>
      <c r="BM2884" s="34">
        <f t="shared" si="1827"/>
        <v>1.1054421768707483</v>
      </c>
      <c r="BN2884" s="45">
        <f t="shared" si="1828"/>
        <v>3204.7742812836991</v>
      </c>
      <c r="BO2884" s="45">
        <f t="shared" si="1829"/>
        <v>112.95890139550642</v>
      </c>
      <c r="BP2884" s="66">
        <f t="shared" si="1830"/>
        <v>6.6870529194023476</v>
      </c>
    </row>
    <row r="2885" spans="8:68">
      <c r="H2885" s="68">
        <v>2880</v>
      </c>
      <c r="I2885" s="31">
        <f>('Propiedades físicas'!$C$10*'Diseño reactor'!H2885)/1000</f>
        <v>2520.7064110074843</v>
      </c>
      <c r="J2885" s="31">
        <f t="shared" si="1807"/>
        <v>0.18090167026541754</v>
      </c>
      <c r="K2885" s="31">
        <f>(I2885*1000)/'Propiedades físicas'!$F$10</f>
        <v>16465.673351610079</v>
      </c>
      <c r="L2885" s="31">
        <f t="shared" si="1808"/>
        <v>2352.2390502300113</v>
      </c>
      <c r="M2885" s="31">
        <f t="shared" si="1809"/>
        <v>14113.434301380068</v>
      </c>
      <c r="N2885" s="31">
        <f t="shared" si="1810"/>
        <v>0.81674967021875389</v>
      </c>
      <c r="O2885" s="32">
        <f t="shared" si="1811"/>
        <v>4.900498021312524</v>
      </c>
      <c r="P2885" s="33">
        <f t="shared" si="1812"/>
        <v>0.70604461630324511</v>
      </c>
      <c r="Q2885" s="31">
        <f t="shared" si="1813"/>
        <v>4.772753748676954</v>
      </c>
      <c r="R2885" s="31">
        <f t="shared" si="1814"/>
        <v>9.5699710896327395E-2</v>
      </c>
      <c r="S2885" s="31">
        <f t="shared" si="1815"/>
        <v>0.12774427263556967</v>
      </c>
      <c r="T2885" s="31">
        <f t="shared" si="1816"/>
        <v>1.2971467318302036E-2</v>
      </c>
      <c r="U2885" s="31">
        <f t="shared" si="1817"/>
        <v>2.0338757008793971E-3</v>
      </c>
      <c r="V2885" s="47">
        <f t="shared" si="1831"/>
        <v>6.9918981420321366E-4</v>
      </c>
      <c r="W2885" s="31">
        <f t="shared" si="1818"/>
        <v>0.13554343264792282</v>
      </c>
      <c r="X2885" s="34">
        <f>(S2885*H2885*'Propiedades físicas'!$F$5*60*24*365)/(1000000)</f>
        <v>56941.688143154322</v>
      </c>
      <c r="Y2885" s="34">
        <f>(U2885*H2885*'Propiedades físicas'!$F$7*60*24*365)/(1000000)</f>
        <v>283.52066903227529</v>
      </c>
      <c r="Z2885" s="31">
        <f t="shared" si="1832"/>
        <v>2033.408494953346</v>
      </c>
      <c r="AA2885" s="31">
        <f t="shared" si="1848"/>
        <v>13745.530796189627</v>
      </c>
      <c r="AB2885" s="31">
        <f t="shared" si="1849"/>
        <v>275.61516738142291</v>
      </c>
      <c r="AC2885" s="31">
        <f t="shared" si="1850"/>
        <v>367.90350519044068</v>
      </c>
      <c r="AD2885" s="31">
        <f t="shared" si="1847"/>
        <v>37.357825876709867</v>
      </c>
      <c r="AE2885" s="31">
        <f t="shared" si="1836"/>
        <v>5.857562018532664</v>
      </c>
      <c r="AF2885" s="31">
        <f t="shared" si="1837"/>
        <v>16465.673351610076</v>
      </c>
      <c r="AG2885" s="31">
        <f t="shared" si="1838"/>
        <v>0.12349379533601106</v>
      </c>
      <c r="AH2885" s="31">
        <f t="shared" si="1839"/>
        <v>0.83479919118191037</v>
      </c>
      <c r="AI2885" s="31">
        <f t="shared" si="1839"/>
        <v>1.6738772930562976E-2</v>
      </c>
      <c r="AJ2885" s="31">
        <f t="shared" si="1839"/>
        <v>2.2343665960946911E-2</v>
      </c>
      <c r="AK2885" s="31">
        <f t="shared" si="1820"/>
        <v>2.2688307413226364E-3</v>
      </c>
      <c r="AL2885" s="31">
        <f t="shared" si="1820"/>
        <v>3.5574384924621925E-4</v>
      </c>
      <c r="AM2885" s="31">
        <f t="shared" si="1840"/>
        <v>1.0000000000000002</v>
      </c>
      <c r="AN2885" s="31">
        <f>(Z2885*'Propiedades físicas'!$F$4)/1000</f>
        <v>1788.1387622920734</v>
      </c>
      <c r="AO2885" s="31">
        <f>(AA2885*'Propiedades físicas'!$F$6)/1000</f>
        <v>440.40680670991566</v>
      </c>
      <c r="AP2885" s="31">
        <f>(AB2885*'Propiedades físicas'!$F$9)/1000</f>
        <v>170.04077751596884</v>
      </c>
      <c r="AQ2885" s="31">
        <f>(AC2885*'Propiedades físicas'!$F$5)/1000</f>
        <v>108.33654517342909</v>
      </c>
      <c r="AR2885" s="31">
        <f>(AD2885*'Propiedades físicas'!$F$8)/1000</f>
        <v>13.244096429811178</v>
      </c>
      <c r="AS2885" s="31">
        <f>(AE2885*'Propiedades físicas'!$F$7)/1000</f>
        <v>0.53942288628667301</v>
      </c>
      <c r="AT2885" s="31">
        <f t="shared" si="1841"/>
        <v>2520.7064110074843</v>
      </c>
      <c r="AU2885" s="31">
        <f t="shared" si="1842"/>
        <v>0.7093800192214309</v>
      </c>
      <c r="AV2885" s="31">
        <f t="shared" si="1846"/>
        <v>0.17471562923263736</v>
      </c>
      <c r="AW2885" s="31">
        <f t="shared" si="1846"/>
        <v>6.7457589179537328E-2</v>
      </c>
      <c r="AX2885" s="31">
        <f t="shared" si="1846"/>
        <v>4.2978644676881977E-2</v>
      </c>
      <c r="AY2885" s="31">
        <f t="shared" si="1843"/>
        <v>5.254120976555034E-3</v>
      </c>
      <c r="AZ2885" s="31">
        <f t="shared" si="1843"/>
        <v>2.1399671295756916E-4</v>
      </c>
      <c r="BA2885" s="31">
        <f t="shared" si="1844"/>
        <v>1.0000000000000002</v>
      </c>
      <c r="BB2885" s="34">
        <f>AU2885*'Propiedades físicas'!$C$4+'Diseño reactor'!AV2885*'Propiedades físicas'!$C$5+'Diseño reactor'!AW2885*'Propiedades físicas'!$C$8+'Diseño reactor'!AX2885*'Propiedades físicas'!$C$9+'Diseño reactor'!AY2885*'Propiedades físicas'!$C$7+'Diseño reactor'!AZ2885*'Propiedades físicas'!$C$6</f>
        <v>875.29457189499465</v>
      </c>
      <c r="BC2885" s="45">
        <f>AU2885*'Propiedades físicas'!$L$4+'Diseño reactor'!AV2885*'Propiedades físicas'!$L$5+'Diseño reactor'!AW2885*'Propiedades físicas'!$L$8+AX2885*'Propiedades físicas'!$L$9+'Diseño reactor'!AY2885*'Propiedades físicas'!$L$7+'Diseño reactor'!AZ2885*'Propiedades físicas'!$L$6</f>
        <v>2.1326169067811542</v>
      </c>
      <c r="BD2885" s="29">
        <f t="shared" si="1821"/>
        <v>1.1861247288856644</v>
      </c>
      <c r="BE2885" s="58">
        <f t="shared" si="1822"/>
        <v>40.960756956922999</v>
      </c>
      <c r="BF2885" s="30">
        <f>AU2885*'Propiedades físicas'!$I$4+'Diseño reactor'!AV2885*'Propiedades físicas'!$I$5+'Diseño reactor'!AW2885*'Propiedades físicas'!$I$8+'Diseño reactor'!AX2885*'Propiedades físicas'!$I$9+'Diseño reactor'!AY2885*'Propiedades físicas'!$I$7+'Diseño reactor'!AZ2885*'Propiedades físicas'!$I$6</f>
        <v>2.0007704759153283E-2</v>
      </c>
      <c r="BG2885" s="24">
        <f>AU2885*'Propiedades físicas'!$O$4+'Diseño reactor'!AV2885*'Propiedades físicas'!$O$5+'Diseño reactor'!AW2885*'Propiedades físicas'!$O$8+'Diseño reactor'!AX2885*'Propiedades físicas'!$O$9+'Diseño reactor'!AY2885*'Propiedades físicas'!$O$7+'Diseño reactor'!AZ2885*'Propiedades físicas'!$O$6</f>
        <v>0.15518994793692559</v>
      </c>
      <c r="BH2885" s="54">
        <f t="shared" si="1823"/>
        <v>41074.393987196439</v>
      </c>
      <c r="BI2885" s="34">
        <f t="shared" si="1845"/>
        <v>274.9454459034813</v>
      </c>
      <c r="BJ2885" s="27">
        <f t="shared" si="1824"/>
        <v>4799.4113703473658</v>
      </c>
      <c r="BK2885" s="34">
        <f t="shared" si="1825"/>
        <v>572.93876976315107</v>
      </c>
      <c r="BL2885" s="27">
        <f t="shared" si="1826"/>
        <v>105.82006623311032</v>
      </c>
      <c r="BM2885" s="34">
        <f t="shared" si="1827"/>
        <v>1.1054421768707483</v>
      </c>
      <c r="BN2885" s="45">
        <f t="shared" si="1828"/>
        <v>3205.9804197075741</v>
      </c>
      <c r="BO2885" s="45">
        <f t="shared" si="1829"/>
        <v>112.96390417622609</v>
      </c>
      <c r="BP2885" s="66">
        <f t="shared" si="1830"/>
        <v>6.6870524173376191</v>
      </c>
    </row>
    <row r="2886" spans="8:68">
      <c r="H2886" s="68">
        <v>2881</v>
      </c>
      <c r="I2886" s="31">
        <f>('Propiedades físicas'!$C$10*'Diseño reactor'!H2886)/1000</f>
        <v>2521.5816562890845</v>
      </c>
      <c r="J2886" s="31">
        <f t="shared" si="1807"/>
        <v>0.18083887898799114</v>
      </c>
      <c r="K2886" s="31">
        <f>(I2886*1000)/'Propiedades físicas'!$F$10</f>
        <v>16471.390599301612</v>
      </c>
      <c r="L2886" s="31">
        <f t="shared" si="1808"/>
        <v>2353.0557999002303</v>
      </c>
      <c r="M2886" s="31">
        <f t="shared" si="1809"/>
        <v>14118.334799401382</v>
      </c>
      <c r="N2886" s="31">
        <f t="shared" si="1810"/>
        <v>0.816749670218754</v>
      </c>
      <c r="O2886" s="32">
        <f t="shared" si="1811"/>
        <v>4.900498021312524</v>
      </c>
      <c r="P2886" s="33">
        <f t="shared" si="1812"/>
        <v>0.70607783539853386</v>
      </c>
      <c r="Q2886" s="31">
        <f t="shared" si="1813"/>
        <v>4.7727978020380748</v>
      </c>
      <c r="R2886" s="31">
        <f t="shared" si="1814"/>
        <v>9.5675495710351235E-2</v>
      </c>
      <c r="S2886" s="31">
        <f t="shared" si="1815"/>
        <v>0.12770021927444905</v>
      </c>
      <c r="T2886" s="31">
        <f t="shared" si="1816"/>
        <v>1.2964293765509189E-2</v>
      </c>
      <c r="U2886" s="31">
        <f t="shared" si="1817"/>
        <v>2.0320453443598108E-3</v>
      </c>
      <c r="V2886" s="47">
        <f t="shared" si="1831"/>
        <v>6.9922271078301415E-4</v>
      </c>
      <c r="W2886" s="31">
        <f t="shared" si="1818"/>
        <v>0.13550276033852385</v>
      </c>
      <c r="X2886" s="34">
        <f>(S2886*H2886*'Propiedades físicas'!$F$5*60*24*365)/(1000000)</f>
        <v>56941.816069470267</v>
      </c>
      <c r="Y2886" s="34">
        <f>(U2886*H2886*'Propiedades físicas'!$F$7*60*24*365)/(1000000)</f>
        <v>283.36387485955305</v>
      </c>
      <c r="Z2886" s="31">
        <f t="shared" si="1832"/>
        <v>2034.2102437831761</v>
      </c>
      <c r="AA2886" s="31">
        <f t="shared" si="1848"/>
        <v>13750.430467671693</v>
      </c>
      <c r="AB2886" s="31">
        <f t="shared" si="1849"/>
        <v>275.64110314152191</v>
      </c>
      <c r="AC2886" s="31">
        <f t="shared" si="1850"/>
        <v>367.90433172968773</v>
      </c>
      <c r="AD2886" s="31">
        <f t="shared" si="1847"/>
        <v>37.350130338431974</v>
      </c>
      <c r="AE2886" s="31">
        <f t="shared" si="1836"/>
        <v>5.8543226371006147</v>
      </c>
      <c r="AF2886" s="31">
        <f t="shared" si="1837"/>
        <v>16471.390599301612</v>
      </c>
      <c r="AG2886" s="31">
        <f t="shared" si="1838"/>
        <v>0.12349960566592517</v>
      </c>
      <c r="AH2886" s="31">
        <f t="shared" si="1839"/>
        <v>0.83480689652607176</v>
      </c>
      <c r="AI2886" s="31">
        <f t="shared" si="1839"/>
        <v>1.6734537468452063E-2</v>
      </c>
      <c r="AJ2886" s="31">
        <f t="shared" si="1839"/>
        <v>2.2335960616785257E-2</v>
      </c>
      <c r="AK2886" s="31">
        <f t="shared" si="1820"/>
        <v>2.2675760199637072E-3</v>
      </c>
      <c r="AL2886" s="31">
        <f t="shared" si="1820"/>
        <v>3.5542370280192603E-4</v>
      </c>
      <c r="AM2886" s="31">
        <f t="shared" si="1840"/>
        <v>1</v>
      </c>
      <c r="AN2886" s="31">
        <f>(Z2886*'Propiedades físicas'!$F$4)/1000</f>
        <v>1788.8438041780494</v>
      </c>
      <c r="AO2886" s="31">
        <f>(AA2886*'Propiedades físicas'!$F$6)/1000</f>
        <v>440.56379218420102</v>
      </c>
      <c r="AP2886" s="31">
        <f>(AB2886*'Propiedades físicas'!$F$9)/1000</f>
        <v>170.0567785831619</v>
      </c>
      <c r="AQ2886" s="31">
        <f>(AC2886*'Propiedades físicas'!$F$5)/1000</f>
        <v>108.33678856444116</v>
      </c>
      <c r="AR2886" s="31">
        <f>(AD2886*'Propiedades físicas'!$F$8)/1000</f>
        <v>13.2413682075809</v>
      </c>
      <c r="AS2886" s="31">
        <f>(AE2886*'Propiedades físicas'!$F$7)/1000</f>
        <v>0.53912457165059557</v>
      </c>
      <c r="AT2886" s="31">
        <f t="shared" si="1841"/>
        <v>2521.5816562890845</v>
      </c>
      <c r="AU2886" s="31">
        <f t="shared" si="1842"/>
        <v>0.70941339524599112</v>
      </c>
      <c r="AV2886" s="31">
        <f t="shared" si="1846"/>
        <v>0.17471724188879212</v>
      </c>
      <c r="AW2886" s="31">
        <f t="shared" si="1846"/>
        <v>6.7440520182649163E-2</v>
      </c>
      <c r="AX2886" s="31">
        <f t="shared" si="1846"/>
        <v>4.296382323936964E-2</v>
      </c>
      <c r="AY2886" s="31">
        <f t="shared" si="1843"/>
        <v>5.2512153134345509E-3</v>
      </c>
      <c r="AZ2886" s="31">
        <f t="shared" si="1843"/>
        <v>2.1380412976354079E-4</v>
      </c>
      <c r="BA2886" s="31">
        <f t="shared" si="1844"/>
        <v>1</v>
      </c>
      <c r="BB2886" s="34">
        <f>AU2886*'Propiedades físicas'!$C$4+'Diseño reactor'!AV2886*'Propiedades físicas'!$C$5+'Diseño reactor'!AW2886*'Propiedades físicas'!$C$8+'Diseño reactor'!AX2886*'Propiedades físicas'!$C$9+'Diseño reactor'!AY2886*'Propiedades físicas'!$C$7+'Diseño reactor'!AZ2886*'Propiedades físicas'!$C$6</f>
        <v>875.2945062551313</v>
      </c>
      <c r="BC2886" s="45">
        <f>AU2886*'Propiedades físicas'!$L$4+'Diseño reactor'!AV2886*'Propiedades físicas'!$L$5+'Diseño reactor'!AW2886*'Propiedades físicas'!$L$8+AX2886*'Propiedades físicas'!$L$9+'Diseño reactor'!AY2886*'Propiedades físicas'!$L$7+'Diseño reactor'!AZ2886*'Propiedades físicas'!$L$6</f>
        <v>2.132640358931476</v>
      </c>
      <c r="BD2886" s="29">
        <f t="shared" si="1821"/>
        <v>1.1857558595601707</v>
      </c>
      <c r="BE2886" s="58">
        <f t="shared" si="1822"/>
        <v>40.960361362195819</v>
      </c>
      <c r="BF2886" s="30">
        <f>AU2886*'Propiedades físicas'!$I$4+'Diseño reactor'!AV2886*'Propiedades físicas'!$I$5+'Diseño reactor'!AW2886*'Propiedades físicas'!$I$8+'Diseño reactor'!AX2886*'Propiedades físicas'!$I$9+'Diseño reactor'!AY2886*'Propiedades físicas'!$I$7+'Diseño reactor'!AZ2886*'Propiedades físicas'!$I$6</f>
        <v>2.0007730023870154E-2</v>
      </c>
      <c r="BG2886" s="24">
        <f>AU2886*'Propiedades físicas'!$O$4+'Diseño reactor'!AV2886*'Propiedades físicas'!$O$5+'Diseño reactor'!AW2886*'Propiedades físicas'!$O$8+'Diseño reactor'!AX2886*'Propiedades físicas'!$O$9+'Diseño reactor'!AY2886*'Propiedades físicas'!$O$7+'Diseño reactor'!AZ2886*'Propiedades físicas'!$O$6</f>
        <v>0.15519110360427418</v>
      </c>
      <c r="BH2886" s="54">
        <f t="shared" si="1823"/>
        <v>41074.33904035981</v>
      </c>
      <c r="BI2886" s="34">
        <f t="shared" si="1845"/>
        <v>274.94676916734892</v>
      </c>
      <c r="BJ2886" s="27">
        <f t="shared" si="1824"/>
        <v>4799.4147896590239</v>
      </c>
      <c r="BK2886" s="34">
        <f t="shared" si="1825"/>
        <v>572.94344450912263</v>
      </c>
      <c r="BL2886" s="27">
        <f t="shared" si="1826"/>
        <v>105.82022570155654</v>
      </c>
      <c r="BM2886" s="34">
        <f t="shared" si="1827"/>
        <v>1.1054421768707483</v>
      </c>
      <c r="BN2886" s="45">
        <f t="shared" si="1828"/>
        <v>3207.1865675676613</v>
      </c>
      <c r="BO2886" s="45">
        <f t="shared" si="1829"/>
        <v>112.96890395488207</v>
      </c>
      <c r="BP2886" s="66">
        <f t="shared" si="1830"/>
        <v>6.6870519158639201</v>
      </c>
    </row>
    <row r="2887" spans="8:68">
      <c r="H2887" s="68">
        <v>2882</v>
      </c>
      <c r="I2887" s="31">
        <f>('Propiedades físicas'!$C$10*'Diseño reactor'!H2887)/1000</f>
        <v>2522.4569015706838</v>
      </c>
      <c r="J2887" s="31">
        <f t="shared" si="1807"/>
        <v>0.18077613128535827</v>
      </c>
      <c r="K2887" s="31">
        <f>(I2887*1000)/'Propiedades físicas'!$F$10</f>
        <v>16477.107846993138</v>
      </c>
      <c r="L2887" s="31">
        <f t="shared" si="1808"/>
        <v>2353.872549570448</v>
      </c>
      <c r="M2887" s="31">
        <f t="shared" si="1809"/>
        <v>14123.235297422689</v>
      </c>
      <c r="N2887" s="31">
        <f t="shared" si="1810"/>
        <v>0.81674967021875367</v>
      </c>
      <c r="O2887" s="32">
        <f t="shared" si="1811"/>
        <v>4.9004980213125222</v>
      </c>
      <c r="P2887" s="33">
        <f t="shared" si="1812"/>
        <v>0.70611103456379687</v>
      </c>
      <c r="Q2887" s="31">
        <f t="shared" si="1813"/>
        <v>4.7728418251718372</v>
      </c>
      <c r="R2887" s="31">
        <f t="shared" si="1814"/>
        <v>9.5651292352679496E-2</v>
      </c>
      <c r="S2887" s="31">
        <f t="shared" si="1815"/>
        <v>0.12765619614068566</v>
      </c>
      <c r="T2887" s="31">
        <f t="shared" si="1816"/>
        <v>1.2957126118825915E-2</v>
      </c>
      <c r="U2887" s="31">
        <f t="shared" si="1817"/>
        <v>2.0302171834514558E-3</v>
      </c>
      <c r="V2887" s="47">
        <f t="shared" si="1831"/>
        <v>6.992555876262843E-4</v>
      </c>
      <c r="W2887" s="31">
        <f t="shared" si="1818"/>
        <v>0.13546211243075743</v>
      </c>
      <c r="X2887" s="34">
        <f>(S2887*H2887*'Propiedades físicas'!$F$5*60*24*365)/(1000000)</f>
        <v>56941.943842331653</v>
      </c>
      <c r="Y2887" s="34">
        <f>(U2887*H2887*'Propiedades físicas'!$F$7*60*24*365)/(1000000)</f>
        <v>283.20720977817399</v>
      </c>
      <c r="Z2887" s="31">
        <f t="shared" si="1832"/>
        <v>2035.0120016128626</v>
      </c>
      <c r="AA2887" s="31">
        <f t="shared" si="1848"/>
        <v>13755.330140145235</v>
      </c>
      <c r="AB2887" s="31">
        <f t="shared" si="1849"/>
        <v>275.66702456042231</v>
      </c>
      <c r="AC2887" s="31">
        <f t="shared" si="1850"/>
        <v>367.90515727745606</v>
      </c>
      <c r="AD2887" s="31">
        <f t="shared" si="1847"/>
        <v>37.34243747445629</v>
      </c>
      <c r="AE2887" s="31">
        <f t="shared" si="1836"/>
        <v>5.8510859227070959</v>
      </c>
      <c r="AF2887" s="31">
        <f t="shared" si="1837"/>
        <v>16477.107846993138</v>
      </c>
      <c r="AG2887" s="31">
        <f t="shared" si="1838"/>
        <v>0.12350541250989179</v>
      </c>
      <c r="AH2887" s="31">
        <f t="shared" si="1839"/>
        <v>0.83481459658318669</v>
      </c>
      <c r="AI2887" s="31">
        <f t="shared" si="1839"/>
        <v>1.6730304075222038E-2</v>
      </c>
      <c r="AJ2887" s="31">
        <f t="shared" si="1839"/>
        <v>2.2328260559670614E-2</v>
      </c>
      <c r="AK2887" s="31">
        <f t="shared" si="1820"/>
        <v>2.2663223316384865E-3</v>
      </c>
      <c r="AL2887" s="31">
        <f t="shared" si="1820"/>
        <v>3.5510394039053671E-4</v>
      </c>
      <c r="AM2887" s="31">
        <f t="shared" si="1840"/>
        <v>1.0000000000000002</v>
      </c>
      <c r="AN2887" s="31">
        <f>(Z2887*'Propiedades físicas'!$F$4)/1000</f>
        <v>1789.5488539783191</v>
      </c>
      <c r="AO2887" s="31">
        <f>(AA2887*'Propiedades físicas'!$F$6)/1000</f>
        <v>440.72077769025333</v>
      </c>
      <c r="AP2887" s="31">
        <f>(AB2887*'Propiedades físicas'!$F$9)/1000</f>
        <v>170.07277080255253</v>
      </c>
      <c r="AQ2887" s="31">
        <f>(AC2887*'Propiedades físicas'!$F$5)/1000</f>
        <v>108.3370316634925</v>
      </c>
      <c r="AR2887" s="31">
        <f>(AD2887*'Propiedades físicas'!$F$8)/1000</f>
        <v>13.238640933444239</v>
      </c>
      <c r="AS2887" s="31">
        <f>(AE2887*'Propiedades físicas'!$F$7)/1000</f>
        <v>0.53882650262209653</v>
      </c>
      <c r="AT2887" s="31">
        <f t="shared" si="1841"/>
        <v>2522.4569015706838</v>
      </c>
      <c r="AU2887" s="31">
        <f t="shared" si="1842"/>
        <v>0.70944675124637513</v>
      </c>
      <c r="AV2887" s="31">
        <f t="shared" si="1846"/>
        <v>0.17471885343841762</v>
      </c>
      <c r="AW2887" s="31">
        <f t="shared" si="1846"/>
        <v>6.7423459523392293E-2</v>
      </c>
      <c r="AX2887" s="31">
        <f t="shared" si="1846"/>
        <v>4.2949011971634948E-2</v>
      </c>
      <c r="AY2887" s="31">
        <f t="shared" si="1843"/>
        <v>5.2483120425965658E-3</v>
      </c>
      <c r="AZ2887" s="31">
        <f t="shared" si="1843"/>
        <v>2.1361177758342668E-4</v>
      </c>
      <c r="BA2887" s="31">
        <f t="shared" si="1844"/>
        <v>0.99999999999999989</v>
      </c>
      <c r="BB2887" s="34">
        <f>AU2887*'Propiedades físicas'!$C$4+'Diseño reactor'!AV2887*'Propiedades físicas'!$C$5+'Diseño reactor'!AW2887*'Propiedades físicas'!$C$8+'Diseño reactor'!AX2887*'Propiedades físicas'!$C$9+'Diseño reactor'!AY2887*'Propiedades físicas'!$C$7+'Diseño reactor'!AZ2887*'Propiedades físicas'!$C$6</f>
        <v>875.29444069251929</v>
      </c>
      <c r="BC2887" s="45">
        <f>AU2887*'Propiedades físicas'!$L$4+'Diseño reactor'!AV2887*'Propiedades físicas'!$L$5+'Diseño reactor'!AW2887*'Propiedades físicas'!$L$8+AX2887*'Propiedades físicas'!$L$9+'Diseño reactor'!AY2887*'Propiedades físicas'!$L$7+'Diseño reactor'!AZ2887*'Propiedades físicas'!$L$6</f>
        <v>2.1326637964971114</v>
      </c>
      <c r="BD2887" s="29">
        <f t="shared" si="1821"/>
        <v>1.1853872198270379</v>
      </c>
      <c r="BE2887" s="58">
        <f t="shared" si="1822"/>
        <v>40.959966016135496</v>
      </c>
      <c r="BF2887" s="30">
        <f>AU2887*'Propiedades físicas'!$I$4+'Diseño reactor'!AV2887*'Propiedades físicas'!$I$5+'Diseño reactor'!AW2887*'Propiedades físicas'!$I$8+'Diseño reactor'!AX2887*'Propiedades físicas'!$I$9+'Diseño reactor'!AY2887*'Propiedades físicas'!$I$7+'Diseño reactor'!AZ2887*'Propiedades físicas'!$I$6</f>
        <v>2.0007755252744754E-2</v>
      </c>
      <c r="BG2887" s="24">
        <f>AU2887*'Propiedades físicas'!$O$4+'Diseño reactor'!AV2887*'Propiedades físicas'!$O$5+'Diseño reactor'!AW2887*'Propiedades físicas'!$O$8+'Diseño reactor'!AX2887*'Propiedades físicas'!$O$9+'Diseño reactor'!AY2887*'Propiedades físicas'!$O$7+'Diseño reactor'!AZ2887*'Propiedades físicas'!$O$6</f>
        <v>0.15519225857380192</v>
      </c>
      <c r="BH2887" s="54">
        <f t="shared" si="1823"/>
        <v>41074.284170868297</v>
      </c>
      <c r="BI2887" s="34">
        <f t="shared" si="1845"/>
        <v>274.94809128260704</v>
      </c>
      <c r="BJ2887" s="27">
        <f t="shared" si="1824"/>
        <v>4799.4182082721081</v>
      </c>
      <c r="BK2887" s="34">
        <f t="shared" si="1825"/>
        <v>572.94811660152163</v>
      </c>
      <c r="BL2887" s="27">
        <f t="shared" si="1826"/>
        <v>105.82038507736226</v>
      </c>
      <c r="BM2887" s="34">
        <f t="shared" si="1827"/>
        <v>1.1054421768707483</v>
      </c>
      <c r="BN2887" s="45">
        <f t="shared" si="1828"/>
        <v>3208.3927248552532</v>
      </c>
      <c r="BO2887" s="45">
        <f t="shared" si="1829"/>
        <v>112.97390073417561</v>
      </c>
      <c r="BP2887" s="66">
        <f t="shared" si="1830"/>
        <v>6.6870514149804032</v>
      </c>
    </row>
    <row r="2888" spans="8:68">
      <c r="H2888" s="68">
        <v>2883</v>
      </c>
      <c r="I2888" s="31">
        <f>('Propiedades físicas'!$C$10*'Diseño reactor'!H2888)/1000</f>
        <v>2523.3321468522836</v>
      </c>
      <c r="J2888" s="31">
        <f t="shared" si="1807"/>
        <v>0.1807134271121757</v>
      </c>
      <c r="K2888" s="31">
        <f>(I2888*1000)/'Propiedades físicas'!$F$10</f>
        <v>16482.825094684671</v>
      </c>
      <c r="L2888" s="31">
        <f t="shared" si="1808"/>
        <v>2354.689299240667</v>
      </c>
      <c r="M2888" s="31">
        <f t="shared" si="1809"/>
        <v>14128.135795444003</v>
      </c>
      <c r="N2888" s="31">
        <f t="shared" si="1810"/>
        <v>0.81674967021875367</v>
      </c>
      <c r="O2888" s="32">
        <f t="shared" si="1811"/>
        <v>4.9004980213125222</v>
      </c>
      <c r="P2888" s="33">
        <f t="shared" si="1812"/>
        <v>0.70614421381696524</v>
      </c>
      <c r="Q2888" s="31">
        <f t="shared" si="1813"/>
        <v>4.7728858181091809</v>
      </c>
      <c r="R2888" s="31">
        <f t="shared" si="1814"/>
        <v>9.5627100815098925E-2</v>
      </c>
      <c r="S2888" s="31">
        <f t="shared" si="1815"/>
        <v>0.12761220320334118</v>
      </c>
      <c r="T2888" s="31">
        <f t="shared" si="1816"/>
        <v>1.2949964371826439E-2</v>
      </c>
      <c r="U2888" s="31">
        <f t="shared" si="1817"/>
        <v>2.0283912148631295E-3</v>
      </c>
      <c r="V2888" s="47">
        <f t="shared" si="1831"/>
        <v>6.9928844475078107E-4</v>
      </c>
      <c r="W2888" s="31">
        <f t="shared" si="1818"/>
        <v>0.1354214889026702</v>
      </c>
      <c r="X2888" s="34">
        <f>(S2888*H2888*'Propiedades físicas'!$F$5*60*24*365)/(1000000)</f>
        <v>56942.071461968619</v>
      </c>
      <c r="Y2888" s="34">
        <f>(U2888*H2888*'Propiedades físicas'!$F$7*60*24*365)/(1000000)</f>
        <v>283.05067364768809</v>
      </c>
      <c r="Z2888" s="31">
        <f t="shared" si="1832"/>
        <v>2035.8137684343108</v>
      </c>
      <c r="AA2888" s="31">
        <f t="shared" si="1848"/>
        <v>13760.229813608768</v>
      </c>
      <c r="AB2888" s="31">
        <f t="shared" si="1849"/>
        <v>275.69293164993019</v>
      </c>
      <c r="AC2888" s="31">
        <f t="shared" si="1850"/>
        <v>367.90598183523264</v>
      </c>
      <c r="AD2888" s="31">
        <f t="shared" si="1847"/>
        <v>37.334747283975624</v>
      </c>
      <c r="AE2888" s="31">
        <f t="shared" si="1836"/>
        <v>5.8478518724504021</v>
      </c>
      <c r="AF2888" s="31">
        <f t="shared" si="1837"/>
        <v>16482.825094684667</v>
      </c>
      <c r="AG2888" s="31">
        <f t="shared" si="1838"/>
        <v>0.12351121587104713</v>
      </c>
      <c r="AH2888" s="31">
        <f t="shared" si="1839"/>
        <v>0.83482229135866559</v>
      </c>
      <c r="AI2888" s="31">
        <f t="shared" si="1839"/>
        <v>1.672607274943631E-2</v>
      </c>
      <c r="AJ2888" s="31">
        <f t="shared" si="1839"/>
        <v>2.2320565784191563E-2</v>
      </c>
      <c r="AK2888" s="31">
        <f t="shared" si="1820"/>
        <v>2.265069675223043E-3</v>
      </c>
      <c r="AL2888" s="31">
        <f t="shared" si="1820"/>
        <v>3.5478456143638872E-4</v>
      </c>
      <c r="AM2888" s="31">
        <f t="shared" si="1840"/>
        <v>1</v>
      </c>
      <c r="AN2888" s="31">
        <f>(Z2888*'Propiedades físicas'!$F$4)/1000</f>
        <v>1790.253911685764</v>
      </c>
      <c r="AO2888" s="31">
        <f>(AA2888*'Propiedades físicas'!$F$6)/1000</f>
        <v>440.87776322802495</v>
      </c>
      <c r="AP2888" s="31">
        <f>(AB2888*'Propiedades físicas'!$F$9)/1000</f>
        <v>170.08875418142441</v>
      </c>
      <c r="AQ2888" s="31">
        <f>(AC2888*'Propiedades físicas'!$F$5)/1000</f>
        <v>108.33727447102096</v>
      </c>
      <c r="AR2888" s="31">
        <f>(AD2888*'Propiedades físicas'!$F$8)/1000</f>
        <v>13.235914607115033</v>
      </c>
      <c r="AS2888" s="31">
        <f>(AE2888*'Propiedades físicas'!$F$7)/1000</f>
        <v>0.53852867893395751</v>
      </c>
      <c r="AT2888" s="31">
        <f t="shared" si="1841"/>
        <v>2523.3321468522831</v>
      </c>
      <c r="AU2888" s="31">
        <f t="shared" si="1842"/>
        <v>0.7094800872405983</v>
      </c>
      <c r="AV2888" s="31">
        <f t="shared" si="1846"/>
        <v>0.17472046388264639</v>
      </c>
      <c r="AW2888" s="31">
        <f t="shared" si="1846"/>
        <v>6.7406407195977222E-2</v>
      </c>
      <c r="AX2888" s="31">
        <f t="shared" si="1846"/>
        <v>4.2934210863268915E-2</v>
      </c>
      <c r="AY2888" s="31">
        <f t="shared" si="1843"/>
        <v>5.2454111614382995E-3</v>
      </c>
      <c r="AZ2888" s="31">
        <f t="shared" si="1843"/>
        <v>2.1341965607093864E-4</v>
      </c>
      <c r="BA2888" s="31">
        <f t="shared" si="1844"/>
        <v>1</v>
      </c>
      <c r="BB2888" s="34">
        <f>AU2888*'Propiedades físicas'!$C$4+'Diseño reactor'!AV2888*'Propiedades físicas'!$C$5+'Diseño reactor'!AW2888*'Propiedades físicas'!$C$8+'Diseño reactor'!AX2888*'Propiedades físicas'!$C$9+'Diseño reactor'!AY2888*'Propiedades físicas'!$C$7+'Diseño reactor'!AZ2888*'Propiedades físicas'!$C$6</f>
        <v>875.2943752070496</v>
      </c>
      <c r="BC2888" s="45">
        <f>AU2888*'Propiedades físicas'!$L$4+'Diseño reactor'!AV2888*'Propiedades físicas'!$L$5+'Diseño reactor'!AW2888*'Propiedades físicas'!$L$8+AX2888*'Propiedades físicas'!$L$9+'Diseño reactor'!AY2888*'Propiedades físicas'!$L$7+'Diseño reactor'!AZ2888*'Propiedades físicas'!$L$6</f>
        <v>2.1326872194916016</v>
      </c>
      <c r="BD2888" s="29">
        <f t="shared" si="1821"/>
        <v>1.1850188094717959</v>
      </c>
      <c r="BE2888" s="58">
        <f t="shared" si="1822"/>
        <v>40.959570918507204</v>
      </c>
      <c r="BF2888" s="30">
        <f>AU2888*'Propiedades físicas'!$I$4+'Diseño reactor'!AV2888*'Propiedades físicas'!$I$5+'Diseño reactor'!AW2888*'Propiedades físicas'!$I$8+'Diseño reactor'!AX2888*'Propiedades físicas'!$I$9+'Diseño reactor'!AY2888*'Propiedades físicas'!$I$7+'Diseño reactor'!AZ2888*'Propiedades físicas'!$I$6</f>
        <v>2.0007780445829924E-2</v>
      </c>
      <c r="BG2888" s="24">
        <f>AU2888*'Propiedades físicas'!$O$4+'Diseño reactor'!AV2888*'Propiedades físicas'!$O$5+'Diseño reactor'!AW2888*'Propiedades físicas'!$O$8+'Diseño reactor'!AX2888*'Propiedades físicas'!$O$9+'Diseño reactor'!AY2888*'Propiedades físicas'!$O$7+'Diseño reactor'!AZ2888*'Propiedades físicas'!$O$6</f>
        <v>0.15519341284613297</v>
      </c>
      <c r="BH2888" s="54">
        <f t="shared" si="1823"/>
        <v>41074.22937860775</v>
      </c>
      <c r="BI2888" s="34">
        <f t="shared" si="1845"/>
        <v>274.94941225064179</v>
      </c>
      <c r="BJ2888" s="27">
        <f t="shared" si="1824"/>
        <v>4799.4216261859137</v>
      </c>
      <c r="BK2888" s="34">
        <f t="shared" si="1825"/>
        <v>572.952786042561</v>
      </c>
      <c r="BL2888" s="27">
        <f t="shared" si="1826"/>
        <v>105.82054436060668</v>
      </c>
      <c r="BM2888" s="34">
        <f t="shared" si="1827"/>
        <v>1.1054421768707483</v>
      </c>
      <c r="BN2888" s="45">
        <f t="shared" si="1828"/>
        <v>3209.5988915616654</v>
      </c>
      <c r="BO2888" s="45">
        <f t="shared" si="1829"/>
        <v>112.97889451680496</v>
      </c>
      <c r="BP2888" s="66">
        <f t="shared" si="1830"/>
        <v>6.6870509146862371</v>
      </c>
    </row>
    <row r="2889" spans="8:68">
      <c r="H2889" s="68">
        <v>2884</v>
      </c>
      <c r="I2889" s="31">
        <f>('Propiedades físicas'!$C$10*'Diseño reactor'!H2889)/1000</f>
        <v>2524.2073921338838</v>
      </c>
      <c r="J2889" s="31">
        <f t="shared" si="1807"/>
        <v>0.18065076642316313</v>
      </c>
      <c r="K2889" s="31">
        <f>(I2889*1000)/'Propiedades físicas'!$F$10</f>
        <v>16488.542342376204</v>
      </c>
      <c r="L2889" s="31">
        <f t="shared" si="1808"/>
        <v>2355.506048910886</v>
      </c>
      <c r="M2889" s="31">
        <f t="shared" si="1809"/>
        <v>14133.036293465317</v>
      </c>
      <c r="N2889" s="31">
        <f t="shared" si="1810"/>
        <v>0.81674967021875378</v>
      </c>
      <c r="O2889" s="32">
        <f t="shared" si="1811"/>
        <v>4.9004980213125231</v>
      </c>
      <c r="P2889" s="33">
        <f t="shared" si="1812"/>
        <v>0.70617737317594753</v>
      </c>
      <c r="Q2889" s="31">
        <f t="shared" si="1813"/>
        <v>4.7729297808810047</v>
      </c>
      <c r="R2889" s="31">
        <f t="shared" si="1814"/>
        <v>9.5602921089403062E-2</v>
      </c>
      <c r="S2889" s="31">
        <f t="shared" si="1815"/>
        <v>0.12756824043151893</v>
      </c>
      <c r="T2889" s="31">
        <f t="shared" si="1816"/>
        <v>1.2942808518093617E-2</v>
      </c>
      <c r="U2889" s="31">
        <f t="shared" si="1817"/>
        <v>2.0265674353095431E-3</v>
      </c>
      <c r="V2889" s="47">
        <f t="shared" si="1831"/>
        <v>6.9932128217423941E-4</v>
      </c>
      <c r="W2889" s="31">
        <f t="shared" si="1818"/>
        <v>0.1353808897323352</v>
      </c>
      <c r="X2889" s="34">
        <f>(S2889*H2889*'Propiedades físicas'!$F$5*60*24*365)/(1000000)</f>
        <v>56942.198928610713</v>
      </c>
      <c r="Y2889" s="34">
        <f>(U2889*H2889*'Propiedades físicas'!$F$7*60*24*365)/(1000000)</f>
        <v>282.89426632783426</v>
      </c>
      <c r="Z2889" s="31">
        <f t="shared" si="1832"/>
        <v>2036.6155442394327</v>
      </c>
      <c r="AA2889" s="31">
        <f t="shared" si="1848"/>
        <v>13765.129488060818</v>
      </c>
      <c r="AB2889" s="31">
        <f t="shared" si="1849"/>
        <v>275.71882442183841</v>
      </c>
      <c r="AC2889" s="31">
        <f t="shared" si="1850"/>
        <v>367.90680540450057</v>
      </c>
      <c r="AD2889" s="31">
        <f t="shared" si="1847"/>
        <v>37.327059766181989</v>
      </c>
      <c r="AE2889" s="31">
        <f t="shared" si="1836"/>
        <v>5.8446204834327222</v>
      </c>
      <c r="AF2889" s="31">
        <f t="shared" si="1837"/>
        <v>16488.542342376204</v>
      </c>
      <c r="AG2889" s="31">
        <f t="shared" si="1838"/>
        <v>0.12351701575252352</v>
      </c>
      <c r="AH2889" s="31">
        <f t="shared" si="1839"/>
        <v>0.83482998085791327</v>
      </c>
      <c r="AI2889" s="31">
        <f t="shared" si="1839"/>
        <v>1.6721843489659494E-2</v>
      </c>
      <c r="AJ2889" s="31">
        <f t="shared" si="1839"/>
        <v>2.2312876284943974E-2</v>
      </c>
      <c r="AK2889" s="31">
        <f t="shared" si="1820"/>
        <v>2.2638180495949587E-3</v>
      </c>
      <c r="AL2889" s="31">
        <f t="shared" si="1820"/>
        <v>3.5446556536485442E-4</v>
      </c>
      <c r="AM2889" s="31">
        <f t="shared" si="1840"/>
        <v>1</v>
      </c>
      <c r="AN2889" s="31">
        <f>(Z2889*'Propiedades físicas'!$F$4)/1000</f>
        <v>1790.9589772932723</v>
      </c>
      <c r="AO2889" s="31">
        <f>(AA2889*'Propiedades físicas'!$F$6)/1000</f>
        <v>441.03474879746858</v>
      </c>
      <c r="AP2889" s="31">
        <f>(AB2889*'Propiedades físicas'!$F$9)/1000</f>
        <v>170.10472872705319</v>
      </c>
      <c r="AQ2889" s="31">
        <f>(AC2889*'Propiedades físicas'!$F$5)/1000</f>
        <v>108.3375169874633</v>
      </c>
      <c r="AR2889" s="31">
        <f>(AD2889*'Propiedades físicas'!$F$8)/1000</f>
        <v>13.233189228306834</v>
      </c>
      <c r="AS2889" s="31">
        <f>(AE2889*'Propiedades físicas'!$F$7)/1000</f>
        <v>0.53823110031931931</v>
      </c>
      <c r="AT2889" s="31">
        <f t="shared" si="1841"/>
        <v>2524.2073921338838</v>
      </c>
      <c r="AU2889" s="31">
        <f t="shared" si="1842"/>
        <v>0.70951340324665368</v>
      </c>
      <c r="AV2889" s="31">
        <f t="shared" si="1846"/>
        <v>0.17472207322260949</v>
      </c>
      <c r="AW2889" s="31">
        <f t="shared" si="1846"/>
        <v>6.7389363194619328E-2</v>
      </c>
      <c r="AX2889" s="31">
        <f t="shared" si="1846"/>
        <v>4.2919419903876536E-2</v>
      </c>
      <c r="AY2889" s="31">
        <f t="shared" si="1843"/>
        <v>5.2425126673604746E-3</v>
      </c>
      <c r="AZ2889" s="31">
        <f t="shared" si="1843"/>
        <v>2.1322776488041104E-4</v>
      </c>
      <c r="BA2889" s="31">
        <f t="shared" si="1844"/>
        <v>0.99999999999999978</v>
      </c>
      <c r="BB2889" s="34">
        <f>AU2889*'Propiedades físicas'!$C$4+'Diseño reactor'!AV2889*'Propiedades físicas'!$C$5+'Diseño reactor'!AW2889*'Propiedades físicas'!$C$8+'Diseño reactor'!AX2889*'Propiedades físicas'!$C$9+'Diseño reactor'!AY2889*'Propiedades físicas'!$C$7+'Diseño reactor'!AZ2889*'Propiedades físicas'!$C$6</f>
        <v>875.29430979861127</v>
      </c>
      <c r="BC2889" s="45">
        <f>AU2889*'Propiedades físicas'!$L$4+'Diseño reactor'!AV2889*'Propiedades físicas'!$L$5+'Diseño reactor'!AW2889*'Propiedades físicas'!$L$8+AX2889*'Propiedades físicas'!$L$9+'Diseño reactor'!AY2889*'Propiedades físicas'!$L$7+'Diseño reactor'!AZ2889*'Propiedades físicas'!$L$6</f>
        <v>2.1327106279284669</v>
      </c>
      <c r="BD2889" s="29">
        <f t="shared" si="1821"/>
        <v>1.1846506282802456</v>
      </c>
      <c r="BE2889" s="58">
        <f t="shared" si="1822"/>
        <v>40.959176069076392</v>
      </c>
      <c r="BF2889" s="30">
        <f>AU2889*'Propiedades físicas'!$I$4+'Diseño reactor'!AV2889*'Propiedades físicas'!$I$5+'Diseño reactor'!AW2889*'Propiedades físicas'!$I$8+'Diseño reactor'!AX2889*'Propiedades físicas'!$I$9+'Diseño reactor'!AY2889*'Propiedades físicas'!$I$7+'Diseño reactor'!AZ2889*'Propiedades físicas'!$I$6</f>
        <v>2.00078056031784E-2</v>
      </c>
      <c r="BG2889" s="24">
        <f>AU2889*'Propiedades físicas'!$O$4+'Diseño reactor'!AV2889*'Propiedades físicas'!$O$5+'Diseño reactor'!AW2889*'Propiedades físicas'!$O$8+'Diseño reactor'!AX2889*'Propiedades físicas'!$O$9+'Diseño reactor'!AY2889*'Propiedades físicas'!$O$7+'Diseño reactor'!AZ2889*'Propiedades físicas'!$O$6</f>
        <v>0.15519456642189083</v>
      </c>
      <c r="BH2889" s="54">
        <f t="shared" si="1823"/>
        <v>41074.174663464095</v>
      </c>
      <c r="BI2889" s="34">
        <f t="shared" si="1845"/>
        <v>274.95073207283627</v>
      </c>
      <c r="BJ2889" s="27">
        <f t="shared" si="1824"/>
        <v>4799.4250433997167</v>
      </c>
      <c r="BK2889" s="34">
        <f t="shared" si="1825"/>
        <v>572.95745283444887</v>
      </c>
      <c r="BL2889" s="27">
        <f t="shared" si="1826"/>
        <v>105.82070355136869</v>
      </c>
      <c r="BM2889" s="34">
        <f t="shared" si="1827"/>
        <v>1.1054421768707483</v>
      </c>
      <c r="BN2889" s="45">
        <f t="shared" si="1828"/>
        <v>3210.8050676782145</v>
      </c>
      <c r="BO2889" s="45">
        <f t="shared" si="1829"/>
        <v>112.98388530546497</v>
      </c>
      <c r="BP2889" s="66">
        <f t="shared" si="1830"/>
        <v>6.6870504149805718</v>
      </c>
    </row>
    <row r="2890" spans="8:68">
      <c r="H2890" s="68">
        <v>2885</v>
      </c>
      <c r="I2890" s="31">
        <f>('Propiedades físicas'!$C$10*'Diseño reactor'!H2890)/1000</f>
        <v>2525.0826374154835</v>
      </c>
      <c r="J2890" s="31">
        <f t="shared" ref="J2890:J2953" si="1851">$F$7/I2890</f>
        <v>0.18058814917310312</v>
      </c>
      <c r="K2890" s="31">
        <f>(I2890*1000)/'Propiedades físicas'!$F$10</f>
        <v>16494.259590067737</v>
      </c>
      <c r="L2890" s="31">
        <f t="shared" ref="L2890:L2953" si="1852">K2890*$I$5</f>
        <v>2356.322798581105</v>
      </c>
      <c r="M2890" s="31">
        <f t="shared" ref="M2890:M2953" si="1853">$I$6*K2890</f>
        <v>14137.936791486631</v>
      </c>
      <c r="N2890" s="31">
        <f t="shared" ref="N2890:N2953" si="1854">L2890/H2890</f>
        <v>0.81674967021875389</v>
      </c>
      <c r="O2890" s="32">
        <f t="shared" ref="O2890:O2953" si="1855">M2890/H2890</f>
        <v>4.900498021312524</v>
      </c>
      <c r="P2890" s="33">
        <f t="shared" ref="P2890:P2953" si="1856">(H2890*$C$5*N2890)/(H2890*$C$5+$F$7*1000*$C$4)</f>
        <v>0.70621051265863122</v>
      </c>
      <c r="Q2890" s="31">
        <f t="shared" ref="Q2890:Q2953" si="1857">((H2890^3)*($C$5^3)*O2890+3*(H2890^2)*($C$5^2)*O2890*$F$7*1000*$C$4+3*H2890*$C$5*O2890*(($F$7*1000)^2)*($C$4^2)+O2890*(($F$7*1000)^3)*($C$4^3)-3*N2890*(($F$7*1000)^3)*($C$4^3)-3*(($F$7*1000)^2)*($C$4^2)*H2890*$C$5*N2890-$F$7*1000*$C$4*(H2890^2)*($C$5^2)*N2890)/(3*(($F$7*1000)^2)*($C$4^2)*H2890*$C$5+(($F$7*1000)^3)*($C$4^3)+3*(H2890^2)*($C$5^2)*$F$7*1000*$C$4+(H2890^3)*($C$5^3))</f>
        <v>4.7729737135181605</v>
      </c>
      <c r="R2890" s="31">
        <f t="shared" ref="R2890:R2953" si="1858">($F$7*1000*$C$4*H2890*$C$5*N2890)/((H2890^2)*($C$5^2)+2*$F$7*1000*$C$4*H2890*$C$5+(($F$7*1000)^2)*($C$4^2))</f>
        <v>9.5578753167392436E-2</v>
      </c>
      <c r="S2890" s="31">
        <f t="shared" ref="S2890:S2953" si="1859">(N2890*$F$7*1000*$C$4*(3*(($F$7*1000)^2)*($C$4^2)+3*$F$7*1000*$C$4*H2890*$C$5+(H2890^2)*($C$5^2)))/(3*(($F$7*1000)^2)*($C$4^2)*H2890*$C$5+(($F$7*1000)^3)*($C$4^3)+3*(H2890^2)*($C$5^2)*$F$7*1000*$C$4+(H2890^3)*($C$5^3))</f>
        <v>0.1275243077943643</v>
      </c>
      <c r="T2890" s="31">
        <f t="shared" ref="T2890:T2953" si="1860">((($F$7*1000)^2)*($C$4^2)*H2890*$C$5*N2890)/(3*(($F$7*1000)^2)*($C$4^2)*H2890*$C$5+(($F$7*1000)^3)*($C$4^3)+3*(H2890^2)*($C$5^2)*$F$7*1000*$C$4+(H2890^3)*($C$5^3))</f>
        <v>1.2935658551218938E-2</v>
      </c>
      <c r="U2890" s="31">
        <f t="shared" ref="U2890:U2953" si="1861">((($F$7*1000)^3)*($C$4^3)*N2890)/(3*(($F$7*1000)^2)*($C$4^2)*H2890*$C$5+(($F$7*1000)^3)*($C$4^3)+3*(H2890^2)*($C$5^2)*$F$7*1000*$C$4+(H2890^3)*($C$5^3))</f>
        <v>2.0247458415113165E-3</v>
      </c>
      <c r="V2890" s="47">
        <f t="shared" si="1831"/>
        <v>6.9935409991437269E-4</v>
      </c>
      <c r="W2890" s="31">
        <f t="shared" ref="W2890:W2953" si="1862">($F$7*1000*$C$4)/(H2890*$C$5+$F$7*1000*$C$4)</f>
        <v>0.13534031489785173</v>
      </c>
      <c r="X2890" s="34">
        <f>(S2890*H2890*'Propiedades físicas'!$F$5*60*24*365)/(1000000)</f>
        <v>56942.326242487157</v>
      </c>
      <c r="Y2890" s="34">
        <f>(U2890*H2890*'Propiedades físicas'!$F$7*60*24*365)/(1000000)</f>
        <v>282.73798767854004</v>
      </c>
      <c r="Z2890" s="31">
        <f t="shared" si="1832"/>
        <v>2037.4173290201511</v>
      </c>
      <c r="AA2890" s="31">
        <f t="shared" si="1848"/>
        <v>13770.029163499892</v>
      </c>
      <c r="AB2890" s="31">
        <f t="shared" si="1849"/>
        <v>275.74470288792719</v>
      </c>
      <c r="AC2890" s="31">
        <f t="shared" si="1850"/>
        <v>367.90762798674103</v>
      </c>
      <c r="AD2890" s="31">
        <f t="shared" si="1847"/>
        <v>37.319374920266633</v>
      </c>
      <c r="AE2890" s="31">
        <f t="shared" ref="AE2890" si="1863">U2890*$H2890</f>
        <v>5.8413917527601482</v>
      </c>
      <c r="AF2890" s="31">
        <f t="shared" si="1837"/>
        <v>16494.259590067737</v>
      </c>
      <c r="AG2890" s="31">
        <f t="shared" si="1838"/>
        <v>0.12352281215744974</v>
      </c>
      <c r="AH2890" s="31">
        <f t="shared" si="1839"/>
        <v>0.83483766508632606</v>
      </c>
      <c r="AI2890" s="31">
        <f t="shared" si="1839"/>
        <v>1.6717616294457435E-2</v>
      </c>
      <c r="AJ2890" s="31">
        <f t="shared" si="1839"/>
        <v>2.2305192056531115E-2</v>
      </c>
      <c r="AK2890" s="31">
        <f t="shared" si="1839"/>
        <v>2.2625674536333263E-3</v>
      </c>
      <c r="AL2890" s="31">
        <f t="shared" si="1839"/>
        <v>3.5414695160233979E-4</v>
      </c>
      <c r="AM2890" s="31">
        <f t="shared" si="1840"/>
        <v>1</v>
      </c>
      <c r="AN2890" s="31">
        <f>(Z2890*'Propiedades físicas'!$F$4)/1000</f>
        <v>1791.6640507937404</v>
      </c>
      <c r="AO2890" s="31">
        <f>(AA2890*'Propiedades físicas'!$F$6)/1000</f>
        <v>441.19173439853654</v>
      </c>
      <c r="AP2890" s="31">
        <f>(AB2890*'Propiedades físicas'!$F$9)/1000</f>
        <v>170.12069444670664</v>
      </c>
      <c r="AQ2890" s="31">
        <f>(AC2890*'Propiedades físicas'!$F$5)/1000</f>
        <v>108.33775921325565</v>
      </c>
      <c r="AR2890" s="31">
        <f>(AD2890*'Propiedades físicas'!$F$8)/1000</f>
        <v>13.230464796732923</v>
      </c>
      <c r="AS2890" s="31">
        <f>(AE2890*'Propiedades físicas'!$F$7)/1000</f>
        <v>0.53793376651168201</v>
      </c>
      <c r="AT2890" s="31">
        <f t="shared" si="1841"/>
        <v>2525.082637415484</v>
      </c>
      <c r="AU2890" s="31">
        <f t="shared" si="1842"/>
        <v>0.70954669928251346</v>
      </c>
      <c r="AV2890" s="31">
        <f t="shared" si="1846"/>
        <v>0.1747236814594364</v>
      </c>
      <c r="AW2890" s="31">
        <f t="shared" si="1846"/>
        <v>6.7372327513538915E-2</v>
      </c>
      <c r="AX2890" s="31">
        <f t="shared" si="1846"/>
        <v>4.2904639083077054E-2</v>
      </c>
      <c r="AY2890" s="31">
        <f t="shared" si="1843"/>
        <v>5.2396165577673114E-3</v>
      </c>
      <c r="AZ2890" s="31">
        <f t="shared" si="1843"/>
        <v>2.1303610366680008E-4</v>
      </c>
      <c r="BA2890" s="31">
        <f t="shared" si="1844"/>
        <v>1</v>
      </c>
      <c r="BB2890" s="34">
        <f>AU2890*'Propiedades físicas'!$C$4+'Diseño reactor'!AV2890*'Propiedades físicas'!$C$5+'Diseño reactor'!AW2890*'Propiedades físicas'!$C$8+'Diseño reactor'!AX2890*'Propiedades físicas'!$C$9+'Diseño reactor'!AY2890*'Propiedades físicas'!$C$7+'Diseño reactor'!AZ2890*'Propiedades físicas'!$C$6</f>
        <v>875.29424446709493</v>
      </c>
      <c r="BC2890" s="45">
        <f>AU2890*'Propiedades físicas'!$L$4+'Diseño reactor'!AV2890*'Propiedades físicas'!$L$5+'Diseño reactor'!AW2890*'Propiedades físicas'!$L$8+AX2890*'Propiedades físicas'!$L$9+'Diseño reactor'!AY2890*'Propiedades físicas'!$L$7+'Diseño reactor'!AZ2890*'Propiedades físicas'!$L$6</f>
        <v>2.1327340218212156</v>
      </c>
      <c r="BD2890" s="29">
        <f t="shared" ref="BD2890:BD2953" si="1864">((-$F$19)*V2890*($F$7*1000))/(H2890*(BB2890/1000)*BC2890)</f>
        <v>1.1842826760384499</v>
      </c>
      <c r="BE2890" s="58">
        <f t="shared" ref="BE2890:BE2953" si="1865">BD2890+$F$20+((BP2890*60)/(H2890*(BB2890/1000)*BC2890))</f>
        <v>40.958781467608851</v>
      </c>
      <c r="BF2890" s="30">
        <f>AU2890*'Propiedades físicas'!$I$4+'Diseño reactor'!AV2890*'Propiedades físicas'!$I$5+'Diseño reactor'!AW2890*'Propiedades físicas'!$I$8+'Diseño reactor'!AX2890*'Propiedades físicas'!$I$9+'Diseño reactor'!AY2890*'Propiedades físicas'!$I$7+'Diseño reactor'!AZ2890*'Propiedades físicas'!$I$6</f>
        <v>2.0007830724842839E-2</v>
      </c>
      <c r="BG2890" s="24">
        <f>AU2890*'Propiedades físicas'!$O$4+'Diseño reactor'!AV2890*'Propiedades físicas'!$O$5+'Diseño reactor'!AW2890*'Propiedades físicas'!$O$8+'Diseño reactor'!AX2890*'Propiedades físicas'!$O$9+'Diseño reactor'!AY2890*'Propiedades físicas'!$O$7+'Diseño reactor'!AZ2890*'Propiedades físicas'!$O$6</f>
        <v>0.15519571930169831</v>
      </c>
      <c r="BH2890" s="54">
        <f t="shared" ref="BH2890:BH2953" si="1866">(BB2890*($F$33^2)*$F$34)/BF2890</f>
        <v>41074.120025323515</v>
      </c>
      <c r="BI2890" s="34">
        <f t="shared" si="1845"/>
        <v>274.95205075057248</v>
      </c>
      <c r="BJ2890" s="27">
        <f t="shared" ref="BJ2890:BJ2953" si="1867">$F$43*(BH2890^$F$44)*(BI2890^$F$45)</f>
        <v>4799.4284599128196</v>
      </c>
      <c r="BK2890" s="34">
        <f t="shared" ref="BK2890:BK2953" si="1868">(BJ2890*BG2890)/$F$16</f>
        <v>572.96211697939395</v>
      </c>
      <c r="BL2890" s="27">
        <f t="shared" ref="BL2890:BL2953" si="1869">1/((1/BK2890)+(1/$F$61))</f>
        <v>105.82086264972735</v>
      </c>
      <c r="BM2890" s="34">
        <f t="shared" ref="BM2890:BM2953" si="1870">($F$33*($F$34^2))/9.8</f>
        <v>1.1054421768707483</v>
      </c>
      <c r="BN2890" s="45">
        <f t="shared" ref="BN2890:BN2953" si="1871">((((H2890/60)*(BB2890/1000)*BC2890*($F$20-$F$4)+(((-$F$19)*V2890*($F$7*1000))/60)))/(-BL2890*$F$46/1000))+$F$4</f>
        <v>3212.0112531962345</v>
      </c>
      <c r="BO2890" s="45">
        <f t="shared" ref="BO2890:BO2953" si="1872">((-$F$19)*V2890*($F$7*1000)/60)+BP2890</f>
        <v>112.98887310284722</v>
      </c>
      <c r="BP2890" s="66">
        <f t="shared" ref="BP2890:BP2953" si="1873">($F$35*($F$33^5)*($F$34^3)*BB2890)/1000</f>
        <v>6.6870499158625742</v>
      </c>
    </row>
    <row r="2891" spans="8:68">
      <c r="H2891" s="68">
        <v>2886</v>
      </c>
      <c r="I2891" s="31">
        <f>('Propiedades físicas'!$C$10*'Diseño reactor'!H2891)/1000</f>
        <v>2525.9578826970833</v>
      </c>
      <c r="J2891" s="31">
        <f t="shared" si="1851"/>
        <v>0.1805255753168408</v>
      </c>
      <c r="K2891" s="31">
        <f>(I2891*1000)/'Propiedades físicas'!$F$10</f>
        <v>16499.976837759266</v>
      </c>
      <c r="L2891" s="31">
        <f t="shared" si="1852"/>
        <v>2357.1395482513235</v>
      </c>
      <c r="M2891" s="31">
        <f t="shared" si="1853"/>
        <v>14142.837289507941</v>
      </c>
      <c r="N2891" s="31">
        <f t="shared" si="1854"/>
        <v>0.81674967021875378</v>
      </c>
      <c r="O2891" s="32">
        <f t="shared" si="1855"/>
        <v>4.9004980213125231</v>
      </c>
      <c r="P2891" s="33">
        <f t="shared" si="1856"/>
        <v>0.70624363228288201</v>
      </c>
      <c r="Q2891" s="31">
        <f t="shared" si="1857"/>
        <v>4.7730176160514599</v>
      </c>
      <c r="R2891" s="31">
        <f t="shared" si="1858"/>
        <v>9.5554597040874448E-2</v>
      </c>
      <c r="S2891" s="31">
        <f t="shared" si="1859"/>
        <v>0.1274804052610643</v>
      </c>
      <c r="T2891" s="31">
        <f t="shared" si="1860"/>
        <v>1.292851446480249E-2</v>
      </c>
      <c r="U2891" s="31">
        <f t="shared" si="1861"/>
        <v>2.0229264301949604E-3</v>
      </c>
      <c r="V2891" s="47">
        <f t="shared" ref="V2891:V2954" si="1874">$C$4*P2891/$C$5</f>
        <v>6.9938689798887345E-4</v>
      </c>
      <c r="W2891" s="31">
        <f t="shared" si="1862"/>
        <v>0.13529976437734534</v>
      </c>
      <c r="X2891" s="34">
        <f>(S2891*H2891*'Propiedades físicas'!$F$5*60*24*365)/(1000000)</f>
        <v>56942.453403826665</v>
      </c>
      <c r="Y2891" s="34">
        <f>(U2891*H2891*'Propiedades físicas'!$F$7*60*24*365)/(1000000)</f>
        <v>282.58183755992115</v>
      </c>
      <c r="Z2891" s="31">
        <f t="shared" ref="Z2891:Z2954" si="1875">P2891*$H2891</f>
        <v>2038.2191227683975</v>
      </c>
      <c r="AA2891" s="31">
        <f t="shared" ref="AA2891:AD2954" si="1876">Q2891*$H2891</f>
        <v>13774.928839924512</v>
      </c>
      <c r="AB2891" s="31">
        <f t="shared" si="1876"/>
        <v>275.77056705996364</v>
      </c>
      <c r="AC2891" s="31">
        <f t="shared" si="1876"/>
        <v>367.90844958343155</v>
      </c>
      <c r="AD2891" s="31">
        <f t="shared" si="1876"/>
        <v>37.31169274541999</v>
      </c>
      <c r="AE2891" s="31">
        <f t="shared" ref="AE2891:AE2954" si="1877">U2891*$H2891</f>
        <v>5.8381656775426558</v>
      </c>
      <c r="AF2891" s="31">
        <f t="shared" ref="AF2891:AF2954" si="1878">Z2891+AA2891+AB2891+AC2891+AD2891+AE2891</f>
        <v>16499.97683775927</v>
      </c>
      <c r="AG2891" s="31">
        <f t="shared" ref="AG2891:AG2954" si="1879">Z2891/AF2891</f>
        <v>0.12352860508895064</v>
      </c>
      <c r="AH2891" s="31">
        <f t="shared" ref="AH2891:AK2954" si="1880">AA2891/$AF2891</f>
        <v>0.83484534404929356</v>
      </c>
      <c r="AI2891" s="31">
        <f t="shared" si="1880"/>
        <v>1.6713391162397163E-2</v>
      </c>
      <c r="AJ2891" s="31">
        <f t="shared" si="1880"/>
        <v>2.2297513093563485E-2</v>
      </c>
      <c r="AK2891" s="31">
        <f t="shared" si="1880"/>
        <v>2.2613178862187417E-3</v>
      </c>
      <c r="AL2891" s="31">
        <f t="shared" ref="AL2891:AL2954" si="1881">AE2891/$AF2891</f>
        <v>3.5382871957628098E-4</v>
      </c>
      <c r="AM2891" s="31">
        <f t="shared" ref="AM2891:AM2954" si="1882">AG2891+AH2891+AI2891+AJ2891+AK2891+AL2891</f>
        <v>0.99999999999999978</v>
      </c>
      <c r="AN2891" s="31">
        <f>(Z2891*'Propiedades físicas'!$F$4)/1000</f>
        <v>1792.3691321800734</v>
      </c>
      <c r="AO2891" s="31">
        <f>(AA2891*'Propiedades físicas'!$F$6)/1000</f>
        <v>441.34872003118136</v>
      </c>
      <c r="AP2891" s="31">
        <f>(AB2891*'Propiedades físicas'!$F$9)/1000</f>
        <v>170.13665134764454</v>
      </c>
      <c r="AQ2891" s="31">
        <f>(AC2891*'Propiedades físicas'!$F$5)/1000</f>
        <v>108.33800114883309</v>
      </c>
      <c r="AR2891" s="31">
        <f>(AD2891*'Propiedades físicas'!$F$8)/1000</f>
        <v>13.227741312106289</v>
      </c>
      <c r="AS2891" s="31">
        <f>(AE2891*'Propiedades físicas'!$F$7)/1000</f>
        <v>0.53763667724490327</v>
      </c>
      <c r="AT2891" s="31">
        <f t="shared" ref="AT2891:AT2954" si="1883">AN2891+AO2891+AP2891+AQ2891+AR2891+AS2891</f>
        <v>2525.9578826970837</v>
      </c>
      <c r="AU2891" s="31">
        <f t="shared" ref="AU2891:AU2954" si="1884">AN2891/$AT2891</f>
        <v>0.70957997536612794</v>
      </c>
      <c r="AV2891" s="31">
        <f t="shared" si="1846"/>
        <v>0.17472528859425504</v>
      </c>
      <c r="AW2891" s="31">
        <f t="shared" si="1846"/>
        <v>6.7355300146961145E-2</v>
      </c>
      <c r="AX2891" s="31">
        <f t="shared" si="1846"/>
        <v>4.2889868390503613E-2</v>
      </c>
      <c r="AY2891" s="31">
        <f t="shared" si="1846"/>
        <v>5.236722830066513E-3</v>
      </c>
      <c r="AZ2891" s="31">
        <f t="shared" si="1846"/>
        <v>2.1284467208568155E-4</v>
      </c>
      <c r="BA2891" s="31">
        <f t="shared" ref="BA2891:BA2954" si="1885">AU2891+AV2891+AW2891+AX2891+AY2891+AZ2891</f>
        <v>0.99999999999999989</v>
      </c>
      <c r="BB2891" s="34">
        <f>AU2891*'Propiedades físicas'!$C$4+'Diseño reactor'!AV2891*'Propiedades físicas'!$C$5+'Diseño reactor'!AW2891*'Propiedades físicas'!$C$8+'Diseño reactor'!AX2891*'Propiedades físicas'!$C$9+'Diseño reactor'!AY2891*'Propiedades físicas'!$C$7+'Diseño reactor'!AZ2891*'Propiedades físicas'!$C$6</f>
        <v>875.29417921239076</v>
      </c>
      <c r="BC2891" s="45">
        <f>AU2891*'Propiedades físicas'!$L$4+'Diseño reactor'!AV2891*'Propiedades físicas'!$L$5+'Diseño reactor'!AW2891*'Propiedades físicas'!$L$8+AX2891*'Propiedades físicas'!$L$9+'Diseño reactor'!AY2891*'Propiedades físicas'!$L$7+'Diseño reactor'!AZ2891*'Propiedades físicas'!$L$6</f>
        <v>2.1327574011833321</v>
      </c>
      <c r="BD2891" s="29">
        <f t="shared" si="1864"/>
        <v>1.1839149525327437</v>
      </c>
      <c r="BE2891" s="58">
        <f t="shared" si="1865"/>
        <v>40.958387113870636</v>
      </c>
      <c r="BF2891" s="30">
        <f>AU2891*'Propiedades físicas'!$I$4+'Diseño reactor'!AV2891*'Propiedades físicas'!$I$5+'Diseño reactor'!AW2891*'Propiedades físicas'!$I$8+'Diseño reactor'!AX2891*'Propiedades físicas'!$I$9+'Diseño reactor'!AY2891*'Propiedades físicas'!$I$7+'Diseño reactor'!AZ2891*'Propiedades físicas'!$I$6</f>
        <v>2.0007855810875823E-2</v>
      </c>
      <c r="BG2891" s="24">
        <f>AU2891*'Propiedades físicas'!$O$4+'Diseño reactor'!AV2891*'Propiedades físicas'!$O$5+'Diseño reactor'!AW2891*'Propiedades físicas'!$O$8+'Diseño reactor'!AX2891*'Propiedades físicas'!$O$9+'Diseño reactor'!AY2891*'Propiedades físicas'!$O$7+'Diseño reactor'!AZ2891*'Propiedades físicas'!$O$6</f>
        <v>0.15519687148617745</v>
      </c>
      <c r="BH2891" s="54">
        <f t="shared" si="1866"/>
        <v>41074.065464072337</v>
      </c>
      <c r="BI2891" s="34">
        <f t="shared" ref="BI2891:BI2954" si="1886">(BC2891*BF2891)/(BG2891/1000)</f>
        <v>274.95336828522932</v>
      </c>
      <c r="BJ2891" s="27">
        <f t="shared" si="1867"/>
        <v>4799.4318757244982</v>
      </c>
      <c r="BK2891" s="34">
        <f t="shared" si="1868"/>
        <v>572.96677847959882</v>
      </c>
      <c r="BL2891" s="27">
        <f t="shared" si="1869"/>
        <v>105.82102165576138</v>
      </c>
      <c r="BM2891" s="34">
        <f t="shared" si="1870"/>
        <v>1.1054421768707483</v>
      </c>
      <c r="BN2891" s="45">
        <f t="shared" si="1871"/>
        <v>3213.2174481070597</v>
      </c>
      <c r="BO2891" s="45">
        <f t="shared" si="1872"/>
        <v>112.99385791164018</v>
      </c>
      <c r="BP2891" s="66">
        <f t="shared" si="1873"/>
        <v>6.6870494173314032</v>
      </c>
    </row>
    <row r="2892" spans="8:68">
      <c r="H2892" s="68">
        <v>2887</v>
      </c>
      <c r="I2892" s="31">
        <f>('Propiedades físicas'!$C$10*'Diseño reactor'!H2892)/1000</f>
        <v>2526.833127978683</v>
      </c>
      <c r="J2892" s="31">
        <f t="shared" si="1851"/>
        <v>0.18046304480928388</v>
      </c>
      <c r="K2892" s="31">
        <f>(I2892*1000)/'Propiedades físicas'!$F$10</f>
        <v>16505.694085450796</v>
      </c>
      <c r="L2892" s="31">
        <f t="shared" si="1852"/>
        <v>2357.956297921542</v>
      </c>
      <c r="M2892" s="31">
        <f t="shared" si="1853"/>
        <v>14147.737787529253</v>
      </c>
      <c r="N2892" s="31">
        <f t="shared" si="1854"/>
        <v>0.81674967021875378</v>
      </c>
      <c r="O2892" s="32">
        <f t="shared" si="1855"/>
        <v>4.9004980213125231</v>
      </c>
      <c r="P2892" s="33">
        <f t="shared" si="1856"/>
        <v>0.70627673206654451</v>
      </c>
      <c r="Q2892" s="31">
        <f t="shared" si="1857"/>
        <v>4.7730614885116749</v>
      </c>
      <c r="R2892" s="31">
        <f t="shared" si="1858"/>
        <v>9.5530452701663465E-2</v>
      </c>
      <c r="S2892" s="31">
        <f t="shared" si="1859"/>
        <v>0.12743653280084807</v>
      </c>
      <c r="T2892" s="31">
        <f t="shared" si="1860"/>
        <v>1.2921376252453001E-2</v>
      </c>
      <c r="U2892" s="31">
        <f t="shared" si="1861"/>
        <v>2.0211091980928703E-3</v>
      </c>
      <c r="V2892" s="47">
        <f t="shared" si="1874"/>
        <v>6.9941967641541311E-4</v>
      </c>
      <c r="W2892" s="31">
        <f t="shared" si="1862"/>
        <v>0.13525923814896781</v>
      </c>
      <c r="X2892" s="34">
        <f>(S2892*H2892*'Propiedades físicas'!$F$5*60*24*365)/(1000000)</f>
        <v>56942.580412857737</v>
      </c>
      <c r="Y2892" s="34">
        <f>(U2892*H2892*'Propiedades físicas'!$F$7*60*24*365)/(1000000)</f>
        <v>282.42581583228156</v>
      </c>
      <c r="Z2892" s="31">
        <f t="shared" si="1875"/>
        <v>2039.0209254761139</v>
      </c>
      <c r="AA2892" s="31">
        <f t="shared" si="1876"/>
        <v>13779.828517333206</v>
      </c>
      <c r="AB2892" s="31">
        <f t="shared" si="1876"/>
        <v>275.7964169497024</v>
      </c>
      <c r="AC2892" s="31">
        <f t="shared" si="1876"/>
        <v>367.9092701960484</v>
      </c>
      <c r="AD2892" s="31">
        <f t="shared" si="1876"/>
        <v>37.304013240831814</v>
      </c>
      <c r="AE2892" s="31">
        <f t="shared" si="1877"/>
        <v>5.8349422548941163</v>
      </c>
      <c r="AF2892" s="31">
        <f t="shared" si="1878"/>
        <v>16505.694085450796</v>
      </c>
      <c r="AG2892" s="31">
        <f t="shared" si="1879"/>
        <v>0.12353439455014746</v>
      </c>
      <c r="AH2892" s="31">
        <f t="shared" si="1880"/>
        <v>0.83485301775219822</v>
      </c>
      <c r="AI2892" s="31">
        <f t="shared" si="1880"/>
        <v>1.6709168092046943E-2</v>
      </c>
      <c r="AJ2892" s="31">
        <f t="shared" si="1880"/>
        <v>2.2289839390658997E-2</v>
      </c>
      <c r="AK2892" s="31">
        <f t="shared" si="1880"/>
        <v>2.2600693462333115E-3</v>
      </c>
      <c r="AL2892" s="31">
        <f t="shared" si="1881"/>
        <v>3.5351086871514346E-4</v>
      </c>
      <c r="AM2892" s="31">
        <f t="shared" si="1882"/>
        <v>1</v>
      </c>
      <c r="AN2892" s="31">
        <f>(Z2892*'Propiedades físicas'!$F$4)/1000</f>
        <v>1793.0742214451852</v>
      </c>
      <c r="AO2892" s="31">
        <f>(AA2892*'Propiedades físicas'!$F$6)/1000</f>
        <v>441.50570569535591</v>
      </c>
      <c r="AP2892" s="31">
        <f>(AB2892*'Propiedades físicas'!$F$9)/1000</f>
        <v>170.15259943711888</v>
      </c>
      <c r="AQ2892" s="31">
        <f>(AC2892*'Propiedades físicas'!$F$5)/1000</f>
        <v>108.33824279463037</v>
      </c>
      <c r="AR2892" s="31">
        <f>(AD2892*'Propiedades físicas'!$F$8)/1000</f>
        <v>13.22501877413969</v>
      </c>
      <c r="AS2892" s="31">
        <f>(AE2892*'Propiedades físicas'!$F$7)/1000</f>
        <v>0.53733983225319926</v>
      </c>
      <c r="AT2892" s="31">
        <f t="shared" si="1883"/>
        <v>2526.8331279786835</v>
      </c>
      <c r="AU2892" s="31">
        <f t="shared" si="1884"/>
        <v>0.70961323151542588</v>
      </c>
      <c r="AV2892" s="31">
        <f t="shared" ref="AV2892:AY2955" si="1887">AO2892/$AT2892</f>
        <v>0.17472689462819188</v>
      </c>
      <c r="AW2892" s="31">
        <f t="shared" si="1887"/>
        <v>6.7338281089116034E-2</v>
      </c>
      <c r="AX2892" s="31">
        <f t="shared" si="1887"/>
        <v>4.2875107815803629E-2</v>
      </c>
      <c r="AY2892" s="31">
        <f t="shared" si="1887"/>
        <v>5.2338314816692778E-3</v>
      </c>
      <c r="AZ2892" s="31">
        <f t="shared" ref="AZ2892:AZ2955" si="1888">AS2892/$AT2892</f>
        <v>2.1265346979325035E-4</v>
      </c>
      <c r="BA2892" s="31">
        <f t="shared" si="1885"/>
        <v>0.99999999999999989</v>
      </c>
      <c r="BB2892" s="34">
        <f>AU2892*'Propiedades físicas'!$C$4+'Diseño reactor'!AV2892*'Propiedades físicas'!$C$5+'Diseño reactor'!AW2892*'Propiedades físicas'!$C$8+'Diseño reactor'!AX2892*'Propiedades físicas'!$C$9+'Diseño reactor'!AY2892*'Propiedades físicas'!$C$7+'Diseño reactor'!AZ2892*'Propiedades físicas'!$C$6</f>
        <v>875.29411403438951</v>
      </c>
      <c r="BC2892" s="45">
        <f>AU2892*'Propiedades físicas'!$L$4+'Diseño reactor'!AV2892*'Propiedades físicas'!$L$5+'Diseño reactor'!AW2892*'Propiedades físicas'!$L$8+AX2892*'Propiedades físicas'!$L$9+'Diseño reactor'!AY2892*'Propiedades físicas'!$L$7+'Diseño reactor'!AZ2892*'Propiedades físicas'!$L$6</f>
        <v>2.1327807660282923</v>
      </c>
      <c r="BD2892" s="29">
        <f t="shared" si="1864"/>
        <v>1.1835474575497227</v>
      </c>
      <c r="BE2892" s="58">
        <f t="shared" si="1865"/>
        <v>40.957993007628097</v>
      </c>
      <c r="BF2892" s="30">
        <f>AU2892*'Propiedades físicas'!$I$4+'Diseño reactor'!AV2892*'Propiedades físicas'!$I$5+'Diseño reactor'!AW2892*'Propiedades físicas'!$I$8+'Diseño reactor'!AX2892*'Propiedades físicas'!$I$9+'Diseño reactor'!AY2892*'Propiedades físicas'!$I$7+'Diseño reactor'!AZ2892*'Propiedades físicas'!$I$6</f>
        <v>2.0007880861329801E-2</v>
      </c>
      <c r="BG2892" s="24">
        <f>AU2892*'Propiedades físicas'!$O$4+'Diseño reactor'!AV2892*'Propiedades físicas'!$O$5+'Diseño reactor'!AW2892*'Propiedades físicas'!$O$8+'Diseño reactor'!AX2892*'Propiedades físicas'!$O$9+'Diseño reactor'!AY2892*'Propiedades físicas'!$O$7+'Diseño reactor'!AZ2892*'Propiedades físicas'!$O$6</f>
        <v>0.15519802297594959</v>
      </c>
      <c r="BH2892" s="54">
        <f t="shared" si="1866"/>
        <v>41074.010979597173</v>
      </c>
      <c r="BI2892" s="34">
        <f t="shared" si="1886"/>
        <v>274.95468467818404</v>
      </c>
      <c r="BJ2892" s="27">
        <f t="shared" si="1867"/>
        <v>4799.4352908340607</v>
      </c>
      <c r="BK2892" s="34">
        <f t="shared" si="1868"/>
        <v>572.97143733726762</v>
      </c>
      <c r="BL2892" s="27">
        <f t="shared" si="1869"/>
        <v>105.82118056954961</v>
      </c>
      <c r="BM2892" s="34">
        <f t="shared" si="1870"/>
        <v>1.1054421768707483</v>
      </c>
      <c r="BN2892" s="45">
        <f t="shared" si="1871"/>
        <v>3214.423652402048</v>
      </c>
      <c r="BO2892" s="45">
        <f t="shared" si="1872"/>
        <v>112.99883973452901</v>
      </c>
      <c r="BP2892" s="66">
        <f t="shared" si="1873"/>
        <v>6.6870489193862266</v>
      </c>
    </row>
    <row r="2893" spans="8:68">
      <c r="H2893" s="68">
        <v>2888</v>
      </c>
      <c r="I2893" s="31">
        <f>('Propiedades físicas'!$C$10*'Diseño reactor'!H2893)/1000</f>
        <v>2527.7083732602828</v>
      </c>
      <c r="J2893" s="31">
        <f t="shared" si="1851"/>
        <v>0.18040055760540255</v>
      </c>
      <c r="K2893" s="31">
        <f>(I2893*1000)/'Propiedades físicas'!$F$10</f>
        <v>16511.411333142329</v>
      </c>
      <c r="L2893" s="31">
        <f t="shared" si="1852"/>
        <v>2358.773047591761</v>
      </c>
      <c r="M2893" s="31">
        <f t="shared" si="1853"/>
        <v>14152.638285550567</v>
      </c>
      <c r="N2893" s="31">
        <f t="shared" si="1854"/>
        <v>0.81674967021875378</v>
      </c>
      <c r="O2893" s="32">
        <f t="shared" si="1855"/>
        <v>4.9004980213125231</v>
      </c>
      <c r="P2893" s="33">
        <f t="shared" si="1856"/>
        <v>0.70630981202744203</v>
      </c>
      <c r="Q2893" s="31">
        <f t="shared" si="1857"/>
        <v>4.7731053309295373</v>
      </c>
      <c r="R2893" s="31">
        <f t="shared" si="1858"/>
        <v>9.5506320141580781E-2</v>
      </c>
      <c r="S2893" s="31">
        <f t="shared" si="1859"/>
        <v>0.12739269038298623</v>
      </c>
      <c r="T2893" s="31">
        <f t="shared" si="1860"/>
        <v>1.2914243907787766E-2</v>
      </c>
      <c r="U2893" s="31">
        <f t="shared" si="1861"/>
        <v>2.0192941419433096E-3</v>
      </c>
      <c r="V2893" s="47">
        <f t="shared" si="1874"/>
        <v>6.9945243521164172E-4</v>
      </c>
      <c r="W2893" s="31">
        <f t="shared" si="1862"/>
        <v>0.13521873619089705</v>
      </c>
      <c r="X2893" s="34">
        <f>(S2893*H2893*'Propiedades físicas'!$F$5*60*24*365)/(1000000)</f>
        <v>56942.707269808248</v>
      </c>
      <c r="Y2893" s="34">
        <f>(U2893*H2893*'Propiedades físicas'!$F$7*60*24*365)/(1000000)</f>
        <v>282.26992235611306</v>
      </c>
      <c r="Z2893" s="31">
        <f t="shared" si="1875"/>
        <v>2039.8227371352525</v>
      </c>
      <c r="AA2893" s="31">
        <f t="shared" si="1876"/>
        <v>13784.728195724503</v>
      </c>
      <c r="AB2893" s="31">
        <f t="shared" si="1876"/>
        <v>275.82225256888529</v>
      </c>
      <c r="AC2893" s="31">
        <f t="shared" si="1876"/>
        <v>367.91008982606422</v>
      </c>
      <c r="AD2893" s="31">
        <f t="shared" si="1876"/>
        <v>37.296336405691065</v>
      </c>
      <c r="AE2893" s="31">
        <f t="shared" si="1877"/>
        <v>5.831721481932278</v>
      </c>
      <c r="AF2893" s="31">
        <f t="shared" si="1878"/>
        <v>16511.411333142332</v>
      </c>
      <c r="AG2893" s="31">
        <f t="shared" si="1879"/>
        <v>0.12354018054415752</v>
      </c>
      <c r="AH2893" s="31">
        <f t="shared" si="1880"/>
        <v>0.8348606862004142</v>
      </c>
      <c r="AI2893" s="31">
        <f t="shared" si="1880"/>
        <v>1.6704947081976233E-2</v>
      </c>
      <c r="AJ2893" s="31">
        <f t="shared" si="1880"/>
        <v>2.2282170942442763E-2</v>
      </c>
      <c r="AK2893" s="31">
        <f t="shared" si="1880"/>
        <v>2.2588218325606388E-3</v>
      </c>
      <c r="AL2893" s="31">
        <f t="shared" si="1881"/>
        <v>3.5319339844841881E-4</v>
      </c>
      <c r="AM2893" s="31">
        <f t="shared" si="1882"/>
        <v>0.99999999999999978</v>
      </c>
      <c r="AN2893" s="31">
        <f>(Z2893*'Propiedades físicas'!$F$4)/1000</f>
        <v>1793.7793185819983</v>
      </c>
      <c r="AO2893" s="31">
        <f>(AA2893*'Propiedades físicas'!$F$6)/1000</f>
        <v>441.66269139101308</v>
      </c>
      <c r="AP2893" s="31">
        <f>(AB2893*'Propiedades físicas'!$F$9)/1000</f>
        <v>170.16853872237374</v>
      </c>
      <c r="AQ2893" s="31">
        <f>(AC2893*'Propiedades físicas'!$F$5)/1000</f>
        <v>108.33848415108113</v>
      </c>
      <c r="AR2893" s="31">
        <f>(AD2893*'Propiedades físicas'!$F$8)/1000</f>
        <v>13.222297182545592</v>
      </c>
      <c r="AS2893" s="31">
        <f>(AE2893*'Propiedades físicas'!$F$7)/1000</f>
        <v>0.53704323127114351</v>
      </c>
      <c r="AT2893" s="31">
        <f t="shared" si="1883"/>
        <v>2527.7083732602828</v>
      </c>
      <c r="AU2893" s="31">
        <f t="shared" si="1884"/>
        <v>0.70964646774831475</v>
      </c>
      <c r="AV2893" s="31">
        <f t="shared" si="1887"/>
        <v>0.17472849956237188</v>
      </c>
      <c r="AW2893" s="31">
        <f t="shared" si="1887"/>
        <v>6.73212703342385E-2</v>
      </c>
      <c r="AX2893" s="31">
        <f t="shared" si="1887"/>
        <v>4.2860357348638384E-2</v>
      </c>
      <c r="AY2893" s="31">
        <f t="shared" si="1887"/>
        <v>5.2309425099902806E-3</v>
      </c>
      <c r="AZ2893" s="31">
        <f t="shared" si="1888"/>
        <v>2.1246249644631896E-4</v>
      </c>
      <c r="BA2893" s="31">
        <f t="shared" si="1885"/>
        <v>1</v>
      </c>
      <c r="BB2893" s="34">
        <f>AU2893*'Propiedades físicas'!$C$4+'Diseño reactor'!AV2893*'Propiedades físicas'!$C$5+'Diseño reactor'!AW2893*'Propiedades físicas'!$C$8+'Diseño reactor'!AX2893*'Propiedades físicas'!$C$9+'Diseño reactor'!AY2893*'Propiedades físicas'!$C$7+'Diseño reactor'!AZ2893*'Propiedades físicas'!$C$6</f>
        <v>875.29404893298204</v>
      </c>
      <c r="BC2893" s="45">
        <f>AU2893*'Propiedades físicas'!$L$4+'Diseño reactor'!AV2893*'Propiedades físicas'!$L$5+'Diseño reactor'!AW2893*'Propiedades físicas'!$L$8+AX2893*'Propiedades físicas'!$L$9+'Diseño reactor'!AY2893*'Propiedades físicas'!$L$7+'Diseño reactor'!AZ2893*'Propiedades físicas'!$L$6</f>
        <v>2.132804116369551</v>
      </c>
      <c r="BD2893" s="29">
        <f t="shared" si="1864"/>
        <v>1.18318019087625</v>
      </c>
      <c r="BE2893" s="58">
        <f t="shared" si="1865"/>
        <v>40.957599148647894</v>
      </c>
      <c r="BF2893" s="30">
        <f>AU2893*'Propiedades físicas'!$I$4+'Diseño reactor'!AV2893*'Propiedades físicas'!$I$5+'Diseño reactor'!AW2893*'Propiedades físicas'!$I$8+'Diseño reactor'!AX2893*'Propiedades físicas'!$I$9+'Diseño reactor'!AY2893*'Propiedades físicas'!$I$7+'Diseño reactor'!AZ2893*'Propiedades físicas'!$I$6</f>
        <v>2.0007905876257181E-2</v>
      </c>
      <c r="BG2893" s="24">
        <f>AU2893*'Propiedades físicas'!$O$4+'Diseño reactor'!AV2893*'Propiedades físicas'!$O$5+'Diseño reactor'!AW2893*'Propiedades físicas'!$O$8+'Diseño reactor'!AX2893*'Propiedades físicas'!$O$9+'Diseño reactor'!AY2893*'Propiedades físicas'!$O$7+'Diseño reactor'!AZ2893*'Propiedades físicas'!$O$6</f>
        <v>0.15519917377163525</v>
      </c>
      <c r="BH2893" s="54">
        <f t="shared" si="1866"/>
        <v>41073.956571784751</v>
      </c>
      <c r="BI2893" s="34">
        <f t="shared" si="1886"/>
        <v>274.95599993081214</v>
      </c>
      <c r="BJ2893" s="27">
        <f t="shared" si="1867"/>
        <v>4799.4387052408038</v>
      </c>
      <c r="BK2893" s="34">
        <f t="shared" si="1868"/>
        <v>572.97609355459963</v>
      </c>
      <c r="BL2893" s="27">
        <f t="shared" si="1869"/>
        <v>105.8213393911707</v>
      </c>
      <c r="BM2893" s="34">
        <f t="shared" si="1870"/>
        <v>1.1054421768707483</v>
      </c>
      <c r="BN2893" s="45">
        <f t="shared" si="1871"/>
        <v>3215.6298660725611</v>
      </c>
      <c r="BO2893" s="45">
        <f t="shared" si="1872"/>
        <v>113.00381857419575</v>
      </c>
      <c r="BP2893" s="66">
        <f t="shared" si="1873"/>
        <v>6.6870484220262085</v>
      </c>
    </row>
    <row r="2894" spans="8:68">
      <c r="H2894" s="68">
        <v>2889</v>
      </c>
      <c r="I2894" s="31">
        <f>('Propiedades físicas'!$C$10*'Diseño reactor'!H2894)/1000</f>
        <v>2528.583618541883</v>
      </c>
      <c r="J2894" s="31">
        <f t="shared" si="1851"/>
        <v>0.18033811366022931</v>
      </c>
      <c r="K2894" s="31">
        <f>(I2894*1000)/'Propiedades físicas'!$F$10</f>
        <v>16517.128580833862</v>
      </c>
      <c r="L2894" s="31">
        <f t="shared" si="1852"/>
        <v>2359.58979726198</v>
      </c>
      <c r="M2894" s="31">
        <f t="shared" si="1853"/>
        <v>14157.538783571881</v>
      </c>
      <c r="N2894" s="31">
        <f t="shared" si="1854"/>
        <v>0.81674967021875389</v>
      </c>
      <c r="O2894" s="32">
        <f t="shared" si="1855"/>
        <v>4.900498021312524</v>
      </c>
      <c r="P2894" s="33">
        <f t="shared" si="1856"/>
        <v>0.70634287218337632</v>
      </c>
      <c r="Q2894" s="31">
        <f t="shared" si="1857"/>
        <v>4.7731491433357336</v>
      </c>
      <c r="R2894" s="31">
        <f t="shared" si="1858"/>
        <v>9.5482199352454541E-2</v>
      </c>
      <c r="S2894" s="31">
        <f t="shared" si="1859"/>
        <v>0.12734887797679106</v>
      </c>
      <c r="T2894" s="31">
        <f t="shared" si="1860"/>
        <v>1.2907117424432662E-2</v>
      </c>
      <c r="U2894" s="31">
        <f t="shared" si="1861"/>
        <v>2.0174812584903973E-3</v>
      </c>
      <c r="V2894" s="47">
        <f t="shared" si="1874"/>
        <v>6.994851743951883E-4</v>
      </c>
      <c r="W2894" s="31">
        <f t="shared" si="1862"/>
        <v>0.13517825848133716</v>
      </c>
      <c r="X2894" s="34">
        <f>(S2894*H2894*'Propiedades físicas'!$F$5*60*24*365)/(1000000)</f>
        <v>56942.833974905814</v>
      </c>
      <c r="Y2894" s="34">
        <f>(U2894*H2894*'Propiedades físicas'!$F$7*60*24*365)/(1000000)</f>
        <v>282.11415699209471</v>
      </c>
      <c r="Z2894" s="31">
        <f t="shared" si="1875"/>
        <v>2040.6245577377742</v>
      </c>
      <c r="AA2894" s="31">
        <f t="shared" si="1876"/>
        <v>13789.627875096934</v>
      </c>
      <c r="AB2894" s="31">
        <f t="shared" si="1876"/>
        <v>275.8480739292412</v>
      </c>
      <c r="AC2894" s="31">
        <f t="shared" si="1876"/>
        <v>367.91090847494939</v>
      </c>
      <c r="AD2894" s="31">
        <f t="shared" si="1876"/>
        <v>37.28866223918596</v>
      </c>
      <c r="AE2894" s="31">
        <f t="shared" si="1877"/>
        <v>5.828503355778758</v>
      </c>
      <c r="AF2894" s="31">
        <f t="shared" si="1878"/>
        <v>16517.128580833865</v>
      </c>
      <c r="AG2894" s="31">
        <f t="shared" si="1879"/>
        <v>0.12354596307409466</v>
      </c>
      <c r="AH2894" s="31">
        <f t="shared" si="1880"/>
        <v>0.83486834939930987</v>
      </c>
      <c r="AI2894" s="31">
        <f t="shared" si="1880"/>
        <v>1.6700728130755706E-2</v>
      </c>
      <c r="AJ2894" s="31">
        <f t="shared" si="1880"/>
        <v>2.227450774354724E-2</v>
      </c>
      <c r="AK2894" s="31">
        <f t="shared" si="1880"/>
        <v>2.2575753440858331E-3</v>
      </c>
      <c r="AL2894" s="31">
        <f t="shared" si="1881"/>
        <v>3.5287630820662332E-4</v>
      </c>
      <c r="AM2894" s="31">
        <f t="shared" si="1882"/>
        <v>1</v>
      </c>
      <c r="AN2894" s="31">
        <f>(Z2894*'Propiedades físicas'!$F$4)/1000</f>
        <v>1794.4844235834439</v>
      </c>
      <c r="AO2894" s="31">
        <f>(AA2894*'Propiedades físicas'!$F$6)/1000</f>
        <v>441.81967711810574</v>
      </c>
      <c r="AP2894" s="31">
        <f>(AB2894*'Propiedades físicas'!$F$9)/1000</f>
        <v>170.18446921064532</v>
      </c>
      <c r="AQ2894" s="31">
        <f>(AC2894*'Propiedades físicas'!$F$5)/1000</f>
        <v>108.33872521861836</v>
      </c>
      <c r="AR2894" s="31">
        <f>(AD2894*'Propiedades físicas'!$F$8)/1000</f>
        <v>13.219576537036202</v>
      </c>
      <c r="AS2894" s="31">
        <f>(AE2894*'Propiedades físicas'!$F$7)/1000</f>
        <v>0.53674687403366583</v>
      </c>
      <c r="AT2894" s="31">
        <f t="shared" si="1883"/>
        <v>2528.583618541883</v>
      </c>
      <c r="AU2894" s="31">
        <f t="shared" si="1884"/>
        <v>0.70967968408268023</v>
      </c>
      <c r="AV2894" s="31">
        <f t="shared" si="1887"/>
        <v>0.17473010339791836</v>
      </c>
      <c r="AW2894" s="31">
        <f t="shared" si="1887"/>
        <v>6.7304267876568319E-2</v>
      </c>
      <c r="AX2894" s="31">
        <f t="shared" si="1887"/>
        <v>4.2845616978683221E-2</v>
      </c>
      <c r="AY2894" s="31">
        <f t="shared" si="1887"/>
        <v>5.2280559124476648E-3</v>
      </c>
      <c r="AZ2894" s="31">
        <f t="shared" si="1888"/>
        <v>2.122717517023158E-4</v>
      </c>
      <c r="BA2894" s="31">
        <f t="shared" si="1885"/>
        <v>1</v>
      </c>
      <c r="BB2894" s="34">
        <f>AU2894*'Propiedades físicas'!$C$4+'Diseño reactor'!AV2894*'Propiedades físicas'!$C$5+'Diseño reactor'!AW2894*'Propiedades físicas'!$C$8+'Diseño reactor'!AX2894*'Propiedades físicas'!$C$9+'Diseño reactor'!AY2894*'Propiedades físicas'!$C$7+'Diseño reactor'!AZ2894*'Propiedades físicas'!$C$6</f>
        <v>875.29398390805886</v>
      </c>
      <c r="BC2894" s="45">
        <f>AU2894*'Propiedades físicas'!$L$4+'Diseño reactor'!AV2894*'Propiedades físicas'!$L$5+'Diseño reactor'!AW2894*'Propiedades físicas'!$L$8+AX2894*'Propiedades físicas'!$L$9+'Diseño reactor'!AY2894*'Propiedades físicas'!$L$7+'Diseño reactor'!AZ2894*'Propiedades físicas'!$L$6</f>
        <v>2.1328274522205461</v>
      </c>
      <c r="BD2894" s="29">
        <f t="shared" si="1864"/>
        <v>1.1828131522994567</v>
      </c>
      <c r="BE2894" s="58">
        <f t="shared" si="1865"/>
        <v>40.957205536696975</v>
      </c>
      <c r="BF2894" s="30">
        <f>AU2894*'Propiedades físicas'!$I$4+'Diseño reactor'!AV2894*'Propiedades físicas'!$I$5+'Diseño reactor'!AW2894*'Propiedades físicas'!$I$8+'Diseño reactor'!AX2894*'Propiedades físicas'!$I$9+'Diseño reactor'!AY2894*'Propiedades físicas'!$I$7+'Diseño reactor'!AZ2894*'Propiedades físicas'!$I$6</f>
        <v>2.0007930855710235E-2</v>
      </c>
      <c r="BG2894" s="24">
        <f>AU2894*'Propiedades físicas'!$O$4+'Diseño reactor'!AV2894*'Propiedades físicas'!$O$5+'Diseño reactor'!AW2894*'Propiedades físicas'!$O$8+'Diseño reactor'!AX2894*'Propiedades físicas'!$O$9+'Diseño reactor'!AY2894*'Propiedades físicas'!$O$7+'Diseño reactor'!AZ2894*'Propiedades físicas'!$O$6</f>
        <v>0.15520032387385432</v>
      </c>
      <c r="BH2894" s="54">
        <f t="shared" si="1866"/>
        <v>41073.902240522024</v>
      </c>
      <c r="BI2894" s="34">
        <f t="shared" si="1886"/>
        <v>274.95731404448605</v>
      </c>
      <c r="BJ2894" s="27">
        <f t="shared" si="1867"/>
        <v>4799.4421189440118</v>
      </c>
      <c r="BK2894" s="34">
        <f t="shared" si="1868"/>
        <v>572.98074713379094</v>
      </c>
      <c r="BL2894" s="27">
        <f t="shared" si="1869"/>
        <v>105.82149812070315</v>
      </c>
      <c r="BM2894" s="34">
        <f t="shared" si="1870"/>
        <v>1.1054421768707483</v>
      </c>
      <c r="BN2894" s="45">
        <f t="shared" si="1871"/>
        <v>3216.8360891099701</v>
      </c>
      <c r="BO2894" s="45">
        <f t="shared" si="1872"/>
        <v>113.00879443331912</v>
      </c>
      <c r="BP2894" s="66">
        <f t="shared" si="1873"/>
        <v>6.6870479252505133</v>
      </c>
    </row>
    <row r="2895" spans="8:68">
      <c r="H2895" s="68">
        <v>2890</v>
      </c>
      <c r="I2895" s="31">
        <f>('Propiedades físicas'!$C$10*'Diseño reactor'!H2895)/1000</f>
        <v>2529.4588638234823</v>
      </c>
      <c r="J2895" s="31">
        <f t="shared" si="1851"/>
        <v>0.18027571292885902</v>
      </c>
      <c r="K2895" s="31">
        <f>(I2895*1000)/'Propiedades físicas'!$F$10</f>
        <v>16522.845828525391</v>
      </c>
      <c r="L2895" s="31">
        <f t="shared" si="1852"/>
        <v>2360.4065469321986</v>
      </c>
      <c r="M2895" s="31">
        <f t="shared" si="1853"/>
        <v>14162.439281593191</v>
      </c>
      <c r="N2895" s="31">
        <f t="shared" si="1854"/>
        <v>0.81674967021875389</v>
      </c>
      <c r="O2895" s="32">
        <f t="shared" si="1855"/>
        <v>4.9004980213125231</v>
      </c>
      <c r="P2895" s="33">
        <f t="shared" si="1856"/>
        <v>0.70637591255212795</v>
      </c>
      <c r="Q2895" s="31">
        <f t="shared" si="1857"/>
        <v>4.7731929257609078</v>
      </c>
      <c r="R2895" s="31">
        <f t="shared" si="1858"/>
        <v>9.5458090326119835E-2</v>
      </c>
      <c r="S2895" s="31">
        <f t="shared" si="1859"/>
        <v>0.12730509555161634</v>
      </c>
      <c r="T2895" s="31">
        <f t="shared" si="1860"/>
        <v>1.2899996796022124E-2</v>
      </c>
      <c r="U2895" s="31">
        <f t="shared" si="1861"/>
        <v>2.0156705444840965E-3</v>
      </c>
      <c r="V2895" s="47">
        <f t="shared" si="1874"/>
        <v>6.9951789398366073E-4</v>
      </c>
      <c r="W2895" s="31">
        <f t="shared" si="1862"/>
        <v>0.13513780499851824</v>
      </c>
      <c r="X2895" s="34">
        <f>(S2895*H2895*'Propiedades físicas'!$F$5*60*24*365)/(1000000)</f>
        <v>56942.960528377509</v>
      </c>
      <c r="Y2895" s="34">
        <f>(U2895*H2895*'Propiedades físicas'!$F$7*60*24*365)/(1000000)</f>
        <v>281.95851960109286</v>
      </c>
      <c r="Z2895" s="31">
        <f t="shared" si="1875"/>
        <v>2041.4263872756499</v>
      </c>
      <c r="AA2895" s="31">
        <f t="shared" si="1876"/>
        <v>13794.527555449024</v>
      </c>
      <c r="AB2895" s="31">
        <f t="shared" si="1876"/>
        <v>275.87388104248635</v>
      </c>
      <c r="AC2895" s="31">
        <f t="shared" si="1876"/>
        <v>367.91172614417121</v>
      </c>
      <c r="AD2895" s="31">
        <f t="shared" si="1876"/>
        <v>37.280990740503938</v>
      </c>
      <c r="AE2895" s="31">
        <f t="shared" si="1877"/>
        <v>5.8252878735590388</v>
      </c>
      <c r="AF2895" s="31">
        <f t="shared" si="1878"/>
        <v>16522.845828525391</v>
      </c>
      <c r="AG2895" s="31">
        <f t="shared" si="1879"/>
        <v>0.12355174214306885</v>
      </c>
      <c r="AH2895" s="31">
        <f t="shared" si="1880"/>
        <v>0.83487600735424516</v>
      </c>
      <c r="AI2895" s="31">
        <f t="shared" si="1880"/>
        <v>1.6696511236957246E-2</v>
      </c>
      <c r="AJ2895" s="31">
        <f t="shared" si="1880"/>
        <v>2.2266849788612118E-2</v>
      </c>
      <c r="AK2895" s="31">
        <f t="shared" si="1880"/>
        <v>2.2563298796954971E-3</v>
      </c>
      <c r="AL2895" s="31">
        <f t="shared" si="1881"/>
        <v>3.5255959742129522E-4</v>
      </c>
      <c r="AM2895" s="31">
        <f t="shared" si="1882"/>
        <v>1.0000000000000002</v>
      </c>
      <c r="AN2895" s="31">
        <f>(Z2895*'Propiedades físicas'!$F$4)/1000</f>
        <v>1795.1895364424608</v>
      </c>
      <c r="AO2895" s="31">
        <f>(AA2895*'Propiedades físicas'!$F$6)/1000</f>
        <v>441.97666287658672</v>
      </c>
      <c r="AP2895" s="31">
        <f>(AB2895*'Propiedades físicas'!$F$9)/1000</f>
        <v>170.20039090916194</v>
      </c>
      <c r="AQ2895" s="31">
        <f>(AC2895*'Propiedades físicas'!$F$5)/1000</f>
        <v>108.33896599767411</v>
      </c>
      <c r="AR2895" s="31">
        <f>(AD2895*'Propiedades físicas'!$F$8)/1000</f>
        <v>13.216856837323451</v>
      </c>
      <c r="AS2895" s="31">
        <f>(AE2895*'Propiedades físicas'!$F$7)/1000</f>
        <v>0.53645076027605199</v>
      </c>
      <c r="AT2895" s="31">
        <f t="shared" si="1883"/>
        <v>2529.4588638234832</v>
      </c>
      <c r="AU2895" s="31">
        <f t="shared" si="1884"/>
        <v>0.70971288053638693</v>
      </c>
      <c r="AV2895" s="31">
        <f t="shared" si="1887"/>
        <v>0.17473170613595312</v>
      </c>
      <c r="AW2895" s="31">
        <f t="shared" si="1887"/>
        <v>6.7287273710350121E-2</v>
      </c>
      <c r="AX2895" s="31">
        <f t="shared" si="1887"/>
        <v>4.2830886695627436E-2</v>
      </c>
      <c r="AY2895" s="31">
        <f t="shared" si="1887"/>
        <v>5.2251716864630468E-3</v>
      </c>
      <c r="AZ2895" s="31">
        <f t="shared" si="1888"/>
        <v>2.120812352192844E-4</v>
      </c>
      <c r="BA2895" s="31">
        <f t="shared" si="1885"/>
        <v>1</v>
      </c>
      <c r="BB2895" s="34">
        <f>AU2895*'Propiedades físicas'!$C$4+'Diseño reactor'!AV2895*'Propiedades físicas'!$C$5+'Diseño reactor'!AW2895*'Propiedades físicas'!$C$8+'Diseño reactor'!AX2895*'Propiedades físicas'!$C$9+'Diseño reactor'!AY2895*'Propiedades físicas'!$C$7+'Diseño reactor'!AZ2895*'Propiedades físicas'!$C$6</f>
        <v>875.29391895951107</v>
      </c>
      <c r="BC2895" s="45">
        <f>AU2895*'Propiedades físicas'!$L$4+'Diseño reactor'!AV2895*'Propiedades físicas'!$L$5+'Diseño reactor'!AW2895*'Propiedades físicas'!$L$8+AX2895*'Propiedades físicas'!$L$9+'Diseño reactor'!AY2895*'Propiedades físicas'!$L$7+'Diseño reactor'!AZ2895*'Propiedades físicas'!$L$6</f>
        <v>2.1328507735947011</v>
      </c>
      <c r="BD2895" s="29">
        <f t="shared" si="1864"/>
        <v>1.182446341606735</v>
      </c>
      <c r="BE2895" s="58">
        <f t="shared" si="1865"/>
        <v>40.956812171542566</v>
      </c>
      <c r="BF2895" s="30">
        <f>AU2895*'Propiedades físicas'!$I$4+'Diseño reactor'!AV2895*'Propiedades físicas'!$I$5+'Diseño reactor'!AW2895*'Propiedades físicas'!$I$8+'Diseño reactor'!AX2895*'Propiedades físicas'!$I$9+'Diseño reactor'!AY2895*'Propiedades físicas'!$I$7+'Diseño reactor'!AZ2895*'Propiedades físicas'!$I$6</f>
        <v>2.0007955799741187E-2</v>
      </c>
      <c r="BG2895" s="24">
        <f>AU2895*'Propiedades físicas'!$O$4+'Diseño reactor'!AV2895*'Propiedades físicas'!$O$5+'Diseño reactor'!AW2895*'Propiedades físicas'!$O$8+'Diseño reactor'!AX2895*'Propiedades físicas'!$O$9+'Diseño reactor'!AY2895*'Propiedades físicas'!$O$7+'Diseño reactor'!AZ2895*'Propiedades físicas'!$O$6</f>
        <v>0.15520147328322587</v>
      </c>
      <c r="BH2895" s="54">
        <f t="shared" si="1866"/>
        <v>41073.84798569612</v>
      </c>
      <c r="BI2895" s="34">
        <f t="shared" si="1886"/>
        <v>274.95862702057718</v>
      </c>
      <c r="BJ2895" s="27">
        <f t="shared" si="1867"/>
        <v>4799.4455319430053</v>
      </c>
      <c r="BK2895" s="34">
        <f t="shared" si="1868"/>
        <v>572.98539807703844</v>
      </c>
      <c r="BL2895" s="27">
        <f t="shared" si="1869"/>
        <v>105.82165675822552</v>
      </c>
      <c r="BM2895" s="34">
        <f t="shared" si="1870"/>
        <v>1.1054421768707483</v>
      </c>
      <c r="BN2895" s="45">
        <f t="shared" si="1871"/>
        <v>3218.0423215056567</v>
      </c>
      <c r="BO2895" s="45">
        <f t="shared" si="1872"/>
        <v>113.01376731457475</v>
      </c>
      <c r="BP2895" s="66">
        <f t="shared" si="1873"/>
        <v>6.6870474290583077</v>
      </c>
    </row>
    <row r="2896" spans="8:68">
      <c r="H2896" s="68">
        <v>2891</v>
      </c>
      <c r="I2896" s="31">
        <f>('Propiedades físicas'!$C$10*'Diseño reactor'!H2896)/1000</f>
        <v>2530.334109105082</v>
      </c>
      <c r="J2896" s="31">
        <f t="shared" si="1851"/>
        <v>0.1802133553664485</v>
      </c>
      <c r="K2896" s="31">
        <f>(I2896*1000)/'Propiedades físicas'!$F$10</f>
        <v>16528.56307621692</v>
      </c>
      <c r="L2896" s="31">
        <f t="shared" si="1852"/>
        <v>2361.2232966024171</v>
      </c>
      <c r="M2896" s="31">
        <f t="shared" si="1853"/>
        <v>14167.339779614502</v>
      </c>
      <c r="N2896" s="31">
        <f t="shared" si="1854"/>
        <v>0.81674967021875378</v>
      </c>
      <c r="O2896" s="32">
        <f t="shared" si="1855"/>
        <v>4.9004980213125222</v>
      </c>
      <c r="P2896" s="33">
        <f t="shared" si="1856"/>
        <v>0.70640893315145581</v>
      </c>
      <c r="Q2896" s="31">
        <f t="shared" si="1857"/>
        <v>4.7732366782356657</v>
      </c>
      <c r="R2896" s="31">
        <f t="shared" si="1858"/>
        <v>9.5433993054418631E-2</v>
      </c>
      <c r="S2896" s="31">
        <f t="shared" si="1859"/>
        <v>0.12726134307685752</v>
      </c>
      <c r="T2896" s="31">
        <f t="shared" si="1860"/>
        <v>1.2892882016199137E-2</v>
      </c>
      <c r="U2896" s="31">
        <f t="shared" si="1861"/>
        <v>2.0138619966802037E-3</v>
      </c>
      <c r="V2896" s="47">
        <f t="shared" si="1874"/>
        <v>6.9955059399464563E-4</v>
      </c>
      <c r="W2896" s="31">
        <f t="shared" si="1862"/>
        <v>0.13509737572069655</v>
      </c>
      <c r="X2896" s="34">
        <f>(S2896*H2896*'Propiedades físicas'!$F$5*60*24*365)/(1000000)</f>
        <v>56943.086930450154</v>
      </c>
      <c r="Y2896" s="34">
        <f>(U2896*H2896*'Propiedades físicas'!$F$7*60*24*365)/(1000000)</f>
        <v>281.80301004416066</v>
      </c>
      <c r="Z2896" s="31">
        <f t="shared" si="1875"/>
        <v>2042.2282257408588</v>
      </c>
      <c r="AA2896" s="31">
        <f t="shared" si="1876"/>
        <v>13799.427236779309</v>
      </c>
      <c r="AB2896" s="31">
        <f t="shared" si="1876"/>
        <v>275.89967392032429</v>
      </c>
      <c r="AC2896" s="31">
        <f t="shared" si="1876"/>
        <v>367.9125428351951</v>
      </c>
      <c r="AD2896" s="31">
        <f t="shared" si="1876"/>
        <v>37.273321908831704</v>
      </c>
      <c r="AE2896" s="31">
        <f t="shared" si="1877"/>
        <v>5.822075032402469</v>
      </c>
      <c r="AF2896" s="31">
        <f t="shared" si="1878"/>
        <v>16528.563076216924</v>
      </c>
      <c r="AG2896" s="31">
        <f t="shared" si="1879"/>
        <v>0.12355751775418618</v>
      </c>
      <c r="AH2896" s="31">
        <f t="shared" si="1880"/>
        <v>0.83488366007057269</v>
      </c>
      <c r="AI2896" s="31">
        <f t="shared" si="1880"/>
        <v>1.6692296399153924E-2</v>
      </c>
      <c r="AJ2896" s="31">
        <f t="shared" si="1880"/>
        <v>2.2259197072284357E-2</v>
      </c>
      <c r="AK2896" s="31">
        <f t="shared" si="1880"/>
        <v>2.2550854382777275E-3</v>
      </c>
      <c r="AL2896" s="31">
        <f t="shared" si="1881"/>
        <v>3.5224326552499275E-4</v>
      </c>
      <c r="AM2896" s="31">
        <f t="shared" si="1882"/>
        <v>0.99999999999999989</v>
      </c>
      <c r="AN2896" s="31">
        <f>(Z2896*'Propiedades físicas'!$F$4)/1000</f>
        <v>1795.8946571519964</v>
      </c>
      <c r="AO2896" s="31">
        <f>(AA2896*'Propiedades físicas'!$F$6)/1000</f>
        <v>442.1336486664091</v>
      </c>
      <c r="AP2896" s="31">
        <f>(AB2896*'Propiedades físicas'!$F$9)/1000</f>
        <v>170.21630382514405</v>
      </c>
      <c r="AQ2896" s="31">
        <f>(AC2896*'Propiedades físicas'!$F$5)/1000</f>
        <v>108.33920648867991</v>
      </c>
      <c r="AR2896" s="31">
        <f>(AD2896*'Propiedades físicas'!$F$8)/1000</f>
        <v>13.214138083119011</v>
      </c>
      <c r="AS2896" s="31">
        <f>(AE2896*'Propiedades físicas'!$F$7)/1000</f>
        <v>0.53615488973394343</v>
      </c>
      <c r="AT2896" s="31">
        <f t="shared" si="1883"/>
        <v>2530.3341091050825</v>
      </c>
      <c r="AU2896" s="31">
        <f t="shared" si="1884"/>
        <v>0.70974605712727823</v>
      </c>
      <c r="AV2896" s="31">
        <f t="shared" si="1887"/>
        <v>0.1747333077775966</v>
      </c>
      <c r="AW2896" s="31">
        <f t="shared" si="1887"/>
        <v>6.7270287829833436E-2</v>
      </c>
      <c r="AX2896" s="31">
        <f t="shared" si="1887"/>
        <v>4.2816166489174363E-2</v>
      </c>
      <c r="AY2896" s="31">
        <f t="shared" si="1887"/>
        <v>5.2222898294615053E-3</v>
      </c>
      <c r="AZ2896" s="31">
        <f t="shared" si="1888"/>
        <v>2.1189094665588189E-4</v>
      </c>
      <c r="BA2896" s="31">
        <f t="shared" si="1885"/>
        <v>1</v>
      </c>
      <c r="BB2896" s="34">
        <f>AU2896*'Propiedades físicas'!$C$4+'Diseño reactor'!AV2896*'Propiedades físicas'!$C$5+'Diseño reactor'!AW2896*'Propiedades físicas'!$C$8+'Diseño reactor'!AX2896*'Propiedades físicas'!$C$9+'Diseño reactor'!AY2896*'Propiedades físicas'!$C$7+'Diseño reactor'!AZ2896*'Propiedades físicas'!$C$6</f>
        <v>875.29385408723044</v>
      </c>
      <c r="BC2896" s="45">
        <f>AU2896*'Propiedades físicas'!$L$4+'Diseño reactor'!AV2896*'Propiedades físicas'!$L$5+'Diseño reactor'!AW2896*'Propiedades físicas'!$L$8+AX2896*'Propiedades físicas'!$L$9+'Diseño reactor'!AY2896*'Propiedades físicas'!$L$7+'Diseño reactor'!AZ2896*'Propiedades físicas'!$L$6</f>
        <v>2.1328740805054212</v>
      </c>
      <c r="BD2896" s="29">
        <f t="shared" si="1864"/>
        <v>1.1820797585857414</v>
      </c>
      <c r="BE2896" s="58">
        <f t="shared" si="1865"/>
        <v>40.956419052952207</v>
      </c>
      <c r="BF2896" s="30">
        <f>AU2896*'Propiedades físicas'!$I$4+'Diseño reactor'!AV2896*'Propiedades físicas'!$I$5+'Diseño reactor'!AW2896*'Propiedades físicas'!$I$8+'Diseño reactor'!AX2896*'Propiedades físicas'!$I$9+'Diseño reactor'!AY2896*'Propiedades físicas'!$I$7+'Diseño reactor'!AZ2896*'Propiedades físicas'!$I$6</f>
        <v>2.0007980708402158E-2</v>
      </c>
      <c r="BG2896" s="24">
        <f>AU2896*'Propiedades físicas'!$O$4+'Diseño reactor'!AV2896*'Propiedades físicas'!$O$5+'Diseño reactor'!AW2896*'Propiedades físicas'!$O$8+'Diseño reactor'!AX2896*'Propiedades físicas'!$O$9+'Diseño reactor'!AY2896*'Propiedades físicas'!$O$7+'Diseño reactor'!AZ2896*'Propiedades físicas'!$O$6</f>
        <v>0.15520262200036836</v>
      </c>
      <c r="BH2896" s="54">
        <f t="shared" si="1866"/>
        <v>41073.793807194379</v>
      </c>
      <c r="BI2896" s="34">
        <f t="shared" si="1886"/>
        <v>274.95993886045414</v>
      </c>
      <c r="BJ2896" s="27">
        <f t="shared" si="1867"/>
        <v>4799.4489442370786</v>
      </c>
      <c r="BK2896" s="34">
        <f t="shared" si="1868"/>
        <v>572.99004638653412</v>
      </c>
      <c r="BL2896" s="27">
        <f t="shared" si="1869"/>
        <v>105.82181530381618</v>
      </c>
      <c r="BM2896" s="34">
        <f t="shared" si="1870"/>
        <v>1.1054421768707483</v>
      </c>
      <c r="BN2896" s="45">
        <f t="shared" si="1871"/>
        <v>3219.2485632510179</v>
      </c>
      <c r="BO2896" s="45">
        <f t="shared" si="1872"/>
        <v>113.0187372206349</v>
      </c>
      <c r="BP2896" s="66">
        <f t="shared" si="1873"/>
        <v>6.6870469334487668</v>
      </c>
    </row>
    <row r="2897" spans="8:68">
      <c r="H2897" s="68">
        <v>2892</v>
      </c>
      <c r="I2897" s="31">
        <f>('Propiedades físicas'!$C$10*'Diseño reactor'!H2897)/1000</f>
        <v>2531.2093543866822</v>
      </c>
      <c r="J2897" s="31">
        <f t="shared" si="1851"/>
        <v>0.18015104092821663</v>
      </c>
      <c r="K2897" s="31">
        <f>(I2897*1000)/'Propiedades físicas'!$F$10</f>
        <v>16534.280323908453</v>
      </c>
      <c r="L2897" s="31">
        <f t="shared" si="1852"/>
        <v>2362.0400462726361</v>
      </c>
      <c r="M2897" s="31">
        <f t="shared" si="1853"/>
        <v>14172.240277635816</v>
      </c>
      <c r="N2897" s="31">
        <f t="shared" si="1854"/>
        <v>0.81674967021875389</v>
      </c>
      <c r="O2897" s="32">
        <f t="shared" si="1855"/>
        <v>4.9004980213125231</v>
      </c>
      <c r="P2897" s="33">
        <f t="shared" si="1856"/>
        <v>0.70644193399909849</v>
      </c>
      <c r="Q2897" s="31">
        <f t="shared" si="1857"/>
        <v>4.773280400790572</v>
      </c>
      <c r="R2897" s="31">
        <f t="shared" si="1858"/>
        <v>9.5409907529199867E-2</v>
      </c>
      <c r="S2897" s="31">
        <f t="shared" si="1859"/>
        <v>0.12721762052195132</v>
      </c>
      <c r="T2897" s="31">
        <f t="shared" si="1860"/>
        <v>1.2885773078615232E-2</v>
      </c>
      <c r="U2897" s="31">
        <f t="shared" si="1861"/>
        <v>2.0120556118403353E-3</v>
      </c>
      <c r="V2897" s="47">
        <f t="shared" si="1874"/>
        <v>6.9958327444570915E-4</v>
      </c>
      <c r="W2897" s="31">
        <f t="shared" si="1862"/>
        <v>0.13505697062615424</v>
      </c>
      <c r="X2897" s="34">
        <f>(S2897*H2897*'Propiedades físicas'!$F$5*60*24*365)/(1000000)</f>
        <v>56943.213181350075</v>
      </c>
      <c r="Y2897" s="34">
        <f>(U2897*H2897*'Propiedades físicas'!$F$7*60*24*365)/(1000000)</f>
        <v>281.6476281825378</v>
      </c>
      <c r="Z2897" s="31">
        <f t="shared" si="1875"/>
        <v>2043.0300731253928</v>
      </c>
      <c r="AA2897" s="31">
        <f t="shared" si="1876"/>
        <v>13804.326919086334</v>
      </c>
      <c r="AB2897" s="31">
        <f t="shared" si="1876"/>
        <v>275.92545257444601</v>
      </c>
      <c r="AC2897" s="31">
        <f t="shared" si="1876"/>
        <v>367.91335854948323</v>
      </c>
      <c r="AD2897" s="31">
        <f t="shared" si="1876"/>
        <v>37.265655743355254</v>
      </c>
      <c r="AE2897" s="31">
        <f t="shared" si="1877"/>
        <v>5.8188648294422496</v>
      </c>
      <c r="AF2897" s="31">
        <f t="shared" si="1878"/>
        <v>16534.280323908453</v>
      </c>
      <c r="AG2897" s="31">
        <f t="shared" si="1879"/>
        <v>0.12356328991054941</v>
      </c>
      <c r="AH2897" s="31">
        <f t="shared" si="1880"/>
        <v>0.83489130755363894</v>
      </c>
      <c r="AI2897" s="31">
        <f t="shared" si="1880"/>
        <v>1.6688083615920057E-2</v>
      </c>
      <c r="AJ2897" s="31">
        <f t="shared" si="1880"/>
        <v>2.225154958921817E-2</v>
      </c>
      <c r="AK2897" s="31">
        <f t="shared" si="1880"/>
        <v>2.25384201872212E-3</v>
      </c>
      <c r="AL2897" s="31">
        <f t="shared" si="1881"/>
        <v>3.5192731195129263E-4</v>
      </c>
      <c r="AM2897" s="31">
        <f t="shared" si="1882"/>
        <v>1</v>
      </c>
      <c r="AN2897" s="31">
        <f>(Z2897*'Propiedades físicas'!$F$4)/1000</f>
        <v>1796.5997857050079</v>
      </c>
      <c r="AO2897" s="31">
        <f>(AA2897*'Propiedades físicas'!$F$6)/1000</f>
        <v>442.29063448752612</v>
      </c>
      <c r="AP2897" s="31">
        <f>(AB2897*'Propiedades físicas'!$F$9)/1000</f>
        <v>170.23220796580443</v>
      </c>
      <c r="AQ2897" s="31">
        <f>(AC2897*'Propiedades físicas'!$F$5)/1000</f>
        <v>108.33944669206635</v>
      </c>
      <c r="AR2897" s="31">
        <f>(AD2897*'Propiedades físicas'!$F$8)/1000</f>
        <v>13.2114202741343</v>
      </c>
      <c r="AS2897" s="31">
        <f>(AE2897*'Propiedades físicas'!$F$7)/1000</f>
        <v>0.53585926214333679</v>
      </c>
      <c r="AT2897" s="31">
        <f t="shared" si="1883"/>
        <v>2531.2093543866822</v>
      </c>
      <c r="AU2897" s="31">
        <f t="shared" si="1884"/>
        <v>0.70977921387317566</v>
      </c>
      <c r="AV2897" s="31">
        <f t="shared" si="1887"/>
        <v>0.1747349083239676</v>
      </c>
      <c r="AW2897" s="31">
        <f t="shared" si="1887"/>
        <v>6.7253310229272639E-2</v>
      </c>
      <c r="AX2897" s="31">
        <f t="shared" si="1887"/>
        <v>4.2801456349041207E-2</v>
      </c>
      <c r="AY2897" s="31">
        <f t="shared" si="1887"/>
        <v>5.2194103388715773E-3</v>
      </c>
      <c r="AZ2897" s="31">
        <f t="shared" si="1888"/>
        <v>2.117008856713777E-4</v>
      </c>
      <c r="BA2897" s="31">
        <f t="shared" si="1885"/>
        <v>1.0000000000000002</v>
      </c>
      <c r="BB2897" s="34">
        <f>AU2897*'Propiedades físicas'!$C$4+'Diseño reactor'!AV2897*'Propiedades físicas'!$C$5+'Diseño reactor'!AW2897*'Propiedades físicas'!$C$8+'Diseño reactor'!AX2897*'Propiedades físicas'!$C$9+'Diseño reactor'!AY2897*'Propiedades físicas'!$C$7+'Diseño reactor'!AZ2897*'Propiedades físicas'!$C$6</f>
        <v>875.29378929110817</v>
      </c>
      <c r="BC2897" s="45">
        <f>AU2897*'Propiedades físicas'!$L$4+'Diseño reactor'!AV2897*'Propiedades físicas'!$L$5+'Diseño reactor'!AW2897*'Propiedades físicas'!$L$8+AX2897*'Propiedades físicas'!$L$9+'Diseño reactor'!AY2897*'Propiedades físicas'!$L$7+'Diseño reactor'!AZ2897*'Propiedades físicas'!$L$6</f>
        <v>2.1328973729660961</v>
      </c>
      <c r="BD2897" s="29">
        <f t="shared" si="1864"/>
        <v>1.1817134030243999</v>
      </c>
      <c r="BE2897" s="58">
        <f t="shared" si="1865"/>
        <v>40.956026180693726</v>
      </c>
      <c r="BF2897" s="30">
        <f>AU2897*'Propiedades físicas'!$I$4+'Diseño reactor'!AV2897*'Propiedades físicas'!$I$5+'Diseño reactor'!AW2897*'Propiedades físicas'!$I$8+'Diseño reactor'!AX2897*'Propiedades físicas'!$I$9+'Diseño reactor'!AY2897*'Propiedades físicas'!$I$7+'Diseño reactor'!AZ2897*'Propiedades físicas'!$I$6</f>
        <v>2.0008005581745158E-2</v>
      </c>
      <c r="BG2897" s="24">
        <f>AU2897*'Propiedades físicas'!$O$4+'Diseño reactor'!AV2897*'Propiedades físicas'!$O$5+'Diseño reactor'!AW2897*'Propiedades físicas'!$O$8+'Diseño reactor'!AX2897*'Propiedades físicas'!$O$9+'Diseño reactor'!AY2897*'Propiedades físicas'!$O$7+'Diseño reactor'!AZ2897*'Propiedades físicas'!$O$6</f>
        <v>0.15520377002589938</v>
      </c>
      <c r="BH2897" s="54">
        <f t="shared" si="1866"/>
        <v>41073.739704904343</v>
      </c>
      <c r="BI2897" s="34">
        <f t="shared" si="1886"/>
        <v>274.96124956548351</v>
      </c>
      <c r="BJ2897" s="27">
        <f t="shared" si="1867"/>
        <v>4799.4523558255441</v>
      </c>
      <c r="BK2897" s="34">
        <f t="shared" si="1868"/>
        <v>572.99469206446827</v>
      </c>
      <c r="BL2897" s="27">
        <f t="shared" si="1869"/>
        <v>105.82197375755345</v>
      </c>
      <c r="BM2897" s="34">
        <f t="shared" si="1870"/>
        <v>1.1054421768707483</v>
      </c>
      <c r="BN2897" s="45">
        <f t="shared" si="1871"/>
        <v>3220.4548143374568</v>
      </c>
      <c r="BO2897" s="45">
        <f t="shared" si="1872"/>
        <v>113.02370415416887</v>
      </c>
      <c r="BP2897" s="66">
        <f t="shared" si="1873"/>
        <v>6.6870464384210591</v>
      </c>
    </row>
    <row r="2898" spans="8:68">
      <c r="H2898" s="68">
        <v>2893</v>
      </c>
      <c r="I2898" s="31">
        <f>('Propiedades físicas'!$C$10*'Diseño reactor'!H2898)/1000</f>
        <v>2532.084599668282</v>
      </c>
      <c r="J2898" s="31">
        <f t="shared" si="1851"/>
        <v>0.18008876956944436</v>
      </c>
      <c r="K2898" s="31">
        <f>(I2898*1000)/'Propiedades físicas'!$F$10</f>
        <v>16539.997571599986</v>
      </c>
      <c r="L2898" s="31">
        <f t="shared" si="1852"/>
        <v>2362.8567959428551</v>
      </c>
      <c r="M2898" s="31">
        <f t="shared" si="1853"/>
        <v>14177.14077565713</v>
      </c>
      <c r="N2898" s="31">
        <f t="shared" si="1854"/>
        <v>0.81674967021875389</v>
      </c>
      <c r="O2898" s="32">
        <f t="shared" si="1855"/>
        <v>4.9004980213125231</v>
      </c>
      <c r="P2898" s="33">
        <f t="shared" si="1856"/>
        <v>0.70647491511277238</v>
      </c>
      <c r="Q2898" s="31">
        <f t="shared" si="1857"/>
        <v>4.7733240934561483</v>
      </c>
      <c r="R2898" s="31">
        <f t="shared" si="1858"/>
        <v>9.5385833742319168E-2</v>
      </c>
      <c r="S2898" s="31">
        <f t="shared" si="1859"/>
        <v>0.12717392785637582</v>
      </c>
      <c r="T2898" s="31">
        <f t="shared" si="1860"/>
        <v>1.2878669976930457E-2</v>
      </c>
      <c r="U2898" s="31">
        <f t="shared" si="1861"/>
        <v>2.0102513867319154E-3</v>
      </c>
      <c r="V2898" s="47">
        <f t="shared" si="1874"/>
        <v>6.9961593535439604E-4</v>
      </c>
      <c r="W2898" s="31">
        <f t="shared" si="1862"/>
        <v>0.13501658969319955</v>
      </c>
      <c r="X2898" s="34">
        <f>(S2898*H2898*'Propiedades físicas'!$F$5*60*24*365)/(1000000)</f>
        <v>56943.339281303131</v>
      </c>
      <c r="Y2898" s="34">
        <f>(U2898*H2898*'Propiedades físicas'!$F$7*60*24*365)/(1000000)</f>
        <v>281.49237387765049</v>
      </c>
      <c r="Z2898" s="31">
        <f t="shared" si="1875"/>
        <v>2043.8319294212506</v>
      </c>
      <c r="AA2898" s="31">
        <f t="shared" si="1876"/>
        <v>13809.226602368637</v>
      </c>
      <c r="AB2898" s="31">
        <f t="shared" si="1876"/>
        <v>275.95121701652937</v>
      </c>
      <c r="AC2898" s="31">
        <f t="shared" si="1876"/>
        <v>367.91417328849525</v>
      </c>
      <c r="AD2898" s="31">
        <f t="shared" si="1876"/>
        <v>37.257992243259814</v>
      </c>
      <c r="AE2898" s="31">
        <f t="shared" si="1877"/>
        <v>5.8156572618154314</v>
      </c>
      <c r="AF2898" s="31">
        <f t="shared" si="1878"/>
        <v>16539.99757159999</v>
      </c>
      <c r="AG2898" s="31">
        <f t="shared" si="1879"/>
        <v>0.12356905861525719</v>
      </c>
      <c r="AH2898" s="31">
        <f t="shared" si="1880"/>
        <v>0.8348989498087821</v>
      </c>
      <c r="AI2898" s="31">
        <f t="shared" si="1880"/>
        <v>1.6683872885831105E-2</v>
      </c>
      <c r="AJ2898" s="31">
        <f t="shared" si="1880"/>
        <v>2.2243907334074973E-2</v>
      </c>
      <c r="AK2898" s="31">
        <f t="shared" si="1880"/>
        <v>2.2525996199197554E-3</v>
      </c>
      <c r="AL2898" s="31">
        <f t="shared" si="1881"/>
        <v>3.5161173613478685E-4</v>
      </c>
      <c r="AM2898" s="31">
        <f t="shared" si="1882"/>
        <v>0.99999999999999989</v>
      </c>
      <c r="AN2898" s="31">
        <f>(Z2898*'Propiedades físicas'!$F$4)/1000</f>
        <v>1797.3049220944595</v>
      </c>
      <c r="AO2898" s="31">
        <f>(AA2898*'Propiedades físicas'!$F$6)/1000</f>
        <v>442.4476203398911</v>
      </c>
      <c r="AP2898" s="31">
        <f>(AB2898*'Propiedades físicas'!$F$9)/1000</f>
        <v>170.24810333834779</v>
      </c>
      <c r="AQ2898" s="31">
        <f>(AC2898*'Propiedades físicas'!$F$5)/1000</f>
        <v>108.33968660826321</v>
      </c>
      <c r="AR2898" s="31">
        <f>(AD2898*'Propiedades físicas'!$F$8)/1000</f>
        <v>13.208703410080465</v>
      </c>
      <c r="AS2898" s="31">
        <f>(AE2898*'Propiedades físicas'!$F$7)/1000</f>
        <v>0.53556387724058307</v>
      </c>
      <c r="AT2898" s="31">
        <f t="shared" si="1883"/>
        <v>2532.0845996682829</v>
      </c>
      <c r="AU2898" s="31">
        <f t="shared" si="1884"/>
        <v>0.70981235079187965</v>
      </c>
      <c r="AV2898" s="31">
        <f t="shared" si="1887"/>
        <v>0.17473650777618338</v>
      </c>
      <c r="AW2898" s="31">
        <f t="shared" si="1887"/>
        <v>6.7236340902926878E-2</v>
      </c>
      <c r="AX2898" s="31">
        <f t="shared" si="1887"/>
        <v>4.2786756264959043E-2</v>
      </c>
      <c r="AY2898" s="31">
        <f t="shared" si="1887"/>
        <v>5.2165332121252503E-3</v>
      </c>
      <c r="AZ2898" s="31">
        <f t="shared" si="1888"/>
        <v>2.1151105192565245E-4</v>
      </c>
      <c r="BA2898" s="31">
        <f t="shared" si="1885"/>
        <v>0.99999999999999978</v>
      </c>
      <c r="BB2898" s="34">
        <f>AU2898*'Propiedades físicas'!$C$4+'Diseño reactor'!AV2898*'Propiedades físicas'!$C$5+'Diseño reactor'!AW2898*'Propiedades físicas'!$C$8+'Diseño reactor'!AX2898*'Propiedades físicas'!$C$9+'Diseño reactor'!AY2898*'Propiedades físicas'!$C$7+'Diseño reactor'!AZ2898*'Propiedades físicas'!$C$6</f>
        <v>875.29372457103591</v>
      </c>
      <c r="BC2898" s="45">
        <f>AU2898*'Propiedades físicas'!$L$4+'Diseño reactor'!AV2898*'Propiedades físicas'!$L$5+'Diseño reactor'!AW2898*'Propiedades físicas'!$L$8+AX2898*'Propiedades físicas'!$L$9+'Diseño reactor'!AY2898*'Propiedades físicas'!$L$7+'Diseño reactor'!AZ2898*'Propiedades físicas'!$L$6</f>
        <v>2.1329206509901</v>
      </c>
      <c r="BD2898" s="29">
        <f t="shared" si="1864"/>
        <v>1.1813472747108937</v>
      </c>
      <c r="BE2898" s="58">
        <f t="shared" si="1865"/>
        <v>40.955633554535225</v>
      </c>
      <c r="BF2898" s="30">
        <f>AU2898*'Propiedades físicas'!$I$4+'Diseño reactor'!AV2898*'Propiedades físicas'!$I$5+'Diseño reactor'!AW2898*'Propiedades físicas'!$I$8+'Diseño reactor'!AX2898*'Propiedades físicas'!$I$9+'Diseño reactor'!AY2898*'Propiedades físicas'!$I$7+'Diseño reactor'!AZ2898*'Propiedades físicas'!$I$6</f>
        <v>2.0008030419822131E-2</v>
      </c>
      <c r="BG2898" s="24">
        <f>AU2898*'Propiedades físicas'!$O$4+'Diseño reactor'!AV2898*'Propiedades físicas'!$O$5+'Diseño reactor'!AW2898*'Propiedades físicas'!$O$8+'Diseño reactor'!AX2898*'Propiedades físicas'!$O$9+'Diseño reactor'!AY2898*'Propiedades físicas'!$O$7+'Diseño reactor'!AZ2898*'Propiedades físicas'!$O$6</f>
        <v>0.15520491736043587</v>
      </c>
      <c r="BH2898" s="54">
        <f t="shared" si="1866"/>
        <v>41073.685678713737</v>
      </c>
      <c r="BI2898" s="34">
        <f t="shared" si="1886"/>
        <v>274.96255913703027</v>
      </c>
      <c r="BJ2898" s="27">
        <f t="shared" si="1867"/>
        <v>4799.4557667077124</v>
      </c>
      <c r="BK2898" s="34">
        <f t="shared" si="1868"/>
        <v>572.99933511302913</v>
      </c>
      <c r="BL2898" s="27">
        <f t="shared" si="1869"/>
        <v>105.8221321195156</v>
      </c>
      <c r="BM2898" s="34">
        <f t="shared" si="1870"/>
        <v>1.1054421768707483</v>
      </c>
      <c r="BN2898" s="45">
        <f t="shared" si="1871"/>
        <v>3221.6610747563891</v>
      </c>
      <c r="BO2898" s="45">
        <f t="shared" si="1872"/>
        <v>113.02866811784256</v>
      </c>
      <c r="BP2898" s="66">
        <f t="shared" si="1873"/>
        <v>6.687045943974355</v>
      </c>
    </row>
    <row r="2899" spans="8:68">
      <c r="H2899" s="68">
        <v>2894</v>
      </c>
      <c r="I2899" s="31">
        <f>('Propiedades físicas'!$C$10*'Diseño reactor'!H2899)/1000</f>
        <v>2532.9598449498822</v>
      </c>
      <c r="J2899" s="31">
        <f t="shared" si="1851"/>
        <v>0.18002654124547424</v>
      </c>
      <c r="K2899" s="31">
        <f>(I2899*1000)/'Propiedades físicas'!$F$10</f>
        <v>16545.714819291516</v>
      </c>
      <c r="L2899" s="31">
        <f t="shared" si="1852"/>
        <v>2363.6735456130737</v>
      </c>
      <c r="M2899" s="31">
        <f t="shared" si="1853"/>
        <v>14182.041273678442</v>
      </c>
      <c r="N2899" s="31">
        <f t="shared" si="1854"/>
        <v>0.81674967021875389</v>
      </c>
      <c r="O2899" s="32">
        <f t="shared" si="1855"/>
        <v>4.9004980213125231</v>
      </c>
      <c r="P2899" s="33">
        <f t="shared" si="1856"/>
        <v>0.70650787651017322</v>
      </c>
      <c r="Q2899" s="31">
        <f t="shared" si="1857"/>
        <v>4.7733677562628722</v>
      </c>
      <c r="R2899" s="31">
        <f t="shared" si="1858"/>
        <v>9.5361771685639293E-2</v>
      </c>
      <c r="S2899" s="31">
        <f t="shared" si="1859"/>
        <v>0.12713026504965044</v>
      </c>
      <c r="T2899" s="31">
        <f t="shared" si="1860"/>
        <v>1.2871572704813357E-2</v>
      </c>
      <c r="U2899" s="31">
        <f t="shared" si="1861"/>
        <v>2.0084493181281621E-3</v>
      </c>
      <c r="V2899" s="47">
        <f t="shared" si="1874"/>
        <v>6.9964857673822985E-4</v>
      </c>
      <c r="W2899" s="31">
        <f t="shared" si="1862"/>
        <v>0.13497623290016658</v>
      </c>
      <c r="X2899" s="34">
        <f>(S2899*H2899*'Propiedades físicas'!$F$5*60*24*365)/(1000000)</f>
        <v>56943.46523053493</v>
      </c>
      <c r="Y2899" s="34">
        <f>(U2899*H2899*'Propiedades físicas'!$F$7*60*24*365)/(1000000)</f>
        <v>281.33724699111036</v>
      </c>
      <c r="Z2899" s="31">
        <f t="shared" si="1875"/>
        <v>2044.6337946204412</v>
      </c>
      <c r="AA2899" s="31">
        <f t="shared" si="1876"/>
        <v>13814.126286624753</v>
      </c>
      <c r="AB2899" s="31">
        <f t="shared" si="1876"/>
        <v>275.97696725824011</v>
      </c>
      <c r="AC2899" s="31">
        <f t="shared" si="1876"/>
        <v>367.91498705368838</v>
      </c>
      <c r="AD2899" s="31">
        <f t="shared" si="1876"/>
        <v>37.250331407729853</v>
      </c>
      <c r="AE2899" s="31">
        <f t="shared" si="1877"/>
        <v>5.8124523266629007</v>
      </c>
      <c r="AF2899" s="31">
        <f t="shared" si="1878"/>
        <v>16545.714819291516</v>
      </c>
      <c r="AG2899" s="31">
        <f t="shared" si="1879"/>
        <v>0.1235748238714048</v>
      </c>
      <c r="AH2899" s="31">
        <f t="shared" si="1880"/>
        <v>0.83490658684133368</v>
      </c>
      <c r="AI2899" s="31">
        <f t="shared" si="1880"/>
        <v>1.6679664207463803E-2</v>
      </c>
      <c r="AJ2899" s="31">
        <f t="shared" si="1880"/>
        <v>2.2236270301523451E-2</v>
      </c>
      <c r="AK2899" s="31">
        <f t="shared" si="1880"/>
        <v>2.251358240763206E-3</v>
      </c>
      <c r="AL2899" s="31">
        <f t="shared" si="1881"/>
        <v>3.5129653751108162E-4</v>
      </c>
      <c r="AM2899" s="31">
        <f t="shared" si="1882"/>
        <v>1</v>
      </c>
      <c r="AN2899" s="31">
        <f>(Z2899*'Propiedades físicas'!$F$4)/1000</f>
        <v>1798.0100663133235</v>
      </c>
      <c r="AO2899" s="31">
        <f>(AA2899*'Propiedades físicas'!$F$6)/1000</f>
        <v>442.6046062234571</v>
      </c>
      <c r="AP2899" s="31">
        <f>(AB2899*'Propiedades físicas'!$F$9)/1000</f>
        <v>170.2639899499712</v>
      </c>
      <c r="AQ2899" s="31">
        <f>(AC2899*'Propiedades físicas'!$F$5)/1000</f>
        <v>108.33992623769963</v>
      </c>
      <c r="AR2899" s="31">
        <f>(AD2899*'Propiedades físicas'!$F$8)/1000</f>
        <v>13.205987490668381</v>
      </c>
      <c r="AS2899" s="31">
        <f>(AE2899*'Propiedades físicas'!$F$7)/1000</f>
        <v>0.53526873476238657</v>
      </c>
      <c r="AT2899" s="31">
        <f t="shared" si="1883"/>
        <v>2532.9598449498826</v>
      </c>
      <c r="AU2899" s="31">
        <f t="shared" si="1884"/>
        <v>0.70984546790116965</v>
      </c>
      <c r="AV2899" s="31">
        <f t="shared" si="1887"/>
        <v>0.17473810613535981</v>
      </c>
      <c r="AW2899" s="31">
        <f t="shared" si="1887"/>
        <v>6.7219379845060295E-2</v>
      </c>
      <c r="AX2899" s="31">
        <f t="shared" si="1887"/>
        <v>4.2772066226672949E-2</v>
      </c>
      <c r="AY2899" s="31">
        <f t="shared" si="1887"/>
        <v>5.2136584466579558E-3</v>
      </c>
      <c r="AZ2899" s="31">
        <f t="shared" si="1888"/>
        <v>2.1132144507919644E-4</v>
      </c>
      <c r="BA2899" s="31">
        <f t="shared" si="1885"/>
        <v>0.99999999999999989</v>
      </c>
      <c r="BB2899" s="34">
        <f>AU2899*'Propiedades físicas'!$C$4+'Diseño reactor'!AV2899*'Propiedades físicas'!$C$5+'Diseño reactor'!AW2899*'Propiedades físicas'!$C$8+'Diseño reactor'!AX2899*'Propiedades físicas'!$C$9+'Diseño reactor'!AY2899*'Propiedades físicas'!$C$7+'Diseño reactor'!AZ2899*'Propiedades físicas'!$C$6</f>
        <v>875.29365992690566</v>
      </c>
      <c r="BC2899" s="45">
        <f>AU2899*'Propiedades físicas'!$L$4+'Diseño reactor'!AV2899*'Propiedades físicas'!$L$5+'Diseño reactor'!AW2899*'Propiedades físicas'!$L$8+AX2899*'Propiedades físicas'!$L$9+'Diseño reactor'!AY2899*'Propiedades físicas'!$L$7+'Diseño reactor'!AZ2899*'Propiedades físicas'!$L$6</f>
        <v>2.1329439145907889</v>
      </c>
      <c r="BD2899" s="29">
        <f t="shared" si="1864"/>
        <v>1.1809813734336712</v>
      </c>
      <c r="BE2899" s="58">
        <f t="shared" si="1865"/>
        <v>40.955241174245117</v>
      </c>
      <c r="BF2899" s="30">
        <f>AU2899*'Propiedades físicas'!$I$4+'Diseño reactor'!AV2899*'Propiedades físicas'!$I$5+'Diseño reactor'!AW2899*'Propiedades físicas'!$I$8+'Diseño reactor'!AX2899*'Propiedades físicas'!$I$9+'Diseño reactor'!AY2899*'Propiedades físicas'!$I$7+'Diseño reactor'!AZ2899*'Propiedades físicas'!$I$6</f>
        <v>2.0008055222684937E-2</v>
      </c>
      <c r="BG2899" s="24">
        <f>AU2899*'Propiedades físicas'!$O$4+'Diseño reactor'!AV2899*'Propiedades físicas'!$O$5+'Diseño reactor'!AW2899*'Propiedades físicas'!$O$8+'Diseño reactor'!AX2899*'Propiedades físicas'!$O$9+'Diseño reactor'!AY2899*'Propiedades físicas'!$O$7+'Diseño reactor'!AZ2899*'Propiedades físicas'!$O$6</f>
        <v>0.15520606400459419</v>
      </c>
      <c r="BH2899" s="54">
        <f t="shared" si="1866"/>
        <v>41073.63172851046</v>
      </c>
      <c r="BI2899" s="34">
        <f t="shared" si="1886"/>
        <v>274.96386757645666</v>
      </c>
      <c r="BJ2899" s="27">
        <f t="shared" si="1867"/>
        <v>4799.4591768828923</v>
      </c>
      <c r="BK2899" s="34">
        <f t="shared" si="1868"/>
        <v>573.00397553440246</v>
      </c>
      <c r="BL2899" s="27">
        <f t="shared" si="1869"/>
        <v>105.82229038978072</v>
      </c>
      <c r="BM2899" s="34">
        <f t="shared" si="1870"/>
        <v>1.1054421768707483</v>
      </c>
      <c r="BN2899" s="45">
        <f t="shared" si="1871"/>
        <v>3222.8673444992401</v>
      </c>
      <c r="BO2899" s="45">
        <f t="shared" si="1872"/>
        <v>113.03362911431877</v>
      </c>
      <c r="BP2899" s="66">
        <f t="shared" si="1873"/>
        <v>6.6870454501078322</v>
      </c>
    </row>
    <row r="2900" spans="8:68">
      <c r="H2900" s="68">
        <v>2895</v>
      </c>
      <c r="I2900" s="31">
        <f>('Propiedades físicas'!$C$10*'Diseño reactor'!H2900)/1000</f>
        <v>2533.8350902314814</v>
      </c>
      <c r="J2900" s="31">
        <f t="shared" si="1851"/>
        <v>0.17996435591171073</v>
      </c>
      <c r="K2900" s="31">
        <f>(I2900*1000)/'Propiedades físicas'!$F$10</f>
        <v>16551.432066983045</v>
      </c>
      <c r="L2900" s="31">
        <f t="shared" si="1852"/>
        <v>2364.4902952832922</v>
      </c>
      <c r="M2900" s="31">
        <f t="shared" si="1853"/>
        <v>14186.941771699752</v>
      </c>
      <c r="N2900" s="31">
        <f t="shared" si="1854"/>
        <v>0.81674967021875378</v>
      </c>
      <c r="O2900" s="32">
        <f t="shared" si="1855"/>
        <v>4.9004980213125222</v>
      </c>
      <c r="P2900" s="33">
        <f t="shared" si="1856"/>
        <v>0.70654081820897507</v>
      </c>
      <c r="Q2900" s="31">
        <f t="shared" si="1857"/>
        <v>4.7734113892411871</v>
      </c>
      <c r="R2900" s="31">
        <f t="shared" si="1858"/>
        <v>9.5337721351029608E-2</v>
      </c>
      <c r="S2900" s="31">
        <f t="shared" si="1859"/>
        <v>0.1270866320713358</v>
      </c>
      <c r="T2900" s="31">
        <f t="shared" si="1860"/>
        <v>1.2864481255940988E-2</v>
      </c>
      <c r="U2900" s="31">
        <f t="shared" si="1861"/>
        <v>2.0066494028080795E-3</v>
      </c>
      <c r="V2900" s="47">
        <f t="shared" si="1874"/>
        <v>6.9968119861471318E-4</v>
      </c>
      <c r="W2900" s="31">
        <f t="shared" si="1862"/>
        <v>0.13493590022541538</v>
      </c>
      <c r="X2900" s="34">
        <f>(S2900*H2900*'Propiedades físicas'!$F$5*60*24*365)/(1000000)</f>
        <v>56943.59102927053</v>
      </c>
      <c r="Y2900" s="34">
        <f>(U2900*H2900*'Propiedades físicas'!$F$7*60*24*365)/(1000000)</f>
        <v>281.18224738471537</v>
      </c>
      <c r="Z2900" s="31">
        <f t="shared" si="1875"/>
        <v>2045.4356687149827</v>
      </c>
      <c r="AA2900" s="31">
        <f t="shared" si="1876"/>
        <v>13819.025971853236</v>
      </c>
      <c r="AB2900" s="31">
        <f t="shared" si="1876"/>
        <v>276.00270331123073</v>
      </c>
      <c r="AC2900" s="31">
        <f t="shared" si="1876"/>
        <v>367.91579984651713</v>
      </c>
      <c r="AD2900" s="31">
        <f t="shared" si="1876"/>
        <v>37.242673235949162</v>
      </c>
      <c r="AE2900" s="31">
        <f t="shared" si="1877"/>
        <v>5.8092500211293903</v>
      </c>
      <c r="AF2900" s="31">
        <f t="shared" si="1878"/>
        <v>16551.432066983045</v>
      </c>
      <c r="AG2900" s="31">
        <f t="shared" si="1879"/>
        <v>0.12358058568208351</v>
      </c>
      <c r="AH2900" s="31">
        <f t="shared" si="1880"/>
        <v>0.83491421865661775</v>
      </c>
      <c r="AI2900" s="31">
        <f t="shared" si="1880"/>
        <v>1.6675457579396018E-2</v>
      </c>
      <c r="AJ2900" s="31">
        <f t="shared" si="1880"/>
        <v>2.2228638486239453E-2</v>
      </c>
      <c r="AK2900" s="31">
        <f t="shared" si="1880"/>
        <v>2.2501178801465284E-3</v>
      </c>
      <c r="AL2900" s="31">
        <f t="shared" si="1881"/>
        <v>3.5098171551679435E-4</v>
      </c>
      <c r="AM2900" s="31">
        <f t="shared" si="1882"/>
        <v>1</v>
      </c>
      <c r="AN2900" s="31">
        <f>(Z2900*'Propiedades físicas'!$F$4)/1000</f>
        <v>1798.7152183545816</v>
      </c>
      <c r="AO2900" s="31">
        <f>(AA2900*'Propiedades físicas'!$F$6)/1000</f>
        <v>442.76159213817766</v>
      </c>
      <c r="AP2900" s="31">
        <f>(AB2900*'Propiedades físicas'!$F$9)/1000</f>
        <v>170.27986780786378</v>
      </c>
      <c r="AQ2900" s="31">
        <f>(AC2900*'Propiedades físicas'!$F$5)/1000</f>
        <v>108.34016558080391</v>
      </c>
      <c r="AR2900" s="31">
        <f>(AD2900*'Propiedades físicas'!$F$8)/1000</f>
        <v>13.203272515608692</v>
      </c>
      <c r="AS2900" s="31">
        <f>(AE2900*'Propiedades físicas'!$F$7)/1000</f>
        <v>0.5349738344458056</v>
      </c>
      <c r="AT2900" s="31">
        <f t="shared" si="1883"/>
        <v>2533.8350902314814</v>
      </c>
      <c r="AU2900" s="31">
        <f t="shared" si="1884"/>
        <v>0.70987856521880355</v>
      </c>
      <c r="AV2900" s="31">
        <f t="shared" si="1887"/>
        <v>0.17473970340261119</v>
      </c>
      <c r="AW2900" s="31">
        <f t="shared" si="1887"/>
        <v>6.7202427049941782E-2</v>
      </c>
      <c r="AX2900" s="31">
        <f t="shared" si="1887"/>
        <v>4.2757386223941818E-2</v>
      </c>
      <c r="AY2900" s="31">
        <f t="shared" si="1887"/>
        <v>5.2107860399085767E-3</v>
      </c>
      <c r="AZ2900" s="31">
        <f t="shared" si="1888"/>
        <v>2.111320647931087E-4</v>
      </c>
      <c r="BA2900" s="31">
        <f t="shared" si="1885"/>
        <v>1.0000000000000002</v>
      </c>
      <c r="BB2900" s="34">
        <f>AU2900*'Propiedades físicas'!$C$4+'Diseño reactor'!AV2900*'Propiedades físicas'!$C$5+'Diseño reactor'!AW2900*'Propiedades físicas'!$C$8+'Diseño reactor'!AX2900*'Propiedades físicas'!$C$9+'Diseño reactor'!AY2900*'Propiedades físicas'!$C$7+'Diseño reactor'!AZ2900*'Propiedades físicas'!$C$6</f>
        <v>875.29359535860965</v>
      </c>
      <c r="BC2900" s="45">
        <f>AU2900*'Propiedades físicas'!$L$4+'Diseño reactor'!AV2900*'Propiedades físicas'!$L$5+'Diseño reactor'!AW2900*'Propiedades físicas'!$L$8+AX2900*'Propiedades físicas'!$L$9+'Diseño reactor'!AY2900*'Propiedades físicas'!$L$7+'Diseño reactor'!AZ2900*'Propiedades físicas'!$L$6</f>
        <v>2.1329671637815029</v>
      </c>
      <c r="BD2900" s="29">
        <f t="shared" si="1864"/>
        <v>1.1806156989814429</v>
      </c>
      <c r="BE2900" s="58">
        <f t="shared" si="1865"/>
        <v>40.954849039592105</v>
      </c>
      <c r="BF2900" s="30">
        <f>AU2900*'Propiedades físicas'!$I$4+'Diseño reactor'!AV2900*'Propiedades físicas'!$I$5+'Diseño reactor'!AW2900*'Propiedades físicas'!$I$8+'Diseño reactor'!AX2900*'Propiedades físicas'!$I$9+'Diseño reactor'!AY2900*'Propiedades físicas'!$I$7+'Diseño reactor'!AZ2900*'Propiedades físicas'!$I$6</f>
        <v>2.0008079990385338E-2</v>
      </c>
      <c r="BG2900" s="24">
        <f>AU2900*'Propiedades físicas'!$O$4+'Diseño reactor'!AV2900*'Propiedades físicas'!$O$5+'Diseño reactor'!AW2900*'Propiedades físicas'!$O$8+'Diseño reactor'!AX2900*'Propiedades físicas'!$O$9+'Diseño reactor'!AY2900*'Propiedades físicas'!$O$7+'Diseño reactor'!AZ2900*'Propiedades físicas'!$O$6</f>
        <v>0.15520720995898965</v>
      </c>
      <c r="BH2900" s="54">
        <f t="shared" si="1866"/>
        <v>41073.577854182622</v>
      </c>
      <c r="BI2900" s="34">
        <f t="shared" si="1886"/>
        <v>274.96517488512336</v>
      </c>
      <c r="BJ2900" s="27">
        <f t="shared" si="1867"/>
        <v>4799.4625863504052</v>
      </c>
      <c r="BK2900" s="34">
        <f t="shared" si="1868"/>
        <v>573.00861333077148</v>
      </c>
      <c r="BL2900" s="27">
        <f t="shared" si="1869"/>
        <v>105.82244856842688</v>
      </c>
      <c r="BM2900" s="34">
        <f t="shared" si="1870"/>
        <v>1.1054421768707483</v>
      </c>
      <c r="BN2900" s="45">
        <f t="shared" si="1871"/>
        <v>3224.0736235574477</v>
      </c>
      <c r="BO2900" s="45">
        <f t="shared" si="1872"/>
        <v>113.03858714625707</v>
      </c>
      <c r="BP2900" s="66">
        <f t="shared" si="1873"/>
        <v>6.6870449568206638</v>
      </c>
    </row>
    <row r="2901" spans="8:68">
      <c r="H2901" s="68">
        <v>2896</v>
      </c>
      <c r="I2901" s="31">
        <f>('Propiedades físicas'!$C$10*'Diseño reactor'!H2901)/1000</f>
        <v>2534.7103355130812</v>
      </c>
      <c r="J2901" s="31">
        <f t="shared" si="1851"/>
        <v>0.17990221352361968</v>
      </c>
      <c r="K2901" s="31">
        <f>(I2901*1000)/'Propiedades físicas'!$F$10</f>
        <v>16557.149314674578</v>
      </c>
      <c r="L2901" s="31">
        <f t="shared" si="1852"/>
        <v>2365.3070449535112</v>
      </c>
      <c r="M2901" s="31">
        <f t="shared" si="1853"/>
        <v>14191.842269721066</v>
      </c>
      <c r="N2901" s="31">
        <f t="shared" si="1854"/>
        <v>0.81674967021875389</v>
      </c>
      <c r="O2901" s="32">
        <f t="shared" si="1855"/>
        <v>4.9004980213125231</v>
      </c>
      <c r="P2901" s="33">
        <f t="shared" si="1856"/>
        <v>0.70657374022683195</v>
      </c>
      <c r="Q2901" s="31">
        <f t="shared" si="1857"/>
        <v>4.77345499242149</v>
      </c>
      <c r="R2901" s="31">
        <f t="shared" si="1858"/>
        <v>9.5313682730366653E-2</v>
      </c>
      <c r="S2901" s="31">
        <f t="shared" si="1859"/>
        <v>0.12704302889103372</v>
      </c>
      <c r="T2901" s="31">
        <f t="shared" si="1860"/>
        <v>1.2857395623998876E-2</v>
      </c>
      <c r="U2901" s="31">
        <f t="shared" si="1861"/>
        <v>2.0048516375564414E-3</v>
      </c>
      <c r="V2901" s="47">
        <f t="shared" si="1874"/>
        <v>6.9971380100132877E-4</v>
      </c>
      <c r="W2901" s="31">
        <f t="shared" si="1862"/>
        <v>0.13489559164733181</v>
      </c>
      <c r="X2901" s="34">
        <f>(S2901*H2901*'Propiedades físicas'!$F$5*60*24*365)/(1000000)</f>
        <v>56943.716677734723</v>
      </c>
      <c r="Y2901" s="34">
        <f>(U2901*H2901*'Propiedades físicas'!$F$7*60*24*365)/(1000000)</f>
        <v>281.02737492044849</v>
      </c>
      <c r="Z2901" s="31">
        <f t="shared" si="1875"/>
        <v>2046.2375516969053</v>
      </c>
      <c r="AA2901" s="31">
        <f t="shared" si="1876"/>
        <v>13823.925658052634</v>
      </c>
      <c r="AB2901" s="31">
        <f t="shared" si="1876"/>
        <v>276.02842518714181</v>
      </c>
      <c r="AC2901" s="31">
        <f t="shared" si="1876"/>
        <v>367.91661166843363</v>
      </c>
      <c r="AD2901" s="31">
        <f t="shared" si="1876"/>
        <v>37.235017727100747</v>
      </c>
      <c r="AE2901" s="31">
        <f t="shared" si="1877"/>
        <v>5.806050342363454</v>
      </c>
      <c r="AF2901" s="31">
        <f t="shared" si="1878"/>
        <v>16557.149314674578</v>
      </c>
      <c r="AG2901" s="31">
        <f t="shared" si="1879"/>
        <v>0.12358634405038117</v>
      </c>
      <c r="AH2901" s="31">
        <f t="shared" si="1880"/>
        <v>0.83492184525995117</v>
      </c>
      <c r="AI2901" s="31">
        <f t="shared" si="1880"/>
        <v>1.6671253000206877E-2</v>
      </c>
      <c r="AJ2901" s="31">
        <f t="shared" si="1880"/>
        <v>2.2221011882906056E-2</v>
      </c>
      <c r="AK2901" s="31">
        <f t="shared" si="1880"/>
        <v>2.2488785369652615E-3</v>
      </c>
      <c r="AL2901" s="31">
        <f t="shared" si="1881"/>
        <v>3.5066726958955184E-4</v>
      </c>
      <c r="AM2901" s="31">
        <f t="shared" si="1882"/>
        <v>1.0000000000000002</v>
      </c>
      <c r="AN2901" s="31">
        <f>(Z2901*'Propiedades físicas'!$F$4)/1000</f>
        <v>1799.4203782112245</v>
      </c>
      <c r="AO2901" s="31">
        <f>(AA2901*'Propiedades físicas'!$F$6)/1000</f>
        <v>442.91857808400636</v>
      </c>
      <c r="AP2901" s="31">
        <f>(AB2901*'Propiedades físicas'!$F$9)/1000</f>
        <v>170.29573691920712</v>
      </c>
      <c r="AQ2901" s="31">
        <f>(AC2901*'Propiedades físicas'!$F$5)/1000</f>
        <v>108.34040463800366</v>
      </c>
      <c r="AR2901" s="31">
        <f>(AD2901*'Propiedades físicas'!$F$8)/1000</f>
        <v>13.200558484611753</v>
      </c>
      <c r="AS2901" s="31">
        <f>(AE2901*'Propiedades físicas'!$F$7)/1000</f>
        <v>0.53467917602825044</v>
      </c>
      <c r="AT2901" s="31">
        <f t="shared" si="1883"/>
        <v>2534.7103355130821</v>
      </c>
      <c r="AU2901" s="31">
        <f t="shared" si="1884"/>
        <v>0.70991164276251773</v>
      </c>
      <c r="AV2901" s="31">
        <f t="shared" si="1887"/>
        <v>0.17474129957905021</v>
      </c>
      <c r="AW2901" s="31">
        <f t="shared" si="1887"/>
        <v>6.7185482511845071E-2</v>
      </c>
      <c r="AX2901" s="31">
        <f t="shared" si="1887"/>
        <v>4.2742716246538338E-2</v>
      </c>
      <c r="AY2901" s="31">
        <f t="shared" si="1887"/>
        <v>5.2079159893194124E-3</v>
      </c>
      <c r="AZ2901" s="31">
        <f t="shared" si="1888"/>
        <v>2.1094291072909496E-4</v>
      </c>
      <c r="BA2901" s="31">
        <f t="shared" si="1885"/>
        <v>0.99999999999999989</v>
      </c>
      <c r="BB2901" s="34">
        <f>AU2901*'Propiedades físicas'!$C$4+'Diseño reactor'!AV2901*'Propiedades físicas'!$C$5+'Diseño reactor'!AW2901*'Propiedades físicas'!$C$8+'Diseño reactor'!AX2901*'Propiedades físicas'!$C$9+'Diseño reactor'!AY2901*'Propiedades físicas'!$C$7+'Diseño reactor'!AZ2901*'Propiedades físicas'!$C$6</f>
        <v>875.29353086603976</v>
      </c>
      <c r="BC2901" s="45">
        <f>AU2901*'Propiedades físicas'!$L$4+'Diseño reactor'!AV2901*'Propiedades físicas'!$L$5+'Diseño reactor'!AW2901*'Propiedades físicas'!$L$8+AX2901*'Propiedades físicas'!$L$9+'Diseño reactor'!AY2901*'Propiedades físicas'!$L$7+'Diseño reactor'!AZ2901*'Propiedades físicas'!$L$6</f>
        <v>2.1329903985755649</v>
      </c>
      <c r="BD2901" s="29">
        <f t="shared" si="1864"/>
        <v>1.1802502511431843</v>
      </c>
      <c r="BE2901" s="58">
        <f t="shared" si="1865"/>
        <v>40.954457150345171</v>
      </c>
      <c r="BF2901" s="30">
        <f>AU2901*'Propiedades físicas'!$I$4+'Diseño reactor'!AV2901*'Propiedades físicas'!$I$5+'Diseño reactor'!AW2901*'Propiedades físicas'!$I$8+'Diseño reactor'!AX2901*'Propiedades físicas'!$I$9+'Diseño reactor'!AY2901*'Propiedades físicas'!$I$7+'Diseño reactor'!AZ2901*'Propiedades físicas'!$I$6</f>
        <v>2.0008104722974998E-2</v>
      </c>
      <c r="BG2901" s="24">
        <f>AU2901*'Propiedades físicas'!$O$4+'Diseño reactor'!AV2901*'Propiedades físicas'!$O$5+'Diseño reactor'!AW2901*'Propiedades físicas'!$O$8+'Diseño reactor'!AX2901*'Propiedades físicas'!$O$9+'Diseño reactor'!AY2901*'Propiedades físicas'!$O$7+'Diseño reactor'!AZ2901*'Propiedades físicas'!$O$6</f>
        <v>0.15520835522423707</v>
      </c>
      <c r="BH2901" s="54">
        <f t="shared" si="1866"/>
        <v>41073.524055618538</v>
      </c>
      <c r="BI2901" s="34">
        <f t="shared" si="1886"/>
        <v>274.96648106438863</v>
      </c>
      <c r="BJ2901" s="27">
        <f t="shared" si="1867"/>
        <v>4799.4659951095655</v>
      </c>
      <c r="BK2901" s="34">
        <f t="shared" si="1868"/>
        <v>573.01324850431683</v>
      </c>
      <c r="BL2901" s="27">
        <f t="shared" si="1869"/>
        <v>105.82260665553203</v>
      </c>
      <c r="BM2901" s="34">
        <f t="shared" si="1870"/>
        <v>1.1054421768707483</v>
      </c>
      <c r="BN2901" s="45">
        <f t="shared" si="1871"/>
        <v>3225.2799119224551</v>
      </c>
      <c r="BO2901" s="45">
        <f t="shared" si="1872"/>
        <v>113.04354221631399</v>
      </c>
      <c r="BP2901" s="66">
        <f t="shared" si="1873"/>
        <v>6.6870444641120272</v>
      </c>
    </row>
    <row r="2902" spans="8:68">
      <c r="H2902" s="68">
        <v>2897</v>
      </c>
      <c r="I2902" s="31">
        <f>('Propiedades físicas'!$C$10*'Diseño reactor'!H2902)/1000</f>
        <v>2535.5855807946814</v>
      </c>
      <c r="J2902" s="31">
        <f t="shared" si="1851"/>
        <v>0.1798401140367285</v>
      </c>
      <c r="K2902" s="31">
        <f>(I2902*1000)/'Propiedades físicas'!$F$10</f>
        <v>16562.866562366111</v>
      </c>
      <c r="L2902" s="31">
        <f t="shared" si="1852"/>
        <v>2366.1237946237302</v>
      </c>
      <c r="M2902" s="31">
        <f t="shared" si="1853"/>
        <v>14196.74276774238</v>
      </c>
      <c r="N2902" s="31">
        <f t="shared" si="1854"/>
        <v>0.816749670218754</v>
      </c>
      <c r="O2902" s="32">
        <f t="shared" si="1855"/>
        <v>4.9004980213125231</v>
      </c>
      <c r="P2902" s="33">
        <f t="shared" si="1856"/>
        <v>0.70660664258137573</v>
      </c>
      <c r="Q2902" s="31">
        <f t="shared" si="1857"/>
        <v>4.7734985658341369</v>
      </c>
      <c r="R2902" s="31">
        <f t="shared" si="1858"/>
        <v>9.5289655815533503E-2</v>
      </c>
      <c r="S2902" s="31">
        <f t="shared" si="1859"/>
        <v>0.1269994554783869</v>
      </c>
      <c r="T2902" s="31">
        <f t="shared" si="1860"/>
        <v>1.2850315802681027E-2</v>
      </c>
      <c r="U2902" s="31">
        <f t="shared" si="1861"/>
        <v>2.0030560191637817E-3</v>
      </c>
      <c r="V2902" s="47">
        <f t="shared" si="1874"/>
        <v>6.9974638391553706E-4</v>
      </c>
      <c r="W2902" s="31">
        <f t="shared" si="1862"/>
        <v>0.13485530714432756</v>
      </c>
      <c r="X2902" s="34">
        <f>(S2902*H2902*'Propiedades físicas'!$F$5*60*24*365)/(1000000)</f>
        <v>56943.842176151753</v>
      </c>
      <c r="Y2902" s="34">
        <f>(U2902*H2902*'Propiedades físicas'!$F$7*60*24*365)/(1000000)</f>
        <v>280.87262946047775</v>
      </c>
      <c r="Z2902" s="31">
        <f t="shared" si="1875"/>
        <v>2047.0394435582455</v>
      </c>
      <c r="AA2902" s="31">
        <f t="shared" si="1876"/>
        <v>13828.825345221494</v>
      </c>
      <c r="AB2902" s="31">
        <f t="shared" si="1876"/>
        <v>276.05413289760054</v>
      </c>
      <c r="AC2902" s="31">
        <f t="shared" si="1876"/>
        <v>367.91742252088682</v>
      </c>
      <c r="AD2902" s="31">
        <f t="shared" si="1876"/>
        <v>37.227364880366935</v>
      </c>
      <c r="AE2902" s="31">
        <f t="shared" si="1877"/>
        <v>5.8028532875174754</v>
      </c>
      <c r="AF2902" s="31">
        <f t="shared" si="1878"/>
        <v>16562.866562366115</v>
      </c>
      <c r="AG2902" s="31">
        <f t="shared" si="1879"/>
        <v>0.12359209897938177</v>
      </c>
      <c r="AH2902" s="31">
        <f t="shared" si="1880"/>
        <v>0.83492946665664347</v>
      </c>
      <c r="AI2902" s="31">
        <f t="shared" si="1880"/>
        <v>1.6667050468476659E-2</v>
      </c>
      <c r="AJ2902" s="31">
        <f t="shared" si="1880"/>
        <v>2.2213390486213479E-2</v>
      </c>
      <c r="AK2902" s="31">
        <f t="shared" si="1880"/>
        <v>2.2476402101164281E-3</v>
      </c>
      <c r="AL2902" s="31">
        <f t="shared" si="1881"/>
        <v>3.5035319916798871E-4</v>
      </c>
      <c r="AM2902" s="31">
        <f t="shared" si="1882"/>
        <v>0.99999999999999978</v>
      </c>
      <c r="AN2902" s="31">
        <f>(Z2902*'Propiedades físicas'!$F$4)/1000</f>
        <v>1800.1255458762498</v>
      </c>
      <c r="AO2902" s="31">
        <f>(AA2902*'Propiedades físicas'!$F$6)/1000</f>
        <v>443.07556406089662</v>
      </c>
      <c r="AP2902" s="31">
        <f>(AB2902*'Propiedades físicas'!$F$9)/1000</f>
        <v>170.31159729117465</v>
      </c>
      <c r="AQ2902" s="31">
        <f>(AC2902*'Propiedades físicas'!$F$5)/1000</f>
        <v>108.34064340972556</v>
      </c>
      <c r="AR2902" s="31">
        <f>(AD2902*'Propiedades físicas'!$F$8)/1000</f>
        <v>13.197845397387681</v>
      </c>
      <c r="AS2902" s="31">
        <f>(AE2902*'Propiedades físicas'!$F$7)/1000</f>
        <v>0.5343847592474843</v>
      </c>
      <c r="AT2902" s="31">
        <f t="shared" si="1883"/>
        <v>2535.5855807946818</v>
      </c>
      <c r="AU2902" s="31">
        <f t="shared" si="1884"/>
        <v>0.70994470055002823</v>
      </c>
      <c r="AV2902" s="31">
        <f t="shared" si="1887"/>
        <v>0.17474289466578827</v>
      </c>
      <c r="AW2902" s="31">
        <f t="shared" si="1887"/>
        <v>6.7168546225048739E-2</v>
      </c>
      <c r="AX2902" s="31">
        <f t="shared" si="1887"/>
        <v>4.2728056284249083E-2</v>
      </c>
      <c r="AY2902" s="31">
        <f t="shared" si="1887"/>
        <v>5.205048292336212E-3</v>
      </c>
      <c r="AZ2902" s="31">
        <f t="shared" si="1888"/>
        <v>2.107539825494677E-4</v>
      </c>
      <c r="BA2902" s="31">
        <f t="shared" si="1885"/>
        <v>1.0000000000000002</v>
      </c>
      <c r="BB2902" s="34">
        <f>AU2902*'Propiedades físicas'!$C$4+'Diseño reactor'!AV2902*'Propiedades físicas'!$C$5+'Diseño reactor'!AW2902*'Propiedades físicas'!$C$8+'Diseño reactor'!AX2902*'Propiedades físicas'!$C$9+'Diseño reactor'!AY2902*'Propiedades físicas'!$C$7+'Diseño reactor'!AZ2902*'Propiedades físicas'!$C$6</f>
        <v>875.29346644908867</v>
      </c>
      <c r="BC2902" s="45">
        <f>AU2902*'Propiedades físicas'!$L$4+'Diseño reactor'!AV2902*'Propiedades físicas'!$L$5+'Diseño reactor'!AW2902*'Propiedades físicas'!$L$8+AX2902*'Propiedades físicas'!$L$9+'Diseño reactor'!AY2902*'Propiedades físicas'!$L$7+'Diseño reactor'!AZ2902*'Propiedades físicas'!$L$6</f>
        <v>2.1330136189862849</v>
      </c>
      <c r="BD2902" s="29">
        <f t="shared" si="1864"/>
        <v>1.1798850297081269</v>
      </c>
      <c r="BE2902" s="58">
        <f t="shared" si="1865"/>
        <v>40.954065506273601</v>
      </c>
      <c r="BF2902" s="30">
        <f>AU2902*'Propiedades físicas'!$I$4+'Diseño reactor'!AV2902*'Propiedades físicas'!$I$5+'Diseño reactor'!AW2902*'Propiedades físicas'!$I$8+'Diseño reactor'!AX2902*'Propiedades físicas'!$I$9+'Diseño reactor'!AY2902*'Propiedades físicas'!$I$7+'Diseño reactor'!AZ2902*'Propiedades físicas'!$I$6</f>
        <v>2.0008129420505515E-2</v>
      </c>
      <c r="BG2902" s="24">
        <f>AU2902*'Propiedades físicas'!$O$4+'Diseño reactor'!AV2902*'Propiedades físicas'!$O$5+'Diseño reactor'!AW2902*'Propiedades físicas'!$O$8+'Diseño reactor'!AX2902*'Propiedades físicas'!$O$9+'Diseño reactor'!AY2902*'Propiedades físicas'!$O$7+'Diseño reactor'!AZ2902*'Propiedades físicas'!$O$6</f>
        <v>0.15520949980095061</v>
      </c>
      <c r="BH2902" s="54">
        <f t="shared" si="1866"/>
        <v>41073.470332706675</v>
      </c>
      <c r="BI2902" s="34">
        <f t="shared" si="1886"/>
        <v>274.96778611560887</v>
      </c>
      <c r="BJ2902" s="27">
        <f t="shared" si="1867"/>
        <v>4799.4694031596882</v>
      </c>
      <c r="BK2902" s="34">
        <f t="shared" si="1868"/>
        <v>573.0178810572171</v>
      </c>
      <c r="BL2902" s="27">
        <f t="shared" si="1869"/>
        <v>105.82276465117408</v>
      </c>
      <c r="BM2902" s="34">
        <f t="shared" si="1870"/>
        <v>1.1054421768707483</v>
      </c>
      <c r="BN2902" s="45">
        <f t="shared" si="1871"/>
        <v>3226.4862095857229</v>
      </c>
      <c r="BO2902" s="45">
        <f t="shared" si="1872"/>
        <v>113.04849432714273</v>
      </c>
      <c r="BP2902" s="66">
        <f t="shared" si="1873"/>
        <v>6.687043971981101</v>
      </c>
    </row>
    <row r="2903" spans="8:68">
      <c r="H2903" s="68">
        <v>2898</v>
      </c>
      <c r="I2903" s="31">
        <f>('Propiedades físicas'!$C$10*'Diseño reactor'!H2903)/1000</f>
        <v>2536.4608260762811</v>
      </c>
      <c r="J2903" s="31">
        <f t="shared" si="1851"/>
        <v>0.17977805740662614</v>
      </c>
      <c r="K2903" s="31">
        <f>(I2903*1000)/'Propiedades físicas'!$F$10</f>
        <v>16568.583810057644</v>
      </c>
      <c r="L2903" s="31">
        <f t="shared" si="1852"/>
        <v>2366.9405442939492</v>
      </c>
      <c r="M2903" s="31">
        <f t="shared" si="1853"/>
        <v>14201.643265763694</v>
      </c>
      <c r="N2903" s="31">
        <f t="shared" si="1854"/>
        <v>0.816749670218754</v>
      </c>
      <c r="O2903" s="32">
        <f t="shared" si="1855"/>
        <v>4.900498021312524</v>
      </c>
      <c r="P2903" s="33">
        <f t="shared" si="1856"/>
        <v>0.70663952529021745</v>
      </c>
      <c r="Q2903" s="31">
        <f t="shared" si="1857"/>
        <v>4.773542109509445</v>
      </c>
      <c r="R2903" s="31">
        <f t="shared" si="1858"/>
        <v>9.5265640598420312E-2</v>
      </c>
      <c r="S2903" s="31">
        <f t="shared" si="1859"/>
        <v>0.12695591180307925</v>
      </c>
      <c r="T2903" s="31">
        <f t="shared" si="1860"/>
        <v>1.284324178568989E-2</v>
      </c>
      <c r="U2903" s="31">
        <f t="shared" si="1861"/>
        <v>2.0012625444263809E-3</v>
      </c>
      <c r="V2903" s="47">
        <f t="shared" si="1874"/>
        <v>6.9977894737477853E-4</v>
      </c>
      <c r="W2903" s="31">
        <f t="shared" si="1862"/>
        <v>0.1348150466948401</v>
      </c>
      <c r="X2903" s="34">
        <f>(S2903*H2903*'Propiedades físicas'!$F$5*60*24*365)/(1000000)</f>
        <v>56943.967524745553</v>
      </c>
      <c r="Y2903" s="34">
        <f>(U2903*H2903*'Propiedades físicas'!$F$7*60*24*365)/(1000000)</f>
        <v>280.71801086715618</v>
      </c>
      <c r="Z2903" s="31">
        <f t="shared" si="1875"/>
        <v>2047.8413442910501</v>
      </c>
      <c r="AA2903" s="31">
        <f t="shared" si="1876"/>
        <v>13833.725033358372</v>
      </c>
      <c r="AB2903" s="31">
        <f t="shared" si="1876"/>
        <v>276.07982645422209</v>
      </c>
      <c r="AC2903" s="31">
        <f t="shared" si="1876"/>
        <v>367.91823240532364</v>
      </c>
      <c r="AD2903" s="31">
        <f t="shared" si="1876"/>
        <v>37.219714694929301</v>
      </c>
      <c r="AE2903" s="31">
        <f t="shared" si="1877"/>
        <v>5.7996588537476521</v>
      </c>
      <c r="AF2903" s="31">
        <f t="shared" si="1878"/>
        <v>16568.583810057644</v>
      </c>
      <c r="AG2903" s="31">
        <f t="shared" si="1879"/>
        <v>0.12359785047216569</v>
      </c>
      <c r="AH2903" s="31">
        <f t="shared" si="1880"/>
        <v>0.83493708285199808</v>
      </c>
      <c r="AI2903" s="31">
        <f t="shared" si="1880"/>
        <v>1.6662849982786887E-2</v>
      </c>
      <c r="AJ2903" s="31">
        <f t="shared" si="1880"/>
        <v>2.2205774290859178E-2</v>
      </c>
      <c r="AK2903" s="31">
        <f t="shared" si="1880"/>
        <v>2.2464028984985297E-3</v>
      </c>
      <c r="AL2903" s="31">
        <f t="shared" si="1881"/>
        <v>3.5003950369174458E-4</v>
      </c>
      <c r="AM2903" s="31">
        <f t="shared" si="1882"/>
        <v>1</v>
      </c>
      <c r="AN2903" s="31">
        <f>(Z2903*'Propiedades físicas'!$F$4)/1000</f>
        <v>1800.8307213426635</v>
      </c>
      <c r="AO2903" s="31">
        <f>(AA2903*'Propiedades físicas'!$F$6)/1000</f>
        <v>443.23255006880225</v>
      </c>
      <c r="AP2903" s="31">
        <f>(AB2903*'Propiedades físicas'!$F$9)/1000</f>
        <v>170.32744893093229</v>
      </c>
      <c r="AQ2903" s="31">
        <f>(AC2903*'Propiedades físicas'!$F$5)/1000</f>
        <v>108.34088189639566</v>
      </c>
      <c r="AR2903" s="31">
        <f>(AD2903*'Propiedades físicas'!$F$8)/1000</f>
        <v>13.195133253646331</v>
      </c>
      <c r="AS2903" s="31">
        <f>(AE2903*'Propiedades físicas'!$F$7)/1000</f>
        <v>0.53409058384162134</v>
      </c>
      <c r="AT2903" s="31">
        <f t="shared" si="1883"/>
        <v>2536.460826076282</v>
      </c>
      <c r="AU2903" s="31">
        <f t="shared" si="1884"/>
        <v>0.70997773859902891</v>
      </c>
      <c r="AV2903" s="31">
        <f t="shared" si="1887"/>
        <v>0.17474448866393508</v>
      </c>
      <c r="AW2903" s="31">
        <f t="shared" si="1887"/>
        <v>6.715161818383622E-2</v>
      </c>
      <c r="AX2903" s="31">
        <f t="shared" si="1887"/>
        <v>4.271340632687437E-2</v>
      </c>
      <c r="AY2903" s="31">
        <f t="shared" si="1887"/>
        <v>5.2021829464081373E-3</v>
      </c>
      <c r="AZ2903" s="31">
        <f t="shared" si="1888"/>
        <v>2.1056527991714349E-4</v>
      </c>
      <c r="BA2903" s="31">
        <f t="shared" si="1885"/>
        <v>0.99999999999999989</v>
      </c>
      <c r="BB2903" s="34">
        <f>AU2903*'Propiedades físicas'!$C$4+'Diseño reactor'!AV2903*'Propiedades físicas'!$C$5+'Diseño reactor'!AW2903*'Propiedades físicas'!$C$8+'Diseño reactor'!AX2903*'Propiedades físicas'!$C$9+'Diseño reactor'!AY2903*'Propiedades físicas'!$C$7+'Diseño reactor'!AZ2903*'Propiedades físicas'!$C$6</f>
        <v>875.29340210764849</v>
      </c>
      <c r="BC2903" s="45">
        <f>AU2903*'Propiedades físicas'!$L$4+'Diseño reactor'!AV2903*'Propiedades físicas'!$L$5+'Diseño reactor'!AW2903*'Propiedades físicas'!$L$8+AX2903*'Propiedades físicas'!$L$9+'Diseño reactor'!AY2903*'Propiedades físicas'!$L$7+'Diseño reactor'!AZ2903*'Propiedades físicas'!$L$6</f>
        <v>2.1330368250269518</v>
      </c>
      <c r="BD2903" s="29">
        <f t="shared" si="1864"/>
        <v>1.1795200344657704</v>
      </c>
      <c r="BE2903" s="58">
        <f t="shared" si="1865"/>
        <v>40.953674107146952</v>
      </c>
      <c r="BF2903" s="30">
        <f>AU2903*'Propiedades físicas'!$I$4+'Diseño reactor'!AV2903*'Propiedades físicas'!$I$5+'Diseño reactor'!AW2903*'Propiedades físicas'!$I$8+'Diseño reactor'!AX2903*'Propiedades físicas'!$I$9+'Diseño reactor'!AY2903*'Propiedades físicas'!$I$7+'Diseño reactor'!AZ2903*'Propiedades físicas'!$I$6</f>
        <v>2.0008154083028376E-2</v>
      </c>
      <c r="BG2903" s="24">
        <f>AU2903*'Propiedades físicas'!$O$4+'Diseño reactor'!AV2903*'Propiedades físicas'!$O$5+'Diseño reactor'!AW2903*'Propiedades físicas'!$O$8+'Diseño reactor'!AX2903*'Propiedades físicas'!$O$9+'Diseño reactor'!AY2903*'Propiedades físicas'!$O$7+'Diseño reactor'!AZ2903*'Propiedades físicas'!$O$6</f>
        <v>0.15521064368974341</v>
      </c>
      <c r="BH2903" s="54">
        <f t="shared" si="1866"/>
        <v>41073.416685335709</v>
      </c>
      <c r="BI2903" s="34">
        <f t="shared" si="1886"/>
        <v>274.96909004013838</v>
      </c>
      <c r="BJ2903" s="27">
        <f t="shared" si="1867"/>
        <v>4799.4728105001004</v>
      </c>
      <c r="BK2903" s="34">
        <f t="shared" si="1868"/>
        <v>573.02251099164801</v>
      </c>
      <c r="BL2903" s="27">
        <f t="shared" si="1869"/>
        <v>105.82292255543079</v>
      </c>
      <c r="BM2903" s="34">
        <f t="shared" si="1870"/>
        <v>1.1054421768707483</v>
      </c>
      <c r="BN2903" s="45">
        <f t="shared" si="1871"/>
        <v>3227.6925165387165</v>
      </c>
      <c r="BO2903" s="45">
        <f t="shared" si="1872"/>
        <v>113.05344348139339</v>
      </c>
      <c r="BP2903" s="66">
        <f t="shared" si="1873"/>
        <v>6.6870434804270609</v>
      </c>
    </row>
    <row r="2904" spans="8:68">
      <c r="H2904" s="68">
        <v>2899</v>
      </c>
      <c r="I2904" s="31">
        <f>('Propiedades físicas'!$C$10*'Diseño reactor'!H2904)/1000</f>
        <v>2537.3360713578809</v>
      </c>
      <c r="J2904" s="31">
        <f t="shared" si="1851"/>
        <v>0.17971604358896259</v>
      </c>
      <c r="K2904" s="31">
        <f>(I2904*1000)/'Propiedades físicas'!$F$10</f>
        <v>16574.30105774917</v>
      </c>
      <c r="L2904" s="31">
        <f t="shared" si="1852"/>
        <v>2367.7572939641668</v>
      </c>
      <c r="M2904" s="31">
        <f t="shared" si="1853"/>
        <v>14206.543763785001</v>
      </c>
      <c r="N2904" s="31">
        <f t="shared" si="1854"/>
        <v>0.81674967021875367</v>
      </c>
      <c r="O2904" s="32">
        <f t="shared" si="1855"/>
        <v>4.9004980213125222</v>
      </c>
      <c r="P2904" s="33">
        <f t="shared" si="1856"/>
        <v>0.70667238837094715</v>
      </c>
      <c r="Q2904" s="31">
        <f t="shared" si="1857"/>
        <v>4.7735856234776888</v>
      </c>
      <c r="R2904" s="31">
        <f t="shared" si="1858"/>
        <v>9.5241637070923965E-2</v>
      </c>
      <c r="S2904" s="31">
        <f t="shared" si="1859"/>
        <v>0.12691239783483543</v>
      </c>
      <c r="T2904" s="31">
        <f t="shared" si="1860"/>
        <v>1.2836173566736352E-2</v>
      </c>
      <c r="U2904" s="31">
        <f t="shared" si="1861"/>
        <v>1.9994712101462546E-3</v>
      </c>
      <c r="V2904" s="47">
        <f t="shared" si="1874"/>
        <v>6.9981149139647196E-4</v>
      </c>
      <c r="W2904" s="31">
        <f t="shared" si="1862"/>
        <v>0.13477481027733268</v>
      </c>
      <c r="X2904" s="34">
        <f>(S2904*H2904*'Propiedades físicas'!$F$5*60*24*365)/(1000000)</f>
        <v>56944.092723739624</v>
      </c>
      <c r="Y2904" s="34">
        <f>(U2904*H2904*'Propiedades físicas'!$F$7*60*24*365)/(1000000)</f>
        <v>280.56351900302087</v>
      </c>
      <c r="Z2904" s="31">
        <f t="shared" si="1875"/>
        <v>2048.643253887376</v>
      </c>
      <c r="AA2904" s="31">
        <f t="shared" si="1876"/>
        <v>13838.62472246182</v>
      </c>
      <c r="AB2904" s="31">
        <f t="shared" si="1876"/>
        <v>276.10550586860859</v>
      </c>
      <c r="AC2904" s="31">
        <f t="shared" si="1876"/>
        <v>367.91904132318791</v>
      </c>
      <c r="AD2904" s="31">
        <f t="shared" si="1876"/>
        <v>37.212067169968684</v>
      </c>
      <c r="AE2904" s="31">
        <f t="shared" si="1877"/>
        <v>5.7964670382139918</v>
      </c>
      <c r="AF2904" s="31">
        <f t="shared" si="1878"/>
        <v>16574.301057749177</v>
      </c>
      <c r="AG2904" s="31">
        <f t="shared" si="1879"/>
        <v>0.12360359853180958</v>
      </c>
      <c r="AH2904" s="31">
        <f t="shared" si="1880"/>
        <v>0.83494469385130943</v>
      </c>
      <c r="AI2904" s="31">
        <f t="shared" si="1880"/>
        <v>1.6658651541720231E-2</v>
      </c>
      <c r="AJ2904" s="31">
        <f t="shared" si="1880"/>
        <v>2.2198163291547696E-2</v>
      </c>
      <c r="AK2904" s="31">
        <f t="shared" si="1880"/>
        <v>2.2451666010115394E-3</v>
      </c>
      <c r="AL2904" s="31">
        <f t="shared" si="1881"/>
        <v>3.4972618260146191E-4</v>
      </c>
      <c r="AM2904" s="31">
        <f t="shared" si="1882"/>
        <v>0.99999999999999989</v>
      </c>
      <c r="AN2904" s="31">
        <f>(Z2904*'Propiedades físicas'!$F$4)/1000</f>
        <v>1801.5359046034805</v>
      </c>
      <c r="AO2904" s="31">
        <f>(AA2904*'Propiedades físicas'!$F$6)/1000</f>
        <v>443.38953610767669</v>
      </c>
      <c r="AP2904" s="31">
        <f>(AB2904*'Propiedades físicas'!$F$9)/1000</f>
        <v>170.34329184563805</v>
      </c>
      <c r="AQ2904" s="31">
        <f>(AC2904*'Propiedades físicas'!$F$5)/1000</f>
        <v>108.34112009843916</v>
      </c>
      <c r="AR2904" s="31">
        <f>(AD2904*'Propiedades físicas'!$F$8)/1000</f>
        <v>13.192422053097292</v>
      </c>
      <c r="AS2904" s="31">
        <f>(AE2904*'Propiedades físicas'!$F$7)/1000</f>
        <v>0.53379664954912653</v>
      </c>
      <c r="AT2904" s="31">
        <f t="shared" si="1883"/>
        <v>2537.3360713578804</v>
      </c>
      <c r="AU2904" s="31">
        <f t="shared" si="1884"/>
        <v>0.71001075692719362</v>
      </c>
      <c r="AV2904" s="31">
        <f t="shared" si="1887"/>
        <v>0.17474608157459898</v>
      </c>
      <c r="AW2904" s="31">
        <f t="shared" si="1887"/>
        <v>6.7134698382495764E-2</v>
      </c>
      <c r="AX2904" s="31">
        <f t="shared" si="1887"/>
        <v>4.2698766364228348E-2</v>
      </c>
      <c r="AY2904" s="31">
        <f t="shared" si="1887"/>
        <v>5.1993199489877738E-3</v>
      </c>
      <c r="AZ2904" s="31">
        <f t="shared" si="1888"/>
        <v>2.103768024956426E-4</v>
      </c>
      <c r="BA2904" s="31">
        <f t="shared" si="1885"/>
        <v>1</v>
      </c>
      <c r="BB2904" s="34">
        <f>AU2904*'Propiedades físicas'!$C$4+'Diseño reactor'!AV2904*'Propiedades físicas'!$C$5+'Diseño reactor'!AW2904*'Propiedades físicas'!$C$8+'Diseño reactor'!AX2904*'Propiedades físicas'!$C$9+'Diseño reactor'!AY2904*'Propiedades físicas'!$C$7+'Diseño reactor'!AZ2904*'Propiedades físicas'!$C$6</f>
        <v>875.29333784161304</v>
      </c>
      <c r="BC2904" s="45">
        <f>AU2904*'Propiedades físicas'!$L$4+'Diseño reactor'!AV2904*'Propiedades físicas'!$L$5+'Diseño reactor'!AW2904*'Propiedades físicas'!$L$8+AX2904*'Propiedades físicas'!$L$9+'Diseño reactor'!AY2904*'Propiedades físicas'!$L$7+'Diseño reactor'!AZ2904*'Propiedades físicas'!$L$6</f>
        <v>2.1330600167108424</v>
      </c>
      <c r="BD2904" s="29">
        <f t="shared" si="1864"/>
        <v>1.1791552652058683</v>
      </c>
      <c r="BE2904" s="58">
        <f t="shared" si="1865"/>
        <v>40.953282952735101</v>
      </c>
      <c r="BF2904" s="30">
        <f>AU2904*'Propiedades físicas'!$I$4+'Diseño reactor'!AV2904*'Propiedades físicas'!$I$5+'Diseño reactor'!AW2904*'Propiedades físicas'!$I$8+'Diseño reactor'!AX2904*'Propiedades físicas'!$I$9+'Diseño reactor'!AY2904*'Propiedades físicas'!$I$7+'Diseño reactor'!AZ2904*'Propiedades físicas'!$I$6</f>
        <v>2.0008178710595004E-2</v>
      </c>
      <c r="BG2904" s="24">
        <f>AU2904*'Propiedades físicas'!$O$4+'Diseño reactor'!AV2904*'Propiedades físicas'!$O$5+'Diseño reactor'!AW2904*'Propiedades físicas'!$O$8+'Diseño reactor'!AX2904*'Propiedades físicas'!$O$9+'Diseño reactor'!AY2904*'Propiedades físicas'!$O$7+'Diseño reactor'!AZ2904*'Propiedades físicas'!$O$6</f>
        <v>0.15521178689122825</v>
      </c>
      <c r="BH2904" s="54">
        <f t="shared" si="1866"/>
        <v>41073.363113394553</v>
      </c>
      <c r="BI2904" s="34">
        <f t="shared" si="1886"/>
        <v>274.97039283932935</v>
      </c>
      <c r="BJ2904" s="27">
        <f t="shared" si="1867"/>
        <v>4799.4762171301354</v>
      </c>
      <c r="BK2904" s="34">
        <f t="shared" si="1868"/>
        <v>573.0271383097853</v>
      </c>
      <c r="BL2904" s="27">
        <f t="shared" si="1869"/>
        <v>105.82308036837993</v>
      </c>
      <c r="BM2904" s="34">
        <f t="shared" si="1870"/>
        <v>1.1054421768707483</v>
      </c>
      <c r="BN2904" s="45">
        <f t="shared" si="1871"/>
        <v>3228.8988327729153</v>
      </c>
      <c r="BO2904" s="45">
        <f t="shared" si="1872"/>
        <v>113.05838968171284</v>
      </c>
      <c r="BP2904" s="66">
        <f t="shared" si="1873"/>
        <v>6.6870429894490959</v>
      </c>
    </row>
    <row r="2905" spans="8:68">
      <c r="H2905" s="68">
        <v>2900</v>
      </c>
      <c r="I2905" s="31">
        <f>('Propiedades físicas'!$C$10*'Diseño reactor'!H2905)/1000</f>
        <v>2538.2113166394806</v>
      </c>
      <c r="J2905" s="31">
        <f t="shared" si="1851"/>
        <v>0.17965407253944915</v>
      </c>
      <c r="K2905" s="31">
        <f>(I2905*1000)/'Propiedades físicas'!$F$10</f>
        <v>16580.018305440703</v>
      </c>
      <c r="L2905" s="31">
        <f t="shared" si="1852"/>
        <v>2368.5740436343858</v>
      </c>
      <c r="M2905" s="31">
        <f t="shared" si="1853"/>
        <v>14211.444261806315</v>
      </c>
      <c r="N2905" s="31">
        <f t="shared" si="1854"/>
        <v>0.81674967021875378</v>
      </c>
      <c r="O2905" s="32">
        <f t="shared" si="1855"/>
        <v>4.9004980213125222</v>
      </c>
      <c r="P2905" s="33">
        <f t="shared" si="1856"/>
        <v>0.70670523184113465</v>
      </c>
      <c r="Q2905" s="31">
        <f t="shared" si="1857"/>
        <v>4.7736291077691009</v>
      </c>
      <c r="R2905" s="31">
        <f t="shared" si="1858"/>
        <v>9.5217645224948314E-2</v>
      </c>
      <c r="S2905" s="31">
        <f t="shared" si="1859"/>
        <v>0.12686891354342125</v>
      </c>
      <c r="T2905" s="31">
        <f t="shared" si="1860"/>
        <v>1.282911113953975E-2</v>
      </c>
      <c r="U2905" s="31">
        <f t="shared" si="1861"/>
        <v>1.9976820131311444E-3</v>
      </c>
      <c r="V2905" s="47">
        <f t="shared" si="1874"/>
        <v>6.9984401599801685E-4</v>
      </c>
      <c r="W2905" s="31">
        <f t="shared" si="1862"/>
        <v>0.13473459787029421</v>
      </c>
      <c r="X2905" s="34">
        <f>(S2905*H2905*'Propiedades físicas'!$F$5*60*24*365)/(1000000)</f>
        <v>56944.217773357115</v>
      </c>
      <c r="Y2905" s="34">
        <f>(U2905*H2905*'Propiedades físicas'!$F$7*60*24*365)/(1000000)</f>
        <v>280.40915373079395</v>
      </c>
      <c r="Z2905" s="31">
        <f t="shared" si="1875"/>
        <v>2049.4451723392904</v>
      </c>
      <c r="AA2905" s="31">
        <f t="shared" si="1876"/>
        <v>13843.524412530393</v>
      </c>
      <c r="AB2905" s="31">
        <f t="shared" si="1876"/>
        <v>276.13117115235013</v>
      </c>
      <c r="AC2905" s="31">
        <f t="shared" si="1876"/>
        <v>367.91984927592165</v>
      </c>
      <c r="AD2905" s="31">
        <f t="shared" si="1876"/>
        <v>37.204422304665279</v>
      </c>
      <c r="AE2905" s="31">
        <f t="shared" si="1877"/>
        <v>5.7932778380803187</v>
      </c>
      <c r="AF2905" s="31">
        <f t="shared" si="1878"/>
        <v>16580.018305440703</v>
      </c>
      <c r="AG2905" s="31">
        <f t="shared" si="1879"/>
        <v>0.12360934316138654</v>
      </c>
      <c r="AH2905" s="31">
        <f t="shared" si="1880"/>
        <v>0.83495229965986617</v>
      </c>
      <c r="AI2905" s="31">
        <f t="shared" si="1880"/>
        <v>1.665445514386062E-2</v>
      </c>
      <c r="AJ2905" s="31">
        <f t="shared" si="1880"/>
        <v>2.21905574829908E-2</v>
      </c>
      <c r="AK2905" s="31">
        <f t="shared" si="1880"/>
        <v>2.2439313165569133E-3</v>
      </c>
      <c r="AL2905" s="31">
        <f t="shared" si="1881"/>
        <v>3.4941323533878521E-4</v>
      </c>
      <c r="AM2905" s="31">
        <f t="shared" si="1882"/>
        <v>0.99999999999999978</v>
      </c>
      <c r="AN2905" s="31">
        <f>(Z2905*'Propiedades físicas'!$F$4)/1000</f>
        <v>1802.2410956517251</v>
      </c>
      <c r="AO2905" s="31">
        <f>(AA2905*'Propiedades físicas'!$F$6)/1000</f>
        <v>443.54652217747378</v>
      </c>
      <c r="AP2905" s="31">
        <f>(AB2905*'Propiedades físicas'!$F$9)/1000</f>
        <v>170.3591260424424</v>
      </c>
      <c r="AQ2905" s="31">
        <f>(AC2905*'Propiedades físicas'!$F$5)/1000</f>
        <v>108.34135801628067</v>
      </c>
      <c r="AR2905" s="31">
        <f>(AD2905*'Propiedades físicas'!$F$8)/1000</f>
        <v>13.189711795449931</v>
      </c>
      <c r="AS2905" s="31">
        <f>(AE2905*'Propiedades físicas'!$F$7)/1000</f>
        <v>0.53350295610881648</v>
      </c>
      <c r="AT2905" s="31">
        <f t="shared" si="1883"/>
        <v>2538.2113166394806</v>
      </c>
      <c r="AU2905" s="31">
        <f t="shared" si="1884"/>
        <v>0.71004375555217403</v>
      </c>
      <c r="AV2905" s="31">
        <f t="shared" si="1887"/>
        <v>0.17474767339888655</v>
      </c>
      <c r="AW2905" s="31">
        <f t="shared" si="1887"/>
        <v>6.7117786815320407E-2</v>
      </c>
      <c r="AX2905" s="31">
        <f t="shared" si="1887"/>
        <v>4.2684136386138855E-2</v>
      </c>
      <c r="AY2905" s="31">
        <f t="shared" si="1887"/>
        <v>5.1964592975311183E-3</v>
      </c>
      <c r="AZ2905" s="31">
        <f t="shared" si="1888"/>
        <v>2.1018854994908745E-4</v>
      </c>
      <c r="BA2905" s="31">
        <f t="shared" si="1885"/>
        <v>1</v>
      </c>
      <c r="BB2905" s="34">
        <f>AU2905*'Propiedades físicas'!$C$4+'Diseño reactor'!AV2905*'Propiedades físicas'!$C$5+'Diseño reactor'!AW2905*'Propiedades físicas'!$C$8+'Diseño reactor'!AX2905*'Propiedades físicas'!$C$9+'Diseño reactor'!AY2905*'Propiedades físicas'!$C$7+'Diseño reactor'!AZ2905*'Propiedades físicas'!$C$6</f>
        <v>875.29327365087408</v>
      </c>
      <c r="BC2905" s="45">
        <f>AU2905*'Propiedades físicas'!$L$4+'Diseño reactor'!AV2905*'Propiedades físicas'!$L$5+'Diseño reactor'!AW2905*'Propiedades físicas'!$L$8+AX2905*'Propiedades físicas'!$L$9+'Diseño reactor'!AY2905*'Propiedades físicas'!$L$7+'Diseño reactor'!AZ2905*'Propiedades físicas'!$L$6</f>
        <v>2.1330831940512134</v>
      </c>
      <c r="BD2905" s="29">
        <f t="shared" si="1864"/>
        <v>1.1787907217184435</v>
      </c>
      <c r="BE2905" s="58">
        <f t="shared" si="1865"/>
        <v>40.952892042808166</v>
      </c>
      <c r="BF2905" s="30">
        <f>AU2905*'Propiedades físicas'!$I$4+'Diseño reactor'!AV2905*'Propiedades físicas'!$I$5+'Diseño reactor'!AW2905*'Propiedades físicas'!$I$8+'Diseño reactor'!AX2905*'Propiedades físicas'!$I$9+'Diseño reactor'!AY2905*'Propiedades físicas'!$I$7+'Diseño reactor'!AZ2905*'Propiedades físicas'!$I$6</f>
        <v>2.0008203303256703E-2</v>
      </c>
      <c r="BG2905" s="24">
        <f>AU2905*'Propiedades físicas'!$O$4+'Diseño reactor'!AV2905*'Propiedades físicas'!$O$5+'Diseño reactor'!AW2905*'Propiedades físicas'!$O$8+'Diseño reactor'!AX2905*'Propiedades físicas'!$O$9+'Diseño reactor'!AY2905*'Propiedades físicas'!$O$7+'Diseño reactor'!AZ2905*'Propiedades físicas'!$O$6</f>
        <v>0.15521292940601689</v>
      </c>
      <c r="BH2905" s="54">
        <f t="shared" si="1866"/>
        <v>41073.309616772225</v>
      </c>
      <c r="BI2905" s="34">
        <f t="shared" si="1886"/>
        <v>274.97169451453169</v>
      </c>
      <c r="BJ2905" s="27">
        <f t="shared" si="1867"/>
        <v>4799.4796230491038</v>
      </c>
      <c r="BK2905" s="34">
        <f t="shared" si="1868"/>
        <v>573.03176301379767</v>
      </c>
      <c r="BL2905" s="27">
        <f t="shared" si="1869"/>
        <v>105.82323809009907</v>
      </c>
      <c r="BM2905" s="34">
        <f t="shared" si="1870"/>
        <v>1.1054421768707483</v>
      </c>
      <c r="BN2905" s="45">
        <f t="shared" si="1871"/>
        <v>3230.1051582798036</v>
      </c>
      <c r="BO2905" s="45">
        <f t="shared" si="1872"/>
        <v>113.06333293074495</v>
      </c>
      <c r="BP2905" s="66">
        <f t="shared" si="1873"/>
        <v>6.6870424990463793</v>
      </c>
    </row>
    <row r="2906" spans="8:68">
      <c r="H2906" s="68">
        <v>2901</v>
      </c>
      <c r="I2906" s="31">
        <f>('Propiedades físicas'!$C$10*'Diseño reactor'!H2906)/1000</f>
        <v>2539.0865619210804</v>
      </c>
      <c r="J2906" s="31">
        <f t="shared" si="1851"/>
        <v>0.17959214421385816</v>
      </c>
      <c r="K2906" s="31">
        <f>(I2906*1000)/'Propiedades físicas'!$F$10</f>
        <v>16585.735553132236</v>
      </c>
      <c r="L2906" s="31">
        <f t="shared" si="1852"/>
        <v>2369.3907933046048</v>
      </c>
      <c r="M2906" s="31">
        <f t="shared" si="1853"/>
        <v>14216.344759827629</v>
      </c>
      <c r="N2906" s="31">
        <f t="shared" si="1854"/>
        <v>0.81674967021875378</v>
      </c>
      <c r="O2906" s="32">
        <f t="shared" si="1855"/>
        <v>4.9004980213125231</v>
      </c>
      <c r="P2906" s="33">
        <f t="shared" si="1856"/>
        <v>0.7067380557183276</v>
      </c>
      <c r="Q2906" s="31">
        <f t="shared" si="1857"/>
        <v>4.7736725624138803</v>
      </c>
      <c r="R2906" s="31">
        <f t="shared" si="1858"/>
        <v>9.5193665052403911E-2</v>
      </c>
      <c r="S2906" s="31">
        <f t="shared" si="1859"/>
        <v>0.12682545889864305</v>
      </c>
      <c r="T2906" s="31">
        <f t="shared" si="1860"/>
        <v>1.2822054497827811E-2</v>
      </c>
      <c r="U2906" s="31">
        <f t="shared" si="1861"/>
        <v>1.9958949501945001E-3</v>
      </c>
      <c r="V2906" s="47">
        <f t="shared" si="1874"/>
        <v>6.9987652119679047E-4</v>
      </c>
      <c r="W2906" s="31">
        <f t="shared" si="1862"/>
        <v>0.13469440945223926</v>
      </c>
      <c r="X2906" s="34">
        <f>(S2906*H2906*'Propiedades físicas'!$F$5*60*24*365)/(1000000)</f>
        <v>56944.342673820698</v>
      </c>
      <c r="Y2906" s="34">
        <f>(U2906*H2906*'Propiedades físicas'!$F$7*60*24*365)/(1000000)</f>
        <v>280.25491491338073</v>
      </c>
      <c r="Z2906" s="31">
        <f t="shared" si="1875"/>
        <v>2050.2470996388683</v>
      </c>
      <c r="AA2906" s="31">
        <f t="shared" si="1876"/>
        <v>13848.424103562667</v>
      </c>
      <c r="AB2906" s="31">
        <f t="shared" si="1876"/>
        <v>276.15682231702374</v>
      </c>
      <c r="AC2906" s="31">
        <f t="shared" si="1876"/>
        <v>367.9206562649635</v>
      </c>
      <c r="AD2906" s="31">
        <f t="shared" si="1876"/>
        <v>37.196780098198481</v>
      </c>
      <c r="AE2906" s="31">
        <f t="shared" si="1877"/>
        <v>5.7900912505142452</v>
      </c>
      <c r="AF2906" s="31">
        <f t="shared" si="1878"/>
        <v>16585.735553132236</v>
      </c>
      <c r="AG2906" s="31">
        <f t="shared" si="1879"/>
        <v>0.1236150843639658</v>
      </c>
      <c r="AH2906" s="31">
        <f t="shared" si="1880"/>
        <v>0.83495990028294986</v>
      </c>
      <c r="AI2906" s="31">
        <f t="shared" si="1880"/>
        <v>1.6650260787793112E-2</v>
      </c>
      <c r="AJ2906" s="31">
        <f t="shared" si="1880"/>
        <v>2.2182956859907323E-2</v>
      </c>
      <c r="AK2906" s="31">
        <f t="shared" si="1880"/>
        <v>2.2426970440375693E-3</v>
      </c>
      <c r="AL2906" s="31">
        <f t="shared" si="1881"/>
        <v>3.4910066134635672E-4</v>
      </c>
      <c r="AM2906" s="31">
        <f t="shared" si="1882"/>
        <v>1</v>
      </c>
      <c r="AN2906" s="31">
        <f>(Z2906*'Propiedades físicas'!$F$4)/1000</f>
        <v>1802.9462944804282</v>
      </c>
      <c r="AO2906" s="31">
        <f>(AA2906*'Propiedades físicas'!$F$6)/1000</f>
        <v>443.70350827814786</v>
      </c>
      <c r="AP2906" s="31">
        <f>(AB2906*'Propiedades físicas'!$F$9)/1000</f>
        <v>170.3749515284878</v>
      </c>
      <c r="AQ2906" s="31">
        <f>(AC2906*'Propiedades físicas'!$F$5)/1000</f>
        <v>108.34159565034381</v>
      </c>
      <c r="AR2906" s="31">
        <f>(AD2906*'Propiedades físicas'!$F$8)/1000</f>
        <v>13.187002480413321</v>
      </c>
      <c r="AS2906" s="31">
        <f>(AE2906*'Propiedades físicas'!$F$7)/1000</f>
        <v>0.53320950325985694</v>
      </c>
      <c r="AT2906" s="31">
        <f t="shared" si="1883"/>
        <v>2539.0865619210804</v>
      </c>
      <c r="AU2906" s="31">
        <f t="shared" si="1884"/>
        <v>0.71007673449160147</v>
      </c>
      <c r="AV2906" s="31">
        <f t="shared" si="1887"/>
        <v>0.1747492641379034</v>
      </c>
      <c r="AW2906" s="31">
        <f t="shared" si="1887"/>
        <v>6.7100883476608059E-2</v>
      </c>
      <c r="AX2906" s="31">
        <f t="shared" si="1887"/>
        <v>4.2669516382447488E-2</v>
      </c>
      <c r="AY2906" s="31">
        <f t="shared" si="1887"/>
        <v>5.1936009894975764E-3</v>
      </c>
      <c r="AZ2906" s="31">
        <f t="shared" si="1888"/>
        <v>2.1000052194220154E-4</v>
      </c>
      <c r="BA2906" s="31">
        <f t="shared" si="1885"/>
        <v>1.0000000000000002</v>
      </c>
      <c r="BB2906" s="34">
        <f>AU2906*'Propiedades físicas'!$C$4+'Diseño reactor'!AV2906*'Propiedades físicas'!$C$5+'Diseño reactor'!AW2906*'Propiedades físicas'!$C$8+'Diseño reactor'!AX2906*'Propiedades físicas'!$C$9+'Diseño reactor'!AY2906*'Propiedades físicas'!$C$7+'Diseño reactor'!AZ2906*'Propiedades físicas'!$C$6</f>
        <v>875.29320953532567</v>
      </c>
      <c r="BC2906" s="45">
        <f>AU2906*'Propiedades físicas'!$L$4+'Diseño reactor'!AV2906*'Propiedades físicas'!$L$5+'Diseño reactor'!AW2906*'Propiedades físicas'!$L$8+AX2906*'Propiedades físicas'!$L$9+'Diseño reactor'!AY2906*'Propiedades físicas'!$L$7+'Diseño reactor'!AZ2906*'Propiedades físicas'!$L$6</f>
        <v>2.1331063570613078</v>
      </c>
      <c r="BD2906" s="29">
        <f t="shared" si="1864"/>
        <v>1.1784264037937715</v>
      </c>
      <c r="BE2906" s="58">
        <f t="shared" si="1865"/>
        <v>40.952501377136606</v>
      </c>
      <c r="BF2906" s="30">
        <f>AU2906*'Propiedades físicas'!$I$4+'Diseño reactor'!AV2906*'Propiedades físicas'!$I$5+'Diseño reactor'!AW2906*'Propiedades físicas'!$I$8+'Diseño reactor'!AX2906*'Propiedades físicas'!$I$9+'Diseño reactor'!AY2906*'Propiedades físicas'!$I$7+'Diseño reactor'!AZ2906*'Propiedades físicas'!$I$6</f>
        <v>2.0008227861064723E-2</v>
      </c>
      <c r="BG2906" s="24">
        <f>AU2906*'Propiedades físicas'!$O$4+'Diseño reactor'!AV2906*'Propiedades físicas'!$O$5+'Diseño reactor'!AW2906*'Propiedades físicas'!$O$8+'Diseño reactor'!AX2906*'Propiedades físicas'!$O$9+'Diseño reactor'!AY2906*'Propiedades físicas'!$O$7+'Diseño reactor'!AZ2906*'Propiedades físicas'!$O$6</f>
        <v>0.15521407123472056</v>
      </c>
      <c r="BH2906" s="54">
        <f t="shared" si="1866"/>
        <v>41073.256195358008</v>
      </c>
      <c r="BI2906" s="34">
        <f t="shared" si="1886"/>
        <v>274.97299506709362</v>
      </c>
      <c r="BJ2906" s="27">
        <f t="shared" si="1867"/>
        <v>4799.4830282563544</v>
      </c>
      <c r="BK2906" s="34">
        <f t="shared" si="1868"/>
        <v>573.03638510585699</v>
      </c>
      <c r="BL2906" s="27">
        <f t="shared" si="1869"/>
        <v>105.82339572066574</v>
      </c>
      <c r="BM2906" s="34">
        <f t="shared" si="1870"/>
        <v>1.1054421768707483</v>
      </c>
      <c r="BN2906" s="45">
        <f t="shared" si="1871"/>
        <v>3231.3114930508846</v>
      </c>
      <c r="BO2906" s="45">
        <f t="shared" si="1872"/>
        <v>113.06827323113026</v>
      </c>
      <c r="BP2906" s="66">
        <f t="shared" si="1873"/>
        <v>6.6870420092181009</v>
      </c>
    </row>
    <row r="2907" spans="8:68">
      <c r="H2907" s="68">
        <v>2902</v>
      </c>
      <c r="I2907" s="31">
        <f>('Propiedades físicas'!$C$10*'Diseño reactor'!H2907)/1000</f>
        <v>2539.9618072026806</v>
      </c>
      <c r="J2907" s="31">
        <f t="shared" si="1851"/>
        <v>0.1795302585680229</v>
      </c>
      <c r="K2907" s="31">
        <f>(I2907*1000)/'Propiedades físicas'!$F$10</f>
        <v>16591.452800823768</v>
      </c>
      <c r="L2907" s="31">
        <f t="shared" si="1852"/>
        <v>2370.2075429748238</v>
      </c>
      <c r="M2907" s="31">
        <f t="shared" si="1853"/>
        <v>14221.245257848943</v>
      </c>
      <c r="N2907" s="31">
        <f t="shared" si="1854"/>
        <v>0.81674967021875389</v>
      </c>
      <c r="O2907" s="32">
        <f t="shared" si="1855"/>
        <v>4.9004980213125231</v>
      </c>
      <c r="P2907" s="33">
        <f t="shared" si="1856"/>
        <v>0.70677086002005352</v>
      </c>
      <c r="Q2907" s="31">
        <f t="shared" si="1857"/>
        <v>4.7737159874421762</v>
      </c>
      <c r="R2907" s="31">
        <f t="shared" si="1858"/>
        <v>9.5169696545208238E-2</v>
      </c>
      <c r="S2907" s="31">
        <f t="shared" si="1859"/>
        <v>0.12678203387034798</v>
      </c>
      <c r="T2907" s="31">
        <f t="shared" si="1860"/>
        <v>1.2815003635336679E-2</v>
      </c>
      <c r="U2907" s="31">
        <f t="shared" si="1861"/>
        <v>1.9941100181554727E-3</v>
      </c>
      <c r="V2907" s="47">
        <f t="shared" si="1874"/>
        <v>6.9990900701015003E-4</v>
      </c>
      <c r="W2907" s="31">
        <f t="shared" si="1862"/>
        <v>0.13465424500170811</v>
      </c>
      <c r="X2907" s="34">
        <f>(S2907*H2907*'Propiedades físicas'!$F$5*60*24*365)/(1000000)</f>
        <v>56944.467425352705</v>
      </c>
      <c r="Y2907" s="34">
        <f>(U2907*H2907*'Propiedades físicas'!$F$7*60*24*365)/(1000000)</f>
        <v>280.10080241387038</v>
      </c>
      <c r="Z2907" s="31">
        <f t="shared" si="1875"/>
        <v>2051.0490357781955</v>
      </c>
      <c r="AA2907" s="31">
        <f t="shared" si="1876"/>
        <v>13853.323795557195</v>
      </c>
      <c r="AB2907" s="31">
        <f t="shared" si="1876"/>
        <v>276.18245937419431</v>
      </c>
      <c r="AC2907" s="31">
        <f t="shared" si="1876"/>
        <v>367.92146229174983</v>
      </c>
      <c r="AD2907" s="31">
        <f t="shared" si="1876"/>
        <v>37.189140549747044</v>
      </c>
      <c r="AE2907" s="31">
        <f t="shared" si="1877"/>
        <v>5.7869072726871815</v>
      </c>
      <c r="AF2907" s="31">
        <f t="shared" si="1878"/>
        <v>16591.452800823768</v>
      </c>
      <c r="AG2907" s="31">
        <f t="shared" si="1879"/>
        <v>0.12362082214261312</v>
      </c>
      <c r="AH2907" s="31">
        <f t="shared" si="1880"/>
        <v>0.83496749572583395</v>
      </c>
      <c r="AI2907" s="31">
        <f t="shared" si="1880"/>
        <v>1.6646068472104009E-2</v>
      </c>
      <c r="AJ2907" s="31">
        <f t="shared" si="1880"/>
        <v>2.2175361417023257E-2</v>
      </c>
      <c r="AK2907" s="31">
        <f t="shared" si="1880"/>
        <v>2.2414637823579015E-3</v>
      </c>
      <c r="AL2907" s="31">
        <f t="shared" si="1881"/>
        <v>3.4878846006781641E-4</v>
      </c>
      <c r="AM2907" s="31">
        <f t="shared" si="1882"/>
        <v>1.0000000000000002</v>
      </c>
      <c r="AN2907" s="31">
        <f>(Z2907*'Propiedades físicas'!$F$4)/1000</f>
        <v>1803.6515010826297</v>
      </c>
      <c r="AO2907" s="31">
        <f>(AA2907*'Propiedades físicas'!$F$6)/1000</f>
        <v>443.86049440965246</v>
      </c>
      <c r="AP2907" s="31">
        <f>(AB2907*'Propiedades físicas'!$F$9)/1000</f>
        <v>170.39076831090915</v>
      </c>
      <c r="AQ2907" s="31">
        <f>(AC2907*'Propiedades físicas'!$F$5)/1000</f>
        <v>108.34183300105158</v>
      </c>
      <c r="AR2907" s="31">
        <f>(AD2907*'Propiedades físicas'!$F$8)/1000</f>
        <v>13.184294107696317</v>
      </c>
      <c r="AS2907" s="31">
        <f>(AE2907*'Propiedades físicas'!$F$7)/1000</f>
        <v>0.53291629074176261</v>
      </c>
      <c r="AT2907" s="31">
        <f t="shared" si="1883"/>
        <v>2539.961807202681</v>
      </c>
      <c r="AU2907" s="31">
        <f t="shared" si="1884"/>
        <v>0.71010969376308575</v>
      </c>
      <c r="AV2907" s="31">
        <f t="shared" si="1887"/>
        <v>0.17475085379275301</v>
      </c>
      <c r="AW2907" s="31">
        <f t="shared" si="1887"/>
        <v>6.7083988360661401E-2</v>
      </c>
      <c r="AX2907" s="31">
        <f t="shared" si="1887"/>
        <v>4.265490634300953E-2</v>
      </c>
      <c r="AY2907" s="31">
        <f t="shared" si="1887"/>
        <v>5.190745022349957E-3</v>
      </c>
      <c r="AZ2907" s="31">
        <f t="shared" si="1888"/>
        <v>2.0981271814030767E-4</v>
      </c>
      <c r="BA2907" s="31">
        <f t="shared" si="1885"/>
        <v>1</v>
      </c>
      <c r="BB2907" s="34">
        <f>AU2907*'Propiedades físicas'!$C$4+'Diseño reactor'!AV2907*'Propiedades físicas'!$C$5+'Diseño reactor'!AW2907*'Propiedades físicas'!$C$8+'Diseño reactor'!AX2907*'Propiedades físicas'!$C$9+'Diseño reactor'!AY2907*'Propiedades físicas'!$C$7+'Diseño reactor'!AZ2907*'Propiedades físicas'!$C$6</f>
        <v>875.29314549486037</v>
      </c>
      <c r="BC2907" s="45">
        <f>AU2907*'Propiedades físicas'!$L$4+'Diseño reactor'!AV2907*'Propiedades físicas'!$L$5+'Diseño reactor'!AW2907*'Propiedades físicas'!$L$8+AX2907*'Propiedades físicas'!$L$9+'Diseño reactor'!AY2907*'Propiedades físicas'!$L$7+'Diseño reactor'!AZ2907*'Propiedades físicas'!$L$6</f>
        <v>2.133129505754352</v>
      </c>
      <c r="BD2907" s="29">
        <f t="shared" si="1864"/>
        <v>1.1780623112223914</v>
      </c>
      <c r="BE2907" s="58">
        <f t="shared" si="1865"/>
        <v>40.952110955491129</v>
      </c>
      <c r="BF2907" s="30">
        <f>AU2907*'Propiedades físicas'!$I$4+'Diseño reactor'!AV2907*'Propiedades físicas'!$I$5+'Diseño reactor'!AW2907*'Propiedades físicas'!$I$8+'Diseño reactor'!AX2907*'Propiedades físicas'!$I$9+'Diseño reactor'!AY2907*'Propiedades físicas'!$I$7+'Diseño reactor'!AZ2907*'Propiedades físicas'!$I$6</f>
        <v>2.0008252384070203E-2</v>
      </c>
      <c r="BG2907" s="24">
        <f>AU2907*'Propiedades físicas'!$O$4+'Diseño reactor'!AV2907*'Propiedades físicas'!$O$5+'Diseño reactor'!AW2907*'Propiedades físicas'!$O$8+'Diseño reactor'!AX2907*'Propiedades físicas'!$O$9+'Diseño reactor'!AY2907*'Propiedades físicas'!$O$7+'Diseño reactor'!AZ2907*'Propiedades físicas'!$O$6</f>
        <v>0.15521521237794966</v>
      </c>
      <c r="BH2907" s="54">
        <f t="shared" si="1866"/>
        <v>41073.202849041321</v>
      </c>
      <c r="BI2907" s="34">
        <f t="shared" si="1886"/>
        <v>274.97429449836119</v>
      </c>
      <c r="BJ2907" s="27">
        <f t="shared" si="1867"/>
        <v>4799.486432751205</v>
      </c>
      <c r="BK2907" s="34">
        <f t="shared" si="1868"/>
        <v>573.04100458812786</v>
      </c>
      <c r="BL2907" s="27">
        <f t="shared" si="1869"/>
        <v>105.82355326015744</v>
      </c>
      <c r="BM2907" s="34">
        <f t="shared" si="1870"/>
        <v>1.1054421768707483</v>
      </c>
      <c r="BN2907" s="45">
        <f t="shared" si="1871"/>
        <v>3232.517837077663</v>
      </c>
      <c r="BO2907" s="45">
        <f t="shared" si="1872"/>
        <v>113.07321058550626</v>
      </c>
      <c r="BP2907" s="66">
        <f t="shared" si="1873"/>
        <v>6.687041519963441</v>
      </c>
    </row>
    <row r="2908" spans="8:68">
      <c r="H2908" s="68">
        <v>2903</v>
      </c>
      <c r="I2908" s="31">
        <f>('Propiedades físicas'!$C$10*'Diseño reactor'!H2908)/1000</f>
        <v>2540.8370524842799</v>
      </c>
      <c r="J2908" s="31">
        <f t="shared" si="1851"/>
        <v>0.1794684155578376</v>
      </c>
      <c r="K2908" s="31">
        <f>(I2908*1000)/'Propiedades físicas'!$F$10</f>
        <v>16597.170048515298</v>
      </c>
      <c r="L2908" s="31">
        <f t="shared" si="1852"/>
        <v>2371.0242926450424</v>
      </c>
      <c r="M2908" s="31">
        <f t="shared" si="1853"/>
        <v>14226.145755870255</v>
      </c>
      <c r="N2908" s="31">
        <f t="shared" si="1854"/>
        <v>0.81674967021875378</v>
      </c>
      <c r="O2908" s="32">
        <f t="shared" si="1855"/>
        <v>4.9004980213125231</v>
      </c>
      <c r="P2908" s="33">
        <f t="shared" si="1856"/>
        <v>0.70680364476381852</v>
      </c>
      <c r="Q2908" s="31">
        <f t="shared" si="1857"/>
        <v>4.7737593828840996</v>
      </c>
      <c r="R2908" s="31">
        <f t="shared" si="1858"/>
        <v>9.5145739695285489E-2</v>
      </c>
      <c r="S2908" s="31">
        <f t="shared" si="1859"/>
        <v>0.12673863842842392</v>
      </c>
      <c r="T2908" s="31">
        <f t="shared" si="1860"/>
        <v>1.2807958545810875E-2</v>
      </c>
      <c r="U2908" s="31">
        <f t="shared" si="1861"/>
        <v>1.9923272138388992E-3</v>
      </c>
      <c r="V2908" s="47">
        <f t="shared" si="1874"/>
        <v>6.9994147345543191E-4</v>
      </c>
      <c r="W2908" s="31">
        <f t="shared" si="1862"/>
        <v>0.13461410449726646</v>
      </c>
      <c r="X2908" s="34">
        <f>(S2908*H2908*'Propiedades físicas'!$F$5*60*24*365)/(1000000)</f>
        <v>56944.592028175073</v>
      </c>
      <c r="Y2908" s="34">
        <f>(U2908*H2908*'Propiedades físicas'!$F$7*60*24*365)/(1000000)</f>
        <v>279.94681609553538</v>
      </c>
      <c r="Z2908" s="31">
        <f t="shared" si="1875"/>
        <v>2051.8509807493651</v>
      </c>
      <c r="AA2908" s="31">
        <f t="shared" si="1876"/>
        <v>13858.223488512542</v>
      </c>
      <c r="AB2908" s="31">
        <f t="shared" si="1876"/>
        <v>276.20808233541379</v>
      </c>
      <c r="AC2908" s="31">
        <f t="shared" si="1876"/>
        <v>367.92226735771465</v>
      </c>
      <c r="AD2908" s="31">
        <f t="shared" si="1876"/>
        <v>37.181503658488971</v>
      </c>
      <c r="AE2908" s="31">
        <f t="shared" si="1877"/>
        <v>5.7837259017743241</v>
      </c>
      <c r="AF2908" s="31">
        <f t="shared" si="1878"/>
        <v>16597.170048515298</v>
      </c>
      <c r="AG2908" s="31">
        <f t="shared" si="1879"/>
        <v>0.12362655650039048</v>
      </c>
      <c r="AH2908" s="31">
        <f t="shared" si="1880"/>
        <v>0.83497508599378545</v>
      </c>
      <c r="AI2908" s="31">
        <f t="shared" si="1880"/>
        <v>1.6641878195380787E-2</v>
      </c>
      <c r="AJ2908" s="31">
        <f t="shared" si="1880"/>
        <v>2.2167771149071716E-2</v>
      </c>
      <c r="AK2908" s="31">
        <f t="shared" si="1880"/>
        <v>2.2402315304237692E-3</v>
      </c>
      <c r="AL2908" s="31">
        <f t="shared" si="1881"/>
        <v>3.4847663094779874E-4</v>
      </c>
      <c r="AM2908" s="31">
        <f t="shared" si="1882"/>
        <v>1</v>
      </c>
      <c r="AN2908" s="31">
        <f>(Z2908*'Propiedades físicas'!$F$4)/1000</f>
        <v>1804.3567154513767</v>
      </c>
      <c r="AO2908" s="31">
        <f>(AA2908*'Propiedades físicas'!$F$6)/1000</f>
        <v>444.0174805719418</v>
      </c>
      <c r="AP2908" s="31">
        <f>(AB2908*'Propiedades físicas'!$F$9)/1000</f>
        <v>170.40657639683351</v>
      </c>
      <c r="AQ2908" s="31">
        <f>(AC2908*'Propiedades físicas'!$F$5)/1000</f>
        <v>108.34207006882625</v>
      </c>
      <c r="AR2908" s="31">
        <f>(AD2908*'Propiedades físicas'!$F$8)/1000</f>
        <v>13.181586677007504</v>
      </c>
      <c r="AS2908" s="31">
        <f>(AE2908*'Propiedades físicas'!$F$7)/1000</f>
        <v>0.53262331829439757</v>
      </c>
      <c r="AT2908" s="31">
        <f t="shared" si="1883"/>
        <v>2540.8370524842799</v>
      </c>
      <c r="AU2908" s="31">
        <f t="shared" si="1884"/>
        <v>0.71014263338421624</v>
      </c>
      <c r="AV2908" s="31">
        <f t="shared" si="1887"/>
        <v>0.17475244236453802</v>
      </c>
      <c r="AW2908" s="31">
        <f t="shared" si="1887"/>
        <v>6.7067101461787987E-2</v>
      </c>
      <c r="AX2908" s="31">
        <f t="shared" si="1887"/>
        <v>4.2640306257694008E-2</v>
      </c>
      <c r="AY2908" s="31">
        <f t="shared" si="1887"/>
        <v>5.1878913935544703E-3</v>
      </c>
      <c r="AZ2908" s="31">
        <f t="shared" si="1888"/>
        <v>2.0962513820932754E-4</v>
      </c>
      <c r="BA2908" s="31">
        <f t="shared" si="1885"/>
        <v>1</v>
      </c>
      <c r="BB2908" s="34">
        <f>AU2908*'Propiedades físicas'!$C$4+'Diseño reactor'!AV2908*'Propiedades físicas'!$C$5+'Diseño reactor'!AW2908*'Propiedades físicas'!$C$8+'Diseño reactor'!AX2908*'Propiedades físicas'!$C$9+'Diseño reactor'!AY2908*'Propiedades físicas'!$C$7+'Diseño reactor'!AZ2908*'Propiedades físicas'!$C$6</f>
        <v>875.29308152937244</v>
      </c>
      <c r="BC2908" s="45">
        <f>AU2908*'Propiedades físicas'!$L$4+'Diseño reactor'!AV2908*'Propiedades físicas'!$L$5+'Diseño reactor'!AW2908*'Propiedades físicas'!$L$8+AX2908*'Propiedades físicas'!$L$9+'Diseño reactor'!AY2908*'Propiedades físicas'!$L$7+'Diseño reactor'!AZ2908*'Propiedades físicas'!$L$6</f>
        <v>2.1331526401435568</v>
      </c>
      <c r="BD2908" s="29">
        <f t="shared" si="1864"/>
        <v>1.1776984437950995</v>
      </c>
      <c r="BE2908" s="58">
        <f t="shared" si="1865"/>
        <v>40.951720777642755</v>
      </c>
      <c r="BF2908" s="30">
        <f>AU2908*'Propiedades físicas'!$I$4+'Diseño reactor'!AV2908*'Propiedades físicas'!$I$5+'Diseño reactor'!AW2908*'Propiedades físicas'!$I$8+'Diseño reactor'!AX2908*'Propiedades físicas'!$I$9+'Diseño reactor'!AY2908*'Propiedades físicas'!$I$7+'Diseño reactor'!AZ2908*'Propiedades físicas'!$I$6</f>
        <v>2.0008276872324208E-2</v>
      </c>
      <c r="BG2908" s="24">
        <f>AU2908*'Propiedades físicas'!$O$4+'Diseño reactor'!AV2908*'Propiedades físicas'!$O$5+'Diseño reactor'!AW2908*'Propiedades físicas'!$O$8+'Diseño reactor'!AX2908*'Propiedades físicas'!$O$9+'Diseño reactor'!AY2908*'Propiedades físicas'!$O$7+'Diseño reactor'!AZ2908*'Propiedades físicas'!$O$6</f>
        <v>0.15521635283631399</v>
      </c>
      <c r="BH2908" s="54">
        <f t="shared" si="1866"/>
        <v>41073.149577711825</v>
      </c>
      <c r="BI2908" s="34">
        <f t="shared" si="1886"/>
        <v>274.9755928096784</v>
      </c>
      <c r="BJ2908" s="27">
        <f t="shared" si="1867"/>
        <v>4799.4898365330082</v>
      </c>
      <c r="BK2908" s="34">
        <f t="shared" si="1868"/>
        <v>573.04562146277715</v>
      </c>
      <c r="BL2908" s="27">
        <f t="shared" si="1869"/>
        <v>105.82371070865152</v>
      </c>
      <c r="BM2908" s="34">
        <f t="shared" si="1870"/>
        <v>1.1054421768707483</v>
      </c>
      <c r="BN2908" s="45">
        <f t="shared" si="1871"/>
        <v>3233.7241903516633</v>
      </c>
      <c r="BO2908" s="45">
        <f t="shared" si="1872"/>
        <v>113.07814499650725</v>
      </c>
      <c r="BP2908" s="66">
        <f t="shared" si="1873"/>
        <v>6.6870410312815913</v>
      </c>
    </row>
    <row r="2909" spans="8:68">
      <c r="H2909" s="68">
        <v>2904</v>
      </c>
      <c r="I2909" s="31">
        <f>('Propiedades físicas'!$C$10*'Diseño reactor'!H2909)/1000</f>
        <v>2541.7122977658801</v>
      </c>
      <c r="J2909" s="31">
        <f t="shared" si="1851"/>
        <v>0.17940661513925707</v>
      </c>
      <c r="K2909" s="31">
        <f>(I2909*1000)/'Propiedades físicas'!$F$10</f>
        <v>16602.887296206827</v>
      </c>
      <c r="L2909" s="31">
        <f t="shared" si="1852"/>
        <v>2371.8410423152609</v>
      </c>
      <c r="M2909" s="31">
        <f t="shared" si="1853"/>
        <v>14231.046253891565</v>
      </c>
      <c r="N2909" s="31">
        <f t="shared" si="1854"/>
        <v>0.81674967021875378</v>
      </c>
      <c r="O2909" s="32">
        <f t="shared" si="1855"/>
        <v>4.9004980213125222</v>
      </c>
      <c r="P2909" s="33">
        <f t="shared" si="1856"/>
        <v>0.7068364099671085</v>
      </c>
      <c r="Q2909" s="31">
        <f t="shared" si="1857"/>
        <v>4.7738027487697225</v>
      </c>
      <c r="R2909" s="31">
        <f t="shared" si="1858"/>
        <v>9.5121794494566786E-2</v>
      </c>
      <c r="S2909" s="31">
        <f t="shared" si="1859"/>
        <v>0.12669527254279925</v>
      </c>
      <c r="T2909" s="31">
        <f t="shared" si="1860"/>
        <v>1.2800919223003294E-2</v>
      </c>
      <c r="U2909" s="31">
        <f t="shared" si="1861"/>
        <v>1.9905465340752937E-3</v>
      </c>
      <c r="V2909" s="47">
        <f t="shared" si="1874"/>
        <v>6.9997392054995213E-4</v>
      </c>
      <c r="W2909" s="31">
        <f t="shared" si="1862"/>
        <v>0.13457398791750574</v>
      </c>
      <c r="X2909" s="34">
        <f>(S2909*H2909*'Propiedades físicas'!$F$5*60*24*365)/(1000000)</f>
        <v>56944.716482509277</v>
      </c>
      <c r="Y2909" s="34">
        <f>(U2909*H2909*'Propiedades físicas'!$F$7*60*24*365)/(1000000)</f>
        <v>279.79295582183119</v>
      </c>
      <c r="Z2909" s="31">
        <f t="shared" si="1875"/>
        <v>2052.6529345444833</v>
      </c>
      <c r="AA2909" s="31">
        <f t="shared" si="1876"/>
        <v>13863.123182427275</v>
      </c>
      <c r="AB2909" s="31">
        <f t="shared" si="1876"/>
        <v>276.23369121222197</v>
      </c>
      <c r="AC2909" s="31">
        <f t="shared" si="1876"/>
        <v>367.92307146428902</v>
      </c>
      <c r="AD2909" s="31">
        <f t="shared" si="1876"/>
        <v>37.173869423601566</v>
      </c>
      <c r="AE2909" s="31">
        <f t="shared" si="1877"/>
        <v>5.7805471349546531</v>
      </c>
      <c r="AF2909" s="31">
        <f t="shared" si="1878"/>
        <v>16602.887296206824</v>
      </c>
      <c r="AG2909" s="31">
        <f t="shared" si="1879"/>
        <v>0.12363228744035637</v>
      </c>
      <c r="AH2909" s="31">
        <f t="shared" si="1880"/>
        <v>0.83498267109206425</v>
      </c>
      <c r="AI2909" s="31">
        <f t="shared" si="1880"/>
        <v>1.6637689956212114E-2</v>
      </c>
      <c r="AJ2909" s="31">
        <f t="shared" si="1880"/>
        <v>2.2160186050792896E-2</v>
      </c>
      <c r="AK2909" s="31">
        <f t="shared" si="1880"/>
        <v>2.2390002871424952E-3</v>
      </c>
      <c r="AL2909" s="31">
        <f t="shared" si="1881"/>
        <v>3.4816517343193103E-4</v>
      </c>
      <c r="AM2909" s="31">
        <f t="shared" si="1882"/>
        <v>1</v>
      </c>
      <c r="AN2909" s="31">
        <f>(Z2909*'Propiedades físicas'!$F$4)/1000</f>
        <v>1805.0619375797278</v>
      </c>
      <c r="AO2909" s="31">
        <f>(AA2909*'Propiedades físicas'!$F$6)/1000</f>
        <v>444.17446676496985</v>
      </c>
      <c r="AP2909" s="31">
        <f>(AB2909*'Propiedades físicas'!$F$9)/1000</f>
        <v>170.42237579338033</v>
      </c>
      <c r="AQ2909" s="31">
        <f>(AC2909*'Propiedades físicas'!$F$5)/1000</f>
        <v>108.3423068540892</v>
      </c>
      <c r="AR2909" s="31">
        <f>(AD2909*'Propiedades físicas'!$F$8)/1000</f>
        <v>13.178880188055222</v>
      </c>
      <c r="AS2909" s="31">
        <f>(AE2909*'Propiedades físicas'!$F$7)/1000</f>
        <v>0.53233058565797398</v>
      </c>
      <c r="AT2909" s="31">
        <f t="shared" si="1883"/>
        <v>2541.712297765881</v>
      </c>
      <c r="AU2909" s="31">
        <f t="shared" si="1884"/>
        <v>0.71017555337256089</v>
      </c>
      <c r="AV2909" s="31">
        <f t="shared" si="1887"/>
        <v>0.17475402985435887</v>
      </c>
      <c r="AW2909" s="31">
        <f t="shared" si="1887"/>
        <v>6.7050222774300033E-2</v>
      </c>
      <c r="AX2909" s="31">
        <f t="shared" si="1887"/>
        <v>4.262571611638348E-2</v>
      </c>
      <c r="AY2909" s="31">
        <f t="shared" si="1887"/>
        <v>5.1850401005807062E-3</v>
      </c>
      <c r="AZ2909" s="31">
        <f t="shared" si="1888"/>
        <v>2.0943778181577944E-4</v>
      </c>
      <c r="BA2909" s="31">
        <f t="shared" si="1885"/>
        <v>0.99999999999999978</v>
      </c>
      <c r="BB2909" s="34">
        <f>AU2909*'Propiedades físicas'!$C$4+'Diseño reactor'!AV2909*'Propiedades físicas'!$C$5+'Diseño reactor'!AW2909*'Propiedades físicas'!$C$8+'Diseño reactor'!AX2909*'Propiedades físicas'!$C$9+'Diseño reactor'!AY2909*'Propiedades físicas'!$C$7+'Diseño reactor'!AZ2909*'Propiedades físicas'!$C$6</f>
        <v>875.2930176387548</v>
      </c>
      <c r="BC2909" s="45">
        <f>AU2909*'Propiedades físicas'!$L$4+'Diseño reactor'!AV2909*'Propiedades físicas'!$L$5+'Diseño reactor'!AW2909*'Propiedades físicas'!$L$8+AX2909*'Propiedades físicas'!$L$9+'Diseño reactor'!AY2909*'Propiedades físicas'!$L$7+'Diseño reactor'!AZ2909*'Propiedades físicas'!$L$6</f>
        <v>2.1331757602421133</v>
      </c>
      <c r="BD2909" s="29">
        <f t="shared" si="1864"/>
        <v>1.1773348013029561</v>
      </c>
      <c r="BE2909" s="58">
        <f t="shared" si="1865"/>
        <v>40.951330843362776</v>
      </c>
      <c r="BF2909" s="30">
        <f>AU2909*'Propiedades físicas'!$I$4+'Diseño reactor'!AV2909*'Propiedades físicas'!$I$5+'Diseño reactor'!AW2909*'Propiedades físicas'!$I$8+'Diseño reactor'!AX2909*'Propiedades físicas'!$I$9+'Diseño reactor'!AY2909*'Propiedades físicas'!$I$7+'Diseño reactor'!AZ2909*'Propiedades físicas'!$I$6</f>
        <v>2.0008301325877709E-2</v>
      </c>
      <c r="BG2909" s="24">
        <f>AU2909*'Propiedades físicas'!$O$4+'Diseño reactor'!AV2909*'Propiedades físicas'!$O$5+'Diseño reactor'!AW2909*'Propiedades físicas'!$O$8+'Diseño reactor'!AX2909*'Propiedades físicas'!$O$9+'Diseño reactor'!AY2909*'Propiedades físicas'!$O$7+'Diseño reactor'!AZ2909*'Propiedades físicas'!$O$6</f>
        <v>0.15521749261042253</v>
      </c>
      <c r="BH2909" s="54">
        <f t="shared" si="1866"/>
        <v>41073.096381259289</v>
      </c>
      <c r="BI2909" s="34">
        <f t="shared" si="1886"/>
        <v>274.97689000238694</v>
      </c>
      <c r="BJ2909" s="27">
        <f t="shared" si="1867"/>
        <v>4799.4932396010818</v>
      </c>
      <c r="BK2909" s="34">
        <f t="shared" si="1868"/>
        <v>573.05023573196445</v>
      </c>
      <c r="BL2909" s="27">
        <f t="shared" si="1869"/>
        <v>105.82386806622523</v>
      </c>
      <c r="BM2909" s="34">
        <f t="shared" si="1870"/>
        <v>1.1054421768707483</v>
      </c>
      <c r="BN2909" s="45">
        <f t="shared" si="1871"/>
        <v>3234.9305528644086</v>
      </c>
      <c r="BO2909" s="45">
        <f t="shared" si="1872"/>
        <v>113.08307646676447</v>
      </c>
      <c r="BP2909" s="66">
        <f t="shared" si="1873"/>
        <v>6.687040543171733</v>
      </c>
    </row>
    <row r="2910" spans="8:68">
      <c r="H2910" s="68">
        <v>2905</v>
      </c>
      <c r="I2910" s="31">
        <f>('Propiedades físicas'!$C$10*'Diseño reactor'!H2910)/1000</f>
        <v>2542.5875430474798</v>
      </c>
      <c r="J2910" s="31">
        <f t="shared" si="1851"/>
        <v>0.17934485726829691</v>
      </c>
      <c r="K2910" s="31">
        <f>(I2910*1000)/'Propiedades físicas'!$F$10</f>
        <v>16608.60454389836</v>
      </c>
      <c r="L2910" s="31">
        <f t="shared" si="1852"/>
        <v>2372.6577919854799</v>
      </c>
      <c r="M2910" s="31">
        <f t="shared" si="1853"/>
        <v>14235.946751912879</v>
      </c>
      <c r="N2910" s="31">
        <f t="shared" si="1854"/>
        <v>0.81674967021875389</v>
      </c>
      <c r="O2910" s="32">
        <f t="shared" si="1855"/>
        <v>4.9004980213125231</v>
      </c>
      <c r="P2910" s="33">
        <f t="shared" si="1856"/>
        <v>0.70686915564738773</v>
      </c>
      <c r="Q2910" s="31">
        <f t="shared" si="1857"/>
        <v>4.7738460851290805</v>
      </c>
      <c r="R2910" s="31">
        <f t="shared" si="1858"/>
        <v>9.509786093499005E-2</v>
      </c>
      <c r="S2910" s="31">
        <f t="shared" si="1859"/>
        <v>0.12665193618344298</v>
      </c>
      <c r="T2910" s="31">
        <f t="shared" si="1860"/>
        <v>1.2793885660675207E-2</v>
      </c>
      <c r="U2910" s="31">
        <f t="shared" si="1861"/>
        <v>1.988767975700835E-3</v>
      </c>
      <c r="V2910" s="47">
        <f t="shared" si="1874"/>
        <v>7.0000634831100534E-4</v>
      </c>
      <c r="W2910" s="31">
        <f t="shared" si="1862"/>
        <v>0.13453389524104281</v>
      </c>
      <c r="X2910" s="34">
        <f>(S2910*H2910*'Propiedades físicas'!$F$5*60*24*365)/(1000000)</f>
        <v>56944.84078857649</v>
      </c>
      <c r="Y2910" s="34">
        <f>(U2910*H2910*'Propiedades físicas'!$F$7*60*24*365)/(1000000)</f>
        <v>279.63922145639623</v>
      </c>
      <c r="Z2910" s="31">
        <f t="shared" si="1875"/>
        <v>2053.4548971556615</v>
      </c>
      <c r="AA2910" s="31">
        <f t="shared" si="1876"/>
        <v>13868.022877299978</v>
      </c>
      <c r="AB2910" s="31">
        <f t="shared" si="1876"/>
        <v>276.25928601614612</v>
      </c>
      <c r="AC2910" s="31">
        <f t="shared" si="1876"/>
        <v>367.92387461290184</v>
      </c>
      <c r="AD2910" s="31">
        <f t="shared" si="1876"/>
        <v>37.166237844261474</v>
      </c>
      <c r="AE2910" s="31">
        <f t="shared" si="1877"/>
        <v>5.7773709694109261</v>
      </c>
      <c r="AF2910" s="31">
        <f t="shared" si="1878"/>
        <v>16608.60454389836</v>
      </c>
      <c r="AG2910" s="31">
        <f t="shared" si="1879"/>
        <v>0.12363801496556531</v>
      </c>
      <c r="AH2910" s="31">
        <f t="shared" si="1880"/>
        <v>0.83499025102592306</v>
      </c>
      <c r="AI2910" s="31">
        <f t="shared" si="1880"/>
        <v>1.663350375318785E-2</v>
      </c>
      <c r="AJ2910" s="31">
        <f t="shared" si="1880"/>
        <v>2.2152606116934072E-2</v>
      </c>
      <c r="AK2910" s="31">
        <f t="shared" si="1880"/>
        <v>2.2377700514228656E-3</v>
      </c>
      <c r="AL2910" s="31">
        <f t="shared" si="1881"/>
        <v>3.4785408696683107E-4</v>
      </c>
      <c r="AM2910" s="31">
        <f t="shared" si="1882"/>
        <v>1</v>
      </c>
      <c r="AN2910" s="31">
        <f>(Z2910*'Propiedades físicas'!$F$4)/1000</f>
        <v>1805.7671674607457</v>
      </c>
      <c r="AO2910" s="31">
        <f>(AA2910*'Propiedades físicas'!$F$6)/1000</f>
        <v>444.3314529886913</v>
      </c>
      <c r="AP2910" s="31">
        <f>(AB2910*'Propiedades físicas'!$F$9)/1000</f>
        <v>170.43816650766135</v>
      </c>
      <c r="AQ2910" s="31">
        <f>(AC2910*'Propiedades físicas'!$F$5)/1000</f>
        <v>108.34254335726121</v>
      </c>
      <c r="AR2910" s="31">
        <f>(AD2910*'Propiedades físicas'!$F$8)/1000</f>
        <v>13.176174640547574</v>
      </c>
      <c r="AS2910" s="31">
        <f>(AE2910*'Propiedades físicas'!$F$7)/1000</f>
        <v>0.53203809257305212</v>
      </c>
      <c r="AT2910" s="31">
        <f t="shared" si="1883"/>
        <v>2542.5875430474803</v>
      </c>
      <c r="AU2910" s="31">
        <f t="shared" si="1884"/>
        <v>0.7102084537456671</v>
      </c>
      <c r="AV2910" s="31">
        <f t="shared" si="1887"/>
        <v>0.17475561626331537</v>
      </c>
      <c r="AW2910" s="31">
        <f t="shared" si="1887"/>
        <v>6.7033352292514781E-2</v>
      </c>
      <c r="AX2910" s="31">
        <f t="shared" si="1887"/>
        <v>4.2611135908974293E-2</v>
      </c>
      <c r="AY2910" s="31">
        <f t="shared" si="1887"/>
        <v>5.1821911409016611E-3</v>
      </c>
      <c r="AZ2910" s="31">
        <f t="shared" si="1888"/>
        <v>2.0925064862677842E-4</v>
      </c>
      <c r="BA2910" s="31">
        <f t="shared" si="1885"/>
        <v>1</v>
      </c>
      <c r="BB2910" s="34">
        <f>AU2910*'Propiedades físicas'!$C$4+'Diseño reactor'!AV2910*'Propiedades físicas'!$C$5+'Diseño reactor'!AW2910*'Propiedades físicas'!$C$8+'Diseño reactor'!AX2910*'Propiedades físicas'!$C$9+'Diseño reactor'!AY2910*'Propiedades físicas'!$C$7+'Diseño reactor'!AZ2910*'Propiedades físicas'!$C$6</f>
        <v>875.29295382290229</v>
      </c>
      <c r="BC2910" s="45">
        <f>AU2910*'Propiedades físicas'!$L$4+'Diseño reactor'!AV2910*'Propiedades físicas'!$L$5+'Diseño reactor'!AW2910*'Propiedades físicas'!$L$8+AX2910*'Propiedades físicas'!$L$9+'Diseño reactor'!AY2910*'Propiedades físicas'!$L$7+'Diseño reactor'!AZ2910*'Propiedades físicas'!$L$6</f>
        <v>2.1331988660632031</v>
      </c>
      <c r="BD2910" s="29">
        <f t="shared" si="1864"/>
        <v>1.1769713835372713</v>
      </c>
      <c r="BE2910" s="58">
        <f t="shared" si="1865"/>
        <v>40.950941152422772</v>
      </c>
      <c r="BF2910" s="30">
        <f>AU2910*'Propiedades físicas'!$I$4+'Diseño reactor'!AV2910*'Propiedades físicas'!$I$5+'Diseño reactor'!AW2910*'Propiedades físicas'!$I$8+'Diseño reactor'!AX2910*'Propiedades físicas'!$I$9+'Diseño reactor'!AY2910*'Propiedades físicas'!$I$7+'Diseño reactor'!AZ2910*'Propiedades físicas'!$I$6</f>
        <v>2.0008325744781605E-2</v>
      </c>
      <c r="BG2910" s="24">
        <f>AU2910*'Propiedades físicas'!$O$4+'Diseño reactor'!AV2910*'Propiedades físicas'!$O$5+'Diseño reactor'!AW2910*'Propiedades físicas'!$O$8+'Diseño reactor'!AX2910*'Propiedades físicas'!$O$9+'Diseño reactor'!AY2910*'Propiedades físicas'!$O$7+'Diseño reactor'!AZ2910*'Propiedades físicas'!$O$6</f>
        <v>0.15521863170088379</v>
      </c>
      <c r="BH2910" s="54">
        <f t="shared" si="1866"/>
        <v>41073.043259573773</v>
      </c>
      <c r="BI2910" s="34">
        <f t="shared" si="1886"/>
        <v>274.97818607782693</v>
      </c>
      <c r="BJ2910" s="27">
        <f t="shared" si="1867"/>
        <v>4799.4966419547854</v>
      </c>
      <c r="BK2910" s="34">
        <f t="shared" si="1868"/>
        <v>573.05484739785254</v>
      </c>
      <c r="BL2910" s="27">
        <f t="shared" si="1869"/>
        <v>105.82402533295581</v>
      </c>
      <c r="BM2910" s="34">
        <f t="shared" si="1870"/>
        <v>1.1054421768707483</v>
      </c>
      <c r="BN2910" s="45">
        <f t="shared" si="1871"/>
        <v>3236.1369246074478</v>
      </c>
      <c r="BO2910" s="45">
        <f t="shared" si="1872"/>
        <v>113.08800499890587</v>
      </c>
      <c r="BP2910" s="66">
        <f t="shared" si="1873"/>
        <v>6.6870400556330631</v>
      </c>
    </row>
    <row r="2911" spans="8:68">
      <c r="H2911" s="68">
        <v>2906</v>
      </c>
      <c r="I2911" s="31">
        <f>('Propiedades físicas'!$C$10*'Diseño reactor'!H2911)/1000</f>
        <v>2543.4627883290796</v>
      </c>
      <c r="J2911" s="31">
        <f t="shared" si="1851"/>
        <v>0.17928314190103323</v>
      </c>
      <c r="K2911" s="31">
        <f>(I2911*1000)/'Propiedades físicas'!$F$10</f>
        <v>16614.321791589893</v>
      </c>
      <c r="L2911" s="31">
        <f t="shared" si="1852"/>
        <v>2373.4745416556989</v>
      </c>
      <c r="M2911" s="31">
        <f t="shared" si="1853"/>
        <v>14240.847249934193</v>
      </c>
      <c r="N2911" s="31">
        <f t="shared" si="1854"/>
        <v>0.81674967021875389</v>
      </c>
      <c r="O2911" s="32">
        <f t="shared" si="1855"/>
        <v>4.9004980213125231</v>
      </c>
      <c r="P2911" s="33">
        <f t="shared" si="1856"/>
        <v>0.70690188182210034</v>
      </c>
      <c r="Q2911" s="31">
        <f t="shared" si="1857"/>
        <v>4.7738893919921601</v>
      </c>
      <c r="R2911" s="31">
        <f t="shared" si="1858"/>
        <v>9.5073939008499961E-2</v>
      </c>
      <c r="S2911" s="31">
        <f t="shared" si="1859"/>
        <v>0.12660862932036443</v>
      </c>
      <c r="T2911" s="31">
        <f t="shared" si="1860"/>
        <v>1.2786857852596218E-2</v>
      </c>
      <c r="U2911" s="31">
        <f t="shared" si="1861"/>
        <v>1.9869915355573515E-3</v>
      </c>
      <c r="V2911" s="47">
        <f t="shared" si="1874"/>
        <v>7.0003875675586646E-4</v>
      </c>
      <c r="W2911" s="31">
        <f t="shared" si="1862"/>
        <v>0.13449382644651997</v>
      </c>
      <c r="X2911" s="34">
        <f>(S2911*H2911*'Propiedades físicas'!$F$5*60*24*365)/(1000000)</f>
        <v>56944.964946597407</v>
      </c>
      <c r="Y2911" s="34">
        <f>(U2911*H2911*'Propiedades físicas'!$F$7*60*24*365)/(1000000)</f>
        <v>279.48561286305119</v>
      </c>
      <c r="Z2911" s="31">
        <f t="shared" si="1875"/>
        <v>2054.2568685750234</v>
      </c>
      <c r="AA2911" s="31">
        <f t="shared" si="1876"/>
        <v>13872.922573129217</v>
      </c>
      <c r="AB2911" s="31">
        <f t="shared" si="1876"/>
        <v>276.2848667587009</v>
      </c>
      <c r="AC2911" s="31">
        <f t="shared" si="1876"/>
        <v>367.92467680497901</v>
      </c>
      <c r="AD2911" s="31">
        <f t="shared" si="1876"/>
        <v>37.158608919644607</v>
      </c>
      <c r="AE2911" s="31">
        <f t="shared" si="1877"/>
        <v>5.7741974023296638</v>
      </c>
      <c r="AF2911" s="31">
        <f t="shared" si="1878"/>
        <v>16614.321791589897</v>
      </c>
      <c r="AG2911" s="31">
        <f t="shared" si="1879"/>
        <v>0.12364373907906852</v>
      </c>
      <c r="AH2911" s="31">
        <f t="shared" si="1880"/>
        <v>0.83499782580060744</v>
      </c>
      <c r="AI2911" s="31">
        <f t="shared" si="1880"/>
        <v>1.6629319584899046E-2</v>
      </c>
      <c r="AJ2911" s="31">
        <f t="shared" si="1880"/>
        <v>2.2145031342249613E-2</v>
      </c>
      <c r="AK2911" s="31">
        <f t="shared" si="1880"/>
        <v>2.2365408221751274E-3</v>
      </c>
      <c r="AL2911" s="31">
        <f t="shared" si="1881"/>
        <v>3.4754337100010544E-4</v>
      </c>
      <c r="AM2911" s="31">
        <f t="shared" si="1882"/>
        <v>0.99999999999999989</v>
      </c>
      <c r="AN2911" s="31">
        <f>(Z2911*'Propiedades físicas'!$F$4)/1000</f>
        <v>1806.4724050875041</v>
      </c>
      <c r="AO2911" s="31">
        <f>(AA2911*'Propiedades físicas'!$F$6)/1000</f>
        <v>444.48843924306016</v>
      </c>
      <c r="AP2911" s="31">
        <f>(AB2911*'Propiedades físicas'!$F$9)/1000</f>
        <v>170.45394854678051</v>
      </c>
      <c r="AQ2911" s="31">
        <f>(AC2911*'Propiedades físicas'!$F$5)/1000</f>
        <v>108.34277957876219</v>
      </c>
      <c r="AR2911" s="31">
        <f>(AD2911*'Propiedades físicas'!$F$8)/1000</f>
        <v>13.173470034192402</v>
      </c>
      <c r="AS2911" s="31">
        <f>(AE2911*'Propiedades físicas'!$F$7)/1000</f>
        <v>0.53174583878053872</v>
      </c>
      <c r="AT2911" s="31">
        <f t="shared" si="1883"/>
        <v>2543.4627883290791</v>
      </c>
      <c r="AU2911" s="31">
        <f t="shared" si="1884"/>
        <v>0.71024133452106097</v>
      </c>
      <c r="AV2911" s="31">
        <f t="shared" si="1887"/>
        <v>0.17475720159250516</v>
      </c>
      <c r="AW2911" s="31">
        <f t="shared" si="1887"/>
        <v>6.7016490010754104E-2</v>
      </c>
      <c r="AX2911" s="31">
        <f t="shared" si="1887"/>
        <v>4.2596565625376295E-2</v>
      </c>
      <c r="AY2911" s="31">
        <f t="shared" si="1887"/>
        <v>5.1793445119936972E-3</v>
      </c>
      <c r="AZ2911" s="31">
        <f t="shared" si="1888"/>
        <v>2.090637383100335E-4</v>
      </c>
      <c r="BA2911" s="31">
        <f t="shared" si="1885"/>
        <v>1.0000000000000002</v>
      </c>
      <c r="BB2911" s="34">
        <f>AU2911*'Propiedades físicas'!$C$4+'Diseño reactor'!AV2911*'Propiedades físicas'!$C$5+'Diseño reactor'!AW2911*'Propiedades físicas'!$C$8+'Diseño reactor'!AX2911*'Propiedades físicas'!$C$9+'Diseño reactor'!AY2911*'Propiedades físicas'!$C$7+'Diseño reactor'!AZ2911*'Propiedades físicas'!$C$6</f>
        <v>875.29289008170861</v>
      </c>
      <c r="BC2911" s="45">
        <f>AU2911*'Propiedades físicas'!$L$4+'Diseño reactor'!AV2911*'Propiedades físicas'!$L$5+'Diseño reactor'!AW2911*'Propiedades físicas'!$L$8+AX2911*'Propiedades físicas'!$L$9+'Diseño reactor'!AY2911*'Propiedades físicas'!$L$7+'Diseño reactor'!AZ2911*'Propiedades físicas'!$L$6</f>
        <v>2.1332219576199845</v>
      </c>
      <c r="BD2911" s="29">
        <f t="shared" si="1864"/>
        <v>1.1766081902896222</v>
      </c>
      <c r="BE2911" s="58">
        <f t="shared" si="1865"/>
        <v>40.950551704594609</v>
      </c>
      <c r="BF2911" s="30">
        <f>AU2911*'Propiedades físicas'!$I$4+'Diseño reactor'!AV2911*'Propiedades físicas'!$I$5+'Diseño reactor'!AW2911*'Propiedades físicas'!$I$8+'Diseño reactor'!AX2911*'Propiedades físicas'!$I$9+'Diseño reactor'!AY2911*'Propiedades físicas'!$I$7+'Diseño reactor'!AZ2911*'Propiedades físicas'!$I$6</f>
        <v>2.0008350129086687E-2</v>
      </c>
      <c r="BG2911" s="24">
        <f>AU2911*'Propiedades físicas'!$O$4+'Diseño reactor'!AV2911*'Propiedades físicas'!$O$5+'Diseño reactor'!AW2911*'Propiedades físicas'!$O$8+'Diseño reactor'!AX2911*'Propiedades físicas'!$O$9+'Diseño reactor'!AY2911*'Propiedades físicas'!$O$7+'Diseño reactor'!AZ2911*'Propiedades físicas'!$O$6</f>
        <v>0.15521977010830509</v>
      </c>
      <c r="BH2911" s="54">
        <f t="shared" si="1866"/>
        <v>41072.990212545439</v>
      </c>
      <c r="BI2911" s="34">
        <f t="shared" si="1886"/>
        <v>274.9794810373362</v>
      </c>
      <c r="BJ2911" s="27">
        <f t="shared" si="1867"/>
        <v>4799.5000435934471</v>
      </c>
      <c r="BK2911" s="34">
        <f t="shared" si="1868"/>
        <v>573.05945646259624</v>
      </c>
      <c r="BL2911" s="27">
        <f t="shared" si="1869"/>
        <v>105.82418250892033</v>
      </c>
      <c r="BM2911" s="34">
        <f t="shared" si="1870"/>
        <v>1.1054421768707483</v>
      </c>
      <c r="BN2911" s="45">
        <f t="shared" si="1871"/>
        <v>3237.3433055723267</v>
      </c>
      <c r="BO2911" s="45">
        <f t="shared" si="1872"/>
        <v>113.09293059555647</v>
      </c>
      <c r="BP2911" s="66">
        <f t="shared" si="1873"/>
        <v>6.6870395686647708</v>
      </c>
    </row>
    <row r="2912" spans="8:68">
      <c r="H2912" s="68">
        <v>2907</v>
      </c>
      <c r="I2912" s="31">
        <f>('Propiedades físicas'!$C$10*'Diseño reactor'!H2912)/1000</f>
        <v>2544.3380336106798</v>
      </c>
      <c r="J2912" s="31">
        <f t="shared" si="1851"/>
        <v>0.1792214689936025</v>
      </c>
      <c r="K2912" s="31">
        <f>(I2912*1000)/'Propiedades físicas'!$F$10</f>
        <v>16620.039039281422</v>
      </c>
      <c r="L2912" s="31">
        <f t="shared" si="1852"/>
        <v>2374.2912913259174</v>
      </c>
      <c r="M2912" s="31">
        <f t="shared" si="1853"/>
        <v>14245.747747955504</v>
      </c>
      <c r="N2912" s="31">
        <f t="shared" si="1854"/>
        <v>0.81674967021875389</v>
      </c>
      <c r="O2912" s="32">
        <f t="shared" si="1855"/>
        <v>4.9004980213125231</v>
      </c>
      <c r="P2912" s="33">
        <f t="shared" si="1856"/>
        <v>0.70693458850866941</v>
      </c>
      <c r="Q2912" s="31">
        <f t="shared" si="1857"/>
        <v>4.7739326693889099</v>
      </c>
      <c r="R2912" s="31">
        <f t="shared" si="1858"/>
        <v>9.5050028707047984E-2</v>
      </c>
      <c r="S2912" s="31">
        <f t="shared" si="1859"/>
        <v>0.12656535192361348</v>
      </c>
      <c r="T2912" s="31">
        <f t="shared" si="1860"/>
        <v>1.2779835792544271E-2</v>
      </c>
      <c r="U2912" s="31">
        <f t="shared" si="1861"/>
        <v>1.9852172104923137E-3</v>
      </c>
      <c r="V2912" s="47">
        <f t="shared" si="1874"/>
        <v>7.0007114590178916E-4</v>
      </c>
      <c r="W2912" s="31">
        <f t="shared" si="1862"/>
        <v>0.13445378151260506</v>
      </c>
      <c r="X2912" s="34">
        <f>(S2912*H2912*'Propiedades físicas'!$F$5*60*24*365)/(1000000)</f>
        <v>56945.088956792388</v>
      </c>
      <c r="Y2912" s="34">
        <f>(U2912*H2912*'Propiedades físicas'!$F$7*60*24*365)/(1000000)</f>
        <v>279.33212990579892</v>
      </c>
      <c r="Z2912" s="31">
        <f t="shared" si="1875"/>
        <v>2055.058848794702</v>
      </c>
      <c r="AA2912" s="31">
        <f t="shared" si="1876"/>
        <v>13877.82226991356</v>
      </c>
      <c r="AB2912" s="31">
        <f t="shared" si="1876"/>
        <v>276.31043345138846</v>
      </c>
      <c r="AC2912" s="31">
        <f t="shared" si="1876"/>
        <v>367.92547804194442</v>
      </c>
      <c r="AD2912" s="31">
        <f t="shared" si="1876"/>
        <v>37.150982648926195</v>
      </c>
      <c r="AE2912" s="31">
        <f t="shared" si="1877"/>
        <v>5.7710264309011556</v>
      </c>
      <c r="AF2912" s="31">
        <f t="shared" si="1878"/>
        <v>16620.039039281426</v>
      </c>
      <c r="AG2912" s="31">
        <f t="shared" si="1879"/>
        <v>0.12364945978391356</v>
      </c>
      <c r="AH2912" s="31">
        <f t="shared" si="1880"/>
        <v>0.83500539542135599</v>
      </c>
      <c r="AI2912" s="31">
        <f t="shared" si="1880"/>
        <v>1.6625137449937953E-2</v>
      </c>
      <c r="AJ2912" s="31">
        <f t="shared" si="1880"/>
        <v>2.2137461721500974E-2</v>
      </c>
      <c r="AK2912" s="31">
        <f t="shared" si="1880"/>
        <v>2.2353125983109864E-3</v>
      </c>
      <c r="AL2912" s="31">
        <f t="shared" si="1881"/>
        <v>3.4723302498034734E-4</v>
      </c>
      <c r="AM2912" s="31">
        <f t="shared" si="1882"/>
        <v>0.99999999999999989</v>
      </c>
      <c r="AN2912" s="31">
        <f>(Z2912*'Propiedades físicas'!$F$4)/1000</f>
        <v>1807.1776504530851</v>
      </c>
      <c r="AO2912" s="31">
        <f>(AA2912*'Propiedades físicas'!$F$6)/1000</f>
        <v>444.64542552803044</v>
      </c>
      <c r="AP2912" s="31">
        <f>(AB2912*'Propiedades físicas'!$F$9)/1000</f>
        <v>170.46972191783411</v>
      </c>
      <c r="AQ2912" s="31">
        <f>(AC2912*'Propiedades físicas'!$F$5)/1000</f>
        <v>108.34301551901139</v>
      </c>
      <c r="AR2912" s="31">
        <f>(AD2912*'Propiedades físicas'!$F$8)/1000</f>
        <v>13.17076636869731</v>
      </c>
      <c r="AS2912" s="31">
        <f>(AE2912*'Propiedades físicas'!$F$7)/1000</f>
        <v>0.53145382402168739</v>
      </c>
      <c r="AT2912" s="31">
        <f t="shared" si="1883"/>
        <v>2544.3380336106802</v>
      </c>
      <c r="AU2912" s="31">
        <f t="shared" si="1884"/>
        <v>0.71027419571624772</v>
      </c>
      <c r="AV2912" s="31">
        <f t="shared" si="1887"/>
        <v>0.17475878584302432</v>
      </c>
      <c r="AW2912" s="31">
        <f t="shared" si="1887"/>
        <v>6.6999635923344611E-2</v>
      </c>
      <c r="AX2912" s="31">
        <f t="shared" si="1887"/>
        <v>4.2582005255512916E-2</v>
      </c>
      <c r="AY2912" s="31">
        <f t="shared" si="1887"/>
        <v>5.1765002113365504E-3</v>
      </c>
      <c r="AZ2912" s="31">
        <f t="shared" si="1888"/>
        <v>2.0887705053384718E-4</v>
      </c>
      <c r="BA2912" s="31">
        <f t="shared" si="1885"/>
        <v>0.99999999999999989</v>
      </c>
      <c r="BB2912" s="34">
        <f>AU2912*'Propiedades físicas'!$C$4+'Diseño reactor'!AV2912*'Propiedades físicas'!$C$5+'Diseño reactor'!AW2912*'Propiedades físicas'!$C$8+'Diseño reactor'!AX2912*'Propiedades físicas'!$C$9+'Diseño reactor'!AY2912*'Propiedades físicas'!$C$7+'Diseño reactor'!AZ2912*'Propiedades físicas'!$C$6</f>
        <v>875.29282641506722</v>
      </c>
      <c r="BC2912" s="45">
        <f>AU2912*'Propiedades físicas'!$L$4+'Diseño reactor'!AV2912*'Propiedades físicas'!$L$5+'Diseño reactor'!AW2912*'Propiedades físicas'!$L$8+AX2912*'Propiedades físicas'!$L$9+'Diseño reactor'!AY2912*'Propiedades físicas'!$L$7+'Diseño reactor'!AZ2912*'Propiedades físicas'!$L$6</f>
        <v>2.1332450349256025</v>
      </c>
      <c r="BD2912" s="29">
        <f t="shared" si="1864"/>
        <v>1.1762452213518408</v>
      </c>
      <c r="BE2912" s="58">
        <f t="shared" si="1865"/>
        <v>40.950162499650453</v>
      </c>
      <c r="BF2912" s="30">
        <f>AU2912*'Propiedades físicas'!$I$4+'Diseño reactor'!AV2912*'Propiedades físicas'!$I$5+'Diseño reactor'!AW2912*'Propiedades físicas'!$I$8+'Diseño reactor'!AX2912*'Propiedades físicas'!$I$9+'Diseño reactor'!AY2912*'Propiedades físicas'!$I$7+'Diseño reactor'!AZ2912*'Propiedades físicas'!$I$6</f>
        <v>2.0008374478843658E-2</v>
      </c>
      <c r="BG2912" s="24">
        <f>AU2912*'Propiedades físicas'!$O$4+'Diseño reactor'!AV2912*'Propiedades físicas'!$O$5+'Diseño reactor'!AW2912*'Propiedades físicas'!$O$8+'Diseño reactor'!AX2912*'Propiedades físicas'!$O$9+'Diseño reactor'!AY2912*'Propiedades físicas'!$O$7+'Diseño reactor'!AZ2912*'Propiedades físicas'!$O$6</f>
        <v>0.1552209078332934</v>
      </c>
      <c r="BH2912" s="54">
        <f t="shared" si="1866"/>
        <v>41072.93724006469</v>
      </c>
      <c r="BI2912" s="34">
        <f t="shared" si="1886"/>
        <v>274.98077488225027</v>
      </c>
      <c r="BJ2912" s="27">
        <f t="shared" si="1867"/>
        <v>4799.5034445164156</v>
      </c>
      <c r="BK2912" s="34">
        <f t="shared" si="1868"/>
        <v>573.0640629283514</v>
      </c>
      <c r="BL2912" s="27">
        <f t="shared" si="1869"/>
        <v>105.82433959419583</v>
      </c>
      <c r="BM2912" s="34">
        <f t="shared" si="1870"/>
        <v>1.1054421768707483</v>
      </c>
      <c r="BN2912" s="45">
        <f t="shared" si="1871"/>
        <v>3238.5496957506016</v>
      </c>
      <c r="BO2912" s="45">
        <f t="shared" si="1872"/>
        <v>113.09785325933798</v>
      </c>
      <c r="BP2912" s="66">
        <f t="shared" si="1873"/>
        <v>6.6870390822660415</v>
      </c>
    </row>
    <row r="2913" spans="8:68">
      <c r="H2913" s="68">
        <v>2908</v>
      </c>
      <c r="I2913" s="31">
        <f>('Propiedades físicas'!$C$10*'Diseño reactor'!H2913)/1000</f>
        <v>2545.213278892279</v>
      </c>
      <c r="J2913" s="31">
        <f t="shared" si="1851"/>
        <v>0.17915983850220171</v>
      </c>
      <c r="K2913" s="31">
        <f>(I2913*1000)/'Propiedades físicas'!$F$10</f>
        <v>16625.756286972952</v>
      </c>
      <c r="L2913" s="31">
        <f t="shared" si="1852"/>
        <v>2375.108040996136</v>
      </c>
      <c r="M2913" s="31">
        <f t="shared" si="1853"/>
        <v>14250.648245976816</v>
      </c>
      <c r="N2913" s="31">
        <f t="shared" si="1854"/>
        <v>0.81674967021875378</v>
      </c>
      <c r="O2913" s="32">
        <f t="shared" si="1855"/>
        <v>4.9004980213125222</v>
      </c>
      <c r="P2913" s="33">
        <f t="shared" si="1856"/>
        <v>0.70696727572449691</v>
      </c>
      <c r="Q2913" s="31">
        <f t="shared" si="1857"/>
        <v>4.7739759173492429</v>
      </c>
      <c r="R2913" s="31">
        <f t="shared" si="1858"/>
        <v>9.5026130022592456E-2</v>
      </c>
      <c r="S2913" s="31">
        <f t="shared" si="1859"/>
        <v>0.12652210396328017</v>
      </c>
      <c r="T2913" s="31">
        <f t="shared" si="1860"/>
        <v>1.2772819474305626E-2</v>
      </c>
      <c r="U2913" s="31">
        <f t="shared" si="1861"/>
        <v>1.9834449973588201E-3</v>
      </c>
      <c r="V2913" s="47">
        <f t="shared" si="1874"/>
        <v>7.0010351576600671E-4</v>
      </c>
      <c r="W2913" s="31">
        <f t="shared" si="1862"/>
        <v>0.13441376041799122</v>
      </c>
      <c r="X2913" s="34">
        <f>(S2913*H2913*'Propiedades físicas'!$F$5*60*24*365)/(1000000)</f>
        <v>56945.212819381319</v>
      </c>
      <c r="Y2913" s="34">
        <f>(U2913*H2913*'Propiedades físicas'!$F$7*60*24*365)/(1000000)</f>
        <v>279.17877244882436</v>
      </c>
      <c r="Z2913" s="31">
        <f t="shared" si="1875"/>
        <v>2055.860837806837</v>
      </c>
      <c r="AA2913" s="31">
        <f t="shared" si="1876"/>
        <v>13882.721967651598</v>
      </c>
      <c r="AB2913" s="31">
        <f t="shared" si="1876"/>
        <v>276.33598610569885</v>
      </c>
      <c r="AC2913" s="31">
        <f t="shared" si="1876"/>
        <v>367.92627832521873</v>
      </c>
      <c r="AD2913" s="31">
        <f t="shared" si="1876"/>
        <v>37.14335903128076</v>
      </c>
      <c r="AE2913" s="31">
        <f t="shared" si="1877"/>
        <v>5.7678580523194487</v>
      </c>
      <c r="AF2913" s="31">
        <f t="shared" si="1878"/>
        <v>16625.756286972955</v>
      </c>
      <c r="AG2913" s="31">
        <f t="shared" si="1879"/>
        <v>0.12365517708314409</v>
      </c>
      <c r="AH2913" s="31">
        <f t="shared" si="1880"/>
        <v>0.83501295989340041</v>
      </c>
      <c r="AI2913" s="31">
        <f t="shared" si="1880"/>
        <v>1.6620957346898006E-2</v>
      </c>
      <c r="AJ2913" s="31">
        <f t="shared" si="1880"/>
        <v>2.2129897249456611E-2</v>
      </c>
      <c r="AK2913" s="31">
        <f t="shared" si="1880"/>
        <v>2.2340853787435997E-3</v>
      </c>
      <c r="AL2913" s="31">
        <f t="shared" si="1881"/>
        <v>3.4692304835713434E-4</v>
      </c>
      <c r="AM2913" s="31">
        <f t="shared" si="1882"/>
        <v>0.99999999999999989</v>
      </c>
      <c r="AN2913" s="31">
        <f>(Z2913*'Propiedades físicas'!$F$4)/1000</f>
        <v>1807.8829035505764</v>
      </c>
      <c r="AO2913" s="31">
        <f>(AA2913*'Propiedades físicas'!$F$6)/1000</f>
        <v>444.80241184355719</v>
      </c>
      <c r="AP2913" s="31">
        <f>(AB2913*'Propiedades físicas'!$F$9)/1000</f>
        <v>170.48548662791089</v>
      </c>
      <c r="AQ2913" s="31">
        <f>(AC2913*'Propiedades físicas'!$F$5)/1000</f>
        <v>108.34325117842717</v>
      </c>
      <c r="AR2913" s="31">
        <f>(AD2913*'Propiedades físicas'!$F$8)/1000</f>
        <v>13.168063643769651</v>
      </c>
      <c r="AS2913" s="31">
        <f>(AE2913*'Propiedades físicas'!$F$7)/1000</f>
        <v>0.53116204803809808</v>
      </c>
      <c r="AT2913" s="31">
        <f t="shared" si="1883"/>
        <v>2545.2132788922795</v>
      </c>
      <c r="AU2913" s="31">
        <f t="shared" si="1884"/>
        <v>0.71030703734871214</v>
      </c>
      <c r="AV2913" s="31">
        <f t="shared" si="1887"/>
        <v>0.17476036901596823</v>
      </c>
      <c r="AW2913" s="31">
        <f t="shared" si="1887"/>
        <v>6.6982790024617933E-2</v>
      </c>
      <c r="AX2913" s="31">
        <f t="shared" si="1887"/>
        <v>4.2567454789321238E-2</v>
      </c>
      <c r="AY2913" s="31">
        <f t="shared" si="1887"/>
        <v>5.1736582364133423E-3</v>
      </c>
      <c r="AZ2913" s="31">
        <f t="shared" si="1888"/>
        <v>2.086905849671148E-4</v>
      </c>
      <c r="BA2913" s="31">
        <f t="shared" si="1885"/>
        <v>1</v>
      </c>
      <c r="BB2913" s="34">
        <f>AU2913*'Propiedades físicas'!$C$4+'Diseño reactor'!AV2913*'Propiedades físicas'!$C$5+'Diseño reactor'!AW2913*'Propiedades físicas'!$C$8+'Diseño reactor'!AX2913*'Propiedades físicas'!$C$9+'Diseño reactor'!AY2913*'Propiedades físicas'!$C$7+'Diseño reactor'!AZ2913*'Propiedades físicas'!$C$6</f>
        <v>875.29276282287344</v>
      </c>
      <c r="BC2913" s="45">
        <f>AU2913*'Propiedades físicas'!$L$4+'Diseño reactor'!AV2913*'Propiedades físicas'!$L$5+'Diseño reactor'!AW2913*'Propiedades físicas'!$L$8+AX2913*'Propiedades físicas'!$L$9+'Diseño reactor'!AY2913*'Propiedades físicas'!$L$7+'Diseño reactor'!AZ2913*'Propiedades físicas'!$L$6</f>
        <v>2.1332680979931893</v>
      </c>
      <c r="BD2913" s="29">
        <f t="shared" si="1864"/>
        <v>1.1758824765160132</v>
      </c>
      <c r="BE2913" s="58">
        <f t="shared" si="1865"/>
        <v>40.949773537362738</v>
      </c>
      <c r="BF2913" s="30">
        <f>AU2913*'Propiedades físicas'!$I$4+'Diseño reactor'!AV2913*'Propiedades físicas'!$I$5+'Diseño reactor'!AW2913*'Propiedades físicas'!$I$8+'Diseño reactor'!AX2913*'Propiedades físicas'!$I$9+'Diseño reactor'!AY2913*'Propiedades físicas'!$I$7+'Diseño reactor'!AZ2913*'Propiedades físicas'!$I$6</f>
        <v>2.0008398794103169E-2</v>
      </c>
      <c r="BG2913" s="24">
        <f>AU2913*'Propiedades físicas'!$O$4+'Diseño reactor'!AV2913*'Propiedades físicas'!$O$5+'Diseño reactor'!AW2913*'Propiedades físicas'!$O$8+'Diseño reactor'!AX2913*'Propiedades físicas'!$O$9+'Diseño reactor'!AY2913*'Propiedades físicas'!$O$7+'Diseño reactor'!AZ2913*'Propiedades físicas'!$O$6</f>
        <v>0.15522204487645497</v>
      </c>
      <c r="BH2913" s="54">
        <f t="shared" si="1866"/>
        <v>41072.88434202208</v>
      </c>
      <c r="BI2913" s="34">
        <f t="shared" si="1886"/>
        <v>274.98206761390344</v>
      </c>
      <c r="BJ2913" s="27">
        <f t="shared" si="1867"/>
        <v>4799.5068447230487</v>
      </c>
      <c r="BK2913" s="34">
        <f t="shared" si="1868"/>
        <v>573.06866679727227</v>
      </c>
      <c r="BL2913" s="27">
        <f t="shared" si="1869"/>
        <v>105.82449658885926</v>
      </c>
      <c r="BM2913" s="34">
        <f t="shared" si="1870"/>
        <v>1.1054421768707483</v>
      </c>
      <c r="BN2913" s="45">
        <f t="shared" si="1871"/>
        <v>3239.7560951338505</v>
      </c>
      <c r="BO2913" s="45">
        <f t="shared" si="1872"/>
        <v>113.10277299286909</v>
      </c>
      <c r="BP2913" s="66">
        <f t="shared" si="1873"/>
        <v>6.6870385964360741</v>
      </c>
    </row>
    <row r="2914" spans="8:68">
      <c r="H2914" s="68">
        <v>2909</v>
      </c>
      <c r="I2914" s="31">
        <f>('Propiedades físicas'!$C$10*'Diseño reactor'!H2914)/1000</f>
        <v>2546.0885241738793</v>
      </c>
      <c r="J2914" s="31">
        <f t="shared" si="1851"/>
        <v>0.17909825038308783</v>
      </c>
      <c r="K2914" s="31">
        <f>(I2914*1000)/'Propiedades físicas'!$F$10</f>
        <v>16631.473534664485</v>
      </c>
      <c r="L2914" s="31">
        <f t="shared" si="1852"/>
        <v>2375.924790666355</v>
      </c>
      <c r="M2914" s="31">
        <f t="shared" si="1853"/>
        <v>14255.54874399813</v>
      </c>
      <c r="N2914" s="31">
        <f t="shared" si="1854"/>
        <v>0.81674967021875389</v>
      </c>
      <c r="O2914" s="32">
        <f t="shared" si="1855"/>
        <v>4.9004980213125231</v>
      </c>
      <c r="P2914" s="33">
        <f t="shared" si="1856"/>
        <v>0.70699994348696493</v>
      </c>
      <c r="Q2914" s="31">
        <f t="shared" si="1857"/>
        <v>4.7740191359030293</v>
      </c>
      <c r="R2914" s="31">
        <f t="shared" si="1858"/>
        <v>9.5002242947098497E-2</v>
      </c>
      <c r="S2914" s="31">
        <f t="shared" si="1859"/>
        <v>0.12647888540949492</v>
      </c>
      <c r="T2914" s="31">
        <f t="shared" si="1860"/>
        <v>1.2765808891674861E-2</v>
      </c>
      <c r="U2914" s="31">
        <f t="shared" si="1861"/>
        <v>1.9816748930155865E-3</v>
      </c>
      <c r="V2914" s="47">
        <f t="shared" si="1874"/>
        <v>7.0013586636573225E-4</v>
      </c>
      <c r="W2914" s="31">
        <f t="shared" si="1862"/>
        <v>0.13437376314139698</v>
      </c>
      <c r="X2914" s="34">
        <f>(S2914*H2914*'Propiedades físicas'!$F$5*60*24*365)/(1000000)</f>
        <v>56945.33653458381</v>
      </c>
      <c r="Y2914" s="34">
        <f>(U2914*H2914*'Propiedades físicas'!$F$7*60*24*365)/(1000000)</f>
        <v>279.02554035649382</v>
      </c>
      <c r="Z2914" s="31">
        <f t="shared" si="1875"/>
        <v>2056.6628356035808</v>
      </c>
      <c r="AA2914" s="31">
        <f t="shared" si="1876"/>
        <v>13887.621666341913</v>
      </c>
      <c r="AB2914" s="31">
        <f t="shared" si="1876"/>
        <v>276.36152473310955</v>
      </c>
      <c r="AC2914" s="31">
        <f t="shared" si="1876"/>
        <v>367.92707765622072</v>
      </c>
      <c r="AD2914" s="31">
        <f t="shared" si="1876"/>
        <v>37.135738065882173</v>
      </c>
      <c r="AE2914" s="31">
        <f t="shared" si="1877"/>
        <v>5.764692263782341</v>
      </c>
      <c r="AF2914" s="31">
        <f t="shared" si="1878"/>
        <v>16631.473534664488</v>
      </c>
      <c r="AG2914" s="31">
        <f t="shared" si="1879"/>
        <v>0.12366089097980039</v>
      </c>
      <c r="AH2914" s="31">
        <f t="shared" si="1880"/>
        <v>0.83502051922196507</v>
      </c>
      <c r="AI2914" s="31">
        <f t="shared" si="1880"/>
        <v>1.6616779274373817E-2</v>
      </c>
      <c r="AJ2914" s="31">
        <f t="shared" si="1880"/>
        <v>2.2122337920892049E-2</v>
      </c>
      <c r="AK2914" s="31">
        <f t="shared" si="1880"/>
        <v>2.232859162387581E-3</v>
      </c>
      <c r="AL2914" s="31">
        <f t="shared" si="1881"/>
        <v>3.4661344058102632E-4</v>
      </c>
      <c r="AM2914" s="31">
        <f t="shared" si="1882"/>
        <v>0.99999999999999989</v>
      </c>
      <c r="AN2914" s="31">
        <f>(Z2914*'Propiedades físicas'!$F$4)/1000</f>
        <v>1808.5881643730768</v>
      </c>
      <c r="AO2914" s="31">
        <f>(AA2914*'Propiedades físicas'!$F$6)/1000</f>
        <v>444.95939818959488</v>
      </c>
      <c r="AP2914" s="31">
        <f>(AB2914*'Propiedades físicas'!$F$9)/1000</f>
        <v>170.50124268409192</v>
      </c>
      <c r="AQ2914" s="31">
        <f>(AC2914*'Propiedades físicas'!$F$5)/1000</f>
        <v>108.34348655742733</v>
      </c>
      <c r="AR2914" s="31">
        <f>(AD2914*'Propiedades físicas'!$F$8)/1000</f>
        <v>13.165361859116544</v>
      </c>
      <c r="AS2914" s="31">
        <f>(AE2914*'Propiedades físicas'!$F$7)/1000</f>
        <v>0.53087051057171586</v>
      </c>
      <c r="AT2914" s="31">
        <f t="shared" si="1883"/>
        <v>2546.0885241738793</v>
      </c>
      <c r="AU2914" s="31">
        <f t="shared" si="1884"/>
        <v>0.71033985943591782</v>
      </c>
      <c r="AV2914" s="31">
        <f t="shared" si="1887"/>
        <v>0.17476195111243015</v>
      </c>
      <c r="AW2914" s="31">
        <f t="shared" si="1887"/>
        <v>6.6965952308910351E-2</v>
      </c>
      <c r="AX2914" s="31">
        <f t="shared" si="1887"/>
        <v>4.2552914216751822E-2</v>
      </c>
      <c r="AY2914" s="31">
        <f t="shared" si="1887"/>
        <v>5.1708185847105471E-3</v>
      </c>
      <c r="AZ2914" s="31">
        <f t="shared" si="1888"/>
        <v>2.0850434127932203E-4</v>
      </c>
      <c r="BA2914" s="31">
        <f t="shared" si="1885"/>
        <v>0.99999999999999989</v>
      </c>
      <c r="BB2914" s="34">
        <f>AU2914*'Propiedades físicas'!$C$4+'Diseño reactor'!AV2914*'Propiedades físicas'!$C$5+'Diseño reactor'!AW2914*'Propiedades físicas'!$C$8+'Diseño reactor'!AX2914*'Propiedades físicas'!$C$9+'Diseño reactor'!AY2914*'Propiedades físicas'!$C$7+'Diseño reactor'!AZ2914*'Propiedades físicas'!$C$6</f>
        <v>875.29269930502176</v>
      </c>
      <c r="BC2914" s="45">
        <f>AU2914*'Propiedades físicas'!$L$4+'Diseño reactor'!AV2914*'Propiedades físicas'!$L$5+'Diseño reactor'!AW2914*'Propiedades físicas'!$L$8+AX2914*'Propiedades físicas'!$L$9+'Diseño reactor'!AY2914*'Propiedades físicas'!$L$7+'Diseño reactor'!AZ2914*'Propiedades físicas'!$L$6</f>
        <v>2.1332911468358553</v>
      </c>
      <c r="BD2914" s="29">
        <f t="shared" si="1864"/>
        <v>1.1755199555744871</v>
      </c>
      <c r="BE2914" s="58">
        <f t="shared" si="1865"/>
        <v>40.949384817504189</v>
      </c>
      <c r="BF2914" s="30">
        <f>AU2914*'Propiedades físicas'!$I$4+'Diseño reactor'!AV2914*'Propiedades físicas'!$I$5+'Diseño reactor'!AW2914*'Propiedades físicas'!$I$8+'Diseño reactor'!AX2914*'Propiedades físicas'!$I$9+'Diseño reactor'!AY2914*'Propiedades físicas'!$I$7+'Diseño reactor'!AZ2914*'Propiedades físicas'!$I$6</f>
        <v>2.0008423074915748E-2</v>
      </c>
      <c r="BG2914" s="24">
        <f>AU2914*'Propiedades físicas'!$O$4+'Diseño reactor'!AV2914*'Propiedades físicas'!$O$5+'Diseño reactor'!AW2914*'Propiedades físicas'!$O$8+'Diseño reactor'!AX2914*'Propiedades físicas'!$O$9+'Diseño reactor'!AY2914*'Propiedades físicas'!$O$7+'Diseño reactor'!AZ2914*'Propiedades físicas'!$O$6</f>
        <v>0.15522318123839518</v>
      </c>
      <c r="BH2914" s="54">
        <f t="shared" si="1866"/>
        <v>41072.831518308383</v>
      </c>
      <c r="BI2914" s="34">
        <f t="shared" si="1886"/>
        <v>274.98335923362691</v>
      </c>
      <c r="BJ2914" s="27">
        <f t="shared" si="1867"/>
        <v>4799.5102442126845</v>
      </c>
      <c r="BK2914" s="34">
        <f t="shared" si="1868"/>
        <v>573.07326807150753</v>
      </c>
      <c r="BL2914" s="27">
        <f t="shared" si="1869"/>
        <v>105.82465349298745</v>
      </c>
      <c r="BM2914" s="34">
        <f t="shared" si="1870"/>
        <v>1.1054421768707483</v>
      </c>
      <c r="BN2914" s="45">
        <f t="shared" si="1871"/>
        <v>3240.9625037136507</v>
      </c>
      <c r="BO2914" s="45">
        <f t="shared" si="1872"/>
        <v>113.10768979876536</v>
      </c>
      <c r="BP2914" s="66">
        <f t="shared" si="1873"/>
        <v>6.6870381111740631</v>
      </c>
    </row>
    <row r="2915" spans="8:68">
      <c r="H2915" s="68">
        <v>2910</v>
      </c>
      <c r="I2915" s="31">
        <f>('Propiedades físicas'!$C$10*'Diseño reactor'!H2915)/1000</f>
        <v>2546.963769455479</v>
      </c>
      <c r="J2915" s="31">
        <f t="shared" si="1851"/>
        <v>0.17903670459257817</v>
      </c>
      <c r="K2915" s="31">
        <f>(I2915*1000)/'Propiedades físicas'!$F$10</f>
        <v>16637.190782356018</v>
      </c>
      <c r="L2915" s="31">
        <f t="shared" si="1852"/>
        <v>2376.741540336574</v>
      </c>
      <c r="M2915" s="31">
        <f t="shared" si="1853"/>
        <v>14260.449242019444</v>
      </c>
      <c r="N2915" s="31">
        <f t="shared" si="1854"/>
        <v>0.81674967021875389</v>
      </c>
      <c r="O2915" s="32">
        <f t="shared" si="1855"/>
        <v>4.900498021312524</v>
      </c>
      <c r="P2915" s="33">
        <f t="shared" si="1856"/>
        <v>0.70703259181343425</v>
      </c>
      <c r="Q2915" s="31">
        <f t="shared" si="1857"/>
        <v>4.774062325080096</v>
      </c>
      <c r="R2915" s="31">
        <f t="shared" si="1858"/>
        <v>9.4978367472537892E-2</v>
      </c>
      <c r="S2915" s="31">
        <f t="shared" si="1859"/>
        <v>0.12643569623242834</v>
      </c>
      <c r="T2915" s="31">
        <f t="shared" si="1860"/>
        <v>1.2758804038454844E-2</v>
      </c>
      <c r="U2915" s="31">
        <f t="shared" si="1861"/>
        <v>1.9799068943269333E-3</v>
      </c>
      <c r="V2915" s="47">
        <f t="shared" si="1874"/>
        <v>7.0016819771815829E-4</v>
      </c>
      <c r="W2915" s="31">
        <f t="shared" si="1862"/>
        <v>0.1343337896615662</v>
      </c>
      <c r="X2915" s="34">
        <f>(S2915*H2915*'Propiedades físicas'!$F$5*60*24*365)/(1000000)</f>
        <v>56945.460102618992</v>
      </c>
      <c r="Y2915" s="34">
        <f>(U2915*H2915*'Propiedades físicas'!$F$7*60*24*365)/(1000000)</f>
        <v>278.87243349335512</v>
      </c>
      <c r="Z2915" s="31">
        <f t="shared" si="1875"/>
        <v>2057.4648421770935</v>
      </c>
      <c r="AA2915" s="31">
        <f t="shared" si="1876"/>
        <v>13892.521365983079</v>
      </c>
      <c r="AB2915" s="31">
        <f t="shared" si="1876"/>
        <v>276.38704934508525</v>
      </c>
      <c r="AC2915" s="31">
        <f t="shared" si="1876"/>
        <v>367.92787603636646</v>
      </c>
      <c r="AD2915" s="31">
        <f t="shared" si="1876"/>
        <v>37.128119751903597</v>
      </c>
      <c r="AE2915" s="31">
        <f t="shared" si="1877"/>
        <v>5.761529062491376</v>
      </c>
      <c r="AF2915" s="31">
        <f t="shared" si="1878"/>
        <v>16637.190782356018</v>
      </c>
      <c r="AG2915" s="31">
        <f t="shared" si="1879"/>
        <v>0.1236666014769191</v>
      </c>
      <c r="AH2915" s="31">
        <f t="shared" si="1880"/>
        <v>0.83502807341226737</v>
      </c>
      <c r="AI2915" s="31">
        <f t="shared" si="1880"/>
        <v>1.6612603230961188E-2</v>
      </c>
      <c r="AJ2915" s="31">
        <f t="shared" si="1880"/>
        <v>2.2114783730589862E-2</v>
      </c>
      <c r="AK2915" s="31">
        <f t="shared" si="1880"/>
        <v>2.2316339481589947E-3</v>
      </c>
      <c r="AL2915" s="31">
        <f t="shared" si="1881"/>
        <v>3.4630420110356378E-4</v>
      </c>
      <c r="AM2915" s="31">
        <f t="shared" si="1882"/>
        <v>1</v>
      </c>
      <c r="AN2915" s="31">
        <f>(Z2915*'Propiedades físicas'!$F$4)/1000</f>
        <v>1809.2934329136924</v>
      </c>
      <c r="AO2915" s="31">
        <f>(AA2915*'Propiedades físicas'!$F$6)/1000</f>
        <v>445.11638456609779</v>
      </c>
      <c r="AP2915" s="31">
        <f>(AB2915*'Propiedades físicas'!$F$9)/1000</f>
        <v>170.51699009345032</v>
      </c>
      <c r="AQ2915" s="31">
        <f>(AC2915*'Propiedades físicas'!$F$5)/1000</f>
        <v>108.34372165642884</v>
      </c>
      <c r="AR2915" s="31">
        <f>(AD2915*'Propiedades físicas'!$F$8)/1000</f>
        <v>13.162661014444859</v>
      </c>
      <c r="AS2915" s="31">
        <f>(AE2915*'Propiedades físicas'!$F$7)/1000</f>
        <v>0.53057921136483077</v>
      </c>
      <c r="AT2915" s="31">
        <f t="shared" si="1883"/>
        <v>2546.963769455479</v>
      </c>
      <c r="AU2915" s="31">
        <f t="shared" si="1884"/>
        <v>0.71037266199530791</v>
      </c>
      <c r="AV2915" s="31">
        <f t="shared" si="1887"/>
        <v>0.17476353213350193</v>
      </c>
      <c r="AW2915" s="31">
        <f t="shared" si="1887"/>
        <v>6.6949122770562822E-2</v>
      </c>
      <c r="AX2915" s="31">
        <f t="shared" si="1887"/>
        <v>4.2538383527768786E-2</v>
      </c>
      <c r="AY2915" s="31">
        <f t="shared" si="1887"/>
        <v>5.1679812537180035E-3</v>
      </c>
      <c r="AZ2915" s="31">
        <f t="shared" si="1888"/>
        <v>2.0831831914054454E-4</v>
      </c>
      <c r="BA2915" s="31">
        <f t="shared" si="1885"/>
        <v>1</v>
      </c>
      <c r="BB2915" s="34">
        <f>AU2915*'Propiedades físicas'!$C$4+'Diseño reactor'!AV2915*'Propiedades físicas'!$C$5+'Diseño reactor'!AW2915*'Propiedades físicas'!$C$8+'Diseño reactor'!AX2915*'Propiedades físicas'!$C$9+'Diseño reactor'!AY2915*'Propiedades físicas'!$C$7+'Diseño reactor'!AZ2915*'Propiedades físicas'!$C$6</f>
        <v>875.29263586140655</v>
      </c>
      <c r="BC2915" s="45">
        <f>AU2915*'Propiedades físicas'!$L$4+'Diseño reactor'!AV2915*'Propiedades físicas'!$L$5+'Diseño reactor'!AW2915*'Propiedades físicas'!$L$8+AX2915*'Propiedades físicas'!$L$9+'Diseño reactor'!AY2915*'Propiedades físicas'!$L$7+'Diseño reactor'!AZ2915*'Propiedades físicas'!$L$6</f>
        <v>2.1333141814666998</v>
      </c>
      <c r="BD2915" s="29">
        <f t="shared" si="1864"/>
        <v>1.1751576583198646</v>
      </c>
      <c r="BE2915" s="58">
        <f t="shared" si="1865"/>
        <v>40.948996339847803</v>
      </c>
      <c r="BF2915" s="30">
        <f>AU2915*'Propiedades físicas'!$I$4+'Diseño reactor'!AV2915*'Propiedades físicas'!$I$5+'Diseño reactor'!AW2915*'Propiedades físicas'!$I$8+'Diseño reactor'!AX2915*'Propiedades físicas'!$I$9+'Diseño reactor'!AY2915*'Propiedades físicas'!$I$7+'Diseño reactor'!AZ2915*'Propiedades físicas'!$I$6</f>
        <v>2.0008447321331849E-2</v>
      </c>
      <c r="BG2915" s="24">
        <f>AU2915*'Propiedades físicas'!$O$4+'Diseño reactor'!AV2915*'Propiedades físicas'!$O$5+'Diseño reactor'!AW2915*'Propiedades físicas'!$O$8+'Diseño reactor'!AX2915*'Propiedades físicas'!$O$9+'Diseño reactor'!AY2915*'Propiedades físicas'!$O$7+'Diseño reactor'!AZ2915*'Propiedades físicas'!$O$6</f>
        <v>0.15522431691971894</v>
      </c>
      <c r="BH2915" s="54">
        <f t="shared" si="1866"/>
        <v>41072.778768814547</v>
      </c>
      <c r="BI2915" s="34">
        <f t="shared" si="1886"/>
        <v>274.98464974275066</v>
      </c>
      <c r="BJ2915" s="27">
        <f t="shared" si="1867"/>
        <v>4799.513642984678</v>
      </c>
      <c r="BK2915" s="34">
        <f t="shared" si="1868"/>
        <v>573.07786675320642</v>
      </c>
      <c r="BL2915" s="27">
        <f t="shared" si="1869"/>
        <v>105.82481030665717</v>
      </c>
      <c r="BM2915" s="34">
        <f t="shared" si="1870"/>
        <v>1.1054421768707483</v>
      </c>
      <c r="BN2915" s="45">
        <f t="shared" si="1871"/>
        <v>3242.1689214815965</v>
      </c>
      <c r="BO2915" s="45">
        <f t="shared" si="1872"/>
        <v>113.11260367963928</v>
      </c>
      <c r="BP2915" s="66">
        <f t="shared" si="1873"/>
        <v>6.6870376264792029</v>
      </c>
    </row>
    <row r="2916" spans="8:68">
      <c r="H2916" s="68">
        <v>2911</v>
      </c>
      <c r="I2916" s="31">
        <f>('Propiedades físicas'!$C$10*'Diseño reactor'!H2916)/1000</f>
        <v>2547.8390147370787</v>
      </c>
      <c r="J2916" s="31">
        <f t="shared" si="1851"/>
        <v>0.17897520108705001</v>
      </c>
      <c r="K2916" s="31">
        <f>(I2916*1000)/'Propiedades físicas'!$F$10</f>
        <v>16642.908030047547</v>
      </c>
      <c r="L2916" s="31">
        <f t="shared" si="1852"/>
        <v>2377.5582900067925</v>
      </c>
      <c r="M2916" s="31">
        <f t="shared" si="1853"/>
        <v>14265.349740040754</v>
      </c>
      <c r="N2916" s="31">
        <f t="shared" si="1854"/>
        <v>0.81674967021875389</v>
      </c>
      <c r="O2916" s="32">
        <f t="shared" si="1855"/>
        <v>4.9004980213125231</v>
      </c>
      <c r="P2916" s="33">
        <f t="shared" si="1856"/>
        <v>0.707065220721245</v>
      </c>
      <c r="Q2916" s="31">
        <f t="shared" si="1857"/>
        <v>4.7741054849102325</v>
      </c>
      <c r="R2916" s="31">
        <f t="shared" si="1858"/>
        <v>9.4954503590889305E-2</v>
      </c>
      <c r="S2916" s="31">
        <f t="shared" si="1859"/>
        <v>0.12639253640229106</v>
      </c>
      <c r="T2916" s="31">
        <f t="shared" si="1860"/>
        <v>1.2751804908456725E-2</v>
      </c>
      <c r="U2916" s="31">
        <f t="shared" si="1861"/>
        <v>1.9781409981627744E-3</v>
      </c>
      <c r="V2916" s="47">
        <f t="shared" si="1874"/>
        <v>7.002005098404562E-4</v>
      </c>
      <c r="W2916" s="31">
        <f t="shared" si="1862"/>
        <v>0.13429383995726807</v>
      </c>
      <c r="X2916" s="34">
        <f>(S2916*H2916*'Propiedades físicas'!$F$5*60*24*365)/(1000000)</f>
        <v>56945.583523705667</v>
      </c>
      <c r="Y2916" s="34">
        <f>(U2916*H2916*'Propiedades físicas'!$F$7*60*24*365)/(1000000)</f>
        <v>278.71945172413677</v>
      </c>
      <c r="Z2916" s="31">
        <f t="shared" si="1875"/>
        <v>2058.2668575195444</v>
      </c>
      <c r="AA2916" s="31">
        <f t="shared" si="1876"/>
        <v>13897.421066573686</v>
      </c>
      <c r="AB2916" s="31">
        <f t="shared" si="1876"/>
        <v>276.41255995307876</v>
      </c>
      <c r="AC2916" s="31">
        <f t="shared" si="1876"/>
        <v>367.9286734670693</v>
      </c>
      <c r="AD2916" s="31">
        <f t="shared" si="1876"/>
        <v>37.120504088517528</v>
      </c>
      <c r="AE2916" s="31">
        <f t="shared" si="1877"/>
        <v>5.7583684456518363</v>
      </c>
      <c r="AF2916" s="31">
        <f t="shared" si="1878"/>
        <v>16642.908030047547</v>
      </c>
      <c r="AG2916" s="31">
        <f t="shared" si="1879"/>
        <v>0.12367230857753314</v>
      </c>
      <c r="AH2916" s="31">
        <f t="shared" si="1880"/>
        <v>0.83503562246951757</v>
      </c>
      <c r="AI2916" s="31">
        <f t="shared" si="1880"/>
        <v>1.6608429215257105E-2</v>
      </c>
      <c r="AJ2916" s="31">
        <f t="shared" si="1880"/>
        <v>2.2107234673339606E-2</v>
      </c>
      <c r="AK2916" s="31">
        <f t="shared" si="1880"/>
        <v>2.2304097349753532E-3</v>
      </c>
      <c r="AL2916" s="31">
        <f t="shared" si="1881"/>
        <v>3.4599532937726541E-4</v>
      </c>
      <c r="AM2916" s="31">
        <f t="shared" si="1882"/>
        <v>1</v>
      </c>
      <c r="AN2916" s="31">
        <f>(Z2916*'Propiedades físicas'!$F$4)/1000</f>
        <v>1809.9987091655371</v>
      </c>
      <c r="AO2916" s="31">
        <f>(AA2916*'Propiedades físicas'!$F$6)/1000</f>
        <v>445.27337097302092</v>
      </c>
      <c r="AP2916" s="31">
        <f>(AB2916*'Propiedades físicas'!$F$9)/1000</f>
        <v>170.53272886305191</v>
      </c>
      <c r="AQ2916" s="31">
        <f>(AC2916*'Propiedades físicas'!$F$5)/1000</f>
        <v>108.3439564758479</v>
      </c>
      <c r="AR2916" s="31">
        <f>(AD2916*'Propiedades físicas'!$F$8)/1000</f>
        <v>13.159961109461229</v>
      </c>
      <c r="AS2916" s="31">
        <f>(AE2916*'Propiedades físicas'!$F$7)/1000</f>
        <v>0.53028815016007769</v>
      </c>
      <c r="AT2916" s="31">
        <f t="shared" si="1883"/>
        <v>2547.8390147370792</v>
      </c>
      <c r="AU2916" s="31">
        <f t="shared" si="1884"/>
        <v>0.71040544504430447</v>
      </c>
      <c r="AV2916" s="31">
        <f t="shared" si="1887"/>
        <v>0.17476511208027415</v>
      </c>
      <c r="AW2916" s="31">
        <f t="shared" si="1887"/>
        <v>6.6932301403921243E-2</v>
      </c>
      <c r="AX2916" s="31">
        <f t="shared" si="1887"/>
        <v>4.252386271234971E-2</v>
      </c>
      <c r="AY2916" s="31">
        <f t="shared" si="1887"/>
        <v>5.1651462409289042E-3</v>
      </c>
      <c r="AZ2916" s="31">
        <f t="shared" si="1888"/>
        <v>2.0813251822144661E-4</v>
      </c>
      <c r="BA2916" s="31">
        <f t="shared" si="1885"/>
        <v>1</v>
      </c>
      <c r="BB2916" s="34">
        <f>AU2916*'Propiedades físicas'!$C$4+'Diseño reactor'!AV2916*'Propiedades físicas'!$C$5+'Diseño reactor'!AW2916*'Propiedades físicas'!$C$8+'Diseño reactor'!AX2916*'Propiedades físicas'!$C$9+'Diseño reactor'!AY2916*'Propiedades físicas'!$C$7+'Diseño reactor'!AZ2916*'Propiedades físicas'!$C$6</f>
        <v>875.29257249192278</v>
      </c>
      <c r="BC2916" s="45">
        <f>AU2916*'Propiedades físicas'!$L$4+'Diseño reactor'!AV2916*'Propiedades físicas'!$L$5+'Diseño reactor'!AW2916*'Propiedades físicas'!$L$8+AX2916*'Propiedades físicas'!$L$9+'Diseño reactor'!AY2916*'Propiedades físicas'!$L$7+'Diseño reactor'!AZ2916*'Propiedades físicas'!$L$6</f>
        <v>2.133337201898803</v>
      </c>
      <c r="BD2916" s="29">
        <f t="shared" si="1864"/>
        <v>1.1747955845450044</v>
      </c>
      <c r="BE2916" s="58">
        <f t="shared" si="1865"/>
        <v>40.948608104166894</v>
      </c>
      <c r="BF2916" s="30">
        <f>AU2916*'Propiedades físicas'!$I$4+'Diseño reactor'!AV2916*'Propiedades físicas'!$I$5+'Diseño reactor'!AW2916*'Propiedades físicas'!$I$8+'Diseño reactor'!AX2916*'Propiedades físicas'!$I$9+'Diseño reactor'!AY2916*'Propiedades físicas'!$I$7+'Diseño reactor'!AZ2916*'Propiedades físicas'!$I$6</f>
        <v>2.0008471533401847E-2</v>
      </c>
      <c r="BG2916" s="24">
        <f>AU2916*'Propiedades físicas'!$O$4+'Diseño reactor'!AV2916*'Propiedades físicas'!$O$5+'Diseño reactor'!AW2916*'Propiedades físicas'!$O$8+'Diseño reactor'!AX2916*'Propiedades físicas'!$O$9+'Diseño reactor'!AY2916*'Propiedades físicas'!$O$7+'Diseño reactor'!AZ2916*'Propiedades físicas'!$O$6</f>
        <v>0.1552254519210301</v>
      </c>
      <c r="BH2916" s="54">
        <f t="shared" si="1866"/>
        <v>41072.726093431666</v>
      </c>
      <c r="BI2916" s="34">
        <f t="shared" si="1886"/>
        <v>274.98593914260243</v>
      </c>
      <c r="BJ2916" s="27">
        <f t="shared" si="1867"/>
        <v>4799.5170410383862</v>
      </c>
      <c r="BK2916" s="34">
        <f t="shared" si="1868"/>
        <v>573.08246284451434</v>
      </c>
      <c r="BL2916" s="27">
        <f t="shared" si="1869"/>
        <v>105.82496702994513</v>
      </c>
      <c r="BM2916" s="34">
        <f t="shared" si="1870"/>
        <v>1.1054421768707483</v>
      </c>
      <c r="BN2916" s="45">
        <f t="shared" si="1871"/>
        <v>3243.3753484292865</v>
      </c>
      <c r="BO2916" s="45">
        <f t="shared" si="1872"/>
        <v>113.11751463810003</v>
      </c>
      <c r="BP2916" s="66">
        <f t="shared" si="1873"/>
        <v>6.6870371423506896</v>
      </c>
    </row>
    <row r="2917" spans="8:68">
      <c r="H2917" s="68">
        <v>2912</v>
      </c>
      <c r="I2917" s="31">
        <f>('Propiedades físicas'!$C$10*'Diseño reactor'!H2917)/1000</f>
        <v>2548.7142600186785</v>
      </c>
      <c r="J2917" s="31">
        <f t="shared" si="1851"/>
        <v>0.17891373982294043</v>
      </c>
      <c r="K2917" s="31">
        <f>(I2917*1000)/'Propiedades físicas'!$F$10</f>
        <v>16648.625277739076</v>
      </c>
      <c r="L2917" s="31">
        <f t="shared" si="1852"/>
        <v>2378.3750396770106</v>
      </c>
      <c r="M2917" s="31">
        <f t="shared" si="1853"/>
        <v>14270.250238062064</v>
      </c>
      <c r="N2917" s="31">
        <f t="shared" si="1854"/>
        <v>0.81674967021875367</v>
      </c>
      <c r="O2917" s="32">
        <f t="shared" si="1855"/>
        <v>4.9004980213125222</v>
      </c>
      <c r="P2917" s="33">
        <f t="shared" si="1856"/>
        <v>0.70709783022771699</v>
      </c>
      <c r="Q2917" s="31">
        <f t="shared" si="1857"/>
        <v>4.7741486154231891</v>
      </c>
      <c r="R2917" s="31">
        <f t="shared" si="1858"/>
        <v>9.4930651294138163E-2</v>
      </c>
      <c r="S2917" s="31">
        <f t="shared" si="1859"/>
        <v>0.1263494058893338</v>
      </c>
      <c r="T2917" s="31">
        <f t="shared" si="1860"/>
        <v>1.2744811495499915E-2</v>
      </c>
      <c r="U2917" s="31">
        <f t="shared" si="1861"/>
        <v>1.9763772013986053E-3</v>
      </c>
      <c r="V2917" s="47">
        <f t="shared" si="1874"/>
        <v>7.0023280274977796E-4</v>
      </c>
      <c r="W2917" s="31">
        <f t="shared" si="1862"/>
        <v>0.13425391400729692</v>
      </c>
      <c r="X2917" s="34">
        <f>(S2917*H2917*'Propiedades físicas'!$F$5*60*24*365)/(1000000)</f>
        <v>56945.706798062129</v>
      </c>
      <c r="Y2917" s="34">
        <f>(U2917*H2917*'Propiedades físicas'!$F$7*60*24*365)/(1000000)</f>
        <v>278.56659491374842</v>
      </c>
      <c r="Z2917" s="31">
        <f t="shared" si="1875"/>
        <v>2059.0688816231118</v>
      </c>
      <c r="AA2917" s="31">
        <f t="shared" si="1876"/>
        <v>13902.320768112328</v>
      </c>
      <c r="AB2917" s="31">
        <f t="shared" si="1876"/>
        <v>276.43805656853033</v>
      </c>
      <c r="AC2917" s="31">
        <f t="shared" si="1876"/>
        <v>367.92946994974</v>
      </c>
      <c r="AD2917" s="31">
        <f t="shared" si="1876"/>
        <v>37.112891074895757</v>
      </c>
      <c r="AE2917" s="31">
        <f t="shared" si="1877"/>
        <v>5.7552104104727384</v>
      </c>
      <c r="AF2917" s="31">
        <f t="shared" si="1878"/>
        <v>16648.625277739076</v>
      </c>
      <c r="AG2917" s="31">
        <f t="shared" si="1879"/>
        <v>0.12367801228467185</v>
      </c>
      <c r="AH2917" s="31">
        <f t="shared" si="1880"/>
        <v>0.8350431663989194</v>
      </c>
      <c r="AI2917" s="31">
        <f t="shared" si="1880"/>
        <v>1.6604257225859748E-2</v>
      </c>
      <c r="AJ2917" s="31">
        <f t="shared" si="1880"/>
        <v>2.2099690743937851E-2</v>
      </c>
      <c r="AK2917" s="31">
        <f t="shared" si="1880"/>
        <v>2.2291865217556133E-3</v>
      </c>
      <c r="AL2917" s="31">
        <f t="shared" si="1881"/>
        <v>3.4568682485562613E-4</v>
      </c>
      <c r="AM2917" s="31">
        <f t="shared" si="1882"/>
        <v>1</v>
      </c>
      <c r="AN2917" s="31">
        <f>(Z2917*'Propiedades físicas'!$F$4)/1000</f>
        <v>1810.7039931217321</v>
      </c>
      <c r="AO2917" s="31">
        <f>(AA2917*'Propiedades físicas'!$F$6)/1000</f>
        <v>445.43035741031895</v>
      </c>
      <c r="AP2917" s="31">
        <f>(AB2917*'Propiedades físicas'!$F$9)/1000</f>
        <v>170.54845899995479</v>
      </c>
      <c r="AQ2917" s="31">
        <f>(AC2917*'Propiedades físicas'!$F$5)/1000</f>
        <v>108.34419101609994</v>
      </c>
      <c r="AR2917" s="31">
        <f>(AD2917*'Propiedades físicas'!$F$8)/1000</f>
        <v>13.157262143872037</v>
      </c>
      <c r="AS2917" s="31">
        <f>(AE2917*'Propiedades físicas'!$F$7)/1000</f>
        <v>0.52999732670043453</v>
      </c>
      <c r="AT2917" s="31">
        <f t="shared" si="1883"/>
        <v>2548.7142600186785</v>
      </c>
      <c r="AU2917" s="31">
        <f t="shared" si="1884"/>
        <v>0.71043820860030904</v>
      </c>
      <c r="AV2917" s="31">
        <f t="shared" si="1887"/>
        <v>0.1747666909538359</v>
      </c>
      <c r="AW2917" s="31">
        <f t="shared" si="1887"/>
        <v>6.691548820333626E-2</v>
      </c>
      <c r="AX2917" s="31">
        <f t="shared" si="1887"/>
        <v>4.2509351760485668E-2</v>
      </c>
      <c r="AY2917" s="31">
        <f t="shared" si="1887"/>
        <v>5.1623135438397917E-3</v>
      </c>
      <c r="AZ2917" s="31">
        <f t="shared" si="1888"/>
        <v>2.0794693819327961E-4</v>
      </c>
      <c r="BA2917" s="31">
        <f t="shared" si="1885"/>
        <v>0.99999999999999989</v>
      </c>
      <c r="BB2917" s="34">
        <f>AU2917*'Propiedades físicas'!$C$4+'Diseño reactor'!AV2917*'Propiedades físicas'!$C$5+'Diseño reactor'!AW2917*'Propiedades físicas'!$C$8+'Diseño reactor'!AX2917*'Propiedades físicas'!$C$9+'Diseño reactor'!AY2917*'Propiedades físicas'!$C$7+'Diseño reactor'!AZ2917*'Propiedades físicas'!$C$6</f>
        <v>875.29250919646631</v>
      </c>
      <c r="BC2917" s="45">
        <f>AU2917*'Propiedades físicas'!$L$4+'Diseño reactor'!AV2917*'Propiedades físicas'!$L$5+'Diseño reactor'!AW2917*'Propiedades físicas'!$L$8+AX2917*'Propiedades físicas'!$L$9+'Diseño reactor'!AY2917*'Propiedades físicas'!$L$7+'Diseño reactor'!AZ2917*'Propiedades físicas'!$L$6</f>
        <v>2.1333602081452296</v>
      </c>
      <c r="BD2917" s="29">
        <f t="shared" si="1864"/>
        <v>1.1744337340430211</v>
      </c>
      <c r="BE2917" s="58">
        <f t="shared" si="1865"/>
        <v>40.948220110235027</v>
      </c>
      <c r="BF2917" s="30">
        <f>AU2917*'Propiedades físicas'!$I$4+'Diseño reactor'!AV2917*'Propiedades físicas'!$I$5+'Diseño reactor'!AW2917*'Propiedades físicas'!$I$8+'Diseño reactor'!AX2917*'Propiedades físicas'!$I$9+'Diseño reactor'!AY2917*'Propiedades físicas'!$I$7+'Diseño reactor'!AZ2917*'Propiedades físicas'!$I$6</f>
        <v>2.0008495711176022E-2</v>
      </c>
      <c r="BG2917" s="24">
        <f>AU2917*'Propiedades físicas'!$O$4+'Diseño reactor'!AV2917*'Propiedades físicas'!$O$5+'Diseño reactor'!AW2917*'Propiedades físicas'!$O$8+'Diseño reactor'!AX2917*'Propiedades físicas'!$O$9+'Diseño reactor'!AY2917*'Propiedades físicas'!$O$7+'Diseño reactor'!AZ2917*'Propiedades físicas'!$O$6</f>
        <v>0.1552265862429322</v>
      </c>
      <c r="BH2917" s="54">
        <f t="shared" si="1866"/>
        <v>41072.673492051123</v>
      </c>
      <c r="BI2917" s="34">
        <f t="shared" si="1886"/>
        <v>274.98722743450764</v>
      </c>
      <c r="BJ2917" s="27">
        <f t="shared" si="1867"/>
        <v>4799.5204383731734</v>
      </c>
      <c r="BK2917" s="34">
        <f t="shared" si="1868"/>
        <v>573.08705634757621</v>
      </c>
      <c r="BL2917" s="27">
        <f t="shared" si="1869"/>
        <v>105.82512366292794</v>
      </c>
      <c r="BM2917" s="34">
        <f t="shared" si="1870"/>
        <v>1.1054421768707483</v>
      </c>
      <c r="BN2917" s="45">
        <f t="shared" si="1871"/>
        <v>3244.5817845483343</v>
      </c>
      <c r="BO2917" s="45">
        <f t="shared" si="1872"/>
        <v>113.12242267675398</v>
      </c>
      <c r="BP2917" s="66">
        <f t="shared" si="1873"/>
        <v>6.6870366587877292</v>
      </c>
    </row>
    <row r="2918" spans="8:68">
      <c r="H2918" s="68">
        <v>2913</v>
      </c>
      <c r="I2918" s="31">
        <f>('Propiedades físicas'!$C$10*'Diseño reactor'!H2918)/1000</f>
        <v>2549.5895053002782</v>
      </c>
      <c r="J2918" s="31">
        <f t="shared" si="1851"/>
        <v>0.17885232075674651</v>
      </c>
      <c r="K2918" s="31">
        <f>(I2918*1000)/'Propiedades físicas'!$F$10</f>
        <v>16654.342525430609</v>
      </c>
      <c r="L2918" s="31">
        <f t="shared" si="1852"/>
        <v>2379.1917893472296</v>
      </c>
      <c r="M2918" s="31">
        <f t="shared" si="1853"/>
        <v>14275.150736083378</v>
      </c>
      <c r="N2918" s="31">
        <f t="shared" si="1854"/>
        <v>0.81674967021875367</v>
      </c>
      <c r="O2918" s="32">
        <f t="shared" si="1855"/>
        <v>4.9004980213125222</v>
      </c>
      <c r="P2918" s="33">
        <f t="shared" si="1856"/>
        <v>0.70713042035014939</v>
      </c>
      <c r="Q2918" s="31">
        <f t="shared" si="1857"/>
        <v>4.7741917166486756</v>
      </c>
      <c r="R2918" s="31">
        <f t="shared" si="1858"/>
        <v>9.4906810574276662E-2</v>
      </c>
      <c r="S2918" s="31">
        <f t="shared" si="1859"/>
        <v>0.12630630466384735</v>
      </c>
      <c r="T2918" s="31">
        <f t="shared" si="1860"/>
        <v>1.27378237934121E-2</v>
      </c>
      <c r="U2918" s="31">
        <f t="shared" si="1861"/>
        <v>1.974615500915493E-3</v>
      </c>
      <c r="V2918" s="47">
        <f t="shared" si="1874"/>
        <v>7.0026507646325472E-4</v>
      </c>
      <c r="W2918" s="31">
        <f t="shared" si="1862"/>
        <v>0.13421401179047243</v>
      </c>
      <c r="X2918" s="34">
        <f>(S2918*H2918*'Propiedades físicas'!$F$5*60*24*365)/(1000000)</f>
        <v>56945.829925906459</v>
      </c>
      <c r="Y2918" s="34">
        <f>(U2918*H2918*'Propiedades físicas'!$F$7*60*24*365)/(1000000)</f>
        <v>278.41386292727981</v>
      </c>
      <c r="Z2918" s="31">
        <f t="shared" si="1875"/>
        <v>2059.870914479985</v>
      </c>
      <c r="AA2918" s="31">
        <f t="shared" si="1876"/>
        <v>13907.220470597593</v>
      </c>
      <c r="AB2918" s="31">
        <f t="shared" si="1876"/>
        <v>276.46353920286793</v>
      </c>
      <c r="AC2918" s="31">
        <f t="shared" si="1876"/>
        <v>367.93026548578734</v>
      </c>
      <c r="AD2918" s="31">
        <f t="shared" si="1876"/>
        <v>37.105280710209449</v>
      </c>
      <c r="AE2918" s="31">
        <f t="shared" si="1877"/>
        <v>5.7520549541668311</v>
      </c>
      <c r="AF2918" s="31">
        <f t="shared" si="1878"/>
        <v>16654.342525430609</v>
      </c>
      <c r="AG2918" s="31">
        <f t="shared" si="1879"/>
        <v>0.12368371260136105</v>
      </c>
      <c r="AH2918" s="31">
        <f t="shared" si="1880"/>
        <v>0.83505070520566904</v>
      </c>
      <c r="AI2918" s="31">
        <f t="shared" si="1880"/>
        <v>1.6600087261368475E-2</v>
      </c>
      <c r="AJ2918" s="31">
        <f t="shared" si="1880"/>
        <v>2.2092151937188182E-2</v>
      </c>
      <c r="AK2918" s="31">
        <f t="shared" si="1880"/>
        <v>2.2279643074201794E-3</v>
      </c>
      <c r="AL2918" s="31">
        <f t="shared" si="1881"/>
        <v>3.4537868699311547E-4</v>
      </c>
      <c r="AM2918" s="31">
        <f t="shared" si="1882"/>
        <v>1</v>
      </c>
      <c r="AN2918" s="31">
        <f>(Z2918*'Propiedades físicas'!$F$4)/1000</f>
        <v>1811.4092847754091</v>
      </c>
      <c r="AO2918" s="31">
        <f>(AA2918*'Propiedades físicas'!$F$6)/1000</f>
        <v>445.58734387794686</v>
      </c>
      <c r="AP2918" s="31">
        <f>(AB2918*'Propiedades físicas'!$F$9)/1000</f>
        <v>170.56418051120934</v>
      </c>
      <c r="AQ2918" s="31">
        <f>(AC2918*'Propiedades físicas'!$F$5)/1000</f>
        <v>108.3444252775998</v>
      </c>
      <c r="AR2918" s="31">
        <f>(AD2918*'Propiedades físicas'!$F$8)/1000</f>
        <v>13.154564117383448</v>
      </c>
      <c r="AS2918" s="31">
        <f>(AE2918*'Propiedades físicas'!$F$7)/1000</f>
        <v>0.52970674072922352</v>
      </c>
      <c r="AT2918" s="31">
        <f t="shared" si="1883"/>
        <v>2549.5895053002778</v>
      </c>
      <c r="AU2918" s="31">
        <f t="shared" si="1884"/>
        <v>0.71047095268070237</v>
      </c>
      <c r="AV2918" s="31">
        <f t="shared" si="1887"/>
        <v>0.17476826875527471</v>
      </c>
      <c r="AW2918" s="31">
        <f t="shared" si="1887"/>
        <v>6.689868316316322E-2</v>
      </c>
      <c r="AX2918" s="31">
        <f t="shared" si="1887"/>
        <v>4.249485066218122E-2</v>
      </c>
      <c r="AY2918" s="31">
        <f t="shared" si="1887"/>
        <v>5.159483159950554E-3</v>
      </c>
      <c r="AZ2918" s="31">
        <f t="shared" si="1888"/>
        <v>2.0776157872788128E-4</v>
      </c>
      <c r="BA2918" s="31">
        <f t="shared" si="1885"/>
        <v>0.99999999999999989</v>
      </c>
      <c r="BB2918" s="34">
        <f>AU2918*'Propiedades físicas'!$C$4+'Diseño reactor'!AV2918*'Propiedades físicas'!$C$5+'Diseño reactor'!AW2918*'Propiedades físicas'!$C$8+'Diseño reactor'!AX2918*'Propiedades físicas'!$C$9+'Diseño reactor'!AY2918*'Propiedades físicas'!$C$7+'Diseño reactor'!AZ2918*'Propiedades físicas'!$C$6</f>
        <v>875.29244597493175</v>
      </c>
      <c r="BC2918" s="45">
        <f>AU2918*'Propiedades físicas'!$L$4+'Diseño reactor'!AV2918*'Propiedades físicas'!$L$5+'Diseño reactor'!AW2918*'Propiedades físicas'!$L$8+AX2918*'Propiedades físicas'!$L$9+'Diseño reactor'!AY2918*'Propiedades físicas'!$L$7+'Diseño reactor'!AZ2918*'Propiedades físicas'!$L$6</f>
        <v>2.1333832002190305</v>
      </c>
      <c r="BD2918" s="29">
        <f t="shared" si="1864"/>
        <v>1.1740721066072846</v>
      </c>
      <c r="BE2918" s="58">
        <f t="shared" si="1865"/>
        <v>40.947832357826059</v>
      </c>
      <c r="BF2918" s="30">
        <f>AU2918*'Propiedades físicas'!$I$4+'Diseño reactor'!AV2918*'Propiedades físicas'!$I$5+'Diseño reactor'!AW2918*'Propiedades físicas'!$I$8+'Diseño reactor'!AX2918*'Propiedades físicas'!$I$9+'Diseño reactor'!AY2918*'Propiedades físicas'!$I$7+'Diseño reactor'!AZ2918*'Propiedades físicas'!$I$6</f>
        <v>2.0008519854704587E-2</v>
      </c>
      <c r="BG2918" s="24">
        <f>AU2918*'Propiedades físicas'!$O$4+'Diseño reactor'!AV2918*'Propiedades físicas'!$O$5+'Diseño reactor'!AW2918*'Propiedades físicas'!$O$8+'Diseño reactor'!AX2918*'Propiedades físicas'!$O$9+'Diseño reactor'!AY2918*'Propiedades físicas'!$O$7+'Diseño reactor'!AZ2918*'Propiedades físicas'!$O$6</f>
        <v>0.15522771988602779</v>
      </c>
      <c r="BH2918" s="54">
        <f t="shared" si="1866"/>
        <v>41072.620964564339</v>
      </c>
      <c r="BI2918" s="34">
        <f t="shared" si="1886"/>
        <v>274.98851461979041</v>
      </c>
      <c r="BJ2918" s="27">
        <f t="shared" si="1867"/>
        <v>4799.5238349883948</v>
      </c>
      <c r="BK2918" s="34">
        <f t="shared" si="1868"/>
        <v>573.09164726453264</v>
      </c>
      <c r="BL2918" s="27">
        <f t="shared" si="1869"/>
        <v>105.82528020568209</v>
      </c>
      <c r="BM2918" s="34">
        <f t="shared" si="1870"/>
        <v>1.1054421768707483</v>
      </c>
      <c r="BN2918" s="45">
        <f t="shared" si="1871"/>
        <v>3245.7882298303621</v>
      </c>
      <c r="BO2918" s="45">
        <f t="shared" si="1872"/>
        <v>113.12732779820423</v>
      </c>
      <c r="BP2918" s="66">
        <f t="shared" si="1873"/>
        <v>6.6870361757895136</v>
      </c>
    </row>
    <row r="2919" spans="8:68">
      <c r="H2919" s="68">
        <v>2914</v>
      </c>
      <c r="I2919" s="31">
        <f>('Propiedades físicas'!$C$10*'Diseño reactor'!H2919)/1000</f>
        <v>2550.4647505818784</v>
      </c>
      <c r="J2919" s="31">
        <f t="shared" si="1851"/>
        <v>0.17879094384502486</v>
      </c>
      <c r="K2919" s="31">
        <f>(I2919*1000)/'Propiedades físicas'!$F$10</f>
        <v>16660.059773122142</v>
      </c>
      <c r="L2919" s="31">
        <f t="shared" si="1852"/>
        <v>2380.0085390174486</v>
      </c>
      <c r="M2919" s="31">
        <f t="shared" si="1853"/>
        <v>14280.051234104692</v>
      </c>
      <c r="N2919" s="31">
        <f t="shared" si="1854"/>
        <v>0.81674967021875378</v>
      </c>
      <c r="O2919" s="32">
        <f t="shared" si="1855"/>
        <v>4.9004980213125231</v>
      </c>
      <c r="P2919" s="33">
        <f t="shared" si="1856"/>
        <v>0.70716299110582082</v>
      </c>
      <c r="Q2919" s="31">
        <f t="shared" si="1857"/>
        <v>4.7742347886163605</v>
      </c>
      <c r="R2919" s="31">
        <f t="shared" si="1858"/>
        <v>9.4882981423303758E-2</v>
      </c>
      <c r="S2919" s="31">
        <f t="shared" si="1859"/>
        <v>0.12626323269616235</v>
      </c>
      <c r="T2919" s="31">
        <f t="shared" si="1860"/>
        <v>1.2730841796029195E-2</v>
      </c>
      <c r="U2919" s="31">
        <f t="shared" si="1861"/>
        <v>1.9728558936000624E-3</v>
      </c>
      <c r="V2919" s="47">
        <f t="shared" si="1874"/>
        <v>7.0029733099799736E-4</v>
      </c>
      <c r="W2919" s="31">
        <f t="shared" si="1862"/>
        <v>0.13417413328563929</v>
      </c>
      <c r="X2919" s="34">
        <f>(S2919*H2919*'Propiedades físicas'!$F$5*60*24*365)/(1000000)</f>
        <v>56945.952907456216</v>
      </c>
      <c r="Y2919" s="34">
        <f>(U2919*H2919*'Propiedades físicas'!$F$7*60*24*365)/(1000000)</f>
        <v>278.2612556300013</v>
      </c>
      <c r="Z2919" s="31">
        <f t="shared" si="1875"/>
        <v>2060.6729560823619</v>
      </c>
      <c r="AA2919" s="31">
        <f t="shared" si="1876"/>
        <v>13912.120174028074</v>
      </c>
      <c r="AB2919" s="31">
        <f t="shared" si="1876"/>
        <v>276.48900786750715</v>
      </c>
      <c r="AC2919" s="31">
        <f t="shared" si="1876"/>
        <v>367.93106007661709</v>
      </c>
      <c r="AD2919" s="31">
        <f t="shared" si="1876"/>
        <v>37.097672993629075</v>
      </c>
      <c r="AE2919" s="31">
        <f t="shared" si="1877"/>
        <v>5.7489020739505818</v>
      </c>
      <c r="AF2919" s="31">
        <f t="shared" si="1878"/>
        <v>16660.059773122142</v>
      </c>
      <c r="AG2919" s="31">
        <f t="shared" si="1879"/>
        <v>0.12368940953062295</v>
      </c>
      <c r="AH2919" s="31">
        <f t="shared" si="1880"/>
        <v>0.8350582388949559</v>
      </c>
      <c r="AI2919" s="31">
        <f t="shared" si="1880"/>
        <v>1.6595919320383828E-2</v>
      </c>
      <c r="AJ2919" s="31">
        <f t="shared" si="1880"/>
        <v>2.2084618247901144E-2</v>
      </c>
      <c r="AK2919" s="31">
        <f t="shared" si="1880"/>
        <v>2.2267430908908957E-3</v>
      </c>
      <c r="AL2919" s="31">
        <f t="shared" si="1881"/>
        <v>3.4507091524517511E-4</v>
      </c>
      <c r="AM2919" s="31">
        <f t="shared" si="1882"/>
        <v>0.99999999999999989</v>
      </c>
      <c r="AN2919" s="31">
        <f>(Z2919*'Propiedades físicas'!$F$4)/1000</f>
        <v>1812.1145841197074</v>
      </c>
      <c r="AO2919" s="31">
        <f>(AA2919*'Propiedades físicas'!$F$6)/1000</f>
        <v>445.74433037585948</v>
      </c>
      <c r="AP2919" s="31">
        <f>(AB2919*'Propiedades físicas'!$F$9)/1000</f>
        <v>170.57989340385853</v>
      </c>
      <c r="AQ2919" s="31">
        <f>(AC2919*'Propiedades físicas'!$F$5)/1000</f>
        <v>108.34465926076145</v>
      </c>
      <c r="AR2919" s="31">
        <f>(AD2919*'Propiedades físicas'!$F$8)/1000</f>
        <v>13.151867029701375</v>
      </c>
      <c r="AS2919" s="31">
        <f>(AE2919*'Propiedades físicas'!$F$7)/1000</f>
        <v>0.52941639199010915</v>
      </c>
      <c r="AT2919" s="31">
        <f t="shared" si="1883"/>
        <v>2550.4647505818784</v>
      </c>
      <c r="AU2919" s="31">
        <f t="shared" si="1884"/>
        <v>0.7105036773028448</v>
      </c>
      <c r="AV2919" s="31">
        <f t="shared" si="1887"/>
        <v>0.17476984548567656</v>
      </c>
      <c r="AW2919" s="31">
        <f t="shared" si="1887"/>
        <v>6.6881886277762287E-2</v>
      </c>
      <c r="AX2919" s="31">
        <f t="shared" si="1887"/>
        <v>4.2480359407454288E-2</v>
      </c>
      <c r="AY2919" s="31">
        <f t="shared" si="1887"/>
        <v>5.1566550867644138E-3</v>
      </c>
      <c r="AZ2919" s="31">
        <f t="shared" si="1888"/>
        <v>2.0757643949767386E-4</v>
      </c>
      <c r="BA2919" s="31">
        <f t="shared" si="1885"/>
        <v>1</v>
      </c>
      <c r="BB2919" s="34">
        <f>AU2919*'Propiedades físicas'!$C$4+'Diseño reactor'!AV2919*'Propiedades físicas'!$C$5+'Diseño reactor'!AW2919*'Propiedades físicas'!$C$8+'Diseño reactor'!AX2919*'Propiedades físicas'!$C$9+'Diseño reactor'!AY2919*'Propiedades físicas'!$C$7+'Diseño reactor'!AZ2919*'Propiedades físicas'!$C$6</f>
        <v>875.29238282721496</v>
      </c>
      <c r="BC2919" s="45">
        <f>AU2919*'Propiedades físicas'!$L$4+'Diseño reactor'!AV2919*'Propiedades físicas'!$L$5+'Diseño reactor'!AW2919*'Propiedades físicas'!$L$8+AX2919*'Propiedades físicas'!$L$9+'Diseño reactor'!AY2919*'Propiedades físicas'!$L$7+'Diseño reactor'!AZ2919*'Propiedades físicas'!$L$6</f>
        <v>2.133406178133237</v>
      </c>
      <c r="BD2919" s="29">
        <f t="shared" si="1864"/>
        <v>1.1737107020314206</v>
      </c>
      <c r="BE2919" s="58">
        <f t="shared" si="1865"/>
        <v>40.947444846714127</v>
      </c>
      <c r="BF2919" s="30">
        <f>AU2919*'Propiedades físicas'!$I$4+'Diseño reactor'!AV2919*'Propiedades físicas'!$I$5+'Diseño reactor'!AW2919*'Propiedades físicas'!$I$8+'Diseño reactor'!AX2919*'Propiedades físicas'!$I$9+'Diseño reactor'!AY2919*'Propiedades físicas'!$I$7+'Diseño reactor'!AZ2919*'Propiedades físicas'!$I$6</f>
        <v>2.0008543964037645E-2</v>
      </c>
      <c r="BG2919" s="24">
        <f>AU2919*'Propiedades físicas'!$O$4+'Diseño reactor'!AV2919*'Propiedades físicas'!$O$5+'Diseño reactor'!AW2919*'Propiedades físicas'!$O$8+'Diseño reactor'!AX2919*'Propiedades físicas'!$O$9+'Diseño reactor'!AY2919*'Propiedades físicas'!$O$7+'Diseño reactor'!AZ2919*'Propiedades físicas'!$O$6</f>
        <v>0.15522885285091878</v>
      </c>
      <c r="BH2919" s="54">
        <f t="shared" si="1866"/>
        <v>41072.568510863071</v>
      </c>
      <c r="BI2919" s="34">
        <f t="shared" si="1886"/>
        <v>274.9898006997721</v>
      </c>
      <c r="BJ2919" s="27">
        <f t="shared" si="1867"/>
        <v>4799.5272308834092</v>
      </c>
      <c r="BK2919" s="34">
        <f t="shared" si="1868"/>
        <v>573.09623559752185</v>
      </c>
      <c r="BL2919" s="27">
        <f t="shared" si="1869"/>
        <v>105.825436658284</v>
      </c>
      <c r="BM2919" s="34">
        <f t="shared" si="1870"/>
        <v>1.1054421768707483</v>
      </c>
      <c r="BN2919" s="45">
        <f t="shared" si="1871"/>
        <v>3246.9946842670029</v>
      </c>
      <c r="BO2919" s="45">
        <f t="shared" si="1872"/>
        <v>113.13223000505084</v>
      </c>
      <c r="BP2919" s="66">
        <f t="shared" si="1873"/>
        <v>6.6870356933552504</v>
      </c>
    </row>
    <row r="2920" spans="8:68">
      <c r="H2920" s="68">
        <v>2915</v>
      </c>
      <c r="I2920" s="31">
        <f>('Propiedades físicas'!$C$10*'Diseño reactor'!H2920)/1000</f>
        <v>2551.3399958634782</v>
      </c>
      <c r="J2920" s="31">
        <f t="shared" si="1851"/>
        <v>0.17872960904439195</v>
      </c>
      <c r="K2920" s="31">
        <f>(I2920*1000)/'Propiedades físicas'!$F$10</f>
        <v>16665.777020813675</v>
      </c>
      <c r="L2920" s="31">
        <f t="shared" si="1852"/>
        <v>2380.8252886876676</v>
      </c>
      <c r="M2920" s="31">
        <f t="shared" si="1853"/>
        <v>14284.951732126006</v>
      </c>
      <c r="N2920" s="31">
        <f t="shared" si="1854"/>
        <v>0.81674967021875389</v>
      </c>
      <c r="O2920" s="32">
        <f t="shared" si="1855"/>
        <v>4.900498021312524</v>
      </c>
      <c r="P2920" s="33">
        <f t="shared" si="1856"/>
        <v>0.70719554251198902</v>
      </c>
      <c r="Q2920" s="31">
        <f t="shared" si="1857"/>
        <v>4.7742778313558754</v>
      </c>
      <c r="R2920" s="31">
        <f t="shared" si="1858"/>
        <v>9.4859163833225096E-2</v>
      </c>
      <c r="S2920" s="31">
        <f t="shared" si="1859"/>
        <v>0.12622018995664924</v>
      </c>
      <c r="T2920" s="31">
        <f t="shared" si="1860"/>
        <v>1.2723865497195345E-2</v>
      </c>
      <c r="U2920" s="31">
        <f t="shared" si="1861"/>
        <v>1.9710983763444852E-3</v>
      </c>
      <c r="V2920" s="47">
        <f t="shared" si="1874"/>
        <v>7.0032956637109593E-4</v>
      </c>
      <c r="W2920" s="31">
        <f t="shared" si="1862"/>
        <v>0.13413427847166748</v>
      </c>
      <c r="X2920" s="34">
        <f>(S2920*H2920*'Propiedades físicas'!$F$5*60*24*365)/(1000000)</f>
        <v>56946.075742928595</v>
      </c>
      <c r="Y2920" s="34">
        <f>(U2920*H2920*'Propiedades físicas'!$F$7*60*24*365)/(1000000)</f>
        <v>278.10877288736276</v>
      </c>
      <c r="Z2920" s="31">
        <f t="shared" si="1875"/>
        <v>2061.4750064224481</v>
      </c>
      <c r="AA2920" s="31">
        <f t="shared" si="1876"/>
        <v>13917.019878402376</v>
      </c>
      <c r="AB2920" s="31">
        <f t="shared" si="1876"/>
        <v>276.51446257385118</v>
      </c>
      <c r="AC2920" s="31">
        <f t="shared" si="1876"/>
        <v>367.93185372363251</v>
      </c>
      <c r="AD2920" s="31">
        <f t="shared" si="1876"/>
        <v>37.09006792432443</v>
      </c>
      <c r="AE2920" s="31">
        <f t="shared" si="1877"/>
        <v>5.7457517670441742</v>
      </c>
      <c r="AF2920" s="31">
        <f t="shared" si="1878"/>
        <v>16665.777020813675</v>
      </c>
      <c r="AG2920" s="31">
        <f t="shared" si="1879"/>
        <v>0.12369510307547607</v>
      </c>
      <c r="AH2920" s="31">
        <f t="shared" si="1880"/>
        <v>0.83506576747196293</v>
      </c>
      <c r="AI2920" s="31">
        <f t="shared" si="1880"/>
        <v>1.6591753401507522E-2</v>
      </c>
      <c r="AJ2920" s="31">
        <f t="shared" si="1880"/>
        <v>2.2077089670894261E-2</v>
      </c>
      <c r="AK2920" s="31">
        <f t="shared" si="1880"/>
        <v>2.2255228710910458E-3</v>
      </c>
      <c r="AL2920" s="31">
        <f t="shared" si="1881"/>
        <v>3.4476350906821677E-4</v>
      </c>
      <c r="AM2920" s="31">
        <f t="shared" si="1882"/>
        <v>1</v>
      </c>
      <c r="AN2920" s="31">
        <f>(Z2920*'Propiedades físicas'!$F$4)/1000</f>
        <v>1812.8198911477723</v>
      </c>
      <c r="AO2920" s="31">
        <f>(AA2920*'Propiedades físicas'!$F$6)/1000</f>
        <v>445.90131690401211</v>
      </c>
      <c r="AP2920" s="31">
        <f>(AB2920*'Propiedades físicas'!$F$9)/1000</f>
        <v>170.59559768493747</v>
      </c>
      <c r="AQ2920" s="31">
        <f>(AC2920*'Propiedades físicas'!$F$5)/1000</f>
        <v>108.34489296599808</v>
      </c>
      <c r="AR2920" s="31">
        <f>(AD2920*'Propiedades físicas'!$F$8)/1000</f>
        <v>13.149170880531493</v>
      </c>
      <c r="AS2920" s="31">
        <f>(AE2920*'Propiedades físicas'!$F$7)/1000</f>
        <v>0.52912628022709807</v>
      </c>
      <c r="AT2920" s="31">
        <f t="shared" si="1883"/>
        <v>2551.3399958634782</v>
      </c>
      <c r="AU2920" s="31">
        <f t="shared" si="1884"/>
        <v>0.71053638248407569</v>
      </c>
      <c r="AV2920" s="31">
        <f t="shared" si="1887"/>
        <v>0.17477142114612632</v>
      </c>
      <c r="AW2920" s="31">
        <f t="shared" si="1887"/>
        <v>6.6865097541498358E-2</v>
      </c>
      <c r="AX2920" s="31">
        <f t="shared" si="1887"/>
        <v>4.2465877986336248E-2</v>
      </c>
      <c r="AY2920" s="31">
        <f t="shared" si="1887"/>
        <v>5.1538293217879309E-3</v>
      </c>
      <c r="AZ2920" s="31">
        <f t="shared" si="1888"/>
        <v>2.0739152017566363E-4</v>
      </c>
      <c r="BA2920" s="31">
        <f t="shared" si="1885"/>
        <v>1.0000000000000002</v>
      </c>
      <c r="BB2920" s="34">
        <f>AU2920*'Propiedades físicas'!$C$4+'Diseño reactor'!AV2920*'Propiedades físicas'!$C$5+'Diseño reactor'!AW2920*'Propiedades físicas'!$C$8+'Diseño reactor'!AX2920*'Propiedades físicas'!$C$9+'Diseño reactor'!AY2920*'Propiedades físicas'!$C$7+'Diseño reactor'!AZ2920*'Propiedades físicas'!$C$6</f>
        <v>875.29231975321147</v>
      </c>
      <c r="BC2920" s="45">
        <f>AU2920*'Propiedades físicas'!$L$4+'Diseño reactor'!AV2920*'Propiedades físicas'!$L$5+'Diseño reactor'!AW2920*'Propiedades físicas'!$L$8+AX2920*'Propiedades físicas'!$L$9+'Diseño reactor'!AY2920*'Propiedades físicas'!$L$7+'Diseño reactor'!AZ2920*'Propiedades físicas'!$L$6</f>
        <v>2.1334291419008689</v>
      </c>
      <c r="BD2920" s="29">
        <f t="shared" si="1864"/>
        <v>1.173349520109308</v>
      </c>
      <c r="BE2920" s="58">
        <f t="shared" si="1865"/>
        <v>40.947057576673657</v>
      </c>
      <c r="BF2920" s="30">
        <f>AU2920*'Propiedades físicas'!$I$4+'Diseño reactor'!AV2920*'Propiedades físicas'!$I$5+'Diseño reactor'!AW2920*'Propiedades físicas'!$I$8+'Diseño reactor'!AX2920*'Propiedades físicas'!$I$9+'Diseño reactor'!AY2920*'Propiedades físicas'!$I$7+'Diseño reactor'!AZ2920*'Propiedades físicas'!$I$6</f>
        <v>2.0008568039225225E-2</v>
      </c>
      <c r="BG2920" s="24">
        <f>AU2920*'Propiedades físicas'!$O$4+'Diseño reactor'!AV2920*'Propiedades físicas'!$O$5+'Diseño reactor'!AW2920*'Propiedades físicas'!$O$8+'Diseño reactor'!AX2920*'Propiedades físicas'!$O$9+'Diseño reactor'!AY2920*'Propiedades físicas'!$O$7+'Diseño reactor'!AZ2920*'Propiedades físicas'!$O$6</f>
        <v>0.15522998513820646</v>
      </c>
      <c r="BH2920" s="54">
        <f t="shared" si="1866"/>
        <v>41072.516130839154</v>
      </c>
      <c r="BI2920" s="34">
        <f t="shared" si="1886"/>
        <v>274.99108567577247</v>
      </c>
      <c r="BJ2920" s="27">
        <f t="shared" si="1867"/>
        <v>4799.5306260575808</v>
      </c>
      <c r="BK2920" s="34">
        <f t="shared" si="1868"/>
        <v>573.10082134868071</v>
      </c>
      <c r="BL2920" s="27">
        <f t="shared" si="1869"/>
        <v>105.82559302081002</v>
      </c>
      <c r="BM2920" s="34">
        <f t="shared" si="1870"/>
        <v>1.1054421768707483</v>
      </c>
      <c r="BN2920" s="45">
        <f t="shared" si="1871"/>
        <v>3248.2011478498998</v>
      </c>
      <c r="BO2920" s="45">
        <f t="shared" si="1872"/>
        <v>113.13712929989072</v>
      </c>
      <c r="BP2920" s="66">
        <f t="shared" si="1873"/>
        <v>6.6870352114841403</v>
      </c>
    </row>
    <row r="2921" spans="8:68">
      <c r="H2921" s="68">
        <v>2916</v>
      </c>
      <c r="I2921" s="31">
        <f>('Propiedades físicas'!$C$10*'Diseño reactor'!H2921)/1000</f>
        <v>2552.2152411450779</v>
      </c>
      <c r="J2921" s="31">
        <f t="shared" si="1851"/>
        <v>0.1786683163115235</v>
      </c>
      <c r="K2921" s="31">
        <f>(I2921*1000)/'Propiedades físicas'!$F$10</f>
        <v>16671.494268505205</v>
      </c>
      <c r="L2921" s="31">
        <f t="shared" si="1852"/>
        <v>2381.6420383578861</v>
      </c>
      <c r="M2921" s="31">
        <f t="shared" si="1853"/>
        <v>14289.852230147317</v>
      </c>
      <c r="N2921" s="31">
        <f t="shared" si="1854"/>
        <v>0.81674967021875378</v>
      </c>
      <c r="O2921" s="32">
        <f t="shared" si="1855"/>
        <v>4.9004980213125231</v>
      </c>
      <c r="P2921" s="33">
        <f t="shared" si="1856"/>
        <v>0.70722807458589143</v>
      </c>
      <c r="Q2921" s="31">
        <f t="shared" si="1857"/>
        <v>4.7743208448968035</v>
      </c>
      <c r="R2921" s="31">
        <f t="shared" si="1858"/>
        <v>9.4835357796053121E-2</v>
      </c>
      <c r="S2921" s="31">
        <f t="shared" si="1859"/>
        <v>0.1261771764157183</v>
      </c>
      <c r="T2921" s="31">
        <f t="shared" si="1860"/>
        <v>1.2716894890762907E-2</v>
      </c>
      <c r="U2921" s="31">
        <f t="shared" si="1861"/>
        <v>1.9693429460464675E-3</v>
      </c>
      <c r="V2921" s="47">
        <f t="shared" si="1874"/>
        <v>7.0036178259962067E-4</v>
      </c>
      <c r="W2921" s="31">
        <f t="shared" si="1862"/>
        <v>0.13409444732745202</v>
      </c>
      <c r="X2921" s="34">
        <f>(S2921*H2921*'Propiedades físicas'!$F$5*60*24*365)/(1000000)</f>
        <v>56946.198432540412</v>
      </c>
      <c r="Y2921" s="34">
        <f>(U2921*H2921*'Propiedades físicas'!$F$7*60*24*365)/(1000000)</f>
        <v>277.95641456499339</v>
      </c>
      <c r="Z2921" s="31">
        <f t="shared" si="1875"/>
        <v>2062.2770654924593</v>
      </c>
      <c r="AA2921" s="31">
        <f t="shared" si="1876"/>
        <v>13921.919583719078</v>
      </c>
      <c r="AB2921" s="31">
        <f t="shared" si="1876"/>
        <v>276.53990333329091</v>
      </c>
      <c r="AC2921" s="31">
        <f t="shared" si="1876"/>
        <v>367.93264642823453</v>
      </c>
      <c r="AD2921" s="31">
        <f t="shared" si="1876"/>
        <v>37.08246550146464</v>
      </c>
      <c r="AE2921" s="31">
        <f t="shared" si="1877"/>
        <v>5.7426040306714992</v>
      </c>
      <c r="AF2921" s="31">
        <f t="shared" si="1878"/>
        <v>16671.494268505197</v>
      </c>
      <c r="AG2921" s="31">
        <f t="shared" si="1879"/>
        <v>0.12370079323893549</v>
      </c>
      <c r="AH2921" s="31">
        <f t="shared" si="1880"/>
        <v>0.83507329094186511</v>
      </c>
      <c r="AI2921" s="31">
        <f t="shared" si="1880"/>
        <v>1.6587589503342468E-2</v>
      </c>
      <c r="AJ2921" s="31">
        <f t="shared" si="1880"/>
        <v>2.2069566200992024E-2</v>
      </c>
      <c r="AK2921" s="31">
        <f t="shared" si="1880"/>
        <v>2.2243036469453518E-3</v>
      </c>
      <c r="AL2921" s="31">
        <f t="shared" si="1881"/>
        <v>3.4445646791962062E-4</v>
      </c>
      <c r="AM2921" s="31">
        <f t="shared" si="1882"/>
        <v>1</v>
      </c>
      <c r="AN2921" s="31">
        <f>(Z2921*'Propiedades físicas'!$F$4)/1000</f>
        <v>1813.5252058527587</v>
      </c>
      <c r="AO2921" s="31">
        <f>(AA2921*'Propiedades físicas'!$F$6)/1000</f>
        <v>446.05830346235922</v>
      </c>
      <c r="AP2921" s="31">
        <f>(AB2921*'Propiedades físicas'!$F$9)/1000</f>
        <v>170.6112933614738</v>
      </c>
      <c r="AQ2921" s="31">
        <f>(AC2921*'Propiedades físicas'!$F$5)/1000</f>
        <v>108.34512639372224</v>
      </c>
      <c r="AR2921" s="31">
        <f>(AD2921*'Propiedades físicas'!$F$8)/1000</f>
        <v>13.146475669579239</v>
      </c>
      <c r="AS2921" s="31">
        <f>(AE2921*'Propiedades físicas'!$F$7)/1000</f>
        <v>0.52883640518453845</v>
      </c>
      <c r="AT2921" s="31">
        <f t="shared" si="1883"/>
        <v>2552.2152411450775</v>
      </c>
      <c r="AU2921" s="31">
        <f t="shared" si="1884"/>
        <v>0.71056906824171384</v>
      </c>
      <c r="AV2921" s="31">
        <f t="shared" si="1887"/>
        <v>0.17477299573770691</v>
      </c>
      <c r="AW2921" s="31">
        <f t="shared" si="1887"/>
        <v>6.6848316948741091E-2</v>
      </c>
      <c r="AX2921" s="31">
        <f t="shared" si="1887"/>
        <v>4.2451406388871848E-2</v>
      </c>
      <c r="AY2921" s="31">
        <f t="shared" si="1887"/>
        <v>5.1510058625309904E-3</v>
      </c>
      <c r="AZ2921" s="31">
        <f t="shared" si="1888"/>
        <v>2.0720682043543889E-4</v>
      </c>
      <c r="BA2921" s="31">
        <f t="shared" si="1885"/>
        <v>1.0000000000000002</v>
      </c>
      <c r="BB2921" s="34">
        <f>AU2921*'Propiedades físicas'!$C$4+'Diseño reactor'!AV2921*'Propiedades físicas'!$C$5+'Diseño reactor'!AW2921*'Propiedades físicas'!$C$8+'Diseño reactor'!AX2921*'Propiedades físicas'!$C$9+'Diseño reactor'!AY2921*'Propiedades físicas'!$C$7+'Diseño reactor'!AZ2921*'Propiedades físicas'!$C$6</f>
        <v>875.2922567528168</v>
      </c>
      <c r="BC2921" s="45">
        <f>AU2921*'Propiedades físicas'!$L$4+'Diseño reactor'!AV2921*'Propiedades físicas'!$L$5+'Diseño reactor'!AW2921*'Propiedades físicas'!$L$8+AX2921*'Propiedades físicas'!$L$9+'Diseño reactor'!AY2921*'Propiedades físicas'!$L$7+'Diseño reactor'!AZ2921*'Propiedades físicas'!$L$6</f>
        <v>2.1334520915349247</v>
      </c>
      <c r="BD2921" s="29">
        <f t="shared" si="1864"/>
        <v>1.1729885606350823</v>
      </c>
      <c r="BE2921" s="58">
        <f t="shared" si="1865"/>
        <v>40.946670547479371</v>
      </c>
      <c r="BF2921" s="30">
        <f>AU2921*'Propiedades físicas'!$I$4+'Diseño reactor'!AV2921*'Propiedades físicas'!$I$5+'Diseño reactor'!AW2921*'Propiedades físicas'!$I$8+'Diseño reactor'!AX2921*'Propiedades físicas'!$I$9+'Diseño reactor'!AY2921*'Propiedades físicas'!$I$7+'Diseño reactor'!AZ2921*'Propiedades físicas'!$I$6</f>
        <v>2.0008592080317269E-2</v>
      </c>
      <c r="BG2921" s="24">
        <f>AU2921*'Propiedades físicas'!$O$4+'Diseño reactor'!AV2921*'Propiedades físicas'!$O$5+'Diseño reactor'!AW2921*'Propiedades físicas'!$O$8+'Diseño reactor'!AX2921*'Propiedades físicas'!$O$9+'Diseño reactor'!AY2921*'Propiedades físicas'!$O$7+'Diseño reactor'!AZ2921*'Propiedades físicas'!$O$6</f>
        <v>0.15523111674849138</v>
      </c>
      <c r="BH2921" s="54">
        <f t="shared" si="1866"/>
        <v>41072.463824384649</v>
      </c>
      <c r="BI2921" s="34">
        <f t="shared" si="1886"/>
        <v>274.99236954910884</v>
      </c>
      <c r="BJ2921" s="27">
        <f t="shared" si="1867"/>
        <v>4799.5340205102848</v>
      </c>
      <c r="BK2921" s="34">
        <f t="shared" si="1868"/>
        <v>573.10540452014482</v>
      </c>
      <c r="BL2921" s="27">
        <f t="shared" si="1869"/>
        <v>105.82574929333644</v>
      </c>
      <c r="BM2921" s="34">
        <f t="shared" si="1870"/>
        <v>1.1054421768707483</v>
      </c>
      <c r="BN2921" s="45">
        <f t="shared" si="1871"/>
        <v>3249.4076205707001</v>
      </c>
      <c r="BO2921" s="45">
        <f t="shared" si="1872"/>
        <v>113.14202568531773</v>
      </c>
      <c r="BP2921" s="66">
        <f t="shared" si="1873"/>
        <v>6.6870347301753839</v>
      </c>
    </row>
    <row r="2922" spans="8:68">
      <c r="H2922" s="68">
        <v>2917</v>
      </c>
      <c r="I2922" s="31">
        <f>('Propiedades físicas'!$C$10*'Diseño reactor'!H2922)/1000</f>
        <v>2553.0904864266777</v>
      </c>
      <c r="J2922" s="31">
        <f t="shared" si="1851"/>
        <v>0.17860706560315479</v>
      </c>
      <c r="K2922" s="31">
        <f>(I2922*1000)/'Propiedades físicas'!$F$10</f>
        <v>16677.211516196734</v>
      </c>
      <c r="L2922" s="31">
        <f t="shared" si="1852"/>
        <v>2382.4587880281047</v>
      </c>
      <c r="M2922" s="31">
        <f t="shared" si="1853"/>
        <v>14294.752728168629</v>
      </c>
      <c r="N2922" s="31">
        <f t="shared" si="1854"/>
        <v>0.81674967021875378</v>
      </c>
      <c r="O2922" s="32">
        <f t="shared" si="1855"/>
        <v>4.9004980213125231</v>
      </c>
      <c r="P2922" s="33">
        <f t="shared" si="1856"/>
        <v>0.70726058734474517</v>
      </c>
      <c r="Q2922" s="31">
        <f t="shared" si="1857"/>
        <v>4.7743638292687045</v>
      </c>
      <c r="R2922" s="31">
        <f t="shared" si="1858"/>
        <v>9.4811563303807009E-2</v>
      </c>
      <c r="S2922" s="31">
        <f t="shared" si="1859"/>
        <v>0.12613419204381968</v>
      </c>
      <c r="T2922" s="31">
        <f t="shared" si="1860"/>
        <v>1.2709929970592461E-2</v>
      </c>
      <c r="U2922" s="31">
        <f t="shared" si="1861"/>
        <v>1.9675895996092425E-3</v>
      </c>
      <c r="V2922" s="47">
        <f t="shared" si="1874"/>
        <v>7.0039397970062152E-4</v>
      </c>
      <c r="W2922" s="31">
        <f t="shared" si="1862"/>
        <v>0.13405463983191293</v>
      </c>
      <c r="X2922" s="34">
        <f>(S2922*H2922*'Propiedades físicas'!$F$5*60*24*365)/(1000000)</f>
        <v>56946.320976508163</v>
      </c>
      <c r="Y2922" s="34">
        <f>(U2922*H2922*'Propiedades físicas'!$F$7*60*24*365)/(1000000)</f>
        <v>277.80418052870237</v>
      </c>
      <c r="Z2922" s="31">
        <f t="shared" si="1875"/>
        <v>2063.0791332846215</v>
      </c>
      <c r="AA2922" s="31">
        <f t="shared" si="1876"/>
        <v>13926.819289976811</v>
      </c>
      <c r="AB2922" s="31">
        <f t="shared" si="1876"/>
        <v>276.56533015720504</v>
      </c>
      <c r="AC2922" s="31">
        <f t="shared" si="1876"/>
        <v>367.93343819182201</v>
      </c>
      <c r="AD2922" s="31">
        <f t="shared" si="1876"/>
        <v>37.074865724218206</v>
      </c>
      <c r="AE2922" s="31">
        <f t="shared" si="1877"/>
        <v>5.7394588620601601</v>
      </c>
      <c r="AF2922" s="31">
        <f t="shared" si="1878"/>
        <v>16677.211516196738</v>
      </c>
      <c r="AG2922" s="31">
        <f t="shared" si="1879"/>
        <v>0.12370648002401241</v>
      </c>
      <c r="AH2922" s="31">
        <f t="shared" si="1880"/>
        <v>0.83508080930983131</v>
      </c>
      <c r="AI2922" s="31">
        <f t="shared" si="1880"/>
        <v>1.6583427624492716E-2</v>
      </c>
      <c r="AJ2922" s="31">
        <f t="shared" si="1880"/>
        <v>2.2062047833025851E-2</v>
      </c>
      <c r="AK2922" s="31">
        <f t="shared" si="1880"/>
        <v>2.2230854173799662E-3</v>
      </c>
      <c r="AL2922" s="31">
        <f t="shared" si="1881"/>
        <v>3.4414979125773254E-4</v>
      </c>
      <c r="AM2922" s="31">
        <f t="shared" si="1882"/>
        <v>1</v>
      </c>
      <c r="AN2922" s="31">
        <f>(Z2922*'Propiedades físicas'!$F$4)/1000</f>
        <v>1814.2305282278305</v>
      </c>
      <c r="AO2922" s="31">
        <f>(AA2922*'Propiedades físicas'!$F$6)/1000</f>
        <v>446.21529005085699</v>
      </c>
      <c r="AP2922" s="31">
        <f>(AB2922*'Propiedades físicas'!$F$9)/1000</f>
        <v>170.62698044048761</v>
      </c>
      <c r="AQ2922" s="31">
        <f>(AC2922*'Propiedades físicas'!$F$5)/1000</f>
        <v>108.34535954434583</v>
      </c>
      <c r="AR2922" s="31">
        <f>(AD2922*'Propiedades físicas'!$F$8)/1000</f>
        <v>13.143781396549834</v>
      </c>
      <c r="AS2922" s="31">
        <f>(AE2922*'Propiedades físicas'!$F$7)/1000</f>
        <v>0.52854676660712019</v>
      </c>
      <c r="AT2922" s="31">
        <f t="shared" si="1883"/>
        <v>2553.0904864266777</v>
      </c>
      <c r="AU2922" s="31">
        <f t="shared" si="1884"/>
        <v>0.71060173459305764</v>
      </c>
      <c r="AV2922" s="31">
        <f t="shared" si="1887"/>
        <v>0.17477456926150034</v>
      </c>
      <c r="AW2922" s="31">
        <f t="shared" si="1887"/>
        <v>6.6831544493864872E-2</v>
      </c>
      <c r="AX2922" s="31">
        <f t="shared" si="1887"/>
        <v>4.243694460511923E-2</v>
      </c>
      <c r="AY2922" s="31">
        <f t="shared" si="1887"/>
        <v>5.1481847065068019E-3</v>
      </c>
      <c r="AZ2922" s="31">
        <f t="shared" si="1888"/>
        <v>2.0702233995116944E-4</v>
      </c>
      <c r="BA2922" s="31">
        <f t="shared" si="1885"/>
        <v>1</v>
      </c>
      <c r="BB2922" s="34">
        <f>AU2922*'Propiedades físicas'!$C$4+'Diseño reactor'!AV2922*'Propiedades físicas'!$C$5+'Diseño reactor'!AW2922*'Propiedades físicas'!$C$8+'Diseño reactor'!AX2922*'Propiedades físicas'!$C$9+'Diseño reactor'!AY2922*'Propiedades físicas'!$C$7+'Diseño reactor'!AZ2922*'Propiedades físicas'!$C$6</f>
        <v>875.29219382592737</v>
      </c>
      <c r="BC2922" s="45">
        <f>AU2922*'Propiedades físicas'!$L$4+'Diseño reactor'!AV2922*'Propiedades físicas'!$L$5+'Diseño reactor'!AW2922*'Propiedades físicas'!$L$8+AX2922*'Propiedades físicas'!$L$9+'Diseño reactor'!AY2922*'Propiedades físicas'!$L$7+'Diseño reactor'!AZ2922*'Propiedades físicas'!$L$6</f>
        <v>2.1334750270483913</v>
      </c>
      <c r="BD2922" s="29">
        <f t="shared" si="1864"/>
        <v>1.1726278234031307</v>
      </c>
      <c r="BE2922" s="58">
        <f t="shared" si="1865"/>
        <v>40.946283758906233</v>
      </c>
      <c r="BF2922" s="30">
        <f>AU2922*'Propiedades físicas'!$I$4+'Diseño reactor'!AV2922*'Propiedades físicas'!$I$5+'Diseño reactor'!AW2922*'Propiedades físicas'!$I$8+'Diseño reactor'!AX2922*'Propiedades físicas'!$I$9+'Diseño reactor'!AY2922*'Propiedades físicas'!$I$7+'Diseño reactor'!AZ2922*'Propiedades físicas'!$I$6</f>
        <v>2.0008616087363644E-2</v>
      </c>
      <c r="BG2922" s="24">
        <f>AU2922*'Propiedades físicas'!$O$4+'Diseño reactor'!AV2922*'Propiedades físicas'!$O$5+'Diseño reactor'!AW2922*'Propiedades físicas'!$O$8+'Diseño reactor'!AX2922*'Propiedades físicas'!$O$9+'Diseño reactor'!AY2922*'Propiedades físicas'!$O$7+'Diseño reactor'!AZ2922*'Propiedades físicas'!$O$6</f>
        <v>0.15523224768237334</v>
      </c>
      <c r="BH2922" s="54">
        <f t="shared" si="1866"/>
        <v>41072.411591391799</v>
      </c>
      <c r="BI2922" s="34">
        <f t="shared" si="1886"/>
        <v>274.99365232109727</v>
      </c>
      <c r="BJ2922" s="27">
        <f t="shared" si="1867"/>
        <v>4799.5374142408791</v>
      </c>
      <c r="BK2922" s="34">
        <f t="shared" si="1868"/>
        <v>573.10998511404455</v>
      </c>
      <c r="BL2922" s="27">
        <f t="shared" si="1869"/>
        <v>105.82590547593941</v>
      </c>
      <c r="BM2922" s="34">
        <f t="shared" si="1870"/>
        <v>1.1054421768707483</v>
      </c>
      <c r="BN2922" s="45">
        <f t="shared" si="1871"/>
        <v>3250.6141024210724</v>
      </c>
      <c r="BO2922" s="45">
        <f t="shared" si="1872"/>
        <v>113.14691916392268</v>
      </c>
      <c r="BP2922" s="66">
        <f t="shared" si="1873"/>
        <v>6.6870342494281916</v>
      </c>
    </row>
    <row r="2923" spans="8:68">
      <c r="H2923" s="68">
        <v>2918</v>
      </c>
      <c r="I2923" s="31">
        <f>('Propiedades físicas'!$C$10*'Diseño reactor'!H2923)/1000</f>
        <v>2553.9657317082774</v>
      </c>
      <c r="J2923" s="31">
        <f t="shared" si="1851"/>
        <v>0.17854585687608038</v>
      </c>
      <c r="K2923" s="31">
        <f>(I2923*1000)/'Propiedades físicas'!$F$10</f>
        <v>16682.928763888267</v>
      </c>
      <c r="L2923" s="31">
        <f t="shared" si="1852"/>
        <v>2383.2755376983237</v>
      </c>
      <c r="M2923" s="31">
        <f t="shared" si="1853"/>
        <v>14299.653226189943</v>
      </c>
      <c r="N2923" s="31">
        <f t="shared" si="1854"/>
        <v>0.81674967021875378</v>
      </c>
      <c r="O2923" s="32">
        <f t="shared" si="1855"/>
        <v>4.9004980213125231</v>
      </c>
      <c r="P2923" s="33">
        <f t="shared" si="1856"/>
        <v>0.70729308080574682</v>
      </c>
      <c r="Q2923" s="31">
        <f t="shared" si="1857"/>
        <v>4.7744067845010809</v>
      </c>
      <c r="R2923" s="31">
        <f t="shared" si="1858"/>
        <v>9.4787780348512679E-2</v>
      </c>
      <c r="S2923" s="31">
        <f t="shared" si="1859"/>
        <v>0.12609123681144285</v>
      </c>
      <c r="T2923" s="31">
        <f t="shared" si="1860"/>
        <v>1.2702970730552753E-2</v>
      </c>
      <c r="U2923" s="31">
        <f t="shared" si="1861"/>
        <v>1.9658383339415534E-3</v>
      </c>
      <c r="V2923" s="47">
        <f t="shared" si="1874"/>
        <v>7.0042615769112793E-4</v>
      </c>
      <c r="W2923" s="31">
        <f t="shared" si="1862"/>
        <v>0.13401485596399534</v>
      </c>
      <c r="X2923" s="34">
        <f>(S2923*H2923*'Propiedades físicas'!$F$5*60*24*365)/(1000000)</f>
        <v>56946.443375047857</v>
      </c>
      <c r="Y2923" s="34">
        <f>(U2923*H2923*'Propiedades físicas'!$F$7*60*24*365)/(1000000)</f>
        <v>277.65207064447742</v>
      </c>
      <c r="Z2923" s="31">
        <f t="shared" si="1875"/>
        <v>2063.8812097911691</v>
      </c>
      <c r="AA2923" s="31">
        <f t="shared" si="1876"/>
        <v>13931.718997174154</v>
      </c>
      <c r="AB2923" s="31">
        <f t="shared" si="1876"/>
        <v>276.59074305695998</v>
      </c>
      <c r="AC2923" s="31">
        <f t="shared" si="1876"/>
        <v>367.93422901579027</v>
      </c>
      <c r="AD2923" s="31">
        <f t="shared" si="1876"/>
        <v>37.067268591752935</v>
      </c>
      <c r="AE2923" s="31">
        <f t="shared" si="1877"/>
        <v>5.7363162584414527</v>
      </c>
      <c r="AF2923" s="31">
        <f t="shared" si="1878"/>
        <v>16682.928763888267</v>
      </c>
      <c r="AG2923" s="31">
        <f t="shared" si="1879"/>
        <v>0.12371216343371493</v>
      </c>
      <c r="AH2923" s="31">
        <f t="shared" si="1880"/>
        <v>0.83508832258102306</v>
      </c>
      <c r="AI2923" s="31">
        <f t="shared" si="1880"/>
        <v>1.6579267763563558E-2</v>
      </c>
      <c r="AJ2923" s="31">
        <f t="shared" si="1880"/>
        <v>2.2054534561834115E-2</v>
      </c>
      <c r="AK2923" s="31">
        <f t="shared" si="1880"/>
        <v>2.2218681813224814E-3</v>
      </c>
      <c r="AL2923" s="31">
        <f t="shared" si="1881"/>
        <v>3.4384347854186351E-4</v>
      </c>
      <c r="AM2923" s="31">
        <f t="shared" si="1882"/>
        <v>1</v>
      </c>
      <c r="AN2923" s="31">
        <f>(Z2923*'Propiedades físicas'!$F$4)/1000</f>
        <v>1814.9358582661582</v>
      </c>
      <c r="AO2923" s="31">
        <f>(AA2923*'Propiedades físicas'!$F$6)/1000</f>
        <v>446.37227666945989</v>
      </c>
      <c r="AP2923" s="31">
        <f>(AB2923*'Propiedades físicas'!$F$9)/1000</f>
        <v>170.64265892899144</v>
      </c>
      <c r="AQ2923" s="31">
        <f>(AC2923*'Propiedades físicas'!$F$5)/1000</f>
        <v>108.34559241827978</v>
      </c>
      <c r="AR2923" s="31">
        <f>(AD2923*'Propiedades físicas'!$F$8)/1000</f>
        <v>13.141088061148245</v>
      </c>
      <c r="AS2923" s="31">
        <f>(AE2923*'Propiedades físicas'!$F$7)/1000</f>
        <v>0.52825736423987335</v>
      </c>
      <c r="AT2923" s="31">
        <f t="shared" si="1883"/>
        <v>2553.9657317082774</v>
      </c>
      <c r="AU2923" s="31">
        <f t="shared" si="1884"/>
        <v>0.71063438155538505</v>
      </c>
      <c r="AV2923" s="31">
        <f t="shared" si="1887"/>
        <v>0.17477614171858671</v>
      </c>
      <c r="AW2923" s="31">
        <f t="shared" si="1887"/>
        <v>6.6814780171248908E-2</v>
      </c>
      <c r="AX2923" s="31">
        <f t="shared" si="1887"/>
        <v>4.2422492625149827E-2</v>
      </c>
      <c r="AY2923" s="31">
        <f t="shared" si="1887"/>
        <v>5.145365851231893E-3</v>
      </c>
      <c r="AZ2923" s="31">
        <f t="shared" si="1888"/>
        <v>2.0683807839760502E-4</v>
      </c>
      <c r="BA2923" s="31">
        <f t="shared" si="1885"/>
        <v>1</v>
      </c>
      <c r="BB2923" s="34">
        <f>AU2923*'Propiedades físicas'!$C$4+'Diseño reactor'!AV2923*'Propiedades físicas'!$C$5+'Diseño reactor'!AW2923*'Propiedades físicas'!$C$8+'Diseño reactor'!AX2923*'Propiedades físicas'!$C$9+'Diseño reactor'!AY2923*'Propiedades físicas'!$C$7+'Diseño reactor'!AZ2923*'Propiedades físicas'!$C$6</f>
        <v>875.29213097243917</v>
      </c>
      <c r="BC2923" s="45">
        <f>AU2923*'Propiedades físicas'!$L$4+'Diseño reactor'!AV2923*'Propiedades físicas'!$L$5+'Diseño reactor'!AW2923*'Propiedades físicas'!$L$8+AX2923*'Propiedades físicas'!$L$9+'Diseño reactor'!AY2923*'Propiedades físicas'!$L$7+'Diseño reactor'!AZ2923*'Propiedades físicas'!$L$6</f>
        <v>2.1334979484542393</v>
      </c>
      <c r="BD2923" s="29">
        <f t="shared" si="1864"/>
        <v>1.1722673082080943</v>
      </c>
      <c r="BE2923" s="58">
        <f t="shared" si="1865"/>
        <v>40.945897210729512</v>
      </c>
      <c r="BF2923" s="30">
        <f>AU2923*'Propiedades físicas'!$I$4+'Diseño reactor'!AV2923*'Propiedades físicas'!$I$5+'Diseño reactor'!AW2923*'Propiedades físicas'!$I$8+'Diseño reactor'!AX2923*'Propiedades físicas'!$I$9+'Diseño reactor'!AY2923*'Propiedades físicas'!$I$7+'Diseño reactor'!AZ2923*'Propiedades físicas'!$I$6</f>
        <v>2.0008640060414123E-2</v>
      </c>
      <c r="BG2923" s="24">
        <f>AU2923*'Propiedades físicas'!$O$4+'Diseño reactor'!AV2923*'Propiedades físicas'!$O$5+'Diseño reactor'!AW2923*'Propiedades físicas'!$O$8+'Diseño reactor'!AX2923*'Propiedades físicas'!$O$9+'Diseño reactor'!AY2923*'Propiedades físicas'!$O$7+'Diseño reactor'!AZ2923*'Propiedades físicas'!$O$6</f>
        <v>0.15523337794045142</v>
      </c>
      <c r="BH2923" s="54">
        <f t="shared" si="1866"/>
        <v>41072.359431753022</v>
      </c>
      <c r="BI2923" s="34">
        <f t="shared" si="1886"/>
        <v>274.9949339930514</v>
      </c>
      <c r="BJ2923" s="27">
        <f t="shared" si="1867"/>
        <v>4799.5408072487517</v>
      </c>
      <c r="BK2923" s="34">
        <f t="shared" si="1868"/>
        <v>573.11456313251131</v>
      </c>
      <c r="BL2923" s="27">
        <f t="shared" si="1869"/>
        <v>105.82606156869504</v>
      </c>
      <c r="BM2923" s="34">
        <f t="shared" si="1870"/>
        <v>1.1054421768707483</v>
      </c>
      <c r="BN2923" s="45">
        <f t="shared" si="1871"/>
        <v>3251.8205933926865</v>
      </c>
      <c r="BO2923" s="45">
        <f t="shared" si="1872"/>
        <v>113.15180973829322</v>
      </c>
      <c r="BP2923" s="66">
        <f t="shared" si="1873"/>
        <v>6.6870337692417667</v>
      </c>
    </row>
    <row r="2924" spans="8:68">
      <c r="H2924" s="68">
        <v>2919</v>
      </c>
      <c r="I2924" s="31">
        <f>('Propiedades físicas'!$C$10*'Diseño reactor'!H2924)/1000</f>
        <v>2554.8409769898776</v>
      </c>
      <c r="J2924" s="31">
        <f t="shared" si="1851"/>
        <v>0.17848469008715398</v>
      </c>
      <c r="K2924" s="31">
        <f>(I2924*1000)/'Propiedades físicas'!$F$10</f>
        <v>16688.6460115798</v>
      </c>
      <c r="L2924" s="31">
        <f t="shared" si="1852"/>
        <v>2384.0922873685427</v>
      </c>
      <c r="M2924" s="31">
        <f t="shared" si="1853"/>
        <v>14304.553724211257</v>
      </c>
      <c r="N2924" s="31">
        <f t="shared" si="1854"/>
        <v>0.81674967021875389</v>
      </c>
      <c r="O2924" s="32">
        <f t="shared" si="1855"/>
        <v>4.900498021312524</v>
      </c>
      <c r="P2924" s="33">
        <f t="shared" si="1856"/>
        <v>0.70732555498607275</v>
      </c>
      <c r="Q2924" s="31">
        <f t="shared" si="1857"/>
        <v>4.774449710623407</v>
      </c>
      <c r="R2924" s="31">
        <f t="shared" si="1858"/>
        <v>9.4764008922202811E-2</v>
      </c>
      <c r="S2924" s="31">
        <f t="shared" si="1859"/>
        <v>0.12604831068911718</v>
      </c>
      <c r="T2924" s="31">
        <f t="shared" si="1860"/>
        <v>1.2696017164520727E-2</v>
      </c>
      <c r="U2924" s="31">
        <f t="shared" si="1861"/>
        <v>1.9640891459576466E-3</v>
      </c>
      <c r="V2924" s="47">
        <f t="shared" si="1874"/>
        <v>7.0045831658814984E-4</v>
      </c>
      <c r="W2924" s="31">
        <f t="shared" si="1862"/>
        <v>0.13397509570266933</v>
      </c>
      <c r="X2924" s="34">
        <f>(S2924*H2924*'Propiedades físicas'!$F$5*60*24*365)/(1000000)</f>
        <v>56946.565628375145</v>
      </c>
      <c r="Y2924" s="34">
        <f>(U2924*H2924*'Propiedades físicas'!$F$7*60*24*365)/(1000000)</f>
        <v>277.50008477848542</v>
      </c>
      <c r="Z2924" s="31">
        <f t="shared" si="1875"/>
        <v>2064.6832950043463</v>
      </c>
      <c r="AA2924" s="31">
        <f t="shared" si="1876"/>
        <v>13936.618705309726</v>
      </c>
      <c r="AB2924" s="31">
        <f t="shared" si="1876"/>
        <v>276.61614204391003</v>
      </c>
      <c r="AC2924" s="31">
        <f t="shared" si="1876"/>
        <v>367.93501890153306</v>
      </c>
      <c r="AD2924" s="31">
        <f t="shared" si="1876"/>
        <v>37.059674103236006</v>
      </c>
      <c r="AE2924" s="31">
        <f t="shared" si="1877"/>
        <v>5.7331762170503708</v>
      </c>
      <c r="AF2924" s="31">
        <f t="shared" si="1878"/>
        <v>16688.6460115798</v>
      </c>
      <c r="AG2924" s="31">
        <f t="shared" si="1879"/>
        <v>0.12371784347104722</v>
      </c>
      <c r="AH2924" s="31">
        <f t="shared" si="1880"/>
        <v>0.83509583076059513</v>
      </c>
      <c r="AI2924" s="31">
        <f t="shared" si="1880"/>
        <v>1.6575109919161422E-2</v>
      </c>
      <c r="AJ2924" s="31">
        <f t="shared" si="1880"/>
        <v>2.2047026382262101E-2</v>
      </c>
      <c r="AK2924" s="31">
        <f t="shared" si="1880"/>
        <v>2.2206519377019141E-3</v>
      </c>
      <c r="AL2924" s="31">
        <f t="shared" si="1881"/>
        <v>3.4353752923228613E-4</v>
      </c>
      <c r="AM2924" s="31">
        <f t="shared" si="1882"/>
        <v>1</v>
      </c>
      <c r="AN2924" s="31">
        <f>(Z2924*'Propiedades físicas'!$F$4)/1000</f>
        <v>1815.641195960922</v>
      </c>
      <c r="AO2924" s="31">
        <f>(AA2924*'Propiedades físicas'!$F$6)/1000</f>
        <v>446.52926331812358</v>
      </c>
      <c r="AP2924" s="31">
        <f>(AB2924*'Propiedades físicas'!$F$9)/1000</f>
        <v>170.65832883399025</v>
      </c>
      <c r="AQ2924" s="31">
        <f>(AC2924*'Propiedades físicas'!$F$5)/1000</f>
        <v>108.34582501593445</v>
      </c>
      <c r="AR2924" s="31">
        <f>(AD2924*'Propiedades físicas'!$F$8)/1000</f>
        <v>13.138395663079224</v>
      </c>
      <c r="AS2924" s="31">
        <f>(AE2924*'Propiedades físicas'!$F$7)/1000</f>
        <v>0.52796819782816862</v>
      </c>
      <c r="AT2924" s="31">
        <f t="shared" si="1883"/>
        <v>2554.8409769898776</v>
      </c>
      <c r="AU2924" s="31">
        <f t="shared" si="1884"/>
        <v>0.71066700914595349</v>
      </c>
      <c r="AV2924" s="31">
        <f t="shared" si="1887"/>
        <v>0.17477771311004486</v>
      </c>
      <c r="AW2924" s="31">
        <f t="shared" si="1887"/>
        <v>6.6798023975277121E-2</v>
      </c>
      <c r="AX2924" s="31">
        <f t="shared" si="1887"/>
        <v>4.2408050439048411E-2</v>
      </c>
      <c r="AY2924" s="31">
        <f t="shared" si="1887"/>
        <v>5.1425492942261041E-3</v>
      </c>
      <c r="AZ2924" s="31">
        <f t="shared" si="1888"/>
        <v>2.0665403545007429E-4</v>
      </c>
      <c r="BA2924" s="31">
        <f t="shared" si="1885"/>
        <v>1</v>
      </c>
      <c r="BB2924" s="34">
        <f>AU2924*'Propiedades físicas'!$C$4+'Diseño reactor'!AV2924*'Propiedades físicas'!$C$5+'Diseño reactor'!AW2924*'Propiedades físicas'!$C$8+'Diseño reactor'!AX2924*'Propiedades físicas'!$C$9+'Diseño reactor'!AY2924*'Propiedades físicas'!$C$7+'Diseño reactor'!AZ2924*'Propiedades físicas'!$C$6</f>
        <v>875.29206819224896</v>
      </c>
      <c r="BC2924" s="45">
        <f>AU2924*'Propiedades físicas'!$L$4+'Diseño reactor'!AV2924*'Propiedades físicas'!$L$5+'Diseño reactor'!AW2924*'Propiedades físicas'!$L$8+AX2924*'Propiedades físicas'!$L$9+'Diseño reactor'!AY2924*'Propiedades físicas'!$L$7+'Diseño reactor'!AZ2924*'Propiedades físicas'!$L$6</f>
        <v>2.1335208557654233</v>
      </c>
      <c r="BD2924" s="29">
        <f t="shared" si="1864"/>
        <v>1.1719070148448674</v>
      </c>
      <c r="BE2924" s="58">
        <f t="shared" si="1865"/>
        <v>40.945510902724763</v>
      </c>
      <c r="BF2924" s="30">
        <f>AU2924*'Propiedades físicas'!$I$4+'Diseño reactor'!AV2924*'Propiedades físicas'!$I$5+'Diseño reactor'!AW2924*'Propiedades físicas'!$I$8+'Diseño reactor'!AX2924*'Propiedades físicas'!$I$9+'Diseño reactor'!AY2924*'Propiedades físicas'!$I$7+'Diseño reactor'!AZ2924*'Propiedades físicas'!$I$6</f>
        <v>2.0008663999518395E-2</v>
      </c>
      <c r="BG2924" s="24">
        <f>AU2924*'Propiedades físicas'!$O$4+'Diseño reactor'!AV2924*'Propiedades físicas'!$O$5+'Diseño reactor'!AW2924*'Propiedades físicas'!$O$8+'Diseño reactor'!AX2924*'Propiedades físicas'!$O$9+'Diseño reactor'!AY2924*'Propiedades físicas'!$O$7+'Diseño reactor'!AZ2924*'Propiedades físicas'!$O$6</f>
        <v>0.15523450752332418</v>
      </c>
      <c r="BH2924" s="54">
        <f t="shared" si="1866"/>
        <v>41072.30734536094</v>
      </c>
      <c r="BI2924" s="34">
        <f t="shared" si="1886"/>
        <v>274.99621456628284</v>
      </c>
      <c r="BJ2924" s="27">
        <f t="shared" si="1867"/>
        <v>4799.5441995332676</v>
      </c>
      <c r="BK2924" s="34">
        <f t="shared" si="1868"/>
        <v>573.11913857767229</v>
      </c>
      <c r="BL2924" s="27">
        <f t="shared" si="1869"/>
        <v>105.82621757167935</v>
      </c>
      <c r="BM2924" s="34">
        <f t="shared" si="1870"/>
        <v>1.1054421768707483</v>
      </c>
      <c r="BN2924" s="45">
        <f t="shared" si="1871"/>
        <v>3253.0270934772288</v>
      </c>
      <c r="BO2924" s="45">
        <f t="shared" si="1872"/>
        <v>113.15669741101411</v>
      </c>
      <c r="BP2924" s="66">
        <f t="shared" si="1873"/>
        <v>6.6870332896153242</v>
      </c>
    </row>
    <row r="2925" spans="8:68">
      <c r="H2925" s="68">
        <v>2920</v>
      </c>
      <c r="I2925" s="31">
        <f>('Propiedades físicas'!$C$10*'Diseño reactor'!H2925)/1000</f>
        <v>2555.7162222714774</v>
      </c>
      <c r="J2925" s="31">
        <f t="shared" si="1851"/>
        <v>0.17842356519328853</v>
      </c>
      <c r="K2925" s="31">
        <f>(I2925*1000)/'Propiedades físicas'!$F$10</f>
        <v>16694.363259271329</v>
      </c>
      <c r="L2925" s="31">
        <f t="shared" si="1852"/>
        <v>2384.9090370387612</v>
      </c>
      <c r="M2925" s="31">
        <f t="shared" si="1853"/>
        <v>14309.454222232567</v>
      </c>
      <c r="N2925" s="31">
        <f t="shared" si="1854"/>
        <v>0.81674967021875389</v>
      </c>
      <c r="O2925" s="32">
        <f t="shared" si="1855"/>
        <v>4.9004980213125231</v>
      </c>
      <c r="P2925" s="33">
        <f t="shared" si="1856"/>
        <v>0.70735800990287856</v>
      </c>
      <c r="Q2925" s="31">
        <f t="shared" si="1857"/>
        <v>4.7744926076651124</v>
      </c>
      <c r="R2925" s="31">
        <f t="shared" si="1858"/>
        <v>9.4740249016916675E-2</v>
      </c>
      <c r="S2925" s="31">
        <f t="shared" si="1859"/>
        <v>0.12600541364741141</v>
      </c>
      <c r="T2925" s="31">
        <f t="shared" si="1860"/>
        <v>1.2689069266381477E-2</v>
      </c>
      <c r="U2925" s="31">
        <f t="shared" si="1861"/>
        <v>1.9623420325772553E-3</v>
      </c>
      <c r="V2925" s="47">
        <f t="shared" si="1874"/>
        <v>7.0049045640867584E-4</v>
      </c>
      <c r="W2925" s="31">
        <f t="shared" si="1862"/>
        <v>0.13393535902692993</v>
      </c>
      <c r="X2925" s="34">
        <f>(S2925*H2925*'Propiedades físicas'!$F$5*60*24*365)/(1000000)</f>
        <v>56946.687736705353</v>
      </c>
      <c r="Y2925" s="34">
        <f>(U2925*H2925*'Propiedades físicas'!$F$7*60*24*365)/(1000000)</f>
        <v>277.34822279707112</v>
      </c>
      <c r="Z2925" s="31">
        <f t="shared" si="1875"/>
        <v>2065.4853889164056</v>
      </c>
      <c r="AA2925" s="31">
        <f t="shared" si="1876"/>
        <v>13941.518414382128</v>
      </c>
      <c r="AB2925" s="31">
        <f t="shared" si="1876"/>
        <v>276.64152712939671</v>
      </c>
      <c r="AC2925" s="31">
        <f t="shared" si="1876"/>
        <v>367.93580785044134</v>
      </c>
      <c r="AD2925" s="31">
        <f t="shared" si="1876"/>
        <v>37.052082257833909</v>
      </c>
      <c r="AE2925" s="31">
        <f t="shared" si="1877"/>
        <v>5.7300387351255857</v>
      </c>
      <c r="AF2925" s="31">
        <f t="shared" si="1878"/>
        <v>16694.363259271329</v>
      </c>
      <c r="AG2925" s="31">
        <f t="shared" si="1879"/>
        <v>0.12372352013901004</v>
      </c>
      <c r="AH2925" s="31">
        <f t="shared" si="1880"/>
        <v>0.83510333385369517</v>
      </c>
      <c r="AI2925" s="31">
        <f t="shared" si="1880"/>
        <v>1.65709540898939E-2</v>
      </c>
      <c r="AJ2925" s="31">
        <f t="shared" si="1880"/>
        <v>2.2039523289162026E-2</v>
      </c>
      <c r="AK2925" s="31">
        <f t="shared" si="1880"/>
        <v>2.2194366854487117E-3</v>
      </c>
      <c r="AL2925" s="31">
        <f t="shared" si="1881"/>
        <v>3.4323194279023308E-4</v>
      </c>
      <c r="AM2925" s="31">
        <f t="shared" si="1882"/>
        <v>1</v>
      </c>
      <c r="AN2925" s="31">
        <f>(Z2925*'Propiedades físicas'!$F$4)/1000</f>
        <v>1816.3465413053086</v>
      </c>
      <c r="AO2925" s="31">
        <f>(AA2925*'Propiedades físicas'!$F$6)/1000</f>
        <v>446.68624999680333</v>
      </c>
      <c r="AP2925" s="31">
        <f>(AB2925*'Propiedades físicas'!$F$9)/1000</f>
        <v>170.67399016248129</v>
      </c>
      <c r="AQ2925" s="31">
        <f>(AC2925*'Propiedades físicas'!$F$5)/1000</f>
        <v>108.34605733771947</v>
      </c>
      <c r="AR2925" s="31">
        <f>(AD2925*'Propiedades físicas'!$F$8)/1000</f>
        <v>13.135704202047272</v>
      </c>
      <c r="AS2925" s="31">
        <f>(AE2925*'Propiedades físicas'!$F$7)/1000</f>
        <v>0.52767926711771518</v>
      </c>
      <c r="AT2925" s="31">
        <f t="shared" si="1883"/>
        <v>2555.7162222714778</v>
      </c>
      <c r="AU2925" s="31">
        <f t="shared" si="1884"/>
        <v>0.7106996173819996</v>
      </c>
      <c r="AV2925" s="31">
        <f t="shared" si="1887"/>
        <v>0.1747792834369522</v>
      </c>
      <c r="AW2925" s="31">
        <f t="shared" si="1887"/>
        <v>6.6781275900338069E-2</v>
      </c>
      <c r="AX2925" s="31">
        <f t="shared" si="1887"/>
        <v>4.2393618036913078E-2</v>
      </c>
      <c r="AY2925" s="31">
        <f t="shared" si="1887"/>
        <v>5.1397350330125765E-3</v>
      </c>
      <c r="AZ2925" s="31">
        <f t="shared" si="1888"/>
        <v>2.064702107844832E-4</v>
      </c>
      <c r="BA2925" s="31">
        <f t="shared" si="1885"/>
        <v>1.0000000000000002</v>
      </c>
      <c r="BB2925" s="34">
        <f>AU2925*'Propiedades físicas'!$C$4+'Diseño reactor'!AV2925*'Propiedades físicas'!$C$5+'Diseño reactor'!AW2925*'Propiedades físicas'!$C$8+'Diseño reactor'!AX2925*'Propiedades físicas'!$C$9+'Diseño reactor'!AY2925*'Propiedades físicas'!$C$7+'Diseño reactor'!AZ2925*'Propiedades físicas'!$C$6</f>
        <v>875.29200548525284</v>
      </c>
      <c r="BC2925" s="45">
        <f>AU2925*'Propiedades físicas'!$L$4+'Diseño reactor'!AV2925*'Propiedades físicas'!$L$5+'Diseño reactor'!AW2925*'Propiedades físicas'!$L$8+AX2925*'Propiedades físicas'!$L$9+'Diseño reactor'!AY2925*'Propiedades físicas'!$L$7+'Diseño reactor'!AZ2925*'Propiedades físicas'!$L$6</f>
        <v>2.1335437489948794</v>
      </c>
      <c r="BD2925" s="29">
        <f t="shared" si="1864"/>
        <v>1.1715469431085979</v>
      </c>
      <c r="BE2925" s="58">
        <f t="shared" si="1865"/>
        <v>40.945124834667808</v>
      </c>
      <c r="BF2925" s="30">
        <f>AU2925*'Propiedades físicas'!$I$4+'Diseño reactor'!AV2925*'Propiedades físicas'!$I$5+'Diseño reactor'!AW2925*'Propiedades físicas'!$I$8+'Diseño reactor'!AX2925*'Propiedades físicas'!$I$9+'Diseño reactor'!AY2925*'Propiedades físicas'!$I$7+'Diseño reactor'!AZ2925*'Propiedades físicas'!$I$6</f>
        <v>2.0008687904726066E-2</v>
      </c>
      <c r="BG2925" s="24">
        <f>AU2925*'Propiedades físicas'!$O$4+'Diseño reactor'!AV2925*'Propiedades físicas'!$O$5+'Diseño reactor'!AW2925*'Propiedades físicas'!$O$8+'Diseño reactor'!AX2925*'Propiedades físicas'!$O$9+'Diseño reactor'!AY2925*'Propiedades físicas'!$O$7+'Diseño reactor'!AZ2925*'Propiedades físicas'!$O$6</f>
        <v>0.1552356364315893</v>
      </c>
      <c r="BH2925" s="54">
        <f t="shared" si="1866"/>
        <v>41072.255332108318</v>
      </c>
      <c r="BI2925" s="34">
        <f t="shared" si="1886"/>
        <v>274.9974940421011</v>
      </c>
      <c r="BJ2925" s="27">
        <f t="shared" si="1867"/>
        <v>4799.5475910938057</v>
      </c>
      <c r="BK2925" s="34">
        <f t="shared" si="1868"/>
        <v>573.12371145165241</v>
      </c>
      <c r="BL2925" s="27">
        <f t="shared" si="1869"/>
        <v>105.82637348496826</v>
      </c>
      <c r="BM2925" s="34">
        <f t="shared" si="1870"/>
        <v>1.1054421768707483</v>
      </c>
      <c r="BN2925" s="45">
        <f t="shared" si="1871"/>
        <v>3254.2336026663897</v>
      </c>
      <c r="BO2925" s="45">
        <f t="shared" si="1872"/>
        <v>113.16158218466678</v>
      </c>
      <c r="BP2925" s="66">
        <f t="shared" si="1873"/>
        <v>6.6870328105480663</v>
      </c>
    </row>
    <row r="2926" spans="8:68">
      <c r="H2926" s="68">
        <v>2921</v>
      </c>
      <c r="I2926" s="31">
        <f>('Propiedades físicas'!$C$10*'Diseño reactor'!H2926)/1000</f>
        <v>2556.5914675530767</v>
      </c>
      <c r="J2926" s="31">
        <f t="shared" si="1851"/>
        <v>0.17836248215145586</v>
      </c>
      <c r="K2926" s="31">
        <f>(I2926*1000)/'Propiedades físicas'!$F$10</f>
        <v>16700.080506962859</v>
      </c>
      <c r="L2926" s="31">
        <f t="shared" si="1852"/>
        <v>2385.7257867089797</v>
      </c>
      <c r="M2926" s="31">
        <f t="shared" si="1853"/>
        <v>14314.354720253878</v>
      </c>
      <c r="N2926" s="31">
        <f t="shared" si="1854"/>
        <v>0.81674967021875378</v>
      </c>
      <c r="O2926" s="32">
        <f t="shared" si="1855"/>
        <v>4.9004980213125222</v>
      </c>
      <c r="P2926" s="33">
        <f t="shared" si="1856"/>
        <v>0.70739044557329944</v>
      </c>
      <c r="Q2926" s="31">
        <f t="shared" si="1857"/>
        <v>4.7745354756555898</v>
      </c>
      <c r="R2926" s="31">
        <f t="shared" si="1858"/>
        <v>9.4716500624700439E-2</v>
      </c>
      <c r="S2926" s="31">
        <f t="shared" si="1859"/>
        <v>0.12596254565693374</v>
      </c>
      <c r="T2926" s="31">
        <f t="shared" si="1860"/>
        <v>1.2682127030028261E-2</v>
      </c>
      <c r="U2926" s="31">
        <f t="shared" si="1861"/>
        <v>1.9605969907255942E-3</v>
      </c>
      <c r="V2926" s="47">
        <f t="shared" si="1874"/>
        <v>7.005225771696752E-4</v>
      </c>
      <c r="W2926" s="31">
        <f t="shared" si="1862"/>
        <v>0.13389564591579706</v>
      </c>
      <c r="X2926" s="34">
        <f>(S2926*H2926*'Propiedades físicas'!$F$5*60*24*365)/(1000000)</f>
        <v>56946.80970025334</v>
      </c>
      <c r="Y2926" s="34">
        <f>(U2926*H2926*'Propiedades físicas'!$F$7*60*24*365)/(1000000)</f>
        <v>277.19648456675793</v>
      </c>
      <c r="Z2926" s="31">
        <f t="shared" si="1875"/>
        <v>2066.2874915196076</v>
      </c>
      <c r="AA2926" s="31">
        <f t="shared" si="1876"/>
        <v>13946.418124389978</v>
      </c>
      <c r="AB2926" s="31">
        <f t="shared" si="1876"/>
        <v>276.66689832474998</v>
      </c>
      <c r="AC2926" s="31">
        <f t="shared" si="1876"/>
        <v>367.93659586390345</v>
      </c>
      <c r="AD2926" s="31">
        <f t="shared" si="1876"/>
        <v>37.044493054712547</v>
      </c>
      <c r="AE2926" s="31">
        <f t="shared" si="1877"/>
        <v>5.7269038099094605</v>
      </c>
      <c r="AF2926" s="31">
        <f t="shared" si="1878"/>
        <v>16700.080506962862</v>
      </c>
      <c r="AG2926" s="31">
        <f t="shared" si="1879"/>
        <v>0.12372919344060038</v>
      </c>
      <c r="AH2926" s="31">
        <f t="shared" si="1880"/>
        <v>0.8351108318654642</v>
      </c>
      <c r="AI2926" s="31">
        <f t="shared" si="1880"/>
        <v>1.6566800274369794E-2</v>
      </c>
      <c r="AJ2926" s="31">
        <f t="shared" si="1880"/>
        <v>2.2032025277392973E-2</v>
      </c>
      <c r="AK2926" s="31">
        <f t="shared" si="1880"/>
        <v>2.2182224234947472E-3</v>
      </c>
      <c r="AL2926" s="31">
        <f t="shared" si="1881"/>
        <v>3.4292671867789553E-4</v>
      </c>
      <c r="AM2926" s="31">
        <f t="shared" si="1882"/>
        <v>1</v>
      </c>
      <c r="AN2926" s="31">
        <f>(Z2926*'Propiedades físicas'!$F$4)/1000</f>
        <v>1817.0518942925125</v>
      </c>
      <c r="AO2926" s="31">
        <f>(AA2926*'Propiedades físicas'!$F$6)/1000</f>
        <v>446.8432367054549</v>
      </c>
      <c r="AP2926" s="31">
        <f>(AB2926*'Propiedades físicas'!$F$9)/1000</f>
        <v>170.68964292145446</v>
      </c>
      <c r="AQ2926" s="31">
        <f>(AC2926*'Propiedades físicas'!$F$5)/1000</f>
        <v>108.34628938404366</v>
      </c>
      <c r="AR2926" s="31">
        <f>(AD2926*'Propiedades físicas'!$F$8)/1000</f>
        <v>13.133013677756688</v>
      </c>
      <c r="AS2926" s="31">
        <f>(AE2926*'Propiedades físicas'!$F$7)/1000</f>
        <v>0.52739057185456228</v>
      </c>
      <c r="AT2926" s="31">
        <f t="shared" si="1883"/>
        <v>2556.5914675530767</v>
      </c>
      <c r="AU2926" s="31">
        <f t="shared" si="1884"/>
        <v>0.71073220628073974</v>
      </c>
      <c r="AV2926" s="31">
        <f t="shared" si="1887"/>
        <v>0.17478085270038479</v>
      </c>
      <c r="AW2926" s="31">
        <f t="shared" si="1887"/>
        <v>6.6764535940825209E-2</v>
      </c>
      <c r="AX2926" s="31">
        <f t="shared" si="1887"/>
        <v>4.2379195408855173E-2</v>
      </c>
      <c r="AY2926" s="31">
        <f t="shared" si="1887"/>
        <v>5.1369230651177695E-3</v>
      </c>
      <c r="AZ2926" s="31">
        <f t="shared" si="1888"/>
        <v>2.0628660407731461E-4</v>
      </c>
      <c r="BA2926" s="31">
        <f t="shared" si="1885"/>
        <v>1</v>
      </c>
      <c r="BB2926" s="34">
        <f>AU2926*'Propiedades físicas'!$C$4+'Diseño reactor'!AV2926*'Propiedades físicas'!$C$5+'Diseño reactor'!AW2926*'Propiedades físicas'!$C$8+'Diseño reactor'!AX2926*'Propiedades físicas'!$C$9+'Diseño reactor'!AY2926*'Propiedades físicas'!$C$7+'Diseño reactor'!AZ2926*'Propiedades físicas'!$C$6</f>
        <v>875.29194285134781</v>
      </c>
      <c r="BC2926" s="45">
        <f>AU2926*'Propiedades físicas'!$L$4+'Diseño reactor'!AV2926*'Propiedades físicas'!$L$5+'Diseño reactor'!AW2926*'Propiedades físicas'!$L$8+AX2926*'Propiedades físicas'!$L$9+'Diseño reactor'!AY2926*'Propiedades físicas'!$L$7+'Diseño reactor'!AZ2926*'Propiedades físicas'!$L$6</f>
        <v>2.1335666281555312</v>
      </c>
      <c r="BD2926" s="29">
        <f t="shared" si="1864"/>
        <v>1.171187092794685</v>
      </c>
      <c r="BE2926" s="58">
        <f t="shared" si="1865"/>
        <v>40.94473900633475</v>
      </c>
      <c r="BF2926" s="30">
        <f>AU2926*'Propiedades físicas'!$I$4+'Diseño reactor'!AV2926*'Propiedades físicas'!$I$5+'Diseño reactor'!AW2926*'Propiedades físicas'!$I$8+'Diseño reactor'!AX2926*'Propiedades físicas'!$I$9+'Diseño reactor'!AY2926*'Propiedades físicas'!$I$7+'Diseño reactor'!AZ2926*'Propiedades físicas'!$I$6</f>
        <v>2.0008711776086652E-2</v>
      </c>
      <c r="BG2926" s="24">
        <f>AU2926*'Propiedades físicas'!$O$4+'Diseño reactor'!AV2926*'Propiedades físicas'!$O$5+'Diseño reactor'!AW2926*'Propiedades físicas'!$O$8+'Diseño reactor'!AX2926*'Propiedades físicas'!$O$9+'Diseño reactor'!AY2926*'Propiedades físicas'!$O$7+'Diseño reactor'!AZ2926*'Propiedades físicas'!$O$6</f>
        <v>0.15523676466584377</v>
      </c>
      <c r="BH2926" s="54">
        <f t="shared" si="1866"/>
        <v>41072.203391888164</v>
      </c>
      <c r="BI2926" s="34">
        <f t="shared" si="1886"/>
        <v>274.99877242181401</v>
      </c>
      <c r="BJ2926" s="27">
        <f t="shared" si="1867"/>
        <v>4799.5509819297404</v>
      </c>
      <c r="BK2926" s="34">
        <f t="shared" si="1868"/>
        <v>573.12828175657421</v>
      </c>
      <c r="BL2926" s="27">
        <f t="shared" si="1869"/>
        <v>105.82652930863759</v>
      </c>
      <c r="BM2926" s="34">
        <f t="shared" si="1870"/>
        <v>1.1054421768707483</v>
      </c>
      <c r="BN2926" s="45">
        <f t="shared" si="1871"/>
        <v>3255.4401209518733</v>
      </c>
      <c r="BO2926" s="45">
        <f t="shared" si="1872"/>
        <v>113.16646406182984</v>
      </c>
      <c r="BP2926" s="66">
        <f t="shared" si="1873"/>
        <v>6.687032332039208</v>
      </c>
    </row>
    <row r="2927" spans="8:68">
      <c r="H2927" s="68">
        <v>2922</v>
      </c>
      <c r="I2927" s="31">
        <f>('Propiedades físicas'!$C$10*'Diseño reactor'!H2927)/1000</f>
        <v>2557.4667128346769</v>
      </c>
      <c r="J2927" s="31">
        <f t="shared" si="1851"/>
        <v>0.17830144091868669</v>
      </c>
      <c r="K2927" s="31">
        <f>(I2927*1000)/'Propiedades físicas'!$F$10</f>
        <v>16705.797754654392</v>
      </c>
      <c r="L2927" s="31">
        <f t="shared" si="1852"/>
        <v>2386.5425363791987</v>
      </c>
      <c r="M2927" s="31">
        <f t="shared" si="1853"/>
        <v>14319.255218275192</v>
      </c>
      <c r="N2927" s="31">
        <f t="shared" si="1854"/>
        <v>0.81674967021875389</v>
      </c>
      <c r="O2927" s="32">
        <f t="shared" si="1855"/>
        <v>4.9004980213125231</v>
      </c>
      <c r="P2927" s="33">
        <f t="shared" si="1856"/>
        <v>0.70742286201445115</v>
      </c>
      <c r="Q2927" s="31">
        <f t="shared" si="1857"/>
        <v>4.7745783146241916</v>
      </c>
      <c r="R2927" s="31">
        <f t="shared" si="1858"/>
        <v>9.4692763737606878E-2</v>
      </c>
      <c r="S2927" s="31">
        <f t="shared" si="1859"/>
        <v>0.12591970668833183</v>
      </c>
      <c r="T2927" s="31">
        <f t="shared" si="1860"/>
        <v>1.2675190449362465E-2</v>
      </c>
      <c r="U2927" s="31">
        <f t="shared" si="1861"/>
        <v>1.9588540173333434E-3</v>
      </c>
      <c r="V2927" s="47">
        <f t="shared" si="1874"/>
        <v>7.0055467888809726E-4</v>
      </c>
      <c r="W2927" s="31">
        <f t="shared" si="1862"/>
        <v>0.1338559563483156</v>
      </c>
      <c r="X2927" s="34">
        <f>(S2927*H2927*'Propiedades físicas'!$F$5*60*24*365)/(1000000)</f>
        <v>56946.931519233673</v>
      </c>
      <c r="Y2927" s="34">
        <f>(U2927*H2927*'Propiedades físicas'!$F$7*60*24*365)/(1000000)</f>
        <v>277.04486995424702</v>
      </c>
      <c r="Z2927" s="31">
        <f t="shared" si="1875"/>
        <v>2067.0896028062261</v>
      </c>
      <c r="AA2927" s="31">
        <f t="shared" si="1876"/>
        <v>13951.317835331887</v>
      </c>
      <c r="AB2927" s="31">
        <f t="shared" si="1876"/>
        <v>276.69225564128732</v>
      </c>
      <c r="AC2927" s="31">
        <f t="shared" si="1876"/>
        <v>367.93738294330558</v>
      </c>
      <c r="AD2927" s="31">
        <f t="shared" si="1876"/>
        <v>37.036906493037122</v>
      </c>
      <c r="AE2927" s="31">
        <f t="shared" si="1877"/>
        <v>5.7237714386480292</v>
      </c>
      <c r="AF2927" s="31">
        <f t="shared" si="1878"/>
        <v>16705.797754654392</v>
      </c>
      <c r="AG2927" s="31">
        <f t="shared" si="1879"/>
        <v>0.12373486337881204</v>
      </c>
      <c r="AH2927" s="31">
        <f t="shared" si="1880"/>
        <v>0.8351183248010362</v>
      </c>
      <c r="AI2927" s="31">
        <f t="shared" si="1880"/>
        <v>1.6562648471199065E-2</v>
      </c>
      <c r="AJ2927" s="31">
        <f t="shared" si="1880"/>
        <v>2.2024532341820956E-2</v>
      </c>
      <c r="AK2927" s="31">
        <f t="shared" si="1880"/>
        <v>2.2170091507733173E-3</v>
      </c>
      <c r="AL2927" s="31">
        <f t="shared" si="1881"/>
        <v>3.4262185635842101E-4</v>
      </c>
      <c r="AM2927" s="31">
        <f t="shared" si="1882"/>
        <v>1</v>
      </c>
      <c r="AN2927" s="31">
        <f>(Z2927*'Propiedades físicas'!$F$4)/1000</f>
        <v>1817.7572549157392</v>
      </c>
      <c r="AO2927" s="31">
        <f>(AA2927*'Propiedades físicas'!$F$6)/1000</f>
        <v>447.00022344403362</v>
      </c>
      <c r="AP2927" s="31">
        <f>(AB2927*'Propiedades físicas'!$F$9)/1000</f>
        <v>170.70528711789217</v>
      </c>
      <c r="AQ2927" s="31">
        <f>(AC2927*'Propiedades físicas'!$F$5)/1000</f>
        <v>108.3465211553152</v>
      </c>
      <c r="AR2927" s="31">
        <f>(AD2927*'Propiedades físicas'!$F$8)/1000</f>
        <v>13.130324089911515</v>
      </c>
      <c r="AS2927" s="31">
        <f>(AE2927*'Propiedades físicas'!$F$7)/1000</f>
        <v>0.52710211178509703</v>
      </c>
      <c r="AT2927" s="31">
        <f t="shared" si="1883"/>
        <v>2557.4667128346769</v>
      </c>
      <c r="AU2927" s="31">
        <f t="shared" si="1884"/>
        <v>0.71076477585937015</v>
      </c>
      <c r="AV2927" s="31">
        <f t="shared" si="1887"/>
        <v>0.17478242090141691</v>
      </c>
      <c r="AW2927" s="31">
        <f t="shared" si="1887"/>
        <v>6.674780409113662E-2</v>
      </c>
      <c r="AX2927" s="31">
        <f t="shared" si="1887"/>
        <v>4.2364782544999278E-2</v>
      </c>
      <c r="AY2927" s="31">
        <f t="shared" si="1887"/>
        <v>5.1341133880714179E-3</v>
      </c>
      <c r="AZ2927" s="31">
        <f t="shared" si="1888"/>
        <v>2.0610321500562603E-4</v>
      </c>
      <c r="BA2927" s="31">
        <f t="shared" si="1885"/>
        <v>1.0000000000000002</v>
      </c>
      <c r="BB2927" s="34">
        <f>AU2927*'Propiedades físicas'!$C$4+'Diseño reactor'!AV2927*'Propiedades físicas'!$C$5+'Diseño reactor'!AW2927*'Propiedades físicas'!$C$8+'Diseño reactor'!AX2927*'Propiedades físicas'!$C$9+'Diseño reactor'!AY2927*'Propiedades físicas'!$C$7+'Diseño reactor'!AZ2927*'Propiedades físicas'!$C$6</f>
        <v>875.29188029043064</v>
      </c>
      <c r="BC2927" s="45">
        <f>AU2927*'Propiedades físicas'!$L$4+'Diseño reactor'!AV2927*'Propiedades físicas'!$L$5+'Diseño reactor'!AW2927*'Propiedades físicas'!$L$8+AX2927*'Propiedades físicas'!$L$9+'Diseño reactor'!AY2927*'Propiedades físicas'!$L$7+'Diseño reactor'!AZ2927*'Propiedades físicas'!$L$6</f>
        <v>2.1335894932602852</v>
      </c>
      <c r="BD2927" s="29">
        <f t="shared" si="1864"/>
        <v>1.1708274636987808</v>
      </c>
      <c r="BE2927" s="58">
        <f t="shared" si="1865"/>
        <v>40.944353417501986</v>
      </c>
      <c r="BF2927" s="30">
        <f>AU2927*'Propiedades físicas'!$I$4+'Diseño reactor'!AV2927*'Propiedades físicas'!$I$5+'Diseño reactor'!AW2927*'Propiedades físicas'!$I$8+'Diseño reactor'!AX2927*'Propiedades físicas'!$I$9+'Diseño reactor'!AY2927*'Propiedades físicas'!$I$7+'Diseño reactor'!AZ2927*'Propiedades físicas'!$I$6</f>
        <v>2.000873561364961E-2</v>
      </c>
      <c r="BG2927" s="24">
        <f>AU2927*'Propiedades físicas'!$O$4+'Diseño reactor'!AV2927*'Propiedades físicas'!$O$5+'Diseño reactor'!AW2927*'Propiedades físicas'!$O$8+'Diseño reactor'!AX2927*'Propiedades físicas'!$O$9+'Diseño reactor'!AY2927*'Propiedades físicas'!$O$7+'Diseño reactor'!AZ2927*'Propiedades físicas'!$O$6</f>
        <v>0.15523789222668397</v>
      </c>
      <c r="BH2927" s="54">
        <f t="shared" si="1866"/>
        <v>41072.151524593588</v>
      </c>
      <c r="BI2927" s="34">
        <f t="shared" si="1886"/>
        <v>275.00004970672751</v>
      </c>
      <c r="BJ2927" s="27">
        <f t="shared" si="1867"/>
        <v>4799.5543720404621</v>
      </c>
      <c r="BK2927" s="34">
        <f t="shared" si="1868"/>
        <v>573.13284949455931</v>
      </c>
      <c r="BL2927" s="27">
        <f t="shared" si="1869"/>
        <v>105.82668504276313</v>
      </c>
      <c r="BM2927" s="34">
        <f t="shared" si="1870"/>
        <v>1.1054421768707483</v>
      </c>
      <c r="BN2927" s="45">
        <f t="shared" si="1871"/>
        <v>3256.6466483253912</v>
      </c>
      <c r="BO2927" s="45">
        <f t="shared" si="1872"/>
        <v>113.17134304507874</v>
      </c>
      <c r="BP2927" s="66">
        <f t="shared" si="1873"/>
        <v>6.6870318540879605</v>
      </c>
    </row>
    <row r="2928" spans="8:68">
      <c r="H2928" s="68">
        <v>2923</v>
      </c>
      <c r="I2928" s="31">
        <f>('Propiedades físicas'!$C$10*'Diseño reactor'!H2928)/1000</f>
        <v>2558.3419581162766</v>
      </c>
      <c r="J2928" s="31">
        <f t="shared" si="1851"/>
        <v>0.17824044145207066</v>
      </c>
      <c r="K2928" s="31">
        <f>(I2928*1000)/'Propiedades físicas'!$F$10</f>
        <v>16711.515002345925</v>
      </c>
      <c r="L2928" s="31">
        <f t="shared" si="1852"/>
        <v>2387.3592860494177</v>
      </c>
      <c r="M2928" s="31">
        <f t="shared" si="1853"/>
        <v>14324.155716296505</v>
      </c>
      <c r="N2928" s="31">
        <f t="shared" si="1854"/>
        <v>0.81674967021875389</v>
      </c>
      <c r="O2928" s="32">
        <f t="shared" si="1855"/>
        <v>4.9004980213125231</v>
      </c>
      <c r="P2928" s="33">
        <f t="shared" si="1856"/>
        <v>0.70745525924342811</v>
      </c>
      <c r="Q2928" s="31">
        <f t="shared" si="1857"/>
        <v>4.7746211246002321</v>
      </c>
      <c r="R2928" s="31">
        <f t="shared" si="1858"/>
        <v>9.4669038347695453E-2</v>
      </c>
      <c r="S2928" s="31">
        <f t="shared" si="1859"/>
        <v>0.12587689671229263</v>
      </c>
      <c r="T2928" s="31">
        <f t="shared" si="1860"/>
        <v>1.2668259518293614E-2</v>
      </c>
      <c r="U2928" s="31">
        <f t="shared" si="1861"/>
        <v>1.957113109336639E-3</v>
      </c>
      <c r="V2928" s="47">
        <f t="shared" si="1874"/>
        <v>7.0058676158087053E-4</v>
      </c>
      <c r="W2928" s="31">
        <f t="shared" si="1862"/>
        <v>0.13381629030355516</v>
      </c>
      <c r="X2928" s="34">
        <f>(S2928*H2928*'Propiedades físicas'!$F$5*60*24*365)/(1000000)</f>
        <v>56947.053193860484</v>
      </c>
      <c r="Y2928" s="34">
        <f>(U2928*H2928*'Propiedades físicas'!$F$7*60*24*365)/(1000000)</f>
        <v>276.89337882641712</v>
      </c>
      <c r="Z2928" s="31">
        <f t="shared" si="1875"/>
        <v>2067.8917227685406</v>
      </c>
      <c r="AA2928" s="31">
        <f t="shared" si="1876"/>
        <v>13956.217547206479</v>
      </c>
      <c r="AB2928" s="31">
        <f t="shared" si="1876"/>
        <v>276.7175990903138</v>
      </c>
      <c r="AC2928" s="31">
        <f t="shared" si="1876"/>
        <v>367.93816909003135</v>
      </c>
      <c r="AD2928" s="31">
        <f t="shared" si="1876"/>
        <v>37.029322571972237</v>
      </c>
      <c r="AE2928" s="31">
        <f t="shared" si="1877"/>
        <v>5.7206416185909958</v>
      </c>
      <c r="AF2928" s="31">
        <f t="shared" si="1878"/>
        <v>16711.515002345928</v>
      </c>
      <c r="AG2928" s="31">
        <f t="shared" si="1879"/>
        <v>0.12374052995663494</v>
      </c>
      <c r="AH2928" s="31">
        <f t="shared" si="1880"/>
        <v>0.83512581266553831</v>
      </c>
      <c r="AI2928" s="31">
        <f t="shared" si="1880"/>
        <v>1.6558498678992822E-2</v>
      </c>
      <c r="AJ2928" s="31">
        <f t="shared" si="1880"/>
        <v>2.201704447731884E-2</v>
      </c>
      <c r="AK2928" s="31">
        <f t="shared" si="1880"/>
        <v>2.2157968662191393E-3</v>
      </c>
      <c r="AL2928" s="31">
        <f t="shared" si="1881"/>
        <v>3.4231735529591088E-4</v>
      </c>
      <c r="AM2928" s="31">
        <f t="shared" si="1882"/>
        <v>1</v>
      </c>
      <c r="AN2928" s="31">
        <f>(Z2928*'Propiedades físicas'!$F$4)/1000</f>
        <v>1818.4626231681993</v>
      </c>
      <c r="AO2928" s="31">
        <f>(AA2928*'Propiedades físicas'!$F$6)/1000</f>
        <v>447.15721021249561</v>
      </c>
      <c r="AP2928" s="31">
        <f>(AB2928*'Propiedades físicas'!$F$9)/1000</f>
        <v>170.72092275876906</v>
      </c>
      <c r="AQ2928" s="31">
        <f>(AC2928*'Propiedades físicas'!$F$5)/1000</f>
        <v>108.34675265194154</v>
      </c>
      <c r="AR2928" s="31">
        <f>(AD2928*'Propiedades físicas'!$F$8)/1000</f>
        <v>13.127635438215593</v>
      </c>
      <c r="AS2928" s="31">
        <f>(AE2928*'Propiedades físicas'!$F$7)/1000</f>
        <v>0.52681388665604478</v>
      </c>
      <c r="AT2928" s="31">
        <f t="shared" si="1883"/>
        <v>2558.3419581162775</v>
      </c>
      <c r="AU2928" s="31">
        <f t="shared" si="1884"/>
        <v>0.71079732613506608</v>
      </c>
      <c r="AV2928" s="31">
        <f t="shared" si="1887"/>
        <v>0.1747839880411218</v>
      </c>
      <c r="AW2928" s="31">
        <f t="shared" si="1887"/>
        <v>6.6731080345675098E-2</v>
      </c>
      <c r="AX2928" s="31">
        <f t="shared" si="1887"/>
        <v>4.2350379435483247E-2</v>
      </c>
      <c r="AY2928" s="31">
        <f t="shared" si="1887"/>
        <v>5.1313059994065645E-3</v>
      </c>
      <c r="AZ2928" s="31">
        <f t="shared" si="1888"/>
        <v>2.0592004324704934E-4</v>
      </c>
      <c r="BA2928" s="31">
        <f t="shared" si="1885"/>
        <v>0.99999999999999989</v>
      </c>
      <c r="BB2928" s="34">
        <f>AU2928*'Propiedades físicas'!$C$4+'Diseño reactor'!AV2928*'Propiedades físicas'!$C$5+'Diseño reactor'!AW2928*'Propiedades físicas'!$C$8+'Diseño reactor'!AX2928*'Propiedades físicas'!$C$9+'Diseño reactor'!AY2928*'Propiedades físicas'!$C$7+'Diseño reactor'!AZ2928*'Propiedades físicas'!$C$6</f>
        <v>875.29181780239833</v>
      </c>
      <c r="BC2928" s="45">
        <f>AU2928*'Propiedades físicas'!$L$4+'Diseño reactor'!AV2928*'Propiedades físicas'!$L$5+'Diseño reactor'!AW2928*'Propiedades físicas'!$L$8+AX2928*'Propiedades físicas'!$L$9+'Diseño reactor'!AY2928*'Propiedades físicas'!$L$7+'Diseño reactor'!AZ2928*'Propiedades físicas'!$L$6</f>
        <v>2.1336123443220329</v>
      </c>
      <c r="BD2928" s="29">
        <f t="shared" si="1864"/>
        <v>1.1704680556167879</v>
      </c>
      <c r="BE2928" s="58">
        <f t="shared" si="1865"/>
        <v>40.943968067946166</v>
      </c>
      <c r="BF2928" s="30">
        <f>AU2928*'Propiedades físicas'!$I$4+'Diseño reactor'!AV2928*'Propiedades físicas'!$I$5+'Diseño reactor'!AW2928*'Propiedades físicas'!$I$8+'Diseño reactor'!AX2928*'Propiedades físicas'!$I$9+'Diseño reactor'!AY2928*'Propiedades físicas'!$I$7+'Diseño reactor'!AZ2928*'Propiedades físicas'!$I$6</f>
        <v>2.0008759417464272E-2</v>
      </c>
      <c r="BG2928" s="24">
        <f>AU2928*'Propiedades físicas'!$O$4+'Diseño reactor'!AV2928*'Propiedades físicas'!$O$5+'Diseño reactor'!AW2928*'Propiedades físicas'!$O$8+'Diseño reactor'!AX2928*'Propiedades físicas'!$O$9+'Diseño reactor'!AY2928*'Propiedades físicas'!$O$7+'Diseño reactor'!AZ2928*'Propiedades físicas'!$O$6</f>
        <v>0.15523901911470558</v>
      </c>
      <c r="BH2928" s="54">
        <f t="shared" si="1866"/>
        <v>41072.099730117967</v>
      </c>
      <c r="BI2928" s="34">
        <f t="shared" si="1886"/>
        <v>275.00132589814496</v>
      </c>
      <c r="BJ2928" s="27">
        <f t="shared" si="1867"/>
        <v>4799.5577614253516</v>
      </c>
      <c r="BK2928" s="34">
        <f t="shared" si="1868"/>
        <v>573.13741466772592</v>
      </c>
      <c r="BL2928" s="27">
        <f t="shared" si="1869"/>
        <v>105.82684068742054</v>
      </c>
      <c r="BM2928" s="34">
        <f t="shared" si="1870"/>
        <v>1.1054421768707483</v>
      </c>
      <c r="BN2928" s="45">
        <f t="shared" si="1871"/>
        <v>3257.8531847786694</v>
      </c>
      <c r="BO2928" s="45">
        <f t="shared" si="1872"/>
        <v>113.17621913698585</v>
      </c>
      <c r="BP2928" s="66">
        <f t="shared" si="1873"/>
        <v>6.6870313766935379</v>
      </c>
    </row>
    <row r="2929" spans="8:68">
      <c r="H2929" s="68">
        <v>2924</v>
      </c>
      <c r="I2929" s="31">
        <f>('Propiedades físicas'!$C$10*'Diseño reactor'!H2929)/1000</f>
        <v>2559.2172033978768</v>
      </c>
      <c r="J2929" s="31">
        <f t="shared" si="1851"/>
        <v>0.17817948370875597</v>
      </c>
      <c r="K2929" s="31">
        <f>(I2929*1000)/'Propiedades físicas'!$F$10</f>
        <v>16717.232250037454</v>
      </c>
      <c r="L2929" s="31">
        <f t="shared" si="1852"/>
        <v>2388.1760357196363</v>
      </c>
      <c r="M2929" s="31">
        <f t="shared" si="1853"/>
        <v>14329.056214317818</v>
      </c>
      <c r="N2929" s="31">
        <f t="shared" si="1854"/>
        <v>0.81674967021875389</v>
      </c>
      <c r="O2929" s="32">
        <f t="shared" si="1855"/>
        <v>4.9004980213125231</v>
      </c>
      <c r="P2929" s="33">
        <f t="shared" si="1856"/>
        <v>0.70748763727730524</v>
      </c>
      <c r="Q2929" s="31">
        <f t="shared" si="1857"/>
        <v>4.7746639056129814</v>
      </c>
      <c r="R2929" s="31">
        <f t="shared" si="1858"/>
        <v>9.4645324447032414E-2</v>
      </c>
      <c r="S2929" s="31">
        <f t="shared" si="1859"/>
        <v>0.12583411569954225</v>
      </c>
      <c r="T2929" s="31">
        <f t="shared" si="1860"/>
        <v>1.2661334230739327E-2</v>
      </c>
      <c r="U2929" s="31">
        <f t="shared" si="1861"/>
        <v>1.9553742636770604E-3</v>
      </c>
      <c r="V2929" s="47">
        <f t="shared" si="1874"/>
        <v>7.0061882526490423E-4</v>
      </c>
      <c r="W2929" s="31">
        <f t="shared" si="1862"/>
        <v>0.13377664776061021</v>
      </c>
      <c r="X2929" s="34">
        <f>(S2929*H2929*'Propiedades físicas'!$F$5*60*24*365)/(1000000)</f>
        <v>56947.17472434746</v>
      </c>
      <c r="Y2929" s="34">
        <f>(U2929*H2929*'Propiedades físicas'!$F$7*60*24*365)/(1000000)</f>
        <v>276.74201105032432</v>
      </c>
      <c r="Z2929" s="31">
        <f t="shared" si="1875"/>
        <v>2068.6938513988407</v>
      </c>
      <c r="AA2929" s="31">
        <f t="shared" si="1876"/>
        <v>13961.117260012357</v>
      </c>
      <c r="AB2929" s="31">
        <f t="shared" si="1876"/>
        <v>276.74292868312278</v>
      </c>
      <c r="AC2929" s="31">
        <f t="shared" si="1876"/>
        <v>367.93895430546155</v>
      </c>
      <c r="AD2929" s="31">
        <f t="shared" si="1876"/>
        <v>37.021741290681788</v>
      </c>
      <c r="AE2929" s="31">
        <f t="shared" si="1877"/>
        <v>5.7175143469917247</v>
      </c>
      <c r="AF2929" s="31">
        <f t="shared" si="1878"/>
        <v>16717.232250037454</v>
      </c>
      <c r="AG2929" s="31">
        <f t="shared" si="1879"/>
        <v>0.12374619317705572</v>
      </c>
      <c r="AH2929" s="31">
        <f t="shared" si="1880"/>
        <v>0.83513329546409087</v>
      </c>
      <c r="AI2929" s="31">
        <f t="shared" si="1880"/>
        <v>1.6554350896363406E-2</v>
      </c>
      <c r="AJ2929" s="31">
        <f t="shared" si="1880"/>
        <v>2.2009561678766363E-2</v>
      </c>
      <c r="AK2929" s="31">
        <f t="shared" si="1880"/>
        <v>2.2145855687683495E-3</v>
      </c>
      <c r="AL2929" s="31">
        <f t="shared" si="1881"/>
        <v>3.4201321495541914E-4</v>
      </c>
      <c r="AM2929" s="31">
        <f t="shared" si="1882"/>
        <v>1</v>
      </c>
      <c r="AN2929" s="31">
        <f>(Z2929*'Propiedades físicas'!$F$4)/1000</f>
        <v>1819.1679990431126</v>
      </c>
      <c r="AO2929" s="31">
        <f>(AA2929*'Propiedades físicas'!$F$6)/1000</f>
        <v>447.31419701079591</v>
      </c>
      <c r="AP2929" s="31">
        <f>(AB2929*'Propiedades físicas'!$F$9)/1000</f>
        <v>170.73654985105259</v>
      </c>
      <c r="AQ2929" s="31">
        <f>(AC2929*'Propiedades físicas'!$F$5)/1000</f>
        <v>108.34698387432928</v>
      </c>
      <c r="AR2929" s="31">
        <f>(AD2929*'Propiedades físicas'!$F$8)/1000</f>
        <v>13.124947722372502</v>
      </c>
      <c r="AS2929" s="31">
        <f>(AE2929*'Propiedades físicas'!$F$7)/1000</f>
        <v>0.52652589621446788</v>
      </c>
      <c r="AT2929" s="31">
        <f t="shared" si="1883"/>
        <v>2559.2172033978773</v>
      </c>
      <c r="AU2929" s="31">
        <f t="shared" si="1884"/>
        <v>0.71082985712498337</v>
      </c>
      <c r="AV2929" s="31">
        <f t="shared" si="1887"/>
        <v>0.17478555412057095</v>
      </c>
      <c r="AW2929" s="31">
        <f t="shared" si="1887"/>
        <v>6.6714364698848297E-2</v>
      </c>
      <c r="AX2929" s="31">
        <f t="shared" si="1887"/>
        <v>4.2335986070458104E-2</v>
      </c>
      <c r="AY2929" s="31">
        <f t="shared" si="1887"/>
        <v>5.1285008966595273E-3</v>
      </c>
      <c r="AZ2929" s="31">
        <f t="shared" si="1888"/>
        <v>2.0573708847978925E-4</v>
      </c>
      <c r="BA2929" s="31">
        <f t="shared" si="1885"/>
        <v>1</v>
      </c>
      <c r="BB2929" s="34">
        <f>AU2929*'Propiedades físicas'!$C$4+'Diseño reactor'!AV2929*'Propiedades físicas'!$C$5+'Diseño reactor'!AW2929*'Propiedades físicas'!$C$8+'Diseño reactor'!AX2929*'Propiedades físicas'!$C$9+'Diseño reactor'!AY2929*'Propiedades físicas'!$C$7+'Diseño reactor'!AZ2929*'Propiedades físicas'!$C$6</f>
        <v>875.29175538714856</v>
      </c>
      <c r="BC2929" s="45">
        <f>AU2929*'Propiedades físicas'!$L$4+'Diseño reactor'!AV2929*'Propiedades físicas'!$L$5+'Diseño reactor'!AW2929*'Propiedades físicas'!$L$8+AX2929*'Propiedades físicas'!$L$9+'Diseño reactor'!AY2929*'Propiedades físicas'!$L$7+'Diseño reactor'!AZ2929*'Propiedades físicas'!$L$6</f>
        <v>2.1336351813536494</v>
      </c>
      <c r="BD2929" s="29">
        <f t="shared" si="1864"/>
        <v>1.1701088683448606</v>
      </c>
      <c r="BE2929" s="58">
        <f t="shared" si="1865"/>
        <v>40.943582957444242</v>
      </c>
      <c r="BF2929" s="30">
        <f>AU2929*'Propiedades físicas'!$I$4+'Diseño reactor'!AV2929*'Propiedades físicas'!$I$5+'Diseño reactor'!AW2929*'Propiedades físicas'!$I$8+'Diseño reactor'!AX2929*'Propiedades físicas'!$I$9+'Diseño reactor'!AY2929*'Propiedades físicas'!$I$7+'Diseño reactor'!AZ2929*'Propiedades físicas'!$I$6</f>
        <v>2.0008783187579933E-2</v>
      </c>
      <c r="BG2929" s="24">
        <f>AU2929*'Propiedades físicas'!$O$4+'Diseño reactor'!AV2929*'Propiedades físicas'!$O$5+'Diseño reactor'!AW2929*'Propiedades físicas'!$O$8+'Diseño reactor'!AX2929*'Propiedades físicas'!$O$9+'Diseño reactor'!AY2929*'Propiedades físicas'!$O$7+'Diseño reactor'!AZ2929*'Propiedades físicas'!$O$6</f>
        <v>0.15524014533050357</v>
      </c>
      <c r="BH2929" s="54">
        <f t="shared" si="1866"/>
        <v>41072.048008354781</v>
      </c>
      <c r="BI2929" s="34">
        <f t="shared" si="1886"/>
        <v>275.00260099736846</v>
      </c>
      <c r="BJ2929" s="27">
        <f t="shared" si="1867"/>
        <v>4799.5611500837886</v>
      </c>
      <c r="BK2929" s="34">
        <f t="shared" si="1868"/>
        <v>573.14197727818942</v>
      </c>
      <c r="BL2929" s="27">
        <f t="shared" si="1869"/>
        <v>105.82699624268541</v>
      </c>
      <c r="BM2929" s="34">
        <f t="shared" si="1870"/>
        <v>1.1054421768707483</v>
      </c>
      <c r="BN2929" s="45">
        <f t="shared" si="1871"/>
        <v>3259.0597303034424</v>
      </c>
      <c r="BO2929" s="45">
        <f t="shared" si="1872"/>
        <v>113.1810923401206</v>
      </c>
      <c r="BP2929" s="66">
        <f t="shared" si="1873"/>
        <v>6.6870308998551566</v>
      </c>
    </row>
    <row r="2930" spans="8:68">
      <c r="H2930" s="68">
        <v>2925</v>
      </c>
      <c r="I2930" s="31">
        <f>('Propiedades físicas'!$C$10*'Diseño reactor'!H2930)/1000</f>
        <v>2560.0924486794761</v>
      </c>
      <c r="J2930" s="31">
        <f t="shared" si="1851"/>
        <v>0.1781185676459496</v>
      </c>
      <c r="K2930" s="31">
        <f>(I2930*1000)/'Propiedades físicas'!$F$10</f>
        <v>16722.949497728983</v>
      </c>
      <c r="L2930" s="31">
        <f t="shared" si="1852"/>
        <v>2388.9927853898548</v>
      </c>
      <c r="M2930" s="31">
        <f t="shared" si="1853"/>
        <v>14333.956712339128</v>
      </c>
      <c r="N2930" s="31">
        <f t="shared" si="1854"/>
        <v>0.81674967021875378</v>
      </c>
      <c r="O2930" s="32">
        <f t="shared" si="1855"/>
        <v>4.9004980213125222</v>
      </c>
      <c r="P2930" s="33">
        <f t="shared" si="1856"/>
        <v>0.70751999613313621</v>
      </c>
      <c r="Q2930" s="31">
        <f t="shared" si="1857"/>
        <v>4.7747066576916763</v>
      </c>
      <c r="R2930" s="31">
        <f t="shared" si="1858"/>
        <v>9.462162202769063E-2</v>
      </c>
      <c r="S2930" s="31">
        <f t="shared" si="1859"/>
        <v>0.12579136362084617</v>
      </c>
      <c r="T2930" s="31">
        <f t="shared" si="1860"/>
        <v>1.2654414580625342E-2</v>
      </c>
      <c r="U2930" s="31">
        <f t="shared" si="1861"/>
        <v>1.9536374773016217E-3</v>
      </c>
      <c r="V2930" s="47">
        <f t="shared" si="1874"/>
        <v>7.0065086995708633E-4</v>
      </c>
      <c r="W2930" s="31">
        <f t="shared" si="1862"/>
        <v>0.13373702869860002</v>
      </c>
      <c r="X2930" s="34">
        <f>(S2930*H2930*'Propiedades físicas'!$F$5*60*24*365)/(1000000)</f>
        <v>56947.296110908064</v>
      </c>
      <c r="Y2930" s="34">
        <f>(U2930*H2930*'Propiedades físicas'!$F$7*60*24*365)/(1000000)</f>
        <v>276.59076649320178</v>
      </c>
      <c r="Z2930" s="31">
        <f t="shared" si="1875"/>
        <v>2069.4959886894235</v>
      </c>
      <c r="AA2930" s="31">
        <f t="shared" si="1876"/>
        <v>13966.016973748154</v>
      </c>
      <c r="AB2930" s="31">
        <f t="shared" si="1876"/>
        <v>276.76824443099508</v>
      </c>
      <c r="AC2930" s="31">
        <f t="shared" si="1876"/>
        <v>367.93973859097503</v>
      </c>
      <c r="AD2930" s="31">
        <f t="shared" si="1876"/>
        <v>37.014162648329126</v>
      </c>
      <c r="AE2930" s="31">
        <f t="shared" si="1877"/>
        <v>5.7143896211072436</v>
      </c>
      <c r="AF2930" s="31">
        <f t="shared" si="1878"/>
        <v>16722.94949772898</v>
      </c>
      <c r="AG2930" s="31">
        <f t="shared" si="1879"/>
        <v>0.12375185304305718</v>
      </c>
      <c r="AH2930" s="31">
        <f t="shared" si="1880"/>
        <v>0.83514077320180724</v>
      </c>
      <c r="AI2930" s="31">
        <f t="shared" si="1880"/>
        <v>1.6550205121924271E-2</v>
      </c>
      <c r="AJ2930" s="31">
        <f t="shared" si="1880"/>
        <v>2.2002083941050125E-2</v>
      </c>
      <c r="AK2930" s="31">
        <f t="shared" si="1880"/>
        <v>2.2133752573585026E-3</v>
      </c>
      <c r="AL2930" s="31">
        <f t="shared" si="1881"/>
        <v>3.4170943480294982E-4</v>
      </c>
      <c r="AM2930" s="31">
        <f t="shared" si="1882"/>
        <v>1.0000000000000002</v>
      </c>
      <c r="AN2930" s="31">
        <f>(Z2930*'Propiedades físicas'!$F$4)/1000</f>
        <v>1819.8733825337054</v>
      </c>
      <c r="AO2930" s="31">
        <f>(AA2930*'Propiedades físicas'!$F$6)/1000</f>
        <v>447.47118383889079</v>
      </c>
      <c r="AP2930" s="31">
        <f>(AB2930*'Propiedades físicas'!$F$9)/1000</f>
        <v>170.75216840170239</v>
      </c>
      <c r="AQ2930" s="31">
        <f>(AC2930*'Propiedades físicas'!$F$5)/1000</f>
        <v>108.34721482288442</v>
      </c>
      <c r="AR2930" s="31">
        <f>(AD2930*'Propiedades físicas'!$F$8)/1000</f>
        <v>13.122260942085637</v>
      </c>
      <c r="AS2930" s="31">
        <f>(AE2930*'Propiedades físicas'!$F$7)/1000</f>
        <v>0.52623814020776605</v>
      </c>
      <c r="AT2930" s="31">
        <f t="shared" si="1883"/>
        <v>2560.0924486794761</v>
      </c>
      <c r="AU2930" s="31">
        <f t="shared" si="1884"/>
        <v>0.71086236884625631</v>
      </c>
      <c r="AV2930" s="31">
        <f t="shared" si="1887"/>
        <v>0.1747871191408347</v>
      </c>
      <c r="AW2930" s="31">
        <f t="shared" si="1887"/>
        <v>6.6697657145068437E-2</v>
      </c>
      <c r="AX2930" s="31">
        <f t="shared" si="1887"/>
        <v>4.2321602440088098E-2</v>
      </c>
      <c r="AY2930" s="31">
        <f t="shared" si="1887"/>
        <v>5.1256980773699183E-3</v>
      </c>
      <c r="AZ2930" s="31">
        <f t="shared" si="1888"/>
        <v>2.055543503826221E-4</v>
      </c>
      <c r="BA2930" s="31">
        <f t="shared" si="1885"/>
        <v>1.0000000000000002</v>
      </c>
      <c r="BB2930" s="34">
        <f>AU2930*'Propiedades físicas'!$C$4+'Diseño reactor'!AV2930*'Propiedades físicas'!$C$5+'Diseño reactor'!AW2930*'Propiedades físicas'!$C$8+'Diseño reactor'!AX2930*'Propiedades físicas'!$C$9+'Diseño reactor'!AY2930*'Propiedades físicas'!$C$7+'Diseño reactor'!AZ2930*'Propiedades físicas'!$C$6</f>
        <v>875.29169304457821</v>
      </c>
      <c r="BC2930" s="45">
        <f>AU2930*'Propiedades físicas'!$L$4+'Diseño reactor'!AV2930*'Propiedades físicas'!$L$5+'Diseño reactor'!AW2930*'Propiedades físicas'!$L$8+AX2930*'Propiedades físicas'!$L$9+'Diseño reactor'!AY2930*'Propiedades físicas'!$L$7+'Diseño reactor'!AZ2930*'Propiedades físicas'!$L$6</f>
        <v>2.133658004367994</v>
      </c>
      <c r="BD2930" s="29">
        <f t="shared" si="1864"/>
        <v>1.1697499016794028</v>
      </c>
      <c r="BE2930" s="58">
        <f t="shared" si="1865"/>
        <v>40.943198085773425</v>
      </c>
      <c r="BF2930" s="30">
        <f>AU2930*'Propiedades físicas'!$I$4+'Diseño reactor'!AV2930*'Propiedades físicas'!$I$5+'Diseño reactor'!AW2930*'Propiedades físicas'!$I$8+'Diseño reactor'!AX2930*'Propiedades físicas'!$I$9+'Diseño reactor'!AY2930*'Propiedades físicas'!$I$7+'Diseño reactor'!AZ2930*'Propiedades físicas'!$I$6</f>
        <v>2.0008806924045764E-2</v>
      </c>
      <c r="BG2930" s="24">
        <f>AU2930*'Propiedades físicas'!$O$4+'Diseño reactor'!AV2930*'Propiedades físicas'!$O$5+'Diseño reactor'!AW2930*'Propiedades físicas'!$O$8+'Diseño reactor'!AX2930*'Propiedades físicas'!$O$9+'Diseño reactor'!AY2930*'Propiedades físicas'!$O$7+'Diseño reactor'!AZ2930*'Propiedades físicas'!$O$6</f>
        <v>0.1552412708746721</v>
      </c>
      <c r="BH2930" s="54">
        <f t="shared" si="1866"/>
        <v>41071.996359197758</v>
      </c>
      <c r="BI2930" s="34">
        <f t="shared" si="1886"/>
        <v>275.00387500569769</v>
      </c>
      <c r="BJ2930" s="27">
        <f t="shared" si="1867"/>
        <v>4799.5645380151736</v>
      </c>
      <c r="BK2930" s="34">
        <f t="shared" si="1868"/>
        <v>573.1465373280646</v>
      </c>
      <c r="BL2930" s="27">
        <f t="shared" si="1869"/>
        <v>105.82715170863328</v>
      </c>
      <c r="BM2930" s="34">
        <f t="shared" si="1870"/>
        <v>1.1054421768707483</v>
      </c>
      <c r="BN2930" s="45">
        <f t="shared" si="1871"/>
        <v>3260.2662848914488</v>
      </c>
      <c r="BO2930" s="45">
        <f t="shared" si="1872"/>
        <v>113.18596265704913</v>
      </c>
      <c r="BP2930" s="66">
        <f t="shared" si="1873"/>
        <v>6.687030423572029</v>
      </c>
    </row>
    <row r="2931" spans="8:68">
      <c r="H2931" s="68">
        <v>2926</v>
      </c>
      <c r="I2931" s="31">
        <f>('Propiedades físicas'!$C$10*'Diseño reactor'!H2931)/1000</f>
        <v>2560.9676939610758</v>
      </c>
      <c r="J2931" s="31">
        <f t="shared" si="1851"/>
        <v>0.1780576932209168</v>
      </c>
      <c r="K2931" s="31">
        <f>(I2931*1000)/'Propiedades físicas'!$F$10</f>
        <v>16728.666745420516</v>
      </c>
      <c r="L2931" s="31">
        <f t="shared" si="1852"/>
        <v>2389.8095350600738</v>
      </c>
      <c r="M2931" s="31">
        <f t="shared" si="1853"/>
        <v>14338.857210360442</v>
      </c>
      <c r="N2931" s="31">
        <f t="shared" si="1854"/>
        <v>0.81674967021875389</v>
      </c>
      <c r="O2931" s="32">
        <f t="shared" si="1855"/>
        <v>4.9004980213125231</v>
      </c>
      <c r="P2931" s="33">
        <f t="shared" si="1856"/>
        <v>0.70755233582795607</v>
      </c>
      <c r="Q2931" s="31">
        <f t="shared" si="1857"/>
        <v>4.774749380865515</v>
      </c>
      <c r="R2931" s="31">
        <f t="shared" si="1858"/>
        <v>9.4597931081749687E-2</v>
      </c>
      <c r="S2931" s="31">
        <f t="shared" si="1859"/>
        <v>0.1257486404470089</v>
      </c>
      <c r="T2931" s="31">
        <f t="shared" si="1860"/>
        <v>1.2647500561885485E-2</v>
      </c>
      <c r="U2931" s="31">
        <f t="shared" si="1861"/>
        <v>1.951902747162758E-3</v>
      </c>
      <c r="V2931" s="47">
        <f t="shared" si="1874"/>
        <v>7.0068289567428658E-4</v>
      </c>
      <c r="W2931" s="31">
        <f t="shared" si="1862"/>
        <v>0.13369743309666851</v>
      </c>
      <c r="X2931" s="34">
        <f>(S2931*H2931*'Propiedades físicas'!$F$5*60*24*365)/(1000000)</f>
        <v>56947.417353755249</v>
      </c>
      <c r="Y2931" s="34">
        <f>(U2931*H2931*'Propiedades físicas'!$F$7*60*24*365)/(1000000)</f>
        <v>276.43964502245962</v>
      </c>
      <c r="Z2931" s="31">
        <f t="shared" si="1875"/>
        <v>2070.2981346325996</v>
      </c>
      <c r="AA2931" s="31">
        <f t="shared" si="1876"/>
        <v>13970.916688412497</v>
      </c>
      <c r="AB2931" s="31">
        <f t="shared" si="1876"/>
        <v>276.79354634519956</v>
      </c>
      <c r="AC2931" s="31">
        <f t="shared" si="1876"/>
        <v>367.94052194794801</v>
      </c>
      <c r="AD2931" s="31">
        <f t="shared" si="1876"/>
        <v>37.006586644076933</v>
      </c>
      <c r="AE2931" s="31">
        <f t="shared" si="1877"/>
        <v>5.71126743819823</v>
      </c>
      <c r="AF2931" s="31">
        <f t="shared" si="1878"/>
        <v>16728.66674542052</v>
      </c>
      <c r="AG2931" s="31">
        <f t="shared" si="1879"/>
        <v>0.12375750955761879</v>
      </c>
      <c r="AH2931" s="31">
        <f t="shared" si="1880"/>
        <v>0.83514824588379355</v>
      </c>
      <c r="AI2931" s="31">
        <f t="shared" si="1880"/>
        <v>1.6546061354290049E-2</v>
      </c>
      <c r="AJ2931" s="31">
        <f t="shared" si="1880"/>
        <v>2.1994611259063542E-2</v>
      </c>
      <c r="AK2931" s="31">
        <f t="shared" si="1880"/>
        <v>2.2121659309285663E-3</v>
      </c>
      <c r="AL2931" s="31">
        <f t="shared" si="1881"/>
        <v>3.4140601430545514E-4</v>
      </c>
      <c r="AM2931" s="31">
        <f t="shared" si="1882"/>
        <v>0.99999999999999989</v>
      </c>
      <c r="AN2931" s="31">
        <f>(Z2931*'Propiedades físicas'!$F$4)/1000</f>
        <v>1820.5787736332154</v>
      </c>
      <c r="AO2931" s="31">
        <f>(AA2931*'Propiedades físicas'!$F$6)/1000</f>
        <v>447.62817069673639</v>
      </c>
      <c r="AP2931" s="31">
        <f>(AB2931*'Propiedades físicas'!$F$9)/1000</f>
        <v>170.76777841767083</v>
      </c>
      <c r="AQ2931" s="31">
        <f>(AC2931*'Propiedades físicas'!$F$5)/1000</f>
        <v>108.34744549801226</v>
      </c>
      <c r="AR2931" s="31">
        <f>(AD2931*'Propiedades físicas'!$F$8)/1000</f>
        <v>13.119575097058149</v>
      </c>
      <c r="AS2931" s="31">
        <f>(AE2931*'Propiedades físicas'!$F$7)/1000</f>
        <v>0.52595061838367507</v>
      </c>
      <c r="AT2931" s="31">
        <f t="shared" si="1883"/>
        <v>2560.9676939610772</v>
      </c>
      <c r="AU2931" s="31">
        <f t="shared" si="1884"/>
        <v>0.71089486131599966</v>
      </c>
      <c r="AV2931" s="31">
        <f t="shared" si="1887"/>
        <v>0.17478868310298165</v>
      </c>
      <c r="AW2931" s="31">
        <f t="shared" si="1887"/>
        <v>6.6680957678752442E-2</v>
      </c>
      <c r="AX2931" s="31">
        <f t="shared" si="1887"/>
        <v>4.2307228534550573E-2</v>
      </c>
      <c r="AY2931" s="31">
        <f t="shared" si="1887"/>
        <v>5.1228975390806104E-3</v>
      </c>
      <c r="AZ2931" s="31">
        <f t="shared" si="1888"/>
        <v>2.0537182863489441E-4</v>
      </c>
      <c r="BA2931" s="31">
        <f t="shared" si="1885"/>
        <v>0.99999999999999989</v>
      </c>
      <c r="BB2931" s="34">
        <f>AU2931*'Propiedades físicas'!$C$4+'Diseño reactor'!AV2931*'Propiedades físicas'!$C$5+'Diseño reactor'!AW2931*'Propiedades físicas'!$C$8+'Diseño reactor'!AX2931*'Propiedades físicas'!$C$9+'Diseño reactor'!AY2931*'Propiedades físicas'!$C$7+'Diseño reactor'!AZ2931*'Propiedades físicas'!$C$6</f>
        <v>875.2916307745852</v>
      </c>
      <c r="BC2931" s="45">
        <f>AU2931*'Propiedades físicas'!$L$4+'Diseño reactor'!AV2931*'Propiedades físicas'!$L$5+'Diseño reactor'!AW2931*'Propiedades físicas'!$L$8+AX2931*'Propiedades físicas'!$L$9+'Diseño reactor'!AY2931*'Propiedades físicas'!$L$7+'Diseño reactor'!AZ2931*'Propiedades físicas'!$L$6</f>
        <v>2.1336808133779099</v>
      </c>
      <c r="BD2931" s="29">
        <f t="shared" si="1864"/>
        <v>1.1693911554170722</v>
      </c>
      <c r="BE2931" s="58">
        <f t="shared" si="1865"/>
        <v>40.942813452711214</v>
      </c>
      <c r="BF2931" s="30">
        <f>AU2931*'Propiedades físicas'!$I$4+'Diseño reactor'!AV2931*'Propiedades físicas'!$I$5+'Diseño reactor'!AW2931*'Propiedades físicas'!$I$8+'Diseño reactor'!AX2931*'Propiedades físicas'!$I$9+'Diseño reactor'!AY2931*'Propiedades físicas'!$I$7+'Diseño reactor'!AZ2931*'Propiedades físicas'!$I$6</f>
        <v>2.0008830626910862E-2</v>
      </c>
      <c r="BG2931" s="24">
        <f>AU2931*'Propiedades físicas'!$O$4+'Diseño reactor'!AV2931*'Propiedades físicas'!$O$5+'Diseño reactor'!AW2931*'Propiedades físicas'!$O$8+'Diseño reactor'!AX2931*'Propiedades físicas'!$O$9+'Diseño reactor'!AY2931*'Propiedades físicas'!$O$7+'Diseño reactor'!AZ2931*'Propiedades físicas'!$O$6</f>
        <v>0.15524239574780482</v>
      </c>
      <c r="BH2931" s="54">
        <f t="shared" si="1866"/>
        <v>41071.944782540791</v>
      </c>
      <c r="BI2931" s="34">
        <f t="shared" si="1886"/>
        <v>275.00514792443022</v>
      </c>
      <c r="BJ2931" s="27">
        <f t="shared" si="1867"/>
        <v>4799.5679252188929</v>
      </c>
      <c r="BK2931" s="34">
        <f t="shared" si="1868"/>
        <v>573.15109481946297</v>
      </c>
      <c r="BL2931" s="27">
        <f t="shared" si="1869"/>
        <v>105.82730708533954</v>
      </c>
      <c r="BM2931" s="34">
        <f t="shared" si="1870"/>
        <v>1.1054421768707483</v>
      </c>
      <c r="BN2931" s="45">
        <f t="shared" si="1871"/>
        <v>3261.4728485344444</v>
      </c>
      <c r="BO2931" s="45">
        <f t="shared" si="1872"/>
        <v>113.19083009033494</v>
      </c>
      <c r="BP2931" s="66">
        <f t="shared" si="1873"/>
        <v>6.6870299478433761</v>
      </c>
    </row>
    <row r="2932" spans="8:68">
      <c r="H2932" s="68">
        <v>2927</v>
      </c>
      <c r="I2932" s="31">
        <f>('Propiedades físicas'!$C$10*'Diseño reactor'!H2932)/1000</f>
        <v>2561.842939242676</v>
      </c>
      <c r="J2932" s="31">
        <f t="shared" si="1851"/>
        <v>0.17799686039098139</v>
      </c>
      <c r="K2932" s="31">
        <f>(I2932*1000)/'Propiedades físicas'!$F$10</f>
        <v>16734.383993112049</v>
      </c>
      <c r="L2932" s="31">
        <f t="shared" si="1852"/>
        <v>2390.6262847302928</v>
      </c>
      <c r="M2932" s="31">
        <f t="shared" si="1853"/>
        <v>14343.757708381756</v>
      </c>
      <c r="N2932" s="31">
        <f t="shared" si="1854"/>
        <v>0.816749670218754</v>
      </c>
      <c r="O2932" s="32">
        <f t="shared" si="1855"/>
        <v>4.9004980213125231</v>
      </c>
      <c r="P2932" s="33">
        <f t="shared" si="1856"/>
        <v>0.70758465637877821</v>
      </c>
      <c r="Q2932" s="31">
        <f t="shared" si="1857"/>
        <v>4.7747920751636501</v>
      </c>
      <c r="R2932" s="31">
        <f t="shared" si="1858"/>
        <v>9.4574251601295831E-2</v>
      </c>
      <c r="S2932" s="31">
        <f t="shared" si="1859"/>
        <v>0.12570594614887404</v>
      </c>
      <c r="T2932" s="31">
        <f t="shared" si="1860"/>
        <v>1.2640592168461641E-2</v>
      </c>
      <c r="U2932" s="31">
        <f t="shared" si="1861"/>
        <v>1.9501700702183151E-3</v>
      </c>
      <c r="V2932" s="47">
        <f t="shared" si="1874"/>
        <v>7.0071490243335316E-4</v>
      </c>
      <c r="W2932" s="31">
        <f t="shared" si="1862"/>
        <v>0.13365786093398432</v>
      </c>
      <c r="X2932" s="34">
        <f>(S2932*H2932*'Propiedades físicas'!$F$5*60*24*365)/(1000000)</f>
        <v>56947.538453101668</v>
      </c>
      <c r="Y2932" s="34">
        <f>(U2932*H2932*'Propiedades físicas'!$F$7*60*24*365)/(1000000)</f>
        <v>276.28864650568403</v>
      </c>
      <c r="Z2932" s="31">
        <f t="shared" si="1875"/>
        <v>2071.1002892206839</v>
      </c>
      <c r="AA2932" s="31">
        <f t="shared" si="1876"/>
        <v>13975.816404004005</v>
      </c>
      <c r="AB2932" s="31">
        <f t="shared" si="1876"/>
        <v>276.81883443699292</v>
      </c>
      <c r="AC2932" s="31">
        <f t="shared" si="1876"/>
        <v>367.94130437775431</v>
      </c>
      <c r="AD2932" s="31">
        <f t="shared" si="1876"/>
        <v>36.999013277087222</v>
      </c>
      <c r="AE2932" s="31">
        <f t="shared" si="1877"/>
        <v>5.7081477955290083</v>
      </c>
      <c r="AF2932" s="31">
        <f t="shared" si="1878"/>
        <v>16734.383993112053</v>
      </c>
      <c r="AG2932" s="31">
        <f t="shared" si="1879"/>
        <v>0.12376316272371651</v>
      </c>
      <c r="AH2932" s="31">
        <f t="shared" si="1880"/>
        <v>0.83515571351515017</v>
      </c>
      <c r="AI2932" s="31">
        <f t="shared" si="1880"/>
        <v>1.6541919592076577E-2</v>
      </c>
      <c r="AJ2932" s="31">
        <f t="shared" si="1880"/>
        <v>2.1987143627706918E-2</v>
      </c>
      <c r="AK2932" s="31">
        <f t="shared" si="1880"/>
        <v>2.2109575884189212E-3</v>
      </c>
      <c r="AL2932" s="31">
        <f t="shared" si="1881"/>
        <v>3.4110295293083437E-4</v>
      </c>
      <c r="AM2932" s="31">
        <f t="shared" si="1882"/>
        <v>1</v>
      </c>
      <c r="AN2932" s="31">
        <f>(Z2932*'Propiedades físicas'!$F$4)/1000</f>
        <v>1821.2841723348849</v>
      </c>
      <c r="AO2932" s="31">
        <f>(AA2932*'Propiedades físicas'!$F$6)/1000</f>
        <v>447.7851575842883</v>
      </c>
      <c r="AP2932" s="31">
        <f>(AB2932*'Propiedades físicas'!$F$9)/1000</f>
        <v>170.78337990590276</v>
      </c>
      <c r="AQ2932" s="31">
        <f>(AC2932*'Propiedades físicas'!$F$5)/1000</f>
        <v>108.34767590011732</v>
      </c>
      <c r="AR2932" s="31">
        <f>(AD2932*'Propiedades físicas'!$F$8)/1000</f>
        <v>13.116890186992958</v>
      </c>
      <c r="AS2932" s="31">
        <f>(AE2932*'Propiedades físicas'!$F$7)/1000</f>
        <v>0.52566333049026637</v>
      </c>
      <c r="AT2932" s="31">
        <f t="shared" si="1883"/>
        <v>2561.8429392426765</v>
      </c>
      <c r="AU2932" s="31">
        <f t="shared" si="1884"/>
        <v>0.71092733455130819</v>
      </c>
      <c r="AV2932" s="31">
        <f t="shared" si="1887"/>
        <v>0.17479024600807927</v>
      </c>
      <c r="AW2932" s="31">
        <f t="shared" si="1887"/>
        <v>6.666426629432215E-2</v>
      </c>
      <c r="AX2932" s="31">
        <f t="shared" si="1887"/>
        <v>4.2292864344036132E-2</v>
      </c>
      <c r="AY2932" s="31">
        <f t="shared" si="1887"/>
        <v>5.1200992793377607E-3</v>
      </c>
      <c r="AZ2932" s="31">
        <f t="shared" si="1888"/>
        <v>2.0518952291652244E-4</v>
      </c>
      <c r="BA2932" s="31">
        <f t="shared" si="1885"/>
        <v>0.99999999999999989</v>
      </c>
      <c r="BB2932" s="34">
        <f>AU2932*'Propiedades físicas'!$C$4+'Diseño reactor'!AV2932*'Propiedades físicas'!$C$5+'Diseño reactor'!AW2932*'Propiedades físicas'!$C$8+'Diseño reactor'!AX2932*'Propiedades físicas'!$C$9+'Diseño reactor'!AY2932*'Propiedades físicas'!$C$7+'Diseño reactor'!AZ2932*'Propiedades físicas'!$C$6</f>
        <v>875.2915685770671</v>
      </c>
      <c r="BC2932" s="45">
        <f>AU2932*'Propiedades físicas'!$L$4+'Diseño reactor'!AV2932*'Propiedades físicas'!$L$5+'Diseño reactor'!AW2932*'Propiedades físicas'!$L$8+AX2932*'Propiedades físicas'!$L$9+'Diseño reactor'!AY2932*'Propiedades físicas'!$L$7+'Diseño reactor'!AZ2932*'Propiedades físicas'!$L$6</f>
        <v>2.1337036083962282</v>
      </c>
      <c r="BD2932" s="29">
        <f t="shared" si="1864"/>
        <v>1.1690326293547715</v>
      </c>
      <c r="BE2932" s="58">
        <f t="shared" si="1865"/>
        <v>40.94242905803538</v>
      </c>
      <c r="BF2932" s="30">
        <f>AU2932*'Propiedades físicas'!$I$4+'Diseño reactor'!AV2932*'Propiedades físicas'!$I$5+'Diseño reactor'!AW2932*'Propiedades físicas'!$I$8+'Diseño reactor'!AX2932*'Propiedades físicas'!$I$9+'Diseño reactor'!AY2932*'Propiedades físicas'!$I$7+'Diseño reactor'!AZ2932*'Propiedades físicas'!$I$6</f>
        <v>2.0008854296224274E-2</v>
      </c>
      <c r="BG2932" s="24">
        <f>AU2932*'Propiedades físicas'!$O$4+'Diseño reactor'!AV2932*'Propiedades físicas'!$O$5+'Diseño reactor'!AW2932*'Propiedades físicas'!$O$8+'Diseño reactor'!AX2932*'Propiedades físicas'!$O$9+'Diseño reactor'!AY2932*'Propiedades físicas'!$O$7+'Diseño reactor'!AZ2932*'Propiedades físicas'!$O$6</f>
        <v>0.1552435199504946</v>
      </c>
      <c r="BH2932" s="54">
        <f t="shared" si="1866"/>
        <v>41071.893278277887</v>
      </c>
      <c r="BI2932" s="34">
        <f t="shared" si="1886"/>
        <v>275.00641975486263</v>
      </c>
      <c r="BJ2932" s="27">
        <f t="shared" si="1867"/>
        <v>4799.5713116943371</v>
      </c>
      <c r="BK2932" s="34">
        <f t="shared" si="1868"/>
        <v>573.15564975449331</v>
      </c>
      <c r="BL2932" s="27">
        <f t="shared" si="1869"/>
        <v>105.82746237287955</v>
      </c>
      <c r="BM2932" s="34">
        <f t="shared" si="1870"/>
        <v>1.1054421768707483</v>
      </c>
      <c r="BN2932" s="45">
        <f t="shared" si="1871"/>
        <v>3262.6794212241957</v>
      </c>
      <c r="BO2932" s="45">
        <f t="shared" si="1872"/>
        <v>113.19569464253809</v>
      </c>
      <c r="BP2932" s="66">
        <f t="shared" si="1873"/>
        <v>6.6870294726684163</v>
      </c>
    </row>
    <row r="2933" spans="8:68">
      <c r="H2933" s="68">
        <v>2928</v>
      </c>
      <c r="I2933" s="31">
        <f>('Propiedades físicas'!$C$10*'Diseño reactor'!H2933)/1000</f>
        <v>2562.7181845242758</v>
      </c>
      <c r="J2933" s="31">
        <f t="shared" si="1851"/>
        <v>0.17793606911352544</v>
      </c>
      <c r="K2933" s="31">
        <f>(I2933*1000)/'Propiedades físicas'!$F$10</f>
        <v>16740.101240803579</v>
      </c>
      <c r="L2933" s="31">
        <f t="shared" si="1852"/>
        <v>2391.4430344005109</v>
      </c>
      <c r="M2933" s="31">
        <f t="shared" si="1853"/>
        <v>14348.658206403066</v>
      </c>
      <c r="N2933" s="31">
        <f t="shared" si="1854"/>
        <v>0.81674967021875378</v>
      </c>
      <c r="O2933" s="32">
        <f t="shared" si="1855"/>
        <v>4.9004980213125222</v>
      </c>
      <c r="P2933" s="33">
        <f t="shared" si="1856"/>
        <v>0.70761695780259659</v>
      </c>
      <c r="Q2933" s="31">
        <f t="shared" si="1857"/>
        <v>4.7748347406151996</v>
      </c>
      <c r="R2933" s="31">
        <f t="shared" si="1858"/>
        <v>9.4550583578421957E-2</v>
      </c>
      <c r="S2933" s="31">
        <f t="shared" si="1859"/>
        <v>0.12566328069732413</v>
      </c>
      <c r="T2933" s="31">
        <f t="shared" si="1860"/>
        <v>1.2633689394303765E-2</v>
      </c>
      <c r="U2933" s="31">
        <f t="shared" si="1861"/>
        <v>1.9484394434315373E-3</v>
      </c>
      <c r="V2933" s="47">
        <f t="shared" si="1874"/>
        <v>7.0074689025111515E-4</v>
      </c>
      <c r="W2933" s="31">
        <f t="shared" si="1862"/>
        <v>0.13361831218974077</v>
      </c>
      <c r="X2933" s="34">
        <f>(S2933*H2933*'Propiedades físicas'!$F$5*60*24*365)/(1000000)</f>
        <v>56947.659409159525</v>
      </c>
      <c r="Y2933" s="34">
        <f>(U2933*H2933*'Propiedades físicas'!$F$7*60*24*365)/(1000000)</f>
        <v>276.13777081063773</v>
      </c>
      <c r="Z2933" s="31">
        <f t="shared" si="1875"/>
        <v>2071.9024524460028</v>
      </c>
      <c r="AA2933" s="31">
        <f t="shared" si="1876"/>
        <v>13980.716120521305</v>
      </c>
      <c r="AB2933" s="31">
        <f t="shared" si="1876"/>
        <v>276.84410871761946</v>
      </c>
      <c r="AC2933" s="31">
        <f t="shared" si="1876"/>
        <v>367.94208588176508</v>
      </c>
      <c r="AD2933" s="31">
        <f t="shared" si="1876"/>
        <v>36.991442546521426</v>
      </c>
      <c r="AE2933" s="31">
        <f t="shared" si="1877"/>
        <v>5.7050306903675416</v>
      </c>
      <c r="AF2933" s="31">
        <f t="shared" si="1878"/>
        <v>16740.101240803586</v>
      </c>
      <c r="AG2933" s="31">
        <f t="shared" si="1879"/>
        <v>0.1237688125443227</v>
      </c>
      <c r="AH2933" s="31">
        <f t="shared" si="1880"/>
        <v>0.83516317610096957</v>
      </c>
      <c r="AI2933" s="31">
        <f t="shared" si="1880"/>
        <v>1.6537779833900808E-2</v>
      </c>
      <c r="AJ2933" s="31">
        <f t="shared" si="1880"/>
        <v>2.1979681041887328E-2</v>
      </c>
      <c r="AK2933" s="31">
        <f t="shared" si="1880"/>
        <v>2.2097502287713585E-3</v>
      </c>
      <c r="AL2933" s="31">
        <f t="shared" si="1881"/>
        <v>3.4080025014793035E-4</v>
      </c>
      <c r="AM2933" s="31">
        <f t="shared" si="1882"/>
        <v>0.99999999999999967</v>
      </c>
      <c r="AN2933" s="31">
        <f>(Z2933*'Propiedades físicas'!$F$4)/1000</f>
        <v>1821.989578631966</v>
      </c>
      <c r="AO2933" s="31">
        <f>(AA2933*'Propiedades físicas'!$F$6)/1000</f>
        <v>447.94214450150264</v>
      </c>
      <c r="AP2933" s="31">
        <f>(AB2933*'Propiedades físicas'!$F$9)/1000</f>
        <v>170.79897287333529</v>
      </c>
      <c r="AQ2933" s="31">
        <f>(AC2933*'Propiedades físicas'!$F$5)/1000</f>
        <v>108.34790602960337</v>
      </c>
      <c r="AR2933" s="31">
        <f>(AD2933*'Propiedades físicas'!$F$8)/1000</f>
        <v>13.114206211592771</v>
      </c>
      <c r="AS2933" s="31">
        <f>(AE2933*'Propiedades físicas'!$F$7)/1000</f>
        <v>0.52537627627594685</v>
      </c>
      <c r="AT2933" s="31">
        <f t="shared" si="1883"/>
        <v>2562.7181845242758</v>
      </c>
      <c r="AU2933" s="31">
        <f t="shared" si="1884"/>
        <v>0.71095978856925568</v>
      </c>
      <c r="AV2933" s="31">
        <f t="shared" si="1887"/>
        <v>0.17479180785719337</v>
      </c>
      <c r="AW2933" s="31">
        <f t="shared" si="1887"/>
        <v>6.6647582986203824E-2</v>
      </c>
      <c r="AX2933" s="31">
        <f t="shared" si="1887"/>
        <v>4.2278509858748391E-2</v>
      </c>
      <c r="AY2933" s="31">
        <f t="shared" si="1887"/>
        <v>5.117303295690781E-3</v>
      </c>
      <c r="AZ2933" s="31">
        <f t="shared" si="1888"/>
        <v>2.0500743290799019E-4</v>
      </c>
      <c r="BA2933" s="31">
        <f t="shared" si="1885"/>
        <v>1.0000000000000002</v>
      </c>
      <c r="BB2933" s="34">
        <f>AU2933*'Propiedades físicas'!$C$4+'Diseño reactor'!AV2933*'Propiedades físicas'!$C$5+'Diseño reactor'!AW2933*'Propiedades físicas'!$C$8+'Diseño reactor'!AX2933*'Propiedades físicas'!$C$9+'Diseño reactor'!AY2933*'Propiedades físicas'!$C$7+'Diseño reactor'!AZ2933*'Propiedades físicas'!$C$6</f>
        <v>875.29150645192203</v>
      </c>
      <c r="BC2933" s="45">
        <f>AU2933*'Propiedades físicas'!$L$4+'Diseño reactor'!AV2933*'Propiedades físicas'!$L$5+'Diseño reactor'!AW2933*'Propiedades físicas'!$L$8+AX2933*'Propiedades físicas'!$L$9+'Diseño reactor'!AY2933*'Propiedades físicas'!$L$7+'Diseño reactor'!AZ2933*'Propiedades físicas'!$L$6</f>
        <v>2.1337263894357581</v>
      </c>
      <c r="BD2933" s="29">
        <f t="shared" si="1864"/>
        <v>1.1686743232896579</v>
      </c>
      <c r="BE2933" s="58">
        <f t="shared" si="1865"/>
        <v>40.942044901523971</v>
      </c>
      <c r="BF2933" s="30">
        <f>AU2933*'Propiedades físicas'!$I$4+'Diseño reactor'!AV2933*'Propiedades físicas'!$I$5+'Diseño reactor'!AW2933*'Propiedades físicas'!$I$8+'Diseño reactor'!AX2933*'Propiedades físicas'!$I$9+'Diseño reactor'!AY2933*'Propiedades físicas'!$I$7+'Diseño reactor'!AZ2933*'Propiedades físicas'!$I$6</f>
        <v>2.0008877932034923E-2</v>
      </c>
      <c r="BG2933" s="24">
        <f>AU2933*'Propiedades físicas'!$O$4+'Diseño reactor'!AV2933*'Propiedades físicas'!$O$5+'Diseño reactor'!AW2933*'Propiedades físicas'!$O$8+'Diseño reactor'!AX2933*'Propiedades físicas'!$O$9+'Diseño reactor'!AY2933*'Propiedades físicas'!$O$7+'Diseño reactor'!AZ2933*'Propiedades físicas'!$O$6</f>
        <v>0.15524464348333369</v>
      </c>
      <c r="BH2933" s="54">
        <f t="shared" si="1866"/>
        <v>41071.841846303316</v>
      </c>
      <c r="BI2933" s="34">
        <f t="shared" si="1886"/>
        <v>275.00769049828796</v>
      </c>
      <c r="BJ2933" s="27">
        <f t="shared" si="1867"/>
        <v>4799.5746974409039</v>
      </c>
      <c r="BK2933" s="34">
        <f t="shared" si="1868"/>
        <v>573.16020213526326</v>
      </c>
      <c r="BL2933" s="27">
        <f t="shared" si="1869"/>
        <v>105.82761757132859</v>
      </c>
      <c r="BM2933" s="34">
        <f t="shared" si="1870"/>
        <v>1.1054421768707483</v>
      </c>
      <c r="BN2933" s="45">
        <f t="shared" si="1871"/>
        <v>3263.886002952469</v>
      </c>
      <c r="BO2933" s="45">
        <f t="shared" si="1872"/>
        <v>113.20055631621588</v>
      </c>
      <c r="BP2933" s="66">
        <f t="shared" si="1873"/>
        <v>6.6870289980463689</v>
      </c>
    </row>
    <row r="2934" spans="8:68">
      <c r="H2934" s="68">
        <v>2929</v>
      </c>
      <c r="I2934" s="31">
        <f>('Propiedades físicas'!$C$10*'Diseño reactor'!H2934)/1000</f>
        <v>2563.5934298058755</v>
      </c>
      <c r="J2934" s="31">
        <f t="shared" si="1851"/>
        <v>0.17787531934598927</v>
      </c>
      <c r="K2934" s="31">
        <f>(I2934*1000)/'Propiedades físicas'!$F$10</f>
        <v>16745.818488495112</v>
      </c>
      <c r="L2934" s="31">
        <f t="shared" si="1852"/>
        <v>2392.2597840707299</v>
      </c>
      <c r="M2934" s="31">
        <f t="shared" si="1853"/>
        <v>14353.55870442438</v>
      </c>
      <c r="N2934" s="31">
        <f t="shared" si="1854"/>
        <v>0.81674967021875378</v>
      </c>
      <c r="O2934" s="32">
        <f t="shared" si="1855"/>
        <v>4.9004980213125231</v>
      </c>
      <c r="P2934" s="33">
        <f t="shared" si="1856"/>
        <v>0.70764924011638508</v>
      </c>
      <c r="Q2934" s="31">
        <f t="shared" si="1857"/>
        <v>4.7748773772492425</v>
      </c>
      <c r="R2934" s="31">
        <f t="shared" si="1858"/>
        <v>9.4526927005227801E-2</v>
      </c>
      <c r="S2934" s="31">
        <f t="shared" si="1859"/>
        <v>0.12562064406328069</v>
      </c>
      <c r="T2934" s="31">
        <f t="shared" si="1860"/>
        <v>1.2626792233369868E-2</v>
      </c>
      <c r="U2934" s="31">
        <f t="shared" si="1861"/>
        <v>1.9467108637710585E-3</v>
      </c>
      <c r="V2934" s="47">
        <f t="shared" si="1874"/>
        <v>7.0077885914438128E-4</v>
      </c>
      <c r="W2934" s="31">
        <f t="shared" si="1862"/>
        <v>0.1335787868431558</v>
      </c>
      <c r="X2934" s="34">
        <f>(S2934*H2934*'Propiedades físicas'!$F$5*60*24*365)/(1000000)</f>
        <v>56947.780222140696</v>
      </c>
      <c r="Y2934" s="34">
        <f>(U2934*H2934*'Propiedades físicas'!$F$7*60*24*365)/(1000000)</f>
        <v>275.9870178052592</v>
      </c>
      <c r="Z2934" s="31">
        <f t="shared" si="1875"/>
        <v>2072.7046243008917</v>
      </c>
      <c r="AA2934" s="31">
        <f t="shared" si="1876"/>
        <v>13985.615837963031</v>
      </c>
      <c r="AB2934" s="31">
        <f t="shared" si="1876"/>
        <v>276.86936919831226</v>
      </c>
      <c r="AC2934" s="31">
        <f t="shared" si="1876"/>
        <v>367.94286646134913</v>
      </c>
      <c r="AD2934" s="31">
        <f t="shared" si="1876"/>
        <v>36.983874451540345</v>
      </c>
      <c r="AE2934" s="31">
        <f t="shared" si="1877"/>
        <v>5.7019161199854302</v>
      </c>
      <c r="AF2934" s="31">
        <f t="shared" si="1878"/>
        <v>16745.818488495108</v>
      </c>
      <c r="AG2934" s="31">
        <f t="shared" si="1879"/>
        <v>0.12377445902240632</v>
      </c>
      <c r="AH2934" s="31">
        <f t="shared" si="1880"/>
        <v>0.83517063364633859</v>
      </c>
      <c r="AI2934" s="31">
        <f t="shared" si="1880"/>
        <v>1.6533642078380942E-2</v>
      </c>
      <c r="AJ2934" s="31">
        <f t="shared" si="1880"/>
        <v>2.1972223496518679E-2</v>
      </c>
      <c r="AK2934" s="31">
        <f t="shared" si="1880"/>
        <v>2.2085438509290784E-3</v>
      </c>
      <c r="AL2934" s="31">
        <f t="shared" si="1881"/>
        <v>3.4049790542652915E-4</v>
      </c>
      <c r="AM2934" s="31">
        <f t="shared" si="1882"/>
        <v>1.0000000000000002</v>
      </c>
      <c r="AN2934" s="31">
        <f>(Z2934*'Propiedades físicas'!$F$4)/1000</f>
        <v>1822.6949925177182</v>
      </c>
      <c r="AO2934" s="31">
        <f>(AA2934*'Propiedades físicas'!$F$6)/1000</f>
        <v>448.09913144833547</v>
      </c>
      <c r="AP2934" s="31">
        <f>(AB2934*'Propiedades físicas'!$F$9)/1000</f>
        <v>170.81455732689872</v>
      </c>
      <c r="AQ2934" s="31">
        <f>(AC2934*'Propiedades físicas'!$F$5)/1000</f>
        <v>108.34813588687348</v>
      </c>
      <c r="AR2934" s="31">
        <f>(AD2934*'Propiedades físicas'!$F$8)/1000</f>
        <v>13.111523170560078</v>
      </c>
      <c r="AS2934" s="31">
        <f>(AE2934*'Propiedades físicas'!$F$7)/1000</f>
        <v>0.52508945548945829</v>
      </c>
      <c r="AT2934" s="31">
        <f t="shared" si="1883"/>
        <v>2563.5934298058755</v>
      </c>
      <c r="AU2934" s="31">
        <f t="shared" si="1884"/>
        <v>0.71099222338689616</v>
      </c>
      <c r="AV2934" s="31">
        <f t="shared" si="1887"/>
        <v>0.17479336865138836</v>
      </c>
      <c r="AW2934" s="31">
        <f t="shared" si="1887"/>
        <v>6.6630907748828724E-2</v>
      </c>
      <c r="AX2934" s="31">
        <f t="shared" si="1887"/>
        <v>4.2264165068904076E-2</v>
      </c>
      <c r="AY2934" s="31">
        <f t="shared" si="1887"/>
        <v>5.1145095856923494E-3</v>
      </c>
      <c r="AZ2934" s="31">
        <f t="shared" si="1888"/>
        <v>2.0482555829034869E-4</v>
      </c>
      <c r="BA2934" s="31">
        <f t="shared" si="1885"/>
        <v>1</v>
      </c>
      <c r="BB2934" s="34">
        <f>AU2934*'Propiedades físicas'!$C$4+'Diseño reactor'!AV2934*'Propiedades físicas'!$C$5+'Diseño reactor'!AW2934*'Propiedades físicas'!$C$8+'Diseño reactor'!AX2934*'Propiedades físicas'!$C$9+'Diseño reactor'!AY2934*'Propiedades físicas'!$C$7+'Diseño reactor'!AZ2934*'Propiedades físicas'!$C$6</f>
        <v>875.29144439904803</v>
      </c>
      <c r="BC2934" s="45">
        <f>AU2934*'Propiedades físicas'!$L$4+'Diseño reactor'!AV2934*'Propiedades físicas'!$L$5+'Diseño reactor'!AW2934*'Propiedades físicas'!$L$8+AX2934*'Propiedades físicas'!$L$9+'Diseño reactor'!AY2934*'Propiedades físicas'!$L$7+'Diseño reactor'!AZ2934*'Propiedades físicas'!$L$6</f>
        <v>2.1337491565092992</v>
      </c>
      <c r="BD2934" s="29">
        <f t="shared" si="1864"/>
        <v>1.168316237019134</v>
      </c>
      <c r="BE2934" s="58">
        <f t="shared" si="1865"/>
        <v>40.94166098295532</v>
      </c>
      <c r="BF2934" s="30">
        <f>AU2934*'Propiedades físicas'!$I$4+'Diseño reactor'!AV2934*'Propiedades físicas'!$I$5+'Diseño reactor'!AW2934*'Propiedades físicas'!$I$8+'Diseño reactor'!AX2934*'Propiedades físicas'!$I$9+'Diseño reactor'!AY2934*'Propiedades físicas'!$I$7+'Diseño reactor'!AZ2934*'Propiedades físicas'!$I$6</f>
        <v>2.0008901534391665E-2</v>
      </c>
      <c r="BG2934" s="24">
        <f>AU2934*'Propiedades físicas'!$O$4+'Diseño reactor'!AV2934*'Propiedades físicas'!$O$5+'Diseño reactor'!AW2934*'Propiedades físicas'!$O$8+'Diseño reactor'!AX2934*'Propiedades físicas'!$O$9+'Diseño reactor'!AY2934*'Propiedades físicas'!$O$7+'Diseño reactor'!AZ2934*'Propiedades físicas'!$O$6</f>
        <v>0.15524576634691348</v>
      </c>
      <c r="BH2934" s="54">
        <f t="shared" si="1866"/>
        <v>41071.790486511498</v>
      </c>
      <c r="BI2934" s="34">
        <f t="shared" si="1886"/>
        <v>275.00896015599886</v>
      </c>
      <c r="BJ2934" s="27">
        <f t="shared" si="1867"/>
        <v>4799.5780824579888</v>
      </c>
      <c r="BK2934" s="34">
        <f t="shared" si="1868"/>
        <v>573.16475196387694</v>
      </c>
      <c r="BL2934" s="27">
        <f t="shared" si="1869"/>
        <v>105.82777268076178</v>
      </c>
      <c r="BM2934" s="34">
        <f t="shared" si="1870"/>
        <v>1.1054421768707483</v>
      </c>
      <c r="BN2934" s="45">
        <f t="shared" si="1871"/>
        <v>3265.0925937110555</v>
      </c>
      <c r="BO2934" s="45">
        <f t="shared" si="1872"/>
        <v>113.20541511392241</v>
      </c>
      <c r="BP2934" s="66">
        <f t="shared" si="1873"/>
        <v>6.6870285239764566</v>
      </c>
    </row>
    <row r="2935" spans="8:68">
      <c r="H2935" s="68">
        <v>2930</v>
      </c>
      <c r="I2935" s="31">
        <f>('Propiedades físicas'!$C$10*'Diseño reactor'!H2935)/1000</f>
        <v>2564.4686750874753</v>
      </c>
      <c r="J2935" s="31">
        <f t="shared" si="1851"/>
        <v>0.17781461104587118</v>
      </c>
      <c r="K2935" s="31">
        <f>(I2935*1000)/'Propiedades físicas'!$F$10</f>
        <v>16751.535736186641</v>
      </c>
      <c r="L2935" s="31">
        <f t="shared" si="1852"/>
        <v>2393.0765337409484</v>
      </c>
      <c r="M2935" s="31">
        <f t="shared" si="1853"/>
        <v>14358.459202445691</v>
      </c>
      <c r="N2935" s="31">
        <f t="shared" si="1854"/>
        <v>0.81674967021875378</v>
      </c>
      <c r="O2935" s="32">
        <f t="shared" si="1855"/>
        <v>4.9004980213125222</v>
      </c>
      <c r="P2935" s="33">
        <f t="shared" si="1856"/>
        <v>0.70768150333709745</v>
      </c>
      <c r="Q2935" s="31">
        <f t="shared" si="1857"/>
        <v>4.7749199850948179</v>
      </c>
      <c r="R2935" s="31">
        <f t="shared" si="1858"/>
        <v>9.4503281873819497E-2</v>
      </c>
      <c r="S2935" s="31">
        <f t="shared" si="1859"/>
        <v>0.12557803621770414</v>
      </c>
      <c r="T2935" s="31">
        <f t="shared" si="1860"/>
        <v>1.2619900679625993E-2</v>
      </c>
      <c r="U2935" s="31">
        <f t="shared" si="1861"/>
        <v>1.9449843282108889E-3</v>
      </c>
      <c r="V2935" s="47">
        <f t="shared" si="1874"/>
        <v>7.0081080912994128E-4</v>
      </c>
      <c r="W2935" s="31">
        <f t="shared" si="1862"/>
        <v>0.13353928487347189</v>
      </c>
      <c r="X2935" s="34">
        <f>(S2935*H2935*'Propiedades físicas'!$F$5*60*24*365)/(1000000)</f>
        <v>56947.900892256708</v>
      </c>
      <c r="Y2935" s="34">
        <f>(U2935*H2935*'Propiedades físicas'!$F$7*60*24*365)/(1000000)</f>
        <v>275.83638735766306</v>
      </c>
      <c r="Z2935" s="31">
        <f t="shared" si="1875"/>
        <v>2073.5068047776954</v>
      </c>
      <c r="AA2935" s="31">
        <f t="shared" si="1876"/>
        <v>13990.515556327817</v>
      </c>
      <c r="AB2935" s="31">
        <f t="shared" si="1876"/>
        <v>276.89461589029111</v>
      </c>
      <c r="AC2935" s="31">
        <f t="shared" si="1876"/>
        <v>367.94364611787313</v>
      </c>
      <c r="AD2935" s="31">
        <f t="shared" si="1876"/>
        <v>36.976308991304158</v>
      </c>
      <c r="AE2935" s="31">
        <f t="shared" si="1877"/>
        <v>5.6988040816579044</v>
      </c>
      <c r="AF2935" s="31">
        <f t="shared" si="1878"/>
        <v>16751.535736186637</v>
      </c>
      <c r="AG2935" s="31">
        <f t="shared" si="1879"/>
        <v>0.1237801021609326</v>
      </c>
      <c r="AH2935" s="31">
        <f t="shared" si="1880"/>
        <v>0.83517808615633549</v>
      </c>
      <c r="AI2935" s="31">
        <f t="shared" si="1880"/>
        <v>1.6529506324136231E-2</v>
      </c>
      <c r="AJ2935" s="31">
        <f t="shared" si="1880"/>
        <v>2.1964770986521668E-2</v>
      </c>
      <c r="AK2935" s="31">
        <f t="shared" si="1880"/>
        <v>2.2073384538366832E-3</v>
      </c>
      <c r="AL2935" s="31">
        <f t="shared" si="1881"/>
        <v>3.4019591823735649E-4</v>
      </c>
      <c r="AM2935" s="31">
        <f t="shared" si="1882"/>
        <v>1</v>
      </c>
      <c r="AN2935" s="31">
        <f>(Z2935*'Propiedades físicas'!$F$4)/1000</f>
        <v>1823.4004139854098</v>
      </c>
      <c r="AO2935" s="31">
        <f>(AA2935*'Propiedades físicas'!$F$6)/1000</f>
        <v>448.25611842474325</v>
      </c>
      <c r="AP2935" s="31">
        <f>(AB2935*'Propiedades físicas'!$F$9)/1000</f>
        <v>170.83013327351509</v>
      </c>
      <c r="AQ2935" s="31">
        <f>(AC2935*'Propiedades físicas'!$F$5)/1000</f>
        <v>108.34836547233012</v>
      </c>
      <c r="AR2935" s="31">
        <f>(AD2935*'Propiedades físicas'!$F$8)/1000</f>
        <v>13.108841063597145</v>
      </c>
      <c r="AS2935" s="31">
        <f>(AE2935*'Propiedades físicas'!$F$7)/1000</f>
        <v>0.5248028678798764</v>
      </c>
      <c r="AT2935" s="31">
        <f t="shared" si="1883"/>
        <v>2564.4686750874748</v>
      </c>
      <c r="AU2935" s="31">
        <f t="shared" si="1884"/>
        <v>0.71102463902126356</v>
      </c>
      <c r="AV2935" s="31">
        <f t="shared" si="1887"/>
        <v>0.17479492839172742</v>
      </c>
      <c r="AW2935" s="31">
        <f t="shared" si="1887"/>
        <v>6.6614240576632511E-2</v>
      </c>
      <c r="AX2935" s="31">
        <f t="shared" si="1887"/>
        <v>4.2249829964733074E-2</v>
      </c>
      <c r="AY2935" s="31">
        <f t="shared" si="1887"/>
        <v>5.1117181468984018E-3</v>
      </c>
      <c r="AZ2935" s="31">
        <f t="shared" si="1888"/>
        <v>2.0464389874521482E-4</v>
      </c>
      <c r="BA2935" s="31">
        <f t="shared" si="1885"/>
        <v>1.0000000000000002</v>
      </c>
      <c r="BB2935" s="34">
        <f>AU2935*'Propiedades físicas'!$C$4+'Diseño reactor'!AV2935*'Propiedades físicas'!$C$5+'Diseño reactor'!AW2935*'Propiedades físicas'!$C$8+'Diseño reactor'!AX2935*'Propiedades físicas'!$C$9+'Diseño reactor'!AY2935*'Propiedades físicas'!$C$7+'Diseño reactor'!AZ2935*'Propiedades físicas'!$C$6</f>
        <v>875.29138241834357</v>
      </c>
      <c r="BC2935" s="45">
        <f>AU2935*'Propiedades físicas'!$L$4+'Diseño reactor'!AV2935*'Propiedades físicas'!$L$5+'Diseño reactor'!AW2935*'Propiedades físicas'!$L$8+AX2935*'Propiedades físicas'!$L$9+'Diseño reactor'!AY2935*'Propiedades físicas'!$L$7+'Diseño reactor'!AZ2935*'Propiedades físicas'!$L$6</f>
        <v>2.1337719096296333</v>
      </c>
      <c r="BD2935" s="29">
        <f t="shared" si="1864"/>
        <v>1.1679583703408531</v>
      </c>
      <c r="BE2935" s="58">
        <f t="shared" si="1865"/>
        <v>40.941277302108027</v>
      </c>
      <c r="BF2935" s="30">
        <f>AU2935*'Propiedades físicas'!$I$4+'Diseño reactor'!AV2935*'Propiedades físicas'!$I$5+'Diseño reactor'!AW2935*'Propiedades físicas'!$I$8+'Diseño reactor'!AX2935*'Propiedades físicas'!$I$9+'Diseño reactor'!AY2935*'Propiedades físicas'!$I$7+'Diseño reactor'!AZ2935*'Propiedades físicas'!$I$6</f>
        <v>2.0008925103343275E-2</v>
      </c>
      <c r="BG2935" s="24">
        <f>AU2935*'Propiedades físicas'!$O$4+'Diseño reactor'!AV2935*'Propiedades físicas'!$O$5+'Diseño reactor'!AW2935*'Propiedades físicas'!$O$8+'Diseño reactor'!AX2935*'Propiedades físicas'!$O$9+'Diseño reactor'!AY2935*'Propiedades físicas'!$O$7+'Diseño reactor'!AZ2935*'Propiedades físicas'!$O$6</f>
        <v>0.15524688854182483</v>
      </c>
      <c r="BH2935" s="54">
        <f t="shared" si="1866"/>
        <v>41071.73919879704</v>
      </c>
      <c r="BI2935" s="34">
        <f t="shared" si="1886"/>
        <v>275.01022872928519</v>
      </c>
      <c r="BJ2935" s="27">
        <f t="shared" si="1867"/>
        <v>4799.5814667449995</v>
      </c>
      <c r="BK2935" s="34">
        <f t="shared" si="1868"/>
        <v>573.16929924243777</v>
      </c>
      <c r="BL2935" s="27">
        <f t="shared" si="1869"/>
        <v>105.82792770125428</v>
      </c>
      <c r="BM2935" s="34">
        <f t="shared" si="1870"/>
        <v>1.1054421768707483</v>
      </c>
      <c r="BN2935" s="45">
        <f t="shared" si="1871"/>
        <v>3266.299193491745</v>
      </c>
      <c r="BO2935" s="45">
        <f t="shared" si="1872"/>
        <v>113.21027103820897</v>
      </c>
      <c r="BP2935" s="66">
        <f t="shared" si="1873"/>
        <v>6.6870280504579034</v>
      </c>
    </row>
    <row r="2936" spans="8:68">
      <c r="H2936" s="68">
        <v>2931</v>
      </c>
      <c r="I2936" s="31">
        <f>('Propiedades físicas'!$C$10*'Diseño reactor'!H2936)/1000</f>
        <v>2565.343920369075</v>
      </c>
      <c r="J2936" s="31">
        <f t="shared" si="1851"/>
        <v>0.1777539441707276</v>
      </c>
      <c r="K2936" s="31">
        <f>(I2936*1000)/'Propiedades físicas'!$F$10</f>
        <v>16757.252983878174</v>
      </c>
      <c r="L2936" s="31">
        <f t="shared" si="1852"/>
        <v>2393.8932834111674</v>
      </c>
      <c r="M2936" s="31">
        <f t="shared" si="1853"/>
        <v>14363.359700467005</v>
      </c>
      <c r="N2936" s="31">
        <f t="shared" si="1854"/>
        <v>0.81674967021875378</v>
      </c>
      <c r="O2936" s="32">
        <f t="shared" si="1855"/>
        <v>4.9004980213125231</v>
      </c>
      <c r="P2936" s="33">
        <f t="shared" si="1856"/>
        <v>0.70771374748166715</v>
      </c>
      <c r="Q2936" s="31">
        <f t="shared" si="1857"/>
        <v>4.7749625641809299</v>
      </c>
      <c r="R2936" s="31">
        <f t="shared" si="1858"/>
        <v>9.4479648176310063E-2</v>
      </c>
      <c r="S2936" s="31">
        <f t="shared" si="1859"/>
        <v>0.12553545713159367</v>
      </c>
      <c r="T2936" s="31">
        <f t="shared" si="1860"/>
        <v>1.2613014727046207E-2</v>
      </c>
      <c r="U2936" s="31">
        <f t="shared" si="1861"/>
        <v>1.9432598337304049E-3</v>
      </c>
      <c r="V2936" s="47">
        <f t="shared" si="1874"/>
        <v>7.0084274022456363E-4</v>
      </c>
      <c r="W2936" s="31">
        <f t="shared" si="1862"/>
        <v>0.13349980625995608</v>
      </c>
      <c r="X2936" s="34">
        <f>(S2936*H2936*'Propiedades físicas'!$F$5*60*24*365)/(1000000)</f>
        <v>56948.021419718643</v>
      </c>
      <c r="Y2936" s="34">
        <f>(U2936*H2936*'Propiedades físicas'!$F$7*60*24*365)/(1000000)</f>
        <v>275.68587933613873</v>
      </c>
      <c r="Z2936" s="31">
        <f t="shared" si="1875"/>
        <v>2074.3089938687663</v>
      </c>
      <c r="AA2936" s="31">
        <f t="shared" si="1876"/>
        <v>13995.415275614305</v>
      </c>
      <c r="AB2936" s="31">
        <f t="shared" si="1876"/>
        <v>276.9198488047648</v>
      </c>
      <c r="AC2936" s="31">
        <f t="shared" si="1876"/>
        <v>367.94442485270105</v>
      </c>
      <c r="AD2936" s="31">
        <f t="shared" si="1876"/>
        <v>36.96874616497243</v>
      </c>
      <c r="AE2936" s="31">
        <f t="shared" si="1877"/>
        <v>5.6956945726638173</v>
      </c>
      <c r="AF2936" s="31">
        <f t="shared" si="1878"/>
        <v>16757.252983878174</v>
      </c>
      <c r="AG2936" s="31">
        <f t="shared" si="1879"/>
        <v>0.12378574196286339</v>
      </c>
      <c r="AH2936" s="31">
        <f t="shared" si="1880"/>
        <v>0.83518553363603332</v>
      </c>
      <c r="AI2936" s="31">
        <f t="shared" si="1880"/>
        <v>1.6525372569787183E-2</v>
      </c>
      <c r="AJ2936" s="31">
        <f t="shared" si="1880"/>
        <v>2.1957323506823775E-2</v>
      </c>
      <c r="AK2936" s="31">
        <f t="shared" si="1880"/>
        <v>2.2061340364401814E-3</v>
      </c>
      <c r="AL2936" s="31">
        <f t="shared" si="1881"/>
        <v>3.3989428805207713E-4</v>
      </c>
      <c r="AM2936" s="31">
        <f t="shared" si="1882"/>
        <v>0.99999999999999989</v>
      </c>
      <c r="AN2936" s="31">
        <f>(Z2936*'Propiedades físicas'!$F$4)/1000</f>
        <v>1824.1058430283156</v>
      </c>
      <c r="AO2936" s="31">
        <f>(AA2936*'Propiedades físicas'!$F$6)/1000</f>
        <v>448.41310543068232</v>
      </c>
      <c r="AP2936" s="31">
        <f>(AB2936*'Propiedades físicas'!$F$9)/1000</f>
        <v>170.84570072009961</v>
      </c>
      <c r="AQ2936" s="31">
        <f>(AC2936*'Propiedades físicas'!$F$5)/1000</f>
        <v>108.34859478637489</v>
      </c>
      <c r="AR2936" s="31">
        <f>(AD2936*'Propiedades físicas'!$F$8)/1000</f>
        <v>13.106159890406021</v>
      </c>
      <c r="AS2936" s="31">
        <f>(AE2936*'Propiedades físicas'!$F$7)/1000</f>
        <v>0.52451651319661097</v>
      </c>
      <c r="AT2936" s="31">
        <f t="shared" si="1883"/>
        <v>2565.343920369075</v>
      </c>
      <c r="AU2936" s="31">
        <f t="shared" si="1884"/>
        <v>0.71105703548937105</v>
      </c>
      <c r="AV2936" s="31">
        <f t="shared" si="1887"/>
        <v>0.17479648707927212</v>
      </c>
      <c r="AW2936" s="31">
        <f t="shared" si="1887"/>
        <v>6.6597581464055741E-2</v>
      </c>
      <c r="AX2936" s="31">
        <f t="shared" si="1887"/>
        <v>4.2235504536478223E-2</v>
      </c>
      <c r="AY2936" s="31">
        <f t="shared" si="1887"/>
        <v>5.1089289768681163E-3</v>
      </c>
      <c r="AZ2936" s="31">
        <f t="shared" si="1888"/>
        <v>2.0446245395476991E-4</v>
      </c>
      <c r="BA2936" s="31">
        <f t="shared" si="1885"/>
        <v>0.99999999999999989</v>
      </c>
      <c r="BB2936" s="34">
        <f>AU2936*'Propiedades físicas'!$C$4+'Diseño reactor'!AV2936*'Propiedades físicas'!$C$5+'Diseño reactor'!AW2936*'Propiedades físicas'!$C$8+'Diseño reactor'!AX2936*'Propiedades físicas'!$C$9+'Diseño reactor'!AY2936*'Propiedades físicas'!$C$7+'Diseño reactor'!AZ2936*'Propiedades físicas'!$C$6</f>
        <v>875.29132050970668</v>
      </c>
      <c r="BC2936" s="45">
        <f>AU2936*'Propiedades físicas'!$L$4+'Diseño reactor'!AV2936*'Propiedades físicas'!$L$5+'Diseño reactor'!AW2936*'Propiedades físicas'!$L$8+AX2936*'Propiedades físicas'!$L$9+'Diseño reactor'!AY2936*'Propiedades físicas'!$L$7+'Diseño reactor'!AZ2936*'Propiedades físicas'!$L$6</f>
        <v>2.1337946488095239</v>
      </c>
      <c r="BD2936" s="29">
        <f t="shared" si="1864"/>
        <v>1.1676007230527183</v>
      </c>
      <c r="BE2936" s="58">
        <f t="shared" si="1865"/>
        <v>40.940893858760958</v>
      </c>
      <c r="BF2936" s="30">
        <f>AU2936*'Propiedades físicas'!$I$4+'Diseño reactor'!AV2936*'Propiedades físicas'!$I$5+'Diseño reactor'!AW2936*'Propiedades físicas'!$I$8+'Diseño reactor'!AX2936*'Propiedades físicas'!$I$9+'Diseño reactor'!AY2936*'Propiedades físicas'!$I$7+'Diseño reactor'!AZ2936*'Propiedades físicas'!$I$6</f>
        <v>2.0008948638938449E-2</v>
      </c>
      <c r="BG2936" s="24">
        <f>AU2936*'Propiedades físicas'!$O$4+'Diseño reactor'!AV2936*'Propiedades físicas'!$O$5+'Diseño reactor'!AW2936*'Propiedades físicas'!$O$8+'Diseño reactor'!AX2936*'Propiedades físicas'!$O$9+'Diseño reactor'!AY2936*'Propiedades físicas'!$O$7+'Diseño reactor'!AZ2936*'Propiedades físicas'!$O$6</f>
        <v>0.15524801006865785</v>
      </c>
      <c r="BH2936" s="54">
        <f t="shared" si="1866"/>
        <v>41071.68798305469</v>
      </c>
      <c r="BI2936" s="34">
        <f t="shared" si="1886"/>
        <v>275.01149621943478</v>
      </c>
      <c r="BJ2936" s="27">
        <f t="shared" si="1867"/>
        <v>4799.5848503013331</v>
      </c>
      <c r="BK2936" s="34">
        <f t="shared" si="1868"/>
        <v>573.17384397304534</v>
      </c>
      <c r="BL2936" s="27">
        <f t="shared" si="1869"/>
        <v>105.82808263288106</v>
      </c>
      <c r="BM2936" s="34">
        <f t="shared" si="1870"/>
        <v>1.1054421768707483</v>
      </c>
      <c r="BN2936" s="45">
        <f t="shared" si="1871"/>
        <v>3267.5058022863373</v>
      </c>
      <c r="BO2936" s="45">
        <f t="shared" si="1872"/>
        <v>113.21512409162361</v>
      </c>
      <c r="BP2936" s="66">
        <f t="shared" si="1873"/>
        <v>6.6870275774899293</v>
      </c>
    </row>
    <row r="2937" spans="8:68">
      <c r="H2937" s="68">
        <v>2932</v>
      </c>
      <c r="I2937" s="31">
        <f>('Propiedades físicas'!$C$10*'Diseño reactor'!H2937)/1000</f>
        <v>2566.2191656506752</v>
      </c>
      <c r="J2937" s="31">
        <f t="shared" si="1851"/>
        <v>0.17769331867817273</v>
      </c>
      <c r="K2937" s="31">
        <f>(I2937*1000)/'Propiedades físicas'!$F$10</f>
        <v>16762.970231569707</v>
      </c>
      <c r="L2937" s="31">
        <f t="shared" si="1852"/>
        <v>2394.7100330813864</v>
      </c>
      <c r="M2937" s="31">
        <f t="shared" si="1853"/>
        <v>14368.260198488319</v>
      </c>
      <c r="N2937" s="31">
        <f t="shared" si="1854"/>
        <v>0.81674967021875389</v>
      </c>
      <c r="O2937" s="32">
        <f t="shared" si="1855"/>
        <v>4.9004980213125231</v>
      </c>
      <c r="P2937" s="33">
        <f t="shared" si="1856"/>
        <v>0.707745972567008</v>
      </c>
      <c r="Q2937" s="31">
        <f t="shared" si="1857"/>
        <v>4.775005114536536</v>
      </c>
      <c r="R2937" s="31">
        <f t="shared" si="1858"/>
        <v>9.4456025904819052E-2</v>
      </c>
      <c r="S2937" s="31">
        <f t="shared" si="1859"/>
        <v>0.12549290677598723</v>
      </c>
      <c r="T2937" s="31">
        <f t="shared" si="1860"/>
        <v>1.2606134369612589E-2</v>
      </c>
      <c r="U2937" s="31">
        <f t="shared" si="1861"/>
        <v>1.9415373773143379E-3</v>
      </c>
      <c r="V2937" s="47">
        <f t="shared" si="1874"/>
        <v>7.008746524449983E-4</v>
      </c>
      <c r="W2937" s="31">
        <f t="shared" si="1862"/>
        <v>0.13346035098190001</v>
      </c>
      <c r="X2937" s="34">
        <f>(S2937*H2937*'Propiedades físicas'!$F$5*60*24*365)/(1000000)</f>
        <v>56948.141804737264</v>
      </c>
      <c r="Y2937" s="34">
        <f>(U2937*H2937*'Propiedades físicas'!$F$7*60*24*365)/(1000000)</f>
        <v>275.53549360915099</v>
      </c>
      <c r="Z2937" s="31">
        <f t="shared" si="1875"/>
        <v>2075.1111915664674</v>
      </c>
      <c r="AA2937" s="31">
        <f t="shared" si="1876"/>
        <v>14000.314995821123</v>
      </c>
      <c r="AB2937" s="31">
        <f t="shared" si="1876"/>
        <v>276.94506795292943</v>
      </c>
      <c r="AC2937" s="31">
        <f t="shared" si="1876"/>
        <v>367.94520266719456</v>
      </c>
      <c r="AD2937" s="31">
        <f t="shared" si="1876"/>
        <v>36.961185971704111</v>
      </c>
      <c r="AE2937" s="31">
        <f t="shared" si="1877"/>
        <v>5.6925875902856387</v>
      </c>
      <c r="AF2937" s="31">
        <f t="shared" si="1878"/>
        <v>16762.970231569703</v>
      </c>
      <c r="AG2937" s="31">
        <f t="shared" si="1879"/>
        <v>0.12379137843115716</v>
      </c>
      <c r="AH2937" s="31">
        <f t="shared" si="1880"/>
        <v>0.83519297609049792</v>
      </c>
      <c r="AI2937" s="31">
        <f t="shared" si="1880"/>
        <v>1.6521240813955437E-2</v>
      </c>
      <c r="AJ2937" s="31">
        <f t="shared" si="1880"/>
        <v>2.1949881052359285E-2</v>
      </c>
      <c r="AK2937" s="31">
        <f t="shared" si="1880"/>
        <v>2.2049305976869845E-3</v>
      </c>
      <c r="AL2937" s="31">
        <f t="shared" si="1881"/>
        <v>3.3959301434329268E-4</v>
      </c>
      <c r="AM2937" s="31">
        <f t="shared" si="1882"/>
        <v>1.0000000000000002</v>
      </c>
      <c r="AN2937" s="31">
        <f>(Z2937*'Propiedades físicas'!$F$4)/1000</f>
        <v>1824.8112796397199</v>
      </c>
      <c r="AO2937" s="31">
        <f>(AA2937*'Propiedades físicas'!$F$6)/1000</f>
        <v>448.5700924661088</v>
      </c>
      <c r="AP2937" s="31">
        <f>(AB2937*'Propiedades físicas'!$F$9)/1000</f>
        <v>170.8612596735598</v>
      </c>
      <c r="AQ2937" s="31">
        <f>(AC2937*'Propiedades físicas'!$F$5)/1000</f>
        <v>108.34882382940879</v>
      </c>
      <c r="AR2937" s="31">
        <f>(AD2937*'Propiedades físicas'!$F$8)/1000</f>
        <v>13.103479650688536</v>
      </c>
      <c r="AS2937" s="31">
        <f>(AE2937*'Propiedades físicas'!$F$7)/1000</f>
        <v>0.52423039118940451</v>
      </c>
      <c r="AT2937" s="31">
        <f t="shared" si="1883"/>
        <v>2566.2191656506752</v>
      </c>
      <c r="AU2937" s="31">
        <f t="shared" si="1884"/>
        <v>0.71108941280821258</v>
      </c>
      <c r="AV2937" s="31">
        <f t="shared" si="1887"/>
        <v>0.17479804471508265</v>
      </c>
      <c r="AW2937" s="31">
        <f t="shared" si="1887"/>
        <v>6.6580930405543609E-2</v>
      </c>
      <c r="AX2937" s="31">
        <f t="shared" si="1887"/>
        <v>4.2221188774395464E-2</v>
      </c>
      <c r="AY2937" s="31">
        <f t="shared" si="1887"/>
        <v>5.1061420731639247E-3</v>
      </c>
      <c r="AZ2937" s="31">
        <f t="shared" si="1888"/>
        <v>2.042812236017588E-4</v>
      </c>
      <c r="BA2937" s="31">
        <f t="shared" si="1885"/>
        <v>1</v>
      </c>
      <c r="BB2937" s="34">
        <f>AU2937*'Propiedades físicas'!$C$4+'Diseño reactor'!AV2937*'Propiedades físicas'!$C$5+'Diseño reactor'!AW2937*'Propiedades físicas'!$C$8+'Diseño reactor'!AX2937*'Propiedades físicas'!$C$9+'Diseño reactor'!AY2937*'Propiedades físicas'!$C$7+'Diseño reactor'!AZ2937*'Propiedades físicas'!$C$6</f>
        <v>875.29125867303617</v>
      </c>
      <c r="BC2937" s="45">
        <f>AU2937*'Propiedades físicas'!$L$4+'Diseño reactor'!AV2937*'Propiedades físicas'!$L$5+'Diseño reactor'!AW2937*'Propiedades físicas'!$L$8+AX2937*'Propiedades físicas'!$L$9+'Diseño reactor'!AY2937*'Propiedades físicas'!$L$7+'Diseño reactor'!AZ2937*'Propiedades físicas'!$L$6</f>
        <v>2.1338173740617243</v>
      </c>
      <c r="BD2937" s="29">
        <f t="shared" si="1864"/>
        <v>1.1672432949528775</v>
      </c>
      <c r="BE2937" s="58">
        <f t="shared" si="1865"/>
        <v>40.940510652693277</v>
      </c>
      <c r="BF2937" s="30">
        <f>AU2937*'Propiedades físicas'!$I$4+'Diseño reactor'!AV2937*'Propiedades físicas'!$I$5+'Diseño reactor'!AW2937*'Propiedades físicas'!$I$8+'Diseño reactor'!AX2937*'Propiedades físicas'!$I$9+'Diseño reactor'!AY2937*'Propiedades físicas'!$I$7+'Diseño reactor'!AZ2937*'Propiedades físicas'!$I$6</f>
        <v>2.0008972141225788E-2</v>
      </c>
      <c r="BG2937" s="24">
        <f>AU2937*'Propiedades físicas'!$O$4+'Diseño reactor'!AV2937*'Propiedades físicas'!$O$5+'Diseño reactor'!AW2937*'Propiedades físicas'!$O$8+'Diseño reactor'!AX2937*'Propiedades físicas'!$O$9+'Diseño reactor'!AY2937*'Propiedades físicas'!$O$7+'Diseño reactor'!AZ2937*'Propiedades físicas'!$O$6</f>
        <v>0.15524913092800202</v>
      </c>
      <c r="BH2937" s="54">
        <f t="shared" si="1866"/>
        <v>41071.636839179431</v>
      </c>
      <c r="BI2937" s="34">
        <f t="shared" si="1886"/>
        <v>275.01276262773399</v>
      </c>
      <c r="BJ2937" s="27">
        <f t="shared" si="1867"/>
        <v>4799.5882331263974</v>
      </c>
      <c r="BK2937" s="34">
        <f t="shared" si="1868"/>
        <v>573.1783861577984</v>
      </c>
      <c r="BL2937" s="27">
        <f t="shared" si="1869"/>
        <v>105.82823747571709</v>
      </c>
      <c r="BM2937" s="34">
        <f t="shared" si="1870"/>
        <v>1.1054421768707483</v>
      </c>
      <c r="BN2937" s="45">
        <f t="shared" si="1871"/>
        <v>3268.7124200866492</v>
      </c>
      <c r="BO2937" s="45">
        <f t="shared" si="1872"/>
        <v>113.21997427671151</v>
      </c>
      <c r="BP2937" s="66">
        <f t="shared" si="1873"/>
        <v>6.6870271050717625</v>
      </c>
    </row>
    <row r="2938" spans="8:68">
      <c r="H2938" s="68">
        <v>2933</v>
      </c>
      <c r="I2938" s="31">
        <f>('Propiedades físicas'!$C$10*'Diseño reactor'!H2938)/1000</f>
        <v>2567.094410932275</v>
      </c>
      <c r="J2938" s="31">
        <f t="shared" si="1851"/>
        <v>0.1776327345258788</v>
      </c>
      <c r="K2938" s="31">
        <f>(I2938*1000)/'Propiedades físicas'!$F$10</f>
        <v>16768.687479261236</v>
      </c>
      <c r="L2938" s="31">
        <f t="shared" si="1852"/>
        <v>2395.526782751605</v>
      </c>
      <c r="M2938" s="31">
        <f t="shared" si="1853"/>
        <v>14373.160696509631</v>
      </c>
      <c r="N2938" s="31">
        <f t="shared" si="1854"/>
        <v>0.81674967021875378</v>
      </c>
      <c r="O2938" s="32">
        <f t="shared" si="1855"/>
        <v>4.9004980213125231</v>
      </c>
      <c r="P2938" s="33">
        <f t="shared" si="1856"/>
        <v>0.70777817861001313</v>
      </c>
      <c r="Q2938" s="31">
        <f t="shared" si="1857"/>
        <v>4.7750476361905623</v>
      </c>
      <c r="R2938" s="31">
        <f t="shared" si="1858"/>
        <v>9.4432415051472665E-2</v>
      </c>
      <c r="S2938" s="31">
        <f t="shared" si="1859"/>
        <v>0.12545038512196136</v>
      </c>
      <c r="T2938" s="31">
        <f t="shared" si="1860"/>
        <v>1.2599259601315211E-2</v>
      </c>
      <c r="U2938" s="31">
        <f t="shared" si="1861"/>
        <v>1.939816955952761E-3</v>
      </c>
      <c r="V2938" s="47">
        <f t="shared" si="1874"/>
        <v>7.0090654580797428E-4</v>
      </c>
      <c r="W2938" s="31">
        <f t="shared" si="1862"/>
        <v>0.13342091901861963</v>
      </c>
      <c r="X2938" s="34">
        <f>(S2938*H2938*'Propiedades físicas'!$F$5*60*24*365)/(1000000)</f>
        <v>56948.26204752289</v>
      </c>
      <c r="Y2938" s="34">
        <f>(U2938*H2938*'Propiedades físicas'!$F$7*60*24*365)/(1000000)</f>
        <v>275.38523004533937</v>
      </c>
      <c r="Z2938" s="31">
        <f t="shared" si="1875"/>
        <v>2075.9133978631685</v>
      </c>
      <c r="AA2938" s="31">
        <f t="shared" si="1876"/>
        <v>14005.214716946919</v>
      </c>
      <c r="AB2938" s="31">
        <f t="shared" si="1876"/>
        <v>276.9702733459693</v>
      </c>
      <c r="AC2938" s="31">
        <f t="shared" si="1876"/>
        <v>367.94597956271264</v>
      </c>
      <c r="AD2938" s="31">
        <f t="shared" si="1876"/>
        <v>36.953628410657515</v>
      </c>
      <c r="AE2938" s="31">
        <f t="shared" si="1877"/>
        <v>5.6894831318094479</v>
      </c>
      <c r="AF2938" s="31">
        <f t="shared" si="1878"/>
        <v>16768.687479261236</v>
      </c>
      <c r="AG2938" s="31">
        <f t="shared" si="1879"/>
        <v>0.1237970115687686</v>
      </c>
      <c r="AH2938" s="31">
        <f t="shared" si="1880"/>
        <v>0.83520041352478802</v>
      </c>
      <c r="AI2938" s="31">
        <f t="shared" si="1880"/>
        <v>1.6517111055263791E-2</v>
      </c>
      <c r="AJ2938" s="31">
        <f t="shared" si="1880"/>
        <v>2.1942443618069202E-2</v>
      </c>
      <c r="AK2938" s="31">
        <f t="shared" si="1880"/>
        <v>2.2037281365258976E-3</v>
      </c>
      <c r="AL2938" s="31">
        <f t="shared" si="1881"/>
        <v>3.392920965845387E-4</v>
      </c>
      <c r="AM2938" s="31">
        <f t="shared" si="1882"/>
        <v>1</v>
      </c>
      <c r="AN2938" s="31">
        <f>(Z2938*'Propiedades físicas'!$F$4)/1000</f>
        <v>1825.5167238129131</v>
      </c>
      <c r="AO2938" s="31">
        <f>(AA2938*'Propiedades físicas'!$F$6)/1000</f>
        <v>448.72707953097927</v>
      </c>
      <c r="AP2938" s="31">
        <f>(AB2938*'Propiedades físicas'!$F$9)/1000</f>
        <v>170.87681014079575</v>
      </c>
      <c r="AQ2938" s="31">
        <f>(AC2938*'Propiedades físicas'!$F$5)/1000</f>
        <v>108.349052601832</v>
      </c>
      <c r="AR2938" s="31">
        <f>(AD2938*'Propiedades físicas'!$F$8)/1000</f>
        <v>13.100800344146297</v>
      </c>
      <c r="AS2938" s="31">
        <f>(AE2938*'Propiedades físicas'!$F$7)/1000</f>
        <v>0.52394450160833206</v>
      </c>
      <c r="AT2938" s="31">
        <f t="shared" si="1883"/>
        <v>2567.0944109322745</v>
      </c>
      <c r="AU2938" s="31">
        <f t="shared" si="1884"/>
        <v>0.71112177099476148</v>
      </c>
      <c r="AV2938" s="31">
        <f t="shared" si="1887"/>
        <v>0.17479960130021788</v>
      </c>
      <c r="AW2938" s="31">
        <f t="shared" si="1887"/>
        <v>6.6564287395545985E-2</v>
      </c>
      <c r="AX2938" s="31">
        <f t="shared" si="1887"/>
        <v>4.2206882668753734E-2</v>
      </c>
      <c r="AY2938" s="31">
        <f t="shared" si="1887"/>
        <v>5.1033574333514938E-3</v>
      </c>
      <c r="AZ2938" s="31">
        <f t="shared" si="1888"/>
        <v>2.0410020736948847E-4</v>
      </c>
      <c r="BA2938" s="31">
        <f t="shared" si="1885"/>
        <v>1</v>
      </c>
      <c r="BB2938" s="34">
        <f>AU2938*'Propiedades físicas'!$C$4+'Diseño reactor'!AV2938*'Propiedades físicas'!$C$5+'Diseño reactor'!AW2938*'Propiedades físicas'!$C$8+'Diseño reactor'!AX2938*'Propiedades físicas'!$C$9+'Diseño reactor'!AY2938*'Propiedades físicas'!$C$7+'Diseño reactor'!AZ2938*'Propiedades físicas'!$C$6</f>
        <v>875.29119690823131</v>
      </c>
      <c r="BC2938" s="45">
        <f>AU2938*'Propiedades físicas'!$L$4+'Diseño reactor'!AV2938*'Propiedades físicas'!$L$5+'Diseño reactor'!AW2938*'Propiedades físicas'!$L$8+AX2938*'Propiedades físicas'!$L$9+'Diseño reactor'!AY2938*'Propiedades físicas'!$L$7+'Diseño reactor'!AZ2938*'Propiedades físicas'!$L$6</f>
        <v>2.133840085398969</v>
      </c>
      <c r="BD2938" s="29">
        <f t="shared" si="1864"/>
        <v>1.1668860858397274</v>
      </c>
      <c r="BE2938" s="58">
        <f t="shared" si="1865"/>
        <v>40.940127683684395</v>
      </c>
      <c r="BF2938" s="30">
        <f>AU2938*'Propiedades físicas'!$I$4+'Diseño reactor'!AV2938*'Propiedades físicas'!$I$5+'Diseño reactor'!AW2938*'Propiedades físicas'!$I$8+'Diseño reactor'!AX2938*'Propiedades físicas'!$I$9+'Diseño reactor'!AY2938*'Propiedades físicas'!$I$7+'Diseño reactor'!AZ2938*'Propiedades físicas'!$I$6</f>
        <v>2.0008995610253818E-2</v>
      </c>
      <c r="BG2938" s="24">
        <f>AU2938*'Propiedades físicas'!$O$4+'Diseño reactor'!AV2938*'Propiedades físicas'!$O$5+'Diseño reactor'!AW2938*'Propiedades físicas'!$O$8+'Diseño reactor'!AX2938*'Propiedades físicas'!$O$9+'Diseño reactor'!AY2938*'Propiedades físicas'!$O$7+'Diseño reactor'!AZ2938*'Propiedades físicas'!$O$6</f>
        <v>0.15525025112044608</v>
      </c>
      <c r="BH2938" s="54">
        <f t="shared" si="1866"/>
        <v>41071.585767066412</v>
      </c>
      <c r="BI2938" s="34">
        <f t="shared" si="1886"/>
        <v>275.01402795546682</v>
      </c>
      <c r="BJ2938" s="27">
        <f t="shared" si="1867"/>
        <v>4799.5916152196023</v>
      </c>
      <c r="BK2938" s="34">
        <f t="shared" si="1868"/>
        <v>573.18292579879278</v>
      </c>
      <c r="BL2938" s="27">
        <f t="shared" si="1869"/>
        <v>105.82839222983721</v>
      </c>
      <c r="BM2938" s="34">
        <f t="shared" si="1870"/>
        <v>1.1054421768707483</v>
      </c>
      <c r="BN2938" s="45">
        <f t="shared" si="1871"/>
        <v>3269.9190468845054</v>
      </c>
      <c r="BO2938" s="45">
        <f t="shared" si="1872"/>
        <v>113.22482159601472</v>
      </c>
      <c r="BP2938" s="66">
        <f t="shared" si="1873"/>
        <v>6.6870266332026329</v>
      </c>
    </row>
    <row r="2939" spans="8:68">
      <c r="H2939" s="68">
        <v>2934</v>
      </c>
      <c r="I2939" s="31">
        <f>('Propiedades físicas'!$C$10*'Diseño reactor'!H2939)/1000</f>
        <v>2567.9696562138743</v>
      </c>
      <c r="J2939" s="31">
        <f t="shared" si="1851"/>
        <v>0.17757219167157554</v>
      </c>
      <c r="K2939" s="31">
        <f>(I2939*1000)/'Propiedades físicas'!$F$10</f>
        <v>16774.404726952765</v>
      </c>
      <c r="L2939" s="31">
        <f t="shared" si="1852"/>
        <v>2396.3435324218235</v>
      </c>
      <c r="M2939" s="31">
        <f t="shared" si="1853"/>
        <v>14378.061194530941</v>
      </c>
      <c r="N2939" s="31">
        <f t="shared" si="1854"/>
        <v>0.81674967021875378</v>
      </c>
      <c r="O2939" s="32">
        <f t="shared" si="1855"/>
        <v>4.9004980213125222</v>
      </c>
      <c r="P2939" s="33">
        <f t="shared" si="1856"/>
        <v>0.70781036562755684</v>
      </c>
      <c r="Q2939" s="31">
        <f t="shared" si="1857"/>
        <v>4.7750901291718906</v>
      </c>
      <c r="R2939" s="31">
        <f t="shared" si="1858"/>
        <v>9.4408815608403807E-2</v>
      </c>
      <c r="S2939" s="31">
        <f t="shared" si="1859"/>
        <v>0.12540789214063136</v>
      </c>
      <c r="T2939" s="31">
        <f t="shared" si="1860"/>
        <v>1.2592390416152144E-2</v>
      </c>
      <c r="U2939" s="31">
        <f t="shared" si="1861"/>
        <v>1.9380985666410829E-3</v>
      </c>
      <c r="V2939" s="47">
        <f t="shared" si="1874"/>
        <v>7.0093842033020198E-4</v>
      </c>
      <c r="W2939" s="31">
        <f t="shared" si="1862"/>
        <v>0.13338151034945545</v>
      </c>
      <c r="X2939" s="34">
        <f>(S2939*H2939*'Propiedades físicas'!$F$5*60*24*365)/(1000000)</f>
        <v>56948.382148285615</v>
      </c>
      <c r="Y2939" s="34">
        <f>(U2939*H2939*'Propiedades físicas'!$F$7*60*24*365)/(1000000)</f>
        <v>275.23508851351812</v>
      </c>
      <c r="Z2939" s="31">
        <f t="shared" si="1875"/>
        <v>2076.7156127512517</v>
      </c>
      <c r="AA2939" s="31">
        <f t="shared" si="1876"/>
        <v>14010.114438990327</v>
      </c>
      <c r="AB2939" s="31">
        <f t="shared" si="1876"/>
        <v>276.99546499505675</v>
      </c>
      <c r="AC2939" s="31">
        <f t="shared" si="1876"/>
        <v>367.9467555406124</v>
      </c>
      <c r="AD2939" s="31">
        <f t="shared" si="1876"/>
        <v>36.946073480990393</v>
      </c>
      <c r="AE2939" s="31">
        <f t="shared" si="1877"/>
        <v>5.6863811945249374</v>
      </c>
      <c r="AF2939" s="31">
        <f t="shared" si="1878"/>
        <v>16774.404726952765</v>
      </c>
      <c r="AG2939" s="31">
        <f t="shared" si="1879"/>
        <v>0.12380264137864923</v>
      </c>
      <c r="AH2939" s="31">
        <f t="shared" si="1880"/>
        <v>0.8352078459439557</v>
      </c>
      <c r="AI2939" s="31">
        <f t="shared" si="1880"/>
        <v>1.651298329233622E-2</v>
      </c>
      <c r="AJ2939" s="31">
        <f t="shared" si="1880"/>
        <v>2.1935011198901334E-2</v>
      </c>
      <c r="AK2939" s="31">
        <f t="shared" si="1880"/>
        <v>2.2025266519071288E-3</v>
      </c>
      <c r="AL2939" s="31">
        <f t="shared" si="1881"/>
        <v>3.3899153425028417E-4</v>
      </c>
      <c r="AM2939" s="31">
        <f t="shared" si="1882"/>
        <v>0.99999999999999989</v>
      </c>
      <c r="AN2939" s="31">
        <f>(Z2939*'Propiedades físicas'!$F$4)/1000</f>
        <v>1826.2221755411958</v>
      </c>
      <c r="AO2939" s="31">
        <f>(AA2939*'Propiedades físicas'!$F$6)/1000</f>
        <v>448.88406662525011</v>
      </c>
      <c r="AP2939" s="31">
        <f>(AB2939*'Propiedades físicas'!$F$9)/1000</f>
        <v>170.89235212870022</v>
      </c>
      <c r="AQ2939" s="31">
        <f>(AC2939*'Propiedades físicas'!$F$5)/1000</f>
        <v>108.34928110404414</v>
      </c>
      <c r="AR2939" s="31">
        <f>(AD2939*'Propiedades físicas'!$F$8)/1000</f>
        <v>13.09812197048071</v>
      </c>
      <c r="AS2939" s="31">
        <f>(AE2939*'Propiedades físicas'!$F$7)/1000</f>
        <v>0.5236588442038016</v>
      </c>
      <c r="AT2939" s="31">
        <f t="shared" si="1883"/>
        <v>2567.9696562138752</v>
      </c>
      <c r="AU2939" s="31">
        <f t="shared" si="1884"/>
        <v>0.71115411006597096</v>
      </c>
      <c r="AV2939" s="31">
        <f t="shared" si="1887"/>
        <v>0.17480115683573502</v>
      </c>
      <c r="AW2939" s="31">
        <f t="shared" si="1887"/>
        <v>6.6547652428517373E-2</v>
      </c>
      <c r="AX2939" s="31">
        <f t="shared" si="1887"/>
        <v>4.2192586209834945E-2</v>
      </c>
      <c r="AY2939" s="31">
        <f t="shared" si="1887"/>
        <v>5.1005750549997248E-3</v>
      </c>
      <c r="AZ2939" s="31">
        <f t="shared" si="1888"/>
        <v>2.0391940494182706E-4</v>
      </c>
      <c r="BA2939" s="31">
        <f t="shared" si="1885"/>
        <v>0.99999999999999978</v>
      </c>
      <c r="BB2939" s="34">
        <f>AU2939*'Propiedades físicas'!$C$4+'Diseño reactor'!AV2939*'Propiedades físicas'!$C$5+'Diseño reactor'!AW2939*'Propiedades físicas'!$C$8+'Diseño reactor'!AX2939*'Propiedades físicas'!$C$9+'Diseño reactor'!AY2939*'Propiedades físicas'!$C$7+'Diseño reactor'!AZ2939*'Propiedades físicas'!$C$6</f>
        <v>875.29113521519037</v>
      </c>
      <c r="BC2939" s="45">
        <f>AU2939*'Propiedades físicas'!$L$4+'Diseño reactor'!AV2939*'Propiedades físicas'!$L$5+'Diseño reactor'!AW2939*'Propiedades físicas'!$L$8+AX2939*'Propiedades físicas'!$L$9+'Diseño reactor'!AY2939*'Propiedades físicas'!$L$7+'Diseño reactor'!AZ2939*'Propiedades físicas'!$L$6</f>
        <v>2.1338627828339765</v>
      </c>
      <c r="BD2939" s="29">
        <f t="shared" si="1864"/>
        <v>1.166529095511915</v>
      </c>
      <c r="BE2939" s="58">
        <f t="shared" si="1865"/>
        <v>40.939744951514022</v>
      </c>
      <c r="BF2939" s="30">
        <f>AU2939*'Propiedades físicas'!$I$4+'Diseño reactor'!AV2939*'Propiedades físicas'!$I$5+'Diseño reactor'!AW2939*'Propiedades físicas'!$I$8+'Diseño reactor'!AX2939*'Propiedades físicas'!$I$9+'Diseño reactor'!AY2939*'Propiedades físicas'!$I$7+'Diseño reactor'!AZ2939*'Propiedades físicas'!$I$6</f>
        <v>2.0009019046070987E-2</v>
      </c>
      <c r="BG2939" s="24">
        <f>AU2939*'Propiedades físicas'!$O$4+'Diseño reactor'!AV2939*'Propiedades físicas'!$O$5+'Diseño reactor'!AW2939*'Propiedades físicas'!$O$8+'Diseño reactor'!AX2939*'Propiedades físicas'!$O$9+'Diseño reactor'!AY2939*'Propiedades físicas'!$O$7+'Diseño reactor'!AZ2939*'Propiedades físicas'!$O$6</f>
        <v>0.15525137064657804</v>
      </c>
      <c r="BH2939" s="54">
        <f t="shared" si="1866"/>
        <v>41071.534766610908</v>
      </c>
      <c r="BI2939" s="34">
        <f t="shared" si="1886"/>
        <v>275.01529220391564</v>
      </c>
      <c r="BJ2939" s="27">
        <f t="shared" si="1867"/>
        <v>4799.5949965803547</v>
      </c>
      <c r="BK2939" s="34">
        <f t="shared" si="1868"/>
        <v>573.18746289812157</v>
      </c>
      <c r="BL2939" s="27">
        <f t="shared" si="1869"/>
        <v>105.82854689531615</v>
      </c>
      <c r="BM2939" s="34">
        <f t="shared" si="1870"/>
        <v>1.1054421768707483</v>
      </c>
      <c r="BN2939" s="45">
        <f t="shared" si="1871"/>
        <v>3271.1256826717354</v>
      </c>
      <c r="BO2939" s="45">
        <f t="shared" si="1872"/>
        <v>113.22966605207246</v>
      </c>
      <c r="BP2939" s="66">
        <f t="shared" si="1873"/>
        <v>6.6870261618817644</v>
      </c>
    </row>
    <row r="2940" spans="8:68">
      <c r="H2940" s="68">
        <v>2935</v>
      </c>
      <c r="I2940" s="31">
        <f>('Propiedades físicas'!$C$10*'Diseño reactor'!H2940)/1000</f>
        <v>2568.8449014954745</v>
      </c>
      <c r="J2940" s="31">
        <f t="shared" si="1851"/>
        <v>0.17751169007305026</v>
      </c>
      <c r="K2940" s="31">
        <f>(I2940*1000)/'Propiedades físicas'!$F$10</f>
        <v>16780.121974644298</v>
      </c>
      <c r="L2940" s="31">
        <f t="shared" si="1852"/>
        <v>2397.1602820920425</v>
      </c>
      <c r="M2940" s="31">
        <f t="shared" si="1853"/>
        <v>14382.961692552255</v>
      </c>
      <c r="N2940" s="31">
        <f t="shared" si="1854"/>
        <v>0.81674967021875389</v>
      </c>
      <c r="O2940" s="32">
        <f t="shared" si="1855"/>
        <v>4.9004980213125231</v>
      </c>
      <c r="P2940" s="33">
        <f t="shared" si="1856"/>
        <v>0.70784253363649241</v>
      </c>
      <c r="Q2940" s="31">
        <f t="shared" si="1857"/>
        <v>4.7751325935093725</v>
      </c>
      <c r="R2940" s="31">
        <f t="shared" si="1858"/>
        <v>9.4385227567752E-2</v>
      </c>
      <c r="S2940" s="31">
        <f t="shared" si="1859"/>
        <v>0.12536542780315094</v>
      </c>
      <c r="T2940" s="31">
        <f t="shared" si="1860"/>
        <v>1.2585526808129421E-2</v>
      </c>
      <c r="U2940" s="31">
        <f t="shared" si="1861"/>
        <v>1.9363822063800324E-3</v>
      </c>
      <c r="V2940" s="47">
        <f t="shared" si="1874"/>
        <v>7.0097027602837115E-4</v>
      </c>
      <c r="W2940" s="31">
        <f t="shared" si="1862"/>
        <v>0.13334212495377235</v>
      </c>
      <c r="X2940" s="34">
        <f>(S2940*H2940*'Propiedades físicas'!$F$5*60*24*365)/(1000000)</f>
        <v>56948.502107234941</v>
      </c>
      <c r="Y2940" s="34">
        <f>(U2940*H2940*'Propiedades físicas'!$F$7*60*24*365)/(1000000)</f>
        <v>275.08506888267561</v>
      </c>
      <c r="Z2940" s="31">
        <f t="shared" si="1875"/>
        <v>2077.5178362231054</v>
      </c>
      <c r="AA2940" s="31">
        <f t="shared" si="1876"/>
        <v>14015.014161950008</v>
      </c>
      <c r="AB2940" s="31">
        <f t="shared" si="1876"/>
        <v>277.02064291135213</v>
      </c>
      <c r="AC2940" s="31">
        <f t="shared" si="1876"/>
        <v>367.94753060224798</v>
      </c>
      <c r="AD2940" s="31">
        <f t="shared" si="1876"/>
        <v>36.938521181859848</v>
      </c>
      <c r="AE2940" s="31">
        <f t="shared" si="1877"/>
        <v>5.6832817757253951</v>
      </c>
      <c r="AF2940" s="31">
        <f t="shared" si="1878"/>
        <v>16780.121974644295</v>
      </c>
      <c r="AG2940" s="31">
        <f t="shared" si="1879"/>
        <v>0.12380826786374684</v>
      </c>
      <c r="AH2940" s="31">
        <f t="shared" si="1880"/>
        <v>0.83521527335304713</v>
      </c>
      <c r="AI2940" s="31">
        <f t="shared" si="1880"/>
        <v>1.6508857523797851E-2</v>
      </c>
      <c r="AJ2940" s="31">
        <f t="shared" si="1880"/>
        <v>2.192758378981019E-2</v>
      </c>
      <c r="AK2940" s="31">
        <f t="shared" si="1880"/>
        <v>2.2013261427822769E-3</v>
      </c>
      <c r="AL2940" s="31">
        <f t="shared" si="1881"/>
        <v>3.3869132681592855E-4</v>
      </c>
      <c r="AM2940" s="31">
        <f t="shared" si="1882"/>
        <v>1.0000000000000002</v>
      </c>
      <c r="AN2940" s="31">
        <f>(Z2940*'Propiedades físicas'!$F$4)/1000</f>
        <v>1826.9276348178746</v>
      </c>
      <c r="AO2940" s="31">
        <f>(AA2940*'Propiedades físicas'!$F$6)/1000</f>
        <v>449.04105374887826</v>
      </c>
      <c r="AP2940" s="31">
        <f>(AB2940*'Propiedades físicas'!$F$9)/1000</f>
        <v>170.90788564415868</v>
      </c>
      <c r="AQ2940" s="31">
        <f>(AC2940*'Propiedades físicas'!$F$5)/1000</f>
        <v>108.34950933644397</v>
      </c>
      <c r="AR2940" s="31">
        <f>(AD2940*'Propiedades físicas'!$F$8)/1000</f>
        <v>13.095444529392948</v>
      </c>
      <c r="AS2940" s="31">
        <f>(AE2940*'Propiedades físicas'!$F$7)/1000</f>
        <v>0.52337341872655163</v>
      </c>
      <c r="AT2940" s="31">
        <f t="shared" si="1883"/>
        <v>2568.8449014954749</v>
      </c>
      <c r="AU2940" s="31">
        <f t="shared" si="1884"/>
        <v>0.71118643003877469</v>
      </c>
      <c r="AV2940" s="31">
        <f t="shared" si="1887"/>
        <v>0.17480271132269029</v>
      </c>
      <c r="AW2940" s="31">
        <f t="shared" si="1887"/>
        <v>6.6531025498917123E-2</v>
      </c>
      <c r="AX2940" s="31">
        <f t="shared" si="1887"/>
        <v>4.2178299387934E-2</v>
      </c>
      <c r="AY2940" s="31">
        <f t="shared" si="1887"/>
        <v>5.09779493568075E-3</v>
      </c>
      <c r="AZ2940" s="31">
        <f t="shared" si="1888"/>
        <v>2.0373881600320258E-4</v>
      </c>
      <c r="BA2940" s="31">
        <f t="shared" si="1885"/>
        <v>1</v>
      </c>
      <c r="BB2940" s="34">
        <f>AU2940*'Propiedades físicas'!$C$4+'Diseño reactor'!AV2940*'Propiedades físicas'!$C$5+'Diseño reactor'!AW2940*'Propiedades físicas'!$C$8+'Diseño reactor'!AX2940*'Propiedades físicas'!$C$9+'Diseño reactor'!AY2940*'Propiedades físicas'!$C$7+'Diseño reactor'!AZ2940*'Propiedades físicas'!$C$6</f>
        <v>875.29107359381317</v>
      </c>
      <c r="BC2940" s="45">
        <f>AU2940*'Propiedades físicas'!$L$4+'Diseño reactor'!AV2940*'Propiedades físicas'!$L$5+'Diseño reactor'!AW2940*'Propiedades físicas'!$L$8+AX2940*'Propiedades físicas'!$L$9+'Diseño reactor'!AY2940*'Propiedades físicas'!$L$7+'Diseño reactor'!AZ2940*'Propiedades físicas'!$L$6</f>
        <v>2.1338854663794526</v>
      </c>
      <c r="BD2940" s="29">
        <f t="shared" si="1864"/>
        <v>1.1661723237683292</v>
      </c>
      <c r="BE2940" s="58">
        <f t="shared" si="1865"/>
        <v>40.939362455962126</v>
      </c>
      <c r="BF2940" s="30">
        <f>AU2940*'Propiedades físicas'!$I$4+'Diseño reactor'!AV2940*'Propiedades físicas'!$I$5+'Diseño reactor'!AW2940*'Propiedades físicas'!$I$8+'Diseño reactor'!AX2940*'Propiedades físicas'!$I$9+'Diseño reactor'!AY2940*'Propiedades físicas'!$I$7+'Diseño reactor'!AZ2940*'Propiedades físicas'!$I$6</f>
        <v>2.0009042448725669E-2</v>
      </c>
      <c r="BG2940" s="24">
        <f>AU2940*'Propiedades físicas'!$O$4+'Diseño reactor'!AV2940*'Propiedades físicas'!$O$5+'Diseño reactor'!AW2940*'Propiedades físicas'!$O$8+'Diseño reactor'!AX2940*'Propiedades físicas'!$O$9+'Diseño reactor'!AY2940*'Propiedades físicas'!$O$7+'Diseño reactor'!AZ2940*'Propiedades físicas'!$O$6</f>
        <v>0.15525248950698536</v>
      </c>
      <c r="BH2940" s="54">
        <f t="shared" si="1866"/>
        <v>41071.483837708416</v>
      </c>
      <c r="BI2940" s="34">
        <f t="shared" si="1886"/>
        <v>275.01655537436102</v>
      </c>
      <c r="BJ2940" s="27">
        <f t="shared" si="1867"/>
        <v>4799.5983772080654</v>
      </c>
      <c r="BK2940" s="34">
        <f t="shared" si="1868"/>
        <v>573.19199745787625</v>
      </c>
      <c r="BL2940" s="27">
        <f t="shared" si="1869"/>
        <v>105.82870147222863</v>
      </c>
      <c r="BM2940" s="34">
        <f t="shared" si="1870"/>
        <v>1.1054421768707483</v>
      </c>
      <c r="BN2940" s="45">
        <f t="shared" si="1871"/>
        <v>3272.3323274401846</v>
      </c>
      <c r="BO2940" s="45">
        <f t="shared" si="1872"/>
        <v>113.2345076474208</v>
      </c>
      <c r="BP2940" s="66">
        <f t="shared" si="1873"/>
        <v>6.6870256911083885</v>
      </c>
    </row>
    <row r="2941" spans="8:68">
      <c r="H2941" s="68">
        <v>2936</v>
      </c>
      <c r="I2941" s="31">
        <f>('Propiedades físicas'!$C$10*'Diseño reactor'!H2941)/1000</f>
        <v>2569.7201467770742</v>
      </c>
      <c r="J2941" s="31">
        <f t="shared" si="1851"/>
        <v>0.177451229688148</v>
      </c>
      <c r="K2941" s="31">
        <f>(I2941*1000)/'Propiedades físicas'!$F$10</f>
        <v>16785.839222335831</v>
      </c>
      <c r="L2941" s="31">
        <f t="shared" si="1852"/>
        <v>2397.9770317622615</v>
      </c>
      <c r="M2941" s="31">
        <f t="shared" si="1853"/>
        <v>14387.862190573569</v>
      </c>
      <c r="N2941" s="31">
        <f t="shared" si="1854"/>
        <v>0.81674967021875389</v>
      </c>
      <c r="O2941" s="32">
        <f t="shared" si="1855"/>
        <v>4.9004980213125231</v>
      </c>
      <c r="P2941" s="33">
        <f t="shared" si="1856"/>
        <v>0.70787468265365394</v>
      </c>
      <c r="Q2941" s="31">
        <f t="shared" si="1857"/>
        <v>4.7751750292318107</v>
      </c>
      <c r="R2941" s="31">
        <f t="shared" si="1858"/>
        <v>9.4361650921663279E-2</v>
      </c>
      <c r="S2941" s="31">
        <f t="shared" si="1859"/>
        <v>0.12532299208071232</v>
      </c>
      <c r="T2941" s="31">
        <f t="shared" si="1860"/>
        <v>1.2578668771261044E-2</v>
      </c>
      <c r="U2941" s="31">
        <f t="shared" si="1861"/>
        <v>1.9346678721756491E-3</v>
      </c>
      <c r="V2941" s="47">
        <f t="shared" si="1874"/>
        <v>7.0100211291915248E-4</v>
      </c>
      <c r="W2941" s="31">
        <f t="shared" si="1862"/>
        <v>0.13330276281095957</v>
      </c>
      <c r="X2941" s="34">
        <f>(S2941*H2941*'Propiedades físicas'!$F$5*60*24*365)/(1000000)</f>
        <v>56948.621924580199</v>
      </c>
      <c r="Y2941" s="34">
        <f>(U2941*H2941*'Propiedades físicas'!$F$7*60*24*365)/(1000000)</f>
        <v>274.93517102197421</v>
      </c>
      <c r="Z2941" s="31">
        <f t="shared" si="1875"/>
        <v>2078.3200682711281</v>
      </c>
      <c r="AA2941" s="31">
        <f t="shared" si="1876"/>
        <v>14019.913885824597</v>
      </c>
      <c r="AB2941" s="31">
        <f t="shared" si="1876"/>
        <v>277.04580710600339</v>
      </c>
      <c r="AC2941" s="31">
        <f t="shared" si="1876"/>
        <v>367.9483047489714</v>
      </c>
      <c r="AD2941" s="31">
        <f t="shared" si="1876"/>
        <v>36.930971512422424</v>
      </c>
      <c r="AE2941" s="31">
        <f t="shared" si="1877"/>
        <v>5.6801848727077058</v>
      </c>
      <c r="AF2941" s="31">
        <f t="shared" si="1878"/>
        <v>16785.839222335831</v>
      </c>
      <c r="AG2941" s="31">
        <f t="shared" si="1879"/>
        <v>0.12381389102700578</v>
      </c>
      <c r="AH2941" s="31">
        <f t="shared" si="1880"/>
        <v>0.83522269575710006</v>
      </c>
      <c r="AI2941" s="31">
        <f t="shared" si="1880"/>
        <v>1.6504733748274943E-2</v>
      </c>
      <c r="AJ2941" s="31">
        <f t="shared" si="1880"/>
        <v>2.192016138575701E-2</v>
      </c>
      <c r="AK2941" s="31">
        <f t="shared" si="1880"/>
        <v>2.200126608104334E-3</v>
      </c>
      <c r="AL2941" s="31">
        <f t="shared" si="1881"/>
        <v>3.3839147375780003E-4</v>
      </c>
      <c r="AM2941" s="31">
        <f t="shared" si="1882"/>
        <v>1</v>
      </c>
      <c r="AN2941" s="31">
        <f>(Z2941*'Propiedades físicas'!$F$4)/1000</f>
        <v>1827.6331016362647</v>
      </c>
      <c r="AO2941" s="31">
        <f>(AA2941*'Propiedades físicas'!$F$6)/1000</f>
        <v>449.19804090182004</v>
      </c>
      <c r="AP2941" s="31">
        <f>(AB2941*'Propiedades físicas'!$F$9)/1000</f>
        <v>170.92341069404875</v>
      </c>
      <c r="AQ2941" s="31">
        <f>(AC2941*'Propiedades físicas'!$F$5)/1000</f>
        <v>108.34973729942962</v>
      </c>
      <c r="AR2941" s="31">
        <f>(AD2941*'Propiedades físicas'!$F$8)/1000</f>
        <v>13.092768020583993</v>
      </c>
      <c r="AS2941" s="31">
        <f>(AE2941*'Propiedades físicas'!$F$7)/1000</f>
        <v>0.52308822492765261</v>
      </c>
      <c r="AT2941" s="31">
        <f t="shared" si="1883"/>
        <v>2569.7201467770751</v>
      </c>
      <c r="AU2941" s="31">
        <f t="shared" si="1884"/>
        <v>0.71121873093008559</v>
      </c>
      <c r="AV2941" s="31">
        <f t="shared" si="1887"/>
        <v>0.17480426476213803</v>
      </c>
      <c r="AW2941" s="31">
        <f t="shared" si="1887"/>
        <v>6.651440660120897E-2</v>
      </c>
      <c r="AX2941" s="31">
        <f t="shared" si="1887"/>
        <v>4.216402219335872E-2</v>
      </c>
      <c r="AY2941" s="31">
        <f t="shared" si="1887"/>
        <v>5.0950170729699299E-3</v>
      </c>
      <c r="AZ2941" s="31">
        <f t="shared" si="1888"/>
        <v>2.0355844023860193E-4</v>
      </c>
      <c r="BA2941" s="31">
        <f t="shared" si="1885"/>
        <v>0.99999999999999978</v>
      </c>
      <c r="BB2941" s="34">
        <f>AU2941*'Propiedades físicas'!$C$4+'Diseño reactor'!AV2941*'Propiedades físicas'!$C$5+'Diseño reactor'!AW2941*'Propiedades físicas'!$C$8+'Diseño reactor'!AX2941*'Propiedades físicas'!$C$9+'Diseño reactor'!AY2941*'Propiedades físicas'!$C$7+'Diseño reactor'!AZ2941*'Propiedades físicas'!$C$6</f>
        <v>875.29101204399819</v>
      </c>
      <c r="BC2941" s="45">
        <f>AU2941*'Propiedades físicas'!$L$4+'Diseño reactor'!AV2941*'Propiedades físicas'!$L$5+'Diseño reactor'!AW2941*'Propiedades físicas'!$L$8+AX2941*'Propiedades físicas'!$L$9+'Diseño reactor'!AY2941*'Propiedades físicas'!$L$7+'Diseño reactor'!AZ2941*'Propiedades físicas'!$L$6</f>
        <v>2.1339081360480843</v>
      </c>
      <c r="BD2941" s="29">
        <f t="shared" si="1864"/>
        <v>1.1658157704081109</v>
      </c>
      <c r="BE2941" s="58">
        <f t="shared" si="1865"/>
        <v>40.938980196808949</v>
      </c>
      <c r="BF2941" s="30">
        <f>AU2941*'Propiedades físicas'!$I$4+'Diseño reactor'!AV2941*'Propiedades físicas'!$I$5+'Diseño reactor'!AW2941*'Propiedades físicas'!$I$8+'Diseño reactor'!AX2941*'Propiedades físicas'!$I$9+'Diseño reactor'!AY2941*'Propiedades físicas'!$I$7+'Diseño reactor'!AZ2941*'Propiedades físicas'!$I$6</f>
        <v>2.0009065818266121E-2</v>
      </c>
      <c r="BG2941" s="24">
        <f>AU2941*'Propiedades físicas'!$O$4+'Diseño reactor'!AV2941*'Propiedades físicas'!$O$5+'Diseño reactor'!AW2941*'Propiedades físicas'!$O$8+'Diseño reactor'!AX2941*'Propiedades físicas'!$O$9+'Diseño reactor'!AY2941*'Propiedades físicas'!$O$7+'Diseño reactor'!AZ2941*'Propiedades físicas'!$O$6</f>
        <v>0.15525360770225477</v>
      </c>
      <c r="BH2941" s="54">
        <f t="shared" si="1866"/>
        <v>41071.432980254627</v>
      </c>
      <c r="BI2941" s="34">
        <f t="shared" si="1886"/>
        <v>275.01781746808058</v>
      </c>
      <c r="BJ2941" s="27">
        <f t="shared" si="1867"/>
        <v>4799.6017571021448</v>
      </c>
      <c r="BK2941" s="34">
        <f t="shared" si="1868"/>
        <v>573.19652948014539</v>
      </c>
      <c r="BL2941" s="27">
        <f t="shared" si="1869"/>
        <v>105.82885596064922</v>
      </c>
      <c r="BM2941" s="34">
        <f t="shared" si="1870"/>
        <v>1.1054421768707483</v>
      </c>
      <c r="BN2941" s="45">
        <f t="shared" si="1871"/>
        <v>3273.5389811817013</v>
      </c>
      <c r="BO2941" s="45">
        <f t="shared" si="1872"/>
        <v>113.23934638459291</v>
      </c>
      <c r="BP2941" s="66">
        <f t="shared" si="1873"/>
        <v>6.6870252208817336</v>
      </c>
    </row>
    <row r="2942" spans="8:68">
      <c r="H2942" s="68">
        <v>2937</v>
      </c>
      <c r="I2942" s="31">
        <f>('Propiedades físicas'!$C$10*'Diseño reactor'!H2942)/1000</f>
        <v>2570.5953920586744</v>
      </c>
      <c r="J2942" s="31">
        <f t="shared" si="1851"/>
        <v>0.17739081047477101</v>
      </c>
      <c r="K2942" s="31">
        <f>(I2942*1000)/'Propiedades físicas'!$F$10</f>
        <v>16791.556470027361</v>
      </c>
      <c r="L2942" s="31">
        <f t="shared" si="1852"/>
        <v>2398.79378143248</v>
      </c>
      <c r="M2942" s="31">
        <f t="shared" si="1853"/>
        <v>14392.762688594879</v>
      </c>
      <c r="N2942" s="31">
        <f t="shared" si="1854"/>
        <v>0.81674967021875389</v>
      </c>
      <c r="O2942" s="32">
        <f t="shared" si="1855"/>
        <v>4.9004980213125231</v>
      </c>
      <c r="P2942" s="33">
        <f t="shared" si="1856"/>
        <v>0.7079068126958552</v>
      </c>
      <c r="Q2942" s="31">
        <f t="shared" si="1857"/>
        <v>4.7752174363679778</v>
      </c>
      <c r="R2942" s="31">
        <f t="shared" si="1858"/>
        <v>9.4338085662290516E-2</v>
      </c>
      <c r="S2942" s="31">
        <f t="shared" si="1859"/>
        <v>0.12528058494454625</v>
      </c>
      <c r="T2942" s="31">
        <f t="shared" si="1860"/>
        <v>1.2571816299568958E-2</v>
      </c>
      <c r="U2942" s="31">
        <f t="shared" si="1861"/>
        <v>1.9329555610392726E-3</v>
      </c>
      <c r="V2942" s="47">
        <f t="shared" si="1874"/>
        <v>7.0103393101919652E-4</v>
      </c>
      <c r="W2942" s="31">
        <f t="shared" si="1862"/>
        <v>0.13326342390043064</v>
      </c>
      <c r="X2942" s="34">
        <f>(S2942*H2942*'Propiedades físicas'!$F$5*60*24*365)/(1000000)</f>
        <v>56948.741600530258</v>
      </c>
      <c r="Y2942" s="34">
        <f>(U2942*H2942*'Propiedades físicas'!$F$7*60*24*365)/(1000000)</f>
        <v>274.78539480075028</v>
      </c>
      <c r="Z2942" s="31">
        <f t="shared" si="1875"/>
        <v>2079.1223088877268</v>
      </c>
      <c r="AA2942" s="31">
        <f t="shared" si="1876"/>
        <v>14024.813610612751</v>
      </c>
      <c r="AB2942" s="31">
        <f t="shared" si="1876"/>
        <v>277.07095759014726</v>
      </c>
      <c r="AC2942" s="31">
        <f t="shared" si="1876"/>
        <v>367.94907798213234</v>
      </c>
      <c r="AD2942" s="31">
        <f t="shared" si="1876"/>
        <v>36.923424471834032</v>
      </c>
      <c r="AE2942" s="31">
        <f t="shared" si="1877"/>
        <v>5.6770904827723436</v>
      </c>
      <c r="AF2942" s="31">
        <f t="shared" si="1878"/>
        <v>16791.556470027364</v>
      </c>
      <c r="AG2942" s="31">
        <f t="shared" si="1879"/>
        <v>0.12381951087136704</v>
      </c>
      <c r="AH2942" s="31">
        <f t="shared" si="1880"/>
        <v>0.83523011316114737</v>
      </c>
      <c r="AI2942" s="31">
        <f t="shared" si="1880"/>
        <v>1.6500611964394968E-2</v>
      </c>
      <c r="AJ2942" s="31">
        <f t="shared" si="1880"/>
        <v>2.1912743981709799E-2</v>
      </c>
      <c r="AK2942" s="31">
        <f t="shared" si="1880"/>
        <v>2.1989280468276838E-3</v>
      </c>
      <c r="AL2942" s="31">
        <f t="shared" si="1881"/>
        <v>3.3809197455315421E-4</v>
      </c>
      <c r="AM2942" s="31">
        <f t="shared" si="1882"/>
        <v>1</v>
      </c>
      <c r="AN2942" s="31">
        <f>(Z2942*'Propiedades físicas'!$F$4)/1000</f>
        <v>1828.3385759896892</v>
      </c>
      <c r="AO2942" s="31">
        <f>(AA2942*'Propiedades físicas'!$F$6)/1000</f>
        <v>449.35502808403254</v>
      </c>
      <c r="AP2942" s="31">
        <f>(AB2942*'Propiedades físicas'!$F$9)/1000</f>
        <v>170.93892728524133</v>
      </c>
      <c r="AQ2942" s="31">
        <f>(AC2942*'Propiedades físicas'!$F$5)/1000</f>
        <v>108.34996499339852</v>
      </c>
      <c r="AR2942" s="31">
        <f>(AD2942*'Propiedades físicas'!$F$8)/1000</f>
        <v>13.090092443754596</v>
      </c>
      <c r="AS2942" s="31">
        <f>(AE2942*'Propiedades físicas'!$F$7)/1000</f>
        <v>0.52280326255850518</v>
      </c>
      <c r="AT2942" s="31">
        <f t="shared" si="1883"/>
        <v>2570.5953920586749</v>
      </c>
      <c r="AU2942" s="31">
        <f t="shared" si="1884"/>
        <v>0.71125101275679736</v>
      </c>
      <c r="AV2942" s="31">
        <f t="shared" si="1887"/>
        <v>0.1748058171551316</v>
      </c>
      <c r="AW2942" s="31">
        <f t="shared" si="1887"/>
        <v>6.6497795729861628E-2</v>
      </c>
      <c r="AX2942" s="31">
        <f t="shared" si="1887"/>
        <v>4.2149754616429884E-2</v>
      </c>
      <c r="AY2942" s="31">
        <f t="shared" si="1887"/>
        <v>5.0922414644458402E-3</v>
      </c>
      <c r="AZ2942" s="31">
        <f t="shared" si="1888"/>
        <v>2.0337827733356956E-4</v>
      </c>
      <c r="BA2942" s="31">
        <f t="shared" si="1885"/>
        <v>0.99999999999999978</v>
      </c>
      <c r="BB2942" s="34">
        <f>AU2942*'Propiedades físicas'!$C$4+'Diseño reactor'!AV2942*'Propiedades físicas'!$C$5+'Diseño reactor'!AW2942*'Propiedades físicas'!$C$8+'Diseño reactor'!AX2942*'Propiedades físicas'!$C$9+'Diseño reactor'!AY2942*'Propiedades físicas'!$C$7+'Diseño reactor'!AZ2942*'Propiedades físicas'!$C$6</f>
        <v>875.29095056564574</v>
      </c>
      <c r="BC2942" s="45">
        <f>AU2942*'Propiedades físicas'!$L$4+'Diseño reactor'!AV2942*'Propiedades físicas'!$L$5+'Diseño reactor'!AW2942*'Propiedades físicas'!$L$8+AX2942*'Propiedades físicas'!$L$9+'Diseño reactor'!AY2942*'Propiedades físicas'!$L$7+'Diseño reactor'!AZ2942*'Propiedades físicas'!$L$6</f>
        <v>2.133930791852547</v>
      </c>
      <c r="BD2942" s="29">
        <f t="shared" si="1864"/>
        <v>1.1654594352306424</v>
      </c>
      <c r="BE2942" s="58">
        <f t="shared" si="1865"/>
        <v>40.938598173835018</v>
      </c>
      <c r="BF2942" s="30">
        <f>AU2942*'Propiedades físicas'!$I$4+'Diseño reactor'!AV2942*'Propiedades físicas'!$I$5+'Diseño reactor'!AW2942*'Propiedades físicas'!$I$8+'Diseño reactor'!AX2942*'Propiedades físicas'!$I$9+'Diseño reactor'!AY2942*'Propiedades físicas'!$I$7+'Diseño reactor'!AZ2942*'Propiedades físicas'!$I$6</f>
        <v>2.0009089154740565E-2</v>
      </c>
      <c r="BG2942" s="24">
        <f>AU2942*'Propiedades físicas'!$O$4+'Diseño reactor'!AV2942*'Propiedades físicas'!$O$5+'Diseño reactor'!AW2942*'Propiedades físicas'!$O$8+'Diseño reactor'!AX2942*'Propiedades físicas'!$O$9+'Diseño reactor'!AY2942*'Propiedades físicas'!$O$7+'Diseño reactor'!AZ2942*'Propiedades físicas'!$O$6</f>
        <v>0.15525472523297223</v>
      </c>
      <c r="BH2942" s="54">
        <f t="shared" si="1866"/>
        <v>41071.382194145357</v>
      </c>
      <c r="BI2942" s="34">
        <f t="shared" si="1886"/>
        <v>275.01907848635159</v>
      </c>
      <c r="BJ2942" s="27">
        <f t="shared" si="1867"/>
        <v>4799.6051362620146</v>
      </c>
      <c r="BK2942" s="34">
        <f t="shared" si="1868"/>
        <v>573.20105896701637</v>
      </c>
      <c r="BL2942" s="27">
        <f t="shared" si="1869"/>
        <v>105.82901036065246</v>
      </c>
      <c r="BM2942" s="34">
        <f t="shared" si="1870"/>
        <v>1.1054421768707483</v>
      </c>
      <c r="BN2942" s="45">
        <f t="shared" si="1871"/>
        <v>3274.7456438881545</v>
      </c>
      <c r="BO2942" s="45">
        <f t="shared" si="1872"/>
        <v>113.24418226611891</v>
      </c>
      <c r="BP2942" s="66">
        <f t="shared" si="1873"/>
        <v>6.6870247512010357</v>
      </c>
    </row>
    <row r="2943" spans="8:68">
      <c r="H2943" s="68">
        <v>2938</v>
      </c>
      <c r="I2943" s="31">
        <f>('Propiedades físicas'!$C$10*'Diseño reactor'!H2943)/1000</f>
        <v>2571.4706373402737</v>
      </c>
      <c r="J2943" s="31">
        <f t="shared" si="1851"/>
        <v>0.17733043239087903</v>
      </c>
      <c r="K2943" s="31">
        <f>(I2943*1000)/'Propiedades físicas'!$F$10</f>
        <v>16797.27371771889</v>
      </c>
      <c r="L2943" s="31">
        <f t="shared" si="1852"/>
        <v>2399.6105311026986</v>
      </c>
      <c r="M2943" s="31">
        <f t="shared" si="1853"/>
        <v>14397.663186616192</v>
      </c>
      <c r="N2943" s="31">
        <f t="shared" si="1854"/>
        <v>0.81674967021875378</v>
      </c>
      <c r="O2943" s="32">
        <f t="shared" si="1855"/>
        <v>4.9004980213125222</v>
      </c>
      <c r="P2943" s="33">
        <f t="shared" si="1856"/>
        <v>0.70793892377989021</v>
      </c>
      <c r="Q2943" s="31">
        <f t="shared" si="1857"/>
        <v>4.775259814946601</v>
      </c>
      <c r="R2943" s="31">
        <f t="shared" si="1858"/>
        <v>9.4314531781793012E-2</v>
      </c>
      <c r="S2943" s="31">
        <f t="shared" si="1859"/>
        <v>0.12523820636592167</v>
      </c>
      <c r="T2943" s="31">
        <f t="shared" si="1860"/>
        <v>1.2564969387083045E-2</v>
      </c>
      <c r="U2943" s="31">
        <f t="shared" si="1861"/>
        <v>1.9312452699875309E-3</v>
      </c>
      <c r="V2943" s="47">
        <f t="shared" si="1874"/>
        <v>7.0106573034513394E-4</v>
      </c>
      <c r="W2943" s="31">
        <f t="shared" si="1862"/>
        <v>0.1332241082016235</v>
      </c>
      <c r="X2943" s="34">
        <f>(S2943*H2943*'Propiedades físicas'!$F$5*60*24*365)/(1000000)</f>
        <v>56948.861135293613</v>
      </c>
      <c r="Y2943" s="34">
        <f>(U2943*H2943*'Propiedades físicas'!$F$7*60*24*365)/(1000000)</f>
        <v>274.63574008851339</v>
      </c>
      <c r="Z2943" s="31">
        <f t="shared" si="1875"/>
        <v>2079.9245580653173</v>
      </c>
      <c r="AA2943" s="31">
        <f t="shared" si="1876"/>
        <v>14029.713336313114</v>
      </c>
      <c r="AB2943" s="31">
        <f t="shared" si="1876"/>
        <v>277.09609437490786</v>
      </c>
      <c r="AC2943" s="31">
        <f t="shared" si="1876"/>
        <v>367.94985030307788</v>
      </c>
      <c r="AD2943" s="31">
        <f t="shared" si="1876"/>
        <v>36.915880059249986</v>
      </c>
      <c r="AE2943" s="31">
        <f t="shared" si="1877"/>
        <v>5.6739986032233656</v>
      </c>
      <c r="AF2943" s="31">
        <f t="shared" si="1878"/>
        <v>16797.273717718886</v>
      </c>
      <c r="AG2943" s="31">
        <f t="shared" si="1879"/>
        <v>0.12382512739976809</v>
      </c>
      <c r="AH2943" s="31">
        <f t="shared" si="1880"/>
        <v>0.83523752557021413</v>
      </c>
      <c r="AI2943" s="31">
        <f t="shared" si="1880"/>
        <v>1.6496492170786525E-2</v>
      </c>
      <c r="AJ2943" s="31">
        <f t="shared" si="1880"/>
        <v>2.1905331572643232E-2</v>
      </c>
      <c r="AK2943" s="31">
        <f t="shared" si="1880"/>
        <v>2.1977304579080979E-3</v>
      </c>
      <c r="AL2943" s="31">
        <f t="shared" si="1881"/>
        <v>3.3779282868017164E-4</v>
      </c>
      <c r="AM2943" s="31">
        <f t="shared" si="1882"/>
        <v>1</v>
      </c>
      <c r="AN2943" s="31">
        <f>(Z2943*'Propiedades físicas'!$F$4)/1000</f>
        <v>1829.0440578714788</v>
      </c>
      <c r="AO2943" s="31">
        <f>(AA2943*'Propiedades físicas'!$F$6)/1000</f>
        <v>449.51201529547217</v>
      </c>
      <c r="AP2943" s="31">
        <f>(AB2943*'Propiedades físicas'!$F$9)/1000</f>
        <v>170.95443542459938</v>
      </c>
      <c r="AQ2943" s="31">
        <f>(AC2943*'Propiedades físicas'!$F$5)/1000</f>
        <v>108.35019241874735</v>
      </c>
      <c r="AR2943" s="31">
        <f>(AD2943*'Propiedades físicas'!$F$8)/1000</f>
        <v>13.0874177986053</v>
      </c>
      <c r="AS2943" s="31">
        <f>(AE2943*'Propiedades físicas'!$F$7)/1000</f>
        <v>0.52251853137083981</v>
      </c>
      <c r="AT2943" s="31">
        <f t="shared" si="1883"/>
        <v>2571.4706373402737</v>
      </c>
      <c r="AU2943" s="31">
        <f t="shared" si="1884"/>
        <v>0.71128327553578352</v>
      </c>
      <c r="AV2943" s="31">
        <f t="shared" si="1887"/>
        <v>0.1748073685027226</v>
      </c>
      <c r="AW2943" s="31">
        <f t="shared" si="1887"/>
        <v>6.6481192879348283E-2</v>
      </c>
      <c r="AX2943" s="31">
        <f t="shared" si="1887"/>
        <v>4.2135496647481167E-2</v>
      </c>
      <c r="AY2943" s="31">
        <f t="shared" si="1887"/>
        <v>5.0894681076902714E-3</v>
      </c>
      <c r="AZ2943" s="31">
        <f t="shared" si="1888"/>
        <v>2.0319832697420639E-4</v>
      </c>
      <c r="BA2943" s="31">
        <f t="shared" si="1885"/>
        <v>1</v>
      </c>
      <c r="BB2943" s="34">
        <f>AU2943*'Propiedades físicas'!$C$4+'Diseño reactor'!AV2943*'Propiedades físicas'!$C$5+'Diseño reactor'!AW2943*'Propiedades físicas'!$C$8+'Diseño reactor'!AX2943*'Propiedades físicas'!$C$9+'Diseño reactor'!AY2943*'Propiedades físicas'!$C$7+'Diseño reactor'!AZ2943*'Propiedades físicas'!$C$6</f>
        <v>875.29088915865509</v>
      </c>
      <c r="BC2943" s="45">
        <f>AU2943*'Propiedades físicas'!$L$4+'Diseño reactor'!AV2943*'Propiedades físicas'!$L$5+'Diseño reactor'!AW2943*'Propiedades físicas'!$L$8+AX2943*'Propiedades físicas'!$L$9+'Diseño reactor'!AY2943*'Propiedades físicas'!$L$7+'Diseño reactor'!AZ2943*'Propiedades físicas'!$L$6</f>
        <v>2.1339534338054973</v>
      </c>
      <c r="BD2943" s="29">
        <f t="shared" si="1864"/>
        <v>1.1651033180355537</v>
      </c>
      <c r="BE2943" s="58">
        <f t="shared" si="1865"/>
        <v>40.938216386821104</v>
      </c>
      <c r="BF2943" s="30">
        <f>AU2943*'Propiedades físicas'!$I$4+'Diseño reactor'!AV2943*'Propiedades físicas'!$I$5+'Diseño reactor'!AW2943*'Propiedades físicas'!$I$8+'Diseño reactor'!AX2943*'Propiedades físicas'!$I$9+'Diseño reactor'!AY2943*'Propiedades físicas'!$I$7+'Diseño reactor'!AZ2943*'Propiedades físicas'!$I$6</f>
        <v>2.0009112458197108E-2</v>
      </c>
      <c r="BG2943" s="24">
        <f>AU2943*'Propiedades físicas'!$O$4+'Diseño reactor'!AV2943*'Propiedades físicas'!$O$5+'Diseño reactor'!AW2943*'Propiedades físicas'!$O$8+'Diseño reactor'!AX2943*'Propiedades físicas'!$O$9+'Diseño reactor'!AY2943*'Propiedades físicas'!$O$7+'Diseño reactor'!AZ2943*'Propiedades físicas'!$O$6</f>
        <v>0.15525584209972312</v>
      </c>
      <c r="BH2943" s="54">
        <f t="shared" si="1866"/>
        <v>41071.331479276647</v>
      </c>
      <c r="BI2943" s="34">
        <f t="shared" si="1886"/>
        <v>275.02033843044813</v>
      </c>
      <c r="BJ2943" s="27">
        <f t="shared" si="1867"/>
        <v>4799.6085146871019</v>
      </c>
      <c r="BK2943" s="34">
        <f t="shared" si="1868"/>
        <v>573.20558592057489</v>
      </c>
      <c r="BL2943" s="27">
        <f t="shared" si="1869"/>
        <v>105.82916467231281</v>
      </c>
      <c r="BM2943" s="34">
        <f t="shared" si="1870"/>
        <v>1.1054421768707483</v>
      </c>
      <c r="BN2943" s="45">
        <f t="shared" si="1871"/>
        <v>3275.9523155514112</v>
      </c>
      <c r="BO2943" s="45">
        <f t="shared" si="1872"/>
        <v>113.24901529452588</v>
      </c>
      <c r="BP2943" s="66">
        <f t="shared" si="1873"/>
        <v>6.6870242820655257</v>
      </c>
    </row>
    <row r="2944" spans="8:68">
      <c r="H2944" s="68">
        <v>2939</v>
      </c>
      <c r="I2944" s="31">
        <f>('Propiedades físicas'!$C$10*'Diseño reactor'!H2944)/1000</f>
        <v>2572.3458826218734</v>
      </c>
      <c r="J2944" s="31">
        <f t="shared" si="1851"/>
        <v>0.17727009539448879</v>
      </c>
      <c r="K2944" s="31">
        <f>(I2944*1000)/'Propiedades físicas'!$F$10</f>
        <v>16802.990965410423</v>
      </c>
      <c r="L2944" s="31">
        <f t="shared" si="1852"/>
        <v>2400.4272807729176</v>
      </c>
      <c r="M2944" s="31">
        <f t="shared" si="1853"/>
        <v>14402.563684637506</v>
      </c>
      <c r="N2944" s="31">
        <f t="shared" si="1854"/>
        <v>0.81674967021875389</v>
      </c>
      <c r="O2944" s="32">
        <f t="shared" si="1855"/>
        <v>4.9004980213125231</v>
      </c>
      <c r="P2944" s="33">
        <f t="shared" si="1856"/>
        <v>0.70797101592253364</v>
      </c>
      <c r="Q2944" s="31">
        <f t="shared" si="1857"/>
        <v>4.7753021649963774</v>
      </c>
      <c r="R2944" s="31">
        <f t="shared" si="1858"/>
        <v>9.429098927233677E-2</v>
      </c>
      <c r="S2944" s="31">
        <f t="shared" si="1859"/>
        <v>0.12519585631614599</v>
      </c>
      <c r="T2944" s="31">
        <f t="shared" si="1860"/>
        <v>1.2558128027841122E-2</v>
      </c>
      <c r="U2944" s="31">
        <f t="shared" si="1861"/>
        <v>1.929536996042331E-3</v>
      </c>
      <c r="V2944" s="47">
        <f t="shared" si="1874"/>
        <v>7.010975109135771E-4</v>
      </c>
      <c r="W2944" s="31">
        <f t="shared" si="1862"/>
        <v>0.13318481569400023</v>
      </c>
      <c r="X2944" s="34">
        <f>(S2944*H2944*'Propiedades físicas'!$F$5*60*24*365)/(1000000)</f>
        <v>56948.980529078421</v>
      </c>
      <c r="Y2944" s="34">
        <f>(U2944*H2944*'Propiedades físicas'!$F$7*60*24*365)/(1000000)</f>
        <v>274.48620675494647</v>
      </c>
      <c r="Z2944" s="31">
        <f t="shared" si="1875"/>
        <v>2080.7268157963263</v>
      </c>
      <c r="AA2944" s="31">
        <f t="shared" si="1876"/>
        <v>14034.613062924353</v>
      </c>
      <c r="AB2944" s="31">
        <f t="shared" si="1876"/>
        <v>277.12121747139776</v>
      </c>
      <c r="AC2944" s="31">
        <f t="shared" si="1876"/>
        <v>367.95062171315305</v>
      </c>
      <c r="AD2944" s="31">
        <f t="shared" si="1876"/>
        <v>36.908338273825059</v>
      </c>
      <c r="AE2944" s="31">
        <f t="shared" si="1877"/>
        <v>5.6709092313684106</v>
      </c>
      <c r="AF2944" s="31">
        <f t="shared" si="1878"/>
        <v>16802.990965410423</v>
      </c>
      <c r="AG2944" s="31">
        <f t="shared" si="1879"/>
        <v>0.12383074061514282</v>
      </c>
      <c r="AH2944" s="31">
        <f t="shared" si="1880"/>
        <v>0.83524493298931846</v>
      </c>
      <c r="AI2944" s="31">
        <f t="shared" si="1880"/>
        <v>1.6492374366079348E-2</v>
      </c>
      <c r="AJ2944" s="31">
        <f t="shared" si="1880"/>
        <v>2.1897924153538677E-2</v>
      </c>
      <c r="AK2944" s="31">
        <f t="shared" si="1880"/>
        <v>2.1965338403027316E-3</v>
      </c>
      <c r="AL2944" s="31">
        <f t="shared" si="1881"/>
        <v>3.3749403561795556E-4</v>
      </c>
      <c r="AM2944" s="31">
        <f t="shared" si="1882"/>
        <v>0.99999999999999989</v>
      </c>
      <c r="AN2944" s="31">
        <f>(Z2944*'Propiedades físicas'!$F$4)/1000</f>
        <v>1829.7495472749736</v>
      </c>
      <c r="AO2944" s="31">
        <f>(AA2944*'Propiedades físicas'!$F$6)/1000</f>
        <v>449.66900253609629</v>
      </c>
      <c r="AP2944" s="31">
        <f>(AB2944*'Propiedades físicas'!$F$9)/1000</f>
        <v>170.96993511897881</v>
      </c>
      <c r="AQ2944" s="31">
        <f>(AC2944*'Propiedades físicas'!$F$5)/1000</f>
        <v>108.35041957587219</v>
      </c>
      <c r="AR2944" s="31">
        <f>(AD2944*'Propiedades físicas'!$F$8)/1000</f>
        <v>13.084744084836455</v>
      </c>
      <c r="AS2944" s="31">
        <f>(AE2944*'Propiedades físicas'!$F$7)/1000</f>
        <v>0.52223403111671696</v>
      </c>
      <c r="AT2944" s="31">
        <f t="shared" si="1883"/>
        <v>2572.3458826218744</v>
      </c>
      <c r="AU2944" s="31">
        <f t="shared" si="1884"/>
        <v>0.71131551928389725</v>
      </c>
      <c r="AV2944" s="31">
        <f t="shared" si="1887"/>
        <v>0.17480891880596139</v>
      </c>
      <c r="AW2944" s="31">
        <f t="shared" si="1887"/>
        <v>6.6464598044146769E-2</v>
      </c>
      <c r="AX2944" s="31">
        <f t="shared" si="1887"/>
        <v>4.2121248276859091E-2</v>
      </c>
      <c r="AY2944" s="31">
        <f t="shared" si="1887"/>
        <v>5.0866970002882254E-3</v>
      </c>
      <c r="AZ2944" s="31">
        <f t="shared" si="1888"/>
        <v>2.0301858884716847E-4</v>
      </c>
      <c r="BA2944" s="31">
        <f t="shared" si="1885"/>
        <v>0.99999999999999978</v>
      </c>
      <c r="BB2944" s="34">
        <f>AU2944*'Propiedades físicas'!$C$4+'Diseño reactor'!AV2944*'Propiedades físicas'!$C$5+'Diseño reactor'!AW2944*'Propiedades físicas'!$C$8+'Diseño reactor'!AX2944*'Propiedades físicas'!$C$9+'Diseño reactor'!AY2944*'Propiedades físicas'!$C$7+'Diseño reactor'!AZ2944*'Propiedades físicas'!$C$6</f>
        <v>875.29082782292619</v>
      </c>
      <c r="BC2944" s="45">
        <f>AU2944*'Propiedades físicas'!$L$4+'Diseño reactor'!AV2944*'Propiedades físicas'!$L$5+'Diseño reactor'!AW2944*'Propiedades físicas'!$L$8+AX2944*'Propiedades físicas'!$L$9+'Diseño reactor'!AY2944*'Propiedades físicas'!$L$7+'Diseño reactor'!AZ2944*'Propiedades físicas'!$L$6</f>
        <v>2.133976061919578</v>
      </c>
      <c r="BD2944" s="29">
        <f t="shared" si="1864"/>
        <v>1.164747418622722</v>
      </c>
      <c r="BE2944" s="58">
        <f t="shared" si="1865"/>
        <v>40.937834835548287</v>
      </c>
      <c r="BF2944" s="30">
        <f>AU2944*'Propiedades físicas'!$I$4+'Diseño reactor'!AV2944*'Propiedades físicas'!$I$5+'Diseño reactor'!AW2944*'Propiedades físicas'!$I$8+'Diseño reactor'!AX2944*'Propiedades físicas'!$I$9+'Diseño reactor'!AY2944*'Propiedades físicas'!$I$7+'Diseño reactor'!AZ2944*'Propiedades físicas'!$I$6</f>
        <v>2.0009135728683798E-2</v>
      </c>
      <c r="BG2944" s="24">
        <f>AU2944*'Propiedades físicas'!$O$4+'Diseño reactor'!AV2944*'Propiedades físicas'!$O$5+'Diseño reactor'!AW2944*'Propiedades físicas'!$O$8+'Diseño reactor'!AX2944*'Propiedades físicas'!$O$9+'Diseño reactor'!AY2944*'Propiedades físicas'!$O$7+'Diseño reactor'!AZ2944*'Propiedades físicas'!$O$6</f>
        <v>0.15525695830309208</v>
      </c>
      <c r="BH2944" s="54">
        <f t="shared" si="1866"/>
        <v>41071.280835544669</v>
      </c>
      <c r="BI2944" s="34">
        <f t="shared" si="1886"/>
        <v>275.02159730164306</v>
      </c>
      <c r="BJ2944" s="27">
        <f t="shared" si="1867"/>
        <v>4799.6118923768217</v>
      </c>
      <c r="BK2944" s="34">
        <f t="shared" si="1868"/>
        <v>573.21011034290234</v>
      </c>
      <c r="BL2944" s="27">
        <f t="shared" si="1869"/>
        <v>105.82931889570463</v>
      </c>
      <c r="BM2944" s="34">
        <f t="shared" si="1870"/>
        <v>1.1054421768707483</v>
      </c>
      <c r="BN2944" s="45">
        <f t="shared" si="1871"/>
        <v>3277.158996163354</v>
      </c>
      <c r="BO2944" s="45">
        <f t="shared" si="1872"/>
        <v>113.25384547233816</v>
      </c>
      <c r="BP2944" s="66">
        <f t="shared" si="1873"/>
        <v>6.6870238134744397</v>
      </c>
    </row>
    <row r="2945" spans="8:68">
      <c r="H2945" s="68">
        <v>2940</v>
      </c>
      <c r="I2945" s="31">
        <f>('Propiedades físicas'!$C$10*'Diseño reactor'!H2945)/1000</f>
        <v>2573.2211279034736</v>
      </c>
      <c r="J2945" s="31">
        <f t="shared" si="1851"/>
        <v>0.17720979944367432</v>
      </c>
      <c r="K2945" s="31">
        <f>(I2945*1000)/'Propiedades físicas'!$F$10</f>
        <v>16808.708213101956</v>
      </c>
      <c r="L2945" s="31">
        <f t="shared" si="1852"/>
        <v>2401.2440304431366</v>
      </c>
      <c r="M2945" s="31">
        <f t="shared" si="1853"/>
        <v>14407.464182658819</v>
      </c>
      <c r="N2945" s="31">
        <f t="shared" si="1854"/>
        <v>0.81674967021875389</v>
      </c>
      <c r="O2945" s="32">
        <f t="shared" si="1855"/>
        <v>4.900498021312524</v>
      </c>
      <c r="P2945" s="33">
        <f t="shared" si="1856"/>
        <v>0.70800308914053978</v>
      </c>
      <c r="Q2945" s="31">
        <f t="shared" si="1857"/>
        <v>4.7753444865459587</v>
      </c>
      <c r="R2945" s="31">
        <f t="shared" si="1858"/>
        <v>9.4267458126094356E-2</v>
      </c>
      <c r="S2945" s="31">
        <f t="shared" si="1859"/>
        <v>0.12515353476656468</v>
      </c>
      <c r="T2945" s="31">
        <f t="shared" si="1860"/>
        <v>1.2551292215888897E-2</v>
      </c>
      <c r="U2945" s="31">
        <f t="shared" si="1861"/>
        <v>1.9278307362308449E-3</v>
      </c>
      <c r="V2945" s="47">
        <f t="shared" si="1874"/>
        <v>7.0112927274111701E-4</v>
      </c>
      <c r="W2945" s="31">
        <f t="shared" si="1862"/>
        <v>0.13314554635704717</v>
      </c>
      <c r="X2945" s="34">
        <f>(S2945*H2945*'Propiedades físicas'!$F$5*60*24*365)/(1000000)</f>
        <v>56949.099782092453</v>
      </c>
      <c r="Y2945" s="34">
        <f>(U2945*H2945*'Propiedades físicas'!$F$7*60*24*365)/(1000000)</f>
        <v>274.33679466990509</v>
      </c>
      <c r="Z2945" s="31">
        <f t="shared" si="1875"/>
        <v>2081.5290820731871</v>
      </c>
      <c r="AA2945" s="31">
        <f t="shared" si="1876"/>
        <v>14039.512790445118</v>
      </c>
      <c r="AB2945" s="31">
        <f t="shared" si="1876"/>
        <v>277.14632689071743</v>
      </c>
      <c r="AC2945" s="31">
        <f t="shared" si="1876"/>
        <v>367.95139221370016</v>
      </c>
      <c r="AD2945" s="31">
        <f t="shared" si="1876"/>
        <v>36.900799114713358</v>
      </c>
      <c r="AE2945" s="31">
        <f t="shared" si="1877"/>
        <v>5.6678223645186838</v>
      </c>
      <c r="AF2945" s="31">
        <f t="shared" si="1878"/>
        <v>16808.708213101952</v>
      </c>
      <c r="AG2945" s="31">
        <f t="shared" si="1879"/>
        <v>0.12383635052042186</v>
      </c>
      <c r="AH2945" s="31">
        <f t="shared" si="1880"/>
        <v>0.8352523354234731</v>
      </c>
      <c r="AI2945" s="31">
        <f t="shared" si="1880"/>
        <v>1.6488258548904376E-2</v>
      </c>
      <c r="AJ2945" s="31">
        <f t="shared" si="1880"/>
        <v>2.1890521719384218E-2</v>
      </c>
      <c r="AK2945" s="31">
        <f t="shared" si="1880"/>
        <v>2.1953381929701262E-3</v>
      </c>
      <c r="AL2945" s="31">
        <f t="shared" si="1881"/>
        <v>3.3719559484653101E-4</v>
      </c>
      <c r="AM2945" s="31">
        <f t="shared" si="1882"/>
        <v>1.0000000000000002</v>
      </c>
      <c r="AN2945" s="31">
        <f>(Z2945*'Propiedades físicas'!$F$4)/1000</f>
        <v>1830.4550441935194</v>
      </c>
      <c r="AO2945" s="31">
        <f>(AA2945*'Propiedades físicas'!$F$6)/1000</f>
        <v>449.82598980586152</v>
      </c>
      <c r="AP2945" s="31">
        <f>(AB2945*'Propiedades físicas'!$F$9)/1000</f>
        <v>170.98542637522809</v>
      </c>
      <c r="AQ2945" s="31">
        <f>(AC2945*'Propiedades físicas'!$F$5)/1000</f>
        <v>108.3506464651683</v>
      </c>
      <c r="AR2945" s="31">
        <f>(AD2945*'Propiedades físicas'!$F$8)/1000</f>
        <v>13.082071302148176</v>
      </c>
      <c r="AS2945" s="31">
        <f>(AE2945*'Propiedades físicas'!$F$7)/1000</f>
        <v>0.52194976154852568</v>
      </c>
      <c r="AT2945" s="31">
        <f t="shared" si="1883"/>
        <v>2573.2211279034736</v>
      </c>
      <c r="AU2945" s="31">
        <f t="shared" si="1884"/>
        <v>0.71134774401797274</v>
      </c>
      <c r="AV2945" s="31">
        <f t="shared" si="1887"/>
        <v>0.17481046806589695</v>
      </c>
      <c r="AW2945" s="31">
        <f t="shared" si="1887"/>
        <v>6.6448011218739722E-2</v>
      </c>
      <c r="AX2945" s="31">
        <f t="shared" si="1887"/>
        <v>4.2107009494923103E-2</v>
      </c>
      <c r="AY2945" s="31">
        <f t="shared" si="1887"/>
        <v>5.0839281398279068E-3</v>
      </c>
      <c r="AZ2945" s="31">
        <f t="shared" si="1888"/>
        <v>2.0283906263966639E-4</v>
      </c>
      <c r="BA2945" s="31">
        <f t="shared" si="1885"/>
        <v>1</v>
      </c>
      <c r="BB2945" s="34">
        <f>AU2945*'Propiedades físicas'!$C$4+'Diseño reactor'!AV2945*'Propiedades físicas'!$C$5+'Diseño reactor'!AW2945*'Propiedades físicas'!$C$8+'Diseño reactor'!AX2945*'Propiedades físicas'!$C$9+'Diseño reactor'!AY2945*'Propiedades físicas'!$C$7+'Diseño reactor'!AZ2945*'Propiedades físicas'!$C$6</f>
        <v>875.29076655835888</v>
      </c>
      <c r="BC2945" s="45">
        <f>AU2945*'Propiedades físicas'!$L$4+'Diseño reactor'!AV2945*'Propiedades físicas'!$L$5+'Diseño reactor'!AW2945*'Propiedades físicas'!$L$8+AX2945*'Propiedades físicas'!$L$9+'Diseño reactor'!AY2945*'Propiedades físicas'!$L$7+'Diseño reactor'!AZ2945*'Propiedades físicas'!$L$6</f>
        <v>2.1339986762074186</v>
      </c>
      <c r="BD2945" s="29">
        <f t="shared" si="1864"/>
        <v>1.164391736792266</v>
      </c>
      <c r="BE2945" s="58">
        <f t="shared" si="1865"/>
        <v>40.937453519797884</v>
      </c>
      <c r="BF2945" s="30">
        <f>AU2945*'Propiedades físicas'!$I$4+'Diseño reactor'!AV2945*'Propiedades físicas'!$I$5+'Diseño reactor'!AW2945*'Propiedades físicas'!$I$8+'Diseño reactor'!AX2945*'Propiedades físicas'!$I$9+'Diseño reactor'!AY2945*'Propiedades físicas'!$I$7+'Diseño reactor'!AZ2945*'Propiedades físicas'!$I$6</f>
        <v>2.000915896624858E-2</v>
      </c>
      <c r="BG2945" s="24">
        <f>AU2945*'Propiedades físicas'!$O$4+'Diseño reactor'!AV2945*'Propiedades físicas'!$O$5+'Diseño reactor'!AW2945*'Propiedades físicas'!$O$8+'Diseño reactor'!AX2945*'Propiedades físicas'!$O$9+'Diseño reactor'!AY2945*'Propiedades físicas'!$O$7+'Diseño reactor'!AZ2945*'Propiedades físicas'!$O$6</f>
        <v>0.15525807384366316</v>
      </c>
      <c r="BH2945" s="54">
        <f t="shared" si="1866"/>
        <v>41071.23026284582</v>
      </c>
      <c r="BI2945" s="34">
        <f t="shared" si="1886"/>
        <v>275.02285510120697</v>
      </c>
      <c r="BJ2945" s="27">
        <f t="shared" si="1867"/>
        <v>4799.6152693305885</v>
      </c>
      <c r="BK2945" s="34">
        <f t="shared" si="1868"/>
        <v>573.21463223607827</v>
      </c>
      <c r="BL2945" s="27">
        <f t="shared" si="1869"/>
        <v>105.82947303090215</v>
      </c>
      <c r="BM2945" s="34">
        <f t="shared" si="1870"/>
        <v>1.1054421768707483</v>
      </c>
      <c r="BN2945" s="45">
        <f t="shared" si="1871"/>
        <v>3278.3656857158803</v>
      </c>
      <c r="BO2945" s="45">
        <f t="shared" si="1872"/>
        <v>113.25867280207679</v>
      </c>
      <c r="BP2945" s="66">
        <f t="shared" si="1873"/>
        <v>6.6870233454270123</v>
      </c>
    </row>
    <row r="2946" spans="8:68">
      <c r="H2946" s="68">
        <v>2941</v>
      </c>
      <c r="I2946" s="31">
        <f>('Propiedades físicas'!$C$10*'Diseño reactor'!H2946)/1000</f>
        <v>2574.0963731850734</v>
      </c>
      <c r="J2946" s="31">
        <f t="shared" si="1851"/>
        <v>0.17714954449656664</v>
      </c>
      <c r="K2946" s="31">
        <f>(I2946*1000)/'Propiedades físicas'!$F$10</f>
        <v>16814.425460793485</v>
      </c>
      <c r="L2946" s="31">
        <f t="shared" si="1852"/>
        <v>2402.0607801133551</v>
      </c>
      <c r="M2946" s="31">
        <f t="shared" si="1853"/>
        <v>14412.36468068013</v>
      </c>
      <c r="N2946" s="31">
        <f t="shared" si="1854"/>
        <v>0.81674967021875389</v>
      </c>
      <c r="O2946" s="32">
        <f t="shared" si="1855"/>
        <v>4.9004980213125231</v>
      </c>
      <c r="P2946" s="33">
        <f t="shared" si="1856"/>
        <v>0.70803514345064344</v>
      </c>
      <c r="Q2946" s="31">
        <f t="shared" si="1857"/>
        <v>4.7753867796239629</v>
      </c>
      <c r="R2946" s="31">
        <f t="shared" si="1858"/>
        <v>9.4243938335244998E-2</v>
      </c>
      <c r="S2946" s="31">
        <f t="shared" si="1859"/>
        <v>0.12511124168856147</v>
      </c>
      <c r="T2946" s="31">
        <f t="shared" si="1860"/>
        <v>1.2544461945279995E-2</v>
      </c>
      <c r="U2946" s="31">
        <f t="shared" si="1861"/>
        <v>1.9261264875855024E-3</v>
      </c>
      <c r="V2946" s="47">
        <f t="shared" si="1874"/>
        <v>7.0116101584432656E-4</v>
      </c>
      <c r="W2946" s="31">
        <f t="shared" si="1862"/>
        <v>0.13310630017027489</v>
      </c>
      <c r="X2946" s="34">
        <f>(S2946*H2946*'Propiedades físicas'!$F$5*60*24*365)/(1000000)</f>
        <v>56949.218894543112</v>
      </c>
      <c r="Y2946" s="34">
        <f>(U2946*H2946*'Propiedades físicas'!$F$7*60*24*365)/(1000000)</f>
        <v>274.1875037034178</v>
      </c>
      <c r="Z2946" s="31">
        <f t="shared" si="1875"/>
        <v>2082.3313568883423</v>
      </c>
      <c r="AA2946" s="31">
        <f t="shared" si="1876"/>
        <v>14044.412518874075</v>
      </c>
      <c r="AB2946" s="31">
        <f t="shared" si="1876"/>
        <v>277.17142264395557</v>
      </c>
      <c r="AC2946" s="31">
        <f t="shared" si="1876"/>
        <v>367.95216180605928</v>
      </c>
      <c r="AD2946" s="31">
        <f t="shared" si="1876"/>
        <v>36.893262581068463</v>
      </c>
      <c r="AE2946" s="31">
        <f t="shared" si="1877"/>
        <v>5.6647379999889624</v>
      </c>
      <c r="AF2946" s="31">
        <f t="shared" si="1878"/>
        <v>16814.425460793489</v>
      </c>
      <c r="AG2946" s="31">
        <f t="shared" si="1879"/>
        <v>0.12384195711853214</v>
      </c>
      <c r="AH2946" s="31">
        <f t="shared" si="1880"/>
        <v>0.83525973287768263</v>
      </c>
      <c r="AI2946" s="31">
        <f t="shared" si="1880"/>
        <v>1.6484144717893653E-2</v>
      </c>
      <c r="AJ2946" s="31">
        <f t="shared" si="1880"/>
        <v>2.1883124265174581E-2</v>
      </c>
      <c r="AK2946" s="31">
        <f t="shared" si="1880"/>
        <v>2.1941435148702033E-3</v>
      </c>
      <c r="AL2946" s="31">
        <f t="shared" si="1881"/>
        <v>3.3689750584684196E-4</v>
      </c>
      <c r="AM2946" s="31">
        <f t="shared" si="1882"/>
        <v>1</v>
      </c>
      <c r="AN2946" s="31">
        <f>(Z2946*'Propiedades físicas'!$F$4)/1000</f>
        <v>1831.1605486204703</v>
      </c>
      <c r="AO2946" s="31">
        <f>(AA2946*'Propiedades físicas'!$F$6)/1000</f>
        <v>449.98297710472531</v>
      </c>
      <c r="AP2946" s="31">
        <f>(AB2946*'Propiedades físicas'!$F$9)/1000</f>
        <v>171.00090920018835</v>
      </c>
      <c r="AQ2946" s="31">
        <f>(AC2946*'Propiedades físicas'!$F$5)/1000</f>
        <v>108.35087308703028</v>
      </c>
      <c r="AR2946" s="31">
        <f>(AD2946*'Propiedades físicas'!$F$8)/1000</f>
        <v>13.079399450240386</v>
      </c>
      <c r="AS2946" s="31">
        <f>(AE2946*'Propiedades físicas'!$F$7)/1000</f>
        <v>0.52166572241898357</v>
      </c>
      <c r="AT2946" s="31">
        <f t="shared" si="1883"/>
        <v>2574.0963731850738</v>
      </c>
      <c r="AU2946" s="31">
        <f t="shared" si="1884"/>
        <v>0.7113799497548231</v>
      </c>
      <c r="AV2946" s="31">
        <f t="shared" si="1887"/>
        <v>0.17481201628357687</v>
      </c>
      <c r="AW2946" s="31">
        <f t="shared" si="1887"/>
        <v>6.6431432397614287E-2</v>
      </c>
      <c r="AX2946" s="31">
        <f t="shared" si="1887"/>
        <v>4.2092780292045426E-2</v>
      </c>
      <c r="AY2946" s="31">
        <f t="shared" si="1887"/>
        <v>5.0811615239007195E-3</v>
      </c>
      <c r="AZ2946" s="31">
        <f t="shared" si="1888"/>
        <v>2.0265974803946338E-4</v>
      </c>
      <c r="BA2946" s="31">
        <f t="shared" si="1885"/>
        <v>0.99999999999999989</v>
      </c>
      <c r="BB2946" s="34">
        <f>AU2946*'Propiedades físicas'!$C$4+'Diseño reactor'!AV2946*'Propiedades físicas'!$C$5+'Diseño reactor'!AW2946*'Propiedades físicas'!$C$8+'Diseño reactor'!AX2946*'Propiedades físicas'!$C$9+'Diseño reactor'!AY2946*'Propiedades físicas'!$C$7+'Diseño reactor'!AZ2946*'Propiedades físicas'!$C$6</f>
        <v>875.29070536485324</v>
      </c>
      <c r="BC2946" s="45">
        <f>AU2946*'Propiedades físicas'!$L$4+'Diseño reactor'!AV2946*'Propiedades físicas'!$L$5+'Diseño reactor'!AW2946*'Propiedades físicas'!$L$8+AX2946*'Propiedades físicas'!$L$9+'Diseño reactor'!AY2946*'Propiedades físicas'!$L$7+'Diseño reactor'!AZ2946*'Propiedades físicas'!$L$6</f>
        <v>2.134021276681628</v>
      </c>
      <c r="BD2946" s="29">
        <f t="shared" si="1864"/>
        <v>1.1640362723445532</v>
      </c>
      <c r="BE2946" s="58">
        <f t="shared" si="1865"/>
        <v>40.93707243935151</v>
      </c>
      <c r="BF2946" s="30">
        <f>AU2946*'Propiedades físicas'!$I$4+'Diseño reactor'!AV2946*'Propiedades físicas'!$I$5+'Diseño reactor'!AW2946*'Propiedades físicas'!$I$8+'Diseño reactor'!AX2946*'Propiedades físicas'!$I$9+'Diseño reactor'!AY2946*'Propiedades físicas'!$I$7+'Diseño reactor'!AZ2946*'Propiedades físicas'!$I$6</f>
        <v>2.0009182170939329E-2</v>
      </c>
      <c r="BG2946" s="24">
        <f>AU2946*'Propiedades físicas'!$O$4+'Diseño reactor'!AV2946*'Propiedades físicas'!$O$5+'Diseño reactor'!AW2946*'Propiedades físicas'!$O$8+'Diseño reactor'!AX2946*'Propiedades físicas'!$O$9+'Diseño reactor'!AY2946*'Propiedades físicas'!$O$7+'Diseño reactor'!AZ2946*'Propiedades físicas'!$O$6</f>
        <v>0.15525918872201952</v>
      </c>
      <c r="BH2946" s="54">
        <f t="shared" si="1866"/>
        <v>41071.179761076637</v>
      </c>
      <c r="BI2946" s="34">
        <f t="shared" si="1886"/>
        <v>275.02411183040863</v>
      </c>
      <c r="BJ2946" s="27">
        <f t="shared" si="1867"/>
        <v>4799.6186455478392</v>
      </c>
      <c r="BK2946" s="34">
        <f t="shared" si="1868"/>
        <v>573.21915160218123</v>
      </c>
      <c r="BL2946" s="27">
        <f t="shared" si="1869"/>
        <v>105.82962707797957</v>
      </c>
      <c r="BM2946" s="34">
        <f t="shared" si="1870"/>
        <v>1.1054421768707483</v>
      </c>
      <c r="BN2946" s="45">
        <f t="shared" si="1871"/>
        <v>3279.5723842008842</v>
      </c>
      <c r="BO2946" s="45">
        <f t="shared" si="1872"/>
        <v>113.2634972862601</v>
      </c>
      <c r="BP2946" s="66">
        <f t="shared" si="1873"/>
        <v>6.6870228779224794</v>
      </c>
    </row>
    <row r="2947" spans="8:68">
      <c r="H2947" s="68">
        <v>2942</v>
      </c>
      <c r="I2947" s="31">
        <f>('Propiedades físicas'!$C$10*'Diseño reactor'!H2947)/1000</f>
        <v>2574.9716184666736</v>
      </c>
      <c r="J2947" s="31">
        <f t="shared" si="1851"/>
        <v>0.17708933051135364</v>
      </c>
      <c r="K2947" s="31">
        <f>(I2947*1000)/'Propiedades físicas'!$F$10</f>
        <v>16820.142708485018</v>
      </c>
      <c r="L2947" s="31">
        <f t="shared" si="1852"/>
        <v>2402.8775297835741</v>
      </c>
      <c r="M2947" s="31">
        <f t="shared" si="1853"/>
        <v>14417.265178701444</v>
      </c>
      <c r="N2947" s="31">
        <f t="shared" si="1854"/>
        <v>0.816749670218754</v>
      </c>
      <c r="O2947" s="32">
        <f t="shared" si="1855"/>
        <v>4.9004980213125231</v>
      </c>
      <c r="P2947" s="33">
        <f t="shared" si="1856"/>
        <v>0.70806717886955961</v>
      </c>
      <c r="Q2947" s="31">
        <f t="shared" si="1857"/>
        <v>4.7754290442589653</v>
      </c>
      <c r="R2947" s="31">
        <f t="shared" si="1858"/>
        <v>9.4220429891974461E-2</v>
      </c>
      <c r="S2947" s="31">
        <f t="shared" si="1859"/>
        <v>0.12506897705355821</v>
      </c>
      <c r="T2947" s="31">
        <f t="shared" si="1860"/>
        <v>1.2537637210075916E-2</v>
      </c>
      <c r="U2947" s="31">
        <f t="shared" si="1861"/>
        <v>1.9244242471439777E-3</v>
      </c>
      <c r="V2947" s="47">
        <f t="shared" si="1874"/>
        <v>7.0119274023975806E-4</v>
      </c>
      <c r="W2947" s="31">
        <f t="shared" si="1862"/>
        <v>0.13306707711321802</v>
      </c>
      <c r="X2947" s="34">
        <f>(S2947*H2947*'Propiedades físicas'!$F$5*60*24*365)/(1000000)</f>
        <v>56949.337866637463</v>
      </c>
      <c r="Y2947" s="34">
        <f>(U2947*H2947*'Propiedades físicas'!$F$7*60*24*365)/(1000000)</f>
        <v>274.03833372568528</v>
      </c>
      <c r="Z2947" s="31">
        <f t="shared" si="1875"/>
        <v>2083.1336402342445</v>
      </c>
      <c r="AA2947" s="31">
        <f t="shared" si="1876"/>
        <v>14049.312248209875</v>
      </c>
      <c r="AB2947" s="31">
        <f t="shared" si="1876"/>
        <v>277.19650474218884</v>
      </c>
      <c r="AC2947" s="31">
        <f t="shared" si="1876"/>
        <v>367.95293049156828</v>
      </c>
      <c r="AD2947" s="31">
        <f t="shared" si="1876"/>
        <v>36.885728672043342</v>
      </c>
      <c r="AE2947" s="31">
        <f t="shared" si="1877"/>
        <v>5.6616561350975827</v>
      </c>
      <c r="AF2947" s="31">
        <f t="shared" si="1878"/>
        <v>16820.142708485015</v>
      </c>
      <c r="AG2947" s="31">
        <f t="shared" si="1879"/>
        <v>0.12384756041239746</v>
      </c>
      <c r="AH2947" s="31">
        <f t="shared" si="1880"/>
        <v>0.83526712535694603</v>
      </c>
      <c r="AI2947" s="31">
        <f t="shared" si="1880"/>
        <v>1.6480032871680424E-2</v>
      </c>
      <c r="AJ2947" s="31">
        <f t="shared" si="1880"/>
        <v>2.187573178591121E-2</v>
      </c>
      <c r="AK2947" s="31">
        <f t="shared" si="1880"/>
        <v>2.1929498049642663E-3</v>
      </c>
      <c r="AL2947" s="31">
        <f t="shared" si="1881"/>
        <v>3.3659976810075036E-4</v>
      </c>
      <c r="AM2947" s="31">
        <f t="shared" si="1882"/>
        <v>1.0000000000000002</v>
      </c>
      <c r="AN2947" s="31">
        <f>(Z2947*'Propiedades físicas'!$F$4)/1000</f>
        <v>1831.8660605491898</v>
      </c>
      <c r="AO2947" s="31">
        <f>(AA2947*'Propiedades físicas'!$F$6)/1000</f>
        <v>450.13996443264438</v>
      </c>
      <c r="AP2947" s="31">
        <f>(AB2947*'Propiedades físicas'!$F$9)/1000</f>
        <v>171.01638360069336</v>
      </c>
      <c r="AQ2947" s="31">
        <f>(AC2947*'Propiedades físicas'!$F$5)/1000</f>
        <v>108.35109944185211</v>
      </c>
      <c r="AR2947" s="31">
        <f>(AD2947*'Propiedades físicas'!$F$8)/1000</f>
        <v>13.076728528812801</v>
      </c>
      <c r="AS2947" s="31">
        <f>(AE2947*'Propiedades físicas'!$F$7)/1000</f>
        <v>0.52138191348113638</v>
      </c>
      <c r="AT2947" s="31">
        <f t="shared" si="1883"/>
        <v>2574.9716184666736</v>
      </c>
      <c r="AU2947" s="31">
        <f t="shared" si="1884"/>
        <v>0.71141213651124313</v>
      </c>
      <c r="AV2947" s="31">
        <f t="shared" si="1887"/>
        <v>0.17481356346004723</v>
      </c>
      <c r="AW2947" s="31">
        <f t="shared" si="1887"/>
        <v>6.6414861575262343E-2</v>
      </c>
      <c r="AX2947" s="31">
        <f t="shared" si="1887"/>
        <v>4.2078560658611174E-2</v>
      </c>
      <c r="AY2947" s="31">
        <f t="shared" si="1887"/>
        <v>5.0783971501012666E-3</v>
      </c>
      <c r="AZ2947" s="31">
        <f t="shared" si="1888"/>
        <v>2.0248064473487492E-4</v>
      </c>
      <c r="BA2947" s="31">
        <f t="shared" si="1885"/>
        <v>0.99999999999999989</v>
      </c>
      <c r="BB2947" s="34">
        <f>AU2947*'Propiedades físicas'!$C$4+'Diseño reactor'!AV2947*'Propiedades físicas'!$C$5+'Diseño reactor'!AW2947*'Propiedades físicas'!$C$8+'Diseño reactor'!AX2947*'Propiedades físicas'!$C$9+'Diseño reactor'!AY2947*'Propiedades físicas'!$C$7+'Diseño reactor'!AZ2947*'Propiedades físicas'!$C$6</f>
        <v>875.29064424231001</v>
      </c>
      <c r="BC2947" s="45">
        <f>AU2947*'Propiedades físicas'!$L$4+'Diseño reactor'!AV2947*'Propiedades físicas'!$L$5+'Diseño reactor'!AW2947*'Propiedades físicas'!$L$8+AX2947*'Propiedades físicas'!$L$9+'Diseño reactor'!AY2947*'Propiedades físicas'!$L$7+'Diseño reactor'!AZ2947*'Propiedades físicas'!$L$6</f>
        <v>2.1340438633548056</v>
      </c>
      <c r="BD2947" s="29">
        <f t="shared" si="1864"/>
        <v>1.1636810250801908</v>
      </c>
      <c r="BE2947" s="58">
        <f t="shared" si="1865"/>
        <v>40.936691593991036</v>
      </c>
      <c r="BF2947" s="30">
        <f>AU2947*'Propiedades físicas'!$I$4+'Diseño reactor'!AV2947*'Propiedades físicas'!$I$5+'Diseño reactor'!AW2947*'Propiedades físicas'!$I$8+'Diseño reactor'!AX2947*'Propiedades físicas'!$I$9+'Diseño reactor'!AY2947*'Propiedades físicas'!$I$7+'Diseño reactor'!AZ2947*'Propiedades físicas'!$I$6</f>
        <v>2.0009205342803853E-2</v>
      </c>
      <c r="BG2947" s="24">
        <f>AU2947*'Propiedades físicas'!$O$4+'Diseño reactor'!AV2947*'Propiedades físicas'!$O$5+'Diseño reactor'!AW2947*'Propiedades físicas'!$O$8+'Diseño reactor'!AX2947*'Propiedades físicas'!$O$9+'Diseño reactor'!AY2947*'Propiedades físicas'!$O$7+'Diseño reactor'!AZ2947*'Propiedades físicas'!$O$6</f>
        <v>0.15526030293874396</v>
      </c>
      <c r="BH2947" s="54">
        <f t="shared" si="1866"/>
        <v>41071.129330133852</v>
      </c>
      <c r="BI2947" s="34">
        <f t="shared" si="1886"/>
        <v>275.02536749051507</v>
      </c>
      <c r="BJ2947" s="27">
        <f t="shared" si="1867"/>
        <v>4799.6220210279962</v>
      </c>
      <c r="BK2947" s="34">
        <f t="shared" si="1868"/>
        <v>573.22366844328712</v>
      </c>
      <c r="BL2947" s="27">
        <f t="shared" si="1869"/>
        <v>105.82978103701103</v>
      </c>
      <c r="BM2947" s="34">
        <f t="shared" si="1870"/>
        <v>1.1054421768707483</v>
      </c>
      <c r="BN2947" s="45">
        <f t="shared" si="1871"/>
        <v>3280.7790916102822</v>
      </c>
      <c r="BO2947" s="45">
        <f t="shared" si="1872"/>
        <v>113.26831892740331</v>
      </c>
      <c r="BP2947" s="66">
        <f t="shared" si="1873"/>
        <v>6.6870224109600835</v>
      </c>
    </row>
    <row r="2948" spans="8:68">
      <c r="H2948" s="68">
        <v>2943</v>
      </c>
      <c r="I2948" s="31">
        <f>('Propiedades físicas'!$C$10*'Diseño reactor'!H2948)/1000</f>
        <v>2575.8468637482729</v>
      </c>
      <c r="J2948" s="31">
        <f t="shared" si="1851"/>
        <v>0.17702915744628017</v>
      </c>
      <c r="K2948" s="31">
        <f>(I2948*1000)/'Propiedades físicas'!$F$10</f>
        <v>16825.859956176548</v>
      </c>
      <c r="L2948" s="31">
        <f t="shared" si="1852"/>
        <v>2403.6942794537922</v>
      </c>
      <c r="M2948" s="31">
        <f t="shared" si="1853"/>
        <v>14422.165676722754</v>
      </c>
      <c r="N2948" s="31">
        <f t="shared" si="1854"/>
        <v>0.81674967021875378</v>
      </c>
      <c r="O2948" s="32">
        <f t="shared" si="1855"/>
        <v>4.9004980213125222</v>
      </c>
      <c r="P2948" s="33">
        <f t="shared" si="1856"/>
        <v>0.70809919541398347</v>
      </c>
      <c r="Q2948" s="31">
        <f t="shared" si="1857"/>
        <v>4.7754712804795076</v>
      </c>
      <c r="R2948" s="31">
        <f t="shared" si="1858"/>
        <v>9.419693278847506E-2</v>
      </c>
      <c r="S2948" s="31">
        <f t="shared" si="1859"/>
        <v>0.12502674083301465</v>
      </c>
      <c r="T2948" s="31">
        <f t="shared" si="1860"/>
        <v>1.2530818004346037E-2</v>
      </c>
      <c r="U2948" s="31">
        <f t="shared" si="1861"/>
        <v>1.9227240119491793E-3</v>
      </c>
      <c r="V2948" s="47">
        <f t="shared" si="1874"/>
        <v>7.0122444594394482E-4</v>
      </c>
      <c r="W2948" s="31">
        <f t="shared" si="1862"/>
        <v>0.13302787716543543</v>
      </c>
      <c r="X2948" s="34">
        <f>(S2948*H2948*'Propiedades físicas'!$F$5*60*24*365)/(1000000)</f>
        <v>56949.456698582144</v>
      </c>
      <c r="Y2948" s="34">
        <f>(U2948*H2948*'Propiedades físicas'!$F$7*60*24*365)/(1000000)</f>
        <v>273.88928460708041</v>
      </c>
      <c r="Z2948" s="31">
        <f t="shared" si="1875"/>
        <v>2083.9359321033535</v>
      </c>
      <c r="AA2948" s="31">
        <f t="shared" si="1876"/>
        <v>14054.211978451191</v>
      </c>
      <c r="AB2948" s="31">
        <f t="shared" si="1876"/>
        <v>277.2215731964821</v>
      </c>
      <c r="AC2948" s="31">
        <f t="shared" si="1876"/>
        <v>367.95369827156213</v>
      </c>
      <c r="AD2948" s="31">
        <f t="shared" si="1876"/>
        <v>36.878197386790383</v>
      </c>
      <c r="AE2948" s="31">
        <f t="shared" si="1877"/>
        <v>5.6585767671664344</v>
      </c>
      <c r="AF2948" s="31">
        <f t="shared" si="1878"/>
        <v>16825.859956176548</v>
      </c>
      <c r="AG2948" s="31">
        <f t="shared" si="1879"/>
        <v>0.1238531604049378</v>
      </c>
      <c r="AH2948" s="31">
        <f t="shared" si="1880"/>
        <v>0.83527451286625487</v>
      </c>
      <c r="AI2948" s="31">
        <f t="shared" si="1880"/>
        <v>1.6475923008899034E-2</v>
      </c>
      <c r="AJ2948" s="31">
        <f t="shared" si="1880"/>
        <v>2.1868344276602114E-2</v>
      </c>
      <c r="AK2948" s="31">
        <f t="shared" si="1880"/>
        <v>2.1917570622149917E-3</v>
      </c>
      <c r="AL2948" s="31">
        <f t="shared" si="1881"/>
        <v>3.3630238109103283E-4</v>
      </c>
      <c r="AM2948" s="31">
        <f t="shared" si="1882"/>
        <v>0.99999999999999978</v>
      </c>
      <c r="AN2948" s="31">
        <f>(Z2948*'Propiedades físicas'!$F$4)/1000</f>
        <v>1832.5715799730469</v>
      </c>
      <c r="AO2948" s="31">
        <f>(AA2948*'Propiedades físicas'!$F$6)/1000</f>
        <v>450.29695178957616</v>
      </c>
      <c r="AP2948" s="31">
        <f>(AB2948*'Propiedades físicas'!$F$9)/1000</f>
        <v>171.03184958356962</v>
      </c>
      <c r="AQ2948" s="31">
        <f>(AC2948*'Propiedades físicas'!$F$5)/1000</f>
        <v>108.35132553002691</v>
      </c>
      <c r="AR2948" s="31">
        <f>(AD2948*'Propiedades físicas'!$F$8)/1000</f>
        <v>13.074058537564923</v>
      </c>
      <c r="AS2948" s="31">
        <f>(AE2948*'Propiedades físicas'!$F$7)/1000</f>
        <v>0.52109833448835696</v>
      </c>
      <c r="AT2948" s="31">
        <f t="shared" si="1883"/>
        <v>2575.8468637482724</v>
      </c>
      <c r="AU2948" s="31">
        <f t="shared" si="1884"/>
        <v>0.71144430430400663</v>
      </c>
      <c r="AV2948" s="31">
        <f t="shared" si="1887"/>
        <v>0.17481510959635291</v>
      </c>
      <c r="AW2948" s="31">
        <f t="shared" si="1887"/>
        <v>6.639829874618039E-2</v>
      </c>
      <c r="AX2948" s="31">
        <f t="shared" si="1887"/>
        <v>4.2064350585018187E-2</v>
      </c>
      <c r="AY2948" s="31">
        <f t="shared" si="1887"/>
        <v>5.0756350160273351E-3</v>
      </c>
      <c r="AZ2948" s="31">
        <f t="shared" si="1888"/>
        <v>2.0230175241476697E-4</v>
      </c>
      <c r="BA2948" s="31">
        <f t="shared" si="1885"/>
        <v>1.0000000000000004</v>
      </c>
      <c r="BB2948" s="34">
        <f>AU2948*'Propiedades físicas'!$C$4+'Diseño reactor'!AV2948*'Propiedades físicas'!$C$5+'Diseño reactor'!AW2948*'Propiedades físicas'!$C$8+'Diseño reactor'!AX2948*'Propiedades físicas'!$C$9+'Diseño reactor'!AY2948*'Propiedades físicas'!$C$7+'Diseño reactor'!AZ2948*'Propiedades físicas'!$C$6</f>
        <v>875.2905831906296</v>
      </c>
      <c r="BC2948" s="45">
        <f>AU2948*'Propiedades físicas'!$L$4+'Diseño reactor'!AV2948*'Propiedades físicas'!$L$5+'Diseño reactor'!AW2948*'Propiedades físicas'!$L$8+AX2948*'Propiedades físicas'!$L$9+'Diseño reactor'!AY2948*'Propiedades físicas'!$L$7+'Diseño reactor'!AZ2948*'Propiedades físicas'!$L$6</f>
        <v>2.1340664362395314</v>
      </c>
      <c r="BD2948" s="29">
        <f t="shared" si="1864"/>
        <v>1.1633259948000334</v>
      </c>
      <c r="BE2948" s="58">
        <f t="shared" si="1865"/>
        <v>40.936310983498593</v>
      </c>
      <c r="BF2948" s="30">
        <f>AU2948*'Propiedades físicas'!$I$4+'Diseño reactor'!AV2948*'Propiedades físicas'!$I$5+'Diseño reactor'!AW2948*'Propiedades físicas'!$I$8+'Diseño reactor'!AX2948*'Propiedades físicas'!$I$9+'Diseño reactor'!AY2948*'Propiedades físicas'!$I$7+'Diseño reactor'!AZ2948*'Propiedades físicas'!$I$6</f>
        <v>2.0009228481889858E-2</v>
      </c>
      <c r="BG2948" s="24">
        <f>AU2948*'Propiedades físicas'!$O$4+'Diseño reactor'!AV2948*'Propiedades físicas'!$O$5+'Diseño reactor'!AW2948*'Propiedades físicas'!$O$8+'Diseño reactor'!AX2948*'Propiedades físicas'!$O$9+'Diseño reactor'!AY2948*'Propiedades físicas'!$O$7+'Diseño reactor'!AZ2948*'Propiedades físicas'!$O$6</f>
        <v>0.15526141649441841</v>
      </c>
      <c r="BH2948" s="54">
        <f t="shared" si="1866"/>
        <v>41071.078969914357</v>
      </c>
      <c r="BI2948" s="34">
        <f t="shared" si="1886"/>
        <v>275.02662208279099</v>
      </c>
      <c r="BJ2948" s="27">
        <f t="shared" si="1867"/>
        <v>4799.6253957704967</v>
      </c>
      <c r="BK2948" s="34">
        <f t="shared" si="1868"/>
        <v>573.22818276146995</v>
      </c>
      <c r="BL2948" s="27">
        <f t="shared" si="1869"/>
        <v>105.82993490807057</v>
      </c>
      <c r="BM2948" s="34">
        <f t="shared" si="1870"/>
        <v>1.1054421768707483</v>
      </c>
      <c r="BN2948" s="45">
        <f t="shared" si="1871"/>
        <v>3281.9858079359938</v>
      </c>
      <c r="BO2948" s="45">
        <f t="shared" si="1872"/>
        <v>113.2731377280187</v>
      </c>
      <c r="BP2948" s="66">
        <f t="shared" si="1873"/>
        <v>6.6870219445390626</v>
      </c>
    </row>
    <row r="2949" spans="8:68">
      <c r="H2949" s="68">
        <v>2944</v>
      </c>
      <c r="I2949" s="31">
        <f>('Propiedades físicas'!$C$10*'Diseño reactor'!H2949)/1000</f>
        <v>2576.7221090298726</v>
      </c>
      <c r="J2949" s="31">
        <f t="shared" si="1851"/>
        <v>0.17696902525964761</v>
      </c>
      <c r="K2949" s="31">
        <f>(I2949*1000)/'Propiedades físicas'!$F$10</f>
        <v>16831.577203868081</v>
      </c>
      <c r="L2949" s="31">
        <f t="shared" si="1852"/>
        <v>2404.5110291240112</v>
      </c>
      <c r="M2949" s="31">
        <f t="shared" si="1853"/>
        <v>14427.066174744068</v>
      </c>
      <c r="N2949" s="31">
        <f t="shared" si="1854"/>
        <v>0.81674967021875378</v>
      </c>
      <c r="O2949" s="32">
        <f t="shared" si="1855"/>
        <v>4.9004980213125231</v>
      </c>
      <c r="P2949" s="33">
        <f t="shared" si="1856"/>
        <v>0.70813119310059114</v>
      </c>
      <c r="Q2949" s="31">
        <f t="shared" si="1857"/>
        <v>4.7755134883140951</v>
      </c>
      <c r="R2949" s="31">
        <f t="shared" si="1858"/>
        <v>9.4173447016945827E-2</v>
      </c>
      <c r="S2949" s="31">
        <f t="shared" si="1859"/>
        <v>0.12498453299842875</v>
      </c>
      <c r="T2949" s="31">
        <f t="shared" si="1860"/>
        <v>1.25240043221676E-2</v>
      </c>
      <c r="U2949" s="31">
        <f t="shared" si="1861"/>
        <v>1.9210257790492407E-3</v>
      </c>
      <c r="V2949" s="47">
        <f t="shared" si="1874"/>
        <v>7.0125613297340088E-4</v>
      </c>
      <c r="W2949" s="31">
        <f t="shared" si="1862"/>
        <v>0.13298870030650992</v>
      </c>
      <c r="X2949" s="34">
        <f>(S2949*H2949*'Propiedades físicas'!$F$5*60*24*365)/(1000000)</f>
        <v>56949.575390583508</v>
      </c>
      <c r="Y2949" s="34">
        <f>(U2949*H2949*'Propiedades físicas'!$F$7*60*24*365)/(1000000)</f>
        <v>273.74035621814812</v>
      </c>
      <c r="Z2949" s="31">
        <f t="shared" si="1875"/>
        <v>2084.7382324881405</v>
      </c>
      <c r="AA2949" s="31">
        <f t="shared" si="1876"/>
        <v>14059.111709596697</v>
      </c>
      <c r="AB2949" s="31">
        <f t="shared" si="1876"/>
        <v>277.2466280178885</v>
      </c>
      <c r="AC2949" s="31">
        <f t="shared" si="1876"/>
        <v>367.95446514737426</v>
      </c>
      <c r="AD2949" s="31">
        <f t="shared" si="1876"/>
        <v>36.870668724461417</v>
      </c>
      <c r="AE2949" s="31">
        <f t="shared" si="1877"/>
        <v>5.6554998935209646</v>
      </c>
      <c r="AF2949" s="31">
        <f t="shared" si="1878"/>
        <v>16831.577203868081</v>
      </c>
      <c r="AG2949" s="31">
        <f t="shared" si="1879"/>
        <v>0.12385875709907</v>
      </c>
      <c r="AH2949" s="31">
        <f t="shared" si="1880"/>
        <v>0.83528189541059517</v>
      </c>
      <c r="AI2949" s="31">
        <f t="shared" si="1880"/>
        <v>1.6471815128185026E-2</v>
      </c>
      <c r="AJ2949" s="31">
        <f t="shared" si="1880"/>
        <v>2.1860961732262044E-2</v>
      </c>
      <c r="AK2949" s="31">
        <f t="shared" si="1880"/>
        <v>2.1905652855864354E-3</v>
      </c>
      <c r="AL2949" s="31">
        <f t="shared" si="1881"/>
        <v>3.3600534430138065E-4</v>
      </c>
      <c r="AM2949" s="31">
        <f t="shared" si="1882"/>
        <v>1.0000000000000002</v>
      </c>
      <c r="AN2949" s="31">
        <f>(Z2949*'Propiedades físicas'!$F$4)/1000</f>
        <v>1833.2771068854211</v>
      </c>
      <c r="AO2949" s="31">
        <f>(AA2949*'Propiedades físicas'!$F$6)/1000</f>
        <v>450.45393917547813</v>
      </c>
      <c r="AP2949" s="31">
        <f>(AB2949*'Propiedades físicas'!$F$9)/1000</f>
        <v>171.04730715563628</v>
      </c>
      <c r="AQ2949" s="31">
        <f>(AC2949*'Propiedades físicas'!$F$5)/1000</f>
        <v>108.35155135194732</v>
      </c>
      <c r="AR2949" s="31">
        <f>(AD2949*'Propiedades físicas'!$F$8)/1000</f>
        <v>13.071389476196057</v>
      </c>
      <c r="AS2949" s="31">
        <f>(AE2949*'Propiedades físicas'!$F$7)/1000</f>
        <v>0.52081498519434566</v>
      </c>
      <c r="AT2949" s="31">
        <f t="shared" si="1883"/>
        <v>2576.7221090298731</v>
      </c>
      <c r="AU2949" s="31">
        <f t="shared" si="1884"/>
        <v>0.71147645314986785</v>
      </c>
      <c r="AV2949" s="31">
        <f t="shared" si="1887"/>
        <v>0.17481665469353716</v>
      </c>
      <c r="AW2949" s="31">
        <f t="shared" si="1887"/>
        <v>6.6381743904869506E-2</v>
      </c>
      <c r="AX2949" s="31">
        <f t="shared" si="1887"/>
        <v>4.2050150061677123E-2</v>
      </c>
      <c r="AY2949" s="31">
        <f t="shared" si="1887"/>
        <v>5.0728751192798934E-3</v>
      </c>
      <c r="AZ2949" s="31">
        <f t="shared" si="1888"/>
        <v>2.0212307076855512E-4</v>
      </c>
      <c r="BA2949" s="31">
        <f t="shared" si="1885"/>
        <v>1</v>
      </c>
      <c r="BB2949" s="34">
        <f>AU2949*'Propiedades físicas'!$C$4+'Diseño reactor'!AV2949*'Propiedades físicas'!$C$5+'Diseño reactor'!AW2949*'Propiedades físicas'!$C$8+'Diseño reactor'!AX2949*'Propiedades físicas'!$C$9+'Diseño reactor'!AY2949*'Propiedades físicas'!$C$7+'Diseño reactor'!AZ2949*'Propiedades físicas'!$C$6</f>
        <v>875.29052220971198</v>
      </c>
      <c r="BC2949" s="45">
        <f>AU2949*'Propiedades físicas'!$L$4+'Diseño reactor'!AV2949*'Propiedades físicas'!$L$5+'Diseño reactor'!AW2949*'Propiedades físicas'!$L$8+AX2949*'Propiedades físicas'!$L$9+'Diseño reactor'!AY2949*'Propiedades físicas'!$L$7+'Diseño reactor'!AZ2949*'Propiedades físicas'!$L$6</f>
        <v>2.1340889953483724</v>
      </c>
      <c r="BD2949" s="29">
        <f t="shared" si="1864"/>
        <v>1.1629711813051786</v>
      </c>
      <c r="BE2949" s="58">
        <f t="shared" si="1865"/>
        <v>40.935930607656616</v>
      </c>
      <c r="BF2949" s="30">
        <f>AU2949*'Propiedades físicas'!$I$4+'Diseño reactor'!AV2949*'Propiedades físicas'!$I$5+'Diseño reactor'!AW2949*'Propiedades físicas'!$I$8+'Diseño reactor'!AX2949*'Propiedades físicas'!$I$9+'Diseño reactor'!AY2949*'Propiedades físicas'!$I$7+'Diseño reactor'!AZ2949*'Propiedades físicas'!$I$6</f>
        <v>2.0009251588244965E-2</v>
      </c>
      <c r="BG2949" s="24">
        <f>AU2949*'Propiedades físicas'!$O$4+'Diseño reactor'!AV2949*'Propiedades físicas'!$O$5+'Diseño reactor'!AW2949*'Propiedades físicas'!$O$8+'Diseño reactor'!AX2949*'Propiedades físicas'!$O$9+'Diseño reactor'!AY2949*'Propiedades físicas'!$O$7+'Diseño reactor'!AZ2949*'Propiedades físicas'!$O$6</f>
        <v>0.15526252938962409</v>
      </c>
      <c r="BH2949" s="54">
        <f t="shared" si="1866"/>
        <v>41071.028680315227</v>
      </c>
      <c r="BI2949" s="34">
        <f t="shared" si="1886"/>
        <v>275.02787560849941</v>
      </c>
      <c r="BJ2949" s="27">
        <f t="shared" si="1867"/>
        <v>4799.628769774763</v>
      </c>
      <c r="BK2949" s="34">
        <f t="shared" si="1868"/>
        <v>573.23269455879961</v>
      </c>
      <c r="BL2949" s="27">
        <f t="shared" si="1869"/>
        <v>105.83008869123211</v>
      </c>
      <c r="BM2949" s="34">
        <f t="shared" si="1870"/>
        <v>1.1054421768707483</v>
      </c>
      <c r="BN2949" s="45">
        <f t="shared" si="1871"/>
        <v>3283.1925331699495</v>
      </c>
      <c r="BO2949" s="45">
        <f t="shared" si="1872"/>
        <v>113.27795369061558</v>
      </c>
      <c r="BP2949" s="66">
        <f t="shared" si="1873"/>
        <v>6.6870214786586546</v>
      </c>
    </row>
    <row r="2950" spans="8:68">
      <c r="H2950" s="68">
        <v>2945</v>
      </c>
      <c r="I2950" s="31">
        <f>('Propiedades físicas'!$C$10*'Diseño reactor'!H2950)/1000</f>
        <v>2577.5973543114728</v>
      </c>
      <c r="J2950" s="31">
        <f t="shared" si="1851"/>
        <v>0.1769089339098141</v>
      </c>
      <c r="K2950" s="31">
        <f>(I2950*1000)/'Propiedades físicas'!$F$10</f>
        <v>16837.29445155961</v>
      </c>
      <c r="L2950" s="31">
        <f t="shared" si="1852"/>
        <v>2405.3277787942297</v>
      </c>
      <c r="M2950" s="31">
        <f t="shared" si="1853"/>
        <v>14431.966672765378</v>
      </c>
      <c r="N2950" s="31">
        <f t="shared" si="1854"/>
        <v>0.81674967021875378</v>
      </c>
      <c r="O2950" s="32">
        <f t="shared" si="1855"/>
        <v>4.9004980213125222</v>
      </c>
      <c r="P2950" s="33">
        <f t="shared" si="1856"/>
        <v>0.70816317194603839</v>
      </c>
      <c r="Q2950" s="31">
        <f t="shared" si="1857"/>
        <v>4.7755556677911866</v>
      </c>
      <c r="R2950" s="31">
        <f t="shared" si="1858"/>
        <v>9.4149972569592233E-2</v>
      </c>
      <c r="S2950" s="31">
        <f t="shared" si="1859"/>
        <v>0.12494235352133611</v>
      </c>
      <c r="T2950" s="31">
        <f t="shared" si="1860"/>
        <v>1.2517196157625688E-2</v>
      </c>
      <c r="U2950" s="31">
        <f t="shared" si="1861"/>
        <v>1.9193295454975063E-3</v>
      </c>
      <c r="V2950" s="47">
        <f t="shared" si="1874"/>
        <v>7.0128780134462063E-4</v>
      </c>
      <c r="W2950" s="31">
        <f t="shared" si="1862"/>
        <v>0.13294954651604846</v>
      </c>
      <c r="X2950" s="34">
        <f>(S2950*H2950*'Propiedades físicas'!$F$5*60*24*365)/(1000000)</f>
        <v>56949.693942847422</v>
      </c>
      <c r="Y2950" s="34">
        <f>(U2950*H2950*'Propiedades físicas'!$F$7*60*24*365)/(1000000)</f>
        <v>273.59154842960436</v>
      </c>
      <c r="Z2950" s="31">
        <f t="shared" si="1875"/>
        <v>2085.5405413810831</v>
      </c>
      <c r="AA2950" s="31">
        <f t="shared" si="1876"/>
        <v>14064.011441645045</v>
      </c>
      <c r="AB2950" s="31">
        <f t="shared" si="1876"/>
        <v>277.27166921744913</v>
      </c>
      <c r="AC2950" s="31">
        <f t="shared" si="1876"/>
        <v>367.95523112033482</v>
      </c>
      <c r="AD2950" s="31">
        <f t="shared" si="1876"/>
        <v>36.863142684207652</v>
      </c>
      <c r="AE2950" s="31">
        <f t="shared" si="1877"/>
        <v>5.652425511490156</v>
      </c>
      <c r="AF2950" s="31">
        <f t="shared" si="1878"/>
        <v>16837.29445155961</v>
      </c>
      <c r="AG2950" s="31">
        <f t="shared" si="1879"/>
        <v>0.12386435049770737</v>
      </c>
      <c r="AH2950" s="31">
        <f t="shared" si="1880"/>
        <v>0.83528927299494482</v>
      </c>
      <c r="AI2950" s="31">
        <f t="shared" si="1880"/>
        <v>1.6467709228175073E-2</v>
      </c>
      <c r="AJ2950" s="31">
        <f t="shared" si="1880"/>
        <v>2.1853584147912299E-2</v>
      </c>
      <c r="AK2950" s="31">
        <f t="shared" si="1880"/>
        <v>2.1893744740440219E-3</v>
      </c>
      <c r="AL2950" s="31">
        <f t="shared" si="1881"/>
        <v>3.3570865721639626E-4</v>
      </c>
      <c r="AM2950" s="31">
        <f t="shared" si="1882"/>
        <v>1</v>
      </c>
      <c r="AN2950" s="31">
        <f>(Z2950*'Propiedades físicas'!$F$4)/1000</f>
        <v>1833.982641279697</v>
      </c>
      <c r="AO2950" s="31">
        <f>(AA2950*'Propiedades físicas'!$F$6)/1000</f>
        <v>450.6109265903072</v>
      </c>
      <c r="AP2950" s="31">
        <f>(AB2950*'Propiedades físicas'!$F$9)/1000</f>
        <v>171.06275632370523</v>
      </c>
      <c r="AQ2950" s="31">
        <f>(AC2950*'Propiedades físicas'!$F$5)/1000</f>
        <v>108.35177690800501</v>
      </c>
      <c r="AR2950" s="31">
        <f>(AD2950*'Propiedades físicas'!$F$8)/1000</f>
        <v>13.068721344405292</v>
      </c>
      <c r="AS2950" s="31">
        <f>(AE2950*'Propiedades físicas'!$F$7)/1000</f>
        <v>0.52053186535312856</v>
      </c>
      <c r="AT2950" s="31">
        <f t="shared" si="1883"/>
        <v>2577.5973543114728</v>
      </c>
      <c r="AU2950" s="31">
        <f t="shared" si="1884"/>
        <v>0.71150858306556186</v>
      </c>
      <c r="AV2950" s="31">
        <f t="shared" si="1887"/>
        <v>0.17481819875264198</v>
      </c>
      <c r="AW2950" s="31">
        <f t="shared" si="1887"/>
        <v>6.6365197045835531E-2</v>
      </c>
      <c r="AX2950" s="31">
        <f t="shared" si="1887"/>
        <v>4.2035959079011358E-2</v>
      </c>
      <c r="AY2950" s="31">
        <f t="shared" si="1887"/>
        <v>5.0701174574630976E-3</v>
      </c>
      <c r="AZ2950" s="31">
        <f t="shared" si="1888"/>
        <v>2.0194459948620367E-4</v>
      </c>
      <c r="BA2950" s="31">
        <f t="shared" si="1885"/>
        <v>1.0000000000000002</v>
      </c>
      <c r="BB2950" s="34">
        <f>AU2950*'Propiedades físicas'!$C$4+'Diseño reactor'!AV2950*'Propiedades físicas'!$C$5+'Diseño reactor'!AW2950*'Propiedades físicas'!$C$8+'Diseño reactor'!AX2950*'Propiedades físicas'!$C$9+'Diseño reactor'!AY2950*'Propiedades físicas'!$C$7+'Diseño reactor'!AZ2950*'Propiedades físicas'!$C$6</f>
        <v>875.29046129945868</v>
      </c>
      <c r="BC2950" s="45">
        <f>AU2950*'Propiedades físicas'!$L$4+'Diseño reactor'!AV2950*'Propiedades físicas'!$L$5+'Diseño reactor'!AW2950*'Propiedades físicas'!$L$8+AX2950*'Propiedades físicas'!$L$9+'Diseño reactor'!AY2950*'Propiedades físicas'!$L$7+'Diseño reactor'!AZ2950*'Propiedades físicas'!$L$6</f>
        <v>2.1341115406938793</v>
      </c>
      <c r="BD2950" s="29">
        <f t="shared" si="1864"/>
        <v>1.1626165843969674</v>
      </c>
      <c r="BE2950" s="58">
        <f t="shared" si="1865"/>
        <v>40.935550466247768</v>
      </c>
      <c r="BF2950" s="30">
        <f>AU2950*'Propiedades físicas'!$I$4+'Diseño reactor'!AV2950*'Propiedades físicas'!$I$5+'Diseño reactor'!AW2950*'Propiedades físicas'!$I$8+'Diseño reactor'!AX2950*'Propiedades físicas'!$I$9+'Diseño reactor'!AY2950*'Propiedades físicas'!$I$7+'Diseño reactor'!AZ2950*'Propiedades físicas'!$I$6</f>
        <v>2.0009274661916758E-2</v>
      </c>
      <c r="BG2950" s="24">
        <f>AU2950*'Propiedades físicas'!$O$4+'Diseño reactor'!AV2950*'Propiedades físicas'!$O$5+'Diseño reactor'!AW2950*'Propiedades físicas'!$O$8+'Diseño reactor'!AX2950*'Propiedades físicas'!$O$9+'Diseño reactor'!AY2950*'Propiedades físicas'!$O$7+'Diseño reactor'!AZ2950*'Propiedades físicas'!$O$6</f>
        <v>0.15526364162494161</v>
      </c>
      <c r="BH2950" s="54">
        <f t="shared" si="1866"/>
        <v>41070.978461233673</v>
      </c>
      <c r="BI2950" s="34">
        <f t="shared" si="1886"/>
        <v>275.02912806890208</v>
      </c>
      <c r="BJ2950" s="27">
        <f t="shared" si="1867"/>
        <v>4799.6321430402395</v>
      </c>
      <c r="BK2950" s="34">
        <f t="shared" si="1868"/>
        <v>573.23720383734633</v>
      </c>
      <c r="BL2950" s="27">
        <f t="shared" si="1869"/>
        <v>105.83024238656952</v>
      </c>
      <c r="BM2950" s="34">
        <f t="shared" si="1870"/>
        <v>1.1054421768707483</v>
      </c>
      <c r="BN2950" s="45">
        <f t="shared" si="1871"/>
        <v>3284.3992673040898</v>
      </c>
      <c r="BO2950" s="45">
        <f t="shared" si="1872"/>
        <v>113.28276681770043</v>
      </c>
      <c r="BP2950" s="66">
        <f t="shared" si="1873"/>
        <v>6.6870210133181063</v>
      </c>
    </row>
    <row r="2951" spans="8:68">
      <c r="H2951" s="68">
        <v>2946</v>
      </c>
      <c r="I2951" s="31">
        <f>('Propiedades físicas'!$C$10*'Diseño reactor'!H2951)/1000</f>
        <v>2578.4725995930726</v>
      </c>
      <c r="J2951" s="31">
        <f t="shared" si="1851"/>
        <v>0.17684888335519433</v>
      </c>
      <c r="K2951" s="31">
        <f>(I2951*1000)/'Propiedades físicas'!$F$10</f>
        <v>16843.011699251143</v>
      </c>
      <c r="L2951" s="31">
        <f t="shared" si="1852"/>
        <v>2406.1445284644487</v>
      </c>
      <c r="M2951" s="31">
        <f t="shared" si="1853"/>
        <v>14436.867170786692</v>
      </c>
      <c r="N2951" s="31">
        <f t="shared" si="1854"/>
        <v>0.81674967021875378</v>
      </c>
      <c r="O2951" s="32">
        <f t="shared" si="1855"/>
        <v>4.9004980213125231</v>
      </c>
      <c r="P2951" s="33">
        <f t="shared" si="1856"/>
        <v>0.70819513196696171</v>
      </c>
      <c r="Q2951" s="31">
        <f t="shared" si="1857"/>
        <v>4.7755978189392136</v>
      </c>
      <c r="R2951" s="31">
        <f t="shared" si="1858"/>
        <v>9.4126509438626438E-2</v>
      </c>
      <c r="S2951" s="31">
        <f t="shared" si="1859"/>
        <v>0.1249002023733105</v>
      </c>
      <c r="T2951" s="31">
        <f t="shared" si="1860"/>
        <v>1.251039350481324E-2</v>
      </c>
      <c r="U2951" s="31">
        <f t="shared" si="1861"/>
        <v>1.9176353083525249E-3</v>
      </c>
      <c r="V2951" s="47">
        <f t="shared" si="1874"/>
        <v>7.0131945107407864E-4</v>
      </c>
      <c r="W2951" s="31">
        <f t="shared" si="1862"/>
        <v>0.13291041577368198</v>
      </c>
      <c r="X2951" s="34">
        <f>(S2951*H2951*'Propiedades físicas'!$F$5*60*24*365)/(1000000)</f>
        <v>56949.81235557959</v>
      </c>
      <c r="Y2951" s="34">
        <f>(U2951*H2951*'Propiedades físicas'!$F$7*60*24*365)/(1000000)</f>
        <v>273.44286111233691</v>
      </c>
      <c r="Z2951" s="31">
        <f t="shared" si="1875"/>
        <v>2086.3428587746694</v>
      </c>
      <c r="AA2951" s="31">
        <f t="shared" si="1876"/>
        <v>14068.911174594923</v>
      </c>
      <c r="AB2951" s="31">
        <f t="shared" si="1876"/>
        <v>277.29669680619349</v>
      </c>
      <c r="AC2951" s="31">
        <f t="shared" si="1876"/>
        <v>367.95599619177273</v>
      </c>
      <c r="AD2951" s="31">
        <f t="shared" si="1876"/>
        <v>36.855619265179804</v>
      </c>
      <c r="AE2951" s="31">
        <f t="shared" si="1877"/>
        <v>5.649353618406538</v>
      </c>
      <c r="AF2951" s="31">
        <f t="shared" si="1878"/>
        <v>16843.011699251147</v>
      </c>
      <c r="AG2951" s="31">
        <f t="shared" si="1879"/>
        <v>0.12386994060375971</v>
      </c>
      <c r="AH2951" s="31">
        <f t="shared" si="1880"/>
        <v>0.83529664562427619</v>
      </c>
      <c r="AI2951" s="31">
        <f t="shared" si="1880"/>
        <v>1.6463605307506988E-2</v>
      </c>
      <c r="AJ2951" s="31">
        <f t="shared" si="1880"/>
        <v>2.184621151858087E-2</v>
      </c>
      <c r="AK2951" s="31">
        <f t="shared" si="1880"/>
        <v>2.188184626554551E-3</v>
      </c>
      <c r="AL2951" s="31">
        <f t="shared" si="1881"/>
        <v>3.3541231932159216E-4</v>
      </c>
      <c r="AM2951" s="31">
        <f t="shared" si="1882"/>
        <v>0.99999999999999989</v>
      </c>
      <c r="AN2951" s="31">
        <f>(Z2951*'Propiedades físicas'!$F$4)/1000</f>
        <v>1834.6881831492688</v>
      </c>
      <c r="AO2951" s="31">
        <f>(AA2951*'Propiedades físicas'!$F$6)/1000</f>
        <v>450.76791403402132</v>
      </c>
      <c r="AP2951" s="31">
        <f>(AB2951*'Propiedades físicas'!$F$9)/1000</f>
        <v>171.07819709458107</v>
      </c>
      <c r="AQ2951" s="31">
        <f>(AC2951*'Propiedades físicas'!$F$5)/1000</f>
        <v>108.35200219859132</v>
      </c>
      <c r="AR2951" s="31">
        <f>(AD2951*'Propiedades físicas'!$F$8)/1000</f>
        <v>13.06605414189154</v>
      </c>
      <c r="AS2951" s="31">
        <f>(AE2951*'Propiedades físicas'!$F$7)/1000</f>
        <v>0.52024897471905807</v>
      </c>
      <c r="AT2951" s="31">
        <f t="shared" si="1883"/>
        <v>2578.472599593073</v>
      </c>
      <c r="AU2951" s="31">
        <f t="shared" si="1884"/>
        <v>0.71154069406780351</v>
      </c>
      <c r="AV2951" s="31">
        <f t="shared" si="1887"/>
        <v>0.1748197417747081</v>
      </c>
      <c r="AW2951" s="31">
        <f t="shared" si="1887"/>
        <v>6.6348658163588842E-2</v>
      </c>
      <c r="AX2951" s="31">
        <f t="shared" si="1887"/>
        <v>4.2021777627457089E-2</v>
      </c>
      <c r="AY2951" s="31">
        <f t="shared" si="1887"/>
        <v>5.0673620281842767E-3</v>
      </c>
      <c r="AZ2951" s="31">
        <f t="shared" si="1888"/>
        <v>2.0176633825822398E-4</v>
      </c>
      <c r="BA2951" s="31">
        <f t="shared" si="1885"/>
        <v>1</v>
      </c>
      <c r="BB2951" s="34">
        <f>AU2951*'Propiedades físicas'!$C$4+'Diseño reactor'!AV2951*'Propiedades físicas'!$C$5+'Diseño reactor'!AW2951*'Propiedades físicas'!$C$8+'Diseño reactor'!AX2951*'Propiedades físicas'!$C$9+'Diseño reactor'!AY2951*'Propiedades físicas'!$C$7+'Diseño reactor'!AZ2951*'Propiedades físicas'!$C$6</f>
        <v>875.29040045977058</v>
      </c>
      <c r="BC2951" s="45">
        <f>AU2951*'Propiedades físicas'!$L$4+'Diseño reactor'!AV2951*'Propiedades físicas'!$L$5+'Diseño reactor'!AW2951*'Propiedades físicas'!$L$8+AX2951*'Propiedades físicas'!$L$9+'Diseño reactor'!AY2951*'Propiedades físicas'!$L$7+'Diseño reactor'!AZ2951*'Propiedades físicas'!$L$6</f>
        <v>2.134134072288588</v>
      </c>
      <c r="BD2951" s="29">
        <f t="shared" si="1864"/>
        <v>1.1622622038769812</v>
      </c>
      <c r="BE2951" s="58">
        <f t="shared" si="1865"/>
        <v>40.93517055905501</v>
      </c>
      <c r="BF2951" s="30">
        <f>AU2951*'Propiedades físicas'!$I$4+'Diseño reactor'!AV2951*'Propiedades físicas'!$I$5+'Diseño reactor'!AW2951*'Propiedades físicas'!$I$8+'Diseño reactor'!AX2951*'Propiedades físicas'!$I$9+'Diseño reactor'!AY2951*'Propiedades físicas'!$I$7+'Diseño reactor'!AZ2951*'Propiedades físicas'!$I$6</f>
        <v>2.0009297702952691E-2</v>
      </c>
      <c r="BG2951" s="24">
        <f>AU2951*'Propiedades físicas'!$O$4+'Diseño reactor'!AV2951*'Propiedades físicas'!$O$5+'Diseño reactor'!AW2951*'Propiedades físicas'!$O$8+'Diseño reactor'!AX2951*'Propiedades físicas'!$O$9+'Diseño reactor'!AY2951*'Propiedades físicas'!$O$7+'Diseño reactor'!AZ2951*'Propiedades físicas'!$O$6</f>
        <v>0.15526475320095096</v>
      </c>
      <c r="BH2951" s="54">
        <f t="shared" si="1866"/>
        <v>41070.928312567157</v>
      </c>
      <c r="BI2951" s="34">
        <f t="shared" si="1886"/>
        <v>275.03037946525762</v>
      </c>
      <c r="BJ2951" s="27">
        <f t="shared" si="1867"/>
        <v>4799.635515566355</v>
      </c>
      <c r="BK2951" s="34">
        <f t="shared" si="1868"/>
        <v>573.24171059917614</v>
      </c>
      <c r="BL2951" s="27">
        <f t="shared" si="1869"/>
        <v>105.83039599415659</v>
      </c>
      <c r="BM2951" s="34">
        <f t="shared" si="1870"/>
        <v>1.1054421768707483</v>
      </c>
      <c r="BN2951" s="45">
        <f t="shared" si="1871"/>
        <v>3285.6060103303657</v>
      </c>
      <c r="BO2951" s="45">
        <f t="shared" si="1872"/>
        <v>113.28757711177661</v>
      </c>
      <c r="BP2951" s="66">
        <f t="shared" si="1873"/>
        <v>6.6870205485166592</v>
      </c>
    </row>
    <row r="2952" spans="8:68">
      <c r="H2952" s="68">
        <v>2947</v>
      </c>
      <c r="I2952" s="31">
        <f>('Propiedades físicas'!$C$10*'Diseño reactor'!H2952)/1000</f>
        <v>2579.3478448746723</v>
      </c>
      <c r="J2952" s="31">
        <f t="shared" si="1851"/>
        <v>0.17678887355425943</v>
      </c>
      <c r="K2952" s="31">
        <f>(I2952*1000)/'Propiedades físicas'!$F$10</f>
        <v>16848.728946942672</v>
      </c>
      <c r="L2952" s="31">
        <f t="shared" si="1852"/>
        <v>2406.9612781346673</v>
      </c>
      <c r="M2952" s="31">
        <f t="shared" si="1853"/>
        <v>14441.767668808005</v>
      </c>
      <c r="N2952" s="31">
        <f t="shared" si="1854"/>
        <v>0.81674967021875378</v>
      </c>
      <c r="O2952" s="32">
        <f t="shared" si="1855"/>
        <v>4.9004980213125231</v>
      </c>
      <c r="P2952" s="33">
        <f t="shared" si="1856"/>
        <v>0.7082270731799778</v>
      </c>
      <c r="Q2952" s="31">
        <f t="shared" si="1857"/>
        <v>4.7756399417865598</v>
      </c>
      <c r="R2952" s="31">
        <f t="shared" si="1858"/>
        <v>9.4103057616267055E-2</v>
      </c>
      <c r="S2952" s="31">
        <f t="shared" si="1859"/>
        <v>0.12485807952596314</v>
      </c>
      <c r="T2952" s="31">
        <f t="shared" si="1860"/>
        <v>1.2503596357830996E-2</v>
      </c>
      <c r="U2952" s="31">
        <f t="shared" si="1861"/>
        <v>1.9159430646780344E-3</v>
      </c>
      <c r="V2952" s="47">
        <f t="shared" si="1874"/>
        <v>7.0135108217823049E-4</v>
      </c>
      <c r="W2952" s="31">
        <f t="shared" si="1862"/>
        <v>0.13287130805906536</v>
      </c>
      <c r="X2952" s="34">
        <f>(S2952*H2952*'Propiedades físicas'!$F$5*60*24*365)/(1000000)</f>
        <v>56949.930628985159</v>
      </c>
      <c r="Y2952" s="34">
        <f>(U2952*H2952*'Propiedades físicas'!$F$7*60*24*365)/(1000000)</f>
        <v>273.29429413740439</v>
      </c>
      <c r="Z2952" s="31">
        <f t="shared" si="1875"/>
        <v>2087.1451846613945</v>
      </c>
      <c r="AA2952" s="31">
        <f t="shared" si="1876"/>
        <v>14073.810908444992</v>
      </c>
      <c r="AB2952" s="31">
        <f t="shared" si="1876"/>
        <v>277.32171079513898</v>
      </c>
      <c r="AC2952" s="31">
        <f t="shared" si="1876"/>
        <v>367.95676036301342</v>
      </c>
      <c r="AD2952" s="31">
        <f t="shared" si="1876"/>
        <v>36.848098466527944</v>
      </c>
      <c r="AE2952" s="31">
        <f t="shared" si="1877"/>
        <v>5.6462842116061678</v>
      </c>
      <c r="AF2952" s="31">
        <f t="shared" si="1878"/>
        <v>16848.728946942672</v>
      </c>
      <c r="AG2952" s="31">
        <f t="shared" si="1879"/>
        <v>0.12387552742013352</v>
      </c>
      <c r="AH2952" s="31">
        <f t="shared" si="1880"/>
        <v>0.83530401330355486</v>
      </c>
      <c r="AI2952" s="31">
        <f t="shared" si="1880"/>
        <v>1.6459503364819758E-2</v>
      </c>
      <c r="AJ2952" s="31">
        <f t="shared" si="1880"/>
        <v>2.1838843839302305E-2</v>
      </c>
      <c r="AK2952" s="31">
        <f t="shared" si="1880"/>
        <v>2.1869957420861891E-3</v>
      </c>
      <c r="AL2952" s="31">
        <f t="shared" si="1881"/>
        <v>3.3511633010338906E-4</v>
      </c>
      <c r="AM2952" s="31">
        <f t="shared" si="1882"/>
        <v>1</v>
      </c>
      <c r="AN2952" s="31">
        <f>(Z2952*'Propiedades físicas'!$F$4)/1000</f>
        <v>1835.3937324875371</v>
      </c>
      <c r="AO2952" s="31">
        <f>(AA2952*'Propiedades físicas'!$F$6)/1000</f>
        <v>450.9249015065775</v>
      </c>
      <c r="AP2952" s="31">
        <f>(AB2952*'Propiedades físicas'!$F$9)/1000</f>
        <v>171.09362947506096</v>
      </c>
      <c r="AQ2952" s="31">
        <f>(AC2952*'Propiedades físicas'!$F$5)/1000</f>
        <v>108.35222722409657</v>
      </c>
      <c r="AR2952" s="31">
        <f>(AD2952*'Propiedades físicas'!$F$8)/1000</f>
        <v>13.063387868353482</v>
      </c>
      <c r="AS2952" s="31">
        <f>(AE2952*'Propiedades físicas'!$F$7)/1000</f>
        <v>0.51996631304681207</v>
      </c>
      <c r="AT2952" s="31">
        <f t="shared" si="1883"/>
        <v>2579.3478448746728</v>
      </c>
      <c r="AU2952" s="31">
        <f t="shared" si="1884"/>
        <v>0.71157278617328812</v>
      </c>
      <c r="AV2952" s="31">
        <f t="shared" si="1887"/>
        <v>0.17482128376077458</v>
      </c>
      <c r="AW2952" s="31">
        <f t="shared" si="1887"/>
        <v>6.6332127252644438E-2</v>
      </c>
      <c r="AX2952" s="31">
        <f t="shared" si="1887"/>
        <v>4.2007605697463139E-2</v>
      </c>
      <c r="AY2952" s="31">
        <f t="shared" si="1887"/>
        <v>5.0646088290539253E-3</v>
      </c>
      <c r="AZ2952" s="31">
        <f t="shared" si="1888"/>
        <v>2.0158828677567395E-4</v>
      </c>
      <c r="BA2952" s="31">
        <f t="shared" si="1885"/>
        <v>0.99999999999999978</v>
      </c>
      <c r="BB2952" s="34">
        <f>AU2952*'Propiedades físicas'!$C$4+'Diseño reactor'!AV2952*'Propiedades físicas'!$C$5+'Diseño reactor'!AW2952*'Propiedades físicas'!$C$8+'Diseño reactor'!AX2952*'Propiedades físicas'!$C$9+'Diseño reactor'!AY2952*'Propiedades físicas'!$C$7+'Diseño reactor'!AZ2952*'Propiedades físicas'!$C$6</f>
        <v>875.29033969054854</v>
      </c>
      <c r="BC2952" s="45">
        <f>AU2952*'Propiedades físicas'!$L$4+'Diseño reactor'!AV2952*'Propiedades físicas'!$L$5+'Diseño reactor'!AW2952*'Propiedades físicas'!$L$8+AX2952*'Propiedades físicas'!$L$9+'Diseño reactor'!AY2952*'Propiedades físicas'!$L$7+'Diseño reactor'!AZ2952*'Propiedades físicas'!$L$6</f>
        <v>2.1341565901450199</v>
      </c>
      <c r="BD2952" s="29">
        <f t="shared" si="1864"/>
        <v>1.1619080395470467</v>
      </c>
      <c r="BE2952" s="58">
        <f t="shared" si="1865"/>
        <v>40.93479088586156</v>
      </c>
      <c r="BF2952" s="30">
        <f>AU2952*'Propiedades físicas'!$I$4+'Diseño reactor'!AV2952*'Propiedades físicas'!$I$5+'Diseño reactor'!AW2952*'Propiedades físicas'!$I$8+'Diseño reactor'!AX2952*'Propiedades físicas'!$I$9+'Diseño reactor'!AY2952*'Propiedades físicas'!$I$7+'Diseño reactor'!AZ2952*'Propiedades físicas'!$I$6</f>
        <v>2.0009320711400158E-2</v>
      </c>
      <c r="BG2952" s="24">
        <f>AU2952*'Propiedades físicas'!$O$4+'Diseño reactor'!AV2952*'Propiedades físicas'!$O$5+'Diseño reactor'!AW2952*'Propiedades físicas'!$O$8+'Diseño reactor'!AX2952*'Propiedades físicas'!$O$9+'Diseño reactor'!AY2952*'Propiedades físicas'!$O$7+'Diseño reactor'!AZ2952*'Propiedades físicas'!$O$6</f>
        <v>0.1552658641182314</v>
      </c>
      <c r="BH2952" s="54">
        <f t="shared" si="1866"/>
        <v>41070.878234213254</v>
      </c>
      <c r="BI2952" s="34">
        <f t="shared" si="1886"/>
        <v>275.0316297988237</v>
      </c>
      <c r="BJ2952" s="27">
        <f t="shared" si="1867"/>
        <v>4799.6388873525593</v>
      </c>
      <c r="BK2952" s="34">
        <f t="shared" si="1868"/>
        <v>573.2462148463552</v>
      </c>
      <c r="BL2952" s="27">
        <f t="shared" si="1869"/>
        <v>105.83054951406709</v>
      </c>
      <c r="BM2952" s="34">
        <f t="shared" si="1870"/>
        <v>1.1054421768707483</v>
      </c>
      <c r="BN2952" s="45">
        <f t="shared" si="1871"/>
        <v>3286.8127622407346</v>
      </c>
      <c r="BO2952" s="45">
        <f t="shared" si="1872"/>
        <v>113.2923845753446</v>
      </c>
      <c r="BP2952" s="66">
        <f t="shared" si="1873"/>
        <v>6.6870200842535565</v>
      </c>
    </row>
    <row r="2953" spans="8:68">
      <c r="H2953" s="68">
        <v>2948</v>
      </c>
      <c r="I2953" s="31">
        <f>('Propiedades físicas'!$C$10*'Diseño reactor'!H2953)/1000</f>
        <v>2580.2230901562721</v>
      </c>
      <c r="J2953" s="31">
        <f t="shared" si="1851"/>
        <v>0.17672890446553682</v>
      </c>
      <c r="K2953" s="31">
        <f>(I2953*1000)/'Propiedades físicas'!$F$10</f>
        <v>16854.446194634205</v>
      </c>
      <c r="L2953" s="31">
        <f t="shared" si="1852"/>
        <v>2407.7780278048863</v>
      </c>
      <c r="M2953" s="31">
        <f t="shared" si="1853"/>
        <v>14446.668166829319</v>
      </c>
      <c r="N2953" s="31">
        <f t="shared" si="1854"/>
        <v>0.81674967021875378</v>
      </c>
      <c r="O2953" s="32">
        <f t="shared" si="1855"/>
        <v>4.9004980213125231</v>
      </c>
      <c r="P2953" s="33">
        <f t="shared" si="1856"/>
        <v>0.70825899560168404</v>
      </c>
      <c r="Q2953" s="31">
        <f t="shared" si="1857"/>
        <v>4.7756820363615793</v>
      </c>
      <c r="R2953" s="31">
        <f t="shared" si="1858"/>
        <v>9.407961709473929E-2</v>
      </c>
      <c r="S2953" s="31">
        <f t="shared" si="1859"/>
        <v>0.1248159849509432</v>
      </c>
      <c r="T2953" s="31">
        <f t="shared" si="1860"/>
        <v>1.2496804710787519E-2</v>
      </c>
      <c r="U2953" s="31">
        <f t="shared" si="1861"/>
        <v>1.914252811542955E-3</v>
      </c>
      <c r="V2953" s="47">
        <f t="shared" si="1874"/>
        <v>7.0138269467351236E-4</v>
      </c>
      <c r="W2953" s="31">
        <f t="shared" si="1862"/>
        <v>0.13283222335187747</v>
      </c>
      <c r="X2953" s="34">
        <f>(S2953*H2953*'Propiedades físicas'!$F$5*60*24*365)/(1000000)</f>
        <v>56950.048763268962</v>
      </c>
      <c r="Y2953" s="34">
        <f>(U2953*H2953*'Propiedades físicas'!$F$7*60*24*365)/(1000000)</f>
        <v>273.14584737603599</v>
      </c>
      <c r="Z2953" s="31">
        <f t="shared" si="1875"/>
        <v>2087.9475190337644</v>
      </c>
      <c r="AA2953" s="31">
        <f t="shared" si="1876"/>
        <v>14078.710643193936</v>
      </c>
      <c r="AB2953" s="31">
        <f t="shared" si="1876"/>
        <v>277.34671119529145</v>
      </c>
      <c r="AC2953" s="31">
        <f t="shared" si="1876"/>
        <v>367.95752363538054</v>
      </c>
      <c r="AD2953" s="31">
        <f t="shared" si="1876"/>
        <v>36.840580287401608</v>
      </c>
      <c r="AE2953" s="31">
        <f t="shared" si="1877"/>
        <v>5.6432172884286311</v>
      </c>
      <c r="AF2953" s="31">
        <f t="shared" si="1878"/>
        <v>16854.446194634202</v>
      </c>
      <c r="AG2953" s="31">
        <f t="shared" si="1879"/>
        <v>0.1238811109497318</v>
      </c>
      <c r="AH2953" s="31">
        <f t="shared" si="1880"/>
        <v>0.83531137603773942</v>
      </c>
      <c r="AI2953" s="31">
        <f t="shared" si="1880"/>
        <v>1.6455403398753489E-2</v>
      </c>
      <c r="AJ2953" s="31">
        <f t="shared" si="1880"/>
        <v>2.1831481105117762E-2</v>
      </c>
      <c r="AK2953" s="31">
        <f t="shared" si="1880"/>
        <v>2.1858078196084671E-3</v>
      </c>
      <c r="AL2953" s="31">
        <f t="shared" si="1881"/>
        <v>3.3482068904911344E-4</v>
      </c>
      <c r="AM2953" s="31">
        <f t="shared" si="1882"/>
        <v>1</v>
      </c>
      <c r="AN2953" s="31">
        <f>(Z2953*'Propiedades físicas'!$F$4)/1000</f>
        <v>1836.0992892879117</v>
      </c>
      <c r="AO2953" s="31">
        <f>(AA2953*'Propiedades físicas'!$F$6)/1000</f>
        <v>451.08188900793368</v>
      </c>
      <c r="AP2953" s="31">
        <f>(AB2953*'Propiedades físicas'!$F$9)/1000</f>
        <v>171.10905347193503</v>
      </c>
      <c r="AQ2953" s="31">
        <f>(AC2953*'Propiedades físicas'!$F$5)/1000</f>
        <v>108.35245198491052</v>
      </c>
      <c r="AR2953" s="31">
        <f>(AD2953*'Propiedades físicas'!$F$8)/1000</f>
        <v>13.060722523489613</v>
      </c>
      <c r="AS2953" s="31">
        <f>(AE2953*'Propiedades físicas'!$F$7)/1000</f>
        <v>0.51968388009139266</v>
      </c>
      <c r="AT2953" s="31">
        <f t="shared" si="1883"/>
        <v>2580.2230901562716</v>
      </c>
      <c r="AU2953" s="31">
        <f t="shared" si="1884"/>
        <v>0.71160485939869178</v>
      </c>
      <c r="AV2953" s="31">
        <f t="shared" si="1887"/>
        <v>0.1748228247118794</v>
      </c>
      <c r="AW2953" s="31">
        <f t="shared" si="1887"/>
        <v>6.6315604307522022E-2</v>
      </c>
      <c r="AX2953" s="31">
        <f t="shared" si="1887"/>
        <v>4.1993443279491054E-2</v>
      </c>
      <c r="AY2953" s="31">
        <f t="shared" si="1887"/>
        <v>5.061857857685704E-3</v>
      </c>
      <c r="AZ2953" s="31">
        <f t="shared" si="1888"/>
        <v>2.0141044473015622E-4</v>
      </c>
      <c r="BA2953" s="31">
        <f t="shared" si="1885"/>
        <v>1.0000000000000002</v>
      </c>
      <c r="BB2953" s="34">
        <f>AU2953*'Propiedades físicas'!$C$4+'Diseño reactor'!AV2953*'Propiedades físicas'!$C$5+'Diseño reactor'!AW2953*'Propiedades físicas'!$C$8+'Diseño reactor'!AX2953*'Propiedades físicas'!$C$9+'Diseño reactor'!AY2953*'Propiedades físicas'!$C$7+'Diseño reactor'!AZ2953*'Propiedades físicas'!$C$6</f>
        <v>875.29027899169489</v>
      </c>
      <c r="BC2953" s="45">
        <f>AU2953*'Propiedades físicas'!$L$4+'Diseño reactor'!AV2953*'Propiedades físicas'!$L$5+'Diseño reactor'!AW2953*'Propiedades físicas'!$L$8+AX2953*'Propiedades físicas'!$L$9+'Diseño reactor'!AY2953*'Propiedades físicas'!$L$7+'Diseño reactor'!AZ2953*'Propiedades físicas'!$L$6</f>
        <v>2.134179094275682</v>
      </c>
      <c r="BD2953" s="29">
        <f t="shared" si="1864"/>
        <v>1.1615540912092286</v>
      </c>
      <c r="BE2953" s="58">
        <f t="shared" si="1865"/>
        <v>40.934411446450902</v>
      </c>
      <c r="BF2953" s="30">
        <f>AU2953*'Propiedades físicas'!$I$4+'Diseño reactor'!AV2953*'Propiedades físicas'!$I$5+'Diseño reactor'!AW2953*'Propiedades físicas'!$I$8+'Diseño reactor'!AX2953*'Propiedades físicas'!$I$9+'Diseño reactor'!AY2953*'Propiedades físicas'!$I$7+'Diseño reactor'!AZ2953*'Propiedades físicas'!$I$6</f>
        <v>2.0009343687306485E-2</v>
      </c>
      <c r="BG2953" s="24">
        <f>AU2953*'Propiedades físicas'!$O$4+'Diseño reactor'!AV2953*'Propiedades físicas'!$O$5+'Diseño reactor'!AW2953*'Propiedades físicas'!$O$8+'Diseño reactor'!AX2953*'Propiedades físicas'!$O$9+'Diseño reactor'!AY2953*'Propiedades físicas'!$O$7+'Diseño reactor'!AZ2953*'Propiedades físicas'!$O$6</f>
        <v>0.15526697437736153</v>
      </c>
      <c r="BH2953" s="54">
        <f t="shared" si="1866"/>
        <v>41070.828226069767</v>
      </c>
      <c r="BI2953" s="34">
        <f t="shared" si="1886"/>
        <v>275.0328790708561</v>
      </c>
      <c r="BJ2953" s="27">
        <f t="shared" si="1867"/>
        <v>4799.642258398283</v>
      </c>
      <c r="BK2953" s="34">
        <f t="shared" si="1868"/>
        <v>573.25071658094441</v>
      </c>
      <c r="BL2953" s="27">
        <f t="shared" si="1869"/>
        <v>105.83070294637453</v>
      </c>
      <c r="BM2953" s="34">
        <f t="shared" si="1870"/>
        <v>1.1054421768707483</v>
      </c>
      <c r="BN2953" s="45">
        <f t="shared" si="1871"/>
        <v>3288.0195230271779</v>
      </c>
      <c r="BO2953" s="45">
        <f t="shared" si="1872"/>
        <v>113.29718921090193</v>
      </c>
      <c r="BP2953" s="66">
        <f t="shared" si="1873"/>
        <v>6.6870196205280532</v>
      </c>
    </row>
    <row r="2954" spans="8:68">
      <c r="H2954" s="68">
        <v>2949</v>
      </c>
      <c r="I2954" s="31">
        <f>('Propiedades físicas'!$C$10*'Diseño reactor'!H2954)/1000</f>
        <v>2581.0983354378718</v>
      </c>
      <c r="J2954" s="31">
        <f t="shared" ref="J2954:J3005" si="1889">$F$7/I2954</f>
        <v>0.17666897604761023</v>
      </c>
      <c r="K2954" s="31">
        <f>(I2954*1000)/'Propiedades físicas'!$F$10</f>
        <v>16860.163442325735</v>
      </c>
      <c r="L2954" s="31">
        <f t="shared" ref="L2954:L3005" si="1890">K2954*$I$5</f>
        <v>2408.5947774751048</v>
      </c>
      <c r="M2954" s="31">
        <f t="shared" ref="M2954:M3005" si="1891">$I$6*K2954</f>
        <v>14451.568664850629</v>
      </c>
      <c r="N2954" s="31">
        <f t="shared" ref="N2954:N3005" si="1892">L2954/H2954</f>
        <v>0.81674967021875378</v>
      </c>
      <c r="O2954" s="32">
        <f t="shared" ref="O2954:O3005" si="1893">M2954/H2954</f>
        <v>4.9004980213125222</v>
      </c>
      <c r="P2954" s="33">
        <f t="shared" ref="P2954:P3005" si="1894">(H2954*$C$5*N2954)/(H2954*$C$5+$F$7*1000*$C$4)</f>
        <v>0.70829089924865829</v>
      </c>
      <c r="Q2954" s="31">
        <f t="shared" ref="Q2954:Q3005" si="1895">((H2954^3)*($C$5^3)*O2954+3*(H2954^2)*($C$5^2)*O2954*$F$7*1000*$C$4+3*H2954*$C$5*O2954*(($F$7*1000)^2)*($C$4^2)+O2954*(($F$7*1000)^3)*($C$4^3)-3*N2954*(($F$7*1000)^3)*($C$4^3)-3*(($F$7*1000)^2)*($C$4^2)*H2954*$C$5*N2954-$F$7*1000*$C$4*(H2954^2)*($C$5^2)*N2954)/(3*(($F$7*1000)^2)*($C$4^2)*H2954*$C$5+(($F$7*1000)^3)*($C$4^3)+3*(H2954^2)*($C$5^2)*$F$7*1000*$C$4+(H2954^3)*($C$5^3))</f>
        <v>4.7757241026925854</v>
      </c>
      <c r="R2954" s="31">
        <f t="shared" ref="R2954:R3005" si="1896">($F$7*1000*$C$4*H2954*$C$5*N2954)/((H2954^2)*($C$5^2)+2*$F$7*1000*$C$4*H2954*$C$5+(($F$7*1000)^2)*($C$4^2))</f>
        <v>9.405618786627494E-2</v>
      </c>
      <c r="S2954" s="31">
        <f t="shared" ref="S2954:S3005" si="1897">(N2954*$F$7*1000*$C$4*(3*(($F$7*1000)^2)*($C$4^2)+3*$F$7*1000*$C$4*H2954*$C$5+(H2954^2)*($C$5^2)))/(3*(($F$7*1000)^2)*($C$4^2)*H2954*$C$5+(($F$7*1000)^3)*($C$4^3)+3*(H2954^2)*($C$5^2)*$F$7*1000*$C$4+(H2954^3)*($C$5^3))</f>
        <v>0.12477391861993743</v>
      </c>
      <c r="T2954" s="31">
        <f t="shared" ref="T2954:T3005" si="1898">((($F$7*1000)^2)*($C$4^2)*H2954*$C$5*N2954)/(3*(($F$7*1000)^2)*($C$4^2)*H2954*$C$5+(($F$7*1000)^3)*($C$4^3)+3*(H2954^2)*($C$5^2)*$F$7*1000*$C$4+(H2954^3)*($C$5^3))</f>
        <v>1.2490018557799173E-2</v>
      </c>
      <c r="U2954" s="31">
        <f t="shared" ref="U2954:U3005" si="1899">((($F$7*1000)^3)*($C$4^3)*N2954)/(3*(($F$7*1000)^2)*($C$4^2)*H2954*$C$5+(($F$7*1000)^3)*($C$4^3)+3*(H2954^2)*($C$5^2)*$F$7*1000*$C$4+(H2954^3)*($C$5^3))</f>
        <v>1.912564546021377E-3</v>
      </c>
      <c r="V2954" s="47">
        <f t="shared" si="1874"/>
        <v>7.0141428857634124E-4</v>
      </c>
      <c r="W2954" s="31">
        <f t="shared" ref="W2954:W3005" si="1900">($F$7*1000*$C$4)/(H2954*$C$5+$F$7*1000*$C$4)</f>
        <v>0.13279316163182103</v>
      </c>
      <c r="X2954" s="34">
        <f>(S2954*H2954*'Propiedades físicas'!$F$5*60*24*365)/(1000000)</f>
        <v>56950.166758635547</v>
      </c>
      <c r="Y2954" s="34">
        <f>(U2954*H2954*'Propiedades físicas'!$F$7*60*24*365)/(1000000)</f>
        <v>272.99752069963171</v>
      </c>
      <c r="Z2954" s="31">
        <f t="shared" si="1875"/>
        <v>2088.7498618842933</v>
      </c>
      <c r="AA2954" s="31">
        <f t="shared" si="1876"/>
        <v>14083.610378840434</v>
      </c>
      <c r="AB2954" s="31">
        <f t="shared" si="1876"/>
        <v>277.3716980176448</v>
      </c>
      <c r="AC2954" s="31">
        <f t="shared" si="1876"/>
        <v>367.95828601019548</v>
      </c>
      <c r="AD2954" s="31">
        <f t="shared" ref="AD2954:AD2985" si="1901">T2954*$H2954</f>
        <v>36.833064726949765</v>
      </c>
      <c r="AE2954" s="31">
        <f t="shared" si="1877"/>
        <v>5.6401528462170409</v>
      </c>
      <c r="AF2954" s="31">
        <f t="shared" si="1878"/>
        <v>16860.163442325731</v>
      </c>
      <c r="AG2954" s="31">
        <f t="shared" si="1879"/>
        <v>0.12388669119545416</v>
      </c>
      <c r="AH2954" s="31">
        <f t="shared" si="1880"/>
        <v>0.83531873383178235</v>
      </c>
      <c r="AI2954" s="31">
        <f t="shared" si="1880"/>
        <v>1.6451305407949444E-2</v>
      </c>
      <c r="AJ2954" s="31">
        <f t="shared" si="1880"/>
        <v>2.1824123311075E-2</v>
      </c>
      <c r="AK2954" s="31">
        <f t="shared" ref="AK2954:AL3005" si="1902">AD2954/$AF2954</f>
        <v>2.1846208580922821E-3</v>
      </c>
      <c r="AL2954" s="31">
        <f t="shared" si="1881"/>
        <v>3.3452539564699646E-4</v>
      </c>
      <c r="AM2954" s="31">
        <f t="shared" si="1882"/>
        <v>1.0000000000000002</v>
      </c>
      <c r="AN2954" s="31">
        <f>(Z2954*'Propiedades físicas'!$F$4)/1000</f>
        <v>1836.8048535438099</v>
      </c>
      <c r="AO2954" s="31">
        <f>(AA2954*'Propiedades físicas'!$F$6)/1000</f>
        <v>451.23887653804752</v>
      </c>
      <c r="AP2954" s="31">
        <f>(AB2954*'Propiedades físicas'!$F$9)/1000</f>
        <v>171.12446909198596</v>
      </c>
      <c r="AQ2954" s="31">
        <f>(AC2954*'Propiedades físicas'!$F$5)/1000</f>
        <v>108.35267648142226</v>
      </c>
      <c r="AR2954" s="31">
        <f>(AD2954*'Propiedades físicas'!$F$8)/1000</f>
        <v>13.058058106998226</v>
      </c>
      <c r="AS2954" s="31">
        <f>(AE2954*'Propiedades físicas'!$F$7)/1000</f>
        <v>0.51940167560812733</v>
      </c>
      <c r="AT2954" s="31">
        <f t="shared" si="1883"/>
        <v>2581.0983354378723</v>
      </c>
      <c r="AU2954" s="31">
        <f t="shared" si="1884"/>
        <v>0.71163691376066995</v>
      </c>
      <c r="AV2954" s="31">
        <f t="shared" si="1887"/>
        <v>0.1748243646290589</v>
      </c>
      <c r="AW2954" s="31">
        <f t="shared" si="1887"/>
        <v>6.629908932274578E-2</v>
      </c>
      <c r="AX2954" s="31">
        <f t="shared" si="1887"/>
        <v>4.1979290364015015E-2</v>
      </c>
      <c r="AY2954" s="31">
        <f t="shared" si="1887"/>
        <v>5.059109111696429E-3</v>
      </c>
      <c r="AZ2954" s="31">
        <f t="shared" si="1888"/>
        <v>2.0123281181381764E-4</v>
      </c>
      <c r="BA2954" s="31">
        <f t="shared" si="1885"/>
        <v>0.99999999999999989</v>
      </c>
      <c r="BB2954" s="34">
        <f>AU2954*'Propiedades físicas'!$C$4+'Diseño reactor'!AV2954*'Propiedades físicas'!$C$5+'Diseño reactor'!AW2954*'Propiedades físicas'!$C$8+'Diseño reactor'!AX2954*'Propiedades físicas'!$C$9+'Diseño reactor'!AY2954*'Propiedades físicas'!$C$7+'Diseño reactor'!AZ2954*'Propiedades físicas'!$C$6</f>
        <v>875.2902183631096</v>
      </c>
      <c r="BC2954" s="45">
        <f>AU2954*'Propiedades físicas'!$L$4+'Diseño reactor'!AV2954*'Propiedades físicas'!$L$5+'Diseño reactor'!AW2954*'Propiedades físicas'!$L$8+AX2954*'Propiedades físicas'!$L$9+'Diseño reactor'!AY2954*'Propiedades físicas'!$L$7+'Diseño reactor'!AZ2954*'Propiedades físicas'!$L$6</f>
        <v>2.1342015846930615</v>
      </c>
      <c r="BD2954" s="29">
        <f t="shared" ref="BD2954:BD3005" si="1903">((-$F$19)*V2954*($F$7*1000))/(H2954*(BB2954/1000)*BC2954)</f>
        <v>1.161200358665841</v>
      </c>
      <c r="BE2954" s="58">
        <f t="shared" ref="BE2954:BE3005" si="1904">BD2954+$F$20+((BP2954*60)/(H2954*(BB2954/1000)*BC2954))</f>
        <v>40.93403224060679</v>
      </c>
      <c r="BF2954" s="30">
        <f>AU2954*'Propiedades físicas'!$I$4+'Diseño reactor'!AV2954*'Propiedades físicas'!$I$5+'Diseño reactor'!AW2954*'Propiedades físicas'!$I$8+'Diseño reactor'!AX2954*'Propiedades físicas'!$I$9+'Diseño reactor'!AY2954*'Propiedades físicas'!$I$7+'Diseño reactor'!AZ2954*'Propiedades físicas'!$I$6</f>
        <v>2.0009366630718894E-2</v>
      </c>
      <c r="BG2954" s="24">
        <f>AU2954*'Propiedades físicas'!$O$4+'Diseño reactor'!AV2954*'Propiedades físicas'!$O$5+'Diseño reactor'!AW2954*'Propiedades físicas'!$O$8+'Diseño reactor'!AX2954*'Propiedades físicas'!$O$9+'Diseño reactor'!AY2954*'Propiedades físicas'!$O$7+'Diseño reactor'!AZ2954*'Propiedades físicas'!$O$6</f>
        <v>0.15526808397891922</v>
      </c>
      <c r="BH2954" s="54">
        <f t="shared" ref="BH2954:BH3005" si="1905">(BB2954*($F$33^2)*$F$34)/BF2954</f>
        <v>41070.778288034562</v>
      </c>
      <c r="BI2954" s="34">
        <f t="shared" si="1886"/>
        <v>275.03412728260798</v>
      </c>
      <c r="BJ2954" s="27">
        <f t="shared" ref="BJ2954:BJ3005" si="1906">$F$43*(BH2954^$F$44)*(BI2954^$F$45)</f>
        <v>4799.6456287029769</v>
      </c>
      <c r="BK2954" s="34">
        <f t="shared" ref="BK2954:BK3005" si="1907">(BJ2954*BG2954)/$F$16</f>
        <v>573.25521580500481</v>
      </c>
      <c r="BL2954" s="27">
        <f t="shared" ref="BL2954:BL3005" si="1908">1/((1/BK2954)+(1/$F$61))</f>
        <v>105.83085629115257</v>
      </c>
      <c r="BM2954" s="34">
        <f t="shared" ref="BM2954:BM3005" si="1909">($F$33*($F$34^2))/9.8</f>
        <v>1.1054421768707483</v>
      </c>
      <c r="BN2954" s="45">
        <f t="shared" ref="BN2954:BN3005" si="1910">((((H2954/60)*(BB2954/1000)*BC2954*($F$20-$F$4)+(((-$F$19)*V2954*($F$7*1000))/60)))/(-BL2954*$F$46/1000))+$F$4</f>
        <v>3289.226292681657</v>
      </c>
      <c r="BO2954" s="45">
        <f t="shared" ref="BO2954:BO3005" si="1911">((-$F$19)*V2954*($F$7*1000)/60)+BP2954</f>
        <v>113.30199102094326</v>
      </c>
      <c r="BP2954" s="66">
        <f t="shared" ref="BP2954:BP3005" si="1912">($F$35*($F$33^5)*($F$34^3)*BB2954)/1000</f>
        <v>6.6870191573393853</v>
      </c>
    </row>
    <row r="2955" spans="8:68">
      <c r="H2955" s="68">
        <v>2950</v>
      </c>
      <c r="I2955" s="31">
        <f>('Propiedades físicas'!$C$10*'Diseño reactor'!H2955)/1000</f>
        <v>2581.973580719472</v>
      </c>
      <c r="J2955" s="31">
        <f t="shared" si="1889"/>
        <v>0.17660908825911947</v>
      </c>
      <c r="K2955" s="31">
        <f>(I2955*1000)/'Propiedades físicas'!$F$10</f>
        <v>16865.880690017268</v>
      </c>
      <c r="L2955" s="31">
        <f t="shared" si="1890"/>
        <v>2409.4115271453238</v>
      </c>
      <c r="M2955" s="31">
        <f t="shared" si="1891"/>
        <v>14456.469162871943</v>
      </c>
      <c r="N2955" s="31">
        <f t="shared" si="1892"/>
        <v>0.81674967021875389</v>
      </c>
      <c r="O2955" s="32">
        <f t="shared" si="1893"/>
        <v>4.9004980213125231</v>
      </c>
      <c r="P2955" s="33">
        <f t="shared" si="1894"/>
        <v>0.70832278413745886</v>
      </c>
      <c r="Q2955" s="31">
        <f t="shared" si="1895"/>
        <v>4.7757661408078533</v>
      </c>
      <c r="R2955" s="31">
        <f t="shared" si="1896"/>
        <v>9.4032769923112366E-2</v>
      </c>
      <c r="S2955" s="31">
        <f t="shared" si="1897"/>
        <v>0.12473188050467024</v>
      </c>
      <c r="T2955" s="31">
        <f t="shared" si="1898"/>
        <v>1.2483237892990114E-2</v>
      </c>
      <c r="U2955" s="31">
        <f t="shared" si="1899"/>
        <v>1.9108782651925495E-3</v>
      </c>
      <c r="V2955" s="47">
        <f t="shared" ref="V2955:V3005" si="1913">$C$4*P2955/$C$5</f>
        <v>7.014458639031146E-4</v>
      </c>
      <c r="W2955" s="31">
        <f t="shared" si="1900"/>
        <v>0.1327541228786227</v>
      </c>
      <c r="X2955" s="34">
        <f>(S2955*H2955*'Propiedades físicas'!$F$5*60*24*365)/(1000000)</f>
        <v>56950.284615289042</v>
      </c>
      <c r="Y2955" s="34">
        <f>(U2955*H2955*'Propiedades físicas'!$F$7*60*24*365)/(1000000)</f>
        <v>272.84931397976152</v>
      </c>
      <c r="Z2955" s="31">
        <f t="shared" ref="Z2955:Z3005" si="1914">P2955*$H2955</f>
        <v>2089.5522132055034</v>
      </c>
      <c r="AA2955" s="31">
        <f t="shared" ref="AA2955:AC3005" si="1915">Q2955*$H2955</f>
        <v>14088.510115383167</v>
      </c>
      <c r="AB2955" s="31">
        <f t="shared" si="1915"/>
        <v>277.39667127318148</v>
      </c>
      <c r="AC2955" s="31">
        <f t="shared" si="1915"/>
        <v>367.95904748877723</v>
      </c>
      <c r="AD2955" s="31">
        <f t="shared" si="1901"/>
        <v>36.825551784320837</v>
      </c>
      <c r="AE2955" s="31">
        <f t="shared" ref="AE2955:AE3005" si="1916">U2955*$H2955</f>
        <v>5.637090882318021</v>
      </c>
      <c r="AF2955" s="31">
        <f t="shared" ref="AF2955:AF3005" si="1917">Z2955+AA2955+AB2955+AC2955+AD2955+AE2955</f>
        <v>16865.880690017268</v>
      </c>
      <c r="AG2955" s="31">
        <f t="shared" ref="AG2955:AG3005" si="1918">Z2955/AF2955</f>
        <v>0.12389226816019674</v>
      </c>
      <c r="AH2955" s="31">
        <f t="shared" ref="AH2955:AJ3005" si="1919">AA2955/$AF2955</f>
        <v>0.83532608669062891</v>
      </c>
      <c r="AI2955" s="31">
        <f t="shared" si="1919"/>
        <v>1.6447209391050037E-2</v>
      </c>
      <c r="AJ2955" s="31">
        <f t="shared" si="1919"/>
        <v>2.1816770452228337E-2</v>
      </c>
      <c r="AK2955" s="31">
        <f t="shared" si="1902"/>
        <v>2.1834348565098935E-3</v>
      </c>
      <c r="AL2955" s="31">
        <f t="shared" si="1902"/>
        <v>3.3423044938617137E-4</v>
      </c>
      <c r="AM2955" s="31">
        <f t="shared" ref="AM2955:AM3005" si="1920">AG2955+AH2955+AI2955+AJ2955+AK2955+AL2955</f>
        <v>1</v>
      </c>
      <c r="AN2955" s="31">
        <f>(Z2955*'Propiedades físicas'!$F$4)/1000</f>
        <v>1837.5104252486558</v>
      </c>
      <c r="AO2955" s="31">
        <f>(AA2955*'Propiedades físicas'!$F$6)/1000</f>
        <v>451.39586409687672</v>
      </c>
      <c r="AP2955" s="31">
        <f>(AB2955*'Propiedades físicas'!$F$9)/1000</f>
        <v>171.13987634198929</v>
      </c>
      <c r="AQ2955" s="31">
        <f>(AC2955*'Propiedades físicas'!$F$5)/1000</f>
        <v>108.35290071402025</v>
      </c>
      <c r="AR2955" s="31">
        <f>(AD2955*'Propiedades físicas'!$F$8)/1000</f>
        <v>13.055394618577418</v>
      </c>
      <c r="AS2955" s="31">
        <f>(AE2955*'Propiedades físicas'!$F$7)/1000</f>
        <v>0.51911969935266655</v>
      </c>
      <c r="AT2955" s="31">
        <f t="shared" ref="AT2955:AT3005" si="1921">AN2955+AO2955+AP2955+AQ2955+AR2955+AS2955</f>
        <v>2581.973580719472</v>
      </c>
      <c r="AU2955" s="31">
        <f t="shared" ref="AU2955:AU3005" si="1922">AN2955/$AT2955</f>
        <v>0.71166894927585966</v>
      </c>
      <c r="AV2955" s="31">
        <f t="shared" si="1887"/>
        <v>0.17482590351334826</v>
      </c>
      <c r="AW2955" s="31">
        <f t="shared" si="1887"/>
        <v>6.6282582292844699E-2</v>
      </c>
      <c r="AX2955" s="31">
        <f t="shared" si="1887"/>
        <v>4.1965146941521959E-2</v>
      </c>
      <c r="AY2955" s="31">
        <f t="shared" ref="AY2955:AZ3005" si="1923">AR2955/$AT2955</f>
        <v>5.0563625887060804E-3</v>
      </c>
      <c r="AZ2955" s="31">
        <f t="shared" si="1888"/>
        <v>2.0105538771934793E-4</v>
      </c>
      <c r="BA2955" s="31">
        <f t="shared" ref="BA2955:BA3005" si="1924">AU2955+AV2955+AW2955+AX2955+AY2955+AZ2955</f>
        <v>1</v>
      </c>
      <c r="BB2955" s="34">
        <f>AU2955*'Propiedades físicas'!$C$4+'Diseño reactor'!AV2955*'Propiedades físicas'!$C$5+'Diseño reactor'!AW2955*'Propiedades físicas'!$C$8+'Diseño reactor'!AX2955*'Propiedades físicas'!$C$9+'Diseño reactor'!AY2955*'Propiedades físicas'!$C$7+'Diseño reactor'!AZ2955*'Propiedades físicas'!$C$6</f>
        <v>875.2901578046957</v>
      </c>
      <c r="BC2955" s="45">
        <f>AU2955*'Propiedades físicas'!$L$4+'Diseño reactor'!AV2955*'Propiedades físicas'!$L$5+'Diseño reactor'!AW2955*'Propiedades físicas'!$L$8+AX2955*'Propiedades físicas'!$L$9+'Diseño reactor'!AY2955*'Propiedades físicas'!$L$7+'Diseño reactor'!AZ2955*'Propiedades físicas'!$L$6</f>
        <v>2.1342240614096371</v>
      </c>
      <c r="BD2955" s="29">
        <f t="shared" si="1903"/>
        <v>1.1608468417194311</v>
      </c>
      <c r="BE2955" s="58">
        <f t="shared" si="1904"/>
        <v>40.933653268113261</v>
      </c>
      <c r="BF2955" s="30">
        <f>AU2955*'Propiedades físicas'!$I$4+'Diseño reactor'!AV2955*'Propiedades físicas'!$I$5+'Diseño reactor'!AW2955*'Propiedades físicas'!$I$8+'Diseño reactor'!AX2955*'Propiedades físicas'!$I$9+'Diseño reactor'!AY2955*'Propiedades físicas'!$I$7+'Diseño reactor'!AZ2955*'Propiedades físicas'!$I$6</f>
        <v>2.0009389541684547E-2</v>
      </c>
      <c r="BG2955" s="24">
        <f>AU2955*'Propiedades físicas'!$O$4+'Diseño reactor'!AV2955*'Propiedades físicas'!$O$5+'Diseño reactor'!AW2955*'Propiedades físicas'!$O$8+'Diseño reactor'!AX2955*'Propiedades físicas'!$O$9+'Diseño reactor'!AY2955*'Propiedades físicas'!$O$7+'Diseño reactor'!AZ2955*'Propiedades físicas'!$O$6</f>
        <v>0.15526919292348179</v>
      </c>
      <c r="BH2955" s="54">
        <f t="shared" si="1905"/>
        <v>41070.728420005835</v>
      </c>
      <c r="BI2955" s="34">
        <f t="shared" ref="BI2955:BI3005" si="1925">(BC2955*BF2955)/(BG2955/1000)</f>
        <v>275.03537443533128</v>
      </c>
      <c r="BJ2955" s="27">
        <f t="shared" si="1906"/>
        <v>4799.6489982660842</v>
      </c>
      <c r="BK2955" s="34">
        <f t="shared" si="1907"/>
        <v>573.25971252059435</v>
      </c>
      <c r="BL2955" s="27">
        <f t="shared" si="1908"/>
        <v>105.83100954847461</v>
      </c>
      <c r="BM2955" s="34">
        <f t="shared" si="1909"/>
        <v>1.1054421768707483</v>
      </c>
      <c r="BN2955" s="45">
        <f t="shared" si="1910"/>
        <v>3290.4330711961752</v>
      </c>
      <c r="BO2955" s="45">
        <f t="shared" si="1911"/>
        <v>113.30679000796025</v>
      </c>
      <c r="BP2955" s="66">
        <f t="shared" si="1912"/>
        <v>6.6870186946868087</v>
      </c>
    </row>
    <row r="2956" spans="8:68">
      <c r="H2956" s="68">
        <v>2951</v>
      </c>
      <c r="I2956" s="31">
        <f>('Propiedades físicas'!$C$10*'Diseño reactor'!H2956)/1000</f>
        <v>2582.8488260010713</v>
      </c>
      <c r="J2956" s="31">
        <f t="shared" si="1889"/>
        <v>0.17654924105876063</v>
      </c>
      <c r="K2956" s="31">
        <f>(I2956*1000)/'Propiedades físicas'!$F$10</f>
        <v>16871.597937708797</v>
      </c>
      <c r="L2956" s="31">
        <f t="shared" si="1890"/>
        <v>2410.2282768155424</v>
      </c>
      <c r="M2956" s="31">
        <f t="shared" si="1891"/>
        <v>14461.369660893253</v>
      </c>
      <c r="N2956" s="31">
        <f t="shared" si="1892"/>
        <v>0.81674967021875378</v>
      </c>
      <c r="O2956" s="32">
        <f t="shared" si="1893"/>
        <v>4.9004980213125222</v>
      </c>
      <c r="P2956" s="33">
        <f t="shared" si="1894"/>
        <v>0.7083546502846243</v>
      </c>
      <c r="Q2956" s="31">
        <f t="shared" si="1895"/>
        <v>4.77580815073562</v>
      </c>
      <c r="R2956" s="31">
        <f t="shared" si="1896"/>
        <v>9.4009363257496342E-2</v>
      </c>
      <c r="S2956" s="31">
        <f t="shared" si="1897"/>
        <v>0.12468987057690346</v>
      </c>
      <c r="T2956" s="31">
        <f t="shared" si="1898"/>
        <v>1.2476462710492258E-2</v>
      </c>
      <c r="U2956" s="31">
        <f t="shared" si="1899"/>
        <v>1.9091939661408704E-3</v>
      </c>
      <c r="V2956" s="47">
        <f t="shared" si="1913"/>
        <v>7.0147742067021052E-4</v>
      </c>
      <c r="W2956" s="31">
        <f t="shared" si="1900"/>
        <v>0.13271510707203288</v>
      </c>
      <c r="X2956" s="34">
        <f>(S2956*H2956*'Propiedades físicas'!$F$5*60*24*365)/(1000000)</f>
        <v>56950.402333433172</v>
      </c>
      <c r="Y2956" s="34">
        <f>(U2956*H2956*'Propiedades físicas'!$F$7*60*24*365)/(1000000)</f>
        <v>272.70122708816547</v>
      </c>
      <c r="Z2956" s="31">
        <f t="shared" si="1914"/>
        <v>2090.3545729899265</v>
      </c>
      <c r="AA2956" s="31">
        <f t="shared" si="1915"/>
        <v>14093.409852820814</v>
      </c>
      <c r="AB2956" s="31">
        <f t="shared" si="1915"/>
        <v>277.4216309728717</v>
      </c>
      <c r="AC2956" s="31">
        <f t="shared" si="1915"/>
        <v>367.95980807244212</v>
      </c>
      <c r="AD2956" s="31">
        <f t="shared" si="1901"/>
        <v>36.818041458662655</v>
      </c>
      <c r="AE2956" s="31">
        <f t="shared" si="1916"/>
        <v>5.6340313940817088</v>
      </c>
      <c r="AF2956" s="31">
        <f t="shared" si="1917"/>
        <v>16871.597937708801</v>
      </c>
      <c r="AG2956" s="31">
        <f t="shared" si="1918"/>
        <v>0.12389784184685243</v>
      </c>
      <c r="AH2956" s="31">
        <f t="shared" si="1919"/>
        <v>0.83533343461921838</v>
      </c>
      <c r="AI2956" s="31">
        <f t="shared" si="1919"/>
        <v>1.6443115346698817E-2</v>
      </c>
      <c r="AJ2956" s="31">
        <f t="shared" si="1919"/>
        <v>2.1809422523638673E-2</v>
      </c>
      <c r="AK2956" s="31">
        <f t="shared" si="1902"/>
        <v>2.1822498138349203E-3</v>
      </c>
      <c r="AL2956" s="31">
        <f t="shared" si="1902"/>
        <v>3.3393584975667236E-4</v>
      </c>
      <c r="AM2956" s="31">
        <f t="shared" si="1920"/>
        <v>1</v>
      </c>
      <c r="AN2956" s="31">
        <f>(Z2956*'Propiedades físicas'!$F$4)/1000</f>
        <v>1838.2160043958816</v>
      </c>
      <c r="AO2956" s="31">
        <f>(AA2956*'Propiedades físicas'!$F$6)/1000</f>
        <v>451.55285168437888</v>
      </c>
      <c r="AP2956" s="31">
        <f>(AB2956*'Propiedades físicas'!$F$9)/1000</f>
        <v>171.15527522871318</v>
      </c>
      <c r="AQ2956" s="31">
        <f>(AC2956*'Propiedades físicas'!$F$5)/1000</f>
        <v>108.35312468309205</v>
      </c>
      <c r="AR2956" s="31">
        <f>(AD2956*'Propiedades físicas'!$F$8)/1000</f>
        <v>13.052732057925079</v>
      </c>
      <c r="AS2956" s="31">
        <f>(AE2956*'Propiedades físicas'!$F$7)/1000</f>
        <v>0.51883795108098452</v>
      </c>
      <c r="AT2956" s="31">
        <f t="shared" si="1921"/>
        <v>2582.8488260010713</v>
      </c>
      <c r="AU2956" s="31">
        <f t="shared" si="1922"/>
        <v>0.71170096596087773</v>
      </c>
      <c r="AV2956" s="31">
        <f t="shared" ref="AV2956:AX3005" si="1926">AO2956/$AT2956</f>
        <v>0.1748274413657811</v>
      </c>
      <c r="AW2956" s="31">
        <f t="shared" si="1926"/>
        <v>6.6266083212352195E-2</v>
      </c>
      <c r="AX2956" s="31">
        <f t="shared" si="1926"/>
        <v>4.195101300251132E-2</v>
      </c>
      <c r="AY2956" s="31">
        <f t="shared" si="1923"/>
        <v>5.0536182863377792E-3</v>
      </c>
      <c r="AZ2956" s="31">
        <f t="shared" si="1923"/>
        <v>2.0087817213997847E-4</v>
      </c>
      <c r="BA2956" s="31">
        <f t="shared" si="1924"/>
        <v>1</v>
      </c>
      <c r="BB2956" s="34">
        <f>AU2956*'Propiedades físicas'!$C$4+'Diseño reactor'!AV2956*'Propiedades físicas'!$C$5+'Diseño reactor'!AW2956*'Propiedades físicas'!$C$8+'Diseño reactor'!AX2956*'Propiedades físicas'!$C$9+'Diseño reactor'!AY2956*'Propiedades físicas'!$C$7+'Diseño reactor'!AZ2956*'Propiedades físicas'!$C$6</f>
        <v>875.29009731635426</v>
      </c>
      <c r="BC2956" s="45">
        <f>AU2956*'Propiedades físicas'!$L$4+'Diseño reactor'!AV2956*'Propiedades físicas'!$L$5+'Diseño reactor'!AW2956*'Propiedades físicas'!$L$8+AX2956*'Propiedades físicas'!$L$9+'Diseño reactor'!AY2956*'Propiedades físicas'!$L$7+'Diseño reactor'!AZ2956*'Propiedades físicas'!$L$6</f>
        <v>2.1342465244378679</v>
      </c>
      <c r="BD2956" s="29">
        <f t="shared" si="1903"/>
        <v>1.1604935401727914</v>
      </c>
      <c r="BE2956" s="58">
        <f t="shared" si="1904"/>
        <v>40.933274528754581</v>
      </c>
      <c r="BF2956" s="30">
        <f>AU2956*'Propiedades físicas'!$I$4+'Diseño reactor'!AV2956*'Propiedades físicas'!$I$5+'Diseño reactor'!AW2956*'Propiedades físicas'!$I$8+'Diseño reactor'!AX2956*'Propiedades físicas'!$I$9+'Diseño reactor'!AY2956*'Propiedades físicas'!$I$7+'Diseño reactor'!AZ2956*'Propiedades físicas'!$I$6</f>
        <v>2.0009412420250519E-2</v>
      </c>
      <c r="BG2956" s="24">
        <f>AU2956*'Propiedades físicas'!$O$4+'Diseño reactor'!AV2956*'Propiedades físicas'!$O$5+'Diseño reactor'!AW2956*'Propiedades físicas'!$O$8+'Diseño reactor'!AX2956*'Propiedades físicas'!$O$9+'Diseño reactor'!AY2956*'Propiedades físicas'!$O$7+'Diseño reactor'!AZ2956*'Propiedades físicas'!$O$6</f>
        <v>0.15527030121162591</v>
      </c>
      <c r="BH2956" s="54">
        <f t="shared" si="1905"/>
        <v>41070.678621881802</v>
      </c>
      <c r="BI2956" s="34">
        <f t="shared" si="1925"/>
        <v>275.03662053027574</v>
      </c>
      <c r="BJ2956" s="27">
        <f t="shared" si="1906"/>
        <v>4799.6523670870538</v>
      </c>
      <c r="BK2956" s="34">
        <f t="shared" si="1907"/>
        <v>573.26420672976928</v>
      </c>
      <c r="BL2956" s="27">
        <f t="shared" si="1908"/>
        <v>105.83116271841406</v>
      </c>
      <c r="BM2956" s="34">
        <f t="shared" si="1909"/>
        <v>1.1054421768707483</v>
      </c>
      <c r="BN2956" s="45">
        <f t="shared" si="1910"/>
        <v>3291.6398585627257</v>
      </c>
      <c r="BO2956" s="45">
        <f t="shared" si="1911"/>
        <v>113.31158617444157</v>
      </c>
      <c r="BP2956" s="66">
        <f t="shared" si="1912"/>
        <v>6.6870182325695717</v>
      </c>
    </row>
    <row r="2957" spans="8:68">
      <c r="H2957" s="68">
        <v>2952</v>
      </c>
      <c r="I2957" s="31">
        <f>('Propiedades físicas'!$C$10*'Diseño reactor'!H2957)/1000</f>
        <v>2583.7240712826715</v>
      </c>
      <c r="J2957" s="31">
        <f t="shared" si="1889"/>
        <v>0.17648943440528542</v>
      </c>
      <c r="K2957" s="31">
        <f>(I2957*1000)/'Propiedades físicas'!$F$10</f>
        <v>16877.31518540033</v>
      </c>
      <c r="L2957" s="31">
        <f t="shared" si="1890"/>
        <v>2411.0450264857614</v>
      </c>
      <c r="M2957" s="31">
        <f t="shared" si="1891"/>
        <v>14466.270158914567</v>
      </c>
      <c r="N2957" s="31">
        <f t="shared" si="1892"/>
        <v>0.81674967021875389</v>
      </c>
      <c r="O2957" s="32">
        <f t="shared" si="1893"/>
        <v>4.9004980213125231</v>
      </c>
      <c r="P2957" s="33">
        <f t="shared" si="1894"/>
        <v>0.70838649770667439</v>
      </c>
      <c r="Q2957" s="31">
        <f t="shared" si="1895"/>
        <v>4.7758501325040879</v>
      </c>
      <c r="R2957" s="31">
        <f t="shared" si="1896"/>
        <v>9.398596786167833E-2</v>
      </c>
      <c r="S2957" s="31">
        <f t="shared" si="1897"/>
        <v>0.12464788880843654</v>
      </c>
      <c r="T2957" s="31">
        <f t="shared" si="1898"/>
        <v>1.2469693004445307E-2</v>
      </c>
      <c r="U2957" s="31">
        <f t="shared" si="1899"/>
        <v>1.9075116459558771E-3</v>
      </c>
      <c r="V2957" s="47">
        <f t="shared" si="1913"/>
        <v>7.0150895889398818E-4</v>
      </c>
      <c r="W2957" s="31">
        <f t="shared" si="1900"/>
        <v>0.13267611419182587</v>
      </c>
      <c r="X2957" s="34">
        <f>(S2957*H2957*'Propiedades físicas'!$F$5*60*24*365)/(1000000)</f>
        <v>56950.519913271411</v>
      </c>
      <c r="Y2957" s="34">
        <f>(U2957*H2957*'Propiedades físicas'!$F$7*60*24*365)/(1000000)</f>
        <v>272.55325989675339</v>
      </c>
      <c r="Z2957" s="31">
        <f t="shared" si="1914"/>
        <v>2091.1569412301028</v>
      </c>
      <c r="AA2957" s="31">
        <f t="shared" si="1915"/>
        <v>14098.309591152067</v>
      </c>
      <c r="AB2957" s="31">
        <f t="shared" si="1915"/>
        <v>277.4465771276744</v>
      </c>
      <c r="AC2957" s="31">
        <f t="shared" si="1915"/>
        <v>367.96056776250464</v>
      </c>
      <c r="AD2957" s="31">
        <f t="shared" si="1901"/>
        <v>36.810533749122548</v>
      </c>
      <c r="AE2957" s="31">
        <f t="shared" si="1916"/>
        <v>5.6309743788617492</v>
      </c>
      <c r="AF2957" s="31">
        <f t="shared" si="1917"/>
        <v>16877.315185400334</v>
      </c>
      <c r="AG2957" s="31">
        <f t="shared" si="1918"/>
        <v>0.12390341225831057</v>
      </c>
      <c r="AH2957" s="31">
        <f t="shared" si="1919"/>
        <v>0.83534077762248371</v>
      </c>
      <c r="AI2957" s="31">
        <f t="shared" si="1919"/>
        <v>1.6439023273540489E-2</v>
      </c>
      <c r="AJ2957" s="31">
        <f t="shared" si="1919"/>
        <v>2.1802079520373462E-2</v>
      </c>
      <c r="AK2957" s="31">
        <f t="shared" si="1902"/>
        <v>2.1810657290423406E-3</v>
      </c>
      <c r="AL2957" s="31">
        <f t="shared" si="1902"/>
        <v>3.3364159624943223E-4</v>
      </c>
      <c r="AM2957" s="31">
        <f t="shared" si="1920"/>
        <v>1</v>
      </c>
      <c r="AN2957" s="31">
        <f>(Z2957*'Propiedades físicas'!$F$4)/1000</f>
        <v>1838.9215909789277</v>
      </c>
      <c r="AO2957" s="31">
        <f>(AA2957*'Propiedades físicas'!$F$6)/1000</f>
        <v>451.70983930051221</v>
      </c>
      <c r="AP2957" s="31">
        <f>(AB2957*'Propiedades físicas'!$F$9)/1000</f>
        <v>171.17066575891872</v>
      </c>
      <c r="AQ2957" s="31">
        <f>(AC2957*'Propiedades físicas'!$F$5)/1000</f>
        <v>108.35334838902475</v>
      </c>
      <c r="AR2957" s="31">
        <f>(AD2957*'Propiedades físicas'!$F$8)/1000</f>
        <v>13.050070424738921</v>
      </c>
      <c r="AS2957" s="31">
        <f>(AE2957*'Propiedades físicas'!$F$7)/1000</f>
        <v>0.5185564305493785</v>
      </c>
      <c r="AT2957" s="31">
        <f t="shared" si="1921"/>
        <v>2583.7240712826715</v>
      </c>
      <c r="AU2957" s="31">
        <f t="shared" si="1922"/>
        <v>0.71173296383232132</v>
      </c>
      <c r="AV2957" s="31">
        <f t="shared" si="1926"/>
        <v>0.17482897818738982</v>
      </c>
      <c r="AW2957" s="31">
        <f t="shared" si="1926"/>
        <v>6.6249592075806399E-2</v>
      </c>
      <c r="AX2957" s="31">
        <f t="shared" si="1926"/>
        <v>4.193688853749522E-2</v>
      </c>
      <c r="AY2957" s="31">
        <f t="shared" si="1923"/>
        <v>5.0508762022177956E-3</v>
      </c>
      <c r="AZ2957" s="31">
        <f t="shared" si="1923"/>
        <v>2.007011647694813E-4</v>
      </c>
      <c r="BA2957" s="31">
        <f t="shared" si="1924"/>
        <v>1</v>
      </c>
      <c r="BB2957" s="34">
        <f>AU2957*'Propiedades físicas'!$C$4+'Diseño reactor'!AV2957*'Propiedades físicas'!$C$5+'Diseño reactor'!AW2957*'Propiedades físicas'!$C$8+'Diseño reactor'!AX2957*'Propiedades físicas'!$C$9+'Diseño reactor'!AY2957*'Propiedades físicas'!$C$7+'Diseño reactor'!AZ2957*'Propiedades físicas'!$C$6</f>
        <v>875.29003689798731</v>
      </c>
      <c r="BC2957" s="45">
        <f>AU2957*'Propiedades físicas'!$L$4+'Diseño reactor'!AV2957*'Propiedades físicas'!$L$5+'Diseño reactor'!AW2957*'Propiedades físicas'!$L$8+AX2957*'Propiedades físicas'!$L$9+'Diseño reactor'!AY2957*'Propiedades físicas'!$L$7+'Diseño reactor'!AZ2957*'Propiedades físicas'!$L$6</f>
        <v>2.1342689737901979</v>
      </c>
      <c r="BD2957" s="29">
        <f t="shared" si="1903"/>
        <v>1.1601404538289555</v>
      </c>
      <c r="BE2957" s="58">
        <f t="shared" si="1904"/>
        <v>40.932896022315312</v>
      </c>
      <c r="BF2957" s="30">
        <f>AU2957*'Propiedades físicas'!$I$4+'Diseño reactor'!AV2957*'Propiedades físicas'!$I$5+'Diseño reactor'!AW2957*'Propiedades físicas'!$I$8+'Diseño reactor'!AX2957*'Propiedades físicas'!$I$9+'Diseño reactor'!AY2957*'Propiedades físicas'!$I$7+'Diseño reactor'!AZ2957*'Propiedades físicas'!$I$6</f>
        <v>2.0009435266463808E-2</v>
      </c>
      <c r="BG2957" s="24">
        <f>AU2957*'Propiedades físicas'!$O$4+'Diseño reactor'!AV2957*'Propiedades físicas'!$O$5+'Diseño reactor'!AW2957*'Propiedades físicas'!$O$8+'Diseño reactor'!AX2957*'Propiedades físicas'!$O$9+'Diseño reactor'!AY2957*'Propiedades físicas'!$O$7+'Diseño reactor'!AZ2957*'Propiedades físicas'!$O$6</f>
        <v>0.15527140884392726</v>
      </c>
      <c r="BH2957" s="54">
        <f t="shared" si="1905"/>
        <v>41070.628893560948</v>
      </c>
      <c r="BI2957" s="34">
        <f t="shared" si="1925"/>
        <v>275.0378655686896</v>
      </c>
      <c r="BJ2957" s="27">
        <f t="shared" si="1906"/>
        <v>4799.6557351653355</v>
      </c>
      <c r="BK2957" s="34">
        <f t="shared" si="1907"/>
        <v>573.26869843458235</v>
      </c>
      <c r="BL2957" s="27">
        <f t="shared" si="1908"/>
        <v>105.83131580104421</v>
      </c>
      <c r="BM2957" s="34">
        <f t="shared" si="1909"/>
        <v>1.1054421768707483</v>
      </c>
      <c r="BN2957" s="45">
        <f t="shared" si="1910"/>
        <v>3292.8466547733165</v>
      </c>
      <c r="BO2957" s="45">
        <f t="shared" si="1911"/>
        <v>113.31637952287312</v>
      </c>
      <c r="BP2957" s="66">
        <f t="shared" si="1912"/>
        <v>6.6870177709869223</v>
      </c>
    </row>
    <row r="2958" spans="8:68">
      <c r="H2958" s="68">
        <v>2953</v>
      </c>
      <c r="I2958" s="31">
        <f>('Propiedades físicas'!$C$10*'Diseño reactor'!H2958)/1000</f>
        <v>2584.5993165642712</v>
      </c>
      <c r="J2958" s="31">
        <f t="shared" si="1889"/>
        <v>0.1764296682575017</v>
      </c>
      <c r="K2958" s="31">
        <f>(I2958*1000)/'Propiedades físicas'!$F$10</f>
        <v>16883.032433091863</v>
      </c>
      <c r="L2958" s="31">
        <f t="shared" si="1890"/>
        <v>2411.8617761559804</v>
      </c>
      <c r="M2958" s="31">
        <f t="shared" si="1891"/>
        <v>14471.170656935881</v>
      </c>
      <c r="N2958" s="31">
        <f t="shared" si="1892"/>
        <v>0.81674967021875389</v>
      </c>
      <c r="O2958" s="32">
        <f t="shared" si="1893"/>
        <v>4.9004980213125231</v>
      </c>
      <c r="P2958" s="33">
        <f t="shared" si="1894"/>
        <v>0.70841832642010882</v>
      </c>
      <c r="Q2958" s="31">
        <f t="shared" si="1895"/>
        <v>4.7758920861414182</v>
      </c>
      <c r="R2958" s="31">
        <f t="shared" si="1896"/>
        <v>9.3962583727916202E-2</v>
      </c>
      <c r="S2958" s="31">
        <f t="shared" si="1897"/>
        <v>0.1246059351711063</v>
      </c>
      <c r="T2958" s="31">
        <f t="shared" si="1898"/>
        <v>1.2462928768996689E-2</v>
      </c>
      <c r="U2958" s="31">
        <f t="shared" si="1899"/>
        <v>1.9058313017322327E-3</v>
      </c>
      <c r="V2958" s="47">
        <f t="shared" si="1913"/>
        <v>7.015404785907874E-4</v>
      </c>
      <c r="W2958" s="31">
        <f t="shared" si="1900"/>
        <v>0.1326371442177996</v>
      </c>
      <c r="X2958" s="34">
        <f>(S2958*H2958*'Propiedades físicas'!$F$5*60*24*365)/(1000000)</f>
        <v>56950.637355006824</v>
      </c>
      <c r="Y2958" s="34">
        <f>(U2958*H2958*'Propiedades físicas'!$F$7*60*24*365)/(1000000)</f>
        <v>272.40541227760411</v>
      </c>
      <c r="Z2958" s="31">
        <f t="shared" si="1914"/>
        <v>2091.9593179185813</v>
      </c>
      <c r="AA2958" s="31">
        <f t="shared" si="1915"/>
        <v>14103.209330375608</v>
      </c>
      <c r="AB2958" s="31">
        <f t="shared" si="1915"/>
        <v>277.47150974853656</v>
      </c>
      <c r="AC2958" s="31">
        <f t="shared" si="1915"/>
        <v>367.96132656027692</v>
      </c>
      <c r="AD2958" s="31">
        <f t="shared" si="1901"/>
        <v>36.803028654847225</v>
      </c>
      <c r="AE2958" s="31">
        <f t="shared" si="1916"/>
        <v>5.627919834015283</v>
      </c>
      <c r="AF2958" s="31">
        <f t="shared" si="1917"/>
        <v>16883.032433091867</v>
      </c>
      <c r="AG2958" s="31">
        <f t="shared" si="1918"/>
        <v>0.12390897939745717</v>
      </c>
      <c r="AH2958" s="31">
        <f t="shared" si="1919"/>
        <v>0.83534811570535039</v>
      </c>
      <c r="AI2958" s="31">
        <f t="shared" si="1919"/>
        <v>1.6434933170220888E-2</v>
      </c>
      <c r="AJ2958" s="31">
        <f t="shared" si="1919"/>
        <v>2.1794741437506704E-2</v>
      </c>
      <c r="AK2958" s="31">
        <f t="shared" si="1902"/>
        <v>2.1798826011084856E-3</v>
      </c>
      <c r="AL2958" s="31">
        <f t="shared" si="1902"/>
        <v>3.3334768835628046E-4</v>
      </c>
      <c r="AM2958" s="31">
        <f t="shared" si="1920"/>
        <v>0.99999999999999989</v>
      </c>
      <c r="AN2958" s="31">
        <f>(Z2958*'Propiedades físicas'!$F$4)/1000</f>
        <v>1839.6271849912418</v>
      </c>
      <c r="AO2958" s="31">
        <f>(AA2958*'Propiedades físicas'!$F$6)/1000</f>
        <v>451.86682694523449</v>
      </c>
      <c r="AP2958" s="31">
        <f>(AB2958*'Propiedades físicas'!$F$9)/1000</f>
        <v>171.18604793935961</v>
      </c>
      <c r="AQ2958" s="31">
        <f>(AC2958*'Propiedades físicas'!$F$5)/1000</f>
        <v>108.35357183220475</v>
      </c>
      <c r="AR2958" s="31">
        <f>(AD2958*'Propiedades físicas'!$F$8)/1000</f>
        <v>13.047409718716434</v>
      </c>
      <c r="AS2958" s="31">
        <f>(AE2958*'Propiedades físicas'!$F$7)/1000</f>
        <v>0.51827513751446752</v>
      </c>
      <c r="AT2958" s="31">
        <f t="shared" si="1921"/>
        <v>2584.5993165642717</v>
      </c>
      <c r="AU2958" s="31">
        <f t="shared" si="1922"/>
        <v>0.71176494290676851</v>
      </c>
      <c r="AV2958" s="31">
        <f t="shared" si="1926"/>
        <v>0.17483051397920535</v>
      </c>
      <c r="AW2958" s="31">
        <f t="shared" si="1926"/>
        <v>6.6233108877749983E-2</v>
      </c>
      <c r="AX2958" s="31">
        <f t="shared" si="1926"/>
        <v>4.192277353699838E-2</v>
      </c>
      <c r="AY2958" s="31">
        <f t="shared" si="1923"/>
        <v>5.0481363339755347E-3</v>
      </c>
      <c r="AZ2958" s="31">
        <f t="shared" si="1923"/>
        <v>2.005243653021679E-4</v>
      </c>
      <c r="BA2958" s="31">
        <f t="shared" si="1924"/>
        <v>0.99999999999999989</v>
      </c>
      <c r="BB2958" s="34">
        <f>AU2958*'Propiedades físicas'!$C$4+'Diseño reactor'!AV2958*'Propiedades físicas'!$C$5+'Diseño reactor'!AW2958*'Propiedades físicas'!$C$8+'Diseño reactor'!AX2958*'Propiedades físicas'!$C$9+'Diseño reactor'!AY2958*'Propiedades físicas'!$C$7+'Diseño reactor'!AZ2958*'Propiedades físicas'!$C$6</f>
        <v>875.28997654949717</v>
      </c>
      <c r="BC2958" s="45">
        <f>AU2958*'Propiedades físicas'!$L$4+'Diseño reactor'!AV2958*'Propiedades físicas'!$L$5+'Diseño reactor'!AW2958*'Propiedades físicas'!$L$8+AX2958*'Propiedades físicas'!$L$9+'Diseño reactor'!AY2958*'Propiedades físicas'!$L$7+'Diseño reactor'!AZ2958*'Propiedades físicas'!$L$6</f>
        <v>2.1342914094790597</v>
      </c>
      <c r="BD2958" s="29">
        <f t="shared" si="1903"/>
        <v>1.1597875824911947</v>
      </c>
      <c r="BE2958" s="58">
        <f t="shared" si="1904"/>
        <v>40.932517748580274</v>
      </c>
      <c r="BF2958" s="30">
        <f>AU2958*'Propiedades físicas'!$I$4+'Diseño reactor'!AV2958*'Propiedades físicas'!$I$5+'Diseño reactor'!AW2958*'Propiedades físicas'!$I$8+'Diseño reactor'!AX2958*'Propiedades físicas'!$I$9+'Diseño reactor'!AY2958*'Propiedades físicas'!$I$7+'Diseño reactor'!AZ2958*'Propiedades físicas'!$I$6</f>
        <v>2.0009458080371332E-2</v>
      </c>
      <c r="BG2958" s="24">
        <f>AU2958*'Propiedades físicas'!$O$4+'Diseño reactor'!AV2958*'Propiedades físicas'!$O$5+'Diseño reactor'!AW2958*'Propiedades físicas'!$O$8+'Diseño reactor'!AX2958*'Propiedades físicas'!$O$9+'Diseño reactor'!AY2958*'Propiedades físicas'!$O$7+'Diseño reactor'!AZ2958*'Propiedades físicas'!$O$6</f>
        <v>0.1552725158209613</v>
      </c>
      <c r="BH2958" s="54">
        <f t="shared" si="1905"/>
        <v>41070.579234941892</v>
      </c>
      <c r="BI2958" s="34">
        <f t="shared" si="1925"/>
        <v>275.0391095518188</v>
      </c>
      <c r="BJ2958" s="27">
        <f t="shared" si="1906"/>
        <v>4799.6591025003809</v>
      </c>
      <c r="BK2958" s="34">
        <f t="shared" si="1907"/>
        <v>573.27318763708558</v>
      </c>
      <c r="BL2958" s="27">
        <f t="shared" si="1908"/>
        <v>105.83146879643832</v>
      </c>
      <c r="BM2958" s="34">
        <f t="shared" si="1909"/>
        <v>1.1054421768707483</v>
      </c>
      <c r="BN2958" s="45">
        <f t="shared" si="1910"/>
        <v>3294.0534598199642</v>
      </c>
      <c r="BO2958" s="45">
        <f t="shared" si="1911"/>
        <v>113.3211700557378</v>
      </c>
      <c r="BP2958" s="66">
        <f t="shared" si="1912"/>
        <v>6.6870173099381169</v>
      </c>
    </row>
    <row r="2959" spans="8:68">
      <c r="H2959" s="68">
        <v>2954</v>
      </c>
      <c r="I2959" s="31">
        <f>('Propiedades físicas'!$C$10*'Diseño reactor'!H2959)/1000</f>
        <v>2585.474561845871</v>
      </c>
      <c r="J2959" s="31">
        <f t="shared" si="1889"/>
        <v>0.17636994257427302</v>
      </c>
      <c r="K2959" s="31">
        <f>(I2959*1000)/'Propiedades físicas'!$F$10</f>
        <v>16888.749680783392</v>
      </c>
      <c r="L2959" s="31">
        <f t="shared" si="1890"/>
        <v>2412.6785258261989</v>
      </c>
      <c r="M2959" s="31">
        <f t="shared" si="1891"/>
        <v>14476.071154957193</v>
      </c>
      <c r="N2959" s="31">
        <f t="shared" si="1892"/>
        <v>0.81674967021875389</v>
      </c>
      <c r="O2959" s="32">
        <f t="shared" si="1893"/>
        <v>4.9004980213125231</v>
      </c>
      <c r="P2959" s="33">
        <f t="shared" si="1894"/>
        <v>0.7084501364414082</v>
      </c>
      <c r="Q2959" s="31">
        <f t="shared" si="1895"/>
        <v>4.7759340116757354</v>
      </c>
      <c r="R2959" s="31">
        <f t="shared" si="1896"/>
        <v>9.393921084847448E-2</v>
      </c>
      <c r="S2959" s="31">
        <f t="shared" si="1897"/>
        <v>0.12456400963678679</v>
      </c>
      <c r="T2959" s="31">
        <f t="shared" si="1898"/>
        <v>1.2456169998301595E-2</v>
      </c>
      <c r="U2959" s="31">
        <f t="shared" si="1899"/>
        <v>1.9041529305697193E-3</v>
      </c>
      <c r="V2959" s="47">
        <f t="shared" si="1913"/>
        <v>7.0157197977692854E-4</v>
      </c>
      <c r="W2959" s="31">
        <f t="shared" si="1900"/>
        <v>0.13259819712977589</v>
      </c>
      <c r="X2959" s="34">
        <f>(S2959*H2959*'Propiedades físicas'!$F$5*60*24*365)/(1000000)</f>
        <v>56950.754658842045</v>
      </c>
      <c r="Y2959" s="34">
        <f>(U2959*H2959*'Propiedades físicas'!$F$7*60*24*365)/(1000000)</f>
        <v>272.25768410296615</v>
      </c>
      <c r="Z2959" s="31">
        <f t="shared" si="1914"/>
        <v>2092.76170304792</v>
      </c>
      <c r="AA2959" s="31">
        <f t="shared" si="1915"/>
        <v>14108.109070490122</v>
      </c>
      <c r="AB2959" s="31">
        <f t="shared" si="1915"/>
        <v>277.4964288463936</v>
      </c>
      <c r="AC2959" s="31">
        <f t="shared" si="1915"/>
        <v>367.96208446706817</v>
      </c>
      <c r="AD2959" s="31">
        <f t="shared" si="1901"/>
        <v>36.795526174982911</v>
      </c>
      <c r="AE2959" s="31">
        <f t="shared" si="1916"/>
        <v>5.624867756902951</v>
      </c>
      <c r="AF2959" s="31">
        <f t="shared" si="1917"/>
        <v>16888.749680783385</v>
      </c>
      <c r="AG2959" s="31">
        <f t="shared" si="1918"/>
        <v>0.12391454326717496</v>
      </c>
      <c r="AH2959" s="31">
        <f t="shared" si="1919"/>
        <v>0.83535544887273838</v>
      </c>
      <c r="AI2959" s="31">
        <f t="shared" si="1919"/>
        <v>1.6430845035387009E-2</v>
      </c>
      <c r="AJ2959" s="31">
        <f t="shared" si="1919"/>
        <v>2.1787408270118918E-2</v>
      </c>
      <c r="AK2959" s="31">
        <f t="shared" si="1902"/>
        <v>2.178700429011045E-3</v>
      </c>
      <c r="AL2959" s="31">
        <f t="shared" si="1902"/>
        <v>3.3305412556994219E-4</v>
      </c>
      <c r="AM2959" s="31">
        <f t="shared" si="1920"/>
        <v>1.0000000000000002</v>
      </c>
      <c r="AN2959" s="31">
        <f>(Z2959*'Propiedades físicas'!$F$4)/1000</f>
        <v>1840.3327864262799</v>
      </c>
      <c r="AO2959" s="31">
        <f>(AA2959*'Propiedades físicas'!$F$6)/1000</f>
        <v>452.02381461850348</v>
      </c>
      <c r="AP2959" s="31">
        <f>(AB2959*'Propiedades físicas'!$F$9)/1000</f>
        <v>171.20142177678252</v>
      </c>
      <c r="AQ2959" s="31">
        <f>(AC2959*'Propiedades físicas'!$F$5)/1000</f>
        <v>108.35379501301757</v>
      </c>
      <c r="AR2959" s="31">
        <f>(AD2959*'Propiedades físicas'!$F$8)/1000</f>
        <v>13.044749939554936</v>
      </c>
      <c r="AS2959" s="31">
        <f>(AE2959*'Propiedades físicas'!$F$7)/1000</f>
        <v>0.51799407173319278</v>
      </c>
      <c r="AT2959" s="31">
        <f t="shared" si="1921"/>
        <v>2585.4745618458714</v>
      </c>
      <c r="AU2959" s="31">
        <f t="shared" si="1922"/>
        <v>0.71179690320077804</v>
      </c>
      <c r="AV2959" s="31">
        <f t="shared" si="1926"/>
        <v>0.17483204874225719</v>
      </c>
      <c r="AW2959" s="31">
        <f t="shared" si="1926"/>
        <v>6.6216633612730322E-2</v>
      </c>
      <c r="AX2959" s="31">
        <f t="shared" si="1926"/>
        <v>4.190866799155802E-2</v>
      </c>
      <c r="AY2959" s="31">
        <f t="shared" si="1923"/>
        <v>5.045398679243542E-3</v>
      </c>
      <c r="AZ2959" s="31">
        <f t="shared" si="1923"/>
        <v>2.0034777343288829E-4</v>
      </c>
      <c r="BA2959" s="31">
        <f t="shared" si="1924"/>
        <v>1</v>
      </c>
      <c r="BB2959" s="34">
        <f>AU2959*'Propiedades físicas'!$C$4+'Diseño reactor'!AV2959*'Propiedades físicas'!$C$5+'Diseño reactor'!AW2959*'Propiedades físicas'!$C$8+'Diseño reactor'!AX2959*'Propiedades físicas'!$C$9+'Diseño reactor'!AY2959*'Propiedades físicas'!$C$7+'Diseño reactor'!AZ2959*'Propiedades físicas'!$C$6</f>
        <v>875.28991627078631</v>
      </c>
      <c r="BC2959" s="45">
        <f>AU2959*'Propiedades físicas'!$L$4+'Diseño reactor'!AV2959*'Propiedades físicas'!$L$5+'Diseño reactor'!AW2959*'Propiedades físicas'!$L$8+AX2959*'Propiedades físicas'!$L$9+'Diseño reactor'!AY2959*'Propiedades físicas'!$L$7+'Diseño reactor'!AZ2959*'Propiedades físicas'!$L$6</f>
        <v>2.134313831516867</v>
      </c>
      <c r="BD2959" s="29">
        <f t="shared" si="1903"/>
        <v>1.1594349259630212</v>
      </c>
      <c r="BE2959" s="58">
        <f t="shared" si="1904"/>
        <v>40.932139707334557</v>
      </c>
      <c r="BF2959" s="30">
        <f>AU2959*'Propiedades físicas'!$I$4+'Diseño reactor'!AV2959*'Propiedades físicas'!$I$5+'Diseño reactor'!AW2959*'Propiedades físicas'!$I$8+'Diseño reactor'!AX2959*'Propiedades físicas'!$I$9+'Diseño reactor'!AY2959*'Propiedades físicas'!$I$7+'Diseño reactor'!AZ2959*'Propiedades físicas'!$I$6</f>
        <v>2.0009480862019934E-2</v>
      </c>
      <c r="BG2959" s="24">
        <f>AU2959*'Propiedades físicas'!$O$4+'Diseño reactor'!AV2959*'Propiedades físicas'!$O$5+'Diseño reactor'!AW2959*'Propiedades físicas'!$O$8+'Diseño reactor'!AX2959*'Propiedades físicas'!$O$9+'Diseño reactor'!AY2959*'Propiedades físicas'!$O$7+'Diseño reactor'!AZ2959*'Propiedades físicas'!$O$6</f>
        <v>0.15527362214330262</v>
      </c>
      <c r="BH2959" s="54">
        <f t="shared" si="1905"/>
        <v>41070.529645923423</v>
      </c>
      <c r="BI2959" s="34">
        <f t="shared" si="1925"/>
        <v>275.04035248090742</v>
      </c>
      <c r="BJ2959" s="27">
        <f t="shared" si="1906"/>
        <v>4799.6624690916451</v>
      </c>
      <c r="BK2959" s="34">
        <f t="shared" si="1907"/>
        <v>573.27767433932843</v>
      </c>
      <c r="BL2959" s="27">
        <f t="shared" si="1908"/>
        <v>105.83162170466949</v>
      </c>
      <c r="BM2959" s="34">
        <f t="shared" si="1909"/>
        <v>1.1054421768707483</v>
      </c>
      <c r="BN2959" s="45">
        <f t="shared" si="1910"/>
        <v>3295.2602736946997</v>
      </c>
      <c r="BO2959" s="45">
        <f t="shared" si="1911"/>
        <v>113.32595777551556</v>
      </c>
      <c r="BP2959" s="66">
        <f t="shared" si="1912"/>
        <v>6.6870168494224087</v>
      </c>
    </row>
    <row r="2960" spans="8:68">
      <c r="H2960" s="68">
        <v>2955</v>
      </c>
      <c r="I2960" s="31">
        <f>('Propiedades físicas'!$C$10*'Diseño reactor'!H2960)/1000</f>
        <v>2586.3498071274712</v>
      </c>
      <c r="J2960" s="31">
        <f t="shared" si="1889"/>
        <v>0.1763102573145186</v>
      </c>
      <c r="K2960" s="31">
        <f>(I2960*1000)/'Propiedades físicas'!$F$10</f>
        <v>16894.466928474925</v>
      </c>
      <c r="L2960" s="31">
        <f t="shared" si="1890"/>
        <v>2413.4952754964179</v>
      </c>
      <c r="M2960" s="31">
        <f t="shared" si="1891"/>
        <v>14480.971652978507</v>
      </c>
      <c r="N2960" s="31">
        <f t="shared" si="1892"/>
        <v>0.81674967021875389</v>
      </c>
      <c r="O2960" s="32">
        <f t="shared" si="1893"/>
        <v>4.900498021312524</v>
      </c>
      <c r="P2960" s="33">
        <f t="shared" si="1894"/>
        <v>0.70848192778703378</v>
      </c>
      <c r="Q2960" s="31">
        <f t="shared" si="1895"/>
        <v>4.7759759091351359</v>
      </c>
      <c r="R2960" s="31">
        <f t="shared" si="1896"/>
        <v>9.3915849215624042E-2</v>
      </c>
      <c r="S2960" s="31">
        <f t="shared" si="1897"/>
        <v>0.12452211217738958</v>
      </c>
      <c r="T2960" s="31">
        <f t="shared" si="1898"/>
        <v>1.244941668652293E-2</v>
      </c>
      <c r="U2960" s="31">
        <f t="shared" si="1899"/>
        <v>1.9024765295732246E-3</v>
      </c>
      <c r="V2960" s="47">
        <f t="shared" si="1913"/>
        <v>7.0160346246871304E-4</v>
      </c>
      <c r="W2960" s="31">
        <f t="shared" si="1900"/>
        <v>0.13255927290760011</v>
      </c>
      <c r="X2960" s="34">
        <f>(S2960*H2960*'Propiedades físicas'!$F$5*60*24*365)/(1000000)</f>
        <v>56950.871824979469</v>
      </c>
      <c r="Y2960" s="34">
        <f>(U2960*H2960*'Propiedades físicas'!$F$7*60*24*365)/(1000000)</f>
        <v>272.11007524525655</v>
      </c>
      <c r="Z2960" s="31">
        <f t="shared" si="1914"/>
        <v>2093.5640966106848</v>
      </c>
      <c r="AA2960" s="31">
        <f t="shared" si="1915"/>
        <v>14113.008811494326</v>
      </c>
      <c r="AB2960" s="31">
        <f t="shared" si="1915"/>
        <v>277.52133443216906</v>
      </c>
      <c r="AC2960" s="31">
        <f t="shared" si="1915"/>
        <v>367.96284148418619</v>
      </c>
      <c r="AD2960" s="31">
        <f t="shared" si="1901"/>
        <v>36.788026308675256</v>
      </c>
      <c r="AE2960" s="31">
        <f t="shared" si="1916"/>
        <v>5.6218181448888789</v>
      </c>
      <c r="AF2960" s="31">
        <f t="shared" si="1917"/>
        <v>16894.466928474929</v>
      </c>
      <c r="AG2960" s="31">
        <f t="shared" si="1918"/>
        <v>0.12392010387034282</v>
      </c>
      <c r="AH2960" s="31">
        <f t="shared" si="1919"/>
        <v>0.83536277712956009</v>
      </c>
      <c r="AI2960" s="31">
        <f t="shared" si="1919"/>
        <v>1.6426758867686925E-2</v>
      </c>
      <c r="AJ2960" s="31">
        <f t="shared" si="1919"/>
        <v>2.1780080013297131E-2</v>
      </c>
      <c r="AK2960" s="31">
        <f t="shared" si="1902"/>
        <v>2.1775192117290515E-3</v>
      </c>
      <c r="AL2960" s="31">
        <f t="shared" si="1902"/>
        <v>3.3276090738403448E-4</v>
      </c>
      <c r="AM2960" s="31">
        <f t="shared" si="1920"/>
        <v>1</v>
      </c>
      <c r="AN2960" s="31">
        <f>(Z2960*'Propiedades físicas'!$F$4)/1000</f>
        <v>1841.0383952775042</v>
      </c>
      <c r="AO2960" s="31">
        <f>(AA2960*'Propiedades físicas'!$F$6)/1000</f>
        <v>452.18080232027819</v>
      </c>
      <c r="AP2960" s="31">
        <f>(AB2960*'Propiedades físicas'!$F$9)/1000</f>
        <v>171.2167872779267</v>
      </c>
      <c r="AQ2960" s="31">
        <f>(AC2960*'Propiedades físicas'!$F$5)/1000</f>
        <v>108.35401793184832</v>
      </c>
      <c r="AR2960" s="31">
        <f>(AD2960*'Propiedades físicas'!$F$8)/1000</f>
        <v>13.042091086951546</v>
      </c>
      <c r="AS2960" s="31">
        <f>(AE2960*'Propiedades físicas'!$F$7)/1000</f>
        <v>0.51771323296281679</v>
      </c>
      <c r="AT2960" s="31">
        <f t="shared" si="1921"/>
        <v>2586.3498071274716</v>
      </c>
      <c r="AU2960" s="31">
        <f t="shared" si="1922"/>
        <v>0.71182884473088837</v>
      </c>
      <c r="AV2960" s="31">
        <f t="shared" si="1926"/>
        <v>0.17483358247757391</v>
      </c>
      <c r="AW2960" s="31">
        <f t="shared" si="1926"/>
        <v>6.6200166275299219E-2</v>
      </c>
      <c r="AX2960" s="31">
        <f t="shared" si="1926"/>
        <v>4.1894571891723985E-2</v>
      </c>
      <c r="AY2960" s="31">
        <f t="shared" si="1923"/>
        <v>5.042663235657492E-3</v>
      </c>
      <c r="AZ2960" s="31">
        <f t="shared" si="1923"/>
        <v>2.0017138885702966E-4</v>
      </c>
      <c r="BA2960" s="31">
        <f t="shared" si="1924"/>
        <v>1</v>
      </c>
      <c r="BB2960" s="34">
        <f>AU2960*'Propiedades físicas'!$C$4+'Diseño reactor'!AV2960*'Propiedades físicas'!$C$5+'Diseño reactor'!AW2960*'Propiedades físicas'!$C$8+'Diseño reactor'!AX2960*'Propiedades físicas'!$C$9+'Diseño reactor'!AY2960*'Propiedades físicas'!$C$7+'Diseño reactor'!AZ2960*'Propiedades físicas'!$C$6</f>
        <v>875.28985606175706</v>
      </c>
      <c r="BC2960" s="45">
        <f>AU2960*'Propiedades físicas'!$L$4+'Diseño reactor'!AV2960*'Propiedades físicas'!$L$5+'Diseño reactor'!AW2960*'Propiedades físicas'!$L$8+AX2960*'Propiedades físicas'!$L$9+'Diseño reactor'!AY2960*'Propiedades físicas'!$L$7+'Diseño reactor'!AZ2960*'Propiedades físicas'!$L$6</f>
        <v>2.1343362399160215</v>
      </c>
      <c r="BD2960" s="29">
        <f t="shared" si="1903"/>
        <v>1.1590824840481866</v>
      </c>
      <c r="BE2960" s="58">
        <f t="shared" si="1904"/>
        <v>40.931761898363511</v>
      </c>
      <c r="BF2960" s="30">
        <f>AU2960*'Propiedades físicas'!$I$4+'Diseño reactor'!AV2960*'Propiedades físicas'!$I$5+'Diseño reactor'!AW2960*'Propiedades físicas'!$I$8+'Diseño reactor'!AX2960*'Propiedades físicas'!$I$9+'Diseño reactor'!AY2960*'Propiedades físicas'!$I$7+'Diseño reactor'!AZ2960*'Propiedades físicas'!$I$6</f>
        <v>2.0009503611456363E-2</v>
      </c>
      <c r="BG2960" s="24">
        <f>AU2960*'Propiedades físicas'!$O$4+'Diseño reactor'!AV2960*'Propiedades físicas'!$O$5+'Diseño reactor'!AW2960*'Propiedades físicas'!$O$8+'Diseño reactor'!AX2960*'Propiedades físicas'!$O$9+'Diseño reactor'!AY2960*'Propiedades físicas'!$O$7+'Diseño reactor'!AZ2960*'Propiedades físicas'!$O$6</f>
        <v>0.15527472781152513</v>
      </c>
      <c r="BH2960" s="54">
        <f t="shared" si="1905"/>
        <v>41070.48012640456</v>
      </c>
      <c r="BI2960" s="34">
        <f t="shared" si="1925"/>
        <v>275.04159435719799</v>
      </c>
      <c r="BJ2960" s="27">
        <f t="shared" si="1906"/>
        <v>4799.6658349385934</v>
      </c>
      <c r="BK2960" s="34">
        <f t="shared" si="1907"/>
        <v>573.28215854335895</v>
      </c>
      <c r="BL2960" s="27">
        <f t="shared" si="1908"/>
        <v>105.83177452581083</v>
      </c>
      <c r="BM2960" s="34">
        <f t="shared" si="1909"/>
        <v>1.1054421768707483</v>
      </c>
      <c r="BN2960" s="45">
        <f t="shared" si="1910"/>
        <v>3296.4670963895583</v>
      </c>
      <c r="BO2960" s="45">
        <f t="shared" si="1911"/>
        <v>113.33074268468343</v>
      </c>
      <c r="BP2960" s="66">
        <f t="shared" si="1912"/>
        <v>6.6870163894390533</v>
      </c>
    </row>
    <row r="2961" spans="8:68">
      <c r="H2961" s="68">
        <v>2956</v>
      </c>
      <c r="I2961" s="31">
        <f>('Propiedades físicas'!$C$10*'Diseño reactor'!H2961)/1000</f>
        <v>2587.2250524090705</v>
      </c>
      <c r="J2961" s="31">
        <f t="shared" si="1889"/>
        <v>0.17625061243721332</v>
      </c>
      <c r="K2961" s="31">
        <f>(I2961*1000)/'Propiedades físicas'!$F$10</f>
        <v>16900.184176166455</v>
      </c>
      <c r="L2961" s="31">
        <f t="shared" si="1890"/>
        <v>2414.3120251666364</v>
      </c>
      <c r="M2961" s="31">
        <f t="shared" si="1891"/>
        <v>14485.872150999818</v>
      </c>
      <c r="N2961" s="31">
        <f t="shared" si="1892"/>
        <v>0.81674967021875389</v>
      </c>
      <c r="O2961" s="32">
        <f t="shared" si="1893"/>
        <v>4.9004980213125231</v>
      </c>
      <c r="P2961" s="33">
        <f t="shared" si="1894"/>
        <v>0.70851370047342743</v>
      </c>
      <c r="Q2961" s="31">
        <f t="shared" si="1895"/>
        <v>4.7760177785476605</v>
      </c>
      <c r="R2961" s="31">
        <f t="shared" si="1896"/>
        <v>9.3892498821642439E-2</v>
      </c>
      <c r="S2961" s="31">
        <f t="shared" si="1897"/>
        <v>0.12448024276486326</v>
      </c>
      <c r="T2961" s="31">
        <f t="shared" si="1898"/>
        <v>1.2442668827831311E-2</v>
      </c>
      <c r="U2961" s="31">
        <f t="shared" si="1899"/>
        <v>1.9008020958527331E-3</v>
      </c>
      <c r="V2961" s="47">
        <f t="shared" si="1913"/>
        <v>7.0163492668242331E-4</v>
      </c>
      <c r="W2961" s="31">
        <f t="shared" si="1900"/>
        <v>0.13252037153114138</v>
      </c>
      <c r="X2961" s="34">
        <f>(S2961*H2961*'Propiedades físicas'!$F$5*60*24*365)/(1000000)</f>
        <v>56950.988853621078</v>
      </c>
      <c r="Y2961" s="34">
        <f>(U2961*H2961*'Propiedades físicas'!$F$7*60*24*365)/(1000000)</f>
        <v>271.96258557706119</v>
      </c>
      <c r="Z2961" s="31">
        <f t="shared" si="1914"/>
        <v>2094.3664985994515</v>
      </c>
      <c r="AA2961" s="31">
        <f t="shared" si="1915"/>
        <v>14117.908553386884</v>
      </c>
      <c r="AB2961" s="31">
        <f t="shared" si="1915"/>
        <v>277.54622651677505</v>
      </c>
      <c r="AC2961" s="31">
        <f t="shared" si="1915"/>
        <v>367.96359761293581</v>
      </c>
      <c r="AD2961" s="31">
        <f t="shared" si="1901"/>
        <v>36.780529055069358</v>
      </c>
      <c r="AE2961" s="31">
        <f t="shared" si="1916"/>
        <v>5.6187709953406788</v>
      </c>
      <c r="AF2961" s="31">
        <f t="shared" si="1917"/>
        <v>16900.184176166455</v>
      </c>
      <c r="AG2961" s="31">
        <f t="shared" si="1918"/>
        <v>0.12392566120983695</v>
      </c>
      <c r="AH2961" s="31">
        <f t="shared" si="1919"/>
        <v>0.83537010048072224</v>
      </c>
      <c r="AI2961" s="31">
        <f t="shared" si="1919"/>
        <v>1.6422674665769951E-2</v>
      </c>
      <c r="AJ2961" s="31">
        <f t="shared" si="1919"/>
        <v>2.1772756662134948E-2</v>
      </c>
      <c r="AK2961" s="31">
        <f t="shared" si="1902"/>
        <v>2.1763389482428973E-3</v>
      </c>
      <c r="AL2961" s="31">
        <f t="shared" si="1902"/>
        <v>3.3246803329306735E-4</v>
      </c>
      <c r="AM2961" s="31">
        <f t="shared" si="1920"/>
        <v>1</v>
      </c>
      <c r="AN2961" s="31">
        <f>(Z2961*'Propiedades físicas'!$F$4)/1000</f>
        <v>1841.7440115383856</v>
      </c>
      <c r="AO2961" s="31">
        <f>(AA2961*'Propiedades físicas'!$F$6)/1000</f>
        <v>452.33779005051571</v>
      </c>
      <c r="AP2961" s="31">
        <f>(AB2961*'Propiedades físicas'!$F$9)/1000</f>
        <v>171.23214444952436</v>
      </c>
      <c r="AQ2961" s="31">
        <f>(AC2961*'Propiedades físicas'!$F$5)/1000</f>
        <v>108.35424058908123</v>
      </c>
      <c r="AR2961" s="31">
        <f>(AD2961*'Propiedades físicas'!$F$8)/1000</f>
        <v>13.039433160603185</v>
      </c>
      <c r="AS2961" s="31">
        <f>(AE2961*'Propiedades físicas'!$F$7)/1000</f>
        <v>0.51743262096092313</v>
      </c>
      <c r="AT2961" s="31">
        <f t="shared" si="1921"/>
        <v>2587.2250524090705</v>
      </c>
      <c r="AU2961" s="31">
        <f t="shared" si="1922"/>
        <v>0.7118607675136196</v>
      </c>
      <c r="AV2961" s="31">
        <f t="shared" si="1926"/>
        <v>0.17483511518618206</v>
      </c>
      <c r="AW2961" s="31">
        <f t="shared" si="1926"/>
        <v>6.618370686001325E-2</v>
      </c>
      <c r="AX2961" s="31">
        <f t="shared" si="1926"/>
        <v>4.1880485228058609E-2</v>
      </c>
      <c r="AY2961" s="31">
        <f t="shared" si="1923"/>
        <v>5.0399300008561829E-3</v>
      </c>
      <c r="AZ2961" s="31">
        <f t="shared" si="1923"/>
        <v>1.9999521127051572E-4</v>
      </c>
      <c r="BA2961" s="31">
        <f t="shared" si="1924"/>
        <v>1.0000000000000004</v>
      </c>
      <c r="BB2961" s="34">
        <f>AU2961*'Propiedades físicas'!$C$4+'Diseño reactor'!AV2961*'Propiedades físicas'!$C$5+'Diseño reactor'!AW2961*'Propiedades físicas'!$C$8+'Diseño reactor'!AX2961*'Propiedades físicas'!$C$9+'Diseño reactor'!AY2961*'Propiedades físicas'!$C$7+'Diseño reactor'!AZ2961*'Propiedades físicas'!$C$6</f>
        <v>875.28979592231212</v>
      </c>
      <c r="BC2961" s="45">
        <f>AU2961*'Propiedades físicas'!$L$4+'Diseño reactor'!AV2961*'Propiedades físicas'!$L$5+'Diseño reactor'!AW2961*'Propiedades físicas'!$L$8+AX2961*'Propiedades físicas'!$L$9+'Diseño reactor'!AY2961*'Propiedades físicas'!$L$7+'Diseño reactor'!AZ2961*'Propiedades físicas'!$L$6</f>
        <v>2.1343586346889087</v>
      </c>
      <c r="BD2961" s="29">
        <f t="shared" si="1903"/>
        <v>1.1587302565506821</v>
      </c>
      <c r="BE2961" s="58">
        <f t="shared" si="1904"/>
        <v>40.931384321452754</v>
      </c>
      <c r="BF2961" s="30">
        <f>AU2961*'Propiedades físicas'!$I$4+'Diseño reactor'!AV2961*'Propiedades físicas'!$I$5+'Diseño reactor'!AW2961*'Propiedades físicas'!$I$8+'Diseño reactor'!AX2961*'Propiedades físicas'!$I$9+'Diseño reactor'!AY2961*'Propiedades físicas'!$I$7+'Diseño reactor'!AZ2961*'Propiedades físicas'!$I$6</f>
        <v>2.0009526328727316E-2</v>
      </c>
      <c r="BG2961" s="24">
        <f>AU2961*'Propiedades físicas'!$O$4+'Diseño reactor'!AV2961*'Propiedades físicas'!$O$5+'Diseño reactor'!AW2961*'Propiedades físicas'!$O$8+'Diseño reactor'!AX2961*'Propiedades físicas'!$O$9+'Diseño reactor'!AY2961*'Propiedades físicas'!$O$7+'Diseño reactor'!AZ2961*'Propiedades físicas'!$O$6</f>
        <v>0.15527583282620205</v>
      </c>
      <c r="BH2961" s="54">
        <f t="shared" si="1905"/>
        <v>41070.43067628437</v>
      </c>
      <c r="BI2961" s="34">
        <f t="shared" si="1925"/>
        <v>275.04283518193125</v>
      </c>
      <c r="BJ2961" s="27">
        <f t="shared" si="1906"/>
        <v>4799.6692000406711</v>
      </c>
      <c r="BK2961" s="34">
        <f t="shared" si="1907"/>
        <v>573.28664025122009</v>
      </c>
      <c r="BL2961" s="27">
        <f t="shared" si="1908"/>
        <v>105.83192725993528</v>
      </c>
      <c r="BM2961" s="34">
        <f t="shared" si="1909"/>
        <v>1.1054421768707483</v>
      </c>
      <c r="BN2961" s="45">
        <f t="shared" si="1910"/>
        <v>3297.6739278965906</v>
      </c>
      <c r="BO2961" s="45">
        <f t="shared" si="1911"/>
        <v>113.33552478571565</v>
      </c>
      <c r="BP2961" s="66">
        <f t="shared" si="1912"/>
        <v>6.6870159299873055</v>
      </c>
    </row>
    <row r="2962" spans="8:68">
      <c r="H2962" s="68">
        <v>2957</v>
      </c>
      <c r="I2962" s="31">
        <f>('Propiedades físicas'!$C$10*'Diseño reactor'!H2962)/1000</f>
        <v>2588.1002976906707</v>
      </c>
      <c r="J2962" s="31">
        <f t="shared" si="1889"/>
        <v>0.17619100790138739</v>
      </c>
      <c r="K2962" s="31">
        <f>(I2962*1000)/'Propiedades físicas'!$F$10</f>
        <v>16905.901423857988</v>
      </c>
      <c r="L2962" s="31">
        <f t="shared" si="1890"/>
        <v>2415.1287748368554</v>
      </c>
      <c r="M2962" s="31">
        <f t="shared" si="1891"/>
        <v>14490.772649021132</v>
      </c>
      <c r="N2962" s="31">
        <f t="shared" si="1892"/>
        <v>0.816749670218754</v>
      </c>
      <c r="O2962" s="32">
        <f t="shared" si="1893"/>
        <v>4.9004980213125231</v>
      </c>
      <c r="P2962" s="33">
        <f t="shared" si="1894"/>
        <v>0.70854545451701201</v>
      </c>
      <c r="Q2962" s="31">
        <f t="shared" si="1895"/>
        <v>4.7760596199413294</v>
      </c>
      <c r="R2962" s="31">
        <f t="shared" si="1896"/>
        <v>9.3869159658813622E-2</v>
      </c>
      <c r="S2962" s="31">
        <f t="shared" si="1897"/>
        <v>0.12443840137119369</v>
      </c>
      <c r="T2962" s="31">
        <f t="shared" si="1898"/>
        <v>1.2435926416405063E-2</v>
      </c>
      <c r="U2962" s="31">
        <f t="shared" si="1899"/>
        <v>1.8991296265233144E-3</v>
      </c>
      <c r="V2962" s="47">
        <f t="shared" si="1913"/>
        <v>7.0166637243432263E-4</v>
      </c>
      <c r="W2962" s="31">
        <f t="shared" si="1900"/>
        <v>0.13248149298029244</v>
      </c>
      <c r="X2962" s="34">
        <f>(S2962*H2962*'Propiedades físicas'!$F$5*60*24*365)/(1000000)</f>
        <v>56951.105744968503</v>
      </c>
      <c r="Y2962" s="34">
        <f>(U2962*H2962*'Propiedades físicas'!$F$7*60*24*365)/(1000000)</f>
        <v>271.81521497113425</v>
      </c>
      <c r="Z2962" s="31">
        <f t="shared" si="1914"/>
        <v>2095.1689090068044</v>
      </c>
      <c r="AA2962" s="31">
        <f t="shared" si="1915"/>
        <v>14122.808296166511</v>
      </c>
      <c r="AB2962" s="31">
        <f t="shared" si="1915"/>
        <v>277.57110511111188</v>
      </c>
      <c r="AC2962" s="31">
        <f t="shared" si="1915"/>
        <v>367.96435285461973</v>
      </c>
      <c r="AD2962" s="31">
        <f t="shared" si="1901"/>
        <v>36.773034413309773</v>
      </c>
      <c r="AE2962" s="31">
        <f t="shared" si="1916"/>
        <v>5.6157263056294404</v>
      </c>
      <c r="AF2962" s="31">
        <f t="shared" si="1917"/>
        <v>16905.901423857984</v>
      </c>
      <c r="AG2962" s="31">
        <f t="shared" si="1918"/>
        <v>0.12393121528852968</v>
      </c>
      <c r="AH2962" s="31">
        <f t="shared" si="1919"/>
        <v>0.83537741893112483</v>
      </c>
      <c r="AI2962" s="31">
        <f t="shared" si="1919"/>
        <v>1.6418592428286454E-2</v>
      </c>
      <c r="AJ2962" s="31">
        <f t="shared" si="1919"/>
        <v>2.1765438211732401E-2</v>
      </c>
      <c r="AK2962" s="31">
        <f t="shared" si="1902"/>
        <v>2.1751596375343138E-3</v>
      </c>
      <c r="AL2962" s="31">
        <f t="shared" si="1902"/>
        <v>3.3217550279243923E-4</v>
      </c>
      <c r="AM2962" s="31">
        <f t="shared" si="1920"/>
        <v>1.0000000000000002</v>
      </c>
      <c r="AN2962" s="31">
        <f>(Z2962*'Propiedades físicas'!$F$4)/1000</f>
        <v>1842.4496352024037</v>
      </c>
      <c r="AO2962" s="31">
        <f>(AA2962*'Propiedades físicas'!$F$6)/1000</f>
        <v>452.49477780917505</v>
      </c>
      <c r="AP2962" s="31">
        <f>(AB2962*'Propiedades físicas'!$F$9)/1000</f>
        <v>171.24749329830044</v>
      </c>
      <c r="AQ2962" s="31">
        <f>(AC2962*'Propiedades físicas'!$F$5)/1000</f>
        <v>108.35446298509989</v>
      </c>
      <c r="AR2962" s="31">
        <f>(AD2962*'Propiedades físicas'!$F$8)/1000</f>
        <v>13.036776160206577</v>
      </c>
      <c r="AS2962" s="31">
        <f>(AE2962*'Propiedades físicas'!$F$7)/1000</f>
        <v>0.51715223548541522</v>
      </c>
      <c r="AT2962" s="31">
        <f t="shared" si="1921"/>
        <v>2588.1002976906711</v>
      </c>
      <c r="AU2962" s="31">
        <f t="shared" si="1922"/>
        <v>0.71189267156547142</v>
      </c>
      <c r="AV2962" s="31">
        <f t="shared" si="1926"/>
        <v>0.17483664686910719</v>
      </c>
      <c r="AW2962" s="31">
        <f t="shared" si="1926"/>
        <v>6.6167255361433405E-2</v>
      </c>
      <c r="AX2962" s="31">
        <f t="shared" si="1926"/>
        <v>4.186640799113666E-2</v>
      </c>
      <c r="AY2962" s="31">
        <f t="shared" si="1923"/>
        <v>5.0371989724815247E-3</v>
      </c>
      <c r="AZ2962" s="31">
        <f t="shared" si="1923"/>
        <v>1.9981924036980466E-4</v>
      </c>
      <c r="BA2962" s="31">
        <f t="shared" si="1924"/>
        <v>1</v>
      </c>
      <c r="BB2962" s="34">
        <f>AU2962*'Propiedades físicas'!$C$4+'Diseño reactor'!AV2962*'Propiedades físicas'!$C$5+'Diseño reactor'!AW2962*'Propiedades físicas'!$C$8+'Diseño reactor'!AX2962*'Propiedades físicas'!$C$9+'Diseño reactor'!AY2962*'Propiedades físicas'!$C$7+'Diseño reactor'!AZ2962*'Propiedades físicas'!$C$6</f>
        <v>875.28973585235383</v>
      </c>
      <c r="BC2962" s="45">
        <f>AU2962*'Propiedades físicas'!$L$4+'Diseño reactor'!AV2962*'Propiedades físicas'!$L$5+'Diseño reactor'!AW2962*'Propiedades físicas'!$L$8+AX2962*'Propiedades físicas'!$L$9+'Diseño reactor'!AY2962*'Propiedades físicas'!$L$7+'Diseño reactor'!AZ2962*'Propiedades físicas'!$L$6</f>
        <v>2.1343810158478966</v>
      </c>
      <c r="BD2962" s="29">
        <f t="shared" si="1903"/>
        <v>1.1583782432747391</v>
      </c>
      <c r="BE2962" s="58">
        <f t="shared" si="1904"/>
        <v>40.931006976388154</v>
      </c>
      <c r="BF2962" s="30">
        <f>AU2962*'Propiedades físicas'!$I$4+'Diseño reactor'!AV2962*'Propiedades físicas'!$I$5+'Diseño reactor'!AW2962*'Propiedades físicas'!$I$8+'Diseño reactor'!AX2962*'Propiedades físicas'!$I$9+'Diseño reactor'!AY2962*'Propiedades físicas'!$I$7+'Diseño reactor'!AZ2962*'Propiedades físicas'!$I$6</f>
        <v>2.0009549013879385E-2</v>
      </c>
      <c r="BG2962" s="24">
        <f>AU2962*'Propiedades físicas'!$O$4+'Diseño reactor'!AV2962*'Propiedades físicas'!$O$5+'Diseño reactor'!AW2962*'Propiedades físicas'!$O$8+'Diseño reactor'!AX2962*'Propiedades físicas'!$O$9+'Diseño reactor'!AY2962*'Propiedades físicas'!$O$7+'Diseño reactor'!AZ2962*'Propiedades físicas'!$O$6</f>
        <v>0.15527693718790597</v>
      </c>
      <c r="BH2962" s="54">
        <f t="shared" si="1905"/>
        <v>41070.381295462183</v>
      </c>
      <c r="BI2962" s="34">
        <f t="shared" si="1925"/>
        <v>275.04407495634547</v>
      </c>
      <c r="BJ2962" s="27">
        <f t="shared" si="1906"/>
        <v>4799.6725643973477</v>
      </c>
      <c r="BK2962" s="34">
        <f t="shared" si="1907"/>
        <v>573.29111946495584</v>
      </c>
      <c r="BL2962" s="27">
        <f t="shared" si="1908"/>
        <v>105.83207990711578</v>
      </c>
      <c r="BM2962" s="34">
        <f t="shared" si="1909"/>
        <v>1.1054421768707483</v>
      </c>
      <c r="BN2962" s="45">
        <f t="shared" si="1910"/>
        <v>3298.8807682078427</v>
      </c>
      <c r="BO2962" s="45">
        <f t="shared" si="1911"/>
        <v>113.34030408108345</v>
      </c>
      <c r="BP2962" s="66">
        <f t="shared" si="1912"/>
        <v>6.6870154710664211</v>
      </c>
    </row>
    <row r="2963" spans="8:68">
      <c r="H2963" s="68">
        <v>2958</v>
      </c>
      <c r="I2963" s="31">
        <f>('Propiedades físicas'!$C$10*'Diseño reactor'!H2963)/1000</f>
        <v>2588.9755429722704</v>
      </c>
      <c r="J2963" s="31">
        <f t="shared" si="1889"/>
        <v>0.1761314436661266</v>
      </c>
      <c r="K2963" s="31">
        <f>(I2963*1000)/'Propiedades físicas'!$F$10</f>
        <v>16911.618671549517</v>
      </c>
      <c r="L2963" s="31">
        <f t="shared" si="1890"/>
        <v>2415.9455245070735</v>
      </c>
      <c r="M2963" s="31">
        <f t="shared" si="1891"/>
        <v>14495.673147042442</v>
      </c>
      <c r="N2963" s="31">
        <f t="shared" si="1892"/>
        <v>0.81674967021875378</v>
      </c>
      <c r="O2963" s="32">
        <f t="shared" si="1893"/>
        <v>4.9004980213125222</v>
      </c>
      <c r="P2963" s="33">
        <f t="shared" si="1894"/>
        <v>0.7085771899341905</v>
      </c>
      <c r="Q2963" s="31">
        <f t="shared" si="1895"/>
        <v>4.7761014333441185</v>
      </c>
      <c r="R2963" s="31">
        <f t="shared" si="1896"/>
        <v>9.3845831719428077E-2</v>
      </c>
      <c r="S2963" s="31">
        <f t="shared" si="1897"/>
        <v>0.12439658796840382</v>
      </c>
      <c r="T2963" s="31">
        <f t="shared" si="1898"/>
        <v>1.2429189446430207E-2</v>
      </c>
      <c r="U2963" s="31">
        <f t="shared" si="1899"/>
        <v>1.8974591187051139E-3</v>
      </c>
      <c r="V2963" s="47">
        <f t="shared" si="1913"/>
        <v>7.0169779974065471E-4</v>
      </c>
      <c r="W2963" s="31">
        <f t="shared" si="1900"/>
        <v>0.13244263723496952</v>
      </c>
      <c r="X2963" s="34">
        <f>(S2963*H2963*'Propiedades físicas'!$F$5*60*24*365)/(1000000)</f>
        <v>56951.222499222997</v>
      </c>
      <c r="Y2963" s="34">
        <f>(U2963*H2963*'Propiedades físicas'!$F$7*60*24*365)/(1000000)</f>
        <v>271.6679633003979</v>
      </c>
      <c r="Z2963" s="31">
        <f t="shared" si="1914"/>
        <v>2095.9713278253357</v>
      </c>
      <c r="AA2963" s="31">
        <f t="shared" si="1915"/>
        <v>14127.708039831903</v>
      </c>
      <c r="AB2963" s="31">
        <f t="shared" si="1915"/>
        <v>277.59597022606823</v>
      </c>
      <c r="AC2963" s="31">
        <f t="shared" si="1915"/>
        <v>367.96510721053852</v>
      </c>
      <c r="AD2963" s="31">
        <f t="shared" si="1901"/>
        <v>36.765542382540552</v>
      </c>
      <c r="AE2963" s="31">
        <f t="shared" si="1916"/>
        <v>5.6126840731297269</v>
      </c>
      <c r="AF2963" s="31">
        <f t="shared" si="1917"/>
        <v>16911.618671549517</v>
      </c>
      <c r="AG2963" s="31">
        <f t="shared" si="1918"/>
        <v>0.12393676610929009</v>
      </c>
      <c r="AH2963" s="31">
        <f t="shared" si="1919"/>
        <v>0.83538473248566103</v>
      </c>
      <c r="AI2963" s="31">
        <f t="shared" si="1919"/>
        <v>1.6414512153887967E-2</v>
      </c>
      <c r="AJ2963" s="31">
        <f t="shared" si="1919"/>
        <v>2.1758124657196041E-2</v>
      </c>
      <c r="AK2963" s="31">
        <f t="shared" si="1902"/>
        <v>2.173981278586382E-3</v>
      </c>
      <c r="AL2963" s="31">
        <f t="shared" si="1902"/>
        <v>3.3188331537843668E-4</v>
      </c>
      <c r="AM2963" s="31">
        <f t="shared" si="1920"/>
        <v>1</v>
      </c>
      <c r="AN2963" s="31">
        <f>(Z2963*'Propiedades físicas'!$F$4)/1000</f>
        <v>1843.1552662630438</v>
      </c>
      <c r="AO2963" s="31">
        <f>(AA2963*'Propiedades físicas'!$F$6)/1000</f>
        <v>452.65176559621415</v>
      </c>
      <c r="AP2963" s="31">
        <f>(AB2963*'Propiedades físicas'!$F$9)/1000</f>
        <v>171.2628338309728</v>
      </c>
      <c r="AQ2963" s="31">
        <f>(AC2963*'Propiedades físicas'!$F$5)/1000</f>
        <v>108.3546851202873</v>
      </c>
      <c r="AR2963" s="31">
        <f>(AD2963*'Propiedades físicas'!$F$8)/1000</f>
        <v>13.034120085458271</v>
      </c>
      <c r="AS2963" s="31">
        <f>(AE2963*'Propiedades físicas'!$F$7)/1000</f>
        <v>0.51687207629451659</v>
      </c>
      <c r="AT2963" s="31">
        <f t="shared" si="1921"/>
        <v>2588.9755429722709</v>
      </c>
      <c r="AU2963" s="31">
        <f t="shared" si="1922"/>
        <v>0.71192455690292511</v>
      </c>
      <c r="AV2963" s="31">
        <f t="shared" si="1926"/>
        <v>0.17483817752737352</v>
      </c>
      <c r="AW2963" s="31">
        <f t="shared" si="1926"/>
        <v>6.6150811774125393E-2</v>
      </c>
      <c r="AX2963" s="31">
        <f t="shared" si="1926"/>
        <v>4.1852340171545543E-2</v>
      </c>
      <c r="AY2963" s="31">
        <f t="shared" si="1923"/>
        <v>5.0344701481785581E-3</v>
      </c>
      <c r="AZ2963" s="31">
        <f t="shared" si="1923"/>
        <v>1.996434758518893E-4</v>
      </c>
      <c r="BA2963" s="31">
        <f t="shared" si="1924"/>
        <v>1.0000000000000002</v>
      </c>
      <c r="BB2963" s="34">
        <f>AU2963*'Propiedades físicas'!$C$4+'Diseño reactor'!AV2963*'Propiedades físicas'!$C$5+'Diseño reactor'!AW2963*'Propiedades físicas'!$C$8+'Diseño reactor'!AX2963*'Propiedades físicas'!$C$9+'Diseño reactor'!AY2963*'Propiedades físicas'!$C$7+'Diseño reactor'!AZ2963*'Propiedades físicas'!$C$6</f>
        <v>875.28967585178589</v>
      </c>
      <c r="BC2963" s="45">
        <f>AU2963*'Propiedades físicas'!$L$4+'Diseño reactor'!AV2963*'Propiedades físicas'!$L$5+'Diseño reactor'!AW2963*'Propiedades físicas'!$L$8+AX2963*'Propiedades físicas'!$L$9+'Diseño reactor'!AY2963*'Propiedades físicas'!$L$7+'Diseño reactor'!AZ2963*'Propiedades físicas'!$L$6</f>
        <v>2.1344033834053437</v>
      </c>
      <c r="BD2963" s="29">
        <f t="shared" si="1903"/>
        <v>1.1580264440248234</v>
      </c>
      <c r="BE2963" s="58">
        <f t="shared" si="1904"/>
        <v>40.930629862955868</v>
      </c>
      <c r="BF2963" s="30">
        <f>AU2963*'Propiedades físicas'!$I$4+'Diseño reactor'!AV2963*'Propiedades físicas'!$I$5+'Diseño reactor'!AW2963*'Propiedades físicas'!$I$8+'Diseño reactor'!AX2963*'Propiedades físicas'!$I$9+'Diseño reactor'!AY2963*'Propiedades físicas'!$I$7+'Diseño reactor'!AZ2963*'Propiedades físicas'!$I$6</f>
        <v>2.000957166695911E-2</v>
      </c>
      <c r="BG2963" s="24">
        <f>AU2963*'Propiedades físicas'!$O$4+'Diseño reactor'!AV2963*'Propiedades físicas'!$O$5+'Diseño reactor'!AW2963*'Propiedades físicas'!$O$8+'Diseño reactor'!AX2963*'Propiedades físicas'!$O$9+'Diseño reactor'!AY2963*'Propiedades físicas'!$O$7+'Diseño reactor'!AZ2963*'Propiedades físicas'!$O$6</f>
        <v>0.15527804089720887</v>
      </c>
      <c r="BH2963" s="54">
        <f t="shared" si="1905"/>
        <v>41070.331983837481</v>
      </c>
      <c r="BI2963" s="34">
        <f t="shared" si="1925"/>
        <v>275.0453136816779</v>
      </c>
      <c r="BJ2963" s="27">
        <f t="shared" si="1906"/>
        <v>4799.6759280080823</v>
      </c>
      <c r="BK2963" s="34">
        <f t="shared" si="1907"/>
        <v>573.29559618660608</v>
      </c>
      <c r="BL2963" s="27">
        <f t="shared" si="1908"/>
        <v>105.83223246742513</v>
      </c>
      <c r="BM2963" s="34">
        <f t="shared" si="1909"/>
        <v>1.1054421768707483</v>
      </c>
      <c r="BN2963" s="45">
        <f t="shared" si="1910"/>
        <v>3300.087617315392</v>
      </c>
      <c r="BO2963" s="45">
        <f t="shared" si="1911"/>
        <v>113.34508057325516</v>
      </c>
      <c r="BP2963" s="66">
        <f t="shared" si="1912"/>
        <v>6.687015012675662</v>
      </c>
    </row>
    <row r="2964" spans="8:68">
      <c r="H2964" s="68">
        <v>2959</v>
      </c>
      <c r="I2964" s="31">
        <f>('Propiedades físicas'!$C$10*'Diseño reactor'!H2964)/1000</f>
        <v>2589.8507882538702</v>
      </c>
      <c r="J2964" s="31">
        <f t="shared" si="1889"/>
        <v>0.17607191969057198</v>
      </c>
      <c r="K2964" s="31">
        <f>(I2964*1000)/'Propiedades físicas'!$F$10</f>
        <v>16917.33591924105</v>
      </c>
      <c r="L2964" s="31">
        <f t="shared" si="1890"/>
        <v>2416.7622741772925</v>
      </c>
      <c r="M2964" s="31">
        <f t="shared" si="1891"/>
        <v>14500.573645063756</v>
      </c>
      <c r="N2964" s="31">
        <f t="shared" si="1892"/>
        <v>0.81674967021875378</v>
      </c>
      <c r="O2964" s="32">
        <f t="shared" si="1893"/>
        <v>4.9004980213125231</v>
      </c>
      <c r="P2964" s="33">
        <f t="shared" si="1894"/>
        <v>0.70860890674134724</v>
      </c>
      <c r="Q2964" s="31">
        <f t="shared" si="1895"/>
        <v>4.7761432187839707</v>
      </c>
      <c r="R2964" s="31">
        <f t="shared" si="1896"/>
        <v>9.3822514995782813E-2</v>
      </c>
      <c r="S2964" s="31">
        <f t="shared" si="1897"/>
        <v>0.12435480252855369</v>
      </c>
      <c r="T2964" s="31">
        <f t="shared" si="1898"/>
        <v>1.2422457912100435E-2</v>
      </c>
      <c r="U2964" s="31">
        <f t="shared" si="1899"/>
        <v>1.8957905695233415E-3</v>
      </c>
      <c r="V2964" s="47">
        <f t="shared" si="1913"/>
        <v>7.0172920861764486E-4</v>
      </c>
      <c r="W2964" s="31">
        <f t="shared" si="1900"/>
        <v>0.13240380427511253</v>
      </c>
      <c r="X2964" s="34">
        <f>(S2964*H2964*'Propiedades físicas'!$F$5*60*24*365)/(1000000)</f>
        <v>56951.339116585521</v>
      </c>
      <c r="Y2964" s="34">
        <f>(U2964*H2964*'Propiedades físicas'!$F$7*60*24*365)/(1000000)</f>
        <v>271.52083043794232</v>
      </c>
      <c r="Z2964" s="31">
        <f t="shared" si="1914"/>
        <v>2096.7737550476463</v>
      </c>
      <c r="AA2964" s="31">
        <f t="shared" si="1915"/>
        <v>14132.607784381769</v>
      </c>
      <c r="AB2964" s="31">
        <f t="shared" si="1915"/>
        <v>277.62082187252133</v>
      </c>
      <c r="AC2964" s="31">
        <f t="shared" si="1915"/>
        <v>367.96586068199036</v>
      </c>
      <c r="AD2964" s="31">
        <f t="shared" si="1901"/>
        <v>36.758052961905186</v>
      </c>
      <c r="AE2964" s="31">
        <f t="shared" si="1916"/>
        <v>5.6096442952195673</v>
      </c>
      <c r="AF2964" s="31">
        <f t="shared" si="1917"/>
        <v>16917.33591924105</v>
      </c>
      <c r="AG2964" s="31">
        <f t="shared" si="1918"/>
        <v>0.1239423136749839</v>
      </c>
      <c r="AH2964" s="31">
        <f t="shared" si="1919"/>
        <v>0.83539204114921839</v>
      </c>
      <c r="AI2964" s="31">
        <f t="shared" si="1919"/>
        <v>1.6410433841227173E-2</v>
      </c>
      <c r="AJ2964" s="31">
        <f t="shared" si="1919"/>
        <v>2.1750815993638917E-2</v>
      </c>
      <c r="AK2964" s="31">
        <f t="shared" si="1902"/>
        <v>2.1728038703835253E-3</v>
      </c>
      <c r="AL2964" s="31">
        <f t="shared" si="1902"/>
        <v>3.3159147054823206E-4</v>
      </c>
      <c r="AM2964" s="31">
        <f t="shared" si="1920"/>
        <v>1.0000000000000002</v>
      </c>
      <c r="AN2964" s="31">
        <f>(Z2964*'Propiedades físicas'!$F$4)/1000</f>
        <v>1843.8609047137993</v>
      </c>
      <c r="AO2964" s="31">
        <f>(AA2964*'Propiedades físicas'!$F$6)/1000</f>
        <v>452.80875341159185</v>
      </c>
      <c r="AP2964" s="31">
        <f>(AB2964*'Propiedades físicas'!$F$9)/1000</f>
        <v>171.27816605425201</v>
      </c>
      <c r="AQ2964" s="31">
        <f>(AC2964*'Propiedades físicas'!$F$5)/1000</f>
        <v>108.35490699502571</v>
      </c>
      <c r="AR2964" s="31">
        <f>(AD2964*'Propiedades físicas'!$F$8)/1000</f>
        <v>13.03146493605462</v>
      </c>
      <c r="AS2964" s="31">
        <f>(AE2964*'Propiedades físicas'!$F$7)/1000</f>
        <v>0.51659214314677004</v>
      </c>
      <c r="AT2964" s="31">
        <f t="shared" si="1921"/>
        <v>2589.8507882538702</v>
      </c>
      <c r="AU2964" s="31">
        <f t="shared" si="1922"/>
        <v>0.71195642354244182</v>
      </c>
      <c r="AV2964" s="31">
        <f t="shared" si="1926"/>
        <v>0.17483970716200398</v>
      </c>
      <c r="AW2964" s="31">
        <f t="shared" si="1926"/>
        <v>6.6134376092659458E-2</v>
      </c>
      <c r="AX2964" s="31">
        <f t="shared" si="1926"/>
        <v>4.1838281759885014E-2</v>
      </c>
      <c r="AY2964" s="31">
        <f t="shared" si="1923"/>
        <v>5.0317435255954257E-3</v>
      </c>
      <c r="AZ2964" s="31">
        <f t="shared" si="1923"/>
        <v>1.9946791741429511E-4</v>
      </c>
      <c r="BA2964" s="31">
        <f t="shared" si="1924"/>
        <v>1</v>
      </c>
      <c r="BB2964" s="34">
        <f>AU2964*'Propiedades físicas'!$C$4+'Diseño reactor'!AV2964*'Propiedades físicas'!$C$5+'Diseño reactor'!AW2964*'Propiedades físicas'!$C$8+'Diseño reactor'!AX2964*'Propiedades físicas'!$C$9+'Diseño reactor'!AY2964*'Propiedades físicas'!$C$7+'Diseño reactor'!AZ2964*'Propiedades físicas'!$C$6</f>
        <v>875.2896159205111</v>
      </c>
      <c r="BC2964" s="45">
        <f>AU2964*'Propiedades físicas'!$L$4+'Diseño reactor'!AV2964*'Propiedades físicas'!$L$5+'Diseño reactor'!AW2964*'Propiedades físicas'!$L$8+AX2964*'Propiedades físicas'!$L$9+'Diseño reactor'!AY2964*'Propiedades físicas'!$L$7+'Diseño reactor'!AZ2964*'Propiedades físicas'!$L$6</f>
        <v>2.1344257373735895</v>
      </c>
      <c r="BD2964" s="29">
        <f t="shared" si="1903"/>
        <v>1.157674858605642</v>
      </c>
      <c r="BE2964" s="58">
        <f t="shared" si="1904"/>
        <v>40.930252980942299</v>
      </c>
      <c r="BF2964" s="30">
        <f>AU2964*'Propiedades físicas'!$I$4+'Diseño reactor'!AV2964*'Propiedades físicas'!$I$5+'Diseño reactor'!AW2964*'Propiedades físicas'!$I$8+'Diseño reactor'!AX2964*'Propiedades físicas'!$I$9+'Diseño reactor'!AY2964*'Propiedades físicas'!$I$7+'Diseño reactor'!AZ2964*'Propiedades físicas'!$I$6</f>
        <v>2.0009594288012921E-2</v>
      </c>
      <c r="BG2964" s="24">
        <f>AU2964*'Propiedades físicas'!$O$4+'Diseño reactor'!AV2964*'Propiedades físicas'!$O$5+'Diseño reactor'!AW2964*'Propiedades físicas'!$O$8+'Diseño reactor'!AX2964*'Propiedades físicas'!$O$9+'Diseño reactor'!AY2964*'Propiedades físicas'!$O$7+'Diseño reactor'!AZ2964*'Propiedades físicas'!$O$6</f>
        <v>0.15527914395468206</v>
      </c>
      <c r="BH2964" s="54">
        <f t="shared" si="1905"/>
        <v>41070.282741309944</v>
      </c>
      <c r="BI2964" s="34">
        <f t="shared" si="1925"/>
        <v>275.04655135916312</v>
      </c>
      <c r="BJ2964" s="27">
        <f t="shared" si="1906"/>
        <v>4799.6792908723446</v>
      </c>
      <c r="BK2964" s="34">
        <f t="shared" si="1907"/>
        <v>573.30007041821011</v>
      </c>
      <c r="BL2964" s="27">
        <f t="shared" si="1908"/>
        <v>105.83238494093611</v>
      </c>
      <c r="BM2964" s="34">
        <f t="shared" si="1909"/>
        <v>1.1054421768707483</v>
      </c>
      <c r="BN2964" s="45">
        <f t="shared" si="1910"/>
        <v>3301.2944752113071</v>
      </c>
      <c r="BO2964" s="45">
        <f t="shared" si="1911"/>
        <v>113.3498542646963</v>
      </c>
      <c r="BP2964" s="66">
        <f t="shared" si="1912"/>
        <v>6.6870145548142874</v>
      </c>
    </row>
    <row r="2965" spans="8:68">
      <c r="H2965" s="68">
        <v>2960</v>
      </c>
      <c r="I2965" s="31">
        <f>('Propiedades físicas'!$C$10*'Diseño reactor'!H2965)/1000</f>
        <v>2590.7260335354699</v>
      </c>
      <c r="J2965" s="31">
        <f t="shared" si="1889"/>
        <v>0.17601243593391977</v>
      </c>
      <c r="K2965" s="31">
        <f>(I2965*1000)/'Propiedades físicas'!$F$10</f>
        <v>16923.053166932579</v>
      </c>
      <c r="L2965" s="31">
        <f t="shared" si="1890"/>
        <v>2417.5790238475111</v>
      </c>
      <c r="M2965" s="31">
        <f t="shared" si="1891"/>
        <v>14505.474143085066</v>
      </c>
      <c r="N2965" s="31">
        <f t="shared" si="1892"/>
        <v>0.81674967021875378</v>
      </c>
      <c r="O2965" s="32">
        <f t="shared" si="1893"/>
        <v>4.9004980213125222</v>
      </c>
      <c r="P2965" s="33">
        <f t="shared" si="1894"/>
        <v>0.70864060495484715</v>
      </c>
      <c r="Q2965" s="31">
        <f t="shared" si="1895"/>
        <v>4.7761849762887829</v>
      </c>
      <c r="R2965" s="31">
        <f t="shared" si="1896"/>
        <v>9.3799209480181278E-2</v>
      </c>
      <c r="S2965" s="31">
        <f t="shared" si="1897"/>
        <v>0.12431304502374028</v>
      </c>
      <c r="T2965" s="31">
        <f t="shared" si="1898"/>
        <v>1.2415731807617111E-2</v>
      </c>
      <c r="U2965" s="31">
        <f t="shared" si="1899"/>
        <v>1.8941239761082625E-3</v>
      </c>
      <c r="V2965" s="47">
        <f t="shared" si="1913"/>
        <v>7.0176059908149909E-4</v>
      </c>
      <c r="W2965" s="31">
        <f t="shared" si="1900"/>
        <v>0.13236499408068483</v>
      </c>
      <c r="X2965" s="34">
        <f>(S2965*H2965*'Propiedades físicas'!$F$5*60*24*365)/(1000000)</f>
        <v>56951.455597256623</v>
      </c>
      <c r="Y2965" s="34">
        <f>(U2965*H2965*'Propiedades físicas'!$F$7*60*24*365)/(1000000)</f>
        <v>271.37381625702523</v>
      </c>
      <c r="Z2965" s="31">
        <f t="shared" si="1914"/>
        <v>2097.5761906663474</v>
      </c>
      <c r="AA2965" s="31">
        <f t="shared" si="1915"/>
        <v>14137.507529814797</v>
      </c>
      <c r="AB2965" s="31">
        <f t="shared" si="1915"/>
        <v>277.64566006133657</v>
      </c>
      <c r="AC2965" s="31">
        <f t="shared" si="1915"/>
        <v>367.96661327027124</v>
      </c>
      <c r="AD2965" s="31">
        <f t="shared" si="1901"/>
        <v>36.750566150546646</v>
      </c>
      <c r="AE2965" s="31">
        <f t="shared" si="1916"/>
        <v>5.606606969280457</v>
      </c>
      <c r="AF2965" s="31">
        <f t="shared" si="1917"/>
        <v>16923.053166932576</v>
      </c>
      <c r="AG2965" s="31">
        <f t="shared" si="1918"/>
        <v>0.1239478579884736</v>
      </c>
      <c r="AH2965" s="31">
        <f t="shared" si="1919"/>
        <v>0.83539934492667678</v>
      </c>
      <c r="AI2965" s="31">
        <f t="shared" si="1919"/>
        <v>1.6406357488957878E-2</v>
      </c>
      <c r="AJ2965" s="31">
        <f t="shared" si="1919"/>
        <v>2.1743512216180542E-2</v>
      </c>
      <c r="AK2965" s="31">
        <f t="shared" si="1902"/>
        <v>2.1716274119115086E-3</v>
      </c>
      <c r="AL2965" s="31">
        <f t="shared" si="1902"/>
        <v>3.3129996779988219E-4</v>
      </c>
      <c r="AM2965" s="31">
        <f t="shared" si="1920"/>
        <v>1.0000000000000002</v>
      </c>
      <c r="AN2965" s="31">
        <f>(Z2965*'Propiedades físicas'!$F$4)/1000</f>
        <v>1844.5665505481725</v>
      </c>
      <c r="AO2965" s="31">
        <f>(AA2965*'Propiedades físicas'!$F$6)/1000</f>
        <v>452.9657412552661</v>
      </c>
      <c r="AP2965" s="31">
        <f>(AB2965*'Propiedades físicas'!$F$9)/1000</f>
        <v>171.29348997484161</v>
      </c>
      <c r="AQ2965" s="31">
        <f>(AC2965*'Propiedades físicas'!$F$5)/1000</f>
        <v>108.35512860969678</v>
      </c>
      <c r="AR2965" s="31">
        <f>(AD2965*'Propiedades físicas'!$F$8)/1000</f>
        <v>13.028810711691794</v>
      </c>
      <c r="AS2965" s="31">
        <f>(AE2965*'Propiedades físicas'!$F$7)/1000</f>
        <v>0.51631243580103725</v>
      </c>
      <c r="AT2965" s="31">
        <f t="shared" si="1921"/>
        <v>2590.7260335354695</v>
      </c>
      <c r="AU2965" s="31">
        <f t="shared" si="1922"/>
        <v>0.71198827150046418</v>
      </c>
      <c r="AV2965" s="31">
        <f t="shared" si="1926"/>
        <v>0.17484123577401978</v>
      </c>
      <c r="AW2965" s="31">
        <f t="shared" si="1926"/>
        <v>6.61179483116104E-2</v>
      </c>
      <c r="AX2965" s="31">
        <f t="shared" si="1926"/>
        <v>4.1824232746767318E-2</v>
      </c>
      <c r="AY2965" s="31">
        <f t="shared" si="1923"/>
        <v>5.029019102383377E-3</v>
      </c>
      <c r="AZ2965" s="31">
        <f t="shared" si="1923"/>
        <v>1.9929256475507929E-4</v>
      </c>
      <c r="BA2965" s="31">
        <f t="shared" si="1924"/>
        <v>1.0000000000000002</v>
      </c>
      <c r="BB2965" s="34">
        <f>AU2965*'Propiedades físicas'!$C$4+'Diseño reactor'!AV2965*'Propiedades físicas'!$C$5+'Diseño reactor'!AW2965*'Propiedades físicas'!$C$8+'Diseño reactor'!AX2965*'Propiedades físicas'!$C$9+'Diseño reactor'!AY2965*'Propiedades físicas'!$C$7+'Diseño reactor'!AZ2965*'Propiedades físicas'!$C$6</f>
        <v>875.28955605843294</v>
      </c>
      <c r="BC2965" s="45">
        <f>AU2965*'Propiedades físicas'!$L$4+'Diseño reactor'!AV2965*'Propiedades físicas'!$L$5+'Diseño reactor'!AW2965*'Propiedades físicas'!$L$8+AX2965*'Propiedades físicas'!$L$9+'Diseño reactor'!AY2965*'Propiedades físicas'!$L$7+'Diseño reactor'!AZ2965*'Propiedades físicas'!$L$6</f>
        <v>2.1344480777649601</v>
      </c>
      <c r="BD2965" s="29">
        <f t="shared" si="1903"/>
        <v>1.1573234868221391</v>
      </c>
      <c r="BE2965" s="58">
        <f t="shared" si="1904"/>
        <v>40.929876330134107</v>
      </c>
      <c r="BF2965" s="30">
        <f>AU2965*'Propiedades físicas'!$I$4+'Diseño reactor'!AV2965*'Propiedades físicas'!$I$5+'Diseño reactor'!AW2965*'Propiedades físicas'!$I$8+'Diseño reactor'!AX2965*'Propiedades físicas'!$I$9+'Diseño reactor'!AY2965*'Propiedades físicas'!$I$7+'Diseño reactor'!AZ2965*'Propiedades físicas'!$I$6</f>
        <v>2.0009616877087199E-2</v>
      </c>
      <c r="BG2965" s="24">
        <f>AU2965*'Propiedades físicas'!$O$4+'Diseño reactor'!AV2965*'Propiedades físicas'!$O$5+'Diseño reactor'!AW2965*'Propiedades físicas'!$O$8+'Diseño reactor'!AX2965*'Propiedades físicas'!$O$9+'Diseño reactor'!AY2965*'Propiedades físicas'!$O$7+'Diseño reactor'!AZ2965*'Propiedades físicas'!$O$6</f>
        <v>0.15528024636089618</v>
      </c>
      <c r="BH2965" s="54">
        <f t="shared" si="1905"/>
        <v>41070.23356777936</v>
      </c>
      <c r="BI2965" s="34">
        <f t="shared" si="1925"/>
        <v>275.04778799003435</v>
      </c>
      <c r="BJ2965" s="27">
        <f t="shared" si="1906"/>
        <v>4799.6826529896034</v>
      </c>
      <c r="BK2965" s="34">
        <f t="shared" si="1907"/>
        <v>573.30454216180419</v>
      </c>
      <c r="BL2965" s="27">
        <f t="shared" si="1908"/>
        <v>105.83253732772138</v>
      </c>
      <c r="BM2965" s="34">
        <f t="shared" si="1909"/>
        <v>1.1054421768707483</v>
      </c>
      <c r="BN2965" s="45">
        <f t="shared" si="1910"/>
        <v>3302.5013418876752</v>
      </c>
      <c r="BO2965" s="45">
        <f t="shared" si="1911"/>
        <v>113.35462515786942</v>
      </c>
      <c r="BP2965" s="66">
        <f t="shared" si="1912"/>
        <v>6.6870140974815593</v>
      </c>
    </row>
    <row r="2966" spans="8:68">
      <c r="H2966" s="68">
        <v>2961</v>
      </c>
      <c r="I2966" s="31">
        <f>('Propiedades físicas'!$C$10*'Diseño reactor'!H2966)/1000</f>
        <v>2591.6012788170697</v>
      </c>
      <c r="J2966" s="31">
        <f t="shared" si="1889"/>
        <v>0.17595299235542133</v>
      </c>
      <c r="K2966" s="31">
        <f>(I2966*1000)/'Propiedades físicas'!$F$10</f>
        <v>16928.770414624112</v>
      </c>
      <c r="L2966" s="31">
        <f t="shared" si="1890"/>
        <v>2418.39577351773</v>
      </c>
      <c r="M2966" s="31">
        <f t="shared" si="1891"/>
        <v>14510.37464110638</v>
      </c>
      <c r="N2966" s="31">
        <f t="shared" si="1892"/>
        <v>0.81674967021875378</v>
      </c>
      <c r="O2966" s="32">
        <f t="shared" si="1893"/>
        <v>4.9004980213125231</v>
      </c>
      <c r="P2966" s="33">
        <f t="shared" si="1894"/>
        <v>0.70867228459103593</v>
      </c>
      <c r="Q2966" s="31">
        <f t="shared" si="1895"/>
        <v>4.7762267058864269</v>
      </c>
      <c r="R2966" s="31">
        <f t="shared" si="1896"/>
        <v>9.3775915164933429E-2</v>
      </c>
      <c r="S2966" s="31">
        <f t="shared" si="1897"/>
        <v>0.12427131542609746</v>
      </c>
      <c r="T2966" s="31">
        <f t="shared" si="1898"/>
        <v>1.2409011127189245E-2</v>
      </c>
      <c r="U2966" s="31">
        <f t="shared" si="1899"/>
        <v>1.8924593355951844E-3</v>
      </c>
      <c r="V2966" s="47">
        <f t="shared" si="1913"/>
        <v>7.0179197114840454E-4</v>
      </c>
      <c r="W2966" s="31">
        <f t="shared" si="1900"/>
        <v>0.1323262066316733</v>
      </c>
      <c r="X2966" s="34">
        <f>(S2966*H2966*'Propiedades físicas'!$F$5*60*24*365)/(1000000)</f>
        <v>56951.57194143653</v>
      </c>
      <c r="Y2966" s="34">
        <f>(U2966*H2966*'Propiedades físicas'!$F$7*60*24*365)/(1000000)</f>
        <v>271.22692063107138</v>
      </c>
      <c r="Z2966" s="31">
        <f t="shared" si="1914"/>
        <v>2098.3786346740576</v>
      </c>
      <c r="AA2966" s="31">
        <f t="shared" si="1915"/>
        <v>14142.40727612971</v>
      </c>
      <c r="AB2966" s="31">
        <f t="shared" si="1915"/>
        <v>277.67048480336791</v>
      </c>
      <c r="AC2966" s="31">
        <f t="shared" si="1915"/>
        <v>367.96736497667456</v>
      </c>
      <c r="AD2966" s="31">
        <f t="shared" si="1901"/>
        <v>36.743081947607351</v>
      </c>
      <c r="AE2966" s="31">
        <f t="shared" si="1916"/>
        <v>5.6035720926973411</v>
      </c>
      <c r="AF2966" s="31">
        <f t="shared" si="1917"/>
        <v>16928.770414624112</v>
      </c>
      <c r="AG2966" s="31">
        <f t="shared" si="1918"/>
        <v>0.1239533990526181</v>
      </c>
      <c r="AH2966" s="31">
        <f t="shared" si="1919"/>
        <v>0.83540664382291052</v>
      </c>
      <c r="AI2966" s="31">
        <f t="shared" si="1919"/>
        <v>1.6402283095735003E-2</v>
      </c>
      <c r="AJ2966" s="31">
        <f t="shared" si="1919"/>
        <v>2.1736213319946837E-2</v>
      </c>
      <c r="AK2966" s="31">
        <f t="shared" si="1902"/>
        <v>2.1704519021574311E-3</v>
      </c>
      <c r="AL2966" s="31">
        <f t="shared" si="1902"/>
        <v>3.3100880663232526E-4</v>
      </c>
      <c r="AM2966" s="31">
        <f t="shared" si="1920"/>
        <v>1.0000000000000002</v>
      </c>
      <c r="AN2966" s="31">
        <f>(Z2966*'Propiedades físicas'!$F$4)/1000</f>
        <v>1845.2722037596727</v>
      </c>
      <c r="AO2966" s="31">
        <f>(AA2966*'Propiedades físicas'!$F$6)/1000</f>
        <v>453.1227291271959</v>
      </c>
      <c r="AP2966" s="31">
        <f>(AB2966*'Propiedades físicas'!$F$9)/1000</f>
        <v>171.30880559943782</v>
      </c>
      <c r="AQ2966" s="31">
        <f>(AC2966*'Propiedades físicas'!$F$5)/1000</f>
        <v>108.35534996468137</v>
      </c>
      <c r="AR2966" s="31">
        <f>(AD2966*'Propiedades físicas'!$F$8)/1000</f>
        <v>13.026157412065754</v>
      </c>
      <c r="AS2966" s="31">
        <f>(AE2966*'Propiedades físicas'!$F$7)/1000</f>
        <v>0.51603295401649818</v>
      </c>
      <c r="AT2966" s="31">
        <f t="shared" si="1921"/>
        <v>2591.6012788170697</v>
      </c>
      <c r="AU2966" s="31">
        <f t="shared" si="1922"/>
        <v>0.71202010079341482</v>
      </c>
      <c r="AV2966" s="31">
        <f t="shared" si="1926"/>
        <v>0.17484276336444113</v>
      </c>
      <c r="AW2966" s="31">
        <f t="shared" si="1926"/>
        <v>6.610152842555754E-2</v>
      </c>
      <c r="AX2966" s="31">
        <f t="shared" si="1926"/>
        <v>4.1810193122817071E-2</v>
      </c>
      <c r="AY2966" s="31">
        <f t="shared" si="1923"/>
        <v>5.0262968761967553E-3</v>
      </c>
      <c r="AZ2966" s="31">
        <f t="shared" si="1923"/>
        <v>1.9911741757282981E-4</v>
      </c>
      <c r="BA2966" s="31">
        <f t="shared" si="1924"/>
        <v>1</v>
      </c>
      <c r="BB2966" s="34">
        <f>AU2966*'Propiedades físicas'!$C$4+'Diseño reactor'!AV2966*'Propiedades físicas'!$C$5+'Diseño reactor'!AW2966*'Propiedades físicas'!$C$8+'Diseño reactor'!AX2966*'Propiedades físicas'!$C$9+'Diseño reactor'!AY2966*'Propiedades físicas'!$C$7+'Diseño reactor'!AZ2966*'Propiedades físicas'!$C$6</f>
        <v>875.28949626545455</v>
      </c>
      <c r="BC2966" s="45">
        <f>AU2966*'Propiedades físicas'!$L$4+'Diseño reactor'!AV2966*'Propiedades físicas'!$L$5+'Diseño reactor'!AW2966*'Propiedades físicas'!$L$8+AX2966*'Propiedades físicas'!$L$9+'Diseño reactor'!AY2966*'Propiedades físicas'!$L$7+'Diseño reactor'!AZ2966*'Propiedades físicas'!$L$6</f>
        <v>2.1344704045917662</v>
      </c>
      <c r="BD2966" s="29">
        <f t="shared" si="1903"/>
        <v>1.1569723284794962</v>
      </c>
      <c r="BE2966" s="58">
        <f t="shared" si="1904"/>
        <v>40.929499910318242</v>
      </c>
      <c r="BF2966" s="30">
        <f>AU2966*'Propiedades físicas'!$I$4+'Diseño reactor'!AV2966*'Propiedades físicas'!$I$5+'Diseño reactor'!AW2966*'Propiedades físicas'!$I$8+'Diseño reactor'!AX2966*'Propiedades físicas'!$I$9+'Diseño reactor'!AY2966*'Propiedades físicas'!$I$7+'Diseño reactor'!AZ2966*'Propiedades físicas'!$I$6</f>
        <v>2.0009639434228236E-2</v>
      </c>
      <c r="BG2966" s="24">
        <f>AU2966*'Propiedades físicas'!$O$4+'Diseño reactor'!AV2966*'Propiedades físicas'!$O$5+'Diseño reactor'!AW2966*'Propiedades físicas'!$O$8+'Diseño reactor'!AX2966*'Propiedades físicas'!$O$9+'Diseño reactor'!AY2966*'Propiedades físicas'!$O$7+'Diseño reactor'!AZ2966*'Propiedades físicas'!$O$6</f>
        <v>0.15528134811642122</v>
      </c>
      <c r="BH2966" s="54">
        <f t="shared" si="1905"/>
        <v>41070.184463145699</v>
      </c>
      <c r="BI2966" s="34">
        <f t="shared" si="1925"/>
        <v>275.04902357552282</v>
      </c>
      <c r="BJ2966" s="27">
        <f t="shared" si="1906"/>
        <v>4799.6860143593221</v>
      </c>
      <c r="BK2966" s="34">
        <f t="shared" si="1907"/>
        <v>573.30901141942161</v>
      </c>
      <c r="BL2966" s="27">
        <f t="shared" si="1908"/>
        <v>105.83268962785348</v>
      </c>
      <c r="BM2966" s="34">
        <f t="shared" si="1909"/>
        <v>1.1054421768707483</v>
      </c>
      <c r="BN2966" s="45">
        <f t="shared" si="1910"/>
        <v>3303.7082173365898</v>
      </c>
      <c r="BO2966" s="45">
        <f t="shared" si="1911"/>
        <v>113.35939325523422</v>
      </c>
      <c r="BP2966" s="66">
        <f t="shared" si="1912"/>
        <v>6.6870136406767378</v>
      </c>
    </row>
    <row r="2967" spans="8:68">
      <c r="H2967" s="68">
        <v>2962</v>
      </c>
      <c r="I2967" s="31">
        <f>('Propiedades físicas'!$C$10*'Diseño reactor'!H2967)/1000</f>
        <v>2592.4765240986699</v>
      </c>
      <c r="J2967" s="31">
        <f t="shared" si="1889"/>
        <v>0.175893588914383</v>
      </c>
      <c r="K2967" s="31">
        <f>(I2967*1000)/'Propiedades físicas'!$F$10</f>
        <v>16934.487662315642</v>
      </c>
      <c r="L2967" s="31">
        <f t="shared" si="1890"/>
        <v>2419.2125231879486</v>
      </c>
      <c r="M2967" s="31">
        <f t="shared" si="1891"/>
        <v>14515.275139127692</v>
      </c>
      <c r="N2967" s="31">
        <f t="shared" si="1892"/>
        <v>0.81674967021875378</v>
      </c>
      <c r="O2967" s="32">
        <f t="shared" si="1893"/>
        <v>4.9004980213125231</v>
      </c>
      <c r="P2967" s="33">
        <f t="shared" si="1894"/>
        <v>0.70870394566624018</v>
      </c>
      <c r="Q2967" s="31">
        <f t="shared" si="1895"/>
        <v>4.7762684076047268</v>
      </c>
      <c r="R2967" s="31">
        <f t="shared" si="1896"/>
        <v>9.3752632042355663E-2</v>
      </c>
      <c r="S2967" s="31">
        <f t="shared" si="1897"/>
        <v>0.124229613707796</v>
      </c>
      <c r="T2967" s="31">
        <f t="shared" si="1898"/>
        <v>1.2402295865033499E-2</v>
      </c>
      <c r="U2967" s="31">
        <f t="shared" si="1899"/>
        <v>1.8907966451244501E-3</v>
      </c>
      <c r="V2967" s="47">
        <f t="shared" si="1913"/>
        <v>7.0182332483452914E-4</v>
      </c>
      <c r="W2967" s="31">
        <f t="shared" si="1900"/>
        <v>0.13228744190808822</v>
      </c>
      <c r="X2967" s="34">
        <f>(S2967*H2967*'Propiedades físicas'!$F$5*60*24*365)/(1000000)</f>
        <v>56951.688149325098</v>
      </c>
      <c r="Y2967" s="34">
        <f>(U2967*H2967*'Propiedades físicas'!$F$7*60*24*365)/(1000000)</f>
        <v>271.08014343367307</v>
      </c>
      <c r="Z2967" s="31">
        <f t="shared" si="1914"/>
        <v>2099.1810870634035</v>
      </c>
      <c r="AA2967" s="31">
        <f t="shared" si="1915"/>
        <v>14147.3070233252</v>
      </c>
      <c r="AB2967" s="31">
        <f t="shared" si="1915"/>
        <v>277.6952961094575</v>
      </c>
      <c r="AC2967" s="31">
        <f t="shared" si="1915"/>
        <v>367.96811580249175</v>
      </c>
      <c r="AD2967" s="31">
        <f t="shared" si="1901"/>
        <v>36.73560035222922</v>
      </c>
      <c r="AE2967" s="31">
        <f t="shared" si="1916"/>
        <v>5.6005396628586208</v>
      </c>
      <c r="AF2967" s="31">
        <f t="shared" si="1917"/>
        <v>16934.487662315638</v>
      </c>
      <c r="AG2967" s="31">
        <f t="shared" si="1918"/>
        <v>0.12395893687027314</v>
      </c>
      <c r="AH2967" s="31">
        <f t="shared" si="1919"/>
        <v>0.83541393784278706</v>
      </c>
      <c r="AI2967" s="31">
        <f t="shared" si="1919"/>
        <v>1.6398210660214636E-2</v>
      </c>
      <c r="AJ2967" s="31">
        <f t="shared" si="1919"/>
        <v>2.1728919300070249E-2</v>
      </c>
      <c r="AK2967" s="31">
        <f t="shared" si="1902"/>
        <v>2.1692773401097367E-3</v>
      </c>
      <c r="AL2967" s="31">
        <f t="shared" si="1902"/>
        <v>3.3071798654538083E-4</v>
      </c>
      <c r="AM2967" s="31">
        <f t="shared" si="1920"/>
        <v>1.0000000000000002</v>
      </c>
      <c r="AN2967" s="31">
        <f>(Z2967*'Propiedades físicas'!$F$4)/1000</f>
        <v>1845.9778643418158</v>
      </c>
      <c r="AO2967" s="31">
        <f>(AA2967*'Propiedades físicas'!$F$6)/1000</f>
        <v>453.27971702733936</v>
      </c>
      <c r="AP2967" s="31">
        <f>(AB2967*'Propiedades físicas'!$F$9)/1000</f>
        <v>171.32411293472978</v>
      </c>
      <c r="AQ2967" s="31">
        <f>(AC2967*'Propiedades físicas'!$F$5)/1000</f>
        <v>108.35557106035975</v>
      </c>
      <c r="AR2967" s="31">
        <f>(AD2967*'Propiedades físicas'!$F$8)/1000</f>
        <v>13.023505036872299</v>
      </c>
      <c r="AS2967" s="31">
        <f>(AE2967*'Propiedades físicas'!$F$7)/1000</f>
        <v>0.51575369755265044</v>
      </c>
      <c r="AT2967" s="31">
        <f t="shared" si="1921"/>
        <v>2592.4765240986694</v>
      </c>
      <c r="AU2967" s="31">
        <f t="shared" si="1922"/>
        <v>0.71205191143769753</v>
      </c>
      <c r="AV2967" s="31">
        <f t="shared" si="1926"/>
        <v>0.17484428993428663</v>
      </c>
      <c r="AW2967" s="31">
        <f t="shared" si="1926"/>
        <v>6.608511642908485E-2</v>
      </c>
      <c r="AX2967" s="31">
        <f t="shared" si="1926"/>
        <v>4.1796162878671356E-2</v>
      </c>
      <c r="AY2967" s="31">
        <f t="shared" si="1923"/>
        <v>5.0235768446930109E-3</v>
      </c>
      <c r="AZ2967" s="31">
        <f t="shared" si="1923"/>
        <v>1.9894247556666433E-4</v>
      </c>
      <c r="BA2967" s="31">
        <f t="shared" si="1924"/>
        <v>1</v>
      </c>
      <c r="BB2967" s="34">
        <f>AU2967*'Propiedades físicas'!$C$4+'Diseño reactor'!AV2967*'Propiedades físicas'!$C$5+'Diseño reactor'!AW2967*'Propiedades físicas'!$C$8+'Diseño reactor'!AX2967*'Propiedades físicas'!$C$9+'Diseño reactor'!AY2967*'Propiedades físicas'!$C$7+'Diseño reactor'!AZ2967*'Propiedades físicas'!$C$6</f>
        <v>875.28943654147963</v>
      </c>
      <c r="BC2967" s="45">
        <f>AU2967*'Propiedades físicas'!$L$4+'Diseño reactor'!AV2967*'Propiedades físicas'!$L$5+'Diseño reactor'!AW2967*'Propiedades físicas'!$L$8+AX2967*'Propiedades físicas'!$L$9+'Diseño reactor'!AY2967*'Propiedades físicas'!$L$7+'Diseño reactor'!AZ2967*'Propiedades físicas'!$L$6</f>
        <v>2.1344927178663031</v>
      </c>
      <c r="BD2967" s="29">
        <f t="shared" si="1903"/>
        <v>1.1566213833831316</v>
      </c>
      <c r="BE2967" s="58">
        <f t="shared" si="1904"/>
        <v>40.929123721281883</v>
      </c>
      <c r="BF2967" s="30">
        <f>AU2967*'Propiedades físicas'!$I$4+'Diseño reactor'!AV2967*'Propiedades físicas'!$I$5+'Diseño reactor'!AW2967*'Propiedades físicas'!$I$8+'Diseño reactor'!AX2967*'Propiedades físicas'!$I$9+'Diseño reactor'!AY2967*'Propiedades físicas'!$I$7+'Diseño reactor'!AZ2967*'Propiedades físicas'!$I$6</f>
        <v>2.0009661959482245E-2</v>
      </c>
      <c r="BG2967" s="24">
        <f>AU2967*'Propiedades físicas'!$O$4+'Diseño reactor'!AV2967*'Propiedades físicas'!$O$5+'Diseño reactor'!AW2967*'Propiedades físicas'!$O$8+'Diseño reactor'!AX2967*'Propiedades físicas'!$O$9+'Diseño reactor'!AY2967*'Propiedades físicas'!$O$7+'Diseño reactor'!AZ2967*'Propiedades físicas'!$O$6</f>
        <v>0.15528244922182632</v>
      </c>
      <c r="BH2967" s="54">
        <f t="shared" si="1905"/>
        <v>41070.135427309127</v>
      </c>
      <c r="BI2967" s="34">
        <f t="shared" si="1925"/>
        <v>275.05025811685806</v>
      </c>
      <c r="BJ2967" s="27">
        <f t="shared" si="1906"/>
        <v>4799.6893749809769</v>
      </c>
      <c r="BK2967" s="34">
        <f t="shared" si="1907"/>
        <v>573.31347819309451</v>
      </c>
      <c r="BL2967" s="27">
        <f t="shared" si="1908"/>
        <v>105.83284184140498</v>
      </c>
      <c r="BM2967" s="34">
        <f t="shared" si="1909"/>
        <v>1.1054421768707483</v>
      </c>
      <c r="BN2967" s="45">
        <f t="shared" si="1910"/>
        <v>3304.9151015501516</v>
      </c>
      <c r="BO2967" s="45">
        <f t="shared" si="1911"/>
        <v>113.36415855924751</v>
      </c>
      <c r="BP2967" s="66">
        <f t="shared" si="1912"/>
        <v>6.6870131843990874</v>
      </c>
    </row>
    <row r="2968" spans="8:68">
      <c r="H2968" s="68">
        <v>2963</v>
      </c>
      <c r="I2968" s="31">
        <f>('Propiedades físicas'!$C$10*'Diseño reactor'!H2968)/1000</f>
        <v>2593.3517693802696</v>
      </c>
      <c r="J2968" s="31">
        <f t="shared" si="1889"/>
        <v>0.1758342255701662</v>
      </c>
      <c r="K2968" s="31">
        <f>(I2968*1000)/'Propiedades físicas'!$F$10</f>
        <v>16940.204910007174</v>
      </c>
      <c r="L2968" s="31">
        <f t="shared" si="1890"/>
        <v>2420.0292728581676</v>
      </c>
      <c r="M2968" s="31">
        <f t="shared" si="1891"/>
        <v>14520.175637149006</v>
      </c>
      <c r="N2968" s="31">
        <f t="shared" si="1892"/>
        <v>0.81674967021875378</v>
      </c>
      <c r="O2968" s="32">
        <f t="shared" si="1893"/>
        <v>4.9004980213125231</v>
      </c>
      <c r="P2968" s="33">
        <f t="shared" si="1894"/>
        <v>0.7087355881967673</v>
      </c>
      <c r="Q2968" s="31">
        <f t="shared" si="1895"/>
        <v>4.7763100814714807</v>
      </c>
      <c r="R2968" s="31">
        <f t="shared" si="1896"/>
        <v>9.372936010477094E-2</v>
      </c>
      <c r="S2968" s="31">
        <f t="shared" si="1897"/>
        <v>0.12418793984104352</v>
      </c>
      <c r="T2968" s="31">
        <f t="shared" si="1898"/>
        <v>1.2395586015374157E-2</v>
      </c>
      <c r="U2968" s="31">
        <f t="shared" si="1899"/>
        <v>1.8891359018414252E-3</v>
      </c>
      <c r="V2968" s="47">
        <f t="shared" si="1913"/>
        <v>7.0185466015602199E-4</v>
      </c>
      <c r="W2968" s="31">
        <f t="shared" si="1900"/>
        <v>0.13224869988996338</v>
      </c>
      <c r="X2968" s="34">
        <f>(S2968*H2968*'Propiedades físicas'!$F$5*60*24*365)/(1000000)</f>
        <v>56951.804221121834</v>
      </c>
      <c r="Y2968" s="34">
        <f>(U2968*H2968*'Propiedades físicas'!$F$7*60*24*365)/(1000000)</f>
        <v>270.93348453858891</v>
      </c>
      <c r="Z2968" s="31">
        <f t="shared" si="1914"/>
        <v>2099.9835478270215</v>
      </c>
      <c r="AA2968" s="31">
        <f t="shared" si="1915"/>
        <v>14152.206771399997</v>
      </c>
      <c r="AB2968" s="31">
        <f t="shared" si="1915"/>
        <v>277.72009399043628</v>
      </c>
      <c r="AC2968" s="31">
        <f t="shared" si="1915"/>
        <v>367.96886574901197</v>
      </c>
      <c r="AD2968" s="31">
        <f t="shared" si="1901"/>
        <v>36.728121363553626</v>
      </c>
      <c r="AE2968" s="31">
        <f t="shared" si="1916"/>
        <v>5.5975096771561432</v>
      </c>
      <c r="AF2968" s="31">
        <f t="shared" si="1917"/>
        <v>16940.204910007174</v>
      </c>
      <c r="AG2968" s="31">
        <f t="shared" si="1918"/>
        <v>0.12396447144429094</v>
      </c>
      <c r="AH2968" s="31">
        <f t="shared" si="1919"/>
        <v>0.83542122699116772</v>
      </c>
      <c r="AI2968" s="31">
        <f t="shared" si="1919"/>
        <v>1.6394140181053965E-2</v>
      </c>
      <c r="AJ2968" s="31">
        <f t="shared" si="1919"/>
        <v>2.1721630151689594E-2</v>
      </c>
      <c r="AK2968" s="31">
        <f t="shared" si="1902"/>
        <v>2.1681037247581955E-3</v>
      </c>
      <c r="AL2968" s="31">
        <f t="shared" si="1902"/>
        <v>3.3042750703974645E-4</v>
      </c>
      <c r="AM2968" s="31">
        <f t="shared" si="1920"/>
        <v>1.0000000000000002</v>
      </c>
      <c r="AN2968" s="31">
        <f>(Z2968*'Propiedades físicas'!$F$4)/1000</f>
        <v>1846.6835322881261</v>
      </c>
      <c r="AO2968" s="31">
        <f>(AA2968*'Propiedades físicas'!$F$6)/1000</f>
        <v>453.4367049556559</v>
      </c>
      <c r="AP2968" s="31">
        <f>(AB2968*'Propiedades físicas'!$F$9)/1000</f>
        <v>171.33941198739964</v>
      </c>
      <c r="AQ2968" s="31">
        <f>(AC2968*'Propiedades físicas'!$F$5)/1000</f>
        <v>108.35579189711156</v>
      </c>
      <c r="AR2968" s="31">
        <f>(AD2968*'Propiedades físicas'!$F$8)/1000</f>
        <v>13.020853585807027</v>
      </c>
      <c r="AS2968" s="31">
        <f>(AE2968*'Propiedades físicas'!$F$7)/1000</f>
        <v>0.51547466616930926</v>
      </c>
      <c r="AT2968" s="31">
        <f t="shared" si="1921"/>
        <v>2593.3517693802692</v>
      </c>
      <c r="AU2968" s="31">
        <f t="shared" si="1922"/>
        <v>0.71208370344969685</v>
      </c>
      <c r="AV2968" s="31">
        <f t="shared" si="1926"/>
        <v>0.17484581548457395</v>
      </c>
      <c r="AW2968" s="31">
        <f t="shared" si="1926"/>
        <v>6.6068712316780867E-2</v>
      </c>
      <c r="AX2968" s="31">
        <f t="shared" si="1926"/>
        <v>4.1782142004979615E-2</v>
      </c>
      <c r="AY2968" s="31">
        <f t="shared" si="1923"/>
        <v>5.0208590055326767E-3</v>
      </c>
      <c r="AZ2968" s="31">
        <f t="shared" si="1923"/>
        <v>1.987677384362291E-4</v>
      </c>
      <c r="BA2968" s="31">
        <f t="shared" si="1924"/>
        <v>1.0000000000000002</v>
      </c>
      <c r="BB2968" s="34">
        <f>AU2968*'Propiedades físicas'!$C$4+'Diseño reactor'!AV2968*'Propiedades físicas'!$C$5+'Diseño reactor'!AW2968*'Propiedades físicas'!$C$8+'Diseño reactor'!AX2968*'Propiedades físicas'!$C$9+'Diseño reactor'!AY2968*'Propiedades físicas'!$C$7+'Diseño reactor'!AZ2968*'Propiedades físicas'!$C$6</f>
        <v>875.28937688641236</v>
      </c>
      <c r="BC2968" s="45">
        <f>AU2968*'Propiedades físicas'!$L$4+'Diseño reactor'!AV2968*'Propiedades físicas'!$L$5+'Diseño reactor'!AW2968*'Propiedades físicas'!$L$8+AX2968*'Propiedades físicas'!$L$9+'Diseño reactor'!AY2968*'Propiedades físicas'!$L$7+'Diseño reactor'!AZ2968*'Propiedades físicas'!$L$6</f>
        <v>2.134515017600854</v>
      </c>
      <c r="BD2968" s="29">
        <f t="shared" si="1903"/>
        <v>1.1562706513386984</v>
      </c>
      <c r="BE2968" s="58">
        <f t="shared" si="1904"/>
        <v>40.928747762812492</v>
      </c>
      <c r="BF2968" s="30">
        <f>AU2968*'Propiedades físicas'!$I$4+'Diseño reactor'!AV2968*'Propiedades físicas'!$I$5+'Diseño reactor'!AW2968*'Propiedades físicas'!$I$8+'Diseño reactor'!AX2968*'Propiedades físicas'!$I$9+'Diseño reactor'!AY2968*'Propiedades físicas'!$I$7+'Diseño reactor'!AZ2968*'Propiedades físicas'!$I$6</f>
        <v>2.0009684452895363E-2</v>
      </c>
      <c r="BG2968" s="24">
        <f>AU2968*'Propiedades físicas'!$O$4+'Diseño reactor'!AV2968*'Propiedades físicas'!$O$5+'Diseño reactor'!AW2968*'Propiedades físicas'!$O$8+'Diseño reactor'!AX2968*'Propiedades físicas'!$O$9+'Diseño reactor'!AY2968*'Propiedades físicas'!$O$7+'Diseño reactor'!AZ2968*'Propiedades físicas'!$O$6</f>
        <v>0.15528354967768038</v>
      </c>
      <c r="BH2968" s="54">
        <f t="shared" si="1905"/>
        <v>41070.08646016998</v>
      </c>
      <c r="BI2968" s="34">
        <f t="shared" si="1925"/>
        <v>275.05149161526754</v>
      </c>
      <c r="BJ2968" s="27">
        <f t="shared" si="1906"/>
        <v>4799.6927348540457</v>
      </c>
      <c r="BK2968" s="34">
        <f t="shared" si="1907"/>
        <v>573.31794248485369</v>
      </c>
      <c r="BL2968" s="27">
        <f t="shared" si="1908"/>
        <v>105.83299396844831</v>
      </c>
      <c r="BM2968" s="34">
        <f t="shared" si="1909"/>
        <v>1.1054421768707483</v>
      </c>
      <c r="BN2968" s="45">
        <f t="shared" si="1910"/>
        <v>3306.1219945204793</v>
      </c>
      <c r="BO2968" s="45">
        <f t="shared" si="1911"/>
        <v>113.36892107236321</v>
      </c>
      <c r="BP2968" s="66">
        <f t="shared" si="1912"/>
        <v>6.6870127286478755</v>
      </c>
    </row>
    <row r="2969" spans="8:68">
      <c r="H2969" s="68">
        <v>2964</v>
      </c>
      <c r="I2969" s="31">
        <f>('Propiedades físicas'!$C$10*'Diseño reactor'!H2969)/1000</f>
        <v>2594.2270146618694</v>
      </c>
      <c r="J2969" s="31">
        <f t="shared" si="1889"/>
        <v>0.17577490228218709</v>
      </c>
      <c r="K2969" s="31">
        <f>(I2969*1000)/'Propiedades físicas'!$F$10</f>
        <v>16945.922157698707</v>
      </c>
      <c r="L2969" s="31">
        <f t="shared" si="1890"/>
        <v>2420.8460225283866</v>
      </c>
      <c r="M2969" s="31">
        <f t="shared" si="1891"/>
        <v>14525.07613517032</v>
      </c>
      <c r="N2969" s="31">
        <f t="shared" si="1892"/>
        <v>0.81674967021875389</v>
      </c>
      <c r="O2969" s="32">
        <f t="shared" si="1893"/>
        <v>4.900498021312524</v>
      </c>
      <c r="P2969" s="33">
        <f t="shared" si="1894"/>
        <v>0.70876721219890559</v>
      </c>
      <c r="Q2969" s="31">
        <f t="shared" si="1895"/>
        <v>4.7763517275144398</v>
      </c>
      <c r="R2969" s="31">
        <f t="shared" si="1896"/>
        <v>9.3706099344508603E-2</v>
      </c>
      <c r="S2969" s="31">
        <f t="shared" si="1897"/>
        <v>0.12414629379808434</v>
      </c>
      <c r="T2969" s="31">
        <f t="shared" si="1898"/>
        <v>1.2388881572443135E-2</v>
      </c>
      <c r="U2969" s="31">
        <f t="shared" si="1899"/>
        <v>1.8874771028964898E-3</v>
      </c>
      <c r="V2969" s="47">
        <f t="shared" si="1913"/>
        <v>7.018859771290133E-4</v>
      </c>
      <c r="W2969" s="31">
        <f t="shared" si="1900"/>
        <v>0.13220998055735583</v>
      </c>
      <c r="X2969" s="34">
        <f>(S2969*H2969*'Propiedades físicas'!$F$5*60*24*365)/(1000000)</f>
        <v>56951.920157025925</v>
      </c>
      <c r="Y2969" s="34">
        <f>(U2969*H2969*'Propiedades físicas'!$F$7*60*24*365)/(1000000)</f>
        <v>270.78694381974447</v>
      </c>
      <c r="Z2969" s="31">
        <f t="shared" si="1914"/>
        <v>2100.7860169575561</v>
      </c>
      <c r="AA2969" s="31">
        <f t="shared" si="1915"/>
        <v>14157.1065203528</v>
      </c>
      <c r="AB2969" s="31">
        <f t="shared" si="1915"/>
        <v>277.74487845712349</v>
      </c>
      <c r="AC2969" s="31">
        <f t="shared" si="1915"/>
        <v>367.96961481752197</v>
      </c>
      <c r="AD2969" s="31">
        <f t="shared" si="1901"/>
        <v>36.720644980721453</v>
      </c>
      <c r="AE2969" s="31">
        <f t="shared" si="1916"/>
        <v>5.5944821329851955</v>
      </c>
      <c r="AF2969" s="31">
        <f t="shared" si="1917"/>
        <v>16945.922157698707</v>
      </c>
      <c r="AG2969" s="31">
        <f t="shared" si="1918"/>
        <v>0.12397000277752057</v>
      </c>
      <c r="AH2969" s="31">
        <f t="shared" si="1919"/>
        <v>0.83542851127290707</v>
      </c>
      <c r="AI2969" s="31">
        <f t="shared" si="1919"/>
        <v>1.6390071656911344E-2</v>
      </c>
      <c r="AJ2969" s="31">
        <f t="shared" si="1919"/>
        <v>2.1714345869950167E-2</v>
      </c>
      <c r="AK2969" s="31">
        <f t="shared" si="1902"/>
        <v>2.1669310550939173E-3</v>
      </c>
      <c r="AL2969" s="31">
        <f t="shared" si="1902"/>
        <v>3.3013736761699716E-4</v>
      </c>
      <c r="AM2969" s="31">
        <f t="shared" si="1920"/>
        <v>1</v>
      </c>
      <c r="AN2969" s="31">
        <f>(Z2969*'Propiedades físicas'!$F$4)/1000</f>
        <v>1847.3892075921356</v>
      </c>
      <c r="AO2969" s="31">
        <f>(AA2969*'Propiedades físicas'!$F$6)/1000</f>
        <v>453.59369291210368</v>
      </c>
      <c r="AP2969" s="31">
        <f>(AB2969*'Propiedades físicas'!$F$9)/1000</f>
        <v>171.35470276412232</v>
      </c>
      <c r="AQ2969" s="31">
        <f>(AC2969*'Propiedades físicas'!$F$5)/1000</f>
        <v>108.35601247531569</v>
      </c>
      <c r="AR2969" s="31">
        <f>(AD2969*'Propiedades físicas'!$F$8)/1000</f>
        <v>13.018203058565364</v>
      </c>
      <c r="AS2969" s="31">
        <f>(AE2969*'Propiedades físicas'!$F$7)/1000</f>
        <v>0.51519585962660663</v>
      </c>
      <c r="AT2969" s="31">
        <f t="shared" si="1921"/>
        <v>2594.2270146618694</v>
      </c>
      <c r="AU2969" s="31">
        <f t="shared" si="1922"/>
        <v>0.7121154768457777</v>
      </c>
      <c r="AV2969" s="31">
        <f t="shared" si="1926"/>
        <v>0.17484734001631885</v>
      </c>
      <c r="AW2969" s="31">
        <f t="shared" si="1926"/>
        <v>6.6052316083238624E-2</v>
      </c>
      <c r="AX2969" s="31">
        <f t="shared" si="1926"/>
        <v>4.1768130492403639E-2</v>
      </c>
      <c r="AY2969" s="31">
        <f t="shared" si="1923"/>
        <v>5.0181433563793766E-3</v>
      </c>
      <c r="AZ2969" s="31">
        <f t="shared" si="1923"/>
        <v>1.985932058816977E-4</v>
      </c>
      <c r="BA2969" s="31">
        <f t="shared" si="1924"/>
        <v>0.99999999999999989</v>
      </c>
      <c r="BB2969" s="34">
        <f>AU2969*'Propiedades físicas'!$C$4+'Diseño reactor'!AV2969*'Propiedades físicas'!$C$5+'Diseño reactor'!AW2969*'Propiedades físicas'!$C$8+'Diseño reactor'!AX2969*'Propiedades físicas'!$C$9+'Diseño reactor'!AY2969*'Propiedades físicas'!$C$7+'Diseño reactor'!AZ2969*'Propiedades físicas'!$C$6</f>
        <v>875.28931730015597</v>
      </c>
      <c r="BC2969" s="45">
        <f>AU2969*'Propiedades físicas'!$L$4+'Diseño reactor'!AV2969*'Propiedades físicas'!$L$5+'Diseño reactor'!AW2969*'Propiedades físicas'!$L$8+AX2969*'Propiedades físicas'!$L$9+'Diseño reactor'!AY2969*'Propiedades físicas'!$L$7+'Diseño reactor'!AZ2969*'Propiedades físicas'!$L$6</f>
        <v>2.1345373038076829</v>
      </c>
      <c r="BD2969" s="29">
        <f t="shared" si="1903"/>
        <v>1.1559201321520907</v>
      </c>
      <c r="BE2969" s="58">
        <f t="shared" si="1904"/>
        <v>40.928372034697787</v>
      </c>
      <c r="BF2969" s="30">
        <f>AU2969*'Propiedades físicas'!$I$4+'Diseño reactor'!AV2969*'Propiedades físicas'!$I$5+'Diseño reactor'!AW2969*'Propiedades físicas'!$I$8+'Diseño reactor'!AX2969*'Propiedades físicas'!$I$9+'Diseño reactor'!AY2969*'Propiedades físicas'!$I$7+'Diseño reactor'!AZ2969*'Propiedades físicas'!$I$6</f>
        <v>2.0009706914513644E-2</v>
      </c>
      <c r="BG2969" s="24">
        <f>AU2969*'Propiedades físicas'!$O$4+'Diseño reactor'!AV2969*'Propiedades físicas'!$O$5+'Diseño reactor'!AW2969*'Propiedades físicas'!$O$8+'Diseño reactor'!AX2969*'Propiedades físicas'!$O$9+'Diseño reactor'!AY2969*'Propiedades físicas'!$O$7+'Diseño reactor'!AZ2969*'Propiedades físicas'!$O$6</f>
        <v>0.15528464948455115</v>
      </c>
      <c r="BH2969" s="54">
        <f t="shared" si="1905"/>
        <v>41070.037561628735</v>
      </c>
      <c r="BI2969" s="34">
        <f t="shared" si="1925"/>
        <v>275.05272407197691</v>
      </c>
      <c r="BJ2969" s="27">
        <f t="shared" si="1906"/>
        <v>4799.6960939779947</v>
      </c>
      <c r="BK2969" s="34">
        <f t="shared" si="1907"/>
        <v>573.3224042967247</v>
      </c>
      <c r="BL2969" s="27">
        <f t="shared" si="1908"/>
        <v>105.83314600905575</v>
      </c>
      <c r="BM2969" s="34">
        <f t="shared" si="1909"/>
        <v>1.1054421768707483</v>
      </c>
      <c r="BN2969" s="45">
        <f t="shared" si="1910"/>
        <v>3307.3288962396896</v>
      </c>
      <c r="BO2969" s="45">
        <f t="shared" si="1911"/>
        <v>113.37368079703239</v>
      </c>
      <c r="BP2969" s="66">
        <f t="shared" si="1912"/>
        <v>6.6870122734223632</v>
      </c>
    </row>
    <row r="2970" spans="8:68">
      <c r="H2970" s="68">
        <v>2965</v>
      </c>
      <c r="I2970" s="31">
        <f>('Propiedades físicas'!$C$10*'Diseño reactor'!H2970)/1000</f>
        <v>2595.1022599434691</v>
      </c>
      <c r="J2970" s="31">
        <f t="shared" si="1889"/>
        <v>0.17571561900991653</v>
      </c>
      <c r="K2970" s="31">
        <f>(I2970*1000)/'Propiedades físicas'!$F$10</f>
        <v>16951.639405390237</v>
      </c>
      <c r="L2970" s="31">
        <f t="shared" si="1890"/>
        <v>2421.6627721986051</v>
      </c>
      <c r="M2970" s="31">
        <f t="shared" si="1891"/>
        <v>14529.976633191631</v>
      </c>
      <c r="N2970" s="31">
        <f t="shared" si="1892"/>
        <v>0.81674967021875389</v>
      </c>
      <c r="O2970" s="32">
        <f t="shared" si="1893"/>
        <v>4.9004980213125231</v>
      </c>
      <c r="P2970" s="33">
        <f t="shared" si="1894"/>
        <v>0.70879881768892461</v>
      </c>
      <c r="Q2970" s="31">
        <f t="shared" si="1895"/>
        <v>4.7763933457613232</v>
      </c>
      <c r="R2970" s="31">
        <f t="shared" si="1896"/>
        <v>9.3682849753904479E-2</v>
      </c>
      <c r="S2970" s="31">
        <f t="shared" si="1897"/>
        <v>0.1241046755511994</v>
      </c>
      <c r="T2970" s="31">
        <f t="shared" si="1898"/>
        <v>1.2382182530479943E-2</v>
      </c>
      <c r="U2970" s="31">
        <f t="shared" si="1899"/>
        <v>1.8858202454450242E-3</v>
      </c>
      <c r="V2970" s="47">
        <f t="shared" si="1913"/>
        <v>7.0191727576961464E-4</v>
      </c>
      <c r="W2970" s="31">
        <f t="shared" si="1900"/>
        <v>0.13217128389034605</v>
      </c>
      <c r="X2970" s="34">
        <f>(S2970*H2970*'Propiedades físicas'!$F$5*60*24*365)/(1000000)</f>
        <v>56952.035957236185</v>
      </c>
      <c r="Y2970" s="34">
        <f>(U2970*H2970*'Propiedades físicas'!$F$7*60*24*365)/(1000000)</f>
        <v>270.6405211512311</v>
      </c>
      <c r="Z2970" s="31">
        <f t="shared" si="1914"/>
        <v>2101.5884944476616</v>
      </c>
      <c r="AA2970" s="31">
        <f t="shared" si="1915"/>
        <v>14162.006270182323</v>
      </c>
      <c r="AB2970" s="31">
        <f t="shared" si="1915"/>
        <v>277.76964952032677</v>
      </c>
      <c r="AC2970" s="31">
        <f t="shared" si="1915"/>
        <v>367.97036300930625</v>
      </c>
      <c r="AD2970" s="31">
        <f t="shared" si="1901"/>
        <v>36.713171202873035</v>
      </c>
      <c r="AE2970" s="31">
        <f t="shared" si="1916"/>
        <v>5.5914570277444966</v>
      </c>
      <c r="AF2970" s="31">
        <f t="shared" si="1917"/>
        <v>16951.639405390233</v>
      </c>
      <c r="AG2970" s="31">
        <f t="shared" si="1918"/>
        <v>0.12397553087280777</v>
      </c>
      <c r="AH2970" s="31">
        <f t="shared" si="1919"/>
        <v>0.83543579069285356</v>
      </c>
      <c r="AI2970" s="31">
        <f t="shared" si="1919"/>
        <v>1.6386005086446234E-2</v>
      </c>
      <c r="AJ2970" s="31">
        <f t="shared" si="1919"/>
        <v>2.1707066450003656E-2</v>
      </c>
      <c r="AK2970" s="31">
        <f t="shared" si="1902"/>
        <v>2.1657593301093398E-3</v>
      </c>
      <c r="AL2970" s="31">
        <f t="shared" si="1902"/>
        <v>3.2984756777958249E-4</v>
      </c>
      <c r="AM2970" s="31">
        <f t="shared" si="1920"/>
        <v>1.0000000000000002</v>
      </c>
      <c r="AN2970" s="31">
        <f>(Z2970*'Propiedades físicas'!$F$4)/1000</f>
        <v>1848.0948902473845</v>
      </c>
      <c r="AO2970" s="31">
        <f>(AA2970*'Propiedades físicas'!$F$6)/1000</f>
        <v>453.75068089664165</v>
      </c>
      <c r="AP2970" s="31">
        <f>(AB2970*'Propiedades físicas'!$F$9)/1000</f>
        <v>171.36998527156558</v>
      </c>
      <c r="AQ2970" s="31">
        <f>(AC2970*'Propiedades físicas'!$F$5)/1000</f>
        <v>108.35623279535042</v>
      </c>
      <c r="AR2970" s="31">
        <f>(AD2970*'Propiedades físicas'!$F$8)/1000</f>
        <v>13.015553454842545</v>
      </c>
      <c r="AS2970" s="31">
        <f>(AE2970*'Propiedades físicas'!$F$7)/1000</f>
        <v>0.51491727768499074</v>
      </c>
      <c r="AT2970" s="31">
        <f t="shared" si="1921"/>
        <v>2595.1022599434696</v>
      </c>
      <c r="AU2970" s="31">
        <f t="shared" si="1922"/>
        <v>0.71214723164228699</v>
      </c>
      <c r="AV2970" s="31">
        <f t="shared" si="1926"/>
        <v>0.17484886353053614</v>
      </c>
      <c r="AW2970" s="31">
        <f t="shared" si="1926"/>
        <v>6.6035927723055748E-2</v>
      </c>
      <c r="AX2970" s="31">
        <f t="shared" si="1926"/>
        <v>4.1754128331617575E-2</v>
      </c>
      <c r="AY2970" s="31">
        <f t="shared" si="1923"/>
        <v>5.015429894899814E-3</v>
      </c>
      <c r="AZ2970" s="31">
        <f t="shared" si="1923"/>
        <v>1.9841887760377021E-4</v>
      </c>
      <c r="BA2970" s="31">
        <f t="shared" si="1924"/>
        <v>1</v>
      </c>
      <c r="BB2970" s="34">
        <f>AU2970*'Propiedades físicas'!$C$4+'Diseño reactor'!AV2970*'Propiedades físicas'!$C$5+'Diseño reactor'!AW2970*'Propiedades físicas'!$C$8+'Diseño reactor'!AX2970*'Propiedades físicas'!$C$9+'Diseño reactor'!AY2970*'Propiedades físicas'!$C$7+'Diseño reactor'!AZ2970*'Propiedades físicas'!$C$6</f>
        <v>875.28925778261544</v>
      </c>
      <c r="BC2970" s="45">
        <f>AU2970*'Propiedades físicas'!$L$4+'Diseño reactor'!AV2970*'Propiedades físicas'!$L$5+'Diseño reactor'!AW2970*'Propiedades físicas'!$L$8+AX2970*'Propiedades físicas'!$L$9+'Diseño reactor'!AY2970*'Propiedades físicas'!$L$7+'Diseño reactor'!AZ2970*'Propiedades físicas'!$L$6</f>
        <v>2.1345595764990457</v>
      </c>
      <c r="BD2970" s="29">
        <f t="shared" si="1903"/>
        <v>1.1555698256294318</v>
      </c>
      <c r="BE2970" s="58">
        <f t="shared" si="1904"/>
        <v>40.927996536725743</v>
      </c>
      <c r="BF2970" s="30">
        <f>AU2970*'Propiedades físicas'!$I$4+'Diseño reactor'!AV2970*'Propiedades físicas'!$I$5+'Diseño reactor'!AW2970*'Propiedades físicas'!$I$8+'Diseño reactor'!AX2970*'Propiedades físicas'!$I$9+'Diseño reactor'!AY2970*'Propiedades físicas'!$I$7+'Diseño reactor'!AZ2970*'Propiedades físicas'!$I$6</f>
        <v>2.0009729344383088E-2</v>
      </c>
      <c r="BG2970" s="24">
        <f>AU2970*'Propiedades físicas'!$O$4+'Diseño reactor'!AV2970*'Propiedades físicas'!$O$5+'Diseño reactor'!AW2970*'Propiedades físicas'!$O$8+'Diseño reactor'!AX2970*'Propiedades físicas'!$O$9+'Diseño reactor'!AY2970*'Propiedades físicas'!$O$7+'Diseño reactor'!AZ2970*'Propiedades físicas'!$O$6</f>
        <v>0.15528574864300615</v>
      </c>
      <c r="BH2970" s="54">
        <f t="shared" si="1905"/>
        <v>41069.988731586047</v>
      </c>
      <c r="BI2970" s="34">
        <f t="shared" si="1925"/>
        <v>275.05395548821076</v>
      </c>
      <c r="BJ2970" s="27">
        <f t="shared" si="1906"/>
        <v>4799.6994523523172</v>
      </c>
      <c r="BK2970" s="34">
        <f t="shared" si="1907"/>
        <v>573.3268636307356</v>
      </c>
      <c r="BL2970" s="27">
        <f t="shared" si="1908"/>
        <v>105.83329796329966</v>
      </c>
      <c r="BM2970" s="34">
        <f t="shared" si="1909"/>
        <v>1.1054421768707483</v>
      </c>
      <c r="BN2970" s="45">
        <f t="shared" si="1910"/>
        <v>3308.535806699922</v>
      </c>
      <c r="BO2970" s="45">
        <f t="shared" si="1911"/>
        <v>113.37843773570324</v>
      </c>
      <c r="BP2970" s="66">
        <f t="shared" si="1912"/>
        <v>6.6870118187218237</v>
      </c>
    </row>
    <row r="2971" spans="8:68">
      <c r="H2971" s="68">
        <v>2966</v>
      </c>
      <c r="I2971" s="31">
        <f>('Propiedades físicas'!$C$10*'Diseño reactor'!H2971)/1000</f>
        <v>2595.9775052250689</v>
      </c>
      <c r="J2971" s="31">
        <f t="shared" si="1889"/>
        <v>0.17565637571288015</v>
      </c>
      <c r="K2971" s="31">
        <f>(I2971*1000)/'Propiedades físicas'!$F$10</f>
        <v>16957.356653081766</v>
      </c>
      <c r="L2971" s="31">
        <f t="shared" si="1890"/>
        <v>2422.4795218688237</v>
      </c>
      <c r="M2971" s="31">
        <f t="shared" si="1891"/>
        <v>14534.877131212941</v>
      </c>
      <c r="N2971" s="31">
        <f t="shared" si="1892"/>
        <v>0.81674967021875378</v>
      </c>
      <c r="O2971" s="32">
        <f t="shared" si="1893"/>
        <v>4.9004980213125222</v>
      </c>
      <c r="P2971" s="33">
        <f t="shared" si="1894"/>
        <v>0.7088304046830739</v>
      </c>
      <c r="Q2971" s="31">
        <f t="shared" si="1895"/>
        <v>4.7764349362398155</v>
      </c>
      <c r="R2971" s="31">
        <f t="shared" si="1896"/>
        <v>9.3659611325300804E-2</v>
      </c>
      <c r="S2971" s="31">
        <f t="shared" si="1897"/>
        <v>0.12406308507270637</v>
      </c>
      <c r="T2971" s="31">
        <f t="shared" si="1898"/>
        <v>1.2375488883731686E-2</v>
      </c>
      <c r="U2971" s="31">
        <f t="shared" si="1899"/>
        <v>1.8841653266474026E-3</v>
      </c>
      <c r="V2971" s="47">
        <f t="shared" si="1913"/>
        <v>7.0194855609391786E-4</v>
      </c>
      <c r="W2971" s="31">
        <f t="shared" si="1900"/>
        <v>0.13213260986903783</v>
      </c>
      <c r="X2971" s="34">
        <f>(S2971*H2971*'Propiedades físicas'!$F$5*60*24*365)/(1000000)</f>
        <v>56952.151621951045</v>
      </c>
      <c r="Y2971" s="34">
        <f>(U2971*H2971*'Propiedades físicas'!$F$7*60*24*365)/(1000000)</f>
        <v>270.49421640730645</v>
      </c>
      <c r="Z2971" s="31">
        <f t="shared" si="1914"/>
        <v>2102.3909802899971</v>
      </c>
      <c r="AA2971" s="31">
        <f t="shared" si="1915"/>
        <v>14166.906020887292</v>
      </c>
      <c r="AB2971" s="31">
        <f t="shared" si="1915"/>
        <v>277.79440719084221</v>
      </c>
      <c r="AC2971" s="31">
        <f t="shared" si="1915"/>
        <v>367.97111032564709</v>
      </c>
      <c r="AD2971" s="31">
        <f t="shared" si="1901"/>
        <v>36.705700029148183</v>
      </c>
      <c r="AE2971" s="31">
        <f t="shared" si="1916"/>
        <v>5.5884343588361958</v>
      </c>
      <c r="AF2971" s="31">
        <f t="shared" si="1917"/>
        <v>16957.356653081766</v>
      </c>
      <c r="AG2971" s="31">
        <f t="shared" si="1918"/>
        <v>0.12398105573299459</v>
      </c>
      <c r="AH2971" s="31">
        <f t="shared" si="1919"/>
        <v>0.83544306525584888</v>
      </c>
      <c r="AI2971" s="31">
        <f t="shared" si="1919"/>
        <v>1.6381940468319211E-2</v>
      </c>
      <c r="AJ2971" s="31">
        <f t="shared" si="1919"/>
        <v>2.1699791887008133E-2</v>
      </c>
      <c r="AK2971" s="31">
        <f t="shared" si="1902"/>
        <v>2.164588548798225E-3</v>
      </c>
      <c r="AL2971" s="31">
        <f t="shared" si="1902"/>
        <v>3.2955810703082515E-4</v>
      </c>
      <c r="AM2971" s="31">
        <f t="shared" si="1920"/>
        <v>0.99999999999999978</v>
      </c>
      <c r="AN2971" s="31">
        <f>(Z2971*'Propiedades físicas'!$F$4)/1000</f>
        <v>1848.8005802474177</v>
      </c>
      <c r="AO2971" s="31">
        <f>(AA2971*'Propiedades físicas'!$F$6)/1000</f>
        <v>453.90766890922879</v>
      </c>
      <c r="AP2971" s="31">
        <f>(AB2971*'Propiedades físicas'!$F$9)/1000</f>
        <v>171.38525951639008</v>
      </c>
      <c r="AQ2971" s="31">
        <f>(AC2971*'Propiedades físicas'!$F$5)/1000</f>
        <v>108.35645285759331</v>
      </c>
      <c r="AR2971" s="31">
        <f>(AD2971*'Propiedades físicas'!$F$8)/1000</f>
        <v>13.012904774333609</v>
      </c>
      <c r="AS2971" s="31">
        <f>(AE2971*'Propiedades físicas'!$F$7)/1000</f>
        <v>0.51463892010522538</v>
      </c>
      <c r="AT2971" s="31">
        <f t="shared" si="1921"/>
        <v>2595.9775052250693</v>
      </c>
      <c r="AU2971" s="31">
        <f t="shared" si="1922"/>
        <v>0.71217896785555079</v>
      </c>
      <c r="AV2971" s="31">
        <f t="shared" si="1926"/>
        <v>0.17485038602823924</v>
      </c>
      <c r="AW2971" s="31">
        <f t="shared" si="1926"/>
        <v>6.6019547230834391E-2</v>
      </c>
      <c r="AX2971" s="31">
        <f t="shared" si="1926"/>
        <v>4.174013551330788E-2</v>
      </c>
      <c r="AY2971" s="31">
        <f t="shared" si="1923"/>
        <v>5.0127186187637635E-3</v>
      </c>
      <c r="AZ2971" s="31">
        <f t="shared" si="1923"/>
        <v>1.9824475330367186E-4</v>
      </c>
      <c r="BA2971" s="31">
        <f t="shared" si="1924"/>
        <v>0.99999999999999967</v>
      </c>
      <c r="BB2971" s="34">
        <f>AU2971*'Propiedades físicas'!$C$4+'Diseño reactor'!AV2971*'Propiedades físicas'!$C$5+'Diseño reactor'!AW2971*'Propiedades físicas'!$C$8+'Diseño reactor'!AX2971*'Propiedades físicas'!$C$9+'Diseño reactor'!AY2971*'Propiedades físicas'!$C$7+'Diseño reactor'!AZ2971*'Propiedades físicas'!$C$6</f>
        <v>875.28919833369423</v>
      </c>
      <c r="BC2971" s="45">
        <f>AU2971*'Propiedades físicas'!$L$4+'Diseño reactor'!AV2971*'Propiedades físicas'!$L$5+'Diseño reactor'!AW2971*'Propiedades físicas'!$L$8+AX2971*'Propiedades físicas'!$L$9+'Diseño reactor'!AY2971*'Propiedades físicas'!$L$7+'Diseño reactor'!AZ2971*'Propiedades físicas'!$L$6</f>
        <v>2.1345818356871749</v>
      </c>
      <c r="BD2971" s="29">
        <f t="shared" si="1903"/>
        <v>1.1552197315770871</v>
      </c>
      <c r="BE2971" s="58">
        <f t="shared" si="1904"/>
        <v>40.927621268684604</v>
      </c>
      <c r="BF2971" s="30">
        <f>AU2971*'Propiedades físicas'!$I$4+'Diseño reactor'!AV2971*'Propiedades físicas'!$I$5+'Diseño reactor'!AW2971*'Propiedades físicas'!$I$8+'Diseño reactor'!AX2971*'Propiedades físicas'!$I$9+'Diseño reactor'!AY2971*'Propiedades físicas'!$I$7+'Diseño reactor'!AZ2971*'Propiedades físicas'!$I$6</f>
        <v>2.000975174254958E-2</v>
      </c>
      <c r="BG2971" s="24">
        <f>AU2971*'Propiedades físicas'!$O$4+'Diseño reactor'!AV2971*'Propiedades físicas'!$O$5+'Diseño reactor'!AW2971*'Propiedades físicas'!$O$8+'Diseño reactor'!AX2971*'Propiedades físicas'!$O$9+'Diseño reactor'!AY2971*'Propiedades físicas'!$O$7+'Diseño reactor'!AZ2971*'Propiedades físicas'!$O$6</f>
        <v>0.15528684715361193</v>
      </c>
      <c r="BH2971" s="54">
        <f t="shared" si="1905"/>
        <v>41069.939969942745</v>
      </c>
      <c r="BI2971" s="34">
        <f t="shared" si="1925"/>
        <v>275.05518586519031</v>
      </c>
      <c r="BJ2971" s="27">
        <f t="shared" si="1906"/>
        <v>4799.7028099764784</v>
      </c>
      <c r="BK2971" s="34">
        <f t="shared" si="1907"/>
        <v>573.33132048890707</v>
      </c>
      <c r="BL2971" s="27">
        <f t="shared" si="1908"/>
        <v>105.83344983125217</v>
      </c>
      <c r="BM2971" s="34">
        <f t="shared" si="1909"/>
        <v>1.1054421768707483</v>
      </c>
      <c r="BN2971" s="45">
        <f t="shared" si="1910"/>
        <v>3309.7427258933099</v>
      </c>
      <c r="BO2971" s="45">
        <f t="shared" si="1911"/>
        <v>113.38319189082105</v>
      </c>
      <c r="BP2971" s="66">
        <f t="shared" si="1912"/>
        <v>6.6870113645455218</v>
      </c>
    </row>
    <row r="2972" spans="8:68">
      <c r="H2972" s="68">
        <v>2967</v>
      </c>
      <c r="I2972" s="31">
        <f>('Propiedades físicas'!$C$10*'Diseño reactor'!H2972)/1000</f>
        <v>2596.8527505066686</v>
      </c>
      <c r="J2972" s="31">
        <f t="shared" si="1889"/>
        <v>0.17559717235065808</v>
      </c>
      <c r="K2972" s="31">
        <f>(I2972*1000)/'Propiedades físicas'!$F$10</f>
        <v>16963.073900773299</v>
      </c>
      <c r="L2972" s="31">
        <f t="shared" si="1890"/>
        <v>2423.2962715390427</v>
      </c>
      <c r="M2972" s="31">
        <f t="shared" si="1891"/>
        <v>14539.777629234255</v>
      </c>
      <c r="N2972" s="31">
        <f t="shared" si="1892"/>
        <v>0.81674967021875389</v>
      </c>
      <c r="O2972" s="32">
        <f t="shared" si="1893"/>
        <v>4.9004980213125231</v>
      </c>
      <c r="P2972" s="33">
        <f t="shared" si="1894"/>
        <v>0.70886197319758548</v>
      </c>
      <c r="Q2972" s="31">
        <f t="shared" si="1895"/>
        <v>4.7764764989775639</v>
      </c>
      <c r="R2972" s="31">
        <f t="shared" si="1896"/>
        <v>9.3636384051046406E-2</v>
      </c>
      <c r="S2972" s="31">
        <f t="shared" si="1897"/>
        <v>0.12402152233495949</v>
      </c>
      <c r="T2972" s="31">
        <f t="shared" si="1898"/>
        <v>1.2368800626453073E-2</v>
      </c>
      <c r="U2972" s="31">
        <f t="shared" si="1899"/>
        <v>1.8825123436689844E-3</v>
      </c>
      <c r="V2972" s="47">
        <f t="shared" si="1913"/>
        <v>7.0197981811799732E-4</v>
      </c>
      <c r="W2972" s="31">
        <f t="shared" si="1900"/>
        <v>0.1320939584735582</v>
      </c>
      <c r="X2972" s="34">
        <f>(S2972*H2972*'Propiedades físicas'!$F$5*60*24*365)/(1000000)</f>
        <v>56952.267151368673</v>
      </c>
      <c r="Y2972" s="34">
        <f>(U2972*H2972*'Propiedades físicas'!$F$7*60*24*365)/(1000000)</f>
        <v>270.34802946239404</v>
      </c>
      <c r="Z2972" s="31">
        <f t="shared" si="1914"/>
        <v>2103.1934744772361</v>
      </c>
      <c r="AA2972" s="31">
        <f t="shared" si="1915"/>
        <v>14171.805772466432</v>
      </c>
      <c r="AB2972" s="31">
        <f t="shared" si="1915"/>
        <v>277.81915147945466</v>
      </c>
      <c r="AC2972" s="31">
        <f t="shared" si="1915"/>
        <v>367.97185676782482</v>
      </c>
      <c r="AD2972" s="31">
        <f t="shared" si="1901"/>
        <v>36.698231458686266</v>
      </c>
      <c r="AE2972" s="31">
        <f t="shared" si="1916"/>
        <v>5.5854141236658768</v>
      </c>
      <c r="AF2972" s="31">
        <f t="shared" si="1917"/>
        <v>16963.073900773303</v>
      </c>
      <c r="AG2972" s="31">
        <f t="shared" si="1918"/>
        <v>0.12398657736092024</v>
      </c>
      <c r="AH2972" s="31">
        <f t="shared" si="1919"/>
        <v>0.83545033496672894</v>
      </c>
      <c r="AI2972" s="31">
        <f t="shared" si="1919"/>
        <v>1.6377877801192011E-2</v>
      </c>
      <c r="AJ2972" s="31">
        <f t="shared" si="1919"/>
        <v>2.1692522176128107E-2</v>
      </c>
      <c r="AK2972" s="31">
        <f t="shared" si="1902"/>
        <v>2.1634187101556685E-3</v>
      </c>
      <c r="AL2972" s="31">
        <f t="shared" si="1902"/>
        <v>3.2926898487492014E-4</v>
      </c>
      <c r="AM2972" s="31">
        <f t="shared" si="1920"/>
        <v>1</v>
      </c>
      <c r="AN2972" s="31">
        <f>(Z2972*'Propiedades físicas'!$F$4)/1000</f>
        <v>1849.5062775857918</v>
      </c>
      <c r="AO2972" s="31">
        <f>(AA2972*'Propiedades físicas'!$F$6)/1000</f>
        <v>454.0646569498245</v>
      </c>
      <c r="AP2972" s="31">
        <f>(AB2972*'Propiedades físicas'!$F$9)/1000</f>
        <v>171.40052550524953</v>
      </c>
      <c r="AQ2972" s="31">
        <f>(AC2972*'Propiedades físicas'!$F$5)/1000</f>
        <v>108.35667266242137</v>
      </c>
      <c r="AR2972" s="31">
        <f>(AD2972*'Propiedades físicas'!$F$8)/1000</f>
        <v>13.010257016733451</v>
      </c>
      <c r="AS2972" s="31">
        <f>(AE2972*'Propiedades físicas'!$F$7)/1000</f>
        <v>0.51436078664839058</v>
      </c>
      <c r="AT2972" s="31">
        <f t="shared" si="1921"/>
        <v>2596.8527505066686</v>
      </c>
      <c r="AU2972" s="31">
        <f t="shared" si="1922"/>
        <v>0.71221068550187805</v>
      </c>
      <c r="AV2972" s="31">
        <f t="shared" si="1926"/>
        <v>0.1748519075104403</v>
      </c>
      <c r="AW2972" s="31">
        <f t="shared" si="1926"/>
        <v>6.6003174601181297E-2</v>
      </c>
      <c r="AX2972" s="31">
        <f t="shared" si="1926"/>
        <v>4.1726152028173348E-2</v>
      </c>
      <c r="AY2972" s="31">
        <f t="shared" si="1923"/>
        <v>5.0100095256440848E-3</v>
      </c>
      <c r="AZ2972" s="31">
        <f t="shared" si="1923"/>
        <v>1.9807083268315244E-4</v>
      </c>
      <c r="BA2972" s="31">
        <f t="shared" si="1924"/>
        <v>1.0000000000000002</v>
      </c>
      <c r="BB2972" s="34">
        <f>AU2972*'Propiedades físicas'!$C$4+'Diseño reactor'!AV2972*'Propiedades físicas'!$C$5+'Diseño reactor'!AW2972*'Propiedades físicas'!$C$8+'Diseño reactor'!AX2972*'Propiedades físicas'!$C$9+'Diseño reactor'!AY2972*'Propiedades físicas'!$C$7+'Diseño reactor'!AZ2972*'Propiedades físicas'!$C$6</f>
        <v>875.28913895329765</v>
      </c>
      <c r="BC2972" s="45">
        <f>AU2972*'Propiedades físicas'!$L$4+'Diseño reactor'!AV2972*'Propiedades físicas'!$L$5+'Diseño reactor'!AW2972*'Propiedades físicas'!$L$8+AX2972*'Propiedades físicas'!$L$9+'Diseño reactor'!AY2972*'Propiedades físicas'!$L$7+'Diseño reactor'!AZ2972*'Propiedades físicas'!$L$6</f>
        <v>2.134604081384297</v>
      </c>
      <c r="BD2972" s="29">
        <f t="shared" si="1903"/>
        <v>1.1548698498016514</v>
      </c>
      <c r="BE2972" s="58">
        <f t="shared" si="1904"/>
        <v>40.927246230362869</v>
      </c>
      <c r="BF2972" s="30">
        <f>AU2972*'Propiedades físicas'!$I$4+'Diseño reactor'!AV2972*'Propiedades físicas'!$I$5+'Diseño reactor'!AW2972*'Propiedades físicas'!$I$8+'Diseño reactor'!AX2972*'Propiedades físicas'!$I$9+'Diseño reactor'!AY2972*'Propiedades físicas'!$I$7+'Diseño reactor'!AZ2972*'Propiedades físicas'!$I$6</f>
        <v>2.0009774109058971E-2</v>
      </c>
      <c r="BG2972" s="24">
        <f>AU2972*'Propiedades físicas'!$O$4+'Diseño reactor'!AV2972*'Propiedades físicas'!$O$5+'Diseño reactor'!AW2972*'Propiedades físicas'!$O$8+'Diseño reactor'!AX2972*'Propiedades físicas'!$O$9+'Diseño reactor'!AY2972*'Propiedades físicas'!$O$7+'Diseño reactor'!AZ2972*'Propiedades físicas'!$O$6</f>
        <v>0.15528794501693485</v>
      </c>
      <c r="BH2972" s="54">
        <f t="shared" si="1905"/>
        <v>41069.891276599818</v>
      </c>
      <c r="BI2972" s="34">
        <f t="shared" si="1925"/>
        <v>275.05641520413627</v>
      </c>
      <c r="BJ2972" s="27">
        <f t="shared" si="1906"/>
        <v>4799.7061668499737</v>
      </c>
      <c r="BK2972" s="34">
        <f t="shared" si="1907"/>
        <v>573.33577487326295</v>
      </c>
      <c r="BL2972" s="27">
        <f t="shared" si="1908"/>
        <v>105.83360161298548</v>
      </c>
      <c r="BM2972" s="34">
        <f t="shared" si="1909"/>
        <v>1.1054421768707483</v>
      </c>
      <c r="BN2972" s="45">
        <f t="shared" si="1910"/>
        <v>3310.9496538120134</v>
      </c>
      <c r="BO2972" s="45">
        <f t="shared" si="1911"/>
        <v>113.38794326482832</v>
      </c>
      <c r="BP2972" s="66">
        <f t="shared" si="1912"/>
        <v>6.6870109108927318</v>
      </c>
    </row>
    <row r="2973" spans="8:68">
      <c r="H2973" s="68">
        <v>2968</v>
      </c>
      <c r="I2973" s="31">
        <f>('Propiedades físicas'!$C$10*'Diseño reactor'!H2973)/1000</f>
        <v>2597.7279957882688</v>
      </c>
      <c r="J2973" s="31">
        <f t="shared" si="1889"/>
        <v>0.17553800888288493</v>
      </c>
      <c r="K2973" s="31">
        <f>(I2973*1000)/'Propiedades físicas'!$F$10</f>
        <v>16968.791148464832</v>
      </c>
      <c r="L2973" s="31">
        <f t="shared" si="1890"/>
        <v>2424.1130212092617</v>
      </c>
      <c r="M2973" s="31">
        <f t="shared" si="1891"/>
        <v>14544.678127255569</v>
      </c>
      <c r="N2973" s="31">
        <f t="shared" si="1892"/>
        <v>0.81674967021875389</v>
      </c>
      <c r="O2973" s="32">
        <f t="shared" si="1893"/>
        <v>4.9004980213125231</v>
      </c>
      <c r="P2973" s="33">
        <f t="shared" si="1894"/>
        <v>0.70889352324867105</v>
      </c>
      <c r="Q2973" s="31">
        <f t="shared" si="1895"/>
        <v>4.7765180340021738</v>
      </c>
      <c r="R2973" s="31">
        <f t="shared" si="1896"/>
        <v>9.3613167923496346E-2</v>
      </c>
      <c r="S2973" s="31">
        <f t="shared" si="1897"/>
        <v>0.12397998731034934</v>
      </c>
      <c r="T2973" s="31">
        <f t="shared" si="1898"/>
        <v>1.2362117752906351E-2</v>
      </c>
      <c r="U2973" s="31">
        <f t="shared" si="1899"/>
        <v>1.8808612936800965E-3</v>
      </c>
      <c r="V2973" s="47">
        <f t="shared" si="1913"/>
        <v>7.0201106185790725E-4</v>
      </c>
      <c r="W2973" s="31">
        <f t="shared" si="1900"/>
        <v>0.13205532968405753</v>
      </c>
      <c r="X2973" s="34">
        <f>(S2973*H2973*'Propiedades físicas'!$F$5*60*24*365)/(1000000)</f>
        <v>56952.3825456868</v>
      </c>
      <c r="Y2973" s="34">
        <f>(U2973*H2973*'Propiedades físicas'!$F$7*60*24*365)/(1000000)</f>
        <v>270.20196019108266</v>
      </c>
      <c r="Z2973" s="31">
        <f t="shared" si="1914"/>
        <v>2103.9959770020555</v>
      </c>
      <c r="AA2973" s="31">
        <f t="shared" si="1915"/>
        <v>14176.705524918452</v>
      </c>
      <c r="AB2973" s="31">
        <f t="shared" si="1915"/>
        <v>277.84388239693715</v>
      </c>
      <c r="AC2973" s="31">
        <f t="shared" si="1915"/>
        <v>367.97260233711683</v>
      </c>
      <c r="AD2973" s="31">
        <f t="shared" si="1901"/>
        <v>36.690765490626049</v>
      </c>
      <c r="AE2973" s="31">
        <f t="shared" si="1916"/>
        <v>5.5823963196425259</v>
      </c>
      <c r="AF2973" s="31">
        <f t="shared" si="1917"/>
        <v>16968.791148464828</v>
      </c>
      <c r="AG2973" s="31">
        <f t="shared" si="1918"/>
        <v>0.12399209575942036</v>
      </c>
      <c r="AH2973" s="31">
        <f t="shared" si="1919"/>
        <v>0.83545759983032275</v>
      </c>
      <c r="AI2973" s="31">
        <f t="shared" si="1919"/>
        <v>1.6373817083727486E-2</v>
      </c>
      <c r="AJ2973" s="31">
        <f t="shared" si="1919"/>
        <v>2.1685257312534453E-2</v>
      </c>
      <c r="AK2973" s="31">
        <f t="shared" si="1902"/>
        <v>2.1622498131780867E-3</v>
      </c>
      <c r="AL2973" s="31">
        <f t="shared" si="1902"/>
        <v>3.2898020081693132E-4</v>
      </c>
      <c r="AM2973" s="31">
        <f t="shared" si="1920"/>
        <v>1.0000000000000002</v>
      </c>
      <c r="AN2973" s="31">
        <f>(Z2973*'Propiedades físicas'!$F$4)/1000</f>
        <v>1850.2119822560674</v>
      </c>
      <c r="AO2973" s="31">
        <f>(AA2973*'Propiedades físicas'!$F$6)/1000</f>
        <v>454.22164501838716</v>
      </c>
      <c r="AP2973" s="31">
        <f>(AB2973*'Propiedades físicas'!$F$9)/1000</f>
        <v>171.41578324479036</v>
      </c>
      <c r="AQ2973" s="31">
        <f>(AC2973*'Propiedades físicas'!$F$5)/1000</f>
        <v>108.3568922102108</v>
      </c>
      <c r="AR2973" s="31">
        <f>(AD2973*'Propiedades físicas'!$F$8)/1000</f>
        <v>13.007610181736741</v>
      </c>
      <c r="AS2973" s="31">
        <f>(AE2973*'Propiedades físicas'!$F$7)/1000</f>
        <v>0.51408287707588018</v>
      </c>
      <c r="AT2973" s="31">
        <f t="shared" si="1921"/>
        <v>2597.7279957882683</v>
      </c>
      <c r="AU2973" s="31">
        <f t="shared" si="1922"/>
        <v>0.71224238459755651</v>
      </c>
      <c r="AV2973" s="31">
        <f t="shared" si="1926"/>
        <v>0.17485342797814971</v>
      </c>
      <c r="AW2973" s="31">
        <f t="shared" si="1926"/>
        <v>6.5986809828707665E-2</v>
      </c>
      <c r="AX2973" s="31">
        <f t="shared" si="1926"/>
        <v>4.1712177866924986E-2</v>
      </c>
      <c r="AY2973" s="31">
        <f t="shared" si="1923"/>
        <v>5.0073026132166866E-3</v>
      </c>
      <c r="AZ2973" s="31">
        <f t="shared" si="1923"/>
        <v>1.9789711544448445E-4</v>
      </c>
      <c r="BA2973" s="31">
        <f t="shared" si="1924"/>
        <v>1</v>
      </c>
      <c r="BB2973" s="34">
        <f>AU2973*'Propiedades físicas'!$C$4+'Diseño reactor'!AV2973*'Propiedades físicas'!$C$5+'Diseño reactor'!AW2973*'Propiedades físicas'!$C$8+'Diseño reactor'!AX2973*'Propiedades físicas'!$C$9+'Diseño reactor'!AY2973*'Propiedades físicas'!$C$7+'Diseño reactor'!AZ2973*'Propiedades físicas'!$C$6</f>
        <v>875.28907964132929</v>
      </c>
      <c r="BC2973" s="45">
        <f>AU2973*'Propiedades físicas'!$L$4+'Diseño reactor'!AV2973*'Propiedades físicas'!$L$5+'Diseño reactor'!AW2973*'Propiedades físicas'!$L$8+AX2973*'Propiedades físicas'!$L$9+'Diseño reactor'!AY2973*'Propiedades físicas'!$L$7+'Diseño reactor'!AZ2973*'Propiedades físicas'!$L$6</f>
        <v>2.1346263136026162</v>
      </c>
      <c r="BD2973" s="29">
        <f t="shared" si="1903"/>
        <v>1.1545201801099598</v>
      </c>
      <c r="BE2973" s="58">
        <f t="shared" si="1904"/>
        <v>40.926871421549293</v>
      </c>
      <c r="BF2973" s="30">
        <f>AU2973*'Propiedades físicas'!$I$4+'Diseño reactor'!AV2973*'Propiedades físicas'!$I$5+'Diseño reactor'!AW2973*'Propiedades físicas'!$I$8+'Diseño reactor'!AX2973*'Propiedades físicas'!$I$9+'Diseño reactor'!AY2973*'Propiedades físicas'!$I$7+'Diseño reactor'!AZ2973*'Propiedades físicas'!$I$6</f>
        <v>2.0009796443956993E-2</v>
      </c>
      <c r="BG2973" s="24">
        <f>AU2973*'Propiedades físicas'!$O$4+'Diseño reactor'!AV2973*'Propiedades físicas'!$O$5+'Diseño reactor'!AW2973*'Propiedades físicas'!$O$8+'Diseño reactor'!AX2973*'Propiedades físicas'!$O$9+'Diseño reactor'!AY2973*'Propiedades físicas'!$O$7+'Diseño reactor'!AZ2973*'Propiedades físicas'!$O$6</f>
        <v>0.15528904223353987</v>
      </c>
      <c r="BH2973" s="54">
        <f t="shared" si="1905"/>
        <v>41069.842651458421</v>
      </c>
      <c r="BI2973" s="34">
        <f t="shared" si="1925"/>
        <v>275.05764350626703</v>
      </c>
      <c r="BJ2973" s="27">
        <f t="shared" si="1906"/>
        <v>4799.7095229722736</v>
      </c>
      <c r="BK2973" s="34">
        <f t="shared" si="1907"/>
        <v>573.34022678581914</v>
      </c>
      <c r="BL2973" s="27">
        <f t="shared" si="1908"/>
        <v>105.83375330857147</v>
      </c>
      <c r="BM2973" s="34">
        <f t="shared" si="1909"/>
        <v>1.1054421768707483</v>
      </c>
      <c r="BN2973" s="45">
        <f t="shared" si="1910"/>
        <v>3312.1565904481836</v>
      </c>
      <c r="BO2973" s="45">
        <f t="shared" si="1911"/>
        <v>113.39269186016463</v>
      </c>
      <c r="BP2973" s="66">
        <f t="shared" si="1912"/>
        <v>6.6870104577627183</v>
      </c>
    </row>
    <row r="2974" spans="8:68">
      <c r="H2974" s="68">
        <v>2969</v>
      </c>
      <c r="I2974" s="31">
        <f>('Propiedades físicas'!$C$10*'Diseño reactor'!H2974)/1000</f>
        <v>2598.6032410698681</v>
      </c>
      <c r="J2974" s="31">
        <f t="shared" si="1889"/>
        <v>0.17547888526924976</v>
      </c>
      <c r="K2974" s="31">
        <f>(I2974*1000)/'Propiedades físicas'!$F$10</f>
        <v>16974.508396156361</v>
      </c>
      <c r="L2974" s="31">
        <f t="shared" si="1890"/>
        <v>2424.9297708794802</v>
      </c>
      <c r="M2974" s="31">
        <f t="shared" si="1891"/>
        <v>14549.578625276881</v>
      </c>
      <c r="N2974" s="31">
        <f t="shared" si="1892"/>
        <v>0.81674967021875389</v>
      </c>
      <c r="O2974" s="32">
        <f t="shared" si="1893"/>
        <v>4.9004980213125231</v>
      </c>
      <c r="P2974" s="33">
        <f t="shared" si="1894"/>
        <v>0.70892505485252422</v>
      </c>
      <c r="Q2974" s="31">
        <f t="shared" si="1895"/>
        <v>4.7765595413412205</v>
      </c>
      <c r="R2974" s="31">
        <f t="shared" si="1896"/>
        <v>9.358996293501233E-2</v>
      </c>
      <c r="S2974" s="31">
        <f t="shared" si="1897"/>
        <v>0.12393847997130313</v>
      </c>
      <c r="T2974" s="31">
        <f t="shared" si="1898"/>
        <v>1.2355440257361351E-2</v>
      </c>
      <c r="U2974" s="31">
        <f t="shared" si="1899"/>
        <v>1.8792121738560308E-3</v>
      </c>
      <c r="V2974" s="47">
        <f t="shared" si="1913"/>
        <v>7.0204228732968429E-4</v>
      </c>
      <c r="W2974" s="31">
        <f t="shared" si="1900"/>
        <v>0.13201672348070925</v>
      </c>
      <c r="X2974" s="34">
        <f>(S2974*H2974*'Propiedades físicas'!$F$5*60*24*365)/(1000000)</f>
        <v>56952.497805102859</v>
      </c>
      <c r="Y2974" s="34">
        <f>(U2974*H2974*'Propiedades físicas'!$F$7*60*24*365)/(1000000)</f>
        <v>270.05600846812632</v>
      </c>
      <c r="Z2974" s="31">
        <f t="shared" si="1914"/>
        <v>2104.7984878571442</v>
      </c>
      <c r="AA2974" s="31">
        <f t="shared" si="1915"/>
        <v>14181.605278242083</v>
      </c>
      <c r="AB2974" s="31">
        <f t="shared" si="1915"/>
        <v>277.8685999540516</v>
      </c>
      <c r="AC2974" s="31">
        <f t="shared" si="1915"/>
        <v>367.97334703479896</v>
      </c>
      <c r="AD2974" s="31">
        <f t="shared" si="1901"/>
        <v>36.68330212410585</v>
      </c>
      <c r="AE2974" s="31">
        <f t="shared" si="1916"/>
        <v>5.5793809441785553</v>
      </c>
      <c r="AF2974" s="31">
        <f t="shared" si="1917"/>
        <v>16974.508396156365</v>
      </c>
      <c r="AG2974" s="31">
        <f t="shared" si="1918"/>
        <v>0.12399761093132722</v>
      </c>
      <c r="AH2974" s="31">
        <f t="shared" si="1919"/>
        <v>0.83546485985145258</v>
      </c>
      <c r="AI2974" s="31">
        <f t="shared" si="1919"/>
        <v>1.6369758314589599E-2</v>
      </c>
      <c r="AJ2974" s="31">
        <f t="shared" si="1919"/>
        <v>2.1677997291404402E-2</v>
      </c>
      <c r="AK2974" s="31">
        <f t="shared" si="1902"/>
        <v>2.1610818568632163E-3</v>
      </c>
      <c r="AL2974" s="31">
        <f t="shared" si="1902"/>
        <v>3.2869175436279065E-4</v>
      </c>
      <c r="AM2974" s="31">
        <f t="shared" si="1920"/>
        <v>0.99999999999999989</v>
      </c>
      <c r="AN2974" s="31">
        <f>(Z2974*'Propiedades físicas'!$F$4)/1000</f>
        <v>1850.9176942518156</v>
      </c>
      <c r="AO2974" s="31">
        <f>(AA2974*'Propiedades físicas'!$F$6)/1000</f>
        <v>454.37863311487632</v>
      </c>
      <c r="AP2974" s="31">
        <f>(AB2974*'Propiedades físicas'!$F$9)/1000</f>
        <v>171.43103274165213</v>
      </c>
      <c r="AQ2974" s="31">
        <f>(AC2974*'Propiedades físicas'!$F$5)/1000</f>
        <v>108.35711150133726</v>
      </c>
      <c r="AR2974" s="31">
        <f>(AD2974*'Propiedades físicas'!$F$8)/1000</f>
        <v>13.004964269038</v>
      </c>
      <c r="AS2974" s="31">
        <f>(AE2974*'Propiedades físicas'!$F$7)/1000</f>
        <v>0.51380519114940315</v>
      </c>
      <c r="AT2974" s="31">
        <f t="shared" si="1921"/>
        <v>2598.6032410698685</v>
      </c>
      <c r="AU2974" s="31">
        <f t="shared" si="1922"/>
        <v>0.71227406515885661</v>
      </c>
      <c r="AV2974" s="31">
        <f t="shared" si="1926"/>
        <v>0.17485494743237698</v>
      </c>
      <c r="AW2974" s="31">
        <f t="shared" si="1926"/>
        <v>6.5970452908029317E-2</v>
      </c>
      <c r="AX2974" s="31">
        <f t="shared" si="1926"/>
        <v>4.1698213020286104E-2</v>
      </c>
      <c r="AY2974" s="31">
        <f t="shared" si="1923"/>
        <v>5.004597879160552E-3</v>
      </c>
      <c r="AZ2974" s="31">
        <f t="shared" si="1923"/>
        <v>1.9772360129046283E-4</v>
      </c>
      <c r="BA2974" s="31">
        <f t="shared" si="1924"/>
        <v>0.99999999999999989</v>
      </c>
      <c r="BB2974" s="34">
        <f>AU2974*'Propiedades físicas'!$C$4+'Diseño reactor'!AV2974*'Propiedades físicas'!$C$5+'Diseño reactor'!AW2974*'Propiedades físicas'!$C$8+'Diseño reactor'!AX2974*'Propiedades físicas'!$C$9+'Diseño reactor'!AY2974*'Propiedades físicas'!$C$7+'Diseño reactor'!AZ2974*'Propiedades físicas'!$C$6</f>
        <v>875.28902039769469</v>
      </c>
      <c r="BC2974" s="45">
        <f>AU2974*'Propiedades físicas'!$L$4+'Diseño reactor'!AV2974*'Propiedades físicas'!$L$5+'Diseño reactor'!AW2974*'Propiedades físicas'!$L$8+AX2974*'Propiedades físicas'!$L$9+'Diseño reactor'!AY2974*'Propiedades físicas'!$L$7+'Diseño reactor'!AZ2974*'Propiedades físicas'!$L$6</f>
        <v>2.1346485323543281</v>
      </c>
      <c r="BD2974" s="29">
        <f t="shared" si="1903"/>
        <v>1.1541707223090778</v>
      </c>
      <c r="BE2974" s="58">
        <f t="shared" si="1904"/>
        <v>40.926496842032897</v>
      </c>
      <c r="BF2974" s="30">
        <f>AU2974*'Propiedades físicas'!$I$4+'Diseño reactor'!AV2974*'Propiedades físicas'!$I$5+'Diseño reactor'!AW2974*'Propiedades físicas'!$I$8+'Diseño reactor'!AX2974*'Propiedades físicas'!$I$9+'Diseño reactor'!AY2974*'Propiedades físicas'!$I$7+'Diseño reactor'!AZ2974*'Propiedades físicas'!$I$6</f>
        <v>2.0009818747289333E-2</v>
      </c>
      <c r="BG2974" s="24">
        <f>AU2974*'Propiedades físicas'!$O$4+'Diseño reactor'!AV2974*'Propiedades físicas'!$O$5+'Diseño reactor'!AW2974*'Propiedades físicas'!$O$8+'Diseño reactor'!AX2974*'Propiedades físicas'!$O$9+'Diseño reactor'!AY2974*'Propiedades físicas'!$O$7+'Diseño reactor'!AZ2974*'Propiedades físicas'!$O$6</f>
        <v>0.15529013880399201</v>
      </c>
      <c r="BH2974" s="54">
        <f t="shared" si="1905"/>
        <v>41069.794094419878</v>
      </c>
      <c r="BI2974" s="34">
        <f t="shared" si="1925"/>
        <v>275.05887077279925</v>
      </c>
      <c r="BJ2974" s="27">
        <f t="shared" si="1906"/>
        <v>4799.7128783428816</v>
      </c>
      <c r="BK2974" s="34">
        <f t="shared" si="1907"/>
        <v>573.3446762285954</v>
      </c>
      <c r="BL2974" s="27">
        <f t="shared" si="1908"/>
        <v>105.83390491808224</v>
      </c>
      <c r="BM2974" s="34">
        <f t="shared" si="1909"/>
        <v>1.1054421768707483</v>
      </c>
      <c r="BN2974" s="45">
        <f t="shared" si="1910"/>
        <v>3313.3635357939961</v>
      </c>
      <c r="BO2974" s="45">
        <f t="shared" si="1911"/>
        <v>113.39743767926677</v>
      </c>
      <c r="BP2974" s="66">
        <f t="shared" si="1912"/>
        <v>6.6870100051547592</v>
      </c>
    </row>
    <row r="2975" spans="8:68">
      <c r="H2975" s="68">
        <v>2970</v>
      </c>
      <c r="I2975" s="31">
        <f>('Propiedades físicas'!$C$10*'Diseño reactor'!H2975)/1000</f>
        <v>2599.4784863514683</v>
      </c>
      <c r="J2975" s="31">
        <f t="shared" si="1889"/>
        <v>0.17541980146949579</v>
      </c>
      <c r="K2975" s="31">
        <f>(I2975*1000)/'Propiedades físicas'!$F$10</f>
        <v>16980.225643847894</v>
      </c>
      <c r="L2975" s="31">
        <f t="shared" si="1890"/>
        <v>2425.7465205496992</v>
      </c>
      <c r="M2975" s="31">
        <f t="shared" si="1891"/>
        <v>14554.479123298195</v>
      </c>
      <c r="N2975" s="31">
        <f t="shared" si="1892"/>
        <v>0.81674967021875389</v>
      </c>
      <c r="O2975" s="32">
        <f t="shared" si="1893"/>
        <v>4.900498021312524</v>
      </c>
      <c r="P2975" s="33">
        <f t="shared" si="1894"/>
        <v>0.70895656802531914</v>
      </c>
      <c r="Q2975" s="31">
        <f t="shared" si="1895"/>
        <v>4.7766010210222412</v>
      </c>
      <c r="R2975" s="31">
        <f t="shared" si="1896"/>
        <v>9.3566769077962353E-2</v>
      </c>
      <c r="S2975" s="31">
        <f t="shared" si="1897"/>
        <v>0.12389700029028433</v>
      </c>
      <c r="T2975" s="31">
        <f t="shared" si="1898"/>
        <v>1.2348768134095444E-2</v>
      </c>
      <c r="U2975" s="31">
        <f t="shared" si="1899"/>
        <v>1.8775649813770306E-3</v>
      </c>
      <c r="V2975" s="47">
        <f t="shared" si="1913"/>
        <v>7.0207349454934516E-4</v>
      </c>
      <c r="W2975" s="31">
        <f t="shared" si="1900"/>
        <v>0.13197813984371012</v>
      </c>
      <c r="X2975" s="34">
        <f>(S2975*H2975*'Propiedades físicas'!$F$5*60*24*365)/(1000000)</f>
        <v>56952.612929813942</v>
      </c>
      <c r="Y2975" s="34">
        <f>(U2975*H2975*'Propiedades físicas'!$F$7*60*24*365)/(1000000)</f>
        <v>269.91017416844403</v>
      </c>
      <c r="Z2975" s="31">
        <f t="shared" si="1914"/>
        <v>2105.6010070351977</v>
      </c>
      <c r="AA2975" s="31">
        <f t="shared" si="1915"/>
        <v>14186.505032436056</v>
      </c>
      <c r="AB2975" s="31">
        <f t="shared" si="1915"/>
        <v>277.8933041615482</v>
      </c>
      <c r="AC2975" s="31">
        <f t="shared" si="1915"/>
        <v>367.97409086214446</v>
      </c>
      <c r="AD2975" s="31">
        <f t="shared" si="1901"/>
        <v>36.675841358263469</v>
      </c>
      <c r="AE2975" s="31">
        <f t="shared" si="1916"/>
        <v>5.5763679946897806</v>
      </c>
      <c r="AF2975" s="31">
        <f t="shared" si="1917"/>
        <v>16980.225643847905</v>
      </c>
      <c r="AG2975" s="31">
        <f t="shared" si="1918"/>
        <v>0.12400312287946989</v>
      </c>
      <c r="AH2975" s="31">
        <f t="shared" si="1919"/>
        <v>0.83547211503493535</v>
      </c>
      <c r="AI2975" s="31">
        <f t="shared" si="1919"/>
        <v>1.636570149244345E-2</v>
      </c>
      <c r="AJ2975" s="31">
        <f t="shared" si="1919"/>
        <v>2.1670742107921571E-2</v>
      </c>
      <c r="AK2975" s="31">
        <f t="shared" si="1902"/>
        <v>2.1599148402101165E-3</v>
      </c>
      <c r="AL2975" s="31">
        <f t="shared" si="1902"/>
        <v>3.2840364501929639E-4</v>
      </c>
      <c r="AM2975" s="31">
        <f t="shared" si="1920"/>
        <v>0.99999999999999967</v>
      </c>
      <c r="AN2975" s="31">
        <f>(Z2975*'Propiedades físicas'!$F$4)/1000</f>
        <v>1851.6234135666123</v>
      </c>
      <c r="AO2975" s="31">
        <f>(AA2975*'Propiedades físicas'!$F$6)/1000</f>
        <v>454.53562123925121</v>
      </c>
      <c r="AP2975" s="31">
        <f>(AB2975*'Propiedades físicas'!$F$9)/1000</f>
        <v>171.44627400246713</v>
      </c>
      <c r="AQ2975" s="31">
        <f>(AC2975*'Propiedades físicas'!$F$5)/1000</f>
        <v>108.3573305361757</v>
      </c>
      <c r="AR2975" s="31">
        <f>(AD2975*'Propiedades físicas'!$F$8)/1000</f>
        <v>13.00231927833156</v>
      </c>
      <c r="AS2975" s="31">
        <f>(AE2975*'Propiedades físicas'!$F$7)/1000</f>
        <v>0.51352772863098184</v>
      </c>
      <c r="AT2975" s="31">
        <f t="shared" si="1921"/>
        <v>2599.4784863514687</v>
      </c>
      <c r="AU2975" s="31">
        <f t="shared" si="1922"/>
        <v>0.71230572720202889</v>
      </c>
      <c r="AV2975" s="31">
        <f t="shared" si="1926"/>
        <v>0.1748564658741302</v>
      </c>
      <c r="AW2975" s="31">
        <f t="shared" si="1926"/>
        <v>6.595410383376657E-2</v>
      </c>
      <c r="AX2975" s="31">
        <f t="shared" si="1926"/>
        <v>4.1684257478992265E-2</v>
      </c>
      <c r="AY2975" s="31">
        <f t="shared" si="1923"/>
        <v>5.0018953211577186E-3</v>
      </c>
      <c r="AZ2975" s="31">
        <f t="shared" si="1923"/>
        <v>1.9755028992440336E-4</v>
      </c>
      <c r="BA2975" s="31">
        <f t="shared" si="1924"/>
        <v>1</v>
      </c>
      <c r="BB2975" s="34">
        <f>AU2975*'Propiedades físicas'!$C$4+'Diseño reactor'!AV2975*'Propiedades físicas'!$C$5+'Diseño reactor'!AW2975*'Propiedades físicas'!$C$8+'Diseño reactor'!AX2975*'Propiedades físicas'!$C$9+'Diseño reactor'!AY2975*'Propiedades físicas'!$C$7+'Diseño reactor'!AZ2975*'Propiedades físicas'!$C$6</f>
        <v>875.28896122229855</v>
      </c>
      <c r="BC2975" s="45">
        <f>AU2975*'Propiedades físicas'!$L$4+'Diseño reactor'!AV2975*'Propiedades físicas'!$L$5+'Diseño reactor'!AW2975*'Propiedades físicas'!$L$8+AX2975*'Propiedades físicas'!$L$9+'Diseño reactor'!AY2975*'Propiedades físicas'!$L$7+'Diseño reactor'!AZ2975*'Propiedades físicas'!$L$6</f>
        <v>2.1346707376516103</v>
      </c>
      <c r="BD2975" s="29">
        <f t="shared" si="1903"/>
        <v>1.1538214762063059</v>
      </c>
      <c r="BE2975" s="58">
        <f t="shared" si="1904"/>
        <v>40.926122491602953</v>
      </c>
      <c r="BF2975" s="30">
        <f>AU2975*'Propiedades físicas'!$I$4+'Diseño reactor'!AV2975*'Propiedades físicas'!$I$5+'Diseño reactor'!AW2975*'Propiedades físicas'!$I$8+'Diseño reactor'!AX2975*'Propiedades físicas'!$I$9+'Diseño reactor'!AY2975*'Propiedades físicas'!$I$7+'Diseño reactor'!AZ2975*'Propiedades físicas'!$I$6</f>
        <v>2.0009841019101589E-2</v>
      </c>
      <c r="BG2975" s="24">
        <f>AU2975*'Propiedades físicas'!$O$4+'Diseño reactor'!AV2975*'Propiedades físicas'!$O$5+'Diseño reactor'!AW2975*'Propiedades físicas'!$O$8+'Diseño reactor'!AX2975*'Propiedades físicas'!$O$9+'Diseño reactor'!AY2975*'Propiedades físicas'!$O$7+'Diseño reactor'!AZ2975*'Propiedades físicas'!$O$6</f>
        <v>0.15529123472885528</v>
      </c>
      <c r="BH2975" s="54">
        <f t="shared" si="1905"/>
        <v>41069.745605385688</v>
      </c>
      <c r="BI2975" s="34">
        <f t="shared" si="1925"/>
        <v>275.06009700494775</v>
      </c>
      <c r="BJ2975" s="27">
        <f t="shared" si="1906"/>
        <v>4799.7162329612711</v>
      </c>
      <c r="BK2975" s="34">
        <f t="shared" si="1907"/>
        <v>573.34912320360445</v>
      </c>
      <c r="BL2975" s="27">
        <f t="shared" si="1908"/>
        <v>105.83405644158962</v>
      </c>
      <c r="BM2975" s="34">
        <f t="shared" si="1909"/>
        <v>1.1054421768707483</v>
      </c>
      <c r="BN2975" s="45">
        <f t="shared" si="1910"/>
        <v>3314.5704898416293</v>
      </c>
      <c r="BO2975" s="45">
        <f t="shared" si="1911"/>
        <v>113.40218072456859</v>
      </c>
      <c r="BP2975" s="66">
        <f t="shared" si="1912"/>
        <v>6.6870095530681262</v>
      </c>
    </row>
    <row r="2976" spans="8:68">
      <c r="H2976" s="68">
        <v>2971</v>
      </c>
      <c r="I2976" s="31">
        <f>('Propiedades físicas'!$C$10*'Diseño reactor'!H2976)/1000</f>
        <v>2600.353731633068</v>
      </c>
      <c r="J2976" s="31">
        <f t="shared" si="1889"/>
        <v>0.17536075744342058</v>
      </c>
      <c r="K2976" s="31">
        <f>(I2976*1000)/'Propiedades físicas'!$F$10</f>
        <v>16985.942891539424</v>
      </c>
      <c r="L2976" s="31">
        <f t="shared" si="1890"/>
        <v>2426.5632702199177</v>
      </c>
      <c r="M2976" s="31">
        <f t="shared" si="1891"/>
        <v>14559.379621319506</v>
      </c>
      <c r="N2976" s="31">
        <f t="shared" si="1892"/>
        <v>0.81674967021875389</v>
      </c>
      <c r="O2976" s="32">
        <f t="shared" si="1893"/>
        <v>4.9004980213125231</v>
      </c>
      <c r="P2976" s="33">
        <f t="shared" si="1894"/>
        <v>0.70898806278321125</v>
      </c>
      <c r="Q2976" s="31">
        <f t="shared" si="1895"/>
        <v>4.7766424730727302</v>
      </c>
      <c r="R2976" s="31">
        <f t="shared" si="1896"/>
        <v>9.3543586344720889E-2</v>
      </c>
      <c r="S2976" s="31">
        <f t="shared" si="1897"/>
        <v>0.12385554823979279</v>
      </c>
      <c r="T2976" s="31">
        <f t="shared" si="1898"/>
        <v>1.2342101377393539E-2</v>
      </c>
      <c r="U2976" s="31">
        <f t="shared" si="1899"/>
        <v>1.8759197134282804E-3</v>
      </c>
      <c r="V2976" s="47">
        <f t="shared" si="1913"/>
        <v>7.0210468353288876E-4</v>
      </c>
      <c r="W2976" s="31">
        <f t="shared" si="1900"/>
        <v>0.13193957875327994</v>
      </c>
      <c r="X2976" s="34">
        <f>(S2976*H2976*'Propiedades físicas'!$F$5*60*24*365)/(1000000)</f>
        <v>56952.727920016761</v>
      </c>
      <c r="Y2976" s="34">
        <f>(U2976*H2976*'Propiedades físicas'!$F$7*60*24*365)/(1000000)</f>
        <v>269.76445716711976</v>
      </c>
      <c r="Z2976" s="31">
        <f t="shared" si="1914"/>
        <v>2106.4035345289208</v>
      </c>
      <c r="AA2976" s="31">
        <f t="shared" si="1915"/>
        <v>14191.404787499081</v>
      </c>
      <c r="AB2976" s="31">
        <f t="shared" si="1915"/>
        <v>277.91799503016574</v>
      </c>
      <c r="AC2976" s="31">
        <f t="shared" si="1915"/>
        <v>367.97483382042441</v>
      </c>
      <c r="AD2976" s="31">
        <f t="shared" si="1901"/>
        <v>36.668383192236206</v>
      </c>
      <c r="AE2976" s="31">
        <f t="shared" si="1916"/>
        <v>5.5733574685954208</v>
      </c>
      <c r="AF2976" s="31">
        <f t="shared" si="1917"/>
        <v>16985.94289153942</v>
      </c>
      <c r="AG2976" s="31">
        <f t="shared" si="1918"/>
        <v>0.12400863160667434</v>
      </c>
      <c r="AH2976" s="31">
        <f t="shared" si="1919"/>
        <v>0.83547936538558132</v>
      </c>
      <c r="AI2976" s="31">
        <f t="shared" si="1919"/>
        <v>1.6361646615955287E-2</v>
      </c>
      <c r="AJ2976" s="31">
        <f t="shared" si="1919"/>
        <v>2.1663491757275961E-2</v>
      </c>
      <c r="AK2976" s="31">
        <f t="shared" si="1902"/>
        <v>2.1587487622191683E-3</v>
      </c>
      <c r="AL2976" s="31">
        <f t="shared" si="1902"/>
        <v>3.2811587229411159E-4</v>
      </c>
      <c r="AM2976" s="31">
        <f t="shared" si="1920"/>
        <v>1.0000000000000002</v>
      </c>
      <c r="AN2976" s="31">
        <f>(Z2976*'Propiedades físicas'!$F$4)/1000</f>
        <v>1852.3291401940423</v>
      </c>
      <c r="AO2976" s="31">
        <f>(AA2976*'Propiedades físicas'!$F$6)/1000</f>
        <v>454.69260939147057</v>
      </c>
      <c r="AP2976" s="31">
        <f>(AB2976*'Propiedades físicas'!$F$9)/1000</f>
        <v>171.46150703386076</v>
      </c>
      <c r="AQ2976" s="31">
        <f>(AC2976*'Propiedades físicas'!$F$5)/1000</f>
        <v>108.35754931510039</v>
      </c>
      <c r="AR2976" s="31">
        <f>(AD2976*'Propiedades físicas'!$F$8)/1000</f>
        <v>12.999675209311576</v>
      </c>
      <c r="AS2976" s="31">
        <f>(AE2976*'Propiedades físicas'!$F$7)/1000</f>
        <v>0.51325048928295236</v>
      </c>
      <c r="AT2976" s="31">
        <f t="shared" si="1921"/>
        <v>2600.3537316330689</v>
      </c>
      <c r="AU2976" s="31">
        <f t="shared" si="1922"/>
        <v>0.71233737074330505</v>
      </c>
      <c r="AV2976" s="31">
        <f t="shared" si="1926"/>
        <v>0.17485798330441582</v>
      </c>
      <c r="AW2976" s="31">
        <f t="shared" si="1926"/>
        <v>6.5937762600544292E-2</v>
      </c>
      <c r="AX2976" s="31">
        <f t="shared" si="1926"/>
        <v>4.1670311233791217E-2</v>
      </c>
      <c r="AY2976" s="31">
        <f t="shared" si="1923"/>
        <v>4.9991949368932767E-3</v>
      </c>
      <c r="AZ2976" s="31">
        <f t="shared" si="1923"/>
        <v>1.9737718105014191E-4</v>
      </c>
      <c r="BA2976" s="31">
        <f t="shared" si="1924"/>
        <v>0.99999999999999978</v>
      </c>
      <c r="BB2976" s="34">
        <f>AU2976*'Propiedades físicas'!$C$4+'Diseño reactor'!AV2976*'Propiedades físicas'!$C$5+'Diseño reactor'!AW2976*'Propiedades físicas'!$C$8+'Diseño reactor'!AX2976*'Propiedades físicas'!$C$9+'Diseño reactor'!AY2976*'Propiedades físicas'!$C$7+'Diseño reactor'!AZ2976*'Propiedades físicas'!$C$6</f>
        <v>875.28890211504529</v>
      </c>
      <c r="BC2976" s="45">
        <f>AU2976*'Propiedades físicas'!$L$4+'Diseño reactor'!AV2976*'Propiedades físicas'!$L$5+'Diseño reactor'!AW2976*'Propiedades físicas'!$L$8+AX2976*'Propiedades físicas'!$L$9+'Diseño reactor'!AY2976*'Propiedades físicas'!$L$7+'Diseño reactor'!AZ2976*'Propiedades físicas'!$L$6</f>
        <v>2.1346929295066257</v>
      </c>
      <c r="BD2976" s="29">
        <f t="shared" si="1903"/>
        <v>1.1534724416091804</v>
      </c>
      <c r="BE2976" s="58">
        <f t="shared" si="1904"/>
        <v>40.925748370049014</v>
      </c>
      <c r="BF2976" s="30">
        <f>AU2976*'Propiedades físicas'!$I$4+'Diseño reactor'!AV2976*'Propiedades físicas'!$I$5+'Diseño reactor'!AW2976*'Propiedades físicas'!$I$8+'Diseño reactor'!AX2976*'Propiedades físicas'!$I$9+'Diseño reactor'!AY2976*'Propiedades físicas'!$I$7+'Diseño reactor'!AZ2976*'Propiedades físicas'!$I$6</f>
        <v>2.0009863259439275E-2</v>
      </c>
      <c r="BG2976" s="24">
        <f>AU2976*'Propiedades físicas'!$O$4+'Diseño reactor'!AV2976*'Propiedades físicas'!$O$5+'Diseño reactor'!AW2976*'Propiedades físicas'!$O$8+'Diseño reactor'!AX2976*'Propiedades físicas'!$O$9+'Diseño reactor'!AY2976*'Propiedades físicas'!$O$7+'Diseño reactor'!AZ2976*'Propiedades físicas'!$O$6</f>
        <v>0.15529233000869305</v>
      </c>
      <c r="BH2976" s="54">
        <f t="shared" si="1905"/>
        <v>41069.697184257479</v>
      </c>
      <c r="BI2976" s="34">
        <f t="shared" si="1925"/>
        <v>275.06132220392533</v>
      </c>
      <c r="BJ2976" s="27">
        <f t="shared" si="1906"/>
        <v>4799.7195868269455</v>
      </c>
      <c r="BK2976" s="34">
        <f t="shared" si="1907"/>
        <v>573.3535677128599</v>
      </c>
      <c r="BL2976" s="27">
        <f t="shared" si="1908"/>
        <v>105.8342078791654</v>
      </c>
      <c r="BM2976" s="34">
        <f t="shared" si="1909"/>
        <v>1.1054421768707483</v>
      </c>
      <c r="BN2976" s="45">
        <f t="shared" si="1910"/>
        <v>3315.777452583266</v>
      </c>
      <c r="BO2976" s="45">
        <f t="shared" si="1911"/>
        <v>113.40692099850116</v>
      </c>
      <c r="BP2976" s="66">
        <f t="shared" si="1912"/>
        <v>6.68700910150209</v>
      </c>
    </row>
    <row r="2977" spans="8:68">
      <c r="H2977" s="68">
        <v>2972</v>
      </c>
      <c r="I2977" s="31">
        <f>('Propiedades físicas'!$C$10*'Diseño reactor'!H2977)/1000</f>
        <v>2601.2289769146678</v>
      </c>
      <c r="J2977" s="31">
        <f t="shared" si="1889"/>
        <v>0.17530175315087568</v>
      </c>
      <c r="K2977" s="31">
        <f>(I2977*1000)/'Propiedades físicas'!$F$10</f>
        <v>16991.660139230957</v>
      </c>
      <c r="L2977" s="31">
        <f t="shared" si="1890"/>
        <v>2427.3800198901367</v>
      </c>
      <c r="M2977" s="31">
        <f t="shared" si="1891"/>
        <v>14564.28011934082</v>
      </c>
      <c r="N2977" s="31">
        <f t="shared" si="1892"/>
        <v>0.816749670218754</v>
      </c>
      <c r="O2977" s="32">
        <f t="shared" si="1893"/>
        <v>4.9004980213125231</v>
      </c>
      <c r="P2977" s="33">
        <f t="shared" si="1894"/>
        <v>0.70901953914233729</v>
      </c>
      <c r="Q2977" s="31">
        <f t="shared" si="1895"/>
        <v>4.7766838975201589</v>
      </c>
      <c r="R2977" s="31">
        <f t="shared" si="1896"/>
        <v>9.352041472766881E-2</v>
      </c>
      <c r="S2977" s="31">
        <f t="shared" si="1897"/>
        <v>0.1238141237923646</v>
      </c>
      <c r="T2977" s="31">
        <f t="shared" si="1898"/>
        <v>1.2335439981548067E-2</v>
      </c>
      <c r="U2977" s="31">
        <f t="shared" si="1899"/>
        <v>1.8742763671998968E-3</v>
      </c>
      <c r="V2977" s="47">
        <f t="shared" si="1913"/>
        <v>7.0213585429629516E-4</v>
      </c>
      <c r="W2977" s="31">
        <f t="shared" si="1900"/>
        <v>0.13190104018966164</v>
      </c>
      <c r="X2977" s="34">
        <f>(S2977*H2977*'Propiedades físicas'!$F$5*60*24*365)/(1000000)</f>
        <v>56952.842775907695</v>
      </c>
      <c r="Y2977" s="34">
        <f>(U2977*H2977*'Propiedades físicas'!$F$7*60*24*365)/(1000000)</f>
        <v>269.61885733940142</v>
      </c>
      <c r="Z2977" s="31">
        <f t="shared" si="1914"/>
        <v>2107.2060703310262</v>
      </c>
      <c r="AA2977" s="31">
        <f t="shared" si="1915"/>
        <v>14196.304543429913</v>
      </c>
      <c r="AB2977" s="31">
        <f t="shared" si="1915"/>
        <v>277.94267257063171</v>
      </c>
      <c r="AC2977" s="31">
        <f t="shared" si="1915"/>
        <v>367.97557591090759</v>
      </c>
      <c r="AD2977" s="31">
        <f t="shared" si="1901"/>
        <v>36.660927625160852</v>
      </c>
      <c r="AE2977" s="31">
        <f t="shared" si="1916"/>
        <v>5.5703493633180932</v>
      </c>
      <c r="AF2977" s="31">
        <f t="shared" si="1917"/>
        <v>16991.66013923096</v>
      </c>
      <c r="AG2977" s="31">
        <f t="shared" si="1918"/>
        <v>0.1240141371157626</v>
      </c>
      <c r="AH2977" s="31">
        <f t="shared" si="1919"/>
        <v>0.83548661090819321</v>
      </c>
      <c r="AI2977" s="31">
        <f t="shared" si="1919"/>
        <v>1.6357593683792415E-2</v>
      </c>
      <c r="AJ2977" s="31">
        <f t="shared" si="1919"/>
        <v>2.1656246234663806E-2</v>
      </c>
      <c r="AK2977" s="31">
        <f t="shared" si="1902"/>
        <v>2.1575836218920585E-3</v>
      </c>
      <c r="AL2977" s="31">
        <f t="shared" si="1902"/>
        <v>3.2782843569576045E-4</v>
      </c>
      <c r="AM2977" s="31">
        <f t="shared" si="1920"/>
        <v>0.99999999999999989</v>
      </c>
      <c r="AN2977" s="31">
        <f>(Z2977*'Propiedades físicas'!$F$4)/1000</f>
        <v>1853.034874127698</v>
      </c>
      <c r="AO2977" s="31">
        <f>(AA2977*'Propiedades físicas'!$F$6)/1000</f>
        <v>454.84959757149443</v>
      </c>
      <c r="AP2977" s="31">
        <f>(AB2977*'Propiedades físicas'!$F$9)/1000</f>
        <v>171.47673184245122</v>
      </c>
      <c r="AQ2977" s="31">
        <f>(AC2977*'Propiedades físicas'!$F$5)/1000</f>
        <v>108.35776783848497</v>
      </c>
      <c r="AR2977" s="31">
        <f>(AD2977*'Propiedades físicas'!$F$8)/1000</f>
        <v>12.997032061672019</v>
      </c>
      <c r="AS2977" s="31">
        <f>(AE2977*'Propiedades físicas'!$F$7)/1000</f>
        <v>0.51297347286796324</v>
      </c>
      <c r="AT2977" s="31">
        <f t="shared" si="1921"/>
        <v>2601.2289769146687</v>
      </c>
      <c r="AU2977" s="31">
        <f t="shared" si="1922"/>
        <v>0.71236899579889823</v>
      </c>
      <c r="AV2977" s="31">
        <f t="shared" si="1926"/>
        <v>0.17485949972423956</v>
      </c>
      <c r="AW2977" s="31">
        <f t="shared" si="1926"/>
        <v>6.5921429202991835E-2</v>
      </c>
      <c r="AX2977" s="31">
        <f t="shared" si="1926"/>
        <v>4.1656374275442942E-2</v>
      </c>
      <c r="AY2977" s="31">
        <f t="shared" si="1923"/>
        <v>4.9964967240553604E-3</v>
      </c>
      <c r="AZ2977" s="31">
        <f t="shared" si="1923"/>
        <v>1.9720427437203307E-4</v>
      </c>
      <c r="BA2977" s="31">
        <f t="shared" si="1924"/>
        <v>0.99999999999999989</v>
      </c>
      <c r="BB2977" s="34">
        <f>AU2977*'Propiedades físicas'!$C$4+'Diseño reactor'!AV2977*'Propiedades físicas'!$C$5+'Diseño reactor'!AW2977*'Propiedades físicas'!$C$8+'Diseño reactor'!AX2977*'Propiedades físicas'!$C$9+'Diseño reactor'!AY2977*'Propiedades físicas'!$C$7+'Diseño reactor'!AZ2977*'Propiedades físicas'!$C$6</f>
        <v>875.2888430758411</v>
      </c>
      <c r="BC2977" s="45">
        <f>AU2977*'Propiedades físicas'!$L$4+'Diseño reactor'!AV2977*'Propiedades físicas'!$L$5+'Diseño reactor'!AW2977*'Propiedades físicas'!$L$8+AX2977*'Propiedades físicas'!$L$9+'Diseño reactor'!AY2977*'Propiedades físicas'!$L$7+'Diseño reactor'!AZ2977*'Propiedades físicas'!$L$6</f>
        <v>2.1347151079315245</v>
      </c>
      <c r="BD2977" s="29">
        <f t="shared" si="1903"/>
        <v>1.1531236183254683</v>
      </c>
      <c r="BE2977" s="58">
        <f t="shared" si="1904"/>
        <v>40.925374477160851</v>
      </c>
      <c r="BF2977" s="30">
        <f>AU2977*'Propiedades físicas'!$I$4+'Diseño reactor'!AV2977*'Propiedades físicas'!$I$5+'Diseño reactor'!AW2977*'Propiedades físicas'!$I$8+'Diseño reactor'!AX2977*'Propiedades físicas'!$I$9+'Diseño reactor'!AY2977*'Propiedades físicas'!$I$7+'Diseño reactor'!AZ2977*'Propiedades físicas'!$I$6</f>
        <v>2.0009885468347855E-2</v>
      </c>
      <c r="BG2977" s="24">
        <f>AU2977*'Propiedades físicas'!$O$4+'Diseño reactor'!AV2977*'Propiedades físicas'!$O$5+'Diseño reactor'!AW2977*'Propiedades físicas'!$O$8+'Diseño reactor'!AX2977*'Propiedades físicas'!$O$9+'Diseño reactor'!AY2977*'Propiedades físicas'!$O$7+'Diseño reactor'!AZ2977*'Propiedades físicas'!$O$6</f>
        <v>0.15529342464406826</v>
      </c>
      <c r="BH2977" s="54">
        <f t="shared" si="1905"/>
        <v>41069.648830937091</v>
      </c>
      <c r="BI2977" s="34">
        <f t="shared" si="1925"/>
        <v>275.06254637094344</v>
      </c>
      <c r="BJ2977" s="27">
        <f t="shared" si="1906"/>
        <v>4799.7229399393927</v>
      </c>
      <c r="BK2977" s="34">
        <f t="shared" si="1907"/>
        <v>573.35800975837219</v>
      </c>
      <c r="BL2977" s="27">
        <f t="shared" si="1908"/>
        <v>105.83435923088136</v>
      </c>
      <c r="BM2977" s="34">
        <f t="shared" si="1909"/>
        <v>1.1054421768707483</v>
      </c>
      <c r="BN2977" s="45">
        <f t="shared" si="1910"/>
        <v>3316.9844240111111</v>
      </c>
      <c r="BO2977" s="45">
        <f t="shared" si="1911"/>
        <v>113.4116585034928</v>
      </c>
      <c r="BP2977" s="66">
        <f t="shared" si="1912"/>
        <v>6.6870086504559323</v>
      </c>
    </row>
    <row r="2978" spans="8:68">
      <c r="H2978" s="68">
        <v>2973</v>
      </c>
      <c r="I2978" s="31">
        <f>('Propiedades físicas'!$C$10*'Diseño reactor'!H2978)/1000</f>
        <v>2602.1042221962675</v>
      </c>
      <c r="J2978" s="31">
        <f t="shared" si="1889"/>
        <v>0.17524278855176675</v>
      </c>
      <c r="K2978" s="31">
        <f>(I2978*1000)/'Propiedades físicas'!$F$10</f>
        <v>16997.377386922486</v>
      </c>
      <c r="L2978" s="31">
        <f t="shared" si="1890"/>
        <v>2428.1967695603548</v>
      </c>
      <c r="M2978" s="31">
        <f t="shared" si="1891"/>
        <v>14569.18061736213</v>
      </c>
      <c r="N2978" s="31">
        <f t="shared" si="1892"/>
        <v>0.81674967021875378</v>
      </c>
      <c r="O2978" s="32">
        <f t="shared" si="1893"/>
        <v>4.9004980213125222</v>
      </c>
      <c r="P2978" s="33">
        <f t="shared" si="1894"/>
        <v>0.70905099711881447</v>
      </c>
      <c r="Q2978" s="31">
        <f t="shared" si="1895"/>
        <v>4.7767252943919498</v>
      </c>
      <c r="R2978" s="31">
        <f t="shared" si="1896"/>
        <v>9.3497254219193401E-2</v>
      </c>
      <c r="S2978" s="31">
        <f t="shared" si="1897"/>
        <v>0.12377272692057206</v>
      </c>
      <c r="T2978" s="31">
        <f t="shared" si="1898"/>
        <v>1.2328783940858965E-2</v>
      </c>
      <c r="U2978" s="31">
        <f t="shared" si="1899"/>
        <v>1.8726349398869181E-3</v>
      </c>
      <c r="V2978" s="47">
        <f t="shared" si="1913"/>
        <v>7.0216700685552511E-4</v>
      </c>
      <c r="W2978" s="31">
        <f t="shared" si="1900"/>
        <v>0.1318625241331213</v>
      </c>
      <c r="X2978" s="34">
        <f>(S2978*H2978*'Propiedades físicas'!$F$5*60*24*365)/(1000000)</f>
        <v>56952.957497682815</v>
      </c>
      <c r="Y2978" s="34">
        <f>(U2978*H2978*'Propiedades físicas'!$F$7*60*24*365)/(1000000)</f>
        <v>269.47337456070181</v>
      </c>
      <c r="Z2978" s="31">
        <f t="shared" si="1914"/>
        <v>2108.0086144342354</v>
      </c>
      <c r="AA2978" s="31">
        <f t="shared" si="1915"/>
        <v>14201.204300227268</v>
      </c>
      <c r="AB2978" s="31">
        <f t="shared" si="1915"/>
        <v>277.96733679366196</v>
      </c>
      <c r="AC2978" s="31">
        <f t="shared" si="1915"/>
        <v>367.97631713486072</v>
      </c>
      <c r="AD2978" s="31">
        <f t="shared" si="1901"/>
        <v>36.653474656173699</v>
      </c>
      <c r="AE2978" s="31">
        <f t="shared" si="1916"/>
        <v>5.5673436762838078</v>
      </c>
      <c r="AF2978" s="31">
        <f t="shared" si="1917"/>
        <v>16997.377386922482</v>
      </c>
      <c r="AG2978" s="31">
        <f t="shared" si="1918"/>
        <v>0.12401963940955411</v>
      </c>
      <c r="AH2978" s="31">
        <f t="shared" si="1919"/>
        <v>0.83549385160756939</v>
      </c>
      <c r="AI2978" s="31">
        <f t="shared" si="1919"/>
        <v>1.635354269462333E-2</v>
      </c>
      <c r="AJ2978" s="31">
        <f t="shared" si="1919"/>
        <v>2.1649005535287813E-2</v>
      </c>
      <c r="AK2978" s="31">
        <f t="shared" si="1902"/>
        <v>2.1564194182317978E-3</v>
      </c>
      <c r="AL2978" s="31">
        <f t="shared" si="1902"/>
        <v>3.2754133473362985E-4</v>
      </c>
      <c r="AM2978" s="31">
        <f t="shared" si="1920"/>
        <v>1</v>
      </c>
      <c r="AN2978" s="31">
        <f>(Z2978*'Propiedades físicas'!$F$4)/1000</f>
        <v>1853.7406153611778</v>
      </c>
      <c r="AO2978" s="31">
        <f>(AA2978*'Propiedades físicas'!$F$6)/1000</f>
        <v>455.00658577928164</v>
      </c>
      <c r="AP2978" s="31">
        <f>(AB2978*'Propiedades físicas'!$F$9)/1000</f>
        <v>171.49194843484975</v>
      </c>
      <c r="AQ2978" s="31">
        <f>(AC2978*'Propiedades físicas'!$F$5)/1000</f>
        <v>108.35798610670244</v>
      </c>
      <c r="AR2978" s="31">
        <f>(AD2978*'Propiedades físicas'!$F$8)/1000</f>
        <v>12.994389835106695</v>
      </c>
      <c r="AS2978" s="31">
        <f>(AE2978*'Propiedades físicas'!$F$7)/1000</f>
        <v>0.51269667914897599</v>
      </c>
      <c r="AT2978" s="31">
        <f t="shared" si="1921"/>
        <v>2602.1042221962671</v>
      </c>
      <c r="AU2978" s="31">
        <f t="shared" si="1922"/>
        <v>0.71240060238500202</v>
      </c>
      <c r="AV2978" s="31">
        <f t="shared" si="1926"/>
        <v>0.17486101513460522</v>
      </c>
      <c r="AW2978" s="31">
        <f t="shared" si="1926"/>
        <v>6.5905103635743131E-2</v>
      </c>
      <c r="AX2978" s="31">
        <f t="shared" si="1926"/>
        <v>4.16424465947196E-2</v>
      </c>
      <c r="AY2978" s="31">
        <f t="shared" si="1923"/>
        <v>4.9938006803351542E-3</v>
      </c>
      <c r="AZ2978" s="31">
        <f t="shared" si="1923"/>
        <v>1.9703156959494959E-4</v>
      </c>
      <c r="BA2978" s="31">
        <f t="shared" si="1924"/>
        <v>1.0000000000000002</v>
      </c>
      <c r="BB2978" s="34">
        <f>AU2978*'Propiedades físicas'!$C$4+'Diseño reactor'!AV2978*'Propiedades físicas'!$C$5+'Diseño reactor'!AW2978*'Propiedades físicas'!$C$8+'Diseño reactor'!AX2978*'Propiedades físicas'!$C$9+'Diseño reactor'!AY2978*'Propiedades físicas'!$C$7+'Diseño reactor'!AZ2978*'Propiedades físicas'!$C$6</f>
        <v>875.28878410459095</v>
      </c>
      <c r="BC2978" s="45">
        <f>AU2978*'Propiedades físicas'!$L$4+'Diseño reactor'!AV2978*'Propiedades físicas'!$L$5+'Diseño reactor'!AW2978*'Propiedades físicas'!$L$8+AX2978*'Propiedades físicas'!$L$9+'Diseño reactor'!AY2978*'Propiedades físicas'!$L$7+'Diseño reactor'!AZ2978*'Propiedades físicas'!$L$6</f>
        <v>2.1347372729384411</v>
      </c>
      <c r="BD2978" s="29">
        <f t="shared" si="1903"/>
        <v>1.1527750061631701</v>
      </c>
      <c r="BE2978" s="58">
        <f t="shared" si="1904"/>
        <v>40.925000812728534</v>
      </c>
      <c r="BF2978" s="30">
        <f>AU2978*'Propiedades físicas'!$I$4+'Diseño reactor'!AV2978*'Propiedades físicas'!$I$5+'Diseño reactor'!AW2978*'Propiedades físicas'!$I$8+'Diseño reactor'!AX2978*'Propiedades físicas'!$I$9+'Diseño reactor'!AY2978*'Propiedades físicas'!$I$7+'Diseño reactor'!AZ2978*'Propiedades físicas'!$I$6</f>
        <v>2.0009907645872693E-2</v>
      </c>
      <c r="BG2978" s="24">
        <f>AU2978*'Propiedades físicas'!$O$4+'Diseño reactor'!AV2978*'Propiedades físicas'!$O$5+'Diseño reactor'!AW2978*'Propiedades físicas'!$O$8+'Diseño reactor'!AX2978*'Propiedades físicas'!$O$9+'Diseño reactor'!AY2978*'Propiedades físicas'!$O$7+'Diseño reactor'!AZ2978*'Propiedades físicas'!$O$6</f>
        <v>0.15529451863554294</v>
      </c>
      <c r="BH2978" s="54">
        <f t="shared" si="1905"/>
        <v>41069.600545326495</v>
      </c>
      <c r="BI2978" s="34">
        <f t="shared" si="1925"/>
        <v>275.06376950721142</v>
      </c>
      <c r="BJ2978" s="27">
        <f t="shared" si="1906"/>
        <v>4799.7262922981081</v>
      </c>
      <c r="BK2978" s="34">
        <f t="shared" si="1907"/>
        <v>573.36244934214926</v>
      </c>
      <c r="BL2978" s="27">
        <f t="shared" si="1908"/>
        <v>105.83451049680907</v>
      </c>
      <c r="BM2978" s="34">
        <f t="shared" si="1909"/>
        <v>1.1054421768707483</v>
      </c>
      <c r="BN2978" s="45">
        <f t="shared" si="1910"/>
        <v>3318.1914041173682</v>
      </c>
      <c r="BO2978" s="45">
        <f t="shared" si="1911"/>
        <v>113.41639324196875</v>
      </c>
      <c r="BP2978" s="66">
        <f t="shared" si="1912"/>
        <v>6.687008199928929</v>
      </c>
    </row>
    <row r="2979" spans="8:68">
      <c r="H2979" s="68">
        <v>2974</v>
      </c>
      <c r="I2979" s="31">
        <f>('Propiedades físicas'!$C$10*'Diseño reactor'!H2979)/1000</f>
        <v>2602.9794674778673</v>
      </c>
      <c r="J2979" s="31">
        <f t="shared" si="1889"/>
        <v>0.17518386360605331</v>
      </c>
      <c r="K2979" s="31">
        <f>(I2979*1000)/'Propiedades físicas'!$F$10</f>
        <v>17003.094634614019</v>
      </c>
      <c r="L2979" s="31">
        <f t="shared" si="1890"/>
        <v>2429.0135192305738</v>
      </c>
      <c r="M2979" s="31">
        <f t="shared" si="1891"/>
        <v>14574.081115383444</v>
      </c>
      <c r="N2979" s="31">
        <f t="shared" si="1892"/>
        <v>0.81674967021875378</v>
      </c>
      <c r="O2979" s="32">
        <f t="shared" si="1893"/>
        <v>4.9004980213125231</v>
      </c>
      <c r="P2979" s="33">
        <f t="shared" si="1894"/>
        <v>0.70908243672874238</v>
      </c>
      <c r="Q2979" s="31">
        <f t="shared" si="1895"/>
        <v>4.7767666637155006</v>
      </c>
      <c r="R2979" s="31">
        <f t="shared" si="1896"/>
        <v>9.3474104811688413E-2</v>
      </c>
      <c r="S2979" s="31">
        <f t="shared" si="1897"/>
        <v>0.12373135759702368</v>
      </c>
      <c r="T2979" s="31">
        <f t="shared" si="1898"/>
        <v>1.2322133249633684E-2</v>
      </c>
      <c r="U2979" s="31">
        <f t="shared" si="1899"/>
        <v>1.8709954286892944E-3</v>
      </c>
      <c r="V2979" s="47">
        <f t="shared" si="1913"/>
        <v>7.0219814122652159E-4</v>
      </c>
      <c r="W2979" s="31">
        <f t="shared" si="1900"/>
        <v>0.13182403056394792</v>
      </c>
      <c r="X2979" s="34">
        <f>(S2979*H2979*'Propiedades físicas'!$F$5*60*24*365)/(1000000)</f>
        <v>56953.072085537809</v>
      </c>
      <c r="Y2979" s="34">
        <f>(U2979*H2979*'Propiedades físicas'!$F$7*60*24*365)/(1000000)</f>
        <v>269.32800870659685</v>
      </c>
      <c r="Z2979" s="31">
        <f t="shared" si="1914"/>
        <v>2108.8111668312799</v>
      </c>
      <c r="AA2979" s="31">
        <f t="shared" si="1915"/>
        <v>14206.104057889899</v>
      </c>
      <c r="AB2979" s="31">
        <f t="shared" si="1915"/>
        <v>277.99198770996134</v>
      </c>
      <c r="AC2979" s="31">
        <f t="shared" si="1915"/>
        <v>367.97705749354844</v>
      </c>
      <c r="AD2979" s="31">
        <f t="shared" si="1901"/>
        <v>36.646024284410579</v>
      </c>
      <c r="AE2979" s="31">
        <f t="shared" si="1916"/>
        <v>5.5643404049219614</v>
      </c>
      <c r="AF2979" s="31">
        <f t="shared" si="1917"/>
        <v>17003.094634614023</v>
      </c>
      <c r="AG2979" s="31">
        <f t="shared" si="1918"/>
        <v>0.12402513849086454</v>
      </c>
      <c r="AH2979" s="31">
        <f t="shared" si="1919"/>
        <v>0.83550108748850027</v>
      </c>
      <c r="AI2979" s="31">
        <f t="shared" si="1919"/>
        <v>1.6349493647117602E-2</v>
      </c>
      <c r="AJ2979" s="31">
        <f t="shared" si="1919"/>
        <v>2.1641769654356904E-2</v>
      </c>
      <c r="AK2979" s="31">
        <f t="shared" si="1902"/>
        <v>2.1552561502427032E-3</v>
      </c>
      <c r="AL2979" s="31">
        <f t="shared" si="1902"/>
        <v>3.2725456891796414E-4</v>
      </c>
      <c r="AM2979" s="31">
        <f t="shared" si="1920"/>
        <v>0.99999999999999989</v>
      </c>
      <c r="AN2979" s="31">
        <f>(Z2979*'Propiedades físicas'!$F$4)/1000</f>
        <v>1854.4463638880909</v>
      </c>
      <c r="AO2979" s="31">
        <f>(AA2979*'Propiedades físicas'!$F$6)/1000</f>
        <v>455.16357401479235</v>
      </c>
      <c r="AP2979" s="31">
        <f>(AB2979*'Propiedades físicas'!$F$9)/1000</f>
        <v>171.50715681766064</v>
      </c>
      <c r="AQ2979" s="31">
        <f>(AC2979*'Propiedades físicas'!$F$5)/1000</f>
        <v>108.35820412012521</v>
      </c>
      <c r="AR2979" s="31">
        <f>(AD2979*'Propiedades físicas'!$F$8)/1000</f>
        <v>12.991748529309234</v>
      </c>
      <c r="AS2979" s="31">
        <f>(AE2979*'Propiedades físicas'!$F$7)/1000</f>
        <v>0.51242010788926351</v>
      </c>
      <c r="AT2979" s="31">
        <f t="shared" si="1921"/>
        <v>2602.9794674778673</v>
      </c>
      <c r="AU2979" s="31">
        <f t="shared" si="1922"/>
        <v>0.71243219051779128</v>
      </c>
      <c r="AV2979" s="31">
        <f t="shared" si="1926"/>
        <v>0.17486252953651565</v>
      </c>
      <c r="AW2979" s="31">
        <f t="shared" si="1926"/>
        <v>6.5888785893436538E-2</v>
      </c>
      <c r="AX2979" s="31">
        <f t="shared" si="1926"/>
        <v>4.1628528182405478E-2</v>
      </c>
      <c r="AY2979" s="31">
        <f t="shared" si="1923"/>
        <v>4.9911068034268697E-3</v>
      </c>
      <c r="AZ2979" s="31">
        <f t="shared" si="1923"/>
        <v>1.968590664242804E-4</v>
      </c>
      <c r="BA2979" s="31">
        <f t="shared" si="1924"/>
        <v>1</v>
      </c>
      <c r="BB2979" s="34">
        <f>AU2979*'Propiedades físicas'!$C$4+'Diseño reactor'!AV2979*'Propiedades físicas'!$C$5+'Diseño reactor'!AW2979*'Propiedades físicas'!$C$8+'Diseño reactor'!AX2979*'Propiedades físicas'!$C$9+'Diseño reactor'!AY2979*'Propiedades físicas'!$C$7+'Diseño reactor'!AZ2979*'Propiedades físicas'!$C$6</f>
        <v>875.28872520120024</v>
      </c>
      <c r="BC2979" s="45">
        <f>AU2979*'Propiedades físicas'!$L$4+'Diseño reactor'!AV2979*'Propiedades físicas'!$L$5+'Diseño reactor'!AW2979*'Propiedades físicas'!$L$8+AX2979*'Propiedades físicas'!$L$9+'Diseño reactor'!AY2979*'Propiedades físicas'!$L$7+'Diseño reactor'!AZ2979*'Propiedades físicas'!$L$6</f>
        <v>2.1347594245394954</v>
      </c>
      <c r="BD2979" s="29">
        <f t="shared" si="1903"/>
        <v>1.152426604930521</v>
      </c>
      <c r="BE2979" s="58">
        <f t="shared" si="1904"/>
        <v>40.924627376542361</v>
      </c>
      <c r="BF2979" s="30">
        <f>AU2979*'Propiedades físicas'!$I$4+'Diseño reactor'!AV2979*'Propiedades físicas'!$I$5+'Diseño reactor'!AW2979*'Propiedades físicas'!$I$8+'Diseño reactor'!AX2979*'Propiedades físicas'!$I$9+'Diseño reactor'!AY2979*'Propiedades físicas'!$I$7+'Diseño reactor'!AZ2979*'Propiedades físicas'!$I$6</f>
        <v>2.0009929792059081E-2</v>
      </c>
      <c r="BG2979" s="24">
        <f>AU2979*'Propiedades físicas'!$O$4+'Diseño reactor'!AV2979*'Propiedades físicas'!$O$5+'Diseño reactor'!AW2979*'Propiedades físicas'!$O$8+'Diseño reactor'!AX2979*'Propiedades físicas'!$O$9+'Diseño reactor'!AY2979*'Propiedades físicas'!$O$7+'Diseño reactor'!AZ2979*'Propiedades físicas'!$O$6</f>
        <v>0.15529561198367861</v>
      </c>
      <c r="BH2979" s="54">
        <f t="shared" si="1905"/>
        <v>41069.55232732786</v>
      </c>
      <c r="BI2979" s="34">
        <f t="shared" si="1925"/>
        <v>275.06499161393685</v>
      </c>
      <c r="BJ2979" s="27">
        <f t="shared" si="1906"/>
        <v>4799.7296439025895</v>
      </c>
      <c r="BK2979" s="34">
        <f t="shared" si="1907"/>
        <v>573.36688646619723</v>
      </c>
      <c r="BL2979" s="27">
        <f t="shared" si="1908"/>
        <v>105.83466167702015</v>
      </c>
      <c r="BM2979" s="34">
        <f t="shared" si="1909"/>
        <v>1.1054421768707483</v>
      </c>
      <c r="BN2979" s="45">
        <f t="shared" si="1910"/>
        <v>3319.3983928942553</v>
      </c>
      <c r="BO2979" s="45">
        <f t="shared" si="1911"/>
        <v>113.42112521635164</v>
      </c>
      <c r="BP2979" s="66">
        <f t="shared" si="1912"/>
        <v>6.6870077499203555</v>
      </c>
    </row>
    <row r="2980" spans="8:68">
      <c r="H2980" s="68">
        <v>2975</v>
      </c>
      <c r="I2980" s="31">
        <f>('Propiedades físicas'!$C$10*'Diseño reactor'!H2980)/1000</f>
        <v>2603.8547127594675</v>
      </c>
      <c r="J2980" s="31">
        <f t="shared" si="1889"/>
        <v>0.17512497827374873</v>
      </c>
      <c r="K2980" s="31">
        <f>(I2980*1000)/'Propiedades físicas'!$F$10</f>
        <v>17008.811882305548</v>
      </c>
      <c r="L2980" s="31">
        <f t="shared" si="1890"/>
        <v>2429.8302689007924</v>
      </c>
      <c r="M2980" s="31">
        <f t="shared" si="1891"/>
        <v>14578.981613404754</v>
      </c>
      <c r="N2980" s="31">
        <f t="shared" si="1892"/>
        <v>0.81674967021875378</v>
      </c>
      <c r="O2980" s="32">
        <f t="shared" si="1893"/>
        <v>4.9004980213125222</v>
      </c>
      <c r="P2980" s="33">
        <f t="shared" si="1894"/>
        <v>0.70911385798820092</v>
      </c>
      <c r="Q2980" s="31">
        <f t="shared" si="1895"/>
        <v>4.7768080055181592</v>
      </c>
      <c r="R2980" s="31">
        <f t="shared" si="1896"/>
        <v>9.3450966497553953E-2</v>
      </c>
      <c r="S2980" s="31">
        <f t="shared" si="1897"/>
        <v>0.12369001579436391</v>
      </c>
      <c r="T2980" s="31">
        <f t="shared" si="1898"/>
        <v>1.2315487902187162E-2</v>
      </c>
      <c r="U2980" s="31">
        <f t="shared" si="1899"/>
        <v>1.8693578308118764E-3</v>
      </c>
      <c r="V2980" s="47">
        <f t="shared" si="1913"/>
        <v>7.0222925742520871E-4</v>
      </c>
      <c r="W2980" s="31">
        <f t="shared" si="1900"/>
        <v>0.13178555946245366</v>
      </c>
      <c r="X2980" s="34">
        <f>(S2980*H2980*'Propiedades físicas'!$F$5*60*24*365)/(1000000)</f>
        <v>56953.18653966803</v>
      </c>
      <c r="Y2980" s="34">
        <f>(U2980*H2980*'Propiedades físicas'!$F$7*60*24*365)/(1000000)</f>
        <v>269.18275965282692</v>
      </c>
      <c r="Z2980" s="31">
        <f t="shared" si="1914"/>
        <v>2109.6137275148976</v>
      </c>
      <c r="AA2980" s="31">
        <f t="shared" si="1915"/>
        <v>14211.003816416523</v>
      </c>
      <c r="AB2980" s="31">
        <f t="shared" si="1915"/>
        <v>278.01662533022301</v>
      </c>
      <c r="AC2980" s="31">
        <f t="shared" si="1915"/>
        <v>367.97779698823263</v>
      </c>
      <c r="AD2980" s="31">
        <f t="shared" si="1901"/>
        <v>36.638576509006803</v>
      </c>
      <c r="AE2980" s="31">
        <f t="shared" si="1916"/>
        <v>5.5613395466653319</v>
      </c>
      <c r="AF2980" s="31">
        <f t="shared" si="1917"/>
        <v>17008.811882305548</v>
      </c>
      <c r="AG2980" s="31">
        <f t="shared" si="1918"/>
        <v>0.12403063436250664</v>
      </c>
      <c r="AH2980" s="31">
        <f t="shared" si="1919"/>
        <v>0.83550831855577079</v>
      </c>
      <c r="AI2980" s="31">
        <f t="shared" si="1919"/>
        <v>1.6345446539945963E-2</v>
      </c>
      <c r="AJ2980" s="31">
        <f t="shared" si="1919"/>
        <v>2.1634538587086374E-2</v>
      </c>
      <c r="AK2980" s="31">
        <f t="shared" si="1902"/>
        <v>2.1540938169304063E-3</v>
      </c>
      <c r="AL2980" s="31">
        <f t="shared" si="1902"/>
        <v>3.2696813775986636E-4</v>
      </c>
      <c r="AM2980" s="31">
        <f t="shared" si="1920"/>
        <v>1</v>
      </c>
      <c r="AN2980" s="31">
        <f>(Z2980*'Propiedades físicas'!$F$4)/1000</f>
        <v>1855.1521197020506</v>
      </c>
      <c r="AO2980" s="31">
        <f>(AA2980*'Propiedades físicas'!$F$6)/1000</f>
        <v>455.3205622779854</v>
      </c>
      <c r="AP2980" s="31">
        <f>(AB2980*'Propiedades físicas'!$F$9)/1000</f>
        <v>171.52235699748104</v>
      </c>
      <c r="AQ2980" s="31">
        <f>(AC2980*'Propiedades físicas'!$F$5)/1000</f>
        <v>108.35842187912488</v>
      </c>
      <c r="AR2980" s="31">
        <f>(AD2980*'Propiedades físicas'!$F$8)/1000</f>
        <v>12.989108143973088</v>
      </c>
      <c r="AS2980" s="31">
        <f>(AE2980*'Propiedades físicas'!$F$7)/1000</f>
        <v>0.51214375885241048</v>
      </c>
      <c r="AT2980" s="31">
        <f t="shared" si="1921"/>
        <v>2603.8547127594675</v>
      </c>
      <c r="AU2980" s="31">
        <f t="shared" si="1922"/>
        <v>0.71246376021342217</v>
      </c>
      <c r="AV2980" s="31">
        <f t="shared" si="1926"/>
        <v>0.17486404293097205</v>
      </c>
      <c r="AW2980" s="31">
        <f t="shared" si="1926"/>
        <v>6.5872475970715008E-2</v>
      </c>
      <c r="AX2980" s="31">
        <f t="shared" si="1926"/>
        <v>4.1614619029297029E-2</v>
      </c>
      <c r="AY2980" s="31">
        <f t="shared" si="1923"/>
        <v>4.988415091027763E-3</v>
      </c>
      <c r="AZ2980" s="31">
        <f t="shared" si="1923"/>
        <v>1.966867645659307E-4</v>
      </c>
      <c r="BA2980" s="31">
        <f t="shared" si="1924"/>
        <v>1</v>
      </c>
      <c r="BB2980" s="34">
        <f>AU2980*'Propiedades físicas'!$C$4+'Diseño reactor'!AV2980*'Propiedades físicas'!$C$5+'Diseño reactor'!AW2980*'Propiedades físicas'!$C$8+'Diseño reactor'!AX2980*'Propiedades físicas'!$C$9+'Diseño reactor'!AY2980*'Propiedades físicas'!$C$7+'Diseño reactor'!AZ2980*'Propiedades físicas'!$C$6</f>
        <v>875.28866636557473</v>
      </c>
      <c r="BC2980" s="45">
        <f>AU2980*'Propiedades físicas'!$L$4+'Diseño reactor'!AV2980*'Propiedades físicas'!$L$5+'Diseño reactor'!AW2980*'Propiedades físicas'!$L$8+AX2980*'Propiedades físicas'!$L$9+'Diseño reactor'!AY2980*'Propiedades físicas'!$L$7+'Diseño reactor'!AZ2980*'Propiedades físicas'!$L$6</f>
        <v>2.1347815627467925</v>
      </c>
      <c r="BD2980" s="29">
        <f t="shared" si="1903"/>
        <v>1.152078414435987</v>
      </c>
      <c r="BE2980" s="58">
        <f t="shared" si="1904"/>
        <v>40.924254168392899</v>
      </c>
      <c r="BF2980" s="30">
        <f>AU2980*'Propiedades físicas'!$I$4+'Diseño reactor'!AV2980*'Propiedades físicas'!$I$5+'Diseño reactor'!AW2980*'Propiedades físicas'!$I$8+'Diseño reactor'!AX2980*'Propiedades físicas'!$I$9+'Diseño reactor'!AY2980*'Propiedades físicas'!$I$7+'Diseño reactor'!AZ2980*'Propiedades físicas'!$I$6</f>
        <v>2.0009951906952244E-2</v>
      </c>
      <c r="BG2980" s="24">
        <f>AU2980*'Propiedades físicas'!$O$4+'Diseño reactor'!AV2980*'Propiedades físicas'!$O$5+'Diseño reactor'!AW2980*'Propiedades físicas'!$O$8+'Diseño reactor'!AX2980*'Propiedades físicas'!$O$9+'Diseño reactor'!AY2980*'Propiedades físicas'!$O$7+'Diseño reactor'!AZ2980*'Propiedades físicas'!$O$6</f>
        <v>0.15529670468903609</v>
      </c>
      <c r="BH2980" s="54">
        <f t="shared" si="1905"/>
        <v>41069.504176843453</v>
      </c>
      <c r="BI2980" s="34">
        <f t="shared" si="1925"/>
        <v>275.06621269232556</v>
      </c>
      <c r="BJ2980" s="27">
        <f t="shared" si="1906"/>
        <v>4799.7329947523367</v>
      </c>
      <c r="BK2980" s="34">
        <f t="shared" si="1907"/>
        <v>573.37132113252028</v>
      </c>
      <c r="BL2980" s="27">
        <f t="shared" si="1908"/>
        <v>105.83481277158604</v>
      </c>
      <c r="BM2980" s="34">
        <f t="shared" si="1909"/>
        <v>1.1054421768707483</v>
      </c>
      <c r="BN2980" s="45">
        <f t="shared" si="1910"/>
        <v>3320.6053903339939</v>
      </c>
      <c r="BO2980" s="45">
        <f t="shared" si="1911"/>
        <v>113.42585442906122</v>
      </c>
      <c r="BP2980" s="66">
        <f t="shared" si="1912"/>
        <v>6.6870073004294932</v>
      </c>
    </row>
    <row r="2981" spans="8:68">
      <c r="H2981" s="68">
        <v>2976</v>
      </c>
      <c r="I2981" s="31">
        <f>('Propiedades físicas'!$C$10*'Diseño reactor'!H2981)/1000</f>
        <v>2604.7299580410672</v>
      </c>
      <c r="J2981" s="31">
        <f t="shared" si="1889"/>
        <v>0.1750661325149202</v>
      </c>
      <c r="K2981" s="31">
        <f>(I2981*1000)/'Propiedades físicas'!$F$10</f>
        <v>17014.529129997081</v>
      </c>
      <c r="L2981" s="31">
        <f t="shared" si="1890"/>
        <v>2430.6470185710114</v>
      </c>
      <c r="M2981" s="31">
        <f t="shared" si="1891"/>
        <v>14583.882111426068</v>
      </c>
      <c r="N2981" s="31">
        <f t="shared" si="1892"/>
        <v>0.81674967021875378</v>
      </c>
      <c r="O2981" s="32">
        <f t="shared" si="1893"/>
        <v>4.9004980213125231</v>
      </c>
      <c r="P2981" s="33">
        <f t="shared" si="1894"/>
        <v>0.70914526091325114</v>
      </c>
      <c r="Q2981" s="31">
        <f t="shared" si="1895"/>
        <v>4.7768493198272495</v>
      </c>
      <c r="R2981" s="31">
        <f t="shared" si="1896"/>
        <v>9.3427839269196511E-2</v>
      </c>
      <c r="S2981" s="31">
        <f t="shared" si="1897"/>
        <v>0.12364870148527334</v>
      </c>
      <c r="T2981" s="31">
        <f t="shared" si="1898"/>
        <v>1.23088478928418E-2</v>
      </c>
      <c r="U2981" s="31">
        <f t="shared" si="1899"/>
        <v>1.8677221434644073E-3</v>
      </c>
      <c r="V2981" s="47">
        <f t="shared" si="1913"/>
        <v>7.0226035546749139E-4</v>
      </c>
      <c r="W2981" s="31">
        <f t="shared" si="1900"/>
        <v>0.1317471108089735</v>
      </c>
      <c r="X2981" s="34">
        <f>(S2981*H2981*'Propiedades físicas'!$F$5*60*24*365)/(1000000)</f>
        <v>56953.300860268493</v>
      </c>
      <c r="Y2981" s="34">
        <f>(U2981*H2981*'Propiedades físicas'!$F$7*60*24*365)/(1000000)</f>
        <v>269.03762727529545</v>
      </c>
      <c r="Z2981" s="31">
        <f t="shared" si="1914"/>
        <v>2110.4162964778352</v>
      </c>
      <c r="AA2981" s="31">
        <f t="shared" si="1915"/>
        <v>14215.903575805894</v>
      </c>
      <c r="AB2981" s="31">
        <f t="shared" si="1915"/>
        <v>278.04124966512882</v>
      </c>
      <c r="AC2981" s="31">
        <f t="shared" si="1915"/>
        <v>367.97853562017343</v>
      </c>
      <c r="AD2981" s="31">
        <f t="shared" si="1901"/>
        <v>36.631131329097194</v>
      </c>
      <c r="AE2981" s="31">
        <f t="shared" si="1916"/>
        <v>5.5583410989500761</v>
      </c>
      <c r="AF2981" s="31">
        <f t="shared" si="1917"/>
        <v>17014.529129997078</v>
      </c>
      <c r="AG2981" s="31">
        <f t="shared" si="1918"/>
        <v>0.12403612702728951</v>
      </c>
      <c r="AH2981" s="31">
        <f t="shared" si="1919"/>
        <v>0.83551554481415946</v>
      </c>
      <c r="AI2981" s="31">
        <f t="shared" si="1919"/>
        <v>1.6341401371780223E-2</v>
      </c>
      <c r="AJ2981" s="31">
        <f t="shared" si="1919"/>
        <v>2.1627312328697787E-2</v>
      </c>
      <c r="AK2981" s="31">
        <f t="shared" si="1902"/>
        <v>2.1529324173018408E-3</v>
      </c>
      <c r="AL2981" s="31">
        <f t="shared" si="1902"/>
        <v>3.2668204077129407E-4</v>
      </c>
      <c r="AM2981" s="31">
        <f t="shared" si="1920"/>
        <v>1</v>
      </c>
      <c r="AN2981" s="31">
        <f>(Z2981*'Propiedades físicas'!$F$4)/1000</f>
        <v>1855.8578827966787</v>
      </c>
      <c r="AO2981" s="31">
        <f>(AA2981*'Propiedades físicas'!$F$6)/1000</f>
        <v>455.47755056882085</v>
      </c>
      <c r="AP2981" s="31">
        <f>(AB2981*'Propiedades físicas'!$F$9)/1000</f>
        <v>171.53754898090119</v>
      </c>
      <c r="AQ2981" s="31">
        <f>(AC2981*'Propiedades físicas'!$F$5)/1000</f>
        <v>108.35863938407248</v>
      </c>
      <c r="AR2981" s="31">
        <f>(AD2981*'Propiedades físicas'!$F$8)/1000</f>
        <v>12.986468678791532</v>
      </c>
      <c r="AS2981" s="31">
        <f>(AE2981*'Propiedades físicas'!$F$7)/1000</f>
        <v>0.51186763180231254</v>
      </c>
      <c r="AT2981" s="31">
        <f t="shared" si="1921"/>
        <v>2604.7299580410672</v>
      </c>
      <c r="AU2981" s="31">
        <f t="shared" si="1922"/>
        <v>0.71249531148803202</v>
      </c>
      <c r="AV2981" s="31">
        <f t="shared" si="1926"/>
        <v>0.17486555531897469</v>
      </c>
      <c r="AW2981" s="31">
        <f t="shared" si="1926"/>
        <v>6.5856173862226017E-2</v>
      </c>
      <c r="AX2981" s="31">
        <f t="shared" si="1926"/>
        <v>4.1600719126202813E-2</v>
      </c>
      <c r="AY2981" s="31">
        <f t="shared" si="1923"/>
        <v>4.985725540838112E-3</v>
      </c>
      <c r="AZ2981" s="31">
        <f t="shared" si="1923"/>
        <v>1.9651466372632022E-4</v>
      </c>
      <c r="BA2981" s="31">
        <f t="shared" si="1924"/>
        <v>0.99999999999999989</v>
      </c>
      <c r="BB2981" s="34">
        <f>AU2981*'Propiedades físicas'!$C$4+'Diseño reactor'!AV2981*'Propiedades físicas'!$C$5+'Diseño reactor'!AW2981*'Propiedades físicas'!$C$8+'Diseño reactor'!AX2981*'Propiedades físicas'!$C$9+'Diseño reactor'!AY2981*'Propiedades físicas'!$C$7+'Diseño reactor'!AZ2981*'Propiedades físicas'!$C$6</f>
        <v>875.28860759762063</v>
      </c>
      <c r="BC2981" s="45">
        <f>AU2981*'Propiedades físicas'!$L$4+'Diseño reactor'!AV2981*'Propiedades físicas'!$L$5+'Diseño reactor'!AW2981*'Propiedades físicas'!$L$8+AX2981*'Propiedades físicas'!$L$9+'Diseño reactor'!AY2981*'Propiedades físicas'!$L$7+'Diseño reactor'!AZ2981*'Propiedades físicas'!$L$6</f>
        <v>2.1348036875724246</v>
      </c>
      <c r="BD2981" s="29">
        <f t="shared" si="1903"/>
        <v>1.1517304344882646</v>
      </c>
      <c r="BE2981" s="58">
        <f t="shared" si="1904"/>
        <v>40.923881188070979</v>
      </c>
      <c r="BF2981" s="30">
        <f>AU2981*'Propiedades físicas'!$I$4+'Diseño reactor'!AV2981*'Propiedades físicas'!$I$5+'Diseño reactor'!AW2981*'Propiedades físicas'!$I$8+'Diseño reactor'!AX2981*'Propiedades físicas'!$I$9+'Diseño reactor'!AY2981*'Propiedades físicas'!$I$7+'Diseño reactor'!AZ2981*'Propiedades físicas'!$I$6</f>
        <v>2.000997399059732E-2</v>
      </c>
      <c r="BG2981" s="24">
        <f>AU2981*'Propiedades físicas'!$O$4+'Diseño reactor'!AV2981*'Propiedades físicas'!$O$5+'Diseño reactor'!AW2981*'Propiedades físicas'!$O$8+'Diseño reactor'!AX2981*'Propiedades físicas'!$O$9+'Diseño reactor'!AY2981*'Propiedades físicas'!$O$7+'Diseño reactor'!AZ2981*'Propiedades físicas'!$O$6</f>
        <v>0.15529779675217562</v>
      </c>
      <c r="BH2981" s="54">
        <f t="shared" si="1905"/>
        <v>41069.456093775822</v>
      </c>
      <c r="BI2981" s="34">
        <f t="shared" si="1925"/>
        <v>275.06743274358155</v>
      </c>
      <c r="BJ2981" s="27">
        <f t="shared" si="1906"/>
        <v>4799.7363448468486</v>
      </c>
      <c r="BK2981" s="34">
        <f t="shared" si="1907"/>
        <v>573.3757533431201</v>
      </c>
      <c r="BL2981" s="27">
        <f t="shared" si="1908"/>
        <v>105.83496378057818</v>
      </c>
      <c r="BM2981" s="34">
        <f t="shared" si="1909"/>
        <v>1.1054421768707483</v>
      </c>
      <c r="BN2981" s="45">
        <f t="shared" si="1910"/>
        <v>3321.8123964288261</v>
      </c>
      <c r="BO2981" s="45">
        <f t="shared" si="1911"/>
        <v>113.43058088251431</v>
      </c>
      <c r="BP2981" s="66">
        <f t="shared" si="1912"/>
        <v>6.6870068514556253</v>
      </c>
    </row>
    <row r="2982" spans="8:68">
      <c r="H2982" s="68">
        <v>2977</v>
      </c>
      <c r="I2982" s="31">
        <f>('Propiedades físicas'!$C$10*'Diseño reactor'!H2982)/1000</f>
        <v>2605.605203322667</v>
      </c>
      <c r="J2982" s="31">
        <f t="shared" si="1889"/>
        <v>0.17500732628968846</v>
      </c>
      <c r="K2982" s="31">
        <f>(I2982*1000)/'Propiedades físicas'!$F$10</f>
        <v>17020.246377688614</v>
      </c>
      <c r="L2982" s="31">
        <f t="shared" si="1890"/>
        <v>2431.4637682412304</v>
      </c>
      <c r="M2982" s="31">
        <f t="shared" si="1891"/>
        <v>14588.782609447382</v>
      </c>
      <c r="N2982" s="31">
        <f t="shared" si="1892"/>
        <v>0.81674967021875389</v>
      </c>
      <c r="O2982" s="32">
        <f t="shared" si="1893"/>
        <v>4.9004980213125231</v>
      </c>
      <c r="P2982" s="33">
        <f t="shared" si="1894"/>
        <v>0.70917664551993598</v>
      </c>
      <c r="Q2982" s="31">
        <f t="shared" si="1895"/>
        <v>4.7768906066700554</v>
      </c>
      <c r="R2982" s="31">
        <f t="shared" si="1896"/>
        <v>9.3404723119029018E-2</v>
      </c>
      <c r="S2982" s="31">
        <f t="shared" si="1897"/>
        <v>0.12360741464246849</v>
      </c>
      <c r="T2982" s="31">
        <f t="shared" si="1898"/>
        <v>1.2302213215927477E-2</v>
      </c>
      <c r="U2982" s="31">
        <f t="shared" si="1899"/>
        <v>1.8660883638615109E-3</v>
      </c>
      <c r="V2982" s="47">
        <f t="shared" si="1913"/>
        <v>7.022914353692571E-4</v>
      </c>
      <c r="W2982" s="31">
        <f t="shared" si="1900"/>
        <v>0.13170868458386548</v>
      </c>
      <c r="X2982" s="34">
        <f>(S2982*H2982*'Propiedades físicas'!$F$5*60*24*365)/(1000000)</f>
        <v>56953.415047533883</v>
      </c>
      <c r="Y2982" s="34">
        <f>(U2982*H2982*'Propiedades físicas'!$F$7*60*24*365)/(1000000)</f>
        <v>268.89261145006901</v>
      </c>
      <c r="Z2982" s="31">
        <f t="shared" si="1914"/>
        <v>2111.2188737128495</v>
      </c>
      <c r="AA2982" s="31">
        <f t="shared" si="1915"/>
        <v>14220.803336056755</v>
      </c>
      <c r="AB2982" s="31">
        <f t="shared" si="1915"/>
        <v>278.06586072534941</v>
      </c>
      <c r="AC2982" s="31">
        <f t="shared" si="1915"/>
        <v>367.97927339062869</v>
      </c>
      <c r="AD2982" s="31">
        <f t="shared" si="1901"/>
        <v>36.623688743816096</v>
      </c>
      <c r="AE2982" s="31">
        <f t="shared" si="1916"/>
        <v>5.5553450592157176</v>
      </c>
      <c r="AF2982" s="31">
        <f t="shared" si="1917"/>
        <v>17020.246377688614</v>
      </c>
      <c r="AG2982" s="31">
        <f t="shared" si="1918"/>
        <v>0.12404161648801923</v>
      </c>
      <c r="AH2982" s="31">
        <f t="shared" si="1919"/>
        <v>0.83552276626843813</v>
      </c>
      <c r="AI2982" s="31">
        <f t="shared" si="1919"/>
        <v>1.6337358141293331E-2</v>
      </c>
      <c r="AJ2982" s="31">
        <f t="shared" si="1919"/>
        <v>2.1620090874419004E-2</v>
      </c>
      <c r="AK2982" s="31">
        <f t="shared" si="1902"/>
        <v>2.151771950365249E-3</v>
      </c>
      <c r="AL2982" s="31">
        <f t="shared" si="1902"/>
        <v>3.2639627746505897E-4</v>
      </c>
      <c r="AM2982" s="31">
        <f t="shared" si="1920"/>
        <v>1</v>
      </c>
      <c r="AN2982" s="31">
        <f>(Z2982*'Propiedades físicas'!$F$4)/1000</f>
        <v>1856.5636531656057</v>
      </c>
      <c r="AO2982" s="31">
        <f>(AA2982*'Propiedades físicas'!$F$6)/1000</f>
        <v>455.63453888725843</v>
      </c>
      <c r="AP2982" s="31">
        <f>(AB2982*'Propiedades físicas'!$F$9)/1000</f>
        <v>171.55273277450428</v>
      </c>
      <c r="AQ2982" s="31">
        <f>(AC2982*'Propiedades físicas'!$F$5)/1000</f>
        <v>108.35885663533844</v>
      </c>
      <c r="AR2982" s="31">
        <f>(AD2982*'Propiedades físicas'!$F$8)/1000</f>
        <v>12.983830133457678</v>
      </c>
      <c r="AS2982" s="31">
        <f>(AE2982*'Propiedades físicas'!$F$7)/1000</f>
        <v>0.51159172650317541</v>
      </c>
      <c r="AT2982" s="31">
        <f t="shared" si="1921"/>
        <v>2605.6052033226674</v>
      </c>
      <c r="AU2982" s="31">
        <f t="shared" si="1922"/>
        <v>0.71252684435773928</v>
      </c>
      <c r="AV2982" s="31">
        <f t="shared" si="1926"/>
        <v>0.1748670667015223</v>
      </c>
      <c r="AW2982" s="31">
        <f t="shared" si="1926"/>
        <v>6.5839879562621481E-2</v>
      </c>
      <c r="AX2982" s="31">
        <f t="shared" si="1926"/>
        <v>4.1586828463943515E-2</v>
      </c>
      <c r="AY2982" s="31">
        <f t="shared" si="1923"/>
        <v>4.983038150561221E-3</v>
      </c>
      <c r="AZ2982" s="31">
        <f t="shared" si="1923"/>
        <v>1.9634276361238216E-4</v>
      </c>
      <c r="BA2982" s="31">
        <f t="shared" si="1924"/>
        <v>1.0000000000000002</v>
      </c>
      <c r="BB2982" s="34">
        <f>AU2982*'Propiedades físicas'!$C$4+'Diseño reactor'!AV2982*'Propiedades físicas'!$C$5+'Diseño reactor'!AW2982*'Propiedades físicas'!$C$8+'Diseño reactor'!AX2982*'Propiedades físicas'!$C$9+'Diseño reactor'!AY2982*'Propiedades físicas'!$C$7+'Diseño reactor'!AZ2982*'Propiedades físicas'!$C$6</f>
        <v>875.2885488972438</v>
      </c>
      <c r="BC2982" s="45">
        <f>AU2982*'Propiedades físicas'!$L$4+'Diseño reactor'!AV2982*'Propiedades físicas'!$L$5+'Diseño reactor'!AW2982*'Propiedades físicas'!$L$8+AX2982*'Propiedades físicas'!$L$9+'Diseño reactor'!AY2982*'Propiedades físicas'!$L$7+'Diseño reactor'!AZ2982*'Propiedades físicas'!$L$6</f>
        <v>2.1348257990284676</v>
      </c>
      <c r="BD2982" s="29">
        <f t="shared" si="1903"/>
        <v>1.1513826648962848</v>
      </c>
      <c r="BE2982" s="58">
        <f t="shared" si="1904"/>
        <v>40.923508435367673</v>
      </c>
      <c r="BF2982" s="30">
        <f>AU2982*'Propiedades físicas'!$I$4+'Diseño reactor'!AV2982*'Propiedades físicas'!$I$5+'Diseño reactor'!AW2982*'Propiedades físicas'!$I$8+'Diseño reactor'!AX2982*'Propiedades físicas'!$I$9+'Diseño reactor'!AY2982*'Propiedades físicas'!$I$7+'Diseño reactor'!AZ2982*'Propiedades físicas'!$I$6</f>
        <v>2.0009996043039397E-2</v>
      </c>
      <c r="BG2982" s="24">
        <f>AU2982*'Propiedades físicas'!$O$4+'Diseño reactor'!AV2982*'Propiedades físicas'!$O$5+'Diseño reactor'!AW2982*'Propiedades físicas'!$O$8+'Diseño reactor'!AX2982*'Propiedades físicas'!$O$9+'Diseño reactor'!AY2982*'Propiedades físicas'!$O$7+'Diseño reactor'!AZ2982*'Propiedades físicas'!$O$6</f>
        <v>0.15529888817365686</v>
      </c>
      <c r="BH2982" s="54">
        <f t="shared" si="1905"/>
        <v>41069.408078027525</v>
      </c>
      <c r="BI2982" s="34">
        <f t="shared" si="1925"/>
        <v>275.06865176890705</v>
      </c>
      <c r="BJ2982" s="27">
        <f t="shared" si="1906"/>
        <v>4799.7396941856359</v>
      </c>
      <c r="BK2982" s="34">
        <f t="shared" si="1907"/>
        <v>573.38018309999768</v>
      </c>
      <c r="BL2982" s="27">
        <f t="shared" si="1908"/>
        <v>105.83511470406793</v>
      </c>
      <c r="BM2982" s="34">
        <f t="shared" si="1909"/>
        <v>1.1054421768707483</v>
      </c>
      <c r="BN2982" s="45">
        <f t="shared" si="1910"/>
        <v>3323.019411170992</v>
      </c>
      <c r="BO2982" s="45">
        <f t="shared" si="1911"/>
        <v>113.43530457912512</v>
      </c>
      <c r="BP2982" s="66">
        <f t="shared" si="1912"/>
        <v>6.6870064029980325</v>
      </c>
    </row>
    <row r="2983" spans="8:68">
      <c r="H2983" s="68">
        <v>2978</v>
      </c>
      <c r="I2983" s="31">
        <f>('Propiedades físicas'!$C$10*'Diseño reactor'!H2983)/1000</f>
        <v>2606.4804486042667</v>
      </c>
      <c r="J2983" s="31">
        <f t="shared" si="1889"/>
        <v>0.17494855955822786</v>
      </c>
      <c r="K2983" s="31">
        <f>(I2983*1000)/'Propiedades físicas'!$F$10</f>
        <v>17025.963625380144</v>
      </c>
      <c r="L2983" s="31">
        <f t="shared" si="1890"/>
        <v>2432.2805179114489</v>
      </c>
      <c r="M2983" s="31">
        <f t="shared" si="1891"/>
        <v>14593.683107468694</v>
      </c>
      <c r="N2983" s="31">
        <f t="shared" si="1892"/>
        <v>0.81674967021875378</v>
      </c>
      <c r="O2983" s="32">
        <f t="shared" si="1893"/>
        <v>4.9004980213125231</v>
      </c>
      <c r="P2983" s="33">
        <f t="shared" si="1894"/>
        <v>0.70920801182427895</v>
      </c>
      <c r="Q2983" s="31">
        <f t="shared" si="1895"/>
        <v>4.7769318660738209</v>
      </c>
      <c r="R2983" s="31">
        <f t="shared" si="1896"/>
        <v>9.3381618039470704E-2</v>
      </c>
      <c r="S2983" s="31">
        <f t="shared" si="1897"/>
        <v>0.12356615523870178</v>
      </c>
      <c r="T2983" s="31">
        <f t="shared" si="1898"/>
        <v>1.2295583865781527E-2</v>
      </c>
      <c r="U2983" s="31">
        <f t="shared" si="1899"/>
        <v>1.8644564892226828E-3</v>
      </c>
      <c r="V2983" s="47">
        <f t="shared" si="1913"/>
        <v>7.0232249714637335E-4</v>
      </c>
      <c r="W2983" s="31">
        <f t="shared" si="1900"/>
        <v>0.13167028076751047</v>
      </c>
      <c r="X2983" s="34">
        <f>(S2983*H2983*'Propiedades físicas'!$F$5*60*24*365)/(1000000)</f>
        <v>56953.529101658518</v>
      </c>
      <c r="Y2983" s="34">
        <f>(U2983*H2983*'Propiedades físicas'!$F$7*60*24*365)/(1000000)</f>
        <v>268.7477120533772</v>
      </c>
      <c r="Z2983" s="31">
        <f t="shared" si="1914"/>
        <v>2112.0214592127027</v>
      </c>
      <c r="AA2983" s="31">
        <f t="shared" si="1915"/>
        <v>14225.70309716784</v>
      </c>
      <c r="AB2983" s="31">
        <f t="shared" si="1915"/>
        <v>278.09045852154378</v>
      </c>
      <c r="AC2983" s="31">
        <f t="shared" si="1915"/>
        <v>367.98001030085391</v>
      </c>
      <c r="AD2983" s="31">
        <f t="shared" si="1901"/>
        <v>36.616248752297388</v>
      </c>
      <c r="AE2983" s="31">
        <f t="shared" si="1916"/>
        <v>5.5523514249051491</v>
      </c>
      <c r="AF2983" s="31">
        <f t="shared" si="1917"/>
        <v>17025.96362538014</v>
      </c>
      <c r="AG2983" s="31">
        <f t="shared" si="1918"/>
        <v>0.12404710274749853</v>
      </c>
      <c r="AH2983" s="31">
        <f t="shared" si="1919"/>
        <v>0.8355299829233731</v>
      </c>
      <c r="AI2983" s="31">
        <f t="shared" si="1919"/>
        <v>1.6333316847159354E-2</v>
      </c>
      <c r="AJ2983" s="31">
        <f t="shared" si="1919"/>
        <v>2.1612874219484185E-2</v>
      </c>
      <c r="AK2983" s="31">
        <f t="shared" si="1902"/>
        <v>2.1506124151301808E-3</v>
      </c>
      <c r="AL2983" s="31">
        <f t="shared" si="1902"/>
        <v>3.261108473548252E-4</v>
      </c>
      <c r="AM2983" s="31">
        <f t="shared" si="1920"/>
        <v>1.0000000000000002</v>
      </c>
      <c r="AN2983" s="31">
        <f>(Z2983*'Propiedades físicas'!$F$4)/1000</f>
        <v>1857.2694308024663</v>
      </c>
      <c r="AO2983" s="31">
        <f>(AA2983*'Propiedades físicas'!$F$6)/1000</f>
        <v>455.79152723325757</v>
      </c>
      <c r="AP2983" s="31">
        <f>(AB2983*'Propiedades físicas'!$F$9)/1000</f>
        <v>171.56790838486643</v>
      </c>
      <c r="AQ2983" s="31">
        <f>(AC2983*'Propiedades físicas'!$F$5)/1000</f>
        <v>108.35907363329245</v>
      </c>
      <c r="AR2983" s="31">
        <f>(AD2983*'Propiedades físicas'!$F$8)/1000</f>
        <v>12.981192507664465</v>
      </c>
      <c r="AS2983" s="31">
        <f>(AE2983*'Propiedades físicas'!$F$7)/1000</f>
        <v>0.51131604271951525</v>
      </c>
      <c r="AT2983" s="31">
        <f t="shared" si="1921"/>
        <v>2606.4804486042672</v>
      </c>
      <c r="AU2983" s="31">
        <f t="shared" si="1922"/>
        <v>0.71255835883864294</v>
      </c>
      <c r="AV2983" s="31">
        <f t="shared" si="1926"/>
        <v>0.17486857707961223</v>
      </c>
      <c r="AW2983" s="31">
        <f t="shared" si="1926"/>
        <v>6.5823593066557842E-2</v>
      </c>
      <c r="AX2983" s="31">
        <f t="shared" si="1926"/>
        <v>4.1572947033351883E-2</v>
      </c>
      <c r="AY2983" s="31">
        <f t="shared" si="1923"/>
        <v>4.9803529179034151E-3</v>
      </c>
      <c r="AZ2983" s="31">
        <f t="shared" si="1923"/>
        <v>1.9617106393156244E-4</v>
      </c>
      <c r="BA2983" s="31">
        <f t="shared" si="1924"/>
        <v>0.99999999999999989</v>
      </c>
      <c r="BB2983" s="34">
        <f>AU2983*'Propiedades físicas'!$C$4+'Diseño reactor'!AV2983*'Propiedades físicas'!$C$5+'Diseño reactor'!AW2983*'Propiedades físicas'!$C$8+'Diseño reactor'!AX2983*'Propiedades físicas'!$C$9+'Diseño reactor'!AY2983*'Propiedades físicas'!$C$7+'Diseño reactor'!AZ2983*'Propiedades físicas'!$C$6</f>
        <v>875.28849026434966</v>
      </c>
      <c r="BC2983" s="45">
        <f>AU2983*'Propiedades físicas'!$L$4+'Diseño reactor'!AV2983*'Propiedades físicas'!$L$5+'Diseño reactor'!AW2983*'Propiedades físicas'!$L$8+AX2983*'Propiedades físicas'!$L$9+'Diseño reactor'!AY2983*'Propiedades físicas'!$L$7+'Diseño reactor'!AZ2983*'Propiedades físicas'!$L$6</f>
        <v>2.1348478971269826</v>
      </c>
      <c r="BD2983" s="29">
        <f t="shared" si="1903"/>
        <v>1.1510351054692092</v>
      </c>
      <c r="BE2983" s="58">
        <f t="shared" si="1904"/>
        <v>40.923135910074322</v>
      </c>
      <c r="BF2983" s="30">
        <f>AU2983*'Propiedades físicas'!$I$4+'Diseño reactor'!AV2983*'Propiedades físicas'!$I$5+'Diseño reactor'!AW2983*'Propiedades físicas'!$I$8+'Diseño reactor'!AX2983*'Propiedades físicas'!$I$9+'Diseño reactor'!AY2983*'Propiedades físicas'!$I$7+'Diseño reactor'!AZ2983*'Propiedades físicas'!$I$6</f>
        <v>2.0010018064323429E-2</v>
      </c>
      <c r="BG2983" s="24">
        <f>AU2983*'Propiedades físicas'!$O$4+'Diseño reactor'!AV2983*'Propiedades físicas'!$O$5+'Diseño reactor'!AW2983*'Propiedades físicas'!$O$8+'Diseño reactor'!AX2983*'Propiedades físicas'!$O$9+'Diseño reactor'!AY2983*'Propiedades físicas'!$O$7+'Diseño reactor'!AZ2983*'Propiedades físicas'!$O$6</f>
        <v>0.15529997895403855</v>
      </c>
      <c r="BH2983" s="54">
        <f t="shared" si="1905"/>
        <v>41069.360129501445</v>
      </c>
      <c r="BI2983" s="34">
        <f t="shared" si="1925"/>
        <v>275.06986976950219</v>
      </c>
      <c r="BJ2983" s="27">
        <f t="shared" si="1906"/>
        <v>4799.7430427681984</v>
      </c>
      <c r="BK2983" s="34">
        <f t="shared" si="1907"/>
        <v>573.38461040514937</v>
      </c>
      <c r="BL2983" s="27">
        <f t="shared" si="1908"/>
        <v>105.83526554212651</v>
      </c>
      <c r="BM2983" s="34">
        <f t="shared" si="1909"/>
        <v>1.1054421768707483</v>
      </c>
      <c r="BN2983" s="45">
        <f t="shared" si="1910"/>
        <v>3324.226434552741</v>
      </c>
      <c r="BO2983" s="45">
        <f t="shared" si="1911"/>
        <v>113.44002552130475</v>
      </c>
      <c r="BP2983" s="66">
        <f t="shared" si="1912"/>
        <v>6.6870059550559917</v>
      </c>
    </row>
    <row r="2984" spans="8:68">
      <c r="H2984" s="68">
        <v>2979</v>
      </c>
      <c r="I2984" s="31">
        <f>('Propiedades físicas'!$C$10*'Diseño reactor'!H2984)/1000</f>
        <v>2607.3556938858665</v>
      </c>
      <c r="J2984" s="31">
        <f t="shared" si="1889"/>
        <v>0.17488983228076621</v>
      </c>
      <c r="K2984" s="31">
        <f>(I2984*1000)/'Propiedades físicas'!$F$10</f>
        <v>17031.680873071673</v>
      </c>
      <c r="L2984" s="31">
        <f t="shared" si="1890"/>
        <v>2433.0972675816674</v>
      </c>
      <c r="M2984" s="31">
        <f t="shared" si="1891"/>
        <v>14598.583605490005</v>
      </c>
      <c r="N2984" s="31">
        <f t="shared" si="1892"/>
        <v>0.81674967021875378</v>
      </c>
      <c r="O2984" s="32">
        <f t="shared" si="1893"/>
        <v>4.9004980213125222</v>
      </c>
      <c r="P2984" s="33">
        <f t="shared" si="1894"/>
        <v>0.70923935984228548</v>
      </c>
      <c r="Q2984" s="31">
        <f t="shared" si="1895"/>
        <v>4.7769730980657616</v>
      </c>
      <c r="R2984" s="31">
        <f t="shared" si="1896"/>
        <v>9.3358524022947267E-2</v>
      </c>
      <c r="S2984" s="31">
        <f t="shared" si="1897"/>
        <v>0.12352492324676152</v>
      </c>
      <c r="T2984" s="31">
        <f t="shared" si="1898"/>
        <v>1.2288959836748719E-2</v>
      </c>
      <c r="U2984" s="31">
        <f t="shared" si="1899"/>
        <v>1.8628265167722812E-3</v>
      </c>
      <c r="V2984" s="47">
        <f t="shared" si="1913"/>
        <v>7.0235354081469052E-4</v>
      </c>
      <c r="W2984" s="31">
        <f t="shared" si="1900"/>
        <v>0.1316318993403123</v>
      </c>
      <c r="X2984" s="34">
        <f>(S2984*H2984*'Propiedades físicas'!$F$5*60*24*365)/(1000000)</f>
        <v>56953.643022836404</v>
      </c>
      <c r="Y2984" s="34">
        <f>(U2984*H2984*'Propiedades físicas'!$F$7*60*24*365)/(1000000)</f>
        <v>268.60292896161235</v>
      </c>
      <c r="Z2984" s="31">
        <f t="shared" si="1914"/>
        <v>2112.8240529701684</v>
      </c>
      <c r="AA2984" s="31">
        <f t="shared" si="1915"/>
        <v>14230.602859137904</v>
      </c>
      <c r="AB2984" s="31">
        <f t="shared" si="1915"/>
        <v>278.1150430643599</v>
      </c>
      <c r="AC2984" s="31">
        <f t="shared" si="1915"/>
        <v>367.98074635210259</v>
      </c>
      <c r="AD2984" s="31">
        <f t="shared" si="1901"/>
        <v>36.608811353674433</v>
      </c>
      <c r="AE2984" s="31">
        <f t="shared" si="1916"/>
        <v>5.5493601934646257</v>
      </c>
      <c r="AF2984" s="31">
        <f t="shared" si="1917"/>
        <v>17031.680873071677</v>
      </c>
      <c r="AG2984" s="31">
        <f t="shared" si="1918"/>
        <v>0.12405258580852678</v>
      </c>
      <c r="AH2984" s="31">
        <f t="shared" si="1919"/>
        <v>0.83553719478372324</v>
      </c>
      <c r="AI2984" s="31">
        <f t="shared" si="1919"/>
        <v>1.6329277488053452E-2</v>
      </c>
      <c r="AJ2984" s="31">
        <f t="shared" si="1919"/>
        <v>2.1605662359133727E-2</v>
      </c>
      <c r="AK2984" s="31">
        <f t="shared" si="1902"/>
        <v>2.1494538106074791E-3</v>
      </c>
      <c r="AL2984" s="31">
        <f t="shared" si="1902"/>
        <v>3.2582574995510672E-4</v>
      </c>
      <c r="AM2984" s="31">
        <f t="shared" si="1920"/>
        <v>0.99999999999999978</v>
      </c>
      <c r="AN2984" s="31">
        <f>(Z2984*'Propiedades físicas'!$F$4)/1000</f>
        <v>1857.9752157009068</v>
      </c>
      <c r="AO2984" s="31">
        <f>(AA2984*'Propiedades físicas'!$F$6)/1000</f>
        <v>455.94851560677841</v>
      </c>
      <c r="AP2984" s="31">
        <f>(AB2984*'Propiedades físicas'!$F$9)/1000</f>
        <v>171.58307581855684</v>
      </c>
      <c r="AQ2984" s="31">
        <f>(AC2984*'Propiedades físicas'!$F$5)/1000</f>
        <v>108.35929037830365</v>
      </c>
      <c r="AR2984" s="31">
        <f>(AD2984*'Propiedades físicas'!$F$8)/1000</f>
        <v>12.978555801104656</v>
      </c>
      <c r="AS2984" s="31">
        <f>(AE2984*'Propiedades físicas'!$F$7)/1000</f>
        <v>0.51104058021615739</v>
      </c>
      <c r="AT2984" s="31">
        <f t="shared" si="1921"/>
        <v>2607.3556938858665</v>
      </c>
      <c r="AU2984" s="31">
        <f t="shared" si="1922"/>
        <v>0.71258985494682459</v>
      </c>
      <c r="AV2984" s="31">
        <f t="shared" si="1926"/>
        <v>0.17487008645424076</v>
      </c>
      <c r="AW2984" s="31">
        <f t="shared" si="1926"/>
        <v>6.5807314368696052E-2</v>
      </c>
      <c r="AX2984" s="31">
        <f t="shared" si="1926"/>
        <v>4.155907482527274E-2</v>
      </c>
      <c r="AY2984" s="31">
        <f t="shared" si="1923"/>
        <v>4.9776698405740328E-3</v>
      </c>
      <c r="AZ2984" s="31">
        <f t="shared" si="1923"/>
        <v>1.9599956439181847E-4</v>
      </c>
      <c r="BA2984" s="31">
        <f t="shared" si="1924"/>
        <v>1</v>
      </c>
      <c r="BB2984" s="34">
        <f>AU2984*'Propiedades físicas'!$C$4+'Diseño reactor'!AV2984*'Propiedades físicas'!$C$5+'Diseño reactor'!AW2984*'Propiedades físicas'!$C$8+'Diseño reactor'!AX2984*'Propiedades físicas'!$C$9+'Diseño reactor'!AY2984*'Propiedades físicas'!$C$7+'Diseño reactor'!AZ2984*'Propiedades físicas'!$C$6</f>
        <v>875.28843169884578</v>
      </c>
      <c r="BC2984" s="45">
        <f>AU2984*'Propiedades físicas'!$L$4+'Diseño reactor'!AV2984*'Propiedades físicas'!$L$5+'Diseño reactor'!AW2984*'Propiedades físicas'!$L$8+AX2984*'Propiedades físicas'!$L$9+'Diseño reactor'!AY2984*'Propiedades físicas'!$L$7+'Diseño reactor'!AZ2984*'Propiedades físicas'!$L$6</f>
        <v>2.1348699818800183</v>
      </c>
      <c r="BD2984" s="29">
        <f t="shared" si="1903"/>
        <v>1.1506877560164279</v>
      </c>
      <c r="BE2984" s="58">
        <f t="shared" si="1904"/>
        <v>40.922763611982504</v>
      </c>
      <c r="BF2984" s="30">
        <f>AU2984*'Propiedades físicas'!$I$4+'Diseño reactor'!AV2984*'Propiedades físicas'!$I$5+'Diseño reactor'!AW2984*'Propiedades físicas'!$I$8+'Diseño reactor'!AX2984*'Propiedades físicas'!$I$9+'Diseño reactor'!AY2984*'Propiedades físicas'!$I$7+'Diseño reactor'!AZ2984*'Propiedades físicas'!$I$6</f>
        <v>2.0010040054494378E-2</v>
      </c>
      <c r="BG2984" s="24">
        <f>AU2984*'Propiedades físicas'!$O$4+'Diseño reactor'!AV2984*'Propiedades físicas'!$O$5+'Diseño reactor'!AW2984*'Propiedades físicas'!$O$8+'Diseño reactor'!AX2984*'Propiedades físicas'!$O$9+'Diseño reactor'!AY2984*'Propiedades físicas'!$O$7+'Diseño reactor'!AZ2984*'Propiedades físicas'!$O$6</f>
        <v>0.15530106909387911</v>
      </c>
      <c r="BH2984" s="54">
        <f t="shared" si="1905"/>
        <v>41069.312248100498</v>
      </c>
      <c r="BI2984" s="34">
        <f t="shared" si="1925"/>
        <v>275.07108674656598</v>
      </c>
      <c r="BJ2984" s="27">
        <f t="shared" si="1906"/>
        <v>4799.7463905940422</v>
      </c>
      <c r="BK2984" s="34">
        <f t="shared" si="1907"/>
        <v>573.38903526057084</v>
      </c>
      <c r="BL2984" s="27">
        <f t="shared" si="1908"/>
        <v>105.83541629482511</v>
      </c>
      <c r="BM2984" s="34">
        <f t="shared" si="1909"/>
        <v>1.1054421768707483</v>
      </c>
      <c r="BN2984" s="45">
        <f t="shared" si="1910"/>
        <v>3325.4334665663423</v>
      </c>
      <c r="BO2984" s="45">
        <f t="shared" si="1911"/>
        <v>113.44474371146175</v>
      </c>
      <c r="BP2984" s="66">
        <f t="shared" si="1912"/>
        <v>6.6870055076287978</v>
      </c>
    </row>
    <row r="2985" spans="8:68">
      <c r="H2985" s="68">
        <v>2980</v>
      </c>
      <c r="I2985" s="31">
        <f>('Propiedades físicas'!$C$10*'Diseño reactor'!H2985)/1000</f>
        <v>2608.2309391674667</v>
      </c>
      <c r="J2985" s="31">
        <f t="shared" si="1889"/>
        <v>0.17483114441758471</v>
      </c>
      <c r="K2985" s="31">
        <f>(I2985*1000)/'Propiedades físicas'!$F$10</f>
        <v>17037.398120763206</v>
      </c>
      <c r="L2985" s="31">
        <f t="shared" si="1890"/>
        <v>2433.9140172518864</v>
      </c>
      <c r="M2985" s="31">
        <f t="shared" si="1891"/>
        <v>14603.484103511319</v>
      </c>
      <c r="N2985" s="31">
        <f t="shared" si="1892"/>
        <v>0.81674967021875389</v>
      </c>
      <c r="O2985" s="32">
        <f t="shared" si="1893"/>
        <v>4.9004980213125231</v>
      </c>
      <c r="P2985" s="33">
        <f t="shared" si="1894"/>
        <v>0.70927068958994244</v>
      </c>
      <c r="Q2985" s="31">
        <f t="shared" si="1895"/>
        <v>4.7770143026730514</v>
      </c>
      <c r="R2985" s="31">
        <f t="shared" si="1896"/>
        <v>9.3335441061890748E-2</v>
      </c>
      <c r="S2985" s="31">
        <f t="shared" si="1897"/>
        <v>0.12348371863947179</v>
      </c>
      <c r="T2985" s="31">
        <f t="shared" si="1898"/>
        <v>1.2282341123181259E-2</v>
      </c>
      <c r="U2985" s="31">
        <f t="shared" si="1899"/>
        <v>1.8611984437395151E-3</v>
      </c>
      <c r="V2985" s="47">
        <f t="shared" si="1913"/>
        <v>7.0238456639004014E-4</v>
      </c>
      <c r="W2985" s="31">
        <f t="shared" si="1900"/>
        <v>0.13159354028269754</v>
      </c>
      <c r="X2985" s="34">
        <f>(S2985*H2985*'Propiedades físicas'!$F$5*60*24*365)/(1000000)</f>
        <v>56953.756811261192</v>
      </c>
      <c r="Y2985" s="34">
        <f>(U2985*H2985*'Propiedades físicas'!$F$7*60*24*365)/(1000000)</f>
        <v>268.45826205132903</v>
      </c>
      <c r="Z2985" s="31">
        <f t="shared" si="1914"/>
        <v>2113.6266549780285</v>
      </c>
      <c r="AA2985" s="31">
        <f t="shared" si="1915"/>
        <v>14235.502621965694</v>
      </c>
      <c r="AB2985" s="31">
        <f t="shared" si="1915"/>
        <v>278.13961436443441</v>
      </c>
      <c r="AC2985" s="31">
        <f t="shared" si="1915"/>
        <v>367.98148154562591</v>
      </c>
      <c r="AD2985" s="31">
        <f t="shared" si="1901"/>
        <v>36.60137654708015</v>
      </c>
      <c r="AE2985" s="31">
        <f t="shared" si="1916"/>
        <v>5.5463713623437547</v>
      </c>
      <c r="AF2985" s="31">
        <f t="shared" si="1917"/>
        <v>17037.39812076321</v>
      </c>
      <c r="AG2985" s="31">
        <f t="shared" si="1918"/>
        <v>0.12405806567390033</v>
      </c>
      <c r="AH2985" s="31">
        <f t="shared" si="1919"/>
        <v>0.83554440185424261</v>
      </c>
      <c r="AI2985" s="31">
        <f t="shared" si="1919"/>
        <v>1.632524006265194E-2</v>
      </c>
      <c r="AJ2985" s="31">
        <f t="shared" si="1919"/>
        <v>2.1598455288614326E-2</v>
      </c>
      <c r="AK2985" s="31">
        <f t="shared" si="1902"/>
        <v>2.1482961358092953E-3</v>
      </c>
      <c r="AL2985" s="31">
        <f t="shared" si="1902"/>
        <v>3.2554098478126649E-4</v>
      </c>
      <c r="AM2985" s="31">
        <f t="shared" si="1920"/>
        <v>0.99999999999999967</v>
      </c>
      <c r="AN2985" s="31">
        <f>(Z2985*'Propiedades físicas'!$F$4)/1000</f>
        <v>1858.6810078545786</v>
      </c>
      <c r="AO2985" s="31">
        <f>(AA2985*'Propiedades físicas'!$F$6)/1000</f>
        <v>456.10550400778078</v>
      </c>
      <c r="AP2985" s="31">
        <f>(AB2985*'Propiedades físicas'!$F$9)/1000</f>
        <v>171.59823508213779</v>
      </c>
      <c r="AQ2985" s="31">
        <f>(AC2985*'Propiedades físicas'!$F$5)/1000</f>
        <v>108.35950687074047</v>
      </c>
      <c r="AR2985" s="31">
        <f>(AD2985*'Propiedades físicas'!$F$8)/1000</f>
        <v>12.97592001347085</v>
      </c>
      <c r="AS2985" s="31">
        <f>(AE2985*'Propiedades físicas'!$F$7)/1000</f>
        <v>0.51076533875823638</v>
      </c>
      <c r="AT2985" s="31">
        <f t="shared" si="1921"/>
        <v>2608.2309391674667</v>
      </c>
      <c r="AU2985" s="31">
        <f t="shared" si="1922"/>
        <v>0.71262133269834593</v>
      </c>
      <c r="AV2985" s="31">
        <f t="shared" si="1926"/>
        <v>0.1748715948264026</v>
      </c>
      <c r="AW2985" s="31">
        <f t="shared" si="1926"/>
        <v>6.5791043463701501E-2</v>
      </c>
      <c r="AX2985" s="31">
        <f t="shared" si="1926"/>
        <v>4.1545211830562923E-2</v>
      </c>
      <c r="AY2985" s="31">
        <f t="shared" si="1923"/>
        <v>4.974988916285417E-3</v>
      </c>
      <c r="AZ2985" s="31">
        <f t="shared" si="1923"/>
        <v>1.9582826470161799E-4</v>
      </c>
      <c r="BA2985" s="31">
        <f t="shared" si="1924"/>
        <v>1</v>
      </c>
      <c r="BB2985" s="34">
        <f>AU2985*'Propiedades físicas'!$C$4+'Diseño reactor'!AV2985*'Propiedades físicas'!$C$5+'Diseño reactor'!AW2985*'Propiedades físicas'!$C$8+'Diseño reactor'!AX2985*'Propiedades físicas'!$C$9+'Diseño reactor'!AY2985*'Propiedades físicas'!$C$7+'Diseño reactor'!AZ2985*'Propiedades físicas'!$C$6</f>
        <v>875.28837320063781</v>
      </c>
      <c r="BC2985" s="45">
        <f>AU2985*'Propiedades físicas'!$L$4+'Diseño reactor'!AV2985*'Propiedades físicas'!$L$5+'Diseño reactor'!AW2985*'Propiedades físicas'!$L$8+AX2985*'Propiedades físicas'!$L$9+'Diseño reactor'!AY2985*'Propiedades físicas'!$L$7+'Diseño reactor'!AZ2985*'Propiedades físicas'!$L$6</f>
        <v>2.1348920532996081</v>
      </c>
      <c r="BD2985" s="29">
        <f t="shared" si="1903"/>
        <v>1.1503406163475649</v>
      </c>
      <c r="BE2985" s="58">
        <f t="shared" si="1904"/>
        <v>40.922391540884071</v>
      </c>
      <c r="BF2985" s="30">
        <f>AU2985*'Propiedades físicas'!$I$4+'Diseño reactor'!AV2985*'Propiedades físicas'!$I$5+'Diseño reactor'!AW2985*'Propiedades físicas'!$I$8+'Diseño reactor'!AX2985*'Propiedades físicas'!$I$9+'Diseño reactor'!AY2985*'Propiedades físicas'!$I$7+'Diseño reactor'!AZ2985*'Propiedades físicas'!$I$6</f>
        <v>2.0010062013597063E-2</v>
      </c>
      <c r="BG2985" s="24">
        <f>AU2985*'Propiedades físicas'!$O$4+'Diseño reactor'!AV2985*'Propiedades físicas'!$O$5+'Diseño reactor'!AW2985*'Propiedades físicas'!$O$8+'Diseño reactor'!AX2985*'Propiedades físicas'!$O$9+'Diseño reactor'!AY2985*'Propiedades físicas'!$O$7+'Diseño reactor'!AZ2985*'Propiedades físicas'!$O$6</f>
        <v>0.15530215859373611</v>
      </c>
      <c r="BH2985" s="54">
        <f t="shared" si="1905"/>
        <v>41069.264433727818</v>
      </c>
      <c r="BI2985" s="34">
        <f t="shared" si="1925"/>
        <v>275.07230270129514</v>
      </c>
      <c r="BJ2985" s="27">
        <f t="shared" si="1906"/>
        <v>4799.7497376626834</v>
      </c>
      <c r="BK2985" s="34">
        <f t="shared" si="1907"/>
        <v>573.39345766825636</v>
      </c>
      <c r="BL2985" s="27">
        <f t="shared" si="1908"/>
        <v>105.83556696223482</v>
      </c>
      <c r="BM2985" s="34">
        <f t="shared" si="1909"/>
        <v>1.1054421768707483</v>
      </c>
      <c r="BN2985" s="45">
        <f t="shared" si="1910"/>
        <v>3326.6405072040661</v>
      </c>
      <c r="BO2985" s="45">
        <f t="shared" si="1911"/>
        <v>113.44945915200184</v>
      </c>
      <c r="BP2985" s="66">
        <f t="shared" si="1912"/>
        <v>6.6870050607157294</v>
      </c>
    </row>
    <row r="2986" spans="8:68">
      <c r="H2986" s="68">
        <v>2981</v>
      </c>
      <c r="I2986" s="31">
        <f>('Propiedades físicas'!$C$10*'Diseño reactor'!H2986)/1000</f>
        <v>2609.1061844490664</v>
      </c>
      <c r="J2986" s="31">
        <f t="shared" si="1889"/>
        <v>0.17477249592901795</v>
      </c>
      <c r="K2986" s="31">
        <f>(I2986*1000)/'Propiedades físicas'!$F$10</f>
        <v>17043.115368454739</v>
      </c>
      <c r="L2986" s="31">
        <f t="shared" si="1890"/>
        <v>2434.7307669221054</v>
      </c>
      <c r="M2986" s="31">
        <f t="shared" si="1891"/>
        <v>14608.384601532633</v>
      </c>
      <c r="N2986" s="31">
        <f t="shared" si="1892"/>
        <v>0.81674967021875389</v>
      </c>
      <c r="O2986" s="32">
        <f t="shared" si="1893"/>
        <v>4.9004980213125231</v>
      </c>
      <c r="P2986" s="33">
        <f t="shared" si="1894"/>
        <v>0.70930200108321717</v>
      </c>
      <c r="Q2986" s="31">
        <f t="shared" si="1895"/>
        <v>4.7770554799228311</v>
      </c>
      <c r="R2986" s="31">
        <f t="shared" si="1896"/>
        <v>9.3312369148739513E-2</v>
      </c>
      <c r="S2986" s="31">
        <f t="shared" si="1897"/>
        <v>0.12344254138969235</v>
      </c>
      <c r="T2986" s="31">
        <f t="shared" si="1898"/>
        <v>1.2275727719438764E-2</v>
      </c>
      <c r="U2986" s="31">
        <f t="shared" si="1899"/>
        <v>1.8595722673584347E-3</v>
      </c>
      <c r="V2986" s="47">
        <f t="shared" si="1913"/>
        <v>7.0241557388823453E-4</v>
      </c>
      <c r="W2986" s="31">
        <f t="shared" si="1900"/>
        <v>0.13155520357511563</v>
      </c>
      <c r="X2986" s="34">
        <f>(S2986*H2986*'Propiedades físicas'!$F$5*60*24*365)/(1000000)</f>
        <v>56953.870467126195</v>
      </c>
      <c r="Y2986" s="34">
        <f>(U2986*H2986*'Propiedades físicas'!$F$7*60*24*365)/(1000000)</f>
        <v>268.31371119924415</v>
      </c>
      <c r="Z2986" s="31">
        <f t="shared" si="1914"/>
        <v>2114.4292652290706</v>
      </c>
      <c r="AA2986" s="31">
        <f t="shared" si="1915"/>
        <v>14240.402385649959</v>
      </c>
      <c r="AB2986" s="31">
        <f t="shared" si="1915"/>
        <v>278.16417243239249</v>
      </c>
      <c r="AC2986" s="31">
        <f t="shared" si="1915"/>
        <v>367.9822158826729</v>
      </c>
      <c r="AD2986" s="31">
        <f t="shared" ref="AD2986:AD3005" si="1927">T2986*$H2986</f>
        <v>36.593944331646952</v>
      </c>
      <c r="AE2986" s="31">
        <f t="shared" si="1916"/>
        <v>5.5433849289954944</v>
      </c>
      <c r="AF2986" s="31">
        <f t="shared" si="1917"/>
        <v>17043.115368454735</v>
      </c>
      <c r="AG2986" s="31">
        <f t="shared" si="1918"/>
        <v>0.12406354234641208</v>
      </c>
      <c r="AH2986" s="31">
        <f t="shared" si="1919"/>
        <v>0.83555160413967833</v>
      </c>
      <c r="AI2986" s="31">
        <f t="shared" si="1919"/>
        <v>1.6321204569632215E-2</v>
      </c>
      <c r="AJ2986" s="31">
        <f t="shared" si="1919"/>
        <v>2.1591253003178906E-2</v>
      </c>
      <c r="AK2986" s="31">
        <f t="shared" si="1902"/>
        <v>2.1471393897490735E-3</v>
      </c>
      <c r="AL2986" s="31">
        <f t="shared" si="1902"/>
        <v>3.2525655134951433E-4</v>
      </c>
      <c r="AM2986" s="31">
        <f t="shared" si="1920"/>
        <v>1</v>
      </c>
      <c r="AN2986" s="31">
        <f>(Z2986*'Propiedades físicas'!$F$4)/1000</f>
        <v>1859.3868072571402</v>
      </c>
      <c r="AO2986" s="31">
        <f>(AA2986*'Propiedades físicas'!$F$6)/1000</f>
        <v>456.26249243622465</v>
      </c>
      <c r="AP2986" s="31">
        <f>(AB2986*'Propiedades físicas'!$F$9)/1000</f>
        <v>171.61338618216453</v>
      </c>
      <c r="AQ2986" s="31">
        <f>(AC2986*'Propiedades físicas'!$F$5)/1000</f>
        <v>108.35972311097071</v>
      </c>
      <c r="AR2986" s="31">
        <f>(AD2986*'Propiedades físicas'!$F$8)/1000</f>
        <v>12.973285144455472</v>
      </c>
      <c r="AS2986" s="31">
        <f>(AE2986*'Propiedades físicas'!$F$7)/1000</f>
        <v>0.51049031811119516</v>
      </c>
      <c r="AT2986" s="31">
        <f t="shared" si="1921"/>
        <v>2609.1061844490669</v>
      </c>
      <c r="AU2986" s="31">
        <f t="shared" si="1922"/>
        <v>0.71265279210925037</v>
      </c>
      <c r="AV2986" s="31">
        <f t="shared" si="1926"/>
        <v>0.17487310219709132</v>
      </c>
      <c r="AW2986" s="31">
        <f t="shared" si="1926"/>
        <v>6.5774780346244149E-2</v>
      </c>
      <c r="AX2986" s="31">
        <f t="shared" si="1926"/>
        <v>4.153135804009131E-2</v>
      </c>
      <c r="AY2986" s="31">
        <f t="shared" si="1923"/>
        <v>4.9723101427529221E-3</v>
      </c>
      <c r="AZ2986" s="31">
        <f t="shared" si="1923"/>
        <v>1.9565716456993842E-4</v>
      </c>
      <c r="BA2986" s="31">
        <f t="shared" si="1924"/>
        <v>1</v>
      </c>
      <c r="BB2986" s="34">
        <f>AU2986*'Propiedades físicas'!$C$4+'Diseño reactor'!AV2986*'Propiedades físicas'!$C$5+'Diseño reactor'!AW2986*'Propiedades físicas'!$C$8+'Diseño reactor'!AX2986*'Propiedades físicas'!$C$9+'Diseño reactor'!AY2986*'Propiedades físicas'!$C$7+'Diseño reactor'!AZ2986*'Propiedades físicas'!$C$6</f>
        <v>875.28831476963251</v>
      </c>
      <c r="BC2986" s="45">
        <f>AU2986*'Propiedades físicas'!$L$4+'Diseño reactor'!AV2986*'Propiedades físicas'!$L$5+'Diseño reactor'!AW2986*'Propiedades físicas'!$L$8+AX2986*'Propiedades físicas'!$L$9+'Diseño reactor'!AY2986*'Propiedades físicas'!$L$7+'Diseño reactor'!AZ2986*'Propiedades físicas'!$L$6</f>
        <v>2.134914111397769</v>
      </c>
      <c r="BD2986" s="29">
        <f t="shared" si="1903"/>
        <v>1.1499936862724727</v>
      </c>
      <c r="BE2986" s="58">
        <f t="shared" si="1904"/>
        <v>40.922019696571127</v>
      </c>
      <c r="BF2986" s="30">
        <f>AU2986*'Propiedades físicas'!$I$4+'Diseño reactor'!AV2986*'Propiedades físicas'!$I$5+'Diseño reactor'!AW2986*'Propiedades físicas'!$I$8+'Diseño reactor'!AX2986*'Propiedades físicas'!$I$9+'Diseño reactor'!AY2986*'Propiedades físicas'!$I$7+'Diseño reactor'!AZ2986*'Propiedades físicas'!$I$6</f>
        <v>2.0010083941676259E-2</v>
      </c>
      <c r="BG2986" s="24">
        <f>AU2986*'Propiedades físicas'!$O$4+'Diseño reactor'!AV2986*'Propiedades físicas'!$O$5+'Diseño reactor'!AW2986*'Propiedades físicas'!$O$8+'Diseño reactor'!AX2986*'Propiedades físicas'!$O$9+'Diseño reactor'!AY2986*'Propiedades físicas'!$O$7+'Diseño reactor'!AZ2986*'Propiedades físicas'!$O$6</f>
        <v>0.15530324745416665</v>
      </c>
      <c r="BH2986" s="54">
        <f t="shared" si="1905"/>
        <v>41069.216686286709</v>
      </c>
      <c r="BI2986" s="34">
        <f t="shared" si="1925"/>
        <v>275.07351763488447</v>
      </c>
      <c r="BJ2986" s="27">
        <f t="shared" si="1906"/>
        <v>4799.7530839736219</v>
      </c>
      <c r="BK2986" s="34">
        <f t="shared" si="1907"/>
        <v>573.39787763019604</v>
      </c>
      <c r="BL2986" s="27">
        <f t="shared" si="1908"/>
        <v>105.83571754442669</v>
      </c>
      <c r="BM2986" s="34">
        <f t="shared" si="1909"/>
        <v>1.1054421768707483</v>
      </c>
      <c r="BN2986" s="45">
        <f t="shared" si="1910"/>
        <v>3327.8475564581913</v>
      </c>
      <c r="BO2986" s="45">
        <f t="shared" si="1911"/>
        <v>113.45417184532772</v>
      </c>
      <c r="BP2986" s="66">
        <f t="shared" si="1912"/>
        <v>6.6870046143160744</v>
      </c>
    </row>
    <row r="2987" spans="8:68">
      <c r="H2987" s="68">
        <v>2982</v>
      </c>
      <c r="I2987" s="31">
        <f>('Propiedades físicas'!$C$10*'Diseño reactor'!H2987)/1000</f>
        <v>2609.9814297306657</v>
      </c>
      <c r="J2987" s="31">
        <f t="shared" si="1889"/>
        <v>0.17471388677545358</v>
      </c>
      <c r="K2987" s="31">
        <f>(I2987*1000)/'Propiedades físicas'!$F$10</f>
        <v>17048.832616146268</v>
      </c>
      <c r="L2987" s="31">
        <f t="shared" si="1890"/>
        <v>2435.547516592324</v>
      </c>
      <c r="M2987" s="31">
        <f t="shared" si="1891"/>
        <v>14613.285099553943</v>
      </c>
      <c r="N2987" s="31">
        <f t="shared" si="1892"/>
        <v>0.81674967021875389</v>
      </c>
      <c r="O2987" s="32">
        <f t="shared" si="1893"/>
        <v>4.9004980213125231</v>
      </c>
      <c r="P2987" s="33">
        <f t="shared" si="1894"/>
        <v>0.70933329433805936</v>
      </c>
      <c r="Q2987" s="31">
        <f t="shared" si="1895"/>
        <v>4.7770966298422044</v>
      </c>
      <c r="R2987" s="31">
        <f t="shared" si="1896"/>
        <v>9.3289308275938385E-2</v>
      </c>
      <c r="S2987" s="31">
        <f t="shared" si="1897"/>
        <v>0.1234013914703187</v>
      </c>
      <c r="T2987" s="31">
        <f t="shared" si="1898"/>
        <v>1.2269119619888275E-2</v>
      </c>
      <c r="U2987" s="31">
        <f t="shared" si="1899"/>
        <v>1.8579479848679242E-3</v>
      </c>
      <c r="V2987" s="47">
        <f t="shared" si="1913"/>
        <v>7.0244656332506857E-4</v>
      </c>
      <c r="W2987" s="31">
        <f t="shared" si="1900"/>
        <v>0.13151688919803881</v>
      </c>
      <c r="X2987" s="34">
        <f>(S2987*H2987*'Propiedades físicas'!$F$5*60*24*365)/(1000000)</f>
        <v>56953.983990624401</v>
      </c>
      <c r="Y2987" s="34">
        <f>(U2987*H2987*'Propiedades físicas'!$F$7*60*24*365)/(1000000)</f>
        <v>268.16927628223641</v>
      </c>
      <c r="Z2987" s="31">
        <f t="shared" si="1914"/>
        <v>2115.2318837160929</v>
      </c>
      <c r="AA2987" s="31">
        <f t="shared" si="1915"/>
        <v>14245.302150189453</v>
      </c>
      <c r="AB2987" s="31">
        <f t="shared" si="1915"/>
        <v>278.18871727884829</v>
      </c>
      <c r="AC2987" s="31">
        <f t="shared" si="1915"/>
        <v>367.98294936449037</v>
      </c>
      <c r="AD2987" s="31">
        <f t="shared" si="1927"/>
        <v>36.586514706506833</v>
      </c>
      <c r="AE2987" s="31">
        <f t="shared" si="1916"/>
        <v>5.5404008908761497</v>
      </c>
      <c r="AF2987" s="31">
        <f t="shared" si="1917"/>
        <v>17048.832616146265</v>
      </c>
      <c r="AG2987" s="31">
        <f t="shared" si="1918"/>
        <v>0.12406901582885163</v>
      </c>
      <c r="AH2987" s="31">
        <f t="shared" si="1919"/>
        <v>0.83555880164477059</v>
      </c>
      <c r="AI2987" s="31">
        <f t="shared" si="1919"/>
        <v>1.6317171007672802E-2</v>
      </c>
      <c r="AJ2987" s="31">
        <f t="shared" si="1919"/>
        <v>2.1584055498086625E-2</v>
      </c>
      <c r="AK2987" s="31">
        <f t="shared" si="1902"/>
        <v>2.1459835714415553E-3</v>
      </c>
      <c r="AL2987" s="31">
        <f t="shared" si="1902"/>
        <v>3.2497244917690485E-4</v>
      </c>
      <c r="AM2987" s="31">
        <f t="shared" si="1920"/>
        <v>1.0000000000000002</v>
      </c>
      <c r="AN2987" s="31">
        <f>(Z2987*'Propiedades físicas'!$F$4)/1000</f>
        <v>1860.0926139022577</v>
      </c>
      <c r="AO2987" s="31">
        <f>(AA2987*'Propiedades físicas'!$F$6)/1000</f>
        <v>456.41948089207006</v>
      </c>
      <c r="AP2987" s="31">
        <f>(AB2987*'Propiedades físicas'!$F$9)/1000</f>
        <v>171.62852912518542</v>
      </c>
      <c r="AQ2987" s="31">
        <f>(AC2987*'Propiedades físicas'!$F$5)/1000</f>
        <v>108.3599390993615</v>
      </c>
      <c r="AR2987" s="31">
        <f>(AD2987*'Propiedades físicas'!$F$8)/1000</f>
        <v>12.970651193750797</v>
      </c>
      <c r="AS2987" s="31">
        <f>(AE2987*'Propiedades físicas'!$F$7)/1000</f>
        <v>0.51021551804078469</v>
      </c>
      <c r="AT2987" s="31">
        <f t="shared" si="1921"/>
        <v>2609.9814297306657</v>
      </c>
      <c r="AU2987" s="31">
        <f t="shared" si="1922"/>
        <v>0.71268423319556262</v>
      </c>
      <c r="AV2987" s="31">
        <f t="shared" si="1926"/>
        <v>0.17487460856729919</v>
      </c>
      <c r="AW2987" s="31">
        <f t="shared" si="1926"/>
        <v>6.5758525010998436E-2</v>
      </c>
      <c r="AX2987" s="31">
        <f t="shared" si="1926"/>
        <v>4.1517513444738793E-2</v>
      </c>
      <c r="AY2987" s="31">
        <f t="shared" si="1923"/>
        <v>4.9696335176949097E-3</v>
      </c>
      <c r="AZ2987" s="31">
        <f t="shared" si="1923"/>
        <v>1.9548626370626546E-4</v>
      </c>
      <c r="BA2987" s="31">
        <f t="shared" si="1924"/>
        <v>1.0000000000000002</v>
      </c>
      <c r="BB2987" s="34">
        <f>AU2987*'Propiedades físicas'!$C$4+'Diseño reactor'!AV2987*'Propiedades físicas'!$C$5+'Diseño reactor'!AW2987*'Propiedades físicas'!$C$8+'Diseño reactor'!AX2987*'Propiedades físicas'!$C$9+'Diseño reactor'!AY2987*'Propiedades físicas'!$C$7+'Diseño reactor'!AZ2987*'Propiedades físicas'!$C$6</f>
        <v>875.288256405737</v>
      </c>
      <c r="BC2987" s="45">
        <f>AU2987*'Propiedades físicas'!$L$4+'Diseño reactor'!AV2987*'Propiedades físicas'!$L$5+'Diseño reactor'!AW2987*'Propiedades físicas'!$L$8+AX2987*'Propiedades físicas'!$L$9+'Diseño reactor'!AY2987*'Propiedades físicas'!$L$7+'Diseño reactor'!AZ2987*'Propiedades físicas'!$L$6</f>
        <v>2.1349361561865079</v>
      </c>
      <c r="BD2987" s="29">
        <f t="shared" si="1903"/>
        <v>1.1496469656012334</v>
      </c>
      <c r="BE2987" s="58">
        <f t="shared" si="1904"/>
        <v>40.921648078836022</v>
      </c>
      <c r="BF2987" s="30">
        <f>AU2987*'Propiedades físicas'!$I$4+'Diseño reactor'!AV2987*'Propiedades físicas'!$I$5+'Diseño reactor'!AW2987*'Propiedades físicas'!$I$8+'Diseño reactor'!AX2987*'Propiedades físicas'!$I$9+'Diseño reactor'!AY2987*'Propiedades físicas'!$I$7+'Diseño reactor'!AZ2987*'Propiedades físicas'!$I$6</f>
        <v>2.001010583877667E-2</v>
      </c>
      <c r="BG2987" s="24">
        <f>AU2987*'Propiedades físicas'!$O$4+'Diseño reactor'!AV2987*'Propiedades físicas'!$O$5+'Diseño reactor'!AW2987*'Propiedades físicas'!$O$8+'Diseño reactor'!AX2987*'Propiedades físicas'!$O$9+'Diseño reactor'!AY2987*'Propiedades físicas'!$O$7+'Diseño reactor'!AZ2987*'Propiedades físicas'!$O$6</f>
        <v>0.15530433567572699</v>
      </c>
      <c r="BH2987" s="54">
        <f t="shared" si="1905"/>
        <v>41069.169005680611</v>
      </c>
      <c r="BI2987" s="34">
        <f t="shared" si="1925"/>
        <v>275.07473154852789</v>
      </c>
      <c r="BJ2987" s="27">
        <f t="shared" si="1906"/>
        <v>4799.7564295263901</v>
      </c>
      <c r="BK2987" s="34">
        <f t="shared" si="1907"/>
        <v>573.40229514838097</v>
      </c>
      <c r="BL2987" s="27">
        <f t="shared" si="1908"/>
        <v>105.83586804147166</v>
      </c>
      <c r="BM2987" s="34">
        <f t="shared" si="1909"/>
        <v>1.1054421768707483</v>
      </c>
      <c r="BN2987" s="45">
        <f t="shared" si="1910"/>
        <v>3329.0546143210117</v>
      </c>
      <c r="BO2987" s="45">
        <f t="shared" si="1911"/>
        <v>113.45888179383957</v>
      </c>
      <c r="BP2987" s="66">
        <f t="shared" si="1912"/>
        <v>6.687004168429123</v>
      </c>
    </row>
    <row r="2988" spans="8:68">
      <c r="H2988" s="68">
        <v>2983</v>
      </c>
      <c r="I2988" s="31">
        <f>('Propiedades físicas'!$C$10*'Diseño reactor'!H2988)/1000</f>
        <v>2610.8566750122659</v>
      </c>
      <c r="J2988" s="31">
        <f t="shared" si="1889"/>
        <v>0.17465531691733238</v>
      </c>
      <c r="K2988" s="31">
        <f>(I2988*1000)/'Propiedades físicas'!$F$10</f>
        <v>17054.549863837798</v>
      </c>
      <c r="L2988" s="31">
        <f t="shared" si="1890"/>
        <v>2436.3642662625425</v>
      </c>
      <c r="M2988" s="31">
        <f t="shared" si="1891"/>
        <v>14618.185597575255</v>
      </c>
      <c r="N2988" s="31">
        <f t="shared" si="1892"/>
        <v>0.81674967021875378</v>
      </c>
      <c r="O2988" s="32">
        <f t="shared" si="1893"/>
        <v>4.9004980213125231</v>
      </c>
      <c r="P2988" s="33">
        <f t="shared" si="1894"/>
        <v>0.70936456937039949</v>
      </c>
      <c r="Q2988" s="31">
        <f t="shared" si="1895"/>
        <v>4.7771377524582412</v>
      </c>
      <c r="R2988" s="31">
        <f t="shared" si="1896"/>
        <v>9.3266258435938471E-2</v>
      </c>
      <c r="S2988" s="31">
        <f t="shared" si="1897"/>
        <v>0.12336026885428192</v>
      </c>
      <c r="T2988" s="31">
        <f t="shared" si="1898"/>
        <v>1.2262516818904202E-2</v>
      </c>
      <c r="U2988" s="31">
        <f t="shared" si="1899"/>
        <v>1.8563255935116869E-3</v>
      </c>
      <c r="V2988" s="47">
        <f t="shared" si="1913"/>
        <v>7.0247753471631795E-4</v>
      </c>
      <c r="W2988" s="31">
        <f t="shared" si="1900"/>
        <v>0.131478597131962</v>
      </c>
      <c r="X2988" s="34">
        <f>(S2988*H2988*'Propiedades físicas'!$F$5*60*24*365)/(1000000)</f>
        <v>56954.097381948421</v>
      </c>
      <c r="Y2988" s="34">
        <f>(U2988*H2988*'Propiedades físicas'!$F$7*60*24*365)/(1000000)</f>
        <v>268.02495717734615</v>
      </c>
      <c r="Z2988" s="31">
        <f t="shared" si="1914"/>
        <v>2116.0345104319017</v>
      </c>
      <c r="AA2988" s="31">
        <f t="shared" si="1915"/>
        <v>14250.201915582933</v>
      </c>
      <c r="AB2988" s="31">
        <f t="shared" si="1915"/>
        <v>278.21324891440446</v>
      </c>
      <c r="AC2988" s="31">
        <f t="shared" si="1915"/>
        <v>367.98368199232294</v>
      </c>
      <c r="AD2988" s="31">
        <f t="shared" si="1927"/>
        <v>36.579087670791239</v>
      </c>
      <c r="AE2988" s="31">
        <f t="shared" si="1916"/>
        <v>5.5374192454453617</v>
      </c>
      <c r="AF2988" s="31">
        <f t="shared" si="1917"/>
        <v>17054.549863837798</v>
      </c>
      <c r="AG2988" s="31">
        <f t="shared" si="1918"/>
        <v>0.12407448612400544</v>
      </c>
      <c r="AH2988" s="31">
        <f t="shared" si="1919"/>
        <v>0.83556599437425427</v>
      </c>
      <c r="AI2988" s="31">
        <f t="shared" si="1919"/>
        <v>1.6313139375453322E-2</v>
      </c>
      <c r="AJ2988" s="31">
        <f t="shared" si="1919"/>
        <v>2.1576862768602871E-2</v>
      </c>
      <c r="AK2988" s="31">
        <f t="shared" si="1902"/>
        <v>2.1448286799027731E-3</v>
      </c>
      <c r="AL2988" s="31">
        <f t="shared" si="1902"/>
        <v>3.2468867778133622E-4</v>
      </c>
      <c r="AM2988" s="31">
        <f t="shared" si="1920"/>
        <v>0.99999999999999989</v>
      </c>
      <c r="AN2988" s="31">
        <f>(Z2988*'Propiedades físicas'!$F$4)/1000</f>
        <v>1860.7984277836056</v>
      </c>
      <c r="AO2988" s="31">
        <f>(AA2988*'Propiedades físicas'!$F$6)/1000</f>
        <v>456.57646937527716</v>
      </c>
      <c r="AP2988" s="31">
        <f>(AB2988*'Propiedades físicas'!$F$9)/1000</f>
        <v>171.64366391774183</v>
      </c>
      <c r="AQ2988" s="31">
        <f>(AC2988*'Propiedades físicas'!$F$5)/1000</f>
        <v>108.36015483627934</v>
      </c>
      <c r="AR2988" s="31">
        <f>(AD2988*'Propiedades físicas'!$F$8)/1000</f>
        <v>12.968018161048905</v>
      </c>
      <c r="AS2988" s="31">
        <f>(AE2988*'Propiedades físicas'!$F$7)/1000</f>
        <v>0.50994093831306342</v>
      </c>
      <c r="AT2988" s="31">
        <f t="shared" si="1921"/>
        <v>2610.8566750122659</v>
      </c>
      <c r="AU2988" s="31">
        <f t="shared" si="1922"/>
        <v>0.71271565597328834</v>
      </c>
      <c r="AV2988" s="31">
        <f t="shared" si="1926"/>
        <v>0.17487611393801697</v>
      </c>
      <c r="AW2988" s="31">
        <f t="shared" si="1926"/>
        <v>6.5742277452643175E-2</v>
      </c>
      <c r="AX2988" s="31">
        <f t="shared" si="1926"/>
        <v>4.1503678035398194E-2</v>
      </c>
      <c r="AY2988" s="31">
        <f t="shared" si="1923"/>
        <v>4.9669590388327156E-3</v>
      </c>
      <c r="AZ2988" s="31">
        <f t="shared" si="1923"/>
        <v>1.9531556182059197E-4</v>
      </c>
      <c r="BA2988" s="31">
        <f t="shared" si="1924"/>
        <v>1</v>
      </c>
      <c r="BB2988" s="34">
        <f>AU2988*'Propiedades físicas'!$C$4+'Diseño reactor'!AV2988*'Propiedades físicas'!$C$5+'Diseño reactor'!AW2988*'Propiedades físicas'!$C$8+'Diseño reactor'!AX2988*'Propiedades físicas'!$C$9+'Diseño reactor'!AY2988*'Propiedades físicas'!$C$7+'Diseño reactor'!AZ2988*'Propiedades físicas'!$C$6</f>
        <v>875.28819810885773</v>
      </c>
      <c r="BC2988" s="45">
        <f>AU2988*'Propiedades físicas'!$L$4+'Diseño reactor'!AV2988*'Propiedades físicas'!$L$5+'Diseño reactor'!AW2988*'Propiedades físicas'!$L$8+AX2988*'Propiedades físicas'!$L$9+'Diseño reactor'!AY2988*'Propiedades físicas'!$L$7+'Diseño reactor'!AZ2988*'Propiedades físicas'!$L$6</f>
        <v>2.134958187677813</v>
      </c>
      <c r="BD2988" s="29">
        <f t="shared" si="1903"/>
        <v>1.1493004541441589</v>
      </c>
      <c r="BE2988" s="58">
        <f t="shared" si="1904"/>
        <v>40.921276687471355</v>
      </c>
      <c r="BF2988" s="30">
        <f>AU2988*'Propiedades físicas'!$I$4+'Diseño reactor'!AV2988*'Propiedades físicas'!$I$5+'Diseño reactor'!AW2988*'Propiedades físicas'!$I$8+'Diseño reactor'!AX2988*'Propiedades físicas'!$I$9+'Diseño reactor'!AY2988*'Propiedades físicas'!$I$7+'Diseño reactor'!AZ2988*'Propiedades físicas'!$I$6</f>
        <v>2.0010127704942895E-2</v>
      </c>
      <c r="BG2988" s="24">
        <f>AU2988*'Propiedades físicas'!$O$4+'Diseño reactor'!AV2988*'Propiedades físicas'!$O$5+'Diseño reactor'!AW2988*'Propiedades físicas'!$O$8+'Diseño reactor'!AX2988*'Propiedades físicas'!$O$9+'Diseño reactor'!AY2988*'Propiedades físicas'!$O$7+'Diseño reactor'!AZ2988*'Propiedades físicas'!$O$6</f>
        <v>0.15530542325897284</v>
      </c>
      <c r="BH2988" s="54">
        <f t="shared" si="1905"/>
        <v>41069.121391813147</v>
      </c>
      <c r="BI2988" s="34">
        <f t="shared" si="1925"/>
        <v>275.07594444341635</v>
      </c>
      <c r="BJ2988" s="27">
        <f t="shared" si="1906"/>
        <v>4799.759774320486</v>
      </c>
      <c r="BK2988" s="34">
        <f t="shared" si="1907"/>
        <v>573.40671022479614</v>
      </c>
      <c r="BL2988" s="27">
        <f t="shared" si="1908"/>
        <v>105.83601845344057</v>
      </c>
      <c r="BM2988" s="34">
        <f t="shared" si="1909"/>
        <v>1.1054421768707483</v>
      </c>
      <c r="BN2988" s="45">
        <f t="shared" si="1910"/>
        <v>3330.2616807848235</v>
      </c>
      <c r="BO2988" s="45">
        <f t="shared" si="1911"/>
        <v>113.46358899993449</v>
      </c>
      <c r="BP2988" s="66">
        <f t="shared" si="1912"/>
        <v>6.6870037230541595</v>
      </c>
    </row>
    <row r="2989" spans="8:68">
      <c r="H2989" s="68">
        <v>2984</v>
      </c>
      <c r="I2989" s="31">
        <f>('Propiedades físicas'!$C$10*'Diseño reactor'!H2989)/1000</f>
        <v>2611.7319202938656</v>
      </c>
      <c r="J2989" s="31">
        <f t="shared" si="1889"/>
        <v>0.1745967863151483</v>
      </c>
      <c r="K2989" s="31">
        <f>(I2989*1000)/'Propiedades físicas'!$F$10</f>
        <v>17060.267111529331</v>
      </c>
      <c r="L2989" s="31">
        <f t="shared" si="1890"/>
        <v>2437.1810159327615</v>
      </c>
      <c r="M2989" s="31">
        <f t="shared" si="1891"/>
        <v>14623.086095596569</v>
      </c>
      <c r="N2989" s="31">
        <f t="shared" si="1892"/>
        <v>0.81674967021875389</v>
      </c>
      <c r="O2989" s="32">
        <f t="shared" si="1893"/>
        <v>4.9004980213125231</v>
      </c>
      <c r="P2989" s="33">
        <f t="shared" si="1894"/>
        <v>0.70939582619615005</v>
      </c>
      <c r="Q2989" s="31">
        <f t="shared" si="1895"/>
        <v>4.777178847797976</v>
      </c>
      <c r="R2989" s="31">
        <f t="shared" si="1896"/>
        <v>9.3243219621197249E-2</v>
      </c>
      <c r="S2989" s="31">
        <f t="shared" si="1897"/>
        <v>0.1233191735145487</v>
      </c>
      <c r="T2989" s="31">
        <f t="shared" si="1898"/>
        <v>1.2255919310868375E-2</v>
      </c>
      <c r="U2989" s="31">
        <f t="shared" si="1899"/>
        <v>1.8547050905382424E-3</v>
      </c>
      <c r="V2989" s="47">
        <f t="shared" si="1913"/>
        <v>7.0250848807774089E-4</v>
      </c>
      <c r="W2989" s="31">
        <f t="shared" si="1900"/>
        <v>0.13144032735740285</v>
      </c>
      <c r="X2989" s="34">
        <f>(S2989*H2989*'Propiedades físicas'!$F$5*60*24*365)/(1000000)</f>
        <v>56954.210641290621</v>
      </c>
      <c r="Y2989" s="34">
        <f>(U2989*H2989*'Propiedades físicas'!$F$7*60*24*365)/(1000000)</f>
        <v>267.8807537617754</v>
      </c>
      <c r="Z2989" s="31">
        <f t="shared" si="1914"/>
        <v>2116.8371453693117</v>
      </c>
      <c r="AA2989" s="31">
        <f t="shared" si="1915"/>
        <v>14255.101681829161</v>
      </c>
      <c r="AB2989" s="31">
        <f t="shared" si="1915"/>
        <v>278.23776734965259</v>
      </c>
      <c r="AC2989" s="31">
        <f t="shared" si="1915"/>
        <v>367.98441376741334</v>
      </c>
      <c r="AD2989" s="31">
        <f t="shared" si="1927"/>
        <v>36.571663223631234</v>
      </c>
      <c r="AE2989" s="31">
        <f t="shared" si="1916"/>
        <v>5.5344399901661152</v>
      </c>
      <c r="AF2989" s="31">
        <f t="shared" si="1917"/>
        <v>17060.267111529334</v>
      </c>
      <c r="AG2989" s="31">
        <f t="shared" si="1918"/>
        <v>0.1240799532346567</v>
      </c>
      <c r="AH2989" s="31">
        <f t="shared" si="1919"/>
        <v>0.83557318233285804</v>
      </c>
      <c r="AI2989" s="31">
        <f t="shared" si="1919"/>
        <v>1.6309109671654519E-2</v>
      </c>
      <c r="AJ2989" s="31">
        <f t="shared" si="1919"/>
        <v>2.1569674809999273E-2</v>
      </c>
      <c r="AK2989" s="31">
        <f t="shared" si="1902"/>
        <v>2.1436747141500554E-3</v>
      </c>
      <c r="AL2989" s="31">
        <f t="shared" si="1902"/>
        <v>3.244052366815487E-4</v>
      </c>
      <c r="AM2989" s="31">
        <f t="shared" si="1920"/>
        <v>1.0000000000000002</v>
      </c>
      <c r="AN2989" s="31">
        <f>(Z2989*'Propiedades físicas'!$F$4)/1000</f>
        <v>1861.5042488948652</v>
      </c>
      <c r="AO2989" s="31">
        <f>(AA2989*'Propiedades físicas'!$F$6)/1000</f>
        <v>456.73345788580633</v>
      </c>
      <c r="AP2989" s="31">
        <f>(AB2989*'Propiedades físicas'!$F$9)/1000</f>
        <v>171.65879056636814</v>
      </c>
      <c r="AQ2989" s="31">
        <f>(AC2989*'Propiedades físicas'!$F$5)/1000</f>
        <v>108.36037032209022</v>
      </c>
      <c r="AR2989" s="31">
        <f>(AD2989*'Propiedades físicas'!$F$8)/1000</f>
        <v>12.96538604604174</v>
      </c>
      <c r="AS2989" s="31">
        <f>(AE2989*'Propiedades físicas'!$F$7)/1000</f>
        <v>0.50966657869439758</v>
      </c>
      <c r="AT2989" s="31">
        <f t="shared" si="1921"/>
        <v>2611.7319202938661</v>
      </c>
      <c r="AU2989" s="31">
        <f t="shared" si="1922"/>
        <v>0.71274706045841529</v>
      </c>
      <c r="AV2989" s="31">
        <f t="shared" si="1926"/>
        <v>0.17487761831023443</v>
      </c>
      <c r="AW2989" s="31">
        <f t="shared" si="1926"/>
        <v>6.572603766586177E-2</v>
      </c>
      <c r="AX2989" s="31">
        <f t="shared" si="1926"/>
        <v>4.148985180297439E-2</v>
      </c>
      <c r="AY2989" s="31">
        <f t="shared" si="1923"/>
        <v>4.9642867038906906E-3</v>
      </c>
      <c r="AZ2989" s="31">
        <f t="shared" si="1923"/>
        <v>1.9514505862341762E-4</v>
      </c>
      <c r="BA2989" s="31">
        <f t="shared" si="1924"/>
        <v>0.99999999999999989</v>
      </c>
      <c r="BB2989" s="34">
        <f>AU2989*'Propiedades físicas'!$C$4+'Diseño reactor'!AV2989*'Propiedades físicas'!$C$5+'Diseño reactor'!AW2989*'Propiedades físicas'!$C$8+'Diseño reactor'!AX2989*'Propiedades físicas'!$C$9+'Diseño reactor'!AY2989*'Propiedades físicas'!$C$7+'Diseño reactor'!AZ2989*'Propiedades físicas'!$C$6</f>
        <v>875.28813987890214</v>
      </c>
      <c r="BC2989" s="45">
        <f>AU2989*'Propiedades físicas'!$L$4+'Diseño reactor'!AV2989*'Propiedades físicas'!$L$5+'Diseño reactor'!AW2989*'Propiedades físicas'!$L$8+AX2989*'Propiedades físicas'!$L$9+'Diseño reactor'!AY2989*'Propiedades físicas'!$L$7+'Diseño reactor'!AZ2989*'Propiedades físicas'!$L$6</f>
        <v>2.1349802058836604</v>
      </c>
      <c r="BD2989" s="29">
        <f t="shared" si="1903"/>
        <v>1.1489541517117916</v>
      </c>
      <c r="BE2989" s="58">
        <f t="shared" si="1904"/>
        <v>40.920905522270004</v>
      </c>
      <c r="BF2989" s="30">
        <f>AU2989*'Propiedades físicas'!$I$4+'Diseño reactor'!AV2989*'Propiedades físicas'!$I$5+'Diseño reactor'!AW2989*'Propiedades físicas'!$I$8+'Diseño reactor'!AX2989*'Propiedades físicas'!$I$9+'Diseño reactor'!AY2989*'Propiedades físicas'!$I$7+'Diseño reactor'!AZ2989*'Propiedades físicas'!$I$6</f>
        <v>2.0010149540219496E-2</v>
      </c>
      <c r="BG2989" s="24">
        <f>AU2989*'Propiedades físicas'!$O$4+'Diseño reactor'!AV2989*'Propiedades físicas'!$O$5+'Diseño reactor'!AW2989*'Propiedades físicas'!$O$8+'Diseño reactor'!AX2989*'Propiedades físicas'!$O$9+'Diseño reactor'!AY2989*'Propiedades físicas'!$O$7+'Diseño reactor'!AZ2989*'Propiedades físicas'!$O$6</f>
        <v>0.15530651020445937</v>
      </c>
      <c r="BH2989" s="54">
        <f t="shared" si="1905"/>
        <v>41069.073844588092</v>
      </c>
      <c r="BI2989" s="34">
        <f t="shared" si="1925"/>
        <v>275.07715632073985</v>
      </c>
      <c r="BJ2989" s="27">
        <f t="shared" si="1906"/>
        <v>4799.7631183554404</v>
      </c>
      <c r="BK2989" s="34">
        <f t="shared" si="1907"/>
        <v>573.41112286142834</v>
      </c>
      <c r="BL2989" s="27">
        <f t="shared" si="1908"/>
        <v>105.83616878040426</v>
      </c>
      <c r="BM2989" s="34">
        <f t="shared" si="1909"/>
        <v>1.1054421768707483</v>
      </c>
      <c r="BN2989" s="45">
        <f t="shared" si="1910"/>
        <v>3331.4687558419369</v>
      </c>
      <c r="BO2989" s="45">
        <f t="shared" si="1911"/>
        <v>113.46829346600708</v>
      </c>
      <c r="BP2989" s="66">
        <f t="shared" si="1912"/>
        <v>6.6870032781904785</v>
      </c>
    </row>
    <row r="2990" spans="8:68">
      <c r="H2990" s="68">
        <v>2985</v>
      </c>
      <c r="I2990" s="31">
        <f>('Propiedades físicas'!$C$10*'Diseño reactor'!H2990)/1000</f>
        <v>2612.6071655754658</v>
      </c>
      <c r="J2990" s="31">
        <f t="shared" si="1889"/>
        <v>0.17453829492944806</v>
      </c>
      <c r="K2990" s="31">
        <f>(I2990*1000)/'Propiedades físicas'!$F$10</f>
        <v>17065.984359220864</v>
      </c>
      <c r="L2990" s="31">
        <f t="shared" si="1890"/>
        <v>2437.9977656029805</v>
      </c>
      <c r="M2990" s="31">
        <f t="shared" si="1891"/>
        <v>14627.986593617883</v>
      </c>
      <c r="N2990" s="31">
        <f t="shared" si="1892"/>
        <v>0.81674967021875389</v>
      </c>
      <c r="O2990" s="32">
        <f t="shared" si="1893"/>
        <v>4.900498021312524</v>
      </c>
      <c r="P2990" s="33">
        <f t="shared" si="1894"/>
        <v>0.70942706483120455</v>
      </c>
      <c r="Q2990" s="31">
        <f t="shared" si="1895"/>
        <v>4.777219915888403</v>
      </c>
      <c r="R2990" s="31">
        <f t="shared" si="1896"/>
        <v>9.3220191824178497E-2</v>
      </c>
      <c r="S2990" s="31">
        <f t="shared" si="1897"/>
        <v>0.12327810542412114</v>
      </c>
      <c r="T2990" s="31">
        <f t="shared" si="1898"/>
        <v>1.2249327090169963E-2</v>
      </c>
      <c r="U2990" s="31">
        <f t="shared" si="1899"/>
        <v>1.8530864732009085E-3</v>
      </c>
      <c r="V2990" s="47">
        <f t="shared" si="1913"/>
        <v>7.0253942342507632E-4</v>
      </c>
      <c r="W2990" s="31">
        <f t="shared" si="1900"/>
        <v>0.13140207985490174</v>
      </c>
      <c r="X2990" s="34">
        <f>(S2990*H2990*'Propiedades físicas'!$F$5*60*24*365)/(1000000)</f>
        <v>56954.323768842893</v>
      </c>
      <c r="Y2990" s="34">
        <f>(U2990*H2990*'Propiedades físicas'!$F$7*60*24*365)/(1000000)</f>
        <v>267.73666591288685</v>
      </c>
      <c r="Z2990" s="31">
        <f t="shared" si="1914"/>
        <v>2117.6397885211454</v>
      </c>
      <c r="AA2990" s="31">
        <f t="shared" si="1915"/>
        <v>14260.001448926883</v>
      </c>
      <c r="AB2990" s="31">
        <f t="shared" si="1915"/>
        <v>278.26227259517282</v>
      </c>
      <c r="AC2990" s="31">
        <f t="shared" si="1915"/>
        <v>367.98514469100161</v>
      </c>
      <c r="AD2990" s="31">
        <f t="shared" si="1927"/>
        <v>36.56424136415734</v>
      </c>
      <c r="AE2990" s="31">
        <f t="shared" si="1916"/>
        <v>5.5314631225047117</v>
      </c>
      <c r="AF2990" s="31">
        <f t="shared" si="1917"/>
        <v>17065.984359220867</v>
      </c>
      <c r="AG2990" s="31">
        <f t="shared" si="1918"/>
        <v>0.12408541716358543</v>
      </c>
      <c r="AH2990" s="31">
        <f t="shared" si="1919"/>
        <v>0.83558036552530346</v>
      </c>
      <c r="AI2990" s="31">
        <f t="shared" si="1919"/>
        <v>1.6305081894958249E-2</v>
      </c>
      <c r="AJ2990" s="31">
        <f t="shared" si="1919"/>
        <v>2.1562491617553647E-2</v>
      </c>
      <c r="AK2990" s="31">
        <f t="shared" si="1902"/>
        <v>2.1425216732020168E-3</v>
      </c>
      <c r="AL2990" s="31">
        <f t="shared" si="1902"/>
        <v>3.241221253971222E-4</v>
      </c>
      <c r="AM2990" s="31">
        <f t="shared" si="1920"/>
        <v>1</v>
      </c>
      <c r="AN2990" s="31">
        <f>(Z2990*'Propiedades físicas'!$F$4)/1000</f>
        <v>1862.2100772297249</v>
      </c>
      <c r="AO2990" s="31">
        <f>(AA2990*'Propiedades físicas'!$F$6)/1000</f>
        <v>456.89044642361733</v>
      </c>
      <c r="AP2990" s="31">
        <f>(AB2990*'Propiedades físicas'!$F$9)/1000</f>
        <v>171.67390907759184</v>
      </c>
      <c r="AQ2990" s="31">
        <f>(AC2990*'Propiedades físicas'!$F$5)/1000</f>
        <v>108.36058555715925</v>
      </c>
      <c r="AR2990" s="31">
        <f>(AD2990*'Propiedades físicas'!$F$8)/1000</f>
        <v>12.962754848421055</v>
      </c>
      <c r="AS2990" s="31">
        <f>(AE2990*'Propiedades físicas'!$F$7)/1000</f>
        <v>0.50939243895145891</v>
      </c>
      <c r="AT2990" s="31">
        <f t="shared" si="1921"/>
        <v>2612.6071655754658</v>
      </c>
      <c r="AU2990" s="31">
        <f t="shared" si="1922"/>
        <v>0.71277844666691226</v>
      </c>
      <c r="AV2990" s="31">
        <f t="shared" si="1926"/>
        <v>0.17487912168493971</v>
      </c>
      <c r="AW2990" s="31">
        <f t="shared" si="1926"/>
        <v>6.5709805645342054E-2</v>
      </c>
      <c r="AX2990" s="31">
        <f t="shared" si="1926"/>
        <v>4.1476034738384106E-2</v>
      </c>
      <c r="AY2990" s="31">
        <f t="shared" si="1923"/>
        <v>4.9616165105961551E-3</v>
      </c>
      <c r="AZ2990" s="31">
        <f t="shared" si="1923"/>
        <v>1.9497475382574694E-4</v>
      </c>
      <c r="BA2990" s="31">
        <f t="shared" si="1924"/>
        <v>1</v>
      </c>
      <c r="BB2990" s="34">
        <f>AU2990*'Propiedades físicas'!$C$4+'Diseño reactor'!AV2990*'Propiedades físicas'!$C$5+'Diseño reactor'!AW2990*'Propiedades físicas'!$C$8+'Diseño reactor'!AX2990*'Propiedades físicas'!$C$9+'Diseño reactor'!AY2990*'Propiedades físicas'!$C$7+'Diseño reactor'!AZ2990*'Propiedades físicas'!$C$6</f>
        <v>875.28808171577759</v>
      </c>
      <c r="BC2990" s="45">
        <f>AU2990*'Propiedades físicas'!$L$4+'Diseño reactor'!AV2990*'Propiedades físicas'!$L$5+'Diseño reactor'!AW2990*'Propiedades físicas'!$L$8+AX2990*'Propiedades físicas'!$L$9+'Diseño reactor'!AY2990*'Propiedades físicas'!$L$7+'Diseño reactor'!AZ2990*'Propiedades físicas'!$L$6</f>
        <v>2.1350022108160118</v>
      </c>
      <c r="BD2990" s="29">
        <f t="shared" si="1903"/>
        <v>1.148608058114901</v>
      </c>
      <c r="BE2990" s="58">
        <f t="shared" si="1904"/>
        <v>40.920534583025074</v>
      </c>
      <c r="BF2990" s="30">
        <f>AU2990*'Propiedades físicas'!$I$4+'Diseño reactor'!AV2990*'Propiedades físicas'!$I$5+'Diseño reactor'!AW2990*'Propiedades físicas'!$I$8+'Diseño reactor'!AX2990*'Propiedades físicas'!$I$9+'Diseño reactor'!AY2990*'Propiedades físicas'!$I$7+'Diseño reactor'!AZ2990*'Propiedades físicas'!$I$6</f>
        <v>2.001017134465095E-2</v>
      </c>
      <c r="BG2990" s="24">
        <f>AU2990*'Propiedades físicas'!$O$4+'Diseño reactor'!AV2990*'Propiedades físicas'!$O$5+'Diseño reactor'!AW2990*'Propiedades físicas'!$O$8+'Diseño reactor'!AX2990*'Propiedades físicas'!$O$9+'Diseño reactor'!AY2990*'Propiedades físicas'!$O$7+'Diseño reactor'!AZ2990*'Propiedades físicas'!$O$6</f>
        <v>0.15530759651274101</v>
      </c>
      <c r="BH2990" s="54">
        <f t="shared" si="1905"/>
        <v>41069.026363909361</v>
      </c>
      <c r="BI2990" s="34">
        <f t="shared" si="1925"/>
        <v>275.07836718168653</v>
      </c>
      <c r="BJ2990" s="27">
        <f t="shared" si="1906"/>
        <v>4799.7664616307584</v>
      </c>
      <c r="BK2990" s="34">
        <f t="shared" si="1907"/>
        <v>573.41553306025878</v>
      </c>
      <c r="BL2990" s="27">
        <f t="shared" si="1908"/>
        <v>105.83631902243339</v>
      </c>
      <c r="BM2990" s="34">
        <f t="shared" si="1909"/>
        <v>1.1054421768707483</v>
      </c>
      <c r="BN2990" s="45">
        <f t="shared" si="1910"/>
        <v>3332.6758394846711</v>
      </c>
      <c r="BO2990" s="45">
        <f t="shared" si="1911"/>
        <v>113.47299519444897</v>
      </c>
      <c r="BP2990" s="66">
        <f t="shared" si="1912"/>
        <v>6.6870028338373713</v>
      </c>
    </row>
    <row r="2991" spans="8:68">
      <c r="H2991" s="68">
        <v>2986</v>
      </c>
      <c r="I2991" s="31">
        <f>('Propiedades físicas'!$C$10*'Diseño reactor'!H2991)/1000</f>
        <v>2613.4824108570651</v>
      </c>
      <c r="J2991" s="31">
        <f t="shared" si="1889"/>
        <v>0.17447984272083139</v>
      </c>
      <c r="K2991" s="31">
        <f>(I2991*1000)/'Propiedades físicas'!$F$10</f>
        <v>17071.701606912393</v>
      </c>
      <c r="L2991" s="31">
        <f t="shared" si="1890"/>
        <v>2438.814515273199</v>
      </c>
      <c r="M2991" s="31">
        <f t="shared" si="1891"/>
        <v>14632.887091639193</v>
      </c>
      <c r="N2991" s="31">
        <f t="shared" si="1892"/>
        <v>0.81674967021875389</v>
      </c>
      <c r="O2991" s="32">
        <f t="shared" si="1893"/>
        <v>4.9004980213125231</v>
      </c>
      <c r="P2991" s="33">
        <f t="shared" si="1894"/>
        <v>0.70945828529143817</v>
      </c>
      <c r="Q2991" s="31">
        <f t="shared" si="1895"/>
        <v>4.7772609567564865</v>
      </c>
      <c r="R2991" s="31">
        <f t="shared" si="1896"/>
        <v>9.319717503735242E-2</v>
      </c>
      <c r="S2991" s="31">
        <f t="shared" si="1897"/>
        <v>0.12323706455603688</v>
      </c>
      <c r="T2991" s="31">
        <f t="shared" si="1898"/>
        <v>1.2242740151205515E-2</v>
      </c>
      <c r="U2991" s="31">
        <f t="shared" si="1899"/>
        <v>1.8514697387577985E-3</v>
      </c>
      <c r="V2991" s="47">
        <f t="shared" si="1913"/>
        <v>7.0257034077404561E-4</v>
      </c>
      <c r="W2991" s="31">
        <f t="shared" si="1900"/>
        <v>0.13136385460502162</v>
      </c>
      <c r="X2991" s="34">
        <f>(S2991*H2991*'Propiedades físicas'!$F$5*60*24*365)/(1000000)</f>
        <v>56954.436764796948</v>
      </c>
      <c r="Y2991" s="34">
        <f>(U2991*H2991*'Propiedades físicas'!$F$7*60*24*365)/(1000000)</f>
        <v>267.59269350820443</v>
      </c>
      <c r="Z2991" s="31">
        <f t="shared" si="1914"/>
        <v>2118.4424398802344</v>
      </c>
      <c r="AA2991" s="31">
        <f t="shared" si="1915"/>
        <v>14264.901216874869</v>
      </c>
      <c r="AB2991" s="31">
        <f t="shared" si="1915"/>
        <v>278.28676466153433</v>
      </c>
      <c r="AC2991" s="31">
        <f t="shared" si="1915"/>
        <v>367.98587476432613</v>
      </c>
      <c r="AD2991" s="31">
        <f t="shared" si="1927"/>
        <v>36.556822091499669</v>
      </c>
      <c r="AE2991" s="31">
        <f t="shared" si="1916"/>
        <v>5.5284886399307869</v>
      </c>
      <c r="AF2991" s="31">
        <f t="shared" si="1917"/>
        <v>17071.701606912397</v>
      </c>
      <c r="AG2991" s="31">
        <f t="shared" si="1918"/>
        <v>0.12409087791356832</v>
      </c>
      <c r="AH2991" s="31">
        <f t="shared" si="1919"/>
        <v>0.83558754395630697</v>
      </c>
      <c r="AI2991" s="31">
        <f t="shared" si="1919"/>
        <v>1.6301056044047475E-2</v>
      </c>
      <c r="AJ2991" s="31">
        <f t="shared" si="1919"/>
        <v>2.1555313186550032E-2</v>
      </c>
      <c r="AK2991" s="31">
        <f t="shared" si="1902"/>
        <v>2.1413695560785618E-3</v>
      </c>
      <c r="AL2991" s="31">
        <f t="shared" si="1902"/>
        <v>3.2383934344847504E-4</v>
      </c>
      <c r="AM2991" s="31">
        <f t="shared" si="1920"/>
        <v>0.99999999999999989</v>
      </c>
      <c r="AN2991" s="31">
        <f>(Z2991*'Propiedades físicas'!$F$4)/1000</f>
        <v>1862.9159127818805</v>
      </c>
      <c r="AO2991" s="31">
        <f>(AA2991*'Propiedades físicas'!$F$6)/1000</f>
        <v>457.04743498867077</v>
      </c>
      <c r="AP2991" s="31">
        <f>(AB2991*'Propiedades físicas'!$F$9)/1000</f>
        <v>171.68901945793357</v>
      </c>
      <c r="AQ2991" s="31">
        <f>(AC2991*'Propiedades físicas'!$F$5)/1000</f>
        <v>108.36080054185113</v>
      </c>
      <c r="AR2991" s="31">
        <f>(AD2991*'Propiedades físicas'!$F$8)/1000</f>
        <v>12.960124567878458</v>
      </c>
      <c r="AS2991" s="31">
        <f>(AE2991*'Propiedades físicas'!$F$7)/1000</f>
        <v>0.50911851885122617</v>
      </c>
      <c r="AT2991" s="31">
        <f t="shared" si="1921"/>
        <v>2613.4824108570656</v>
      </c>
      <c r="AU2991" s="31">
        <f t="shared" si="1922"/>
        <v>0.71280981461472925</v>
      </c>
      <c r="AV2991" s="31">
        <f t="shared" si="1926"/>
        <v>0.17488062406311991</v>
      </c>
      <c r="AW2991" s="31">
        <f t="shared" si="1926"/>
        <v>6.5693581385776328E-2</v>
      </c>
      <c r="AX2991" s="31">
        <f t="shared" si="1926"/>
        <v>4.1462226832556064E-2</v>
      </c>
      <c r="AY2991" s="31">
        <f t="shared" si="1923"/>
        <v>4.9589484566794212E-3</v>
      </c>
      <c r="AZ2991" s="31">
        <f t="shared" si="1923"/>
        <v>1.9480464713908895E-4</v>
      </c>
      <c r="BA2991" s="31">
        <f t="shared" si="1924"/>
        <v>1</v>
      </c>
      <c r="BB2991" s="34">
        <f>AU2991*'Propiedades físicas'!$C$4+'Diseño reactor'!AV2991*'Propiedades físicas'!$C$5+'Diseño reactor'!AW2991*'Propiedades físicas'!$C$8+'Diseño reactor'!AX2991*'Propiedades físicas'!$C$9+'Diseño reactor'!AY2991*'Propiedades físicas'!$C$7+'Diseño reactor'!AZ2991*'Propiedades físicas'!$C$6</f>
        <v>875.2880236193912</v>
      </c>
      <c r="BC2991" s="45">
        <f>AU2991*'Propiedades físicas'!$L$4+'Diseño reactor'!AV2991*'Propiedades físicas'!$L$5+'Diseño reactor'!AW2991*'Propiedades físicas'!$L$8+AX2991*'Propiedades físicas'!$L$9+'Diseño reactor'!AY2991*'Propiedades físicas'!$L$7+'Diseño reactor'!AZ2991*'Propiedades físicas'!$L$6</f>
        <v>2.135024202486814</v>
      </c>
      <c r="BD2991" s="29">
        <f t="shared" si="1903"/>
        <v>1.1482621731644855</v>
      </c>
      <c r="BE2991" s="58">
        <f t="shared" si="1904"/>
        <v>40.920163869529929</v>
      </c>
      <c r="BF2991" s="30">
        <f>AU2991*'Propiedades físicas'!$I$4+'Diseño reactor'!AV2991*'Propiedades físicas'!$I$5+'Diseño reactor'!AW2991*'Propiedades físicas'!$I$8+'Diseño reactor'!AX2991*'Propiedades físicas'!$I$9+'Diseño reactor'!AY2991*'Propiedades físicas'!$I$7+'Diseño reactor'!AZ2991*'Propiedades físicas'!$I$6</f>
        <v>2.001019311828164E-2</v>
      </c>
      <c r="BG2991" s="24">
        <f>AU2991*'Propiedades físicas'!$O$4+'Diseño reactor'!AV2991*'Propiedades físicas'!$O$5+'Diseño reactor'!AW2991*'Propiedades físicas'!$O$8+'Diseño reactor'!AX2991*'Propiedades físicas'!$O$9+'Diseño reactor'!AY2991*'Propiedades físicas'!$O$7+'Diseño reactor'!AZ2991*'Propiedades físicas'!$O$6</f>
        <v>0.15530868218437152</v>
      </c>
      <c r="BH2991" s="54">
        <f t="shared" si="1905"/>
        <v>41068.978949681077</v>
      </c>
      <c r="BI2991" s="34">
        <f t="shared" si="1925"/>
        <v>275.07957702744238</v>
      </c>
      <c r="BJ2991" s="27">
        <f t="shared" si="1906"/>
        <v>4799.7698041459835</v>
      </c>
      <c r="BK2991" s="34">
        <f t="shared" si="1907"/>
        <v>573.41994082327051</v>
      </c>
      <c r="BL2991" s="27">
        <f t="shared" si="1908"/>
        <v>105.83646917959867</v>
      </c>
      <c r="BM2991" s="34">
        <f t="shared" si="1909"/>
        <v>1.1054421768707483</v>
      </c>
      <c r="BN2991" s="45">
        <f t="shared" si="1910"/>
        <v>3333.8829317053492</v>
      </c>
      <c r="BO2991" s="45">
        <f t="shared" si="1911"/>
        <v>113.47769418764908</v>
      </c>
      <c r="BP2991" s="66">
        <f t="shared" si="1912"/>
        <v>6.6870023899941291</v>
      </c>
    </row>
    <row r="2992" spans="8:68">
      <c r="H2992" s="68">
        <v>2987</v>
      </c>
      <c r="I2992" s="31">
        <f>('Propiedades físicas'!$C$10*'Diseño reactor'!H2992)/1000</f>
        <v>2614.3576561386649</v>
      </c>
      <c r="J2992" s="31">
        <f t="shared" si="1889"/>
        <v>0.17442142964995064</v>
      </c>
      <c r="K2992" s="31">
        <f>(I2992*1000)/'Propiedades físicas'!$F$10</f>
        <v>17077.418854603926</v>
      </c>
      <c r="L2992" s="31">
        <f t="shared" si="1890"/>
        <v>2439.631264943418</v>
      </c>
      <c r="M2992" s="31">
        <f t="shared" si="1891"/>
        <v>14637.787589660507</v>
      </c>
      <c r="N2992" s="31">
        <f t="shared" si="1892"/>
        <v>0.816749670218754</v>
      </c>
      <c r="O2992" s="32">
        <f t="shared" si="1893"/>
        <v>4.9004980213125231</v>
      </c>
      <c r="P2992" s="33">
        <f t="shared" si="1894"/>
        <v>0.70948948759270769</v>
      </c>
      <c r="Q2992" s="31">
        <f t="shared" si="1895"/>
        <v>4.7773019704291544</v>
      </c>
      <c r="R2992" s="31">
        <f t="shared" si="1896"/>
        <v>9.3174169253195549E-2</v>
      </c>
      <c r="S2992" s="31">
        <f t="shared" si="1897"/>
        <v>0.12319605088336882</v>
      </c>
      <c r="T2992" s="31">
        <f t="shared" si="1898"/>
        <v>1.2236158488378931E-2</v>
      </c>
      <c r="U2992" s="31">
        <f t="shared" si="1899"/>
        <v>1.8498548844718078E-3</v>
      </c>
      <c r="V2992" s="47">
        <f t="shared" si="1913"/>
        <v>7.0260124014035136E-4</v>
      </c>
      <c r="W2992" s="31">
        <f t="shared" si="1900"/>
        <v>0.13132565158834808</v>
      </c>
      <c r="X2992" s="34">
        <f>(S2992*H2992*'Propiedades físicas'!$F$5*60*24*365)/(1000000)</f>
        <v>56954.549629344023</v>
      </c>
      <c r="Y2992" s="34">
        <f>(U2992*H2992*'Propiedades físicas'!$F$7*60*24*365)/(1000000)</f>
        <v>267.44883642541282</v>
      </c>
      <c r="Z2992" s="31">
        <f t="shared" si="1914"/>
        <v>2119.245099439418</v>
      </c>
      <c r="AA2992" s="31">
        <f t="shared" si="1915"/>
        <v>14269.800985671884</v>
      </c>
      <c r="AB2992" s="31">
        <f t="shared" si="1915"/>
        <v>278.31124355929512</v>
      </c>
      <c r="AC2992" s="31">
        <f t="shared" si="1915"/>
        <v>367.98660398862268</v>
      </c>
      <c r="AD2992" s="31">
        <f t="shared" si="1927"/>
        <v>36.549405404787869</v>
      </c>
      <c r="AE2992" s="31">
        <f t="shared" si="1916"/>
        <v>5.5255165399172901</v>
      </c>
      <c r="AF2992" s="31">
        <f t="shared" si="1917"/>
        <v>17077.418854603926</v>
      </c>
      <c r="AG2992" s="31">
        <f t="shared" si="1918"/>
        <v>0.12409633548737886</v>
      </c>
      <c r="AH2992" s="31">
        <f t="shared" si="1919"/>
        <v>0.83559471763057847</v>
      </c>
      <c r="AI2992" s="31">
        <f t="shared" si="1919"/>
        <v>1.6297032117606275E-2</v>
      </c>
      <c r="AJ2992" s="31">
        <f t="shared" si="1919"/>
        <v>2.1548139512278616E-2</v>
      </c>
      <c r="AK2992" s="31">
        <f t="shared" si="1902"/>
        <v>2.1402183618008798E-3</v>
      </c>
      <c r="AL2992" s="31">
        <f t="shared" si="1902"/>
        <v>3.2355689035686199E-4</v>
      </c>
      <c r="AM2992" s="31">
        <f t="shared" si="1920"/>
        <v>1</v>
      </c>
      <c r="AN2992" s="31">
        <f>(Z2992*'Propiedades físicas'!$F$4)/1000</f>
        <v>1863.6217555450355</v>
      </c>
      <c r="AO2992" s="31">
        <f>(AA2992*'Propiedades físicas'!$F$6)/1000</f>
        <v>457.20442358092714</v>
      </c>
      <c r="AP2992" s="31">
        <f>(AB2992*'Propiedades físicas'!$F$9)/1000</f>
        <v>171.70412171390711</v>
      </c>
      <c r="AQ2992" s="31">
        <f>(AC2992*'Propiedades físicas'!$F$5)/1000</f>
        <v>108.36101527652973</v>
      </c>
      <c r="AR2992" s="31">
        <f>(AD2992*'Propiedades físicas'!$F$8)/1000</f>
        <v>12.957495204105392</v>
      </c>
      <c r="AS2992" s="31">
        <f>(AE2992*'Propiedades físicas'!$F$7)/1000</f>
        <v>0.50884481816098326</v>
      </c>
      <c r="AT2992" s="31">
        <f t="shared" si="1921"/>
        <v>2614.3576561386658</v>
      </c>
      <c r="AU2992" s="31">
        <f t="shared" si="1922"/>
        <v>0.71284116431779787</v>
      </c>
      <c r="AV2992" s="31">
        <f t="shared" si="1926"/>
        <v>0.17488212544576073</v>
      </c>
      <c r="AW2992" s="31">
        <f t="shared" si="1926"/>
        <v>6.5677364881861405E-2</v>
      </c>
      <c r="AX2992" s="31">
        <f t="shared" si="1926"/>
        <v>4.1448428076430816E-2</v>
      </c>
      <c r="AY2992" s="31">
        <f t="shared" si="1923"/>
        <v>4.9562825398737735E-3</v>
      </c>
      <c r="AZ2992" s="31">
        <f t="shared" si="1923"/>
        <v>1.9463473827545578E-4</v>
      </c>
      <c r="BA2992" s="31">
        <f t="shared" si="1924"/>
        <v>1</v>
      </c>
      <c r="BB2992" s="34">
        <f>AU2992*'Propiedades físicas'!$C$4+'Diseño reactor'!AV2992*'Propiedades físicas'!$C$5+'Diseño reactor'!AW2992*'Propiedades físicas'!$C$8+'Diseño reactor'!AX2992*'Propiedades físicas'!$C$9+'Diseño reactor'!AY2992*'Propiedades físicas'!$C$7+'Diseño reactor'!AZ2992*'Propiedades físicas'!$C$6</f>
        <v>875.28796558965053</v>
      </c>
      <c r="BC2992" s="45">
        <f>AU2992*'Propiedades físicas'!$L$4+'Diseño reactor'!AV2992*'Propiedades físicas'!$L$5+'Diseño reactor'!AW2992*'Propiedades físicas'!$L$8+AX2992*'Propiedades físicas'!$L$9+'Diseño reactor'!AY2992*'Propiedades físicas'!$L$7+'Diseño reactor'!AZ2992*'Propiedades físicas'!$L$6</f>
        <v>2.1350461809079997</v>
      </c>
      <c r="BD2992" s="29">
        <f t="shared" si="1903"/>
        <v>1.1479164966717728</v>
      </c>
      <c r="BE2992" s="58">
        <f t="shared" si="1904"/>
        <v>40.919793381578202</v>
      </c>
      <c r="BF2992" s="30">
        <f>AU2992*'Propiedades físicas'!$I$4+'Diseño reactor'!AV2992*'Propiedades físicas'!$I$5+'Diseño reactor'!AW2992*'Propiedades físicas'!$I$8+'Diseño reactor'!AX2992*'Propiedades físicas'!$I$9+'Diseño reactor'!AY2992*'Propiedades físicas'!$I$7+'Diseño reactor'!AZ2992*'Propiedades físicas'!$I$6</f>
        <v>2.0010214861155898E-2</v>
      </c>
      <c r="BG2992" s="24">
        <f>AU2992*'Propiedades físicas'!$O$4+'Diseño reactor'!AV2992*'Propiedades físicas'!$O$5+'Diseño reactor'!AW2992*'Propiedades físicas'!$O$8+'Diseño reactor'!AX2992*'Propiedades físicas'!$O$9+'Diseño reactor'!AY2992*'Propiedades físicas'!$O$7+'Diseño reactor'!AZ2992*'Propiedades físicas'!$O$6</f>
        <v>0.15530976721990417</v>
      </c>
      <c r="BH2992" s="54">
        <f t="shared" si="1905"/>
        <v>41068.931601807468</v>
      </c>
      <c r="BI2992" s="34">
        <f t="shared" si="1925"/>
        <v>275.08078585919191</v>
      </c>
      <c r="BJ2992" s="27">
        <f t="shared" si="1906"/>
        <v>4799.7731459006163</v>
      </c>
      <c r="BK2992" s="34">
        <f t="shared" si="1907"/>
        <v>573.42434615243985</v>
      </c>
      <c r="BL2992" s="27">
        <f t="shared" si="1908"/>
        <v>105.8366192519706</v>
      </c>
      <c r="BM2992" s="34">
        <f t="shared" si="1909"/>
        <v>1.1054421768707483</v>
      </c>
      <c r="BN2992" s="45">
        <f t="shared" si="1910"/>
        <v>3335.0900324963109</v>
      </c>
      <c r="BO2992" s="45">
        <f t="shared" si="1911"/>
        <v>113.48239044799345</v>
      </c>
      <c r="BP2992" s="66">
        <f t="shared" si="1912"/>
        <v>6.6870019466600441</v>
      </c>
    </row>
    <row r="2993" spans="8:68">
      <c r="H2993" s="68">
        <v>2988</v>
      </c>
      <c r="I2993" s="31">
        <f>('Propiedades físicas'!$C$10*'Diseño reactor'!H2993)/1000</f>
        <v>2615.2329014202651</v>
      </c>
      <c r="J2993" s="31">
        <f t="shared" si="1889"/>
        <v>0.17436305567751087</v>
      </c>
      <c r="K2993" s="31">
        <f>(I2993*1000)/'Propiedades físicas'!$F$10</f>
        <v>17083.136102295455</v>
      </c>
      <c r="L2993" s="31">
        <f t="shared" si="1890"/>
        <v>2440.4480146136361</v>
      </c>
      <c r="M2993" s="31">
        <f t="shared" si="1891"/>
        <v>14642.688087681818</v>
      </c>
      <c r="N2993" s="31">
        <f t="shared" si="1892"/>
        <v>0.81674967021875378</v>
      </c>
      <c r="O2993" s="32">
        <f t="shared" si="1893"/>
        <v>4.9004980213125231</v>
      </c>
      <c r="P2993" s="33">
        <f t="shared" si="1894"/>
        <v>0.70952067175085121</v>
      </c>
      <c r="Q2993" s="31">
        <f t="shared" si="1895"/>
        <v>4.7773429569332979</v>
      </c>
      <c r="R2993" s="31">
        <f t="shared" si="1896"/>
        <v>9.315117446419062E-2</v>
      </c>
      <c r="S2993" s="31">
        <f t="shared" si="1897"/>
        <v>0.1231550643792253</v>
      </c>
      <c r="T2993" s="31">
        <f t="shared" si="1898"/>
        <v>1.2229582096101444E-2</v>
      </c>
      <c r="U2993" s="31">
        <f t="shared" si="1899"/>
        <v>1.848241907610605E-3</v>
      </c>
      <c r="V2993" s="47">
        <f t="shared" si="1913"/>
        <v>7.0263212153967786E-4</v>
      </c>
      <c r="W2993" s="31">
        <f t="shared" si="1900"/>
        <v>0.1312874707854893</v>
      </c>
      <c r="X2993" s="34">
        <f>(S2993*H2993*'Propiedades físicas'!$F$5*60*24*365)/(1000000)</f>
        <v>56954.662362675117</v>
      </c>
      <c r="Y2993" s="34">
        <f>(U2993*H2993*'Propiedades físicas'!$F$7*60*24*365)/(1000000)</f>
        <v>267.30509454235676</v>
      </c>
      <c r="Z2993" s="31">
        <f t="shared" si="1914"/>
        <v>2120.0477671915432</v>
      </c>
      <c r="AA2993" s="31">
        <f t="shared" si="1915"/>
        <v>14274.700755316695</v>
      </c>
      <c r="AB2993" s="31">
        <f t="shared" si="1915"/>
        <v>278.33570929900156</v>
      </c>
      <c r="AC2993" s="31">
        <f t="shared" si="1915"/>
        <v>367.98733236512521</v>
      </c>
      <c r="AD2993" s="31">
        <f t="shared" si="1927"/>
        <v>36.541991303151114</v>
      </c>
      <c r="AE2993" s="31">
        <f t="shared" si="1916"/>
        <v>5.5225468199404872</v>
      </c>
      <c r="AF2993" s="31">
        <f t="shared" si="1917"/>
        <v>17083.136102295455</v>
      </c>
      <c r="AG2993" s="31">
        <f t="shared" si="1918"/>
        <v>0.12410178988778724</v>
      </c>
      <c r="AH2993" s="31">
        <f t="shared" si="1919"/>
        <v>0.83560188655282142</v>
      </c>
      <c r="AI2993" s="31">
        <f t="shared" si="1919"/>
        <v>1.62930101143198E-2</v>
      </c>
      <c r="AJ2993" s="31">
        <f t="shared" si="1919"/>
        <v>2.1540970590035801E-2</v>
      </c>
      <c r="AK2993" s="31">
        <f t="shared" si="1902"/>
        <v>2.1390680893914426E-3</v>
      </c>
      <c r="AL2993" s="31">
        <f t="shared" si="1902"/>
        <v>3.2327476564437279E-4</v>
      </c>
      <c r="AM2993" s="31">
        <f t="shared" si="1920"/>
        <v>1</v>
      </c>
      <c r="AN2993" s="31">
        <f>(Z2993*'Propiedades físicas'!$F$4)/1000</f>
        <v>1864.3276055128993</v>
      </c>
      <c r="AO2993" s="31">
        <f>(AA2993*'Propiedades físicas'!$F$6)/1000</f>
        <v>457.36141220034688</v>
      </c>
      <c r="AP2993" s="31">
        <f>(AB2993*'Propiedades físicas'!$F$9)/1000</f>
        <v>171.719215852019</v>
      </c>
      <c r="AQ2993" s="31">
        <f>(AC2993*'Propiedades físicas'!$F$5)/1000</f>
        <v>108.36122976155842</v>
      </c>
      <c r="AR2993" s="31">
        <f>(AD2993*'Propiedades físicas'!$F$8)/1000</f>
        <v>12.954866756793129</v>
      </c>
      <c r="AS2993" s="31">
        <f>(AE2993*'Propiedades físicas'!$F$7)/1000</f>
        <v>0.50857133664831955</v>
      </c>
      <c r="AT2993" s="31">
        <f t="shared" si="1921"/>
        <v>2615.2329014202651</v>
      </c>
      <c r="AU2993" s="31">
        <f t="shared" si="1922"/>
        <v>0.71287249579203116</v>
      </c>
      <c r="AV2993" s="31">
        <f t="shared" si="1926"/>
        <v>0.17488362583384667</v>
      </c>
      <c r="AW2993" s="31">
        <f t="shared" si="1926"/>
        <v>6.5661156128298467E-2</v>
      </c>
      <c r="AX2993" s="31">
        <f t="shared" si="1926"/>
        <v>4.1434638460960876E-2</v>
      </c>
      <c r="AY2993" s="31">
        <f t="shared" si="1923"/>
        <v>4.9536187579154716E-3</v>
      </c>
      <c r="AZ2993" s="31">
        <f t="shared" si="1923"/>
        <v>1.9446502694736199E-4</v>
      </c>
      <c r="BA2993" s="31">
        <f t="shared" si="1924"/>
        <v>0.99999999999999989</v>
      </c>
      <c r="BB2993" s="34">
        <f>AU2993*'Propiedades físicas'!$C$4+'Diseño reactor'!AV2993*'Propiedades físicas'!$C$5+'Diseño reactor'!AW2993*'Propiedades físicas'!$C$8+'Diseño reactor'!AX2993*'Propiedades físicas'!$C$9+'Diseño reactor'!AY2993*'Propiedades físicas'!$C$7+'Diseño reactor'!AZ2993*'Propiedades físicas'!$C$6</f>
        <v>875.28790762646361</v>
      </c>
      <c r="BC2993" s="45">
        <f>AU2993*'Propiedades físicas'!$L$4+'Diseño reactor'!AV2993*'Propiedades físicas'!$L$5+'Diseño reactor'!AW2993*'Propiedades físicas'!$L$8+AX2993*'Propiedades físicas'!$L$9+'Diseño reactor'!AY2993*'Propiedades físicas'!$L$7+'Diseño reactor'!AZ2993*'Propiedades físicas'!$L$6</f>
        <v>2.1350681460914878</v>
      </c>
      <c r="BD2993" s="29">
        <f t="shared" si="1903"/>
        <v>1.1475710284482159</v>
      </c>
      <c r="BE2993" s="58">
        <f t="shared" si="1904"/>
        <v>40.919423118963749</v>
      </c>
      <c r="BF2993" s="30">
        <f>AU2993*'Propiedades físicas'!$I$4+'Diseño reactor'!AV2993*'Propiedades físicas'!$I$5+'Diseño reactor'!AW2993*'Propiedades físicas'!$I$8+'Diseño reactor'!AX2993*'Propiedades físicas'!$I$9+'Diseño reactor'!AY2993*'Propiedades físicas'!$I$7+'Diseño reactor'!AZ2993*'Propiedades físicas'!$I$6</f>
        <v>2.0010236573317967E-2</v>
      </c>
      <c r="BG2993" s="24">
        <f>AU2993*'Propiedades físicas'!$O$4+'Diseño reactor'!AV2993*'Propiedades físicas'!$O$5+'Diseño reactor'!AW2993*'Propiedades físicas'!$O$8+'Diseño reactor'!AX2993*'Propiedades físicas'!$O$9+'Diseño reactor'!AY2993*'Propiedades físicas'!$O$7+'Diseño reactor'!AZ2993*'Propiedades físicas'!$O$6</f>
        <v>0.15531085161989142</v>
      </c>
      <c r="BH2993" s="54">
        <f t="shared" si="1905"/>
        <v>41068.884320193007</v>
      </c>
      <c r="BI2993" s="34">
        <f t="shared" si="1925"/>
        <v>275.0819936781179</v>
      </c>
      <c r="BJ2993" s="27">
        <f t="shared" si="1906"/>
        <v>4799.7764868941968</v>
      </c>
      <c r="BK2993" s="34">
        <f t="shared" si="1907"/>
        <v>573.42874904974485</v>
      </c>
      <c r="BL2993" s="27">
        <f t="shared" si="1908"/>
        <v>105.8367692396197</v>
      </c>
      <c r="BM2993" s="34">
        <f t="shared" si="1909"/>
        <v>1.1054421768707483</v>
      </c>
      <c r="BN2993" s="45">
        <f t="shared" si="1910"/>
        <v>3336.2971418499005</v>
      </c>
      <c r="BO2993" s="45">
        <f t="shared" si="1911"/>
        <v>113.48708397786545</v>
      </c>
      <c r="BP2993" s="66">
        <f t="shared" si="1912"/>
        <v>6.6870015038344155</v>
      </c>
    </row>
    <row r="2994" spans="8:68">
      <c r="H2994" s="68">
        <v>2989</v>
      </c>
      <c r="I2994" s="31">
        <f>('Propiedades físicas'!$C$10*'Diseño reactor'!H2994)/1000</f>
        <v>2616.1081467018648</v>
      </c>
      <c r="J2994" s="31">
        <f t="shared" si="1889"/>
        <v>0.17430472076426984</v>
      </c>
      <c r="K2994" s="31">
        <f>(I2994*1000)/'Propiedades físicas'!$F$10</f>
        <v>17088.853349986988</v>
      </c>
      <c r="L2994" s="31">
        <f t="shared" si="1890"/>
        <v>2441.2647642838551</v>
      </c>
      <c r="M2994" s="31">
        <f t="shared" si="1891"/>
        <v>14647.588585703132</v>
      </c>
      <c r="N2994" s="31">
        <f t="shared" si="1892"/>
        <v>0.81674967021875378</v>
      </c>
      <c r="O2994" s="32">
        <f t="shared" si="1893"/>
        <v>4.9004980213125231</v>
      </c>
      <c r="P2994" s="33">
        <f t="shared" si="1894"/>
        <v>0.70955183778168873</v>
      </c>
      <c r="Q2994" s="31">
        <f t="shared" si="1895"/>
        <v>4.7773839162957739</v>
      </c>
      <c r="R2994" s="31">
        <f t="shared" si="1896"/>
        <v>9.3128190662826835E-2</v>
      </c>
      <c r="S2994" s="31">
        <f t="shared" si="1897"/>
        <v>0.12311410501674992</v>
      </c>
      <c r="T2994" s="31">
        <f t="shared" si="1898"/>
        <v>1.2223010968791612E-2</v>
      </c>
      <c r="U2994" s="31">
        <f t="shared" si="1899"/>
        <v>1.8466308054466227E-3</v>
      </c>
      <c r="V2994" s="47">
        <f t="shared" si="1913"/>
        <v>7.0266298498769173E-4</v>
      </c>
      <c r="W2994" s="31">
        <f t="shared" si="1900"/>
        <v>0.13124931217707597</v>
      </c>
      <c r="X2994" s="34">
        <f>(S2994*H2994*'Propiedades físicas'!$F$5*60*24*365)/(1000000)</f>
        <v>56954.774964980861</v>
      </c>
      <c r="Y2994" s="34">
        <f>(U2994*H2994*'Propiedades físicas'!$F$7*60*24*365)/(1000000)</f>
        <v>267.16146773704145</v>
      </c>
      <c r="Z2994" s="31">
        <f t="shared" si="1914"/>
        <v>2120.8504431294677</v>
      </c>
      <c r="AA2994" s="31">
        <f t="shared" si="1915"/>
        <v>14279.600525808068</v>
      </c>
      <c r="AB2994" s="31">
        <f t="shared" si="1915"/>
        <v>278.36016189118942</v>
      </c>
      <c r="AC2994" s="31">
        <f t="shared" si="1915"/>
        <v>367.98805989506553</v>
      </c>
      <c r="AD2994" s="31">
        <f t="shared" si="1927"/>
        <v>36.53457978571813</v>
      </c>
      <c r="AE2994" s="31">
        <f t="shared" si="1916"/>
        <v>5.5195794774799554</v>
      </c>
      <c r="AF2994" s="31">
        <f t="shared" si="1917"/>
        <v>17088.853349986988</v>
      </c>
      <c r="AG2994" s="31">
        <f t="shared" si="1918"/>
        <v>0.12410724111756057</v>
      </c>
      <c r="AH2994" s="31">
        <f t="shared" si="1919"/>
        <v>0.83560905072773306</v>
      </c>
      <c r="AI2994" s="31">
        <f t="shared" si="1919"/>
        <v>1.6288990032874345E-2</v>
      </c>
      <c r="AJ2994" s="31">
        <f t="shared" si="1919"/>
        <v>2.1533806415124146E-2</v>
      </c>
      <c r="AK2994" s="31">
        <f t="shared" si="1902"/>
        <v>2.137918737874004E-3</v>
      </c>
      <c r="AL2994" s="31">
        <f t="shared" si="1902"/>
        <v>3.2299296883393048E-4</v>
      </c>
      <c r="AM2994" s="31">
        <f t="shared" si="1920"/>
        <v>1</v>
      </c>
      <c r="AN2994" s="31">
        <f>(Z2994*'Propiedades físicas'!$F$4)/1000</f>
        <v>1865.0334626791912</v>
      </c>
      <c r="AO2994" s="31">
        <f>(AA2994*'Propiedades físicas'!$F$6)/1000</f>
        <v>457.51840084689047</v>
      </c>
      <c r="AP2994" s="31">
        <f>(AB2994*'Propiedades físicas'!$F$9)/1000</f>
        <v>171.73430187876929</v>
      </c>
      <c r="AQ2994" s="31">
        <f>(AC2994*'Propiedades físicas'!$F$5)/1000</f>
        <v>108.36144399729996</v>
      </c>
      <c r="AR2994" s="31">
        <f>(AD2994*'Propiedades físicas'!$F$8)/1000</f>
        <v>12.952239225632786</v>
      </c>
      <c r="AS2994" s="31">
        <f>(AE2994*'Propiedades físicas'!$F$7)/1000</f>
        <v>0.50829807408112915</v>
      </c>
      <c r="AT2994" s="31">
        <f t="shared" si="1921"/>
        <v>2616.1081467018644</v>
      </c>
      <c r="AU2994" s="31">
        <f t="shared" si="1922"/>
        <v>0.71290380905332396</v>
      </c>
      <c r="AV2994" s="31">
        <f t="shared" si="1926"/>
        <v>0.1748851252283608</v>
      </c>
      <c r="AW2994" s="31">
        <f t="shared" si="1926"/>
        <v>6.5644955119793208E-2</v>
      </c>
      <c r="AX2994" s="31">
        <f t="shared" si="1926"/>
        <v>4.1420857977110606E-2</v>
      </c>
      <c r="AY2994" s="31">
        <f t="shared" si="1923"/>
        <v>4.9509571085437406E-3</v>
      </c>
      <c r="AZ2994" s="31">
        <f t="shared" si="1923"/>
        <v>1.9429551286782317E-4</v>
      </c>
      <c r="BA2994" s="31">
        <f t="shared" si="1924"/>
        <v>1</v>
      </c>
      <c r="BB2994" s="34">
        <f>AU2994*'Propiedades físicas'!$C$4+'Diseño reactor'!AV2994*'Propiedades físicas'!$C$5+'Diseño reactor'!AW2994*'Propiedades físicas'!$C$8+'Diseño reactor'!AX2994*'Propiedades físicas'!$C$9+'Diseño reactor'!AY2994*'Propiedades físicas'!$C$7+'Diseño reactor'!AZ2994*'Propiedades físicas'!$C$6</f>
        <v>875.28784972973824</v>
      </c>
      <c r="BC2994" s="45">
        <f>AU2994*'Propiedades físicas'!$L$4+'Diseño reactor'!AV2994*'Propiedades físicas'!$L$5+'Diseño reactor'!AW2994*'Propiedades físicas'!$L$8+AX2994*'Propiedades físicas'!$L$9+'Diseño reactor'!AY2994*'Propiedades físicas'!$L$7+'Diseño reactor'!AZ2994*'Propiedades físicas'!$L$6</f>
        <v>2.1350900980491816</v>
      </c>
      <c r="BD2994" s="29">
        <f t="shared" si="1903"/>
        <v>1.1472257683054981</v>
      </c>
      <c r="BE2994" s="58">
        <f t="shared" si="1904"/>
        <v>40.919053081480698</v>
      </c>
      <c r="BF2994" s="30">
        <f>AU2994*'Propiedades físicas'!$I$4+'Diseño reactor'!AV2994*'Propiedades físicas'!$I$5+'Diseño reactor'!AW2994*'Propiedades físicas'!$I$8+'Diseño reactor'!AX2994*'Propiedades físicas'!$I$9+'Diseño reactor'!AY2994*'Propiedades físicas'!$I$7+'Diseño reactor'!AZ2994*'Propiedades físicas'!$I$6</f>
        <v>2.0010258254812025E-2</v>
      </c>
      <c r="BG2994" s="24">
        <f>AU2994*'Propiedades físicas'!$O$4+'Diseño reactor'!AV2994*'Propiedades físicas'!$O$5+'Diseño reactor'!AW2994*'Propiedades físicas'!$O$8+'Diseño reactor'!AX2994*'Propiedades físicas'!$O$9+'Diseño reactor'!AY2994*'Propiedades físicas'!$O$7+'Diseño reactor'!AZ2994*'Propiedades físicas'!$O$6</f>
        <v>0.15531193538488527</v>
      </c>
      <c r="BH2994" s="54">
        <f t="shared" si="1905"/>
        <v>41068.837104742233</v>
      </c>
      <c r="BI2994" s="34">
        <f t="shared" si="1925"/>
        <v>275.08320048540111</v>
      </c>
      <c r="BJ2994" s="27">
        <f t="shared" si="1906"/>
        <v>4799.7798271262545</v>
      </c>
      <c r="BK2994" s="34">
        <f t="shared" si="1907"/>
        <v>573.43314951716047</v>
      </c>
      <c r="BL2994" s="27">
        <f t="shared" si="1908"/>
        <v>105.83691914261641</v>
      </c>
      <c r="BM2994" s="34">
        <f t="shared" si="1909"/>
        <v>1.1054421768707483</v>
      </c>
      <c r="BN2994" s="45">
        <f t="shared" si="1910"/>
        <v>3337.5042597584716</v>
      </c>
      <c r="BO2994" s="45">
        <f t="shared" si="1911"/>
        <v>113.49177477964568</v>
      </c>
      <c r="BP2994" s="66">
        <f t="shared" si="1912"/>
        <v>6.6870010615165372</v>
      </c>
    </row>
    <row r="2995" spans="8:68">
      <c r="H2995" s="68">
        <v>2990</v>
      </c>
      <c r="I2995" s="31">
        <f>('Propiedades físicas'!$C$10*'Diseño reactor'!H2995)/1000</f>
        <v>2616.983391983465</v>
      </c>
      <c r="J2995" s="31">
        <f t="shared" si="1889"/>
        <v>0.17424642487103761</v>
      </c>
      <c r="K2995" s="31">
        <f>(I2995*1000)/'Propiedades físicas'!$F$10</f>
        <v>17094.570597678521</v>
      </c>
      <c r="L2995" s="31">
        <f t="shared" si="1890"/>
        <v>2442.0815139540741</v>
      </c>
      <c r="M2995" s="31">
        <f t="shared" si="1891"/>
        <v>14652.489083724446</v>
      </c>
      <c r="N2995" s="31">
        <f t="shared" si="1892"/>
        <v>0.81674967021875389</v>
      </c>
      <c r="O2995" s="32">
        <f t="shared" si="1893"/>
        <v>4.900498021312524</v>
      </c>
      <c r="P2995" s="33">
        <f t="shared" si="1894"/>
        <v>0.70958298570102196</v>
      </c>
      <c r="Q2995" s="31">
        <f t="shared" si="1895"/>
        <v>4.7774248485434025</v>
      </c>
      <c r="R2995" s="31">
        <f t="shared" si="1896"/>
        <v>9.3105217841599669E-2</v>
      </c>
      <c r="S2995" s="31">
        <f t="shared" si="1897"/>
        <v>0.12307317276912143</v>
      </c>
      <c r="T2995" s="31">
        <f t="shared" si="1898"/>
        <v>1.221644510087532E-2</v>
      </c>
      <c r="U2995" s="31">
        <f t="shared" si="1899"/>
        <v>1.8450215752570471E-3</v>
      </c>
      <c r="V2995" s="47">
        <f t="shared" si="1913"/>
        <v>7.0269383050004114E-4</v>
      </c>
      <c r="W2995" s="31">
        <f t="shared" si="1900"/>
        <v>0.13121117574376134</v>
      </c>
      <c r="X2995" s="34">
        <f>(S2995*H2995*'Propiedades físicas'!$F$5*60*24*365)/(1000000)</f>
        <v>56954.88743645155</v>
      </c>
      <c r="Y2995" s="34">
        <f>(U2995*H2995*'Propiedades físicas'!$F$7*60*24*365)/(1000000)</f>
        <v>267.0179558876319</v>
      </c>
      <c r="Z2995" s="31">
        <f t="shared" si="1914"/>
        <v>2121.6531272460556</v>
      </c>
      <c r="AA2995" s="31">
        <f t="shared" si="1915"/>
        <v>14284.500297144774</v>
      </c>
      <c r="AB2995" s="31">
        <f t="shared" si="1915"/>
        <v>278.38460134638302</v>
      </c>
      <c r="AC2995" s="31">
        <f t="shared" si="1915"/>
        <v>367.98878657967305</v>
      </c>
      <c r="AD2995" s="31">
        <f t="shared" si="1927"/>
        <v>36.527170851617207</v>
      </c>
      <c r="AE2995" s="31">
        <f t="shared" si="1916"/>
        <v>5.5166145100185711</v>
      </c>
      <c r="AF2995" s="31">
        <f t="shared" si="1917"/>
        <v>17094.570597678521</v>
      </c>
      <c r="AG2995" s="31">
        <f t="shared" si="1918"/>
        <v>0.12411268917946267</v>
      </c>
      <c r="AH2995" s="31">
        <f t="shared" si="1919"/>
        <v>0.83561621016000476</v>
      </c>
      <c r="AI2995" s="31">
        <f t="shared" si="1919"/>
        <v>1.62849718719573E-2</v>
      </c>
      <c r="AJ2995" s="31">
        <f t="shared" si="1919"/>
        <v>2.1526646982852362E-2</v>
      </c>
      <c r="AK2995" s="31">
        <f t="shared" si="1902"/>
        <v>2.1367703062735999E-3</v>
      </c>
      <c r="AL2995" s="31">
        <f t="shared" si="1902"/>
        <v>3.2271149944928943E-4</v>
      </c>
      <c r="AM2995" s="31">
        <f t="shared" si="1920"/>
        <v>1</v>
      </c>
      <c r="AN2995" s="31">
        <f>(Z2995*'Propiedades físicas'!$F$4)/1000</f>
        <v>1865.7393270376365</v>
      </c>
      <c r="AO2995" s="31">
        <f>(AA2995*'Propiedades físicas'!$F$6)/1000</f>
        <v>457.67538952051854</v>
      </c>
      <c r="AP2995" s="31">
        <f>(AB2995*'Propiedades físicas'!$F$9)/1000</f>
        <v>171.74937980065098</v>
      </c>
      <c r="AQ2995" s="31">
        <f>(AC2995*'Propiedades físicas'!$F$5)/1000</f>
        <v>108.36165798411633</v>
      </c>
      <c r="AR2995" s="31">
        <f>(AD2995*'Propiedades físicas'!$F$8)/1000</f>
        <v>12.949612610315327</v>
      </c>
      <c r="AS2995" s="31">
        <f>(AE2995*'Propiedades físicas'!$F$7)/1000</f>
        <v>0.50802503022761025</v>
      </c>
      <c r="AT2995" s="31">
        <f t="shared" si="1921"/>
        <v>2616.983391983465</v>
      </c>
      <c r="AU2995" s="31">
        <f t="shared" si="1922"/>
        <v>0.71293510411755212</v>
      </c>
      <c r="AV2995" s="31">
        <f t="shared" si="1926"/>
        <v>0.17488662363028487</v>
      </c>
      <c r="AW2995" s="31">
        <f t="shared" si="1926"/>
        <v>6.5628761851055775E-2</v>
      </c>
      <c r="AX2995" s="31">
        <f t="shared" si="1926"/>
        <v>4.140708661585614E-2</v>
      </c>
      <c r="AY2995" s="31">
        <f t="shared" si="1923"/>
        <v>4.9482975895007693E-3</v>
      </c>
      <c r="AZ2995" s="31">
        <f t="shared" si="1923"/>
        <v>1.9412619575035503E-4</v>
      </c>
      <c r="BA2995" s="31">
        <f t="shared" si="1924"/>
        <v>1</v>
      </c>
      <c r="BB2995" s="34">
        <f>AU2995*'Propiedades físicas'!$C$4+'Diseño reactor'!AV2995*'Propiedades físicas'!$C$5+'Diseño reactor'!AW2995*'Propiedades físicas'!$C$8+'Diseño reactor'!AX2995*'Propiedades físicas'!$C$9+'Diseño reactor'!AY2995*'Propiedades físicas'!$C$7+'Diseño reactor'!AZ2995*'Propiedades físicas'!$C$6</f>
        <v>875.28779189938211</v>
      </c>
      <c r="BC2995" s="45">
        <f>AU2995*'Propiedades físicas'!$L$4+'Diseño reactor'!AV2995*'Propiedades físicas'!$L$5+'Diseño reactor'!AW2995*'Propiedades físicas'!$L$8+AX2995*'Propiedades físicas'!$L$9+'Diseño reactor'!AY2995*'Propiedades físicas'!$L$7+'Diseño reactor'!AZ2995*'Propiedades físicas'!$L$6</f>
        <v>2.135112036792973</v>
      </c>
      <c r="BD2995" s="29">
        <f t="shared" si="1903"/>
        <v>1.1468807160555285</v>
      </c>
      <c r="BE2995" s="58">
        <f t="shared" si="1904"/>
        <v>40.918683268923424</v>
      </c>
      <c r="BF2995" s="30">
        <f>AU2995*'Propiedades físicas'!$I$4+'Diseño reactor'!AV2995*'Propiedades físicas'!$I$5+'Diseño reactor'!AW2995*'Propiedades físicas'!$I$8+'Diseño reactor'!AX2995*'Propiedades físicas'!$I$9+'Diseño reactor'!AY2995*'Propiedades físicas'!$I$7+'Diseño reactor'!AZ2995*'Propiedades físicas'!$I$6</f>
        <v>2.0010279905682181E-2</v>
      </c>
      <c r="BG2995" s="24">
        <f>AU2995*'Propiedades físicas'!$O$4+'Diseño reactor'!AV2995*'Propiedades físicas'!$O$5+'Diseño reactor'!AW2995*'Propiedades físicas'!$O$8+'Diseño reactor'!AX2995*'Propiedades físicas'!$O$9+'Diseño reactor'!AY2995*'Propiedades físicas'!$O$7+'Diseño reactor'!AZ2995*'Propiedades físicas'!$O$6</f>
        <v>0.15531301851543688</v>
      </c>
      <c r="BH2995" s="54">
        <f t="shared" si="1905"/>
        <v>41068.789955359876</v>
      </c>
      <c r="BI2995" s="34">
        <f t="shared" si="1925"/>
        <v>275.08440628222121</v>
      </c>
      <c r="BJ2995" s="27">
        <f t="shared" si="1906"/>
        <v>4799.7831665963113</v>
      </c>
      <c r="BK2995" s="34">
        <f t="shared" si="1907"/>
        <v>573.43754755665782</v>
      </c>
      <c r="BL2995" s="27">
        <f t="shared" si="1908"/>
        <v>105.83706896103097</v>
      </c>
      <c r="BM2995" s="34">
        <f t="shared" si="1909"/>
        <v>1.1054421768707483</v>
      </c>
      <c r="BN2995" s="45">
        <f t="shared" si="1910"/>
        <v>3338.7113862143901</v>
      </c>
      <c r="BO2995" s="45">
        <f t="shared" si="1911"/>
        <v>113.49646285571197</v>
      </c>
      <c r="BP2995" s="66">
        <f t="shared" si="1912"/>
        <v>6.6870006197057066</v>
      </c>
    </row>
    <row r="2996" spans="8:68">
      <c r="H2996" s="68">
        <v>2991</v>
      </c>
      <c r="I2996" s="31">
        <f>('Propiedades físicas'!$C$10*'Diseño reactor'!H2996)/1000</f>
        <v>2617.8586372650643</v>
      </c>
      <c r="J2996" s="31">
        <f t="shared" si="1889"/>
        <v>0.17418816795867689</v>
      </c>
      <c r="K2996" s="31">
        <f>(I2996*1000)/'Propiedades físicas'!$F$10</f>
        <v>17100.28784537005</v>
      </c>
      <c r="L2996" s="31">
        <f t="shared" si="1890"/>
        <v>2442.8982636242927</v>
      </c>
      <c r="M2996" s="31">
        <f t="shared" si="1891"/>
        <v>14657.389581745756</v>
      </c>
      <c r="N2996" s="31">
        <f t="shared" si="1892"/>
        <v>0.81674967021875378</v>
      </c>
      <c r="O2996" s="32">
        <f t="shared" si="1893"/>
        <v>4.9004980213125231</v>
      </c>
      <c r="P2996" s="33">
        <f t="shared" si="1894"/>
        <v>0.70961411552463338</v>
      </c>
      <c r="Q2996" s="31">
        <f t="shared" si="1895"/>
        <v>4.7774657537029697</v>
      </c>
      <c r="R2996" s="31">
        <f t="shared" si="1896"/>
        <v>9.3082255993010871E-2</v>
      </c>
      <c r="S2996" s="31">
        <f t="shared" si="1897"/>
        <v>0.12303226760955376</v>
      </c>
      <c r="T2996" s="31">
        <f t="shared" si="1898"/>
        <v>1.2209884486785737E-2</v>
      </c>
      <c r="U2996" s="31">
        <f t="shared" si="1899"/>
        <v>1.8434142143238072E-3</v>
      </c>
      <c r="V2996" s="47">
        <f t="shared" si="1913"/>
        <v>7.0272465809235541E-4</v>
      </c>
      <c r="W2996" s="31">
        <f t="shared" si="1900"/>
        <v>0.1311730614662211</v>
      </c>
      <c r="X2996" s="34">
        <f>(S2996*H2996*'Propiedades físicas'!$F$5*60*24*365)/(1000000)</f>
        <v>56954.999777277168</v>
      </c>
      <c r="Y2996" s="34">
        <f>(U2996*H2996*'Propiedades físicas'!$F$7*60*24*365)/(1000000)</f>
        <v>266.87455887245267</v>
      </c>
      <c r="Z2996" s="31">
        <f t="shared" si="1914"/>
        <v>2122.4558195341783</v>
      </c>
      <c r="AA2996" s="31">
        <f t="shared" si="1915"/>
        <v>14289.400069325582</v>
      </c>
      <c r="AB2996" s="31">
        <f t="shared" si="1915"/>
        <v>278.4090276750955</v>
      </c>
      <c r="AC2996" s="31">
        <f t="shared" si="1915"/>
        <v>367.98951242017529</v>
      </c>
      <c r="AD2996" s="31">
        <f t="shared" si="1927"/>
        <v>36.519764499976141</v>
      </c>
      <c r="AE2996" s="31">
        <f t="shared" si="1916"/>
        <v>5.513651915042507</v>
      </c>
      <c r="AF2996" s="31">
        <f t="shared" si="1917"/>
        <v>17100.28784537005</v>
      </c>
      <c r="AG2996" s="31">
        <f t="shared" si="1918"/>
        <v>0.12411813407625411</v>
      </c>
      <c r="AH2996" s="31">
        <f t="shared" si="1919"/>
        <v>0.83562336485432176</v>
      </c>
      <c r="AI2996" s="31">
        <f t="shared" si="1919"/>
        <v>1.6280955630257155E-2</v>
      </c>
      <c r="AJ2996" s="31">
        <f t="shared" si="1919"/>
        <v>2.1519492288535332E-2</v>
      </c>
      <c r="AK2996" s="31">
        <f t="shared" si="1902"/>
        <v>2.1356227936165395E-3</v>
      </c>
      <c r="AL2996" s="31">
        <f t="shared" si="1902"/>
        <v>3.2243035701503371E-4</v>
      </c>
      <c r="AM2996" s="31">
        <f t="shared" si="1920"/>
        <v>1</v>
      </c>
      <c r="AN2996" s="31">
        <f>(Z2996*'Propiedades físicas'!$F$4)/1000</f>
        <v>1866.4451985819655</v>
      </c>
      <c r="AO2996" s="31">
        <f>(AA2996*'Propiedades físicas'!$F$6)/1000</f>
        <v>457.83237822119162</v>
      </c>
      <c r="AP2996" s="31">
        <f>(AB2996*'Propiedades físicas'!$F$9)/1000</f>
        <v>171.76444962415016</v>
      </c>
      <c r="AQ2996" s="31">
        <f>(AC2996*'Propiedades físicas'!$F$5)/1000</f>
        <v>108.36187172236903</v>
      </c>
      <c r="AR2996" s="31">
        <f>(AD2996*'Propiedades físicas'!$F$8)/1000</f>
        <v>12.946986910531537</v>
      </c>
      <c r="AS2996" s="31">
        <f>(AE2996*'Propiedades físicas'!$F$7)/1000</f>
        <v>0.50775220485626449</v>
      </c>
      <c r="AT2996" s="31">
        <f t="shared" si="1921"/>
        <v>2617.8586372650639</v>
      </c>
      <c r="AU2996" s="31">
        <f t="shared" si="1922"/>
        <v>0.71296638100057341</v>
      </c>
      <c r="AV2996" s="31">
        <f t="shared" si="1926"/>
        <v>0.17488812104059961</v>
      </c>
      <c r="AW2996" s="31">
        <f t="shared" si="1926"/>
        <v>6.56125763168008E-2</v>
      </c>
      <c r="AX2996" s="31">
        <f t="shared" si="1926"/>
        <v>4.1393324368185568E-2</v>
      </c>
      <c r="AY2996" s="31">
        <f t="shared" si="1923"/>
        <v>4.9456401985317078E-3</v>
      </c>
      <c r="AZ2996" s="31">
        <f t="shared" si="1923"/>
        <v>1.9395707530897265E-4</v>
      </c>
      <c r="BA2996" s="31">
        <f t="shared" si="1924"/>
        <v>1</v>
      </c>
      <c r="BB2996" s="34">
        <f>AU2996*'Propiedades físicas'!$C$4+'Diseño reactor'!AV2996*'Propiedades físicas'!$C$5+'Diseño reactor'!AW2996*'Propiedades físicas'!$C$8+'Diseño reactor'!AX2996*'Propiedades físicas'!$C$9+'Diseño reactor'!AY2996*'Propiedades físicas'!$C$7+'Diseño reactor'!AZ2996*'Propiedades físicas'!$C$6</f>
        <v>875.28773413530382</v>
      </c>
      <c r="BC2996" s="45">
        <f>AU2996*'Propiedades físicas'!$L$4+'Diseño reactor'!AV2996*'Propiedades físicas'!$L$5+'Diseño reactor'!AW2996*'Propiedades físicas'!$L$8+AX2996*'Propiedades físicas'!$L$9+'Diseño reactor'!AY2996*'Propiedades físicas'!$L$7+'Diseño reactor'!AZ2996*'Propiedades físicas'!$L$6</f>
        <v>2.1351339623347365</v>
      </c>
      <c r="BD2996" s="29">
        <f t="shared" si="1903"/>
        <v>1.1465358715104423</v>
      </c>
      <c r="BE2996" s="58">
        <f t="shared" si="1904"/>
        <v>40.918313681086552</v>
      </c>
      <c r="BF2996" s="30">
        <f>AU2996*'Propiedades físicas'!$I$4+'Diseño reactor'!AV2996*'Propiedades físicas'!$I$5+'Diseño reactor'!AW2996*'Propiedades físicas'!$I$8+'Diseño reactor'!AX2996*'Propiedades físicas'!$I$9+'Diseño reactor'!AY2996*'Propiedades físicas'!$I$7+'Diseño reactor'!AZ2996*'Propiedades físicas'!$I$6</f>
        <v>2.0010301525972461E-2</v>
      </c>
      <c r="BG2996" s="24">
        <f>AU2996*'Propiedades físicas'!$O$4+'Diseño reactor'!AV2996*'Propiedades físicas'!$O$5+'Diseño reactor'!AW2996*'Propiedades físicas'!$O$8+'Diseño reactor'!AX2996*'Propiedades físicas'!$O$9+'Diseño reactor'!AY2996*'Propiedades físicas'!$O$7+'Diseño reactor'!AZ2996*'Propiedades físicas'!$O$6</f>
        <v>0.15531410101209708</v>
      </c>
      <c r="BH2996" s="54">
        <f t="shared" si="1905"/>
        <v>41068.742871950846</v>
      </c>
      <c r="BI2996" s="34">
        <f t="shared" si="1925"/>
        <v>275.08561106975515</v>
      </c>
      <c r="BJ2996" s="27">
        <f t="shared" si="1906"/>
        <v>4799.786505303905</v>
      </c>
      <c r="BK2996" s="34">
        <f t="shared" si="1907"/>
        <v>573.44194317020856</v>
      </c>
      <c r="BL2996" s="27">
        <f t="shared" si="1908"/>
        <v>105.83721869493374</v>
      </c>
      <c r="BM2996" s="34">
        <f t="shared" si="1909"/>
        <v>1.1054421768707483</v>
      </c>
      <c r="BN2996" s="45">
        <f t="shared" si="1910"/>
        <v>3339.9185212100256</v>
      </c>
      <c r="BO2996" s="45">
        <f t="shared" si="1911"/>
        <v>113.50114820843925</v>
      </c>
      <c r="BP2996" s="66">
        <f t="shared" si="1912"/>
        <v>6.6870001784012221</v>
      </c>
    </row>
    <row r="2997" spans="8:68">
      <c r="H2997" s="68">
        <v>2992</v>
      </c>
      <c r="I2997" s="31">
        <f>('Propiedades físicas'!$C$10*'Diseño reactor'!H2997)/1000</f>
        <v>2618.7338825466641</v>
      </c>
      <c r="J2997" s="31">
        <f t="shared" si="1889"/>
        <v>0.17412994998810247</v>
      </c>
      <c r="K2997" s="31">
        <f>(I2997*1000)/'Propiedades físicas'!$F$10</f>
        <v>17106.00509306158</v>
      </c>
      <c r="L2997" s="31">
        <f t="shared" si="1890"/>
        <v>2443.7150132945112</v>
      </c>
      <c r="M2997" s="31">
        <f t="shared" si="1891"/>
        <v>14662.290079767068</v>
      </c>
      <c r="N2997" s="31">
        <f t="shared" si="1892"/>
        <v>0.81674967021875378</v>
      </c>
      <c r="O2997" s="32">
        <f t="shared" si="1893"/>
        <v>4.9004980213125231</v>
      </c>
      <c r="P2997" s="33">
        <f t="shared" si="1894"/>
        <v>0.70964522726828838</v>
      </c>
      <c r="Q2997" s="31">
        <f t="shared" si="1895"/>
        <v>4.777506631801228</v>
      </c>
      <c r="R2997" s="31">
        <f t="shared" si="1896"/>
        <v>9.3059305109568502E-2</v>
      </c>
      <c r="S2997" s="31">
        <f t="shared" si="1897"/>
        <v>0.12299138951129593</v>
      </c>
      <c r="T2997" s="31">
        <f t="shared" si="1898"/>
        <v>1.2203329120963355E-2</v>
      </c>
      <c r="U2997" s="31">
        <f t="shared" si="1899"/>
        <v>1.8418087199335693E-3</v>
      </c>
      <c r="V2997" s="47">
        <f t="shared" si="1913"/>
        <v>7.0275546778024672E-4</v>
      </c>
      <c r="W2997" s="31">
        <f t="shared" si="1900"/>
        <v>0.13113496932515339</v>
      </c>
      <c r="X2997" s="34">
        <f>(S2997*H2997*'Propiedades físicas'!$F$5*60*24*365)/(1000000)</f>
        <v>56955.111987647324</v>
      </c>
      <c r="Y2997" s="34">
        <f>(U2997*H2997*'Propiedades físicas'!$F$7*60*24*365)/(1000000)</f>
        <v>266.73127656998781</v>
      </c>
      <c r="Z2997" s="31">
        <f t="shared" si="1914"/>
        <v>2123.258519986719</v>
      </c>
      <c r="AA2997" s="31">
        <f t="shared" si="1915"/>
        <v>14294.299842349274</v>
      </c>
      <c r="AB2997" s="31">
        <f t="shared" si="1915"/>
        <v>278.43344088782897</v>
      </c>
      <c r="AC2997" s="31">
        <f t="shared" si="1915"/>
        <v>367.9902374177974</v>
      </c>
      <c r="AD2997" s="31">
        <f t="shared" si="1927"/>
        <v>36.512360729922356</v>
      </c>
      <c r="AE2997" s="31">
        <f t="shared" si="1916"/>
        <v>5.5106916900412388</v>
      </c>
      <c r="AF2997" s="31">
        <f t="shared" si="1917"/>
        <v>17106.00509306158</v>
      </c>
      <c r="AG2997" s="31">
        <f t="shared" si="1918"/>
        <v>0.12412357581069237</v>
      </c>
      <c r="AH2997" s="31">
        <f t="shared" si="1919"/>
        <v>0.83563051481536321</v>
      </c>
      <c r="AI2997" s="31">
        <f t="shared" si="1919"/>
        <v>1.6276941306463497E-2</v>
      </c>
      <c r="AJ2997" s="31">
        <f t="shared" si="1919"/>
        <v>2.151234232749405E-2</v>
      </c>
      <c r="AK2997" s="31">
        <f t="shared" si="1902"/>
        <v>2.1344761989304122E-3</v>
      </c>
      <c r="AL2997" s="31">
        <f t="shared" si="1902"/>
        <v>3.2214954105657593E-4</v>
      </c>
      <c r="AM2997" s="31">
        <f t="shared" si="1920"/>
        <v>1</v>
      </c>
      <c r="AN2997" s="31">
        <f>(Z2997*'Propiedades físicas'!$F$4)/1000</f>
        <v>1867.1510773059208</v>
      </c>
      <c r="AO2997" s="31">
        <f>(AA2997*'Propiedades físicas'!$F$6)/1000</f>
        <v>457.98936694887072</v>
      </c>
      <c r="AP2997" s="31">
        <f>(AB2997*'Propiedades físicas'!$F$9)/1000</f>
        <v>171.77951135574608</v>
      </c>
      <c r="AQ2997" s="31">
        <f>(AC2997*'Propiedades físicas'!$F$5)/1000</f>
        <v>108.3620852124188</v>
      </c>
      <c r="AR2997" s="31">
        <f>(AD2997*'Propiedades físicas'!$F$8)/1000</f>
        <v>12.94436212597207</v>
      </c>
      <c r="AS2997" s="31">
        <f>(AE2997*'Propiedades físicas'!$F$7)/1000</f>
        <v>0.50747959773589768</v>
      </c>
      <c r="AT2997" s="31">
        <f t="shared" si="1921"/>
        <v>2618.7338825466641</v>
      </c>
      <c r="AU2997" s="31">
        <f t="shared" si="1922"/>
        <v>0.71299763971822727</v>
      </c>
      <c r="AV2997" s="31">
        <f t="shared" si="1926"/>
        <v>0.17488961746028414</v>
      </c>
      <c r="AW2997" s="31">
        <f t="shared" si="1926"/>
        <v>6.5596398511747242E-2</v>
      </c>
      <c r="AX2997" s="31">
        <f t="shared" si="1926"/>
        <v>4.1379571225098652E-2</v>
      </c>
      <c r="AY2997" s="31">
        <f t="shared" si="1923"/>
        <v>4.9429849333846587E-3</v>
      </c>
      <c r="AZ2997" s="31">
        <f t="shared" si="1923"/>
        <v>1.9378815125818907E-4</v>
      </c>
      <c r="BA2997" s="31">
        <f t="shared" si="1924"/>
        <v>1.0000000000000002</v>
      </c>
      <c r="BB2997" s="34">
        <f>AU2997*'Propiedades físicas'!$C$4+'Diseño reactor'!AV2997*'Propiedades físicas'!$C$5+'Diseño reactor'!AW2997*'Propiedades físicas'!$C$8+'Diseño reactor'!AX2997*'Propiedades físicas'!$C$9+'Diseño reactor'!AY2997*'Propiedades físicas'!$C$7+'Diseño reactor'!AZ2997*'Propiedades físicas'!$C$6</f>
        <v>875.28767643741128</v>
      </c>
      <c r="BC2997" s="45">
        <f>AU2997*'Propiedades físicas'!$L$4+'Diseño reactor'!AV2997*'Propiedades físicas'!$L$5+'Diseño reactor'!AW2997*'Propiedades físicas'!$L$8+AX2997*'Propiedades físicas'!$L$9+'Diseño reactor'!AY2997*'Propiedades físicas'!$L$7+'Diseño reactor'!AZ2997*'Propiedades físicas'!$L$6</f>
        <v>2.1351558746863342</v>
      </c>
      <c r="BD2997" s="29">
        <f t="shared" si="1903"/>
        <v>1.1461912344826031</v>
      </c>
      <c r="BE2997" s="58">
        <f t="shared" si="1904"/>
        <v>40.917944317764949</v>
      </c>
      <c r="BF2997" s="30">
        <f>AU2997*'Propiedades físicas'!$I$4+'Diseño reactor'!AV2997*'Propiedades físicas'!$I$5+'Diseño reactor'!AW2997*'Propiedades físicas'!$I$8+'Diseño reactor'!AX2997*'Propiedades físicas'!$I$9+'Diseño reactor'!AY2997*'Propiedades físicas'!$I$7+'Diseño reactor'!AZ2997*'Propiedades físicas'!$I$6</f>
        <v>2.0010323115726827E-2</v>
      </c>
      <c r="BG2997" s="24">
        <f>AU2997*'Propiedades físicas'!$O$4+'Diseño reactor'!AV2997*'Propiedades físicas'!$O$5+'Diseño reactor'!AW2997*'Propiedades físicas'!$O$8+'Diseño reactor'!AX2997*'Propiedades físicas'!$O$9+'Diseño reactor'!AY2997*'Propiedades físicas'!$O$7+'Diseño reactor'!AZ2997*'Propiedades físicas'!$O$6</f>
        <v>0.15531518287541574</v>
      </c>
      <c r="BH2997" s="54">
        <f t="shared" si="1905"/>
        <v>41068.69585442017</v>
      </c>
      <c r="BI2997" s="34">
        <f t="shared" si="1925"/>
        <v>275.08681484917912</v>
      </c>
      <c r="BJ2997" s="27">
        <f t="shared" si="1906"/>
        <v>4799.7898432485672</v>
      </c>
      <c r="BK2997" s="34">
        <f t="shared" si="1907"/>
        <v>573.44633635978016</v>
      </c>
      <c r="BL2997" s="27">
        <f t="shared" si="1908"/>
        <v>105.83736834439485</v>
      </c>
      <c r="BM2997" s="34">
        <f t="shared" si="1909"/>
        <v>1.1054421768707483</v>
      </c>
      <c r="BN2997" s="45">
        <f t="shared" si="1910"/>
        <v>3341.1256647377595</v>
      </c>
      <c r="BO2997" s="45">
        <f t="shared" si="1911"/>
        <v>113.50583084019988</v>
      </c>
      <c r="BP2997" s="66">
        <f t="shared" si="1912"/>
        <v>6.686999737602382</v>
      </c>
    </row>
    <row r="2998" spans="8:68">
      <c r="H2998" s="68">
        <v>2993</v>
      </c>
      <c r="I2998" s="31">
        <f>('Propiedades físicas'!$C$10*'Diseño reactor'!H2998)/1000</f>
        <v>2619.6091278282643</v>
      </c>
      <c r="J2998" s="31">
        <f t="shared" si="1889"/>
        <v>0.17407177092028148</v>
      </c>
      <c r="K2998" s="31">
        <f>(I2998*1000)/'Propiedades físicas'!$F$10</f>
        <v>17111.722340753113</v>
      </c>
      <c r="L2998" s="31">
        <f t="shared" si="1890"/>
        <v>2444.5317629647302</v>
      </c>
      <c r="M2998" s="31">
        <f t="shared" si="1891"/>
        <v>14667.190577788382</v>
      </c>
      <c r="N2998" s="31">
        <f t="shared" si="1892"/>
        <v>0.81674967021875378</v>
      </c>
      <c r="O2998" s="32">
        <f t="shared" si="1893"/>
        <v>4.9004980213125231</v>
      </c>
      <c r="P2998" s="33">
        <f t="shared" si="1894"/>
        <v>0.70967632094773325</v>
      </c>
      <c r="Q2998" s="31">
        <f t="shared" si="1895"/>
        <v>4.7775474828648923</v>
      </c>
      <c r="R2998" s="31">
        <f t="shared" si="1896"/>
        <v>9.3036365183786982E-2</v>
      </c>
      <c r="S2998" s="31">
        <f t="shared" si="1897"/>
        <v>0.122950538447632</v>
      </c>
      <c r="T2998" s="31">
        <f t="shared" si="1898"/>
        <v>1.2196778997855923E-2</v>
      </c>
      <c r="U2998" s="31">
        <f t="shared" si="1899"/>
        <v>1.8402050893777217E-3</v>
      </c>
      <c r="V2998" s="47">
        <f t="shared" si="1913"/>
        <v>7.0278625957930863E-4</v>
      </c>
      <c r="W2998" s="31">
        <f t="shared" si="1900"/>
        <v>0.1310968993012788</v>
      </c>
      <c r="X2998" s="34">
        <f>(S2998*H2998*'Propiedades físicas'!$F$5*60*24*365)/(1000000)</f>
        <v>56955.224067751347</v>
      </c>
      <c r="Y2998" s="34">
        <f>(U2998*H2998*'Propiedades físicas'!$F$7*60*24*365)/(1000000)</f>
        <v>266.58810885888062</v>
      </c>
      <c r="Z2998" s="31">
        <f t="shared" si="1914"/>
        <v>2124.0612285965658</v>
      </c>
      <c r="AA2998" s="31">
        <f t="shared" si="1915"/>
        <v>14299.199616214622</v>
      </c>
      <c r="AB2998" s="31">
        <f t="shared" si="1915"/>
        <v>278.45784099507443</v>
      </c>
      <c r="AC2998" s="31">
        <f t="shared" si="1915"/>
        <v>367.99096157376255</v>
      </c>
      <c r="AD2998" s="31">
        <f t="shared" si="1927"/>
        <v>36.504959540582774</v>
      </c>
      <c r="AE2998" s="31">
        <f t="shared" si="1916"/>
        <v>5.5077338325075207</v>
      </c>
      <c r="AF2998" s="31">
        <f t="shared" si="1917"/>
        <v>17111.722340753116</v>
      </c>
      <c r="AG2998" s="31">
        <f t="shared" si="1918"/>
        <v>0.12412901438553159</v>
      </c>
      <c r="AH2998" s="31">
        <f t="shared" si="1919"/>
        <v>0.83563766004780149</v>
      </c>
      <c r="AI2998" s="31">
        <f t="shared" si="1919"/>
        <v>1.6272928899267017E-2</v>
      </c>
      <c r="AJ2998" s="31">
        <f t="shared" si="1919"/>
        <v>2.1505197095055637E-2</v>
      </c>
      <c r="AK2998" s="31">
        <f t="shared" si="1902"/>
        <v>2.1333305212440775E-3</v>
      </c>
      <c r="AL2998" s="31">
        <f t="shared" si="1902"/>
        <v>3.2186905110015451E-4</v>
      </c>
      <c r="AM2998" s="31">
        <f t="shared" si="1920"/>
        <v>1</v>
      </c>
      <c r="AN2998" s="31">
        <f>(Z2998*'Propiedades físicas'!$F$4)/1000</f>
        <v>1867.8569632032481</v>
      </c>
      <c r="AO2998" s="31">
        <f>(AA2998*'Propiedades físicas'!$F$6)/1000</f>
        <v>458.14635570351652</v>
      </c>
      <c r="AP2998" s="31">
        <f>(AB2998*'Propiedades físicas'!$F$9)/1000</f>
        <v>171.79456500191117</v>
      </c>
      <c r="AQ2998" s="31">
        <f>(AC2998*'Propiedades físicas'!$F$5)/1000</f>
        <v>108.36229845462587</v>
      </c>
      <c r="AR2998" s="31">
        <f>(AD2998*'Propiedades físicas'!$F$8)/1000</f>
        <v>12.941738256327401</v>
      </c>
      <c r="AS2998" s="31">
        <f>(AE2998*'Propiedades físicas'!$F$7)/1000</f>
        <v>0.50720720863561752</v>
      </c>
      <c r="AT2998" s="31">
        <f t="shared" si="1921"/>
        <v>2619.6091278282643</v>
      </c>
      <c r="AU2998" s="31">
        <f t="shared" si="1922"/>
        <v>0.71302888028633438</v>
      </c>
      <c r="AV2998" s="31">
        <f t="shared" si="1926"/>
        <v>0.1748911128903165</v>
      </c>
      <c r="AW2998" s="31">
        <f t="shared" si="1926"/>
        <v>6.5580228430618615E-2</v>
      </c>
      <c r="AX2998" s="31">
        <f t="shared" si="1926"/>
        <v>4.1365827177607034E-2</v>
      </c>
      <c r="AY2998" s="31">
        <f t="shared" si="1923"/>
        <v>4.9403317918106718E-3</v>
      </c>
      <c r="AZ2998" s="31">
        <f t="shared" si="1923"/>
        <v>1.9361942331301454E-4</v>
      </c>
      <c r="BA2998" s="31">
        <f t="shared" si="1924"/>
        <v>1.0000000000000002</v>
      </c>
      <c r="BB2998" s="34">
        <f>AU2998*'Propiedades físicas'!$C$4+'Diseño reactor'!AV2998*'Propiedades físicas'!$C$5+'Diseño reactor'!AW2998*'Propiedades físicas'!$C$8+'Diseño reactor'!AX2998*'Propiedades físicas'!$C$9+'Diseño reactor'!AY2998*'Propiedades físicas'!$C$7+'Diseño reactor'!AZ2998*'Propiedades físicas'!$C$6</f>
        <v>875.28761880561342</v>
      </c>
      <c r="BC2998" s="45">
        <f>AU2998*'Propiedades físicas'!$L$4+'Diseño reactor'!AV2998*'Propiedades físicas'!$L$5+'Diseño reactor'!AW2998*'Propiedades físicas'!$L$8+AX2998*'Propiedades físicas'!$L$9+'Diseño reactor'!AY2998*'Propiedades físicas'!$L$7+'Diseño reactor'!AZ2998*'Propiedades físicas'!$L$6</f>
        <v>2.1351777738596134</v>
      </c>
      <c r="BD2998" s="29">
        <f t="shared" si="1903"/>
        <v>1.145846804784598</v>
      </c>
      <c r="BE2998" s="58">
        <f t="shared" si="1904"/>
        <v>40.917575178753751</v>
      </c>
      <c r="BF2998" s="30">
        <f>AU2998*'Propiedades físicas'!$I$4+'Diseño reactor'!AV2998*'Propiedades físicas'!$I$5+'Diseño reactor'!AW2998*'Propiedades físicas'!$I$8+'Diseño reactor'!AX2998*'Propiedades físicas'!$I$9+'Diseño reactor'!AY2998*'Propiedades físicas'!$I$7+'Diseño reactor'!AZ2998*'Propiedades físicas'!$I$6</f>
        <v>2.0010344674989154E-2</v>
      </c>
      <c r="BG2998" s="24">
        <f>AU2998*'Propiedades físicas'!$O$4+'Diseño reactor'!AV2998*'Propiedades físicas'!$O$5+'Diseño reactor'!AW2998*'Propiedades físicas'!$O$8+'Diseño reactor'!AX2998*'Propiedades físicas'!$O$9+'Diseño reactor'!AY2998*'Propiedades físicas'!$O$7+'Diseño reactor'!AZ2998*'Propiedades físicas'!$O$6</f>
        <v>0.15531626410594238</v>
      </c>
      <c r="BH2998" s="54">
        <f t="shared" si="1905"/>
        <v>41068.6489026731</v>
      </c>
      <c r="BI2998" s="34">
        <f t="shared" si="1925"/>
        <v>275.08801762166672</v>
      </c>
      <c r="BJ2998" s="27">
        <f t="shared" si="1906"/>
        <v>4799.7931804298232</v>
      </c>
      <c r="BK2998" s="34">
        <f t="shared" si="1907"/>
        <v>573.45072712733804</v>
      </c>
      <c r="BL2998" s="27">
        <f t="shared" si="1908"/>
        <v>105.83751790948438</v>
      </c>
      <c r="BM2998" s="34">
        <f t="shared" si="1909"/>
        <v>1.1054421768707483</v>
      </c>
      <c r="BN2998" s="45">
        <f t="shared" si="1910"/>
        <v>3342.3328167899858</v>
      </c>
      <c r="BO2998" s="45">
        <f t="shared" si="1911"/>
        <v>113.51051075336339</v>
      </c>
      <c r="BP2998" s="66">
        <f t="shared" si="1912"/>
        <v>6.6869992973084909</v>
      </c>
    </row>
    <row r="2999" spans="8:68">
      <c r="H2999" s="68">
        <v>2994</v>
      </c>
      <c r="I2999" s="31">
        <f>('Propiedades físicas'!$C$10*'Diseño reactor'!H2999)/1000</f>
        <v>2620.484373109864</v>
      </c>
      <c r="J2999" s="31">
        <f t="shared" si="1889"/>
        <v>0.1740136307162333</v>
      </c>
      <c r="K2999" s="31">
        <f>(I2999*1000)/'Propiedades físicas'!$F$10</f>
        <v>17117.439588444646</v>
      </c>
      <c r="L2999" s="31">
        <f t="shared" si="1890"/>
        <v>2445.3485126349492</v>
      </c>
      <c r="M2999" s="31">
        <f t="shared" si="1891"/>
        <v>14672.091075809696</v>
      </c>
      <c r="N2999" s="31">
        <f t="shared" si="1892"/>
        <v>0.81674967021875389</v>
      </c>
      <c r="O2999" s="32">
        <f t="shared" si="1893"/>
        <v>4.900498021312524</v>
      </c>
      <c r="P2999" s="33">
        <f t="shared" si="1894"/>
        <v>0.70970739657869619</v>
      </c>
      <c r="Q2999" s="31">
        <f t="shared" si="1895"/>
        <v>4.7775883069206442</v>
      </c>
      <c r="R2999" s="31">
        <f t="shared" si="1896"/>
        <v>9.3013436208187E-2</v>
      </c>
      <c r="S2999" s="31">
        <f t="shared" si="1897"/>
        <v>0.12290971439188104</v>
      </c>
      <c r="T2999" s="31">
        <f t="shared" si="1898"/>
        <v>1.2190234111918469E-2</v>
      </c>
      <c r="U2999" s="31">
        <f t="shared" si="1899"/>
        <v>1.8386033199523707E-3</v>
      </c>
      <c r="V2999" s="47">
        <f t="shared" si="1913"/>
        <v>7.0281703350511665E-4</v>
      </c>
      <c r="W2999" s="31">
        <f t="shared" si="1900"/>
        <v>0.13105885137534026</v>
      </c>
      <c r="X2999" s="34">
        <f>(S2999*H2999*'Propiedades físicas'!$F$5*60*24*365)/(1000000)</f>
        <v>56955.336017778245</v>
      </c>
      <c r="Y2999" s="34">
        <f>(U2999*H2999*'Propiedades físicas'!$F$7*60*24*365)/(1000000)</f>
        <v>266.44505561793329</v>
      </c>
      <c r="Z2999" s="31">
        <f t="shared" si="1914"/>
        <v>2124.8639453566166</v>
      </c>
      <c r="AA2999" s="31">
        <f t="shared" si="1915"/>
        <v>14304.099390920408</v>
      </c>
      <c r="AB2999" s="31">
        <f t="shared" si="1915"/>
        <v>278.4822280073119</v>
      </c>
      <c r="AC2999" s="31">
        <f t="shared" si="1915"/>
        <v>367.99168488929183</v>
      </c>
      <c r="AD2999" s="31">
        <f t="shared" si="1927"/>
        <v>36.497560931083896</v>
      </c>
      <c r="AE2999" s="31">
        <f t="shared" si="1916"/>
        <v>5.5047783399373982</v>
      </c>
      <c r="AF2999" s="31">
        <f t="shared" si="1917"/>
        <v>17117.439588444653</v>
      </c>
      <c r="AG2999" s="31">
        <f t="shared" si="1918"/>
        <v>0.12413444980352278</v>
      </c>
      <c r="AH2999" s="31">
        <f t="shared" si="1919"/>
        <v>0.83564480055630364</v>
      </c>
      <c r="AI2999" s="31">
        <f t="shared" si="1919"/>
        <v>1.6268918407359528E-2</v>
      </c>
      <c r="AJ2999" s="31">
        <f t="shared" si="1919"/>
        <v>2.1498056586553363E-2</v>
      </c>
      <c r="AK2999" s="31">
        <f t="shared" si="1902"/>
        <v>2.1321857595876688E-3</v>
      </c>
      <c r="AL2999" s="31">
        <f t="shared" si="1902"/>
        <v>3.2158888667283334E-4</v>
      </c>
      <c r="AM2999" s="31">
        <f t="shared" si="1920"/>
        <v>0.99999999999999978</v>
      </c>
      <c r="AN2999" s="31">
        <f>(Z2999*'Propiedades físicas'!$F$4)/1000</f>
        <v>1868.5628562677014</v>
      </c>
      <c r="AO2999" s="31">
        <f>(AA2999*'Propiedades físicas'!$F$6)/1000</f>
        <v>458.30334448508989</v>
      </c>
      <c r="AP2999" s="31">
        <f>(AB2999*'Propiedades físicas'!$F$9)/1000</f>
        <v>171.80961056911107</v>
      </c>
      <c r="AQ2999" s="31">
        <f>(AC2999*'Propiedades físicas'!$F$5)/1000</f>
        <v>108.36251144934978</v>
      </c>
      <c r="AR2999" s="31">
        <f>(AD2999*'Propiedades físicas'!$F$8)/1000</f>
        <v>12.939115301287858</v>
      </c>
      <c r="AS2999" s="31">
        <f>(AE2999*'Propiedades físicas'!$F$7)/1000</f>
        <v>0.50693503732483502</v>
      </c>
      <c r="AT2999" s="31">
        <f t="shared" si="1921"/>
        <v>2620.4843731098649</v>
      </c>
      <c r="AU2999" s="31">
        <f t="shared" si="1922"/>
        <v>0.71306010272069698</v>
      </c>
      <c r="AV2999" s="31">
        <f t="shared" si="1926"/>
        <v>0.17489260733167339</v>
      </c>
      <c r="AW2999" s="31">
        <f t="shared" si="1926"/>
        <v>6.5564066068142843E-2</v>
      </c>
      <c r="AX2999" s="31">
        <f t="shared" si="1926"/>
        <v>4.1352092216734103E-2</v>
      </c>
      <c r="AY2999" s="31">
        <f t="shared" si="1923"/>
        <v>4.9376807715637459E-3</v>
      </c>
      <c r="AZ2999" s="31">
        <f t="shared" si="1923"/>
        <v>1.934508911889556E-4</v>
      </c>
      <c r="BA2999" s="31">
        <f t="shared" si="1924"/>
        <v>0.99999999999999989</v>
      </c>
      <c r="BB2999" s="34">
        <f>AU2999*'Propiedades físicas'!$C$4+'Diseño reactor'!AV2999*'Propiedades físicas'!$C$5+'Diseño reactor'!AW2999*'Propiedades físicas'!$C$8+'Diseño reactor'!AX2999*'Propiedades físicas'!$C$9+'Diseño reactor'!AY2999*'Propiedades físicas'!$C$7+'Diseño reactor'!AZ2999*'Propiedades físicas'!$C$6</f>
        <v>875.28756123981839</v>
      </c>
      <c r="BC2999" s="45">
        <f>AU2999*'Propiedades físicas'!$L$4+'Diseño reactor'!AV2999*'Propiedades físicas'!$L$5+'Diseño reactor'!AW2999*'Propiedades físicas'!$L$8+AX2999*'Propiedades físicas'!$L$9+'Diseño reactor'!AY2999*'Propiedades físicas'!$L$7+'Diseño reactor'!AZ2999*'Propiedades físicas'!$L$6</f>
        <v>2.1351996598664065</v>
      </c>
      <c r="BD2999" s="29">
        <f t="shared" si="1903"/>
        <v>1.1455025822292435</v>
      </c>
      <c r="BE2999" s="58">
        <f t="shared" si="1904"/>
        <v>40.917206263848328</v>
      </c>
      <c r="BF2999" s="30">
        <f>AU2999*'Propiedades físicas'!$I$4+'Diseño reactor'!AV2999*'Propiedades físicas'!$I$5+'Diseño reactor'!AW2999*'Propiedades físicas'!$I$8+'Diseño reactor'!AX2999*'Propiedades físicas'!$I$9+'Diseño reactor'!AY2999*'Propiedades físicas'!$I$7+'Diseño reactor'!AZ2999*'Propiedades físicas'!$I$6</f>
        <v>2.001036620380325E-2</v>
      </c>
      <c r="BG2999" s="24">
        <f>AU2999*'Propiedades físicas'!$O$4+'Diseño reactor'!AV2999*'Propiedades físicas'!$O$5+'Diseño reactor'!AW2999*'Propiedades físicas'!$O$8+'Diseño reactor'!AX2999*'Propiedades físicas'!$O$9+'Diseño reactor'!AY2999*'Propiedades físicas'!$O$7+'Diseño reactor'!AZ2999*'Propiedades físicas'!$O$6</f>
        <v>0.15531734470422562</v>
      </c>
      <c r="BH2999" s="54">
        <f t="shared" si="1905"/>
        <v>41068.602016614983</v>
      </c>
      <c r="BI2999" s="34">
        <f t="shared" si="1925"/>
        <v>275.08921938839012</v>
      </c>
      <c r="BJ2999" s="27">
        <f t="shared" si="1906"/>
        <v>4799.7965168472301</v>
      </c>
      <c r="BK2999" s="34">
        <f t="shared" si="1907"/>
        <v>573.45511547484818</v>
      </c>
      <c r="BL2999" s="27">
        <f t="shared" si="1908"/>
        <v>105.83766739027241</v>
      </c>
      <c r="BM2999" s="34">
        <f t="shared" si="1909"/>
        <v>1.1054421768707483</v>
      </c>
      <c r="BN2999" s="45">
        <f t="shared" si="1910"/>
        <v>3343.5399773590962</v>
      </c>
      <c r="BO2999" s="45">
        <f t="shared" si="1911"/>
        <v>113.51518795029659</v>
      </c>
      <c r="BP2999" s="66">
        <f t="shared" si="1912"/>
        <v>6.6869988575188462</v>
      </c>
    </row>
    <row r="3000" spans="8:68">
      <c r="H3000" s="68">
        <v>2995</v>
      </c>
      <c r="I3000" s="31">
        <f>('Propiedades físicas'!$C$10*'Diseño reactor'!H3000)/1000</f>
        <v>2621.3596183914638</v>
      </c>
      <c r="J3000" s="31">
        <f t="shared" si="1889"/>
        <v>0.17395552933702924</v>
      </c>
      <c r="K3000" s="31">
        <f>(I3000*1000)/'Propiedades físicas'!$F$10</f>
        <v>17123.156836136175</v>
      </c>
      <c r="L3000" s="31">
        <f t="shared" si="1890"/>
        <v>2446.1652623051677</v>
      </c>
      <c r="M3000" s="31">
        <f t="shared" si="1891"/>
        <v>14676.991573831006</v>
      </c>
      <c r="N3000" s="31">
        <f t="shared" si="1892"/>
        <v>0.81674967021875389</v>
      </c>
      <c r="O3000" s="32">
        <f t="shared" si="1893"/>
        <v>4.9004980213125231</v>
      </c>
      <c r="P3000" s="33">
        <f t="shared" si="1894"/>
        <v>0.70973845417688686</v>
      </c>
      <c r="Q3000" s="31">
        <f t="shared" si="1895"/>
        <v>4.7776291039951264</v>
      </c>
      <c r="R3000" s="31">
        <f t="shared" si="1896"/>
        <v>9.2990518175295467E-2</v>
      </c>
      <c r="S3000" s="31">
        <f t="shared" si="1897"/>
        <v>0.12286891731739701</v>
      </c>
      <c r="T3000" s="31">
        <f t="shared" si="1898"/>
        <v>1.2183694457613286E-2</v>
      </c>
      <c r="U3000" s="31">
        <f t="shared" si="1899"/>
        <v>1.837003408958326E-3</v>
      </c>
      <c r="V3000" s="47">
        <f t="shared" si="1913"/>
        <v>7.0284778957322781E-4</v>
      </c>
      <c r="W3000" s="31">
        <f t="shared" si="1900"/>
        <v>0.13102082552810307</v>
      </c>
      <c r="X3000" s="34">
        <f>(S3000*H3000*'Propiedades físicas'!$F$5*60*24*365)/(1000000)</f>
        <v>56955.447837916625</v>
      </c>
      <c r="Y3000" s="34">
        <f>(U3000*H3000*'Propiedades físicas'!$F$7*60*24*365)/(1000000)</f>
        <v>266.30211672610642</v>
      </c>
      <c r="Z3000" s="31">
        <f t="shared" si="1914"/>
        <v>2125.6666702597763</v>
      </c>
      <c r="AA3000" s="31">
        <f t="shared" si="1915"/>
        <v>14308.999166465404</v>
      </c>
      <c r="AB3000" s="31">
        <f t="shared" si="1915"/>
        <v>278.50660193500994</v>
      </c>
      <c r="AC3000" s="31">
        <f t="shared" si="1915"/>
        <v>367.99240736560404</v>
      </c>
      <c r="AD3000" s="31">
        <f t="shared" si="1927"/>
        <v>36.49016490055179</v>
      </c>
      <c r="AE3000" s="31">
        <f t="shared" si="1916"/>
        <v>5.5018252098301863</v>
      </c>
      <c r="AF3000" s="31">
        <f t="shared" si="1917"/>
        <v>17123.156836136175</v>
      </c>
      <c r="AG3000" s="31">
        <f t="shared" si="1918"/>
        <v>0.12413988206741386</v>
      </c>
      <c r="AH3000" s="31">
        <f t="shared" si="1919"/>
        <v>0.83565193634553059</v>
      </c>
      <c r="AI3000" s="31">
        <f t="shared" si="1919"/>
        <v>1.6264909829433922E-2</v>
      </c>
      <c r="AJ3000" s="31">
        <f t="shared" si="1919"/>
        <v>2.1490920797326597E-2</v>
      </c>
      <c r="AK3000" s="31">
        <f t="shared" si="1902"/>
        <v>2.1310419129925906E-3</v>
      </c>
      <c r="AL3000" s="31">
        <f t="shared" si="1902"/>
        <v>3.2130904730249892E-4</v>
      </c>
      <c r="AM3000" s="31">
        <f t="shared" si="1920"/>
        <v>1.0000000000000002</v>
      </c>
      <c r="AN3000" s="31">
        <f>(Z3000*'Propiedades físicas'!$F$4)/1000</f>
        <v>1869.268756493042</v>
      </c>
      <c r="AO3000" s="31">
        <f>(AA3000*'Propiedades físicas'!$F$6)/1000</f>
        <v>458.46033329355151</v>
      </c>
      <c r="AP3000" s="31">
        <f>(AB3000*'Propiedades físicas'!$F$9)/1000</f>
        <v>171.82464806380437</v>
      </c>
      <c r="AQ3000" s="31">
        <f>(AC3000*'Propiedades físicas'!$F$5)/1000</f>
        <v>108.36272419694943</v>
      </c>
      <c r="AR3000" s="31">
        <f>(AD3000*'Propiedades físicas'!$F$8)/1000</f>
        <v>12.936493260543616</v>
      </c>
      <c r="AS3000" s="31">
        <f>(AE3000*'Propiedades físicas'!$F$7)/1000</f>
        <v>0.50666308357326184</v>
      </c>
      <c r="AT3000" s="31">
        <f t="shared" si="1921"/>
        <v>2621.3596183914642</v>
      </c>
      <c r="AU3000" s="31">
        <f t="shared" si="1922"/>
        <v>0.71309130703709966</v>
      </c>
      <c r="AV3000" s="31">
        <f t="shared" si="1926"/>
        <v>0.17489410078533021</v>
      </c>
      <c r="AW3000" s="31">
        <f t="shared" si="1926"/>
        <v>6.5547911419052279E-2</v>
      </c>
      <c r="AX3000" s="31">
        <f t="shared" si="1926"/>
        <v>4.1338366333515002E-2</v>
      </c>
      <c r="AY3000" s="31">
        <f t="shared" si="1923"/>
        <v>4.9350318704008229E-3</v>
      </c>
      <c r="AZ3000" s="31">
        <f t="shared" si="1923"/>
        <v>1.9328255460201364E-4</v>
      </c>
      <c r="BA3000" s="31">
        <f t="shared" si="1924"/>
        <v>0.99999999999999989</v>
      </c>
      <c r="BB3000" s="34">
        <f>AU3000*'Propiedades físicas'!$C$4+'Diseño reactor'!AV3000*'Propiedades físicas'!$C$5+'Diseño reactor'!AW3000*'Propiedades físicas'!$C$8+'Diseño reactor'!AX3000*'Propiedades físicas'!$C$9+'Diseño reactor'!AY3000*'Propiedades físicas'!$C$7+'Diseño reactor'!AZ3000*'Propiedades físicas'!$C$6</f>
        <v>875.28750373993557</v>
      </c>
      <c r="BC3000" s="45">
        <f>AU3000*'Propiedades físicas'!$L$4+'Diseño reactor'!AV3000*'Propiedades físicas'!$L$5+'Diseño reactor'!AW3000*'Propiedades físicas'!$L$8+AX3000*'Propiedades físicas'!$L$9+'Diseño reactor'!AY3000*'Propiedades físicas'!$L$7+'Diseño reactor'!AZ3000*'Propiedades físicas'!$L$6</f>
        <v>2.1352215327185351</v>
      </c>
      <c r="BD3000" s="29">
        <f t="shared" si="1903"/>
        <v>1.1451585666295758</v>
      </c>
      <c r="BE3000" s="58">
        <f t="shared" si="1904"/>
        <v>40.916837572844308</v>
      </c>
      <c r="BF3000" s="30">
        <f>AU3000*'Propiedades físicas'!$I$4+'Diseño reactor'!AV3000*'Propiedades físicas'!$I$5+'Diseño reactor'!AW3000*'Propiedades físicas'!$I$8+'Diseño reactor'!AX3000*'Propiedades físicas'!$I$9+'Diseño reactor'!AY3000*'Propiedades físicas'!$I$7+'Diseño reactor'!AZ3000*'Propiedades físicas'!$I$6</f>
        <v>2.0010387702212862E-2</v>
      </c>
      <c r="BG3000" s="24">
        <f>AU3000*'Propiedades físicas'!$O$4+'Diseño reactor'!AV3000*'Propiedades físicas'!$O$5+'Diseño reactor'!AW3000*'Propiedades físicas'!$O$8+'Diseño reactor'!AX3000*'Propiedades físicas'!$O$9+'Diseño reactor'!AY3000*'Propiedades físicas'!$O$7+'Diseño reactor'!AZ3000*'Propiedades físicas'!$O$6</f>
        <v>0.15531842467081372</v>
      </c>
      <c r="BH3000" s="54">
        <f t="shared" si="1905"/>
        <v>41068.555196151363</v>
      </c>
      <c r="BI3000" s="34">
        <f t="shared" si="1925"/>
        <v>275.09042015052023</v>
      </c>
      <c r="BJ3000" s="27">
        <f t="shared" si="1906"/>
        <v>4799.7998525003204</v>
      </c>
      <c r="BK3000" s="34">
        <f t="shared" si="1907"/>
        <v>573.45950140427215</v>
      </c>
      <c r="BL3000" s="27">
        <f t="shared" si="1908"/>
        <v>105.83781678682891</v>
      </c>
      <c r="BM3000" s="34">
        <f t="shared" si="1909"/>
        <v>1.1054421768707483</v>
      </c>
      <c r="BN3000" s="45">
        <f t="shared" si="1910"/>
        <v>3344.7471464375085</v>
      </c>
      <c r="BO3000" s="45">
        <f t="shared" si="1911"/>
        <v>113.51986243336339</v>
      </c>
      <c r="BP3000" s="66">
        <f t="shared" si="1912"/>
        <v>6.686998418232756</v>
      </c>
    </row>
    <row r="3001" spans="8:68">
      <c r="H3001" s="68">
        <v>2996</v>
      </c>
      <c r="I3001" s="31">
        <f>('Propiedades físicas'!$C$10*'Diseño reactor'!H3001)/1000</f>
        <v>2622.2348636730635</v>
      </c>
      <c r="J3001" s="31">
        <f t="shared" si="1889"/>
        <v>0.17389746674379256</v>
      </c>
      <c r="K3001" s="31">
        <f>(I3001*1000)/'Propiedades físicas'!$F$10</f>
        <v>17128.874083827704</v>
      </c>
      <c r="L3001" s="31">
        <f t="shared" si="1890"/>
        <v>2446.9820119753863</v>
      </c>
      <c r="M3001" s="31">
        <f t="shared" si="1891"/>
        <v>14681.892071852317</v>
      </c>
      <c r="N3001" s="31">
        <f t="shared" si="1892"/>
        <v>0.81674967021875378</v>
      </c>
      <c r="O3001" s="32">
        <f t="shared" si="1893"/>
        <v>4.9004980213125222</v>
      </c>
      <c r="P3001" s="33">
        <f t="shared" si="1894"/>
        <v>0.70976949375799714</v>
      </c>
      <c r="Q3001" s="31">
        <f t="shared" si="1895"/>
        <v>4.777669874114955</v>
      </c>
      <c r="R3001" s="31">
        <f t="shared" si="1896"/>
        <v>9.2967611077645645E-2</v>
      </c>
      <c r="S3001" s="31">
        <f t="shared" si="1897"/>
        <v>0.12282814719756872</v>
      </c>
      <c r="T3001" s="31">
        <f t="shared" si="1898"/>
        <v>1.2177160029409899E-2</v>
      </c>
      <c r="U3001" s="31">
        <f t="shared" si="1899"/>
        <v>1.835405353701094E-3</v>
      </c>
      <c r="V3001" s="47">
        <f t="shared" si="1913"/>
        <v>7.0287852779918163E-4</v>
      </c>
      <c r="W3001" s="31">
        <f t="shared" si="1900"/>
        <v>0.13098282174035486</v>
      </c>
      <c r="X3001" s="34">
        <f>(S3001*H3001*'Propiedades físicas'!$F$5*60*24*365)/(1000000)</f>
        <v>56955.559528354803</v>
      </c>
      <c r="Y3001" s="34">
        <f>(U3001*H3001*'Propiedades físicas'!$F$7*60*24*365)/(1000000)</f>
        <v>266.15929206251928</v>
      </c>
      <c r="Z3001" s="31">
        <f t="shared" si="1914"/>
        <v>2126.4694032989596</v>
      </c>
      <c r="AA3001" s="31">
        <f t="shared" si="1915"/>
        <v>14313.898942848406</v>
      </c>
      <c r="AB3001" s="31">
        <f t="shared" si="1915"/>
        <v>278.53096278862637</v>
      </c>
      <c r="AC3001" s="31">
        <f t="shared" si="1915"/>
        <v>367.9931290039159</v>
      </c>
      <c r="AD3001" s="31">
        <f t="shared" si="1927"/>
        <v>36.482771448112061</v>
      </c>
      <c r="AE3001" s="31">
        <f t="shared" si="1916"/>
        <v>5.4988744396884774</v>
      </c>
      <c r="AF3001" s="31">
        <f t="shared" si="1917"/>
        <v>17128.874083827708</v>
      </c>
      <c r="AG3001" s="31">
        <f t="shared" si="1918"/>
        <v>0.12414531117994929</v>
      </c>
      <c r="AH3001" s="31">
        <f t="shared" si="1919"/>
        <v>0.8356590674201364</v>
      </c>
      <c r="AI3001" s="31">
        <f t="shared" si="1919"/>
        <v>1.626090316418418E-2</v>
      </c>
      <c r="AJ3001" s="31">
        <f t="shared" si="1919"/>
        <v>2.1483789722720772E-2</v>
      </c>
      <c r="AK3001" s="31">
        <f t="shared" si="1902"/>
        <v>2.1298989804915086E-3</v>
      </c>
      <c r="AL3001" s="31">
        <f t="shared" si="1902"/>
        <v>3.2102953251785888E-4</v>
      </c>
      <c r="AM3001" s="31">
        <f t="shared" si="1920"/>
        <v>1</v>
      </c>
      <c r="AN3001" s="31">
        <f>(Z3001*'Propiedades físicas'!$F$4)/1000</f>
        <v>1869.9746638730392</v>
      </c>
      <c r="AO3001" s="31">
        <f>(AA3001*'Propiedades físicas'!$F$6)/1000</f>
        <v>458.6173221288629</v>
      </c>
      <c r="AP3001" s="31">
        <f>(AB3001*'Propiedades físicas'!$F$9)/1000</f>
        <v>171.839677492443</v>
      </c>
      <c r="AQ3001" s="31">
        <f>(AC3001*'Propiedades físicas'!$F$5)/1000</f>
        <v>108.36293669778313</v>
      </c>
      <c r="AR3001" s="31">
        <f>(AD3001*'Propiedades físicas'!$F$8)/1000</f>
        <v>12.933872133784684</v>
      </c>
      <c r="AS3001" s="31">
        <f>(AE3001*'Propiedades físicas'!$F$7)/1000</f>
        <v>0.50639134715091183</v>
      </c>
      <c r="AT3001" s="31">
        <f t="shared" si="1921"/>
        <v>2622.2348636730635</v>
      </c>
      <c r="AU3001" s="31">
        <f t="shared" si="1922"/>
        <v>0.71312249325130816</v>
      </c>
      <c r="AV3001" s="31">
        <f t="shared" si="1926"/>
        <v>0.17489559325226128</v>
      </c>
      <c r="AW3001" s="31">
        <f t="shared" si="1926"/>
        <v>6.5531764478083662E-2</v>
      </c>
      <c r="AX3001" s="31">
        <f t="shared" si="1926"/>
        <v>4.132464951899658E-2</v>
      </c>
      <c r="AY3001" s="31">
        <f t="shared" si="1923"/>
        <v>4.9323850860817711E-3</v>
      </c>
      <c r="AZ3001" s="31">
        <f t="shared" si="1923"/>
        <v>1.9311441326868423E-4</v>
      </c>
      <c r="BA3001" s="31">
        <f t="shared" si="1924"/>
        <v>1</v>
      </c>
      <c r="BB3001" s="34">
        <f>AU3001*'Propiedades físicas'!$C$4+'Diseño reactor'!AV3001*'Propiedades físicas'!$C$5+'Diseño reactor'!AW3001*'Propiedades físicas'!$C$8+'Diseño reactor'!AX3001*'Propiedades físicas'!$C$9+'Diseño reactor'!AY3001*'Propiedades físicas'!$C$7+'Diseño reactor'!AZ3001*'Propiedades físicas'!$C$6</f>
        <v>875.28744630587346</v>
      </c>
      <c r="BC3001" s="45">
        <f>AU3001*'Propiedades físicas'!$L$4+'Diseño reactor'!AV3001*'Propiedades físicas'!$L$5+'Diseño reactor'!AW3001*'Propiedades físicas'!$L$8+AX3001*'Propiedades físicas'!$L$9+'Diseño reactor'!AY3001*'Propiedades físicas'!$L$7+'Diseño reactor'!AZ3001*'Propiedades físicas'!$L$6</f>
        <v>2.135243392427804</v>
      </c>
      <c r="BD3001" s="29">
        <f t="shared" si="1903"/>
        <v>1.1448147577988614</v>
      </c>
      <c r="BE3001" s="58">
        <f t="shared" si="1904"/>
        <v>40.916469105537551</v>
      </c>
      <c r="BF3001" s="30">
        <f>AU3001*'Propiedades físicas'!$I$4+'Diseño reactor'!AV3001*'Propiedades físicas'!$I$5+'Diseño reactor'!AW3001*'Propiedades físicas'!$I$8+'Diseño reactor'!AX3001*'Propiedades físicas'!$I$9+'Diseño reactor'!AY3001*'Propiedades físicas'!$I$7+'Diseño reactor'!AZ3001*'Propiedades físicas'!$I$6</f>
        <v>2.0010409170261648E-2</v>
      </c>
      <c r="BG3001" s="24">
        <f>AU3001*'Propiedades físicas'!$O$4+'Diseño reactor'!AV3001*'Propiedades físicas'!$O$5+'Diseño reactor'!AW3001*'Propiedades físicas'!$O$8+'Diseño reactor'!AX3001*'Propiedades físicas'!$O$9+'Diseño reactor'!AY3001*'Propiedades físicas'!$O$7+'Diseño reactor'!AZ3001*'Propiedades físicas'!$O$6</f>
        <v>0.15531950400625424</v>
      </c>
      <c r="BH3001" s="54">
        <f t="shared" si="1905"/>
        <v>41068.508441187914</v>
      </c>
      <c r="BI3001" s="34">
        <f t="shared" si="1925"/>
        <v>275.09161990922553</v>
      </c>
      <c r="BJ3001" s="27">
        <f t="shared" si="1906"/>
        <v>4799.8031873886275</v>
      </c>
      <c r="BK3001" s="34">
        <f t="shared" si="1907"/>
        <v>573.46388491756909</v>
      </c>
      <c r="BL3001" s="27">
        <f t="shared" si="1908"/>
        <v>105.83796609922368</v>
      </c>
      <c r="BM3001" s="34">
        <f t="shared" si="1909"/>
        <v>1.1054421768707483</v>
      </c>
      <c r="BN3001" s="45">
        <f t="shared" si="1910"/>
        <v>3345.9543240176381</v>
      </c>
      <c r="BO3001" s="45">
        <f t="shared" si="1911"/>
        <v>113.52453420492512</v>
      </c>
      <c r="BP3001" s="66">
        <f t="shared" si="1912"/>
        <v>6.6869979794495213</v>
      </c>
    </row>
    <row r="3002" spans="8:68">
      <c r="H3002" s="68">
        <v>2997</v>
      </c>
      <c r="I3002" s="31">
        <f>('Propiedades físicas'!$C$10*'Diseño reactor'!H3002)/1000</f>
        <v>2623.1101089546632</v>
      </c>
      <c r="J3002" s="31">
        <f t="shared" si="1889"/>
        <v>0.17383944289769854</v>
      </c>
      <c r="K3002" s="31">
        <f>(I3002*1000)/'Propiedades físicas'!$F$10</f>
        <v>17134.591331519237</v>
      </c>
      <c r="L3002" s="31">
        <f t="shared" si="1890"/>
        <v>2447.7987616456053</v>
      </c>
      <c r="M3002" s="31">
        <f t="shared" si="1891"/>
        <v>14686.792569873631</v>
      </c>
      <c r="N3002" s="31">
        <f t="shared" si="1892"/>
        <v>0.81674967021875389</v>
      </c>
      <c r="O3002" s="32">
        <f t="shared" si="1893"/>
        <v>4.9004980213125231</v>
      </c>
      <c r="P3002" s="33">
        <f t="shared" si="1894"/>
        <v>0.70980051533770083</v>
      </c>
      <c r="Q3002" s="31">
        <f t="shared" si="1895"/>
        <v>4.7777106173067034</v>
      </c>
      <c r="R3002" s="31">
        <f t="shared" si="1896"/>
        <v>9.2944714907777101E-2</v>
      </c>
      <c r="S3002" s="31">
        <f t="shared" si="1897"/>
        <v>0.12278740400581988</v>
      </c>
      <c r="T3002" s="31">
        <f t="shared" si="1898"/>
        <v>1.217063082178509E-2</v>
      </c>
      <c r="U3002" s="31">
        <f t="shared" si="1899"/>
        <v>1.8338091514908698E-3</v>
      </c>
      <c r="V3002" s="47">
        <f t="shared" si="1913"/>
        <v>7.0290924819849988E-4</v>
      </c>
      <c r="W3002" s="31">
        <f t="shared" si="1900"/>
        <v>0.13094483999290549</v>
      </c>
      <c r="X3002" s="34">
        <f>(S3002*H3002*'Propiedades físicas'!$F$5*60*24*365)/(1000000)</f>
        <v>56955.671089280826</v>
      </c>
      <c r="Y3002" s="34">
        <f>(U3002*H3002*'Propiedades físicas'!$F$7*60*24*365)/(1000000)</f>
        <v>266.01658150644948</v>
      </c>
      <c r="Z3002" s="31">
        <f t="shared" si="1914"/>
        <v>2127.2721444670892</v>
      </c>
      <c r="AA3002" s="31">
        <f t="shared" si="1915"/>
        <v>14318.798720068191</v>
      </c>
      <c r="AB3002" s="31">
        <f t="shared" si="1915"/>
        <v>278.55531057860799</v>
      </c>
      <c r="AC3002" s="31">
        <f t="shared" si="1915"/>
        <v>367.99384980544215</v>
      </c>
      <c r="AD3002" s="31">
        <f t="shared" si="1927"/>
        <v>36.475380572889911</v>
      </c>
      <c r="AE3002" s="31">
        <f t="shared" si="1916"/>
        <v>5.4959260270181369</v>
      </c>
      <c r="AF3002" s="31">
        <f t="shared" si="1917"/>
        <v>17134.591331519241</v>
      </c>
      <c r="AG3002" s="31">
        <f t="shared" si="1918"/>
        <v>0.12415073714387061</v>
      </c>
      <c r="AH3002" s="31">
        <f t="shared" si="1919"/>
        <v>0.83566619378476958</v>
      </c>
      <c r="AI3002" s="31">
        <f t="shared" si="1919"/>
        <v>1.625689841030541E-2</v>
      </c>
      <c r="AJ3002" s="31">
        <f t="shared" si="1919"/>
        <v>2.1476663358087452E-2</v>
      </c>
      <c r="AK3002" s="31">
        <f t="shared" si="1902"/>
        <v>2.128756961118361E-3</v>
      </c>
      <c r="AL3002" s="31">
        <f t="shared" si="1902"/>
        <v>3.2075034184844139E-4</v>
      </c>
      <c r="AM3002" s="31">
        <f t="shared" si="1920"/>
        <v>0.99999999999999978</v>
      </c>
      <c r="AN3002" s="31">
        <f>(Z3002*'Propiedades físicas'!$F$4)/1000</f>
        <v>1870.6805784014689</v>
      </c>
      <c r="AO3002" s="31">
        <f>(AA3002*'Propiedades físicas'!$F$6)/1000</f>
        <v>458.77431099098482</v>
      </c>
      <c r="AP3002" s="31">
        <f>(AB3002*'Propiedades físicas'!$F$9)/1000</f>
        <v>171.8546988614722</v>
      </c>
      <c r="AQ3002" s="31">
        <f>(AC3002*'Propiedades físicas'!$F$5)/1000</f>
        <v>108.36314895220856</v>
      </c>
      <c r="AR3002" s="31">
        <f>(AD3002*'Propiedades físicas'!$F$8)/1000</f>
        <v>12.931251920700927</v>
      </c>
      <c r="AS3002" s="31">
        <f>(AE3002*'Propiedades físicas'!$F$7)/1000</f>
        <v>0.50611982782810028</v>
      </c>
      <c r="AT3002" s="31">
        <f t="shared" si="1921"/>
        <v>2623.1101089546637</v>
      </c>
      <c r="AU3002" s="31">
        <f t="shared" si="1922"/>
        <v>0.71315366137906966</v>
      </c>
      <c r="AV3002" s="31">
        <f t="shared" si="1926"/>
        <v>0.17489708473343923</v>
      </c>
      <c r="AW3002" s="31">
        <f t="shared" si="1926"/>
        <v>6.5515625239978226E-2</v>
      </c>
      <c r="AX3002" s="31">
        <f t="shared" si="1926"/>
        <v>4.1310941764237413E-2</v>
      </c>
      <c r="AY3002" s="31">
        <f t="shared" si="1923"/>
        <v>4.9297404163693923E-3</v>
      </c>
      <c r="AZ3002" s="31">
        <f t="shared" si="1923"/>
        <v>1.9294646690595625E-4</v>
      </c>
      <c r="BA3002" s="31">
        <f t="shared" si="1924"/>
        <v>0.99999999999999989</v>
      </c>
      <c r="BB3002" s="34">
        <f>AU3002*'Propiedades físicas'!$C$4+'Diseño reactor'!AV3002*'Propiedades físicas'!$C$5+'Diseño reactor'!AW3002*'Propiedades físicas'!$C$8+'Diseño reactor'!AX3002*'Propiedades físicas'!$C$9+'Diseño reactor'!AY3002*'Propiedades físicas'!$C$7+'Diseño reactor'!AZ3002*'Propiedades físicas'!$C$6</f>
        <v>875.28738893754098</v>
      </c>
      <c r="BC3002" s="45">
        <f>AU3002*'Propiedades físicas'!$L$4+'Diseño reactor'!AV3002*'Propiedades físicas'!$L$5+'Diseño reactor'!AW3002*'Propiedades físicas'!$L$8+AX3002*'Propiedades físicas'!$L$9+'Diseño reactor'!AY3002*'Propiedades físicas'!$L$7+'Diseño reactor'!AZ3002*'Propiedades físicas'!$L$6</f>
        <v>2.135265239006003</v>
      </c>
      <c r="BD3002" s="29">
        <f t="shared" si="1903"/>
        <v>1.1444711555505906</v>
      </c>
      <c r="BE3002" s="58">
        <f t="shared" si="1904"/>
        <v>40.916100861724196</v>
      </c>
      <c r="BF3002" s="30">
        <f>AU3002*'Propiedades físicas'!$I$4+'Diseño reactor'!AV3002*'Propiedades físicas'!$I$5+'Diseño reactor'!AW3002*'Propiedades físicas'!$I$8+'Diseño reactor'!AX3002*'Propiedades físicas'!$I$9+'Diseño reactor'!AY3002*'Propiedades físicas'!$I$7+'Diseño reactor'!AZ3002*'Propiedades físicas'!$I$6</f>
        <v>2.0010430607993193E-2</v>
      </c>
      <c r="BG3002" s="24">
        <f>AU3002*'Propiedades físicas'!$O$4+'Diseño reactor'!AV3002*'Propiedades físicas'!$O$5+'Diseño reactor'!AW3002*'Propiedades físicas'!$O$8+'Diseño reactor'!AX3002*'Propiedades físicas'!$O$9+'Diseño reactor'!AY3002*'Propiedades físicas'!$O$7+'Diseño reactor'!AZ3002*'Propiedades físicas'!$O$6</f>
        <v>0.15532058271109384</v>
      </c>
      <c r="BH3002" s="54">
        <f t="shared" si="1905"/>
        <v>41068.461751630501</v>
      </c>
      <c r="BI3002" s="34">
        <f t="shared" si="1925"/>
        <v>275.09281866567312</v>
      </c>
      <c r="BJ3002" s="27">
        <f t="shared" si="1906"/>
        <v>4799.8065215117113</v>
      </c>
      <c r="BK3002" s="34">
        <f t="shared" si="1907"/>
        <v>573.46826601669795</v>
      </c>
      <c r="BL3002" s="27">
        <f t="shared" si="1908"/>
        <v>105.83811532752661</v>
      </c>
      <c r="BM3002" s="34">
        <f t="shared" si="1909"/>
        <v>1.1054421768707483</v>
      </c>
      <c r="BN3002" s="45">
        <f t="shared" si="1910"/>
        <v>3347.1615100919084</v>
      </c>
      <c r="BO3002" s="45">
        <f t="shared" si="1911"/>
        <v>113.52920326734042</v>
      </c>
      <c r="BP3002" s="66">
        <f t="shared" si="1912"/>
        <v>6.686997541168445</v>
      </c>
    </row>
    <row r="3003" spans="8:68">
      <c r="H3003" s="68">
        <v>2998</v>
      </c>
      <c r="I3003" s="31">
        <f>('Propiedades físicas'!$C$10*'Diseño reactor'!H3003)/1000</f>
        <v>2623.9853542362634</v>
      </c>
      <c r="J3003" s="31">
        <f t="shared" si="1889"/>
        <v>0.17378145775997414</v>
      </c>
      <c r="K3003" s="31">
        <f>(I3003*1000)/'Propiedades físicas'!$F$10</f>
        <v>17140.30857921077</v>
      </c>
      <c r="L3003" s="31">
        <f t="shared" si="1890"/>
        <v>2448.6155113158243</v>
      </c>
      <c r="M3003" s="31">
        <f t="shared" si="1891"/>
        <v>14691.693067894945</v>
      </c>
      <c r="N3003" s="31">
        <f t="shared" si="1892"/>
        <v>0.81674967021875389</v>
      </c>
      <c r="O3003" s="32">
        <f t="shared" si="1893"/>
        <v>4.9004980213125231</v>
      </c>
      <c r="P3003" s="33">
        <f t="shared" si="1894"/>
        <v>0.70983151893165297</v>
      </c>
      <c r="Q3003" s="31">
        <f t="shared" si="1895"/>
        <v>4.7777513335969148</v>
      </c>
      <c r="R3003" s="31">
        <f t="shared" si="1896"/>
        <v>9.2921829658235575E-2</v>
      </c>
      <c r="S3003" s="31">
        <f t="shared" si="1897"/>
        <v>0.12274668771560884</v>
      </c>
      <c r="T3003" s="31">
        <f t="shared" si="1898"/>
        <v>1.2164106829222848E-2</v>
      </c>
      <c r="U3003" s="31">
        <f t="shared" si="1899"/>
        <v>1.8322147996425227E-3</v>
      </c>
      <c r="V3003" s="47">
        <f t="shared" si="1913"/>
        <v>7.0293995078668547E-4</v>
      </c>
      <c r="W3003" s="31">
        <f t="shared" si="1900"/>
        <v>0.13090688026658712</v>
      </c>
      <c r="X3003" s="34">
        <f>(S3003*H3003*'Propiedades físicas'!$F$5*60*24*365)/(1000000)</f>
        <v>56955.782520882327</v>
      </c>
      <c r="Y3003" s="34">
        <f>(U3003*H3003*'Propiedades físicas'!$F$7*60*24*365)/(1000000)</f>
        <v>265.87398493733212</v>
      </c>
      <c r="Z3003" s="31">
        <f t="shared" si="1914"/>
        <v>2128.0748937570957</v>
      </c>
      <c r="AA3003" s="31">
        <f t="shared" si="1915"/>
        <v>14323.698498123551</v>
      </c>
      <c r="AB3003" s="31">
        <f t="shared" si="1915"/>
        <v>278.57964531539028</v>
      </c>
      <c r="AC3003" s="31">
        <f t="shared" si="1915"/>
        <v>367.99456977139533</v>
      </c>
      <c r="AD3003" s="31">
        <f t="shared" si="1927"/>
        <v>36.467992274010093</v>
      </c>
      <c r="AE3003" s="31">
        <f t="shared" si="1916"/>
        <v>5.4929799693282835</v>
      </c>
      <c r="AF3003" s="31">
        <f t="shared" si="1917"/>
        <v>17140.30857921077</v>
      </c>
      <c r="AG3003" s="31">
        <f t="shared" si="1918"/>
        <v>0.12415615996191612</v>
      </c>
      <c r="AH3003" s="31">
        <f t="shared" si="1919"/>
        <v>0.83567331544407286</v>
      </c>
      <c r="AI3003" s="31">
        <f t="shared" si="1919"/>
        <v>1.6252895566493796E-2</v>
      </c>
      <c r="AJ3003" s="31">
        <f t="shared" si="1919"/>
        <v>2.1469541698784265E-2</v>
      </c>
      <c r="AK3003" s="31">
        <f t="shared" si="1902"/>
        <v>2.127615853908347E-3</v>
      </c>
      <c r="AL3003" s="31">
        <f t="shared" si="1902"/>
        <v>3.2047147482459204E-4</v>
      </c>
      <c r="AM3003" s="31">
        <f t="shared" si="1920"/>
        <v>0.99999999999999989</v>
      </c>
      <c r="AN3003" s="31">
        <f>(Z3003*'Propiedades físicas'!$F$4)/1000</f>
        <v>1871.3865000721148</v>
      </c>
      <c r="AO3003" s="31">
        <f>(AA3003*'Propiedades físicas'!$F$6)/1000</f>
        <v>458.93129987987857</v>
      </c>
      <c r="AP3003" s="31">
        <f>(AB3003*'Propiedades físicas'!$F$9)/1000</f>
        <v>171.86971217733003</v>
      </c>
      <c r="AQ3003" s="31">
        <f>(AC3003*'Propiedades físicas'!$F$5)/1000</f>
        <v>108.3633609605828</v>
      </c>
      <c r="AR3003" s="31">
        <f>(AD3003*'Propiedades físicas'!$F$8)/1000</f>
        <v>12.928632620982052</v>
      </c>
      <c r="AS3003" s="31">
        <f>(AE3003*'Propiedades físicas'!$F$7)/1000</f>
        <v>0.50584852537544167</v>
      </c>
      <c r="AT3003" s="31">
        <f t="shared" si="1921"/>
        <v>2623.9853542362634</v>
      </c>
      <c r="AU3003" s="31">
        <f t="shared" si="1922"/>
        <v>0.71318481143611423</v>
      </c>
      <c r="AV3003" s="31">
        <f t="shared" si="1926"/>
        <v>0.17489857522983585</v>
      </c>
      <c r="AW3003" s="31">
        <f t="shared" si="1926"/>
        <v>6.5499493699481562E-2</v>
      </c>
      <c r="AX3003" s="31">
        <f t="shared" si="1926"/>
        <v>4.1297243060307784E-2</v>
      </c>
      <c r="AY3003" s="31">
        <f t="shared" si="1923"/>
        <v>4.9270978590294215E-3</v>
      </c>
      <c r="AZ3003" s="31">
        <f t="shared" si="1923"/>
        <v>1.9277871523131035E-4</v>
      </c>
      <c r="BA3003" s="31">
        <f t="shared" si="1924"/>
        <v>1.0000000000000002</v>
      </c>
      <c r="BB3003" s="34">
        <f>AU3003*'Propiedades físicas'!$C$4+'Diseño reactor'!AV3003*'Propiedades físicas'!$C$5+'Diseño reactor'!AW3003*'Propiedades físicas'!$C$8+'Diseño reactor'!AX3003*'Propiedades físicas'!$C$9+'Diseño reactor'!AY3003*'Propiedades físicas'!$C$7+'Diseño reactor'!AZ3003*'Propiedades físicas'!$C$6</f>
        <v>875.28733163484833</v>
      </c>
      <c r="BC3003" s="45">
        <f>AU3003*'Propiedades físicas'!$L$4+'Diseño reactor'!AV3003*'Propiedades físicas'!$L$5+'Diseño reactor'!AW3003*'Propiedades físicas'!$L$8+AX3003*'Propiedades físicas'!$L$9+'Diseño reactor'!AY3003*'Propiedades físicas'!$L$7+'Diseño reactor'!AZ3003*'Propiedades físicas'!$L$6</f>
        <v>2.1352870724649105</v>
      </c>
      <c r="BD3003" s="29">
        <f t="shared" si="1903"/>
        <v>1.1441277596984756</v>
      </c>
      <c r="BE3003" s="58">
        <f t="shared" si="1904"/>
        <v>40.915732841200594</v>
      </c>
      <c r="BF3003" s="30">
        <f>AU3003*'Propiedades físicas'!$I$4+'Diseño reactor'!AV3003*'Propiedades físicas'!$I$5+'Diseño reactor'!AW3003*'Propiedades físicas'!$I$8+'Diseño reactor'!AX3003*'Propiedades físicas'!$I$9+'Diseño reactor'!AY3003*'Propiedades físicas'!$I$7+'Diseño reactor'!AZ3003*'Propiedades físicas'!$I$6</f>
        <v>2.0010452015451048E-2</v>
      </c>
      <c r="BG3003" s="24">
        <f>AU3003*'Propiedades físicas'!$O$4+'Diseño reactor'!AV3003*'Propiedades físicas'!$O$5+'Diseño reactor'!AW3003*'Propiedades físicas'!$O$8+'Diseño reactor'!AX3003*'Propiedades físicas'!$O$9+'Diseño reactor'!AY3003*'Propiedades físicas'!$O$7+'Diseño reactor'!AZ3003*'Propiedades físicas'!$O$6</f>
        <v>0.15532166078587903</v>
      </c>
      <c r="BH3003" s="54">
        <f t="shared" si="1905"/>
        <v>41068.41512738508</v>
      </c>
      <c r="BI3003" s="34">
        <f t="shared" si="1925"/>
        <v>275.09401642102864</v>
      </c>
      <c r="BJ3003" s="27">
        <f t="shared" si="1906"/>
        <v>4799.8098548691005</v>
      </c>
      <c r="BK3003" s="34">
        <f t="shared" si="1907"/>
        <v>573.47264470361358</v>
      </c>
      <c r="BL3003" s="27">
        <f t="shared" si="1908"/>
        <v>105.83826447180736</v>
      </c>
      <c r="BM3003" s="34">
        <f t="shared" si="1909"/>
        <v>1.1054421768707483</v>
      </c>
      <c r="BN3003" s="45">
        <f t="shared" si="1910"/>
        <v>3348.3687046527607</v>
      </c>
      <c r="BO3003" s="45">
        <f t="shared" si="1911"/>
        <v>113.53386962296504</v>
      </c>
      <c r="BP3003" s="66">
        <f t="shared" si="1912"/>
        <v>6.6869971033888431</v>
      </c>
    </row>
    <row r="3004" spans="8:68">
      <c r="H3004" s="68">
        <v>2999</v>
      </c>
      <c r="I3004" s="31">
        <f>('Propiedades físicas'!$C$10*'Diseño reactor'!H3004)/1000</f>
        <v>2624.8605995178627</v>
      </c>
      <c r="J3004" s="31">
        <f t="shared" si="1889"/>
        <v>0.17372351129189817</v>
      </c>
      <c r="K3004" s="31">
        <f>(I3004*1000)/'Propiedades físicas'!$F$10</f>
        <v>17146.0258269023</v>
      </c>
      <c r="L3004" s="31">
        <f t="shared" si="1890"/>
        <v>2449.4322609860428</v>
      </c>
      <c r="M3004" s="31">
        <f t="shared" si="1891"/>
        <v>14696.593565916257</v>
      </c>
      <c r="N3004" s="31">
        <f t="shared" si="1892"/>
        <v>0.81674967021875389</v>
      </c>
      <c r="O3004" s="32">
        <f t="shared" si="1893"/>
        <v>4.9004980213125231</v>
      </c>
      <c r="P3004" s="33">
        <f t="shared" si="1894"/>
        <v>0.70986250455549071</v>
      </c>
      <c r="Q3004" s="31">
        <f t="shared" si="1895"/>
        <v>4.7777920230120943</v>
      </c>
      <c r="R3004" s="31">
        <f t="shared" si="1896"/>
        <v>9.2898955321573148E-2</v>
      </c>
      <c r="S3004" s="31">
        <f t="shared" si="1897"/>
        <v>0.12270599830042872</v>
      </c>
      <c r="T3004" s="31">
        <f t="shared" si="1898"/>
        <v>1.2157588046214394E-2</v>
      </c>
      <c r="U3004" s="31">
        <f t="shared" si="1899"/>
        <v>1.8306222954755915E-3</v>
      </c>
      <c r="V3004" s="47">
        <f t="shared" si="1913"/>
        <v>7.0297063557922394E-4</v>
      </c>
      <c r="W3004" s="31">
        <f t="shared" si="1900"/>
        <v>0.13086894254225415</v>
      </c>
      <c r="X3004" s="34">
        <f>(S3004*H3004*'Propiedades físicas'!$F$5*60*24*365)/(1000000)</f>
        <v>56955.893823346618</v>
      </c>
      <c r="Y3004" s="34">
        <f>(U3004*H3004*'Propiedades físicas'!$F$7*60*24*365)/(1000000)</f>
        <v>265.73150223476023</v>
      </c>
      <c r="Z3004" s="31">
        <f t="shared" si="1914"/>
        <v>2128.8776511619167</v>
      </c>
      <c r="AA3004" s="31">
        <f t="shared" si="1915"/>
        <v>14328.59827701327</v>
      </c>
      <c r="AB3004" s="31">
        <f t="shared" si="1915"/>
        <v>278.60396700939788</v>
      </c>
      <c r="AC3004" s="31">
        <f t="shared" si="1915"/>
        <v>367.99528890298575</v>
      </c>
      <c r="AD3004" s="31">
        <f t="shared" si="1927"/>
        <v>36.460606550596964</v>
      </c>
      <c r="AE3004" s="31">
        <f t="shared" si="1916"/>
        <v>5.490036264131299</v>
      </c>
      <c r="AF3004" s="31">
        <f t="shared" si="1917"/>
        <v>17146.0258269023</v>
      </c>
      <c r="AG3004" s="31">
        <f t="shared" si="1918"/>
        <v>0.12416157963682084</v>
      </c>
      <c r="AH3004" s="31">
        <f t="shared" si="1919"/>
        <v>0.83568043240268219</v>
      </c>
      <c r="AI3004" s="31">
        <f t="shared" si="1919"/>
        <v>1.6248894631446621E-2</v>
      </c>
      <c r="AJ3004" s="31">
        <f t="shared" si="1919"/>
        <v>2.1462424740174901E-2</v>
      </c>
      <c r="AK3004" s="31">
        <f t="shared" si="1902"/>
        <v>2.1264756578979298E-3</v>
      </c>
      <c r="AL3004" s="31">
        <f t="shared" si="1902"/>
        <v>3.2019293097747308E-4</v>
      </c>
      <c r="AM3004" s="31">
        <f t="shared" si="1920"/>
        <v>1</v>
      </c>
      <c r="AN3004" s="31">
        <f>(Z3004*'Propiedades físicas'!$F$4)/1000</f>
        <v>1872.0924288787662</v>
      </c>
      <c r="AO3004" s="31">
        <f>(AA3004*'Propiedades físicas'!$F$6)/1000</f>
        <v>459.08828879550521</v>
      </c>
      <c r="AP3004" s="31">
        <f>(AB3004*'Propiedades físicas'!$F$9)/1000</f>
        <v>171.88471744644798</v>
      </c>
      <c r="AQ3004" s="31">
        <f>(AC3004*'Propiedades físicas'!$F$5)/1000</f>
        <v>108.36357272326224</v>
      </c>
      <c r="AR3004" s="31">
        <f>(AD3004*'Propiedades físicas'!$F$8)/1000</f>
        <v>12.926014234317631</v>
      </c>
      <c r="AS3004" s="31">
        <f>(AE3004*'Propiedades físicas'!$F$7)/1000</f>
        <v>0.50557743956385137</v>
      </c>
      <c r="AT3004" s="31">
        <f t="shared" si="1921"/>
        <v>2624.8605995178632</v>
      </c>
      <c r="AU3004" s="31">
        <f t="shared" si="1922"/>
        <v>0.71321594343815209</v>
      </c>
      <c r="AV3004" s="31">
        <f t="shared" si="1926"/>
        <v>0.17490006474242137</v>
      </c>
      <c r="AW3004" s="31">
        <f t="shared" si="1926"/>
        <v>6.548336985134369E-2</v>
      </c>
      <c r="AX3004" s="31">
        <f t="shared" si="1926"/>
        <v>4.1283553398289631E-2</v>
      </c>
      <c r="AY3004" s="31">
        <f t="shared" si="1923"/>
        <v>4.9244574118305151E-3</v>
      </c>
      <c r="AZ3004" s="31">
        <f t="shared" si="1923"/>
        <v>1.9261115796271859E-4</v>
      </c>
      <c r="BA3004" s="31">
        <f t="shared" si="1924"/>
        <v>1</v>
      </c>
      <c r="BB3004" s="34">
        <f>AU3004*'Propiedades físicas'!$C$4+'Diseño reactor'!AV3004*'Propiedades físicas'!$C$5+'Diseño reactor'!AW3004*'Propiedades físicas'!$C$8+'Diseño reactor'!AX3004*'Propiedades físicas'!$C$9+'Diseño reactor'!AY3004*'Propiedades físicas'!$C$7+'Diseño reactor'!AZ3004*'Propiedades físicas'!$C$6</f>
        <v>875.28727439770375</v>
      </c>
      <c r="BC3004" s="45">
        <f>AU3004*'Propiedades físicas'!$L$4+'Diseño reactor'!AV3004*'Propiedades físicas'!$L$5+'Diseño reactor'!AW3004*'Propiedades físicas'!$L$8+AX3004*'Propiedades físicas'!$L$9+'Diseño reactor'!AY3004*'Propiedades físicas'!$L$7+'Diseño reactor'!AZ3004*'Propiedades físicas'!$L$6</f>
        <v>2.1353088928162887</v>
      </c>
      <c r="BD3004" s="29">
        <f t="shared" si="1903"/>
        <v>1.1437845700564557</v>
      </c>
      <c r="BE3004" s="58">
        <f t="shared" si="1904"/>
        <v>40.915365043763373</v>
      </c>
      <c r="BF3004" s="30">
        <f>AU3004*'Propiedades físicas'!$I$4+'Diseño reactor'!AV3004*'Propiedades físicas'!$I$5+'Diseño reactor'!AW3004*'Propiedades físicas'!$I$8+'Diseño reactor'!AX3004*'Propiedades físicas'!$I$9+'Diseño reactor'!AY3004*'Propiedades físicas'!$I$7+'Diseño reactor'!AZ3004*'Propiedades físicas'!$I$6</f>
        <v>2.0010473392678623E-2</v>
      </c>
      <c r="BG3004" s="24">
        <f>AU3004*'Propiedades físicas'!$O$4+'Diseño reactor'!AV3004*'Propiedades físicas'!$O$5+'Diseño reactor'!AW3004*'Propiedades físicas'!$O$8+'Diseño reactor'!AX3004*'Propiedades físicas'!$O$9+'Diseño reactor'!AY3004*'Propiedades físicas'!$O$7+'Diseño reactor'!AZ3004*'Propiedades físicas'!$O$6</f>
        <v>0.15532273823115531</v>
      </c>
      <c r="BH3004" s="54">
        <f t="shared" si="1905"/>
        <v>41068.368568357866</v>
      </c>
      <c r="BI3004" s="34">
        <f t="shared" si="1925"/>
        <v>275.09521317645505</v>
      </c>
      <c r="BJ3004" s="27">
        <f t="shared" si="1906"/>
        <v>4799.8131874603514</v>
      </c>
      <c r="BK3004" s="34">
        <f t="shared" si="1907"/>
        <v>573.47702098027025</v>
      </c>
      <c r="BL3004" s="27">
        <f t="shared" si="1908"/>
        <v>105.8384135321356</v>
      </c>
      <c r="BM3004" s="34">
        <f t="shared" si="1909"/>
        <v>1.1054421768707483</v>
      </c>
      <c r="BN3004" s="45">
        <f t="shared" si="1910"/>
        <v>3349.5759076926329</v>
      </c>
      <c r="BO3004" s="45">
        <f t="shared" si="1911"/>
        <v>113.53853327415207</v>
      </c>
      <c r="BP3004" s="66">
        <f t="shared" si="1912"/>
        <v>6.6869966661100131</v>
      </c>
    </row>
    <row r="3005" spans="8:68" ht="15.75" thickBot="1">
      <c r="H3005" s="5">
        <v>3000</v>
      </c>
      <c r="I3005" s="36">
        <f>('Propiedades físicas'!$C$10*'Diseño reactor'!H3005)/1000</f>
        <v>2625.7358447994625</v>
      </c>
      <c r="J3005" s="36">
        <f t="shared" si="1889"/>
        <v>0.17366560345480087</v>
      </c>
      <c r="K3005" s="36">
        <f>(I3005*1000)/'Propiedades físicas'!$F$10</f>
        <v>17151.743074593829</v>
      </c>
      <c r="L3005" s="36">
        <f t="shared" si="1890"/>
        <v>2450.2490106562614</v>
      </c>
      <c r="M3005" s="36">
        <f t="shared" si="1891"/>
        <v>14701.494063937567</v>
      </c>
      <c r="N3005" s="36">
        <f t="shared" si="1892"/>
        <v>0.81674967021875378</v>
      </c>
      <c r="O3005" s="37">
        <f t="shared" si="1893"/>
        <v>4.9004980213125222</v>
      </c>
      <c r="P3005" s="38">
        <f t="shared" si="1894"/>
        <v>0.70989347222483323</v>
      </c>
      <c r="Q3005" s="36">
        <f t="shared" si="1895"/>
        <v>4.7778326855787157</v>
      </c>
      <c r="R3005" s="36">
        <f t="shared" si="1896"/>
        <v>9.2876091890348136E-2</v>
      </c>
      <c r="S3005" s="36">
        <f t="shared" si="1897"/>
        <v>0.12266533573380722</v>
      </c>
      <c r="T3005" s="36">
        <f t="shared" si="1898"/>
        <v>1.2151074467258133E-2</v>
      </c>
      <c r="U3005" s="36">
        <f t="shared" si="1899"/>
        <v>1.8290316363142728E-3</v>
      </c>
      <c r="V3005" s="48">
        <f t="shared" si="1913"/>
        <v>7.0300130259158241E-4</v>
      </c>
      <c r="W3005" s="36">
        <f t="shared" si="1900"/>
        <v>0.13083102680078312</v>
      </c>
      <c r="X3005" s="39">
        <f>(S3005*H3005*'Propiedades físicas'!$F$5*60*24*365)/(1000000)</f>
        <v>56956.004996860749</v>
      </c>
      <c r="Y3005" s="39">
        <f>(U3005*H3005*'Propiedades físicas'!$F$7*60*24*365)/(1000000)</f>
        <v>265.58913327848438</v>
      </c>
      <c r="Z3005" s="36">
        <f t="shared" si="1914"/>
        <v>2129.6804166744996</v>
      </c>
      <c r="AA3005" s="36">
        <f t="shared" si="1915"/>
        <v>14333.498056736147</v>
      </c>
      <c r="AB3005" s="36">
        <f t="shared" si="1915"/>
        <v>278.62827567104443</v>
      </c>
      <c r="AC3005" s="36">
        <f t="shared" si="1915"/>
        <v>367.99600720142166</v>
      </c>
      <c r="AD3005" s="36">
        <f t="shared" si="1927"/>
        <v>36.453223401774402</v>
      </c>
      <c r="AE3005" s="36">
        <f t="shared" si="1916"/>
        <v>5.4870949089428187</v>
      </c>
      <c r="AF3005" s="36">
        <f t="shared" si="1917"/>
        <v>17151.743074593833</v>
      </c>
      <c r="AG3005" s="36">
        <f t="shared" si="1918"/>
        <v>0.12416699617131667</v>
      </c>
      <c r="AH3005" s="36">
        <f t="shared" si="1919"/>
        <v>0.83568754466522788</v>
      </c>
      <c r="AI3005" s="36">
        <f t="shared" si="1919"/>
        <v>1.6244895603862268E-2</v>
      </c>
      <c r="AJ3005" s="36">
        <f t="shared" si="1919"/>
        <v>2.1455312477629107E-2</v>
      </c>
      <c r="AK3005" s="36">
        <f t="shared" si="1902"/>
        <v>2.1253363721248282E-3</v>
      </c>
      <c r="AL3005" s="36">
        <f t="shared" si="1902"/>
        <v>3.1991470983906153E-4</v>
      </c>
      <c r="AM3005" s="36">
        <f t="shared" si="1920"/>
        <v>0.99999999999999978</v>
      </c>
      <c r="AN3005" s="36">
        <f>(Z3005*'Propiedades físicas'!$F$4)/1000</f>
        <v>1872.7983648152215</v>
      </c>
      <c r="AO3005" s="36">
        <f>(AA3005*'Propiedades físicas'!$F$6)/1000</f>
        <v>459.24527773782614</v>
      </c>
      <c r="AP3005" s="36">
        <f>(AB3005*'Propiedades físicas'!$F$9)/1000</f>
        <v>171.89971467525083</v>
      </c>
      <c r="AQ3005" s="36">
        <f>(AC3005*'Propiedades físicas'!$F$5)/1000</f>
        <v>108.36378424060264</v>
      </c>
      <c r="AR3005" s="36">
        <f>(AD3005*'Propiedades físicas'!$F$8)/1000</f>
        <v>12.923396760397056</v>
      </c>
      <c r="AS3005" s="36">
        <f>(AE3005*'Propiedades físicas'!$F$7)/1000</f>
        <v>0.50530657016454417</v>
      </c>
      <c r="AT3005" s="36">
        <f t="shared" si="1921"/>
        <v>2625.7358447994629</v>
      </c>
      <c r="AU3005" s="36">
        <f t="shared" si="1922"/>
        <v>0.71324705740087646</v>
      </c>
      <c r="AV3005" s="36">
        <f t="shared" si="1926"/>
        <v>0.17490155327216489</v>
      </c>
      <c r="AW3005" s="36">
        <f t="shared" si="1926"/>
        <v>6.5467253690319124E-2</v>
      </c>
      <c r="AX3005" s="36">
        <f t="shared" si="1926"/>
        <v>4.1269872769276524E-2</v>
      </c>
      <c r="AY3005" s="36">
        <f t="shared" si="1923"/>
        <v>4.9218190725442389E-3</v>
      </c>
      <c r="AZ3005" s="36">
        <f t="shared" si="1923"/>
        <v>1.9244379481864302E-4</v>
      </c>
      <c r="BA3005" s="36">
        <f t="shared" si="1924"/>
        <v>0.99999999999999989</v>
      </c>
      <c r="BB3005" s="39">
        <f>AU3005*'Propiedades físicas'!$C$4+'Diseño reactor'!AV3005*'Propiedades físicas'!$C$5+'Diseño reactor'!AW3005*'Propiedades físicas'!$C$8+'Diseño reactor'!AX3005*'Propiedades físicas'!$C$9+'Diseño reactor'!AY3005*'Propiedades físicas'!$C$7+'Diseño reactor'!AZ3005*'Propiedades físicas'!$C$6</f>
        <v>875.28721722601711</v>
      </c>
      <c r="BC3005" s="49">
        <f>AU3005*'Propiedades físicas'!$L$4+'Diseño reactor'!AV3005*'Propiedades físicas'!$L$5+'Diseño reactor'!AW3005*'Propiedades físicas'!$L$8+AX3005*'Propiedades físicas'!$L$9+'Diseño reactor'!AY3005*'Propiedades físicas'!$L$7+'Diseño reactor'!AZ3005*'Propiedades físicas'!$L$6</f>
        <v>2.1353307000718877</v>
      </c>
      <c r="BD3005" s="50">
        <f t="shared" si="1903"/>
        <v>1.1434415864386909</v>
      </c>
      <c r="BE3005" s="59">
        <f t="shared" si="1904"/>
        <v>40.914997469209396</v>
      </c>
      <c r="BF3005" s="40">
        <f>AU3005*'Propiedades físicas'!$I$4+'Diseño reactor'!AV3005*'Propiedades físicas'!$I$5+'Diseño reactor'!AW3005*'Propiedades físicas'!$I$8+'Diseño reactor'!AX3005*'Propiedades físicas'!$I$9+'Diseño reactor'!AY3005*'Propiedades físicas'!$I$7+'Diseño reactor'!AZ3005*'Propiedades físicas'!$I$6</f>
        <v>2.0010494739719317E-2</v>
      </c>
      <c r="BG3005" s="61">
        <f>AU3005*'Propiedades físicas'!$O$4+'Diseño reactor'!AV3005*'Propiedades físicas'!$O$5+'Diseño reactor'!AW3005*'Propiedades físicas'!$O$8+'Diseño reactor'!AX3005*'Propiedades físicas'!$O$9+'Diseño reactor'!AY3005*'Propiedades físicas'!$O$7+'Diseño reactor'!AZ3005*'Propiedades físicas'!$O$6</f>
        <v>0.15532381504746773</v>
      </c>
      <c r="BH3005" s="56">
        <f t="shared" si="1905"/>
        <v>41068.322074455114</v>
      </c>
      <c r="BI3005" s="39">
        <f t="shared" si="1925"/>
        <v>275.09640893311479</v>
      </c>
      <c r="BJ3005" s="89">
        <f t="shared" si="1906"/>
        <v>4799.8165192850101</v>
      </c>
      <c r="BK3005" s="39">
        <f t="shared" si="1907"/>
        <v>573.4813948486194</v>
      </c>
      <c r="BL3005" s="89">
        <f t="shared" si="1908"/>
        <v>105.83856250858091</v>
      </c>
      <c r="BM3005" s="39">
        <f t="shared" si="1909"/>
        <v>1.1054421768707483</v>
      </c>
      <c r="BN3005" s="49">
        <f t="shared" si="1910"/>
        <v>3350.7831192039839</v>
      </c>
      <c r="BO3005" s="49">
        <f t="shared" si="1911"/>
        <v>113.54319422325179</v>
      </c>
      <c r="BP3005" s="67">
        <f t="shared" si="1912"/>
        <v>6.6869962293312675</v>
      </c>
    </row>
    <row r="3008" spans="8:68">
      <c r="P3008" s="1"/>
      <c r="Q3008" s="1"/>
      <c r="R3008" s="1"/>
      <c r="W3008" s="2"/>
    </row>
    <row r="3009" spans="16:23">
      <c r="P3009" s="1"/>
      <c r="Q3009" s="1"/>
      <c r="R3009" s="1"/>
      <c r="W3009" s="2"/>
    </row>
    <row r="3010" spans="16:23">
      <c r="P3010" s="1"/>
      <c r="Q3010" s="1"/>
      <c r="R3010" s="1"/>
      <c r="W3010" s="2"/>
    </row>
    <row r="3011" spans="16:23">
      <c r="P3011" s="1"/>
      <c r="Q3011" s="1"/>
      <c r="R3011" s="1"/>
      <c r="W3011" s="2"/>
    </row>
    <row r="3012" spans="16:23">
      <c r="P3012" s="1"/>
      <c r="Q3012" s="1"/>
      <c r="R3012" s="1"/>
      <c r="W3012" s="2"/>
    </row>
    <row r="3013" spans="16:23">
      <c r="P3013" s="1"/>
      <c r="Q3013" s="1"/>
      <c r="R3013" s="1"/>
      <c r="W3013" s="2"/>
    </row>
    <row r="3014" spans="16:23">
      <c r="P3014" s="1"/>
      <c r="Q3014" s="1"/>
      <c r="R3014" s="1"/>
      <c r="W3014" s="2"/>
    </row>
    <row r="3015" spans="16:23">
      <c r="P3015" s="1"/>
      <c r="Q3015" s="1"/>
      <c r="R3015" s="1"/>
      <c r="W3015" s="2"/>
    </row>
    <row r="3016" spans="16:23">
      <c r="P3016" s="1"/>
      <c r="Q3016" s="1"/>
      <c r="R3016" s="1"/>
      <c r="W3016" s="2"/>
    </row>
    <row r="3017" spans="16:23">
      <c r="P3017" s="1"/>
      <c r="Q3017" s="1"/>
      <c r="R3017" s="1"/>
      <c r="W3017" s="2"/>
    </row>
    <row r="3018" spans="16:23">
      <c r="P3018" s="1"/>
      <c r="Q3018" s="1"/>
      <c r="R3018" s="1"/>
      <c r="W3018" s="2"/>
    </row>
    <row r="3019" spans="16:23">
      <c r="P3019" s="1"/>
      <c r="Q3019" s="1"/>
      <c r="R3019" s="1"/>
      <c r="W3019" s="2"/>
    </row>
    <row r="3020" spans="16:23">
      <c r="P3020" s="1"/>
      <c r="Q3020" s="1"/>
      <c r="R3020" s="1"/>
      <c r="W3020" s="2"/>
    </row>
    <row r="3021" spans="16:23">
      <c r="P3021" s="1"/>
      <c r="Q3021" s="1"/>
      <c r="R3021" s="1"/>
      <c r="W3021" s="2"/>
    </row>
    <row r="3022" spans="16:23">
      <c r="P3022" s="1"/>
      <c r="Q3022" s="1"/>
      <c r="R3022" s="1"/>
      <c r="W3022" s="2"/>
    </row>
    <row r="3023" spans="16:23">
      <c r="P3023" s="1"/>
      <c r="Q3023" s="1"/>
      <c r="R3023" s="1"/>
      <c r="W3023" s="2"/>
    </row>
    <row r="3024" spans="16:23">
      <c r="P3024" s="1"/>
      <c r="Q3024" s="1"/>
      <c r="R3024" s="1"/>
      <c r="W3024" s="2"/>
    </row>
    <row r="3025" spans="16:23">
      <c r="P3025" s="1"/>
      <c r="Q3025" s="1"/>
      <c r="R3025" s="1"/>
      <c r="W3025" s="2"/>
    </row>
    <row r="3026" spans="16:23">
      <c r="P3026" s="1"/>
      <c r="Q3026" s="1"/>
      <c r="R3026" s="1"/>
      <c r="W3026" s="2"/>
    </row>
    <row r="3027" spans="16:23">
      <c r="P3027" s="1"/>
      <c r="Q3027" s="1"/>
      <c r="R3027" s="1"/>
      <c r="W3027" s="2"/>
    </row>
    <row r="3028" spans="16:23">
      <c r="P3028" s="1"/>
      <c r="Q3028" s="1"/>
      <c r="R3028" s="1"/>
      <c r="W3028" s="2"/>
    </row>
    <row r="3029" spans="16:23">
      <c r="P3029" s="1"/>
      <c r="Q3029" s="1"/>
      <c r="R3029" s="1"/>
      <c r="W3029" s="2"/>
    </row>
    <row r="3030" spans="16:23">
      <c r="P3030" s="1"/>
      <c r="Q3030" s="1"/>
      <c r="R3030" s="1"/>
      <c r="W3030" s="2"/>
    </row>
    <row r="3031" spans="16:23">
      <c r="P3031" s="1"/>
      <c r="Q3031" s="1"/>
      <c r="R3031" s="1"/>
      <c r="W3031" s="2"/>
    </row>
    <row r="3032" spans="16:23">
      <c r="P3032" s="1"/>
      <c r="Q3032" s="1"/>
      <c r="R3032" s="1"/>
      <c r="W3032" s="2"/>
    </row>
    <row r="3033" spans="16:23">
      <c r="P3033" s="1"/>
      <c r="Q3033" s="1"/>
      <c r="R3033" s="1"/>
      <c r="W3033" s="2"/>
    </row>
    <row r="3034" spans="16:23">
      <c r="P3034" s="1"/>
      <c r="Q3034" s="1"/>
      <c r="R3034" s="1"/>
      <c r="W3034" s="2"/>
    </row>
    <row r="3035" spans="16:23">
      <c r="P3035" s="1"/>
      <c r="Q3035" s="1"/>
      <c r="R3035" s="1"/>
      <c r="W3035" s="2"/>
    </row>
    <row r="3036" spans="16:23">
      <c r="P3036" s="1"/>
      <c r="Q3036" s="1"/>
      <c r="R3036" s="1"/>
      <c r="W3036" s="2"/>
    </row>
    <row r="3037" spans="16:23">
      <c r="P3037" s="1"/>
      <c r="Q3037" s="1"/>
      <c r="R3037" s="1"/>
      <c r="W3037" s="2"/>
    </row>
    <row r="3038" spans="16:23">
      <c r="P3038" s="1"/>
      <c r="Q3038" s="1"/>
      <c r="R3038" s="1"/>
      <c r="W3038" s="2"/>
    </row>
    <row r="3039" spans="16:23">
      <c r="P3039" s="1"/>
      <c r="Q3039" s="1"/>
      <c r="R3039" s="1"/>
      <c r="W3039" s="2"/>
    </row>
    <row r="3040" spans="16:23">
      <c r="P3040" s="1"/>
      <c r="Q3040" s="1"/>
      <c r="R3040" s="1"/>
      <c r="W3040" s="2"/>
    </row>
    <row r="3041" spans="16:23">
      <c r="P3041" s="1"/>
      <c r="Q3041" s="1"/>
      <c r="R3041" s="1"/>
      <c r="W3041" s="2"/>
    </row>
    <row r="3042" spans="16:23">
      <c r="P3042" s="1"/>
      <c r="Q3042" s="1"/>
      <c r="R3042" s="1"/>
      <c r="W3042" s="2"/>
    </row>
    <row r="3043" spans="16:23">
      <c r="P3043" s="1"/>
      <c r="Q3043" s="1"/>
      <c r="R3043" s="1"/>
      <c r="W3043" s="2"/>
    </row>
    <row r="3044" spans="16:23">
      <c r="P3044" s="1"/>
      <c r="Q3044" s="1"/>
      <c r="R3044" s="1"/>
      <c r="W3044" s="2"/>
    </row>
    <row r="3045" spans="16:23">
      <c r="P3045" s="1"/>
      <c r="Q3045" s="1"/>
      <c r="R3045" s="1"/>
      <c r="W3045" s="2"/>
    </row>
    <row r="3046" spans="16:23">
      <c r="P3046" s="1"/>
      <c r="Q3046" s="1"/>
      <c r="R3046" s="1"/>
      <c r="W3046" s="2"/>
    </row>
    <row r="3047" spans="16:23">
      <c r="P3047" s="1"/>
      <c r="Q3047" s="1"/>
      <c r="R3047" s="1"/>
      <c r="W3047" s="2"/>
    </row>
    <row r="3048" spans="16:23">
      <c r="P3048" s="1"/>
      <c r="Q3048" s="1"/>
      <c r="R3048" s="1"/>
      <c r="W3048" s="2"/>
    </row>
    <row r="3049" spans="16:23">
      <c r="P3049" s="1"/>
      <c r="Q3049" s="1"/>
      <c r="R3049" s="1"/>
      <c r="W3049" s="2"/>
    </row>
    <row r="3050" spans="16:23">
      <c r="P3050" s="1"/>
      <c r="Q3050" s="1"/>
      <c r="R3050" s="1"/>
      <c r="W3050" s="2"/>
    </row>
    <row r="3051" spans="16:23">
      <c r="P3051" s="1"/>
      <c r="Q3051" s="1"/>
      <c r="R3051" s="1"/>
      <c r="W3051" s="2"/>
    </row>
    <row r="3052" spans="16:23">
      <c r="P3052" s="1"/>
      <c r="Q3052" s="1"/>
      <c r="R3052" s="1"/>
      <c r="W3052" s="2"/>
    </row>
    <row r="3053" spans="16:23">
      <c r="P3053" s="1"/>
      <c r="Q3053" s="1"/>
      <c r="R3053" s="1"/>
      <c r="W3053" s="2"/>
    </row>
    <row r="3054" spans="16:23">
      <c r="P3054" s="1"/>
      <c r="Q3054" s="1"/>
      <c r="R3054" s="1"/>
      <c r="W3054" s="2"/>
    </row>
    <row r="3055" spans="16:23">
      <c r="P3055" s="1"/>
      <c r="Q3055" s="1"/>
      <c r="R3055" s="1"/>
      <c r="W3055" s="2"/>
    </row>
    <row r="3056" spans="16:23">
      <c r="P3056" s="1"/>
      <c r="Q3056" s="1"/>
      <c r="R3056" s="1"/>
      <c r="W3056" s="2"/>
    </row>
    <row r="3057" spans="16:23">
      <c r="P3057" s="1"/>
      <c r="Q3057" s="1"/>
      <c r="R3057" s="1"/>
      <c r="W3057" s="2"/>
    </row>
    <row r="3058" spans="16:23">
      <c r="P3058" s="1"/>
      <c r="Q3058" s="1"/>
      <c r="R3058" s="1"/>
      <c r="W3058" s="2"/>
    </row>
    <row r="3059" spans="16:23">
      <c r="P3059" s="1"/>
      <c r="Q3059" s="1"/>
      <c r="R3059" s="1"/>
      <c r="W3059" s="2"/>
    </row>
    <row r="3060" spans="16:23">
      <c r="P3060" s="1"/>
      <c r="Q3060" s="1"/>
      <c r="R3060" s="1"/>
      <c r="W3060" s="2"/>
    </row>
    <row r="3061" spans="16:23">
      <c r="P3061" s="1"/>
      <c r="Q3061" s="1"/>
      <c r="R3061" s="1"/>
      <c r="W3061" s="2"/>
    </row>
    <row r="3062" spans="16:23">
      <c r="P3062" s="1"/>
      <c r="Q3062" s="1"/>
      <c r="R3062" s="1"/>
      <c r="W3062" s="2"/>
    </row>
    <row r="3063" spans="16:23">
      <c r="P3063" s="1"/>
      <c r="Q3063" s="1"/>
      <c r="R3063" s="1"/>
      <c r="W3063" s="2"/>
    </row>
    <row r="3064" spans="16:23">
      <c r="P3064" s="1"/>
      <c r="Q3064" s="1"/>
      <c r="R3064" s="1"/>
      <c r="W3064" s="2"/>
    </row>
    <row r="3065" spans="16:23">
      <c r="P3065" s="1"/>
      <c r="Q3065" s="1"/>
      <c r="R3065" s="1"/>
      <c r="W3065" s="2"/>
    </row>
    <row r="3066" spans="16:23">
      <c r="P3066" s="1"/>
      <c r="Q3066" s="1"/>
      <c r="R3066" s="1"/>
      <c r="W3066" s="2"/>
    </row>
    <row r="3067" spans="16:23">
      <c r="P3067" s="1"/>
      <c r="Q3067" s="1"/>
      <c r="R3067" s="1"/>
      <c r="W3067" s="2"/>
    </row>
    <row r="3068" spans="16:23">
      <c r="P3068" s="1"/>
      <c r="Q3068" s="1"/>
      <c r="R3068" s="1"/>
      <c r="W3068" s="2"/>
    </row>
    <row r="3069" spans="16:23">
      <c r="P3069" s="1"/>
      <c r="Q3069" s="1"/>
      <c r="R3069" s="1"/>
      <c r="W3069" s="2"/>
    </row>
    <row r="3070" spans="16:23">
      <c r="P3070" s="1"/>
      <c r="Q3070" s="1"/>
      <c r="R3070" s="1"/>
      <c r="W3070" s="2"/>
    </row>
    <row r="3071" spans="16:23">
      <c r="P3071" s="1"/>
      <c r="Q3071" s="1"/>
      <c r="R3071" s="1"/>
      <c r="W3071" s="2"/>
    </row>
    <row r="3072" spans="16:23">
      <c r="P3072" s="1"/>
      <c r="Q3072" s="1"/>
      <c r="R3072" s="1"/>
      <c r="W3072" s="2"/>
    </row>
    <row r="3073" spans="16:23">
      <c r="P3073" s="1"/>
      <c r="Q3073" s="1"/>
      <c r="R3073" s="1"/>
      <c r="W3073" s="2"/>
    </row>
    <row r="3074" spans="16:23">
      <c r="P3074" s="1"/>
      <c r="Q3074" s="1"/>
      <c r="R3074" s="1"/>
      <c r="W3074" s="2"/>
    </row>
    <row r="3075" spans="16:23">
      <c r="P3075" s="1"/>
      <c r="Q3075" s="1"/>
      <c r="R3075" s="1"/>
      <c r="W3075" s="2"/>
    </row>
    <row r="3076" spans="16:23">
      <c r="P3076" s="1"/>
      <c r="Q3076" s="1"/>
      <c r="R3076" s="1"/>
      <c r="W3076" s="2"/>
    </row>
    <row r="3077" spans="16:23">
      <c r="P3077" s="1"/>
      <c r="Q3077" s="1"/>
      <c r="R3077" s="1"/>
      <c r="W3077" s="2"/>
    </row>
    <row r="3078" spans="16:23">
      <c r="P3078" s="1"/>
      <c r="Q3078" s="1"/>
      <c r="R3078" s="1"/>
      <c r="W3078" s="2"/>
    </row>
    <row r="3079" spans="16:23">
      <c r="P3079" s="1"/>
      <c r="Q3079" s="1"/>
      <c r="R3079" s="1"/>
      <c r="W3079" s="2"/>
    </row>
    <row r="3080" spans="16:23">
      <c r="P3080" s="1"/>
      <c r="Q3080" s="1"/>
      <c r="R3080" s="1"/>
      <c r="W3080" s="2"/>
    </row>
    <row r="3081" spans="16:23">
      <c r="P3081" s="1"/>
      <c r="Q3081" s="1"/>
      <c r="R3081" s="1"/>
      <c r="W3081" s="2"/>
    </row>
    <row r="3082" spans="16:23">
      <c r="P3082" s="1"/>
      <c r="Q3082" s="1"/>
      <c r="R3082" s="1"/>
      <c r="W3082" s="2"/>
    </row>
    <row r="3083" spans="16:23">
      <c r="P3083" s="1"/>
      <c r="Q3083" s="1"/>
      <c r="R3083" s="1"/>
      <c r="W3083" s="2"/>
    </row>
    <row r="3084" spans="16:23">
      <c r="P3084" s="1"/>
      <c r="Q3084" s="1"/>
      <c r="R3084" s="1"/>
      <c r="W3084" s="2"/>
    </row>
    <row r="3085" spans="16:23">
      <c r="P3085" s="1"/>
      <c r="Q3085" s="1"/>
      <c r="R3085" s="1"/>
      <c r="W3085" s="2"/>
    </row>
    <row r="3086" spans="16:23">
      <c r="P3086" s="1"/>
      <c r="Q3086" s="1"/>
      <c r="R3086" s="1"/>
      <c r="W3086" s="2"/>
    </row>
    <row r="3087" spans="16:23">
      <c r="P3087" s="1"/>
      <c r="Q3087" s="1"/>
      <c r="R3087" s="1"/>
      <c r="W3087" s="2"/>
    </row>
    <row r="3088" spans="16:23">
      <c r="P3088" s="1"/>
      <c r="Q3088" s="1"/>
      <c r="R3088" s="1"/>
      <c r="W3088" s="2"/>
    </row>
    <row r="3089" spans="16:23">
      <c r="P3089" s="1"/>
      <c r="Q3089" s="1"/>
      <c r="R3089" s="1"/>
      <c r="W3089" s="2"/>
    </row>
    <row r="3090" spans="16:23">
      <c r="P3090" s="1"/>
      <c r="Q3090" s="1"/>
      <c r="R3090" s="1"/>
      <c r="W3090" s="2"/>
    </row>
    <row r="3091" spans="16:23">
      <c r="P3091" s="1"/>
      <c r="Q3091" s="1"/>
      <c r="R3091" s="1"/>
      <c r="W3091" s="2"/>
    </row>
    <row r="3092" spans="16:23">
      <c r="P3092" s="1"/>
      <c r="Q3092" s="1"/>
      <c r="R3092" s="1"/>
      <c r="W3092" s="2"/>
    </row>
    <row r="3093" spans="16:23">
      <c r="P3093" s="1"/>
      <c r="Q3093" s="1"/>
      <c r="R3093" s="1"/>
      <c r="W3093" s="2"/>
    </row>
    <row r="3094" spans="16:23">
      <c r="P3094" s="1"/>
      <c r="Q3094" s="1"/>
      <c r="R3094" s="1"/>
      <c r="W3094" s="2"/>
    </row>
    <row r="3095" spans="16:23">
      <c r="P3095" s="1"/>
      <c r="Q3095" s="1"/>
      <c r="R3095" s="1"/>
      <c r="W3095" s="2"/>
    </row>
    <row r="3096" spans="16:23">
      <c r="P3096" s="1"/>
      <c r="Q3096" s="1"/>
      <c r="R3096" s="1"/>
      <c r="W3096" s="2"/>
    </row>
    <row r="3097" spans="16:23">
      <c r="P3097" s="1"/>
      <c r="Q3097" s="1"/>
      <c r="R3097" s="1"/>
      <c r="W3097" s="2"/>
    </row>
    <row r="3098" spans="16:23">
      <c r="P3098" s="1"/>
      <c r="Q3098" s="1"/>
      <c r="R3098" s="1"/>
      <c r="W3098" s="2"/>
    </row>
    <row r="3099" spans="16:23">
      <c r="P3099" s="1"/>
      <c r="Q3099" s="1"/>
      <c r="R3099" s="1"/>
      <c r="W3099" s="2"/>
    </row>
    <row r="3100" spans="16:23">
      <c r="P3100" s="1"/>
      <c r="Q3100" s="1"/>
      <c r="R3100" s="1"/>
      <c r="W3100" s="2"/>
    </row>
    <row r="3101" spans="16:23">
      <c r="P3101" s="1"/>
      <c r="Q3101" s="1"/>
      <c r="R3101" s="1"/>
      <c r="W3101" s="2"/>
    </row>
    <row r="3102" spans="16:23">
      <c r="P3102" s="1"/>
      <c r="Q3102" s="1"/>
      <c r="R3102" s="1"/>
      <c r="W3102" s="2"/>
    </row>
    <row r="3103" spans="16:23">
      <c r="P3103" s="1"/>
      <c r="Q3103" s="1"/>
      <c r="R3103" s="1"/>
      <c r="W3103" s="2"/>
    </row>
    <row r="3104" spans="16:23">
      <c r="P3104" s="1"/>
      <c r="Q3104" s="1"/>
      <c r="R3104" s="1"/>
      <c r="W3104" s="2"/>
    </row>
    <row r="3105" spans="16:23">
      <c r="P3105" s="1"/>
      <c r="Q3105" s="1"/>
      <c r="R3105" s="1"/>
      <c r="W3105" s="2"/>
    </row>
    <row r="3106" spans="16:23">
      <c r="P3106" s="1"/>
      <c r="Q3106" s="1"/>
      <c r="R3106" s="1"/>
      <c r="W3106" s="2"/>
    </row>
    <row r="3107" spans="16:23">
      <c r="P3107" s="1"/>
      <c r="Q3107" s="1"/>
      <c r="R3107" s="1"/>
      <c r="W3107" s="2"/>
    </row>
    <row r="3108" spans="16:23">
      <c r="P3108" s="1"/>
      <c r="Q3108" s="1"/>
      <c r="R3108" s="1"/>
      <c r="W3108" s="2"/>
    </row>
    <row r="3109" spans="16:23">
      <c r="P3109" s="1"/>
      <c r="Q3109" s="1"/>
      <c r="R3109" s="1"/>
      <c r="W3109" s="2"/>
    </row>
    <row r="3110" spans="16:23">
      <c r="P3110" s="1"/>
      <c r="Q3110" s="1"/>
      <c r="R3110" s="1"/>
      <c r="W3110" s="2"/>
    </row>
    <row r="3111" spans="16:23">
      <c r="P3111" s="1"/>
      <c r="Q3111" s="1"/>
      <c r="R3111" s="1"/>
      <c r="W3111" s="2"/>
    </row>
    <row r="3112" spans="16:23">
      <c r="P3112" s="1"/>
      <c r="Q3112" s="1"/>
      <c r="R3112" s="1"/>
      <c r="W3112" s="2"/>
    </row>
    <row r="3113" spans="16:23">
      <c r="P3113" s="1"/>
      <c r="Q3113" s="1"/>
      <c r="R3113" s="1"/>
      <c r="W3113" s="2"/>
    </row>
    <row r="3114" spans="16:23">
      <c r="P3114" s="1"/>
      <c r="Q3114" s="1"/>
      <c r="R3114" s="1"/>
      <c r="W3114" s="2"/>
    </row>
    <row r="3115" spans="16:23">
      <c r="P3115" s="1"/>
      <c r="Q3115" s="1"/>
      <c r="R3115" s="1"/>
      <c r="W3115" s="2"/>
    </row>
    <row r="3116" spans="16:23">
      <c r="P3116" s="1"/>
      <c r="Q3116" s="1"/>
      <c r="R3116" s="1"/>
      <c r="W3116" s="2"/>
    </row>
    <row r="3117" spans="16:23">
      <c r="P3117" s="1"/>
      <c r="Q3117" s="1"/>
      <c r="R3117" s="1"/>
      <c r="W3117" s="2"/>
    </row>
    <row r="3118" spans="16:23">
      <c r="P3118" s="1"/>
      <c r="Q3118" s="1"/>
      <c r="R3118" s="1"/>
      <c r="W3118" s="2"/>
    </row>
    <row r="3119" spans="16:23">
      <c r="P3119" s="1"/>
      <c r="Q3119" s="1"/>
      <c r="R3119" s="1"/>
      <c r="W3119" s="2"/>
    </row>
    <row r="3120" spans="16:23">
      <c r="P3120" s="1"/>
      <c r="Q3120" s="1"/>
      <c r="R3120" s="1"/>
      <c r="W3120" s="2"/>
    </row>
    <row r="3121" spans="16:23">
      <c r="P3121" s="1"/>
      <c r="Q3121" s="1"/>
      <c r="R3121" s="1"/>
      <c r="W3121" s="2"/>
    </row>
    <row r="3122" spans="16:23">
      <c r="P3122" s="1"/>
      <c r="Q3122" s="1"/>
      <c r="R3122" s="1"/>
      <c r="W3122" s="2"/>
    </row>
    <row r="3123" spans="16:23">
      <c r="P3123" s="1"/>
      <c r="Q3123" s="1"/>
      <c r="R3123" s="1"/>
      <c r="W3123" s="2"/>
    </row>
    <row r="3124" spans="16:23">
      <c r="P3124" s="1"/>
      <c r="Q3124" s="1"/>
      <c r="R3124" s="1"/>
      <c r="W3124" s="2"/>
    </row>
    <row r="3125" spans="16:23">
      <c r="P3125" s="1"/>
      <c r="Q3125" s="1"/>
      <c r="R3125" s="1"/>
      <c r="W3125" s="2"/>
    </row>
    <row r="3126" spans="16:23">
      <c r="P3126" s="1"/>
      <c r="Q3126" s="1"/>
      <c r="R3126" s="1"/>
      <c r="W3126" s="2"/>
    </row>
    <row r="3127" spans="16:23">
      <c r="P3127" s="1"/>
      <c r="Q3127" s="1"/>
      <c r="R3127" s="1"/>
      <c r="W3127" s="2"/>
    </row>
    <row r="3128" spans="16:23">
      <c r="P3128" s="1"/>
      <c r="Q3128" s="1"/>
      <c r="R3128" s="1"/>
      <c r="W3128" s="2"/>
    </row>
    <row r="3129" spans="16:23">
      <c r="P3129" s="1"/>
      <c r="Q3129" s="1"/>
      <c r="R3129" s="1"/>
      <c r="W3129" s="2"/>
    </row>
    <row r="3130" spans="16:23">
      <c r="P3130" s="1"/>
      <c r="Q3130" s="1"/>
      <c r="R3130" s="1"/>
      <c r="W3130" s="2"/>
    </row>
    <row r="3131" spans="16:23">
      <c r="P3131" s="1"/>
      <c r="Q3131" s="1"/>
      <c r="R3131" s="1"/>
      <c r="W3131" s="2"/>
    </row>
    <row r="3132" spans="16:23">
      <c r="P3132" s="1"/>
      <c r="Q3132" s="1"/>
      <c r="R3132" s="1"/>
      <c r="W3132" s="2"/>
    </row>
    <row r="3133" spans="16:23">
      <c r="P3133" s="1"/>
      <c r="Q3133" s="1"/>
      <c r="R3133" s="1"/>
      <c r="W3133" s="2"/>
    </row>
    <row r="3134" spans="16:23">
      <c r="P3134" s="1"/>
      <c r="Q3134" s="1"/>
      <c r="R3134" s="1"/>
      <c r="W3134" s="2"/>
    </row>
    <row r="3135" spans="16:23">
      <c r="P3135" s="1"/>
      <c r="Q3135" s="1"/>
      <c r="R3135" s="1"/>
      <c r="W3135" s="2"/>
    </row>
    <row r="3136" spans="16:23">
      <c r="P3136" s="1"/>
      <c r="Q3136" s="1"/>
      <c r="R3136" s="1"/>
      <c r="W3136" s="2"/>
    </row>
    <row r="3137" spans="16:23">
      <c r="P3137" s="1"/>
      <c r="Q3137" s="1"/>
      <c r="R3137" s="1"/>
      <c r="W3137" s="2"/>
    </row>
    <row r="3138" spans="16:23">
      <c r="P3138" s="1"/>
      <c r="Q3138" s="1"/>
      <c r="R3138" s="1"/>
      <c r="W3138" s="2"/>
    </row>
    <row r="3139" spans="16:23">
      <c r="P3139" s="1"/>
      <c r="Q3139" s="1"/>
      <c r="R3139" s="1"/>
      <c r="W3139" s="2"/>
    </row>
    <row r="3140" spans="16:23">
      <c r="P3140" s="1"/>
      <c r="Q3140" s="1"/>
      <c r="R3140" s="1"/>
      <c r="W3140" s="2"/>
    </row>
    <row r="3141" spans="16:23">
      <c r="P3141" s="1"/>
      <c r="Q3141" s="1"/>
      <c r="R3141" s="1"/>
      <c r="W3141" s="2"/>
    </row>
    <row r="3142" spans="16:23">
      <c r="P3142" s="1"/>
      <c r="Q3142" s="1"/>
      <c r="R3142" s="1"/>
      <c r="W3142" s="2"/>
    </row>
    <row r="3143" spans="16:23">
      <c r="P3143" s="1"/>
      <c r="Q3143" s="1"/>
      <c r="R3143" s="1"/>
      <c r="W3143" s="2"/>
    </row>
    <row r="3144" spans="16:23">
      <c r="P3144" s="1"/>
      <c r="Q3144" s="1"/>
      <c r="R3144" s="1"/>
      <c r="W3144" s="2"/>
    </row>
    <row r="3145" spans="16:23">
      <c r="P3145" s="1"/>
      <c r="Q3145" s="1"/>
      <c r="R3145" s="1"/>
      <c r="W3145" s="2"/>
    </row>
    <row r="3146" spans="16:23">
      <c r="P3146" s="1"/>
      <c r="Q3146" s="1"/>
      <c r="R3146" s="1"/>
      <c r="W3146" s="2"/>
    </row>
    <row r="3147" spans="16:23">
      <c r="P3147" s="1"/>
      <c r="Q3147" s="1"/>
      <c r="R3147" s="1"/>
      <c r="W3147" s="2"/>
    </row>
    <row r="3148" spans="16:23">
      <c r="P3148" s="1"/>
      <c r="Q3148" s="1"/>
      <c r="R3148" s="1"/>
      <c r="W3148" s="2"/>
    </row>
    <row r="3149" spans="16:23">
      <c r="P3149" s="1"/>
      <c r="Q3149" s="1"/>
      <c r="R3149" s="1"/>
      <c r="W3149" s="2"/>
    </row>
    <row r="3150" spans="16:23">
      <c r="P3150" s="1"/>
      <c r="Q3150" s="1"/>
      <c r="R3150" s="1"/>
      <c r="W3150" s="2"/>
    </row>
    <row r="3151" spans="16:23">
      <c r="P3151" s="1"/>
      <c r="Q3151" s="1"/>
      <c r="R3151" s="1"/>
      <c r="W3151" s="2"/>
    </row>
    <row r="3152" spans="16:23">
      <c r="P3152" s="1"/>
      <c r="Q3152" s="1"/>
      <c r="R3152" s="1"/>
      <c r="W3152" s="2"/>
    </row>
    <row r="3153" spans="16:23">
      <c r="P3153" s="1"/>
      <c r="Q3153" s="1"/>
      <c r="R3153" s="1"/>
      <c r="W3153" s="2"/>
    </row>
    <row r="3154" spans="16:23">
      <c r="P3154" s="1"/>
      <c r="Q3154" s="1"/>
      <c r="R3154" s="1"/>
      <c r="W3154" s="2"/>
    </row>
    <row r="3155" spans="16:23">
      <c r="P3155" s="1"/>
      <c r="Q3155" s="1"/>
      <c r="R3155" s="1"/>
      <c r="W3155" s="2"/>
    </row>
    <row r="3156" spans="16:23">
      <c r="P3156" s="1"/>
      <c r="Q3156" s="1"/>
      <c r="R3156" s="1"/>
      <c r="W3156" s="2"/>
    </row>
    <row r="3157" spans="16:23">
      <c r="P3157" s="1"/>
      <c r="Q3157" s="1"/>
      <c r="R3157" s="1"/>
      <c r="W3157" s="2"/>
    </row>
    <row r="3158" spans="16:23">
      <c r="P3158" s="1"/>
      <c r="Q3158" s="1"/>
      <c r="R3158" s="1"/>
      <c r="W3158" s="2"/>
    </row>
    <row r="3159" spans="16:23">
      <c r="P3159" s="1"/>
      <c r="Q3159" s="1"/>
      <c r="R3159" s="1"/>
      <c r="W3159" s="2"/>
    </row>
    <row r="3160" spans="16:23">
      <c r="P3160" s="1"/>
      <c r="Q3160" s="1"/>
      <c r="R3160" s="1"/>
      <c r="W3160" s="2"/>
    </row>
    <row r="3161" spans="16:23">
      <c r="P3161" s="1"/>
      <c r="Q3161" s="1"/>
      <c r="R3161" s="1"/>
      <c r="W3161" s="2"/>
    </row>
    <row r="3162" spans="16:23">
      <c r="P3162" s="1"/>
      <c r="Q3162" s="1"/>
      <c r="R3162" s="1"/>
      <c r="W3162" s="2"/>
    </row>
    <row r="3163" spans="16:23">
      <c r="P3163" s="1"/>
      <c r="Q3163" s="1"/>
      <c r="R3163" s="1"/>
      <c r="W3163" s="2"/>
    </row>
    <row r="3164" spans="16:23">
      <c r="P3164" s="1"/>
      <c r="Q3164" s="1"/>
      <c r="R3164" s="1"/>
      <c r="W3164" s="2"/>
    </row>
    <row r="3165" spans="16:23">
      <c r="P3165" s="1"/>
      <c r="Q3165" s="1"/>
      <c r="R3165" s="1"/>
      <c r="W3165" s="2"/>
    </row>
    <row r="3166" spans="16:23">
      <c r="P3166" s="1"/>
      <c r="Q3166" s="1"/>
      <c r="R3166" s="1"/>
      <c r="W3166" s="2"/>
    </row>
    <row r="3167" spans="16:23">
      <c r="P3167" s="1"/>
      <c r="Q3167" s="1"/>
      <c r="R3167" s="1"/>
      <c r="W3167" s="2"/>
    </row>
    <row r="3168" spans="16:23">
      <c r="P3168" s="1"/>
      <c r="Q3168" s="1"/>
      <c r="R3168" s="1"/>
      <c r="W3168" s="2"/>
    </row>
    <row r="3169" spans="16:23">
      <c r="P3169" s="1"/>
      <c r="Q3169" s="1"/>
      <c r="R3169" s="1"/>
      <c r="W3169" s="2"/>
    </row>
    <row r="3170" spans="16:23">
      <c r="P3170" s="1"/>
      <c r="Q3170" s="1"/>
      <c r="R3170" s="1"/>
      <c r="W3170" s="2"/>
    </row>
    <row r="3171" spans="16:23">
      <c r="P3171" s="1"/>
      <c r="Q3171" s="1"/>
      <c r="R3171" s="1"/>
      <c r="W3171" s="2"/>
    </row>
    <row r="3172" spans="16:23">
      <c r="P3172" s="1"/>
      <c r="Q3172" s="1"/>
      <c r="R3172" s="1"/>
      <c r="W3172" s="2"/>
    </row>
    <row r="3173" spans="16:23">
      <c r="P3173" s="1"/>
      <c r="Q3173" s="1"/>
      <c r="R3173" s="1"/>
      <c r="W3173" s="2"/>
    </row>
    <row r="3174" spans="16:23">
      <c r="P3174" s="1"/>
      <c r="Q3174" s="1"/>
      <c r="R3174" s="1"/>
      <c r="W3174" s="2"/>
    </row>
    <row r="3175" spans="16:23">
      <c r="P3175" s="1"/>
      <c r="Q3175" s="1"/>
      <c r="R3175" s="1"/>
      <c r="W3175" s="2"/>
    </row>
    <row r="3176" spans="16:23">
      <c r="P3176" s="1"/>
      <c r="Q3176" s="1"/>
      <c r="R3176" s="1"/>
      <c r="W3176" s="2"/>
    </row>
    <row r="3177" spans="16:23">
      <c r="P3177" s="1"/>
      <c r="Q3177" s="1"/>
      <c r="R3177" s="1"/>
      <c r="W3177" s="2"/>
    </row>
    <row r="3178" spans="16:23">
      <c r="P3178" s="1"/>
      <c r="Q3178" s="1"/>
      <c r="R3178" s="1"/>
      <c r="W3178" s="2"/>
    </row>
    <row r="3179" spans="16:23">
      <c r="P3179" s="1"/>
      <c r="Q3179" s="1"/>
      <c r="R3179" s="1"/>
      <c r="W3179" s="2"/>
    </row>
    <row r="3180" spans="16:23">
      <c r="P3180" s="1"/>
      <c r="Q3180" s="1"/>
      <c r="R3180" s="1"/>
      <c r="W3180" s="2"/>
    </row>
    <row r="3181" spans="16:23">
      <c r="P3181" s="1"/>
      <c r="Q3181" s="1"/>
      <c r="R3181" s="1"/>
      <c r="W3181" s="2"/>
    </row>
    <row r="3182" spans="16:23">
      <c r="P3182" s="1"/>
      <c r="Q3182" s="1"/>
      <c r="R3182" s="1"/>
      <c r="W3182" s="2"/>
    </row>
    <row r="3183" spans="16:23">
      <c r="P3183" s="1"/>
      <c r="Q3183" s="1"/>
      <c r="R3183" s="1"/>
      <c r="W3183" s="2"/>
    </row>
    <row r="3184" spans="16:23">
      <c r="P3184" s="1"/>
      <c r="Q3184" s="1"/>
      <c r="R3184" s="1"/>
      <c r="W3184" s="2"/>
    </row>
    <row r="3185" spans="16:23">
      <c r="P3185" s="1"/>
      <c r="Q3185" s="1"/>
      <c r="R3185" s="1"/>
      <c r="W3185" s="2"/>
    </row>
    <row r="3186" spans="16:23">
      <c r="P3186" s="1"/>
      <c r="Q3186" s="1"/>
      <c r="R3186" s="1"/>
      <c r="W3186" s="2"/>
    </row>
    <row r="3187" spans="16:23">
      <c r="P3187" s="1"/>
      <c r="Q3187" s="1"/>
      <c r="R3187" s="1"/>
      <c r="W3187" s="2"/>
    </row>
    <row r="3188" spans="16:23">
      <c r="P3188" s="1"/>
      <c r="Q3188" s="1"/>
      <c r="R3188" s="1"/>
      <c r="W3188" s="2"/>
    </row>
    <row r="3189" spans="16:23">
      <c r="P3189" s="1"/>
      <c r="Q3189" s="1"/>
      <c r="R3189" s="1"/>
      <c r="W3189" s="2"/>
    </row>
    <row r="3190" spans="16:23">
      <c r="P3190" s="1"/>
      <c r="Q3190" s="1"/>
      <c r="R3190" s="1"/>
      <c r="W3190" s="2"/>
    </row>
    <row r="3191" spans="16:23">
      <c r="P3191" s="1"/>
      <c r="Q3191" s="1"/>
      <c r="R3191" s="1"/>
      <c r="W3191" s="2"/>
    </row>
    <row r="3192" spans="16:23">
      <c r="P3192" s="1"/>
      <c r="Q3192" s="1"/>
      <c r="R3192" s="1"/>
      <c r="W3192" s="2"/>
    </row>
    <row r="3193" spans="16:23">
      <c r="P3193" s="1"/>
      <c r="Q3193" s="1"/>
      <c r="R3193" s="1"/>
      <c r="W3193" s="2"/>
    </row>
    <row r="3194" spans="16:23">
      <c r="P3194" s="1"/>
      <c r="Q3194" s="1"/>
      <c r="R3194" s="1"/>
      <c r="W3194" s="2"/>
    </row>
    <row r="3195" spans="16:23">
      <c r="P3195" s="1"/>
      <c r="Q3195" s="1"/>
      <c r="R3195" s="1"/>
      <c r="W3195" s="2"/>
    </row>
    <row r="3196" spans="16:23">
      <c r="P3196" s="1"/>
      <c r="Q3196" s="1"/>
      <c r="R3196" s="1"/>
      <c r="W3196" s="2"/>
    </row>
    <row r="3197" spans="16:23">
      <c r="P3197" s="1"/>
      <c r="Q3197" s="1"/>
      <c r="R3197" s="1"/>
      <c r="W3197" s="2"/>
    </row>
    <row r="3198" spans="16:23">
      <c r="P3198" s="1"/>
      <c r="Q3198" s="1"/>
      <c r="R3198" s="1"/>
      <c r="W3198" s="2"/>
    </row>
    <row r="3199" spans="16:23">
      <c r="P3199" s="1"/>
      <c r="Q3199" s="1"/>
      <c r="R3199" s="1"/>
      <c r="W3199" s="2"/>
    </row>
    <row r="3200" spans="16:23">
      <c r="P3200" s="1"/>
      <c r="Q3200" s="1"/>
      <c r="R3200" s="1"/>
      <c r="W3200" s="2"/>
    </row>
    <row r="3201" spans="16:23">
      <c r="P3201" s="1"/>
      <c r="Q3201" s="1"/>
      <c r="R3201" s="1"/>
      <c r="W3201" s="2"/>
    </row>
    <row r="3202" spans="16:23">
      <c r="P3202" s="1"/>
      <c r="Q3202" s="1"/>
      <c r="R3202" s="1"/>
      <c r="W3202" s="2"/>
    </row>
    <row r="3203" spans="16:23">
      <c r="P3203" s="1"/>
      <c r="Q3203" s="1"/>
      <c r="R3203" s="1"/>
      <c r="W3203" s="2"/>
    </row>
    <row r="3204" spans="16:23">
      <c r="P3204" s="1"/>
      <c r="Q3204" s="1"/>
      <c r="R3204" s="1"/>
      <c r="W3204" s="2"/>
    </row>
    <row r="3205" spans="16:23">
      <c r="P3205" s="1"/>
      <c r="Q3205" s="1"/>
      <c r="R3205" s="1"/>
      <c r="W3205" s="2"/>
    </row>
    <row r="3206" spans="16:23">
      <c r="P3206" s="1"/>
      <c r="Q3206" s="1"/>
      <c r="R3206" s="1"/>
      <c r="W3206" s="2"/>
    </row>
    <row r="3207" spans="16:23">
      <c r="P3207" s="1"/>
      <c r="Q3207" s="1"/>
      <c r="R3207" s="1"/>
      <c r="W3207" s="2"/>
    </row>
    <row r="3208" spans="16:23">
      <c r="P3208" s="1"/>
      <c r="Q3208" s="1"/>
      <c r="R3208" s="1"/>
      <c r="W3208" s="2"/>
    </row>
    <row r="3209" spans="16:23">
      <c r="P3209" s="1"/>
      <c r="Q3209" s="1"/>
      <c r="R3209" s="1"/>
      <c r="W3209" s="2"/>
    </row>
    <row r="3210" spans="16:23">
      <c r="P3210" s="1"/>
      <c r="Q3210" s="1"/>
      <c r="R3210" s="1"/>
      <c r="W3210" s="2"/>
    </row>
    <row r="3211" spans="16:23">
      <c r="P3211" s="1"/>
      <c r="Q3211" s="1"/>
      <c r="R3211" s="1"/>
      <c r="W3211" s="2"/>
    </row>
    <row r="3212" spans="16:23">
      <c r="P3212" s="1"/>
      <c r="Q3212" s="1"/>
      <c r="R3212" s="1"/>
      <c r="W3212" s="2"/>
    </row>
    <row r="3213" spans="16:23">
      <c r="P3213" s="1"/>
      <c r="Q3213" s="1"/>
      <c r="R3213" s="1"/>
      <c r="W3213" s="2"/>
    </row>
    <row r="3214" spans="16:23">
      <c r="P3214" s="1"/>
      <c r="Q3214" s="1"/>
      <c r="R3214" s="1"/>
      <c r="W3214" s="2"/>
    </row>
    <row r="3215" spans="16:23">
      <c r="P3215" s="1"/>
      <c r="Q3215" s="1"/>
      <c r="R3215" s="1"/>
      <c r="W3215" s="2"/>
    </row>
    <row r="3216" spans="16:23">
      <c r="P3216" s="1"/>
      <c r="Q3216" s="1"/>
      <c r="R3216" s="1"/>
      <c r="W3216" s="2"/>
    </row>
    <row r="3217" spans="16:23">
      <c r="P3217" s="1"/>
      <c r="Q3217" s="1"/>
      <c r="R3217" s="1"/>
      <c r="W3217" s="2"/>
    </row>
    <row r="3218" spans="16:23">
      <c r="P3218" s="1"/>
      <c r="Q3218" s="1"/>
      <c r="R3218" s="1"/>
      <c r="W3218" s="2"/>
    </row>
    <row r="3219" spans="16:23">
      <c r="P3219" s="1"/>
      <c r="Q3219" s="1"/>
      <c r="R3219" s="1"/>
      <c r="W3219" s="2"/>
    </row>
    <row r="3220" spans="16:23">
      <c r="P3220" s="1"/>
      <c r="Q3220" s="1"/>
      <c r="R3220" s="1"/>
      <c r="W3220" s="2"/>
    </row>
    <row r="3221" spans="16:23">
      <c r="P3221" s="1"/>
      <c r="Q3221" s="1"/>
      <c r="R3221" s="1"/>
      <c r="W3221" s="2"/>
    </row>
    <row r="3222" spans="16:23">
      <c r="P3222" s="1"/>
      <c r="Q3222" s="1"/>
      <c r="R3222" s="1"/>
      <c r="W3222" s="2"/>
    </row>
    <row r="3223" spans="16:23">
      <c r="P3223" s="1"/>
      <c r="Q3223" s="1"/>
      <c r="R3223" s="1"/>
      <c r="W3223" s="2"/>
    </row>
    <row r="3224" spans="16:23">
      <c r="P3224" s="1"/>
      <c r="Q3224" s="1"/>
      <c r="R3224" s="1"/>
      <c r="W3224" s="2"/>
    </row>
    <row r="3225" spans="16:23">
      <c r="P3225" s="1"/>
      <c r="Q3225" s="1"/>
      <c r="R3225" s="1"/>
      <c r="W3225" s="2"/>
    </row>
    <row r="3226" spans="16:23">
      <c r="P3226" s="1"/>
      <c r="Q3226" s="1"/>
      <c r="R3226" s="1"/>
      <c r="W3226" s="2"/>
    </row>
    <row r="3227" spans="16:23">
      <c r="P3227" s="1"/>
      <c r="Q3227" s="1"/>
      <c r="R3227" s="1"/>
      <c r="W3227" s="2"/>
    </row>
    <row r="3228" spans="16:23">
      <c r="P3228" s="1"/>
      <c r="Q3228" s="1"/>
      <c r="R3228" s="1"/>
      <c r="W3228" s="2"/>
    </row>
    <row r="3229" spans="16:23">
      <c r="P3229" s="1"/>
      <c r="Q3229" s="1"/>
      <c r="R3229" s="1"/>
      <c r="W3229" s="2"/>
    </row>
    <row r="3230" spans="16:23">
      <c r="P3230" s="1"/>
      <c r="Q3230" s="1"/>
      <c r="R3230" s="1"/>
      <c r="W3230" s="2"/>
    </row>
    <row r="3231" spans="16:23">
      <c r="P3231" s="1"/>
      <c r="Q3231" s="1"/>
      <c r="R3231" s="1"/>
      <c r="W3231" s="2"/>
    </row>
    <row r="3232" spans="16:23">
      <c r="P3232" s="1"/>
      <c r="Q3232" s="1"/>
      <c r="R3232" s="1"/>
      <c r="W3232" s="2"/>
    </row>
    <row r="3233" spans="16:23">
      <c r="P3233" s="1"/>
      <c r="Q3233" s="1"/>
      <c r="R3233" s="1"/>
      <c r="W3233" s="2"/>
    </row>
    <row r="3234" spans="16:23">
      <c r="P3234" s="1"/>
      <c r="Q3234" s="1"/>
      <c r="R3234" s="1"/>
      <c r="W3234" s="2"/>
    </row>
    <row r="3235" spans="16:23">
      <c r="P3235" s="1"/>
      <c r="Q3235" s="1"/>
      <c r="R3235" s="1"/>
      <c r="W3235" s="2"/>
    </row>
    <row r="3236" spans="16:23">
      <c r="P3236" s="1"/>
      <c r="Q3236" s="1"/>
      <c r="R3236" s="1"/>
      <c r="W3236" s="2"/>
    </row>
    <row r="3237" spans="16:23">
      <c r="P3237" s="1"/>
      <c r="Q3237" s="1"/>
      <c r="R3237" s="1"/>
      <c r="W3237" s="2"/>
    </row>
    <row r="3238" spans="16:23">
      <c r="P3238" s="1"/>
      <c r="Q3238" s="1"/>
      <c r="R3238" s="1"/>
      <c r="W3238" s="2"/>
    </row>
    <row r="3239" spans="16:23">
      <c r="P3239" s="1"/>
      <c r="Q3239" s="1"/>
      <c r="R3239" s="1"/>
      <c r="W3239" s="2"/>
    </row>
    <row r="3240" spans="16:23">
      <c r="P3240" s="1"/>
      <c r="Q3240" s="1"/>
      <c r="R3240" s="1"/>
      <c r="W3240" s="2"/>
    </row>
    <row r="3241" spans="16:23">
      <c r="P3241" s="1"/>
      <c r="Q3241" s="1"/>
      <c r="R3241" s="1"/>
      <c r="W3241" s="2"/>
    </row>
    <row r="3242" spans="16:23">
      <c r="P3242" s="1"/>
      <c r="Q3242" s="1"/>
      <c r="R3242" s="1"/>
      <c r="W3242" s="2"/>
    </row>
    <row r="3243" spans="16:23">
      <c r="P3243" s="1"/>
      <c r="Q3243" s="1"/>
      <c r="R3243" s="1"/>
      <c r="W3243" s="2"/>
    </row>
    <row r="3244" spans="16:23">
      <c r="P3244" s="1"/>
      <c r="Q3244" s="1"/>
      <c r="R3244" s="1"/>
      <c r="W3244" s="2"/>
    </row>
    <row r="3245" spans="16:23">
      <c r="P3245" s="1"/>
      <c r="Q3245" s="1"/>
      <c r="R3245" s="1"/>
      <c r="W3245" s="2"/>
    </row>
    <row r="3246" spans="16:23">
      <c r="P3246" s="1"/>
      <c r="Q3246" s="1"/>
      <c r="R3246" s="1"/>
      <c r="W3246" s="2"/>
    </row>
    <row r="3247" spans="16:23">
      <c r="P3247" s="1"/>
      <c r="Q3247" s="1"/>
      <c r="R3247" s="1"/>
      <c r="W3247" s="2"/>
    </row>
    <row r="3248" spans="16:23">
      <c r="P3248" s="1"/>
      <c r="Q3248" s="1"/>
      <c r="R3248" s="1"/>
      <c r="W3248" s="2"/>
    </row>
    <row r="3249" spans="16:23">
      <c r="P3249" s="1"/>
      <c r="Q3249" s="1"/>
      <c r="R3249" s="1"/>
      <c r="W3249" s="2"/>
    </row>
    <row r="3250" spans="16:23">
      <c r="P3250" s="1"/>
      <c r="Q3250" s="1"/>
      <c r="R3250" s="1"/>
      <c r="W3250" s="2"/>
    </row>
    <row r="3251" spans="16:23">
      <c r="P3251" s="1"/>
      <c r="Q3251" s="1"/>
      <c r="R3251" s="1"/>
      <c r="W3251" s="2"/>
    </row>
    <row r="3252" spans="16:23">
      <c r="P3252" s="1"/>
      <c r="Q3252" s="1"/>
      <c r="R3252" s="1"/>
      <c r="W3252" s="2"/>
    </row>
    <row r="3253" spans="16:23">
      <c r="P3253" s="1"/>
      <c r="Q3253" s="1"/>
      <c r="R3253" s="1"/>
      <c r="W3253" s="2"/>
    </row>
    <row r="3254" spans="16:23">
      <c r="P3254" s="1"/>
      <c r="Q3254" s="1"/>
      <c r="R3254" s="1"/>
      <c r="W3254" s="2"/>
    </row>
    <row r="3255" spans="16:23">
      <c r="P3255" s="1"/>
      <c r="Q3255" s="1"/>
      <c r="R3255" s="1"/>
      <c r="W3255" s="2"/>
    </row>
    <row r="3256" spans="16:23">
      <c r="P3256" s="1"/>
      <c r="Q3256" s="1"/>
      <c r="R3256" s="1"/>
      <c r="W3256" s="2"/>
    </row>
    <row r="3257" spans="16:23">
      <c r="P3257" s="1"/>
      <c r="Q3257" s="1"/>
      <c r="R3257" s="1"/>
      <c r="W3257" s="2"/>
    </row>
    <row r="3258" spans="16:23">
      <c r="P3258" s="1"/>
      <c r="Q3258" s="1"/>
      <c r="R3258" s="1"/>
      <c r="W3258" s="2"/>
    </row>
    <row r="3259" spans="16:23">
      <c r="P3259" s="1"/>
      <c r="Q3259" s="1"/>
      <c r="R3259" s="1"/>
      <c r="W3259" s="2"/>
    </row>
    <row r="3260" spans="16:23">
      <c r="P3260" s="1"/>
      <c r="Q3260" s="1"/>
      <c r="R3260" s="1"/>
      <c r="W3260" s="2"/>
    </row>
    <row r="3261" spans="16:23">
      <c r="P3261" s="1"/>
      <c r="Q3261" s="1"/>
      <c r="R3261" s="1"/>
      <c r="W3261" s="2"/>
    </row>
    <row r="3262" spans="16:23">
      <c r="P3262" s="1"/>
      <c r="Q3262" s="1"/>
      <c r="R3262" s="1"/>
      <c r="W3262" s="2"/>
    </row>
    <row r="3263" spans="16:23">
      <c r="P3263" s="1"/>
      <c r="Q3263" s="1"/>
      <c r="R3263" s="1"/>
      <c r="W3263" s="2"/>
    </row>
    <row r="3264" spans="16:23">
      <c r="P3264" s="1"/>
      <c r="Q3264" s="1"/>
      <c r="R3264" s="1"/>
      <c r="W3264" s="2"/>
    </row>
    <row r="3265" spans="16:23">
      <c r="P3265" s="1"/>
      <c r="Q3265" s="1"/>
      <c r="R3265" s="1"/>
      <c r="W3265" s="2"/>
    </row>
    <row r="3266" spans="16:23">
      <c r="P3266" s="1"/>
      <c r="Q3266" s="1"/>
      <c r="R3266" s="1"/>
      <c r="W3266" s="2"/>
    </row>
    <row r="3267" spans="16:23">
      <c r="P3267" s="1"/>
      <c r="Q3267" s="1"/>
      <c r="R3267" s="1"/>
      <c r="W3267" s="2"/>
    </row>
    <row r="3268" spans="16:23">
      <c r="P3268" s="1"/>
      <c r="Q3268" s="1"/>
      <c r="R3268" s="1"/>
      <c r="W3268" s="2"/>
    </row>
    <row r="3269" spans="16:23">
      <c r="P3269" s="1"/>
      <c r="Q3269" s="1"/>
      <c r="R3269" s="1"/>
      <c r="W3269" s="2"/>
    </row>
    <row r="3270" spans="16:23">
      <c r="P3270" s="1"/>
      <c r="Q3270" s="1"/>
      <c r="R3270" s="1"/>
      <c r="W3270" s="2"/>
    </row>
    <row r="3271" spans="16:23">
      <c r="P3271" s="1"/>
      <c r="Q3271" s="1"/>
      <c r="R3271" s="1"/>
      <c r="W3271" s="2"/>
    </row>
    <row r="3272" spans="16:23">
      <c r="P3272" s="1"/>
      <c r="Q3272" s="1"/>
      <c r="R3272" s="1"/>
      <c r="W3272" s="2"/>
    </row>
    <row r="3273" spans="16:23">
      <c r="P3273" s="1"/>
      <c r="Q3273" s="1"/>
      <c r="R3273" s="1"/>
      <c r="W3273" s="2"/>
    </row>
    <row r="3274" spans="16:23">
      <c r="P3274" s="1"/>
      <c r="Q3274" s="1"/>
      <c r="R3274" s="1"/>
      <c r="W3274" s="2"/>
    </row>
    <row r="3275" spans="16:23">
      <c r="P3275" s="1"/>
      <c r="Q3275" s="1"/>
      <c r="R3275" s="1"/>
      <c r="W3275" s="2"/>
    </row>
    <row r="3276" spans="16:23">
      <c r="P3276" s="1"/>
      <c r="Q3276" s="1"/>
      <c r="R3276" s="1"/>
      <c r="W3276" s="2"/>
    </row>
    <row r="3277" spans="16:23">
      <c r="P3277" s="1"/>
      <c r="Q3277" s="1"/>
      <c r="R3277" s="1"/>
      <c r="W3277" s="2"/>
    </row>
    <row r="3278" spans="16:23">
      <c r="P3278" s="1"/>
      <c r="Q3278" s="1"/>
      <c r="R3278" s="1"/>
      <c r="W3278" s="2"/>
    </row>
    <row r="3279" spans="16:23">
      <c r="P3279" s="1"/>
      <c r="Q3279" s="1"/>
      <c r="R3279" s="1"/>
      <c r="W3279" s="2"/>
    </row>
    <row r="3280" spans="16:23">
      <c r="P3280" s="1"/>
      <c r="Q3280" s="1"/>
      <c r="R3280" s="1"/>
      <c r="W3280" s="2"/>
    </row>
    <row r="3281" spans="16:23">
      <c r="P3281" s="1"/>
      <c r="Q3281" s="1"/>
      <c r="R3281" s="1"/>
      <c r="W3281" s="2"/>
    </row>
    <row r="3282" spans="16:23">
      <c r="P3282" s="1"/>
      <c r="Q3282" s="1"/>
      <c r="R3282" s="1"/>
      <c r="W3282" s="2"/>
    </row>
    <row r="3283" spans="16:23">
      <c r="P3283" s="1"/>
      <c r="Q3283" s="1"/>
      <c r="R3283" s="1"/>
      <c r="W3283" s="2"/>
    </row>
    <row r="3284" spans="16:23">
      <c r="P3284" s="1"/>
      <c r="Q3284" s="1"/>
      <c r="R3284" s="1"/>
      <c r="W3284" s="2"/>
    </row>
    <row r="3285" spans="16:23">
      <c r="P3285" s="1"/>
      <c r="Q3285" s="1"/>
      <c r="R3285" s="1"/>
      <c r="W3285" s="2"/>
    </row>
    <row r="3286" spans="16:23">
      <c r="P3286" s="1"/>
      <c r="Q3286" s="1"/>
      <c r="R3286" s="1"/>
      <c r="W3286" s="2"/>
    </row>
    <row r="3287" spans="16:23">
      <c r="P3287" s="1"/>
      <c r="Q3287" s="1"/>
      <c r="R3287" s="1"/>
      <c r="W3287" s="2"/>
    </row>
    <row r="3288" spans="16:23">
      <c r="P3288" s="1"/>
      <c r="Q3288" s="1"/>
      <c r="R3288" s="1"/>
      <c r="W3288" s="2"/>
    </row>
    <row r="3289" spans="16:23">
      <c r="P3289" s="1"/>
      <c r="Q3289" s="1"/>
      <c r="R3289" s="1"/>
      <c r="W3289" s="2"/>
    </row>
    <row r="3290" spans="16:23">
      <c r="P3290" s="1"/>
      <c r="Q3290" s="1"/>
      <c r="R3290" s="1"/>
      <c r="W3290" s="2"/>
    </row>
    <row r="3291" spans="16:23">
      <c r="P3291" s="1"/>
      <c r="Q3291" s="1"/>
      <c r="R3291" s="1"/>
      <c r="W3291" s="2"/>
    </row>
    <row r="3292" spans="16:23">
      <c r="P3292" s="1"/>
      <c r="Q3292" s="1"/>
      <c r="R3292" s="1"/>
      <c r="W3292" s="2"/>
    </row>
    <row r="3293" spans="16:23">
      <c r="P3293" s="1"/>
      <c r="Q3293" s="1"/>
      <c r="R3293" s="1"/>
      <c r="W3293" s="2"/>
    </row>
    <row r="3294" spans="16:23">
      <c r="P3294" s="1"/>
      <c r="Q3294" s="1"/>
      <c r="R3294" s="1"/>
      <c r="W3294" s="2"/>
    </row>
    <row r="3295" spans="16:23">
      <c r="P3295" s="1"/>
      <c r="Q3295" s="1"/>
      <c r="R3295" s="1"/>
      <c r="W3295" s="2"/>
    </row>
    <row r="3296" spans="16:23">
      <c r="P3296" s="1"/>
      <c r="Q3296" s="1"/>
      <c r="R3296" s="1"/>
      <c r="W3296" s="2"/>
    </row>
    <row r="3297" spans="16:23">
      <c r="P3297" s="1"/>
      <c r="Q3297" s="1"/>
      <c r="R3297" s="1"/>
      <c r="W3297" s="2"/>
    </row>
    <row r="3298" spans="16:23">
      <c r="P3298" s="1"/>
      <c r="Q3298" s="1"/>
      <c r="R3298" s="1"/>
      <c r="W3298" s="2"/>
    </row>
    <row r="3299" spans="16:23">
      <c r="P3299" s="1"/>
      <c r="Q3299" s="1"/>
      <c r="R3299" s="1"/>
      <c r="W3299" s="2"/>
    </row>
    <row r="3300" spans="16:23">
      <c r="P3300" s="1"/>
      <c r="Q3300" s="1"/>
      <c r="R3300" s="1"/>
      <c r="W3300" s="2"/>
    </row>
    <row r="3301" spans="16:23">
      <c r="P3301" s="1"/>
      <c r="Q3301" s="1"/>
      <c r="R3301" s="1"/>
      <c r="W3301" s="2"/>
    </row>
    <row r="3302" spans="16:23">
      <c r="P3302" s="1"/>
      <c r="Q3302" s="1"/>
      <c r="R3302" s="1"/>
      <c r="W3302" s="2"/>
    </row>
    <row r="3303" spans="16:23">
      <c r="P3303" s="1"/>
      <c r="Q3303" s="1"/>
      <c r="R3303" s="1"/>
      <c r="W3303" s="2"/>
    </row>
    <row r="3304" spans="16:23">
      <c r="P3304" s="1"/>
      <c r="Q3304" s="1"/>
      <c r="R3304" s="1"/>
      <c r="W3304" s="2"/>
    </row>
    <row r="3305" spans="16:23">
      <c r="P3305" s="1"/>
      <c r="Q3305" s="1"/>
      <c r="R3305" s="1"/>
      <c r="W3305" s="2"/>
    </row>
    <row r="3306" spans="16:23">
      <c r="P3306" s="1"/>
      <c r="Q3306" s="1"/>
      <c r="R3306" s="1"/>
      <c r="W3306" s="2"/>
    </row>
    <row r="3307" spans="16:23">
      <c r="P3307" s="1"/>
      <c r="Q3307" s="1"/>
      <c r="R3307" s="1"/>
      <c r="W3307" s="2"/>
    </row>
    <row r="3308" spans="16:23">
      <c r="P3308" s="1"/>
      <c r="Q3308" s="1"/>
      <c r="R3308" s="1"/>
      <c r="W3308" s="2"/>
    </row>
    <row r="3309" spans="16:23">
      <c r="P3309" s="1"/>
      <c r="Q3309" s="1"/>
      <c r="R3309" s="1"/>
      <c r="W3309" s="2"/>
    </row>
    <row r="3310" spans="16:23">
      <c r="P3310" s="1"/>
      <c r="Q3310" s="1"/>
      <c r="R3310" s="1"/>
      <c r="W3310" s="2"/>
    </row>
    <row r="3311" spans="16:23">
      <c r="P3311" s="1"/>
      <c r="Q3311" s="1"/>
      <c r="R3311" s="1"/>
      <c r="W3311" s="2"/>
    </row>
    <row r="3312" spans="16:23">
      <c r="P3312" s="1"/>
      <c r="Q3312" s="1"/>
      <c r="R3312" s="1"/>
      <c r="W3312" s="2"/>
    </row>
    <row r="3313" spans="16:23">
      <c r="P3313" s="1"/>
      <c r="Q3313" s="1"/>
      <c r="R3313" s="1"/>
      <c r="W3313" s="2"/>
    </row>
    <row r="3314" spans="16:23">
      <c r="P3314" s="1"/>
      <c r="Q3314" s="1"/>
      <c r="R3314" s="1"/>
      <c r="W3314" s="2"/>
    </row>
    <row r="3315" spans="16:23">
      <c r="P3315" s="1"/>
      <c r="Q3315" s="1"/>
      <c r="R3315" s="1"/>
      <c r="W3315" s="2"/>
    </row>
    <row r="3316" spans="16:23">
      <c r="P3316" s="1"/>
      <c r="Q3316" s="1"/>
      <c r="R3316" s="1"/>
      <c r="W3316" s="2"/>
    </row>
    <row r="3317" spans="16:23">
      <c r="P3317" s="1"/>
      <c r="Q3317" s="1"/>
      <c r="R3317" s="1"/>
      <c r="W3317" s="2"/>
    </row>
    <row r="3318" spans="16:23">
      <c r="P3318" s="1"/>
      <c r="Q3318" s="1"/>
      <c r="R3318" s="1"/>
      <c r="W3318" s="2"/>
    </row>
    <row r="3319" spans="16:23">
      <c r="P3319" s="1"/>
      <c r="Q3319" s="1"/>
      <c r="R3319" s="1"/>
      <c r="W3319" s="2"/>
    </row>
    <row r="3320" spans="16:23">
      <c r="P3320" s="1"/>
      <c r="Q3320" s="1"/>
      <c r="R3320" s="1"/>
      <c r="W3320" s="2"/>
    </row>
    <row r="3321" spans="16:23">
      <c r="P3321" s="1"/>
      <c r="Q3321" s="1"/>
      <c r="R3321" s="1"/>
      <c r="W3321" s="2"/>
    </row>
    <row r="3322" spans="16:23">
      <c r="P3322" s="1"/>
      <c r="Q3322" s="1"/>
      <c r="R3322" s="1"/>
      <c r="W3322" s="2"/>
    </row>
    <row r="3323" spans="16:23">
      <c r="P3323" s="1"/>
      <c r="Q3323" s="1"/>
      <c r="R3323" s="1"/>
      <c r="W3323" s="2"/>
    </row>
    <row r="3324" spans="16:23">
      <c r="P3324" s="1"/>
      <c r="Q3324" s="1"/>
      <c r="R3324" s="1"/>
      <c r="W3324" s="2"/>
    </row>
    <row r="3325" spans="16:23">
      <c r="P3325" s="1"/>
      <c r="Q3325" s="1"/>
      <c r="R3325" s="1"/>
      <c r="W3325" s="2"/>
    </row>
    <row r="3326" spans="16:23">
      <c r="P3326" s="1"/>
      <c r="Q3326" s="1"/>
      <c r="R3326" s="1"/>
      <c r="W3326" s="2"/>
    </row>
    <row r="3327" spans="16:23">
      <c r="P3327" s="1"/>
      <c r="Q3327" s="1"/>
      <c r="R3327" s="1"/>
      <c r="W3327" s="2"/>
    </row>
    <row r="3328" spans="16:23">
      <c r="P3328" s="1"/>
      <c r="Q3328" s="1"/>
      <c r="R3328" s="1"/>
      <c r="W3328" s="2"/>
    </row>
    <row r="3329" spans="16:23">
      <c r="P3329" s="1"/>
      <c r="Q3329" s="1"/>
      <c r="R3329" s="1"/>
      <c r="W3329" s="2"/>
    </row>
    <row r="3330" spans="16:23">
      <c r="P3330" s="1"/>
      <c r="Q3330" s="1"/>
      <c r="R3330" s="1"/>
      <c r="W3330" s="2"/>
    </row>
    <row r="3331" spans="16:23">
      <c r="P3331" s="1"/>
      <c r="Q3331" s="1"/>
      <c r="R3331" s="1"/>
      <c r="W3331" s="2"/>
    </row>
    <row r="3332" spans="16:23">
      <c r="P3332" s="1"/>
      <c r="Q3332" s="1"/>
      <c r="R3332" s="1"/>
      <c r="W3332" s="2"/>
    </row>
    <row r="3333" spans="16:23">
      <c r="P3333" s="1"/>
      <c r="Q3333" s="1"/>
      <c r="R3333" s="1"/>
      <c r="W3333" s="2"/>
    </row>
    <row r="3334" spans="16:23">
      <c r="P3334" s="1"/>
      <c r="Q3334" s="1"/>
      <c r="R3334" s="1"/>
      <c r="W3334" s="2"/>
    </row>
    <row r="3335" spans="16:23">
      <c r="P3335" s="1"/>
      <c r="Q3335" s="1"/>
      <c r="R3335" s="1"/>
      <c r="W3335" s="2"/>
    </row>
    <row r="3336" spans="16:23">
      <c r="P3336" s="1"/>
      <c r="Q3336" s="1"/>
      <c r="R3336" s="1"/>
      <c r="W3336" s="2"/>
    </row>
    <row r="3337" spans="16:23">
      <c r="P3337" s="1"/>
      <c r="Q3337" s="1"/>
      <c r="R3337" s="1"/>
      <c r="W3337" s="2"/>
    </row>
    <row r="3338" spans="16:23">
      <c r="P3338" s="1"/>
      <c r="Q3338" s="1"/>
      <c r="R3338" s="1"/>
      <c r="W3338" s="2"/>
    </row>
    <row r="3339" spans="16:23">
      <c r="P3339" s="1"/>
      <c r="Q3339" s="1"/>
      <c r="R3339" s="1"/>
      <c r="W3339" s="2"/>
    </row>
    <row r="3340" spans="16:23">
      <c r="P3340" s="1"/>
      <c r="Q3340" s="1"/>
      <c r="R3340" s="1"/>
      <c r="W3340" s="2"/>
    </row>
    <row r="3341" spans="16:23">
      <c r="P3341" s="1"/>
      <c r="Q3341" s="1"/>
      <c r="R3341" s="1"/>
      <c r="W3341" s="2"/>
    </row>
    <row r="3342" spans="16:23">
      <c r="P3342" s="1"/>
      <c r="Q3342" s="1"/>
      <c r="R3342" s="1"/>
      <c r="W3342" s="2"/>
    </row>
    <row r="3343" spans="16:23">
      <c r="P3343" s="1"/>
      <c r="Q3343" s="1"/>
      <c r="R3343" s="1"/>
      <c r="W3343" s="2"/>
    </row>
    <row r="3344" spans="16:23">
      <c r="P3344" s="1"/>
      <c r="Q3344" s="1"/>
      <c r="R3344" s="1"/>
      <c r="W3344" s="2"/>
    </row>
    <row r="3345" spans="16:23">
      <c r="P3345" s="1"/>
      <c r="Q3345" s="1"/>
      <c r="R3345" s="1"/>
      <c r="W3345" s="2"/>
    </row>
    <row r="3346" spans="16:23">
      <c r="P3346" s="1"/>
      <c r="Q3346" s="1"/>
      <c r="R3346" s="1"/>
      <c r="W3346" s="2"/>
    </row>
    <row r="3347" spans="16:23">
      <c r="P3347" s="1"/>
      <c r="Q3347" s="1"/>
      <c r="R3347" s="1"/>
      <c r="W3347" s="2"/>
    </row>
    <row r="3348" spans="16:23">
      <c r="P3348" s="1"/>
      <c r="Q3348" s="1"/>
      <c r="R3348" s="1"/>
      <c r="W3348" s="2"/>
    </row>
    <row r="3349" spans="16:23">
      <c r="P3349" s="1"/>
      <c r="Q3349" s="1"/>
      <c r="R3349" s="1"/>
      <c r="W3349" s="2"/>
    </row>
    <row r="3350" spans="16:23">
      <c r="P3350" s="1"/>
      <c r="Q3350" s="1"/>
      <c r="R3350" s="1"/>
      <c r="W3350" s="2"/>
    </row>
    <row r="3351" spans="16:23">
      <c r="P3351" s="1"/>
      <c r="Q3351" s="1"/>
      <c r="R3351" s="1"/>
      <c r="W3351" s="2"/>
    </row>
    <row r="3352" spans="16:23">
      <c r="P3352" s="1"/>
      <c r="Q3352" s="1"/>
      <c r="R3352" s="1"/>
      <c r="W3352" s="2"/>
    </row>
    <row r="3353" spans="16:23">
      <c r="P3353" s="1"/>
      <c r="Q3353" s="1"/>
      <c r="R3353" s="1"/>
      <c r="W3353" s="2"/>
    </row>
    <row r="3354" spans="16:23">
      <c r="P3354" s="1"/>
      <c r="Q3354" s="1"/>
      <c r="R3354" s="1"/>
      <c r="W3354" s="2"/>
    </row>
    <row r="3355" spans="16:23">
      <c r="P3355" s="1"/>
      <c r="Q3355" s="1"/>
      <c r="R3355" s="1"/>
      <c r="W3355" s="2"/>
    </row>
    <row r="3356" spans="16:23">
      <c r="P3356" s="1"/>
      <c r="Q3356" s="1"/>
      <c r="R3356" s="1"/>
      <c r="W3356" s="2"/>
    </row>
    <row r="3357" spans="16:23">
      <c r="P3357" s="1"/>
      <c r="Q3357" s="1"/>
      <c r="R3357" s="1"/>
      <c r="W3357" s="2"/>
    </row>
    <row r="3358" spans="16:23">
      <c r="P3358" s="1"/>
      <c r="Q3358" s="1"/>
      <c r="R3358" s="1"/>
      <c r="W3358" s="2"/>
    </row>
    <row r="3359" spans="16:23">
      <c r="P3359" s="1"/>
      <c r="Q3359" s="1"/>
      <c r="R3359" s="1"/>
      <c r="W3359" s="2"/>
    </row>
    <row r="3360" spans="16:23">
      <c r="P3360" s="1"/>
      <c r="Q3360" s="1"/>
      <c r="R3360" s="1"/>
      <c r="W3360" s="2"/>
    </row>
    <row r="3361" spans="16:23">
      <c r="P3361" s="1"/>
      <c r="Q3361" s="1"/>
      <c r="R3361" s="1"/>
      <c r="W3361" s="2"/>
    </row>
    <row r="3362" spans="16:23">
      <c r="P3362" s="1"/>
      <c r="Q3362" s="1"/>
      <c r="R3362" s="1"/>
      <c r="W3362" s="2"/>
    </row>
    <row r="3363" spans="16:23">
      <c r="P3363" s="1"/>
      <c r="Q3363" s="1"/>
      <c r="R3363" s="1"/>
      <c r="W3363" s="2"/>
    </row>
    <row r="3364" spans="16:23">
      <c r="P3364" s="1"/>
      <c r="Q3364" s="1"/>
      <c r="R3364" s="1"/>
      <c r="W3364" s="2"/>
    </row>
    <row r="3365" spans="16:23">
      <c r="P3365" s="1"/>
      <c r="Q3365" s="1"/>
      <c r="R3365" s="1"/>
      <c r="W3365" s="2"/>
    </row>
    <row r="3366" spans="16:23">
      <c r="P3366" s="1"/>
      <c r="Q3366" s="1"/>
      <c r="R3366" s="1"/>
      <c r="W3366" s="2"/>
    </row>
    <row r="3367" spans="16:23">
      <c r="P3367" s="1"/>
      <c r="Q3367" s="1"/>
      <c r="R3367" s="1"/>
      <c r="W3367" s="2"/>
    </row>
    <row r="3368" spans="16:23">
      <c r="P3368" s="1"/>
      <c r="Q3368" s="1"/>
      <c r="R3368" s="1"/>
      <c r="W3368" s="2"/>
    </row>
    <row r="3369" spans="16:23">
      <c r="P3369" s="1"/>
      <c r="Q3369" s="1"/>
      <c r="R3369" s="1"/>
      <c r="W3369" s="2"/>
    </row>
    <row r="3370" spans="16:23">
      <c r="P3370" s="1"/>
      <c r="Q3370" s="1"/>
      <c r="R3370" s="1"/>
      <c r="W3370" s="2"/>
    </row>
    <row r="3371" spans="16:23">
      <c r="P3371" s="1"/>
      <c r="Q3371" s="1"/>
      <c r="R3371" s="1"/>
      <c r="W3371" s="2"/>
    </row>
    <row r="3372" spans="16:23">
      <c r="P3372" s="1"/>
      <c r="Q3372" s="1"/>
      <c r="R3372" s="1"/>
      <c r="W3372" s="2"/>
    </row>
    <row r="3373" spans="16:23">
      <c r="P3373" s="1"/>
      <c r="Q3373" s="1"/>
      <c r="R3373" s="1"/>
      <c r="W3373" s="2"/>
    </row>
    <row r="3374" spans="16:23">
      <c r="P3374" s="1"/>
      <c r="Q3374" s="1"/>
      <c r="R3374" s="1"/>
      <c r="W3374" s="2"/>
    </row>
    <row r="3375" spans="16:23">
      <c r="P3375" s="1"/>
      <c r="Q3375" s="1"/>
      <c r="R3375" s="1"/>
      <c r="W3375" s="2"/>
    </row>
    <row r="3376" spans="16:23">
      <c r="P3376" s="1"/>
      <c r="Q3376" s="1"/>
      <c r="R3376" s="1"/>
      <c r="W3376" s="2"/>
    </row>
    <row r="3377" spans="16:23">
      <c r="P3377" s="1"/>
      <c r="Q3377" s="1"/>
      <c r="R3377" s="1"/>
      <c r="W3377" s="2"/>
    </row>
    <row r="3378" spans="16:23">
      <c r="P3378" s="1"/>
      <c r="Q3378" s="1"/>
      <c r="R3378" s="1"/>
      <c r="W3378" s="2"/>
    </row>
    <row r="3379" spans="16:23">
      <c r="P3379" s="1"/>
      <c r="Q3379" s="1"/>
      <c r="R3379" s="1"/>
      <c r="W3379" s="2"/>
    </row>
    <row r="3380" spans="16:23">
      <c r="P3380" s="1"/>
      <c r="Q3380" s="1"/>
      <c r="R3380" s="1"/>
      <c r="W3380" s="2"/>
    </row>
    <row r="3381" spans="16:23">
      <c r="P3381" s="1"/>
      <c r="Q3381" s="1"/>
      <c r="R3381" s="1"/>
      <c r="W3381" s="2"/>
    </row>
    <row r="3382" spans="16:23">
      <c r="P3382" s="1"/>
      <c r="Q3382" s="1"/>
      <c r="R3382" s="1"/>
      <c r="W3382" s="2"/>
    </row>
    <row r="3383" spans="16:23">
      <c r="P3383" s="1"/>
      <c r="Q3383" s="1"/>
      <c r="R3383" s="1"/>
      <c r="W3383" s="2"/>
    </row>
    <row r="3384" spans="16:23">
      <c r="P3384" s="1"/>
      <c r="Q3384" s="1"/>
      <c r="R3384" s="1"/>
      <c r="W3384" s="2"/>
    </row>
    <row r="3385" spans="16:23">
      <c r="P3385" s="1"/>
      <c r="Q3385" s="1"/>
      <c r="R3385" s="1"/>
      <c r="W3385" s="2"/>
    </row>
    <row r="3386" spans="16:23">
      <c r="P3386" s="1"/>
      <c r="Q3386" s="1"/>
      <c r="R3386" s="1"/>
      <c r="W3386" s="2"/>
    </row>
    <row r="3387" spans="16:23">
      <c r="P3387" s="1"/>
      <c r="Q3387" s="1"/>
      <c r="R3387" s="1"/>
      <c r="W3387" s="2"/>
    </row>
    <row r="3388" spans="16:23">
      <c r="P3388" s="1"/>
      <c r="Q3388" s="1"/>
      <c r="R3388" s="1"/>
      <c r="W3388" s="2"/>
    </row>
    <row r="3389" spans="16:23">
      <c r="P3389" s="1"/>
      <c r="Q3389" s="1"/>
      <c r="R3389" s="1"/>
      <c r="W3389" s="2"/>
    </row>
    <row r="3390" spans="16:23">
      <c r="P3390" s="1"/>
      <c r="Q3390" s="1"/>
      <c r="R3390" s="1"/>
      <c r="W3390" s="2"/>
    </row>
    <row r="3391" spans="16:23">
      <c r="P3391" s="1"/>
      <c r="Q3391" s="1"/>
      <c r="R3391" s="1"/>
      <c r="W3391" s="2"/>
    </row>
    <row r="3392" spans="16:23">
      <c r="P3392" s="1"/>
      <c r="Q3392" s="1"/>
      <c r="R3392" s="1"/>
      <c r="W3392" s="2"/>
    </row>
    <row r="3393" spans="16:23">
      <c r="P3393" s="1"/>
      <c r="Q3393" s="1"/>
      <c r="R3393" s="1"/>
      <c r="W3393" s="2"/>
    </row>
    <row r="3394" spans="16:23">
      <c r="P3394" s="1"/>
      <c r="Q3394" s="1"/>
      <c r="R3394" s="1"/>
      <c r="W3394" s="2"/>
    </row>
    <row r="3395" spans="16:23">
      <c r="P3395" s="1"/>
      <c r="Q3395" s="1"/>
      <c r="R3395" s="1"/>
      <c r="W3395" s="2"/>
    </row>
    <row r="3396" spans="16:23">
      <c r="P3396" s="1"/>
      <c r="Q3396" s="1"/>
      <c r="R3396" s="1"/>
      <c r="W3396" s="2"/>
    </row>
    <row r="3397" spans="16:23">
      <c r="P3397" s="1"/>
      <c r="Q3397" s="1"/>
      <c r="R3397" s="1"/>
      <c r="W3397" s="2"/>
    </row>
    <row r="3398" spans="16:23">
      <c r="P3398" s="1"/>
      <c r="Q3398" s="1"/>
      <c r="R3398" s="1"/>
      <c r="W3398" s="2"/>
    </row>
    <row r="3399" spans="16:23">
      <c r="P3399" s="1"/>
      <c r="Q3399" s="1"/>
      <c r="R3399" s="1"/>
      <c r="W3399" s="2"/>
    </row>
    <row r="3400" spans="16:23">
      <c r="P3400" s="1"/>
      <c r="Q3400" s="1"/>
      <c r="R3400" s="1"/>
      <c r="W3400" s="2"/>
    </row>
    <row r="3401" spans="16:23">
      <c r="P3401" s="1"/>
      <c r="Q3401" s="1"/>
      <c r="R3401" s="1"/>
      <c r="W3401" s="2"/>
    </row>
    <row r="3402" spans="16:23">
      <c r="P3402" s="1"/>
      <c r="Q3402" s="1"/>
      <c r="R3402" s="1"/>
      <c r="W3402" s="2"/>
    </row>
    <row r="3403" spans="16:23">
      <c r="P3403" s="1"/>
      <c r="Q3403" s="1"/>
      <c r="R3403" s="1"/>
      <c r="W3403" s="2"/>
    </row>
    <row r="3404" spans="16:23">
      <c r="P3404" s="1"/>
      <c r="Q3404" s="1"/>
      <c r="R3404" s="1"/>
      <c r="W3404" s="2"/>
    </row>
    <row r="3405" spans="16:23">
      <c r="P3405" s="1"/>
      <c r="Q3405" s="1"/>
      <c r="R3405" s="1"/>
      <c r="W3405" s="2"/>
    </row>
    <row r="3406" spans="16:23">
      <c r="P3406" s="1"/>
      <c r="Q3406" s="1"/>
      <c r="R3406" s="1"/>
      <c r="W3406" s="2"/>
    </row>
    <row r="3407" spans="16:23">
      <c r="P3407" s="1"/>
      <c r="Q3407" s="1"/>
      <c r="R3407" s="1"/>
      <c r="W3407" s="2"/>
    </row>
    <row r="3408" spans="16:23">
      <c r="P3408" s="1"/>
      <c r="Q3408" s="1"/>
      <c r="R3408" s="1"/>
      <c r="W3408" s="2"/>
    </row>
    <row r="3409" spans="16:23">
      <c r="P3409" s="1"/>
      <c r="Q3409" s="1"/>
      <c r="R3409" s="1"/>
      <c r="W3409" s="2"/>
    </row>
    <row r="3410" spans="16:23">
      <c r="P3410" s="1"/>
      <c r="Q3410" s="1"/>
      <c r="R3410" s="1"/>
      <c r="W3410" s="2"/>
    </row>
    <row r="3411" spans="16:23">
      <c r="P3411" s="1"/>
      <c r="Q3411" s="1"/>
      <c r="R3411" s="1"/>
      <c r="W3411" s="2"/>
    </row>
    <row r="3412" spans="16:23">
      <c r="P3412" s="1"/>
      <c r="Q3412" s="1"/>
      <c r="R3412" s="1"/>
      <c r="W3412" s="2"/>
    </row>
    <row r="3413" spans="16:23">
      <c r="P3413" s="1"/>
      <c r="Q3413" s="1"/>
      <c r="R3413" s="1"/>
      <c r="W3413" s="2"/>
    </row>
    <row r="3414" spans="16:23">
      <c r="P3414" s="1"/>
      <c r="Q3414" s="1"/>
      <c r="R3414" s="1"/>
      <c r="W3414" s="2"/>
    </row>
    <row r="3415" spans="16:23">
      <c r="P3415" s="1"/>
      <c r="Q3415" s="1"/>
      <c r="R3415" s="1"/>
      <c r="W3415" s="2"/>
    </row>
    <row r="3416" spans="16:23">
      <c r="P3416" s="1"/>
      <c r="Q3416" s="1"/>
      <c r="R3416" s="1"/>
      <c r="W3416" s="2"/>
    </row>
    <row r="3417" spans="16:23">
      <c r="P3417" s="1"/>
      <c r="Q3417" s="1"/>
      <c r="R3417" s="1"/>
      <c r="W3417" s="2"/>
    </row>
    <row r="3418" spans="16:23">
      <c r="P3418" s="1"/>
      <c r="Q3418" s="1"/>
      <c r="R3418" s="1"/>
      <c r="W3418" s="2"/>
    </row>
    <row r="3419" spans="16:23">
      <c r="P3419" s="1"/>
      <c r="Q3419" s="1"/>
      <c r="R3419" s="1"/>
      <c r="W3419" s="2"/>
    </row>
    <row r="3420" spans="16:23">
      <c r="P3420" s="1"/>
      <c r="Q3420" s="1"/>
      <c r="R3420" s="1"/>
      <c r="W3420" s="2"/>
    </row>
    <row r="3421" spans="16:23">
      <c r="P3421" s="1"/>
      <c r="Q3421" s="1"/>
      <c r="R3421" s="1"/>
      <c r="W3421" s="2"/>
    </row>
    <row r="3422" spans="16:23">
      <c r="P3422" s="1"/>
      <c r="Q3422" s="1"/>
      <c r="R3422" s="1"/>
      <c r="W3422" s="2"/>
    </row>
    <row r="3423" spans="16:23">
      <c r="P3423" s="1"/>
      <c r="Q3423" s="1"/>
      <c r="R3423" s="1"/>
      <c r="W3423" s="2"/>
    </row>
    <row r="3424" spans="16:23">
      <c r="P3424" s="1"/>
      <c r="Q3424" s="1"/>
      <c r="R3424" s="1"/>
      <c r="W3424" s="2"/>
    </row>
    <row r="3425" spans="16:23">
      <c r="P3425" s="1"/>
      <c r="Q3425" s="1"/>
      <c r="R3425" s="1"/>
      <c r="W3425" s="2"/>
    </row>
    <row r="3426" spans="16:23">
      <c r="P3426" s="1"/>
      <c r="Q3426" s="1"/>
      <c r="R3426" s="1"/>
      <c r="W3426" s="2"/>
    </row>
    <row r="3427" spans="16:23">
      <c r="P3427" s="1"/>
      <c r="Q3427" s="1"/>
      <c r="R3427" s="1"/>
      <c r="W3427" s="2"/>
    </row>
    <row r="3428" spans="16:23">
      <c r="P3428" s="1"/>
      <c r="Q3428" s="1"/>
      <c r="R3428" s="1"/>
      <c r="W3428" s="2"/>
    </row>
    <row r="3429" spans="16:23">
      <c r="P3429" s="1"/>
      <c r="Q3429" s="1"/>
      <c r="R3429" s="1"/>
      <c r="W3429" s="2"/>
    </row>
    <row r="3430" spans="16:23">
      <c r="P3430" s="1"/>
      <c r="Q3430" s="1"/>
      <c r="R3430" s="1"/>
      <c r="W3430" s="2"/>
    </row>
    <row r="3431" spans="16:23">
      <c r="P3431" s="1"/>
      <c r="Q3431" s="1"/>
      <c r="R3431" s="1"/>
      <c r="W3431" s="2"/>
    </row>
    <row r="3432" spans="16:23">
      <c r="P3432" s="1"/>
      <c r="Q3432" s="1"/>
      <c r="R3432" s="1"/>
      <c r="W3432" s="2"/>
    </row>
    <row r="3433" spans="16:23">
      <c r="P3433" s="1"/>
      <c r="Q3433" s="1"/>
      <c r="R3433" s="1"/>
      <c r="W3433" s="2"/>
    </row>
    <row r="3434" spans="16:23">
      <c r="P3434" s="1"/>
      <c r="Q3434" s="1"/>
      <c r="R3434" s="1"/>
      <c r="W3434" s="2"/>
    </row>
    <row r="3435" spans="16:23">
      <c r="P3435" s="1"/>
      <c r="Q3435" s="1"/>
      <c r="R3435" s="1"/>
      <c r="W3435" s="2"/>
    </row>
    <row r="3436" spans="16:23">
      <c r="P3436" s="1"/>
      <c r="Q3436" s="1"/>
      <c r="R3436" s="1"/>
      <c r="W3436" s="2"/>
    </row>
    <row r="3437" spans="16:23">
      <c r="P3437" s="1"/>
      <c r="Q3437" s="1"/>
      <c r="R3437" s="1"/>
      <c r="W3437" s="2"/>
    </row>
    <row r="3438" spans="16:23">
      <c r="P3438" s="1"/>
      <c r="Q3438" s="1"/>
      <c r="R3438" s="1"/>
      <c r="W3438" s="2"/>
    </row>
    <row r="3439" spans="16:23">
      <c r="P3439" s="1"/>
      <c r="Q3439" s="1"/>
      <c r="R3439" s="1"/>
      <c r="W3439" s="2"/>
    </row>
    <row r="3440" spans="16:23">
      <c r="P3440" s="1"/>
      <c r="Q3440" s="1"/>
      <c r="R3440" s="1"/>
      <c r="W3440" s="2"/>
    </row>
    <row r="3441" spans="16:23">
      <c r="P3441" s="1"/>
      <c r="Q3441" s="1"/>
      <c r="R3441" s="1"/>
      <c r="W3441" s="2"/>
    </row>
    <row r="3442" spans="16:23">
      <c r="P3442" s="1"/>
      <c r="Q3442" s="1"/>
      <c r="R3442" s="1"/>
      <c r="W3442" s="2"/>
    </row>
    <row r="3443" spans="16:23">
      <c r="P3443" s="1"/>
      <c r="Q3443" s="1"/>
      <c r="R3443" s="1"/>
      <c r="W3443" s="2"/>
    </row>
    <row r="3444" spans="16:23">
      <c r="P3444" s="1"/>
      <c r="Q3444" s="1"/>
      <c r="R3444" s="1"/>
      <c r="W3444" s="2"/>
    </row>
    <row r="3445" spans="16:23">
      <c r="P3445" s="1"/>
      <c r="Q3445" s="1"/>
      <c r="R3445" s="1"/>
      <c r="W3445" s="2"/>
    </row>
    <row r="3446" spans="16:23">
      <c r="P3446" s="1"/>
      <c r="Q3446" s="1"/>
      <c r="R3446" s="1"/>
      <c r="W3446" s="2"/>
    </row>
    <row r="3447" spans="16:23">
      <c r="P3447" s="1"/>
      <c r="Q3447" s="1"/>
      <c r="R3447" s="1"/>
      <c r="W3447" s="2"/>
    </row>
    <row r="3448" spans="16:23">
      <c r="P3448" s="1"/>
      <c r="Q3448" s="1"/>
      <c r="R3448" s="1"/>
      <c r="W3448" s="2"/>
    </row>
    <row r="3449" spans="16:23">
      <c r="P3449" s="1"/>
      <c r="Q3449" s="1"/>
      <c r="R3449" s="1"/>
      <c r="W3449" s="2"/>
    </row>
    <row r="3450" spans="16:23">
      <c r="P3450" s="1"/>
      <c r="Q3450" s="1"/>
      <c r="R3450" s="1"/>
      <c r="W3450" s="2"/>
    </row>
    <row r="3451" spans="16:23">
      <c r="P3451" s="1"/>
      <c r="Q3451" s="1"/>
      <c r="R3451" s="1"/>
      <c r="W3451" s="2"/>
    </row>
    <row r="3452" spans="16:23">
      <c r="P3452" s="1"/>
      <c r="Q3452" s="1"/>
      <c r="R3452" s="1"/>
      <c r="W3452" s="2"/>
    </row>
    <row r="3453" spans="16:23">
      <c r="P3453" s="1"/>
      <c r="Q3453" s="1"/>
      <c r="R3453" s="1"/>
      <c r="W3453" s="2"/>
    </row>
    <row r="3454" spans="16:23">
      <c r="P3454" s="1"/>
      <c r="Q3454" s="1"/>
      <c r="R3454" s="1"/>
      <c r="W3454" s="2"/>
    </row>
    <row r="3455" spans="16:23">
      <c r="P3455" s="1"/>
      <c r="Q3455" s="1"/>
      <c r="R3455" s="1"/>
      <c r="W3455" s="2"/>
    </row>
    <row r="3456" spans="16:23">
      <c r="P3456" s="1"/>
      <c r="Q3456" s="1"/>
      <c r="R3456" s="1"/>
      <c r="W3456" s="2"/>
    </row>
    <row r="3457" spans="16:23">
      <c r="P3457" s="1"/>
      <c r="Q3457" s="1"/>
      <c r="R3457" s="1"/>
      <c r="W3457" s="2"/>
    </row>
    <row r="3458" spans="16:23">
      <c r="P3458" s="1"/>
      <c r="Q3458" s="1"/>
      <c r="R3458" s="1"/>
      <c r="W3458" s="2"/>
    </row>
    <row r="3459" spans="16:23">
      <c r="P3459" s="1"/>
      <c r="Q3459" s="1"/>
      <c r="R3459" s="1"/>
      <c r="W3459" s="2"/>
    </row>
    <row r="3460" spans="16:23">
      <c r="P3460" s="1"/>
      <c r="Q3460" s="1"/>
      <c r="R3460" s="1"/>
      <c r="W3460" s="2"/>
    </row>
    <row r="3461" spans="16:23">
      <c r="P3461" s="1"/>
      <c r="Q3461" s="1"/>
      <c r="R3461" s="1"/>
      <c r="W3461" s="2"/>
    </row>
    <row r="3462" spans="16:23">
      <c r="P3462" s="1"/>
      <c r="Q3462" s="1"/>
      <c r="R3462" s="1"/>
      <c r="W3462" s="2"/>
    </row>
    <row r="3463" spans="16:23">
      <c r="P3463" s="1"/>
      <c r="Q3463" s="1"/>
      <c r="R3463" s="1"/>
      <c r="W3463" s="2"/>
    </row>
    <row r="3464" spans="16:23">
      <c r="P3464" s="1"/>
      <c r="Q3464" s="1"/>
      <c r="R3464" s="1"/>
      <c r="W3464" s="2"/>
    </row>
    <row r="3465" spans="16:23">
      <c r="P3465" s="1"/>
      <c r="Q3465" s="1"/>
      <c r="R3465" s="1"/>
      <c r="W3465" s="2"/>
    </row>
    <row r="3466" spans="16:23">
      <c r="P3466" s="1"/>
      <c r="Q3466" s="1"/>
      <c r="R3466" s="1"/>
      <c r="W3466" s="2"/>
    </row>
    <row r="3467" spans="16:23">
      <c r="P3467" s="1"/>
      <c r="Q3467" s="1"/>
      <c r="R3467" s="1"/>
      <c r="W3467" s="2"/>
    </row>
    <row r="3468" spans="16:23">
      <c r="P3468" s="1"/>
      <c r="Q3468" s="1"/>
      <c r="R3468" s="1"/>
      <c r="W3468" s="2"/>
    </row>
    <row r="3469" spans="16:23">
      <c r="P3469" s="1"/>
      <c r="Q3469" s="1"/>
      <c r="R3469" s="1"/>
      <c r="W3469" s="2"/>
    </row>
    <row r="3470" spans="16:23">
      <c r="P3470" s="1"/>
      <c r="Q3470" s="1"/>
      <c r="R3470" s="1"/>
      <c r="W3470" s="2"/>
    </row>
    <row r="3471" spans="16:23">
      <c r="P3471" s="1"/>
      <c r="Q3471" s="1"/>
      <c r="R3471" s="1"/>
      <c r="W3471" s="2"/>
    </row>
    <row r="3472" spans="16:23">
      <c r="P3472" s="1"/>
      <c r="Q3472" s="1"/>
      <c r="R3472" s="1"/>
      <c r="W3472" s="2"/>
    </row>
    <row r="3473" spans="16:23">
      <c r="P3473" s="1"/>
      <c r="Q3473" s="1"/>
      <c r="R3473" s="1"/>
      <c r="W3473" s="2"/>
    </row>
    <row r="3474" spans="16:23">
      <c r="P3474" s="1"/>
      <c r="Q3474" s="1"/>
      <c r="R3474" s="1"/>
      <c r="W3474" s="2"/>
    </row>
    <row r="3475" spans="16:23">
      <c r="P3475" s="1"/>
      <c r="Q3475" s="1"/>
      <c r="R3475" s="1"/>
      <c r="W3475" s="2"/>
    </row>
    <row r="3476" spans="16:23">
      <c r="P3476" s="1"/>
      <c r="Q3476" s="1"/>
      <c r="R3476" s="1"/>
      <c r="W3476" s="2"/>
    </row>
    <row r="3477" spans="16:23">
      <c r="P3477" s="1"/>
      <c r="Q3477" s="1"/>
      <c r="R3477" s="1"/>
      <c r="W3477" s="2"/>
    </row>
    <row r="3478" spans="16:23">
      <c r="P3478" s="1"/>
      <c r="Q3478" s="1"/>
      <c r="R3478" s="1"/>
      <c r="W3478" s="2"/>
    </row>
    <row r="3479" spans="16:23">
      <c r="P3479" s="1"/>
      <c r="Q3479" s="1"/>
      <c r="R3479" s="1"/>
      <c r="W3479" s="2"/>
    </row>
    <row r="3480" spans="16:23">
      <c r="P3480" s="1"/>
      <c r="Q3480" s="1"/>
      <c r="R3480" s="1"/>
      <c r="W3480" s="2"/>
    </row>
    <row r="3481" spans="16:23">
      <c r="P3481" s="1"/>
      <c r="Q3481" s="1"/>
      <c r="R3481" s="1"/>
      <c r="W3481" s="2"/>
    </row>
    <row r="3482" spans="16:23">
      <c r="P3482" s="1"/>
      <c r="Q3482" s="1"/>
      <c r="R3482" s="1"/>
      <c r="W3482" s="2"/>
    </row>
    <row r="3483" spans="16:23">
      <c r="P3483" s="1"/>
      <c r="Q3483" s="1"/>
      <c r="R3483" s="1"/>
      <c r="W3483" s="2"/>
    </row>
    <row r="3484" spans="16:23">
      <c r="P3484" s="1"/>
      <c r="Q3484" s="1"/>
      <c r="R3484" s="1"/>
      <c r="W3484" s="2"/>
    </row>
    <row r="3485" spans="16:23">
      <c r="P3485" s="1"/>
      <c r="Q3485" s="1"/>
      <c r="R3485" s="1"/>
      <c r="W3485" s="2"/>
    </row>
    <row r="3486" spans="16:23">
      <c r="P3486" s="1"/>
      <c r="Q3486" s="1"/>
      <c r="R3486" s="1"/>
      <c r="W3486" s="2"/>
    </row>
    <row r="3487" spans="16:23">
      <c r="P3487" s="1"/>
      <c r="Q3487" s="1"/>
      <c r="R3487" s="1"/>
      <c r="W3487" s="2"/>
    </row>
    <row r="3488" spans="16:23">
      <c r="P3488" s="1"/>
      <c r="Q3488" s="1"/>
      <c r="R3488" s="1"/>
      <c r="W3488" s="2"/>
    </row>
    <row r="3489" spans="16:23">
      <c r="P3489" s="1"/>
      <c r="Q3489" s="1"/>
      <c r="R3489" s="1"/>
      <c r="W3489" s="2"/>
    </row>
    <row r="3490" spans="16:23">
      <c r="P3490" s="1"/>
      <c r="Q3490" s="1"/>
      <c r="R3490" s="1"/>
      <c r="W3490" s="2"/>
    </row>
    <row r="3491" spans="16:23">
      <c r="P3491" s="1"/>
      <c r="Q3491" s="1"/>
      <c r="R3491" s="1"/>
      <c r="W3491" s="2"/>
    </row>
    <row r="3492" spans="16:23">
      <c r="P3492" s="1"/>
      <c r="Q3492" s="1"/>
      <c r="R3492" s="1"/>
      <c r="W3492" s="2"/>
    </row>
    <row r="3493" spans="16:23">
      <c r="P3493" s="1"/>
      <c r="Q3493" s="1"/>
      <c r="R3493" s="1"/>
      <c r="W3493" s="2"/>
    </row>
    <row r="3494" spans="16:23">
      <c r="P3494" s="1"/>
      <c r="Q3494" s="1"/>
      <c r="R3494" s="1"/>
      <c r="W3494" s="2"/>
    </row>
    <row r="3495" spans="16:23">
      <c r="P3495" s="1"/>
      <c r="Q3495" s="1"/>
      <c r="R3495" s="1"/>
      <c r="W3495" s="2"/>
    </row>
    <row r="3496" spans="16:23">
      <c r="P3496" s="1"/>
      <c r="Q3496" s="1"/>
      <c r="R3496" s="1"/>
      <c r="W3496" s="2"/>
    </row>
    <row r="3497" spans="16:23">
      <c r="P3497" s="1"/>
      <c r="Q3497" s="1"/>
      <c r="R3497" s="1"/>
      <c r="W3497" s="2"/>
    </row>
    <row r="3498" spans="16:23">
      <c r="P3498" s="1"/>
      <c r="Q3498" s="1"/>
      <c r="R3498" s="1"/>
      <c r="W3498" s="2"/>
    </row>
    <row r="3499" spans="16:23">
      <c r="P3499" s="1"/>
      <c r="Q3499" s="1"/>
      <c r="R3499" s="1"/>
      <c r="W3499" s="2"/>
    </row>
    <row r="3500" spans="16:23">
      <c r="P3500" s="1"/>
      <c r="Q3500" s="1"/>
      <c r="R3500" s="1"/>
      <c r="W3500" s="2"/>
    </row>
    <row r="3501" spans="16:23">
      <c r="P3501" s="1"/>
      <c r="Q3501" s="1"/>
      <c r="R3501" s="1"/>
      <c r="W3501" s="2"/>
    </row>
    <row r="3502" spans="16:23">
      <c r="P3502" s="1"/>
      <c r="Q3502" s="1"/>
      <c r="R3502" s="1"/>
      <c r="W3502" s="2"/>
    </row>
    <row r="3503" spans="16:23">
      <c r="P3503" s="1"/>
      <c r="Q3503" s="1"/>
      <c r="R3503" s="1"/>
      <c r="W3503" s="2"/>
    </row>
    <row r="3504" spans="16:23">
      <c r="P3504" s="1"/>
      <c r="Q3504" s="1"/>
      <c r="R3504" s="1"/>
      <c r="W3504" s="2"/>
    </row>
    <row r="3505" spans="16:23">
      <c r="P3505" s="1"/>
      <c r="Q3505" s="1"/>
      <c r="R3505" s="1"/>
      <c r="W3505" s="2"/>
    </row>
    <row r="3506" spans="16:23">
      <c r="P3506" s="1"/>
      <c r="Q3506" s="1"/>
      <c r="R3506" s="1"/>
      <c r="W3506" s="2"/>
    </row>
    <row r="3507" spans="16:23">
      <c r="P3507" s="1"/>
      <c r="Q3507" s="1"/>
      <c r="R3507" s="1"/>
      <c r="W3507" s="2"/>
    </row>
    <row r="3508" spans="16:23">
      <c r="P3508" s="1"/>
      <c r="Q3508" s="1"/>
      <c r="R3508" s="1"/>
      <c r="W3508" s="2"/>
    </row>
    <row r="3509" spans="16:23">
      <c r="P3509" s="1"/>
      <c r="Q3509" s="1"/>
      <c r="R3509" s="1"/>
      <c r="W3509" s="2"/>
    </row>
    <row r="3510" spans="16:23">
      <c r="P3510" s="1"/>
      <c r="Q3510" s="1"/>
      <c r="R3510" s="1"/>
      <c r="W3510" s="2"/>
    </row>
    <row r="3511" spans="16:23">
      <c r="P3511" s="1"/>
      <c r="Q3511" s="1"/>
      <c r="R3511" s="1"/>
      <c r="W3511" s="2"/>
    </row>
    <row r="3512" spans="16:23">
      <c r="P3512" s="1"/>
      <c r="Q3512" s="1"/>
      <c r="R3512" s="1"/>
      <c r="W3512" s="2"/>
    </row>
    <row r="3513" spans="16:23">
      <c r="P3513" s="1"/>
      <c r="Q3513" s="1"/>
      <c r="R3513" s="1"/>
      <c r="W3513" s="2"/>
    </row>
    <row r="3514" spans="16:23">
      <c r="P3514" s="1"/>
      <c r="Q3514" s="1"/>
      <c r="R3514" s="1"/>
      <c r="W3514" s="2"/>
    </row>
    <row r="3515" spans="16:23">
      <c r="P3515" s="1"/>
      <c r="Q3515" s="1"/>
      <c r="R3515" s="1"/>
      <c r="W3515" s="2"/>
    </row>
    <row r="3516" spans="16:23">
      <c r="P3516" s="1"/>
      <c r="Q3516" s="1"/>
      <c r="R3516" s="1"/>
      <c r="W3516" s="2"/>
    </row>
    <row r="3517" spans="16:23">
      <c r="P3517" s="1"/>
      <c r="Q3517" s="1"/>
      <c r="R3517" s="1"/>
      <c r="W3517" s="2"/>
    </row>
    <row r="3518" spans="16:23">
      <c r="P3518" s="1"/>
      <c r="Q3518" s="1"/>
      <c r="R3518" s="1"/>
      <c r="W3518" s="2"/>
    </row>
    <row r="3519" spans="16:23">
      <c r="P3519" s="1"/>
      <c r="Q3519" s="1"/>
      <c r="R3519" s="1"/>
      <c r="W3519" s="2"/>
    </row>
    <row r="3520" spans="16:23">
      <c r="P3520" s="1"/>
      <c r="Q3520" s="1"/>
      <c r="R3520" s="1"/>
      <c r="W3520" s="2"/>
    </row>
    <row r="3521" spans="16:23">
      <c r="P3521" s="1"/>
      <c r="Q3521" s="1"/>
      <c r="R3521" s="1"/>
      <c r="W3521" s="2"/>
    </row>
    <row r="3522" spans="16:23">
      <c r="P3522" s="1"/>
      <c r="Q3522" s="1"/>
      <c r="R3522" s="1"/>
      <c r="W3522" s="2"/>
    </row>
    <row r="3523" spans="16:23">
      <c r="P3523" s="1"/>
      <c r="Q3523" s="1"/>
      <c r="R3523" s="1"/>
      <c r="W3523" s="2"/>
    </row>
    <row r="3524" spans="16:23">
      <c r="P3524" s="1"/>
      <c r="Q3524" s="1"/>
      <c r="R3524" s="1"/>
      <c r="W3524" s="2"/>
    </row>
    <row r="3525" spans="16:23">
      <c r="P3525" s="1"/>
      <c r="Q3525" s="1"/>
      <c r="R3525" s="1"/>
      <c r="W3525" s="2"/>
    </row>
    <row r="3526" spans="16:23">
      <c r="P3526" s="1"/>
      <c r="Q3526" s="1"/>
      <c r="R3526" s="1"/>
      <c r="W3526" s="2"/>
    </row>
    <row r="3527" spans="16:23">
      <c r="P3527" s="1"/>
      <c r="Q3527" s="1"/>
      <c r="R3527" s="1"/>
      <c r="W3527" s="2"/>
    </row>
    <row r="3528" spans="16:23">
      <c r="P3528" s="1"/>
      <c r="Q3528" s="1"/>
      <c r="R3528" s="1"/>
      <c r="W3528" s="2"/>
    </row>
    <row r="3529" spans="16:23">
      <c r="P3529" s="1"/>
      <c r="Q3529" s="1"/>
      <c r="R3529" s="1"/>
      <c r="W3529" s="2"/>
    </row>
    <row r="3530" spans="16:23">
      <c r="P3530" s="1"/>
      <c r="Q3530" s="1"/>
      <c r="R3530" s="1"/>
      <c r="W3530" s="2"/>
    </row>
    <row r="3531" spans="16:23">
      <c r="P3531" s="1"/>
      <c r="Q3531" s="1"/>
      <c r="R3531" s="1"/>
      <c r="W3531" s="2"/>
    </row>
    <row r="3532" spans="16:23">
      <c r="P3532" s="1"/>
      <c r="Q3532" s="1"/>
      <c r="R3532" s="1"/>
      <c r="W3532" s="2"/>
    </row>
    <row r="3533" spans="16:23">
      <c r="P3533" s="1"/>
      <c r="Q3533" s="1"/>
      <c r="R3533" s="1"/>
      <c r="W3533" s="2"/>
    </row>
    <row r="3534" spans="16:23">
      <c r="P3534" s="1"/>
      <c r="Q3534" s="1"/>
      <c r="R3534" s="1"/>
      <c r="W3534" s="2"/>
    </row>
    <row r="3535" spans="16:23">
      <c r="P3535" s="1"/>
      <c r="Q3535" s="1"/>
      <c r="R3535" s="1"/>
      <c r="W3535" s="2"/>
    </row>
    <row r="3536" spans="16:23">
      <c r="P3536" s="1"/>
      <c r="Q3536" s="1"/>
      <c r="R3536" s="1"/>
      <c r="W3536" s="2"/>
    </row>
    <row r="3537" spans="16:23">
      <c r="P3537" s="1"/>
      <c r="Q3537" s="1"/>
      <c r="R3537" s="1"/>
      <c r="W3537" s="2"/>
    </row>
    <row r="3538" spans="16:23">
      <c r="P3538" s="1"/>
      <c r="Q3538" s="1"/>
      <c r="R3538" s="1"/>
      <c r="W3538" s="2"/>
    </row>
    <row r="3539" spans="16:23">
      <c r="P3539" s="1"/>
      <c r="Q3539" s="1"/>
      <c r="R3539" s="1"/>
      <c r="W3539" s="2"/>
    </row>
    <row r="3540" spans="16:23">
      <c r="P3540" s="1"/>
      <c r="Q3540" s="1"/>
      <c r="R3540" s="1"/>
      <c r="W3540" s="2"/>
    </row>
    <row r="3541" spans="16:23">
      <c r="P3541" s="1"/>
      <c r="Q3541" s="1"/>
      <c r="R3541" s="1"/>
      <c r="W3541" s="2"/>
    </row>
    <row r="3542" spans="16:23">
      <c r="P3542" s="1"/>
      <c r="Q3542" s="1"/>
      <c r="R3542" s="1"/>
      <c r="W3542" s="2"/>
    </row>
    <row r="3543" spans="16:23">
      <c r="P3543" s="1"/>
      <c r="Q3543" s="1"/>
      <c r="R3543" s="1"/>
      <c r="W3543" s="2"/>
    </row>
    <row r="3544" spans="16:23">
      <c r="P3544" s="1"/>
      <c r="Q3544" s="1"/>
      <c r="R3544" s="1"/>
      <c r="W3544" s="2"/>
    </row>
    <row r="3545" spans="16:23">
      <c r="P3545" s="1"/>
      <c r="Q3545" s="1"/>
      <c r="R3545" s="1"/>
      <c r="W3545" s="2"/>
    </row>
    <row r="3546" spans="16:23">
      <c r="P3546" s="1"/>
      <c r="Q3546" s="1"/>
      <c r="R3546" s="1"/>
      <c r="W3546" s="2"/>
    </row>
    <row r="3547" spans="16:23">
      <c r="P3547" s="1"/>
      <c r="Q3547" s="1"/>
      <c r="R3547" s="1"/>
      <c r="W3547" s="2"/>
    </row>
    <row r="3548" spans="16:23">
      <c r="P3548" s="1"/>
      <c r="Q3548" s="1"/>
      <c r="R3548" s="1"/>
      <c r="W3548" s="2"/>
    </row>
    <row r="3549" spans="16:23">
      <c r="P3549" s="1"/>
      <c r="Q3549" s="1"/>
      <c r="R3549" s="1"/>
      <c r="W3549" s="2"/>
    </row>
    <row r="3550" spans="16:23">
      <c r="P3550" s="1"/>
      <c r="Q3550" s="1"/>
      <c r="R3550" s="1"/>
      <c r="W3550" s="2"/>
    </row>
    <row r="3551" spans="16:23">
      <c r="P3551" s="1"/>
      <c r="Q3551" s="1"/>
      <c r="R3551" s="1"/>
      <c r="W3551" s="2"/>
    </row>
    <row r="3552" spans="16:23">
      <c r="P3552" s="1"/>
      <c r="Q3552" s="1"/>
      <c r="R3552" s="1"/>
      <c r="W3552" s="2"/>
    </row>
    <row r="3553" spans="16:23">
      <c r="P3553" s="1"/>
      <c r="Q3553" s="1"/>
      <c r="R3553" s="1"/>
      <c r="W3553" s="2"/>
    </row>
    <row r="3554" spans="16:23">
      <c r="P3554" s="1"/>
      <c r="Q3554" s="1"/>
      <c r="R3554" s="1"/>
      <c r="W3554" s="2"/>
    </row>
    <row r="3555" spans="16:23">
      <c r="P3555" s="1"/>
      <c r="Q3555" s="1"/>
      <c r="R3555" s="1"/>
      <c r="W3555" s="2"/>
    </row>
    <row r="3556" spans="16:23">
      <c r="P3556" s="1"/>
      <c r="Q3556" s="1"/>
      <c r="R3556" s="1"/>
      <c r="W3556" s="2"/>
    </row>
    <row r="3557" spans="16:23">
      <c r="P3557" s="1"/>
      <c r="Q3557" s="1"/>
      <c r="R3557" s="1"/>
      <c r="W3557" s="2"/>
    </row>
    <row r="3558" spans="16:23">
      <c r="P3558" s="1"/>
      <c r="Q3558" s="1"/>
      <c r="R3558" s="1"/>
      <c r="W3558" s="2"/>
    </row>
    <row r="3559" spans="16:23">
      <c r="P3559" s="1"/>
      <c r="Q3559" s="1"/>
      <c r="R3559" s="1"/>
      <c r="W3559" s="2"/>
    </row>
    <row r="3560" spans="16:23">
      <c r="P3560" s="1"/>
      <c r="Q3560" s="1"/>
      <c r="R3560" s="1"/>
      <c r="W3560" s="2"/>
    </row>
    <row r="3561" spans="16:23">
      <c r="P3561" s="1"/>
      <c r="Q3561" s="1"/>
      <c r="R3561" s="1"/>
      <c r="W3561" s="2"/>
    </row>
    <row r="3562" spans="16:23">
      <c r="P3562" s="1"/>
      <c r="Q3562" s="1"/>
      <c r="R3562" s="1"/>
      <c r="W3562" s="2"/>
    </row>
    <row r="3563" spans="16:23">
      <c r="P3563" s="1"/>
      <c r="Q3563" s="1"/>
      <c r="R3563" s="1"/>
      <c r="W3563" s="2"/>
    </row>
    <row r="3564" spans="16:23">
      <c r="P3564" s="1"/>
      <c r="Q3564" s="1"/>
      <c r="R3564" s="1"/>
      <c r="W3564" s="2"/>
    </row>
    <row r="3565" spans="16:23">
      <c r="P3565" s="1"/>
      <c r="Q3565" s="1"/>
      <c r="R3565" s="1"/>
      <c r="W3565" s="2"/>
    </row>
    <row r="3566" spans="16:23">
      <c r="P3566" s="1"/>
      <c r="Q3566" s="1"/>
      <c r="R3566" s="1"/>
      <c r="W3566" s="2"/>
    </row>
    <row r="3567" spans="16:23">
      <c r="P3567" s="1"/>
      <c r="Q3567" s="1"/>
      <c r="R3567" s="1"/>
      <c r="W3567" s="2"/>
    </row>
    <row r="3568" spans="16:23">
      <c r="P3568" s="1"/>
      <c r="Q3568" s="1"/>
      <c r="R3568" s="1"/>
      <c r="W3568" s="2"/>
    </row>
    <row r="3569" spans="16:23">
      <c r="P3569" s="1"/>
      <c r="Q3569" s="1"/>
      <c r="R3569" s="1"/>
      <c r="W3569" s="2"/>
    </row>
    <row r="3570" spans="16:23">
      <c r="P3570" s="1"/>
      <c r="Q3570" s="1"/>
      <c r="R3570" s="1"/>
      <c r="W3570" s="2"/>
    </row>
    <row r="3571" spans="16:23">
      <c r="P3571" s="1"/>
      <c r="Q3571" s="1"/>
      <c r="R3571" s="1"/>
      <c r="W3571" s="2"/>
    </row>
    <row r="3572" spans="16:23">
      <c r="P3572" s="1"/>
      <c r="Q3572" s="1"/>
      <c r="R3572" s="1"/>
      <c r="W3572" s="2"/>
    </row>
    <row r="3573" spans="16:23">
      <c r="P3573" s="1"/>
      <c r="Q3573" s="1"/>
      <c r="R3573" s="1"/>
      <c r="W3573" s="2"/>
    </row>
    <row r="3574" spans="16:23">
      <c r="P3574" s="1"/>
      <c r="Q3574" s="1"/>
      <c r="R3574" s="1"/>
      <c r="W3574" s="2"/>
    </row>
    <row r="3575" spans="16:23">
      <c r="P3575" s="1"/>
      <c r="Q3575" s="1"/>
      <c r="R3575" s="1"/>
      <c r="W3575" s="2"/>
    </row>
    <row r="3576" spans="16:23">
      <c r="P3576" s="1"/>
      <c r="Q3576" s="1"/>
      <c r="R3576" s="1"/>
      <c r="W3576" s="2"/>
    </row>
    <row r="3577" spans="16:23">
      <c r="P3577" s="1"/>
      <c r="Q3577" s="1"/>
      <c r="R3577" s="1"/>
      <c r="W3577" s="2"/>
    </row>
    <row r="3578" spans="16:23">
      <c r="P3578" s="1"/>
      <c r="Q3578" s="1"/>
      <c r="R3578" s="1"/>
      <c r="W3578" s="2"/>
    </row>
    <row r="3579" spans="16:23">
      <c r="P3579" s="1"/>
      <c r="Q3579" s="1"/>
      <c r="R3579" s="1"/>
      <c r="W3579" s="2"/>
    </row>
    <row r="3580" spans="16:23">
      <c r="P3580" s="1"/>
      <c r="Q3580" s="1"/>
      <c r="R3580" s="1"/>
      <c r="W3580" s="2"/>
    </row>
    <row r="3581" spans="16:23">
      <c r="P3581" s="1"/>
      <c r="Q3581" s="1"/>
      <c r="R3581" s="1"/>
      <c r="W3581" s="2"/>
    </row>
    <row r="3582" spans="16:23">
      <c r="P3582" s="1"/>
      <c r="Q3582" s="1"/>
      <c r="R3582" s="1"/>
      <c r="W3582" s="2"/>
    </row>
    <row r="3583" spans="16:23">
      <c r="P3583" s="1"/>
      <c r="Q3583" s="1"/>
      <c r="R3583" s="1"/>
      <c r="W3583" s="2"/>
    </row>
    <row r="3584" spans="16:23">
      <c r="P3584" s="1"/>
      <c r="Q3584" s="1"/>
      <c r="R3584" s="1"/>
      <c r="W3584" s="2"/>
    </row>
    <row r="3585" spans="16:23">
      <c r="P3585" s="1"/>
      <c r="Q3585" s="1"/>
      <c r="R3585" s="1"/>
      <c r="W3585" s="2"/>
    </row>
    <row r="3586" spans="16:23">
      <c r="P3586" s="1"/>
      <c r="Q3586" s="1"/>
      <c r="R3586" s="1"/>
      <c r="W3586" s="2"/>
    </row>
    <row r="3587" spans="16:23">
      <c r="P3587" s="1"/>
      <c r="Q3587" s="1"/>
      <c r="R3587" s="1"/>
      <c r="W3587" s="2"/>
    </row>
    <row r="3588" spans="16:23">
      <c r="P3588" s="1"/>
      <c r="Q3588" s="1"/>
      <c r="R3588" s="1"/>
      <c r="W3588" s="2"/>
    </row>
    <row r="3589" spans="16:23">
      <c r="P3589" s="1"/>
      <c r="Q3589" s="1"/>
      <c r="R3589" s="1"/>
      <c r="W3589" s="2"/>
    </row>
    <row r="3590" spans="16:23">
      <c r="P3590" s="1"/>
      <c r="Q3590" s="1"/>
      <c r="R3590" s="1"/>
      <c r="W3590" s="2"/>
    </row>
    <row r="3591" spans="16:23">
      <c r="P3591" s="1"/>
      <c r="Q3591" s="1"/>
      <c r="R3591" s="1"/>
      <c r="W3591" s="2"/>
    </row>
    <row r="3592" spans="16:23">
      <c r="P3592" s="1"/>
      <c r="Q3592" s="1"/>
      <c r="R3592" s="1"/>
      <c r="W3592" s="2"/>
    </row>
    <row r="3593" spans="16:23">
      <c r="P3593" s="1"/>
      <c r="Q3593" s="1"/>
      <c r="R3593" s="1"/>
      <c r="W3593" s="2"/>
    </row>
    <row r="3594" spans="16:23">
      <c r="P3594" s="1"/>
      <c r="Q3594" s="1"/>
      <c r="R3594" s="1"/>
      <c r="W3594" s="2"/>
    </row>
    <row r="3595" spans="16:23">
      <c r="P3595" s="1"/>
      <c r="Q3595" s="1"/>
      <c r="R3595" s="1"/>
      <c r="W3595" s="2"/>
    </row>
    <row r="3596" spans="16:23">
      <c r="P3596" s="1"/>
      <c r="Q3596" s="1"/>
      <c r="R3596" s="1"/>
      <c r="W3596" s="2"/>
    </row>
    <row r="3597" spans="16:23">
      <c r="P3597" s="1"/>
      <c r="Q3597" s="1"/>
      <c r="R3597" s="1"/>
      <c r="W3597" s="2"/>
    </row>
    <row r="3598" spans="16:23">
      <c r="P3598" s="1"/>
      <c r="Q3598" s="1"/>
      <c r="R3598" s="1"/>
      <c r="W3598" s="2"/>
    </row>
    <row r="3599" spans="16:23">
      <c r="P3599" s="1"/>
      <c r="Q3599" s="1"/>
      <c r="R3599" s="1"/>
      <c r="W3599" s="2"/>
    </row>
    <row r="3600" spans="16:23">
      <c r="P3600" s="1"/>
      <c r="Q3600" s="1"/>
      <c r="R3600" s="1"/>
      <c r="W3600" s="2"/>
    </row>
    <row r="3601" spans="16:23">
      <c r="P3601" s="1"/>
      <c r="Q3601" s="1"/>
      <c r="R3601" s="1"/>
      <c r="W3601" s="2"/>
    </row>
    <row r="3602" spans="16:23">
      <c r="P3602" s="1"/>
      <c r="Q3602" s="1"/>
      <c r="R3602" s="1"/>
      <c r="W3602" s="2"/>
    </row>
    <row r="3603" spans="16:23">
      <c r="P3603" s="1"/>
      <c r="Q3603" s="1"/>
      <c r="R3603" s="1"/>
      <c r="W3603" s="2"/>
    </row>
    <row r="3604" spans="16:23">
      <c r="P3604" s="1"/>
      <c r="Q3604" s="1"/>
      <c r="R3604" s="1"/>
      <c r="W3604" s="2"/>
    </row>
    <row r="3605" spans="16:23">
      <c r="P3605" s="1"/>
      <c r="Q3605" s="1"/>
      <c r="R3605" s="1"/>
      <c r="W3605" s="2"/>
    </row>
    <row r="3606" spans="16:23">
      <c r="P3606" s="1"/>
      <c r="Q3606" s="1"/>
      <c r="R3606" s="1"/>
      <c r="W3606" s="2"/>
    </row>
    <row r="3607" spans="16:23">
      <c r="P3607" s="1"/>
      <c r="Q3607" s="1"/>
      <c r="R3607" s="1"/>
      <c r="W3607" s="2"/>
    </row>
    <row r="3608" spans="16:23">
      <c r="P3608" s="1"/>
      <c r="Q3608" s="1"/>
      <c r="R3608" s="1"/>
      <c r="W3608" s="2"/>
    </row>
    <row r="3609" spans="16:23">
      <c r="P3609" s="1"/>
      <c r="Q3609" s="1"/>
      <c r="R3609" s="1"/>
      <c r="W3609" s="2"/>
    </row>
    <row r="3610" spans="16:23">
      <c r="P3610" s="1"/>
      <c r="Q3610" s="1"/>
      <c r="R3610" s="1"/>
      <c r="W3610" s="2"/>
    </row>
    <row r="3611" spans="16:23">
      <c r="P3611" s="1"/>
      <c r="Q3611" s="1"/>
      <c r="R3611" s="1"/>
      <c r="W3611" s="2"/>
    </row>
    <row r="3612" spans="16:23">
      <c r="P3612" s="1"/>
      <c r="Q3612" s="1"/>
      <c r="R3612" s="1"/>
      <c r="W3612" s="2"/>
    </row>
    <row r="3613" spans="16:23">
      <c r="P3613" s="1"/>
      <c r="Q3613" s="1"/>
      <c r="R3613" s="1"/>
      <c r="W3613" s="2"/>
    </row>
    <row r="3614" spans="16:23">
      <c r="P3614" s="1"/>
      <c r="Q3614" s="1"/>
      <c r="R3614" s="1"/>
      <c r="W3614" s="2"/>
    </row>
    <row r="3615" spans="16:23">
      <c r="P3615" s="1"/>
      <c r="Q3615" s="1"/>
      <c r="R3615" s="1"/>
      <c r="W3615" s="2"/>
    </row>
    <row r="3616" spans="16:23">
      <c r="P3616" s="1"/>
      <c r="Q3616" s="1"/>
      <c r="R3616" s="1"/>
      <c r="W3616" s="2"/>
    </row>
    <row r="3617" spans="16:23">
      <c r="P3617" s="1"/>
      <c r="Q3617" s="1"/>
      <c r="R3617" s="1"/>
      <c r="W3617" s="2"/>
    </row>
    <row r="3618" spans="16:23">
      <c r="P3618" s="1"/>
      <c r="Q3618" s="1"/>
      <c r="R3618" s="1"/>
      <c r="W3618" s="2"/>
    </row>
    <row r="3619" spans="16:23">
      <c r="P3619" s="1"/>
      <c r="Q3619" s="1"/>
      <c r="R3619" s="1"/>
      <c r="W3619" s="2"/>
    </row>
    <row r="3620" spans="16:23">
      <c r="P3620" s="1"/>
      <c r="Q3620" s="1"/>
      <c r="R3620" s="1"/>
      <c r="W3620" s="2"/>
    </row>
    <row r="3621" spans="16:23">
      <c r="P3621" s="1"/>
      <c r="Q3621" s="1"/>
      <c r="R3621" s="1"/>
      <c r="W3621" s="2"/>
    </row>
    <row r="3622" spans="16:23">
      <c r="P3622" s="1"/>
      <c r="Q3622" s="1"/>
      <c r="R3622" s="1"/>
      <c r="W3622" s="2"/>
    </row>
    <row r="3623" spans="16:23">
      <c r="P3623" s="1"/>
      <c r="Q3623" s="1"/>
      <c r="R3623" s="1"/>
      <c r="W3623" s="2"/>
    </row>
    <row r="3624" spans="16:23">
      <c r="P3624" s="1"/>
      <c r="Q3624" s="1"/>
      <c r="R3624" s="1"/>
      <c r="W3624" s="2"/>
    </row>
    <row r="3625" spans="16:23">
      <c r="P3625" s="1"/>
      <c r="Q3625" s="1"/>
      <c r="R3625" s="1"/>
      <c r="W3625" s="2"/>
    </row>
    <row r="3626" spans="16:23">
      <c r="P3626" s="1"/>
      <c r="Q3626" s="1"/>
      <c r="R3626" s="1"/>
      <c r="W3626" s="2"/>
    </row>
    <row r="3627" spans="16:23">
      <c r="P3627" s="1"/>
      <c r="Q3627" s="1"/>
      <c r="R3627" s="1"/>
      <c r="W3627" s="2"/>
    </row>
    <row r="3628" spans="16:23">
      <c r="P3628" s="1"/>
      <c r="Q3628" s="1"/>
      <c r="R3628" s="1"/>
      <c r="W3628" s="2"/>
    </row>
    <row r="3629" spans="16:23">
      <c r="P3629" s="1"/>
      <c r="Q3629" s="1"/>
      <c r="R3629" s="1"/>
      <c r="W3629" s="2"/>
    </row>
    <row r="3630" spans="16:23">
      <c r="P3630" s="1"/>
      <c r="Q3630" s="1"/>
      <c r="R3630" s="1"/>
      <c r="W3630" s="2"/>
    </row>
    <row r="3631" spans="16:23">
      <c r="P3631" s="1"/>
      <c r="Q3631" s="1"/>
      <c r="R3631" s="1"/>
      <c r="W3631" s="2"/>
    </row>
    <row r="3632" spans="16:23">
      <c r="P3632" s="1"/>
      <c r="Q3632" s="1"/>
      <c r="R3632" s="1"/>
      <c r="W3632" s="2"/>
    </row>
    <row r="3633" spans="16:23">
      <c r="P3633" s="1"/>
      <c r="Q3633" s="1"/>
      <c r="R3633" s="1"/>
      <c r="W3633" s="2"/>
    </row>
    <row r="3634" spans="16:23">
      <c r="P3634" s="1"/>
      <c r="Q3634" s="1"/>
      <c r="R3634" s="1"/>
      <c r="W3634" s="2"/>
    </row>
    <row r="3635" spans="16:23">
      <c r="P3635" s="1"/>
      <c r="Q3635" s="1"/>
      <c r="R3635" s="1"/>
      <c r="W3635" s="2"/>
    </row>
    <row r="3636" spans="16:23">
      <c r="P3636" s="1"/>
      <c r="Q3636" s="1"/>
      <c r="R3636" s="1"/>
      <c r="W3636" s="2"/>
    </row>
    <row r="3637" spans="16:23">
      <c r="P3637" s="1"/>
      <c r="Q3637" s="1"/>
      <c r="R3637" s="1"/>
      <c r="W3637" s="2"/>
    </row>
    <row r="3638" spans="16:23">
      <c r="P3638" s="1"/>
      <c r="Q3638" s="1"/>
      <c r="R3638" s="1"/>
      <c r="W3638" s="2"/>
    </row>
    <row r="3639" spans="16:23">
      <c r="P3639" s="1"/>
      <c r="Q3639" s="1"/>
      <c r="R3639" s="1"/>
      <c r="W3639" s="2"/>
    </row>
    <row r="3640" spans="16:23">
      <c r="P3640" s="1"/>
      <c r="Q3640" s="1"/>
      <c r="R3640" s="1"/>
      <c r="W3640" s="2"/>
    </row>
    <row r="3641" spans="16:23">
      <c r="P3641" s="1"/>
      <c r="Q3641" s="1"/>
      <c r="R3641" s="1"/>
      <c r="W3641" s="2"/>
    </row>
    <row r="3642" spans="16:23">
      <c r="P3642" s="1"/>
      <c r="Q3642" s="1"/>
      <c r="R3642" s="1"/>
      <c r="W3642" s="2"/>
    </row>
    <row r="3643" spans="16:23">
      <c r="P3643" s="1"/>
      <c r="Q3643" s="1"/>
      <c r="R3643" s="1"/>
      <c r="W3643" s="2"/>
    </row>
    <row r="3644" spans="16:23">
      <c r="P3644" s="1"/>
      <c r="Q3644" s="1"/>
      <c r="R3644" s="1"/>
      <c r="W3644" s="2"/>
    </row>
    <row r="3645" spans="16:23">
      <c r="P3645" s="1"/>
      <c r="Q3645" s="1"/>
      <c r="R3645" s="1"/>
      <c r="W3645" s="2"/>
    </row>
    <row r="3646" spans="16:23">
      <c r="P3646" s="1"/>
      <c r="Q3646" s="1"/>
      <c r="R3646" s="1"/>
      <c r="W3646" s="2"/>
    </row>
    <row r="3647" spans="16:23">
      <c r="P3647" s="1"/>
      <c r="Q3647" s="1"/>
      <c r="R3647" s="1"/>
      <c r="W3647" s="2"/>
    </row>
    <row r="3648" spans="16:23">
      <c r="P3648" s="1"/>
      <c r="Q3648" s="1"/>
      <c r="R3648" s="1"/>
      <c r="W3648" s="2"/>
    </row>
    <row r="3649" spans="16:23">
      <c r="P3649" s="1"/>
      <c r="Q3649" s="1"/>
      <c r="R3649" s="1"/>
      <c r="W3649" s="2"/>
    </row>
    <row r="3650" spans="16:23">
      <c r="P3650" s="1"/>
      <c r="Q3650" s="1"/>
      <c r="R3650" s="1"/>
      <c r="W3650" s="2"/>
    </row>
    <row r="3651" spans="16:23">
      <c r="P3651" s="1"/>
      <c r="Q3651" s="1"/>
      <c r="R3651" s="1"/>
      <c r="W3651" s="2"/>
    </row>
    <row r="3652" spans="16:23">
      <c r="P3652" s="1"/>
      <c r="Q3652" s="1"/>
      <c r="R3652" s="1"/>
      <c r="W3652" s="2"/>
    </row>
    <row r="3653" spans="16:23">
      <c r="P3653" s="1"/>
      <c r="Q3653" s="1"/>
      <c r="R3653" s="1"/>
      <c r="W3653" s="2"/>
    </row>
    <row r="3654" spans="16:23">
      <c r="P3654" s="1"/>
      <c r="Q3654" s="1"/>
      <c r="R3654" s="1"/>
      <c r="W3654" s="2"/>
    </row>
    <row r="3655" spans="16:23">
      <c r="P3655" s="1"/>
      <c r="Q3655" s="1"/>
      <c r="R3655" s="1"/>
      <c r="W3655" s="2"/>
    </row>
    <row r="3656" spans="16:23">
      <c r="P3656" s="1"/>
      <c r="Q3656" s="1"/>
      <c r="R3656" s="1"/>
      <c r="W3656" s="2"/>
    </row>
    <row r="3657" spans="16:23">
      <c r="P3657" s="1"/>
      <c r="Q3657" s="1"/>
      <c r="R3657" s="1"/>
      <c r="W3657" s="2"/>
    </row>
    <row r="3658" spans="16:23">
      <c r="P3658" s="1"/>
      <c r="Q3658" s="1"/>
      <c r="R3658" s="1"/>
      <c r="W3658" s="2"/>
    </row>
    <row r="3659" spans="16:23">
      <c r="P3659" s="1"/>
      <c r="Q3659" s="1"/>
      <c r="R3659" s="1"/>
      <c r="W3659" s="2"/>
    </row>
    <row r="3660" spans="16:23">
      <c r="P3660" s="1"/>
      <c r="Q3660" s="1"/>
      <c r="R3660" s="1"/>
      <c r="W3660" s="2"/>
    </row>
    <row r="3661" spans="16:23">
      <c r="P3661" s="1"/>
      <c r="Q3661" s="1"/>
      <c r="R3661" s="1"/>
      <c r="W3661" s="2"/>
    </row>
    <row r="3662" spans="16:23">
      <c r="P3662" s="1"/>
      <c r="Q3662" s="1"/>
      <c r="R3662" s="1"/>
      <c r="W3662" s="2"/>
    </row>
    <row r="3663" spans="16:23">
      <c r="P3663" s="1"/>
      <c r="Q3663" s="1"/>
      <c r="R3663" s="1"/>
      <c r="W3663" s="2"/>
    </row>
    <row r="3664" spans="16:23">
      <c r="P3664" s="1"/>
      <c r="Q3664" s="1"/>
      <c r="R3664" s="1"/>
      <c r="W3664" s="2"/>
    </row>
    <row r="3665" spans="16:23">
      <c r="P3665" s="1"/>
      <c r="Q3665" s="1"/>
      <c r="R3665" s="1"/>
      <c r="W3665" s="2"/>
    </row>
    <row r="3666" spans="16:23">
      <c r="P3666" s="1"/>
      <c r="Q3666" s="1"/>
      <c r="R3666" s="1"/>
      <c r="W3666" s="2"/>
    </row>
    <row r="3667" spans="16:23">
      <c r="P3667" s="1"/>
      <c r="Q3667" s="1"/>
      <c r="R3667" s="1"/>
      <c r="W3667" s="2"/>
    </row>
    <row r="3668" spans="16:23">
      <c r="P3668" s="1"/>
      <c r="Q3668" s="1"/>
      <c r="R3668" s="1"/>
      <c r="W3668" s="2"/>
    </row>
    <row r="3669" spans="16:23">
      <c r="P3669" s="1"/>
      <c r="Q3669" s="1"/>
      <c r="R3669" s="1"/>
      <c r="W3669" s="2"/>
    </row>
    <row r="3670" spans="16:23">
      <c r="P3670" s="1"/>
      <c r="Q3670" s="1"/>
      <c r="R3670" s="1"/>
      <c r="W3670" s="2"/>
    </row>
    <row r="3671" spans="16:23">
      <c r="P3671" s="1"/>
      <c r="Q3671" s="1"/>
      <c r="R3671" s="1"/>
      <c r="W3671" s="2"/>
    </row>
    <row r="3672" spans="16:23">
      <c r="P3672" s="1"/>
      <c r="Q3672" s="1"/>
      <c r="R3672" s="1"/>
      <c r="W3672" s="2"/>
    </row>
    <row r="3673" spans="16:23">
      <c r="P3673" s="1"/>
      <c r="Q3673" s="1"/>
      <c r="R3673" s="1"/>
      <c r="W3673" s="2"/>
    </row>
    <row r="3674" spans="16:23">
      <c r="P3674" s="1"/>
      <c r="Q3674" s="1"/>
      <c r="R3674" s="1"/>
      <c r="W3674" s="2"/>
    </row>
    <row r="3675" spans="16:23">
      <c r="P3675" s="1"/>
      <c r="Q3675" s="1"/>
      <c r="R3675" s="1"/>
      <c r="W3675" s="2"/>
    </row>
    <row r="3676" spans="16:23">
      <c r="P3676" s="1"/>
      <c r="Q3676" s="1"/>
      <c r="R3676" s="1"/>
      <c r="W3676" s="2"/>
    </row>
    <row r="3677" spans="16:23">
      <c r="P3677" s="1"/>
      <c r="Q3677" s="1"/>
      <c r="R3677" s="1"/>
      <c r="W3677" s="2"/>
    </row>
    <row r="3678" spans="16:23">
      <c r="P3678" s="1"/>
      <c r="Q3678" s="1"/>
      <c r="R3678" s="1"/>
      <c r="W3678" s="2"/>
    </row>
    <row r="3679" spans="16:23">
      <c r="P3679" s="1"/>
      <c r="Q3679" s="1"/>
      <c r="R3679" s="1"/>
      <c r="W3679" s="2"/>
    </row>
    <row r="3680" spans="16:23">
      <c r="P3680" s="1"/>
      <c r="Q3680" s="1"/>
      <c r="R3680" s="1"/>
      <c r="W3680" s="2"/>
    </row>
    <row r="3681" spans="16:23">
      <c r="P3681" s="1"/>
      <c r="Q3681" s="1"/>
      <c r="R3681" s="1"/>
      <c r="W3681" s="2"/>
    </row>
    <row r="3682" spans="16:23">
      <c r="P3682" s="1"/>
      <c r="Q3682" s="1"/>
      <c r="R3682" s="1"/>
      <c r="W3682" s="2"/>
    </row>
    <row r="3683" spans="16:23">
      <c r="P3683" s="1"/>
      <c r="Q3683" s="1"/>
      <c r="R3683" s="1"/>
      <c r="W3683" s="2"/>
    </row>
    <row r="3684" spans="16:23">
      <c r="P3684" s="1"/>
      <c r="Q3684" s="1"/>
      <c r="R3684" s="1"/>
      <c r="W3684" s="2"/>
    </row>
    <row r="3685" spans="16:23">
      <c r="P3685" s="1"/>
      <c r="Q3685" s="1"/>
      <c r="R3685" s="1"/>
      <c r="W3685" s="2"/>
    </row>
    <row r="3686" spans="16:23">
      <c r="P3686" s="1"/>
      <c r="Q3686" s="1"/>
      <c r="R3686" s="1"/>
      <c r="W3686" s="2"/>
    </row>
    <row r="3687" spans="16:23">
      <c r="P3687" s="1"/>
      <c r="Q3687" s="1"/>
      <c r="R3687" s="1"/>
      <c r="W3687" s="2"/>
    </row>
    <row r="3688" spans="16:23">
      <c r="P3688" s="1"/>
      <c r="Q3688" s="1"/>
      <c r="R3688" s="1"/>
      <c r="W3688" s="2"/>
    </row>
    <row r="3689" spans="16:23">
      <c r="P3689" s="1"/>
      <c r="Q3689" s="1"/>
      <c r="R3689" s="1"/>
      <c r="W3689" s="2"/>
    </row>
    <row r="3690" spans="16:23">
      <c r="P3690" s="1"/>
      <c r="Q3690" s="1"/>
      <c r="R3690" s="1"/>
      <c r="W3690" s="2"/>
    </row>
    <row r="3691" spans="16:23">
      <c r="P3691" s="1"/>
      <c r="Q3691" s="1"/>
      <c r="R3691" s="1"/>
      <c r="W3691" s="2"/>
    </row>
    <row r="3692" spans="16:23">
      <c r="P3692" s="1"/>
      <c r="Q3692" s="1"/>
      <c r="R3692" s="1"/>
      <c r="W3692" s="2"/>
    </row>
    <row r="3693" spans="16:23">
      <c r="P3693" s="1"/>
      <c r="Q3693" s="1"/>
      <c r="R3693" s="1"/>
      <c r="W3693" s="2"/>
    </row>
    <row r="3694" spans="16:23">
      <c r="P3694" s="1"/>
      <c r="Q3694" s="1"/>
      <c r="R3694" s="1"/>
      <c r="W3694" s="2"/>
    </row>
    <row r="3695" spans="16:23">
      <c r="P3695" s="1"/>
      <c r="Q3695" s="1"/>
      <c r="R3695" s="1"/>
      <c r="W3695" s="2"/>
    </row>
    <row r="3696" spans="16:23">
      <c r="P3696" s="1"/>
      <c r="Q3696" s="1"/>
      <c r="R3696" s="1"/>
      <c r="W3696" s="2"/>
    </row>
    <row r="3697" spans="16:23">
      <c r="P3697" s="1"/>
      <c r="Q3697" s="1"/>
      <c r="R3697" s="1"/>
      <c r="W3697" s="2"/>
    </row>
    <row r="3698" spans="16:23">
      <c r="P3698" s="1"/>
      <c r="Q3698" s="1"/>
      <c r="R3698" s="1"/>
      <c r="W3698" s="2"/>
    </row>
    <row r="3699" spans="16:23">
      <c r="P3699" s="1"/>
      <c r="Q3699" s="1"/>
      <c r="R3699" s="1"/>
      <c r="W3699" s="2"/>
    </row>
    <row r="3700" spans="16:23">
      <c r="P3700" s="1"/>
      <c r="Q3700" s="1"/>
      <c r="R3700" s="1"/>
      <c r="W3700" s="2"/>
    </row>
    <row r="3701" spans="16:23">
      <c r="P3701" s="1"/>
      <c r="Q3701" s="1"/>
      <c r="R3701" s="1"/>
      <c r="W3701" s="2"/>
    </row>
    <row r="3702" spans="16:23">
      <c r="P3702" s="1"/>
      <c r="Q3702" s="1"/>
      <c r="R3702" s="1"/>
      <c r="W3702" s="2"/>
    </row>
    <row r="3703" spans="16:23">
      <c r="P3703" s="1"/>
      <c r="Q3703" s="1"/>
      <c r="R3703" s="1"/>
      <c r="W3703" s="2"/>
    </row>
    <row r="3704" spans="16:23">
      <c r="P3704" s="1"/>
      <c r="Q3704" s="1"/>
      <c r="R3704" s="1"/>
      <c r="W3704" s="2"/>
    </row>
    <row r="3705" spans="16:23">
      <c r="P3705" s="1"/>
      <c r="Q3705" s="1"/>
      <c r="R3705" s="1"/>
      <c r="W3705" s="2"/>
    </row>
    <row r="3706" spans="16:23">
      <c r="P3706" s="1"/>
      <c r="Q3706" s="1"/>
      <c r="R3706" s="1"/>
      <c r="W3706" s="2"/>
    </row>
    <row r="3707" spans="16:23">
      <c r="P3707" s="1"/>
      <c r="Q3707" s="1"/>
      <c r="R3707" s="1"/>
      <c r="W3707" s="2"/>
    </row>
    <row r="3708" spans="16:23">
      <c r="P3708" s="1"/>
      <c r="Q3708" s="1"/>
      <c r="R3708" s="1"/>
      <c r="W3708" s="2"/>
    </row>
    <row r="3709" spans="16:23">
      <c r="P3709" s="1"/>
      <c r="Q3709" s="1"/>
      <c r="R3709" s="1"/>
      <c r="W3709" s="2"/>
    </row>
    <row r="3710" spans="16:23">
      <c r="P3710" s="1"/>
      <c r="Q3710" s="1"/>
      <c r="R3710" s="1"/>
      <c r="W3710" s="2"/>
    </row>
    <row r="3711" spans="16:23">
      <c r="P3711" s="1"/>
      <c r="Q3711" s="1"/>
      <c r="R3711" s="1"/>
      <c r="W3711" s="2"/>
    </row>
    <row r="3712" spans="16:23">
      <c r="P3712" s="1"/>
      <c r="Q3712" s="1"/>
      <c r="R3712" s="1"/>
      <c r="W3712" s="2"/>
    </row>
    <row r="3713" spans="16:23">
      <c r="P3713" s="1"/>
      <c r="Q3713" s="1"/>
      <c r="R3713" s="1"/>
      <c r="W3713" s="2"/>
    </row>
    <row r="3714" spans="16:23">
      <c r="P3714" s="1"/>
      <c r="Q3714" s="1"/>
      <c r="R3714" s="1"/>
      <c r="W3714" s="2"/>
    </row>
    <row r="3715" spans="16:23">
      <c r="P3715" s="1"/>
      <c r="Q3715" s="1"/>
      <c r="R3715" s="1"/>
      <c r="W3715" s="2"/>
    </row>
    <row r="3716" spans="16:23">
      <c r="P3716" s="1"/>
      <c r="Q3716" s="1"/>
      <c r="R3716" s="1"/>
      <c r="W3716" s="2"/>
    </row>
    <row r="3717" spans="16:23">
      <c r="P3717" s="1"/>
      <c r="Q3717" s="1"/>
      <c r="R3717" s="1"/>
      <c r="W3717" s="2"/>
    </row>
    <row r="3718" spans="16:23">
      <c r="P3718" s="1"/>
      <c r="Q3718" s="1"/>
      <c r="R3718" s="1"/>
      <c r="W3718" s="2"/>
    </row>
    <row r="3719" spans="16:23">
      <c r="P3719" s="1"/>
      <c r="Q3719" s="1"/>
      <c r="R3719" s="1"/>
      <c r="W3719" s="2"/>
    </row>
    <row r="3720" spans="16:23">
      <c r="P3720" s="1"/>
      <c r="Q3720" s="1"/>
      <c r="R3720" s="1"/>
      <c r="W3720" s="2"/>
    </row>
    <row r="3721" spans="16:23">
      <c r="P3721" s="1"/>
      <c r="Q3721" s="1"/>
      <c r="R3721" s="1"/>
      <c r="W3721" s="2"/>
    </row>
    <row r="3722" spans="16:23">
      <c r="P3722" s="1"/>
      <c r="Q3722" s="1"/>
      <c r="R3722" s="1"/>
      <c r="W3722" s="2"/>
    </row>
    <row r="3723" spans="16:23">
      <c r="P3723" s="1"/>
      <c r="Q3723" s="1"/>
      <c r="R3723" s="1"/>
      <c r="W3723" s="2"/>
    </row>
    <row r="3724" spans="16:23">
      <c r="P3724" s="1"/>
      <c r="Q3724" s="1"/>
      <c r="R3724" s="1"/>
      <c r="W3724" s="2"/>
    </row>
    <row r="3725" spans="16:23">
      <c r="P3725" s="1"/>
      <c r="Q3725" s="1"/>
      <c r="R3725" s="1"/>
      <c r="W3725" s="2"/>
    </row>
    <row r="3726" spans="16:23">
      <c r="P3726" s="1"/>
      <c r="Q3726" s="1"/>
      <c r="R3726" s="1"/>
      <c r="W3726" s="2"/>
    </row>
    <row r="3727" spans="16:23">
      <c r="P3727" s="1"/>
      <c r="Q3727" s="1"/>
      <c r="R3727" s="1"/>
      <c r="W3727" s="2"/>
    </row>
    <row r="3728" spans="16:23">
      <c r="P3728" s="1"/>
      <c r="Q3728" s="1"/>
      <c r="R3728" s="1"/>
      <c r="W3728" s="2"/>
    </row>
    <row r="3729" spans="16:23">
      <c r="P3729" s="1"/>
      <c r="Q3729" s="1"/>
      <c r="R3729" s="1"/>
      <c r="W3729" s="2"/>
    </row>
    <row r="3730" spans="16:23">
      <c r="P3730" s="1"/>
      <c r="Q3730" s="1"/>
      <c r="R3730" s="1"/>
      <c r="W3730" s="2"/>
    </row>
    <row r="3731" spans="16:23">
      <c r="P3731" s="1"/>
      <c r="Q3731" s="1"/>
      <c r="R3731" s="1"/>
      <c r="W3731" s="2"/>
    </row>
    <row r="3732" spans="16:23">
      <c r="P3732" s="1"/>
      <c r="Q3732" s="1"/>
      <c r="R3732" s="1"/>
      <c r="W3732" s="2"/>
    </row>
    <row r="3733" spans="16:23">
      <c r="P3733" s="1"/>
      <c r="Q3733" s="1"/>
      <c r="R3733" s="1"/>
      <c r="W3733" s="2"/>
    </row>
    <row r="3734" spans="16:23">
      <c r="P3734" s="1"/>
      <c r="Q3734" s="1"/>
      <c r="R3734" s="1"/>
      <c r="W3734" s="2"/>
    </row>
    <row r="3735" spans="16:23">
      <c r="P3735" s="1"/>
      <c r="Q3735" s="1"/>
      <c r="R3735" s="1"/>
      <c r="W3735" s="2"/>
    </row>
    <row r="3736" spans="16:23">
      <c r="P3736" s="1"/>
      <c r="Q3736" s="1"/>
      <c r="R3736" s="1"/>
      <c r="W3736" s="2"/>
    </row>
    <row r="3737" spans="16:23">
      <c r="P3737" s="1"/>
      <c r="Q3737" s="1"/>
      <c r="R3737" s="1"/>
      <c r="W3737" s="2"/>
    </row>
    <row r="3738" spans="16:23">
      <c r="P3738" s="1"/>
      <c r="Q3738" s="1"/>
      <c r="R3738" s="1"/>
      <c r="W3738" s="2"/>
    </row>
    <row r="3739" spans="16:23">
      <c r="P3739" s="1"/>
      <c r="Q3739" s="1"/>
      <c r="R3739" s="1"/>
      <c r="W3739" s="2"/>
    </row>
    <row r="3740" spans="16:23">
      <c r="P3740" s="1"/>
      <c r="Q3740" s="1"/>
      <c r="R3740" s="1"/>
      <c r="W3740" s="2"/>
    </row>
    <row r="3741" spans="16:23">
      <c r="P3741" s="1"/>
      <c r="Q3741" s="1"/>
      <c r="R3741" s="1"/>
      <c r="W3741" s="2"/>
    </row>
    <row r="3742" spans="16:23">
      <c r="P3742" s="1"/>
      <c r="Q3742" s="1"/>
      <c r="R3742" s="1"/>
      <c r="W3742" s="2"/>
    </row>
    <row r="3743" spans="16:23">
      <c r="P3743" s="1"/>
      <c r="Q3743" s="1"/>
      <c r="R3743" s="1"/>
      <c r="W3743" s="2"/>
    </row>
    <row r="3744" spans="16:23">
      <c r="P3744" s="1"/>
      <c r="Q3744" s="1"/>
      <c r="R3744" s="1"/>
      <c r="W3744" s="2"/>
    </row>
    <row r="3745" spans="16:23">
      <c r="P3745" s="1"/>
      <c r="Q3745" s="1"/>
      <c r="R3745" s="1"/>
      <c r="W3745" s="2"/>
    </row>
    <row r="3746" spans="16:23">
      <c r="P3746" s="1"/>
      <c r="Q3746" s="1"/>
      <c r="R3746" s="1"/>
      <c r="W3746" s="2"/>
    </row>
    <row r="3747" spans="16:23">
      <c r="P3747" s="1"/>
      <c r="Q3747" s="1"/>
      <c r="R3747" s="1"/>
      <c r="W3747" s="2"/>
    </row>
    <row r="3748" spans="16:23">
      <c r="P3748" s="1"/>
      <c r="Q3748" s="1"/>
      <c r="R3748" s="1"/>
      <c r="W3748" s="2"/>
    </row>
    <row r="3749" spans="16:23">
      <c r="P3749" s="1"/>
      <c r="Q3749" s="1"/>
      <c r="R3749" s="1"/>
      <c r="W3749" s="2"/>
    </row>
    <row r="3750" spans="16:23">
      <c r="P3750" s="1"/>
      <c r="Q3750" s="1"/>
      <c r="R3750" s="1"/>
      <c r="W3750" s="2"/>
    </row>
    <row r="3751" spans="16:23">
      <c r="P3751" s="1"/>
      <c r="Q3751" s="1"/>
      <c r="R3751" s="1"/>
      <c r="W3751" s="2"/>
    </row>
    <row r="3752" spans="16:23">
      <c r="P3752" s="1"/>
      <c r="Q3752" s="1"/>
      <c r="R3752" s="1"/>
      <c r="W3752" s="2"/>
    </row>
    <row r="3753" spans="16:23">
      <c r="P3753" s="1"/>
      <c r="Q3753" s="1"/>
      <c r="R3753" s="1"/>
      <c r="W3753" s="2"/>
    </row>
    <row r="3754" spans="16:23">
      <c r="P3754" s="1"/>
      <c r="Q3754" s="1"/>
      <c r="R3754" s="1"/>
      <c r="W3754" s="2"/>
    </row>
    <row r="3755" spans="16:23">
      <c r="P3755" s="1"/>
      <c r="Q3755" s="1"/>
      <c r="R3755" s="1"/>
      <c r="W3755" s="2"/>
    </row>
    <row r="3756" spans="16:23">
      <c r="P3756" s="1"/>
      <c r="Q3756" s="1"/>
      <c r="R3756" s="1"/>
      <c r="W3756" s="2"/>
    </row>
    <row r="3757" spans="16:23">
      <c r="P3757" s="1"/>
      <c r="Q3757" s="1"/>
      <c r="R3757" s="1"/>
      <c r="W3757" s="2"/>
    </row>
    <row r="3758" spans="16:23">
      <c r="P3758" s="1"/>
      <c r="Q3758" s="1"/>
      <c r="R3758" s="1"/>
      <c r="W3758" s="2"/>
    </row>
    <row r="3759" spans="16:23">
      <c r="P3759" s="1"/>
      <c r="Q3759" s="1"/>
      <c r="R3759" s="1"/>
      <c r="W3759" s="2"/>
    </row>
    <row r="3760" spans="16:23">
      <c r="P3760" s="1"/>
      <c r="Q3760" s="1"/>
      <c r="R3760" s="1"/>
      <c r="W3760" s="2"/>
    </row>
    <row r="3761" spans="16:23">
      <c r="P3761" s="1"/>
      <c r="Q3761" s="1"/>
      <c r="R3761" s="1"/>
      <c r="W3761" s="2"/>
    </row>
    <row r="3762" spans="16:23">
      <c r="P3762" s="1"/>
      <c r="Q3762" s="1"/>
      <c r="R3762" s="1"/>
      <c r="W3762" s="2"/>
    </row>
    <row r="3763" spans="16:23">
      <c r="P3763" s="1"/>
      <c r="Q3763" s="1"/>
      <c r="R3763" s="1"/>
      <c r="W3763" s="2"/>
    </row>
    <row r="3764" spans="16:23">
      <c r="P3764" s="1"/>
      <c r="Q3764" s="1"/>
      <c r="R3764" s="1"/>
      <c r="W3764" s="2"/>
    </row>
    <row r="3765" spans="16:23">
      <c r="P3765" s="1"/>
      <c r="Q3765" s="1"/>
      <c r="R3765" s="1"/>
      <c r="W3765" s="2"/>
    </row>
    <row r="3766" spans="16:23">
      <c r="P3766" s="1"/>
      <c r="Q3766" s="1"/>
      <c r="R3766" s="1"/>
      <c r="W3766" s="2"/>
    </row>
    <row r="3767" spans="16:23">
      <c r="P3767" s="1"/>
      <c r="Q3767" s="1"/>
      <c r="R3767" s="1"/>
      <c r="W3767" s="2"/>
    </row>
    <row r="3768" spans="16:23">
      <c r="P3768" s="1"/>
      <c r="Q3768" s="1"/>
      <c r="R3768" s="1"/>
      <c r="W3768" s="2"/>
    </row>
    <row r="3769" spans="16:23">
      <c r="P3769" s="1"/>
      <c r="Q3769" s="1"/>
      <c r="R3769" s="1"/>
      <c r="W3769" s="2"/>
    </row>
    <row r="3770" spans="16:23">
      <c r="P3770" s="1"/>
      <c r="Q3770" s="1"/>
      <c r="R3770" s="1"/>
      <c r="W3770" s="2"/>
    </row>
    <row r="3771" spans="16:23">
      <c r="P3771" s="1"/>
      <c r="Q3771" s="1"/>
      <c r="R3771" s="1"/>
      <c r="W3771" s="2"/>
    </row>
    <row r="3772" spans="16:23">
      <c r="P3772" s="1"/>
      <c r="Q3772" s="1"/>
      <c r="R3772" s="1"/>
      <c r="W3772" s="2"/>
    </row>
    <row r="3773" spans="16:23">
      <c r="P3773" s="1"/>
      <c r="Q3773" s="1"/>
      <c r="R3773" s="1"/>
      <c r="W3773" s="2"/>
    </row>
    <row r="3774" spans="16:23">
      <c r="P3774" s="1"/>
      <c r="Q3774" s="1"/>
      <c r="R3774" s="1"/>
      <c r="W3774" s="2"/>
    </row>
    <row r="3775" spans="16:23">
      <c r="P3775" s="1"/>
      <c r="Q3775" s="1"/>
      <c r="R3775" s="1"/>
      <c r="W3775" s="2"/>
    </row>
    <row r="3776" spans="16:23">
      <c r="P3776" s="1"/>
      <c r="Q3776" s="1"/>
      <c r="R3776" s="1"/>
      <c r="W3776" s="2"/>
    </row>
    <row r="3777" spans="16:23">
      <c r="P3777" s="1"/>
      <c r="Q3777" s="1"/>
      <c r="R3777" s="1"/>
      <c r="W3777" s="2"/>
    </row>
    <row r="3778" spans="16:23">
      <c r="P3778" s="1"/>
      <c r="Q3778" s="1"/>
      <c r="R3778" s="1"/>
      <c r="W3778" s="2"/>
    </row>
    <row r="3779" spans="16:23">
      <c r="P3779" s="1"/>
      <c r="Q3779" s="1"/>
      <c r="R3779" s="1"/>
      <c r="W3779" s="2"/>
    </row>
    <row r="3780" spans="16:23">
      <c r="P3780" s="1"/>
      <c r="Q3780" s="1"/>
      <c r="R3780" s="1"/>
      <c r="W3780" s="2"/>
    </row>
    <row r="3781" spans="16:23">
      <c r="P3781" s="1"/>
      <c r="Q3781" s="1"/>
      <c r="R3781" s="1"/>
      <c r="W3781" s="2"/>
    </row>
    <row r="3782" spans="16:23">
      <c r="P3782" s="1"/>
      <c r="Q3782" s="1"/>
      <c r="R3782" s="1"/>
      <c r="W3782" s="2"/>
    </row>
    <row r="3783" spans="16:23">
      <c r="P3783" s="1"/>
      <c r="Q3783" s="1"/>
      <c r="R3783" s="1"/>
      <c r="W3783" s="2"/>
    </row>
    <row r="3784" spans="16:23">
      <c r="P3784" s="1"/>
      <c r="Q3784" s="1"/>
      <c r="R3784" s="1"/>
      <c r="W3784" s="2"/>
    </row>
    <row r="3785" spans="16:23">
      <c r="P3785" s="1"/>
      <c r="Q3785" s="1"/>
      <c r="R3785" s="1"/>
      <c r="W3785" s="2"/>
    </row>
    <row r="3786" spans="16:23">
      <c r="P3786" s="1"/>
      <c r="Q3786" s="1"/>
      <c r="R3786" s="1"/>
      <c r="W3786" s="2"/>
    </row>
    <row r="3787" spans="16:23">
      <c r="P3787" s="1"/>
      <c r="Q3787" s="1"/>
      <c r="R3787" s="1"/>
      <c r="W3787" s="2"/>
    </row>
    <row r="3788" spans="16:23">
      <c r="P3788" s="1"/>
      <c r="Q3788" s="1"/>
      <c r="R3788" s="1"/>
      <c r="W3788" s="2"/>
    </row>
    <row r="3789" spans="16:23">
      <c r="P3789" s="1"/>
      <c r="Q3789" s="1"/>
      <c r="R3789" s="1"/>
      <c r="W3789" s="2"/>
    </row>
    <row r="3790" spans="16:23">
      <c r="P3790" s="1"/>
      <c r="Q3790" s="1"/>
      <c r="R3790" s="1"/>
      <c r="W3790" s="2"/>
    </row>
    <row r="3791" spans="16:23">
      <c r="P3791" s="1"/>
      <c r="Q3791" s="1"/>
      <c r="R3791" s="1"/>
      <c r="W3791" s="2"/>
    </row>
    <row r="3792" spans="16:23">
      <c r="P3792" s="1"/>
      <c r="Q3792" s="1"/>
      <c r="R3792" s="1"/>
      <c r="W3792" s="2"/>
    </row>
    <row r="3793" spans="16:23">
      <c r="P3793" s="1"/>
      <c r="Q3793" s="1"/>
      <c r="R3793" s="1"/>
      <c r="W3793" s="2"/>
    </row>
    <row r="3794" spans="16:23">
      <c r="P3794" s="1"/>
      <c r="Q3794" s="1"/>
      <c r="R3794" s="1"/>
      <c r="W3794" s="2"/>
    </row>
    <row r="3795" spans="16:23">
      <c r="P3795" s="1"/>
      <c r="Q3795" s="1"/>
      <c r="R3795" s="1"/>
      <c r="W3795" s="2"/>
    </row>
    <row r="3796" spans="16:23">
      <c r="P3796" s="1"/>
      <c r="Q3796" s="1"/>
      <c r="R3796" s="1"/>
      <c r="W3796" s="2"/>
    </row>
    <row r="3797" spans="16:23">
      <c r="P3797" s="1"/>
      <c r="Q3797" s="1"/>
      <c r="R3797" s="1"/>
      <c r="W3797" s="2"/>
    </row>
    <row r="3798" spans="16:23">
      <c r="P3798" s="1"/>
      <c r="Q3798" s="1"/>
      <c r="R3798" s="1"/>
      <c r="W3798" s="2"/>
    </row>
    <row r="3799" spans="16:23">
      <c r="P3799" s="1"/>
      <c r="Q3799" s="1"/>
      <c r="R3799" s="1"/>
      <c r="W3799" s="2"/>
    </row>
    <row r="3800" spans="16:23">
      <c r="P3800" s="1"/>
      <c r="Q3800" s="1"/>
      <c r="R3800" s="1"/>
      <c r="W3800" s="2"/>
    </row>
    <row r="3801" spans="16:23">
      <c r="P3801" s="1"/>
      <c r="Q3801" s="1"/>
      <c r="R3801" s="1"/>
      <c r="W3801" s="2"/>
    </row>
    <row r="3802" spans="16:23">
      <c r="P3802" s="1"/>
      <c r="Q3802" s="1"/>
      <c r="R3802" s="1"/>
      <c r="W3802" s="2"/>
    </row>
    <row r="3803" spans="16:23">
      <c r="P3803" s="1"/>
      <c r="Q3803" s="1"/>
      <c r="R3803" s="1"/>
      <c r="W3803" s="2"/>
    </row>
    <row r="3804" spans="16:23">
      <c r="P3804" s="1"/>
      <c r="Q3804" s="1"/>
      <c r="R3804" s="1"/>
      <c r="W3804" s="2"/>
    </row>
    <row r="3805" spans="16:23">
      <c r="P3805" s="1"/>
      <c r="Q3805" s="1"/>
      <c r="R3805" s="1"/>
      <c r="W3805" s="2"/>
    </row>
    <row r="3806" spans="16:23">
      <c r="P3806" s="1"/>
      <c r="Q3806" s="1"/>
      <c r="R3806" s="1"/>
      <c r="W3806" s="2"/>
    </row>
    <row r="3807" spans="16:23">
      <c r="P3807" s="1"/>
      <c r="Q3807" s="1"/>
      <c r="R3807" s="1"/>
      <c r="W3807" s="2"/>
    </row>
    <row r="3808" spans="16:23">
      <c r="P3808" s="1"/>
      <c r="Q3808" s="1"/>
      <c r="R3808" s="1"/>
      <c r="W3808" s="2"/>
    </row>
    <row r="3809" spans="16:23">
      <c r="P3809" s="1"/>
      <c r="Q3809" s="1"/>
      <c r="R3809" s="1"/>
      <c r="W3809" s="2"/>
    </row>
    <row r="3810" spans="16:23">
      <c r="P3810" s="1"/>
      <c r="Q3810" s="1"/>
      <c r="R3810" s="1"/>
      <c r="W3810" s="2"/>
    </row>
    <row r="3811" spans="16:23">
      <c r="P3811" s="1"/>
      <c r="Q3811" s="1"/>
      <c r="R3811" s="1"/>
      <c r="W3811" s="2"/>
    </row>
    <row r="3812" spans="16:23">
      <c r="P3812" s="1"/>
      <c r="Q3812" s="1"/>
      <c r="R3812" s="1"/>
      <c r="W3812" s="2"/>
    </row>
    <row r="3813" spans="16:23">
      <c r="P3813" s="1"/>
      <c r="Q3813" s="1"/>
      <c r="R3813" s="1"/>
      <c r="W3813" s="2"/>
    </row>
    <row r="3814" spans="16:23">
      <c r="P3814" s="1"/>
      <c r="Q3814" s="1"/>
      <c r="R3814" s="1"/>
      <c r="W3814" s="2"/>
    </row>
    <row r="3815" spans="16:23">
      <c r="P3815" s="1"/>
      <c r="Q3815" s="1"/>
      <c r="R3815" s="1"/>
      <c r="W3815" s="2"/>
    </row>
    <row r="3816" spans="16:23">
      <c r="P3816" s="1"/>
      <c r="Q3816" s="1"/>
      <c r="R3816" s="1"/>
      <c r="W3816" s="2"/>
    </row>
    <row r="3817" spans="16:23">
      <c r="P3817" s="1"/>
      <c r="Q3817" s="1"/>
      <c r="R3817" s="1"/>
      <c r="W3817" s="2"/>
    </row>
    <row r="3818" spans="16:23">
      <c r="P3818" s="1"/>
      <c r="Q3818" s="1"/>
      <c r="R3818" s="1"/>
      <c r="W3818" s="2"/>
    </row>
    <row r="3819" spans="16:23">
      <c r="P3819" s="1"/>
      <c r="Q3819" s="1"/>
      <c r="R3819" s="1"/>
      <c r="W3819" s="2"/>
    </row>
    <row r="3820" spans="16:23">
      <c r="P3820" s="1"/>
      <c r="Q3820" s="1"/>
      <c r="R3820" s="1"/>
      <c r="W3820" s="2"/>
    </row>
    <row r="3821" spans="16:23">
      <c r="P3821" s="1"/>
      <c r="Q3821" s="1"/>
      <c r="R3821" s="1"/>
      <c r="W3821" s="2"/>
    </row>
    <row r="3822" spans="16:23">
      <c r="P3822" s="1"/>
      <c r="Q3822" s="1"/>
      <c r="R3822" s="1"/>
      <c r="W3822" s="2"/>
    </row>
    <row r="3823" spans="16:23">
      <c r="P3823" s="1"/>
      <c r="Q3823" s="1"/>
      <c r="R3823" s="1"/>
      <c r="W3823" s="2"/>
    </row>
    <row r="3824" spans="16:23">
      <c r="P3824" s="1"/>
      <c r="Q3824" s="1"/>
      <c r="R3824" s="1"/>
      <c r="W3824" s="2"/>
    </row>
    <row r="3825" spans="16:23">
      <c r="P3825" s="1"/>
      <c r="Q3825" s="1"/>
      <c r="R3825" s="1"/>
      <c r="W3825" s="2"/>
    </row>
    <row r="3826" spans="16:23">
      <c r="P3826" s="1"/>
      <c r="Q3826" s="1"/>
      <c r="R3826" s="1"/>
      <c r="W3826" s="2"/>
    </row>
    <row r="3827" spans="16:23">
      <c r="P3827" s="1"/>
      <c r="Q3827" s="1"/>
      <c r="R3827" s="1"/>
      <c r="W3827" s="2"/>
    </row>
    <row r="3828" spans="16:23">
      <c r="P3828" s="1"/>
      <c r="Q3828" s="1"/>
      <c r="R3828" s="1"/>
      <c r="W3828" s="2"/>
    </row>
    <row r="3829" spans="16:23">
      <c r="P3829" s="1"/>
      <c r="Q3829" s="1"/>
      <c r="R3829" s="1"/>
      <c r="W3829" s="2"/>
    </row>
    <row r="3830" spans="16:23">
      <c r="P3830" s="1"/>
      <c r="Q3830" s="1"/>
      <c r="R3830" s="1"/>
      <c r="W3830" s="2"/>
    </row>
    <row r="3831" spans="16:23">
      <c r="P3831" s="1"/>
      <c r="Q3831" s="1"/>
      <c r="R3831" s="1"/>
      <c r="W3831" s="2"/>
    </row>
    <row r="3832" spans="16:23">
      <c r="P3832" s="1"/>
      <c r="Q3832" s="1"/>
      <c r="R3832" s="1"/>
      <c r="W3832" s="2"/>
    </row>
    <row r="3833" spans="16:23">
      <c r="P3833" s="1"/>
      <c r="Q3833" s="1"/>
      <c r="R3833" s="1"/>
      <c r="W3833" s="2"/>
    </row>
    <row r="3834" spans="16:23">
      <c r="P3834" s="1"/>
      <c r="Q3834" s="1"/>
      <c r="R3834" s="1"/>
      <c r="W3834" s="2"/>
    </row>
    <row r="3835" spans="16:23">
      <c r="P3835" s="1"/>
      <c r="Q3835" s="1"/>
      <c r="R3835" s="1"/>
      <c r="W3835" s="2"/>
    </row>
    <row r="3836" spans="16:23">
      <c r="P3836" s="1"/>
      <c r="Q3836" s="1"/>
      <c r="R3836" s="1"/>
      <c r="W3836" s="2"/>
    </row>
    <row r="3837" spans="16:23">
      <c r="P3837" s="1"/>
      <c r="Q3837" s="1"/>
      <c r="R3837" s="1"/>
      <c r="W3837" s="2"/>
    </row>
    <row r="3838" spans="16:23">
      <c r="P3838" s="1"/>
      <c r="Q3838" s="1"/>
      <c r="R3838" s="1"/>
      <c r="W3838" s="2"/>
    </row>
    <row r="3839" spans="16:23">
      <c r="P3839" s="1"/>
      <c r="Q3839" s="1"/>
      <c r="R3839" s="1"/>
      <c r="W3839" s="2"/>
    </row>
    <row r="3840" spans="16:23">
      <c r="P3840" s="1"/>
      <c r="Q3840" s="1"/>
      <c r="R3840" s="1"/>
      <c r="W3840" s="2"/>
    </row>
    <row r="3841" spans="16:23">
      <c r="P3841" s="1"/>
      <c r="Q3841" s="1"/>
      <c r="R3841" s="1"/>
      <c r="W3841" s="2"/>
    </row>
    <row r="3842" spans="16:23">
      <c r="P3842" s="1"/>
      <c r="Q3842" s="1"/>
      <c r="R3842" s="1"/>
      <c r="W3842" s="2"/>
    </row>
    <row r="3843" spans="16:23">
      <c r="P3843" s="1"/>
      <c r="Q3843" s="1"/>
      <c r="R3843" s="1"/>
      <c r="W3843" s="2"/>
    </row>
    <row r="3844" spans="16:23">
      <c r="P3844" s="1"/>
      <c r="Q3844" s="1"/>
      <c r="R3844" s="1"/>
      <c r="W3844" s="2"/>
    </row>
    <row r="3845" spans="16:23">
      <c r="P3845" s="1"/>
      <c r="Q3845" s="1"/>
      <c r="R3845" s="1"/>
      <c r="W3845" s="2"/>
    </row>
    <row r="3846" spans="16:23">
      <c r="P3846" s="1"/>
      <c r="Q3846" s="1"/>
      <c r="R3846" s="1"/>
      <c r="W3846" s="2"/>
    </row>
    <row r="3847" spans="16:23">
      <c r="P3847" s="1"/>
      <c r="Q3847" s="1"/>
      <c r="R3847" s="1"/>
      <c r="W3847" s="2"/>
    </row>
    <row r="3848" spans="16:23">
      <c r="P3848" s="1"/>
      <c r="Q3848" s="1"/>
      <c r="R3848" s="1"/>
      <c r="W3848" s="2"/>
    </row>
    <row r="3849" spans="16:23">
      <c r="P3849" s="1"/>
      <c r="Q3849" s="1"/>
      <c r="R3849" s="1"/>
      <c r="W3849" s="2"/>
    </row>
    <row r="3850" spans="16:23">
      <c r="P3850" s="1"/>
      <c r="Q3850" s="1"/>
      <c r="R3850" s="1"/>
      <c r="W3850" s="2"/>
    </row>
    <row r="3851" spans="16:23">
      <c r="P3851" s="1"/>
      <c r="Q3851" s="1"/>
      <c r="R3851" s="1"/>
      <c r="W3851" s="2"/>
    </row>
    <row r="3852" spans="16:23">
      <c r="P3852" s="1"/>
      <c r="Q3852" s="1"/>
      <c r="R3852" s="1"/>
      <c r="W3852" s="2"/>
    </row>
    <row r="3853" spans="16:23">
      <c r="P3853" s="1"/>
      <c r="Q3853" s="1"/>
      <c r="R3853" s="1"/>
      <c r="W3853" s="2"/>
    </row>
    <row r="3854" spans="16:23">
      <c r="P3854" s="1"/>
      <c r="Q3854" s="1"/>
      <c r="R3854" s="1"/>
      <c r="W3854" s="2"/>
    </row>
    <row r="3855" spans="16:23">
      <c r="P3855" s="1"/>
      <c r="Q3855" s="1"/>
      <c r="R3855" s="1"/>
      <c r="W3855" s="2"/>
    </row>
    <row r="3856" spans="16:23">
      <c r="P3856" s="1"/>
      <c r="Q3856" s="1"/>
      <c r="R3856" s="1"/>
      <c r="W3856" s="2"/>
    </row>
    <row r="3857" spans="16:23">
      <c r="P3857" s="1"/>
      <c r="Q3857" s="1"/>
      <c r="R3857" s="1"/>
      <c r="W3857" s="2"/>
    </row>
    <row r="3858" spans="16:23">
      <c r="P3858" s="1"/>
      <c r="Q3858" s="1"/>
      <c r="R3858" s="1"/>
      <c r="W3858" s="2"/>
    </row>
    <row r="3859" spans="16:23">
      <c r="P3859" s="1"/>
      <c r="Q3859" s="1"/>
      <c r="R3859" s="1"/>
      <c r="W3859" s="2"/>
    </row>
    <row r="3860" spans="16:23">
      <c r="P3860" s="1"/>
      <c r="Q3860" s="1"/>
      <c r="R3860" s="1"/>
      <c r="W3860" s="2"/>
    </row>
    <row r="3861" spans="16:23">
      <c r="P3861" s="1"/>
      <c r="Q3861" s="1"/>
      <c r="R3861" s="1"/>
      <c r="W3861" s="2"/>
    </row>
    <row r="3862" spans="16:23">
      <c r="P3862" s="1"/>
      <c r="Q3862" s="1"/>
      <c r="R3862" s="1"/>
      <c r="W3862" s="2"/>
    </row>
    <row r="3863" spans="16:23">
      <c r="P3863" s="1"/>
      <c r="Q3863" s="1"/>
      <c r="R3863" s="1"/>
      <c r="W3863" s="2"/>
    </row>
    <row r="3864" spans="16:23">
      <c r="P3864" s="1"/>
      <c r="Q3864" s="1"/>
      <c r="R3864" s="1"/>
      <c r="W3864" s="2"/>
    </row>
    <row r="3865" spans="16:23">
      <c r="P3865" s="1"/>
      <c r="Q3865" s="1"/>
      <c r="R3865" s="1"/>
      <c r="W3865" s="2"/>
    </row>
    <row r="3866" spans="16:23">
      <c r="P3866" s="1"/>
      <c r="Q3866" s="1"/>
      <c r="R3866" s="1"/>
      <c r="W3866" s="2"/>
    </row>
    <row r="3867" spans="16:23">
      <c r="P3867" s="1"/>
      <c r="Q3867" s="1"/>
      <c r="R3867" s="1"/>
      <c r="W3867" s="2"/>
    </row>
    <row r="3868" spans="16:23">
      <c r="P3868" s="1"/>
      <c r="Q3868" s="1"/>
      <c r="R3868" s="1"/>
      <c r="W3868" s="2"/>
    </row>
    <row r="3869" spans="16:23">
      <c r="P3869" s="1"/>
      <c r="Q3869" s="1"/>
      <c r="R3869" s="1"/>
      <c r="W3869" s="2"/>
    </row>
    <row r="3870" spans="16:23">
      <c r="P3870" s="1"/>
      <c r="Q3870" s="1"/>
      <c r="R3870" s="1"/>
      <c r="W3870" s="2"/>
    </row>
    <row r="3871" spans="16:23">
      <c r="P3871" s="1"/>
      <c r="Q3871" s="1"/>
      <c r="R3871" s="1"/>
      <c r="W3871" s="2"/>
    </row>
    <row r="3872" spans="16:23">
      <c r="P3872" s="1"/>
      <c r="Q3872" s="1"/>
      <c r="R3872" s="1"/>
      <c r="W3872" s="2"/>
    </row>
    <row r="3873" spans="16:23">
      <c r="P3873" s="1"/>
      <c r="Q3873" s="1"/>
      <c r="R3873" s="1"/>
      <c r="W3873" s="2"/>
    </row>
    <row r="3874" spans="16:23">
      <c r="P3874" s="1"/>
      <c r="Q3874" s="1"/>
      <c r="R3874" s="1"/>
      <c r="W3874" s="2"/>
    </row>
    <row r="3875" spans="16:23">
      <c r="P3875" s="1"/>
      <c r="Q3875" s="1"/>
      <c r="R3875" s="1"/>
      <c r="W3875" s="2"/>
    </row>
    <row r="3876" spans="16:23">
      <c r="P3876" s="1"/>
      <c r="Q3876" s="1"/>
      <c r="R3876" s="1"/>
      <c r="W3876" s="2"/>
    </row>
    <row r="3877" spans="16:23">
      <c r="P3877" s="1"/>
      <c r="Q3877" s="1"/>
      <c r="R3877" s="1"/>
      <c r="W3877" s="2"/>
    </row>
    <row r="3878" spans="16:23">
      <c r="P3878" s="1"/>
      <c r="Q3878" s="1"/>
      <c r="R3878" s="1"/>
      <c r="W3878" s="2"/>
    </row>
    <row r="3879" spans="16:23">
      <c r="P3879" s="1"/>
      <c r="Q3879" s="1"/>
      <c r="R3879" s="1"/>
      <c r="W3879" s="2"/>
    </row>
    <row r="3880" spans="16:23">
      <c r="P3880" s="1"/>
      <c r="Q3880" s="1"/>
      <c r="R3880" s="1"/>
      <c r="W3880" s="2"/>
    </row>
    <row r="3881" spans="16:23">
      <c r="P3881" s="1"/>
      <c r="Q3881" s="1"/>
      <c r="R3881" s="1"/>
      <c r="W3881" s="2"/>
    </row>
    <row r="3882" spans="16:23">
      <c r="P3882" s="1"/>
      <c r="Q3882" s="1"/>
      <c r="R3882" s="1"/>
      <c r="W3882" s="2"/>
    </row>
    <row r="3883" spans="16:23">
      <c r="P3883" s="1"/>
      <c r="Q3883" s="1"/>
      <c r="R3883" s="1"/>
      <c r="W3883" s="2"/>
    </row>
    <row r="3884" spans="16:23">
      <c r="P3884" s="1"/>
      <c r="Q3884" s="1"/>
      <c r="R3884" s="1"/>
      <c r="W3884" s="2"/>
    </row>
    <row r="3885" spans="16:23">
      <c r="P3885" s="1"/>
      <c r="Q3885" s="1"/>
      <c r="R3885" s="1"/>
      <c r="W3885" s="2"/>
    </row>
    <row r="3886" spans="16:23">
      <c r="P3886" s="1"/>
      <c r="Q3886" s="1"/>
      <c r="R3886" s="1"/>
      <c r="W3886" s="2"/>
    </row>
    <row r="3887" spans="16:23">
      <c r="P3887" s="1"/>
      <c r="Q3887" s="1"/>
      <c r="R3887" s="1"/>
      <c r="W3887" s="2"/>
    </row>
    <row r="3888" spans="16:23">
      <c r="P3888" s="1"/>
      <c r="Q3888" s="1"/>
      <c r="R3888" s="1"/>
      <c r="W3888" s="2"/>
    </row>
    <row r="3889" spans="16:23">
      <c r="P3889" s="1"/>
      <c r="Q3889" s="1"/>
      <c r="R3889" s="1"/>
      <c r="W3889" s="2"/>
    </row>
    <row r="3890" spans="16:23">
      <c r="P3890" s="1"/>
      <c r="Q3890" s="1"/>
      <c r="R3890" s="1"/>
      <c r="W3890" s="2"/>
    </row>
    <row r="3891" spans="16:23">
      <c r="P3891" s="1"/>
      <c r="Q3891" s="1"/>
      <c r="R3891" s="1"/>
      <c r="W3891" s="2"/>
    </row>
    <row r="3892" spans="16:23">
      <c r="P3892" s="1"/>
      <c r="Q3892" s="1"/>
      <c r="R3892" s="1"/>
      <c r="W3892" s="2"/>
    </row>
    <row r="3893" spans="16:23">
      <c r="P3893" s="1"/>
      <c r="Q3893" s="1"/>
      <c r="R3893" s="1"/>
      <c r="W3893" s="2"/>
    </row>
    <row r="3894" spans="16:23">
      <c r="P3894" s="1"/>
      <c r="Q3894" s="1"/>
      <c r="R3894" s="1"/>
      <c r="W3894" s="2"/>
    </row>
    <row r="3895" spans="16:23">
      <c r="P3895" s="1"/>
      <c r="Q3895" s="1"/>
      <c r="R3895" s="1"/>
      <c r="W3895" s="2"/>
    </row>
    <row r="3896" spans="16:23">
      <c r="P3896" s="1"/>
      <c r="Q3896" s="1"/>
      <c r="R3896" s="1"/>
      <c r="W3896" s="2"/>
    </row>
    <row r="3897" spans="16:23">
      <c r="P3897" s="1"/>
      <c r="Q3897" s="1"/>
      <c r="R3897" s="1"/>
      <c r="W3897" s="2"/>
    </row>
    <row r="3898" spans="16:23">
      <c r="P3898" s="1"/>
      <c r="Q3898" s="1"/>
      <c r="R3898" s="1"/>
      <c r="W3898" s="2"/>
    </row>
    <row r="3899" spans="16:23">
      <c r="P3899" s="1"/>
      <c r="Q3899" s="1"/>
      <c r="R3899" s="1"/>
      <c r="W3899" s="2"/>
    </row>
    <row r="3900" spans="16:23">
      <c r="P3900" s="1"/>
      <c r="Q3900" s="1"/>
      <c r="R3900" s="1"/>
      <c r="W3900" s="2"/>
    </row>
    <row r="3901" spans="16:23">
      <c r="P3901" s="1"/>
      <c r="Q3901" s="1"/>
      <c r="R3901" s="1"/>
      <c r="W3901" s="2"/>
    </row>
    <row r="3902" spans="16:23">
      <c r="P3902" s="1"/>
      <c r="Q3902" s="1"/>
      <c r="R3902" s="1"/>
      <c r="W3902" s="2"/>
    </row>
    <row r="3903" spans="16:23">
      <c r="P3903" s="1"/>
      <c r="Q3903" s="1"/>
      <c r="R3903" s="1"/>
      <c r="W3903" s="2"/>
    </row>
    <row r="3904" spans="16:23">
      <c r="P3904" s="1"/>
      <c r="Q3904" s="1"/>
      <c r="R3904" s="1"/>
      <c r="W3904" s="2"/>
    </row>
    <row r="3905" spans="16:23">
      <c r="P3905" s="1"/>
      <c r="Q3905" s="1"/>
      <c r="R3905" s="1"/>
      <c r="W3905" s="2"/>
    </row>
    <row r="3906" spans="16:23">
      <c r="P3906" s="1"/>
      <c r="Q3906" s="1"/>
      <c r="R3906" s="1"/>
      <c r="W3906" s="2"/>
    </row>
    <row r="3907" spans="16:23">
      <c r="P3907" s="1"/>
      <c r="Q3907" s="1"/>
      <c r="R3907" s="1"/>
      <c r="W3907" s="2"/>
    </row>
    <row r="3908" spans="16:23">
      <c r="P3908" s="1"/>
      <c r="Q3908" s="1"/>
      <c r="R3908" s="1"/>
      <c r="W3908" s="2"/>
    </row>
    <row r="3909" spans="16:23">
      <c r="P3909" s="1"/>
      <c r="Q3909" s="1"/>
      <c r="R3909" s="1"/>
      <c r="W3909" s="2"/>
    </row>
    <row r="3910" spans="16:23">
      <c r="P3910" s="1"/>
      <c r="Q3910" s="1"/>
      <c r="R3910" s="1"/>
      <c r="W3910" s="2"/>
    </row>
    <row r="3911" spans="16:23">
      <c r="P3911" s="1"/>
      <c r="Q3911" s="1"/>
      <c r="R3911" s="1"/>
      <c r="W3911" s="2"/>
    </row>
    <row r="3912" spans="16:23">
      <c r="P3912" s="1"/>
      <c r="Q3912" s="1"/>
      <c r="R3912" s="1"/>
      <c r="W3912" s="2"/>
    </row>
    <row r="3913" spans="16:23">
      <c r="P3913" s="1"/>
      <c r="Q3913" s="1"/>
      <c r="R3913" s="1"/>
      <c r="W3913" s="2"/>
    </row>
    <row r="3914" spans="16:23">
      <c r="P3914" s="1"/>
      <c r="Q3914" s="1"/>
      <c r="R3914" s="1"/>
      <c r="W3914" s="2"/>
    </row>
    <row r="3915" spans="16:23">
      <c r="P3915" s="1"/>
      <c r="Q3915" s="1"/>
      <c r="R3915" s="1"/>
      <c r="W3915" s="2"/>
    </row>
    <row r="3916" spans="16:23">
      <c r="P3916" s="1"/>
      <c r="Q3916" s="1"/>
      <c r="R3916" s="1"/>
      <c r="W3916" s="2"/>
    </row>
    <row r="3917" spans="16:23">
      <c r="P3917" s="1"/>
      <c r="Q3917" s="1"/>
      <c r="R3917" s="1"/>
      <c r="W3917" s="2"/>
    </row>
    <row r="3918" spans="16:23">
      <c r="P3918" s="1"/>
      <c r="Q3918" s="1"/>
      <c r="R3918" s="1"/>
      <c r="W3918" s="2"/>
    </row>
    <row r="3919" spans="16:23">
      <c r="P3919" s="1"/>
      <c r="Q3919" s="1"/>
      <c r="R3919" s="1"/>
      <c r="W3919" s="2"/>
    </row>
    <row r="3920" spans="16:23">
      <c r="P3920" s="1"/>
      <c r="Q3920" s="1"/>
      <c r="R3920" s="1"/>
      <c r="W3920" s="2"/>
    </row>
    <row r="3921" spans="16:23">
      <c r="P3921" s="1"/>
      <c r="Q3921" s="1"/>
      <c r="R3921" s="1"/>
      <c r="W3921" s="2"/>
    </row>
    <row r="3922" spans="16:23">
      <c r="P3922" s="1"/>
      <c r="Q3922" s="1"/>
      <c r="R3922" s="1"/>
      <c r="W3922" s="2"/>
    </row>
    <row r="3923" spans="16:23">
      <c r="P3923" s="1"/>
      <c r="Q3923" s="1"/>
      <c r="R3923" s="1"/>
      <c r="W3923" s="2"/>
    </row>
    <row r="3924" spans="16:23">
      <c r="P3924" s="1"/>
      <c r="Q3924" s="1"/>
      <c r="R3924" s="1"/>
      <c r="W3924" s="2"/>
    </row>
    <row r="3925" spans="16:23">
      <c r="P3925" s="1"/>
      <c r="Q3925" s="1"/>
      <c r="R3925" s="1"/>
      <c r="W3925" s="2"/>
    </row>
    <row r="3926" spans="16:23">
      <c r="P3926" s="1"/>
      <c r="Q3926" s="1"/>
      <c r="R3926" s="1"/>
      <c r="W3926" s="2"/>
    </row>
    <row r="3927" spans="16:23">
      <c r="P3927" s="1"/>
      <c r="Q3927" s="1"/>
      <c r="R3927" s="1"/>
      <c r="W3927" s="2"/>
    </row>
    <row r="3928" spans="16:23">
      <c r="P3928" s="1"/>
      <c r="Q3928" s="1"/>
      <c r="R3928" s="1"/>
      <c r="W3928" s="2"/>
    </row>
    <row r="3929" spans="16:23">
      <c r="P3929" s="1"/>
      <c r="Q3929" s="1"/>
      <c r="R3929" s="1"/>
      <c r="W3929" s="2"/>
    </row>
    <row r="3930" spans="16:23">
      <c r="P3930" s="1"/>
      <c r="Q3930" s="1"/>
      <c r="R3930" s="1"/>
      <c r="W3930" s="2"/>
    </row>
    <row r="3931" spans="16:23">
      <c r="P3931" s="1"/>
      <c r="Q3931" s="1"/>
      <c r="R3931" s="1"/>
      <c r="W3931" s="2"/>
    </row>
    <row r="3932" spans="16:23">
      <c r="P3932" s="1"/>
      <c r="Q3932" s="1"/>
      <c r="R3932" s="1"/>
      <c r="W3932" s="2"/>
    </row>
    <row r="3933" spans="16:23">
      <c r="P3933" s="1"/>
      <c r="Q3933" s="1"/>
      <c r="R3933" s="1"/>
      <c r="W3933" s="2"/>
    </row>
    <row r="3934" spans="16:23">
      <c r="P3934" s="1"/>
      <c r="Q3934" s="1"/>
      <c r="R3934" s="1"/>
      <c r="W3934" s="2"/>
    </row>
    <row r="3935" spans="16:23">
      <c r="P3935" s="1"/>
      <c r="Q3935" s="1"/>
      <c r="R3935" s="1"/>
      <c r="W3935" s="2"/>
    </row>
    <row r="3936" spans="16:23">
      <c r="P3936" s="1"/>
      <c r="Q3936" s="1"/>
      <c r="R3936" s="1"/>
      <c r="W3936" s="2"/>
    </row>
    <row r="3937" spans="16:23">
      <c r="P3937" s="1"/>
      <c r="Q3937" s="1"/>
      <c r="R3937" s="1"/>
      <c r="W3937" s="2"/>
    </row>
    <row r="3938" spans="16:23">
      <c r="P3938" s="1"/>
      <c r="Q3938" s="1"/>
      <c r="R3938" s="1"/>
      <c r="W3938" s="2"/>
    </row>
    <row r="3939" spans="16:23">
      <c r="P3939" s="1"/>
      <c r="Q3939" s="1"/>
      <c r="R3939" s="1"/>
      <c r="W3939" s="2"/>
    </row>
    <row r="3940" spans="16:23">
      <c r="P3940" s="1"/>
      <c r="Q3940" s="1"/>
      <c r="R3940" s="1"/>
      <c r="W3940" s="2"/>
    </row>
    <row r="3941" spans="16:23">
      <c r="P3941" s="1"/>
      <c r="Q3941" s="1"/>
      <c r="R3941" s="1"/>
      <c r="W3941" s="2"/>
    </row>
    <row r="3942" spans="16:23">
      <c r="P3942" s="1"/>
      <c r="Q3942" s="1"/>
      <c r="R3942" s="1"/>
      <c r="W3942" s="2"/>
    </row>
    <row r="3943" spans="16:23">
      <c r="P3943" s="1"/>
      <c r="Q3943" s="1"/>
      <c r="R3943" s="1"/>
      <c r="W3943" s="2"/>
    </row>
    <row r="3944" spans="16:23">
      <c r="P3944" s="1"/>
      <c r="Q3944" s="1"/>
      <c r="R3944" s="1"/>
      <c r="W3944" s="2"/>
    </row>
    <row r="3945" spans="16:23">
      <c r="P3945" s="1"/>
      <c r="Q3945" s="1"/>
      <c r="R3945" s="1"/>
      <c r="W3945" s="2"/>
    </row>
    <row r="3946" spans="16:23">
      <c r="P3946" s="1"/>
      <c r="Q3946" s="1"/>
      <c r="R3946" s="1"/>
      <c r="W3946" s="2"/>
    </row>
    <row r="3947" spans="16:23">
      <c r="P3947" s="1"/>
      <c r="Q3947" s="1"/>
      <c r="R3947" s="1"/>
      <c r="W3947" s="2"/>
    </row>
    <row r="3948" spans="16:23">
      <c r="P3948" s="1"/>
      <c r="Q3948" s="1"/>
      <c r="R3948" s="1"/>
      <c r="W3948" s="2"/>
    </row>
    <row r="3949" spans="16:23">
      <c r="P3949" s="1"/>
      <c r="Q3949" s="1"/>
      <c r="R3949" s="1"/>
      <c r="W3949" s="2"/>
    </row>
    <row r="3950" spans="16:23">
      <c r="P3950" s="1"/>
      <c r="Q3950" s="1"/>
      <c r="R3950" s="1"/>
      <c r="W3950" s="2"/>
    </row>
    <row r="3951" spans="16:23">
      <c r="P3951" s="1"/>
      <c r="Q3951" s="1"/>
      <c r="R3951" s="1"/>
      <c r="W3951" s="2"/>
    </row>
    <row r="3952" spans="16:23">
      <c r="P3952" s="1"/>
      <c r="Q3952" s="1"/>
      <c r="R3952" s="1"/>
      <c r="W3952" s="2"/>
    </row>
    <row r="3953" spans="16:23">
      <c r="P3953" s="1"/>
      <c r="Q3953" s="1"/>
      <c r="R3953" s="1"/>
      <c r="W3953" s="2"/>
    </row>
    <row r="3954" spans="16:23">
      <c r="P3954" s="1"/>
      <c r="Q3954" s="1"/>
      <c r="R3954" s="1"/>
      <c r="W3954" s="2"/>
    </row>
    <row r="3955" spans="16:23">
      <c r="P3955" s="1"/>
      <c r="Q3955" s="1"/>
      <c r="R3955" s="1"/>
      <c r="W3955" s="2"/>
    </row>
    <row r="3956" spans="16:23">
      <c r="P3956" s="1"/>
      <c r="Q3956" s="1"/>
      <c r="R3956" s="1"/>
      <c r="W3956" s="2"/>
    </row>
    <row r="3957" spans="16:23">
      <c r="P3957" s="1"/>
      <c r="Q3957" s="1"/>
      <c r="R3957" s="1"/>
      <c r="W3957" s="2"/>
    </row>
    <row r="3958" spans="16:23">
      <c r="P3958" s="1"/>
      <c r="Q3958" s="1"/>
      <c r="R3958" s="1"/>
      <c r="W3958" s="2"/>
    </row>
    <row r="3959" spans="16:23">
      <c r="P3959" s="1"/>
      <c r="Q3959" s="1"/>
      <c r="R3959" s="1"/>
      <c r="W3959" s="2"/>
    </row>
    <row r="3960" spans="16:23">
      <c r="P3960" s="1"/>
      <c r="Q3960" s="1"/>
      <c r="R3960" s="1"/>
      <c r="W3960" s="2"/>
    </row>
    <row r="3961" spans="16:23">
      <c r="P3961" s="1"/>
      <c r="Q3961" s="1"/>
      <c r="R3961" s="1"/>
      <c r="W3961" s="2"/>
    </row>
    <row r="3962" spans="16:23">
      <c r="P3962" s="1"/>
      <c r="Q3962" s="1"/>
      <c r="R3962" s="1"/>
      <c r="W3962" s="2"/>
    </row>
    <row r="3963" spans="16:23">
      <c r="P3963" s="1"/>
      <c r="Q3963" s="1"/>
      <c r="R3963" s="1"/>
      <c r="W3963" s="2"/>
    </row>
    <row r="3964" spans="16:23">
      <c r="P3964" s="1"/>
      <c r="Q3964" s="1"/>
      <c r="R3964" s="1"/>
      <c r="W3964" s="2"/>
    </row>
    <row r="3965" spans="16:23">
      <c r="P3965" s="1"/>
      <c r="Q3965" s="1"/>
      <c r="R3965" s="1"/>
      <c r="W3965" s="2"/>
    </row>
    <row r="3966" spans="16:23">
      <c r="P3966" s="1"/>
      <c r="Q3966" s="1"/>
      <c r="R3966" s="1"/>
      <c r="W3966" s="2"/>
    </row>
    <row r="3967" spans="16:23">
      <c r="P3967" s="1"/>
      <c r="Q3967" s="1"/>
      <c r="R3967" s="1"/>
      <c r="W3967" s="2"/>
    </row>
    <row r="3968" spans="16:23">
      <c r="P3968" s="1"/>
      <c r="Q3968" s="1"/>
      <c r="R3968" s="1"/>
      <c r="W3968" s="2"/>
    </row>
    <row r="3969" spans="16:23">
      <c r="P3969" s="1"/>
      <c r="Q3969" s="1"/>
      <c r="R3969" s="1"/>
      <c r="W3969" s="2"/>
    </row>
    <row r="3970" spans="16:23">
      <c r="P3970" s="1"/>
      <c r="Q3970" s="1"/>
      <c r="R3970" s="1"/>
      <c r="W3970" s="2"/>
    </row>
    <row r="3971" spans="16:23">
      <c r="P3971" s="1"/>
      <c r="Q3971" s="1"/>
      <c r="R3971" s="1"/>
      <c r="W3971" s="2"/>
    </row>
    <row r="3972" spans="16:23">
      <c r="P3972" s="1"/>
      <c r="Q3972" s="1"/>
      <c r="R3972" s="1"/>
      <c r="W3972" s="2"/>
    </row>
    <row r="3973" spans="16:23">
      <c r="P3973" s="1"/>
      <c r="Q3973" s="1"/>
      <c r="R3973" s="1"/>
      <c r="W3973" s="2"/>
    </row>
    <row r="3974" spans="16:23">
      <c r="P3974" s="1"/>
      <c r="Q3974" s="1"/>
      <c r="R3974" s="1"/>
      <c r="W3974" s="2"/>
    </row>
    <row r="3975" spans="16:23">
      <c r="P3975" s="1"/>
      <c r="Q3975" s="1"/>
      <c r="R3975" s="1"/>
      <c r="W3975" s="2"/>
    </row>
    <row r="3976" spans="16:23">
      <c r="P3976" s="1"/>
      <c r="Q3976" s="1"/>
      <c r="R3976" s="1"/>
      <c r="W3976" s="2"/>
    </row>
    <row r="3977" spans="16:23">
      <c r="P3977" s="1"/>
      <c r="Q3977" s="1"/>
      <c r="R3977" s="1"/>
      <c r="W3977" s="2"/>
    </row>
    <row r="3978" spans="16:23">
      <c r="P3978" s="1"/>
      <c r="Q3978" s="1"/>
      <c r="R3978" s="1"/>
      <c r="W3978" s="2"/>
    </row>
    <row r="3979" spans="16:23">
      <c r="P3979" s="1"/>
      <c r="Q3979" s="1"/>
      <c r="R3979" s="1"/>
      <c r="W3979" s="2"/>
    </row>
    <row r="3980" spans="16:23">
      <c r="P3980" s="1"/>
      <c r="Q3980" s="1"/>
      <c r="R3980" s="1"/>
      <c r="W3980" s="2"/>
    </row>
    <row r="3981" spans="16:23">
      <c r="P3981" s="1"/>
      <c r="Q3981" s="1"/>
      <c r="R3981" s="1"/>
      <c r="W3981" s="2"/>
    </row>
    <row r="3982" spans="16:23">
      <c r="P3982" s="1"/>
      <c r="Q3982" s="1"/>
      <c r="R3982" s="1"/>
      <c r="W3982" s="2"/>
    </row>
    <row r="3983" spans="16:23">
      <c r="P3983" s="1"/>
      <c r="Q3983" s="1"/>
      <c r="R3983" s="1"/>
      <c r="W3983" s="2"/>
    </row>
    <row r="3984" spans="16:23">
      <c r="P3984" s="1"/>
      <c r="Q3984" s="1"/>
      <c r="R3984" s="1"/>
      <c r="W3984" s="2"/>
    </row>
    <row r="3985" spans="16:23">
      <c r="P3985" s="1"/>
      <c r="Q3985" s="1"/>
      <c r="R3985" s="1"/>
      <c r="W3985" s="2"/>
    </row>
    <row r="3986" spans="16:23">
      <c r="P3986" s="1"/>
      <c r="Q3986" s="1"/>
      <c r="R3986" s="1"/>
      <c r="W3986" s="2"/>
    </row>
    <row r="3987" spans="16:23">
      <c r="P3987" s="1"/>
      <c r="Q3987" s="1"/>
      <c r="R3987" s="1"/>
      <c r="W3987" s="2"/>
    </row>
    <row r="3988" spans="16:23">
      <c r="P3988" s="1"/>
      <c r="Q3988" s="1"/>
      <c r="R3988" s="1"/>
      <c r="W3988" s="2"/>
    </row>
    <row r="3989" spans="16:23">
      <c r="P3989" s="1"/>
      <c r="Q3989" s="1"/>
      <c r="R3989" s="1"/>
      <c r="W3989" s="2"/>
    </row>
    <row r="3990" spans="16:23">
      <c r="P3990" s="1"/>
      <c r="Q3990" s="1"/>
      <c r="R3990" s="1"/>
      <c r="W3990" s="2"/>
    </row>
    <row r="3991" spans="16:23">
      <c r="P3991" s="1"/>
      <c r="Q3991" s="1"/>
      <c r="R3991" s="1"/>
      <c r="W3991" s="2"/>
    </row>
    <row r="3992" spans="16:23">
      <c r="P3992" s="1"/>
      <c r="Q3992" s="1"/>
      <c r="R3992" s="1"/>
      <c r="W3992" s="2"/>
    </row>
    <row r="3993" spans="16:23">
      <c r="P3993" s="1"/>
      <c r="Q3993" s="1"/>
      <c r="R3993" s="1"/>
      <c r="W3993" s="2"/>
    </row>
    <row r="3994" spans="16:23">
      <c r="P3994" s="1"/>
      <c r="Q3994" s="1"/>
      <c r="R3994" s="1"/>
      <c r="W3994" s="2"/>
    </row>
    <row r="3995" spans="16:23">
      <c r="P3995" s="1"/>
      <c r="Q3995" s="1"/>
      <c r="R3995" s="1"/>
      <c r="W3995" s="2"/>
    </row>
    <row r="3996" spans="16:23">
      <c r="P3996" s="1"/>
      <c r="Q3996" s="1"/>
      <c r="R3996" s="1"/>
      <c r="W3996" s="2"/>
    </row>
    <row r="3997" spans="16:23">
      <c r="P3997" s="1"/>
      <c r="Q3997" s="1"/>
      <c r="R3997" s="1"/>
      <c r="W3997" s="2"/>
    </row>
    <row r="3998" spans="16:23">
      <c r="P3998" s="1"/>
      <c r="Q3998" s="1"/>
      <c r="R3998" s="1"/>
      <c r="W3998" s="2"/>
    </row>
    <row r="3999" spans="16:23">
      <c r="P3999" s="1"/>
      <c r="Q3999" s="1"/>
      <c r="R3999" s="1"/>
      <c r="W3999" s="2"/>
    </row>
    <row r="4000" spans="16:23">
      <c r="P4000" s="1"/>
      <c r="Q4000" s="1"/>
      <c r="R4000" s="1"/>
      <c r="W4000" s="2"/>
    </row>
    <row r="4001" spans="16:23">
      <c r="P4001" s="1"/>
      <c r="Q4001" s="1"/>
      <c r="R4001" s="1"/>
      <c r="W4001" s="2"/>
    </row>
    <row r="4002" spans="16:23">
      <c r="P4002" s="1"/>
      <c r="Q4002" s="1"/>
      <c r="R4002" s="1"/>
      <c r="W4002" s="2"/>
    </row>
    <row r="4003" spans="16:23">
      <c r="P4003" s="1"/>
      <c r="Q4003" s="1"/>
      <c r="R4003" s="1"/>
      <c r="W4003" s="2"/>
    </row>
    <row r="4004" spans="16:23">
      <c r="P4004" s="1"/>
      <c r="Q4004" s="1"/>
      <c r="R4004" s="1"/>
      <c r="W4004" s="2"/>
    </row>
    <row r="4005" spans="16:23">
      <c r="P4005" s="1"/>
      <c r="Q4005" s="1"/>
      <c r="R4005" s="1"/>
      <c r="W4005" s="2"/>
    </row>
    <row r="4006" spans="16:23">
      <c r="P4006" s="1"/>
      <c r="Q4006" s="1"/>
      <c r="R4006" s="1"/>
      <c r="W4006" s="2"/>
    </row>
    <row r="4007" spans="16:23">
      <c r="P4007" s="1"/>
      <c r="Q4007" s="1"/>
      <c r="R4007" s="1"/>
      <c r="W4007" s="2"/>
    </row>
    <row r="4008" spans="16:23">
      <c r="P4008" s="1"/>
      <c r="Q4008" s="1"/>
      <c r="R4008" s="1"/>
      <c r="W4008" s="2"/>
    </row>
    <row r="4009" spans="16:23">
      <c r="P4009" s="1"/>
      <c r="Q4009" s="1"/>
      <c r="R4009" s="1"/>
      <c r="W4009" s="2"/>
    </row>
    <row r="4010" spans="16:23">
      <c r="P4010" s="1"/>
      <c r="Q4010" s="1"/>
      <c r="R4010" s="1"/>
      <c r="W4010" s="2"/>
    </row>
    <row r="4011" spans="16:23">
      <c r="P4011" s="1"/>
      <c r="Q4011" s="1"/>
      <c r="R4011" s="1"/>
      <c r="W4011" s="2"/>
    </row>
    <row r="4012" spans="16:23">
      <c r="P4012" s="1"/>
      <c r="Q4012" s="1"/>
      <c r="R4012" s="1"/>
      <c r="W4012" s="2"/>
    </row>
    <row r="4013" spans="16:23">
      <c r="P4013" s="1"/>
      <c r="Q4013" s="1"/>
      <c r="R4013" s="1"/>
      <c r="W4013" s="2"/>
    </row>
    <row r="4014" spans="16:23">
      <c r="P4014" s="1"/>
      <c r="Q4014" s="1"/>
      <c r="R4014" s="1"/>
      <c r="W4014" s="2"/>
    </row>
    <row r="4015" spans="16:23">
      <c r="P4015" s="1"/>
      <c r="Q4015" s="1"/>
      <c r="R4015" s="1"/>
      <c r="W4015" s="2"/>
    </row>
    <row r="4016" spans="16:23">
      <c r="P4016" s="1"/>
      <c r="Q4016" s="1"/>
      <c r="R4016" s="1"/>
      <c r="W4016" s="2"/>
    </row>
    <row r="4017" spans="16:23">
      <c r="P4017" s="1"/>
      <c r="Q4017" s="1"/>
      <c r="R4017" s="1"/>
      <c r="W4017" s="2"/>
    </row>
    <row r="4018" spans="16:23">
      <c r="P4018" s="1"/>
      <c r="Q4018" s="1"/>
      <c r="R4018" s="1"/>
      <c r="W4018" s="2"/>
    </row>
    <row r="4019" spans="16:23">
      <c r="P4019" s="1"/>
      <c r="Q4019" s="1"/>
      <c r="R4019" s="1"/>
      <c r="W4019" s="2"/>
    </row>
    <row r="4020" spans="16:23">
      <c r="P4020" s="1"/>
      <c r="Q4020" s="1"/>
      <c r="R4020" s="1"/>
      <c r="W4020" s="2"/>
    </row>
    <row r="4021" spans="16:23">
      <c r="P4021" s="1"/>
      <c r="Q4021" s="1"/>
      <c r="R4021" s="1"/>
      <c r="W4021" s="2"/>
    </row>
    <row r="4022" spans="16:23">
      <c r="P4022" s="1"/>
      <c r="Q4022" s="1"/>
      <c r="R4022" s="1"/>
      <c r="W4022" s="2"/>
    </row>
    <row r="4023" spans="16:23">
      <c r="P4023" s="1"/>
      <c r="Q4023" s="1"/>
      <c r="R4023" s="1"/>
      <c r="W4023" s="2"/>
    </row>
    <row r="4024" spans="16:23">
      <c r="P4024" s="1"/>
      <c r="Q4024" s="1"/>
      <c r="R4024" s="1"/>
      <c r="W4024" s="2"/>
    </row>
    <row r="4025" spans="16:23">
      <c r="P4025" s="1"/>
      <c r="Q4025" s="1"/>
      <c r="R4025" s="1"/>
      <c r="W4025" s="2"/>
    </row>
    <row r="4026" spans="16:23">
      <c r="P4026" s="1"/>
      <c r="Q4026" s="1"/>
      <c r="R4026" s="1"/>
      <c r="W4026" s="2"/>
    </row>
    <row r="4027" spans="16:23">
      <c r="P4027" s="1"/>
      <c r="Q4027" s="1"/>
      <c r="R4027" s="1"/>
      <c r="W4027" s="2"/>
    </row>
    <row r="4028" spans="16:23">
      <c r="P4028" s="1"/>
      <c r="Q4028" s="1"/>
      <c r="R4028" s="1"/>
      <c r="W4028" s="2"/>
    </row>
    <row r="4029" spans="16:23">
      <c r="P4029" s="1"/>
      <c r="Q4029" s="1"/>
      <c r="R4029" s="1"/>
      <c r="W4029" s="2"/>
    </row>
    <row r="4030" spans="16:23">
      <c r="P4030" s="1"/>
      <c r="Q4030" s="1"/>
      <c r="R4030" s="1"/>
      <c r="W4030" s="2"/>
    </row>
    <row r="4031" spans="16:23">
      <c r="P4031" s="1"/>
      <c r="Q4031" s="1"/>
      <c r="R4031" s="1"/>
      <c r="W4031" s="2"/>
    </row>
    <row r="4032" spans="16:23">
      <c r="P4032" s="1"/>
      <c r="Q4032" s="1"/>
      <c r="R4032" s="1"/>
      <c r="W4032" s="2"/>
    </row>
    <row r="4033" spans="16:23">
      <c r="P4033" s="1"/>
      <c r="Q4033" s="1"/>
      <c r="R4033" s="1"/>
      <c r="W4033" s="2"/>
    </row>
    <row r="4034" spans="16:23">
      <c r="P4034" s="1"/>
      <c r="Q4034" s="1"/>
      <c r="R4034" s="1"/>
      <c r="W4034" s="2"/>
    </row>
    <row r="4035" spans="16:23">
      <c r="P4035" s="1"/>
      <c r="Q4035" s="1"/>
      <c r="R4035" s="1"/>
      <c r="W4035" s="2"/>
    </row>
    <row r="4036" spans="16:23">
      <c r="P4036" s="1"/>
      <c r="Q4036" s="1"/>
      <c r="R4036" s="1"/>
      <c r="W4036" s="2"/>
    </row>
    <row r="4037" spans="16:23">
      <c r="P4037" s="1"/>
      <c r="Q4037" s="1"/>
      <c r="R4037" s="1"/>
      <c r="W4037" s="2"/>
    </row>
    <row r="4038" spans="16:23">
      <c r="P4038" s="1"/>
      <c r="Q4038" s="1"/>
      <c r="R4038" s="1"/>
      <c r="W4038" s="2"/>
    </row>
    <row r="4039" spans="16:23">
      <c r="P4039" s="1"/>
      <c r="Q4039" s="1"/>
      <c r="R4039" s="1"/>
      <c r="W4039" s="2"/>
    </row>
    <row r="4040" spans="16:23">
      <c r="P4040" s="1"/>
      <c r="Q4040" s="1"/>
      <c r="R4040" s="1"/>
      <c r="W4040" s="2"/>
    </row>
    <row r="4041" spans="16:23">
      <c r="P4041" s="1"/>
      <c r="Q4041" s="1"/>
      <c r="R4041" s="1"/>
      <c r="W4041" s="2"/>
    </row>
    <row r="4042" spans="16:23">
      <c r="P4042" s="1"/>
      <c r="Q4042" s="1"/>
      <c r="R4042" s="1"/>
      <c r="W4042" s="2"/>
    </row>
    <row r="4043" spans="16:23">
      <c r="P4043" s="1"/>
      <c r="Q4043" s="1"/>
      <c r="R4043" s="1"/>
      <c r="W4043" s="2"/>
    </row>
    <row r="4044" spans="16:23">
      <c r="P4044" s="1"/>
      <c r="Q4044" s="1"/>
      <c r="R4044" s="1"/>
      <c r="W4044" s="2"/>
    </row>
    <row r="4045" spans="16:23">
      <c r="P4045" s="1"/>
      <c r="Q4045" s="1"/>
      <c r="R4045" s="1"/>
      <c r="W4045" s="2"/>
    </row>
    <row r="4046" spans="16:23">
      <c r="P4046" s="1"/>
      <c r="Q4046" s="1"/>
      <c r="R4046" s="1"/>
      <c r="W4046" s="2"/>
    </row>
    <row r="4047" spans="16:23">
      <c r="P4047" s="1"/>
      <c r="Q4047" s="1"/>
      <c r="R4047" s="1"/>
      <c r="W4047" s="2"/>
    </row>
    <row r="4048" spans="16:23">
      <c r="P4048" s="1"/>
      <c r="Q4048" s="1"/>
      <c r="R4048" s="1"/>
      <c r="W4048" s="2"/>
    </row>
    <row r="4049" spans="16:23">
      <c r="P4049" s="1"/>
      <c r="Q4049" s="1"/>
      <c r="R4049" s="1"/>
      <c r="W4049" s="2"/>
    </row>
    <row r="4050" spans="16:23">
      <c r="P4050" s="1"/>
      <c r="Q4050" s="1"/>
      <c r="R4050" s="1"/>
      <c r="W4050" s="2"/>
    </row>
    <row r="4051" spans="16:23">
      <c r="P4051" s="1"/>
      <c r="Q4051" s="1"/>
      <c r="R4051" s="1"/>
      <c r="W4051" s="2"/>
    </row>
    <row r="4052" spans="16:23">
      <c r="P4052" s="1"/>
      <c r="Q4052" s="1"/>
      <c r="R4052" s="1"/>
      <c r="W4052" s="2"/>
    </row>
    <row r="4053" spans="16:23">
      <c r="P4053" s="1"/>
      <c r="Q4053" s="1"/>
      <c r="R4053" s="1"/>
      <c r="W4053" s="2"/>
    </row>
    <row r="4054" spans="16:23">
      <c r="P4054" s="1"/>
      <c r="Q4054" s="1"/>
      <c r="R4054" s="1"/>
      <c r="W4054" s="2"/>
    </row>
    <row r="4055" spans="16:23">
      <c r="P4055" s="1"/>
      <c r="Q4055" s="1"/>
      <c r="R4055" s="1"/>
      <c r="W4055" s="2"/>
    </row>
    <row r="4056" spans="16:23">
      <c r="P4056" s="1"/>
      <c r="Q4056" s="1"/>
      <c r="R4056" s="1"/>
      <c r="W4056" s="2"/>
    </row>
    <row r="4057" spans="16:23">
      <c r="P4057" s="1"/>
      <c r="Q4057" s="1"/>
      <c r="R4057" s="1"/>
      <c r="W4057" s="2"/>
    </row>
    <row r="4058" spans="16:23">
      <c r="P4058" s="1"/>
      <c r="Q4058" s="1"/>
      <c r="R4058" s="1"/>
      <c r="W4058" s="2"/>
    </row>
    <row r="4059" spans="16:23">
      <c r="P4059" s="1"/>
      <c r="Q4059" s="1"/>
      <c r="R4059" s="1"/>
      <c r="W4059" s="2"/>
    </row>
    <row r="4060" spans="16:23">
      <c r="P4060" s="1"/>
      <c r="Q4060" s="1"/>
      <c r="R4060" s="1"/>
      <c r="W4060" s="2"/>
    </row>
    <row r="4061" spans="16:23">
      <c r="P4061" s="1"/>
      <c r="Q4061" s="1"/>
      <c r="R4061" s="1"/>
      <c r="W4061" s="2"/>
    </row>
    <row r="4062" spans="16:23">
      <c r="P4062" s="1"/>
      <c r="Q4062" s="1"/>
      <c r="R4062" s="1"/>
      <c r="W4062" s="2"/>
    </row>
    <row r="4063" spans="16:23">
      <c r="P4063" s="1"/>
      <c r="Q4063" s="1"/>
      <c r="R4063" s="1"/>
      <c r="W4063" s="2"/>
    </row>
    <row r="4064" spans="16:23">
      <c r="P4064" s="1"/>
      <c r="Q4064" s="1"/>
      <c r="R4064" s="1"/>
      <c r="W4064" s="2"/>
    </row>
    <row r="4065" spans="16:23">
      <c r="P4065" s="1"/>
      <c r="Q4065" s="1"/>
      <c r="R4065" s="1"/>
      <c r="W4065" s="2"/>
    </row>
    <row r="4066" spans="16:23">
      <c r="P4066" s="1"/>
      <c r="Q4066" s="1"/>
      <c r="R4066" s="1"/>
      <c r="W4066" s="2"/>
    </row>
    <row r="4067" spans="16:23">
      <c r="P4067" s="1"/>
      <c r="Q4067" s="1"/>
      <c r="R4067" s="1"/>
      <c r="W4067" s="2"/>
    </row>
    <row r="4068" spans="16:23">
      <c r="P4068" s="1"/>
      <c r="Q4068" s="1"/>
      <c r="R4068" s="1"/>
      <c r="W4068" s="2"/>
    </row>
    <row r="4069" spans="16:23">
      <c r="P4069" s="1"/>
      <c r="Q4069" s="1"/>
      <c r="R4069" s="1"/>
      <c r="W4069" s="2"/>
    </row>
    <row r="4070" spans="16:23">
      <c r="P4070" s="1"/>
      <c r="Q4070" s="1"/>
      <c r="R4070" s="1"/>
      <c r="W4070" s="2"/>
    </row>
    <row r="4071" spans="16:23">
      <c r="P4071" s="1"/>
      <c r="Q4071" s="1"/>
      <c r="R4071" s="1"/>
      <c r="W4071" s="2"/>
    </row>
    <row r="4072" spans="16:23">
      <c r="P4072" s="1"/>
      <c r="Q4072" s="1"/>
      <c r="R4072" s="1"/>
      <c r="W4072" s="2"/>
    </row>
    <row r="4073" spans="16:23">
      <c r="P4073" s="1"/>
      <c r="Q4073" s="1"/>
      <c r="R4073" s="1"/>
      <c r="W4073" s="2"/>
    </row>
    <row r="4074" spans="16:23">
      <c r="P4074" s="1"/>
      <c r="Q4074" s="1"/>
      <c r="R4074" s="1"/>
      <c r="W4074" s="2"/>
    </row>
    <row r="4075" spans="16:23">
      <c r="P4075" s="1"/>
      <c r="Q4075" s="1"/>
      <c r="R4075" s="1"/>
      <c r="W4075" s="2"/>
    </row>
    <row r="4076" spans="16:23">
      <c r="P4076" s="1"/>
      <c r="Q4076" s="1"/>
      <c r="R4076" s="1"/>
      <c r="W4076" s="2"/>
    </row>
    <row r="4077" spans="16:23">
      <c r="P4077" s="1"/>
      <c r="Q4077" s="1"/>
      <c r="R4077" s="1"/>
      <c r="W4077" s="2"/>
    </row>
    <row r="4078" spans="16:23">
      <c r="P4078" s="1"/>
      <c r="Q4078" s="1"/>
      <c r="R4078" s="1"/>
      <c r="W4078" s="2"/>
    </row>
    <row r="4079" spans="16:23">
      <c r="P4079" s="1"/>
      <c r="Q4079" s="1"/>
      <c r="R4079" s="1"/>
      <c r="W4079" s="2"/>
    </row>
    <row r="4080" spans="16:23">
      <c r="P4080" s="1"/>
      <c r="Q4080" s="1"/>
      <c r="R4080" s="1"/>
      <c r="W4080" s="2"/>
    </row>
    <row r="4081" spans="16:23">
      <c r="P4081" s="1"/>
      <c r="Q4081" s="1"/>
      <c r="R4081" s="1"/>
      <c r="W4081" s="2"/>
    </row>
    <row r="4082" spans="16:23">
      <c r="P4082" s="1"/>
      <c r="Q4082" s="1"/>
      <c r="R4082" s="1"/>
      <c r="W4082" s="2"/>
    </row>
    <row r="4083" spans="16:23">
      <c r="P4083" s="1"/>
      <c r="Q4083" s="1"/>
      <c r="R4083" s="1"/>
      <c r="W4083" s="2"/>
    </row>
    <row r="4084" spans="16:23">
      <c r="P4084" s="1"/>
      <c r="Q4084" s="1"/>
      <c r="R4084" s="1"/>
      <c r="W4084" s="2"/>
    </row>
    <row r="4085" spans="16:23">
      <c r="P4085" s="1"/>
      <c r="Q4085" s="1"/>
      <c r="R4085" s="1"/>
      <c r="W4085" s="2"/>
    </row>
    <row r="4086" spans="16:23">
      <c r="P4086" s="1"/>
      <c r="Q4086" s="1"/>
      <c r="R4086" s="1"/>
      <c r="W4086" s="2"/>
    </row>
    <row r="4087" spans="16:23">
      <c r="P4087" s="1"/>
      <c r="Q4087" s="1"/>
      <c r="R4087" s="1"/>
      <c r="W4087" s="2"/>
    </row>
    <row r="4088" spans="16:23">
      <c r="P4088" s="1"/>
      <c r="Q4088" s="1"/>
      <c r="R4088" s="1"/>
      <c r="W4088" s="2"/>
    </row>
    <row r="4089" spans="16:23">
      <c r="P4089" s="1"/>
      <c r="Q4089" s="1"/>
      <c r="R4089" s="1"/>
      <c r="W4089" s="2"/>
    </row>
    <row r="4090" spans="16:23">
      <c r="P4090" s="1"/>
      <c r="Q4090" s="1"/>
      <c r="R4090" s="1"/>
      <c r="W4090" s="2"/>
    </row>
    <row r="4091" spans="16:23">
      <c r="P4091" s="1"/>
      <c r="Q4091" s="1"/>
      <c r="R4091" s="1"/>
      <c r="W4091" s="2"/>
    </row>
    <row r="4092" spans="16:23">
      <c r="P4092" s="1"/>
      <c r="Q4092" s="1"/>
      <c r="R4092" s="1"/>
      <c r="W4092" s="2"/>
    </row>
    <row r="4093" spans="16:23">
      <c r="P4093" s="1"/>
      <c r="Q4093" s="1"/>
      <c r="R4093" s="1"/>
      <c r="W4093" s="2"/>
    </row>
    <row r="4094" spans="16:23">
      <c r="P4094" s="1"/>
      <c r="Q4094" s="1"/>
      <c r="R4094" s="1"/>
      <c r="W4094" s="2"/>
    </row>
    <row r="4095" spans="16:23">
      <c r="P4095" s="1"/>
      <c r="Q4095" s="1"/>
      <c r="R4095" s="1"/>
      <c r="W4095" s="2"/>
    </row>
    <row r="4096" spans="16:23">
      <c r="P4096" s="1"/>
      <c r="Q4096" s="1"/>
      <c r="R4096" s="1"/>
      <c r="W4096" s="2"/>
    </row>
    <row r="4097" spans="16:23">
      <c r="P4097" s="1"/>
      <c r="Q4097" s="1"/>
      <c r="R4097" s="1"/>
      <c r="W4097" s="2"/>
    </row>
    <row r="4098" spans="16:23">
      <c r="P4098" s="1"/>
      <c r="Q4098" s="1"/>
      <c r="R4098" s="1"/>
      <c r="W4098" s="2"/>
    </row>
    <row r="4099" spans="16:23">
      <c r="P4099" s="1"/>
      <c r="Q4099" s="1"/>
      <c r="R4099" s="1"/>
      <c r="W4099" s="2"/>
    </row>
    <row r="4100" spans="16:23">
      <c r="P4100" s="1"/>
      <c r="Q4100" s="1"/>
      <c r="R4100" s="1"/>
      <c r="W4100" s="2"/>
    </row>
    <row r="4101" spans="16:23">
      <c r="P4101" s="1"/>
      <c r="Q4101" s="1"/>
      <c r="R4101" s="1"/>
      <c r="W4101" s="2"/>
    </row>
    <row r="4102" spans="16:23">
      <c r="P4102" s="1"/>
      <c r="Q4102" s="1"/>
      <c r="R4102" s="1"/>
      <c r="W4102" s="2"/>
    </row>
    <row r="4103" spans="16:23">
      <c r="P4103" s="1"/>
      <c r="Q4103" s="1"/>
      <c r="R4103" s="1"/>
      <c r="W4103" s="2"/>
    </row>
    <row r="4104" spans="16:23">
      <c r="P4104" s="1"/>
      <c r="Q4104" s="1"/>
      <c r="R4104" s="1"/>
      <c r="W4104" s="2"/>
    </row>
    <row r="4105" spans="16:23">
      <c r="P4105" s="1"/>
      <c r="Q4105" s="1"/>
      <c r="R4105" s="1"/>
      <c r="W4105" s="2"/>
    </row>
    <row r="4106" spans="16:23">
      <c r="P4106" s="1"/>
      <c r="Q4106" s="1"/>
      <c r="R4106" s="1"/>
      <c r="W4106" s="2"/>
    </row>
    <row r="4107" spans="16:23">
      <c r="P4107" s="1"/>
      <c r="Q4107" s="1"/>
      <c r="R4107" s="1"/>
      <c r="W4107" s="2"/>
    </row>
    <row r="4108" spans="16:23">
      <c r="P4108" s="1"/>
      <c r="Q4108" s="1"/>
      <c r="R4108" s="1"/>
      <c r="W4108" s="2"/>
    </row>
    <row r="4109" spans="16:23">
      <c r="P4109" s="1"/>
      <c r="Q4109" s="1"/>
      <c r="R4109" s="1"/>
      <c r="W4109" s="2"/>
    </row>
    <row r="4110" spans="16:23">
      <c r="P4110" s="1"/>
      <c r="Q4110" s="1"/>
      <c r="R4110" s="1"/>
      <c r="W4110" s="2"/>
    </row>
    <row r="4111" spans="16:23">
      <c r="P4111" s="1"/>
      <c r="Q4111" s="1"/>
      <c r="R4111" s="1"/>
      <c r="W4111" s="2"/>
    </row>
    <row r="4112" spans="16:23">
      <c r="P4112" s="1"/>
      <c r="Q4112" s="1"/>
      <c r="R4112" s="1"/>
      <c r="W4112" s="2"/>
    </row>
    <row r="4113" spans="16:23">
      <c r="P4113" s="1"/>
      <c r="Q4113" s="1"/>
      <c r="R4113" s="1"/>
      <c r="W4113" s="2"/>
    </row>
    <row r="4114" spans="16:23">
      <c r="P4114" s="1"/>
      <c r="Q4114" s="1"/>
      <c r="R4114" s="1"/>
      <c r="W4114" s="2"/>
    </row>
    <row r="4115" spans="16:23">
      <c r="P4115" s="1"/>
      <c r="Q4115" s="1"/>
      <c r="R4115" s="1"/>
      <c r="W4115" s="2"/>
    </row>
    <row r="4116" spans="16:23">
      <c r="P4116" s="1"/>
      <c r="Q4116" s="1"/>
      <c r="R4116" s="1"/>
      <c r="W4116" s="2"/>
    </row>
    <row r="4117" spans="16:23">
      <c r="P4117" s="1"/>
      <c r="Q4117" s="1"/>
      <c r="R4117" s="1"/>
      <c r="W4117" s="2"/>
    </row>
    <row r="4118" spans="16:23">
      <c r="P4118" s="1"/>
      <c r="Q4118" s="1"/>
      <c r="R4118" s="1"/>
      <c r="W4118" s="2"/>
    </row>
    <row r="4119" spans="16:23">
      <c r="P4119" s="1"/>
      <c r="Q4119" s="1"/>
      <c r="R4119" s="1"/>
      <c r="W4119" s="2"/>
    </row>
    <row r="4120" spans="16:23">
      <c r="P4120" s="1"/>
      <c r="Q4120" s="1"/>
      <c r="R4120" s="1"/>
      <c r="W4120" s="2"/>
    </row>
    <row r="4121" spans="16:23">
      <c r="P4121" s="1"/>
      <c r="Q4121" s="1"/>
      <c r="R4121" s="1"/>
      <c r="W4121" s="2"/>
    </row>
    <row r="4122" spans="16:23">
      <c r="P4122" s="1"/>
      <c r="Q4122" s="1"/>
      <c r="R4122" s="1"/>
      <c r="W4122" s="2"/>
    </row>
    <row r="4123" spans="16:23">
      <c r="P4123" s="1"/>
      <c r="Q4123" s="1"/>
      <c r="R4123" s="1"/>
      <c r="W4123" s="2"/>
    </row>
    <row r="4124" spans="16:23">
      <c r="P4124" s="1"/>
      <c r="Q4124" s="1"/>
      <c r="R4124" s="1"/>
      <c r="W4124" s="2"/>
    </row>
    <row r="4125" spans="16:23">
      <c r="P4125" s="1"/>
      <c r="Q4125" s="1"/>
      <c r="R4125" s="1"/>
      <c r="W4125" s="2"/>
    </row>
    <row r="4126" spans="16:23">
      <c r="P4126" s="1"/>
      <c r="Q4126" s="1"/>
      <c r="R4126" s="1"/>
      <c r="W4126" s="2"/>
    </row>
    <row r="4127" spans="16:23">
      <c r="P4127" s="1"/>
      <c r="Q4127" s="1"/>
      <c r="R4127" s="1"/>
      <c r="W4127" s="2"/>
    </row>
    <row r="4128" spans="16:23">
      <c r="P4128" s="1"/>
      <c r="Q4128" s="1"/>
      <c r="R4128" s="1"/>
      <c r="W4128" s="2"/>
    </row>
    <row r="4129" spans="16:23">
      <c r="P4129" s="1"/>
      <c r="Q4129" s="1"/>
      <c r="R4129" s="1"/>
      <c r="W4129" s="2"/>
    </row>
    <row r="4130" spans="16:23">
      <c r="P4130" s="1"/>
      <c r="Q4130" s="1"/>
      <c r="R4130" s="1"/>
      <c r="W4130" s="2"/>
    </row>
    <row r="4131" spans="16:23">
      <c r="P4131" s="1"/>
      <c r="Q4131" s="1"/>
      <c r="R4131" s="1"/>
      <c r="W4131" s="2"/>
    </row>
    <row r="4132" spans="16:23">
      <c r="P4132" s="1"/>
      <c r="Q4132" s="1"/>
      <c r="R4132" s="1"/>
      <c r="W4132" s="2"/>
    </row>
    <row r="4133" spans="16:23">
      <c r="P4133" s="1"/>
      <c r="Q4133" s="1"/>
      <c r="R4133" s="1"/>
      <c r="W4133" s="2"/>
    </row>
    <row r="4134" spans="16:23">
      <c r="P4134" s="1"/>
      <c r="Q4134" s="1"/>
      <c r="R4134" s="1"/>
      <c r="W4134" s="2"/>
    </row>
    <row r="4135" spans="16:23">
      <c r="P4135" s="1"/>
      <c r="Q4135" s="1"/>
      <c r="R4135" s="1"/>
      <c r="W4135" s="2"/>
    </row>
    <row r="4136" spans="16:23">
      <c r="P4136" s="1"/>
      <c r="Q4136" s="1"/>
      <c r="R4136" s="1"/>
      <c r="W4136" s="2"/>
    </row>
    <row r="4137" spans="16:23">
      <c r="P4137" s="1"/>
      <c r="Q4137" s="1"/>
      <c r="R4137" s="1"/>
      <c r="W4137" s="2"/>
    </row>
    <row r="4138" spans="16:23">
      <c r="P4138" s="1"/>
      <c r="Q4138" s="1"/>
      <c r="R4138" s="1"/>
      <c r="W4138" s="2"/>
    </row>
    <row r="4139" spans="16:23">
      <c r="P4139" s="1"/>
      <c r="Q4139" s="1"/>
      <c r="R4139" s="1"/>
      <c r="W4139" s="2"/>
    </row>
    <row r="4140" spans="16:23">
      <c r="P4140" s="1"/>
      <c r="Q4140" s="1"/>
      <c r="R4140" s="1"/>
      <c r="W4140" s="2"/>
    </row>
    <row r="4141" spans="16:23">
      <c r="P4141" s="1"/>
      <c r="Q4141" s="1"/>
      <c r="R4141" s="1"/>
      <c r="W4141" s="2"/>
    </row>
    <row r="4142" spans="16:23">
      <c r="P4142" s="1"/>
      <c r="Q4142" s="1"/>
      <c r="R4142" s="1"/>
      <c r="W4142" s="2"/>
    </row>
    <row r="4143" spans="16:23">
      <c r="P4143" s="1"/>
      <c r="Q4143" s="1"/>
      <c r="R4143" s="1"/>
      <c r="W4143" s="2"/>
    </row>
    <row r="4144" spans="16:23">
      <c r="P4144" s="1"/>
      <c r="Q4144" s="1"/>
      <c r="R4144" s="1"/>
      <c r="W4144" s="2"/>
    </row>
    <row r="4145" spans="16:23">
      <c r="P4145" s="1"/>
      <c r="Q4145" s="1"/>
      <c r="R4145" s="1"/>
      <c r="W4145" s="2"/>
    </row>
    <row r="4146" spans="16:23">
      <c r="P4146" s="1"/>
      <c r="Q4146" s="1"/>
      <c r="R4146" s="1"/>
      <c r="W4146" s="2"/>
    </row>
    <row r="4147" spans="16:23">
      <c r="P4147" s="1"/>
      <c r="Q4147" s="1"/>
      <c r="R4147" s="1"/>
      <c r="W4147" s="2"/>
    </row>
    <row r="4148" spans="16:23">
      <c r="P4148" s="1"/>
      <c r="Q4148" s="1"/>
      <c r="R4148" s="1"/>
      <c r="W4148" s="2"/>
    </row>
    <row r="4149" spans="16:23">
      <c r="P4149" s="1"/>
      <c r="Q4149" s="1"/>
      <c r="R4149" s="1"/>
      <c r="W4149" s="2"/>
    </row>
    <row r="4150" spans="16:23">
      <c r="P4150" s="1"/>
      <c r="Q4150" s="1"/>
      <c r="R4150" s="1"/>
      <c r="W4150" s="2"/>
    </row>
    <row r="4151" spans="16:23">
      <c r="P4151" s="1"/>
      <c r="Q4151" s="1"/>
      <c r="R4151" s="1"/>
      <c r="W4151" s="2"/>
    </row>
    <row r="4152" spans="16:23">
      <c r="P4152" s="1"/>
      <c r="Q4152" s="1"/>
      <c r="R4152" s="1"/>
      <c r="W4152" s="2"/>
    </row>
    <row r="4153" spans="16:23">
      <c r="P4153" s="1"/>
      <c r="Q4153" s="1"/>
      <c r="R4153" s="1"/>
      <c r="W4153" s="2"/>
    </row>
    <row r="4154" spans="16:23">
      <c r="P4154" s="1"/>
      <c r="Q4154" s="1"/>
      <c r="R4154" s="1"/>
      <c r="W4154" s="2"/>
    </row>
    <row r="4155" spans="16:23">
      <c r="P4155" s="1"/>
      <c r="Q4155" s="1"/>
      <c r="R4155" s="1"/>
      <c r="W4155" s="2"/>
    </row>
    <row r="4156" spans="16:23">
      <c r="P4156" s="1"/>
      <c r="Q4156" s="1"/>
      <c r="R4156" s="1"/>
      <c r="W4156" s="2"/>
    </row>
    <row r="4157" spans="16:23">
      <c r="P4157" s="1"/>
      <c r="Q4157" s="1"/>
      <c r="R4157" s="1"/>
      <c r="W4157" s="2"/>
    </row>
    <row r="4158" spans="16:23">
      <c r="P4158" s="1"/>
      <c r="Q4158" s="1"/>
      <c r="R4158" s="1"/>
      <c r="W4158" s="2"/>
    </row>
    <row r="4159" spans="16:23">
      <c r="P4159" s="1"/>
      <c r="Q4159" s="1"/>
      <c r="R4159" s="1"/>
      <c r="W4159" s="2"/>
    </row>
    <row r="4160" spans="16:23">
      <c r="P4160" s="1"/>
      <c r="Q4160" s="1"/>
      <c r="R4160" s="1"/>
      <c r="W4160" s="2"/>
    </row>
    <row r="4161" spans="16:23">
      <c r="P4161" s="1"/>
      <c r="Q4161" s="1"/>
      <c r="R4161" s="1"/>
      <c r="W4161" s="2"/>
    </row>
    <row r="4162" spans="16:23">
      <c r="P4162" s="1"/>
      <c r="Q4162" s="1"/>
      <c r="R4162" s="1"/>
      <c r="W4162" s="2"/>
    </row>
    <row r="4163" spans="16:23">
      <c r="P4163" s="1"/>
      <c r="Q4163" s="1"/>
      <c r="R4163" s="1"/>
      <c r="W4163" s="2"/>
    </row>
    <row r="4164" spans="16:23">
      <c r="P4164" s="1"/>
      <c r="Q4164" s="1"/>
      <c r="R4164" s="1"/>
      <c r="W4164" s="2"/>
    </row>
    <row r="4165" spans="16:23">
      <c r="P4165" s="1"/>
      <c r="Q4165" s="1"/>
      <c r="R4165" s="1"/>
      <c r="W4165" s="2"/>
    </row>
    <row r="4166" spans="16:23">
      <c r="P4166" s="1"/>
      <c r="Q4166" s="1"/>
      <c r="R4166" s="1"/>
      <c r="W4166" s="2"/>
    </row>
    <row r="4167" spans="16:23">
      <c r="P4167" s="1"/>
      <c r="Q4167" s="1"/>
      <c r="R4167" s="1"/>
      <c r="W4167" s="2"/>
    </row>
    <row r="4168" spans="16:23">
      <c r="P4168" s="1"/>
      <c r="Q4168" s="1"/>
      <c r="R4168" s="1"/>
      <c r="W4168" s="2"/>
    </row>
    <row r="4169" spans="16:23">
      <c r="P4169" s="1"/>
      <c r="Q4169" s="1"/>
      <c r="R4169" s="1"/>
      <c r="W4169" s="2"/>
    </row>
    <row r="4170" spans="16:23">
      <c r="P4170" s="1"/>
      <c r="Q4170" s="1"/>
      <c r="R4170" s="1"/>
      <c r="W4170" s="2"/>
    </row>
    <row r="4171" spans="16:23">
      <c r="P4171" s="1"/>
      <c r="Q4171" s="1"/>
      <c r="R4171" s="1"/>
      <c r="W4171" s="2"/>
    </row>
    <row r="4172" spans="16:23">
      <c r="P4172" s="1"/>
      <c r="Q4172" s="1"/>
      <c r="R4172" s="1"/>
      <c r="W4172" s="2"/>
    </row>
    <row r="4173" spans="16:23">
      <c r="P4173" s="1"/>
      <c r="Q4173" s="1"/>
      <c r="R4173" s="1"/>
      <c r="W4173" s="2"/>
    </row>
    <row r="4174" spans="16:23">
      <c r="P4174" s="1"/>
      <c r="Q4174" s="1"/>
      <c r="R4174" s="1"/>
      <c r="W4174" s="2"/>
    </row>
    <row r="4175" spans="16:23">
      <c r="P4175" s="1"/>
      <c r="Q4175" s="1"/>
      <c r="R4175" s="1"/>
      <c r="W4175" s="2"/>
    </row>
    <row r="4176" spans="16:23">
      <c r="P4176" s="1"/>
      <c r="Q4176" s="1"/>
      <c r="R4176" s="1"/>
      <c r="W4176" s="2"/>
    </row>
    <row r="4177" spans="16:23">
      <c r="P4177" s="1"/>
      <c r="Q4177" s="1"/>
      <c r="R4177" s="1"/>
      <c r="W4177" s="2"/>
    </row>
    <row r="4178" spans="16:23">
      <c r="P4178" s="1"/>
      <c r="Q4178" s="1"/>
      <c r="R4178" s="1"/>
      <c r="W4178" s="2"/>
    </row>
    <row r="4179" spans="16:23">
      <c r="P4179" s="1"/>
      <c r="Q4179" s="1"/>
      <c r="R4179" s="1"/>
      <c r="W4179" s="2"/>
    </row>
    <row r="4180" spans="16:23">
      <c r="P4180" s="1"/>
      <c r="Q4180" s="1"/>
      <c r="R4180" s="1"/>
      <c r="W4180" s="2"/>
    </row>
    <row r="4181" spans="16:23">
      <c r="P4181" s="1"/>
      <c r="Q4181" s="1"/>
      <c r="R4181" s="1"/>
      <c r="W4181" s="2"/>
    </row>
    <row r="4182" spans="16:23">
      <c r="P4182" s="1"/>
      <c r="Q4182" s="1"/>
      <c r="R4182" s="1"/>
      <c r="W4182" s="2"/>
    </row>
    <row r="4183" spans="16:23">
      <c r="P4183" s="1"/>
      <c r="Q4183" s="1"/>
      <c r="R4183" s="1"/>
      <c r="W4183" s="2"/>
    </row>
    <row r="4184" spans="16:23">
      <c r="P4184" s="1"/>
      <c r="Q4184" s="1"/>
      <c r="R4184" s="1"/>
      <c r="W4184" s="2"/>
    </row>
    <row r="4185" spans="16:23">
      <c r="P4185" s="1"/>
      <c r="Q4185" s="1"/>
      <c r="R4185" s="1"/>
      <c r="W4185" s="2"/>
    </row>
    <row r="4186" spans="16:23">
      <c r="P4186" s="1"/>
      <c r="Q4186" s="1"/>
      <c r="R4186" s="1"/>
      <c r="W4186" s="2"/>
    </row>
    <row r="4187" spans="16:23">
      <c r="P4187" s="1"/>
      <c r="Q4187" s="1"/>
      <c r="R4187" s="1"/>
      <c r="W4187" s="2"/>
    </row>
    <row r="4188" spans="16:23">
      <c r="P4188" s="1"/>
      <c r="Q4188" s="1"/>
      <c r="R4188" s="1"/>
      <c r="W4188" s="2"/>
    </row>
    <row r="4189" spans="16:23">
      <c r="P4189" s="1"/>
      <c r="Q4189" s="1"/>
      <c r="R4189" s="1"/>
      <c r="W4189" s="2"/>
    </row>
    <row r="4190" spans="16:23">
      <c r="P4190" s="1"/>
      <c r="Q4190" s="1"/>
      <c r="R4190" s="1"/>
      <c r="W4190" s="2"/>
    </row>
    <row r="4191" spans="16:23">
      <c r="P4191" s="1"/>
      <c r="Q4191" s="1"/>
      <c r="R4191" s="1"/>
      <c r="W4191" s="2"/>
    </row>
    <row r="4192" spans="16:23">
      <c r="P4192" s="1"/>
      <c r="Q4192" s="1"/>
      <c r="R4192" s="1"/>
      <c r="W4192" s="2"/>
    </row>
    <row r="4193" spans="16:23">
      <c r="P4193" s="1"/>
      <c r="Q4193" s="1"/>
      <c r="R4193" s="1"/>
      <c r="W4193" s="2"/>
    </row>
    <row r="4194" spans="16:23">
      <c r="P4194" s="1"/>
      <c r="Q4194" s="1"/>
      <c r="R4194" s="1"/>
      <c r="W4194" s="2"/>
    </row>
    <row r="4195" spans="16:23">
      <c r="P4195" s="1"/>
      <c r="Q4195" s="1"/>
      <c r="R4195" s="1"/>
      <c r="W4195" s="2"/>
    </row>
    <row r="4196" spans="16:23">
      <c r="P4196" s="1"/>
      <c r="Q4196" s="1"/>
      <c r="R4196" s="1"/>
      <c r="W4196" s="2"/>
    </row>
    <row r="4197" spans="16:23">
      <c r="P4197" s="1"/>
      <c r="Q4197" s="1"/>
      <c r="R4197" s="1"/>
      <c r="W4197" s="2"/>
    </row>
    <row r="4198" spans="16:23">
      <c r="P4198" s="1"/>
      <c r="Q4198" s="1"/>
      <c r="R4198" s="1"/>
      <c r="W4198" s="2"/>
    </row>
    <row r="4199" spans="16:23">
      <c r="P4199" s="1"/>
      <c r="Q4199" s="1"/>
      <c r="R4199" s="1"/>
      <c r="W4199" s="2"/>
    </row>
    <row r="4200" spans="16:23">
      <c r="P4200" s="1"/>
      <c r="Q4200" s="1"/>
      <c r="R4200" s="1"/>
      <c r="W4200" s="2"/>
    </row>
    <row r="4201" spans="16:23">
      <c r="P4201" s="1"/>
      <c r="Q4201" s="1"/>
      <c r="R4201" s="1"/>
      <c r="W4201" s="2"/>
    </row>
    <row r="4202" spans="16:23">
      <c r="P4202" s="1"/>
      <c r="Q4202" s="1"/>
      <c r="R4202" s="1"/>
      <c r="W4202" s="2"/>
    </row>
    <row r="4203" spans="16:23">
      <c r="P4203" s="1"/>
      <c r="Q4203" s="1"/>
      <c r="R4203" s="1"/>
      <c r="W4203" s="2"/>
    </row>
    <row r="4204" spans="16:23">
      <c r="P4204" s="1"/>
      <c r="Q4204" s="1"/>
      <c r="R4204" s="1"/>
      <c r="W4204" s="2"/>
    </row>
    <row r="4205" spans="16:23">
      <c r="P4205" s="1"/>
      <c r="Q4205" s="1"/>
      <c r="R4205" s="1"/>
      <c r="W4205" s="2"/>
    </row>
    <row r="4206" spans="16:23">
      <c r="P4206" s="1"/>
      <c r="Q4206" s="1"/>
      <c r="R4206" s="1"/>
      <c r="W4206" s="2"/>
    </row>
    <row r="4207" spans="16:23">
      <c r="P4207" s="1"/>
      <c r="Q4207" s="1"/>
      <c r="R4207" s="1"/>
      <c r="W4207" s="2"/>
    </row>
    <row r="4208" spans="16:23">
      <c r="P4208" s="1"/>
      <c r="Q4208" s="1"/>
      <c r="R4208" s="1"/>
      <c r="W4208" s="2"/>
    </row>
    <row r="4209" spans="16:23">
      <c r="P4209" s="1"/>
      <c r="Q4209" s="1"/>
      <c r="R4209" s="1"/>
      <c r="W4209" s="2"/>
    </row>
    <row r="4210" spans="16:23">
      <c r="P4210" s="1"/>
      <c r="Q4210" s="1"/>
      <c r="R4210" s="1"/>
      <c r="W4210" s="2"/>
    </row>
    <row r="4211" spans="16:23">
      <c r="P4211" s="1"/>
      <c r="Q4211" s="1"/>
      <c r="R4211" s="1"/>
      <c r="W4211" s="2"/>
    </row>
    <row r="4212" spans="16:23">
      <c r="P4212" s="1"/>
      <c r="Q4212" s="1"/>
      <c r="R4212" s="1"/>
      <c r="W4212" s="2"/>
    </row>
    <row r="4213" spans="16:23">
      <c r="P4213" s="1"/>
      <c r="Q4213" s="1"/>
      <c r="R4213" s="1"/>
      <c r="W4213" s="2"/>
    </row>
    <row r="4214" spans="16:23">
      <c r="P4214" s="1"/>
      <c r="Q4214" s="1"/>
      <c r="R4214" s="1"/>
      <c r="W4214" s="2"/>
    </row>
    <row r="4215" spans="16:23">
      <c r="P4215" s="1"/>
      <c r="Q4215" s="1"/>
      <c r="R4215" s="1"/>
      <c r="W4215" s="2"/>
    </row>
    <row r="4216" spans="16:23">
      <c r="P4216" s="1"/>
      <c r="Q4216" s="1"/>
      <c r="R4216" s="1"/>
      <c r="W4216" s="2"/>
    </row>
    <row r="4217" spans="16:23">
      <c r="P4217" s="1"/>
      <c r="Q4217" s="1"/>
      <c r="R4217" s="1"/>
      <c r="W4217" s="2"/>
    </row>
    <row r="4218" spans="16:23">
      <c r="P4218" s="1"/>
      <c r="Q4218" s="1"/>
      <c r="R4218" s="1"/>
      <c r="W4218" s="2"/>
    </row>
    <row r="4219" spans="16:23">
      <c r="P4219" s="1"/>
      <c r="Q4219" s="1"/>
      <c r="R4219" s="1"/>
      <c r="W4219" s="2"/>
    </row>
    <row r="4220" spans="16:23">
      <c r="P4220" s="1"/>
      <c r="Q4220" s="1"/>
      <c r="R4220" s="1"/>
      <c r="W4220" s="2"/>
    </row>
    <row r="4221" spans="16:23">
      <c r="P4221" s="1"/>
      <c r="Q4221" s="1"/>
      <c r="R4221" s="1"/>
      <c r="W4221" s="2"/>
    </row>
    <row r="4222" spans="16:23">
      <c r="P4222" s="1"/>
      <c r="Q4222" s="1"/>
      <c r="R4222" s="1"/>
      <c r="W4222" s="2"/>
    </row>
    <row r="4223" spans="16:23">
      <c r="P4223" s="1"/>
      <c r="Q4223" s="1"/>
      <c r="R4223" s="1"/>
      <c r="W4223" s="2"/>
    </row>
    <row r="4224" spans="16:23">
      <c r="P4224" s="1"/>
      <c r="Q4224" s="1"/>
      <c r="R4224" s="1"/>
      <c r="W4224" s="2"/>
    </row>
    <row r="4225" spans="16:23">
      <c r="P4225" s="1"/>
      <c r="Q4225" s="1"/>
      <c r="R4225" s="1"/>
      <c r="W4225" s="2"/>
    </row>
    <row r="4226" spans="16:23">
      <c r="P4226" s="1"/>
      <c r="Q4226" s="1"/>
      <c r="R4226" s="1"/>
      <c r="W4226" s="2"/>
    </row>
    <row r="4227" spans="16:23">
      <c r="P4227" s="1"/>
      <c r="Q4227" s="1"/>
      <c r="R4227" s="1"/>
      <c r="W4227" s="2"/>
    </row>
    <row r="4228" spans="16:23">
      <c r="P4228" s="1"/>
      <c r="Q4228" s="1"/>
      <c r="R4228" s="1"/>
      <c r="W4228" s="2"/>
    </row>
    <row r="4229" spans="16:23">
      <c r="P4229" s="1"/>
      <c r="Q4229" s="1"/>
      <c r="R4229" s="1"/>
      <c r="W4229" s="2"/>
    </row>
    <row r="4230" spans="16:23">
      <c r="P4230" s="1"/>
      <c r="Q4230" s="1"/>
      <c r="R4230" s="1"/>
      <c r="W4230" s="2"/>
    </row>
    <row r="4231" spans="16:23">
      <c r="P4231" s="1"/>
      <c r="Q4231" s="1"/>
      <c r="R4231" s="1"/>
      <c r="W4231" s="2"/>
    </row>
    <row r="4232" spans="16:23">
      <c r="P4232" s="1"/>
      <c r="Q4232" s="1"/>
      <c r="R4232" s="1"/>
      <c r="W4232" s="2"/>
    </row>
    <row r="4233" spans="16:23">
      <c r="P4233" s="1"/>
      <c r="Q4233" s="1"/>
      <c r="R4233" s="1"/>
      <c r="W4233" s="2"/>
    </row>
    <row r="4234" spans="16:23">
      <c r="P4234" s="1"/>
      <c r="Q4234" s="1"/>
      <c r="R4234" s="1"/>
      <c r="W4234" s="2"/>
    </row>
    <row r="4235" spans="16:23">
      <c r="P4235" s="1"/>
      <c r="Q4235" s="1"/>
      <c r="R4235" s="1"/>
      <c r="W4235" s="2"/>
    </row>
    <row r="4236" spans="16:23">
      <c r="P4236" s="1"/>
      <c r="Q4236" s="1"/>
      <c r="R4236" s="1"/>
      <c r="W4236" s="2"/>
    </row>
    <row r="4237" spans="16:23">
      <c r="P4237" s="1"/>
      <c r="Q4237" s="1"/>
      <c r="R4237" s="1"/>
      <c r="W4237" s="2"/>
    </row>
    <row r="4238" spans="16:23">
      <c r="P4238" s="1"/>
      <c r="Q4238" s="1"/>
      <c r="R4238" s="1"/>
      <c r="W4238" s="2"/>
    </row>
    <row r="4239" spans="16:23">
      <c r="P4239" s="1"/>
      <c r="Q4239" s="1"/>
      <c r="R4239" s="1"/>
      <c r="W4239" s="2"/>
    </row>
    <row r="4240" spans="16:23">
      <c r="P4240" s="1"/>
      <c r="Q4240" s="1"/>
      <c r="R4240" s="1"/>
      <c r="W4240" s="2"/>
    </row>
    <row r="4241" spans="16:23">
      <c r="P4241" s="1"/>
      <c r="Q4241" s="1"/>
      <c r="R4241" s="1"/>
      <c r="W4241" s="2"/>
    </row>
    <row r="4242" spans="16:23">
      <c r="P4242" s="1"/>
      <c r="Q4242" s="1"/>
      <c r="R4242" s="1"/>
      <c r="W4242" s="2"/>
    </row>
    <row r="4243" spans="16:23">
      <c r="P4243" s="1"/>
      <c r="Q4243" s="1"/>
      <c r="R4243" s="1"/>
      <c r="W4243" s="2"/>
    </row>
    <row r="4244" spans="16:23">
      <c r="P4244" s="1"/>
      <c r="Q4244" s="1"/>
      <c r="R4244" s="1"/>
      <c r="W4244" s="2"/>
    </row>
    <row r="4245" spans="16:23">
      <c r="P4245" s="1"/>
      <c r="Q4245" s="1"/>
      <c r="R4245" s="1"/>
      <c r="W4245" s="2"/>
    </row>
    <row r="4246" spans="16:23">
      <c r="P4246" s="1"/>
      <c r="Q4246" s="1"/>
      <c r="R4246" s="1"/>
      <c r="W4246" s="2"/>
    </row>
    <row r="4247" spans="16:23">
      <c r="P4247" s="1"/>
      <c r="Q4247" s="1"/>
      <c r="R4247" s="1"/>
      <c r="W4247" s="2"/>
    </row>
    <row r="4248" spans="16:23">
      <c r="P4248" s="1"/>
      <c r="Q4248" s="1"/>
      <c r="R4248" s="1"/>
      <c r="W4248" s="2"/>
    </row>
    <row r="4249" spans="16:23">
      <c r="P4249" s="1"/>
      <c r="Q4249" s="1"/>
      <c r="R4249" s="1"/>
      <c r="W4249" s="2"/>
    </row>
    <row r="4250" spans="16:23">
      <c r="P4250" s="1"/>
      <c r="Q4250" s="1"/>
      <c r="R4250" s="1"/>
      <c r="W4250" s="2"/>
    </row>
    <row r="4251" spans="16:23">
      <c r="P4251" s="1"/>
      <c r="Q4251" s="1"/>
      <c r="R4251" s="1"/>
      <c r="W4251" s="2"/>
    </row>
    <row r="4252" spans="16:23">
      <c r="P4252" s="1"/>
      <c r="Q4252" s="1"/>
      <c r="R4252" s="1"/>
      <c r="W4252" s="2"/>
    </row>
    <row r="4253" spans="16:23">
      <c r="P4253" s="1"/>
      <c r="Q4253" s="1"/>
      <c r="R4253" s="1"/>
      <c r="W4253" s="2"/>
    </row>
    <row r="4254" spans="16:23">
      <c r="P4254" s="1"/>
      <c r="Q4254" s="1"/>
      <c r="R4254" s="1"/>
      <c r="W4254" s="2"/>
    </row>
    <row r="4255" spans="16:23">
      <c r="P4255" s="1"/>
      <c r="Q4255" s="1"/>
      <c r="R4255" s="1"/>
      <c r="W4255" s="2"/>
    </row>
    <row r="4256" spans="16:23">
      <c r="P4256" s="1"/>
      <c r="Q4256" s="1"/>
      <c r="R4256" s="1"/>
      <c r="W4256" s="2"/>
    </row>
    <row r="4257" spans="16:23">
      <c r="P4257" s="1"/>
      <c r="Q4257" s="1"/>
      <c r="R4257" s="1"/>
      <c r="W4257" s="2"/>
    </row>
    <row r="4258" spans="16:23">
      <c r="P4258" s="1"/>
      <c r="Q4258" s="1"/>
      <c r="R4258" s="1"/>
      <c r="W4258" s="2"/>
    </row>
    <row r="4259" spans="16:23">
      <c r="P4259" s="1"/>
      <c r="Q4259" s="1"/>
      <c r="R4259" s="1"/>
      <c r="W4259" s="2"/>
    </row>
    <row r="4260" spans="16:23">
      <c r="P4260" s="1"/>
      <c r="Q4260" s="1"/>
      <c r="R4260" s="1"/>
      <c r="W4260" s="2"/>
    </row>
    <row r="4261" spans="16:23">
      <c r="P4261" s="1"/>
      <c r="Q4261" s="1"/>
      <c r="R4261" s="1"/>
      <c r="W4261" s="2"/>
    </row>
    <row r="4262" spans="16:23">
      <c r="P4262" s="1"/>
      <c r="Q4262" s="1"/>
      <c r="R4262" s="1"/>
      <c r="W4262" s="2"/>
    </row>
    <row r="4263" spans="16:23">
      <c r="P4263" s="1"/>
      <c r="Q4263" s="1"/>
      <c r="R4263" s="1"/>
      <c r="W4263" s="2"/>
    </row>
    <row r="4264" spans="16:23">
      <c r="P4264" s="1"/>
      <c r="Q4264" s="1"/>
      <c r="R4264" s="1"/>
      <c r="W4264" s="2"/>
    </row>
    <row r="4265" spans="16:23">
      <c r="P4265" s="1"/>
      <c r="Q4265" s="1"/>
      <c r="R4265" s="1"/>
      <c r="W4265" s="2"/>
    </row>
    <row r="4266" spans="16:23">
      <c r="P4266" s="1"/>
      <c r="Q4266" s="1"/>
      <c r="R4266" s="1"/>
      <c r="W4266" s="2"/>
    </row>
    <row r="4267" spans="16:23">
      <c r="P4267" s="1"/>
      <c r="Q4267" s="1"/>
      <c r="R4267" s="1"/>
      <c r="W4267" s="2"/>
    </row>
    <row r="4268" spans="16:23">
      <c r="P4268" s="1"/>
      <c r="Q4268" s="1"/>
      <c r="R4268" s="1"/>
      <c r="W4268" s="2"/>
    </row>
    <row r="4269" spans="16:23">
      <c r="P4269" s="1"/>
      <c r="Q4269" s="1"/>
      <c r="R4269" s="1"/>
      <c r="W4269" s="2"/>
    </row>
    <row r="4270" spans="16:23">
      <c r="P4270" s="1"/>
      <c r="Q4270" s="1"/>
      <c r="R4270" s="1"/>
      <c r="W4270" s="2"/>
    </row>
    <row r="4271" spans="16:23">
      <c r="P4271" s="1"/>
      <c r="Q4271" s="1"/>
      <c r="R4271" s="1"/>
      <c r="W4271" s="2"/>
    </row>
    <row r="4272" spans="16:23">
      <c r="P4272" s="1"/>
      <c r="Q4272" s="1"/>
      <c r="R4272" s="1"/>
      <c r="W4272" s="2"/>
    </row>
    <row r="4273" spans="16:23">
      <c r="P4273" s="1"/>
      <c r="Q4273" s="1"/>
      <c r="R4273" s="1"/>
      <c r="W4273" s="2"/>
    </row>
    <row r="4274" spans="16:23">
      <c r="P4274" s="1"/>
      <c r="Q4274" s="1"/>
      <c r="R4274" s="1"/>
      <c r="W4274" s="2"/>
    </row>
    <row r="4275" spans="16:23">
      <c r="P4275" s="1"/>
      <c r="Q4275" s="1"/>
      <c r="R4275" s="1"/>
      <c r="W4275" s="2"/>
    </row>
    <row r="4276" spans="16:23">
      <c r="P4276" s="1"/>
      <c r="Q4276" s="1"/>
      <c r="R4276" s="1"/>
      <c r="W4276" s="2"/>
    </row>
    <row r="4277" spans="16:23">
      <c r="P4277" s="1"/>
      <c r="Q4277" s="1"/>
      <c r="R4277" s="1"/>
      <c r="W4277" s="2"/>
    </row>
    <row r="4278" spans="16:23">
      <c r="P4278" s="1"/>
      <c r="Q4278" s="1"/>
      <c r="R4278" s="1"/>
      <c r="W4278" s="2"/>
    </row>
    <row r="4279" spans="16:23">
      <c r="P4279" s="1"/>
      <c r="Q4279" s="1"/>
      <c r="R4279" s="1"/>
      <c r="W4279" s="2"/>
    </row>
    <row r="4280" spans="16:23">
      <c r="P4280" s="1"/>
      <c r="Q4280" s="1"/>
      <c r="R4280" s="1"/>
      <c r="W4280" s="2"/>
    </row>
    <row r="4281" spans="16:23">
      <c r="P4281" s="1"/>
      <c r="Q4281" s="1"/>
      <c r="R4281" s="1"/>
      <c r="W4281" s="2"/>
    </row>
    <row r="4282" spans="16:23">
      <c r="P4282" s="1"/>
      <c r="Q4282" s="1"/>
      <c r="R4282" s="1"/>
      <c r="W4282" s="2"/>
    </row>
    <row r="4283" spans="16:23">
      <c r="P4283" s="1"/>
      <c r="Q4283" s="1"/>
      <c r="R4283" s="1"/>
      <c r="W4283" s="2"/>
    </row>
    <row r="4284" spans="16:23">
      <c r="P4284" s="1"/>
      <c r="Q4284" s="1"/>
      <c r="R4284" s="1"/>
      <c r="W4284" s="2"/>
    </row>
    <row r="4285" spans="16:23">
      <c r="P4285" s="1"/>
      <c r="Q4285" s="1"/>
      <c r="R4285" s="1"/>
      <c r="W4285" s="2"/>
    </row>
    <row r="4286" spans="16:23">
      <c r="P4286" s="1"/>
      <c r="Q4286" s="1"/>
      <c r="R4286" s="1"/>
      <c r="W4286" s="2"/>
    </row>
    <row r="4287" spans="16:23">
      <c r="P4287" s="1"/>
      <c r="Q4287" s="1"/>
      <c r="R4287" s="1"/>
      <c r="W4287" s="2"/>
    </row>
    <row r="4288" spans="16:23">
      <c r="P4288" s="1"/>
      <c r="Q4288" s="1"/>
      <c r="R4288" s="1"/>
      <c r="W4288" s="2"/>
    </row>
    <row r="4289" spans="16:23">
      <c r="P4289" s="1"/>
      <c r="Q4289" s="1"/>
      <c r="R4289" s="1"/>
      <c r="W4289" s="2"/>
    </row>
    <row r="4290" spans="16:23">
      <c r="P4290" s="1"/>
      <c r="Q4290" s="1"/>
      <c r="R4290" s="1"/>
      <c r="W4290" s="2"/>
    </row>
    <row r="4291" spans="16:23">
      <c r="P4291" s="1"/>
      <c r="Q4291" s="1"/>
      <c r="R4291" s="1"/>
      <c r="W4291" s="2"/>
    </row>
    <row r="4292" spans="16:23">
      <c r="P4292" s="1"/>
      <c r="Q4292" s="1"/>
      <c r="R4292" s="1"/>
      <c r="W4292" s="2"/>
    </row>
    <row r="4293" spans="16:23">
      <c r="P4293" s="1"/>
      <c r="Q4293" s="1"/>
      <c r="R4293" s="1"/>
      <c r="W4293" s="2"/>
    </row>
    <row r="4294" spans="16:23">
      <c r="P4294" s="1"/>
      <c r="Q4294" s="1"/>
      <c r="R4294" s="1"/>
      <c r="W4294" s="2"/>
    </row>
    <row r="4295" spans="16:23">
      <c r="P4295" s="1"/>
      <c r="Q4295" s="1"/>
      <c r="R4295" s="1"/>
      <c r="W4295" s="2"/>
    </row>
    <row r="4296" spans="16:23">
      <c r="P4296" s="1"/>
      <c r="Q4296" s="1"/>
      <c r="R4296" s="1"/>
      <c r="W4296" s="2"/>
    </row>
    <row r="4297" spans="16:23">
      <c r="P4297" s="1"/>
      <c r="Q4297" s="1"/>
      <c r="R4297" s="1"/>
      <c r="W4297" s="2"/>
    </row>
    <row r="4298" spans="16:23">
      <c r="P4298" s="1"/>
      <c r="Q4298" s="1"/>
      <c r="R4298" s="1"/>
      <c r="W4298" s="2"/>
    </row>
    <row r="4299" spans="16:23">
      <c r="P4299" s="1"/>
      <c r="Q4299" s="1"/>
      <c r="R4299" s="1"/>
      <c r="W4299" s="2"/>
    </row>
    <row r="4300" spans="16:23">
      <c r="P4300" s="1"/>
      <c r="Q4300" s="1"/>
      <c r="R4300" s="1"/>
      <c r="W4300" s="2"/>
    </row>
    <row r="4301" spans="16:23">
      <c r="P4301" s="1"/>
      <c r="Q4301" s="1"/>
      <c r="R4301" s="1"/>
      <c r="W4301" s="2"/>
    </row>
    <row r="4302" spans="16:23">
      <c r="P4302" s="1"/>
      <c r="Q4302" s="1"/>
      <c r="R4302" s="1"/>
      <c r="W4302" s="2"/>
    </row>
    <row r="4303" spans="16:23">
      <c r="P4303" s="1"/>
      <c r="Q4303" s="1"/>
      <c r="R4303" s="1"/>
      <c r="W4303" s="2"/>
    </row>
    <row r="4304" spans="16:23">
      <c r="P4304" s="1"/>
      <c r="Q4304" s="1"/>
      <c r="R4304" s="1"/>
      <c r="W4304" s="2"/>
    </row>
    <row r="4305" spans="16:23">
      <c r="P4305" s="1"/>
      <c r="Q4305" s="1"/>
      <c r="R4305" s="1"/>
      <c r="W4305" s="2"/>
    </row>
    <row r="4306" spans="16:23">
      <c r="P4306" s="1"/>
      <c r="Q4306" s="1"/>
      <c r="R4306" s="1"/>
      <c r="W4306" s="2"/>
    </row>
    <row r="4307" spans="16:23">
      <c r="P4307" s="1"/>
      <c r="Q4307" s="1"/>
      <c r="R4307" s="1"/>
      <c r="W4307" s="2"/>
    </row>
    <row r="4308" spans="16:23">
      <c r="P4308" s="1"/>
      <c r="Q4308" s="1"/>
      <c r="R4308" s="1"/>
      <c r="W4308" s="2"/>
    </row>
    <row r="4309" spans="16:23">
      <c r="P4309" s="1"/>
      <c r="Q4309" s="1"/>
      <c r="R4309" s="1"/>
      <c r="W4309" s="2"/>
    </row>
    <row r="4310" spans="16:23">
      <c r="P4310" s="1"/>
      <c r="Q4310" s="1"/>
      <c r="R4310" s="1"/>
      <c r="W4310" s="2"/>
    </row>
    <row r="4311" spans="16:23">
      <c r="P4311" s="1"/>
      <c r="Q4311" s="1"/>
      <c r="R4311" s="1"/>
      <c r="W4311" s="2"/>
    </row>
    <row r="4312" spans="16:23">
      <c r="P4312" s="1"/>
      <c r="Q4312" s="1"/>
      <c r="R4312" s="1"/>
      <c r="W4312" s="2"/>
    </row>
    <row r="4313" spans="16:23">
      <c r="P4313" s="1"/>
      <c r="Q4313" s="1"/>
      <c r="R4313" s="1"/>
      <c r="W4313" s="2"/>
    </row>
    <row r="4314" spans="16:23">
      <c r="P4314" s="1"/>
      <c r="Q4314" s="1"/>
      <c r="R4314" s="1"/>
      <c r="W4314" s="2"/>
    </row>
    <row r="4315" spans="16:23">
      <c r="P4315" s="1"/>
      <c r="Q4315" s="1"/>
      <c r="R4315" s="1"/>
      <c r="W4315" s="2"/>
    </row>
    <row r="4316" spans="16:23">
      <c r="P4316" s="1"/>
      <c r="Q4316" s="1"/>
      <c r="R4316" s="1"/>
      <c r="W4316" s="2"/>
    </row>
    <row r="4317" spans="16:23">
      <c r="P4317" s="1"/>
      <c r="Q4317" s="1"/>
      <c r="R4317" s="1"/>
      <c r="W4317" s="2"/>
    </row>
    <row r="4318" spans="16:23">
      <c r="P4318" s="1"/>
      <c r="Q4318" s="1"/>
      <c r="R4318" s="1"/>
      <c r="W4318" s="2"/>
    </row>
    <row r="4319" spans="16:23">
      <c r="P4319" s="1"/>
      <c r="Q4319" s="1"/>
      <c r="R4319" s="1"/>
      <c r="W4319" s="2"/>
    </row>
    <row r="4320" spans="16:23">
      <c r="P4320" s="1"/>
      <c r="Q4320" s="1"/>
      <c r="R4320" s="1"/>
      <c r="W4320" s="2"/>
    </row>
    <row r="4321" spans="16:23">
      <c r="P4321" s="1"/>
      <c r="Q4321" s="1"/>
      <c r="R4321" s="1"/>
      <c r="W4321" s="2"/>
    </row>
    <row r="4322" spans="16:23">
      <c r="P4322" s="1"/>
      <c r="Q4322" s="1"/>
      <c r="R4322" s="1"/>
      <c r="W4322" s="2"/>
    </row>
    <row r="4323" spans="16:23">
      <c r="P4323" s="1"/>
      <c r="Q4323" s="1"/>
      <c r="R4323" s="1"/>
      <c r="W4323" s="2"/>
    </row>
    <row r="4324" spans="16:23">
      <c r="P4324" s="1"/>
      <c r="Q4324" s="1"/>
      <c r="R4324" s="1"/>
      <c r="W4324" s="2"/>
    </row>
    <row r="4325" spans="16:23">
      <c r="P4325" s="1"/>
      <c r="Q4325" s="1"/>
      <c r="R4325" s="1"/>
      <c r="W4325" s="2"/>
    </row>
    <row r="4326" spans="16:23">
      <c r="P4326" s="1"/>
      <c r="Q4326" s="1"/>
      <c r="R4326" s="1"/>
      <c r="W4326" s="2"/>
    </row>
    <row r="4327" spans="16:23">
      <c r="P4327" s="1"/>
      <c r="Q4327" s="1"/>
      <c r="R4327" s="1"/>
      <c r="W4327" s="2"/>
    </row>
    <row r="4328" spans="16:23">
      <c r="P4328" s="1"/>
      <c r="Q4328" s="1"/>
      <c r="R4328" s="1"/>
      <c r="W4328" s="2"/>
    </row>
    <row r="4329" spans="16:23">
      <c r="P4329" s="1"/>
      <c r="Q4329" s="1"/>
      <c r="R4329" s="1"/>
      <c r="W4329" s="2"/>
    </row>
    <row r="4330" spans="16:23">
      <c r="P4330" s="1"/>
      <c r="Q4330" s="1"/>
      <c r="R4330" s="1"/>
      <c r="W4330" s="2"/>
    </row>
    <row r="4331" spans="16:23">
      <c r="P4331" s="1"/>
      <c r="Q4331" s="1"/>
      <c r="R4331" s="1"/>
      <c r="W4331" s="2"/>
    </row>
    <row r="4332" spans="16:23">
      <c r="P4332" s="1"/>
      <c r="Q4332" s="1"/>
      <c r="R4332" s="1"/>
      <c r="W4332" s="2"/>
    </row>
    <row r="4333" spans="16:23">
      <c r="P4333" s="1"/>
      <c r="Q4333" s="1"/>
      <c r="R4333" s="1"/>
      <c r="W4333" s="2"/>
    </row>
    <row r="4334" spans="16:23">
      <c r="P4334" s="1"/>
      <c r="Q4334" s="1"/>
      <c r="R4334" s="1"/>
      <c r="W4334" s="2"/>
    </row>
    <row r="4335" spans="16:23">
      <c r="P4335" s="1"/>
      <c r="Q4335" s="1"/>
      <c r="R4335" s="1"/>
      <c r="W4335" s="2"/>
    </row>
    <row r="4336" spans="16:23">
      <c r="P4336" s="1"/>
      <c r="Q4336" s="1"/>
      <c r="R4336" s="1"/>
      <c r="W4336" s="2"/>
    </row>
    <row r="4337" spans="16:23">
      <c r="P4337" s="1"/>
      <c r="Q4337" s="1"/>
      <c r="R4337" s="1"/>
      <c r="W4337" s="2"/>
    </row>
    <row r="4338" spans="16:23">
      <c r="P4338" s="1"/>
      <c r="Q4338" s="1"/>
      <c r="R4338" s="1"/>
      <c r="W4338" s="2"/>
    </row>
    <row r="4339" spans="16:23">
      <c r="P4339" s="1"/>
      <c r="Q4339" s="1"/>
      <c r="R4339" s="1"/>
      <c r="W4339" s="2"/>
    </row>
    <row r="4340" spans="16:23">
      <c r="P4340" s="1"/>
      <c r="Q4340" s="1"/>
      <c r="R4340" s="1"/>
      <c r="W4340" s="2"/>
    </row>
    <row r="4341" spans="16:23">
      <c r="P4341" s="1"/>
      <c r="Q4341" s="1"/>
      <c r="R4341" s="1"/>
      <c r="W4341" s="2"/>
    </row>
    <row r="4342" spans="16:23">
      <c r="P4342" s="1"/>
      <c r="Q4342" s="1"/>
      <c r="R4342" s="1"/>
      <c r="W4342" s="2"/>
    </row>
    <row r="4343" spans="16:23">
      <c r="P4343" s="1"/>
      <c r="Q4343" s="1"/>
      <c r="R4343" s="1"/>
      <c r="W4343" s="2"/>
    </row>
    <row r="4344" spans="16:23">
      <c r="P4344" s="1"/>
      <c r="Q4344" s="1"/>
      <c r="R4344" s="1"/>
      <c r="W4344" s="2"/>
    </row>
    <row r="4345" spans="16:23">
      <c r="P4345" s="1"/>
      <c r="Q4345" s="1"/>
      <c r="R4345" s="1"/>
      <c r="W4345" s="2"/>
    </row>
    <row r="4346" spans="16:23">
      <c r="P4346" s="1"/>
      <c r="Q4346" s="1"/>
      <c r="R4346" s="1"/>
      <c r="W4346" s="2"/>
    </row>
    <row r="4347" spans="16:23">
      <c r="P4347" s="1"/>
      <c r="Q4347" s="1"/>
      <c r="R4347" s="1"/>
      <c r="W4347" s="2"/>
    </row>
    <row r="4348" spans="16:23">
      <c r="P4348" s="1"/>
      <c r="Q4348" s="1"/>
      <c r="R4348" s="1"/>
      <c r="W4348" s="2"/>
    </row>
    <row r="4349" spans="16:23">
      <c r="P4349" s="1"/>
      <c r="Q4349" s="1"/>
      <c r="R4349" s="1"/>
      <c r="W4349" s="2"/>
    </row>
    <row r="4350" spans="16:23">
      <c r="P4350" s="1"/>
      <c r="Q4350" s="1"/>
      <c r="R4350" s="1"/>
      <c r="W4350" s="2"/>
    </row>
    <row r="4351" spans="16:23">
      <c r="P4351" s="1"/>
      <c r="Q4351" s="1"/>
      <c r="R4351" s="1"/>
      <c r="W4351" s="2"/>
    </row>
    <row r="4352" spans="16:23">
      <c r="P4352" s="1"/>
      <c r="Q4352" s="1"/>
      <c r="R4352" s="1"/>
      <c r="W4352" s="2"/>
    </row>
    <row r="4353" spans="16:23">
      <c r="P4353" s="1"/>
      <c r="Q4353" s="1"/>
      <c r="R4353" s="1"/>
      <c r="W4353" s="2"/>
    </row>
    <row r="4354" spans="16:23">
      <c r="P4354" s="1"/>
      <c r="Q4354" s="1"/>
      <c r="R4354" s="1"/>
      <c r="W4354" s="2"/>
    </row>
    <row r="4355" spans="16:23">
      <c r="P4355" s="1"/>
      <c r="Q4355" s="1"/>
      <c r="R4355" s="1"/>
      <c r="W4355" s="2"/>
    </row>
    <row r="4356" spans="16:23">
      <c r="P4356" s="1"/>
      <c r="Q4356" s="1"/>
      <c r="R4356" s="1"/>
      <c r="W4356" s="2"/>
    </row>
    <row r="4357" spans="16:23">
      <c r="P4357" s="1"/>
      <c r="Q4357" s="1"/>
      <c r="R4357" s="1"/>
      <c r="W4357" s="2"/>
    </row>
    <row r="4358" spans="16:23">
      <c r="P4358" s="1"/>
      <c r="Q4358" s="1"/>
      <c r="R4358" s="1"/>
      <c r="W4358" s="2"/>
    </row>
    <row r="4359" spans="16:23">
      <c r="P4359" s="1"/>
      <c r="Q4359" s="1"/>
      <c r="R4359" s="1"/>
      <c r="W4359" s="2"/>
    </row>
    <row r="4360" spans="16:23">
      <c r="P4360" s="1"/>
      <c r="Q4360" s="1"/>
      <c r="R4360" s="1"/>
      <c r="W4360" s="2"/>
    </row>
    <row r="4361" spans="16:23">
      <c r="P4361" s="1"/>
      <c r="Q4361" s="1"/>
      <c r="R4361" s="1"/>
      <c r="W4361" s="2"/>
    </row>
    <row r="4362" spans="16:23">
      <c r="P4362" s="1"/>
      <c r="Q4362" s="1"/>
      <c r="R4362" s="1"/>
      <c r="W4362" s="2"/>
    </row>
    <row r="4363" spans="16:23">
      <c r="P4363" s="1"/>
      <c r="Q4363" s="1"/>
      <c r="R4363" s="1"/>
      <c r="W4363" s="2"/>
    </row>
    <row r="4364" spans="16:23">
      <c r="P4364" s="1"/>
      <c r="Q4364" s="1"/>
      <c r="R4364" s="1"/>
      <c r="W4364" s="2"/>
    </row>
    <row r="4365" spans="16:23">
      <c r="P4365" s="1"/>
      <c r="Q4365" s="1"/>
      <c r="R4365" s="1"/>
      <c r="W4365" s="2"/>
    </row>
    <row r="4366" spans="16:23">
      <c r="P4366" s="1"/>
      <c r="Q4366" s="1"/>
      <c r="R4366" s="1"/>
      <c r="W4366" s="2"/>
    </row>
    <row r="4367" spans="16:23">
      <c r="P4367" s="1"/>
      <c r="Q4367" s="1"/>
      <c r="R4367" s="1"/>
      <c r="W4367" s="2"/>
    </row>
    <row r="4368" spans="16:23">
      <c r="P4368" s="1"/>
      <c r="Q4368" s="1"/>
      <c r="R4368" s="1"/>
      <c r="W4368" s="2"/>
    </row>
    <row r="4369" spans="16:23">
      <c r="P4369" s="1"/>
      <c r="Q4369" s="1"/>
      <c r="R4369" s="1"/>
      <c r="W4369" s="2"/>
    </row>
    <row r="4370" spans="16:23">
      <c r="P4370" s="1"/>
      <c r="Q4370" s="1"/>
      <c r="R4370" s="1"/>
      <c r="W4370" s="2"/>
    </row>
    <row r="4371" spans="16:23">
      <c r="P4371" s="1"/>
      <c r="Q4371" s="1"/>
      <c r="R4371" s="1"/>
      <c r="W4371" s="2"/>
    </row>
    <row r="4372" spans="16:23">
      <c r="P4372" s="1"/>
      <c r="Q4372" s="1"/>
      <c r="R4372" s="1"/>
      <c r="W4372" s="2"/>
    </row>
    <row r="4373" spans="16:23">
      <c r="P4373" s="1"/>
      <c r="Q4373" s="1"/>
      <c r="R4373" s="1"/>
      <c r="W4373" s="2"/>
    </row>
    <row r="4374" spans="16:23">
      <c r="P4374" s="1"/>
      <c r="Q4374" s="1"/>
      <c r="R4374" s="1"/>
      <c r="W4374" s="2"/>
    </row>
    <row r="4375" spans="16:23">
      <c r="P4375" s="1"/>
      <c r="Q4375" s="1"/>
      <c r="R4375" s="1"/>
      <c r="W4375" s="2"/>
    </row>
    <row r="4376" spans="16:23">
      <c r="P4376" s="1"/>
      <c r="Q4376" s="1"/>
      <c r="R4376" s="1"/>
      <c r="W4376" s="2"/>
    </row>
    <row r="4377" spans="16:23">
      <c r="P4377" s="1"/>
      <c r="Q4377" s="1"/>
      <c r="R4377" s="1"/>
      <c r="W4377" s="2"/>
    </row>
    <row r="4378" spans="16:23">
      <c r="P4378" s="1"/>
      <c r="Q4378" s="1"/>
      <c r="R4378" s="1"/>
      <c r="W4378" s="2"/>
    </row>
    <row r="4379" spans="16:23">
      <c r="P4379" s="1"/>
      <c r="Q4379" s="1"/>
      <c r="R4379" s="1"/>
      <c r="W4379" s="2"/>
    </row>
    <row r="4380" spans="16:23">
      <c r="P4380" s="1"/>
      <c r="Q4380" s="1"/>
      <c r="R4380" s="1"/>
      <c r="W4380" s="2"/>
    </row>
    <row r="4381" spans="16:23">
      <c r="P4381" s="1"/>
      <c r="Q4381" s="1"/>
      <c r="R4381" s="1"/>
      <c r="W4381" s="2"/>
    </row>
    <row r="4382" spans="16:23">
      <c r="P4382" s="1"/>
      <c r="Q4382" s="1"/>
      <c r="R4382" s="1"/>
      <c r="W4382" s="2"/>
    </row>
    <row r="4383" spans="16:23">
      <c r="P4383" s="1"/>
      <c r="Q4383" s="1"/>
      <c r="R4383" s="1"/>
      <c r="W4383" s="2"/>
    </row>
    <row r="4384" spans="16:23">
      <c r="P4384" s="1"/>
      <c r="Q4384" s="1"/>
      <c r="R4384" s="1"/>
      <c r="W4384" s="2"/>
    </row>
    <row r="4385" spans="16:23">
      <c r="P4385" s="1"/>
      <c r="Q4385" s="1"/>
      <c r="R4385" s="1"/>
      <c r="W4385" s="2"/>
    </row>
    <row r="4386" spans="16:23">
      <c r="P4386" s="1"/>
      <c r="Q4386" s="1"/>
      <c r="R4386" s="1"/>
      <c r="W4386" s="2"/>
    </row>
    <row r="4387" spans="16:23">
      <c r="P4387" s="1"/>
      <c r="Q4387" s="1"/>
      <c r="R4387" s="1"/>
      <c r="W4387" s="2"/>
    </row>
    <row r="4388" spans="16:23">
      <c r="P4388" s="1"/>
      <c r="Q4388" s="1"/>
      <c r="R4388" s="1"/>
      <c r="W4388" s="2"/>
    </row>
    <row r="4389" spans="16:23">
      <c r="P4389" s="1"/>
      <c r="Q4389" s="1"/>
      <c r="R4389" s="1"/>
      <c r="W4389" s="2"/>
    </row>
    <row r="4390" spans="16:23">
      <c r="P4390" s="1"/>
      <c r="Q4390" s="1"/>
      <c r="R4390" s="1"/>
      <c r="W4390" s="2"/>
    </row>
    <row r="4391" spans="16:23">
      <c r="P4391" s="1"/>
      <c r="Q4391" s="1"/>
      <c r="R4391" s="1"/>
      <c r="W4391" s="2"/>
    </row>
    <row r="4392" spans="16:23">
      <c r="P4392" s="1"/>
      <c r="Q4392" s="1"/>
      <c r="R4392" s="1"/>
      <c r="W4392" s="2"/>
    </row>
    <row r="4393" spans="16:23">
      <c r="P4393" s="1"/>
      <c r="Q4393" s="1"/>
      <c r="R4393" s="1"/>
      <c r="W4393" s="2"/>
    </row>
    <row r="4394" spans="16:23">
      <c r="P4394" s="1"/>
      <c r="Q4394" s="1"/>
      <c r="R4394" s="1"/>
      <c r="W4394" s="2"/>
    </row>
    <row r="4395" spans="16:23">
      <c r="P4395" s="1"/>
      <c r="Q4395" s="1"/>
      <c r="R4395" s="1"/>
      <c r="W4395" s="2"/>
    </row>
    <row r="4396" spans="16:23">
      <c r="P4396" s="1"/>
      <c r="Q4396" s="1"/>
      <c r="R4396" s="1"/>
      <c r="W4396" s="2"/>
    </row>
    <row r="4397" spans="16:23">
      <c r="P4397" s="1"/>
      <c r="Q4397" s="1"/>
      <c r="R4397" s="1"/>
      <c r="W4397" s="2"/>
    </row>
    <row r="4398" spans="16:23">
      <c r="P4398" s="1"/>
      <c r="Q4398" s="1"/>
      <c r="R4398" s="1"/>
      <c r="W4398" s="2"/>
    </row>
    <row r="4399" spans="16:23">
      <c r="P4399" s="1"/>
      <c r="Q4399" s="1"/>
      <c r="R4399" s="1"/>
      <c r="W4399" s="2"/>
    </row>
    <row r="4400" spans="16:23">
      <c r="P4400" s="1"/>
      <c r="Q4400" s="1"/>
      <c r="R4400" s="1"/>
      <c r="W4400" s="2"/>
    </row>
    <row r="4401" spans="16:23">
      <c r="P4401" s="1"/>
      <c r="Q4401" s="1"/>
      <c r="R4401" s="1"/>
      <c r="W4401" s="2"/>
    </row>
    <row r="4402" spans="16:23">
      <c r="P4402" s="1"/>
      <c r="Q4402" s="1"/>
      <c r="R4402" s="1"/>
      <c r="W4402" s="2"/>
    </row>
    <row r="4403" spans="16:23">
      <c r="P4403" s="1"/>
      <c r="Q4403" s="1"/>
      <c r="R4403" s="1"/>
      <c r="W4403" s="2"/>
    </row>
    <row r="4404" spans="16:23">
      <c r="P4404" s="1"/>
      <c r="Q4404" s="1"/>
      <c r="R4404" s="1"/>
      <c r="W4404" s="2"/>
    </row>
    <row r="4405" spans="16:23">
      <c r="P4405" s="1"/>
      <c r="Q4405" s="1"/>
      <c r="R4405" s="1"/>
      <c r="W4405" s="2"/>
    </row>
    <row r="4406" spans="16:23">
      <c r="P4406" s="1"/>
      <c r="Q4406" s="1"/>
      <c r="R4406" s="1"/>
      <c r="W4406" s="2"/>
    </row>
    <row r="4407" spans="16:23">
      <c r="P4407" s="1"/>
      <c r="Q4407" s="1"/>
      <c r="R4407" s="1"/>
      <c r="W4407" s="2"/>
    </row>
    <row r="4408" spans="16:23">
      <c r="P4408" s="1"/>
      <c r="Q4408" s="1"/>
      <c r="R4408" s="1"/>
      <c r="W4408" s="2"/>
    </row>
    <row r="4409" spans="16:23">
      <c r="P4409" s="1"/>
      <c r="Q4409" s="1"/>
      <c r="R4409" s="1"/>
      <c r="W4409" s="2"/>
    </row>
    <row r="4410" spans="16:23">
      <c r="P4410" s="1"/>
      <c r="Q4410" s="1"/>
      <c r="R4410" s="1"/>
      <c r="W4410" s="2"/>
    </row>
    <row r="4411" spans="16:23">
      <c r="P4411" s="1"/>
      <c r="Q4411" s="1"/>
      <c r="R4411" s="1"/>
      <c r="W4411" s="2"/>
    </row>
    <row r="4412" spans="16:23">
      <c r="P4412" s="1"/>
      <c r="Q4412" s="1"/>
      <c r="R4412" s="1"/>
      <c r="W4412" s="2"/>
    </row>
    <row r="4413" spans="16:23">
      <c r="P4413" s="1"/>
      <c r="Q4413" s="1"/>
      <c r="R4413" s="1"/>
      <c r="W4413" s="2"/>
    </row>
    <row r="4414" spans="16:23">
      <c r="P4414" s="1"/>
      <c r="Q4414" s="1"/>
      <c r="R4414" s="1"/>
      <c r="W4414" s="2"/>
    </row>
    <row r="4415" spans="16:23">
      <c r="P4415" s="1"/>
      <c r="Q4415" s="1"/>
      <c r="R4415" s="1"/>
      <c r="W4415" s="2"/>
    </row>
    <row r="4416" spans="16:23">
      <c r="P4416" s="1"/>
      <c r="Q4416" s="1"/>
      <c r="R4416" s="1"/>
      <c r="W4416" s="2"/>
    </row>
    <row r="4417" spans="16:23">
      <c r="P4417" s="1"/>
      <c r="Q4417" s="1"/>
      <c r="R4417" s="1"/>
      <c r="W4417" s="2"/>
    </row>
    <row r="4418" spans="16:23">
      <c r="P4418" s="1"/>
      <c r="Q4418" s="1"/>
      <c r="R4418" s="1"/>
      <c r="W4418" s="2"/>
    </row>
    <row r="4419" spans="16:23">
      <c r="P4419" s="1"/>
      <c r="Q4419" s="1"/>
      <c r="R4419" s="1"/>
      <c r="W4419" s="2"/>
    </row>
    <row r="4420" spans="16:23">
      <c r="P4420" s="1"/>
      <c r="Q4420" s="1"/>
      <c r="R4420" s="1"/>
      <c r="W4420" s="2"/>
    </row>
    <row r="4421" spans="16:23">
      <c r="P4421" s="1"/>
      <c r="Q4421" s="1"/>
      <c r="R4421" s="1"/>
      <c r="W4421" s="2"/>
    </row>
    <row r="4422" spans="16:23">
      <c r="P4422" s="1"/>
      <c r="Q4422" s="1"/>
      <c r="R4422" s="1"/>
      <c r="W4422" s="2"/>
    </row>
    <row r="4423" spans="16:23">
      <c r="P4423" s="1"/>
      <c r="Q4423" s="1"/>
      <c r="R4423" s="1"/>
      <c r="W4423" s="2"/>
    </row>
    <row r="4424" spans="16:23">
      <c r="P4424" s="1"/>
      <c r="Q4424" s="1"/>
      <c r="R4424" s="1"/>
      <c r="W4424" s="2"/>
    </row>
    <row r="4425" spans="16:23">
      <c r="P4425" s="1"/>
      <c r="Q4425" s="1"/>
      <c r="R4425" s="1"/>
      <c r="W4425" s="2"/>
    </row>
    <row r="4426" spans="16:23">
      <c r="P4426" s="1"/>
      <c r="Q4426" s="1"/>
      <c r="R4426" s="1"/>
      <c r="W4426" s="2"/>
    </row>
    <row r="4427" spans="16:23">
      <c r="P4427" s="1"/>
      <c r="Q4427" s="1"/>
      <c r="R4427" s="1"/>
      <c r="W4427" s="2"/>
    </row>
    <row r="4428" spans="16:23">
      <c r="P4428" s="1"/>
      <c r="Q4428" s="1"/>
      <c r="R4428" s="1"/>
      <c r="W4428" s="2"/>
    </row>
    <row r="4429" spans="16:23">
      <c r="P4429" s="1"/>
      <c r="Q4429" s="1"/>
      <c r="R4429" s="1"/>
      <c r="W4429" s="2"/>
    </row>
    <row r="4430" spans="16:23">
      <c r="P4430" s="1"/>
      <c r="Q4430" s="1"/>
      <c r="R4430" s="1"/>
      <c r="W4430" s="2"/>
    </row>
    <row r="4431" spans="16:23">
      <c r="P4431" s="1"/>
      <c r="Q4431" s="1"/>
      <c r="R4431" s="1"/>
      <c r="W4431" s="2"/>
    </row>
    <row r="4432" spans="16:23">
      <c r="P4432" s="1"/>
      <c r="Q4432" s="1"/>
      <c r="R4432" s="1"/>
      <c r="W4432" s="2"/>
    </row>
    <row r="4433" spans="16:23">
      <c r="P4433" s="1"/>
      <c r="Q4433" s="1"/>
      <c r="R4433" s="1"/>
      <c r="W4433" s="2"/>
    </row>
    <row r="4434" spans="16:23">
      <c r="P4434" s="1"/>
      <c r="Q4434" s="1"/>
      <c r="R4434" s="1"/>
      <c r="W4434" s="2"/>
    </row>
    <row r="4435" spans="16:23">
      <c r="P4435" s="1"/>
      <c r="Q4435" s="1"/>
      <c r="R4435" s="1"/>
      <c r="W4435" s="2"/>
    </row>
    <row r="4436" spans="16:23">
      <c r="P4436" s="1"/>
      <c r="Q4436" s="1"/>
      <c r="R4436" s="1"/>
      <c r="W4436" s="2"/>
    </row>
    <row r="4437" spans="16:23">
      <c r="P4437" s="1"/>
      <c r="Q4437" s="1"/>
      <c r="R4437" s="1"/>
      <c r="W4437" s="2"/>
    </row>
    <row r="4438" spans="16:23">
      <c r="P4438" s="1"/>
      <c r="Q4438" s="1"/>
      <c r="R4438" s="1"/>
      <c r="W4438" s="2"/>
    </row>
    <row r="4439" spans="16:23">
      <c r="P4439" s="1"/>
      <c r="Q4439" s="1"/>
      <c r="R4439" s="1"/>
      <c r="W4439" s="2"/>
    </row>
    <row r="4440" spans="16:23">
      <c r="P4440" s="1"/>
      <c r="Q4440" s="1"/>
      <c r="R4440" s="1"/>
      <c r="W4440" s="2"/>
    </row>
    <row r="4441" spans="16:23">
      <c r="P4441" s="1"/>
      <c r="Q4441" s="1"/>
      <c r="R4441" s="1"/>
      <c r="W4441" s="2"/>
    </row>
    <row r="4442" spans="16:23">
      <c r="P4442" s="1"/>
      <c r="Q4442" s="1"/>
      <c r="R4442" s="1"/>
      <c r="W4442" s="2"/>
    </row>
    <row r="4443" spans="16:23">
      <c r="P4443" s="1"/>
      <c r="Q4443" s="1"/>
      <c r="R4443" s="1"/>
      <c r="W4443" s="2"/>
    </row>
    <row r="4444" spans="16:23">
      <c r="P4444" s="1"/>
      <c r="Q4444" s="1"/>
      <c r="R4444" s="1"/>
      <c r="W4444" s="2"/>
    </row>
    <row r="4445" spans="16:23">
      <c r="P4445" s="1"/>
      <c r="Q4445" s="1"/>
      <c r="R4445" s="1"/>
      <c r="W4445" s="2"/>
    </row>
    <row r="4446" spans="16:23">
      <c r="P4446" s="1"/>
      <c r="Q4446" s="1"/>
      <c r="R4446" s="1"/>
      <c r="W4446" s="2"/>
    </row>
    <row r="4447" spans="16:23">
      <c r="P4447" s="1"/>
      <c r="Q4447" s="1"/>
      <c r="R4447" s="1"/>
      <c r="W4447" s="2"/>
    </row>
    <row r="4448" spans="16:23">
      <c r="P4448" s="1"/>
      <c r="Q4448" s="1"/>
      <c r="R4448" s="1"/>
      <c r="W4448" s="2"/>
    </row>
    <row r="4449" spans="16:23">
      <c r="P4449" s="1"/>
      <c r="Q4449" s="1"/>
      <c r="R4449" s="1"/>
      <c r="W4449" s="2"/>
    </row>
    <row r="4450" spans="16:23">
      <c r="P4450" s="1"/>
      <c r="Q4450" s="1"/>
      <c r="R4450" s="1"/>
      <c r="W4450" s="2"/>
    </row>
    <row r="4451" spans="16:23">
      <c r="P4451" s="1"/>
      <c r="Q4451" s="1"/>
      <c r="R4451" s="1"/>
      <c r="W4451" s="2"/>
    </row>
    <row r="4452" spans="16:23">
      <c r="P4452" s="1"/>
      <c r="Q4452" s="1"/>
      <c r="R4452" s="1"/>
      <c r="W4452" s="2"/>
    </row>
    <row r="4453" spans="16:23">
      <c r="P4453" s="1"/>
      <c r="Q4453" s="1"/>
      <c r="R4453" s="1"/>
      <c r="W4453" s="2"/>
    </row>
    <row r="4454" spans="16:23">
      <c r="P4454" s="1"/>
      <c r="Q4454" s="1"/>
      <c r="R4454" s="1"/>
      <c r="W4454" s="2"/>
    </row>
    <row r="4455" spans="16:23">
      <c r="P4455" s="1"/>
      <c r="Q4455" s="1"/>
      <c r="R4455" s="1"/>
      <c r="W4455" s="2"/>
    </row>
    <row r="4456" spans="16:23">
      <c r="P4456" s="1"/>
      <c r="Q4456" s="1"/>
      <c r="R4456" s="1"/>
      <c r="W4456" s="2"/>
    </row>
    <row r="4457" spans="16:23">
      <c r="P4457" s="1"/>
      <c r="Q4457" s="1"/>
      <c r="R4457" s="1"/>
      <c r="W4457" s="2"/>
    </row>
    <row r="4458" spans="16:23">
      <c r="P4458" s="1"/>
      <c r="Q4458" s="1"/>
      <c r="R4458" s="1"/>
      <c r="W4458" s="2"/>
    </row>
    <row r="4459" spans="16:23">
      <c r="P4459" s="1"/>
      <c r="Q4459" s="1"/>
      <c r="R4459" s="1"/>
      <c r="W4459" s="2"/>
    </row>
    <row r="4460" spans="16:23">
      <c r="P4460" s="1"/>
      <c r="Q4460" s="1"/>
      <c r="R4460" s="1"/>
      <c r="W4460" s="2"/>
    </row>
    <row r="4461" spans="16:23">
      <c r="P4461" s="1"/>
      <c r="Q4461" s="1"/>
      <c r="R4461" s="1"/>
      <c r="W4461" s="2"/>
    </row>
    <row r="4462" spans="16:23">
      <c r="P4462" s="1"/>
      <c r="Q4462" s="1"/>
      <c r="R4462" s="1"/>
      <c r="W4462" s="2"/>
    </row>
    <row r="4463" spans="16:23">
      <c r="P4463" s="1"/>
      <c r="Q4463" s="1"/>
      <c r="R4463" s="1"/>
      <c r="W4463" s="2"/>
    </row>
    <row r="4464" spans="16:23">
      <c r="P4464" s="1"/>
      <c r="Q4464" s="1"/>
      <c r="R4464" s="1"/>
      <c r="W4464" s="2"/>
    </row>
    <row r="4465" spans="16:23">
      <c r="P4465" s="1"/>
      <c r="Q4465" s="1"/>
      <c r="R4465" s="1"/>
      <c r="W4465" s="2"/>
    </row>
    <row r="4466" spans="16:23">
      <c r="P4466" s="1"/>
      <c r="Q4466" s="1"/>
      <c r="R4466" s="1"/>
      <c r="W4466" s="2"/>
    </row>
    <row r="4467" spans="16:23">
      <c r="P4467" s="1"/>
      <c r="Q4467" s="1"/>
      <c r="R4467" s="1"/>
      <c r="W4467" s="2"/>
    </row>
    <row r="4468" spans="16:23">
      <c r="P4468" s="1"/>
      <c r="Q4468" s="1"/>
      <c r="R4468" s="1"/>
      <c r="W4468" s="2"/>
    </row>
    <row r="4469" spans="16:23">
      <c r="P4469" s="1"/>
      <c r="Q4469" s="1"/>
      <c r="R4469" s="1"/>
      <c r="W4469" s="2"/>
    </row>
    <row r="4470" spans="16:23">
      <c r="P4470" s="1"/>
      <c r="Q4470" s="1"/>
      <c r="R4470" s="1"/>
      <c r="W4470" s="2"/>
    </row>
    <row r="4471" spans="16:23">
      <c r="P4471" s="1"/>
      <c r="Q4471" s="1"/>
      <c r="R4471" s="1"/>
      <c r="W4471" s="2"/>
    </row>
    <row r="4472" spans="16:23">
      <c r="P4472" s="1"/>
      <c r="Q4472" s="1"/>
      <c r="R4472" s="1"/>
      <c r="W4472" s="2"/>
    </row>
    <row r="4473" spans="16:23">
      <c r="P4473" s="1"/>
      <c r="Q4473" s="1"/>
      <c r="R4473" s="1"/>
      <c r="W4473" s="2"/>
    </row>
    <row r="4474" spans="16:23">
      <c r="P4474" s="1"/>
      <c r="Q4474" s="1"/>
      <c r="R4474" s="1"/>
      <c r="W4474" s="2"/>
    </row>
    <row r="4475" spans="16:23">
      <c r="P4475" s="1"/>
      <c r="Q4475" s="1"/>
      <c r="R4475" s="1"/>
      <c r="W4475" s="2"/>
    </row>
    <row r="4476" spans="16:23">
      <c r="P4476" s="1"/>
      <c r="Q4476" s="1"/>
      <c r="R4476" s="1"/>
      <c r="W4476" s="2"/>
    </row>
    <row r="4477" spans="16:23">
      <c r="P4477" s="1"/>
      <c r="Q4477" s="1"/>
      <c r="R4477" s="1"/>
      <c r="W4477" s="2"/>
    </row>
    <row r="4478" spans="16:23">
      <c r="P4478" s="1"/>
      <c r="Q4478" s="1"/>
      <c r="R4478" s="1"/>
      <c r="W4478" s="2"/>
    </row>
    <row r="4479" spans="16:23">
      <c r="P4479" s="1"/>
      <c r="Q4479" s="1"/>
      <c r="R4479" s="1"/>
      <c r="W4479" s="2"/>
    </row>
    <row r="4480" spans="16:23">
      <c r="P4480" s="1"/>
      <c r="Q4480" s="1"/>
      <c r="R4480" s="1"/>
      <c r="W4480" s="2"/>
    </row>
    <row r="4481" spans="16:23">
      <c r="P4481" s="1"/>
      <c r="Q4481" s="1"/>
      <c r="R4481" s="1"/>
      <c r="W4481" s="2"/>
    </row>
    <row r="4482" spans="16:23">
      <c r="P4482" s="1"/>
      <c r="Q4482" s="1"/>
      <c r="R4482" s="1"/>
      <c r="W4482" s="2"/>
    </row>
    <row r="4483" spans="16:23">
      <c r="P4483" s="1"/>
      <c r="Q4483" s="1"/>
      <c r="R4483" s="1"/>
      <c r="W4483" s="2"/>
    </row>
    <row r="4484" spans="16:23">
      <c r="P4484" s="1"/>
      <c r="Q4484" s="1"/>
      <c r="R4484" s="1"/>
      <c r="W4484" s="2"/>
    </row>
    <row r="4485" spans="16:23">
      <c r="P4485" s="1"/>
      <c r="Q4485" s="1"/>
      <c r="R4485" s="1"/>
      <c r="W4485" s="2"/>
    </row>
    <row r="4486" spans="16:23">
      <c r="P4486" s="1"/>
      <c r="Q4486" s="1"/>
      <c r="R4486" s="1"/>
      <c r="W4486" s="2"/>
    </row>
    <row r="4487" spans="16:23">
      <c r="P4487" s="1"/>
      <c r="Q4487" s="1"/>
      <c r="R4487" s="1"/>
      <c r="W4487" s="2"/>
    </row>
    <row r="4488" spans="16:23">
      <c r="P4488" s="1"/>
      <c r="Q4488" s="1"/>
      <c r="R4488" s="1"/>
      <c r="W4488" s="2"/>
    </row>
    <row r="4489" spans="16:23">
      <c r="P4489" s="1"/>
      <c r="Q4489" s="1"/>
      <c r="R4489" s="1"/>
      <c r="W4489" s="2"/>
    </row>
    <row r="4490" spans="16:23">
      <c r="P4490" s="1"/>
      <c r="Q4490" s="1"/>
      <c r="R4490" s="1"/>
      <c r="W4490" s="2"/>
    </row>
    <row r="4491" spans="16:23">
      <c r="P4491" s="1"/>
      <c r="Q4491" s="1"/>
      <c r="R4491" s="1"/>
      <c r="W4491" s="2"/>
    </row>
    <row r="4492" spans="16:23">
      <c r="P4492" s="1"/>
      <c r="Q4492" s="1"/>
      <c r="R4492" s="1"/>
      <c r="W4492" s="2"/>
    </row>
    <row r="4493" spans="16:23">
      <c r="P4493" s="1"/>
      <c r="Q4493" s="1"/>
      <c r="R4493" s="1"/>
      <c r="W4493" s="2"/>
    </row>
    <row r="4494" spans="16:23">
      <c r="P4494" s="1"/>
      <c r="Q4494" s="1"/>
      <c r="R4494" s="1"/>
      <c r="W4494" s="2"/>
    </row>
    <row r="4495" spans="16:23">
      <c r="P4495" s="1"/>
      <c r="Q4495" s="1"/>
      <c r="R4495" s="1"/>
      <c r="W4495" s="2"/>
    </row>
    <row r="4496" spans="16:23">
      <c r="P4496" s="1"/>
      <c r="Q4496" s="1"/>
      <c r="R4496" s="1"/>
      <c r="W4496" s="2"/>
    </row>
    <row r="4497" spans="16:23">
      <c r="P4497" s="1"/>
      <c r="Q4497" s="1"/>
      <c r="R4497" s="1"/>
      <c r="W4497" s="2"/>
    </row>
    <row r="4498" spans="16:23">
      <c r="P4498" s="1"/>
      <c r="Q4498" s="1"/>
      <c r="R4498" s="1"/>
      <c r="W4498" s="2"/>
    </row>
    <row r="4499" spans="16:23">
      <c r="P4499" s="1"/>
      <c r="Q4499" s="1"/>
      <c r="R4499" s="1"/>
      <c r="W4499" s="2"/>
    </row>
    <row r="4500" spans="16:23">
      <c r="P4500" s="1"/>
      <c r="Q4500" s="1"/>
      <c r="R4500" s="1"/>
      <c r="W4500" s="2"/>
    </row>
    <row r="4501" spans="16:23">
      <c r="P4501" s="1"/>
      <c r="Q4501" s="1"/>
      <c r="R4501" s="1"/>
      <c r="W4501" s="2"/>
    </row>
    <row r="4502" spans="16:23">
      <c r="P4502" s="1"/>
      <c r="Q4502" s="1"/>
      <c r="R4502" s="1"/>
      <c r="W4502" s="2"/>
    </row>
    <row r="4503" spans="16:23">
      <c r="P4503" s="1"/>
      <c r="Q4503" s="1"/>
      <c r="R4503" s="1"/>
      <c r="W4503" s="2"/>
    </row>
    <row r="4504" spans="16:23">
      <c r="P4504" s="1"/>
      <c r="Q4504" s="1"/>
      <c r="R4504" s="1"/>
      <c r="W4504" s="2"/>
    </row>
    <row r="4505" spans="16:23">
      <c r="P4505" s="1"/>
      <c r="Q4505" s="1"/>
      <c r="R4505" s="1"/>
      <c r="W4505" s="2"/>
    </row>
    <row r="4506" spans="16:23">
      <c r="P4506" s="1"/>
      <c r="Q4506" s="1"/>
      <c r="R4506" s="1"/>
      <c r="W4506" s="2"/>
    </row>
    <row r="4507" spans="16:23">
      <c r="P4507" s="1"/>
      <c r="Q4507" s="1"/>
      <c r="R4507" s="1"/>
      <c r="W4507" s="2"/>
    </row>
    <row r="4508" spans="16:23">
      <c r="P4508" s="1"/>
      <c r="Q4508" s="1"/>
      <c r="R4508" s="1"/>
      <c r="W4508" s="2"/>
    </row>
    <row r="4509" spans="16:23">
      <c r="P4509" s="1"/>
      <c r="Q4509" s="1"/>
      <c r="R4509" s="1"/>
      <c r="W4509" s="2"/>
    </row>
    <row r="4510" spans="16:23">
      <c r="P4510" s="1"/>
      <c r="Q4510" s="1"/>
      <c r="R4510" s="1"/>
      <c r="W4510" s="2"/>
    </row>
    <row r="4511" spans="16:23">
      <c r="P4511" s="1"/>
      <c r="Q4511" s="1"/>
      <c r="R4511" s="1"/>
      <c r="W4511" s="2"/>
    </row>
    <row r="4512" spans="16:23">
      <c r="P4512" s="1"/>
      <c r="Q4512" s="1"/>
      <c r="R4512" s="1"/>
      <c r="W4512" s="2"/>
    </row>
    <row r="4513" spans="16:23">
      <c r="P4513" s="1"/>
      <c r="Q4513" s="1"/>
      <c r="R4513" s="1"/>
      <c r="W4513" s="2"/>
    </row>
    <row r="4514" spans="16:23">
      <c r="P4514" s="1"/>
      <c r="Q4514" s="1"/>
      <c r="R4514" s="1"/>
      <c r="W4514" s="2"/>
    </row>
    <row r="4515" spans="16:23">
      <c r="P4515" s="1"/>
      <c r="Q4515" s="1"/>
      <c r="R4515" s="1"/>
      <c r="W4515" s="2"/>
    </row>
    <row r="4516" spans="16:23">
      <c r="P4516" s="1"/>
      <c r="Q4516" s="1"/>
      <c r="R4516" s="1"/>
      <c r="W4516" s="2"/>
    </row>
    <row r="4517" spans="16:23">
      <c r="P4517" s="1"/>
      <c r="Q4517" s="1"/>
      <c r="R4517" s="1"/>
      <c r="W4517" s="2"/>
    </row>
    <row r="4518" spans="16:23">
      <c r="P4518" s="1"/>
      <c r="Q4518" s="1"/>
      <c r="R4518" s="1"/>
      <c r="W4518" s="2"/>
    </row>
    <row r="4519" spans="16:23">
      <c r="P4519" s="1"/>
      <c r="Q4519" s="1"/>
      <c r="R4519" s="1"/>
      <c r="W4519" s="2"/>
    </row>
    <row r="4520" spans="16:23">
      <c r="P4520" s="1"/>
      <c r="Q4520" s="1"/>
      <c r="R4520" s="1"/>
      <c r="W4520" s="2"/>
    </row>
    <row r="4521" spans="16:23">
      <c r="P4521" s="1"/>
      <c r="Q4521" s="1"/>
      <c r="R4521" s="1"/>
      <c r="W4521" s="2"/>
    </row>
    <row r="4522" spans="16:23">
      <c r="P4522" s="1"/>
      <c r="Q4522" s="1"/>
      <c r="R4522" s="1"/>
      <c r="W4522" s="2"/>
    </row>
    <row r="4523" spans="16:23">
      <c r="P4523" s="1"/>
      <c r="Q4523" s="1"/>
      <c r="R4523" s="1"/>
      <c r="W4523" s="2"/>
    </row>
    <row r="4524" spans="16:23">
      <c r="P4524" s="1"/>
      <c r="Q4524" s="1"/>
      <c r="R4524" s="1"/>
      <c r="W4524" s="2"/>
    </row>
    <row r="4525" spans="16:23">
      <c r="P4525" s="1"/>
      <c r="Q4525" s="1"/>
      <c r="R4525" s="1"/>
      <c r="W4525" s="2"/>
    </row>
    <row r="4526" spans="16:23">
      <c r="P4526" s="1"/>
      <c r="Q4526" s="1"/>
      <c r="R4526" s="1"/>
      <c r="W4526" s="2"/>
    </row>
    <row r="4527" spans="16:23">
      <c r="P4527" s="1"/>
      <c r="Q4527" s="1"/>
      <c r="R4527" s="1"/>
      <c r="W4527" s="2"/>
    </row>
    <row r="4528" spans="16:23">
      <c r="P4528" s="1"/>
      <c r="Q4528" s="1"/>
      <c r="R4528" s="1"/>
      <c r="W4528" s="2"/>
    </row>
    <row r="4529" spans="16:23">
      <c r="P4529" s="1"/>
      <c r="Q4529" s="1"/>
      <c r="R4529" s="1"/>
      <c r="W4529" s="2"/>
    </row>
    <row r="4530" spans="16:23">
      <c r="P4530" s="1"/>
      <c r="Q4530" s="1"/>
      <c r="R4530" s="1"/>
      <c r="W4530" s="2"/>
    </row>
    <row r="4531" spans="16:23">
      <c r="P4531" s="1"/>
      <c r="Q4531" s="1"/>
      <c r="R4531" s="1"/>
      <c r="W4531" s="2"/>
    </row>
    <row r="4532" spans="16:23">
      <c r="P4532" s="1"/>
      <c r="Q4532" s="1"/>
      <c r="R4532" s="1"/>
      <c r="W4532" s="2"/>
    </row>
    <row r="4533" spans="16:23">
      <c r="P4533" s="1"/>
      <c r="Q4533" s="1"/>
      <c r="R4533" s="1"/>
      <c r="W4533" s="2"/>
    </row>
    <row r="4534" spans="16:23">
      <c r="P4534" s="1"/>
      <c r="Q4534" s="1"/>
      <c r="R4534" s="1"/>
      <c r="W4534" s="2"/>
    </row>
    <row r="4535" spans="16:23">
      <c r="P4535" s="1"/>
      <c r="Q4535" s="1"/>
      <c r="R4535" s="1"/>
      <c r="W4535" s="2"/>
    </row>
    <row r="4536" spans="16:23">
      <c r="P4536" s="1"/>
      <c r="Q4536" s="1"/>
      <c r="R4536" s="1"/>
      <c r="W4536" s="2"/>
    </row>
    <row r="4537" spans="16:23">
      <c r="P4537" s="1"/>
      <c r="Q4537" s="1"/>
      <c r="R4537" s="1"/>
      <c r="W4537" s="2"/>
    </row>
    <row r="4538" spans="16:23">
      <c r="P4538" s="1"/>
      <c r="Q4538" s="1"/>
      <c r="R4538" s="1"/>
      <c r="W4538" s="2"/>
    </row>
    <row r="4539" spans="16:23">
      <c r="P4539" s="1"/>
      <c r="Q4539" s="1"/>
      <c r="R4539" s="1"/>
      <c r="W4539" s="2"/>
    </row>
    <row r="4540" spans="16:23">
      <c r="P4540" s="1"/>
      <c r="Q4540" s="1"/>
      <c r="R4540" s="1"/>
      <c r="W4540" s="2"/>
    </row>
    <row r="4541" spans="16:23">
      <c r="P4541" s="1"/>
      <c r="Q4541" s="1"/>
      <c r="R4541" s="1"/>
      <c r="W4541" s="2"/>
    </row>
    <row r="4542" spans="16:23">
      <c r="P4542" s="1"/>
      <c r="Q4542" s="1"/>
      <c r="R4542" s="1"/>
      <c r="W4542" s="2"/>
    </row>
    <row r="4543" spans="16:23">
      <c r="P4543" s="1"/>
      <c r="Q4543" s="1"/>
      <c r="R4543" s="1"/>
      <c r="W4543" s="2"/>
    </row>
    <row r="4544" spans="16:23">
      <c r="P4544" s="1"/>
      <c r="Q4544" s="1"/>
      <c r="R4544" s="1"/>
      <c r="W4544" s="2"/>
    </row>
    <row r="4545" spans="16:23">
      <c r="P4545" s="1"/>
      <c r="Q4545" s="1"/>
      <c r="R4545" s="1"/>
      <c r="W4545" s="2"/>
    </row>
    <row r="4546" spans="16:23">
      <c r="P4546" s="1"/>
      <c r="Q4546" s="1"/>
      <c r="R4546" s="1"/>
      <c r="W4546" s="2"/>
    </row>
    <row r="4547" spans="16:23">
      <c r="P4547" s="1"/>
      <c r="Q4547" s="1"/>
      <c r="R4547" s="1"/>
      <c r="W4547" s="2"/>
    </row>
    <row r="4548" spans="16:23">
      <c r="P4548" s="1"/>
      <c r="Q4548" s="1"/>
      <c r="R4548" s="1"/>
      <c r="W4548" s="2"/>
    </row>
    <row r="4549" spans="16:23">
      <c r="P4549" s="1"/>
      <c r="Q4549" s="1"/>
      <c r="R4549" s="1"/>
      <c r="W4549" s="2"/>
    </row>
    <row r="4550" spans="16:23">
      <c r="P4550" s="1"/>
      <c r="Q4550" s="1"/>
      <c r="R4550" s="1"/>
      <c r="W4550" s="2"/>
    </row>
    <row r="4551" spans="16:23">
      <c r="P4551" s="1"/>
      <c r="Q4551" s="1"/>
      <c r="R4551" s="1"/>
      <c r="W4551" s="2"/>
    </row>
    <row r="4552" spans="16:23">
      <c r="P4552" s="1"/>
      <c r="Q4552" s="1"/>
      <c r="R4552" s="1"/>
      <c r="W4552" s="2"/>
    </row>
    <row r="4553" spans="16:23">
      <c r="P4553" s="1"/>
      <c r="Q4553" s="1"/>
      <c r="R4553" s="1"/>
      <c r="W4553" s="2"/>
    </row>
    <row r="4554" spans="16:23">
      <c r="P4554" s="1"/>
      <c r="Q4554" s="1"/>
      <c r="R4554" s="1"/>
      <c r="W4554" s="2"/>
    </row>
    <row r="4555" spans="16:23">
      <c r="P4555" s="1"/>
      <c r="Q4555" s="1"/>
      <c r="R4555" s="1"/>
      <c r="W4555" s="2"/>
    </row>
    <row r="4556" spans="16:23">
      <c r="P4556" s="1"/>
      <c r="Q4556" s="1"/>
      <c r="R4556" s="1"/>
      <c r="W4556" s="2"/>
    </row>
    <row r="4557" spans="16:23">
      <c r="P4557" s="1"/>
      <c r="Q4557" s="1"/>
      <c r="R4557" s="1"/>
      <c r="W4557" s="2"/>
    </row>
    <row r="4558" spans="16:23">
      <c r="P4558" s="1"/>
      <c r="Q4558" s="1"/>
      <c r="R4558" s="1"/>
      <c r="W4558" s="2"/>
    </row>
    <row r="4559" spans="16:23">
      <c r="P4559" s="1"/>
      <c r="Q4559" s="1"/>
      <c r="R4559" s="1"/>
      <c r="W4559" s="2"/>
    </row>
    <row r="4560" spans="16:23">
      <c r="P4560" s="1"/>
      <c r="Q4560" s="1"/>
      <c r="R4560" s="1"/>
      <c r="W4560" s="2"/>
    </row>
    <row r="4561" spans="16:23">
      <c r="P4561" s="1"/>
      <c r="Q4561" s="1"/>
      <c r="R4561" s="1"/>
      <c r="W4561" s="2"/>
    </row>
    <row r="4562" spans="16:23">
      <c r="P4562" s="1"/>
      <c r="Q4562" s="1"/>
      <c r="R4562" s="1"/>
      <c r="W4562" s="2"/>
    </row>
    <row r="4563" spans="16:23">
      <c r="P4563" s="1"/>
      <c r="Q4563" s="1"/>
      <c r="R4563" s="1"/>
      <c r="W4563" s="2"/>
    </row>
    <row r="4564" spans="16:23">
      <c r="P4564" s="1"/>
      <c r="Q4564" s="1"/>
      <c r="R4564" s="1"/>
      <c r="W4564" s="2"/>
    </row>
    <row r="4565" spans="16:23">
      <c r="P4565" s="1"/>
      <c r="Q4565" s="1"/>
      <c r="R4565" s="1"/>
      <c r="W4565" s="2"/>
    </row>
    <row r="4566" spans="16:23">
      <c r="P4566" s="1"/>
      <c r="Q4566" s="1"/>
      <c r="R4566" s="1"/>
      <c r="W4566" s="2"/>
    </row>
    <row r="4567" spans="16:23">
      <c r="P4567" s="1"/>
      <c r="Q4567" s="1"/>
      <c r="R4567" s="1"/>
      <c r="W4567" s="2"/>
    </row>
    <row r="4568" spans="16:23">
      <c r="P4568" s="1"/>
      <c r="Q4568" s="1"/>
      <c r="R4568" s="1"/>
      <c r="W4568" s="2"/>
    </row>
    <row r="4569" spans="16:23">
      <c r="P4569" s="1"/>
      <c r="Q4569" s="1"/>
      <c r="R4569" s="1"/>
      <c r="W4569" s="2"/>
    </row>
    <row r="4570" spans="16:23">
      <c r="P4570" s="1"/>
      <c r="Q4570" s="1"/>
      <c r="R4570" s="1"/>
      <c r="W4570" s="2"/>
    </row>
    <row r="4571" spans="16:23">
      <c r="P4571" s="1"/>
      <c r="Q4571" s="1"/>
      <c r="R4571" s="1"/>
      <c r="W4571" s="2"/>
    </row>
    <row r="4572" spans="16:23">
      <c r="P4572" s="1"/>
      <c r="Q4572" s="1"/>
      <c r="R4572" s="1"/>
      <c r="W4572" s="2"/>
    </row>
    <row r="4573" spans="16:23">
      <c r="P4573" s="1"/>
      <c r="Q4573" s="1"/>
      <c r="R4573" s="1"/>
      <c r="W4573" s="2"/>
    </row>
    <row r="4574" spans="16:23">
      <c r="P4574" s="1"/>
      <c r="Q4574" s="1"/>
      <c r="R4574" s="1"/>
      <c r="W4574" s="2"/>
    </row>
    <row r="4575" spans="16:23">
      <c r="P4575" s="1"/>
      <c r="Q4575" s="1"/>
      <c r="R4575" s="1"/>
      <c r="W4575" s="2"/>
    </row>
    <row r="4576" spans="16:23">
      <c r="P4576" s="1"/>
      <c r="Q4576" s="1"/>
      <c r="R4576" s="1"/>
      <c r="W4576" s="2"/>
    </row>
    <row r="4577" spans="16:23">
      <c r="P4577" s="1"/>
      <c r="Q4577" s="1"/>
      <c r="R4577" s="1"/>
      <c r="W4577" s="2"/>
    </row>
    <row r="4578" spans="16:23">
      <c r="P4578" s="1"/>
      <c r="Q4578" s="1"/>
      <c r="R4578" s="1"/>
      <c r="W4578" s="2"/>
    </row>
    <row r="4579" spans="16:23">
      <c r="P4579" s="1"/>
      <c r="Q4579" s="1"/>
      <c r="R4579" s="1"/>
      <c r="W4579" s="2"/>
    </row>
    <row r="4580" spans="16:23">
      <c r="P4580" s="1"/>
      <c r="Q4580" s="1"/>
      <c r="R4580" s="1"/>
      <c r="W4580" s="2"/>
    </row>
    <row r="4581" spans="16:23">
      <c r="P4581" s="1"/>
      <c r="Q4581" s="1"/>
      <c r="R4581" s="1"/>
      <c r="W4581" s="2"/>
    </row>
    <row r="4582" spans="16:23">
      <c r="P4582" s="1"/>
      <c r="Q4582" s="1"/>
      <c r="R4582" s="1"/>
      <c r="W4582" s="2"/>
    </row>
    <row r="4583" spans="16:23">
      <c r="P4583" s="1"/>
      <c r="Q4583" s="1"/>
      <c r="R4583" s="1"/>
      <c r="W4583" s="2"/>
    </row>
    <row r="4584" spans="16:23">
      <c r="P4584" s="1"/>
      <c r="Q4584" s="1"/>
      <c r="R4584" s="1"/>
      <c r="W4584" s="2"/>
    </row>
    <row r="4585" spans="16:23">
      <c r="P4585" s="1"/>
      <c r="Q4585" s="1"/>
      <c r="R4585" s="1"/>
      <c r="W4585" s="2"/>
    </row>
    <row r="4586" spans="16:23">
      <c r="P4586" s="1"/>
      <c r="Q4586" s="1"/>
      <c r="R4586" s="1"/>
      <c r="W4586" s="2"/>
    </row>
    <row r="4587" spans="16:23">
      <c r="P4587" s="1"/>
      <c r="Q4587" s="1"/>
      <c r="R4587" s="1"/>
      <c r="W4587" s="2"/>
    </row>
    <row r="4588" spans="16:23">
      <c r="P4588" s="1"/>
      <c r="Q4588" s="1"/>
      <c r="R4588" s="1"/>
      <c r="W4588" s="2"/>
    </row>
    <row r="4589" spans="16:23">
      <c r="P4589" s="1"/>
      <c r="Q4589" s="1"/>
      <c r="R4589" s="1"/>
      <c r="W4589" s="2"/>
    </row>
    <row r="4590" spans="16:23">
      <c r="P4590" s="1"/>
      <c r="Q4590" s="1"/>
      <c r="R4590" s="1"/>
      <c r="W4590" s="2"/>
    </row>
    <row r="4591" spans="16:23">
      <c r="P4591" s="1"/>
      <c r="Q4591" s="1"/>
      <c r="R4591" s="1"/>
      <c r="W4591" s="2"/>
    </row>
    <row r="4592" spans="16:23">
      <c r="P4592" s="1"/>
      <c r="Q4592" s="1"/>
      <c r="R4592" s="1"/>
      <c r="W4592" s="2"/>
    </row>
    <row r="4593" spans="16:23">
      <c r="P4593" s="1"/>
      <c r="Q4593" s="1"/>
      <c r="R4593" s="1"/>
      <c r="W4593" s="2"/>
    </row>
    <row r="4594" spans="16:23">
      <c r="P4594" s="1"/>
      <c r="Q4594" s="1"/>
      <c r="R4594" s="1"/>
      <c r="W4594" s="2"/>
    </row>
    <row r="4595" spans="16:23">
      <c r="P4595" s="1"/>
      <c r="Q4595" s="1"/>
      <c r="R4595" s="1"/>
      <c r="W4595" s="2"/>
    </row>
    <row r="4596" spans="16:23">
      <c r="P4596" s="1"/>
      <c r="Q4596" s="1"/>
      <c r="R4596" s="1"/>
      <c r="W4596" s="2"/>
    </row>
    <row r="4597" spans="16:23">
      <c r="P4597" s="1"/>
      <c r="Q4597" s="1"/>
      <c r="R4597" s="1"/>
      <c r="W4597" s="2"/>
    </row>
    <row r="4598" spans="16:23">
      <c r="P4598" s="1"/>
      <c r="Q4598" s="1"/>
      <c r="R4598" s="1"/>
      <c r="W4598" s="2"/>
    </row>
    <row r="4599" spans="16:23">
      <c r="P4599" s="1"/>
      <c r="Q4599" s="1"/>
      <c r="R4599" s="1"/>
      <c r="W4599" s="2"/>
    </row>
    <row r="4600" spans="16:23">
      <c r="P4600" s="1"/>
      <c r="Q4600" s="1"/>
      <c r="R4600" s="1"/>
      <c r="W4600" s="2"/>
    </row>
    <row r="4601" spans="16:23">
      <c r="P4601" s="1"/>
      <c r="Q4601" s="1"/>
      <c r="R4601" s="1"/>
      <c r="W4601" s="2"/>
    </row>
    <row r="4602" spans="16:23">
      <c r="P4602" s="1"/>
      <c r="Q4602" s="1"/>
      <c r="R4602" s="1"/>
      <c r="W4602" s="2"/>
    </row>
    <row r="4603" spans="16:23">
      <c r="P4603" s="1"/>
      <c r="Q4603" s="1"/>
      <c r="R4603" s="1"/>
      <c r="W4603" s="2"/>
    </row>
    <row r="4604" spans="16:23">
      <c r="P4604" s="1"/>
      <c r="Q4604" s="1"/>
      <c r="R4604" s="1"/>
      <c r="W4604" s="2"/>
    </row>
    <row r="4605" spans="16:23">
      <c r="P4605" s="1"/>
      <c r="Q4605" s="1"/>
      <c r="R4605" s="1"/>
      <c r="W4605" s="2"/>
    </row>
    <row r="4606" spans="16:23">
      <c r="P4606" s="1"/>
      <c r="Q4606" s="1"/>
      <c r="R4606" s="1"/>
      <c r="W4606" s="2"/>
    </row>
    <row r="4607" spans="16:23">
      <c r="P4607" s="1"/>
      <c r="Q4607" s="1"/>
      <c r="R4607" s="1"/>
      <c r="W4607" s="2"/>
    </row>
    <row r="4608" spans="16:23">
      <c r="P4608" s="1"/>
      <c r="Q4608" s="1"/>
      <c r="R4608" s="1"/>
      <c r="W4608" s="2"/>
    </row>
    <row r="4609" spans="16:23">
      <c r="P4609" s="1"/>
      <c r="Q4609" s="1"/>
      <c r="R4609" s="1"/>
      <c r="W4609" s="2"/>
    </row>
    <row r="4610" spans="16:23">
      <c r="P4610" s="1"/>
      <c r="Q4610" s="1"/>
      <c r="R4610" s="1"/>
      <c r="W4610" s="2"/>
    </row>
    <row r="4611" spans="16:23">
      <c r="P4611" s="1"/>
      <c r="Q4611" s="1"/>
      <c r="R4611" s="1"/>
      <c r="W4611" s="2"/>
    </row>
    <row r="4612" spans="16:23">
      <c r="P4612" s="1"/>
      <c r="Q4612" s="1"/>
      <c r="R4612" s="1"/>
      <c r="W4612" s="2"/>
    </row>
    <row r="4613" spans="16:23">
      <c r="P4613" s="1"/>
      <c r="Q4613" s="1"/>
      <c r="R4613" s="1"/>
      <c r="W4613" s="2"/>
    </row>
    <row r="4614" spans="16:23">
      <c r="P4614" s="1"/>
      <c r="Q4614" s="1"/>
      <c r="R4614" s="1"/>
      <c r="W4614" s="2"/>
    </row>
    <row r="4615" spans="16:23">
      <c r="P4615" s="1"/>
      <c r="Q4615" s="1"/>
      <c r="R4615" s="1"/>
      <c r="W4615" s="2"/>
    </row>
    <row r="4616" spans="16:23">
      <c r="P4616" s="1"/>
      <c r="Q4616" s="1"/>
      <c r="R4616" s="1"/>
      <c r="W4616" s="2"/>
    </row>
    <row r="4617" spans="16:23">
      <c r="P4617" s="1"/>
      <c r="Q4617" s="1"/>
      <c r="R4617" s="1"/>
      <c r="W4617" s="2"/>
    </row>
    <row r="4618" spans="16:23">
      <c r="P4618" s="1"/>
      <c r="Q4618" s="1"/>
      <c r="R4618" s="1"/>
      <c r="W4618" s="2"/>
    </row>
    <row r="4619" spans="16:23">
      <c r="P4619" s="1"/>
      <c r="Q4619" s="1"/>
      <c r="R4619" s="1"/>
      <c r="W4619" s="2"/>
    </row>
    <row r="4620" spans="16:23">
      <c r="P4620" s="1"/>
      <c r="Q4620" s="1"/>
      <c r="R4620" s="1"/>
      <c r="W4620" s="2"/>
    </row>
    <row r="4621" spans="16:23">
      <c r="P4621" s="1"/>
      <c r="Q4621" s="1"/>
      <c r="R4621" s="1"/>
      <c r="W4621" s="2"/>
    </row>
    <row r="4622" spans="16:23">
      <c r="P4622" s="1"/>
      <c r="Q4622" s="1"/>
      <c r="R4622" s="1"/>
      <c r="W4622" s="2"/>
    </row>
    <row r="4623" spans="16:23">
      <c r="P4623" s="1"/>
      <c r="Q4623" s="1"/>
      <c r="R4623" s="1"/>
      <c r="W4623" s="2"/>
    </row>
    <row r="4624" spans="16:23">
      <c r="P4624" s="1"/>
      <c r="Q4624" s="1"/>
      <c r="R4624" s="1"/>
      <c r="W4624" s="2"/>
    </row>
    <row r="4625" spans="16:23">
      <c r="P4625" s="1"/>
      <c r="Q4625" s="1"/>
      <c r="R4625" s="1"/>
      <c r="W4625" s="2"/>
    </row>
    <row r="4626" spans="16:23">
      <c r="P4626" s="1"/>
      <c r="Q4626" s="1"/>
      <c r="R4626" s="1"/>
      <c r="W4626" s="2"/>
    </row>
    <row r="4627" spans="16:23">
      <c r="P4627" s="1"/>
      <c r="Q4627" s="1"/>
      <c r="R4627" s="1"/>
      <c r="W4627" s="2"/>
    </row>
    <row r="4628" spans="16:23">
      <c r="P4628" s="1"/>
      <c r="Q4628" s="1"/>
      <c r="R4628" s="1"/>
      <c r="W4628" s="2"/>
    </row>
    <row r="4629" spans="16:23">
      <c r="P4629" s="1"/>
      <c r="Q4629" s="1"/>
      <c r="R4629" s="1"/>
      <c r="W4629" s="2"/>
    </row>
    <row r="4630" spans="16:23">
      <c r="P4630" s="1"/>
      <c r="Q4630" s="1"/>
      <c r="R4630" s="1"/>
      <c r="W4630" s="2"/>
    </row>
    <row r="4631" spans="16:23">
      <c r="P4631" s="1"/>
      <c r="Q4631" s="1"/>
      <c r="R4631" s="1"/>
      <c r="W4631" s="2"/>
    </row>
    <row r="4632" spans="16:23">
      <c r="P4632" s="1"/>
      <c r="Q4632" s="1"/>
      <c r="R4632" s="1"/>
      <c r="W4632" s="2"/>
    </row>
    <row r="4633" spans="16:23">
      <c r="P4633" s="1"/>
      <c r="Q4633" s="1"/>
      <c r="R4633" s="1"/>
      <c r="W4633" s="2"/>
    </row>
    <row r="4634" spans="16:23">
      <c r="P4634" s="1"/>
      <c r="Q4634" s="1"/>
      <c r="R4634" s="1"/>
      <c r="W4634" s="2"/>
    </row>
    <row r="4635" spans="16:23">
      <c r="P4635" s="1"/>
      <c r="Q4635" s="1"/>
      <c r="R4635" s="1"/>
      <c r="W4635" s="2"/>
    </row>
    <row r="4636" spans="16:23">
      <c r="P4636" s="1"/>
      <c r="Q4636" s="1"/>
      <c r="R4636" s="1"/>
      <c r="W4636" s="2"/>
    </row>
    <row r="4637" spans="16:23">
      <c r="P4637" s="1"/>
      <c r="Q4637" s="1"/>
      <c r="R4637" s="1"/>
      <c r="W4637" s="2"/>
    </row>
    <row r="4638" spans="16:23">
      <c r="P4638" s="1"/>
      <c r="Q4638" s="1"/>
      <c r="R4638" s="1"/>
      <c r="W4638" s="2"/>
    </row>
    <row r="4639" spans="16:23">
      <c r="P4639" s="1"/>
      <c r="Q4639" s="1"/>
      <c r="R4639" s="1"/>
      <c r="W4639" s="2"/>
    </row>
    <row r="4640" spans="16:23">
      <c r="P4640" s="1"/>
      <c r="Q4640" s="1"/>
      <c r="R4640" s="1"/>
      <c r="W4640" s="2"/>
    </row>
    <row r="4641" spans="16:23">
      <c r="P4641" s="1"/>
      <c r="Q4641" s="1"/>
      <c r="R4641" s="1"/>
      <c r="W4641" s="2"/>
    </row>
    <row r="4642" spans="16:23">
      <c r="P4642" s="1"/>
      <c r="Q4642" s="1"/>
      <c r="R4642" s="1"/>
      <c r="W4642" s="2"/>
    </row>
    <row r="4643" spans="16:23">
      <c r="P4643" s="1"/>
      <c r="Q4643" s="1"/>
      <c r="R4643" s="1"/>
      <c r="W4643" s="2"/>
    </row>
    <row r="4644" spans="16:23">
      <c r="P4644" s="1"/>
      <c r="Q4644" s="1"/>
      <c r="R4644" s="1"/>
      <c r="W4644" s="2"/>
    </row>
    <row r="4645" spans="16:23">
      <c r="P4645" s="1"/>
      <c r="Q4645" s="1"/>
      <c r="R4645" s="1"/>
      <c r="W4645" s="2"/>
    </row>
    <row r="4646" spans="16:23">
      <c r="P4646" s="1"/>
      <c r="Q4646" s="1"/>
      <c r="R4646" s="1"/>
      <c r="W4646" s="2"/>
    </row>
    <row r="4647" spans="16:23">
      <c r="P4647" s="1"/>
      <c r="Q4647" s="1"/>
      <c r="R4647" s="1"/>
      <c r="W4647" s="2"/>
    </row>
    <row r="4648" spans="16:23">
      <c r="P4648" s="1"/>
      <c r="Q4648" s="1"/>
      <c r="R4648" s="1"/>
      <c r="W4648" s="2"/>
    </row>
    <row r="4649" spans="16:23">
      <c r="P4649" s="1"/>
      <c r="Q4649" s="1"/>
      <c r="R4649" s="1"/>
      <c r="W4649" s="2"/>
    </row>
    <row r="4650" spans="16:23">
      <c r="P4650" s="1"/>
      <c r="Q4650" s="1"/>
      <c r="R4650" s="1"/>
      <c r="W4650" s="2"/>
    </row>
    <row r="4651" spans="16:23">
      <c r="P4651" s="1"/>
      <c r="Q4651" s="1"/>
      <c r="R4651" s="1"/>
      <c r="W4651" s="2"/>
    </row>
    <row r="4652" spans="16:23">
      <c r="P4652" s="1"/>
      <c r="Q4652" s="1"/>
      <c r="R4652" s="1"/>
      <c r="W4652" s="2"/>
    </row>
    <row r="4653" spans="16:23">
      <c r="P4653" s="1"/>
      <c r="Q4653" s="1"/>
      <c r="R4653" s="1"/>
      <c r="W4653" s="2"/>
    </row>
    <row r="4654" spans="16:23">
      <c r="P4654" s="1"/>
      <c r="Q4654" s="1"/>
      <c r="R4654" s="1"/>
      <c r="W4654" s="2"/>
    </row>
    <row r="4655" spans="16:23">
      <c r="P4655" s="1"/>
      <c r="Q4655" s="1"/>
      <c r="R4655" s="1"/>
      <c r="W4655" s="2"/>
    </row>
    <row r="4656" spans="16:23">
      <c r="P4656" s="1"/>
      <c r="Q4656" s="1"/>
      <c r="R4656" s="1"/>
      <c r="W4656" s="2"/>
    </row>
    <row r="4657" spans="16:23">
      <c r="P4657" s="1"/>
      <c r="Q4657" s="1"/>
      <c r="R4657" s="1"/>
      <c r="W4657" s="2"/>
    </row>
    <row r="4658" spans="16:23">
      <c r="P4658" s="1"/>
      <c r="Q4658" s="1"/>
      <c r="R4658" s="1"/>
      <c r="W4658" s="2"/>
    </row>
    <row r="4659" spans="16:23">
      <c r="P4659" s="1"/>
      <c r="Q4659" s="1"/>
      <c r="R4659" s="1"/>
      <c r="W4659" s="2"/>
    </row>
    <row r="4660" spans="16:23">
      <c r="P4660" s="1"/>
      <c r="Q4660" s="1"/>
      <c r="R4660" s="1"/>
      <c r="W4660" s="2"/>
    </row>
    <row r="4661" spans="16:23">
      <c r="P4661" s="1"/>
      <c r="Q4661" s="1"/>
      <c r="R4661" s="1"/>
      <c r="W4661" s="2"/>
    </row>
    <row r="4662" spans="16:23">
      <c r="P4662" s="1"/>
      <c r="Q4662" s="1"/>
      <c r="R4662" s="1"/>
      <c r="W4662" s="2"/>
    </row>
    <row r="4663" spans="16:23">
      <c r="P4663" s="1"/>
      <c r="Q4663" s="1"/>
      <c r="R4663" s="1"/>
      <c r="W4663" s="2"/>
    </row>
    <row r="4664" spans="16:23">
      <c r="P4664" s="1"/>
      <c r="Q4664" s="1"/>
      <c r="R4664" s="1"/>
      <c r="W4664" s="2"/>
    </row>
    <row r="4665" spans="16:23">
      <c r="P4665" s="1"/>
      <c r="Q4665" s="1"/>
      <c r="R4665" s="1"/>
      <c r="W4665" s="2"/>
    </row>
    <row r="4666" spans="16:23">
      <c r="P4666" s="1"/>
      <c r="Q4666" s="1"/>
      <c r="R4666" s="1"/>
      <c r="W4666" s="2"/>
    </row>
    <row r="4667" spans="16:23">
      <c r="P4667" s="1"/>
      <c r="Q4667" s="1"/>
      <c r="R4667" s="1"/>
      <c r="W4667" s="2"/>
    </row>
    <row r="4668" spans="16:23">
      <c r="P4668" s="1"/>
      <c r="Q4668" s="1"/>
      <c r="R4668" s="1"/>
      <c r="W4668" s="2"/>
    </row>
    <row r="4669" spans="16:23">
      <c r="P4669" s="1"/>
      <c r="Q4669" s="1"/>
      <c r="R4669" s="1"/>
      <c r="W4669" s="2"/>
    </row>
    <row r="4670" spans="16:23">
      <c r="P4670" s="1"/>
      <c r="Q4670" s="1"/>
      <c r="R4670" s="1"/>
      <c r="W4670" s="2"/>
    </row>
    <row r="4671" spans="16:23">
      <c r="P4671" s="1"/>
      <c r="Q4671" s="1"/>
      <c r="R4671" s="1"/>
      <c r="W4671" s="2"/>
    </row>
    <row r="4672" spans="16:23">
      <c r="P4672" s="1"/>
      <c r="Q4672" s="1"/>
      <c r="R4672" s="1"/>
      <c r="W4672" s="2"/>
    </row>
    <row r="4673" spans="16:23">
      <c r="P4673" s="1"/>
      <c r="Q4673" s="1"/>
      <c r="R4673" s="1"/>
      <c r="W4673" s="2"/>
    </row>
    <row r="4674" spans="16:23">
      <c r="P4674" s="1"/>
      <c r="Q4674" s="1"/>
      <c r="R4674" s="1"/>
      <c r="W4674" s="2"/>
    </row>
    <row r="4675" spans="16:23">
      <c r="P4675" s="1"/>
      <c r="Q4675" s="1"/>
      <c r="R4675" s="1"/>
      <c r="W4675" s="2"/>
    </row>
    <row r="4676" spans="16:23">
      <c r="P4676" s="1"/>
      <c r="Q4676" s="1"/>
      <c r="R4676" s="1"/>
      <c r="W4676" s="2"/>
    </row>
    <row r="4677" spans="16:23">
      <c r="P4677" s="1"/>
      <c r="Q4677" s="1"/>
      <c r="R4677" s="1"/>
      <c r="W4677" s="2"/>
    </row>
    <row r="4678" spans="16:23">
      <c r="P4678" s="1"/>
      <c r="Q4678" s="1"/>
      <c r="R4678" s="1"/>
      <c r="W4678" s="2"/>
    </row>
    <row r="4679" spans="16:23">
      <c r="P4679" s="1"/>
      <c r="Q4679" s="1"/>
      <c r="R4679" s="1"/>
      <c r="W4679" s="2"/>
    </row>
    <row r="4680" spans="16:23">
      <c r="P4680" s="1"/>
      <c r="Q4680" s="1"/>
      <c r="R4680" s="1"/>
      <c r="W4680" s="2"/>
    </row>
    <row r="4681" spans="16:23">
      <c r="P4681" s="1"/>
      <c r="Q4681" s="1"/>
      <c r="R4681" s="1"/>
      <c r="W4681" s="2"/>
    </row>
    <row r="4682" spans="16:23">
      <c r="P4682" s="1"/>
      <c r="Q4682" s="1"/>
      <c r="R4682" s="1"/>
      <c r="W4682" s="2"/>
    </row>
    <row r="4683" spans="16:23">
      <c r="P4683" s="1"/>
      <c r="Q4683" s="1"/>
      <c r="R4683" s="1"/>
      <c r="W4683" s="2"/>
    </row>
    <row r="4684" spans="16:23">
      <c r="P4684" s="1"/>
      <c r="Q4684" s="1"/>
      <c r="R4684" s="1"/>
      <c r="W4684" s="2"/>
    </row>
    <row r="4685" spans="16:23">
      <c r="P4685" s="1"/>
      <c r="Q4685" s="1"/>
      <c r="R4685" s="1"/>
      <c r="W4685" s="2"/>
    </row>
    <row r="4686" spans="16:23">
      <c r="P4686" s="1"/>
      <c r="Q4686" s="1"/>
      <c r="R4686" s="1"/>
      <c r="W4686" s="2"/>
    </row>
    <row r="4687" spans="16:23">
      <c r="P4687" s="1"/>
      <c r="Q4687" s="1"/>
      <c r="R4687" s="1"/>
      <c r="W4687" s="2"/>
    </row>
    <row r="4688" spans="16:23">
      <c r="P4688" s="1"/>
      <c r="Q4688" s="1"/>
      <c r="R4688" s="1"/>
      <c r="W4688" s="2"/>
    </row>
    <row r="4689" spans="16:23">
      <c r="P4689" s="1"/>
      <c r="Q4689" s="1"/>
      <c r="R4689" s="1"/>
      <c r="W4689" s="2"/>
    </row>
    <row r="4690" spans="16:23">
      <c r="P4690" s="1"/>
      <c r="Q4690" s="1"/>
      <c r="R4690" s="1"/>
      <c r="W4690" s="2"/>
    </row>
    <row r="4691" spans="16:23">
      <c r="P4691" s="1"/>
      <c r="Q4691" s="1"/>
      <c r="R4691" s="1"/>
      <c r="W4691" s="2"/>
    </row>
    <row r="4692" spans="16:23">
      <c r="P4692" s="1"/>
      <c r="Q4692" s="1"/>
      <c r="R4692" s="1"/>
      <c r="W4692" s="2"/>
    </row>
    <row r="4693" spans="16:23">
      <c r="P4693" s="1"/>
      <c r="Q4693" s="1"/>
      <c r="R4693" s="1"/>
      <c r="W4693" s="2"/>
    </row>
    <row r="4694" spans="16:23">
      <c r="P4694" s="1"/>
      <c r="Q4694" s="1"/>
      <c r="R4694" s="1"/>
      <c r="W4694" s="2"/>
    </row>
    <row r="4695" spans="16:23">
      <c r="P4695" s="1"/>
      <c r="Q4695" s="1"/>
      <c r="R4695" s="1"/>
      <c r="W4695" s="2"/>
    </row>
    <row r="4696" spans="16:23">
      <c r="P4696" s="1"/>
      <c r="Q4696" s="1"/>
      <c r="R4696" s="1"/>
      <c r="W4696" s="2"/>
    </row>
    <row r="4697" spans="16:23">
      <c r="P4697" s="1"/>
      <c r="Q4697" s="1"/>
      <c r="R4697" s="1"/>
      <c r="W4697" s="2"/>
    </row>
    <row r="4698" spans="16:23">
      <c r="P4698" s="1"/>
      <c r="Q4698" s="1"/>
      <c r="R4698" s="1"/>
      <c r="W4698" s="2"/>
    </row>
    <row r="4699" spans="16:23">
      <c r="P4699" s="1"/>
      <c r="Q4699" s="1"/>
      <c r="R4699" s="1"/>
      <c r="W4699" s="2"/>
    </row>
    <row r="4700" spans="16:23">
      <c r="P4700" s="1"/>
      <c r="Q4700" s="1"/>
      <c r="R4700" s="1"/>
      <c r="W4700" s="2"/>
    </row>
    <row r="4701" spans="16:23">
      <c r="P4701" s="1"/>
      <c r="Q4701" s="1"/>
      <c r="R4701" s="1"/>
      <c r="W4701" s="2"/>
    </row>
    <row r="4702" spans="16:23">
      <c r="P4702" s="1"/>
      <c r="Q4702" s="1"/>
      <c r="R4702" s="1"/>
      <c r="W4702" s="2"/>
    </row>
    <row r="4703" spans="16:23">
      <c r="P4703" s="1"/>
      <c r="Q4703" s="1"/>
      <c r="R4703" s="1"/>
      <c r="W4703" s="2"/>
    </row>
    <row r="4704" spans="16:23">
      <c r="P4704" s="1"/>
      <c r="Q4704" s="1"/>
      <c r="R4704" s="1"/>
      <c r="W4704" s="2"/>
    </row>
    <row r="4705" spans="16:23">
      <c r="P4705" s="1"/>
      <c r="Q4705" s="1"/>
      <c r="R4705" s="1"/>
      <c r="W4705" s="2"/>
    </row>
    <row r="4706" spans="16:23">
      <c r="P4706" s="1"/>
      <c r="Q4706" s="1"/>
      <c r="R4706" s="1"/>
      <c r="W4706" s="2"/>
    </row>
    <row r="4707" spans="16:23">
      <c r="P4707" s="1"/>
      <c r="Q4707" s="1"/>
      <c r="R4707" s="1"/>
      <c r="W4707" s="2"/>
    </row>
    <row r="4708" spans="16:23">
      <c r="P4708" s="1"/>
      <c r="Q4708" s="1"/>
      <c r="R4708" s="1"/>
      <c r="W4708" s="2"/>
    </row>
    <row r="4709" spans="16:23">
      <c r="P4709" s="1"/>
      <c r="Q4709" s="1"/>
      <c r="R4709" s="1"/>
      <c r="W4709" s="2"/>
    </row>
    <row r="4710" spans="16:23">
      <c r="P4710" s="1"/>
      <c r="Q4710" s="1"/>
      <c r="R4710" s="1"/>
      <c r="W4710" s="2"/>
    </row>
    <row r="4711" spans="16:23">
      <c r="P4711" s="1"/>
      <c r="Q4711" s="1"/>
      <c r="R4711" s="1"/>
      <c r="W4711" s="2"/>
    </row>
    <row r="4712" spans="16:23">
      <c r="P4712" s="1"/>
      <c r="Q4712" s="1"/>
      <c r="R4712" s="1"/>
      <c r="W4712" s="2"/>
    </row>
    <row r="4713" spans="16:23">
      <c r="P4713" s="1"/>
      <c r="Q4713" s="1"/>
      <c r="R4713" s="1"/>
      <c r="W4713" s="2"/>
    </row>
    <row r="4714" spans="16:23">
      <c r="P4714" s="1"/>
      <c r="Q4714" s="1"/>
      <c r="R4714" s="1"/>
      <c r="W4714" s="2"/>
    </row>
    <row r="4715" spans="16:23">
      <c r="P4715" s="1"/>
      <c r="Q4715" s="1"/>
      <c r="R4715" s="1"/>
      <c r="W4715" s="2"/>
    </row>
    <row r="4716" spans="16:23">
      <c r="P4716" s="1"/>
      <c r="Q4716" s="1"/>
      <c r="R4716" s="1"/>
      <c r="W4716" s="2"/>
    </row>
    <row r="4717" spans="16:23">
      <c r="P4717" s="1"/>
      <c r="Q4717" s="1"/>
      <c r="R4717" s="1"/>
      <c r="W4717" s="2"/>
    </row>
    <row r="4718" spans="16:23">
      <c r="P4718" s="1"/>
      <c r="Q4718" s="1"/>
      <c r="R4718" s="1"/>
      <c r="W4718" s="2"/>
    </row>
    <row r="4719" spans="16:23">
      <c r="P4719" s="1"/>
      <c r="Q4719" s="1"/>
      <c r="R4719" s="1"/>
      <c r="W4719" s="2"/>
    </row>
    <row r="4720" spans="16:23">
      <c r="P4720" s="1"/>
      <c r="Q4720" s="1"/>
      <c r="R4720" s="1"/>
      <c r="W4720" s="2"/>
    </row>
    <row r="4721" spans="16:23">
      <c r="P4721" s="1"/>
      <c r="Q4721" s="1"/>
      <c r="R4721" s="1"/>
      <c r="W4721" s="2"/>
    </row>
    <row r="4722" spans="16:23">
      <c r="P4722" s="1"/>
      <c r="Q4722" s="1"/>
      <c r="R4722" s="1"/>
      <c r="W4722" s="2"/>
    </row>
    <row r="4723" spans="16:23">
      <c r="P4723" s="1"/>
      <c r="Q4723" s="1"/>
      <c r="R4723" s="1"/>
      <c r="W4723" s="2"/>
    </row>
    <row r="4724" spans="16:23">
      <c r="P4724" s="1"/>
      <c r="Q4724" s="1"/>
      <c r="R4724" s="1"/>
      <c r="W4724" s="2"/>
    </row>
    <row r="4725" spans="16:23">
      <c r="P4725" s="1"/>
      <c r="Q4725" s="1"/>
      <c r="R4725" s="1"/>
      <c r="W4725" s="2"/>
    </row>
    <row r="4726" spans="16:23">
      <c r="P4726" s="1"/>
      <c r="Q4726" s="1"/>
      <c r="R4726" s="1"/>
      <c r="W4726" s="2"/>
    </row>
    <row r="4727" spans="16:23">
      <c r="P4727" s="1"/>
      <c r="Q4727" s="1"/>
      <c r="R4727" s="1"/>
      <c r="W4727" s="2"/>
    </row>
    <row r="4728" spans="16:23">
      <c r="P4728" s="1"/>
      <c r="Q4728" s="1"/>
      <c r="R4728" s="1"/>
      <c r="W4728" s="2"/>
    </row>
    <row r="4729" spans="16:23">
      <c r="P4729" s="1"/>
      <c r="Q4729" s="1"/>
      <c r="R4729" s="1"/>
      <c r="W4729" s="2"/>
    </row>
    <row r="4730" spans="16:23">
      <c r="P4730" s="1"/>
      <c r="Q4730" s="1"/>
      <c r="R4730" s="1"/>
      <c r="W4730" s="2"/>
    </row>
    <row r="4731" spans="16:23">
      <c r="P4731" s="1"/>
      <c r="Q4731" s="1"/>
      <c r="R4731" s="1"/>
      <c r="W4731" s="2"/>
    </row>
    <row r="4732" spans="16:23">
      <c r="P4732" s="1"/>
      <c r="Q4732" s="1"/>
      <c r="R4732" s="1"/>
      <c r="W4732" s="2"/>
    </row>
    <row r="4733" spans="16:23">
      <c r="P4733" s="1"/>
      <c r="Q4733" s="1"/>
      <c r="R4733" s="1"/>
      <c r="W4733" s="2"/>
    </row>
    <row r="4734" spans="16:23">
      <c r="P4734" s="1"/>
      <c r="Q4734" s="1"/>
      <c r="R4734" s="1"/>
      <c r="W4734" s="2"/>
    </row>
    <row r="4735" spans="16:23">
      <c r="P4735" s="1"/>
      <c r="Q4735" s="1"/>
      <c r="R4735" s="1"/>
      <c r="W4735" s="2"/>
    </row>
    <row r="4736" spans="16:23">
      <c r="P4736" s="1"/>
      <c r="Q4736" s="1"/>
      <c r="R4736" s="1"/>
      <c r="W4736" s="2"/>
    </row>
    <row r="4737" spans="16:23">
      <c r="P4737" s="1"/>
      <c r="Q4737" s="1"/>
      <c r="R4737" s="1"/>
      <c r="W4737" s="2"/>
    </row>
    <row r="4738" spans="16:23">
      <c r="P4738" s="1"/>
      <c r="Q4738" s="1"/>
      <c r="R4738" s="1"/>
      <c r="W4738" s="2"/>
    </row>
    <row r="4739" spans="16:23">
      <c r="P4739" s="1"/>
      <c r="Q4739" s="1"/>
      <c r="R4739" s="1"/>
      <c r="W4739" s="2"/>
    </row>
    <row r="4740" spans="16:23">
      <c r="P4740" s="1"/>
      <c r="Q4740" s="1"/>
      <c r="R4740" s="1"/>
      <c r="W4740" s="2"/>
    </row>
    <row r="4741" spans="16:23">
      <c r="P4741" s="1"/>
      <c r="Q4741" s="1"/>
      <c r="R4741" s="1"/>
      <c r="W4741" s="2"/>
    </row>
    <row r="4742" spans="16:23">
      <c r="P4742" s="1"/>
      <c r="Q4742" s="1"/>
      <c r="R4742" s="1"/>
      <c r="W4742" s="2"/>
    </row>
    <row r="4743" spans="16:23">
      <c r="P4743" s="1"/>
      <c r="Q4743" s="1"/>
      <c r="R4743" s="1"/>
      <c r="W4743" s="2"/>
    </row>
    <row r="4744" spans="16:23">
      <c r="P4744" s="1"/>
      <c r="Q4744" s="1"/>
      <c r="R4744" s="1"/>
      <c r="W4744" s="2"/>
    </row>
    <row r="4745" spans="16:23">
      <c r="P4745" s="1"/>
      <c r="Q4745" s="1"/>
      <c r="R4745" s="1"/>
      <c r="W4745" s="2"/>
    </row>
    <row r="4746" spans="16:23">
      <c r="P4746" s="1"/>
      <c r="Q4746" s="1"/>
      <c r="R4746" s="1"/>
      <c r="W4746" s="2"/>
    </row>
    <row r="4747" spans="16:23">
      <c r="P4747" s="1"/>
      <c r="Q4747" s="1"/>
      <c r="R4747" s="1"/>
      <c r="W4747" s="2"/>
    </row>
    <row r="4748" spans="16:23">
      <c r="P4748" s="1"/>
      <c r="Q4748" s="1"/>
      <c r="R4748" s="1"/>
      <c r="W4748" s="2"/>
    </row>
    <row r="4749" spans="16:23">
      <c r="P4749" s="1"/>
      <c r="Q4749" s="1"/>
      <c r="R4749" s="1"/>
      <c r="W4749" s="2"/>
    </row>
    <row r="4750" spans="16:23">
      <c r="P4750" s="1"/>
      <c r="Q4750" s="1"/>
      <c r="R4750" s="1"/>
      <c r="W4750" s="2"/>
    </row>
    <row r="4751" spans="16:23">
      <c r="P4751" s="1"/>
      <c r="Q4751" s="1"/>
      <c r="R4751" s="1"/>
      <c r="W4751" s="2"/>
    </row>
    <row r="4752" spans="16:23">
      <c r="P4752" s="1"/>
      <c r="Q4752" s="1"/>
      <c r="R4752" s="1"/>
      <c r="W4752" s="2"/>
    </row>
    <row r="4753" spans="16:23">
      <c r="P4753" s="1"/>
      <c r="Q4753" s="1"/>
      <c r="R4753" s="1"/>
      <c r="W4753" s="2"/>
    </row>
    <row r="4754" spans="16:23">
      <c r="P4754" s="1"/>
      <c r="Q4754" s="1"/>
      <c r="R4754" s="1"/>
      <c r="W4754" s="2"/>
    </row>
    <row r="4755" spans="16:23">
      <c r="P4755" s="1"/>
      <c r="Q4755" s="1"/>
      <c r="R4755" s="1"/>
      <c r="W4755" s="2"/>
    </row>
    <row r="4756" spans="16:23">
      <c r="P4756" s="1"/>
      <c r="Q4756" s="1"/>
      <c r="R4756" s="1"/>
      <c r="W4756" s="2"/>
    </row>
    <row r="4757" spans="16:23">
      <c r="P4757" s="1"/>
      <c r="Q4757" s="1"/>
      <c r="R4757" s="1"/>
      <c r="W4757" s="2"/>
    </row>
    <row r="4758" spans="16:23">
      <c r="P4758" s="1"/>
      <c r="Q4758" s="1"/>
      <c r="R4758" s="1"/>
      <c r="W4758" s="2"/>
    </row>
    <row r="4759" spans="16:23">
      <c r="P4759" s="1"/>
      <c r="Q4759" s="1"/>
      <c r="R4759" s="1"/>
      <c r="W4759" s="2"/>
    </row>
    <row r="4760" spans="16:23">
      <c r="P4760" s="1"/>
      <c r="Q4760" s="1"/>
      <c r="R4760" s="1"/>
      <c r="W4760" s="2"/>
    </row>
    <row r="4761" spans="16:23">
      <c r="P4761" s="1"/>
      <c r="Q4761" s="1"/>
      <c r="R4761" s="1"/>
      <c r="W4761" s="2"/>
    </row>
    <row r="4762" spans="16:23">
      <c r="P4762" s="1"/>
      <c r="Q4762" s="1"/>
      <c r="R4762" s="1"/>
      <c r="W4762" s="2"/>
    </row>
    <row r="4763" spans="16:23">
      <c r="P4763" s="1"/>
      <c r="Q4763" s="1"/>
      <c r="R4763" s="1"/>
      <c r="W4763" s="2"/>
    </row>
    <row r="4764" spans="16:23">
      <c r="P4764" s="1"/>
      <c r="Q4764" s="1"/>
      <c r="R4764" s="1"/>
      <c r="W4764" s="2"/>
    </row>
    <row r="4765" spans="16:23">
      <c r="P4765" s="1"/>
      <c r="Q4765" s="1"/>
      <c r="R4765" s="1"/>
      <c r="W4765" s="2"/>
    </row>
    <row r="4766" spans="16:23">
      <c r="P4766" s="1"/>
      <c r="Q4766" s="1"/>
      <c r="R4766" s="1"/>
      <c r="W4766" s="2"/>
    </row>
    <row r="4767" spans="16:23">
      <c r="P4767" s="1"/>
      <c r="Q4767" s="1"/>
      <c r="R4767" s="1"/>
      <c r="W4767" s="2"/>
    </row>
    <row r="4768" spans="16:23">
      <c r="P4768" s="1"/>
      <c r="Q4768" s="1"/>
      <c r="R4768" s="1"/>
      <c r="W4768" s="2"/>
    </row>
    <row r="4769" spans="16:23">
      <c r="P4769" s="1"/>
      <c r="Q4769" s="1"/>
      <c r="R4769" s="1"/>
      <c r="W4769" s="2"/>
    </row>
    <row r="4770" spans="16:23">
      <c r="P4770" s="1"/>
      <c r="Q4770" s="1"/>
      <c r="R4770" s="1"/>
      <c r="W4770" s="2"/>
    </row>
    <row r="4771" spans="16:23">
      <c r="P4771" s="1"/>
      <c r="Q4771" s="1"/>
      <c r="R4771" s="1"/>
      <c r="W4771" s="2"/>
    </row>
    <row r="4772" spans="16:23">
      <c r="P4772" s="1"/>
      <c r="Q4772" s="1"/>
      <c r="R4772" s="1"/>
      <c r="W4772" s="2"/>
    </row>
    <row r="4773" spans="16:23">
      <c r="P4773" s="1"/>
      <c r="Q4773" s="1"/>
      <c r="R4773" s="1"/>
      <c r="W4773" s="2"/>
    </row>
    <row r="4774" spans="16:23">
      <c r="P4774" s="1"/>
      <c r="Q4774" s="1"/>
      <c r="R4774" s="1"/>
      <c r="W4774" s="2"/>
    </row>
    <row r="4775" spans="16:23">
      <c r="P4775" s="1"/>
      <c r="Q4775" s="1"/>
      <c r="R4775" s="1"/>
      <c r="W4775" s="2"/>
    </row>
    <row r="4776" spans="16:23">
      <c r="P4776" s="1"/>
      <c r="Q4776" s="1"/>
      <c r="R4776" s="1"/>
      <c r="W4776" s="2"/>
    </row>
    <row r="4777" spans="16:23">
      <c r="P4777" s="1"/>
      <c r="Q4777" s="1"/>
      <c r="R4777" s="1"/>
      <c r="W4777" s="2"/>
    </row>
    <row r="4778" spans="16:23">
      <c r="P4778" s="1"/>
      <c r="Q4778" s="1"/>
      <c r="R4778" s="1"/>
      <c r="W4778" s="2"/>
    </row>
    <row r="4779" spans="16:23">
      <c r="P4779" s="1"/>
      <c r="Q4779" s="1"/>
      <c r="R4779" s="1"/>
      <c r="W4779" s="2"/>
    </row>
    <row r="4780" spans="16:23">
      <c r="P4780" s="1"/>
      <c r="Q4780" s="1"/>
      <c r="R4780" s="1"/>
      <c r="W4780" s="2"/>
    </row>
    <row r="4781" spans="16:23">
      <c r="P4781" s="1"/>
      <c r="Q4781" s="1"/>
      <c r="R4781" s="1"/>
      <c r="W4781" s="2"/>
    </row>
    <row r="4782" spans="16:23">
      <c r="P4782" s="1"/>
      <c r="Q4782" s="1"/>
      <c r="R4782" s="1"/>
      <c r="W4782" s="2"/>
    </row>
    <row r="4783" spans="16:23">
      <c r="P4783" s="1"/>
      <c r="Q4783" s="1"/>
      <c r="R4783" s="1"/>
      <c r="W4783" s="2"/>
    </row>
    <row r="4784" spans="16:23">
      <c r="P4784" s="1"/>
      <c r="Q4784" s="1"/>
      <c r="R4784" s="1"/>
      <c r="W4784" s="2"/>
    </row>
    <row r="4785" spans="16:23">
      <c r="P4785" s="1"/>
      <c r="Q4785" s="1"/>
      <c r="R4785" s="1"/>
      <c r="W4785" s="2"/>
    </row>
    <row r="4786" spans="16:23">
      <c r="P4786" s="1"/>
      <c r="Q4786" s="1"/>
      <c r="R4786" s="1"/>
      <c r="W4786" s="2"/>
    </row>
    <row r="4787" spans="16:23">
      <c r="P4787" s="1"/>
      <c r="Q4787" s="1"/>
      <c r="R4787" s="1"/>
      <c r="W4787" s="2"/>
    </row>
    <row r="4788" spans="16:23">
      <c r="P4788" s="1"/>
      <c r="Q4788" s="1"/>
      <c r="R4788" s="1"/>
      <c r="W4788" s="2"/>
    </row>
    <row r="4789" spans="16:23">
      <c r="P4789" s="1"/>
      <c r="Q4789" s="1"/>
      <c r="R4789" s="1"/>
      <c r="W4789" s="2"/>
    </row>
    <row r="4790" spans="16:23">
      <c r="P4790" s="1"/>
      <c r="Q4790" s="1"/>
      <c r="R4790" s="1"/>
      <c r="W4790" s="2"/>
    </row>
    <row r="4791" spans="16:23">
      <c r="P4791" s="1"/>
      <c r="Q4791" s="1"/>
      <c r="R4791" s="1"/>
      <c r="W4791" s="2"/>
    </row>
    <row r="4792" spans="16:23">
      <c r="P4792" s="1"/>
      <c r="Q4792" s="1"/>
      <c r="R4792" s="1"/>
      <c r="W4792" s="2"/>
    </row>
    <row r="4793" spans="16:23">
      <c r="P4793" s="1"/>
      <c r="Q4793" s="1"/>
      <c r="R4793" s="1"/>
      <c r="W4793" s="2"/>
    </row>
    <row r="4794" spans="16:23">
      <c r="P4794" s="1"/>
      <c r="Q4794" s="1"/>
      <c r="R4794" s="1"/>
      <c r="W4794" s="2"/>
    </row>
    <row r="4795" spans="16:23">
      <c r="P4795" s="1"/>
      <c r="Q4795" s="1"/>
      <c r="R4795" s="1"/>
      <c r="W4795" s="2"/>
    </row>
    <row r="4796" spans="16:23">
      <c r="P4796" s="1"/>
      <c r="Q4796" s="1"/>
      <c r="R4796" s="1"/>
      <c r="W4796" s="2"/>
    </row>
    <row r="4797" spans="16:23">
      <c r="P4797" s="1"/>
      <c r="Q4797" s="1"/>
      <c r="R4797" s="1"/>
      <c r="W4797" s="2"/>
    </row>
    <row r="4798" spans="16:23">
      <c r="P4798" s="1"/>
      <c r="Q4798" s="1"/>
      <c r="R4798" s="1"/>
      <c r="W4798" s="2"/>
    </row>
    <row r="4799" spans="16:23">
      <c r="P4799" s="1"/>
      <c r="Q4799" s="1"/>
      <c r="R4799" s="1"/>
      <c r="W4799" s="2"/>
    </row>
    <row r="4800" spans="16:23">
      <c r="P4800" s="1"/>
      <c r="Q4800" s="1"/>
      <c r="R4800" s="1"/>
      <c r="W4800" s="2"/>
    </row>
    <row r="4801" spans="16:23">
      <c r="P4801" s="1"/>
      <c r="Q4801" s="1"/>
      <c r="R4801" s="1"/>
      <c r="W4801" s="2"/>
    </row>
    <row r="4802" spans="16:23">
      <c r="P4802" s="1"/>
      <c r="Q4802" s="1"/>
      <c r="R4802" s="1"/>
      <c r="W4802" s="2"/>
    </row>
    <row r="4803" spans="16:23">
      <c r="P4803" s="1"/>
      <c r="Q4803" s="1"/>
      <c r="R4803" s="1"/>
      <c r="W4803" s="2"/>
    </row>
    <row r="4804" spans="16:23">
      <c r="P4804" s="1"/>
      <c r="Q4804" s="1"/>
      <c r="R4804" s="1"/>
      <c r="W4804" s="2"/>
    </row>
    <row r="4805" spans="16:23">
      <c r="P4805" s="1"/>
      <c r="Q4805" s="1"/>
      <c r="R4805" s="1"/>
      <c r="W4805" s="2"/>
    </row>
    <row r="4806" spans="16:23">
      <c r="P4806" s="1"/>
      <c r="Q4806" s="1"/>
      <c r="R4806" s="1"/>
      <c r="W4806" s="2"/>
    </row>
    <row r="4807" spans="16:23">
      <c r="P4807" s="1"/>
      <c r="Q4807" s="1"/>
      <c r="R4807" s="1"/>
      <c r="W4807" s="2"/>
    </row>
    <row r="4808" spans="16:23">
      <c r="P4808" s="1"/>
      <c r="Q4808" s="1"/>
      <c r="R4808" s="1"/>
      <c r="W4808" s="2"/>
    </row>
    <row r="4809" spans="16:23">
      <c r="P4809" s="1"/>
      <c r="Q4809" s="1"/>
      <c r="R4809" s="1"/>
      <c r="W4809" s="2"/>
    </row>
    <row r="4810" spans="16:23">
      <c r="P4810" s="1"/>
      <c r="Q4810" s="1"/>
      <c r="R4810" s="1"/>
      <c r="W4810" s="2"/>
    </row>
    <row r="4811" spans="16:23">
      <c r="P4811" s="1"/>
      <c r="Q4811" s="1"/>
      <c r="R4811" s="1"/>
      <c r="W4811" s="2"/>
    </row>
    <row r="4812" spans="16:23">
      <c r="P4812" s="1"/>
      <c r="Q4812" s="1"/>
      <c r="R4812" s="1"/>
      <c r="W4812" s="2"/>
    </row>
    <row r="4813" spans="16:23">
      <c r="P4813" s="1"/>
      <c r="Q4813" s="1"/>
      <c r="R4813" s="1"/>
      <c r="W4813" s="2"/>
    </row>
    <row r="4814" spans="16:23">
      <c r="P4814" s="1"/>
      <c r="Q4814" s="1"/>
      <c r="R4814" s="1"/>
      <c r="W4814" s="2"/>
    </row>
    <row r="4815" spans="16:23">
      <c r="P4815" s="1"/>
      <c r="Q4815" s="1"/>
      <c r="R4815" s="1"/>
      <c r="W4815" s="2"/>
    </row>
    <row r="4816" spans="16:23">
      <c r="P4816" s="1"/>
      <c r="Q4816" s="1"/>
      <c r="R4816" s="1"/>
      <c r="W4816" s="2"/>
    </row>
    <row r="4817" spans="16:23">
      <c r="P4817" s="1"/>
      <c r="Q4817" s="1"/>
      <c r="R4817" s="1"/>
      <c r="W4817" s="2"/>
    </row>
    <row r="4818" spans="16:23">
      <c r="P4818" s="1"/>
      <c r="Q4818" s="1"/>
      <c r="R4818" s="1"/>
      <c r="W4818" s="2"/>
    </row>
    <row r="4819" spans="16:23">
      <c r="P4819" s="1"/>
      <c r="Q4819" s="1"/>
      <c r="R4819" s="1"/>
      <c r="W4819" s="2"/>
    </row>
    <row r="4820" spans="16:23">
      <c r="P4820" s="1"/>
      <c r="Q4820" s="1"/>
      <c r="R4820" s="1"/>
      <c r="W4820" s="2"/>
    </row>
    <row r="4821" spans="16:23">
      <c r="P4821" s="1"/>
      <c r="Q4821" s="1"/>
      <c r="R4821" s="1"/>
      <c r="W4821" s="2"/>
    </row>
    <row r="4822" spans="16:23">
      <c r="P4822" s="1"/>
      <c r="Q4822" s="1"/>
      <c r="R4822" s="1"/>
      <c r="W4822" s="2"/>
    </row>
    <row r="4823" spans="16:23">
      <c r="P4823" s="1"/>
      <c r="Q4823" s="1"/>
      <c r="R4823" s="1"/>
      <c r="W4823" s="2"/>
    </row>
    <row r="4824" spans="16:23">
      <c r="P4824" s="1"/>
      <c r="Q4824" s="1"/>
      <c r="R4824" s="1"/>
      <c r="W4824" s="2"/>
    </row>
    <row r="4825" spans="16:23">
      <c r="P4825" s="1"/>
      <c r="Q4825" s="1"/>
      <c r="R4825" s="1"/>
      <c r="W4825" s="2"/>
    </row>
    <row r="4826" spans="16:23">
      <c r="P4826" s="1"/>
      <c r="Q4826" s="1"/>
      <c r="R4826" s="1"/>
      <c r="W4826" s="2"/>
    </row>
    <row r="4827" spans="16:23">
      <c r="P4827" s="1"/>
      <c r="Q4827" s="1"/>
      <c r="R4827" s="1"/>
      <c r="W4827" s="2"/>
    </row>
    <row r="4828" spans="16:23">
      <c r="P4828" s="1"/>
      <c r="Q4828" s="1"/>
      <c r="R4828" s="1"/>
      <c r="W4828" s="2"/>
    </row>
    <row r="4829" spans="16:23">
      <c r="P4829" s="1"/>
      <c r="Q4829" s="1"/>
      <c r="R4829" s="1"/>
      <c r="W4829" s="2"/>
    </row>
    <row r="4830" spans="16:23">
      <c r="P4830" s="1"/>
      <c r="Q4830" s="1"/>
      <c r="R4830" s="1"/>
      <c r="W4830" s="2"/>
    </row>
    <row r="4831" spans="16:23">
      <c r="P4831" s="1"/>
      <c r="Q4831" s="1"/>
      <c r="R4831" s="1"/>
      <c r="W4831" s="2"/>
    </row>
    <row r="4832" spans="16:23">
      <c r="P4832" s="1"/>
      <c r="Q4832" s="1"/>
      <c r="R4832" s="1"/>
      <c r="W4832" s="2"/>
    </row>
    <row r="4833" spans="16:23">
      <c r="P4833" s="1"/>
      <c r="Q4833" s="1"/>
      <c r="R4833" s="1"/>
      <c r="W4833" s="2"/>
    </row>
    <row r="4834" spans="16:23">
      <c r="P4834" s="1"/>
      <c r="Q4834" s="1"/>
      <c r="R4834" s="1"/>
      <c r="W4834" s="2"/>
    </row>
    <row r="4835" spans="16:23">
      <c r="P4835" s="1"/>
      <c r="Q4835" s="1"/>
      <c r="R4835" s="1"/>
      <c r="W4835" s="2"/>
    </row>
    <row r="4836" spans="16:23">
      <c r="P4836" s="1"/>
      <c r="Q4836" s="1"/>
      <c r="R4836" s="1"/>
      <c r="W4836" s="2"/>
    </row>
    <row r="4837" spans="16:23">
      <c r="P4837" s="1"/>
      <c r="Q4837" s="1"/>
      <c r="R4837" s="1"/>
      <c r="W4837" s="2"/>
    </row>
    <row r="4838" spans="16:23">
      <c r="P4838" s="1"/>
      <c r="Q4838" s="1"/>
      <c r="R4838" s="1"/>
      <c r="W4838" s="2"/>
    </row>
    <row r="4839" spans="16:23">
      <c r="P4839" s="1"/>
      <c r="Q4839" s="1"/>
      <c r="R4839" s="1"/>
      <c r="W4839" s="2"/>
    </row>
    <row r="4840" spans="16:23">
      <c r="P4840" s="1"/>
      <c r="Q4840" s="1"/>
      <c r="R4840" s="1"/>
      <c r="W4840" s="2"/>
    </row>
    <row r="4841" spans="16:23">
      <c r="P4841" s="1"/>
      <c r="Q4841" s="1"/>
      <c r="R4841" s="1"/>
      <c r="W4841" s="2"/>
    </row>
    <row r="4842" spans="16:23">
      <c r="P4842" s="1"/>
      <c r="Q4842" s="1"/>
      <c r="R4842" s="1"/>
      <c r="W4842" s="2"/>
    </row>
    <row r="4843" spans="16:23">
      <c r="P4843" s="1"/>
      <c r="Q4843" s="1"/>
      <c r="R4843" s="1"/>
      <c r="W4843" s="2"/>
    </row>
    <row r="4844" spans="16:23">
      <c r="P4844" s="1"/>
      <c r="Q4844" s="1"/>
      <c r="R4844" s="1"/>
      <c r="W4844" s="2"/>
    </row>
    <row r="4845" spans="16:23">
      <c r="P4845" s="1"/>
      <c r="Q4845" s="1"/>
      <c r="R4845" s="1"/>
      <c r="W4845" s="2"/>
    </row>
    <row r="4846" spans="16:23">
      <c r="P4846" s="1"/>
      <c r="Q4846" s="1"/>
      <c r="R4846" s="1"/>
      <c r="W4846" s="2"/>
    </row>
    <row r="4847" spans="16:23">
      <c r="P4847" s="1"/>
      <c r="Q4847" s="1"/>
      <c r="R4847" s="1"/>
      <c r="W4847" s="2"/>
    </row>
    <row r="4848" spans="16:23">
      <c r="P4848" s="1"/>
      <c r="Q4848" s="1"/>
      <c r="R4848" s="1"/>
      <c r="W4848" s="2"/>
    </row>
    <row r="4849" spans="16:23">
      <c r="P4849" s="1"/>
      <c r="Q4849" s="1"/>
      <c r="R4849" s="1"/>
      <c r="W4849" s="2"/>
    </row>
    <row r="4850" spans="16:23">
      <c r="P4850" s="1"/>
      <c r="Q4850" s="1"/>
      <c r="R4850" s="1"/>
      <c r="W4850" s="2"/>
    </row>
    <row r="4851" spans="16:23">
      <c r="P4851" s="1"/>
      <c r="Q4851" s="1"/>
      <c r="R4851" s="1"/>
      <c r="W4851" s="2"/>
    </row>
    <row r="4852" spans="16:23">
      <c r="P4852" s="1"/>
      <c r="Q4852" s="1"/>
      <c r="R4852" s="1"/>
      <c r="W4852" s="2"/>
    </row>
    <row r="4853" spans="16:23">
      <c r="P4853" s="1"/>
      <c r="Q4853" s="1"/>
      <c r="R4853" s="1"/>
      <c r="W4853" s="2"/>
    </row>
    <row r="4854" spans="16:23">
      <c r="P4854" s="1"/>
      <c r="Q4854" s="1"/>
      <c r="R4854" s="1"/>
      <c r="W4854" s="2"/>
    </row>
    <row r="4855" spans="16:23">
      <c r="P4855" s="1"/>
      <c r="Q4855" s="1"/>
      <c r="R4855" s="1"/>
      <c r="W4855" s="2"/>
    </row>
    <row r="4856" spans="16:23">
      <c r="P4856" s="1"/>
      <c r="Q4856" s="1"/>
      <c r="R4856" s="1"/>
      <c r="W4856" s="2"/>
    </row>
    <row r="4857" spans="16:23">
      <c r="P4857" s="1"/>
      <c r="Q4857" s="1"/>
      <c r="R4857" s="1"/>
      <c r="W4857" s="2"/>
    </row>
    <row r="4858" spans="16:23">
      <c r="P4858" s="1"/>
      <c r="Q4858" s="1"/>
      <c r="R4858" s="1"/>
      <c r="W4858" s="2"/>
    </row>
    <row r="4859" spans="16:23">
      <c r="P4859" s="1"/>
      <c r="Q4859" s="1"/>
      <c r="R4859" s="1"/>
      <c r="W4859" s="2"/>
    </row>
    <row r="4860" spans="16:23">
      <c r="P4860" s="1"/>
      <c r="Q4860" s="1"/>
      <c r="R4860" s="1"/>
      <c r="W4860" s="2"/>
    </row>
    <row r="4861" spans="16:23">
      <c r="P4861" s="1"/>
      <c r="Q4861" s="1"/>
      <c r="R4861" s="1"/>
      <c r="W4861" s="2"/>
    </row>
    <row r="4862" spans="16:23">
      <c r="P4862" s="1"/>
      <c r="Q4862" s="1"/>
      <c r="R4862" s="1"/>
      <c r="W4862" s="2"/>
    </row>
    <row r="4863" spans="16:23">
      <c r="P4863" s="1"/>
      <c r="Q4863" s="1"/>
      <c r="R4863" s="1"/>
      <c r="W4863" s="2"/>
    </row>
    <row r="4864" spans="16:23">
      <c r="P4864" s="1"/>
      <c r="Q4864" s="1"/>
      <c r="R4864" s="1"/>
      <c r="W4864" s="2"/>
    </row>
    <row r="4865" spans="16:23">
      <c r="P4865" s="1"/>
      <c r="Q4865" s="1"/>
      <c r="R4865" s="1"/>
      <c r="W4865" s="2"/>
    </row>
    <row r="4866" spans="16:23">
      <c r="P4866" s="1"/>
      <c r="Q4866" s="1"/>
      <c r="R4866" s="1"/>
      <c r="W4866" s="2"/>
    </row>
    <row r="4867" spans="16:23">
      <c r="P4867" s="1"/>
      <c r="Q4867" s="1"/>
      <c r="R4867" s="1"/>
      <c r="W4867" s="2"/>
    </row>
    <row r="4868" spans="16:23">
      <c r="P4868" s="1"/>
      <c r="Q4868" s="1"/>
      <c r="R4868" s="1"/>
      <c r="W4868" s="2"/>
    </row>
    <row r="4869" spans="16:23">
      <c r="P4869" s="1"/>
      <c r="Q4869" s="1"/>
      <c r="R4869" s="1"/>
      <c r="W4869" s="2"/>
    </row>
    <row r="4870" spans="16:23">
      <c r="P4870" s="1"/>
      <c r="Q4870" s="1"/>
      <c r="R4870" s="1"/>
      <c r="W4870" s="2"/>
    </row>
    <row r="4871" spans="16:23">
      <c r="P4871" s="1"/>
      <c r="Q4871" s="1"/>
      <c r="R4871" s="1"/>
      <c r="W4871" s="2"/>
    </row>
    <row r="4872" spans="16:23">
      <c r="P4872" s="1"/>
      <c r="Q4872" s="1"/>
      <c r="R4872" s="1"/>
      <c r="W4872" s="2"/>
    </row>
    <row r="4873" spans="16:23">
      <c r="P4873" s="1"/>
      <c r="Q4873" s="1"/>
      <c r="R4873" s="1"/>
      <c r="W4873" s="2"/>
    </row>
    <row r="4874" spans="16:23">
      <c r="P4874" s="1"/>
      <c r="Q4874" s="1"/>
      <c r="R4874" s="1"/>
      <c r="W4874" s="2"/>
    </row>
    <row r="4875" spans="16:23">
      <c r="P4875" s="1"/>
      <c r="Q4875" s="1"/>
      <c r="R4875" s="1"/>
      <c r="W4875" s="2"/>
    </row>
    <row r="4876" spans="16:23">
      <c r="P4876" s="1"/>
      <c r="Q4876" s="1"/>
      <c r="R4876" s="1"/>
      <c r="W4876" s="2"/>
    </row>
    <row r="4877" spans="16:23">
      <c r="P4877" s="1"/>
      <c r="Q4877" s="1"/>
      <c r="R4877" s="1"/>
      <c r="W4877" s="2"/>
    </row>
    <row r="4878" spans="16:23">
      <c r="P4878" s="1"/>
      <c r="Q4878" s="1"/>
      <c r="R4878" s="1"/>
      <c r="W4878" s="2"/>
    </row>
    <row r="4879" spans="16:23">
      <c r="P4879" s="1"/>
      <c r="Q4879" s="1"/>
      <c r="R4879" s="1"/>
      <c r="W4879" s="2"/>
    </row>
    <row r="4880" spans="16:23">
      <c r="P4880" s="1"/>
      <c r="Q4880" s="1"/>
      <c r="R4880" s="1"/>
      <c r="W4880" s="2"/>
    </row>
    <row r="4881" spans="16:23">
      <c r="P4881" s="1"/>
      <c r="Q4881" s="1"/>
      <c r="R4881" s="1"/>
      <c r="W4881" s="2"/>
    </row>
    <row r="4882" spans="16:23">
      <c r="P4882" s="1"/>
      <c r="Q4882" s="1"/>
      <c r="R4882" s="1"/>
      <c r="W4882" s="2"/>
    </row>
    <row r="4883" spans="16:23">
      <c r="P4883" s="1"/>
      <c r="Q4883" s="1"/>
      <c r="R4883" s="1"/>
      <c r="W4883" s="2"/>
    </row>
    <row r="4884" spans="16:23">
      <c r="P4884" s="1"/>
      <c r="Q4884" s="1"/>
      <c r="R4884" s="1"/>
      <c r="W4884" s="2"/>
    </row>
    <row r="4885" spans="16:23">
      <c r="P4885" s="1"/>
      <c r="Q4885" s="1"/>
      <c r="R4885" s="1"/>
      <c r="W4885" s="2"/>
    </row>
    <row r="4886" spans="16:23">
      <c r="P4886" s="1"/>
      <c r="Q4886" s="1"/>
      <c r="R4886" s="1"/>
      <c r="W4886" s="2"/>
    </row>
    <row r="4887" spans="16:23">
      <c r="P4887" s="1"/>
      <c r="Q4887" s="1"/>
      <c r="R4887" s="1"/>
      <c r="W4887" s="2"/>
    </row>
    <row r="4888" spans="16:23">
      <c r="P4888" s="1"/>
      <c r="Q4888" s="1"/>
      <c r="R4888" s="1"/>
      <c r="W4888" s="2"/>
    </row>
    <row r="4889" spans="16:23">
      <c r="P4889" s="1"/>
      <c r="Q4889" s="1"/>
      <c r="R4889" s="1"/>
      <c r="W4889" s="2"/>
    </row>
    <row r="4890" spans="16:23">
      <c r="P4890" s="1"/>
      <c r="Q4890" s="1"/>
      <c r="R4890" s="1"/>
      <c r="W4890" s="2"/>
    </row>
    <row r="4891" spans="16:23">
      <c r="P4891" s="1"/>
      <c r="Q4891" s="1"/>
      <c r="R4891" s="1"/>
      <c r="W4891" s="2"/>
    </row>
    <row r="4892" spans="16:23">
      <c r="P4892" s="1"/>
      <c r="Q4892" s="1"/>
      <c r="R4892" s="1"/>
      <c r="W4892" s="2"/>
    </row>
    <row r="4893" spans="16:23">
      <c r="P4893" s="1"/>
      <c r="Q4893" s="1"/>
      <c r="R4893" s="1"/>
      <c r="W4893" s="2"/>
    </row>
    <row r="4894" spans="16:23">
      <c r="P4894" s="1"/>
      <c r="Q4894" s="1"/>
      <c r="R4894" s="1"/>
      <c r="W4894" s="2"/>
    </row>
    <row r="4895" spans="16:23">
      <c r="P4895" s="1"/>
      <c r="Q4895" s="1"/>
      <c r="R4895" s="1"/>
      <c r="W4895" s="2"/>
    </row>
    <row r="4896" spans="16:23">
      <c r="P4896" s="1"/>
      <c r="Q4896" s="1"/>
      <c r="R4896" s="1"/>
      <c r="W4896" s="2"/>
    </row>
    <row r="4897" spans="16:23">
      <c r="P4897" s="1"/>
      <c r="Q4897" s="1"/>
      <c r="R4897" s="1"/>
      <c r="W4897" s="2"/>
    </row>
    <row r="4898" spans="16:23">
      <c r="P4898" s="1"/>
      <c r="Q4898" s="1"/>
      <c r="R4898" s="1"/>
      <c r="W4898" s="2"/>
    </row>
    <row r="4899" spans="16:23">
      <c r="P4899" s="1"/>
      <c r="Q4899" s="1"/>
      <c r="R4899" s="1"/>
      <c r="W4899" s="2"/>
    </row>
    <row r="4900" spans="16:23">
      <c r="P4900" s="1"/>
      <c r="Q4900" s="1"/>
      <c r="R4900" s="1"/>
      <c r="W4900" s="2"/>
    </row>
    <row r="4901" spans="16:23">
      <c r="P4901" s="1"/>
      <c r="Q4901" s="1"/>
      <c r="R4901" s="1"/>
      <c r="W4901" s="2"/>
    </row>
    <row r="4902" spans="16:23">
      <c r="P4902" s="1"/>
      <c r="Q4902" s="1"/>
      <c r="R4902" s="1"/>
      <c r="W4902" s="2"/>
    </row>
    <row r="4903" spans="16:23">
      <c r="P4903" s="1"/>
      <c r="Q4903" s="1"/>
      <c r="R4903" s="1"/>
      <c r="W4903" s="2"/>
    </row>
    <row r="4904" spans="16:23">
      <c r="P4904" s="1"/>
      <c r="Q4904" s="1"/>
      <c r="R4904" s="1"/>
      <c r="W4904" s="2"/>
    </row>
    <row r="4905" spans="16:23">
      <c r="P4905" s="1"/>
      <c r="Q4905" s="1"/>
      <c r="R4905" s="1"/>
      <c r="W4905" s="2"/>
    </row>
    <row r="4906" spans="16:23">
      <c r="P4906" s="1"/>
      <c r="Q4906" s="1"/>
      <c r="R4906" s="1"/>
      <c r="W4906" s="2"/>
    </row>
    <row r="4907" spans="16:23">
      <c r="P4907" s="1"/>
      <c r="Q4907" s="1"/>
      <c r="R4907" s="1"/>
      <c r="W4907" s="2"/>
    </row>
    <row r="4908" spans="16:23">
      <c r="P4908" s="1"/>
      <c r="Q4908" s="1"/>
      <c r="R4908" s="1"/>
      <c r="W4908" s="2"/>
    </row>
    <row r="4909" spans="16:23">
      <c r="P4909" s="1"/>
      <c r="Q4909" s="1"/>
      <c r="R4909" s="1"/>
      <c r="W4909" s="2"/>
    </row>
    <row r="4910" spans="16:23">
      <c r="P4910" s="1"/>
      <c r="Q4910" s="1"/>
      <c r="R4910" s="1"/>
      <c r="W4910" s="2"/>
    </row>
    <row r="4911" spans="16:23">
      <c r="P4911" s="1"/>
      <c r="Q4911" s="1"/>
      <c r="R4911" s="1"/>
      <c r="W4911" s="2"/>
    </row>
    <row r="4912" spans="16:23">
      <c r="P4912" s="1"/>
      <c r="Q4912" s="1"/>
      <c r="R4912" s="1"/>
      <c r="W4912" s="2"/>
    </row>
    <row r="4913" spans="16:23">
      <c r="P4913" s="1"/>
      <c r="Q4913" s="1"/>
      <c r="R4913" s="1"/>
      <c r="W4913" s="2"/>
    </row>
    <row r="4914" spans="16:23">
      <c r="P4914" s="1"/>
      <c r="Q4914" s="1"/>
      <c r="R4914" s="1"/>
      <c r="W4914" s="2"/>
    </row>
    <row r="4915" spans="16:23">
      <c r="P4915" s="1"/>
      <c r="Q4915" s="1"/>
      <c r="R4915" s="1"/>
      <c r="W4915" s="2"/>
    </row>
    <row r="4916" spans="16:23">
      <c r="P4916" s="1"/>
      <c r="Q4916" s="1"/>
      <c r="R4916" s="1"/>
      <c r="W4916" s="2"/>
    </row>
    <row r="4917" spans="16:23">
      <c r="P4917" s="1"/>
      <c r="Q4917" s="1"/>
      <c r="R4917" s="1"/>
      <c r="W4917" s="2"/>
    </row>
    <row r="4918" spans="16:23">
      <c r="P4918" s="1"/>
      <c r="Q4918" s="1"/>
      <c r="R4918" s="1"/>
      <c r="W4918" s="2"/>
    </row>
    <row r="4919" spans="16:23">
      <c r="P4919" s="1"/>
      <c r="Q4919" s="1"/>
      <c r="R4919" s="1"/>
      <c r="W4919" s="2"/>
    </row>
    <row r="4920" spans="16:23">
      <c r="P4920" s="1"/>
      <c r="Q4920" s="1"/>
      <c r="R4920" s="1"/>
      <c r="W4920" s="2"/>
    </row>
    <row r="4921" spans="16:23">
      <c r="P4921" s="1"/>
      <c r="Q4921" s="1"/>
      <c r="R4921" s="1"/>
      <c r="W4921" s="2"/>
    </row>
    <row r="4922" spans="16:23">
      <c r="P4922" s="1"/>
      <c r="Q4922" s="1"/>
      <c r="R4922" s="1"/>
      <c r="W4922" s="2"/>
    </row>
    <row r="4923" spans="16:23">
      <c r="P4923" s="1"/>
      <c r="Q4923" s="1"/>
      <c r="R4923" s="1"/>
      <c r="W4923" s="2"/>
    </row>
    <row r="4924" spans="16:23">
      <c r="P4924" s="1"/>
      <c r="Q4924" s="1"/>
      <c r="R4924" s="1"/>
      <c r="W4924" s="2"/>
    </row>
    <row r="4925" spans="16:23">
      <c r="P4925" s="1"/>
      <c r="Q4925" s="1"/>
      <c r="R4925" s="1"/>
      <c r="W4925" s="2"/>
    </row>
    <row r="4926" spans="16:23">
      <c r="P4926" s="1"/>
      <c r="Q4926" s="1"/>
      <c r="R4926" s="1"/>
      <c r="W4926" s="2"/>
    </row>
    <row r="4927" spans="16:23">
      <c r="P4927" s="1"/>
      <c r="Q4927" s="1"/>
      <c r="R4927" s="1"/>
      <c r="W4927" s="2"/>
    </row>
    <row r="4928" spans="16:23">
      <c r="P4928" s="1"/>
      <c r="Q4928" s="1"/>
      <c r="R4928" s="1"/>
      <c r="W4928" s="2"/>
    </row>
    <row r="4929" spans="16:23">
      <c r="P4929" s="1"/>
      <c r="Q4929" s="1"/>
      <c r="R4929" s="1"/>
      <c r="W4929" s="2"/>
    </row>
    <row r="4930" spans="16:23">
      <c r="P4930" s="1"/>
      <c r="Q4930" s="1"/>
      <c r="R4930" s="1"/>
      <c r="W4930" s="2"/>
    </row>
    <row r="4931" spans="16:23">
      <c r="P4931" s="1"/>
      <c r="Q4931" s="1"/>
      <c r="R4931" s="1"/>
      <c r="W4931" s="2"/>
    </row>
    <row r="4932" spans="16:23">
      <c r="P4932" s="1"/>
      <c r="Q4932" s="1"/>
      <c r="R4932" s="1"/>
      <c r="W4932" s="2"/>
    </row>
    <row r="4933" spans="16:23">
      <c r="P4933" s="1"/>
      <c r="Q4933" s="1"/>
      <c r="R4933" s="1"/>
      <c r="W4933" s="2"/>
    </row>
    <row r="4934" spans="16:23">
      <c r="P4934" s="1"/>
      <c r="Q4934" s="1"/>
      <c r="R4934" s="1"/>
      <c r="W4934" s="2"/>
    </row>
    <row r="4935" spans="16:23">
      <c r="P4935" s="1"/>
      <c r="Q4935" s="1"/>
      <c r="R4935" s="1"/>
      <c r="W4935" s="2"/>
    </row>
    <row r="4936" spans="16:23">
      <c r="P4936" s="1"/>
      <c r="Q4936" s="1"/>
      <c r="R4936" s="1"/>
      <c r="W4936" s="2"/>
    </row>
    <row r="4937" spans="16:23">
      <c r="P4937" s="1"/>
      <c r="Q4937" s="1"/>
      <c r="R4937" s="1"/>
      <c r="W4937" s="2"/>
    </row>
    <row r="4938" spans="16:23">
      <c r="P4938" s="1"/>
      <c r="Q4938" s="1"/>
      <c r="R4938" s="1"/>
      <c r="W4938" s="2"/>
    </row>
    <row r="4939" spans="16:23">
      <c r="P4939" s="1"/>
      <c r="Q4939" s="1"/>
      <c r="R4939" s="1"/>
      <c r="W4939" s="2"/>
    </row>
    <row r="4940" spans="16:23">
      <c r="P4940" s="1"/>
      <c r="Q4940" s="1"/>
      <c r="R4940" s="1"/>
      <c r="W4940" s="2"/>
    </row>
    <row r="4941" spans="16:23">
      <c r="P4941" s="1"/>
      <c r="Q4941" s="1"/>
      <c r="R4941" s="1"/>
      <c r="W4941" s="2"/>
    </row>
    <row r="4942" spans="16:23">
      <c r="P4942" s="1"/>
      <c r="Q4942" s="1"/>
      <c r="R4942" s="1"/>
      <c r="W4942" s="2"/>
    </row>
    <row r="4943" spans="16:23">
      <c r="P4943" s="1"/>
      <c r="Q4943" s="1"/>
      <c r="R4943" s="1"/>
      <c r="W4943" s="2"/>
    </row>
    <row r="4944" spans="16:23">
      <c r="P4944" s="1"/>
      <c r="Q4944" s="1"/>
      <c r="R4944" s="1"/>
      <c r="W4944" s="2"/>
    </row>
    <row r="4945" spans="16:23">
      <c r="P4945" s="1"/>
      <c r="Q4945" s="1"/>
      <c r="R4945" s="1"/>
      <c r="W4945" s="2"/>
    </row>
    <row r="4946" spans="16:23">
      <c r="P4946" s="1"/>
      <c r="Q4946" s="1"/>
      <c r="R4946" s="1"/>
      <c r="W4946" s="2"/>
    </row>
    <row r="4947" spans="16:23">
      <c r="P4947" s="1"/>
      <c r="Q4947" s="1"/>
      <c r="R4947" s="1"/>
      <c r="W4947" s="2"/>
    </row>
    <row r="4948" spans="16:23">
      <c r="P4948" s="1"/>
      <c r="Q4948" s="1"/>
      <c r="R4948" s="1"/>
      <c r="W4948" s="2"/>
    </row>
    <row r="4949" spans="16:23">
      <c r="P4949" s="1"/>
      <c r="Q4949" s="1"/>
      <c r="R4949" s="1"/>
      <c r="W4949" s="2"/>
    </row>
    <row r="4950" spans="16:23">
      <c r="P4950" s="1"/>
      <c r="Q4950" s="1"/>
      <c r="R4950" s="1"/>
      <c r="W4950" s="2"/>
    </row>
  </sheetData>
  <mergeCells count="13">
    <mergeCell ref="E12:F12"/>
    <mergeCell ref="E24:F24"/>
    <mergeCell ref="E42:F42"/>
    <mergeCell ref="E64:F64"/>
    <mergeCell ref="E32:F32"/>
    <mergeCell ref="H8:O8"/>
    <mergeCell ref="BF8:BO8"/>
    <mergeCell ref="P8:BE8"/>
    <mergeCell ref="B3:C3"/>
    <mergeCell ref="E3:F3"/>
    <mergeCell ref="H3:K3"/>
    <mergeCell ref="H4:I4"/>
    <mergeCell ref="J4:K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C3:L29"/>
  <sheetViews>
    <sheetView tabSelected="1" workbookViewId="0">
      <selection activeCell="H12" sqref="H12"/>
    </sheetView>
  </sheetViews>
  <sheetFormatPr baseColWidth="10" defaultRowHeight="15"/>
  <cols>
    <col min="3" max="3" width="14.42578125" bestFit="1" customWidth="1"/>
    <col min="7" max="7" width="14.85546875" bestFit="1" customWidth="1"/>
  </cols>
  <sheetData>
    <row r="3" spans="3:11" ht="15.75" thickBot="1"/>
    <row r="4" spans="3:11">
      <c r="C4" s="100" t="s">
        <v>132</v>
      </c>
      <c r="D4" s="101"/>
      <c r="G4" s="100" t="s">
        <v>114</v>
      </c>
      <c r="H4" s="101"/>
      <c r="J4" s="100" t="s">
        <v>118</v>
      </c>
      <c r="K4" s="101"/>
    </row>
    <row r="5" spans="3:11" ht="18">
      <c r="C5" s="63" t="s">
        <v>111</v>
      </c>
      <c r="D5" s="10">
        <f>(1+('Diseño reactor'!BB10*9.8*'Diseño reactor'!F18)/(100000))*1.15</f>
        <v>1.315571510452781</v>
      </c>
      <c r="G5" s="62" t="s">
        <v>115</v>
      </c>
      <c r="H5" s="7">
        <v>0.85</v>
      </c>
      <c r="J5" s="62" t="s">
        <v>126</v>
      </c>
      <c r="K5" s="7">
        <f>0.0809*(K6^3)</f>
        <v>0.17773730000000004</v>
      </c>
    </row>
    <row r="6" spans="3:11" ht="18">
      <c r="C6" s="63" t="s">
        <v>112</v>
      </c>
      <c r="D6" s="91">
        <f>'Diseño reactor'!F4+20</f>
        <v>75</v>
      </c>
      <c r="G6" s="62" t="s">
        <v>124</v>
      </c>
      <c r="H6" s="120">
        <f>(D5*14.5)/((H10*0.0394)*(D7*1422)*H5)</f>
        <v>8.4506356335434258E-3</v>
      </c>
      <c r="J6" s="62" t="s">
        <v>131</v>
      </c>
      <c r="K6" s="7">
        <f>'Diseño reactor'!F16</f>
        <v>1.3</v>
      </c>
    </row>
    <row r="7" spans="3:11" ht="17.25">
      <c r="C7" s="63" t="s">
        <v>113</v>
      </c>
      <c r="D7" s="122">
        <v>15.8</v>
      </c>
      <c r="G7" s="62" t="s">
        <v>126</v>
      </c>
      <c r="H7" s="7">
        <f>'Diseño reactor'!F15-2*'Diseño mecánico'!K5</f>
        <v>2.3111920666666665</v>
      </c>
      <c r="J7" s="62" t="s">
        <v>119</v>
      </c>
      <c r="K7" s="120">
        <f>0.06*K8</f>
        <v>7.8E-2</v>
      </c>
    </row>
    <row r="8" spans="3:11" ht="18.75" thickBot="1">
      <c r="C8" s="52" t="s">
        <v>177</v>
      </c>
      <c r="D8" s="125">
        <v>16</v>
      </c>
      <c r="G8" s="51" t="s">
        <v>120</v>
      </c>
      <c r="H8" s="7">
        <f>(4*H7)/(PI()*('Diseño reactor'!F16^2))</f>
        <v>1.7412432750048439</v>
      </c>
      <c r="J8" s="62" t="s">
        <v>116</v>
      </c>
      <c r="K8" s="7">
        <f>K6</f>
        <v>1.3</v>
      </c>
    </row>
    <row r="9" spans="3:11">
      <c r="G9" s="62" t="s">
        <v>116</v>
      </c>
      <c r="H9" s="7">
        <f>'Diseño reactor'!F16/2</f>
        <v>0.65</v>
      </c>
      <c r="J9" s="62" t="s">
        <v>129</v>
      </c>
      <c r="K9" s="10">
        <f>3.5*K16</f>
        <v>14.349999999999998</v>
      </c>
    </row>
    <row r="10" spans="3:11">
      <c r="G10" s="62" t="s">
        <v>127</v>
      </c>
      <c r="H10" s="91">
        <v>3</v>
      </c>
      <c r="J10" s="51" t="s">
        <v>130</v>
      </c>
      <c r="K10" s="7">
        <f>0.1935*K6-0.455*(K16/1000)</f>
        <v>0.2496845</v>
      </c>
    </row>
    <row r="11" spans="3:11">
      <c r="G11" s="62" t="s">
        <v>117</v>
      </c>
      <c r="H11" s="10">
        <f>(((D5*14.5)*(H9*39.4))/((D7*1422)*H5-0.6*(D5*14.5)))*25.4+H10</f>
        <v>3.6501454196545007</v>
      </c>
      <c r="J11" s="62" t="s">
        <v>122</v>
      </c>
      <c r="K11" s="7">
        <f>(K9/1000)+K10+(K16/1000)</f>
        <v>0.2681345</v>
      </c>
    </row>
    <row r="12" spans="3:11" ht="15.75" thickBot="1">
      <c r="G12" s="52" t="s">
        <v>121</v>
      </c>
      <c r="H12" s="117">
        <v>3.7</v>
      </c>
      <c r="J12" s="62" t="s">
        <v>115</v>
      </c>
      <c r="K12" s="91">
        <v>1</v>
      </c>
    </row>
    <row r="13" spans="3:11">
      <c r="J13" s="51" t="s">
        <v>127</v>
      </c>
      <c r="K13" s="91">
        <v>3</v>
      </c>
    </row>
    <row r="14" spans="3:11">
      <c r="J14" s="51" t="s">
        <v>128</v>
      </c>
      <c r="K14" s="10">
        <f>((0.885*(D5*14.5)*(K8*39.4))/((D7*1422)*K12-0.1*(D5*14.5)))*25.4*0.1</f>
        <v>9.7764056877982189E-2</v>
      </c>
    </row>
    <row r="15" spans="3:11">
      <c r="J15" s="62" t="s">
        <v>123</v>
      </c>
      <c r="K15" s="10">
        <f>((0.885*(D5*14.5)*(K8*39.4))/((D7*1422)*K12-0.1*(D5*14.5)))*25.4+K13+K14</f>
        <v>4.0754046256578045</v>
      </c>
    </row>
    <row r="16" spans="3:11" ht="15.75" thickBot="1">
      <c r="J16" s="52" t="s">
        <v>121</v>
      </c>
      <c r="K16" s="117">
        <v>4.0999999999999996</v>
      </c>
    </row>
    <row r="19" spans="7:12" ht="15.75" thickBot="1"/>
    <row r="20" spans="7:12">
      <c r="G20" s="100" t="s">
        <v>167</v>
      </c>
      <c r="H20" s="101"/>
      <c r="L20" s="2"/>
    </row>
    <row r="21" spans="7:12" ht="18">
      <c r="G21" s="68" t="s">
        <v>172</v>
      </c>
      <c r="H21" s="7">
        <v>2.0099999999999998</v>
      </c>
    </row>
    <row r="22" spans="7:12" ht="18">
      <c r="G22" s="68" t="s">
        <v>168</v>
      </c>
      <c r="H22" s="97">
        <f>(('Diseño reactor'!I57*'Diseño reactor'!K5)/60)/'Propiedades físicas'!C4</f>
        <v>6.9135646995846414E-4</v>
      </c>
    </row>
    <row r="23" spans="7:12" ht="18">
      <c r="G23" s="68" t="s">
        <v>169</v>
      </c>
      <c r="H23" s="7">
        <f>(((4*H22)/(PI()*H21))^0.5)*(100/2.54)</f>
        <v>0.82389967155395782</v>
      </c>
      <c r="J23" s="90"/>
    </row>
    <row r="24" spans="7:12" ht="18">
      <c r="G24" s="51" t="s">
        <v>173</v>
      </c>
      <c r="H24" s="7">
        <v>1.4531514981522911</v>
      </c>
    </row>
    <row r="25" spans="7:12" ht="18">
      <c r="G25" s="68" t="s">
        <v>170</v>
      </c>
      <c r="H25" s="97">
        <f>(('Diseño reactor'!I57*'Diseño reactor'!K6)/60)/'Propiedades físicas'!C5</f>
        <v>1.7896245547400423E-4</v>
      </c>
      <c r="J25" s="1"/>
    </row>
    <row r="26" spans="7:12" ht="18">
      <c r="G26" s="68" t="s">
        <v>171</v>
      </c>
      <c r="H26" s="7">
        <f>(((4*H25)/(PI()*H24))^0.5)*(100/2.54)</f>
        <v>0.49299993346255372</v>
      </c>
    </row>
    <row r="27" spans="7:12" ht="18">
      <c r="G27" s="51" t="s">
        <v>175</v>
      </c>
      <c r="H27" s="91">
        <v>2</v>
      </c>
    </row>
    <row r="28" spans="7:12" ht="18">
      <c r="G28" s="51" t="s">
        <v>174</v>
      </c>
      <c r="H28" s="98">
        <f>('Diseño reactor'!H57/60)/1000</f>
        <v>8.6666666666666674E-4</v>
      </c>
    </row>
    <row r="29" spans="7:12" ht="18.75" thickBot="1">
      <c r="G29" s="52" t="s">
        <v>176</v>
      </c>
      <c r="H29" s="99">
        <f>(((4*H28)/(PI()*H27))^0.5)*(100/2.54)</f>
        <v>0.92476714434985929</v>
      </c>
    </row>
  </sheetData>
  <mergeCells count="4">
    <mergeCell ref="G4:H4"/>
    <mergeCell ref="J4:K4"/>
    <mergeCell ref="C4:D4"/>
    <mergeCell ref="G20:H20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B2:F12"/>
  <sheetViews>
    <sheetView workbookViewId="0">
      <selection activeCell="F4" sqref="F4:F12"/>
    </sheetView>
  </sheetViews>
  <sheetFormatPr baseColWidth="10" defaultRowHeight="15"/>
  <cols>
    <col min="2" max="2" width="30.5703125" bestFit="1" customWidth="1"/>
    <col min="5" max="5" width="30.5703125" bestFit="1" customWidth="1"/>
    <col min="6" max="6" width="17.5703125" customWidth="1"/>
    <col min="8" max="8" width="25.5703125" bestFit="1" customWidth="1"/>
  </cols>
  <sheetData>
    <row r="2" spans="2:6" ht="15.75" thickBot="1"/>
    <row r="3" spans="2:6">
      <c r="B3" s="100" t="s">
        <v>178</v>
      </c>
      <c r="C3" s="101"/>
      <c r="E3" s="100" t="s">
        <v>181</v>
      </c>
      <c r="F3" s="101"/>
    </row>
    <row r="4" spans="2:6">
      <c r="B4" s="87" t="s">
        <v>184</v>
      </c>
      <c r="C4" s="91">
        <v>626.20000000000005</v>
      </c>
      <c r="E4" s="87" t="s">
        <v>180</v>
      </c>
      <c r="F4" s="91">
        <v>3000</v>
      </c>
    </row>
    <row r="5" spans="2:6">
      <c r="B5" s="87" t="s">
        <v>187</v>
      </c>
      <c r="C5" s="126">
        <v>8620</v>
      </c>
      <c r="E5" s="87" t="s">
        <v>182</v>
      </c>
      <c r="F5" s="91">
        <v>7</v>
      </c>
    </row>
    <row r="6" spans="2:6">
      <c r="B6" s="87" t="s">
        <v>185</v>
      </c>
      <c r="C6" s="91">
        <v>1.3092999999999999</v>
      </c>
      <c r="E6" s="87" t="s">
        <v>163</v>
      </c>
      <c r="F6" s="91">
        <v>0.5</v>
      </c>
    </row>
    <row r="7" spans="2:6" ht="15.75" thickBot="1">
      <c r="B7" s="5" t="s">
        <v>188</v>
      </c>
      <c r="C7" s="127">
        <f>C5/C6</f>
        <v>6583.6706637134348</v>
      </c>
      <c r="E7" s="87" t="s">
        <v>179</v>
      </c>
      <c r="F7" s="126">
        <f>F4*(F5^(F6))</f>
        <v>7937.2539331937724</v>
      </c>
    </row>
    <row r="8" spans="2:6">
      <c r="E8" s="51" t="s">
        <v>186</v>
      </c>
      <c r="F8" s="91">
        <v>505.8</v>
      </c>
    </row>
    <row r="9" spans="2:6" ht="15.75" thickBot="1">
      <c r="E9" s="51" t="s">
        <v>184</v>
      </c>
      <c r="F9" s="91">
        <v>689.5</v>
      </c>
    </row>
    <row r="10" spans="2:6">
      <c r="B10" s="100" t="s">
        <v>183</v>
      </c>
      <c r="C10" s="101"/>
      <c r="E10" s="87" t="s">
        <v>187</v>
      </c>
      <c r="F10" s="126">
        <f>F7*(F9/F8)</f>
        <v>10819.961619092737</v>
      </c>
    </row>
    <row r="11" spans="2:6" ht="15.75" thickBot="1">
      <c r="B11" s="5" t="s">
        <v>188</v>
      </c>
      <c r="C11" s="127">
        <f>C7+F12</f>
        <v>14847.59918971415</v>
      </c>
      <c r="E11" s="87" t="s">
        <v>185</v>
      </c>
      <c r="F11" s="91">
        <v>1.3092999999999999</v>
      </c>
    </row>
    <row r="12" spans="2:6" ht="15.75" thickBot="1">
      <c r="E12" s="52" t="s">
        <v>188</v>
      </c>
      <c r="F12" s="127">
        <f>F10/F11</f>
        <v>8263.9285260007164</v>
      </c>
    </row>
  </sheetData>
  <mergeCells count="3">
    <mergeCell ref="B3:C3"/>
    <mergeCell ref="E3:F3"/>
    <mergeCell ref="B10:C1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Propiedades físicas</vt:lpstr>
      <vt:lpstr>Diseño reactor</vt:lpstr>
      <vt:lpstr>Diseño mecánico</vt:lpstr>
      <vt:lpstr>Costes</vt:lpstr>
    </vt:vector>
  </TitlesOfParts>
  <Company>Piratas Unidos S.A.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*</dc:creator>
  <cp:lastModifiedBy>*</cp:lastModifiedBy>
  <dcterms:created xsi:type="dcterms:W3CDTF">2014-03-01T12:02:41Z</dcterms:created>
  <dcterms:modified xsi:type="dcterms:W3CDTF">2014-07-16T07:26:08Z</dcterms:modified>
</cp:coreProperties>
</file>